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xl/revisions/userNames.xml" ContentType="application/vnd.openxmlformats-officedocument.spreadsheetml.userNam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Headers.xml" ContentType="application/vnd.openxmlformats-officedocument.spreadsheetml.revisionHeaders+xml"/>
  <Override PartName="/xl/revisions/revisionLog8.xml" ContentType="application/vnd.openxmlformats-officedocument.spreadsheetml.revisionLog+xml"/>
  <Override PartName="/xl/revisions/revisionLog13.xml" ContentType="application/vnd.openxmlformats-officedocument.spreadsheetml.revisionLog+xml"/>
  <Override PartName="/xl/revisions/revisionLog18.xml" ContentType="application/vnd.openxmlformats-officedocument.spreadsheetml.revisionLog+xml"/>
  <Override PartName="/xl/revisions/revisionLog3.xml" ContentType="application/vnd.openxmlformats-officedocument.spreadsheetml.revisionLog+xml"/>
  <Override PartName="/xl/revisions/revisionLog21.xml" ContentType="application/vnd.openxmlformats-officedocument.spreadsheetml.revisionLog+xml"/>
  <Override PartName="/xl/revisions/revisionLog7.xml" ContentType="application/vnd.openxmlformats-officedocument.spreadsheetml.revisionLog+xml"/>
  <Override PartName="/xl/revisions/revisionLog12.xml" ContentType="application/vnd.openxmlformats-officedocument.spreadsheetml.revisionLog+xml"/>
  <Override PartName="/xl/revisions/revisionLog17.xml" ContentType="application/vnd.openxmlformats-officedocument.spreadsheetml.revisionLog+xml"/>
  <Override PartName="/xl/revisions/revisionLog2.xml" ContentType="application/vnd.openxmlformats-officedocument.spreadsheetml.revisionLog+xml"/>
  <Override PartName="/xl/revisions/revisionLog16.xml" ContentType="application/vnd.openxmlformats-officedocument.spreadsheetml.revisionLog+xml"/>
  <Override PartName="/xl/revisions/revisionLog20.xml" ContentType="application/vnd.openxmlformats-officedocument.spreadsheetml.revisionLog+xml"/>
  <Override PartName="/xl/revisions/revisionLog1.xml" ContentType="application/vnd.openxmlformats-officedocument.spreadsheetml.revisionLog+xml"/>
  <Override PartName="/xl/revisions/revisionLog6.xml" ContentType="application/vnd.openxmlformats-officedocument.spreadsheetml.revisionLog+xml"/>
  <Override PartName="/xl/revisions/revisionLog11.xml" ContentType="application/vnd.openxmlformats-officedocument.spreadsheetml.revisionLog+xml"/>
  <Override PartName="/xl/revisions/revisionLog5.xml" ContentType="application/vnd.openxmlformats-officedocument.spreadsheetml.revisionLog+xml"/>
  <Override PartName="/xl/revisions/revisionLog15.xml" ContentType="application/vnd.openxmlformats-officedocument.spreadsheetml.revisionLog+xml"/>
  <Override PartName="/xl/revisions/revisionLog10.xml" ContentType="application/vnd.openxmlformats-officedocument.spreadsheetml.revisionLog+xml"/>
  <Override PartName="/xl/revisions/revisionLog19.xml" ContentType="application/vnd.openxmlformats-officedocument.spreadsheetml.revisionLog+xml"/>
  <Override PartName="/xl/revisions/revisionLog4.xml" ContentType="application/vnd.openxmlformats-officedocument.spreadsheetml.revisionLog+xml"/>
  <Override PartName="/xl/revisions/revisionLog9.xml" ContentType="application/vnd.openxmlformats-officedocument.spreadsheetml.revisionLog+xml"/>
  <Override PartName="/xl/revisions/revisionLog14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fileSharing userName="norbert.farago" reservationPassword="CC53"/>
  <workbookPr showInkAnnotation="0" codeName="ThisWorkbook" defaultThemeVersion="124226"/>
  <workbookProtection revisionsPassword="ED7D" lockRevision="1"/>
  <bookViews>
    <workbookView xWindow="405" yWindow="4155" windowWidth="15465" windowHeight="3795" tabRatio="828"/>
  </bookViews>
  <sheets>
    <sheet name="beosztás" sheetId="1" r:id="rId1"/>
    <sheet name="havi összesítő" sheetId="2" r:id="rId2"/>
    <sheet name="összesítőlap" sheetId="3" r:id="rId3"/>
    <sheet name="kézi jelenléti " sheetId="4" r:id="rId4"/>
    <sheet name="szabiigénylő prod panel" sheetId="5" r:id="rId5"/>
    <sheet name="calendar" sheetId="6" r:id="rId6"/>
    <sheet name="kilépők oldala" sheetId="7" r:id="rId7"/>
    <sheet name="bérszám" sheetId="8" r:id="rId8"/>
    <sheet name="alapadatok" sheetId="9" r:id="rId9"/>
  </sheets>
  <externalReferences>
    <externalReference r:id="rId10"/>
  </externalReferences>
  <definedNames>
    <definedName name="_xlnm._FilterDatabase" localSheetId="0" hidden="1">beosztás!$A$11:$D$226</definedName>
    <definedName name="_xlnm._FilterDatabase" localSheetId="7" hidden="1">bérszám!$A$9:$D$178</definedName>
    <definedName name="_xlnm._FilterDatabase" localSheetId="1" hidden="1">'havi összesítő'!$A$9:$D$224</definedName>
    <definedName name="_xlnm._FilterDatabase" localSheetId="2" hidden="1">összesítőlap!$C$12:$D$226</definedName>
    <definedName name="_xlnm._FilterDatabase" localSheetId="4" hidden="1">'szabiigénylő prod panel'!$M$9:$N$140</definedName>
    <definedName name="csDesignMode">1</definedName>
    <definedName name="hon" localSheetId="7">#REF!</definedName>
    <definedName name="hon" localSheetId="3">'kézi jelenléti '!$AJ$2:$AJ$27</definedName>
    <definedName name="hon">#REF!</definedName>
    <definedName name="idosz" localSheetId="7">#REF!</definedName>
    <definedName name="idosz" localSheetId="3">'kézi jelenléti '!$AV$2:$AV$39</definedName>
    <definedName name="idosz">#REF!</definedName>
    <definedName name="lapsz" localSheetId="7">#REF!</definedName>
    <definedName name="lapsz" localSheetId="3">'kézi jelenléti '!$AY$3:$AY$4</definedName>
    <definedName name="lapsz">#REF!</definedName>
    <definedName name="leg">alapadatok!$AY$1:$AY$18</definedName>
    <definedName name="lpsz" localSheetId="7">#REF!</definedName>
    <definedName name="lpsz" localSheetId="3">'kézi jelenléti '!$AN$4:$AN$5</definedName>
    <definedName name="lpsz">#REF!</definedName>
    <definedName name="masza" localSheetId="7">#REF!</definedName>
    <definedName name="masza" localSheetId="3">'kézi jelenléti '!$AL$2:$AL$5</definedName>
    <definedName name="masza">#REF!</definedName>
    <definedName name="musz" localSheetId="7">#REF!</definedName>
    <definedName name="musz" localSheetId="3">'kézi jelenléti '!$AL$3:$AL$5</definedName>
    <definedName name="musz">#REF!</definedName>
    <definedName name="napj" localSheetId="3">'[1]Név adatbázis'!$AD$22:$AD$35</definedName>
    <definedName name="napj">#REF!</definedName>
    <definedName name="_xlnm.Print_Area" localSheetId="3">'kézi jelenléti '!$A$1:$AF$39</definedName>
    <definedName name="_xlnm.Print_Area" localSheetId="4">'szabiigénylő prod panel'!$A$1:$E$32</definedName>
    <definedName name="Z_01AF075D_567B_4A62_B85F_8CD17F318819_.wvu.FilterData" localSheetId="0" hidden="1">beosztás!$A$18:$D$226</definedName>
    <definedName name="Z_0209B746_4AD6_48B1_B2D1_820231BBD274_.wvu.FilterData" localSheetId="0" hidden="1">beosztás!$A$18:$D$226</definedName>
    <definedName name="Z_0250E9A3_1860_4E5C_9DF7_E9A9CFCCE3B0_.wvu.FilterData" localSheetId="0" hidden="1">beosztás!$A$18:$D$226</definedName>
    <definedName name="Z_05767E19_2AAA_46B4_B949_F5DCCF600704_.wvu.FilterData" localSheetId="0" hidden="1">beosztás!$A$11:$D$226</definedName>
    <definedName name="Z_0672EAA5_6225_488E_9D93_277C1A7B55F9_.wvu.FilterData" localSheetId="0" hidden="1">beosztás!$A$11:$D$226</definedName>
    <definedName name="Z_070CF525_9140_4343_B970_CEE292436E5E_.wvu.FilterData" localSheetId="0" hidden="1">beosztás!$A$11:$D$226</definedName>
    <definedName name="Z_0723DAA0_7DE5_4FAA_8FF4_8403D12AA4B1_.wvu.FilterData" localSheetId="0" hidden="1">beosztás!$A$18:$D$226</definedName>
    <definedName name="Z_0BA6B0A1_7DCC_4792_A035_1EA9E98545B5_.wvu.FilterData" localSheetId="0" hidden="1">beosztás!$A$11:$D$226</definedName>
    <definedName name="Z_10D493BC_5883_40CD_9812_0373CBDA2F53_.wvu.Cols" localSheetId="7" hidden="1">bérszám!$AA:$AU,bérszám!$BJ:$CK</definedName>
    <definedName name="Z_10D493BC_5883_40CD_9812_0373CBDA2F53_.wvu.Cols" localSheetId="1" hidden="1">'havi összesítő'!$AV:$BW,'havi összesítő'!$CL:$DM,'havi összesítő'!$EB:$FC,'havi összesítő'!$FR:$GS,'havi összesítő'!$HH:$II</definedName>
    <definedName name="Z_10D493BC_5883_40CD_9812_0373CBDA2F53_.wvu.Cols" localSheetId="3" hidden="1">'kézi jelenléti '!$AH:$BL</definedName>
    <definedName name="Z_10D493BC_5883_40CD_9812_0373CBDA2F53_.wvu.FilterData" localSheetId="0" hidden="1">beosztás!$A$11:$D$226</definedName>
    <definedName name="Z_10D493BC_5883_40CD_9812_0373CBDA2F53_.wvu.FilterData" localSheetId="7" hidden="1">bérszám!$A$9:$D$178</definedName>
    <definedName name="Z_10D493BC_5883_40CD_9812_0373CBDA2F53_.wvu.FilterData" localSheetId="1" hidden="1">'havi összesítő'!$A$9:$D$224</definedName>
    <definedName name="Z_10D493BC_5883_40CD_9812_0373CBDA2F53_.wvu.FilterData" localSheetId="2" hidden="1">összesítőlap!$C$12:$D$226</definedName>
    <definedName name="Z_10D493BC_5883_40CD_9812_0373CBDA2F53_.wvu.FilterData" localSheetId="4" hidden="1">'szabiigénylő prod panel'!$M$9:$N$140</definedName>
    <definedName name="Z_10D493BC_5883_40CD_9812_0373CBDA2F53_.wvu.PrintArea" localSheetId="3" hidden="1">'kézi jelenléti '!$A$1:$AF$39</definedName>
    <definedName name="Z_10D493BC_5883_40CD_9812_0373CBDA2F53_.wvu.PrintArea" localSheetId="4" hidden="1">'szabiigénylő prod panel'!$A$1:$E$32</definedName>
    <definedName name="Z_10D776D2_D33D_4162_9A3B_87729D9BD32C_.wvu.FilterData" localSheetId="0" hidden="1">beosztás!$A$18:$D$226</definedName>
    <definedName name="Z_11525D92_0EA4_4B4B_B48F_82DF35EB36FA_.wvu.FilterData" localSheetId="0" hidden="1">beosztás!$A$11:$D$226</definedName>
    <definedName name="Z_125324B9_20A2_4418_9775_378903DBC5AF_.wvu.FilterData" localSheetId="0" hidden="1">beosztás!$A$11:$D$226</definedName>
    <definedName name="Z_13584642_9C90_4D83_8C45_84A06AA27AA0_.wvu.FilterData" localSheetId="0" hidden="1">beosztás!$A$18:$D$226</definedName>
    <definedName name="Z_13D990A2_7A43_4408_A14A_0BBC740B34E7_.wvu.Cols" localSheetId="7" hidden="1">bérszám!$F:$S,bérszám!$AA:$AU,bérszám!$BJ:$CK</definedName>
    <definedName name="Z_13D990A2_7A43_4408_A14A_0BBC740B34E7_.wvu.Cols" localSheetId="1" hidden="1">'havi összesítő'!$F:$AG,'havi összesítő'!$AV:$BW,'havi összesítő'!$CL:$DM</definedName>
    <definedName name="Z_13D990A2_7A43_4408_A14A_0BBC740B34E7_.wvu.Cols" localSheetId="3" hidden="1">'kézi jelenléti '!$AH:$BJ</definedName>
    <definedName name="Z_13D990A2_7A43_4408_A14A_0BBC740B34E7_.wvu.Cols" localSheetId="4" hidden="1">'szabiigénylő prod panel'!$H:$O</definedName>
    <definedName name="Z_13D990A2_7A43_4408_A14A_0BBC740B34E7_.wvu.FilterData" localSheetId="0" hidden="1">beosztás!$A$11:$D$226</definedName>
    <definedName name="Z_13D990A2_7A43_4408_A14A_0BBC740B34E7_.wvu.FilterData" localSheetId="7" hidden="1">bérszám!$A$9:$D$178</definedName>
    <definedName name="Z_13D990A2_7A43_4408_A14A_0BBC740B34E7_.wvu.FilterData" localSheetId="1" hidden="1">'havi összesítő'!$A$9:$D$224</definedName>
    <definedName name="Z_13D990A2_7A43_4408_A14A_0BBC740B34E7_.wvu.FilterData" localSheetId="2" hidden="1">összesítőlap!$C$12:$D$226</definedName>
    <definedName name="Z_13D990A2_7A43_4408_A14A_0BBC740B34E7_.wvu.FilterData" localSheetId="4" hidden="1">'szabiigénylő prod panel'!$M$9:$N$140</definedName>
    <definedName name="Z_13D990A2_7A43_4408_A14A_0BBC740B34E7_.wvu.PrintArea" localSheetId="3" hidden="1">'kézi jelenléti '!$A$1:$AF$39</definedName>
    <definedName name="Z_13D990A2_7A43_4408_A14A_0BBC740B34E7_.wvu.PrintArea" localSheetId="4" hidden="1">'szabiigénylő prod panel'!$A$1:$E$32</definedName>
    <definedName name="Z_13E00C54_1B70_47DA_9AA1_4682F8C70577_.wvu.FilterData" localSheetId="0" hidden="1">beosztás!$A$18:$D$226</definedName>
    <definedName name="Z_16F556F0_D05C_40FC_8D09_AE38A188E93C_.wvu.FilterData" localSheetId="0" hidden="1">beosztás!$A$18:$D$226</definedName>
    <definedName name="Z_1750E858_1552_41B9_A435_245202B6BACE_.wvu.FilterData" localSheetId="0" hidden="1">beosztás!$A$18:$D$226</definedName>
    <definedName name="Z_1DABD1E7_690E_450E_BC9F_B33566EA5221_.wvu.FilterData" localSheetId="0" hidden="1">beosztás!$A$11:$D$226</definedName>
    <definedName name="Z_20DC1F20_0D39_48C3_B7ED_E88E98032047_.wvu.FilterData" localSheetId="0" hidden="1">beosztás!$A$11:$D$226</definedName>
    <definedName name="Z_279079AF_151E_43A2_B3B0_8BAAAC197329_.wvu.FilterData" localSheetId="0" hidden="1">beosztás!$A$18:$D$226</definedName>
    <definedName name="Z_2886425B_FDB9_4377_9EA8_C029DC51F951_.wvu.Cols" localSheetId="7" hidden="1">bérszám!$AA:$AU,bérszám!$BJ:$CK</definedName>
    <definedName name="Z_2886425B_FDB9_4377_9EA8_C029DC51F951_.wvu.Cols" localSheetId="1" hidden="1">'havi összesítő'!$CL:$DM,'havi összesítő'!$EB:$FC,'havi összesítő'!$FR:$GS,'havi összesítő'!$HH:$II</definedName>
    <definedName name="Z_2886425B_FDB9_4377_9EA8_C029DC51F951_.wvu.Cols" localSheetId="3" hidden="1">'kézi jelenléti '!$AG:$BL</definedName>
    <definedName name="Z_2886425B_FDB9_4377_9EA8_C029DC51F951_.wvu.FilterData" localSheetId="0" hidden="1">beosztás!$A$11:$D$226</definedName>
    <definedName name="Z_2886425B_FDB9_4377_9EA8_C029DC51F951_.wvu.FilterData" localSheetId="7" hidden="1">bérszám!$A$9:$D$178</definedName>
    <definedName name="Z_2886425B_FDB9_4377_9EA8_C029DC51F951_.wvu.FilterData" localSheetId="1" hidden="1">'havi összesítő'!$A$9:$D$224</definedName>
    <definedName name="Z_2886425B_FDB9_4377_9EA8_C029DC51F951_.wvu.FilterData" localSheetId="2" hidden="1">összesítőlap!$C$12:$D$226</definedName>
    <definedName name="Z_2886425B_FDB9_4377_9EA8_C029DC51F951_.wvu.FilterData" localSheetId="4" hidden="1">'szabiigénylő prod panel'!$M$9:$N$140</definedName>
    <definedName name="Z_2886425B_FDB9_4377_9EA8_C029DC51F951_.wvu.PrintArea" localSheetId="3" hidden="1">'kézi jelenléti '!$A$1:$AF$39</definedName>
    <definedName name="Z_2886425B_FDB9_4377_9EA8_C029DC51F951_.wvu.PrintArea" localSheetId="4" hidden="1">'szabiigénylő prod panel'!$A$1:$E$32</definedName>
    <definedName name="Z_29F2D6B2_211B_4B8A_8479_DC093100A3AC_.wvu.FilterData" localSheetId="0" hidden="1">beosztás!$A$11:$D$226</definedName>
    <definedName name="Z_2A0B3053_9AEF_4B5C_AA9E_EA704F849522_.wvu.FilterData" localSheetId="0" hidden="1">beosztás!$A$18:$D$226</definedName>
    <definedName name="Z_2B49A327_4790_4959_A670_EC20881F62C8_.wvu.FilterData" localSheetId="0" hidden="1">beosztás!$A$18:$D$226</definedName>
    <definedName name="Z_2BEC9D5D_222D_4C58_862B_A92EB898511B_.wvu.FilterData" localSheetId="0" hidden="1">beosztás!$A$18:$D$226</definedName>
    <definedName name="Z_2CC8882F_5499_458B_A483_58BA2A6350C0_.wvu.FilterData" localSheetId="0" hidden="1">beosztás!$A$11:$D$226</definedName>
    <definedName name="Z_3000ADA1_EB0A_422B_9ED0_380D0D3CDE7C_.wvu.FilterData" localSheetId="0" hidden="1">beosztás!$A$11:$D$226</definedName>
    <definedName name="Z_31315FDF_B501_4C4F_9772_414F637B2A52_.wvu.Cols" localSheetId="3" hidden="1">'kézi jelenléti '!$AH:$BJ</definedName>
    <definedName name="Z_31315FDF_B501_4C4F_9772_414F637B2A52_.wvu.Cols" localSheetId="4" hidden="1">'szabiigénylő prod panel'!$J:$O</definedName>
    <definedName name="Z_31315FDF_B501_4C4F_9772_414F637B2A52_.wvu.FilterData" localSheetId="0" hidden="1">beosztás!$A$18:$D$226</definedName>
    <definedName name="Z_31315FDF_B501_4C4F_9772_414F637B2A52_.wvu.FilterData" localSheetId="7" hidden="1">bérszám!$C$16:$D$178</definedName>
    <definedName name="Z_31315FDF_B501_4C4F_9772_414F637B2A52_.wvu.FilterData" localSheetId="1" hidden="1">'havi összesítő'!$C$16:$D$224</definedName>
    <definedName name="Z_31315FDF_B501_4C4F_9772_414F637B2A52_.wvu.FilterData" localSheetId="2" hidden="1">összesítőlap!$A$18:$D$226</definedName>
    <definedName name="Z_31315FDF_B501_4C4F_9772_414F637B2A52_.wvu.FilterData" localSheetId="4" hidden="1">'szabiigénylő prod panel'!$M$9:$N$140</definedName>
    <definedName name="Z_31315FDF_B501_4C4F_9772_414F637B2A52_.wvu.PrintArea" localSheetId="3" hidden="1">'kézi jelenléti '!$A$1:$AF$39</definedName>
    <definedName name="Z_31315FDF_B501_4C4F_9772_414F637B2A52_.wvu.PrintArea" localSheetId="4" hidden="1">'szabiigénylő prod panel'!$A$1:$E$32</definedName>
    <definedName name="Z_346C95C1_1CC6_4D7E_A98D_95E6FB8F3D0C_.wvu.Cols" localSheetId="7" hidden="1">bérszám!$F:$S,bérszám!$AA:$AU,bérszám!$BJ:$CK</definedName>
    <definedName name="Z_346C95C1_1CC6_4D7E_A98D_95E6FB8F3D0C_.wvu.Cols" localSheetId="1" hidden="1">'havi összesítő'!$F:$AG,'havi összesítő'!$AV:$BW,'havi összesítő'!$CL:$DM</definedName>
    <definedName name="Z_346C95C1_1CC6_4D7E_A98D_95E6FB8F3D0C_.wvu.Cols" localSheetId="3" hidden="1">'kézi jelenléti '!$AH:$BJ</definedName>
    <definedName name="Z_346C95C1_1CC6_4D7E_A98D_95E6FB8F3D0C_.wvu.Cols" localSheetId="4" hidden="1">'szabiigénylő prod panel'!$H:$O</definedName>
    <definedName name="Z_346C95C1_1CC6_4D7E_A98D_95E6FB8F3D0C_.wvu.FilterData" localSheetId="0" hidden="1">beosztás!$A$11:$D$226</definedName>
    <definedName name="Z_346C95C1_1CC6_4D7E_A98D_95E6FB8F3D0C_.wvu.FilterData" localSheetId="7" hidden="1">bérszám!$A$9:$D$178</definedName>
    <definedName name="Z_346C95C1_1CC6_4D7E_A98D_95E6FB8F3D0C_.wvu.FilterData" localSheetId="1" hidden="1">'havi összesítő'!$A$9:$D$224</definedName>
    <definedName name="Z_346C95C1_1CC6_4D7E_A98D_95E6FB8F3D0C_.wvu.FilterData" localSheetId="2" hidden="1">összesítőlap!$C$12:$D$226</definedName>
    <definedName name="Z_346C95C1_1CC6_4D7E_A98D_95E6FB8F3D0C_.wvu.FilterData" localSheetId="4" hidden="1">'szabiigénylő prod panel'!$M$9:$N$140</definedName>
    <definedName name="Z_346C95C1_1CC6_4D7E_A98D_95E6FB8F3D0C_.wvu.PrintArea" localSheetId="3" hidden="1">'kézi jelenléti '!$A$1:$AF$39</definedName>
    <definedName name="Z_346C95C1_1CC6_4D7E_A98D_95E6FB8F3D0C_.wvu.PrintArea" localSheetId="4" hidden="1">'szabiigénylő prod panel'!$A$1:$E$32</definedName>
    <definedName name="Z_3501C987_E681_4C0F_AB4F_E8AB3BF17060_.wvu.FilterData" localSheetId="0" hidden="1">beosztás!$A$18:$D$226</definedName>
    <definedName name="Z_38325982_3034_41A5_87AE_C5F97D918CAA_.wvu.Cols" localSheetId="7" hidden="1">bérszám!$F:$S,bérszám!$AA:$AU,bérszám!$BJ:$CK</definedName>
    <definedName name="Z_38325982_3034_41A5_87AE_C5F97D918CAA_.wvu.Cols" localSheetId="1" hidden="1">'havi összesítő'!$F:$AG,'havi összesítő'!$AV:$BW,'havi összesítő'!$CL:$DM</definedName>
    <definedName name="Z_38325982_3034_41A5_87AE_C5F97D918CAA_.wvu.Cols" localSheetId="3" hidden="1">'kézi jelenléti '!$AH:$BJ</definedName>
    <definedName name="Z_38325982_3034_41A5_87AE_C5F97D918CAA_.wvu.Cols" localSheetId="4" hidden="1">'szabiigénylő prod panel'!$H:$O</definedName>
    <definedName name="Z_38325982_3034_41A5_87AE_C5F97D918CAA_.wvu.FilterData" localSheetId="0" hidden="1">beosztás!$A$11:$D$226</definedName>
    <definedName name="Z_38325982_3034_41A5_87AE_C5F97D918CAA_.wvu.FilterData" localSheetId="7" hidden="1">bérszám!$A$9:$D$178</definedName>
    <definedName name="Z_38325982_3034_41A5_87AE_C5F97D918CAA_.wvu.FilterData" localSheetId="1" hidden="1">'havi összesítő'!$A$9:$D$224</definedName>
    <definedName name="Z_38325982_3034_41A5_87AE_C5F97D918CAA_.wvu.FilterData" localSheetId="2" hidden="1">összesítőlap!$C$12:$D$226</definedName>
    <definedName name="Z_38325982_3034_41A5_87AE_C5F97D918CAA_.wvu.FilterData" localSheetId="4" hidden="1">'szabiigénylő prod panel'!$M$9:$N$140</definedName>
    <definedName name="Z_38325982_3034_41A5_87AE_C5F97D918CAA_.wvu.PrintArea" localSheetId="3" hidden="1">'kézi jelenléti '!$A$1:$AF$39</definedName>
    <definedName name="Z_38325982_3034_41A5_87AE_C5F97D918CAA_.wvu.PrintArea" localSheetId="4" hidden="1">'szabiigénylő prod panel'!$A$1:$E$32</definedName>
    <definedName name="Z_39AB36AF_682B_4C5B_8E22_A60F02724A6F_.wvu.FilterData" localSheetId="0" hidden="1">beosztás!$A$18:$D$226</definedName>
    <definedName name="Z_39DBD162_08A9_4132_9CF2_14FC05C42B76_.wvu.FilterData" localSheetId="0" hidden="1">beosztás!$A$11:$D$226</definedName>
    <definedName name="Z_3B516D37_AC31_47A4_8854_740EC104D63A_.wvu.Cols" localSheetId="3" hidden="1">'kézi jelenléti '!$AH:$BK</definedName>
    <definedName name="Z_3B516D37_AC31_47A4_8854_740EC104D63A_.wvu.Cols" localSheetId="4" hidden="1">'szabiigénylő prod panel'!$J:$N</definedName>
    <definedName name="Z_3B516D37_AC31_47A4_8854_740EC104D63A_.wvu.FilterData" localSheetId="0" hidden="1">beosztás!$A$18:$D$226</definedName>
    <definedName name="Z_3B516D37_AC31_47A4_8854_740EC104D63A_.wvu.FilterData" localSheetId="7" hidden="1">bérszám!$C$16:$D$178</definedName>
    <definedName name="Z_3B516D37_AC31_47A4_8854_740EC104D63A_.wvu.FilterData" localSheetId="1" hidden="1">'havi összesítő'!$C$16:$D$224</definedName>
    <definedName name="Z_3B516D37_AC31_47A4_8854_740EC104D63A_.wvu.FilterData" localSheetId="2" hidden="1">összesítőlap!$A$18:$D$226</definedName>
    <definedName name="Z_3B516D37_AC31_47A4_8854_740EC104D63A_.wvu.FilterData" localSheetId="4" hidden="1">'szabiigénylő prod panel'!$M$9:$N$104</definedName>
    <definedName name="Z_3B516D37_AC31_47A4_8854_740EC104D63A_.wvu.PrintArea" localSheetId="3" hidden="1">'kézi jelenléti '!$A$1:$AF$39</definedName>
    <definedName name="Z_3B516D37_AC31_47A4_8854_740EC104D63A_.wvu.PrintArea" localSheetId="4" hidden="1">'szabiigénylő prod panel'!$A$1:$E$32</definedName>
    <definedName name="Z_3C4655E3_1B62_463B_A56F_1F5208227238_.wvu.FilterData" localSheetId="0" hidden="1">beosztás!$A$11:$D$226</definedName>
    <definedName name="Z_3CB497E9_DFFF_4106_BEE8_D53E6CFEB199_.wvu.FilterData" localSheetId="0" hidden="1">beosztás!$A$18:$D$226</definedName>
    <definedName name="Z_3D95E2AC_B72B_4CAC_8DF2_3E8376613440_.wvu.FilterData" localSheetId="0" hidden="1">beosztás!$A$11:$D$226</definedName>
    <definedName name="Z_3E6581D9_A545_47E0_BE3B_63DE7692BA53_.wvu.FilterData" localSheetId="0" hidden="1">beosztás!$A$18:$D$226</definedName>
    <definedName name="Z_40116C7B_332F_4138_8E68_A2546DEE3FF2_.wvu.FilterData" localSheetId="0" hidden="1">beosztás!$A$18:$D$226</definedName>
    <definedName name="Z_407C89E3_2724_40C2_9400_960F1EB5C663_.wvu.FilterData" localSheetId="0" hidden="1">beosztás!$A$11:$D$226</definedName>
    <definedName name="Z_40933A78_BB84_4978_90F0_4A133F4D9786_.wvu.FilterData" localSheetId="0" hidden="1">beosztás!$A$11:$D$226</definedName>
    <definedName name="Z_416BF503_E6D4_4F71_9457_B583979A40C9_.wvu.FilterData" localSheetId="0" hidden="1">beosztás!$A$18:$D$226</definedName>
    <definedName name="Z_43A82A29_4912_4F7F_8B05_3068C93337DE_.wvu.Cols" localSheetId="7" hidden="1">bérszám!$F:$S,bérszám!$AA:$AU,bérszám!$BJ:$CK</definedName>
    <definedName name="Z_43A82A29_4912_4F7F_8B05_3068C93337DE_.wvu.Cols" localSheetId="1" hidden="1">'havi összesítő'!$F:$AG,'havi összesítő'!$AV:$BW,'havi összesítő'!$CL:$DM</definedName>
    <definedName name="Z_43A82A29_4912_4F7F_8B05_3068C93337DE_.wvu.Cols" localSheetId="3" hidden="1">'kézi jelenléti '!$AH:$BJ</definedName>
    <definedName name="Z_43A82A29_4912_4F7F_8B05_3068C93337DE_.wvu.Cols" localSheetId="4" hidden="1">'szabiigénylő prod panel'!$H:$O</definedName>
    <definedName name="Z_43A82A29_4912_4F7F_8B05_3068C93337DE_.wvu.FilterData" localSheetId="0" hidden="1">beosztás!$A$11:$D$226</definedName>
    <definedName name="Z_43A82A29_4912_4F7F_8B05_3068C93337DE_.wvu.FilterData" localSheetId="7" hidden="1">bérszám!$A$9:$D$178</definedName>
    <definedName name="Z_43A82A29_4912_4F7F_8B05_3068C93337DE_.wvu.FilterData" localSheetId="1" hidden="1">'havi összesítő'!$A$9:$D$224</definedName>
    <definedName name="Z_43A82A29_4912_4F7F_8B05_3068C93337DE_.wvu.FilterData" localSheetId="2" hidden="1">összesítőlap!$C$12:$D$226</definedName>
    <definedName name="Z_43A82A29_4912_4F7F_8B05_3068C93337DE_.wvu.FilterData" localSheetId="4" hidden="1">'szabiigénylő prod panel'!$M$9:$N$140</definedName>
    <definedName name="Z_43A82A29_4912_4F7F_8B05_3068C93337DE_.wvu.PrintArea" localSheetId="3" hidden="1">'kézi jelenléti '!$A$1:$AF$39</definedName>
    <definedName name="Z_43A82A29_4912_4F7F_8B05_3068C93337DE_.wvu.PrintArea" localSheetId="4" hidden="1">'szabiigénylő prod panel'!$A$1:$E$32</definedName>
    <definedName name="Z_4491603A_C885_40F6_952F_CD9EE4A37442_.wvu.FilterData" localSheetId="0" hidden="1">beosztás!$A$18:$D$226</definedName>
    <definedName name="Z_45F3C0B1_235E_4292_A28B_D3FF55EE397D_.wvu.FilterData" localSheetId="0" hidden="1">beosztás!$A$11:$D$226</definedName>
    <definedName name="Z_477C537A_FE9D_418E_8990_DB91F94F0703_.wvu.Cols" localSheetId="3" hidden="1">'kézi jelenléti '!$AH:$BL</definedName>
    <definedName name="Z_477C537A_FE9D_418E_8990_DB91F94F0703_.wvu.Cols" localSheetId="4" hidden="1">'szabiigénylő prod panel'!$K:$R</definedName>
    <definedName name="Z_477C537A_FE9D_418E_8990_DB91F94F0703_.wvu.FilterData" localSheetId="0" hidden="1">beosztás!$A$18:$D$226</definedName>
    <definedName name="Z_477C537A_FE9D_418E_8990_DB91F94F0703_.wvu.FilterData" localSheetId="7" hidden="1">bérszám!$C$16:$D$178</definedName>
    <definedName name="Z_477C537A_FE9D_418E_8990_DB91F94F0703_.wvu.FilterData" localSheetId="1" hidden="1">'havi összesítő'!$C$16:$D$224</definedName>
    <definedName name="Z_477C537A_FE9D_418E_8990_DB91F94F0703_.wvu.FilterData" localSheetId="2" hidden="1">összesítőlap!$A$18:$D$226</definedName>
    <definedName name="Z_477C537A_FE9D_418E_8990_DB91F94F0703_.wvu.FilterData" localSheetId="4" hidden="1">'szabiigénylő prod panel'!$M$9:$N$104</definedName>
    <definedName name="Z_477C537A_FE9D_418E_8990_DB91F94F0703_.wvu.PrintArea" localSheetId="3" hidden="1">'kézi jelenléti '!$A$1:$AF$39</definedName>
    <definedName name="Z_477C537A_FE9D_418E_8990_DB91F94F0703_.wvu.PrintArea" localSheetId="4" hidden="1">'szabiigénylő prod panel'!$A$1:$E$32</definedName>
    <definedName name="Z_4D49A1D6_6F42_425E_B137_38157C6103DC_.wvu.FilterData" localSheetId="0" hidden="1">beosztás!$A$18:$D$226</definedName>
    <definedName name="Z_4ED55D8D_EA2C_4B81_BDE8_B06F8262ACB7_.wvu.FilterData" localSheetId="0" hidden="1">beosztás!$A$18:$D$226</definedName>
    <definedName name="Z_509900E8_29CD_41D6_95BD_341E7E3DAE22_.wvu.FilterData" localSheetId="0" hidden="1">beosztás!$A$11:$D$226</definedName>
    <definedName name="Z_50AD3F31_68BE_4AFE_B329_9874A0A64339_.wvu.Cols" localSheetId="7" hidden="1">bérszám!$F:$S,bérszám!$AA:$AU,bérszám!$BJ:$CK</definedName>
    <definedName name="Z_50AD3F31_68BE_4AFE_B329_9874A0A64339_.wvu.Cols" localSheetId="1" hidden="1">'havi összesítő'!$F:$AG,'havi összesítő'!$AV:$BW,'havi összesítő'!$CL:$DM</definedName>
    <definedName name="Z_50AD3F31_68BE_4AFE_B329_9874A0A64339_.wvu.Cols" localSheetId="3" hidden="1">'kézi jelenléti '!$AH:$BJ</definedName>
    <definedName name="Z_50AD3F31_68BE_4AFE_B329_9874A0A64339_.wvu.Cols" localSheetId="4" hidden="1">'szabiigénylő prod panel'!$J:$O</definedName>
    <definedName name="Z_50AD3F31_68BE_4AFE_B329_9874A0A64339_.wvu.FilterData" localSheetId="0" hidden="1">beosztás!$A$18:$D$226</definedName>
    <definedName name="Z_50AD3F31_68BE_4AFE_B329_9874A0A64339_.wvu.FilterData" localSheetId="7" hidden="1">bérszám!$C$16:$D$178</definedName>
    <definedName name="Z_50AD3F31_68BE_4AFE_B329_9874A0A64339_.wvu.FilterData" localSheetId="1" hidden="1">'havi összesítő'!$C$16:$D$224</definedName>
    <definedName name="Z_50AD3F31_68BE_4AFE_B329_9874A0A64339_.wvu.FilterData" localSheetId="2" hidden="1">összesítőlap!$A$18:$D$226</definedName>
    <definedName name="Z_50AD3F31_68BE_4AFE_B329_9874A0A64339_.wvu.FilterData" localSheetId="4" hidden="1">'szabiigénylő prod panel'!$M$9:$N$140</definedName>
    <definedName name="Z_50AD3F31_68BE_4AFE_B329_9874A0A64339_.wvu.PrintArea" localSheetId="3" hidden="1">'kézi jelenléti '!$A$1:$AF$39</definedName>
    <definedName name="Z_50AD3F31_68BE_4AFE_B329_9874A0A64339_.wvu.PrintArea" localSheetId="4" hidden="1">'szabiigénylő prod panel'!$A$1:$E$32</definedName>
    <definedName name="Z_50C77F42_DB75_4D40_A2E5_EF4942B0EB50_.wvu.Cols" localSheetId="3" hidden="1">'kézi jelenléti '!$AH:$BN</definedName>
    <definedName name="Z_50C77F42_DB75_4D40_A2E5_EF4942B0EB50_.wvu.Cols" localSheetId="4" hidden="1">'szabiigénylő prod panel'!$J:$O</definedName>
    <definedName name="Z_50C77F42_DB75_4D40_A2E5_EF4942B0EB50_.wvu.FilterData" localSheetId="0" hidden="1">beosztás!$A$18:$D$226</definedName>
    <definedName name="Z_50C77F42_DB75_4D40_A2E5_EF4942B0EB50_.wvu.FilterData" localSheetId="7" hidden="1">bérszám!$C$16:$D$178</definedName>
    <definedName name="Z_50C77F42_DB75_4D40_A2E5_EF4942B0EB50_.wvu.FilterData" localSheetId="1" hidden="1">'havi összesítő'!$C$16:$D$224</definedName>
    <definedName name="Z_50C77F42_DB75_4D40_A2E5_EF4942B0EB50_.wvu.FilterData" localSheetId="2" hidden="1">összesítőlap!$A$18:$D$226</definedName>
    <definedName name="Z_50C77F42_DB75_4D40_A2E5_EF4942B0EB50_.wvu.FilterData" localSheetId="4" hidden="1">'szabiigénylő prod panel'!$M$9:$N$140</definedName>
    <definedName name="Z_50C77F42_DB75_4D40_A2E5_EF4942B0EB50_.wvu.PrintArea" localSheetId="3" hidden="1">'kézi jelenléti '!$A$1:$AF$39</definedName>
    <definedName name="Z_50C77F42_DB75_4D40_A2E5_EF4942B0EB50_.wvu.PrintArea" localSheetId="4" hidden="1">'szabiigénylő prod panel'!$A$1:$E$32</definedName>
    <definedName name="Z_54C8A146_A2AF_40C9_9075_53CC4109277D_.wvu.FilterData" localSheetId="0" hidden="1">beosztás!$A$11:$D$226</definedName>
    <definedName name="Z_5509527A_B448_4AD3_8FC8_9CEB784457BC_.wvu.FilterData" localSheetId="0" hidden="1">beosztás!$A$18:$D$226</definedName>
    <definedName name="Z_5897F189_78CE_4A99_A34C_FBCFC5D634BB_.wvu.FilterData" localSheetId="0" hidden="1">beosztás!$A$18:$D$226</definedName>
    <definedName name="Z_5B3A94DD_F138_4F10_BDCF_51726F52F5EA_.wvu.Cols" localSheetId="7" hidden="1">bérszám!$F:$S,bérszám!$AA:$AU,bérszám!$BJ:$CK</definedName>
    <definedName name="Z_5B3A94DD_F138_4F10_BDCF_51726F52F5EA_.wvu.Cols" localSheetId="1" hidden="1">'havi összesítő'!$F:$AG,'havi összesítő'!$AV:$BW,'havi összesítő'!$CL:$DM</definedName>
    <definedName name="Z_5B3A94DD_F138_4F10_BDCF_51726F52F5EA_.wvu.Cols" localSheetId="3" hidden="1">'kézi jelenléti '!$AH:$BJ</definedName>
    <definedName name="Z_5B3A94DD_F138_4F10_BDCF_51726F52F5EA_.wvu.Cols" localSheetId="4" hidden="1">'szabiigénylő prod panel'!$H:$O</definedName>
    <definedName name="Z_5B3A94DD_F138_4F10_BDCF_51726F52F5EA_.wvu.FilterData" localSheetId="0" hidden="1">beosztás!$A$11:$D$226</definedName>
    <definedName name="Z_5B3A94DD_F138_4F10_BDCF_51726F52F5EA_.wvu.FilterData" localSheetId="7" hidden="1">bérszám!$A$9:$D$178</definedName>
    <definedName name="Z_5B3A94DD_F138_4F10_BDCF_51726F52F5EA_.wvu.FilterData" localSheetId="1" hidden="1">'havi összesítő'!$A$9:$D$224</definedName>
    <definedName name="Z_5B3A94DD_F138_4F10_BDCF_51726F52F5EA_.wvu.FilterData" localSheetId="2" hidden="1">összesítőlap!$C$12:$D$226</definedName>
    <definedName name="Z_5B3A94DD_F138_4F10_BDCF_51726F52F5EA_.wvu.FilterData" localSheetId="4" hidden="1">'szabiigénylő prod panel'!$M$9:$N$140</definedName>
    <definedName name="Z_5B3A94DD_F138_4F10_BDCF_51726F52F5EA_.wvu.PrintArea" localSheetId="3" hidden="1">'kézi jelenléti '!$A$1:$AF$39</definedName>
    <definedName name="Z_5B3A94DD_F138_4F10_BDCF_51726F52F5EA_.wvu.PrintArea" localSheetId="4" hidden="1">'szabiigénylő prod panel'!$A$1:$E$32</definedName>
    <definedName name="Z_5B3B615C_EF70_496B_AD46_235B19196F56_.wvu.FilterData" localSheetId="0" hidden="1">beosztás!$A$11:$D$226</definedName>
    <definedName name="Z_5C10A626_904E_461F_98F1_B675C0DF24D9_.wvu.FilterData" localSheetId="0" hidden="1">beosztás!$A$11:$D$226</definedName>
    <definedName name="Z_5C5DF3BD_824F_4A0D_9FDF_F4D1E252932F_.wvu.FilterData" localSheetId="0" hidden="1">beosztás!$A$18:$D$226</definedName>
    <definedName name="Z_5E32BCD4_D32F_4991_9927_3F6C935A255E_.wvu.FilterData" localSheetId="0" hidden="1">beosztás!$A$11:$D$226</definedName>
    <definedName name="Z_5E89C238_4CD2_44AB_BF74_4E10DE1A43F9_.wvu.FilterData" localSheetId="0" hidden="1">beosztás!$A$18:$D$226</definedName>
    <definedName name="Z_5F9C379F_5B26_4D73_BDFC_DF3E071D2C9F_.wvu.FilterData" localSheetId="0" hidden="1">beosztás!$A$18:$D$226</definedName>
    <definedName name="Z_61A97CAC_5840_4819_A988_B0C3667043BF_.wvu.FilterData" localSheetId="0" hidden="1">beosztás!$A$11:$D$226</definedName>
    <definedName name="Z_61D15EAB_A00C_4E7E_A4E3_034AD7DCBC3B_.wvu.FilterData" localSheetId="0" hidden="1">beosztás!$A$11:$D$226</definedName>
    <definedName name="Z_625F3D4F_D4B9_4D2F_82C8_57B895DEBE6D_.wvu.FilterData" localSheetId="0" hidden="1">beosztás!$A$18:$D$226</definedName>
    <definedName name="Z_64A2CD45_1826_4D56_BF01_FEC0D0DC4F1C_.wvu.FilterData" localSheetId="0" hidden="1">beosztás!$A$18:$D$226</definedName>
    <definedName name="Z_6526207A_4DB8_45FA_906B_9AB077E0A20B_.wvu.FilterData" localSheetId="0" hidden="1">beosztás!$A$18:$D$226</definedName>
    <definedName name="Z_65FB55F9_4982_4DDC_BC72_190C9BF4BED3_.wvu.FilterData" localSheetId="0" hidden="1">beosztás!$A$18:$D$226</definedName>
    <definedName name="Z_669CB694_B111_4804_AEA1_4415C6C99C8B_.wvu.FilterData" localSheetId="0" hidden="1">beosztás!$A$18:$D$226</definedName>
    <definedName name="Z_6846269F_2361_4EFC_93B0_FBE7C81E0C87_.wvu.FilterData" localSheetId="0" hidden="1">beosztás!$A$18:$D$226</definedName>
    <definedName name="Z_6C1DB35B_A712_4B33_9572_26A5F606A801_.wvu.FilterData" localSheetId="0" hidden="1">beosztás!$A$11:$D$226</definedName>
    <definedName name="Z_6D89444C_4AD0_45FA_A35B_3B2A22CDC5F4_.wvu.FilterData" localSheetId="0" hidden="1">beosztás!$A$11:$D$226</definedName>
    <definedName name="Z_6E3351A8_D016_4832_9E08_4AA38F8E379E_.wvu.FilterData" localSheetId="0" hidden="1">beosztás!$A$11:$D$226</definedName>
    <definedName name="Z_6ECD259A_D1B6_4ED2_9FA6_AEB28562495E_.wvu.FilterData" localSheetId="0" hidden="1">beosztás!$A$11:$D$226</definedName>
    <definedName name="Z_74F3BC5D_978A_4AFF_9793_A49816B9F1EF_.wvu.FilterData" localSheetId="0" hidden="1">beosztás!$A$11:$D$226</definedName>
    <definedName name="Z_75EDE943_DEB1_430D_8A4D_F9E1802BA884_.wvu.FilterData" localSheetId="0" hidden="1">beosztás!$A$11:$D$226</definedName>
    <definedName name="Z_76BEEE99_A79A_4BD8_B8C4_7FB29846CE56_.wvu.FilterData" localSheetId="0" hidden="1">beosztás!$A$18:$D$226</definedName>
    <definedName name="Z_78725C7C_D5F4_4171_A3BF_852E9E67648B_.wvu.Cols" localSheetId="7" hidden="1">bérszám!$AA:$AU,bérszám!$BJ:$CK</definedName>
    <definedName name="Z_78725C7C_D5F4_4171_A3BF_852E9E67648B_.wvu.Cols" localSheetId="1" hidden="1">'havi összesítő'!$CL:$DM,'havi összesítő'!$EB:$FC,'havi összesítő'!$FR:$GS,'havi összesítő'!$HH:$II</definedName>
    <definedName name="Z_78725C7C_D5F4_4171_A3BF_852E9E67648B_.wvu.Cols" localSheetId="3" hidden="1">'kézi jelenléti '!$AG:$BL</definedName>
    <definedName name="Z_78725C7C_D5F4_4171_A3BF_852E9E67648B_.wvu.FilterData" localSheetId="0" hidden="1">beosztás!$A$11:$D$226</definedName>
    <definedName name="Z_78725C7C_D5F4_4171_A3BF_852E9E67648B_.wvu.FilterData" localSheetId="7" hidden="1">bérszám!$A$9:$D$178</definedName>
    <definedName name="Z_78725C7C_D5F4_4171_A3BF_852E9E67648B_.wvu.FilterData" localSheetId="1" hidden="1">'havi összesítő'!$A$9:$D$224</definedName>
    <definedName name="Z_78725C7C_D5F4_4171_A3BF_852E9E67648B_.wvu.FilterData" localSheetId="2" hidden="1">összesítőlap!$C$12:$D$226</definedName>
    <definedName name="Z_78725C7C_D5F4_4171_A3BF_852E9E67648B_.wvu.FilterData" localSheetId="4" hidden="1">'szabiigénylő prod panel'!$M$9:$N$140</definedName>
    <definedName name="Z_78725C7C_D5F4_4171_A3BF_852E9E67648B_.wvu.PrintArea" localSheetId="3" hidden="1">'kézi jelenléti '!$A$1:$AF$39</definedName>
    <definedName name="Z_78725C7C_D5F4_4171_A3BF_852E9E67648B_.wvu.PrintArea" localSheetId="4" hidden="1">'szabiigénylő prod panel'!$A$1:$E$32</definedName>
    <definedName name="Z_7C6BB9A7_B2A0_4A75_9522_BDD6A2F54D2A_.wvu.Cols" localSheetId="7" hidden="1">bérszám!$F:$S,bérszám!$AA:$AU,bérszám!$BJ:$CK,bérszám!$FK:$FX</definedName>
    <definedName name="Z_7C6BB9A7_B2A0_4A75_9522_BDD6A2F54D2A_.wvu.Cols" localSheetId="1" hidden="1">'havi összesítő'!$F:$AG,'havi összesítő'!$AV:$BW,'havi összesítő'!$CL:$DM,'havi összesítő'!$EB:$FC</definedName>
    <definedName name="Z_7C6BB9A7_B2A0_4A75_9522_BDD6A2F54D2A_.wvu.Cols" localSheetId="3" hidden="1">'kézi jelenléti '!$AH:$BJ</definedName>
    <definedName name="Z_7C6BB9A7_B2A0_4A75_9522_BDD6A2F54D2A_.wvu.Cols" localSheetId="4" hidden="1">'szabiigénylő prod panel'!$H:$O</definedName>
    <definedName name="Z_7C6BB9A7_B2A0_4A75_9522_BDD6A2F54D2A_.wvu.FilterData" localSheetId="0" hidden="1">beosztás!$A$11:$D$226</definedName>
    <definedName name="Z_7C6BB9A7_B2A0_4A75_9522_BDD6A2F54D2A_.wvu.FilterData" localSheetId="7" hidden="1">bérszám!$A$9:$D$178</definedName>
    <definedName name="Z_7C6BB9A7_B2A0_4A75_9522_BDD6A2F54D2A_.wvu.FilterData" localSheetId="1" hidden="1">'havi összesítő'!$A$9:$D$224</definedName>
    <definedName name="Z_7C6BB9A7_B2A0_4A75_9522_BDD6A2F54D2A_.wvu.FilterData" localSheetId="2" hidden="1">összesítőlap!$C$12:$D$226</definedName>
    <definedName name="Z_7C6BB9A7_B2A0_4A75_9522_BDD6A2F54D2A_.wvu.FilterData" localSheetId="4" hidden="1">'szabiigénylő prod panel'!$M$9:$N$140</definedName>
    <definedName name="Z_7C6BB9A7_B2A0_4A75_9522_BDD6A2F54D2A_.wvu.PrintArea" localSheetId="3" hidden="1">'kézi jelenléti '!$A$1:$AF$39</definedName>
    <definedName name="Z_7C6BB9A7_B2A0_4A75_9522_BDD6A2F54D2A_.wvu.PrintArea" localSheetId="4" hidden="1">'szabiigénylő prod panel'!$A$1:$E$32</definedName>
    <definedName name="Z_7C71CC0C_4229_4313_A808_CDC67EE607DE_.wvu.FilterData" localSheetId="0" hidden="1">beosztás!$A$18:$D$226</definedName>
    <definedName name="Z_7CF59BEF_CE01_4DA1_8AD6_5F76766A484C_.wvu.FilterData" localSheetId="0" hidden="1">beosztás!$A$18:$D$226</definedName>
    <definedName name="Z_7DA296DB_43CC_4FAA_B30A_F76F08E10BE6_.wvu.Cols" localSheetId="7" hidden="1">bérszám!$BJ:$CK</definedName>
    <definedName name="Z_7DA296DB_43CC_4FAA_B30A_F76F08E10BE6_.wvu.Cols" localSheetId="1" hidden="1">'havi összesítő'!$CL:$DM,'havi összesítő'!$EB:$FC,'havi összesítő'!$FR:$GS,'havi összesítő'!$HH:$II</definedName>
    <definedName name="Z_7DA296DB_43CC_4FAA_B30A_F76F08E10BE6_.wvu.Cols" localSheetId="3" hidden="1">'kézi jelenléti '!$AG:$BL</definedName>
    <definedName name="Z_7DA296DB_43CC_4FAA_B30A_F76F08E10BE6_.wvu.FilterData" localSheetId="0" hidden="1">beosztás!$A$11:$D$226</definedName>
    <definedName name="Z_7DA296DB_43CC_4FAA_B30A_F76F08E10BE6_.wvu.FilterData" localSheetId="7" hidden="1">bérszám!$A$9:$D$178</definedName>
    <definedName name="Z_7DA296DB_43CC_4FAA_B30A_F76F08E10BE6_.wvu.FilterData" localSheetId="1" hidden="1">'havi összesítő'!$A$9:$D$224</definedName>
    <definedName name="Z_7DA296DB_43CC_4FAA_B30A_F76F08E10BE6_.wvu.FilterData" localSheetId="2" hidden="1">összesítőlap!$C$12:$D$226</definedName>
    <definedName name="Z_7DA296DB_43CC_4FAA_B30A_F76F08E10BE6_.wvu.FilterData" localSheetId="4" hidden="1">'szabiigénylő prod panel'!$M$9:$N$140</definedName>
    <definedName name="Z_7DA296DB_43CC_4FAA_B30A_F76F08E10BE6_.wvu.PrintArea" localSheetId="3" hidden="1">'kézi jelenléti '!$A$1:$AF$39</definedName>
    <definedName name="Z_7DA296DB_43CC_4FAA_B30A_F76F08E10BE6_.wvu.PrintArea" localSheetId="4" hidden="1">'szabiigénylő prod panel'!$A$1:$E$32</definedName>
    <definedName name="Z_7F29D652_A048_4A11_8F41_5859B196D0B7_.wvu.FilterData" localSheetId="0" hidden="1">beosztás!$A$11:$D$226</definedName>
    <definedName name="Z_7FC44ABA_81BB_457D_889B_FE954B88BAD1_.wvu.FilterData" localSheetId="0" hidden="1">beosztás!$A$11:$D$226</definedName>
    <definedName name="Z_80698A80_9F86_4D27_A004_C9F52BBA518C_.wvu.FilterData" localSheetId="0" hidden="1">beosztás!$A$18:$D$226</definedName>
    <definedName name="Z_818DAE9C_7879_41CB_BCB9_9D36ABABFF4D_.wvu.FilterData" localSheetId="0" hidden="1">beosztás!$A$18:$D$226</definedName>
    <definedName name="Z_83C857ED_1C0D_4414_98A6_B5EF179C7730_.wvu.FilterData" localSheetId="0" hidden="1">beosztás!$A$11:$D$226</definedName>
    <definedName name="Z_83E621EA_58AD_43A3_9141_59B95CF7BE1B_.wvu.FilterData" localSheetId="0" hidden="1">beosztás!$A$11:$D$226</definedName>
    <definedName name="Z_859BE51C_240E_4887_8403_28F38AF20756_.wvu.FilterData" localSheetId="0" hidden="1">beosztás!$A$18:$D$226</definedName>
    <definedName name="Z_86E798A1_2E21_43A0_A4F4_4947D0C768E0_.wvu.FilterData" localSheetId="0" hidden="1">beosztás!$A$11:$D$226</definedName>
    <definedName name="Z_88E495F7_3F32_4394_A59B_DACBBAC446DD_.wvu.FilterData" localSheetId="0" hidden="1">beosztás!$A$18:$D$226</definedName>
    <definedName name="Z_8A376CD3_93B9_40EA_A3EC_55A2C69D25FF_.wvu.FilterData" localSheetId="0" hidden="1">beosztás!$A$11:$D$226</definedName>
    <definedName name="Z_8AF12799_4D4F_42A7_B50B_ABF2190CEE3A_.wvu.Cols" localSheetId="3" hidden="1">'kézi jelenléti '!$AH:$BS</definedName>
    <definedName name="Z_8AF12799_4D4F_42A7_B50B_ABF2190CEE3A_.wvu.Cols" localSheetId="4" hidden="1">'szabiigénylő prod panel'!$K:$P</definedName>
    <definedName name="Z_8AF12799_4D4F_42A7_B50B_ABF2190CEE3A_.wvu.FilterData" localSheetId="0" hidden="1">beosztás!$A$18:$D$226</definedName>
    <definedName name="Z_8AF12799_4D4F_42A7_B50B_ABF2190CEE3A_.wvu.FilterData" localSheetId="7" hidden="1">bérszám!$C$16:$D$178</definedName>
    <definedName name="Z_8AF12799_4D4F_42A7_B50B_ABF2190CEE3A_.wvu.FilterData" localSheetId="1" hidden="1">'havi összesítő'!$C$16:$D$224</definedName>
    <definedName name="Z_8AF12799_4D4F_42A7_B50B_ABF2190CEE3A_.wvu.FilterData" localSheetId="2" hidden="1">összesítőlap!$A$18:$D$226</definedName>
    <definedName name="Z_8AF12799_4D4F_42A7_B50B_ABF2190CEE3A_.wvu.FilterData" localSheetId="4" hidden="1">'szabiigénylő prod panel'!$M$9:$N$104</definedName>
    <definedName name="Z_8AF12799_4D4F_42A7_B50B_ABF2190CEE3A_.wvu.PrintArea" localSheetId="3" hidden="1">'kézi jelenléti '!$A$1:$AF$39</definedName>
    <definedName name="Z_8AF12799_4D4F_42A7_B50B_ABF2190CEE3A_.wvu.PrintArea" localSheetId="4" hidden="1">'szabiigénylő prod panel'!$A$1:$E$32</definedName>
    <definedName name="Z_8BF75CD1_7EEF_4851_84F1_2F7471BAFD2B_.wvu.FilterData" localSheetId="0" hidden="1">beosztás!$A$11:$D$226</definedName>
    <definedName name="Z_92AE600C_6962_4338_96C7_CEB3340C326C_.wvu.Cols" localSheetId="3" hidden="1">'kézi jelenléti '!$AH:$BI</definedName>
    <definedName name="Z_92AE600C_6962_4338_96C7_CEB3340C326C_.wvu.Cols" localSheetId="4" hidden="1">'szabiigénylő prod panel'!$J:$O</definedName>
    <definedName name="Z_92AE600C_6962_4338_96C7_CEB3340C326C_.wvu.FilterData" localSheetId="0" hidden="1">beosztás!$A$18:$D$226</definedName>
    <definedName name="Z_92AE600C_6962_4338_96C7_CEB3340C326C_.wvu.FilterData" localSheetId="7" hidden="1">bérszám!$C$16:$D$178</definedName>
    <definedName name="Z_92AE600C_6962_4338_96C7_CEB3340C326C_.wvu.FilterData" localSheetId="1" hidden="1">'havi összesítő'!$C$16:$D$224</definedName>
    <definedName name="Z_92AE600C_6962_4338_96C7_CEB3340C326C_.wvu.FilterData" localSheetId="2" hidden="1">összesítőlap!$A$18:$D$226</definedName>
    <definedName name="Z_92AE600C_6962_4338_96C7_CEB3340C326C_.wvu.FilterData" localSheetId="4" hidden="1">'szabiigénylő prod panel'!$M$9:$N$140</definedName>
    <definedName name="Z_92AE600C_6962_4338_96C7_CEB3340C326C_.wvu.PrintArea" localSheetId="3" hidden="1">'kézi jelenléti '!$A$1:$AF$39</definedName>
    <definedName name="Z_92AE600C_6962_4338_96C7_CEB3340C326C_.wvu.PrintArea" localSheetId="4" hidden="1">'szabiigénylő prod panel'!$A$1:$E$32</definedName>
    <definedName name="Z_9396B418_0DC7_4CAE_9839_4E1FE529C903_.wvu.Cols" localSheetId="7" hidden="1">bérszám!$F:$S,bérszám!$AA:$AU,bérszám!$BJ:$CK,bérszám!$CZ:$EA,bérszám!$EP:$FC,bérszám!$FK:$FX</definedName>
    <definedName name="Z_9396B418_0DC7_4CAE_9839_4E1FE529C903_.wvu.Cols" localSheetId="1" hidden="1">'havi összesítő'!$F:$AG,'havi összesítő'!$AV:$BW,'havi összesítő'!$CL:$DM,'havi összesítő'!$EB:$FC,'havi összesítő'!$FR:$GS,'havi összesítő'!$HH:$II</definedName>
    <definedName name="Z_9396B418_0DC7_4CAE_9839_4E1FE529C903_.wvu.Cols" localSheetId="3" hidden="1">'kézi jelenléti '!$AH:$CA</definedName>
    <definedName name="Z_9396B418_0DC7_4CAE_9839_4E1FE529C903_.wvu.Cols" localSheetId="4" hidden="1">'szabiigénylő prod panel'!$J:$Q</definedName>
    <definedName name="Z_9396B418_0DC7_4CAE_9839_4E1FE529C903_.wvu.FilterData" localSheetId="0" hidden="1">beosztás!$A$18:$D$226</definedName>
    <definedName name="Z_9396B418_0DC7_4CAE_9839_4E1FE529C903_.wvu.FilterData" localSheetId="7" hidden="1">bérszám!$C$16:$D$178</definedName>
    <definedName name="Z_9396B418_0DC7_4CAE_9839_4E1FE529C903_.wvu.FilterData" localSheetId="1" hidden="1">'havi összesítő'!$C$16:$D$224</definedName>
    <definedName name="Z_9396B418_0DC7_4CAE_9839_4E1FE529C903_.wvu.FilterData" localSheetId="2" hidden="1">összesítőlap!$A$18:$D$226</definedName>
    <definedName name="Z_9396B418_0DC7_4CAE_9839_4E1FE529C903_.wvu.FilterData" localSheetId="4" hidden="1">'szabiigénylő prod panel'!$M$9:$N$104</definedName>
    <definedName name="Z_9396B418_0DC7_4CAE_9839_4E1FE529C903_.wvu.PrintArea" localSheetId="3" hidden="1">'kézi jelenléti '!$A$1:$AF$39</definedName>
    <definedName name="Z_9396B418_0DC7_4CAE_9839_4E1FE529C903_.wvu.PrintArea" localSheetId="4" hidden="1">'szabiigénylő prod panel'!$A$1:$E$32</definedName>
    <definedName name="Z_94706E3D_6BA2_416D_9B0B_FB36B5158BDF_.wvu.FilterData" localSheetId="0" hidden="1">beosztás!$A$11:$D$226</definedName>
    <definedName name="Z_9528E056_455D_4D12_A80F_084BEA52B6E3_.wvu.FilterData" localSheetId="0" hidden="1">beosztás!$A$18:$D$226</definedName>
    <definedName name="Z_956877F8_F854_4FD9_A45B_F234E2D5D0A7_.wvu.FilterData" localSheetId="0" hidden="1">beosztás!$A$11:$D$226</definedName>
    <definedName name="Z_958619FC_D0CE_4C48_824F_D49E306F7F7E_.wvu.FilterData" localSheetId="0" hidden="1">beosztás!$A$11:$D$226</definedName>
    <definedName name="Z_95BFB75C_38E1_4528_A11B_73AE47BDF3F8_.wvu.Cols" localSheetId="3" hidden="1">'kézi jelenléti '!$AH:$BK</definedName>
    <definedName name="Z_95BFB75C_38E1_4528_A11B_73AE47BDF3F8_.wvu.Cols" localSheetId="4" hidden="1">'szabiigénylő prod panel'!$J:$N</definedName>
    <definedName name="Z_95BFB75C_38E1_4528_A11B_73AE47BDF3F8_.wvu.FilterData" localSheetId="0" hidden="1">beosztás!$A$18:$D$226</definedName>
    <definedName name="Z_95BFB75C_38E1_4528_A11B_73AE47BDF3F8_.wvu.FilterData" localSheetId="7" hidden="1">bérszám!$C$16:$D$178</definedName>
    <definedName name="Z_95BFB75C_38E1_4528_A11B_73AE47BDF3F8_.wvu.FilterData" localSheetId="1" hidden="1">'havi összesítő'!$C$16:$D$224</definedName>
    <definedName name="Z_95BFB75C_38E1_4528_A11B_73AE47BDF3F8_.wvu.FilterData" localSheetId="2" hidden="1">összesítőlap!$A$18:$D$226</definedName>
    <definedName name="Z_95BFB75C_38E1_4528_A11B_73AE47BDF3F8_.wvu.FilterData" localSheetId="4" hidden="1">'szabiigénylő prod panel'!$M$9:$N$104</definedName>
    <definedName name="Z_95BFB75C_38E1_4528_A11B_73AE47BDF3F8_.wvu.PrintArea" localSheetId="3" hidden="1">'kézi jelenléti '!$A$1:$AF$39</definedName>
    <definedName name="Z_95BFB75C_38E1_4528_A11B_73AE47BDF3F8_.wvu.PrintArea" localSheetId="4" hidden="1">'szabiigénylő prod panel'!$A$1:$E$32</definedName>
    <definedName name="Z_9675D193_DAC0_4580_BA54_4A123EDCAFC5_.wvu.FilterData" localSheetId="0" hidden="1">beosztás!$A$11:$D$226</definedName>
    <definedName name="Z_9765565F_E90F_4F26_B3E3_235DBE5DC67E_.wvu.FilterData" localSheetId="0" hidden="1">beosztás!$A$18:$D$226</definedName>
    <definedName name="Z_9873569C_4434_4F94_963C_96C15B0FE29E_.wvu.FilterData" localSheetId="0" hidden="1">beosztás!$A$18:$D$226</definedName>
    <definedName name="Z_98B54243_17AA_4C58_A903_4F7DE38BFF74_.wvu.Cols" localSheetId="7" hidden="1">bérszám!$AA:$AU,bérszám!$BJ:$CK</definedName>
    <definedName name="Z_98B54243_17AA_4C58_A903_4F7DE38BFF74_.wvu.Cols" localSheetId="1" hidden="1">'havi összesítő'!$CL:$DM,'havi összesítő'!$EB:$FC,'havi összesítő'!$FR:$GS,'havi összesítő'!$HH:$II</definedName>
    <definedName name="Z_98B54243_17AA_4C58_A903_4F7DE38BFF74_.wvu.Cols" localSheetId="3" hidden="1">'kézi jelenléti '!$AG:$BL</definedName>
    <definedName name="Z_98B54243_17AA_4C58_A903_4F7DE38BFF74_.wvu.FilterData" localSheetId="0" hidden="1">beosztás!$A$11:$D$226</definedName>
    <definedName name="Z_98B54243_17AA_4C58_A903_4F7DE38BFF74_.wvu.FilterData" localSheetId="7" hidden="1">bérszám!$A$9:$D$178</definedName>
    <definedName name="Z_98B54243_17AA_4C58_A903_4F7DE38BFF74_.wvu.FilterData" localSheetId="1" hidden="1">'havi összesítő'!$A$9:$D$224</definedName>
    <definedName name="Z_98B54243_17AA_4C58_A903_4F7DE38BFF74_.wvu.FilterData" localSheetId="2" hidden="1">összesítőlap!$C$12:$D$226</definedName>
    <definedName name="Z_98B54243_17AA_4C58_A903_4F7DE38BFF74_.wvu.FilterData" localSheetId="4" hidden="1">'szabiigénylő prod panel'!$M$9:$N$140</definedName>
    <definedName name="Z_98B54243_17AA_4C58_A903_4F7DE38BFF74_.wvu.PrintArea" localSheetId="3" hidden="1">'kézi jelenléti '!$A$1:$AF$39</definedName>
    <definedName name="Z_98B54243_17AA_4C58_A903_4F7DE38BFF74_.wvu.PrintArea" localSheetId="4" hidden="1">'szabiigénylő prod panel'!$A$1:$E$32</definedName>
    <definedName name="Z_99DAB54F_9998_492B_954C_CE1032159A97_.wvu.Cols" localSheetId="7" hidden="1">bérszám!$AA:$AU,bérszám!$BJ:$CK</definedName>
    <definedName name="Z_99DAB54F_9998_492B_954C_CE1032159A97_.wvu.Cols" localSheetId="1" hidden="1">'havi összesítő'!$CL:$DM,'havi összesítő'!$EB:$FC,'havi összesítő'!$FR:$GS,'havi összesítő'!$HH:$II</definedName>
    <definedName name="Z_99DAB54F_9998_492B_954C_CE1032159A97_.wvu.Cols" localSheetId="3" hidden="1">'kézi jelenléti '!$AG:$BL</definedName>
    <definedName name="Z_99DAB54F_9998_492B_954C_CE1032159A97_.wvu.FilterData" localSheetId="0" hidden="1">beosztás!$A$11:$D$226</definedName>
    <definedName name="Z_99DAB54F_9998_492B_954C_CE1032159A97_.wvu.FilterData" localSheetId="7" hidden="1">bérszám!$A$9:$D$178</definedName>
    <definedName name="Z_99DAB54F_9998_492B_954C_CE1032159A97_.wvu.FilterData" localSheetId="1" hidden="1">'havi összesítő'!$A$9:$D$224</definedName>
    <definedName name="Z_99DAB54F_9998_492B_954C_CE1032159A97_.wvu.FilterData" localSheetId="2" hidden="1">összesítőlap!$C$12:$D$226</definedName>
    <definedName name="Z_99DAB54F_9998_492B_954C_CE1032159A97_.wvu.FilterData" localSheetId="4" hidden="1">'szabiigénylő prod panel'!$M$9:$N$140</definedName>
    <definedName name="Z_99DAB54F_9998_492B_954C_CE1032159A97_.wvu.PrintArea" localSheetId="3" hidden="1">'kézi jelenléti '!$A$1:$AF$39</definedName>
    <definedName name="Z_99DAB54F_9998_492B_954C_CE1032159A97_.wvu.PrintArea" localSheetId="4" hidden="1">'szabiigénylő prod panel'!$A$1:$E$32</definedName>
    <definedName name="Z_9A0AC732_619B_4595_B789_27332B3FFB39_.wvu.FilterData" localSheetId="0" hidden="1">beosztás!$A$11:$D$226</definedName>
    <definedName name="Z_9B20AA54_A166_4DB6_B506_616E8031456C_.wvu.FilterData" localSheetId="0" hidden="1">beosztás!$A$11:$D$226</definedName>
    <definedName name="Z_9B7E6E96_3130_49B9_ABF2_1207FBFACEF7_.wvu.Cols" localSheetId="7" hidden="1">bérszám!$F:$S,bérszám!$AA:$AU,bérszám!$BJ:$CK</definedName>
    <definedName name="Z_9B7E6E96_3130_49B9_ABF2_1207FBFACEF7_.wvu.Cols" localSheetId="1" hidden="1">'havi összesítő'!$F:$AG,'havi összesítő'!$AV:$BW,'havi összesítő'!$CL:$DM</definedName>
    <definedName name="Z_9B7E6E96_3130_49B9_ABF2_1207FBFACEF7_.wvu.Cols" localSheetId="3" hidden="1">'kézi jelenléti '!$AH:$BJ</definedName>
    <definedName name="Z_9B7E6E96_3130_49B9_ABF2_1207FBFACEF7_.wvu.Cols" localSheetId="4" hidden="1">'szabiigénylő prod panel'!$J:$O</definedName>
    <definedName name="Z_9B7E6E96_3130_49B9_ABF2_1207FBFACEF7_.wvu.FilterData" localSheetId="0" hidden="1">beosztás!$A$18:$D$226</definedName>
    <definedName name="Z_9B7E6E96_3130_49B9_ABF2_1207FBFACEF7_.wvu.FilterData" localSheetId="7" hidden="1">bérszám!$C$16:$D$178</definedName>
    <definedName name="Z_9B7E6E96_3130_49B9_ABF2_1207FBFACEF7_.wvu.FilterData" localSheetId="1" hidden="1">'havi összesítő'!$C$16:$D$224</definedName>
    <definedName name="Z_9B7E6E96_3130_49B9_ABF2_1207FBFACEF7_.wvu.FilterData" localSheetId="2" hidden="1">összesítőlap!$A$18:$D$226</definedName>
    <definedName name="Z_9B7E6E96_3130_49B9_ABF2_1207FBFACEF7_.wvu.FilterData" localSheetId="4" hidden="1">'szabiigénylő prod panel'!$M$9:$N$140</definedName>
    <definedName name="Z_9B7E6E96_3130_49B9_ABF2_1207FBFACEF7_.wvu.PrintArea" localSheetId="3" hidden="1">'kézi jelenléti '!$A$1:$AF$39</definedName>
    <definedName name="Z_9B7E6E96_3130_49B9_ABF2_1207FBFACEF7_.wvu.PrintArea" localSheetId="4" hidden="1">'szabiigénylő prod panel'!$A$1:$E$32</definedName>
    <definedName name="Z_9B939B76_BDF6_4B7A_BBBE_B8427989AEE9_.wvu.FilterData" localSheetId="0" hidden="1">beosztás!$A$18:$D$226</definedName>
    <definedName name="Z_9CAD0739_437B_44CE_A04F_547359A5E7E8_.wvu.FilterData" localSheetId="0" hidden="1">beosztás!$A$18:$D$226</definedName>
    <definedName name="Z_9DE9C80D_4D90_42FF_8E7A_3D302CA0A05B_.wvu.FilterData" localSheetId="0" hidden="1">beosztás!$A$11:$D$226</definedName>
    <definedName name="Z_9EA3F91A_BBCD_4B7B_8CA0_A667C4F8A5A3_.wvu.FilterData" localSheetId="0" hidden="1">beosztás!$A$18:$D$226</definedName>
    <definedName name="Z_A387E065_D894_4D0F_8991_40014C75FF53_.wvu.FilterData" localSheetId="0" hidden="1">beosztás!$A$18:$D$226</definedName>
    <definedName name="Z_A39AAFDF_5D16_46F6_AB2B_DF990137D55A_.wvu.FilterData" localSheetId="0" hidden="1">beosztás!$A$11:$D$226</definedName>
    <definedName name="Z_A3B01A31_2F3E_412A_A41C_22058188DEB2_.wvu.FilterData" localSheetId="0" hidden="1">beosztás!$A$11:$D$226</definedName>
    <definedName name="Z_A4B545D9_FB01_4B14_8706_3956E4A0D4EA_.wvu.FilterData" localSheetId="0" hidden="1">beosztás!$A$11:$D$226</definedName>
    <definedName name="Z_A72DD7E4_8E17_45C1_B6EA_82FDF646C0B8_.wvu.Cols" localSheetId="7" hidden="1">bérszám!$F:$S,bérszám!$AA:$AU,bérszám!$BJ:$CK,bérszám!$CZ:$EA,bérszám!$EP:$FC,bérszám!$FK:$FX</definedName>
    <definedName name="Z_A72DD7E4_8E17_45C1_B6EA_82FDF646C0B8_.wvu.Cols" localSheetId="1" hidden="1">'havi összesítő'!$F:$AG,'havi összesítő'!$AV:$BW,'havi összesítő'!$CL:$DM,'havi összesítő'!$EB:$FC,'havi összesítő'!$FR:$GS,'havi összesítő'!$HH:$II</definedName>
    <definedName name="Z_A72DD7E4_8E17_45C1_B6EA_82FDF646C0B8_.wvu.Cols" localSheetId="4" hidden="1">'szabiigénylő prod panel'!$H:$Q</definedName>
    <definedName name="Z_A72DD7E4_8E17_45C1_B6EA_82FDF646C0B8_.wvu.FilterData" localSheetId="0" hidden="1">beosztás!$A$18:$D$226</definedName>
    <definedName name="Z_A72DD7E4_8E17_45C1_B6EA_82FDF646C0B8_.wvu.FilterData" localSheetId="7" hidden="1">bérszám!$C$16:$D$178</definedName>
    <definedName name="Z_A72DD7E4_8E17_45C1_B6EA_82FDF646C0B8_.wvu.FilterData" localSheetId="1" hidden="1">'havi összesítő'!$C$16:$D$224</definedName>
    <definedName name="Z_A72DD7E4_8E17_45C1_B6EA_82FDF646C0B8_.wvu.FilterData" localSheetId="2" hidden="1">összesítőlap!$A$18:$D$226</definedName>
    <definedName name="Z_A72DD7E4_8E17_45C1_B6EA_82FDF646C0B8_.wvu.FilterData" localSheetId="4" hidden="1">'szabiigénylő prod panel'!$M$9:$N$104</definedName>
    <definedName name="Z_A72DD7E4_8E17_45C1_B6EA_82FDF646C0B8_.wvu.PrintArea" localSheetId="3" hidden="1">'kézi jelenléti '!$A$1:$AF$39</definedName>
    <definedName name="Z_A72DD7E4_8E17_45C1_B6EA_82FDF646C0B8_.wvu.PrintArea" localSheetId="4" hidden="1">'szabiigénylő prod panel'!$A$1:$E$32</definedName>
    <definedName name="Z_A9E62DF5_FE89_42D1_9D18_EAEDB3CA3136_.wvu.FilterData" localSheetId="0" hidden="1">beosztás!$A$11:$D$226</definedName>
    <definedName name="Z_AA4F13D4_3DE2_4F3F_894E_28B3C479C829_.wvu.FilterData" localSheetId="0" hidden="1">beosztás!$A$11:$D$226</definedName>
    <definedName name="Z_AD0DBBB8_CD1C_4371_A63E_6B6B8273FC64_.wvu.FilterData" localSheetId="0" hidden="1">beosztás!$A$18:$D$226</definedName>
    <definedName name="Z_AD1C1263_D1D5_47CA_B623_41F356CB5073_.wvu.FilterData" localSheetId="0" hidden="1">beosztás!$A$18:$D$226</definedName>
    <definedName name="Z_AD44C800_4B12_4264_BC82_577AA3F2E333_.wvu.FilterData" localSheetId="0" hidden="1">beosztás!$A$11:$D$226</definedName>
    <definedName name="Z_AE4C573B_95D8_4DF4_8984_23F9F22BF97E_.wvu.FilterData" localSheetId="0" hidden="1">beosztás!$A$18:$D$226</definedName>
    <definedName name="Z_AE54AF70_AD6D_48EF_9A8E_16C4FF58B875_.wvu.Cols" localSheetId="7" hidden="1">bérszám!$AA:$AU,bérszám!$BJ:$CK</definedName>
    <definedName name="Z_AE54AF70_AD6D_48EF_9A8E_16C4FF58B875_.wvu.Cols" localSheetId="1" hidden="1">'havi összesítő'!$CL:$DM,'havi összesítő'!$EB:$FC,'havi összesítő'!$FR:$GS,'havi összesítő'!$HH:$II</definedName>
    <definedName name="Z_AE54AF70_AD6D_48EF_9A8E_16C4FF58B875_.wvu.Cols" localSheetId="3" hidden="1">'kézi jelenléti '!$AG:$BL</definedName>
    <definedName name="Z_AE54AF70_AD6D_48EF_9A8E_16C4FF58B875_.wvu.FilterData" localSheetId="0" hidden="1">beosztás!$A$11:$D$226</definedName>
    <definedName name="Z_AE54AF70_AD6D_48EF_9A8E_16C4FF58B875_.wvu.FilterData" localSheetId="7" hidden="1">bérszám!$A$9:$D$178</definedName>
    <definedName name="Z_AE54AF70_AD6D_48EF_9A8E_16C4FF58B875_.wvu.FilterData" localSheetId="1" hidden="1">'havi összesítő'!$A$9:$D$224</definedName>
    <definedName name="Z_AE54AF70_AD6D_48EF_9A8E_16C4FF58B875_.wvu.FilterData" localSheetId="2" hidden="1">összesítőlap!$C$12:$D$226</definedName>
    <definedName name="Z_AE54AF70_AD6D_48EF_9A8E_16C4FF58B875_.wvu.FilterData" localSheetId="4" hidden="1">'szabiigénylő prod panel'!$M$9:$N$140</definedName>
    <definedName name="Z_AE54AF70_AD6D_48EF_9A8E_16C4FF58B875_.wvu.PrintArea" localSheetId="3" hidden="1">'kézi jelenléti '!$A$1:$AF$39</definedName>
    <definedName name="Z_AE54AF70_AD6D_48EF_9A8E_16C4FF58B875_.wvu.PrintArea" localSheetId="4" hidden="1">'szabiigénylő prod panel'!$A$1:$E$32</definedName>
    <definedName name="Z_AE61AA1B_6056_40F0_A7C7_0BED6292026C_.wvu.FilterData" localSheetId="0" hidden="1">beosztás!$A$11:$D$226</definedName>
    <definedName name="Z_AE635A9B_21DC_4D0A_8ADB_E2EA6B58A458_.wvu.FilterData" localSheetId="0" hidden="1">beosztás!$A$18:$D$226</definedName>
    <definedName name="Z_AF7EB537_26D9_4373_8D74_76F79A42A2C9_.wvu.FilterData" localSheetId="0" hidden="1">beosztás!$A$18:$D$226</definedName>
    <definedName name="Z_B20F53D4_28B2_445E_9AAB_D3E4D2ABEC24_.wvu.FilterData" localSheetId="0" hidden="1">beosztás!$A$11:$D$226</definedName>
    <definedName name="Z_B211F774_5C80_4C09_83BE_A076E5EABD69_.wvu.FilterData" localSheetId="0" hidden="1">beosztás!$A$11:$D$226</definedName>
    <definedName name="Z_B24F8102_2CF1_482F_9F55_D1942F9B7273_.wvu.FilterData" localSheetId="0" hidden="1">beosztás!$A$11:$D$226</definedName>
    <definedName name="Z_B45C3CED_C4E1_41E4_A823_931768B6F168_.wvu.FilterData" localSheetId="0" hidden="1">beosztás!$A$11:$D$226</definedName>
    <definedName name="Z_B66DFADA_898C_428D_860B_F919C157BAEE_.wvu.FilterData" localSheetId="0" hidden="1">beosztás!$A$11:$D$226</definedName>
    <definedName name="Z_B68EF59F_C381_4590_97F1_7195F999A9F8_.wvu.FilterData" localSheetId="0" hidden="1">beosztás!$A$11:$D$226</definedName>
    <definedName name="Z_B754666D_B68B_4425_9E15_BB5C784A20DB_.wvu.FilterData" localSheetId="0" hidden="1">beosztás!$A$11:$D$226</definedName>
    <definedName name="Z_B7F3A255_7A5D_4CFA_B5B9_6AD248070729_.wvu.Cols" localSheetId="7" hidden="1">bérszám!$F:$S,bérszám!$AA:$AU,bérszám!$BJ:$CK</definedName>
    <definedName name="Z_B7F3A255_7A5D_4CFA_B5B9_6AD248070729_.wvu.Cols" localSheetId="1" hidden="1">'havi összesítő'!$F:$AG,'havi összesítő'!$AV:$BW,'havi összesítő'!$CL:$DM</definedName>
    <definedName name="Z_B7F3A255_7A5D_4CFA_B5B9_6AD248070729_.wvu.Cols" localSheetId="3" hidden="1">'kézi jelenléti '!$AH:$BJ</definedName>
    <definedName name="Z_B7F3A255_7A5D_4CFA_B5B9_6AD248070729_.wvu.Cols" localSheetId="4" hidden="1">'szabiigénylő prod panel'!$J:$O</definedName>
    <definedName name="Z_B7F3A255_7A5D_4CFA_B5B9_6AD248070729_.wvu.FilterData" localSheetId="0" hidden="1">beosztás!$A$18:$D$226</definedName>
    <definedName name="Z_B7F3A255_7A5D_4CFA_B5B9_6AD248070729_.wvu.FilterData" localSheetId="7" hidden="1">bérszám!$C$16:$D$178</definedName>
    <definedName name="Z_B7F3A255_7A5D_4CFA_B5B9_6AD248070729_.wvu.FilterData" localSheetId="1" hidden="1">'havi összesítő'!$C$16:$D$224</definedName>
    <definedName name="Z_B7F3A255_7A5D_4CFA_B5B9_6AD248070729_.wvu.FilterData" localSheetId="2" hidden="1">összesítőlap!$A$18:$D$226</definedName>
    <definedName name="Z_B7F3A255_7A5D_4CFA_B5B9_6AD248070729_.wvu.FilterData" localSheetId="4" hidden="1">'szabiigénylő prod panel'!$M$9:$N$140</definedName>
    <definedName name="Z_B7F3A255_7A5D_4CFA_B5B9_6AD248070729_.wvu.PrintArea" localSheetId="3" hidden="1">'kézi jelenléti '!$A$1:$AF$39</definedName>
    <definedName name="Z_B7F3A255_7A5D_4CFA_B5B9_6AD248070729_.wvu.PrintArea" localSheetId="4" hidden="1">'szabiigénylő prod panel'!$A$1:$E$32</definedName>
    <definedName name="Z_B81C1246_07DE_4F92_8B3C_0680910C28A6_.wvu.FilterData" localSheetId="4" hidden="1">'szabiigénylő prod panel'!$M$9:$N$104</definedName>
    <definedName name="Z_B993877F_8E19_4BA1_AE0B_64335C72ED5C_.wvu.FilterData" localSheetId="0" hidden="1">beosztás!$A$11:$D$226</definedName>
    <definedName name="Z_BD7B78EF_30C4_45E5_81E0_4657ED2D6ECC_.wvu.Cols" localSheetId="7" hidden="1">bérszám!$AA:$AU,bérszám!$BJ:$CK</definedName>
    <definedName name="Z_BD7B78EF_30C4_45E5_81E0_4657ED2D6ECC_.wvu.Cols" localSheetId="1" hidden="1">'havi összesítő'!$AV:$BW,'havi összesítő'!$CL:$DM,'havi összesítő'!$EB:$FC,'havi összesítő'!$FR:$GS,'havi összesítő'!$HH:$II</definedName>
    <definedName name="Z_BD7B78EF_30C4_45E5_81E0_4657ED2D6ECC_.wvu.Cols" localSheetId="3" hidden="1">'kézi jelenléti '!$AH:$BI</definedName>
    <definedName name="Z_BD7B78EF_30C4_45E5_81E0_4657ED2D6ECC_.wvu.FilterData" localSheetId="0" hidden="1">beosztás!$A$11:$D$226</definedName>
    <definedName name="Z_BD7B78EF_30C4_45E5_81E0_4657ED2D6ECC_.wvu.FilterData" localSheetId="7" hidden="1">bérszám!$A$9:$D$178</definedName>
    <definedName name="Z_BD7B78EF_30C4_45E5_81E0_4657ED2D6ECC_.wvu.FilterData" localSheetId="1" hidden="1">'havi összesítő'!$A$9:$D$224</definedName>
    <definedName name="Z_BD7B78EF_30C4_45E5_81E0_4657ED2D6ECC_.wvu.FilterData" localSheetId="2" hidden="1">összesítőlap!$C$12:$D$226</definedName>
    <definedName name="Z_BD7B78EF_30C4_45E5_81E0_4657ED2D6ECC_.wvu.FilterData" localSheetId="4" hidden="1">'szabiigénylő prod panel'!$M$9:$N$140</definedName>
    <definedName name="Z_BD7B78EF_30C4_45E5_81E0_4657ED2D6ECC_.wvu.PrintArea" localSheetId="3" hidden="1">'kézi jelenléti '!$A$1:$AF$39</definedName>
    <definedName name="Z_BD7B78EF_30C4_45E5_81E0_4657ED2D6ECC_.wvu.PrintArea" localSheetId="4" hidden="1">'szabiigénylő prod panel'!$A$1:$E$32</definedName>
    <definedName name="Z_BF018EF3_5159_45DC_8AE5_D383B59BCF77_.wvu.FilterData" localSheetId="0" hidden="1">beosztás!$A$18:$D$226</definedName>
    <definedName name="Z_BF4ABC98_E211_4DB9_A00E_BB007D8C126E_.wvu.FilterData" localSheetId="0" hidden="1">beosztás!$A$18:$D$226</definedName>
    <definedName name="Z_BFA61A4E_DA05_4251_B89B_5EE0FD39ACE7_.wvu.Cols" localSheetId="3" hidden="1">'kézi jelenléti '!$AH:$BI</definedName>
    <definedName name="Z_BFA61A4E_DA05_4251_B89B_5EE0FD39ACE7_.wvu.Cols" localSheetId="4" hidden="1">'szabiigénylő prod panel'!$J:$O</definedName>
    <definedName name="Z_BFA61A4E_DA05_4251_B89B_5EE0FD39ACE7_.wvu.FilterData" localSheetId="0" hidden="1">beosztás!$A$18:$D$226</definedName>
    <definedName name="Z_BFA61A4E_DA05_4251_B89B_5EE0FD39ACE7_.wvu.FilterData" localSheetId="7" hidden="1">bérszám!$C$16:$D$178</definedName>
    <definedName name="Z_BFA61A4E_DA05_4251_B89B_5EE0FD39ACE7_.wvu.FilterData" localSheetId="1" hidden="1">'havi összesítő'!$C$16:$D$224</definedName>
    <definedName name="Z_BFA61A4E_DA05_4251_B89B_5EE0FD39ACE7_.wvu.FilterData" localSheetId="2" hidden="1">összesítőlap!$A$18:$D$226</definedName>
    <definedName name="Z_BFA61A4E_DA05_4251_B89B_5EE0FD39ACE7_.wvu.FilterData" localSheetId="4" hidden="1">'szabiigénylő prod panel'!$M$9:$N$140</definedName>
    <definedName name="Z_BFA61A4E_DA05_4251_B89B_5EE0FD39ACE7_.wvu.PrintArea" localSheetId="3" hidden="1">'kézi jelenléti '!$A$1:$AF$39</definedName>
    <definedName name="Z_BFA61A4E_DA05_4251_B89B_5EE0FD39ACE7_.wvu.PrintArea" localSheetId="4" hidden="1">'szabiigénylő prod panel'!$A$1:$E$32</definedName>
    <definedName name="Z_BFBC027C_8443_4497_A4E9_5AEB11F63F8A_.wvu.FilterData" localSheetId="0" hidden="1">beosztás!$A$18:$D$226</definedName>
    <definedName name="Z_C3059F06_6004_4133_A74C_122B0D50AE40_.wvu.FilterData" localSheetId="0" hidden="1">beosztás!$A$11:$D$226</definedName>
    <definedName name="Z_C57902BA_426D_4C98_8FC6_FED9656AD527_.wvu.FilterData" localSheetId="0" hidden="1">beosztás!$A$18:$D$226</definedName>
    <definedName name="Z_C59CEEC7_3FE0_4962_B269_7B9ABF21C7B4_.wvu.Cols" localSheetId="7" hidden="1">bérszám!$F:$S,bérszám!$AA:$AU,bérszám!$BJ:$CK</definedName>
    <definedName name="Z_C59CEEC7_3FE0_4962_B269_7B9ABF21C7B4_.wvu.Cols" localSheetId="1" hidden="1">'havi összesítő'!$F:$AG,'havi összesítő'!$AV:$BW,'havi összesítő'!$CL:$DM</definedName>
    <definedName name="Z_C59CEEC7_3FE0_4962_B269_7B9ABF21C7B4_.wvu.Cols" localSheetId="3" hidden="1">'kézi jelenléti '!$AH:$BJ</definedName>
    <definedName name="Z_C59CEEC7_3FE0_4962_B269_7B9ABF21C7B4_.wvu.Cols" localSheetId="4" hidden="1">'szabiigénylő prod panel'!$H:$O</definedName>
    <definedName name="Z_C59CEEC7_3FE0_4962_B269_7B9ABF21C7B4_.wvu.FilterData" localSheetId="0" hidden="1">beosztás!$A$11:$D$226</definedName>
    <definedName name="Z_C59CEEC7_3FE0_4962_B269_7B9ABF21C7B4_.wvu.FilterData" localSheetId="7" hidden="1">bérszám!$A$9:$D$178</definedName>
    <definedName name="Z_C59CEEC7_3FE0_4962_B269_7B9ABF21C7B4_.wvu.FilterData" localSheetId="1" hidden="1">'havi összesítő'!$A$9:$D$224</definedName>
    <definedName name="Z_C59CEEC7_3FE0_4962_B269_7B9ABF21C7B4_.wvu.FilterData" localSheetId="2" hidden="1">összesítőlap!$C$12:$D$226</definedName>
    <definedName name="Z_C59CEEC7_3FE0_4962_B269_7B9ABF21C7B4_.wvu.FilterData" localSheetId="4" hidden="1">'szabiigénylő prod panel'!$M$9:$N$140</definedName>
    <definedName name="Z_C59CEEC7_3FE0_4962_B269_7B9ABF21C7B4_.wvu.PrintArea" localSheetId="3" hidden="1">'kézi jelenléti '!$A$1:$AF$39</definedName>
    <definedName name="Z_C59CEEC7_3FE0_4962_B269_7B9ABF21C7B4_.wvu.PrintArea" localSheetId="4" hidden="1">'szabiigénylő prod panel'!$A$1:$E$32</definedName>
    <definedName name="Z_C766AB14_AD12_45FF_AF09_9FB91C4AB050_.wvu.FilterData" localSheetId="0" hidden="1">beosztás!$A$11:$D$226</definedName>
    <definedName name="Z_C8BFD276_EB0C_4261_AD04_82093CCA32E2_.wvu.FilterData" localSheetId="0" hidden="1">beosztás!$A$11:$D$226</definedName>
    <definedName name="Z_C9A773E5_105B_471E_8D6C_AA117A6DC6FC_.wvu.Cols" localSheetId="7" hidden="1">bérszám!$AA:$AU,bérszám!$BJ:$CK</definedName>
    <definedName name="Z_C9A773E5_105B_471E_8D6C_AA117A6DC6FC_.wvu.Cols" localSheetId="1" hidden="1">'havi összesítő'!$AV:$BW,'havi összesítő'!$CL:$DM,'havi összesítő'!$EB:$FC,'havi összesítő'!$FR:$GS,'havi összesítő'!$HH:$II</definedName>
    <definedName name="Z_C9A773E5_105B_471E_8D6C_AA117A6DC6FC_.wvu.Cols" localSheetId="3" hidden="1">'kézi jelenléti '!$AH:$BO</definedName>
    <definedName name="Z_C9A773E5_105B_471E_8D6C_AA117A6DC6FC_.wvu.FilterData" localSheetId="0" hidden="1">beosztás!$A$11:$D$226</definedName>
    <definedName name="Z_C9A773E5_105B_471E_8D6C_AA117A6DC6FC_.wvu.FilterData" localSheetId="7" hidden="1">bérszám!$A$9:$D$178</definedName>
    <definedName name="Z_C9A773E5_105B_471E_8D6C_AA117A6DC6FC_.wvu.FilterData" localSheetId="1" hidden="1">'havi összesítő'!$A$9:$D$224</definedName>
    <definedName name="Z_C9A773E5_105B_471E_8D6C_AA117A6DC6FC_.wvu.FilterData" localSheetId="2" hidden="1">összesítőlap!$C$12:$D$226</definedName>
    <definedName name="Z_C9A773E5_105B_471E_8D6C_AA117A6DC6FC_.wvu.FilterData" localSheetId="4" hidden="1">'szabiigénylő prod panel'!$M$9:$N$140</definedName>
    <definedName name="Z_C9A773E5_105B_471E_8D6C_AA117A6DC6FC_.wvu.PrintArea" localSheetId="3" hidden="1">'kézi jelenléti '!$A$1:$AF$39</definedName>
    <definedName name="Z_C9A773E5_105B_471E_8D6C_AA117A6DC6FC_.wvu.PrintArea" localSheetId="4" hidden="1">'szabiigénylő prod panel'!$A$1:$E$32</definedName>
    <definedName name="Z_CA9105EA_E6DA_44F3_BDBF_8C9D6F4DCA52_.wvu.FilterData" localSheetId="0" hidden="1">beosztás!$A$11:$D$226</definedName>
    <definedName name="Z_CB69D7A6_0E22_4892_A14A_B46228445ABE_.wvu.FilterData" localSheetId="0" hidden="1">beosztás!$A$11:$D$226</definedName>
    <definedName name="Z_CB7B1A1A_C14B_43D7_9576_A48465A3ABAB_.wvu.FilterData" localSheetId="0" hidden="1">beosztás!$A$18:$D$226</definedName>
    <definedName name="Z_CC6FD8E5_686F_4CDA_BFBC_144336FD3447_.wvu.FilterData" localSheetId="0" hidden="1">beosztás!$A$18:$D$226</definedName>
    <definedName name="Z_CC8163A7_33CD_4D52_8B4F_87510498DA1C_.wvu.FilterData" localSheetId="0" hidden="1">beosztás!$A$11:$D$226</definedName>
    <definedName name="Z_CC943954_8746_404F_9314_C1BD8D45F33F_.wvu.FilterData" localSheetId="0" hidden="1">beosztás!$A$11:$D$226</definedName>
    <definedName name="Z_CD2D00C1_6CE2_4995_9456_9B3309880143_.wvu.FilterData" localSheetId="0" hidden="1">beosztás!$A$18:$D$226</definedName>
    <definedName name="Z_CD2EA2FB_B9AA_429A_B879_A739E4896347_.wvu.FilterData" localSheetId="0" hidden="1">beosztás!$A$18:$D$226</definedName>
    <definedName name="Z_CDBD87B5_97D6_485E_8AAE_3F5E5392AE54_.wvu.FilterData" localSheetId="0" hidden="1">beosztás!$A$18:$D$226</definedName>
    <definedName name="Z_CE09DF15_FC71_45DB_A715_5E342A1E9DF6_.wvu.Cols" localSheetId="7" hidden="1">bérszám!$AA:$AU,bérszám!$BJ:$CK</definedName>
    <definedName name="Z_CE09DF15_FC71_45DB_A715_5E342A1E9DF6_.wvu.Cols" localSheetId="1" hidden="1">'havi összesítő'!$CL:$DM,'havi összesítő'!$EB:$FC,'havi összesítő'!$FR:$GS,'havi összesítő'!$HH:$II</definedName>
    <definedName name="Z_CE09DF15_FC71_45DB_A715_5E342A1E9DF6_.wvu.Cols" localSheetId="3" hidden="1">'kézi jelenléti '!$AG:$BL</definedName>
    <definedName name="Z_CE09DF15_FC71_45DB_A715_5E342A1E9DF6_.wvu.FilterData" localSheetId="0" hidden="1">beosztás!$A$11:$D$226</definedName>
    <definedName name="Z_CE09DF15_FC71_45DB_A715_5E342A1E9DF6_.wvu.FilterData" localSheetId="7" hidden="1">bérszám!$A$9:$D$178</definedName>
    <definedName name="Z_CE09DF15_FC71_45DB_A715_5E342A1E9DF6_.wvu.FilterData" localSheetId="1" hidden="1">'havi összesítő'!$A$9:$D$224</definedName>
    <definedName name="Z_CE09DF15_FC71_45DB_A715_5E342A1E9DF6_.wvu.FilterData" localSheetId="2" hidden="1">összesítőlap!$C$12:$D$226</definedName>
    <definedName name="Z_CE09DF15_FC71_45DB_A715_5E342A1E9DF6_.wvu.FilterData" localSheetId="4" hidden="1">'szabiigénylő prod panel'!$M$9:$N$140</definedName>
    <definedName name="Z_CE09DF15_FC71_45DB_A715_5E342A1E9DF6_.wvu.PrintArea" localSheetId="3" hidden="1">'kézi jelenléti '!$A$1:$AF$39</definedName>
    <definedName name="Z_CE09DF15_FC71_45DB_A715_5E342A1E9DF6_.wvu.PrintArea" localSheetId="4" hidden="1">'szabiigénylő prod panel'!$A$1:$E$32</definedName>
    <definedName name="Z_CEAA7273_BC3A_4221_85F0_930914B12451_.wvu.FilterData" localSheetId="0" hidden="1">beosztás!$A$18:$D$226</definedName>
    <definedName name="Z_CEE595BB_677E_443F_8650_837525A56FD4_.wvu.FilterData" localSheetId="0" hidden="1">beosztás!$A$18:$D$226</definedName>
    <definedName name="Z_D1D8D495_D3E7_4EE1_9772_14782D8EB920_.wvu.FilterData" localSheetId="0" hidden="1">beosztás!$A$18:$D$226</definedName>
    <definedName name="Z_D29C5B9E_6554_413F_9A96_EC5AA69203BE_.wvu.FilterData" localSheetId="0" hidden="1">beosztás!$A$11:$D$226</definedName>
    <definedName name="Z_D5427FDC_0840_4BD5_BC42_22E35BFF96BA_.wvu.Cols" localSheetId="7" hidden="1">bérszám!$F:$S,bérszám!$AA:$AU,bérszám!$BJ:$CK,bérszám!$FK:$FX</definedName>
    <definedName name="Z_D5427FDC_0840_4BD5_BC42_22E35BFF96BA_.wvu.Cols" localSheetId="1" hidden="1">'havi összesítő'!$F:$AG,'havi összesítő'!$AV:$BW,'havi összesítő'!$CL:$DM,'havi összesítő'!$EB:$FC</definedName>
    <definedName name="Z_D5427FDC_0840_4BD5_BC42_22E35BFF96BA_.wvu.Cols" localSheetId="3" hidden="1">'kézi jelenléti '!$AH:$BJ</definedName>
    <definedName name="Z_D5427FDC_0840_4BD5_BC42_22E35BFF96BA_.wvu.Cols" localSheetId="4" hidden="1">'szabiigénylő prod panel'!$H:$O</definedName>
    <definedName name="Z_D5427FDC_0840_4BD5_BC42_22E35BFF96BA_.wvu.FilterData" localSheetId="0" hidden="1">beosztás!$A$11:$D$226</definedName>
    <definedName name="Z_D5427FDC_0840_4BD5_BC42_22E35BFF96BA_.wvu.FilterData" localSheetId="7" hidden="1">bérszám!$A$9:$D$178</definedName>
    <definedName name="Z_D5427FDC_0840_4BD5_BC42_22E35BFF96BA_.wvu.FilterData" localSheetId="1" hidden="1">'havi összesítő'!$A$9:$D$224</definedName>
    <definedName name="Z_D5427FDC_0840_4BD5_BC42_22E35BFF96BA_.wvu.FilterData" localSheetId="2" hidden="1">összesítőlap!$C$12:$D$226</definedName>
    <definedName name="Z_D5427FDC_0840_4BD5_BC42_22E35BFF96BA_.wvu.FilterData" localSheetId="4" hidden="1">'szabiigénylő prod panel'!$M$9:$N$140</definedName>
    <definedName name="Z_D5427FDC_0840_4BD5_BC42_22E35BFF96BA_.wvu.PrintArea" localSheetId="3" hidden="1">'kézi jelenléti '!$A$1:$AF$39</definedName>
    <definedName name="Z_D5427FDC_0840_4BD5_BC42_22E35BFF96BA_.wvu.PrintArea" localSheetId="4" hidden="1">'szabiigénylő prod panel'!$A$1:$E$32</definedName>
    <definedName name="Z_D6503CE4_DC03_4F44_A837_288DF71D3438_.wvu.FilterData" localSheetId="0" hidden="1">beosztás!$A$18:$D$226</definedName>
    <definedName name="Z_D737D58F_9786_4A0F_9F2E_FC30847688FC_.wvu.FilterData" localSheetId="0" hidden="1">beosztás!$A$11:$D$226</definedName>
    <definedName name="Z_D7472A55_53F6_4F75_9BD0_118390EEEE61_.wvu.Cols" localSheetId="7" hidden="1">bérszám!$AA:$AU,bérszám!$BJ:$CK</definedName>
    <definedName name="Z_D7472A55_53F6_4F75_9BD0_118390EEEE61_.wvu.Cols" localSheetId="1" hidden="1">'havi összesítő'!$AV:$BW,'havi összesítő'!$CL:$DM,'havi összesítő'!$EB:$FC,'havi összesítő'!$FR:$GS,'havi összesítő'!$HH:$II</definedName>
    <definedName name="Z_D7472A55_53F6_4F75_9BD0_118390EEEE61_.wvu.Cols" localSheetId="3" hidden="1">'kézi jelenléti '!$AH:$BL</definedName>
    <definedName name="Z_D7472A55_53F6_4F75_9BD0_118390EEEE61_.wvu.FilterData" localSheetId="0" hidden="1">beosztás!$A$11:$D$226</definedName>
    <definedName name="Z_D7472A55_53F6_4F75_9BD0_118390EEEE61_.wvu.FilterData" localSheetId="7" hidden="1">bérszám!$A$9:$D$178</definedName>
    <definedName name="Z_D7472A55_53F6_4F75_9BD0_118390EEEE61_.wvu.FilterData" localSheetId="1" hidden="1">'havi összesítő'!$A$9:$D$224</definedName>
    <definedName name="Z_D7472A55_53F6_4F75_9BD0_118390EEEE61_.wvu.FilterData" localSheetId="2" hidden="1">összesítőlap!$C$12:$D$226</definedName>
    <definedName name="Z_D7472A55_53F6_4F75_9BD0_118390EEEE61_.wvu.FilterData" localSheetId="4" hidden="1">'szabiigénylő prod panel'!$M$9:$N$140</definedName>
    <definedName name="Z_D7472A55_53F6_4F75_9BD0_118390EEEE61_.wvu.PrintArea" localSheetId="3" hidden="1">'kézi jelenléti '!$A$1:$AF$39</definedName>
    <definedName name="Z_D7472A55_53F6_4F75_9BD0_118390EEEE61_.wvu.PrintArea" localSheetId="4" hidden="1">'szabiigénylő prod panel'!$A$1:$E$32</definedName>
    <definedName name="Z_D7911027_C4B8_40DC_9018_2A4B9EBEB46F_.wvu.FilterData" localSheetId="0" hidden="1">beosztás!$A$18:$D$226</definedName>
    <definedName name="Z_D7F052AD_8C02_451C_9984_BF94599F6A0E_.wvu.FilterData" localSheetId="0" hidden="1">beosztás!$A$11:$D$226</definedName>
    <definedName name="Z_D9159331_F7C1_44B6_A0B8_0EDDB1E12BAD_.wvu.FilterData" localSheetId="0" hidden="1">beosztás!$A$18:$D$226</definedName>
    <definedName name="Z_D9651BB9_226B_4137_8902_875D35DA5498_.wvu.FilterData" localSheetId="0" hidden="1">beosztás!$A$11:$D$226</definedName>
    <definedName name="Z_DAA3605B_E878_4CA3_AFEA_C5C2974F695B_.wvu.FilterData" localSheetId="0" hidden="1">beosztás!$A$18:$D$226</definedName>
    <definedName name="Z_DBD45854_457C_403F_8D03_AD2CF6882205_.wvu.FilterData" localSheetId="0" hidden="1">beosztás!$A$11:$D$226</definedName>
    <definedName name="Z_DC572C6F_9751_4AF5_B2BD_E895EC7B93AC_.wvu.FilterData" localSheetId="0" hidden="1">beosztás!$A$11:$D$226</definedName>
    <definedName name="Z_DC8BEA3F_1E1B_45AF_88B7_A9EC8AECFEE6_.wvu.FilterData" localSheetId="0" hidden="1">beosztás!$A$18:$D$226</definedName>
    <definedName name="Z_DD4D8051_8B41_4684_9390_8AF13B878EEC_.wvu.FilterData" localSheetId="0" hidden="1">beosztás!$A$11:$D$226</definedName>
    <definedName name="Z_DE027F13_EE7B_491D_9CF8_E2E18DD61ED8_.wvu.Cols" localSheetId="7" hidden="1">bérszám!$AA:$AU,bérszám!$BJ:$CK</definedName>
    <definedName name="Z_DE027F13_EE7B_491D_9CF8_E2E18DD61ED8_.wvu.Cols" localSheetId="1" hidden="1">'havi összesítő'!$CL:$DM,'havi összesítő'!$EB:$FC,'havi összesítő'!$FR:$GS,'havi összesítő'!$HH:$II</definedName>
    <definedName name="Z_DE027F13_EE7B_491D_9CF8_E2E18DD61ED8_.wvu.Cols" localSheetId="3" hidden="1">'kézi jelenléti '!$AG:$BL</definedName>
    <definedName name="Z_DE027F13_EE7B_491D_9CF8_E2E18DD61ED8_.wvu.FilterData" localSheetId="0" hidden="1">beosztás!$A$11:$D$226</definedName>
    <definedName name="Z_DE027F13_EE7B_491D_9CF8_E2E18DD61ED8_.wvu.FilterData" localSheetId="7" hidden="1">bérszám!$A$9:$D$178</definedName>
    <definedName name="Z_DE027F13_EE7B_491D_9CF8_E2E18DD61ED8_.wvu.FilterData" localSheetId="1" hidden="1">'havi összesítő'!$A$9:$D$224</definedName>
    <definedName name="Z_DE027F13_EE7B_491D_9CF8_E2E18DD61ED8_.wvu.FilterData" localSheetId="2" hidden="1">összesítőlap!$C$12:$D$226</definedName>
    <definedName name="Z_DE027F13_EE7B_491D_9CF8_E2E18DD61ED8_.wvu.FilterData" localSheetId="4" hidden="1">'szabiigénylő prod panel'!$M$9:$N$140</definedName>
    <definedName name="Z_DE027F13_EE7B_491D_9CF8_E2E18DD61ED8_.wvu.PrintArea" localSheetId="3" hidden="1">'kézi jelenléti '!$A$1:$AF$39</definedName>
    <definedName name="Z_DE027F13_EE7B_491D_9CF8_E2E18DD61ED8_.wvu.PrintArea" localSheetId="4" hidden="1">'szabiigénylő prod panel'!$A$1:$E$32</definedName>
    <definedName name="Z_DFD44B9F_E753_451F_BBE9_B600AB280D89_.wvu.FilterData" localSheetId="0" hidden="1">beosztás!$A$11:$D$226</definedName>
    <definedName name="Z_E0676FF6_09F4_4705_A22A_E10D549C08B5_.wvu.FilterData" localSheetId="0" hidden="1">beosztás!$A$18:$D$226</definedName>
    <definedName name="Z_E1C800D8_E51A_4688_9E30_3F6E24F19F48_.wvu.FilterData" localSheetId="0" hidden="1">beosztás!$A$11:$D$226</definedName>
    <definedName name="Z_E1D2F55D_813A_4DEC_AED0_92652B5F76CD_.wvu.FilterData" localSheetId="0" hidden="1">beosztás!$A$11:$D$226</definedName>
    <definedName name="Z_E40660B5_FC4C_4B5C_9DCD_AC7FF043FB81_.wvu.FilterData" localSheetId="0" hidden="1">beosztás!$A$11:$D$226</definedName>
    <definedName name="Z_E437BA46_8AAA_41B8_B2A1_F0B5EAE4F1AF_.wvu.FilterData" localSheetId="0" hidden="1">beosztás!$A$18:$D$226</definedName>
    <definedName name="Z_E533EFBB_660C_491F_8BC2_FA4A6486368A_.wvu.FilterData" localSheetId="4" hidden="1">'szabiigénylő prod panel'!$M$9:$N$104</definedName>
    <definedName name="Z_E5717344_AD15_4F35_868A_DB90B8ABB5D9_.wvu.FilterData" localSheetId="0" hidden="1">beosztás!$A$11:$D$226</definedName>
    <definedName name="Z_E5F62F93_87D0_4123_B64C_DEEF48E3A70F_.wvu.FilterData" localSheetId="0" hidden="1">beosztás!$A$18:$D$226</definedName>
    <definedName name="Z_E67D2134_2523_4791_AE86_BA9CB2E5A39D_.wvu.FilterData" localSheetId="0" hidden="1">beosztás!$A$18:$D$226</definedName>
    <definedName name="Z_E75D2366_2C4C_44C9_90CC_454D541FAC7D_.wvu.FilterData" localSheetId="0" hidden="1">beosztás!$A$18:$D$226</definedName>
    <definedName name="Z_EA04CE65_D4C7_4654_9479_6BF34EA37800_.wvu.FilterData" localSheetId="0" hidden="1">beosztás!$A$11:$D$226</definedName>
    <definedName name="Z_EB06BBC1_B501_47D7_8DAA_620E4A888318_.wvu.FilterData" localSheetId="0" hidden="1">beosztás!$A$11:$D$226</definedName>
    <definedName name="Z_EC21DF5B_E5BE_4E3D_99FF_D14A3AECB1FB_.wvu.Cols" localSheetId="7" hidden="1">bérszám!$AA:$AU,bérszám!$BJ:$CK</definedName>
    <definedName name="Z_EC21DF5B_E5BE_4E3D_99FF_D14A3AECB1FB_.wvu.Cols" localSheetId="1" hidden="1">'havi összesítő'!$CL:$DM,'havi összesítő'!$EB:$FC,'havi összesítő'!$FR:$GS,'havi összesítő'!$HH:$II</definedName>
    <definedName name="Z_EC21DF5B_E5BE_4E3D_99FF_D14A3AECB1FB_.wvu.Cols" localSheetId="3" hidden="1">'kézi jelenléti '!$AG:$BL</definedName>
    <definedName name="Z_EC21DF5B_E5BE_4E3D_99FF_D14A3AECB1FB_.wvu.FilterData" localSheetId="0" hidden="1">beosztás!$A$11:$D$226</definedName>
    <definedName name="Z_EC21DF5B_E5BE_4E3D_99FF_D14A3AECB1FB_.wvu.FilterData" localSheetId="7" hidden="1">bérszám!$A$9:$D$178</definedName>
    <definedName name="Z_EC21DF5B_E5BE_4E3D_99FF_D14A3AECB1FB_.wvu.FilterData" localSheetId="1" hidden="1">'havi összesítő'!$A$9:$D$224</definedName>
    <definedName name="Z_EC21DF5B_E5BE_4E3D_99FF_D14A3AECB1FB_.wvu.FilterData" localSheetId="2" hidden="1">összesítőlap!$C$12:$D$226</definedName>
    <definedName name="Z_EC21DF5B_E5BE_4E3D_99FF_D14A3AECB1FB_.wvu.FilterData" localSheetId="4" hidden="1">'szabiigénylő prod panel'!$M$9:$N$140</definedName>
    <definedName name="Z_EC21DF5B_E5BE_4E3D_99FF_D14A3AECB1FB_.wvu.PrintArea" localSheetId="3" hidden="1">'kézi jelenléti '!$A$1:$AF$39</definedName>
    <definedName name="Z_EC21DF5B_E5BE_4E3D_99FF_D14A3AECB1FB_.wvu.PrintArea" localSheetId="4" hidden="1">'szabiigénylő prod panel'!$A$1:$E$32</definedName>
    <definedName name="Z_EC7BD572_5A17_4EC5_BAE2_90467D7A1F49_.wvu.FilterData" localSheetId="0" hidden="1">beosztás!$A$18:$D$226</definedName>
    <definedName name="Z_ED42B719_020E_4AF6_A17F_21AD297747E0_.wvu.FilterData" localSheetId="0" hidden="1">beosztás!$A$18:$D$226</definedName>
    <definedName name="Z_EDF03399_15C2_4ECC_A68C_6A603E18A42E_.wvu.FilterData" localSheetId="0" hidden="1">beosztás!$A$11:$D$226</definedName>
    <definedName name="Z_F07A1C48_2CD1_4031_AB58_49A7BEA045DB_.wvu.Cols" localSheetId="3" hidden="1">'kézi jelenléti '!$AH:$BK</definedName>
    <definedName name="Z_F07A1C48_2CD1_4031_AB58_49A7BEA045DB_.wvu.Cols" localSheetId="4" hidden="1">'szabiigénylő prod panel'!$J:$N</definedName>
    <definedName name="Z_F07A1C48_2CD1_4031_AB58_49A7BEA045DB_.wvu.FilterData" localSheetId="0" hidden="1">beosztás!$A$18:$D$226</definedName>
    <definedName name="Z_F07A1C48_2CD1_4031_AB58_49A7BEA045DB_.wvu.FilterData" localSheetId="7" hidden="1">bérszám!$C$16:$D$178</definedName>
    <definedName name="Z_F07A1C48_2CD1_4031_AB58_49A7BEA045DB_.wvu.FilterData" localSheetId="1" hidden="1">'havi összesítő'!$C$16:$D$224</definedName>
    <definedName name="Z_F07A1C48_2CD1_4031_AB58_49A7BEA045DB_.wvu.FilterData" localSheetId="2" hidden="1">összesítőlap!$A$18:$D$226</definedName>
    <definedName name="Z_F07A1C48_2CD1_4031_AB58_49A7BEA045DB_.wvu.FilterData" localSheetId="4" hidden="1">'szabiigénylő prod panel'!$M$9:$N$104</definedName>
    <definedName name="Z_F07A1C48_2CD1_4031_AB58_49A7BEA045DB_.wvu.PrintArea" localSheetId="3" hidden="1">'kézi jelenléti '!$A$1:$AF$39</definedName>
    <definedName name="Z_F07A1C48_2CD1_4031_AB58_49A7BEA045DB_.wvu.PrintArea" localSheetId="4" hidden="1">'szabiigénylő prod panel'!$A$1:$E$32</definedName>
    <definedName name="Z_F087BBAB_A2BF_4E2B_BF1E_849D944A27E7_.wvu.FilterData" localSheetId="0" hidden="1">beosztás!$A$18:$D$226</definedName>
    <definedName name="Z_F343709E_7687_4328_8B29_3DFBA50341A4_.wvu.FilterData" localSheetId="0" hidden="1">beosztás!$A$11:$D$226</definedName>
    <definedName name="Z_F43F37F8_1024_484B_BE67_E1443279C2BA_.wvu.FilterData" localSheetId="0" hidden="1">beosztás!$A$18:$D$226</definedName>
    <definedName name="Z_F50F1A96_EB76_400E_A359_0D4740BE1413_.wvu.FilterData" localSheetId="0" hidden="1">beosztás!$A$18:$D$226</definedName>
    <definedName name="Z_F547EA62_8201_42A1_AABF_633649E750E6_.wvu.FilterData" localSheetId="0" hidden="1">beosztás!$A$11:$D$226</definedName>
    <definedName name="Z_F6957063_8701_41D7_92A8_0BB50738B82B_.wvu.FilterData" localSheetId="0" hidden="1">beosztás!$A$11:$D$226</definedName>
    <definedName name="Z_F86F09EF_AC41_4772_BC9D_A12869C8073E_.wvu.FilterData" localSheetId="0" hidden="1">beosztás!$A$11:$D$226</definedName>
    <definedName name="Z_F8D54A6D_B604_4EA4_9D43_443FD7561EE6_.wvu.FilterData" localSheetId="0" hidden="1">beosztás!$A$18:$D$226</definedName>
    <definedName name="Z_FA47BF7E_7E85_448E_8E6B_475AC7D99517_.wvu.FilterData" localSheetId="0" hidden="1">beosztás!$A$11:$D$226</definedName>
    <definedName name="Z_FADDEBF7_80EE_4B9C_8E17_1F570059ACAA_.wvu.FilterData" localSheetId="0" hidden="1">beosztás!$A$18:$D$226</definedName>
    <definedName name="Z_FC3B53F2_627B_4CBD_9018_F95A7D474CD9_.wvu.FilterData" localSheetId="0" hidden="1">beosztás!$A$11:$D$226</definedName>
    <definedName name="Z_FE068E90_44CF_475A_8503_CD4F47432360_.wvu.FilterData" localSheetId="0" hidden="1">beosztás!$A$11:$D$226</definedName>
    <definedName name="Z_FEA16D89_2F4C_40B5_BDFE_E6F29B9F432A_.wvu.FilterData" localSheetId="0" hidden="1">beosztás!$A$11:$D$226</definedName>
  </definedNames>
  <calcPr calcId="145621"/>
  <customWorkbookViews>
    <customWorkbookView name="norbert.farago - Egyéni nézet" guid="{7DA296DB-43CC-4FAA-B30A-F76F08E10BE6}" mergeInterval="0" personalView="1" maximized="1" windowWidth="1920" windowHeight="894" tabRatio="828" activeSheetId="1"/>
    <customWorkbookView name="Arpad Dancsecs - Personal View" guid="{99DAB54F-9998-492B-954C-CE1032159A97}" mergeInterval="0" personalView="1" maximized="1" windowWidth="1676" windowHeight="825" tabRatio="759" activeSheetId="1"/>
    <customWorkbookView name="Ferenc Nagy - Egyéni nézet" guid="{98B54243-17AA-4C58-A903-4F7DE38BFF74}" mergeInterval="0" personalView="1" maximized="1" windowWidth="1362" windowHeight="553" tabRatio="828" activeSheetId="1"/>
    <customWorkbookView name="Balazs Aranyos - Personal View" guid="{DE027F13-EE7B-491D-9CF8-E2E18DD61ED8}" mergeInterval="0" personalView="1" maximized="1" windowWidth="1390" windowHeight="629" tabRatio="759" activeSheetId="1"/>
    <customWorkbookView name="Gergo Ratzki - Personal View" guid="{78725C7C-D5F4-4171-A3BF-852E9E67648B}" mergeInterval="0" personalView="1" maximized="1" windowWidth="1280" windowHeight="818" tabRatio="759" activeSheetId="1"/>
    <customWorkbookView name="Zsuzsanna Vaczy - Personal View" guid="{10D493BC-5883-40CD-9812-0373CBDA2F53}" mergeInterval="0" personalView="1" maximized="1" windowWidth="1276" windowHeight="575" tabRatio="759" activeSheetId="1"/>
    <customWorkbookView name="zsuzsanna.vaczy - Personal View" guid="{C9A773E5-105B-471E-8D6C-AA117A6DC6FC}" mergeInterval="0" personalView="1" maximized="1" xWindow="1" yWindow="1" windowWidth="1276" windowHeight="570" tabRatio="759" activeSheetId="9"/>
    <customWorkbookView name="Laszlo Dori - Personal View" guid="{43A82A29-4912-4F7F-8B05-3068C93337DE}" mergeInterval="0" personalView="1" maximized="1" windowWidth="1276" windowHeight="735" tabRatio="759" activeSheetId="1"/>
    <customWorkbookView name="ferenc.nagy - Egyéni nézet" guid="{13D990A2-7A43-4408-A14A-0BBC740B34E7}" mergeInterval="0" personalView="1" maximized="1" windowWidth="1276" windowHeight="785" tabRatio="759" activeSheetId="1"/>
    <customWorkbookView name="laszlo.dori - Personal View" guid="{38325982-3034-41A5-87AE-C5F97D918CAA}" mergeInterval="0" personalView="1" maximized="1" xWindow="1" yWindow="1" windowWidth="1020" windowHeight="547" activeSheetId="1"/>
    <customWorkbookView name="Gergo Ratzki - Egyéni nézet" guid="{C59CEEC7-3FE0-4962-B269-7B9ABF21C7B4}" mergeInterval="0" personalView="1" maximized="1" windowWidth="952" windowHeight="525" tabRatio="759" activeSheetId="1"/>
    <customWorkbookView name="Arpad.Dancsecs - Personal View" guid="{5B3A94DD-F138-4F10-BDCF-51726F52F5EA}" mergeInterval="0" personalView="1" maximized="1" windowWidth="1676" windowHeight="825" tabRatio="759" activeSheetId="1"/>
    <customWorkbookView name="Istvan.Czank - Personal View" guid="{9B7E6E96-3130-49B9-ABF2-1207FBFACEF7}" mergeInterval="0" personalView="1" maximized="1" xWindow="1" yWindow="1" windowWidth="1276" windowHeight="803" tabRatio="759" activeSheetId="1"/>
    <customWorkbookView name="Peter.Tunner - Personal View" guid="{B7F3A255-7A5D-4CFA-B5B9-6AD248070729}" mergeInterval="0" personalView="1" maximized="1" windowWidth="1276" windowHeight="805" tabRatio="759" activeSheetId="1"/>
    <customWorkbookView name="ferenc.nagy - Personal View" guid="{50AD3F31-68BE-4AFE-B329-9874A0A64339}" mergeInterval="0" personalView="1" maximized="1" windowWidth="1276" windowHeight="785" tabRatio="759" activeSheetId="1"/>
    <customWorkbookView name="norbert.farago - Personal View" guid="{92AE600C-6962-4338-96C7-CEB3340C326C}" mergeInterval="0" personalView="1" maximized="1" xWindow="1" yWindow="1" windowWidth="1280" windowHeight="570" tabRatio="828" activeSheetId="2"/>
    <customWorkbookView name="qc3usr - Personal View" guid="{3B516D37-AC31-47A4-8854-740EC104D63A}" mergeInterval="0" personalView="1" maximized="1" xWindow="1" yWindow="1" windowWidth="1020" windowHeight="548" tabRatio="759" activeSheetId="1"/>
    <customWorkbookView name="Elect - Egyéni nézet" guid="{F07A1C48-2CD1-4031-AB58-49A7BEA045DB}" mergeInterval="0" personalView="1" maximized="1" xWindow="1" yWindow="1" windowWidth="1255" windowHeight="643" tabRatio="759" activeSheetId="1"/>
    <customWorkbookView name="qc2usr - Personal View" guid="{95BFB75C-38E1-4528-A11B-73AE47BDF3F8}" mergeInterval="0" personalView="1" maximized="1" xWindow="1" yWindow="1" windowWidth="1024" windowHeight="574" tabRatio="759" activeSheetId="1" showFormulaBar="0"/>
    <customWorkbookView name="Zoltan.Koos - Personal View" guid="{477C537A-FE9D-418E-8990-DB91F94F0703}" mergeInterval="0" personalView="1" maximized="1" xWindow="1" yWindow="1" windowWidth="1276" windowHeight="772" tabRatio="759" activeSheetId="1"/>
    <customWorkbookView name="Fruzsi - Egyéni nézet" guid="{9396B418-0DC7-4CAE-9839-4E1FE529C903}" mergeInterval="0" personalView="1" maximized="1" xWindow="1" yWindow="1" windowWidth="1429" windowHeight="633" tabRatio="759" activeSheetId="1"/>
    <customWorkbookView name="Vakdugo - Egyéni nézet" guid="{A72DD7E4-8E17-45C1-B6EA-82FDF646C0B8}" mergeInterval="0" personalView="1" maximized="1" xWindow="28" yWindow="31" windowWidth="1280" windowHeight="644" tabRatio="759" activeSheetId="1"/>
    <customWorkbookView name="eva.papp - Egyéni nézet" guid="{8AF12799-4D4F-42A7-B50B-ABF2190CEE3A}" mergeInterval="0" personalView="1" maximized="1" xWindow="1" yWindow="1" windowWidth="1276" windowHeight="773" tabRatio="759" activeSheetId="1"/>
    <customWorkbookView name="Gyorgy.Bresnitz - Personal View" guid="{BFA61A4E-DA05-4251-B89B-5EE0FD39ACE7}" mergeInterval="0" personalView="1" maximized="1" xWindow="1" yWindow="1" windowWidth="1276" windowHeight="804" tabRatio="759" activeSheetId="1"/>
    <customWorkbookView name="zoltan.mester - Personal View" guid="{50C77F42-DB75-4D40-A2E5-EF4942B0EB50}" mergeInterval="0" personalView="1" maximized="1" xWindow="1" yWindow="1" windowWidth="1280" windowHeight="833" tabRatio="759" activeSheetId="2"/>
    <customWorkbookView name="milan.bodor - Personal View" guid="{31315FDF-B501-4C4F-9772-414F637B2A52}" mergeInterval="0" personalView="1" maximized="1" xWindow="1" yWindow="1" windowWidth="1280" windowHeight="806" tabRatio="759" activeSheetId="1"/>
    <customWorkbookView name="Peter.Tunner - Egyéni nézet" guid="{346C95C1-1CC6-4D7E-A98D-95E6FB8F3D0C}" mergeInterval="0" personalView="1" maximized="1" windowWidth="1276" windowHeight="805" tabRatio="828" activeSheetId="1"/>
    <customWorkbookView name="gabor.benkovics - Personal View" guid="{7C6BB9A7-B2A0-4A75-9522-BDD6A2F54D2A}" mergeInterval="0" personalView="1" maximized="1" windowWidth="1276" windowHeight="799" tabRatio="759" activeSheetId="1"/>
    <customWorkbookView name="Bresnitz Gyorgy - Personal View" guid="{D5427FDC-0840-4BD5-BC42-22E35BFF96BA}" mergeInterval="0" personalView="1" maximized="1" windowWidth="1276" windowHeight="799" tabRatio="759" activeSheetId="1"/>
    <customWorkbookView name="Benkovics Gabor - Personal View" guid="{BD7B78EF-30C4-45E5-81E0-4657ED2D6ECC}" mergeInterval="0" personalView="1" maximized="1" windowWidth="1276" windowHeight="759" tabRatio="759" activeSheetId="1"/>
    <customWorkbookView name="Balazs Kurucso - Personal View" guid="{D7472A55-53F6-4F75-9BD0-118390EEEE61}" mergeInterval="0" personalView="1" maximized="1" windowWidth="1362" windowHeight="553" tabRatio="759" activeSheetId="1"/>
    <customWorkbookView name="Peter Tunner - Egyéni nézet" guid="{2886425B-FDB9-4377-9EA8-C029DC51F951}" mergeInterval="0" personalView="1" maximized="1" windowWidth="1676" windowHeight="805" tabRatio="759" activeSheetId="1"/>
    <customWorkbookView name="Laszlo Dori - Egyéni nézet" guid="{EC21DF5B-E5BE-4E3D-99FF-D14A3AECB1FB}" mergeInterval="0" personalView="1" maximized="1" windowWidth="1276" windowHeight="799" tabRatio="759" activeSheetId="1"/>
    <customWorkbookView name="eva.papp - Personal View" guid="{CE09DF15-FC71-45DB-A715-5E342A1E9DF6}" mergeInterval="0" personalView="1" maximized="1" windowWidth="1276" windowHeight="799" tabRatio="759" activeSheetId="1"/>
    <customWorkbookView name="Milan Bodor - Personal View" guid="{AE54AF70-AD6D-48EF-9A8E-16C4FF58B875}" mergeInterval="0" personalView="1" maximized="1" windowWidth="1276" windowHeight="799" activeSheetId="1"/>
  </customWorkbookViews>
</workbook>
</file>

<file path=xl/calcChain.xml><?xml version="1.0" encoding="utf-8"?>
<calcChain xmlns="http://schemas.openxmlformats.org/spreadsheetml/2006/main">
  <c r="AB165" i="8" l="1"/>
  <c r="AC165" i="8"/>
  <c r="AD165" i="8"/>
  <c r="AB166" i="8"/>
  <c r="AC166" i="8"/>
  <c r="AD166" i="8"/>
  <c r="AB167" i="8"/>
  <c r="AC167" i="8"/>
  <c r="AD167" i="8"/>
  <c r="AB168" i="8"/>
  <c r="AC168" i="8"/>
  <c r="AD168" i="8"/>
  <c r="AB169" i="8"/>
  <c r="AC169" i="8"/>
  <c r="AD169" i="8"/>
  <c r="AB170" i="8"/>
  <c r="AC170" i="8"/>
  <c r="AD170" i="8"/>
  <c r="AB171" i="8"/>
  <c r="AC171" i="8"/>
  <c r="AD171" i="8"/>
  <c r="AB172" i="8"/>
  <c r="AC172" i="8"/>
  <c r="AD172" i="8"/>
  <c r="AB173" i="8"/>
  <c r="AC173" i="8"/>
  <c r="AD173" i="8"/>
  <c r="AB174" i="8"/>
  <c r="AC174" i="8"/>
  <c r="AD174" i="8"/>
  <c r="AB175" i="8"/>
  <c r="AC175" i="8"/>
  <c r="AD175" i="8"/>
  <c r="AB176" i="8"/>
  <c r="AC176" i="8"/>
  <c r="AD176" i="8"/>
  <c r="AB177" i="8"/>
  <c r="AC177" i="8"/>
  <c r="AD177" i="8"/>
  <c r="AB178" i="8"/>
  <c r="AC178" i="8"/>
  <c r="AD178" i="8"/>
  <c r="AD164" i="8"/>
  <c r="AC164" i="8"/>
  <c r="AB164" i="8"/>
  <c r="AB148" i="8"/>
  <c r="AC148" i="8"/>
  <c r="AD148" i="8"/>
  <c r="AB149" i="8"/>
  <c r="AC149" i="8"/>
  <c r="AD149" i="8"/>
  <c r="AB150" i="8"/>
  <c r="AC150" i="8"/>
  <c r="AD150" i="8"/>
  <c r="AB151" i="8"/>
  <c r="AC151" i="8"/>
  <c r="AD151" i="8"/>
  <c r="AB152" i="8"/>
  <c r="AC152" i="8"/>
  <c r="AD152" i="8"/>
  <c r="AB153" i="8"/>
  <c r="AC153" i="8"/>
  <c r="AD153" i="8"/>
  <c r="AB154" i="8"/>
  <c r="AC154" i="8"/>
  <c r="AD154" i="8"/>
  <c r="AB155" i="8"/>
  <c r="AC155" i="8"/>
  <c r="AD155" i="8"/>
  <c r="AB156" i="8"/>
  <c r="AC156" i="8"/>
  <c r="AD156" i="8"/>
  <c r="AB157" i="8"/>
  <c r="AC157" i="8"/>
  <c r="AD157" i="8"/>
  <c r="AB158" i="8"/>
  <c r="AC158" i="8"/>
  <c r="AD158" i="8"/>
  <c r="AB159" i="8"/>
  <c r="AC159" i="8"/>
  <c r="AD159" i="8"/>
  <c r="AB160" i="8"/>
  <c r="AC160" i="8"/>
  <c r="AD160" i="8"/>
  <c r="AB161" i="8"/>
  <c r="AC161" i="8"/>
  <c r="AD161" i="8"/>
  <c r="AD147" i="8"/>
  <c r="AC147" i="8"/>
  <c r="AB147" i="8"/>
  <c r="AB115" i="8"/>
  <c r="AC115" i="8"/>
  <c r="AD115" i="8"/>
  <c r="AB116" i="8"/>
  <c r="AC116" i="8"/>
  <c r="AD116" i="8"/>
  <c r="AB117" i="8"/>
  <c r="AC117" i="8"/>
  <c r="AD117" i="8"/>
  <c r="AB118" i="8"/>
  <c r="AC118" i="8"/>
  <c r="AD118" i="8"/>
  <c r="AB119" i="8"/>
  <c r="AC119" i="8"/>
  <c r="AD119" i="8"/>
  <c r="AB120" i="8"/>
  <c r="AC120" i="8"/>
  <c r="AD120" i="8"/>
  <c r="AB121" i="8"/>
  <c r="AC121" i="8"/>
  <c r="AD121" i="8"/>
  <c r="AB122" i="8"/>
  <c r="AC122" i="8"/>
  <c r="AD122" i="8"/>
  <c r="AB123" i="8"/>
  <c r="AC123" i="8"/>
  <c r="AD123" i="8"/>
  <c r="AB124" i="8"/>
  <c r="AC124" i="8"/>
  <c r="AD124" i="8"/>
  <c r="AB125" i="8"/>
  <c r="AC125" i="8"/>
  <c r="AD125" i="8"/>
  <c r="AB126" i="8"/>
  <c r="AC126" i="8"/>
  <c r="AD126" i="8"/>
  <c r="AB127" i="8"/>
  <c r="AC127" i="8"/>
  <c r="AD127" i="8"/>
  <c r="AB128" i="8"/>
  <c r="AC128" i="8"/>
  <c r="AD128" i="8"/>
  <c r="AB129" i="8"/>
  <c r="AC129" i="8"/>
  <c r="AD129" i="8"/>
  <c r="AB130" i="8"/>
  <c r="AC130" i="8"/>
  <c r="AD130" i="8"/>
  <c r="AB131" i="8"/>
  <c r="AC131" i="8"/>
  <c r="AD131" i="8"/>
  <c r="AB132" i="8"/>
  <c r="AC132" i="8"/>
  <c r="AD132" i="8"/>
  <c r="AB133" i="8"/>
  <c r="AC133" i="8"/>
  <c r="AD133" i="8"/>
  <c r="AB134" i="8"/>
  <c r="AC134" i="8"/>
  <c r="AD134" i="8"/>
  <c r="AB135" i="8"/>
  <c r="AC135" i="8"/>
  <c r="AD135" i="8"/>
  <c r="AB136" i="8"/>
  <c r="AC136" i="8"/>
  <c r="AD136" i="8"/>
  <c r="AB137" i="8"/>
  <c r="AC137" i="8"/>
  <c r="AD137" i="8"/>
  <c r="AB138" i="8"/>
  <c r="AC138" i="8"/>
  <c r="AD138" i="8"/>
  <c r="AB139" i="8"/>
  <c r="AC139" i="8"/>
  <c r="AD139" i="8"/>
  <c r="AB140" i="8"/>
  <c r="AC140" i="8"/>
  <c r="AD140" i="8"/>
  <c r="AB141" i="8"/>
  <c r="AC141" i="8"/>
  <c r="AD141" i="8"/>
  <c r="AB142" i="8"/>
  <c r="AC142" i="8"/>
  <c r="AD142" i="8"/>
  <c r="AB143" i="8"/>
  <c r="AC143" i="8"/>
  <c r="AD143" i="8"/>
  <c r="AB144" i="8"/>
  <c r="AC144" i="8"/>
  <c r="AD144" i="8"/>
  <c r="AD114" i="8"/>
  <c r="AC114" i="8"/>
  <c r="AB114" i="8"/>
  <c r="AD111" i="8"/>
  <c r="AC111" i="8"/>
  <c r="AB111" i="8"/>
  <c r="AD110" i="8"/>
  <c r="AC110" i="8"/>
  <c r="AB110" i="8"/>
  <c r="AD109" i="8"/>
  <c r="AC109" i="8"/>
  <c r="AB109" i="8"/>
  <c r="AD108" i="8"/>
  <c r="AC108" i="8"/>
  <c r="AB108" i="8"/>
  <c r="AD107" i="8"/>
  <c r="AC107" i="8"/>
  <c r="AB107" i="8"/>
  <c r="AD106" i="8"/>
  <c r="AC106" i="8"/>
  <c r="AB106" i="8"/>
  <c r="AD105" i="8"/>
  <c r="AC105" i="8"/>
  <c r="AB105" i="8"/>
  <c r="AD104" i="8"/>
  <c r="AC104" i="8"/>
  <c r="AB104" i="8"/>
  <c r="AD103" i="8"/>
  <c r="AC103" i="8"/>
  <c r="AB103" i="8"/>
  <c r="AD102" i="8"/>
  <c r="AC102" i="8"/>
  <c r="AB102" i="8"/>
  <c r="AD101" i="8"/>
  <c r="AC101" i="8"/>
  <c r="AB101" i="8"/>
  <c r="AD100" i="8"/>
  <c r="AC100" i="8"/>
  <c r="AB100" i="8"/>
  <c r="AD99" i="8"/>
  <c r="AC99" i="8"/>
  <c r="AB99" i="8"/>
  <c r="AD98" i="8"/>
  <c r="AC98" i="8"/>
  <c r="AB98" i="8"/>
  <c r="AD97" i="8"/>
  <c r="AC97" i="8"/>
  <c r="AB97" i="8"/>
  <c r="AD96" i="8"/>
  <c r="AC96" i="8"/>
  <c r="AB96" i="8"/>
  <c r="AD95" i="8"/>
  <c r="AC95" i="8"/>
  <c r="AB95" i="8"/>
  <c r="AD94" i="8"/>
  <c r="AC94" i="8"/>
  <c r="AB94" i="8"/>
  <c r="AD93" i="8"/>
  <c r="AC93" i="8"/>
  <c r="AB93" i="8"/>
  <c r="AD92" i="8"/>
  <c r="AC92" i="8"/>
  <c r="AB92" i="8"/>
  <c r="AD91" i="8"/>
  <c r="AC91" i="8"/>
  <c r="AB91" i="8"/>
  <c r="AD90" i="8"/>
  <c r="AC90" i="8"/>
  <c r="AB90" i="8"/>
  <c r="AD89" i="8"/>
  <c r="AC89" i="8"/>
  <c r="AB89" i="8"/>
  <c r="AD88" i="8"/>
  <c r="AC88" i="8"/>
  <c r="AB88" i="8"/>
  <c r="AD87" i="8"/>
  <c r="AC87" i="8"/>
  <c r="AB87" i="8"/>
  <c r="AD86" i="8"/>
  <c r="AC86" i="8"/>
  <c r="AB86" i="8"/>
  <c r="AD85" i="8"/>
  <c r="AC85" i="8"/>
  <c r="AB85" i="8"/>
  <c r="AD84" i="8"/>
  <c r="AC84" i="8"/>
  <c r="AB84" i="8"/>
  <c r="AD83" i="8"/>
  <c r="AC83" i="8"/>
  <c r="AB83" i="8"/>
  <c r="AD82" i="8"/>
  <c r="AC82" i="8"/>
  <c r="AB82" i="8"/>
  <c r="AD79" i="8"/>
  <c r="AC79" i="8"/>
  <c r="AB79" i="8"/>
  <c r="AD78" i="8"/>
  <c r="AC78" i="8"/>
  <c r="AB78" i="8"/>
  <c r="AD77" i="8"/>
  <c r="AC77" i="8"/>
  <c r="AB77" i="8"/>
  <c r="AD76" i="8"/>
  <c r="AC76" i="8"/>
  <c r="AB76" i="8"/>
  <c r="AD75" i="8"/>
  <c r="AC75" i="8"/>
  <c r="AB75" i="8"/>
  <c r="AD74" i="8"/>
  <c r="AC74" i="8"/>
  <c r="AB74" i="8"/>
  <c r="AD73" i="8"/>
  <c r="AC73" i="8"/>
  <c r="AB73" i="8"/>
  <c r="AD72" i="8"/>
  <c r="AC72" i="8"/>
  <c r="AB72" i="8"/>
  <c r="AD71" i="8"/>
  <c r="AC71" i="8"/>
  <c r="AB71" i="8"/>
  <c r="AD70" i="8"/>
  <c r="AC70" i="8"/>
  <c r="AB70" i="8"/>
  <c r="AD69" i="8"/>
  <c r="AC69" i="8"/>
  <c r="AB69" i="8"/>
  <c r="AD68" i="8"/>
  <c r="AC68" i="8"/>
  <c r="AB68" i="8"/>
  <c r="AD67" i="8"/>
  <c r="AC67" i="8"/>
  <c r="AB67" i="8"/>
  <c r="AD66" i="8"/>
  <c r="AC66" i="8"/>
  <c r="AB66" i="8"/>
  <c r="AD65" i="8"/>
  <c r="AC65" i="8"/>
  <c r="AB65" i="8"/>
  <c r="AD64" i="8"/>
  <c r="AC64" i="8"/>
  <c r="AB64" i="8"/>
  <c r="AD63" i="8"/>
  <c r="AC63" i="8"/>
  <c r="AB63" i="8"/>
  <c r="AD62" i="8"/>
  <c r="AC62" i="8"/>
  <c r="AB62" i="8"/>
  <c r="AD61" i="8"/>
  <c r="AC61" i="8"/>
  <c r="AB61" i="8"/>
  <c r="AD60" i="8"/>
  <c r="AC60" i="8"/>
  <c r="AB60" i="8"/>
  <c r="AD59" i="8"/>
  <c r="AC59" i="8"/>
  <c r="AB59" i="8"/>
  <c r="AD58" i="8"/>
  <c r="AC58" i="8"/>
  <c r="AB58" i="8"/>
  <c r="AD57" i="8"/>
  <c r="AC57" i="8"/>
  <c r="AB57" i="8"/>
  <c r="AD56" i="8"/>
  <c r="AC56" i="8"/>
  <c r="AB56" i="8"/>
  <c r="AD55" i="8"/>
  <c r="AC55" i="8"/>
  <c r="AB55" i="8"/>
  <c r="AD54" i="8"/>
  <c r="AC54" i="8"/>
  <c r="AB54" i="8"/>
  <c r="AD53" i="8"/>
  <c r="AC53" i="8"/>
  <c r="AB53" i="8"/>
  <c r="AD52" i="8"/>
  <c r="AC52" i="8"/>
  <c r="AB52" i="8"/>
  <c r="AD51" i="8"/>
  <c r="AC51" i="8"/>
  <c r="AB51" i="8"/>
  <c r="AD50" i="8"/>
  <c r="AC50" i="8"/>
  <c r="AB50" i="8"/>
  <c r="AD47" i="8"/>
  <c r="AC47" i="8"/>
  <c r="AB47" i="8"/>
  <c r="AD46" i="8"/>
  <c r="AC46" i="8"/>
  <c r="AB46" i="8"/>
  <c r="AD45" i="8"/>
  <c r="AC45" i="8"/>
  <c r="AB45" i="8"/>
  <c r="AD44" i="8"/>
  <c r="AC44" i="8"/>
  <c r="AB44" i="8"/>
  <c r="AD43" i="8"/>
  <c r="AC43" i="8"/>
  <c r="AB43" i="8"/>
  <c r="AD41" i="8"/>
  <c r="AC41" i="8"/>
  <c r="AB41" i="8"/>
  <c r="AD40" i="8"/>
  <c r="AC40" i="8"/>
  <c r="AB40" i="8"/>
  <c r="AD39" i="8"/>
  <c r="AC39" i="8"/>
  <c r="AB39" i="8"/>
  <c r="AD38" i="8"/>
  <c r="AC38" i="8"/>
  <c r="AB38" i="8"/>
  <c r="AD37" i="8"/>
  <c r="AC37" i="8"/>
  <c r="AB37" i="8"/>
  <c r="AD36" i="8"/>
  <c r="AC36" i="8"/>
  <c r="AB36" i="8"/>
  <c r="AD35" i="8"/>
  <c r="AC35" i="8"/>
  <c r="AB35" i="8"/>
  <c r="AD34" i="8"/>
  <c r="AC34" i="8"/>
  <c r="AB34" i="8"/>
  <c r="AD33" i="8"/>
  <c r="AC33" i="8"/>
  <c r="AB33" i="8"/>
  <c r="AD31" i="8"/>
  <c r="AC31" i="8"/>
  <c r="AB31" i="8"/>
  <c r="AD30" i="8"/>
  <c r="AC30" i="8"/>
  <c r="AB30" i="8"/>
  <c r="AD29" i="8"/>
  <c r="AC29" i="8"/>
  <c r="AB29" i="8"/>
  <c r="AD26" i="8"/>
  <c r="AC26" i="8"/>
  <c r="AB26" i="8"/>
  <c r="AD25" i="8"/>
  <c r="AC25" i="8"/>
  <c r="AB25" i="8"/>
  <c r="AD24" i="8"/>
  <c r="AC24" i="8"/>
  <c r="AB24" i="8"/>
  <c r="AD23" i="8"/>
  <c r="AC23" i="8"/>
  <c r="AB23" i="8"/>
  <c r="AD22" i="8"/>
  <c r="AC22" i="8"/>
  <c r="AB22" i="8"/>
  <c r="AD21" i="8"/>
  <c r="AC21" i="8"/>
  <c r="AB21" i="8"/>
  <c r="AD20" i="8"/>
  <c r="AC20" i="8"/>
  <c r="AB20" i="8"/>
  <c r="AD19" i="8"/>
  <c r="AC19" i="8"/>
  <c r="AB19" i="8"/>
  <c r="AD18" i="8"/>
  <c r="AC18" i="8"/>
  <c r="AB18" i="8"/>
  <c r="AD17" i="8"/>
  <c r="AC17" i="8"/>
  <c r="AB17" i="8"/>
  <c r="AD13" i="8"/>
  <c r="AC13" i="8"/>
  <c r="AB13" i="8"/>
  <c r="AD11" i="8"/>
  <c r="AC11" i="8"/>
  <c r="AB11" i="8"/>
  <c r="AD10" i="8"/>
  <c r="AC10" i="8"/>
  <c r="AB10" i="8"/>
  <c r="AZ9" i="4" l="1"/>
  <c r="BF8" i="4"/>
  <c r="BF6" i="4"/>
  <c r="BD6" i="4"/>
  <c r="BC6" i="4"/>
  <c r="BB6" i="4"/>
  <c r="BA6" i="4"/>
  <c r="AZ6" i="4"/>
  <c r="BD5" i="4"/>
  <c r="BC5" i="4"/>
  <c r="BB5" i="4"/>
  <c r="BD4" i="4"/>
  <c r="BE4" i="4"/>
  <c r="BC4" i="4"/>
  <c r="BB4" i="4"/>
  <c r="BA4" i="4"/>
  <c r="AZ4" i="4"/>
  <c r="BI3" i="4"/>
  <c r="BH3" i="4"/>
  <c r="BG3" i="4"/>
  <c r="BF3" i="4"/>
  <c r="BE3" i="4"/>
  <c r="BD3" i="4"/>
  <c r="BC3" i="4"/>
  <c r="BB3" i="4"/>
  <c r="BA3" i="4"/>
  <c r="CZ148" i="1" l="1"/>
  <c r="CZ149" i="1"/>
  <c r="CZ150" i="1"/>
  <c r="CZ151" i="1"/>
  <c r="CL168" i="1"/>
  <c r="CM168" i="1"/>
  <c r="CL169" i="1"/>
  <c r="CM169" i="1"/>
  <c r="CL171" i="1"/>
  <c r="CM171" i="1"/>
  <c r="CL172" i="1"/>
  <c r="CM172" i="1"/>
  <c r="CL174" i="1"/>
  <c r="CM174" i="1"/>
  <c r="BL19" i="1" l="1"/>
  <c r="BL20" i="1"/>
  <c r="BL22" i="1"/>
  <c r="BL23" i="1"/>
  <c r="BL24" i="1"/>
  <c r="BL25" i="1"/>
  <c r="BL26" i="1"/>
  <c r="BL27" i="1"/>
  <c r="BL30" i="1"/>
  <c r="BL31" i="1"/>
  <c r="BL32" i="1"/>
  <c r="BL33" i="1"/>
  <c r="BL34" i="1"/>
  <c r="BL35" i="1"/>
  <c r="BL36" i="1"/>
  <c r="BL37" i="1"/>
  <c r="BL38" i="1"/>
  <c r="BL39" i="1"/>
  <c r="BL40" i="1"/>
  <c r="BL41" i="1"/>
  <c r="BL42" i="1"/>
  <c r="BL43" i="1"/>
  <c r="BL44" i="1"/>
  <c r="BL45" i="1"/>
  <c r="BE67" i="1"/>
  <c r="BF67" i="1"/>
  <c r="BG67" i="1"/>
  <c r="BH67" i="1"/>
  <c r="BJ67" i="1"/>
  <c r="BK67" i="1"/>
  <c r="BL67" i="1"/>
  <c r="BM67" i="1"/>
  <c r="BN67" i="1"/>
  <c r="BO67" i="1"/>
  <c r="BP67" i="1"/>
  <c r="BQ67" i="1"/>
  <c r="BR67" i="1"/>
  <c r="BE68" i="1"/>
  <c r="BF68" i="1"/>
  <c r="BG68" i="1"/>
  <c r="BH68" i="1"/>
  <c r="BJ68" i="1"/>
  <c r="BK68" i="1"/>
  <c r="BL68" i="1"/>
  <c r="BM68" i="1"/>
  <c r="BN68" i="1"/>
  <c r="BP68" i="1"/>
  <c r="BQ68" i="1"/>
  <c r="BR68" i="1"/>
  <c r="BE69" i="1"/>
  <c r="BF69" i="1"/>
  <c r="BG69" i="1"/>
  <c r="BH69" i="1"/>
  <c r="BI69" i="1"/>
  <c r="BJ69" i="1"/>
  <c r="BK69" i="1"/>
  <c r="BL69" i="1"/>
  <c r="BM69" i="1"/>
  <c r="BN69" i="1"/>
  <c r="BO69" i="1"/>
  <c r="BP69" i="1"/>
  <c r="BQ69" i="1"/>
  <c r="BR69" i="1"/>
  <c r="BD67" i="1"/>
  <c r="BC67" i="1"/>
  <c r="AW67" i="1"/>
  <c r="AV67" i="1"/>
  <c r="AU67" i="1"/>
  <c r="AT67" i="1"/>
  <c r="AS67" i="1"/>
  <c r="AR67" i="1"/>
  <c r="AQ67" i="1"/>
  <c r="AP67" i="1"/>
  <c r="AO67" i="1"/>
  <c r="AM67" i="1"/>
  <c r="AK67" i="1"/>
  <c r="AJ67" i="1"/>
  <c r="AI67" i="1"/>
  <c r="AH67" i="1"/>
  <c r="AG67" i="1"/>
  <c r="AF67" i="1"/>
  <c r="AE67" i="1"/>
  <c r="AD67" i="1"/>
  <c r="AC67" i="1"/>
  <c r="AB67" i="1"/>
  <c r="AA67" i="1"/>
  <c r="Y67" i="1"/>
  <c r="X67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BM31" i="1"/>
  <c r="BN31" i="1"/>
  <c r="BO31" i="1"/>
  <c r="BP31" i="1"/>
  <c r="BM32" i="1"/>
  <c r="BN32" i="1"/>
  <c r="BO32" i="1"/>
  <c r="BM33" i="1"/>
  <c r="BN33" i="1"/>
  <c r="BO33" i="1"/>
  <c r="BP33" i="1"/>
  <c r="BM34" i="1"/>
  <c r="BN34" i="1"/>
  <c r="BO34" i="1"/>
  <c r="BP34" i="1"/>
  <c r="BM35" i="1"/>
  <c r="BN35" i="1"/>
  <c r="BO35" i="1"/>
  <c r="BP35" i="1"/>
  <c r="BM36" i="1"/>
  <c r="BN36" i="1"/>
  <c r="BO36" i="1"/>
  <c r="BP36" i="1"/>
  <c r="BM37" i="1"/>
  <c r="BN37" i="1"/>
  <c r="BO37" i="1"/>
  <c r="BP37" i="1"/>
  <c r="BN104" i="1" l="1"/>
  <c r="Q115" i="3" l="1"/>
  <c r="R115" i="3" s="1"/>
  <c r="Q12" i="3"/>
  <c r="BG6" i="4" l="1"/>
  <c r="P115" i="3" l="1"/>
  <c r="O115" i="3"/>
  <c r="N115" i="3"/>
  <c r="M115" i="3"/>
  <c r="L115" i="3"/>
  <c r="K115" i="3"/>
  <c r="J115" i="3"/>
  <c r="I115" i="3"/>
  <c r="H115" i="3"/>
  <c r="G115" i="3"/>
  <c r="F115" i="3"/>
  <c r="BE6" i="4" l="1"/>
  <c r="BE8" i="4"/>
  <c r="BD8" i="4"/>
  <c r="BC8" i="4"/>
  <c r="BB8" i="4"/>
  <c r="BD7" i="4"/>
  <c r="BQ116" i="1"/>
  <c r="BR116" i="1"/>
  <c r="BS116" i="1"/>
  <c r="BT116" i="1"/>
  <c r="BU116" i="1"/>
  <c r="BV116" i="1"/>
  <c r="BW116" i="1"/>
  <c r="BX116" i="1"/>
  <c r="BQ117" i="1"/>
  <c r="BR117" i="1"/>
  <c r="BS117" i="1"/>
  <c r="BT117" i="1"/>
  <c r="BU117" i="1"/>
  <c r="BV117" i="1"/>
  <c r="BW117" i="1"/>
  <c r="BX117" i="1"/>
  <c r="BQ118" i="1"/>
  <c r="BR118" i="1"/>
  <c r="BS118" i="1"/>
  <c r="BT118" i="1"/>
  <c r="BU118" i="1"/>
  <c r="BV118" i="1"/>
  <c r="BW118" i="1"/>
  <c r="BX118" i="1"/>
  <c r="BQ119" i="1"/>
  <c r="BR119" i="1"/>
  <c r="BS119" i="1"/>
  <c r="BT119" i="1"/>
  <c r="BU119" i="1"/>
  <c r="BV119" i="1"/>
  <c r="BW119" i="1"/>
  <c r="BX119" i="1"/>
  <c r="BQ120" i="1"/>
  <c r="BR120" i="1"/>
  <c r="BS120" i="1"/>
  <c r="BT120" i="1"/>
  <c r="BU120" i="1"/>
  <c r="BV120" i="1"/>
  <c r="BW120" i="1"/>
  <c r="BX120" i="1"/>
  <c r="N85" i="1" l="1"/>
  <c r="M85" i="1"/>
  <c r="L85" i="1"/>
  <c r="K85" i="1"/>
  <c r="J85" i="1"/>
  <c r="I85" i="1"/>
  <c r="H85" i="1"/>
  <c r="U85" i="1"/>
  <c r="T85" i="1"/>
  <c r="S85" i="1"/>
  <c r="R85" i="1"/>
  <c r="Q85" i="1"/>
  <c r="P85" i="1"/>
  <c r="O85" i="1"/>
  <c r="AB85" i="1"/>
  <c r="AA85" i="1"/>
  <c r="Z85" i="1"/>
  <c r="Y85" i="1"/>
  <c r="X85" i="1"/>
  <c r="W85" i="1"/>
  <c r="V85" i="1"/>
  <c r="AI85" i="1"/>
  <c r="AH85" i="1"/>
  <c r="AG85" i="1"/>
  <c r="AF85" i="1"/>
  <c r="AE85" i="1"/>
  <c r="AD85" i="1"/>
  <c r="AC85" i="1"/>
  <c r="AP85" i="1"/>
  <c r="AO85" i="1"/>
  <c r="AN85" i="1"/>
  <c r="AM85" i="1"/>
  <c r="AL85" i="1"/>
  <c r="AK85" i="1"/>
  <c r="AJ85" i="1"/>
  <c r="AW85" i="1"/>
  <c r="AV85" i="1"/>
  <c r="AU85" i="1"/>
  <c r="AT85" i="1"/>
  <c r="AS85" i="1"/>
  <c r="AR85" i="1"/>
  <c r="AQ85" i="1"/>
  <c r="BD85" i="1"/>
  <c r="BC85" i="1"/>
  <c r="BB85" i="1"/>
  <c r="BA85" i="1"/>
  <c r="AZ85" i="1"/>
  <c r="AY85" i="1"/>
  <c r="AX85" i="1"/>
  <c r="BK84" i="1"/>
  <c r="BJ84" i="1"/>
  <c r="BI84" i="1"/>
  <c r="BH84" i="1"/>
  <c r="BG84" i="1"/>
  <c r="BF84" i="1"/>
  <c r="BE84" i="1"/>
  <c r="BD84" i="1"/>
  <c r="BC84" i="1"/>
  <c r="BB84" i="1"/>
  <c r="BA84" i="1"/>
  <c r="AZ84" i="1"/>
  <c r="AY84" i="1"/>
  <c r="AX84" i="1"/>
  <c r="AW84" i="1"/>
  <c r="AV84" i="1"/>
  <c r="AU84" i="1"/>
  <c r="AT84" i="1"/>
  <c r="AS84" i="1"/>
  <c r="AR84" i="1"/>
  <c r="AQ84" i="1"/>
  <c r="AP84" i="1"/>
  <c r="AO84" i="1"/>
  <c r="AN84" i="1"/>
  <c r="AM84" i="1"/>
  <c r="AL84" i="1"/>
  <c r="AK84" i="1"/>
  <c r="AJ84" i="1"/>
  <c r="AI84" i="1"/>
  <c r="AH84" i="1"/>
  <c r="AG84" i="1"/>
  <c r="AF84" i="1"/>
  <c r="AE84" i="1"/>
  <c r="AD84" i="1"/>
  <c r="AC84" i="1"/>
  <c r="AB84" i="1"/>
  <c r="AA84" i="1"/>
  <c r="Z84" i="1"/>
  <c r="Y84" i="1"/>
  <c r="X84" i="1"/>
  <c r="W84" i="1"/>
  <c r="V84" i="1"/>
  <c r="U84" i="1"/>
  <c r="T84" i="1"/>
  <c r="S84" i="1"/>
  <c r="R84" i="1"/>
  <c r="Q84" i="1"/>
  <c r="P84" i="1"/>
  <c r="O84" i="1"/>
  <c r="N84" i="1"/>
  <c r="M84" i="1"/>
  <c r="L84" i="1"/>
  <c r="K84" i="1"/>
  <c r="J84" i="1"/>
  <c r="I84" i="1"/>
  <c r="H84" i="1"/>
  <c r="AZ11" i="4" l="1"/>
  <c r="BI10" i="4"/>
  <c r="BH10" i="4"/>
  <c r="BG10" i="4"/>
  <c r="BF10" i="4"/>
  <c r="BE10" i="4"/>
  <c r="BD10" i="4"/>
  <c r="BC10" i="4"/>
  <c r="BB10" i="4"/>
  <c r="BA10" i="4"/>
  <c r="AZ10" i="4"/>
  <c r="AV159" i="1"/>
  <c r="AW159" i="1"/>
  <c r="AX159" i="1"/>
  <c r="AY159" i="1"/>
  <c r="AZ159" i="1"/>
  <c r="BA159" i="1"/>
  <c r="BB159" i="1"/>
  <c r="BC159" i="1"/>
  <c r="BD159" i="1"/>
  <c r="BE159" i="1"/>
  <c r="BF159" i="1"/>
  <c r="BG159" i="1"/>
  <c r="BH159" i="1"/>
  <c r="BI159" i="1"/>
  <c r="BJ159" i="1"/>
  <c r="BK159" i="1"/>
  <c r="BL159" i="1"/>
  <c r="BM159" i="1"/>
  <c r="BN159" i="1"/>
  <c r="AV160" i="1"/>
  <c r="AW160" i="1"/>
  <c r="AX160" i="1"/>
  <c r="AY160" i="1"/>
  <c r="AZ160" i="1"/>
  <c r="BA160" i="1"/>
  <c r="BB160" i="1"/>
  <c r="BC160" i="1"/>
  <c r="BD160" i="1"/>
  <c r="BE160" i="1"/>
  <c r="BF160" i="1"/>
  <c r="BG160" i="1"/>
  <c r="BH160" i="1"/>
  <c r="BI160" i="1"/>
  <c r="BJ160" i="1"/>
  <c r="BK160" i="1"/>
  <c r="BL160" i="1"/>
  <c r="BM160" i="1"/>
  <c r="BN160" i="1"/>
  <c r="D111" i="8" l="1"/>
  <c r="C111" i="8"/>
  <c r="B111" i="8"/>
  <c r="D110" i="8"/>
  <c r="C110" i="8"/>
  <c r="B110" i="8"/>
  <c r="D109" i="8"/>
  <c r="C109" i="8"/>
  <c r="B109" i="8"/>
  <c r="D108" i="8"/>
  <c r="C108" i="8"/>
  <c r="B108" i="8"/>
  <c r="D107" i="8"/>
  <c r="C107" i="8"/>
  <c r="B107" i="8"/>
  <c r="D106" i="8"/>
  <c r="C106" i="8"/>
  <c r="B106" i="8"/>
  <c r="D100" i="8"/>
  <c r="C100" i="8"/>
  <c r="B100" i="8"/>
  <c r="D99" i="8"/>
  <c r="C99" i="8"/>
  <c r="B99" i="8"/>
  <c r="D98" i="8"/>
  <c r="C98" i="8"/>
  <c r="B98" i="8"/>
  <c r="D97" i="8"/>
  <c r="C97" i="8"/>
  <c r="B97" i="8"/>
  <c r="D96" i="8"/>
  <c r="C96" i="8"/>
  <c r="B96" i="8"/>
  <c r="D95" i="8"/>
  <c r="C95" i="8"/>
  <c r="B95" i="8"/>
  <c r="D94" i="8"/>
  <c r="C94" i="8"/>
  <c r="B94" i="8"/>
  <c r="D93" i="8"/>
  <c r="C93" i="8"/>
  <c r="B93" i="8"/>
  <c r="D92" i="8"/>
  <c r="C92" i="8"/>
  <c r="B92" i="8"/>
  <c r="D91" i="8"/>
  <c r="C91" i="8"/>
  <c r="B91" i="8"/>
  <c r="D90" i="8"/>
  <c r="C90" i="8"/>
  <c r="B90" i="8"/>
  <c r="D89" i="8"/>
  <c r="C89" i="8"/>
  <c r="B89" i="8"/>
  <c r="D88" i="8"/>
  <c r="C88" i="8"/>
  <c r="B88" i="8"/>
  <c r="D87" i="8"/>
  <c r="C87" i="8"/>
  <c r="B87" i="8"/>
  <c r="D86" i="8"/>
  <c r="C86" i="8"/>
  <c r="B86" i="8"/>
  <c r="D85" i="8"/>
  <c r="C85" i="8"/>
  <c r="B85" i="8"/>
  <c r="D84" i="8"/>
  <c r="C84" i="8"/>
  <c r="B84" i="8"/>
  <c r="B141" i="8"/>
  <c r="B142" i="8"/>
  <c r="B143" i="8"/>
  <c r="C141" i="8"/>
  <c r="C142" i="8"/>
  <c r="C143" i="8"/>
  <c r="D136" i="8"/>
  <c r="D137" i="8"/>
  <c r="D138" i="8"/>
  <c r="D139" i="8"/>
  <c r="D140" i="8"/>
  <c r="D141" i="8"/>
  <c r="D142" i="8"/>
  <c r="D143" i="8"/>
  <c r="D144" i="8"/>
  <c r="B136" i="8"/>
  <c r="B137" i="8"/>
  <c r="B138" i="8"/>
  <c r="B139" i="8"/>
  <c r="B140" i="8"/>
  <c r="C136" i="8"/>
  <c r="C137" i="8"/>
  <c r="C138" i="8"/>
  <c r="C139" i="8"/>
  <c r="C140" i="8"/>
  <c r="AH25" i="1" l="1"/>
  <c r="Y16" i="8" l="1"/>
  <c r="X16" i="8"/>
  <c r="W16" i="8"/>
  <c r="V16" i="8"/>
  <c r="U16" i="8"/>
  <c r="T16" i="8"/>
  <c r="K16" i="8"/>
  <c r="J16" i="8"/>
  <c r="I16" i="8"/>
  <c r="H16" i="8"/>
  <c r="G16" i="8"/>
  <c r="F16" i="8"/>
  <c r="R81" i="8"/>
  <c r="Q81" i="8"/>
  <c r="P81" i="8"/>
  <c r="O81" i="8"/>
  <c r="N81" i="8"/>
  <c r="R80" i="8"/>
  <c r="Q80" i="8"/>
  <c r="P80" i="8"/>
  <c r="O80" i="8"/>
  <c r="N80" i="8"/>
  <c r="R9" i="8"/>
  <c r="R16" i="8" s="1"/>
  <c r="M80" i="8" l="1"/>
  <c r="M81" i="8"/>
  <c r="Q12" i="1"/>
  <c r="C246" i="1"/>
  <c r="C247" i="1"/>
  <c r="C248" i="1"/>
  <c r="C249" i="1"/>
  <c r="C250" i="1"/>
  <c r="C251" i="1"/>
  <c r="C252" i="1"/>
  <c r="B247" i="1"/>
  <c r="B248" i="1"/>
  <c r="B249" i="1"/>
  <c r="B250" i="1"/>
  <c r="B251" i="1"/>
  <c r="B252" i="1"/>
  <c r="B246" i="1"/>
  <c r="MH24" i="1"/>
  <c r="MH25" i="1"/>
  <c r="LL24" i="1"/>
  <c r="ID224" i="2"/>
  <c r="ID223" i="2"/>
  <c r="ID222" i="2"/>
  <c r="ID221" i="2"/>
  <c r="ID220" i="2"/>
  <c r="ID219" i="2"/>
  <c r="ID218" i="2"/>
  <c r="ID217" i="2"/>
  <c r="ID216" i="2"/>
  <c r="ID215" i="2"/>
  <c r="ID214" i="2"/>
  <c r="ID213" i="2"/>
  <c r="ID212" i="2"/>
  <c r="ID211" i="2"/>
  <c r="ID210" i="2"/>
  <c r="ID207" i="2"/>
  <c r="ID206" i="2"/>
  <c r="ID205" i="2"/>
  <c r="ID204" i="2"/>
  <c r="ID203" i="2"/>
  <c r="ID202" i="2"/>
  <c r="ID201" i="2"/>
  <c r="ID200" i="2"/>
  <c r="ID199" i="2"/>
  <c r="ID198" i="2"/>
  <c r="ID197" i="2"/>
  <c r="ID196" i="2"/>
  <c r="ID195" i="2"/>
  <c r="ID194" i="2"/>
  <c r="ID193" i="2"/>
  <c r="HP224" i="2"/>
  <c r="HP223" i="2"/>
  <c r="HP222" i="2"/>
  <c r="HP221" i="2"/>
  <c r="HP220" i="2"/>
  <c r="HP219" i="2"/>
  <c r="HP218" i="2"/>
  <c r="HP217" i="2"/>
  <c r="HP216" i="2"/>
  <c r="HP215" i="2"/>
  <c r="HP214" i="2"/>
  <c r="HP213" i="2"/>
  <c r="HP212" i="2"/>
  <c r="HP211" i="2"/>
  <c r="HP210" i="2"/>
  <c r="HP207" i="2"/>
  <c r="HP206" i="2"/>
  <c r="HP205" i="2"/>
  <c r="HP204" i="2"/>
  <c r="HP203" i="2"/>
  <c r="HP202" i="2"/>
  <c r="HP201" i="2"/>
  <c r="HP200" i="2"/>
  <c r="HP199" i="2"/>
  <c r="HP198" i="2"/>
  <c r="HP197" i="2"/>
  <c r="HP196" i="2"/>
  <c r="HP195" i="2"/>
  <c r="HP194" i="2"/>
  <c r="HP193" i="2"/>
  <c r="GN224" i="2"/>
  <c r="GN223" i="2"/>
  <c r="GN222" i="2"/>
  <c r="GN221" i="2"/>
  <c r="GN220" i="2"/>
  <c r="GN219" i="2"/>
  <c r="GN218" i="2"/>
  <c r="GN217" i="2"/>
  <c r="GN216" i="2"/>
  <c r="GN215" i="2"/>
  <c r="GN214" i="2"/>
  <c r="GN213" i="2"/>
  <c r="GN212" i="2"/>
  <c r="GN211" i="2"/>
  <c r="GN210" i="2"/>
  <c r="GN207" i="2"/>
  <c r="GN206" i="2"/>
  <c r="GN205" i="2"/>
  <c r="GN204" i="2"/>
  <c r="GN203" i="2"/>
  <c r="GN202" i="2"/>
  <c r="GN201" i="2"/>
  <c r="GN200" i="2"/>
  <c r="GN199" i="2"/>
  <c r="GN198" i="2"/>
  <c r="GN197" i="2"/>
  <c r="GN196" i="2"/>
  <c r="GN195" i="2"/>
  <c r="GN194" i="2"/>
  <c r="GN193" i="2"/>
  <c r="FZ224" i="2"/>
  <c r="FZ223" i="2"/>
  <c r="FZ222" i="2"/>
  <c r="FZ221" i="2"/>
  <c r="FZ220" i="2"/>
  <c r="FZ219" i="2"/>
  <c r="FZ218" i="2"/>
  <c r="FZ217" i="2"/>
  <c r="FZ216" i="2"/>
  <c r="FZ215" i="2"/>
  <c r="FZ214" i="2"/>
  <c r="FZ213" i="2"/>
  <c r="FZ212" i="2"/>
  <c r="FZ211" i="2"/>
  <c r="FZ210" i="2"/>
  <c r="FZ207" i="2"/>
  <c r="FZ206" i="2"/>
  <c r="FZ205" i="2"/>
  <c r="FZ204" i="2"/>
  <c r="FZ203" i="2"/>
  <c r="FZ202" i="2"/>
  <c r="FZ201" i="2"/>
  <c r="FZ200" i="2"/>
  <c r="FZ199" i="2"/>
  <c r="FZ198" i="2"/>
  <c r="FZ197" i="2"/>
  <c r="FZ196" i="2"/>
  <c r="FZ195" i="2"/>
  <c r="FZ194" i="2"/>
  <c r="FZ193" i="2"/>
  <c r="EX224" i="2"/>
  <c r="EX223" i="2"/>
  <c r="EX222" i="2"/>
  <c r="EX221" i="2"/>
  <c r="EX220" i="2"/>
  <c r="EX219" i="2"/>
  <c r="EX218" i="2"/>
  <c r="EX217" i="2"/>
  <c r="EX216" i="2"/>
  <c r="EX215" i="2"/>
  <c r="EX214" i="2"/>
  <c r="EX213" i="2"/>
  <c r="EX212" i="2"/>
  <c r="EX211" i="2"/>
  <c r="EX210" i="2"/>
  <c r="EX207" i="2"/>
  <c r="EX206" i="2"/>
  <c r="EX205" i="2"/>
  <c r="EX204" i="2"/>
  <c r="EX203" i="2"/>
  <c r="EX202" i="2"/>
  <c r="EX201" i="2"/>
  <c r="EX200" i="2"/>
  <c r="EX199" i="2"/>
  <c r="EX198" i="2"/>
  <c r="EX197" i="2"/>
  <c r="EX196" i="2"/>
  <c r="EX195" i="2"/>
  <c r="EX194" i="2"/>
  <c r="EX193" i="2"/>
  <c r="EJ224" i="2"/>
  <c r="EJ223" i="2"/>
  <c r="EJ222" i="2"/>
  <c r="EJ221" i="2"/>
  <c r="EJ220" i="2"/>
  <c r="EJ219" i="2"/>
  <c r="EJ218" i="2"/>
  <c r="EJ217" i="2"/>
  <c r="EJ216" i="2"/>
  <c r="EJ215" i="2"/>
  <c r="EJ214" i="2"/>
  <c r="EJ213" i="2"/>
  <c r="EJ212" i="2"/>
  <c r="EJ211" i="2"/>
  <c r="EJ210" i="2"/>
  <c r="EJ207" i="2"/>
  <c r="EJ206" i="2"/>
  <c r="EJ205" i="2"/>
  <c r="EJ204" i="2"/>
  <c r="EJ203" i="2"/>
  <c r="EJ202" i="2"/>
  <c r="EJ201" i="2"/>
  <c r="EJ200" i="2"/>
  <c r="EJ199" i="2"/>
  <c r="EJ198" i="2"/>
  <c r="EJ197" i="2"/>
  <c r="EJ196" i="2"/>
  <c r="EJ195" i="2"/>
  <c r="EJ194" i="2"/>
  <c r="EJ193" i="2"/>
  <c r="DH224" i="2"/>
  <c r="DH223" i="2"/>
  <c r="DH222" i="2"/>
  <c r="DH221" i="2"/>
  <c r="DH220" i="2"/>
  <c r="DH219" i="2"/>
  <c r="DH218" i="2"/>
  <c r="DH217" i="2"/>
  <c r="DH216" i="2"/>
  <c r="DH215" i="2"/>
  <c r="DH214" i="2"/>
  <c r="DH213" i="2"/>
  <c r="DH212" i="2"/>
  <c r="DH211" i="2"/>
  <c r="DH210" i="2"/>
  <c r="DH207" i="2"/>
  <c r="DH206" i="2"/>
  <c r="DH205" i="2"/>
  <c r="DH204" i="2"/>
  <c r="DH203" i="2"/>
  <c r="DH202" i="2"/>
  <c r="DH201" i="2"/>
  <c r="DH200" i="2"/>
  <c r="DH199" i="2"/>
  <c r="DH198" i="2"/>
  <c r="DH197" i="2"/>
  <c r="DH196" i="2"/>
  <c r="DH195" i="2"/>
  <c r="DH194" i="2"/>
  <c r="DH193" i="2"/>
  <c r="CT224" i="2"/>
  <c r="CT223" i="2"/>
  <c r="CT222" i="2"/>
  <c r="CT221" i="2"/>
  <c r="CT220" i="2"/>
  <c r="CT219" i="2"/>
  <c r="CT218" i="2"/>
  <c r="CT217" i="2"/>
  <c r="CT216" i="2"/>
  <c r="CT215" i="2"/>
  <c r="CT214" i="2"/>
  <c r="CT213" i="2"/>
  <c r="CT212" i="2"/>
  <c r="CT211" i="2"/>
  <c r="CT210" i="2"/>
  <c r="CT207" i="2"/>
  <c r="CT206" i="2"/>
  <c r="CT205" i="2"/>
  <c r="CT204" i="2"/>
  <c r="CT203" i="2"/>
  <c r="CT202" i="2"/>
  <c r="CT201" i="2"/>
  <c r="CT200" i="2"/>
  <c r="CT199" i="2"/>
  <c r="CT198" i="2"/>
  <c r="CT197" i="2"/>
  <c r="CT196" i="2"/>
  <c r="CT195" i="2"/>
  <c r="CT194" i="2"/>
  <c r="CT193" i="2"/>
  <c r="BR224" i="2"/>
  <c r="BR223" i="2"/>
  <c r="BR222" i="2"/>
  <c r="BR221" i="2"/>
  <c r="BR220" i="2"/>
  <c r="BR219" i="2"/>
  <c r="BR218" i="2"/>
  <c r="BR217" i="2"/>
  <c r="BR216" i="2"/>
  <c r="BR215" i="2"/>
  <c r="BR214" i="2"/>
  <c r="BR213" i="2"/>
  <c r="BR212" i="2"/>
  <c r="BR211" i="2"/>
  <c r="BR210" i="2"/>
  <c r="BR207" i="2"/>
  <c r="BR206" i="2"/>
  <c r="BR205" i="2"/>
  <c r="BR204" i="2"/>
  <c r="BR203" i="2"/>
  <c r="BR202" i="2"/>
  <c r="BR201" i="2"/>
  <c r="BR200" i="2"/>
  <c r="BR199" i="2"/>
  <c r="BR198" i="2"/>
  <c r="BR197" i="2"/>
  <c r="BR196" i="2"/>
  <c r="BR195" i="2"/>
  <c r="BR194" i="2"/>
  <c r="BR193" i="2"/>
  <c r="BD224" i="2"/>
  <c r="BD223" i="2"/>
  <c r="BD222" i="2"/>
  <c r="BD221" i="2"/>
  <c r="BD220" i="2"/>
  <c r="BD219" i="2"/>
  <c r="BD218" i="2"/>
  <c r="BD217" i="2"/>
  <c r="BD216" i="2"/>
  <c r="BD215" i="2"/>
  <c r="BD214" i="2"/>
  <c r="BD213" i="2"/>
  <c r="BD212" i="2"/>
  <c r="BD211" i="2"/>
  <c r="BD210" i="2"/>
  <c r="BD207" i="2"/>
  <c r="BD206" i="2"/>
  <c r="BD205" i="2"/>
  <c r="BD204" i="2"/>
  <c r="BD203" i="2"/>
  <c r="BD202" i="2"/>
  <c r="BD201" i="2"/>
  <c r="BD200" i="2"/>
  <c r="BD199" i="2"/>
  <c r="BD198" i="2"/>
  <c r="BD197" i="2"/>
  <c r="BD196" i="2"/>
  <c r="BD195" i="2"/>
  <c r="BD194" i="2"/>
  <c r="BD193" i="2"/>
  <c r="AB224" i="2"/>
  <c r="O178" i="8" s="1"/>
  <c r="AB223" i="2"/>
  <c r="O177" i="8" s="1"/>
  <c r="AB222" i="2"/>
  <c r="O176" i="8" s="1"/>
  <c r="AB221" i="2"/>
  <c r="O175" i="8" s="1"/>
  <c r="AB220" i="2"/>
  <c r="O174" i="8" s="1"/>
  <c r="AB219" i="2"/>
  <c r="O173" i="8" s="1"/>
  <c r="AB218" i="2"/>
  <c r="O172" i="8" s="1"/>
  <c r="AB217" i="2"/>
  <c r="O171" i="8" s="1"/>
  <c r="AB216" i="2"/>
  <c r="O170" i="8" s="1"/>
  <c r="AB215" i="2"/>
  <c r="O169" i="8" s="1"/>
  <c r="AB214" i="2"/>
  <c r="O168" i="8" s="1"/>
  <c r="AB213" i="2"/>
  <c r="O167" i="8" s="1"/>
  <c r="AB212" i="2"/>
  <c r="O166" i="8" s="1"/>
  <c r="AB211" i="2"/>
  <c r="O165" i="8" s="1"/>
  <c r="AB210" i="2"/>
  <c r="O164" i="8" s="1"/>
  <c r="AB207" i="2"/>
  <c r="O161" i="8" s="1"/>
  <c r="AB206" i="2"/>
  <c r="O160" i="8" s="1"/>
  <c r="AB205" i="2"/>
  <c r="O159" i="8" s="1"/>
  <c r="AB204" i="2"/>
  <c r="O158" i="8" s="1"/>
  <c r="AB203" i="2"/>
  <c r="O157" i="8" s="1"/>
  <c r="AB202" i="2"/>
  <c r="O156" i="8" s="1"/>
  <c r="AB201" i="2"/>
  <c r="O155" i="8" s="1"/>
  <c r="AB200" i="2"/>
  <c r="O154" i="8" s="1"/>
  <c r="AB199" i="2"/>
  <c r="O153" i="8" s="1"/>
  <c r="AB198" i="2"/>
  <c r="O152" i="8" s="1"/>
  <c r="AB197" i="2"/>
  <c r="O151" i="8" s="1"/>
  <c r="AB196" i="2"/>
  <c r="O150" i="8" s="1"/>
  <c r="AB195" i="2"/>
  <c r="O149" i="8" s="1"/>
  <c r="AB194" i="2"/>
  <c r="O148" i="8" s="1"/>
  <c r="AB193" i="2"/>
  <c r="O147" i="8" s="1"/>
  <c r="N224" i="2"/>
  <c r="H178" i="8" s="1"/>
  <c r="N223" i="2"/>
  <c r="H177" i="8" s="1"/>
  <c r="N222" i="2"/>
  <c r="H176" i="8" s="1"/>
  <c r="N221" i="2"/>
  <c r="H175" i="8" s="1"/>
  <c r="N220" i="2"/>
  <c r="H174" i="8" s="1"/>
  <c r="N219" i="2"/>
  <c r="H173" i="8" s="1"/>
  <c r="N218" i="2"/>
  <c r="H172" i="8" s="1"/>
  <c r="N217" i="2"/>
  <c r="H171" i="8" s="1"/>
  <c r="N216" i="2"/>
  <c r="H170" i="8" s="1"/>
  <c r="N215" i="2"/>
  <c r="H169" i="8" s="1"/>
  <c r="N214" i="2"/>
  <c r="H168" i="8" s="1"/>
  <c r="N213" i="2"/>
  <c r="H167" i="8" s="1"/>
  <c r="N212" i="2"/>
  <c r="H166" i="8" s="1"/>
  <c r="N211" i="2"/>
  <c r="H165" i="8" s="1"/>
  <c r="N210" i="2"/>
  <c r="H164" i="8" s="1"/>
  <c r="N207" i="2"/>
  <c r="H161" i="8" s="1"/>
  <c r="N206" i="2"/>
  <c r="H160" i="8" s="1"/>
  <c r="N205" i="2"/>
  <c r="H159" i="8" s="1"/>
  <c r="N204" i="2"/>
  <c r="H158" i="8" s="1"/>
  <c r="N203" i="2"/>
  <c r="H157" i="8" s="1"/>
  <c r="N202" i="2"/>
  <c r="H156" i="8" s="1"/>
  <c r="N201" i="2"/>
  <c r="H155" i="8" s="1"/>
  <c r="N200" i="2"/>
  <c r="H154" i="8" s="1"/>
  <c r="N199" i="2"/>
  <c r="H153" i="8" s="1"/>
  <c r="N198" i="2"/>
  <c r="H152" i="8" s="1"/>
  <c r="N197" i="2"/>
  <c r="H151" i="8" s="1"/>
  <c r="N196" i="2"/>
  <c r="H150" i="8" s="1"/>
  <c r="N195" i="2"/>
  <c r="H149" i="8" s="1"/>
  <c r="N194" i="2"/>
  <c r="H148" i="8" s="1"/>
  <c r="N193" i="2"/>
  <c r="H147" i="8" s="1"/>
  <c r="Z224" i="2" l="1"/>
  <c r="N178" i="8" s="1"/>
  <c r="Z223" i="2"/>
  <c r="N177" i="8" s="1"/>
  <c r="Z222" i="2"/>
  <c r="N176" i="8" s="1"/>
  <c r="Z221" i="2"/>
  <c r="N175" i="8" s="1"/>
  <c r="Z220" i="2"/>
  <c r="N174" i="8" s="1"/>
  <c r="Z219" i="2"/>
  <c r="N173" i="8" s="1"/>
  <c r="Z218" i="2"/>
  <c r="N172" i="8" s="1"/>
  <c r="Z217" i="2"/>
  <c r="N171" i="8" s="1"/>
  <c r="Z216" i="2"/>
  <c r="N170" i="8" s="1"/>
  <c r="Z215" i="2"/>
  <c r="N169" i="8" s="1"/>
  <c r="Z214" i="2"/>
  <c r="N168" i="8" s="1"/>
  <c r="Z213" i="2"/>
  <c r="N167" i="8" s="1"/>
  <c r="Z212" i="2"/>
  <c r="N166" i="8" s="1"/>
  <c r="Z211" i="2"/>
  <c r="N165" i="8" s="1"/>
  <c r="Z210" i="2"/>
  <c r="N164" i="8" s="1"/>
  <c r="Z207" i="2"/>
  <c r="N161" i="8" s="1"/>
  <c r="Z206" i="2"/>
  <c r="N160" i="8" s="1"/>
  <c r="Z205" i="2"/>
  <c r="N159" i="8" s="1"/>
  <c r="Z204" i="2"/>
  <c r="N158" i="8" s="1"/>
  <c r="Z203" i="2"/>
  <c r="N157" i="8" s="1"/>
  <c r="Z202" i="2"/>
  <c r="N156" i="8" s="1"/>
  <c r="Z201" i="2"/>
  <c r="N155" i="8" s="1"/>
  <c r="Z200" i="2"/>
  <c r="N154" i="8" s="1"/>
  <c r="Z199" i="2"/>
  <c r="N153" i="8" s="1"/>
  <c r="Z198" i="2"/>
  <c r="N152" i="8" s="1"/>
  <c r="Z197" i="2"/>
  <c r="N151" i="8" s="1"/>
  <c r="Z196" i="2"/>
  <c r="N150" i="8" s="1"/>
  <c r="Z195" i="2"/>
  <c r="N149" i="8" s="1"/>
  <c r="Z194" i="2"/>
  <c r="N148" i="8" s="1"/>
  <c r="Z193" i="2"/>
  <c r="N147" i="8" s="1"/>
  <c r="BG7" i="4" l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29" i="1"/>
  <c r="CS224" i="2"/>
  <c r="CS223" i="2"/>
  <c r="CS222" i="2"/>
  <c r="CS221" i="2"/>
  <c r="CS220" i="2"/>
  <c r="CS219" i="2"/>
  <c r="CS218" i="2"/>
  <c r="CS217" i="2"/>
  <c r="CS216" i="2"/>
  <c r="CS215" i="2"/>
  <c r="CS214" i="2"/>
  <c r="CS213" i="2"/>
  <c r="CS212" i="2"/>
  <c r="CS211" i="2"/>
  <c r="CS210" i="2"/>
  <c r="CS207" i="2"/>
  <c r="CS206" i="2"/>
  <c r="CS205" i="2"/>
  <c r="CS204" i="2"/>
  <c r="CS203" i="2"/>
  <c r="CS202" i="2"/>
  <c r="CS201" i="2"/>
  <c r="CS200" i="2"/>
  <c r="CS199" i="2"/>
  <c r="CS198" i="2"/>
  <c r="CS197" i="2"/>
  <c r="CS196" i="2"/>
  <c r="CS195" i="2"/>
  <c r="CS194" i="2"/>
  <c r="CS193" i="2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5" i="1"/>
  <c r="E144" i="1"/>
  <c r="E143" i="1"/>
  <c r="E142" i="1"/>
  <c r="E141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5" i="1"/>
  <c r="E14" i="1"/>
  <c r="E13" i="1"/>
  <c r="E12" i="1"/>
  <c r="D6" i="1"/>
  <c r="B254" i="1" s="1"/>
  <c r="AK25" i="9"/>
  <c r="AK22" i="9" s="1"/>
  <c r="AO12" i="3" l="1"/>
  <c r="AN12" i="3"/>
  <c r="AM12" i="3"/>
  <c r="AL12" i="3"/>
  <c r="AK12" i="3"/>
  <c r="AJ12" i="3"/>
  <c r="AI12" i="3"/>
  <c r="FY224" i="2"/>
  <c r="GD224" i="2" s="1"/>
  <c r="FY223" i="2"/>
  <c r="GD223" i="2" s="1"/>
  <c r="FY222" i="2"/>
  <c r="GD222" i="2" s="1"/>
  <c r="FY221" i="2"/>
  <c r="GD221" i="2" s="1"/>
  <c r="FY220" i="2"/>
  <c r="GD220" i="2" s="1"/>
  <c r="FY219" i="2"/>
  <c r="GD219" i="2" s="1"/>
  <c r="FY218" i="2"/>
  <c r="FY217" i="2"/>
  <c r="GD217" i="2" s="1"/>
  <c r="FY216" i="2"/>
  <c r="GD216" i="2" s="1"/>
  <c r="FY215" i="2"/>
  <c r="GD215" i="2" s="1"/>
  <c r="FY214" i="2"/>
  <c r="FY213" i="2"/>
  <c r="GD213" i="2" s="1"/>
  <c r="FY212" i="2"/>
  <c r="GD212" i="2" s="1"/>
  <c r="FY211" i="2"/>
  <c r="GD211" i="2" s="1"/>
  <c r="FY210" i="2"/>
  <c r="GD210" i="2" s="1"/>
  <c r="FY207" i="2"/>
  <c r="GD207" i="2" s="1"/>
  <c r="FY206" i="2"/>
  <c r="GD206" i="2" s="1"/>
  <c r="FY205" i="2"/>
  <c r="GD205" i="2" s="1"/>
  <c r="FY204" i="2"/>
  <c r="FY203" i="2"/>
  <c r="GD203" i="2" s="1"/>
  <c r="FY202" i="2"/>
  <c r="GD202" i="2" s="1"/>
  <c r="FY201" i="2"/>
  <c r="GD201" i="2" s="1"/>
  <c r="FY200" i="2"/>
  <c r="GD200" i="2" s="1"/>
  <c r="FY199" i="2"/>
  <c r="GD199" i="2" s="1"/>
  <c r="FY198" i="2"/>
  <c r="GD198" i="2" s="1"/>
  <c r="FY197" i="2"/>
  <c r="GD197" i="2" s="1"/>
  <c r="FY196" i="2"/>
  <c r="GD196" i="2" s="1"/>
  <c r="FY195" i="2"/>
  <c r="FY194" i="2"/>
  <c r="GD194" i="2" s="1"/>
  <c r="FY193" i="2"/>
  <c r="GD193" i="2" s="1"/>
  <c r="GD218" i="2"/>
  <c r="GD214" i="2"/>
  <c r="GD204" i="2"/>
  <c r="GD195" i="2"/>
  <c r="GL224" i="2"/>
  <c r="GL223" i="2"/>
  <c r="GL222" i="2"/>
  <c r="GR222" i="2" s="1"/>
  <c r="GL221" i="2"/>
  <c r="GR221" i="2" s="1"/>
  <c r="GL220" i="2"/>
  <c r="GL219" i="2"/>
  <c r="GL218" i="2"/>
  <c r="GR218" i="2" s="1"/>
  <c r="GL217" i="2"/>
  <c r="GR217" i="2" s="1"/>
  <c r="GL216" i="2"/>
  <c r="GL215" i="2"/>
  <c r="GL214" i="2"/>
  <c r="GR214" i="2" s="1"/>
  <c r="GL213" i="2"/>
  <c r="GR213" i="2" s="1"/>
  <c r="GL212" i="2"/>
  <c r="GL211" i="2"/>
  <c r="GR211" i="2" s="1"/>
  <c r="GL210" i="2"/>
  <c r="GR210" i="2" s="1"/>
  <c r="GL207" i="2"/>
  <c r="GR207" i="2" s="1"/>
  <c r="GL206" i="2"/>
  <c r="GR206" i="2" s="1"/>
  <c r="GL205" i="2"/>
  <c r="GR205" i="2" s="1"/>
  <c r="GL204" i="2"/>
  <c r="GR204" i="2" s="1"/>
  <c r="GL203" i="2"/>
  <c r="GR203" i="2" s="1"/>
  <c r="GL202" i="2"/>
  <c r="GR202" i="2" s="1"/>
  <c r="GL201" i="2"/>
  <c r="GR201" i="2" s="1"/>
  <c r="GL200" i="2"/>
  <c r="GR200" i="2" s="1"/>
  <c r="GL199" i="2"/>
  <c r="GR199" i="2" s="1"/>
  <c r="GL198" i="2"/>
  <c r="GR198" i="2" s="1"/>
  <c r="GL197" i="2"/>
  <c r="GR197" i="2" s="1"/>
  <c r="GL196" i="2"/>
  <c r="GR196" i="2" s="1"/>
  <c r="GL195" i="2"/>
  <c r="GR195" i="2" s="1"/>
  <c r="GL194" i="2"/>
  <c r="GR194" i="2" s="1"/>
  <c r="GL193" i="2"/>
  <c r="GR193" i="2" s="1"/>
  <c r="GR224" i="2"/>
  <c r="GR223" i="2"/>
  <c r="GR220" i="2"/>
  <c r="GR219" i="2"/>
  <c r="GR216" i="2"/>
  <c r="GR215" i="2"/>
  <c r="GR212" i="2"/>
  <c r="HO224" i="2"/>
  <c r="HT224" i="2" s="1"/>
  <c r="HO223" i="2"/>
  <c r="HT223" i="2" s="1"/>
  <c r="HO222" i="2"/>
  <c r="HT222" i="2" s="1"/>
  <c r="HO221" i="2"/>
  <c r="HT221" i="2" s="1"/>
  <c r="HO220" i="2"/>
  <c r="HT220" i="2" s="1"/>
  <c r="HO219" i="2"/>
  <c r="HT219" i="2" s="1"/>
  <c r="HO218" i="2"/>
  <c r="HT218" i="2" s="1"/>
  <c r="HO217" i="2"/>
  <c r="HT217" i="2" s="1"/>
  <c r="HO216" i="2"/>
  <c r="HT216" i="2" s="1"/>
  <c r="HO215" i="2"/>
  <c r="HO214" i="2"/>
  <c r="HT214" i="2" s="1"/>
  <c r="HO213" i="2"/>
  <c r="HT213" i="2" s="1"/>
  <c r="HO212" i="2"/>
  <c r="HT212" i="2" s="1"/>
  <c r="HO211" i="2"/>
  <c r="HT211" i="2" s="1"/>
  <c r="HO210" i="2"/>
  <c r="HT210" i="2" s="1"/>
  <c r="HO207" i="2"/>
  <c r="HT207" i="2" s="1"/>
  <c r="HO206" i="2"/>
  <c r="HT206" i="2" s="1"/>
  <c r="HO205" i="2"/>
  <c r="HT205" i="2" s="1"/>
  <c r="HO204" i="2"/>
  <c r="HT204" i="2" s="1"/>
  <c r="HO203" i="2"/>
  <c r="HT203" i="2" s="1"/>
  <c r="HO202" i="2"/>
  <c r="HT202" i="2" s="1"/>
  <c r="HO201" i="2"/>
  <c r="HT201" i="2" s="1"/>
  <c r="HO200" i="2"/>
  <c r="HT200" i="2" s="1"/>
  <c r="HO199" i="2"/>
  <c r="HT199" i="2" s="1"/>
  <c r="HO198" i="2"/>
  <c r="HT198" i="2" s="1"/>
  <c r="HO197" i="2"/>
  <c r="HT197" i="2" s="1"/>
  <c r="HO196" i="2"/>
  <c r="HT196" i="2" s="1"/>
  <c r="HO195" i="2"/>
  <c r="HT195" i="2" s="1"/>
  <c r="HO194" i="2"/>
  <c r="HT194" i="2" s="1"/>
  <c r="HO193" i="2"/>
  <c r="HT193" i="2" s="1"/>
  <c r="HT215" i="2"/>
  <c r="IB224" i="2"/>
  <c r="IH224" i="2" s="1"/>
  <c r="IB223" i="2"/>
  <c r="IH223" i="2" s="1"/>
  <c r="IB222" i="2"/>
  <c r="IH222" i="2" s="1"/>
  <c r="IB221" i="2"/>
  <c r="IH221" i="2" s="1"/>
  <c r="IB220" i="2"/>
  <c r="IH220" i="2" s="1"/>
  <c r="IB219" i="2"/>
  <c r="IH219" i="2" s="1"/>
  <c r="IB218" i="2"/>
  <c r="IH218" i="2" s="1"/>
  <c r="IB217" i="2"/>
  <c r="IH217" i="2" s="1"/>
  <c r="IB216" i="2"/>
  <c r="IH216" i="2" s="1"/>
  <c r="IB215" i="2"/>
  <c r="IH215" i="2" s="1"/>
  <c r="IB214" i="2"/>
  <c r="IH214" i="2" s="1"/>
  <c r="IB213" i="2"/>
  <c r="IH213" i="2" s="1"/>
  <c r="IB212" i="2"/>
  <c r="IH212" i="2" s="1"/>
  <c r="IB211" i="2"/>
  <c r="IH211" i="2" s="1"/>
  <c r="IB210" i="2"/>
  <c r="IH210" i="2" s="1"/>
  <c r="IB207" i="2"/>
  <c r="IH207" i="2" s="1"/>
  <c r="IB206" i="2"/>
  <c r="IH206" i="2" s="1"/>
  <c r="IB205" i="2"/>
  <c r="IH205" i="2" s="1"/>
  <c r="IB204" i="2"/>
  <c r="IH204" i="2" s="1"/>
  <c r="IB203" i="2"/>
  <c r="IH203" i="2" s="1"/>
  <c r="IB202" i="2"/>
  <c r="IH202" i="2" s="1"/>
  <c r="IB201" i="2"/>
  <c r="IH201" i="2" s="1"/>
  <c r="IB200" i="2"/>
  <c r="IH200" i="2" s="1"/>
  <c r="IB199" i="2"/>
  <c r="IH199" i="2" s="1"/>
  <c r="IB198" i="2"/>
  <c r="IH198" i="2" s="1"/>
  <c r="IB197" i="2"/>
  <c r="IH197" i="2" s="1"/>
  <c r="IB196" i="2"/>
  <c r="IH196" i="2" s="1"/>
  <c r="IB195" i="2"/>
  <c r="IH195" i="2" s="1"/>
  <c r="IB194" i="2"/>
  <c r="IH194" i="2" s="1"/>
  <c r="IB193" i="2"/>
  <c r="IH193" i="2" s="1"/>
  <c r="EV224" i="2"/>
  <c r="FB224" i="2" s="1"/>
  <c r="EV223" i="2"/>
  <c r="FB223" i="2" s="1"/>
  <c r="EV222" i="2"/>
  <c r="FB222" i="2" s="1"/>
  <c r="EV221" i="2"/>
  <c r="FB221" i="2" s="1"/>
  <c r="EV220" i="2"/>
  <c r="FB220" i="2" s="1"/>
  <c r="EV219" i="2"/>
  <c r="FB219" i="2" s="1"/>
  <c r="EV218" i="2"/>
  <c r="FB218" i="2" s="1"/>
  <c r="EV217" i="2"/>
  <c r="FB217" i="2" s="1"/>
  <c r="EV216" i="2"/>
  <c r="FB216" i="2" s="1"/>
  <c r="EV215" i="2"/>
  <c r="FB215" i="2" s="1"/>
  <c r="EV214" i="2"/>
  <c r="FB214" i="2" s="1"/>
  <c r="EV213" i="2"/>
  <c r="FB213" i="2" s="1"/>
  <c r="EV212" i="2"/>
  <c r="FB212" i="2" s="1"/>
  <c r="EV211" i="2"/>
  <c r="FB211" i="2" s="1"/>
  <c r="EV210" i="2"/>
  <c r="FB210" i="2" s="1"/>
  <c r="EV207" i="2"/>
  <c r="FB207" i="2" s="1"/>
  <c r="EV206" i="2"/>
  <c r="FB206" i="2" s="1"/>
  <c r="EV205" i="2"/>
  <c r="FB205" i="2" s="1"/>
  <c r="EV204" i="2"/>
  <c r="FB204" i="2" s="1"/>
  <c r="EV203" i="2"/>
  <c r="FB203" i="2" s="1"/>
  <c r="EV202" i="2"/>
  <c r="FB202" i="2" s="1"/>
  <c r="EV201" i="2"/>
  <c r="FB201" i="2" s="1"/>
  <c r="EV200" i="2"/>
  <c r="FB200" i="2" s="1"/>
  <c r="EV199" i="2"/>
  <c r="FB199" i="2" s="1"/>
  <c r="EV198" i="2"/>
  <c r="FB198" i="2" s="1"/>
  <c r="EV197" i="2"/>
  <c r="FB197" i="2" s="1"/>
  <c r="EV196" i="2"/>
  <c r="FB196" i="2" s="1"/>
  <c r="EV195" i="2"/>
  <c r="FB195" i="2" s="1"/>
  <c r="EV194" i="2"/>
  <c r="FB194" i="2" s="1"/>
  <c r="EV193" i="2"/>
  <c r="FB193" i="2" s="1"/>
  <c r="EI224" i="2"/>
  <c r="EN224" i="2" s="1"/>
  <c r="EI223" i="2"/>
  <c r="EN223" i="2" s="1"/>
  <c r="EI222" i="2"/>
  <c r="EN222" i="2" s="1"/>
  <c r="EI221" i="2"/>
  <c r="EN221" i="2" s="1"/>
  <c r="EI220" i="2"/>
  <c r="EN220" i="2" s="1"/>
  <c r="EI219" i="2"/>
  <c r="EN219" i="2" s="1"/>
  <c r="EI218" i="2"/>
  <c r="EN218" i="2" s="1"/>
  <c r="EI217" i="2"/>
  <c r="EN217" i="2" s="1"/>
  <c r="EI216" i="2"/>
  <c r="EN216" i="2" s="1"/>
  <c r="EI215" i="2"/>
  <c r="EN215" i="2" s="1"/>
  <c r="EI214" i="2"/>
  <c r="EN214" i="2" s="1"/>
  <c r="EI213" i="2"/>
  <c r="EN213" i="2" s="1"/>
  <c r="EI212" i="2"/>
  <c r="EN212" i="2" s="1"/>
  <c r="EI211" i="2"/>
  <c r="EN211" i="2" s="1"/>
  <c r="EI210" i="2"/>
  <c r="EN210" i="2" s="1"/>
  <c r="EI207" i="2"/>
  <c r="EN207" i="2" s="1"/>
  <c r="EI206" i="2"/>
  <c r="EN206" i="2" s="1"/>
  <c r="EI205" i="2"/>
  <c r="EN205" i="2" s="1"/>
  <c r="EI204" i="2"/>
  <c r="EN204" i="2" s="1"/>
  <c r="EI203" i="2"/>
  <c r="EN203" i="2" s="1"/>
  <c r="EI202" i="2"/>
  <c r="EN202" i="2" s="1"/>
  <c r="EI201" i="2"/>
  <c r="EN201" i="2" s="1"/>
  <c r="EI200" i="2"/>
  <c r="EN200" i="2" s="1"/>
  <c r="EI199" i="2"/>
  <c r="EN199" i="2" s="1"/>
  <c r="EI198" i="2"/>
  <c r="EN198" i="2" s="1"/>
  <c r="EI197" i="2"/>
  <c r="EN197" i="2" s="1"/>
  <c r="EI196" i="2"/>
  <c r="EN196" i="2" s="1"/>
  <c r="EI195" i="2"/>
  <c r="EN195" i="2" s="1"/>
  <c r="EI194" i="2"/>
  <c r="EN194" i="2" s="1"/>
  <c r="EI193" i="2"/>
  <c r="EN193" i="2" s="1"/>
  <c r="DF224" i="2"/>
  <c r="DL224" i="2" s="1"/>
  <c r="DF223" i="2"/>
  <c r="DL223" i="2" s="1"/>
  <c r="DF222" i="2"/>
  <c r="DL222" i="2" s="1"/>
  <c r="DF221" i="2"/>
  <c r="DL221" i="2" s="1"/>
  <c r="DF220" i="2"/>
  <c r="DL220" i="2" s="1"/>
  <c r="DF219" i="2"/>
  <c r="DL219" i="2" s="1"/>
  <c r="DF218" i="2"/>
  <c r="DL218" i="2" s="1"/>
  <c r="DF217" i="2"/>
  <c r="DL217" i="2" s="1"/>
  <c r="DF216" i="2"/>
  <c r="DL216" i="2" s="1"/>
  <c r="DF215" i="2"/>
  <c r="DL215" i="2" s="1"/>
  <c r="DF214" i="2"/>
  <c r="DL214" i="2" s="1"/>
  <c r="DF213" i="2"/>
  <c r="DL213" i="2" s="1"/>
  <c r="DF212" i="2"/>
  <c r="DL212" i="2" s="1"/>
  <c r="DF211" i="2"/>
  <c r="DL211" i="2" s="1"/>
  <c r="DF210" i="2"/>
  <c r="DL210" i="2" s="1"/>
  <c r="DF207" i="2"/>
  <c r="DL207" i="2" s="1"/>
  <c r="DF206" i="2"/>
  <c r="DL206" i="2" s="1"/>
  <c r="DF205" i="2"/>
  <c r="DL205" i="2" s="1"/>
  <c r="DF204" i="2"/>
  <c r="DL204" i="2" s="1"/>
  <c r="DF203" i="2"/>
  <c r="DL203" i="2" s="1"/>
  <c r="DF202" i="2"/>
  <c r="DL202" i="2" s="1"/>
  <c r="DF201" i="2"/>
  <c r="DL201" i="2" s="1"/>
  <c r="DF200" i="2"/>
  <c r="DL200" i="2" s="1"/>
  <c r="DF199" i="2"/>
  <c r="DL199" i="2" s="1"/>
  <c r="DF198" i="2"/>
  <c r="DL198" i="2" s="1"/>
  <c r="DF197" i="2"/>
  <c r="DL197" i="2" s="1"/>
  <c r="DF196" i="2"/>
  <c r="DL196" i="2" s="1"/>
  <c r="DF195" i="2"/>
  <c r="DL195" i="2" s="1"/>
  <c r="DF194" i="2"/>
  <c r="DL194" i="2" s="1"/>
  <c r="DF193" i="2"/>
  <c r="DL193" i="2" s="1"/>
  <c r="CX224" i="2"/>
  <c r="CX223" i="2"/>
  <c r="CX222" i="2"/>
  <c r="CX221" i="2"/>
  <c r="CX220" i="2"/>
  <c r="CX219" i="2"/>
  <c r="CX218" i="2"/>
  <c r="CX217" i="2"/>
  <c r="CX216" i="2"/>
  <c r="CX215" i="2"/>
  <c r="CX214" i="2"/>
  <c r="CX213" i="2"/>
  <c r="CX212" i="2"/>
  <c r="CX211" i="2"/>
  <c r="CX210" i="2"/>
  <c r="CX207" i="2"/>
  <c r="CX206" i="2"/>
  <c r="CX205" i="2"/>
  <c r="CX204" i="2"/>
  <c r="CX203" i="2"/>
  <c r="CX202" i="2"/>
  <c r="CX201" i="2"/>
  <c r="CX200" i="2"/>
  <c r="CX199" i="2"/>
  <c r="CX198" i="2"/>
  <c r="CX197" i="2"/>
  <c r="CX196" i="2"/>
  <c r="CX195" i="2"/>
  <c r="CX194" i="2"/>
  <c r="CX193" i="2"/>
  <c r="BP224" i="2"/>
  <c r="BP223" i="2"/>
  <c r="BP222" i="2"/>
  <c r="BP221" i="2"/>
  <c r="BP220" i="2"/>
  <c r="BP219" i="2"/>
  <c r="BP218" i="2"/>
  <c r="BP217" i="2"/>
  <c r="BP216" i="2"/>
  <c r="BP215" i="2"/>
  <c r="BP214" i="2"/>
  <c r="BP213" i="2"/>
  <c r="BP212" i="2"/>
  <c r="BP211" i="2"/>
  <c r="BP210" i="2"/>
  <c r="BP207" i="2"/>
  <c r="BP206" i="2"/>
  <c r="BP205" i="2"/>
  <c r="BP204" i="2"/>
  <c r="BP203" i="2"/>
  <c r="BP202" i="2"/>
  <c r="BP201" i="2"/>
  <c r="BP200" i="2"/>
  <c r="BP199" i="2"/>
  <c r="BP198" i="2"/>
  <c r="BP197" i="2"/>
  <c r="BP196" i="2"/>
  <c r="BP195" i="2"/>
  <c r="BP194" i="2"/>
  <c r="BP193" i="2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1" i="2" s="1"/>
  <c r="A52" i="2"/>
  <c r="BC224" i="2"/>
  <c r="BC223" i="2"/>
  <c r="BC222" i="2"/>
  <c r="BC221" i="2"/>
  <c r="BC220" i="2"/>
  <c r="BC219" i="2"/>
  <c r="BC218" i="2"/>
  <c r="BC217" i="2"/>
  <c r="BC216" i="2"/>
  <c r="BH216" i="2" s="1"/>
  <c r="G218" i="3" s="1"/>
  <c r="BC215" i="2"/>
  <c r="BH215" i="2" s="1"/>
  <c r="G217" i="3" s="1"/>
  <c r="BC214" i="2"/>
  <c r="BH214" i="2" s="1"/>
  <c r="G216" i="3" s="1"/>
  <c r="BC213" i="2"/>
  <c r="BH213" i="2" s="1"/>
  <c r="G215" i="3" s="1"/>
  <c r="BC212" i="2"/>
  <c r="BH212" i="2" s="1"/>
  <c r="G214" i="3" s="1"/>
  <c r="BC211" i="2"/>
  <c r="BH211" i="2" s="1"/>
  <c r="G213" i="3" s="1"/>
  <c r="BC210" i="2"/>
  <c r="BC207" i="2"/>
  <c r="BC206" i="2"/>
  <c r="BC205" i="2"/>
  <c r="BC204" i="2"/>
  <c r="BC203" i="2"/>
  <c r="BC202" i="2"/>
  <c r="BC201" i="2"/>
  <c r="BC200" i="2"/>
  <c r="BC199" i="2"/>
  <c r="BC198" i="2"/>
  <c r="BC197" i="2"/>
  <c r="BC196" i="2"/>
  <c r="BC195" i="2"/>
  <c r="BC194" i="2"/>
  <c r="BC193" i="2"/>
  <c r="M224" i="2"/>
  <c r="G178" i="8" s="1"/>
  <c r="M223" i="2"/>
  <c r="G177" i="8" s="1"/>
  <c r="M222" i="2"/>
  <c r="G176" i="8" s="1"/>
  <c r="M221" i="2"/>
  <c r="G175" i="8" s="1"/>
  <c r="M220" i="2"/>
  <c r="G174" i="8" s="1"/>
  <c r="M219" i="2"/>
  <c r="G173" i="8" s="1"/>
  <c r="M218" i="2"/>
  <c r="G172" i="8" s="1"/>
  <c r="M217" i="2"/>
  <c r="G171" i="8" s="1"/>
  <c r="M216" i="2"/>
  <c r="G170" i="8" s="1"/>
  <c r="M215" i="2"/>
  <c r="G169" i="8" s="1"/>
  <c r="M214" i="2"/>
  <c r="G168" i="8" s="1"/>
  <c r="M213" i="2"/>
  <c r="G167" i="8" s="1"/>
  <c r="M212" i="2"/>
  <c r="G166" i="8" s="1"/>
  <c r="M211" i="2"/>
  <c r="G165" i="8" s="1"/>
  <c r="M210" i="2"/>
  <c r="G164" i="8" s="1"/>
  <c r="M207" i="2"/>
  <c r="G161" i="8" s="1"/>
  <c r="M206" i="2"/>
  <c r="G160" i="8" s="1"/>
  <c r="M205" i="2"/>
  <c r="G159" i="8" s="1"/>
  <c r="M204" i="2"/>
  <c r="G158" i="8" s="1"/>
  <c r="M203" i="2"/>
  <c r="G157" i="8" s="1"/>
  <c r="M202" i="2"/>
  <c r="G156" i="8" s="1"/>
  <c r="M201" i="2"/>
  <c r="G155" i="8" s="1"/>
  <c r="M200" i="2"/>
  <c r="G154" i="8" s="1"/>
  <c r="M199" i="2"/>
  <c r="G153" i="8" s="1"/>
  <c r="M198" i="2"/>
  <c r="G152" i="8" s="1"/>
  <c r="M197" i="2"/>
  <c r="G151" i="8" s="1"/>
  <c r="M196" i="2"/>
  <c r="G150" i="8" s="1"/>
  <c r="M195" i="2"/>
  <c r="G149" i="8" s="1"/>
  <c r="M194" i="2"/>
  <c r="G148" i="8" s="1"/>
  <c r="M193" i="2"/>
  <c r="G147" i="8" s="1"/>
  <c r="BH210" i="2" l="1"/>
  <c r="G212" i="3"/>
  <c r="BV224" i="2"/>
  <c r="BV223" i="2"/>
  <c r="BV222" i="2"/>
  <c r="BV221" i="2"/>
  <c r="BV220" i="2"/>
  <c r="BV219" i="2"/>
  <c r="BV218" i="2"/>
  <c r="BV217" i="2"/>
  <c r="BV216" i="2"/>
  <c r="BV215" i="2"/>
  <c r="BV214" i="2"/>
  <c r="BV213" i="2"/>
  <c r="BV212" i="2"/>
  <c r="BV211" i="2"/>
  <c r="BV210" i="2"/>
  <c r="BV207" i="2"/>
  <c r="BV206" i="2"/>
  <c r="BV205" i="2"/>
  <c r="BV204" i="2"/>
  <c r="BV203" i="2"/>
  <c r="BV202" i="2"/>
  <c r="BV201" i="2"/>
  <c r="BV200" i="2"/>
  <c r="BV199" i="2"/>
  <c r="BV198" i="2"/>
  <c r="BV197" i="2"/>
  <c r="BV196" i="2"/>
  <c r="BV195" i="2"/>
  <c r="BV194" i="2"/>
  <c r="BV193" i="2"/>
  <c r="BH207" i="2" l="1"/>
  <c r="BH206" i="2"/>
  <c r="BH205" i="2"/>
  <c r="BH204" i="2"/>
  <c r="BH203" i="2"/>
  <c r="BH202" i="2"/>
  <c r="BH201" i="2"/>
  <c r="BH200" i="2"/>
  <c r="BH199" i="2"/>
  <c r="BH198" i="2"/>
  <c r="BH197" i="2"/>
  <c r="BH196" i="2"/>
  <c r="BH195" i="2"/>
  <c r="BH194" i="2"/>
  <c r="BH193" i="2"/>
  <c r="AF224" i="2"/>
  <c r="F226" i="3" s="1"/>
  <c r="AF223" i="2"/>
  <c r="F225" i="3" s="1"/>
  <c r="AF222" i="2"/>
  <c r="F224" i="3" s="1"/>
  <c r="AF221" i="2"/>
  <c r="F223" i="3" s="1"/>
  <c r="AF220" i="2"/>
  <c r="F222" i="3" s="1"/>
  <c r="AF219" i="2"/>
  <c r="F221" i="3" s="1"/>
  <c r="AF218" i="2"/>
  <c r="F220" i="3" s="1"/>
  <c r="AF217" i="2"/>
  <c r="F219" i="3" s="1"/>
  <c r="AF216" i="2"/>
  <c r="F218" i="3" s="1"/>
  <c r="AF215" i="2"/>
  <c r="F217" i="3" s="1"/>
  <c r="AF214" i="2"/>
  <c r="F216" i="3" s="1"/>
  <c r="AF213" i="2"/>
  <c r="F215" i="3" s="1"/>
  <c r="AF212" i="2"/>
  <c r="F214" i="3" s="1"/>
  <c r="AF211" i="2"/>
  <c r="F213" i="3" s="1"/>
  <c r="AF210" i="2"/>
  <c r="F212" i="3" s="1"/>
  <c r="AF207" i="2"/>
  <c r="F209" i="3" s="1"/>
  <c r="AF206" i="2"/>
  <c r="F208" i="3" s="1"/>
  <c r="AF205" i="2"/>
  <c r="F207" i="3" s="1"/>
  <c r="AF204" i="2"/>
  <c r="F206" i="3" s="1"/>
  <c r="AF203" i="2"/>
  <c r="F205" i="3" s="1"/>
  <c r="AF202" i="2"/>
  <c r="F204" i="3" s="1"/>
  <c r="AF201" i="2"/>
  <c r="F203" i="3" s="1"/>
  <c r="AF200" i="2"/>
  <c r="F202" i="3" s="1"/>
  <c r="AF199" i="2"/>
  <c r="F201" i="3" s="1"/>
  <c r="AF198" i="2"/>
  <c r="F200" i="3" s="1"/>
  <c r="AF197" i="2"/>
  <c r="F199" i="3" s="1"/>
  <c r="AF196" i="2"/>
  <c r="F198" i="3" s="1"/>
  <c r="AF195" i="2"/>
  <c r="F197" i="3" s="1"/>
  <c r="AF194" i="2"/>
  <c r="F196" i="3" s="1"/>
  <c r="AF193" i="2"/>
  <c r="F195" i="3" s="1"/>
  <c r="R212" i="2"/>
  <c r="E214" i="3" s="1"/>
  <c r="R210" i="2"/>
  <c r="E212" i="3" s="1"/>
  <c r="R193" i="2"/>
  <c r="E195" i="3" s="1"/>
  <c r="R224" i="2"/>
  <c r="E226" i="3" s="1"/>
  <c r="R223" i="2"/>
  <c r="E225" i="3" s="1"/>
  <c r="R222" i="2"/>
  <c r="E224" i="3" s="1"/>
  <c r="R221" i="2"/>
  <c r="E223" i="3" s="1"/>
  <c r="R220" i="2"/>
  <c r="E222" i="3" s="1"/>
  <c r="R219" i="2"/>
  <c r="E221" i="3" s="1"/>
  <c r="R218" i="2"/>
  <c r="E220" i="3" s="1"/>
  <c r="R217" i="2"/>
  <c r="E219" i="3" s="1"/>
  <c r="R216" i="2"/>
  <c r="E218" i="3" s="1"/>
  <c r="R215" i="2"/>
  <c r="E217" i="3" s="1"/>
  <c r="R213" i="2"/>
  <c r="E215" i="3" s="1"/>
  <c r="R211" i="2"/>
  <c r="E213" i="3" s="1"/>
  <c r="R207" i="2"/>
  <c r="E209" i="3" s="1"/>
  <c r="R206" i="2"/>
  <c r="E208" i="3" s="1"/>
  <c r="R205" i="2"/>
  <c r="E207" i="3" s="1"/>
  <c r="R204" i="2"/>
  <c r="E206" i="3" s="1"/>
  <c r="R203" i="2"/>
  <c r="E205" i="3" s="1"/>
  <c r="R202" i="2"/>
  <c r="E204" i="3" s="1"/>
  <c r="R201" i="2"/>
  <c r="E203" i="3" s="1"/>
  <c r="R200" i="2"/>
  <c r="E202" i="3" s="1"/>
  <c r="R199" i="2"/>
  <c r="E201" i="3" s="1"/>
  <c r="R198" i="2"/>
  <c r="E200" i="3" s="1"/>
  <c r="R197" i="2"/>
  <c r="E199" i="3" s="1"/>
  <c r="R196" i="2"/>
  <c r="E198" i="3" s="1"/>
  <c r="R195" i="2"/>
  <c r="E197" i="3" s="1"/>
  <c r="R194" i="2"/>
  <c r="E196" i="3" s="1"/>
  <c r="R214" i="2"/>
  <c r="E216" i="3" s="1"/>
  <c r="F211" i="3" l="1"/>
  <c r="F194" i="3"/>
  <c r="E194" i="3"/>
  <c r="E211" i="3"/>
  <c r="M195" i="5"/>
  <c r="M115" i="5"/>
  <c r="M116" i="5"/>
  <c r="M117" i="5"/>
  <c r="M113" i="5"/>
  <c r="M114" i="5"/>
  <c r="M154" i="5"/>
  <c r="M129" i="5"/>
  <c r="M177" i="5"/>
  <c r="M200" i="5"/>
  <c r="M205" i="5"/>
  <c r="M122" i="5"/>
  <c r="M111" i="5"/>
  <c r="M112" i="5"/>
  <c r="M148" i="5"/>
  <c r="M110" i="5"/>
  <c r="M194" i="5"/>
  <c r="M109" i="5"/>
  <c r="M108" i="5"/>
  <c r="M107" i="5"/>
  <c r="M142" i="5"/>
  <c r="M203" i="5"/>
  <c r="M163" i="5"/>
  <c r="M157" i="5"/>
  <c r="M102" i="5"/>
  <c r="M103" i="5"/>
  <c r="M104" i="5"/>
  <c r="M105" i="5"/>
  <c r="M106" i="5"/>
  <c r="M185" i="5"/>
  <c r="M99" i="5"/>
  <c r="M100" i="5"/>
  <c r="M101" i="5"/>
  <c r="M193" i="5"/>
  <c r="M118" i="5"/>
  <c r="M121" i="5"/>
  <c r="M130" i="5"/>
  <c r="M134" i="5"/>
  <c r="M138" i="5"/>
  <c r="M145" i="5"/>
  <c r="M164" i="5"/>
  <c r="M123" i="5"/>
  <c r="M209" i="5"/>
  <c r="M180" i="5"/>
  <c r="M155" i="5"/>
  <c r="M198" i="5"/>
  <c r="M170" i="5"/>
  <c r="M133" i="5"/>
  <c r="M120" i="5"/>
  <c r="M135" i="5"/>
  <c r="M208" i="5"/>
  <c r="M137" i="5"/>
  <c r="M169" i="5"/>
  <c r="M149" i="5"/>
  <c r="M184" i="5"/>
  <c r="M165" i="5"/>
  <c r="M176" i="5"/>
  <c r="M150" i="5"/>
  <c r="M174" i="5"/>
  <c r="M160" i="5"/>
  <c r="M159" i="5"/>
  <c r="M186" i="5"/>
  <c r="M146" i="5"/>
  <c r="M88" i="5"/>
  <c r="M89" i="5"/>
  <c r="M90" i="5"/>
  <c r="M91" i="5"/>
  <c r="M92" i="5"/>
  <c r="M93" i="5"/>
  <c r="M94" i="5"/>
  <c r="M95" i="5"/>
  <c r="M96" i="5"/>
  <c r="M97" i="5"/>
  <c r="M98" i="5"/>
  <c r="M124" i="5"/>
  <c r="M188" i="5"/>
  <c r="M162" i="5"/>
  <c r="M173" i="5"/>
  <c r="M127" i="5"/>
  <c r="M192" i="5"/>
  <c r="M206" i="5"/>
  <c r="M207" i="5"/>
  <c r="M62" i="5"/>
  <c r="M63" i="5"/>
  <c r="M64" i="5"/>
  <c r="M65" i="5"/>
  <c r="M66" i="5"/>
  <c r="M67" i="5"/>
  <c r="M68" i="5"/>
  <c r="M69" i="5"/>
  <c r="M70" i="5"/>
  <c r="M71" i="5"/>
  <c r="M72" i="5"/>
  <c r="M73" i="5"/>
  <c r="M74" i="5"/>
  <c r="M75" i="5"/>
  <c r="M76" i="5"/>
  <c r="M77" i="5"/>
  <c r="M78" i="5"/>
  <c r="M79" i="5"/>
  <c r="M80" i="5"/>
  <c r="M81" i="5"/>
  <c r="M82" i="5"/>
  <c r="M83" i="5"/>
  <c r="M84" i="5"/>
  <c r="M85" i="5"/>
  <c r="M86" i="5"/>
  <c r="M87" i="5"/>
  <c r="M204" i="5"/>
  <c r="M61" i="5"/>
  <c r="M191" i="5"/>
  <c r="M56" i="5"/>
  <c r="M57" i="5"/>
  <c r="M58" i="5"/>
  <c r="M59" i="5"/>
  <c r="M60" i="5"/>
  <c r="M187" i="5"/>
  <c r="M175" i="5"/>
  <c r="M36" i="5"/>
  <c r="M37" i="5"/>
  <c r="M38" i="5"/>
  <c r="M39" i="5"/>
  <c r="M40" i="5"/>
  <c r="M41" i="5"/>
  <c r="M42" i="5"/>
  <c r="M43" i="5"/>
  <c r="M44" i="5"/>
  <c r="M45" i="5"/>
  <c r="M46" i="5"/>
  <c r="M47" i="5"/>
  <c r="M48" i="5"/>
  <c r="M49" i="5"/>
  <c r="M50" i="5"/>
  <c r="M51" i="5"/>
  <c r="M52" i="5"/>
  <c r="M53" i="5"/>
  <c r="M54" i="5"/>
  <c r="M55" i="5"/>
  <c r="M152" i="5"/>
  <c r="M190" i="5"/>
  <c r="M34" i="5"/>
  <c r="M35" i="5"/>
  <c r="M128" i="5"/>
  <c r="M32" i="5"/>
  <c r="M33" i="5"/>
  <c r="M125" i="5"/>
  <c r="M139" i="5"/>
  <c r="M136" i="5"/>
  <c r="M151" i="5"/>
  <c r="M153" i="5"/>
  <c r="M156" i="5"/>
  <c r="M167" i="5"/>
  <c r="M199" i="5"/>
  <c r="M171" i="5"/>
  <c r="M179" i="5"/>
  <c r="M183" i="5"/>
  <c r="M202" i="5"/>
  <c r="M141" i="5"/>
  <c r="M147" i="5"/>
  <c r="M24" i="5"/>
  <c r="M25" i="5"/>
  <c r="M26" i="5"/>
  <c r="M27" i="5"/>
  <c r="M28" i="5"/>
  <c r="M29" i="5"/>
  <c r="M30" i="5"/>
  <c r="M31" i="5"/>
  <c r="M132" i="5"/>
  <c r="M119" i="5"/>
  <c r="M189" i="5"/>
  <c r="M15" i="5"/>
  <c r="M16" i="5"/>
  <c r="M17" i="5"/>
  <c r="M18" i="5"/>
  <c r="M19" i="5"/>
  <c r="M158" i="5"/>
  <c r="M181" i="5"/>
  <c r="M20" i="5"/>
  <c r="M21" i="5"/>
  <c r="M22" i="5"/>
  <c r="M23" i="5"/>
  <c r="M11" i="5"/>
  <c r="M12" i="5"/>
  <c r="M13" i="5"/>
  <c r="M14" i="5"/>
  <c r="M140" i="5"/>
  <c r="M144" i="5"/>
  <c r="M131" i="5"/>
  <c r="M161" i="5"/>
  <c r="M172" i="5"/>
  <c r="M178" i="5"/>
  <c r="M182" i="5"/>
  <c r="M196" i="5"/>
  <c r="M197" i="5"/>
  <c r="M201" i="5"/>
  <c r="M166" i="5"/>
  <c r="M168" i="5"/>
  <c r="M143" i="5"/>
  <c r="M10" i="5"/>
  <c r="M126" i="5"/>
  <c r="BI13" i="4"/>
  <c r="BH13" i="4"/>
  <c r="BG13" i="4"/>
  <c r="BF13" i="4"/>
  <c r="BE13" i="4"/>
  <c r="BD13" i="4"/>
  <c r="BC13" i="4"/>
  <c r="BB13" i="4"/>
  <c r="BA13" i="4"/>
  <c r="AZ13" i="4"/>
  <c r="BI12" i="4"/>
  <c r="BH12" i="4"/>
  <c r="BG12" i="4"/>
  <c r="BF12" i="4"/>
  <c r="BE12" i="4"/>
  <c r="BD12" i="4"/>
  <c r="BC12" i="4"/>
  <c r="BB12" i="4"/>
  <c r="BA12" i="4"/>
  <c r="AZ12" i="4"/>
  <c r="BG9" i="4"/>
  <c r="BF9" i="4"/>
  <c r="BE9" i="4"/>
  <c r="BD9" i="4"/>
  <c r="BC9" i="4"/>
  <c r="BB9" i="4"/>
  <c r="BA9" i="4"/>
  <c r="BA8" i="4"/>
  <c r="AZ8" i="4"/>
  <c r="BI7" i="4"/>
  <c r="BH7" i="4"/>
  <c r="BE7" i="4"/>
  <c r="BC7" i="4"/>
  <c r="BB7" i="4"/>
  <c r="BA7" i="4"/>
  <c r="AZ7" i="4"/>
  <c r="BI5" i="4"/>
  <c r="BH5" i="4"/>
  <c r="BG5" i="4"/>
  <c r="BF5" i="4"/>
  <c r="BE5" i="4"/>
  <c r="BA5" i="4"/>
  <c r="AZ5" i="4"/>
  <c r="AZ3" i="4"/>
  <c r="U179" i="3"/>
  <c r="V179" i="3"/>
  <c r="W179" i="3"/>
  <c r="X179" i="3"/>
  <c r="Y179" i="3"/>
  <c r="Z179" i="3"/>
  <c r="AA179" i="3"/>
  <c r="AB179" i="3"/>
  <c r="AC179" i="3"/>
  <c r="AD179" i="3"/>
  <c r="AE179" i="3"/>
  <c r="AF179" i="3"/>
  <c r="AI179" i="3"/>
  <c r="AJ179" i="3"/>
  <c r="AK179" i="3"/>
  <c r="AL179" i="3"/>
  <c r="AM179" i="3"/>
  <c r="AN179" i="3"/>
  <c r="U180" i="3"/>
  <c r="V180" i="3"/>
  <c r="W180" i="3"/>
  <c r="X180" i="3"/>
  <c r="Y180" i="3"/>
  <c r="Z180" i="3"/>
  <c r="AA180" i="3"/>
  <c r="AB180" i="3"/>
  <c r="AC180" i="3"/>
  <c r="AD180" i="3"/>
  <c r="AE180" i="3"/>
  <c r="AF180" i="3"/>
  <c r="AI180" i="3"/>
  <c r="AJ180" i="3"/>
  <c r="AK180" i="3"/>
  <c r="AL180" i="3"/>
  <c r="AM180" i="3"/>
  <c r="AN180" i="3"/>
  <c r="Q31" i="9"/>
  <c r="V31" i="9" s="1"/>
  <c r="Q176" i="3" s="1"/>
  <c r="Q32" i="9"/>
  <c r="V32" i="9" s="1"/>
  <c r="Q177" i="3" s="1"/>
  <c r="Q33" i="9"/>
  <c r="V33" i="9" s="1"/>
  <c r="Q178" i="3" s="1"/>
  <c r="Q34" i="9"/>
  <c r="V34" i="9" s="1"/>
  <c r="Q179" i="3" s="1"/>
  <c r="Q35" i="9"/>
  <c r="V35" i="9" s="1"/>
  <c r="Q180" i="3" s="1"/>
  <c r="Q36" i="9"/>
  <c r="V36" i="9" s="1"/>
  <c r="Q181" i="3" s="1"/>
  <c r="Q37" i="9"/>
  <c r="V37" i="9" s="1"/>
  <c r="Q182" i="3" s="1"/>
  <c r="Q38" i="9"/>
  <c r="V38" i="9" s="1"/>
  <c r="Q183" i="3" s="1"/>
  <c r="Q39" i="9"/>
  <c r="V39" i="9" s="1"/>
  <c r="Q184" i="3" s="1"/>
  <c r="Q40" i="9"/>
  <c r="V40" i="9" s="1"/>
  <c r="Q185" i="3" s="1"/>
  <c r="Q41" i="9"/>
  <c r="V41" i="9" s="1"/>
  <c r="Q186" i="3" s="1"/>
  <c r="Q42" i="9"/>
  <c r="V42" i="9" s="1"/>
  <c r="Q187" i="3" s="1"/>
  <c r="Q43" i="9"/>
  <c r="V43" i="9" s="1"/>
  <c r="Q188" i="3" s="1"/>
  <c r="Q44" i="9"/>
  <c r="V44" i="9" s="1"/>
  <c r="Q189" i="3" s="1"/>
  <c r="Q45" i="9"/>
  <c r="V45" i="9" s="1"/>
  <c r="Q190" i="3" s="1"/>
  <c r="Q46" i="9"/>
  <c r="V46" i="9" s="1"/>
  <c r="Q191" i="3" s="1"/>
  <c r="Q47" i="9"/>
  <c r="V47" i="9" s="1"/>
  <c r="Q192" i="3" s="1"/>
  <c r="G179" i="3"/>
  <c r="H179" i="3"/>
  <c r="I179" i="3"/>
  <c r="J179" i="3"/>
  <c r="K179" i="3"/>
  <c r="L179" i="3"/>
  <c r="M179" i="3"/>
  <c r="N179" i="3"/>
  <c r="O179" i="3"/>
  <c r="P179" i="3"/>
  <c r="G180" i="3"/>
  <c r="H180" i="3"/>
  <c r="I180" i="3"/>
  <c r="J180" i="3"/>
  <c r="K180" i="3"/>
  <c r="L180" i="3"/>
  <c r="M180" i="3"/>
  <c r="N180" i="3"/>
  <c r="O180" i="3"/>
  <c r="P180" i="3"/>
  <c r="C193" i="3"/>
  <c r="C210" i="3"/>
  <c r="AG180" i="3" l="1"/>
  <c r="AO180" i="3"/>
  <c r="AG179" i="3"/>
  <c r="AO179" i="3"/>
  <c r="IC224" i="2"/>
  <c r="IA224" i="2"/>
  <c r="HZ224" i="2"/>
  <c r="HY224" i="2"/>
  <c r="HX224" i="2"/>
  <c r="HW224" i="2"/>
  <c r="HV224" i="2"/>
  <c r="IC223" i="2"/>
  <c r="IA223" i="2"/>
  <c r="HZ223" i="2"/>
  <c r="HY223" i="2"/>
  <c r="HX223" i="2"/>
  <c r="HW223" i="2"/>
  <c r="HV223" i="2"/>
  <c r="IC222" i="2"/>
  <c r="IA222" i="2"/>
  <c r="HZ222" i="2"/>
  <c r="HY222" i="2"/>
  <c r="HX222" i="2"/>
  <c r="HW222" i="2"/>
  <c r="HV222" i="2"/>
  <c r="IC221" i="2"/>
  <c r="IA221" i="2"/>
  <c r="HZ221" i="2"/>
  <c r="HY221" i="2"/>
  <c r="HX221" i="2"/>
  <c r="HW221" i="2"/>
  <c r="HV221" i="2"/>
  <c r="IC220" i="2"/>
  <c r="IA220" i="2"/>
  <c r="HZ220" i="2"/>
  <c r="HY220" i="2"/>
  <c r="HX220" i="2"/>
  <c r="HW220" i="2"/>
  <c r="HV220" i="2"/>
  <c r="IC219" i="2"/>
  <c r="IA219" i="2"/>
  <c r="HZ219" i="2"/>
  <c r="HY219" i="2"/>
  <c r="HX219" i="2"/>
  <c r="HW219" i="2"/>
  <c r="HV219" i="2"/>
  <c r="IC218" i="2"/>
  <c r="IA218" i="2"/>
  <c r="HZ218" i="2"/>
  <c r="HY218" i="2"/>
  <c r="HX218" i="2"/>
  <c r="HW218" i="2"/>
  <c r="HV218" i="2"/>
  <c r="IC217" i="2"/>
  <c r="IA217" i="2"/>
  <c r="HZ217" i="2"/>
  <c r="HY217" i="2"/>
  <c r="HX217" i="2"/>
  <c r="HW217" i="2"/>
  <c r="HV217" i="2"/>
  <c r="IC216" i="2"/>
  <c r="IA216" i="2"/>
  <c r="HZ216" i="2"/>
  <c r="HY216" i="2"/>
  <c r="HX216" i="2"/>
  <c r="HW216" i="2"/>
  <c r="HV216" i="2"/>
  <c r="IC215" i="2"/>
  <c r="IA215" i="2"/>
  <c r="HZ215" i="2"/>
  <c r="HY215" i="2"/>
  <c r="HX215" i="2"/>
  <c r="HW215" i="2"/>
  <c r="HV215" i="2"/>
  <c r="IC214" i="2"/>
  <c r="IA214" i="2"/>
  <c r="HZ214" i="2"/>
  <c r="HY214" i="2"/>
  <c r="HX214" i="2"/>
  <c r="HW214" i="2"/>
  <c r="HV214" i="2"/>
  <c r="IC213" i="2"/>
  <c r="IA213" i="2"/>
  <c r="HZ213" i="2"/>
  <c r="HY213" i="2"/>
  <c r="HX213" i="2"/>
  <c r="HW213" i="2"/>
  <c r="HV213" i="2"/>
  <c r="IC212" i="2"/>
  <c r="IA212" i="2"/>
  <c r="HZ212" i="2"/>
  <c r="HY212" i="2"/>
  <c r="HX212" i="2"/>
  <c r="HW212" i="2"/>
  <c r="HV212" i="2"/>
  <c r="IC211" i="2"/>
  <c r="IA211" i="2"/>
  <c r="HZ211" i="2"/>
  <c r="HY211" i="2"/>
  <c r="HX211" i="2"/>
  <c r="HW211" i="2"/>
  <c r="HV211" i="2"/>
  <c r="IC210" i="2"/>
  <c r="IA210" i="2"/>
  <c r="HZ210" i="2"/>
  <c r="HY210" i="2"/>
  <c r="HX210" i="2"/>
  <c r="HW210" i="2"/>
  <c r="HV210" i="2"/>
  <c r="IC207" i="2"/>
  <c r="IA207" i="2"/>
  <c r="HZ207" i="2"/>
  <c r="HY207" i="2"/>
  <c r="HX207" i="2"/>
  <c r="HW207" i="2"/>
  <c r="HV207" i="2"/>
  <c r="IC206" i="2"/>
  <c r="IA206" i="2"/>
  <c r="HZ206" i="2"/>
  <c r="HY206" i="2"/>
  <c r="HX206" i="2"/>
  <c r="HW206" i="2"/>
  <c r="HV206" i="2"/>
  <c r="IC205" i="2"/>
  <c r="IA205" i="2"/>
  <c r="HZ205" i="2"/>
  <c r="HY205" i="2"/>
  <c r="HX205" i="2"/>
  <c r="HW205" i="2"/>
  <c r="HV205" i="2"/>
  <c r="AF192" i="3"/>
  <c r="IC204" i="2"/>
  <c r="IA204" i="2"/>
  <c r="HZ204" i="2"/>
  <c r="HY204" i="2"/>
  <c r="HX204" i="2"/>
  <c r="HW204" i="2"/>
  <c r="HV204" i="2"/>
  <c r="AF191" i="3"/>
  <c r="IC203" i="2"/>
  <c r="P191" i="3"/>
  <c r="IA203" i="2"/>
  <c r="HZ203" i="2"/>
  <c r="HY203" i="2"/>
  <c r="HX203" i="2"/>
  <c r="HW203" i="2"/>
  <c r="HV203" i="2"/>
  <c r="AF190" i="3"/>
  <c r="IC202" i="2"/>
  <c r="IA202" i="2"/>
  <c r="HZ202" i="2"/>
  <c r="HY202" i="2"/>
  <c r="HX202" i="2"/>
  <c r="HW202" i="2"/>
  <c r="HV202" i="2"/>
  <c r="AF189" i="3"/>
  <c r="IC201" i="2"/>
  <c r="P189" i="3"/>
  <c r="IA201" i="2"/>
  <c r="HZ201" i="2"/>
  <c r="HY201" i="2"/>
  <c r="HX201" i="2"/>
  <c r="HW201" i="2"/>
  <c r="HV201" i="2"/>
  <c r="AF188" i="3"/>
  <c r="IC200" i="2"/>
  <c r="IA200" i="2"/>
  <c r="HZ200" i="2"/>
  <c r="HY200" i="2"/>
  <c r="HX200" i="2"/>
  <c r="HW200" i="2"/>
  <c r="HV200" i="2"/>
  <c r="AF187" i="3"/>
  <c r="IC199" i="2"/>
  <c r="P187" i="3"/>
  <c r="IA199" i="2"/>
  <c r="HZ199" i="2"/>
  <c r="HY199" i="2"/>
  <c r="HX199" i="2"/>
  <c r="HW199" i="2"/>
  <c r="HV199" i="2"/>
  <c r="AF186" i="3"/>
  <c r="IC198" i="2"/>
  <c r="IA198" i="2"/>
  <c r="HZ198" i="2"/>
  <c r="HY198" i="2"/>
  <c r="HX198" i="2"/>
  <c r="HW198" i="2"/>
  <c r="HV198" i="2"/>
  <c r="AF185" i="3"/>
  <c r="IC197" i="2"/>
  <c r="P185" i="3"/>
  <c r="IA197" i="2"/>
  <c r="HZ197" i="2"/>
  <c r="HY197" i="2"/>
  <c r="HX197" i="2"/>
  <c r="HW197" i="2"/>
  <c r="HV197" i="2"/>
  <c r="AF184" i="3"/>
  <c r="IC196" i="2"/>
  <c r="IA196" i="2"/>
  <c r="HZ196" i="2"/>
  <c r="HY196" i="2"/>
  <c r="HX196" i="2"/>
  <c r="HW196" i="2"/>
  <c r="HV196" i="2"/>
  <c r="AF183" i="3"/>
  <c r="IC195" i="2"/>
  <c r="P183" i="3"/>
  <c r="IA195" i="2"/>
  <c r="HZ195" i="2"/>
  <c r="HY195" i="2"/>
  <c r="HX195" i="2"/>
  <c r="HW195" i="2"/>
  <c r="HV195" i="2"/>
  <c r="AF182" i="3"/>
  <c r="IC194" i="2"/>
  <c r="IA194" i="2"/>
  <c r="HZ194" i="2"/>
  <c r="HY194" i="2"/>
  <c r="HX194" i="2"/>
  <c r="HW194" i="2"/>
  <c r="HV194" i="2"/>
  <c r="AF181" i="3"/>
  <c r="IC193" i="2"/>
  <c r="IA193" i="2"/>
  <c r="HZ193" i="2"/>
  <c r="HY193" i="2"/>
  <c r="HX193" i="2"/>
  <c r="HW193" i="2"/>
  <c r="HV193" i="2"/>
  <c r="HN224" i="2"/>
  <c r="HM224" i="2"/>
  <c r="HL224" i="2"/>
  <c r="HK224" i="2"/>
  <c r="HJ224" i="2"/>
  <c r="HI224" i="2"/>
  <c r="HH224" i="2"/>
  <c r="HN223" i="2"/>
  <c r="HM223" i="2"/>
  <c r="HL223" i="2"/>
  <c r="HK223" i="2"/>
  <c r="HJ223" i="2"/>
  <c r="HI223" i="2"/>
  <c r="HH223" i="2"/>
  <c r="HN222" i="2"/>
  <c r="HM222" i="2"/>
  <c r="HL222" i="2"/>
  <c r="HK222" i="2"/>
  <c r="HJ222" i="2"/>
  <c r="HI222" i="2"/>
  <c r="HH222" i="2"/>
  <c r="HN221" i="2"/>
  <c r="HM221" i="2"/>
  <c r="HL221" i="2"/>
  <c r="HK221" i="2"/>
  <c r="HJ221" i="2"/>
  <c r="HI221" i="2"/>
  <c r="HH221" i="2"/>
  <c r="HN220" i="2"/>
  <c r="HM220" i="2"/>
  <c r="HL220" i="2"/>
  <c r="HK220" i="2"/>
  <c r="HJ220" i="2"/>
  <c r="HI220" i="2"/>
  <c r="HH220" i="2"/>
  <c r="HN219" i="2"/>
  <c r="HM219" i="2"/>
  <c r="HL219" i="2"/>
  <c r="HK219" i="2"/>
  <c r="HJ219" i="2"/>
  <c r="HI219" i="2"/>
  <c r="HH219" i="2"/>
  <c r="HN218" i="2"/>
  <c r="HM218" i="2"/>
  <c r="HL218" i="2"/>
  <c r="HK218" i="2"/>
  <c r="HJ218" i="2"/>
  <c r="HI218" i="2"/>
  <c r="HH218" i="2"/>
  <c r="HN217" i="2"/>
  <c r="HM217" i="2"/>
  <c r="HL217" i="2"/>
  <c r="HK217" i="2"/>
  <c r="HJ217" i="2"/>
  <c r="HI217" i="2"/>
  <c r="HH217" i="2"/>
  <c r="HN216" i="2"/>
  <c r="HM216" i="2"/>
  <c r="HL216" i="2"/>
  <c r="HK216" i="2"/>
  <c r="HJ216" i="2"/>
  <c r="HI216" i="2"/>
  <c r="HH216" i="2"/>
  <c r="HN215" i="2"/>
  <c r="HM215" i="2"/>
  <c r="HL215" i="2"/>
  <c r="HK215" i="2"/>
  <c r="HJ215" i="2"/>
  <c r="HI215" i="2"/>
  <c r="HH215" i="2"/>
  <c r="HN214" i="2"/>
  <c r="HM214" i="2"/>
  <c r="HL214" i="2"/>
  <c r="HK214" i="2"/>
  <c r="HJ214" i="2"/>
  <c r="HI214" i="2"/>
  <c r="HH214" i="2"/>
  <c r="HN213" i="2"/>
  <c r="HM213" i="2"/>
  <c r="HL213" i="2"/>
  <c r="HK213" i="2"/>
  <c r="HJ213" i="2"/>
  <c r="HI213" i="2"/>
  <c r="HH213" i="2"/>
  <c r="HN212" i="2"/>
  <c r="HM212" i="2"/>
  <c r="HL212" i="2"/>
  <c r="HK212" i="2"/>
  <c r="HJ212" i="2"/>
  <c r="HI212" i="2"/>
  <c r="HH212" i="2"/>
  <c r="HN211" i="2"/>
  <c r="HM211" i="2"/>
  <c r="HL211" i="2"/>
  <c r="HK211" i="2"/>
  <c r="HJ211" i="2"/>
  <c r="HI211" i="2"/>
  <c r="HH211" i="2"/>
  <c r="HN210" i="2"/>
  <c r="HM210" i="2"/>
  <c r="HL210" i="2"/>
  <c r="HK210" i="2"/>
  <c r="HJ210" i="2"/>
  <c r="HI210" i="2"/>
  <c r="HH210" i="2"/>
  <c r="HN207" i="2"/>
  <c r="HM207" i="2"/>
  <c r="HL207" i="2"/>
  <c r="HK207" i="2"/>
  <c r="HJ207" i="2"/>
  <c r="HI207" i="2"/>
  <c r="HH207" i="2"/>
  <c r="HN206" i="2"/>
  <c r="HM206" i="2"/>
  <c r="HL206" i="2"/>
  <c r="HK206" i="2"/>
  <c r="HJ206" i="2"/>
  <c r="HI206" i="2"/>
  <c r="HH206" i="2"/>
  <c r="HN205" i="2"/>
  <c r="HM205" i="2"/>
  <c r="HL205" i="2"/>
  <c r="HK205" i="2"/>
  <c r="HJ205" i="2"/>
  <c r="HI205" i="2"/>
  <c r="HH205" i="2"/>
  <c r="AE192" i="3"/>
  <c r="HN204" i="2"/>
  <c r="HM204" i="2"/>
  <c r="HL204" i="2"/>
  <c r="HK204" i="2"/>
  <c r="HJ204" i="2"/>
  <c r="HI204" i="2"/>
  <c r="HH204" i="2"/>
  <c r="AE191" i="3"/>
  <c r="HN203" i="2"/>
  <c r="HM203" i="2"/>
  <c r="HL203" i="2"/>
  <c r="HK203" i="2"/>
  <c r="HJ203" i="2"/>
  <c r="HI203" i="2"/>
  <c r="HH203" i="2"/>
  <c r="AE190" i="3"/>
  <c r="HN202" i="2"/>
  <c r="HM202" i="2"/>
  <c r="HL202" i="2"/>
  <c r="HK202" i="2"/>
  <c r="HJ202" i="2"/>
  <c r="HI202" i="2"/>
  <c r="HH202" i="2"/>
  <c r="AE189" i="3"/>
  <c r="HN201" i="2"/>
  <c r="HM201" i="2"/>
  <c r="HL201" i="2"/>
  <c r="HK201" i="2"/>
  <c r="HJ201" i="2"/>
  <c r="HI201" i="2"/>
  <c r="HH201" i="2"/>
  <c r="AE188" i="3"/>
  <c r="HN200" i="2"/>
  <c r="HM200" i="2"/>
  <c r="HL200" i="2"/>
  <c r="HK200" i="2"/>
  <c r="HJ200" i="2"/>
  <c r="HI200" i="2"/>
  <c r="HH200" i="2"/>
  <c r="AE187" i="3"/>
  <c r="HN199" i="2"/>
  <c r="HM199" i="2"/>
  <c r="HL199" i="2"/>
  <c r="HK199" i="2"/>
  <c r="HJ199" i="2"/>
  <c r="HI199" i="2"/>
  <c r="HH199" i="2"/>
  <c r="AE186" i="3"/>
  <c r="HN198" i="2"/>
  <c r="HM198" i="2"/>
  <c r="HL198" i="2"/>
  <c r="HK198" i="2"/>
  <c r="HJ198" i="2"/>
  <c r="HI198" i="2"/>
  <c r="HH198" i="2"/>
  <c r="AE185" i="3"/>
  <c r="HN197" i="2"/>
  <c r="HM197" i="2"/>
  <c r="HL197" i="2"/>
  <c r="HK197" i="2"/>
  <c r="HJ197" i="2"/>
  <c r="HI197" i="2"/>
  <c r="HH197" i="2"/>
  <c r="AE184" i="3"/>
  <c r="HN196" i="2"/>
  <c r="HM196" i="2"/>
  <c r="HL196" i="2"/>
  <c r="HK196" i="2"/>
  <c r="HJ196" i="2"/>
  <c r="HI196" i="2"/>
  <c r="HH196" i="2"/>
  <c r="AE183" i="3"/>
  <c r="HN195" i="2"/>
  <c r="HM195" i="2"/>
  <c r="HL195" i="2"/>
  <c r="HK195" i="2"/>
  <c r="HJ195" i="2"/>
  <c r="HI195" i="2"/>
  <c r="HH195" i="2"/>
  <c r="AE182" i="3"/>
  <c r="HN194" i="2"/>
  <c r="HM194" i="2"/>
  <c r="HL194" i="2"/>
  <c r="HK194" i="2"/>
  <c r="HJ194" i="2"/>
  <c r="HI194" i="2"/>
  <c r="HH194" i="2"/>
  <c r="AE181" i="3"/>
  <c r="HN193" i="2"/>
  <c r="HM193" i="2"/>
  <c r="HL193" i="2"/>
  <c r="HK193" i="2"/>
  <c r="HJ193" i="2"/>
  <c r="HI193" i="2"/>
  <c r="HH193" i="2"/>
  <c r="GM224" i="2"/>
  <c r="GK224" i="2"/>
  <c r="GJ224" i="2"/>
  <c r="GI224" i="2"/>
  <c r="GH224" i="2"/>
  <c r="GG224" i="2"/>
  <c r="GF224" i="2"/>
  <c r="GM223" i="2"/>
  <c r="GK223" i="2"/>
  <c r="GJ223" i="2"/>
  <c r="GI223" i="2"/>
  <c r="GH223" i="2"/>
  <c r="GG223" i="2"/>
  <c r="GF223" i="2"/>
  <c r="GM222" i="2"/>
  <c r="GK222" i="2"/>
  <c r="GJ222" i="2"/>
  <c r="GI222" i="2"/>
  <c r="GH222" i="2"/>
  <c r="GG222" i="2"/>
  <c r="GF222" i="2"/>
  <c r="GM221" i="2"/>
  <c r="GK221" i="2"/>
  <c r="GJ221" i="2"/>
  <c r="GI221" i="2"/>
  <c r="GH221" i="2"/>
  <c r="GG221" i="2"/>
  <c r="GF221" i="2"/>
  <c r="GM220" i="2"/>
  <c r="GK220" i="2"/>
  <c r="GJ220" i="2"/>
  <c r="GI220" i="2"/>
  <c r="GH220" i="2"/>
  <c r="GG220" i="2"/>
  <c r="GF220" i="2"/>
  <c r="GM219" i="2"/>
  <c r="GK219" i="2"/>
  <c r="GJ219" i="2"/>
  <c r="GI219" i="2"/>
  <c r="GH219" i="2"/>
  <c r="GG219" i="2"/>
  <c r="GF219" i="2"/>
  <c r="GM218" i="2"/>
  <c r="GK218" i="2"/>
  <c r="GJ218" i="2"/>
  <c r="GI218" i="2"/>
  <c r="GH218" i="2"/>
  <c r="GG218" i="2"/>
  <c r="GF218" i="2"/>
  <c r="GM217" i="2"/>
  <c r="GK217" i="2"/>
  <c r="GJ217" i="2"/>
  <c r="GI217" i="2"/>
  <c r="GH217" i="2"/>
  <c r="GG217" i="2"/>
  <c r="GF217" i="2"/>
  <c r="GM216" i="2"/>
  <c r="GK216" i="2"/>
  <c r="GJ216" i="2"/>
  <c r="GI216" i="2"/>
  <c r="GH216" i="2"/>
  <c r="GG216" i="2"/>
  <c r="GF216" i="2"/>
  <c r="GM215" i="2"/>
  <c r="GK215" i="2"/>
  <c r="GJ215" i="2"/>
  <c r="GI215" i="2"/>
  <c r="GH215" i="2"/>
  <c r="GG215" i="2"/>
  <c r="GF215" i="2"/>
  <c r="GM214" i="2"/>
  <c r="GK214" i="2"/>
  <c r="GJ214" i="2"/>
  <c r="GI214" i="2"/>
  <c r="GH214" i="2"/>
  <c r="GG214" i="2"/>
  <c r="GF214" i="2"/>
  <c r="GM213" i="2"/>
  <c r="GK213" i="2"/>
  <c r="GJ213" i="2"/>
  <c r="GI213" i="2"/>
  <c r="GH213" i="2"/>
  <c r="GG213" i="2"/>
  <c r="GF213" i="2"/>
  <c r="GM212" i="2"/>
  <c r="GK212" i="2"/>
  <c r="GJ212" i="2"/>
  <c r="GI212" i="2"/>
  <c r="GH212" i="2"/>
  <c r="GG212" i="2"/>
  <c r="GF212" i="2"/>
  <c r="GM211" i="2"/>
  <c r="GK211" i="2"/>
  <c r="GJ211" i="2"/>
  <c r="GI211" i="2"/>
  <c r="GH211" i="2"/>
  <c r="GG211" i="2"/>
  <c r="GF211" i="2"/>
  <c r="GM210" i="2"/>
  <c r="GK210" i="2"/>
  <c r="GJ210" i="2"/>
  <c r="GI210" i="2"/>
  <c r="GH210" i="2"/>
  <c r="GG210" i="2"/>
  <c r="GF210" i="2"/>
  <c r="GM207" i="2"/>
  <c r="GK207" i="2"/>
  <c r="GJ207" i="2"/>
  <c r="GI207" i="2"/>
  <c r="GH207" i="2"/>
  <c r="GG207" i="2"/>
  <c r="GF207" i="2"/>
  <c r="GM206" i="2"/>
  <c r="GK206" i="2"/>
  <c r="GJ206" i="2"/>
  <c r="GI206" i="2"/>
  <c r="GH206" i="2"/>
  <c r="GG206" i="2"/>
  <c r="GF206" i="2"/>
  <c r="GM205" i="2"/>
  <c r="GK205" i="2"/>
  <c r="GJ205" i="2"/>
  <c r="GI205" i="2"/>
  <c r="GH205" i="2"/>
  <c r="GG205" i="2"/>
  <c r="GF205" i="2"/>
  <c r="AD192" i="3"/>
  <c r="GM204" i="2"/>
  <c r="N192" i="3"/>
  <c r="GK204" i="2"/>
  <c r="GJ204" i="2"/>
  <c r="GI204" i="2"/>
  <c r="GH204" i="2"/>
  <c r="GG204" i="2"/>
  <c r="GF204" i="2"/>
  <c r="AD191" i="3"/>
  <c r="GM203" i="2"/>
  <c r="GK203" i="2"/>
  <c r="GJ203" i="2"/>
  <c r="GI203" i="2"/>
  <c r="GH203" i="2"/>
  <c r="GG203" i="2"/>
  <c r="GF203" i="2"/>
  <c r="AD190" i="3"/>
  <c r="GM202" i="2"/>
  <c r="N190" i="3"/>
  <c r="GK202" i="2"/>
  <c r="GJ202" i="2"/>
  <c r="GI202" i="2"/>
  <c r="GH202" i="2"/>
  <c r="GG202" i="2"/>
  <c r="GF202" i="2"/>
  <c r="AD189" i="3"/>
  <c r="GM201" i="2"/>
  <c r="GK201" i="2"/>
  <c r="GJ201" i="2"/>
  <c r="GI201" i="2"/>
  <c r="GH201" i="2"/>
  <c r="GG201" i="2"/>
  <c r="GF201" i="2"/>
  <c r="AD188" i="3"/>
  <c r="GM200" i="2"/>
  <c r="N188" i="3"/>
  <c r="GK200" i="2"/>
  <c r="GJ200" i="2"/>
  <c r="GI200" i="2"/>
  <c r="GH200" i="2"/>
  <c r="GG200" i="2"/>
  <c r="GF200" i="2"/>
  <c r="AD187" i="3"/>
  <c r="GM199" i="2"/>
  <c r="GK199" i="2"/>
  <c r="GJ199" i="2"/>
  <c r="GI199" i="2"/>
  <c r="GH199" i="2"/>
  <c r="GG199" i="2"/>
  <c r="GF199" i="2"/>
  <c r="AD186" i="3"/>
  <c r="GM198" i="2"/>
  <c r="N186" i="3"/>
  <c r="GK198" i="2"/>
  <c r="GJ198" i="2"/>
  <c r="GI198" i="2"/>
  <c r="GH198" i="2"/>
  <c r="GG198" i="2"/>
  <c r="GF198" i="2"/>
  <c r="AD185" i="3"/>
  <c r="GM197" i="2"/>
  <c r="GK197" i="2"/>
  <c r="GJ197" i="2"/>
  <c r="GI197" i="2"/>
  <c r="GH197" i="2"/>
  <c r="GG197" i="2"/>
  <c r="GF197" i="2"/>
  <c r="AD184" i="3"/>
  <c r="GM196" i="2"/>
  <c r="N184" i="3"/>
  <c r="GK196" i="2"/>
  <c r="GJ196" i="2"/>
  <c r="GI196" i="2"/>
  <c r="GH196" i="2"/>
  <c r="GG196" i="2"/>
  <c r="GF196" i="2"/>
  <c r="AD183" i="3"/>
  <c r="GM195" i="2"/>
  <c r="GK195" i="2"/>
  <c r="GJ195" i="2"/>
  <c r="GI195" i="2"/>
  <c r="GH195" i="2"/>
  <c r="GG195" i="2"/>
  <c r="GF195" i="2"/>
  <c r="AD182" i="3"/>
  <c r="GM194" i="2"/>
  <c r="N182" i="3"/>
  <c r="GK194" i="2"/>
  <c r="GJ194" i="2"/>
  <c r="GI194" i="2"/>
  <c r="GH194" i="2"/>
  <c r="GG194" i="2"/>
  <c r="GF194" i="2"/>
  <c r="AD181" i="3"/>
  <c r="GM193" i="2"/>
  <c r="GK193" i="2"/>
  <c r="GJ193" i="2"/>
  <c r="GI193" i="2"/>
  <c r="GH193" i="2"/>
  <c r="GG193" i="2"/>
  <c r="GF193" i="2"/>
  <c r="FX224" i="2"/>
  <c r="FW224" i="2"/>
  <c r="FV224" i="2"/>
  <c r="FU224" i="2"/>
  <c r="FT224" i="2"/>
  <c r="FS224" i="2"/>
  <c r="FR224" i="2"/>
  <c r="FX223" i="2"/>
  <c r="FW223" i="2"/>
  <c r="FV223" i="2"/>
  <c r="FU223" i="2"/>
  <c r="FT223" i="2"/>
  <c r="FS223" i="2"/>
  <c r="FR223" i="2"/>
  <c r="FX222" i="2"/>
  <c r="FW222" i="2"/>
  <c r="FV222" i="2"/>
  <c r="FU222" i="2"/>
  <c r="FT222" i="2"/>
  <c r="FS222" i="2"/>
  <c r="FR222" i="2"/>
  <c r="FX221" i="2"/>
  <c r="FW221" i="2"/>
  <c r="FV221" i="2"/>
  <c r="FU221" i="2"/>
  <c r="FT221" i="2"/>
  <c r="FS221" i="2"/>
  <c r="FR221" i="2"/>
  <c r="FX220" i="2"/>
  <c r="FW220" i="2"/>
  <c r="FV220" i="2"/>
  <c r="FU220" i="2"/>
  <c r="FT220" i="2"/>
  <c r="FS220" i="2"/>
  <c r="FR220" i="2"/>
  <c r="FX219" i="2"/>
  <c r="FW219" i="2"/>
  <c r="FV219" i="2"/>
  <c r="FU219" i="2"/>
  <c r="FT219" i="2"/>
  <c r="FS219" i="2"/>
  <c r="FR219" i="2"/>
  <c r="FX218" i="2"/>
  <c r="FW218" i="2"/>
  <c r="FV218" i="2"/>
  <c r="FU218" i="2"/>
  <c r="FT218" i="2"/>
  <c r="FS218" i="2"/>
  <c r="FR218" i="2"/>
  <c r="FX217" i="2"/>
  <c r="FW217" i="2"/>
  <c r="FV217" i="2"/>
  <c r="FU217" i="2"/>
  <c r="FT217" i="2"/>
  <c r="FS217" i="2"/>
  <c r="FR217" i="2"/>
  <c r="FX216" i="2"/>
  <c r="FW216" i="2"/>
  <c r="FV216" i="2"/>
  <c r="FU216" i="2"/>
  <c r="FT216" i="2"/>
  <c r="FS216" i="2"/>
  <c r="FR216" i="2"/>
  <c r="FX215" i="2"/>
  <c r="FW215" i="2"/>
  <c r="FV215" i="2"/>
  <c r="FU215" i="2"/>
  <c r="FT215" i="2"/>
  <c r="FS215" i="2"/>
  <c r="FR215" i="2"/>
  <c r="FX214" i="2"/>
  <c r="FW214" i="2"/>
  <c r="FV214" i="2"/>
  <c r="FU214" i="2"/>
  <c r="FT214" i="2"/>
  <c r="FS214" i="2"/>
  <c r="FR214" i="2"/>
  <c r="FX213" i="2"/>
  <c r="FW213" i="2"/>
  <c r="FV213" i="2"/>
  <c r="FU213" i="2"/>
  <c r="FT213" i="2"/>
  <c r="FS213" i="2"/>
  <c r="FR213" i="2"/>
  <c r="FX212" i="2"/>
  <c r="FW212" i="2"/>
  <c r="FV212" i="2"/>
  <c r="FU212" i="2"/>
  <c r="FT212" i="2"/>
  <c r="FS212" i="2"/>
  <c r="FR212" i="2"/>
  <c r="FX211" i="2"/>
  <c r="FW211" i="2"/>
  <c r="FV211" i="2"/>
  <c r="FU211" i="2"/>
  <c r="FT211" i="2"/>
  <c r="FS211" i="2"/>
  <c r="FR211" i="2"/>
  <c r="FX210" i="2"/>
  <c r="FW210" i="2"/>
  <c r="FV210" i="2"/>
  <c r="FU210" i="2"/>
  <c r="FT210" i="2"/>
  <c r="FS210" i="2"/>
  <c r="FR210" i="2"/>
  <c r="FX207" i="2"/>
  <c r="FW207" i="2"/>
  <c r="FV207" i="2"/>
  <c r="FU207" i="2"/>
  <c r="FT207" i="2"/>
  <c r="FS207" i="2"/>
  <c r="FR207" i="2"/>
  <c r="FX206" i="2"/>
  <c r="FW206" i="2"/>
  <c r="FV206" i="2"/>
  <c r="FU206" i="2"/>
  <c r="FT206" i="2"/>
  <c r="FS206" i="2"/>
  <c r="FR206" i="2"/>
  <c r="FX205" i="2"/>
  <c r="FW205" i="2"/>
  <c r="FV205" i="2"/>
  <c r="FU205" i="2"/>
  <c r="FT205" i="2"/>
  <c r="FS205" i="2"/>
  <c r="FR205" i="2"/>
  <c r="AC192" i="3"/>
  <c r="FX204" i="2"/>
  <c r="FW204" i="2"/>
  <c r="FV204" i="2"/>
  <c r="FU204" i="2"/>
  <c r="FT204" i="2"/>
  <c r="FS204" i="2"/>
  <c r="FR204" i="2"/>
  <c r="AC191" i="3"/>
  <c r="FX203" i="2"/>
  <c r="FW203" i="2"/>
  <c r="FV203" i="2"/>
  <c r="FU203" i="2"/>
  <c r="FT203" i="2"/>
  <c r="FS203" i="2"/>
  <c r="FR203" i="2"/>
  <c r="AC190" i="3"/>
  <c r="FX202" i="2"/>
  <c r="FW202" i="2"/>
  <c r="FV202" i="2"/>
  <c r="FU202" i="2"/>
  <c r="FT202" i="2"/>
  <c r="FS202" i="2"/>
  <c r="FR202" i="2"/>
  <c r="AC189" i="3"/>
  <c r="FX201" i="2"/>
  <c r="FW201" i="2"/>
  <c r="FV201" i="2"/>
  <c r="FU201" i="2"/>
  <c r="FT201" i="2"/>
  <c r="FS201" i="2"/>
  <c r="FR201" i="2"/>
  <c r="AC188" i="3"/>
  <c r="FX200" i="2"/>
  <c r="FW200" i="2"/>
  <c r="FV200" i="2"/>
  <c r="FU200" i="2"/>
  <c r="FT200" i="2"/>
  <c r="FS200" i="2"/>
  <c r="FR200" i="2"/>
  <c r="AC187" i="3"/>
  <c r="FX199" i="2"/>
  <c r="FW199" i="2"/>
  <c r="FV199" i="2"/>
  <c r="FU199" i="2"/>
  <c r="FT199" i="2"/>
  <c r="FS199" i="2"/>
  <c r="FR199" i="2"/>
  <c r="AC186" i="3"/>
  <c r="FX198" i="2"/>
  <c r="FW198" i="2"/>
  <c r="FV198" i="2"/>
  <c r="FU198" i="2"/>
  <c r="FT198" i="2"/>
  <c r="FS198" i="2"/>
  <c r="FR198" i="2"/>
  <c r="AC185" i="3"/>
  <c r="FX197" i="2"/>
  <c r="FW197" i="2"/>
  <c r="FV197" i="2"/>
  <c r="FU197" i="2"/>
  <c r="FT197" i="2"/>
  <c r="FS197" i="2"/>
  <c r="FR197" i="2"/>
  <c r="AC184" i="3"/>
  <c r="FX196" i="2"/>
  <c r="FW196" i="2"/>
  <c r="FV196" i="2"/>
  <c r="FU196" i="2"/>
  <c r="FT196" i="2"/>
  <c r="FS196" i="2"/>
  <c r="FR196" i="2"/>
  <c r="AC183" i="3"/>
  <c r="FX195" i="2"/>
  <c r="FW195" i="2"/>
  <c r="FV195" i="2"/>
  <c r="FU195" i="2"/>
  <c r="FT195" i="2"/>
  <c r="FS195" i="2"/>
  <c r="FR195" i="2"/>
  <c r="AC182" i="3"/>
  <c r="FX194" i="2"/>
  <c r="FW194" i="2"/>
  <c r="FV194" i="2"/>
  <c r="FU194" i="2"/>
  <c r="FT194" i="2"/>
  <c r="FS194" i="2"/>
  <c r="FR194" i="2"/>
  <c r="AC181" i="3"/>
  <c r="FX193" i="2"/>
  <c r="FW193" i="2"/>
  <c r="FV193" i="2"/>
  <c r="FU193" i="2"/>
  <c r="FT193" i="2"/>
  <c r="FS193" i="2"/>
  <c r="FR193" i="2"/>
  <c r="EW224" i="2"/>
  <c r="EU224" i="2"/>
  <c r="ET224" i="2"/>
  <c r="ES224" i="2"/>
  <c r="ER224" i="2"/>
  <c r="EQ224" i="2"/>
  <c r="EP224" i="2"/>
  <c r="EW223" i="2"/>
  <c r="EU223" i="2"/>
  <c r="ET223" i="2"/>
  <c r="ES223" i="2"/>
  <c r="ER223" i="2"/>
  <c r="EQ223" i="2"/>
  <c r="EP223" i="2"/>
  <c r="EW222" i="2"/>
  <c r="EU222" i="2"/>
  <c r="ET222" i="2"/>
  <c r="ES222" i="2"/>
  <c r="ER222" i="2"/>
  <c r="EQ222" i="2"/>
  <c r="EP222" i="2"/>
  <c r="EW221" i="2"/>
  <c r="EU221" i="2"/>
  <c r="ET221" i="2"/>
  <c r="ES221" i="2"/>
  <c r="ER221" i="2"/>
  <c r="EQ221" i="2"/>
  <c r="EP221" i="2"/>
  <c r="EW220" i="2"/>
  <c r="EU220" i="2"/>
  <c r="ET220" i="2"/>
  <c r="ES220" i="2"/>
  <c r="ER220" i="2"/>
  <c r="EQ220" i="2"/>
  <c r="EP220" i="2"/>
  <c r="EW219" i="2"/>
  <c r="EU219" i="2"/>
  <c r="ET219" i="2"/>
  <c r="ES219" i="2"/>
  <c r="ER219" i="2"/>
  <c r="EQ219" i="2"/>
  <c r="EP219" i="2"/>
  <c r="EW218" i="2"/>
  <c r="EU218" i="2"/>
  <c r="ET218" i="2"/>
  <c r="ES218" i="2"/>
  <c r="ER218" i="2"/>
  <c r="EQ218" i="2"/>
  <c r="EP218" i="2"/>
  <c r="EW217" i="2"/>
  <c r="EU217" i="2"/>
  <c r="ET217" i="2"/>
  <c r="ES217" i="2"/>
  <c r="ER217" i="2"/>
  <c r="EQ217" i="2"/>
  <c r="EP217" i="2"/>
  <c r="EW216" i="2"/>
  <c r="EU216" i="2"/>
  <c r="ET216" i="2"/>
  <c r="ES216" i="2"/>
  <c r="ER216" i="2"/>
  <c r="EQ216" i="2"/>
  <c r="EP216" i="2"/>
  <c r="EW215" i="2"/>
  <c r="EU215" i="2"/>
  <c r="ET215" i="2"/>
  <c r="ES215" i="2"/>
  <c r="ER215" i="2"/>
  <c r="EQ215" i="2"/>
  <c r="EP215" i="2"/>
  <c r="EW214" i="2"/>
  <c r="EU214" i="2"/>
  <c r="ET214" i="2"/>
  <c r="ES214" i="2"/>
  <c r="ER214" i="2"/>
  <c r="EQ214" i="2"/>
  <c r="EP214" i="2"/>
  <c r="EW213" i="2"/>
  <c r="EU213" i="2"/>
  <c r="ET213" i="2"/>
  <c r="ES213" i="2"/>
  <c r="ER213" i="2"/>
  <c r="EQ213" i="2"/>
  <c r="EP213" i="2"/>
  <c r="EW212" i="2"/>
  <c r="EU212" i="2"/>
  <c r="ET212" i="2"/>
  <c r="ES212" i="2"/>
  <c r="ER212" i="2"/>
  <c r="EQ212" i="2"/>
  <c r="EP212" i="2"/>
  <c r="EW211" i="2"/>
  <c r="EU211" i="2"/>
  <c r="ET211" i="2"/>
  <c r="ES211" i="2"/>
  <c r="ER211" i="2"/>
  <c r="EQ211" i="2"/>
  <c r="EP211" i="2"/>
  <c r="EW210" i="2"/>
  <c r="EU210" i="2"/>
  <c r="ET210" i="2"/>
  <c r="ES210" i="2"/>
  <c r="ER210" i="2"/>
  <c r="EQ210" i="2"/>
  <c r="EP210" i="2"/>
  <c r="EW207" i="2"/>
  <c r="EU207" i="2"/>
  <c r="ET207" i="2"/>
  <c r="ES207" i="2"/>
  <c r="ER207" i="2"/>
  <c r="EQ207" i="2"/>
  <c r="EP207" i="2"/>
  <c r="EW206" i="2"/>
  <c r="EU206" i="2"/>
  <c r="ET206" i="2"/>
  <c r="ES206" i="2"/>
  <c r="ER206" i="2"/>
  <c r="EQ206" i="2"/>
  <c r="EP206" i="2"/>
  <c r="EW205" i="2"/>
  <c r="EU205" i="2"/>
  <c r="ET205" i="2"/>
  <c r="ES205" i="2"/>
  <c r="ER205" i="2"/>
  <c r="EQ205" i="2"/>
  <c r="EP205" i="2"/>
  <c r="AB192" i="3"/>
  <c r="EW204" i="2"/>
  <c r="EU204" i="2"/>
  <c r="ET204" i="2"/>
  <c r="ES204" i="2"/>
  <c r="ER204" i="2"/>
  <c r="EQ204" i="2"/>
  <c r="EP204" i="2"/>
  <c r="AB191" i="3"/>
  <c r="EW203" i="2"/>
  <c r="EU203" i="2"/>
  <c r="ET203" i="2"/>
  <c r="ES203" i="2"/>
  <c r="ER203" i="2"/>
  <c r="EQ203" i="2"/>
  <c r="EP203" i="2"/>
  <c r="AB190" i="3"/>
  <c r="EW202" i="2"/>
  <c r="EU202" i="2"/>
  <c r="ET202" i="2"/>
  <c r="ES202" i="2"/>
  <c r="ER202" i="2"/>
  <c r="EQ202" i="2"/>
  <c r="EP202" i="2"/>
  <c r="AB189" i="3"/>
  <c r="EW201" i="2"/>
  <c r="EU201" i="2"/>
  <c r="ET201" i="2"/>
  <c r="ES201" i="2"/>
  <c r="ER201" i="2"/>
  <c r="EQ201" i="2"/>
  <c r="EP201" i="2"/>
  <c r="AB188" i="3"/>
  <c r="EW200" i="2"/>
  <c r="EU200" i="2"/>
  <c r="ET200" i="2"/>
  <c r="ES200" i="2"/>
  <c r="ER200" i="2"/>
  <c r="EQ200" i="2"/>
  <c r="EP200" i="2"/>
  <c r="AB187" i="3"/>
  <c r="EW199" i="2"/>
  <c r="EU199" i="2"/>
  <c r="ET199" i="2"/>
  <c r="ES199" i="2"/>
  <c r="ER199" i="2"/>
  <c r="EQ199" i="2"/>
  <c r="EP199" i="2"/>
  <c r="AB186" i="3"/>
  <c r="EW198" i="2"/>
  <c r="EU198" i="2"/>
  <c r="ET198" i="2"/>
  <c r="ES198" i="2"/>
  <c r="ER198" i="2"/>
  <c r="EQ198" i="2"/>
  <c r="EP198" i="2"/>
  <c r="AB185" i="3"/>
  <c r="EW197" i="2"/>
  <c r="EU197" i="2"/>
  <c r="ET197" i="2"/>
  <c r="ES197" i="2"/>
  <c r="ER197" i="2"/>
  <c r="EQ197" i="2"/>
  <c r="EP197" i="2"/>
  <c r="AB184" i="3"/>
  <c r="EW196" i="2"/>
  <c r="EU196" i="2"/>
  <c r="ET196" i="2"/>
  <c r="ES196" i="2"/>
  <c r="ER196" i="2"/>
  <c r="EQ196" i="2"/>
  <c r="EP196" i="2"/>
  <c r="AB183" i="3"/>
  <c r="EW195" i="2"/>
  <c r="EU195" i="2"/>
  <c r="ET195" i="2"/>
  <c r="ES195" i="2"/>
  <c r="ER195" i="2"/>
  <c r="EQ195" i="2"/>
  <c r="EP195" i="2"/>
  <c r="AB182" i="3"/>
  <c r="EW194" i="2"/>
  <c r="EU194" i="2"/>
  <c r="ET194" i="2"/>
  <c r="ES194" i="2"/>
  <c r="ER194" i="2"/>
  <c r="EQ194" i="2"/>
  <c r="EP194" i="2"/>
  <c r="AB181" i="3"/>
  <c r="EW193" i="2"/>
  <c r="L181" i="3"/>
  <c r="EU193" i="2"/>
  <c r="ET193" i="2"/>
  <c r="ES193" i="2"/>
  <c r="ER193" i="2"/>
  <c r="EQ193" i="2"/>
  <c r="EP193" i="2"/>
  <c r="L192" i="3"/>
  <c r="L191" i="3"/>
  <c r="L190" i="3"/>
  <c r="L189" i="3"/>
  <c r="L188" i="3"/>
  <c r="L187" i="3"/>
  <c r="L186" i="3"/>
  <c r="L185" i="3"/>
  <c r="L184" i="3"/>
  <c r="L183" i="3"/>
  <c r="L182" i="3"/>
  <c r="M192" i="3"/>
  <c r="M191" i="3"/>
  <c r="M190" i="3"/>
  <c r="M189" i="3"/>
  <c r="M188" i="3"/>
  <c r="M187" i="3"/>
  <c r="M186" i="3"/>
  <c r="M185" i="3"/>
  <c r="M184" i="3"/>
  <c r="M183" i="3"/>
  <c r="M182" i="3"/>
  <c r="M181" i="3"/>
  <c r="N191" i="3"/>
  <c r="N189" i="3"/>
  <c r="N187" i="3"/>
  <c r="N185" i="3"/>
  <c r="N183" i="3"/>
  <c r="N181" i="3"/>
  <c r="O192" i="3"/>
  <c r="O191" i="3"/>
  <c r="O190" i="3"/>
  <c r="O189" i="3"/>
  <c r="O188" i="3"/>
  <c r="O187" i="3"/>
  <c r="O186" i="3"/>
  <c r="O185" i="3"/>
  <c r="O184" i="3"/>
  <c r="O183" i="3"/>
  <c r="O182" i="3"/>
  <c r="O181" i="3"/>
  <c r="P192" i="3"/>
  <c r="P190" i="3"/>
  <c r="P188" i="3"/>
  <c r="P186" i="3"/>
  <c r="P184" i="3"/>
  <c r="P182" i="3"/>
  <c r="P181" i="3"/>
  <c r="EH224" i="2"/>
  <c r="EG224" i="2"/>
  <c r="EF224" i="2"/>
  <c r="EE224" i="2"/>
  <c r="ED224" i="2"/>
  <c r="EC224" i="2"/>
  <c r="EB224" i="2"/>
  <c r="EH223" i="2"/>
  <c r="EG223" i="2"/>
  <c r="EF223" i="2"/>
  <c r="EE223" i="2"/>
  <c r="ED223" i="2"/>
  <c r="EC223" i="2"/>
  <c r="EB223" i="2"/>
  <c r="EH222" i="2"/>
  <c r="EG222" i="2"/>
  <c r="EF222" i="2"/>
  <c r="EE222" i="2"/>
  <c r="ED222" i="2"/>
  <c r="EC222" i="2"/>
  <c r="EB222" i="2"/>
  <c r="EH221" i="2"/>
  <c r="EG221" i="2"/>
  <c r="EF221" i="2"/>
  <c r="EE221" i="2"/>
  <c r="ED221" i="2"/>
  <c r="EC221" i="2"/>
  <c r="EB221" i="2"/>
  <c r="EH220" i="2"/>
  <c r="EG220" i="2"/>
  <c r="EF220" i="2"/>
  <c r="EE220" i="2"/>
  <c r="ED220" i="2"/>
  <c r="EC220" i="2"/>
  <c r="EB220" i="2"/>
  <c r="EH219" i="2"/>
  <c r="EG219" i="2"/>
  <c r="EF219" i="2"/>
  <c r="EE219" i="2"/>
  <c r="ED219" i="2"/>
  <c r="EC219" i="2"/>
  <c r="EB219" i="2"/>
  <c r="EH218" i="2"/>
  <c r="EG218" i="2"/>
  <c r="EF218" i="2"/>
  <c r="EE218" i="2"/>
  <c r="ED218" i="2"/>
  <c r="EC218" i="2"/>
  <c r="EB218" i="2"/>
  <c r="EH217" i="2"/>
  <c r="EG217" i="2"/>
  <c r="EF217" i="2"/>
  <c r="EE217" i="2"/>
  <c r="ED217" i="2"/>
  <c r="EC217" i="2"/>
  <c r="EB217" i="2"/>
  <c r="EH216" i="2"/>
  <c r="EG216" i="2"/>
  <c r="EF216" i="2"/>
  <c r="EE216" i="2"/>
  <c r="ED216" i="2"/>
  <c r="EC216" i="2"/>
  <c r="EB216" i="2"/>
  <c r="EH215" i="2"/>
  <c r="EG215" i="2"/>
  <c r="EF215" i="2"/>
  <c r="EE215" i="2"/>
  <c r="ED215" i="2"/>
  <c r="EC215" i="2"/>
  <c r="EB215" i="2"/>
  <c r="EH214" i="2"/>
  <c r="EG214" i="2"/>
  <c r="EF214" i="2"/>
  <c r="EE214" i="2"/>
  <c r="ED214" i="2"/>
  <c r="EC214" i="2"/>
  <c r="EB214" i="2"/>
  <c r="EH213" i="2"/>
  <c r="EG213" i="2"/>
  <c r="EF213" i="2"/>
  <c r="EE213" i="2"/>
  <c r="ED213" i="2"/>
  <c r="EC213" i="2"/>
  <c r="EB213" i="2"/>
  <c r="EH212" i="2"/>
  <c r="EG212" i="2"/>
  <c r="EF212" i="2"/>
  <c r="EE212" i="2"/>
  <c r="ED212" i="2"/>
  <c r="EC212" i="2"/>
  <c r="EB212" i="2"/>
  <c r="EH211" i="2"/>
  <c r="EG211" i="2"/>
  <c r="EF211" i="2"/>
  <c r="EE211" i="2"/>
  <c r="ED211" i="2"/>
  <c r="EC211" i="2"/>
  <c r="EB211" i="2"/>
  <c r="EH210" i="2"/>
  <c r="EG210" i="2"/>
  <c r="EF210" i="2"/>
  <c r="EE210" i="2"/>
  <c r="ED210" i="2"/>
  <c r="EC210" i="2"/>
  <c r="EB210" i="2"/>
  <c r="EH207" i="2"/>
  <c r="EG207" i="2"/>
  <c r="EF207" i="2"/>
  <c r="EE207" i="2"/>
  <c r="ED207" i="2"/>
  <c r="EC207" i="2"/>
  <c r="EB207" i="2"/>
  <c r="EH206" i="2"/>
  <c r="EG206" i="2"/>
  <c r="EF206" i="2"/>
  <c r="EE206" i="2"/>
  <c r="ED206" i="2"/>
  <c r="EC206" i="2"/>
  <c r="EB206" i="2"/>
  <c r="EH205" i="2"/>
  <c r="EG205" i="2"/>
  <c r="EF205" i="2"/>
  <c r="EE205" i="2"/>
  <c r="ED205" i="2"/>
  <c r="EC205" i="2"/>
  <c r="EB205" i="2"/>
  <c r="AA192" i="3"/>
  <c r="EH204" i="2"/>
  <c r="EG204" i="2"/>
  <c r="EF204" i="2"/>
  <c r="EE204" i="2"/>
  <c r="ED204" i="2"/>
  <c r="EC204" i="2"/>
  <c r="EB204" i="2"/>
  <c r="AA191" i="3"/>
  <c r="K191" i="3"/>
  <c r="EH203" i="2"/>
  <c r="EG203" i="2"/>
  <c r="EF203" i="2"/>
  <c r="EE203" i="2"/>
  <c r="ED203" i="2"/>
  <c r="EC203" i="2"/>
  <c r="EB203" i="2"/>
  <c r="AA190" i="3"/>
  <c r="EH202" i="2"/>
  <c r="EG202" i="2"/>
  <c r="EF202" i="2"/>
  <c r="EE202" i="2"/>
  <c r="ED202" i="2"/>
  <c r="EC202" i="2"/>
  <c r="EB202" i="2"/>
  <c r="AA189" i="3"/>
  <c r="K189" i="3"/>
  <c r="EH201" i="2"/>
  <c r="EG201" i="2"/>
  <c r="EF201" i="2"/>
  <c r="EE201" i="2"/>
  <c r="ED201" i="2"/>
  <c r="EC201" i="2"/>
  <c r="EB201" i="2"/>
  <c r="AA188" i="3"/>
  <c r="EH200" i="2"/>
  <c r="EG200" i="2"/>
  <c r="EF200" i="2"/>
  <c r="EE200" i="2"/>
  <c r="ED200" i="2"/>
  <c r="EC200" i="2"/>
  <c r="EB200" i="2"/>
  <c r="AA187" i="3"/>
  <c r="K187" i="3"/>
  <c r="EH199" i="2"/>
  <c r="EG199" i="2"/>
  <c r="EF199" i="2"/>
  <c r="EE199" i="2"/>
  <c r="ED199" i="2"/>
  <c r="EC199" i="2"/>
  <c r="EB199" i="2"/>
  <c r="AA186" i="3"/>
  <c r="EH198" i="2"/>
  <c r="EG198" i="2"/>
  <c r="EF198" i="2"/>
  <c r="EE198" i="2"/>
  <c r="ED198" i="2"/>
  <c r="EC198" i="2"/>
  <c r="EB198" i="2"/>
  <c r="AA185" i="3"/>
  <c r="K185" i="3"/>
  <c r="EH197" i="2"/>
  <c r="EG197" i="2"/>
  <c r="EF197" i="2"/>
  <c r="EE197" i="2"/>
  <c r="ED197" i="2"/>
  <c r="EC197" i="2"/>
  <c r="EB197" i="2"/>
  <c r="AA184" i="3"/>
  <c r="EH196" i="2"/>
  <c r="EG196" i="2"/>
  <c r="EF196" i="2"/>
  <c r="EE196" i="2"/>
  <c r="ED196" i="2"/>
  <c r="EC196" i="2"/>
  <c r="EB196" i="2"/>
  <c r="AA183" i="3"/>
  <c r="K183" i="3"/>
  <c r="EH195" i="2"/>
  <c r="EG195" i="2"/>
  <c r="EF195" i="2"/>
  <c r="EE195" i="2"/>
  <c r="ED195" i="2"/>
  <c r="EC195" i="2"/>
  <c r="EB195" i="2"/>
  <c r="AA182" i="3"/>
  <c r="EH194" i="2"/>
  <c r="EG194" i="2"/>
  <c r="EF194" i="2"/>
  <c r="EE194" i="2"/>
  <c r="ED194" i="2"/>
  <c r="EC194" i="2"/>
  <c r="EB194" i="2"/>
  <c r="AA181" i="3"/>
  <c r="EH193" i="2"/>
  <c r="EG193" i="2"/>
  <c r="EF193" i="2"/>
  <c r="EE193" i="2"/>
  <c r="ED193" i="2"/>
  <c r="EC193" i="2"/>
  <c r="EB193" i="2"/>
  <c r="K192" i="3"/>
  <c r="K190" i="3"/>
  <c r="K188" i="3"/>
  <c r="K186" i="3"/>
  <c r="K184" i="3"/>
  <c r="K182" i="3"/>
  <c r="K181" i="3"/>
  <c r="DG224" i="2"/>
  <c r="DE224" i="2"/>
  <c r="DD224" i="2"/>
  <c r="DC224" i="2"/>
  <c r="DB224" i="2"/>
  <c r="DA224" i="2"/>
  <c r="CZ224" i="2"/>
  <c r="DG223" i="2"/>
  <c r="DE223" i="2"/>
  <c r="DD223" i="2"/>
  <c r="DC223" i="2"/>
  <c r="DB223" i="2"/>
  <c r="DA223" i="2"/>
  <c r="CZ223" i="2"/>
  <c r="DG222" i="2"/>
  <c r="DE222" i="2"/>
  <c r="DD222" i="2"/>
  <c r="DC222" i="2"/>
  <c r="DB222" i="2"/>
  <c r="DA222" i="2"/>
  <c r="CZ222" i="2"/>
  <c r="DG221" i="2"/>
  <c r="DE221" i="2"/>
  <c r="DD221" i="2"/>
  <c r="DC221" i="2"/>
  <c r="DB221" i="2"/>
  <c r="DA221" i="2"/>
  <c r="CZ221" i="2"/>
  <c r="DG220" i="2"/>
  <c r="DE220" i="2"/>
  <c r="DD220" i="2"/>
  <c r="DC220" i="2"/>
  <c r="DB220" i="2"/>
  <c r="DA220" i="2"/>
  <c r="CZ220" i="2"/>
  <c r="DG219" i="2"/>
  <c r="DE219" i="2"/>
  <c r="DD219" i="2"/>
  <c r="DC219" i="2"/>
  <c r="DB219" i="2"/>
  <c r="DA219" i="2"/>
  <c r="CZ219" i="2"/>
  <c r="DG218" i="2"/>
  <c r="DE218" i="2"/>
  <c r="DD218" i="2"/>
  <c r="DC218" i="2"/>
  <c r="DB218" i="2"/>
  <c r="DA218" i="2"/>
  <c r="CZ218" i="2"/>
  <c r="DG217" i="2"/>
  <c r="DE217" i="2"/>
  <c r="DD217" i="2"/>
  <c r="DC217" i="2"/>
  <c r="DB217" i="2"/>
  <c r="DA217" i="2"/>
  <c r="CZ217" i="2"/>
  <c r="DG216" i="2"/>
  <c r="DE216" i="2"/>
  <c r="DD216" i="2"/>
  <c r="DC216" i="2"/>
  <c r="DB216" i="2"/>
  <c r="DA216" i="2"/>
  <c r="CZ216" i="2"/>
  <c r="DG215" i="2"/>
  <c r="DE215" i="2"/>
  <c r="DD215" i="2"/>
  <c r="DC215" i="2"/>
  <c r="DB215" i="2"/>
  <c r="DA215" i="2"/>
  <c r="CZ215" i="2"/>
  <c r="DG214" i="2"/>
  <c r="DE214" i="2"/>
  <c r="DD214" i="2"/>
  <c r="DC214" i="2"/>
  <c r="DB214" i="2"/>
  <c r="DA214" i="2"/>
  <c r="CZ214" i="2"/>
  <c r="DG213" i="2"/>
  <c r="DE213" i="2"/>
  <c r="DD213" i="2"/>
  <c r="DC213" i="2"/>
  <c r="DB213" i="2"/>
  <c r="DA213" i="2"/>
  <c r="CZ213" i="2"/>
  <c r="DG212" i="2"/>
  <c r="DE212" i="2"/>
  <c r="DD212" i="2"/>
  <c r="DC212" i="2"/>
  <c r="DB212" i="2"/>
  <c r="DA212" i="2"/>
  <c r="CZ212" i="2"/>
  <c r="DG211" i="2"/>
  <c r="DE211" i="2"/>
  <c r="DD211" i="2"/>
  <c r="DC211" i="2"/>
  <c r="DB211" i="2"/>
  <c r="DA211" i="2"/>
  <c r="CZ211" i="2"/>
  <c r="DG210" i="2"/>
  <c r="DE210" i="2"/>
  <c r="DD210" i="2"/>
  <c r="DC210" i="2"/>
  <c r="DB210" i="2"/>
  <c r="DA210" i="2"/>
  <c r="CZ210" i="2"/>
  <c r="DG207" i="2"/>
  <c r="DE207" i="2"/>
  <c r="DD207" i="2"/>
  <c r="DC207" i="2"/>
  <c r="DB207" i="2"/>
  <c r="DA207" i="2"/>
  <c r="CZ207" i="2"/>
  <c r="DG206" i="2"/>
  <c r="DE206" i="2"/>
  <c r="DD206" i="2"/>
  <c r="DC206" i="2"/>
  <c r="DB206" i="2"/>
  <c r="DA206" i="2"/>
  <c r="CZ206" i="2"/>
  <c r="DG205" i="2"/>
  <c r="DE205" i="2"/>
  <c r="DD205" i="2"/>
  <c r="DC205" i="2"/>
  <c r="DB205" i="2"/>
  <c r="DA205" i="2"/>
  <c r="CZ205" i="2"/>
  <c r="Z192" i="3"/>
  <c r="DG204" i="2"/>
  <c r="J192" i="3"/>
  <c r="DE204" i="2"/>
  <c r="DD204" i="2"/>
  <c r="DC204" i="2"/>
  <c r="DB204" i="2"/>
  <c r="DA204" i="2"/>
  <c r="CZ204" i="2"/>
  <c r="Z191" i="3"/>
  <c r="DG203" i="2"/>
  <c r="J191" i="3"/>
  <c r="DE203" i="2"/>
  <c r="DD203" i="2"/>
  <c r="DC203" i="2"/>
  <c r="DB203" i="2"/>
  <c r="DA203" i="2"/>
  <c r="CZ203" i="2"/>
  <c r="Z190" i="3"/>
  <c r="DG202" i="2"/>
  <c r="J190" i="3"/>
  <c r="DE202" i="2"/>
  <c r="DD202" i="2"/>
  <c r="DC202" i="2"/>
  <c r="DB202" i="2"/>
  <c r="DA202" i="2"/>
  <c r="CZ202" i="2"/>
  <c r="Z189" i="3"/>
  <c r="DG201" i="2"/>
  <c r="J189" i="3"/>
  <c r="DE201" i="2"/>
  <c r="DD201" i="2"/>
  <c r="DC201" i="2"/>
  <c r="DB201" i="2"/>
  <c r="DA201" i="2"/>
  <c r="CZ201" i="2"/>
  <c r="Z188" i="3"/>
  <c r="DG200" i="2"/>
  <c r="J188" i="3"/>
  <c r="DE200" i="2"/>
  <c r="DD200" i="2"/>
  <c r="DC200" i="2"/>
  <c r="DB200" i="2"/>
  <c r="DA200" i="2"/>
  <c r="CZ200" i="2"/>
  <c r="Z187" i="3"/>
  <c r="DG199" i="2"/>
  <c r="J187" i="3"/>
  <c r="DE199" i="2"/>
  <c r="DD199" i="2"/>
  <c r="DC199" i="2"/>
  <c r="DB199" i="2"/>
  <c r="DA199" i="2"/>
  <c r="CZ199" i="2"/>
  <c r="Z186" i="3"/>
  <c r="DG198" i="2"/>
  <c r="J186" i="3"/>
  <c r="DE198" i="2"/>
  <c r="DD198" i="2"/>
  <c r="DC198" i="2"/>
  <c r="DB198" i="2"/>
  <c r="DA198" i="2"/>
  <c r="CZ198" i="2"/>
  <c r="Z185" i="3"/>
  <c r="DG197" i="2"/>
  <c r="J185" i="3"/>
  <c r="DE197" i="2"/>
  <c r="DD197" i="2"/>
  <c r="DC197" i="2"/>
  <c r="DB197" i="2"/>
  <c r="DA197" i="2"/>
  <c r="CZ197" i="2"/>
  <c r="Z184" i="3"/>
  <c r="DG196" i="2"/>
  <c r="J184" i="3"/>
  <c r="DE196" i="2"/>
  <c r="DD196" i="2"/>
  <c r="DC196" i="2"/>
  <c r="DB196" i="2"/>
  <c r="DA196" i="2"/>
  <c r="CZ196" i="2"/>
  <c r="Z183" i="3"/>
  <c r="DG195" i="2"/>
  <c r="J183" i="3"/>
  <c r="DE195" i="2"/>
  <c r="DD195" i="2"/>
  <c r="DC195" i="2"/>
  <c r="DB195" i="2"/>
  <c r="DA195" i="2"/>
  <c r="CZ195" i="2"/>
  <c r="Z182" i="3"/>
  <c r="DG194" i="2"/>
  <c r="J182" i="3"/>
  <c r="DE194" i="2"/>
  <c r="DD194" i="2"/>
  <c r="DC194" i="2"/>
  <c r="DB194" i="2"/>
  <c r="DA194" i="2"/>
  <c r="CZ194" i="2"/>
  <c r="Z181" i="3"/>
  <c r="DG193" i="2"/>
  <c r="J181" i="3"/>
  <c r="DE193" i="2"/>
  <c r="DD193" i="2"/>
  <c r="DC193" i="2"/>
  <c r="DB193" i="2"/>
  <c r="DA193" i="2"/>
  <c r="CZ193" i="2"/>
  <c r="CR224" i="2"/>
  <c r="CQ224" i="2"/>
  <c r="CP224" i="2"/>
  <c r="CO224" i="2"/>
  <c r="CN224" i="2"/>
  <c r="CM224" i="2"/>
  <c r="CL224" i="2"/>
  <c r="CR223" i="2"/>
  <c r="CQ223" i="2"/>
  <c r="CP223" i="2"/>
  <c r="CO223" i="2"/>
  <c r="CN223" i="2"/>
  <c r="CM223" i="2"/>
  <c r="CL223" i="2"/>
  <c r="CR222" i="2"/>
  <c r="CQ222" i="2"/>
  <c r="CP222" i="2"/>
  <c r="CO222" i="2"/>
  <c r="CN222" i="2"/>
  <c r="CM222" i="2"/>
  <c r="CL222" i="2"/>
  <c r="CR221" i="2"/>
  <c r="CQ221" i="2"/>
  <c r="CP221" i="2"/>
  <c r="CO221" i="2"/>
  <c r="CN221" i="2"/>
  <c r="CM221" i="2"/>
  <c r="CL221" i="2"/>
  <c r="CR220" i="2"/>
  <c r="CQ220" i="2"/>
  <c r="CP220" i="2"/>
  <c r="CO220" i="2"/>
  <c r="CN220" i="2"/>
  <c r="CM220" i="2"/>
  <c r="CL220" i="2"/>
  <c r="CR219" i="2"/>
  <c r="CQ219" i="2"/>
  <c r="CP219" i="2"/>
  <c r="CO219" i="2"/>
  <c r="CN219" i="2"/>
  <c r="CM219" i="2"/>
  <c r="CL219" i="2"/>
  <c r="CR218" i="2"/>
  <c r="CQ218" i="2"/>
  <c r="CP218" i="2"/>
  <c r="CO218" i="2"/>
  <c r="CN218" i="2"/>
  <c r="CM218" i="2"/>
  <c r="CL218" i="2"/>
  <c r="CR217" i="2"/>
  <c r="CQ217" i="2"/>
  <c r="CP217" i="2"/>
  <c r="CO217" i="2"/>
  <c r="CN217" i="2"/>
  <c r="CM217" i="2"/>
  <c r="CL217" i="2"/>
  <c r="CR216" i="2"/>
  <c r="CQ216" i="2"/>
  <c r="CP216" i="2"/>
  <c r="CO216" i="2"/>
  <c r="CN216" i="2"/>
  <c r="CM216" i="2"/>
  <c r="CL216" i="2"/>
  <c r="CR215" i="2"/>
  <c r="CQ215" i="2"/>
  <c r="CP215" i="2"/>
  <c r="CO215" i="2"/>
  <c r="CN215" i="2"/>
  <c r="CM215" i="2"/>
  <c r="CL215" i="2"/>
  <c r="CR214" i="2"/>
  <c r="CQ214" i="2"/>
  <c r="CP214" i="2"/>
  <c r="CO214" i="2"/>
  <c r="CN214" i="2"/>
  <c r="CM214" i="2"/>
  <c r="CL214" i="2"/>
  <c r="CR213" i="2"/>
  <c r="CQ213" i="2"/>
  <c r="CP213" i="2"/>
  <c r="CO213" i="2"/>
  <c r="CN213" i="2"/>
  <c r="CM213" i="2"/>
  <c r="CL213" i="2"/>
  <c r="CR212" i="2"/>
  <c r="CQ212" i="2"/>
  <c r="CP212" i="2"/>
  <c r="CO212" i="2"/>
  <c r="CN212" i="2"/>
  <c r="CM212" i="2"/>
  <c r="CL212" i="2"/>
  <c r="CR211" i="2"/>
  <c r="CQ211" i="2"/>
  <c r="CP211" i="2"/>
  <c r="CO211" i="2"/>
  <c r="CN211" i="2"/>
  <c r="CM211" i="2"/>
  <c r="CL211" i="2"/>
  <c r="CR210" i="2"/>
  <c r="CQ210" i="2"/>
  <c r="CP210" i="2"/>
  <c r="CO210" i="2"/>
  <c r="CN210" i="2"/>
  <c r="CM210" i="2"/>
  <c r="CL210" i="2"/>
  <c r="CR207" i="2"/>
  <c r="CQ207" i="2"/>
  <c r="CP207" i="2"/>
  <c r="CO207" i="2"/>
  <c r="CN207" i="2"/>
  <c r="CM207" i="2"/>
  <c r="CL207" i="2"/>
  <c r="CR206" i="2"/>
  <c r="CQ206" i="2"/>
  <c r="CP206" i="2"/>
  <c r="CO206" i="2"/>
  <c r="CN206" i="2"/>
  <c r="CM206" i="2"/>
  <c r="CL206" i="2"/>
  <c r="CR205" i="2"/>
  <c r="CQ205" i="2"/>
  <c r="CP205" i="2"/>
  <c r="CO205" i="2"/>
  <c r="CN205" i="2"/>
  <c r="CM205" i="2"/>
  <c r="CL205" i="2"/>
  <c r="Y192" i="3"/>
  <c r="I192" i="3"/>
  <c r="CR204" i="2"/>
  <c r="CQ204" i="2"/>
  <c r="CP204" i="2"/>
  <c r="CO204" i="2"/>
  <c r="CN204" i="2"/>
  <c r="CM204" i="2"/>
  <c r="CL204" i="2"/>
  <c r="Y191" i="3"/>
  <c r="I191" i="3"/>
  <c r="CR203" i="2"/>
  <c r="CQ203" i="2"/>
  <c r="CP203" i="2"/>
  <c r="CO203" i="2"/>
  <c r="CN203" i="2"/>
  <c r="CM203" i="2"/>
  <c r="CL203" i="2"/>
  <c r="Y190" i="3"/>
  <c r="I190" i="3"/>
  <c r="CR202" i="2"/>
  <c r="CQ202" i="2"/>
  <c r="CP202" i="2"/>
  <c r="CO202" i="2"/>
  <c r="CN202" i="2"/>
  <c r="CM202" i="2"/>
  <c r="CL202" i="2"/>
  <c r="Y189" i="3"/>
  <c r="I189" i="3"/>
  <c r="CR201" i="2"/>
  <c r="CQ201" i="2"/>
  <c r="CP201" i="2"/>
  <c r="CO201" i="2"/>
  <c r="CN201" i="2"/>
  <c r="CM201" i="2"/>
  <c r="CL201" i="2"/>
  <c r="Y188" i="3"/>
  <c r="I188" i="3"/>
  <c r="CR200" i="2"/>
  <c r="CQ200" i="2"/>
  <c r="CP200" i="2"/>
  <c r="CO200" i="2"/>
  <c r="CN200" i="2"/>
  <c r="CM200" i="2"/>
  <c r="CL200" i="2"/>
  <c r="Y187" i="3"/>
  <c r="I187" i="3"/>
  <c r="CR199" i="2"/>
  <c r="CQ199" i="2"/>
  <c r="CP199" i="2"/>
  <c r="CO199" i="2"/>
  <c r="CN199" i="2"/>
  <c r="CM199" i="2"/>
  <c r="CL199" i="2"/>
  <c r="Y186" i="3"/>
  <c r="I186" i="3"/>
  <c r="CR198" i="2"/>
  <c r="CQ198" i="2"/>
  <c r="CP198" i="2"/>
  <c r="CO198" i="2"/>
  <c r="CN198" i="2"/>
  <c r="CM198" i="2"/>
  <c r="CL198" i="2"/>
  <c r="Y185" i="3"/>
  <c r="I185" i="3"/>
  <c r="CR197" i="2"/>
  <c r="CQ197" i="2"/>
  <c r="CP197" i="2"/>
  <c r="CO197" i="2"/>
  <c r="CN197" i="2"/>
  <c r="CM197" i="2"/>
  <c r="CL197" i="2"/>
  <c r="Y184" i="3"/>
  <c r="I184" i="3"/>
  <c r="CR196" i="2"/>
  <c r="CQ196" i="2"/>
  <c r="CP196" i="2"/>
  <c r="CO196" i="2"/>
  <c r="CN196" i="2"/>
  <c r="CM196" i="2"/>
  <c r="CL196" i="2"/>
  <c r="Y183" i="3"/>
  <c r="I183" i="3"/>
  <c r="CR195" i="2"/>
  <c r="CQ195" i="2"/>
  <c r="CP195" i="2"/>
  <c r="CO195" i="2"/>
  <c r="CN195" i="2"/>
  <c r="CM195" i="2"/>
  <c r="CL195" i="2"/>
  <c r="Y182" i="3"/>
  <c r="I182" i="3"/>
  <c r="CR194" i="2"/>
  <c r="CQ194" i="2"/>
  <c r="CP194" i="2"/>
  <c r="CO194" i="2"/>
  <c r="CN194" i="2"/>
  <c r="CM194" i="2"/>
  <c r="CL194" i="2"/>
  <c r="Y181" i="3"/>
  <c r="I181" i="3"/>
  <c r="CR193" i="2"/>
  <c r="CQ193" i="2"/>
  <c r="CP193" i="2"/>
  <c r="CO193" i="2"/>
  <c r="CL193" i="2"/>
  <c r="CN193" i="2"/>
  <c r="CM193" i="2"/>
  <c r="BQ224" i="2"/>
  <c r="BO224" i="2"/>
  <c r="BN224" i="2"/>
  <c r="BM224" i="2"/>
  <c r="BL224" i="2"/>
  <c r="BK224" i="2"/>
  <c r="BJ224" i="2"/>
  <c r="BQ223" i="2"/>
  <c r="BO223" i="2"/>
  <c r="BN223" i="2"/>
  <c r="BM223" i="2"/>
  <c r="BL223" i="2"/>
  <c r="BK223" i="2"/>
  <c r="BJ223" i="2"/>
  <c r="BQ222" i="2"/>
  <c r="BO222" i="2"/>
  <c r="BN222" i="2"/>
  <c r="BM222" i="2"/>
  <c r="BL222" i="2"/>
  <c r="BK222" i="2"/>
  <c r="BJ222" i="2"/>
  <c r="BQ221" i="2"/>
  <c r="BO221" i="2"/>
  <c r="BN221" i="2"/>
  <c r="BM221" i="2"/>
  <c r="BL221" i="2"/>
  <c r="BK221" i="2"/>
  <c r="BJ221" i="2"/>
  <c r="BQ220" i="2"/>
  <c r="BO220" i="2"/>
  <c r="BN220" i="2"/>
  <c r="BM220" i="2"/>
  <c r="BL220" i="2"/>
  <c r="BK220" i="2"/>
  <c r="BJ220" i="2"/>
  <c r="BQ219" i="2"/>
  <c r="BO219" i="2"/>
  <c r="BN219" i="2"/>
  <c r="BM219" i="2"/>
  <c r="BL219" i="2"/>
  <c r="BK219" i="2"/>
  <c r="BJ219" i="2"/>
  <c r="BQ218" i="2"/>
  <c r="BO218" i="2"/>
  <c r="BN218" i="2"/>
  <c r="BM218" i="2"/>
  <c r="BL218" i="2"/>
  <c r="BK218" i="2"/>
  <c r="BJ218" i="2"/>
  <c r="BQ217" i="2"/>
  <c r="BO217" i="2"/>
  <c r="BN217" i="2"/>
  <c r="BM217" i="2"/>
  <c r="BL217" i="2"/>
  <c r="BK217" i="2"/>
  <c r="BJ217" i="2"/>
  <c r="BQ216" i="2"/>
  <c r="BO216" i="2"/>
  <c r="BN216" i="2"/>
  <c r="BM216" i="2"/>
  <c r="BL216" i="2"/>
  <c r="BK216" i="2"/>
  <c r="BJ216" i="2"/>
  <c r="BQ215" i="2"/>
  <c r="BO215" i="2"/>
  <c r="BN215" i="2"/>
  <c r="BM215" i="2"/>
  <c r="BL215" i="2"/>
  <c r="BK215" i="2"/>
  <c r="BJ215" i="2"/>
  <c r="BQ214" i="2"/>
  <c r="BO214" i="2"/>
  <c r="BN214" i="2"/>
  <c r="BM214" i="2"/>
  <c r="BL214" i="2"/>
  <c r="BK214" i="2"/>
  <c r="BJ214" i="2"/>
  <c r="BQ213" i="2"/>
  <c r="BO213" i="2"/>
  <c r="BN213" i="2"/>
  <c r="BM213" i="2"/>
  <c r="BL213" i="2"/>
  <c r="BK213" i="2"/>
  <c r="BJ213" i="2"/>
  <c r="BQ212" i="2"/>
  <c r="BO212" i="2"/>
  <c r="BN212" i="2"/>
  <c r="BM212" i="2"/>
  <c r="BL212" i="2"/>
  <c r="BK212" i="2"/>
  <c r="BJ212" i="2"/>
  <c r="BQ211" i="2"/>
  <c r="BO211" i="2"/>
  <c r="BN211" i="2"/>
  <c r="BM211" i="2"/>
  <c r="BL211" i="2"/>
  <c r="BK211" i="2"/>
  <c r="BJ211" i="2"/>
  <c r="BQ210" i="2"/>
  <c r="BO210" i="2"/>
  <c r="BN210" i="2"/>
  <c r="BM210" i="2"/>
  <c r="BL210" i="2"/>
  <c r="BK210" i="2"/>
  <c r="BJ210" i="2"/>
  <c r="BH224" i="2"/>
  <c r="BB224" i="2"/>
  <c r="BA224" i="2"/>
  <c r="AZ224" i="2"/>
  <c r="AY224" i="2"/>
  <c r="AX224" i="2"/>
  <c r="AW224" i="2"/>
  <c r="AV224" i="2"/>
  <c r="BB223" i="2"/>
  <c r="BA223" i="2"/>
  <c r="AZ223" i="2"/>
  <c r="AY223" i="2"/>
  <c r="AX223" i="2"/>
  <c r="AW223" i="2"/>
  <c r="AV223" i="2"/>
  <c r="BH222" i="2"/>
  <c r="BB222" i="2"/>
  <c r="BA222" i="2"/>
  <c r="AZ222" i="2"/>
  <c r="AY222" i="2"/>
  <c r="AX222" i="2"/>
  <c r="AW222" i="2"/>
  <c r="AV222" i="2"/>
  <c r="BB221" i="2"/>
  <c r="BA221" i="2"/>
  <c r="AZ221" i="2"/>
  <c r="AY221" i="2"/>
  <c r="AX221" i="2"/>
  <c r="AW221" i="2"/>
  <c r="AV221" i="2"/>
  <c r="BH220" i="2"/>
  <c r="BB220" i="2"/>
  <c r="BA220" i="2"/>
  <c r="AZ220" i="2"/>
  <c r="AY220" i="2"/>
  <c r="AX220" i="2"/>
  <c r="AW220" i="2"/>
  <c r="AV220" i="2"/>
  <c r="BB219" i="2"/>
  <c r="BA219" i="2"/>
  <c r="AZ219" i="2"/>
  <c r="AY219" i="2"/>
  <c r="AX219" i="2"/>
  <c r="AW219" i="2"/>
  <c r="AV219" i="2"/>
  <c r="BH218" i="2"/>
  <c r="BB218" i="2"/>
  <c r="BA218" i="2"/>
  <c r="AZ218" i="2"/>
  <c r="AY218" i="2"/>
  <c r="AX218" i="2"/>
  <c r="AW218" i="2"/>
  <c r="AV218" i="2"/>
  <c r="BB217" i="2"/>
  <c r="BA217" i="2"/>
  <c r="AZ217" i="2"/>
  <c r="AY217" i="2"/>
  <c r="AX217" i="2"/>
  <c r="AW217" i="2"/>
  <c r="AV217" i="2"/>
  <c r="BB216" i="2"/>
  <c r="BA216" i="2"/>
  <c r="AZ216" i="2"/>
  <c r="AY216" i="2"/>
  <c r="AX216" i="2"/>
  <c r="AW216" i="2"/>
  <c r="AV216" i="2"/>
  <c r="BB215" i="2"/>
  <c r="BA215" i="2"/>
  <c r="AZ215" i="2"/>
  <c r="AY215" i="2"/>
  <c r="AX215" i="2"/>
  <c r="AW215" i="2"/>
  <c r="AV215" i="2"/>
  <c r="BB214" i="2"/>
  <c r="BA214" i="2"/>
  <c r="AZ214" i="2"/>
  <c r="AY214" i="2"/>
  <c r="AX214" i="2"/>
  <c r="AW214" i="2"/>
  <c r="AV214" i="2"/>
  <c r="BB213" i="2"/>
  <c r="BA213" i="2"/>
  <c r="AZ213" i="2"/>
  <c r="AY213" i="2"/>
  <c r="AX213" i="2"/>
  <c r="AW213" i="2"/>
  <c r="AV213" i="2"/>
  <c r="BB212" i="2"/>
  <c r="BA212" i="2"/>
  <c r="AZ212" i="2"/>
  <c r="AY212" i="2"/>
  <c r="AX212" i="2"/>
  <c r="AW212" i="2"/>
  <c r="AV212" i="2"/>
  <c r="BB211" i="2"/>
  <c r="BA211" i="2"/>
  <c r="AZ211" i="2"/>
  <c r="AY211" i="2"/>
  <c r="AX211" i="2"/>
  <c r="AW211" i="2"/>
  <c r="AV211" i="2"/>
  <c r="BB210" i="2"/>
  <c r="BA210" i="2"/>
  <c r="AZ210" i="2"/>
  <c r="AY210" i="2"/>
  <c r="AX210" i="2"/>
  <c r="AW210" i="2"/>
  <c r="AV210" i="2"/>
  <c r="BQ207" i="2"/>
  <c r="BO207" i="2"/>
  <c r="BN207" i="2"/>
  <c r="BM207" i="2"/>
  <c r="BL207" i="2"/>
  <c r="BK207" i="2"/>
  <c r="BJ207" i="2"/>
  <c r="BQ206" i="2"/>
  <c r="BO206" i="2"/>
  <c r="BN206" i="2"/>
  <c r="BM206" i="2"/>
  <c r="BL206" i="2"/>
  <c r="BK206" i="2"/>
  <c r="BJ206" i="2"/>
  <c r="BQ205" i="2"/>
  <c r="BO205" i="2"/>
  <c r="BN205" i="2"/>
  <c r="BM205" i="2"/>
  <c r="BL205" i="2"/>
  <c r="BK205" i="2"/>
  <c r="BJ205" i="2"/>
  <c r="X192" i="3"/>
  <c r="BQ204" i="2"/>
  <c r="BO204" i="2"/>
  <c r="BN204" i="2"/>
  <c r="BM204" i="2"/>
  <c r="BL204" i="2"/>
  <c r="BK204" i="2"/>
  <c r="BJ204" i="2"/>
  <c r="X191" i="3"/>
  <c r="BQ203" i="2"/>
  <c r="BO203" i="2"/>
  <c r="BN203" i="2"/>
  <c r="BM203" i="2"/>
  <c r="BL203" i="2"/>
  <c r="BK203" i="2"/>
  <c r="BJ203" i="2"/>
  <c r="X190" i="3"/>
  <c r="BQ202" i="2"/>
  <c r="BO202" i="2"/>
  <c r="BN202" i="2"/>
  <c r="BM202" i="2"/>
  <c r="BL202" i="2"/>
  <c r="BK202" i="2"/>
  <c r="BJ202" i="2"/>
  <c r="X189" i="3"/>
  <c r="BQ201" i="2"/>
  <c r="BO201" i="2"/>
  <c r="BN201" i="2"/>
  <c r="BM201" i="2"/>
  <c r="BL201" i="2"/>
  <c r="BK201" i="2"/>
  <c r="BJ201" i="2"/>
  <c r="X188" i="3"/>
  <c r="BQ200" i="2"/>
  <c r="BO200" i="2"/>
  <c r="BN200" i="2"/>
  <c r="BM200" i="2"/>
  <c r="BL200" i="2"/>
  <c r="BK200" i="2"/>
  <c r="BJ200" i="2"/>
  <c r="X187" i="3"/>
  <c r="BQ199" i="2"/>
  <c r="BO199" i="2"/>
  <c r="BN199" i="2"/>
  <c r="BM199" i="2"/>
  <c r="BL199" i="2"/>
  <c r="BK199" i="2"/>
  <c r="BJ199" i="2"/>
  <c r="X186" i="3"/>
  <c r="BQ198" i="2"/>
  <c r="BO198" i="2"/>
  <c r="BN198" i="2"/>
  <c r="BM198" i="2"/>
  <c r="BL198" i="2"/>
  <c r="BK198" i="2"/>
  <c r="BJ198" i="2"/>
  <c r="X185" i="3"/>
  <c r="BQ197" i="2"/>
  <c r="BO197" i="2"/>
  <c r="BN197" i="2"/>
  <c r="BM197" i="2"/>
  <c r="BL197" i="2"/>
  <c r="BK197" i="2"/>
  <c r="BJ197" i="2"/>
  <c r="X184" i="3"/>
  <c r="BQ196" i="2"/>
  <c r="BO196" i="2"/>
  <c r="BN196" i="2"/>
  <c r="BM196" i="2"/>
  <c r="BL196" i="2"/>
  <c r="BK196" i="2"/>
  <c r="BJ196" i="2"/>
  <c r="X183" i="3"/>
  <c r="BQ195" i="2"/>
  <c r="BO195" i="2"/>
  <c r="BN195" i="2"/>
  <c r="BM195" i="2"/>
  <c r="BL195" i="2"/>
  <c r="BK195" i="2"/>
  <c r="BJ195" i="2"/>
  <c r="X182" i="3"/>
  <c r="BQ194" i="2"/>
  <c r="BO194" i="2"/>
  <c r="BN194" i="2"/>
  <c r="BM194" i="2"/>
  <c r="BL194" i="2"/>
  <c r="BK194" i="2"/>
  <c r="BJ194" i="2"/>
  <c r="X181" i="3"/>
  <c r="BQ193" i="2"/>
  <c r="BO193" i="2"/>
  <c r="BN193" i="2"/>
  <c r="BM193" i="2"/>
  <c r="BJ193" i="2"/>
  <c r="BL193" i="2"/>
  <c r="BK193" i="2"/>
  <c r="BB207" i="2"/>
  <c r="BA207" i="2"/>
  <c r="AZ207" i="2"/>
  <c r="AY207" i="2"/>
  <c r="AX207" i="2"/>
  <c r="AW207" i="2"/>
  <c r="AV207" i="2"/>
  <c r="BB206" i="2"/>
  <c r="BA206" i="2"/>
  <c r="AZ206" i="2"/>
  <c r="AY206" i="2"/>
  <c r="AX206" i="2"/>
  <c r="AW206" i="2"/>
  <c r="AV206" i="2"/>
  <c r="BB205" i="2"/>
  <c r="BA205" i="2"/>
  <c r="AZ205" i="2"/>
  <c r="AY205" i="2"/>
  <c r="AX205" i="2"/>
  <c r="AW205" i="2"/>
  <c r="AV205" i="2"/>
  <c r="W192" i="3"/>
  <c r="BB204" i="2"/>
  <c r="BA204" i="2"/>
  <c r="AZ204" i="2"/>
  <c r="AY204" i="2"/>
  <c r="AX204" i="2"/>
  <c r="AW204" i="2"/>
  <c r="AV204" i="2"/>
  <c r="W191" i="3"/>
  <c r="BB203" i="2"/>
  <c r="BA203" i="2"/>
  <c r="AZ203" i="2"/>
  <c r="AY203" i="2"/>
  <c r="AX203" i="2"/>
  <c r="AW203" i="2"/>
  <c r="AV203" i="2"/>
  <c r="W190" i="3"/>
  <c r="BB202" i="2"/>
  <c r="BA202" i="2"/>
  <c r="AZ202" i="2"/>
  <c r="AY202" i="2"/>
  <c r="AX202" i="2"/>
  <c r="AW202" i="2"/>
  <c r="AV202" i="2"/>
  <c r="W189" i="3"/>
  <c r="BB201" i="2"/>
  <c r="BA201" i="2"/>
  <c r="AZ201" i="2"/>
  <c r="AY201" i="2"/>
  <c r="AX201" i="2"/>
  <c r="AW201" i="2"/>
  <c r="AV201" i="2"/>
  <c r="W188" i="3"/>
  <c r="BB200" i="2"/>
  <c r="BA200" i="2"/>
  <c r="AZ200" i="2"/>
  <c r="AY200" i="2"/>
  <c r="AX200" i="2"/>
  <c r="AW200" i="2"/>
  <c r="AV200" i="2"/>
  <c r="W187" i="3"/>
  <c r="BB199" i="2"/>
  <c r="BA199" i="2"/>
  <c r="AZ199" i="2"/>
  <c r="AY199" i="2"/>
  <c r="AX199" i="2"/>
  <c r="AW199" i="2"/>
  <c r="AV199" i="2"/>
  <c r="W186" i="3"/>
  <c r="BB198" i="2"/>
  <c r="BA198" i="2"/>
  <c r="AZ198" i="2"/>
  <c r="AY198" i="2"/>
  <c r="AX198" i="2"/>
  <c r="AW198" i="2"/>
  <c r="AV198" i="2"/>
  <c r="W185" i="3"/>
  <c r="BB197" i="2"/>
  <c r="BA197" i="2"/>
  <c r="AZ197" i="2"/>
  <c r="AY197" i="2"/>
  <c r="AX197" i="2"/>
  <c r="AW197" i="2"/>
  <c r="AV197" i="2"/>
  <c r="W184" i="3"/>
  <c r="BB196" i="2"/>
  <c r="BA196" i="2"/>
  <c r="AZ196" i="2"/>
  <c r="AY196" i="2"/>
  <c r="AX196" i="2"/>
  <c r="AW196" i="2"/>
  <c r="AV196" i="2"/>
  <c r="W183" i="3"/>
  <c r="BB195" i="2"/>
  <c r="BA195" i="2"/>
  <c r="AZ195" i="2"/>
  <c r="AY195" i="2"/>
  <c r="AX195" i="2"/>
  <c r="AW195" i="2"/>
  <c r="AV195" i="2"/>
  <c r="W182" i="3"/>
  <c r="BB194" i="2"/>
  <c r="BA194" i="2"/>
  <c r="AZ194" i="2"/>
  <c r="AY194" i="2"/>
  <c r="AX194" i="2"/>
  <c r="AW194" i="2"/>
  <c r="AV194" i="2"/>
  <c r="W181" i="3"/>
  <c r="BB193" i="2"/>
  <c r="BA193" i="2"/>
  <c r="AZ193" i="2"/>
  <c r="AY193" i="2"/>
  <c r="AX193" i="2"/>
  <c r="AW193" i="2"/>
  <c r="AV193" i="2"/>
  <c r="AA224" i="2"/>
  <c r="P178" i="8" s="1"/>
  <c r="Y224" i="2"/>
  <c r="X224" i="2"/>
  <c r="W224" i="2"/>
  <c r="V224" i="2"/>
  <c r="U224" i="2"/>
  <c r="T224" i="2"/>
  <c r="AA223" i="2"/>
  <c r="P177" i="8" s="1"/>
  <c r="Y223" i="2"/>
  <c r="X223" i="2"/>
  <c r="W223" i="2"/>
  <c r="V223" i="2"/>
  <c r="U223" i="2"/>
  <c r="T223" i="2"/>
  <c r="AA222" i="2"/>
  <c r="P176" i="8" s="1"/>
  <c r="Y222" i="2"/>
  <c r="X222" i="2"/>
  <c r="W222" i="2"/>
  <c r="V222" i="2"/>
  <c r="U222" i="2"/>
  <c r="T222" i="2"/>
  <c r="AA221" i="2"/>
  <c r="P175" i="8" s="1"/>
  <c r="Y221" i="2"/>
  <c r="X221" i="2"/>
  <c r="W221" i="2"/>
  <c r="V221" i="2"/>
  <c r="U221" i="2"/>
  <c r="T221" i="2"/>
  <c r="AA220" i="2"/>
  <c r="P174" i="8" s="1"/>
  <c r="Y220" i="2"/>
  <c r="X220" i="2"/>
  <c r="W220" i="2"/>
  <c r="V220" i="2"/>
  <c r="U220" i="2"/>
  <c r="T220" i="2"/>
  <c r="AA219" i="2"/>
  <c r="P173" i="8" s="1"/>
  <c r="Y219" i="2"/>
  <c r="X219" i="2"/>
  <c r="W219" i="2"/>
  <c r="V219" i="2"/>
  <c r="U219" i="2"/>
  <c r="T219" i="2"/>
  <c r="AA218" i="2"/>
  <c r="P172" i="8" s="1"/>
  <c r="Y218" i="2"/>
  <c r="X218" i="2"/>
  <c r="W218" i="2"/>
  <c r="V218" i="2"/>
  <c r="U218" i="2"/>
  <c r="T218" i="2"/>
  <c r="AA217" i="2"/>
  <c r="P171" i="8" s="1"/>
  <c r="Y217" i="2"/>
  <c r="X217" i="2"/>
  <c r="W217" i="2"/>
  <c r="V217" i="2"/>
  <c r="U217" i="2"/>
  <c r="T217" i="2"/>
  <c r="AA216" i="2"/>
  <c r="P170" i="8" s="1"/>
  <c r="Y216" i="2"/>
  <c r="X216" i="2"/>
  <c r="W216" i="2"/>
  <c r="V216" i="2"/>
  <c r="U216" i="2"/>
  <c r="T216" i="2"/>
  <c r="AA215" i="2"/>
  <c r="P169" i="8" s="1"/>
  <c r="Y215" i="2"/>
  <c r="X215" i="2"/>
  <c r="W215" i="2"/>
  <c r="V215" i="2"/>
  <c r="U215" i="2"/>
  <c r="T215" i="2"/>
  <c r="AA214" i="2"/>
  <c r="P168" i="8" s="1"/>
  <c r="Y214" i="2"/>
  <c r="X214" i="2"/>
  <c r="W214" i="2"/>
  <c r="V214" i="2"/>
  <c r="U214" i="2"/>
  <c r="T214" i="2"/>
  <c r="AA213" i="2"/>
  <c r="P167" i="8" s="1"/>
  <c r="Y213" i="2"/>
  <c r="X213" i="2"/>
  <c r="W213" i="2"/>
  <c r="V213" i="2"/>
  <c r="U213" i="2"/>
  <c r="T213" i="2"/>
  <c r="AA212" i="2"/>
  <c r="P166" i="8" s="1"/>
  <c r="Y212" i="2"/>
  <c r="X212" i="2"/>
  <c r="W212" i="2"/>
  <c r="V212" i="2"/>
  <c r="U212" i="2"/>
  <c r="T212" i="2"/>
  <c r="AA211" i="2"/>
  <c r="P165" i="8" s="1"/>
  <c r="Y211" i="2"/>
  <c r="X211" i="2"/>
  <c r="W211" i="2"/>
  <c r="V211" i="2"/>
  <c r="U211" i="2"/>
  <c r="T211" i="2"/>
  <c r="AA210" i="2"/>
  <c r="P164" i="8" s="1"/>
  <c r="Y210" i="2"/>
  <c r="X210" i="2"/>
  <c r="W210" i="2"/>
  <c r="V210" i="2"/>
  <c r="U210" i="2"/>
  <c r="T210" i="2"/>
  <c r="AA207" i="2"/>
  <c r="P161" i="8" s="1"/>
  <c r="Y207" i="2"/>
  <c r="X207" i="2"/>
  <c r="W207" i="2"/>
  <c r="V207" i="2"/>
  <c r="U207" i="2"/>
  <c r="T207" i="2"/>
  <c r="AA206" i="2"/>
  <c r="P160" i="8" s="1"/>
  <c r="Y206" i="2"/>
  <c r="X206" i="2"/>
  <c r="W206" i="2"/>
  <c r="V206" i="2"/>
  <c r="U206" i="2"/>
  <c r="T206" i="2"/>
  <c r="AA205" i="2"/>
  <c r="P159" i="8" s="1"/>
  <c r="Y205" i="2"/>
  <c r="X205" i="2"/>
  <c r="W205" i="2"/>
  <c r="V205" i="2"/>
  <c r="U205" i="2"/>
  <c r="T205" i="2"/>
  <c r="V192" i="3"/>
  <c r="AA204" i="2"/>
  <c r="P158" i="8" s="1"/>
  <c r="Y204" i="2"/>
  <c r="X204" i="2"/>
  <c r="W204" i="2"/>
  <c r="V204" i="2"/>
  <c r="U204" i="2"/>
  <c r="T204" i="2"/>
  <c r="V191" i="3"/>
  <c r="AA203" i="2"/>
  <c r="P157" i="8" s="1"/>
  <c r="Y203" i="2"/>
  <c r="X203" i="2"/>
  <c r="W203" i="2"/>
  <c r="V203" i="2"/>
  <c r="U203" i="2"/>
  <c r="T203" i="2"/>
  <c r="V190" i="3"/>
  <c r="AA202" i="2"/>
  <c r="P156" i="8" s="1"/>
  <c r="Y202" i="2"/>
  <c r="X202" i="2"/>
  <c r="W202" i="2"/>
  <c r="V202" i="2"/>
  <c r="U202" i="2"/>
  <c r="T202" i="2"/>
  <c r="V189" i="3"/>
  <c r="AA201" i="2"/>
  <c r="P155" i="8" s="1"/>
  <c r="Y201" i="2"/>
  <c r="X201" i="2"/>
  <c r="W201" i="2"/>
  <c r="V201" i="2"/>
  <c r="U201" i="2"/>
  <c r="T201" i="2"/>
  <c r="V188" i="3"/>
  <c r="AA200" i="2"/>
  <c r="P154" i="8" s="1"/>
  <c r="Y200" i="2"/>
  <c r="X200" i="2"/>
  <c r="W200" i="2"/>
  <c r="V200" i="2"/>
  <c r="U200" i="2"/>
  <c r="T200" i="2"/>
  <c r="V187" i="3"/>
  <c r="AA199" i="2"/>
  <c r="P153" i="8" s="1"/>
  <c r="Y199" i="2"/>
  <c r="X199" i="2"/>
  <c r="W199" i="2"/>
  <c r="V199" i="2"/>
  <c r="U199" i="2"/>
  <c r="T199" i="2"/>
  <c r="V186" i="3"/>
  <c r="AA198" i="2"/>
  <c r="P152" i="8" s="1"/>
  <c r="Y198" i="2"/>
  <c r="X198" i="2"/>
  <c r="W198" i="2"/>
  <c r="V198" i="2"/>
  <c r="U198" i="2"/>
  <c r="T198" i="2"/>
  <c r="V185" i="3"/>
  <c r="AA197" i="2"/>
  <c r="P151" i="8" s="1"/>
  <c r="Y197" i="2"/>
  <c r="X197" i="2"/>
  <c r="W197" i="2"/>
  <c r="V197" i="2"/>
  <c r="U197" i="2"/>
  <c r="T197" i="2"/>
  <c r="V184" i="3"/>
  <c r="AA196" i="2"/>
  <c r="P150" i="8" s="1"/>
  <c r="Y196" i="2"/>
  <c r="X196" i="2"/>
  <c r="W196" i="2"/>
  <c r="V196" i="2"/>
  <c r="U196" i="2"/>
  <c r="T196" i="2"/>
  <c r="V183" i="3"/>
  <c r="AA195" i="2"/>
  <c r="P149" i="8" s="1"/>
  <c r="Y195" i="2"/>
  <c r="X195" i="2"/>
  <c r="W195" i="2"/>
  <c r="V195" i="2"/>
  <c r="U195" i="2"/>
  <c r="T195" i="2"/>
  <c r="V182" i="3"/>
  <c r="AA194" i="2"/>
  <c r="P148" i="8" s="1"/>
  <c r="Y194" i="2"/>
  <c r="X194" i="2"/>
  <c r="W194" i="2"/>
  <c r="V194" i="2"/>
  <c r="U194" i="2"/>
  <c r="T194" i="2"/>
  <c r="V181" i="3"/>
  <c r="AA193" i="2"/>
  <c r="P147" i="8" s="1"/>
  <c r="Y193" i="2"/>
  <c r="X193" i="2"/>
  <c r="W193" i="2"/>
  <c r="V193" i="2"/>
  <c r="U193" i="2"/>
  <c r="T193" i="2"/>
  <c r="H192" i="3"/>
  <c r="H191" i="3"/>
  <c r="H190" i="3"/>
  <c r="H189" i="3"/>
  <c r="H188" i="3"/>
  <c r="H187" i="3"/>
  <c r="H186" i="3"/>
  <c r="H185" i="3"/>
  <c r="H184" i="3"/>
  <c r="H183" i="3"/>
  <c r="H182" i="3"/>
  <c r="H181" i="3"/>
  <c r="BH223" i="2"/>
  <c r="BH221" i="2"/>
  <c r="BH219" i="2"/>
  <c r="BH217" i="2"/>
  <c r="G192" i="3"/>
  <c r="G191" i="3"/>
  <c r="G190" i="3"/>
  <c r="G189" i="3"/>
  <c r="G188" i="3"/>
  <c r="G187" i="3"/>
  <c r="G186" i="3"/>
  <c r="G185" i="3"/>
  <c r="G184" i="3"/>
  <c r="G183" i="3"/>
  <c r="G182" i="3"/>
  <c r="G181" i="3"/>
  <c r="AO14" i="9" l="1"/>
  <c r="AN14" i="9"/>
  <c r="D82" i="3" l="1"/>
  <c r="D114" i="3"/>
  <c r="C114" i="3"/>
  <c r="C82" i="3"/>
  <c r="L207" i="2"/>
  <c r="I161" i="8" s="1"/>
  <c r="K207" i="2"/>
  <c r="J207" i="2"/>
  <c r="I207" i="2"/>
  <c r="H207" i="2"/>
  <c r="G207" i="2"/>
  <c r="F207" i="2"/>
  <c r="L206" i="2"/>
  <c r="I160" i="8" s="1"/>
  <c r="K206" i="2"/>
  <c r="J206" i="2"/>
  <c r="I206" i="2"/>
  <c r="H206" i="2"/>
  <c r="G206" i="2"/>
  <c r="F206" i="2"/>
  <c r="L205" i="2"/>
  <c r="I159" i="8" s="1"/>
  <c r="K205" i="2"/>
  <c r="J205" i="2"/>
  <c r="I205" i="2"/>
  <c r="H205" i="2"/>
  <c r="G205" i="2"/>
  <c r="F205" i="2"/>
  <c r="U192" i="3"/>
  <c r="AG192" i="3" s="1"/>
  <c r="L204" i="2"/>
  <c r="I158" i="8" s="1"/>
  <c r="K204" i="2"/>
  <c r="J204" i="2"/>
  <c r="I204" i="2"/>
  <c r="H204" i="2"/>
  <c r="G204" i="2"/>
  <c r="F204" i="2"/>
  <c r="U191" i="3"/>
  <c r="AG191" i="3" s="1"/>
  <c r="L203" i="2"/>
  <c r="I157" i="8" s="1"/>
  <c r="K203" i="2"/>
  <c r="J203" i="2"/>
  <c r="I203" i="2"/>
  <c r="H203" i="2"/>
  <c r="G203" i="2"/>
  <c r="F203" i="2"/>
  <c r="U190" i="3"/>
  <c r="AG190" i="3" s="1"/>
  <c r="L202" i="2"/>
  <c r="I156" i="8" s="1"/>
  <c r="K202" i="2"/>
  <c r="J202" i="2"/>
  <c r="I202" i="2"/>
  <c r="H202" i="2"/>
  <c r="G202" i="2"/>
  <c r="F202" i="2"/>
  <c r="U189" i="3"/>
  <c r="AG189" i="3" s="1"/>
  <c r="L201" i="2"/>
  <c r="I155" i="8" s="1"/>
  <c r="K201" i="2"/>
  <c r="J201" i="2"/>
  <c r="I201" i="2"/>
  <c r="H201" i="2"/>
  <c r="G201" i="2"/>
  <c r="F201" i="2"/>
  <c r="U188" i="3"/>
  <c r="AG188" i="3" s="1"/>
  <c r="L200" i="2"/>
  <c r="I154" i="8" s="1"/>
  <c r="K200" i="2"/>
  <c r="J200" i="2"/>
  <c r="I200" i="2"/>
  <c r="H200" i="2"/>
  <c r="G200" i="2"/>
  <c r="F200" i="2"/>
  <c r="U187" i="3"/>
  <c r="AG187" i="3" s="1"/>
  <c r="L199" i="2"/>
  <c r="I153" i="8" s="1"/>
  <c r="K199" i="2"/>
  <c r="J199" i="2"/>
  <c r="I199" i="2"/>
  <c r="H199" i="2"/>
  <c r="G199" i="2"/>
  <c r="F199" i="2"/>
  <c r="U186" i="3"/>
  <c r="AG186" i="3" s="1"/>
  <c r="L198" i="2"/>
  <c r="I152" i="8" s="1"/>
  <c r="K198" i="2"/>
  <c r="J198" i="2"/>
  <c r="I198" i="2"/>
  <c r="H198" i="2"/>
  <c r="G198" i="2"/>
  <c r="F198" i="2"/>
  <c r="U185" i="3"/>
  <c r="AG185" i="3" s="1"/>
  <c r="L197" i="2"/>
  <c r="I151" i="8" s="1"/>
  <c r="K197" i="2"/>
  <c r="J197" i="2"/>
  <c r="I197" i="2"/>
  <c r="H197" i="2"/>
  <c r="G197" i="2"/>
  <c r="F197" i="2"/>
  <c r="U184" i="3"/>
  <c r="AG184" i="3" s="1"/>
  <c r="L196" i="2"/>
  <c r="I150" i="8" s="1"/>
  <c r="K196" i="2"/>
  <c r="J196" i="2"/>
  <c r="I196" i="2"/>
  <c r="H196" i="2"/>
  <c r="G196" i="2"/>
  <c r="F196" i="2"/>
  <c r="U183" i="3"/>
  <c r="AG183" i="3" s="1"/>
  <c r="L195" i="2"/>
  <c r="I149" i="8" s="1"/>
  <c r="K195" i="2"/>
  <c r="J195" i="2"/>
  <c r="I195" i="2"/>
  <c r="H195" i="2"/>
  <c r="G195" i="2"/>
  <c r="F195" i="2"/>
  <c r="U182" i="3"/>
  <c r="AG182" i="3" s="1"/>
  <c r="L194" i="2"/>
  <c r="I148" i="8" s="1"/>
  <c r="K194" i="2"/>
  <c r="J194" i="2"/>
  <c r="I194" i="2"/>
  <c r="H194" i="2"/>
  <c r="G194" i="2"/>
  <c r="F194" i="2"/>
  <c r="U181" i="3"/>
  <c r="AG181" i="3" s="1"/>
  <c r="L193" i="2"/>
  <c r="I147" i="8" s="1"/>
  <c r="K193" i="2"/>
  <c r="J193" i="2"/>
  <c r="I193" i="2"/>
  <c r="H193" i="2"/>
  <c r="G193" i="2"/>
  <c r="F193" i="2"/>
  <c r="L224" i="2"/>
  <c r="I178" i="8" s="1"/>
  <c r="K224" i="2"/>
  <c r="J224" i="2"/>
  <c r="I224" i="2"/>
  <c r="H224" i="2"/>
  <c r="G224" i="2"/>
  <c r="F224" i="2"/>
  <c r="L223" i="2"/>
  <c r="I177" i="8" s="1"/>
  <c r="K223" i="2"/>
  <c r="J223" i="2"/>
  <c r="I223" i="2"/>
  <c r="H223" i="2"/>
  <c r="G223" i="2"/>
  <c r="F223" i="2"/>
  <c r="L222" i="2"/>
  <c r="I176" i="8" s="1"/>
  <c r="K222" i="2"/>
  <c r="J222" i="2"/>
  <c r="I222" i="2"/>
  <c r="H222" i="2"/>
  <c r="G222" i="2"/>
  <c r="F222" i="2"/>
  <c r="L221" i="2"/>
  <c r="I175" i="8" s="1"/>
  <c r="K221" i="2"/>
  <c r="J221" i="2"/>
  <c r="I221" i="2"/>
  <c r="H221" i="2"/>
  <c r="G221" i="2"/>
  <c r="F221" i="2"/>
  <c r="L220" i="2"/>
  <c r="I174" i="8" s="1"/>
  <c r="K220" i="2"/>
  <c r="J220" i="2"/>
  <c r="I220" i="2"/>
  <c r="H220" i="2"/>
  <c r="G220" i="2"/>
  <c r="F220" i="2"/>
  <c r="L219" i="2"/>
  <c r="I173" i="8" s="1"/>
  <c r="K219" i="2"/>
  <c r="J219" i="2"/>
  <c r="I219" i="2"/>
  <c r="H219" i="2"/>
  <c r="G219" i="2"/>
  <c r="F219" i="2"/>
  <c r="L218" i="2"/>
  <c r="I172" i="8" s="1"/>
  <c r="K218" i="2"/>
  <c r="J218" i="2"/>
  <c r="I218" i="2"/>
  <c r="H218" i="2"/>
  <c r="G218" i="2"/>
  <c r="F218" i="2"/>
  <c r="L217" i="2"/>
  <c r="I171" i="8" s="1"/>
  <c r="K217" i="2"/>
  <c r="J217" i="2"/>
  <c r="I217" i="2"/>
  <c r="H217" i="2"/>
  <c r="G217" i="2"/>
  <c r="F217" i="2"/>
  <c r="L216" i="2"/>
  <c r="I170" i="8" s="1"/>
  <c r="K216" i="2"/>
  <c r="J216" i="2"/>
  <c r="I216" i="2"/>
  <c r="H216" i="2"/>
  <c r="G216" i="2"/>
  <c r="F216" i="2"/>
  <c r="L215" i="2"/>
  <c r="I169" i="8" s="1"/>
  <c r="K215" i="2"/>
  <c r="J215" i="2"/>
  <c r="I215" i="2"/>
  <c r="H215" i="2"/>
  <c r="G215" i="2"/>
  <c r="F215" i="2"/>
  <c r="L214" i="2"/>
  <c r="I168" i="8" s="1"/>
  <c r="K214" i="2"/>
  <c r="J214" i="2"/>
  <c r="I214" i="2"/>
  <c r="H214" i="2"/>
  <c r="G214" i="2"/>
  <c r="F214" i="2"/>
  <c r="L213" i="2"/>
  <c r="I167" i="8" s="1"/>
  <c r="K213" i="2"/>
  <c r="J213" i="2"/>
  <c r="I213" i="2"/>
  <c r="H213" i="2"/>
  <c r="G213" i="2"/>
  <c r="F213" i="2"/>
  <c r="L212" i="2"/>
  <c r="I166" i="8" s="1"/>
  <c r="K212" i="2"/>
  <c r="J212" i="2"/>
  <c r="I212" i="2"/>
  <c r="H212" i="2"/>
  <c r="G212" i="2"/>
  <c r="F212" i="2"/>
  <c r="L211" i="2"/>
  <c r="I165" i="8" s="1"/>
  <c r="K211" i="2"/>
  <c r="J211" i="2"/>
  <c r="I211" i="2"/>
  <c r="H211" i="2"/>
  <c r="G211" i="2"/>
  <c r="F211" i="2"/>
  <c r="L210" i="2"/>
  <c r="I164" i="8" s="1"/>
  <c r="K210" i="2"/>
  <c r="J210" i="2"/>
  <c r="I210" i="2"/>
  <c r="H210" i="2"/>
  <c r="G210" i="2"/>
  <c r="F210" i="2"/>
  <c r="A80" i="2"/>
  <c r="C80" i="2"/>
  <c r="NN211" i="1"/>
  <c r="NM211" i="1"/>
  <c r="NL211" i="1"/>
  <c r="NK211" i="1"/>
  <c r="NJ211" i="1"/>
  <c r="NI211" i="1"/>
  <c r="NH211" i="1"/>
  <c r="NN194" i="1"/>
  <c r="NM194" i="1"/>
  <c r="NL194" i="1"/>
  <c r="NK194" i="1"/>
  <c r="NJ194" i="1"/>
  <c r="NI194" i="1"/>
  <c r="NH194" i="1"/>
  <c r="A81" i="2"/>
  <c r="B213" i="1"/>
  <c r="C213" i="1"/>
  <c r="C213" i="3" s="1"/>
  <c r="D213" i="1"/>
  <c r="B214" i="1"/>
  <c r="C214" i="1"/>
  <c r="C214" i="3" s="1"/>
  <c r="D214" i="1"/>
  <c r="B215" i="1"/>
  <c r="C215" i="1"/>
  <c r="C215" i="3" s="1"/>
  <c r="D215" i="1"/>
  <c r="B216" i="1"/>
  <c r="C216" i="1"/>
  <c r="C216" i="3" s="1"/>
  <c r="D216" i="1"/>
  <c r="B217" i="1"/>
  <c r="C217" i="1"/>
  <c r="C217" i="3" s="1"/>
  <c r="D217" i="1"/>
  <c r="B218" i="1"/>
  <c r="C218" i="1"/>
  <c r="C218" i="3" s="1"/>
  <c r="D218" i="1"/>
  <c r="B219" i="1"/>
  <c r="C219" i="1"/>
  <c r="C219" i="3" s="1"/>
  <c r="D219" i="1"/>
  <c r="B220" i="1"/>
  <c r="C220" i="1"/>
  <c r="C220" i="3" s="1"/>
  <c r="D220" i="1"/>
  <c r="B221" i="1"/>
  <c r="C221" i="1"/>
  <c r="C221" i="3" s="1"/>
  <c r="D221" i="1"/>
  <c r="B222" i="1"/>
  <c r="C222" i="1"/>
  <c r="C222" i="3" s="1"/>
  <c r="D222" i="1"/>
  <c r="B223" i="1"/>
  <c r="C223" i="1"/>
  <c r="C223" i="3" s="1"/>
  <c r="D223" i="1"/>
  <c r="B224" i="1"/>
  <c r="C224" i="1"/>
  <c r="C224" i="3" s="1"/>
  <c r="D224" i="1"/>
  <c r="B225" i="1"/>
  <c r="C225" i="1"/>
  <c r="C225" i="3" s="1"/>
  <c r="D225" i="1"/>
  <c r="B226" i="1"/>
  <c r="C226" i="1"/>
  <c r="C226" i="3" s="1"/>
  <c r="D226" i="1"/>
  <c r="D212" i="1"/>
  <c r="C212" i="1"/>
  <c r="C212" i="3" s="1"/>
  <c r="B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12" i="1"/>
  <c r="B196" i="1"/>
  <c r="C196" i="1"/>
  <c r="C196" i="3" s="1"/>
  <c r="D196" i="1"/>
  <c r="B197" i="1"/>
  <c r="C197" i="1"/>
  <c r="C197" i="3" s="1"/>
  <c r="D197" i="1"/>
  <c r="B198" i="1"/>
  <c r="C198" i="1"/>
  <c r="C198" i="3" s="1"/>
  <c r="D198" i="1"/>
  <c r="B199" i="1"/>
  <c r="C199" i="1"/>
  <c r="C199" i="3" s="1"/>
  <c r="D199" i="1"/>
  <c r="B200" i="1"/>
  <c r="C200" i="1"/>
  <c r="C200" i="3" s="1"/>
  <c r="D200" i="1"/>
  <c r="B201" i="1"/>
  <c r="C201" i="1"/>
  <c r="C201" i="3" s="1"/>
  <c r="D201" i="1"/>
  <c r="B202" i="1"/>
  <c r="C202" i="1"/>
  <c r="C202" i="3" s="1"/>
  <c r="D202" i="1"/>
  <c r="B203" i="1"/>
  <c r="C203" i="1"/>
  <c r="C203" i="3" s="1"/>
  <c r="D203" i="1"/>
  <c r="B204" i="1"/>
  <c r="C204" i="1"/>
  <c r="C204" i="3" s="1"/>
  <c r="D204" i="1"/>
  <c r="B205" i="1"/>
  <c r="C205" i="1"/>
  <c r="C205" i="3" s="1"/>
  <c r="D205" i="1"/>
  <c r="B206" i="1"/>
  <c r="C206" i="1"/>
  <c r="C206" i="3" s="1"/>
  <c r="D206" i="1"/>
  <c r="B207" i="1"/>
  <c r="C207" i="1"/>
  <c r="C207" i="3" s="1"/>
  <c r="D207" i="1"/>
  <c r="B208" i="1"/>
  <c r="C208" i="1"/>
  <c r="C208" i="3" s="1"/>
  <c r="D208" i="1"/>
  <c r="B209" i="1"/>
  <c r="C209" i="1"/>
  <c r="C209" i="3" s="1"/>
  <c r="D209" i="1"/>
  <c r="D195" i="1"/>
  <c r="C195" i="1"/>
  <c r="C195" i="3" s="1"/>
  <c r="B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195" i="1"/>
  <c r="B149" i="1"/>
  <c r="C149" i="1"/>
  <c r="D149" i="1"/>
  <c r="D149" i="3" s="1"/>
  <c r="B150" i="1"/>
  <c r="C150" i="1"/>
  <c r="D150" i="1"/>
  <c r="D150" i="3" s="1"/>
  <c r="B151" i="1"/>
  <c r="C151" i="1"/>
  <c r="D151" i="1"/>
  <c r="D151" i="3" s="1"/>
  <c r="B152" i="1"/>
  <c r="C152" i="1"/>
  <c r="D152" i="1"/>
  <c r="D152" i="3" s="1"/>
  <c r="B153" i="1"/>
  <c r="C153" i="1"/>
  <c r="D153" i="1"/>
  <c r="D153" i="3" s="1"/>
  <c r="B154" i="1"/>
  <c r="C154" i="1"/>
  <c r="D154" i="1"/>
  <c r="D154" i="3" s="1"/>
  <c r="B155" i="1"/>
  <c r="C155" i="1"/>
  <c r="D155" i="1"/>
  <c r="D155" i="3" s="1"/>
  <c r="B156" i="1"/>
  <c r="C156" i="1"/>
  <c r="D156" i="1"/>
  <c r="D156" i="3" s="1"/>
  <c r="B157" i="1"/>
  <c r="C157" i="1"/>
  <c r="MV157" i="1" s="1"/>
  <c r="D157" i="1"/>
  <c r="D157" i="3" s="1"/>
  <c r="B158" i="1"/>
  <c r="C158" i="1"/>
  <c r="D158" i="1"/>
  <c r="D158" i="3" s="1"/>
  <c r="B159" i="1"/>
  <c r="C159" i="1"/>
  <c r="D159" i="1"/>
  <c r="D159" i="3" s="1"/>
  <c r="B160" i="1"/>
  <c r="C160" i="1"/>
  <c r="D160" i="1"/>
  <c r="D160" i="3" s="1"/>
  <c r="B161" i="1"/>
  <c r="C161" i="1"/>
  <c r="D161" i="1"/>
  <c r="D161" i="3" s="1"/>
  <c r="B162" i="1"/>
  <c r="C162" i="1"/>
  <c r="D162" i="1"/>
  <c r="D162" i="3" s="1"/>
  <c r="B163" i="1"/>
  <c r="C163" i="1"/>
  <c r="D163" i="1"/>
  <c r="D163" i="3" s="1"/>
  <c r="B164" i="1"/>
  <c r="C164" i="1"/>
  <c r="D164" i="1"/>
  <c r="D164" i="3" s="1"/>
  <c r="B165" i="1"/>
  <c r="C165" i="1"/>
  <c r="D165" i="1"/>
  <c r="D165" i="3" s="1"/>
  <c r="B166" i="1"/>
  <c r="C166" i="1"/>
  <c r="D166" i="1"/>
  <c r="D166" i="3" s="1"/>
  <c r="B167" i="1"/>
  <c r="C167" i="1"/>
  <c r="D167" i="1"/>
  <c r="D167" i="3" s="1"/>
  <c r="B168" i="1"/>
  <c r="C168" i="1"/>
  <c r="D168" i="1"/>
  <c r="D168" i="3" s="1"/>
  <c r="B169" i="1"/>
  <c r="C169" i="1"/>
  <c r="D169" i="1"/>
  <c r="D169" i="3" s="1"/>
  <c r="B170" i="1"/>
  <c r="B168" i="2" s="1"/>
  <c r="C170" i="1"/>
  <c r="C168" i="2" s="1"/>
  <c r="D170" i="1"/>
  <c r="B171" i="1"/>
  <c r="B169" i="2" s="1"/>
  <c r="C171" i="1"/>
  <c r="C169" i="2" s="1"/>
  <c r="D171" i="1"/>
  <c r="B172" i="1"/>
  <c r="B170" i="2" s="1"/>
  <c r="C172" i="1"/>
  <c r="C170" i="2" s="1"/>
  <c r="D172" i="1"/>
  <c r="B173" i="1"/>
  <c r="B171" i="2" s="1"/>
  <c r="C173" i="1"/>
  <c r="C171" i="2" s="1"/>
  <c r="D173" i="1"/>
  <c r="B174" i="1"/>
  <c r="B172" i="2" s="1"/>
  <c r="C174" i="1"/>
  <c r="D174" i="1"/>
  <c r="B175" i="1"/>
  <c r="B173" i="2" s="1"/>
  <c r="C175" i="1"/>
  <c r="D175" i="1"/>
  <c r="B176" i="1"/>
  <c r="B174" i="2" s="1"/>
  <c r="C176" i="1"/>
  <c r="C174" i="2" s="1"/>
  <c r="D176" i="1"/>
  <c r="B177" i="1"/>
  <c r="B175" i="2" s="1"/>
  <c r="C177" i="1"/>
  <c r="C175" i="2" s="1"/>
  <c r="D177" i="1"/>
  <c r="B178" i="1"/>
  <c r="B176" i="2" s="1"/>
  <c r="C178" i="1"/>
  <c r="C176" i="2" s="1"/>
  <c r="D178" i="1"/>
  <c r="B179" i="1"/>
  <c r="B177" i="2" s="1"/>
  <c r="C179" i="1"/>
  <c r="C177" i="2" s="1"/>
  <c r="D179" i="1"/>
  <c r="B180" i="1"/>
  <c r="B178" i="2" s="1"/>
  <c r="C180" i="1"/>
  <c r="C178" i="2" s="1"/>
  <c r="D180" i="1"/>
  <c r="B181" i="1"/>
  <c r="B179" i="2" s="1"/>
  <c r="C181" i="1"/>
  <c r="C179" i="2" s="1"/>
  <c r="D181" i="1"/>
  <c r="B182" i="1"/>
  <c r="B180" i="2" s="1"/>
  <c r="C182" i="1"/>
  <c r="C180" i="2" s="1"/>
  <c r="D182" i="1"/>
  <c r="B183" i="1"/>
  <c r="B181" i="2" s="1"/>
  <c r="C183" i="1"/>
  <c r="C181" i="2" s="1"/>
  <c r="D183" i="1"/>
  <c r="B184" i="1"/>
  <c r="B182" i="2" s="1"/>
  <c r="C184" i="1"/>
  <c r="C182" i="2" s="1"/>
  <c r="D184" i="1"/>
  <c r="B185" i="1"/>
  <c r="B183" i="2" s="1"/>
  <c r="C185" i="1"/>
  <c r="C183" i="2" s="1"/>
  <c r="D185" i="1"/>
  <c r="B186" i="1"/>
  <c r="B184" i="2" s="1"/>
  <c r="C186" i="1"/>
  <c r="C184" i="2" s="1"/>
  <c r="D186" i="1"/>
  <c r="B187" i="1"/>
  <c r="B185" i="2" s="1"/>
  <c r="C187" i="1"/>
  <c r="C185" i="2" s="1"/>
  <c r="D187" i="1"/>
  <c r="B188" i="1"/>
  <c r="B186" i="2" s="1"/>
  <c r="C188" i="1"/>
  <c r="C186" i="2" s="1"/>
  <c r="D188" i="1"/>
  <c r="B189" i="1"/>
  <c r="B187" i="2" s="1"/>
  <c r="C189" i="1"/>
  <c r="C187" i="2" s="1"/>
  <c r="D189" i="1"/>
  <c r="B190" i="1"/>
  <c r="B188" i="2" s="1"/>
  <c r="C190" i="1"/>
  <c r="C188" i="2" s="1"/>
  <c r="D190" i="1"/>
  <c r="B191" i="1"/>
  <c r="B189" i="2" s="1"/>
  <c r="C191" i="1"/>
  <c r="C189" i="2" s="1"/>
  <c r="CV189" i="2" s="1"/>
  <c r="D191" i="1"/>
  <c r="B192" i="1"/>
  <c r="B190" i="2" s="1"/>
  <c r="C192" i="1"/>
  <c r="C190" i="2" s="1"/>
  <c r="D192" i="1"/>
  <c r="D148" i="1"/>
  <c r="C148" i="1"/>
  <c r="B148" i="1"/>
  <c r="A172" i="1"/>
  <c r="A170" i="2" s="1"/>
  <c r="A173" i="1"/>
  <c r="A171" i="2" s="1"/>
  <c r="A174" i="1"/>
  <c r="A172" i="2" s="1"/>
  <c r="A175" i="1"/>
  <c r="A173" i="2" s="1"/>
  <c r="A176" i="1"/>
  <c r="A174" i="2" s="1"/>
  <c r="A177" i="1"/>
  <c r="A175" i="2" s="1"/>
  <c r="A178" i="1"/>
  <c r="A176" i="2" s="1"/>
  <c r="A179" i="1"/>
  <c r="A177" i="2" s="1"/>
  <c r="A180" i="1"/>
  <c r="A178" i="2" s="1"/>
  <c r="A181" i="1"/>
  <c r="A179" i="2" s="1"/>
  <c r="A182" i="1"/>
  <c r="A180" i="2" s="1"/>
  <c r="A183" i="1"/>
  <c r="A181" i="2" s="1"/>
  <c r="A184" i="1"/>
  <c r="A182" i="2" s="1"/>
  <c r="A185" i="1"/>
  <c r="A183" i="2" s="1"/>
  <c r="A186" i="1"/>
  <c r="A184" i="2" s="1"/>
  <c r="A187" i="1"/>
  <c r="A185" i="2" s="1"/>
  <c r="A188" i="1"/>
  <c r="A186" i="2" s="1"/>
  <c r="A189" i="1"/>
  <c r="A187" i="2" s="1"/>
  <c r="A190" i="1"/>
  <c r="A188" i="2" s="1"/>
  <c r="A191" i="1"/>
  <c r="A189" i="2" s="1"/>
  <c r="A192" i="1"/>
  <c r="A190" i="2" s="1"/>
  <c r="A170" i="1"/>
  <c r="A168" i="2" s="1"/>
  <c r="A171" i="1"/>
  <c r="A169" i="2" s="1"/>
  <c r="A149" i="1"/>
  <c r="A150" i="1"/>
  <c r="A151" i="1"/>
  <c r="A149" i="2" s="1"/>
  <c r="A152" i="1"/>
  <c r="A150" i="2" s="1"/>
  <c r="A153" i="1"/>
  <c r="A151" i="2" s="1"/>
  <c r="A154" i="1"/>
  <c r="A152" i="2" s="1"/>
  <c r="A155" i="1"/>
  <c r="A153" i="2" s="1"/>
  <c r="A156" i="1"/>
  <c r="A154" i="2" s="1"/>
  <c r="A157" i="1"/>
  <c r="A155" i="2" s="1"/>
  <c r="A158" i="1"/>
  <c r="A156" i="2" s="1"/>
  <c r="A159" i="1"/>
  <c r="A157" i="2" s="1"/>
  <c r="A160" i="1"/>
  <c r="A158" i="2" s="1"/>
  <c r="A161" i="1"/>
  <c r="A159" i="2" s="1"/>
  <c r="A162" i="1"/>
  <c r="A160" i="2" s="1"/>
  <c r="A163" i="1"/>
  <c r="A161" i="2" s="1"/>
  <c r="A164" i="1"/>
  <c r="A162" i="2" s="1"/>
  <c r="A165" i="1"/>
  <c r="A163" i="2" s="1"/>
  <c r="A166" i="1"/>
  <c r="A164" i="2" s="1"/>
  <c r="A167" i="1"/>
  <c r="A165" i="2" s="1"/>
  <c r="A168" i="1"/>
  <c r="A166" i="2" s="1"/>
  <c r="A169" i="1"/>
  <c r="A167" i="2" s="1"/>
  <c r="A148" i="1"/>
  <c r="B117" i="1"/>
  <c r="C117" i="1"/>
  <c r="D117" i="1"/>
  <c r="D117" i="3" s="1"/>
  <c r="B118" i="1"/>
  <c r="C118" i="1"/>
  <c r="C118" i="3" s="1"/>
  <c r="D118" i="1"/>
  <c r="D118" i="3" s="1"/>
  <c r="B119" i="1"/>
  <c r="C119" i="1"/>
  <c r="D119" i="1"/>
  <c r="D119" i="3" s="1"/>
  <c r="B120" i="1"/>
  <c r="C120" i="1"/>
  <c r="C120" i="3" s="1"/>
  <c r="D120" i="1"/>
  <c r="D120" i="3" s="1"/>
  <c r="B121" i="1"/>
  <c r="C121" i="1"/>
  <c r="D121" i="1"/>
  <c r="D121" i="3" s="1"/>
  <c r="B122" i="1"/>
  <c r="C122" i="1"/>
  <c r="C122" i="3" s="1"/>
  <c r="D122" i="1"/>
  <c r="D122" i="3" s="1"/>
  <c r="B123" i="1"/>
  <c r="C123" i="1"/>
  <c r="D123" i="1"/>
  <c r="D123" i="3" s="1"/>
  <c r="B124" i="1"/>
  <c r="C124" i="1"/>
  <c r="C124" i="3" s="1"/>
  <c r="D124" i="1"/>
  <c r="D124" i="3" s="1"/>
  <c r="B125" i="1"/>
  <c r="C125" i="1"/>
  <c r="D125" i="1"/>
  <c r="D125" i="3" s="1"/>
  <c r="B126" i="1"/>
  <c r="C126" i="1"/>
  <c r="C126" i="3" s="1"/>
  <c r="D126" i="1"/>
  <c r="D126" i="3" s="1"/>
  <c r="B127" i="1"/>
  <c r="C127" i="1"/>
  <c r="D127" i="1"/>
  <c r="D127" i="3" s="1"/>
  <c r="B128" i="1"/>
  <c r="C128" i="1"/>
  <c r="C128" i="3" s="1"/>
  <c r="D128" i="1"/>
  <c r="D128" i="3" s="1"/>
  <c r="B129" i="1"/>
  <c r="C129" i="1"/>
  <c r="D129" i="1"/>
  <c r="D129" i="3" s="1"/>
  <c r="B130" i="1"/>
  <c r="C130" i="1"/>
  <c r="C130" i="3" s="1"/>
  <c r="D130" i="1"/>
  <c r="D130" i="3" s="1"/>
  <c r="B131" i="1"/>
  <c r="C131" i="1"/>
  <c r="D131" i="1"/>
  <c r="D131" i="3" s="1"/>
  <c r="B132" i="1"/>
  <c r="C132" i="1"/>
  <c r="C132" i="3" s="1"/>
  <c r="D132" i="1"/>
  <c r="D132" i="3" s="1"/>
  <c r="B133" i="1"/>
  <c r="C133" i="1"/>
  <c r="D133" i="1"/>
  <c r="D133" i="3" s="1"/>
  <c r="B134" i="1"/>
  <c r="C134" i="1"/>
  <c r="C134" i="3" s="1"/>
  <c r="D134" i="1"/>
  <c r="D134" i="3" s="1"/>
  <c r="B135" i="1"/>
  <c r="C135" i="1"/>
  <c r="D135" i="1"/>
  <c r="D135" i="3" s="1"/>
  <c r="B136" i="1"/>
  <c r="C136" i="1"/>
  <c r="C136" i="3" s="1"/>
  <c r="D136" i="1"/>
  <c r="D136" i="3" s="1"/>
  <c r="B137" i="1"/>
  <c r="C137" i="1"/>
  <c r="D137" i="1"/>
  <c r="D137" i="3" s="1"/>
  <c r="B138" i="1"/>
  <c r="C138" i="1"/>
  <c r="C138" i="3" s="1"/>
  <c r="D138" i="1"/>
  <c r="D138" i="3" s="1"/>
  <c r="B139" i="1"/>
  <c r="C139" i="1"/>
  <c r="D139" i="1"/>
  <c r="D139" i="3" s="1"/>
  <c r="B140" i="1"/>
  <c r="C140" i="1"/>
  <c r="C140" i="3" s="1"/>
  <c r="D140" i="1"/>
  <c r="D140" i="3" s="1"/>
  <c r="B141" i="1"/>
  <c r="C141" i="1"/>
  <c r="D141" i="1"/>
  <c r="D141" i="3" s="1"/>
  <c r="B142" i="1"/>
  <c r="C142" i="1"/>
  <c r="C142" i="3" s="1"/>
  <c r="D142" i="1"/>
  <c r="D142" i="3" s="1"/>
  <c r="B143" i="1"/>
  <c r="C143" i="1"/>
  <c r="D143" i="1"/>
  <c r="D143" i="3" s="1"/>
  <c r="B144" i="1"/>
  <c r="C144" i="1"/>
  <c r="C144" i="3" s="1"/>
  <c r="D144" i="1"/>
  <c r="D144" i="3" s="1"/>
  <c r="B145" i="1"/>
  <c r="C145" i="1"/>
  <c r="D145" i="1"/>
  <c r="D145" i="3" s="1"/>
  <c r="D116" i="1"/>
  <c r="D116" i="3" s="1"/>
  <c r="C116" i="1"/>
  <c r="C116" i="3" s="1"/>
  <c r="B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16" i="1"/>
  <c r="B85" i="1"/>
  <c r="C85" i="1"/>
  <c r="C83" i="8" s="1"/>
  <c r="D85" i="1"/>
  <c r="B86" i="1"/>
  <c r="B84" i="2" s="1"/>
  <c r="C86" i="1"/>
  <c r="C84" i="2" s="1"/>
  <c r="D86" i="1"/>
  <c r="D84" i="2" s="1"/>
  <c r="B87" i="1"/>
  <c r="B85" i="2" s="1"/>
  <c r="C87" i="1"/>
  <c r="D87" i="1"/>
  <c r="D87" i="3" s="1"/>
  <c r="B88" i="1"/>
  <c r="B86" i="2" s="1"/>
  <c r="C88" i="1"/>
  <c r="C86" i="2" s="1"/>
  <c r="D88" i="1"/>
  <c r="D86" i="2" s="1"/>
  <c r="B89" i="1"/>
  <c r="B87" i="2" s="1"/>
  <c r="C89" i="1"/>
  <c r="D89" i="1"/>
  <c r="D89" i="3" s="1"/>
  <c r="B90" i="1"/>
  <c r="B88" i="2" s="1"/>
  <c r="C90" i="1"/>
  <c r="C88" i="2" s="1"/>
  <c r="D90" i="1"/>
  <c r="D88" i="2" s="1"/>
  <c r="B91" i="1"/>
  <c r="B89" i="2" s="1"/>
  <c r="C91" i="1"/>
  <c r="D91" i="1"/>
  <c r="D91" i="3" s="1"/>
  <c r="B92" i="1"/>
  <c r="B90" i="2" s="1"/>
  <c r="C92" i="1"/>
  <c r="C90" i="2" s="1"/>
  <c r="D92" i="1"/>
  <c r="D90" i="2" s="1"/>
  <c r="B93" i="1"/>
  <c r="B91" i="2" s="1"/>
  <c r="C93" i="1"/>
  <c r="D93" i="1"/>
  <c r="D93" i="3" s="1"/>
  <c r="B94" i="1"/>
  <c r="B92" i="2" s="1"/>
  <c r="C94" i="1"/>
  <c r="C92" i="2" s="1"/>
  <c r="D94" i="1"/>
  <c r="D92" i="2" s="1"/>
  <c r="B95" i="1"/>
  <c r="B93" i="2" s="1"/>
  <c r="C95" i="1"/>
  <c r="D95" i="1"/>
  <c r="D95" i="3" s="1"/>
  <c r="B96" i="1"/>
  <c r="B94" i="2" s="1"/>
  <c r="C96" i="1"/>
  <c r="C94" i="2" s="1"/>
  <c r="D96" i="1"/>
  <c r="D94" i="2" s="1"/>
  <c r="B97" i="1"/>
  <c r="B95" i="2" s="1"/>
  <c r="C97" i="1"/>
  <c r="D97" i="1"/>
  <c r="D97" i="3" s="1"/>
  <c r="B98" i="1"/>
  <c r="B96" i="2" s="1"/>
  <c r="C98" i="1"/>
  <c r="C96" i="2" s="1"/>
  <c r="D98" i="1"/>
  <c r="D96" i="2" s="1"/>
  <c r="B99" i="1"/>
  <c r="B97" i="2" s="1"/>
  <c r="C99" i="1"/>
  <c r="D99" i="1"/>
  <c r="D99" i="3" s="1"/>
  <c r="B100" i="1"/>
  <c r="B98" i="2" s="1"/>
  <c r="C100" i="1"/>
  <c r="C98" i="2" s="1"/>
  <c r="D100" i="1"/>
  <c r="D98" i="2" s="1"/>
  <c r="B101" i="1"/>
  <c r="B99" i="2" s="1"/>
  <c r="C101" i="1"/>
  <c r="D101" i="1"/>
  <c r="D101" i="3" s="1"/>
  <c r="B102" i="1"/>
  <c r="B100" i="2" s="1"/>
  <c r="C102" i="1"/>
  <c r="C100" i="2" s="1"/>
  <c r="D102" i="1"/>
  <c r="D100" i="2" s="1"/>
  <c r="B103" i="1"/>
  <c r="C103" i="1"/>
  <c r="C101" i="8" s="1"/>
  <c r="D103" i="1"/>
  <c r="B104" i="1"/>
  <c r="C104" i="1"/>
  <c r="D104" i="1"/>
  <c r="B105" i="1"/>
  <c r="C105" i="1"/>
  <c r="C103" i="8" s="1"/>
  <c r="D105" i="1"/>
  <c r="B106" i="1"/>
  <c r="C106" i="1"/>
  <c r="D106" i="1"/>
  <c r="B107" i="1"/>
  <c r="C107" i="1"/>
  <c r="C105" i="8" s="1"/>
  <c r="D107" i="1"/>
  <c r="B108" i="1"/>
  <c r="B106" i="2" s="1"/>
  <c r="C108" i="1"/>
  <c r="C106" i="2" s="1"/>
  <c r="D108" i="1"/>
  <c r="D106" i="2" s="1"/>
  <c r="B109" i="1"/>
  <c r="B107" i="2" s="1"/>
  <c r="C109" i="1"/>
  <c r="D109" i="1"/>
  <c r="D109" i="3" s="1"/>
  <c r="B110" i="1"/>
  <c r="B108" i="2" s="1"/>
  <c r="C110" i="1"/>
  <c r="C108" i="2" s="1"/>
  <c r="D110" i="1"/>
  <c r="D108" i="2" s="1"/>
  <c r="B111" i="1"/>
  <c r="B109" i="2" s="1"/>
  <c r="C111" i="1"/>
  <c r="D111" i="1"/>
  <c r="D111" i="3" s="1"/>
  <c r="B112" i="1"/>
  <c r="B110" i="2" s="1"/>
  <c r="C112" i="1"/>
  <c r="C110" i="2" s="1"/>
  <c r="D112" i="1"/>
  <c r="D110" i="2" s="1"/>
  <c r="B113" i="1"/>
  <c r="B111" i="2" s="1"/>
  <c r="C113" i="1"/>
  <c r="D113" i="1"/>
  <c r="D113" i="3" s="1"/>
  <c r="D84" i="1"/>
  <c r="C84" i="1"/>
  <c r="C82" i="8" s="1"/>
  <c r="B84" i="1"/>
  <c r="C83" i="1"/>
  <c r="C83" i="3" s="1"/>
  <c r="D83" i="1"/>
  <c r="D83" i="3" s="1"/>
  <c r="B83" i="1"/>
  <c r="B81" i="2" s="1"/>
  <c r="A85" i="1"/>
  <c r="A83" i="2" s="1"/>
  <c r="A86" i="1"/>
  <c r="A84" i="2" s="1"/>
  <c r="A87" i="1"/>
  <c r="A85" i="2" s="1"/>
  <c r="A88" i="1"/>
  <c r="A86" i="2" s="1"/>
  <c r="A89" i="1"/>
  <c r="A87" i="2" s="1"/>
  <c r="A90" i="1"/>
  <c r="A88" i="2" s="1"/>
  <c r="A91" i="1"/>
  <c r="A89" i="2" s="1"/>
  <c r="A92" i="1"/>
  <c r="A90" i="2" s="1"/>
  <c r="A93" i="1"/>
  <c r="A91" i="2" s="1"/>
  <c r="A94" i="1"/>
  <c r="A92" i="2" s="1"/>
  <c r="A95" i="1"/>
  <c r="A93" i="2" s="1"/>
  <c r="A96" i="1"/>
  <c r="A94" i="2" s="1"/>
  <c r="A97" i="1"/>
  <c r="A95" i="2" s="1"/>
  <c r="A98" i="1"/>
  <c r="A96" i="2" s="1"/>
  <c r="A99" i="1"/>
  <c r="A97" i="2" s="1"/>
  <c r="A100" i="1"/>
  <c r="A98" i="2" s="1"/>
  <c r="A101" i="1"/>
  <c r="A99" i="2" s="1"/>
  <c r="A102" i="1"/>
  <c r="A100" i="2" s="1"/>
  <c r="A103" i="1"/>
  <c r="A101" i="2" s="1"/>
  <c r="A104" i="1"/>
  <c r="A102" i="2" s="1"/>
  <c r="A105" i="1"/>
  <c r="A103" i="2" s="1"/>
  <c r="A106" i="1"/>
  <c r="A104" i="2" s="1"/>
  <c r="A107" i="1"/>
  <c r="A105" i="2" s="1"/>
  <c r="A108" i="1"/>
  <c r="A106" i="2" s="1"/>
  <c r="A109" i="1"/>
  <c r="A107" i="2" s="1"/>
  <c r="A110" i="1"/>
  <c r="A108" i="2" s="1"/>
  <c r="A111" i="1"/>
  <c r="A109" i="2" s="1"/>
  <c r="A112" i="1"/>
  <c r="A110" i="2" s="1"/>
  <c r="A113" i="1"/>
  <c r="A111" i="2" s="1"/>
  <c r="A84" i="1"/>
  <c r="A82" i="2" s="1"/>
  <c r="B53" i="1"/>
  <c r="C53" i="1"/>
  <c r="NN53" i="1" s="1"/>
  <c r="D53" i="1"/>
  <c r="B54" i="1"/>
  <c r="C54" i="1"/>
  <c r="D54" i="1"/>
  <c r="B55" i="1"/>
  <c r="C55" i="1"/>
  <c r="D55" i="1"/>
  <c r="B56" i="1"/>
  <c r="C56" i="1"/>
  <c r="D56" i="1"/>
  <c r="B57" i="1"/>
  <c r="C57" i="1"/>
  <c r="D57" i="1"/>
  <c r="B58" i="1"/>
  <c r="C58" i="1"/>
  <c r="D58" i="1"/>
  <c r="B59" i="1"/>
  <c r="C59" i="1"/>
  <c r="D59" i="1"/>
  <c r="B60" i="1"/>
  <c r="C60" i="1"/>
  <c r="D60" i="1"/>
  <c r="B61" i="1"/>
  <c r="C61" i="1"/>
  <c r="D61" i="1"/>
  <c r="B62" i="1"/>
  <c r="C62" i="1"/>
  <c r="D62" i="1"/>
  <c r="B63" i="1"/>
  <c r="C63" i="1"/>
  <c r="D63" i="1"/>
  <c r="B64" i="1"/>
  <c r="C64" i="1"/>
  <c r="D64" i="1"/>
  <c r="B65" i="1"/>
  <c r="C65" i="1"/>
  <c r="D65" i="1"/>
  <c r="B66" i="1"/>
  <c r="C66" i="1"/>
  <c r="D66" i="1"/>
  <c r="B67" i="1"/>
  <c r="C67" i="1"/>
  <c r="D67" i="1"/>
  <c r="B68" i="1"/>
  <c r="C68" i="1"/>
  <c r="D68" i="1"/>
  <c r="B69" i="1"/>
  <c r="C69" i="1"/>
  <c r="D69" i="1"/>
  <c r="B70" i="1"/>
  <c r="C70" i="1"/>
  <c r="D70" i="1"/>
  <c r="B71" i="1"/>
  <c r="C71" i="1"/>
  <c r="D71" i="1"/>
  <c r="B72" i="1"/>
  <c r="C72" i="1"/>
  <c r="D72" i="1"/>
  <c r="B73" i="1"/>
  <c r="C73" i="1"/>
  <c r="D73" i="1"/>
  <c r="B74" i="1"/>
  <c r="C74" i="1"/>
  <c r="D74" i="1"/>
  <c r="B75" i="1"/>
  <c r="C75" i="1"/>
  <c r="D75" i="1"/>
  <c r="B76" i="1"/>
  <c r="C76" i="1"/>
  <c r="D76" i="1"/>
  <c r="B77" i="1"/>
  <c r="C77" i="1"/>
  <c r="D77" i="1"/>
  <c r="B78" i="1"/>
  <c r="C78" i="1"/>
  <c r="D78" i="1"/>
  <c r="B79" i="1"/>
  <c r="C79" i="1"/>
  <c r="D79" i="1"/>
  <c r="B80" i="1"/>
  <c r="C80" i="1"/>
  <c r="D80" i="1"/>
  <c r="B81" i="1"/>
  <c r="B80" i="2" s="1"/>
  <c r="C81" i="1"/>
  <c r="D81" i="1"/>
  <c r="D52" i="1"/>
  <c r="C52" i="1"/>
  <c r="L52" i="1" s="1"/>
  <c r="B52" i="1"/>
  <c r="A52" i="1"/>
  <c r="A20" i="1"/>
  <c r="B20" i="1"/>
  <c r="C20" i="1"/>
  <c r="MH20" i="1" s="1"/>
  <c r="D20" i="1"/>
  <c r="A21" i="1"/>
  <c r="B21" i="1"/>
  <c r="C21" i="1"/>
  <c r="D21" i="1"/>
  <c r="A22" i="1"/>
  <c r="B22" i="1"/>
  <c r="C22" i="1"/>
  <c r="D22" i="1"/>
  <c r="A23" i="1"/>
  <c r="B23" i="1"/>
  <c r="C23" i="1"/>
  <c r="D23" i="1"/>
  <c r="A24" i="1"/>
  <c r="B24" i="1"/>
  <c r="C24" i="1"/>
  <c r="MQ24" i="1" s="1"/>
  <c r="D24" i="1"/>
  <c r="A25" i="1"/>
  <c r="B25" i="1"/>
  <c r="C25" i="1"/>
  <c r="D25" i="1"/>
  <c r="A26" i="1"/>
  <c r="B26" i="1"/>
  <c r="C26" i="1"/>
  <c r="D26" i="1"/>
  <c r="A27" i="1"/>
  <c r="B27" i="1"/>
  <c r="C27" i="1"/>
  <c r="D27" i="1"/>
  <c r="A28" i="1"/>
  <c r="B28" i="1"/>
  <c r="C28" i="1"/>
  <c r="D28" i="1"/>
  <c r="A29" i="1"/>
  <c r="B29" i="1"/>
  <c r="C29" i="1"/>
  <c r="D29" i="1"/>
  <c r="A30" i="1"/>
  <c r="B30" i="1"/>
  <c r="C30" i="1"/>
  <c r="D30" i="1"/>
  <c r="A31" i="1"/>
  <c r="B31" i="1"/>
  <c r="C31" i="1"/>
  <c r="D31" i="1"/>
  <c r="A32" i="1"/>
  <c r="B32" i="1"/>
  <c r="C32" i="1"/>
  <c r="D32" i="1"/>
  <c r="A33" i="1"/>
  <c r="B33" i="1"/>
  <c r="C33" i="1"/>
  <c r="D33" i="1"/>
  <c r="A34" i="1"/>
  <c r="B34" i="1"/>
  <c r="C34" i="1"/>
  <c r="D34" i="1"/>
  <c r="A35" i="1"/>
  <c r="B35" i="1"/>
  <c r="C35" i="1"/>
  <c r="D35" i="1"/>
  <c r="A36" i="1"/>
  <c r="B36" i="1"/>
  <c r="C36" i="1"/>
  <c r="D36" i="1"/>
  <c r="A37" i="1"/>
  <c r="B37" i="1"/>
  <c r="C37" i="1"/>
  <c r="D37" i="1"/>
  <c r="A38" i="1"/>
  <c r="B38" i="1"/>
  <c r="C38" i="1"/>
  <c r="D38" i="1"/>
  <c r="A39" i="1"/>
  <c r="B39" i="1"/>
  <c r="C39" i="1"/>
  <c r="D39" i="1"/>
  <c r="A40" i="1"/>
  <c r="B40" i="1"/>
  <c r="C40" i="1"/>
  <c r="D40" i="1"/>
  <c r="A41" i="1"/>
  <c r="B41" i="1"/>
  <c r="C41" i="1"/>
  <c r="D41" i="1"/>
  <c r="A42" i="1"/>
  <c r="B42" i="1"/>
  <c r="C42" i="1"/>
  <c r="D42" i="1"/>
  <c r="A43" i="1"/>
  <c r="B43" i="1"/>
  <c r="C43" i="1"/>
  <c r="D43" i="1"/>
  <c r="A44" i="1"/>
  <c r="B44" i="1"/>
  <c r="C44" i="1"/>
  <c r="D44" i="1"/>
  <c r="A45" i="1"/>
  <c r="B45" i="1"/>
  <c r="C45" i="1"/>
  <c r="D45" i="1"/>
  <c r="A46" i="1"/>
  <c r="B46" i="1"/>
  <c r="C46" i="1"/>
  <c r="D46" i="1"/>
  <c r="A47" i="1"/>
  <c r="B47" i="1"/>
  <c r="C47" i="1"/>
  <c r="D47" i="1"/>
  <c r="A48" i="1"/>
  <c r="B48" i="1"/>
  <c r="C48" i="1"/>
  <c r="D48" i="1"/>
  <c r="A49" i="1"/>
  <c r="B49" i="1"/>
  <c r="C49" i="1"/>
  <c r="D49" i="1"/>
  <c r="D19" i="1"/>
  <c r="C19" i="1"/>
  <c r="B19" i="1"/>
  <c r="A19" i="1"/>
  <c r="A13" i="1"/>
  <c r="B13" i="1"/>
  <c r="C13" i="1"/>
  <c r="D13" i="1"/>
  <c r="A14" i="1"/>
  <c r="B14" i="1"/>
  <c r="C14" i="1"/>
  <c r="M14" i="1" s="1"/>
  <c r="D14" i="1"/>
  <c r="A15" i="1"/>
  <c r="B15" i="1"/>
  <c r="C15" i="1"/>
  <c r="M15" i="1" s="1"/>
  <c r="D15" i="1"/>
  <c r="D12" i="1"/>
  <c r="C12" i="1"/>
  <c r="B12" i="1"/>
  <c r="A12" i="1"/>
  <c r="AC33" i="9"/>
  <c r="AH33" i="9" s="1"/>
  <c r="Q226" i="3" s="1"/>
  <c r="AC32" i="9"/>
  <c r="AH32" i="9" s="1"/>
  <c r="Q225" i="3" s="1"/>
  <c r="AC31" i="9"/>
  <c r="AH31" i="9" s="1"/>
  <c r="Q224" i="3" s="1"/>
  <c r="AC30" i="9"/>
  <c r="AH30" i="9" s="1"/>
  <c r="Q223" i="3" s="1"/>
  <c r="AC29" i="9"/>
  <c r="AH29" i="9" s="1"/>
  <c r="Q222" i="3" s="1"/>
  <c r="AC28" i="9"/>
  <c r="AH28" i="9" s="1"/>
  <c r="Q221" i="3" s="1"/>
  <c r="AC27" i="9"/>
  <c r="AH27" i="9" s="1"/>
  <c r="Q220" i="3" s="1"/>
  <c r="AC26" i="9"/>
  <c r="AH26" i="9" s="1"/>
  <c r="Q219" i="3" s="1"/>
  <c r="AC25" i="9"/>
  <c r="AH25" i="9" s="1"/>
  <c r="Q218" i="3" s="1"/>
  <c r="AC24" i="9"/>
  <c r="AH24" i="9" s="1"/>
  <c r="Q217" i="3" s="1"/>
  <c r="AC23" i="9"/>
  <c r="AH23" i="9" s="1"/>
  <c r="Q216" i="3" s="1"/>
  <c r="AC22" i="9"/>
  <c r="AH22" i="9" s="1"/>
  <c r="Q215" i="3" s="1"/>
  <c r="AC21" i="9"/>
  <c r="AH21" i="9" s="1"/>
  <c r="Q214" i="3" s="1"/>
  <c r="AC20" i="9"/>
  <c r="AH20" i="9" s="1"/>
  <c r="Q213" i="3" s="1"/>
  <c r="AC19" i="9"/>
  <c r="AH19" i="9" s="1"/>
  <c r="Q212" i="3" s="1"/>
  <c r="AC17" i="9"/>
  <c r="AH17" i="9" s="1"/>
  <c r="Q209" i="3" s="1"/>
  <c r="AC16" i="9"/>
  <c r="AH16" i="9" s="1"/>
  <c r="Q208" i="3" s="1"/>
  <c r="AC15" i="9"/>
  <c r="AH15" i="9" s="1"/>
  <c r="Q207" i="3" s="1"/>
  <c r="AC14" i="9"/>
  <c r="AH14" i="9" s="1"/>
  <c r="Q206" i="3" s="1"/>
  <c r="AC13" i="9"/>
  <c r="AH13" i="9" s="1"/>
  <c r="Q205" i="3" s="1"/>
  <c r="AC12" i="9"/>
  <c r="AH12" i="9" s="1"/>
  <c r="Q204" i="3" s="1"/>
  <c r="AC11" i="9"/>
  <c r="AH11" i="9" s="1"/>
  <c r="Q203" i="3" s="1"/>
  <c r="AC10" i="9"/>
  <c r="AH10" i="9" s="1"/>
  <c r="Q202" i="3" s="1"/>
  <c r="AC9" i="9"/>
  <c r="AH9" i="9" s="1"/>
  <c r="Q201" i="3" s="1"/>
  <c r="AC8" i="9"/>
  <c r="AH8" i="9" s="1"/>
  <c r="Q200" i="3" s="1"/>
  <c r="AC7" i="9"/>
  <c r="AH7" i="9" s="1"/>
  <c r="Q199" i="3" s="1"/>
  <c r="AC6" i="9"/>
  <c r="AH6" i="9" s="1"/>
  <c r="Q198" i="3" s="1"/>
  <c r="AC5" i="9"/>
  <c r="AH5" i="9" s="1"/>
  <c r="Q197" i="3" s="1"/>
  <c r="AC4" i="9"/>
  <c r="AH4" i="9" s="1"/>
  <c r="Q196" i="3" s="1"/>
  <c r="AC3" i="9"/>
  <c r="AH3" i="9" s="1"/>
  <c r="Q195" i="3" s="1"/>
  <c r="E131" i="9"/>
  <c r="J131" i="9" s="1"/>
  <c r="Q16" i="3" s="1"/>
  <c r="E130" i="9"/>
  <c r="J130" i="9" s="1"/>
  <c r="Q15" i="3" s="1"/>
  <c r="E129" i="9"/>
  <c r="J129" i="9" s="1"/>
  <c r="Q14" i="3" s="1"/>
  <c r="E128" i="9"/>
  <c r="J128" i="9" s="1"/>
  <c r="Q13" i="3" s="1"/>
  <c r="Q3" i="9"/>
  <c r="V3" i="9" s="1"/>
  <c r="Q148" i="3" s="1"/>
  <c r="Q6" i="9"/>
  <c r="V6" i="9" s="1"/>
  <c r="Q151" i="3" s="1"/>
  <c r="Q7" i="9"/>
  <c r="V7" i="9" s="1"/>
  <c r="Q152" i="3" s="1"/>
  <c r="Q8" i="9"/>
  <c r="V8" i="9" s="1"/>
  <c r="Q153" i="3" s="1"/>
  <c r="Q9" i="9"/>
  <c r="V9" i="9" s="1"/>
  <c r="Q154" i="3" s="1"/>
  <c r="Q10" i="9"/>
  <c r="V10" i="9" s="1"/>
  <c r="Q155" i="3" s="1"/>
  <c r="Q11" i="9"/>
  <c r="V11" i="9" s="1"/>
  <c r="Q156" i="3" s="1"/>
  <c r="Q4" i="9"/>
  <c r="V4" i="9" s="1"/>
  <c r="Q149" i="3" s="1"/>
  <c r="Q12" i="9"/>
  <c r="V12" i="9" s="1"/>
  <c r="Q157" i="3" s="1"/>
  <c r="Q13" i="9"/>
  <c r="V13" i="9" s="1"/>
  <c r="Q158" i="3" s="1"/>
  <c r="Q14" i="9"/>
  <c r="V14" i="9" s="1"/>
  <c r="Q159" i="3" s="1"/>
  <c r="Q15" i="9"/>
  <c r="V15" i="9" s="1"/>
  <c r="Q160" i="3" s="1"/>
  <c r="Q16" i="9"/>
  <c r="V16" i="9" s="1"/>
  <c r="Q161" i="3" s="1"/>
  <c r="Q17" i="9"/>
  <c r="V17" i="9" s="1"/>
  <c r="Q162" i="3" s="1"/>
  <c r="Q18" i="9"/>
  <c r="V18" i="9" s="1"/>
  <c r="Q163" i="3" s="1"/>
  <c r="Q19" i="9"/>
  <c r="V19" i="9" s="1"/>
  <c r="Q164" i="3" s="1"/>
  <c r="Q20" i="9"/>
  <c r="V20" i="9" s="1"/>
  <c r="Q165" i="3" s="1"/>
  <c r="Q21" i="9"/>
  <c r="V21" i="9" s="1"/>
  <c r="Q166" i="3" s="1"/>
  <c r="Q22" i="9"/>
  <c r="V22" i="9" s="1"/>
  <c r="Q167" i="3" s="1"/>
  <c r="Q23" i="9"/>
  <c r="V23" i="9" s="1"/>
  <c r="Q168" i="3" s="1"/>
  <c r="Q24" i="9"/>
  <c r="V24" i="9" s="1"/>
  <c r="Q169" i="3" s="1"/>
  <c r="Q25" i="9"/>
  <c r="V25" i="9" s="1"/>
  <c r="Q170" i="3" s="1"/>
  <c r="Q26" i="9"/>
  <c r="V26" i="9" s="1"/>
  <c r="Q171" i="3" s="1"/>
  <c r="Q27" i="9"/>
  <c r="V27" i="9" s="1"/>
  <c r="Q172" i="3" s="1"/>
  <c r="Q28" i="9"/>
  <c r="V28" i="9" s="1"/>
  <c r="Q173" i="3" s="1"/>
  <c r="Q29" i="9"/>
  <c r="V29" i="9" s="1"/>
  <c r="Q174" i="3" s="1"/>
  <c r="Q30" i="9"/>
  <c r="V30" i="9" s="1"/>
  <c r="Q175" i="3" s="1"/>
  <c r="Q5" i="9"/>
  <c r="V5" i="9" s="1"/>
  <c r="Q150" i="3" s="1"/>
  <c r="E126" i="9"/>
  <c r="J126" i="9" s="1"/>
  <c r="Q145" i="3" s="1"/>
  <c r="E125" i="9"/>
  <c r="J125" i="9" s="1"/>
  <c r="Q144" i="3" s="1"/>
  <c r="E124" i="9"/>
  <c r="J124" i="9" s="1"/>
  <c r="Q143" i="3" s="1"/>
  <c r="E123" i="9"/>
  <c r="J123" i="9" s="1"/>
  <c r="Q142" i="3" s="1"/>
  <c r="E122" i="9"/>
  <c r="J122" i="9" s="1"/>
  <c r="Q141" i="3" s="1"/>
  <c r="E121" i="9"/>
  <c r="J121" i="9" s="1"/>
  <c r="Q140" i="3" s="1"/>
  <c r="E120" i="9"/>
  <c r="J120" i="9" s="1"/>
  <c r="Q139" i="3" s="1"/>
  <c r="E119" i="9"/>
  <c r="J119" i="9" s="1"/>
  <c r="Q138" i="3" s="1"/>
  <c r="E118" i="9"/>
  <c r="J118" i="9" s="1"/>
  <c r="Q137" i="3" s="1"/>
  <c r="E117" i="9"/>
  <c r="J117" i="9" s="1"/>
  <c r="Q136" i="3" s="1"/>
  <c r="E116" i="9"/>
  <c r="J116" i="9" s="1"/>
  <c r="Q135" i="3" s="1"/>
  <c r="E115" i="9"/>
  <c r="J115" i="9" s="1"/>
  <c r="Q134" i="3" s="1"/>
  <c r="E114" i="9"/>
  <c r="J114" i="9" s="1"/>
  <c r="Q133" i="3" s="1"/>
  <c r="E113" i="9"/>
  <c r="J113" i="9" s="1"/>
  <c r="Q132" i="3" s="1"/>
  <c r="E112" i="9"/>
  <c r="J112" i="9" s="1"/>
  <c r="Q131" i="3" s="1"/>
  <c r="E111" i="9"/>
  <c r="J111" i="9" s="1"/>
  <c r="Q130" i="3" s="1"/>
  <c r="E110" i="9"/>
  <c r="J110" i="9" s="1"/>
  <c r="Q129" i="3" s="1"/>
  <c r="E109" i="9"/>
  <c r="J109" i="9" s="1"/>
  <c r="Q128" i="3" s="1"/>
  <c r="E108" i="9"/>
  <c r="J108" i="9" s="1"/>
  <c r="Q127" i="3" s="1"/>
  <c r="E107" i="9"/>
  <c r="J107" i="9" s="1"/>
  <c r="Q126" i="3" s="1"/>
  <c r="E106" i="9"/>
  <c r="J106" i="9" s="1"/>
  <c r="Q125" i="3" s="1"/>
  <c r="E105" i="9"/>
  <c r="J105" i="9" s="1"/>
  <c r="Q124" i="3" s="1"/>
  <c r="E104" i="9"/>
  <c r="J104" i="9" s="1"/>
  <c r="Q123" i="3" s="1"/>
  <c r="E103" i="9"/>
  <c r="J103" i="9" s="1"/>
  <c r="Q122" i="3" s="1"/>
  <c r="E102" i="9"/>
  <c r="J102" i="9" s="1"/>
  <c r="Q121" i="3" s="1"/>
  <c r="E101" i="9"/>
  <c r="J101" i="9" s="1"/>
  <c r="Q120" i="3" s="1"/>
  <c r="E100" i="9"/>
  <c r="J100" i="9" s="1"/>
  <c r="Q119" i="3" s="1"/>
  <c r="E99" i="9"/>
  <c r="J99" i="9" s="1"/>
  <c r="Q118" i="3" s="1"/>
  <c r="E98" i="9"/>
  <c r="J98" i="9" s="1"/>
  <c r="Q117" i="3" s="1"/>
  <c r="E97" i="9"/>
  <c r="J97" i="9" s="1"/>
  <c r="Q116" i="3" s="1"/>
  <c r="E67" i="9"/>
  <c r="J67" i="9" s="1"/>
  <c r="Q85" i="3" s="1"/>
  <c r="E68" i="9"/>
  <c r="J68" i="9" s="1"/>
  <c r="Q86" i="3" s="1"/>
  <c r="E69" i="9"/>
  <c r="J69" i="9" s="1"/>
  <c r="Q87" i="3" s="1"/>
  <c r="E70" i="9"/>
  <c r="J70" i="9" s="1"/>
  <c r="Q88" i="3" s="1"/>
  <c r="E71" i="9"/>
  <c r="J71" i="9" s="1"/>
  <c r="Q89" i="3" s="1"/>
  <c r="E72" i="9"/>
  <c r="J72" i="9" s="1"/>
  <c r="Q90" i="3" s="1"/>
  <c r="E73" i="9"/>
  <c r="J73" i="9" s="1"/>
  <c r="Q91" i="3" s="1"/>
  <c r="E74" i="9"/>
  <c r="J74" i="9" s="1"/>
  <c r="Q92" i="3" s="1"/>
  <c r="E75" i="9"/>
  <c r="J75" i="9" s="1"/>
  <c r="Q93" i="3" s="1"/>
  <c r="E76" i="9"/>
  <c r="J76" i="9" s="1"/>
  <c r="Q94" i="3" s="1"/>
  <c r="E77" i="9"/>
  <c r="J77" i="9" s="1"/>
  <c r="Q95" i="3" s="1"/>
  <c r="E78" i="9"/>
  <c r="J78" i="9" s="1"/>
  <c r="Q96" i="3" s="1"/>
  <c r="E79" i="9"/>
  <c r="J79" i="9" s="1"/>
  <c r="Q97" i="3" s="1"/>
  <c r="E80" i="9"/>
  <c r="J80" i="9" s="1"/>
  <c r="Q98" i="3" s="1"/>
  <c r="E81" i="9"/>
  <c r="J81" i="9" s="1"/>
  <c r="Q99" i="3" s="1"/>
  <c r="E82" i="9"/>
  <c r="J82" i="9" s="1"/>
  <c r="Q100" i="3" s="1"/>
  <c r="E83" i="9"/>
  <c r="J83" i="9" s="1"/>
  <c r="Q101" i="3" s="1"/>
  <c r="E84" i="9"/>
  <c r="J84" i="9" s="1"/>
  <c r="Q102" i="3" s="1"/>
  <c r="E85" i="9"/>
  <c r="J85" i="9" s="1"/>
  <c r="Q103" i="3" s="1"/>
  <c r="E86" i="9"/>
  <c r="J86" i="9" s="1"/>
  <c r="Q104" i="3" s="1"/>
  <c r="E87" i="9"/>
  <c r="J87" i="9" s="1"/>
  <c r="Q105" i="3" s="1"/>
  <c r="E88" i="9"/>
  <c r="J88" i="9" s="1"/>
  <c r="Q106" i="3" s="1"/>
  <c r="Q83" i="3" s="1"/>
  <c r="E89" i="9"/>
  <c r="J89" i="9" s="1"/>
  <c r="Q107" i="3" s="1"/>
  <c r="E90" i="9"/>
  <c r="J90" i="9" s="1"/>
  <c r="Q108" i="3" s="1"/>
  <c r="E91" i="9"/>
  <c r="J91" i="9" s="1"/>
  <c r="Q109" i="3" s="1"/>
  <c r="E92" i="9"/>
  <c r="J92" i="9" s="1"/>
  <c r="Q110" i="3" s="1"/>
  <c r="E93" i="9"/>
  <c r="J93" i="9" s="1"/>
  <c r="Q111" i="3" s="1"/>
  <c r="E94" i="9"/>
  <c r="J94" i="9" s="1"/>
  <c r="Q112" i="3" s="1"/>
  <c r="E95" i="9"/>
  <c r="E66" i="9"/>
  <c r="J66" i="9" s="1"/>
  <c r="Q84" i="3" s="1"/>
  <c r="E64" i="9"/>
  <c r="J64" i="9" s="1"/>
  <c r="Q81" i="3" s="1"/>
  <c r="E63" i="9"/>
  <c r="J63" i="9" s="1"/>
  <c r="Q80" i="3" s="1"/>
  <c r="E62" i="9"/>
  <c r="J62" i="9" s="1"/>
  <c r="Q79" i="3" s="1"/>
  <c r="E61" i="9"/>
  <c r="J61" i="9" s="1"/>
  <c r="Q78" i="3" s="1"/>
  <c r="E60" i="9"/>
  <c r="J60" i="9" s="1"/>
  <c r="Q77" i="3" s="1"/>
  <c r="E59" i="9"/>
  <c r="J59" i="9" s="1"/>
  <c r="Q76" i="3" s="1"/>
  <c r="E58" i="9"/>
  <c r="J58" i="9" s="1"/>
  <c r="Q75" i="3" s="1"/>
  <c r="E57" i="9"/>
  <c r="J57" i="9" s="1"/>
  <c r="Q74" i="3" s="1"/>
  <c r="E56" i="9"/>
  <c r="J56" i="9" s="1"/>
  <c r="Q73" i="3" s="1"/>
  <c r="E55" i="9"/>
  <c r="J55" i="9" s="1"/>
  <c r="Q72" i="3" s="1"/>
  <c r="E54" i="9"/>
  <c r="J54" i="9" s="1"/>
  <c r="Q71" i="3" s="1"/>
  <c r="E53" i="9"/>
  <c r="J53" i="9" s="1"/>
  <c r="Q70" i="3" s="1"/>
  <c r="E52" i="9"/>
  <c r="J52" i="9" s="1"/>
  <c r="Q69" i="3" s="1"/>
  <c r="E51" i="9"/>
  <c r="J51" i="9" s="1"/>
  <c r="Q68" i="3" s="1"/>
  <c r="E50" i="9"/>
  <c r="J50" i="9" s="1"/>
  <c r="Q67" i="3" s="1"/>
  <c r="E49" i="9"/>
  <c r="J49" i="9" s="1"/>
  <c r="Q66" i="3" s="1"/>
  <c r="E48" i="9"/>
  <c r="J48" i="9" s="1"/>
  <c r="Q65" i="3" s="1"/>
  <c r="E47" i="9"/>
  <c r="J47" i="9" s="1"/>
  <c r="Q64" i="3" s="1"/>
  <c r="E46" i="9"/>
  <c r="J46" i="9" s="1"/>
  <c r="Q63" i="3" s="1"/>
  <c r="E45" i="9"/>
  <c r="J45" i="9" s="1"/>
  <c r="Q62" i="3" s="1"/>
  <c r="E44" i="9"/>
  <c r="J44" i="9" s="1"/>
  <c r="Q61" i="3" s="1"/>
  <c r="E43" i="9"/>
  <c r="J43" i="9" s="1"/>
  <c r="Q60" i="3" s="1"/>
  <c r="E42" i="9"/>
  <c r="J42" i="9" s="1"/>
  <c r="Q59" i="3" s="1"/>
  <c r="E41" i="9"/>
  <c r="J41" i="9" s="1"/>
  <c r="Q58" i="3" s="1"/>
  <c r="E40" i="9"/>
  <c r="J40" i="9" s="1"/>
  <c r="Q57" i="3" s="1"/>
  <c r="E39" i="9"/>
  <c r="J39" i="9" s="1"/>
  <c r="Q56" i="3" s="1"/>
  <c r="E38" i="9"/>
  <c r="J38" i="9" s="1"/>
  <c r="Q55" i="3" s="1"/>
  <c r="E37" i="9"/>
  <c r="J37" i="9" s="1"/>
  <c r="Q54" i="3" s="1"/>
  <c r="E36" i="9"/>
  <c r="J36" i="9" s="1"/>
  <c r="Q53" i="3" s="1"/>
  <c r="E35" i="9"/>
  <c r="J35" i="9" s="1"/>
  <c r="Q52" i="3" s="1"/>
  <c r="E4" i="9"/>
  <c r="J4" i="9" s="1"/>
  <c r="Q20" i="3" s="1"/>
  <c r="E5" i="9"/>
  <c r="J5" i="9" s="1"/>
  <c r="Q21" i="3" s="1"/>
  <c r="E6" i="9"/>
  <c r="J6" i="9" s="1"/>
  <c r="Q22" i="3" s="1"/>
  <c r="E7" i="9"/>
  <c r="J7" i="9" s="1"/>
  <c r="Q23" i="3" s="1"/>
  <c r="E8" i="9"/>
  <c r="J8" i="9" s="1"/>
  <c r="Q24" i="3" s="1"/>
  <c r="E9" i="9"/>
  <c r="J9" i="9" s="1"/>
  <c r="Q25" i="3" s="1"/>
  <c r="E10" i="9"/>
  <c r="J10" i="9" s="1"/>
  <c r="Q26" i="3" s="1"/>
  <c r="E11" i="9"/>
  <c r="J11" i="9" s="1"/>
  <c r="Q27" i="3" s="1"/>
  <c r="E12" i="9"/>
  <c r="J12" i="9" s="1"/>
  <c r="Q28" i="3" s="1"/>
  <c r="E13" i="9"/>
  <c r="J13" i="9" s="1"/>
  <c r="Q29" i="3" s="1"/>
  <c r="E14" i="9"/>
  <c r="J14" i="9" s="1"/>
  <c r="Q30" i="3" s="1"/>
  <c r="E15" i="9"/>
  <c r="J15" i="9" s="1"/>
  <c r="Q31" i="3" s="1"/>
  <c r="E16" i="9"/>
  <c r="J16" i="9" s="1"/>
  <c r="Q32" i="3" s="1"/>
  <c r="E17" i="9"/>
  <c r="J17" i="9" s="1"/>
  <c r="Q33" i="3" s="1"/>
  <c r="Q18" i="3" s="1"/>
  <c r="E18" i="9"/>
  <c r="J18" i="9" s="1"/>
  <c r="Q34" i="3" s="1"/>
  <c r="E19" i="9"/>
  <c r="J19" i="9" s="1"/>
  <c r="Q35" i="3" s="1"/>
  <c r="E20" i="9"/>
  <c r="J20" i="9" s="1"/>
  <c r="Q36" i="3" s="1"/>
  <c r="E21" i="9"/>
  <c r="J21" i="9" s="1"/>
  <c r="Q37" i="3" s="1"/>
  <c r="E22" i="9"/>
  <c r="J22" i="9" s="1"/>
  <c r="Q38" i="3" s="1"/>
  <c r="E23" i="9"/>
  <c r="J23" i="9" s="1"/>
  <c r="Q39" i="3" s="1"/>
  <c r="E24" i="9"/>
  <c r="J24" i="9" s="1"/>
  <c r="Q40" i="3" s="1"/>
  <c r="E25" i="9"/>
  <c r="J25" i="9" s="1"/>
  <c r="Q41" i="3" s="1"/>
  <c r="E26" i="9"/>
  <c r="J26" i="9" s="1"/>
  <c r="Q42" i="3" s="1"/>
  <c r="E27" i="9"/>
  <c r="J27" i="9" s="1"/>
  <c r="Q43" i="3" s="1"/>
  <c r="E28" i="9"/>
  <c r="J28" i="9" s="1"/>
  <c r="Q44" i="3" s="1"/>
  <c r="E29" i="9"/>
  <c r="J29" i="9" s="1"/>
  <c r="Q45" i="3" s="1"/>
  <c r="E30" i="9"/>
  <c r="J30" i="9" s="1"/>
  <c r="Q46" i="3" s="1"/>
  <c r="E31" i="9"/>
  <c r="J31" i="9" s="1"/>
  <c r="Q47" i="3" s="1"/>
  <c r="E32" i="9"/>
  <c r="J32" i="9" s="1"/>
  <c r="Q48" i="3" s="1"/>
  <c r="E33" i="9"/>
  <c r="J33" i="9" s="1"/>
  <c r="Q49" i="3" s="1"/>
  <c r="E3" i="9"/>
  <c r="J3" i="9" s="1"/>
  <c r="Q19" i="3" s="1"/>
  <c r="Q51" i="3" l="1"/>
  <c r="Q11" i="3" s="1"/>
  <c r="C77" i="2"/>
  <c r="H79" i="1"/>
  <c r="L79" i="1"/>
  <c r="P79" i="1"/>
  <c r="T79" i="1"/>
  <c r="V79" i="1"/>
  <c r="Z79" i="1"/>
  <c r="AD79" i="1"/>
  <c r="AH79" i="1"/>
  <c r="AL79" i="1"/>
  <c r="AP79" i="1"/>
  <c r="AT79" i="1"/>
  <c r="AX79" i="1"/>
  <c r="BB79" i="1"/>
  <c r="G79" i="1"/>
  <c r="I79" i="1"/>
  <c r="K79" i="1"/>
  <c r="M79" i="1"/>
  <c r="O79" i="1"/>
  <c r="Q79" i="1"/>
  <c r="S79" i="1"/>
  <c r="U79" i="1"/>
  <c r="W79" i="1"/>
  <c r="Y79" i="1"/>
  <c r="AA79" i="1"/>
  <c r="AC79" i="1"/>
  <c r="AE79" i="1"/>
  <c r="AG79" i="1"/>
  <c r="AI79" i="1"/>
  <c r="AK79" i="1"/>
  <c r="AM79" i="1"/>
  <c r="AO79" i="1"/>
  <c r="AQ79" i="1"/>
  <c r="AS79" i="1"/>
  <c r="AU79" i="1"/>
  <c r="AW79" i="1"/>
  <c r="AY79" i="1"/>
  <c r="BA79" i="1"/>
  <c r="BC79" i="1"/>
  <c r="F79" i="1"/>
  <c r="J79" i="1"/>
  <c r="N79" i="1"/>
  <c r="R79" i="1"/>
  <c r="X79" i="1"/>
  <c r="AB79" i="1"/>
  <c r="AF79" i="1"/>
  <c r="AJ79" i="1"/>
  <c r="AN79" i="1"/>
  <c r="AR79" i="1"/>
  <c r="AV79" i="1"/>
  <c r="AZ79" i="1"/>
  <c r="BD79" i="1"/>
  <c r="C75" i="2"/>
  <c r="G77" i="1"/>
  <c r="I77" i="1"/>
  <c r="K77" i="1"/>
  <c r="M77" i="1"/>
  <c r="O77" i="1"/>
  <c r="Q77" i="1"/>
  <c r="F77" i="1"/>
  <c r="H77" i="1"/>
  <c r="J77" i="1"/>
  <c r="L77" i="1"/>
  <c r="N77" i="1"/>
  <c r="P77" i="1"/>
  <c r="R77" i="1"/>
  <c r="T77" i="1"/>
  <c r="V77" i="1"/>
  <c r="X77" i="1"/>
  <c r="Z77" i="1"/>
  <c r="AB77" i="1"/>
  <c r="AD77" i="1"/>
  <c r="AF77" i="1"/>
  <c r="AH77" i="1"/>
  <c r="AJ77" i="1"/>
  <c r="AL77" i="1"/>
  <c r="AN77" i="1"/>
  <c r="AP77" i="1"/>
  <c r="AR77" i="1"/>
  <c r="AT77" i="1"/>
  <c r="AV77" i="1"/>
  <c r="AX77" i="1"/>
  <c r="AZ77" i="1"/>
  <c r="BB77" i="1"/>
  <c r="BD77" i="1"/>
  <c r="S77" i="1"/>
  <c r="W77" i="1"/>
  <c r="AA77" i="1"/>
  <c r="AE77" i="1"/>
  <c r="AI77" i="1"/>
  <c r="AM77" i="1"/>
  <c r="AQ77" i="1"/>
  <c r="AU77" i="1"/>
  <c r="AY77" i="1"/>
  <c r="BC77" i="1"/>
  <c r="U77" i="1"/>
  <c r="Y77" i="1"/>
  <c r="AC77" i="1"/>
  <c r="AG77" i="1"/>
  <c r="AK77" i="1"/>
  <c r="AO77" i="1"/>
  <c r="AS77" i="1"/>
  <c r="AW77" i="1"/>
  <c r="BA77" i="1"/>
  <c r="C73" i="2"/>
  <c r="G75" i="1"/>
  <c r="I75" i="1"/>
  <c r="K75" i="1"/>
  <c r="M75" i="1"/>
  <c r="O75" i="1"/>
  <c r="Q75" i="1"/>
  <c r="S75" i="1"/>
  <c r="U75" i="1"/>
  <c r="W75" i="1"/>
  <c r="Y75" i="1"/>
  <c r="AA75" i="1"/>
  <c r="AC75" i="1"/>
  <c r="AE75" i="1"/>
  <c r="AG75" i="1"/>
  <c r="AI75" i="1"/>
  <c r="AK75" i="1"/>
  <c r="AM75" i="1"/>
  <c r="AO75" i="1"/>
  <c r="AQ75" i="1"/>
  <c r="AS75" i="1"/>
  <c r="AU75" i="1"/>
  <c r="AW75" i="1"/>
  <c r="AY75" i="1"/>
  <c r="BA75" i="1"/>
  <c r="BC75" i="1"/>
  <c r="F75" i="1"/>
  <c r="H75" i="1"/>
  <c r="J75" i="1"/>
  <c r="L75" i="1"/>
  <c r="N75" i="1"/>
  <c r="P75" i="1"/>
  <c r="R75" i="1"/>
  <c r="T75" i="1"/>
  <c r="V75" i="1"/>
  <c r="X75" i="1"/>
  <c r="Z75" i="1"/>
  <c r="AB75" i="1"/>
  <c r="AD75" i="1"/>
  <c r="AF75" i="1"/>
  <c r="AH75" i="1"/>
  <c r="AJ75" i="1"/>
  <c r="AL75" i="1"/>
  <c r="AN75" i="1"/>
  <c r="AP75" i="1"/>
  <c r="AR75" i="1"/>
  <c r="AT75" i="1"/>
  <c r="AV75" i="1"/>
  <c r="AX75" i="1"/>
  <c r="AZ75" i="1"/>
  <c r="BB75" i="1"/>
  <c r="BD75" i="1"/>
  <c r="C76" i="2"/>
  <c r="G78" i="1"/>
  <c r="I78" i="1"/>
  <c r="K78" i="1"/>
  <c r="M78" i="1"/>
  <c r="O78" i="1"/>
  <c r="Q78" i="1"/>
  <c r="H78" i="1"/>
  <c r="L78" i="1"/>
  <c r="P78" i="1"/>
  <c r="S78" i="1"/>
  <c r="U78" i="1"/>
  <c r="W78" i="1"/>
  <c r="Y78" i="1"/>
  <c r="AA78" i="1"/>
  <c r="AC78" i="1"/>
  <c r="AE78" i="1"/>
  <c r="AG78" i="1"/>
  <c r="AI78" i="1"/>
  <c r="AM78" i="1"/>
  <c r="AO78" i="1"/>
  <c r="AQ78" i="1"/>
  <c r="AU78" i="1"/>
  <c r="AY78" i="1"/>
  <c r="BC78" i="1"/>
  <c r="F78" i="1"/>
  <c r="J78" i="1"/>
  <c r="N78" i="1"/>
  <c r="R78" i="1"/>
  <c r="T78" i="1"/>
  <c r="V78" i="1"/>
  <c r="X78" i="1"/>
  <c r="Z78" i="1"/>
  <c r="AB78" i="1"/>
  <c r="AD78" i="1"/>
  <c r="AF78" i="1"/>
  <c r="AH78" i="1"/>
  <c r="AJ78" i="1"/>
  <c r="AL78" i="1"/>
  <c r="AN78" i="1"/>
  <c r="AP78" i="1"/>
  <c r="AR78" i="1"/>
  <c r="AT78" i="1"/>
  <c r="AV78" i="1"/>
  <c r="AX78" i="1"/>
  <c r="AZ78" i="1"/>
  <c r="BB78" i="1"/>
  <c r="BD78" i="1"/>
  <c r="AK78" i="1"/>
  <c r="AS78" i="1"/>
  <c r="AW78" i="1"/>
  <c r="BA78" i="1"/>
  <c r="F76" i="1"/>
  <c r="H76" i="1"/>
  <c r="J76" i="1"/>
  <c r="L76" i="1"/>
  <c r="N76" i="1"/>
  <c r="P76" i="1"/>
  <c r="R76" i="1"/>
  <c r="T76" i="1"/>
  <c r="V76" i="1"/>
  <c r="X76" i="1"/>
  <c r="Z76" i="1"/>
  <c r="AB76" i="1"/>
  <c r="AD76" i="1"/>
  <c r="AF76" i="1"/>
  <c r="AH76" i="1"/>
  <c r="AJ76" i="1"/>
  <c r="AL76" i="1"/>
  <c r="AN76" i="1"/>
  <c r="AP76" i="1"/>
  <c r="AR76" i="1"/>
  <c r="AT76" i="1"/>
  <c r="AV76" i="1"/>
  <c r="AX76" i="1"/>
  <c r="AZ76" i="1"/>
  <c r="BB76" i="1"/>
  <c r="BD76" i="1"/>
  <c r="C74" i="2"/>
  <c r="G76" i="1"/>
  <c r="I76" i="1"/>
  <c r="K76" i="1"/>
  <c r="M76" i="1"/>
  <c r="O76" i="1"/>
  <c r="Q76" i="1"/>
  <c r="S76" i="1"/>
  <c r="U76" i="1"/>
  <c r="W76" i="1"/>
  <c r="Y76" i="1"/>
  <c r="AA76" i="1"/>
  <c r="AC76" i="1"/>
  <c r="AE76" i="1"/>
  <c r="AG76" i="1"/>
  <c r="AI76" i="1"/>
  <c r="AK76" i="1"/>
  <c r="AM76" i="1"/>
  <c r="AO76" i="1"/>
  <c r="AQ76" i="1"/>
  <c r="AS76" i="1"/>
  <c r="AU76" i="1"/>
  <c r="AW76" i="1"/>
  <c r="AY76" i="1"/>
  <c r="BA76" i="1"/>
  <c r="BC76" i="1"/>
  <c r="D85" i="3"/>
  <c r="D83" i="8"/>
  <c r="B83" i="2"/>
  <c r="B83" i="8"/>
  <c r="B82" i="2"/>
  <c r="B82" i="8"/>
  <c r="D84" i="3"/>
  <c r="D82" i="8"/>
  <c r="BE77" i="1"/>
  <c r="BG77" i="1"/>
  <c r="BM77" i="1"/>
  <c r="BF77" i="1"/>
  <c r="BH77" i="1"/>
  <c r="BN77" i="1"/>
  <c r="D107" i="3"/>
  <c r="D105" i="8"/>
  <c r="B105" i="2"/>
  <c r="B105" i="8"/>
  <c r="C104" i="2"/>
  <c r="C104" i="8"/>
  <c r="D105" i="3"/>
  <c r="D103" i="8"/>
  <c r="B103" i="2"/>
  <c r="B103" i="8"/>
  <c r="C102" i="2"/>
  <c r="GB102" i="2" s="1"/>
  <c r="C102" i="8"/>
  <c r="D104" i="2"/>
  <c r="D104" i="8"/>
  <c r="B104" i="2"/>
  <c r="B104" i="8"/>
  <c r="D102" i="2"/>
  <c r="D102" i="8"/>
  <c r="B102" i="2"/>
  <c r="B102" i="8"/>
  <c r="D103" i="3"/>
  <c r="D101" i="8"/>
  <c r="B101" i="2"/>
  <c r="B101" i="8"/>
  <c r="C172" i="2"/>
  <c r="EZ172" i="2" s="1"/>
  <c r="MW12" i="1"/>
  <c r="CY12" i="1"/>
  <c r="N12" i="1"/>
  <c r="MV12" i="1"/>
  <c r="CX12" i="1"/>
  <c r="M12" i="1"/>
  <c r="FD148" i="1"/>
  <c r="CT148" i="1"/>
  <c r="FC148" i="1"/>
  <c r="C173" i="2"/>
  <c r="DJ173" i="2" s="1"/>
  <c r="P175" i="1"/>
  <c r="AR175" i="1"/>
  <c r="EL188" i="2"/>
  <c r="CV188" i="2"/>
  <c r="DJ188" i="2"/>
  <c r="EZ188" i="2"/>
  <c r="EL186" i="2"/>
  <c r="DJ186" i="2"/>
  <c r="EZ186" i="2"/>
  <c r="DJ184" i="2"/>
  <c r="EZ184" i="2"/>
  <c r="EL184" i="2"/>
  <c r="EL182" i="2"/>
  <c r="DJ182" i="2"/>
  <c r="EZ182" i="2"/>
  <c r="DJ180" i="2"/>
  <c r="EZ180" i="2"/>
  <c r="EL180" i="2"/>
  <c r="CV180" i="2"/>
  <c r="EL178" i="2"/>
  <c r="DJ178" i="2"/>
  <c r="EZ178" i="2"/>
  <c r="CV178" i="2"/>
  <c r="DJ176" i="2"/>
  <c r="EL176" i="2"/>
  <c r="EZ176" i="2"/>
  <c r="CV176" i="2"/>
  <c r="DJ174" i="2"/>
  <c r="EZ174" i="2"/>
  <c r="EL174" i="2"/>
  <c r="CV174" i="2"/>
  <c r="DJ172" i="2"/>
  <c r="DJ170" i="2"/>
  <c r="EZ170" i="2"/>
  <c r="EL170" i="2"/>
  <c r="CV170" i="2"/>
  <c r="EZ168" i="2"/>
  <c r="DJ168" i="2"/>
  <c r="EL168" i="2"/>
  <c r="CV168" i="2"/>
  <c r="DJ187" i="2"/>
  <c r="EL187" i="2"/>
  <c r="EZ187" i="2"/>
  <c r="EL185" i="2"/>
  <c r="EZ185" i="2"/>
  <c r="DJ185" i="2"/>
  <c r="DJ183" i="2"/>
  <c r="EL183" i="2"/>
  <c r="EZ183" i="2"/>
  <c r="EL181" i="2"/>
  <c r="EZ181" i="2"/>
  <c r="DJ181" i="2"/>
  <c r="CV181" i="2"/>
  <c r="DJ179" i="2"/>
  <c r="EL179" i="2"/>
  <c r="EZ179" i="2"/>
  <c r="CV179" i="2"/>
  <c r="EL177" i="2"/>
  <c r="EZ177" i="2"/>
  <c r="DJ177" i="2"/>
  <c r="CV177" i="2"/>
  <c r="DJ175" i="2"/>
  <c r="EZ175" i="2"/>
  <c r="EL175" i="2"/>
  <c r="CV175" i="2"/>
  <c r="DJ171" i="2"/>
  <c r="EZ171" i="2"/>
  <c r="EL171" i="2"/>
  <c r="CV171" i="2"/>
  <c r="DJ169" i="2"/>
  <c r="EZ169" i="2"/>
  <c r="EL169" i="2"/>
  <c r="CV169" i="2"/>
  <c r="M13" i="1"/>
  <c r="P190" i="2"/>
  <c r="IF190" i="2"/>
  <c r="HR190" i="2"/>
  <c r="BF190" i="2"/>
  <c r="BT190" i="2"/>
  <c r="AD190" i="2"/>
  <c r="D191" i="3"/>
  <c r="D189" i="2"/>
  <c r="BT188" i="2"/>
  <c r="GB188" i="2"/>
  <c r="GP188" i="2"/>
  <c r="HR188" i="2"/>
  <c r="IF188" i="2"/>
  <c r="P188" i="2"/>
  <c r="AD188" i="2"/>
  <c r="BF188" i="2"/>
  <c r="D189" i="3"/>
  <c r="D187" i="2"/>
  <c r="P186" i="2"/>
  <c r="GB186" i="2"/>
  <c r="GP186" i="2"/>
  <c r="BF186" i="2"/>
  <c r="BT186" i="2"/>
  <c r="AD186" i="2"/>
  <c r="D187" i="3"/>
  <c r="D185" i="2"/>
  <c r="BT184" i="2"/>
  <c r="GB184" i="2"/>
  <c r="GP184" i="2"/>
  <c r="P184" i="2"/>
  <c r="AD184" i="2"/>
  <c r="BF184" i="2"/>
  <c r="D185" i="3"/>
  <c r="D183" i="2"/>
  <c r="P182" i="2"/>
  <c r="GB182" i="2"/>
  <c r="GP182" i="2"/>
  <c r="BF182" i="2"/>
  <c r="AD182" i="2"/>
  <c r="AR182" i="2" s="1"/>
  <c r="BT182" i="2"/>
  <c r="D183" i="3"/>
  <c r="D181" i="2"/>
  <c r="BT180" i="2"/>
  <c r="GP180" i="2"/>
  <c r="GB180" i="2"/>
  <c r="HR180" i="2"/>
  <c r="IF180" i="2"/>
  <c r="BF180" i="2"/>
  <c r="P180" i="2"/>
  <c r="AD180" i="2"/>
  <c r="D181" i="3"/>
  <c r="D179" i="2"/>
  <c r="P178" i="2"/>
  <c r="GB178" i="2"/>
  <c r="GP178" i="2"/>
  <c r="HR178" i="2"/>
  <c r="IF178" i="2"/>
  <c r="BF178" i="2"/>
  <c r="BT178" i="2"/>
  <c r="AD178" i="2"/>
  <c r="D179" i="3"/>
  <c r="D177" i="2"/>
  <c r="BT176" i="2"/>
  <c r="GP176" i="2"/>
  <c r="GB176" i="2"/>
  <c r="HR176" i="2"/>
  <c r="IF176" i="2"/>
  <c r="P176" i="2"/>
  <c r="BF176" i="2"/>
  <c r="AD176" i="2"/>
  <c r="D177" i="3"/>
  <c r="D175" i="2"/>
  <c r="P174" i="2"/>
  <c r="GB174" i="2"/>
  <c r="GP174" i="2"/>
  <c r="HR174" i="2"/>
  <c r="IF174" i="2"/>
  <c r="BF174" i="2"/>
  <c r="AD174" i="2"/>
  <c r="BT174" i="2"/>
  <c r="D175" i="3"/>
  <c r="D173" i="2"/>
  <c r="D173" i="3"/>
  <c r="D171" i="2"/>
  <c r="P170" i="2"/>
  <c r="GB170" i="2"/>
  <c r="GP170" i="2"/>
  <c r="HR170" i="2"/>
  <c r="IF170" i="2"/>
  <c r="BT170" i="2"/>
  <c r="D171" i="3"/>
  <c r="D169" i="2"/>
  <c r="P168" i="2"/>
  <c r="GB168" i="2"/>
  <c r="GP168" i="2"/>
  <c r="HR168" i="2"/>
  <c r="IF168" i="2"/>
  <c r="BF168" i="2"/>
  <c r="AD168" i="2"/>
  <c r="BT168" i="2"/>
  <c r="D192" i="3"/>
  <c r="D190" i="2"/>
  <c r="D190" i="3"/>
  <c r="D188" i="2"/>
  <c r="BT187" i="2"/>
  <c r="GB187" i="2"/>
  <c r="GP187" i="2"/>
  <c r="AD187" i="2"/>
  <c r="BF187" i="2"/>
  <c r="CH187" i="2" s="1"/>
  <c r="P187" i="2"/>
  <c r="D188" i="3"/>
  <c r="D186" i="2"/>
  <c r="GP185" i="2"/>
  <c r="GB185" i="2"/>
  <c r="BT185" i="2"/>
  <c r="P185" i="2"/>
  <c r="AD185" i="2"/>
  <c r="BF185" i="2"/>
  <c r="D186" i="3"/>
  <c r="D184" i="2"/>
  <c r="BT183" i="2"/>
  <c r="GB183" i="2"/>
  <c r="GP183" i="2"/>
  <c r="AD183" i="2"/>
  <c r="BF183" i="2"/>
  <c r="CH183" i="2" s="1"/>
  <c r="P183" i="2"/>
  <c r="D184" i="3"/>
  <c r="D182" i="2"/>
  <c r="GB181" i="2"/>
  <c r="GP181" i="2"/>
  <c r="HR181" i="2"/>
  <c r="IF181" i="2"/>
  <c r="BT181" i="2"/>
  <c r="P181" i="2"/>
  <c r="BF181" i="2"/>
  <c r="AD181" i="2"/>
  <c r="D182" i="3"/>
  <c r="D180" i="2"/>
  <c r="BT179" i="2"/>
  <c r="GB179" i="2"/>
  <c r="GP179" i="2"/>
  <c r="HR179" i="2"/>
  <c r="IF179" i="2"/>
  <c r="AD179" i="2"/>
  <c r="P179" i="2"/>
  <c r="BF179" i="2"/>
  <c r="D180" i="3"/>
  <c r="D178" i="2"/>
  <c r="AD177" i="2"/>
  <c r="GP177" i="2"/>
  <c r="GB177" i="2"/>
  <c r="HR177" i="2"/>
  <c r="IF177" i="2"/>
  <c r="BT177" i="2"/>
  <c r="P177" i="2"/>
  <c r="BF177" i="2"/>
  <c r="D178" i="3"/>
  <c r="D176" i="2"/>
  <c r="BT175" i="2"/>
  <c r="GB175" i="2"/>
  <c r="GP175" i="2"/>
  <c r="HR175" i="2"/>
  <c r="IF175" i="2"/>
  <c r="P175" i="2"/>
  <c r="D176" i="3"/>
  <c r="D174" i="2"/>
  <c r="D174" i="3"/>
  <c r="D172" i="2"/>
  <c r="BT171" i="2"/>
  <c r="GB171" i="2"/>
  <c r="GP171" i="2"/>
  <c r="HR171" i="2"/>
  <c r="IF171" i="2"/>
  <c r="BF171" i="2"/>
  <c r="P171" i="2"/>
  <c r="AD171" i="2"/>
  <c r="D172" i="3"/>
  <c r="D170" i="2"/>
  <c r="GB169" i="2"/>
  <c r="GP169" i="2"/>
  <c r="HR169" i="2"/>
  <c r="IF169" i="2"/>
  <c r="BT169" i="2"/>
  <c r="P169" i="2"/>
  <c r="BF169" i="2"/>
  <c r="AD169" i="2"/>
  <c r="D170" i="3"/>
  <c r="D168" i="2"/>
  <c r="GB189" i="2"/>
  <c r="HR189" i="2"/>
  <c r="GP189" i="2"/>
  <c r="IF189" i="2"/>
  <c r="BF189" i="2"/>
  <c r="BT189" i="2"/>
  <c r="P189" i="2"/>
  <c r="AD189" i="2"/>
  <c r="C81" i="2"/>
  <c r="EZ110" i="2"/>
  <c r="GB110" i="2"/>
  <c r="GP110" i="2"/>
  <c r="DJ110" i="2"/>
  <c r="BT110" i="2"/>
  <c r="BF110" i="2"/>
  <c r="HR110" i="2"/>
  <c r="IF110" i="2"/>
  <c r="EL110" i="2"/>
  <c r="CV110" i="2"/>
  <c r="AD110" i="2"/>
  <c r="EZ108" i="2"/>
  <c r="GB108" i="2"/>
  <c r="GP108" i="2"/>
  <c r="DJ108" i="2"/>
  <c r="BT108" i="2"/>
  <c r="BF108" i="2"/>
  <c r="HR108" i="2"/>
  <c r="IF108" i="2"/>
  <c r="EL108" i="2"/>
  <c r="CV108" i="2"/>
  <c r="AD108" i="2"/>
  <c r="EZ106" i="2"/>
  <c r="GB106" i="2"/>
  <c r="GP106" i="2"/>
  <c r="DJ106" i="2"/>
  <c r="BT106" i="2"/>
  <c r="BF106" i="2"/>
  <c r="HR106" i="2"/>
  <c r="IF106" i="2"/>
  <c r="EL106" i="2"/>
  <c r="CV106" i="2"/>
  <c r="AD106" i="2"/>
  <c r="EZ100" i="2"/>
  <c r="GB100" i="2"/>
  <c r="GP100" i="2"/>
  <c r="DJ100" i="2"/>
  <c r="BT100" i="2"/>
  <c r="BF100" i="2"/>
  <c r="HR100" i="2"/>
  <c r="IF100" i="2"/>
  <c r="EL100" i="2"/>
  <c r="CV100" i="2"/>
  <c r="AD100" i="2"/>
  <c r="EZ98" i="2"/>
  <c r="GB98" i="2"/>
  <c r="GP98" i="2"/>
  <c r="DJ98" i="2"/>
  <c r="BT98" i="2"/>
  <c r="BF98" i="2"/>
  <c r="HR98" i="2"/>
  <c r="IF98" i="2"/>
  <c r="EL98" i="2"/>
  <c r="CV98" i="2"/>
  <c r="AD98" i="2"/>
  <c r="EZ96" i="2"/>
  <c r="GB96" i="2"/>
  <c r="GP96" i="2"/>
  <c r="DJ96" i="2"/>
  <c r="BT96" i="2"/>
  <c r="BF96" i="2"/>
  <c r="HR96" i="2"/>
  <c r="IF96" i="2"/>
  <c r="EL96" i="2"/>
  <c r="CV96" i="2"/>
  <c r="AD96" i="2"/>
  <c r="EZ94" i="2"/>
  <c r="GB94" i="2"/>
  <c r="GP94" i="2"/>
  <c r="DJ94" i="2"/>
  <c r="BT94" i="2"/>
  <c r="BF94" i="2"/>
  <c r="HR94" i="2"/>
  <c r="IF94" i="2"/>
  <c r="EL94" i="2"/>
  <c r="CV94" i="2"/>
  <c r="AD94" i="2"/>
  <c r="P94" i="2"/>
  <c r="EZ92" i="2"/>
  <c r="GB92" i="2"/>
  <c r="GP92" i="2"/>
  <c r="DJ92" i="2"/>
  <c r="BT92" i="2"/>
  <c r="BF92" i="2"/>
  <c r="HR92" i="2"/>
  <c r="IF92" i="2"/>
  <c r="EL92" i="2"/>
  <c r="CV92" i="2"/>
  <c r="AD92" i="2"/>
  <c r="EZ90" i="2"/>
  <c r="GB90" i="2"/>
  <c r="GP90" i="2"/>
  <c r="DJ90" i="2"/>
  <c r="BT90" i="2"/>
  <c r="BF90" i="2"/>
  <c r="HR90" i="2"/>
  <c r="IF90" i="2"/>
  <c r="EL90" i="2"/>
  <c r="CV90" i="2"/>
  <c r="AD90" i="2"/>
  <c r="EZ88" i="2"/>
  <c r="GB88" i="2"/>
  <c r="GP88" i="2"/>
  <c r="DJ88" i="2"/>
  <c r="BT88" i="2"/>
  <c r="BF88" i="2"/>
  <c r="HR88" i="2"/>
  <c r="IF88" i="2"/>
  <c r="EL88" i="2"/>
  <c r="CV88" i="2"/>
  <c r="AD88" i="2"/>
  <c r="EZ86" i="2"/>
  <c r="GB86" i="2"/>
  <c r="GP86" i="2"/>
  <c r="DJ86" i="2"/>
  <c r="BT86" i="2"/>
  <c r="BF86" i="2"/>
  <c r="HR86" i="2"/>
  <c r="IF86" i="2"/>
  <c r="EL86" i="2"/>
  <c r="CV86" i="2"/>
  <c r="AD86" i="2"/>
  <c r="EZ84" i="2"/>
  <c r="GB84" i="2"/>
  <c r="GP84" i="2"/>
  <c r="DJ84" i="2"/>
  <c r="BT84" i="2"/>
  <c r="BF84" i="2"/>
  <c r="HR84" i="2"/>
  <c r="IF84" i="2"/>
  <c r="EL84" i="2"/>
  <c r="CV84" i="2"/>
  <c r="AD84" i="2"/>
  <c r="P84" i="2"/>
  <c r="NN12" i="1"/>
  <c r="NL12" i="1"/>
  <c r="NJ12" i="1"/>
  <c r="NH12" i="1"/>
  <c r="NF12" i="1"/>
  <c r="ND12" i="1"/>
  <c r="NB12" i="1"/>
  <c r="MZ12" i="1"/>
  <c r="MX12" i="1"/>
  <c r="MT12" i="1"/>
  <c r="MR12" i="1"/>
  <c r="MP12" i="1"/>
  <c r="MN12" i="1"/>
  <c r="ML12" i="1"/>
  <c r="MJ12" i="1"/>
  <c r="MH12" i="1"/>
  <c r="MF12" i="1"/>
  <c r="MD12" i="1"/>
  <c r="MB12" i="1"/>
  <c r="LZ12" i="1"/>
  <c r="LX12" i="1"/>
  <c r="LV12" i="1"/>
  <c r="LT12" i="1"/>
  <c r="LR12" i="1"/>
  <c r="LP12" i="1"/>
  <c r="LN12" i="1"/>
  <c r="LL12" i="1"/>
  <c r="LJ12" i="1"/>
  <c r="LH12" i="1"/>
  <c r="LF12" i="1"/>
  <c r="LD12" i="1"/>
  <c r="LB12" i="1"/>
  <c r="KZ12" i="1"/>
  <c r="KX12" i="1"/>
  <c r="KV12" i="1"/>
  <c r="KT12" i="1"/>
  <c r="KR12" i="1"/>
  <c r="KP12" i="1"/>
  <c r="KN12" i="1"/>
  <c r="KL12" i="1"/>
  <c r="KJ12" i="1"/>
  <c r="KH12" i="1"/>
  <c r="KF12" i="1"/>
  <c r="KD12" i="1"/>
  <c r="KB12" i="1"/>
  <c r="JZ12" i="1"/>
  <c r="JX12" i="1"/>
  <c r="JV12" i="1"/>
  <c r="JT12" i="1"/>
  <c r="JR12" i="1"/>
  <c r="JP12" i="1"/>
  <c r="JN12" i="1"/>
  <c r="JL12" i="1"/>
  <c r="JJ12" i="1"/>
  <c r="JH12" i="1"/>
  <c r="JF12" i="1"/>
  <c r="JD12" i="1"/>
  <c r="JB12" i="1"/>
  <c r="IZ12" i="1"/>
  <c r="IX12" i="1"/>
  <c r="IV12" i="1"/>
  <c r="IT12" i="1"/>
  <c r="IR12" i="1"/>
  <c r="IP12" i="1"/>
  <c r="IN12" i="1"/>
  <c r="IL12" i="1"/>
  <c r="IJ12" i="1"/>
  <c r="IH12" i="1"/>
  <c r="IF12" i="1"/>
  <c r="ID12" i="1"/>
  <c r="IB12" i="1"/>
  <c r="HZ12" i="1"/>
  <c r="HX12" i="1"/>
  <c r="HV12" i="1"/>
  <c r="HT12" i="1"/>
  <c r="HR12" i="1"/>
  <c r="HP12" i="1"/>
  <c r="HN12" i="1"/>
  <c r="HL12" i="1"/>
  <c r="HJ12" i="1"/>
  <c r="HH12" i="1"/>
  <c r="HF12" i="1"/>
  <c r="HD12" i="1"/>
  <c r="HB12" i="1"/>
  <c r="GZ12" i="1"/>
  <c r="GX12" i="1"/>
  <c r="GV12" i="1"/>
  <c r="GT12" i="1"/>
  <c r="GR12" i="1"/>
  <c r="GP12" i="1"/>
  <c r="GN12" i="1"/>
  <c r="GL12" i="1"/>
  <c r="GJ12" i="1"/>
  <c r="GH12" i="1"/>
  <c r="GF12" i="1"/>
  <c r="GD12" i="1"/>
  <c r="GB12" i="1"/>
  <c r="FZ12" i="1"/>
  <c r="FX12" i="1"/>
  <c r="FV12" i="1"/>
  <c r="FT12" i="1"/>
  <c r="FR12" i="1"/>
  <c r="FP12" i="1"/>
  <c r="FN12" i="1"/>
  <c r="FL12" i="1"/>
  <c r="FJ12" i="1"/>
  <c r="FH12" i="1"/>
  <c r="FF12" i="1"/>
  <c r="FD12" i="1"/>
  <c r="FB12" i="1"/>
  <c r="EZ12" i="1"/>
  <c r="EX12" i="1"/>
  <c r="EV12" i="1"/>
  <c r="ET12" i="1"/>
  <c r="ER12" i="1"/>
  <c r="EP12" i="1"/>
  <c r="EN12" i="1"/>
  <c r="EL12" i="1"/>
  <c r="EJ12" i="1"/>
  <c r="EH12" i="1"/>
  <c r="EF12" i="1"/>
  <c r="ED12" i="1"/>
  <c r="EB12" i="1"/>
  <c r="DZ12" i="1"/>
  <c r="DX12" i="1"/>
  <c r="DV12" i="1"/>
  <c r="DT12" i="1"/>
  <c r="DR12" i="1"/>
  <c r="DP12" i="1"/>
  <c r="DN12" i="1"/>
  <c r="DL12" i="1"/>
  <c r="DJ12" i="1"/>
  <c r="DH12" i="1"/>
  <c r="DF12" i="1"/>
  <c r="DD12" i="1"/>
  <c r="DB12" i="1"/>
  <c r="CZ12" i="1"/>
  <c r="CV12" i="1"/>
  <c r="CT12" i="1"/>
  <c r="CR12" i="1"/>
  <c r="CL12" i="1"/>
  <c r="CF12" i="1"/>
  <c r="CD12" i="1"/>
  <c r="BZ12" i="1"/>
  <c r="BX12" i="1"/>
  <c r="BR12" i="1"/>
  <c r="BJ12" i="1"/>
  <c r="BD12" i="1"/>
  <c r="AV12" i="1"/>
  <c r="AP12" i="1"/>
  <c r="AH12" i="1"/>
  <c r="AF12" i="1"/>
  <c r="AB12" i="1"/>
  <c r="V12" i="1"/>
  <c r="T12" i="1"/>
  <c r="H12" i="1"/>
  <c r="F12" i="1"/>
  <c r="NM12" i="1"/>
  <c r="NK12" i="1"/>
  <c r="NI12" i="1"/>
  <c r="NG12" i="1"/>
  <c r="NE12" i="1"/>
  <c r="NC12" i="1"/>
  <c r="NA12" i="1"/>
  <c r="MY12" i="1"/>
  <c r="MU12" i="1"/>
  <c r="MS12" i="1"/>
  <c r="MQ12" i="1"/>
  <c r="MO12" i="1"/>
  <c r="MM12" i="1"/>
  <c r="MK12" i="1"/>
  <c r="MI12" i="1"/>
  <c r="MG12" i="1"/>
  <c r="ME12" i="1"/>
  <c r="MC12" i="1"/>
  <c r="MA12" i="1"/>
  <c r="LY12" i="1"/>
  <c r="LW12" i="1"/>
  <c r="LU12" i="1"/>
  <c r="LS12" i="1"/>
  <c r="LQ12" i="1"/>
  <c r="LO12" i="1"/>
  <c r="LM12" i="1"/>
  <c r="LK12" i="1"/>
  <c r="LI12" i="1"/>
  <c r="LG12" i="1"/>
  <c r="LE12" i="1"/>
  <c r="LC12" i="1"/>
  <c r="LA12" i="1"/>
  <c r="KY12" i="1"/>
  <c r="KW12" i="1"/>
  <c r="KU12" i="1"/>
  <c r="KS12" i="1"/>
  <c r="KQ12" i="1"/>
  <c r="KO12" i="1"/>
  <c r="KM12" i="1"/>
  <c r="KK12" i="1"/>
  <c r="KI12" i="1"/>
  <c r="KG12" i="1"/>
  <c r="KE12" i="1"/>
  <c r="KC12" i="1"/>
  <c r="KA12" i="1"/>
  <c r="JY12" i="1"/>
  <c r="JW12" i="1"/>
  <c r="JU12" i="1"/>
  <c r="JS12" i="1"/>
  <c r="JQ12" i="1"/>
  <c r="JO12" i="1"/>
  <c r="JM12" i="1"/>
  <c r="JK12" i="1"/>
  <c r="JI12" i="1"/>
  <c r="JG12" i="1"/>
  <c r="JE12" i="1"/>
  <c r="JC12" i="1"/>
  <c r="JA12" i="1"/>
  <c r="IY12" i="1"/>
  <c r="IW12" i="1"/>
  <c r="IU12" i="1"/>
  <c r="IS12" i="1"/>
  <c r="IQ12" i="1"/>
  <c r="IO12" i="1"/>
  <c r="IM12" i="1"/>
  <c r="IK12" i="1"/>
  <c r="II12" i="1"/>
  <c r="IG12" i="1"/>
  <c r="IE12" i="1"/>
  <c r="IC12" i="1"/>
  <c r="IA12" i="1"/>
  <c r="HY12" i="1"/>
  <c r="HW12" i="1"/>
  <c r="HU12" i="1"/>
  <c r="HS12" i="1"/>
  <c r="HQ12" i="1"/>
  <c r="HO12" i="1"/>
  <c r="HM12" i="1"/>
  <c r="HK12" i="1"/>
  <c r="HI12" i="1"/>
  <c r="HG12" i="1"/>
  <c r="HE12" i="1"/>
  <c r="HC12" i="1"/>
  <c r="HA12" i="1"/>
  <c r="GY12" i="1"/>
  <c r="GW12" i="1"/>
  <c r="GU12" i="1"/>
  <c r="GS12" i="1"/>
  <c r="GQ12" i="1"/>
  <c r="GO12" i="1"/>
  <c r="GM12" i="1"/>
  <c r="GK12" i="1"/>
  <c r="GI12" i="1"/>
  <c r="GG12" i="1"/>
  <c r="GE12" i="1"/>
  <c r="GC12" i="1"/>
  <c r="GA12" i="1"/>
  <c r="FY12" i="1"/>
  <c r="FW12" i="1"/>
  <c r="FU12" i="1"/>
  <c r="FS12" i="1"/>
  <c r="FQ12" i="1"/>
  <c r="FO12" i="1"/>
  <c r="FM12" i="1"/>
  <c r="FK12" i="1"/>
  <c r="FI12" i="1"/>
  <c r="FG12" i="1"/>
  <c r="FE12" i="1"/>
  <c r="FC12" i="1"/>
  <c r="FA12" i="1"/>
  <c r="EY12" i="1"/>
  <c r="EW12" i="1"/>
  <c r="EU12" i="1"/>
  <c r="ES12" i="1"/>
  <c r="EQ12" i="1"/>
  <c r="EO12" i="1"/>
  <c r="EM12" i="1"/>
  <c r="EK12" i="1"/>
  <c r="EI12" i="1"/>
  <c r="EG12" i="1"/>
  <c r="EE12" i="1"/>
  <c r="EC12" i="1"/>
  <c r="EA12" i="1"/>
  <c r="DY12" i="1"/>
  <c r="DW12" i="1"/>
  <c r="DU12" i="1"/>
  <c r="DS12" i="1"/>
  <c r="DQ12" i="1"/>
  <c r="DO12" i="1"/>
  <c r="DM12" i="1"/>
  <c r="DK12" i="1"/>
  <c r="DI12" i="1"/>
  <c r="DG12" i="1"/>
  <c r="DE12" i="1"/>
  <c r="DC12" i="1"/>
  <c r="DA12" i="1"/>
  <c r="CW12" i="1"/>
  <c r="CU12" i="1"/>
  <c r="CS12" i="1"/>
  <c r="CM12" i="1"/>
  <c r="CE12" i="1"/>
  <c r="BY12" i="1"/>
  <c r="BU12" i="1"/>
  <c r="BQ12" i="1"/>
  <c r="BK12" i="1"/>
  <c r="BI12" i="1"/>
  <c r="BE12" i="1"/>
  <c r="BC12" i="1"/>
  <c r="AW12" i="1"/>
  <c r="AO12" i="1"/>
  <c r="AI12" i="1"/>
  <c r="AG12" i="1"/>
  <c r="AA12" i="1"/>
  <c r="U12" i="1"/>
  <c r="I12" i="1"/>
  <c r="G12" i="1"/>
  <c r="NM19" i="1"/>
  <c r="NK19" i="1"/>
  <c r="NI19" i="1"/>
  <c r="NG19" i="1"/>
  <c r="NE19" i="1"/>
  <c r="NC19" i="1"/>
  <c r="NA19" i="1"/>
  <c r="MY19" i="1"/>
  <c r="MW19" i="1"/>
  <c r="MU19" i="1"/>
  <c r="MS19" i="1"/>
  <c r="MQ19" i="1"/>
  <c r="MO19" i="1"/>
  <c r="MM19" i="1"/>
  <c r="MK19" i="1"/>
  <c r="MI19" i="1"/>
  <c r="MG19" i="1"/>
  <c r="ME19" i="1"/>
  <c r="MC19" i="1"/>
  <c r="MA19" i="1"/>
  <c r="LY19" i="1"/>
  <c r="LW19" i="1"/>
  <c r="LU19" i="1"/>
  <c r="LS19" i="1"/>
  <c r="LQ19" i="1"/>
  <c r="LO19" i="1"/>
  <c r="LM19" i="1"/>
  <c r="LK19" i="1"/>
  <c r="LI19" i="1"/>
  <c r="LG19" i="1"/>
  <c r="LE19" i="1"/>
  <c r="LC19" i="1"/>
  <c r="LA19" i="1"/>
  <c r="KY19" i="1"/>
  <c r="KW19" i="1"/>
  <c r="KU19" i="1"/>
  <c r="KS19" i="1"/>
  <c r="KQ19" i="1"/>
  <c r="KO19" i="1"/>
  <c r="KM19" i="1"/>
  <c r="KK19" i="1"/>
  <c r="KI19" i="1"/>
  <c r="KG19" i="1"/>
  <c r="KE19" i="1"/>
  <c r="KC19" i="1"/>
  <c r="KA19" i="1"/>
  <c r="JY19" i="1"/>
  <c r="JW19" i="1"/>
  <c r="JU19" i="1"/>
  <c r="JS19" i="1"/>
  <c r="JQ19" i="1"/>
  <c r="JO19" i="1"/>
  <c r="JM19" i="1"/>
  <c r="JK19" i="1"/>
  <c r="JI19" i="1"/>
  <c r="JG19" i="1"/>
  <c r="JE19" i="1"/>
  <c r="JC19" i="1"/>
  <c r="JA19" i="1"/>
  <c r="IY19" i="1"/>
  <c r="IW19" i="1"/>
  <c r="IU19" i="1"/>
  <c r="IS19" i="1"/>
  <c r="IQ19" i="1"/>
  <c r="IO19" i="1"/>
  <c r="IM19" i="1"/>
  <c r="IK19" i="1"/>
  <c r="II19" i="1"/>
  <c r="IG19" i="1"/>
  <c r="IE19" i="1"/>
  <c r="IC19" i="1"/>
  <c r="IA19" i="1"/>
  <c r="HY19" i="1"/>
  <c r="HW19" i="1"/>
  <c r="HU19" i="1"/>
  <c r="HS19" i="1"/>
  <c r="HQ19" i="1"/>
  <c r="HO19" i="1"/>
  <c r="HM19" i="1"/>
  <c r="HK19" i="1"/>
  <c r="HI19" i="1"/>
  <c r="HG19" i="1"/>
  <c r="HE19" i="1"/>
  <c r="HC19" i="1"/>
  <c r="HA19" i="1"/>
  <c r="GY19" i="1"/>
  <c r="GW19" i="1"/>
  <c r="GU19" i="1"/>
  <c r="GS19" i="1"/>
  <c r="GQ19" i="1"/>
  <c r="GO19" i="1"/>
  <c r="GM19" i="1"/>
  <c r="GK19" i="1"/>
  <c r="GI19" i="1"/>
  <c r="GG19" i="1"/>
  <c r="GE19" i="1"/>
  <c r="GC19" i="1"/>
  <c r="GA19" i="1"/>
  <c r="FY19" i="1"/>
  <c r="FW19" i="1"/>
  <c r="FU19" i="1"/>
  <c r="FS19" i="1"/>
  <c r="FQ19" i="1"/>
  <c r="FO19" i="1"/>
  <c r="FM19" i="1"/>
  <c r="FK19" i="1"/>
  <c r="FI19" i="1"/>
  <c r="FG19" i="1"/>
  <c r="FE19" i="1"/>
  <c r="FC19" i="1"/>
  <c r="FA19" i="1"/>
  <c r="EY19" i="1"/>
  <c r="EW19" i="1"/>
  <c r="EU19" i="1"/>
  <c r="ES19" i="1"/>
  <c r="EQ19" i="1"/>
  <c r="EO19" i="1"/>
  <c r="EM19" i="1"/>
  <c r="EK19" i="1"/>
  <c r="EI19" i="1"/>
  <c r="EG19" i="1"/>
  <c r="EE19" i="1"/>
  <c r="EC19" i="1"/>
  <c r="EA19" i="1"/>
  <c r="DY19" i="1"/>
  <c r="DW19" i="1"/>
  <c r="DU19" i="1"/>
  <c r="DS19" i="1"/>
  <c r="DQ19" i="1"/>
  <c r="DO19" i="1"/>
  <c r="DM19" i="1"/>
  <c r="DK19" i="1"/>
  <c r="DI19" i="1"/>
  <c r="DG19" i="1"/>
  <c r="DE19" i="1"/>
  <c r="DC19" i="1"/>
  <c r="DA19" i="1"/>
  <c r="CY19" i="1"/>
  <c r="CW19" i="1"/>
  <c r="CU19" i="1"/>
  <c r="CS19" i="1"/>
  <c r="CQ19" i="1"/>
  <c r="CO19" i="1"/>
  <c r="CM19" i="1"/>
  <c r="CI19" i="1"/>
  <c r="CG19" i="1"/>
  <c r="CE19" i="1"/>
  <c r="CC19" i="1"/>
  <c r="CA19" i="1"/>
  <c r="BY19" i="1"/>
  <c r="BW19" i="1"/>
  <c r="BS19" i="1"/>
  <c r="BQ19" i="1"/>
  <c r="BO19" i="1"/>
  <c r="BM19" i="1"/>
  <c r="BK19" i="1"/>
  <c r="BG19" i="1"/>
  <c r="BC19" i="1"/>
  <c r="BA19" i="1"/>
  <c r="AW19" i="1"/>
  <c r="AU19" i="1"/>
  <c r="AS19" i="1"/>
  <c r="AQ19" i="1"/>
  <c r="AO19" i="1"/>
  <c r="AM19" i="1"/>
  <c r="AK19" i="1"/>
  <c r="AI19" i="1"/>
  <c r="AG19" i="1"/>
  <c r="AE19" i="1"/>
  <c r="AC19" i="1"/>
  <c r="AA19" i="1"/>
  <c r="Y19" i="1"/>
  <c r="W19" i="1"/>
  <c r="U19" i="1"/>
  <c r="S19" i="1"/>
  <c r="Q19" i="1"/>
  <c r="O19" i="1"/>
  <c r="M19" i="1"/>
  <c r="K19" i="1"/>
  <c r="I19" i="1"/>
  <c r="G19" i="1"/>
  <c r="NN19" i="1"/>
  <c r="NJ19" i="1"/>
  <c r="NF19" i="1"/>
  <c r="NB19" i="1"/>
  <c r="MX19" i="1"/>
  <c r="MT19" i="1"/>
  <c r="MP19" i="1"/>
  <c r="ML19" i="1"/>
  <c r="MH19" i="1"/>
  <c r="MD19" i="1"/>
  <c r="LZ19" i="1"/>
  <c r="LV19" i="1"/>
  <c r="LR19" i="1"/>
  <c r="LN19" i="1"/>
  <c r="LJ19" i="1"/>
  <c r="LF19" i="1"/>
  <c r="LB19" i="1"/>
  <c r="KX19" i="1"/>
  <c r="KT19" i="1"/>
  <c r="KP19" i="1"/>
  <c r="KL19" i="1"/>
  <c r="KH19" i="1"/>
  <c r="KD19" i="1"/>
  <c r="JZ19" i="1"/>
  <c r="JV19" i="1"/>
  <c r="JR19" i="1"/>
  <c r="JN19" i="1"/>
  <c r="JJ19" i="1"/>
  <c r="JF19" i="1"/>
  <c r="JB19" i="1"/>
  <c r="IX19" i="1"/>
  <c r="IT19" i="1"/>
  <c r="IP19" i="1"/>
  <c r="IL19" i="1"/>
  <c r="IH19" i="1"/>
  <c r="ID19" i="1"/>
  <c r="HZ19" i="1"/>
  <c r="HV19" i="1"/>
  <c r="HR19" i="1"/>
  <c r="HN19" i="1"/>
  <c r="HJ19" i="1"/>
  <c r="HF19" i="1"/>
  <c r="HB19" i="1"/>
  <c r="GX19" i="1"/>
  <c r="GT19" i="1"/>
  <c r="GP19" i="1"/>
  <c r="GL19" i="1"/>
  <c r="GH19" i="1"/>
  <c r="GD19" i="1"/>
  <c r="FZ19" i="1"/>
  <c r="FV19" i="1"/>
  <c r="FR19" i="1"/>
  <c r="FN19" i="1"/>
  <c r="FJ19" i="1"/>
  <c r="FF19" i="1"/>
  <c r="FB19" i="1"/>
  <c r="EX19" i="1"/>
  <c r="ET19" i="1"/>
  <c r="EP19" i="1"/>
  <c r="EL19" i="1"/>
  <c r="EH19" i="1"/>
  <c r="ED19" i="1"/>
  <c r="DZ19" i="1"/>
  <c r="DV19" i="1"/>
  <c r="DR19" i="1"/>
  <c r="DN19" i="1"/>
  <c r="DJ19" i="1"/>
  <c r="DF19" i="1"/>
  <c r="DB19" i="1"/>
  <c r="CX19" i="1"/>
  <c r="CT19" i="1"/>
  <c r="CP19" i="1"/>
  <c r="CL19" i="1"/>
  <c r="CH19" i="1"/>
  <c r="CD19" i="1"/>
  <c r="BZ19" i="1"/>
  <c r="BV19" i="1"/>
  <c r="BR19" i="1"/>
  <c r="BN19" i="1"/>
  <c r="BJ19" i="1"/>
  <c r="BF19" i="1"/>
  <c r="BB19" i="1"/>
  <c r="AX19" i="1"/>
  <c r="AT19" i="1"/>
  <c r="AP19" i="1"/>
  <c r="AH19" i="1"/>
  <c r="AD19" i="1"/>
  <c r="Z19" i="1"/>
  <c r="V19" i="1"/>
  <c r="R19" i="1"/>
  <c r="N19" i="1"/>
  <c r="J19" i="1"/>
  <c r="F19" i="1"/>
  <c r="NL19" i="1"/>
  <c r="NH19" i="1"/>
  <c r="ND19" i="1"/>
  <c r="MZ19" i="1"/>
  <c r="MV19" i="1"/>
  <c r="MR19" i="1"/>
  <c r="MN19" i="1"/>
  <c r="MJ19" i="1"/>
  <c r="MF19" i="1"/>
  <c r="MB19" i="1"/>
  <c r="LX19" i="1"/>
  <c r="LT19" i="1"/>
  <c r="LP19" i="1"/>
  <c r="LL19" i="1"/>
  <c r="LH19" i="1"/>
  <c r="LD19" i="1"/>
  <c r="KZ19" i="1"/>
  <c r="KV19" i="1"/>
  <c r="KR19" i="1"/>
  <c r="KN19" i="1"/>
  <c r="KJ19" i="1"/>
  <c r="KF19" i="1"/>
  <c r="KB19" i="1"/>
  <c r="JX19" i="1"/>
  <c r="JT19" i="1"/>
  <c r="JP19" i="1"/>
  <c r="JL19" i="1"/>
  <c r="JH19" i="1"/>
  <c r="JD19" i="1"/>
  <c r="IZ19" i="1"/>
  <c r="IV19" i="1"/>
  <c r="IR19" i="1"/>
  <c r="IN19" i="1"/>
  <c r="IJ19" i="1"/>
  <c r="IF19" i="1"/>
  <c r="IB19" i="1"/>
  <c r="HX19" i="1"/>
  <c r="HT19" i="1"/>
  <c r="HP19" i="1"/>
  <c r="HL19" i="1"/>
  <c r="HH19" i="1"/>
  <c r="HD19" i="1"/>
  <c r="GZ19" i="1"/>
  <c r="GV19" i="1"/>
  <c r="GR19" i="1"/>
  <c r="GN19" i="1"/>
  <c r="GJ19" i="1"/>
  <c r="GF19" i="1"/>
  <c r="GB19" i="1"/>
  <c r="FX19" i="1"/>
  <c r="FT19" i="1"/>
  <c r="FP19" i="1"/>
  <c r="FL19" i="1"/>
  <c r="FH19" i="1"/>
  <c r="FD19" i="1"/>
  <c r="EZ19" i="1"/>
  <c r="EV19" i="1"/>
  <c r="ER19" i="1"/>
  <c r="EN19" i="1"/>
  <c r="EJ19" i="1"/>
  <c r="EF19" i="1"/>
  <c r="EB19" i="1"/>
  <c r="DX19" i="1"/>
  <c r="DT19" i="1"/>
  <c r="DP19" i="1"/>
  <c r="DL19" i="1"/>
  <c r="DH19" i="1"/>
  <c r="DD19" i="1"/>
  <c r="CZ19" i="1"/>
  <c r="CV19" i="1"/>
  <c r="CN19" i="1"/>
  <c r="CJ19" i="1"/>
  <c r="CF19" i="1"/>
  <c r="BX19" i="1"/>
  <c r="BT19" i="1"/>
  <c r="BP19" i="1"/>
  <c r="BH19" i="1"/>
  <c r="BD19" i="1"/>
  <c r="AV19" i="1"/>
  <c r="AR19" i="1"/>
  <c r="AN19" i="1"/>
  <c r="AJ19" i="1"/>
  <c r="AF19" i="1"/>
  <c r="AB19" i="1"/>
  <c r="X19" i="1"/>
  <c r="T19" i="1"/>
  <c r="P19" i="1"/>
  <c r="L19" i="1"/>
  <c r="H19" i="1"/>
  <c r="NM52" i="1"/>
  <c r="NK52" i="1"/>
  <c r="NI52" i="1"/>
  <c r="NG52" i="1"/>
  <c r="NE52" i="1"/>
  <c r="NC52" i="1"/>
  <c r="NA52" i="1"/>
  <c r="MY52" i="1"/>
  <c r="MW52" i="1"/>
  <c r="MU52" i="1"/>
  <c r="MS52" i="1"/>
  <c r="MQ52" i="1"/>
  <c r="MO52" i="1"/>
  <c r="MM52" i="1"/>
  <c r="MK52" i="1"/>
  <c r="MI52" i="1"/>
  <c r="MG52" i="1"/>
  <c r="ME52" i="1"/>
  <c r="MC52" i="1"/>
  <c r="MA52" i="1"/>
  <c r="LY52" i="1"/>
  <c r="LW52" i="1"/>
  <c r="LU52" i="1"/>
  <c r="LS52" i="1"/>
  <c r="LQ52" i="1"/>
  <c r="LO52" i="1"/>
  <c r="LM52" i="1"/>
  <c r="LK52" i="1"/>
  <c r="LI52" i="1"/>
  <c r="LG52" i="1"/>
  <c r="LE52" i="1"/>
  <c r="LC52" i="1"/>
  <c r="LA52" i="1"/>
  <c r="KY52" i="1"/>
  <c r="KW52" i="1"/>
  <c r="KU52" i="1"/>
  <c r="KS52" i="1"/>
  <c r="KQ52" i="1"/>
  <c r="KO52" i="1"/>
  <c r="KM52" i="1"/>
  <c r="KK52" i="1"/>
  <c r="KI52" i="1"/>
  <c r="KG52" i="1"/>
  <c r="KE52" i="1"/>
  <c r="KC52" i="1"/>
  <c r="KA52" i="1"/>
  <c r="JY52" i="1"/>
  <c r="JW52" i="1"/>
  <c r="JU52" i="1"/>
  <c r="JS52" i="1"/>
  <c r="JQ52" i="1"/>
  <c r="JO52" i="1"/>
  <c r="JM52" i="1"/>
  <c r="JK52" i="1"/>
  <c r="JI52" i="1"/>
  <c r="JG52" i="1"/>
  <c r="JE52" i="1"/>
  <c r="JC52" i="1"/>
  <c r="JA52" i="1"/>
  <c r="IY52" i="1"/>
  <c r="IW52" i="1"/>
  <c r="IU52" i="1"/>
  <c r="IS52" i="1"/>
  <c r="IQ52" i="1"/>
  <c r="IO52" i="1"/>
  <c r="IM52" i="1"/>
  <c r="IK52" i="1"/>
  <c r="II52" i="1"/>
  <c r="IG52" i="1"/>
  <c r="IE52" i="1"/>
  <c r="IC52" i="1"/>
  <c r="IA52" i="1"/>
  <c r="HY52" i="1"/>
  <c r="HW52" i="1"/>
  <c r="HU52" i="1"/>
  <c r="HS52" i="1"/>
  <c r="HQ52" i="1"/>
  <c r="HO52" i="1"/>
  <c r="HM52" i="1"/>
  <c r="HK52" i="1"/>
  <c r="HI52" i="1"/>
  <c r="HG52" i="1"/>
  <c r="HE52" i="1"/>
  <c r="HC52" i="1"/>
  <c r="HA52" i="1"/>
  <c r="GY52" i="1"/>
  <c r="GW52" i="1"/>
  <c r="GU52" i="1"/>
  <c r="GS52" i="1"/>
  <c r="GQ52" i="1"/>
  <c r="GO52" i="1"/>
  <c r="GM52" i="1"/>
  <c r="GK52" i="1"/>
  <c r="GI52" i="1"/>
  <c r="GG52" i="1"/>
  <c r="GE52" i="1"/>
  <c r="GC52" i="1"/>
  <c r="GA52" i="1"/>
  <c r="FY52" i="1"/>
  <c r="FW52" i="1"/>
  <c r="FU52" i="1"/>
  <c r="FS52" i="1"/>
  <c r="FQ52" i="1"/>
  <c r="FO52" i="1"/>
  <c r="FM52" i="1"/>
  <c r="FK52" i="1"/>
  <c r="FI52" i="1"/>
  <c r="FG52" i="1"/>
  <c r="FE52" i="1"/>
  <c r="FC52" i="1"/>
  <c r="FA52" i="1"/>
  <c r="EY52" i="1"/>
  <c r="EW52" i="1"/>
  <c r="EU52" i="1"/>
  <c r="ES52" i="1"/>
  <c r="EQ52" i="1"/>
  <c r="EO52" i="1"/>
  <c r="EM52" i="1"/>
  <c r="EK52" i="1"/>
  <c r="EI52" i="1"/>
  <c r="EG52" i="1"/>
  <c r="EE52" i="1"/>
  <c r="EC52" i="1"/>
  <c r="EA52" i="1"/>
  <c r="DY52" i="1"/>
  <c r="DW52" i="1"/>
  <c r="DU52" i="1"/>
  <c r="DS52" i="1"/>
  <c r="DQ52" i="1"/>
  <c r="DO52" i="1"/>
  <c r="DM52" i="1"/>
  <c r="DK52" i="1"/>
  <c r="DI52" i="1"/>
  <c r="DG52" i="1"/>
  <c r="DE52" i="1"/>
  <c r="DC52" i="1"/>
  <c r="DA52" i="1"/>
  <c r="CY52" i="1"/>
  <c r="CW52" i="1"/>
  <c r="CU52" i="1"/>
  <c r="CS52" i="1"/>
  <c r="CQ52" i="1"/>
  <c r="CO52" i="1"/>
  <c r="CM52" i="1"/>
  <c r="CI52" i="1"/>
  <c r="CG52" i="1"/>
  <c r="CE52" i="1"/>
  <c r="CC52" i="1"/>
  <c r="CA52" i="1"/>
  <c r="BY52" i="1"/>
  <c r="BU52" i="1"/>
  <c r="BS52" i="1"/>
  <c r="BQ52" i="1"/>
  <c r="BO52" i="1"/>
  <c r="BM52" i="1"/>
  <c r="BK52" i="1"/>
  <c r="BI52" i="1"/>
  <c r="BG52" i="1"/>
  <c r="BC52" i="1"/>
  <c r="BA52" i="1"/>
  <c r="AY52" i="1"/>
  <c r="AW52" i="1"/>
  <c r="AU52" i="1"/>
  <c r="AS52" i="1"/>
  <c r="AO52" i="1"/>
  <c r="AK52" i="1"/>
  <c r="AI52" i="1"/>
  <c r="AG52" i="1"/>
  <c r="AE52" i="1"/>
  <c r="AC52" i="1"/>
  <c r="AA52" i="1"/>
  <c r="Y52" i="1"/>
  <c r="W52" i="1"/>
  <c r="U52" i="1"/>
  <c r="S52" i="1"/>
  <c r="Q52" i="1"/>
  <c r="O52" i="1"/>
  <c r="M52" i="1"/>
  <c r="K52" i="1"/>
  <c r="I52" i="1"/>
  <c r="G52" i="1"/>
  <c r="NN52" i="1"/>
  <c r="NL52" i="1"/>
  <c r="NJ52" i="1"/>
  <c r="NH52" i="1"/>
  <c r="NF52" i="1"/>
  <c r="ND52" i="1"/>
  <c r="NB52" i="1"/>
  <c r="MZ52" i="1"/>
  <c r="MX52" i="1"/>
  <c r="MV52" i="1"/>
  <c r="MT52" i="1"/>
  <c r="MR52" i="1"/>
  <c r="MP52" i="1"/>
  <c r="MN52" i="1"/>
  <c r="ML52" i="1"/>
  <c r="MJ52" i="1"/>
  <c r="MH52" i="1"/>
  <c r="MF52" i="1"/>
  <c r="MD52" i="1"/>
  <c r="MB52" i="1"/>
  <c r="LZ52" i="1"/>
  <c r="LX52" i="1"/>
  <c r="LV52" i="1"/>
  <c r="LT52" i="1"/>
  <c r="LR52" i="1"/>
  <c r="LP52" i="1"/>
  <c r="LN52" i="1"/>
  <c r="LL52" i="1"/>
  <c r="LJ52" i="1"/>
  <c r="LH52" i="1"/>
  <c r="LF52" i="1"/>
  <c r="LD52" i="1"/>
  <c r="LB52" i="1"/>
  <c r="KZ52" i="1"/>
  <c r="KX52" i="1"/>
  <c r="KV52" i="1"/>
  <c r="KT52" i="1"/>
  <c r="KR52" i="1"/>
  <c r="KP52" i="1"/>
  <c r="KN52" i="1"/>
  <c r="KL52" i="1"/>
  <c r="KJ52" i="1"/>
  <c r="KH52" i="1"/>
  <c r="KF52" i="1"/>
  <c r="KD52" i="1"/>
  <c r="KB52" i="1"/>
  <c r="JZ52" i="1"/>
  <c r="JX52" i="1"/>
  <c r="JV52" i="1"/>
  <c r="JT52" i="1"/>
  <c r="JR52" i="1"/>
  <c r="JP52" i="1"/>
  <c r="JN52" i="1"/>
  <c r="JL52" i="1"/>
  <c r="JJ52" i="1"/>
  <c r="JH52" i="1"/>
  <c r="JF52" i="1"/>
  <c r="JD52" i="1"/>
  <c r="JB52" i="1"/>
  <c r="IZ52" i="1"/>
  <c r="IX52" i="1"/>
  <c r="IV52" i="1"/>
  <c r="IT52" i="1"/>
  <c r="IR52" i="1"/>
  <c r="IP52" i="1"/>
  <c r="IN52" i="1"/>
  <c r="IL52" i="1"/>
  <c r="IJ52" i="1"/>
  <c r="IH52" i="1"/>
  <c r="IF52" i="1"/>
  <c r="ID52" i="1"/>
  <c r="IB52" i="1"/>
  <c r="HZ52" i="1"/>
  <c r="HX52" i="1"/>
  <c r="HV52" i="1"/>
  <c r="HT52" i="1"/>
  <c r="HR52" i="1"/>
  <c r="HP52" i="1"/>
  <c r="HN52" i="1"/>
  <c r="HL52" i="1"/>
  <c r="HJ52" i="1"/>
  <c r="HH52" i="1"/>
  <c r="HF52" i="1"/>
  <c r="HD52" i="1"/>
  <c r="HB52" i="1"/>
  <c r="GZ52" i="1"/>
  <c r="GX52" i="1"/>
  <c r="GV52" i="1"/>
  <c r="GT52" i="1"/>
  <c r="GR52" i="1"/>
  <c r="GP52" i="1"/>
  <c r="GN52" i="1"/>
  <c r="GL52" i="1"/>
  <c r="GJ52" i="1"/>
  <c r="GH52" i="1"/>
  <c r="GF52" i="1"/>
  <c r="GD52" i="1"/>
  <c r="GB52" i="1"/>
  <c r="FZ52" i="1"/>
  <c r="FX52" i="1"/>
  <c r="FV52" i="1"/>
  <c r="FT52" i="1"/>
  <c r="FR52" i="1"/>
  <c r="FP52" i="1"/>
  <c r="FN52" i="1"/>
  <c r="FL52" i="1"/>
  <c r="FJ52" i="1"/>
  <c r="FH52" i="1"/>
  <c r="FF52" i="1"/>
  <c r="FD52" i="1"/>
  <c r="FB52" i="1"/>
  <c r="EZ52" i="1"/>
  <c r="EX52" i="1"/>
  <c r="EV52" i="1"/>
  <c r="ET52" i="1"/>
  <c r="ER52" i="1"/>
  <c r="EP52" i="1"/>
  <c r="EN52" i="1"/>
  <c r="EL52" i="1"/>
  <c r="EJ52" i="1"/>
  <c r="EH52" i="1"/>
  <c r="EF52" i="1"/>
  <c r="ED52" i="1"/>
  <c r="EB52" i="1"/>
  <c r="DZ52" i="1"/>
  <c r="DX52" i="1"/>
  <c r="DV52" i="1"/>
  <c r="DT52" i="1"/>
  <c r="DR52" i="1"/>
  <c r="DP52" i="1"/>
  <c r="DN52" i="1"/>
  <c r="DL52" i="1"/>
  <c r="DJ52" i="1"/>
  <c r="DH52" i="1"/>
  <c r="DF52" i="1"/>
  <c r="DD52" i="1"/>
  <c r="DB52" i="1"/>
  <c r="CZ52" i="1"/>
  <c r="CX52" i="1"/>
  <c r="CV52" i="1"/>
  <c r="CT52" i="1"/>
  <c r="CR52" i="1"/>
  <c r="CP52" i="1"/>
  <c r="CN52" i="1"/>
  <c r="CL52" i="1"/>
  <c r="CH52" i="1"/>
  <c r="CF52" i="1"/>
  <c r="CD52" i="1"/>
  <c r="CB52" i="1"/>
  <c r="BZ52" i="1"/>
  <c r="BX52" i="1"/>
  <c r="BT52" i="1"/>
  <c r="BR52" i="1"/>
  <c r="BP52" i="1"/>
  <c r="BN52" i="1"/>
  <c r="BL52" i="1"/>
  <c r="BJ52" i="1"/>
  <c r="BH52" i="1"/>
  <c r="BF52" i="1"/>
  <c r="BD52" i="1"/>
  <c r="BB52" i="1"/>
  <c r="AZ52" i="1"/>
  <c r="AX52" i="1"/>
  <c r="AV52" i="1"/>
  <c r="AT52" i="1"/>
  <c r="AP52" i="1"/>
  <c r="AJ52" i="1"/>
  <c r="AH52" i="1"/>
  <c r="AF52" i="1"/>
  <c r="AD52" i="1"/>
  <c r="AB52" i="1"/>
  <c r="Z52" i="1"/>
  <c r="X52" i="1"/>
  <c r="V52" i="1"/>
  <c r="T52" i="1"/>
  <c r="P52" i="1"/>
  <c r="N52" i="1"/>
  <c r="J52" i="1"/>
  <c r="H52" i="1"/>
  <c r="F52" i="1"/>
  <c r="NM80" i="1"/>
  <c r="NK80" i="1"/>
  <c r="NI80" i="1"/>
  <c r="NG80" i="1"/>
  <c r="NE80" i="1"/>
  <c r="NC80" i="1"/>
  <c r="NA80" i="1"/>
  <c r="MY80" i="1"/>
  <c r="MW80" i="1"/>
  <c r="MU80" i="1"/>
  <c r="MS80" i="1"/>
  <c r="MQ80" i="1"/>
  <c r="MO80" i="1"/>
  <c r="MM80" i="1"/>
  <c r="MK80" i="1"/>
  <c r="MI80" i="1"/>
  <c r="MG80" i="1"/>
  <c r="ME80" i="1"/>
  <c r="MC80" i="1"/>
  <c r="MA80" i="1"/>
  <c r="LY80" i="1"/>
  <c r="LW80" i="1"/>
  <c r="LU80" i="1"/>
  <c r="LS80" i="1"/>
  <c r="LQ80" i="1"/>
  <c r="LO80" i="1"/>
  <c r="LM80" i="1"/>
  <c r="LK80" i="1"/>
  <c r="LI80" i="1"/>
  <c r="LG80" i="1"/>
  <c r="LE80" i="1"/>
  <c r="LC80" i="1"/>
  <c r="LA80" i="1"/>
  <c r="KY80" i="1"/>
  <c r="KW80" i="1"/>
  <c r="KU80" i="1"/>
  <c r="KS80" i="1"/>
  <c r="KQ80" i="1"/>
  <c r="KO80" i="1"/>
  <c r="KM80" i="1"/>
  <c r="KK80" i="1"/>
  <c r="KI80" i="1"/>
  <c r="KG80" i="1"/>
  <c r="KE80" i="1"/>
  <c r="KC80" i="1"/>
  <c r="KA80" i="1"/>
  <c r="JY80" i="1"/>
  <c r="JW80" i="1"/>
  <c r="JU80" i="1"/>
  <c r="JS80" i="1"/>
  <c r="JQ80" i="1"/>
  <c r="JO80" i="1"/>
  <c r="JM80" i="1"/>
  <c r="JK80" i="1"/>
  <c r="JI80" i="1"/>
  <c r="JG80" i="1"/>
  <c r="JE80" i="1"/>
  <c r="JC80" i="1"/>
  <c r="JA80" i="1"/>
  <c r="IY80" i="1"/>
  <c r="IW80" i="1"/>
  <c r="IU80" i="1"/>
  <c r="IS80" i="1"/>
  <c r="IQ80" i="1"/>
  <c r="IO80" i="1"/>
  <c r="IM80" i="1"/>
  <c r="IK80" i="1"/>
  <c r="II80" i="1"/>
  <c r="IG80" i="1"/>
  <c r="IE80" i="1"/>
  <c r="IC80" i="1"/>
  <c r="IA80" i="1"/>
  <c r="HY80" i="1"/>
  <c r="HW80" i="1"/>
  <c r="HU80" i="1"/>
  <c r="HS80" i="1"/>
  <c r="HQ80" i="1"/>
  <c r="HO80" i="1"/>
  <c r="HM80" i="1"/>
  <c r="HK80" i="1"/>
  <c r="HI80" i="1"/>
  <c r="HG80" i="1"/>
  <c r="HE80" i="1"/>
  <c r="HC80" i="1"/>
  <c r="HA80" i="1"/>
  <c r="GY80" i="1"/>
  <c r="GW80" i="1"/>
  <c r="GU80" i="1"/>
  <c r="GS80" i="1"/>
  <c r="GQ80" i="1"/>
  <c r="GO80" i="1"/>
  <c r="GM80" i="1"/>
  <c r="GK80" i="1"/>
  <c r="GI80" i="1"/>
  <c r="GG80" i="1"/>
  <c r="GE80" i="1"/>
  <c r="GC80" i="1"/>
  <c r="GA80" i="1"/>
  <c r="FY80" i="1"/>
  <c r="FW80" i="1"/>
  <c r="FU80" i="1"/>
  <c r="FS80" i="1"/>
  <c r="FQ80" i="1"/>
  <c r="FO80" i="1"/>
  <c r="FM80" i="1"/>
  <c r="FK80" i="1"/>
  <c r="FI80" i="1"/>
  <c r="FG80" i="1"/>
  <c r="FE80" i="1"/>
  <c r="FC80" i="1"/>
  <c r="FA80" i="1"/>
  <c r="EY80" i="1"/>
  <c r="EW80" i="1"/>
  <c r="EU80" i="1"/>
  <c r="ES80" i="1"/>
  <c r="EQ80" i="1"/>
  <c r="EO80" i="1"/>
  <c r="EM80" i="1"/>
  <c r="EK80" i="1"/>
  <c r="EI80" i="1"/>
  <c r="EG80" i="1"/>
  <c r="EE80" i="1"/>
  <c r="EC80" i="1"/>
  <c r="EA80" i="1"/>
  <c r="DY80" i="1"/>
  <c r="DW80" i="1"/>
  <c r="DU80" i="1"/>
  <c r="DS80" i="1"/>
  <c r="DQ80" i="1"/>
  <c r="DO80" i="1"/>
  <c r="DM80" i="1"/>
  <c r="DK80" i="1"/>
  <c r="DI80" i="1"/>
  <c r="DG80" i="1"/>
  <c r="DE80" i="1"/>
  <c r="DC80" i="1"/>
  <c r="DA80" i="1"/>
  <c r="CY80" i="1"/>
  <c r="CW80" i="1"/>
  <c r="CU80" i="1"/>
  <c r="CS80" i="1"/>
  <c r="CQ80" i="1"/>
  <c r="CO80" i="1"/>
  <c r="CM80" i="1"/>
  <c r="CK80" i="1"/>
  <c r="CI80" i="1"/>
  <c r="CG80" i="1"/>
  <c r="CE80" i="1"/>
  <c r="CC80" i="1"/>
  <c r="CA80" i="1"/>
  <c r="BY80" i="1"/>
  <c r="BW80" i="1"/>
  <c r="BU80" i="1"/>
  <c r="BS80" i="1"/>
  <c r="BQ80" i="1"/>
  <c r="BO80" i="1"/>
  <c r="BM80" i="1"/>
  <c r="BK80" i="1"/>
  <c r="BI80" i="1"/>
  <c r="BG80" i="1"/>
  <c r="BE80" i="1"/>
  <c r="BC80" i="1"/>
  <c r="BA80" i="1"/>
  <c r="AY80" i="1"/>
  <c r="AW80" i="1"/>
  <c r="AU80" i="1"/>
  <c r="AS80" i="1"/>
  <c r="AQ80" i="1"/>
  <c r="AO80" i="1"/>
  <c r="AM80" i="1"/>
  <c r="AK80" i="1"/>
  <c r="AI80" i="1"/>
  <c r="AG80" i="1"/>
  <c r="AE80" i="1"/>
  <c r="AC80" i="1"/>
  <c r="AA80" i="1"/>
  <c r="Y80" i="1"/>
  <c r="W80" i="1"/>
  <c r="U80" i="1"/>
  <c r="S80" i="1"/>
  <c r="Q80" i="1"/>
  <c r="O80" i="1"/>
  <c r="M80" i="1"/>
  <c r="K80" i="1"/>
  <c r="I80" i="1"/>
  <c r="G80" i="1"/>
  <c r="NN80" i="1"/>
  <c r="NL80" i="1"/>
  <c r="NJ80" i="1"/>
  <c r="NH80" i="1"/>
  <c r="NF80" i="1"/>
  <c r="ND80" i="1"/>
  <c r="NB80" i="1"/>
  <c r="MZ80" i="1"/>
  <c r="MX80" i="1"/>
  <c r="MV80" i="1"/>
  <c r="MT80" i="1"/>
  <c r="MR80" i="1"/>
  <c r="MP80" i="1"/>
  <c r="MN80" i="1"/>
  <c r="ML80" i="1"/>
  <c r="MJ80" i="1"/>
  <c r="MH80" i="1"/>
  <c r="MF80" i="1"/>
  <c r="MD80" i="1"/>
  <c r="MB80" i="1"/>
  <c r="LZ80" i="1"/>
  <c r="LX80" i="1"/>
  <c r="LV80" i="1"/>
  <c r="LT80" i="1"/>
  <c r="LR80" i="1"/>
  <c r="LP80" i="1"/>
  <c r="LN80" i="1"/>
  <c r="LL80" i="1"/>
  <c r="LJ80" i="1"/>
  <c r="LH80" i="1"/>
  <c r="LF80" i="1"/>
  <c r="LD80" i="1"/>
  <c r="LB80" i="1"/>
  <c r="KZ80" i="1"/>
  <c r="KX80" i="1"/>
  <c r="KV80" i="1"/>
  <c r="KT80" i="1"/>
  <c r="KR80" i="1"/>
  <c r="KP80" i="1"/>
  <c r="KN80" i="1"/>
  <c r="KL80" i="1"/>
  <c r="KJ80" i="1"/>
  <c r="KH80" i="1"/>
  <c r="KF80" i="1"/>
  <c r="KD80" i="1"/>
  <c r="KB80" i="1"/>
  <c r="JZ80" i="1"/>
  <c r="JX80" i="1"/>
  <c r="JV80" i="1"/>
  <c r="JT80" i="1"/>
  <c r="JR80" i="1"/>
  <c r="JP80" i="1"/>
  <c r="JN80" i="1"/>
  <c r="JL80" i="1"/>
  <c r="JJ80" i="1"/>
  <c r="JH80" i="1"/>
  <c r="JF80" i="1"/>
  <c r="JD80" i="1"/>
  <c r="JB80" i="1"/>
  <c r="IZ80" i="1"/>
  <c r="IX80" i="1"/>
  <c r="IV80" i="1"/>
  <c r="IT80" i="1"/>
  <c r="IR80" i="1"/>
  <c r="IP80" i="1"/>
  <c r="IN80" i="1"/>
  <c r="IL80" i="1"/>
  <c r="IJ80" i="1"/>
  <c r="IH80" i="1"/>
  <c r="IF80" i="1"/>
  <c r="ID80" i="1"/>
  <c r="IB80" i="1"/>
  <c r="HZ80" i="1"/>
  <c r="HX80" i="1"/>
  <c r="HV80" i="1"/>
  <c r="HT80" i="1"/>
  <c r="HR80" i="1"/>
  <c r="HP80" i="1"/>
  <c r="HN80" i="1"/>
  <c r="HL80" i="1"/>
  <c r="HJ80" i="1"/>
  <c r="HH80" i="1"/>
  <c r="HF80" i="1"/>
  <c r="HD80" i="1"/>
  <c r="HB80" i="1"/>
  <c r="GZ80" i="1"/>
  <c r="GX80" i="1"/>
  <c r="GV80" i="1"/>
  <c r="GT80" i="1"/>
  <c r="GR80" i="1"/>
  <c r="GP80" i="1"/>
  <c r="GN80" i="1"/>
  <c r="GL80" i="1"/>
  <c r="GJ80" i="1"/>
  <c r="GH80" i="1"/>
  <c r="GF80" i="1"/>
  <c r="GD80" i="1"/>
  <c r="GB80" i="1"/>
  <c r="FZ80" i="1"/>
  <c r="FX80" i="1"/>
  <c r="FV80" i="1"/>
  <c r="FT80" i="1"/>
  <c r="FR80" i="1"/>
  <c r="FP80" i="1"/>
  <c r="FN80" i="1"/>
  <c r="FL80" i="1"/>
  <c r="FJ80" i="1"/>
  <c r="FH80" i="1"/>
  <c r="FF80" i="1"/>
  <c r="FD80" i="1"/>
  <c r="FB80" i="1"/>
  <c r="EZ80" i="1"/>
  <c r="EX80" i="1"/>
  <c r="EV80" i="1"/>
  <c r="ET80" i="1"/>
  <c r="ER80" i="1"/>
  <c r="EP80" i="1"/>
  <c r="EN80" i="1"/>
  <c r="EL80" i="1"/>
  <c r="EJ80" i="1"/>
  <c r="EH80" i="1"/>
  <c r="EF80" i="1"/>
  <c r="ED80" i="1"/>
  <c r="EB80" i="1"/>
  <c r="DZ80" i="1"/>
  <c r="DX80" i="1"/>
  <c r="DV80" i="1"/>
  <c r="DT80" i="1"/>
  <c r="DR80" i="1"/>
  <c r="DP80" i="1"/>
  <c r="DN80" i="1"/>
  <c r="DL80" i="1"/>
  <c r="DJ80" i="1"/>
  <c r="DH80" i="1"/>
  <c r="DF80" i="1"/>
  <c r="DD80" i="1"/>
  <c r="DB80" i="1"/>
  <c r="CZ80" i="1"/>
  <c r="CX80" i="1"/>
  <c r="CV80" i="1"/>
  <c r="CT80" i="1"/>
  <c r="CR80" i="1"/>
  <c r="CP80" i="1"/>
  <c r="CN80" i="1"/>
  <c r="CL80" i="1"/>
  <c r="CJ80" i="1"/>
  <c r="CH80" i="1"/>
  <c r="CF80" i="1"/>
  <c r="CD80" i="1"/>
  <c r="CB80" i="1"/>
  <c r="BZ80" i="1"/>
  <c r="BX80" i="1"/>
  <c r="BV80" i="1"/>
  <c r="BT80" i="1"/>
  <c r="BR80" i="1"/>
  <c r="BP80" i="1"/>
  <c r="BN80" i="1"/>
  <c r="BL80" i="1"/>
  <c r="BJ80" i="1"/>
  <c r="BH80" i="1"/>
  <c r="BF80" i="1"/>
  <c r="BD80" i="1"/>
  <c r="BB80" i="1"/>
  <c r="AZ80" i="1"/>
  <c r="AX80" i="1"/>
  <c r="AV80" i="1"/>
  <c r="AT80" i="1"/>
  <c r="AR80" i="1"/>
  <c r="AP80" i="1"/>
  <c r="AN80" i="1"/>
  <c r="AL80" i="1"/>
  <c r="AJ80" i="1"/>
  <c r="AH80" i="1"/>
  <c r="AF80" i="1"/>
  <c r="AD80" i="1"/>
  <c r="AB80" i="1"/>
  <c r="Z80" i="1"/>
  <c r="X80" i="1"/>
  <c r="V80" i="1"/>
  <c r="T80" i="1"/>
  <c r="R80" i="1"/>
  <c r="P80" i="1"/>
  <c r="N80" i="1"/>
  <c r="L80" i="1"/>
  <c r="J80" i="1"/>
  <c r="H80" i="1"/>
  <c r="F80" i="1"/>
  <c r="NN78" i="1"/>
  <c r="NL78" i="1"/>
  <c r="NJ78" i="1"/>
  <c r="NH78" i="1"/>
  <c r="NF78" i="1"/>
  <c r="ND78" i="1"/>
  <c r="NB78" i="1"/>
  <c r="MZ78" i="1"/>
  <c r="MX78" i="1"/>
  <c r="MV78" i="1"/>
  <c r="MT78" i="1"/>
  <c r="MR78" i="1"/>
  <c r="MP78" i="1"/>
  <c r="MN78" i="1"/>
  <c r="ML78" i="1"/>
  <c r="MJ78" i="1"/>
  <c r="MH78" i="1"/>
  <c r="MF78" i="1"/>
  <c r="MD78" i="1"/>
  <c r="MB78" i="1"/>
  <c r="LZ78" i="1"/>
  <c r="LX78" i="1"/>
  <c r="LV78" i="1"/>
  <c r="LT78" i="1"/>
  <c r="LR78" i="1"/>
  <c r="LP78" i="1"/>
  <c r="LN78" i="1"/>
  <c r="LL78" i="1"/>
  <c r="LJ78" i="1"/>
  <c r="LH78" i="1"/>
  <c r="LF78" i="1"/>
  <c r="LD78" i="1"/>
  <c r="LB78" i="1"/>
  <c r="KZ78" i="1"/>
  <c r="KX78" i="1"/>
  <c r="KV78" i="1"/>
  <c r="KT78" i="1"/>
  <c r="KR78" i="1"/>
  <c r="KP78" i="1"/>
  <c r="KN78" i="1"/>
  <c r="KL78" i="1"/>
  <c r="KJ78" i="1"/>
  <c r="KH78" i="1"/>
  <c r="KF78" i="1"/>
  <c r="KD78" i="1"/>
  <c r="KB78" i="1"/>
  <c r="JZ78" i="1"/>
  <c r="JX78" i="1"/>
  <c r="JV78" i="1"/>
  <c r="JT78" i="1"/>
  <c r="JR78" i="1"/>
  <c r="JP78" i="1"/>
  <c r="JN78" i="1"/>
  <c r="JL78" i="1"/>
  <c r="JJ78" i="1"/>
  <c r="JH78" i="1"/>
  <c r="JF78" i="1"/>
  <c r="JD78" i="1"/>
  <c r="JB78" i="1"/>
  <c r="IZ78" i="1"/>
  <c r="IX78" i="1"/>
  <c r="IV78" i="1"/>
  <c r="IT78" i="1"/>
  <c r="IR78" i="1"/>
  <c r="IP78" i="1"/>
  <c r="IN78" i="1"/>
  <c r="IL78" i="1"/>
  <c r="IJ78" i="1"/>
  <c r="IH78" i="1"/>
  <c r="IF78" i="1"/>
  <c r="ID78" i="1"/>
  <c r="IB78" i="1"/>
  <c r="HZ78" i="1"/>
  <c r="HX78" i="1"/>
  <c r="HV78" i="1"/>
  <c r="HT78" i="1"/>
  <c r="HR78" i="1"/>
  <c r="HP78" i="1"/>
  <c r="HN78" i="1"/>
  <c r="HL78" i="1"/>
  <c r="HJ78" i="1"/>
  <c r="HH78" i="1"/>
  <c r="HF78" i="1"/>
  <c r="HD78" i="1"/>
  <c r="HB78" i="1"/>
  <c r="GZ78" i="1"/>
  <c r="GX78" i="1"/>
  <c r="GV78" i="1"/>
  <c r="GT78" i="1"/>
  <c r="GR78" i="1"/>
  <c r="GP78" i="1"/>
  <c r="GN78" i="1"/>
  <c r="GL78" i="1"/>
  <c r="GJ78" i="1"/>
  <c r="GH78" i="1"/>
  <c r="GF78" i="1"/>
  <c r="GD78" i="1"/>
  <c r="GB78" i="1"/>
  <c r="FZ78" i="1"/>
  <c r="FX78" i="1"/>
  <c r="FV78" i="1"/>
  <c r="FT78" i="1"/>
  <c r="FR78" i="1"/>
  <c r="FP78" i="1"/>
  <c r="FN78" i="1"/>
  <c r="FL78" i="1"/>
  <c r="FJ78" i="1"/>
  <c r="FH78" i="1"/>
  <c r="FF78" i="1"/>
  <c r="FD78" i="1"/>
  <c r="FB78" i="1"/>
  <c r="EZ78" i="1"/>
  <c r="EX78" i="1"/>
  <c r="EV78" i="1"/>
  <c r="ET78" i="1"/>
  <c r="ER78" i="1"/>
  <c r="EP78" i="1"/>
  <c r="EN78" i="1"/>
  <c r="EL78" i="1"/>
  <c r="EJ78" i="1"/>
  <c r="EH78" i="1"/>
  <c r="EF78" i="1"/>
  <c r="ED78" i="1"/>
  <c r="EB78" i="1"/>
  <c r="DZ78" i="1"/>
  <c r="DX78" i="1"/>
  <c r="DV78" i="1"/>
  <c r="DT78" i="1"/>
  <c r="DR78" i="1"/>
  <c r="DP78" i="1"/>
  <c r="DN78" i="1"/>
  <c r="DL78" i="1"/>
  <c r="DJ78" i="1"/>
  <c r="DH78" i="1"/>
  <c r="DF78" i="1"/>
  <c r="DD78" i="1"/>
  <c r="DB78" i="1"/>
  <c r="CZ78" i="1"/>
  <c r="CX78" i="1"/>
  <c r="CV78" i="1"/>
  <c r="CT78" i="1"/>
  <c r="CR78" i="1"/>
  <c r="CP78" i="1"/>
  <c r="CN78" i="1"/>
  <c r="CL78" i="1"/>
  <c r="CJ78" i="1"/>
  <c r="CH78" i="1"/>
  <c r="CF78" i="1"/>
  <c r="CD78" i="1"/>
  <c r="CB78" i="1"/>
  <c r="BZ78" i="1"/>
  <c r="BX78" i="1"/>
  <c r="BV78" i="1"/>
  <c r="BT78" i="1"/>
  <c r="BR78" i="1"/>
  <c r="BP78" i="1"/>
  <c r="BN78" i="1"/>
  <c r="BL78" i="1"/>
  <c r="BJ78" i="1"/>
  <c r="BH78" i="1"/>
  <c r="BF78" i="1"/>
  <c r="NM78" i="1"/>
  <c r="NK78" i="1"/>
  <c r="NI78" i="1"/>
  <c r="NG78" i="1"/>
  <c r="NE78" i="1"/>
  <c r="NC78" i="1"/>
  <c r="NA78" i="1"/>
  <c r="MY78" i="1"/>
  <c r="MW78" i="1"/>
  <c r="MU78" i="1"/>
  <c r="MS78" i="1"/>
  <c r="MQ78" i="1"/>
  <c r="MO78" i="1"/>
  <c r="MM78" i="1"/>
  <c r="MK78" i="1"/>
  <c r="MI78" i="1"/>
  <c r="MG78" i="1"/>
  <c r="ME78" i="1"/>
  <c r="MC78" i="1"/>
  <c r="MA78" i="1"/>
  <c r="LY78" i="1"/>
  <c r="LW78" i="1"/>
  <c r="LU78" i="1"/>
  <c r="LS78" i="1"/>
  <c r="LQ78" i="1"/>
  <c r="LO78" i="1"/>
  <c r="LM78" i="1"/>
  <c r="LK78" i="1"/>
  <c r="LI78" i="1"/>
  <c r="LG78" i="1"/>
  <c r="LE78" i="1"/>
  <c r="LC78" i="1"/>
  <c r="LA78" i="1"/>
  <c r="KY78" i="1"/>
  <c r="KW78" i="1"/>
  <c r="KU78" i="1"/>
  <c r="KS78" i="1"/>
  <c r="KQ78" i="1"/>
  <c r="KO78" i="1"/>
  <c r="KM78" i="1"/>
  <c r="KK78" i="1"/>
  <c r="KI78" i="1"/>
  <c r="KG78" i="1"/>
  <c r="KE78" i="1"/>
  <c r="KC78" i="1"/>
  <c r="KA78" i="1"/>
  <c r="JY78" i="1"/>
  <c r="JW78" i="1"/>
  <c r="JU78" i="1"/>
  <c r="JS78" i="1"/>
  <c r="JQ78" i="1"/>
  <c r="JO78" i="1"/>
  <c r="JM78" i="1"/>
  <c r="JK78" i="1"/>
  <c r="JI78" i="1"/>
  <c r="JG78" i="1"/>
  <c r="JE78" i="1"/>
  <c r="JC78" i="1"/>
  <c r="JA78" i="1"/>
  <c r="IY78" i="1"/>
  <c r="IW78" i="1"/>
  <c r="IU78" i="1"/>
  <c r="IS78" i="1"/>
  <c r="IQ78" i="1"/>
  <c r="IO78" i="1"/>
  <c r="IM78" i="1"/>
  <c r="IK78" i="1"/>
  <c r="II78" i="1"/>
  <c r="IG78" i="1"/>
  <c r="IE78" i="1"/>
  <c r="IC78" i="1"/>
  <c r="IA78" i="1"/>
  <c r="HY78" i="1"/>
  <c r="HW78" i="1"/>
  <c r="HU78" i="1"/>
  <c r="HS78" i="1"/>
  <c r="HQ78" i="1"/>
  <c r="HO78" i="1"/>
  <c r="HM78" i="1"/>
  <c r="HK78" i="1"/>
  <c r="HI78" i="1"/>
  <c r="HG78" i="1"/>
  <c r="HE78" i="1"/>
  <c r="HC78" i="1"/>
  <c r="HA78" i="1"/>
  <c r="GY78" i="1"/>
  <c r="GW78" i="1"/>
  <c r="GU78" i="1"/>
  <c r="GS78" i="1"/>
  <c r="GQ78" i="1"/>
  <c r="GO78" i="1"/>
  <c r="GM78" i="1"/>
  <c r="GK78" i="1"/>
  <c r="GI78" i="1"/>
  <c r="GG78" i="1"/>
  <c r="GE78" i="1"/>
  <c r="GC78" i="1"/>
  <c r="GA78" i="1"/>
  <c r="FY78" i="1"/>
  <c r="FW78" i="1"/>
  <c r="FU78" i="1"/>
  <c r="FS78" i="1"/>
  <c r="FQ78" i="1"/>
  <c r="FO78" i="1"/>
  <c r="FM78" i="1"/>
  <c r="FK78" i="1"/>
  <c r="FI78" i="1"/>
  <c r="FG78" i="1"/>
  <c r="FE78" i="1"/>
  <c r="FC78" i="1"/>
  <c r="FA78" i="1"/>
  <c r="EY78" i="1"/>
  <c r="EW78" i="1"/>
  <c r="EU78" i="1"/>
  <c r="ES78" i="1"/>
  <c r="EQ78" i="1"/>
  <c r="EO78" i="1"/>
  <c r="EM78" i="1"/>
  <c r="EK78" i="1"/>
  <c r="EI78" i="1"/>
  <c r="EG78" i="1"/>
  <c r="EE78" i="1"/>
  <c r="EC78" i="1"/>
  <c r="EA78" i="1"/>
  <c r="DY78" i="1"/>
  <c r="DW78" i="1"/>
  <c r="DU78" i="1"/>
  <c r="DS78" i="1"/>
  <c r="DQ78" i="1"/>
  <c r="DO78" i="1"/>
  <c r="DM78" i="1"/>
  <c r="DK78" i="1"/>
  <c r="DI78" i="1"/>
  <c r="DG78" i="1"/>
  <c r="DE78" i="1"/>
  <c r="DC78" i="1"/>
  <c r="DA78" i="1"/>
  <c r="CY78" i="1"/>
  <c r="CW78" i="1"/>
  <c r="CU78" i="1"/>
  <c r="CS78" i="1"/>
  <c r="CQ78" i="1"/>
  <c r="CO78" i="1"/>
  <c r="CM78" i="1"/>
  <c r="CK78" i="1"/>
  <c r="CI78" i="1"/>
  <c r="CG78" i="1"/>
  <c r="CE78" i="1"/>
  <c r="CC78" i="1"/>
  <c r="CA78" i="1"/>
  <c r="BY78" i="1"/>
  <c r="BW78" i="1"/>
  <c r="BU78" i="1"/>
  <c r="BS78" i="1"/>
  <c r="BQ78" i="1"/>
  <c r="BO78" i="1"/>
  <c r="BM78" i="1"/>
  <c r="BK78" i="1"/>
  <c r="BI78" i="1"/>
  <c r="BG78" i="1"/>
  <c r="BE78" i="1"/>
  <c r="NN76" i="1"/>
  <c r="NL76" i="1"/>
  <c r="NJ76" i="1"/>
  <c r="NH76" i="1"/>
  <c r="NF76" i="1"/>
  <c r="ND76" i="1"/>
  <c r="NB76" i="1"/>
  <c r="MZ76" i="1"/>
  <c r="MX76" i="1"/>
  <c r="MV76" i="1"/>
  <c r="MT76" i="1"/>
  <c r="MR76" i="1"/>
  <c r="MP76" i="1"/>
  <c r="MN76" i="1"/>
  <c r="ML76" i="1"/>
  <c r="MJ76" i="1"/>
  <c r="MH76" i="1"/>
  <c r="MF76" i="1"/>
  <c r="MD76" i="1"/>
  <c r="MB76" i="1"/>
  <c r="LZ76" i="1"/>
  <c r="LX76" i="1"/>
  <c r="LV76" i="1"/>
  <c r="LT76" i="1"/>
  <c r="LR76" i="1"/>
  <c r="LP76" i="1"/>
  <c r="LN76" i="1"/>
  <c r="LL76" i="1"/>
  <c r="LJ76" i="1"/>
  <c r="LH76" i="1"/>
  <c r="LF76" i="1"/>
  <c r="LD76" i="1"/>
  <c r="LB76" i="1"/>
  <c r="KZ76" i="1"/>
  <c r="KX76" i="1"/>
  <c r="KV76" i="1"/>
  <c r="KT76" i="1"/>
  <c r="KR76" i="1"/>
  <c r="KP76" i="1"/>
  <c r="KN76" i="1"/>
  <c r="KL76" i="1"/>
  <c r="KJ76" i="1"/>
  <c r="KH76" i="1"/>
  <c r="KF76" i="1"/>
  <c r="KD76" i="1"/>
  <c r="KB76" i="1"/>
  <c r="JZ76" i="1"/>
  <c r="JX76" i="1"/>
  <c r="JV76" i="1"/>
  <c r="JT76" i="1"/>
  <c r="JR76" i="1"/>
  <c r="JP76" i="1"/>
  <c r="JN76" i="1"/>
  <c r="JL76" i="1"/>
  <c r="JJ76" i="1"/>
  <c r="JH76" i="1"/>
  <c r="JF76" i="1"/>
  <c r="JD76" i="1"/>
  <c r="JB76" i="1"/>
  <c r="IZ76" i="1"/>
  <c r="IX76" i="1"/>
  <c r="IV76" i="1"/>
  <c r="IT76" i="1"/>
  <c r="IR76" i="1"/>
  <c r="IP76" i="1"/>
  <c r="IN76" i="1"/>
  <c r="IL76" i="1"/>
  <c r="IJ76" i="1"/>
  <c r="IH76" i="1"/>
  <c r="IF76" i="1"/>
  <c r="ID76" i="1"/>
  <c r="IB76" i="1"/>
  <c r="HZ76" i="1"/>
  <c r="HX76" i="1"/>
  <c r="HV76" i="1"/>
  <c r="HT76" i="1"/>
  <c r="HR76" i="1"/>
  <c r="HP76" i="1"/>
  <c r="HN76" i="1"/>
  <c r="HL76" i="1"/>
  <c r="HJ76" i="1"/>
  <c r="HH76" i="1"/>
  <c r="HF76" i="1"/>
  <c r="HD76" i="1"/>
  <c r="HB76" i="1"/>
  <c r="GZ76" i="1"/>
  <c r="GX76" i="1"/>
  <c r="GV76" i="1"/>
  <c r="GT76" i="1"/>
  <c r="GR76" i="1"/>
  <c r="GP76" i="1"/>
  <c r="GN76" i="1"/>
  <c r="GL76" i="1"/>
  <c r="GJ76" i="1"/>
  <c r="GH76" i="1"/>
  <c r="GF76" i="1"/>
  <c r="GD76" i="1"/>
  <c r="GB76" i="1"/>
  <c r="FZ76" i="1"/>
  <c r="FX76" i="1"/>
  <c r="FV76" i="1"/>
  <c r="FT76" i="1"/>
  <c r="FR76" i="1"/>
  <c r="FP76" i="1"/>
  <c r="FN76" i="1"/>
  <c r="FL76" i="1"/>
  <c r="FJ76" i="1"/>
  <c r="FH76" i="1"/>
  <c r="FF76" i="1"/>
  <c r="FD76" i="1"/>
  <c r="FB76" i="1"/>
  <c r="EZ76" i="1"/>
  <c r="EX76" i="1"/>
  <c r="EV76" i="1"/>
  <c r="ET76" i="1"/>
  <c r="ER76" i="1"/>
  <c r="EP76" i="1"/>
  <c r="EN76" i="1"/>
  <c r="EL76" i="1"/>
  <c r="EJ76" i="1"/>
  <c r="EH76" i="1"/>
  <c r="EF76" i="1"/>
  <c r="ED76" i="1"/>
  <c r="EB76" i="1"/>
  <c r="DZ76" i="1"/>
  <c r="DX76" i="1"/>
  <c r="DV76" i="1"/>
  <c r="DT76" i="1"/>
  <c r="DR76" i="1"/>
  <c r="DP76" i="1"/>
  <c r="DN76" i="1"/>
  <c r="DL76" i="1"/>
  <c r="DJ76" i="1"/>
  <c r="DH76" i="1"/>
  <c r="DF76" i="1"/>
  <c r="DD76" i="1"/>
  <c r="DB76" i="1"/>
  <c r="CZ76" i="1"/>
  <c r="CX76" i="1"/>
  <c r="CV76" i="1"/>
  <c r="CT76" i="1"/>
  <c r="CR76" i="1"/>
  <c r="CP76" i="1"/>
  <c r="CN76" i="1"/>
  <c r="CL76" i="1"/>
  <c r="CJ76" i="1"/>
  <c r="CH76" i="1"/>
  <c r="CF76" i="1"/>
  <c r="CD76" i="1"/>
  <c r="CB76" i="1"/>
  <c r="BZ76" i="1"/>
  <c r="BX76" i="1"/>
  <c r="BV76" i="1"/>
  <c r="BT76" i="1"/>
  <c r="BR76" i="1"/>
  <c r="BP76" i="1"/>
  <c r="BN76" i="1"/>
  <c r="BL76" i="1"/>
  <c r="BJ76" i="1"/>
  <c r="BH76" i="1"/>
  <c r="BF76" i="1"/>
  <c r="NM76" i="1"/>
  <c r="NK76" i="1"/>
  <c r="NI76" i="1"/>
  <c r="NG76" i="1"/>
  <c r="NE76" i="1"/>
  <c r="NC76" i="1"/>
  <c r="NA76" i="1"/>
  <c r="MY76" i="1"/>
  <c r="MW76" i="1"/>
  <c r="MU76" i="1"/>
  <c r="MS76" i="1"/>
  <c r="MQ76" i="1"/>
  <c r="MO76" i="1"/>
  <c r="MM76" i="1"/>
  <c r="MK76" i="1"/>
  <c r="MI76" i="1"/>
  <c r="MG76" i="1"/>
  <c r="ME76" i="1"/>
  <c r="MC76" i="1"/>
  <c r="MA76" i="1"/>
  <c r="LY76" i="1"/>
  <c r="LW76" i="1"/>
  <c r="LU76" i="1"/>
  <c r="LS76" i="1"/>
  <c r="LQ76" i="1"/>
  <c r="LO76" i="1"/>
  <c r="LM76" i="1"/>
  <c r="LK76" i="1"/>
  <c r="LI76" i="1"/>
  <c r="LG76" i="1"/>
  <c r="LE76" i="1"/>
  <c r="LC76" i="1"/>
  <c r="LA76" i="1"/>
  <c r="KY76" i="1"/>
  <c r="KW76" i="1"/>
  <c r="KU76" i="1"/>
  <c r="KS76" i="1"/>
  <c r="KQ76" i="1"/>
  <c r="KO76" i="1"/>
  <c r="KM76" i="1"/>
  <c r="KK76" i="1"/>
  <c r="KI76" i="1"/>
  <c r="KG76" i="1"/>
  <c r="KE76" i="1"/>
  <c r="KC76" i="1"/>
  <c r="KA76" i="1"/>
  <c r="JY76" i="1"/>
  <c r="JW76" i="1"/>
  <c r="JU76" i="1"/>
  <c r="JS76" i="1"/>
  <c r="JQ76" i="1"/>
  <c r="JO76" i="1"/>
  <c r="JM76" i="1"/>
  <c r="JK76" i="1"/>
  <c r="JI76" i="1"/>
  <c r="JG76" i="1"/>
  <c r="JE76" i="1"/>
  <c r="JC76" i="1"/>
  <c r="JA76" i="1"/>
  <c r="IY76" i="1"/>
  <c r="IW76" i="1"/>
  <c r="IU76" i="1"/>
  <c r="IS76" i="1"/>
  <c r="IQ76" i="1"/>
  <c r="IO76" i="1"/>
  <c r="IM76" i="1"/>
  <c r="IK76" i="1"/>
  <c r="II76" i="1"/>
  <c r="IG76" i="1"/>
  <c r="IE76" i="1"/>
  <c r="IC76" i="1"/>
  <c r="IA76" i="1"/>
  <c r="HY76" i="1"/>
  <c r="HW76" i="1"/>
  <c r="HU76" i="1"/>
  <c r="HS76" i="1"/>
  <c r="HQ76" i="1"/>
  <c r="HO76" i="1"/>
  <c r="HM76" i="1"/>
  <c r="HK76" i="1"/>
  <c r="HI76" i="1"/>
  <c r="HG76" i="1"/>
  <c r="HE76" i="1"/>
  <c r="HC76" i="1"/>
  <c r="HA76" i="1"/>
  <c r="GY76" i="1"/>
  <c r="GW76" i="1"/>
  <c r="GU76" i="1"/>
  <c r="GS76" i="1"/>
  <c r="GQ76" i="1"/>
  <c r="GO76" i="1"/>
  <c r="GM76" i="1"/>
  <c r="GK76" i="1"/>
  <c r="GI76" i="1"/>
  <c r="GG76" i="1"/>
  <c r="GE76" i="1"/>
  <c r="GC76" i="1"/>
  <c r="GA76" i="1"/>
  <c r="FY76" i="1"/>
  <c r="FW76" i="1"/>
  <c r="FU76" i="1"/>
  <c r="FS76" i="1"/>
  <c r="FQ76" i="1"/>
  <c r="FO76" i="1"/>
  <c r="FM76" i="1"/>
  <c r="FK76" i="1"/>
  <c r="FI76" i="1"/>
  <c r="FG76" i="1"/>
  <c r="FE76" i="1"/>
  <c r="FC76" i="1"/>
  <c r="FA76" i="1"/>
  <c r="EY76" i="1"/>
  <c r="EW76" i="1"/>
  <c r="EU76" i="1"/>
  <c r="ES76" i="1"/>
  <c r="EQ76" i="1"/>
  <c r="EO76" i="1"/>
  <c r="EM76" i="1"/>
  <c r="EK76" i="1"/>
  <c r="EI76" i="1"/>
  <c r="EG76" i="1"/>
  <c r="EE76" i="1"/>
  <c r="EC76" i="1"/>
  <c r="EA76" i="1"/>
  <c r="DY76" i="1"/>
  <c r="DW76" i="1"/>
  <c r="DU76" i="1"/>
  <c r="DS76" i="1"/>
  <c r="DQ76" i="1"/>
  <c r="DO76" i="1"/>
  <c r="DM76" i="1"/>
  <c r="DK76" i="1"/>
  <c r="DI76" i="1"/>
  <c r="DG76" i="1"/>
  <c r="DE76" i="1"/>
  <c r="DC76" i="1"/>
  <c r="DA76" i="1"/>
  <c r="CY76" i="1"/>
  <c r="CW76" i="1"/>
  <c r="CU76" i="1"/>
  <c r="CS76" i="1"/>
  <c r="CQ76" i="1"/>
  <c r="CO76" i="1"/>
  <c r="CM76" i="1"/>
  <c r="CK76" i="1"/>
  <c r="CI76" i="1"/>
  <c r="CG76" i="1"/>
  <c r="CE76" i="1"/>
  <c r="CC76" i="1"/>
  <c r="CA76" i="1"/>
  <c r="BY76" i="1"/>
  <c r="BW76" i="1"/>
  <c r="BU76" i="1"/>
  <c r="BS76" i="1"/>
  <c r="BQ76" i="1"/>
  <c r="BO76" i="1"/>
  <c r="BM76" i="1"/>
  <c r="BK76" i="1"/>
  <c r="BI76" i="1"/>
  <c r="BG76" i="1"/>
  <c r="BE76" i="1"/>
  <c r="Q74" i="1"/>
  <c r="S74" i="1"/>
  <c r="U74" i="1"/>
  <c r="W74" i="1"/>
  <c r="Y74" i="1"/>
  <c r="AA74" i="1"/>
  <c r="AC74" i="1"/>
  <c r="R74" i="1"/>
  <c r="T74" i="1"/>
  <c r="V74" i="1"/>
  <c r="X74" i="1"/>
  <c r="Z74" i="1"/>
  <c r="AB74" i="1"/>
  <c r="AD74" i="1"/>
  <c r="NN74" i="1"/>
  <c r="NL74" i="1"/>
  <c r="NJ74" i="1"/>
  <c r="NH74" i="1"/>
  <c r="NF74" i="1"/>
  <c r="ND74" i="1"/>
  <c r="NB74" i="1"/>
  <c r="MZ74" i="1"/>
  <c r="MX74" i="1"/>
  <c r="MV74" i="1"/>
  <c r="MT74" i="1"/>
  <c r="MR74" i="1"/>
  <c r="MP74" i="1"/>
  <c r="MN74" i="1"/>
  <c r="ML74" i="1"/>
  <c r="MJ74" i="1"/>
  <c r="MH74" i="1"/>
  <c r="MF74" i="1"/>
  <c r="MD74" i="1"/>
  <c r="MB74" i="1"/>
  <c r="LZ74" i="1"/>
  <c r="LX74" i="1"/>
  <c r="LV74" i="1"/>
  <c r="LT74" i="1"/>
  <c r="LR74" i="1"/>
  <c r="LP74" i="1"/>
  <c r="LN74" i="1"/>
  <c r="LL74" i="1"/>
  <c r="LJ74" i="1"/>
  <c r="LH74" i="1"/>
  <c r="LF74" i="1"/>
  <c r="LD74" i="1"/>
  <c r="LB74" i="1"/>
  <c r="KZ74" i="1"/>
  <c r="KX74" i="1"/>
  <c r="KV74" i="1"/>
  <c r="KT74" i="1"/>
  <c r="KR74" i="1"/>
  <c r="KP74" i="1"/>
  <c r="KN74" i="1"/>
  <c r="KL74" i="1"/>
  <c r="KJ74" i="1"/>
  <c r="KH74" i="1"/>
  <c r="KF74" i="1"/>
  <c r="KD74" i="1"/>
  <c r="KB74" i="1"/>
  <c r="JZ74" i="1"/>
  <c r="JX74" i="1"/>
  <c r="JV74" i="1"/>
  <c r="JT74" i="1"/>
  <c r="JR74" i="1"/>
  <c r="JP74" i="1"/>
  <c r="JN74" i="1"/>
  <c r="JL74" i="1"/>
  <c r="JJ74" i="1"/>
  <c r="JH74" i="1"/>
  <c r="JF74" i="1"/>
  <c r="JD74" i="1"/>
  <c r="JB74" i="1"/>
  <c r="IZ74" i="1"/>
  <c r="IX74" i="1"/>
  <c r="IV74" i="1"/>
  <c r="IT74" i="1"/>
  <c r="IR74" i="1"/>
  <c r="IP74" i="1"/>
  <c r="IN74" i="1"/>
  <c r="IL74" i="1"/>
  <c r="IJ74" i="1"/>
  <c r="IH74" i="1"/>
  <c r="IF74" i="1"/>
  <c r="ID74" i="1"/>
  <c r="IB74" i="1"/>
  <c r="HZ74" i="1"/>
  <c r="HX74" i="1"/>
  <c r="HV74" i="1"/>
  <c r="HT74" i="1"/>
  <c r="HR74" i="1"/>
  <c r="HP74" i="1"/>
  <c r="HN74" i="1"/>
  <c r="HL74" i="1"/>
  <c r="HJ74" i="1"/>
  <c r="HH74" i="1"/>
  <c r="HF74" i="1"/>
  <c r="HD74" i="1"/>
  <c r="HB74" i="1"/>
  <c r="GZ74" i="1"/>
  <c r="GX74" i="1"/>
  <c r="GV74" i="1"/>
  <c r="GT74" i="1"/>
  <c r="GR74" i="1"/>
  <c r="GP74" i="1"/>
  <c r="GN74" i="1"/>
  <c r="GL74" i="1"/>
  <c r="GJ74" i="1"/>
  <c r="GH74" i="1"/>
  <c r="GF74" i="1"/>
  <c r="GD74" i="1"/>
  <c r="GB74" i="1"/>
  <c r="FZ74" i="1"/>
  <c r="FX74" i="1"/>
  <c r="FV74" i="1"/>
  <c r="FT74" i="1"/>
  <c r="FR74" i="1"/>
  <c r="FP74" i="1"/>
  <c r="FN74" i="1"/>
  <c r="FL74" i="1"/>
  <c r="FJ74" i="1"/>
  <c r="FH74" i="1"/>
  <c r="FF74" i="1"/>
  <c r="FD74" i="1"/>
  <c r="FB74" i="1"/>
  <c r="EZ74" i="1"/>
  <c r="EX74" i="1"/>
  <c r="EV74" i="1"/>
  <c r="ET74" i="1"/>
  <c r="ER74" i="1"/>
  <c r="EP74" i="1"/>
  <c r="EN74" i="1"/>
  <c r="EL74" i="1"/>
  <c r="EJ74" i="1"/>
  <c r="EH74" i="1"/>
  <c r="EF74" i="1"/>
  <c r="ED74" i="1"/>
  <c r="EB74" i="1"/>
  <c r="DZ74" i="1"/>
  <c r="DX74" i="1"/>
  <c r="DV74" i="1"/>
  <c r="DT74" i="1"/>
  <c r="DR74" i="1"/>
  <c r="DP74" i="1"/>
  <c r="DN74" i="1"/>
  <c r="DL74" i="1"/>
  <c r="DJ74" i="1"/>
  <c r="DH74" i="1"/>
  <c r="DF74" i="1"/>
  <c r="DD74" i="1"/>
  <c r="DB74" i="1"/>
  <c r="CZ74" i="1"/>
  <c r="CX74" i="1"/>
  <c r="CV74" i="1"/>
  <c r="CT74" i="1"/>
  <c r="CR74" i="1"/>
  <c r="CP74" i="1"/>
  <c r="CN74" i="1"/>
  <c r="CL74" i="1"/>
  <c r="CJ74" i="1"/>
  <c r="CH74" i="1"/>
  <c r="CF74" i="1"/>
  <c r="CD74" i="1"/>
  <c r="CB74" i="1"/>
  <c r="BZ74" i="1"/>
  <c r="BX74" i="1"/>
  <c r="BV74" i="1"/>
  <c r="BT74" i="1"/>
  <c r="BR74" i="1"/>
  <c r="BP74" i="1"/>
  <c r="BN74" i="1"/>
  <c r="BL74" i="1"/>
  <c r="BJ74" i="1"/>
  <c r="BH74" i="1"/>
  <c r="BF74" i="1"/>
  <c r="BD74" i="1"/>
  <c r="BB74" i="1"/>
  <c r="AZ74" i="1"/>
  <c r="AX74" i="1"/>
  <c r="AV74" i="1"/>
  <c r="AT74" i="1"/>
  <c r="AR74" i="1"/>
  <c r="AP74" i="1"/>
  <c r="AN74" i="1"/>
  <c r="AL74" i="1"/>
  <c r="AJ74" i="1"/>
  <c r="AH74" i="1"/>
  <c r="AF74" i="1"/>
  <c r="P74" i="1"/>
  <c r="N74" i="1"/>
  <c r="L74" i="1"/>
  <c r="J74" i="1"/>
  <c r="H74" i="1"/>
  <c r="F74" i="1"/>
  <c r="NM74" i="1"/>
  <c r="NK74" i="1"/>
  <c r="NI74" i="1"/>
  <c r="NG74" i="1"/>
  <c r="NE74" i="1"/>
  <c r="NC74" i="1"/>
  <c r="NA74" i="1"/>
  <c r="MY74" i="1"/>
  <c r="MW74" i="1"/>
  <c r="MU74" i="1"/>
  <c r="MS74" i="1"/>
  <c r="MQ74" i="1"/>
  <c r="MO74" i="1"/>
  <c r="MM74" i="1"/>
  <c r="MK74" i="1"/>
  <c r="MI74" i="1"/>
  <c r="MG74" i="1"/>
  <c r="ME74" i="1"/>
  <c r="MC74" i="1"/>
  <c r="MA74" i="1"/>
  <c r="LY74" i="1"/>
  <c r="LW74" i="1"/>
  <c r="LU74" i="1"/>
  <c r="LS74" i="1"/>
  <c r="LQ74" i="1"/>
  <c r="LO74" i="1"/>
  <c r="LM74" i="1"/>
  <c r="LK74" i="1"/>
  <c r="LI74" i="1"/>
  <c r="LG74" i="1"/>
  <c r="LE74" i="1"/>
  <c r="LC74" i="1"/>
  <c r="LA74" i="1"/>
  <c r="KY74" i="1"/>
  <c r="KW74" i="1"/>
  <c r="KU74" i="1"/>
  <c r="KS74" i="1"/>
  <c r="KQ74" i="1"/>
  <c r="KO74" i="1"/>
  <c r="KM74" i="1"/>
  <c r="KK74" i="1"/>
  <c r="KI74" i="1"/>
  <c r="KG74" i="1"/>
  <c r="KE74" i="1"/>
  <c r="KC74" i="1"/>
  <c r="KA74" i="1"/>
  <c r="JY74" i="1"/>
  <c r="JW74" i="1"/>
  <c r="JU74" i="1"/>
  <c r="JS74" i="1"/>
  <c r="JQ74" i="1"/>
  <c r="JO74" i="1"/>
  <c r="JM74" i="1"/>
  <c r="JK74" i="1"/>
  <c r="JI74" i="1"/>
  <c r="JG74" i="1"/>
  <c r="JE74" i="1"/>
  <c r="JC74" i="1"/>
  <c r="JA74" i="1"/>
  <c r="IY74" i="1"/>
  <c r="IW74" i="1"/>
  <c r="IU74" i="1"/>
  <c r="IS74" i="1"/>
  <c r="IQ74" i="1"/>
  <c r="IO74" i="1"/>
  <c r="IM74" i="1"/>
  <c r="IK74" i="1"/>
  <c r="II74" i="1"/>
  <c r="IG74" i="1"/>
  <c r="IE74" i="1"/>
  <c r="IC74" i="1"/>
  <c r="IA74" i="1"/>
  <c r="HY74" i="1"/>
  <c r="HW74" i="1"/>
  <c r="HU74" i="1"/>
  <c r="HS74" i="1"/>
  <c r="HQ74" i="1"/>
  <c r="HO74" i="1"/>
  <c r="HM74" i="1"/>
  <c r="HK74" i="1"/>
  <c r="HI74" i="1"/>
  <c r="HG74" i="1"/>
  <c r="HE74" i="1"/>
  <c r="HC74" i="1"/>
  <c r="HA74" i="1"/>
  <c r="GY74" i="1"/>
  <c r="GW74" i="1"/>
  <c r="GU74" i="1"/>
  <c r="GS74" i="1"/>
  <c r="GQ74" i="1"/>
  <c r="GO74" i="1"/>
  <c r="GM74" i="1"/>
  <c r="GK74" i="1"/>
  <c r="GI74" i="1"/>
  <c r="GG74" i="1"/>
  <c r="GE74" i="1"/>
  <c r="GC74" i="1"/>
  <c r="GA74" i="1"/>
  <c r="FY74" i="1"/>
  <c r="FW74" i="1"/>
  <c r="FU74" i="1"/>
  <c r="FS74" i="1"/>
  <c r="FQ74" i="1"/>
  <c r="FO74" i="1"/>
  <c r="FM74" i="1"/>
  <c r="FK74" i="1"/>
  <c r="FI74" i="1"/>
  <c r="FG74" i="1"/>
  <c r="FE74" i="1"/>
  <c r="FC74" i="1"/>
  <c r="FA74" i="1"/>
  <c r="EY74" i="1"/>
  <c r="EW74" i="1"/>
  <c r="EU74" i="1"/>
  <c r="ES74" i="1"/>
  <c r="EQ74" i="1"/>
  <c r="EO74" i="1"/>
  <c r="EM74" i="1"/>
  <c r="EK74" i="1"/>
  <c r="EI74" i="1"/>
  <c r="EG74" i="1"/>
  <c r="EE74" i="1"/>
  <c r="EC74" i="1"/>
  <c r="EA74" i="1"/>
  <c r="DY74" i="1"/>
  <c r="DW74" i="1"/>
  <c r="DU74" i="1"/>
  <c r="DS74" i="1"/>
  <c r="DQ74" i="1"/>
  <c r="DO74" i="1"/>
  <c r="DM74" i="1"/>
  <c r="DK74" i="1"/>
  <c r="DI74" i="1"/>
  <c r="DG74" i="1"/>
  <c r="DE74" i="1"/>
  <c r="DC74" i="1"/>
  <c r="DA74" i="1"/>
  <c r="CY74" i="1"/>
  <c r="CW74" i="1"/>
  <c r="CU74" i="1"/>
  <c r="CS74" i="1"/>
  <c r="CQ74" i="1"/>
  <c r="CO74" i="1"/>
  <c r="CM74" i="1"/>
  <c r="CK74" i="1"/>
  <c r="CI74" i="1"/>
  <c r="CG74" i="1"/>
  <c r="CE74" i="1"/>
  <c r="CC74" i="1"/>
  <c r="CA74" i="1"/>
  <c r="BY74" i="1"/>
  <c r="BW74" i="1"/>
  <c r="BU74" i="1"/>
  <c r="BS74" i="1"/>
  <c r="BQ74" i="1"/>
  <c r="BO74" i="1"/>
  <c r="BM74" i="1"/>
  <c r="BK74" i="1"/>
  <c r="BI74" i="1"/>
  <c r="BG74" i="1"/>
  <c r="BE74" i="1"/>
  <c r="BC74" i="1"/>
  <c r="BA74" i="1"/>
  <c r="AY74" i="1"/>
  <c r="AW74" i="1"/>
  <c r="AU74" i="1"/>
  <c r="AS74" i="1"/>
  <c r="AQ74" i="1"/>
  <c r="AO74" i="1"/>
  <c r="AM74" i="1"/>
  <c r="AK74" i="1"/>
  <c r="AI74" i="1"/>
  <c r="AG74" i="1"/>
  <c r="AE74" i="1"/>
  <c r="O74" i="1"/>
  <c r="M74" i="1"/>
  <c r="K74" i="1"/>
  <c r="I74" i="1"/>
  <c r="G74" i="1"/>
  <c r="NN72" i="1"/>
  <c r="NL72" i="1"/>
  <c r="NJ72" i="1"/>
  <c r="NH72" i="1"/>
  <c r="NF72" i="1"/>
  <c r="ND72" i="1"/>
  <c r="NB72" i="1"/>
  <c r="MZ72" i="1"/>
  <c r="MX72" i="1"/>
  <c r="MV72" i="1"/>
  <c r="MT72" i="1"/>
  <c r="MR72" i="1"/>
  <c r="MP72" i="1"/>
  <c r="MN72" i="1"/>
  <c r="ML72" i="1"/>
  <c r="MJ72" i="1"/>
  <c r="MH72" i="1"/>
  <c r="MF72" i="1"/>
  <c r="MD72" i="1"/>
  <c r="MB72" i="1"/>
  <c r="LZ72" i="1"/>
  <c r="LX72" i="1"/>
  <c r="LV72" i="1"/>
  <c r="LT72" i="1"/>
  <c r="LR72" i="1"/>
  <c r="LP72" i="1"/>
  <c r="LN72" i="1"/>
  <c r="LL72" i="1"/>
  <c r="LJ72" i="1"/>
  <c r="LH72" i="1"/>
  <c r="LF72" i="1"/>
  <c r="LD72" i="1"/>
  <c r="LB72" i="1"/>
  <c r="KZ72" i="1"/>
  <c r="KX72" i="1"/>
  <c r="KV72" i="1"/>
  <c r="KT72" i="1"/>
  <c r="KR72" i="1"/>
  <c r="KP72" i="1"/>
  <c r="KN72" i="1"/>
  <c r="KL72" i="1"/>
  <c r="KJ72" i="1"/>
  <c r="KH72" i="1"/>
  <c r="KF72" i="1"/>
  <c r="KD72" i="1"/>
  <c r="KB72" i="1"/>
  <c r="JZ72" i="1"/>
  <c r="JX72" i="1"/>
  <c r="JV72" i="1"/>
  <c r="JT72" i="1"/>
  <c r="JR72" i="1"/>
  <c r="JP72" i="1"/>
  <c r="JN72" i="1"/>
  <c r="JL72" i="1"/>
  <c r="JJ72" i="1"/>
  <c r="JH72" i="1"/>
  <c r="JF72" i="1"/>
  <c r="JD72" i="1"/>
  <c r="JB72" i="1"/>
  <c r="IZ72" i="1"/>
  <c r="IX72" i="1"/>
  <c r="IV72" i="1"/>
  <c r="IT72" i="1"/>
  <c r="IR72" i="1"/>
  <c r="IP72" i="1"/>
  <c r="IN72" i="1"/>
  <c r="IL72" i="1"/>
  <c r="IJ72" i="1"/>
  <c r="IH72" i="1"/>
  <c r="IF72" i="1"/>
  <c r="ID72" i="1"/>
  <c r="IB72" i="1"/>
  <c r="HZ72" i="1"/>
  <c r="HX72" i="1"/>
  <c r="HV72" i="1"/>
  <c r="HT72" i="1"/>
  <c r="HR72" i="1"/>
  <c r="HP72" i="1"/>
  <c r="HN72" i="1"/>
  <c r="HL72" i="1"/>
  <c r="HJ72" i="1"/>
  <c r="HH72" i="1"/>
  <c r="HF72" i="1"/>
  <c r="HD72" i="1"/>
  <c r="HB72" i="1"/>
  <c r="GZ72" i="1"/>
  <c r="GX72" i="1"/>
  <c r="GV72" i="1"/>
  <c r="GT72" i="1"/>
  <c r="GR72" i="1"/>
  <c r="GP72" i="1"/>
  <c r="GN72" i="1"/>
  <c r="GL72" i="1"/>
  <c r="GJ72" i="1"/>
  <c r="GH72" i="1"/>
  <c r="GF72" i="1"/>
  <c r="GD72" i="1"/>
  <c r="GB72" i="1"/>
  <c r="FZ72" i="1"/>
  <c r="FX72" i="1"/>
  <c r="FV72" i="1"/>
  <c r="FT72" i="1"/>
  <c r="FR72" i="1"/>
  <c r="FP72" i="1"/>
  <c r="FN72" i="1"/>
  <c r="FL72" i="1"/>
  <c r="FJ72" i="1"/>
  <c r="FH72" i="1"/>
  <c r="FF72" i="1"/>
  <c r="FD72" i="1"/>
  <c r="FB72" i="1"/>
  <c r="EZ72" i="1"/>
  <c r="EX72" i="1"/>
  <c r="EV72" i="1"/>
  <c r="ET72" i="1"/>
  <c r="ER72" i="1"/>
  <c r="EP72" i="1"/>
  <c r="EN72" i="1"/>
  <c r="EL72" i="1"/>
  <c r="EJ72" i="1"/>
  <c r="EH72" i="1"/>
  <c r="EF72" i="1"/>
  <c r="ED72" i="1"/>
  <c r="EB72" i="1"/>
  <c r="DZ72" i="1"/>
  <c r="DX72" i="1"/>
  <c r="DV72" i="1"/>
  <c r="DT72" i="1"/>
  <c r="DR72" i="1"/>
  <c r="DP72" i="1"/>
  <c r="DN72" i="1"/>
  <c r="DL72" i="1"/>
  <c r="DJ72" i="1"/>
  <c r="DH72" i="1"/>
  <c r="DF72" i="1"/>
  <c r="DD72" i="1"/>
  <c r="DB72" i="1"/>
  <c r="CZ72" i="1"/>
  <c r="CX72" i="1"/>
  <c r="CV72" i="1"/>
  <c r="CT72" i="1"/>
  <c r="CR72" i="1"/>
  <c r="CP72" i="1"/>
  <c r="CN72" i="1"/>
  <c r="CL72" i="1"/>
  <c r="CJ72" i="1"/>
  <c r="CH72" i="1"/>
  <c r="CF72" i="1"/>
  <c r="CD72" i="1"/>
  <c r="CB72" i="1"/>
  <c r="BZ72" i="1"/>
  <c r="BX72" i="1"/>
  <c r="BV72" i="1"/>
  <c r="BT72" i="1"/>
  <c r="BR72" i="1"/>
  <c r="BP72" i="1"/>
  <c r="BN72" i="1"/>
  <c r="BL72" i="1"/>
  <c r="BJ72" i="1"/>
  <c r="BH72" i="1"/>
  <c r="BF72" i="1"/>
  <c r="NM72" i="1"/>
  <c r="NK72" i="1"/>
  <c r="NI72" i="1"/>
  <c r="NG72" i="1"/>
  <c r="NE72" i="1"/>
  <c r="NC72" i="1"/>
  <c r="NA72" i="1"/>
  <c r="MY72" i="1"/>
  <c r="MW72" i="1"/>
  <c r="MU72" i="1"/>
  <c r="MS72" i="1"/>
  <c r="MQ72" i="1"/>
  <c r="MO72" i="1"/>
  <c r="MM72" i="1"/>
  <c r="MK72" i="1"/>
  <c r="MI72" i="1"/>
  <c r="MG72" i="1"/>
  <c r="ME72" i="1"/>
  <c r="MC72" i="1"/>
  <c r="MA72" i="1"/>
  <c r="LY72" i="1"/>
  <c r="LW72" i="1"/>
  <c r="LU72" i="1"/>
  <c r="LS72" i="1"/>
  <c r="LQ72" i="1"/>
  <c r="LO72" i="1"/>
  <c r="LM72" i="1"/>
  <c r="LK72" i="1"/>
  <c r="LI72" i="1"/>
  <c r="LG72" i="1"/>
  <c r="LE72" i="1"/>
  <c r="LC72" i="1"/>
  <c r="LA72" i="1"/>
  <c r="KY72" i="1"/>
  <c r="KW72" i="1"/>
  <c r="KU72" i="1"/>
  <c r="KS72" i="1"/>
  <c r="KQ72" i="1"/>
  <c r="KO72" i="1"/>
  <c r="KM72" i="1"/>
  <c r="KK72" i="1"/>
  <c r="KI72" i="1"/>
  <c r="KG72" i="1"/>
  <c r="KE72" i="1"/>
  <c r="KC72" i="1"/>
  <c r="KA72" i="1"/>
  <c r="JY72" i="1"/>
  <c r="JW72" i="1"/>
  <c r="JU72" i="1"/>
  <c r="JS72" i="1"/>
  <c r="JQ72" i="1"/>
  <c r="JO72" i="1"/>
  <c r="JM72" i="1"/>
  <c r="JK72" i="1"/>
  <c r="JI72" i="1"/>
  <c r="JG72" i="1"/>
  <c r="JE72" i="1"/>
  <c r="JC72" i="1"/>
  <c r="JA72" i="1"/>
  <c r="IY72" i="1"/>
  <c r="IW72" i="1"/>
  <c r="IU72" i="1"/>
  <c r="IS72" i="1"/>
  <c r="IQ72" i="1"/>
  <c r="IO72" i="1"/>
  <c r="IM72" i="1"/>
  <c r="IK72" i="1"/>
  <c r="II72" i="1"/>
  <c r="IG72" i="1"/>
  <c r="IE72" i="1"/>
  <c r="IC72" i="1"/>
  <c r="IA72" i="1"/>
  <c r="HY72" i="1"/>
  <c r="HW72" i="1"/>
  <c r="HU72" i="1"/>
  <c r="HS72" i="1"/>
  <c r="HQ72" i="1"/>
  <c r="HO72" i="1"/>
  <c r="HM72" i="1"/>
  <c r="HK72" i="1"/>
  <c r="HI72" i="1"/>
  <c r="HG72" i="1"/>
  <c r="HE72" i="1"/>
  <c r="HC72" i="1"/>
  <c r="HA72" i="1"/>
  <c r="GY72" i="1"/>
  <c r="GW72" i="1"/>
  <c r="GU72" i="1"/>
  <c r="GS72" i="1"/>
  <c r="GQ72" i="1"/>
  <c r="GO72" i="1"/>
  <c r="GM72" i="1"/>
  <c r="GK72" i="1"/>
  <c r="GI72" i="1"/>
  <c r="GG72" i="1"/>
  <c r="GE72" i="1"/>
  <c r="GC72" i="1"/>
  <c r="GA72" i="1"/>
  <c r="FY72" i="1"/>
  <c r="FW72" i="1"/>
  <c r="FU72" i="1"/>
  <c r="FS72" i="1"/>
  <c r="FQ72" i="1"/>
  <c r="FO72" i="1"/>
  <c r="FM72" i="1"/>
  <c r="FK72" i="1"/>
  <c r="FI72" i="1"/>
  <c r="FG72" i="1"/>
  <c r="FE72" i="1"/>
  <c r="FC72" i="1"/>
  <c r="FA72" i="1"/>
  <c r="EY72" i="1"/>
  <c r="EW72" i="1"/>
  <c r="EU72" i="1"/>
  <c r="ES72" i="1"/>
  <c r="EQ72" i="1"/>
  <c r="EO72" i="1"/>
  <c r="EM72" i="1"/>
  <c r="EK72" i="1"/>
  <c r="EI72" i="1"/>
  <c r="EG72" i="1"/>
  <c r="EE72" i="1"/>
  <c r="EC72" i="1"/>
  <c r="EA72" i="1"/>
  <c r="DY72" i="1"/>
  <c r="DW72" i="1"/>
  <c r="DU72" i="1"/>
  <c r="DS72" i="1"/>
  <c r="DQ72" i="1"/>
  <c r="DO72" i="1"/>
  <c r="DM72" i="1"/>
  <c r="DK72" i="1"/>
  <c r="DI72" i="1"/>
  <c r="DG72" i="1"/>
  <c r="DE72" i="1"/>
  <c r="DC72" i="1"/>
  <c r="DA72" i="1"/>
  <c r="CY72" i="1"/>
  <c r="CW72" i="1"/>
  <c r="CU72" i="1"/>
  <c r="CS72" i="1"/>
  <c r="CQ72" i="1"/>
  <c r="CO72" i="1"/>
  <c r="CM72" i="1"/>
  <c r="CK72" i="1"/>
  <c r="CI72" i="1"/>
  <c r="CG72" i="1"/>
  <c r="CE72" i="1"/>
  <c r="CC72" i="1"/>
  <c r="CA72" i="1"/>
  <c r="BY72" i="1"/>
  <c r="BW72" i="1"/>
  <c r="BU72" i="1"/>
  <c r="BS72" i="1"/>
  <c r="BQ72" i="1"/>
  <c r="BO72" i="1"/>
  <c r="BM72" i="1"/>
  <c r="BK72" i="1"/>
  <c r="BI72" i="1"/>
  <c r="BG72" i="1"/>
  <c r="BE72" i="1"/>
  <c r="NN70" i="1"/>
  <c r="NL70" i="1"/>
  <c r="NJ70" i="1"/>
  <c r="NH70" i="1"/>
  <c r="NF70" i="1"/>
  <c r="ND70" i="1"/>
  <c r="NB70" i="1"/>
  <c r="MZ70" i="1"/>
  <c r="MX70" i="1"/>
  <c r="MV70" i="1"/>
  <c r="MT70" i="1"/>
  <c r="MR70" i="1"/>
  <c r="MP70" i="1"/>
  <c r="MN70" i="1"/>
  <c r="ML70" i="1"/>
  <c r="MJ70" i="1"/>
  <c r="MH70" i="1"/>
  <c r="MF70" i="1"/>
  <c r="MD70" i="1"/>
  <c r="MB70" i="1"/>
  <c r="LZ70" i="1"/>
  <c r="LX70" i="1"/>
  <c r="LV70" i="1"/>
  <c r="LT70" i="1"/>
  <c r="LR70" i="1"/>
  <c r="LP70" i="1"/>
  <c r="LN70" i="1"/>
  <c r="LL70" i="1"/>
  <c r="LJ70" i="1"/>
  <c r="LH70" i="1"/>
  <c r="LF70" i="1"/>
  <c r="LD70" i="1"/>
  <c r="LB70" i="1"/>
  <c r="KZ70" i="1"/>
  <c r="KX70" i="1"/>
  <c r="KV70" i="1"/>
  <c r="KT70" i="1"/>
  <c r="KR70" i="1"/>
  <c r="KP70" i="1"/>
  <c r="KN70" i="1"/>
  <c r="KL70" i="1"/>
  <c r="KJ70" i="1"/>
  <c r="KH70" i="1"/>
  <c r="KF70" i="1"/>
  <c r="KD70" i="1"/>
  <c r="KB70" i="1"/>
  <c r="JZ70" i="1"/>
  <c r="JX70" i="1"/>
  <c r="JV70" i="1"/>
  <c r="JT70" i="1"/>
  <c r="JR70" i="1"/>
  <c r="JP70" i="1"/>
  <c r="JN70" i="1"/>
  <c r="JL70" i="1"/>
  <c r="JJ70" i="1"/>
  <c r="JH70" i="1"/>
  <c r="JF70" i="1"/>
  <c r="JD70" i="1"/>
  <c r="JB70" i="1"/>
  <c r="IZ70" i="1"/>
  <c r="IX70" i="1"/>
  <c r="IV70" i="1"/>
  <c r="IT70" i="1"/>
  <c r="IR70" i="1"/>
  <c r="IP70" i="1"/>
  <c r="IN70" i="1"/>
  <c r="IL70" i="1"/>
  <c r="IJ70" i="1"/>
  <c r="IH70" i="1"/>
  <c r="IF70" i="1"/>
  <c r="ID70" i="1"/>
  <c r="IB70" i="1"/>
  <c r="HZ70" i="1"/>
  <c r="HX70" i="1"/>
  <c r="HV70" i="1"/>
  <c r="HT70" i="1"/>
  <c r="HR70" i="1"/>
  <c r="HP70" i="1"/>
  <c r="HN70" i="1"/>
  <c r="HL70" i="1"/>
  <c r="HJ70" i="1"/>
  <c r="HH70" i="1"/>
  <c r="HF70" i="1"/>
  <c r="HD70" i="1"/>
  <c r="HB70" i="1"/>
  <c r="GZ70" i="1"/>
  <c r="GX70" i="1"/>
  <c r="GV70" i="1"/>
  <c r="GT70" i="1"/>
  <c r="GR70" i="1"/>
  <c r="GP70" i="1"/>
  <c r="GN70" i="1"/>
  <c r="GL70" i="1"/>
  <c r="GJ70" i="1"/>
  <c r="GH70" i="1"/>
  <c r="GF70" i="1"/>
  <c r="GD70" i="1"/>
  <c r="GB70" i="1"/>
  <c r="FZ70" i="1"/>
  <c r="FX70" i="1"/>
  <c r="FV70" i="1"/>
  <c r="FT70" i="1"/>
  <c r="FR70" i="1"/>
  <c r="FP70" i="1"/>
  <c r="FN70" i="1"/>
  <c r="FL70" i="1"/>
  <c r="FJ70" i="1"/>
  <c r="FH70" i="1"/>
  <c r="FF70" i="1"/>
  <c r="FD70" i="1"/>
  <c r="FB70" i="1"/>
  <c r="EZ70" i="1"/>
  <c r="EX70" i="1"/>
  <c r="EV70" i="1"/>
  <c r="ET70" i="1"/>
  <c r="ER70" i="1"/>
  <c r="EP70" i="1"/>
  <c r="EN70" i="1"/>
  <c r="EL70" i="1"/>
  <c r="EJ70" i="1"/>
  <c r="EH70" i="1"/>
  <c r="EF70" i="1"/>
  <c r="ED70" i="1"/>
  <c r="EB70" i="1"/>
  <c r="DZ70" i="1"/>
  <c r="DX70" i="1"/>
  <c r="DV70" i="1"/>
  <c r="DT70" i="1"/>
  <c r="DR70" i="1"/>
  <c r="DP70" i="1"/>
  <c r="DN70" i="1"/>
  <c r="DL70" i="1"/>
  <c r="DJ70" i="1"/>
  <c r="DH70" i="1"/>
  <c r="DF70" i="1"/>
  <c r="DD70" i="1"/>
  <c r="DB70" i="1"/>
  <c r="CZ70" i="1"/>
  <c r="CX70" i="1"/>
  <c r="CV70" i="1"/>
  <c r="CT70" i="1"/>
  <c r="CR70" i="1"/>
  <c r="CP70" i="1"/>
  <c r="CN70" i="1"/>
  <c r="CL70" i="1"/>
  <c r="CJ70" i="1"/>
  <c r="CH70" i="1"/>
  <c r="CF70" i="1"/>
  <c r="CD70" i="1"/>
  <c r="CB70" i="1"/>
  <c r="BZ70" i="1"/>
  <c r="BX70" i="1"/>
  <c r="BV70" i="1"/>
  <c r="BT70" i="1"/>
  <c r="BR70" i="1"/>
  <c r="BP70" i="1"/>
  <c r="BN70" i="1"/>
  <c r="BL70" i="1"/>
  <c r="BJ70" i="1"/>
  <c r="BH70" i="1"/>
  <c r="BF70" i="1"/>
  <c r="NM70" i="1"/>
  <c r="NK70" i="1"/>
  <c r="NI70" i="1"/>
  <c r="NG70" i="1"/>
  <c r="NE70" i="1"/>
  <c r="NC70" i="1"/>
  <c r="NA70" i="1"/>
  <c r="MY70" i="1"/>
  <c r="MW70" i="1"/>
  <c r="MU70" i="1"/>
  <c r="MS70" i="1"/>
  <c r="MQ70" i="1"/>
  <c r="MO70" i="1"/>
  <c r="MM70" i="1"/>
  <c r="MK70" i="1"/>
  <c r="MI70" i="1"/>
  <c r="MG70" i="1"/>
  <c r="ME70" i="1"/>
  <c r="MC70" i="1"/>
  <c r="MA70" i="1"/>
  <c r="LY70" i="1"/>
  <c r="LW70" i="1"/>
  <c r="LU70" i="1"/>
  <c r="LS70" i="1"/>
  <c r="LQ70" i="1"/>
  <c r="LO70" i="1"/>
  <c r="LM70" i="1"/>
  <c r="LK70" i="1"/>
  <c r="LI70" i="1"/>
  <c r="LG70" i="1"/>
  <c r="LE70" i="1"/>
  <c r="LC70" i="1"/>
  <c r="LA70" i="1"/>
  <c r="KY70" i="1"/>
  <c r="KW70" i="1"/>
  <c r="KU70" i="1"/>
  <c r="KS70" i="1"/>
  <c r="KQ70" i="1"/>
  <c r="KO70" i="1"/>
  <c r="KM70" i="1"/>
  <c r="KK70" i="1"/>
  <c r="KI70" i="1"/>
  <c r="KG70" i="1"/>
  <c r="KE70" i="1"/>
  <c r="KC70" i="1"/>
  <c r="KA70" i="1"/>
  <c r="JY70" i="1"/>
  <c r="JW70" i="1"/>
  <c r="JU70" i="1"/>
  <c r="JS70" i="1"/>
  <c r="JQ70" i="1"/>
  <c r="JO70" i="1"/>
  <c r="JM70" i="1"/>
  <c r="JK70" i="1"/>
  <c r="JI70" i="1"/>
  <c r="JG70" i="1"/>
  <c r="JE70" i="1"/>
  <c r="JC70" i="1"/>
  <c r="JA70" i="1"/>
  <c r="IY70" i="1"/>
  <c r="IW70" i="1"/>
  <c r="IU70" i="1"/>
  <c r="IS70" i="1"/>
  <c r="IQ70" i="1"/>
  <c r="IO70" i="1"/>
  <c r="IM70" i="1"/>
  <c r="IK70" i="1"/>
  <c r="II70" i="1"/>
  <c r="IG70" i="1"/>
  <c r="IE70" i="1"/>
  <c r="IC70" i="1"/>
  <c r="IA70" i="1"/>
  <c r="HY70" i="1"/>
  <c r="HW70" i="1"/>
  <c r="HU70" i="1"/>
  <c r="HS70" i="1"/>
  <c r="HQ70" i="1"/>
  <c r="HO70" i="1"/>
  <c r="HM70" i="1"/>
  <c r="HK70" i="1"/>
  <c r="HI70" i="1"/>
  <c r="HG70" i="1"/>
  <c r="HE70" i="1"/>
  <c r="HC70" i="1"/>
  <c r="HA70" i="1"/>
  <c r="GY70" i="1"/>
  <c r="GW70" i="1"/>
  <c r="GU70" i="1"/>
  <c r="GS70" i="1"/>
  <c r="GQ70" i="1"/>
  <c r="GO70" i="1"/>
  <c r="GM70" i="1"/>
  <c r="GK70" i="1"/>
  <c r="GI70" i="1"/>
  <c r="GG70" i="1"/>
  <c r="GE70" i="1"/>
  <c r="GC70" i="1"/>
  <c r="GA70" i="1"/>
  <c r="FY70" i="1"/>
  <c r="FW70" i="1"/>
  <c r="FU70" i="1"/>
  <c r="FS70" i="1"/>
  <c r="FQ70" i="1"/>
  <c r="FO70" i="1"/>
  <c r="FM70" i="1"/>
  <c r="FK70" i="1"/>
  <c r="FI70" i="1"/>
  <c r="FG70" i="1"/>
  <c r="FE70" i="1"/>
  <c r="FC70" i="1"/>
  <c r="FA70" i="1"/>
  <c r="EY70" i="1"/>
  <c r="EW70" i="1"/>
  <c r="EU70" i="1"/>
  <c r="ES70" i="1"/>
  <c r="EQ70" i="1"/>
  <c r="EO70" i="1"/>
  <c r="EM70" i="1"/>
  <c r="EK70" i="1"/>
  <c r="EI70" i="1"/>
  <c r="EG70" i="1"/>
  <c r="EE70" i="1"/>
  <c r="EC70" i="1"/>
  <c r="EA70" i="1"/>
  <c r="DY70" i="1"/>
  <c r="DW70" i="1"/>
  <c r="DU70" i="1"/>
  <c r="DS70" i="1"/>
  <c r="DQ70" i="1"/>
  <c r="DO70" i="1"/>
  <c r="DM70" i="1"/>
  <c r="DK70" i="1"/>
  <c r="DI70" i="1"/>
  <c r="DG70" i="1"/>
  <c r="DE70" i="1"/>
  <c r="DC70" i="1"/>
  <c r="DA70" i="1"/>
  <c r="CY70" i="1"/>
  <c r="CW70" i="1"/>
  <c r="CU70" i="1"/>
  <c r="CS70" i="1"/>
  <c r="CQ70" i="1"/>
  <c r="CO70" i="1"/>
  <c r="CM70" i="1"/>
  <c r="CK70" i="1"/>
  <c r="CI70" i="1"/>
  <c r="CG70" i="1"/>
  <c r="CE70" i="1"/>
  <c r="CC70" i="1"/>
  <c r="CA70" i="1"/>
  <c r="BY70" i="1"/>
  <c r="BW70" i="1"/>
  <c r="BU70" i="1"/>
  <c r="BS70" i="1"/>
  <c r="BQ70" i="1"/>
  <c r="BO70" i="1"/>
  <c r="BM70" i="1"/>
  <c r="BK70" i="1"/>
  <c r="BI70" i="1"/>
  <c r="BG70" i="1"/>
  <c r="BE70" i="1"/>
  <c r="NN68" i="1"/>
  <c r="NL68" i="1"/>
  <c r="NJ68" i="1"/>
  <c r="NH68" i="1"/>
  <c r="NF68" i="1"/>
  <c r="ND68" i="1"/>
  <c r="NB68" i="1"/>
  <c r="MZ68" i="1"/>
  <c r="MX68" i="1"/>
  <c r="MV68" i="1"/>
  <c r="MT68" i="1"/>
  <c r="MR68" i="1"/>
  <c r="MP68" i="1"/>
  <c r="MN68" i="1"/>
  <c r="ML68" i="1"/>
  <c r="MJ68" i="1"/>
  <c r="MH68" i="1"/>
  <c r="MF68" i="1"/>
  <c r="MD68" i="1"/>
  <c r="MB68" i="1"/>
  <c r="LZ68" i="1"/>
  <c r="LX68" i="1"/>
  <c r="LV68" i="1"/>
  <c r="LT68" i="1"/>
  <c r="LR68" i="1"/>
  <c r="LP68" i="1"/>
  <c r="LN68" i="1"/>
  <c r="LL68" i="1"/>
  <c r="LJ68" i="1"/>
  <c r="LH68" i="1"/>
  <c r="LF68" i="1"/>
  <c r="LD68" i="1"/>
  <c r="LB68" i="1"/>
  <c r="KZ68" i="1"/>
  <c r="KX68" i="1"/>
  <c r="KV68" i="1"/>
  <c r="KT68" i="1"/>
  <c r="KR68" i="1"/>
  <c r="KP68" i="1"/>
  <c r="KN68" i="1"/>
  <c r="KL68" i="1"/>
  <c r="KJ68" i="1"/>
  <c r="KH68" i="1"/>
  <c r="KF68" i="1"/>
  <c r="KD68" i="1"/>
  <c r="KB68" i="1"/>
  <c r="JZ68" i="1"/>
  <c r="JX68" i="1"/>
  <c r="JV68" i="1"/>
  <c r="JT68" i="1"/>
  <c r="JR68" i="1"/>
  <c r="JP68" i="1"/>
  <c r="JN68" i="1"/>
  <c r="JL68" i="1"/>
  <c r="JJ68" i="1"/>
  <c r="JH68" i="1"/>
  <c r="JF68" i="1"/>
  <c r="JD68" i="1"/>
  <c r="JB68" i="1"/>
  <c r="IZ68" i="1"/>
  <c r="IX68" i="1"/>
  <c r="IV68" i="1"/>
  <c r="IT68" i="1"/>
  <c r="IR68" i="1"/>
  <c r="IP68" i="1"/>
  <c r="IN68" i="1"/>
  <c r="IL68" i="1"/>
  <c r="IJ68" i="1"/>
  <c r="IH68" i="1"/>
  <c r="IF68" i="1"/>
  <c r="ID68" i="1"/>
  <c r="IB68" i="1"/>
  <c r="HZ68" i="1"/>
  <c r="HX68" i="1"/>
  <c r="HV68" i="1"/>
  <c r="HT68" i="1"/>
  <c r="HR68" i="1"/>
  <c r="HP68" i="1"/>
  <c r="HN68" i="1"/>
  <c r="HL68" i="1"/>
  <c r="HJ68" i="1"/>
  <c r="HH68" i="1"/>
  <c r="HF68" i="1"/>
  <c r="HD68" i="1"/>
  <c r="HB68" i="1"/>
  <c r="GZ68" i="1"/>
  <c r="GX68" i="1"/>
  <c r="GV68" i="1"/>
  <c r="GT68" i="1"/>
  <c r="GR68" i="1"/>
  <c r="GP68" i="1"/>
  <c r="GN68" i="1"/>
  <c r="GL68" i="1"/>
  <c r="GJ68" i="1"/>
  <c r="GH68" i="1"/>
  <c r="GF68" i="1"/>
  <c r="GD68" i="1"/>
  <c r="GB68" i="1"/>
  <c r="FZ68" i="1"/>
  <c r="FX68" i="1"/>
  <c r="FV68" i="1"/>
  <c r="FT68" i="1"/>
  <c r="FR68" i="1"/>
  <c r="FP68" i="1"/>
  <c r="FN68" i="1"/>
  <c r="FL68" i="1"/>
  <c r="FJ68" i="1"/>
  <c r="FH68" i="1"/>
  <c r="FF68" i="1"/>
  <c r="FD68" i="1"/>
  <c r="FB68" i="1"/>
  <c r="EZ68" i="1"/>
  <c r="EX68" i="1"/>
  <c r="EV68" i="1"/>
  <c r="ET68" i="1"/>
  <c r="ER68" i="1"/>
  <c r="EP68" i="1"/>
  <c r="EN68" i="1"/>
  <c r="EL68" i="1"/>
  <c r="EJ68" i="1"/>
  <c r="EH68" i="1"/>
  <c r="EF68" i="1"/>
  <c r="ED68" i="1"/>
  <c r="EB68" i="1"/>
  <c r="DZ68" i="1"/>
  <c r="DX68" i="1"/>
  <c r="DV68" i="1"/>
  <c r="DT68" i="1"/>
  <c r="DR68" i="1"/>
  <c r="DP68" i="1"/>
  <c r="DN68" i="1"/>
  <c r="DL68" i="1"/>
  <c r="DJ68" i="1"/>
  <c r="DH68" i="1"/>
  <c r="DF68" i="1"/>
  <c r="DD68" i="1"/>
  <c r="DB68" i="1"/>
  <c r="CZ68" i="1"/>
  <c r="CX68" i="1"/>
  <c r="CV68" i="1"/>
  <c r="CT68" i="1"/>
  <c r="CR68" i="1"/>
  <c r="CP68" i="1"/>
  <c r="CN68" i="1"/>
  <c r="CL68" i="1"/>
  <c r="CJ68" i="1"/>
  <c r="CH68" i="1"/>
  <c r="CF68" i="1"/>
  <c r="CD68" i="1"/>
  <c r="CB68" i="1"/>
  <c r="BZ68" i="1"/>
  <c r="BX68" i="1"/>
  <c r="BV68" i="1"/>
  <c r="BT68" i="1"/>
  <c r="NM68" i="1"/>
  <c r="NK68" i="1"/>
  <c r="NI68" i="1"/>
  <c r="NG68" i="1"/>
  <c r="NE68" i="1"/>
  <c r="NC68" i="1"/>
  <c r="NA68" i="1"/>
  <c r="MY68" i="1"/>
  <c r="MW68" i="1"/>
  <c r="MU68" i="1"/>
  <c r="MS68" i="1"/>
  <c r="MQ68" i="1"/>
  <c r="MO68" i="1"/>
  <c r="MM68" i="1"/>
  <c r="MK68" i="1"/>
  <c r="MI68" i="1"/>
  <c r="MG68" i="1"/>
  <c r="ME68" i="1"/>
  <c r="MC68" i="1"/>
  <c r="MA68" i="1"/>
  <c r="LY68" i="1"/>
  <c r="LW68" i="1"/>
  <c r="LU68" i="1"/>
  <c r="LS68" i="1"/>
  <c r="LQ68" i="1"/>
  <c r="LO68" i="1"/>
  <c r="LM68" i="1"/>
  <c r="LK68" i="1"/>
  <c r="LI68" i="1"/>
  <c r="LG68" i="1"/>
  <c r="LE68" i="1"/>
  <c r="LC68" i="1"/>
  <c r="LA68" i="1"/>
  <c r="KY68" i="1"/>
  <c r="KW68" i="1"/>
  <c r="KU68" i="1"/>
  <c r="KS68" i="1"/>
  <c r="KQ68" i="1"/>
  <c r="KO68" i="1"/>
  <c r="KM68" i="1"/>
  <c r="KK68" i="1"/>
  <c r="KI68" i="1"/>
  <c r="KG68" i="1"/>
  <c r="KE68" i="1"/>
  <c r="KC68" i="1"/>
  <c r="KA68" i="1"/>
  <c r="JY68" i="1"/>
  <c r="JW68" i="1"/>
  <c r="JU68" i="1"/>
  <c r="JS68" i="1"/>
  <c r="JQ68" i="1"/>
  <c r="JO68" i="1"/>
  <c r="JM68" i="1"/>
  <c r="JK68" i="1"/>
  <c r="JI68" i="1"/>
  <c r="JG68" i="1"/>
  <c r="JE68" i="1"/>
  <c r="JC68" i="1"/>
  <c r="JA68" i="1"/>
  <c r="IY68" i="1"/>
  <c r="IW68" i="1"/>
  <c r="IU68" i="1"/>
  <c r="IS68" i="1"/>
  <c r="IQ68" i="1"/>
  <c r="IO68" i="1"/>
  <c r="IM68" i="1"/>
  <c r="IK68" i="1"/>
  <c r="II68" i="1"/>
  <c r="IG68" i="1"/>
  <c r="IE68" i="1"/>
  <c r="IC68" i="1"/>
  <c r="IA68" i="1"/>
  <c r="HY68" i="1"/>
  <c r="HW68" i="1"/>
  <c r="HU68" i="1"/>
  <c r="HS68" i="1"/>
  <c r="HQ68" i="1"/>
  <c r="HO68" i="1"/>
  <c r="HM68" i="1"/>
  <c r="HK68" i="1"/>
  <c r="HI68" i="1"/>
  <c r="HG68" i="1"/>
  <c r="HE68" i="1"/>
  <c r="HC68" i="1"/>
  <c r="HA68" i="1"/>
  <c r="GY68" i="1"/>
  <c r="GW68" i="1"/>
  <c r="GU68" i="1"/>
  <c r="GS68" i="1"/>
  <c r="GQ68" i="1"/>
  <c r="GO68" i="1"/>
  <c r="GM68" i="1"/>
  <c r="GK68" i="1"/>
  <c r="GI68" i="1"/>
  <c r="GG68" i="1"/>
  <c r="GE68" i="1"/>
  <c r="GC68" i="1"/>
  <c r="GA68" i="1"/>
  <c r="FY68" i="1"/>
  <c r="FW68" i="1"/>
  <c r="FU68" i="1"/>
  <c r="FS68" i="1"/>
  <c r="FQ68" i="1"/>
  <c r="FO68" i="1"/>
  <c r="FM68" i="1"/>
  <c r="FK68" i="1"/>
  <c r="FI68" i="1"/>
  <c r="FG68" i="1"/>
  <c r="FE68" i="1"/>
  <c r="FC68" i="1"/>
  <c r="FA68" i="1"/>
  <c r="EY68" i="1"/>
  <c r="EW68" i="1"/>
  <c r="EU68" i="1"/>
  <c r="ES68" i="1"/>
  <c r="EQ68" i="1"/>
  <c r="EO68" i="1"/>
  <c r="EM68" i="1"/>
  <c r="EK68" i="1"/>
  <c r="EI68" i="1"/>
  <c r="EG68" i="1"/>
  <c r="EE68" i="1"/>
  <c r="EC68" i="1"/>
  <c r="EA68" i="1"/>
  <c r="DY68" i="1"/>
  <c r="DW68" i="1"/>
  <c r="DU68" i="1"/>
  <c r="DS68" i="1"/>
  <c r="DQ68" i="1"/>
  <c r="DO68" i="1"/>
  <c r="DM68" i="1"/>
  <c r="DK68" i="1"/>
  <c r="DI68" i="1"/>
  <c r="DG68" i="1"/>
  <c r="DE68" i="1"/>
  <c r="DC68" i="1"/>
  <c r="DA68" i="1"/>
  <c r="CY68" i="1"/>
  <c r="CW68" i="1"/>
  <c r="CU68" i="1"/>
  <c r="CS68" i="1"/>
  <c r="CQ68" i="1"/>
  <c r="CO68" i="1"/>
  <c r="CM68" i="1"/>
  <c r="CK68" i="1"/>
  <c r="CI68" i="1"/>
  <c r="CG68" i="1"/>
  <c r="CE68" i="1"/>
  <c r="CC68" i="1"/>
  <c r="CA68" i="1"/>
  <c r="BY68" i="1"/>
  <c r="BW68" i="1"/>
  <c r="BU68" i="1"/>
  <c r="BS68" i="1"/>
  <c r="NN66" i="1"/>
  <c r="NL66" i="1"/>
  <c r="NJ66" i="1"/>
  <c r="NH66" i="1"/>
  <c r="NF66" i="1"/>
  <c r="ND66" i="1"/>
  <c r="NB66" i="1"/>
  <c r="MZ66" i="1"/>
  <c r="MX66" i="1"/>
  <c r="MV66" i="1"/>
  <c r="MT66" i="1"/>
  <c r="MR66" i="1"/>
  <c r="MP66" i="1"/>
  <c r="MN66" i="1"/>
  <c r="ML66" i="1"/>
  <c r="MJ66" i="1"/>
  <c r="MH66" i="1"/>
  <c r="MF66" i="1"/>
  <c r="MD66" i="1"/>
  <c r="MB66" i="1"/>
  <c r="LZ66" i="1"/>
  <c r="LX66" i="1"/>
  <c r="LV66" i="1"/>
  <c r="LT66" i="1"/>
  <c r="LR66" i="1"/>
  <c r="LP66" i="1"/>
  <c r="LN66" i="1"/>
  <c r="LL66" i="1"/>
  <c r="LJ66" i="1"/>
  <c r="LH66" i="1"/>
  <c r="LF66" i="1"/>
  <c r="LD66" i="1"/>
  <c r="LB66" i="1"/>
  <c r="KZ66" i="1"/>
  <c r="KX66" i="1"/>
  <c r="KV66" i="1"/>
  <c r="KT66" i="1"/>
  <c r="KR66" i="1"/>
  <c r="KP66" i="1"/>
  <c r="KN66" i="1"/>
  <c r="KL66" i="1"/>
  <c r="KJ66" i="1"/>
  <c r="KH66" i="1"/>
  <c r="KF66" i="1"/>
  <c r="KD66" i="1"/>
  <c r="KB66" i="1"/>
  <c r="JZ66" i="1"/>
  <c r="JX66" i="1"/>
  <c r="JV66" i="1"/>
  <c r="JT66" i="1"/>
  <c r="JR66" i="1"/>
  <c r="JP66" i="1"/>
  <c r="JN66" i="1"/>
  <c r="JL66" i="1"/>
  <c r="JJ66" i="1"/>
  <c r="JH66" i="1"/>
  <c r="JF66" i="1"/>
  <c r="JD66" i="1"/>
  <c r="JB66" i="1"/>
  <c r="IZ66" i="1"/>
  <c r="IX66" i="1"/>
  <c r="IV66" i="1"/>
  <c r="IT66" i="1"/>
  <c r="IR66" i="1"/>
  <c r="IP66" i="1"/>
  <c r="IN66" i="1"/>
  <c r="IL66" i="1"/>
  <c r="IJ66" i="1"/>
  <c r="IH66" i="1"/>
  <c r="IF66" i="1"/>
  <c r="ID66" i="1"/>
  <c r="IB66" i="1"/>
  <c r="HZ66" i="1"/>
  <c r="HX66" i="1"/>
  <c r="HV66" i="1"/>
  <c r="HT66" i="1"/>
  <c r="HR66" i="1"/>
  <c r="HP66" i="1"/>
  <c r="HN66" i="1"/>
  <c r="HL66" i="1"/>
  <c r="HJ66" i="1"/>
  <c r="HH66" i="1"/>
  <c r="HF66" i="1"/>
  <c r="HD66" i="1"/>
  <c r="HB66" i="1"/>
  <c r="GZ66" i="1"/>
  <c r="GX66" i="1"/>
  <c r="GV66" i="1"/>
  <c r="GT66" i="1"/>
  <c r="GR66" i="1"/>
  <c r="GP66" i="1"/>
  <c r="GN66" i="1"/>
  <c r="GL66" i="1"/>
  <c r="GJ66" i="1"/>
  <c r="GH66" i="1"/>
  <c r="GF66" i="1"/>
  <c r="GD66" i="1"/>
  <c r="GB66" i="1"/>
  <c r="FZ66" i="1"/>
  <c r="FX66" i="1"/>
  <c r="FV66" i="1"/>
  <c r="FT66" i="1"/>
  <c r="FR66" i="1"/>
  <c r="FP66" i="1"/>
  <c r="FN66" i="1"/>
  <c r="FL66" i="1"/>
  <c r="FJ66" i="1"/>
  <c r="FH66" i="1"/>
  <c r="FF66" i="1"/>
  <c r="FD66" i="1"/>
  <c r="FB66" i="1"/>
  <c r="EZ66" i="1"/>
  <c r="EX66" i="1"/>
  <c r="EV66" i="1"/>
  <c r="ET66" i="1"/>
  <c r="ER66" i="1"/>
  <c r="EP66" i="1"/>
  <c r="EN66" i="1"/>
  <c r="EL66" i="1"/>
  <c r="EJ66" i="1"/>
  <c r="EH66" i="1"/>
  <c r="EF66" i="1"/>
  <c r="ED66" i="1"/>
  <c r="EB66" i="1"/>
  <c r="DZ66" i="1"/>
  <c r="DX66" i="1"/>
  <c r="DV66" i="1"/>
  <c r="DT66" i="1"/>
  <c r="DR66" i="1"/>
  <c r="DP66" i="1"/>
  <c r="DN66" i="1"/>
  <c r="DL66" i="1"/>
  <c r="DJ66" i="1"/>
  <c r="DH66" i="1"/>
  <c r="DF66" i="1"/>
  <c r="DD66" i="1"/>
  <c r="DB66" i="1"/>
  <c r="CZ66" i="1"/>
  <c r="CX66" i="1"/>
  <c r="CV66" i="1"/>
  <c r="CT66" i="1"/>
  <c r="CR66" i="1"/>
  <c r="CP66" i="1"/>
  <c r="CN66" i="1"/>
  <c r="CL66" i="1"/>
  <c r="CJ66" i="1"/>
  <c r="CH66" i="1"/>
  <c r="CF66" i="1"/>
  <c r="CD66" i="1"/>
  <c r="CB66" i="1"/>
  <c r="BZ66" i="1"/>
  <c r="BX66" i="1"/>
  <c r="BV66" i="1"/>
  <c r="BT66" i="1"/>
  <c r="BR66" i="1"/>
  <c r="BP66" i="1"/>
  <c r="BN66" i="1"/>
  <c r="BJ66" i="1"/>
  <c r="BH66" i="1"/>
  <c r="BF66" i="1"/>
  <c r="BD66" i="1"/>
  <c r="BB66" i="1"/>
  <c r="AZ66" i="1"/>
  <c r="AX66" i="1"/>
  <c r="AV66" i="1"/>
  <c r="AT66" i="1"/>
  <c r="AR66" i="1"/>
  <c r="AP66" i="1"/>
  <c r="AN66" i="1"/>
  <c r="AL66" i="1"/>
  <c r="AJ66" i="1"/>
  <c r="AH66" i="1"/>
  <c r="AF66" i="1"/>
  <c r="AD66" i="1"/>
  <c r="AB66" i="1"/>
  <c r="Z66" i="1"/>
  <c r="X66" i="1"/>
  <c r="V66" i="1"/>
  <c r="T66" i="1"/>
  <c r="R66" i="1"/>
  <c r="P66" i="1"/>
  <c r="N66" i="1"/>
  <c r="L66" i="1"/>
  <c r="J66" i="1"/>
  <c r="H66" i="1"/>
  <c r="F66" i="1"/>
  <c r="NM66" i="1"/>
  <c r="NK66" i="1"/>
  <c r="NI66" i="1"/>
  <c r="NG66" i="1"/>
  <c r="NE66" i="1"/>
  <c r="NC66" i="1"/>
  <c r="NA66" i="1"/>
  <c r="MY66" i="1"/>
  <c r="MW66" i="1"/>
  <c r="MU66" i="1"/>
  <c r="MS66" i="1"/>
  <c r="MQ66" i="1"/>
  <c r="MO66" i="1"/>
  <c r="MM66" i="1"/>
  <c r="MK66" i="1"/>
  <c r="MI66" i="1"/>
  <c r="MG66" i="1"/>
  <c r="ME66" i="1"/>
  <c r="MC66" i="1"/>
  <c r="MA66" i="1"/>
  <c r="LY66" i="1"/>
  <c r="LW66" i="1"/>
  <c r="LU66" i="1"/>
  <c r="LS66" i="1"/>
  <c r="LQ66" i="1"/>
  <c r="LO66" i="1"/>
  <c r="LM66" i="1"/>
  <c r="LK66" i="1"/>
  <c r="LI66" i="1"/>
  <c r="LG66" i="1"/>
  <c r="LE66" i="1"/>
  <c r="LC66" i="1"/>
  <c r="LA66" i="1"/>
  <c r="KY66" i="1"/>
  <c r="KW66" i="1"/>
  <c r="KU66" i="1"/>
  <c r="KS66" i="1"/>
  <c r="KQ66" i="1"/>
  <c r="KO66" i="1"/>
  <c r="KM66" i="1"/>
  <c r="KK66" i="1"/>
  <c r="KI66" i="1"/>
  <c r="KG66" i="1"/>
  <c r="KE66" i="1"/>
  <c r="KC66" i="1"/>
  <c r="KA66" i="1"/>
  <c r="JY66" i="1"/>
  <c r="JW66" i="1"/>
  <c r="JU66" i="1"/>
  <c r="JS66" i="1"/>
  <c r="JQ66" i="1"/>
  <c r="JO66" i="1"/>
  <c r="JM66" i="1"/>
  <c r="JK66" i="1"/>
  <c r="JI66" i="1"/>
  <c r="JG66" i="1"/>
  <c r="JE66" i="1"/>
  <c r="JC66" i="1"/>
  <c r="JA66" i="1"/>
  <c r="IY66" i="1"/>
  <c r="IW66" i="1"/>
  <c r="IU66" i="1"/>
  <c r="IS66" i="1"/>
  <c r="IQ66" i="1"/>
  <c r="IO66" i="1"/>
  <c r="IM66" i="1"/>
  <c r="IK66" i="1"/>
  <c r="II66" i="1"/>
  <c r="IG66" i="1"/>
  <c r="IE66" i="1"/>
  <c r="IC66" i="1"/>
  <c r="IA66" i="1"/>
  <c r="HY66" i="1"/>
  <c r="HW66" i="1"/>
  <c r="HU66" i="1"/>
  <c r="HS66" i="1"/>
  <c r="HQ66" i="1"/>
  <c r="HO66" i="1"/>
  <c r="HM66" i="1"/>
  <c r="HK66" i="1"/>
  <c r="HI66" i="1"/>
  <c r="HG66" i="1"/>
  <c r="HE66" i="1"/>
  <c r="HC66" i="1"/>
  <c r="HA66" i="1"/>
  <c r="GY66" i="1"/>
  <c r="GW66" i="1"/>
  <c r="GU66" i="1"/>
  <c r="GS66" i="1"/>
  <c r="GQ66" i="1"/>
  <c r="GO66" i="1"/>
  <c r="GM66" i="1"/>
  <c r="GK66" i="1"/>
  <c r="GI66" i="1"/>
  <c r="GG66" i="1"/>
  <c r="GE66" i="1"/>
  <c r="GC66" i="1"/>
  <c r="GA66" i="1"/>
  <c r="FY66" i="1"/>
  <c r="FW66" i="1"/>
  <c r="FU66" i="1"/>
  <c r="FS66" i="1"/>
  <c r="FQ66" i="1"/>
  <c r="FO66" i="1"/>
  <c r="FM66" i="1"/>
  <c r="FK66" i="1"/>
  <c r="FI66" i="1"/>
  <c r="FG66" i="1"/>
  <c r="FE66" i="1"/>
  <c r="FC66" i="1"/>
  <c r="FA66" i="1"/>
  <c r="EY66" i="1"/>
  <c r="EW66" i="1"/>
  <c r="EU66" i="1"/>
  <c r="ES66" i="1"/>
  <c r="EQ66" i="1"/>
  <c r="EO66" i="1"/>
  <c r="EM66" i="1"/>
  <c r="EK66" i="1"/>
  <c r="EI66" i="1"/>
  <c r="EG66" i="1"/>
  <c r="EE66" i="1"/>
  <c r="EC66" i="1"/>
  <c r="EA66" i="1"/>
  <c r="DY66" i="1"/>
  <c r="DW66" i="1"/>
  <c r="DU66" i="1"/>
  <c r="DS66" i="1"/>
  <c r="DQ66" i="1"/>
  <c r="DO66" i="1"/>
  <c r="DM66" i="1"/>
  <c r="DK66" i="1"/>
  <c r="DI66" i="1"/>
  <c r="DG66" i="1"/>
  <c r="DE66" i="1"/>
  <c r="DC66" i="1"/>
  <c r="DA66" i="1"/>
  <c r="CY66" i="1"/>
  <c r="CW66" i="1"/>
  <c r="CU66" i="1"/>
  <c r="CS66" i="1"/>
  <c r="CQ66" i="1"/>
  <c r="CO66" i="1"/>
  <c r="CM66" i="1"/>
  <c r="CK66" i="1"/>
  <c r="CI66" i="1"/>
  <c r="CG66" i="1"/>
  <c r="CE66" i="1"/>
  <c r="CC66" i="1"/>
  <c r="CA66" i="1"/>
  <c r="BY66" i="1"/>
  <c r="BW66" i="1"/>
  <c r="BU66" i="1"/>
  <c r="BS66" i="1"/>
  <c r="BQ66" i="1"/>
  <c r="BO66" i="1"/>
  <c r="BM66" i="1"/>
  <c r="BK66" i="1"/>
  <c r="BG66" i="1"/>
  <c r="BE66" i="1"/>
  <c r="BC66" i="1"/>
  <c r="BA66" i="1"/>
  <c r="AY66" i="1"/>
  <c r="AW66" i="1"/>
  <c r="AU66" i="1"/>
  <c r="AS66" i="1"/>
  <c r="AQ66" i="1"/>
  <c r="AO66" i="1"/>
  <c r="AM66" i="1"/>
  <c r="AK66" i="1"/>
  <c r="AI66" i="1"/>
  <c r="AG66" i="1"/>
  <c r="AE66" i="1"/>
  <c r="AA66" i="1"/>
  <c r="Y66" i="1"/>
  <c r="W66" i="1"/>
  <c r="U66" i="1"/>
  <c r="S66" i="1"/>
  <c r="Q66" i="1"/>
  <c r="O66" i="1"/>
  <c r="M66" i="1"/>
  <c r="K66" i="1"/>
  <c r="I66" i="1"/>
  <c r="G66" i="1"/>
  <c r="NN64" i="1"/>
  <c r="NL64" i="1"/>
  <c r="NJ64" i="1"/>
  <c r="NH64" i="1"/>
  <c r="NF64" i="1"/>
  <c r="ND64" i="1"/>
  <c r="NB64" i="1"/>
  <c r="MZ64" i="1"/>
  <c r="MX64" i="1"/>
  <c r="MV64" i="1"/>
  <c r="MT64" i="1"/>
  <c r="MR64" i="1"/>
  <c r="MP64" i="1"/>
  <c r="MN64" i="1"/>
  <c r="ML64" i="1"/>
  <c r="MJ64" i="1"/>
  <c r="MH64" i="1"/>
  <c r="MF64" i="1"/>
  <c r="MD64" i="1"/>
  <c r="MB64" i="1"/>
  <c r="LZ64" i="1"/>
  <c r="LX64" i="1"/>
  <c r="LV64" i="1"/>
  <c r="LT64" i="1"/>
  <c r="LR64" i="1"/>
  <c r="LP64" i="1"/>
  <c r="LN64" i="1"/>
  <c r="LL64" i="1"/>
  <c r="LJ64" i="1"/>
  <c r="LH64" i="1"/>
  <c r="LF64" i="1"/>
  <c r="LD64" i="1"/>
  <c r="LB64" i="1"/>
  <c r="KZ64" i="1"/>
  <c r="KX64" i="1"/>
  <c r="KV64" i="1"/>
  <c r="KT64" i="1"/>
  <c r="KR64" i="1"/>
  <c r="KP64" i="1"/>
  <c r="KN64" i="1"/>
  <c r="KL64" i="1"/>
  <c r="KJ64" i="1"/>
  <c r="KH64" i="1"/>
  <c r="KF64" i="1"/>
  <c r="KD64" i="1"/>
  <c r="KB64" i="1"/>
  <c r="JZ64" i="1"/>
  <c r="JX64" i="1"/>
  <c r="JV64" i="1"/>
  <c r="JT64" i="1"/>
  <c r="JR64" i="1"/>
  <c r="JP64" i="1"/>
  <c r="JN64" i="1"/>
  <c r="JL64" i="1"/>
  <c r="JJ64" i="1"/>
  <c r="JH64" i="1"/>
  <c r="JF64" i="1"/>
  <c r="JD64" i="1"/>
  <c r="JB64" i="1"/>
  <c r="IZ64" i="1"/>
  <c r="IX64" i="1"/>
  <c r="IV64" i="1"/>
  <c r="IT64" i="1"/>
  <c r="IR64" i="1"/>
  <c r="IP64" i="1"/>
  <c r="IN64" i="1"/>
  <c r="IL64" i="1"/>
  <c r="IJ64" i="1"/>
  <c r="IH64" i="1"/>
  <c r="IF64" i="1"/>
  <c r="ID64" i="1"/>
  <c r="IB64" i="1"/>
  <c r="HZ64" i="1"/>
  <c r="HX64" i="1"/>
  <c r="HV64" i="1"/>
  <c r="HT64" i="1"/>
  <c r="HR64" i="1"/>
  <c r="HP64" i="1"/>
  <c r="HN64" i="1"/>
  <c r="HL64" i="1"/>
  <c r="HJ64" i="1"/>
  <c r="HH64" i="1"/>
  <c r="HF64" i="1"/>
  <c r="HD64" i="1"/>
  <c r="HB64" i="1"/>
  <c r="GZ64" i="1"/>
  <c r="GX64" i="1"/>
  <c r="GV64" i="1"/>
  <c r="GT64" i="1"/>
  <c r="GR64" i="1"/>
  <c r="GP64" i="1"/>
  <c r="GN64" i="1"/>
  <c r="GL64" i="1"/>
  <c r="GJ64" i="1"/>
  <c r="GH64" i="1"/>
  <c r="GF64" i="1"/>
  <c r="GD64" i="1"/>
  <c r="GB64" i="1"/>
  <c r="FZ64" i="1"/>
  <c r="FX64" i="1"/>
  <c r="FV64" i="1"/>
  <c r="FT64" i="1"/>
  <c r="FR64" i="1"/>
  <c r="FP64" i="1"/>
  <c r="FN64" i="1"/>
  <c r="FL64" i="1"/>
  <c r="FJ64" i="1"/>
  <c r="FH64" i="1"/>
  <c r="FF64" i="1"/>
  <c r="FD64" i="1"/>
  <c r="FB64" i="1"/>
  <c r="EZ64" i="1"/>
  <c r="EX64" i="1"/>
  <c r="EV64" i="1"/>
  <c r="ET64" i="1"/>
  <c r="ER64" i="1"/>
  <c r="EP64" i="1"/>
  <c r="EN64" i="1"/>
  <c r="EL64" i="1"/>
  <c r="EJ64" i="1"/>
  <c r="EH64" i="1"/>
  <c r="EF64" i="1"/>
  <c r="ED64" i="1"/>
  <c r="EB64" i="1"/>
  <c r="DZ64" i="1"/>
  <c r="DX64" i="1"/>
  <c r="DV64" i="1"/>
  <c r="DT64" i="1"/>
  <c r="DR64" i="1"/>
  <c r="DP64" i="1"/>
  <c r="DN64" i="1"/>
  <c r="DL64" i="1"/>
  <c r="DJ64" i="1"/>
  <c r="DH64" i="1"/>
  <c r="DF64" i="1"/>
  <c r="DD64" i="1"/>
  <c r="DB64" i="1"/>
  <c r="CZ64" i="1"/>
  <c r="CX64" i="1"/>
  <c r="CV64" i="1"/>
  <c r="CT64" i="1"/>
  <c r="CR64" i="1"/>
  <c r="CP64" i="1"/>
  <c r="CN64" i="1"/>
  <c r="CL64" i="1"/>
  <c r="CJ64" i="1"/>
  <c r="CH64" i="1"/>
  <c r="CF64" i="1"/>
  <c r="CD64" i="1"/>
  <c r="CB64" i="1"/>
  <c r="BZ64" i="1"/>
  <c r="BX64" i="1"/>
  <c r="BV64" i="1"/>
  <c r="BT64" i="1"/>
  <c r="BR64" i="1"/>
  <c r="BP64" i="1"/>
  <c r="BL64" i="1"/>
  <c r="BJ64" i="1"/>
  <c r="BH64" i="1"/>
  <c r="BF64" i="1"/>
  <c r="BD64" i="1"/>
  <c r="BB64" i="1"/>
  <c r="AZ64" i="1"/>
  <c r="AX64" i="1"/>
  <c r="AV64" i="1"/>
  <c r="AT64" i="1"/>
  <c r="AR64" i="1"/>
  <c r="AP64" i="1"/>
  <c r="AN64" i="1"/>
  <c r="AL64" i="1"/>
  <c r="AJ64" i="1"/>
  <c r="AH64" i="1"/>
  <c r="AB64" i="1"/>
  <c r="Z64" i="1"/>
  <c r="X64" i="1"/>
  <c r="V64" i="1"/>
  <c r="T64" i="1"/>
  <c r="R64" i="1"/>
  <c r="P64" i="1"/>
  <c r="N64" i="1"/>
  <c r="L64" i="1"/>
  <c r="J64" i="1"/>
  <c r="H64" i="1"/>
  <c r="F64" i="1"/>
  <c r="NM64" i="1"/>
  <c r="NK64" i="1"/>
  <c r="NI64" i="1"/>
  <c r="NG64" i="1"/>
  <c r="NE64" i="1"/>
  <c r="NC64" i="1"/>
  <c r="NA64" i="1"/>
  <c r="MY64" i="1"/>
  <c r="MW64" i="1"/>
  <c r="MU64" i="1"/>
  <c r="MS64" i="1"/>
  <c r="MQ64" i="1"/>
  <c r="MO64" i="1"/>
  <c r="MM64" i="1"/>
  <c r="MK64" i="1"/>
  <c r="MI64" i="1"/>
  <c r="MG64" i="1"/>
  <c r="ME64" i="1"/>
  <c r="MC64" i="1"/>
  <c r="MA64" i="1"/>
  <c r="LY64" i="1"/>
  <c r="LW64" i="1"/>
  <c r="LU64" i="1"/>
  <c r="LS64" i="1"/>
  <c r="LQ64" i="1"/>
  <c r="LO64" i="1"/>
  <c r="LM64" i="1"/>
  <c r="LK64" i="1"/>
  <c r="LI64" i="1"/>
  <c r="LG64" i="1"/>
  <c r="LE64" i="1"/>
  <c r="LC64" i="1"/>
  <c r="LA64" i="1"/>
  <c r="KY64" i="1"/>
  <c r="KW64" i="1"/>
  <c r="KU64" i="1"/>
  <c r="KS64" i="1"/>
  <c r="KQ64" i="1"/>
  <c r="KO64" i="1"/>
  <c r="KM64" i="1"/>
  <c r="KK64" i="1"/>
  <c r="KI64" i="1"/>
  <c r="KG64" i="1"/>
  <c r="KE64" i="1"/>
  <c r="KC64" i="1"/>
  <c r="KA64" i="1"/>
  <c r="JY64" i="1"/>
  <c r="JW64" i="1"/>
  <c r="JU64" i="1"/>
  <c r="JS64" i="1"/>
  <c r="JQ64" i="1"/>
  <c r="JO64" i="1"/>
  <c r="JM64" i="1"/>
  <c r="JK64" i="1"/>
  <c r="JI64" i="1"/>
  <c r="JG64" i="1"/>
  <c r="JE64" i="1"/>
  <c r="JC64" i="1"/>
  <c r="JA64" i="1"/>
  <c r="IY64" i="1"/>
  <c r="IW64" i="1"/>
  <c r="IU64" i="1"/>
  <c r="IS64" i="1"/>
  <c r="IQ64" i="1"/>
  <c r="IO64" i="1"/>
  <c r="IM64" i="1"/>
  <c r="IK64" i="1"/>
  <c r="II64" i="1"/>
  <c r="IG64" i="1"/>
  <c r="IE64" i="1"/>
  <c r="IC64" i="1"/>
  <c r="IA64" i="1"/>
  <c r="HY64" i="1"/>
  <c r="HW64" i="1"/>
  <c r="HU64" i="1"/>
  <c r="HS64" i="1"/>
  <c r="HQ64" i="1"/>
  <c r="HO64" i="1"/>
  <c r="HM64" i="1"/>
  <c r="HK64" i="1"/>
  <c r="HI64" i="1"/>
  <c r="HG64" i="1"/>
  <c r="HE64" i="1"/>
  <c r="HC64" i="1"/>
  <c r="HA64" i="1"/>
  <c r="GY64" i="1"/>
  <c r="GW64" i="1"/>
  <c r="GU64" i="1"/>
  <c r="GS64" i="1"/>
  <c r="GQ64" i="1"/>
  <c r="GO64" i="1"/>
  <c r="GM64" i="1"/>
  <c r="GK64" i="1"/>
  <c r="GI64" i="1"/>
  <c r="GG64" i="1"/>
  <c r="GE64" i="1"/>
  <c r="GC64" i="1"/>
  <c r="GA64" i="1"/>
  <c r="FY64" i="1"/>
  <c r="FW64" i="1"/>
  <c r="FU64" i="1"/>
  <c r="FS64" i="1"/>
  <c r="FQ64" i="1"/>
  <c r="FO64" i="1"/>
  <c r="FM64" i="1"/>
  <c r="FK64" i="1"/>
  <c r="FI64" i="1"/>
  <c r="FG64" i="1"/>
  <c r="FE64" i="1"/>
  <c r="FC64" i="1"/>
  <c r="FA64" i="1"/>
  <c r="EY64" i="1"/>
  <c r="EW64" i="1"/>
  <c r="EU64" i="1"/>
  <c r="ES64" i="1"/>
  <c r="EQ64" i="1"/>
  <c r="EO64" i="1"/>
  <c r="EM64" i="1"/>
  <c r="EK64" i="1"/>
  <c r="EI64" i="1"/>
  <c r="EG64" i="1"/>
  <c r="EE64" i="1"/>
  <c r="EC64" i="1"/>
  <c r="EA64" i="1"/>
  <c r="DY64" i="1"/>
  <c r="DW64" i="1"/>
  <c r="DU64" i="1"/>
  <c r="DS64" i="1"/>
  <c r="DQ64" i="1"/>
  <c r="DO64" i="1"/>
  <c r="DM64" i="1"/>
  <c r="DK64" i="1"/>
  <c r="DI64" i="1"/>
  <c r="DG64" i="1"/>
  <c r="DE64" i="1"/>
  <c r="DC64" i="1"/>
  <c r="DA64" i="1"/>
  <c r="CY64" i="1"/>
  <c r="CW64" i="1"/>
  <c r="CU64" i="1"/>
  <c r="CS64" i="1"/>
  <c r="CQ64" i="1"/>
  <c r="CM64" i="1"/>
  <c r="CK64" i="1"/>
  <c r="CG64" i="1"/>
  <c r="CE64" i="1"/>
  <c r="CC64" i="1"/>
  <c r="CA64" i="1"/>
  <c r="BY64" i="1"/>
  <c r="BW64" i="1"/>
  <c r="BU64" i="1"/>
  <c r="BS64" i="1"/>
  <c r="BQ64" i="1"/>
  <c r="BM64" i="1"/>
  <c r="BK64" i="1"/>
  <c r="BG64" i="1"/>
  <c r="BE64" i="1"/>
  <c r="BC64" i="1"/>
  <c r="BA64" i="1"/>
  <c r="AY64" i="1"/>
  <c r="AW64" i="1"/>
  <c r="AU64" i="1"/>
  <c r="AS64" i="1"/>
  <c r="AQ64" i="1"/>
  <c r="AO64" i="1"/>
  <c r="AM64" i="1"/>
  <c r="AK64" i="1"/>
  <c r="AI64" i="1"/>
  <c r="AA64" i="1"/>
  <c r="Y64" i="1"/>
  <c r="W64" i="1"/>
  <c r="U64" i="1"/>
  <c r="S64" i="1"/>
  <c r="Q64" i="1"/>
  <c r="O64" i="1"/>
  <c r="M64" i="1"/>
  <c r="K64" i="1"/>
  <c r="I64" i="1"/>
  <c r="G64" i="1"/>
  <c r="NN62" i="1"/>
  <c r="NL62" i="1"/>
  <c r="NJ62" i="1"/>
  <c r="NH62" i="1"/>
  <c r="NF62" i="1"/>
  <c r="ND62" i="1"/>
  <c r="NB62" i="1"/>
  <c r="MZ62" i="1"/>
  <c r="MX62" i="1"/>
  <c r="MV62" i="1"/>
  <c r="MT62" i="1"/>
  <c r="MR62" i="1"/>
  <c r="MP62" i="1"/>
  <c r="MN62" i="1"/>
  <c r="ML62" i="1"/>
  <c r="MJ62" i="1"/>
  <c r="MH62" i="1"/>
  <c r="MF62" i="1"/>
  <c r="MD62" i="1"/>
  <c r="MB62" i="1"/>
  <c r="LZ62" i="1"/>
  <c r="LX62" i="1"/>
  <c r="LV62" i="1"/>
  <c r="LT62" i="1"/>
  <c r="LR62" i="1"/>
  <c r="LP62" i="1"/>
  <c r="LN62" i="1"/>
  <c r="LL62" i="1"/>
  <c r="LJ62" i="1"/>
  <c r="LH62" i="1"/>
  <c r="LF62" i="1"/>
  <c r="LD62" i="1"/>
  <c r="LB62" i="1"/>
  <c r="KZ62" i="1"/>
  <c r="KX62" i="1"/>
  <c r="KV62" i="1"/>
  <c r="KT62" i="1"/>
  <c r="KR62" i="1"/>
  <c r="KP62" i="1"/>
  <c r="KN62" i="1"/>
  <c r="KL62" i="1"/>
  <c r="KJ62" i="1"/>
  <c r="KH62" i="1"/>
  <c r="KF62" i="1"/>
  <c r="KD62" i="1"/>
  <c r="KB62" i="1"/>
  <c r="JZ62" i="1"/>
  <c r="JX62" i="1"/>
  <c r="JV62" i="1"/>
  <c r="JT62" i="1"/>
  <c r="JR62" i="1"/>
  <c r="JP62" i="1"/>
  <c r="JN62" i="1"/>
  <c r="JL62" i="1"/>
  <c r="JJ62" i="1"/>
  <c r="JH62" i="1"/>
  <c r="JF62" i="1"/>
  <c r="JD62" i="1"/>
  <c r="JB62" i="1"/>
  <c r="IZ62" i="1"/>
  <c r="IX62" i="1"/>
  <c r="IV62" i="1"/>
  <c r="IT62" i="1"/>
  <c r="IR62" i="1"/>
  <c r="IP62" i="1"/>
  <c r="IN62" i="1"/>
  <c r="IL62" i="1"/>
  <c r="IJ62" i="1"/>
  <c r="IH62" i="1"/>
  <c r="IF62" i="1"/>
  <c r="ID62" i="1"/>
  <c r="IB62" i="1"/>
  <c r="HZ62" i="1"/>
  <c r="HX62" i="1"/>
  <c r="HV62" i="1"/>
  <c r="HT62" i="1"/>
  <c r="HR62" i="1"/>
  <c r="HP62" i="1"/>
  <c r="HN62" i="1"/>
  <c r="HL62" i="1"/>
  <c r="HH62" i="1"/>
  <c r="HD62" i="1"/>
  <c r="HB62" i="1"/>
  <c r="GZ62" i="1"/>
  <c r="GX62" i="1"/>
  <c r="GV62" i="1"/>
  <c r="GT62" i="1"/>
  <c r="GR62" i="1"/>
  <c r="GP62" i="1"/>
  <c r="GN62" i="1"/>
  <c r="GL62" i="1"/>
  <c r="GJ62" i="1"/>
  <c r="GH62" i="1"/>
  <c r="GF62" i="1"/>
  <c r="GD62" i="1"/>
  <c r="GB62" i="1"/>
  <c r="FZ62" i="1"/>
  <c r="FX62" i="1"/>
  <c r="FV62" i="1"/>
  <c r="FT62" i="1"/>
  <c r="FR62" i="1"/>
  <c r="FP62" i="1"/>
  <c r="FN62" i="1"/>
  <c r="FL62" i="1"/>
  <c r="FJ62" i="1"/>
  <c r="FH62" i="1"/>
  <c r="FF62" i="1"/>
  <c r="FD62" i="1"/>
  <c r="FB62" i="1"/>
  <c r="EZ62" i="1"/>
  <c r="EX62" i="1"/>
  <c r="EV62" i="1"/>
  <c r="ET62" i="1"/>
  <c r="ER62" i="1"/>
  <c r="EP62" i="1"/>
  <c r="EN62" i="1"/>
  <c r="EL62" i="1"/>
  <c r="EJ62" i="1"/>
  <c r="EH62" i="1"/>
  <c r="EF62" i="1"/>
  <c r="ED62" i="1"/>
  <c r="EB62" i="1"/>
  <c r="DZ62" i="1"/>
  <c r="DX62" i="1"/>
  <c r="DV62" i="1"/>
  <c r="DT62" i="1"/>
  <c r="DR62" i="1"/>
  <c r="DP62" i="1"/>
  <c r="DN62" i="1"/>
  <c r="DL62" i="1"/>
  <c r="DJ62" i="1"/>
  <c r="DH62" i="1"/>
  <c r="CZ62" i="1"/>
  <c r="CX62" i="1"/>
  <c r="CV62" i="1"/>
  <c r="CT62" i="1"/>
  <c r="CR62" i="1"/>
  <c r="CP62" i="1"/>
  <c r="CN62" i="1"/>
  <c r="CL62" i="1"/>
  <c r="CJ62" i="1"/>
  <c r="CH62" i="1"/>
  <c r="CF62" i="1"/>
  <c r="CD62" i="1"/>
  <c r="CB62" i="1"/>
  <c r="BZ62" i="1"/>
  <c r="BX62" i="1"/>
  <c r="BV62" i="1"/>
  <c r="BT62" i="1"/>
  <c r="BR62" i="1"/>
  <c r="BP62" i="1"/>
  <c r="BN62" i="1"/>
  <c r="BL62" i="1"/>
  <c r="BJ62" i="1"/>
  <c r="BH62" i="1"/>
  <c r="BF62" i="1"/>
  <c r="BD62" i="1"/>
  <c r="BB62" i="1"/>
  <c r="AV62" i="1"/>
  <c r="AT62" i="1"/>
  <c r="AR62" i="1"/>
  <c r="AP62" i="1"/>
  <c r="AN62" i="1"/>
  <c r="AL62" i="1"/>
  <c r="AJ62" i="1"/>
  <c r="AH62" i="1"/>
  <c r="AF62" i="1"/>
  <c r="AD62" i="1"/>
  <c r="AB62" i="1"/>
  <c r="Z62" i="1"/>
  <c r="V62" i="1"/>
  <c r="T62" i="1"/>
  <c r="R62" i="1"/>
  <c r="P62" i="1"/>
  <c r="N62" i="1"/>
  <c r="L62" i="1"/>
  <c r="J62" i="1"/>
  <c r="H62" i="1"/>
  <c r="F62" i="1"/>
  <c r="NM62" i="1"/>
  <c r="NK62" i="1"/>
  <c r="NI62" i="1"/>
  <c r="NG62" i="1"/>
  <c r="NE62" i="1"/>
  <c r="NC62" i="1"/>
  <c r="NA62" i="1"/>
  <c r="MY62" i="1"/>
  <c r="MW62" i="1"/>
  <c r="MU62" i="1"/>
  <c r="MS62" i="1"/>
  <c r="MQ62" i="1"/>
  <c r="MO62" i="1"/>
  <c r="MM62" i="1"/>
  <c r="MK62" i="1"/>
  <c r="MI62" i="1"/>
  <c r="MG62" i="1"/>
  <c r="ME62" i="1"/>
  <c r="MC62" i="1"/>
  <c r="MA62" i="1"/>
  <c r="LY62" i="1"/>
  <c r="LW62" i="1"/>
  <c r="LU62" i="1"/>
  <c r="LS62" i="1"/>
  <c r="LQ62" i="1"/>
  <c r="LO62" i="1"/>
  <c r="LM62" i="1"/>
  <c r="LK62" i="1"/>
  <c r="LI62" i="1"/>
  <c r="LG62" i="1"/>
  <c r="LE62" i="1"/>
  <c r="LC62" i="1"/>
  <c r="LA62" i="1"/>
  <c r="KY62" i="1"/>
  <c r="KW62" i="1"/>
  <c r="KU62" i="1"/>
  <c r="KS62" i="1"/>
  <c r="KQ62" i="1"/>
  <c r="KO62" i="1"/>
  <c r="KM62" i="1"/>
  <c r="KK62" i="1"/>
  <c r="KI62" i="1"/>
  <c r="KG62" i="1"/>
  <c r="KE62" i="1"/>
  <c r="KC62" i="1"/>
  <c r="KA62" i="1"/>
  <c r="JY62" i="1"/>
  <c r="JW62" i="1"/>
  <c r="JU62" i="1"/>
  <c r="JS62" i="1"/>
  <c r="JQ62" i="1"/>
  <c r="JO62" i="1"/>
  <c r="JM62" i="1"/>
  <c r="JK62" i="1"/>
  <c r="JI62" i="1"/>
  <c r="JG62" i="1"/>
  <c r="JE62" i="1"/>
  <c r="JC62" i="1"/>
  <c r="JA62" i="1"/>
  <c r="IY62" i="1"/>
  <c r="IW62" i="1"/>
  <c r="IU62" i="1"/>
  <c r="IS62" i="1"/>
  <c r="IQ62" i="1"/>
  <c r="IO62" i="1"/>
  <c r="IM62" i="1"/>
  <c r="IK62" i="1"/>
  <c r="II62" i="1"/>
  <c r="IG62" i="1"/>
  <c r="IE62" i="1"/>
  <c r="IC62" i="1"/>
  <c r="IA62" i="1"/>
  <c r="HY62" i="1"/>
  <c r="HW62" i="1"/>
  <c r="HU62" i="1"/>
  <c r="HS62" i="1"/>
  <c r="HQ62" i="1"/>
  <c r="HO62" i="1"/>
  <c r="HM62" i="1"/>
  <c r="HK62" i="1"/>
  <c r="HI62" i="1"/>
  <c r="HC62" i="1"/>
  <c r="HA62" i="1"/>
  <c r="GY62" i="1"/>
  <c r="GW62" i="1"/>
  <c r="GU62" i="1"/>
  <c r="GS62" i="1"/>
  <c r="GQ62" i="1"/>
  <c r="GO62" i="1"/>
  <c r="GM62" i="1"/>
  <c r="GK62" i="1"/>
  <c r="GI62" i="1"/>
  <c r="GG62" i="1"/>
  <c r="GE62" i="1"/>
  <c r="GC62" i="1"/>
  <c r="GA62" i="1"/>
  <c r="FY62" i="1"/>
  <c r="FW62" i="1"/>
  <c r="FU62" i="1"/>
  <c r="FS62" i="1"/>
  <c r="FQ62" i="1"/>
  <c r="FO62" i="1"/>
  <c r="FM62" i="1"/>
  <c r="FK62" i="1"/>
  <c r="FI62" i="1"/>
  <c r="FG62" i="1"/>
  <c r="FE62" i="1"/>
  <c r="FC62" i="1"/>
  <c r="FA62" i="1"/>
  <c r="EY62" i="1"/>
  <c r="EW62" i="1"/>
  <c r="EU62" i="1"/>
  <c r="ES62" i="1"/>
  <c r="EQ62" i="1"/>
  <c r="EO62" i="1"/>
  <c r="EM62" i="1"/>
  <c r="EK62" i="1"/>
  <c r="EI62" i="1"/>
  <c r="EG62" i="1"/>
  <c r="EE62" i="1"/>
  <c r="EC62" i="1"/>
  <c r="EA62" i="1"/>
  <c r="DY62" i="1"/>
  <c r="DW62" i="1"/>
  <c r="DU62" i="1"/>
  <c r="DS62" i="1"/>
  <c r="DQ62" i="1"/>
  <c r="DO62" i="1"/>
  <c r="DM62" i="1"/>
  <c r="DK62" i="1"/>
  <c r="DG62" i="1"/>
  <c r="DA62" i="1"/>
  <c r="CY62" i="1"/>
  <c r="CW62" i="1"/>
  <c r="CU62" i="1"/>
  <c r="CS62" i="1"/>
  <c r="CQ62" i="1"/>
  <c r="CO62" i="1"/>
  <c r="CM62" i="1"/>
  <c r="CK62" i="1"/>
  <c r="CI62" i="1"/>
  <c r="CG62" i="1"/>
  <c r="CE62" i="1"/>
  <c r="CC62" i="1"/>
  <c r="CA62" i="1"/>
  <c r="BY62" i="1"/>
  <c r="BW62" i="1"/>
  <c r="BU62" i="1"/>
  <c r="BS62" i="1"/>
  <c r="BQ62" i="1"/>
  <c r="BO62" i="1"/>
  <c r="BM62" i="1"/>
  <c r="BK62" i="1"/>
  <c r="BG62" i="1"/>
  <c r="BE62" i="1"/>
  <c r="BC62" i="1"/>
  <c r="BA62" i="1"/>
  <c r="AW62" i="1"/>
  <c r="AU62" i="1"/>
  <c r="AS62" i="1"/>
  <c r="AQ62" i="1"/>
  <c r="AO62" i="1"/>
  <c r="AM62" i="1"/>
  <c r="AK62" i="1"/>
  <c r="AI62" i="1"/>
  <c r="AE62" i="1"/>
  <c r="AA62" i="1"/>
  <c r="Y62" i="1"/>
  <c r="W62" i="1"/>
  <c r="U62" i="1"/>
  <c r="S62" i="1"/>
  <c r="Q62" i="1"/>
  <c r="O62" i="1"/>
  <c r="M62" i="1"/>
  <c r="K62" i="1"/>
  <c r="I62" i="1"/>
  <c r="G62" i="1"/>
  <c r="NN60" i="1"/>
  <c r="NL60" i="1"/>
  <c r="NJ60" i="1"/>
  <c r="NH60" i="1"/>
  <c r="NF60" i="1"/>
  <c r="ND60" i="1"/>
  <c r="NB60" i="1"/>
  <c r="MZ60" i="1"/>
  <c r="MX60" i="1"/>
  <c r="MV60" i="1"/>
  <c r="MT60" i="1"/>
  <c r="MR60" i="1"/>
  <c r="MP60" i="1"/>
  <c r="MN60" i="1"/>
  <c r="ML60" i="1"/>
  <c r="MJ60" i="1"/>
  <c r="MH60" i="1"/>
  <c r="MF60" i="1"/>
  <c r="MD60" i="1"/>
  <c r="MB60" i="1"/>
  <c r="LZ60" i="1"/>
  <c r="LX60" i="1"/>
  <c r="LV60" i="1"/>
  <c r="LT60" i="1"/>
  <c r="LR60" i="1"/>
  <c r="LP60" i="1"/>
  <c r="LN60" i="1"/>
  <c r="LL60" i="1"/>
  <c r="LJ60" i="1"/>
  <c r="LH60" i="1"/>
  <c r="LF60" i="1"/>
  <c r="LD60" i="1"/>
  <c r="LB60" i="1"/>
  <c r="KZ60" i="1"/>
  <c r="KX60" i="1"/>
  <c r="KV60" i="1"/>
  <c r="KT60" i="1"/>
  <c r="KR60" i="1"/>
  <c r="KP60" i="1"/>
  <c r="KN60" i="1"/>
  <c r="KL60" i="1"/>
  <c r="KJ60" i="1"/>
  <c r="KH60" i="1"/>
  <c r="KF60" i="1"/>
  <c r="KD60" i="1"/>
  <c r="KB60" i="1"/>
  <c r="JZ60" i="1"/>
  <c r="JX60" i="1"/>
  <c r="JV60" i="1"/>
  <c r="JT60" i="1"/>
  <c r="JR60" i="1"/>
  <c r="JP60" i="1"/>
  <c r="JN60" i="1"/>
  <c r="JL60" i="1"/>
  <c r="JJ60" i="1"/>
  <c r="JH60" i="1"/>
  <c r="JF60" i="1"/>
  <c r="JD60" i="1"/>
  <c r="JB60" i="1"/>
  <c r="IZ60" i="1"/>
  <c r="IX60" i="1"/>
  <c r="IV60" i="1"/>
  <c r="IT60" i="1"/>
  <c r="IR60" i="1"/>
  <c r="IP60" i="1"/>
  <c r="IN60" i="1"/>
  <c r="IL60" i="1"/>
  <c r="IJ60" i="1"/>
  <c r="IH60" i="1"/>
  <c r="IF60" i="1"/>
  <c r="ID60" i="1"/>
  <c r="IB60" i="1"/>
  <c r="HZ60" i="1"/>
  <c r="HX60" i="1"/>
  <c r="HV60" i="1"/>
  <c r="HT60" i="1"/>
  <c r="HR60" i="1"/>
  <c r="HP60" i="1"/>
  <c r="HN60" i="1"/>
  <c r="HL60" i="1"/>
  <c r="HJ60" i="1"/>
  <c r="HH60" i="1"/>
  <c r="HF60" i="1"/>
  <c r="HD60" i="1"/>
  <c r="HB60" i="1"/>
  <c r="GZ60" i="1"/>
  <c r="GX60" i="1"/>
  <c r="GV60" i="1"/>
  <c r="GT60" i="1"/>
  <c r="GR60" i="1"/>
  <c r="GP60" i="1"/>
  <c r="GN60" i="1"/>
  <c r="GL60" i="1"/>
  <c r="GJ60" i="1"/>
  <c r="GH60" i="1"/>
  <c r="GF60" i="1"/>
  <c r="GD60" i="1"/>
  <c r="GB60" i="1"/>
  <c r="FZ60" i="1"/>
  <c r="FX60" i="1"/>
  <c r="FV60" i="1"/>
  <c r="FT60" i="1"/>
  <c r="FR60" i="1"/>
  <c r="FP60" i="1"/>
  <c r="FN60" i="1"/>
  <c r="FL60" i="1"/>
  <c r="FJ60" i="1"/>
  <c r="FH60" i="1"/>
  <c r="FF60" i="1"/>
  <c r="FD60" i="1"/>
  <c r="FB60" i="1"/>
  <c r="EZ60" i="1"/>
  <c r="EX60" i="1"/>
  <c r="EV60" i="1"/>
  <c r="ET60" i="1"/>
  <c r="ER60" i="1"/>
  <c r="EP60" i="1"/>
  <c r="EN60" i="1"/>
  <c r="EL60" i="1"/>
  <c r="EJ60" i="1"/>
  <c r="EH60" i="1"/>
  <c r="EF60" i="1"/>
  <c r="ED60" i="1"/>
  <c r="EB60" i="1"/>
  <c r="DZ60" i="1"/>
  <c r="DX60" i="1"/>
  <c r="DV60" i="1"/>
  <c r="DT60" i="1"/>
  <c r="DR60" i="1"/>
  <c r="DP60" i="1"/>
  <c r="DN60" i="1"/>
  <c r="DL60" i="1"/>
  <c r="DJ60" i="1"/>
  <c r="DH60" i="1"/>
  <c r="DF60" i="1"/>
  <c r="DD60" i="1"/>
  <c r="DB60" i="1"/>
  <c r="CZ60" i="1"/>
  <c r="CX60" i="1"/>
  <c r="CV60" i="1"/>
  <c r="CT60" i="1"/>
  <c r="CR60" i="1"/>
  <c r="CP60" i="1"/>
  <c r="CN60" i="1"/>
  <c r="CL60" i="1"/>
  <c r="CJ60" i="1"/>
  <c r="CF60" i="1"/>
  <c r="CD60" i="1"/>
  <c r="BZ60" i="1"/>
  <c r="BX60" i="1"/>
  <c r="BV60" i="1"/>
  <c r="BT60" i="1"/>
  <c r="BR60" i="1"/>
  <c r="BP60" i="1"/>
  <c r="BN60" i="1"/>
  <c r="BL60" i="1"/>
  <c r="BJ60" i="1"/>
  <c r="BD60" i="1"/>
  <c r="BB60" i="1"/>
  <c r="AZ60" i="1"/>
  <c r="AX60" i="1"/>
  <c r="AV60" i="1"/>
  <c r="AT60" i="1"/>
  <c r="AP60" i="1"/>
  <c r="AL60" i="1"/>
  <c r="AJ60" i="1"/>
  <c r="AH60" i="1"/>
  <c r="AF60" i="1"/>
  <c r="AD60" i="1"/>
  <c r="AB60" i="1"/>
  <c r="Z60" i="1"/>
  <c r="X60" i="1"/>
  <c r="V60" i="1"/>
  <c r="T60" i="1"/>
  <c r="R60" i="1"/>
  <c r="N60" i="1"/>
  <c r="L60" i="1"/>
  <c r="J60" i="1"/>
  <c r="H60" i="1"/>
  <c r="F60" i="1"/>
  <c r="NM60" i="1"/>
  <c r="NK60" i="1"/>
  <c r="NI60" i="1"/>
  <c r="NG60" i="1"/>
  <c r="NE60" i="1"/>
  <c r="NC60" i="1"/>
  <c r="NA60" i="1"/>
  <c r="MY60" i="1"/>
  <c r="MW60" i="1"/>
  <c r="MU60" i="1"/>
  <c r="MS60" i="1"/>
  <c r="MQ60" i="1"/>
  <c r="MO60" i="1"/>
  <c r="MM60" i="1"/>
  <c r="MK60" i="1"/>
  <c r="MI60" i="1"/>
  <c r="MG60" i="1"/>
  <c r="ME60" i="1"/>
  <c r="MC60" i="1"/>
  <c r="MA60" i="1"/>
  <c r="LY60" i="1"/>
  <c r="LW60" i="1"/>
  <c r="LU60" i="1"/>
  <c r="LS60" i="1"/>
  <c r="LQ60" i="1"/>
  <c r="LO60" i="1"/>
  <c r="LM60" i="1"/>
  <c r="LK60" i="1"/>
  <c r="LI60" i="1"/>
  <c r="LG60" i="1"/>
  <c r="LE60" i="1"/>
  <c r="LC60" i="1"/>
  <c r="LA60" i="1"/>
  <c r="KY60" i="1"/>
  <c r="KW60" i="1"/>
  <c r="KU60" i="1"/>
  <c r="KS60" i="1"/>
  <c r="KQ60" i="1"/>
  <c r="KO60" i="1"/>
  <c r="KM60" i="1"/>
  <c r="KK60" i="1"/>
  <c r="KI60" i="1"/>
  <c r="KG60" i="1"/>
  <c r="KE60" i="1"/>
  <c r="KC60" i="1"/>
  <c r="KA60" i="1"/>
  <c r="JY60" i="1"/>
  <c r="JW60" i="1"/>
  <c r="JU60" i="1"/>
  <c r="JS60" i="1"/>
  <c r="JQ60" i="1"/>
  <c r="JO60" i="1"/>
  <c r="JM60" i="1"/>
  <c r="JK60" i="1"/>
  <c r="JI60" i="1"/>
  <c r="JG60" i="1"/>
  <c r="JE60" i="1"/>
  <c r="JC60" i="1"/>
  <c r="JA60" i="1"/>
  <c r="IY60" i="1"/>
  <c r="IW60" i="1"/>
  <c r="IU60" i="1"/>
  <c r="IS60" i="1"/>
  <c r="IQ60" i="1"/>
  <c r="IO60" i="1"/>
  <c r="IM60" i="1"/>
  <c r="IK60" i="1"/>
  <c r="II60" i="1"/>
  <c r="IG60" i="1"/>
  <c r="IE60" i="1"/>
  <c r="IC60" i="1"/>
  <c r="IA60" i="1"/>
  <c r="HY60" i="1"/>
  <c r="HW60" i="1"/>
  <c r="HU60" i="1"/>
  <c r="HS60" i="1"/>
  <c r="HQ60" i="1"/>
  <c r="HO60" i="1"/>
  <c r="HM60" i="1"/>
  <c r="HK60" i="1"/>
  <c r="HI60" i="1"/>
  <c r="HG60" i="1"/>
  <c r="HE60" i="1"/>
  <c r="HC60" i="1"/>
  <c r="HA60" i="1"/>
  <c r="GY60" i="1"/>
  <c r="GW60" i="1"/>
  <c r="GU60" i="1"/>
  <c r="GS60" i="1"/>
  <c r="GQ60" i="1"/>
  <c r="GO60" i="1"/>
  <c r="GM60" i="1"/>
  <c r="GK60" i="1"/>
  <c r="GI60" i="1"/>
  <c r="GG60" i="1"/>
  <c r="GE60" i="1"/>
  <c r="GC60" i="1"/>
  <c r="GA60" i="1"/>
  <c r="FY60" i="1"/>
  <c r="FW60" i="1"/>
  <c r="FU60" i="1"/>
  <c r="FS60" i="1"/>
  <c r="FQ60" i="1"/>
  <c r="FO60" i="1"/>
  <c r="FM60" i="1"/>
  <c r="FK60" i="1"/>
  <c r="FI60" i="1"/>
  <c r="FG60" i="1"/>
  <c r="FE60" i="1"/>
  <c r="FC60" i="1"/>
  <c r="FA60" i="1"/>
  <c r="EY60" i="1"/>
  <c r="EW60" i="1"/>
  <c r="EU60" i="1"/>
  <c r="ES60" i="1"/>
  <c r="EQ60" i="1"/>
  <c r="EO60" i="1"/>
  <c r="EM60" i="1"/>
  <c r="EK60" i="1"/>
  <c r="EI60" i="1"/>
  <c r="EG60" i="1"/>
  <c r="EE60" i="1"/>
  <c r="EC60" i="1"/>
  <c r="EA60" i="1"/>
  <c r="DY60" i="1"/>
  <c r="DW60" i="1"/>
  <c r="DU60" i="1"/>
  <c r="DS60" i="1"/>
  <c r="DQ60" i="1"/>
  <c r="DO60" i="1"/>
  <c r="DM60" i="1"/>
  <c r="DK60" i="1"/>
  <c r="DI60" i="1"/>
  <c r="DG60" i="1"/>
  <c r="DE60" i="1"/>
  <c r="DC60" i="1"/>
  <c r="DA60" i="1"/>
  <c r="CY60" i="1"/>
  <c r="CW60" i="1"/>
  <c r="CU60" i="1"/>
  <c r="CS60" i="1"/>
  <c r="CQ60" i="1"/>
  <c r="CO60" i="1"/>
  <c r="CM60" i="1"/>
  <c r="CK60" i="1"/>
  <c r="CG60" i="1"/>
  <c r="CE60" i="1"/>
  <c r="CC60" i="1"/>
  <c r="CA60" i="1"/>
  <c r="BY60" i="1"/>
  <c r="BW60" i="1"/>
  <c r="BU60" i="1"/>
  <c r="BS60" i="1"/>
  <c r="BQ60" i="1"/>
  <c r="BO60" i="1"/>
  <c r="BM60" i="1"/>
  <c r="BK60" i="1"/>
  <c r="BC60" i="1"/>
  <c r="BA60" i="1"/>
  <c r="AY60" i="1"/>
  <c r="AW60" i="1"/>
  <c r="AU60" i="1"/>
  <c r="AO60" i="1"/>
  <c r="AK60" i="1"/>
  <c r="AI60" i="1"/>
  <c r="AE60" i="1"/>
  <c r="AC60" i="1"/>
  <c r="AA60" i="1"/>
  <c r="Y60" i="1"/>
  <c r="W60" i="1"/>
  <c r="U60" i="1"/>
  <c r="S60" i="1"/>
  <c r="Q60" i="1"/>
  <c r="M60" i="1"/>
  <c r="K60" i="1"/>
  <c r="I60" i="1"/>
  <c r="G60" i="1"/>
  <c r="NN58" i="1"/>
  <c r="NL58" i="1"/>
  <c r="NJ58" i="1"/>
  <c r="NH58" i="1"/>
  <c r="NF58" i="1"/>
  <c r="ND58" i="1"/>
  <c r="NB58" i="1"/>
  <c r="MZ58" i="1"/>
  <c r="MX58" i="1"/>
  <c r="MV58" i="1"/>
  <c r="MT58" i="1"/>
  <c r="MR58" i="1"/>
  <c r="MP58" i="1"/>
  <c r="MN58" i="1"/>
  <c r="ML58" i="1"/>
  <c r="MJ58" i="1"/>
  <c r="MH58" i="1"/>
  <c r="MF58" i="1"/>
  <c r="MD58" i="1"/>
  <c r="MB58" i="1"/>
  <c r="LZ58" i="1"/>
  <c r="LX58" i="1"/>
  <c r="LV58" i="1"/>
  <c r="LT58" i="1"/>
  <c r="LR58" i="1"/>
  <c r="LP58" i="1"/>
  <c r="LN58" i="1"/>
  <c r="LL58" i="1"/>
  <c r="LJ58" i="1"/>
  <c r="LH58" i="1"/>
  <c r="LF58" i="1"/>
  <c r="LD58" i="1"/>
  <c r="LB58" i="1"/>
  <c r="KZ58" i="1"/>
  <c r="KX58" i="1"/>
  <c r="KV58" i="1"/>
  <c r="KT58" i="1"/>
  <c r="KR58" i="1"/>
  <c r="KP58" i="1"/>
  <c r="KN58" i="1"/>
  <c r="KL58" i="1"/>
  <c r="KJ58" i="1"/>
  <c r="KH58" i="1"/>
  <c r="KF58" i="1"/>
  <c r="KD58" i="1"/>
  <c r="KB58" i="1"/>
  <c r="JZ58" i="1"/>
  <c r="JX58" i="1"/>
  <c r="JV58" i="1"/>
  <c r="JT58" i="1"/>
  <c r="JR58" i="1"/>
  <c r="JP58" i="1"/>
  <c r="JN58" i="1"/>
  <c r="JL58" i="1"/>
  <c r="JJ58" i="1"/>
  <c r="JH58" i="1"/>
  <c r="JF58" i="1"/>
  <c r="JD58" i="1"/>
  <c r="JB58" i="1"/>
  <c r="IZ58" i="1"/>
  <c r="IX58" i="1"/>
  <c r="IV58" i="1"/>
  <c r="IT58" i="1"/>
  <c r="IR58" i="1"/>
  <c r="IP58" i="1"/>
  <c r="IN58" i="1"/>
  <c r="IL58" i="1"/>
  <c r="IJ58" i="1"/>
  <c r="IH58" i="1"/>
  <c r="IF58" i="1"/>
  <c r="ID58" i="1"/>
  <c r="IB58" i="1"/>
  <c r="HZ58" i="1"/>
  <c r="HX58" i="1"/>
  <c r="HV58" i="1"/>
  <c r="HT58" i="1"/>
  <c r="HR58" i="1"/>
  <c r="HP58" i="1"/>
  <c r="HN58" i="1"/>
  <c r="HL58" i="1"/>
  <c r="HJ58" i="1"/>
  <c r="HH58" i="1"/>
  <c r="HF58" i="1"/>
  <c r="HD58" i="1"/>
  <c r="HB58" i="1"/>
  <c r="GZ58" i="1"/>
  <c r="GX58" i="1"/>
  <c r="GV58" i="1"/>
  <c r="GT58" i="1"/>
  <c r="GR58" i="1"/>
  <c r="GP58" i="1"/>
  <c r="GN58" i="1"/>
  <c r="GL58" i="1"/>
  <c r="GJ58" i="1"/>
  <c r="GH58" i="1"/>
  <c r="GF58" i="1"/>
  <c r="GD58" i="1"/>
  <c r="GB58" i="1"/>
  <c r="FZ58" i="1"/>
  <c r="FX58" i="1"/>
  <c r="FV58" i="1"/>
  <c r="FT58" i="1"/>
  <c r="FR58" i="1"/>
  <c r="FP58" i="1"/>
  <c r="FN58" i="1"/>
  <c r="FL58" i="1"/>
  <c r="FJ58" i="1"/>
  <c r="FH58" i="1"/>
  <c r="FF58" i="1"/>
  <c r="FD58" i="1"/>
  <c r="FB58" i="1"/>
  <c r="EZ58" i="1"/>
  <c r="EX58" i="1"/>
  <c r="EV58" i="1"/>
  <c r="ET58" i="1"/>
  <c r="ER58" i="1"/>
  <c r="EP58" i="1"/>
  <c r="EN58" i="1"/>
  <c r="EL58" i="1"/>
  <c r="EJ58" i="1"/>
  <c r="EH58" i="1"/>
  <c r="EF58" i="1"/>
  <c r="ED58" i="1"/>
  <c r="EB58" i="1"/>
  <c r="DZ58" i="1"/>
  <c r="DX58" i="1"/>
  <c r="DV58" i="1"/>
  <c r="DT58" i="1"/>
  <c r="DR58" i="1"/>
  <c r="DP58" i="1"/>
  <c r="DN58" i="1"/>
  <c r="DL58" i="1"/>
  <c r="DJ58" i="1"/>
  <c r="DH58" i="1"/>
  <c r="DF58" i="1"/>
  <c r="DD58" i="1"/>
  <c r="DB58" i="1"/>
  <c r="CZ58" i="1"/>
  <c r="CX58" i="1"/>
  <c r="CV58" i="1"/>
  <c r="CT58" i="1"/>
  <c r="CR58" i="1"/>
  <c r="CP58" i="1"/>
  <c r="CN58" i="1"/>
  <c r="CL58" i="1"/>
  <c r="CJ58" i="1"/>
  <c r="CH58" i="1"/>
  <c r="CF58" i="1"/>
  <c r="CD58" i="1"/>
  <c r="CB58" i="1"/>
  <c r="BZ58" i="1"/>
  <c r="BX58" i="1"/>
  <c r="BT58" i="1"/>
  <c r="BR58" i="1"/>
  <c r="BP58" i="1"/>
  <c r="BN58" i="1"/>
  <c r="BL58" i="1"/>
  <c r="BJ58" i="1"/>
  <c r="BF58" i="1"/>
  <c r="BD58" i="1"/>
  <c r="BB58" i="1"/>
  <c r="AZ58" i="1"/>
  <c r="AX58" i="1"/>
  <c r="AV58" i="1"/>
  <c r="AT58" i="1"/>
  <c r="AR58" i="1"/>
  <c r="AP58" i="1"/>
  <c r="AN58" i="1"/>
  <c r="AL58" i="1"/>
  <c r="AJ58" i="1"/>
  <c r="AH58" i="1"/>
  <c r="AF58" i="1"/>
  <c r="AD58" i="1"/>
  <c r="AB58" i="1"/>
  <c r="Z58" i="1"/>
  <c r="X58" i="1"/>
  <c r="V58" i="1"/>
  <c r="T58" i="1"/>
  <c r="R58" i="1"/>
  <c r="P58" i="1"/>
  <c r="N58" i="1"/>
  <c r="L58" i="1"/>
  <c r="J58" i="1"/>
  <c r="H58" i="1"/>
  <c r="F58" i="1"/>
  <c r="NM58" i="1"/>
  <c r="NK58" i="1"/>
  <c r="NI58" i="1"/>
  <c r="NG58" i="1"/>
  <c r="NE58" i="1"/>
  <c r="NC58" i="1"/>
  <c r="NA58" i="1"/>
  <c r="MY58" i="1"/>
  <c r="MW58" i="1"/>
  <c r="MU58" i="1"/>
  <c r="MS58" i="1"/>
  <c r="MQ58" i="1"/>
  <c r="MO58" i="1"/>
  <c r="MM58" i="1"/>
  <c r="MK58" i="1"/>
  <c r="MI58" i="1"/>
  <c r="MG58" i="1"/>
  <c r="ME58" i="1"/>
  <c r="MC58" i="1"/>
  <c r="MA58" i="1"/>
  <c r="LY58" i="1"/>
  <c r="LW58" i="1"/>
  <c r="LU58" i="1"/>
  <c r="LS58" i="1"/>
  <c r="LQ58" i="1"/>
  <c r="LO58" i="1"/>
  <c r="LM58" i="1"/>
  <c r="LK58" i="1"/>
  <c r="LI58" i="1"/>
  <c r="LG58" i="1"/>
  <c r="LE58" i="1"/>
  <c r="LC58" i="1"/>
  <c r="LA58" i="1"/>
  <c r="KY58" i="1"/>
  <c r="KW58" i="1"/>
  <c r="KU58" i="1"/>
  <c r="KS58" i="1"/>
  <c r="KQ58" i="1"/>
  <c r="KO58" i="1"/>
  <c r="KM58" i="1"/>
  <c r="KK58" i="1"/>
  <c r="KI58" i="1"/>
  <c r="KG58" i="1"/>
  <c r="KE58" i="1"/>
  <c r="KC58" i="1"/>
  <c r="KA58" i="1"/>
  <c r="JY58" i="1"/>
  <c r="JW58" i="1"/>
  <c r="JU58" i="1"/>
  <c r="JS58" i="1"/>
  <c r="JQ58" i="1"/>
  <c r="JO58" i="1"/>
  <c r="JM58" i="1"/>
  <c r="JK58" i="1"/>
  <c r="JI58" i="1"/>
  <c r="JG58" i="1"/>
  <c r="JE58" i="1"/>
  <c r="JC58" i="1"/>
  <c r="JA58" i="1"/>
  <c r="IY58" i="1"/>
  <c r="IW58" i="1"/>
  <c r="IU58" i="1"/>
  <c r="IS58" i="1"/>
  <c r="IQ58" i="1"/>
  <c r="IO58" i="1"/>
  <c r="IM58" i="1"/>
  <c r="IK58" i="1"/>
  <c r="II58" i="1"/>
  <c r="IG58" i="1"/>
  <c r="IE58" i="1"/>
  <c r="IC58" i="1"/>
  <c r="IA58" i="1"/>
  <c r="HY58" i="1"/>
  <c r="HW58" i="1"/>
  <c r="HU58" i="1"/>
  <c r="HS58" i="1"/>
  <c r="HQ58" i="1"/>
  <c r="HO58" i="1"/>
  <c r="HM58" i="1"/>
  <c r="HK58" i="1"/>
  <c r="HI58" i="1"/>
  <c r="HG58" i="1"/>
  <c r="HE58" i="1"/>
  <c r="HC58" i="1"/>
  <c r="HA58" i="1"/>
  <c r="GY58" i="1"/>
  <c r="GW58" i="1"/>
  <c r="GU58" i="1"/>
  <c r="GS58" i="1"/>
  <c r="GQ58" i="1"/>
  <c r="GO58" i="1"/>
  <c r="GM58" i="1"/>
  <c r="GK58" i="1"/>
  <c r="GI58" i="1"/>
  <c r="GG58" i="1"/>
  <c r="GE58" i="1"/>
  <c r="GC58" i="1"/>
  <c r="GA58" i="1"/>
  <c r="FY58" i="1"/>
  <c r="FW58" i="1"/>
  <c r="FU58" i="1"/>
  <c r="FS58" i="1"/>
  <c r="FQ58" i="1"/>
  <c r="FO58" i="1"/>
  <c r="FM58" i="1"/>
  <c r="FK58" i="1"/>
  <c r="FI58" i="1"/>
  <c r="FG58" i="1"/>
  <c r="FE58" i="1"/>
  <c r="FC58" i="1"/>
  <c r="FA58" i="1"/>
  <c r="EY58" i="1"/>
  <c r="EW58" i="1"/>
  <c r="EU58" i="1"/>
  <c r="ES58" i="1"/>
  <c r="EQ58" i="1"/>
  <c r="EO58" i="1"/>
  <c r="EM58" i="1"/>
  <c r="EK58" i="1"/>
  <c r="EI58" i="1"/>
  <c r="EG58" i="1"/>
  <c r="EE58" i="1"/>
  <c r="EC58" i="1"/>
  <c r="EA58" i="1"/>
  <c r="DY58" i="1"/>
  <c r="DW58" i="1"/>
  <c r="DU58" i="1"/>
  <c r="DS58" i="1"/>
  <c r="DQ58" i="1"/>
  <c r="DO58" i="1"/>
  <c r="DM58" i="1"/>
  <c r="DK58" i="1"/>
  <c r="DI58" i="1"/>
  <c r="DG58" i="1"/>
  <c r="DE58" i="1"/>
  <c r="DC58" i="1"/>
  <c r="DA58" i="1"/>
  <c r="CY58" i="1"/>
  <c r="CW58" i="1"/>
  <c r="CU58" i="1"/>
  <c r="CS58" i="1"/>
  <c r="CQ58" i="1"/>
  <c r="CO58" i="1"/>
  <c r="CM58" i="1"/>
  <c r="CK58" i="1"/>
  <c r="CI58" i="1"/>
  <c r="CG58" i="1"/>
  <c r="CE58" i="1"/>
  <c r="CA58" i="1"/>
  <c r="BY58" i="1"/>
  <c r="BW58" i="1"/>
  <c r="BU58" i="1"/>
  <c r="BS58" i="1"/>
  <c r="BQ58" i="1"/>
  <c r="BO58" i="1"/>
  <c r="BM58" i="1"/>
  <c r="BK58" i="1"/>
  <c r="BE58" i="1"/>
  <c r="BC58" i="1"/>
  <c r="BA58" i="1"/>
  <c r="AY58" i="1"/>
  <c r="AW58" i="1"/>
  <c r="AU58" i="1"/>
  <c r="AS58" i="1"/>
  <c r="AQ58" i="1"/>
  <c r="AO58" i="1"/>
  <c r="AM58" i="1"/>
  <c r="AK58" i="1"/>
  <c r="AI58" i="1"/>
  <c r="AG58" i="1"/>
  <c r="AE58" i="1"/>
  <c r="AC58" i="1"/>
  <c r="AA58" i="1"/>
  <c r="Y58" i="1"/>
  <c r="W58" i="1"/>
  <c r="U58" i="1"/>
  <c r="S58" i="1"/>
  <c r="Q58" i="1"/>
  <c r="M58" i="1"/>
  <c r="K58" i="1"/>
  <c r="I58" i="1"/>
  <c r="G58" i="1"/>
  <c r="NN56" i="1"/>
  <c r="NL56" i="1"/>
  <c r="NJ56" i="1"/>
  <c r="NH56" i="1"/>
  <c r="NF56" i="1"/>
  <c r="ND56" i="1"/>
  <c r="NB56" i="1"/>
  <c r="MZ56" i="1"/>
  <c r="MX56" i="1"/>
  <c r="MV56" i="1"/>
  <c r="MT56" i="1"/>
  <c r="MR56" i="1"/>
  <c r="MP56" i="1"/>
  <c r="MN56" i="1"/>
  <c r="ML56" i="1"/>
  <c r="MJ56" i="1"/>
  <c r="MH56" i="1"/>
  <c r="MF56" i="1"/>
  <c r="MD56" i="1"/>
  <c r="MB56" i="1"/>
  <c r="LZ56" i="1"/>
  <c r="LX56" i="1"/>
  <c r="LV56" i="1"/>
  <c r="LT56" i="1"/>
  <c r="LR56" i="1"/>
  <c r="LP56" i="1"/>
  <c r="LN56" i="1"/>
  <c r="LL56" i="1"/>
  <c r="LJ56" i="1"/>
  <c r="LH56" i="1"/>
  <c r="LF56" i="1"/>
  <c r="LD56" i="1"/>
  <c r="LB56" i="1"/>
  <c r="KZ56" i="1"/>
  <c r="KX56" i="1"/>
  <c r="KV56" i="1"/>
  <c r="KT56" i="1"/>
  <c r="KR56" i="1"/>
  <c r="KP56" i="1"/>
  <c r="KN56" i="1"/>
  <c r="KL56" i="1"/>
  <c r="KJ56" i="1"/>
  <c r="KH56" i="1"/>
  <c r="KF56" i="1"/>
  <c r="KD56" i="1"/>
  <c r="KB56" i="1"/>
  <c r="JZ56" i="1"/>
  <c r="JX56" i="1"/>
  <c r="JV56" i="1"/>
  <c r="JT56" i="1"/>
  <c r="JR56" i="1"/>
  <c r="JP56" i="1"/>
  <c r="JN56" i="1"/>
  <c r="JL56" i="1"/>
  <c r="JJ56" i="1"/>
  <c r="JH56" i="1"/>
  <c r="JF56" i="1"/>
  <c r="JD56" i="1"/>
  <c r="JB56" i="1"/>
  <c r="IZ56" i="1"/>
  <c r="IX56" i="1"/>
  <c r="IV56" i="1"/>
  <c r="IT56" i="1"/>
  <c r="IR56" i="1"/>
  <c r="IP56" i="1"/>
  <c r="IN56" i="1"/>
  <c r="IL56" i="1"/>
  <c r="IJ56" i="1"/>
  <c r="IH56" i="1"/>
  <c r="IF56" i="1"/>
  <c r="ID56" i="1"/>
  <c r="IB56" i="1"/>
  <c r="HZ56" i="1"/>
  <c r="HX56" i="1"/>
  <c r="HV56" i="1"/>
  <c r="HT56" i="1"/>
  <c r="HR56" i="1"/>
  <c r="HP56" i="1"/>
  <c r="HN56" i="1"/>
  <c r="HL56" i="1"/>
  <c r="HJ56" i="1"/>
  <c r="HH56" i="1"/>
  <c r="HF56" i="1"/>
  <c r="HD56" i="1"/>
  <c r="HB56" i="1"/>
  <c r="GZ56" i="1"/>
  <c r="GX56" i="1"/>
  <c r="GV56" i="1"/>
  <c r="GT56" i="1"/>
  <c r="GR56" i="1"/>
  <c r="GP56" i="1"/>
  <c r="GN56" i="1"/>
  <c r="GL56" i="1"/>
  <c r="GJ56" i="1"/>
  <c r="GH56" i="1"/>
  <c r="GF56" i="1"/>
  <c r="GD56" i="1"/>
  <c r="GB56" i="1"/>
  <c r="FZ56" i="1"/>
  <c r="FX56" i="1"/>
  <c r="FV56" i="1"/>
  <c r="FT56" i="1"/>
  <c r="FR56" i="1"/>
  <c r="FP56" i="1"/>
  <c r="FN56" i="1"/>
  <c r="FL56" i="1"/>
  <c r="FJ56" i="1"/>
  <c r="FH56" i="1"/>
  <c r="FF56" i="1"/>
  <c r="FD56" i="1"/>
  <c r="FB56" i="1"/>
  <c r="EZ56" i="1"/>
  <c r="EX56" i="1"/>
  <c r="EV56" i="1"/>
  <c r="ET56" i="1"/>
  <c r="ER56" i="1"/>
  <c r="EP56" i="1"/>
  <c r="EN56" i="1"/>
  <c r="EL56" i="1"/>
  <c r="EJ56" i="1"/>
  <c r="EH56" i="1"/>
  <c r="EF56" i="1"/>
  <c r="ED56" i="1"/>
  <c r="EB56" i="1"/>
  <c r="DZ56" i="1"/>
  <c r="DX56" i="1"/>
  <c r="DV56" i="1"/>
  <c r="DT56" i="1"/>
  <c r="DR56" i="1"/>
  <c r="DP56" i="1"/>
  <c r="DN56" i="1"/>
  <c r="DL56" i="1"/>
  <c r="DJ56" i="1"/>
  <c r="DH56" i="1"/>
  <c r="DF56" i="1"/>
  <c r="DD56" i="1"/>
  <c r="DB56" i="1"/>
  <c r="CZ56" i="1"/>
  <c r="CX56" i="1"/>
  <c r="CV56" i="1"/>
  <c r="CT56" i="1"/>
  <c r="CR56" i="1"/>
  <c r="CP56" i="1"/>
  <c r="CN56" i="1"/>
  <c r="CL56" i="1"/>
  <c r="CJ56" i="1"/>
  <c r="CH56" i="1"/>
  <c r="CF56" i="1"/>
  <c r="CD56" i="1"/>
  <c r="CB56" i="1"/>
  <c r="BZ56" i="1"/>
  <c r="BX56" i="1"/>
  <c r="BV56" i="1"/>
  <c r="BT56" i="1"/>
  <c r="BR56" i="1"/>
  <c r="BP56" i="1"/>
  <c r="BN56" i="1"/>
  <c r="BL56" i="1"/>
  <c r="BJ56" i="1"/>
  <c r="BH56" i="1"/>
  <c r="BF56" i="1"/>
  <c r="BD56" i="1"/>
  <c r="BB56" i="1"/>
  <c r="AV56" i="1"/>
  <c r="AT56" i="1"/>
  <c r="AR56" i="1"/>
  <c r="AP56" i="1"/>
  <c r="AN56" i="1"/>
  <c r="AL56" i="1"/>
  <c r="AJ56" i="1"/>
  <c r="AH56" i="1"/>
  <c r="AF56" i="1"/>
  <c r="AD56" i="1"/>
  <c r="AB56" i="1"/>
  <c r="Z56" i="1"/>
  <c r="X56" i="1"/>
  <c r="V56" i="1"/>
  <c r="T56" i="1"/>
  <c r="R56" i="1"/>
  <c r="P56" i="1"/>
  <c r="N56" i="1"/>
  <c r="L56" i="1"/>
  <c r="J56" i="1"/>
  <c r="H56" i="1"/>
  <c r="F56" i="1"/>
  <c r="NM56" i="1"/>
  <c r="NK56" i="1"/>
  <c r="NI56" i="1"/>
  <c r="NG56" i="1"/>
  <c r="NE56" i="1"/>
  <c r="NC56" i="1"/>
  <c r="NA56" i="1"/>
  <c r="MY56" i="1"/>
  <c r="MW56" i="1"/>
  <c r="MU56" i="1"/>
  <c r="MS56" i="1"/>
  <c r="MQ56" i="1"/>
  <c r="MO56" i="1"/>
  <c r="MM56" i="1"/>
  <c r="MK56" i="1"/>
  <c r="MI56" i="1"/>
  <c r="MG56" i="1"/>
  <c r="ME56" i="1"/>
  <c r="MC56" i="1"/>
  <c r="MA56" i="1"/>
  <c r="LY56" i="1"/>
  <c r="LW56" i="1"/>
  <c r="LU56" i="1"/>
  <c r="LS56" i="1"/>
  <c r="LQ56" i="1"/>
  <c r="LO56" i="1"/>
  <c r="LM56" i="1"/>
  <c r="LK56" i="1"/>
  <c r="LI56" i="1"/>
  <c r="LG56" i="1"/>
  <c r="LE56" i="1"/>
  <c r="LC56" i="1"/>
  <c r="LA56" i="1"/>
  <c r="KY56" i="1"/>
  <c r="KW56" i="1"/>
  <c r="KU56" i="1"/>
  <c r="KS56" i="1"/>
  <c r="KQ56" i="1"/>
  <c r="KO56" i="1"/>
  <c r="KM56" i="1"/>
  <c r="KK56" i="1"/>
  <c r="KI56" i="1"/>
  <c r="KG56" i="1"/>
  <c r="KE56" i="1"/>
  <c r="KC56" i="1"/>
  <c r="KA56" i="1"/>
  <c r="JY56" i="1"/>
  <c r="JW56" i="1"/>
  <c r="JU56" i="1"/>
  <c r="JS56" i="1"/>
  <c r="JQ56" i="1"/>
  <c r="JO56" i="1"/>
  <c r="JM56" i="1"/>
  <c r="JK56" i="1"/>
  <c r="JI56" i="1"/>
  <c r="JG56" i="1"/>
  <c r="JE56" i="1"/>
  <c r="JC56" i="1"/>
  <c r="JA56" i="1"/>
  <c r="IY56" i="1"/>
  <c r="IW56" i="1"/>
  <c r="IU56" i="1"/>
  <c r="IS56" i="1"/>
  <c r="IQ56" i="1"/>
  <c r="IO56" i="1"/>
  <c r="IM56" i="1"/>
  <c r="IK56" i="1"/>
  <c r="II56" i="1"/>
  <c r="IG56" i="1"/>
  <c r="IE56" i="1"/>
  <c r="IC56" i="1"/>
  <c r="IA56" i="1"/>
  <c r="HY56" i="1"/>
  <c r="HW56" i="1"/>
  <c r="HU56" i="1"/>
  <c r="HS56" i="1"/>
  <c r="HQ56" i="1"/>
  <c r="HO56" i="1"/>
  <c r="HM56" i="1"/>
  <c r="HK56" i="1"/>
  <c r="HI56" i="1"/>
  <c r="HG56" i="1"/>
  <c r="HE56" i="1"/>
  <c r="HC56" i="1"/>
  <c r="HA56" i="1"/>
  <c r="GY56" i="1"/>
  <c r="GW56" i="1"/>
  <c r="GU56" i="1"/>
  <c r="GS56" i="1"/>
  <c r="GQ56" i="1"/>
  <c r="GO56" i="1"/>
  <c r="GM56" i="1"/>
  <c r="GK56" i="1"/>
  <c r="GI56" i="1"/>
  <c r="GG56" i="1"/>
  <c r="GE56" i="1"/>
  <c r="GC56" i="1"/>
  <c r="GA56" i="1"/>
  <c r="FY56" i="1"/>
  <c r="FW56" i="1"/>
  <c r="FU56" i="1"/>
  <c r="FS56" i="1"/>
  <c r="FQ56" i="1"/>
  <c r="FO56" i="1"/>
  <c r="FM56" i="1"/>
  <c r="FK56" i="1"/>
  <c r="FI56" i="1"/>
  <c r="FG56" i="1"/>
  <c r="FE56" i="1"/>
  <c r="FC56" i="1"/>
  <c r="FA56" i="1"/>
  <c r="EY56" i="1"/>
  <c r="EW56" i="1"/>
  <c r="EU56" i="1"/>
  <c r="ES56" i="1"/>
  <c r="EQ56" i="1"/>
  <c r="EO56" i="1"/>
  <c r="EM56" i="1"/>
  <c r="EK56" i="1"/>
  <c r="EI56" i="1"/>
  <c r="EG56" i="1"/>
  <c r="EE56" i="1"/>
  <c r="EC56" i="1"/>
  <c r="EA56" i="1"/>
  <c r="DY56" i="1"/>
  <c r="DW56" i="1"/>
  <c r="DU56" i="1"/>
  <c r="DS56" i="1"/>
  <c r="DQ56" i="1"/>
  <c r="DO56" i="1"/>
  <c r="DM56" i="1"/>
  <c r="DK56" i="1"/>
  <c r="DI56" i="1"/>
  <c r="DG56" i="1"/>
  <c r="DE56" i="1"/>
  <c r="DC56" i="1"/>
  <c r="DA56" i="1"/>
  <c r="CY56" i="1"/>
  <c r="CW56" i="1"/>
  <c r="CU56" i="1"/>
  <c r="CS56" i="1"/>
  <c r="CQ56" i="1"/>
  <c r="CO56" i="1"/>
  <c r="CM56" i="1"/>
  <c r="CK56" i="1"/>
  <c r="CI56" i="1"/>
  <c r="CG56" i="1"/>
  <c r="CE56" i="1"/>
  <c r="CC56" i="1"/>
  <c r="CA56" i="1"/>
  <c r="BY56" i="1"/>
  <c r="BW56" i="1"/>
  <c r="BU56" i="1"/>
  <c r="BS56" i="1"/>
  <c r="BQ56" i="1"/>
  <c r="BO56" i="1"/>
  <c r="BM56" i="1"/>
  <c r="BK56" i="1"/>
  <c r="BG56" i="1"/>
  <c r="BE56" i="1"/>
  <c r="BC56" i="1"/>
  <c r="BA56" i="1"/>
  <c r="AW56" i="1"/>
  <c r="AU56" i="1"/>
  <c r="AS56" i="1"/>
  <c r="AQ56" i="1"/>
  <c r="AO56" i="1"/>
  <c r="AM56" i="1"/>
  <c r="AK56" i="1"/>
  <c r="AI56" i="1"/>
  <c r="AG56" i="1"/>
  <c r="AE56" i="1"/>
  <c r="AC56" i="1"/>
  <c r="AA56" i="1"/>
  <c r="Y56" i="1"/>
  <c r="W56" i="1"/>
  <c r="U56" i="1"/>
  <c r="S56" i="1"/>
  <c r="Q56" i="1"/>
  <c r="O56" i="1"/>
  <c r="M56" i="1"/>
  <c r="K56" i="1"/>
  <c r="I56" i="1"/>
  <c r="G56" i="1"/>
  <c r="NN54" i="1"/>
  <c r="NL54" i="1"/>
  <c r="NJ54" i="1"/>
  <c r="NH54" i="1"/>
  <c r="NF54" i="1"/>
  <c r="ND54" i="1"/>
  <c r="NB54" i="1"/>
  <c r="MZ54" i="1"/>
  <c r="MX54" i="1"/>
  <c r="MV54" i="1"/>
  <c r="MT54" i="1"/>
  <c r="MR54" i="1"/>
  <c r="MP54" i="1"/>
  <c r="MN54" i="1"/>
  <c r="ML54" i="1"/>
  <c r="MJ54" i="1"/>
  <c r="MH54" i="1"/>
  <c r="MF54" i="1"/>
  <c r="MD54" i="1"/>
  <c r="MB54" i="1"/>
  <c r="LZ54" i="1"/>
  <c r="LX54" i="1"/>
  <c r="LV54" i="1"/>
  <c r="LT54" i="1"/>
  <c r="LR54" i="1"/>
  <c r="LP54" i="1"/>
  <c r="LN54" i="1"/>
  <c r="LL54" i="1"/>
  <c r="LJ54" i="1"/>
  <c r="LH54" i="1"/>
  <c r="LF54" i="1"/>
  <c r="LD54" i="1"/>
  <c r="LB54" i="1"/>
  <c r="KZ54" i="1"/>
  <c r="KX54" i="1"/>
  <c r="KV54" i="1"/>
  <c r="KT54" i="1"/>
  <c r="KR54" i="1"/>
  <c r="KP54" i="1"/>
  <c r="KN54" i="1"/>
  <c r="KL54" i="1"/>
  <c r="KJ54" i="1"/>
  <c r="KH54" i="1"/>
  <c r="KF54" i="1"/>
  <c r="KD54" i="1"/>
  <c r="KB54" i="1"/>
  <c r="JZ54" i="1"/>
  <c r="JX54" i="1"/>
  <c r="JV54" i="1"/>
  <c r="JT54" i="1"/>
  <c r="JR54" i="1"/>
  <c r="JP54" i="1"/>
  <c r="JN54" i="1"/>
  <c r="JL54" i="1"/>
  <c r="JJ54" i="1"/>
  <c r="JH54" i="1"/>
  <c r="JF54" i="1"/>
  <c r="JD54" i="1"/>
  <c r="JB54" i="1"/>
  <c r="IZ54" i="1"/>
  <c r="IX54" i="1"/>
  <c r="IV54" i="1"/>
  <c r="IT54" i="1"/>
  <c r="IR54" i="1"/>
  <c r="IP54" i="1"/>
  <c r="IN54" i="1"/>
  <c r="IL54" i="1"/>
  <c r="IJ54" i="1"/>
  <c r="IH54" i="1"/>
  <c r="IF54" i="1"/>
  <c r="ID54" i="1"/>
  <c r="IB54" i="1"/>
  <c r="HZ54" i="1"/>
  <c r="HX54" i="1"/>
  <c r="HV54" i="1"/>
  <c r="HT54" i="1"/>
  <c r="HR54" i="1"/>
  <c r="HP54" i="1"/>
  <c r="HN54" i="1"/>
  <c r="HL54" i="1"/>
  <c r="HJ54" i="1"/>
  <c r="HH54" i="1"/>
  <c r="HF54" i="1"/>
  <c r="HD54" i="1"/>
  <c r="HB54" i="1"/>
  <c r="GZ54" i="1"/>
  <c r="GX54" i="1"/>
  <c r="GV54" i="1"/>
  <c r="GT54" i="1"/>
  <c r="GR54" i="1"/>
  <c r="GP54" i="1"/>
  <c r="GN54" i="1"/>
  <c r="GL54" i="1"/>
  <c r="GJ54" i="1"/>
  <c r="GH54" i="1"/>
  <c r="GF54" i="1"/>
  <c r="GD54" i="1"/>
  <c r="GB54" i="1"/>
  <c r="FZ54" i="1"/>
  <c r="FX54" i="1"/>
  <c r="FV54" i="1"/>
  <c r="FT54" i="1"/>
  <c r="FR54" i="1"/>
  <c r="FP54" i="1"/>
  <c r="FN54" i="1"/>
  <c r="FL54" i="1"/>
  <c r="FJ54" i="1"/>
  <c r="FH54" i="1"/>
  <c r="FF54" i="1"/>
  <c r="FD54" i="1"/>
  <c r="FB54" i="1"/>
  <c r="EZ54" i="1"/>
  <c r="EX54" i="1"/>
  <c r="EV54" i="1"/>
  <c r="ET54" i="1"/>
  <c r="ER54" i="1"/>
  <c r="EP54" i="1"/>
  <c r="EN54" i="1"/>
  <c r="EL54" i="1"/>
  <c r="EJ54" i="1"/>
  <c r="EH54" i="1"/>
  <c r="EF54" i="1"/>
  <c r="ED54" i="1"/>
  <c r="EB54" i="1"/>
  <c r="DZ54" i="1"/>
  <c r="DX54" i="1"/>
  <c r="DV54" i="1"/>
  <c r="DT54" i="1"/>
  <c r="DR54" i="1"/>
  <c r="DP54" i="1"/>
  <c r="DN54" i="1"/>
  <c r="DL54" i="1"/>
  <c r="DJ54" i="1"/>
  <c r="DH54" i="1"/>
  <c r="DF54" i="1"/>
  <c r="DD54" i="1"/>
  <c r="DB54" i="1"/>
  <c r="CZ54" i="1"/>
  <c r="CX54" i="1"/>
  <c r="CV54" i="1"/>
  <c r="CT54" i="1"/>
  <c r="CR54" i="1"/>
  <c r="CP54" i="1"/>
  <c r="CN54" i="1"/>
  <c r="CL54" i="1"/>
  <c r="CJ54" i="1"/>
  <c r="CH54" i="1"/>
  <c r="CF54" i="1"/>
  <c r="CD54" i="1"/>
  <c r="CB54" i="1"/>
  <c r="BZ54" i="1"/>
  <c r="BX54" i="1"/>
  <c r="BV54" i="1"/>
  <c r="BT54" i="1"/>
  <c r="BR54" i="1"/>
  <c r="NM54" i="1"/>
  <c r="NK54" i="1"/>
  <c r="NI54" i="1"/>
  <c r="NG54" i="1"/>
  <c r="NE54" i="1"/>
  <c r="NC54" i="1"/>
  <c r="NA54" i="1"/>
  <c r="MY54" i="1"/>
  <c r="MW54" i="1"/>
  <c r="MU54" i="1"/>
  <c r="MS54" i="1"/>
  <c r="MQ54" i="1"/>
  <c r="MO54" i="1"/>
  <c r="MM54" i="1"/>
  <c r="MK54" i="1"/>
  <c r="MI54" i="1"/>
  <c r="MG54" i="1"/>
  <c r="ME54" i="1"/>
  <c r="MC54" i="1"/>
  <c r="MA54" i="1"/>
  <c r="LY54" i="1"/>
  <c r="LW54" i="1"/>
  <c r="LU54" i="1"/>
  <c r="LS54" i="1"/>
  <c r="LQ54" i="1"/>
  <c r="LO54" i="1"/>
  <c r="LM54" i="1"/>
  <c r="LK54" i="1"/>
  <c r="LI54" i="1"/>
  <c r="LG54" i="1"/>
  <c r="LE54" i="1"/>
  <c r="LC54" i="1"/>
  <c r="LA54" i="1"/>
  <c r="KY54" i="1"/>
  <c r="KW54" i="1"/>
  <c r="KU54" i="1"/>
  <c r="KS54" i="1"/>
  <c r="KQ54" i="1"/>
  <c r="KO54" i="1"/>
  <c r="KM54" i="1"/>
  <c r="KK54" i="1"/>
  <c r="KI54" i="1"/>
  <c r="KG54" i="1"/>
  <c r="KE54" i="1"/>
  <c r="KC54" i="1"/>
  <c r="KA54" i="1"/>
  <c r="JY54" i="1"/>
  <c r="JW54" i="1"/>
  <c r="JU54" i="1"/>
  <c r="JS54" i="1"/>
  <c r="JQ54" i="1"/>
  <c r="JO54" i="1"/>
  <c r="JM54" i="1"/>
  <c r="JK54" i="1"/>
  <c r="JI54" i="1"/>
  <c r="JG54" i="1"/>
  <c r="JE54" i="1"/>
  <c r="JC54" i="1"/>
  <c r="JA54" i="1"/>
  <c r="IY54" i="1"/>
  <c r="IW54" i="1"/>
  <c r="IU54" i="1"/>
  <c r="IS54" i="1"/>
  <c r="IQ54" i="1"/>
  <c r="IO54" i="1"/>
  <c r="IM54" i="1"/>
  <c r="IK54" i="1"/>
  <c r="II54" i="1"/>
  <c r="IG54" i="1"/>
  <c r="IE54" i="1"/>
  <c r="IC54" i="1"/>
  <c r="IA54" i="1"/>
  <c r="HY54" i="1"/>
  <c r="HW54" i="1"/>
  <c r="HU54" i="1"/>
  <c r="HS54" i="1"/>
  <c r="HQ54" i="1"/>
  <c r="HO54" i="1"/>
  <c r="HM54" i="1"/>
  <c r="HK54" i="1"/>
  <c r="HI54" i="1"/>
  <c r="HG54" i="1"/>
  <c r="HE54" i="1"/>
  <c r="HC54" i="1"/>
  <c r="HA54" i="1"/>
  <c r="GY54" i="1"/>
  <c r="GW54" i="1"/>
  <c r="GU54" i="1"/>
  <c r="GS54" i="1"/>
  <c r="GQ54" i="1"/>
  <c r="GO54" i="1"/>
  <c r="GM54" i="1"/>
  <c r="GK54" i="1"/>
  <c r="GI54" i="1"/>
  <c r="GG54" i="1"/>
  <c r="GE54" i="1"/>
  <c r="GC54" i="1"/>
  <c r="GA54" i="1"/>
  <c r="FY54" i="1"/>
  <c r="FW54" i="1"/>
  <c r="FU54" i="1"/>
  <c r="FS54" i="1"/>
  <c r="FQ54" i="1"/>
  <c r="FO54" i="1"/>
  <c r="FM54" i="1"/>
  <c r="FK54" i="1"/>
  <c r="FI54" i="1"/>
  <c r="FG54" i="1"/>
  <c r="FE54" i="1"/>
  <c r="FC54" i="1"/>
  <c r="FA54" i="1"/>
  <c r="EY54" i="1"/>
  <c r="EW54" i="1"/>
  <c r="EU54" i="1"/>
  <c r="ES54" i="1"/>
  <c r="EQ54" i="1"/>
  <c r="EO54" i="1"/>
  <c r="EM54" i="1"/>
  <c r="EK54" i="1"/>
  <c r="EI54" i="1"/>
  <c r="EG54" i="1"/>
  <c r="EE54" i="1"/>
  <c r="EC54" i="1"/>
  <c r="EA54" i="1"/>
  <c r="DY54" i="1"/>
  <c r="DW54" i="1"/>
  <c r="DU54" i="1"/>
  <c r="DS54" i="1"/>
  <c r="DQ54" i="1"/>
  <c r="DO54" i="1"/>
  <c r="DM54" i="1"/>
  <c r="DK54" i="1"/>
  <c r="DI54" i="1"/>
  <c r="DG54" i="1"/>
  <c r="DE54" i="1"/>
  <c r="DC54" i="1"/>
  <c r="DA54" i="1"/>
  <c r="CY54" i="1"/>
  <c r="CW54" i="1"/>
  <c r="CU54" i="1"/>
  <c r="CS54" i="1"/>
  <c r="CQ54" i="1"/>
  <c r="CO54" i="1"/>
  <c r="CM54" i="1"/>
  <c r="CK54" i="1"/>
  <c r="CI54" i="1"/>
  <c r="CG54" i="1"/>
  <c r="CE54" i="1"/>
  <c r="CC54" i="1"/>
  <c r="CA54" i="1"/>
  <c r="BY54" i="1"/>
  <c r="BW54" i="1"/>
  <c r="BU54" i="1"/>
  <c r="BS54" i="1"/>
  <c r="C113" i="3"/>
  <c r="NM113" i="1"/>
  <c r="NK113" i="1"/>
  <c r="NI113" i="1"/>
  <c r="NG113" i="1"/>
  <c r="NE113" i="1"/>
  <c r="NC113" i="1"/>
  <c r="NA113" i="1"/>
  <c r="MY113" i="1"/>
  <c r="MW113" i="1"/>
  <c r="MU113" i="1"/>
  <c r="MS113" i="1"/>
  <c r="MQ113" i="1"/>
  <c r="MO113" i="1"/>
  <c r="MM113" i="1"/>
  <c r="MK113" i="1"/>
  <c r="MI113" i="1"/>
  <c r="MG113" i="1"/>
  <c r="ME113" i="1"/>
  <c r="MC113" i="1"/>
  <c r="MA113" i="1"/>
  <c r="LY113" i="1"/>
  <c r="LW113" i="1"/>
  <c r="LU113" i="1"/>
  <c r="LS113" i="1"/>
  <c r="LQ113" i="1"/>
  <c r="LO113" i="1"/>
  <c r="LM113" i="1"/>
  <c r="LK113" i="1"/>
  <c r="LI113" i="1"/>
  <c r="LG113" i="1"/>
  <c r="LE113" i="1"/>
  <c r="LC113" i="1"/>
  <c r="LA113" i="1"/>
  <c r="KY113" i="1"/>
  <c r="KW113" i="1"/>
  <c r="KU113" i="1"/>
  <c r="KS113" i="1"/>
  <c r="KQ113" i="1"/>
  <c r="KO113" i="1"/>
  <c r="KM113" i="1"/>
  <c r="KK113" i="1"/>
  <c r="KI113" i="1"/>
  <c r="KG113" i="1"/>
  <c r="KE113" i="1"/>
  <c r="KC113" i="1"/>
  <c r="KA113" i="1"/>
  <c r="JY113" i="1"/>
  <c r="JW113" i="1"/>
  <c r="JU113" i="1"/>
  <c r="JS113" i="1"/>
  <c r="JQ113" i="1"/>
  <c r="JO113" i="1"/>
  <c r="JM113" i="1"/>
  <c r="JK113" i="1"/>
  <c r="JI113" i="1"/>
  <c r="JG113" i="1"/>
  <c r="JE113" i="1"/>
  <c r="JC113" i="1"/>
  <c r="JA113" i="1"/>
  <c r="IY113" i="1"/>
  <c r="IW113" i="1"/>
  <c r="IU113" i="1"/>
  <c r="IS113" i="1"/>
  <c r="IQ113" i="1"/>
  <c r="IO113" i="1"/>
  <c r="IM113" i="1"/>
  <c r="IK113" i="1"/>
  <c r="II113" i="1"/>
  <c r="IG113" i="1"/>
  <c r="IE113" i="1"/>
  <c r="IC113" i="1"/>
  <c r="IA113" i="1"/>
  <c r="HY113" i="1"/>
  <c r="HW113" i="1"/>
  <c r="HU113" i="1"/>
  <c r="HS113" i="1"/>
  <c r="HQ113" i="1"/>
  <c r="HO113" i="1"/>
  <c r="HM113" i="1"/>
  <c r="HK113" i="1"/>
  <c r="HI113" i="1"/>
  <c r="HG113" i="1"/>
  <c r="HE113" i="1"/>
  <c r="HC113" i="1"/>
  <c r="HA113" i="1"/>
  <c r="GY113" i="1"/>
  <c r="GW113" i="1"/>
  <c r="GU113" i="1"/>
  <c r="GS113" i="1"/>
  <c r="GQ113" i="1"/>
  <c r="GO113" i="1"/>
  <c r="GM113" i="1"/>
  <c r="GK113" i="1"/>
  <c r="GI113" i="1"/>
  <c r="GG113" i="1"/>
  <c r="GE113" i="1"/>
  <c r="GC113" i="1"/>
  <c r="GA113" i="1"/>
  <c r="FY113" i="1"/>
  <c r="FW113" i="1"/>
  <c r="FU113" i="1"/>
  <c r="FS113" i="1"/>
  <c r="FQ113" i="1"/>
  <c r="FO113" i="1"/>
  <c r="FM113" i="1"/>
  <c r="FK113" i="1"/>
  <c r="FI113" i="1"/>
  <c r="FG113" i="1"/>
  <c r="FE113" i="1"/>
  <c r="FC113" i="1"/>
  <c r="FA113" i="1"/>
  <c r="EY113" i="1"/>
  <c r="EW113" i="1"/>
  <c r="EU113" i="1"/>
  <c r="ES113" i="1"/>
  <c r="EQ113" i="1"/>
  <c r="EO113" i="1"/>
  <c r="EM113" i="1"/>
  <c r="EK113" i="1"/>
  <c r="EI113" i="1"/>
  <c r="EG113" i="1"/>
  <c r="EE113" i="1"/>
  <c r="EC113" i="1"/>
  <c r="EA113" i="1"/>
  <c r="DY113" i="1"/>
  <c r="DW113" i="1"/>
  <c r="DU113" i="1"/>
  <c r="DS113" i="1"/>
  <c r="DQ113" i="1"/>
  <c r="DO113" i="1"/>
  <c r="DM113" i="1"/>
  <c r="DK113" i="1"/>
  <c r="DI113" i="1"/>
  <c r="DG113" i="1"/>
  <c r="DE113" i="1"/>
  <c r="DC113" i="1"/>
  <c r="DA113" i="1"/>
  <c r="CY113" i="1"/>
  <c r="CW113" i="1"/>
  <c r="CU113" i="1"/>
  <c r="CS113" i="1"/>
  <c r="CQ113" i="1"/>
  <c r="CO113" i="1"/>
  <c r="CM113" i="1"/>
  <c r="CK113" i="1"/>
  <c r="CI113" i="1"/>
  <c r="CG113" i="1"/>
  <c r="CE113" i="1"/>
  <c r="CC113" i="1"/>
  <c r="CA113" i="1"/>
  <c r="BY113" i="1"/>
  <c r="BW113" i="1"/>
  <c r="BU113" i="1"/>
  <c r="BS113" i="1"/>
  <c r="BQ113" i="1"/>
  <c r="BO113" i="1"/>
  <c r="BM113" i="1"/>
  <c r="BK113" i="1"/>
  <c r="BI113" i="1"/>
  <c r="BG113" i="1"/>
  <c r="BE113" i="1"/>
  <c r="BC113" i="1"/>
  <c r="BA113" i="1"/>
  <c r="AY113" i="1"/>
  <c r="AW113" i="1"/>
  <c r="AU113" i="1"/>
  <c r="AS113" i="1"/>
  <c r="AQ113" i="1"/>
  <c r="AO113" i="1"/>
  <c r="AM113" i="1"/>
  <c r="AK113" i="1"/>
  <c r="AI113" i="1"/>
  <c r="AG113" i="1"/>
  <c r="AE113" i="1"/>
  <c r="AC113" i="1"/>
  <c r="AA113" i="1"/>
  <c r="Y113" i="1"/>
  <c r="W113" i="1"/>
  <c r="U113" i="1"/>
  <c r="S113" i="1"/>
  <c r="Q113" i="1"/>
  <c r="O113" i="1"/>
  <c r="M113" i="1"/>
  <c r="K113" i="1"/>
  <c r="I113" i="1"/>
  <c r="G113" i="1"/>
  <c r="NN113" i="1"/>
  <c r="NL113" i="1"/>
  <c r="NJ113" i="1"/>
  <c r="NH113" i="1"/>
  <c r="NF113" i="1"/>
  <c r="ND113" i="1"/>
  <c r="NB113" i="1"/>
  <c r="MZ113" i="1"/>
  <c r="MX113" i="1"/>
  <c r="MV113" i="1"/>
  <c r="MT113" i="1"/>
  <c r="MR113" i="1"/>
  <c r="MP113" i="1"/>
  <c r="MN113" i="1"/>
  <c r="ML113" i="1"/>
  <c r="MJ113" i="1"/>
  <c r="MH113" i="1"/>
  <c r="MF113" i="1"/>
  <c r="MD113" i="1"/>
  <c r="MB113" i="1"/>
  <c r="LZ113" i="1"/>
  <c r="LX113" i="1"/>
  <c r="LV113" i="1"/>
  <c r="LT113" i="1"/>
  <c r="LR113" i="1"/>
  <c r="LP113" i="1"/>
  <c r="LN113" i="1"/>
  <c r="LL113" i="1"/>
  <c r="LJ113" i="1"/>
  <c r="LH113" i="1"/>
  <c r="LF113" i="1"/>
  <c r="LD113" i="1"/>
  <c r="LB113" i="1"/>
  <c r="KZ113" i="1"/>
  <c r="KX113" i="1"/>
  <c r="KV113" i="1"/>
  <c r="KT113" i="1"/>
  <c r="KR113" i="1"/>
  <c r="KP113" i="1"/>
  <c r="KN113" i="1"/>
  <c r="KL113" i="1"/>
  <c r="KJ113" i="1"/>
  <c r="KH113" i="1"/>
  <c r="KF113" i="1"/>
  <c r="KD113" i="1"/>
  <c r="KB113" i="1"/>
  <c r="JZ113" i="1"/>
  <c r="JX113" i="1"/>
  <c r="JV113" i="1"/>
  <c r="JT113" i="1"/>
  <c r="JR113" i="1"/>
  <c r="JP113" i="1"/>
  <c r="JN113" i="1"/>
  <c r="JL113" i="1"/>
  <c r="JJ113" i="1"/>
  <c r="JH113" i="1"/>
  <c r="JF113" i="1"/>
  <c r="JD113" i="1"/>
  <c r="JB113" i="1"/>
  <c r="IZ113" i="1"/>
  <c r="IX113" i="1"/>
  <c r="IV113" i="1"/>
  <c r="IT113" i="1"/>
  <c r="IR113" i="1"/>
  <c r="IP113" i="1"/>
  <c r="IN113" i="1"/>
  <c r="IL113" i="1"/>
  <c r="IJ113" i="1"/>
  <c r="IH113" i="1"/>
  <c r="IF113" i="1"/>
  <c r="ID113" i="1"/>
  <c r="IB113" i="1"/>
  <c r="HZ113" i="1"/>
  <c r="HX113" i="1"/>
  <c r="HV113" i="1"/>
  <c r="HT113" i="1"/>
  <c r="HR113" i="1"/>
  <c r="HP113" i="1"/>
  <c r="HN113" i="1"/>
  <c r="HL113" i="1"/>
  <c r="HJ113" i="1"/>
  <c r="HH113" i="1"/>
  <c r="HF113" i="1"/>
  <c r="HD113" i="1"/>
  <c r="HB113" i="1"/>
  <c r="GZ113" i="1"/>
  <c r="GX113" i="1"/>
  <c r="GV113" i="1"/>
  <c r="GT113" i="1"/>
  <c r="GR113" i="1"/>
  <c r="GP113" i="1"/>
  <c r="GN113" i="1"/>
  <c r="GL113" i="1"/>
  <c r="GJ113" i="1"/>
  <c r="GH113" i="1"/>
  <c r="GF113" i="1"/>
  <c r="GD113" i="1"/>
  <c r="GB113" i="1"/>
  <c r="FZ113" i="1"/>
  <c r="FX113" i="1"/>
  <c r="FV113" i="1"/>
  <c r="FT113" i="1"/>
  <c r="FR113" i="1"/>
  <c r="FP113" i="1"/>
  <c r="FN113" i="1"/>
  <c r="FL113" i="1"/>
  <c r="FJ113" i="1"/>
  <c r="FH113" i="1"/>
  <c r="FF113" i="1"/>
  <c r="FD113" i="1"/>
  <c r="FB113" i="1"/>
  <c r="EZ113" i="1"/>
  <c r="EX113" i="1"/>
  <c r="EV113" i="1"/>
  <c r="ET113" i="1"/>
  <c r="ER113" i="1"/>
  <c r="EP113" i="1"/>
  <c r="EN113" i="1"/>
  <c r="EL113" i="1"/>
  <c r="EJ113" i="1"/>
  <c r="EH113" i="1"/>
  <c r="EF113" i="1"/>
  <c r="ED113" i="1"/>
  <c r="EB113" i="1"/>
  <c r="DZ113" i="1"/>
  <c r="DX113" i="1"/>
  <c r="DV113" i="1"/>
  <c r="DT113" i="1"/>
  <c r="DR113" i="1"/>
  <c r="DP113" i="1"/>
  <c r="DN113" i="1"/>
  <c r="DL113" i="1"/>
  <c r="DJ113" i="1"/>
  <c r="DH113" i="1"/>
  <c r="DF113" i="1"/>
  <c r="DD113" i="1"/>
  <c r="DB113" i="1"/>
  <c r="CZ113" i="1"/>
  <c r="CX113" i="1"/>
  <c r="CV113" i="1"/>
  <c r="CT113" i="1"/>
  <c r="CR113" i="1"/>
  <c r="CP113" i="1"/>
  <c r="CN113" i="1"/>
  <c r="CL113" i="1"/>
  <c r="CJ113" i="1"/>
  <c r="CH113" i="1"/>
  <c r="CF113" i="1"/>
  <c r="CD113" i="1"/>
  <c r="CB113" i="1"/>
  <c r="BZ113" i="1"/>
  <c r="BX113" i="1"/>
  <c r="BV113" i="1"/>
  <c r="BT113" i="1"/>
  <c r="BR113" i="1"/>
  <c r="BP113" i="1"/>
  <c r="BN113" i="1"/>
  <c r="BL113" i="1"/>
  <c r="BJ113" i="1"/>
  <c r="BH113" i="1"/>
  <c r="BF113" i="1"/>
  <c r="BD113" i="1"/>
  <c r="BB113" i="1"/>
  <c r="AZ113" i="1"/>
  <c r="AX113" i="1"/>
  <c r="AV113" i="1"/>
  <c r="AT113" i="1"/>
  <c r="AR113" i="1"/>
  <c r="AP113" i="1"/>
  <c r="AN113" i="1"/>
  <c r="AL113" i="1"/>
  <c r="AJ113" i="1"/>
  <c r="AH113" i="1"/>
  <c r="AF113" i="1"/>
  <c r="AD113" i="1"/>
  <c r="AB113" i="1"/>
  <c r="Z113" i="1"/>
  <c r="X113" i="1"/>
  <c r="V113" i="1"/>
  <c r="T113" i="1"/>
  <c r="R113" i="1"/>
  <c r="P113" i="1"/>
  <c r="N113" i="1"/>
  <c r="L113" i="1"/>
  <c r="J113" i="1"/>
  <c r="H113" i="1"/>
  <c r="F113" i="1"/>
  <c r="NM111" i="1"/>
  <c r="NK111" i="1"/>
  <c r="NI111" i="1"/>
  <c r="NG111" i="1"/>
  <c r="NE111" i="1"/>
  <c r="NC111" i="1"/>
  <c r="NA111" i="1"/>
  <c r="MY111" i="1"/>
  <c r="MW111" i="1"/>
  <c r="MU111" i="1"/>
  <c r="MS111" i="1"/>
  <c r="MQ111" i="1"/>
  <c r="MO111" i="1"/>
  <c r="MM111" i="1"/>
  <c r="MK111" i="1"/>
  <c r="MI111" i="1"/>
  <c r="MG111" i="1"/>
  <c r="ME111" i="1"/>
  <c r="MC111" i="1"/>
  <c r="MA111" i="1"/>
  <c r="LY111" i="1"/>
  <c r="LW111" i="1"/>
  <c r="LU111" i="1"/>
  <c r="LS111" i="1"/>
  <c r="LQ111" i="1"/>
  <c r="LO111" i="1"/>
  <c r="LM111" i="1"/>
  <c r="LK111" i="1"/>
  <c r="LI111" i="1"/>
  <c r="LG111" i="1"/>
  <c r="LE111" i="1"/>
  <c r="LC111" i="1"/>
  <c r="LA111" i="1"/>
  <c r="KY111" i="1"/>
  <c r="KW111" i="1"/>
  <c r="KU111" i="1"/>
  <c r="KS111" i="1"/>
  <c r="KQ111" i="1"/>
  <c r="KO111" i="1"/>
  <c r="KM111" i="1"/>
  <c r="KK111" i="1"/>
  <c r="KI111" i="1"/>
  <c r="KG111" i="1"/>
  <c r="KE111" i="1"/>
  <c r="KC111" i="1"/>
  <c r="KA111" i="1"/>
  <c r="JY111" i="1"/>
  <c r="JW111" i="1"/>
  <c r="JU111" i="1"/>
  <c r="JS111" i="1"/>
  <c r="JQ111" i="1"/>
  <c r="JO111" i="1"/>
  <c r="JM111" i="1"/>
  <c r="JK111" i="1"/>
  <c r="JI111" i="1"/>
  <c r="JG111" i="1"/>
  <c r="JE111" i="1"/>
  <c r="JC111" i="1"/>
  <c r="JA111" i="1"/>
  <c r="IY111" i="1"/>
  <c r="IW111" i="1"/>
  <c r="IU111" i="1"/>
  <c r="IS111" i="1"/>
  <c r="IQ111" i="1"/>
  <c r="IO111" i="1"/>
  <c r="IM111" i="1"/>
  <c r="IK111" i="1"/>
  <c r="II111" i="1"/>
  <c r="IG111" i="1"/>
  <c r="IE111" i="1"/>
  <c r="IC111" i="1"/>
  <c r="IA111" i="1"/>
  <c r="HY111" i="1"/>
  <c r="HW111" i="1"/>
  <c r="HU111" i="1"/>
  <c r="HS111" i="1"/>
  <c r="HQ111" i="1"/>
  <c r="HO111" i="1"/>
  <c r="HM111" i="1"/>
  <c r="HK111" i="1"/>
  <c r="HI111" i="1"/>
  <c r="HG111" i="1"/>
  <c r="HE111" i="1"/>
  <c r="HC111" i="1"/>
  <c r="HA111" i="1"/>
  <c r="GY111" i="1"/>
  <c r="GW111" i="1"/>
  <c r="GU111" i="1"/>
  <c r="GS111" i="1"/>
  <c r="GQ111" i="1"/>
  <c r="GO111" i="1"/>
  <c r="GM111" i="1"/>
  <c r="GK111" i="1"/>
  <c r="GI111" i="1"/>
  <c r="GG111" i="1"/>
  <c r="GE111" i="1"/>
  <c r="GC111" i="1"/>
  <c r="GA111" i="1"/>
  <c r="FY111" i="1"/>
  <c r="FW111" i="1"/>
  <c r="FU111" i="1"/>
  <c r="FS111" i="1"/>
  <c r="FQ111" i="1"/>
  <c r="FO111" i="1"/>
  <c r="FM111" i="1"/>
  <c r="FK111" i="1"/>
  <c r="FI111" i="1"/>
  <c r="FG111" i="1"/>
  <c r="FE111" i="1"/>
  <c r="FC111" i="1"/>
  <c r="FA111" i="1"/>
  <c r="EY111" i="1"/>
  <c r="EW111" i="1"/>
  <c r="EU111" i="1"/>
  <c r="ES111" i="1"/>
  <c r="EQ111" i="1"/>
  <c r="EO111" i="1"/>
  <c r="EM111" i="1"/>
  <c r="EK111" i="1"/>
  <c r="EI111" i="1"/>
  <c r="EG111" i="1"/>
  <c r="EE111" i="1"/>
  <c r="EC111" i="1"/>
  <c r="EA111" i="1"/>
  <c r="DY111" i="1"/>
  <c r="DW111" i="1"/>
  <c r="DU111" i="1"/>
  <c r="DS111" i="1"/>
  <c r="DQ111" i="1"/>
  <c r="DO111" i="1"/>
  <c r="DM111" i="1"/>
  <c r="DK111" i="1"/>
  <c r="DI111" i="1"/>
  <c r="DG111" i="1"/>
  <c r="DE111" i="1"/>
  <c r="DC111" i="1"/>
  <c r="DA111" i="1"/>
  <c r="CY111" i="1"/>
  <c r="CW111" i="1"/>
  <c r="CU111" i="1"/>
  <c r="CS111" i="1"/>
  <c r="CQ111" i="1"/>
  <c r="CO111" i="1"/>
  <c r="CM111" i="1"/>
  <c r="CK111" i="1"/>
  <c r="CI111" i="1"/>
  <c r="CG111" i="1"/>
  <c r="CE111" i="1"/>
  <c r="CC111" i="1"/>
  <c r="CA111" i="1"/>
  <c r="BY111" i="1"/>
  <c r="BW111" i="1"/>
  <c r="BU111" i="1"/>
  <c r="BS111" i="1"/>
  <c r="BQ111" i="1"/>
  <c r="BO111" i="1"/>
  <c r="BM111" i="1"/>
  <c r="BK111" i="1"/>
  <c r="BI111" i="1"/>
  <c r="BG111" i="1"/>
  <c r="BE111" i="1"/>
  <c r="BC111" i="1"/>
  <c r="BA111" i="1"/>
  <c r="AY111" i="1"/>
  <c r="AW111" i="1"/>
  <c r="AU111" i="1"/>
  <c r="AS111" i="1"/>
  <c r="AQ111" i="1"/>
  <c r="AO111" i="1"/>
  <c r="AM111" i="1"/>
  <c r="AK111" i="1"/>
  <c r="AI111" i="1"/>
  <c r="AG111" i="1"/>
  <c r="AE111" i="1"/>
  <c r="AC111" i="1"/>
  <c r="AA111" i="1"/>
  <c r="Y111" i="1"/>
  <c r="W111" i="1"/>
  <c r="U111" i="1"/>
  <c r="S111" i="1"/>
  <c r="Q111" i="1"/>
  <c r="O111" i="1"/>
  <c r="M111" i="1"/>
  <c r="K111" i="1"/>
  <c r="I111" i="1"/>
  <c r="G111" i="1"/>
  <c r="NN111" i="1"/>
  <c r="NL111" i="1"/>
  <c r="NJ111" i="1"/>
  <c r="NH111" i="1"/>
  <c r="NF111" i="1"/>
  <c r="ND111" i="1"/>
  <c r="NB111" i="1"/>
  <c r="MZ111" i="1"/>
  <c r="MX111" i="1"/>
  <c r="MV111" i="1"/>
  <c r="MT111" i="1"/>
  <c r="MR111" i="1"/>
  <c r="MP111" i="1"/>
  <c r="MN111" i="1"/>
  <c r="ML111" i="1"/>
  <c r="MJ111" i="1"/>
  <c r="MH111" i="1"/>
  <c r="MF111" i="1"/>
  <c r="MD111" i="1"/>
  <c r="MB111" i="1"/>
  <c r="LZ111" i="1"/>
  <c r="LX111" i="1"/>
  <c r="LV111" i="1"/>
  <c r="LT111" i="1"/>
  <c r="LR111" i="1"/>
  <c r="LP111" i="1"/>
  <c r="LN111" i="1"/>
  <c r="LL111" i="1"/>
  <c r="LJ111" i="1"/>
  <c r="LH111" i="1"/>
  <c r="LF111" i="1"/>
  <c r="LD111" i="1"/>
  <c r="LB111" i="1"/>
  <c r="KZ111" i="1"/>
  <c r="KX111" i="1"/>
  <c r="KV111" i="1"/>
  <c r="KT111" i="1"/>
  <c r="KR111" i="1"/>
  <c r="KP111" i="1"/>
  <c r="KN111" i="1"/>
  <c r="KL111" i="1"/>
  <c r="KJ111" i="1"/>
  <c r="KH111" i="1"/>
  <c r="KF111" i="1"/>
  <c r="KD111" i="1"/>
  <c r="KB111" i="1"/>
  <c r="JZ111" i="1"/>
  <c r="JX111" i="1"/>
  <c r="JV111" i="1"/>
  <c r="JT111" i="1"/>
  <c r="JR111" i="1"/>
  <c r="JP111" i="1"/>
  <c r="JN111" i="1"/>
  <c r="JL111" i="1"/>
  <c r="JJ111" i="1"/>
  <c r="JH111" i="1"/>
  <c r="JF111" i="1"/>
  <c r="JD111" i="1"/>
  <c r="JB111" i="1"/>
  <c r="IZ111" i="1"/>
  <c r="IX111" i="1"/>
  <c r="IV111" i="1"/>
  <c r="IT111" i="1"/>
  <c r="IR111" i="1"/>
  <c r="IP111" i="1"/>
  <c r="IN111" i="1"/>
  <c r="IL111" i="1"/>
  <c r="IJ111" i="1"/>
  <c r="IH111" i="1"/>
  <c r="IF111" i="1"/>
  <c r="ID111" i="1"/>
  <c r="IB111" i="1"/>
  <c r="HZ111" i="1"/>
  <c r="HX111" i="1"/>
  <c r="HV111" i="1"/>
  <c r="HT111" i="1"/>
  <c r="HR111" i="1"/>
  <c r="HP111" i="1"/>
  <c r="HN111" i="1"/>
  <c r="HL111" i="1"/>
  <c r="HJ111" i="1"/>
  <c r="HH111" i="1"/>
  <c r="HF111" i="1"/>
  <c r="HD111" i="1"/>
  <c r="HB111" i="1"/>
  <c r="GZ111" i="1"/>
  <c r="GX111" i="1"/>
  <c r="GV111" i="1"/>
  <c r="GT111" i="1"/>
  <c r="GR111" i="1"/>
  <c r="GP111" i="1"/>
  <c r="GN111" i="1"/>
  <c r="GL111" i="1"/>
  <c r="GJ111" i="1"/>
  <c r="GH111" i="1"/>
  <c r="GF111" i="1"/>
  <c r="GD111" i="1"/>
  <c r="GB111" i="1"/>
  <c r="FZ111" i="1"/>
  <c r="FX111" i="1"/>
  <c r="FV111" i="1"/>
  <c r="FT111" i="1"/>
  <c r="FR111" i="1"/>
  <c r="FP111" i="1"/>
  <c r="FN111" i="1"/>
  <c r="FL111" i="1"/>
  <c r="FJ111" i="1"/>
  <c r="FH111" i="1"/>
  <c r="FF111" i="1"/>
  <c r="FD111" i="1"/>
  <c r="FB111" i="1"/>
  <c r="EZ111" i="1"/>
  <c r="EX111" i="1"/>
  <c r="EV111" i="1"/>
  <c r="ET111" i="1"/>
  <c r="ER111" i="1"/>
  <c r="EP111" i="1"/>
  <c r="EN111" i="1"/>
  <c r="EL111" i="1"/>
  <c r="EJ111" i="1"/>
  <c r="EH111" i="1"/>
  <c r="EF111" i="1"/>
  <c r="ED111" i="1"/>
  <c r="EB111" i="1"/>
  <c r="DZ111" i="1"/>
  <c r="DX111" i="1"/>
  <c r="DV111" i="1"/>
  <c r="DT111" i="1"/>
  <c r="DR111" i="1"/>
  <c r="DP111" i="1"/>
  <c r="DN111" i="1"/>
  <c r="DL111" i="1"/>
  <c r="DJ111" i="1"/>
  <c r="DH111" i="1"/>
  <c r="DF111" i="1"/>
  <c r="DD111" i="1"/>
  <c r="DB111" i="1"/>
  <c r="CZ111" i="1"/>
  <c r="CX111" i="1"/>
  <c r="CV111" i="1"/>
  <c r="CR111" i="1"/>
  <c r="CN111" i="1"/>
  <c r="CJ111" i="1"/>
  <c r="CF111" i="1"/>
  <c r="CB111" i="1"/>
  <c r="BX111" i="1"/>
  <c r="BT111" i="1"/>
  <c r="BP111" i="1"/>
  <c r="BL111" i="1"/>
  <c r="BH111" i="1"/>
  <c r="BD111" i="1"/>
  <c r="AZ111" i="1"/>
  <c r="AV111" i="1"/>
  <c r="AR111" i="1"/>
  <c r="AN111" i="1"/>
  <c r="AJ111" i="1"/>
  <c r="AF111" i="1"/>
  <c r="AB111" i="1"/>
  <c r="X111" i="1"/>
  <c r="T111" i="1"/>
  <c r="P111" i="1"/>
  <c r="L111" i="1"/>
  <c r="H111" i="1"/>
  <c r="CT111" i="1"/>
  <c r="CP111" i="1"/>
  <c r="CL111" i="1"/>
  <c r="CH111" i="1"/>
  <c r="CD111" i="1"/>
  <c r="BZ111" i="1"/>
  <c r="BV111" i="1"/>
  <c r="BR111" i="1"/>
  <c r="BN111" i="1"/>
  <c r="BJ111" i="1"/>
  <c r="BF111" i="1"/>
  <c r="BB111" i="1"/>
  <c r="AX111" i="1"/>
  <c r="AT111" i="1"/>
  <c r="AP111" i="1"/>
  <c r="AL111" i="1"/>
  <c r="AH111" i="1"/>
  <c r="AD111" i="1"/>
  <c r="Z111" i="1"/>
  <c r="V111" i="1"/>
  <c r="R111" i="1"/>
  <c r="N111" i="1"/>
  <c r="J111" i="1"/>
  <c r="F111" i="1"/>
  <c r="NN109" i="1"/>
  <c r="NL109" i="1"/>
  <c r="NJ109" i="1"/>
  <c r="NH109" i="1"/>
  <c r="NF109" i="1"/>
  <c r="ND109" i="1"/>
  <c r="NB109" i="1"/>
  <c r="MZ109" i="1"/>
  <c r="MX109" i="1"/>
  <c r="MV109" i="1"/>
  <c r="MT109" i="1"/>
  <c r="MR109" i="1"/>
  <c r="MP109" i="1"/>
  <c r="MN109" i="1"/>
  <c r="ML109" i="1"/>
  <c r="MJ109" i="1"/>
  <c r="MH109" i="1"/>
  <c r="MF109" i="1"/>
  <c r="MD109" i="1"/>
  <c r="MB109" i="1"/>
  <c r="LZ109" i="1"/>
  <c r="LX109" i="1"/>
  <c r="LV109" i="1"/>
  <c r="LT109" i="1"/>
  <c r="LR109" i="1"/>
  <c r="LP109" i="1"/>
  <c r="LN109" i="1"/>
  <c r="LL109" i="1"/>
  <c r="LJ109" i="1"/>
  <c r="LH109" i="1"/>
  <c r="LF109" i="1"/>
  <c r="LD109" i="1"/>
  <c r="LB109" i="1"/>
  <c r="KZ109" i="1"/>
  <c r="KX109" i="1"/>
  <c r="KV109" i="1"/>
  <c r="KT109" i="1"/>
  <c r="KR109" i="1"/>
  <c r="KP109" i="1"/>
  <c r="KN109" i="1"/>
  <c r="KL109" i="1"/>
  <c r="KJ109" i="1"/>
  <c r="KH109" i="1"/>
  <c r="KF109" i="1"/>
  <c r="KD109" i="1"/>
  <c r="KB109" i="1"/>
  <c r="JZ109" i="1"/>
  <c r="JX109" i="1"/>
  <c r="JV109" i="1"/>
  <c r="JT109" i="1"/>
  <c r="JR109" i="1"/>
  <c r="JP109" i="1"/>
  <c r="JN109" i="1"/>
  <c r="JL109" i="1"/>
  <c r="JJ109" i="1"/>
  <c r="JH109" i="1"/>
  <c r="JF109" i="1"/>
  <c r="JD109" i="1"/>
  <c r="JB109" i="1"/>
  <c r="IZ109" i="1"/>
  <c r="IX109" i="1"/>
  <c r="IV109" i="1"/>
  <c r="IT109" i="1"/>
  <c r="IR109" i="1"/>
  <c r="IP109" i="1"/>
  <c r="IN109" i="1"/>
  <c r="IL109" i="1"/>
  <c r="IJ109" i="1"/>
  <c r="IH109" i="1"/>
  <c r="IF109" i="1"/>
  <c r="ID109" i="1"/>
  <c r="IB109" i="1"/>
  <c r="HZ109" i="1"/>
  <c r="HX109" i="1"/>
  <c r="HV109" i="1"/>
  <c r="HT109" i="1"/>
  <c r="HR109" i="1"/>
  <c r="HP109" i="1"/>
  <c r="HN109" i="1"/>
  <c r="HL109" i="1"/>
  <c r="HJ109" i="1"/>
  <c r="HH109" i="1"/>
  <c r="HF109" i="1"/>
  <c r="HD109" i="1"/>
  <c r="HB109" i="1"/>
  <c r="GZ109" i="1"/>
  <c r="GX109" i="1"/>
  <c r="GV109" i="1"/>
  <c r="GT109" i="1"/>
  <c r="GR109" i="1"/>
  <c r="GP109" i="1"/>
  <c r="GN109" i="1"/>
  <c r="GL109" i="1"/>
  <c r="GJ109" i="1"/>
  <c r="GH109" i="1"/>
  <c r="GF109" i="1"/>
  <c r="GD109" i="1"/>
  <c r="GB109" i="1"/>
  <c r="FZ109" i="1"/>
  <c r="FX109" i="1"/>
  <c r="FV109" i="1"/>
  <c r="FT109" i="1"/>
  <c r="FR109" i="1"/>
  <c r="FP109" i="1"/>
  <c r="FN109" i="1"/>
  <c r="FL109" i="1"/>
  <c r="FJ109" i="1"/>
  <c r="FH109" i="1"/>
  <c r="FF109" i="1"/>
  <c r="FD109" i="1"/>
  <c r="FB109" i="1"/>
  <c r="EZ109" i="1"/>
  <c r="EX109" i="1"/>
  <c r="EV109" i="1"/>
  <c r="ET109" i="1"/>
  <c r="ER109" i="1"/>
  <c r="EP109" i="1"/>
  <c r="EN109" i="1"/>
  <c r="EL109" i="1"/>
  <c r="EJ109" i="1"/>
  <c r="EH109" i="1"/>
  <c r="EF109" i="1"/>
  <c r="ED109" i="1"/>
  <c r="EB109" i="1"/>
  <c r="DZ109" i="1"/>
  <c r="DX109" i="1"/>
  <c r="DV109" i="1"/>
  <c r="DT109" i="1"/>
  <c r="DR109" i="1"/>
  <c r="DP109" i="1"/>
  <c r="DN109" i="1"/>
  <c r="DL109" i="1"/>
  <c r="DJ109" i="1"/>
  <c r="DH109" i="1"/>
  <c r="DF109" i="1"/>
  <c r="DD109" i="1"/>
  <c r="DB109" i="1"/>
  <c r="CZ109" i="1"/>
  <c r="CX109" i="1"/>
  <c r="CV109" i="1"/>
  <c r="CT109" i="1"/>
  <c r="CR109" i="1"/>
  <c r="CP109" i="1"/>
  <c r="CN109" i="1"/>
  <c r="CL109" i="1"/>
  <c r="CJ109" i="1"/>
  <c r="CH109" i="1"/>
  <c r="CF109" i="1"/>
  <c r="CD109" i="1"/>
  <c r="CB109" i="1"/>
  <c r="BZ109" i="1"/>
  <c r="BX109" i="1"/>
  <c r="BV109" i="1"/>
  <c r="BT109" i="1"/>
  <c r="BR109" i="1"/>
  <c r="BP109" i="1"/>
  <c r="BN109" i="1"/>
  <c r="BL109" i="1"/>
  <c r="BJ109" i="1"/>
  <c r="BH109" i="1"/>
  <c r="BF109" i="1"/>
  <c r="BD109" i="1"/>
  <c r="BB109" i="1"/>
  <c r="AZ109" i="1"/>
  <c r="AX109" i="1"/>
  <c r="AV109" i="1"/>
  <c r="AT109" i="1"/>
  <c r="AR109" i="1"/>
  <c r="AP109" i="1"/>
  <c r="AN109" i="1"/>
  <c r="AL109" i="1"/>
  <c r="AJ109" i="1"/>
  <c r="AH109" i="1"/>
  <c r="AF109" i="1"/>
  <c r="AD109" i="1"/>
  <c r="AB109" i="1"/>
  <c r="Z109" i="1"/>
  <c r="X109" i="1"/>
  <c r="V109" i="1"/>
  <c r="T109" i="1"/>
  <c r="R109" i="1"/>
  <c r="P109" i="1"/>
  <c r="N109" i="1"/>
  <c r="L109" i="1"/>
  <c r="J109" i="1"/>
  <c r="H109" i="1"/>
  <c r="F109" i="1"/>
  <c r="NM109" i="1"/>
  <c r="NK109" i="1"/>
  <c r="NI109" i="1"/>
  <c r="NG109" i="1"/>
  <c r="NE109" i="1"/>
  <c r="NC109" i="1"/>
  <c r="NA109" i="1"/>
  <c r="MY109" i="1"/>
  <c r="MW109" i="1"/>
  <c r="MU109" i="1"/>
  <c r="MS109" i="1"/>
  <c r="MQ109" i="1"/>
  <c r="MO109" i="1"/>
  <c r="MM109" i="1"/>
  <c r="MK109" i="1"/>
  <c r="MI109" i="1"/>
  <c r="MG109" i="1"/>
  <c r="ME109" i="1"/>
  <c r="MC109" i="1"/>
  <c r="MA109" i="1"/>
  <c r="LY109" i="1"/>
  <c r="LW109" i="1"/>
  <c r="LU109" i="1"/>
  <c r="LS109" i="1"/>
  <c r="LQ109" i="1"/>
  <c r="LO109" i="1"/>
  <c r="LM109" i="1"/>
  <c r="LK109" i="1"/>
  <c r="LI109" i="1"/>
  <c r="LG109" i="1"/>
  <c r="LE109" i="1"/>
  <c r="LC109" i="1"/>
  <c r="LA109" i="1"/>
  <c r="KY109" i="1"/>
  <c r="KW109" i="1"/>
  <c r="KU109" i="1"/>
  <c r="KS109" i="1"/>
  <c r="KQ109" i="1"/>
  <c r="KO109" i="1"/>
  <c r="KM109" i="1"/>
  <c r="KK109" i="1"/>
  <c r="KI109" i="1"/>
  <c r="KG109" i="1"/>
  <c r="KE109" i="1"/>
  <c r="KC109" i="1"/>
  <c r="KA109" i="1"/>
  <c r="JY109" i="1"/>
  <c r="JW109" i="1"/>
  <c r="JU109" i="1"/>
  <c r="JS109" i="1"/>
  <c r="JQ109" i="1"/>
  <c r="JO109" i="1"/>
  <c r="JM109" i="1"/>
  <c r="JK109" i="1"/>
  <c r="JI109" i="1"/>
  <c r="JG109" i="1"/>
  <c r="JE109" i="1"/>
  <c r="JC109" i="1"/>
  <c r="JA109" i="1"/>
  <c r="IY109" i="1"/>
  <c r="IW109" i="1"/>
  <c r="IU109" i="1"/>
  <c r="IS109" i="1"/>
  <c r="IQ109" i="1"/>
  <c r="IO109" i="1"/>
  <c r="IM109" i="1"/>
  <c r="IK109" i="1"/>
  <c r="II109" i="1"/>
  <c r="IG109" i="1"/>
  <c r="IE109" i="1"/>
  <c r="IC109" i="1"/>
  <c r="IA109" i="1"/>
  <c r="HY109" i="1"/>
  <c r="HW109" i="1"/>
  <c r="HU109" i="1"/>
  <c r="HS109" i="1"/>
  <c r="HQ109" i="1"/>
  <c r="HO109" i="1"/>
  <c r="HM109" i="1"/>
  <c r="HK109" i="1"/>
  <c r="HI109" i="1"/>
  <c r="HG109" i="1"/>
  <c r="HE109" i="1"/>
  <c r="HC109" i="1"/>
  <c r="HA109" i="1"/>
  <c r="GY109" i="1"/>
  <c r="GW109" i="1"/>
  <c r="GU109" i="1"/>
  <c r="GS109" i="1"/>
  <c r="GQ109" i="1"/>
  <c r="GO109" i="1"/>
  <c r="GM109" i="1"/>
  <c r="GK109" i="1"/>
  <c r="GI109" i="1"/>
  <c r="GG109" i="1"/>
  <c r="GE109" i="1"/>
  <c r="GC109" i="1"/>
  <c r="GA109" i="1"/>
  <c r="FY109" i="1"/>
  <c r="FW109" i="1"/>
  <c r="FU109" i="1"/>
  <c r="FS109" i="1"/>
  <c r="FQ109" i="1"/>
  <c r="FO109" i="1"/>
  <c r="FM109" i="1"/>
  <c r="FK109" i="1"/>
  <c r="FI109" i="1"/>
  <c r="FG109" i="1"/>
  <c r="FE109" i="1"/>
  <c r="FC109" i="1"/>
  <c r="FA109" i="1"/>
  <c r="EY109" i="1"/>
  <c r="EW109" i="1"/>
  <c r="EU109" i="1"/>
  <c r="ES109" i="1"/>
  <c r="EQ109" i="1"/>
  <c r="EO109" i="1"/>
  <c r="EM109" i="1"/>
  <c r="EK109" i="1"/>
  <c r="EI109" i="1"/>
  <c r="EG109" i="1"/>
  <c r="EE109" i="1"/>
  <c r="EC109" i="1"/>
  <c r="EA109" i="1"/>
  <c r="DY109" i="1"/>
  <c r="DW109" i="1"/>
  <c r="DU109" i="1"/>
  <c r="DS109" i="1"/>
  <c r="DQ109" i="1"/>
  <c r="DO109" i="1"/>
  <c r="DM109" i="1"/>
  <c r="DK109" i="1"/>
  <c r="DI109" i="1"/>
  <c r="DG109" i="1"/>
  <c r="DE109" i="1"/>
  <c r="DC109" i="1"/>
  <c r="DA109" i="1"/>
  <c r="CY109" i="1"/>
  <c r="CW109" i="1"/>
  <c r="CU109" i="1"/>
  <c r="CS109" i="1"/>
  <c r="CQ109" i="1"/>
  <c r="CO109" i="1"/>
  <c r="CM109" i="1"/>
  <c r="CK109" i="1"/>
  <c r="CI109" i="1"/>
  <c r="CG109" i="1"/>
  <c r="CE109" i="1"/>
  <c r="CC109" i="1"/>
  <c r="CA109" i="1"/>
  <c r="BY109" i="1"/>
  <c r="BW109" i="1"/>
  <c r="BU109" i="1"/>
  <c r="BS109" i="1"/>
  <c r="BQ109" i="1"/>
  <c r="BO109" i="1"/>
  <c r="BM109" i="1"/>
  <c r="BK109" i="1"/>
  <c r="BI109" i="1"/>
  <c r="BG109" i="1"/>
  <c r="BE109" i="1"/>
  <c r="BC109" i="1"/>
  <c r="BA109" i="1"/>
  <c r="AY109" i="1"/>
  <c r="AW109" i="1"/>
  <c r="AU109" i="1"/>
  <c r="AS109" i="1"/>
  <c r="AQ109" i="1"/>
  <c r="AO109" i="1"/>
  <c r="AM109" i="1"/>
  <c r="AK109" i="1"/>
  <c r="AI109" i="1"/>
  <c r="AG109" i="1"/>
  <c r="AE109" i="1"/>
  <c r="AC109" i="1"/>
  <c r="AA109" i="1"/>
  <c r="Y109" i="1"/>
  <c r="W109" i="1"/>
  <c r="U109" i="1"/>
  <c r="S109" i="1"/>
  <c r="Q109" i="1"/>
  <c r="O109" i="1"/>
  <c r="M109" i="1"/>
  <c r="K109" i="1"/>
  <c r="I109" i="1"/>
  <c r="G109" i="1"/>
  <c r="NN107" i="1"/>
  <c r="NL107" i="1"/>
  <c r="NJ107" i="1"/>
  <c r="NH107" i="1"/>
  <c r="NF107" i="1"/>
  <c r="ND107" i="1"/>
  <c r="NB107" i="1"/>
  <c r="MZ107" i="1"/>
  <c r="MX107" i="1"/>
  <c r="MV107" i="1"/>
  <c r="MT107" i="1"/>
  <c r="MR107" i="1"/>
  <c r="MP107" i="1"/>
  <c r="MN107" i="1"/>
  <c r="ML107" i="1"/>
  <c r="MJ107" i="1"/>
  <c r="MH107" i="1"/>
  <c r="MF107" i="1"/>
  <c r="MD107" i="1"/>
  <c r="MB107" i="1"/>
  <c r="LZ107" i="1"/>
  <c r="LX107" i="1"/>
  <c r="LV107" i="1"/>
  <c r="LT107" i="1"/>
  <c r="LR107" i="1"/>
  <c r="LP107" i="1"/>
  <c r="LN107" i="1"/>
  <c r="LL107" i="1"/>
  <c r="LJ107" i="1"/>
  <c r="LH107" i="1"/>
  <c r="LF107" i="1"/>
  <c r="LD107" i="1"/>
  <c r="LB107" i="1"/>
  <c r="KZ107" i="1"/>
  <c r="KX107" i="1"/>
  <c r="KV107" i="1"/>
  <c r="KT107" i="1"/>
  <c r="KR107" i="1"/>
  <c r="KP107" i="1"/>
  <c r="KN107" i="1"/>
  <c r="KL107" i="1"/>
  <c r="KJ107" i="1"/>
  <c r="KH107" i="1"/>
  <c r="KF107" i="1"/>
  <c r="KD107" i="1"/>
  <c r="KB107" i="1"/>
  <c r="JZ107" i="1"/>
  <c r="JX107" i="1"/>
  <c r="JV107" i="1"/>
  <c r="JT107" i="1"/>
  <c r="JR107" i="1"/>
  <c r="JP107" i="1"/>
  <c r="JN107" i="1"/>
  <c r="JL107" i="1"/>
  <c r="JJ107" i="1"/>
  <c r="JH107" i="1"/>
  <c r="JF107" i="1"/>
  <c r="JD107" i="1"/>
  <c r="JB107" i="1"/>
  <c r="IZ107" i="1"/>
  <c r="IX107" i="1"/>
  <c r="IV107" i="1"/>
  <c r="IT107" i="1"/>
  <c r="IR107" i="1"/>
  <c r="IP107" i="1"/>
  <c r="IN107" i="1"/>
  <c r="IL107" i="1"/>
  <c r="IJ107" i="1"/>
  <c r="IH107" i="1"/>
  <c r="IF107" i="1"/>
  <c r="ID107" i="1"/>
  <c r="IB107" i="1"/>
  <c r="HZ107" i="1"/>
  <c r="HX107" i="1"/>
  <c r="HV107" i="1"/>
  <c r="HT107" i="1"/>
  <c r="HR107" i="1"/>
  <c r="HP107" i="1"/>
  <c r="HN107" i="1"/>
  <c r="HL107" i="1"/>
  <c r="HJ107" i="1"/>
  <c r="HH107" i="1"/>
  <c r="HF107" i="1"/>
  <c r="HD107" i="1"/>
  <c r="HB107" i="1"/>
  <c r="GZ107" i="1"/>
  <c r="GX107" i="1"/>
  <c r="GV107" i="1"/>
  <c r="GT107" i="1"/>
  <c r="GR107" i="1"/>
  <c r="GP107" i="1"/>
  <c r="GN107" i="1"/>
  <c r="GL107" i="1"/>
  <c r="GJ107" i="1"/>
  <c r="GH107" i="1"/>
  <c r="GF107" i="1"/>
  <c r="GD107" i="1"/>
  <c r="GB107" i="1"/>
  <c r="FZ107" i="1"/>
  <c r="FX107" i="1"/>
  <c r="FV107" i="1"/>
  <c r="FT107" i="1"/>
  <c r="FR107" i="1"/>
  <c r="FP107" i="1"/>
  <c r="FN107" i="1"/>
  <c r="FL107" i="1"/>
  <c r="FJ107" i="1"/>
  <c r="FH107" i="1"/>
  <c r="FF107" i="1"/>
  <c r="FD107" i="1"/>
  <c r="FB107" i="1"/>
  <c r="EZ107" i="1"/>
  <c r="EX107" i="1"/>
  <c r="EV107" i="1"/>
  <c r="ET107" i="1"/>
  <c r="ER107" i="1"/>
  <c r="EP107" i="1"/>
  <c r="EN107" i="1"/>
  <c r="EL107" i="1"/>
  <c r="EJ107" i="1"/>
  <c r="EH107" i="1"/>
  <c r="EF107" i="1"/>
  <c r="ED107" i="1"/>
  <c r="EB107" i="1"/>
  <c r="DZ107" i="1"/>
  <c r="DX107" i="1"/>
  <c r="DV107" i="1"/>
  <c r="DT107" i="1"/>
  <c r="DR107" i="1"/>
  <c r="DP107" i="1"/>
  <c r="DN107" i="1"/>
  <c r="DL107" i="1"/>
  <c r="DJ107" i="1"/>
  <c r="DH107" i="1"/>
  <c r="DF107" i="1"/>
  <c r="DD107" i="1"/>
  <c r="DB107" i="1"/>
  <c r="CZ107" i="1"/>
  <c r="CX107" i="1"/>
  <c r="CV107" i="1"/>
  <c r="CT107" i="1"/>
  <c r="CL107" i="1"/>
  <c r="CJ107" i="1"/>
  <c r="CH107" i="1"/>
  <c r="CF107" i="1"/>
  <c r="CD107" i="1"/>
  <c r="BX107" i="1"/>
  <c r="BV107" i="1"/>
  <c r="BT107" i="1"/>
  <c r="BR107" i="1"/>
  <c r="BJ107" i="1"/>
  <c r="BD107" i="1"/>
  <c r="AV107" i="1"/>
  <c r="AR107" i="1"/>
  <c r="NM107" i="1"/>
  <c r="NK107" i="1"/>
  <c r="NI107" i="1"/>
  <c r="NG107" i="1"/>
  <c r="NE107" i="1"/>
  <c r="NC107" i="1"/>
  <c r="NA107" i="1"/>
  <c r="MY107" i="1"/>
  <c r="MW107" i="1"/>
  <c r="MU107" i="1"/>
  <c r="MS107" i="1"/>
  <c r="MQ107" i="1"/>
  <c r="MO107" i="1"/>
  <c r="MM107" i="1"/>
  <c r="MK107" i="1"/>
  <c r="MI107" i="1"/>
  <c r="MG107" i="1"/>
  <c r="ME107" i="1"/>
  <c r="MC107" i="1"/>
  <c r="MA107" i="1"/>
  <c r="LY107" i="1"/>
  <c r="LW107" i="1"/>
  <c r="LU107" i="1"/>
  <c r="LS107" i="1"/>
  <c r="LQ107" i="1"/>
  <c r="LO107" i="1"/>
  <c r="LM107" i="1"/>
  <c r="LK107" i="1"/>
  <c r="LI107" i="1"/>
  <c r="LG107" i="1"/>
  <c r="LE107" i="1"/>
  <c r="LC107" i="1"/>
  <c r="LA107" i="1"/>
  <c r="KY107" i="1"/>
  <c r="KW107" i="1"/>
  <c r="KU107" i="1"/>
  <c r="KS107" i="1"/>
  <c r="KQ107" i="1"/>
  <c r="KO107" i="1"/>
  <c r="KM107" i="1"/>
  <c r="KK107" i="1"/>
  <c r="KI107" i="1"/>
  <c r="KG107" i="1"/>
  <c r="KE107" i="1"/>
  <c r="KC107" i="1"/>
  <c r="KA107" i="1"/>
  <c r="JY107" i="1"/>
  <c r="JW107" i="1"/>
  <c r="JU107" i="1"/>
  <c r="JS107" i="1"/>
  <c r="JQ107" i="1"/>
  <c r="JO107" i="1"/>
  <c r="JM107" i="1"/>
  <c r="JK107" i="1"/>
  <c r="JI107" i="1"/>
  <c r="JG107" i="1"/>
  <c r="JE107" i="1"/>
  <c r="JC107" i="1"/>
  <c r="JA107" i="1"/>
  <c r="IY107" i="1"/>
  <c r="IW107" i="1"/>
  <c r="IU107" i="1"/>
  <c r="IS107" i="1"/>
  <c r="IQ107" i="1"/>
  <c r="IO107" i="1"/>
  <c r="IM107" i="1"/>
  <c r="IK107" i="1"/>
  <c r="II107" i="1"/>
  <c r="IG107" i="1"/>
  <c r="IE107" i="1"/>
  <c r="IC107" i="1"/>
  <c r="IA107" i="1"/>
  <c r="HY107" i="1"/>
  <c r="HW107" i="1"/>
  <c r="HU107" i="1"/>
  <c r="HS107" i="1"/>
  <c r="HQ107" i="1"/>
  <c r="HO107" i="1"/>
  <c r="HM107" i="1"/>
  <c r="HK107" i="1"/>
  <c r="HI107" i="1"/>
  <c r="HG107" i="1"/>
  <c r="HE107" i="1"/>
  <c r="HC107" i="1"/>
  <c r="HA107" i="1"/>
  <c r="GY107" i="1"/>
  <c r="GW107" i="1"/>
  <c r="GU107" i="1"/>
  <c r="GS107" i="1"/>
  <c r="GQ107" i="1"/>
  <c r="GO107" i="1"/>
  <c r="GM107" i="1"/>
  <c r="GK107" i="1"/>
  <c r="GI107" i="1"/>
  <c r="GG107" i="1"/>
  <c r="GE107" i="1"/>
  <c r="GC107" i="1"/>
  <c r="GA107" i="1"/>
  <c r="FY107" i="1"/>
  <c r="FW107" i="1"/>
  <c r="FU107" i="1"/>
  <c r="FS107" i="1"/>
  <c r="FQ107" i="1"/>
  <c r="FO107" i="1"/>
  <c r="FM107" i="1"/>
  <c r="FK107" i="1"/>
  <c r="FI107" i="1"/>
  <c r="FG107" i="1"/>
  <c r="FE107" i="1"/>
  <c r="FC107" i="1"/>
  <c r="FA107" i="1"/>
  <c r="EY107" i="1"/>
  <c r="EW107" i="1"/>
  <c r="EU107" i="1"/>
  <c r="ES107" i="1"/>
  <c r="EQ107" i="1"/>
  <c r="EO107" i="1"/>
  <c r="EM107" i="1"/>
  <c r="EK107" i="1"/>
  <c r="EI107" i="1"/>
  <c r="EG107" i="1"/>
  <c r="EE107" i="1"/>
  <c r="EC107" i="1"/>
  <c r="EA107" i="1"/>
  <c r="DY107" i="1"/>
  <c r="DW107" i="1"/>
  <c r="DU107" i="1"/>
  <c r="DS107" i="1"/>
  <c r="DQ107" i="1"/>
  <c r="DO107" i="1"/>
  <c r="DM107" i="1"/>
  <c r="DK107" i="1"/>
  <c r="DI107" i="1"/>
  <c r="DG107" i="1"/>
  <c r="DE107" i="1"/>
  <c r="DC107" i="1"/>
  <c r="DA107" i="1"/>
  <c r="CY107" i="1"/>
  <c r="CW107" i="1"/>
  <c r="CU107" i="1"/>
  <c r="CS107" i="1"/>
  <c r="CM107" i="1"/>
  <c r="CK107" i="1"/>
  <c r="CI107" i="1"/>
  <c r="CE107" i="1"/>
  <c r="BY107" i="1"/>
  <c r="BW107" i="1"/>
  <c r="BU107" i="1"/>
  <c r="BS107" i="1"/>
  <c r="BQ107" i="1"/>
  <c r="BK107" i="1"/>
  <c r="BC107" i="1"/>
  <c r="AW107" i="1"/>
  <c r="AQ107" i="1"/>
  <c r="NN105" i="1"/>
  <c r="NL105" i="1"/>
  <c r="NJ105" i="1"/>
  <c r="NH105" i="1"/>
  <c r="NF105" i="1"/>
  <c r="ND105" i="1"/>
  <c r="NB105" i="1"/>
  <c r="MZ105" i="1"/>
  <c r="MX105" i="1"/>
  <c r="MV105" i="1"/>
  <c r="MT105" i="1"/>
  <c r="MR105" i="1"/>
  <c r="MP105" i="1"/>
  <c r="MN105" i="1"/>
  <c r="ML105" i="1"/>
  <c r="MJ105" i="1"/>
  <c r="MH105" i="1"/>
  <c r="MF105" i="1"/>
  <c r="MD105" i="1"/>
  <c r="MB105" i="1"/>
  <c r="LZ105" i="1"/>
  <c r="LX105" i="1"/>
  <c r="LV105" i="1"/>
  <c r="LT105" i="1"/>
  <c r="LR105" i="1"/>
  <c r="LP105" i="1"/>
  <c r="LN105" i="1"/>
  <c r="LL105" i="1"/>
  <c r="LJ105" i="1"/>
  <c r="LH105" i="1"/>
  <c r="LF105" i="1"/>
  <c r="LD105" i="1"/>
  <c r="LB105" i="1"/>
  <c r="KZ105" i="1"/>
  <c r="KX105" i="1"/>
  <c r="KV105" i="1"/>
  <c r="KT105" i="1"/>
  <c r="KR105" i="1"/>
  <c r="KP105" i="1"/>
  <c r="KN105" i="1"/>
  <c r="KL105" i="1"/>
  <c r="KJ105" i="1"/>
  <c r="KH105" i="1"/>
  <c r="KF105" i="1"/>
  <c r="KD105" i="1"/>
  <c r="KB105" i="1"/>
  <c r="JZ105" i="1"/>
  <c r="JX105" i="1"/>
  <c r="JV105" i="1"/>
  <c r="JT105" i="1"/>
  <c r="JR105" i="1"/>
  <c r="JP105" i="1"/>
  <c r="JN105" i="1"/>
  <c r="JL105" i="1"/>
  <c r="JJ105" i="1"/>
  <c r="JH105" i="1"/>
  <c r="JF105" i="1"/>
  <c r="JD105" i="1"/>
  <c r="JB105" i="1"/>
  <c r="IZ105" i="1"/>
  <c r="IX105" i="1"/>
  <c r="IV105" i="1"/>
  <c r="IT105" i="1"/>
  <c r="IR105" i="1"/>
  <c r="IP105" i="1"/>
  <c r="IN105" i="1"/>
  <c r="IL105" i="1"/>
  <c r="IJ105" i="1"/>
  <c r="IH105" i="1"/>
  <c r="IF105" i="1"/>
  <c r="ID105" i="1"/>
  <c r="IB105" i="1"/>
  <c r="HZ105" i="1"/>
  <c r="HX105" i="1"/>
  <c r="HV105" i="1"/>
  <c r="HT105" i="1"/>
  <c r="HR105" i="1"/>
  <c r="HP105" i="1"/>
  <c r="HN105" i="1"/>
  <c r="HL105" i="1"/>
  <c r="HJ105" i="1"/>
  <c r="HH105" i="1"/>
  <c r="HF105" i="1"/>
  <c r="HD105" i="1"/>
  <c r="HB105" i="1"/>
  <c r="GZ105" i="1"/>
  <c r="GX105" i="1"/>
  <c r="GV105" i="1"/>
  <c r="GT105" i="1"/>
  <c r="GR105" i="1"/>
  <c r="GP105" i="1"/>
  <c r="GN105" i="1"/>
  <c r="GL105" i="1"/>
  <c r="GJ105" i="1"/>
  <c r="GH105" i="1"/>
  <c r="GF105" i="1"/>
  <c r="GD105" i="1"/>
  <c r="GB105" i="1"/>
  <c r="FZ105" i="1"/>
  <c r="FX105" i="1"/>
  <c r="FV105" i="1"/>
  <c r="FT105" i="1"/>
  <c r="FR105" i="1"/>
  <c r="FP105" i="1"/>
  <c r="FN105" i="1"/>
  <c r="FL105" i="1"/>
  <c r="FJ105" i="1"/>
  <c r="FH105" i="1"/>
  <c r="FF105" i="1"/>
  <c r="FD105" i="1"/>
  <c r="FB105" i="1"/>
  <c r="EZ105" i="1"/>
  <c r="EX105" i="1"/>
  <c r="EV105" i="1"/>
  <c r="ET105" i="1"/>
  <c r="ER105" i="1"/>
  <c r="EP105" i="1"/>
  <c r="EN105" i="1"/>
  <c r="EL105" i="1"/>
  <c r="EJ105" i="1"/>
  <c r="EH105" i="1"/>
  <c r="EF105" i="1"/>
  <c r="ED105" i="1"/>
  <c r="EB105" i="1"/>
  <c r="DZ105" i="1"/>
  <c r="DX105" i="1"/>
  <c r="DV105" i="1"/>
  <c r="DT105" i="1"/>
  <c r="DR105" i="1"/>
  <c r="DP105" i="1"/>
  <c r="DN105" i="1"/>
  <c r="DL105" i="1"/>
  <c r="DJ105" i="1"/>
  <c r="DH105" i="1"/>
  <c r="DF105" i="1"/>
  <c r="DD105" i="1"/>
  <c r="DB105" i="1"/>
  <c r="CZ105" i="1"/>
  <c r="CX105" i="1"/>
  <c r="CV105" i="1"/>
  <c r="CT105" i="1"/>
  <c r="CR105" i="1"/>
  <c r="CP105" i="1"/>
  <c r="CN105" i="1"/>
  <c r="CL105" i="1"/>
  <c r="CF105" i="1"/>
  <c r="CD105" i="1"/>
  <c r="CB105" i="1"/>
  <c r="BZ105" i="1"/>
  <c r="BX105" i="1"/>
  <c r="BR105" i="1"/>
  <c r="BJ105" i="1"/>
  <c r="BF105" i="1"/>
  <c r="BD105" i="1"/>
  <c r="AX105" i="1"/>
  <c r="AV105" i="1"/>
  <c r="NM105" i="1"/>
  <c r="NK105" i="1"/>
  <c r="NI105" i="1"/>
  <c r="NG105" i="1"/>
  <c r="NE105" i="1"/>
  <c r="NC105" i="1"/>
  <c r="NA105" i="1"/>
  <c r="MY105" i="1"/>
  <c r="MW105" i="1"/>
  <c r="MU105" i="1"/>
  <c r="MS105" i="1"/>
  <c r="MQ105" i="1"/>
  <c r="MO105" i="1"/>
  <c r="MM105" i="1"/>
  <c r="MK105" i="1"/>
  <c r="MI105" i="1"/>
  <c r="MG105" i="1"/>
  <c r="ME105" i="1"/>
  <c r="MC105" i="1"/>
  <c r="MA105" i="1"/>
  <c r="LY105" i="1"/>
  <c r="LW105" i="1"/>
  <c r="LU105" i="1"/>
  <c r="LS105" i="1"/>
  <c r="LQ105" i="1"/>
  <c r="LO105" i="1"/>
  <c r="LM105" i="1"/>
  <c r="LK105" i="1"/>
  <c r="LI105" i="1"/>
  <c r="LG105" i="1"/>
  <c r="LE105" i="1"/>
  <c r="LC105" i="1"/>
  <c r="LA105" i="1"/>
  <c r="KY105" i="1"/>
  <c r="KW105" i="1"/>
  <c r="KU105" i="1"/>
  <c r="KS105" i="1"/>
  <c r="KQ105" i="1"/>
  <c r="KO105" i="1"/>
  <c r="KM105" i="1"/>
  <c r="KK105" i="1"/>
  <c r="KI105" i="1"/>
  <c r="KG105" i="1"/>
  <c r="KE105" i="1"/>
  <c r="KC105" i="1"/>
  <c r="KA105" i="1"/>
  <c r="JY105" i="1"/>
  <c r="JW105" i="1"/>
  <c r="JU105" i="1"/>
  <c r="JS105" i="1"/>
  <c r="JQ105" i="1"/>
  <c r="JO105" i="1"/>
  <c r="JM105" i="1"/>
  <c r="JK105" i="1"/>
  <c r="JI105" i="1"/>
  <c r="JG105" i="1"/>
  <c r="JE105" i="1"/>
  <c r="JC105" i="1"/>
  <c r="JA105" i="1"/>
  <c r="IY105" i="1"/>
  <c r="IW105" i="1"/>
  <c r="IU105" i="1"/>
  <c r="IS105" i="1"/>
  <c r="IQ105" i="1"/>
  <c r="IO105" i="1"/>
  <c r="IM105" i="1"/>
  <c r="IK105" i="1"/>
  <c r="II105" i="1"/>
  <c r="IG105" i="1"/>
  <c r="IE105" i="1"/>
  <c r="IC105" i="1"/>
  <c r="IA105" i="1"/>
  <c r="HY105" i="1"/>
  <c r="HW105" i="1"/>
  <c r="HU105" i="1"/>
  <c r="HS105" i="1"/>
  <c r="HQ105" i="1"/>
  <c r="HO105" i="1"/>
  <c r="HM105" i="1"/>
  <c r="HK105" i="1"/>
  <c r="HI105" i="1"/>
  <c r="HG105" i="1"/>
  <c r="HE105" i="1"/>
  <c r="HC105" i="1"/>
  <c r="HA105" i="1"/>
  <c r="GY105" i="1"/>
  <c r="GW105" i="1"/>
  <c r="GU105" i="1"/>
  <c r="GS105" i="1"/>
  <c r="GQ105" i="1"/>
  <c r="GO105" i="1"/>
  <c r="GM105" i="1"/>
  <c r="GK105" i="1"/>
  <c r="GI105" i="1"/>
  <c r="GG105" i="1"/>
  <c r="GE105" i="1"/>
  <c r="GC105" i="1"/>
  <c r="GA105" i="1"/>
  <c r="FY105" i="1"/>
  <c r="FW105" i="1"/>
  <c r="FU105" i="1"/>
  <c r="FS105" i="1"/>
  <c r="FQ105" i="1"/>
  <c r="FO105" i="1"/>
  <c r="FM105" i="1"/>
  <c r="FK105" i="1"/>
  <c r="FI105" i="1"/>
  <c r="FG105" i="1"/>
  <c r="FE105" i="1"/>
  <c r="FC105" i="1"/>
  <c r="FA105" i="1"/>
  <c r="EY105" i="1"/>
  <c r="EW105" i="1"/>
  <c r="EU105" i="1"/>
  <c r="ES105" i="1"/>
  <c r="EQ105" i="1"/>
  <c r="EO105" i="1"/>
  <c r="EM105" i="1"/>
  <c r="EK105" i="1"/>
  <c r="EI105" i="1"/>
  <c r="EG105" i="1"/>
  <c r="EE105" i="1"/>
  <c r="EC105" i="1"/>
  <c r="EA105" i="1"/>
  <c r="DY105" i="1"/>
  <c r="DW105" i="1"/>
  <c r="DU105" i="1"/>
  <c r="DS105" i="1"/>
  <c r="DQ105" i="1"/>
  <c r="DO105" i="1"/>
  <c r="DM105" i="1"/>
  <c r="DK105" i="1"/>
  <c r="DI105" i="1"/>
  <c r="DG105" i="1"/>
  <c r="DE105" i="1"/>
  <c r="DC105" i="1"/>
  <c r="DA105" i="1"/>
  <c r="CY105" i="1"/>
  <c r="CW105" i="1"/>
  <c r="CU105" i="1"/>
  <c r="CS105" i="1"/>
  <c r="CQ105" i="1"/>
  <c r="CO105" i="1"/>
  <c r="CM105" i="1"/>
  <c r="CE105" i="1"/>
  <c r="CC105" i="1"/>
  <c r="CA105" i="1"/>
  <c r="BY105" i="1"/>
  <c r="BQ105" i="1"/>
  <c r="BC105" i="1"/>
  <c r="AY105" i="1"/>
  <c r="AW105" i="1"/>
  <c r="NN103" i="1"/>
  <c r="NL103" i="1"/>
  <c r="NJ103" i="1"/>
  <c r="NH103" i="1"/>
  <c r="NF103" i="1"/>
  <c r="ND103" i="1"/>
  <c r="NB103" i="1"/>
  <c r="MZ103" i="1"/>
  <c r="MX103" i="1"/>
  <c r="MV103" i="1"/>
  <c r="MT103" i="1"/>
  <c r="MR103" i="1"/>
  <c r="MP103" i="1"/>
  <c r="MN103" i="1"/>
  <c r="ML103" i="1"/>
  <c r="MJ103" i="1"/>
  <c r="MH103" i="1"/>
  <c r="MF103" i="1"/>
  <c r="MD103" i="1"/>
  <c r="MB103" i="1"/>
  <c r="LZ103" i="1"/>
  <c r="LX103" i="1"/>
  <c r="LV103" i="1"/>
  <c r="LT103" i="1"/>
  <c r="LR103" i="1"/>
  <c r="LP103" i="1"/>
  <c r="LN103" i="1"/>
  <c r="LL103" i="1"/>
  <c r="LJ103" i="1"/>
  <c r="LH103" i="1"/>
  <c r="LF103" i="1"/>
  <c r="LD103" i="1"/>
  <c r="LB103" i="1"/>
  <c r="KZ103" i="1"/>
  <c r="KX103" i="1"/>
  <c r="KV103" i="1"/>
  <c r="KT103" i="1"/>
  <c r="KR103" i="1"/>
  <c r="KP103" i="1"/>
  <c r="KN103" i="1"/>
  <c r="KL103" i="1"/>
  <c r="KJ103" i="1"/>
  <c r="KH103" i="1"/>
  <c r="KF103" i="1"/>
  <c r="KD103" i="1"/>
  <c r="KB103" i="1"/>
  <c r="JZ103" i="1"/>
  <c r="JX103" i="1"/>
  <c r="JV103" i="1"/>
  <c r="JT103" i="1"/>
  <c r="JR103" i="1"/>
  <c r="JP103" i="1"/>
  <c r="JN103" i="1"/>
  <c r="JL103" i="1"/>
  <c r="JJ103" i="1"/>
  <c r="JH103" i="1"/>
  <c r="JF103" i="1"/>
  <c r="JD103" i="1"/>
  <c r="JB103" i="1"/>
  <c r="IZ103" i="1"/>
  <c r="IX103" i="1"/>
  <c r="IV103" i="1"/>
  <c r="IT103" i="1"/>
  <c r="IR103" i="1"/>
  <c r="IP103" i="1"/>
  <c r="IN103" i="1"/>
  <c r="IL103" i="1"/>
  <c r="IJ103" i="1"/>
  <c r="IH103" i="1"/>
  <c r="IF103" i="1"/>
  <c r="ID103" i="1"/>
  <c r="IB103" i="1"/>
  <c r="HZ103" i="1"/>
  <c r="HX103" i="1"/>
  <c r="HV103" i="1"/>
  <c r="HT103" i="1"/>
  <c r="HR103" i="1"/>
  <c r="HP103" i="1"/>
  <c r="HN103" i="1"/>
  <c r="HL103" i="1"/>
  <c r="HJ103" i="1"/>
  <c r="HH103" i="1"/>
  <c r="HF103" i="1"/>
  <c r="HD103" i="1"/>
  <c r="HB103" i="1"/>
  <c r="GZ103" i="1"/>
  <c r="GX103" i="1"/>
  <c r="GV103" i="1"/>
  <c r="GT103" i="1"/>
  <c r="GR103" i="1"/>
  <c r="GP103" i="1"/>
  <c r="GN103" i="1"/>
  <c r="GL103" i="1"/>
  <c r="GJ103" i="1"/>
  <c r="GH103" i="1"/>
  <c r="GF103" i="1"/>
  <c r="GD103" i="1"/>
  <c r="GB103" i="1"/>
  <c r="FZ103" i="1"/>
  <c r="FX103" i="1"/>
  <c r="FV103" i="1"/>
  <c r="FT103" i="1"/>
  <c r="FR103" i="1"/>
  <c r="FP103" i="1"/>
  <c r="FN103" i="1"/>
  <c r="FL103" i="1"/>
  <c r="FJ103" i="1"/>
  <c r="FH103" i="1"/>
  <c r="FF103" i="1"/>
  <c r="FD103" i="1"/>
  <c r="FB103" i="1"/>
  <c r="EZ103" i="1"/>
  <c r="EX103" i="1"/>
  <c r="EV103" i="1"/>
  <c r="ET103" i="1"/>
  <c r="ER103" i="1"/>
  <c r="EP103" i="1"/>
  <c r="EN103" i="1"/>
  <c r="EL103" i="1"/>
  <c r="EJ103" i="1"/>
  <c r="EH103" i="1"/>
  <c r="EF103" i="1"/>
  <c r="ED103" i="1"/>
  <c r="EB103" i="1"/>
  <c r="DZ103" i="1"/>
  <c r="DX103" i="1"/>
  <c r="DV103" i="1"/>
  <c r="DT103" i="1"/>
  <c r="DR103" i="1"/>
  <c r="DP103" i="1"/>
  <c r="DN103" i="1"/>
  <c r="DL103" i="1"/>
  <c r="DJ103" i="1"/>
  <c r="DH103" i="1"/>
  <c r="DF103" i="1"/>
  <c r="DD103" i="1"/>
  <c r="DB103" i="1"/>
  <c r="CZ103" i="1"/>
  <c r="CX103" i="1"/>
  <c r="CV103" i="1"/>
  <c r="CT103" i="1"/>
  <c r="CR103" i="1"/>
  <c r="CP103" i="1"/>
  <c r="CN103" i="1"/>
  <c r="CL103" i="1"/>
  <c r="CF103" i="1"/>
  <c r="CD103" i="1"/>
  <c r="CB103" i="1"/>
  <c r="BZ103" i="1"/>
  <c r="BX103" i="1"/>
  <c r="NM103" i="1"/>
  <c r="NK103" i="1"/>
  <c r="NI103" i="1"/>
  <c r="NG103" i="1"/>
  <c r="NE103" i="1"/>
  <c r="NC103" i="1"/>
  <c r="NA103" i="1"/>
  <c r="MY103" i="1"/>
  <c r="MW103" i="1"/>
  <c r="MU103" i="1"/>
  <c r="MS103" i="1"/>
  <c r="MQ103" i="1"/>
  <c r="MO103" i="1"/>
  <c r="MM103" i="1"/>
  <c r="MK103" i="1"/>
  <c r="MI103" i="1"/>
  <c r="MG103" i="1"/>
  <c r="ME103" i="1"/>
  <c r="MC103" i="1"/>
  <c r="MA103" i="1"/>
  <c r="LY103" i="1"/>
  <c r="LW103" i="1"/>
  <c r="LU103" i="1"/>
  <c r="LS103" i="1"/>
  <c r="LQ103" i="1"/>
  <c r="LO103" i="1"/>
  <c r="LM103" i="1"/>
  <c r="LK103" i="1"/>
  <c r="LI103" i="1"/>
  <c r="LG103" i="1"/>
  <c r="LE103" i="1"/>
  <c r="LC103" i="1"/>
  <c r="LA103" i="1"/>
  <c r="KY103" i="1"/>
  <c r="KW103" i="1"/>
  <c r="KU103" i="1"/>
  <c r="KS103" i="1"/>
  <c r="KQ103" i="1"/>
  <c r="KO103" i="1"/>
  <c r="KM103" i="1"/>
  <c r="KK103" i="1"/>
  <c r="KI103" i="1"/>
  <c r="KG103" i="1"/>
  <c r="KE103" i="1"/>
  <c r="KC103" i="1"/>
  <c r="KA103" i="1"/>
  <c r="JY103" i="1"/>
  <c r="JW103" i="1"/>
  <c r="JU103" i="1"/>
  <c r="JS103" i="1"/>
  <c r="JQ103" i="1"/>
  <c r="JO103" i="1"/>
  <c r="JM103" i="1"/>
  <c r="JK103" i="1"/>
  <c r="JI103" i="1"/>
  <c r="JG103" i="1"/>
  <c r="JE103" i="1"/>
  <c r="JC103" i="1"/>
  <c r="JA103" i="1"/>
  <c r="IY103" i="1"/>
  <c r="IW103" i="1"/>
  <c r="IU103" i="1"/>
  <c r="IS103" i="1"/>
  <c r="IQ103" i="1"/>
  <c r="IO103" i="1"/>
  <c r="IM103" i="1"/>
  <c r="IK103" i="1"/>
  <c r="II103" i="1"/>
  <c r="IG103" i="1"/>
  <c r="IE103" i="1"/>
  <c r="IC103" i="1"/>
  <c r="IA103" i="1"/>
  <c r="HY103" i="1"/>
  <c r="HW103" i="1"/>
  <c r="HU103" i="1"/>
  <c r="HS103" i="1"/>
  <c r="HQ103" i="1"/>
  <c r="HO103" i="1"/>
  <c r="HM103" i="1"/>
  <c r="HK103" i="1"/>
  <c r="HI103" i="1"/>
  <c r="HG103" i="1"/>
  <c r="HE103" i="1"/>
  <c r="HC103" i="1"/>
  <c r="HA103" i="1"/>
  <c r="GY103" i="1"/>
  <c r="GW103" i="1"/>
  <c r="GU103" i="1"/>
  <c r="GS103" i="1"/>
  <c r="GQ103" i="1"/>
  <c r="GO103" i="1"/>
  <c r="GM103" i="1"/>
  <c r="GK103" i="1"/>
  <c r="GI103" i="1"/>
  <c r="GG103" i="1"/>
  <c r="GE103" i="1"/>
  <c r="GC103" i="1"/>
  <c r="GA103" i="1"/>
  <c r="FY103" i="1"/>
  <c r="FW103" i="1"/>
  <c r="FU103" i="1"/>
  <c r="FS103" i="1"/>
  <c r="FQ103" i="1"/>
  <c r="FO103" i="1"/>
  <c r="FM103" i="1"/>
  <c r="FK103" i="1"/>
  <c r="FI103" i="1"/>
  <c r="FG103" i="1"/>
  <c r="FE103" i="1"/>
  <c r="FC103" i="1"/>
  <c r="FA103" i="1"/>
  <c r="EY103" i="1"/>
  <c r="EW103" i="1"/>
  <c r="EU103" i="1"/>
  <c r="ES103" i="1"/>
  <c r="EQ103" i="1"/>
  <c r="EO103" i="1"/>
  <c r="EM103" i="1"/>
  <c r="EK103" i="1"/>
  <c r="EI103" i="1"/>
  <c r="EG103" i="1"/>
  <c r="EE103" i="1"/>
  <c r="EC103" i="1"/>
  <c r="EA103" i="1"/>
  <c r="DY103" i="1"/>
  <c r="DW103" i="1"/>
  <c r="DU103" i="1"/>
  <c r="DS103" i="1"/>
  <c r="DQ103" i="1"/>
  <c r="DO103" i="1"/>
  <c r="DM103" i="1"/>
  <c r="DK103" i="1"/>
  <c r="DI103" i="1"/>
  <c r="DG103" i="1"/>
  <c r="DE103" i="1"/>
  <c r="DC103" i="1"/>
  <c r="DA103" i="1"/>
  <c r="CY103" i="1"/>
  <c r="CW103" i="1"/>
  <c r="CU103" i="1"/>
  <c r="CS103" i="1"/>
  <c r="CQ103" i="1"/>
  <c r="CO103" i="1"/>
  <c r="CM103" i="1"/>
  <c r="CE103" i="1"/>
  <c r="CC103" i="1"/>
  <c r="CA103" i="1"/>
  <c r="BY103" i="1"/>
  <c r="NN101" i="1"/>
  <c r="NL101" i="1"/>
  <c r="NJ101" i="1"/>
  <c r="NH101" i="1"/>
  <c r="NF101" i="1"/>
  <c r="ND101" i="1"/>
  <c r="NB101" i="1"/>
  <c r="MZ101" i="1"/>
  <c r="MX101" i="1"/>
  <c r="MV101" i="1"/>
  <c r="MT101" i="1"/>
  <c r="MR101" i="1"/>
  <c r="MP101" i="1"/>
  <c r="MN101" i="1"/>
  <c r="ML101" i="1"/>
  <c r="MJ101" i="1"/>
  <c r="MH101" i="1"/>
  <c r="MF101" i="1"/>
  <c r="MD101" i="1"/>
  <c r="MB101" i="1"/>
  <c r="LZ101" i="1"/>
  <c r="LX101" i="1"/>
  <c r="LV101" i="1"/>
  <c r="LT101" i="1"/>
  <c r="LR101" i="1"/>
  <c r="LP101" i="1"/>
  <c r="LN101" i="1"/>
  <c r="LL101" i="1"/>
  <c r="LJ101" i="1"/>
  <c r="LH101" i="1"/>
  <c r="LF101" i="1"/>
  <c r="LD101" i="1"/>
  <c r="LB101" i="1"/>
  <c r="KZ101" i="1"/>
  <c r="KX101" i="1"/>
  <c r="KV101" i="1"/>
  <c r="KT101" i="1"/>
  <c r="KR101" i="1"/>
  <c r="KP101" i="1"/>
  <c r="KN101" i="1"/>
  <c r="KL101" i="1"/>
  <c r="KJ101" i="1"/>
  <c r="KH101" i="1"/>
  <c r="KF101" i="1"/>
  <c r="KD101" i="1"/>
  <c r="KB101" i="1"/>
  <c r="JZ101" i="1"/>
  <c r="JX101" i="1"/>
  <c r="JV101" i="1"/>
  <c r="JT101" i="1"/>
  <c r="JR101" i="1"/>
  <c r="JP101" i="1"/>
  <c r="JN101" i="1"/>
  <c r="JL101" i="1"/>
  <c r="JJ101" i="1"/>
  <c r="JH101" i="1"/>
  <c r="JF101" i="1"/>
  <c r="JD101" i="1"/>
  <c r="JB101" i="1"/>
  <c r="IZ101" i="1"/>
  <c r="IX101" i="1"/>
  <c r="IV101" i="1"/>
  <c r="IT101" i="1"/>
  <c r="IR101" i="1"/>
  <c r="IP101" i="1"/>
  <c r="IN101" i="1"/>
  <c r="IL101" i="1"/>
  <c r="IJ101" i="1"/>
  <c r="IH101" i="1"/>
  <c r="IF101" i="1"/>
  <c r="ID101" i="1"/>
  <c r="IB101" i="1"/>
  <c r="HZ101" i="1"/>
  <c r="HX101" i="1"/>
  <c r="HV101" i="1"/>
  <c r="HT101" i="1"/>
  <c r="HR101" i="1"/>
  <c r="HP101" i="1"/>
  <c r="HN101" i="1"/>
  <c r="HL101" i="1"/>
  <c r="HJ101" i="1"/>
  <c r="HH101" i="1"/>
  <c r="HF101" i="1"/>
  <c r="HD101" i="1"/>
  <c r="HB101" i="1"/>
  <c r="GZ101" i="1"/>
  <c r="GX101" i="1"/>
  <c r="GV101" i="1"/>
  <c r="GT101" i="1"/>
  <c r="GR101" i="1"/>
  <c r="GP101" i="1"/>
  <c r="GN101" i="1"/>
  <c r="GL101" i="1"/>
  <c r="GJ101" i="1"/>
  <c r="GH101" i="1"/>
  <c r="GF101" i="1"/>
  <c r="GD101" i="1"/>
  <c r="GB101" i="1"/>
  <c r="FZ101" i="1"/>
  <c r="FX101" i="1"/>
  <c r="FV101" i="1"/>
  <c r="FT101" i="1"/>
  <c r="FR101" i="1"/>
  <c r="FP101" i="1"/>
  <c r="FN101" i="1"/>
  <c r="FL101" i="1"/>
  <c r="FJ101" i="1"/>
  <c r="FH101" i="1"/>
  <c r="FF101" i="1"/>
  <c r="FD101" i="1"/>
  <c r="FB101" i="1"/>
  <c r="EZ101" i="1"/>
  <c r="EX101" i="1"/>
  <c r="EV101" i="1"/>
  <c r="ET101" i="1"/>
  <c r="ER101" i="1"/>
  <c r="EP101" i="1"/>
  <c r="EN101" i="1"/>
  <c r="EL101" i="1"/>
  <c r="EJ101" i="1"/>
  <c r="EH101" i="1"/>
  <c r="EF101" i="1"/>
  <c r="ED101" i="1"/>
  <c r="EB101" i="1"/>
  <c r="DZ101" i="1"/>
  <c r="DX101" i="1"/>
  <c r="DV101" i="1"/>
  <c r="DT101" i="1"/>
  <c r="DR101" i="1"/>
  <c r="DP101" i="1"/>
  <c r="DN101" i="1"/>
  <c r="DL101" i="1"/>
  <c r="DJ101" i="1"/>
  <c r="DH101" i="1"/>
  <c r="DF101" i="1"/>
  <c r="DD101" i="1"/>
  <c r="DB101" i="1"/>
  <c r="CZ101" i="1"/>
  <c r="CX101" i="1"/>
  <c r="CV101" i="1"/>
  <c r="CT101" i="1"/>
  <c r="CR101" i="1"/>
  <c r="CP101" i="1"/>
  <c r="CN101" i="1"/>
  <c r="CL101" i="1"/>
  <c r="CJ101" i="1"/>
  <c r="CH101" i="1"/>
  <c r="CF101" i="1"/>
  <c r="CD101" i="1"/>
  <c r="CB101" i="1"/>
  <c r="BZ101" i="1"/>
  <c r="BX101" i="1"/>
  <c r="BV101" i="1"/>
  <c r="BT101" i="1"/>
  <c r="BR101" i="1"/>
  <c r="BP101" i="1"/>
  <c r="BN101" i="1"/>
  <c r="BL101" i="1"/>
  <c r="BJ101" i="1"/>
  <c r="BH101" i="1"/>
  <c r="BF101" i="1"/>
  <c r="BD101" i="1"/>
  <c r="BB101" i="1"/>
  <c r="AZ101" i="1"/>
  <c r="AX101" i="1"/>
  <c r="AV101" i="1"/>
  <c r="AT101" i="1"/>
  <c r="AR101" i="1"/>
  <c r="AP101" i="1"/>
  <c r="AN101" i="1"/>
  <c r="AL101" i="1"/>
  <c r="AJ101" i="1"/>
  <c r="AH101" i="1"/>
  <c r="AF101" i="1"/>
  <c r="AD101" i="1"/>
  <c r="AB101" i="1"/>
  <c r="Z101" i="1"/>
  <c r="X101" i="1"/>
  <c r="V101" i="1"/>
  <c r="T101" i="1"/>
  <c r="R101" i="1"/>
  <c r="P101" i="1"/>
  <c r="N101" i="1"/>
  <c r="L101" i="1"/>
  <c r="J101" i="1"/>
  <c r="H101" i="1"/>
  <c r="F101" i="1"/>
  <c r="NM101" i="1"/>
  <c r="NK101" i="1"/>
  <c r="NI101" i="1"/>
  <c r="NG101" i="1"/>
  <c r="NE101" i="1"/>
  <c r="NC101" i="1"/>
  <c r="NA101" i="1"/>
  <c r="MY101" i="1"/>
  <c r="MW101" i="1"/>
  <c r="MU101" i="1"/>
  <c r="MS101" i="1"/>
  <c r="MQ101" i="1"/>
  <c r="MO101" i="1"/>
  <c r="MM101" i="1"/>
  <c r="MK101" i="1"/>
  <c r="MI101" i="1"/>
  <c r="MG101" i="1"/>
  <c r="ME101" i="1"/>
  <c r="MC101" i="1"/>
  <c r="MA101" i="1"/>
  <c r="LY101" i="1"/>
  <c r="LW101" i="1"/>
  <c r="LU101" i="1"/>
  <c r="LS101" i="1"/>
  <c r="LQ101" i="1"/>
  <c r="LO101" i="1"/>
  <c r="LM101" i="1"/>
  <c r="LK101" i="1"/>
  <c r="LI101" i="1"/>
  <c r="LG101" i="1"/>
  <c r="LE101" i="1"/>
  <c r="LC101" i="1"/>
  <c r="LA101" i="1"/>
  <c r="KY101" i="1"/>
  <c r="KW101" i="1"/>
  <c r="KU101" i="1"/>
  <c r="KS101" i="1"/>
  <c r="KQ101" i="1"/>
  <c r="KO101" i="1"/>
  <c r="KM101" i="1"/>
  <c r="KK101" i="1"/>
  <c r="KI101" i="1"/>
  <c r="KG101" i="1"/>
  <c r="KE101" i="1"/>
  <c r="KC101" i="1"/>
  <c r="KA101" i="1"/>
  <c r="JY101" i="1"/>
  <c r="JW101" i="1"/>
  <c r="JU101" i="1"/>
  <c r="JS101" i="1"/>
  <c r="JQ101" i="1"/>
  <c r="JO101" i="1"/>
  <c r="JM101" i="1"/>
  <c r="JK101" i="1"/>
  <c r="JI101" i="1"/>
  <c r="JG101" i="1"/>
  <c r="JE101" i="1"/>
  <c r="JC101" i="1"/>
  <c r="JA101" i="1"/>
  <c r="IY101" i="1"/>
  <c r="IW101" i="1"/>
  <c r="IU101" i="1"/>
  <c r="IS101" i="1"/>
  <c r="IQ101" i="1"/>
  <c r="IO101" i="1"/>
  <c r="IM101" i="1"/>
  <c r="IK101" i="1"/>
  <c r="II101" i="1"/>
  <c r="IG101" i="1"/>
  <c r="IE101" i="1"/>
  <c r="IC101" i="1"/>
  <c r="IA101" i="1"/>
  <c r="HY101" i="1"/>
  <c r="HW101" i="1"/>
  <c r="HU101" i="1"/>
  <c r="HS101" i="1"/>
  <c r="HQ101" i="1"/>
  <c r="HO101" i="1"/>
  <c r="HM101" i="1"/>
  <c r="HK101" i="1"/>
  <c r="HI101" i="1"/>
  <c r="HG101" i="1"/>
  <c r="HE101" i="1"/>
  <c r="HC101" i="1"/>
  <c r="HA101" i="1"/>
  <c r="GY101" i="1"/>
  <c r="GW101" i="1"/>
  <c r="GU101" i="1"/>
  <c r="GS101" i="1"/>
  <c r="GQ101" i="1"/>
  <c r="GO101" i="1"/>
  <c r="GM101" i="1"/>
  <c r="GK101" i="1"/>
  <c r="GI101" i="1"/>
  <c r="GG101" i="1"/>
  <c r="GE101" i="1"/>
  <c r="GC101" i="1"/>
  <c r="GA101" i="1"/>
  <c r="FY101" i="1"/>
  <c r="FW101" i="1"/>
  <c r="FU101" i="1"/>
  <c r="FS101" i="1"/>
  <c r="FQ101" i="1"/>
  <c r="FO101" i="1"/>
  <c r="FM101" i="1"/>
  <c r="FK101" i="1"/>
  <c r="FI101" i="1"/>
  <c r="FG101" i="1"/>
  <c r="FE101" i="1"/>
  <c r="FC101" i="1"/>
  <c r="FA101" i="1"/>
  <c r="EY101" i="1"/>
  <c r="EW101" i="1"/>
  <c r="EU101" i="1"/>
  <c r="ES101" i="1"/>
  <c r="EQ101" i="1"/>
  <c r="EO101" i="1"/>
  <c r="EM101" i="1"/>
  <c r="EK101" i="1"/>
  <c r="EI101" i="1"/>
  <c r="EG101" i="1"/>
  <c r="EE101" i="1"/>
  <c r="EC101" i="1"/>
  <c r="EA101" i="1"/>
  <c r="DY101" i="1"/>
  <c r="DW101" i="1"/>
  <c r="DU101" i="1"/>
  <c r="DS101" i="1"/>
  <c r="DQ101" i="1"/>
  <c r="DO101" i="1"/>
  <c r="DM101" i="1"/>
  <c r="DK101" i="1"/>
  <c r="DI101" i="1"/>
  <c r="DG101" i="1"/>
  <c r="DE101" i="1"/>
  <c r="DC101" i="1"/>
  <c r="DA101" i="1"/>
  <c r="CY101" i="1"/>
  <c r="CW101" i="1"/>
  <c r="CU101" i="1"/>
  <c r="CS101" i="1"/>
  <c r="CQ101" i="1"/>
  <c r="CO101" i="1"/>
  <c r="CM101" i="1"/>
  <c r="CK101" i="1"/>
  <c r="CI101" i="1"/>
  <c r="CG101" i="1"/>
  <c r="CE101" i="1"/>
  <c r="CC101" i="1"/>
  <c r="CA101" i="1"/>
  <c r="BY101" i="1"/>
  <c r="BW101" i="1"/>
  <c r="BU101" i="1"/>
  <c r="BS101" i="1"/>
  <c r="BQ101" i="1"/>
  <c r="BO101" i="1"/>
  <c r="BM101" i="1"/>
  <c r="BK101" i="1"/>
  <c r="BI101" i="1"/>
  <c r="BG101" i="1"/>
  <c r="BE101" i="1"/>
  <c r="BC101" i="1"/>
  <c r="BA101" i="1"/>
  <c r="AY101" i="1"/>
  <c r="AW101" i="1"/>
  <c r="AU101" i="1"/>
  <c r="AS101" i="1"/>
  <c r="AQ101" i="1"/>
  <c r="AO101" i="1"/>
  <c r="AM101" i="1"/>
  <c r="AK101" i="1"/>
  <c r="AI101" i="1"/>
  <c r="AG101" i="1"/>
  <c r="AE101" i="1"/>
  <c r="AC101" i="1"/>
  <c r="AA101" i="1"/>
  <c r="Y101" i="1"/>
  <c r="W101" i="1"/>
  <c r="U101" i="1"/>
  <c r="S101" i="1"/>
  <c r="Q101" i="1"/>
  <c r="O101" i="1"/>
  <c r="M101" i="1"/>
  <c r="K101" i="1"/>
  <c r="I101" i="1"/>
  <c r="G101" i="1"/>
  <c r="NN99" i="1"/>
  <c r="NL99" i="1"/>
  <c r="NJ99" i="1"/>
  <c r="NH99" i="1"/>
  <c r="NF99" i="1"/>
  <c r="ND99" i="1"/>
  <c r="NB99" i="1"/>
  <c r="MZ99" i="1"/>
  <c r="MX99" i="1"/>
  <c r="MV99" i="1"/>
  <c r="MT99" i="1"/>
  <c r="MR99" i="1"/>
  <c r="MP99" i="1"/>
  <c r="MN99" i="1"/>
  <c r="ML99" i="1"/>
  <c r="MJ99" i="1"/>
  <c r="MH99" i="1"/>
  <c r="MF99" i="1"/>
  <c r="MD99" i="1"/>
  <c r="MB99" i="1"/>
  <c r="LZ99" i="1"/>
  <c r="LX99" i="1"/>
  <c r="LV99" i="1"/>
  <c r="LT99" i="1"/>
  <c r="LR99" i="1"/>
  <c r="LP99" i="1"/>
  <c r="LN99" i="1"/>
  <c r="LL99" i="1"/>
  <c r="LJ99" i="1"/>
  <c r="LH99" i="1"/>
  <c r="LF99" i="1"/>
  <c r="LD99" i="1"/>
  <c r="LB99" i="1"/>
  <c r="KZ99" i="1"/>
  <c r="KX99" i="1"/>
  <c r="KV99" i="1"/>
  <c r="KT99" i="1"/>
  <c r="KR99" i="1"/>
  <c r="KP99" i="1"/>
  <c r="KN99" i="1"/>
  <c r="KL99" i="1"/>
  <c r="KJ99" i="1"/>
  <c r="KH99" i="1"/>
  <c r="KF99" i="1"/>
  <c r="KD99" i="1"/>
  <c r="KB99" i="1"/>
  <c r="JZ99" i="1"/>
  <c r="JX99" i="1"/>
  <c r="JV99" i="1"/>
  <c r="JT99" i="1"/>
  <c r="JR99" i="1"/>
  <c r="JP99" i="1"/>
  <c r="JN99" i="1"/>
  <c r="JL99" i="1"/>
  <c r="JJ99" i="1"/>
  <c r="JH99" i="1"/>
  <c r="JF99" i="1"/>
  <c r="JD99" i="1"/>
  <c r="JB99" i="1"/>
  <c r="IZ99" i="1"/>
  <c r="IX99" i="1"/>
  <c r="IV99" i="1"/>
  <c r="IT99" i="1"/>
  <c r="IR99" i="1"/>
  <c r="IP99" i="1"/>
  <c r="IN99" i="1"/>
  <c r="IL99" i="1"/>
  <c r="IJ99" i="1"/>
  <c r="IH99" i="1"/>
  <c r="IF99" i="1"/>
  <c r="ID99" i="1"/>
  <c r="IB99" i="1"/>
  <c r="HZ99" i="1"/>
  <c r="HX99" i="1"/>
  <c r="HV99" i="1"/>
  <c r="HT99" i="1"/>
  <c r="HR99" i="1"/>
  <c r="HP99" i="1"/>
  <c r="HN99" i="1"/>
  <c r="HL99" i="1"/>
  <c r="HJ99" i="1"/>
  <c r="HH99" i="1"/>
  <c r="HF99" i="1"/>
  <c r="HD99" i="1"/>
  <c r="HB99" i="1"/>
  <c r="GZ99" i="1"/>
  <c r="GX99" i="1"/>
  <c r="GV99" i="1"/>
  <c r="GT99" i="1"/>
  <c r="GR99" i="1"/>
  <c r="GP99" i="1"/>
  <c r="GN99" i="1"/>
  <c r="GL99" i="1"/>
  <c r="GJ99" i="1"/>
  <c r="GH99" i="1"/>
  <c r="GF99" i="1"/>
  <c r="GD99" i="1"/>
  <c r="GB99" i="1"/>
  <c r="FZ99" i="1"/>
  <c r="FX99" i="1"/>
  <c r="FV99" i="1"/>
  <c r="FT99" i="1"/>
  <c r="FR99" i="1"/>
  <c r="FP99" i="1"/>
  <c r="FN99" i="1"/>
  <c r="FL99" i="1"/>
  <c r="FJ99" i="1"/>
  <c r="FH99" i="1"/>
  <c r="FF99" i="1"/>
  <c r="FD99" i="1"/>
  <c r="FB99" i="1"/>
  <c r="EZ99" i="1"/>
  <c r="EX99" i="1"/>
  <c r="EV99" i="1"/>
  <c r="ET99" i="1"/>
  <c r="ER99" i="1"/>
  <c r="EP99" i="1"/>
  <c r="EN99" i="1"/>
  <c r="EL99" i="1"/>
  <c r="EJ99" i="1"/>
  <c r="EH99" i="1"/>
  <c r="EF99" i="1"/>
  <c r="ED99" i="1"/>
  <c r="EB99" i="1"/>
  <c r="DZ99" i="1"/>
  <c r="DX99" i="1"/>
  <c r="DV99" i="1"/>
  <c r="DT99" i="1"/>
  <c r="DR99" i="1"/>
  <c r="DP99" i="1"/>
  <c r="DN99" i="1"/>
  <c r="DL99" i="1"/>
  <c r="DJ99" i="1"/>
  <c r="DH99" i="1"/>
  <c r="DF99" i="1"/>
  <c r="DD99" i="1"/>
  <c r="DB99" i="1"/>
  <c r="CZ99" i="1"/>
  <c r="CX99" i="1"/>
  <c r="CV99" i="1"/>
  <c r="CT99" i="1"/>
  <c r="CR99" i="1"/>
  <c r="CP99" i="1"/>
  <c r="CN99" i="1"/>
  <c r="CL99" i="1"/>
  <c r="CJ99" i="1"/>
  <c r="CH99" i="1"/>
  <c r="CF99" i="1"/>
  <c r="CD99" i="1"/>
  <c r="CB99" i="1"/>
  <c r="BZ99" i="1"/>
  <c r="BX99" i="1"/>
  <c r="BV99" i="1"/>
  <c r="BT99" i="1"/>
  <c r="BR99" i="1"/>
  <c r="BP99" i="1"/>
  <c r="BN99" i="1"/>
  <c r="BL99" i="1"/>
  <c r="BJ99" i="1"/>
  <c r="BH99" i="1"/>
  <c r="BF99" i="1"/>
  <c r="BD99" i="1"/>
  <c r="BB99" i="1"/>
  <c r="AZ99" i="1"/>
  <c r="AX99" i="1"/>
  <c r="AV99" i="1"/>
  <c r="AT99" i="1"/>
  <c r="AR99" i="1"/>
  <c r="AP99" i="1"/>
  <c r="AN99" i="1"/>
  <c r="AL99" i="1"/>
  <c r="AJ99" i="1"/>
  <c r="AH99" i="1"/>
  <c r="AF99" i="1"/>
  <c r="AD99" i="1"/>
  <c r="AB99" i="1"/>
  <c r="Z99" i="1"/>
  <c r="X99" i="1"/>
  <c r="V99" i="1"/>
  <c r="T99" i="1"/>
  <c r="R99" i="1"/>
  <c r="P99" i="1"/>
  <c r="N99" i="1"/>
  <c r="L99" i="1"/>
  <c r="J99" i="1"/>
  <c r="H99" i="1"/>
  <c r="F99" i="1"/>
  <c r="NM99" i="1"/>
  <c r="NK99" i="1"/>
  <c r="NI99" i="1"/>
  <c r="NG99" i="1"/>
  <c r="NE99" i="1"/>
  <c r="NC99" i="1"/>
  <c r="NA99" i="1"/>
  <c r="MY99" i="1"/>
  <c r="MW99" i="1"/>
  <c r="MU99" i="1"/>
  <c r="MS99" i="1"/>
  <c r="MQ99" i="1"/>
  <c r="MO99" i="1"/>
  <c r="MM99" i="1"/>
  <c r="MK99" i="1"/>
  <c r="MI99" i="1"/>
  <c r="MG99" i="1"/>
  <c r="ME99" i="1"/>
  <c r="MC99" i="1"/>
  <c r="MA99" i="1"/>
  <c r="LY99" i="1"/>
  <c r="LW99" i="1"/>
  <c r="LU99" i="1"/>
  <c r="LS99" i="1"/>
  <c r="LQ99" i="1"/>
  <c r="LO99" i="1"/>
  <c r="LM99" i="1"/>
  <c r="LK99" i="1"/>
  <c r="LI99" i="1"/>
  <c r="LG99" i="1"/>
  <c r="LE99" i="1"/>
  <c r="LC99" i="1"/>
  <c r="LA99" i="1"/>
  <c r="KY99" i="1"/>
  <c r="KW99" i="1"/>
  <c r="KU99" i="1"/>
  <c r="KS99" i="1"/>
  <c r="KQ99" i="1"/>
  <c r="KO99" i="1"/>
  <c r="KM99" i="1"/>
  <c r="KK99" i="1"/>
  <c r="KI99" i="1"/>
  <c r="KG99" i="1"/>
  <c r="KE99" i="1"/>
  <c r="KC99" i="1"/>
  <c r="KA99" i="1"/>
  <c r="JY99" i="1"/>
  <c r="JW99" i="1"/>
  <c r="JU99" i="1"/>
  <c r="JS99" i="1"/>
  <c r="JQ99" i="1"/>
  <c r="JO99" i="1"/>
  <c r="JM99" i="1"/>
  <c r="JK99" i="1"/>
  <c r="JI99" i="1"/>
  <c r="JG99" i="1"/>
  <c r="JE99" i="1"/>
  <c r="JC99" i="1"/>
  <c r="JA99" i="1"/>
  <c r="IY99" i="1"/>
  <c r="IW99" i="1"/>
  <c r="IU99" i="1"/>
  <c r="IS99" i="1"/>
  <c r="IQ99" i="1"/>
  <c r="IO99" i="1"/>
  <c r="IM99" i="1"/>
  <c r="IK99" i="1"/>
  <c r="II99" i="1"/>
  <c r="IG99" i="1"/>
  <c r="IE99" i="1"/>
  <c r="IC99" i="1"/>
  <c r="IA99" i="1"/>
  <c r="HY99" i="1"/>
  <c r="HW99" i="1"/>
  <c r="HU99" i="1"/>
  <c r="HS99" i="1"/>
  <c r="HQ99" i="1"/>
  <c r="HO99" i="1"/>
  <c r="HM99" i="1"/>
  <c r="HK99" i="1"/>
  <c r="HI99" i="1"/>
  <c r="HG99" i="1"/>
  <c r="HE99" i="1"/>
  <c r="HC99" i="1"/>
  <c r="HA99" i="1"/>
  <c r="GY99" i="1"/>
  <c r="GW99" i="1"/>
  <c r="GU99" i="1"/>
  <c r="GS99" i="1"/>
  <c r="GQ99" i="1"/>
  <c r="GO99" i="1"/>
  <c r="GM99" i="1"/>
  <c r="GK99" i="1"/>
  <c r="GI99" i="1"/>
  <c r="GG99" i="1"/>
  <c r="GE99" i="1"/>
  <c r="GC99" i="1"/>
  <c r="GA99" i="1"/>
  <c r="FY99" i="1"/>
  <c r="FW99" i="1"/>
  <c r="FU99" i="1"/>
  <c r="FS99" i="1"/>
  <c r="FQ99" i="1"/>
  <c r="FO99" i="1"/>
  <c r="FM99" i="1"/>
  <c r="FK99" i="1"/>
  <c r="FI99" i="1"/>
  <c r="FG99" i="1"/>
  <c r="FE99" i="1"/>
  <c r="FC99" i="1"/>
  <c r="FA99" i="1"/>
  <c r="EY99" i="1"/>
  <c r="EW99" i="1"/>
  <c r="EU99" i="1"/>
  <c r="ES99" i="1"/>
  <c r="EQ99" i="1"/>
  <c r="EO99" i="1"/>
  <c r="EM99" i="1"/>
  <c r="EK99" i="1"/>
  <c r="EI99" i="1"/>
  <c r="EG99" i="1"/>
  <c r="EE99" i="1"/>
  <c r="EC99" i="1"/>
  <c r="EA99" i="1"/>
  <c r="DY99" i="1"/>
  <c r="DW99" i="1"/>
  <c r="DU99" i="1"/>
  <c r="DS99" i="1"/>
  <c r="DQ99" i="1"/>
  <c r="DO99" i="1"/>
  <c r="DM99" i="1"/>
  <c r="DK99" i="1"/>
  <c r="DI99" i="1"/>
  <c r="DG99" i="1"/>
  <c r="DE99" i="1"/>
  <c r="DC99" i="1"/>
  <c r="DA99" i="1"/>
  <c r="CY99" i="1"/>
  <c r="CW99" i="1"/>
  <c r="CU99" i="1"/>
  <c r="CS99" i="1"/>
  <c r="CQ99" i="1"/>
  <c r="CO99" i="1"/>
  <c r="CM99" i="1"/>
  <c r="CK99" i="1"/>
  <c r="CI99" i="1"/>
  <c r="CG99" i="1"/>
  <c r="CE99" i="1"/>
  <c r="CC99" i="1"/>
  <c r="CA99" i="1"/>
  <c r="BY99" i="1"/>
  <c r="BW99" i="1"/>
  <c r="BU99" i="1"/>
  <c r="BS99" i="1"/>
  <c r="BQ99" i="1"/>
  <c r="BO99" i="1"/>
  <c r="BM99" i="1"/>
  <c r="BK99" i="1"/>
  <c r="BI99" i="1"/>
  <c r="BG99" i="1"/>
  <c r="BE99" i="1"/>
  <c r="BC99" i="1"/>
  <c r="BA99" i="1"/>
  <c r="AY99" i="1"/>
  <c r="AW99" i="1"/>
  <c r="AU99" i="1"/>
  <c r="AS99" i="1"/>
  <c r="AQ99" i="1"/>
  <c r="AO99" i="1"/>
  <c r="AM99" i="1"/>
  <c r="AK99" i="1"/>
  <c r="AI99" i="1"/>
  <c r="AG99" i="1"/>
  <c r="AE99" i="1"/>
  <c r="AC99" i="1"/>
  <c r="AA99" i="1"/>
  <c r="Y99" i="1"/>
  <c r="W99" i="1"/>
  <c r="U99" i="1"/>
  <c r="S99" i="1"/>
  <c r="Q99" i="1"/>
  <c r="O99" i="1"/>
  <c r="M99" i="1"/>
  <c r="K99" i="1"/>
  <c r="I99" i="1"/>
  <c r="G99" i="1"/>
  <c r="NN97" i="1"/>
  <c r="NL97" i="1"/>
  <c r="NJ97" i="1"/>
  <c r="NH97" i="1"/>
  <c r="NF97" i="1"/>
  <c r="ND97" i="1"/>
  <c r="NB97" i="1"/>
  <c r="MZ97" i="1"/>
  <c r="MX97" i="1"/>
  <c r="MV97" i="1"/>
  <c r="MT97" i="1"/>
  <c r="MR97" i="1"/>
  <c r="MP97" i="1"/>
  <c r="MN97" i="1"/>
  <c r="ML97" i="1"/>
  <c r="MJ97" i="1"/>
  <c r="MH97" i="1"/>
  <c r="MF97" i="1"/>
  <c r="MD97" i="1"/>
  <c r="MB97" i="1"/>
  <c r="LZ97" i="1"/>
  <c r="LX97" i="1"/>
  <c r="LV97" i="1"/>
  <c r="LT97" i="1"/>
  <c r="LR97" i="1"/>
  <c r="LP97" i="1"/>
  <c r="LN97" i="1"/>
  <c r="LL97" i="1"/>
  <c r="LJ97" i="1"/>
  <c r="LH97" i="1"/>
  <c r="LF97" i="1"/>
  <c r="LD97" i="1"/>
  <c r="LB97" i="1"/>
  <c r="KZ97" i="1"/>
  <c r="KX97" i="1"/>
  <c r="KV97" i="1"/>
  <c r="KT97" i="1"/>
  <c r="KR97" i="1"/>
  <c r="KP97" i="1"/>
  <c r="KN97" i="1"/>
  <c r="KL97" i="1"/>
  <c r="KJ97" i="1"/>
  <c r="KH97" i="1"/>
  <c r="KF97" i="1"/>
  <c r="KD97" i="1"/>
  <c r="KB97" i="1"/>
  <c r="JZ97" i="1"/>
  <c r="JX97" i="1"/>
  <c r="JV97" i="1"/>
  <c r="JT97" i="1"/>
  <c r="JR97" i="1"/>
  <c r="JP97" i="1"/>
  <c r="JN97" i="1"/>
  <c r="JL97" i="1"/>
  <c r="JJ97" i="1"/>
  <c r="JH97" i="1"/>
  <c r="JF97" i="1"/>
  <c r="JD97" i="1"/>
  <c r="JB97" i="1"/>
  <c r="IZ97" i="1"/>
  <c r="IX97" i="1"/>
  <c r="IV97" i="1"/>
  <c r="IT97" i="1"/>
  <c r="IR97" i="1"/>
  <c r="IP97" i="1"/>
  <c r="IN97" i="1"/>
  <c r="IL97" i="1"/>
  <c r="IJ97" i="1"/>
  <c r="IH97" i="1"/>
  <c r="IF97" i="1"/>
  <c r="ID97" i="1"/>
  <c r="IB97" i="1"/>
  <c r="HZ97" i="1"/>
  <c r="HX97" i="1"/>
  <c r="HV97" i="1"/>
  <c r="HT97" i="1"/>
  <c r="HR97" i="1"/>
  <c r="HP97" i="1"/>
  <c r="HN97" i="1"/>
  <c r="HL97" i="1"/>
  <c r="HJ97" i="1"/>
  <c r="HH97" i="1"/>
  <c r="HF97" i="1"/>
  <c r="HD97" i="1"/>
  <c r="HB97" i="1"/>
  <c r="GZ97" i="1"/>
  <c r="GX97" i="1"/>
  <c r="GV97" i="1"/>
  <c r="GT97" i="1"/>
  <c r="GR97" i="1"/>
  <c r="GP97" i="1"/>
  <c r="GN97" i="1"/>
  <c r="GL97" i="1"/>
  <c r="GJ97" i="1"/>
  <c r="GH97" i="1"/>
  <c r="GF97" i="1"/>
  <c r="GD97" i="1"/>
  <c r="GB97" i="1"/>
  <c r="FZ97" i="1"/>
  <c r="FX97" i="1"/>
  <c r="FV97" i="1"/>
  <c r="FT97" i="1"/>
  <c r="FR97" i="1"/>
  <c r="FP97" i="1"/>
  <c r="FN97" i="1"/>
  <c r="FL97" i="1"/>
  <c r="FJ97" i="1"/>
  <c r="FH97" i="1"/>
  <c r="FF97" i="1"/>
  <c r="FD97" i="1"/>
  <c r="FB97" i="1"/>
  <c r="EZ97" i="1"/>
  <c r="EX97" i="1"/>
  <c r="EV97" i="1"/>
  <c r="ET97" i="1"/>
  <c r="ER97" i="1"/>
  <c r="EP97" i="1"/>
  <c r="EN97" i="1"/>
  <c r="EL97" i="1"/>
  <c r="EJ97" i="1"/>
  <c r="EH97" i="1"/>
  <c r="EF97" i="1"/>
  <c r="ED97" i="1"/>
  <c r="EB97" i="1"/>
  <c r="DZ97" i="1"/>
  <c r="DX97" i="1"/>
  <c r="DV97" i="1"/>
  <c r="DT97" i="1"/>
  <c r="DR97" i="1"/>
  <c r="DP97" i="1"/>
  <c r="DN97" i="1"/>
  <c r="DL97" i="1"/>
  <c r="DJ97" i="1"/>
  <c r="DH97" i="1"/>
  <c r="DF97" i="1"/>
  <c r="DD97" i="1"/>
  <c r="DB97" i="1"/>
  <c r="CZ97" i="1"/>
  <c r="CX97" i="1"/>
  <c r="CV97" i="1"/>
  <c r="CT97" i="1"/>
  <c r="CR97" i="1"/>
  <c r="CP97" i="1"/>
  <c r="CN97" i="1"/>
  <c r="CL97" i="1"/>
  <c r="CJ97" i="1"/>
  <c r="CH97" i="1"/>
  <c r="CF97" i="1"/>
  <c r="CD97" i="1"/>
  <c r="CB97" i="1"/>
  <c r="BZ97" i="1"/>
  <c r="BX97" i="1"/>
  <c r="BV97" i="1"/>
  <c r="BT97" i="1"/>
  <c r="BR97" i="1"/>
  <c r="BP97" i="1"/>
  <c r="BN97" i="1"/>
  <c r="BL97" i="1"/>
  <c r="BJ97" i="1"/>
  <c r="BH97" i="1"/>
  <c r="BF97" i="1"/>
  <c r="BD97" i="1"/>
  <c r="BB97" i="1"/>
  <c r="AZ97" i="1"/>
  <c r="AX97" i="1"/>
  <c r="AV97" i="1"/>
  <c r="AT97" i="1"/>
  <c r="AR97" i="1"/>
  <c r="AP97" i="1"/>
  <c r="AN97" i="1"/>
  <c r="AL97" i="1"/>
  <c r="AJ97" i="1"/>
  <c r="AH97" i="1"/>
  <c r="AF97" i="1"/>
  <c r="AD97" i="1"/>
  <c r="AB97" i="1"/>
  <c r="Z97" i="1"/>
  <c r="X97" i="1"/>
  <c r="V97" i="1"/>
  <c r="T97" i="1"/>
  <c r="R97" i="1"/>
  <c r="P97" i="1"/>
  <c r="N97" i="1"/>
  <c r="L97" i="1"/>
  <c r="J97" i="1"/>
  <c r="H97" i="1"/>
  <c r="F97" i="1"/>
  <c r="NM97" i="1"/>
  <c r="NK97" i="1"/>
  <c r="NI97" i="1"/>
  <c r="NG97" i="1"/>
  <c r="NE97" i="1"/>
  <c r="NC97" i="1"/>
  <c r="NA97" i="1"/>
  <c r="MY97" i="1"/>
  <c r="MW97" i="1"/>
  <c r="MU97" i="1"/>
  <c r="MS97" i="1"/>
  <c r="MQ97" i="1"/>
  <c r="MO97" i="1"/>
  <c r="MM97" i="1"/>
  <c r="MK97" i="1"/>
  <c r="MI97" i="1"/>
  <c r="MG97" i="1"/>
  <c r="ME97" i="1"/>
  <c r="MC97" i="1"/>
  <c r="MA97" i="1"/>
  <c r="LY97" i="1"/>
  <c r="LW97" i="1"/>
  <c r="LU97" i="1"/>
  <c r="LS97" i="1"/>
  <c r="LQ97" i="1"/>
  <c r="LO97" i="1"/>
  <c r="LM97" i="1"/>
  <c r="LK97" i="1"/>
  <c r="LI97" i="1"/>
  <c r="LG97" i="1"/>
  <c r="LE97" i="1"/>
  <c r="LC97" i="1"/>
  <c r="LA97" i="1"/>
  <c r="KY97" i="1"/>
  <c r="KW97" i="1"/>
  <c r="KU97" i="1"/>
  <c r="KS97" i="1"/>
  <c r="KQ97" i="1"/>
  <c r="KO97" i="1"/>
  <c r="KM97" i="1"/>
  <c r="KK97" i="1"/>
  <c r="KI97" i="1"/>
  <c r="KG97" i="1"/>
  <c r="KE97" i="1"/>
  <c r="KC97" i="1"/>
  <c r="KA97" i="1"/>
  <c r="JY97" i="1"/>
  <c r="JW97" i="1"/>
  <c r="JU97" i="1"/>
  <c r="JS97" i="1"/>
  <c r="JQ97" i="1"/>
  <c r="JO97" i="1"/>
  <c r="JM97" i="1"/>
  <c r="JK97" i="1"/>
  <c r="JI97" i="1"/>
  <c r="JG97" i="1"/>
  <c r="JE97" i="1"/>
  <c r="JC97" i="1"/>
  <c r="JA97" i="1"/>
  <c r="IY97" i="1"/>
  <c r="IW97" i="1"/>
  <c r="IU97" i="1"/>
  <c r="IS97" i="1"/>
  <c r="IQ97" i="1"/>
  <c r="IO97" i="1"/>
  <c r="IM97" i="1"/>
  <c r="IK97" i="1"/>
  <c r="II97" i="1"/>
  <c r="IG97" i="1"/>
  <c r="IE97" i="1"/>
  <c r="IC97" i="1"/>
  <c r="IA97" i="1"/>
  <c r="HY97" i="1"/>
  <c r="HW97" i="1"/>
  <c r="HU97" i="1"/>
  <c r="HS97" i="1"/>
  <c r="HQ97" i="1"/>
  <c r="HO97" i="1"/>
  <c r="HM97" i="1"/>
  <c r="HK97" i="1"/>
  <c r="HI97" i="1"/>
  <c r="HG97" i="1"/>
  <c r="HE97" i="1"/>
  <c r="HC97" i="1"/>
  <c r="HA97" i="1"/>
  <c r="GY97" i="1"/>
  <c r="GW97" i="1"/>
  <c r="GU97" i="1"/>
  <c r="GS97" i="1"/>
  <c r="GQ97" i="1"/>
  <c r="GO97" i="1"/>
  <c r="GM97" i="1"/>
  <c r="GK97" i="1"/>
  <c r="GI97" i="1"/>
  <c r="GG97" i="1"/>
  <c r="GE97" i="1"/>
  <c r="GC97" i="1"/>
  <c r="GA97" i="1"/>
  <c r="FY97" i="1"/>
  <c r="FW97" i="1"/>
  <c r="FU97" i="1"/>
  <c r="FS97" i="1"/>
  <c r="FQ97" i="1"/>
  <c r="FO97" i="1"/>
  <c r="FM97" i="1"/>
  <c r="FK97" i="1"/>
  <c r="FI97" i="1"/>
  <c r="FG97" i="1"/>
  <c r="FE97" i="1"/>
  <c r="FC97" i="1"/>
  <c r="FA97" i="1"/>
  <c r="EY97" i="1"/>
  <c r="EW97" i="1"/>
  <c r="EU97" i="1"/>
  <c r="ES97" i="1"/>
  <c r="EQ97" i="1"/>
  <c r="EO97" i="1"/>
  <c r="EM97" i="1"/>
  <c r="EK97" i="1"/>
  <c r="EI97" i="1"/>
  <c r="EG97" i="1"/>
  <c r="EE97" i="1"/>
  <c r="EC97" i="1"/>
  <c r="EA97" i="1"/>
  <c r="DY97" i="1"/>
  <c r="DW97" i="1"/>
  <c r="DU97" i="1"/>
  <c r="DS97" i="1"/>
  <c r="DQ97" i="1"/>
  <c r="DO97" i="1"/>
  <c r="DM97" i="1"/>
  <c r="DK97" i="1"/>
  <c r="DI97" i="1"/>
  <c r="DG97" i="1"/>
  <c r="DE97" i="1"/>
  <c r="DC97" i="1"/>
  <c r="DA97" i="1"/>
  <c r="CY97" i="1"/>
  <c r="CW97" i="1"/>
  <c r="CU97" i="1"/>
  <c r="CS97" i="1"/>
  <c r="CQ97" i="1"/>
  <c r="CO97" i="1"/>
  <c r="CM97" i="1"/>
  <c r="CK97" i="1"/>
  <c r="CI97" i="1"/>
  <c r="CG97" i="1"/>
  <c r="CE97" i="1"/>
  <c r="CC97" i="1"/>
  <c r="CA97" i="1"/>
  <c r="BY97" i="1"/>
  <c r="BW97" i="1"/>
  <c r="BU97" i="1"/>
  <c r="BS97" i="1"/>
  <c r="BQ97" i="1"/>
  <c r="BO97" i="1"/>
  <c r="BM97" i="1"/>
  <c r="BK97" i="1"/>
  <c r="BI97" i="1"/>
  <c r="BG97" i="1"/>
  <c r="BE97" i="1"/>
  <c r="BC97" i="1"/>
  <c r="BA97" i="1"/>
  <c r="AY97" i="1"/>
  <c r="AW97" i="1"/>
  <c r="AU97" i="1"/>
  <c r="AS97" i="1"/>
  <c r="AQ97" i="1"/>
  <c r="AO97" i="1"/>
  <c r="AM97" i="1"/>
  <c r="AK97" i="1"/>
  <c r="AI97" i="1"/>
  <c r="AG97" i="1"/>
  <c r="AE97" i="1"/>
  <c r="AC97" i="1"/>
  <c r="AA97" i="1"/>
  <c r="Y97" i="1"/>
  <c r="W97" i="1"/>
  <c r="U97" i="1"/>
  <c r="S97" i="1"/>
  <c r="Q97" i="1"/>
  <c r="O97" i="1"/>
  <c r="M97" i="1"/>
  <c r="K97" i="1"/>
  <c r="I97" i="1"/>
  <c r="G97" i="1"/>
  <c r="NN95" i="1"/>
  <c r="NL95" i="1"/>
  <c r="NJ95" i="1"/>
  <c r="NH95" i="1"/>
  <c r="NF95" i="1"/>
  <c r="ND95" i="1"/>
  <c r="NB95" i="1"/>
  <c r="MZ95" i="1"/>
  <c r="MX95" i="1"/>
  <c r="MV95" i="1"/>
  <c r="MT95" i="1"/>
  <c r="MR95" i="1"/>
  <c r="MP95" i="1"/>
  <c r="MN95" i="1"/>
  <c r="ML95" i="1"/>
  <c r="MJ95" i="1"/>
  <c r="MH95" i="1"/>
  <c r="MF95" i="1"/>
  <c r="MD95" i="1"/>
  <c r="MB95" i="1"/>
  <c r="LZ95" i="1"/>
  <c r="LX95" i="1"/>
  <c r="LV95" i="1"/>
  <c r="LT95" i="1"/>
  <c r="LR95" i="1"/>
  <c r="LP95" i="1"/>
  <c r="LN95" i="1"/>
  <c r="LL95" i="1"/>
  <c r="LJ95" i="1"/>
  <c r="LH95" i="1"/>
  <c r="LF95" i="1"/>
  <c r="LD95" i="1"/>
  <c r="LB95" i="1"/>
  <c r="KZ95" i="1"/>
  <c r="KX95" i="1"/>
  <c r="KV95" i="1"/>
  <c r="KT95" i="1"/>
  <c r="KR95" i="1"/>
  <c r="KP95" i="1"/>
  <c r="KN95" i="1"/>
  <c r="KL95" i="1"/>
  <c r="KJ95" i="1"/>
  <c r="KH95" i="1"/>
  <c r="KF95" i="1"/>
  <c r="KD95" i="1"/>
  <c r="KB95" i="1"/>
  <c r="JZ95" i="1"/>
  <c r="JX95" i="1"/>
  <c r="JV95" i="1"/>
  <c r="JT95" i="1"/>
  <c r="JR95" i="1"/>
  <c r="JP95" i="1"/>
  <c r="JN95" i="1"/>
  <c r="JL95" i="1"/>
  <c r="JJ95" i="1"/>
  <c r="JH95" i="1"/>
  <c r="JF95" i="1"/>
  <c r="JD95" i="1"/>
  <c r="JB95" i="1"/>
  <c r="IZ95" i="1"/>
  <c r="IX95" i="1"/>
  <c r="IV95" i="1"/>
  <c r="IT95" i="1"/>
  <c r="IR95" i="1"/>
  <c r="IP95" i="1"/>
  <c r="IN95" i="1"/>
  <c r="IL95" i="1"/>
  <c r="IJ95" i="1"/>
  <c r="IH95" i="1"/>
  <c r="IF95" i="1"/>
  <c r="ID95" i="1"/>
  <c r="IB95" i="1"/>
  <c r="HZ95" i="1"/>
  <c r="HX95" i="1"/>
  <c r="HV95" i="1"/>
  <c r="HT95" i="1"/>
  <c r="HR95" i="1"/>
  <c r="HP95" i="1"/>
  <c r="HN95" i="1"/>
  <c r="HL95" i="1"/>
  <c r="HJ95" i="1"/>
  <c r="HH95" i="1"/>
  <c r="HF95" i="1"/>
  <c r="HD95" i="1"/>
  <c r="HB95" i="1"/>
  <c r="GZ95" i="1"/>
  <c r="GX95" i="1"/>
  <c r="GV95" i="1"/>
  <c r="GT95" i="1"/>
  <c r="GR95" i="1"/>
  <c r="GP95" i="1"/>
  <c r="GN95" i="1"/>
  <c r="GL95" i="1"/>
  <c r="GJ95" i="1"/>
  <c r="GH95" i="1"/>
  <c r="GF95" i="1"/>
  <c r="GD95" i="1"/>
  <c r="GB95" i="1"/>
  <c r="FZ95" i="1"/>
  <c r="FX95" i="1"/>
  <c r="FV95" i="1"/>
  <c r="FT95" i="1"/>
  <c r="FR95" i="1"/>
  <c r="FP95" i="1"/>
  <c r="FN95" i="1"/>
  <c r="FL95" i="1"/>
  <c r="FJ95" i="1"/>
  <c r="FH95" i="1"/>
  <c r="FF95" i="1"/>
  <c r="FD95" i="1"/>
  <c r="FB95" i="1"/>
  <c r="EZ95" i="1"/>
  <c r="EX95" i="1"/>
  <c r="EV95" i="1"/>
  <c r="ET95" i="1"/>
  <c r="ER95" i="1"/>
  <c r="EP95" i="1"/>
  <c r="EN95" i="1"/>
  <c r="EL95" i="1"/>
  <c r="EJ95" i="1"/>
  <c r="EH95" i="1"/>
  <c r="EF95" i="1"/>
  <c r="ED95" i="1"/>
  <c r="EB95" i="1"/>
  <c r="DZ95" i="1"/>
  <c r="DX95" i="1"/>
  <c r="DV95" i="1"/>
  <c r="DT95" i="1"/>
  <c r="DR95" i="1"/>
  <c r="DP95" i="1"/>
  <c r="DN95" i="1"/>
  <c r="DL95" i="1"/>
  <c r="DJ95" i="1"/>
  <c r="DH95" i="1"/>
  <c r="DF95" i="1"/>
  <c r="DD95" i="1"/>
  <c r="DB95" i="1"/>
  <c r="CZ95" i="1"/>
  <c r="CX95" i="1"/>
  <c r="CV95" i="1"/>
  <c r="CT95" i="1"/>
  <c r="CR95" i="1"/>
  <c r="CP95" i="1"/>
  <c r="CN95" i="1"/>
  <c r="CL95" i="1"/>
  <c r="CJ95" i="1"/>
  <c r="CH95" i="1"/>
  <c r="CF95" i="1"/>
  <c r="CD95" i="1"/>
  <c r="CB95" i="1"/>
  <c r="BZ95" i="1"/>
  <c r="BX95" i="1"/>
  <c r="BV95" i="1"/>
  <c r="BT95" i="1"/>
  <c r="BR95" i="1"/>
  <c r="BP95" i="1"/>
  <c r="BN95" i="1"/>
  <c r="BL95" i="1"/>
  <c r="BJ95" i="1"/>
  <c r="BH95" i="1"/>
  <c r="BF95" i="1"/>
  <c r="BD95" i="1"/>
  <c r="BB95" i="1"/>
  <c r="AZ95" i="1"/>
  <c r="AX95" i="1"/>
  <c r="AV95" i="1"/>
  <c r="AT95" i="1"/>
  <c r="AR95" i="1"/>
  <c r="AP95" i="1"/>
  <c r="AN95" i="1"/>
  <c r="AL95" i="1"/>
  <c r="AJ95" i="1"/>
  <c r="AH95" i="1"/>
  <c r="AF95" i="1"/>
  <c r="AD95" i="1"/>
  <c r="AB95" i="1"/>
  <c r="Z95" i="1"/>
  <c r="X95" i="1"/>
  <c r="V95" i="1"/>
  <c r="T95" i="1"/>
  <c r="R95" i="1"/>
  <c r="P95" i="1"/>
  <c r="N95" i="1"/>
  <c r="L95" i="1"/>
  <c r="J95" i="1"/>
  <c r="H95" i="1"/>
  <c r="F95" i="1"/>
  <c r="NM95" i="1"/>
  <c r="NK95" i="1"/>
  <c r="NI95" i="1"/>
  <c r="NG95" i="1"/>
  <c r="NE95" i="1"/>
  <c r="NC95" i="1"/>
  <c r="NA95" i="1"/>
  <c r="MY95" i="1"/>
  <c r="MW95" i="1"/>
  <c r="MU95" i="1"/>
  <c r="MS95" i="1"/>
  <c r="MQ95" i="1"/>
  <c r="MO95" i="1"/>
  <c r="MM95" i="1"/>
  <c r="MK95" i="1"/>
  <c r="MI95" i="1"/>
  <c r="MG95" i="1"/>
  <c r="ME95" i="1"/>
  <c r="MC95" i="1"/>
  <c r="MA95" i="1"/>
  <c r="LY95" i="1"/>
  <c r="LW95" i="1"/>
  <c r="LU95" i="1"/>
  <c r="LS95" i="1"/>
  <c r="LQ95" i="1"/>
  <c r="LO95" i="1"/>
  <c r="LM95" i="1"/>
  <c r="LK95" i="1"/>
  <c r="LI95" i="1"/>
  <c r="LG95" i="1"/>
  <c r="LE95" i="1"/>
  <c r="LC95" i="1"/>
  <c r="LA95" i="1"/>
  <c r="KY95" i="1"/>
  <c r="KW95" i="1"/>
  <c r="KU95" i="1"/>
  <c r="KS95" i="1"/>
  <c r="KQ95" i="1"/>
  <c r="KO95" i="1"/>
  <c r="KM95" i="1"/>
  <c r="KK95" i="1"/>
  <c r="KI95" i="1"/>
  <c r="KG95" i="1"/>
  <c r="KE95" i="1"/>
  <c r="KC95" i="1"/>
  <c r="KA95" i="1"/>
  <c r="JY95" i="1"/>
  <c r="JW95" i="1"/>
  <c r="JU95" i="1"/>
  <c r="JS95" i="1"/>
  <c r="JQ95" i="1"/>
  <c r="JO95" i="1"/>
  <c r="JM95" i="1"/>
  <c r="JK95" i="1"/>
  <c r="JI95" i="1"/>
  <c r="JG95" i="1"/>
  <c r="JE95" i="1"/>
  <c r="JC95" i="1"/>
  <c r="JA95" i="1"/>
  <c r="IY95" i="1"/>
  <c r="IW95" i="1"/>
  <c r="IU95" i="1"/>
  <c r="IS95" i="1"/>
  <c r="IQ95" i="1"/>
  <c r="IO95" i="1"/>
  <c r="IM95" i="1"/>
  <c r="IK95" i="1"/>
  <c r="II95" i="1"/>
  <c r="IG95" i="1"/>
  <c r="IE95" i="1"/>
  <c r="IC95" i="1"/>
  <c r="IA95" i="1"/>
  <c r="HY95" i="1"/>
  <c r="HW95" i="1"/>
  <c r="HU95" i="1"/>
  <c r="HS95" i="1"/>
  <c r="HQ95" i="1"/>
  <c r="HO95" i="1"/>
  <c r="HM95" i="1"/>
  <c r="HK95" i="1"/>
  <c r="HI95" i="1"/>
  <c r="HG95" i="1"/>
  <c r="HE95" i="1"/>
  <c r="HC95" i="1"/>
  <c r="HA95" i="1"/>
  <c r="GY95" i="1"/>
  <c r="GW95" i="1"/>
  <c r="GU95" i="1"/>
  <c r="GS95" i="1"/>
  <c r="GQ95" i="1"/>
  <c r="GO95" i="1"/>
  <c r="GM95" i="1"/>
  <c r="GK95" i="1"/>
  <c r="GI95" i="1"/>
  <c r="GG95" i="1"/>
  <c r="GE95" i="1"/>
  <c r="GC95" i="1"/>
  <c r="GA95" i="1"/>
  <c r="FY95" i="1"/>
  <c r="FW95" i="1"/>
  <c r="FU95" i="1"/>
  <c r="FS95" i="1"/>
  <c r="FQ95" i="1"/>
  <c r="FO95" i="1"/>
  <c r="FM95" i="1"/>
  <c r="FK95" i="1"/>
  <c r="FI95" i="1"/>
  <c r="FG95" i="1"/>
  <c r="FE95" i="1"/>
  <c r="FC95" i="1"/>
  <c r="FA95" i="1"/>
  <c r="EY95" i="1"/>
  <c r="EW95" i="1"/>
  <c r="EU95" i="1"/>
  <c r="ES95" i="1"/>
  <c r="EQ95" i="1"/>
  <c r="EO95" i="1"/>
  <c r="EM95" i="1"/>
  <c r="EK95" i="1"/>
  <c r="EI95" i="1"/>
  <c r="EG95" i="1"/>
  <c r="EE95" i="1"/>
  <c r="EC95" i="1"/>
  <c r="EA95" i="1"/>
  <c r="DY95" i="1"/>
  <c r="DW95" i="1"/>
  <c r="DU95" i="1"/>
  <c r="DS95" i="1"/>
  <c r="DQ95" i="1"/>
  <c r="DO95" i="1"/>
  <c r="DM95" i="1"/>
  <c r="DK95" i="1"/>
  <c r="DI95" i="1"/>
  <c r="DG95" i="1"/>
  <c r="DE95" i="1"/>
  <c r="DC95" i="1"/>
  <c r="DA95" i="1"/>
  <c r="CY95" i="1"/>
  <c r="CW95" i="1"/>
  <c r="CU95" i="1"/>
  <c r="CS95" i="1"/>
  <c r="CQ95" i="1"/>
  <c r="CO95" i="1"/>
  <c r="CM95" i="1"/>
  <c r="CK95" i="1"/>
  <c r="CI95" i="1"/>
  <c r="CG95" i="1"/>
  <c r="CE95" i="1"/>
  <c r="CC95" i="1"/>
  <c r="CA95" i="1"/>
  <c r="BY95" i="1"/>
  <c r="BW95" i="1"/>
  <c r="BU95" i="1"/>
  <c r="BS95" i="1"/>
  <c r="BQ95" i="1"/>
  <c r="BO95" i="1"/>
  <c r="BM95" i="1"/>
  <c r="BK95" i="1"/>
  <c r="BI95" i="1"/>
  <c r="BG95" i="1"/>
  <c r="BE95" i="1"/>
  <c r="BC95" i="1"/>
  <c r="BA95" i="1"/>
  <c r="AY95" i="1"/>
  <c r="AW95" i="1"/>
  <c r="AU95" i="1"/>
  <c r="AS95" i="1"/>
  <c r="AQ95" i="1"/>
  <c r="AO95" i="1"/>
  <c r="AM95" i="1"/>
  <c r="AK95" i="1"/>
  <c r="AI95" i="1"/>
  <c r="AG95" i="1"/>
  <c r="AE95" i="1"/>
  <c r="AC95" i="1"/>
  <c r="AA95" i="1"/>
  <c r="Y95" i="1"/>
  <c r="W95" i="1"/>
  <c r="U95" i="1"/>
  <c r="S95" i="1"/>
  <c r="Q95" i="1"/>
  <c r="O95" i="1"/>
  <c r="M95" i="1"/>
  <c r="K95" i="1"/>
  <c r="I95" i="1"/>
  <c r="G95" i="1"/>
  <c r="NN93" i="1"/>
  <c r="NL93" i="1"/>
  <c r="NJ93" i="1"/>
  <c r="NH93" i="1"/>
  <c r="NF93" i="1"/>
  <c r="ND93" i="1"/>
  <c r="NB93" i="1"/>
  <c r="MZ93" i="1"/>
  <c r="MX93" i="1"/>
  <c r="MV93" i="1"/>
  <c r="MT93" i="1"/>
  <c r="MR93" i="1"/>
  <c r="MP93" i="1"/>
  <c r="MN93" i="1"/>
  <c r="ML93" i="1"/>
  <c r="MJ93" i="1"/>
  <c r="MH93" i="1"/>
  <c r="MF93" i="1"/>
  <c r="MD93" i="1"/>
  <c r="MB93" i="1"/>
  <c r="LZ93" i="1"/>
  <c r="LX93" i="1"/>
  <c r="LV93" i="1"/>
  <c r="LT93" i="1"/>
  <c r="LR93" i="1"/>
  <c r="LP93" i="1"/>
  <c r="LN93" i="1"/>
  <c r="LL93" i="1"/>
  <c r="LJ93" i="1"/>
  <c r="LH93" i="1"/>
  <c r="LF93" i="1"/>
  <c r="LD93" i="1"/>
  <c r="LB93" i="1"/>
  <c r="KZ93" i="1"/>
  <c r="KX93" i="1"/>
  <c r="KV93" i="1"/>
  <c r="KT93" i="1"/>
  <c r="KR93" i="1"/>
  <c r="KP93" i="1"/>
  <c r="KN93" i="1"/>
  <c r="KL93" i="1"/>
  <c r="KJ93" i="1"/>
  <c r="KH93" i="1"/>
  <c r="KF93" i="1"/>
  <c r="KD93" i="1"/>
  <c r="KB93" i="1"/>
  <c r="JZ93" i="1"/>
  <c r="JX93" i="1"/>
  <c r="JV93" i="1"/>
  <c r="JT93" i="1"/>
  <c r="JR93" i="1"/>
  <c r="JP93" i="1"/>
  <c r="JN93" i="1"/>
  <c r="JL93" i="1"/>
  <c r="JJ93" i="1"/>
  <c r="JH93" i="1"/>
  <c r="JF93" i="1"/>
  <c r="JD93" i="1"/>
  <c r="JB93" i="1"/>
  <c r="IZ93" i="1"/>
  <c r="IX93" i="1"/>
  <c r="IV93" i="1"/>
  <c r="IT93" i="1"/>
  <c r="IR93" i="1"/>
  <c r="IP93" i="1"/>
  <c r="IN93" i="1"/>
  <c r="IL93" i="1"/>
  <c r="IJ93" i="1"/>
  <c r="IH93" i="1"/>
  <c r="IF93" i="1"/>
  <c r="ID93" i="1"/>
  <c r="IB93" i="1"/>
  <c r="HZ93" i="1"/>
  <c r="HX93" i="1"/>
  <c r="HV93" i="1"/>
  <c r="HT93" i="1"/>
  <c r="HR93" i="1"/>
  <c r="HP93" i="1"/>
  <c r="HN93" i="1"/>
  <c r="HL93" i="1"/>
  <c r="HJ93" i="1"/>
  <c r="HH93" i="1"/>
  <c r="HF93" i="1"/>
  <c r="HD93" i="1"/>
  <c r="HB93" i="1"/>
  <c r="GZ93" i="1"/>
  <c r="GX93" i="1"/>
  <c r="GV93" i="1"/>
  <c r="GT93" i="1"/>
  <c r="GR93" i="1"/>
  <c r="GP93" i="1"/>
  <c r="GN93" i="1"/>
  <c r="GL93" i="1"/>
  <c r="GJ93" i="1"/>
  <c r="GH93" i="1"/>
  <c r="GF93" i="1"/>
  <c r="GD93" i="1"/>
  <c r="GB93" i="1"/>
  <c r="FZ93" i="1"/>
  <c r="FX93" i="1"/>
  <c r="FV93" i="1"/>
  <c r="FT93" i="1"/>
  <c r="FR93" i="1"/>
  <c r="FP93" i="1"/>
  <c r="FN93" i="1"/>
  <c r="FL93" i="1"/>
  <c r="FJ93" i="1"/>
  <c r="FH93" i="1"/>
  <c r="FF93" i="1"/>
  <c r="FD93" i="1"/>
  <c r="FB93" i="1"/>
  <c r="EZ93" i="1"/>
  <c r="EX93" i="1"/>
  <c r="EV93" i="1"/>
  <c r="ET93" i="1"/>
  <c r="ER93" i="1"/>
  <c r="EP93" i="1"/>
  <c r="EN93" i="1"/>
  <c r="EL93" i="1"/>
  <c r="EJ93" i="1"/>
  <c r="EH93" i="1"/>
  <c r="EF93" i="1"/>
  <c r="ED93" i="1"/>
  <c r="EB93" i="1"/>
  <c r="DZ93" i="1"/>
  <c r="DX93" i="1"/>
  <c r="DV93" i="1"/>
  <c r="DT93" i="1"/>
  <c r="DR93" i="1"/>
  <c r="DP93" i="1"/>
  <c r="DN93" i="1"/>
  <c r="DL93" i="1"/>
  <c r="DJ93" i="1"/>
  <c r="DH93" i="1"/>
  <c r="DF93" i="1"/>
  <c r="DD93" i="1"/>
  <c r="DB93" i="1"/>
  <c r="CZ93" i="1"/>
  <c r="CX93" i="1"/>
  <c r="CV93" i="1"/>
  <c r="CT93" i="1"/>
  <c r="CR93" i="1"/>
  <c r="CP93" i="1"/>
  <c r="CN93" i="1"/>
  <c r="CL93" i="1"/>
  <c r="CJ93" i="1"/>
  <c r="CH93" i="1"/>
  <c r="CF93" i="1"/>
  <c r="CD93" i="1"/>
  <c r="CB93" i="1"/>
  <c r="BZ93" i="1"/>
  <c r="BX93" i="1"/>
  <c r="BV93" i="1"/>
  <c r="BT93" i="1"/>
  <c r="BR93" i="1"/>
  <c r="BP93" i="1"/>
  <c r="BN93" i="1"/>
  <c r="BL93" i="1"/>
  <c r="BJ93" i="1"/>
  <c r="BH93" i="1"/>
  <c r="BF93" i="1"/>
  <c r="BD93" i="1"/>
  <c r="BB93" i="1"/>
  <c r="AZ93" i="1"/>
  <c r="AX93" i="1"/>
  <c r="AV93" i="1"/>
  <c r="AT93" i="1"/>
  <c r="AR93" i="1"/>
  <c r="AP93" i="1"/>
  <c r="AN93" i="1"/>
  <c r="AL93" i="1"/>
  <c r="AJ93" i="1"/>
  <c r="AH93" i="1"/>
  <c r="AF93" i="1"/>
  <c r="AD93" i="1"/>
  <c r="AB93" i="1"/>
  <c r="Z93" i="1"/>
  <c r="X93" i="1"/>
  <c r="V93" i="1"/>
  <c r="T93" i="1"/>
  <c r="R93" i="1"/>
  <c r="P93" i="1"/>
  <c r="N93" i="1"/>
  <c r="L93" i="1"/>
  <c r="J93" i="1"/>
  <c r="H93" i="1"/>
  <c r="F93" i="1"/>
  <c r="NM93" i="1"/>
  <c r="NK93" i="1"/>
  <c r="NI93" i="1"/>
  <c r="NG93" i="1"/>
  <c r="NE93" i="1"/>
  <c r="NC93" i="1"/>
  <c r="NA93" i="1"/>
  <c r="MY93" i="1"/>
  <c r="MW93" i="1"/>
  <c r="MU93" i="1"/>
  <c r="MS93" i="1"/>
  <c r="MQ93" i="1"/>
  <c r="MO93" i="1"/>
  <c r="MM93" i="1"/>
  <c r="MK93" i="1"/>
  <c r="MI93" i="1"/>
  <c r="MG93" i="1"/>
  <c r="ME93" i="1"/>
  <c r="MC93" i="1"/>
  <c r="MA93" i="1"/>
  <c r="LY93" i="1"/>
  <c r="LW93" i="1"/>
  <c r="LU93" i="1"/>
  <c r="LS93" i="1"/>
  <c r="LQ93" i="1"/>
  <c r="LO93" i="1"/>
  <c r="LM93" i="1"/>
  <c r="LK93" i="1"/>
  <c r="LI93" i="1"/>
  <c r="LG93" i="1"/>
  <c r="LE93" i="1"/>
  <c r="LC93" i="1"/>
  <c r="LA93" i="1"/>
  <c r="KY93" i="1"/>
  <c r="KW93" i="1"/>
  <c r="KU93" i="1"/>
  <c r="KS93" i="1"/>
  <c r="KQ93" i="1"/>
  <c r="KO93" i="1"/>
  <c r="KM93" i="1"/>
  <c r="KK93" i="1"/>
  <c r="KI93" i="1"/>
  <c r="KG93" i="1"/>
  <c r="KE93" i="1"/>
  <c r="KC93" i="1"/>
  <c r="KA93" i="1"/>
  <c r="JY93" i="1"/>
  <c r="JW93" i="1"/>
  <c r="JU93" i="1"/>
  <c r="JS93" i="1"/>
  <c r="JQ93" i="1"/>
  <c r="JO93" i="1"/>
  <c r="JM93" i="1"/>
  <c r="JK93" i="1"/>
  <c r="JI93" i="1"/>
  <c r="JG93" i="1"/>
  <c r="JE93" i="1"/>
  <c r="JC93" i="1"/>
  <c r="JA93" i="1"/>
  <c r="IY93" i="1"/>
  <c r="IW93" i="1"/>
  <c r="IU93" i="1"/>
  <c r="IS93" i="1"/>
  <c r="IQ93" i="1"/>
  <c r="IO93" i="1"/>
  <c r="IM93" i="1"/>
  <c r="IK93" i="1"/>
  <c r="II93" i="1"/>
  <c r="IG93" i="1"/>
  <c r="IE93" i="1"/>
  <c r="IC93" i="1"/>
  <c r="IA93" i="1"/>
  <c r="HY93" i="1"/>
  <c r="HW93" i="1"/>
  <c r="HU93" i="1"/>
  <c r="HS93" i="1"/>
  <c r="HQ93" i="1"/>
  <c r="HO93" i="1"/>
  <c r="HM93" i="1"/>
  <c r="HK93" i="1"/>
  <c r="HI93" i="1"/>
  <c r="HG93" i="1"/>
  <c r="HE93" i="1"/>
  <c r="HC93" i="1"/>
  <c r="HA93" i="1"/>
  <c r="GY93" i="1"/>
  <c r="GW93" i="1"/>
  <c r="GU93" i="1"/>
  <c r="GS93" i="1"/>
  <c r="GQ93" i="1"/>
  <c r="GO93" i="1"/>
  <c r="GM93" i="1"/>
  <c r="GK93" i="1"/>
  <c r="GI93" i="1"/>
  <c r="GG93" i="1"/>
  <c r="GE93" i="1"/>
  <c r="GC93" i="1"/>
  <c r="GA93" i="1"/>
  <c r="FY93" i="1"/>
  <c r="FW93" i="1"/>
  <c r="FU93" i="1"/>
  <c r="FS93" i="1"/>
  <c r="FQ93" i="1"/>
  <c r="FO93" i="1"/>
  <c r="FM93" i="1"/>
  <c r="FK93" i="1"/>
  <c r="FI93" i="1"/>
  <c r="FG93" i="1"/>
  <c r="FE93" i="1"/>
  <c r="FC93" i="1"/>
  <c r="FA93" i="1"/>
  <c r="EY93" i="1"/>
  <c r="EW93" i="1"/>
  <c r="EU93" i="1"/>
  <c r="ES93" i="1"/>
  <c r="EQ93" i="1"/>
  <c r="EO93" i="1"/>
  <c r="EM93" i="1"/>
  <c r="EK93" i="1"/>
  <c r="EI93" i="1"/>
  <c r="EG93" i="1"/>
  <c r="EE93" i="1"/>
  <c r="EC93" i="1"/>
  <c r="EA93" i="1"/>
  <c r="DY93" i="1"/>
  <c r="DW93" i="1"/>
  <c r="DU93" i="1"/>
  <c r="DS93" i="1"/>
  <c r="DQ93" i="1"/>
  <c r="DO93" i="1"/>
  <c r="DM93" i="1"/>
  <c r="DK93" i="1"/>
  <c r="DI93" i="1"/>
  <c r="DG93" i="1"/>
  <c r="DE93" i="1"/>
  <c r="DC93" i="1"/>
  <c r="DA93" i="1"/>
  <c r="CY93" i="1"/>
  <c r="CW93" i="1"/>
  <c r="CU93" i="1"/>
  <c r="CS93" i="1"/>
  <c r="CQ93" i="1"/>
  <c r="CO93" i="1"/>
  <c r="CM93" i="1"/>
  <c r="CK93" i="1"/>
  <c r="CI93" i="1"/>
  <c r="CG93" i="1"/>
  <c r="CE93" i="1"/>
  <c r="CC93" i="1"/>
  <c r="CA93" i="1"/>
  <c r="BY93" i="1"/>
  <c r="BW93" i="1"/>
  <c r="BU93" i="1"/>
  <c r="BS93" i="1"/>
  <c r="BQ93" i="1"/>
  <c r="BO93" i="1"/>
  <c r="BM93" i="1"/>
  <c r="BK93" i="1"/>
  <c r="BI93" i="1"/>
  <c r="BG93" i="1"/>
  <c r="BE93" i="1"/>
  <c r="BC93" i="1"/>
  <c r="BA93" i="1"/>
  <c r="AY93" i="1"/>
  <c r="AW93" i="1"/>
  <c r="AU93" i="1"/>
  <c r="AS93" i="1"/>
  <c r="AQ93" i="1"/>
  <c r="AO93" i="1"/>
  <c r="AM93" i="1"/>
  <c r="AK93" i="1"/>
  <c r="AI93" i="1"/>
  <c r="AG93" i="1"/>
  <c r="AE93" i="1"/>
  <c r="AC93" i="1"/>
  <c r="AA93" i="1"/>
  <c r="Y93" i="1"/>
  <c r="W93" i="1"/>
  <c r="U93" i="1"/>
  <c r="S93" i="1"/>
  <c r="Q93" i="1"/>
  <c r="O93" i="1"/>
  <c r="M93" i="1"/>
  <c r="K93" i="1"/>
  <c r="I93" i="1"/>
  <c r="G93" i="1"/>
  <c r="NN91" i="1"/>
  <c r="NL91" i="1"/>
  <c r="NJ91" i="1"/>
  <c r="NH91" i="1"/>
  <c r="NF91" i="1"/>
  <c r="ND91" i="1"/>
  <c r="NB91" i="1"/>
  <c r="MZ91" i="1"/>
  <c r="MX91" i="1"/>
  <c r="MV91" i="1"/>
  <c r="MT91" i="1"/>
  <c r="MR91" i="1"/>
  <c r="MP91" i="1"/>
  <c r="MN91" i="1"/>
  <c r="ML91" i="1"/>
  <c r="MJ91" i="1"/>
  <c r="MH91" i="1"/>
  <c r="MF91" i="1"/>
  <c r="MD91" i="1"/>
  <c r="MB91" i="1"/>
  <c r="LZ91" i="1"/>
  <c r="LX91" i="1"/>
  <c r="LV91" i="1"/>
  <c r="LT91" i="1"/>
  <c r="LR91" i="1"/>
  <c r="LP91" i="1"/>
  <c r="LN91" i="1"/>
  <c r="LL91" i="1"/>
  <c r="LJ91" i="1"/>
  <c r="LH91" i="1"/>
  <c r="LF91" i="1"/>
  <c r="LD91" i="1"/>
  <c r="LB91" i="1"/>
  <c r="KZ91" i="1"/>
  <c r="KX91" i="1"/>
  <c r="KV91" i="1"/>
  <c r="KT91" i="1"/>
  <c r="KR91" i="1"/>
  <c r="KP91" i="1"/>
  <c r="KN91" i="1"/>
  <c r="KL91" i="1"/>
  <c r="KJ91" i="1"/>
  <c r="KH91" i="1"/>
  <c r="KF91" i="1"/>
  <c r="KD91" i="1"/>
  <c r="KB91" i="1"/>
  <c r="JZ91" i="1"/>
  <c r="JX91" i="1"/>
  <c r="JV91" i="1"/>
  <c r="JT91" i="1"/>
  <c r="JR91" i="1"/>
  <c r="JP91" i="1"/>
  <c r="JN91" i="1"/>
  <c r="JL91" i="1"/>
  <c r="JJ91" i="1"/>
  <c r="JH91" i="1"/>
  <c r="JF91" i="1"/>
  <c r="JD91" i="1"/>
  <c r="JB91" i="1"/>
  <c r="IZ91" i="1"/>
  <c r="IX91" i="1"/>
  <c r="IV91" i="1"/>
  <c r="IT91" i="1"/>
  <c r="IR91" i="1"/>
  <c r="IP91" i="1"/>
  <c r="IN91" i="1"/>
  <c r="IL91" i="1"/>
  <c r="IJ91" i="1"/>
  <c r="IH91" i="1"/>
  <c r="IF91" i="1"/>
  <c r="ID91" i="1"/>
  <c r="IB91" i="1"/>
  <c r="HZ91" i="1"/>
  <c r="HX91" i="1"/>
  <c r="HV91" i="1"/>
  <c r="HT91" i="1"/>
  <c r="HR91" i="1"/>
  <c r="HP91" i="1"/>
  <c r="HN91" i="1"/>
  <c r="HL91" i="1"/>
  <c r="HJ91" i="1"/>
  <c r="HH91" i="1"/>
  <c r="HF91" i="1"/>
  <c r="HD91" i="1"/>
  <c r="HB91" i="1"/>
  <c r="GZ91" i="1"/>
  <c r="GX91" i="1"/>
  <c r="GV91" i="1"/>
  <c r="GT91" i="1"/>
  <c r="GR91" i="1"/>
  <c r="GP91" i="1"/>
  <c r="GN91" i="1"/>
  <c r="GL91" i="1"/>
  <c r="GJ91" i="1"/>
  <c r="GH91" i="1"/>
  <c r="GF91" i="1"/>
  <c r="GD91" i="1"/>
  <c r="GB91" i="1"/>
  <c r="FZ91" i="1"/>
  <c r="FX91" i="1"/>
  <c r="FV91" i="1"/>
  <c r="FT91" i="1"/>
  <c r="FR91" i="1"/>
  <c r="FP91" i="1"/>
  <c r="FN91" i="1"/>
  <c r="FL91" i="1"/>
  <c r="FJ91" i="1"/>
  <c r="FH91" i="1"/>
  <c r="FF91" i="1"/>
  <c r="FD91" i="1"/>
  <c r="FB91" i="1"/>
  <c r="EZ91" i="1"/>
  <c r="EX91" i="1"/>
  <c r="EV91" i="1"/>
  <c r="ET91" i="1"/>
  <c r="ER91" i="1"/>
  <c r="EP91" i="1"/>
  <c r="EN91" i="1"/>
  <c r="EL91" i="1"/>
  <c r="EJ91" i="1"/>
  <c r="EH91" i="1"/>
  <c r="EF91" i="1"/>
  <c r="ED91" i="1"/>
  <c r="EB91" i="1"/>
  <c r="DZ91" i="1"/>
  <c r="DX91" i="1"/>
  <c r="DV91" i="1"/>
  <c r="DT91" i="1"/>
  <c r="DR91" i="1"/>
  <c r="DP91" i="1"/>
  <c r="DN91" i="1"/>
  <c r="DL91" i="1"/>
  <c r="DJ91" i="1"/>
  <c r="DH91" i="1"/>
  <c r="DF91" i="1"/>
  <c r="DD91" i="1"/>
  <c r="DB91" i="1"/>
  <c r="CZ91" i="1"/>
  <c r="CX91" i="1"/>
  <c r="CV91" i="1"/>
  <c r="CT91" i="1"/>
  <c r="CR91" i="1"/>
  <c r="CP91" i="1"/>
  <c r="CN91" i="1"/>
  <c r="CL91" i="1"/>
  <c r="CJ91" i="1"/>
  <c r="CH91" i="1"/>
  <c r="CF91" i="1"/>
  <c r="CD91" i="1"/>
  <c r="CB91" i="1"/>
  <c r="BZ91" i="1"/>
  <c r="BX91" i="1"/>
  <c r="BV91" i="1"/>
  <c r="BT91" i="1"/>
  <c r="BR91" i="1"/>
  <c r="BP91" i="1"/>
  <c r="BN91" i="1"/>
  <c r="BL91" i="1"/>
  <c r="BJ91" i="1"/>
  <c r="BH91" i="1"/>
  <c r="BF91" i="1"/>
  <c r="BD91" i="1"/>
  <c r="BB91" i="1"/>
  <c r="AZ91" i="1"/>
  <c r="AX91" i="1"/>
  <c r="AV91" i="1"/>
  <c r="AT91" i="1"/>
  <c r="AR91" i="1"/>
  <c r="AP91" i="1"/>
  <c r="AN91" i="1"/>
  <c r="AL91" i="1"/>
  <c r="AJ91" i="1"/>
  <c r="AH91" i="1"/>
  <c r="AF91" i="1"/>
  <c r="AD91" i="1"/>
  <c r="AB91" i="1"/>
  <c r="Z91" i="1"/>
  <c r="X91" i="1"/>
  <c r="V91" i="1"/>
  <c r="T91" i="1"/>
  <c r="R91" i="1"/>
  <c r="P91" i="1"/>
  <c r="N91" i="1"/>
  <c r="L91" i="1"/>
  <c r="J91" i="1"/>
  <c r="H91" i="1"/>
  <c r="F91" i="1"/>
  <c r="NM91" i="1"/>
  <c r="NK91" i="1"/>
  <c r="NI91" i="1"/>
  <c r="NG91" i="1"/>
  <c r="NE91" i="1"/>
  <c r="NC91" i="1"/>
  <c r="NA91" i="1"/>
  <c r="MY91" i="1"/>
  <c r="MW91" i="1"/>
  <c r="MU91" i="1"/>
  <c r="MS91" i="1"/>
  <c r="MQ91" i="1"/>
  <c r="MO91" i="1"/>
  <c r="MM91" i="1"/>
  <c r="MK91" i="1"/>
  <c r="MI91" i="1"/>
  <c r="MG91" i="1"/>
  <c r="ME91" i="1"/>
  <c r="MC91" i="1"/>
  <c r="MA91" i="1"/>
  <c r="LY91" i="1"/>
  <c r="LW91" i="1"/>
  <c r="LU91" i="1"/>
  <c r="LS91" i="1"/>
  <c r="LQ91" i="1"/>
  <c r="LO91" i="1"/>
  <c r="LM91" i="1"/>
  <c r="LK91" i="1"/>
  <c r="LI91" i="1"/>
  <c r="LG91" i="1"/>
  <c r="LE91" i="1"/>
  <c r="LC91" i="1"/>
  <c r="LA91" i="1"/>
  <c r="KY91" i="1"/>
  <c r="KW91" i="1"/>
  <c r="KU91" i="1"/>
  <c r="KS91" i="1"/>
  <c r="KQ91" i="1"/>
  <c r="KO91" i="1"/>
  <c r="KM91" i="1"/>
  <c r="KK91" i="1"/>
  <c r="KI91" i="1"/>
  <c r="KG91" i="1"/>
  <c r="KE91" i="1"/>
  <c r="KC91" i="1"/>
  <c r="KA91" i="1"/>
  <c r="JY91" i="1"/>
  <c r="JW91" i="1"/>
  <c r="JU91" i="1"/>
  <c r="JS91" i="1"/>
  <c r="JQ91" i="1"/>
  <c r="JO91" i="1"/>
  <c r="JM91" i="1"/>
  <c r="JK91" i="1"/>
  <c r="JI91" i="1"/>
  <c r="JG91" i="1"/>
  <c r="JE91" i="1"/>
  <c r="JC91" i="1"/>
  <c r="JA91" i="1"/>
  <c r="IY91" i="1"/>
  <c r="IW91" i="1"/>
  <c r="IU91" i="1"/>
  <c r="IS91" i="1"/>
  <c r="IQ91" i="1"/>
  <c r="IO91" i="1"/>
  <c r="IM91" i="1"/>
  <c r="IK91" i="1"/>
  <c r="II91" i="1"/>
  <c r="IG91" i="1"/>
  <c r="IE91" i="1"/>
  <c r="IC91" i="1"/>
  <c r="IA91" i="1"/>
  <c r="HY91" i="1"/>
  <c r="HW91" i="1"/>
  <c r="HU91" i="1"/>
  <c r="HS91" i="1"/>
  <c r="HQ91" i="1"/>
  <c r="HO91" i="1"/>
  <c r="HM91" i="1"/>
  <c r="HK91" i="1"/>
  <c r="HI91" i="1"/>
  <c r="HG91" i="1"/>
  <c r="HE91" i="1"/>
  <c r="HC91" i="1"/>
  <c r="HA91" i="1"/>
  <c r="GY91" i="1"/>
  <c r="GW91" i="1"/>
  <c r="GU91" i="1"/>
  <c r="GS91" i="1"/>
  <c r="GQ91" i="1"/>
  <c r="GO91" i="1"/>
  <c r="GM91" i="1"/>
  <c r="GK91" i="1"/>
  <c r="GI91" i="1"/>
  <c r="GG91" i="1"/>
  <c r="GE91" i="1"/>
  <c r="GC91" i="1"/>
  <c r="GA91" i="1"/>
  <c r="FY91" i="1"/>
  <c r="FW91" i="1"/>
  <c r="FU91" i="1"/>
  <c r="FS91" i="1"/>
  <c r="FQ91" i="1"/>
  <c r="FO91" i="1"/>
  <c r="FM91" i="1"/>
  <c r="FK91" i="1"/>
  <c r="FI91" i="1"/>
  <c r="FG91" i="1"/>
  <c r="FE91" i="1"/>
  <c r="FC91" i="1"/>
  <c r="FA91" i="1"/>
  <c r="EY91" i="1"/>
  <c r="EW91" i="1"/>
  <c r="EU91" i="1"/>
  <c r="ES91" i="1"/>
  <c r="EQ91" i="1"/>
  <c r="EO91" i="1"/>
  <c r="EM91" i="1"/>
  <c r="EK91" i="1"/>
  <c r="EI91" i="1"/>
  <c r="EG91" i="1"/>
  <c r="EE91" i="1"/>
  <c r="EC91" i="1"/>
  <c r="EA91" i="1"/>
  <c r="DY91" i="1"/>
  <c r="DW91" i="1"/>
  <c r="DU91" i="1"/>
  <c r="DS91" i="1"/>
  <c r="DQ91" i="1"/>
  <c r="DO91" i="1"/>
  <c r="DM91" i="1"/>
  <c r="DK91" i="1"/>
  <c r="DI91" i="1"/>
  <c r="DG91" i="1"/>
  <c r="DE91" i="1"/>
  <c r="DC91" i="1"/>
  <c r="DA91" i="1"/>
  <c r="CY91" i="1"/>
  <c r="CW91" i="1"/>
  <c r="CU91" i="1"/>
  <c r="CS91" i="1"/>
  <c r="CQ91" i="1"/>
  <c r="CO91" i="1"/>
  <c r="CM91" i="1"/>
  <c r="CK91" i="1"/>
  <c r="CI91" i="1"/>
  <c r="CG91" i="1"/>
  <c r="CE91" i="1"/>
  <c r="CC91" i="1"/>
  <c r="CA91" i="1"/>
  <c r="BY91" i="1"/>
  <c r="BW91" i="1"/>
  <c r="BU91" i="1"/>
  <c r="BS91" i="1"/>
  <c r="BQ91" i="1"/>
  <c r="BO91" i="1"/>
  <c r="BM91" i="1"/>
  <c r="BK91" i="1"/>
  <c r="BI91" i="1"/>
  <c r="BG91" i="1"/>
  <c r="BE91" i="1"/>
  <c r="BC91" i="1"/>
  <c r="BA91" i="1"/>
  <c r="AY91" i="1"/>
  <c r="AW91" i="1"/>
  <c r="AU91" i="1"/>
  <c r="AS91" i="1"/>
  <c r="AQ91" i="1"/>
  <c r="AO91" i="1"/>
  <c r="AM91" i="1"/>
  <c r="AK91" i="1"/>
  <c r="AI91" i="1"/>
  <c r="AG91" i="1"/>
  <c r="AE91" i="1"/>
  <c r="AC91" i="1"/>
  <c r="AA91" i="1"/>
  <c r="Y91" i="1"/>
  <c r="W91" i="1"/>
  <c r="U91" i="1"/>
  <c r="S91" i="1"/>
  <c r="Q91" i="1"/>
  <c r="O91" i="1"/>
  <c r="M91" i="1"/>
  <c r="K91" i="1"/>
  <c r="I91" i="1"/>
  <c r="G91" i="1"/>
  <c r="NN89" i="1"/>
  <c r="NL89" i="1"/>
  <c r="NJ89" i="1"/>
  <c r="NH89" i="1"/>
  <c r="NF89" i="1"/>
  <c r="ND89" i="1"/>
  <c r="NB89" i="1"/>
  <c r="MZ89" i="1"/>
  <c r="MX89" i="1"/>
  <c r="MV89" i="1"/>
  <c r="MT89" i="1"/>
  <c r="MR89" i="1"/>
  <c r="MP89" i="1"/>
  <c r="MN89" i="1"/>
  <c r="ML89" i="1"/>
  <c r="MJ89" i="1"/>
  <c r="MH89" i="1"/>
  <c r="MF89" i="1"/>
  <c r="MD89" i="1"/>
  <c r="MB89" i="1"/>
  <c r="LZ89" i="1"/>
  <c r="LX89" i="1"/>
  <c r="LV89" i="1"/>
  <c r="LT89" i="1"/>
  <c r="LR89" i="1"/>
  <c r="LP89" i="1"/>
  <c r="LN89" i="1"/>
  <c r="LL89" i="1"/>
  <c r="LJ89" i="1"/>
  <c r="LH89" i="1"/>
  <c r="LF89" i="1"/>
  <c r="LD89" i="1"/>
  <c r="LB89" i="1"/>
  <c r="KZ89" i="1"/>
  <c r="KX89" i="1"/>
  <c r="KV89" i="1"/>
  <c r="KT89" i="1"/>
  <c r="KR89" i="1"/>
  <c r="KP89" i="1"/>
  <c r="KN89" i="1"/>
  <c r="KL89" i="1"/>
  <c r="KJ89" i="1"/>
  <c r="KH89" i="1"/>
  <c r="KF89" i="1"/>
  <c r="KD89" i="1"/>
  <c r="KB89" i="1"/>
  <c r="JZ89" i="1"/>
  <c r="JX89" i="1"/>
  <c r="JV89" i="1"/>
  <c r="JT89" i="1"/>
  <c r="JR89" i="1"/>
  <c r="JP89" i="1"/>
  <c r="JN89" i="1"/>
  <c r="JL89" i="1"/>
  <c r="JJ89" i="1"/>
  <c r="JH89" i="1"/>
  <c r="JF89" i="1"/>
  <c r="JD89" i="1"/>
  <c r="JB89" i="1"/>
  <c r="IZ89" i="1"/>
  <c r="IX89" i="1"/>
  <c r="IV89" i="1"/>
  <c r="IT89" i="1"/>
  <c r="IR89" i="1"/>
  <c r="IP89" i="1"/>
  <c r="IN89" i="1"/>
  <c r="IL89" i="1"/>
  <c r="IJ89" i="1"/>
  <c r="IH89" i="1"/>
  <c r="IF89" i="1"/>
  <c r="ID89" i="1"/>
  <c r="IB89" i="1"/>
  <c r="HZ89" i="1"/>
  <c r="HX89" i="1"/>
  <c r="HV89" i="1"/>
  <c r="HT89" i="1"/>
  <c r="HR89" i="1"/>
  <c r="HP89" i="1"/>
  <c r="HN89" i="1"/>
  <c r="HL89" i="1"/>
  <c r="HJ89" i="1"/>
  <c r="HH89" i="1"/>
  <c r="HF89" i="1"/>
  <c r="HD89" i="1"/>
  <c r="HB89" i="1"/>
  <c r="GZ89" i="1"/>
  <c r="GX89" i="1"/>
  <c r="GV89" i="1"/>
  <c r="GT89" i="1"/>
  <c r="GR89" i="1"/>
  <c r="GP89" i="1"/>
  <c r="GN89" i="1"/>
  <c r="GL89" i="1"/>
  <c r="GJ89" i="1"/>
  <c r="GH89" i="1"/>
  <c r="GF89" i="1"/>
  <c r="GD89" i="1"/>
  <c r="GB89" i="1"/>
  <c r="FZ89" i="1"/>
  <c r="FX89" i="1"/>
  <c r="FV89" i="1"/>
  <c r="FT89" i="1"/>
  <c r="FR89" i="1"/>
  <c r="FP89" i="1"/>
  <c r="FN89" i="1"/>
  <c r="FL89" i="1"/>
  <c r="FJ89" i="1"/>
  <c r="FH89" i="1"/>
  <c r="FF89" i="1"/>
  <c r="FD89" i="1"/>
  <c r="FB89" i="1"/>
  <c r="EZ89" i="1"/>
  <c r="EX89" i="1"/>
  <c r="EV89" i="1"/>
  <c r="ET89" i="1"/>
  <c r="ER89" i="1"/>
  <c r="EP89" i="1"/>
  <c r="EN89" i="1"/>
  <c r="EL89" i="1"/>
  <c r="EJ89" i="1"/>
  <c r="EH89" i="1"/>
  <c r="EF89" i="1"/>
  <c r="ED89" i="1"/>
  <c r="EB89" i="1"/>
  <c r="DZ89" i="1"/>
  <c r="DX89" i="1"/>
  <c r="DV89" i="1"/>
  <c r="DT89" i="1"/>
  <c r="DR89" i="1"/>
  <c r="DP89" i="1"/>
  <c r="DN89" i="1"/>
  <c r="DL89" i="1"/>
  <c r="DJ89" i="1"/>
  <c r="DH89" i="1"/>
  <c r="DF89" i="1"/>
  <c r="DD89" i="1"/>
  <c r="DB89" i="1"/>
  <c r="CZ89" i="1"/>
  <c r="CX89" i="1"/>
  <c r="CV89" i="1"/>
  <c r="CT89" i="1"/>
  <c r="CR89" i="1"/>
  <c r="CP89" i="1"/>
  <c r="CN89" i="1"/>
  <c r="CL89" i="1"/>
  <c r="CJ89" i="1"/>
  <c r="CH89" i="1"/>
  <c r="CF89" i="1"/>
  <c r="CD89" i="1"/>
  <c r="CB89" i="1"/>
  <c r="BZ89" i="1"/>
  <c r="BX89" i="1"/>
  <c r="BV89" i="1"/>
  <c r="BT89" i="1"/>
  <c r="BR89" i="1"/>
  <c r="BP89" i="1"/>
  <c r="BN89" i="1"/>
  <c r="BL89" i="1"/>
  <c r="BJ89" i="1"/>
  <c r="BH89" i="1"/>
  <c r="BF89" i="1"/>
  <c r="BD89" i="1"/>
  <c r="BB89" i="1"/>
  <c r="AZ89" i="1"/>
  <c r="AX89" i="1"/>
  <c r="AV89" i="1"/>
  <c r="AT89" i="1"/>
  <c r="AR89" i="1"/>
  <c r="AP89" i="1"/>
  <c r="AN89" i="1"/>
  <c r="AL89" i="1"/>
  <c r="AJ89" i="1"/>
  <c r="AH89" i="1"/>
  <c r="AF89" i="1"/>
  <c r="AD89" i="1"/>
  <c r="AB89" i="1"/>
  <c r="Z89" i="1"/>
  <c r="X89" i="1"/>
  <c r="V89" i="1"/>
  <c r="T89" i="1"/>
  <c r="R89" i="1"/>
  <c r="P89" i="1"/>
  <c r="N89" i="1"/>
  <c r="L89" i="1"/>
  <c r="J89" i="1"/>
  <c r="H89" i="1"/>
  <c r="F89" i="1"/>
  <c r="NM89" i="1"/>
  <c r="NK89" i="1"/>
  <c r="NI89" i="1"/>
  <c r="NG89" i="1"/>
  <c r="NE89" i="1"/>
  <c r="NC89" i="1"/>
  <c r="NA89" i="1"/>
  <c r="MY89" i="1"/>
  <c r="MW89" i="1"/>
  <c r="MU89" i="1"/>
  <c r="MS89" i="1"/>
  <c r="MQ89" i="1"/>
  <c r="MO89" i="1"/>
  <c r="MM89" i="1"/>
  <c r="MK89" i="1"/>
  <c r="MI89" i="1"/>
  <c r="MG89" i="1"/>
  <c r="ME89" i="1"/>
  <c r="MC89" i="1"/>
  <c r="MA89" i="1"/>
  <c r="LY89" i="1"/>
  <c r="LW89" i="1"/>
  <c r="LU89" i="1"/>
  <c r="LS89" i="1"/>
  <c r="LQ89" i="1"/>
  <c r="LO89" i="1"/>
  <c r="LM89" i="1"/>
  <c r="LK89" i="1"/>
  <c r="LI89" i="1"/>
  <c r="LG89" i="1"/>
  <c r="LE89" i="1"/>
  <c r="LC89" i="1"/>
  <c r="LA89" i="1"/>
  <c r="KY89" i="1"/>
  <c r="KW89" i="1"/>
  <c r="KU89" i="1"/>
  <c r="KS89" i="1"/>
  <c r="KQ89" i="1"/>
  <c r="KO89" i="1"/>
  <c r="KM89" i="1"/>
  <c r="KK89" i="1"/>
  <c r="KI89" i="1"/>
  <c r="KG89" i="1"/>
  <c r="KE89" i="1"/>
  <c r="KC89" i="1"/>
  <c r="KA89" i="1"/>
  <c r="JY89" i="1"/>
  <c r="JW89" i="1"/>
  <c r="JU89" i="1"/>
  <c r="JS89" i="1"/>
  <c r="JQ89" i="1"/>
  <c r="JO89" i="1"/>
  <c r="JM89" i="1"/>
  <c r="JK89" i="1"/>
  <c r="JI89" i="1"/>
  <c r="JG89" i="1"/>
  <c r="JE89" i="1"/>
  <c r="JC89" i="1"/>
  <c r="JA89" i="1"/>
  <c r="IY89" i="1"/>
  <c r="IW89" i="1"/>
  <c r="IU89" i="1"/>
  <c r="IS89" i="1"/>
  <c r="IQ89" i="1"/>
  <c r="IO89" i="1"/>
  <c r="IM89" i="1"/>
  <c r="IK89" i="1"/>
  <c r="II89" i="1"/>
  <c r="IG89" i="1"/>
  <c r="IE89" i="1"/>
  <c r="IC89" i="1"/>
  <c r="IA89" i="1"/>
  <c r="HY89" i="1"/>
  <c r="HW89" i="1"/>
  <c r="HU89" i="1"/>
  <c r="HS89" i="1"/>
  <c r="HQ89" i="1"/>
  <c r="HO89" i="1"/>
  <c r="HM89" i="1"/>
  <c r="HK89" i="1"/>
  <c r="HI89" i="1"/>
  <c r="HG89" i="1"/>
  <c r="HE89" i="1"/>
  <c r="HC89" i="1"/>
  <c r="HA89" i="1"/>
  <c r="GY89" i="1"/>
  <c r="GW89" i="1"/>
  <c r="GU89" i="1"/>
  <c r="GS89" i="1"/>
  <c r="GQ89" i="1"/>
  <c r="GO89" i="1"/>
  <c r="GM89" i="1"/>
  <c r="GK89" i="1"/>
  <c r="GI89" i="1"/>
  <c r="GG89" i="1"/>
  <c r="GE89" i="1"/>
  <c r="GC89" i="1"/>
  <c r="GA89" i="1"/>
  <c r="FY89" i="1"/>
  <c r="FW89" i="1"/>
  <c r="FU89" i="1"/>
  <c r="FS89" i="1"/>
  <c r="FQ89" i="1"/>
  <c r="FO89" i="1"/>
  <c r="FM89" i="1"/>
  <c r="FK89" i="1"/>
  <c r="FI89" i="1"/>
  <c r="FG89" i="1"/>
  <c r="FE89" i="1"/>
  <c r="FC89" i="1"/>
  <c r="FA89" i="1"/>
  <c r="EY89" i="1"/>
  <c r="EW89" i="1"/>
  <c r="EU89" i="1"/>
  <c r="ES89" i="1"/>
  <c r="EQ89" i="1"/>
  <c r="EO89" i="1"/>
  <c r="EM89" i="1"/>
  <c r="EK89" i="1"/>
  <c r="EI89" i="1"/>
  <c r="EG89" i="1"/>
  <c r="EE89" i="1"/>
  <c r="EC89" i="1"/>
  <c r="EA89" i="1"/>
  <c r="DY89" i="1"/>
  <c r="DW89" i="1"/>
  <c r="DU89" i="1"/>
  <c r="DS89" i="1"/>
  <c r="DQ89" i="1"/>
  <c r="DO89" i="1"/>
  <c r="DM89" i="1"/>
  <c r="DK89" i="1"/>
  <c r="DI89" i="1"/>
  <c r="DG89" i="1"/>
  <c r="DE89" i="1"/>
  <c r="DC89" i="1"/>
  <c r="DA89" i="1"/>
  <c r="CY89" i="1"/>
  <c r="CW89" i="1"/>
  <c r="CU89" i="1"/>
  <c r="CS89" i="1"/>
  <c r="CQ89" i="1"/>
  <c r="CO89" i="1"/>
  <c r="CM89" i="1"/>
  <c r="CK89" i="1"/>
  <c r="CI89" i="1"/>
  <c r="CG89" i="1"/>
  <c r="CE89" i="1"/>
  <c r="CC89" i="1"/>
  <c r="CA89" i="1"/>
  <c r="BY89" i="1"/>
  <c r="BW89" i="1"/>
  <c r="BU89" i="1"/>
  <c r="BS89" i="1"/>
  <c r="BQ89" i="1"/>
  <c r="BO89" i="1"/>
  <c r="BM89" i="1"/>
  <c r="BK89" i="1"/>
  <c r="BI89" i="1"/>
  <c r="BG89" i="1"/>
  <c r="BE89" i="1"/>
  <c r="BC89" i="1"/>
  <c r="BA89" i="1"/>
  <c r="AY89" i="1"/>
  <c r="AW89" i="1"/>
  <c r="AU89" i="1"/>
  <c r="AS89" i="1"/>
  <c r="AQ89" i="1"/>
  <c r="AO89" i="1"/>
  <c r="AM89" i="1"/>
  <c r="AK89" i="1"/>
  <c r="AI89" i="1"/>
  <c r="AG89" i="1"/>
  <c r="AE89" i="1"/>
  <c r="AC89" i="1"/>
  <c r="AA89" i="1"/>
  <c r="Y89" i="1"/>
  <c r="W89" i="1"/>
  <c r="U89" i="1"/>
  <c r="S89" i="1"/>
  <c r="Q89" i="1"/>
  <c r="O89" i="1"/>
  <c r="M89" i="1"/>
  <c r="K89" i="1"/>
  <c r="I89" i="1"/>
  <c r="G89" i="1"/>
  <c r="H87" i="1"/>
  <c r="NM87" i="1"/>
  <c r="NK87" i="1"/>
  <c r="NI87" i="1"/>
  <c r="NG87" i="1"/>
  <c r="NE87" i="1"/>
  <c r="NC87" i="1"/>
  <c r="NA87" i="1"/>
  <c r="MY87" i="1"/>
  <c r="MW87" i="1"/>
  <c r="MU87" i="1"/>
  <c r="MS87" i="1"/>
  <c r="MQ87" i="1"/>
  <c r="MO87" i="1"/>
  <c r="MM87" i="1"/>
  <c r="MK87" i="1"/>
  <c r="MI87" i="1"/>
  <c r="MG87" i="1"/>
  <c r="ME87" i="1"/>
  <c r="MC87" i="1"/>
  <c r="MA87" i="1"/>
  <c r="LY87" i="1"/>
  <c r="LW87" i="1"/>
  <c r="LU87" i="1"/>
  <c r="LS87" i="1"/>
  <c r="LQ87" i="1"/>
  <c r="LO87" i="1"/>
  <c r="LM87" i="1"/>
  <c r="LK87" i="1"/>
  <c r="LI87" i="1"/>
  <c r="LG87" i="1"/>
  <c r="LE87" i="1"/>
  <c r="LC87" i="1"/>
  <c r="LA87" i="1"/>
  <c r="KY87" i="1"/>
  <c r="KW87" i="1"/>
  <c r="KU87" i="1"/>
  <c r="KS87" i="1"/>
  <c r="KQ87" i="1"/>
  <c r="KO87" i="1"/>
  <c r="KM87" i="1"/>
  <c r="KK87" i="1"/>
  <c r="KI87" i="1"/>
  <c r="KG87" i="1"/>
  <c r="KE87" i="1"/>
  <c r="KC87" i="1"/>
  <c r="KA87" i="1"/>
  <c r="JY87" i="1"/>
  <c r="JW87" i="1"/>
  <c r="JU87" i="1"/>
  <c r="JS87" i="1"/>
  <c r="JQ87" i="1"/>
  <c r="JO87" i="1"/>
  <c r="JM87" i="1"/>
  <c r="JK87" i="1"/>
  <c r="JI87" i="1"/>
  <c r="JG87" i="1"/>
  <c r="JE87" i="1"/>
  <c r="JC87" i="1"/>
  <c r="JA87" i="1"/>
  <c r="IY87" i="1"/>
  <c r="IW87" i="1"/>
  <c r="IU87" i="1"/>
  <c r="IS87" i="1"/>
  <c r="IQ87" i="1"/>
  <c r="IO87" i="1"/>
  <c r="IM87" i="1"/>
  <c r="IK87" i="1"/>
  <c r="II87" i="1"/>
  <c r="IG87" i="1"/>
  <c r="IE87" i="1"/>
  <c r="IC87" i="1"/>
  <c r="IA87" i="1"/>
  <c r="HY87" i="1"/>
  <c r="HW87" i="1"/>
  <c r="HU87" i="1"/>
  <c r="HS87" i="1"/>
  <c r="HQ87" i="1"/>
  <c r="HO87" i="1"/>
  <c r="HM87" i="1"/>
  <c r="HK87" i="1"/>
  <c r="HI87" i="1"/>
  <c r="HG87" i="1"/>
  <c r="HE87" i="1"/>
  <c r="HC87" i="1"/>
  <c r="HA87" i="1"/>
  <c r="GY87" i="1"/>
  <c r="GW87" i="1"/>
  <c r="GU87" i="1"/>
  <c r="GS87" i="1"/>
  <c r="GQ87" i="1"/>
  <c r="GO87" i="1"/>
  <c r="GM87" i="1"/>
  <c r="GK87" i="1"/>
  <c r="GI87" i="1"/>
  <c r="GG87" i="1"/>
  <c r="GE87" i="1"/>
  <c r="GC87" i="1"/>
  <c r="GA87" i="1"/>
  <c r="FY87" i="1"/>
  <c r="FW87" i="1"/>
  <c r="FU87" i="1"/>
  <c r="FS87" i="1"/>
  <c r="FQ87" i="1"/>
  <c r="FO87" i="1"/>
  <c r="FM87" i="1"/>
  <c r="FK87" i="1"/>
  <c r="FI87" i="1"/>
  <c r="FG87" i="1"/>
  <c r="FE87" i="1"/>
  <c r="FC87" i="1"/>
  <c r="FA87" i="1"/>
  <c r="EY87" i="1"/>
  <c r="EW87" i="1"/>
  <c r="EU87" i="1"/>
  <c r="ES87" i="1"/>
  <c r="EQ87" i="1"/>
  <c r="EO87" i="1"/>
  <c r="EM87" i="1"/>
  <c r="EK87" i="1"/>
  <c r="EI87" i="1"/>
  <c r="EG87" i="1"/>
  <c r="EE87" i="1"/>
  <c r="EC87" i="1"/>
  <c r="EA87" i="1"/>
  <c r="DY87" i="1"/>
  <c r="DW87" i="1"/>
  <c r="DU87" i="1"/>
  <c r="DS87" i="1"/>
  <c r="DQ87" i="1"/>
  <c r="DO87" i="1"/>
  <c r="DM87" i="1"/>
  <c r="DK87" i="1"/>
  <c r="DI87" i="1"/>
  <c r="DG87" i="1"/>
  <c r="DE87" i="1"/>
  <c r="DC87" i="1"/>
  <c r="DA87" i="1"/>
  <c r="CY87" i="1"/>
  <c r="CW87" i="1"/>
  <c r="CU87" i="1"/>
  <c r="CS87" i="1"/>
  <c r="CQ87" i="1"/>
  <c r="CO87" i="1"/>
  <c r="CM87" i="1"/>
  <c r="CK87" i="1"/>
  <c r="CI87" i="1"/>
  <c r="CG87" i="1"/>
  <c r="CE87" i="1"/>
  <c r="CC87" i="1"/>
  <c r="CA87" i="1"/>
  <c r="BY87" i="1"/>
  <c r="BW87" i="1"/>
  <c r="BU87" i="1"/>
  <c r="BS87" i="1"/>
  <c r="BQ87" i="1"/>
  <c r="BO87" i="1"/>
  <c r="BM87" i="1"/>
  <c r="BK87" i="1"/>
  <c r="BI87" i="1"/>
  <c r="BG87" i="1"/>
  <c r="BE87" i="1"/>
  <c r="BC87" i="1"/>
  <c r="BA87" i="1"/>
  <c r="AY87" i="1"/>
  <c r="AW87" i="1"/>
  <c r="AU87" i="1"/>
  <c r="AS87" i="1"/>
  <c r="AQ87" i="1"/>
  <c r="AO87" i="1"/>
  <c r="AM87" i="1"/>
  <c r="AK87" i="1"/>
  <c r="AI87" i="1"/>
  <c r="AG87" i="1"/>
  <c r="AE87" i="1"/>
  <c r="AC87" i="1"/>
  <c r="AA87" i="1"/>
  <c r="Y87" i="1"/>
  <c r="W87" i="1"/>
  <c r="U87" i="1"/>
  <c r="S87" i="1"/>
  <c r="Q87" i="1"/>
  <c r="O87" i="1"/>
  <c r="M87" i="1"/>
  <c r="K87" i="1"/>
  <c r="I87" i="1"/>
  <c r="F87" i="1"/>
  <c r="NN87" i="1"/>
  <c r="NL87" i="1"/>
  <c r="NJ87" i="1"/>
  <c r="NH87" i="1"/>
  <c r="NF87" i="1"/>
  <c r="ND87" i="1"/>
  <c r="NB87" i="1"/>
  <c r="MZ87" i="1"/>
  <c r="MX87" i="1"/>
  <c r="MV87" i="1"/>
  <c r="MT87" i="1"/>
  <c r="MR87" i="1"/>
  <c r="MP87" i="1"/>
  <c r="MN87" i="1"/>
  <c r="ML87" i="1"/>
  <c r="MJ87" i="1"/>
  <c r="MH87" i="1"/>
  <c r="MF87" i="1"/>
  <c r="MD87" i="1"/>
  <c r="MB87" i="1"/>
  <c r="LZ87" i="1"/>
  <c r="LX87" i="1"/>
  <c r="LV87" i="1"/>
  <c r="LT87" i="1"/>
  <c r="LR87" i="1"/>
  <c r="LP87" i="1"/>
  <c r="LN87" i="1"/>
  <c r="LL87" i="1"/>
  <c r="LJ87" i="1"/>
  <c r="LH87" i="1"/>
  <c r="LF87" i="1"/>
  <c r="LD87" i="1"/>
  <c r="LB87" i="1"/>
  <c r="KZ87" i="1"/>
  <c r="KX87" i="1"/>
  <c r="KV87" i="1"/>
  <c r="KT87" i="1"/>
  <c r="KR87" i="1"/>
  <c r="KP87" i="1"/>
  <c r="KN87" i="1"/>
  <c r="KL87" i="1"/>
  <c r="KJ87" i="1"/>
  <c r="KH87" i="1"/>
  <c r="KF87" i="1"/>
  <c r="KD87" i="1"/>
  <c r="KB87" i="1"/>
  <c r="JZ87" i="1"/>
  <c r="JX87" i="1"/>
  <c r="JV87" i="1"/>
  <c r="JT87" i="1"/>
  <c r="JR87" i="1"/>
  <c r="JP87" i="1"/>
  <c r="JN87" i="1"/>
  <c r="JL87" i="1"/>
  <c r="JJ87" i="1"/>
  <c r="JH87" i="1"/>
  <c r="JF87" i="1"/>
  <c r="JD87" i="1"/>
  <c r="JB87" i="1"/>
  <c r="IZ87" i="1"/>
  <c r="IX87" i="1"/>
  <c r="IV87" i="1"/>
  <c r="IT87" i="1"/>
  <c r="IR87" i="1"/>
  <c r="IP87" i="1"/>
  <c r="IN87" i="1"/>
  <c r="IL87" i="1"/>
  <c r="IJ87" i="1"/>
  <c r="IH87" i="1"/>
  <c r="IF87" i="1"/>
  <c r="ID87" i="1"/>
  <c r="IB87" i="1"/>
  <c r="HZ87" i="1"/>
  <c r="HX87" i="1"/>
  <c r="HV87" i="1"/>
  <c r="HT87" i="1"/>
  <c r="HR87" i="1"/>
  <c r="HP87" i="1"/>
  <c r="HN87" i="1"/>
  <c r="HL87" i="1"/>
  <c r="HJ87" i="1"/>
  <c r="HH87" i="1"/>
  <c r="HF87" i="1"/>
  <c r="HD87" i="1"/>
  <c r="HB87" i="1"/>
  <c r="GZ87" i="1"/>
  <c r="GX87" i="1"/>
  <c r="GV87" i="1"/>
  <c r="GT87" i="1"/>
  <c r="GR87" i="1"/>
  <c r="GP87" i="1"/>
  <c r="GN87" i="1"/>
  <c r="GL87" i="1"/>
  <c r="GJ87" i="1"/>
  <c r="GH87" i="1"/>
  <c r="GF87" i="1"/>
  <c r="GD87" i="1"/>
  <c r="GB87" i="1"/>
  <c r="FZ87" i="1"/>
  <c r="FX87" i="1"/>
  <c r="FV87" i="1"/>
  <c r="FT87" i="1"/>
  <c r="FR87" i="1"/>
  <c r="FP87" i="1"/>
  <c r="FN87" i="1"/>
  <c r="FL87" i="1"/>
  <c r="FJ87" i="1"/>
  <c r="FH87" i="1"/>
  <c r="FF87" i="1"/>
  <c r="FD87" i="1"/>
  <c r="FB87" i="1"/>
  <c r="EZ87" i="1"/>
  <c r="EX87" i="1"/>
  <c r="EV87" i="1"/>
  <c r="ET87" i="1"/>
  <c r="ER87" i="1"/>
  <c r="EP87" i="1"/>
  <c r="EN87" i="1"/>
  <c r="EL87" i="1"/>
  <c r="EJ87" i="1"/>
  <c r="EH87" i="1"/>
  <c r="EF87" i="1"/>
  <c r="ED87" i="1"/>
  <c r="EB87" i="1"/>
  <c r="DZ87" i="1"/>
  <c r="DX87" i="1"/>
  <c r="DV87" i="1"/>
  <c r="DT87" i="1"/>
  <c r="DR87" i="1"/>
  <c r="DP87" i="1"/>
  <c r="DN87" i="1"/>
  <c r="DL87" i="1"/>
  <c r="DJ87" i="1"/>
  <c r="DH87" i="1"/>
  <c r="DF87" i="1"/>
  <c r="DD87" i="1"/>
  <c r="DB87" i="1"/>
  <c r="CZ87" i="1"/>
  <c r="CX87" i="1"/>
  <c r="CV87" i="1"/>
  <c r="CT87" i="1"/>
  <c r="CR87" i="1"/>
  <c r="CP87" i="1"/>
  <c r="CN87" i="1"/>
  <c r="CL87" i="1"/>
  <c r="CJ87" i="1"/>
  <c r="CH87" i="1"/>
  <c r="CF87" i="1"/>
  <c r="CD87" i="1"/>
  <c r="CB87" i="1"/>
  <c r="BZ87" i="1"/>
  <c r="BX87" i="1"/>
  <c r="BV87" i="1"/>
  <c r="BT87" i="1"/>
  <c r="BR87" i="1"/>
  <c r="BP87" i="1"/>
  <c r="BN87" i="1"/>
  <c r="BL87" i="1"/>
  <c r="BJ87" i="1"/>
  <c r="BH87" i="1"/>
  <c r="BF87" i="1"/>
  <c r="BD87" i="1"/>
  <c r="BB87" i="1"/>
  <c r="AZ87" i="1"/>
  <c r="AX87" i="1"/>
  <c r="AV87" i="1"/>
  <c r="AT87" i="1"/>
  <c r="AR87" i="1"/>
  <c r="AP87" i="1"/>
  <c r="AN87" i="1"/>
  <c r="AL87" i="1"/>
  <c r="AJ87" i="1"/>
  <c r="AH87" i="1"/>
  <c r="AF87" i="1"/>
  <c r="AD87" i="1"/>
  <c r="AB87" i="1"/>
  <c r="Z87" i="1"/>
  <c r="X87" i="1"/>
  <c r="V87" i="1"/>
  <c r="T87" i="1"/>
  <c r="R87" i="1"/>
  <c r="P87" i="1"/>
  <c r="N87" i="1"/>
  <c r="L87" i="1"/>
  <c r="J87" i="1"/>
  <c r="G87" i="1"/>
  <c r="NM85" i="1"/>
  <c r="NK85" i="1"/>
  <c r="NI85" i="1"/>
  <c r="NG85" i="1"/>
  <c r="NE85" i="1"/>
  <c r="NC85" i="1"/>
  <c r="NA85" i="1"/>
  <c r="MY85" i="1"/>
  <c r="MW85" i="1"/>
  <c r="MU85" i="1"/>
  <c r="MS85" i="1"/>
  <c r="MQ85" i="1"/>
  <c r="MO85" i="1"/>
  <c r="MM85" i="1"/>
  <c r="MK85" i="1"/>
  <c r="MI85" i="1"/>
  <c r="MG85" i="1"/>
  <c r="ME85" i="1"/>
  <c r="MC85" i="1"/>
  <c r="MA85" i="1"/>
  <c r="LY85" i="1"/>
  <c r="LW85" i="1"/>
  <c r="LU85" i="1"/>
  <c r="LS85" i="1"/>
  <c r="LQ85" i="1"/>
  <c r="LO85" i="1"/>
  <c r="LM85" i="1"/>
  <c r="LK85" i="1"/>
  <c r="LI85" i="1"/>
  <c r="LG85" i="1"/>
  <c r="LE85" i="1"/>
  <c r="LC85" i="1"/>
  <c r="LA85" i="1"/>
  <c r="KY85" i="1"/>
  <c r="KW85" i="1"/>
  <c r="KU85" i="1"/>
  <c r="KS85" i="1"/>
  <c r="KQ85" i="1"/>
  <c r="KO85" i="1"/>
  <c r="KM85" i="1"/>
  <c r="KK85" i="1"/>
  <c r="KI85" i="1"/>
  <c r="KG85" i="1"/>
  <c r="KE85" i="1"/>
  <c r="KC85" i="1"/>
  <c r="KA85" i="1"/>
  <c r="JY85" i="1"/>
  <c r="JW85" i="1"/>
  <c r="JU85" i="1"/>
  <c r="JS85" i="1"/>
  <c r="JQ85" i="1"/>
  <c r="JO85" i="1"/>
  <c r="JM85" i="1"/>
  <c r="JK85" i="1"/>
  <c r="JI85" i="1"/>
  <c r="JG85" i="1"/>
  <c r="JE85" i="1"/>
  <c r="JC85" i="1"/>
  <c r="JA85" i="1"/>
  <c r="IY85" i="1"/>
  <c r="IW85" i="1"/>
  <c r="IU85" i="1"/>
  <c r="IS85" i="1"/>
  <c r="IQ85" i="1"/>
  <c r="IO85" i="1"/>
  <c r="IM85" i="1"/>
  <c r="IK85" i="1"/>
  <c r="II85" i="1"/>
  <c r="IG85" i="1"/>
  <c r="IE85" i="1"/>
  <c r="IC85" i="1"/>
  <c r="IA85" i="1"/>
  <c r="HY85" i="1"/>
  <c r="HW85" i="1"/>
  <c r="HU85" i="1"/>
  <c r="HS85" i="1"/>
  <c r="HQ85" i="1"/>
  <c r="HO85" i="1"/>
  <c r="HM85" i="1"/>
  <c r="HK85" i="1"/>
  <c r="HI85" i="1"/>
  <c r="HG85" i="1"/>
  <c r="HE85" i="1"/>
  <c r="HC85" i="1"/>
  <c r="HA85" i="1"/>
  <c r="GY85" i="1"/>
  <c r="GW85" i="1"/>
  <c r="GU85" i="1"/>
  <c r="GS85" i="1"/>
  <c r="GQ85" i="1"/>
  <c r="GO85" i="1"/>
  <c r="GM85" i="1"/>
  <c r="GK85" i="1"/>
  <c r="GI85" i="1"/>
  <c r="GG85" i="1"/>
  <c r="GE85" i="1"/>
  <c r="GC85" i="1"/>
  <c r="GA85" i="1"/>
  <c r="FY85" i="1"/>
  <c r="FW85" i="1"/>
  <c r="FU85" i="1"/>
  <c r="FS85" i="1"/>
  <c r="FQ85" i="1"/>
  <c r="FO85" i="1"/>
  <c r="FM85" i="1"/>
  <c r="FK85" i="1"/>
  <c r="FI85" i="1"/>
  <c r="FG85" i="1"/>
  <c r="FE85" i="1"/>
  <c r="FC85" i="1"/>
  <c r="FA85" i="1"/>
  <c r="EY85" i="1"/>
  <c r="EW85" i="1"/>
  <c r="EU85" i="1"/>
  <c r="ES85" i="1"/>
  <c r="EQ85" i="1"/>
  <c r="EO85" i="1"/>
  <c r="EM85" i="1"/>
  <c r="EK85" i="1"/>
  <c r="EI85" i="1"/>
  <c r="EG85" i="1"/>
  <c r="EE85" i="1"/>
  <c r="EC85" i="1"/>
  <c r="EA85" i="1"/>
  <c r="DY85" i="1"/>
  <c r="DW85" i="1"/>
  <c r="DU85" i="1"/>
  <c r="DS85" i="1"/>
  <c r="DQ85" i="1"/>
  <c r="DO85" i="1"/>
  <c r="DM85" i="1"/>
  <c r="DK85" i="1"/>
  <c r="DI85" i="1"/>
  <c r="DG85" i="1"/>
  <c r="DE85" i="1"/>
  <c r="DC85" i="1"/>
  <c r="DA85" i="1"/>
  <c r="CY85" i="1"/>
  <c r="CW85" i="1"/>
  <c r="CU85" i="1"/>
  <c r="CS85" i="1"/>
  <c r="CQ85" i="1"/>
  <c r="CO85" i="1"/>
  <c r="CM85" i="1"/>
  <c r="CK85" i="1"/>
  <c r="CI85" i="1"/>
  <c r="CG85" i="1"/>
  <c r="CE85" i="1"/>
  <c r="CC85" i="1"/>
  <c r="CA85" i="1"/>
  <c r="BY85" i="1"/>
  <c r="BW85" i="1"/>
  <c r="BU85" i="1"/>
  <c r="BS85" i="1"/>
  <c r="BQ85" i="1"/>
  <c r="BO85" i="1"/>
  <c r="BM85" i="1"/>
  <c r="BK85" i="1"/>
  <c r="BI85" i="1"/>
  <c r="BG85" i="1"/>
  <c r="BE85" i="1"/>
  <c r="G85" i="1"/>
  <c r="NN85" i="1"/>
  <c r="NL85" i="1"/>
  <c r="NJ85" i="1"/>
  <c r="NH85" i="1"/>
  <c r="NF85" i="1"/>
  <c r="ND85" i="1"/>
  <c r="NB85" i="1"/>
  <c r="MZ85" i="1"/>
  <c r="MX85" i="1"/>
  <c r="MV85" i="1"/>
  <c r="MT85" i="1"/>
  <c r="MR85" i="1"/>
  <c r="MP85" i="1"/>
  <c r="MN85" i="1"/>
  <c r="ML85" i="1"/>
  <c r="MJ85" i="1"/>
  <c r="MH85" i="1"/>
  <c r="MF85" i="1"/>
  <c r="MD85" i="1"/>
  <c r="MB85" i="1"/>
  <c r="LZ85" i="1"/>
  <c r="LX85" i="1"/>
  <c r="LV85" i="1"/>
  <c r="LT85" i="1"/>
  <c r="LR85" i="1"/>
  <c r="LP85" i="1"/>
  <c r="LN85" i="1"/>
  <c r="LL85" i="1"/>
  <c r="LJ85" i="1"/>
  <c r="LH85" i="1"/>
  <c r="LF85" i="1"/>
  <c r="LD85" i="1"/>
  <c r="LB85" i="1"/>
  <c r="KZ85" i="1"/>
  <c r="KX85" i="1"/>
  <c r="KV85" i="1"/>
  <c r="KT85" i="1"/>
  <c r="KR85" i="1"/>
  <c r="KP85" i="1"/>
  <c r="KN85" i="1"/>
  <c r="KL85" i="1"/>
  <c r="KJ85" i="1"/>
  <c r="KH85" i="1"/>
  <c r="KF85" i="1"/>
  <c r="KD85" i="1"/>
  <c r="KB85" i="1"/>
  <c r="JZ85" i="1"/>
  <c r="JX85" i="1"/>
  <c r="JV85" i="1"/>
  <c r="JT85" i="1"/>
  <c r="JR85" i="1"/>
  <c r="JP85" i="1"/>
  <c r="JN85" i="1"/>
  <c r="JL85" i="1"/>
  <c r="JJ85" i="1"/>
  <c r="JH85" i="1"/>
  <c r="JF85" i="1"/>
  <c r="JD85" i="1"/>
  <c r="JB85" i="1"/>
  <c r="IZ85" i="1"/>
  <c r="IX85" i="1"/>
  <c r="IV85" i="1"/>
  <c r="IT85" i="1"/>
  <c r="IR85" i="1"/>
  <c r="IP85" i="1"/>
  <c r="IN85" i="1"/>
  <c r="IL85" i="1"/>
  <c r="IJ85" i="1"/>
  <c r="IH85" i="1"/>
  <c r="IF85" i="1"/>
  <c r="ID85" i="1"/>
  <c r="IB85" i="1"/>
  <c r="HZ85" i="1"/>
  <c r="HX85" i="1"/>
  <c r="HV85" i="1"/>
  <c r="HT85" i="1"/>
  <c r="HR85" i="1"/>
  <c r="HP85" i="1"/>
  <c r="HN85" i="1"/>
  <c r="HL85" i="1"/>
  <c r="HJ85" i="1"/>
  <c r="HH85" i="1"/>
  <c r="HF85" i="1"/>
  <c r="HD85" i="1"/>
  <c r="HB85" i="1"/>
  <c r="GZ85" i="1"/>
  <c r="GX85" i="1"/>
  <c r="GV85" i="1"/>
  <c r="GT85" i="1"/>
  <c r="GR85" i="1"/>
  <c r="GP85" i="1"/>
  <c r="GN85" i="1"/>
  <c r="GL85" i="1"/>
  <c r="GJ85" i="1"/>
  <c r="GH85" i="1"/>
  <c r="GF85" i="1"/>
  <c r="GD85" i="1"/>
  <c r="GB85" i="1"/>
  <c r="FZ85" i="1"/>
  <c r="FX85" i="1"/>
  <c r="FV85" i="1"/>
  <c r="FT85" i="1"/>
  <c r="FR85" i="1"/>
  <c r="FP85" i="1"/>
  <c r="FN85" i="1"/>
  <c r="FL85" i="1"/>
  <c r="FJ85" i="1"/>
  <c r="FH85" i="1"/>
  <c r="FF85" i="1"/>
  <c r="FD85" i="1"/>
  <c r="FB85" i="1"/>
  <c r="EZ85" i="1"/>
  <c r="EX85" i="1"/>
  <c r="EV85" i="1"/>
  <c r="ET85" i="1"/>
  <c r="ER85" i="1"/>
  <c r="EP85" i="1"/>
  <c r="EN85" i="1"/>
  <c r="EL85" i="1"/>
  <c r="EJ85" i="1"/>
  <c r="EH85" i="1"/>
  <c r="EF85" i="1"/>
  <c r="ED85" i="1"/>
  <c r="EB85" i="1"/>
  <c r="DZ85" i="1"/>
  <c r="DX85" i="1"/>
  <c r="DV85" i="1"/>
  <c r="DT85" i="1"/>
  <c r="DR85" i="1"/>
  <c r="DP85" i="1"/>
  <c r="DN85" i="1"/>
  <c r="DL85" i="1"/>
  <c r="DJ85" i="1"/>
  <c r="DH85" i="1"/>
  <c r="DF85" i="1"/>
  <c r="DD85" i="1"/>
  <c r="DB85" i="1"/>
  <c r="CZ85" i="1"/>
  <c r="CX85" i="1"/>
  <c r="CV85" i="1"/>
  <c r="CT85" i="1"/>
  <c r="CR85" i="1"/>
  <c r="CP85" i="1"/>
  <c r="CN85" i="1"/>
  <c r="CL85" i="1"/>
  <c r="CJ85" i="1"/>
  <c r="CH85" i="1"/>
  <c r="CF85" i="1"/>
  <c r="CD85" i="1"/>
  <c r="CB85" i="1"/>
  <c r="BZ85" i="1"/>
  <c r="BX85" i="1"/>
  <c r="BV85" i="1"/>
  <c r="BT85" i="1"/>
  <c r="BR85" i="1"/>
  <c r="BP85" i="1"/>
  <c r="BN85" i="1"/>
  <c r="BL85" i="1"/>
  <c r="BJ85" i="1"/>
  <c r="BH85" i="1"/>
  <c r="BF85" i="1"/>
  <c r="F85" i="1"/>
  <c r="NN145" i="1"/>
  <c r="NL145" i="1"/>
  <c r="NJ145" i="1"/>
  <c r="NH145" i="1"/>
  <c r="NF145" i="1"/>
  <c r="ND145" i="1"/>
  <c r="NB145" i="1"/>
  <c r="MZ145" i="1"/>
  <c r="MX145" i="1"/>
  <c r="MV145" i="1"/>
  <c r="MT145" i="1"/>
  <c r="MR145" i="1"/>
  <c r="MP145" i="1"/>
  <c r="MN145" i="1"/>
  <c r="ML145" i="1"/>
  <c r="MJ145" i="1"/>
  <c r="MH145" i="1"/>
  <c r="MF145" i="1"/>
  <c r="MD145" i="1"/>
  <c r="MB145" i="1"/>
  <c r="LZ145" i="1"/>
  <c r="LX145" i="1"/>
  <c r="LV145" i="1"/>
  <c r="LT145" i="1"/>
  <c r="LR145" i="1"/>
  <c r="LP145" i="1"/>
  <c r="LN145" i="1"/>
  <c r="LL145" i="1"/>
  <c r="LJ145" i="1"/>
  <c r="LH145" i="1"/>
  <c r="LF145" i="1"/>
  <c r="LD145" i="1"/>
  <c r="LB145" i="1"/>
  <c r="KZ145" i="1"/>
  <c r="KX145" i="1"/>
  <c r="KV145" i="1"/>
  <c r="KT145" i="1"/>
  <c r="KR145" i="1"/>
  <c r="KP145" i="1"/>
  <c r="KN145" i="1"/>
  <c r="KL145" i="1"/>
  <c r="KJ145" i="1"/>
  <c r="KH145" i="1"/>
  <c r="KF145" i="1"/>
  <c r="KD145" i="1"/>
  <c r="KB145" i="1"/>
  <c r="JZ145" i="1"/>
  <c r="JX145" i="1"/>
  <c r="JV145" i="1"/>
  <c r="JT145" i="1"/>
  <c r="JR145" i="1"/>
  <c r="JP145" i="1"/>
  <c r="JN145" i="1"/>
  <c r="JL145" i="1"/>
  <c r="JJ145" i="1"/>
  <c r="JH145" i="1"/>
  <c r="JF145" i="1"/>
  <c r="JD145" i="1"/>
  <c r="JB145" i="1"/>
  <c r="IZ145" i="1"/>
  <c r="IX145" i="1"/>
  <c r="IV145" i="1"/>
  <c r="IT145" i="1"/>
  <c r="IR145" i="1"/>
  <c r="IP145" i="1"/>
  <c r="IN145" i="1"/>
  <c r="IL145" i="1"/>
  <c r="IJ145" i="1"/>
  <c r="IH145" i="1"/>
  <c r="IF145" i="1"/>
  <c r="ID145" i="1"/>
  <c r="IB145" i="1"/>
  <c r="HZ145" i="1"/>
  <c r="HX145" i="1"/>
  <c r="HV145" i="1"/>
  <c r="HT145" i="1"/>
  <c r="HR145" i="1"/>
  <c r="HP145" i="1"/>
  <c r="HN145" i="1"/>
  <c r="HL145" i="1"/>
  <c r="HJ145" i="1"/>
  <c r="HH145" i="1"/>
  <c r="HF145" i="1"/>
  <c r="HD145" i="1"/>
  <c r="HB145" i="1"/>
  <c r="GZ145" i="1"/>
  <c r="GX145" i="1"/>
  <c r="GV145" i="1"/>
  <c r="GT145" i="1"/>
  <c r="GR145" i="1"/>
  <c r="GP145" i="1"/>
  <c r="GN145" i="1"/>
  <c r="GL145" i="1"/>
  <c r="GJ145" i="1"/>
  <c r="GH145" i="1"/>
  <c r="GF145" i="1"/>
  <c r="GD145" i="1"/>
  <c r="GB145" i="1"/>
  <c r="FZ145" i="1"/>
  <c r="FX145" i="1"/>
  <c r="FV145" i="1"/>
  <c r="FT145" i="1"/>
  <c r="FR145" i="1"/>
  <c r="FP145" i="1"/>
  <c r="FN145" i="1"/>
  <c r="FL145" i="1"/>
  <c r="FJ145" i="1"/>
  <c r="FH145" i="1"/>
  <c r="FF145" i="1"/>
  <c r="FD145" i="1"/>
  <c r="FB145" i="1"/>
  <c r="EZ145" i="1"/>
  <c r="EX145" i="1"/>
  <c r="EV145" i="1"/>
  <c r="ET145" i="1"/>
  <c r="ER145" i="1"/>
  <c r="EP145" i="1"/>
  <c r="EN145" i="1"/>
  <c r="EL145" i="1"/>
  <c r="EJ145" i="1"/>
  <c r="EH145" i="1"/>
  <c r="EF145" i="1"/>
  <c r="ED145" i="1"/>
  <c r="EB145" i="1"/>
  <c r="DZ145" i="1"/>
  <c r="DX145" i="1"/>
  <c r="DV145" i="1"/>
  <c r="DT145" i="1"/>
  <c r="DR145" i="1"/>
  <c r="DP145" i="1"/>
  <c r="DN145" i="1"/>
  <c r="DL145" i="1"/>
  <c r="DJ145" i="1"/>
  <c r="DH145" i="1"/>
  <c r="DF145" i="1"/>
  <c r="DD145" i="1"/>
  <c r="DB145" i="1"/>
  <c r="CZ145" i="1"/>
  <c r="CX145" i="1"/>
  <c r="CV145" i="1"/>
  <c r="CT145" i="1"/>
  <c r="CR145" i="1"/>
  <c r="CP145" i="1"/>
  <c r="CN145" i="1"/>
  <c r="CL145" i="1"/>
  <c r="CJ145" i="1"/>
  <c r="CH145" i="1"/>
  <c r="CF145" i="1"/>
  <c r="CD145" i="1"/>
  <c r="CB145" i="1"/>
  <c r="BZ145" i="1"/>
  <c r="BX145" i="1"/>
  <c r="BV145" i="1"/>
  <c r="BT145" i="1"/>
  <c r="BR145" i="1"/>
  <c r="BP145" i="1"/>
  <c r="BN145" i="1"/>
  <c r="BL145" i="1"/>
  <c r="BJ145" i="1"/>
  <c r="BH145" i="1"/>
  <c r="BF145" i="1"/>
  <c r="BD145" i="1"/>
  <c r="BB145" i="1"/>
  <c r="AZ145" i="1"/>
  <c r="AX145" i="1"/>
  <c r="AV145" i="1"/>
  <c r="AT145" i="1"/>
  <c r="AR145" i="1"/>
  <c r="AP145" i="1"/>
  <c r="AN145" i="1"/>
  <c r="AL145" i="1"/>
  <c r="AJ145" i="1"/>
  <c r="AH145" i="1"/>
  <c r="AF145" i="1"/>
  <c r="AD145" i="1"/>
  <c r="AB145" i="1"/>
  <c r="Z145" i="1"/>
  <c r="X145" i="1"/>
  <c r="V145" i="1"/>
  <c r="T145" i="1"/>
  <c r="R145" i="1"/>
  <c r="P145" i="1"/>
  <c r="N145" i="1"/>
  <c r="L145" i="1"/>
  <c r="J145" i="1"/>
  <c r="H145" i="1"/>
  <c r="F145" i="1"/>
  <c r="NM145" i="1"/>
  <c r="NK145" i="1"/>
  <c r="NI145" i="1"/>
  <c r="NG145" i="1"/>
  <c r="NE145" i="1"/>
  <c r="NC145" i="1"/>
  <c r="NA145" i="1"/>
  <c r="MY145" i="1"/>
  <c r="MW145" i="1"/>
  <c r="MU145" i="1"/>
  <c r="MS145" i="1"/>
  <c r="MQ145" i="1"/>
  <c r="MO145" i="1"/>
  <c r="MM145" i="1"/>
  <c r="MK145" i="1"/>
  <c r="MI145" i="1"/>
  <c r="MG145" i="1"/>
  <c r="ME145" i="1"/>
  <c r="MC145" i="1"/>
  <c r="MA145" i="1"/>
  <c r="LY145" i="1"/>
  <c r="LW145" i="1"/>
  <c r="LU145" i="1"/>
  <c r="LS145" i="1"/>
  <c r="LQ145" i="1"/>
  <c r="LO145" i="1"/>
  <c r="LM145" i="1"/>
  <c r="LK145" i="1"/>
  <c r="LI145" i="1"/>
  <c r="LG145" i="1"/>
  <c r="LE145" i="1"/>
  <c r="LC145" i="1"/>
  <c r="LA145" i="1"/>
  <c r="KY145" i="1"/>
  <c r="KW145" i="1"/>
  <c r="KU145" i="1"/>
  <c r="KS145" i="1"/>
  <c r="KQ145" i="1"/>
  <c r="KO145" i="1"/>
  <c r="KM145" i="1"/>
  <c r="KK145" i="1"/>
  <c r="KI145" i="1"/>
  <c r="KG145" i="1"/>
  <c r="KE145" i="1"/>
  <c r="KC145" i="1"/>
  <c r="KA145" i="1"/>
  <c r="JY145" i="1"/>
  <c r="JW145" i="1"/>
  <c r="JU145" i="1"/>
  <c r="JS145" i="1"/>
  <c r="JQ145" i="1"/>
  <c r="JO145" i="1"/>
  <c r="JM145" i="1"/>
  <c r="JK145" i="1"/>
  <c r="JI145" i="1"/>
  <c r="JG145" i="1"/>
  <c r="JE145" i="1"/>
  <c r="JC145" i="1"/>
  <c r="JA145" i="1"/>
  <c r="IY145" i="1"/>
  <c r="IW145" i="1"/>
  <c r="IU145" i="1"/>
  <c r="IS145" i="1"/>
  <c r="IQ145" i="1"/>
  <c r="IO145" i="1"/>
  <c r="IM145" i="1"/>
  <c r="IK145" i="1"/>
  <c r="II145" i="1"/>
  <c r="IG145" i="1"/>
  <c r="IE145" i="1"/>
  <c r="IC145" i="1"/>
  <c r="IA145" i="1"/>
  <c r="HY145" i="1"/>
  <c r="HW145" i="1"/>
  <c r="HU145" i="1"/>
  <c r="HS145" i="1"/>
  <c r="HQ145" i="1"/>
  <c r="HO145" i="1"/>
  <c r="HM145" i="1"/>
  <c r="HK145" i="1"/>
  <c r="HI145" i="1"/>
  <c r="HG145" i="1"/>
  <c r="HE145" i="1"/>
  <c r="HC145" i="1"/>
  <c r="HA145" i="1"/>
  <c r="GY145" i="1"/>
  <c r="GW145" i="1"/>
  <c r="GU145" i="1"/>
  <c r="GS145" i="1"/>
  <c r="GQ145" i="1"/>
  <c r="GO145" i="1"/>
  <c r="GM145" i="1"/>
  <c r="GK145" i="1"/>
  <c r="GI145" i="1"/>
  <c r="GG145" i="1"/>
  <c r="GE145" i="1"/>
  <c r="GC145" i="1"/>
  <c r="GA145" i="1"/>
  <c r="FY145" i="1"/>
  <c r="FW145" i="1"/>
  <c r="FU145" i="1"/>
  <c r="FS145" i="1"/>
  <c r="FQ145" i="1"/>
  <c r="FO145" i="1"/>
  <c r="FM145" i="1"/>
  <c r="FK145" i="1"/>
  <c r="FI145" i="1"/>
  <c r="FG145" i="1"/>
  <c r="FE145" i="1"/>
  <c r="FC145" i="1"/>
  <c r="FA145" i="1"/>
  <c r="EY145" i="1"/>
  <c r="EW145" i="1"/>
  <c r="EU145" i="1"/>
  <c r="ES145" i="1"/>
  <c r="EQ145" i="1"/>
  <c r="EO145" i="1"/>
  <c r="EM145" i="1"/>
  <c r="EK145" i="1"/>
  <c r="EI145" i="1"/>
  <c r="EG145" i="1"/>
  <c r="EE145" i="1"/>
  <c r="EC145" i="1"/>
  <c r="EA145" i="1"/>
  <c r="DY145" i="1"/>
  <c r="DW145" i="1"/>
  <c r="DU145" i="1"/>
  <c r="DS145" i="1"/>
  <c r="DQ145" i="1"/>
  <c r="DO145" i="1"/>
  <c r="DM145" i="1"/>
  <c r="DK145" i="1"/>
  <c r="DI145" i="1"/>
  <c r="DG145" i="1"/>
  <c r="DE145" i="1"/>
  <c r="DC145" i="1"/>
  <c r="DA145" i="1"/>
  <c r="CY145" i="1"/>
  <c r="CW145" i="1"/>
  <c r="CU145" i="1"/>
  <c r="CS145" i="1"/>
  <c r="CQ145" i="1"/>
  <c r="CO145" i="1"/>
  <c r="CM145" i="1"/>
  <c r="CK145" i="1"/>
  <c r="CI145" i="1"/>
  <c r="CG145" i="1"/>
  <c r="CE145" i="1"/>
  <c r="CC145" i="1"/>
  <c r="CA145" i="1"/>
  <c r="BY145" i="1"/>
  <c r="BW145" i="1"/>
  <c r="BU145" i="1"/>
  <c r="BS145" i="1"/>
  <c r="BQ145" i="1"/>
  <c r="BO145" i="1"/>
  <c r="BM145" i="1"/>
  <c r="BK145" i="1"/>
  <c r="BI145" i="1"/>
  <c r="BG145" i="1"/>
  <c r="BE145" i="1"/>
  <c r="BC145" i="1"/>
  <c r="BA145" i="1"/>
  <c r="AY145" i="1"/>
  <c r="AW145" i="1"/>
  <c r="AU145" i="1"/>
  <c r="AS145" i="1"/>
  <c r="AQ145" i="1"/>
  <c r="AO145" i="1"/>
  <c r="AM145" i="1"/>
  <c r="AK145" i="1"/>
  <c r="AI145" i="1"/>
  <c r="AG145" i="1"/>
  <c r="AE145" i="1"/>
  <c r="AC145" i="1"/>
  <c r="AA145" i="1"/>
  <c r="Y145" i="1"/>
  <c r="W145" i="1"/>
  <c r="U145" i="1"/>
  <c r="S145" i="1"/>
  <c r="Q145" i="1"/>
  <c r="O145" i="1"/>
  <c r="M145" i="1"/>
  <c r="K145" i="1"/>
  <c r="I145" i="1"/>
  <c r="G145" i="1"/>
  <c r="NN143" i="1"/>
  <c r="NL143" i="1"/>
  <c r="NJ143" i="1"/>
  <c r="NH143" i="1"/>
  <c r="NF143" i="1"/>
  <c r="ND143" i="1"/>
  <c r="NB143" i="1"/>
  <c r="MZ143" i="1"/>
  <c r="MX143" i="1"/>
  <c r="MV143" i="1"/>
  <c r="MT143" i="1"/>
  <c r="MR143" i="1"/>
  <c r="MP143" i="1"/>
  <c r="MN143" i="1"/>
  <c r="ML143" i="1"/>
  <c r="MJ143" i="1"/>
  <c r="MH143" i="1"/>
  <c r="MF143" i="1"/>
  <c r="MD143" i="1"/>
  <c r="MB143" i="1"/>
  <c r="LZ143" i="1"/>
  <c r="LX143" i="1"/>
  <c r="LV143" i="1"/>
  <c r="LT143" i="1"/>
  <c r="LR143" i="1"/>
  <c r="LP143" i="1"/>
  <c r="LN143" i="1"/>
  <c r="LL143" i="1"/>
  <c r="LJ143" i="1"/>
  <c r="LH143" i="1"/>
  <c r="LF143" i="1"/>
  <c r="LD143" i="1"/>
  <c r="LB143" i="1"/>
  <c r="KZ143" i="1"/>
  <c r="KX143" i="1"/>
  <c r="KV143" i="1"/>
  <c r="KT143" i="1"/>
  <c r="KR143" i="1"/>
  <c r="KP143" i="1"/>
  <c r="KN143" i="1"/>
  <c r="KL143" i="1"/>
  <c r="KJ143" i="1"/>
  <c r="KH143" i="1"/>
  <c r="KF143" i="1"/>
  <c r="KD143" i="1"/>
  <c r="KB143" i="1"/>
  <c r="JZ143" i="1"/>
  <c r="JX143" i="1"/>
  <c r="JV143" i="1"/>
  <c r="JT143" i="1"/>
  <c r="JR143" i="1"/>
  <c r="JP143" i="1"/>
  <c r="JN143" i="1"/>
  <c r="JL143" i="1"/>
  <c r="JJ143" i="1"/>
  <c r="JH143" i="1"/>
  <c r="JF143" i="1"/>
  <c r="JD143" i="1"/>
  <c r="JB143" i="1"/>
  <c r="IZ143" i="1"/>
  <c r="IX143" i="1"/>
  <c r="IV143" i="1"/>
  <c r="IT143" i="1"/>
  <c r="IR143" i="1"/>
  <c r="IP143" i="1"/>
  <c r="IN143" i="1"/>
  <c r="IL143" i="1"/>
  <c r="IJ143" i="1"/>
  <c r="IH143" i="1"/>
  <c r="IF143" i="1"/>
  <c r="ID143" i="1"/>
  <c r="IB143" i="1"/>
  <c r="HZ143" i="1"/>
  <c r="HX143" i="1"/>
  <c r="HV143" i="1"/>
  <c r="HT143" i="1"/>
  <c r="HR143" i="1"/>
  <c r="HP143" i="1"/>
  <c r="HN143" i="1"/>
  <c r="HL143" i="1"/>
  <c r="HJ143" i="1"/>
  <c r="HH143" i="1"/>
  <c r="HF143" i="1"/>
  <c r="HD143" i="1"/>
  <c r="HB143" i="1"/>
  <c r="GZ143" i="1"/>
  <c r="GX143" i="1"/>
  <c r="GV143" i="1"/>
  <c r="GT143" i="1"/>
  <c r="GR143" i="1"/>
  <c r="GP143" i="1"/>
  <c r="GN143" i="1"/>
  <c r="GL143" i="1"/>
  <c r="GJ143" i="1"/>
  <c r="GH143" i="1"/>
  <c r="GF143" i="1"/>
  <c r="GD143" i="1"/>
  <c r="GB143" i="1"/>
  <c r="FZ143" i="1"/>
  <c r="FX143" i="1"/>
  <c r="FV143" i="1"/>
  <c r="FT143" i="1"/>
  <c r="FR143" i="1"/>
  <c r="FP143" i="1"/>
  <c r="FN143" i="1"/>
  <c r="FL143" i="1"/>
  <c r="FJ143" i="1"/>
  <c r="FH143" i="1"/>
  <c r="FF143" i="1"/>
  <c r="FD143" i="1"/>
  <c r="FB143" i="1"/>
  <c r="EZ143" i="1"/>
  <c r="EX143" i="1"/>
  <c r="EV143" i="1"/>
  <c r="ET143" i="1"/>
  <c r="ER143" i="1"/>
  <c r="EP143" i="1"/>
  <c r="EN143" i="1"/>
  <c r="EL143" i="1"/>
  <c r="EJ143" i="1"/>
  <c r="EH143" i="1"/>
  <c r="EF143" i="1"/>
  <c r="ED143" i="1"/>
  <c r="EB143" i="1"/>
  <c r="DZ143" i="1"/>
  <c r="DX143" i="1"/>
  <c r="DV143" i="1"/>
  <c r="DT143" i="1"/>
  <c r="DR143" i="1"/>
  <c r="DP143" i="1"/>
  <c r="DN143" i="1"/>
  <c r="DL143" i="1"/>
  <c r="DJ143" i="1"/>
  <c r="DH143" i="1"/>
  <c r="DF143" i="1"/>
  <c r="DD143" i="1"/>
  <c r="DB143" i="1"/>
  <c r="CZ143" i="1"/>
  <c r="CX143" i="1"/>
  <c r="CV143" i="1"/>
  <c r="CT143" i="1"/>
  <c r="CR143" i="1"/>
  <c r="CP143" i="1"/>
  <c r="CN143" i="1"/>
  <c r="CL143" i="1"/>
  <c r="CJ143" i="1"/>
  <c r="CH143" i="1"/>
  <c r="CF143" i="1"/>
  <c r="CD143" i="1"/>
  <c r="CB143" i="1"/>
  <c r="BZ143" i="1"/>
  <c r="BX143" i="1"/>
  <c r="BV143" i="1"/>
  <c r="BT143" i="1"/>
  <c r="BR143" i="1"/>
  <c r="BP143" i="1"/>
  <c r="BN143" i="1"/>
  <c r="BL143" i="1"/>
  <c r="BJ143" i="1"/>
  <c r="BH143" i="1"/>
  <c r="BF143" i="1"/>
  <c r="BD143" i="1"/>
  <c r="BB143" i="1"/>
  <c r="AZ143" i="1"/>
  <c r="AX143" i="1"/>
  <c r="AV143" i="1"/>
  <c r="AT143" i="1"/>
  <c r="AR143" i="1"/>
  <c r="AP143" i="1"/>
  <c r="AN143" i="1"/>
  <c r="AL143" i="1"/>
  <c r="AJ143" i="1"/>
  <c r="AH143" i="1"/>
  <c r="AF143" i="1"/>
  <c r="AD143" i="1"/>
  <c r="AB143" i="1"/>
  <c r="Z143" i="1"/>
  <c r="X143" i="1"/>
  <c r="V143" i="1"/>
  <c r="T143" i="1"/>
  <c r="R143" i="1"/>
  <c r="P143" i="1"/>
  <c r="N143" i="1"/>
  <c r="L143" i="1"/>
  <c r="J143" i="1"/>
  <c r="H143" i="1"/>
  <c r="F143" i="1"/>
  <c r="NM143" i="1"/>
  <c r="NK143" i="1"/>
  <c r="NI143" i="1"/>
  <c r="NG143" i="1"/>
  <c r="NE143" i="1"/>
  <c r="NC143" i="1"/>
  <c r="NA143" i="1"/>
  <c r="MY143" i="1"/>
  <c r="MW143" i="1"/>
  <c r="MU143" i="1"/>
  <c r="MS143" i="1"/>
  <c r="MQ143" i="1"/>
  <c r="MO143" i="1"/>
  <c r="MM143" i="1"/>
  <c r="MK143" i="1"/>
  <c r="MI143" i="1"/>
  <c r="MG143" i="1"/>
  <c r="ME143" i="1"/>
  <c r="MC143" i="1"/>
  <c r="MA143" i="1"/>
  <c r="LY143" i="1"/>
  <c r="LW143" i="1"/>
  <c r="LU143" i="1"/>
  <c r="LS143" i="1"/>
  <c r="LQ143" i="1"/>
  <c r="LO143" i="1"/>
  <c r="LM143" i="1"/>
  <c r="LK143" i="1"/>
  <c r="LI143" i="1"/>
  <c r="LG143" i="1"/>
  <c r="LE143" i="1"/>
  <c r="LC143" i="1"/>
  <c r="LA143" i="1"/>
  <c r="KY143" i="1"/>
  <c r="KW143" i="1"/>
  <c r="KU143" i="1"/>
  <c r="KS143" i="1"/>
  <c r="KQ143" i="1"/>
  <c r="KO143" i="1"/>
  <c r="KM143" i="1"/>
  <c r="KK143" i="1"/>
  <c r="KI143" i="1"/>
  <c r="KG143" i="1"/>
  <c r="KE143" i="1"/>
  <c r="KC143" i="1"/>
  <c r="KA143" i="1"/>
  <c r="JY143" i="1"/>
  <c r="JW143" i="1"/>
  <c r="JU143" i="1"/>
  <c r="JS143" i="1"/>
  <c r="JQ143" i="1"/>
  <c r="JO143" i="1"/>
  <c r="JM143" i="1"/>
  <c r="JK143" i="1"/>
  <c r="JI143" i="1"/>
  <c r="JG143" i="1"/>
  <c r="JE143" i="1"/>
  <c r="JC143" i="1"/>
  <c r="JA143" i="1"/>
  <c r="IY143" i="1"/>
  <c r="IW143" i="1"/>
  <c r="IU143" i="1"/>
  <c r="IS143" i="1"/>
  <c r="IQ143" i="1"/>
  <c r="IO143" i="1"/>
  <c r="IM143" i="1"/>
  <c r="IK143" i="1"/>
  <c r="II143" i="1"/>
  <c r="IG143" i="1"/>
  <c r="IE143" i="1"/>
  <c r="IC143" i="1"/>
  <c r="IA143" i="1"/>
  <c r="HY143" i="1"/>
  <c r="HW143" i="1"/>
  <c r="HU143" i="1"/>
  <c r="HS143" i="1"/>
  <c r="HQ143" i="1"/>
  <c r="HO143" i="1"/>
  <c r="HM143" i="1"/>
  <c r="HK143" i="1"/>
  <c r="HI143" i="1"/>
  <c r="HG143" i="1"/>
  <c r="HE143" i="1"/>
  <c r="HC143" i="1"/>
  <c r="HA143" i="1"/>
  <c r="GY143" i="1"/>
  <c r="GW143" i="1"/>
  <c r="GU143" i="1"/>
  <c r="GS143" i="1"/>
  <c r="GQ143" i="1"/>
  <c r="GO143" i="1"/>
  <c r="GM143" i="1"/>
  <c r="GK143" i="1"/>
  <c r="GI143" i="1"/>
  <c r="GG143" i="1"/>
  <c r="GE143" i="1"/>
  <c r="GC143" i="1"/>
  <c r="GA143" i="1"/>
  <c r="FY143" i="1"/>
  <c r="FW143" i="1"/>
  <c r="FU143" i="1"/>
  <c r="FS143" i="1"/>
  <c r="FQ143" i="1"/>
  <c r="FO143" i="1"/>
  <c r="FM143" i="1"/>
  <c r="FK143" i="1"/>
  <c r="FI143" i="1"/>
  <c r="FG143" i="1"/>
  <c r="FE143" i="1"/>
  <c r="FC143" i="1"/>
  <c r="FA143" i="1"/>
  <c r="EY143" i="1"/>
  <c r="EW143" i="1"/>
  <c r="EU143" i="1"/>
  <c r="ES143" i="1"/>
  <c r="EQ143" i="1"/>
  <c r="EO143" i="1"/>
  <c r="EM143" i="1"/>
  <c r="EK143" i="1"/>
  <c r="EI143" i="1"/>
  <c r="EG143" i="1"/>
  <c r="EE143" i="1"/>
  <c r="EC143" i="1"/>
  <c r="EA143" i="1"/>
  <c r="DY143" i="1"/>
  <c r="DW143" i="1"/>
  <c r="DU143" i="1"/>
  <c r="DS143" i="1"/>
  <c r="DQ143" i="1"/>
  <c r="DO143" i="1"/>
  <c r="DM143" i="1"/>
  <c r="DK143" i="1"/>
  <c r="DI143" i="1"/>
  <c r="DG143" i="1"/>
  <c r="DE143" i="1"/>
  <c r="DC143" i="1"/>
  <c r="DA143" i="1"/>
  <c r="CY143" i="1"/>
  <c r="CW143" i="1"/>
  <c r="CU143" i="1"/>
  <c r="CS143" i="1"/>
  <c r="CQ143" i="1"/>
  <c r="CO143" i="1"/>
  <c r="CM143" i="1"/>
  <c r="CK143" i="1"/>
  <c r="CI143" i="1"/>
  <c r="CG143" i="1"/>
  <c r="CE143" i="1"/>
  <c r="CC143" i="1"/>
  <c r="CA143" i="1"/>
  <c r="BY143" i="1"/>
  <c r="BW143" i="1"/>
  <c r="BU143" i="1"/>
  <c r="BS143" i="1"/>
  <c r="BQ143" i="1"/>
  <c r="BO143" i="1"/>
  <c r="BM143" i="1"/>
  <c r="BK143" i="1"/>
  <c r="BI143" i="1"/>
  <c r="BG143" i="1"/>
  <c r="BE143" i="1"/>
  <c r="BC143" i="1"/>
  <c r="BA143" i="1"/>
  <c r="AY143" i="1"/>
  <c r="AW143" i="1"/>
  <c r="AU143" i="1"/>
  <c r="AS143" i="1"/>
  <c r="AQ143" i="1"/>
  <c r="AO143" i="1"/>
  <c r="AM143" i="1"/>
  <c r="AK143" i="1"/>
  <c r="AI143" i="1"/>
  <c r="AG143" i="1"/>
  <c r="AE143" i="1"/>
  <c r="AC143" i="1"/>
  <c r="AA143" i="1"/>
  <c r="Y143" i="1"/>
  <c r="W143" i="1"/>
  <c r="U143" i="1"/>
  <c r="S143" i="1"/>
  <c r="Q143" i="1"/>
  <c r="O143" i="1"/>
  <c r="M143" i="1"/>
  <c r="K143" i="1"/>
  <c r="I143" i="1"/>
  <c r="G143" i="1"/>
  <c r="NN141" i="1"/>
  <c r="NL141" i="1"/>
  <c r="NJ141" i="1"/>
  <c r="NH141" i="1"/>
  <c r="NF141" i="1"/>
  <c r="ND141" i="1"/>
  <c r="NB141" i="1"/>
  <c r="MZ141" i="1"/>
  <c r="MX141" i="1"/>
  <c r="MV141" i="1"/>
  <c r="MT141" i="1"/>
  <c r="MR141" i="1"/>
  <c r="MP141" i="1"/>
  <c r="MN141" i="1"/>
  <c r="ML141" i="1"/>
  <c r="MJ141" i="1"/>
  <c r="MH141" i="1"/>
  <c r="MF141" i="1"/>
  <c r="MD141" i="1"/>
  <c r="MB141" i="1"/>
  <c r="LZ141" i="1"/>
  <c r="LX141" i="1"/>
  <c r="LV141" i="1"/>
  <c r="LT141" i="1"/>
  <c r="LR141" i="1"/>
  <c r="LP141" i="1"/>
  <c r="LN141" i="1"/>
  <c r="LL141" i="1"/>
  <c r="LJ141" i="1"/>
  <c r="LH141" i="1"/>
  <c r="LF141" i="1"/>
  <c r="LD141" i="1"/>
  <c r="LB141" i="1"/>
  <c r="KZ141" i="1"/>
  <c r="KX141" i="1"/>
  <c r="KV141" i="1"/>
  <c r="KT141" i="1"/>
  <c r="KR141" i="1"/>
  <c r="KP141" i="1"/>
  <c r="KN141" i="1"/>
  <c r="KL141" i="1"/>
  <c r="KJ141" i="1"/>
  <c r="KH141" i="1"/>
  <c r="KF141" i="1"/>
  <c r="KD141" i="1"/>
  <c r="KB141" i="1"/>
  <c r="JZ141" i="1"/>
  <c r="JX141" i="1"/>
  <c r="JV141" i="1"/>
  <c r="JT141" i="1"/>
  <c r="JR141" i="1"/>
  <c r="JP141" i="1"/>
  <c r="JN141" i="1"/>
  <c r="JL141" i="1"/>
  <c r="JJ141" i="1"/>
  <c r="JH141" i="1"/>
  <c r="JF141" i="1"/>
  <c r="JD141" i="1"/>
  <c r="JB141" i="1"/>
  <c r="IZ141" i="1"/>
  <c r="IX141" i="1"/>
  <c r="IV141" i="1"/>
  <c r="IT141" i="1"/>
  <c r="IR141" i="1"/>
  <c r="IP141" i="1"/>
  <c r="IN141" i="1"/>
  <c r="IL141" i="1"/>
  <c r="IJ141" i="1"/>
  <c r="IH141" i="1"/>
  <c r="IF141" i="1"/>
  <c r="ID141" i="1"/>
  <c r="IB141" i="1"/>
  <c r="HZ141" i="1"/>
  <c r="HX141" i="1"/>
  <c r="HV141" i="1"/>
  <c r="HT141" i="1"/>
  <c r="HR141" i="1"/>
  <c r="HP141" i="1"/>
  <c r="HN141" i="1"/>
  <c r="HL141" i="1"/>
  <c r="HJ141" i="1"/>
  <c r="HH141" i="1"/>
  <c r="HF141" i="1"/>
  <c r="HD141" i="1"/>
  <c r="HB141" i="1"/>
  <c r="GZ141" i="1"/>
  <c r="GX141" i="1"/>
  <c r="GV141" i="1"/>
  <c r="GT141" i="1"/>
  <c r="GR141" i="1"/>
  <c r="GP141" i="1"/>
  <c r="GN141" i="1"/>
  <c r="GL141" i="1"/>
  <c r="GJ141" i="1"/>
  <c r="GH141" i="1"/>
  <c r="GF141" i="1"/>
  <c r="GD141" i="1"/>
  <c r="GB141" i="1"/>
  <c r="FZ141" i="1"/>
  <c r="FX141" i="1"/>
  <c r="FV141" i="1"/>
  <c r="FT141" i="1"/>
  <c r="FR141" i="1"/>
  <c r="FP141" i="1"/>
  <c r="FN141" i="1"/>
  <c r="FL141" i="1"/>
  <c r="FJ141" i="1"/>
  <c r="FH141" i="1"/>
  <c r="FF141" i="1"/>
  <c r="FD141" i="1"/>
  <c r="FB141" i="1"/>
  <c r="EZ141" i="1"/>
  <c r="EX141" i="1"/>
  <c r="EV141" i="1"/>
  <c r="ET141" i="1"/>
  <c r="ER141" i="1"/>
  <c r="EP141" i="1"/>
  <c r="EN141" i="1"/>
  <c r="EL141" i="1"/>
  <c r="EJ141" i="1"/>
  <c r="EH141" i="1"/>
  <c r="EF141" i="1"/>
  <c r="ED141" i="1"/>
  <c r="EB141" i="1"/>
  <c r="DZ141" i="1"/>
  <c r="DX141" i="1"/>
  <c r="DV141" i="1"/>
  <c r="DT141" i="1"/>
  <c r="DR141" i="1"/>
  <c r="DP141" i="1"/>
  <c r="DN141" i="1"/>
  <c r="DL141" i="1"/>
  <c r="DJ141" i="1"/>
  <c r="DH141" i="1"/>
  <c r="DF141" i="1"/>
  <c r="DD141" i="1"/>
  <c r="DB141" i="1"/>
  <c r="CZ141" i="1"/>
  <c r="CX141" i="1"/>
  <c r="CV141" i="1"/>
  <c r="CT141" i="1"/>
  <c r="CR141" i="1"/>
  <c r="CP141" i="1"/>
  <c r="CN141" i="1"/>
  <c r="CL141" i="1"/>
  <c r="CJ141" i="1"/>
  <c r="CH141" i="1"/>
  <c r="CF141" i="1"/>
  <c r="CD141" i="1"/>
  <c r="CB141" i="1"/>
  <c r="BZ141" i="1"/>
  <c r="BX141" i="1"/>
  <c r="BV141" i="1"/>
  <c r="BT141" i="1"/>
  <c r="BR141" i="1"/>
  <c r="BP141" i="1"/>
  <c r="BN141" i="1"/>
  <c r="BL141" i="1"/>
  <c r="BJ141" i="1"/>
  <c r="BH141" i="1"/>
  <c r="BF141" i="1"/>
  <c r="BD141" i="1"/>
  <c r="BB141" i="1"/>
  <c r="AZ141" i="1"/>
  <c r="AX141" i="1"/>
  <c r="AV141" i="1"/>
  <c r="AT141" i="1"/>
  <c r="AR141" i="1"/>
  <c r="AP141" i="1"/>
  <c r="AN141" i="1"/>
  <c r="AL141" i="1"/>
  <c r="AJ141" i="1"/>
  <c r="AH141" i="1"/>
  <c r="AF141" i="1"/>
  <c r="AD141" i="1"/>
  <c r="AB141" i="1"/>
  <c r="Z141" i="1"/>
  <c r="X141" i="1"/>
  <c r="V141" i="1"/>
  <c r="T141" i="1"/>
  <c r="R141" i="1"/>
  <c r="P141" i="1"/>
  <c r="N141" i="1"/>
  <c r="L141" i="1"/>
  <c r="J141" i="1"/>
  <c r="H141" i="1"/>
  <c r="F141" i="1"/>
  <c r="NM141" i="1"/>
  <c r="NI141" i="1"/>
  <c r="NE141" i="1"/>
  <c r="NA141" i="1"/>
  <c r="MW141" i="1"/>
  <c r="MS141" i="1"/>
  <c r="MO141" i="1"/>
  <c r="MK141" i="1"/>
  <c r="MG141" i="1"/>
  <c r="MC141" i="1"/>
  <c r="LY141" i="1"/>
  <c r="LU141" i="1"/>
  <c r="LQ141" i="1"/>
  <c r="LM141" i="1"/>
  <c r="LI141" i="1"/>
  <c r="LE141" i="1"/>
  <c r="LA141" i="1"/>
  <c r="KW141" i="1"/>
  <c r="KS141" i="1"/>
  <c r="KO141" i="1"/>
  <c r="KK141" i="1"/>
  <c r="KG141" i="1"/>
  <c r="KC141" i="1"/>
  <c r="JY141" i="1"/>
  <c r="JU141" i="1"/>
  <c r="JQ141" i="1"/>
  <c r="JM141" i="1"/>
  <c r="JI141" i="1"/>
  <c r="JE141" i="1"/>
  <c r="JA141" i="1"/>
  <c r="IW141" i="1"/>
  <c r="IS141" i="1"/>
  <c r="IO141" i="1"/>
  <c r="IK141" i="1"/>
  <c r="IG141" i="1"/>
  <c r="IC141" i="1"/>
  <c r="HY141" i="1"/>
  <c r="HU141" i="1"/>
  <c r="HQ141" i="1"/>
  <c r="HM141" i="1"/>
  <c r="HI141" i="1"/>
  <c r="HE141" i="1"/>
  <c r="HA141" i="1"/>
  <c r="GW141" i="1"/>
  <c r="GS141" i="1"/>
  <c r="GO141" i="1"/>
  <c r="GK141" i="1"/>
  <c r="GG141" i="1"/>
  <c r="GC141" i="1"/>
  <c r="FY141" i="1"/>
  <c r="FU141" i="1"/>
  <c r="FQ141" i="1"/>
  <c r="FM141" i="1"/>
  <c r="FI141" i="1"/>
  <c r="FE141" i="1"/>
  <c r="FA141" i="1"/>
  <c r="EW141" i="1"/>
  <c r="ES141" i="1"/>
  <c r="EO141" i="1"/>
  <c r="EK141" i="1"/>
  <c r="EG141" i="1"/>
  <c r="EC141" i="1"/>
  <c r="DY141" i="1"/>
  <c r="DU141" i="1"/>
  <c r="DQ141" i="1"/>
  <c r="DM141" i="1"/>
  <c r="DI141" i="1"/>
  <c r="DE141" i="1"/>
  <c r="DA141" i="1"/>
  <c r="CW141" i="1"/>
  <c r="CS141" i="1"/>
  <c r="CO141" i="1"/>
  <c r="CK141" i="1"/>
  <c r="CG141" i="1"/>
  <c r="CC141" i="1"/>
  <c r="BY141" i="1"/>
  <c r="BU141" i="1"/>
  <c r="BQ141" i="1"/>
  <c r="BM141" i="1"/>
  <c r="BI141" i="1"/>
  <c r="BE141" i="1"/>
  <c r="BA141" i="1"/>
  <c r="AW141" i="1"/>
  <c r="AS141" i="1"/>
  <c r="AO141" i="1"/>
  <c r="AK141" i="1"/>
  <c r="AG141" i="1"/>
  <c r="AC141" i="1"/>
  <c r="Y141" i="1"/>
  <c r="U141" i="1"/>
  <c r="Q141" i="1"/>
  <c r="M141" i="1"/>
  <c r="I141" i="1"/>
  <c r="NK141" i="1"/>
  <c r="NG141" i="1"/>
  <c r="NC141" i="1"/>
  <c r="MY141" i="1"/>
  <c r="MU141" i="1"/>
  <c r="MQ141" i="1"/>
  <c r="MM141" i="1"/>
  <c r="MI141" i="1"/>
  <c r="ME141" i="1"/>
  <c r="MA141" i="1"/>
  <c r="LW141" i="1"/>
  <c r="LS141" i="1"/>
  <c r="LO141" i="1"/>
  <c r="LK141" i="1"/>
  <c r="LG141" i="1"/>
  <c r="LC141" i="1"/>
  <c r="KY141" i="1"/>
  <c r="KU141" i="1"/>
  <c r="KQ141" i="1"/>
  <c r="KM141" i="1"/>
  <c r="KI141" i="1"/>
  <c r="KE141" i="1"/>
  <c r="KA141" i="1"/>
  <c r="JW141" i="1"/>
  <c r="JS141" i="1"/>
  <c r="JO141" i="1"/>
  <c r="JK141" i="1"/>
  <c r="JG141" i="1"/>
  <c r="JC141" i="1"/>
  <c r="IY141" i="1"/>
  <c r="IU141" i="1"/>
  <c r="IQ141" i="1"/>
  <c r="IM141" i="1"/>
  <c r="II141" i="1"/>
  <c r="IE141" i="1"/>
  <c r="IA141" i="1"/>
  <c r="HW141" i="1"/>
  <c r="HS141" i="1"/>
  <c r="HO141" i="1"/>
  <c r="HK141" i="1"/>
  <c r="HG141" i="1"/>
  <c r="HC141" i="1"/>
  <c r="GY141" i="1"/>
  <c r="GU141" i="1"/>
  <c r="GQ141" i="1"/>
  <c r="GM141" i="1"/>
  <c r="GI141" i="1"/>
  <c r="GE141" i="1"/>
  <c r="GA141" i="1"/>
  <c r="FW141" i="1"/>
  <c r="FS141" i="1"/>
  <c r="FO141" i="1"/>
  <c r="FK141" i="1"/>
  <c r="FG141" i="1"/>
  <c r="FC141" i="1"/>
  <c r="EY141" i="1"/>
  <c r="EU141" i="1"/>
  <c r="EQ141" i="1"/>
  <c r="EM141" i="1"/>
  <c r="EI141" i="1"/>
  <c r="EE141" i="1"/>
  <c r="EA141" i="1"/>
  <c r="DW141" i="1"/>
  <c r="DS141" i="1"/>
  <c r="DO141" i="1"/>
  <c r="DK141" i="1"/>
  <c r="DG141" i="1"/>
  <c r="DC141" i="1"/>
  <c r="CY141" i="1"/>
  <c r="CU141" i="1"/>
  <c r="CQ141" i="1"/>
  <c r="CM141" i="1"/>
  <c r="CI141" i="1"/>
  <c r="CE141" i="1"/>
  <c r="CA141" i="1"/>
  <c r="BW141" i="1"/>
  <c r="BS141" i="1"/>
  <c r="BO141" i="1"/>
  <c r="BK141" i="1"/>
  <c r="BG141" i="1"/>
  <c r="BC141" i="1"/>
  <c r="AY141" i="1"/>
  <c r="AU141" i="1"/>
  <c r="AQ141" i="1"/>
  <c r="AM141" i="1"/>
  <c r="AI141" i="1"/>
  <c r="AE141" i="1"/>
  <c r="AA141" i="1"/>
  <c r="W141" i="1"/>
  <c r="S141" i="1"/>
  <c r="O141" i="1"/>
  <c r="K141" i="1"/>
  <c r="G141" i="1"/>
  <c r="NN139" i="1"/>
  <c r="NL139" i="1"/>
  <c r="NJ139" i="1"/>
  <c r="NH139" i="1"/>
  <c r="NF139" i="1"/>
  <c r="ND139" i="1"/>
  <c r="NB139" i="1"/>
  <c r="MZ139" i="1"/>
  <c r="MX139" i="1"/>
  <c r="MV139" i="1"/>
  <c r="MT139" i="1"/>
  <c r="MR139" i="1"/>
  <c r="MP139" i="1"/>
  <c r="MN139" i="1"/>
  <c r="ML139" i="1"/>
  <c r="MJ139" i="1"/>
  <c r="MH139" i="1"/>
  <c r="MF139" i="1"/>
  <c r="MD139" i="1"/>
  <c r="MB139" i="1"/>
  <c r="LZ139" i="1"/>
  <c r="LX139" i="1"/>
  <c r="LV139" i="1"/>
  <c r="LT139" i="1"/>
  <c r="LR139" i="1"/>
  <c r="LP139" i="1"/>
  <c r="LN139" i="1"/>
  <c r="LL139" i="1"/>
  <c r="LJ139" i="1"/>
  <c r="LH139" i="1"/>
  <c r="LF139" i="1"/>
  <c r="LD139" i="1"/>
  <c r="LB139" i="1"/>
  <c r="KZ139" i="1"/>
  <c r="KX139" i="1"/>
  <c r="KV139" i="1"/>
  <c r="KT139" i="1"/>
  <c r="KR139" i="1"/>
  <c r="KP139" i="1"/>
  <c r="KN139" i="1"/>
  <c r="KL139" i="1"/>
  <c r="KJ139" i="1"/>
  <c r="KH139" i="1"/>
  <c r="KF139" i="1"/>
  <c r="KD139" i="1"/>
  <c r="KB139" i="1"/>
  <c r="JZ139" i="1"/>
  <c r="JX139" i="1"/>
  <c r="JV139" i="1"/>
  <c r="JT139" i="1"/>
  <c r="JR139" i="1"/>
  <c r="JP139" i="1"/>
  <c r="JN139" i="1"/>
  <c r="JL139" i="1"/>
  <c r="JJ139" i="1"/>
  <c r="JH139" i="1"/>
  <c r="JF139" i="1"/>
  <c r="JD139" i="1"/>
  <c r="JB139" i="1"/>
  <c r="IZ139" i="1"/>
  <c r="IX139" i="1"/>
  <c r="IV139" i="1"/>
  <c r="IT139" i="1"/>
  <c r="IR139" i="1"/>
  <c r="IP139" i="1"/>
  <c r="IN139" i="1"/>
  <c r="IL139" i="1"/>
  <c r="IJ139" i="1"/>
  <c r="IH139" i="1"/>
  <c r="IF139" i="1"/>
  <c r="ID139" i="1"/>
  <c r="IB139" i="1"/>
  <c r="HZ139" i="1"/>
  <c r="HX139" i="1"/>
  <c r="HV139" i="1"/>
  <c r="HT139" i="1"/>
  <c r="HR139" i="1"/>
  <c r="HP139" i="1"/>
  <c r="HN139" i="1"/>
  <c r="HL139" i="1"/>
  <c r="HJ139" i="1"/>
  <c r="HH139" i="1"/>
  <c r="HF139" i="1"/>
  <c r="HD139" i="1"/>
  <c r="HB139" i="1"/>
  <c r="GZ139" i="1"/>
  <c r="GX139" i="1"/>
  <c r="GV139" i="1"/>
  <c r="GT139" i="1"/>
  <c r="GR139" i="1"/>
  <c r="GP139" i="1"/>
  <c r="GN139" i="1"/>
  <c r="GL139" i="1"/>
  <c r="GJ139" i="1"/>
  <c r="GH139" i="1"/>
  <c r="GF139" i="1"/>
  <c r="GD139" i="1"/>
  <c r="GB139" i="1"/>
  <c r="FZ139" i="1"/>
  <c r="FX139" i="1"/>
  <c r="FV139" i="1"/>
  <c r="FT139" i="1"/>
  <c r="FR139" i="1"/>
  <c r="FP139" i="1"/>
  <c r="FN139" i="1"/>
  <c r="FL139" i="1"/>
  <c r="FJ139" i="1"/>
  <c r="FH139" i="1"/>
  <c r="FF139" i="1"/>
  <c r="FD139" i="1"/>
  <c r="FB139" i="1"/>
  <c r="EZ139" i="1"/>
  <c r="EX139" i="1"/>
  <c r="EV139" i="1"/>
  <c r="ET139" i="1"/>
  <c r="ER139" i="1"/>
  <c r="EP139" i="1"/>
  <c r="EN139" i="1"/>
  <c r="EL139" i="1"/>
  <c r="EJ139" i="1"/>
  <c r="EH139" i="1"/>
  <c r="EF139" i="1"/>
  <c r="ED139" i="1"/>
  <c r="EB139" i="1"/>
  <c r="DZ139" i="1"/>
  <c r="DX139" i="1"/>
  <c r="DV139" i="1"/>
  <c r="DT139" i="1"/>
  <c r="DR139" i="1"/>
  <c r="DP139" i="1"/>
  <c r="DN139" i="1"/>
  <c r="DL139" i="1"/>
  <c r="DJ139" i="1"/>
  <c r="DH139" i="1"/>
  <c r="DF139" i="1"/>
  <c r="DD139" i="1"/>
  <c r="DB139" i="1"/>
  <c r="CZ139" i="1"/>
  <c r="CX139" i="1"/>
  <c r="CV139" i="1"/>
  <c r="CT139" i="1"/>
  <c r="CR139" i="1"/>
  <c r="CP139" i="1"/>
  <c r="CN139" i="1"/>
  <c r="CL139" i="1"/>
  <c r="CJ139" i="1"/>
  <c r="CH139" i="1"/>
  <c r="CF139" i="1"/>
  <c r="CD139" i="1"/>
  <c r="CB139" i="1"/>
  <c r="BZ139" i="1"/>
  <c r="BX139" i="1"/>
  <c r="BV139" i="1"/>
  <c r="BT139" i="1"/>
  <c r="BR139" i="1"/>
  <c r="BP139" i="1"/>
  <c r="BN139" i="1"/>
  <c r="BL139" i="1"/>
  <c r="BJ139" i="1"/>
  <c r="BH139" i="1"/>
  <c r="BF139" i="1"/>
  <c r="BD139" i="1"/>
  <c r="BB139" i="1"/>
  <c r="AZ139" i="1"/>
  <c r="AX139" i="1"/>
  <c r="AV139" i="1"/>
  <c r="AT139" i="1"/>
  <c r="AR139" i="1"/>
  <c r="AP139" i="1"/>
  <c r="AN139" i="1"/>
  <c r="AL139" i="1"/>
  <c r="AJ139" i="1"/>
  <c r="AH139" i="1"/>
  <c r="AF139" i="1"/>
  <c r="AD139" i="1"/>
  <c r="AB139" i="1"/>
  <c r="Z139" i="1"/>
  <c r="X139" i="1"/>
  <c r="V139" i="1"/>
  <c r="T139" i="1"/>
  <c r="R139" i="1"/>
  <c r="P139" i="1"/>
  <c r="N139" i="1"/>
  <c r="L139" i="1"/>
  <c r="J139" i="1"/>
  <c r="H139" i="1"/>
  <c r="F139" i="1"/>
  <c r="NM139" i="1"/>
  <c r="NK139" i="1"/>
  <c r="NI139" i="1"/>
  <c r="NG139" i="1"/>
  <c r="NE139" i="1"/>
  <c r="NC139" i="1"/>
  <c r="NA139" i="1"/>
  <c r="MY139" i="1"/>
  <c r="MW139" i="1"/>
  <c r="MU139" i="1"/>
  <c r="MS139" i="1"/>
  <c r="MQ139" i="1"/>
  <c r="MO139" i="1"/>
  <c r="MM139" i="1"/>
  <c r="MK139" i="1"/>
  <c r="MI139" i="1"/>
  <c r="MG139" i="1"/>
  <c r="ME139" i="1"/>
  <c r="MC139" i="1"/>
  <c r="MA139" i="1"/>
  <c r="LY139" i="1"/>
  <c r="LW139" i="1"/>
  <c r="LU139" i="1"/>
  <c r="LS139" i="1"/>
  <c r="LQ139" i="1"/>
  <c r="LO139" i="1"/>
  <c r="LM139" i="1"/>
  <c r="LK139" i="1"/>
  <c r="LI139" i="1"/>
  <c r="LG139" i="1"/>
  <c r="LE139" i="1"/>
  <c r="LC139" i="1"/>
  <c r="LA139" i="1"/>
  <c r="KY139" i="1"/>
  <c r="KW139" i="1"/>
  <c r="KU139" i="1"/>
  <c r="KS139" i="1"/>
  <c r="KQ139" i="1"/>
  <c r="KO139" i="1"/>
  <c r="KM139" i="1"/>
  <c r="KK139" i="1"/>
  <c r="KI139" i="1"/>
  <c r="KG139" i="1"/>
  <c r="KE139" i="1"/>
  <c r="KC139" i="1"/>
  <c r="KA139" i="1"/>
  <c r="JY139" i="1"/>
  <c r="JW139" i="1"/>
  <c r="JU139" i="1"/>
  <c r="JS139" i="1"/>
  <c r="JQ139" i="1"/>
  <c r="JO139" i="1"/>
  <c r="JM139" i="1"/>
  <c r="JK139" i="1"/>
  <c r="JI139" i="1"/>
  <c r="JG139" i="1"/>
  <c r="JE139" i="1"/>
  <c r="JC139" i="1"/>
  <c r="JA139" i="1"/>
  <c r="IY139" i="1"/>
  <c r="IW139" i="1"/>
  <c r="IU139" i="1"/>
  <c r="IS139" i="1"/>
  <c r="IQ139" i="1"/>
  <c r="IO139" i="1"/>
  <c r="IM139" i="1"/>
  <c r="IK139" i="1"/>
  <c r="II139" i="1"/>
  <c r="IG139" i="1"/>
  <c r="IE139" i="1"/>
  <c r="IC139" i="1"/>
  <c r="IA139" i="1"/>
  <c r="HY139" i="1"/>
  <c r="HW139" i="1"/>
  <c r="HU139" i="1"/>
  <c r="HS139" i="1"/>
  <c r="HQ139" i="1"/>
  <c r="HO139" i="1"/>
  <c r="HM139" i="1"/>
  <c r="HK139" i="1"/>
  <c r="HI139" i="1"/>
  <c r="HG139" i="1"/>
  <c r="HE139" i="1"/>
  <c r="HC139" i="1"/>
  <c r="HA139" i="1"/>
  <c r="GY139" i="1"/>
  <c r="GW139" i="1"/>
  <c r="GU139" i="1"/>
  <c r="GS139" i="1"/>
  <c r="GQ139" i="1"/>
  <c r="GO139" i="1"/>
  <c r="GM139" i="1"/>
  <c r="GK139" i="1"/>
  <c r="GI139" i="1"/>
  <c r="GG139" i="1"/>
  <c r="GE139" i="1"/>
  <c r="GC139" i="1"/>
  <c r="GA139" i="1"/>
  <c r="FY139" i="1"/>
  <c r="FW139" i="1"/>
  <c r="FU139" i="1"/>
  <c r="FS139" i="1"/>
  <c r="FQ139" i="1"/>
  <c r="FO139" i="1"/>
  <c r="FM139" i="1"/>
  <c r="FK139" i="1"/>
  <c r="FI139" i="1"/>
  <c r="FG139" i="1"/>
  <c r="FE139" i="1"/>
  <c r="FC139" i="1"/>
  <c r="FA139" i="1"/>
  <c r="EY139" i="1"/>
  <c r="EW139" i="1"/>
  <c r="EU139" i="1"/>
  <c r="ES139" i="1"/>
  <c r="EQ139" i="1"/>
  <c r="EO139" i="1"/>
  <c r="EM139" i="1"/>
  <c r="EK139" i="1"/>
  <c r="EI139" i="1"/>
  <c r="EG139" i="1"/>
  <c r="EE139" i="1"/>
  <c r="EC139" i="1"/>
  <c r="EA139" i="1"/>
  <c r="DY139" i="1"/>
  <c r="DW139" i="1"/>
  <c r="DU139" i="1"/>
  <c r="DS139" i="1"/>
  <c r="DQ139" i="1"/>
  <c r="DO139" i="1"/>
  <c r="DM139" i="1"/>
  <c r="DK139" i="1"/>
  <c r="DI139" i="1"/>
  <c r="DG139" i="1"/>
  <c r="DE139" i="1"/>
  <c r="DC139" i="1"/>
  <c r="DA139" i="1"/>
  <c r="CY139" i="1"/>
  <c r="CW139" i="1"/>
  <c r="CU139" i="1"/>
  <c r="CS139" i="1"/>
  <c r="CQ139" i="1"/>
  <c r="CO139" i="1"/>
  <c r="CM139" i="1"/>
  <c r="CK139" i="1"/>
  <c r="CI139" i="1"/>
  <c r="CG139" i="1"/>
  <c r="CE139" i="1"/>
  <c r="CC139" i="1"/>
  <c r="CA139" i="1"/>
  <c r="BY139" i="1"/>
  <c r="BW139" i="1"/>
  <c r="BU139" i="1"/>
  <c r="BS139" i="1"/>
  <c r="BQ139" i="1"/>
  <c r="BO139" i="1"/>
  <c r="BM139" i="1"/>
  <c r="BK139" i="1"/>
  <c r="BI139" i="1"/>
  <c r="BG139" i="1"/>
  <c r="BE139" i="1"/>
  <c r="BC139" i="1"/>
  <c r="BA139" i="1"/>
  <c r="AY139" i="1"/>
  <c r="AW139" i="1"/>
  <c r="AU139" i="1"/>
  <c r="AS139" i="1"/>
  <c r="AQ139" i="1"/>
  <c r="AO139" i="1"/>
  <c r="AM139" i="1"/>
  <c r="AK139" i="1"/>
  <c r="AI139" i="1"/>
  <c r="AG139" i="1"/>
  <c r="AE139" i="1"/>
  <c r="AC139" i="1"/>
  <c r="AA139" i="1"/>
  <c r="Y139" i="1"/>
  <c r="W139" i="1"/>
  <c r="U139" i="1"/>
  <c r="S139" i="1"/>
  <c r="Q139" i="1"/>
  <c r="O139" i="1"/>
  <c r="M139" i="1"/>
  <c r="K139" i="1"/>
  <c r="I139" i="1"/>
  <c r="G139" i="1"/>
  <c r="NN137" i="1"/>
  <c r="NL137" i="1"/>
  <c r="NJ137" i="1"/>
  <c r="NH137" i="1"/>
  <c r="NF137" i="1"/>
  <c r="ND137" i="1"/>
  <c r="NB137" i="1"/>
  <c r="MZ137" i="1"/>
  <c r="MX137" i="1"/>
  <c r="MV137" i="1"/>
  <c r="MT137" i="1"/>
  <c r="MR137" i="1"/>
  <c r="MP137" i="1"/>
  <c r="MN137" i="1"/>
  <c r="ML137" i="1"/>
  <c r="MJ137" i="1"/>
  <c r="MH137" i="1"/>
  <c r="MF137" i="1"/>
  <c r="MD137" i="1"/>
  <c r="MB137" i="1"/>
  <c r="LZ137" i="1"/>
  <c r="LX137" i="1"/>
  <c r="LV137" i="1"/>
  <c r="LT137" i="1"/>
  <c r="LR137" i="1"/>
  <c r="LP137" i="1"/>
  <c r="LN137" i="1"/>
  <c r="LL137" i="1"/>
  <c r="LJ137" i="1"/>
  <c r="LH137" i="1"/>
  <c r="LF137" i="1"/>
  <c r="LD137" i="1"/>
  <c r="LB137" i="1"/>
  <c r="KZ137" i="1"/>
  <c r="KX137" i="1"/>
  <c r="KV137" i="1"/>
  <c r="KT137" i="1"/>
  <c r="KR137" i="1"/>
  <c r="KP137" i="1"/>
  <c r="KN137" i="1"/>
  <c r="KL137" i="1"/>
  <c r="KJ137" i="1"/>
  <c r="KH137" i="1"/>
  <c r="KF137" i="1"/>
  <c r="KD137" i="1"/>
  <c r="KB137" i="1"/>
  <c r="JZ137" i="1"/>
  <c r="JX137" i="1"/>
  <c r="JV137" i="1"/>
  <c r="JT137" i="1"/>
  <c r="JR137" i="1"/>
  <c r="JP137" i="1"/>
  <c r="JN137" i="1"/>
  <c r="JL137" i="1"/>
  <c r="JJ137" i="1"/>
  <c r="JH137" i="1"/>
  <c r="JF137" i="1"/>
  <c r="JD137" i="1"/>
  <c r="JB137" i="1"/>
  <c r="IZ137" i="1"/>
  <c r="IX137" i="1"/>
  <c r="IV137" i="1"/>
  <c r="IT137" i="1"/>
  <c r="IR137" i="1"/>
  <c r="IP137" i="1"/>
  <c r="IN137" i="1"/>
  <c r="IL137" i="1"/>
  <c r="IJ137" i="1"/>
  <c r="IH137" i="1"/>
  <c r="IF137" i="1"/>
  <c r="ID137" i="1"/>
  <c r="IB137" i="1"/>
  <c r="HZ137" i="1"/>
  <c r="HX137" i="1"/>
  <c r="HV137" i="1"/>
  <c r="HT137" i="1"/>
  <c r="HR137" i="1"/>
  <c r="HP137" i="1"/>
  <c r="HN137" i="1"/>
  <c r="HL137" i="1"/>
  <c r="HJ137" i="1"/>
  <c r="HH137" i="1"/>
  <c r="HF137" i="1"/>
  <c r="HD137" i="1"/>
  <c r="HB137" i="1"/>
  <c r="GZ137" i="1"/>
  <c r="GX137" i="1"/>
  <c r="GV137" i="1"/>
  <c r="GT137" i="1"/>
  <c r="GR137" i="1"/>
  <c r="GP137" i="1"/>
  <c r="GN137" i="1"/>
  <c r="GL137" i="1"/>
  <c r="GJ137" i="1"/>
  <c r="GH137" i="1"/>
  <c r="GF137" i="1"/>
  <c r="GD137" i="1"/>
  <c r="GB137" i="1"/>
  <c r="FZ137" i="1"/>
  <c r="FX137" i="1"/>
  <c r="FV137" i="1"/>
  <c r="FT137" i="1"/>
  <c r="FR137" i="1"/>
  <c r="FP137" i="1"/>
  <c r="FN137" i="1"/>
  <c r="FL137" i="1"/>
  <c r="FJ137" i="1"/>
  <c r="FH137" i="1"/>
  <c r="FF137" i="1"/>
  <c r="FD137" i="1"/>
  <c r="FB137" i="1"/>
  <c r="EZ137" i="1"/>
  <c r="EX137" i="1"/>
  <c r="EV137" i="1"/>
  <c r="ET137" i="1"/>
  <c r="ER137" i="1"/>
  <c r="EP137" i="1"/>
  <c r="EN137" i="1"/>
  <c r="EL137" i="1"/>
  <c r="EJ137" i="1"/>
  <c r="EH137" i="1"/>
  <c r="EF137" i="1"/>
  <c r="ED137" i="1"/>
  <c r="EB137" i="1"/>
  <c r="DZ137" i="1"/>
  <c r="DX137" i="1"/>
  <c r="DV137" i="1"/>
  <c r="DT137" i="1"/>
  <c r="DR137" i="1"/>
  <c r="DP137" i="1"/>
  <c r="DN137" i="1"/>
  <c r="DL137" i="1"/>
  <c r="DJ137" i="1"/>
  <c r="DH137" i="1"/>
  <c r="DF137" i="1"/>
  <c r="DD137" i="1"/>
  <c r="DB137" i="1"/>
  <c r="CZ137" i="1"/>
  <c r="CX137" i="1"/>
  <c r="CV137" i="1"/>
  <c r="CT137" i="1"/>
  <c r="CR137" i="1"/>
  <c r="CP137" i="1"/>
  <c r="CN137" i="1"/>
  <c r="CL137" i="1"/>
  <c r="CJ137" i="1"/>
  <c r="CH137" i="1"/>
  <c r="CF137" i="1"/>
  <c r="CD137" i="1"/>
  <c r="CB137" i="1"/>
  <c r="BZ137" i="1"/>
  <c r="BX137" i="1"/>
  <c r="BV137" i="1"/>
  <c r="BT137" i="1"/>
  <c r="BR137" i="1"/>
  <c r="BP137" i="1"/>
  <c r="BN137" i="1"/>
  <c r="BL137" i="1"/>
  <c r="BJ137" i="1"/>
  <c r="BH137" i="1"/>
  <c r="BF137" i="1"/>
  <c r="BD137" i="1"/>
  <c r="BB137" i="1"/>
  <c r="AZ137" i="1"/>
  <c r="AX137" i="1"/>
  <c r="AV137" i="1"/>
  <c r="AT137" i="1"/>
  <c r="AR137" i="1"/>
  <c r="AP137" i="1"/>
  <c r="AN137" i="1"/>
  <c r="AL137" i="1"/>
  <c r="AJ137" i="1"/>
  <c r="AH137" i="1"/>
  <c r="AF137" i="1"/>
  <c r="AD137" i="1"/>
  <c r="AB137" i="1"/>
  <c r="Z137" i="1"/>
  <c r="X137" i="1"/>
  <c r="V137" i="1"/>
  <c r="T137" i="1"/>
  <c r="R137" i="1"/>
  <c r="P137" i="1"/>
  <c r="N137" i="1"/>
  <c r="L137" i="1"/>
  <c r="J137" i="1"/>
  <c r="H137" i="1"/>
  <c r="F137" i="1"/>
  <c r="NM137" i="1"/>
  <c r="NK137" i="1"/>
  <c r="NI137" i="1"/>
  <c r="NG137" i="1"/>
  <c r="NE137" i="1"/>
  <c r="NC137" i="1"/>
  <c r="NA137" i="1"/>
  <c r="MY137" i="1"/>
  <c r="MW137" i="1"/>
  <c r="MU137" i="1"/>
  <c r="MS137" i="1"/>
  <c r="MQ137" i="1"/>
  <c r="MO137" i="1"/>
  <c r="MM137" i="1"/>
  <c r="MK137" i="1"/>
  <c r="MI137" i="1"/>
  <c r="MG137" i="1"/>
  <c r="ME137" i="1"/>
  <c r="MC137" i="1"/>
  <c r="MA137" i="1"/>
  <c r="LY137" i="1"/>
  <c r="LW137" i="1"/>
  <c r="LU137" i="1"/>
  <c r="LS137" i="1"/>
  <c r="LQ137" i="1"/>
  <c r="LO137" i="1"/>
  <c r="LM137" i="1"/>
  <c r="LK137" i="1"/>
  <c r="LI137" i="1"/>
  <c r="LG137" i="1"/>
  <c r="LE137" i="1"/>
  <c r="LC137" i="1"/>
  <c r="LA137" i="1"/>
  <c r="KY137" i="1"/>
  <c r="KW137" i="1"/>
  <c r="KU137" i="1"/>
  <c r="KS137" i="1"/>
  <c r="KQ137" i="1"/>
  <c r="KO137" i="1"/>
  <c r="KM137" i="1"/>
  <c r="KK137" i="1"/>
  <c r="KI137" i="1"/>
  <c r="KG137" i="1"/>
  <c r="KE137" i="1"/>
  <c r="KC137" i="1"/>
  <c r="KA137" i="1"/>
  <c r="JY137" i="1"/>
  <c r="JW137" i="1"/>
  <c r="JU137" i="1"/>
  <c r="JS137" i="1"/>
  <c r="JQ137" i="1"/>
  <c r="JO137" i="1"/>
  <c r="JM137" i="1"/>
  <c r="JK137" i="1"/>
  <c r="JI137" i="1"/>
  <c r="JG137" i="1"/>
  <c r="JE137" i="1"/>
  <c r="JC137" i="1"/>
  <c r="JA137" i="1"/>
  <c r="IY137" i="1"/>
  <c r="IW137" i="1"/>
  <c r="IU137" i="1"/>
  <c r="IS137" i="1"/>
  <c r="IQ137" i="1"/>
  <c r="IO137" i="1"/>
  <c r="IM137" i="1"/>
  <c r="IK137" i="1"/>
  <c r="II137" i="1"/>
  <c r="IG137" i="1"/>
  <c r="IE137" i="1"/>
  <c r="IC137" i="1"/>
  <c r="IA137" i="1"/>
  <c r="HY137" i="1"/>
  <c r="HW137" i="1"/>
  <c r="HU137" i="1"/>
  <c r="HS137" i="1"/>
  <c r="HQ137" i="1"/>
  <c r="HO137" i="1"/>
  <c r="HM137" i="1"/>
  <c r="HK137" i="1"/>
  <c r="HI137" i="1"/>
  <c r="HG137" i="1"/>
  <c r="HE137" i="1"/>
  <c r="HC137" i="1"/>
  <c r="HA137" i="1"/>
  <c r="GY137" i="1"/>
  <c r="GW137" i="1"/>
  <c r="GU137" i="1"/>
  <c r="GS137" i="1"/>
  <c r="GQ137" i="1"/>
  <c r="GO137" i="1"/>
  <c r="GM137" i="1"/>
  <c r="GK137" i="1"/>
  <c r="GI137" i="1"/>
  <c r="GG137" i="1"/>
  <c r="GE137" i="1"/>
  <c r="GC137" i="1"/>
  <c r="GA137" i="1"/>
  <c r="FY137" i="1"/>
  <c r="FW137" i="1"/>
  <c r="FU137" i="1"/>
  <c r="FS137" i="1"/>
  <c r="FQ137" i="1"/>
  <c r="FO137" i="1"/>
  <c r="FM137" i="1"/>
  <c r="FK137" i="1"/>
  <c r="FI137" i="1"/>
  <c r="FG137" i="1"/>
  <c r="FE137" i="1"/>
  <c r="FC137" i="1"/>
  <c r="FA137" i="1"/>
  <c r="EY137" i="1"/>
  <c r="EW137" i="1"/>
  <c r="EU137" i="1"/>
  <c r="ES137" i="1"/>
  <c r="EQ137" i="1"/>
  <c r="EO137" i="1"/>
  <c r="EM137" i="1"/>
  <c r="EK137" i="1"/>
  <c r="EI137" i="1"/>
  <c r="EG137" i="1"/>
  <c r="EE137" i="1"/>
  <c r="EC137" i="1"/>
  <c r="EA137" i="1"/>
  <c r="DY137" i="1"/>
  <c r="DW137" i="1"/>
  <c r="DU137" i="1"/>
  <c r="DS137" i="1"/>
  <c r="DQ137" i="1"/>
  <c r="DO137" i="1"/>
  <c r="DM137" i="1"/>
  <c r="DK137" i="1"/>
  <c r="DI137" i="1"/>
  <c r="DG137" i="1"/>
  <c r="DE137" i="1"/>
  <c r="DC137" i="1"/>
  <c r="DA137" i="1"/>
  <c r="CY137" i="1"/>
  <c r="CW137" i="1"/>
  <c r="CU137" i="1"/>
  <c r="CS137" i="1"/>
  <c r="CQ137" i="1"/>
  <c r="CO137" i="1"/>
  <c r="CM137" i="1"/>
  <c r="CK137" i="1"/>
  <c r="CI137" i="1"/>
  <c r="CG137" i="1"/>
  <c r="CE137" i="1"/>
  <c r="CC137" i="1"/>
  <c r="CA137" i="1"/>
  <c r="BY137" i="1"/>
  <c r="BW137" i="1"/>
  <c r="BU137" i="1"/>
  <c r="BS137" i="1"/>
  <c r="BQ137" i="1"/>
  <c r="BO137" i="1"/>
  <c r="BM137" i="1"/>
  <c r="BK137" i="1"/>
  <c r="BI137" i="1"/>
  <c r="BG137" i="1"/>
  <c r="BE137" i="1"/>
  <c r="BC137" i="1"/>
  <c r="BA137" i="1"/>
  <c r="AY137" i="1"/>
  <c r="AW137" i="1"/>
  <c r="AU137" i="1"/>
  <c r="AS137" i="1"/>
  <c r="AQ137" i="1"/>
  <c r="AO137" i="1"/>
  <c r="AM137" i="1"/>
  <c r="AK137" i="1"/>
  <c r="AI137" i="1"/>
  <c r="AG137" i="1"/>
  <c r="AE137" i="1"/>
  <c r="AC137" i="1"/>
  <c r="AA137" i="1"/>
  <c r="Y137" i="1"/>
  <c r="W137" i="1"/>
  <c r="U137" i="1"/>
  <c r="S137" i="1"/>
  <c r="Q137" i="1"/>
  <c r="O137" i="1"/>
  <c r="M137" i="1"/>
  <c r="K137" i="1"/>
  <c r="I137" i="1"/>
  <c r="G137" i="1"/>
  <c r="NN135" i="1"/>
  <c r="NL135" i="1"/>
  <c r="NJ135" i="1"/>
  <c r="NH135" i="1"/>
  <c r="NF135" i="1"/>
  <c r="ND135" i="1"/>
  <c r="NB135" i="1"/>
  <c r="MZ135" i="1"/>
  <c r="MX135" i="1"/>
  <c r="MV135" i="1"/>
  <c r="MT135" i="1"/>
  <c r="MR135" i="1"/>
  <c r="MP135" i="1"/>
  <c r="MN135" i="1"/>
  <c r="ML135" i="1"/>
  <c r="MJ135" i="1"/>
  <c r="MH135" i="1"/>
  <c r="MF135" i="1"/>
  <c r="MD135" i="1"/>
  <c r="MB135" i="1"/>
  <c r="LZ135" i="1"/>
  <c r="LX135" i="1"/>
  <c r="LV135" i="1"/>
  <c r="LT135" i="1"/>
  <c r="LR135" i="1"/>
  <c r="LP135" i="1"/>
  <c r="LN135" i="1"/>
  <c r="LL135" i="1"/>
  <c r="LJ135" i="1"/>
  <c r="LH135" i="1"/>
  <c r="LF135" i="1"/>
  <c r="LD135" i="1"/>
  <c r="LB135" i="1"/>
  <c r="KZ135" i="1"/>
  <c r="KX135" i="1"/>
  <c r="KV135" i="1"/>
  <c r="KT135" i="1"/>
  <c r="KR135" i="1"/>
  <c r="KP135" i="1"/>
  <c r="KN135" i="1"/>
  <c r="KL135" i="1"/>
  <c r="KJ135" i="1"/>
  <c r="KH135" i="1"/>
  <c r="KF135" i="1"/>
  <c r="KD135" i="1"/>
  <c r="KB135" i="1"/>
  <c r="JZ135" i="1"/>
  <c r="JX135" i="1"/>
  <c r="JV135" i="1"/>
  <c r="JT135" i="1"/>
  <c r="JR135" i="1"/>
  <c r="JP135" i="1"/>
  <c r="JN135" i="1"/>
  <c r="JL135" i="1"/>
  <c r="JJ135" i="1"/>
  <c r="JH135" i="1"/>
  <c r="JF135" i="1"/>
  <c r="JD135" i="1"/>
  <c r="JB135" i="1"/>
  <c r="IZ135" i="1"/>
  <c r="IX135" i="1"/>
  <c r="IV135" i="1"/>
  <c r="IT135" i="1"/>
  <c r="IR135" i="1"/>
  <c r="IP135" i="1"/>
  <c r="IN135" i="1"/>
  <c r="IL135" i="1"/>
  <c r="IJ135" i="1"/>
  <c r="IH135" i="1"/>
  <c r="IF135" i="1"/>
  <c r="ID135" i="1"/>
  <c r="IB135" i="1"/>
  <c r="HZ135" i="1"/>
  <c r="HX135" i="1"/>
  <c r="HV135" i="1"/>
  <c r="HT135" i="1"/>
  <c r="HR135" i="1"/>
  <c r="HP135" i="1"/>
  <c r="HN135" i="1"/>
  <c r="HL135" i="1"/>
  <c r="HJ135" i="1"/>
  <c r="HH135" i="1"/>
  <c r="HF135" i="1"/>
  <c r="HD135" i="1"/>
  <c r="HB135" i="1"/>
  <c r="GZ135" i="1"/>
  <c r="GX135" i="1"/>
  <c r="GV135" i="1"/>
  <c r="GT135" i="1"/>
  <c r="GR135" i="1"/>
  <c r="GP135" i="1"/>
  <c r="GN135" i="1"/>
  <c r="GL135" i="1"/>
  <c r="GJ135" i="1"/>
  <c r="GH135" i="1"/>
  <c r="GF135" i="1"/>
  <c r="GD135" i="1"/>
  <c r="GB135" i="1"/>
  <c r="FZ135" i="1"/>
  <c r="FX135" i="1"/>
  <c r="FV135" i="1"/>
  <c r="FT135" i="1"/>
  <c r="FR135" i="1"/>
  <c r="FP135" i="1"/>
  <c r="FN135" i="1"/>
  <c r="FL135" i="1"/>
  <c r="FJ135" i="1"/>
  <c r="FH135" i="1"/>
  <c r="FF135" i="1"/>
  <c r="FD135" i="1"/>
  <c r="FB135" i="1"/>
  <c r="EZ135" i="1"/>
  <c r="EX135" i="1"/>
  <c r="EV135" i="1"/>
  <c r="ET135" i="1"/>
  <c r="ER135" i="1"/>
  <c r="EP135" i="1"/>
  <c r="EN135" i="1"/>
  <c r="EL135" i="1"/>
  <c r="EJ135" i="1"/>
  <c r="EH135" i="1"/>
  <c r="EF135" i="1"/>
  <c r="ED135" i="1"/>
  <c r="EB135" i="1"/>
  <c r="DZ135" i="1"/>
  <c r="DX135" i="1"/>
  <c r="DV135" i="1"/>
  <c r="DT135" i="1"/>
  <c r="DR135" i="1"/>
  <c r="DP135" i="1"/>
  <c r="DN135" i="1"/>
  <c r="DL135" i="1"/>
  <c r="DJ135" i="1"/>
  <c r="DH135" i="1"/>
  <c r="DF135" i="1"/>
  <c r="DD135" i="1"/>
  <c r="DB135" i="1"/>
  <c r="CZ135" i="1"/>
  <c r="CX135" i="1"/>
  <c r="CV135" i="1"/>
  <c r="CT135" i="1"/>
  <c r="CR135" i="1"/>
  <c r="CP135" i="1"/>
  <c r="CN135" i="1"/>
  <c r="CL135" i="1"/>
  <c r="CJ135" i="1"/>
  <c r="CH135" i="1"/>
  <c r="CF135" i="1"/>
  <c r="CD135" i="1"/>
  <c r="CB135" i="1"/>
  <c r="BZ135" i="1"/>
  <c r="BX135" i="1"/>
  <c r="BV135" i="1"/>
  <c r="BT135" i="1"/>
  <c r="BR135" i="1"/>
  <c r="BP135" i="1"/>
  <c r="BN135" i="1"/>
  <c r="BL135" i="1"/>
  <c r="BJ135" i="1"/>
  <c r="BH135" i="1"/>
  <c r="BF135" i="1"/>
  <c r="BD135" i="1"/>
  <c r="BB135" i="1"/>
  <c r="AZ135" i="1"/>
  <c r="AX135" i="1"/>
  <c r="AV135" i="1"/>
  <c r="AT135" i="1"/>
  <c r="AR135" i="1"/>
  <c r="AP135" i="1"/>
  <c r="AN135" i="1"/>
  <c r="AL135" i="1"/>
  <c r="AJ135" i="1"/>
  <c r="AH135" i="1"/>
  <c r="AF135" i="1"/>
  <c r="AD135" i="1"/>
  <c r="AB135" i="1"/>
  <c r="Z135" i="1"/>
  <c r="X135" i="1"/>
  <c r="V135" i="1"/>
  <c r="T135" i="1"/>
  <c r="R135" i="1"/>
  <c r="P135" i="1"/>
  <c r="N135" i="1"/>
  <c r="L135" i="1"/>
  <c r="J135" i="1"/>
  <c r="H135" i="1"/>
  <c r="F135" i="1"/>
  <c r="NM135" i="1"/>
  <c r="NK135" i="1"/>
  <c r="NI135" i="1"/>
  <c r="NG135" i="1"/>
  <c r="NE135" i="1"/>
  <c r="NC135" i="1"/>
  <c r="NA135" i="1"/>
  <c r="MY135" i="1"/>
  <c r="MW135" i="1"/>
  <c r="MU135" i="1"/>
  <c r="MS135" i="1"/>
  <c r="MQ135" i="1"/>
  <c r="MO135" i="1"/>
  <c r="MM135" i="1"/>
  <c r="MK135" i="1"/>
  <c r="MI135" i="1"/>
  <c r="MG135" i="1"/>
  <c r="ME135" i="1"/>
  <c r="MC135" i="1"/>
  <c r="MA135" i="1"/>
  <c r="LY135" i="1"/>
  <c r="LW135" i="1"/>
  <c r="LU135" i="1"/>
  <c r="LS135" i="1"/>
  <c r="LQ135" i="1"/>
  <c r="LO135" i="1"/>
  <c r="LM135" i="1"/>
  <c r="LK135" i="1"/>
  <c r="LI135" i="1"/>
  <c r="LG135" i="1"/>
  <c r="LE135" i="1"/>
  <c r="LC135" i="1"/>
  <c r="LA135" i="1"/>
  <c r="KY135" i="1"/>
  <c r="KW135" i="1"/>
  <c r="KU135" i="1"/>
  <c r="KS135" i="1"/>
  <c r="KQ135" i="1"/>
  <c r="KO135" i="1"/>
  <c r="KM135" i="1"/>
  <c r="KK135" i="1"/>
  <c r="KI135" i="1"/>
  <c r="KG135" i="1"/>
  <c r="KE135" i="1"/>
  <c r="KC135" i="1"/>
  <c r="KA135" i="1"/>
  <c r="JY135" i="1"/>
  <c r="JW135" i="1"/>
  <c r="JU135" i="1"/>
  <c r="JS135" i="1"/>
  <c r="JQ135" i="1"/>
  <c r="JO135" i="1"/>
  <c r="JM135" i="1"/>
  <c r="JK135" i="1"/>
  <c r="JI135" i="1"/>
  <c r="JG135" i="1"/>
  <c r="JE135" i="1"/>
  <c r="JC135" i="1"/>
  <c r="JA135" i="1"/>
  <c r="IY135" i="1"/>
  <c r="IW135" i="1"/>
  <c r="IU135" i="1"/>
  <c r="IS135" i="1"/>
  <c r="IQ135" i="1"/>
  <c r="IO135" i="1"/>
  <c r="IM135" i="1"/>
  <c r="IK135" i="1"/>
  <c r="II135" i="1"/>
  <c r="IG135" i="1"/>
  <c r="IE135" i="1"/>
  <c r="IC135" i="1"/>
  <c r="IA135" i="1"/>
  <c r="HY135" i="1"/>
  <c r="HW135" i="1"/>
  <c r="HU135" i="1"/>
  <c r="HS135" i="1"/>
  <c r="HQ135" i="1"/>
  <c r="HO135" i="1"/>
  <c r="HM135" i="1"/>
  <c r="HK135" i="1"/>
  <c r="HI135" i="1"/>
  <c r="HG135" i="1"/>
  <c r="HE135" i="1"/>
  <c r="HC135" i="1"/>
  <c r="HA135" i="1"/>
  <c r="GY135" i="1"/>
  <c r="GW135" i="1"/>
  <c r="GU135" i="1"/>
  <c r="GS135" i="1"/>
  <c r="GQ135" i="1"/>
  <c r="GO135" i="1"/>
  <c r="GM135" i="1"/>
  <c r="GK135" i="1"/>
  <c r="GI135" i="1"/>
  <c r="GG135" i="1"/>
  <c r="GE135" i="1"/>
  <c r="GC135" i="1"/>
  <c r="GA135" i="1"/>
  <c r="FY135" i="1"/>
  <c r="FW135" i="1"/>
  <c r="FU135" i="1"/>
  <c r="FS135" i="1"/>
  <c r="FQ135" i="1"/>
  <c r="FO135" i="1"/>
  <c r="FM135" i="1"/>
  <c r="FK135" i="1"/>
  <c r="FI135" i="1"/>
  <c r="FG135" i="1"/>
  <c r="FE135" i="1"/>
  <c r="FC135" i="1"/>
  <c r="FA135" i="1"/>
  <c r="EY135" i="1"/>
  <c r="EW135" i="1"/>
  <c r="EU135" i="1"/>
  <c r="ES135" i="1"/>
  <c r="EQ135" i="1"/>
  <c r="EO135" i="1"/>
  <c r="EM135" i="1"/>
  <c r="EK135" i="1"/>
  <c r="EI135" i="1"/>
  <c r="EG135" i="1"/>
  <c r="EE135" i="1"/>
  <c r="EC135" i="1"/>
  <c r="EA135" i="1"/>
  <c r="DY135" i="1"/>
  <c r="DW135" i="1"/>
  <c r="DU135" i="1"/>
  <c r="DS135" i="1"/>
  <c r="DQ135" i="1"/>
  <c r="DO135" i="1"/>
  <c r="DM135" i="1"/>
  <c r="DK135" i="1"/>
  <c r="DI135" i="1"/>
  <c r="DG135" i="1"/>
  <c r="DE135" i="1"/>
  <c r="DC135" i="1"/>
  <c r="DA135" i="1"/>
  <c r="CY135" i="1"/>
  <c r="CW135" i="1"/>
  <c r="CU135" i="1"/>
  <c r="CS135" i="1"/>
  <c r="CQ135" i="1"/>
  <c r="CO135" i="1"/>
  <c r="CM135" i="1"/>
  <c r="CK135" i="1"/>
  <c r="CI135" i="1"/>
  <c r="CG135" i="1"/>
  <c r="CE135" i="1"/>
  <c r="CC135" i="1"/>
  <c r="CA135" i="1"/>
  <c r="BY135" i="1"/>
  <c r="BW135" i="1"/>
  <c r="BU135" i="1"/>
  <c r="BS135" i="1"/>
  <c r="BQ135" i="1"/>
  <c r="BO135" i="1"/>
  <c r="BM135" i="1"/>
  <c r="BK135" i="1"/>
  <c r="BI135" i="1"/>
  <c r="BG135" i="1"/>
  <c r="BE135" i="1"/>
  <c r="BC135" i="1"/>
  <c r="BA135" i="1"/>
  <c r="AY135" i="1"/>
  <c r="AW135" i="1"/>
  <c r="AU135" i="1"/>
  <c r="AS135" i="1"/>
  <c r="AQ135" i="1"/>
  <c r="AO135" i="1"/>
  <c r="AM135" i="1"/>
  <c r="AK135" i="1"/>
  <c r="AI135" i="1"/>
  <c r="AG135" i="1"/>
  <c r="AE135" i="1"/>
  <c r="AC135" i="1"/>
  <c r="AA135" i="1"/>
  <c r="Y135" i="1"/>
  <c r="W135" i="1"/>
  <c r="U135" i="1"/>
  <c r="S135" i="1"/>
  <c r="Q135" i="1"/>
  <c r="O135" i="1"/>
  <c r="M135" i="1"/>
  <c r="K135" i="1"/>
  <c r="I135" i="1"/>
  <c r="G135" i="1"/>
  <c r="NN133" i="1"/>
  <c r="NL133" i="1"/>
  <c r="NJ133" i="1"/>
  <c r="NH133" i="1"/>
  <c r="NF133" i="1"/>
  <c r="ND133" i="1"/>
  <c r="NB133" i="1"/>
  <c r="MZ133" i="1"/>
  <c r="MX133" i="1"/>
  <c r="MV133" i="1"/>
  <c r="MT133" i="1"/>
  <c r="MR133" i="1"/>
  <c r="MP133" i="1"/>
  <c r="MN133" i="1"/>
  <c r="ML133" i="1"/>
  <c r="MJ133" i="1"/>
  <c r="MH133" i="1"/>
  <c r="MF133" i="1"/>
  <c r="MD133" i="1"/>
  <c r="MB133" i="1"/>
  <c r="LZ133" i="1"/>
  <c r="LX133" i="1"/>
  <c r="LV133" i="1"/>
  <c r="LT133" i="1"/>
  <c r="LR133" i="1"/>
  <c r="LP133" i="1"/>
  <c r="LN133" i="1"/>
  <c r="LL133" i="1"/>
  <c r="LJ133" i="1"/>
  <c r="LH133" i="1"/>
  <c r="LF133" i="1"/>
  <c r="LD133" i="1"/>
  <c r="LB133" i="1"/>
  <c r="KZ133" i="1"/>
  <c r="KX133" i="1"/>
  <c r="KV133" i="1"/>
  <c r="KT133" i="1"/>
  <c r="KR133" i="1"/>
  <c r="KP133" i="1"/>
  <c r="KN133" i="1"/>
  <c r="KL133" i="1"/>
  <c r="KJ133" i="1"/>
  <c r="KH133" i="1"/>
  <c r="KF133" i="1"/>
  <c r="KD133" i="1"/>
  <c r="KB133" i="1"/>
  <c r="JZ133" i="1"/>
  <c r="JX133" i="1"/>
  <c r="JV133" i="1"/>
  <c r="JT133" i="1"/>
  <c r="JR133" i="1"/>
  <c r="JP133" i="1"/>
  <c r="JN133" i="1"/>
  <c r="JL133" i="1"/>
  <c r="JJ133" i="1"/>
  <c r="JH133" i="1"/>
  <c r="JF133" i="1"/>
  <c r="JD133" i="1"/>
  <c r="JB133" i="1"/>
  <c r="IZ133" i="1"/>
  <c r="IX133" i="1"/>
  <c r="IV133" i="1"/>
  <c r="IT133" i="1"/>
  <c r="IR133" i="1"/>
  <c r="IP133" i="1"/>
  <c r="IN133" i="1"/>
  <c r="IL133" i="1"/>
  <c r="IJ133" i="1"/>
  <c r="IH133" i="1"/>
  <c r="IF133" i="1"/>
  <c r="ID133" i="1"/>
  <c r="IB133" i="1"/>
  <c r="HZ133" i="1"/>
  <c r="HX133" i="1"/>
  <c r="HV133" i="1"/>
  <c r="HT133" i="1"/>
  <c r="HR133" i="1"/>
  <c r="HP133" i="1"/>
  <c r="HN133" i="1"/>
  <c r="HL133" i="1"/>
  <c r="HJ133" i="1"/>
  <c r="HH133" i="1"/>
  <c r="HF133" i="1"/>
  <c r="HD133" i="1"/>
  <c r="HB133" i="1"/>
  <c r="GZ133" i="1"/>
  <c r="GX133" i="1"/>
  <c r="GV133" i="1"/>
  <c r="GT133" i="1"/>
  <c r="GR133" i="1"/>
  <c r="GP133" i="1"/>
  <c r="GN133" i="1"/>
  <c r="GL133" i="1"/>
  <c r="GJ133" i="1"/>
  <c r="GH133" i="1"/>
  <c r="GF133" i="1"/>
  <c r="GD133" i="1"/>
  <c r="GB133" i="1"/>
  <c r="FZ133" i="1"/>
  <c r="FX133" i="1"/>
  <c r="FV133" i="1"/>
  <c r="FT133" i="1"/>
  <c r="FR133" i="1"/>
  <c r="FP133" i="1"/>
  <c r="FN133" i="1"/>
  <c r="FL133" i="1"/>
  <c r="FJ133" i="1"/>
  <c r="FH133" i="1"/>
  <c r="FF133" i="1"/>
  <c r="FD133" i="1"/>
  <c r="FB133" i="1"/>
  <c r="EZ133" i="1"/>
  <c r="EX133" i="1"/>
  <c r="EV133" i="1"/>
  <c r="ET133" i="1"/>
  <c r="ER133" i="1"/>
  <c r="EP133" i="1"/>
  <c r="EN133" i="1"/>
  <c r="EL133" i="1"/>
  <c r="EJ133" i="1"/>
  <c r="EH133" i="1"/>
  <c r="EF133" i="1"/>
  <c r="ED133" i="1"/>
  <c r="EB133" i="1"/>
  <c r="DZ133" i="1"/>
  <c r="DX133" i="1"/>
  <c r="DV133" i="1"/>
  <c r="DT133" i="1"/>
  <c r="DR133" i="1"/>
  <c r="DP133" i="1"/>
  <c r="DN133" i="1"/>
  <c r="DL133" i="1"/>
  <c r="DJ133" i="1"/>
  <c r="DH133" i="1"/>
  <c r="DF133" i="1"/>
  <c r="DD133" i="1"/>
  <c r="DB133" i="1"/>
  <c r="CZ133" i="1"/>
  <c r="CX133" i="1"/>
  <c r="CV133" i="1"/>
  <c r="CT133" i="1"/>
  <c r="CR133" i="1"/>
  <c r="CP133" i="1"/>
  <c r="CN133" i="1"/>
  <c r="CL133" i="1"/>
  <c r="CJ133" i="1"/>
  <c r="CH133" i="1"/>
  <c r="CF133" i="1"/>
  <c r="CD133" i="1"/>
  <c r="CB133" i="1"/>
  <c r="BZ133" i="1"/>
  <c r="BX133" i="1"/>
  <c r="BV133" i="1"/>
  <c r="BT133" i="1"/>
  <c r="BR133" i="1"/>
  <c r="BP133" i="1"/>
  <c r="BN133" i="1"/>
  <c r="BL133" i="1"/>
  <c r="BJ133" i="1"/>
  <c r="BH133" i="1"/>
  <c r="BF133" i="1"/>
  <c r="BD133" i="1"/>
  <c r="BB133" i="1"/>
  <c r="AZ133" i="1"/>
  <c r="AX133" i="1"/>
  <c r="AV133" i="1"/>
  <c r="AT133" i="1"/>
  <c r="AR133" i="1"/>
  <c r="AP133" i="1"/>
  <c r="AN133" i="1"/>
  <c r="AL133" i="1"/>
  <c r="AJ133" i="1"/>
  <c r="AH133" i="1"/>
  <c r="AF133" i="1"/>
  <c r="AD133" i="1"/>
  <c r="AB133" i="1"/>
  <c r="Z133" i="1"/>
  <c r="X133" i="1"/>
  <c r="V133" i="1"/>
  <c r="T133" i="1"/>
  <c r="R133" i="1"/>
  <c r="P133" i="1"/>
  <c r="N133" i="1"/>
  <c r="L133" i="1"/>
  <c r="J133" i="1"/>
  <c r="H133" i="1"/>
  <c r="F133" i="1"/>
  <c r="NM133" i="1"/>
  <c r="NK133" i="1"/>
  <c r="NI133" i="1"/>
  <c r="NG133" i="1"/>
  <c r="NE133" i="1"/>
  <c r="NC133" i="1"/>
  <c r="NA133" i="1"/>
  <c r="MY133" i="1"/>
  <c r="MW133" i="1"/>
  <c r="MU133" i="1"/>
  <c r="MS133" i="1"/>
  <c r="MQ133" i="1"/>
  <c r="MO133" i="1"/>
  <c r="MM133" i="1"/>
  <c r="MK133" i="1"/>
  <c r="MI133" i="1"/>
  <c r="MG133" i="1"/>
  <c r="ME133" i="1"/>
  <c r="MC133" i="1"/>
  <c r="MA133" i="1"/>
  <c r="LY133" i="1"/>
  <c r="LW133" i="1"/>
  <c r="LU133" i="1"/>
  <c r="LS133" i="1"/>
  <c r="LQ133" i="1"/>
  <c r="LO133" i="1"/>
  <c r="LM133" i="1"/>
  <c r="LK133" i="1"/>
  <c r="LI133" i="1"/>
  <c r="LG133" i="1"/>
  <c r="LE133" i="1"/>
  <c r="LC133" i="1"/>
  <c r="LA133" i="1"/>
  <c r="KY133" i="1"/>
  <c r="KW133" i="1"/>
  <c r="KU133" i="1"/>
  <c r="KS133" i="1"/>
  <c r="KQ133" i="1"/>
  <c r="KO133" i="1"/>
  <c r="KM133" i="1"/>
  <c r="KK133" i="1"/>
  <c r="KI133" i="1"/>
  <c r="KG133" i="1"/>
  <c r="KE133" i="1"/>
  <c r="KC133" i="1"/>
  <c r="KA133" i="1"/>
  <c r="JY133" i="1"/>
  <c r="JW133" i="1"/>
  <c r="JU133" i="1"/>
  <c r="JS133" i="1"/>
  <c r="JQ133" i="1"/>
  <c r="JO133" i="1"/>
  <c r="JM133" i="1"/>
  <c r="JK133" i="1"/>
  <c r="JI133" i="1"/>
  <c r="JG133" i="1"/>
  <c r="JE133" i="1"/>
  <c r="JC133" i="1"/>
  <c r="JA133" i="1"/>
  <c r="IY133" i="1"/>
  <c r="IW133" i="1"/>
  <c r="IU133" i="1"/>
  <c r="IS133" i="1"/>
  <c r="IQ133" i="1"/>
  <c r="IO133" i="1"/>
  <c r="IM133" i="1"/>
  <c r="IK133" i="1"/>
  <c r="II133" i="1"/>
  <c r="IG133" i="1"/>
  <c r="IE133" i="1"/>
  <c r="IC133" i="1"/>
  <c r="IA133" i="1"/>
  <c r="HY133" i="1"/>
  <c r="HW133" i="1"/>
  <c r="HU133" i="1"/>
  <c r="HS133" i="1"/>
  <c r="HQ133" i="1"/>
  <c r="HO133" i="1"/>
  <c r="HM133" i="1"/>
  <c r="HK133" i="1"/>
  <c r="HI133" i="1"/>
  <c r="HG133" i="1"/>
  <c r="HE133" i="1"/>
  <c r="HC133" i="1"/>
  <c r="HA133" i="1"/>
  <c r="GY133" i="1"/>
  <c r="GW133" i="1"/>
  <c r="GU133" i="1"/>
  <c r="GS133" i="1"/>
  <c r="GQ133" i="1"/>
  <c r="GO133" i="1"/>
  <c r="GM133" i="1"/>
  <c r="GK133" i="1"/>
  <c r="GI133" i="1"/>
  <c r="GG133" i="1"/>
  <c r="GE133" i="1"/>
  <c r="GC133" i="1"/>
  <c r="GA133" i="1"/>
  <c r="FY133" i="1"/>
  <c r="FW133" i="1"/>
  <c r="FU133" i="1"/>
  <c r="FS133" i="1"/>
  <c r="FQ133" i="1"/>
  <c r="FO133" i="1"/>
  <c r="FM133" i="1"/>
  <c r="FK133" i="1"/>
  <c r="FI133" i="1"/>
  <c r="FG133" i="1"/>
  <c r="FE133" i="1"/>
  <c r="FC133" i="1"/>
  <c r="FA133" i="1"/>
  <c r="EY133" i="1"/>
  <c r="EW133" i="1"/>
  <c r="EU133" i="1"/>
  <c r="ES133" i="1"/>
  <c r="EQ133" i="1"/>
  <c r="EO133" i="1"/>
  <c r="EM133" i="1"/>
  <c r="EK133" i="1"/>
  <c r="EI133" i="1"/>
  <c r="EG133" i="1"/>
  <c r="EE133" i="1"/>
  <c r="EC133" i="1"/>
  <c r="EA133" i="1"/>
  <c r="DY133" i="1"/>
  <c r="DW133" i="1"/>
  <c r="DU133" i="1"/>
  <c r="DS133" i="1"/>
  <c r="DQ133" i="1"/>
  <c r="DO133" i="1"/>
  <c r="DM133" i="1"/>
  <c r="DK133" i="1"/>
  <c r="DI133" i="1"/>
  <c r="DG133" i="1"/>
  <c r="DE133" i="1"/>
  <c r="DC133" i="1"/>
  <c r="DA133" i="1"/>
  <c r="CY133" i="1"/>
  <c r="CW133" i="1"/>
  <c r="CU133" i="1"/>
  <c r="CS133" i="1"/>
  <c r="CQ133" i="1"/>
  <c r="CO133" i="1"/>
  <c r="CM133" i="1"/>
  <c r="CK133" i="1"/>
  <c r="CI133" i="1"/>
  <c r="CG133" i="1"/>
  <c r="CE133" i="1"/>
  <c r="CC133" i="1"/>
  <c r="CA133" i="1"/>
  <c r="BY133" i="1"/>
  <c r="BW133" i="1"/>
  <c r="BU133" i="1"/>
  <c r="BS133" i="1"/>
  <c r="BQ133" i="1"/>
  <c r="BO133" i="1"/>
  <c r="BM133" i="1"/>
  <c r="BK133" i="1"/>
  <c r="BI133" i="1"/>
  <c r="BG133" i="1"/>
  <c r="BE133" i="1"/>
  <c r="BC133" i="1"/>
  <c r="BA133" i="1"/>
  <c r="AY133" i="1"/>
  <c r="AW133" i="1"/>
  <c r="AU133" i="1"/>
  <c r="AS133" i="1"/>
  <c r="AQ133" i="1"/>
  <c r="AO133" i="1"/>
  <c r="AM133" i="1"/>
  <c r="AK133" i="1"/>
  <c r="AI133" i="1"/>
  <c r="AG133" i="1"/>
  <c r="AE133" i="1"/>
  <c r="AC133" i="1"/>
  <c r="AA133" i="1"/>
  <c r="Y133" i="1"/>
  <c r="W133" i="1"/>
  <c r="U133" i="1"/>
  <c r="S133" i="1"/>
  <c r="Q133" i="1"/>
  <c r="O133" i="1"/>
  <c r="M133" i="1"/>
  <c r="K133" i="1"/>
  <c r="I133" i="1"/>
  <c r="G133" i="1"/>
  <c r="NN131" i="1"/>
  <c r="NL131" i="1"/>
  <c r="NJ131" i="1"/>
  <c r="NH131" i="1"/>
  <c r="NF131" i="1"/>
  <c r="ND131" i="1"/>
  <c r="NB131" i="1"/>
  <c r="MZ131" i="1"/>
  <c r="MX131" i="1"/>
  <c r="MV131" i="1"/>
  <c r="MT131" i="1"/>
  <c r="MR131" i="1"/>
  <c r="MP131" i="1"/>
  <c r="MN131" i="1"/>
  <c r="ML131" i="1"/>
  <c r="MJ131" i="1"/>
  <c r="MH131" i="1"/>
  <c r="MF131" i="1"/>
  <c r="MD131" i="1"/>
  <c r="MB131" i="1"/>
  <c r="LZ131" i="1"/>
  <c r="LX131" i="1"/>
  <c r="LV131" i="1"/>
  <c r="LT131" i="1"/>
  <c r="LR131" i="1"/>
  <c r="LP131" i="1"/>
  <c r="LN131" i="1"/>
  <c r="LL131" i="1"/>
  <c r="LJ131" i="1"/>
  <c r="LH131" i="1"/>
  <c r="LF131" i="1"/>
  <c r="LD131" i="1"/>
  <c r="LB131" i="1"/>
  <c r="KZ131" i="1"/>
  <c r="KX131" i="1"/>
  <c r="KV131" i="1"/>
  <c r="KT131" i="1"/>
  <c r="KR131" i="1"/>
  <c r="KP131" i="1"/>
  <c r="KN131" i="1"/>
  <c r="KL131" i="1"/>
  <c r="KJ131" i="1"/>
  <c r="KH131" i="1"/>
  <c r="KF131" i="1"/>
  <c r="KD131" i="1"/>
  <c r="KB131" i="1"/>
  <c r="JZ131" i="1"/>
  <c r="JX131" i="1"/>
  <c r="JV131" i="1"/>
  <c r="JT131" i="1"/>
  <c r="JR131" i="1"/>
  <c r="JP131" i="1"/>
  <c r="JN131" i="1"/>
  <c r="JL131" i="1"/>
  <c r="JJ131" i="1"/>
  <c r="JH131" i="1"/>
  <c r="JF131" i="1"/>
  <c r="JD131" i="1"/>
  <c r="JB131" i="1"/>
  <c r="IZ131" i="1"/>
  <c r="IX131" i="1"/>
  <c r="IV131" i="1"/>
  <c r="IT131" i="1"/>
  <c r="IR131" i="1"/>
  <c r="IP131" i="1"/>
  <c r="IN131" i="1"/>
  <c r="IL131" i="1"/>
  <c r="IJ131" i="1"/>
  <c r="IH131" i="1"/>
  <c r="IF131" i="1"/>
  <c r="ID131" i="1"/>
  <c r="IB131" i="1"/>
  <c r="HZ131" i="1"/>
  <c r="HX131" i="1"/>
  <c r="HV131" i="1"/>
  <c r="HT131" i="1"/>
  <c r="HR131" i="1"/>
  <c r="HP131" i="1"/>
  <c r="HN131" i="1"/>
  <c r="HL131" i="1"/>
  <c r="HJ131" i="1"/>
  <c r="HH131" i="1"/>
  <c r="HF131" i="1"/>
  <c r="HD131" i="1"/>
  <c r="HB131" i="1"/>
  <c r="GZ131" i="1"/>
  <c r="GX131" i="1"/>
  <c r="GV131" i="1"/>
  <c r="GT131" i="1"/>
  <c r="GR131" i="1"/>
  <c r="GP131" i="1"/>
  <c r="GN131" i="1"/>
  <c r="GL131" i="1"/>
  <c r="GJ131" i="1"/>
  <c r="GH131" i="1"/>
  <c r="GF131" i="1"/>
  <c r="GD131" i="1"/>
  <c r="GB131" i="1"/>
  <c r="FZ131" i="1"/>
  <c r="FX131" i="1"/>
  <c r="FV131" i="1"/>
  <c r="FT131" i="1"/>
  <c r="FR131" i="1"/>
  <c r="FP131" i="1"/>
  <c r="FN131" i="1"/>
  <c r="FL131" i="1"/>
  <c r="FJ131" i="1"/>
  <c r="FH131" i="1"/>
  <c r="FF131" i="1"/>
  <c r="FD131" i="1"/>
  <c r="FB131" i="1"/>
  <c r="EZ131" i="1"/>
  <c r="EX131" i="1"/>
  <c r="EV131" i="1"/>
  <c r="ET131" i="1"/>
  <c r="ER131" i="1"/>
  <c r="EP131" i="1"/>
  <c r="EN131" i="1"/>
  <c r="EL131" i="1"/>
  <c r="EJ131" i="1"/>
  <c r="EH131" i="1"/>
  <c r="EF131" i="1"/>
  <c r="ED131" i="1"/>
  <c r="EB131" i="1"/>
  <c r="DZ131" i="1"/>
  <c r="DX131" i="1"/>
  <c r="DV131" i="1"/>
  <c r="DT131" i="1"/>
  <c r="DR131" i="1"/>
  <c r="DP131" i="1"/>
  <c r="DN131" i="1"/>
  <c r="DL131" i="1"/>
  <c r="DJ131" i="1"/>
  <c r="DH131" i="1"/>
  <c r="DF131" i="1"/>
  <c r="DD131" i="1"/>
  <c r="DB131" i="1"/>
  <c r="CZ131" i="1"/>
  <c r="CX131" i="1"/>
  <c r="CV131" i="1"/>
  <c r="CT131" i="1"/>
  <c r="CR131" i="1"/>
  <c r="CP131" i="1"/>
  <c r="CN131" i="1"/>
  <c r="CL131" i="1"/>
  <c r="CJ131" i="1"/>
  <c r="CH131" i="1"/>
  <c r="CF131" i="1"/>
  <c r="CD131" i="1"/>
  <c r="CB131" i="1"/>
  <c r="BZ131" i="1"/>
  <c r="BX131" i="1"/>
  <c r="BV131" i="1"/>
  <c r="BT131" i="1"/>
  <c r="BR131" i="1"/>
  <c r="BP131" i="1"/>
  <c r="BN131" i="1"/>
  <c r="BL131" i="1"/>
  <c r="BJ131" i="1"/>
  <c r="BH131" i="1"/>
  <c r="BF131" i="1"/>
  <c r="BD131" i="1"/>
  <c r="BB131" i="1"/>
  <c r="AZ131" i="1"/>
  <c r="AX131" i="1"/>
  <c r="AV131" i="1"/>
  <c r="AT131" i="1"/>
  <c r="AR131" i="1"/>
  <c r="AP131" i="1"/>
  <c r="AN131" i="1"/>
  <c r="AL131" i="1"/>
  <c r="AJ131" i="1"/>
  <c r="AH131" i="1"/>
  <c r="AF131" i="1"/>
  <c r="AD131" i="1"/>
  <c r="AB131" i="1"/>
  <c r="Z131" i="1"/>
  <c r="X131" i="1"/>
  <c r="V131" i="1"/>
  <c r="T131" i="1"/>
  <c r="R131" i="1"/>
  <c r="P131" i="1"/>
  <c r="N131" i="1"/>
  <c r="L131" i="1"/>
  <c r="J131" i="1"/>
  <c r="H131" i="1"/>
  <c r="F131" i="1"/>
  <c r="NM131" i="1"/>
  <c r="NK131" i="1"/>
  <c r="NI131" i="1"/>
  <c r="NG131" i="1"/>
  <c r="NE131" i="1"/>
  <c r="NC131" i="1"/>
  <c r="NA131" i="1"/>
  <c r="MY131" i="1"/>
  <c r="MW131" i="1"/>
  <c r="MU131" i="1"/>
  <c r="MS131" i="1"/>
  <c r="MQ131" i="1"/>
  <c r="MO131" i="1"/>
  <c r="MM131" i="1"/>
  <c r="MK131" i="1"/>
  <c r="MI131" i="1"/>
  <c r="MG131" i="1"/>
  <c r="ME131" i="1"/>
  <c r="MC131" i="1"/>
  <c r="MA131" i="1"/>
  <c r="LY131" i="1"/>
  <c r="LW131" i="1"/>
  <c r="LU131" i="1"/>
  <c r="LS131" i="1"/>
  <c r="LQ131" i="1"/>
  <c r="LO131" i="1"/>
  <c r="LM131" i="1"/>
  <c r="LK131" i="1"/>
  <c r="LI131" i="1"/>
  <c r="LG131" i="1"/>
  <c r="LE131" i="1"/>
  <c r="LC131" i="1"/>
  <c r="LA131" i="1"/>
  <c r="KY131" i="1"/>
  <c r="KW131" i="1"/>
  <c r="KU131" i="1"/>
  <c r="KS131" i="1"/>
  <c r="KQ131" i="1"/>
  <c r="KO131" i="1"/>
  <c r="KM131" i="1"/>
  <c r="KK131" i="1"/>
  <c r="KI131" i="1"/>
  <c r="KG131" i="1"/>
  <c r="KE131" i="1"/>
  <c r="KC131" i="1"/>
  <c r="KA131" i="1"/>
  <c r="JY131" i="1"/>
  <c r="JW131" i="1"/>
  <c r="JU131" i="1"/>
  <c r="JS131" i="1"/>
  <c r="JQ131" i="1"/>
  <c r="JO131" i="1"/>
  <c r="JM131" i="1"/>
  <c r="JK131" i="1"/>
  <c r="JI131" i="1"/>
  <c r="JG131" i="1"/>
  <c r="JE131" i="1"/>
  <c r="JC131" i="1"/>
  <c r="JA131" i="1"/>
  <c r="IY131" i="1"/>
  <c r="IW131" i="1"/>
  <c r="IU131" i="1"/>
  <c r="IS131" i="1"/>
  <c r="IQ131" i="1"/>
  <c r="IO131" i="1"/>
  <c r="IM131" i="1"/>
  <c r="IK131" i="1"/>
  <c r="II131" i="1"/>
  <c r="IG131" i="1"/>
  <c r="IE131" i="1"/>
  <c r="IC131" i="1"/>
  <c r="IA131" i="1"/>
  <c r="HY131" i="1"/>
  <c r="HW131" i="1"/>
  <c r="HU131" i="1"/>
  <c r="HS131" i="1"/>
  <c r="HQ131" i="1"/>
  <c r="HO131" i="1"/>
  <c r="HM131" i="1"/>
  <c r="HK131" i="1"/>
  <c r="HI131" i="1"/>
  <c r="HG131" i="1"/>
  <c r="HE131" i="1"/>
  <c r="HC131" i="1"/>
  <c r="HA131" i="1"/>
  <c r="GY131" i="1"/>
  <c r="GW131" i="1"/>
  <c r="GU131" i="1"/>
  <c r="GS131" i="1"/>
  <c r="GQ131" i="1"/>
  <c r="GO131" i="1"/>
  <c r="GM131" i="1"/>
  <c r="GK131" i="1"/>
  <c r="GI131" i="1"/>
  <c r="GG131" i="1"/>
  <c r="GE131" i="1"/>
  <c r="GC131" i="1"/>
  <c r="GA131" i="1"/>
  <c r="FY131" i="1"/>
  <c r="FW131" i="1"/>
  <c r="FU131" i="1"/>
  <c r="FS131" i="1"/>
  <c r="FQ131" i="1"/>
  <c r="FO131" i="1"/>
  <c r="FM131" i="1"/>
  <c r="FK131" i="1"/>
  <c r="FI131" i="1"/>
  <c r="FG131" i="1"/>
  <c r="FE131" i="1"/>
  <c r="FC131" i="1"/>
  <c r="FA131" i="1"/>
  <c r="EY131" i="1"/>
  <c r="EW131" i="1"/>
  <c r="EU131" i="1"/>
  <c r="ES131" i="1"/>
  <c r="EQ131" i="1"/>
  <c r="EO131" i="1"/>
  <c r="EM131" i="1"/>
  <c r="EK131" i="1"/>
  <c r="EI131" i="1"/>
  <c r="EG131" i="1"/>
  <c r="EE131" i="1"/>
  <c r="EC131" i="1"/>
  <c r="EA131" i="1"/>
  <c r="DY131" i="1"/>
  <c r="DW131" i="1"/>
  <c r="DU131" i="1"/>
  <c r="DS131" i="1"/>
  <c r="DQ131" i="1"/>
  <c r="DO131" i="1"/>
  <c r="DM131" i="1"/>
  <c r="DK131" i="1"/>
  <c r="DI131" i="1"/>
  <c r="DG131" i="1"/>
  <c r="DE131" i="1"/>
  <c r="DC131" i="1"/>
  <c r="DA131" i="1"/>
  <c r="CY131" i="1"/>
  <c r="CW131" i="1"/>
  <c r="CU131" i="1"/>
  <c r="CS131" i="1"/>
  <c r="CQ131" i="1"/>
  <c r="CO131" i="1"/>
  <c r="CM131" i="1"/>
  <c r="CK131" i="1"/>
  <c r="CI131" i="1"/>
  <c r="CG131" i="1"/>
  <c r="CE131" i="1"/>
  <c r="CC131" i="1"/>
  <c r="CA131" i="1"/>
  <c r="BY131" i="1"/>
  <c r="BW131" i="1"/>
  <c r="BU131" i="1"/>
  <c r="BS131" i="1"/>
  <c r="BQ131" i="1"/>
  <c r="BO131" i="1"/>
  <c r="BM131" i="1"/>
  <c r="BK131" i="1"/>
  <c r="BI131" i="1"/>
  <c r="BG131" i="1"/>
  <c r="BE131" i="1"/>
  <c r="BC131" i="1"/>
  <c r="BA131" i="1"/>
  <c r="AY131" i="1"/>
  <c r="AW131" i="1"/>
  <c r="AU131" i="1"/>
  <c r="AS131" i="1"/>
  <c r="AQ131" i="1"/>
  <c r="AO131" i="1"/>
  <c r="AM131" i="1"/>
  <c r="AK131" i="1"/>
  <c r="AI131" i="1"/>
  <c r="AG131" i="1"/>
  <c r="AE131" i="1"/>
  <c r="AC131" i="1"/>
  <c r="AA131" i="1"/>
  <c r="Y131" i="1"/>
  <c r="W131" i="1"/>
  <c r="U131" i="1"/>
  <c r="S131" i="1"/>
  <c r="Q131" i="1"/>
  <c r="O131" i="1"/>
  <c r="M131" i="1"/>
  <c r="K131" i="1"/>
  <c r="I131" i="1"/>
  <c r="G131" i="1"/>
  <c r="NN129" i="1"/>
  <c r="NL129" i="1"/>
  <c r="NJ129" i="1"/>
  <c r="NH129" i="1"/>
  <c r="NF129" i="1"/>
  <c r="ND129" i="1"/>
  <c r="NB129" i="1"/>
  <c r="MZ129" i="1"/>
  <c r="MX129" i="1"/>
  <c r="MV129" i="1"/>
  <c r="MT129" i="1"/>
  <c r="MR129" i="1"/>
  <c r="MP129" i="1"/>
  <c r="MN129" i="1"/>
  <c r="ML129" i="1"/>
  <c r="MJ129" i="1"/>
  <c r="MH129" i="1"/>
  <c r="MF129" i="1"/>
  <c r="MD129" i="1"/>
  <c r="MB129" i="1"/>
  <c r="LZ129" i="1"/>
  <c r="LX129" i="1"/>
  <c r="LV129" i="1"/>
  <c r="LT129" i="1"/>
  <c r="LR129" i="1"/>
  <c r="LP129" i="1"/>
  <c r="LN129" i="1"/>
  <c r="LL129" i="1"/>
  <c r="LJ129" i="1"/>
  <c r="LH129" i="1"/>
  <c r="LF129" i="1"/>
  <c r="LD129" i="1"/>
  <c r="LB129" i="1"/>
  <c r="KZ129" i="1"/>
  <c r="KX129" i="1"/>
  <c r="KV129" i="1"/>
  <c r="KT129" i="1"/>
  <c r="KR129" i="1"/>
  <c r="KP129" i="1"/>
  <c r="KN129" i="1"/>
  <c r="KL129" i="1"/>
  <c r="KJ129" i="1"/>
  <c r="KH129" i="1"/>
  <c r="KF129" i="1"/>
  <c r="KD129" i="1"/>
  <c r="KB129" i="1"/>
  <c r="JZ129" i="1"/>
  <c r="JX129" i="1"/>
  <c r="JV129" i="1"/>
  <c r="JT129" i="1"/>
  <c r="JR129" i="1"/>
  <c r="JP129" i="1"/>
  <c r="JN129" i="1"/>
  <c r="JL129" i="1"/>
  <c r="JJ129" i="1"/>
  <c r="JH129" i="1"/>
  <c r="JF129" i="1"/>
  <c r="JD129" i="1"/>
  <c r="JB129" i="1"/>
  <c r="IZ129" i="1"/>
  <c r="IX129" i="1"/>
  <c r="IV129" i="1"/>
  <c r="IT129" i="1"/>
  <c r="IR129" i="1"/>
  <c r="IP129" i="1"/>
  <c r="IN129" i="1"/>
  <c r="IL129" i="1"/>
  <c r="IJ129" i="1"/>
  <c r="IH129" i="1"/>
  <c r="IF129" i="1"/>
  <c r="ID129" i="1"/>
  <c r="IB129" i="1"/>
  <c r="HZ129" i="1"/>
  <c r="HX129" i="1"/>
  <c r="HV129" i="1"/>
  <c r="HT129" i="1"/>
  <c r="HR129" i="1"/>
  <c r="HP129" i="1"/>
  <c r="HN129" i="1"/>
  <c r="HL129" i="1"/>
  <c r="HJ129" i="1"/>
  <c r="HH129" i="1"/>
  <c r="HF129" i="1"/>
  <c r="HD129" i="1"/>
  <c r="HB129" i="1"/>
  <c r="GZ129" i="1"/>
  <c r="GX129" i="1"/>
  <c r="GV129" i="1"/>
  <c r="GT129" i="1"/>
  <c r="GR129" i="1"/>
  <c r="GP129" i="1"/>
  <c r="GN129" i="1"/>
  <c r="GL129" i="1"/>
  <c r="GJ129" i="1"/>
  <c r="GH129" i="1"/>
  <c r="GF129" i="1"/>
  <c r="GD129" i="1"/>
  <c r="GB129" i="1"/>
  <c r="FZ129" i="1"/>
  <c r="FX129" i="1"/>
  <c r="FV129" i="1"/>
  <c r="FT129" i="1"/>
  <c r="FR129" i="1"/>
  <c r="FP129" i="1"/>
  <c r="FN129" i="1"/>
  <c r="FL129" i="1"/>
  <c r="FJ129" i="1"/>
  <c r="FH129" i="1"/>
  <c r="FF129" i="1"/>
  <c r="FD129" i="1"/>
  <c r="FB129" i="1"/>
  <c r="EZ129" i="1"/>
  <c r="EX129" i="1"/>
  <c r="EV129" i="1"/>
  <c r="ET129" i="1"/>
  <c r="ER129" i="1"/>
  <c r="EP129" i="1"/>
  <c r="EN129" i="1"/>
  <c r="EL129" i="1"/>
  <c r="EJ129" i="1"/>
  <c r="EH129" i="1"/>
  <c r="EF129" i="1"/>
  <c r="ED129" i="1"/>
  <c r="EB129" i="1"/>
  <c r="DZ129" i="1"/>
  <c r="DX129" i="1"/>
  <c r="DV129" i="1"/>
  <c r="DT129" i="1"/>
  <c r="DR129" i="1"/>
  <c r="DP129" i="1"/>
  <c r="DN129" i="1"/>
  <c r="DL129" i="1"/>
  <c r="DJ129" i="1"/>
  <c r="DH129" i="1"/>
  <c r="DF129" i="1"/>
  <c r="DD129" i="1"/>
  <c r="DB129" i="1"/>
  <c r="CZ129" i="1"/>
  <c r="CX129" i="1"/>
  <c r="CV129" i="1"/>
  <c r="CT129" i="1"/>
  <c r="CR129" i="1"/>
  <c r="CP129" i="1"/>
  <c r="CN129" i="1"/>
  <c r="CL129" i="1"/>
  <c r="CJ129" i="1"/>
  <c r="CH129" i="1"/>
  <c r="CF129" i="1"/>
  <c r="CD129" i="1"/>
  <c r="CB129" i="1"/>
  <c r="BZ129" i="1"/>
  <c r="BX129" i="1"/>
  <c r="BV129" i="1"/>
  <c r="BT129" i="1"/>
  <c r="BR129" i="1"/>
  <c r="BP129" i="1"/>
  <c r="BN129" i="1"/>
  <c r="BL129" i="1"/>
  <c r="BJ129" i="1"/>
  <c r="BH129" i="1"/>
  <c r="BF129" i="1"/>
  <c r="BD129" i="1"/>
  <c r="BB129" i="1"/>
  <c r="AZ129" i="1"/>
  <c r="AX129" i="1"/>
  <c r="AV129" i="1"/>
  <c r="AT129" i="1"/>
  <c r="AR129" i="1"/>
  <c r="AP129" i="1"/>
  <c r="AN129" i="1"/>
  <c r="AL129" i="1"/>
  <c r="AJ129" i="1"/>
  <c r="AH129" i="1"/>
  <c r="AF129" i="1"/>
  <c r="AD129" i="1"/>
  <c r="AB129" i="1"/>
  <c r="Z129" i="1"/>
  <c r="X129" i="1"/>
  <c r="V129" i="1"/>
  <c r="T129" i="1"/>
  <c r="R129" i="1"/>
  <c r="P129" i="1"/>
  <c r="N129" i="1"/>
  <c r="L129" i="1"/>
  <c r="J129" i="1"/>
  <c r="H129" i="1"/>
  <c r="F129" i="1"/>
  <c r="NM129" i="1"/>
  <c r="NK129" i="1"/>
  <c r="NI129" i="1"/>
  <c r="NG129" i="1"/>
  <c r="NE129" i="1"/>
  <c r="NC129" i="1"/>
  <c r="NA129" i="1"/>
  <c r="MY129" i="1"/>
  <c r="MW129" i="1"/>
  <c r="MU129" i="1"/>
  <c r="MS129" i="1"/>
  <c r="MQ129" i="1"/>
  <c r="MO129" i="1"/>
  <c r="MM129" i="1"/>
  <c r="MK129" i="1"/>
  <c r="MI129" i="1"/>
  <c r="MG129" i="1"/>
  <c r="ME129" i="1"/>
  <c r="MC129" i="1"/>
  <c r="MA129" i="1"/>
  <c r="LY129" i="1"/>
  <c r="LW129" i="1"/>
  <c r="LU129" i="1"/>
  <c r="LS129" i="1"/>
  <c r="LQ129" i="1"/>
  <c r="LO129" i="1"/>
  <c r="LM129" i="1"/>
  <c r="LK129" i="1"/>
  <c r="LI129" i="1"/>
  <c r="LG129" i="1"/>
  <c r="LE129" i="1"/>
  <c r="LC129" i="1"/>
  <c r="LA129" i="1"/>
  <c r="KY129" i="1"/>
  <c r="KW129" i="1"/>
  <c r="KU129" i="1"/>
  <c r="KS129" i="1"/>
  <c r="KQ129" i="1"/>
  <c r="KO129" i="1"/>
  <c r="KM129" i="1"/>
  <c r="KK129" i="1"/>
  <c r="KI129" i="1"/>
  <c r="KG129" i="1"/>
  <c r="KE129" i="1"/>
  <c r="KC129" i="1"/>
  <c r="KA129" i="1"/>
  <c r="JY129" i="1"/>
  <c r="JW129" i="1"/>
  <c r="JU129" i="1"/>
  <c r="JS129" i="1"/>
  <c r="JQ129" i="1"/>
  <c r="JO129" i="1"/>
  <c r="JM129" i="1"/>
  <c r="JK129" i="1"/>
  <c r="JI129" i="1"/>
  <c r="JG129" i="1"/>
  <c r="JE129" i="1"/>
  <c r="JC129" i="1"/>
  <c r="JA129" i="1"/>
  <c r="IY129" i="1"/>
  <c r="IW129" i="1"/>
  <c r="IU129" i="1"/>
  <c r="IS129" i="1"/>
  <c r="IQ129" i="1"/>
  <c r="IO129" i="1"/>
  <c r="IM129" i="1"/>
  <c r="IK129" i="1"/>
  <c r="II129" i="1"/>
  <c r="IG129" i="1"/>
  <c r="IE129" i="1"/>
  <c r="IC129" i="1"/>
  <c r="IA129" i="1"/>
  <c r="HY129" i="1"/>
  <c r="HW129" i="1"/>
  <c r="HU129" i="1"/>
  <c r="HS129" i="1"/>
  <c r="HQ129" i="1"/>
  <c r="HO129" i="1"/>
  <c r="HM129" i="1"/>
  <c r="HK129" i="1"/>
  <c r="HI129" i="1"/>
  <c r="HG129" i="1"/>
  <c r="HE129" i="1"/>
  <c r="HC129" i="1"/>
  <c r="HA129" i="1"/>
  <c r="GY129" i="1"/>
  <c r="GW129" i="1"/>
  <c r="GU129" i="1"/>
  <c r="GS129" i="1"/>
  <c r="GQ129" i="1"/>
  <c r="GO129" i="1"/>
  <c r="GM129" i="1"/>
  <c r="GK129" i="1"/>
  <c r="GI129" i="1"/>
  <c r="GG129" i="1"/>
  <c r="GE129" i="1"/>
  <c r="GC129" i="1"/>
  <c r="GA129" i="1"/>
  <c r="FY129" i="1"/>
  <c r="FW129" i="1"/>
  <c r="FU129" i="1"/>
  <c r="FS129" i="1"/>
  <c r="FQ129" i="1"/>
  <c r="FO129" i="1"/>
  <c r="FM129" i="1"/>
  <c r="FK129" i="1"/>
  <c r="FI129" i="1"/>
  <c r="FG129" i="1"/>
  <c r="FE129" i="1"/>
  <c r="FC129" i="1"/>
  <c r="FA129" i="1"/>
  <c r="EY129" i="1"/>
  <c r="EW129" i="1"/>
  <c r="EU129" i="1"/>
  <c r="ES129" i="1"/>
  <c r="EQ129" i="1"/>
  <c r="EO129" i="1"/>
  <c r="EM129" i="1"/>
  <c r="EK129" i="1"/>
  <c r="EI129" i="1"/>
  <c r="EG129" i="1"/>
  <c r="EE129" i="1"/>
  <c r="EC129" i="1"/>
  <c r="EA129" i="1"/>
  <c r="DY129" i="1"/>
  <c r="DW129" i="1"/>
  <c r="DU129" i="1"/>
  <c r="DS129" i="1"/>
  <c r="DQ129" i="1"/>
  <c r="DO129" i="1"/>
  <c r="DM129" i="1"/>
  <c r="DK129" i="1"/>
  <c r="DI129" i="1"/>
  <c r="DG129" i="1"/>
  <c r="DE129" i="1"/>
  <c r="DC129" i="1"/>
  <c r="DA129" i="1"/>
  <c r="CY129" i="1"/>
  <c r="CW129" i="1"/>
  <c r="CU129" i="1"/>
  <c r="CS129" i="1"/>
  <c r="CQ129" i="1"/>
  <c r="CO129" i="1"/>
  <c r="CM129" i="1"/>
  <c r="CK129" i="1"/>
  <c r="CI129" i="1"/>
  <c r="CG129" i="1"/>
  <c r="CE129" i="1"/>
  <c r="CC129" i="1"/>
  <c r="CA129" i="1"/>
  <c r="BY129" i="1"/>
  <c r="BW129" i="1"/>
  <c r="BU129" i="1"/>
  <c r="BS129" i="1"/>
  <c r="BQ129" i="1"/>
  <c r="BO129" i="1"/>
  <c r="BM129" i="1"/>
  <c r="BK129" i="1"/>
  <c r="BI129" i="1"/>
  <c r="BG129" i="1"/>
  <c r="BE129" i="1"/>
  <c r="BC129" i="1"/>
  <c r="BA129" i="1"/>
  <c r="AY129" i="1"/>
  <c r="AW129" i="1"/>
  <c r="AU129" i="1"/>
  <c r="AS129" i="1"/>
  <c r="AQ129" i="1"/>
  <c r="AO129" i="1"/>
  <c r="AM129" i="1"/>
  <c r="AK129" i="1"/>
  <c r="AI129" i="1"/>
  <c r="AG129" i="1"/>
  <c r="AE129" i="1"/>
  <c r="AC129" i="1"/>
  <c r="AA129" i="1"/>
  <c r="Y129" i="1"/>
  <c r="W129" i="1"/>
  <c r="U129" i="1"/>
  <c r="S129" i="1"/>
  <c r="Q129" i="1"/>
  <c r="O129" i="1"/>
  <c r="M129" i="1"/>
  <c r="K129" i="1"/>
  <c r="I129" i="1"/>
  <c r="G129" i="1"/>
  <c r="NN127" i="1"/>
  <c r="NL127" i="1"/>
  <c r="NJ127" i="1"/>
  <c r="NH127" i="1"/>
  <c r="NF127" i="1"/>
  <c r="ND127" i="1"/>
  <c r="NB127" i="1"/>
  <c r="MZ127" i="1"/>
  <c r="MX127" i="1"/>
  <c r="MV127" i="1"/>
  <c r="MT127" i="1"/>
  <c r="MR127" i="1"/>
  <c r="MP127" i="1"/>
  <c r="MN127" i="1"/>
  <c r="ML127" i="1"/>
  <c r="MJ127" i="1"/>
  <c r="MH127" i="1"/>
  <c r="MF127" i="1"/>
  <c r="MD127" i="1"/>
  <c r="MB127" i="1"/>
  <c r="LZ127" i="1"/>
  <c r="LX127" i="1"/>
  <c r="LV127" i="1"/>
  <c r="LT127" i="1"/>
  <c r="LR127" i="1"/>
  <c r="LP127" i="1"/>
  <c r="LN127" i="1"/>
  <c r="LL127" i="1"/>
  <c r="LJ127" i="1"/>
  <c r="LH127" i="1"/>
  <c r="LF127" i="1"/>
  <c r="LD127" i="1"/>
  <c r="LB127" i="1"/>
  <c r="KZ127" i="1"/>
  <c r="KX127" i="1"/>
  <c r="KV127" i="1"/>
  <c r="KT127" i="1"/>
  <c r="KR127" i="1"/>
  <c r="KP127" i="1"/>
  <c r="KN127" i="1"/>
  <c r="KL127" i="1"/>
  <c r="KJ127" i="1"/>
  <c r="KH127" i="1"/>
  <c r="KF127" i="1"/>
  <c r="KD127" i="1"/>
  <c r="KB127" i="1"/>
  <c r="JZ127" i="1"/>
  <c r="JX127" i="1"/>
  <c r="JV127" i="1"/>
  <c r="JT127" i="1"/>
  <c r="JR127" i="1"/>
  <c r="JP127" i="1"/>
  <c r="JN127" i="1"/>
  <c r="JL127" i="1"/>
  <c r="JJ127" i="1"/>
  <c r="JH127" i="1"/>
  <c r="JF127" i="1"/>
  <c r="JD127" i="1"/>
  <c r="JB127" i="1"/>
  <c r="IZ127" i="1"/>
  <c r="IX127" i="1"/>
  <c r="IV127" i="1"/>
  <c r="IT127" i="1"/>
  <c r="IR127" i="1"/>
  <c r="IP127" i="1"/>
  <c r="IN127" i="1"/>
  <c r="IL127" i="1"/>
  <c r="IJ127" i="1"/>
  <c r="IH127" i="1"/>
  <c r="IF127" i="1"/>
  <c r="ID127" i="1"/>
  <c r="IB127" i="1"/>
  <c r="HZ127" i="1"/>
  <c r="HX127" i="1"/>
  <c r="HV127" i="1"/>
  <c r="HT127" i="1"/>
  <c r="HR127" i="1"/>
  <c r="HP127" i="1"/>
  <c r="HN127" i="1"/>
  <c r="HL127" i="1"/>
  <c r="HJ127" i="1"/>
  <c r="HH127" i="1"/>
  <c r="HF127" i="1"/>
  <c r="HD127" i="1"/>
  <c r="HB127" i="1"/>
  <c r="GZ127" i="1"/>
  <c r="GX127" i="1"/>
  <c r="GV127" i="1"/>
  <c r="GT127" i="1"/>
  <c r="GR127" i="1"/>
  <c r="GP127" i="1"/>
  <c r="GN127" i="1"/>
  <c r="GL127" i="1"/>
  <c r="GJ127" i="1"/>
  <c r="GH127" i="1"/>
  <c r="GF127" i="1"/>
  <c r="GD127" i="1"/>
  <c r="GB127" i="1"/>
  <c r="FZ127" i="1"/>
  <c r="FX127" i="1"/>
  <c r="FV127" i="1"/>
  <c r="FT127" i="1"/>
  <c r="FR127" i="1"/>
  <c r="FP127" i="1"/>
  <c r="FN127" i="1"/>
  <c r="FL127" i="1"/>
  <c r="FJ127" i="1"/>
  <c r="FH127" i="1"/>
  <c r="FF127" i="1"/>
  <c r="FD127" i="1"/>
  <c r="FB127" i="1"/>
  <c r="EZ127" i="1"/>
  <c r="EX127" i="1"/>
  <c r="EV127" i="1"/>
  <c r="ET127" i="1"/>
  <c r="ER127" i="1"/>
  <c r="EP127" i="1"/>
  <c r="EN127" i="1"/>
  <c r="EL127" i="1"/>
  <c r="EJ127" i="1"/>
  <c r="EH127" i="1"/>
  <c r="EF127" i="1"/>
  <c r="ED127" i="1"/>
  <c r="EB127" i="1"/>
  <c r="DZ127" i="1"/>
  <c r="DX127" i="1"/>
  <c r="DV127" i="1"/>
  <c r="DT127" i="1"/>
  <c r="DR127" i="1"/>
  <c r="DP127" i="1"/>
  <c r="DN127" i="1"/>
  <c r="DL127" i="1"/>
  <c r="DJ127" i="1"/>
  <c r="DH127" i="1"/>
  <c r="DF127" i="1"/>
  <c r="DD127" i="1"/>
  <c r="DB127" i="1"/>
  <c r="CZ127" i="1"/>
  <c r="CX127" i="1"/>
  <c r="CV127" i="1"/>
  <c r="CT127" i="1"/>
  <c r="CR127" i="1"/>
  <c r="CP127" i="1"/>
  <c r="CN127" i="1"/>
  <c r="CL127" i="1"/>
  <c r="CJ127" i="1"/>
  <c r="CH127" i="1"/>
  <c r="CF127" i="1"/>
  <c r="CD127" i="1"/>
  <c r="CB127" i="1"/>
  <c r="BZ127" i="1"/>
  <c r="BX127" i="1"/>
  <c r="BV127" i="1"/>
  <c r="BT127" i="1"/>
  <c r="BR127" i="1"/>
  <c r="BP127" i="1"/>
  <c r="BN127" i="1"/>
  <c r="BL127" i="1"/>
  <c r="BJ127" i="1"/>
  <c r="BH127" i="1"/>
  <c r="BF127" i="1"/>
  <c r="BD127" i="1"/>
  <c r="BB127" i="1"/>
  <c r="AZ127" i="1"/>
  <c r="AX127" i="1"/>
  <c r="AV127" i="1"/>
  <c r="AT127" i="1"/>
  <c r="AR127" i="1"/>
  <c r="AP127" i="1"/>
  <c r="AN127" i="1"/>
  <c r="AL127" i="1"/>
  <c r="AJ127" i="1"/>
  <c r="AH127" i="1"/>
  <c r="AF127" i="1"/>
  <c r="AD127" i="1"/>
  <c r="AB127" i="1"/>
  <c r="Z127" i="1"/>
  <c r="X127" i="1"/>
  <c r="V127" i="1"/>
  <c r="T127" i="1"/>
  <c r="R127" i="1"/>
  <c r="P127" i="1"/>
  <c r="N127" i="1"/>
  <c r="L127" i="1"/>
  <c r="J127" i="1"/>
  <c r="H127" i="1"/>
  <c r="F127" i="1"/>
  <c r="NM127" i="1"/>
  <c r="NK127" i="1"/>
  <c r="NI127" i="1"/>
  <c r="NG127" i="1"/>
  <c r="NE127" i="1"/>
  <c r="NC127" i="1"/>
  <c r="NA127" i="1"/>
  <c r="MY127" i="1"/>
  <c r="MW127" i="1"/>
  <c r="MU127" i="1"/>
  <c r="MS127" i="1"/>
  <c r="MQ127" i="1"/>
  <c r="MO127" i="1"/>
  <c r="MM127" i="1"/>
  <c r="MK127" i="1"/>
  <c r="MI127" i="1"/>
  <c r="MG127" i="1"/>
  <c r="ME127" i="1"/>
  <c r="MC127" i="1"/>
  <c r="MA127" i="1"/>
  <c r="LY127" i="1"/>
  <c r="LW127" i="1"/>
  <c r="LU127" i="1"/>
  <c r="LS127" i="1"/>
  <c r="LQ127" i="1"/>
  <c r="LO127" i="1"/>
  <c r="LM127" i="1"/>
  <c r="LK127" i="1"/>
  <c r="LI127" i="1"/>
  <c r="LG127" i="1"/>
  <c r="LE127" i="1"/>
  <c r="LC127" i="1"/>
  <c r="LA127" i="1"/>
  <c r="KY127" i="1"/>
  <c r="KW127" i="1"/>
  <c r="KU127" i="1"/>
  <c r="KS127" i="1"/>
  <c r="KQ127" i="1"/>
  <c r="KO127" i="1"/>
  <c r="KM127" i="1"/>
  <c r="KK127" i="1"/>
  <c r="KI127" i="1"/>
  <c r="KG127" i="1"/>
  <c r="KE127" i="1"/>
  <c r="KC127" i="1"/>
  <c r="KA127" i="1"/>
  <c r="JY127" i="1"/>
  <c r="JW127" i="1"/>
  <c r="JU127" i="1"/>
  <c r="JS127" i="1"/>
  <c r="JQ127" i="1"/>
  <c r="JO127" i="1"/>
  <c r="JM127" i="1"/>
  <c r="JK127" i="1"/>
  <c r="JI127" i="1"/>
  <c r="JG127" i="1"/>
  <c r="JE127" i="1"/>
  <c r="JC127" i="1"/>
  <c r="JA127" i="1"/>
  <c r="IY127" i="1"/>
  <c r="IW127" i="1"/>
  <c r="IU127" i="1"/>
  <c r="IS127" i="1"/>
  <c r="IQ127" i="1"/>
  <c r="IO127" i="1"/>
  <c r="IM127" i="1"/>
  <c r="IK127" i="1"/>
  <c r="II127" i="1"/>
  <c r="IG127" i="1"/>
  <c r="IE127" i="1"/>
  <c r="IC127" i="1"/>
  <c r="IA127" i="1"/>
  <c r="HY127" i="1"/>
  <c r="HW127" i="1"/>
  <c r="HU127" i="1"/>
  <c r="HS127" i="1"/>
  <c r="HQ127" i="1"/>
  <c r="HO127" i="1"/>
  <c r="HM127" i="1"/>
  <c r="HK127" i="1"/>
  <c r="HI127" i="1"/>
  <c r="HG127" i="1"/>
  <c r="HE127" i="1"/>
  <c r="HC127" i="1"/>
  <c r="HA127" i="1"/>
  <c r="GY127" i="1"/>
  <c r="GW127" i="1"/>
  <c r="GU127" i="1"/>
  <c r="GS127" i="1"/>
  <c r="GQ127" i="1"/>
  <c r="GO127" i="1"/>
  <c r="GM127" i="1"/>
  <c r="GK127" i="1"/>
  <c r="GI127" i="1"/>
  <c r="GG127" i="1"/>
  <c r="GE127" i="1"/>
  <c r="GC127" i="1"/>
  <c r="GA127" i="1"/>
  <c r="FY127" i="1"/>
  <c r="FW127" i="1"/>
  <c r="FU127" i="1"/>
  <c r="FS127" i="1"/>
  <c r="FQ127" i="1"/>
  <c r="FO127" i="1"/>
  <c r="FM127" i="1"/>
  <c r="FK127" i="1"/>
  <c r="FI127" i="1"/>
  <c r="FG127" i="1"/>
  <c r="FE127" i="1"/>
  <c r="FC127" i="1"/>
  <c r="FA127" i="1"/>
  <c r="EY127" i="1"/>
  <c r="EW127" i="1"/>
  <c r="EU127" i="1"/>
  <c r="ES127" i="1"/>
  <c r="EQ127" i="1"/>
  <c r="EO127" i="1"/>
  <c r="EM127" i="1"/>
  <c r="EK127" i="1"/>
  <c r="EI127" i="1"/>
  <c r="EG127" i="1"/>
  <c r="EE127" i="1"/>
  <c r="EC127" i="1"/>
  <c r="EA127" i="1"/>
  <c r="DY127" i="1"/>
  <c r="DW127" i="1"/>
  <c r="DU127" i="1"/>
  <c r="DS127" i="1"/>
  <c r="DQ127" i="1"/>
  <c r="DO127" i="1"/>
  <c r="DM127" i="1"/>
  <c r="DK127" i="1"/>
  <c r="DI127" i="1"/>
  <c r="DG127" i="1"/>
  <c r="DE127" i="1"/>
  <c r="DC127" i="1"/>
  <c r="DA127" i="1"/>
  <c r="CY127" i="1"/>
  <c r="CW127" i="1"/>
  <c r="CU127" i="1"/>
  <c r="CS127" i="1"/>
  <c r="CQ127" i="1"/>
  <c r="CO127" i="1"/>
  <c r="CM127" i="1"/>
  <c r="CK127" i="1"/>
  <c r="CI127" i="1"/>
  <c r="CG127" i="1"/>
  <c r="CE127" i="1"/>
  <c r="CC127" i="1"/>
  <c r="CA127" i="1"/>
  <c r="BY127" i="1"/>
  <c r="BW127" i="1"/>
  <c r="BU127" i="1"/>
  <c r="BS127" i="1"/>
  <c r="BQ127" i="1"/>
  <c r="BO127" i="1"/>
  <c r="BM127" i="1"/>
  <c r="BK127" i="1"/>
  <c r="BI127" i="1"/>
  <c r="BG127" i="1"/>
  <c r="BE127" i="1"/>
  <c r="BC127" i="1"/>
  <c r="BA127" i="1"/>
  <c r="AY127" i="1"/>
  <c r="AW127" i="1"/>
  <c r="AU127" i="1"/>
  <c r="AS127" i="1"/>
  <c r="AQ127" i="1"/>
  <c r="AO127" i="1"/>
  <c r="AM127" i="1"/>
  <c r="AK127" i="1"/>
  <c r="AI127" i="1"/>
  <c r="AG127" i="1"/>
  <c r="AE127" i="1"/>
  <c r="AC127" i="1"/>
  <c r="AA127" i="1"/>
  <c r="Y127" i="1"/>
  <c r="W127" i="1"/>
  <c r="U127" i="1"/>
  <c r="S127" i="1"/>
  <c r="Q127" i="1"/>
  <c r="O127" i="1"/>
  <c r="M127" i="1"/>
  <c r="K127" i="1"/>
  <c r="I127" i="1"/>
  <c r="G127" i="1"/>
  <c r="NN125" i="1"/>
  <c r="NL125" i="1"/>
  <c r="NJ125" i="1"/>
  <c r="NH125" i="1"/>
  <c r="NF125" i="1"/>
  <c r="ND125" i="1"/>
  <c r="NB125" i="1"/>
  <c r="MZ125" i="1"/>
  <c r="MX125" i="1"/>
  <c r="MV125" i="1"/>
  <c r="MT125" i="1"/>
  <c r="MR125" i="1"/>
  <c r="MP125" i="1"/>
  <c r="MN125" i="1"/>
  <c r="ML125" i="1"/>
  <c r="MJ125" i="1"/>
  <c r="MH125" i="1"/>
  <c r="MF125" i="1"/>
  <c r="MD125" i="1"/>
  <c r="MB125" i="1"/>
  <c r="LZ125" i="1"/>
  <c r="LX125" i="1"/>
  <c r="LV125" i="1"/>
  <c r="LT125" i="1"/>
  <c r="LR125" i="1"/>
  <c r="LP125" i="1"/>
  <c r="LN125" i="1"/>
  <c r="LL125" i="1"/>
  <c r="LJ125" i="1"/>
  <c r="LH125" i="1"/>
  <c r="LF125" i="1"/>
  <c r="LD125" i="1"/>
  <c r="LB125" i="1"/>
  <c r="KZ125" i="1"/>
  <c r="KX125" i="1"/>
  <c r="KV125" i="1"/>
  <c r="KT125" i="1"/>
  <c r="KR125" i="1"/>
  <c r="KP125" i="1"/>
  <c r="KN125" i="1"/>
  <c r="KL125" i="1"/>
  <c r="KJ125" i="1"/>
  <c r="KH125" i="1"/>
  <c r="KF125" i="1"/>
  <c r="KD125" i="1"/>
  <c r="KB125" i="1"/>
  <c r="JZ125" i="1"/>
  <c r="JX125" i="1"/>
  <c r="JV125" i="1"/>
  <c r="JT125" i="1"/>
  <c r="JR125" i="1"/>
  <c r="JP125" i="1"/>
  <c r="JN125" i="1"/>
  <c r="JL125" i="1"/>
  <c r="JJ125" i="1"/>
  <c r="JH125" i="1"/>
  <c r="JF125" i="1"/>
  <c r="JD125" i="1"/>
  <c r="JB125" i="1"/>
  <c r="IZ125" i="1"/>
  <c r="IX125" i="1"/>
  <c r="IV125" i="1"/>
  <c r="IT125" i="1"/>
  <c r="IR125" i="1"/>
  <c r="IP125" i="1"/>
  <c r="IN125" i="1"/>
  <c r="IL125" i="1"/>
  <c r="IJ125" i="1"/>
  <c r="IH125" i="1"/>
  <c r="IF125" i="1"/>
  <c r="ID125" i="1"/>
  <c r="IB125" i="1"/>
  <c r="HZ125" i="1"/>
  <c r="HX125" i="1"/>
  <c r="HV125" i="1"/>
  <c r="HT125" i="1"/>
  <c r="HR125" i="1"/>
  <c r="HP125" i="1"/>
  <c r="HN125" i="1"/>
  <c r="HL125" i="1"/>
  <c r="HJ125" i="1"/>
  <c r="HH125" i="1"/>
  <c r="HF125" i="1"/>
  <c r="HD125" i="1"/>
  <c r="HB125" i="1"/>
  <c r="GZ125" i="1"/>
  <c r="GX125" i="1"/>
  <c r="GV125" i="1"/>
  <c r="GT125" i="1"/>
  <c r="GR125" i="1"/>
  <c r="GP125" i="1"/>
  <c r="GN125" i="1"/>
  <c r="GL125" i="1"/>
  <c r="GJ125" i="1"/>
  <c r="GH125" i="1"/>
  <c r="GF125" i="1"/>
  <c r="GD125" i="1"/>
  <c r="GB125" i="1"/>
  <c r="FZ125" i="1"/>
  <c r="FX125" i="1"/>
  <c r="FV125" i="1"/>
  <c r="FT125" i="1"/>
  <c r="FR125" i="1"/>
  <c r="FP125" i="1"/>
  <c r="FN125" i="1"/>
  <c r="FL125" i="1"/>
  <c r="FJ125" i="1"/>
  <c r="FH125" i="1"/>
  <c r="FF125" i="1"/>
  <c r="FD125" i="1"/>
  <c r="FB125" i="1"/>
  <c r="EZ125" i="1"/>
  <c r="EX125" i="1"/>
  <c r="EV125" i="1"/>
  <c r="ET125" i="1"/>
  <c r="ER125" i="1"/>
  <c r="EP125" i="1"/>
  <c r="EN125" i="1"/>
  <c r="EL125" i="1"/>
  <c r="EJ125" i="1"/>
  <c r="EH125" i="1"/>
  <c r="EF125" i="1"/>
  <c r="ED125" i="1"/>
  <c r="EB125" i="1"/>
  <c r="DZ125" i="1"/>
  <c r="DX125" i="1"/>
  <c r="DV125" i="1"/>
  <c r="DT125" i="1"/>
  <c r="DR125" i="1"/>
  <c r="DP125" i="1"/>
  <c r="DN125" i="1"/>
  <c r="DL125" i="1"/>
  <c r="DJ125" i="1"/>
  <c r="DH125" i="1"/>
  <c r="DF125" i="1"/>
  <c r="DD125" i="1"/>
  <c r="DB125" i="1"/>
  <c r="CZ125" i="1"/>
  <c r="CX125" i="1"/>
  <c r="CV125" i="1"/>
  <c r="CT125" i="1"/>
  <c r="CR125" i="1"/>
  <c r="CP125" i="1"/>
  <c r="CN125" i="1"/>
  <c r="CL125" i="1"/>
  <c r="CJ125" i="1"/>
  <c r="CH125" i="1"/>
  <c r="CF125" i="1"/>
  <c r="CD125" i="1"/>
  <c r="CB125" i="1"/>
  <c r="BZ125" i="1"/>
  <c r="BX125" i="1"/>
  <c r="BV125" i="1"/>
  <c r="BT125" i="1"/>
  <c r="BR125" i="1"/>
  <c r="BP125" i="1"/>
  <c r="BN125" i="1"/>
  <c r="BL125" i="1"/>
  <c r="BJ125" i="1"/>
  <c r="BH125" i="1"/>
  <c r="BF125" i="1"/>
  <c r="BD125" i="1"/>
  <c r="BB125" i="1"/>
  <c r="AZ125" i="1"/>
  <c r="AX125" i="1"/>
  <c r="AV125" i="1"/>
  <c r="AT125" i="1"/>
  <c r="AR125" i="1"/>
  <c r="AP125" i="1"/>
  <c r="AN125" i="1"/>
  <c r="AL125" i="1"/>
  <c r="AJ125" i="1"/>
  <c r="AH125" i="1"/>
  <c r="AF125" i="1"/>
  <c r="AD125" i="1"/>
  <c r="AB125" i="1"/>
  <c r="Z125" i="1"/>
  <c r="X125" i="1"/>
  <c r="V125" i="1"/>
  <c r="T125" i="1"/>
  <c r="R125" i="1"/>
  <c r="P125" i="1"/>
  <c r="N125" i="1"/>
  <c r="L125" i="1"/>
  <c r="J125" i="1"/>
  <c r="H125" i="1"/>
  <c r="F125" i="1"/>
  <c r="NM125" i="1"/>
  <c r="NK125" i="1"/>
  <c r="NI125" i="1"/>
  <c r="NG125" i="1"/>
  <c r="NE125" i="1"/>
  <c r="NC125" i="1"/>
  <c r="NA125" i="1"/>
  <c r="MY125" i="1"/>
  <c r="MW125" i="1"/>
  <c r="MU125" i="1"/>
  <c r="MS125" i="1"/>
  <c r="MQ125" i="1"/>
  <c r="MO125" i="1"/>
  <c r="MM125" i="1"/>
  <c r="MK125" i="1"/>
  <c r="MI125" i="1"/>
  <c r="MG125" i="1"/>
  <c r="ME125" i="1"/>
  <c r="MC125" i="1"/>
  <c r="MA125" i="1"/>
  <c r="LY125" i="1"/>
  <c r="LW125" i="1"/>
  <c r="LU125" i="1"/>
  <c r="LS125" i="1"/>
  <c r="LQ125" i="1"/>
  <c r="LO125" i="1"/>
  <c r="LM125" i="1"/>
  <c r="LK125" i="1"/>
  <c r="LI125" i="1"/>
  <c r="LG125" i="1"/>
  <c r="LE125" i="1"/>
  <c r="LC125" i="1"/>
  <c r="LA125" i="1"/>
  <c r="KY125" i="1"/>
  <c r="KW125" i="1"/>
  <c r="KU125" i="1"/>
  <c r="KS125" i="1"/>
  <c r="KQ125" i="1"/>
  <c r="KO125" i="1"/>
  <c r="KM125" i="1"/>
  <c r="KK125" i="1"/>
  <c r="KI125" i="1"/>
  <c r="KG125" i="1"/>
  <c r="KE125" i="1"/>
  <c r="KC125" i="1"/>
  <c r="KA125" i="1"/>
  <c r="JY125" i="1"/>
  <c r="JW125" i="1"/>
  <c r="JU125" i="1"/>
  <c r="JS125" i="1"/>
  <c r="JQ125" i="1"/>
  <c r="JO125" i="1"/>
  <c r="JM125" i="1"/>
  <c r="JK125" i="1"/>
  <c r="JI125" i="1"/>
  <c r="JG125" i="1"/>
  <c r="JE125" i="1"/>
  <c r="JC125" i="1"/>
  <c r="JA125" i="1"/>
  <c r="IY125" i="1"/>
  <c r="IW125" i="1"/>
  <c r="IU125" i="1"/>
  <c r="IS125" i="1"/>
  <c r="IQ125" i="1"/>
  <c r="IO125" i="1"/>
  <c r="IM125" i="1"/>
  <c r="IK125" i="1"/>
  <c r="II125" i="1"/>
  <c r="IG125" i="1"/>
  <c r="IE125" i="1"/>
  <c r="IC125" i="1"/>
  <c r="IA125" i="1"/>
  <c r="HY125" i="1"/>
  <c r="HW125" i="1"/>
  <c r="HU125" i="1"/>
  <c r="HS125" i="1"/>
  <c r="HQ125" i="1"/>
  <c r="HO125" i="1"/>
  <c r="HM125" i="1"/>
  <c r="HK125" i="1"/>
  <c r="HI125" i="1"/>
  <c r="HG125" i="1"/>
  <c r="HE125" i="1"/>
  <c r="HC125" i="1"/>
  <c r="HA125" i="1"/>
  <c r="GY125" i="1"/>
  <c r="GW125" i="1"/>
  <c r="GU125" i="1"/>
  <c r="GS125" i="1"/>
  <c r="GQ125" i="1"/>
  <c r="GO125" i="1"/>
  <c r="GM125" i="1"/>
  <c r="GK125" i="1"/>
  <c r="GI125" i="1"/>
  <c r="GG125" i="1"/>
  <c r="GE125" i="1"/>
  <c r="GC125" i="1"/>
  <c r="GA125" i="1"/>
  <c r="FY125" i="1"/>
  <c r="FW125" i="1"/>
  <c r="FU125" i="1"/>
  <c r="FS125" i="1"/>
  <c r="FQ125" i="1"/>
  <c r="FO125" i="1"/>
  <c r="FM125" i="1"/>
  <c r="FK125" i="1"/>
  <c r="FI125" i="1"/>
  <c r="FG125" i="1"/>
  <c r="FE125" i="1"/>
  <c r="FC125" i="1"/>
  <c r="FA125" i="1"/>
  <c r="EY125" i="1"/>
  <c r="EW125" i="1"/>
  <c r="EU125" i="1"/>
  <c r="ES125" i="1"/>
  <c r="EQ125" i="1"/>
  <c r="EO125" i="1"/>
  <c r="EM125" i="1"/>
  <c r="EK125" i="1"/>
  <c r="EI125" i="1"/>
  <c r="EG125" i="1"/>
  <c r="EE125" i="1"/>
  <c r="EC125" i="1"/>
  <c r="EA125" i="1"/>
  <c r="DY125" i="1"/>
  <c r="DW125" i="1"/>
  <c r="DU125" i="1"/>
  <c r="DS125" i="1"/>
  <c r="DQ125" i="1"/>
  <c r="DO125" i="1"/>
  <c r="DM125" i="1"/>
  <c r="DK125" i="1"/>
  <c r="DI125" i="1"/>
  <c r="DG125" i="1"/>
  <c r="DE125" i="1"/>
  <c r="DC125" i="1"/>
  <c r="DA125" i="1"/>
  <c r="CY125" i="1"/>
  <c r="CW125" i="1"/>
  <c r="CU125" i="1"/>
  <c r="CS125" i="1"/>
  <c r="CQ125" i="1"/>
  <c r="CO125" i="1"/>
  <c r="CM125" i="1"/>
  <c r="CK125" i="1"/>
  <c r="CI125" i="1"/>
  <c r="CG125" i="1"/>
  <c r="CE125" i="1"/>
  <c r="CC125" i="1"/>
  <c r="CA125" i="1"/>
  <c r="BY125" i="1"/>
  <c r="BW125" i="1"/>
  <c r="BU125" i="1"/>
  <c r="BS125" i="1"/>
  <c r="BQ125" i="1"/>
  <c r="BO125" i="1"/>
  <c r="BM125" i="1"/>
  <c r="BK125" i="1"/>
  <c r="BI125" i="1"/>
  <c r="BG125" i="1"/>
  <c r="BE125" i="1"/>
  <c r="BC125" i="1"/>
  <c r="BA125" i="1"/>
  <c r="AY125" i="1"/>
  <c r="AW125" i="1"/>
  <c r="AU125" i="1"/>
  <c r="AS125" i="1"/>
  <c r="AQ125" i="1"/>
  <c r="AO125" i="1"/>
  <c r="AM125" i="1"/>
  <c r="AK125" i="1"/>
  <c r="AI125" i="1"/>
  <c r="AG125" i="1"/>
  <c r="AE125" i="1"/>
  <c r="AC125" i="1"/>
  <c r="AA125" i="1"/>
  <c r="Y125" i="1"/>
  <c r="W125" i="1"/>
  <c r="U125" i="1"/>
  <c r="S125" i="1"/>
  <c r="Q125" i="1"/>
  <c r="O125" i="1"/>
  <c r="M125" i="1"/>
  <c r="K125" i="1"/>
  <c r="I125" i="1"/>
  <c r="G125" i="1"/>
  <c r="NN123" i="1"/>
  <c r="NL123" i="1"/>
  <c r="NJ123" i="1"/>
  <c r="NH123" i="1"/>
  <c r="NF123" i="1"/>
  <c r="ND123" i="1"/>
  <c r="NB123" i="1"/>
  <c r="MZ123" i="1"/>
  <c r="MX123" i="1"/>
  <c r="MV123" i="1"/>
  <c r="MT123" i="1"/>
  <c r="MR123" i="1"/>
  <c r="MP123" i="1"/>
  <c r="MN123" i="1"/>
  <c r="ML123" i="1"/>
  <c r="MJ123" i="1"/>
  <c r="MH123" i="1"/>
  <c r="MF123" i="1"/>
  <c r="MD123" i="1"/>
  <c r="MB123" i="1"/>
  <c r="LZ123" i="1"/>
  <c r="LX123" i="1"/>
  <c r="LV123" i="1"/>
  <c r="LT123" i="1"/>
  <c r="LR123" i="1"/>
  <c r="LP123" i="1"/>
  <c r="LN123" i="1"/>
  <c r="LL123" i="1"/>
  <c r="LJ123" i="1"/>
  <c r="LH123" i="1"/>
  <c r="LF123" i="1"/>
  <c r="LD123" i="1"/>
  <c r="LB123" i="1"/>
  <c r="KZ123" i="1"/>
  <c r="KX123" i="1"/>
  <c r="KV123" i="1"/>
  <c r="KT123" i="1"/>
  <c r="KR123" i="1"/>
  <c r="KP123" i="1"/>
  <c r="KN123" i="1"/>
  <c r="KL123" i="1"/>
  <c r="KJ123" i="1"/>
  <c r="KH123" i="1"/>
  <c r="KF123" i="1"/>
  <c r="KD123" i="1"/>
  <c r="KB123" i="1"/>
  <c r="JZ123" i="1"/>
  <c r="JX123" i="1"/>
  <c r="JV123" i="1"/>
  <c r="JT123" i="1"/>
  <c r="JR123" i="1"/>
  <c r="JP123" i="1"/>
  <c r="JN123" i="1"/>
  <c r="JL123" i="1"/>
  <c r="JJ123" i="1"/>
  <c r="JH123" i="1"/>
  <c r="JF123" i="1"/>
  <c r="JD123" i="1"/>
  <c r="JB123" i="1"/>
  <c r="IZ123" i="1"/>
  <c r="IX123" i="1"/>
  <c r="IV123" i="1"/>
  <c r="IT123" i="1"/>
  <c r="IR123" i="1"/>
  <c r="IP123" i="1"/>
  <c r="IN123" i="1"/>
  <c r="IL123" i="1"/>
  <c r="IJ123" i="1"/>
  <c r="IH123" i="1"/>
  <c r="IF123" i="1"/>
  <c r="ID123" i="1"/>
  <c r="IB123" i="1"/>
  <c r="HZ123" i="1"/>
  <c r="HX123" i="1"/>
  <c r="HV123" i="1"/>
  <c r="HT123" i="1"/>
  <c r="HR123" i="1"/>
  <c r="HP123" i="1"/>
  <c r="HN123" i="1"/>
  <c r="HL123" i="1"/>
  <c r="HJ123" i="1"/>
  <c r="HH123" i="1"/>
  <c r="HF123" i="1"/>
  <c r="HD123" i="1"/>
  <c r="HB123" i="1"/>
  <c r="GZ123" i="1"/>
  <c r="GX123" i="1"/>
  <c r="GV123" i="1"/>
  <c r="GT123" i="1"/>
  <c r="GR123" i="1"/>
  <c r="GP123" i="1"/>
  <c r="GN123" i="1"/>
  <c r="GL123" i="1"/>
  <c r="GJ123" i="1"/>
  <c r="GH123" i="1"/>
  <c r="GF123" i="1"/>
  <c r="GD123" i="1"/>
  <c r="GB123" i="1"/>
  <c r="FZ123" i="1"/>
  <c r="FX123" i="1"/>
  <c r="FV123" i="1"/>
  <c r="FT123" i="1"/>
  <c r="FR123" i="1"/>
  <c r="FP123" i="1"/>
  <c r="FN123" i="1"/>
  <c r="FL123" i="1"/>
  <c r="FJ123" i="1"/>
  <c r="FH123" i="1"/>
  <c r="FF123" i="1"/>
  <c r="FD123" i="1"/>
  <c r="FB123" i="1"/>
  <c r="EZ123" i="1"/>
  <c r="EX123" i="1"/>
  <c r="EV123" i="1"/>
  <c r="ET123" i="1"/>
  <c r="ER123" i="1"/>
  <c r="EP123" i="1"/>
  <c r="EN123" i="1"/>
  <c r="EL123" i="1"/>
  <c r="EJ123" i="1"/>
  <c r="EH123" i="1"/>
  <c r="EF123" i="1"/>
  <c r="ED123" i="1"/>
  <c r="EB123" i="1"/>
  <c r="DZ123" i="1"/>
  <c r="DX123" i="1"/>
  <c r="DV123" i="1"/>
  <c r="DT123" i="1"/>
  <c r="DR123" i="1"/>
  <c r="DP123" i="1"/>
  <c r="DN123" i="1"/>
  <c r="DL123" i="1"/>
  <c r="DJ123" i="1"/>
  <c r="DH123" i="1"/>
  <c r="DF123" i="1"/>
  <c r="DD123" i="1"/>
  <c r="DB123" i="1"/>
  <c r="CZ123" i="1"/>
  <c r="CX123" i="1"/>
  <c r="CV123" i="1"/>
  <c r="CT123" i="1"/>
  <c r="CR123" i="1"/>
  <c r="CP123" i="1"/>
  <c r="CN123" i="1"/>
  <c r="CL123" i="1"/>
  <c r="CJ123" i="1"/>
  <c r="CH123" i="1"/>
  <c r="CF123" i="1"/>
  <c r="CD123" i="1"/>
  <c r="CB123" i="1"/>
  <c r="BZ123" i="1"/>
  <c r="BX123" i="1"/>
  <c r="BV123" i="1"/>
  <c r="BT123" i="1"/>
  <c r="BR123" i="1"/>
  <c r="BP123" i="1"/>
  <c r="BN123" i="1"/>
  <c r="BL123" i="1"/>
  <c r="BJ123" i="1"/>
  <c r="BH123" i="1"/>
  <c r="BF123" i="1"/>
  <c r="BD123" i="1"/>
  <c r="BB123" i="1"/>
  <c r="AZ123" i="1"/>
  <c r="AX123" i="1"/>
  <c r="AV123" i="1"/>
  <c r="AT123" i="1"/>
  <c r="AR123" i="1"/>
  <c r="AP123" i="1"/>
  <c r="AN123" i="1"/>
  <c r="AL123" i="1"/>
  <c r="AJ123" i="1"/>
  <c r="AH123" i="1"/>
  <c r="AF123" i="1"/>
  <c r="AD123" i="1"/>
  <c r="AB123" i="1"/>
  <c r="Z123" i="1"/>
  <c r="X123" i="1"/>
  <c r="V123" i="1"/>
  <c r="T123" i="1"/>
  <c r="R123" i="1"/>
  <c r="P123" i="1"/>
  <c r="N123" i="1"/>
  <c r="L123" i="1"/>
  <c r="J123" i="1"/>
  <c r="H123" i="1"/>
  <c r="F123" i="1"/>
  <c r="NM123" i="1"/>
  <c r="NK123" i="1"/>
  <c r="NI123" i="1"/>
  <c r="NG123" i="1"/>
  <c r="NE123" i="1"/>
  <c r="NC123" i="1"/>
  <c r="NA123" i="1"/>
  <c r="MY123" i="1"/>
  <c r="MW123" i="1"/>
  <c r="MU123" i="1"/>
  <c r="MS123" i="1"/>
  <c r="MQ123" i="1"/>
  <c r="MO123" i="1"/>
  <c r="MM123" i="1"/>
  <c r="MK123" i="1"/>
  <c r="MI123" i="1"/>
  <c r="MG123" i="1"/>
  <c r="ME123" i="1"/>
  <c r="MC123" i="1"/>
  <c r="MA123" i="1"/>
  <c r="LY123" i="1"/>
  <c r="LW123" i="1"/>
  <c r="LU123" i="1"/>
  <c r="LS123" i="1"/>
  <c r="LQ123" i="1"/>
  <c r="LO123" i="1"/>
  <c r="LM123" i="1"/>
  <c r="LK123" i="1"/>
  <c r="LI123" i="1"/>
  <c r="LG123" i="1"/>
  <c r="LE123" i="1"/>
  <c r="LC123" i="1"/>
  <c r="LA123" i="1"/>
  <c r="KY123" i="1"/>
  <c r="KW123" i="1"/>
  <c r="KU123" i="1"/>
  <c r="KS123" i="1"/>
  <c r="KQ123" i="1"/>
  <c r="KO123" i="1"/>
  <c r="KM123" i="1"/>
  <c r="KK123" i="1"/>
  <c r="KI123" i="1"/>
  <c r="KG123" i="1"/>
  <c r="KE123" i="1"/>
  <c r="KC123" i="1"/>
  <c r="KA123" i="1"/>
  <c r="JY123" i="1"/>
  <c r="JW123" i="1"/>
  <c r="JU123" i="1"/>
  <c r="JS123" i="1"/>
  <c r="JQ123" i="1"/>
  <c r="JO123" i="1"/>
  <c r="JM123" i="1"/>
  <c r="JK123" i="1"/>
  <c r="JI123" i="1"/>
  <c r="JG123" i="1"/>
  <c r="JE123" i="1"/>
  <c r="JC123" i="1"/>
  <c r="JA123" i="1"/>
  <c r="IY123" i="1"/>
  <c r="IW123" i="1"/>
  <c r="IU123" i="1"/>
  <c r="IS123" i="1"/>
  <c r="IQ123" i="1"/>
  <c r="IO123" i="1"/>
  <c r="IM123" i="1"/>
  <c r="IK123" i="1"/>
  <c r="II123" i="1"/>
  <c r="IG123" i="1"/>
  <c r="IE123" i="1"/>
  <c r="IC123" i="1"/>
  <c r="IA123" i="1"/>
  <c r="HY123" i="1"/>
  <c r="HW123" i="1"/>
  <c r="HU123" i="1"/>
  <c r="HS123" i="1"/>
  <c r="HQ123" i="1"/>
  <c r="HO123" i="1"/>
  <c r="HM123" i="1"/>
  <c r="HK123" i="1"/>
  <c r="HI123" i="1"/>
  <c r="HG123" i="1"/>
  <c r="HE123" i="1"/>
  <c r="HC123" i="1"/>
  <c r="HA123" i="1"/>
  <c r="GY123" i="1"/>
  <c r="GW123" i="1"/>
  <c r="GU123" i="1"/>
  <c r="GS123" i="1"/>
  <c r="GQ123" i="1"/>
  <c r="GO123" i="1"/>
  <c r="GM123" i="1"/>
  <c r="GK123" i="1"/>
  <c r="GI123" i="1"/>
  <c r="GG123" i="1"/>
  <c r="GE123" i="1"/>
  <c r="GC123" i="1"/>
  <c r="GA123" i="1"/>
  <c r="FY123" i="1"/>
  <c r="FW123" i="1"/>
  <c r="FU123" i="1"/>
  <c r="FS123" i="1"/>
  <c r="FQ123" i="1"/>
  <c r="FO123" i="1"/>
  <c r="FM123" i="1"/>
  <c r="FK123" i="1"/>
  <c r="FI123" i="1"/>
  <c r="FG123" i="1"/>
  <c r="FE123" i="1"/>
  <c r="FC123" i="1"/>
  <c r="FA123" i="1"/>
  <c r="EY123" i="1"/>
  <c r="EW123" i="1"/>
  <c r="EU123" i="1"/>
  <c r="ES123" i="1"/>
  <c r="EQ123" i="1"/>
  <c r="EO123" i="1"/>
  <c r="EM123" i="1"/>
  <c r="EK123" i="1"/>
  <c r="EI123" i="1"/>
  <c r="EG123" i="1"/>
  <c r="EE123" i="1"/>
  <c r="EC123" i="1"/>
  <c r="EA123" i="1"/>
  <c r="DY123" i="1"/>
  <c r="DW123" i="1"/>
  <c r="DU123" i="1"/>
  <c r="DS123" i="1"/>
  <c r="DQ123" i="1"/>
  <c r="DO123" i="1"/>
  <c r="DM123" i="1"/>
  <c r="DK123" i="1"/>
  <c r="DI123" i="1"/>
  <c r="DG123" i="1"/>
  <c r="DE123" i="1"/>
  <c r="DC123" i="1"/>
  <c r="DA123" i="1"/>
  <c r="CY123" i="1"/>
  <c r="CW123" i="1"/>
  <c r="CU123" i="1"/>
  <c r="CS123" i="1"/>
  <c r="CQ123" i="1"/>
  <c r="CO123" i="1"/>
  <c r="CM123" i="1"/>
  <c r="CK123" i="1"/>
  <c r="CI123" i="1"/>
  <c r="CG123" i="1"/>
  <c r="CE123" i="1"/>
  <c r="CC123" i="1"/>
  <c r="CA123" i="1"/>
  <c r="BY123" i="1"/>
  <c r="BW123" i="1"/>
  <c r="BU123" i="1"/>
  <c r="BS123" i="1"/>
  <c r="BQ123" i="1"/>
  <c r="BO123" i="1"/>
  <c r="BM123" i="1"/>
  <c r="BK123" i="1"/>
  <c r="BI123" i="1"/>
  <c r="BG123" i="1"/>
  <c r="BE123" i="1"/>
  <c r="BC123" i="1"/>
  <c r="BA123" i="1"/>
  <c r="AY123" i="1"/>
  <c r="AW123" i="1"/>
  <c r="AU123" i="1"/>
  <c r="AS123" i="1"/>
  <c r="AQ123" i="1"/>
  <c r="AO123" i="1"/>
  <c r="AM123" i="1"/>
  <c r="AK123" i="1"/>
  <c r="AI123" i="1"/>
  <c r="AG123" i="1"/>
  <c r="AE123" i="1"/>
  <c r="AC123" i="1"/>
  <c r="AA123" i="1"/>
  <c r="Y123" i="1"/>
  <c r="W123" i="1"/>
  <c r="U123" i="1"/>
  <c r="S123" i="1"/>
  <c r="Q123" i="1"/>
  <c r="O123" i="1"/>
  <c r="M123" i="1"/>
  <c r="K123" i="1"/>
  <c r="I123" i="1"/>
  <c r="G123" i="1"/>
  <c r="NN121" i="1"/>
  <c r="NL121" i="1"/>
  <c r="NJ121" i="1"/>
  <c r="NH121" i="1"/>
  <c r="NF121" i="1"/>
  <c r="ND121" i="1"/>
  <c r="NB121" i="1"/>
  <c r="MZ121" i="1"/>
  <c r="MX121" i="1"/>
  <c r="MV121" i="1"/>
  <c r="MT121" i="1"/>
  <c r="MR121" i="1"/>
  <c r="MP121" i="1"/>
  <c r="MN121" i="1"/>
  <c r="ML121" i="1"/>
  <c r="MJ121" i="1"/>
  <c r="MH121" i="1"/>
  <c r="MF121" i="1"/>
  <c r="MD121" i="1"/>
  <c r="MB121" i="1"/>
  <c r="LZ121" i="1"/>
  <c r="LX121" i="1"/>
  <c r="LV121" i="1"/>
  <c r="LT121" i="1"/>
  <c r="LR121" i="1"/>
  <c r="LP121" i="1"/>
  <c r="LN121" i="1"/>
  <c r="LL121" i="1"/>
  <c r="LJ121" i="1"/>
  <c r="LH121" i="1"/>
  <c r="LF121" i="1"/>
  <c r="LD121" i="1"/>
  <c r="LB121" i="1"/>
  <c r="KZ121" i="1"/>
  <c r="KX121" i="1"/>
  <c r="KV121" i="1"/>
  <c r="KT121" i="1"/>
  <c r="KR121" i="1"/>
  <c r="KP121" i="1"/>
  <c r="KN121" i="1"/>
  <c r="KL121" i="1"/>
  <c r="KJ121" i="1"/>
  <c r="KH121" i="1"/>
  <c r="KF121" i="1"/>
  <c r="KD121" i="1"/>
  <c r="KB121" i="1"/>
  <c r="JZ121" i="1"/>
  <c r="JX121" i="1"/>
  <c r="JV121" i="1"/>
  <c r="JT121" i="1"/>
  <c r="JR121" i="1"/>
  <c r="JP121" i="1"/>
  <c r="JN121" i="1"/>
  <c r="JL121" i="1"/>
  <c r="JJ121" i="1"/>
  <c r="JH121" i="1"/>
  <c r="JF121" i="1"/>
  <c r="JD121" i="1"/>
  <c r="JB121" i="1"/>
  <c r="IZ121" i="1"/>
  <c r="IX121" i="1"/>
  <c r="IV121" i="1"/>
  <c r="IT121" i="1"/>
  <c r="IR121" i="1"/>
  <c r="IP121" i="1"/>
  <c r="IN121" i="1"/>
  <c r="IL121" i="1"/>
  <c r="IJ121" i="1"/>
  <c r="IH121" i="1"/>
  <c r="IF121" i="1"/>
  <c r="ID121" i="1"/>
  <c r="IB121" i="1"/>
  <c r="HZ121" i="1"/>
  <c r="HX121" i="1"/>
  <c r="HV121" i="1"/>
  <c r="HT121" i="1"/>
  <c r="HR121" i="1"/>
  <c r="HP121" i="1"/>
  <c r="HN121" i="1"/>
  <c r="HL121" i="1"/>
  <c r="HJ121" i="1"/>
  <c r="HH121" i="1"/>
  <c r="HF121" i="1"/>
  <c r="HD121" i="1"/>
  <c r="HB121" i="1"/>
  <c r="GZ121" i="1"/>
  <c r="GX121" i="1"/>
  <c r="GV121" i="1"/>
  <c r="GT121" i="1"/>
  <c r="GR121" i="1"/>
  <c r="GP121" i="1"/>
  <c r="GN121" i="1"/>
  <c r="GL121" i="1"/>
  <c r="GJ121" i="1"/>
  <c r="GH121" i="1"/>
  <c r="GF121" i="1"/>
  <c r="GD121" i="1"/>
  <c r="GB121" i="1"/>
  <c r="FZ121" i="1"/>
  <c r="FX121" i="1"/>
  <c r="FV121" i="1"/>
  <c r="FT121" i="1"/>
  <c r="FR121" i="1"/>
  <c r="FP121" i="1"/>
  <c r="FN121" i="1"/>
  <c r="FL121" i="1"/>
  <c r="FJ121" i="1"/>
  <c r="FH121" i="1"/>
  <c r="FF121" i="1"/>
  <c r="FD121" i="1"/>
  <c r="FB121" i="1"/>
  <c r="EZ121" i="1"/>
  <c r="EX121" i="1"/>
  <c r="EV121" i="1"/>
  <c r="ET121" i="1"/>
  <c r="ER121" i="1"/>
  <c r="EP121" i="1"/>
  <c r="EN121" i="1"/>
  <c r="EL121" i="1"/>
  <c r="EJ121" i="1"/>
  <c r="EH121" i="1"/>
  <c r="EF121" i="1"/>
  <c r="ED121" i="1"/>
  <c r="EB121" i="1"/>
  <c r="DZ121" i="1"/>
  <c r="DX121" i="1"/>
  <c r="DV121" i="1"/>
  <c r="DT121" i="1"/>
  <c r="DR121" i="1"/>
  <c r="DP121" i="1"/>
  <c r="DN121" i="1"/>
  <c r="DL121" i="1"/>
  <c r="DJ121" i="1"/>
  <c r="DH121" i="1"/>
  <c r="DF121" i="1"/>
  <c r="DD121" i="1"/>
  <c r="DB121" i="1"/>
  <c r="CZ121" i="1"/>
  <c r="CX121" i="1"/>
  <c r="CV121" i="1"/>
  <c r="CT121" i="1"/>
  <c r="CR121" i="1"/>
  <c r="CP121" i="1"/>
  <c r="CN121" i="1"/>
  <c r="CL121" i="1"/>
  <c r="CJ121" i="1"/>
  <c r="CH121" i="1"/>
  <c r="CF121" i="1"/>
  <c r="CD121" i="1"/>
  <c r="CB121" i="1"/>
  <c r="BZ121" i="1"/>
  <c r="BX121" i="1"/>
  <c r="BV121" i="1"/>
  <c r="BT121" i="1"/>
  <c r="BR121" i="1"/>
  <c r="BP121" i="1"/>
  <c r="BN121" i="1"/>
  <c r="BL121" i="1"/>
  <c r="BJ121" i="1"/>
  <c r="BH121" i="1"/>
  <c r="BF121" i="1"/>
  <c r="BD121" i="1"/>
  <c r="BB121" i="1"/>
  <c r="AZ121" i="1"/>
  <c r="AX121" i="1"/>
  <c r="AV121" i="1"/>
  <c r="AT121" i="1"/>
  <c r="AR121" i="1"/>
  <c r="AP121" i="1"/>
  <c r="AN121" i="1"/>
  <c r="AL121" i="1"/>
  <c r="AJ121" i="1"/>
  <c r="AH121" i="1"/>
  <c r="AF121" i="1"/>
  <c r="AD121" i="1"/>
  <c r="AB121" i="1"/>
  <c r="Z121" i="1"/>
  <c r="X121" i="1"/>
  <c r="V121" i="1"/>
  <c r="T121" i="1"/>
  <c r="R121" i="1"/>
  <c r="P121" i="1"/>
  <c r="N121" i="1"/>
  <c r="L121" i="1"/>
  <c r="J121" i="1"/>
  <c r="H121" i="1"/>
  <c r="F121" i="1"/>
  <c r="NM121" i="1"/>
  <c r="NK121" i="1"/>
  <c r="NI121" i="1"/>
  <c r="NG121" i="1"/>
  <c r="NE121" i="1"/>
  <c r="NC121" i="1"/>
  <c r="NA121" i="1"/>
  <c r="MY121" i="1"/>
  <c r="MW121" i="1"/>
  <c r="MU121" i="1"/>
  <c r="MS121" i="1"/>
  <c r="MQ121" i="1"/>
  <c r="MO121" i="1"/>
  <c r="MM121" i="1"/>
  <c r="MK121" i="1"/>
  <c r="MI121" i="1"/>
  <c r="MG121" i="1"/>
  <c r="ME121" i="1"/>
  <c r="MC121" i="1"/>
  <c r="MA121" i="1"/>
  <c r="LY121" i="1"/>
  <c r="LW121" i="1"/>
  <c r="LU121" i="1"/>
  <c r="LS121" i="1"/>
  <c r="LQ121" i="1"/>
  <c r="LO121" i="1"/>
  <c r="LM121" i="1"/>
  <c r="LK121" i="1"/>
  <c r="LI121" i="1"/>
  <c r="LG121" i="1"/>
  <c r="LE121" i="1"/>
  <c r="LC121" i="1"/>
  <c r="LA121" i="1"/>
  <c r="KY121" i="1"/>
  <c r="KW121" i="1"/>
  <c r="KU121" i="1"/>
  <c r="KS121" i="1"/>
  <c r="KQ121" i="1"/>
  <c r="KO121" i="1"/>
  <c r="KM121" i="1"/>
  <c r="KK121" i="1"/>
  <c r="KI121" i="1"/>
  <c r="KG121" i="1"/>
  <c r="KE121" i="1"/>
  <c r="KC121" i="1"/>
  <c r="KA121" i="1"/>
  <c r="JY121" i="1"/>
  <c r="JW121" i="1"/>
  <c r="JU121" i="1"/>
  <c r="JS121" i="1"/>
  <c r="JQ121" i="1"/>
  <c r="JO121" i="1"/>
  <c r="JM121" i="1"/>
  <c r="JK121" i="1"/>
  <c r="JI121" i="1"/>
  <c r="JG121" i="1"/>
  <c r="JE121" i="1"/>
  <c r="JC121" i="1"/>
  <c r="JA121" i="1"/>
  <c r="IY121" i="1"/>
  <c r="IW121" i="1"/>
  <c r="IU121" i="1"/>
  <c r="IS121" i="1"/>
  <c r="IQ121" i="1"/>
  <c r="IO121" i="1"/>
  <c r="IM121" i="1"/>
  <c r="IK121" i="1"/>
  <c r="II121" i="1"/>
  <c r="IG121" i="1"/>
  <c r="IE121" i="1"/>
  <c r="IC121" i="1"/>
  <c r="IA121" i="1"/>
  <c r="HY121" i="1"/>
  <c r="HW121" i="1"/>
  <c r="HU121" i="1"/>
  <c r="HS121" i="1"/>
  <c r="HQ121" i="1"/>
  <c r="HO121" i="1"/>
  <c r="HM121" i="1"/>
  <c r="HK121" i="1"/>
  <c r="HI121" i="1"/>
  <c r="HG121" i="1"/>
  <c r="HE121" i="1"/>
  <c r="HC121" i="1"/>
  <c r="HA121" i="1"/>
  <c r="GY121" i="1"/>
  <c r="GW121" i="1"/>
  <c r="GU121" i="1"/>
  <c r="GS121" i="1"/>
  <c r="GQ121" i="1"/>
  <c r="GO121" i="1"/>
  <c r="GM121" i="1"/>
  <c r="GK121" i="1"/>
  <c r="GI121" i="1"/>
  <c r="GG121" i="1"/>
  <c r="GE121" i="1"/>
  <c r="GC121" i="1"/>
  <c r="GA121" i="1"/>
  <c r="FY121" i="1"/>
  <c r="FW121" i="1"/>
  <c r="FU121" i="1"/>
  <c r="FS121" i="1"/>
  <c r="FQ121" i="1"/>
  <c r="FO121" i="1"/>
  <c r="FM121" i="1"/>
  <c r="FK121" i="1"/>
  <c r="FI121" i="1"/>
  <c r="FG121" i="1"/>
  <c r="FE121" i="1"/>
  <c r="FC121" i="1"/>
  <c r="FA121" i="1"/>
  <c r="EY121" i="1"/>
  <c r="EW121" i="1"/>
  <c r="EU121" i="1"/>
  <c r="ES121" i="1"/>
  <c r="EQ121" i="1"/>
  <c r="EO121" i="1"/>
  <c r="EM121" i="1"/>
  <c r="EK121" i="1"/>
  <c r="EI121" i="1"/>
  <c r="EG121" i="1"/>
  <c r="EE121" i="1"/>
  <c r="EC121" i="1"/>
  <c r="EA121" i="1"/>
  <c r="DY121" i="1"/>
  <c r="DW121" i="1"/>
  <c r="DU121" i="1"/>
  <c r="DS121" i="1"/>
  <c r="DQ121" i="1"/>
  <c r="DO121" i="1"/>
  <c r="DM121" i="1"/>
  <c r="DK121" i="1"/>
  <c r="DI121" i="1"/>
  <c r="DG121" i="1"/>
  <c r="DE121" i="1"/>
  <c r="DC121" i="1"/>
  <c r="DA121" i="1"/>
  <c r="CY121" i="1"/>
  <c r="CW121" i="1"/>
  <c r="CU121" i="1"/>
  <c r="CS121" i="1"/>
  <c r="CQ121" i="1"/>
  <c r="CO121" i="1"/>
  <c r="CM121" i="1"/>
  <c r="CK121" i="1"/>
  <c r="CI121" i="1"/>
  <c r="CG121" i="1"/>
  <c r="CE121" i="1"/>
  <c r="CC121" i="1"/>
  <c r="CA121" i="1"/>
  <c r="BY121" i="1"/>
  <c r="BW121" i="1"/>
  <c r="BU121" i="1"/>
  <c r="BS121" i="1"/>
  <c r="BQ121" i="1"/>
  <c r="BO121" i="1"/>
  <c r="BM121" i="1"/>
  <c r="BK121" i="1"/>
  <c r="BI121" i="1"/>
  <c r="BG121" i="1"/>
  <c r="BE121" i="1"/>
  <c r="BC121" i="1"/>
  <c r="BA121" i="1"/>
  <c r="AY121" i="1"/>
  <c r="AW121" i="1"/>
  <c r="AU121" i="1"/>
  <c r="AS121" i="1"/>
  <c r="AQ121" i="1"/>
  <c r="AO121" i="1"/>
  <c r="AM121" i="1"/>
  <c r="AK121" i="1"/>
  <c r="AI121" i="1"/>
  <c r="AG121" i="1"/>
  <c r="AE121" i="1"/>
  <c r="AC121" i="1"/>
  <c r="AA121" i="1"/>
  <c r="Y121" i="1"/>
  <c r="W121" i="1"/>
  <c r="U121" i="1"/>
  <c r="S121" i="1"/>
  <c r="Q121" i="1"/>
  <c r="O121" i="1"/>
  <c r="M121" i="1"/>
  <c r="K121" i="1"/>
  <c r="I121" i="1"/>
  <c r="G121" i="1"/>
  <c r="NM119" i="1"/>
  <c r="NK119" i="1"/>
  <c r="NI119" i="1"/>
  <c r="NG119" i="1"/>
  <c r="NE119" i="1"/>
  <c r="NC119" i="1"/>
  <c r="NA119" i="1"/>
  <c r="MY119" i="1"/>
  <c r="MW119" i="1"/>
  <c r="MU119" i="1"/>
  <c r="MS119" i="1"/>
  <c r="MQ119" i="1"/>
  <c r="MO119" i="1"/>
  <c r="MM119" i="1"/>
  <c r="MK119" i="1"/>
  <c r="MI119" i="1"/>
  <c r="MG119" i="1"/>
  <c r="ME119" i="1"/>
  <c r="MC119" i="1"/>
  <c r="MA119" i="1"/>
  <c r="LY119" i="1"/>
  <c r="LW119" i="1"/>
  <c r="LU119" i="1"/>
  <c r="LS119" i="1"/>
  <c r="LQ119" i="1"/>
  <c r="LO119" i="1"/>
  <c r="LM119" i="1"/>
  <c r="LK119" i="1"/>
  <c r="LI119" i="1"/>
  <c r="LG119" i="1"/>
  <c r="LE119" i="1"/>
  <c r="LC119" i="1"/>
  <c r="LA119" i="1"/>
  <c r="KY119" i="1"/>
  <c r="KW119" i="1"/>
  <c r="KU119" i="1"/>
  <c r="KS119" i="1"/>
  <c r="KQ119" i="1"/>
  <c r="KO119" i="1"/>
  <c r="KM119" i="1"/>
  <c r="KK119" i="1"/>
  <c r="KI119" i="1"/>
  <c r="KG119" i="1"/>
  <c r="KE119" i="1"/>
  <c r="KC119" i="1"/>
  <c r="KA119" i="1"/>
  <c r="JY119" i="1"/>
  <c r="JW119" i="1"/>
  <c r="JU119" i="1"/>
  <c r="JS119" i="1"/>
  <c r="JQ119" i="1"/>
  <c r="JO119" i="1"/>
  <c r="JM119" i="1"/>
  <c r="JK119" i="1"/>
  <c r="JI119" i="1"/>
  <c r="JG119" i="1"/>
  <c r="JE119" i="1"/>
  <c r="JC119" i="1"/>
  <c r="JA119" i="1"/>
  <c r="IY119" i="1"/>
  <c r="IW119" i="1"/>
  <c r="IU119" i="1"/>
  <c r="IS119" i="1"/>
  <c r="IQ119" i="1"/>
  <c r="IO119" i="1"/>
  <c r="IM119" i="1"/>
  <c r="IK119" i="1"/>
  <c r="II119" i="1"/>
  <c r="IG119" i="1"/>
  <c r="IE119" i="1"/>
  <c r="IC119" i="1"/>
  <c r="IA119" i="1"/>
  <c r="HY119" i="1"/>
  <c r="HW119" i="1"/>
  <c r="HU119" i="1"/>
  <c r="HS119" i="1"/>
  <c r="HQ119" i="1"/>
  <c r="HO119" i="1"/>
  <c r="HM119" i="1"/>
  <c r="HK119" i="1"/>
  <c r="HI119" i="1"/>
  <c r="HG119" i="1"/>
  <c r="HE119" i="1"/>
  <c r="HC119" i="1"/>
  <c r="HA119" i="1"/>
  <c r="GY119" i="1"/>
  <c r="GW119" i="1"/>
  <c r="GU119" i="1"/>
  <c r="GS119" i="1"/>
  <c r="GQ119" i="1"/>
  <c r="GO119" i="1"/>
  <c r="GM119" i="1"/>
  <c r="GK119" i="1"/>
  <c r="GI119" i="1"/>
  <c r="GG119" i="1"/>
  <c r="GE119" i="1"/>
  <c r="GC119" i="1"/>
  <c r="GA119" i="1"/>
  <c r="FY119" i="1"/>
  <c r="FW119" i="1"/>
  <c r="FU119" i="1"/>
  <c r="FS119" i="1"/>
  <c r="FQ119" i="1"/>
  <c r="FO119" i="1"/>
  <c r="FM119" i="1"/>
  <c r="FK119" i="1"/>
  <c r="FI119" i="1"/>
  <c r="FG119" i="1"/>
  <c r="FE119" i="1"/>
  <c r="FC119" i="1"/>
  <c r="FA119" i="1"/>
  <c r="EY119" i="1"/>
  <c r="EW119" i="1"/>
  <c r="EU119" i="1"/>
  <c r="ES119" i="1"/>
  <c r="EQ119" i="1"/>
  <c r="EO119" i="1"/>
  <c r="EM119" i="1"/>
  <c r="EK119" i="1"/>
  <c r="EI119" i="1"/>
  <c r="EG119" i="1"/>
  <c r="EE119" i="1"/>
  <c r="EC119" i="1"/>
  <c r="EA119" i="1"/>
  <c r="DY119" i="1"/>
  <c r="DW119" i="1"/>
  <c r="DU119" i="1"/>
  <c r="DS119" i="1"/>
  <c r="DQ119" i="1"/>
  <c r="DO119" i="1"/>
  <c r="DM119" i="1"/>
  <c r="DK119" i="1"/>
  <c r="DI119" i="1"/>
  <c r="DG119" i="1"/>
  <c r="DE119" i="1"/>
  <c r="DC119" i="1"/>
  <c r="DA119" i="1"/>
  <c r="CY119" i="1"/>
  <c r="CW119" i="1"/>
  <c r="CU119" i="1"/>
  <c r="CS119" i="1"/>
  <c r="CQ119" i="1"/>
  <c r="CO119" i="1"/>
  <c r="CM119" i="1"/>
  <c r="CK119" i="1"/>
  <c r="CI119" i="1"/>
  <c r="CG119" i="1"/>
  <c r="CE119" i="1"/>
  <c r="CC119" i="1"/>
  <c r="CA119" i="1"/>
  <c r="BY119" i="1"/>
  <c r="NN119" i="1"/>
  <c r="NL119" i="1"/>
  <c r="NJ119" i="1"/>
  <c r="NH119" i="1"/>
  <c r="NF119" i="1"/>
  <c r="ND119" i="1"/>
  <c r="NB119" i="1"/>
  <c r="MZ119" i="1"/>
  <c r="MX119" i="1"/>
  <c r="MV119" i="1"/>
  <c r="MT119" i="1"/>
  <c r="MR119" i="1"/>
  <c r="MP119" i="1"/>
  <c r="MN119" i="1"/>
  <c r="ML119" i="1"/>
  <c r="MJ119" i="1"/>
  <c r="MH119" i="1"/>
  <c r="MF119" i="1"/>
  <c r="MD119" i="1"/>
  <c r="MB119" i="1"/>
  <c r="LZ119" i="1"/>
  <c r="LX119" i="1"/>
  <c r="LV119" i="1"/>
  <c r="LT119" i="1"/>
  <c r="LR119" i="1"/>
  <c r="LP119" i="1"/>
  <c r="LN119" i="1"/>
  <c r="LL119" i="1"/>
  <c r="LJ119" i="1"/>
  <c r="LH119" i="1"/>
  <c r="LF119" i="1"/>
  <c r="LD119" i="1"/>
  <c r="LB119" i="1"/>
  <c r="KZ119" i="1"/>
  <c r="KX119" i="1"/>
  <c r="KV119" i="1"/>
  <c r="KT119" i="1"/>
  <c r="KR119" i="1"/>
  <c r="KP119" i="1"/>
  <c r="KN119" i="1"/>
  <c r="KL119" i="1"/>
  <c r="KJ119" i="1"/>
  <c r="KH119" i="1"/>
  <c r="KF119" i="1"/>
  <c r="KD119" i="1"/>
  <c r="KB119" i="1"/>
  <c r="JZ119" i="1"/>
  <c r="JX119" i="1"/>
  <c r="JV119" i="1"/>
  <c r="JT119" i="1"/>
  <c r="JR119" i="1"/>
  <c r="JP119" i="1"/>
  <c r="JN119" i="1"/>
  <c r="JL119" i="1"/>
  <c r="JJ119" i="1"/>
  <c r="JH119" i="1"/>
  <c r="JF119" i="1"/>
  <c r="JD119" i="1"/>
  <c r="JB119" i="1"/>
  <c r="IZ119" i="1"/>
  <c r="IX119" i="1"/>
  <c r="IV119" i="1"/>
  <c r="IT119" i="1"/>
  <c r="IR119" i="1"/>
  <c r="IP119" i="1"/>
  <c r="IN119" i="1"/>
  <c r="IL119" i="1"/>
  <c r="IJ119" i="1"/>
  <c r="IH119" i="1"/>
  <c r="IF119" i="1"/>
  <c r="ID119" i="1"/>
  <c r="IB119" i="1"/>
  <c r="HZ119" i="1"/>
  <c r="HX119" i="1"/>
  <c r="HV119" i="1"/>
  <c r="HT119" i="1"/>
  <c r="HR119" i="1"/>
  <c r="HP119" i="1"/>
  <c r="HN119" i="1"/>
  <c r="HL119" i="1"/>
  <c r="HJ119" i="1"/>
  <c r="HH119" i="1"/>
  <c r="HF119" i="1"/>
  <c r="HD119" i="1"/>
  <c r="HB119" i="1"/>
  <c r="GZ119" i="1"/>
  <c r="GX119" i="1"/>
  <c r="GV119" i="1"/>
  <c r="GT119" i="1"/>
  <c r="GR119" i="1"/>
  <c r="GP119" i="1"/>
  <c r="GN119" i="1"/>
  <c r="GL119" i="1"/>
  <c r="GJ119" i="1"/>
  <c r="GH119" i="1"/>
  <c r="GF119" i="1"/>
  <c r="GD119" i="1"/>
  <c r="GB119" i="1"/>
  <c r="FZ119" i="1"/>
  <c r="FX119" i="1"/>
  <c r="FV119" i="1"/>
  <c r="FT119" i="1"/>
  <c r="FR119" i="1"/>
  <c r="FP119" i="1"/>
  <c r="FN119" i="1"/>
  <c r="FL119" i="1"/>
  <c r="FJ119" i="1"/>
  <c r="FH119" i="1"/>
  <c r="FF119" i="1"/>
  <c r="FD119" i="1"/>
  <c r="FB119" i="1"/>
  <c r="EZ119" i="1"/>
  <c r="EX119" i="1"/>
  <c r="EV119" i="1"/>
  <c r="ET119" i="1"/>
  <c r="ER119" i="1"/>
  <c r="EP119" i="1"/>
  <c r="EN119" i="1"/>
  <c r="EL119" i="1"/>
  <c r="EJ119" i="1"/>
  <c r="EH119" i="1"/>
  <c r="EF119" i="1"/>
  <c r="ED119" i="1"/>
  <c r="EB119" i="1"/>
  <c r="DZ119" i="1"/>
  <c r="DX119" i="1"/>
  <c r="DV119" i="1"/>
  <c r="DT119" i="1"/>
  <c r="DR119" i="1"/>
  <c r="DP119" i="1"/>
  <c r="DN119" i="1"/>
  <c r="DL119" i="1"/>
  <c r="DJ119" i="1"/>
  <c r="DH119" i="1"/>
  <c r="DF119" i="1"/>
  <c r="DD119" i="1"/>
  <c r="DB119" i="1"/>
  <c r="CZ119" i="1"/>
  <c r="CX119" i="1"/>
  <c r="CV119" i="1"/>
  <c r="CT119" i="1"/>
  <c r="CR119" i="1"/>
  <c r="CP119" i="1"/>
  <c r="CN119" i="1"/>
  <c r="CL119" i="1"/>
  <c r="CJ119" i="1"/>
  <c r="CH119" i="1"/>
  <c r="CF119" i="1"/>
  <c r="CD119" i="1"/>
  <c r="CB119" i="1"/>
  <c r="BZ119" i="1"/>
  <c r="NM117" i="1"/>
  <c r="NK117" i="1"/>
  <c r="NI117" i="1"/>
  <c r="NG117" i="1"/>
  <c r="NE117" i="1"/>
  <c r="NC117" i="1"/>
  <c r="NA117" i="1"/>
  <c r="MY117" i="1"/>
  <c r="MW117" i="1"/>
  <c r="MU117" i="1"/>
  <c r="MS117" i="1"/>
  <c r="MQ117" i="1"/>
  <c r="MO117" i="1"/>
  <c r="MM117" i="1"/>
  <c r="MK117" i="1"/>
  <c r="MI117" i="1"/>
  <c r="MG117" i="1"/>
  <c r="ME117" i="1"/>
  <c r="MC117" i="1"/>
  <c r="MA117" i="1"/>
  <c r="LY117" i="1"/>
  <c r="LW117" i="1"/>
  <c r="LU117" i="1"/>
  <c r="LS117" i="1"/>
  <c r="LQ117" i="1"/>
  <c r="LO117" i="1"/>
  <c r="LM117" i="1"/>
  <c r="LK117" i="1"/>
  <c r="LI117" i="1"/>
  <c r="LG117" i="1"/>
  <c r="LE117" i="1"/>
  <c r="LC117" i="1"/>
  <c r="LA117" i="1"/>
  <c r="KY117" i="1"/>
  <c r="KW117" i="1"/>
  <c r="KU117" i="1"/>
  <c r="KS117" i="1"/>
  <c r="KQ117" i="1"/>
  <c r="KO117" i="1"/>
  <c r="KM117" i="1"/>
  <c r="KK117" i="1"/>
  <c r="KI117" i="1"/>
  <c r="KG117" i="1"/>
  <c r="KE117" i="1"/>
  <c r="KC117" i="1"/>
  <c r="KA117" i="1"/>
  <c r="JY117" i="1"/>
  <c r="JW117" i="1"/>
  <c r="JU117" i="1"/>
  <c r="JS117" i="1"/>
  <c r="JQ117" i="1"/>
  <c r="JO117" i="1"/>
  <c r="JM117" i="1"/>
  <c r="JK117" i="1"/>
  <c r="JI117" i="1"/>
  <c r="JG117" i="1"/>
  <c r="JE117" i="1"/>
  <c r="JC117" i="1"/>
  <c r="JA117" i="1"/>
  <c r="IY117" i="1"/>
  <c r="IW117" i="1"/>
  <c r="IU117" i="1"/>
  <c r="IS117" i="1"/>
  <c r="IQ117" i="1"/>
  <c r="IO117" i="1"/>
  <c r="IM117" i="1"/>
  <c r="IK117" i="1"/>
  <c r="II117" i="1"/>
  <c r="IG117" i="1"/>
  <c r="IE117" i="1"/>
  <c r="IC117" i="1"/>
  <c r="IA117" i="1"/>
  <c r="HY117" i="1"/>
  <c r="HW117" i="1"/>
  <c r="HU117" i="1"/>
  <c r="HS117" i="1"/>
  <c r="HQ117" i="1"/>
  <c r="HO117" i="1"/>
  <c r="HM117" i="1"/>
  <c r="HK117" i="1"/>
  <c r="HI117" i="1"/>
  <c r="HG117" i="1"/>
  <c r="HE117" i="1"/>
  <c r="HC117" i="1"/>
  <c r="HA117" i="1"/>
  <c r="GY117" i="1"/>
  <c r="GW117" i="1"/>
  <c r="GU117" i="1"/>
  <c r="GS117" i="1"/>
  <c r="GQ117" i="1"/>
  <c r="GO117" i="1"/>
  <c r="GM117" i="1"/>
  <c r="GK117" i="1"/>
  <c r="GI117" i="1"/>
  <c r="GG117" i="1"/>
  <c r="GE117" i="1"/>
  <c r="GC117" i="1"/>
  <c r="GA117" i="1"/>
  <c r="FY117" i="1"/>
  <c r="FW117" i="1"/>
  <c r="FU117" i="1"/>
  <c r="FS117" i="1"/>
  <c r="FQ117" i="1"/>
  <c r="FO117" i="1"/>
  <c r="FM117" i="1"/>
  <c r="FK117" i="1"/>
  <c r="FI117" i="1"/>
  <c r="FG117" i="1"/>
  <c r="FE117" i="1"/>
  <c r="FC117" i="1"/>
  <c r="FA117" i="1"/>
  <c r="EY117" i="1"/>
  <c r="EW117" i="1"/>
  <c r="EU117" i="1"/>
  <c r="ES117" i="1"/>
  <c r="EQ117" i="1"/>
  <c r="EO117" i="1"/>
  <c r="EM117" i="1"/>
  <c r="EK117" i="1"/>
  <c r="EI117" i="1"/>
  <c r="EG117" i="1"/>
  <c r="EE117" i="1"/>
  <c r="EC117" i="1"/>
  <c r="EA117" i="1"/>
  <c r="DY117" i="1"/>
  <c r="DW117" i="1"/>
  <c r="DU117" i="1"/>
  <c r="DS117" i="1"/>
  <c r="DQ117" i="1"/>
  <c r="DO117" i="1"/>
  <c r="DM117" i="1"/>
  <c r="DK117" i="1"/>
  <c r="DI117" i="1"/>
  <c r="DG117" i="1"/>
  <c r="DE117" i="1"/>
  <c r="DC117" i="1"/>
  <c r="DA117" i="1"/>
  <c r="CY117" i="1"/>
  <c r="CW117" i="1"/>
  <c r="CU117" i="1"/>
  <c r="CS117" i="1"/>
  <c r="CQ117" i="1"/>
  <c r="CO117" i="1"/>
  <c r="CM117" i="1"/>
  <c r="CK117" i="1"/>
  <c r="CI117" i="1"/>
  <c r="CG117" i="1"/>
  <c r="CE117" i="1"/>
  <c r="CC117" i="1"/>
  <c r="CA117" i="1"/>
  <c r="BY117" i="1"/>
  <c r="NN117" i="1"/>
  <c r="NL117" i="1"/>
  <c r="NJ117" i="1"/>
  <c r="NH117" i="1"/>
  <c r="NF117" i="1"/>
  <c r="ND117" i="1"/>
  <c r="NB117" i="1"/>
  <c r="MZ117" i="1"/>
  <c r="MX117" i="1"/>
  <c r="MV117" i="1"/>
  <c r="MT117" i="1"/>
  <c r="MR117" i="1"/>
  <c r="MP117" i="1"/>
  <c r="MN117" i="1"/>
  <c r="ML117" i="1"/>
  <c r="MJ117" i="1"/>
  <c r="MH117" i="1"/>
  <c r="MF117" i="1"/>
  <c r="MD117" i="1"/>
  <c r="MB117" i="1"/>
  <c r="LZ117" i="1"/>
  <c r="LX117" i="1"/>
  <c r="LV117" i="1"/>
  <c r="LT117" i="1"/>
  <c r="LR117" i="1"/>
  <c r="LP117" i="1"/>
  <c r="LN117" i="1"/>
  <c r="LL117" i="1"/>
  <c r="LJ117" i="1"/>
  <c r="LH117" i="1"/>
  <c r="LF117" i="1"/>
  <c r="LD117" i="1"/>
  <c r="LB117" i="1"/>
  <c r="KZ117" i="1"/>
  <c r="KX117" i="1"/>
  <c r="KV117" i="1"/>
  <c r="KT117" i="1"/>
  <c r="KR117" i="1"/>
  <c r="KP117" i="1"/>
  <c r="KN117" i="1"/>
  <c r="KL117" i="1"/>
  <c r="KJ117" i="1"/>
  <c r="KH117" i="1"/>
  <c r="KF117" i="1"/>
  <c r="KD117" i="1"/>
  <c r="KB117" i="1"/>
  <c r="JZ117" i="1"/>
  <c r="JX117" i="1"/>
  <c r="JV117" i="1"/>
  <c r="JT117" i="1"/>
  <c r="JR117" i="1"/>
  <c r="JP117" i="1"/>
  <c r="JN117" i="1"/>
  <c r="JL117" i="1"/>
  <c r="JJ117" i="1"/>
  <c r="JH117" i="1"/>
  <c r="JF117" i="1"/>
  <c r="JD117" i="1"/>
  <c r="JB117" i="1"/>
  <c r="IZ117" i="1"/>
  <c r="IX117" i="1"/>
  <c r="IV117" i="1"/>
  <c r="IT117" i="1"/>
  <c r="IR117" i="1"/>
  <c r="IP117" i="1"/>
  <c r="IN117" i="1"/>
  <c r="IL117" i="1"/>
  <c r="IJ117" i="1"/>
  <c r="IH117" i="1"/>
  <c r="IF117" i="1"/>
  <c r="ID117" i="1"/>
  <c r="IB117" i="1"/>
  <c r="HZ117" i="1"/>
  <c r="HX117" i="1"/>
  <c r="HV117" i="1"/>
  <c r="HT117" i="1"/>
  <c r="HR117" i="1"/>
  <c r="HP117" i="1"/>
  <c r="HN117" i="1"/>
  <c r="HL117" i="1"/>
  <c r="HJ117" i="1"/>
  <c r="HH117" i="1"/>
  <c r="HF117" i="1"/>
  <c r="HD117" i="1"/>
  <c r="HB117" i="1"/>
  <c r="GZ117" i="1"/>
  <c r="GX117" i="1"/>
  <c r="GV117" i="1"/>
  <c r="GT117" i="1"/>
  <c r="GR117" i="1"/>
  <c r="GP117" i="1"/>
  <c r="GN117" i="1"/>
  <c r="GL117" i="1"/>
  <c r="GJ117" i="1"/>
  <c r="GH117" i="1"/>
  <c r="GF117" i="1"/>
  <c r="GD117" i="1"/>
  <c r="GB117" i="1"/>
  <c r="FZ117" i="1"/>
  <c r="FX117" i="1"/>
  <c r="FV117" i="1"/>
  <c r="FT117" i="1"/>
  <c r="FR117" i="1"/>
  <c r="FP117" i="1"/>
  <c r="FN117" i="1"/>
  <c r="FL117" i="1"/>
  <c r="FJ117" i="1"/>
  <c r="FH117" i="1"/>
  <c r="FF117" i="1"/>
  <c r="FD117" i="1"/>
  <c r="FB117" i="1"/>
  <c r="EZ117" i="1"/>
  <c r="EX117" i="1"/>
  <c r="EV117" i="1"/>
  <c r="ET117" i="1"/>
  <c r="ER117" i="1"/>
  <c r="EP117" i="1"/>
  <c r="EN117" i="1"/>
  <c r="EL117" i="1"/>
  <c r="EJ117" i="1"/>
  <c r="EH117" i="1"/>
  <c r="EF117" i="1"/>
  <c r="ED117" i="1"/>
  <c r="EB117" i="1"/>
  <c r="DZ117" i="1"/>
  <c r="DX117" i="1"/>
  <c r="DV117" i="1"/>
  <c r="DT117" i="1"/>
  <c r="DR117" i="1"/>
  <c r="DP117" i="1"/>
  <c r="DN117" i="1"/>
  <c r="DL117" i="1"/>
  <c r="DJ117" i="1"/>
  <c r="DH117" i="1"/>
  <c r="DF117" i="1"/>
  <c r="DD117" i="1"/>
  <c r="DB117" i="1"/>
  <c r="CZ117" i="1"/>
  <c r="CX117" i="1"/>
  <c r="CV117" i="1"/>
  <c r="CT117" i="1"/>
  <c r="CR117" i="1"/>
  <c r="CP117" i="1"/>
  <c r="CN117" i="1"/>
  <c r="CL117" i="1"/>
  <c r="CJ117" i="1"/>
  <c r="CH117" i="1"/>
  <c r="CF117" i="1"/>
  <c r="CD117" i="1"/>
  <c r="CB117" i="1"/>
  <c r="BZ117" i="1"/>
  <c r="H148" i="1"/>
  <c r="NM148" i="1"/>
  <c r="NK148" i="1"/>
  <c r="NI148" i="1"/>
  <c r="NG148" i="1"/>
  <c r="NE148" i="1"/>
  <c r="NC148" i="1"/>
  <c r="NA148" i="1"/>
  <c r="MY148" i="1"/>
  <c r="MW148" i="1"/>
  <c r="MU148" i="1"/>
  <c r="MS148" i="1"/>
  <c r="MQ148" i="1"/>
  <c r="MO148" i="1"/>
  <c r="MM148" i="1"/>
  <c r="MK148" i="1"/>
  <c r="MI148" i="1"/>
  <c r="MG148" i="1"/>
  <c r="ME148" i="1"/>
  <c r="MC148" i="1"/>
  <c r="MA148" i="1"/>
  <c r="LY148" i="1"/>
  <c r="LW148" i="1"/>
  <c r="LU148" i="1"/>
  <c r="LS148" i="1"/>
  <c r="LQ148" i="1"/>
  <c r="LO148" i="1"/>
  <c r="LM148" i="1"/>
  <c r="LK148" i="1"/>
  <c r="LI148" i="1"/>
  <c r="LG148" i="1"/>
  <c r="LE148" i="1"/>
  <c r="LC148" i="1"/>
  <c r="LA148" i="1"/>
  <c r="KY148" i="1"/>
  <c r="KW148" i="1"/>
  <c r="KU148" i="1"/>
  <c r="KS148" i="1"/>
  <c r="KQ148" i="1"/>
  <c r="KO148" i="1"/>
  <c r="KM148" i="1"/>
  <c r="KK148" i="1"/>
  <c r="KI148" i="1"/>
  <c r="KG148" i="1"/>
  <c r="KE148" i="1"/>
  <c r="KC148" i="1"/>
  <c r="KA148" i="1"/>
  <c r="JY148" i="1"/>
  <c r="JW148" i="1"/>
  <c r="JU148" i="1"/>
  <c r="JS148" i="1"/>
  <c r="JQ148" i="1"/>
  <c r="JO148" i="1"/>
  <c r="JM148" i="1"/>
  <c r="JK148" i="1"/>
  <c r="JI148" i="1"/>
  <c r="JG148" i="1"/>
  <c r="JE148" i="1"/>
  <c r="JC148" i="1"/>
  <c r="JA148" i="1"/>
  <c r="IY148" i="1"/>
  <c r="IW148" i="1"/>
  <c r="IU148" i="1"/>
  <c r="IS148" i="1"/>
  <c r="IQ148" i="1"/>
  <c r="IO148" i="1"/>
  <c r="IM148" i="1"/>
  <c r="IK148" i="1"/>
  <c r="II148" i="1"/>
  <c r="IG148" i="1"/>
  <c r="IE148" i="1"/>
  <c r="IC148" i="1"/>
  <c r="IA148" i="1"/>
  <c r="HY148" i="1"/>
  <c r="HW148" i="1"/>
  <c r="HU148" i="1"/>
  <c r="HS148" i="1"/>
  <c r="HQ148" i="1"/>
  <c r="HO148" i="1"/>
  <c r="HM148" i="1"/>
  <c r="HK148" i="1"/>
  <c r="HI148" i="1"/>
  <c r="HG148" i="1"/>
  <c r="HE148" i="1"/>
  <c r="HC148" i="1"/>
  <c r="HA148" i="1"/>
  <c r="GY148" i="1"/>
  <c r="GW148" i="1"/>
  <c r="GU148" i="1"/>
  <c r="GS148" i="1"/>
  <c r="GQ148" i="1"/>
  <c r="GO148" i="1"/>
  <c r="GM148" i="1"/>
  <c r="GK148" i="1"/>
  <c r="GI148" i="1"/>
  <c r="GG148" i="1"/>
  <c r="GE148" i="1"/>
  <c r="GC148" i="1"/>
  <c r="GA148" i="1"/>
  <c r="FY148" i="1"/>
  <c r="FW148" i="1"/>
  <c r="FU148" i="1"/>
  <c r="FS148" i="1"/>
  <c r="FQ148" i="1"/>
  <c r="FO148" i="1"/>
  <c r="FM148" i="1"/>
  <c r="FK148" i="1"/>
  <c r="FI148" i="1"/>
  <c r="FG148" i="1"/>
  <c r="FE148" i="1"/>
  <c r="FA148" i="1"/>
  <c r="EY148" i="1"/>
  <c r="EW148" i="1"/>
  <c r="EU148" i="1"/>
  <c r="ES148" i="1"/>
  <c r="EQ148" i="1"/>
  <c r="EO148" i="1"/>
  <c r="EM148" i="1"/>
  <c r="EK148" i="1"/>
  <c r="EI148" i="1"/>
  <c r="EG148" i="1"/>
  <c r="EE148" i="1"/>
  <c r="EC148" i="1"/>
  <c r="EA148" i="1"/>
  <c r="DY148" i="1"/>
  <c r="DW148" i="1"/>
  <c r="DU148" i="1"/>
  <c r="DS148" i="1"/>
  <c r="DQ148" i="1"/>
  <c r="DO148" i="1"/>
  <c r="DG148" i="1"/>
  <c r="DA148" i="1"/>
  <c r="CU148" i="1"/>
  <c r="CS148" i="1"/>
  <c r="CE148" i="1"/>
  <c r="BY148" i="1"/>
  <c r="BQ148" i="1"/>
  <c r="BK148" i="1"/>
  <c r="BC148" i="1"/>
  <c r="AW148" i="1"/>
  <c r="AO148" i="1"/>
  <c r="AI148" i="1"/>
  <c r="AA148" i="1"/>
  <c r="U148" i="1"/>
  <c r="M148" i="1"/>
  <c r="I148" i="1"/>
  <c r="F148" i="1"/>
  <c r="NN148" i="1"/>
  <c r="NL148" i="1"/>
  <c r="NJ148" i="1"/>
  <c r="NH148" i="1"/>
  <c r="NF148" i="1"/>
  <c r="ND148" i="1"/>
  <c r="NB148" i="1"/>
  <c r="MZ148" i="1"/>
  <c r="MX148" i="1"/>
  <c r="MV148" i="1"/>
  <c r="MT148" i="1"/>
  <c r="MR148" i="1"/>
  <c r="MP148" i="1"/>
  <c r="MN148" i="1"/>
  <c r="ML148" i="1"/>
  <c r="MJ148" i="1"/>
  <c r="MH148" i="1"/>
  <c r="MF148" i="1"/>
  <c r="MD148" i="1"/>
  <c r="MB148" i="1"/>
  <c r="LZ148" i="1"/>
  <c r="LX148" i="1"/>
  <c r="LV148" i="1"/>
  <c r="LT148" i="1"/>
  <c r="LR148" i="1"/>
  <c r="LP148" i="1"/>
  <c r="LN148" i="1"/>
  <c r="LL148" i="1"/>
  <c r="LJ148" i="1"/>
  <c r="LH148" i="1"/>
  <c r="LF148" i="1"/>
  <c r="LD148" i="1"/>
  <c r="LB148" i="1"/>
  <c r="KZ148" i="1"/>
  <c r="KX148" i="1"/>
  <c r="KV148" i="1"/>
  <c r="KT148" i="1"/>
  <c r="KR148" i="1"/>
  <c r="KP148" i="1"/>
  <c r="KN148" i="1"/>
  <c r="KL148" i="1"/>
  <c r="KJ148" i="1"/>
  <c r="KH148" i="1"/>
  <c r="KF148" i="1"/>
  <c r="KD148" i="1"/>
  <c r="KB148" i="1"/>
  <c r="JZ148" i="1"/>
  <c r="JX148" i="1"/>
  <c r="JV148" i="1"/>
  <c r="JT148" i="1"/>
  <c r="JR148" i="1"/>
  <c r="JP148" i="1"/>
  <c r="JN148" i="1"/>
  <c r="JL148" i="1"/>
  <c r="JJ148" i="1"/>
  <c r="JH148" i="1"/>
  <c r="JF148" i="1"/>
  <c r="JD148" i="1"/>
  <c r="JB148" i="1"/>
  <c r="IZ148" i="1"/>
  <c r="IX148" i="1"/>
  <c r="IV148" i="1"/>
  <c r="IT148" i="1"/>
  <c r="IR148" i="1"/>
  <c r="IP148" i="1"/>
  <c r="IN148" i="1"/>
  <c r="IL148" i="1"/>
  <c r="IJ148" i="1"/>
  <c r="IH148" i="1"/>
  <c r="IF148" i="1"/>
  <c r="ID148" i="1"/>
  <c r="IB148" i="1"/>
  <c r="HZ148" i="1"/>
  <c r="HX148" i="1"/>
  <c r="HV148" i="1"/>
  <c r="HT148" i="1"/>
  <c r="HR148" i="1"/>
  <c r="HP148" i="1"/>
  <c r="HN148" i="1"/>
  <c r="HL148" i="1"/>
  <c r="HJ148" i="1"/>
  <c r="HH148" i="1"/>
  <c r="HF148" i="1"/>
  <c r="HD148" i="1"/>
  <c r="HB148" i="1"/>
  <c r="GZ148" i="1"/>
  <c r="GX148" i="1"/>
  <c r="GV148" i="1"/>
  <c r="GT148" i="1"/>
  <c r="GR148" i="1"/>
  <c r="GP148" i="1"/>
  <c r="GN148" i="1"/>
  <c r="GL148" i="1"/>
  <c r="GJ148" i="1"/>
  <c r="GH148" i="1"/>
  <c r="GF148" i="1"/>
  <c r="GD148" i="1"/>
  <c r="GB148" i="1"/>
  <c r="FZ148" i="1"/>
  <c r="FX148" i="1"/>
  <c r="FV148" i="1"/>
  <c r="FT148" i="1"/>
  <c r="FR148" i="1"/>
  <c r="FP148" i="1"/>
  <c r="FN148" i="1"/>
  <c r="FL148" i="1"/>
  <c r="FJ148" i="1"/>
  <c r="FH148" i="1"/>
  <c r="FF148" i="1"/>
  <c r="FB148" i="1"/>
  <c r="EZ148" i="1"/>
  <c r="EX148" i="1"/>
  <c r="EV148" i="1"/>
  <c r="ET148" i="1"/>
  <c r="ER148" i="1"/>
  <c r="EP148" i="1"/>
  <c r="EN148" i="1"/>
  <c r="EL148" i="1"/>
  <c r="EJ148" i="1"/>
  <c r="EH148" i="1"/>
  <c r="EF148" i="1"/>
  <c r="ED148" i="1"/>
  <c r="EB148" i="1"/>
  <c r="DZ148" i="1"/>
  <c r="DX148" i="1"/>
  <c r="DV148" i="1"/>
  <c r="DT148" i="1"/>
  <c r="DR148" i="1"/>
  <c r="DP148" i="1"/>
  <c r="DN148" i="1"/>
  <c r="DH148" i="1"/>
  <c r="CF148" i="1"/>
  <c r="CD148" i="1"/>
  <c r="BX148" i="1"/>
  <c r="BR148" i="1"/>
  <c r="BJ148" i="1"/>
  <c r="BD148" i="1"/>
  <c r="AV148" i="1"/>
  <c r="AP148" i="1"/>
  <c r="AH148" i="1"/>
  <c r="AB148" i="1"/>
  <c r="T148" i="1"/>
  <c r="N148" i="1"/>
  <c r="G148" i="1"/>
  <c r="NM191" i="1"/>
  <c r="NK191" i="1"/>
  <c r="NI191" i="1"/>
  <c r="NG191" i="1"/>
  <c r="NE191" i="1"/>
  <c r="NC191" i="1"/>
  <c r="NA191" i="1"/>
  <c r="MY191" i="1"/>
  <c r="MW191" i="1"/>
  <c r="MU191" i="1"/>
  <c r="MS191" i="1"/>
  <c r="MQ191" i="1"/>
  <c r="MO191" i="1"/>
  <c r="MM191" i="1"/>
  <c r="MK191" i="1"/>
  <c r="MI191" i="1"/>
  <c r="MG191" i="1"/>
  <c r="ME191" i="1"/>
  <c r="MC191" i="1"/>
  <c r="MA191" i="1"/>
  <c r="LY191" i="1"/>
  <c r="LW191" i="1"/>
  <c r="LU191" i="1"/>
  <c r="LS191" i="1"/>
  <c r="LQ191" i="1"/>
  <c r="LO191" i="1"/>
  <c r="LM191" i="1"/>
  <c r="LK191" i="1"/>
  <c r="LI191" i="1"/>
  <c r="LG191" i="1"/>
  <c r="LE191" i="1"/>
  <c r="LC191" i="1"/>
  <c r="LA191" i="1"/>
  <c r="KY191" i="1"/>
  <c r="KW191" i="1"/>
  <c r="KU191" i="1"/>
  <c r="KS191" i="1"/>
  <c r="KQ191" i="1"/>
  <c r="KO191" i="1"/>
  <c r="KM191" i="1"/>
  <c r="KK191" i="1"/>
  <c r="KI191" i="1"/>
  <c r="KG191" i="1"/>
  <c r="KE191" i="1"/>
  <c r="KC191" i="1"/>
  <c r="KA191" i="1"/>
  <c r="JY191" i="1"/>
  <c r="JW191" i="1"/>
  <c r="JU191" i="1"/>
  <c r="JS191" i="1"/>
  <c r="JQ191" i="1"/>
  <c r="JO191" i="1"/>
  <c r="JM191" i="1"/>
  <c r="JK191" i="1"/>
  <c r="JI191" i="1"/>
  <c r="JG191" i="1"/>
  <c r="JE191" i="1"/>
  <c r="JC191" i="1"/>
  <c r="JA191" i="1"/>
  <c r="IY191" i="1"/>
  <c r="IW191" i="1"/>
  <c r="IU191" i="1"/>
  <c r="IS191" i="1"/>
  <c r="IQ191" i="1"/>
  <c r="IO191" i="1"/>
  <c r="NN191" i="1"/>
  <c r="NL191" i="1"/>
  <c r="NJ191" i="1"/>
  <c r="NH191" i="1"/>
  <c r="NF191" i="1"/>
  <c r="ND191" i="1"/>
  <c r="NB191" i="1"/>
  <c r="MZ191" i="1"/>
  <c r="MX191" i="1"/>
  <c r="MV191" i="1"/>
  <c r="MT191" i="1"/>
  <c r="MR191" i="1"/>
  <c r="MP191" i="1"/>
  <c r="MN191" i="1"/>
  <c r="ML191" i="1"/>
  <c r="MJ191" i="1"/>
  <c r="MH191" i="1"/>
  <c r="MF191" i="1"/>
  <c r="MD191" i="1"/>
  <c r="MB191" i="1"/>
  <c r="LZ191" i="1"/>
  <c r="LX191" i="1"/>
  <c r="LV191" i="1"/>
  <c r="LT191" i="1"/>
  <c r="LR191" i="1"/>
  <c r="LP191" i="1"/>
  <c r="LN191" i="1"/>
  <c r="LL191" i="1"/>
  <c r="LJ191" i="1"/>
  <c r="LH191" i="1"/>
  <c r="LF191" i="1"/>
  <c r="LD191" i="1"/>
  <c r="LB191" i="1"/>
  <c r="KZ191" i="1"/>
  <c r="KX191" i="1"/>
  <c r="KV191" i="1"/>
  <c r="KT191" i="1"/>
  <c r="KR191" i="1"/>
  <c r="KP191" i="1"/>
  <c r="KN191" i="1"/>
  <c r="KL191" i="1"/>
  <c r="KJ191" i="1"/>
  <c r="KH191" i="1"/>
  <c r="KF191" i="1"/>
  <c r="KD191" i="1"/>
  <c r="KB191" i="1"/>
  <c r="JZ191" i="1"/>
  <c r="JX191" i="1"/>
  <c r="JV191" i="1"/>
  <c r="JT191" i="1"/>
  <c r="JR191" i="1"/>
  <c r="JP191" i="1"/>
  <c r="JN191" i="1"/>
  <c r="JL191" i="1"/>
  <c r="JJ191" i="1"/>
  <c r="JH191" i="1"/>
  <c r="JF191" i="1"/>
  <c r="JD191" i="1"/>
  <c r="JB191" i="1"/>
  <c r="IZ191" i="1"/>
  <c r="IX191" i="1"/>
  <c r="IV191" i="1"/>
  <c r="IT191" i="1"/>
  <c r="IR191" i="1"/>
  <c r="IP191" i="1"/>
  <c r="IM191" i="1"/>
  <c r="IK191" i="1"/>
  <c r="II191" i="1"/>
  <c r="IG191" i="1"/>
  <c r="IE191" i="1"/>
  <c r="IC191" i="1"/>
  <c r="IA191" i="1"/>
  <c r="HY191" i="1"/>
  <c r="HW191" i="1"/>
  <c r="HU191" i="1"/>
  <c r="HS191" i="1"/>
  <c r="HQ191" i="1"/>
  <c r="HO191" i="1"/>
  <c r="HM191" i="1"/>
  <c r="HK191" i="1"/>
  <c r="HI191" i="1"/>
  <c r="HG191" i="1"/>
  <c r="HE191" i="1"/>
  <c r="HC191" i="1"/>
  <c r="HA191" i="1"/>
  <c r="GY191" i="1"/>
  <c r="GW191" i="1"/>
  <c r="GU191" i="1"/>
  <c r="GS191" i="1"/>
  <c r="GQ191" i="1"/>
  <c r="GO191" i="1"/>
  <c r="GM191" i="1"/>
  <c r="GK191" i="1"/>
  <c r="GI191" i="1"/>
  <c r="GG191" i="1"/>
  <c r="GE191" i="1"/>
  <c r="GC191" i="1"/>
  <c r="GA191" i="1"/>
  <c r="FY191" i="1"/>
  <c r="FW191" i="1"/>
  <c r="FU191" i="1"/>
  <c r="FS191" i="1"/>
  <c r="FQ191" i="1"/>
  <c r="FO191" i="1"/>
  <c r="FM191" i="1"/>
  <c r="FK191" i="1"/>
  <c r="FI191" i="1"/>
  <c r="FG191" i="1"/>
  <c r="FE191" i="1"/>
  <c r="FC191" i="1"/>
  <c r="FA191" i="1"/>
  <c r="EY191" i="1"/>
  <c r="EW191" i="1"/>
  <c r="EU191" i="1"/>
  <c r="ES191" i="1"/>
  <c r="EQ191" i="1"/>
  <c r="EO191" i="1"/>
  <c r="EM191" i="1"/>
  <c r="EK191" i="1"/>
  <c r="EI191" i="1"/>
  <c r="EG191" i="1"/>
  <c r="EE191" i="1"/>
  <c r="EC191" i="1"/>
  <c r="EA191" i="1"/>
  <c r="DY191" i="1"/>
  <c r="DW191" i="1"/>
  <c r="DU191" i="1"/>
  <c r="DS191" i="1"/>
  <c r="DQ191" i="1"/>
  <c r="DO191" i="1"/>
  <c r="DM191" i="1"/>
  <c r="DK191" i="1"/>
  <c r="DI191" i="1"/>
  <c r="DG191" i="1"/>
  <c r="DE191" i="1"/>
  <c r="DC191" i="1"/>
  <c r="DA191" i="1"/>
  <c r="CY191" i="1"/>
  <c r="CW191" i="1"/>
  <c r="CU191" i="1"/>
  <c r="CS191" i="1"/>
  <c r="CQ191" i="1"/>
  <c r="CO191" i="1"/>
  <c r="CM191" i="1"/>
  <c r="CK191" i="1"/>
  <c r="CI191" i="1"/>
  <c r="CG191" i="1"/>
  <c r="CE191" i="1"/>
  <c r="CC191" i="1"/>
  <c r="CA191" i="1"/>
  <c r="BY191" i="1"/>
  <c r="BW191" i="1"/>
  <c r="BU191" i="1"/>
  <c r="BS191" i="1"/>
  <c r="BQ191" i="1"/>
  <c r="BO191" i="1"/>
  <c r="BM191" i="1"/>
  <c r="BK191" i="1"/>
  <c r="BI191" i="1"/>
  <c r="BG191" i="1"/>
  <c r="BE191" i="1"/>
  <c r="BC191" i="1"/>
  <c r="BA191" i="1"/>
  <c r="AY191" i="1"/>
  <c r="AW191" i="1"/>
  <c r="AU191" i="1"/>
  <c r="AS191" i="1"/>
  <c r="AQ191" i="1"/>
  <c r="AO191" i="1"/>
  <c r="AM191" i="1"/>
  <c r="AK191" i="1"/>
  <c r="AI191" i="1"/>
  <c r="AG191" i="1"/>
  <c r="AE191" i="1"/>
  <c r="AC191" i="1"/>
  <c r="AA191" i="1"/>
  <c r="Y191" i="1"/>
  <c r="W191" i="1"/>
  <c r="U191" i="1"/>
  <c r="S191" i="1"/>
  <c r="Q191" i="1"/>
  <c r="O191" i="1"/>
  <c r="M191" i="1"/>
  <c r="K191" i="1"/>
  <c r="I191" i="1"/>
  <c r="G191" i="1"/>
  <c r="IN191" i="1"/>
  <c r="IL191" i="1"/>
  <c r="IJ191" i="1"/>
  <c r="IH191" i="1"/>
  <c r="IF191" i="1"/>
  <c r="ID191" i="1"/>
  <c r="IB191" i="1"/>
  <c r="HZ191" i="1"/>
  <c r="HX191" i="1"/>
  <c r="HV191" i="1"/>
  <c r="HT191" i="1"/>
  <c r="HR191" i="1"/>
  <c r="HP191" i="1"/>
  <c r="HN191" i="1"/>
  <c r="HL191" i="1"/>
  <c r="HJ191" i="1"/>
  <c r="HH191" i="1"/>
  <c r="HF191" i="1"/>
  <c r="HD191" i="1"/>
  <c r="HB191" i="1"/>
  <c r="GZ191" i="1"/>
  <c r="GX191" i="1"/>
  <c r="GV191" i="1"/>
  <c r="GT191" i="1"/>
  <c r="GR191" i="1"/>
  <c r="GP191" i="1"/>
  <c r="GN191" i="1"/>
  <c r="GL191" i="1"/>
  <c r="GJ191" i="1"/>
  <c r="GH191" i="1"/>
  <c r="GF191" i="1"/>
  <c r="GD191" i="1"/>
  <c r="GB191" i="1"/>
  <c r="FZ191" i="1"/>
  <c r="FX191" i="1"/>
  <c r="FV191" i="1"/>
  <c r="FT191" i="1"/>
  <c r="FR191" i="1"/>
  <c r="FP191" i="1"/>
  <c r="FN191" i="1"/>
  <c r="FL191" i="1"/>
  <c r="FJ191" i="1"/>
  <c r="FH191" i="1"/>
  <c r="FF191" i="1"/>
  <c r="FD191" i="1"/>
  <c r="FB191" i="1"/>
  <c r="EZ191" i="1"/>
  <c r="EX191" i="1"/>
  <c r="EV191" i="1"/>
  <c r="ET191" i="1"/>
  <c r="ER191" i="1"/>
  <c r="EP191" i="1"/>
  <c r="EN191" i="1"/>
  <c r="EL191" i="1"/>
  <c r="EJ191" i="1"/>
  <c r="EH191" i="1"/>
  <c r="EF191" i="1"/>
  <c r="ED191" i="1"/>
  <c r="EB191" i="1"/>
  <c r="DZ191" i="1"/>
  <c r="DX191" i="1"/>
  <c r="DV191" i="1"/>
  <c r="DT191" i="1"/>
  <c r="DR191" i="1"/>
  <c r="DP191" i="1"/>
  <c r="DN191" i="1"/>
  <c r="DL191" i="1"/>
  <c r="DJ191" i="1"/>
  <c r="DH191" i="1"/>
  <c r="DF191" i="1"/>
  <c r="DD191" i="1"/>
  <c r="DB191" i="1"/>
  <c r="CZ191" i="1"/>
  <c r="CX191" i="1"/>
  <c r="CV191" i="1"/>
  <c r="CT191" i="1"/>
  <c r="CR191" i="1"/>
  <c r="CP191" i="1"/>
  <c r="CN191" i="1"/>
  <c r="CL191" i="1"/>
  <c r="CJ191" i="1"/>
  <c r="CH191" i="1"/>
  <c r="CF191" i="1"/>
  <c r="CD191" i="1"/>
  <c r="CB191" i="1"/>
  <c r="BZ191" i="1"/>
  <c r="BX191" i="1"/>
  <c r="BV191" i="1"/>
  <c r="BT191" i="1"/>
  <c r="BR191" i="1"/>
  <c r="BP191" i="1"/>
  <c r="BN191" i="1"/>
  <c r="BL191" i="1"/>
  <c r="BJ191" i="1"/>
  <c r="BH191" i="1"/>
  <c r="BF191" i="1"/>
  <c r="BD191" i="1"/>
  <c r="BB191" i="1"/>
  <c r="AZ191" i="1"/>
  <c r="AX191" i="1"/>
  <c r="AV191" i="1"/>
  <c r="AT191" i="1"/>
  <c r="AR191" i="1"/>
  <c r="AP191" i="1"/>
  <c r="AN191" i="1"/>
  <c r="AL191" i="1"/>
  <c r="AJ191" i="1"/>
  <c r="AH191" i="1"/>
  <c r="AF191" i="1"/>
  <c r="AD191" i="1"/>
  <c r="AB191" i="1"/>
  <c r="Z191" i="1"/>
  <c r="X191" i="1"/>
  <c r="V191" i="1"/>
  <c r="T191" i="1"/>
  <c r="R191" i="1"/>
  <c r="P191" i="1"/>
  <c r="N191" i="1"/>
  <c r="L191" i="1"/>
  <c r="J191" i="1"/>
  <c r="H191" i="1"/>
  <c r="F191" i="1"/>
  <c r="C191" i="3"/>
  <c r="NM189" i="1"/>
  <c r="NK189" i="1"/>
  <c r="NI189" i="1"/>
  <c r="NG189" i="1"/>
  <c r="NE189" i="1"/>
  <c r="NC189" i="1"/>
  <c r="NA189" i="1"/>
  <c r="MY189" i="1"/>
  <c r="MW189" i="1"/>
  <c r="MU189" i="1"/>
  <c r="MS189" i="1"/>
  <c r="MQ189" i="1"/>
  <c r="MO189" i="1"/>
  <c r="MM189" i="1"/>
  <c r="MK189" i="1"/>
  <c r="MI189" i="1"/>
  <c r="MG189" i="1"/>
  <c r="ME189" i="1"/>
  <c r="MC189" i="1"/>
  <c r="MA189" i="1"/>
  <c r="LY189" i="1"/>
  <c r="LW189" i="1"/>
  <c r="LU189" i="1"/>
  <c r="LS189" i="1"/>
  <c r="LQ189" i="1"/>
  <c r="LO189" i="1"/>
  <c r="LM189" i="1"/>
  <c r="LK189" i="1"/>
  <c r="LI189" i="1"/>
  <c r="LG189" i="1"/>
  <c r="LE189" i="1"/>
  <c r="LC189" i="1"/>
  <c r="LA189" i="1"/>
  <c r="KY189" i="1"/>
  <c r="KW189" i="1"/>
  <c r="KU189" i="1"/>
  <c r="KS189" i="1"/>
  <c r="KQ189" i="1"/>
  <c r="KO189" i="1"/>
  <c r="KM189" i="1"/>
  <c r="KK189" i="1"/>
  <c r="KI189" i="1"/>
  <c r="KG189" i="1"/>
  <c r="KE189" i="1"/>
  <c r="KC189" i="1"/>
  <c r="KA189" i="1"/>
  <c r="JY189" i="1"/>
  <c r="JW189" i="1"/>
  <c r="JU189" i="1"/>
  <c r="JS189" i="1"/>
  <c r="JQ189" i="1"/>
  <c r="JO189" i="1"/>
  <c r="JM189" i="1"/>
  <c r="JK189" i="1"/>
  <c r="JI189" i="1"/>
  <c r="JG189" i="1"/>
  <c r="JE189" i="1"/>
  <c r="JC189" i="1"/>
  <c r="JA189" i="1"/>
  <c r="IY189" i="1"/>
  <c r="IW189" i="1"/>
  <c r="IU189" i="1"/>
  <c r="IS189" i="1"/>
  <c r="IQ189" i="1"/>
  <c r="IO189" i="1"/>
  <c r="IM189" i="1"/>
  <c r="IK189" i="1"/>
  <c r="II189" i="1"/>
  <c r="IG189" i="1"/>
  <c r="IE189" i="1"/>
  <c r="IC189" i="1"/>
  <c r="IA189" i="1"/>
  <c r="HY189" i="1"/>
  <c r="HW189" i="1"/>
  <c r="HU189" i="1"/>
  <c r="HS189" i="1"/>
  <c r="HQ189" i="1"/>
  <c r="HO189" i="1"/>
  <c r="HM189" i="1"/>
  <c r="HK189" i="1"/>
  <c r="HI189" i="1"/>
  <c r="HG189" i="1"/>
  <c r="HE189" i="1"/>
  <c r="HC189" i="1"/>
  <c r="HA189" i="1"/>
  <c r="GY189" i="1"/>
  <c r="GW189" i="1"/>
  <c r="GU189" i="1"/>
  <c r="GS189" i="1"/>
  <c r="GQ189" i="1"/>
  <c r="GO189" i="1"/>
  <c r="GM189" i="1"/>
  <c r="GK189" i="1"/>
  <c r="GI189" i="1"/>
  <c r="GG189" i="1"/>
  <c r="GE189" i="1"/>
  <c r="GC189" i="1"/>
  <c r="GA189" i="1"/>
  <c r="FY189" i="1"/>
  <c r="FW189" i="1"/>
  <c r="FU189" i="1"/>
  <c r="FS189" i="1"/>
  <c r="FQ189" i="1"/>
  <c r="FO189" i="1"/>
  <c r="FM189" i="1"/>
  <c r="FK189" i="1"/>
  <c r="FI189" i="1"/>
  <c r="FG189" i="1"/>
  <c r="FE189" i="1"/>
  <c r="FC189" i="1"/>
  <c r="FA189" i="1"/>
  <c r="EY189" i="1"/>
  <c r="EW189" i="1"/>
  <c r="EU189" i="1"/>
  <c r="ES189" i="1"/>
  <c r="EQ189" i="1"/>
  <c r="EO189" i="1"/>
  <c r="EM189" i="1"/>
  <c r="EK189" i="1"/>
  <c r="EI189" i="1"/>
  <c r="EG189" i="1"/>
  <c r="EE189" i="1"/>
  <c r="EC189" i="1"/>
  <c r="EA189" i="1"/>
  <c r="DY189" i="1"/>
  <c r="DW189" i="1"/>
  <c r="DU189" i="1"/>
  <c r="DS189" i="1"/>
  <c r="DQ189" i="1"/>
  <c r="DO189" i="1"/>
  <c r="DM189" i="1"/>
  <c r="DK189" i="1"/>
  <c r="DI189" i="1"/>
  <c r="DG189" i="1"/>
  <c r="DE189" i="1"/>
  <c r="DC189" i="1"/>
  <c r="DA189" i="1"/>
  <c r="CY189" i="1"/>
  <c r="CW189" i="1"/>
  <c r="CU189" i="1"/>
  <c r="CS189" i="1"/>
  <c r="CQ189" i="1"/>
  <c r="CO189" i="1"/>
  <c r="CM189" i="1"/>
  <c r="CK189" i="1"/>
  <c r="CI189" i="1"/>
  <c r="CG189" i="1"/>
  <c r="CE189" i="1"/>
  <c r="CC189" i="1"/>
  <c r="CA189" i="1"/>
  <c r="BY189" i="1"/>
  <c r="BW189" i="1"/>
  <c r="BU189" i="1"/>
  <c r="BS189" i="1"/>
  <c r="BQ189" i="1"/>
  <c r="BO189" i="1"/>
  <c r="BM189" i="1"/>
  <c r="BK189" i="1"/>
  <c r="BI189" i="1"/>
  <c r="BG189" i="1"/>
  <c r="BE189" i="1"/>
  <c r="BC189" i="1"/>
  <c r="BA189" i="1"/>
  <c r="AY189" i="1"/>
  <c r="AW189" i="1"/>
  <c r="AU189" i="1"/>
  <c r="AS189" i="1"/>
  <c r="AQ189" i="1"/>
  <c r="AO189" i="1"/>
  <c r="AM189" i="1"/>
  <c r="AK189" i="1"/>
  <c r="AI189" i="1"/>
  <c r="AG189" i="1"/>
  <c r="AE189" i="1"/>
  <c r="AC189" i="1"/>
  <c r="AA189" i="1"/>
  <c r="Y189" i="1"/>
  <c r="W189" i="1"/>
  <c r="U189" i="1"/>
  <c r="S189" i="1"/>
  <c r="Q189" i="1"/>
  <c r="O189" i="1"/>
  <c r="M189" i="1"/>
  <c r="K189" i="1"/>
  <c r="I189" i="1"/>
  <c r="G189" i="1"/>
  <c r="NN189" i="1"/>
  <c r="NL189" i="1"/>
  <c r="NJ189" i="1"/>
  <c r="NH189" i="1"/>
  <c r="NF189" i="1"/>
  <c r="ND189" i="1"/>
  <c r="NB189" i="1"/>
  <c r="MZ189" i="1"/>
  <c r="MX189" i="1"/>
  <c r="MV189" i="1"/>
  <c r="MT189" i="1"/>
  <c r="MR189" i="1"/>
  <c r="MP189" i="1"/>
  <c r="MN189" i="1"/>
  <c r="ML189" i="1"/>
  <c r="MJ189" i="1"/>
  <c r="MH189" i="1"/>
  <c r="MF189" i="1"/>
  <c r="MD189" i="1"/>
  <c r="MB189" i="1"/>
  <c r="LZ189" i="1"/>
  <c r="LX189" i="1"/>
  <c r="LV189" i="1"/>
  <c r="LT189" i="1"/>
  <c r="LR189" i="1"/>
  <c r="LP189" i="1"/>
  <c r="LN189" i="1"/>
  <c r="LL189" i="1"/>
  <c r="LJ189" i="1"/>
  <c r="LH189" i="1"/>
  <c r="LF189" i="1"/>
  <c r="LD189" i="1"/>
  <c r="LB189" i="1"/>
  <c r="KZ189" i="1"/>
  <c r="KX189" i="1"/>
  <c r="KV189" i="1"/>
  <c r="KT189" i="1"/>
  <c r="KR189" i="1"/>
  <c r="KP189" i="1"/>
  <c r="KN189" i="1"/>
  <c r="KL189" i="1"/>
  <c r="KJ189" i="1"/>
  <c r="KH189" i="1"/>
  <c r="KF189" i="1"/>
  <c r="KD189" i="1"/>
  <c r="KB189" i="1"/>
  <c r="JZ189" i="1"/>
  <c r="JX189" i="1"/>
  <c r="JV189" i="1"/>
  <c r="JT189" i="1"/>
  <c r="JR189" i="1"/>
  <c r="JP189" i="1"/>
  <c r="JN189" i="1"/>
  <c r="JL189" i="1"/>
  <c r="JJ189" i="1"/>
  <c r="JH189" i="1"/>
  <c r="JF189" i="1"/>
  <c r="JD189" i="1"/>
  <c r="JB189" i="1"/>
  <c r="IZ189" i="1"/>
  <c r="IX189" i="1"/>
  <c r="IV189" i="1"/>
  <c r="IT189" i="1"/>
  <c r="IR189" i="1"/>
  <c r="IP189" i="1"/>
  <c r="IN189" i="1"/>
  <c r="IL189" i="1"/>
  <c r="IJ189" i="1"/>
  <c r="IH189" i="1"/>
  <c r="IF189" i="1"/>
  <c r="ID189" i="1"/>
  <c r="IB189" i="1"/>
  <c r="HZ189" i="1"/>
  <c r="HX189" i="1"/>
  <c r="HV189" i="1"/>
  <c r="HT189" i="1"/>
  <c r="HR189" i="1"/>
  <c r="HP189" i="1"/>
  <c r="HN189" i="1"/>
  <c r="HL189" i="1"/>
  <c r="HJ189" i="1"/>
  <c r="HH189" i="1"/>
  <c r="HF189" i="1"/>
  <c r="HD189" i="1"/>
  <c r="HB189" i="1"/>
  <c r="GZ189" i="1"/>
  <c r="GX189" i="1"/>
  <c r="GV189" i="1"/>
  <c r="GT189" i="1"/>
  <c r="GR189" i="1"/>
  <c r="GP189" i="1"/>
  <c r="GN189" i="1"/>
  <c r="GL189" i="1"/>
  <c r="GJ189" i="1"/>
  <c r="GH189" i="1"/>
  <c r="GF189" i="1"/>
  <c r="GD189" i="1"/>
  <c r="GB189" i="1"/>
  <c r="FZ189" i="1"/>
  <c r="FX189" i="1"/>
  <c r="FV189" i="1"/>
  <c r="FT189" i="1"/>
  <c r="FR189" i="1"/>
  <c r="FP189" i="1"/>
  <c r="FN189" i="1"/>
  <c r="FL189" i="1"/>
  <c r="FJ189" i="1"/>
  <c r="FH189" i="1"/>
  <c r="FF189" i="1"/>
  <c r="FD189" i="1"/>
  <c r="FB189" i="1"/>
  <c r="EZ189" i="1"/>
  <c r="EX189" i="1"/>
  <c r="EV189" i="1"/>
  <c r="ET189" i="1"/>
  <c r="ER189" i="1"/>
  <c r="EP189" i="1"/>
  <c r="EN189" i="1"/>
  <c r="EL189" i="1"/>
  <c r="EJ189" i="1"/>
  <c r="EH189" i="1"/>
  <c r="EF189" i="1"/>
  <c r="ED189" i="1"/>
  <c r="EB189" i="1"/>
  <c r="DZ189" i="1"/>
  <c r="DX189" i="1"/>
  <c r="DV189" i="1"/>
  <c r="DT189" i="1"/>
  <c r="DR189" i="1"/>
  <c r="DP189" i="1"/>
  <c r="DN189" i="1"/>
  <c r="DL189" i="1"/>
  <c r="DJ189" i="1"/>
  <c r="DH189" i="1"/>
  <c r="DF189" i="1"/>
  <c r="DD189" i="1"/>
  <c r="DB189" i="1"/>
  <c r="CZ189" i="1"/>
  <c r="CX189" i="1"/>
  <c r="CV189" i="1"/>
  <c r="CT189" i="1"/>
  <c r="CR189" i="1"/>
  <c r="CP189" i="1"/>
  <c r="CN189" i="1"/>
  <c r="CL189" i="1"/>
  <c r="CJ189" i="1"/>
  <c r="CH189" i="1"/>
  <c r="CF189" i="1"/>
  <c r="CD189" i="1"/>
  <c r="CB189" i="1"/>
  <c r="BZ189" i="1"/>
  <c r="BX189" i="1"/>
  <c r="BV189" i="1"/>
  <c r="BT189" i="1"/>
  <c r="BR189" i="1"/>
  <c r="BP189" i="1"/>
  <c r="BN189" i="1"/>
  <c r="BL189" i="1"/>
  <c r="BJ189" i="1"/>
  <c r="BH189" i="1"/>
  <c r="BF189" i="1"/>
  <c r="BD189" i="1"/>
  <c r="BB189" i="1"/>
  <c r="AZ189" i="1"/>
  <c r="AX189" i="1"/>
  <c r="AV189" i="1"/>
  <c r="AT189" i="1"/>
  <c r="AR189" i="1"/>
  <c r="AP189" i="1"/>
  <c r="AN189" i="1"/>
  <c r="AL189" i="1"/>
  <c r="AJ189" i="1"/>
  <c r="AH189" i="1"/>
  <c r="AF189" i="1"/>
  <c r="AD189" i="1"/>
  <c r="AB189" i="1"/>
  <c r="Z189" i="1"/>
  <c r="X189" i="1"/>
  <c r="V189" i="1"/>
  <c r="T189" i="1"/>
  <c r="P189" i="1"/>
  <c r="N189" i="1"/>
  <c r="L189" i="1"/>
  <c r="J189" i="1"/>
  <c r="H189" i="1"/>
  <c r="F189" i="1"/>
  <c r="C189" i="3"/>
  <c r="NN187" i="1"/>
  <c r="NL187" i="1"/>
  <c r="NJ187" i="1"/>
  <c r="NH187" i="1"/>
  <c r="NF187" i="1"/>
  <c r="ND187" i="1"/>
  <c r="NB187" i="1"/>
  <c r="MZ187" i="1"/>
  <c r="MX187" i="1"/>
  <c r="MV187" i="1"/>
  <c r="MT187" i="1"/>
  <c r="MR187" i="1"/>
  <c r="MP187" i="1"/>
  <c r="MN187" i="1"/>
  <c r="ML187" i="1"/>
  <c r="MJ187" i="1"/>
  <c r="MH187" i="1"/>
  <c r="MF187" i="1"/>
  <c r="MD187" i="1"/>
  <c r="MB187" i="1"/>
  <c r="LZ187" i="1"/>
  <c r="LX187" i="1"/>
  <c r="LV187" i="1"/>
  <c r="LT187" i="1"/>
  <c r="LR187" i="1"/>
  <c r="LP187" i="1"/>
  <c r="LN187" i="1"/>
  <c r="LL187" i="1"/>
  <c r="LJ187" i="1"/>
  <c r="LH187" i="1"/>
  <c r="LF187" i="1"/>
  <c r="LD187" i="1"/>
  <c r="LB187" i="1"/>
  <c r="KZ187" i="1"/>
  <c r="KX187" i="1"/>
  <c r="KV187" i="1"/>
  <c r="KT187" i="1"/>
  <c r="KR187" i="1"/>
  <c r="KP187" i="1"/>
  <c r="KN187" i="1"/>
  <c r="KL187" i="1"/>
  <c r="KJ187" i="1"/>
  <c r="KH187" i="1"/>
  <c r="KF187" i="1"/>
  <c r="KD187" i="1"/>
  <c r="KB187" i="1"/>
  <c r="JZ187" i="1"/>
  <c r="JX187" i="1"/>
  <c r="JV187" i="1"/>
  <c r="JT187" i="1"/>
  <c r="JR187" i="1"/>
  <c r="JP187" i="1"/>
  <c r="JN187" i="1"/>
  <c r="JL187" i="1"/>
  <c r="JJ187" i="1"/>
  <c r="JH187" i="1"/>
  <c r="JF187" i="1"/>
  <c r="JD187" i="1"/>
  <c r="JB187" i="1"/>
  <c r="IZ187" i="1"/>
  <c r="IX187" i="1"/>
  <c r="IV187" i="1"/>
  <c r="IT187" i="1"/>
  <c r="IR187" i="1"/>
  <c r="IP187" i="1"/>
  <c r="IN187" i="1"/>
  <c r="IL187" i="1"/>
  <c r="IJ187" i="1"/>
  <c r="IH187" i="1"/>
  <c r="IF187" i="1"/>
  <c r="ID187" i="1"/>
  <c r="IB187" i="1"/>
  <c r="HZ187" i="1"/>
  <c r="HX187" i="1"/>
  <c r="HV187" i="1"/>
  <c r="HT187" i="1"/>
  <c r="HR187" i="1"/>
  <c r="HP187" i="1"/>
  <c r="HN187" i="1"/>
  <c r="HL187" i="1"/>
  <c r="HJ187" i="1"/>
  <c r="HH187" i="1"/>
  <c r="HF187" i="1"/>
  <c r="HD187" i="1"/>
  <c r="HB187" i="1"/>
  <c r="GZ187" i="1"/>
  <c r="GX187" i="1"/>
  <c r="GV187" i="1"/>
  <c r="GT187" i="1"/>
  <c r="GR187" i="1"/>
  <c r="GP187" i="1"/>
  <c r="GN187" i="1"/>
  <c r="GL187" i="1"/>
  <c r="GJ187" i="1"/>
  <c r="GH187" i="1"/>
  <c r="GF187" i="1"/>
  <c r="GD187" i="1"/>
  <c r="GB187" i="1"/>
  <c r="FZ187" i="1"/>
  <c r="FX187" i="1"/>
  <c r="FV187" i="1"/>
  <c r="FT187" i="1"/>
  <c r="FR187" i="1"/>
  <c r="FP187" i="1"/>
  <c r="FN187" i="1"/>
  <c r="FL187" i="1"/>
  <c r="FJ187" i="1"/>
  <c r="FH187" i="1"/>
  <c r="FF187" i="1"/>
  <c r="FD187" i="1"/>
  <c r="FB187" i="1"/>
  <c r="EZ187" i="1"/>
  <c r="EX187" i="1"/>
  <c r="EV187" i="1"/>
  <c r="ET187" i="1"/>
  <c r="ER187" i="1"/>
  <c r="EP187" i="1"/>
  <c r="EN187" i="1"/>
  <c r="EL187" i="1"/>
  <c r="EJ187" i="1"/>
  <c r="EH187" i="1"/>
  <c r="EF187" i="1"/>
  <c r="ED187" i="1"/>
  <c r="EB187" i="1"/>
  <c r="DZ187" i="1"/>
  <c r="DX187" i="1"/>
  <c r="DV187" i="1"/>
  <c r="DT187" i="1"/>
  <c r="DR187" i="1"/>
  <c r="DP187" i="1"/>
  <c r="DN187" i="1"/>
  <c r="DL187" i="1"/>
  <c r="DJ187" i="1"/>
  <c r="DH187" i="1"/>
  <c r="DF187" i="1"/>
  <c r="DD187" i="1"/>
  <c r="DB187" i="1"/>
  <c r="CZ187" i="1"/>
  <c r="CX187" i="1"/>
  <c r="CV187" i="1"/>
  <c r="CT187" i="1"/>
  <c r="CR187" i="1"/>
  <c r="CP187" i="1"/>
  <c r="CN187" i="1"/>
  <c r="CL187" i="1"/>
  <c r="CJ187" i="1"/>
  <c r="CH187" i="1"/>
  <c r="CF187" i="1"/>
  <c r="CD187" i="1"/>
  <c r="CB187" i="1"/>
  <c r="BZ187" i="1"/>
  <c r="BX187" i="1"/>
  <c r="BV187" i="1"/>
  <c r="BT187" i="1"/>
  <c r="BR187" i="1"/>
  <c r="BP187" i="1"/>
  <c r="BN187" i="1"/>
  <c r="BL187" i="1"/>
  <c r="BJ187" i="1"/>
  <c r="BH187" i="1"/>
  <c r="BF187" i="1"/>
  <c r="BD187" i="1"/>
  <c r="BB187" i="1"/>
  <c r="AZ187" i="1"/>
  <c r="AX187" i="1"/>
  <c r="NM187" i="1"/>
  <c r="NK187" i="1"/>
  <c r="NI187" i="1"/>
  <c r="NG187" i="1"/>
  <c r="NE187" i="1"/>
  <c r="NC187" i="1"/>
  <c r="NA187" i="1"/>
  <c r="MY187" i="1"/>
  <c r="MW187" i="1"/>
  <c r="MU187" i="1"/>
  <c r="MS187" i="1"/>
  <c r="MQ187" i="1"/>
  <c r="MO187" i="1"/>
  <c r="MM187" i="1"/>
  <c r="MK187" i="1"/>
  <c r="MI187" i="1"/>
  <c r="MG187" i="1"/>
  <c r="ME187" i="1"/>
  <c r="MC187" i="1"/>
  <c r="MA187" i="1"/>
  <c r="LY187" i="1"/>
  <c r="LW187" i="1"/>
  <c r="LU187" i="1"/>
  <c r="LS187" i="1"/>
  <c r="LQ187" i="1"/>
  <c r="LO187" i="1"/>
  <c r="LM187" i="1"/>
  <c r="LK187" i="1"/>
  <c r="LI187" i="1"/>
  <c r="LG187" i="1"/>
  <c r="LE187" i="1"/>
  <c r="LC187" i="1"/>
  <c r="LA187" i="1"/>
  <c r="KY187" i="1"/>
  <c r="KW187" i="1"/>
  <c r="KU187" i="1"/>
  <c r="KS187" i="1"/>
  <c r="KQ187" i="1"/>
  <c r="KO187" i="1"/>
  <c r="KM187" i="1"/>
  <c r="KK187" i="1"/>
  <c r="KI187" i="1"/>
  <c r="KG187" i="1"/>
  <c r="KE187" i="1"/>
  <c r="KC187" i="1"/>
  <c r="KA187" i="1"/>
  <c r="JY187" i="1"/>
  <c r="JW187" i="1"/>
  <c r="JU187" i="1"/>
  <c r="JS187" i="1"/>
  <c r="JQ187" i="1"/>
  <c r="JO187" i="1"/>
  <c r="JM187" i="1"/>
  <c r="JK187" i="1"/>
  <c r="JI187" i="1"/>
  <c r="JG187" i="1"/>
  <c r="JE187" i="1"/>
  <c r="JC187" i="1"/>
  <c r="JA187" i="1"/>
  <c r="IY187" i="1"/>
  <c r="IW187" i="1"/>
  <c r="IU187" i="1"/>
  <c r="IS187" i="1"/>
  <c r="IQ187" i="1"/>
  <c r="IO187" i="1"/>
  <c r="IM187" i="1"/>
  <c r="IK187" i="1"/>
  <c r="II187" i="1"/>
  <c r="IG187" i="1"/>
  <c r="IE187" i="1"/>
  <c r="IC187" i="1"/>
  <c r="IA187" i="1"/>
  <c r="HY187" i="1"/>
  <c r="HW187" i="1"/>
  <c r="HU187" i="1"/>
  <c r="HS187" i="1"/>
  <c r="HQ187" i="1"/>
  <c r="HO187" i="1"/>
  <c r="HM187" i="1"/>
  <c r="HK187" i="1"/>
  <c r="HI187" i="1"/>
  <c r="HG187" i="1"/>
  <c r="HE187" i="1"/>
  <c r="HC187" i="1"/>
  <c r="HA187" i="1"/>
  <c r="GY187" i="1"/>
  <c r="GW187" i="1"/>
  <c r="GU187" i="1"/>
  <c r="GS187" i="1"/>
  <c r="GQ187" i="1"/>
  <c r="GO187" i="1"/>
  <c r="GM187" i="1"/>
  <c r="GK187" i="1"/>
  <c r="GI187" i="1"/>
  <c r="GG187" i="1"/>
  <c r="GE187" i="1"/>
  <c r="GC187" i="1"/>
  <c r="GA187" i="1"/>
  <c r="FY187" i="1"/>
  <c r="FW187" i="1"/>
  <c r="FU187" i="1"/>
  <c r="FS187" i="1"/>
  <c r="FQ187" i="1"/>
  <c r="FO187" i="1"/>
  <c r="FM187" i="1"/>
  <c r="FK187" i="1"/>
  <c r="FI187" i="1"/>
  <c r="FG187" i="1"/>
  <c r="FE187" i="1"/>
  <c r="FC187" i="1"/>
  <c r="FA187" i="1"/>
  <c r="EY187" i="1"/>
  <c r="EW187" i="1"/>
  <c r="EU187" i="1"/>
  <c r="ES187" i="1"/>
  <c r="EQ187" i="1"/>
  <c r="EO187" i="1"/>
  <c r="EM187" i="1"/>
  <c r="EK187" i="1"/>
  <c r="EI187" i="1"/>
  <c r="EG187" i="1"/>
  <c r="EE187" i="1"/>
  <c r="EC187" i="1"/>
  <c r="EA187" i="1"/>
  <c r="DY187" i="1"/>
  <c r="DW187" i="1"/>
  <c r="DU187" i="1"/>
  <c r="DS187" i="1"/>
  <c r="DQ187" i="1"/>
  <c r="DO187" i="1"/>
  <c r="DM187" i="1"/>
  <c r="DK187" i="1"/>
  <c r="DI187" i="1"/>
  <c r="DG187" i="1"/>
  <c r="DE187" i="1"/>
  <c r="DC187" i="1"/>
  <c r="DA187" i="1"/>
  <c r="CY187" i="1"/>
  <c r="CW187" i="1"/>
  <c r="CU187" i="1"/>
  <c r="CS187" i="1"/>
  <c r="CQ187" i="1"/>
  <c r="CO187" i="1"/>
  <c r="CM187" i="1"/>
  <c r="CK187" i="1"/>
  <c r="CI187" i="1"/>
  <c r="CG187" i="1"/>
  <c r="CE187" i="1"/>
  <c r="CC187" i="1"/>
  <c r="CA187" i="1"/>
  <c r="BY187" i="1"/>
  <c r="BW187" i="1"/>
  <c r="BU187" i="1"/>
  <c r="BS187" i="1"/>
  <c r="BQ187" i="1"/>
  <c r="BO187" i="1"/>
  <c r="BM187" i="1"/>
  <c r="BK187" i="1"/>
  <c r="BI187" i="1"/>
  <c r="BG187" i="1"/>
  <c r="BE187" i="1"/>
  <c r="BC187" i="1"/>
  <c r="BA187" i="1"/>
  <c r="AY187" i="1"/>
  <c r="AW187" i="1"/>
  <c r="AU187" i="1"/>
  <c r="AS187" i="1"/>
  <c r="AQ187" i="1"/>
  <c r="AO187" i="1"/>
  <c r="AM187" i="1"/>
  <c r="AK187" i="1"/>
  <c r="AI187" i="1"/>
  <c r="AT187" i="1"/>
  <c r="AP187" i="1"/>
  <c r="AL187" i="1"/>
  <c r="AH187" i="1"/>
  <c r="AF187" i="1"/>
  <c r="AD187" i="1"/>
  <c r="AB187" i="1"/>
  <c r="Z187" i="1"/>
  <c r="X187" i="1"/>
  <c r="V187" i="1"/>
  <c r="T187" i="1"/>
  <c r="R187" i="1"/>
  <c r="P187" i="1"/>
  <c r="N187" i="1"/>
  <c r="L187" i="1"/>
  <c r="J187" i="1"/>
  <c r="H187" i="1"/>
  <c r="F187" i="1"/>
  <c r="AV187" i="1"/>
  <c r="AR187" i="1"/>
  <c r="AN187" i="1"/>
  <c r="AJ187" i="1"/>
  <c r="AG187" i="1"/>
  <c r="AE187" i="1"/>
  <c r="AC187" i="1"/>
  <c r="AA187" i="1"/>
  <c r="Y187" i="1"/>
  <c r="W187" i="1"/>
  <c r="U187" i="1"/>
  <c r="S187" i="1"/>
  <c r="Q187" i="1"/>
  <c r="O187" i="1"/>
  <c r="M187" i="1"/>
  <c r="K187" i="1"/>
  <c r="I187" i="1"/>
  <c r="G187" i="1"/>
  <c r="C187" i="3"/>
  <c r="NN185" i="1"/>
  <c r="NL185" i="1"/>
  <c r="NJ185" i="1"/>
  <c r="NH185" i="1"/>
  <c r="NF185" i="1"/>
  <c r="ND185" i="1"/>
  <c r="NB185" i="1"/>
  <c r="MZ185" i="1"/>
  <c r="MX185" i="1"/>
  <c r="MV185" i="1"/>
  <c r="MT185" i="1"/>
  <c r="MR185" i="1"/>
  <c r="MP185" i="1"/>
  <c r="MN185" i="1"/>
  <c r="ML185" i="1"/>
  <c r="MJ185" i="1"/>
  <c r="MH185" i="1"/>
  <c r="MF185" i="1"/>
  <c r="MD185" i="1"/>
  <c r="MB185" i="1"/>
  <c r="LZ185" i="1"/>
  <c r="LX185" i="1"/>
  <c r="LV185" i="1"/>
  <c r="LT185" i="1"/>
  <c r="LR185" i="1"/>
  <c r="LP185" i="1"/>
  <c r="LN185" i="1"/>
  <c r="LL185" i="1"/>
  <c r="LJ185" i="1"/>
  <c r="LH185" i="1"/>
  <c r="LF185" i="1"/>
  <c r="LD185" i="1"/>
  <c r="LB185" i="1"/>
  <c r="KZ185" i="1"/>
  <c r="KX185" i="1"/>
  <c r="KV185" i="1"/>
  <c r="KT185" i="1"/>
  <c r="KR185" i="1"/>
  <c r="KP185" i="1"/>
  <c r="KN185" i="1"/>
  <c r="KL185" i="1"/>
  <c r="KJ185" i="1"/>
  <c r="KH185" i="1"/>
  <c r="KF185" i="1"/>
  <c r="KD185" i="1"/>
  <c r="KB185" i="1"/>
  <c r="JZ185" i="1"/>
  <c r="JX185" i="1"/>
  <c r="JV185" i="1"/>
  <c r="JT185" i="1"/>
  <c r="JR185" i="1"/>
  <c r="JP185" i="1"/>
  <c r="JN185" i="1"/>
  <c r="JL185" i="1"/>
  <c r="JJ185" i="1"/>
  <c r="JH185" i="1"/>
  <c r="JF185" i="1"/>
  <c r="JD185" i="1"/>
  <c r="JB185" i="1"/>
  <c r="IZ185" i="1"/>
  <c r="IX185" i="1"/>
  <c r="IV185" i="1"/>
  <c r="IT185" i="1"/>
  <c r="IR185" i="1"/>
  <c r="IP185" i="1"/>
  <c r="IN185" i="1"/>
  <c r="IL185" i="1"/>
  <c r="IJ185" i="1"/>
  <c r="IH185" i="1"/>
  <c r="IF185" i="1"/>
  <c r="ID185" i="1"/>
  <c r="IB185" i="1"/>
  <c r="HZ185" i="1"/>
  <c r="HX185" i="1"/>
  <c r="HV185" i="1"/>
  <c r="HT185" i="1"/>
  <c r="HR185" i="1"/>
  <c r="HP185" i="1"/>
  <c r="HN185" i="1"/>
  <c r="HL185" i="1"/>
  <c r="HJ185" i="1"/>
  <c r="HH185" i="1"/>
  <c r="HF185" i="1"/>
  <c r="HD185" i="1"/>
  <c r="HB185" i="1"/>
  <c r="GZ185" i="1"/>
  <c r="GX185" i="1"/>
  <c r="GV185" i="1"/>
  <c r="GT185" i="1"/>
  <c r="GR185" i="1"/>
  <c r="GP185" i="1"/>
  <c r="GN185" i="1"/>
  <c r="GL185" i="1"/>
  <c r="GJ185" i="1"/>
  <c r="GH185" i="1"/>
  <c r="GF185" i="1"/>
  <c r="GD185" i="1"/>
  <c r="GB185" i="1"/>
  <c r="FZ185" i="1"/>
  <c r="FX185" i="1"/>
  <c r="FV185" i="1"/>
  <c r="FT185" i="1"/>
  <c r="FR185" i="1"/>
  <c r="FP185" i="1"/>
  <c r="FN185" i="1"/>
  <c r="FL185" i="1"/>
  <c r="FJ185" i="1"/>
  <c r="FH185" i="1"/>
  <c r="FF185" i="1"/>
  <c r="FD185" i="1"/>
  <c r="FB185" i="1"/>
  <c r="EZ185" i="1"/>
  <c r="EX185" i="1"/>
  <c r="EV185" i="1"/>
  <c r="ET185" i="1"/>
  <c r="ER185" i="1"/>
  <c r="EP185" i="1"/>
  <c r="EN185" i="1"/>
  <c r="EL185" i="1"/>
  <c r="EJ185" i="1"/>
  <c r="EH185" i="1"/>
  <c r="EF185" i="1"/>
  <c r="ED185" i="1"/>
  <c r="EB185" i="1"/>
  <c r="DZ185" i="1"/>
  <c r="DX185" i="1"/>
  <c r="DV185" i="1"/>
  <c r="DT185" i="1"/>
  <c r="DR185" i="1"/>
  <c r="DP185" i="1"/>
  <c r="DN185" i="1"/>
  <c r="DL185" i="1"/>
  <c r="DJ185" i="1"/>
  <c r="DH185" i="1"/>
  <c r="DF185" i="1"/>
  <c r="DD185" i="1"/>
  <c r="DB185" i="1"/>
  <c r="CZ185" i="1"/>
  <c r="CX185" i="1"/>
  <c r="CV185" i="1"/>
  <c r="CT185" i="1"/>
  <c r="CR185" i="1"/>
  <c r="CP185" i="1"/>
  <c r="CN185" i="1"/>
  <c r="CL185" i="1"/>
  <c r="CJ185" i="1"/>
  <c r="CH185" i="1"/>
  <c r="CF185" i="1"/>
  <c r="CD185" i="1"/>
  <c r="CB185" i="1"/>
  <c r="BZ185" i="1"/>
  <c r="BX185" i="1"/>
  <c r="BV185" i="1"/>
  <c r="BT185" i="1"/>
  <c r="BR185" i="1"/>
  <c r="BP185" i="1"/>
  <c r="BN185" i="1"/>
  <c r="BL185" i="1"/>
  <c r="BJ185" i="1"/>
  <c r="BH185" i="1"/>
  <c r="BF185" i="1"/>
  <c r="BD185" i="1"/>
  <c r="BB185" i="1"/>
  <c r="AZ185" i="1"/>
  <c r="AX185" i="1"/>
  <c r="AV185" i="1"/>
  <c r="AT185" i="1"/>
  <c r="AR185" i="1"/>
  <c r="AP185" i="1"/>
  <c r="AN185" i="1"/>
  <c r="AL185" i="1"/>
  <c r="AJ185" i="1"/>
  <c r="AH185" i="1"/>
  <c r="AF185" i="1"/>
  <c r="AD185" i="1"/>
  <c r="AB185" i="1"/>
  <c r="Z185" i="1"/>
  <c r="X185" i="1"/>
  <c r="V185" i="1"/>
  <c r="T185" i="1"/>
  <c r="R185" i="1"/>
  <c r="P185" i="1"/>
  <c r="N185" i="1"/>
  <c r="L185" i="1"/>
  <c r="J185" i="1"/>
  <c r="H185" i="1"/>
  <c r="F185" i="1"/>
  <c r="NM185" i="1"/>
  <c r="NK185" i="1"/>
  <c r="NI185" i="1"/>
  <c r="NG185" i="1"/>
  <c r="NE185" i="1"/>
  <c r="NC185" i="1"/>
  <c r="NA185" i="1"/>
  <c r="MY185" i="1"/>
  <c r="MW185" i="1"/>
  <c r="MU185" i="1"/>
  <c r="MS185" i="1"/>
  <c r="MQ185" i="1"/>
  <c r="MO185" i="1"/>
  <c r="MM185" i="1"/>
  <c r="MK185" i="1"/>
  <c r="MI185" i="1"/>
  <c r="MG185" i="1"/>
  <c r="ME185" i="1"/>
  <c r="MC185" i="1"/>
  <c r="MA185" i="1"/>
  <c r="LY185" i="1"/>
  <c r="LW185" i="1"/>
  <c r="LU185" i="1"/>
  <c r="LS185" i="1"/>
  <c r="LQ185" i="1"/>
  <c r="LO185" i="1"/>
  <c r="LM185" i="1"/>
  <c r="LK185" i="1"/>
  <c r="LI185" i="1"/>
  <c r="LG185" i="1"/>
  <c r="LC185" i="1"/>
  <c r="KY185" i="1"/>
  <c r="KU185" i="1"/>
  <c r="KQ185" i="1"/>
  <c r="KM185" i="1"/>
  <c r="KI185" i="1"/>
  <c r="KE185" i="1"/>
  <c r="KA185" i="1"/>
  <c r="JW185" i="1"/>
  <c r="JS185" i="1"/>
  <c r="JO185" i="1"/>
  <c r="JK185" i="1"/>
  <c r="JG185" i="1"/>
  <c r="JC185" i="1"/>
  <c r="IY185" i="1"/>
  <c r="IU185" i="1"/>
  <c r="IQ185" i="1"/>
  <c r="IM185" i="1"/>
  <c r="II185" i="1"/>
  <c r="IE185" i="1"/>
  <c r="IA185" i="1"/>
  <c r="HW185" i="1"/>
  <c r="HS185" i="1"/>
  <c r="HO185" i="1"/>
  <c r="HK185" i="1"/>
  <c r="HG185" i="1"/>
  <c r="HC185" i="1"/>
  <c r="GY185" i="1"/>
  <c r="GU185" i="1"/>
  <c r="GQ185" i="1"/>
  <c r="GM185" i="1"/>
  <c r="GI185" i="1"/>
  <c r="GE185" i="1"/>
  <c r="GA185" i="1"/>
  <c r="FW185" i="1"/>
  <c r="FS185" i="1"/>
  <c r="FO185" i="1"/>
  <c r="FK185" i="1"/>
  <c r="FG185" i="1"/>
  <c r="FC185" i="1"/>
  <c r="EY185" i="1"/>
  <c r="EU185" i="1"/>
  <c r="EQ185" i="1"/>
  <c r="EM185" i="1"/>
  <c r="EI185" i="1"/>
  <c r="EE185" i="1"/>
  <c r="EA185" i="1"/>
  <c r="DW185" i="1"/>
  <c r="DS185" i="1"/>
  <c r="DO185" i="1"/>
  <c r="DK185" i="1"/>
  <c r="DG185" i="1"/>
  <c r="DC185" i="1"/>
  <c r="CY185" i="1"/>
  <c r="CU185" i="1"/>
  <c r="CQ185" i="1"/>
  <c r="CM185" i="1"/>
  <c r="CI185" i="1"/>
  <c r="CE185" i="1"/>
  <c r="CA185" i="1"/>
  <c r="BW185" i="1"/>
  <c r="BS185" i="1"/>
  <c r="BO185" i="1"/>
  <c r="BK185" i="1"/>
  <c r="BG185" i="1"/>
  <c r="BC185" i="1"/>
  <c r="AY185" i="1"/>
  <c r="AU185" i="1"/>
  <c r="AQ185" i="1"/>
  <c r="AM185" i="1"/>
  <c r="AI185" i="1"/>
  <c r="AE185" i="1"/>
  <c r="AA185" i="1"/>
  <c r="W185" i="1"/>
  <c r="S185" i="1"/>
  <c r="O185" i="1"/>
  <c r="K185" i="1"/>
  <c r="G185" i="1"/>
  <c r="LE185" i="1"/>
  <c r="KW185" i="1"/>
  <c r="KO185" i="1"/>
  <c r="KG185" i="1"/>
  <c r="JY185" i="1"/>
  <c r="JQ185" i="1"/>
  <c r="JI185" i="1"/>
  <c r="JA185" i="1"/>
  <c r="IS185" i="1"/>
  <c r="IK185" i="1"/>
  <c r="IC185" i="1"/>
  <c r="HU185" i="1"/>
  <c r="HM185" i="1"/>
  <c r="HE185" i="1"/>
  <c r="GW185" i="1"/>
  <c r="GO185" i="1"/>
  <c r="GG185" i="1"/>
  <c r="FY185" i="1"/>
  <c r="FQ185" i="1"/>
  <c r="FI185" i="1"/>
  <c r="FA185" i="1"/>
  <c r="ES185" i="1"/>
  <c r="EK185" i="1"/>
  <c r="EC185" i="1"/>
  <c r="DU185" i="1"/>
  <c r="DM185" i="1"/>
  <c r="DE185" i="1"/>
  <c r="CW185" i="1"/>
  <c r="CO185" i="1"/>
  <c r="CG185" i="1"/>
  <c r="BY185" i="1"/>
  <c r="BQ185" i="1"/>
  <c r="BI185" i="1"/>
  <c r="BA185" i="1"/>
  <c r="AS185" i="1"/>
  <c r="AK185" i="1"/>
  <c r="AC185" i="1"/>
  <c r="U185" i="1"/>
  <c r="M185" i="1"/>
  <c r="KS185" i="1"/>
  <c r="KC185" i="1"/>
  <c r="JM185" i="1"/>
  <c r="IW185" i="1"/>
  <c r="IG185" i="1"/>
  <c r="HQ185" i="1"/>
  <c r="HA185" i="1"/>
  <c r="GK185" i="1"/>
  <c r="FU185" i="1"/>
  <c r="FE185" i="1"/>
  <c r="EO185" i="1"/>
  <c r="DY185" i="1"/>
  <c r="DI185" i="1"/>
  <c r="CS185" i="1"/>
  <c r="CC185" i="1"/>
  <c r="BM185" i="1"/>
  <c r="AW185" i="1"/>
  <c r="AG185" i="1"/>
  <c r="Q185" i="1"/>
  <c r="LA185" i="1"/>
  <c r="KK185" i="1"/>
  <c r="JU185" i="1"/>
  <c r="JE185" i="1"/>
  <c r="IO185" i="1"/>
  <c r="HY185" i="1"/>
  <c r="HI185" i="1"/>
  <c r="GS185" i="1"/>
  <c r="GC185" i="1"/>
  <c r="FM185" i="1"/>
  <c r="EW185" i="1"/>
  <c r="EG185" i="1"/>
  <c r="DQ185" i="1"/>
  <c r="DA185" i="1"/>
  <c r="CK185" i="1"/>
  <c r="BU185" i="1"/>
  <c r="BE185" i="1"/>
  <c r="AO185" i="1"/>
  <c r="Y185" i="1"/>
  <c r="I185" i="1"/>
  <c r="C185" i="3"/>
  <c r="NN183" i="1"/>
  <c r="NL183" i="1"/>
  <c r="NJ183" i="1"/>
  <c r="NH183" i="1"/>
  <c r="NF183" i="1"/>
  <c r="ND183" i="1"/>
  <c r="NB183" i="1"/>
  <c r="MZ183" i="1"/>
  <c r="MX183" i="1"/>
  <c r="MV183" i="1"/>
  <c r="MT183" i="1"/>
  <c r="MR183" i="1"/>
  <c r="MP183" i="1"/>
  <c r="MN183" i="1"/>
  <c r="ML183" i="1"/>
  <c r="MJ183" i="1"/>
  <c r="MH183" i="1"/>
  <c r="MF183" i="1"/>
  <c r="MD183" i="1"/>
  <c r="MB183" i="1"/>
  <c r="LZ183" i="1"/>
  <c r="LX183" i="1"/>
  <c r="LV183" i="1"/>
  <c r="LT183" i="1"/>
  <c r="LR183" i="1"/>
  <c r="LP183" i="1"/>
  <c r="LN183" i="1"/>
  <c r="LL183" i="1"/>
  <c r="LJ183" i="1"/>
  <c r="LH183" i="1"/>
  <c r="LF183" i="1"/>
  <c r="LD183" i="1"/>
  <c r="LB183" i="1"/>
  <c r="KZ183" i="1"/>
  <c r="KX183" i="1"/>
  <c r="KV183" i="1"/>
  <c r="KT183" i="1"/>
  <c r="KR183" i="1"/>
  <c r="KP183" i="1"/>
  <c r="KN183" i="1"/>
  <c r="KL183" i="1"/>
  <c r="KJ183" i="1"/>
  <c r="KH183" i="1"/>
  <c r="KF183" i="1"/>
  <c r="KD183" i="1"/>
  <c r="KB183" i="1"/>
  <c r="JZ183" i="1"/>
  <c r="JX183" i="1"/>
  <c r="JV183" i="1"/>
  <c r="JT183" i="1"/>
  <c r="JR183" i="1"/>
  <c r="JP183" i="1"/>
  <c r="JN183" i="1"/>
  <c r="JL183" i="1"/>
  <c r="JJ183" i="1"/>
  <c r="JH183" i="1"/>
  <c r="JF183" i="1"/>
  <c r="JD183" i="1"/>
  <c r="JB183" i="1"/>
  <c r="IZ183" i="1"/>
  <c r="IX183" i="1"/>
  <c r="IV183" i="1"/>
  <c r="IT183" i="1"/>
  <c r="IR183" i="1"/>
  <c r="IP183" i="1"/>
  <c r="IN183" i="1"/>
  <c r="IL183" i="1"/>
  <c r="IJ183" i="1"/>
  <c r="IH183" i="1"/>
  <c r="IF183" i="1"/>
  <c r="ID183" i="1"/>
  <c r="IB183" i="1"/>
  <c r="HZ183" i="1"/>
  <c r="HX183" i="1"/>
  <c r="HV183" i="1"/>
  <c r="HT183" i="1"/>
  <c r="HR183" i="1"/>
  <c r="HP183" i="1"/>
  <c r="HN183" i="1"/>
  <c r="HL183" i="1"/>
  <c r="HJ183" i="1"/>
  <c r="HH183" i="1"/>
  <c r="HF183" i="1"/>
  <c r="HD183" i="1"/>
  <c r="HB183" i="1"/>
  <c r="GZ183" i="1"/>
  <c r="GX183" i="1"/>
  <c r="GV183" i="1"/>
  <c r="GT183" i="1"/>
  <c r="GR183" i="1"/>
  <c r="GP183" i="1"/>
  <c r="GN183" i="1"/>
  <c r="GL183" i="1"/>
  <c r="GJ183" i="1"/>
  <c r="GH183" i="1"/>
  <c r="GF183" i="1"/>
  <c r="GD183" i="1"/>
  <c r="GB183" i="1"/>
  <c r="FZ183" i="1"/>
  <c r="FX183" i="1"/>
  <c r="FV183" i="1"/>
  <c r="FT183" i="1"/>
  <c r="FR183" i="1"/>
  <c r="FP183" i="1"/>
  <c r="FN183" i="1"/>
  <c r="NM183" i="1"/>
  <c r="NI183" i="1"/>
  <c r="NE183" i="1"/>
  <c r="NA183" i="1"/>
  <c r="MW183" i="1"/>
  <c r="MS183" i="1"/>
  <c r="MO183" i="1"/>
  <c r="MK183" i="1"/>
  <c r="MG183" i="1"/>
  <c r="MC183" i="1"/>
  <c r="LY183" i="1"/>
  <c r="LU183" i="1"/>
  <c r="LQ183" i="1"/>
  <c r="LM183" i="1"/>
  <c r="LI183" i="1"/>
  <c r="LE183" i="1"/>
  <c r="LA183" i="1"/>
  <c r="KW183" i="1"/>
  <c r="KS183" i="1"/>
  <c r="KO183" i="1"/>
  <c r="KK183" i="1"/>
  <c r="KG183" i="1"/>
  <c r="KC183" i="1"/>
  <c r="JY183" i="1"/>
  <c r="JU183" i="1"/>
  <c r="JQ183" i="1"/>
  <c r="JM183" i="1"/>
  <c r="JI183" i="1"/>
  <c r="JE183" i="1"/>
  <c r="JA183" i="1"/>
  <c r="IW183" i="1"/>
  <c r="IS183" i="1"/>
  <c r="IO183" i="1"/>
  <c r="IK183" i="1"/>
  <c r="IG183" i="1"/>
  <c r="IC183" i="1"/>
  <c r="HY183" i="1"/>
  <c r="HU183" i="1"/>
  <c r="HQ183" i="1"/>
  <c r="HM183" i="1"/>
  <c r="HI183" i="1"/>
  <c r="HE183" i="1"/>
  <c r="HA183" i="1"/>
  <c r="GW183" i="1"/>
  <c r="GS183" i="1"/>
  <c r="GO183" i="1"/>
  <c r="GK183" i="1"/>
  <c r="GG183" i="1"/>
  <c r="GC183" i="1"/>
  <c r="FY183" i="1"/>
  <c r="FU183" i="1"/>
  <c r="FQ183" i="1"/>
  <c r="FM183" i="1"/>
  <c r="FK183" i="1"/>
  <c r="FI183" i="1"/>
  <c r="FG183" i="1"/>
  <c r="FE183" i="1"/>
  <c r="FC183" i="1"/>
  <c r="FA183" i="1"/>
  <c r="EY183" i="1"/>
  <c r="EW183" i="1"/>
  <c r="EU183" i="1"/>
  <c r="ES183" i="1"/>
  <c r="EQ183" i="1"/>
  <c r="EO183" i="1"/>
  <c r="EM183" i="1"/>
  <c r="EK183" i="1"/>
  <c r="EI183" i="1"/>
  <c r="EG183" i="1"/>
  <c r="EE183" i="1"/>
  <c r="EC183" i="1"/>
  <c r="EA183" i="1"/>
  <c r="DY183" i="1"/>
  <c r="DW183" i="1"/>
  <c r="DU183" i="1"/>
  <c r="DS183" i="1"/>
  <c r="DQ183" i="1"/>
  <c r="DO183" i="1"/>
  <c r="DM183" i="1"/>
  <c r="DK183" i="1"/>
  <c r="DI183" i="1"/>
  <c r="DG183" i="1"/>
  <c r="DE183" i="1"/>
  <c r="DC183" i="1"/>
  <c r="DA183" i="1"/>
  <c r="CY183" i="1"/>
  <c r="CW183" i="1"/>
  <c r="CU183" i="1"/>
  <c r="CS183" i="1"/>
  <c r="CQ183" i="1"/>
  <c r="CO183" i="1"/>
  <c r="CM183" i="1"/>
  <c r="CK183" i="1"/>
  <c r="CI183" i="1"/>
  <c r="CG183" i="1"/>
  <c r="CE183" i="1"/>
  <c r="CC183" i="1"/>
  <c r="CA183" i="1"/>
  <c r="BY183" i="1"/>
  <c r="BW183" i="1"/>
  <c r="BU183" i="1"/>
  <c r="BS183" i="1"/>
  <c r="BQ183" i="1"/>
  <c r="BO183" i="1"/>
  <c r="BM183" i="1"/>
  <c r="BK183" i="1"/>
  <c r="BI183" i="1"/>
  <c r="BG183" i="1"/>
  <c r="BE183" i="1"/>
  <c r="BC183" i="1"/>
  <c r="BA183" i="1"/>
  <c r="AY183" i="1"/>
  <c r="AW183" i="1"/>
  <c r="AU183" i="1"/>
  <c r="AS183" i="1"/>
  <c r="AQ183" i="1"/>
  <c r="AO183" i="1"/>
  <c r="AM183" i="1"/>
  <c r="AK183" i="1"/>
  <c r="AI183" i="1"/>
  <c r="AG183" i="1"/>
  <c r="AE183" i="1"/>
  <c r="AC183" i="1"/>
  <c r="AA183" i="1"/>
  <c r="Y183" i="1"/>
  <c r="W183" i="1"/>
  <c r="U183" i="1"/>
  <c r="S183" i="1"/>
  <c r="Q183" i="1"/>
  <c r="O183" i="1"/>
  <c r="M183" i="1"/>
  <c r="K183" i="1"/>
  <c r="I183" i="1"/>
  <c r="G183" i="1"/>
  <c r="NK183" i="1"/>
  <c r="NC183" i="1"/>
  <c r="MU183" i="1"/>
  <c r="MM183" i="1"/>
  <c r="ME183" i="1"/>
  <c r="LW183" i="1"/>
  <c r="LO183" i="1"/>
  <c r="LG183" i="1"/>
  <c r="KY183" i="1"/>
  <c r="KQ183" i="1"/>
  <c r="KI183" i="1"/>
  <c r="KA183" i="1"/>
  <c r="JS183" i="1"/>
  <c r="JK183" i="1"/>
  <c r="JC183" i="1"/>
  <c r="IU183" i="1"/>
  <c r="IM183" i="1"/>
  <c r="IE183" i="1"/>
  <c r="HW183" i="1"/>
  <c r="HO183" i="1"/>
  <c r="HG183" i="1"/>
  <c r="GY183" i="1"/>
  <c r="GQ183" i="1"/>
  <c r="GI183" i="1"/>
  <c r="GA183" i="1"/>
  <c r="FS183" i="1"/>
  <c r="FL183" i="1"/>
  <c r="FH183" i="1"/>
  <c r="FD183" i="1"/>
  <c r="EZ183" i="1"/>
  <c r="EV183" i="1"/>
  <c r="ER183" i="1"/>
  <c r="EN183" i="1"/>
  <c r="EJ183" i="1"/>
  <c r="EF183" i="1"/>
  <c r="EB183" i="1"/>
  <c r="DX183" i="1"/>
  <c r="DT183" i="1"/>
  <c r="DP183" i="1"/>
  <c r="DL183" i="1"/>
  <c r="DH183" i="1"/>
  <c r="DD183" i="1"/>
  <c r="CZ183" i="1"/>
  <c r="CV183" i="1"/>
  <c r="CR183" i="1"/>
  <c r="CN183" i="1"/>
  <c r="CJ183" i="1"/>
  <c r="CF183" i="1"/>
  <c r="CB183" i="1"/>
  <c r="BX183" i="1"/>
  <c r="BT183" i="1"/>
  <c r="BP183" i="1"/>
  <c r="BL183" i="1"/>
  <c r="BH183" i="1"/>
  <c r="BD183" i="1"/>
  <c r="AZ183" i="1"/>
  <c r="AV183" i="1"/>
  <c r="AR183" i="1"/>
  <c r="AN183" i="1"/>
  <c r="AJ183" i="1"/>
  <c r="AF183" i="1"/>
  <c r="AB183" i="1"/>
  <c r="X183" i="1"/>
  <c r="T183" i="1"/>
  <c r="P183" i="1"/>
  <c r="L183" i="1"/>
  <c r="H183" i="1"/>
  <c r="MY183" i="1"/>
  <c r="MI183" i="1"/>
  <c r="LS183" i="1"/>
  <c r="LC183" i="1"/>
  <c r="KM183" i="1"/>
  <c r="JW183" i="1"/>
  <c r="JG183" i="1"/>
  <c r="IQ183" i="1"/>
  <c r="IA183" i="1"/>
  <c r="HK183" i="1"/>
  <c r="GU183" i="1"/>
  <c r="GE183" i="1"/>
  <c r="FO183" i="1"/>
  <c r="FF183" i="1"/>
  <c r="EX183" i="1"/>
  <c r="EP183" i="1"/>
  <c r="EH183" i="1"/>
  <c r="DZ183" i="1"/>
  <c r="DR183" i="1"/>
  <c r="DJ183" i="1"/>
  <c r="DB183" i="1"/>
  <c r="CT183" i="1"/>
  <c r="CL183" i="1"/>
  <c r="CD183" i="1"/>
  <c r="BV183" i="1"/>
  <c r="BN183" i="1"/>
  <c r="BF183" i="1"/>
  <c r="AX183" i="1"/>
  <c r="AP183" i="1"/>
  <c r="AH183" i="1"/>
  <c r="Z183" i="1"/>
  <c r="R183" i="1"/>
  <c r="J183" i="1"/>
  <c r="NG183" i="1"/>
  <c r="MQ183" i="1"/>
  <c r="MA183" i="1"/>
  <c r="LK183" i="1"/>
  <c r="KU183" i="1"/>
  <c r="KE183" i="1"/>
  <c r="JO183" i="1"/>
  <c r="IY183" i="1"/>
  <c r="II183" i="1"/>
  <c r="HS183" i="1"/>
  <c r="HC183" i="1"/>
  <c r="GM183" i="1"/>
  <c r="FW183" i="1"/>
  <c r="FJ183" i="1"/>
  <c r="FB183" i="1"/>
  <c r="ET183" i="1"/>
  <c r="EL183" i="1"/>
  <c r="ED183" i="1"/>
  <c r="DV183" i="1"/>
  <c r="DN183" i="1"/>
  <c r="DF183" i="1"/>
  <c r="CX183" i="1"/>
  <c r="CP183" i="1"/>
  <c r="CH183" i="1"/>
  <c r="BZ183" i="1"/>
  <c r="BR183" i="1"/>
  <c r="BJ183" i="1"/>
  <c r="BB183" i="1"/>
  <c r="AT183" i="1"/>
  <c r="AL183" i="1"/>
  <c r="AD183" i="1"/>
  <c r="V183" i="1"/>
  <c r="N183" i="1"/>
  <c r="F183" i="1"/>
  <c r="C183" i="3"/>
  <c r="NM181" i="1"/>
  <c r="NK181" i="1"/>
  <c r="NI181" i="1"/>
  <c r="NG181" i="1"/>
  <c r="NE181" i="1"/>
  <c r="NC181" i="1"/>
  <c r="NA181" i="1"/>
  <c r="MY181" i="1"/>
  <c r="MW181" i="1"/>
  <c r="MU181" i="1"/>
  <c r="MS181" i="1"/>
  <c r="MQ181" i="1"/>
  <c r="MO181" i="1"/>
  <c r="MM181" i="1"/>
  <c r="MK181" i="1"/>
  <c r="MI181" i="1"/>
  <c r="MG181" i="1"/>
  <c r="ME181" i="1"/>
  <c r="MC181" i="1"/>
  <c r="MA181" i="1"/>
  <c r="LY181" i="1"/>
  <c r="LW181" i="1"/>
  <c r="LU181" i="1"/>
  <c r="LS181" i="1"/>
  <c r="LQ181" i="1"/>
  <c r="LO181" i="1"/>
  <c r="LM181" i="1"/>
  <c r="LK181" i="1"/>
  <c r="LI181" i="1"/>
  <c r="LG181" i="1"/>
  <c r="LE181" i="1"/>
  <c r="LC181" i="1"/>
  <c r="LA181" i="1"/>
  <c r="KY181" i="1"/>
  <c r="KW181" i="1"/>
  <c r="KU181" i="1"/>
  <c r="KS181" i="1"/>
  <c r="KQ181" i="1"/>
  <c r="KO181" i="1"/>
  <c r="KM181" i="1"/>
  <c r="KK181" i="1"/>
  <c r="KI181" i="1"/>
  <c r="KG181" i="1"/>
  <c r="KE181" i="1"/>
  <c r="KC181" i="1"/>
  <c r="KA181" i="1"/>
  <c r="JY181" i="1"/>
  <c r="JW181" i="1"/>
  <c r="JU181" i="1"/>
  <c r="JS181" i="1"/>
  <c r="JQ181" i="1"/>
  <c r="JO181" i="1"/>
  <c r="JM181" i="1"/>
  <c r="JK181" i="1"/>
  <c r="JI181" i="1"/>
  <c r="JG181" i="1"/>
  <c r="JE181" i="1"/>
  <c r="JC181" i="1"/>
  <c r="JA181" i="1"/>
  <c r="IY181" i="1"/>
  <c r="IW181" i="1"/>
  <c r="IU181" i="1"/>
  <c r="IS181" i="1"/>
  <c r="IQ181" i="1"/>
  <c r="IO181" i="1"/>
  <c r="IM181" i="1"/>
  <c r="IK181" i="1"/>
  <c r="II181" i="1"/>
  <c r="IG181" i="1"/>
  <c r="IE181" i="1"/>
  <c r="IC181" i="1"/>
  <c r="IA181" i="1"/>
  <c r="HY181" i="1"/>
  <c r="HW181" i="1"/>
  <c r="HU181" i="1"/>
  <c r="HS181" i="1"/>
  <c r="HQ181" i="1"/>
  <c r="HO181" i="1"/>
  <c r="HM181" i="1"/>
  <c r="HK181" i="1"/>
  <c r="HI181" i="1"/>
  <c r="HG181" i="1"/>
  <c r="HE181" i="1"/>
  <c r="HC181" i="1"/>
  <c r="HA181" i="1"/>
  <c r="GY181" i="1"/>
  <c r="GW181" i="1"/>
  <c r="GU181" i="1"/>
  <c r="GS181" i="1"/>
  <c r="GQ181" i="1"/>
  <c r="GO181" i="1"/>
  <c r="GM181" i="1"/>
  <c r="GK181" i="1"/>
  <c r="GI181" i="1"/>
  <c r="GG181" i="1"/>
  <c r="GE181" i="1"/>
  <c r="GC181" i="1"/>
  <c r="GA181" i="1"/>
  <c r="FY181" i="1"/>
  <c r="FW181" i="1"/>
  <c r="FU181" i="1"/>
  <c r="FS181" i="1"/>
  <c r="FQ181" i="1"/>
  <c r="FO181" i="1"/>
  <c r="FM181" i="1"/>
  <c r="FK181" i="1"/>
  <c r="FI181" i="1"/>
  <c r="FG181" i="1"/>
  <c r="FE181" i="1"/>
  <c r="FC181" i="1"/>
  <c r="FA181" i="1"/>
  <c r="EY181" i="1"/>
  <c r="EW181" i="1"/>
  <c r="EU181" i="1"/>
  <c r="ES181" i="1"/>
  <c r="EQ181" i="1"/>
  <c r="EO181" i="1"/>
  <c r="EM181" i="1"/>
  <c r="EK181" i="1"/>
  <c r="EI181" i="1"/>
  <c r="EG181" i="1"/>
  <c r="EE181" i="1"/>
  <c r="EC181" i="1"/>
  <c r="EA181" i="1"/>
  <c r="DY181" i="1"/>
  <c r="DW181" i="1"/>
  <c r="DU181" i="1"/>
  <c r="DS181" i="1"/>
  <c r="DQ181" i="1"/>
  <c r="DO181" i="1"/>
  <c r="DM181" i="1"/>
  <c r="DK181" i="1"/>
  <c r="DI181" i="1"/>
  <c r="DG181" i="1"/>
  <c r="DE181" i="1"/>
  <c r="DC181" i="1"/>
  <c r="DA181" i="1"/>
  <c r="CY181" i="1"/>
  <c r="CW181" i="1"/>
  <c r="CU181" i="1"/>
  <c r="CS181" i="1"/>
  <c r="CQ181" i="1"/>
  <c r="CO181" i="1"/>
  <c r="CM181" i="1"/>
  <c r="CK181" i="1"/>
  <c r="CI181" i="1"/>
  <c r="CG181" i="1"/>
  <c r="CE181" i="1"/>
  <c r="CC181" i="1"/>
  <c r="CA181" i="1"/>
  <c r="BY181" i="1"/>
  <c r="BW181" i="1"/>
  <c r="BU181" i="1"/>
  <c r="BS181" i="1"/>
  <c r="BQ181" i="1"/>
  <c r="BO181" i="1"/>
  <c r="BM181" i="1"/>
  <c r="BK181" i="1"/>
  <c r="BI181" i="1"/>
  <c r="BG181" i="1"/>
  <c r="BE181" i="1"/>
  <c r="BC181" i="1"/>
  <c r="BA181" i="1"/>
  <c r="AY181" i="1"/>
  <c r="AW181" i="1"/>
  <c r="AU181" i="1"/>
  <c r="AS181" i="1"/>
  <c r="AQ181" i="1"/>
  <c r="AO181" i="1"/>
  <c r="AM181" i="1"/>
  <c r="AK181" i="1"/>
  <c r="AI181" i="1"/>
  <c r="AG181" i="1"/>
  <c r="AE181" i="1"/>
  <c r="AC181" i="1"/>
  <c r="AA181" i="1"/>
  <c r="Y181" i="1"/>
  <c r="W181" i="1"/>
  <c r="U181" i="1"/>
  <c r="S181" i="1"/>
  <c r="Q181" i="1"/>
  <c r="O181" i="1"/>
  <c r="M181" i="1"/>
  <c r="K181" i="1"/>
  <c r="I181" i="1"/>
  <c r="G181" i="1"/>
  <c r="NN181" i="1"/>
  <c r="NJ181" i="1"/>
  <c r="NF181" i="1"/>
  <c r="NB181" i="1"/>
  <c r="MX181" i="1"/>
  <c r="MT181" i="1"/>
  <c r="MP181" i="1"/>
  <c r="ML181" i="1"/>
  <c r="MH181" i="1"/>
  <c r="MD181" i="1"/>
  <c r="LZ181" i="1"/>
  <c r="LV181" i="1"/>
  <c r="LR181" i="1"/>
  <c r="LN181" i="1"/>
  <c r="LJ181" i="1"/>
  <c r="LF181" i="1"/>
  <c r="LB181" i="1"/>
  <c r="KX181" i="1"/>
  <c r="KT181" i="1"/>
  <c r="KP181" i="1"/>
  <c r="KL181" i="1"/>
  <c r="KH181" i="1"/>
  <c r="KD181" i="1"/>
  <c r="JZ181" i="1"/>
  <c r="JV181" i="1"/>
  <c r="JR181" i="1"/>
  <c r="JN181" i="1"/>
  <c r="JJ181" i="1"/>
  <c r="JF181" i="1"/>
  <c r="JB181" i="1"/>
  <c r="IX181" i="1"/>
  <c r="IT181" i="1"/>
  <c r="IP181" i="1"/>
  <c r="IL181" i="1"/>
  <c r="IH181" i="1"/>
  <c r="ID181" i="1"/>
  <c r="HZ181" i="1"/>
  <c r="HV181" i="1"/>
  <c r="HR181" i="1"/>
  <c r="HN181" i="1"/>
  <c r="HJ181" i="1"/>
  <c r="HF181" i="1"/>
  <c r="HB181" i="1"/>
  <c r="GX181" i="1"/>
  <c r="GT181" i="1"/>
  <c r="GP181" i="1"/>
  <c r="GL181" i="1"/>
  <c r="GH181" i="1"/>
  <c r="GD181" i="1"/>
  <c r="FZ181" i="1"/>
  <c r="FV181" i="1"/>
  <c r="FR181" i="1"/>
  <c r="FN181" i="1"/>
  <c r="FJ181" i="1"/>
  <c r="FF181" i="1"/>
  <c r="FB181" i="1"/>
  <c r="EX181" i="1"/>
  <c r="ET181" i="1"/>
  <c r="EP181" i="1"/>
  <c r="EL181" i="1"/>
  <c r="EH181" i="1"/>
  <c r="ED181" i="1"/>
  <c r="DZ181" i="1"/>
  <c r="DV181" i="1"/>
  <c r="DR181" i="1"/>
  <c r="DN181" i="1"/>
  <c r="DJ181" i="1"/>
  <c r="DF181" i="1"/>
  <c r="DB181" i="1"/>
  <c r="CX181" i="1"/>
  <c r="CT181" i="1"/>
  <c r="CP181" i="1"/>
  <c r="CL181" i="1"/>
  <c r="CH181" i="1"/>
  <c r="CD181" i="1"/>
  <c r="BZ181" i="1"/>
  <c r="BV181" i="1"/>
  <c r="BR181" i="1"/>
  <c r="BN181" i="1"/>
  <c r="BJ181" i="1"/>
  <c r="BF181" i="1"/>
  <c r="BB181" i="1"/>
  <c r="AX181" i="1"/>
  <c r="AT181" i="1"/>
  <c r="AP181" i="1"/>
  <c r="AL181" i="1"/>
  <c r="AH181" i="1"/>
  <c r="AD181" i="1"/>
  <c r="Z181" i="1"/>
  <c r="V181" i="1"/>
  <c r="R181" i="1"/>
  <c r="N181" i="1"/>
  <c r="J181" i="1"/>
  <c r="F181" i="1"/>
  <c r="NH181" i="1"/>
  <c r="MZ181" i="1"/>
  <c r="MR181" i="1"/>
  <c r="MJ181" i="1"/>
  <c r="MB181" i="1"/>
  <c r="LT181" i="1"/>
  <c r="LL181" i="1"/>
  <c r="LD181" i="1"/>
  <c r="KV181" i="1"/>
  <c r="KN181" i="1"/>
  <c r="KF181" i="1"/>
  <c r="JX181" i="1"/>
  <c r="JP181" i="1"/>
  <c r="JH181" i="1"/>
  <c r="IZ181" i="1"/>
  <c r="IR181" i="1"/>
  <c r="IJ181" i="1"/>
  <c r="IB181" i="1"/>
  <c r="HT181" i="1"/>
  <c r="HL181" i="1"/>
  <c r="HD181" i="1"/>
  <c r="GV181" i="1"/>
  <c r="GN181" i="1"/>
  <c r="GF181" i="1"/>
  <c r="FX181" i="1"/>
  <c r="FP181" i="1"/>
  <c r="FH181" i="1"/>
  <c r="EZ181" i="1"/>
  <c r="ER181" i="1"/>
  <c r="EJ181" i="1"/>
  <c r="EB181" i="1"/>
  <c r="DT181" i="1"/>
  <c r="DL181" i="1"/>
  <c r="DD181" i="1"/>
  <c r="CV181" i="1"/>
  <c r="CN181" i="1"/>
  <c r="CF181" i="1"/>
  <c r="BX181" i="1"/>
  <c r="BP181" i="1"/>
  <c r="BH181" i="1"/>
  <c r="AZ181" i="1"/>
  <c r="AR181" i="1"/>
  <c r="AJ181" i="1"/>
  <c r="AB181" i="1"/>
  <c r="T181" i="1"/>
  <c r="L181" i="1"/>
  <c r="NL181" i="1"/>
  <c r="ND181" i="1"/>
  <c r="MV181" i="1"/>
  <c r="MN181" i="1"/>
  <c r="MF181" i="1"/>
  <c r="LX181" i="1"/>
  <c r="LP181" i="1"/>
  <c r="LH181" i="1"/>
  <c r="KZ181" i="1"/>
  <c r="KR181" i="1"/>
  <c r="KJ181" i="1"/>
  <c r="KB181" i="1"/>
  <c r="JT181" i="1"/>
  <c r="JL181" i="1"/>
  <c r="JD181" i="1"/>
  <c r="IV181" i="1"/>
  <c r="IN181" i="1"/>
  <c r="IF181" i="1"/>
  <c r="HX181" i="1"/>
  <c r="HP181" i="1"/>
  <c r="HH181" i="1"/>
  <c r="GZ181" i="1"/>
  <c r="GR181" i="1"/>
  <c r="GJ181" i="1"/>
  <c r="GB181" i="1"/>
  <c r="FT181" i="1"/>
  <c r="FL181" i="1"/>
  <c r="FD181" i="1"/>
  <c r="EV181" i="1"/>
  <c r="EN181" i="1"/>
  <c r="EF181" i="1"/>
  <c r="DX181" i="1"/>
  <c r="DP181" i="1"/>
  <c r="DH181" i="1"/>
  <c r="CZ181" i="1"/>
  <c r="CR181" i="1"/>
  <c r="CJ181" i="1"/>
  <c r="CB181" i="1"/>
  <c r="BT181" i="1"/>
  <c r="BL181" i="1"/>
  <c r="BD181" i="1"/>
  <c r="AV181" i="1"/>
  <c r="AN181" i="1"/>
  <c r="AF181" i="1"/>
  <c r="X181" i="1"/>
  <c r="P181" i="1"/>
  <c r="H181" i="1"/>
  <c r="C181" i="3"/>
  <c r="NM179" i="1"/>
  <c r="NK179" i="1"/>
  <c r="NI179" i="1"/>
  <c r="NG179" i="1"/>
  <c r="NE179" i="1"/>
  <c r="NC179" i="1"/>
  <c r="NA179" i="1"/>
  <c r="MY179" i="1"/>
  <c r="MW179" i="1"/>
  <c r="MU179" i="1"/>
  <c r="MS179" i="1"/>
  <c r="MQ179" i="1"/>
  <c r="MO179" i="1"/>
  <c r="MM179" i="1"/>
  <c r="MK179" i="1"/>
  <c r="MI179" i="1"/>
  <c r="MG179" i="1"/>
  <c r="ME179" i="1"/>
  <c r="MC179" i="1"/>
  <c r="MA179" i="1"/>
  <c r="LY179" i="1"/>
  <c r="LW179" i="1"/>
  <c r="LU179" i="1"/>
  <c r="LS179" i="1"/>
  <c r="LQ179" i="1"/>
  <c r="LO179" i="1"/>
  <c r="LM179" i="1"/>
  <c r="LK179" i="1"/>
  <c r="LI179" i="1"/>
  <c r="LG179" i="1"/>
  <c r="LE179" i="1"/>
  <c r="LC179" i="1"/>
  <c r="LA179" i="1"/>
  <c r="KY179" i="1"/>
  <c r="KW179" i="1"/>
  <c r="KU179" i="1"/>
  <c r="KS179" i="1"/>
  <c r="KQ179" i="1"/>
  <c r="KO179" i="1"/>
  <c r="KM179" i="1"/>
  <c r="KK179" i="1"/>
  <c r="KI179" i="1"/>
  <c r="KG179" i="1"/>
  <c r="KE179" i="1"/>
  <c r="KC179" i="1"/>
  <c r="KA179" i="1"/>
  <c r="JY179" i="1"/>
  <c r="JW179" i="1"/>
  <c r="JU179" i="1"/>
  <c r="JS179" i="1"/>
  <c r="JQ179" i="1"/>
  <c r="JO179" i="1"/>
  <c r="JM179" i="1"/>
  <c r="JK179" i="1"/>
  <c r="JI179" i="1"/>
  <c r="JG179" i="1"/>
  <c r="JE179" i="1"/>
  <c r="JC179" i="1"/>
  <c r="JA179" i="1"/>
  <c r="IY179" i="1"/>
  <c r="IW179" i="1"/>
  <c r="IU179" i="1"/>
  <c r="IS179" i="1"/>
  <c r="IQ179" i="1"/>
  <c r="IO179" i="1"/>
  <c r="IM179" i="1"/>
  <c r="IK179" i="1"/>
  <c r="II179" i="1"/>
  <c r="IG179" i="1"/>
  <c r="IE179" i="1"/>
  <c r="IC179" i="1"/>
  <c r="IA179" i="1"/>
  <c r="HY179" i="1"/>
  <c r="HW179" i="1"/>
  <c r="HU179" i="1"/>
  <c r="HS179" i="1"/>
  <c r="HQ179" i="1"/>
  <c r="HO179" i="1"/>
  <c r="HM179" i="1"/>
  <c r="HK179" i="1"/>
  <c r="HI179" i="1"/>
  <c r="HG179" i="1"/>
  <c r="HE179" i="1"/>
  <c r="HC179" i="1"/>
  <c r="HA179" i="1"/>
  <c r="GY179" i="1"/>
  <c r="GW179" i="1"/>
  <c r="GU179" i="1"/>
  <c r="GS179" i="1"/>
  <c r="GQ179" i="1"/>
  <c r="GO179" i="1"/>
  <c r="GM179" i="1"/>
  <c r="GK179" i="1"/>
  <c r="GI179" i="1"/>
  <c r="GG179" i="1"/>
  <c r="GE179" i="1"/>
  <c r="GC179" i="1"/>
  <c r="GA179" i="1"/>
  <c r="FY179" i="1"/>
  <c r="FW179" i="1"/>
  <c r="FU179" i="1"/>
  <c r="FS179" i="1"/>
  <c r="FQ179" i="1"/>
  <c r="FO179" i="1"/>
  <c r="FM179" i="1"/>
  <c r="FK179" i="1"/>
  <c r="FI179" i="1"/>
  <c r="FG179" i="1"/>
  <c r="FE179" i="1"/>
  <c r="FC179" i="1"/>
  <c r="FA179" i="1"/>
  <c r="EY179" i="1"/>
  <c r="EW179" i="1"/>
  <c r="EU179" i="1"/>
  <c r="ES179" i="1"/>
  <c r="EQ179" i="1"/>
  <c r="EO179" i="1"/>
  <c r="EM179" i="1"/>
  <c r="EK179" i="1"/>
  <c r="EI179" i="1"/>
  <c r="EG179" i="1"/>
  <c r="EE179" i="1"/>
  <c r="EC179" i="1"/>
  <c r="EA179" i="1"/>
  <c r="DY179" i="1"/>
  <c r="DW179" i="1"/>
  <c r="DU179" i="1"/>
  <c r="DS179" i="1"/>
  <c r="DQ179" i="1"/>
  <c r="DO179" i="1"/>
  <c r="DM179" i="1"/>
  <c r="DK179" i="1"/>
  <c r="DI179" i="1"/>
  <c r="DG179" i="1"/>
  <c r="DE179" i="1"/>
  <c r="DC179" i="1"/>
  <c r="DA179" i="1"/>
  <c r="CY179" i="1"/>
  <c r="CW179" i="1"/>
  <c r="CU179" i="1"/>
  <c r="CS179" i="1"/>
  <c r="CQ179" i="1"/>
  <c r="CO179" i="1"/>
  <c r="CM179" i="1"/>
  <c r="CK179" i="1"/>
  <c r="CI179" i="1"/>
  <c r="CG179" i="1"/>
  <c r="CE179" i="1"/>
  <c r="CC179" i="1"/>
  <c r="CA179" i="1"/>
  <c r="BY179" i="1"/>
  <c r="BW179" i="1"/>
  <c r="BU179" i="1"/>
  <c r="BS179" i="1"/>
  <c r="BQ179" i="1"/>
  <c r="BO179" i="1"/>
  <c r="BM179" i="1"/>
  <c r="BK179" i="1"/>
  <c r="BI179" i="1"/>
  <c r="BG179" i="1"/>
  <c r="BE179" i="1"/>
  <c r="BC179" i="1"/>
  <c r="BA179" i="1"/>
  <c r="AY179" i="1"/>
  <c r="AW179" i="1"/>
  <c r="AU179" i="1"/>
  <c r="AS179" i="1"/>
  <c r="AQ179" i="1"/>
  <c r="AO179" i="1"/>
  <c r="AM179" i="1"/>
  <c r="AK179" i="1"/>
  <c r="AI179" i="1"/>
  <c r="AG179" i="1"/>
  <c r="AE179" i="1"/>
  <c r="AC179" i="1"/>
  <c r="AA179" i="1"/>
  <c r="Y179" i="1"/>
  <c r="W179" i="1"/>
  <c r="U179" i="1"/>
  <c r="S179" i="1"/>
  <c r="Q179" i="1"/>
  <c r="O179" i="1"/>
  <c r="M179" i="1"/>
  <c r="K179" i="1"/>
  <c r="I179" i="1"/>
  <c r="G179" i="1"/>
  <c r="NL179" i="1"/>
  <c r="NH179" i="1"/>
  <c r="ND179" i="1"/>
  <c r="MZ179" i="1"/>
  <c r="MV179" i="1"/>
  <c r="MR179" i="1"/>
  <c r="MN179" i="1"/>
  <c r="MJ179" i="1"/>
  <c r="MF179" i="1"/>
  <c r="MB179" i="1"/>
  <c r="LX179" i="1"/>
  <c r="LT179" i="1"/>
  <c r="LP179" i="1"/>
  <c r="LL179" i="1"/>
  <c r="LH179" i="1"/>
  <c r="LD179" i="1"/>
  <c r="KZ179" i="1"/>
  <c r="KV179" i="1"/>
  <c r="KR179" i="1"/>
  <c r="KN179" i="1"/>
  <c r="KJ179" i="1"/>
  <c r="KF179" i="1"/>
  <c r="KB179" i="1"/>
  <c r="JX179" i="1"/>
  <c r="JT179" i="1"/>
  <c r="JP179" i="1"/>
  <c r="JL179" i="1"/>
  <c r="JH179" i="1"/>
  <c r="JD179" i="1"/>
  <c r="IZ179" i="1"/>
  <c r="IV179" i="1"/>
  <c r="IR179" i="1"/>
  <c r="IN179" i="1"/>
  <c r="IJ179" i="1"/>
  <c r="IF179" i="1"/>
  <c r="IB179" i="1"/>
  <c r="HX179" i="1"/>
  <c r="HT179" i="1"/>
  <c r="HP179" i="1"/>
  <c r="HL179" i="1"/>
  <c r="HH179" i="1"/>
  <c r="HD179" i="1"/>
  <c r="GZ179" i="1"/>
  <c r="GV179" i="1"/>
  <c r="GR179" i="1"/>
  <c r="GN179" i="1"/>
  <c r="GJ179" i="1"/>
  <c r="GF179" i="1"/>
  <c r="GB179" i="1"/>
  <c r="FX179" i="1"/>
  <c r="FT179" i="1"/>
  <c r="FP179" i="1"/>
  <c r="FL179" i="1"/>
  <c r="FH179" i="1"/>
  <c r="FD179" i="1"/>
  <c r="EZ179" i="1"/>
  <c r="EV179" i="1"/>
  <c r="ER179" i="1"/>
  <c r="EN179" i="1"/>
  <c r="EJ179" i="1"/>
  <c r="EF179" i="1"/>
  <c r="EB179" i="1"/>
  <c r="DX179" i="1"/>
  <c r="DT179" i="1"/>
  <c r="DP179" i="1"/>
  <c r="DL179" i="1"/>
  <c r="DH179" i="1"/>
  <c r="DD179" i="1"/>
  <c r="CZ179" i="1"/>
  <c r="CV179" i="1"/>
  <c r="CR179" i="1"/>
  <c r="CN179" i="1"/>
  <c r="CJ179" i="1"/>
  <c r="CF179" i="1"/>
  <c r="CB179" i="1"/>
  <c r="BX179" i="1"/>
  <c r="BT179" i="1"/>
  <c r="BP179" i="1"/>
  <c r="BL179" i="1"/>
  <c r="BH179" i="1"/>
  <c r="BD179" i="1"/>
  <c r="AZ179" i="1"/>
  <c r="AV179" i="1"/>
  <c r="AR179" i="1"/>
  <c r="AN179" i="1"/>
  <c r="AJ179" i="1"/>
  <c r="AF179" i="1"/>
  <c r="AB179" i="1"/>
  <c r="X179" i="1"/>
  <c r="T179" i="1"/>
  <c r="P179" i="1"/>
  <c r="L179" i="1"/>
  <c r="H179" i="1"/>
  <c r="NN179" i="1"/>
  <c r="NJ179" i="1"/>
  <c r="NF179" i="1"/>
  <c r="NB179" i="1"/>
  <c r="MX179" i="1"/>
  <c r="MT179" i="1"/>
  <c r="MP179" i="1"/>
  <c r="ML179" i="1"/>
  <c r="MH179" i="1"/>
  <c r="MD179" i="1"/>
  <c r="LZ179" i="1"/>
  <c r="LV179" i="1"/>
  <c r="LR179" i="1"/>
  <c r="LN179" i="1"/>
  <c r="LJ179" i="1"/>
  <c r="LF179" i="1"/>
  <c r="LB179" i="1"/>
  <c r="KX179" i="1"/>
  <c r="KT179" i="1"/>
  <c r="KP179" i="1"/>
  <c r="KL179" i="1"/>
  <c r="KH179" i="1"/>
  <c r="KD179" i="1"/>
  <c r="JZ179" i="1"/>
  <c r="JV179" i="1"/>
  <c r="JR179" i="1"/>
  <c r="JN179" i="1"/>
  <c r="JJ179" i="1"/>
  <c r="JF179" i="1"/>
  <c r="JB179" i="1"/>
  <c r="IX179" i="1"/>
  <c r="IT179" i="1"/>
  <c r="IP179" i="1"/>
  <c r="IL179" i="1"/>
  <c r="IH179" i="1"/>
  <c r="ID179" i="1"/>
  <c r="HZ179" i="1"/>
  <c r="HV179" i="1"/>
  <c r="HR179" i="1"/>
  <c r="HN179" i="1"/>
  <c r="HJ179" i="1"/>
  <c r="HF179" i="1"/>
  <c r="HB179" i="1"/>
  <c r="GX179" i="1"/>
  <c r="GT179" i="1"/>
  <c r="GP179" i="1"/>
  <c r="GL179" i="1"/>
  <c r="GH179" i="1"/>
  <c r="GD179" i="1"/>
  <c r="FZ179" i="1"/>
  <c r="FV179" i="1"/>
  <c r="FR179" i="1"/>
  <c r="FN179" i="1"/>
  <c r="FJ179" i="1"/>
  <c r="FF179" i="1"/>
  <c r="FB179" i="1"/>
  <c r="EX179" i="1"/>
  <c r="ET179" i="1"/>
  <c r="EP179" i="1"/>
  <c r="EL179" i="1"/>
  <c r="EH179" i="1"/>
  <c r="ED179" i="1"/>
  <c r="DZ179" i="1"/>
  <c r="DV179" i="1"/>
  <c r="DR179" i="1"/>
  <c r="DN179" i="1"/>
  <c r="DJ179" i="1"/>
  <c r="DF179" i="1"/>
  <c r="DB179" i="1"/>
  <c r="CX179" i="1"/>
  <c r="CT179" i="1"/>
  <c r="CP179" i="1"/>
  <c r="CL179" i="1"/>
  <c r="CH179" i="1"/>
  <c r="CD179" i="1"/>
  <c r="BZ179" i="1"/>
  <c r="BV179" i="1"/>
  <c r="BR179" i="1"/>
  <c r="BN179" i="1"/>
  <c r="BJ179" i="1"/>
  <c r="BF179" i="1"/>
  <c r="BB179" i="1"/>
  <c r="AX179" i="1"/>
  <c r="AT179" i="1"/>
  <c r="AP179" i="1"/>
  <c r="AL179" i="1"/>
  <c r="AH179" i="1"/>
  <c r="AD179" i="1"/>
  <c r="Z179" i="1"/>
  <c r="V179" i="1"/>
  <c r="R179" i="1"/>
  <c r="N179" i="1"/>
  <c r="J179" i="1"/>
  <c r="F179" i="1"/>
  <c r="C179" i="3"/>
  <c r="NM177" i="1"/>
  <c r="NK177" i="1"/>
  <c r="NI177" i="1"/>
  <c r="NG177" i="1"/>
  <c r="NE177" i="1"/>
  <c r="NC177" i="1"/>
  <c r="NA177" i="1"/>
  <c r="MY177" i="1"/>
  <c r="MW177" i="1"/>
  <c r="MU177" i="1"/>
  <c r="MS177" i="1"/>
  <c r="MQ177" i="1"/>
  <c r="MO177" i="1"/>
  <c r="MM177" i="1"/>
  <c r="MK177" i="1"/>
  <c r="MI177" i="1"/>
  <c r="MG177" i="1"/>
  <c r="ME177" i="1"/>
  <c r="MC177" i="1"/>
  <c r="MA177" i="1"/>
  <c r="LY177" i="1"/>
  <c r="LW177" i="1"/>
  <c r="LU177" i="1"/>
  <c r="LS177" i="1"/>
  <c r="LQ177" i="1"/>
  <c r="LO177" i="1"/>
  <c r="LM177" i="1"/>
  <c r="LK177" i="1"/>
  <c r="LI177" i="1"/>
  <c r="LG177" i="1"/>
  <c r="LE177" i="1"/>
  <c r="LC177" i="1"/>
  <c r="LA177" i="1"/>
  <c r="KY177" i="1"/>
  <c r="KW177" i="1"/>
  <c r="KU177" i="1"/>
  <c r="KS177" i="1"/>
  <c r="KQ177" i="1"/>
  <c r="KO177" i="1"/>
  <c r="KM177" i="1"/>
  <c r="KK177" i="1"/>
  <c r="KI177" i="1"/>
  <c r="KG177" i="1"/>
  <c r="KE177" i="1"/>
  <c r="KC177" i="1"/>
  <c r="KA177" i="1"/>
  <c r="JY177" i="1"/>
  <c r="JW177" i="1"/>
  <c r="JU177" i="1"/>
  <c r="JS177" i="1"/>
  <c r="JQ177" i="1"/>
  <c r="JO177" i="1"/>
  <c r="JM177" i="1"/>
  <c r="JK177" i="1"/>
  <c r="JI177" i="1"/>
  <c r="JG177" i="1"/>
  <c r="JE177" i="1"/>
  <c r="JC177" i="1"/>
  <c r="JA177" i="1"/>
  <c r="IY177" i="1"/>
  <c r="IW177" i="1"/>
  <c r="IU177" i="1"/>
  <c r="IS177" i="1"/>
  <c r="IQ177" i="1"/>
  <c r="IO177" i="1"/>
  <c r="IM177" i="1"/>
  <c r="IK177" i="1"/>
  <c r="II177" i="1"/>
  <c r="IG177" i="1"/>
  <c r="IE177" i="1"/>
  <c r="IC177" i="1"/>
  <c r="IA177" i="1"/>
  <c r="HY177" i="1"/>
  <c r="HW177" i="1"/>
  <c r="HU177" i="1"/>
  <c r="HS177" i="1"/>
  <c r="HQ177" i="1"/>
  <c r="HO177" i="1"/>
  <c r="HM177" i="1"/>
  <c r="HK177" i="1"/>
  <c r="HI177" i="1"/>
  <c r="HG177" i="1"/>
  <c r="HE177" i="1"/>
  <c r="HC177" i="1"/>
  <c r="HA177" i="1"/>
  <c r="GY177" i="1"/>
  <c r="GW177" i="1"/>
  <c r="GU177" i="1"/>
  <c r="GS177" i="1"/>
  <c r="GQ177" i="1"/>
  <c r="GO177" i="1"/>
  <c r="GM177" i="1"/>
  <c r="GK177" i="1"/>
  <c r="GI177" i="1"/>
  <c r="GG177" i="1"/>
  <c r="GE177" i="1"/>
  <c r="GC177" i="1"/>
  <c r="GA177" i="1"/>
  <c r="FY177" i="1"/>
  <c r="FW177" i="1"/>
  <c r="FU177" i="1"/>
  <c r="FS177" i="1"/>
  <c r="FQ177" i="1"/>
  <c r="FO177" i="1"/>
  <c r="FM177" i="1"/>
  <c r="FK177" i="1"/>
  <c r="FI177" i="1"/>
  <c r="FG177" i="1"/>
  <c r="FE177" i="1"/>
  <c r="FC177" i="1"/>
  <c r="FA177" i="1"/>
  <c r="EY177" i="1"/>
  <c r="EW177" i="1"/>
  <c r="EU177" i="1"/>
  <c r="ES177" i="1"/>
  <c r="EQ177" i="1"/>
  <c r="EO177" i="1"/>
  <c r="EM177" i="1"/>
  <c r="EK177" i="1"/>
  <c r="EI177" i="1"/>
  <c r="EG177" i="1"/>
  <c r="EE177" i="1"/>
  <c r="EC177" i="1"/>
  <c r="EA177" i="1"/>
  <c r="DY177" i="1"/>
  <c r="DW177" i="1"/>
  <c r="DU177" i="1"/>
  <c r="DS177" i="1"/>
  <c r="DQ177" i="1"/>
  <c r="DO177" i="1"/>
  <c r="DG177" i="1"/>
  <c r="DA177" i="1"/>
  <c r="CU177" i="1"/>
  <c r="CS177" i="1"/>
  <c r="CM177" i="1"/>
  <c r="CE177" i="1"/>
  <c r="BY177" i="1"/>
  <c r="BQ177" i="1"/>
  <c r="BK177" i="1"/>
  <c r="BC177" i="1"/>
  <c r="AW177" i="1"/>
  <c r="AO177" i="1"/>
  <c r="AI177" i="1"/>
  <c r="AA177" i="1"/>
  <c r="U177" i="1"/>
  <c r="M177" i="1"/>
  <c r="I177" i="1"/>
  <c r="G177" i="1"/>
  <c r="NN177" i="1"/>
  <c r="NJ177" i="1"/>
  <c r="NF177" i="1"/>
  <c r="NB177" i="1"/>
  <c r="MX177" i="1"/>
  <c r="MT177" i="1"/>
  <c r="MP177" i="1"/>
  <c r="ML177" i="1"/>
  <c r="MH177" i="1"/>
  <c r="MD177" i="1"/>
  <c r="LZ177" i="1"/>
  <c r="LV177" i="1"/>
  <c r="LR177" i="1"/>
  <c r="LN177" i="1"/>
  <c r="LJ177" i="1"/>
  <c r="LF177" i="1"/>
  <c r="LB177" i="1"/>
  <c r="KX177" i="1"/>
  <c r="KT177" i="1"/>
  <c r="KP177" i="1"/>
  <c r="KL177" i="1"/>
  <c r="KH177" i="1"/>
  <c r="KD177" i="1"/>
  <c r="JZ177" i="1"/>
  <c r="JV177" i="1"/>
  <c r="JR177" i="1"/>
  <c r="JN177" i="1"/>
  <c r="JJ177" i="1"/>
  <c r="JF177" i="1"/>
  <c r="JB177" i="1"/>
  <c r="IX177" i="1"/>
  <c r="IT177" i="1"/>
  <c r="IP177" i="1"/>
  <c r="IL177" i="1"/>
  <c r="IH177" i="1"/>
  <c r="ID177" i="1"/>
  <c r="HZ177" i="1"/>
  <c r="HV177" i="1"/>
  <c r="HR177" i="1"/>
  <c r="HN177" i="1"/>
  <c r="HJ177" i="1"/>
  <c r="HF177" i="1"/>
  <c r="HB177" i="1"/>
  <c r="GX177" i="1"/>
  <c r="GT177" i="1"/>
  <c r="GP177" i="1"/>
  <c r="GL177" i="1"/>
  <c r="GH177" i="1"/>
  <c r="GD177" i="1"/>
  <c r="FZ177" i="1"/>
  <c r="FV177" i="1"/>
  <c r="FR177" i="1"/>
  <c r="FN177" i="1"/>
  <c r="FJ177" i="1"/>
  <c r="FF177" i="1"/>
  <c r="FB177" i="1"/>
  <c r="EX177" i="1"/>
  <c r="ET177" i="1"/>
  <c r="EP177" i="1"/>
  <c r="EL177" i="1"/>
  <c r="EH177" i="1"/>
  <c r="ED177" i="1"/>
  <c r="DZ177" i="1"/>
  <c r="DV177" i="1"/>
  <c r="DR177" i="1"/>
  <c r="DN177" i="1"/>
  <c r="CT177" i="1"/>
  <c r="CL177" i="1"/>
  <c r="CD177" i="1"/>
  <c r="BR177" i="1"/>
  <c r="BJ177" i="1"/>
  <c r="AP177" i="1"/>
  <c r="AH177" i="1"/>
  <c r="N177" i="1"/>
  <c r="F177" i="1"/>
  <c r="NL177" i="1"/>
  <c r="NH177" i="1"/>
  <c r="ND177" i="1"/>
  <c r="MZ177" i="1"/>
  <c r="MV177" i="1"/>
  <c r="MR177" i="1"/>
  <c r="MN177" i="1"/>
  <c r="MJ177" i="1"/>
  <c r="MF177" i="1"/>
  <c r="MB177" i="1"/>
  <c r="LX177" i="1"/>
  <c r="LT177" i="1"/>
  <c r="LP177" i="1"/>
  <c r="LL177" i="1"/>
  <c r="LH177" i="1"/>
  <c r="LD177" i="1"/>
  <c r="KZ177" i="1"/>
  <c r="KV177" i="1"/>
  <c r="KR177" i="1"/>
  <c r="KN177" i="1"/>
  <c r="KJ177" i="1"/>
  <c r="KF177" i="1"/>
  <c r="KB177" i="1"/>
  <c r="JX177" i="1"/>
  <c r="JT177" i="1"/>
  <c r="JP177" i="1"/>
  <c r="JL177" i="1"/>
  <c r="JH177" i="1"/>
  <c r="JD177" i="1"/>
  <c r="IZ177" i="1"/>
  <c r="IV177" i="1"/>
  <c r="IR177" i="1"/>
  <c r="IN177" i="1"/>
  <c r="IJ177" i="1"/>
  <c r="IF177" i="1"/>
  <c r="IB177" i="1"/>
  <c r="HX177" i="1"/>
  <c r="HT177" i="1"/>
  <c r="HP177" i="1"/>
  <c r="HL177" i="1"/>
  <c r="HH177" i="1"/>
  <c r="HD177" i="1"/>
  <c r="GZ177" i="1"/>
  <c r="GV177" i="1"/>
  <c r="GR177" i="1"/>
  <c r="GN177" i="1"/>
  <c r="GJ177" i="1"/>
  <c r="GF177" i="1"/>
  <c r="GB177" i="1"/>
  <c r="FX177" i="1"/>
  <c r="FT177" i="1"/>
  <c r="FP177" i="1"/>
  <c r="FL177" i="1"/>
  <c r="FH177" i="1"/>
  <c r="FD177" i="1"/>
  <c r="EZ177" i="1"/>
  <c r="EV177" i="1"/>
  <c r="ER177" i="1"/>
  <c r="EN177" i="1"/>
  <c r="EJ177" i="1"/>
  <c r="EF177" i="1"/>
  <c r="EB177" i="1"/>
  <c r="DX177" i="1"/>
  <c r="DT177" i="1"/>
  <c r="DP177" i="1"/>
  <c r="DH177" i="1"/>
  <c r="CZ177" i="1"/>
  <c r="CF177" i="1"/>
  <c r="BX177" i="1"/>
  <c r="BD177" i="1"/>
  <c r="AV177" i="1"/>
  <c r="AB177" i="1"/>
  <c r="T177" i="1"/>
  <c r="H177" i="1"/>
  <c r="C177" i="3"/>
  <c r="NM175" i="1"/>
  <c r="NK175" i="1"/>
  <c r="NI175" i="1"/>
  <c r="NG175" i="1"/>
  <c r="NE175" i="1"/>
  <c r="NC175" i="1"/>
  <c r="NA175" i="1"/>
  <c r="MY175" i="1"/>
  <c r="MW175" i="1"/>
  <c r="MU175" i="1"/>
  <c r="MS175" i="1"/>
  <c r="MQ175" i="1"/>
  <c r="MO175" i="1"/>
  <c r="MM175" i="1"/>
  <c r="MK175" i="1"/>
  <c r="MI175" i="1"/>
  <c r="MG175" i="1"/>
  <c r="ME175" i="1"/>
  <c r="MC175" i="1"/>
  <c r="MA175" i="1"/>
  <c r="LY175" i="1"/>
  <c r="LW175" i="1"/>
  <c r="LU175" i="1"/>
  <c r="LS175" i="1"/>
  <c r="LQ175" i="1"/>
  <c r="LO175" i="1"/>
  <c r="LM175" i="1"/>
  <c r="LK175" i="1"/>
  <c r="LI175" i="1"/>
  <c r="LG175" i="1"/>
  <c r="LE175" i="1"/>
  <c r="LC175" i="1"/>
  <c r="LA175" i="1"/>
  <c r="KY175" i="1"/>
  <c r="KW175" i="1"/>
  <c r="KU175" i="1"/>
  <c r="KS175" i="1"/>
  <c r="KQ175" i="1"/>
  <c r="KO175" i="1"/>
  <c r="KM175" i="1"/>
  <c r="KK175" i="1"/>
  <c r="KI175" i="1"/>
  <c r="KG175" i="1"/>
  <c r="KE175" i="1"/>
  <c r="KC175" i="1"/>
  <c r="KA175" i="1"/>
  <c r="JY175" i="1"/>
  <c r="JW175" i="1"/>
  <c r="JU175" i="1"/>
  <c r="JS175" i="1"/>
  <c r="JQ175" i="1"/>
  <c r="JO175" i="1"/>
  <c r="JM175" i="1"/>
  <c r="JK175" i="1"/>
  <c r="JI175" i="1"/>
  <c r="JG175" i="1"/>
  <c r="JE175" i="1"/>
  <c r="JC175" i="1"/>
  <c r="JA175" i="1"/>
  <c r="IY175" i="1"/>
  <c r="IW175" i="1"/>
  <c r="IU175" i="1"/>
  <c r="IS175" i="1"/>
  <c r="IQ175" i="1"/>
  <c r="IO175" i="1"/>
  <c r="IM175" i="1"/>
  <c r="IK175" i="1"/>
  <c r="II175" i="1"/>
  <c r="IG175" i="1"/>
  <c r="IE175" i="1"/>
  <c r="IC175" i="1"/>
  <c r="IA175" i="1"/>
  <c r="HY175" i="1"/>
  <c r="HW175" i="1"/>
  <c r="HU175" i="1"/>
  <c r="HS175" i="1"/>
  <c r="HQ175" i="1"/>
  <c r="HO175" i="1"/>
  <c r="HM175" i="1"/>
  <c r="HK175" i="1"/>
  <c r="HI175" i="1"/>
  <c r="HG175" i="1"/>
  <c r="HE175" i="1"/>
  <c r="HC175" i="1"/>
  <c r="HA175" i="1"/>
  <c r="GY175" i="1"/>
  <c r="GW175" i="1"/>
  <c r="GU175" i="1"/>
  <c r="GS175" i="1"/>
  <c r="GQ175" i="1"/>
  <c r="GO175" i="1"/>
  <c r="GM175" i="1"/>
  <c r="GK175" i="1"/>
  <c r="GI175" i="1"/>
  <c r="NL175" i="1"/>
  <c r="NH175" i="1"/>
  <c r="ND175" i="1"/>
  <c r="MZ175" i="1"/>
  <c r="MV175" i="1"/>
  <c r="MR175" i="1"/>
  <c r="MN175" i="1"/>
  <c r="MJ175" i="1"/>
  <c r="MF175" i="1"/>
  <c r="MB175" i="1"/>
  <c r="LX175" i="1"/>
  <c r="LT175" i="1"/>
  <c r="LP175" i="1"/>
  <c r="LL175" i="1"/>
  <c r="LH175" i="1"/>
  <c r="LD175" i="1"/>
  <c r="KZ175" i="1"/>
  <c r="KV175" i="1"/>
  <c r="KR175" i="1"/>
  <c r="KN175" i="1"/>
  <c r="KJ175" i="1"/>
  <c r="KF175" i="1"/>
  <c r="KB175" i="1"/>
  <c r="JX175" i="1"/>
  <c r="JT175" i="1"/>
  <c r="JP175" i="1"/>
  <c r="JL175" i="1"/>
  <c r="JH175" i="1"/>
  <c r="JD175" i="1"/>
  <c r="IZ175" i="1"/>
  <c r="IV175" i="1"/>
  <c r="IR175" i="1"/>
  <c r="IN175" i="1"/>
  <c r="IJ175" i="1"/>
  <c r="IF175" i="1"/>
  <c r="IB175" i="1"/>
  <c r="HX175" i="1"/>
  <c r="HT175" i="1"/>
  <c r="HP175" i="1"/>
  <c r="HL175" i="1"/>
  <c r="HH175" i="1"/>
  <c r="HD175" i="1"/>
  <c r="GZ175" i="1"/>
  <c r="GV175" i="1"/>
  <c r="GR175" i="1"/>
  <c r="GN175" i="1"/>
  <c r="GJ175" i="1"/>
  <c r="GG175" i="1"/>
  <c r="GE175" i="1"/>
  <c r="GC175" i="1"/>
  <c r="GA175" i="1"/>
  <c r="FY175" i="1"/>
  <c r="FW175" i="1"/>
  <c r="FU175" i="1"/>
  <c r="FS175" i="1"/>
  <c r="FQ175" i="1"/>
  <c r="FO175" i="1"/>
  <c r="FM175" i="1"/>
  <c r="FK175" i="1"/>
  <c r="FI175" i="1"/>
  <c r="FG175" i="1"/>
  <c r="FE175" i="1"/>
  <c r="FC175" i="1"/>
  <c r="FA175" i="1"/>
  <c r="EY175" i="1"/>
  <c r="EW175" i="1"/>
  <c r="EU175" i="1"/>
  <c r="ES175" i="1"/>
  <c r="EQ175" i="1"/>
  <c r="EO175" i="1"/>
  <c r="EM175" i="1"/>
  <c r="EK175" i="1"/>
  <c r="EI175" i="1"/>
  <c r="EG175" i="1"/>
  <c r="EE175" i="1"/>
  <c r="EC175" i="1"/>
  <c r="EA175" i="1"/>
  <c r="DY175" i="1"/>
  <c r="DW175" i="1"/>
  <c r="DU175" i="1"/>
  <c r="DS175" i="1"/>
  <c r="DQ175" i="1"/>
  <c r="DO175" i="1"/>
  <c r="DM175" i="1"/>
  <c r="DK175" i="1"/>
  <c r="DI175" i="1"/>
  <c r="DG175" i="1"/>
  <c r="DE175" i="1"/>
  <c r="DC175" i="1"/>
  <c r="DA175" i="1"/>
  <c r="CU175" i="1"/>
  <c r="CS175" i="1"/>
  <c r="CQ175" i="1"/>
  <c r="CO175" i="1"/>
  <c r="CM175" i="1"/>
  <c r="CK175" i="1"/>
  <c r="CI175" i="1"/>
  <c r="CG175" i="1"/>
  <c r="CE175" i="1"/>
  <c r="CC175" i="1"/>
  <c r="CA175" i="1"/>
  <c r="BY175" i="1"/>
  <c r="BW175" i="1"/>
  <c r="BU175" i="1"/>
  <c r="BS175" i="1"/>
  <c r="BQ175" i="1"/>
  <c r="BO175" i="1"/>
  <c r="BM175" i="1"/>
  <c r="BK175" i="1"/>
  <c r="BI175" i="1"/>
  <c r="BG175" i="1"/>
  <c r="BE175" i="1"/>
  <c r="BC175" i="1"/>
  <c r="BA175" i="1"/>
  <c r="AY175" i="1"/>
  <c r="AW175" i="1"/>
  <c r="AU175" i="1"/>
  <c r="AS175" i="1"/>
  <c r="AQ175" i="1"/>
  <c r="AO175" i="1"/>
  <c r="AM175" i="1"/>
  <c r="AK175" i="1"/>
  <c r="AI175" i="1"/>
  <c r="AG175" i="1"/>
  <c r="AE175" i="1"/>
  <c r="AC175" i="1"/>
  <c r="AA175" i="1"/>
  <c r="Y175" i="1"/>
  <c r="W175" i="1"/>
  <c r="U175" i="1"/>
  <c r="S175" i="1"/>
  <c r="Q175" i="1"/>
  <c r="O175" i="1"/>
  <c r="M175" i="1"/>
  <c r="K175" i="1"/>
  <c r="I175" i="1"/>
  <c r="G175" i="1"/>
  <c r="NN175" i="1"/>
  <c r="NJ175" i="1"/>
  <c r="NF175" i="1"/>
  <c r="NB175" i="1"/>
  <c r="MX175" i="1"/>
  <c r="MT175" i="1"/>
  <c r="MP175" i="1"/>
  <c r="ML175" i="1"/>
  <c r="MH175" i="1"/>
  <c r="MD175" i="1"/>
  <c r="LZ175" i="1"/>
  <c r="LV175" i="1"/>
  <c r="LR175" i="1"/>
  <c r="LN175" i="1"/>
  <c r="LJ175" i="1"/>
  <c r="LF175" i="1"/>
  <c r="LB175" i="1"/>
  <c r="KX175" i="1"/>
  <c r="KT175" i="1"/>
  <c r="KP175" i="1"/>
  <c r="KL175" i="1"/>
  <c r="KH175" i="1"/>
  <c r="KD175" i="1"/>
  <c r="JZ175" i="1"/>
  <c r="JV175" i="1"/>
  <c r="JR175" i="1"/>
  <c r="JN175" i="1"/>
  <c r="JJ175" i="1"/>
  <c r="JF175" i="1"/>
  <c r="JB175" i="1"/>
  <c r="IX175" i="1"/>
  <c r="IT175" i="1"/>
  <c r="IP175" i="1"/>
  <c r="IL175" i="1"/>
  <c r="IH175" i="1"/>
  <c r="ID175" i="1"/>
  <c r="HZ175" i="1"/>
  <c r="HV175" i="1"/>
  <c r="HR175" i="1"/>
  <c r="HN175" i="1"/>
  <c r="HJ175" i="1"/>
  <c r="HF175" i="1"/>
  <c r="HB175" i="1"/>
  <c r="GX175" i="1"/>
  <c r="GT175" i="1"/>
  <c r="GP175" i="1"/>
  <c r="GL175" i="1"/>
  <c r="GH175" i="1"/>
  <c r="GF175" i="1"/>
  <c r="GD175" i="1"/>
  <c r="GB175" i="1"/>
  <c r="FZ175" i="1"/>
  <c r="FX175" i="1"/>
  <c r="FV175" i="1"/>
  <c r="FT175" i="1"/>
  <c r="FR175" i="1"/>
  <c r="FP175" i="1"/>
  <c r="FN175" i="1"/>
  <c r="FL175" i="1"/>
  <c r="FJ175" i="1"/>
  <c r="FH175" i="1"/>
  <c r="FF175" i="1"/>
  <c r="FD175" i="1"/>
  <c r="FB175" i="1"/>
  <c r="EZ175" i="1"/>
  <c r="EX175" i="1"/>
  <c r="EV175" i="1"/>
  <c r="ET175" i="1"/>
  <c r="ER175" i="1"/>
  <c r="EP175" i="1"/>
  <c r="EN175" i="1"/>
  <c r="EL175" i="1"/>
  <c r="EJ175" i="1"/>
  <c r="EH175" i="1"/>
  <c r="EF175" i="1"/>
  <c r="ED175" i="1"/>
  <c r="EB175" i="1"/>
  <c r="DZ175" i="1"/>
  <c r="DX175" i="1"/>
  <c r="DV175" i="1"/>
  <c r="DT175" i="1"/>
  <c r="DR175" i="1"/>
  <c r="DP175" i="1"/>
  <c r="DN175" i="1"/>
  <c r="DL175" i="1"/>
  <c r="DJ175" i="1"/>
  <c r="DH175" i="1"/>
  <c r="DF175" i="1"/>
  <c r="DD175" i="1"/>
  <c r="DB175" i="1"/>
  <c r="CZ175" i="1"/>
  <c r="CT175" i="1"/>
  <c r="CR175" i="1"/>
  <c r="CP175" i="1"/>
  <c r="CN175" i="1"/>
  <c r="CL175" i="1"/>
  <c r="CJ175" i="1"/>
  <c r="CH175" i="1"/>
  <c r="CF175" i="1"/>
  <c r="CD175" i="1"/>
  <c r="CB175" i="1"/>
  <c r="BZ175" i="1"/>
  <c r="BX175" i="1"/>
  <c r="BV175" i="1"/>
  <c r="BT175" i="1"/>
  <c r="BR175" i="1"/>
  <c r="BP175" i="1"/>
  <c r="BN175" i="1"/>
  <c r="BL175" i="1"/>
  <c r="BJ175" i="1"/>
  <c r="BH175" i="1"/>
  <c r="BF175" i="1"/>
  <c r="BD175" i="1"/>
  <c r="BB175" i="1"/>
  <c r="AZ175" i="1"/>
  <c r="AX175" i="1"/>
  <c r="AV175" i="1"/>
  <c r="AT175" i="1"/>
  <c r="AP175" i="1"/>
  <c r="AN175" i="1"/>
  <c r="AL175" i="1"/>
  <c r="AJ175" i="1"/>
  <c r="AH175" i="1"/>
  <c r="AF175" i="1"/>
  <c r="AD175" i="1"/>
  <c r="AB175" i="1"/>
  <c r="Z175" i="1"/>
  <c r="X175" i="1"/>
  <c r="V175" i="1"/>
  <c r="T175" i="1"/>
  <c r="R175" i="1"/>
  <c r="N175" i="1"/>
  <c r="L175" i="1"/>
  <c r="J175" i="1"/>
  <c r="H175" i="1"/>
  <c r="F175" i="1"/>
  <c r="C175" i="3"/>
  <c r="NM173" i="1"/>
  <c r="NK173" i="1"/>
  <c r="NI173" i="1"/>
  <c r="NG173" i="1"/>
  <c r="NE173" i="1"/>
  <c r="NC173" i="1"/>
  <c r="NA173" i="1"/>
  <c r="MY173" i="1"/>
  <c r="MW173" i="1"/>
  <c r="MU173" i="1"/>
  <c r="MS173" i="1"/>
  <c r="MQ173" i="1"/>
  <c r="MO173" i="1"/>
  <c r="MM173" i="1"/>
  <c r="MK173" i="1"/>
  <c r="MI173" i="1"/>
  <c r="MG173" i="1"/>
  <c r="ME173" i="1"/>
  <c r="MC173" i="1"/>
  <c r="MA173" i="1"/>
  <c r="LY173" i="1"/>
  <c r="LW173" i="1"/>
  <c r="LU173" i="1"/>
  <c r="LS173" i="1"/>
  <c r="LQ173" i="1"/>
  <c r="LO173" i="1"/>
  <c r="LM173" i="1"/>
  <c r="LK173" i="1"/>
  <c r="LI173" i="1"/>
  <c r="LG173" i="1"/>
  <c r="LE173" i="1"/>
  <c r="LC173" i="1"/>
  <c r="LA173" i="1"/>
  <c r="KY173" i="1"/>
  <c r="KW173" i="1"/>
  <c r="KU173" i="1"/>
  <c r="KS173" i="1"/>
  <c r="KQ173" i="1"/>
  <c r="KO173" i="1"/>
  <c r="KM173" i="1"/>
  <c r="KK173" i="1"/>
  <c r="KI173" i="1"/>
  <c r="KG173" i="1"/>
  <c r="KE173" i="1"/>
  <c r="KC173" i="1"/>
  <c r="KA173" i="1"/>
  <c r="JY173" i="1"/>
  <c r="JW173" i="1"/>
  <c r="JU173" i="1"/>
  <c r="JS173" i="1"/>
  <c r="JQ173" i="1"/>
  <c r="JO173" i="1"/>
  <c r="JM173" i="1"/>
  <c r="JK173" i="1"/>
  <c r="JI173" i="1"/>
  <c r="JG173" i="1"/>
  <c r="JE173" i="1"/>
  <c r="JC173" i="1"/>
  <c r="JA173" i="1"/>
  <c r="IY173" i="1"/>
  <c r="IW173" i="1"/>
  <c r="IU173" i="1"/>
  <c r="IS173" i="1"/>
  <c r="IQ173" i="1"/>
  <c r="IO173" i="1"/>
  <c r="IM173" i="1"/>
  <c r="IK173" i="1"/>
  <c r="II173" i="1"/>
  <c r="IG173" i="1"/>
  <c r="IE173" i="1"/>
  <c r="IC173" i="1"/>
  <c r="IA173" i="1"/>
  <c r="HY173" i="1"/>
  <c r="HW173" i="1"/>
  <c r="HU173" i="1"/>
  <c r="HS173" i="1"/>
  <c r="HQ173" i="1"/>
  <c r="HO173" i="1"/>
  <c r="HM173" i="1"/>
  <c r="HK173" i="1"/>
  <c r="HI173" i="1"/>
  <c r="HG173" i="1"/>
  <c r="HE173" i="1"/>
  <c r="HC173" i="1"/>
  <c r="HA173" i="1"/>
  <c r="GY173" i="1"/>
  <c r="GW173" i="1"/>
  <c r="GU173" i="1"/>
  <c r="GS173" i="1"/>
  <c r="GQ173" i="1"/>
  <c r="GO173" i="1"/>
  <c r="GM173" i="1"/>
  <c r="GK173" i="1"/>
  <c r="GI173" i="1"/>
  <c r="GG173" i="1"/>
  <c r="GE173" i="1"/>
  <c r="GC173" i="1"/>
  <c r="GA173" i="1"/>
  <c r="FY173" i="1"/>
  <c r="FW173" i="1"/>
  <c r="FU173" i="1"/>
  <c r="FS173" i="1"/>
  <c r="FQ173" i="1"/>
  <c r="FO173" i="1"/>
  <c r="FM173" i="1"/>
  <c r="FK173" i="1"/>
  <c r="FI173" i="1"/>
  <c r="FG173" i="1"/>
  <c r="FE173" i="1"/>
  <c r="FC173" i="1"/>
  <c r="FA173" i="1"/>
  <c r="EY173" i="1"/>
  <c r="EW173" i="1"/>
  <c r="EU173" i="1"/>
  <c r="ES173" i="1"/>
  <c r="EQ173" i="1"/>
  <c r="EO173" i="1"/>
  <c r="EM173" i="1"/>
  <c r="EK173" i="1"/>
  <c r="EI173" i="1"/>
  <c r="EG173" i="1"/>
  <c r="EE173" i="1"/>
  <c r="EC173" i="1"/>
  <c r="EA173" i="1"/>
  <c r="DY173" i="1"/>
  <c r="DW173" i="1"/>
  <c r="DU173" i="1"/>
  <c r="DS173" i="1"/>
  <c r="DQ173" i="1"/>
  <c r="DO173" i="1"/>
  <c r="DM173" i="1"/>
  <c r="DK173" i="1"/>
  <c r="DI173" i="1"/>
  <c r="DG173" i="1"/>
  <c r="DE173" i="1"/>
  <c r="DC173" i="1"/>
  <c r="DA173" i="1"/>
  <c r="CU173" i="1"/>
  <c r="CS173" i="1"/>
  <c r="CQ173" i="1"/>
  <c r="CO173" i="1"/>
  <c r="CM173" i="1"/>
  <c r="CK173" i="1"/>
  <c r="CI173" i="1"/>
  <c r="CG173" i="1"/>
  <c r="CE173" i="1"/>
  <c r="CC173" i="1"/>
  <c r="CA173" i="1"/>
  <c r="BY173" i="1"/>
  <c r="BW173" i="1"/>
  <c r="BU173" i="1"/>
  <c r="BS173" i="1"/>
  <c r="BQ173" i="1"/>
  <c r="BO173" i="1"/>
  <c r="BM173" i="1"/>
  <c r="BK173" i="1"/>
  <c r="BI173" i="1"/>
  <c r="BG173" i="1"/>
  <c r="BE173" i="1"/>
  <c r="BC173" i="1"/>
  <c r="BA173" i="1"/>
  <c r="AY173" i="1"/>
  <c r="AW173" i="1"/>
  <c r="AU173" i="1"/>
  <c r="AS173" i="1"/>
  <c r="AQ173" i="1"/>
  <c r="AO173" i="1"/>
  <c r="AM173" i="1"/>
  <c r="AK173" i="1"/>
  <c r="AI173" i="1"/>
  <c r="AG173" i="1"/>
  <c r="AE173" i="1"/>
  <c r="AC173" i="1"/>
  <c r="AA173" i="1"/>
  <c r="Y173" i="1"/>
  <c r="W173" i="1"/>
  <c r="U173" i="1"/>
  <c r="S173" i="1"/>
  <c r="Q173" i="1"/>
  <c r="O173" i="1"/>
  <c r="M173" i="1"/>
  <c r="K173" i="1"/>
  <c r="I173" i="1"/>
  <c r="G173" i="1"/>
  <c r="NN173" i="1"/>
  <c r="NL173" i="1"/>
  <c r="NJ173" i="1"/>
  <c r="NH173" i="1"/>
  <c r="NF173" i="1"/>
  <c r="ND173" i="1"/>
  <c r="NB173" i="1"/>
  <c r="MZ173" i="1"/>
  <c r="MX173" i="1"/>
  <c r="MV173" i="1"/>
  <c r="MT173" i="1"/>
  <c r="MR173" i="1"/>
  <c r="MP173" i="1"/>
  <c r="MN173" i="1"/>
  <c r="ML173" i="1"/>
  <c r="MJ173" i="1"/>
  <c r="MH173" i="1"/>
  <c r="MF173" i="1"/>
  <c r="MD173" i="1"/>
  <c r="MB173" i="1"/>
  <c r="LZ173" i="1"/>
  <c r="LX173" i="1"/>
  <c r="LV173" i="1"/>
  <c r="LT173" i="1"/>
  <c r="LR173" i="1"/>
  <c r="LP173" i="1"/>
  <c r="LN173" i="1"/>
  <c r="LL173" i="1"/>
  <c r="LJ173" i="1"/>
  <c r="LH173" i="1"/>
  <c r="LF173" i="1"/>
  <c r="LD173" i="1"/>
  <c r="LB173" i="1"/>
  <c r="KZ173" i="1"/>
  <c r="KX173" i="1"/>
  <c r="KV173" i="1"/>
  <c r="KT173" i="1"/>
  <c r="KR173" i="1"/>
  <c r="KP173" i="1"/>
  <c r="KN173" i="1"/>
  <c r="KL173" i="1"/>
  <c r="KJ173" i="1"/>
  <c r="KH173" i="1"/>
  <c r="KF173" i="1"/>
  <c r="KD173" i="1"/>
  <c r="KB173" i="1"/>
  <c r="JZ173" i="1"/>
  <c r="JX173" i="1"/>
  <c r="JV173" i="1"/>
  <c r="JT173" i="1"/>
  <c r="JR173" i="1"/>
  <c r="JP173" i="1"/>
  <c r="JN173" i="1"/>
  <c r="JL173" i="1"/>
  <c r="JJ173" i="1"/>
  <c r="JH173" i="1"/>
  <c r="JF173" i="1"/>
  <c r="JD173" i="1"/>
  <c r="JB173" i="1"/>
  <c r="IZ173" i="1"/>
  <c r="IX173" i="1"/>
  <c r="IV173" i="1"/>
  <c r="IT173" i="1"/>
  <c r="IR173" i="1"/>
  <c r="IP173" i="1"/>
  <c r="IN173" i="1"/>
  <c r="IL173" i="1"/>
  <c r="IJ173" i="1"/>
  <c r="IH173" i="1"/>
  <c r="IF173" i="1"/>
  <c r="ID173" i="1"/>
  <c r="IB173" i="1"/>
  <c r="HZ173" i="1"/>
  <c r="HX173" i="1"/>
  <c r="HV173" i="1"/>
  <c r="HT173" i="1"/>
  <c r="HR173" i="1"/>
  <c r="HP173" i="1"/>
  <c r="HN173" i="1"/>
  <c r="HL173" i="1"/>
  <c r="HJ173" i="1"/>
  <c r="HH173" i="1"/>
  <c r="HF173" i="1"/>
  <c r="HD173" i="1"/>
  <c r="HB173" i="1"/>
  <c r="GZ173" i="1"/>
  <c r="GX173" i="1"/>
  <c r="GV173" i="1"/>
  <c r="GT173" i="1"/>
  <c r="GR173" i="1"/>
  <c r="GP173" i="1"/>
  <c r="GN173" i="1"/>
  <c r="GL173" i="1"/>
  <c r="GJ173" i="1"/>
  <c r="GH173" i="1"/>
  <c r="GF173" i="1"/>
  <c r="GD173" i="1"/>
  <c r="GB173" i="1"/>
  <c r="FZ173" i="1"/>
  <c r="FX173" i="1"/>
  <c r="FV173" i="1"/>
  <c r="FT173" i="1"/>
  <c r="FR173" i="1"/>
  <c r="FP173" i="1"/>
  <c r="FN173" i="1"/>
  <c r="FL173" i="1"/>
  <c r="FJ173" i="1"/>
  <c r="FH173" i="1"/>
  <c r="FF173" i="1"/>
  <c r="FD173" i="1"/>
  <c r="FB173" i="1"/>
  <c r="EZ173" i="1"/>
  <c r="EX173" i="1"/>
  <c r="EV173" i="1"/>
  <c r="ET173" i="1"/>
  <c r="ER173" i="1"/>
  <c r="EP173" i="1"/>
  <c r="EN173" i="1"/>
  <c r="EL173" i="1"/>
  <c r="EJ173" i="1"/>
  <c r="EH173" i="1"/>
  <c r="EF173" i="1"/>
  <c r="ED173" i="1"/>
  <c r="EB173" i="1"/>
  <c r="DZ173" i="1"/>
  <c r="DX173" i="1"/>
  <c r="DV173" i="1"/>
  <c r="DT173" i="1"/>
  <c r="DR173" i="1"/>
  <c r="DP173" i="1"/>
  <c r="DN173" i="1"/>
  <c r="DL173" i="1"/>
  <c r="DJ173" i="1"/>
  <c r="DH173" i="1"/>
  <c r="DF173" i="1"/>
  <c r="DD173" i="1"/>
  <c r="DB173" i="1"/>
  <c r="CZ173" i="1"/>
  <c r="CT173" i="1"/>
  <c r="CR173" i="1"/>
  <c r="CP173" i="1"/>
  <c r="CN173" i="1"/>
  <c r="CL173" i="1"/>
  <c r="CJ173" i="1"/>
  <c r="CH173" i="1"/>
  <c r="CF173" i="1"/>
  <c r="CD173" i="1"/>
  <c r="CB173" i="1"/>
  <c r="BZ173" i="1"/>
  <c r="BX173" i="1"/>
  <c r="BV173" i="1"/>
  <c r="BT173" i="1"/>
  <c r="BR173" i="1"/>
  <c r="BP173" i="1"/>
  <c r="BN173" i="1"/>
  <c r="BL173" i="1"/>
  <c r="BJ173" i="1"/>
  <c r="BH173" i="1"/>
  <c r="BF173" i="1"/>
  <c r="BD173" i="1"/>
  <c r="BB173" i="1"/>
  <c r="AZ173" i="1"/>
  <c r="AX173" i="1"/>
  <c r="AV173" i="1"/>
  <c r="AT173" i="1"/>
  <c r="AR173" i="1"/>
  <c r="AP173" i="1"/>
  <c r="AN173" i="1"/>
  <c r="AL173" i="1"/>
  <c r="AJ173" i="1"/>
  <c r="AH173" i="1"/>
  <c r="AF173" i="1"/>
  <c r="AD173" i="1"/>
  <c r="AB173" i="1"/>
  <c r="Z173" i="1"/>
  <c r="X173" i="1"/>
  <c r="V173" i="1"/>
  <c r="T173" i="1"/>
  <c r="R173" i="1"/>
  <c r="P173" i="1"/>
  <c r="N173" i="1"/>
  <c r="L173" i="1"/>
  <c r="J173" i="1"/>
  <c r="H173" i="1"/>
  <c r="F173" i="1"/>
  <c r="C173" i="3"/>
  <c r="NN171" i="1"/>
  <c r="NL171" i="1"/>
  <c r="NJ171" i="1"/>
  <c r="NH171" i="1"/>
  <c r="NF171" i="1"/>
  <c r="ND171" i="1"/>
  <c r="NB171" i="1"/>
  <c r="MZ171" i="1"/>
  <c r="MX171" i="1"/>
  <c r="MV171" i="1"/>
  <c r="MT171" i="1"/>
  <c r="MR171" i="1"/>
  <c r="MP171" i="1"/>
  <c r="MN171" i="1"/>
  <c r="ML171" i="1"/>
  <c r="MJ171" i="1"/>
  <c r="MH171" i="1"/>
  <c r="MF171" i="1"/>
  <c r="MD171" i="1"/>
  <c r="MB171" i="1"/>
  <c r="LZ171" i="1"/>
  <c r="LX171" i="1"/>
  <c r="LV171" i="1"/>
  <c r="LT171" i="1"/>
  <c r="LR171" i="1"/>
  <c r="LP171" i="1"/>
  <c r="LN171" i="1"/>
  <c r="LL171" i="1"/>
  <c r="LJ171" i="1"/>
  <c r="LH171" i="1"/>
  <c r="LF171" i="1"/>
  <c r="LD171" i="1"/>
  <c r="NM171" i="1"/>
  <c r="NI171" i="1"/>
  <c r="NE171" i="1"/>
  <c r="NA171" i="1"/>
  <c r="MW171" i="1"/>
  <c r="MS171" i="1"/>
  <c r="MO171" i="1"/>
  <c r="MK171" i="1"/>
  <c r="MG171" i="1"/>
  <c r="MC171" i="1"/>
  <c r="LY171" i="1"/>
  <c r="LU171" i="1"/>
  <c r="LQ171" i="1"/>
  <c r="LM171" i="1"/>
  <c r="LI171" i="1"/>
  <c r="LE171" i="1"/>
  <c r="LB171" i="1"/>
  <c r="KZ171" i="1"/>
  <c r="KX171" i="1"/>
  <c r="KV171" i="1"/>
  <c r="KT171" i="1"/>
  <c r="KR171" i="1"/>
  <c r="KP171" i="1"/>
  <c r="KN171" i="1"/>
  <c r="KL171" i="1"/>
  <c r="KJ171" i="1"/>
  <c r="KH171" i="1"/>
  <c r="KF171" i="1"/>
  <c r="KD171" i="1"/>
  <c r="KB171" i="1"/>
  <c r="JZ171" i="1"/>
  <c r="JX171" i="1"/>
  <c r="JV171" i="1"/>
  <c r="JT171" i="1"/>
  <c r="JR171" i="1"/>
  <c r="JP171" i="1"/>
  <c r="JN171" i="1"/>
  <c r="JL171" i="1"/>
  <c r="JJ171" i="1"/>
  <c r="JH171" i="1"/>
  <c r="JF171" i="1"/>
  <c r="JD171" i="1"/>
  <c r="JB171" i="1"/>
  <c r="IZ171" i="1"/>
  <c r="IX171" i="1"/>
  <c r="IV171" i="1"/>
  <c r="IT171" i="1"/>
  <c r="IR171" i="1"/>
  <c r="IP171" i="1"/>
  <c r="IN171" i="1"/>
  <c r="IL171" i="1"/>
  <c r="IJ171" i="1"/>
  <c r="IH171" i="1"/>
  <c r="IF171" i="1"/>
  <c r="ID171" i="1"/>
  <c r="IB171" i="1"/>
  <c r="HZ171" i="1"/>
  <c r="HX171" i="1"/>
  <c r="HV171" i="1"/>
  <c r="HT171" i="1"/>
  <c r="HR171" i="1"/>
  <c r="HP171" i="1"/>
  <c r="HN171" i="1"/>
  <c r="HL171" i="1"/>
  <c r="HJ171" i="1"/>
  <c r="HH171" i="1"/>
  <c r="HF171" i="1"/>
  <c r="HD171" i="1"/>
  <c r="HB171" i="1"/>
  <c r="GZ171" i="1"/>
  <c r="GX171" i="1"/>
  <c r="GV171" i="1"/>
  <c r="GT171" i="1"/>
  <c r="GR171" i="1"/>
  <c r="GP171" i="1"/>
  <c r="GN171" i="1"/>
  <c r="GL171" i="1"/>
  <c r="GJ171" i="1"/>
  <c r="GH171" i="1"/>
  <c r="GF171" i="1"/>
  <c r="GD171" i="1"/>
  <c r="GB171" i="1"/>
  <c r="FZ171" i="1"/>
  <c r="FX171" i="1"/>
  <c r="FV171" i="1"/>
  <c r="FT171" i="1"/>
  <c r="FR171" i="1"/>
  <c r="FP171" i="1"/>
  <c r="FN171" i="1"/>
  <c r="FL171" i="1"/>
  <c r="FJ171" i="1"/>
  <c r="FH171" i="1"/>
  <c r="FF171" i="1"/>
  <c r="FD171" i="1"/>
  <c r="FB171" i="1"/>
  <c r="EZ171" i="1"/>
  <c r="EX171" i="1"/>
  <c r="EV171" i="1"/>
  <c r="ET171" i="1"/>
  <c r="ER171" i="1"/>
  <c r="EP171" i="1"/>
  <c r="EN171" i="1"/>
  <c r="EL171" i="1"/>
  <c r="EJ171" i="1"/>
  <c r="EH171" i="1"/>
  <c r="EF171" i="1"/>
  <c r="ED171" i="1"/>
  <c r="EB171" i="1"/>
  <c r="DZ171" i="1"/>
  <c r="DX171" i="1"/>
  <c r="DV171" i="1"/>
  <c r="DT171" i="1"/>
  <c r="DR171" i="1"/>
  <c r="DP171" i="1"/>
  <c r="DN171" i="1"/>
  <c r="DH171" i="1"/>
  <c r="CZ171" i="1"/>
  <c r="CT171" i="1"/>
  <c r="CF171" i="1"/>
  <c r="CD171" i="1"/>
  <c r="BX171" i="1"/>
  <c r="BR171" i="1"/>
  <c r="BJ171" i="1"/>
  <c r="BD171" i="1"/>
  <c r="AV171" i="1"/>
  <c r="AP171" i="1"/>
  <c r="AH171" i="1"/>
  <c r="AB171" i="1"/>
  <c r="T171" i="1"/>
  <c r="M171" i="1"/>
  <c r="I171" i="1"/>
  <c r="G171" i="1"/>
  <c r="NK171" i="1"/>
  <c r="NG171" i="1"/>
  <c r="NC171" i="1"/>
  <c r="MY171" i="1"/>
  <c r="MU171" i="1"/>
  <c r="MQ171" i="1"/>
  <c r="MM171" i="1"/>
  <c r="MI171" i="1"/>
  <c r="ME171" i="1"/>
  <c r="MA171" i="1"/>
  <c r="LW171" i="1"/>
  <c r="LS171" i="1"/>
  <c r="LO171" i="1"/>
  <c r="LK171" i="1"/>
  <c r="LG171" i="1"/>
  <c r="LC171" i="1"/>
  <c r="LA171" i="1"/>
  <c r="KY171" i="1"/>
  <c r="KW171" i="1"/>
  <c r="KU171" i="1"/>
  <c r="KS171" i="1"/>
  <c r="KQ171" i="1"/>
  <c r="KO171" i="1"/>
  <c r="KM171" i="1"/>
  <c r="KK171" i="1"/>
  <c r="KI171" i="1"/>
  <c r="KG171" i="1"/>
  <c r="KE171" i="1"/>
  <c r="KC171" i="1"/>
  <c r="KA171" i="1"/>
  <c r="JY171" i="1"/>
  <c r="JW171" i="1"/>
  <c r="JU171" i="1"/>
  <c r="JS171" i="1"/>
  <c r="JQ171" i="1"/>
  <c r="JO171" i="1"/>
  <c r="JM171" i="1"/>
  <c r="JK171" i="1"/>
  <c r="JI171" i="1"/>
  <c r="JG171" i="1"/>
  <c r="JE171" i="1"/>
  <c r="JC171" i="1"/>
  <c r="JA171" i="1"/>
  <c r="IY171" i="1"/>
  <c r="IW171" i="1"/>
  <c r="IU171" i="1"/>
  <c r="IS171" i="1"/>
  <c r="IQ171" i="1"/>
  <c r="IO171" i="1"/>
  <c r="IM171" i="1"/>
  <c r="IK171" i="1"/>
  <c r="II171" i="1"/>
  <c r="IG171" i="1"/>
  <c r="IE171" i="1"/>
  <c r="IC171" i="1"/>
  <c r="IA171" i="1"/>
  <c r="HY171" i="1"/>
  <c r="HW171" i="1"/>
  <c r="HU171" i="1"/>
  <c r="HS171" i="1"/>
  <c r="HQ171" i="1"/>
  <c r="HO171" i="1"/>
  <c r="HM171" i="1"/>
  <c r="HK171" i="1"/>
  <c r="HI171" i="1"/>
  <c r="HG171" i="1"/>
  <c r="HE171" i="1"/>
  <c r="HC171" i="1"/>
  <c r="HA171" i="1"/>
  <c r="GY171" i="1"/>
  <c r="GW171" i="1"/>
  <c r="GU171" i="1"/>
  <c r="GS171" i="1"/>
  <c r="GQ171" i="1"/>
  <c r="GO171" i="1"/>
  <c r="GM171" i="1"/>
  <c r="GK171" i="1"/>
  <c r="GI171" i="1"/>
  <c r="GG171" i="1"/>
  <c r="GE171" i="1"/>
  <c r="GC171" i="1"/>
  <c r="GA171" i="1"/>
  <c r="FY171" i="1"/>
  <c r="FW171" i="1"/>
  <c r="FU171" i="1"/>
  <c r="FS171" i="1"/>
  <c r="FQ171" i="1"/>
  <c r="FO171" i="1"/>
  <c r="FM171" i="1"/>
  <c r="FK171" i="1"/>
  <c r="FI171" i="1"/>
  <c r="FG171" i="1"/>
  <c r="FE171" i="1"/>
  <c r="FC171" i="1"/>
  <c r="FA171" i="1"/>
  <c r="EY171" i="1"/>
  <c r="EW171" i="1"/>
  <c r="EU171" i="1"/>
  <c r="ES171" i="1"/>
  <c r="EQ171" i="1"/>
  <c r="EO171" i="1"/>
  <c r="EM171" i="1"/>
  <c r="EK171" i="1"/>
  <c r="EI171" i="1"/>
  <c r="EG171" i="1"/>
  <c r="EE171" i="1"/>
  <c r="EC171" i="1"/>
  <c r="EA171" i="1"/>
  <c r="DY171" i="1"/>
  <c r="DW171" i="1"/>
  <c r="DU171" i="1"/>
  <c r="DS171" i="1"/>
  <c r="DQ171" i="1"/>
  <c r="DO171" i="1"/>
  <c r="DG171" i="1"/>
  <c r="DA171" i="1"/>
  <c r="CU171" i="1"/>
  <c r="CS171" i="1"/>
  <c r="CE171" i="1"/>
  <c r="BY171" i="1"/>
  <c r="BQ171" i="1"/>
  <c r="BK171" i="1"/>
  <c r="BC171" i="1"/>
  <c r="AW171" i="1"/>
  <c r="AO171" i="1"/>
  <c r="AI171" i="1"/>
  <c r="AA171" i="1"/>
  <c r="U171" i="1"/>
  <c r="N171" i="1"/>
  <c r="H171" i="1"/>
  <c r="F171" i="1"/>
  <c r="C171" i="3"/>
  <c r="NN169" i="1"/>
  <c r="NL169" i="1"/>
  <c r="NJ169" i="1"/>
  <c r="NH169" i="1"/>
  <c r="NF169" i="1"/>
  <c r="ND169" i="1"/>
  <c r="NB169" i="1"/>
  <c r="MZ169" i="1"/>
  <c r="MX169" i="1"/>
  <c r="MV169" i="1"/>
  <c r="MT169" i="1"/>
  <c r="MR169" i="1"/>
  <c r="MP169" i="1"/>
  <c r="MN169" i="1"/>
  <c r="ML169" i="1"/>
  <c r="MJ169" i="1"/>
  <c r="MH169" i="1"/>
  <c r="MF169" i="1"/>
  <c r="MD169" i="1"/>
  <c r="MB169" i="1"/>
  <c r="LZ169" i="1"/>
  <c r="LX169" i="1"/>
  <c r="LV169" i="1"/>
  <c r="LT169" i="1"/>
  <c r="LR169" i="1"/>
  <c r="LP169" i="1"/>
  <c r="LN169" i="1"/>
  <c r="LL169" i="1"/>
  <c r="LJ169" i="1"/>
  <c r="LH169" i="1"/>
  <c r="LF169" i="1"/>
  <c r="LD169" i="1"/>
  <c r="LB169" i="1"/>
  <c r="KZ169" i="1"/>
  <c r="KX169" i="1"/>
  <c r="KV169" i="1"/>
  <c r="KT169" i="1"/>
  <c r="KR169" i="1"/>
  <c r="KP169" i="1"/>
  <c r="KN169" i="1"/>
  <c r="KL169" i="1"/>
  <c r="KJ169" i="1"/>
  <c r="KH169" i="1"/>
  <c r="KF169" i="1"/>
  <c r="KD169" i="1"/>
  <c r="KB169" i="1"/>
  <c r="JZ169" i="1"/>
  <c r="JX169" i="1"/>
  <c r="JV169" i="1"/>
  <c r="JT169" i="1"/>
  <c r="JR169" i="1"/>
  <c r="JP169" i="1"/>
  <c r="JN169" i="1"/>
  <c r="JL169" i="1"/>
  <c r="JJ169" i="1"/>
  <c r="JH169" i="1"/>
  <c r="JF169" i="1"/>
  <c r="JD169" i="1"/>
  <c r="JB169" i="1"/>
  <c r="IZ169" i="1"/>
  <c r="IX169" i="1"/>
  <c r="IV169" i="1"/>
  <c r="IT169" i="1"/>
  <c r="IR169" i="1"/>
  <c r="IP169" i="1"/>
  <c r="IN169" i="1"/>
  <c r="IL169" i="1"/>
  <c r="IJ169" i="1"/>
  <c r="IH169" i="1"/>
  <c r="IF169" i="1"/>
  <c r="ID169" i="1"/>
  <c r="IB169" i="1"/>
  <c r="HZ169" i="1"/>
  <c r="HX169" i="1"/>
  <c r="HV169" i="1"/>
  <c r="HT169" i="1"/>
  <c r="HR169" i="1"/>
  <c r="HP169" i="1"/>
  <c r="HN169" i="1"/>
  <c r="HL169" i="1"/>
  <c r="HJ169" i="1"/>
  <c r="HH169" i="1"/>
  <c r="HF169" i="1"/>
  <c r="HD169" i="1"/>
  <c r="HB169" i="1"/>
  <c r="GZ169" i="1"/>
  <c r="GX169" i="1"/>
  <c r="GV169" i="1"/>
  <c r="GT169" i="1"/>
  <c r="GR169" i="1"/>
  <c r="GP169" i="1"/>
  <c r="GN169" i="1"/>
  <c r="GL169" i="1"/>
  <c r="GJ169" i="1"/>
  <c r="GH169" i="1"/>
  <c r="GF169" i="1"/>
  <c r="GD169" i="1"/>
  <c r="GB169" i="1"/>
  <c r="FZ169" i="1"/>
  <c r="FX169" i="1"/>
  <c r="FV169" i="1"/>
  <c r="FT169" i="1"/>
  <c r="FR169" i="1"/>
  <c r="FP169" i="1"/>
  <c r="FN169" i="1"/>
  <c r="FL169" i="1"/>
  <c r="FJ169" i="1"/>
  <c r="FH169" i="1"/>
  <c r="FF169" i="1"/>
  <c r="FD169" i="1"/>
  <c r="FB169" i="1"/>
  <c r="EZ169" i="1"/>
  <c r="EX169" i="1"/>
  <c r="EV169" i="1"/>
  <c r="ET169" i="1"/>
  <c r="ER169" i="1"/>
  <c r="EP169" i="1"/>
  <c r="EN169" i="1"/>
  <c r="EL169" i="1"/>
  <c r="EJ169" i="1"/>
  <c r="EH169" i="1"/>
  <c r="EF169" i="1"/>
  <c r="ED169" i="1"/>
  <c r="EB169" i="1"/>
  <c r="DZ169" i="1"/>
  <c r="DX169" i="1"/>
  <c r="DV169" i="1"/>
  <c r="DT169" i="1"/>
  <c r="DR169" i="1"/>
  <c r="DP169" i="1"/>
  <c r="DN169" i="1"/>
  <c r="DH169" i="1"/>
  <c r="CZ169" i="1"/>
  <c r="CT169" i="1"/>
  <c r="CF169" i="1"/>
  <c r="CD169" i="1"/>
  <c r="BX169" i="1"/>
  <c r="BR169" i="1"/>
  <c r="BJ169" i="1"/>
  <c r="BD169" i="1"/>
  <c r="AV169" i="1"/>
  <c r="AP169" i="1"/>
  <c r="AH169" i="1"/>
  <c r="AB169" i="1"/>
  <c r="T169" i="1"/>
  <c r="N169" i="1"/>
  <c r="H169" i="1"/>
  <c r="F169" i="1"/>
  <c r="NM169" i="1"/>
  <c r="NK169" i="1"/>
  <c r="NI169" i="1"/>
  <c r="NG169" i="1"/>
  <c r="NE169" i="1"/>
  <c r="NC169" i="1"/>
  <c r="NA169" i="1"/>
  <c r="MY169" i="1"/>
  <c r="MW169" i="1"/>
  <c r="MU169" i="1"/>
  <c r="MS169" i="1"/>
  <c r="MQ169" i="1"/>
  <c r="MO169" i="1"/>
  <c r="MM169" i="1"/>
  <c r="MK169" i="1"/>
  <c r="MI169" i="1"/>
  <c r="MG169" i="1"/>
  <c r="ME169" i="1"/>
  <c r="MC169" i="1"/>
  <c r="MA169" i="1"/>
  <c r="LY169" i="1"/>
  <c r="LW169" i="1"/>
  <c r="LU169" i="1"/>
  <c r="LS169" i="1"/>
  <c r="LQ169" i="1"/>
  <c r="LO169" i="1"/>
  <c r="LM169" i="1"/>
  <c r="LK169" i="1"/>
  <c r="LI169" i="1"/>
  <c r="LG169" i="1"/>
  <c r="LE169" i="1"/>
  <c r="LC169" i="1"/>
  <c r="LA169" i="1"/>
  <c r="KY169" i="1"/>
  <c r="KW169" i="1"/>
  <c r="KU169" i="1"/>
  <c r="KS169" i="1"/>
  <c r="KQ169" i="1"/>
  <c r="KO169" i="1"/>
  <c r="KM169" i="1"/>
  <c r="KK169" i="1"/>
  <c r="KI169" i="1"/>
  <c r="KG169" i="1"/>
  <c r="KE169" i="1"/>
  <c r="KC169" i="1"/>
  <c r="KA169" i="1"/>
  <c r="JY169" i="1"/>
  <c r="JW169" i="1"/>
  <c r="JU169" i="1"/>
  <c r="JS169" i="1"/>
  <c r="JQ169" i="1"/>
  <c r="JO169" i="1"/>
  <c r="JM169" i="1"/>
  <c r="JK169" i="1"/>
  <c r="JI169" i="1"/>
  <c r="JG169" i="1"/>
  <c r="JE169" i="1"/>
  <c r="JC169" i="1"/>
  <c r="JA169" i="1"/>
  <c r="IY169" i="1"/>
  <c r="IW169" i="1"/>
  <c r="IU169" i="1"/>
  <c r="IS169" i="1"/>
  <c r="IQ169" i="1"/>
  <c r="IO169" i="1"/>
  <c r="IM169" i="1"/>
  <c r="IK169" i="1"/>
  <c r="II169" i="1"/>
  <c r="IG169" i="1"/>
  <c r="IE169" i="1"/>
  <c r="IC169" i="1"/>
  <c r="IA169" i="1"/>
  <c r="HY169" i="1"/>
  <c r="HW169" i="1"/>
  <c r="HU169" i="1"/>
  <c r="HS169" i="1"/>
  <c r="HQ169" i="1"/>
  <c r="HO169" i="1"/>
  <c r="HM169" i="1"/>
  <c r="HK169" i="1"/>
  <c r="HI169" i="1"/>
  <c r="HG169" i="1"/>
  <c r="HE169" i="1"/>
  <c r="HC169" i="1"/>
  <c r="HA169" i="1"/>
  <c r="GY169" i="1"/>
  <c r="GW169" i="1"/>
  <c r="GU169" i="1"/>
  <c r="GS169" i="1"/>
  <c r="GQ169" i="1"/>
  <c r="GO169" i="1"/>
  <c r="GM169" i="1"/>
  <c r="GK169" i="1"/>
  <c r="GI169" i="1"/>
  <c r="GG169" i="1"/>
  <c r="GE169" i="1"/>
  <c r="GC169" i="1"/>
  <c r="GA169" i="1"/>
  <c r="FY169" i="1"/>
  <c r="FW169" i="1"/>
  <c r="FU169" i="1"/>
  <c r="FS169" i="1"/>
  <c r="FQ169" i="1"/>
  <c r="FO169" i="1"/>
  <c r="FM169" i="1"/>
  <c r="FK169" i="1"/>
  <c r="FI169" i="1"/>
  <c r="FG169" i="1"/>
  <c r="FE169" i="1"/>
  <c r="FC169" i="1"/>
  <c r="FA169" i="1"/>
  <c r="EY169" i="1"/>
  <c r="EW169" i="1"/>
  <c r="EU169" i="1"/>
  <c r="ES169" i="1"/>
  <c r="EQ169" i="1"/>
  <c r="EO169" i="1"/>
  <c r="EM169" i="1"/>
  <c r="EK169" i="1"/>
  <c r="EI169" i="1"/>
  <c r="EG169" i="1"/>
  <c r="EE169" i="1"/>
  <c r="EC169" i="1"/>
  <c r="EA169" i="1"/>
  <c r="DY169" i="1"/>
  <c r="DW169" i="1"/>
  <c r="DU169" i="1"/>
  <c r="DS169" i="1"/>
  <c r="DQ169" i="1"/>
  <c r="DO169" i="1"/>
  <c r="DG169" i="1"/>
  <c r="DA169" i="1"/>
  <c r="CU169" i="1"/>
  <c r="CS169" i="1"/>
  <c r="CE169" i="1"/>
  <c r="BY169" i="1"/>
  <c r="BQ169" i="1"/>
  <c r="BK169" i="1"/>
  <c r="BC169" i="1"/>
  <c r="AW169" i="1"/>
  <c r="AO169" i="1"/>
  <c r="AI169" i="1"/>
  <c r="AA169" i="1"/>
  <c r="U169" i="1"/>
  <c r="M169" i="1"/>
  <c r="I169" i="1"/>
  <c r="G169" i="1"/>
  <c r="Q167" i="1"/>
  <c r="P167" i="1"/>
  <c r="O167" i="1"/>
  <c r="NM167" i="1"/>
  <c r="NK167" i="1"/>
  <c r="NI167" i="1"/>
  <c r="NG167" i="1"/>
  <c r="NE167" i="1"/>
  <c r="NC167" i="1"/>
  <c r="NA167" i="1"/>
  <c r="MY167" i="1"/>
  <c r="MW167" i="1"/>
  <c r="MU167" i="1"/>
  <c r="MS167" i="1"/>
  <c r="MQ167" i="1"/>
  <c r="MO167" i="1"/>
  <c r="MM167" i="1"/>
  <c r="MK167" i="1"/>
  <c r="MI167" i="1"/>
  <c r="MG167" i="1"/>
  <c r="ME167" i="1"/>
  <c r="MC167" i="1"/>
  <c r="MA167" i="1"/>
  <c r="LY167" i="1"/>
  <c r="LW167" i="1"/>
  <c r="LU167" i="1"/>
  <c r="LS167" i="1"/>
  <c r="LQ167" i="1"/>
  <c r="LO167" i="1"/>
  <c r="LM167" i="1"/>
  <c r="LK167" i="1"/>
  <c r="LI167" i="1"/>
  <c r="LG167" i="1"/>
  <c r="LE167" i="1"/>
  <c r="LC167" i="1"/>
  <c r="LA167" i="1"/>
  <c r="KY167" i="1"/>
  <c r="KW167" i="1"/>
  <c r="KU167" i="1"/>
  <c r="KS167" i="1"/>
  <c r="KQ167" i="1"/>
  <c r="KO167" i="1"/>
  <c r="KM167" i="1"/>
  <c r="KK167" i="1"/>
  <c r="KI167" i="1"/>
  <c r="KG167" i="1"/>
  <c r="KE167" i="1"/>
  <c r="KC167" i="1"/>
  <c r="KA167" i="1"/>
  <c r="JY167" i="1"/>
  <c r="JW167" i="1"/>
  <c r="JU167" i="1"/>
  <c r="JS167" i="1"/>
  <c r="JQ167" i="1"/>
  <c r="JO167" i="1"/>
  <c r="JM167" i="1"/>
  <c r="JK167" i="1"/>
  <c r="JI167" i="1"/>
  <c r="JG167" i="1"/>
  <c r="JE167" i="1"/>
  <c r="JC167" i="1"/>
  <c r="JA167" i="1"/>
  <c r="IY167" i="1"/>
  <c r="IW167" i="1"/>
  <c r="IU167" i="1"/>
  <c r="IS167" i="1"/>
  <c r="IQ167" i="1"/>
  <c r="IO167" i="1"/>
  <c r="IM167" i="1"/>
  <c r="IK167" i="1"/>
  <c r="II167" i="1"/>
  <c r="IG167" i="1"/>
  <c r="IE167" i="1"/>
  <c r="IC167" i="1"/>
  <c r="IA167" i="1"/>
  <c r="HY167" i="1"/>
  <c r="HW167" i="1"/>
  <c r="HU167" i="1"/>
  <c r="HS167" i="1"/>
  <c r="HQ167" i="1"/>
  <c r="HO167" i="1"/>
  <c r="HM167" i="1"/>
  <c r="HK167" i="1"/>
  <c r="HI167" i="1"/>
  <c r="HG167" i="1"/>
  <c r="HE167" i="1"/>
  <c r="HC167" i="1"/>
  <c r="HA167" i="1"/>
  <c r="GY167" i="1"/>
  <c r="GW167" i="1"/>
  <c r="GU167" i="1"/>
  <c r="GS167" i="1"/>
  <c r="GQ167" i="1"/>
  <c r="GO167" i="1"/>
  <c r="GM167" i="1"/>
  <c r="GK167" i="1"/>
  <c r="GI167" i="1"/>
  <c r="GG167" i="1"/>
  <c r="GE167" i="1"/>
  <c r="GC167" i="1"/>
  <c r="GA167" i="1"/>
  <c r="FY167" i="1"/>
  <c r="FW167" i="1"/>
  <c r="FU167" i="1"/>
  <c r="FS167" i="1"/>
  <c r="FQ167" i="1"/>
  <c r="FO167" i="1"/>
  <c r="FM167" i="1"/>
  <c r="FK167" i="1"/>
  <c r="FI167" i="1"/>
  <c r="FG167" i="1"/>
  <c r="FE167" i="1"/>
  <c r="FC167" i="1"/>
  <c r="FA167" i="1"/>
  <c r="EY167" i="1"/>
  <c r="EW167" i="1"/>
  <c r="EU167" i="1"/>
  <c r="ES167" i="1"/>
  <c r="EQ167" i="1"/>
  <c r="EO167" i="1"/>
  <c r="EM167" i="1"/>
  <c r="EK167" i="1"/>
  <c r="EI167" i="1"/>
  <c r="EG167" i="1"/>
  <c r="EE167" i="1"/>
  <c r="EC167" i="1"/>
  <c r="EA167" i="1"/>
  <c r="DY167" i="1"/>
  <c r="DW167" i="1"/>
  <c r="DU167" i="1"/>
  <c r="DS167" i="1"/>
  <c r="DQ167" i="1"/>
  <c r="DO167" i="1"/>
  <c r="DG167" i="1"/>
  <c r="DA167" i="1"/>
  <c r="CY167" i="1"/>
  <c r="CW167" i="1"/>
  <c r="CU167" i="1"/>
  <c r="CS167" i="1"/>
  <c r="CQ167" i="1"/>
  <c r="CO167" i="1"/>
  <c r="CM167" i="1"/>
  <c r="CK167" i="1"/>
  <c r="CI167" i="1"/>
  <c r="CG167" i="1"/>
  <c r="CE167" i="1"/>
  <c r="CC167" i="1"/>
  <c r="CA167" i="1"/>
  <c r="BY167" i="1"/>
  <c r="BW167" i="1"/>
  <c r="BU167" i="1"/>
  <c r="BS167" i="1"/>
  <c r="BQ167" i="1"/>
  <c r="BO167" i="1"/>
  <c r="BM167" i="1"/>
  <c r="BK167" i="1"/>
  <c r="BI167" i="1"/>
  <c r="BG167" i="1"/>
  <c r="BE167" i="1"/>
  <c r="BC167" i="1"/>
  <c r="BA167" i="1"/>
  <c r="AY167" i="1"/>
  <c r="AW167" i="1"/>
  <c r="AU167" i="1"/>
  <c r="AS167" i="1"/>
  <c r="AQ167" i="1"/>
  <c r="AO167" i="1"/>
  <c r="AM167" i="1"/>
  <c r="AK167" i="1"/>
  <c r="AI167" i="1"/>
  <c r="AG167" i="1"/>
  <c r="AE167" i="1"/>
  <c r="AC167" i="1"/>
  <c r="AA167" i="1"/>
  <c r="Y167" i="1"/>
  <c r="W167" i="1"/>
  <c r="U167" i="1"/>
  <c r="S167" i="1"/>
  <c r="N167" i="1"/>
  <c r="L167" i="1"/>
  <c r="J167" i="1"/>
  <c r="H167" i="1"/>
  <c r="F167" i="1"/>
  <c r="NN167" i="1"/>
  <c r="NL167" i="1"/>
  <c r="NJ167" i="1"/>
  <c r="NH167" i="1"/>
  <c r="NF167" i="1"/>
  <c r="ND167" i="1"/>
  <c r="NB167" i="1"/>
  <c r="MZ167" i="1"/>
  <c r="MX167" i="1"/>
  <c r="MV167" i="1"/>
  <c r="MT167" i="1"/>
  <c r="MR167" i="1"/>
  <c r="MP167" i="1"/>
  <c r="MN167" i="1"/>
  <c r="ML167" i="1"/>
  <c r="MJ167" i="1"/>
  <c r="MH167" i="1"/>
  <c r="MF167" i="1"/>
  <c r="MD167" i="1"/>
  <c r="MB167" i="1"/>
  <c r="LZ167" i="1"/>
  <c r="LX167" i="1"/>
  <c r="LV167" i="1"/>
  <c r="LT167" i="1"/>
  <c r="LR167" i="1"/>
  <c r="LP167" i="1"/>
  <c r="LN167" i="1"/>
  <c r="LL167" i="1"/>
  <c r="LJ167" i="1"/>
  <c r="LH167" i="1"/>
  <c r="LF167" i="1"/>
  <c r="LD167" i="1"/>
  <c r="LB167" i="1"/>
  <c r="KZ167" i="1"/>
  <c r="KX167" i="1"/>
  <c r="KV167" i="1"/>
  <c r="KT167" i="1"/>
  <c r="KR167" i="1"/>
  <c r="KP167" i="1"/>
  <c r="KN167" i="1"/>
  <c r="KL167" i="1"/>
  <c r="KJ167" i="1"/>
  <c r="KH167" i="1"/>
  <c r="KF167" i="1"/>
  <c r="KD167" i="1"/>
  <c r="KB167" i="1"/>
  <c r="JZ167" i="1"/>
  <c r="JX167" i="1"/>
  <c r="JV167" i="1"/>
  <c r="JT167" i="1"/>
  <c r="JR167" i="1"/>
  <c r="JP167" i="1"/>
  <c r="JN167" i="1"/>
  <c r="JL167" i="1"/>
  <c r="JJ167" i="1"/>
  <c r="JH167" i="1"/>
  <c r="JF167" i="1"/>
  <c r="JD167" i="1"/>
  <c r="JB167" i="1"/>
  <c r="IZ167" i="1"/>
  <c r="IX167" i="1"/>
  <c r="IV167" i="1"/>
  <c r="IT167" i="1"/>
  <c r="IR167" i="1"/>
  <c r="IP167" i="1"/>
  <c r="IN167" i="1"/>
  <c r="IL167" i="1"/>
  <c r="IJ167" i="1"/>
  <c r="IH167" i="1"/>
  <c r="IF167" i="1"/>
  <c r="ID167" i="1"/>
  <c r="IB167" i="1"/>
  <c r="HZ167" i="1"/>
  <c r="HX167" i="1"/>
  <c r="HV167" i="1"/>
  <c r="HT167" i="1"/>
  <c r="HR167" i="1"/>
  <c r="HP167" i="1"/>
  <c r="HN167" i="1"/>
  <c r="HL167" i="1"/>
  <c r="HJ167" i="1"/>
  <c r="HH167" i="1"/>
  <c r="HF167" i="1"/>
  <c r="HD167" i="1"/>
  <c r="HB167" i="1"/>
  <c r="GZ167" i="1"/>
  <c r="GX167" i="1"/>
  <c r="GV167" i="1"/>
  <c r="GT167" i="1"/>
  <c r="GR167" i="1"/>
  <c r="GP167" i="1"/>
  <c r="GN167" i="1"/>
  <c r="GL167" i="1"/>
  <c r="GJ167" i="1"/>
  <c r="GH167" i="1"/>
  <c r="GF167" i="1"/>
  <c r="GD167" i="1"/>
  <c r="GB167" i="1"/>
  <c r="FZ167" i="1"/>
  <c r="FX167" i="1"/>
  <c r="FV167" i="1"/>
  <c r="FT167" i="1"/>
  <c r="FR167" i="1"/>
  <c r="FP167" i="1"/>
  <c r="FN167" i="1"/>
  <c r="FL167" i="1"/>
  <c r="FJ167" i="1"/>
  <c r="FH167" i="1"/>
  <c r="FF167" i="1"/>
  <c r="FD167" i="1"/>
  <c r="FB167" i="1"/>
  <c r="EZ167" i="1"/>
  <c r="EX167" i="1"/>
  <c r="EV167" i="1"/>
  <c r="ET167" i="1"/>
  <c r="ER167" i="1"/>
  <c r="EP167" i="1"/>
  <c r="EN167" i="1"/>
  <c r="EL167" i="1"/>
  <c r="EJ167" i="1"/>
  <c r="EH167" i="1"/>
  <c r="EF167" i="1"/>
  <c r="ED167" i="1"/>
  <c r="EB167" i="1"/>
  <c r="DZ167" i="1"/>
  <c r="DX167" i="1"/>
  <c r="DV167" i="1"/>
  <c r="DT167" i="1"/>
  <c r="DR167" i="1"/>
  <c r="DP167" i="1"/>
  <c r="DN167" i="1"/>
  <c r="DH167" i="1"/>
  <c r="DF167" i="1"/>
  <c r="CZ167" i="1"/>
  <c r="CX167" i="1"/>
  <c r="CV167" i="1"/>
  <c r="CT167" i="1"/>
  <c r="CR167" i="1"/>
  <c r="CP167" i="1"/>
  <c r="CN167" i="1"/>
  <c r="CL167" i="1"/>
  <c r="CJ167" i="1"/>
  <c r="CH167" i="1"/>
  <c r="CF167" i="1"/>
  <c r="CD167" i="1"/>
  <c r="CB167" i="1"/>
  <c r="BZ167" i="1"/>
  <c r="BX167" i="1"/>
  <c r="BV167" i="1"/>
  <c r="BT167" i="1"/>
  <c r="BR167" i="1"/>
  <c r="BP167" i="1"/>
  <c r="BN167" i="1"/>
  <c r="BL167" i="1"/>
  <c r="BJ167" i="1"/>
  <c r="BH167" i="1"/>
  <c r="BF167" i="1"/>
  <c r="BD167" i="1"/>
  <c r="BB167" i="1"/>
  <c r="AZ167" i="1"/>
  <c r="AX167" i="1"/>
  <c r="AV167" i="1"/>
  <c r="AT167" i="1"/>
  <c r="AR167" i="1"/>
  <c r="AP167" i="1"/>
  <c r="AN167" i="1"/>
  <c r="AL167" i="1"/>
  <c r="AJ167" i="1"/>
  <c r="AH167" i="1"/>
  <c r="AF167" i="1"/>
  <c r="AD167" i="1"/>
  <c r="AB167" i="1"/>
  <c r="Z167" i="1"/>
  <c r="X167" i="1"/>
  <c r="V167" i="1"/>
  <c r="T167" i="1"/>
  <c r="R167" i="1"/>
  <c r="M167" i="1"/>
  <c r="K167" i="1"/>
  <c r="I167" i="1"/>
  <c r="G167" i="1"/>
  <c r="NM165" i="1"/>
  <c r="NK165" i="1"/>
  <c r="NI165" i="1"/>
  <c r="NG165" i="1"/>
  <c r="NE165" i="1"/>
  <c r="NC165" i="1"/>
  <c r="NA165" i="1"/>
  <c r="MY165" i="1"/>
  <c r="MW165" i="1"/>
  <c r="MU165" i="1"/>
  <c r="MS165" i="1"/>
  <c r="MQ165" i="1"/>
  <c r="MO165" i="1"/>
  <c r="MM165" i="1"/>
  <c r="MK165" i="1"/>
  <c r="MI165" i="1"/>
  <c r="MG165" i="1"/>
  <c r="ME165" i="1"/>
  <c r="MC165" i="1"/>
  <c r="MA165" i="1"/>
  <c r="LY165" i="1"/>
  <c r="LW165" i="1"/>
  <c r="LU165" i="1"/>
  <c r="LS165" i="1"/>
  <c r="LQ165" i="1"/>
  <c r="LO165" i="1"/>
  <c r="LM165" i="1"/>
  <c r="LK165" i="1"/>
  <c r="LI165" i="1"/>
  <c r="LG165" i="1"/>
  <c r="LE165" i="1"/>
  <c r="LC165" i="1"/>
  <c r="LA165" i="1"/>
  <c r="KY165" i="1"/>
  <c r="KW165" i="1"/>
  <c r="KU165" i="1"/>
  <c r="KS165" i="1"/>
  <c r="KQ165" i="1"/>
  <c r="KO165" i="1"/>
  <c r="KM165" i="1"/>
  <c r="KK165" i="1"/>
  <c r="KI165" i="1"/>
  <c r="KG165" i="1"/>
  <c r="KE165" i="1"/>
  <c r="KC165" i="1"/>
  <c r="KA165" i="1"/>
  <c r="JY165" i="1"/>
  <c r="JW165" i="1"/>
  <c r="JU165" i="1"/>
  <c r="JS165" i="1"/>
  <c r="JQ165" i="1"/>
  <c r="JO165" i="1"/>
  <c r="JM165" i="1"/>
  <c r="JK165" i="1"/>
  <c r="JI165" i="1"/>
  <c r="JG165" i="1"/>
  <c r="JE165" i="1"/>
  <c r="JC165" i="1"/>
  <c r="JA165" i="1"/>
  <c r="IY165" i="1"/>
  <c r="IW165" i="1"/>
  <c r="IU165" i="1"/>
  <c r="IS165" i="1"/>
  <c r="IQ165" i="1"/>
  <c r="IO165" i="1"/>
  <c r="IM165" i="1"/>
  <c r="IK165" i="1"/>
  <c r="II165" i="1"/>
  <c r="IG165" i="1"/>
  <c r="IE165" i="1"/>
  <c r="IC165" i="1"/>
  <c r="IA165" i="1"/>
  <c r="HY165" i="1"/>
  <c r="HW165" i="1"/>
  <c r="HU165" i="1"/>
  <c r="HS165" i="1"/>
  <c r="HQ165" i="1"/>
  <c r="HO165" i="1"/>
  <c r="HM165" i="1"/>
  <c r="HK165" i="1"/>
  <c r="HI165" i="1"/>
  <c r="HG165" i="1"/>
  <c r="HE165" i="1"/>
  <c r="HC165" i="1"/>
  <c r="HA165" i="1"/>
  <c r="GY165" i="1"/>
  <c r="GW165" i="1"/>
  <c r="GU165" i="1"/>
  <c r="GS165" i="1"/>
  <c r="GQ165" i="1"/>
  <c r="GO165" i="1"/>
  <c r="GM165" i="1"/>
  <c r="GK165" i="1"/>
  <c r="GI165" i="1"/>
  <c r="GG165" i="1"/>
  <c r="GE165" i="1"/>
  <c r="GC165" i="1"/>
  <c r="GA165" i="1"/>
  <c r="FY165" i="1"/>
  <c r="FW165" i="1"/>
  <c r="FU165" i="1"/>
  <c r="FS165" i="1"/>
  <c r="FQ165" i="1"/>
  <c r="FO165" i="1"/>
  <c r="FM165" i="1"/>
  <c r="FK165" i="1"/>
  <c r="FI165" i="1"/>
  <c r="FG165" i="1"/>
  <c r="FE165" i="1"/>
  <c r="FC165" i="1"/>
  <c r="FA165" i="1"/>
  <c r="EY165" i="1"/>
  <c r="EW165" i="1"/>
  <c r="EU165" i="1"/>
  <c r="ES165" i="1"/>
  <c r="EQ165" i="1"/>
  <c r="EO165" i="1"/>
  <c r="EM165" i="1"/>
  <c r="EK165" i="1"/>
  <c r="EI165" i="1"/>
  <c r="EG165" i="1"/>
  <c r="EE165" i="1"/>
  <c r="EC165" i="1"/>
  <c r="EA165" i="1"/>
  <c r="DY165" i="1"/>
  <c r="DW165" i="1"/>
  <c r="DU165" i="1"/>
  <c r="DS165" i="1"/>
  <c r="DQ165" i="1"/>
  <c r="DO165" i="1"/>
  <c r="DG165" i="1"/>
  <c r="DA165" i="1"/>
  <c r="CU165" i="1"/>
  <c r="CS165" i="1"/>
  <c r="CE165" i="1"/>
  <c r="BY165" i="1"/>
  <c r="BQ165" i="1"/>
  <c r="BK165" i="1"/>
  <c r="BC165" i="1"/>
  <c r="AW165" i="1"/>
  <c r="AO165" i="1"/>
  <c r="AI165" i="1"/>
  <c r="AA165" i="1"/>
  <c r="U165" i="1"/>
  <c r="N165" i="1"/>
  <c r="H165" i="1"/>
  <c r="F165" i="1"/>
  <c r="NN165" i="1"/>
  <c r="NL165" i="1"/>
  <c r="NJ165" i="1"/>
  <c r="NH165" i="1"/>
  <c r="NF165" i="1"/>
  <c r="ND165" i="1"/>
  <c r="NB165" i="1"/>
  <c r="MZ165" i="1"/>
  <c r="MX165" i="1"/>
  <c r="MV165" i="1"/>
  <c r="MT165" i="1"/>
  <c r="MR165" i="1"/>
  <c r="MP165" i="1"/>
  <c r="MN165" i="1"/>
  <c r="ML165" i="1"/>
  <c r="MJ165" i="1"/>
  <c r="MH165" i="1"/>
  <c r="MF165" i="1"/>
  <c r="MD165" i="1"/>
  <c r="MB165" i="1"/>
  <c r="LZ165" i="1"/>
  <c r="LX165" i="1"/>
  <c r="LV165" i="1"/>
  <c r="LT165" i="1"/>
  <c r="LR165" i="1"/>
  <c r="LP165" i="1"/>
  <c r="LN165" i="1"/>
  <c r="LL165" i="1"/>
  <c r="LJ165" i="1"/>
  <c r="LH165" i="1"/>
  <c r="LF165" i="1"/>
  <c r="LD165" i="1"/>
  <c r="LB165" i="1"/>
  <c r="KZ165" i="1"/>
  <c r="KX165" i="1"/>
  <c r="KV165" i="1"/>
  <c r="KT165" i="1"/>
  <c r="KR165" i="1"/>
  <c r="KP165" i="1"/>
  <c r="KN165" i="1"/>
  <c r="KL165" i="1"/>
  <c r="KJ165" i="1"/>
  <c r="KH165" i="1"/>
  <c r="KF165" i="1"/>
  <c r="KD165" i="1"/>
  <c r="KB165" i="1"/>
  <c r="JZ165" i="1"/>
  <c r="JX165" i="1"/>
  <c r="JV165" i="1"/>
  <c r="JT165" i="1"/>
  <c r="JR165" i="1"/>
  <c r="JP165" i="1"/>
  <c r="JN165" i="1"/>
  <c r="JL165" i="1"/>
  <c r="JJ165" i="1"/>
  <c r="JH165" i="1"/>
  <c r="JF165" i="1"/>
  <c r="JD165" i="1"/>
  <c r="JB165" i="1"/>
  <c r="IZ165" i="1"/>
  <c r="IX165" i="1"/>
  <c r="IV165" i="1"/>
  <c r="IT165" i="1"/>
  <c r="IR165" i="1"/>
  <c r="IP165" i="1"/>
  <c r="IN165" i="1"/>
  <c r="IL165" i="1"/>
  <c r="IJ165" i="1"/>
  <c r="IH165" i="1"/>
  <c r="IF165" i="1"/>
  <c r="ID165" i="1"/>
  <c r="IB165" i="1"/>
  <c r="HZ165" i="1"/>
  <c r="HX165" i="1"/>
  <c r="HV165" i="1"/>
  <c r="HT165" i="1"/>
  <c r="HR165" i="1"/>
  <c r="HP165" i="1"/>
  <c r="HN165" i="1"/>
  <c r="HL165" i="1"/>
  <c r="HJ165" i="1"/>
  <c r="HH165" i="1"/>
  <c r="HF165" i="1"/>
  <c r="HD165" i="1"/>
  <c r="HB165" i="1"/>
  <c r="GZ165" i="1"/>
  <c r="GX165" i="1"/>
  <c r="GV165" i="1"/>
  <c r="GT165" i="1"/>
  <c r="GR165" i="1"/>
  <c r="GP165" i="1"/>
  <c r="GN165" i="1"/>
  <c r="GL165" i="1"/>
  <c r="GJ165" i="1"/>
  <c r="GH165" i="1"/>
  <c r="GF165" i="1"/>
  <c r="GD165" i="1"/>
  <c r="GB165" i="1"/>
  <c r="FZ165" i="1"/>
  <c r="FX165" i="1"/>
  <c r="FV165" i="1"/>
  <c r="FT165" i="1"/>
  <c r="FR165" i="1"/>
  <c r="FP165" i="1"/>
  <c r="FN165" i="1"/>
  <c r="FL165" i="1"/>
  <c r="FJ165" i="1"/>
  <c r="FH165" i="1"/>
  <c r="FF165" i="1"/>
  <c r="FD165" i="1"/>
  <c r="FB165" i="1"/>
  <c r="EZ165" i="1"/>
  <c r="EX165" i="1"/>
  <c r="EV165" i="1"/>
  <c r="ET165" i="1"/>
  <c r="ER165" i="1"/>
  <c r="EP165" i="1"/>
  <c r="EN165" i="1"/>
  <c r="EL165" i="1"/>
  <c r="EJ165" i="1"/>
  <c r="EH165" i="1"/>
  <c r="EF165" i="1"/>
  <c r="ED165" i="1"/>
  <c r="EB165" i="1"/>
  <c r="DZ165" i="1"/>
  <c r="DX165" i="1"/>
  <c r="DV165" i="1"/>
  <c r="DT165" i="1"/>
  <c r="DR165" i="1"/>
  <c r="DP165" i="1"/>
  <c r="DN165" i="1"/>
  <c r="DH165" i="1"/>
  <c r="CZ165" i="1"/>
  <c r="CT165" i="1"/>
  <c r="CF165" i="1"/>
  <c r="CD165" i="1"/>
  <c r="BX165" i="1"/>
  <c r="BR165" i="1"/>
  <c r="BJ165" i="1"/>
  <c r="BD165" i="1"/>
  <c r="AV165" i="1"/>
  <c r="AP165" i="1"/>
  <c r="AH165" i="1"/>
  <c r="AB165" i="1"/>
  <c r="T165" i="1"/>
  <c r="M165" i="1"/>
  <c r="I165" i="1"/>
  <c r="G165" i="1"/>
  <c r="NN163" i="1"/>
  <c r="NL163" i="1"/>
  <c r="NJ163" i="1"/>
  <c r="NH163" i="1"/>
  <c r="NF163" i="1"/>
  <c r="ND163" i="1"/>
  <c r="NB163" i="1"/>
  <c r="MZ163" i="1"/>
  <c r="MX163" i="1"/>
  <c r="MV163" i="1"/>
  <c r="MT163" i="1"/>
  <c r="MR163" i="1"/>
  <c r="MP163" i="1"/>
  <c r="MN163" i="1"/>
  <c r="ML163" i="1"/>
  <c r="MJ163" i="1"/>
  <c r="MH163" i="1"/>
  <c r="MF163" i="1"/>
  <c r="MD163" i="1"/>
  <c r="MB163" i="1"/>
  <c r="LZ163" i="1"/>
  <c r="LX163" i="1"/>
  <c r="LV163" i="1"/>
  <c r="LT163" i="1"/>
  <c r="LR163" i="1"/>
  <c r="LP163" i="1"/>
  <c r="LN163" i="1"/>
  <c r="LL163" i="1"/>
  <c r="LJ163" i="1"/>
  <c r="LH163" i="1"/>
  <c r="LF163" i="1"/>
  <c r="LD163" i="1"/>
  <c r="LB163" i="1"/>
  <c r="KZ163" i="1"/>
  <c r="KX163" i="1"/>
  <c r="KV163" i="1"/>
  <c r="KT163" i="1"/>
  <c r="KR163" i="1"/>
  <c r="KP163" i="1"/>
  <c r="KN163" i="1"/>
  <c r="KL163" i="1"/>
  <c r="KJ163" i="1"/>
  <c r="KH163" i="1"/>
  <c r="KF163" i="1"/>
  <c r="KD163" i="1"/>
  <c r="KB163" i="1"/>
  <c r="JZ163" i="1"/>
  <c r="JX163" i="1"/>
  <c r="JV163" i="1"/>
  <c r="JT163" i="1"/>
  <c r="JR163" i="1"/>
  <c r="JP163" i="1"/>
  <c r="JN163" i="1"/>
  <c r="JL163" i="1"/>
  <c r="JJ163" i="1"/>
  <c r="JH163" i="1"/>
  <c r="JF163" i="1"/>
  <c r="JD163" i="1"/>
  <c r="JB163" i="1"/>
  <c r="IZ163" i="1"/>
  <c r="IX163" i="1"/>
  <c r="IV163" i="1"/>
  <c r="IT163" i="1"/>
  <c r="IR163" i="1"/>
  <c r="IP163" i="1"/>
  <c r="IN163" i="1"/>
  <c r="IL163" i="1"/>
  <c r="IJ163" i="1"/>
  <c r="IH163" i="1"/>
  <c r="IF163" i="1"/>
  <c r="ID163" i="1"/>
  <c r="IB163" i="1"/>
  <c r="HZ163" i="1"/>
  <c r="HX163" i="1"/>
  <c r="HV163" i="1"/>
  <c r="HT163" i="1"/>
  <c r="HR163" i="1"/>
  <c r="HP163" i="1"/>
  <c r="HN163" i="1"/>
  <c r="HL163" i="1"/>
  <c r="HJ163" i="1"/>
  <c r="HH163" i="1"/>
  <c r="HF163" i="1"/>
  <c r="HD163" i="1"/>
  <c r="HB163" i="1"/>
  <c r="GZ163" i="1"/>
  <c r="GX163" i="1"/>
  <c r="GV163" i="1"/>
  <c r="GT163" i="1"/>
  <c r="GR163" i="1"/>
  <c r="GP163" i="1"/>
  <c r="GN163" i="1"/>
  <c r="GL163" i="1"/>
  <c r="GJ163" i="1"/>
  <c r="GH163" i="1"/>
  <c r="GF163" i="1"/>
  <c r="GD163" i="1"/>
  <c r="GB163" i="1"/>
  <c r="FZ163" i="1"/>
  <c r="FX163" i="1"/>
  <c r="FV163" i="1"/>
  <c r="FT163" i="1"/>
  <c r="FR163" i="1"/>
  <c r="FP163" i="1"/>
  <c r="FN163" i="1"/>
  <c r="FL163" i="1"/>
  <c r="FJ163" i="1"/>
  <c r="FH163" i="1"/>
  <c r="FF163" i="1"/>
  <c r="FD163" i="1"/>
  <c r="FB163" i="1"/>
  <c r="EZ163" i="1"/>
  <c r="EX163" i="1"/>
  <c r="EV163" i="1"/>
  <c r="ET163" i="1"/>
  <c r="ER163" i="1"/>
  <c r="EP163" i="1"/>
  <c r="EN163" i="1"/>
  <c r="EL163" i="1"/>
  <c r="EJ163" i="1"/>
  <c r="EH163" i="1"/>
  <c r="EF163" i="1"/>
  <c r="ED163" i="1"/>
  <c r="EB163" i="1"/>
  <c r="DZ163" i="1"/>
  <c r="DX163" i="1"/>
  <c r="DV163" i="1"/>
  <c r="DT163" i="1"/>
  <c r="DR163" i="1"/>
  <c r="DP163" i="1"/>
  <c r="DN163" i="1"/>
  <c r="DH163" i="1"/>
  <c r="CZ163" i="1"/>
  <c r="CT163" i="1"/>
  <c r="CF163" i="1"/>
  <c r="CD163" i="1"/>
  <c r="BX163" i="1"/>
  <c r="BR163" i="1"/>
  <c r="BJ163" i="1"/>
  <c r="BD163" i="1"/>
  <c r="AV163" i="1"/>
  <c r="AP163" i="1"/>
  <c r="AH163" i="1"/>
  <c r="AB163" i="1"/>
  <c r="T163" i="1"/>
  <c r="N163" i="1"/>
  <c r="H163" i="1"/>
  <c r="F163" i="1"/>
  <c r="NM163" i="1"/>
  <c r="NK163" i="1"/>
  <c r="NI163" i="1"/>
  <c r="NG163" i="1"/>
  <c r="NE163" i="1"/>
  <c r="NC163" i="1"/>
  <c r="NA163" i="1"/>
  <c r="MY163" i="1"/>
  <c r="MW163" i="1"/>
  <c r="MU163" i="1"/>
  <c r="MS163" i="1"/>
  <c r="MQ163" i="1"/>
  <c r="MO163" i="1"/>
  <c r="MM163" i="1"/>
  <c r="MK163" i="1"/>
  <c r="MI163" i="1"/>
  <c r="MG163" i="1"/>
  <c r="ME163" i="1"/>
  <c r="MC163" i="1"/>
  <c r="MA163" i="1"/>
  <c r="LY163" i="1"/>
  <c r="LW163" i="1"/>
  <c r="LU163" i="1"/>
  <c r="LS163" i="1"/>
  <c r="LQ163" i="1"/>
  <c r="LO163" i="1"/>
  <c r="LM163" i="1"/>
  <c r="LK163" i="1"/>
  <c r="LI163" i="1"/>
  <c r="LG163" i="1"/>
  <c r="LE163" i="1"/>
  <c r="LC163" i="1"/>
  <c r="LA163" i="1"/>
  <c r="KY163" i="1"/>
  <c r="KW163" i="1"/>
  <c r="KU163" i="1"/>
  <c r="KS163" i="1"/>
  <c r="KQ163" i="1"/>
  <c r="KO163" i="1"/>
  <c r="KM163" i="1"/>
  <c r="KK163" i="1"/>
  <c r="KI163" i="1"/>
  <c r="KG163" i="1"/>
  <c r="KE163" i="1"/>
  <c r="KC163" i="1"/>
  <c r="KA163" i="1"/>
  <c r="JY163" i="1"/>
  <c r="JW163" i="1"/>
  <c r="JU163" i="1"/>
  <c r="JS163" i="1"/>
  <c r="JQ163" i="1"/>
  <c r="JO163" i="1"/>
  <c r="JM163" i="1"/>
  <c r="JK163" i="1"/>
  <c r="JI163" i="1"/>
  <c r="JG163" i="1"/>
  <c r="JE163" i="1"/>
  <c r="JC163" i="1"/>
  <c r="JA163" i="1"/>
  <c r="IY163" i="1"/>
  <c r="IW163" i="1"/>
  <c r="IU163" i="1"/>
  <c r="IS163" i="1"/>
  <c r="IQ163" i="1"/>
  <c r="IO163" i="1"/>
  <c r="IM163" i="1"/>
  <c r="IK163" i="1"/>
  <c r="II163" i="1"/>
  <c r="IG163" i="1"/>
  <c r="IE163" i="1"/>
  <c r="IC163" i="1"/>
  <c r="IA163" i="1"/>
  <c r="HY163" i="1"/>
  <c r="HW163" i="1"/>
  <c r="HU163" i="1"/>
  <c r="HS163" i="1"/>
  <c r="HQ163" i="1"/>
  <c r="HO163" i="1"/>
  <c r="HM163" i="1"/>
  <c r="HK163" i="1"/>
  <c r="HI163" i="1"/>
  <c r="HG163" i="1"/>
  <c r="HE163" i="1"/>
  <c r="HC163" i="1"/>
  <c r="HA163" i="1"/>
  <c r="GY163" i="1"/>
  <c r="GW163" i="1"/>
  <c r="GU163" i="1"/>
  <c r="GS163" i="1"/>
  <c r="GQ163" i="1"/>
  <c r="GO163" i="1"/>
  <c r="GM163" i="1"/>
  <c r="GK163" i="1"/>
  <c r="GI163" i="1"/>
  <c r="GG163" i="1"/>
  <c r="GE163" i="1"/>
  <c r="GC163" i="1"/>
  <c r="GA163" i="1"/>
  <c r="FY163" i="1"/>
  <c r="FW163" i="1"/>
  <c r="FU163" i="1"/>
  <c r="FS163" i="1"/>
  <c r="FQ163" i="1"/>
  <c r="FO163" i="1"/>
  <c r="FM163" i="1"/>
  <c r="FK163" i="1"/>
  <c r="FI163" i="1"/>
  <c r="FG163" i="1"/>
  <c r="FE163" i="1"/>
  <c r="FC163" i="1"/>
  <c r="FA163" i="1"/>
  <c r="EY163" i="1"/>
  <c r="EW163" i="1"/>
  <c r="EU163" i="1"/>
  <c r="ES163" i="1"/>
  <c r="EQ163" i="1"/>
  <c r="EO163" i="1"/>
  <c r="EM163" i="1"/>
  <c r="EK163" i="1"/>
  <c r="EI163" i="1"/>
  <c r="EG163" i="1"/>
  <c r="EE163" i="1"/>
  <c r="EC163" i="1"/>
  <c r="EA163" i="1"/>
  <c r="DY163" i="1"/>
  <c r="DW163" i="1"/>
  <c r="DU163" i="1"/>
  <c r="DS163" i="1"/>
  <c r="DQ163" i="1"/>
  <c r="DO163" i="1"/>
  <c r="DG163" i="1"/>
  <c r="DA163" i="1"/>
  <c r="CU163" i="1"/>
  <c r="CS163" i="1"/>
  <c r="CE163" i="1"/>
  <c r="BY163" i="1"/>
  <c r="BQ163" i="1"/>
  <c r="BK163" i="1"/>
  <c r="BC163" i="1"/>
  <c r="AW163" i="1"/>
  <c r="AO163" i="1"/>
  <c r="AI163" i="1"/>
  <c r="AA163" i="1"/>
  <c r="U163" i="1"/>
  <c r="M163" i="1"/>
  <c r="I163" i="1"/>
  <c r="G163" i="1"/>
  <c r="NN161" i="1"/>
  <c r="NL161" i="1"/>
  <c r="NJ161" i="1"/>
  <c r="NH161" i="1"/>
  <c r="NF161" i="1"/>
  <c r="ND161" i="1"/>
  <c r="NB161" i="1"/>
  <c r="MZ161" i="1"/>
  <c r="MX161" i="1"/>
  <c r="MV161" i="1"/>
  <c r="MT161" i="1"/>
  <c r="MR161" i="1"/>
  <c r="MP161" i="1"/>
  <c r="MN161" i="1"/>
  <c r="ML161" i="1"/>
  <c r="MJ161" i="1"/>
  <c r="MH161" i="1"/>
  <c r="MF161" i="1"/>
  <c r="MD161" i="1"/>
  <c r="MB161" i="1"/>
  <c r="LZ161" i="1"/>
  <c r="LX161" i="1"/>
  <c r="LV161" i="1"/>
  <c r="LT161" i="1"/>
  <c r="LR161" i="1"/>
  <c r="LP161" i="1"/>
  <c r="LN161" i="1"/>
  <c r="LL161" i="1"/>
  <c r="LJ161" i="1"/>
  <c r="LH161" i="1"/>
  <c r="LF161" i="1"/>
  <c r="LD161" i="1"/>
  <c r="LB161" i="1"/>
  <c r="KZ161" i="1"/>
  <c r="KX161" i="1"/>
  <c r="KV161" i="1"/>
  <c r="KT161" i="1"/>
  <c r="KR161" i="1"/>
  <c r="KP161" i="1"/>
  <c r="KN161" i="1"/>
  <c r="KL161" i="1"/>
  <c r="KJ161" i="1"/>
  <c r="KH161" i="1"/>
  <c r="KF161" i="1"/>
  <c r="KD161" i="1"/>
  <c r="KB161" i="1"/>
  <c r="JZ161" i="1"/>
  <c r="JX161" i="1"/>
  <c r="JV161" i="1"/>
  <c r="JT161" i="1"/>
  <c r="JR161" i="1"/>
  <c r="JP161" i="1"/>
  <c r="JN161" i="1"/>
  <c r="JL161" i="1"/>
  <c r="JJ161" i="1"/>
  <c r="JH161" i="1"/>
  <c r="JF161" i="1"/>
  <c r="JD161" i="1"/>
  <c r="JB161" i="1"/>
  <c r="IZ161" i="1"/>
  <c r="IX161" i="1"/>
  <c r="IV161" i="1"/>
  <c r="IT161" i="1"/>
  <c r="IR161" i="1"/>
  <c r="IP161" i="1"/>
  <c r="IN161" i="1"/>
  <c r="IL161" i="1"/>
  <c r="IJ161" i="1"/>
  <c r="IH161" i="1"/>
  <c r="IF161" i="1"/>
  <c r="ID161" i="1"/>
  <c r="IB161" i="1"/>
  <c r="HZ161" i="1"/>
  <c r="HX161" i="1"/>
  <c r="HV161" i="1"/>
  <c r="HT161" i="1"/>
  <c r="HR161" i="1"/>
  <c r="HP161" i="1"/>
  <c r="HN161" i="1"/>
  <c r="HL161" i="1"/>
  <c r="HJ161" i="1"/>
  <c r="HH161" i="1"/>
  <c r="HF161" i="1"/>
  <c r="HD161" i="1"/>
  <c r="HB161" i="1"/>
  <c r="GZ161" i="1"/>
  <c r="GX161" i="1"/>
  <c r="GV161" i="1"/>
  <c r="GT161" i="1"/>
  <c r="GR161" i="1"/>
  <c r="GP161" i="1"/>
  <c r="GN161" i="1"/>
  <c r="GL161" i="1"/>
  <c r="GJ161" i="1"/>
  <c r="GH161" i="1"/>
  <c r="GF161" i="1"/>
  <c r="GD161" i="1"/>
  <c r="GB161" i="1"/>
  <c r="FZ161" i="1"/>
  <c r="FX161" i="1"/>
  <c r="FV161" i="1"/>
  <c r="FT161" i="1"/>
  <c r="FR161" i="1"/>
  <c r="FP161" i="1"/>
  <c r="FN161" i="1"/>
  <c r="FL161" i="1"/>
  <c r="FJ161" i="1"/>
  <c r="FH161" i="1"/>
  <c r="FF161" i="1"/>
  <c r="FD161" i="1"/>
  <c r="FB161" i="1"/>
  <c r="EZ161" i="1"/>
  <c r="EX161" i="1"/>
  <c r="EV161" i="1"/>
  <c r="ET161" i="1"/>
  <c r="ER161" i="1"/>
  <c r="EP161" i="1"/>
  <c r="EN161" i="1"/>
  <c r="EL161" i="1"/>
  <c r="EJ161" i="1"/>
  <c r="EH161" i="1"/>
  <c r="EF161" i="1"/>
  <c r="ED161" i="1"/>
  <c r="EB161" i="1"/>
  <c r="DZ161" i="1"/>
  <c r="DX161" i="1"/>
  <c r="DV161" i="1"/>
  <c r="DT161" i="1"/>
  <c r="DR161" i="1"/>
  <c r="DP161" i="1"/>
  <c r="DN161" i="1"/>
  <c r="DH161" i="1"/>
  <c r="CZ161" i="1"/>
  <c r="CT161" i="1"/>
  <c r="CF161" i="1"/>
  <c r="CD161" i="1"/>
  <c r="BX161" i="1"/>
  <c r="BR161" i="1"/>
  <c r="BJ161" i="1"/>
  <c r="BD161" i="1"/>
  <c r="AV161" i="1"/>
  <c r="AP161" i="1"/>
  <c r="AH161" i="1"/>
  <c r="AB161" i="1"/>
  <c r="T161" i="1"/>
  <c r="H161" i="1"/>
  <c r="F161" i="1"/>
  <c r="NM161" i="1"/>
  <c r="NK161" i="1"/>
  <c r="NI161" i="1"/>
  <c r="NG161" i="1"/>
  <c r="NE161" i="1"/>
  <c r="NC161" i="1"/>
  <c r="NA161" i="1"/>
  <c r="MY161" i="1"/>
  <c r="MW161" i="1"/>
  <c r="MU161" i="1"/>
  <c r="MS161" i="1"/>
  <c r="MQ161" i="1"/>
  <c r="MO161" i="1"/>
  <c r="MM161" i="1"/>
  <c r="MK161" i="1"/>
  <c r="MI161" i="1"/>
  <c r="MG161" i="1"/>
  <c r="ME161" i="1"/>
  <c r="MC161" i="1"/>
  <c r="MA161" i="1"/>
  <c r="LY161" i="1"/>
  <c r="LW161" i="1"/>
  <c r="LU161" i="1"/>
  <c r="LS161" i="1"/>
  <c r="LQ161" i="1"/>
  <c r="LO161" i="1"/>
  <c r="LM161" i="1"/>
  <c r="LK161" i="1"/>
  <c r="LI161" i="1"/>
  <c r="LG161" i="1"/>
  <c r="LE161" i="1"/>
  <c r="LC161" i="1"/>
  <c r="LA161" i="1"/>
  <c r="KY161" i="1"/>
  <c r="KW161" i="1"/>
  <c r="KU161" i="1"/>
  <c r="KS161" i="1"/>
  <c r="KQ161" i="1"/>
  <c r="KO161" i="1"/>
  <c r="KM161" i="1"/>
  <c r="KK161" i="1"/>
  <c r="KI161" i="1"/>
  <c r="KG161" i="1"/>
  <c r="KE161" i="1"/>
  <c r="KC161" i="1"/>
  <c r="KA161" i="1"/>
  <c r="JY161" i="1"/>
  <c r="JW161" i="1"/>
  <c r="JU161" i="1"/>
  <c r="JS161" i="1"/>
  <c r="JQ161" i="1"/>
  <c r="JO161" i="1"/>
  <c r="JM161" i="1"/>
  <c r="JK161" i="1"/>
  <c r="JI161" i="1"/>
  <c r="JG161" i="1"/>
  <c r="JE161" i="1"/>
  <c r="JC161" i="1"/>
  <c r="JA161" i="1"/>
  <c r="IY161" i="1"/>
  <c r="IW161" i="1"/>
  <c r="IU161" i="1"/>
  <c r="IS161" i="1"/>
  <c r="IQ161" i="1"/>
  <c r="IO161" i="1"/>
  <c r="IM161" i="1"/>
  <c r="IK161" i="1"/>
  <c r="II161" i="1"/>
  <c r="IG161" i="1"/>
  <c r="IE161" i="1"/>
  <c r="IC161" i="1"/>
  <c r="IA161" i="1"/>
  <c r="HY161" i="1"/>
  <c r="HW161" i="1"/>
  <c r="HU161" i="1"/>
  <c r="HS161" i="1"/>
  <c r="HQ161" i="1"/>
  <c r="HO161" i="1"/>
  <c r="HM161" i="1"/>
  <c r="HK161" i="1"/>
  <c r="HI161" i="1"/>
  <c r="HG161" i="1"/>
  <c r="HE161" i="1"/>
  <c r="HC161" i="1"/>
  <c r="HA161" i="1"/>
  <c r="GY161" i="1"/>
  <c r="GW161" i="1"/>
  <c r="GU161" i="1"/>
  <c r="GS161" i="1"/>
  <c r="GQ161" i="1"/>
  <c r="GO161" i="1"/>
  <c r="GM161" i="1"/>
  <c r="GK161" i="1"/>
  <c r="GI161" i="1"/>
  <c r="GG161" i="1"/>
  <c r="GE161" i="1"/>
  <c r="GC161" i="1"/>
  <c r="GA161" i="1"/>
  <c r="FY161" i="1"/>
  <c r="FW161" i="1"/>
  <c r="FU161" i="1"/>
  <c r="FS161" i="1"/>
  <c r="FQ161" i="1"/>
  <c r="FO161" i="1"/>
  <c r="FM161" i="1"/>
  <c r="FK161" i="1"/>
  <c r="FI161" i="1"/>
  <c r="FG161" i="1"/>
  <c r="FE161" i="1"/>
  <c r="FC161" i="1"/>
  <c r="FA161" i="1"/>
  <c r="EY161" i="1"/>
  <c r="EW161" i="1"/>
  <c r="EU161" i="1"/>
  <c r="ES161" i="1"/>
  <c r="EQ161" i="1"/>
  <c r="EO161" i="1"/>
  <c r="EM161" i="1"/>
  <c r="EK161" i="1"/>
  <c r="EI161" i="1"/>
  <c r="EG161" i="1"/>
  <c r="EE161" i="1"/>
  <c r="EC161" i="1"/>
  <c r="EA161" i="1"/>
  <c r="DY161" i="1"/>
  <c r="DW161" i="1"/>
  <c r="DU161" i="1"/>
  <c r="DS161" i="1"/>
  <c r="DQ161" i="1"/>
  <c r="DO161" i="1"/>
  <c r="DG161" i="1"/>
  <c r="DA161" i="1"/>
  <c r="CU161" i="1"/>
  <c r="CS161" i="1"/>
  <c r="CE161" i="1"/>
  <c r="BY161" i="1"/>
  <c r="BQ161" i="1"/>
  <c r="BK161" i="1"/>
  <c r="BC161" i="1"/>
  <c r="AW161" i="1"/>
  <c r="AO161" i="1"/>
  <c r="AI161" i="1"/>
  <c r="AA161" i="1"/>
  <c r="U161" i="1"/>
  <c r="I161" i="1"/>
  <c r="G161" i="1"/>
  <c r="NN159" i="1"/>
  <c r="NL159" i="1"/>
  <c r="NJ159" i="1"/>
  <c r="NH159" i="1"/>
  <c r="NF159" i="1"/>
  <c r="ND159" i="1"/>
  <c r="NB159" i="1"/>
  <c r="MZ159" i="1"/>
  <c r="MX159" i="1"/>
  <c r="MV159" i="1"/>
  <c r="MT159" i="1"/>
  <c r="MR159" i="1"/>
  <c r="MP159" i="1"/>
  <c r="MN159" i="1"/>
  <c r="ML159" i="1"/>
  <c r="MJ159" i="1"/>
  <c r="MH159" i="1"/>
  <c r="MF159" i="1"/>
  <c r="MD159" i="1"/>
  <c r="MB159" i="1"/>
  <c r="LZ159" i="1"/>
  <c r="LX159" i="1"/>
  <c r="LV159" i="1"/>
  <c r="LT159" i="1"/>
  <c r="LR159" i="1"/>
  <c r="LP159" i="1"/>
  <c r="LN159" i="1"/>
  <c r="LL159" i="1"/>
  <c r="LJ159" i="1"/>
  <c r="LH159" i="1"/>
  <c r="LF159" i="1"/>
  <c r="LD159" i="1"/>
  <c r="LB159" i="1"/>
  <c r="KZ159" i="1"/>
  <c r="KX159" i="1"/>
  <c r="KV159" i="1"/>
  <c r="KT159" i="1"/>
  <c r="KR159" i="1"/>
  <c r="KP159" i="1"/>
  <c r="KN159" i="1"/>
  <c r="KL159" i="1"/>
  <c r="KJ159" i="1"/>
  <c r="KH159" i="1"/>
  <c r="KF159" i="1"/>
  <c r="KD159" i="1"/>
  <c r="KB159" i="1"/>
  <c r="JZ159" i="1"/>
  <c r="JX159" i="1"/>
  <c r="JV159" i="1"/>
  <c r="JT159" i="1"/>
  <c r="JR159" i="1"/>
  <c r="JP159" i="1"/>
  <c r="JN159" i="1"/>
  <c r="JL159" i="1"/>
  <c r="JJ159" i="1"/>
  <c r="JH159" i="1"/>
  <c r="JF159" i="1"/>
  <c r="JD159" i="1"/>
  <c r="JB159" i="1"/>
  <c r="IZ159" i="1"/>
  <c r="IX159" i="1"/>
  <c r="IV159" i="1"/>
  <c r="IT159" i="1"/>
  <c r="IR159" i="1"/>
  <c r="IP159" i="1"/>
  <c r="IN159" i="1"/>
  <c r="IL159" i="1"/>
  <c r="IJ159" i="1"/>
  <c r="IH159" i="1"/>
  <c r="IF159" i="1"/>
  <c r="ID159" i="1"/>
  <c r="IB159" i="1"/>
  <c r="HZ159" i="1"/>
  <c r="HX159" i="1"/>
  <c r="HV159" i="1"/>
  <c r="HT159" i="1"/>
  <c r="HR159" i="1"/>
  <c r="HP159" i="1"/>
  <c r="HN159" i="1"/>
  <c r="HL159" i="1"/>
  <c r="HJ159" i="1"/>
  <c r="HH159" i="1"/>
  <c r="HF159" i="1"/>
  <c r="HD159" i="1"/>
  <c r="HB159" i="1"/>
  <c r="GZ159" i="1"/>
  <c r="GX159" i="1"/>
  <c r="GV159" i="1"/>
  <c r="GT159" i="1"/>
  <c r="GR159" i="1"/>
  <c r="GP159" i="1"/>
  <c r="GN159" i="1"/>
  <c r="GL159" i="1"/>
  <c r="GJ159" i="1"/>
  <c r="GH159" i="1"/>
  <c r="GF159" i="1"/>
  <c r="GD159" i="1"/>
  <c r="GB159" i="1"/>
  <c r="FZ159" i="1"/>
  <c r="FX159" i="1"/>
  <c r="FV159" i="1"/>
  <c r="FT159" i="1"/>
  <c r="FR159" i="1"/>
  <c r="FP159" i="1"/>
  <c r="FN159" i="1"/>
  <c r="FL159" i="1"/>
  <c r="FJ159" i="1"/>
  <c r="FH159" i="1"/>
  <c r="FF159" i="1"/>
  <c r="FD159" i="1"/>
  <c r="FB159" i="1"/>
  <c r="EZ159" i="1"/>
  <c r="EX159" i="1"/>
  <c r="EV159" i="1"/>
  <c r="ET159" i="1"/>
  <c r="ER159" i="1"/>
  <c r="EP159" i="1"/>
  <c r="EN159" i="1"/>
  <c r="EL159" i="1"/>
  <c r="EJ159" i="1"/>
  <c r="EH159" i="1"/>
  <c r="EF159" i="1"/>
  <c r="ED159" i="1"/>
  <c r="EB159" i="1"/>
  <c r="DZ159" i="1"/>
  <c r="DX159" i="1"/>
  <c r="DV159" i="1"/>
  <c r="DT159" i="1"/>
  <c r="DR159" i="1"/>
  <c r="DP159" i="1"/>
  <c r="DN159" i="1"/>
  <c r="DL159" i="1"/>
  <c r="DJ159" i="1"/>
  <c r="DH159" i="1"/>
  <c r="DF159" i="1"/>
  <c r="DD159" i="1"/>
  <c r="DB159" i="1"/>
  <c r="CZ159" i="1"/>
  <c r="CX159" i="1"/>
  <c r="CV159" i="1"/>
  <c r="CT159" i="1"/>
  <c r="CR159" i="1"/>
  <c r="CP159" i="1"/>
  <c r="CN159" i="1"/>
  <c r="CF159" i="1"/>
  <c r="CD159" i="1"/>
  <c r="CB159" i="1"/>
  <c r="BZ159" i="1"/>
  <c r="BX159" i="1"/>
  <c r="BV159" i="1"/>
  <c r="BT159" i="1"/>
  <c r="BR159" i="1"/>
  <c r="BP159" i="1"/>
  <c r="NM159" i="1"/>
  <c r="NK159" i="1"/>
  <c r="NI159" i="1"/>
  <c r="NG159" i="1"/>
  <c r="NE159" i="1"/>
  <c r="NC159" i="1"/>
  <c r="NA159" i="1"/>
  <c r="MY159" i="1"/>
  <c r="MW159" i="1"/>
  <c r="MU159" i="1"/>
  <c r="MS159" i="1"/>
  <c r="MQ159" i="1"/>
  <c r="MO159" i="1"/>
  <c r="MM159" i="1"/>
  <c r="MK159" i="1"/>
  <c r="MI159" i="1"/>
  <c r="MG159" i="1"/>
  <c r="ME159" i="1"/>
  <c r="MC159" i="1"/>
  <c r="MA159" i="1"/>
  <c r="LY159" i="1"/>
  <c r="LW159" i="1"/>
  <c r="LU159" i="1"/>
  <c r="LS159" i="1"/>
  <c r="LQ159" i="1"/>
  <c r="LO159" i="1"/>
  <c r="LM159" i="1"/>
  <c r="LK159" i="1"/>
  <c r="LI159" i="1"/>
  <c r="LG159" i="1"/>
  <c r="LE159" i="1"/>
  <c r="LC159" i="1"/>
  <c r="LA159" i="1"/>
  <c r="KY159" i="1"/>
  <c r="KW159" i="1"/>
  <c r="KU159" i="1"/>
  <c r="KS159" i="1"/>
  <c r="KQ159" i="1"/>
  <c r="KO159" i="1"/>
  <c r="KM159" i="1"/>
  <c r="KK159" i="1"/>
  <c r="KI159" i="1"/>
  <c r="KG159" i="1"/>
  <c r="KE159" i="1"/>
  <c r="KC159" i="1"/>
  <c r="KA159" i="1"/>
  <c r="JY159" i="1"/>
  <c r="JW159" i="1"/>
  <c r="JU159" i="1"/>
  <c r="JS159" i="1"/>
  <c r="JQ159" i="1"/>
  <c r="JO159" i="1"/>
  <c r="JM159" i="1"/>
  <c r="JK159" i="1"/>
  <c r="JI159" i="1"/>
  <c r="JG159" i="1"/>
  <c r="JE159" i="1"/>
  <c r="JC159" i="1"/>
  <c r="JA159" i="1"/>
  <c r="IY159" i="1"/>
  <c r="IW159" i="1"/>
  <c r="IU159" i="1"/>
  <c r="IS159" i="1"/>
  <c r="IQ159" i="1"/>
  <c r="IO159" i="1"/>
  <c r="IM159" i="1"/>
  <c r="IK159" i="1"/>
  <c r="II159" i="1"/>
  <c r="IG159" i="1"/>
  <c r="IE159" i="1"/>
  <c r="IC159" i="1"/>
  <c r="IA159" i="1"/>
  <c r="HY159" i="1"/>
  <c r="HW159" i="1"/>
  <c r="HU159" i="1"/>
  <c r="HS159" i="1"/>
  <c r="HQ159" i="1"/>
  <c r="HO159" i="1"/>
  <c r="HM159" i="1"/>
  <c r="HK159" i="1"/>
  <c r="HI159" i="1"/>
  <c r="HG159" i="1"/>
  <c r="HE159" i="1"/>
  <c r="HC159" i="1"/>
  <c r="HA159" i="1"/>
  <c r="GY159" i="1"/>
  <c r="GW159" i="1"/>
  <c r="GU159" i="1"/>
  <c r="GS159" i="1"/>
  <c r="GQ159" i="1"/>
  <c r="GO159" i="1"/>
  <c r="GM159" i="1"/>
  <c r="GK159" i="1"/>
  <c r="GI159" i="1"/>
  <c r="GG159" i="1"/>
  <c r="GE159" i="1"/>
  <c r="GC159" i="1"/>
  <c r="GA159" i="1"/>
  <c r="FY159" i="1"/>
  <c r="FW159" i="1"/>
  <c r="FU159" i="1"/>
  <c r="FS159" i="1"/>
  <c r="FQ159" i="1"/>
  <c r="FO159" i="1"/>
  <c r="FM159" i="1"/>
  <c r="FK159" i="1"/>
  <c r="FI159" i="1"/>
  <c r="FG159" i="1"/>
  <c r="FE159" i="1"/>
  <c r="FC159" i="1"/>
  <c r="FA159" i="1"/>
  <c r="EY159" i="1"/>
  <c r="EW159" i="1"/>
  <c r="EU159" i="1"/>
  <c r="ES159" i="1"/>
  <c r="EQ159" i="1"/>
  <c r="EO159" i="1"/>
  <c r="EM159" i="1"/>
  <c r="EK159" i="1"/>
  <c r="EI159" i="1"/>
  <c r="EG159" i="1"/>
  <c r="EE159" i="1"/>
  <c r="EC159" i="1"/>
  <c r="EA159" i="1"/>
  <c r="DY159" i="1"/>
  <c r="DW159" i="1"/>
  <c r="DU159" i="1"/>
  <c r="DS159" i="1"/>
  <c r="DQ159" i="1"/>
  <c r="DO159" i="1"/>
  <c r="DM159" i="1"/>
  <c r="DK159" i="1"/>
  <c r="DI159" i="1"/>
  <c r="DG159" i="1"/>
  <c r="DE159" i="1"/>
  <c r="DC159" i="1"/>
  <c r="DA159" i="1"/>
  <c r="CY159" i="1"/>
  <c r="CW159" i="1"/>
  <c r="CU159" i="1"/>
  <c r="CS159" i="1"/>
  <c r="CQ159" i="1"/>
  <c r="CO159" i="1"/>
  <c r="CE159" i="1"/>
  <c r="CC159" i="1"/>
  <c r="CA159" i="1"/>
  <c r="BY159" i="1"/>
  <c r="BW159" i="1"/>
  <c r="BU159" i="1"/>
  <c r="BS159" i="1"/>
  <c r="BQ159" i="1"/>
  <c r="BO159" i="1"/>
  <c r="NN157" i="1"/>
  <c r="NL157" i="1"/>
  <c r="NJ157" i="1"/>
  <c r="NH157" i="1"/>
  <c r="NF157" i="1"/>
  <c r="ND157" i="1"/>
  <c r="NB157" i="1"/>
  <c r="MZ157" i="1"/>
  <c r="MX157" i="1"/>
  <c r="MT157" i="1"/>
  <c r="MR157" i="1"/>
  <c r="MP157" i="1"/>
  <c r="MN157" i="1"/>
  <c r="ML157" i="1"/>
  <c r="MJ157" i="1"/>
  <c r="MH157" i="1"/>
  <c r="MF157" i="1"/>
  <c r="MD157" i="1"/>
  <c r="MB157" i="1"/>
  <c r="LZ157" i="1"/>
  <c r="LX157" i="1"/>
  <c r="LV157" i="1"/>
  <c r="LT157" i="1"/>
  <c r="LR157" i="1"/>
  <c r="LP157" i="1"/>
  <c r="LN157" i="1"/>
  <c r="LL157" i="1"/>
  <c r="LJ157" i="1"/>
  <c r="LH157" i="1"/>
  <c r="LF157" i="1"/>
  <c r="LD157" i="1"/>
  <c r="LB157" i="1"/>
  <c r="KZ157" i="1"/>
  <c r="KX157" i="1"/>
  <c r="KV157" i="1"/>
  <c r="KT157" i="1"/>
  <c r="KR157" i="1"/>
  <c r="KP157" i="1"/>
  <c r="KN157" i="1"/>
  <c r="KL157" i="1"/>
  <c r="KJ157" i="1"/>
  <c r="KH157" i="1"/>
  <c r="KF157" i="1"/>
  <c r="KD157" i="1"/>
  <c r="KB157" i="1"/>
  <c r="JZ157" i="1"/>
  <c r="JX157" i="1"/>
  <c r="JV157" i="1"/>
  <c r="JT157" i="1"/>
  <c r="JR157" i="1"/>
  <c r="JP157" i="1"/>
  <c r="JN157" i="1"/>
  <c r="JL157" i="1"/>
  <c r="JJ157" i="1"/>
  <c r="JH157" i="1"/>
  <c r="JF157" i="1"/>
  <c r="JD157" i="1"/>
  <c r="JB157" i="1"/>
  <c r="IZ157" i="1"/>
  <c r="IX157" i="1"/>
  <c r="IV157" i="1"/>
  <c r="IT157" i="1"/>
  <c r="IR157" i="1"/>
  <c r="IP157" i="1"/>
  <c r="IN157" i="1"/>
  <c r="IL157" i="1"/>
  <c r="IJ157" i="1"/>
  <c r="IH157" i="1"/>
  <c r="IF157" i="1"/>
  <c r="ID157" i="1"/>
  <c r="IB157" i="1"/>
  <c r="HZ157" i="1"/>
  <c r="HX157" i="1"/>
  <c r="HV157" i="1"/>
  <c r="HT157" i="1"/>
  <c r="HR157" i="1"/>
  <c r="HP157" i="1"/>
  <c r="HN157" i="1"/>
  <c r="HL157" i="1"/>
  <c r="HJ157" i="1"/>
  <c r="HH157" i="1"/>
  <c r="HF157" i="1"/>
  <c r="HD157" i="1"/>
  <c r="HB157" i="1"/>
  <c r="GZ157" i="1"/>
  <c r="GX157" i="1"/>
  <c r="GV157" i="1"/>
  <c r="GT157" i="1"/>
  <c r="GR157" i="1"/>
  <c r="GP157" i="1"/>
  <c r="GN157" i="1"/>
  <c r="GL157" i="1"/>
  <c r="GJ157" i="1"/>
  <c r="GH157" i="1"/>
  <c r="GF157" i="1"/>
  <c r="GD157" i="1"/>
  <c r="GB157" i="1"/>
  <c r="FZ157" i="1"/>
  <c r="FX157" i="1"/>
  <c r="FV157" i="1"/>
  <c r="FT157" i="1"/>
  <c r="FR157" i="1"/>
  <c r="FP157" i="1"/>
  <c r="FN157" i="1"/>
  <c r="FL157" i="1"/>
  <c r="FJ157" i="1"/>
  <c r="FH157" i="1"/>
  <c r="FF157" i="1"/>
  <c r="FD157" i="1"/>
  <c r="FB157" i="1"/>
  <c r="EZ157" i="1"/>
  <c r="EX157" i="1"/>
  <c r="EV157" i="1"/>
  <c r="ET157" i="1"/>
  <c r="ER157" i="1"/>
  <c r="EP157" i="1"/>
  <c r="EN157" i="1"/>
  <c r="EL157" i="1"/>
  <c r="EJ157" i="1"/>
  <c r="EH157" i="1"/>
  <c r="EF157" i="1"/>
  <c r="ED157" i="1"/>
  <c r="EB157" i="1"/>
  <c r="NM157" i="1"/>
  <c r="NK157" i="1"/>
  <c r="NI157" i="1"/>
  <c r="NG157" i="1"/>
  <c r="NE157" i="1"/>
  <c r="NC157" i="1"/>
  <c r="NA157" i="1"/>
  <c r="MY157" i="1"/>
  <c r="MW157" i="1"/>
  <c r="MU157" i="1"/>
  <c r="MS157" i="1"/>
  <c r="MQ157" i="1"/>
  <c r="MO157" i="1"/>
  <c r="MM157" i="1"/>
  <c r="MK157" i="1"/>
  <c r="MI157" i="1"/>
  <c r="MG157" i="1"/>
  <c r="ME157" i="1"/>
  <c r="MC157" i="1"/>
  <c r="MA157" i="1"/>
  <c r="LY157" i="1"/>
  <c r="LW157" i="1"/>
  <c r="LU157" i="1"/>
  <c r="LS157" i="1"/>
  <c r="LQ157" i="1"/>
  <c r="LO157" i="1"/>
  <c r="LM157" i="1"/>
  <c r="LK157" i="1"/>
  <c r="LI157" i="1"/>
  <c r="LG157" i="1"/>
  <c r="LE157" i="1"/>
  <c r="LC157" i="1"/>
  <c r="LA157" i="1"/>
  <c r="KY157" i="1"/>
  <c r="KW157" i="1"/>
  <c r="KU157" i="1"/>
  <c r="KS157" i="1"/>
  <c r="KQ157" i="1"/>
  <c r="KO157" i="1"/>
  <c r="KM157" i="1"/>
  <c r="KK157" i="1"/>
  <c r="KI157" i="1"/>
  <c r="KG157" i="1"/>
  <c r="KE157" i="1"/>
  <c r="KC157" i="1"/>
  <c r="KA157" i="1"/>
  <c r="JY157" i="1"/>
  <c r="JW157" i="1"/>
  <c r="JU157" i="1"/>
  <c r="JS157" i="1"/>
  <c r="JQ157" i="1"/>
  <c r="JO157" i="1"/>
  <c r="JM157" i="1"/>
  <c r="JK157" i="1"/>
  <c r="JI157" i="1"/>
  <c r="JG157" i="1"/>
  <c r="JE157" i="1"/>
  <c r="JC157" i="1"/>
  <c r="JA157" i="1"/>
  <c r="IY157" i="1"/>
  <c r="IW157" i="1"/>
  <c r="IU157" i="1"/>
  <c r="IS157" i="1"/>
  <c r="IQ157" i="1"/>
  <c r="IO157" i="1"/>
  <c r="IM157" i="1"/>
  <c r="IK157" i="1"/>
  <c r="II157" i="1"/>
  <c r="IG157" i="1"/>
  <c r="IE157" i="1"/>
  <c r="IC157" i="1"/>
  <c r="IA157" i="1"/>
  <c r="HY157" i="1"/>
  <c r="HW157" i="1"/>
  <c r="HU157" i="1"/>
  <c r="HS157" i="1"/>
  <c r="HQ157" i="1"/>
  <c r="HO157" i="1"/>
  <c r="HM157" i="1"/>
  <c r="HK157" i="1"/>
  <c r="HI157" i="1"/>
  <c r="HG157" i="1"/>
  <c r="HE157" i="1"/>
  <c r="HC157" i="1"/>
  <c r="HA157" i="1"/>
  <c r="GY157" i="1"/>
  <c r="GW157" i="1"/>
  <c r="GU157" i="1"/>
  <c r="GS157" i="1"/>
  <c r="GQ157" i="1"/>
  <c r="GO157" i="1"/>
  <c r="GM157" i="1"/>
  <c r="GK157" i="1"/>
  <c r="GI157" i="1"/>
  <c r="GG157" i="1"/>
  <c r="GE157" i="1"/>
  <c r="GC157" i="1"/>
  <c r="GA157" i="1"/>
  <c r="FY157" i="1"/>
  <c r="FW157" i="1"/>
  <c r="FU157" i="1"/>
  <c r="FS157" i="1"/>
  <c r="FQ157" i="1"/>
  <c r="FO157" i="1"/>
  <c r="FM157" i="1"/>
  <c r="FK157" i="1"/>
  <c r="FI157" i="1"/>
  <c r="FG157" i="1"/>
  <c r="FE157" i="1"/>
  <c r="FC157" i="1"/>
  <c r="FA157" i="1"/>
  <c r="EY157" i="1"/>
  <c r="EW157" i="1"/>
  <c r="EU157" i="1"/>
  <c r="ES157" i="1"/>
  <c r="EQ157" i="1"/>
  <c r="EO157" i="1"/>
  <c r="EM157" i="1"/>
  <c r="EK157" i="1"/>
  <c r="EI157" i="1"/>
  <c r="EG157" i="1"/>
  <c r="EE157" i="1"/>
  <c r="EC157" i="1"/>
  <c r="EA157" i="1"/>
  <c r="DY157" i="1"/>
  <c r="DW157" i="1"/>
  <c r="DU157" i="1"/>
  <c r="DS157" i="1"/>
  <c r="DQ157" i="1"/>
  <c r="DX157" i="1"/>
  <c r="DT157" i="1"/>
  <c r="DP157" i="1"/>
  <c r="DN157" i="1"/>
  <c r="DL157" i="1"/>
  <c r="DJ157" i="1"/>
  <c r="DH157" i="1"/>
  <c r="DF157" i="1"/>
  <c r="DD157" i="1"/>
  <c r="DB157" i="1"/>
  <c r="CZ157" i="1"/>
  <c r="CX157" i="1"/>
  <c r="CV157" i="1"/>
  <c r="CT157" i="1"/>
  <c r="CR157" i="1"/>
  <c r="CP157" i="1"/>
  <c r="CN157" i="1"/>
  <c r="CF157" i="1"/>
  <c r="CD157" i="1"/>
  <c r="CB157" i="1"/>
  <c r="BZ157" i="1"/>
  <c r="BX157" i="1"/>
  <c r="BV157" i="1"/>
  <c r="BT157" i="1"/>
  <c r="BR157" i="1"/>
  <c r="DZ157" i="1"/>
  <c r="DV157" i="1"/>
  <c r="DR157" i="1"/>
  <c r="DO157" i="1"/>
  <c r="DM157" i="1"/>
  <c r="DK157" i="1"/>
  <c r="DI157" i="1"/>
  <c r="DG157" i="1"/>
  <c r="DE157" i="1"/>
  <c r="DC157" i="1"/>
  <c r="DA157" i="1"/>
  <c r="CY157" i="1"/>
  <c r="CW157" i="1"/>
  <c r="CU157" i="1"/>
  <c r="CS157" i="1"/>
  <c r="CQ157" i="1"/>
  <c r="CO157" i="1"/>
  <c r="CE157" i="1"/>
  <c r="CC157" i="1"/>
  <c r="CA157" i="1"/>
  <c r="BY157" i="1"/>
  <c r="BW157" i="1"/>
  <c r="BU157" i="1"/>
  <c r="BS157" i="1"/>
  <c r="BQ157" i="1"/>
  <c r="NN155" i="1"/>
  <c r="NL155" i="1"/>
  <c r="NJ155" i="1"/>
  <c r="NH155" i="1"/>
  <c r="NF155" i="1"/>
  <c r="ND155" i="1"/>
  <c r="NB155" i="1"/>
  <c r="MZ155" i="1"/>
  <c r="MX155" i="1"/>
  <c r="MV155" i="1"/>
  <c r="MT155" i="1"/>
  <c r="MR155" i="1"/>
  <c r="MP155" i="1"/>
  <c r="MN155" i="1"/>
  <c r="ML155" i="1"/>
  <c r="MJ155" i="1"/>
  <c r="MH155" i="1"/>
  <c r="MF155" i="1"/>
  <c r="MD155" i="1"/>
  <c r="MB155" i="1"/>
  <c r="LZ155" i="1"/>
  <c r="LX155" i="1"/>
  <c r="LV155" i="1"/>
  <c r="LT155" i="1"/>
  <c r="LR155" i="1"/>
  <c r="LP155" i="1"/>
  <c r="LN155" i="1"/>
  <c r="LL155" i="1"/>
  <c r="LJ155" i="1"/>
  <c r="LH155" i="1"/>
  <c r="LF155" i="1"/>
  <c r="LD155" i="1"/>
  <c r="LB155" i="1"/>
  <c r="KZ155" i="1"/>
  <c r="KX155" i="1"/>
  <c r="KV155" i="1"/>
  <c r="KT155" i="1"/>
  <c r="KR155" i="1"/>
  <c r="KP155" i="1"/>
  <c r="KN155" i="1"/>
  <c r="KL155" i="1"/>
  <c r="KJ155" i="1"/>
  <c r="KH155" i="1"/>
  <c r="KF155" i="1"/>
  <c r="KD155" i="1"/>
  <c r="KB155" i="1"/>
  <c r="JZ155" i="1"/>
  <c r="JX155" i="1"/>
  <c r="JV155" i="1"/>
  <c r="JT155" i="1"/>
  <c r="JR155" i="1"/>
  <c r="JP155" i="1"/>
  <c r="JN155" i="1"/>
  <c r="JL155" i="1"/>
  <c r="JJ155" i="1"/>
  <c r="JH155" i="1"/>
  <c r="JF155" i="1"/>
  <c r="JD155" i="1"/>
  <c r="JB155" i="1"/>
  <c r="IZ155" i="1"/>
  <c r="IX155" i="1"/>
  <c r="IV155" i="1"/>
  <c r="IT155" i="1"/>
  <c r="IR155" i="1"/>
  <c r="IP155" i="1"/>
  <c r="IN155" i="1"/>
  <c r="IL155" i="1"/>
  <c r="IJ155" i="1"/>
  <c r="IH155" i="1"/>
  <c r="IF155" i="1"/>
  <c r="ID155" i="1"/>
  <c r="IB155" i="1"/>
  <c r="HZ155" i="1"/>
  <c r="HX155" i="1"/>
  <c r="HV155" i="1"/>
  <c r="HT155" i="1"/>
  <c r="HR155" i="1"/>
  <c r="HP155" i="1"/>
  <c r="HN155" i="1"/>
  <c r="HL155" i="1"/>
  <c r="HJ155" i="1"/>
  <c r="HH155" i="1"/>
  <c r="HF155" i="1"/>
  <c r="HD155" i="1"/>
  <c r="HB155" i="1"/>
  <c r="GZ155" i="1"/>
  <c r="GX155" i="1"/>
  <c r="GV155" i="1"/>
  <c r="GT155" i="1"/>
  <c r="GR155" i="1"/>
  <c r="GP155" i="1"/>
  <c r="GN155" i="1"/>
  <c r="GL155" i="1"/>
  <c r="GJ155" i="1"/>
  <c r="GH155" i="1"/>
  <c r="GF155" i="1"/>
  <c r="GD155" i="1"/>
  <c r="GB155" i="1"/>
  <c r="FZ155" i="1"/>
  <c r="FX155" i="1"/>
  <c r="FV155" i="1"/>
  <c r="FT155" i="1"/>
  <c r="FR155" i="1"/>
  <c r="FP155" i="1"/>
  <c r="FN155" i="1"/>
  <c r="FL155" i="1"/>
  <c r="FJ155" i="1"/>
  <c r="FH155" i="1"/>
  <c r="FF155" i="1"/>
  <c r="FD155" i="1"/>
  <c r="FB155" i="1"/>
  <c r="EZ155" i="1"/>
  <c r="EX155" i="1"/>
  <c r="EV155" i="1"/>
  <c r="ET155" i="1"/>
  <c r="ER155" i="1"/>
  <c r="EP155" i="1"/>
  <c r="EN155" i="1"/>
  <c r="EL155" i="1"/>
  <c r="EJ155" i="1"/>
  <c r="EH155" i="1"/>
  <c r="EF155" i="1"/>
  <c r="ED155" i="1"/>
  <c r="EB155" i="1"/>
  <c r="DZ155" i="1"/>
  <c r="DX155" i="1"/>
  <c r="DV155" i="1"/>
  <c r="DT155" i="1"/>
  <c r="DR155" i="1"/>
  <c r="DP155" i="1"/>
  <c r="DN155" i="1"/>
  <c r="DH155" i="1"/>
  <c r="CZ155" i="1"/>
  <c r="CT155" i="1"/>
  <c r="CF155" i="1"/>
  <c r="CD155" i="1"/>
  <c r="BX155" i="1"/>
  <c r="BR155" i="1"/>
  <c r="BJ155" i="1"/>
  <c r="BD155" i="1"/>
  <c r="AV155" i="1"/>
  <c r="AP155" i="1"/>
  <c r="AH155" i="1"/>
  <c r="AB155" i="1"/>
  <c r="T155" i="1"/>
  <c r="N155" i="1"/>
  <c r="H155" i="1"/>
  <c r="F155" i="1"/>
  <c r="NM155" i="1"/>
  <c r="NK155" i="1"/>
  <c r="NI155" i="1"/>
  <c r="NG155" i="1"/>
  <c r="NE155" i="1"/>
  <c r="NC155" i="1"/>
  <c r="NA155" i="1"/>
  <c r="MY155" i="1"/>
  <c r="MW155" i="1"/>
  <c r="MU155" i="1"/>
  <c r="MS155" i="1"/>
  <c r="MQ155" i="1"/>
  <c r="MO155" i="1"/>
  <c r="MM155" i="1"/>
  <c r="MK155" i="1"/>
  <c r="MI155" i="1"/>
  <c r="MG155" i="1"/>
  <c r="ME155" i="1"/>
  <c r="MC155" i="1"/>
  <c r="MA155" i="1"/>
  <c r="LY155" i="1"/>
  <c r="LW155" i="1"/>
  <c r="LU155" i="1"/>
  <c r="LS155" i="1"/>
  <c r="LQ155" i="1"/>
  <c r="LO155" i="1"/>
  <c r="LM155" i="1"/>
  <c r="LK155" i="1"/>
  <c r="LI155" i="1"/>
  <c r="LG155" i="1"/>
  <c r="LE155" i="1"/>
  <c r="LC155" i="1"/>
  <c r="LA155" i="1"/>
  <c r="KY155" i="1"/>
  <c r="KW155" i="1"/>
  <c r="KU155" i="1"/>
  <c r="KS155" i="1"/>
  <c r="KQ155" i="1"/>
  <c r="KO155" i="1"/>
  <c r="KM155" i="1"/>
  <c r="KK155" i="1"/>
  <c r="KI155" i="1"/>
  <c r="KG155" i="1"/>
  <c r="KE155" i="1"/>
  <c r="KC155" i="1"/>
  <c r="KA155" i="1"/>
  <c r="JY155" i="1"/>
  <c r="JW155" i="1"/>
  <c r="JU155" i="1"/>
  <c r="JS155" i="1"/>
  <c r="JQ155" i="1"/>
  <c r="JO155" i="1"/>
  <c r="JM155" i="1"/>
  <c r="JK155" i="1"/>
  <c r="JI155" i="1"/>
  <c r="JG155" i="1"/>
  <c r="JE155" i="1"/>
  <c r="JC155" i="1"/>
  <c r="JA155" i="1"/>
  <c r="IY155" i="1"/>
  <c r="IW155" i="1"/>
  <c r="IU155" i="1"/>
  <c r="IS155" i="1"/>
  <c r="IQ155" i="1"/>
  <c r="IO155" i="1"/>
  <c r="IM155" i="1"/>
  <c r="IK155" i="1"/>
  <c r="II155" i="1"/>
  <c r="IG155" i="1"/>
  <c r="IE155" i="1"/>
  <c r="IC155" i="1"/>
  <c r="IA155" i="1"/>
  <c r="HY155" i="1"/>
  <c r="HW155" i="1"/>
  <c r="HU155" i="1"/>
  <c r="HS155" i="1"/>
  <c r="HQ155" i="1"/>
  <c r="HO155" i="1"/>
  <c r="HM155" i="1"/>
  <c r="HK155" i="1"/>
  <c r="HI155" i="1"/>
  <c r="HG155" i="1"/>
  <c r="HE155" i="1"/>
  <c r="HC155" i="1"/>
  <c r="HA155" i="1"/>
  <c r="GY155" i="1"/>
  <c r="GW155" i="1"/>
  <c r="GU155" i="1"/>
  <c r="GS155" i="1"/>
  <c r="GQ155" i="1"/>
  <c r="GO155" i="1"/>
  <c r="GM155" i="1"/>
  <c r="GK155" i="1"/>
  <c r="GI155" i="1"/>
  <c r="GG155" i="1"/>
  <c r="GE155" i="1"/>
  <c r="GC155" i="1"/>
  <c r="GA155" i="1"/>
  <c r="FY155" i="1"/>
  <c r="FW155" i="1"/>
  <c r="FU155" i="1"/>
  <c r="FS155" i="1"/>
  <c r="FQ155" i="1"/>
  <c r="FO155" i="1"/>
  <c r="FM155" i="1"/>
  <c r="FK155" i="1"/>
  <c r="FI155" i="1"/>
  <c r="FG155" i="1"/>
  <c r="FE155" i="1"/>
  <c r="FC155" i="1"/>
  <c r="FA155" i="1"/>
  <c r="EY155" i="1"/>
  <c r="EW155" i="1"/>
  <c r="EU155" i="1"/>
  <c r="ES155" i="1"/>
  <c r="EQ155" i="1"/>
  <c r="EO155" i="1"/>
  <c r="EM155" i="1"/>
  <c r="EK155" i="1"/>
  <c r="EI155" i="1"/>
  <c r="EG155" i="1"/>
  <c r="EE155" i="1"/>
  <c r="EC155" i="1"/>
  <c r="EA155" i="1"/>
  <c r="DY155" i="1"/>
  <c r="DW155" i="1"/>
  <c r="DU155" i="1"/>
  <c r="DS155" i="1"/>
  <c r="DQ155" i="1"/>
  <c r="DO155" i="1"/>
  <c r="DG155" i="1"/>
  <c r="DA155" i="1"/>
  <c r="CU155" i="1"/>
  <c r="CS155" i="1"/>
  <c r="CE155" i="1"/>
  <c r="BY155" i="1"/>
  <c r="BQ155" i="1"/>
  <c r="BK155" i="1"/>
  <c r="BC155" i="1"/>
  <c r="AW155" i="1"/>
  <c r="AO155" i="1"/>
  <c r="AI155" i="1"/>
  <c r="AA155" i="1"/>
  <c r="U155" i="1"/>
  <c r="M155" i="1"/>
  <c r="I155" i="1"/>
  <c r="G155" i="1"/>
  <c r="NN153" i="1"/>
  <c r="NL153" i="1"/>
  <c r="NJ153" i="1"/>
  <c r="NH153" i="1"/>
  <c r="NF153" i="1"/>
  <c r="ND153" i="1"/>
  <c r="NB153" i="1"/>
  <c r="MZ153" i="1"/>
  <c r="MX153" i="1"/>
  <c r="MV153" i="1"/>
  <c r="MT153" i="1"/>
  <c r="MR153" i="1"/>
  <c r="MP153" i="1"/>
  <c r="MN153" i="1"/>
  <c r="ML153" i="1"/>
  <c r="MJ153" i="1"/>
  <c r="MH153" i="1"/>
  <c r="MF153" i="1"/>
  <c r="MD153" i="1"/>
  <c r="MB153" i="1"/>
  <c r="LZ153" i="1"/>
  <c r="LX153" i="1"/>
  <c r="LV153" i="1"/>
  <c r="LT153" i="1"/>
  <c r="LR153" i="1"/>
  <c r="LP153" i="1"/>
  <c r="LN153" i="1"/>
  <c r="LL153" i="1"/>
  <c r="LJ153" i="1"/>
  <c r="LH153" i="1"/>
  <c r="LF153" i="1"/>
  <c r="LD153" i="1"/>
  <c r="LB153" i="1"/>
  <c r="KZ153" i="1"/>
  <c r="KX153" i="1"/>
  <c r="KV153" i="1"/>
  <c r="KT153" i="1"/>
  <c r="KR153" i="1"/>
  <c r="KP153" i="1"/>
  <c r="KN153" i="1"/>
  <c r="KL153" i="1"/>
  <c r="KJ153" i="1"/>
  <c r="KH153" i="1"/>
  <c r="KF153" i="1"/>
  <c r="KD153" i="1"/>
  <c r="KB153" i="1"/>
  <c r="JZ153" i="1"/>
  <c r="JX153" i="1"/>
  <c r="JV153" i="1"/>
  <c r="JT153" i="1"/>
  <c r="JR153" i="1"/>
  <c r="JP153" i="1"/>
  <c r="JN153" i="1"/>
  <c r="JL153" i="1"/>
  <c r="JJ153" i="1"/>
  <c r="JH153" i="1"/>
  <c r="JF153" i="1"/>
  <c r="JD153" i="1"/>
  <c r="JB153" i="1"/>
  <c r="IZ153" i="1"/>
  <c r="IX153" i="1"/>
  <c r="IV153" i="1"/>
  <c r="IT153" i="1"/>
  <c r="IR153" i="1"/>
  <c r="IP153" i="1"/>
  <c r="IN153" i="1"/>
  <c r="IL153" i="1"/>
  <c r="IJ153" i="1"/>
  <c r="IH153" i="1"/>
  <c r="IF153" i="1"/>
  <c r="ID153" i="1"/>
  <c r="IB153" i="1"/>
  <c r="HZ153" i="1"/>
  <c r="HX153" i="1"/>
  <c r="HV153" i="1"/>
  <c r="HT153" i="1"/>
  <c r="HR153" i="1"/>
  <c r="HP153" i="1"/>
  <c r="HN153" i="1"/>
  <c r="HL153" i="1"/>
  <c r="HJ153" i="1"/>
  <c r="HH153" i="1"/>
  <c r="HF153" i="1"/>
  <c r="HD153" i="1"/>
  <c r="HB153" i="1"/>
  <c r="GZ153" i="1"/>
  <c r="GX153" i="1"/>
  <c r="GV153" i="1"/>
  <c r="GT153" i="1"/>
  <c r="GR153" i="1"/>
  <c r="GP153" i="1"/>
  <c r="GN153" i="1"/>
  <c r="GL153" i="1"/>
  <c r="GJ153" i="1"/>
  <c r="GH153" i="1"/>
  <c r="GF153" i="1"/>
  <c r="GD153" i="1"/>
  <c r="GB153" i="1"/>
  <c r="FZ153" i="1"/>
  <c r="FX153" i="1"/>
  <c r="FV153" i="1"/>
  <c r="FT153" i="1"/>
  <c r="FR153" i="1"/>
  <c r="FP153" i="1"/>
  <c r="FN153" i="1"/>
  <c r="FL153" i="1"/>
  <c r="FJ153" i="1"/>
  <c r="FH153" i="1"/>
  <c r="FF153" i="1"/>
  <c r="FD153" i="1"/>
  <c r="FB153" i="1"/>
  <c r="EZ153" i="1"/>
  <c r="EX153" i="1"/>
  <c r="EV153" i="1"/>
  <c r="ET153" i="1"/>
  <c r="ER153" i="1"/>
  <c r="EP153" i="1"/>
  <c r="EN153" i="1"/>
  <c r="EL153" i="1"/>
  <c r="EJ153" i="1"/>
  <c r="EH153" i="1"/>
  <c r="EF153" i="1"/>
  <c r="ED153" i="1"/>
  <c r="EB153" i="1"/>
  <c r="DZ153" i="1"/>
  <c r="DX153" i="1"/>
  <c r="DV153" i="1"/>
  <c r="DT153" i="1"/>
  <c r="DR153" i="1"/>
  <c r="DP153" i="1"/>
  <c r="DN153" i="1"/>
  <c r="DH153" i="1"/>
  <c r="CZ153" i="1"/>
  <c r="CT153" i="1"/>
  <c r="CF153" i="1"/>
  <c r="CD153" i="1"/>
  <c r="BX153" i="1"/>
  <c r="BR153" i="1"/>
  <c r="BJ153" i="1"/>
  <c r="BD153" i="1"/>
  <c r="AV153" i="1"/>
  <c r="AP153" i="1"/>
  <c r="AH153" i="1"/>
  <c r="AB153" i="1"/>
  <c r="T153" i="1"/>
  <c r="N153" i="1"/>
  <c r="H153" i="1"/>
  <c r="F153" i="1"/>
  <c r="NM153" i="1"/>
  <c r="NK153" i="1"/>
  <c r="NI153" i="1"/>
  <c r="NG153" i="1"/>
  <c r="NE153" i="1"/>
  <c r="NC153" i="1"/>
  <c r="NA153" i="1"/>
  <c r="MY153" i="1"/>
  <c r="MW153" i="1"/>
  <c r="MU153" i="1"/>
  <c r="MS153" i="1"/>
  <c r="MQ153" i="1"/>
  <c r="MO153" i="1"/>
  <c r="MM153" i="1"/>
  <c r="MK153" i="1"/>
  <c r="MI153" i="1"/>
  <c r="MG153" i="1"/>
  <c r="ME153" i="1"/>
  <c r="MC153" i="1"/>
  <c r="MA153" i="1"/>
  <c r="LY153" i="1"/>
  <c r="LW153" i="1"/>
  <c r="LU153" i="1"/>
  <c r="LS153" i="1"/>
  <c r="LQ153" i="1"/>
  <c r="LO153" i="1"/>
  <c r="LM153" i="1"/>
  <c r="LK153" i="1"/>
  <c r="LI153" i="1"/>
  <c r="LG153" i="1"/>
  <c r="LE153" i="1"/>
  <c r="LC153" i="1"/>
  <c r="LA153" i="1"/>
  <c r="KY153" i="1"/>
  <c r="KW153" i="1"/>
  <c r="KU153" i="1"/>
  <c r="KS153" i="1"/>
  <c r="KQ153" i="1"/>
  <c r="KO153" i="1"/>
  <c r="KM153" i="1"/>
  <c r="KK153" i="1"/>
  <c r="KI153" i="1"/>
  <c r="KG153" i="1"/>
  <c r="KE153" i="1"/>
  <c r="KC153" i="1"/>
  <c r="KA153" i="1"/>
  <c r="JY153" i="1"/>
  <c r="JW153" i="1"/>
  <c r="JU153" i="1"/>
  <c r="JS153" i="1"/>
  <c r="JQ153" i="1"/>
  <c r="JO153" i="1"/>
  <c r="JM153" i="1"/>
  <c r="JK153" i="1"/>
  <c r="JI153" i="1"/>
  <c r="JG153" i="1"/>
  <c r="JE153" i="1"/>
  <c r="JC153" i="1"/>
  <c r="JA153" i="1"/>
  <c r="IY153" i="1"/>
  <c r="IW153" i="1"/>
  <c r="IU153" i="1"/>
  <c r="IS153" i="1"/>
  <c r="IQ153" i="1"/>
  <c r="IO153" i="1"/>
  <c r="IM153" i="1"/>
  <c r="IK153" i="1"/>
  <c r="II153" i="1"/>
  <c r="IG153" i="1"/>
  <c r="IE153" i="1"/>
  <c r="IC153" i="1"/>
  <c r="IA153" i="1"/>
  <c r="HY153" i="1"/>
  <c r="HW153" i="1"/>
  <c r="HU153" i="1"/>
  <c r="HS153" i="1"/>
  <c r="HQ153" i="1"/>
  <c r="HO153" i="1"/>
  <c r="HM153" i="1"/>
  <c r="HK153" i="1"/>
  <c r="HI153" i="1"/>
  <c r="HG153" i="1"/>
  <c r="HE153" i="1"/>
  <c r="HC153" i="1"/>
  <c r="HA153" i="1"/>
  <c r="GY153" i="1"/>
  <c r="GW153" i="1"/>
  <c r="GU153" i="1"/>
  <c r="GS153" i="1"/>
  <c r="GQ153" i="1"/>
  <c r="GO153" i="1"/>
  <c r="GM153" i="1"/>
  <c r="GK153" i="1"/>
  <c r="GI153" i="1"/>
  <c r="GG153" i="1"/>
  <c r="GE153" i="1"/>
  <c r="GC153" i="1"/>
  <c r="GA153" i="1"/>
  <c r="FY153" i="1"/>
  <c r="FW153" i="1"/>
  <c r="FU153" i="1"/>
  <c r="FS153" i="1"/>
  <c r="FQ153" i="1"/>
  <c r="FO153" i="1"/>
  <c r="FM153" i="1"/>
  <c r="FK153" i="1"/>
  <c r="FI153" i="1"/>
  <c r="FG153" i="1"/>
  <c r="FE153" i="1"/>
  <c r="FC153" i="1"/>
  <c r="FA153" i="1"/>
  <c r="EY153" i="1"/>
  <c r="EW153" i="1"/>
  <c r="EU153" i="1"/>
  <c r="ES153" i="1"/>
  <c r="EQ153" i="1"/>
  <c r="EO153" i="1"/>
  <c r="EM153" i="1"/>
  <c r="EK153" i="1"/>
  <c r="EI153" i="1"/>
  <c r="EG153" i="1"/>
  <c r="EE153" i="1"/>
  <c r="EC153" i="1"/>
  <c r="EA153" i="1"/>
  <c r="DY153" i="1"/>
  <c r="DW153" i="1"/>
  <c r="DU153" i="1"/>
  <c r="DS153" i="1"/>
  <c r="DQ153" i="1"/>
  <c r="DO153" i="1"/>
  <c r="DG153" i="1"/>
  <c r="DA153" i="1"/>
  <c r="CU153" i="1"/>
  <c r="CS153" i="1"/>
  <c r="CE153" i="1"/>
  <c r="BY153" i="1"/>
  <c r="BQ153" i="1"/>
  <c r="BK153" i="1"/>
  <c r="BC153" i="1"/>
  <c r="AW153" i="1"/>
  <c r="AO153" i="1"/>
  <c r="AI153" i="1"/>
  <c r="AA153" i="1"/>
  <c r="U153" i="1"/>
  <c r="M153" i="1"/>
  <c r="I153" i="1"/>
  <c r="G153" i="1"/>
  <c r="NN151" i="1"/>
  <c r="NL151" i="1"/>
  <c r="NJ151" i="1"/>
  <c r="NH151" i="1"/>
  <c r="NF151" i="1"/>
  <c r="ND151" i="1"/>
  <c r="NB151" i="1"/>
  <c r="MZ151" i="1"/>
  <c r="MX151" i="1"/>
  <c r="MV151" i="1"/>
  <c r="MT151" i="1"/>
  <c r="MR151" i="1"/>
  <c r="MP151" i="1"/>
  <c r="MN151" i="1"/>
  <c r="ML151" i="1"/>
  <c r="MJ151" i="1"/>
  <c r="MH151" i="1"/>
  <c r="MF151" i="1"/>
  <c r="MD151" i="1"/>
  <c r="MB151" i="1"/>
  <c r="LZ151" i="1"/>
  <c r="LX151" i="1"/>
  <c r="LV151" i="1"/>
  <c r="LT151" i="1"/>
  <c r="LR151" i="1"/>
  <c r="LP151" i="1"/>
  <c r="LN151" i="1"/>
  <c r="LL151" i="1"/>
  <c r="LJ151" i="1"/>
  <c r="LH151" i="1"/>
  <c r="LF151" i="1"/>
  <c r="LD151" i="1"/>
  <c r="LB151" i="1"/>
  <c r="KZ151" i="1"/>
  <c r="KX151" i="1"/>
  <c r="KV151" i="1"/>
  <c r="KT151" i="1"/>
  <c r="KR151" i="1"/>
  <c r="KP151" i="1"/>
  <c r="KN151" i="1"/>
  <c r="KL151" i="1"/>
  <c r="KJ151" i="1"/>
  <c r="KH151" i="1"/>
  <c r="KF151" i="1"/>
  <c r="KD151" i="1"/>
  <c r="KB151" i="1"/>
  <c r="JZ151" i="1"/>
  <c r="JX151" i="1"/>
  <c r="JV151" i="1"/>
  <c r="JT151" i="1"/>
  <c r="JR151" i="1"/>
  <c r="JP151" i="1"/>
  <c r="JN151" i="1"/>
  <c r="JL151" i="1"/>
  <c r="JJ151" i="1"/>
  <c r="JH151" i="1"/>
  <c r="JF151" i="1"/>
  <c r="JD151" i="1"/>
  <c r="JB151" i="1"/>
  <c r="IZ151" i="1"/>
  <c r="IX151" i="1"/>
  <c r="IV151" i="1"/>
  <c r="IT151" i="1"/>
  <c r="IR151" i="1"/>
  <c r="IP151" i="1"/>
  <c r="IN151" i="1"/>
  <c r="IL151" i="1"/>
  <c r="IJ151" i="1"/>
  <c r="IH151" i="1"/>
  <c r="IF151" i="1"/>
  <c r="ID151" i="1"/>
  <c r="IB151" i="1"/>
  <c r="HZ151" i="1"/>
  <c r="HX151" i="1"/>
  <c r="HV151" i="1"/>
  <c r="HT151" i="1"/>
  <c r="HR151" i="1"/>
  <c r="HP151" i="1"/>
  <c r="HN151" i="1"/>
  <c r="HL151" i="1"/>
  <c r="HJ151" i="1"/>
  <c r="HH151" i="1"/>
  <c r="HF151" i="1"/>
  <c r="HD151" i="1"/>
  <c r="HB151" i="1"/>
  <c r="GZ151" i="1"/>
  <c r="GX151" i="1"/>
  <c r="GV151" i="1"/>
  <c r="GT151" i="1"/>
  <c r="GR151" i="1"/>
  <c r="GP151" i="1"/>
  <c r="GN151" i="1"/>
  <c r="GL151" i="1"/>
  <c r="GJ151" i="1"/>
  <c r="GH151" i="1"/>
  <c r="GF151" i="1"/>
  <c r="GD151" i="1"/>
  <c r="GB151" i="1"/>
  <c r="FZ151" i="1"/>
  <c r="FX151" i="1"/>
  <c r="FV151" i="1"/>
  <c r="FT151" i="1"/>
  <c r="FR151" i="1"/>
  <c r="FP151" i="1"/>
  <c r="FN151" i="1"/>
  <c r="FL151" i="1"/>
  <c r="FJ151" i="1"/>
  <c r="FH151" i="1"/>
  <c r="FF151" i="1"/>
  <c r="FD151" i="1"/>
  <c r="FB151" i="1"/>
  <c r="EZ151" i="1"/>
  <c r="EX151" i="1"/>
  <c r="EV151" i="1"/>
  <c r="ET151" i="1"/>
  <c r="ER151" i="1"/>
  <c r="EP151" i="1"/>
  <c r="EN151" i="1"/>
  <c r="EL151" i="1"/>
  <c r="EJ151" i="1"/>
  <c r="EH151" i="1"/>
  <c r="EF151" i="1"/>
  <c r="ED151" i="1"/>
  <c r="EB151" i="1"/>
  <c r="DZ151" i="1"/>
  <c r="DX151" i="1"/>
  <c r="DV151" i="1"/>
  <c r="DT151" i="1"/>
  <c r="DR151" i="1"/>
  <c r="DP151" i="1"/>
  <c r="DN151" i="1"/>
  <c r="DH151" i="1"/>
  <c r="CT151" i="1"/>
  <c r="CF151" i="1"/>
  <c r="CD151" i="1"/>
  <c r="BX151" i="1"/>
  <c r="BR151" i="1"/>
  <c r="BJ151" i="1"/>
  <c r="BD151" i="1"/>
  <c r="AV151" i="1"/>
  <c r="AP151" i="1"/>
  <c r="AH151" i="1"/>
  <c r="AB151" i="1"/>
  <c r="T151" i="1"/>
  <c r="N151" i="1"/>
  <c r="H151" i="1"/>
  <c r="F151" i="1"/>
  <c r="NM151" i="1"/>
  <c r="NK151" i="1"/>
  <c r="NI151" i="1"/>
  <c r="NG151" i="1"/>
  <c r="NE151" i="1"/>
  <c r="NC151" i="1"/>
  <c r="NA151" i="1"/>
  <c r="MY151" i="1"/>
  <c r="MW151" i="1"/>
  <c r="MU151" i="1"/>
  <c r="MS151" i="1"/>
  <c r="MQ151" i="1"/>
  <c r="MO151" i="1"/>
  <c r="MM151" i="1"/>
  <c r="MK151" i="1"/>
  <c r="MI151" i="1"/>
  <c r="MG151" i="1"/>
  <c r="ME151" i="1"/>
  <c r="MC151" i="1"/>
  <c r="MA151" i="1"/>
  <c r="LY151" i="1"/>
  <c r="LW151" i="1"/>
  <c r="LU151" i="1"/>
  <c r="LS151" i="1"/>
  <c r="LQ151" i="1"/>
  <c r="LO151" i="1"/>
  <c r="LM151" i="1"/>
  <c r="LK151" i="1"/>
  <c r="LI151" i="1"/>
  <c r="LG151" i="1"/>
  <c r="LE151" i="1"/>
  <c r="LC151" i="1"/>
  <c r="LA151" i="1"/>
  <c r="KY151" i="1"/>
  <c r="KW151" i="1"/>
  <c r="KU151" i="1"/>
  <c r="KS151" i="1"/>
  <c r="KQ151" i="1"/>
  <c r="KO151" i="1"/>
  <c r="KM151" i="1"/>
  <c r="KK151" i="1"/>
  <c r="KI151" i="1"/>
  <c r="KG151" i="1"/>
  <c r="KE151" i="1"/>
  <c r="KC151" i="1"/>
  <c r="KA151" i="1"/>
  <c r="JY151" i="1"/>
  <c r="JW151" i="1"/>
  <c r="JU151" i="1"/>
  <c r="JS151" i="1"/>
  <c r="JQ151" i="1"/>
  <c r="JO151" i="1"/>
  <c r="JM151" i="1"/>
  <c r="JK151" i="1"/>
  <c r="JI151" i="1"/>
  <c r="JG151" i="1"/>
  <c r="JE151" i="1"/>
  <c r="JC151" i="1"/>
  <c r="JA151" i="1"/>
  <c r="IY151" i="1"/>
  <c r="IW151" i="1"/>
  <c r="IU151" i="1"/>
  <c r="IS151" i="1"/>
  <c r="IQ151" i="1"/>
  <c r="IO151" i="1"/>
  <c r="IM151" i="1"/>
  <c r="IK151" i="1"/>
  <c r="II151" i="1"/>
  <c r="IG151" i="1"/>
  <c r="IE151" i="1"/>
  <c r="IC151" i="1"/>
  <c r="IA151" i="1"/>
  <c r="HY151" i="1"/>
  <c r="HW151" i="1"/>
  <c r="HU151" i="1"/>
  <c r="HS151" i="1"/>
  <c r="HQ151" i="1"/>
  <c r="HO151" i="1"/>
  <c r="HM151" i="1"/>
  <c r="HK151" i="1"/>
  <c r="HI151" i="1"/>
  <c r="HG151" i="1"/>
  <c r="HE151" i="1"/>
  <c r="HC151" i="1"/>
  <c r="HA151" i="1"/>
  <c r="GY151" i="1"/>
  <c r="GW151" i="1"/>
  <c r="GU151" i="1"/>
  <c r="GS151" i="1"/>
  <c r="GQ151" i="1"/>
  <c r="GO151" i="1"/>
  <c r="GM151" i="1"/>
  <c r="GK151" i="1"/>
  <c r="GI151" i="1"/>
  <c r="GG151" i="1"/>
  <c r="GE151" i="1"/>
  <c r="GC151" i="1"/>
  <c r="GA151" i="1"/>
  <c r="FY151" i="1"/>
  <c r="FW151" i="1"/>
  <c r="FU151" i="1"/>
  <c r="FS151" i="1"/>
  <c r="FQ151" i="1"/>
  <c r="FO151" i="1"/>
  <c r="FM151" i="1"/>
  <c r="FK151" i="1"/>
  <c r="FI151" i="1"/>
  <c r="FG151" i="1"/>
  <c r="FE151" i="1"/>
  <c r="FC151" i="1"/>
  <c r="FA151" i="1"/>
  <c r="EY151" i="1"/>
  <c r="EW151" i="1"/>
  <c r="EU151" i="1"/>
  <c r="ES151" i="1"/>
  <c r="EQ151" i="1"/>
  <c r="EO151" i="1"/>
  <c r="EM151" i="1"/>
  <c r="EK151" i="1"/>
  <c r="EI151" i="1"/>
  <c r="EG151" i="1"/>
  <c r="EE151" i="1"/>
  <c r="EC151" i="1"/>
  <c r="EA151" i="1"/>
  <c r="DY151" i="1"/>
  <c r="DW151" i="1"/>
  <c r="DU151" i="1"/>
  <c r="DS151" i="1"/>
  <c r="DQ151" i="1"/>
  <c r="DO151" i="1"/>
  <c r="DG151" i="1"/>
  <c r="DA151" i="1"/>
  <c r="CU151" i="1"/>
  <c r="CS151" i="1"/>
  <c r="CE151" i="1"/>
  <c r="BY151" i="1"/>
  <c r="BQ151" i="1"/>
  <c r="BK151" i="1"/>
  <c r="BC151" i="1"/>
  <c r="AW151" i="1"/>
  <c r="AO151" i="1"/>
  <c r="AI151" i="1"/>
  <c r="AA151" i="1"/>
  <c r="U151" i="1"/>
  <c r="M151" i="1"/>
  <c r="I151" i="1"/>
  <c r="G151" i="1"/>
  <c r="NN149" i="1"/>
  <c r="NL149" i="1"/>
  <c r="NJ149" i="1"/>
  <c r="NH149" i="1"/>
  <c r="NF149" i="1"/>
  <c r="ND149" i="1"/>
  <c r="NB149" i="1"/>
  <c r="MZ149" i="1"/>
  <c r="MX149" i="1"/>
  <c r="MV149" i="1"/>
  <c r="MT149" i="1"/>
  <c r="MR149" i="1"/>
  <c r="MP149" i="1"/>
  <c r="MN149" i="1"/>
  <c r="ML149" i="1"/>
  <c r="MJ149" i="1"/>
  <c r="MH149" i="1"/>
  <c r="MF149" i="1"/>
  <c r="MD149" i="1"/>
  <c r="MB149" i="1"/>
  <c r="LZ149" i="1"/>
  <c r="LX149" i="1"/>
  <c r="LV149" i="1"/>
  <c r="LT149" i="1"/>
  <c r="LR149" i="1"/>
  <c r="LP149" i="1"/>
  <c r="LN149" i="1"/>
  <c r="LL149" i="1"/>
  <c r="LJ149" i="1"/>
  <c r="LH149" i="1"/>
  <c r="LF149" i="1"/>
  <c r="LD149" i="1"/>
  <c r="LB149" i="1"/>
  <c r="KZ149" i="1"/>
  <c r="KX149" i="1"/>
  <c r="KV149" i="1"/>
  <c r="KT149" i="1"/>
  <c r="KR149" i="1"/>
  <c r="KP149" i="1"/>
  <c r="KN149" i="1"/>
  <c r="KL149" i="1"/>
  <c r="KJ149" i="1"/>
  <c r="KH149" i="1"/>
  <c r="KF149" i="1"/>
  <c r="KD149" i="1"/>
  <c r="KB149" i="1"/>
  <c r="JZ149" i="1"/>
  <c r="JX149" i="1"/>
  <c r="JV149" i="1"/>
  <c r="JT149" i="1"/>
  <c r="JR149" i="1"/>
  <c r="JP149" i="1"/>
  <c r="JN149" i="1"/>
  <c r="JL149" i="1"/>
  <c r="JJ149" i="1"/>
  <c r="JH149" i="1"/>
  <c r="JF149" i="1"/>
  <c r="JD149" i="1"/>
  <c r="JB149" i="1"/>
  <c r="IZ149" i="1"/>
  <c r="IX149" i="1"/>
  <c r="IV149" i="1"/>
  <c r="IT149" i="1"/>
  <c r="IR149" i="1"/>
  <c r="IP149" i="1"/>
  <c r="IN149" i="1"/>
  <c r="IL149" i="1"/>
  <c r="IJ149" i="1"/>
  <c r="IH149" i="1"/>
  <c r="IF149" i="1"/>
  <c r="ID149" i="1"/>
  <c r="IB149" i="1"/>
  <c r="HZ149" i="1"/>
  <c r="HX149" i="1"/>
  <c r="HV149" i="1"/>
  <c r="HT149" i="1"/>
  <c r="HR149" i="1"/>
  <c r="HP149" i="1"/>
  <c r="HN149" i="1"/>
  <c r="HL149" i="1"/>
  <c r="HJ149" i="1"/>
  <c r="HH149" i="1"/>
  <c r="HF149" i="1"/>
  <c r="HD149" i="1"/>
  <c r="HB149" i="1"/>
  <c r="GZ149" i="1"/>
  <c r="GX149" i="1"/>
  <c r="GV149" i="1"/>
  <c r="GT149" i="1"/>
  <c r="GR149" i="1"/>
  <c r="GP149" i="1"/>
  <c r="GN149" i="1"/>
  <c r="GL149" i="1"/>
  <c r="GJ149" i="1"/>
  <c r="GH149" i="1"/>
  <c r="GF149" i="1"/>
  <c r="GD149" i="1"/>
  <c r="GB149" i="1"/>
  <c r="FZ149" i="1"/>
  <c r="FX149" i="1"/>
  <c r="FV149" i="1"/>
  <c r="FT149" i="1"/>
  <c r="FR149" i="1"/>
  <c r="FP149" i="1"/>
  <c r="FN149" i="1"/>
  <c r="FL149" i="1"/>
  <c r="FJ149" i="1"/>
  <c r="FH149" i="1"/>
  <c r="FF149" i="1"/>
  <c r="FD149" i="1"/>
  <c r="FB149" i="1"/>
  <c r="EZ149" i="1"/>
  <c r="EX149" i="1"/>
  <c r="EV149" i="1"/>
  <c r="ET149" i="1"/>
  <c r="ER149" i="1"/>
  <c r="EP149" i="1"/>
  <c r="EN149" i="1"/>
  <c r="EL149" i="1"/>
  <c r="EJ149" i="1"/>
  <c r="EH149" i="1"/>
  <c r="EF149" i="1"/>
  <c r="ED149" i="1"/>
  <c r="EB149" i="1"/>
  <c r="DZ149" i="1"/>
  <c r="DX149" i="1"/>
  <c r="DV149" i="1"/>
  <c r="DT149" i="1"/>
  <c r="DR149" i="1"/>
  <c r="DP149" i="1"/>
  <c r="DN149" i="1"/>
  <c r="DH149" i="1"/>
  <c r="CT149" i="1"/>
  <c r="CF149" i="1"/>
  <c r="CD149" i="1"/>
  <c r="BX149" i="1"/>
  <c r="BR149" i="1"/>
  <c r="BJ149" i="1"/>
  <c r="BD149" i="1"/>
  <c r="AV149" i="1"/>
  <c r="AP149" i="1"/>
  <c r="AH149" i="1"/>
  <c r="AB149" i="1"/>
  <c r="T149" i="1"/>
  <c r="N149" i="1"/>
  <c r="H149" i="1"/>
  <c r="F149" i="1"/>
  <c r="NM149" i="1"/>
  <c r="NK149" i="1"/>
  <c r="NI149" i="1"/>
  <c r="NG149" i="1"/>
  <c r="NE149" i="1"/>
  <c r="NC149" i="1"/>
  <c r="NA149" i="1"/>
  <c r="MY149" i="1"/>
  <c r="MW149" i="1"/>
  <c r="MU149" i="1"/>
  <c r="MS149" i="1"/>
  <c r="MQ149" i="1"/>
  <c r="MO149" i="1"/>
  <c r="MM149" i="1"/>
  <c r="MK149" i="1"/>
  <c r="MI149" i="1"/>
  <c r="MG149" i="1"/>
  <c r="ME149" i="1"/>
  <c r="MC149" i="1"/>
  <c r="MA149" i="1"/>
  <c r="LY149" i="1"/>
  <c r="LW149" i="1"/>
  <c r="LU149" i="1"/>
  <c r="LS149" i="1"/>
  <c r="LQ149" i="1"/>
  <c r="LO149" i="1"/>
  <c r="LM149" i="1"/>
  <c r="LK149" i="1"/>
  <c r="LI149" i="1"/>
  <c r="LG149" i="1"/>
  <c r="LE149" i="1"/>
  <c r="LC149" i="1"/>
  <c r="LA149" i="1"/>
  <c r="KY149" i="1"/>
  <c r="KW149" i="1"/>
  <c r="KU149" i="1"/>
  <c r="KS149" i="1"/>
  <c r="KQ149" i="1"/>
  <c r="KO149" i="1"/>
  <c r="KM149" i="1"/>
  <c r="KK149" i="1"/>
  <c r="KI149" i="1"/>
  <c r="KG149" i="1"/>
  <c r="KE149" i="1"/>
  <c r="KC149" i="1"/>
  <c r="KA149" i="1"/>
  <c r="JY149" i="1"/>
  <c r="JW149" i="1"/>
  <c r="JU149" i="1"/>
  <c r="JS149" i="1"/>
  <c r="JQ149" i="1"/>
  <c r="JO149" i="1"/>
  <c r="JM149" i="1"/>
  <c r="JK149" i="1"/>
  <c r="JI149" i="1"/>
  <c r="JG149" i="1"/>
  <c r="JE149" i="1"/>
  <c r="JC149" i="1"/>
  <c r="JA149" i="1"/>
  <c r="IY149" i="1"/>
  <c r="IW149" i="1"/>
  <c r="IU149" i="1"/>
  <c r="IS149" i="1"/>
  <c r="IQ149" i="1"/>
  <c r="IO149" i="1"/>
  <c r="IM149" i="1"/>
  <c r="IK149" i="1"/>
  <c r="II149" i="1"/>
  <c r="IG149" i="1"/>
  <c r="IE149" i="1"/>
  <c r="IC149" i="1"/>
  <c r="IA149" i="1"/>
  <c r="HY149" i="1"/>
  <c r="HW149" i="1"/>
  <c r="HU149" i="1"/>
  <c r="HS149" i="1"/>
  <c r="HQ149" i="1"/>
  <c r="HO149" i="1"/>
  <c r="HM149" i="1"/>
  <c r="HK149" i="1"/>
  <c r="HI149" i="1"/>
  <c r="HG149" i="1"/>
  <c r="HE149" i="1"/>
  <c r="HC149" i="1"/>
  <c r="HA149" i="1"/>
  <c r="GY149" i="1"/>
  <c r="GW149" i="1"/>
  <c r="GU149" i="1"/>
  <c r="GS149" i="1"/>
  <c r="GQ149" i="1"/>
  <c r="GO149" i="1"/>
  <c r="GM149" i="1"/>
  <c r="GK149" i="1"/>
  <c r="GI149" i="1"/>
  <c r="GG149" i="1"/>
  <c r="GE149" i="1"/>
  <c r="GC149" i="1"/>
  <c r="GA149" i="1"/>
  <c r="FY149" i="1"/>
  <c r="FW149" i="1"/>
  <c r="FU149" i="1"/>
  <c r="FS149" i="1"/>
  <c r="FQ149" i="1"/>
  <c r="FO149" i="1"/>
  <c r="FM149" i="1"/>
  <c r="FK149" i="1"/>
  <c r="FI149" i="1"/>
  <c r="FG149" i="1"/>
  <c r="FE149" i="1"/>
  <c r="FC149" i="1"/>
  <c r="FA149" i="1"/>
  <c r="EY149" i="1"/>
  <c r="EW149" i="1"/>
  <c r="EU149" i="1"/>
  <c r="ES149" i="1"/>
  <c r="EQ149" i="1"/>
  <c r="EO149" i="1"/>
  <c r="EM149" i="1"/>
  <c r="EK149" i="1"/>
  <c r="EI149" i="1"/>
  <c r="EG149" i="1"/>
  <c r="EE149" i="1"/>
  <c r="EC149" i="1"/>
  <c r="EA149" i="1"/>
  <c r="DY149" i="1"/>
  <c r="DW149" i="1"/>
  <c r="DU149" i="1"/>
  <c r="DS149" i="1"/>
  <c r="DQ149" i="1"/>
  <c r="DO149" i="1"/>
  <c r="DG149" i="1"/>
  <c r="DA149" i="1"/>
  <c r="CU149" i="1"/>
  <c r="CS149" i="1"/>
  <c r="CE149" i="1"/>
  <c r="BY149" i="1"/>
  <c r="BQ149" i="1"/>
  <c r="BK149" i="1"/>
  <c r="BC149" i="1"/>
  <c r="AW149" i="1"/>
  <c r="AO149" i="1"/>
  <c r="AI149" i="1"/>
  <c r="AA149" i="1"/>
  <c r="U149" i="1"/>
  <c r="M149" i="1"/>
  <c r="I149" i="1"/>
  <c r="G149" i="1"/>
  <c r="D82" i="2"/>
  <c r="C83" i="2"/>
  <c r="P83" i="2" s="1"/>
  <c r="C85" i="2"/>
  <c r="P85" i="2" s="1"/>
  <c r="C87" i="2"/>
  <c r="P87" i="2" s="1"/>
  <c r="C89" i="2"/>
  <c r="P89" i="2" s="1"/>
  <c r="C91" i="2"/>
  <c r="C93" i="2"/>
  <c r="P93" i="2" s="1"/>
  <c r="C95" i="2"/>
  <c r="C97" i="2"/>
  <c r="P97" i="2" s="1"/>
  <c r="C99" i="2"/>
  <c r="P99" i="2" s="1"/>
  <c r="C101" i="2"/>
  <c r="P101" i="2" s="1"/>
  <c r="C103" i="2"/>
  <c r="P103" i="2" s="1"/>
  <c r="C105" i="2"/>
  <c r="P105" i="2" s="1"/>
  <c r="C107" i="2"/>
  <c r="P107" i="2" s="1"/>
  <c r="C109" i="2"/>
  <c r="P109" i="2" s="1"/>
  <c r="D111" i="2"/>
  <c r="C111" i="3"/>
  <c r="C109" i="3"/>
  <c r="C107" i="3"/>
  <c r="C105" i="3"/>
  <c r="C103" i="3"/>
  <c r="C101" i="3"/>
  <c r="C99" i="3"/>
  <c r="C97" i="3"/>
  <c r="C95" i="3"/>
  <c r="C93" i="3"/>
  <c r="C91" i="3"/>
  <c r="C89" i="3"/>
  <c r="C87" i="3"/>
  <c r="C85" i="3"/>
  <c r="D112" i="3"/>
  <c r="D110" i="3"/>
  <c r="D108" i="3"/>
  <c r="D106" i="3"/>
  <c r="D104" i="3"/>
  <c r="D102" i="3"/>
  <c r="D100" i="3"/>
  <c r="D98" i="3"/>
  <c r="D96" i="3"/>
  <c r="D94" i="3"/>
  <c r="D92" i="3"/>
  <c r="D90" i="3"/>
  <c r="D88" i="3"/>
  <c r="D86" i="3"/>
  <c r="NN15" i="1"/>
  <c r="NL15" i="1"/>
  <c r="NJ15" i="1"/>
  <c r="NH15" i="1"/>
  <c r="NF15" i="1"/>
  <c r="ND15" i="1"/>
  <c r="NB15" i="1"/>
  <c r="MZ15" i="1"/>
  <c r="MX15" i="1"/>
  <c r="MV15" i="1"/>
  <c r="MT15" i="1"/>
  <c r="MR15" i="1"/>
  <c r="NK15" i="1"/>
  <c r="NG15" i="1"/>
  <c r="NC15" i="1"/>
  <c r="MY15" i="1"/>
  <c r="MU15" i="1"/>
  <c r="MQ15" i="1"/>
  <c r="MO15" i="1"/>
  <c r="MM15" i="1"/>
  <c r="MK15" i="1"/>
  <c r="MI15" i="1"/>
  <c r="MG15" i="1"/>
  <c r="ME15" i="1"/>
  <c r="MC15" i="1"/>
  <c r="MA15" i="1"/>
  <c r="LY15" i="1"/>
  <c r="LW15" i="1"/>
  <c r="LU15" i="1"/>
  <c r="LS15" i="1"/>
  <c r="LQ15" i="1"/>
  <c r="LO15" i="1"/>
  <c r="LM15" i="1"/>
  <c r="LK15" i="1"/>
  <c r="LI15" i="1"/>
  <c r="LG15" i="1"/>
  <c r="LE15" i="1"/>
  <c r="LC15" i="1"/>
  <c r="LA15" i="1"/>
  <c r="KY15" i="1"/>
  <c r="KW15" i="1"/>
  <c r="KU15" i="1"/>
  <c r="KS15" i="1"/>
  <c r="KQ15" i="1"/>
  <c r="KO15" i="1"/>
  <c r="KM15" i="1"/>
  <c r="KK15" i="1"/>
  <c r="KI15" i="1"/>
  <c r="KG15" i="1"/>
  <c r="KE15" i="1"/>
  <c r="KC15" i="1"/>
  <c r="KA15" i="1"/>
  <c r="JY15" i="1"/>
  <c r="JW15" i="1"/>
  <c r="JU15" i="1"/>
  <c r="JS15" i="1"/>
  <c r="JQ15" i="1"/>
  <c r="JO15" i="1"/>
  <c r="JM15" i="1"/>
  <c r="JK15" i="1"/>
  <c r="JI15" i="1"/>
  <c r="JG15" i="1"/>
  <c r="JE15" i="1"/>
  <c r="JC15" i="1"/>
  <c r="JA15" i="1"/>
  <c r="IY15" i="1"/>
  <c r="IW15" i="1"/>
  <c r="IU15" i="1"/>
  <c r="IS15" i="1"/>
  <c r="IQ15" i="1"/>
  <c r="IO15" i="1"/>
  <c r="IM15" i="1"/>
  <c r="IK15" i="1"/>
  <c r="II15" i="1"/>
  <c r="IG15" i="1"/>
  <c r="IE15" i="1"/>
  <c r="IC15" i="1"/>
  <c r="IA15" i="1"/>
  <c r="HY15" i="1"/>
  <c r="HW15" i="1"/>
  <c r="HU15" i="1"/>
  <c r="HS15" i="1"/>
  <c r="HQ15" i="1"/>
  <c r="HO15" i="1"/>
  <c r="HM15" i="1"/>
  <c r="HK15" i="1"/>
  <c r="HI15" i="1"/>
  <c r="HG15" i="1"/>
  <c r="HE15" i="1"/>
  <c r="HC15" i="1"/>
  <c r="HA15" i="1"/>
  <c r="GY15" i="1"/>
  <c r="GW15" i="1"/>
  <c r="GU15" i="1"/>
  <c r="GS15" i="1"/>
  <c r="GQ15" i="1"/>
  <c r="GO15" i="1"/>
  <c r="GM15" i="1"/>
  <c r="GK15" i="1"/>
  <c r="GI15" i="1"/>
  <c r="GG15" i="1"/>
  <c r="GE15" i="1"/>
  <c r="GC15" i="1"/>
  <c r="GA15" i="1"/>
  <c r="FY15" i="1"/>
  <c r="FW15" i="1"/>
  <c r="FU15" i="1"/>
  <c r="FS15" i="1"/>
  <c r="FQ15" i="1"/>
  <c r="FO15" i="1"/>
  <c r="FM15" i="1"/>
  <c r="FK15" i="1"/>
  <c r="FI15" i="1"/>
  <c r="FG15" i="1"/>
  <c r="FE15" i="1"/>
  <c r="FC15" i="1"/>
  <c r="FA15" i="1"/>
  <c r="EY15" i="1"/>
  <c r="EW15" i="1"/>
  <c r="EU15" i="1"/>
  <c r="ES15" i="1"/>
  <c r="EQ15" i="1"/>
  <c r="EO15" i="1"/>
  <c r="EM15" i="1"/>
  <c r="EK15" i="1"/>
  <c r="EI15" i="1"/>
  <c r="EG15" i="1"/>
  <c r="EE15" i="1"/>
  <c r="EC15" i="1"/>
  <c r="DY15" i="1"/>
  <c r="DU15" i="1"/>
  <c r="DO15" i="1"/>
  <c r="DG15" i="1"/>
  <c r="DA15" i="1"/>
  <c r="CU15" i="1"/>
  <c r="CS15" i="1"/>
  <c r="CM15" i="1"/>
  <c r="CE15" i="1"/>
  <c r="BY15" i="1"/>
  <c r="BQ15" i="1"/>
  <c r="BK15" i="1"/>
  <c r="BC15" i="1"/>
  <c r="AW15" i="1"/>
  <c r="AO15" i="1"/>
  <c r="AI15" i="1"/>
  <c r="AA15" i="1"/>
  <c r="U15" i="1"/>
  <c r="I15" i="1"/>
  <c r="G15" i="1"/>
  <c r="NM15" i="1"/>
  <c r="NI15" i="1"/>
  <c r="NE15" i="1"/>
  <c r="NA15" i="1"/>
  <c r="MW15" i="1"/>
  <c r="MS15" i="1"/>
  <c r="MP15" i="1"/>
  <c r="MN15" i="1"/>
  <c r="ML15" i="1"/>
  <c r="MJ15" i="1"/>
  <c r="MH15" i="1"/>
  <c r="MF15" i="1"/>
  <c r="MD15" i="1"/>
  <c r="MB15" i="1"/>
  <c r="LZ15" i="1"/>
  <c r="LX15" i="1"/>
  <c r="LV15" i="1"/>
  <c r="LT15" i="1"/>
  <c r="LR15" i="1"/>
  <c r="LP15" i="1"/>
  <c r="LN15" i="1"/>
  <c r="LL15" i="1"/>
  <c r="LJ15" i="1"/>
  <c r="LH15" i="1"/>
  <c r="LF15" i="1"/>
  <c r="LD15" i="1"/>
  <c r="LB15" i="1"/>
  <c r="KZ15" i="1"/>
  <c r="KX15" i="1"/>
  <c r="KV15" i="1"/>
  <c r="KT15" i="1"/>
  <c r="KR15" i="1"/>
  <c r="KP15" i="1"/>
  <c r="KN15" i="1"/>
  <c r="KL15" i="1"/>
  <c r="KJ15" i="1"/>
  <c r="KH15" i="1"/>
  <c r="KF15" i="1"/>
  <c r="KD15" i="1"/>
  <c r="KB15" i="1"/>
  <c r="JZ15" i="1"/>
  <c r="JX15" i="1"/>
  <c r="JV15" i="1"/>
  <c r="JT15" i="1"/>
  <c r="JR15" i="1"/>
  <c r="JP15" i="1"/>
  <c r="JN15" i="1"/>
  <c r="JL15" i="1"/>
  <c r="JJ15" i="1"/>
  <c r="JH15" i="1"/>
  <c r="JF15" i="1"/>
  <c r="JD15" i="1"/>
  <c r="JB15" i="1"/>
  <c r="IZ15" i="1"/>
  <c r="IX15" i="1"/>
  <c r="IV15" i="1"/>
  <c r="IT15" i="1"/>
  <c r="IR15" i="1"/>
  <c r="IP15" i="1"/>
  <c r="IN15" i="1"/>
  <c r="IL15" i="1"/>
  <c r="IJ15" i="1"/>
  <c r="IH15" i="1"/>
  <c r="IF15" i="1"/>
  <c r="ID15" i="1"/>
  <c r="IB15" i="1"/>
  <c r="HZ15" i="1"/>
  <c r="HX15" i="1"/>
  <c r="HV15" i="1"/>
  <c r="HT15" i="1"/>
  <c r="HR15" i="1"/>
  <c r="HP15" i="1"/>
  <c r="HN15" i="1"/>
  <c r="HL15" i="1"/>
  <c r="HJ15" i="1"/>
  <c r="HH15" i="1"/>
  <c r="HF15" i="1"/>
  <c r="HD15" i="1"/>
  <c r="HB15" i="1"/>
  <c r="GZ15" i="1"/>
  <c r="GX15" i="1"/>
  <c r="GV15" i="1"/>
  <c r="GT15" i="1"/>
  <c r="GR15" i="1"/>
  <c r="GP15" i="1"/>
  <c r="GN15" i="1"/>
  <c r="GL15" i="1"/>
  <c r="GJ15" i="1"/>
  <c r="GH15" i="1"/>
  <c r="GF15" i="1"/>
  <c r="GD15" i="1"/>
  <c r="GB15" i="1"/>
  <c r="FZ15" i="1"/>
  <c r="FX15" i="1"/>
  <c r="FV15" i="1"/>
  <c r="FT15" i="1"/>
  <c r="FR15" i="1"/>
  <c r="FP15" i="1"/>
  <c r="FN15" i="1"/>
  <c r="FL15" i="1"/>
  <c r="FJ15" i="1"/>
  <c r="FH15" i="1"/>
  <c r="FF15" i="1"/>
  <c r="FD15" i="1"/>
  <c r="FB15" i="1"/>
  <c r="EZ15" i="1"/>
  <c r="EX15" i="1"/>
  <c r="EV15" i="1"/>
  <c r="ET15" i="1"/>
  <c r="ER15" i="1"/>
  <c r="EP15" i="1"/>
  <c r="EN15" i="1"/>
  <c r="EL15" i="1"/>
  <c r="EJ15" i="1"/>
  <c r="EH15" i="1"/>
  <c r="EF15" i="1"/>
  <c r="ED15" i="1"/>
  <c r="EB15" i="1"/>
  <c r="DV15" i="1"/>
  <c r="DN15" i="1"/>
  <c r="DH15" i="1"/>
  <c r="CZ15" i="1"/>
  <c r="CT15" i="1"/>
  <c r="CL15" i="1"/>
  <c r="CF15" i="1"/>
  <c r="CD15" i="1"/>
  <c r="BX15" i="1"/>
  <c r="BR15" i="1"/>
  <c r="BJ15" i="1"/>
  <c r="BD15" i="1"/>
  <c r="AV15" i="1"/>
  <c r="AP15" i="1"/>
  <c r="AH15" i="1"/>
  <c r="AB15" i="1"/>
  <c r="T15" i="1"/>
  <c r="N15" i="1"/>
  <c r="J15" i="1"/>
  <c r="H15" i="1"/>
  <c r="F15" i="1"/>
  <c r="NN14" i="1"/>
  <c r="NL14" i="1"/>
  <c r="NJ14" i="1"/>
  <c r="NH14" i="1"/>
  <c r="NF14" i="1"/>
  <c r="ND14" i="1"/>
  <c r="NB14" i="1"/>
  <c r="MZ14" i="1"/>
  <c r="MX14" i="1"/>
  <c r="MV14" i="1"/>
  <c r="MT14" i="1"/>
  <c r="MR14" i="1"/>
  <c r="MP14" i="1"/>
  <c r="MN14" i="1"/>
  <c r="ML14" i="1"/>
  <c r="MJ14" i="1"/>
  <c r="MH14" i="1"/>
  <c r="MF14" i="1"/>
  <c r="MD14" i="1"/>
  <c r="MB14" i="1"/>
  <c r="LZ14" i="1"/>
  <c r="LX14" i="1"/>
  <c r="LV14" i="1"/>
  <c r="LT14" i="1"/>
  <c r="LR14" i="1"/>
  <c r="LP14" i="1"/>
  <c r="LN14" i="1"/>
  <c r="LL14" i="1"/>
  <c r="LJ14" i="1"/>
  <c r="LH14" i="1"/>
  <c r="LF14" i="1"/>
  <c r="LD14" i="1"/>
  <c r="LB14" i="1"/>
  <c r="KZ14" i="1"/>
  <c r="KX14" i="1"/>
  <c r="KV14" i="1"/>
  <c r="KT14" i="1"/>
  <c r="KR14" i="1"/>
  <c r="KP14" i="1"/>
  <c r="KN14" i="1"/>
  <c r="KL14" i="1"/>
  <c r="KJ14" i="1"/>
  <c r="KH14" i="1"/>
  <c r="KF14" i="1"/>
  <c r="KD14" i="1"/>
  <c r="KB14" i="1"/>
  <c r="JZ14" i="1"/>
  <c r="JX14" i="1"/>
  <c r="JV14" i="1"/>
  <c r="JT14" i="1"/>
  <c r="JR14" i="1"/>
  <c r="JP14" i="1"/>
  <c r="JN14" i="1"/>
  <c r="JL14" i="1"/>
  <c r="JJ14" i="1"/>
  <c r="JH14" i="1"/>
  <c r="JF14" i="1"/>
  <c r="JD14" i="1"/>
  <c r="JB14" i="1"/>
  <c r="IZ14" i="1"/>
  <c r="IX14" i="1"/>
  <c r="IV14" i="1"/>
  <c r="IT14" i="1"/>
  <c r="IR14" i="1"/>
  <c r="IP14" i="1"/>
  <c r="IN14" i="1"/>
  <c r="IL14" i="1"/>
  <c r="IJ14" i="1"/>
  <c r="IH14" i="1"/>
  <c r="IF14" i="1"/>
  <c r="ID14" i="1"/>
  <c r="IB14" i="1"/>
  <c r="HZ14" i="1"/>
  <c r="HX14" i="1"/>
  <c r="HV14" i="1"/>
  <c r="HT14" i="1"/>
  <c r="HR14" i="1"/>
  <c r="HP14" i="1"/>
  <c r="HN14" i="1"/>
  <c r="HL14" i="1"/>
  <c r="HJ14" i="1"/>
  <c r="HH14" i="1"/>
  <c r="HF14" i="1"/>
  <c r="HD14" i="1"/>
  <c r="HB14" i="1"/>
  <c r="GZ14" i="1"/>
  <c r="GX14" i="1"/>
  <c r="GV14" i="1"/>
  <c r="GT14" i="1"/>
  <c r="GR14" i="1"/>
  <c r="GP14" i="1"/>
  <c r="GN14" i="1"/>
  <c r="GL14" i="1"/>
  <c r="GJ14" i="1"/>
  <c r="GH14" i="1"/>
  <c r="GF14" i="1"/>
  <c r="GD14" i="1"/>
  <c r="GB14" i="1"/>
  <c r="FR14" i="1"/>
  <c r="FP14" i="1"/>
  <c r="FN14" i="1"/>
  <c r="FL14" i="1"/>
  <c r="FJ14" i="1"/>
  <c r="FH14" i="1"/>
  <c r="FF14" i="1"/>
  <c r="FD14" i="1"/>
  <c r="FB14" i="1"/>
  <c r="EZ14" i="1"/>
  <c r="EX14" i="1"/>
  <c r="EV14" i="1"/>
  <c r="ET14" i="1"/>
  <c r="ER14" i="1"/>
  <c r="EP14" i="1"/>
  <c r="EN14" i="1"/>
  <c r="EL14" i="1"/>
  <c r="EJ14" i="1"/>
  <c r="EH14" i="1"/>
  <c r="EF14" i="1"/>
  <c r="ED14" i="1"/>
  <c r="EB14" i="1"/>
  <c r="DZ14" i="1"/>
  <c r="DX14" i="1"/>
  <c r="DV14" i="1"/>
  <c r="DT14" i="1"/>
  <c r="DN14" i="1"/>
  <c r="DH14" i="1"/>
  <c r="DF14" i="1"/>
  <c r="CZ14" i="1"/>
  <c r="CT14" i="1"/>
  <c r="CL14" i="1"/>
  <c r="CF14" i="1"/>
  <c r="CD14" i="1"/>
  <c r="BX14" i="1"/>
  <c r="BV14" i="1"/>
  <c r="BR14" i="1"/>
  <c r="BJ14" i="1"/>
  <c r="BD14" i="1"/>
  <c r="AV14" i="1"/>
  <c r="AP14" i="1"/>
  <c r="AH14" i="1"/>
  <c r="AB14" i="1"/>
  <c r="V14" i="1"/>
  <c r="T14" i="1"/>
  <c r="R14" i="1"/>
  <c r="N14" i="1"/>
  <c r="H14" i="1"/>
  <c r="F14" i="1"/>
  <c r="NM14" i="1"/>
  <c r="NK14" i="1"/>
  <c r="NI14" i="1"/>
  <c r="NG14" i="1"/>
  <c r="NE14" i="1"/>
  <c r="NC14" i="1"/>
  <c r="NA14" i="1"/>
  <c r="MY14" i="1"/>
  <c r="MW14" i="1"/>
  <c r="MU14" i="1"/>
  <c r="MS14" i="1"/>
  <c r="MQ14" i="1"/>
  <c r="MO14" i="1"/>
  <c r="MM14" i="1"/>
  <c r="MK14" i="1"/>
  <c r="MI14" i="1"/>
  <c r="MG14" i="1"/>
  <c r="ME14" i="1"/>
  <c r="MC14" i="1"/>
  <c r="MA14" i="1"/>
  <c r="LY14" i="1"/>
  <c r="LW14" i="1"/>
  <c r="LU14" i="1"/>
  <c r="LS14" i="1"/>
  <c r="LQ14" i="1"/>
  <c r="LO14" i="1"/>
  <c r="LM14" i="1"/>
  <c r="LK14" i="1"/>
  <c r="LI14" i="1"/>
  <c r="LG14" i="1"/>
  <c r="LE14" i="1"/>
  <c r="LC14" i="1"/>
  <c r="LA14" i="1"/>
  <c r="KY14" i="1"/>
  <c r="KW14" i="1"/>
  <c r="KU14" i="1"/>
  <c r="KS14" i="1"/>
  <c r="KQ14" i="1"/>
  <c r="KO14" i="1"/>
  <c r="KM14" i="1"/>
  <c r="KK14" i="1"/>
  <c r="KI14" i="1"/>
  <c r="KG14" i="1"/>
  <c r="KE14" i="1"/>
  <c r="KC14" i="1"/>
  <c r="KA14" i="1"/>
  <c r="JY14" i="1"/>
  <c r="JW14" i="1"/>
  <c r="JU14" i="1"/>
  <c r="JS14" i="1"/>
  <c r="JQ14" i="1"/>
  <c r="JO14" i="1"/>
  <c r="JM14" i="1"/>
  <c r="JK14" i="1"/>
  <c r="JI14" i="1"/>
  <c r="JG14" i="1"/>
  <c r="JE14" i="1"/>
  <c r="JC14" i="1"/>
  <c r="JA14" i="1"/>
  <c r="IY14" i="1"/>
  <c r="IW14" i="1"/>
  <c r="IU14" i="1"/>
  <c r="IS14" i="1"/>
  <c r="IQ14" i="1"/>
  <c r="IO14" i="1"/>
  <c r="IM14" i="1"/>
  <c r="IK14" i="1"/>
  <c r="II14" i="1"/>
  <c r="IG14" i="1"/>
  <c r="IE14" i="1"/>
  <c r="IC14" i="1"/>
  <c r="IA14" i="1"/>
  <c r="HY14" i="1"/>
  <c r="HW14" i="1"/>
  <c r="HU14" i="1"/>
  <c r="HS14" i="1"/>
  <c r="HQ14" i="1"/>
  <c r="HO14" i="1"/>
  <c r="HM14" i="1"/>
  <c r="HK14" i="1"/>
  <c r="HI14" i="1"/>
  <c r="HG14" i="1"/>
  <c r="HE14" i="1"/>
  <c r="HC14" i="1"/>
  <c r="HA14" i="1"/>
  <c r="GY14" i="1"/>
  <c r="GW14" i="1"/>
  <c r="GU14" i="1"/>
  <c r="GS14" i="1"/>
  <c r="GQ14" i="1"/>
  <c r="GO14" i="1"/>
  <c r="GM14" i="1"/>
  <c r="GK14" i="1"/>
  <c r="GI14" i="1"/>
  <c r="GG14" i="1"/>
  <c r="GE14" i="1"/>
  <c r="GC14" i="1"/>
  <c r="GA14" i="1"/>
  <c r="FS14" i="1"/>
  <c r="FQ14" i="1"/>
  <c r="FO14" i="1"/>
  <c r="FM14" i="1"/>
  <c r="FK14" i="1"/>
  <c r="FI14" i="1"/>
  <c r="FG14" i="1"/>
  <c r="FE14" i="1"/>
  <c r="FC14" i="1"/>
  <c r="FA14" i="1"/>
  <c r="EY14" i="1"/>
  <c r="EW14" i="1"/>
  <c r="EU14" i="1"/>
  <c r="ES14" i="1"/>
  <c r="EQ14" i="1"/>
  <c r="EO14" i="1"/>
  <c r="EM14" i="1"/>
  <c r="EK14" i="1"/>
  <c r="EI14" i="1"/>
  <c r="EG14" i="1"/>
  <c r="EE14" i="1"/>
  <c r="EC14" i="1"/>
  <c r="EA14" i="1"/>
  <c r="DY14" i="1"/>
  <c r="DU14" i="1"/>
  <c r="DO14" i="1"/>
  <c r="DM14" i="1"/>
  <c r="DI14" i="1"/>
  <c r="DG14" i="1"/>
  <c r="DA14" i="1"/>
  <c r="CY14" i="1"/>
  <c r="CU14" i="1"/>
  <c r="CS14" i="1"/>
  <c r="CM14" i="1"/>
  <c r="CE14" i="1"/>
  <c r="BY14" i="1"/>
  <c r="BW14" i="1"/>
  <c r="BQ14" i="1"/>
  <c r="BK14" i="1"/>
  <c r="BC14" i="1"/>
  <c r="AW14" i="1"/>
  <c r="AU14" i="1"/>
  <c r="AO14" i="1"/>
  <c r="AI14" i="1"/>
  <c r="AG14" i="1"/>
  <c r="AA14" i="1"/>
  <c r="U14" i="1"/>
  <c r="S14" i="1"/>
  <c r="Q14" i="1"/>
  <c r="I14" i="1"/>
  <c r="G14" i="1"/>
  <c r="NM13" i="1"/>
  <c r="NK13" i="1"/>
  <c r="NI13" i="1"/>
  <c r="NG13" i="1"/>
  <c r="NE13" i="1"/>
  <c r="NC13" i="1"/>
  <c r="NA13" i="1"/>
  <c r="MY13" i="1"/>
  <c r="MW13" i="1"/>
  <c r="MU13" i="1"/>
  <c r="MS13" i="1"/>
  <c r="MQ13" i="1"/>
  <c r="MO13" i="1"/>
  <c r="MM13" i="1"/>
  <c r="MK13" i="1"/>
  <c r="MI13" i="1"/>
  <c r="MG13" i="1"/>
  <c r="ME13" i="1"/>
  <c r="MC13" i="1"/>
  <c r="MA13" i="1"/>
  <c r="LY13" i="1"/>
  <c r="LW13" i="1"/>
  <c r="LU13" i="1"/>
  <c r="LS13" i="1"/>
  <c r="LQ13" i="1"/>
  <c r="LO13" i="1"/>
  <c r="LM13" i="1"/>
  <c r="LK13" i="1"/>
  <c r="LI13" i="1"/>
  <c r="LG13" i="1"/>
  <c r="LE13" i="1"/>
  <c r="LC13" i="1"/>
  <c r="LA13" i="1"/>
  <c r="KY13" i="1"/>
  <c r="KW13" i="1"/>
  <c r="KU13" i="1"/>
  <c r="KS13" i="1"/>
  <c r="KQ13" i="1"/>
  <c r="KO13" i="1"/>
  <c r="KM13" i="1"/>
  <c r="KK13" i="1"/>
  <c r="KI13" i="1"/>
  <c r="KG13" i="1"/>
  <c r="KE13" i="1"/>
  <c r="KC13" i="1"/>
  <c r="JQ13" i="1"/>
  <c r="JO13" i="1"/>
  <c r="JM13" i="1"/>
  <c r="JK13" i="1"/>
  <c r="JI13" i="1"/>
  <c r="JG13" i="1"/>
  <c r="JC13" i="1"/>
  <c r="JA13" i="1"/>
  <c r="IY13" i="1"/>
  <c r="IW13" i="1"/>
  <c r="IU13" i="1"/>
  <c r="IS13" i="1"/>
  <c r="IQ13" i="1"/>
  <c r="IO13" i="1"/>
  <c r="IM13" i="1"/>
  <c r="IG13" i="1"/>
  <c r="IE13" i="1"/>
  <c r="IC13" i="1"/>
  <c r="IA13" i="1"/>
  <c r="HY13" i="1"/>
  <c r="HW13" i="1"/>
  <c r="HU13" i="1"/>
  <c r="HS13" i="1"/>
  <c r="HQ13" i="1"/>
  <c r="HO13" i="1"/>
  <c r="HM13" i="1"/>
  <c r="HK13" i="1"/>
  <c r="HI13" i="1"/>
  <c r="HG13" i="1"/>
  <c r="HE13" i="1"/>
  <c r="HC13" i="1"/>
  <c r="HA13" i="1"/>
  <c r="GY13" i="1"/>
  <c r="GW13" i="1"/>
  <c r="GU13" i="1"/>
  <c r="GS13" i="1"/>
  <c r="GQ13" i="1"/>
  <c r="GO13" i="1"/>
  <c r="GM13" i="1"/>
  <c r="GK13" i="1"/>
  <c r="GI13" i="1"/>
  <c r="GG13" i="1"/>
  <c r="GE13" i="1"/>
  <c r="GC13" i="1"/>
  <c r="GA13" i="1"/>
  <c r="FY13" i="1"/>
  <c r="FW13" i="1"/>
  <c r="FU13" i="1"/>
  <c r="FS13" i="1"/>
  <c r="FQ13" i="1"/>
  <c r="FO13" i="1"/>
  <c r="FM13" i="1"/>
  <c r="FK13" i="1"/>
  <c r="FI13" i="1"/>
  <c r="FG13" i="1"/>
  <c r="FC13" i="1"/>
  <c r="FA13" i="1"/>
  <c r="EY13" i="1"/>
  <c r="EW13" i="1"/>
  <c r="EU13" i="1"/>
  <c r="ES13" i="1"/>
  <c r="EQ13" i="1"/>
  <c r="EO13" i="1"/>
  <c r="EM13" i="1"/>
  <c r="EK13" i="1"/>
  <c r="EI13" i="1"/>
  <c r="EG13" i="1"/>
  <c r="EE13" i="1"/>
  <c r="EC13" i="1"/>
  <c r="EA13" i="1"/>
  <c r="DY13" i="1"/>
  <c r="DW13" i="1"/>
  <c r="DU13" i="1"/>
  <c r="DS13" i="1"/>
  <c r="DQ13" i="1"/>
  <c r="DO13" i="1"/>
  <c r="DM13" i="1"/>
  <c r="DK13" i="1"/>
  <c r="DI13" i="1"/>
  <c r="DG13" i="1"/>
  <c r="DE13" i="1"/>
  <c r="DC13" i="1"/>
  <c r="DA13" i="1"/>
  <c r="CU13" i="1"/>
  <c r="CS13" i="1"/>
  <c r="CM13" i="1"/>
  <c r="CE13" i="1"/>
  <c r="CC13" i="1"/>
  <c r="BY13" i="1"/>
  <c r="BQ13" i="1"/>
  <c r="BK13" i="1"/>
  <c r="BC13" i="1"/>
  <c r="AW13" i="1"/>
  <c r="AO13" i="1"/>
  <c r="AI13" i="1"/>
  <c r="AA13" i="1"/>
  <c r="U13" i="1"/>
  <c r="S13" i="1"/>
  <c r="I13" i="1"/>
  <c r="G13" i="1"/>
  <c r="NN13" i="1"/>
  <c r="NL13" i="1"/>
  <c r="NJ13" i="1"/>
  <c r="NH13" i="1"/>
  <c r="NF13" i="1"/>
  <c r="ND13" i="1"/>
  <c r="NB13" i="1"/>
  <c r="MZ13" i="1"/>
  <c r="MX13" i="1"/>
  <c r="MV13" i="1"/>
  <c r="MT13" i="1"/>
  <c r="MR13" i="1"/>
  <c r="MP13" i="1"/>
  <c r="MN13" i="1"/>
  <c r="ML13" i="1"/>
  <c r="MJ13" i="1"/>
  <c r="MH13" i="1"/>
  <c r="MF13" i="1"/>
  <c r="MD13" i="1"/>
  <c r="MB13" i="1"/>
  <c r="LZ13" i="1"/>
  <c r="LX13" i="1"/>
  <c r="LV13" i="1"/>
  <c r="LT13" i="1"/>
  <c r="LR13" i="1"/>
  <c r="LP13" i="1"/>
  <c r="LN13" i="1"/>
  <c r="LL13" i="1"/>
  <c r="LJ13" i="1"/>
  <c r="LH13" i="1"/>
  <c r="LF13" i="1"/>
  <c r="LD13" i="1"/>
  <c r="LB13" i="1"/>
  <c r="KZ13" i="1"/>
  <c r="KX13" i="1"/>
  <c r="KV13" i="1"/>
  <c r="KT13" i="1"/>
  <c r="KR13" i="1"/>
  <c r="KP13" i="1"/>
  <c r="KN13" i="1"/>
  <c r="KL13" i="1"/>
  <c r="KJ13" i="1"/>
  <c r="KH13" i="1"/>
  <c r="KF13" i="1"/>
  <c r="KD13" i="1"/>
  <c r="KB13" i="1"/>
  <c r="JR13" i="1"/>
  <c r="JP13" i="1"/>
  <c r="JN13" i="1"/>
  <c r="JL13" i="1"/>
  <c r="JJ13" i="1"/>
  <c r="JH13" i="1"/>
  <c r="JB13" i="1"/>
  <c r="IZ13" i="1"/>
  <c r="IX13" i="1"/>
  <c r="IV13" i="1"/>
  <c r="IT13" i="1"/>
  <c r="IR13" i="1"/>
  <c r="IP13" i="1"/>
  <c r="IN13" i="1"/>
  <c r="IL13" i="1"/>
  <c r="IH13" i="1"/>
  <c r="IF13" i="1"/>
  <c r="ID13" i="1"/>
  <c r="IB13" i="1"/>
  <c r="HZ13" i="1"/>
  <c r="HX13" i="1"/>
  <c r="HV13" i="1"/>
  <c r="HT13" i="1"/>
  <c r="HR13" i="1"/>
  <c r="HP13" i="1"/>
  <c r="HN13" i="1"/>
  <c r="HL13" i="1"/>
  <c r="HJ13" i="1"/>
  <c r="HH13" i="1"/>
  <c r="HF13" i="1"/>
  <c r="HD13" i="1"/>
  <c r="HB13" i="1"/>
  <c r="GZ13" i="1"/>
  <c r="GX13" i="1"/>
  <c r="GV13" i="1"/>
  <c r="GT13" i="1"/>
  <c r="GR13" i="1"/>
  <c r="GP13" i="1"/>
  <c r="GN13" i="1"/>
  <c r="GL13" i="1"/>
  <c r="GJ13" i="1"/>
  <c r="GH13" i="1"/>
  <c r="GF13" i="1"/>
  <c r="GD13" i="1"/>
  <c r="GB13" i="1"/>
  <c r="FZ13" i="1"/>
  <c r="FX13" i="1"/>
  <c r="FV13" i="1"/>
  <c r="FT13" i="1"/>
  <c r="FR13" i="1"/>
  <c r="FP13" i="1"/>
  <c r="FN13" i="1"/>
  <c r="FL13" i="1"/>
  <c r="FJ13" i="1"/>
  <c r="FH13" i="1"/>
  <c r="FF13" i="1"/>
  <c r="FB13" i="1"/>
  <c r="EZ13" i="1"/>
  <c r="EX13" i="1"/>
  <c r="EV13" i="1"/>
  <c r="ET13" i="1"/>
  <c r="ER13" i="1"/>
  <c r="EP13" i="1"/>
  <c r="EN13" i="1"/>
  <c r="EL13" i="1"/>
  <c r="EJ13" i="1"/>
  <c r="EH13" i="1"/>
  <c r="EF13" i="1"/>
  <c r="ED13" i="1"/>
  <c r="EB13" i="1"/>
  <c r="DZ13" i="1"/>
  <c r="DX13" i="1"/>
  <c r="DV13" i="1"/>
  <c r="DT13" i="1"/>
  <c r="DR13" i="1"/>
  <c r="DP13" i="1"/>
  <c r="DN13" i="1"/>
  <c r="DL13" i="1"/>
  <c r="DJ13" i="1"/>
  <c r="DH13" i="1"/>
  <c r="DF13" i="1"/>
  <c r="DD13" i="1"/>
  <c r="DB13" i="1"/>
  <c r="CZ13" i="1"/>
  <c r="CT13" i="1"/>
  <c r="CR13" i="1"/>
  <c r="CL13" i="1"/>
  <c r="CF13" i="1"/>
  <c r="CD13" i="1"/>
  <c r="BZ13" i="1"/>
  <c r="BX13" i="1"/>
  <c r="BR13" i="1"/>
  <c r="BP13" i="1"/>
  <c r="BJ13" i="1"/>
  <c r="BD13" i="1"/>
  <c r="AV13" i="1"/>
  <c r="AP13" i="1"/>
  <c r="AH13" i="1"/>
  <c r="AB13" i="1"/>
  <c r="Z13" i="1"/>
  <c r="V13" i="1"/>
  <c r="T13" i="1"/>
  <c r="N13" i="1"/>
  <c r="H13" i="1"/>
  <c r="F13" i="1"/>
  <c r="NN49" i="1"/>
  <c r="NL49" i="1"/>
  <c r="NJ49" i="1"/>
  <c r="NH49" i="1"/>
  <c r="NF49" i="1"/>
  <c r="ND49" i="1"/>
  <c r="NB49" i="1"/>
  <c r="MZ49" i="1"/>
  <c r="MX49" i="1"/>
  <c r="MV49" i="1"/>
  <c r="MT49" i="1"/>
  <c r="MR49" i="1"/>
  <c r="MP49" i="1"/>
  <c r="MN49" i="1"/>
  <c r="ML49" i="1"/>
  <c r="MJ49" i="1"/>
  <c r="MH49" i="1"/>
  <c r="MF49" i="1"/>
  <c r="MD49" i="1"/>
  <c r="MB49" i="1"/>
  <c r="LZ49" i="1"/>
  <c r="LX49" i="1"/>
  <c r="LV49" i="1"/>
  <c r="LT49" i="1"/>
  <c r="LR49" i="1"/>
  <c r="LP49" i="1"/>
  <c r="LN49" i="1"/>
  <c r="LL49" i="1"/>
  <c r="LJ49" i="1"/>
  <c r="LH49" i="1"/>
  <c r="LF49" i="1"/>
  <c r="LD49" i="1"/>
  <c r="LB49" i="1"/>
  <c r="KZ49" i="1"/>
  <c r="KX49" i="1"/>
  <c r="KV49" i="1"/>
  <c r="KT49" i="1"/>
  <c r="KR49" i="1"/>
  <c r="KP49" i="1"/>
  <c r="KN49" i="1"/>
  <c r="KL49" i="1"/>
  <c r="KJ49" i="1"/>
  <c r="KH49" i="1"/>
  <c r="KF49" i="1"/>
  <c r="KD49" i="1"/>
  <c r="KB49" i="1"/>
  <c r="JZ49" i="1"/>
  <c r="JX49" i="1"/>
  <c r="JV49" i="1"/>
  <c r="JT49" i="1"/>
  <c r="JR49" i="1"/>
  <c r="JP49" i="1"/>
  <c r="JN49" i="1"/>
  <c r="JL49" i="1"/>
  <c r="JJ49" i="1"/>
  <c r="JH49" i="1"/>
  <c r="JF49" i="1"/>
  <c r="JD49" i="1"/>
  <c r="JB49" i="1"/>
  <c r="IZ49" i="1"/>
  <c r="IX49" i="1"/>
  <c r="IV49" i="1"/>
  <c r="IT49" i="1"/>
  <c r="IR49" i="1"/>
  <c r="IP49" i="1"/>
  <c r="IN49" i="1"/>
  <c r="IL49" i="1"/>
  <c r="IJ49" i="1"/>
  <c r="IH49" i="1"/>
  <c r="IF49" i="1"/>
  <c r="ID49" i="1"/>
  <c r="IB49" i="1"/>
  <c r="HZ49" i="1"/>
  <c r="HX49" i="1"/>
  <c r="HV49" i="1"/>
  <c r="HT49" i="1"/>
  <c r="HR49" i="1"/>
  <c r="HP49" i="1"/>
  <c r="HN49" i="1"/>
  <c r="HL49" i="1"/>
  <c r="HJ49" i="1"/>
  <c r="HH49" i="1"/>
  <c r="HF49" i="1"/>
  <c r="HD49" i="1"/>
  <c r="HB49" i="1"/>
  <c r="GZ49" i="1"/>
  <c r="GX49" i="1"/>
  <c r="GV49" i="1"/>
  <c r="GT49" i="1"/>
  <c r="GR49" i="1"/>
  <c r="GP49" i="1"/>
  <c r="GN49" i="1"/>
  <c r="GL49" i="1"/>
  <c r="GJ49" i="1"/>
  <c r="GH49" i="1"/>
  <c r="GF49" i="1"/>
  <c r="GD49" i="1"/>
  <c r="GB49" i="1"/>
  <c r="FZ49" i="1"/>
  <c r="FX49" i="1"/>
  <c r="FV49" i="1"/>
  <c r="FT49" i="1"/>
  <c r="FR49" i="1"/>
  <c r="FP49" i="1"/>
  <c r="FN49" i="1"/>
  <c r="FL49" i="1"/>
  <c r="FJ49" i="1"/>
  <c r="FH49" i="1"/>
  <c r="FF49" i="1"/>
  <c r="FD49" i="1"/>
  <c r="FB49" i="1"/>
  <c r="EZ49" i="1"/>
  <c r="EX49" i="1"/>
  <c r="EV49" i="1"/>
  <c r="ET49" i="1"/>
  <c r="ER49" i="1"/>
  <c r="EP49" i="1"/>
  <c r="EN49" i="1"/>
  <c r="EL49" i="1"/>
  <c r="EJ49" i="1"/>
  <c r="EH49" i="1"/>
  <c r="EF49" i="1"/>
  <c r="ED49" i="1"/>
  <c r="EB49" i="1"/>
  <c r="DZ49" i="1"/>
  <c r="DX49" i="1"/>
  <c r="DV49" i="1"/>
  <c r="DT49" i="1"/>
  <c r="DR49" i="1"/>
  <c r="DP49" i="1"/>
  <c r="DN49" i="1"/>
  <c r="DL49" i="1"/>
  <c r="DJ49" i="1"/>
  <c r="DH49" i="1"/>
  <c r="DF49" i="1"/>
  <c r="DD49" i="1"/>
  <c r="DB49" i="1"/>
  <c r="CZ49" i="1"/>
  <c r="CX49" i="1"/>
  <c r="CV49" i="1"/>
  <c r="CT49" i="1"/>
  <c r="CR49" i="1"/>
  <c r="CP49" i="1"/>
  <c r="CN49" i="1"/>
  <c r="CL49" i="1"/>
  <c r="CJ49" i="1"/>
  <c r="CH49" i="1"/>
  <c r="CF49" i="1"/>
  <c r="CD49" i="1"/>
  <c r="CB49" i="1"/>
  <c r="BZ49" i="1"/>
  <c r="BX49" i="1"/>
  <c r="BV49" i="1"/>
  <c r="BT49" i="1"/>
  <c r="BR49" i="1"/>
  <c r="BP49" i="1"/>
  <c r="BN49" i="1"/>
  <c r="BL49" i="1"/>
  <c r="BJ49" i="1"/>
  <c r="BH49" i="1"/>
  <c r="BF49" i="1"/>
  <c r="BD49" i="1"/>
  <c r="BB49" i="1"/>
  <c r="AZ49" i="1"/>
  <c r="AX49" i="1"/>
  <c r="AV49" i="1"/>
  <c r="AT49" i="1"/>
  <c r="AR49" i="1"/>
  <c r="AP49" i="1"/>
  <c r="AN49" i="1"/>
  <c r="AL49" i="1"/>
  <c r="AJ49" i="1"/>
  <c r="AH49" i="1"/>
  <c r="AF49" i="1"/>
  <c r="AD49" i="1"/>
  <c r="AB49" i="1"/>
  <c r="Z49" i="1"/>
  <c r="X49" i="1"/>
  <c r="V49" i="1"/>
  <c r="T49" i="1"/>
  <c r="R49" i="1"/>
  <c r="P49" i="1"/>
  <c r="N49" i="1"/>
  <c r="L49" i="1"/>
  <c r="J49" i="1"/>
  <c r="H49" i="1"/>
  <c r="F49" i="1"/>
  <c r="NM49" i="1"/>
  <c r="NK49" i="1"/>
  <c r="NI49" i="1"/>
  <c r="NG49" i="1"/>
  <c r="NE49" i="1"/>
  <c r="NC49" i="1"/>
  <c r="NA49" i="1"/>
  <c r="MY49" i="1"/>
  <c r="MW49" i="1"/>
  <c r="MU49" i="1"/>
  <c r="MS49" i="1"/>
  <c r="MQ49" i="1"/>
  <c r="MO49" i="1"/>
  <c r="MM49" i="1"/>
  <c r="MK49" i="1"/>
  <c r="MI49" i="1"/>
  <c r="MG49" i="1"/>
  <c r="ME49" i="1"/>
  <c r="MC49" i="1"/>
  <c r="MA49" i="1"/>
  <c r="LY49" i="1"/>
  <c r="LW49" i="1"/>
  <c r="LU49" i="1"/>
  <c r="LS49" i="1"/>
  <c r="LQ49" i="1"/>
  <c r="LO49" i="1"/>
  <c r="LM49" i="1"/>
  <c r="LK49" i="1"/>
  <c r="LI49" i="1"/>
  <c r="LG49" i="1"/>
  <c r="LE49" i="1"/>
  <c r="LC49" i="1"/>
  <c r="LA49" i="1"/>
  <c r="KY49" i="1"/>
  <c r="KW49" i="1"/>
  <c r="KU49" i="1"/>
  <c r="KS49" i="1"/>
  <c r="KQ49" i="1"/>
  <c r="KO49" i="1"/>
  <c r="KM49" i="1"/>
  <c r="KK49" i="1"/>
  <c r="KI49" i="1"/>
  <c r="KG49" i="1"/>
  <c r="KE49" i="1"/>
  <c r="KC49" i="1"/>
  <c r="KA49" i="1"/>
  <c r="JY49" i="1"/>
  <c r="JW49" i="1"/>
  <c r="JU49" i="1"/>
  <c r="JS49" i="1"/>
  <c r="JQ49" i="1"/>
  <c r="JO49" i="1"/>
  <c r="JM49" i="1"/>
  <c r="JK49" i="1"/>
  <c r="JI49" i="1"/>
  <c r="JG49" i="1"/>
  <c r="JE49" i="1"/>
  <c r="JC49" i="1"/>
  <c r="JA49" i="1"/>
  <c r="IY49" i="1"/>
  <c r="IW49" i="1"/>
  <c r="IU49" i="1"/>
  <c r="IS49" i="1"/>
  <c r="IQ49" i="1"/>
  <c r="IO49" i="1"/>
  <c r="IM49" i="1"/>
  <c r="IK49" i="1"/>
  <c r="II49" i="1"/>
  <c r="IG49" i="1"/>
  <c r="IE49" i="1"/>
  <c r="IC49" i="1"/>
  <c r="IA49" i="1"/>
  <c r="HY49" i="1"/>
  <c r="HW49" i="1"/>
  <c r="HU49" i="1"/>
  <c r="HS49" i="1"/>
  <c r="HQ49" i="1"/>
  <c r="HO49" i="1"/>
  <c r="HM49" i="1"/>
  <c r="HK49" i="1"/>
  <c r="HI49" i="1"/>
  <c r="HG49" i="1"/>
  <c r="HE49" i="1"/>
  <c r="HC49" i="1"/>
  <c r="HA49" i="1"/>
  <c r="GY49" i="1"/>
  <c r="GW49" i="1"/>
  <c r="GU49" i="1"/>
  <c r="GS49" i="1"/>
  <c r="GQ49" i="1"/>
  <c r="GO49" i="1"/>
  <c r="GM49" i="1"/>
  <c r="GK49" i="1"/>
  <c r="GI49" i="1"/>
  <c r="GG49" i="1"/>
  <c r="GE49" i="1"/>
  <c r="GC49" i="1"/>
  <c r="GA49" i="1"/>
  <c r="FY49" i="1"/>
  <c r="FW49" i="1"/>
  <c r="FU49" i="1"/>
  <c r="FS49" i="1"/>
  <c r="FQ49" i="1"/>
  <c r="FO49" i="1"/>
  <c r="FM49" i="1"/>
  <c r="FK49" i="1"/>
  <c r="FI49" i="1"/>
  <c r="FG49" i="1"/>
  <c r="FE49" i="1"/>
  <c r="FC49" i="1"/>
  <c r="FA49" i="1"/>
  <c r="EY49" i="1"/>
  <c r="EW49" i="1"/>
  <c r="EU49" i="1"/>
  <c r="ES49" i="1"/>
  <c r="EQ49" i="1"/>
  <c r="EO49" i="1"/>
  <c r="EM49" i="1"/>
  <c r="EK49" i="1"/>
  <c r="EI49" i="1"/>
  <c r="EG49" i="1"/>
  <c r="EE49" i="1"/>
  <c r="EC49" i="1"/>
  <c r="EA49" i="1"/>
  <c r="DY49" i="1"/>
  <c r="DW49" i="1"/>
  <c r="DU49" i="1"/>
  <c r="DS49" i="1"/>
  <c r="DQ49" i="1"/>
  <c r="DO49" i="1"/>
  <c r="DM49" i="1"/>
  <c r="DK49" i="1"/>
  <c r="DI49" i="1"/>
  <c r="DG49" i="1"/>
  <c r="DE49" i="1"/>
  <c r="DC49" i="1"/>
  <c r="DA49" i="1"/>
  <c r="CY49" i="1"/>
  <c r="CW49" i="1"/>
  <c r="CU49" i="1"/>
  <c r="CS49" i="1"/>
  <c r="CQ49" i="1"/>
  <c r="CO49" i="1"/>
  <c r="CM49" i="1"/>
  <c r="CK49" i="1"/>
  <c r="CI49" i="1"/>
  <c r="CG49" i="1"/>
  <c r="CE49" i="1"/>
  <c r="CC49" i="1"/>
  <c r="CA49" i="1"/>
  <c r="BY49" i="1"/>
  <c r="BW49" i="1"/>
  <c r="BU49" i="1"/>
  <c r="BS49" i="1"/>
  <c r="BQ49" i="1"/>
  <c r="BO49" i="1"/>
  <c r="BM49" i="1"/>
  <c r="BK49" i="1"/>
  <c r="BI49" i="1"/>
  <c r="BG49" i="1"/>
  <c r="BE49" i="1"/>
  <c r="BC49" i="1"/>
  <c r="BA49" i="1"/>
  <c r="AY49" i="1"/>
  <c r="AW49" i="1"/>
  <c r="AU49" i="1"/>
  <c r="AS49" i="1"/>
  <c r="AQ49" i="1"/>
  <c r="AO49" i="1"/>
  <c r="AM49" i="1"/>
  <c r="AK49" i="1"/>
  <c r="AI49" i="1"/>
  <c r="AG49" i="1"/>
  <c r="AE49" i="1"/>
  <c r="AC49" i="1"/>
  <c r="AA49" i="1"/>
  <c r="Y49" i="1"/>
  <c r="W49" i="1"/>
  <c r="U49" i="1"/>
  <c r="S49" i="1"/>
  <c r="Q49" i="1"/>
  <c r="O49" i="1"/>
  <c r="M49" i="1"/>
  <c r="K49" i="1"/>
  <c r="I49" i="1"/>
  <c r="G49" i="1"/>
  <c r="NM48" i="1"/>
  <c r="NK48" i="1"/>
  <c r="NI48" i="1"/>
  <c r="NG48" i="1"/>
  <c r="NE48" i="1"/>
  <c r="NC48" i="1"/>
  <c r="NA48" i="1"/>
  <c r="MY48" i="1"/>
  <c r="MW48" i="1"/>
  <c r="MU48" i="1"/>
  <c r="MS48" i="1"/>
  <c r="MQ48" i="1"/>
  <c r="MO48" i="1"/>
  <c r="MM48" i="1"/>
  <c r="MK48" i="1"/>
  <c r="MI48" i="1"/>
  <c r="MG48" i="1"/>
  <c r="ME48" i="1"/>
  <c r="MC48" i="1"/>
  <c r="MA48" i="1"/>
  <c r="LY48" i="1"/>
  <c r="LW48" i="1"/>
  <c r="LU48" i="1"/>
  <c r="LS48" i="1"/>
  <c r="LQ48" i="1"/>
  <c r="LO48" i="1"/>
  <c r="LM48" i="1"/>
  <c r="LK48" i="1"/>
  <c r="LI48" i="1"/>
  <c r="LG48" i="1"/>
  <c r="LE48" i="1"/>
  <c r="LC48" i="1"/>
  <c r="LA48" i="1"/>
  <c r="KY48" i="1"/>
  <c r="KW48" i="1"/>
  <c r="KU48" i="1"/>
  <c r="KS48" i="1"/>
  <c r="KQ48" i="1"/>
  <c r="KO48" i="1"/>
  <c r="KM48" i="1"/>
  <c r="KK48" i="1"/>
  <c r="KI48" i="1"/>
  <c r="KG48" i="1"/>
  <c r="KE48" i="1"/>
  <c r="KC48" i="1"/>
  <c r="KA48" i="1"/>
  <c r="JY48" i="1"/>
  <c r="JW48" i="1"/>
  <c r="JU48" i="1"/>
  <c r="JS48" i="1"/>
  <c r="JQ48" i="1"/>
  <c r="JO48" i="1"/>
  <c r="JM48" i="1"/>
  <c r="JK48" i="1"/>
  <c r="JI48" i="1"/>
  <c r="JG48" i="1"/>
  <c r="JE48" i="1"/>
  <c r="JC48" i="1"/>
  <c r="JA48" i="1"/>
  <c r="IY48" i="1"/>
  <c r="IW48" i="1"/>
  <c r="IU48" i="1"/>
  <c r="IS48" i="1"/>
  <c r="IQ48" i="1"/>
  <c r="IO48" i="1"/>
  <c r="IM48" i="1"/>
  <c r="IK48" i="1"/>
  <c r="II48" i="1"/>
  <c r="IG48" i="1"/>
  <c r="IE48" i="1"/>
  <c r="IC48" i="1"/>
  <c r="IA48" i="1"/>
  <c r="HY48" i="1"/>
  <c r="HW48" i="1"/>
  <c r="HU48" i="1"/>
  <c r="HS48" i="1"/>
  <c r="HQ48" i="1"/>
  <c r="HO48" i="1"/>
  <c r="HM48" i="1"/>
  <c r="HK48" i="1"/>
  <c r="HI48" i="1"/>
  <c r="HG48" i="1"/>
  <c r="HE48" i="1"/>
  <c r="HC48" i="1"/>
  <c r="HA48" i="1"/>
  <c r="GY48" i="1"/>
  <c r="GW48" i="1"/>
  <c r="GU48" i="1"/>
  <c r="GS48" i="1"/>
  <c r="GQ48" i="1"/>
  <c r="GO48" i="1"/>
  <c r="GM48" i="1"/>
  <c r="GK48" i="1"/>
  <c r="GI48" i="1"/>
  <c r="GG48" i="1"/>
  <c r="GE48" i="1"/>
  <c r="GC48" i="1"/>
  <c r="GA48" i="1"/>
  <c r="FY48" i="1"/>
  <c r="FW48" i="1"/>
  <c r="FU48" i="1"/>
  <c r="FS48" i="1"/>
  <c r="FQ48" i="1"/>
  <c r="FO48" i="1"/>
  <c r="FM48" i="1"/>
  <c r="FK48" i="1"/>
  <c r="FI48" i="1"/>
  <c r="FG48" i="1"/>
  <c r="FE48" i="1"/>
  <c r="FC48" i="1"/>
  <c r="FA48" i="1"/>
  <c r="EY48" i="1"/>
  <c r="EW48" i="1"/>
  <c r="EU48" i="1"/>
  <c r="ES48" i="1"/>
  <c r="EQ48" i="1"/>
  <c r="EO48" i="1"/>
  <c r="EM48" i="1"/>
  <c r="EK48" i="1"/>
  <c r="EI48" i="1"/>
  <c r="EG48" i="1"/>
  <c r="EE48" i="1"/>
  <c r="EC48" i="1"/>
  <c r="EA48" i="1"/>
  <c r="DY48" i="1"/>
  <c r="DW48" i="1"/>
  <c r="DU48" i="1"/>
  <c r="DS48" i="1"/>
  <c r="DQ48" i="1"/>
  <c r="DO48" i="1"/>
  <c r="DM48" i="1"/>
  <c r="DK48" i="1"/>
  <c r="DI48" i="1"/>
  <c r="DG48" i="1"/>
  <c r="DE48" i="1"/>
  <c r="DC48" i="1"/>
  <c r="DA48" i="1"/>
  <c r="CY48" i="1"/>
  <c r="CW48" i="1"/>
  <c r="CU48" i="1"/>
  <c r="CS48" i="1"/>
  <c r="CQ48" i="1"/>
  <c r="CO48" i="1"/>
  <c r="CM48" i="1"/>
  <c r="CK48" i="1"/>
  <c r="CI48" i="1"/>
  <c r="CG48" i="1"/>
  <c r="CE48" i="1"/>
  <c r="CC48" i="1"/>
  <c r="CA48" i="1"/>
  <c r="BY48" i="1"/>
  <c r="BW48" i="1"/>
  <c r="BU48" i="1"/>
  <c r="BS48" i="1"/>
  <c r="BQ48" i="1"/>
  <c r="BO48" i="1"/>
  <c r="BM48" i="1"/>
  <c r="BK48" i="1"/>
  <c r="BI48" i="1"/>
  <c r="BG48" i="1"/>
  <c r="BE48" i="1"/>
  <c r="BC48" i="1"/>
  <c r="BA48" i="1"/>
  <c r="AY48" i="1"/>
  <c r="AW48" i="1"/>
  <c r="AU48" i="1"/>
  <c r="AS48" i="1"/>
  <c r="AQ48" i="1"/>
  <c r="AO48" i="1"/>
  <c r="AM48" i="1"/>
  <c r="AK48" i="1"/>
  <c r="AI48" i="1"/>
  <c r="AG48" i="1"/>
  <c r="AE48" i="1"/>
  <c r="AC48" i="1"/>
  <c r="AA48" i="1"/>
  <c r="Y48" i="1"/>
  <c r="W48" i="1"/>
  <c r="U48" i="1"/>
  <c r="S48" i="1"/>
  <c r="Q48" i="1"/>
  <c r="O48" i="1"/>
  <c r="M48" i="1"/>
  <c r="K48" i="1"/>
  <c r="I48" i="1"/>
  <c r="G48" i="1"/>
  <c r="NN48" i="1"/>
  <c r="NL48" i="1"/>
  <c r="NJ48" i="1"/>
  <c r="NH48" i="1"/>
  <c r="NF48" i="1"/>
  <c r="ND48" i="1"/>
  <c r="NB48" i="1"/>
  <c r="MZ48" i="1"/>
  <c r="MX48" i="1"/>
  <c r="MV48" i="1"/>
  <c r="MT48" i="1"/>
  <c r="MR48" i="1"/>
  <c r="MP48" i="1"/>
  <c r="MN48" i="1"/>
  <c r="ML48" i="1"/>
  <c r="MJ48" i="1"/>
  <c r="MH48" i="1"/>
  <c r="MF48" i="1"/>
  <c r="MD48" i="1"/>
  <c r="MB48" i="1"/>
  <c r="LZ48" i="1"/>
  <c r="LX48" i="1"/>
  <c r="LV48" i="1"/>
  <c r="LT48" i="1"/>
  <c r="LR48" i="1"/>
  <c r="LP48" i="1"/>
  <c r="LN48" i="1"/>
  <c r="LL48" i="1"/>
  <c r="LJ48" i="1"/>
  <c r="LH48" i="1"/>
  <c r="LF48" i="1"/>
  <c r="LD48" i="1"/>
  <c r="LB48" i="1"/>
  <c r="KZ48" i="1"/>
  <c r="KX48" i="1"/>
  <c r="KV48" i="1"/>
  <c r="KT48" i="1"/>
  <c r="KR48" i="1"/>
  <c r="KP48" i="1"/>
  <c r="KN48" i="1"/>
  <c r="KL48" i="1"/>
  <c r="KJ48" i="1"/>
  <c r="KH48" i="1"/>
  <c r="KF48" i="1"/>
  <c r="KD48" i="1"/>
  <c r="KB48" i="1"/>
  <c r="JZ48" i="1"/>
  <c r="JX48" i="1"/>
  <c r="JV48" i="1"/>
  <c r="JT48" i="1"/>
  <c r="JR48" i="1"/>
  <c r="JP48" i="1"/>
  <c r="JN48" i="1"/>
  <c r="JL48" i="1"/>
  <c r="JJ48" i="1"/>
  <c r="JH48" i="1"/>
  <c r="JF48" i="1"/>
  <c r="JD48" i="1"/>
  <c r="JB48" i="1"/>
  <c r="IZ48" i="1"/>
  <c r="IX48" i="1"/>
  <c r="IV48" i="1"/>
  <c r="IT48" i="1"/>
  <c r="IR48" i="1"/>
  <c r="IP48" i="1"/>
  <c r="IN48" i="1"/>
  <c r="IL48" i="1"/>
  <c r="IJ48" i="1"/>
  <c r="IH48" i="1"/>
  <c r="IF48" i="1"/>
  <c r="ID48" i="1"/>
  <c r="IB48" i="1"/>
  <c r="HZ48" i="1"/>
  <c r="HX48" i="1"/>
  <c r="HV48" i="1"/>
  <c r="HT48" i="1"/>
  <c r="HR48" i="1"/>
  <c r="HP48" i="1"/>
  <c r="HN48" i="1"/>
  <c r="HL48" i="1"/>
  <c r="HJ48" i="1"/>
  <c r="HH48" i="1"/>
  <c r="HF48" i="1"/>
  <c r="HD48" i="1"/>
  <c r="HB48" i="1"/>
  <c r="GZ48" i="1"/>
  <c r="GX48" i="1"/>
  <c r="GV48" i="1"/>
  <c r="GT48" i="1"/>
  <c r="GR48" i="1"/>
  <c r="GP48" i="1"/>
  <c r="GN48" i="1"/>
  <c r="GL48" i="1"/>
  <c r="GJ48" i="1"/>
  <c r="GH48" i="1"/>
  <c r="GF48" i="1"/>
  <c r="GD48" i="1"/>
  <c r="GB48" i="1"/>
  <c r="FZ48" i="1"/>
  <c r="FX48" i="1"/>
  <c r="FV48" i="1"/>
  <c r="FT48" i="1"/>
  <c r="FR48" i="1"/>
  <c r="FP48" i="1"/>
  <c r="FN48" i="1"/>
  <c r="FL48" i="1"/>
  <c r="FJ48" i="1"/>
  <c r="FH48" i="1"/>
  <c r="FF48" i="1"/>
  <c r="FD48" i="1"/>
  <c r="FB48" i="1"/>
  <c r="EZ48" i="1"/>
  <c r="EX48" i="1"/>
  <c r="EV48" i="1"/>
  <c r="ET48" i="1"/>
  <c r="ER48" i="1"/>
  <c r="EP48" i="1"/>
  <c r="EN48" i="1"/>
  <c r="EL48" i="1"/>
  <c r="EJ48" i="1"/>
  <c r="EH48" i="1"/>
  <c r="EF48" i="1"/>
  <c r="ED48" i="1"/>
  <c r="EB48" i="1"/>
  <c r="DZ48" i="1"/>
  <c r="DX48" i="1"/>
  <c r="DV48" i="1"/>
  <c r="DT48" i="1"/>
  <c r="DR48" i="1"/>
  <c r="DP48" i="1"/>
  <c r="DN48" i="1"/>
  <c r="DL48" i="1"/>
  <c r="DJ48" i="1"/>
  <c r="DH48" i="1"/>
  <c r="DF48" i="1"/>
  <c r="DD48" i="1"/>
  <c r="DB48" i="1"/>
  <c r="CZ48" i="1"/>
  <c r="CX48" i="1"/>
  <c r="CV48" i="1"/>
  <c r="CT48" i="1"/>
  <c r="CR48" i="1"/>
  <c r="CP48" i="1"/>
  <c r="CN48" i="1"/>
  <c r="CL48" i="1"/>
  <c r="CJ48" i="1"/>
  <c r="CH48" i="1"/>
  <c r="CF48" i="1"/>
  <c r="CD48" i="1"/>
  <c r="CB48" i="1"/>
  <c r="BZ48" i="1"/>
  <c r="BX48" i="1"/>
  <c r="BV48" i="1"/>
  <c r="BT48" i="1"/>
  <c r="BR48" i="1"/>
  <c r="BP48" i="1"/>
  <c r="BN48" i="1"/>
  <c r="BL48" i="1"/>
  <c r="BJ48" i="1"/>
  <c r="BH48" i="1"/>
  <c r="BF48" i="1"/>
  <c r="BD48" i="1"/>
  <c r="BB48" i="1"/>
  <c r="AZ48" i="1"/>
  <c r="AX48" i="1"/>
  <c r="AV48" i="1"/>
  <c r="AT48" i="1"/>
  <c r="AR48" i="1"/>
  <c r="AP48" i="1"/>
  <c r="AN48" i="1"/>
  <c r="AL48" i="1"/>
  <c r="AJ48" i="1"/>
  <c r="AH48" i="1"/>
  <c r="AF48" i="1"/>
  <c r="AD48" i="1"/>
  <c r="AB48" i="1"/>
  <c r="Z48" i="1"/>
  <c r="X48" i="1"/>
  <c r="V48" i="1"/>
  <c r="T48" i="1"/>
  <c r="R48" i="1"/>
  <c r="P48" i="1"/>
  <c r="N48" i="1"/>
  <c r="L48" i="1"/>
  <c r="J48" i="1"/>
  <c r="H48" i="1"/>
  <c r="F48" i="1"/>
  <c r="Q47" i="1"/>
  <c r="S47" i="1"/>
  <c r="U47" i="1"/>
  <c r="W47" i="1"/>
  <c r="Y47" i="1"/>
  <c r="NN47" i="1"/>
  <c r="NL47" i="1"/>
  <c r="NJ47" i="1"/>
  <c r="NH47" i="1"/>
  <c r="NF47" i="1"/>
  <c r="ND47" i="1"/>
  <c r="NB47" i="1"/>
  <c r="MZ47" i="1"/>
  <c r="MX47" i="1"/>
  <c r="MV47" i="1"/>
  <c r="MT47" i="1"/>
  <c r="MR47" i="1"/>
  <c r="MP47" i="1"/>
  <c r="MN47" i="1"/>
  <c r="ML47" i="1"/>
  <c r="MJ47" i="1"/>
  <c r="MH47" i="1"/>
  <c r="MF47" i="1"/>
  <c r="MD47" i="1"/>
  <c r="MB47" i="1"/>
  <c r="LZ47" i="1"/>
  <c r="LX47" i="1"/>
  <c r="LV47" i="1"/>
  <c r="LT47" i="1"/>
  <c r="LR47" i="1"/>
  <c r="LP47" i="1"/>
  <c r="LN47" i="1"/>
  <c r="LL47" i="1"/>
  <c r="LJ47" i="1"/>
  <c r="LH47" i="1"/>
  <c r="LF47" i="1"/>
  <c r="LD47" i="1"/>
  <c r="LB47" i="1"/>
  <c r="KZ47" i="1"/>
  <c r="KX47" i="1"/>
  <c r="KV47" i="1"/>
  <c r="KT47" i="1"/>
  <c r="KR47" i="1"/>
  <c r="KP47" i="1"/>
  <c r="KN47" i="1"/>
  <c r="KL47" i="1"/>
  <c r="KJ47" i="1"/>
  <c r="KH47" i="1"/>
  <c r="KF47" i="1"/>
  <c r="KD47" i="1"/>
  <c r="KB47" i="1"/>
  <c r="JZ47" i="1"/>
  <c r="JX47" i="1"/>
  <c r="JV47" i="1"/>
  <c r="JT47" i="1"/>
  <c r="JR47" i="1"/>
  <c r="JP47" i="1"/>
  <c r="JN47" i="1"/>
  <c r="JL47" i="1"/>
  <c r="JJ47" i="1"/>
  <c r="JH47" i="1"/>
  <c r="JF47" i="1"/>
  <c r="JD47" i="1"/>
  <c r="JB47" i="1"/>
  <c r="IZ47" i="1"/>
  <c r="IX47" i="1"/>
  <c r="IV47" i="1"/>
  <c r="IT47" i="1"/>
  <c r="IR47" i="1"/>
  <c r="IP47" i="1"/>
  <c r="IN47" i="1"/>
  <c r="IL47" i="1"/>
  <c r="IJ47" i="1"/>
  <c r="IH47" i="1"/>
  <c r="IF47" i="1"/>
  <c r="ID47" i="1"/>
  <c r="IB47" i="1"/>
  <c r="HZ47" i="1"/>
  <c r="HX47" i="1"/>
  <c r="HV47" i="1"/>
  <c r="HT47" i="1"/>
  <c r="HR47" i="1"/>
  <c r="HP47" i="1"/>
  <c r="HN47" i="1"/>
  <c r="HL47" i="1"/>
  <c r="HJ47" i="1"/>
  <c r="HH47" i="1"/>
  <c r="HF47" i="1"/>
  <c r="HD47" i="1"/>
  <c r="HB47" i="1"/>
  <c r="GZ47" i="1"/>
  <c r="GX47" i="1"/>
  <c r="GV47" i="1"/>
  <c r="GT47" i="1"/>
  <c r="GR47" i="1"/>
  <c r="GP47" i="1"/>
  <c r="GN47" i="1"/>
  <c r="GL47" i="1"/>
  <c r="GJ47" i="1"/>
  <c r="GH47" i="1"/>
  <c r="GF47" i="1"/>
  <c r="GD47" i="1"/>
  <c r="GB47" i="1"/>
  <c r="FZ47" i="1"/>
  <c r="FX47" i="1"/>
  <c r="FV47" i="1"/>
  <c r="FT47" i="1"/>
  <c r="FR47" i="1"/>
  <c r="FP47" i="1"/>
  <c r="FN47" i="1"/>
  <c r="FL47" i="1"/>
  <c r="FJ47" i="1"/>
  <c r="FH47" i="1"/>
  <c r="FF47" i="1"/>
  <c r="FD47" i="1"/>
  <c r="FB47" i="1"/>
  <c r="EZ47" i="1"/>
  <c r="EX47" i="1"/>
  <c r="EV47" i="1"/>
  <c r="ET47" i="1"/>
  <c r="ER47" i="1"/>
  <c r="EP47" i="1"/>
  <c r="EN47" i="1"/>
  <c r="EL47" i="1"/>
  <c r="EJ47" i="1"/>
  <c r="EH47" i="1"/>
  <c r="EF47" i="1"/>
  <c r="ED47" i="1"/>
  <c r="EB47" i="1"/>
  <c r="DZ47" i="1"/>
  <c r="DX47" i="1"/>
  <c r="DV47" i="1"/>
  <c r="DT47" i="1"/>
  <c r="DR47" i="1"/>
  <c r="DP47" i="1"/>
  <c r="DN47" i="1"/>
  <c r="DL47" i="1"/>
  <c r="DJ47" i="1"/>
  <c r="DH47" i="1"/>
  <c r="DF47" i="1"/>
  <c r="DD47" i="1"/>
  <c r="DB47" i="1"/>
  <c r="CZ47" i="1"/>
  <c r="CX47" i="1"/>
  <c r="CV47" i="1"/>
  <c r="CT47" i="1"/>
  <c r="CR47" i="1"/>
  <c r="CP47" i="1"/>
  <c r="CN47" i="1"/>
  <c r="CL47" i="1"/>
  <c r="CJ47" i="1"/>
  <c r="CH47" i="1"/>
  <c r="CF47" i="1"/>
  <c r="CD47" i="1"/>
  <c r="CB47" i="1"/>
  <c r="BZ47" i="1"/>
  <c r="BX47" i="1"/>
  <c r="BV47" i="1"/>
  <c r="BT47" i="1"/>
  <c r="BR47" i="1"/>
  <c r="BP47" i="1"/>
  <c r="BN47" i="1"/>
  <c r="BL47" i="1"/>
  <c r="BJ47" i="1"/>
  <c r="BH47" i="1"/>
  <c r="BF47" i="1"/>
  <c r="BD47" i="1"/>
  <c r="BB47" i="1"/>
  <c r="AZ47" i="1"/>
  <c r="AX47" i="1"/>
  <c r="AV47" i="1"/>
  <c r="AT47" i="1"/>
  <c r="AR47" i="1"/>
  <c r="AP47" i="1"/>
  <c r="AN47" i="1"/>
  <c r="AL47" i="1"/>
  <c r="AJ47" i="1"/>
  <c r="AH47" i="1"/>
  <c r="AF47" i="1"/>
  <c r="AD47" i="1"/>
  <c r="AB47" i="1"/>
  <c r="P47" i="1"/>
  <c r="N47" i="1"/>
  <c r="L47" i="1"/>
  <c r="J47" i="1"/>
  <c r="H47" i="1"/>
  <c r="F47" i="1"/>
  <c r="R47" i="1"/>
  <c r="T47" i="1"/>
  <c r="V47" i="1"/>
  <c r="X47" i="1"/>
  <c r="Z47" i="1"/>
  <c r="NM47" i="1"/>
  <c r="NK47" i="1"/>
  <c r="NI47" i="1"/>
  <c r="NG47" i="1"/>
  <c r="NE47" i="1"/>
  <c r="NC47" i="1"/>
  <c r="NA47" i="1"/>
  <c r="MY47" i="1"/>
  <c r="MW47" i="1"/>
  <c r="MU47" i="1"/>
  <c r="MS47" i="1"/>
  <c r="MQ47" i="1"/>
  <c r="MO47" i="1"/>
  <c r="MM47" i="1"/>
  <c r="MK47" i="1"/>
  <c r="MI47" i="1"/>
  <c r="MG47" i="1"/>
  <c r="ME47" i="1"/>
  <c r="MC47" i="1"/>
  <c r="MA47" i="1"/>
  <c r="LY47" i="1"/>
  <c r="LW47" i="1"/>
  <c r="LU47" i="1"/>
  <c r="LS47" i="1"/>
  <c r="LQ47" i="1"/>
  <c r="LO47" i="1"/>
  <c r="LM47" i="1"/>
  <c r="LK47" i="1"/>
  <c r="LI47" i="1"/>
  <c r="LG47" i="1"/>
  <c r="LE47" i="1"/>
  <c r="LC47" i="1"/>
  <c r="LA47" i="1"/>
  <c r="KY47" i="1"/>
  <c r="KW47" i="1"/>
  <c r="KU47" i="1"/>
  <c r="KS47" i="1"/>
  <c r="KQ47" i="1"/>
  <c r="KO47" i="1"/>
  <c r="KM47" i="1"/>
  <c r="KK47" i="1"/>
  <c r="KI47" i="1"/>
  <c r="KG47" i="1"/>
  <c r="KE47" i="1"/>
  <c r="KC47" i="1"/>
  <c r="KA47" i="1"/>
  <c r="JY47" i="1"/>
  <c r="JW47" i="1"/>
  <c r="JU47" i="1"/>
  <c r="JS47" i="1"/>
  <c r="JQ47" i="1"/>
  <c r="JO47" i="1"/>
  <c r="JM47" i="1"/>
  <c r="JK47" i="1"/>
  <c r="JI47" i="1"/>
  <c r="JG47" i="1"/>
  <c r="JE47" i="1"/>
  <c r="JC47" i="1"/>
  <c r="JA47" i="1"/>
  <c r="IY47" i="1"/>
  <c r="IW47" i="1"/>
  <c r="IU47" i="1"/>
  <c r="IS47" i="1"/>
  <c r="IQ47" i="1"/>
  <c r="IO47" i="1"/>
  <c r="IM47" i="1"/>
  <c r="IK47" i="1"/>
  <c r="II47" i="1"/>
  <c r="IG47" i="1"/>
  <c r="IE47" i="1"/>
  <c r="IC47" i="1"/>
  <c r="IA47" i="1"/>
  <c r="HY47" i="1"/>
  <c r="HW47" i="1"/>
  <c r="HU47" i="1"/>
  <c r="HS47" i="1"/>
  <c r="HQ47" i="1"/>
  <c r="HO47" i="1"/>
  <c r="HM47" i="1"/>
  <c r="HK47" i="1"/>
  <c r="HI47" i="1"/>
  <c r="HG47" i="1"/>
  <c r="HE47" i="1"/>
  <c r="HC47" i="1"/>
  <c r="HA47" i="1"/>
  <c r="GY47" i="1"/>
  <c r="GW47" i="1"/>
  <c r="GU47" i="1"/>
  <c r="GS47" i="1"/>
  <c r="GQ47" i="1"/>
  <c r="GO47" i="1"/>
  <c r="GM47" i="1"/>
  <c r="GK47" i="1"/>
  <c r="GI47" i="1"/>
  <c r="GG47" i="1"/>
  <c r="GE47" i="1"/>
  <c r="GC47" i="1"/>
  <c r="GA47" i="1"/>
  <c r="FY47" i="1"/>
  <c r="FW47" i="1"/>
  <c r="FU47" i="1"/>
  <c r="FS47" i="1"/>
  <c r="FQ47" i="1"/>
  <c r="FO47" i="1"/>
  <c r="FM47" i="1"/>
  <c r="FK47" i="1"/>
  <c r="FI47" i="1"/>
  <c r="FG47" i="1"/>
  <c r="FE47" i="1"/>
  <c r="FC47" i="1"/>
  <c r="FA47" i="1"/>
  <c r="EY47" i="1"/>
  <c r="EW47" i="1"/>
  <c r="EU47" i="1"/>
  <c r="ES47" i="1"/>
  <c r="EQ47" i="1"/>
  <c r="EO47" i="1"/>
  <c r="EM47" i="1"/>
  <c r="EK47" i="1"/>
  <c r="EI47" i="1"/>
  <c r="EG47" i="1"/>
  <c r="EE47" i="1"/>
  <c r="EC47" i="1"/>
  <c r="EA47" i="1"/>
  <c r="DY47" i="1"/>
  <c r="DW47" i="1"/>
  <c r="DU47" i="1"/>
  <c r="DS47" i="1"/>
  <c r="DQ47" i="1"/>
  <c r="DO47" i="1"/>
  <c r="DM47" i="1"/>
  <c r="DK47" i="1"/>
  <c r="DI47" i="1"/>
  <c r="DG47" i="1"/>
  <c r="DE47" i="1"/>
  <c r="DC47" i="1"/>
  <c r="DA47" i="1"/>
  <c r="CY47" i="1"/>
  <c r="CW47" i="1"/>
  <c r="CU47" i="1"/>
  <c r="CS47" i="1"/>
  <c r="CQ47" i="1"/>
  <c r="CO47" i="1"/>
  <c r="CM47" i="1"/>
  <c r="CK47" i="1"/>
  <c r="CI47" i="1"/>
  <c r="CG47" i="1"/>
  <c r="CE47" i="1"/>
  <c r="CC47" i="1"/>
  <c r="CA47" i="1"/>
  <c r="BY47" i="1"/>
  <c r="BW47" i="1"/>
  <c r="BU47" i="1"/>
  <c r="BS47" i="1"/>
  <c r="BQ47" i="1"/>
  <c r="BO47" i="1"/>
  <c r="BM47" i="1"/>
  <c r="BK47" i="1"/>
  <c r="BI47" i="1"/>
  <c r="BG47" i="1"/>
  <c r="BE47" i="1"/>
  <c r="BC47" i="1"/>
  <c r="BA47" i="1"/>
  <c r="AY47" i="1"/>
  <c r="AW47" i="1"/>
  <c r="AU47" i="1"/>
  <c r="AS47" i="1"/>
  <c r="AQ47" i="1"/>
  <c r="AO47" i="1"/>
  <c r="AM47" i="1"/>
  <c r="AK47" i="1"/>
  <c r="AI47" i="1"/>
  <c r="AG47" i="1"/>
  <c r="AE47" i="1"/>
  <c r="AC47" i="1"/>
  <c r="AA47" i="1"/>
  <c r="O47" i="1"/>
  <c r="M47" i="1"/>
  <c r="K47" i="1"/>
  <c r="I47" i="1"/>
  <c r="G47" i="1"/>
  <c r="CM46" i="1"/>
  <c r="NM46" i="1"/>
  <c r="NK46" i="1"/>
  <c r="NI46" i="1"/>
  <c r="NG46" i="1"/>
  <c r="NE46" i="1"/>
  <c r="NC46" i="1"/>
  <c r="NA46" i="1"/>
  <c r="MY46" i="1"/>
  <c r="MW46" i="1"/>
  <c r="MU46" i="1"/>
  <c r="MS46" i="1"/>
  <c r="MQ46" i="1"/>
  <c r="MO46" i="1"/>
  <c r="MM46" i="1"/>
  <c r="MK46" i="1"/>
  <c r="MI46" i="1"/>
  <c r="MG46" i="1"/>
  <c r="ME46" i="1"/>
  <c r="MC46" i="1"/>
  <c r="MA46" i="1"/>
  <c r="LY46" i="1"/>
  <c r="LW46" i="1"/>
  <c r="LU46" i="1"/>
  <c r="LS46" i="1"/>
  <c r="LQ46" i="1"/>
  <c r="LO46" i="1"/>
  <c r="LM46" i="1"/>
  <c r="LK46" i="1"/>
  <c r="LI46" i="1"/>
  <c r="LG46" i="1"/>
  <c r="LE46" i="1"/>
  <c r="LC46" i="1"/>
  <c r="LA46" i="1"/>
  <c r="KY46" i="1"/>
  <c r="KW46" i="1"/>
  <c r="KU46" i="1"/>
  <c r="KS46" i="1"/>
  <c r="KQ46" i="1"/>
  <c r="KO46" i="1"/>
  <c r="KM46" i="1"/>
  <c r="KK46" i="1"/>
  <c r="KI46" i="1"/>
  <c r="KG46" i="1"/>
  <c r="KE46" i="1"/>
  <c r="KC46" i="1"/>
  <c r="KA46" i="1"/>
  <c r="JY46" i="1"/>
  <c r="JW46" i="1"/>
  <c r="JU46" i="1"/>
  <c r="JS46" i="1"/>
  <c r="JQ46" i="1"/>
  <c r="JO46" i="1"/>
  <c r="JM46" i="1"/>
  <c r="JK46" i="1"/>
  <c r="JI46" i="1"/>
  <c r="JG46" i="1"/>
  <c r="JE46" i="1"/>
  <c r="JC46" i="1"/>
  <c r="JA46" i="1"/>
  <c r="IY46" i="1"/>
  <c r="IW46" i="1"/>
  <c r="IU46" i="1"/>
  <c r="IS46" i="1"/>
  <c r="IQ46" i="1"/>
  <c r="IO46" i="1"/>
  <c r="IM46" i="1"/>
  <c r="IK46" i="1"/>
  <c r="II46" i="1"/>
  <c r="IG46" i="1"/>
  <c r="IE46" i="1"/>
  <c r="IC46" i="1"/>
  <c r="IA46" i="1"/>
  <c r="HY46" i="1"/>
  <c r="HW46" i="1"/>
  <c r="HU46" i="1"/>
  <c r="HS46" i="1"/>
  <c r="HQ46" i="1"/>
  <c r="HO46" i="1"/>
  <c r="HM46" i="1"/>
  <c r="HK46" i="1"/>
  <c r="HI46" i="1"/>
  <c r="HG46" i="1"/>
  <c r="HE46" i="1"/>
  <c r="HC46" i="1"/>
  <c r="HA46" i="1"/>
  <c r="GY46" i="1"/>
  <c r="GW46" i="1"/>
  <c r="GU46" i="1"/>
  <c r="GS46" i="1"/>
  <c r="GQ46" i="1"/>
  <c r="GO46" i="1"/>
  <c r="GM46" i="1"/>
  <c r="GK46" i="1"/>
  <c r="GI46" i="1"/>
  <c r="GG46" i="1"/>
  <c r="GE46" i="1"/>
  <c r="GC46" i="1"/>
  <c r="GA46" i="1"/>
  <c r="FY46" i="1"/>
  <c r="FW46" i="1"/>
  <c r="FU46" i="1"/>
  <c r="FS46" i="1"/>
  <c r="FQ46" i="1"/>
  <c r="FO46" i="1"/>
  <c r="FM46" i="1"/>
  <c r="FK46" i="1"/>
  <c r="FI46" i="1"/>
  <c r="FG46" i="1"/>
  <c r="FE46" i="1"/>
  <c r="FC46" i="1"/>
  <c r="FA46" i="1"/>
  <c r="EY46" i="1"/>
  <c r="EW46" i="1"/>
  <c r="EU46" i="1"/>
  <c r="ES46" i="1"/>
  <c r="EQ46" i="1"/>
  <c r="EO46" i="1"/>
  <c r="EM46" i="1"/>
  <c r="EK46" i="1"/>
  <c r="EI46" i="1"/>
  <c r="EG46" i="1"/>
  <c r="EE46" i="1"/>
  <c r="EC46" i="1"/>
  <c r="EA46" i="1"/>
  <c r="DY46" i="1"/>
  <c r="DW46" i="1"/>
  <c r="DU46" i="1"/>
  <c r="DS46" i="1"/>
  <c r="DQ46" i="1"/>
  <c r="DO46" i="1"/>
  <c r="DM46" i="1"/>
  <c r="DK46" i="1"/>
  <c r="DI46" i="1"/>
  <c r="DG46" i="1"/>
  <c r="DE46" i="1"/>
  <c r="DC46" i="1"/>
  <c r="DA46" i="1"/>
  <c r="CY46" i="1"/>
  <c r="CW46" i="1"/>
  <c r="CU46" i="1"/>
  <c r="CS46" i="1"/>
  <c r="CQ46" i="1"/>
  <c r="CO46" i="1"/>
  <c r="CL46" i="1"/>
  <c r="CJ46" i="1"/>
  <c r="CH46" i="1"/>
  <c r="CF46" i="1"/>
  <c r="CD46" i="1"/>
  <c r="CB46" i="1"/>
  <c r="BZ46" i="1"/>
  <c r="BX46" i="1"/>
  <c r="BV46" i="1"/>
  <c r="BT46" i="1"/>
  <c r="BR46" i="1"/>
  <c r="BP46" i="1"/>
  <c r="BN46" i="1"/>
  <c r="BL46" i="1"/>
  <c r="BJ46" i="1"/>
  <c r="BH46" i="1"/>
  <c r="BF46" i="1"/>
  <c r="BD46" i="1"/>
  <c r="BB46" i="1"/>
  <c r="AZ46" i="1"/>
  <c r="AX46" i="1"/>
  <c r="AV46" i="1"/>
  <c r="AT46" i="1"/>
  <c r="AR46" i="1"/>
  <c r="AP46" i="1"/>
  <c r="AN46" i="1"/>
  <c r="AL46" i="1"/>
  <c r="AJ46" i="1"/>
  <c r="AH46" i="1"/>
  <c r="AF46" i="1"/>
  <c r="AD46" i="1"/>
  <c r="AB46" i="1"/>
  <c r="Z46" i="1"/>
  <c r="X46" i="1"/>
  <c r="V46" i="1"/>
  <c r="T46" i="1"/>
  <c r="R46" i="1"/>
  <c r="P46" i="1"/>
  <c r="N46" i="1"/>
  <c r="L46" i="1"/>
  <c r="J46" i="1"/>
  <c r="H46" i="1"/>
  <c r="F46" i="1"/>
  <c r="NN46" i="1"/>
  <c r="NL46" i="1"/>
  <c r="NJ46" i="1"/>
  <c r="NH46" i="1"/>
  <c r="NF46" i="1"/>
  <c r="ND46" i="1"/>
  <c r="NB46" i="1"/>
  <c r="MZ46" i="1"/>
  <c r="MX46" i="1"/>
  <c r="MV46" i="1"/>
  <c r="MT46" i="1"/>
  <c r="MR46" i="1"/>
  <c r="MP46" i="1"/>
  <c r="MN46" i="1"/>
  <c r="ML46" i="1"/>
  <c r="MJ46" i="1"/>
  <c r="MH46" i="1"/>
  <c r="MF46" i="1"/>
  <c r="MD46" i="1"/>
  <c r="MB46" i="1"/>
  <c r="LZ46" i="1"/>
  <c r="LX46" i="1"/>
  <c r="LV46" i="1"/>
  <c r="LT46" i="1"/>
  <c r="LR46" i="1"/>
  <c r="LP46" i="1"/>
  <c r="LN46" i="1"/>
  <c r="LL46" i="1"/>
  <c r="LJ46" i="1"/>
  <c r="LH46" i="1"/>
  <c r="LF46" i="1"/>
  <c r="LD46" i="1"/>
  <c r="LB46" i="1"/>
  <c r="KZ46" i="1"/>
  <c r="KX46" i="1"/>
  <c r="KV46" i="1"/>
  <c r="KT46" i="1"/>
  <c r="KR46" i="1"/>
  <c r="KP46" i="1"/>
  <c r="KN46" i="1"/>
  <c r="KL46" i="1"/>
  <c r="KJ46" i="1"/>
  <c r="KH46" i="1"/>
  <c r="KF46" i="1"/>
  <c r="KD46" i="1"/>
  <c r="KB46" i="1"/>
  <c r="JZ46" i="1"/>
  <c r="JX46" i="1"/>
  <c r="JV46" i="1"/>
  <c r="JT46" i="1"/>
  <c r="JR46" i="1"/>
  <c r="JP46" i="1"/>
  <c r="JN46" i="1"/>
  <c r="JL46" i="1"/>
  <c r="JJ46" i="1"/>
  <c r="JH46" i="1"/>
  <c r="JF46" i="1"/>
  <c r="JD46" i="1"/>
  <c r="JB46" i="1"/>
  <c r="IZ46" i="1"/>
  <c r="IX46" i="1"/>
  <c r="IV46" i="1"/>
  <c r="IT46" i="1"/>
  <c r="IR46" i="1"/>
  <c r="IP46" i="1"/>
  <c r="IN46" i="1"/>
  <c r="IL46" i="1"/>
  <c r="IJ46" i="1"/>
  <c r="IH46" i="1"/>
  <c r="IF46" i="1"/>
  <c r="ID46" i="1"/>
  <c r="IB46" i="1"/>
  <c r="HZ46" i="1"/>
  <c r="HX46" i="1"/>
  <c r="HV46" i="1"/>
  <c r="HT46" i="1"/>
  <c r="HR46" i="1"/>
  <c r="HP46" i="1"/>
  <c r="HN46" i="1"/>
  <c r="HL46" i="1"/>
  <c r="HJ46" i="1"/>
  <c r="HH46" i="1"/>
  <c r="HF46" i="1"/>
  <c r="HD46" i="1"/>
  <c r="HB46" i="1"/>
  <c r="GZ46" i="1"/>
  <c r="GX46" i="1"/>
  <c r="GV46" i="1"/>
  <c r="GT46" i="1"/>
  <c r="GR46" i="1"/>
  <c r="GP46" i="1"/>
  <c r="GN46" i="1"/>
  <c r="GL46" i="1"/>
  <c r="GJ46" i="1"/>
  <c r="GH46" i="1"/>
  <c r="GF46" i="1"/>
  <c r="GD46" i="1"/>
  <c r="GB46" i="1"/>
  <c r="FZ46" i="1"/>
  <c r="FX46" i="1"/>
  <c r="FV46" i="1"/>
  <c r="FT46" i="1"/>
  <c r="FR46" i="1"/>
  <c r="FP46" i="1"/>
  <c r="FN46" i="1"/>
  <c r="FL46" i="1"/>
  <c r="FJ46" i="1"/>
  <c r="FH46" i="1"/>
  <c r="FF46" i="1"/>
  <c r="FD46" i="1"/>
  <c r="FB46" i="1"/>
  <c r="EZ46" i="1"/>
  <c r="EX46" i="1"/>
  <c r="EV46" i="1"/>
  <c r="ET46" i="1"/>
  <c r="ER46" i="1"/>
  <c r="EP46" i="1"/>
  <c r="EN46" i="1"/>
  <c r="EL46" i="1"/>
  <c r="EJ46" i="1"/>
  <c r="EH46" i="1"/>
  <c r="EF46" i="1"/>
  <c r="ED46" i="1"/>
  <c r="EB46" i="1"/>
  <c r="DZ46" i="1"/>
  <c r="DX46" i="1"/>
  <c r="DV46" i="1"/>
  <c r="DT46" i="1"/>
  <c r="DR46" i="1"/>
  <c r="DP46" i="1"/>
  <c r="DN46" i="1"/>
  <c r="DL46" i="1"/>
  <c r="DJ46" i="1"/>
  <c r="DH46" i="1"/>
  <c r="DF46" i="1"/>
  <c r="DD46" i="1"/>
  <c r="DB46" i="1"/>
  <c r="CZ46" i="1"/>
  <c r="CX46" i="1"/>
  <c r="CV46" i="1"/>
  <c r="CT46" i="1"/>
  <c r="CR46" i="1"/>
  <c r="CP46" i="1"/>
  <c r="CN46" i="1"/>
  <c r="CK46" i="1"/>
  <c r="CI46" i="1"/>
  <c r="CG46" i="1"/>
  <c r="CE46" i="1"/>
  <c r="CC46" i="1"/>
  <c r="CA46" i="1"/>
  <c r="BY46" i="1"/>
  <c r="BW46" i="1"/>
  <c r="BU46" i="1"/>
  <c r="BS46" i="1"/>
  <c r="BQ46" i="1"/>
  <c r="BO46" i="1"/>
  <c r="BM46" i="1"/>
  <c r="BK46" i="1"/>
  <c r="BI46" i="1"/>
  <c r="BG46" i="1"/>
  <c r="BE46" i="1"/>
  <c r="BC46" i="1"/>
  <c r="BA46" i="1"/>
  <c r="AY46" i="1"/>
  <c r="AW46" i="1"/>
  <c r="AU46" i="1"/>
  <c r="AS46" i="1"/>
  <c r="AQ46" i="1"/>
  <c r="AO46" i="1"/>
  <c r="AM46" i="1"/>
  <c r="AK46" i="1"/>
  <c r="AI46" i="1"/>
  <c r="AG46" i="1"/>
  <c r="AE46" i="1"/>
  <c r="AC46" i="1"/>
  <c r="AA46" i="1"/>
  <c r="Y46" i="1"/>
  <c r="W46" i="1"/>
  <c r="U46" i="1"/>
  <c r="S46" i="1"/>
  <c r="Q46" i="1"/>
  <c r="O46" i="1"/>
  <c r="M46" i="1"/>
  <c r="K46" i="1"/>
  <c r="I46" i="1"/>
  <c r="G46" i="1"/>
  <c r="NM45" i="1"/>
  <c r="NK45" i="1"/>
  <c r="NI45" i="1"/>
  <c r="NG45" i="1"/>
  <c r="NE45" i="1"/>
  <c r="NC45" i="1"/>
  <c r="NA45" i="1"/>
  <c r="MY45" i="1"/>
  <c r="MW45" i="1"/>
  <c r="MU45" i="1"/>
  <c r="MS45" i="1"/>
  <c r="MQ45" i="1"/>
  <c r="MO45" i="1"/>
  <c r="MM45" i="1"/>
  <c r="MK45" i="1"/>
  <c r="MI45" i="1"/>
  <c r="MG45" i="1"/>
  <c r="ME45" i="1"/>
  <c r="MC45" i="1"/>
  <c r="MA45" i="1"/>
  <c r="LY45" i="1"/>
  <c r="LW45" i="1"/>
  <c r="LU45" i="1"/>
  <c r="LS45" i="1"/>
  <c r="LQ45" i="1"/>
  <c r="LO45" i="1"/>
  <c r="LM45" i="1"/>
  <c r="LK45" i="1"/>
  <c r="LI45" i="1"/>
  <c r="LG45" i="1"/>
  <c r="LE45" i="1"/>
  <c r="LC45" i="1"/>
  <c r="LA45" i="1"/>
  <c r="KY45" i="1"/>
  <c r="KW45" i="1"/>
  <c r="KU45" i="1"/>
  <c r="KS45" i="1"/>
  <c r="KQ45" i="1"/>
  <c r="KO45" i="1"/>
  <c r="KM45" i="1"/>
  <c r="KK45" i="1"/>
  <c r="KI45" i="1"/>
  <c r="KG45" i="1"/>
  <c r="KE45" i="1"/>
  <c r="KC45" i="1"/>
  <c r="KA45" i="1"/>
  <c r="JY45" i="1"/>
  <c r="JW45" i="1"/>
  <c r="JU45" i="1"/>
  <c r="JS45" i="1"/>
  <c r="JQ45" i="1"/>
  <c r="JO45" i="1"/>
  <c r="JM45" i="1"/>
  <c r="JK45" i="1"/>
  <c r="JI45" i="1"/>
  <c r="JG45" i="1"/>
  <c r="JE45" i="1"/>
  <c r="JC45" i="1"/>
  <c r="JA45" i="1"/>
  <c r="IY45" i="1"/>
  <c r="IW45" i="1"/>
  <c r="IU45" i="1"/>
  <c r="IS45" i="1"/>
  <c r="IQ45" i="1"/>
  <c r="IO45" i="1"/>
  <c r="IM45" i="1"/>
  <c r="IK45" i="1"/>
  <c r="II45" i="1"/>
  <c r="IG45" i="1"/>
  <c r="IE45" i="1"/>
  <c r="IC45" i="1"/>
  <c r="IA45" i="1"/>
  <c r="HY45" i="1"/>
  <c r="HW45" i="1"/>
  <c r="HU45" i="1"/>
  <c r="HS45" i="1"/>
  <c r="HQ45" i="1"/>
  <c r="HO45" i="1"/>
  <c r="HM45" i="1"/>
  <c r="HK45" i="1"/>
  <c r="HI45" i="1"/>
  <c r="HG45" i="1"/>
  <c r="HE45" i="1"/>
  <c r="HC45" i="1"/>
  <c r="HA45" i="1"/>
  <c r="GY45" i="1"/>
  <c r="GW45" i="1"/>
  <c r="GU45" i="1"/>
  <c r="GS45" i="1"/>
  <c r="GQ45" i="1"/>
  <c r="GO45" i="1"/>
  <c r="GM45" i="1"/>
  <c r="GK45" i="1"/>
  <c r="GI45" i="1"/>
  <c r="GG45" i="1"/>
  <c r="GE45" i="1"/>
  <c r="GC45" i="1"/>
  <c r="GA45" i="1"/>
  <c r="FY45" i="1"/>
  <c r="FW45" i="1"/>
  <c r="FU45" i="1"/>
  <c r="FS45" i="1"/>
  <c r="FQ45" i="1"/>
  <c r="FO45" i="1"/>
  <c r="FM45" i="1"/>
  <c r="FK45" i="1"/>
  <c r="FI45" i="1"/>
  <c r="FG45" i="1"/>
  <c r="FE45" i="1"/>
  <c r="FC45" i="1"/>
  <c r="FA45" i="1"/>
  <c r="EY45" i="1"/>
  <c r="EW45" i="1"/>
  <c r="EU45" i="1"/>
  <c r="ES45" i="1"/>
  <c r="EQ45" i="1"/>
  <c r="EO45" i="1"/>
  <c r="EM45" i="1"/>
  <c r="EK45" i="1"/>
  <c r="EI45" i="1"/>
  <c r="EG45" i="1"/>
  <c r="EE45" i="1"/>
  <c r="EC45" i="1"/>
  <c r="EA45" i="1"/>
  <c r="DY45" i="1"/>
  <c r="DW45" i="1"/>
  <c r="DU45" i="1"/>
  <c r="DS45" i="1"/>
  <c r="DQ45" i="1"/>
  <c r="DO45" i="1"/>
  <c r="DM45" i="1"/>
  <c r="DK45" i="1"/>
  <c r="DI45" i="1"/>
  <c r="DG45" i="1"/>
  <c r="DE45" i="1"/>
  <c r="DC45" i="1"/>
  <c r="DA45" i="1"/>
  <c r="CY45" i="1"/>
  <c r="CW45" i="1"/>
  <c r="CU45" i="1"/>
  <c r="CS45" i="1"/>
  <c r="CO45" i="1"/>
  <c r="CM45" i="1"/>
  <c r="CI45" i="1"/>
  <c r="CG45" i="1"/>
  <c r="CE45" i="1"/>
  <c r="CC45" i="1"/>
  <c r="CA45" i="1"/>
  <c r="BY45" i="1"/>
  <c r="BW45" i="1"/>
  <c r="BU45" i="1"/>
  <c r="BS45" i="1"/>
  <c r="BQ45" i="1"/>
  <c r="BO45" i="1"/>
  <c r="BM45" i="1"/>
  <c r="BK45" i="1"/>
  <c r="BG45" i="1"/>
  <c r="NN45" i="1"/>
  <c r="NL45" i="1"/>
  <c r="NJ45" i="1"/>
  <c r="NH45" i="1"/>
  <c r="NF45" i="1"/>
  <c r="ND45" i="1"/>
  <c r="NB45" i="1"/>
  <c r="MZ45" i="1"/>
  <c r="MX45" i="1"/>
  <c r="MV45" i="1"/>
  <c r="MT45" i="1"/>
  <c r="MR45" i="1"/>
  <c r="MP45" i="1"/>
  <c r="MN45" i="1"/>
  <c r="ML45" i="1"/>
  <c r="MJ45" i="1"/>
  <c r="MH45" i="1"/>
  <c r="MF45" i="1"/>
  <c r="MD45" i="1"/>
  <c r="MB45" i="1"/>
  <c r="LZ45" i="1"/>
  <c r="LX45" i="1"/>
  <c r="LV45" i="1"/>
  <c r="LT45" i="1"/>
  <c r="LR45" i="1"/>
  <c r="LP45" i="1"/>
  <c r="LN45" i="1"/>
  <c r="LL45" i="1"/>
  <c r="LJ45" i="1"/>
  <c r="LH45" i="1"/>
  <c r="LF45" i="1"/>
  <c r="LD45" i="1"/>
  <c r="LB45" i="1"/>
  <c r="KZ45" i="1"/>
  <c r="KX45" i="1"/>
  <c r="KV45" i="1"/>
  <c r="KT45" i="1"/>
  <c r="KR45" i="1"/>
  <c r="KP45" i="1"/>
  <c r="KN45" i="1"/>
  <c r="KL45" i="1"/>
  <c r="KJ45" i="1"/>
  <c r="KH45" i="1"/>
  <c r="KF45" i="1"/>
  <c r="KD45" i="1"/>
  <c r="KB45" i="1"/>
  <c r="JZ45" i="1"/>
  <c r="JX45" i="1"/>
  <c r="JV45" i="1"/>
  <c r="JT45" i="1"/>
  <c r="JR45" i="1"/>
  <c r="JP45" i="1"/>
  <c r="JN45" i="1"/>
  <c r="JL45" i="1"/>
  <c r="JJ45" i="1"/>
  <c r="JH45" i="1"/>
  <c r="JF45" i="1"/>
  <c r="JD45" i="1"/>
  <c r="JB45" i="1"/>
  <c r="IZ45" i="1"/>
  <c r="IX45" i="1"/>
  <c r="IV45" i="1"/>
  <c r="IT45" i="1"/>
  <c r="IR45" i="1"/>
  <c r="IP45" i="1"/>
  <c r="IN45" i="1"/>
  <c r="IL45" i="1"/>
  <c r="IJ45" i="1"/>
  <c r="IH45" i="1"/>
  <c r="IF45" i="1"/>
  <c r="ID45" i="1"/>
  <c r="IB45" i="1"/>
  <c r="HZ45" i="1"/>
  <c r="HX45" i="1"/>
  <c r="HV45" i="1"/>
  <c r="HT45" i="1"/>
  <c r="HR45" i="1"/>
  <c r="HP45" i="1"/>
  <c r="HN45" i="1"/>
  <c r="HL45" i="1"/>
  <c r="HJ45" i="1"/>
  <c r="HH45" i="1"/>
  <c r="HF45" i="1"/>
  <c r="HD45" i="1"/>
  <c r="HB45" i="1"/>
  <c r="GZ45" i="1"/>
  <c r="GX45" i="1"/>
  <c r="GV45" i="1"/>
  <c r="GT45" i="1"/>
  <c r="GR45" i="1"/>
  <c r="GP45" i="1"/>
  <c r="GN45" i="1"/>
  <c r="GL45" i="1"/>
  <c r="GJ45" i="1"/>
  <c r="GH45" i="1"/>
  <c r="GF45" i="1"/>
  <c r="GD45" i="1"/>
  <c r="GB45" i="1"/>
  <c r="FZ45" i="1"/>
  <c r="FX45" i="1"/>
  <c r="FV45" i="1"/>
  <c r="FT45" i="1"/>
  <c r="FR45" i="1"/>
  <c r="FP45" i="1"/>
  <c r="FN45" i="1"/>
  <c r="FL45" i="1"/>
  <c r="FJ45" i="1"/>
  <c r="FH45" i="1"/>
  <c r="FF45" i="1"/>
  <c r="FD45" i="1"/>
  <c r="FB45" i="1"/>
  <c r="EZ45" i="1"/>
  <c r="EX45" i="1"/>
  <c r="EV45" i="1"/>
  <c r="ET45" i="1"/>
  <c r="ER45" i="1"/>
  <c r="EP45" i="1"/>
  <c r="EN45" i="1"/>
  <c r="EL45" i="1"/>
  <c r="EJ45" i="1"/>
  <c r="EH45" i="1"/>
  <c r="EF45" i="1"/>
  <c r="ED45" i="1"/>
  <c r="EB45" i="1"/>
  <c r="DZ45" i="1"/>
  <c r="DX45" i="1"/>
  <c r="DV45" i="1"/>
  <c r="DT45" i="1"/>
  <c r="DR45" i="1"/>
  <c r="DP45" i="1"/>
  <c r="DN45" i="1"/>
  <c r="DL45" i="1"/>
  <c r="DJ45" i="1"/>
  <c r="DH45" i="1"/>
  <c r="DF45" i="1"/>
  <c r="DD45" i="1"/>
  <c r="DB45" i="1"/>
  <c r="CZ45" i="1"/>
  <c r="CX45" i="1"/>
  <c r="CV45" i="1"/>
  <c r="CT45" i="1"/>
  <c r="CP45" i="1"/>
  <c r="CN45" i="1"/>
  <c r="CL45" i="1"/>
  <c r="CJ45" i="1"/>
  <c r="CH45" i="1"/>
  <c r="CF45" i="1"/>
  <c r="CD45" i="1"/>
  <c r="CB45" i="1"/>
  <c r="BZ45" i="1"/>
  <c r="BX45" i="1"/>
  <c r="BV45" i="1"/>
  <c r="BR45" i="1"/>
  <c r="BN45" i="1"/>
  <c r="BJ45" i="1"/>
  <c r="BH45" i="1"/>
  <c r="BF45" i="1"/>
  <c r="NN44" i="1"/>
  <c r="NL44" i="1"/>
  <c r="NJ44" i="1"/>
  <c r="NH44" i="1"/>
  <c r="NF44" i="1"/>
  <c r="ND44" i="1"/>
  <c r="NB44" i="1"/>
  <c r="MZ44" i="1"/>
  <c r="MX44" i="1"/>
  <c r="MV44" i="1"/>
  <c r="MT44" i="1"/>
  <c r="MR44" i="1"/>
  <c r="MP44" i="1"/>
  <c r="MN44" i="1"/>
  <c r="ML44" i="1"/>
  <c r="MJ44" i="1"/>
  <c r="MH44" i="1"/>
  <c r="MF44" i="1"/>
  <c r="MD44" i="1"/>
  <c r="MB44" i="1"/>
  <c r="LZ44" i="1"/>
  <c r="LX44" i="1"/>
  <c r="LV44" i="1"/>
  <c r="LT44" i="1"/>
  <c r="LR44" i="1"/>
  <c r="LP44" i="1"/>
  <c r="LN44" i="1"/>
  <c r="LL44" i="1"/>
  <c r="LJ44" i="1"/>
  <c r="LH44" i="1"/>
  <c r="LF44" i="1"/>
  <c r="LD44" i="1"/>
  <c r="LB44" i="1"/>
  <c r="KZ44" i="1"/>
  <c r="KX44" i="1"/>
  <c r="KV44" i="1"/>
  <c r="KT44" i="1"/>
  <c r="KR44" i="1"/>
  <c r="KP44" i="1"/>
  <c r="KN44" i="1"/>
  <c r="KL44" i="1"/>
  <c r="KJ44" i="1"/>
  <c r="KH44" i="1"/>
  <c r="KF44" i="1"/>
  <c r="KD44" i="1"/>
  <c r="KB44" i="1"/>
  <c r="JZ44" i="1"/>
  <c r="JX44" i="1"/>
  <c r="JV44" i="1"/>
  <c r="JT44" i="1"/>
  <c r="JR44" i="1"/>
  <c r="JP44" i="1"/>
  <c r="JN44" i="1"/>
  <c r="JL44" i="1"/>
  <c r="JJ44" i="1"/>
  <c r="JH44" i="1"/>
  <c r="JF44" i="1"/>
  <c r="JD44" i="1"/>
  <c r="JB44" i="1"/>
  <c r="IZ44" i="1"/>
  <c r="IX44" i="1"/>
  <c r="IV44" i="1"/>
  <c r="IT44" i="1"/>
  <c r="IR44" i="1"/>
  <c r="IP44" i="1"/>
  <c r="IN44" i="1"/>
  <c r="IL44" i="1"/>
  <c r="IJ44" i="1"/>
  <c r="IH44" i="1"/>
  <c r="IF44" i="1"/>
  <c r="ID44" i="1"/>
  <c r="IB44" i="1"/>
  <c r="HZ44" i="1"/>
  <c r="HX44" i="1"/>
  <c r="HV44" i="1"/>
  <c r="HT44" i="1"/>
  <c r="HR44" i="1"/>
  <c r="HP44" i="1"/>
  <c r="HN44" i="1"/>
  <c r="HL44" i="1"/>
  <c r="HJ44" i="1"/>
  <c r="HH44" i="1"/>
  <c r="HF44" i="1"/>
  <c r="HD44" i="1"/>
  <c r="HB44" i="1"/>
  <c r="GZ44" i="1"/>
  <c r="GX44" i="1"/>
  <c r="GV44" i="1"/>
  <c r="GT44" i="1"/>
  <c r="GR44" i="1"/>
  <c r="GP44" i="1"/>
  <c r="GN44" i="1"/>
  <c r="GL44" i="1"/>
  <c r="GJ44" i="1"/>
  <c r="GH44" i="1"/>
  <c r="GF44" i="1"/>
  <c r="GD44" i="1"/>
  <c r="GB44" i="1"/>
  <c r="FZ44" i="1"/>
  <c r="FX44" i="1"/>
  <c r="FV44" i="1"/>
  <c r="FT44" i="1"/>
  <c r="FR44" i="1"/>
  <c r="FP44" i="1"/>
  <c r="FN44" i="1"/>
  <c r="FL44" i="1"/>
  <c r="FJ44" i="1"/>
  <c r="FH44" i="1"/>
  <c r="FF44" i="1"/>
  <c r="FD44" i="1"/>
  <c r="FB44" i="1"/>
  <c r="EZ44" i="1"/>
  <c r="EX44" i="1"/>
  <c r="EV44" i="1"/>
  <c r="ET44" i="1"/>
  <c r="ER44" i="1"/>
  <c r="EP44" i="1"/>
  <c r="EN44" i="1"/>
  <c r="EL44" i="1"/>
  <c r="EJ44" i="1"/>
  <c r="EH44" i="1"/>
  <c r="EF44" i="1"/>
  <c r="ED44" i="1"/>
  <c r="EB44" i="1"/>
  <c r="DZ44" i="1"/>
  <c r="DX44" i="1"/>
  <c r="DV44" i="1"/>
  <c r="DT44" i="1"/>
  <c r="DR44" i="1"/>
  <c r="DN44" i="1"/>
  <c r="DL44" i="1"/>
  <c r="DJ44" i="1"/>
  <c r="DH44" i="1"/>
  <c r="DF44" i="1"/>
  <c r="DD44" i="1"/>
  <c r="DB44" i="1"/>
  <c r="CZ44" i="1"/>
  <c r="CX44" i="1"/>
  <c r="CV44" i="1"/>
  <c r="CT44" i="1"/>
  <c r="CP44" i="1"/>
  <c r="CN44" i="1"/>
  <c r="CL44" i="1"/>
  <c r="CJ44" i="1"/>
  <c r="CH44" i="1"/>
  <c r="CF44" i="1"/>
  <c r="CD44" i="1"/>
  <c r="CB44" i="1"/>
  <c r="BZ44" i="1"/>
  <c r="BX44" i="1"/>
  <c r="BV44" i="1"/>
  <c r="BT44" i="1"/>
  <c r="BR44" i="1"/>
  <c r="BP44" i="1"/>
  <c r="BN44" i="1"/>
  <c r="BH44" i="1"/>
  <c r="BF44" i="1"/>
  <c r="BD44" i="1"/>
  <c r="BB44" i="1"/>
  <c r="AV44" i="1"/>
  <c r="AR44" i="1"/>
  <c r="AP44" i="1"/>
  <c r="AN44" i="1"/>
  <c r="AJ44" i="1"/>
  <c r="AH44" i="1"/>
  <c r="AD44" i="1"/>
  <c r="AB44" i="1"/>
  <c r="Z44" i="1"/>
  <c r="X44" i="1"/>
  <c r="V44" i="1"/>
  <c r="T44" i="1"/>
  <c r="R44" i="1"/>
  <c r="P44" i="1"/>
  <c r="N44" i="1"/>
  <c r="L44" i="1"/>
  <c r="J44" i="1"/>
  <c r="H44" i="1"/>
  <c r="F44" i="1"/>
  <c r="NM44" i="1"/>
  <c r="NK44" i="1"/>
  <c r="NI44" i="1"/>
  <c r="NG44" i="1"/>
  <c r="NE44" i="1"/>
  <c r="NC44" i="1"/>
  <c r="NA44" i="1"/>
  <c r="MY44" i="1"/>
  <c r="MW44" i="1"/>
  <c r="MU44" i="1"/>
  <c r="MS44" i="1"/>
  <c r="MQ44" i="1"/>
  <c r="MO44" i="1"/>
  <c r="MM44" i="1"/>
  <c r="MK44" i="1"/>
  <c r="MI44" i="1"/>
  <c r="MG44" i="1"/>
  <c r="ME44" i="1"/>
  <c r="MC44" i="1"/>
  <c r="MA44" i="1"/>
  <c r="LY44" i="1"/>
  <c r="LW44" i="1"/>
  <c r="LU44" i="1"/>
  <c r="LS44" i="1"/>
  <c r="LQ44" i="1"/>
  <c r="LO44" i="1"/>
  <c r="LM44" i="1"/>
  <c r="LK44" i="1"/>
  <c r="LI44" i="1"/>
  <c r="LG44" i="1"/>
  <c r="LE44" i="1"/>
  <c r="LC44" i="1"/>
  <c r="LA44" i="1"/>
  <c r="KY44" i="1"/>
  <c r="KW44" i="1"/>
  <c r="KU44" i="1"/>
  <c r="KS44" i="1"/>
  <c r="KQ44" i="1"/>
  <c r="KO44" i="1"/>
  <c r="KM44" i="1"/>
  <c r="KK44" i="1"/>
  <c r="KI44" i="1"/>
  <c r="KG44" i="1"/>
  <c r="KE44" i="1"/>
  <c r="KC44" i="1"/>
  <c r="KA44" i="1"/>
  <c r="JY44" i="1"/>
  <c r="JW44" i="1"/>
  <c r="JU44" i="1"/>
  <c r="JS44" i="1"/>
  <c r="JQ44" i="1"/>
  <c r="JO44" i="1"/>
  <c r="JM44" i="1"/>
  <c r="JK44" i="1"/>
  <c r="JI44" i="1"/>
  <c r="JG44" i="1"/>
  <c r="JE44" i="1"/>
  <c r="JC44" i="1"/>
  <c r="JA44" i="1"/>
  <c r="IY44" i="1"/>
  <c r="IW44" i="1"/>
  <c r="IU44" i="1"/>
  <c r="IS44" i="1"/>
  <c r="IQ44" i="1"/>
  <c r="IO44" i="1"/>
  <c r="IM44" i="1"/>
  <c r="IK44" i="1"/>
  <c r="II44" i="1"/>
  <c r="IG44" i="1"/>
  <c r="IE44" i="1"/>
  <c r="IC44" i="1"/>
  <c r="IA44" i="1"/>
  <c r="HY44" i="1"/>
  <c r="HW44" i="1"/>
  <c r="HU44" i="1"/>
  <c r="HS44" i="1"/>
  <c r="HQ44" i="1"/>
  <c r="HO44" i="1"/>
  <c r="HM44" i="1"/>
  <c r="HK44" i="1"/>
  <c r="HI44" i="1"/>
  <c r="HG44" i="1"/>
  <c r="HE44" i="1"/>
  <c r="HC44" i="1"/>
  <c r="HA44" i="1"/>
  <c r="GY44" i="1"/>
  <c r="GW44" i="1"/>
  <c r="GU44" i="1"/>
  <c r="GS44" i="1"/>
  <c r="GQ44" i="1"/>
  <c r="GO44" i="1"/>
  <c r="GM44" i="1"/>
  <c r="GK44" i="1"/>
  <c r="GI44" i="1"/>
  <c r="GG44" i="1"/>
  <c r="GE44" i="1"/>
  <c r="GC44" i="1"/>
  <c r="GA44" i="1"/>
  <c r="FY44" i="1"/>
  <c r="FW44" i="1"/>
  <c r="FU44" i="1"/>
  <c r="FS44" i="1"/>
  <c r="FQ44" i="1"/>
  <c r="FO44" i="1"/>
  <c r="FM44" i="1"/>
  <c r="FK44" i="1"/>
  <c r="FI44" i="1"/>
  <c r="FG44" i="1"/>
  <c r="FE44" i="1"/>
  <c r="FC44" i="1"/>
  <c r="FA44" i="1"/>
  <c r="EY44" i="1"/>
  <c r="EW44" i="1"/>
  <c r="EU44" i="1"/>
  <c r="ES44" i="1"/>
  <c r="EQ44" i="1"/>
  <c r="EO44" i="1"/>
  <c r="EM44" i="1"/>
  <c r="EK44" i="1"/>
  <c r="EI44" i="1"/>
  <c r="EG44" i="1"/>
  <c r="EE44" i="1"/>
  <c r="EC44" i="1"/>
  <c r="EA44" i="1"/>
  <c r="DY44" i="1"/>
  <c r="DW44" i="1"/>
  <c r="DU44" i="1"/>
  <c r="DS44" i="1"/>
  <c r="DQ44" i="1"/>
  <c r="DO44" i="1"/>
  <c r="DM44" i="1"/>
  <c r="DK44" i="1"/>
  <c r="DI44" i="1"/>
  <c r="DG44" i="1"/>
  <c r="DE44" i="1"/>
  <c r="DC44" i="1"/>
  <c r="DA44" i="1"/>
  <c r="CY44" i="1"/>
  <c r="CW44" i="1"/>
  <c r="CU44" i="1"/>
  <c r="CS44" i="1"/>
  <c r="CQ44" i="1"/>
  <c r="CO44" i="1"/>
  <c r="CM44" i="1"/>
  <c r="CI44" i="1"/>
  <c r="CG44" i="1"/>
  <c r="CE44" i="1"/>
  <c r="CC44" i="1"/>
  <c r="CA44" i="1"/>
  <c r="BY44" i="1"/>
  <c r="BW44" i="1"/>
  <c r="BU44" i="1"/>
  <c r="BS44" i="1"/>
  <c r="BQ44" i="1"/>
  <c r="BO44" i="1"/>
  <c r="BM44" i="1"/>
  <c r="BK44" i="1"/>
  <c r="BG44" i="1"/>
  <c r="BC44" i="1"/>
  <c r="BA44" i="1"/>
  <c r="AW44" i="1"/>
  <c r="AS44" i="1"/>
  <c r="AQ44" i="1"/>
  <c r="AO44" i="1"/>
  <c r="AM44" i="1"/>
  <c r="AK44" i="1"/>
  <c r="AI44" i="1"/>
  <c r="AG44" i="1"/>
  <c r="AE44" i="1"/>
  <c r="AC44" i="1"/>
  <c r="AA44" i="1"/>
  <c r="Y44" i="1"/>
  <c r="W44" i="1"/>
  <c r="U44" i="1"/>
  <c r="S44" i="1"/>
  <c r="Q44" i="1"/>
  <c r="O44" i="1"/>
  <c r="M44" i="1"/>
  <c r="K44" i="1"/>
  <c r="I44" i="1"/>
  <c r="G44" i="1"/>
  <c r="NM43" i="1"/>
  <c r="NK43" i="1"/>
  <c r="NI43" i="1"/>
  <c r="NG43" i="1"/>
  <c r="NE43" i="1"/>
  <c r="NC43" i="1"/>
  <c r="NA43" i="1"/>
  <c r="MY43" i="1"/>
  <c r="MW43" i="1"/>
  <c r="MU43" i="1"/>
  <c r="MS43" i="1"/>
  <c r="MQ43" i="1"/>
  <c r="MO43" i="1"/>
  <c r="MM43" i="1"/>
  <c r="MK43" i="1"/>
  <c r="MI43" i="1"/>
  <c r="MG43" i="1"/>
  <c r="ME43" i="1"/>
  <c r="MC43" i="1"/>
  <c r="MA43" i="1"/>
  <c r="LY43" i="1"/>
  <c r="LW43" i="1"/>
  <c r="LU43" i="1"/>
  <c r="LS43" i="1"/>
  <c r="LQ43" i="1"/>
  <c r="LO43" i="1"/>
  <c r="LM43" i="1"/>
  <c r="LK43" i="1"/>
  <c r="LI43" i="1"/>
  <c r="LG43" i="1"/>
  <c r="LE43" i="1"/>
  <c r="LC43" i="1"/>
  <c r="LA43" i="1"/>
  <c r="KY43" i="1"/>
  <c r="KW43" i="1"/>
  <c r="KU43" i="1"/>
  <c r="KS43" i="1"/>
  <c r="KQ43" i="1"/>
  <c r="KO43" i="1"/>
  <c r="KM43" i="1"/>
  <c r="KK43" i="1"/>
  <c r="KI43" i="1"/>
  <c r="KG43" i="1"/>
  <c r="KE43" i="1"/>
  <c r="KC43" i="1"/>
  <c r="KA43" i="1"/>
  <c r="JY43" i="1"/>
  <c r="JW43" i="1"/>
  <c r="JU43" i="1"/>
  <c r="JS43" i="1"/>
  <c r="JQ43" i="1"/>
  <c r="JO43" i="1"/>
  <c r="JM43" i="1"/>
  <c r="JK43" i="1"/>
  <c r="JI43" i="1"/>
  <c r="JG43" i="1"/>
  <c r="JE43" i="1"/>
  <c r="JC43" i="1"/>
  <c r="JA43" i="1"/>
  <c r="IY43" i="1"/>
  <c r="IW43" i="1"/>
  <c r="IU43" i="1"/>
  <c r="IS43" i="1"/>
  <c r="IQ43" i="1"/>
  <c r="IO43" i="1"/>
  <c r="IM43" i="1"/>
  <c r="IK43" i="1"/>
  <c r="II43" i="1"/>
  <c r="IG43" i="1"/>
  <c r="IE43" i="1"/>
  <c r="IC43" i="1"/>
  <c r="IA43" i="1"/>
  <c r="HY43" i="1"/>
  <c r="HW43" i="1"/>
  <c r="HU43" i="1"/>
  <c r="HS43" i="1"/>
  <c r="HQ43" i="1"/>
  <c r="HO43" i="1"/>
  <c r="HM43" i="1"/>
  <c r="HK43" i="1"/>
  <c r="HI43" i="1"/>
  <c r="HG43" i="1"/>
  <c r="HE43" i="1"/>
  <c r="HC43" i="1"/>
  <c r="HA43" i="1"/>
  <c r="GY43" i="1"/>
  <c r="GW43" i="1"/>
  <c r="GU43" i="1"/>
  <c r="GS43" i="1"/>
  <c r="GQ43" i="1"/>
  <c r="GO43" i="1"/>
  <c r="GM43" i="1"/>
  <c r="GK43" i="1"/>
  <c r="GI43" i="1"/>
  <c r="GG43" i="1"/>
  <c r="GE43" i="1"/>
  <c r="GC43" i="1"/>
  <c r="GA43" i="1"/>
  <c r="FY43" i="1"/>
  <c r="FW43" i="1"/>
  <c r="FU43" i="1"/>
  <c r="FS43" i="1"/>
  <c r="FQ43" i="1"/>
  <c r="FO43" i="1"/>
  <c r="FM43" i="1"/>
  <c r="FK43" i="1"/>
  <c r="FI43" i="1"/>
  <c r="FG43" i="1"/>
  <c r="FE43" i="1"/>
  <c r="FC43" i="1"/>
  <c r="FA43" i="1"/>
  <c r="EY43" i="1"/>
  <c r="EW43" i="1"/>
  <c r="EU43" i="1"/>
  <c r="ES43" i="1"/>
  <c r="EQ43" i="1"/>
  <c r="EO43" i="1"/>
  <c r="EM43" i="1"/>
  <c r="EK43" i="1"/>
  <c r="EI43" i="1"/>
  <c r="EG43" i="1"/>
  <c r="EE43" i="1"/>
  <c r="EC43" i="1"/>
  <c r="EA43" i="1"/>
  <c r="DY43" i="1"/>
  <c r="DW43" i="1"/>
  <c r="DU43" i="1"/>
  <c r="DS43" i="1"/>
  <c r="DQ43" i="1"/>
  <c r="DO43" i="1"/>
  <c r="DM43" i="1"/>
  <c r="DK43" i="1"/>
  <c r="DI43" i="1"/>
  <c r="DG43" i="1"/>
  <c r="DE43" i="1"/>
  <c r="DC43" i="1"/>
  <c r="DA43" i="1"/>
  <c r="CY43" i="1"/>
  <c r="CW43" i="1"/>
  <c r="CU43" i="1"/>
  <c r="CS43" i="1"/>
  <c r="CQ43" i="1"/>
  <c r="CO43" i="1"/>
  <c r="CM43" i="1"/>
  <c r="CI43" i="1"/>
  <c r="CG43" i="1"/>
  <c r="CE43" i="1"/>
  <c r="CC43" i="1"/>
  <c r="CA43" i="1"/>
  <c r="BY43" i="1"/>
  <c r="BW43" i="1"/>
  <c r="BU43" i="1"/>
  <c r="BS43" i="1"/>
  <c r="BQ43" i="1"/>
  <c r="BO43" i="1"/>
  <c r="BM43" i="1"/>
  <c r="BK43" i="1"/>
  <c r="BG43" i="1"/>
  <c r="BC43" i="1"/>
  <c r="BA43" i="1"/>
  <c r="AW43" i="1"/>
  <c r="AU43" i="1"/>
  <c r="AS43" i="1"/>
  <c r="AQ43" i="1"/>
  <c r="AO43" i="1"/>
  <c r="AM43" i="1"/>
  <c r="AK43" i="1"/>
  <c r="AI43" i="1"/>
  <c r="AG43" i="1"/>
  <c r="AE43" i="1"/>
  <c r="AC43" i="1"/>
  <c r="AA43" i="1"/>
  <c r="Y43" i="1"/>
  <c r="W43" i="1"/>
  <c r="U43" i="1"/>
  <c r="S43" i="1"/>
  <c r="Q43" i="1"/>
  <c r="O43" i="1"/>
  <c r="M43" i="1"/>
  <c r="K43" i="1"/>
  <c r="I43" i="1"/>
  <c r="G43" i="1"/>
  <c r="NN43" i="1"/>
  <c r="NL43" i="1"/>
  <c r="NJ43" i="1"/>
  <c r="NH43" i="1"/>
  <c r="NF43" i="1"/>
  <c r="ND43" i="1"/>
  <c r="NB43" i="1"/>
  <c r="MZ43" i="1"/>
  <c r="MX43" i="1"/>
  <c r="MV43" i="1"/>
  <c r="MT43" i="1"/>
  <c r="MR43" i="1"/>
  <c r="MP43" i="1"/>
  <c r="MN43" i="1"/>
  <c r="ML43" i="1"/>
  <c r="MJ43" i="1"/>
  <c r="MH43" i="1"/>
  <c r="MF43" i="1"/>
  <c r="MD43" i="1"/>
  <c r="MB43" i="1"/>
  <c r="LZ43" i="1"/>
  <c r="LX43" i="1"/>
  <c r="LV43" i="1"/>
  <c r="LT43" i="1"/>
  <c r="LR43" i="1"/>
  <c r="LP43" i="1"/>
  <c r="LN43" i="1"/>
  <c r="LL43" i="1"/>
  <c r="LJ43" i="1"/>
  <c r="LH43" i="1"/>
  <c r="LF43" i="1"/>
  <c r="LD43" i="1"/>
  <c r="LB43" i="1"/>
  <c r="KZ43" i="1"/>
  <c r="KX43" i="1"/>
  <c r="KV43" i="1"/>
  <c r="KT43" i="1"/>
  <c r="KR43" i="1"/>
  <c r="KP43" i="1"/>
  <c r="KN43" i="1"/>
  <c r="KL43" i="1"/>
  <c r="KJ43" i="1"/>
  <c r="KH43" i="1"/>
  <c r="KF43" i="1"/>
  <c r="KD43" i="1"/>
  <c r="KB43" i="1"/>
  <c r="JZ43" i="1"/>
  <c r="JX43" i="1"/>
  <c r="JV43" i="1"/>
  <c r="JT43" i="1"/>
  <c r="JR43" i="1"/>
  <c r="JP43" i="1"/>
  <c r="JN43" i="1"/>
  <c r="JL43" i="1"/>
  <c r="JJ43" i="1"/>
  <c r="JH43" i="1"/>
  <c r="JF43" i="1"/>
  <c r="JD43" i="1"/>
  <c r="JB43" i="1"/>
  <c r="IZ43" i="1"/>
  <c r="IX43" i="1"/>
  <c r="IV43" i="1"/>
  <c r="IT43" i="1"/>
  <c r="IR43" i="1"/>
  <c r="IP43" i="1"/>
  <c r="IN43" i="1"/>
  <c r="IL43" i="1"/>
  <c r="IJ43" i="1"/>
  <c r="IH43" i="1"/>
  <c r="IF43" i="1"/>
  <c r="ID43" i="1"/>
  <c r="IB43" i="1"/>
  <c r="HZ43" i="1"/>
  <c r="HX43" i="1"/>
  <c r="HV43" i="1"/>
  <c r="HT43" i="1"/>
  <c r="HR43" i="1"/>
  <c r="HP43" i="1"/>
  <c r="HN43" i="1"/>
  <c r="HL43" i="1"/>
  <c r="HJ43" i="1"/>
  <c r="HH43" i="1"/>
  <c r="HF43" i="1"/>
  <c r="HD43" i="1"/>
  <c r="HB43" i="1"/>
  <c r="GZ43" i="1"/>
  <c r="GX43" i="1"/>
  <c r="GV43" i="1"/>
  <c r="GT43" i="1"/>
  <c r="GR43" i="1"/>
  <c r="GP43" i="1"/>
  <c r="GN43" i="1"/>
  <c r="GL43" i="1"/>
  <c r="GJ43" i="1"/>
  <c r="GH43" i="1"/>
  <c r="GF43" i="1"/>
  <c r="GD43" i="1"/>
  <c r="GB43" i="1"/>
  <c r="FZ43" i="1"/>
  <c r="FX43" i="1"/>
  <c r="FV43" i="1"/>
  <c r="FT43" i="1"/>
  <c r="FR43" i="1"/>
  <c r="FP43" i="1"/>
  <c r="FN43" i="1"/>
  <c r="FL43" i="1"/>
  <c r="FJ43" i="1"/>
  <c r="FH43" i="1"/>
  <c r="FF43" i="1"/>
  <c r="FD43" i="1"/>
  <c r="FB43" i="1"/>
  <c r="EZ43" i="1"/>
  <c r="EX43" i="1"/>
  <c r="EV43" i="1"/>
  <c r="ET43" i="1"/>
  <c r="ER43" i="1"/>
  <c r="EP43" i="1"/>
  <c r="EN43" i="1"/>
  <c r="EL43" i="1"/>
  <c r="EJ43" i="1"/>
  <c r="EH43" i="1"/>
  <c r="EF43" i="1"/>
  <c r="ED43" i="1"/>
  <c r="EB43" i="1"/>
  <c r="DZ43" i="1"/>
  <c r="DX43" i="1"/>
  <c r="DV43" i="1"/>
  <c r="DT43" i="1"/>
  <c r="DR43" i="1"/>
  <c r="DP43" i="1"/>
  <c r="DN43" i="1"/>
  <c r="DL43" i="1"/>
  <c r="DJ43" i="1"/>
  <c r="DH43" i="1"/>
  <c r="DF43" i="1"/>
  <c r="DD43" i="1"/>
  <c r="DB43" i="1"/>
  <c r="CZ43" i="1"/>
  <c r="CX43" i="1"/>
  <c r="CV43" i="1"/>
  <c r="CT43" i="1"/>
  <c r="CP43" i="1"/>
  <c r="CN43" i="1"/>
  <c r="CL43" i="1"/>
  <c r="CJ43" i="1"/>
  <c r="CH43" i="1"/>
  <c r="CF43" i="1"/>
  <c r="CD43" i="1"/>
  <c r="CB43" i="1"/>
  <c r="BZ43" i="1"/>
  <c r="BX43" i="1"/>
  <c r="BV43" i="1"/>
  <c r="BT43" i="1"/>
  <c r="BR43" i="1"/>
  <c r="BP43" i="1"/>
  <c r="BN43" i="1"/>
  <c r="BJ43" i="1"/>
  <c r="BH43" i="1"/>
  <c r="BF43" i="1"/>
  <c r="BD43" i="1"/>
  <c r="BB43" i="1"/>
  <c r="AX43" i="1"/>
  <c r="AV43" i="1"/>
  <c r="AT43" i="1"/>
  <c r="AR43" i="1"/>
  <c r="AP43" i="1"/>
  <c r="AN43" i="1"/>
  <c r="AJ43" i="1"/>
  <c r="AH43" i="1"/>
  <c r="AD43" i="1"/>
  <c r="AB43" i="1"/>
  <c r="Z43" i="1"/>
  <c r="X43" i="1"/>
  <c r="V43" i="1"/>
  <c r="T43" i="1"/>
  <c r="R43" i="1"/>
  <c r="P43" i="1"/>
  <c r="N43" i="1"/>
  <c r="L43" i="1"/>
  <c r="J43" i="1"/>
  <c r="H43" i="1"/>
  <c r="F43" i="1"/>
  <c r="NN42" i="1"/>
  <c r="NL42" i="1"/>
  <c r="NJ42" i="1"/>
  <c r="NH42" i="1"/>
  <c r="NF42" i="1"/>
  <c r="ND42" i="1"/>
  <c r="NB42" i="1"/>
  <c r="MZ42" i="1"/>
  <c r="MX42" i="1"/>
  <c r="MV42" i="1"/>
  <c r="MT42" i="1"/>
  <c r="MR42" i="1"/>
  <c r="MP42" i="1"/>
  <c r="MN42" i="1"/>
  <c r="ML42" i="1"/>
  <c r="MJ42" i="1"/>
  <c r="MH42" i="1"/>
  <c r="MF42" i="1"/>
  <c r="MD42" i="1"/>
  <c r="MB42" i="1"/>
  <c r="LZ42" i="1"/>
  <c r="LX42" i="1"/>
  <c r="LV42" i="1"/>
  <c r="LT42" i="1"/>
  <c r="LR42" i="1"/>
  <c r="LP42" i="1"/>
  <c r="LN42" i="1"/>
  <c r="LL42" i="1"/>
  <c r="LJ42" i="1"/>
  <c r="LH42" i="1"/>
  <c r="LF42" i="1"/>
  <c r="LD42" i="1"/>
  <c r="LB42" i="1"/>
  <c r="KZ42" i="1"/>
  <c r="KX42" i="1"/>
  <c r="KV42" i="1"/>
  <c r="KT42" i="1"/>
  <c r="KR42" i="1"/>
  <c r="KP42" i="1"/>
  <c r="KN42" i="1"/>
  <c r="KL42" i="1"/>
  <c r="KJ42" i="1"/>
  <c r="KH42" i="1"/>
  <c r="KF42" i="1"/>
  <c r="KD42" i="1"/>
  <c r="KB42" i="1"/>
  <c r="JZ42" i="1"/>
  <c r="JX42" i="1"/>
  <c r="JV42" i="1"/>
  <c r="JT42" i="1"/>
  <c r="JR42" i="1"/>
  <c r="JP42" i="1"/>
  <c r="JN42" i="1"/>
  <c r="JL42" i="1"/>
  <c r="JJ42" i="1"/>
  <c r="JH42" i="1"/>
  <c r="JF42" i="1"/>
  <c r="JD42" i="1"/>
  <c r="JB42" i="1"/>
  <c r="IZ42" i="1"/>
  <c r="IX42" i="1"/>
  <c r="IV42" i="1"/>
  <c r="IT42" i="1"/>
  <c r="IR42" i="1"/>
  <c r="IP42" i="1"/>
  <c r="IN42" i="1"/>
  <c r="IL42" i="1"/>
  <c r="IJ42" i="1"/>
  <c r="IH42" i="1"/>
  <c r="IF42" i="1"/>
  <c r="ID42" i="1"/>
  <c r="IB42" i="1"/>
  <c r="HZ42" i="1"/>
  <c r="HX42" i="1"/>
  <c r="HV42" i="1"/>
  <c r="HT42" i="1"/>
  <c r="HR42" i="1"/>
  <c r="HP42" i="1"/>
  <c r="HN42" i="1"/>
  <c r="HL42" i="1"/>
  <c r="HJ42" i="1"/>
  <c r="HH42" i="1"/>
  <c r="HF42" i="1"/>
  <c r="HD42" i="1"/>
  <c r="HB42" i="1"/>
  <c r="GZ42" i="1"/>
  <c r="GX42" i="1"/>
  <c r="GV42" i="1"/>
  <c r="GT42" i="1"/>
  <c r="GR42" i="1"/>
  <c r="GP42" i="1"/>
  <c r="GN42" i="1"/>
  <c r="GL42" i="1"/>
  <c r="GJ42" i="1"/>
  <c r="GH42" i="1"/>
  <c r="GF42" i="1"/>
  <c r="GD42" i="1"/>
  <c r="GB42" i="1"/>
  <c r="FZ42" i="1"/>
  <c r="FX42" i="1"/>
  <c r="FV42" i="1"/>
  <c r="FT42" i="1"/>
  <c r="FR42" i="1"/>
  <c r="FP42" i="1"/>
  <c r="FN42" i="1"/>
  <c r="FL42" i="1"/>
  <c r="FJ42" i="1"/>
  <c r="FH42" i="1"/>
  <c r="FF42" i="1"/>
  <c r="FD42" i="1"/>
  <c r="FB42" i="1"/>
  <c r="EZ42" i="1"/>
  <c r="EX42" i="1"/>
  <c r="EV42" i="1"/>
  <c r="ET42" i="1"/>
  <c r="ER42" i="1"/>
  <c r="EP42" i="1"/>
  <c r="EN42" i="1"/>
  <c r="EL42" i="1"/>
  <c r="EJ42" i="1"/>
  <c r="EH42" i="1"/>
  <c r="EF42" i="1"/>
  <c r="ED42" i="1"/>
  <c r="EB42" i="1"/>
  <c r="DZ42" i="1"/>
  <c r="DX42" i="1"/>
  <c r="DV42" i="1"/>
  <c r="DT42" i="1"/>
  <c r="DR42" i="1"/>
  <c r="DP42" i="1"/>
  <c r="DN42" i="1"/>
  <c r="DL42" i="1"/>
  <c r="DJ42" i="1"/>
  <c r="DH42" i="1"/>
  <c r="DF42" i="1"/>
  <c r="DD42" i="1"/>
  <c r="DB42" i="1"/>
  <c r="CZ42" i="1"/>
  <c r="CX42" i="1"/>
  <c r="CV42" i="1"/>
  <c r="CT42" i="1"/>
  <c r="CP42" i="1"/>
  <c r="CN42" i="1"/>
  <c r="CL42" i="1"/>
  <c r="CJ42" i="1"/>
  <c r="CH42" i="1"/>
  <c r="CF42" i="1"/>
  <c r="CD42" i="1"/>
  <c r="CB42" i="1"/>
  <c r="BZ42" i="1"/>
  <c r="BX42" i="1"/>
  <c r="BV42" i="1"/>
  <c r="BT42" i="1"/>
  <c r="BR42" i="1"/>
  <c r="BP42" i="1"/>
  <c r="BN42" i="1"/>
  <c r="BJ42" i="1"/>
  <c r="BH42" i="1"/>
  <c r="BF42" i="1"/>
  <c r="BD42" i="1"/>
  <c r="BB42" i="1"/>
  <c r="AZ42" i="1"/>
  <c r="AX42" i="1"/>
  <c r="AV42" i="1"/>
  <c r="AT42" i="1"/>
  <c r="AR42" i="1"/>
  <c r="AP42" i="1"/>
  <c r="AN42" i="1"/>
  <c r="AL42" i="1"/>
  <c r="AJ42" i="1"/>
  <c r="AH42" i="1"/>
  <c r="AF42" i="1"/>
  <c r="AD42" i="1"/>
  <c r="AB42" i="1"/>
  <c r="Z42" i="1"/>
  <c r="X42" i="1"/>
  <c r="V42" i="1"/>
  <c r="T42" i="1"/>
  <c r="R42" i="1"/>
  <c r="P42" i="1"/>
  <c r="N42" i="1"/>
  <c r="L42" i="1"/>
  <c r="J42" i="1"/>
  <c r="H42" i="1"/>
  <c r="F42" i="1"/>
  <c r="NM42" i="1"/>
  <c r="NK42" i="1"/>
  <c r="NI42" i="1"/>
  <c r="NG42" i="1"/>
  <c r="NE42" i="1"/>
  <c r="NC42" i="1"/>
  <c r="NA42" i="1"/>
  <c r="MY42" i="1"/>
  <c r="MW42" i="1"/>
  <c r="MU42" i="1"/>
  <c r="MS42" i="1"/>
  <c r="MQ42" i="1"/>
  <c r="MO42" i="1"/>
  <c r="MM42" i="1"/>
  <c r="MK42" i="1"/>
  <c r="MI42" i="1"/>
  <c r="MG42" i="1"/>
  <c r="ME42" i="1"/>
  <c r="MC42" i="1"/>
  <c r="MA42" i="1"/>
  <c r="LY42" i="1"/>
  <c r="LW42" i="1"/>
  <c r="LU42" i="1"/>
  <c r="LS42" i="1"/>
  <c r="LQ42" i="1"/>
  <c r="LO42" i="1"/>
  <c r="LM42" i="1"/>
  <c r="LK42" i="1"/>
  <c r="LI42" i="1"/>
  <c r="LG42" i="1"/>
  <c r="LE42" i="1"/>
  <c r="LC42" i="1"/>
  <c r="LA42" i="1"/>
  <c r="KY42" i="1"/>
  <c r="KW42" i="1"/>
  <c r="KU42" i="1"/>
  <c r="KS42" i="1"/>
  <c r="KQ42" i="1"/>
  <c r="KO42" i="1"/>
  <c r="KM42" i="1"/>
  <c r="KK42" i="1"/>
  <c r="KI42" i="1"/>
  <c r="KG42" i="1"/>
  <c r="KE42" i="1"/>
  <c r="KC42" i="1"/>
  <c r="KA42" i="1"/>
  <c r="JY42" i="1"/>
  <c r="JW42" i="1"/>
  <c r="JU42" i="1"/>
  <c r="JS42" i="1"/>
  <c r="JQ42" i="1"/>
  <c r="JO42" i="1"/>
  <c r="JM42" i="1"/>
  <c r="JK42" i="1"/>
  <c r="JI42" i="1"/>
  <c r="JG42" i="1"/>
  <c r="JE42" i="1"/>
  <c r="JC42" i="1"/>
  <c r="JA42" i="1"/>
  <c r="IY42" i="1"/>
  <c r="IW42" i="1"/>
  <c r="IU42" i="1"/>
  <c r="IS42" i="1"/>
  <c r="IQ42" i="1"/>
  <c r="IO42" i="1"/>
  <c r="IM42" i="1"/>
  <c r="IK42" i="1"/>
  <c r="II42" i="1"/>
  <c r="IG42" i="1"/>
  <c r="IE42" i="1"/>
  <c r="IC42" i="1"/>
  <c r="IA42" i="1"/>
  <c r="HY42" i="1"/>
  <c r="HW42" i="1"/>
  <c r="HU42" i="1"/>
  <c r="HS42" i="1"/>
  <c r="HQ42" i="1"/>
  <c r="HO42" i="1"/>
  <c r="HM42" i="1"/>
  <c r="HK42" i="1"/>
  <c r="HI42" i="1"/>
  <c r="HG42" i="1"/>
  <c r="HE42" i="1"/>
  <c r="HC42" i="1"/>
  <c r="HA42" i="1"/>
  <c r="GY42" i="1"/>
  <c r="GW42" i="1"/>
  <c r="GU42" i="1"/>
  <c r="GS42" i="1"/>
  <c r="GQ42" i="1"/>
  <c r="GO42" i="1"/>
  <c r="GM42" i="1"/>
  <c r="GK42" i="1"/>
  <c r="GI42" i="1"/>
  <c r="GG42" i="1"/>
  <c r="GE42" i="1"/>
  <c r="GC42" i="1"/>
  <c r="GA42" i="1"/>
  <c r="FY42" i="1"/>
  <c r="FW42" i="1"/>
  <c r="FU42" i="1"/>
  <c r="FS42" i="1"/>
  <c r="FQ42" i="1"/>
  <c r="FO42" i="1"/>
  <c r="FM42" i="1"/>
  <c r="FK42" i="1"/>
  <c r="FI42" i="1"/>
  <c r="FG42" i="1"/>
  <c r="FE42" i="1"/>
  <c r="FC42" i="1"/>
  <c r="FA42" i="1"/>
  <c r="EY42" i="1"/>
  <c r="EW42" i="1"/>
  <c r="EU42" i="1"/>
  <c r="ES42" i="1"/>
  <c r="EQ42" i="1"/>
  <c r="EO42" i="1"/>
  <c r="EM42" i="1"/>
  <c r="EK42" i="1"/>
  <c r="EI42" i="1"/>
  <c r="EG42" i="1"/>
  <c r="EE42" i="1"/>
  <c r="EC42" i="1"/>
  <c r="EA42" i="1"/>
  <c r="DY42" i="1"/>
  <c r="DW42" i="1"/>
  <c r="DU42" i="1"/>
  <c r="DS42" i="1"/>
  <c r="DQ42" i="1"/>
  <c r="DO42" i="1"/>
  <c r="DM42" i="1"/>
  <c r="DK42" i="1"/>
  <c r="DI42" i="1"/>
  <c r="DG42" i="1"/>
  <c r="DE42" i="1"/>
  <c r="DC42" i="1"/>
  <c r="DA42" i="1"/>
  <c r="CY42" i="1"/>
  <c r="CW42" i="1"/>
  <c r="CU42" i="1"/>
  <c r="CS42" i="1"/>
  <c r="CQ42" i="1"/>
  <c r="CO42" i="1"/>
  <c r="CM42" i="1"/>
  <c r="CK42" i="1"/>
  <c r="CI42" i="1"/>
  <c r="CG42" i="1"/>
  <c r="CE42" i="1"/>
  <c r="CC42" i="1"/>
  <c r="CA42" i="1"/>
  <c r="BY42" i="1"/>
  <c r="BW42" i="1"/>
  <c r="BU42" i="1"/>
  <c r="BS42" i="1"/>
  <c r="BQ42" i="1"/>
  <c r="BO42" i="1"/>
  <c r="BM42" i="1"/>
  <c r="BK42" i="1"/>
  <c r="BI42" i="1"/>
  <c r="BG42" i="1"/>
  <c r="BE42" i="1"/>
  <c r="BC42" i="1"/>
  <c r="BA42" i="1"/>
  <c r="AY42" i="1"/>
  <c r="AW42" i="1"/>
  <c r="AU42" i="1"/>
  <c r="AS42" i="1"/>
  <c r="AQ42" i="1"/>
  <c r="AO42" i="1"/>
  <c r="AM42" i="1"/>
  <c r="AK42" i="1"/>
  <c r="AI42" i="1"/>
  <c r="AG42" i="1"/>
  <c r="AE42" i="1"/>
  <c r="AC42" i="1"/>
  <c r="AA42" i="1"/>
  <c r="Y42" i="1"/>
  <c r="W42" i="1"/>
  <c r="U42" i="1"/>
  <c r="S42" i="1"/>
  <c r="Q42" i="1"/>
  <c r="O42" i="1"/>
  <c r="M42" i="1"/>
  <c r="K42" i="1"/>
  <c r="I42" i="1"/>
  <c r="G42" i="1"/>
  <c r="NM41" i="1"/>
  <c r="NK41" i="1"/>
  <c r="NI41" i="1"/>
  <c r="NG41" i="1"/>
  <c r="NE41" i="1"/>
  <c r="NC41" i="1"/>
  <c r="NA41" i="1"/>
  <c r="MY41" i="1"/>
  <c r="MW41" i="1"/>
  <c r="MU41" i="1"/>
  <c r="MS41" i="1"/>
  <c r="MQ41" i="1"/>
  <c r="MO41" i="1"/>
  <c r="MM41" i="1"/>
  <c r="MK41" i="1"/>
  <c r="MI41" i="1"/>
  <c r="MG41" i="1"/>
  <c r="ME41" i="1"/>
  <c r="MC41" i="1"/>
  <c r="MA41" i="1"/>
  <c r="LY41" i="1"/>
  <c r="LW41" i="1"/>
  <c r="LU41" i="1"/>
  <c r="LS41" i="1"/>
  <c r="LQ41" i="1"/>
  <c r="LO41" i="1"/>
  <c r="LM41" i="1"/>
  <c r="LK41" i="1"/>
  <c r="LI41" i="1"/>
  <c r="LG41" i="1"/>
  <c r="LE41" i="1"/>
  <c r="LC41" i="1"/>
  <c r="LA41" i="1"/>
  <c r="KY41" i="1"/>
  <c r="KW41" i="1"/>
  <c r="KU41" i="1"/>
  <c r="KS41" i="1"/>
  <c r="KQ41" i="1"/>
  <c r="KO41" i="1"/>
  <c r="KM41" i="1"/>
  <c r="KK41" i="1"/>
  <c r="KI41" i="1"/>
  <c r="KG41" i="1"/>
  <c r="KE41" i="1"/>
  <c r="KC41" i="1"/>
  <c r="KA41" i="1"/>
  <c r="JY41" i="1"/>
  <c r="JW41" i="1"/>
  <c r="JU41" i="1"/>
  <c r="JS41" i="1"/>
  <c r="JQ41" i="1"/>
  <c r="JO41" i="1"/>
  <c r="JM41" i="1"/>
  <c r="JK41" i="1"/>
  <c r="JI41" i="1"/>
  <c r="JG41" i="1"/>
  <c r="JE41" i="1"/>
  <c r="JC41" i="1"/>
  <c r="JA41" i="1"/>
  <c r="IY41" i="1"/>
  <c r="IW41" i="1"/>
  <c r="IU41" i="1"/>
  <c r="IS41" i="1"/>
  <c r="IQ41" i="1"/>
  <c r="IO41" i="1"/>
  <c r="IM41" i="1"/>
  <c r="IK41" i="1"/>
  <c r="II41" i="1"/>
  <c r="IG41" i="1"/>
  <c r="IE41" i="1"/>
  <c r="IC41" i="1"/>
  <c r="IA41" i="1"/>
  <c r="HY41" i="1"/>
  <c r="HW41" i="1"/>
  <c r="HU41" i="1"/>
  <c r="HS41" i="1"/>
  <c r="HQ41" i="1"/>
  <c r="HO41" i="1"/>
  <c r="HM41" i="1"/>
  <c r="HK41" i="1"/>
  <c r="HI41" i="1"/>
  <c r="HG41" i="1"/>
  <c r="HE41" i="1"/>
  <c r="HC41" i="1"/>
  <c r="HA41" i="1"/>
  <c r="GY41" i="1"/>
  <c r="GW41" i="1"/>
  <c r="GU41" i="1"/>
  <c r="GS41" i="1"/>
  <c r="GQ41" i="1"/>
  <c r="GO41" i="1"/>
  <c r="GM41" i="1"/>
  <c r="GK41" i="1"/>
  <c r="GI41" i="1"/>
  <c r="GG41" i="1"/>
  <c r="GE41" i="1"/>
  <c r="GC41" i="1"/>
  <c r="GA41" i="1"/>
  <c r="FY41" i="1"/>
  <c r="FW41" i="1"/>
  <c r="FU41" i="1"/>
  <c r="FS41" i="1"/>
  <c r="FQ41" i="1"/>
  <c r="FO41" i="1"/>
  <c r="FM41" i="1"/>
  <c r="FK41" i="1"/>
  <c r="FI41" i="1"/>
  <c r="FG41" i="1"/>
  <c r="FE41" i="1"/>
  <c r="FC41" i="1"/>
  <c r="FA41" i="1"/>
  <c r="EY41" i="1"/>
  <c r="EW41" i="1"/>
  <c r="EU41" i="1"/>
  <c r="ES41" i="1"/>
  <c r="EQ41" i="1"/>
  <c r="EO41" i="1"/>
  <c r="EM41" i="1"/>
  <c r="EK41" i="1"/>
  <c r="EI41" i="1"/>
  <c r="EG41" i="1"/>
  <c r="EE41" i="1"/>
  <c r="EC41" i="1"/>
  <c r="EA41" i="1"/>
  <c r="DY41" i="1"/>
  <c r="DW41" i="1"/>
  <c r="DU41" i="1"/>
  <c r="DS41" i="1"/>
  <c r="DQ41" i="1"/>
  <c r="DO41" i="1"/>
  <c r="DM41" i="1"/>
  <c r="DK41" i="1"/>
  <c r="DI41" i="1"/>
  <c r="DG41" i="1"/>
  <c r="DE41" i="1"/>
  <c r="DC41" i="1"/>
  <c r="DA41" i="1"/>
  <c r="CY41" i="1"/>
  <c r="CW41" i="1"/>
  <c r="CU41" i="1"/>
  <c r="CS41" i="1"/>
  <c r="CQ41" i="1"/>
  <c r="CO41" i="1"/>
  <c r="CM41" i="1"/>
  <c r="CK41" i="1"/>
  <c r="CI41" i="1"/>
  <c r="CG41" i="1"/>
  <c r="CE41" i="1"/>
  <c r="CC41" i="1"/>
  <c r="CA41" i="1"/>
  <c r="BY41" i="1"/>
  <c r="BW41" i="1"/>
  <c r="BU41" i="1"/>
  <c r="BS41" i="1"/>
  <c r="BQ41" i="1"/>
  <c r="BO41" i="1"/>
  <c r="BM41" i="1"/>
  <c r="BK41" i="1"/>
  <c r="BI41" i="1"/>
  <c r="BG41" i="1"/>
  <c r="BE41" i="1"/>
  <c r="BC41" i="1"/>
  <c r="BA41" i="1"/>
  <c r="AY41" i="1"/>
  <c r="AW41" i="1"/>
  <c r="AU41" i="1"/>
  <c r="AS41" i="1"/>
  <c r="AQ41" i="1"/>
  <c r="AO41" i="1"/>
  <c r="AM41" i="1"/>
  <c r="AK41" i="1"/>
  <c r="AI41" i="1"/>
  <c r="AG41" i="1"/>
  <c r="AE41" i="1"/>
  <c r="AC41" i="1"/>
  <c r="AA41" i="1"/>
  <c r="Y41" i="1"/>
  <c r="W41" i="1"/>
  <c r="U41" i="1"/>
  <c r="S41" i="1"/>
  <c r="Q41" i="1"/>
  <c r="O41" i="1"/>
  <c r="M41" i="1"/>
  <c r="K41" i="1"/>
  <c r="I41" i="1"/>
  <c r="G41" i="1"/>
  <c r="NN41" i="1"/>
  <c r="NL41" i="1"/>
  <c r="NJ41" i="1"/>
  <c r="NH41" i="1"/>
  <c r="NF41" i="1"/>
  <c r="ND41" i="1"/>
  <c r="NB41" i="1"/>
  <c r="MZ41" i="1"/>
  <c r="MX41" i="1"/>
  <c r="MV41" i="1"/>
  <c r="MT41" i="1"/>
  <c r="MR41" i="1"/>
  <c r="MP41" i="1"/>
  <c r="MN41" i="1"/>
  <c r="ML41" i="1"/>
  <c r="MJ41" i="1"/>
  <c r="MH41" i="1"/>
  <c r="MF41" i="1"/>
  <c r="MD41" i="1"/>
  <c r="MB41" i="1"/>
  <c r="LZ41" i="1"/>
  <c r="LX41" i="1"/>
  <c r="LV41" i="1"/>
  <c r="LT41" i="1"/>
  <c r="LR41" i="1"/>
  <c r="LP41" i="1"/>
  <c r="LN41" i="1"/>
  <c r="LL41" i="1"/>
  <c r="LJ41" i="1"/>
  <c r="LH41" i="1"/>
  <c r="LF41" i="1"/>
  <c r="LD41" i="1"/>
  <c r="LB41" i="1"/>
  <c r="KZ41" i="1"/>
  <c r="KX41" i="1"/>
  <c r="KV41" i="1"/>
  <c r="KT41" i="1"/>
  <c r="KR41" i="1"/>
  <c r="KP41" i="1"/>
  <c r="KN41" i="1"/>
  <c r="KL41" i="1"/>
  <c r="KJ41" i="1"/>
  <c r="KH41" i="1"/>
  <c r="KF41" i="1"/>
  <c r="KD41" i="1"/>
  <c r="KB41" i="1"/>
  <c r="JZ41" i="1"/>
  <c r="JX41" i="1"/>
  <c r="JV41" i="1"/>
  <c r="JT41" i="1"/>
  <c r="JR41" i="1"/>
  <c r="JP41" i="1"/>
  <c r="JN41" i="1"/>
  <c r="JL41" i="1"/>
  <c r="JJ41" i="1"/>
  <c r="JH41" i="1"/>
  <c r="JF41" i="1"/>
  <c r="JD41" i="1"/>
  <c r="JB41" i="1"/>
  <c r="IZ41" i="1"/>
  <c r="IX41" i="1"/>
  <c r="IV41" i="1"/>
  <c r="IT41" i="1"/>
  <c r="IR41" i="1"/>
  <c r="IP41" i="1"/>
  <c r="IN41" i="1"/>
  <c r="IL41" i="1"/>
  <c r="IJ41" i="1"/>
  <c r="IH41" i="1"/>
  <c r="IF41" i="1"/>
  <c r="ID41" i="1"/>
  <c r="IB41" i="1"/>
  <c r="HZ41" i="1"/>
  <c r="HX41" i="1"/>
  <c r="HV41" i="1"/>
  <c r="HT41" i="1"/>
  <c r="HR41" i="1"/>
  <c r="HP41" i="1"/>
  <c r="HN41" i="1"/>
  <c r="HL41" i="1"/>
  <c r="HJ41" i="1"/>
  <c r="HH41" i="1"/>
  <c r="HF41" i="1"/>
  <c r="HD41" i="1"/>
  <c r="HB41" i="1"/>
  <c r="GZ41" i="1"/>
  <c r="GX41" i="1"/>
  <c r="GV41" i="1"/>
  <c r="GT41" i="1"/>
  <c r="GR41" i="1"/>
  <c r="GP41" i="1"/>
  <c r="GN41" i="1"/>
  <c r="GL41" i="1"/>
  <c r="GJ41" i="1"/>
  <c r="GH41" i="1"/>
  <c r="GF41" i="1"/>
  <c r="GD41" i="1"/>
  <c r="GB41" i="1"/>
  <c r="FZ41" i="1"/>
  <c r="FX41" i="1"/>
  <c r="FV41" i="1"/>
  <c r="FT41" i="1"/>
  <c r="FR41" i="1"/>
  <c r="FP41" i="1"/>
  <c r="FN41" i="1"/>
  <c r="FL41" i="1"/>
  <c r="FJ41" i="1"/>
  <c r="FH41" i="1"/>
  <c r="FF41" i="1"/>
  <c r="FD41" i="1"/>
  <c r="FB41" i="1"/>
  <c r="EZ41" i="1"/>
  <c r="EX41" i="1"/>
  <c r="EV41" i="1"/>
  <c r="ET41" i="1"/>
  <c r="ER41" i="1"/>
  <c r="EP41" i="1"/>
  <c r="EN41" i="1"/>
  <c r="EL41" i="1"/>
  <c r="EJ41" i="1"/>
  <c r="EH41" i="1"/>
  <c r="EF41" i="1"/>
  <c r="ED41" i="1"/>
  <c r="EB41" i="1"/>
  <c r="DZ41" i="1"/>
  <c r="DX41" i="1"/>
  <c r="DV41" i="1"/>
  <c r="DT41" i="1"/>
  <c r="DR41" i="1"/>
  <c r="DP41" i="1"/>
  <c r="DN41" i="1"/>
  <c r="DL41" i="1"/>
  <c r="DJ41" i="1"/>
  <c r="DH41" i="1"/>
  <c r="DF41" i="1"/>
  <c r="DD41" i="1"/>
  <c r="DB41" i="1"/>
  <c r="CZ41" i="1"/>
  <c r="CX41" i="1"/>
  <c r="CV41" i="1"/>
  <c r="CT41" i="1"/>
  <c r="CP41" i="1"/>
  <c r="CN41" i="1"/>
  <c r="CL41" i="1"/>
  <c r="CJ41" i="1"/>
  <c r="CH41" i="1"/>
  <c r="CF41" i="1"/>
  <c r="CD41" i="1"/>
  <c r="CB41" i="1"/>
  <c r="BZ41" i="1"/>
  <c r="BX41" i="1"/>
  <c r="BV41" i="1"/>
  <c r="BT41" i="1"/>
  <c r="BR41" i="1"/>
  <c r="BP41" i="1"/>
  <c r="BN41" i="1"/>
  <c r="BJ41" i="1"/>
  <c r="BH41" i="1"/>
  <c r="BF41" i="1"/>
  <c r="BD41" i="1"/>
  <c r="BB41" i="1"/>
  <c r="AZ41" i="1"/>
  <c r="AX41" i="1"/>
  <c r="AV41" i="1"/>
  <c r="AT41" i="1"/>
  <c r="AR41" i="1"/>
  <c r="AP41" i="1"/>
  <c r="AN41" i="1"/>
  <c r="AL41" i="1"/>
  <c r="AJ41" i="1"/>
  <c r="AH41" i="1"/>
  <c r="AF41" i="1"/>
  <c r="AD41" i="1"/>
  <c r="AB41" i="1"/>
  <c r="Z41" i="1"/>
  <c r="X41" i="1"/>
  <c r="V41" i="1"/>
  <c r="T41" i="1"/>
  <c r="R41" i="1"/>
  <c r="P41" i="1"/>
  <c r="N41" i="1"/>
  <c r="L41" i="1"/>
  <c r="J41" i="1"/>
  <c r="H41" i="1"/>
  <c r="F41" i="1"/>
  <c r="NN40" i="1"/>
  <c r="NL40" i="1"/>
  <c r="NJ40" i="1"/>
  <c r="NH40" i="1"/>
  <c r="NF40" i="1"/>
  <c r="ND40" i="1"/>
  <c r="NB40" i="1"/>
  <c r="MZ40" i="1"/>
  <c r="MX40" i="1"/>
  <c r="MV40" i="1"/>
  <c r="MT40" i="1"/>
  <c r="MR40" i="1"/>
  <c r="MP40" i="1"/>
  <c r="MN40" i="1"/>
  <c r="ML40" i="1"/>
  <c r="MJ40" i="1"/>
  <c r="MH40" i="1"/>
  <c r="MF40" i="1"/>
  <c r="MD40" i="1"/>
  <c r="MB40" i="1"/>
  <c r="LZ40" i="1"/>
  <c r="LX40" i="1"/>
  <c r="LV40" i="1"/>
  <c r="LT40" i="1"/>
  <c r="LR40" i="1"/>
  <c r="LP40" i="1"/>
  <c r="LN40" i="1"/>
  <c r="LL40" i="1"/>
  <c r="LJ40" i="1"/>
  <c r="LH40" i="1"/>
  <c r="LF40" i="1"/>
  <c r="LD40" i="1"/>
  <c r="LB40" i="1"/>
  <c r="KZ40" i="1"/>
  <c r="KX40" i="1"/>
  <c r="KV40" i="1"/>
  <c r="KT40" i="1"/>
  <c r="KR40" i="1"/>
  <c r="KP40" i="1"/>
  <c r="KN40" i="1"/>
  <c r="KL40" i="1"/>
  <c r="KJ40" i="1"/>
  <c r="KH40" i="1"/>
  <c r="KF40" i="1"/>
  <c r="KD40" i="1"/>
  <c r="KB40" i="1"/>
  <c r="JZ40" i="1"/>
  <c r="JX40" i="1"/>
  <c r="JV40" i="1"/>
  <c r="JT40" i="1"/>
  <c r="JR40" i="1"/>
  <c r="JP40" i="1"/>
  <c r="JN40" i="1"/>
  <c r="JL40" i="1"/>
  <c r="JJ40" i="1"/>
  <c r="JH40" i="1"/>
  <c r="JF40" i="1"/>
  <c r="JD40" i="1"/>
  <c r="JB40" i="1"/>
  <c r="IZ40" i="1"/>
  <c r="IX40" i="1"/>
  <c r="IV40" i="1"/>
  <c r="IT40" i="1"/>
  <c r="IR40" i="1"/>
  <c r="IP40" i="1"/>
  <c r="IN40" i="1"/>
  <c r="IL40" i="1"/>
  <c r="IJ40" i="1"/>
  <c r="IH40" i="1"/>
  <c r="IF40" i="1"/>
  <c r="ID40" i="1"/>
  <c r="IB40" i="1"/>
  <c r="HZ40" i="1"/>
  <c r="HX40" i="1"/>
  <c r="HV40" i="1"/>
  <c r="HT40" i="1"/>
  <c r="HR40" i="1"/>
  <c r="HP40" i="1"/>
  <c r="HN40" i="1"/>
  <c r="HL40" i="1"/>
  <c r="HJ40" i="1"/>
  <c r="HH40" i="1"/>
  <c r="HF40" i="1"/>
  <c r="HD40" i="1"/>
  <c r="HB40" i="1"/>
  <c r="GZ40" i="1"/>
  <c r="GX40" i="1"/>
  <c r="GV40" i="1"/>
  <c r="GT40" i="1"/>
  <c r="GR40" i="1"/>
  <c r="GP40" i="1"/>
  <c r="GN40" i="1"/>
  <c r="GL40" i="1"/>
  <c r="GJ40" i="1"/>
  <c r="GH40" i="1"/>
  <c r="GF40" i="1"/>
  <c r="GD40" i="1"/>
  <c r="GB40" i="1"/>
  <c r="FZ40" i="1"/>
  <c r="FX40" i="1"/>
  <c r="FV40" i="1"/>
  <c r="FT40" i="1"/>
  <c r="FR40" i="1"/>
  <c r="FP40" i="1"/>
  <c r="FN40" i="1"/>
  <c r="FL40" i="1"/>
  <c r="FJ40" i="1"/>
  <c r="FH40" i="1"/>
  <c r="FF40" i="1"/>
  <c r="FD40" i="1"/>
  <c r="FB40" i="1"/>
  <c r="EZ40" i="1"/>
  <c r="EX40" i="1"/>
  <c r="EV40" i="1"/>
  <c r="ET40" i="1"/>
  <c r="ER40" i="1"/>
  <c r="EP40" i="1"/>
  <c r="EN40" i="1"/>
  <c r="EL40" i="1"/>
  <c r="EJ40" i="1"/>
  <c r="EH40" i="1"/>
  <c r="EF40" i="1"/>
  <c r="ED40" i="1"/>
  <c r="EB40" i="1"/>
  <c r="DZ40" i="1"/>
  <c r="DX40" i="1"/>
  <c r="DV40" i="1"/>
  <c r="DT40" i="1"/>
  <c r="DR40" i="1"/>
  <c r="DP40" i="1"/>
  <c r="DN40" i="1"/>
  <c r="DL40" i="1"/>
  <c r="DJ40" i="1"/>
  <c r="DH40" i="1"/>
  <c r="DF40" i="1"/>
  <c r="DD40" i="1"/>
  <c r="DB40" i="1"/>
  <c r="CZ40" i="1"/>
  <c r="CX40" i="1"/>
  <c r="CV40" i="1"/>
  <c r="CT40" i="1"/>
  <c r="CP40" i="1"/>
  <c r="CN40" i="1"/>
  <c r="CL40" i="1"/>
  <c r="CJ40" i="1"/>
  <c r="CH40" i="1"/>
  <c r="CF40" i="1"/>
  <c r="CD40" i="1"/>
  <c r="CB40" i="1"/>
  <c r="BZ40" i="1"/>
  <c r="BX40" i="1"/>
  <c r="BV40" i="1"/>
  <c r="BT40" i="1"/>
  <c r="BR40" i="1"/>
  <c r="BP40" i="1"/>
  <c r="BN40" i="1"/>
  <c r="BJ40" i="1"/>
  <c r="BH40" i="1"/>
  <c r="BF40" i="1"/>
  <c r="BD40" i="1"/>
  <c r="BB40" i="1"/>
  <c r="AZ40" i="1"/>
  <c r="AX40" i="1"/>
  <c r="AV40" i="1"/>
  <c r="AT40" i="1"/>
  <c r="AR40" i="1"/>
  <c r="AP40" i="1"/>
  <c r="AN40" i="1"/>
  <c r="AL40" i="1"/>
  <c r="AJ40" i="1"/>
  <c r="AH40" i="1"/>
  <c r="AF40" i="1"/>
  <c r="AD40" i="1"/>
  <c r="AB40" i="1"/>
  <c r="Z40" i="1"/>
  <c r="X40" i="1"/>
  <c r="V40" i="1"/>
  <c r="T40" i="1"/>
  <c r="R40" i="1"/>
  <c r="P40" i="1"/>
  <c r="N40" i="1"/>
  <c r="L40" i="1"/>
  <c r="J40" i="1"/>
  <c r="H40" i="1"/>
  <c r="F40" i="1"/>
  <c r="NM40" i="1"/>
  <c r="NK40" i="1"/>
  <c r="NI40" i="1"/>
  <c r="NG40" i="1"/>
  <c r="NE40" i="1"/>
  <c r="NC40" i="1"/>
  <c r="NA40" i="1"/>
  <c r="MY40" i="1"/>
  <c r="MW40" i="1"/>
  <c r="MU40" i="1"/>
  <c r="MS40" i="1"/>
  <c r="MQ40" i="1"/>
  <c r="MO40" i="1"/>
  <c r="MM40" i="1"/>
  <c r="MK40" i="1"/>
  <c r="MI40" i="1"/>
  <c r="MG40" i="1"/>
  <c r="ME40" i="1"/>
  <c r="MC40" i="1"/>
  <c r="MA40" i="1"/>
  <c r="LY40" i="1"/>
  <c r="LW40" i="1"/>
  <c r="LU40" i="1"/>
  <c r="LS40" i="1"/>
  <c r="LQ40" i="1"/>
  <c r="LO40" i="1"/>
  <c r="LM40" i="1"/>
  <c r="LK40" i="1"/>
  <c r="LI40" i="1"/>
  <c r="LG40" i="1"/>
  <c r="LE40" i="1"/>
  <c r="LC40" i="1"/>
  <c r="LA40" i="1"/>
  <c r="KY40" i="1"/>
  <c r="KW40" i="1"/>
  <c r="KU40" i="1"/>
  <c r="KS40" i="1"/>
  <c r="KQ40" i="1"/>
  <c r="KO40" i="1"/>
  <c r="KM40" i="1"/>
  <c r="KK40" i="1"/>
  <c r="KI40" i="1"/>
  <c r="KG40" i="1"/>
  <c r="KE40" i="1"/>
  <c r="KC40" i="1"/>
  <c r="KA40" i="1"/>
  <c r="JY40" i="1"/>
  <c r="JW40" i="1"/>
  <c r="JU40" i="1"/>
  <c r="JS40" i="1"/>
  <c r="JQ40" i="1"/>
  <c r="JO40" i="1"/>
  <c r="JM40" i="1"/>
  <c r="JK40" i="1"/>
  <c r="JI40" i="1"/>
  <c r="JG40" i="1"/>
  <c r="JE40" i="1"/>
  <c r="JC40" i="1"/>
  <c r="JA40" i="1"/>
  <c r="IY40" i="1"/>
  <c r="IW40" i="1"/>
  <c r="IU40" i="1"/>
  <c r="IS40" i="1"/>
  <c r="IQ40" i="1"/>
  <c r="IO40" i="1"/>
  <c r="IM40" i="1"/>
  <c r="IK40" i="1"/>
  <c r="II40" i="1"/>
  <c r="IG40" i="1"/>
  <c r="IE40" i="1"/>
  <c r="IC40" i="1"/>
  <c r="IA40" i="1"/>
  <c r="HY40" i="1"/>
  <c r="HW40" i="1"/>
  <c r="HU40" i="1"/>
  <c r="HS40" i="1"/>
  <c r="HQ40" i="1"/>
  <c r="HO40" i="1"/>
  <c r="HM40" i="1"/>
  <c r="HK40" i="1"/>
  <c r="HI40" i="1"/>
  <c r="HG40" i="1"/>
  <c r="HE40" i="1"/>
  <c r="HC40" i="1"/>
  <c r="HA40" i="1"/>
  <c r="GY40" i="1"/>
  <c r="GW40" i="1"/>
  <c r="GU40" i="1"/>
  <c r="GS40" i="1"/>
  <c r="GQ40" i="1"/>
  <c r="GO40" i="1"/>
  <c r="GM40" i="1"/>
  <c r="GK40" i="1"/>
  <c r="GI40" i="1"/>
  <c r="GG40" i="1"/>
  <c r="GE40" i="1"/>
  <c r="GC40" i="1"/>
  <c r="GA40" i="1"/>
  <c r="FY40" i="1"/>
  <c r="FW40" i="1"/>
  <c r="FU40" i="1"/>
  <c r="FS40" i="1"/>
  <c r="FQ40" i="1"/>
  <c r="FO40" i="1"/>
  <c r="FM40" i="1"/>
  <c r="FK40" i="1"/>
  <c r="FI40" i="1"/>
  <c r="FG40" i="1"/>
  <c r="FE40" i="1"/>
  <c r="FC40" i="1"/>
  <c r="FA40" i="1"/>
  <c r="EY40" i="1"/>
  <c r="EW40" i="1"/>
  <c r="EU40" i="1"/>
  <c r="ES40" i="1"/>
  <c r="EQ40" i="1"/>
  <c r="EO40" i="1"/>
  <c r="EM40" i="1"/>
  <c r="EK40" i="1"/>
  <c r="EI40" i="1"/>
  <c r="EG40" i="1"/>
  <c r="EE40" i="1"/>
  <c r="EC40" i="1"/>
  <c r="EA40" i="1"/>
  <c r="DY40" i="1"/>
  <c r="DW40" i="1"/>
  <c r="DU40" i="1"/>
  <c r="DS40" i="1"/>
  <c r="DQ40" i="1"/>
  <c r="DO40" i="1"/>
  <c r="DM40" i="1"/>
  <c r="DK40" i="1"/>
  <c r="DI40" i="1"/>
  <c r="DG40" i="1"/>
  <c r="DE40" i="1"/>
  <c r="DC40" i="1"/>
  <c r="DA40" i="1"/>
  <c r="CY40" i="1"/>
  <c r="CW40" i="1"/>
  <c r="CU40" i="1"/>
  <c r="CS40" i="1"/>
  <c r="CQ40" i="1"/>
  <c r="CO40" i="1"/>
  <c r="CM40" i="1"/>
  <c r="CK40" i="1"/>
  <c r="CI40" i="1"/>
  <c r="CG40" i="1"/>
  <c r="CE40" i="1"/>
  <c r="CC40" i="1"/>
  <c r="CA40" i="1"/>
  <c r="BY40" i="1"/>
  <c r="BW40" i="1"/>
  <c r="BU40" i="1"/>
  <c r="BS40" i="1"/>
  <c r="BQ40" i="1"/>
  <c r="BO40" i="1"/>
  <c r="BM40" i="1"/>
  <c r="BK40" i="1"/>
  <c r="BI40" i="1"/>
  <c r="BG40" i="1"/>
  <c r="BE40" i="1"/>
  <c r="BC40" i="1"/>
  <c r="BA40" i="1"/>
  <c r="AY40" i="1"/>
  <c r="AW40" i="1"/>
  <c r="AU40" i="1"/>
  <c r="AS40" i="1"/>
  <c r="AQ40" i="1"/>
  <c r="AO40" i="1"/>
  <c r="AM40" i="1"/>
  <c r="AK40" i="1"/>
  <c r="AI40" i="1"/>
  <c r="AG40" i="1"/>
  <c r="AE40" i="1"/>
  <c r="AC40" i="1"/>
  <c r="AA40" i="1"/>
  <c r="Y40" i="1"/>
  <c r="W40" i="1"/>
  <c r="U40" i="1"/>
  <c r="S40" i="1"/>
  <c r="Q40" i="1"/>
  <c r="O40" i="1"/>
  <c r="M40" i="1"/>
  <c r="K40" i="1"/>
  <c r="I40" i="1"/>
  <c r="G40" i="1"/>
  <c r="NM39" i="1"/>
  <c r="NK39" i="1"/>
  <c r="NI39" i="1"/>
  <c r="NG39" i="1"/>
  <c r="NE39" i="1"/>
  <c r="NC39" i="1"/>
  <c r="NA39" i="1"/>
  <c r="MY39" i="1"/>
  <c r="MW39" i="1"/>
  <c r="MU39" i="1"/>
  <c r="MS39" i="1"/>
  <c r="MQ39" i="1"/>
  <c r="MO39" i="1"/>
  <c r="MM39" i="1"/>
  <c r="MK39" i="1"/>
  <c r="MI39" i="1"/>
  <c r="MG39" i="1"/>
  <c r="ME39" i="1"/>
  <c r="MC39" i="1"/>
  <c r="MA39" i="1"/>
  <c r="LY39" i="1"/>
  <c r="LW39" i="1"/>
  <c r="LU39" i="1"/>
  <c r="LS39" i="1"/>
  <c r="LQ39" i="1"/>
  <c r="LO39" i="1"/>
  <c r="LM39" i="1"/>
  <c r="LK39" i="1"/>
  <c r="LI39" i="1"/>
  <c r="LG39" i="1"/>
  <c r="LE39" i="1"/>
  <c r="LC39" i="1"/>
  <c r="LA39" i="1"/>
  <c r="KY39" i="1"/>
  <c r="KW39" i="1"/>
  <c r="KU39" i="1"/>
  <c r="KS39" i="1"/>
  <c r="KQ39" i="1"/>
  <c r="KO39" i="1"/>
  <c r="KM39" i="1"/>
  <c r="KK39" i="1"/>
  <c r="KI39" i="1"/>
  <c r="KG39" i="1"/>
  <c r="KE39" i="1"/>
  <c r="KC39" i="1"/>
  <c r="KA39" i="1"/>
  <c r="JY39" i="1"/>
  <c r="JW39" i="1"/>
  <c r="JU39" i="1"/>
  <c r="JS39" i="1"/>
  <c r="JQ39" i="1"/>
  <c r="JO39" i="1"/>
  <c r="JM39" i="1"/>
  <c r="JK39" i="1"/>
  <c r="JI39" i="1"/>
  <c r="JG39" i="1"/>
  <c r="JE39" i="1"/>
  <c r="JC39" i="1"/>
  <c r="JA39" i="1"/>
  <c r="IY39" i="1"/>
  <c r="IW39" i="1"/>
  <c r="IU39" i="1"/>
  <c r="IS39" i="1"/>
  <c r="IQ39" i="1"/>
  <c r="IO39" i="1"/>
  <c r="IM39" i="1"/>
  <c r="IK39" i="1"/>
  <c r="II39" i="1"/>
  <c r="IG39" i="1"/>
  <c r="IE39" i="1"/>
  <c r="IC39" i="1"/>
  <c r="IA39" i="1"/>
  <c r="HY39" i="1"/>
  <c r="HW39" i="1"/>
  <c r="HU39" i="1"/>
  <c r="HS39" i="1"/>
  <c r="HQ39" i="1"/>
  <c r="HO39" i="1"/>
  <c r="HM39" i="1"/>
  <c r="HK39" i="1"/>
  <c r="HI39" i="1"/>
  <c r="HG39" i="1"/>
  <c r="HE39" i="1"/>
  <c r="HC39" i="1"/>
  <c r="HA39" i="1"/>
  <c r="GY39" i="1"/>
  <c r="GW39" i="1"/>
  <c r="GU39" i="1"/>
  <c r="GS39" i="1"/>
  <c r="GQ39" i="1"/>
  <c r="GO39" i="1"/>
  <c r="GM39" i="1"/>
  <c r="GK39" i="1"/>
  <c r="GI39" i="1"/>
  <c r="GG39" i="1"/>
  <c r="GE39" i="1"/>
  <c r="GC39" i="1"/>
  <c r="GA39" i="1"/>
  <c r="FY39" i="1"/>
  <c r="FW39" i="1"/>
  <c r="FU39" i="1"/>
  <c r="FS39" i="1"/>
  <c r="FQ39" i="1"/>
  <c r="FO39" i="1"/>
  <c r="FM39" i="1"/>
  <c r="FK39" i="1"/>
  <c r="FI39" i="1"/>
  <c r="FG39" i="1"/>
  <c r="FE39" i="1"/>
  <c r="FC39" i="1"/>
  <c r="FA39" i="1"/>
  <c r="EY39" i="1"/>
  <c r="EW39" i="1"/>
  <c r="EU39" i="1"/>
  <c r="ES39" i="1"/>
  <c r="EQ39" i="1"/>
  <c r="EO39" i="1"/>
  <c r="EM39" i="1"/>
  <c r="EK39" i="1"/>
  <c r="EI39" i="1"/>
  <c r="EG39" i="1"/>
  <c r="EE39" i="1"/>
  <c r="EC39" i="1"/>
  <c r="EA39" i="1"/>
  <c r="DY39" i="1"/>
  <c r="DW39" i="1"/>
  <c r="DU39" i="1"/>
  <c r="DS39" i="1"/>
  <c r="DQ39" i="1"/>
  <c r="DO39" i="1"/>
  <c r="DM39" i="1"/>
  <c r="DK39" i="1"/>
  <c r="DI39" i="1"/>
  <c r="DG39" i="1"/>
  <c r="DE39" i="1"/>
  <c r="DC39" i="1"/>
  <c r="DA39" i="1"/>
  <c r="CY39" i="1"/>
  <c r="CW39" i="1"/>
  <c r="CU39" i="1"/>
  <c r="CS39" i="1"/>
  <c r="CQ39" i="1"/>
  <c r="CO39" i="1"/>
  <c r="CM39" i="1"/>
  <c r="CK39" i="1"/>
  <c r="CI39" i="1"/>
  <c r="CG39" i="1"/>
  <c r="CE39" i="1"/>
  <c r="CC39" i="1"/>
  <c r="CA39" i="1"/>
  <c r="BY39" i="1"/>
  <c r="BW39" i="1"/>
  <c r="BU39" i="1"/>
  <c r="BS39" i="1"/>
  <c r="BQ39" i="1"/>
  <c r="BO39" i="1"/>
  <c r="BM39" i="1"/>
  <c r="BK39" i="1"/>
  <c r="BI39" i="1"/>
  <c r="BG39" i="1"/>
  <c r="BE39" i="1"/>
  <c r="BC39" i="1"/>
  <c r="BA39" i="1"/>
  <c r="AY39" i="1"/>
  <c r="AW39" i="1"/>
  <c r="AU39" i="1"/>
  <c r="AS39" i="1"/>
  <c r="AQ39" i="1"/>
  <c r="AO39" i="1"/>
  <c r="AM39" i="1"/>
  <c r="AK39" i="1"/>
  <c r="AI39" i="1"/>
  <c r="AG39" i="1"/>
  <c r="AE39" i="1"/>
  <c r="AC39" i="1"/>
  <c r="AA39" i="1"/>
  <c r="Y39" i="1"/>
  <c r="W39" i="1"/>
  <c r="U39" i="1"/>
  <c r="S39" i="1"/>
  <c r="Q39" i="1"/>
  <c r="O39" i="1"/>
  <c r="M39" i="1"/>
  <c r="K39" i="1"/>
  <c r="I39" i="1"/>
  <c r="G39" i="1"/>
  <c r="NN39" i="1"/>
  <c r="NL39" i="1"/>
  <c r="NJ39" i="1"/>
  <c r="NH39" i="1"/>
  <c r="NF39" i="1"/>
  <c r="ND39" i="1"/>
  <c r="NB39" i="1"/>
  <c r="MZ39" i="1"/>
  <c r="MX39" i="1"/>
  <c r="MV39" i="1"/>
  <c r="MT39" i="1"/>
  <c r="MR39" i="1"/>
  <c r="MP39" i="1"/>
  <c r="MN39" i="1"/>
  <c r="ML39" i="1"/>
  <c r="MJ39" i="1"/>
  <c r="MH39" i="1"/>
  <c r="MF39" i="1"/>
  <c r="MD39" i="1"/>
  <c r="MB39" i="1"/>
  <c r="LZ39" i="1"/>
  <c r="LX39" i="1"/>
  <c r="LV39" i="1"/>
  <c r="LT39" i="1"/>
  <c r="LR39" i="1"/>
  <c r="LP39" i="1"/>
  <c r="LN39" i="1"/>
  <c r="LL39" i="1"/>
  <c r="LJ39" i="1"/>
  <c r="LH39" i="1"/>
  <c r="LF39" i="1"/>
  <c r="LD39" i="1"/>
  <c r="LB39" i="1"/>
  <c r="KZ39" i="1"/>
  <c r="KX39" i="1"/>
  <c r="KV39" i="1"/>
  <c r="KT39" i="1"/>
  <c r="KR39" i="1"/>
  <c r="KP39" i="1"/>
  <c r="KN39" i="1"/>
  <c r="KL39" i="1"/>
  <c r="KJ39" i="1"/>
  <c r="KH39" i="1"/>
  <c r="KF39" i="1"/>
  <c r="KD39" i="1"/>
  <c r="KB39" i="1"/>
  <c r="JZ39" i="1"/>
  <c r="JX39" i="1"/>
  <c r="JV39" i="1"/>
  <c r="JT39" i="1"/>
  <c r="JR39" i="1"/>
  <c r="JP39" i="1"/>
  <c r="JN39" i="1"/>
  <c r="JL39" i="1"/>
  <c r="JJ39" i="1"/>
  <c r="JH39" i="1"/>
  <c r="JF39" i="1"/>
  <c r="JD39" i="1"/>
  <c r="JB39" i="1"/>
  <c r="IZ39" i="1"/>
  <c r="IX39" i="1"/>
  <c r="IV39" i="1"/>
  <c r="IT39" i="1"/>
  <c r="IR39" i="1"/>
  <c r="IP39" i="1"/>
  <c r="IN39" i="1"/>
  <c r="IL39" i="1"/>
  <c r="IJ39" i="1"/>
  <c r="IH39" i="1"/>
  <c r="IF39" i="1"/>
  <c r="ID39" i="1"/>
  <c r="IB39" i="1"/>
  <c r="HZ39" i="1"/>
  <c r="HX39" i="1"/>
  <c r="HV39" i="1"/>
  <c r="HT39" i="1"/>
  <c r="HR39" i="1"/>
  <c r="HP39" i="1"/>
  <c r="HN39" i="1"/>
  <c r="HL39" i="1"/>
  <c r="HJ39" i="1"/>
  <c r="HH39" i="1"/>
  <c r="HF39" i="1"/>
  <c r="HD39" i="1"/>
  <c r="HB39" i="1"/>
  <c r="GZ39" i="1"/>
  <c r="GX39" i="1"/>
  <c r="GV39" i="1"/>
  <c r="GT39" i="1"/>
  <c r="GR39" i="1"/>
  <c r="GP39" i="1"/>
  <c r="GN39" i="1"/>
  <c r="GL39" i="1"/>
  <c r="GJ39" i="1"/>
  <c r="GH39" i="1"/>
  <c r="GF39" i="1"/>
  <c r="GD39" i="1"/>
  <c r="GB39" i="1"/>
  <c r="FZ39" i="1"/>
  <c r="FX39" i="1"/>
  <c r="FV39" i="1"/>
  <c r="FT39" i="1"/>
  <c r="FR39" i="1"/>
  <c r="FP39" i="1"/>
  <c r="FN39" i="1"/>
  <c r="FL39" i="1"/>
  <c r="FJ39" i="1"/>
  <c r="FH39" i="1"/>
  <c r="FF39" i="1"/>
  <c r="FD39" i="1"/>
  <c r="FB39" i="1"/>
  <c r="EZ39" i="1"/>
  <c r="EX39" i="1"/>
  <c r="EV39" i="1"/>
  <c r="ET39" i="1"/>
  <c r="ER39" i="1"/>
  <c r="EP39" i="1"/>
  <c r="EN39" i="1"/>
  <c r="EL39" i="1"/>
  <c r="EJ39" i="1"/>
  <c r="EH39" i="1"/>
  <c r="EF39" i="1"/>
  <c r="ED39" i="1"/>
  <c r="EB39" i="1"/>
  <c r="DZ39" i="1"/>
  <c r="DX39" i="1"/>
  <c r="DV39" i="1"/>
  <c r="DT39" i="1"/>
  <c r="DR39" i="1"/>
  <c r="DP39" i="1"/>
  <c r="DN39" i="1"/>
  <c r="DL39" i="1"/>
  <c r="DJ39" i="1"/>
  <c r="DH39" i="1"/>
  <c r="DF39" i="1"/>
  <c r="DD39" i="1"/>
  <c r="DB39" i="1"/>
  <c r="CZ39" i="1"/>
  <c r="CX39" i="1"/>
  <c r="CV39" i="1"/>
  <c r="CT39" i="1"/>
  <c r="CP39" i="1"/>
  <c r="CN39" i="1"/>
  <c r="CL39" i="1"/>
  <c r="CJ39" i="1"/>
  <c r="CH39" i="1"/>
  <c r="CF39" i="1"/>
  <c r="CD39" i="1"/>
  <c r="CB39" i="1"/>
  <c r="BZ39" i="1"/>
  <c r="BX39" i="1"/>
  <c r="BV39" i="1"/>
  <c r="BT39" i="1"/>
  <c r="BR39" i="1"/>
  <c r="BP39" i="1"/>
  <c r="BN39" i="1"/>
  <c r="BJ39" i="1"/>
  <c r="BH39" i="1"/>
  <c r="BF39" i="1"/>
  <c r="BD39" i="1"/>
  <c r="BB39" i="1"/>
  <c r="AZ39" i="1"/>
  <c r="AX39" i="1"/>
  <c r="AV39" i="1"/>
  <c r="AT39" i="1"/>
  <c r="AR39" i="1"/>
  <c r="AP39" i="1"/>
  <c r="AN39" i="1"/>
  <c r="AL39" i="1"/>
  <c r="AJ39" i="1"/>
  <c r="AH39" i="1"/>
  <c r="AF39" i="1"/>
  <c r="AD39" i="1"/>
  <c r="AB39" i="1"/>
  <c r="Z39" i="1"/>
  <c r="X39" i="1"/>
  <c r="V39" i="1"/>
  <c r="T39" i="1"/>
  <c r="R39" i="1"/>
  <c r="P39" i="1"/>
  <c r="N39" i="1"/>
  <c r="L39" i="1"/>
  <c r="J39" i="1"/>
  <c r="H39" i="1"/>
  <c r="F39" i="1"/>
  <c r="NN38" i="1"/>
  <c r="NL38" i="1"/>
  <c r="NJ38" i="1"/>
  <c r="NH38" i="1"/>
  <c r="NF38" i="1"/>
  <c r="ND38" i="1"/>
  <c r="NB38" i="1"/>
  <c r="MZ38" i="1"/>
  <c r="MX38" i="1"/>
  <c r="MV38" i="1"/>
  <c r="MT38" i="1"/>
  <c r="MR38" i="1"/>
  <c r="MP38" i="1"/>
  <c r="MN38" i="1"/>
  <c r="ML38" i="1"/>
  <c r="MJ38" i="1"/>
  <c r="MH38" i="1"/>
  <c r="MF38" i="1"/>
  <c r="MD38" i="1"/>
  <c r="MB38" i="1"/>
  <c r="LZ38" i="1"/>
  <c r="LX38" i="1"/>
  <c r="LV38" i="1"/>
  <c r="LT38" i="1"/>
  <c r="LR38" i="1"/>
  <c r="LP38" i="1"/>
  <c r="LN38" i="1"/>
  <c r="LL38" i="1"/>
  <c r="LJ38" i="1"/>
  <c r="LH38" i="1"/>
  <c r="LF38" i="1"/>
  <c r="LD38" i="1"/>
  <c r="LB38" i="1"/>
  <c r="KZ38" i="1"/>
  <c r="KX38" i="1"/>
  <c r="KV38" i="1"/>
  <c r="KT38" i="1"/>
  <c r="KR38" i="1"/>
  <c r="KP38" i="1"/>
  <c r="KN38" i="1"/>
  <c r="KL38" i="1"/>
  <c r="KJ38" i="1"/>
  <c r="KH38" i="1"/>
  <c r="KF38" i="1"/>
  <c r="KD38" i="1"/>
  <c r="KB38" i="1"/>
  <c r="JZ38" i="1"/>
  <c r="JX38" i="1"/>
  <c r="JV38" i="1"/>
  <c r="JT38" i="1"/>
  <c r="JR38" i="1"/>
  <c r="JP38" i="1"/>
  <c r="JN38" i="1"/>
  <c r="JL38" i="1"/>
  <c r="JJ38" i="1"/>
  <c r="JH38" i="1"/>
  <c r="JF38" i="1"/>
  <c r="JD38" i="1"/>
  <c r="JB38" i="1"/>
  <c r="IZ38" i="1"/>
  <c r="IX38" i="1"/>
  <c r="IV38" i="1"/>
  <c r="IT38" i="1"/>
  <c r="IR38" i="1"/>
  <c r="IP38" i="1"/>
  <c r="IN38" i="1"/>
  <c r="IL38" i="1"/>
  <c r="IJ38" i="1"/>
  <c r="IH38" i="1"/>
  <c r="IF38" i="1"/>
  <c r="ID38" i="1"/>
  <c r="IB38" i="1"/>
  <c r="HZ38" i="1"/>
  <c r="HX38" i="1"/>
  <c r="HV38" i="1"/>
  <c r="HT38" i="1"/>
  <c r="HR38" i="1"/>
  <c r="HP38" i="1"/>
  <c r="HN38" i="1"/>
  <c r="HL38" i="1"/>
  <c r="HJ38" i="1"/>
  <c r="HH38" i="1"/>
  <c r="HF38" i="1"/>
  <c r="HD38" i="1"/>
  <c r="HB38" i="1"/>
  <c r="GZ38" i="1"/>
  <c r="GX38" i="1"/>
  <c r="GV38" i="1"/>
  <c r="GT38" i="1"/>
  <c r="GR38" i="1"/>
  <c r="GP38" i="1"/>
  <c r="GN38" i="1"/>
  <c r="GL38" i="1"/>
  <c r="GJ38" i="1"/>
  <c r="GH38" i="1"/>
  <c r="GF38" i="1"/>
  <c r="GD38" i="1"/>
  <c r="GB38" i="1"/>
  <c r="FZ38" i="1"/>
  <c r="FX38" i="1"/>
  <c r="FV38" i="1"/>
  <c r="FT38" i="1"/>
  <c r="FR38" i="1"/>
  <c r="FP38" i="1"/>
  <c r="FN38" i="1"/>
  <c r="FL38" i="1"/>
  <c r="FJ38" i="1"/>
  <c r="FH38" i="1"/>
  <c r="FF38" i="1"/>
  <c r="FD38" i="1"/>
  <c r="FB38" i="1"/>
  <c r="EZ38" i="1"/>
  <c r="EX38" i="1"/>
  <c r="EV38" i="1"/>
  <c r="ET38" i="1"/>
  <c r="ER38" i="1"/>
  <c r="EP38" i="1"/>
  <c r="EN38" i="1"/>
  <c r="EL38" i="1"/>
  <c r="EJ38" i="1"/>
  <c r="EH38" i="1"/>
  <c r="EF38" i="1"/>
  <c r="ED38" i="1"/>
  <c r="EB38" i="1"/>
  <c r="DZ38" i="1"/>
  <c r="DX38" i="1"/>
  <c r="DV38" i="1"/>
  <c r="DT38" i="1"/>
  <c r="DR38" i="1"/>
  <c r="DP38" i="1"/>
  <c r="DN38" i="1"/>
  <c r="DL38" i="1"/>
  <c r="DJ38" i="1"/>
  <c r="DH38" i="1"/>
  <c r="DF38" i="1"/>
  <c r="DD38" i="1"/>
  <c r="DB38" i="1"/>
  <c r="CZ38" i="1"/>
  <c r="CX38" i="1"/>
  <c r="CV38" i="1"/>
  <c r="CT38" i="1"/>
  <c r="CP38" i="1"/>
  <c r="CN38" i="1"/>
  <c r="CL38" i="1"/>
  <c r="CJ38" i="1"/>
  <c r="CH38" i="1"/>
  <c r="CF38" i="1"/>
  <c r="CD38" i="1"/>
  <c r="CB38" i="1"/>
  <c r="BZ38" i="1"/>
  <c r="BX38" i="1"/>
  <c r="BV38" i="1"/>
  <c r="BT38" i="1"/>
  <c r="BR38" i="1"/>
  <c r="BP38" i="1"/>
  <c r="BN38" i="1"/>
  <c r="BJ38" i="1"/>
  <c r="BH38" i="1"/>
  <c r="BF38" i="1"/>
  <c r="BD38" i="1"/>
  <c r="BB38" i="1"/>
  <c r="AZ38" i="1"/>
  <c r="AX38" i="1"/>
  <c r="AV38" i="1"/>
  <c r="AT38" i="1"/>
  <c r="AR38" i="1"/>
  <c r="AP38" i="1"/>
  <c r="AN38" i="1"/>
  <c r="AL38" i="1"/>
  <c r="AJ38" i="1"/>
  <c r="AH38" i="1"/>
  <c r="AF38" i="1"/>
  <c r="AD38" i="1"/>
  <c r="AB38" i="1"/>
  <c r="Z38" i="1"/>
  <c r="X38" i="1"/>
  <c r="V38" i="1"/>
  <c r="T38" i="1"/>
  <c r="R38" i="1"/>
  <c r="P38" i="1"/>
  <c r="N38" i="1"/>
  <c r="L38" i="1"/>
  <c r="J38" i="1"/>
  <c r="H38" i="1"/>
  <c r="F38" i="1"/>
  <c r="NM38" i="1"/>
  <c r="NK38" i="1"/>
  <c r="NI38" i="1"/>
  <c r="NG38" i="1"/>
  <c r="NE38" i="1"/>
  <c r="NC38" i="1"/>
  <c r="NA38" i="1"/>
  <c r="MY38" i="1"/>
  <c r="MW38" i="1"/>
  <c r="MU38" i="1"/>
  <c r="MS38" i="1"/>
  <c r="MQ38" i="1"/>
  <c r="MO38" i="1"/>
  <c r="MM38" i="1"/>
  <c r="MK38" i="1"/>
  <c r="MI38" i="1"/>
  <c r="MG38" i="1"/>
  <c r="ME38" i="1"/>
  <c r="MC38" i="1"/>
  <c r="MA38" i="1"/>
  <c r="LY38" i="1"/>
  <c r="LW38" i="1"/>
  <c r="LU38" i="1"/>
  <c r="LS38" i="1"/>
  <c r="LQ38" i="1"/>
  <c r="LO38" i="1"/>
  <c r="LM38" i="1"/>
  <c r="LK38" i="1"/>
  <c r="LI38" i="1"/>
  <c r="LG38" i="1"/>
  <c r="LE38" i="1"/>
  <c r="LC38" i="1"/>
  <c r="LA38" i="1"/>
  <c r="KY38" i="1"/>
  <c r="KW38" i="1"/>
  <c r="KU38" i="1"/>
  <c r="KS38" i="1"/>
  <c r="KQ38" i="1"/>
  <c r="KO38" i="1"/>
  <c r="KM38" i="1"/>
  <c r="KK38" i="1"/>
  <c r="KI38" i="1"/>
  <c r="KG38" i="1"/>
  <c r="KE38" i="1"/>
  <c r="KC38" i="1"/>
  <c r="KA38" i="1"/>
  <c r="JY38" i="1"/>
  <c r="JW38" i="1"/>
  <c r="JU38" i="1"/>
  <c r="JS38" i="1"/>
  <c r="JQ38" i="1"/>
  <c r="JO38" i="1"/>
  <c r="JM38" i="1"/>
  <c r="JK38" i="1"/>
  <c r="JI38" i="1"/>
  <c r="JG38" i="1"/>
  <c r="JE38" i="1"/>
  <c r="JC38" i="1"/>
  <c r="JA38" i="1"/>
  <c r="IY38" i="1"/>
  <c r="IW38" i="1"/>
  <c r="IU38" i="1"/>
  <c r="IS38" i="1"/>
  <c r="IQ38" i="1"/>
  <c r="IO38" i="1"/>
  <c r="IM38" i="1"/>
  <c r="IK38" i="1"/>
  <c r="II38" i="1"/>
  <c r="IG38" i="1"/>
  <c r="IE38" i="1"/>
  <c r="IC38" i="1"/>
  <c r="IA38" i="1"/>
  <c r="HY38" i="1"/>
  <c r="HW38" i="1"/>
  <c r="HU38" i="1"/>
  <c r="HS38" i="1"/>
  <c r="HQ38" i="1"/>
  <c r="HO38" i="1"/>
  <c r="HM38" i="1"/>
  <c r="HK38" i="1"/>
  <c r="HI38" i="1"/>
  <c r="HG38" i="1"/>
  <c r="HE38" i="1"/>
  <c r="HC38" i="1"/>
  <c r="HA38" i="1"/>
  <c r="GY38" i="1"/>
  <c r="GW38" i="1"/>
  <c r="GU38" i="1"/>
  <c r="GS38" i="1"/>
  <c r="GQ38" i="1"/>
  <c r="GO38" i="1"/>
  <c r="GM38" i="1"/>
  <c r="GK38" i="1"/>
  <c r="GI38" i="1"/>
  <c r="GG38" i="1"/>
  <c r="GE38" i="1"/>
  <c r="GC38" i="1"/>
  <c r="GA38" i="1"/>
  <c r="FY38" i="1"/>
  <c r="FW38" i="1"/>
  <c r="FU38" i="1"/>
  <c r="FS38" i="1"/>
  <c r="FQ38" i="1"/>
  <c r="FO38" i="1"/>
  <c r="FM38" i="1"/>
  <c r="FK38" i="1"/>
  <c r="FI38" i="1"/>
  <c r="FG38" i="1"/>
  <c r="FE38" i="1"/>
  <c r="FC38" i="1"/>
  <c r="FA38" i="1"/>
  <c r="EY38" i="1"/>
  <c r="EW38" i="1"/>
  <c r="EU38" i="1"/>
  <c r="ES38" i="1"/>
  <c r="EQ38" i="1"/>
  <c r="EO38" i="1"/>
  <c r="EM38" i="1"/>
  <c r="EK38" i="1"/>
  <c r="EI38" i="1"/>
  <c r="EG38" i="1"/>
  <c r="EE38" i="1"/>
  <c r="EC38" i="1"/>
  <c r="EA38" i="1"/>
  <c r="DY38" i="1"/>
  <c r="DW38" i="1"/>
  <c r="DU38" i="1"/>
  <c r="DS38" i="1"/>
  <c r="DQ38" i="1"/>
  <c r="DO38" i="1"/>
  <c r="DM38" i="1"/>
  <c r="DK38" i="1"/>
  <c r="DI38" i="1"/>
  <c r="DG38" i="1"/>
  <c r="DE38" i="1"/>
  <c r="DC38" i="1"/>
  <c r="DA38" i="1"/>
  <c r="CY38" i="1"/>
  <c r="CW38" i="1"/>
  <c r="CU38" i="1"/>
  <c r="CS38" i="1"/>
  <c r="CQ38" i="1"/>
  <c r="CO38" i="1"/>
  <c r="CM38" i="1"/>
  <c r="CK38" i="1"/>
  <c r="CI38" i="1"/>
  <c r="CG38" i="1"/>
  <c r="CE38" i="1"/>
  <c r="CC38" i="1"/>
  <c r="CA38" i="1"/>
  <c r="BY38" i="1"/>
  <c r="BW38" i="1"/>
  <c r="BU38" i="1"/>
  <c r="BS38" i="1"/>
  <c r="BQ38" i="1"/>
  <c r="BO38" i="1"/>
  <c r="BM38" i="1"/>
  <c r="BK38" i="1"/>
  <c r="BI38" i="1"/>
  <c r="BG38" i="1"/>
  <c r="BE38" i="1"/>
  <c r="BC38" i="1"/>
  <c r="BA38" i="1"/>
  <c r="AY38" i="1"/>
  <c r="AW38" i="1"/>
  <c r="AU38" i="1"/>
  <c r="AS38" i="1"/>
  <c r="AQ38" i="1"/>
  <c r="AO38" i="1"/>
  <c r="AM38" i="1"/>
  <c r="AK38" i="1"/>
  <c r="AI38" i="1"/>
  <c r="AG38" i="1"/>
  <c r="AE38" i="1"/>
  <c r="AC38" i="1"/>
  <c r="AA38" i="1"/>
  <c r="Y38" i="1"/>
  <c r="W38" i="1"/>
  <c r="U38" i="1"/>
  <c r="S38" i="1"/>
  <c r="Q38" i="1"/>
  <c r="O38" i="1"/>
  <c r="M38" i="1"/>
  <c r="K38" i="1"/>
  <c r="I38" i="1"/>
  <c r="G38" i="1"/>
  <c r="NM37" i="1"/>
  <c r="NK37" i="1"/>
  <c r="NI37" i="1"/>
  <c r="NG37" i="1"/>
  <c r="NE37" i="1"/>
  <c r="NC37" i="1"/>
  <c r="NA37" i="1"/>
  <c r="MY37" i="1"/>
  <c r="MW37" i="1"/>
  <c r="MU37" i="1"/>
  <c r="MS37" i="1"/>
  <c r="MQ37" i="1"/>
  <c r="MO37" i="1"/>
  <c r="MM37" i="1"/>
  <c r="MK37" i="1"/>
  <c r="MI37" i="1"/>
  <c r="MG37" i="1"/>
  <c r="ME37" i="1"/>
  <c r="MC37" i="1"/>
  <c r="MA37" i="1"/>
  <c r="LY37" i="1"/>
  <c r="LW37" i="1"/>
  <c r="LU37" i="1"/>
  <c r="LS37" i="1"/>
  <c r="LQ37" i="1"/>
  <c r="LO37" i="1"/>
  <c r="LM37" i="1"/>
  <c r="LK37" i="1"/>
  <c r="LI37" i="1"/>
  <c r="LG37" i="1"/>
  <c r="LE37" i="1"/>
  <c r="LC37" i="1"/>
  <c r="LA37" i="1"/>
  <c r="KY37" i="1"/>
  <c r="KW37" i="1"/>
  <c r="KU37" i="1"/>
  <c r="KS37" i="1"/>
  <c r="KQ37" i="1"/>
  <c r="KO37" i="1"/>
  <c r="KM37" i="1"/>
  <c r="KK37" i="1"/>
  <c r="KI37" i="1"/>
  <c r="KG37" i="1"/>
  <c r="KE37" i="1"/>
  <c r="KC37" i="1"/>
  <c r="KA37" i="1"/>
  <c r="JY37" i="1"/>
  <c r="JW37" i="1"/>
  <c r="JU37" i="1"/>
  <c r="JS37" i="1"/>
  <c r="JQ37" i="1"/>
  <c r="JO37" i="1"/>
  <c r="JM37" i="1"/>
  <c r="JK37" i="1"/>
  <c r="JI37" i="1"/>
  <c r="JG37" i="1"/>
  <c r="JE37" i="1"/>
  <c r="JC37" i="1"/>
  <c r="JA37" i="1"/>
  <c r="IY37" i="1"/>
  <c r="IW37" i="1"/>
  <c r="IU37" i="1"/>
  <c r="IS37" i="1"/>
  <c r="IQ37" i="1"/>
  <c r="IO37" i="1"/>
  <c r="IM37" i="1"/>
  <c r="IK37" i="1"/>
  <c r="II37" i="1"/>
  <c r="IG37" i="1"/>
  <c r="IE37" i="1"/>
  <c r="IC37" i="1"/>
  <c r="IA37" i="1"/>
  <c r="HY37" i="1"/>
  <c r="HW37" i="1"/>
  <c r="HU37" i="1"/>
  <c r="HS37" i="1"/>
  <c r="HQ37" i="1"/>
  <c r="HO37" i="1"/>
  <c r="HM37" i="1"/>
  <c r="HK37" i="1"/>
  <c r="HI37" i="1"/>
  <c r="HG37" i="1"/>
  <c r="HE37" i="1"/>
  <c r="HC37" i="1"/>
  <c r="HA37" i="1"/>
  <c r="GY37" i="1"/>
  <c r="GW37" i="1"/>
  <c r="GU37" i="1"/>
  <c r="GS37" i="1"/>
  <c r="GQ37" i="1"/>
  <c r="GO37" i="1"/>
  <c r="GM37" i="1"/>
  <c r="GK37" i="1"/>
  <c r="GI37" i="1"/>
  <c r="GG37" i="1"/>
  <c r="GE37" i="1"/>
  <c r="GC37" i="1"/>
  <c r="GA37" i="1"/>
  <c r="FY37" i="1"/>
  <c r="FW37" i="1"/>
  <c r="FU37" i="1"/>
  <c r="FS37" i="1"/>
  <c r="FQ37" i="1"/>
  <c r="FO37" i="1"/>
  <c r="FM37" i="1"/>
  <c r="FK37" i="1"/>
  <c r="FI37" i="1"/>
  <c r="FG37" i="1"/>
  <c r="FE37" i="1"/>
  <c r="FC37" i="1"/>
  <c r="FA37" i="1"/>
  <c r="EY37" i="1"/>
  <c r="EW37" i="1"/>
  <c r="EU37" i="1"/>
  <c r="ES37" i="1"/>
  <c r="EQ37" i="1"/>
  <c r="EO37" i="1"/>
  <c r="EM37" i="1"/>
  <c r="EK37" i="1"/>
  <c r="EI37" i="1"/>
  <c r="EG37" i="1"/>
  <c r="EE37" i="1"/>
  <c r="EC37" i="1"/>
  <c r="EA37" i="1"/>
  <c r="DY37" i="1"/>
  <c r="DW37" i="1"/>
  <c r="DU37" i="1"/>
  <c r="DS37" i="1"/>
  <c r="DQ37" i="1"/>
  <c r="DO37" i="1"/>
  <c r="DM37" i="1"/>
  <c r="DK37" i="1"/>
  <c r="DI37" i="1"/>
  <c r="DG37" i="1"/>
  <c r="DE37" i="1"/>
  <c r="DC37" i="1"/>
  <c r="DA37" i="1"/>
  <c r="CY37" i="1"/>
  <c r="CW37" i="1"/>
  <c r="CU37" i="1"/>
  <c r="CS37" i="1"/>
  <c r="CQ37" i="1"/>
  <c r="CO37" i="1"/>
  <c r="CM37" i="1"/>
  <c r="CK37" i="1"/>
  <c r="CI37" i="1"/>
  <c r="CG37" i="1"/>
  <c r="CE37" i="1"/>
  <c r="CC37" i="1"/>
  <c r="CA37" i="1"/>
  <c r="BY37" i="1"/>
  <c r="BW37" i="1"/>
  <c r="BU37" i="1"/>
  <c r="BS37" i="1"/>
  <c r="BQ37" i="1"/>
  <c r="BK37" i="1"/>
  <c r="BI37" i="1"/>
  <c r="BG37" i="1"/>
  <c r="BE37" i="1"/>
  <c r="BC37" i="1"/>
  <c r="BA37" i="1"/>
  <c r="AY37" i="1"/>
  <c r="AW37" i="1"/>
  <c r="AU37" i="1"/>
  <c r="AS37" i="1"/>
  <c r="AQ37" i="1"/>
  <c r="AO37" i="1"/>
  <c r="AM37" i="1"/>
  <c r="AK37" i="1"/>
  <c r="AI37" i="1"/>
  <c r="AG37" i="1"/>
  <c r="AE37" i="1"/>
  <c r="AC37" i="1"/>
  <c r="AA37" i="1"/>
  <c r="Y37" i="1"/>
  <c r="W37" i="1"/>
  <c r="U37" i="1"/>
  <c r="S37" i="1"/>
  <c r="Q37" i="1"/>
  <c r="O37" i="1"/>
  <c r="M37" i="1"/>
  <c r="K37" i="1"/>
  <c r="I37" i="1"/>
  <c r="G37" i="1"/>
  <c r="NN37" i="1"/>
  <c r="NL37" i="1"/>
  <c r="NJ37" i="1"/>
  <c r="NH37" i="1"/>
  <c r="NF37" i="1"/>
  <c r="ND37" i="1"/>
  <c r="NB37" i="1"/>
  <c r="MZ37" i="1"/>
  <c r="MX37" i="1"/>
  <c r="MV37" i="1"/>
  <c r="MT37" i="1"/>
  <c r="MR37" i="1"/>
  <c r="MP37" i="1"/>
  <c r="MN37" i="1"/>
  <c r="ML37" i="1"/>
  <c r="MJ37" i="1"/>
  <c r="MH37" i="1"/>
  <c r="MF37" i="1"/>
  <c r="MD37" i="1"/>
  <c r="MB37" i="1"/>
  <c r="LZ37" i="1"/>
  <c r="LX37" i="1"/>
  <c r="LV37" i="1"/>
  <c r="LT37" i="1"/>
  <c r="LR37" i="1"/>
  <c r="LP37" i="1"/>
  <c r="LN37" i="1"/>
  <c r="LL37" i="1"/>
  <c r="LJ37" i="1"/>
  <c r="LH37" i="1"/>
  <c r="LF37" i="1"/>
  <c r="LD37" i="1"/>
  <c r="LB37" i="1"/>
  <c r="KZ37" i="1"/>
  <c r="KX37" i="1"/>
  <c r="KV37" i="1"/>
  <c r="KT37" i="1"/>
  <c r="KR37" i="1"/>
  <c r="KP37" i="1"/>
  <c r="KN37" i="1"/>
  <c r="KL37" i="1"/>
  <c r="KJ37" i="1"/>
  <c r="KH37" i="1"/>
  <c r="KF37" i="1"/>
  <c r="KD37" i="1"/>
  <c r="KB37" i="1"/>
  <c r="JZ37" i="1"/>
  <c r="JX37" i="1"/>
  <c r="JV37" i="1"/>
  <c r="JT37" i="1"/>
  <c r="JR37" i="1"/>
  <c r="JP37" i="1"/>
  <c r="JN37" i="1"/>
  <c r="JL37" i="1"/>
  <c r="JJ37" i="1"/>
  <c r="JH37" i="1"/>
  <c r="JF37" i="1"/>
  <c r="JD37" i="1"/>
  <c r="JB37" i="1"/>
  <c r="IZ37" i="1"/>
  <c r="IX37" i="1"/>
  <c r="IV37" i="1"/>
  <c r="IT37" i="1"/>
  <c r="IR37" i="1"/>
  <c r="IP37" i="1"/>
  <c r="IN37" i="1"/>
  <c r="IL37" i="1"/>
  <c r="IJ37" i="1"/>
  <c r="IH37" i="1"/>
  <c r="IF37" i="1"/>
  <c r="ID37" i="1"/>
  <c r="IB37" i="1"/>
  <c r="HZ37" i="1"/>
  <c r="HX37" i="1"/>
  <c r="HV37" i="1"/>
  <c r="HT37" i="1"/>
  <c r="HR37" i="1"/>
  <c r="HP37" i="1"/>
  <c r="HN37" i="1"/>
  <c r="HL37" i="1"/>
  <c r="HJ37" i="1"/>
  <c r="HH37" i="1"/>
  <c r="HF37" i="1"/>
  <c r="HD37" i="1"/>
  <c r="HB37" i="1"/>
  <c r="GZ37" i="1"/>
  <c r="GX37" i="1"/>
  <c r="GV37" i="1"/>
  <c r="GT37" i="1"/>
  <c r="GR37" i="1"/>
  <c r="GP37" i="1"/>
  <c r="GN37" i="1"/>
  <c r="GL37" i="1"/>
  <c r="GJ37" i="1"/>
  <c r="GH37" i="1"/>
  <c r="GF37" i="1"/>
  <c r="GD37" i="1"/>
  <c r="GB37" i="1"/>
  <c r="FZ37" i="1"/>
  <c r="FX37" i="1"/>
  <c r="FV37" i="1"/>
  <c r="FT37" i="1"/>
  <c r="FR37" i="1"/>
  <c r="FP37" i="1"/>
  <c r="FN37" i="1"/>
  <c r="FL37" i="1"/>
  <c r="FJ37" i="1"/>
  <c r="FH37" i="1"/>
  <c r="FF37" i="1"/>
  <c r="FD37" i="1"/>
  <c r="FB37" i="1"/>
  <c r="EZ37" i="1"/>
  <c r="EX37" i="1"/>
  <c r="EV37" i="1"/>
  <c r="ET37" i="1"/>
  <c r="ER37" i="1"/>
  <c r="EP37" i="1"/>
  <c r="EN37" i="1"/>
  <c r="EL37" i="1"/>
  <c r="EJ37" i="1"/>
  <c r="EH37" i="1"/>
  <c r="EF37" i="1"/>
  <c r="ED37" i="1"/>
  <c r="EB37" i="1"/>
  <c r="DZ37" i="1"/>
  <c r="DX37" i="1"/>
  <c r="DV37" i="1"/>
  <c r="DT37" i="1"/>
  <c r="DR37" i="1"/>
  <c r="DP37" i="1"/>
  <c r="DN37" i="1"/>
  <c r="DL37" i="1"/>
  <c r="DJ37" i="1"/>
  <c r="DH37" i="1"/>
  <c r="DF37" i="1"/>
  <c r="DD37" i="1"/>
  <c r="DB37" i="1"/>
  <c r="CZ37" i="1"/>
  <c r="CX37" i="1"/>
  <c r="CV37" i="1"/>
  <c r="CT37" i="1"/>
  <c r="CP37" i="1"/>
  <c r="CN37" i="1"/>
  <c r="CL37" i="1"/>
  <c r="CJ37" i="1"/>
  <c r="CH37" i="1"/>
  <c r="CF37" i="1"/>
  <c r="CD37" i="1"/>
  <c r="CB37" i="1"/>
  <c r="BZ37" i="1"/>
  <c r="BX37" i="1"/>
  <c r="BV37" i="1"/>
  <c r="BT37" i="1"/>
  <c r="BR37" i="1"/>
  <c r="BJ37" i="1"/>
  <c r="BH37" i="1"/>
  <c r="BF37" i="1"/>
  <c r="BD37" i="1"/>
  <c r="BB37" i="1"/>
  <c r="AZ37" i="1"/>
  <c r="AX37" i="1"/>
  <c r="AV37" i="1"/>
  <c r="AT37" i="1"/>
  <c r="AR37" i="1"/>
  <c r="AP37" i="1"/>
  <c r="AN37" i="1"/>
  <c r="AL37" i="1"/>
  <c r="AJ37" i="1"/>
  <c r="AH37" i="1"/>
  <c r="AF37" i="1"/>
  <c r="AD37" i="1"/>
  <c r="AB37" i="1"/>
  <c r="Z37" i="1"/>
  <c r="X37" i="1"/>
  <c r="V37" i="1"/>
  <c r="T37" i="1"/>
  <c r="R37" i="1"/>
  <c r="P37" i="1"/>
  <c r="N37" i="1"/>
  <c r="L37" i="1"/>
  <c r="J37" i="1"/>
  <c r="H37" i="1"/>
  <c r="F37" i="1"/>
  <c r="NN36" i="1"/>
  <c r="NL36" i="1"/>
  <c r="NJ36" i="1"/>
  <c r="NH36" i="1"/>
  <c r="NF36" i="1"/>
  <c r="ND36" i="1"/>
  <c r="NB36" i="1"/>
  <c r="MZ36" i="1"/>
  <c r="MX36" i="1"/>
  <c r="MV36" i="1"/>
  <c r="MT36" i="1"/>
  <c r="MR36" i="1"/>
  <c r="MP36" i="1"/>
  <c r="MN36" i="1"/>
  <c r="ML36" i="1"/>
  <c r="MJ36" i="1"/>
  <c r="MH36" i="1"/>
  <c r="MF36" i="1"/>
  <c r="MD36" i="1"/>
  <c r="MB36" i="1"/>
  <c r="LZ36" i="1"/>
  <c r="LX36" i="1"/>
  <c r="LV36" i="1"/>
  <c r="LT36" i="1"/>
  <c r="LR36" i="1"/>
  <c r="LP36" i="1"/>
  <c r="LN36" i="1"/>
  <c r="LL36" i="1"/>
  <c r="LJ36" i="1"/>
  <c r="LH36" i="1"/>
  <c r="LF36" i="1"/>
  <c r="LD36" i="1"/>
  <c r="LB36" i="1"/>
  <c r="KZ36" i="1"/>
  <c r="KX36" i="1"/>
  <c r="KV36" i="1"/>
  <c r="KT36" i="1"/>
  <c r="KR36" i="1"/>
  <c r="KP36" i="1"/>
  <c r="KN36" i="1"/>
  <c r="KL36" i="1"/>
  <c r="KJ36" i="1"/>
  <c r="KH36" i="1"/>
  <c r="KF36" i="1"/>
  <c r="KD36" i="1"/>
  <c r="KB36" i="1"/>
  <c r="JZ36" i="1"/>
  <c r="JX36" i="1"/>
  <c r="JV36" i="1"/>
  <c r="JT36" i="1"/>
  <c r="JR36" i="1"/>
  <c r="JP36" i="1"/>
  <c r="JN36" i="1"/>
  <c r="JL36" i="1"/>
  <c r="JJ36" i="1"/>
  <c r="JH36" i="1"/>
  <c r="JF36" i="1"/>
  <c r="JD36" i="1"/>
  <c r="JB36" i="1"/>
  <c r="IZ36" i="1"/>
  <c r="IX36" i="1"/>
  <c r="IV36" i="1"/>
  <c r="IT36" i="1"/>
  <c r="IR36" i="1"/>
  <c r="IP36" i="1"/>
  <c r="IN36" i="1"/>
  <c r="IL36" i="1"/>
  <c r="IJ36" i="1"/>
  <c r="IH36" i="1"/>
  <c r="IF36" i="1"/>
  <c r="ID36" i="1"/>
  <c r="IB36" i="1"/>
  <c r="HZ36" i="1"/>
  <c r="HX36" i="1"/>
  <c r="HV36" i="1"/>
  <c r="HT36" i="1"/>
  <c r="HR36" i="1"/>
  <c r="HP36" i="1"/>
  <c r="HN36" i="1"/>
  <c r="HL36" i="1"/>
  <c r="HJ36" i="1"/>
  <c r="HH36" i="1"/>
  <c r="HF36" i="1"/>
  <c r="HD36" i="1"/>
  <c r="HB36" i="1"/>
  <c r="GZ36" i="1"/>
  <c r="GX36" i="1"/>
  <c r="GV36" i="1"/>
  <c r="GT36" i="1"/>
  <c r="GR36" i="1"/>
  <c r="GP36" i="1"/>
  <c r="GN36" i="1"/>
  <c r="GL36" i="1"/>
  <c r="GJ36" i="1"/>
  <c r="GH36" i="1"/>
  <c r="GF36" i="1"/>
  <c r="GD36" i="1"/>
  <c r="GB36" i="1"/>
  <c r="FZ36" i="1"/>
  <c r="FX36" i="1"/>
  <c r="FV36" i="1"/>
  <c r="FT36" i="1"/>
  <c r="FR36" i="1"/>
  <c r="FP36" i="1"/>
  <c r="FN36" i="1"/>
  <c r="FL36" i="1"/>
  <c r="FJ36" i="1"/>
  <c r="FH36" i="1"/>
  <c r="FF36" i="1"/>
  <c r="FD36" i="1"/>
  <c r="FB36" i="1"/>
  <c r="EZ36" i="1"/>
  <c r="EX36" i="1"/>
  <c r="EV36" i="1"/>
  <c r="ET36" i="1"/>
  <c r="ER36" i="1"/>
  <c r="EP36" i="1"/>
  <c r="EN36" i="1"/>
  <c r="EL36" i="1"/>
  <c r="EJ36" i="1"/>
  <c r="EH36" i="1"/>
  <c r="EF36" i="1"/>
  <c r="ED36" i="1"/>
  <c r="EB36" i="1"/>
  <c r="DZ36" i="1"/>
  <c r="DX36" i="1"/>
  <c r="DV36" i="1"/>
  <c r="DT36" i="1"/>
  <c r="DR36" i="1"/>
  <c r="DP36" i="1"/>
  <c r="DN36" i="1"/>
  <c r="DL36" i="1"/>
  <c r="DJ36" i="1"/>
  <c r="DH36" i="1"/>
  <c r="DF36" i="1"/>
  <c r="DD36" i="1"/>
  <c r="DB36" i="1"/>
  <c r="CZ36" i="1"/>
  <c r="CX36" i="1"/>
  <c r="CV36" i="1"/>
  <c r="CT36" i="1"/>
  <c r="CP36" i="1"/>
  <c r="CN36" i="1"/>
  <c r="CL36" i="1"/>
  <c r="CJ36" i="1"/>
  <c r="CH36" i="1"/>
  <c r="CF36" i="1"/>
  <c r="CD36" i="1"/>
  <c r="CB36" i="1"/>
  <c r="BZ36" i="1"/>
  <c r="BX36" i="1"/>
  <c r="BV36" i="1"/>
  <c r="BT36" i="1"/>
  <c r="NM36" i="1"/>
  <c r="NK36" i="1"/>
  <c r="NI36" i="1"/>
  <c r="NG36" i="1"/>
  <c r="NE36" i="1"/>
  <c r="NC36" i="1"/>
  <c r="NA36" i="1"/>
  <c r="MY36" i="1"/>
  <c r="MW36" i="1"/>
  <c r="MU36" i="1"/>
  <c r="MS36" i="1"/>
  <c r="MQ36" i="1"/>
  <c r="MO36" i="1"/>
  <c r="MM36" i="1"/>
  <c r="MK36" i="1"/>
  <c r="MI36" i="1"/>
  <c r="MG36" i="1"/>
  <c r="ME36" i="1"/>
  <c r="MC36" i="1"/>
  <c r="MA36" i="1"/>
  <c r="LY36" i="1"/>
  <c r="LW36" i="1"/>
  <c r="LU36" i="1"/>
  <c r="LS36" i="1"/>
  <c r="LQ36" i="1"/>
  <c r="LO36" i="1"/>
  <c r="LM36" i="1"/>
  <c r="LK36" i="1"/>
  <c r="LI36" i="1"/>
  <c r="LG36" i="1"/>
  <c r="LE36" i="1"/>
  <c r="LC36" i="1"/>
  <c r="LA36" i="1"/>
  <c r="KY36" i="1"/>
  <c r="KW36" i="1"/>
  <c r="KU36" i="1"/>
  <c r="KS36" i="1"/>
  <c r="KQ36" i="1"/>
  <c r="KO36" i="1"/>
  <c r="KM36" i="1"/>
  <c r="KK36" i="1"/>
  <c r="KI36" i="1"/>
  <c r="KG36" i="1"/>
  <c r="KE36" i="1"/>
  <c r="KC36" i="1"/>
  <c r="KA36" i="1"/>
  <c r="JY36" i="1"/>
  <c r="JW36" i="1"/>
  <c r="JU36" i="1"/>
  <c r="JS36" i="1"/>
  <c r="JQ36" i="1"/>
  <c r="JO36" i="1"/>
  <c r="JM36" i="1"/>
  <c r="JK36" i="1"/>
  <c r="JI36" i="1"/>
  <c r="JG36" i="1"/>
  <c r="JE36" i="1"/>
  <c r="JC36" i="1"/>
  <c r="JA36" i="1"/>
  <c r="IY36" i="1"/>
  <c r="IW36" i="1"/>
  <c r="IU36" i="1"/>
  <c r="IS36" i="1"/>
  <c r="IQ36" i="1"/>
  <c r="IO36" i="1"/>
  <c r="IM36" i="1"/>
  <c r="IK36" i="1"/>
  <c r="II36" i="1"/>
  <c r="IG36" i="1"/>
  <c r="IE36" i="1"/>
  <c r="IC36" i="1"/>
  <c r="IA36" i="1"/>
  <c r="HY36" i="1"/>
  <c r="HW36" i="1"/>
  <c r="HU36" i="1"/>
  <c r="HS36" i="1"/>
  <c r="HQ36" i="1"/>
  <c r="HO36" i="1"/>
  <c r="HM36" i="1"/>
  <c r="HK36" i="1"/>
  <c r="HI36" i="1"/>
  <c r="HG36" i="1"/>
  <c r="HE36" i="1"/>
  <c r="HC36" i="1"/>
  <c r="HA36" i="1"/>
  <c r="GY36" i="1"/>
  <c r="GW36" i="1"/>
  <c r="GU36" i="1"/>
  <c r="GS36" i="1"/>
  <c r="GQ36" i="1"/>
  <c r="GO36" i="1"/>
  <c r="GM36" i="1"/>
  <c r="GK36" i="1"/>
  <c r="GI36" i="1"/>
  <c r="GG36" i="1"/>
  <c r="GE36" i="1"/>
  <c r="GC36" i="1"/>
  <c r="GA36" i="1"/>
  <c r="FY36" i="1"/>
  <c r="FW36" i="1"/>
  <c r="FU36" i="1"/>
  <c r="FS36" i="1"/>
  <c r="FQ36" i="1"/>
  <c r="FO36" i="1"/>
  <c r="FM36" i="1"/>
  <c r="FK36" i="1"/>
  <c r="FI36" i="1"/>
  <c r="FG36" i="1"/>
  <c r="FE36" i="1"/>
  <c r="FC36" i="1"/>
  <c r="FA36" i="1"/>
  <c r="EY36" i="1"/>
  <c r="EW36" i="1"/>
  <c r="EU36" i="1"/>
  <c r="ES36" i="1"/>
  <c r="EQ36" i="1"/>
  <c r="EO36" i="1"/>
  <c r="EM36" i="1"/>
  <c r="EK36" i="1"/>
  <c r="EI36" i="1"/>
  <c r="EG36" i="1"/>
  <c r="EE36" i="1"/>
  <c r="EC36" i="1"/>
  <c r="EA36" i="1"/>
  <c r="DY36" i="1"/>
  <c r="DW36" i="1"/>
  <c r="DU36" i="1"/>
  <c r="DS36" i="1"/>
  <c r="DQ36" i="1"/>
  <c r="DO36" i="1"/>
  <c r="DM36" i="1"/>
  <c r="DK36" i="1"/>
  <c r="DI36" i="1"/>
  <c r="DG36" i="1"/>
  <c r="DE36" i="1"/>
  <c r="DC36" i="1"/>
  <c r="DA36" i="1"/>
  <c r="CY36" i="1"/>
  <c r="CW36" i="1"/>
  <c r="CU36" i="1"/>
  <c r="CS36" i="1"/>
  <c r="CQ36" i="1"/>
  <c r="CO36" i="1"/>
  <c r="CM36" i="1"/>
  <c r="CI36" i="1"/>
  <c r="CG36" i="1"/>
  <c r="CE36" i="1"/>
  <c r="CC36" i="1"/>
  <c r="CA36" i="1"/>
  <c r="BY36" i="1"/>
  <c r="BW36" i="1"/>
  <c r="BU36" i="1"/>
  <c r="BS36" i="1"/>
  <c r="NM35" i="1"/>
  <c r="NK35" i="1"/>
  <c r="NI35" i="1"/>
  <c r="NG35" i="1"/>
  <c r="NE35" i="1"/>
  <c r="NC35" i="1"/>
  <c r="NA35" i="1"/>
  <c r="MY35" i="1"/>
  <c r="MW35" i="1"/>
  <c r="MU35" i="1"/>
  <c r="MS35" i="1"/>
  <c r="MQ35" i="1"/>
  <c r="MO35" i="1"/>
  <c r="MM35" i="1"/>
  <c r="MK35" i="1"/>
  <c r="MI35" i="1"/>
  <c r="MG35" i="1"/>
  <c r="ME35" i="1"/>
  <c r="MC35" i="1"/>
  <c r="MA35" i="1"/>
  <c r="LY35" i="1"/>
  <c r="LW35" i="1"/>
  <c r="LU35" i="1"/>
  <c r="LS35" i="1"/>
  <c r="LQ35" i="1"/>
  <c r="LO35" i="1"/>
  <c r="LM35" i="1"/>
  <c r="LK35" i="1"/>
  <c r="LI35" i="1"/>
  <c r="LG35" i="1"/>
  <c r="LE35" i="1"/>
  <c r="LC35" i="1"/>
  <c r="LA35" i="1"/>
  <c r="KY35" i="1"/>
  <c r="KW35" i="1"/>
  <c r="KU35" i="1"/>
  <c r="KS35" i="1"/>
  <c r="KQ35" i="1"/>
  <c r="KO35" i="1"/>
  <c r="KM35" i="1"/>
  <c r="KK35" i="1"/>
  <c r="KI35" i="1"/>
  <c r="KG35" i="1"/>
  <c r="KE35" i="1"/>
  <c r="KC35" i="1"/>
  <c r="KA35" i="1"/>
  <c r="JY35" i="1"/>
  <c r="JW35" i="1"/>
  <c r="JU35" i="1"/>
  <c r="JS35" i="1"/>
  <c r="JQ35" i="1"/>
  <c r="JO35" i="1"/>
  <c r="JM35" i="1"/>
  <c r="JK35" i="1"/>
  <c r="JI35" i="1"/>
  <c r="JG35" i="1"/>
  <c r="JE35" i="1"/>
  <c r="JC35" i="1"/>
  <c r="JA35" i="1"/>
  <c r="IY35" i="1"/>
  <c r="IW35" i="1"/>
  <c r="IU35" i="1"/>
  <c r="IS35" i="1"/>
  <c r="IQ35" i="1"/>
  <c r="IO35" i="1"/>
  <c r="IM35" i="1"/>
  <c r="IK35" i="1"/>
  <c r="II35" i="1"/>
  <c r="IG35" i="1"/>
  <c r="IE35" i="1"/>
  <c r="IC35" i="1"/>
  <c r="IA35" i="1"/>
  <c r="HY35" i="1"/>
  <c r="HW35" i="1"/>
  <c r="HU35" i="1"/>
  <c r="HS35" i="1"/>
  <c r="HQ35" i="1"/>
  <c r="HO35" i="1"/>
  <c r="HM35" i="1"/>
  <c r="HK35" i="1"/>
  <c r="HI35" i="1"/>
  <c r="HG35" i="1"/>
  <c r="HE35" i="1"/>
  <c r="HC35" i="1"/>
  <c r="HA35" i="1"/>
  <c r="GY35" i="1"/>
  <c r="GW35" i="1"/>
  <c r="GU35" i="1"/>
  <c r="GS35" i="1"/>
  <c r="GQ35" i="1"/>
  <c r="GO35" i="1"/>
  <c r="GM35" i="1"/>
  <c r="GK35" i="1"/>
  <c r="GI35" i="1"/>
  <c r="GG35" i="1"/>
  <c r="GE35" i="1"/>
  <c r="GC35" i="1"/>
  <c r="GA35" i="1"/>
  <c r="FY35" i="1"/>
  <c r="FW35" i="1"/>
  <c r="FU35" i="1"/>
  <c r="FS35" i="1"/>
  <c r="FQ35" i="1"/>
  <c r="FO35" i="1"/>
  <c r="FM35" i="1"/>
  <c r="FK35" i="1"/>
  <c r="FI35" i="1"/>
  <c r="FG35" i="1"/>
  <c r="FE35" i="1"/>
  <c r="FC35" i="1"/>
  <c r="FA35" i="1"/>
  <c r="EY35" i="1"/>
  <c r="EW35" i="1"/>
  <c r="EU35" i="1"/>
  <c r="ES35" i="1"/>
  <c r="EQ35" i="1"/>
  <c r="EO35" i="1"/>
  <c r="EM35" i="1"/>
  <c r="EK35" i="1"/>
  <c r="EI35" i="1"/>
  <c r="EG35" i="1"/>
  <c r="EE35" i="1"/>
  <c r="EC35" i="1"/>
  <c r="EA35" i="1"/>
  <c r="DY35" i="1"/>
  <c r="DW35" i="1"/>
  <c r="DU35" i="1"/>
  <c r="DS35" i="1"/>
  <c r="DQ35" i="1"/>
  <c r="DO35" i="1"/>
  <c r="DM35" i="1"/>
  <c r="DK35" i="1"/>
  <c r="DI35" i="1"/>
  <c r="DG35" i="1"/>
  <c r="DE35" i="1"/>
  <c r="DC35" i="1"/>
  <c r="DA35" i="1"/>
  <c r="CY35" i="1"/>
  <c r="CW35" i="1"/>
  <c r="CU35" i="1"/>
  <c r="CS35" i="1"/>
  <c r="CQ35" i="1"/>
  <c r="CO35" i="1"/>
  <c r="CM35" i="1"/>
  <c r="CI35" i="1"/>
  <c r="CG35" i="1"/>
  <c r="CE35" i="1"/>
  <c r="CC35" i="1"/>
  <c r="CA35" i="1"/>
  <c r="BY35" i="1"/>
  <c r="BW35" i="1"/>
  <c r="BU35" i="1"/>
  <c r="BS35" i="1"/>
  <c r="NN35" i="1"/>
  <c r="NL35" i="1"/>
  <c r="NJ35" i="1"/>
  <c r="NH35" i="1"/>
  <c r="NF35" i="1"/>
  <c r="ND35" i="1"/>
  <c r="NB35" i="1"/>
  <c r="MZ35" i="1"/>
  <c r="MX35" i="1"/>
  <c r="MV35" i="1"/>
  <c r="MT35" i="1"/>
  <c r="MR35" i="1"/>
  <c r="MP35" i="1"/>
  <c r="MN35" i="1"/>
  <c r="ML35" i="1"/>
  <c r="MJ35" i="1"/>
  <c r="MH35" i="1"/>
  <c r="MF35" i="1"/>
  <c r="MD35" i="1"/>
  <c r="MB35" i="1"/>
  <c r="LZ35" i="1"/>
  <c r="LX35" i="1"/>
  <c r="LV35" i="1"/>
  <c r="LT35" i="1"/>
  <c r="LR35" i="1"/>
  <c r="LP35" i="1"/>
  <c r="LN35" i="1"/>
  <c r="LL35" i="1"/>
  <c r="LJ35" i="1"/>
  <c r="LH35" i="1"/>
  <c r="LF35" i="1"/>
  <c r="LD35" i="1"/>
  <c r="LB35" i="1"/>
  <c r="KZ35" i="1"/>
  <c r="KX35" i="1"/>
  <c r="KV35" i="1"/>
  <c r="KT35" i="1"/>
  <c r="KR35" i="1"/>
  <c r="KP35" i="1"/>
  <c r="KN35" i="1"/>
  <c r="KL35" i="1"/>
  <c r="KJ35" i="1"/>
  <c r="KH35" i="1"/>
  <c r="KF35" i="1"/>
  <c r="KD35" i="1"/>
  <c r="KB35" i="1"/>
  <c r="JZ35" i="1"/>
  <c r="JX35" i="1"/>
  <c r="JV35" i="1"/>
  <c r="JT35" i="1"/>
  <c r="JR35" i="1"/>
  <c r="JP35" i="1"/>
  <c r="JN35" i="1"/>
  <c r="JL35" i="1"/>
  <c r="JJ35" i="1"/>
  <c r="JH35" i="1"/>
  <c r="JF35" i="1"/>
  <c r="JD35" i="1"/>
  <c r="JB35" i="1"/>
  <c r="IZ35" i="1"/>
  <c r="IX35" i="1"/>
  <c r="IV35" i="1"/>
  <c r="IT35" i="1"/>
  <c r="IR35" i="1"/>
  <c r="IP35" i="1"/>
  <c r="IN35" i="1"/>
  <c r="IL35" i="1"/>
  <c r="IJ35" i="1"/>
  <c r="IH35" i="1"/>
  <c r="IF35" i="1"/>
  <c r="ID35" i="1"/>
  <c r="IB35" i="1"/>
  <c r="HZ35" i="1"/>
  <c r="HX35" i="1"/>
  <c r="HV35" i="1"/>
  <c r="HT35" i="1"/>
  <c r="HR35" i="1"/>
  <c r="HP35" i="1"/>
  <c r="HN35" i="1"/>
  <c r="HL35" i="1"/>
  <c r="HJ35" i="1"/>
  <c r="HH35" i="1"/>
  <c r="HF35" i="1"/>
  <c r="HD35" i="1"/>
  <c r="HB35" i="1"/>
  <c r="GZ35" i="1"/>
  <c r="GX35" i="1"/>
  <c r="GV35" i="1"/>
  <c r="GT35" i="1"/>
  <c r="GR35" i="1"/>
  <c r="GP35" i="1"/>
  <c r="GN35" i="1"/>
  <c r="GL35" i="1"/>
  <c r="GJ35" i="1"/>
  <c r="GH35" i="1"/>
  <c r="GF35" i="1"/>
  <c r="GD35" i="1"/>
  <c r="GB35" i="1"/>
  <c r="FZ35" i="1"/>
  <c r="FX35" i="1"/>
  <c r="FV35" i="1"/>
  <c r="FT35" i="1"/>
  <c r="FR35" i="1"/>
  <c r="FP35" i="1"/>
  <c r="FN35" i="1"/>
  <c r="FL35" i="1"/>
  <c r="FJ35" i="1"/>
  <c r="FH35" i="1"/>
  <c r="FF35" i="1"/>
  <c r="FD35" i="1"/>
  <c r="FB35" i="1"/>
  <c r="EZ35" i="1"/>
  <c r="EX35" i="1"/>
  <c r="EV35" i="1"/>
  <c r="ET35" i="1"/>
  <c r="ER35" i="1"/>
  <c r="EP35" i="1"/>
  <c r="EN35" i="1"/>
  <c r="EL35" i="1"/>
  <c r="EJ35" i="1"/>
  <c r="EH35" i="1"/>
  <c r="EF35" i="1"/>
  <c r="ED35" i="1"/>
  <c r="EB35" i="1"/>
  <c r="DZ35" i="1"/>
  <c r="DX35" i="1"/>
  <c r="DV35" i="1"/>
  <c r="DT35" i="1"/>
  <c r="DR35" i="1"/>
  <c r="DP35" i="1"/>
  <c r="DN35" i="1"/>
  <c r="DL35" i="1"/>
  <c r="DJ35" i="1"/>
  <c r="DH35" i="1"/>
  <c r="DF35" i="1"/>
  <c r="DD35" i="1"/>
  <c r="DB35" i="1"/>
  <c r="CZ35" i="1"/>
  <c r="CX35" i="1"/>
  <c r="CV35" i="1"/>
  <c r="CT35" i="1"/>
  <c r="CP35" i="1"/>
  <c r="CN35" i="1"/>
  <c r="CL35" i="1"/>
  <c r="CJ35" i="1"/>
  <c r="CH35" i="1"/>
  <c r="CF35" i="1"/>
  <c r="CD35" i="1"/>
  <c r="CB35" i="1"/>
  <c r="BZ35" i="1"/>
  <c r="BX35" i="1"/>
  <c r="BV35" i="1"/>
  <c r="BT35" i="1"/>
  <c r="NN34" i="1"/>
  <c r="NL34" i="1"/>
  <c r="NJ34" i="1"/>
  <c r="NH34" i="1"/>
  <c r="NF34" i="1"/>
  <c r="ND34" i="1"/>
  <c r="NB34" i="1"/>
  <c r="MZ34" i="1"/>
  <c r="MX34" i="1"/>
  <c r="MV34" i="1"/>
  <c r="MT34" i="1"/>
  <c r="MR34" i="1"/>
  <c r="MP34" i="1"/>
  <c r="MN34" i="1"/>
  <c r="ML34" i="1"/>
  <c r="MJ34" i="1"/>
  <c r="MH34" i="1"/>
  <c r="MF34" i="1"/>
  <c r="MD34" i="1"/>
  <c r="MB34" i="1"/>
  <c r="LZ34" i="1"/>
  <c r="LX34" i="1"/>
  <c r="LV34" i="1"/>
  <c r="LT34" i="1"/>
  <c r="LR34" i="1"/>
  <c r="LP34" i="1"/>
  <c r="LN34" i="1"/>
  <c r="LL34" i="1"/>
  <c r="LJ34" i="1"/>
  <c r="LH34" i="1"/>
  <c r="LF34" i="1"/>
  <c r="LD34" i="1"/>
  <c r="LB34" i="1"/>
  <c r="KZ34" i="1"/>
  <c r="KX34" i="1"/>
  <c r="KV34" i="1"/>
  <c r="KT34" i="1"/>
  <c r="KR34" i="1"/>
  <c r="KP34" i="1"/>
  <c r="KN34" i="1"/>
  <c r="KL34" i="1"/>
  <c r="KJ34" i="1"/>
  <c r="KH34" i="1"/>
  <c r="KF34" i="1"/>
  <c r="KD34" i="1"/>
  <c r="KB34" i="1"/>
  <c r="JZ34" i="1"/>
  <c r="JX34" i="1"/>
  <c r="JV34" i="1"/>
  <c r="JT34" i="1"/>
  <c r="JR34" i="1"/>
  <c r="JP34" i="1"/>
  <c r="JN34" i="1"/>
  <c r="JL34" i="1"/>
  <c r="JJ34" i="1"/>
  <c r="JH34" i="1"/>
  <c r="JF34" i="1"/>
  <c r="JD34" i="1"/>
  <c r="JB34" i="1"/>
  <c r="IZ34" i="1"/>
  <c r="IX34" i="1"/>
  <c r="IV34" i="1"/>
  <c r="IT34" i="1"/>
  <c r="IR34" i="1"/>
  <c r="IP34" i="1"/>
  <c r="IN34" i="1"/>
  <c r="IL34" i="1"/>
  <c r="IJ34" i="1"/>
  <c r="IH34" i="1"/>
  <c r="IF34" i="1"/>
  <c r="ID34" i="1"/>
  <c r="IB34" i="1"/>
  <c r="HZ34" i="1"/>
  <c r="HX34" i="1"/>
  <c r="HV34" i="1"/>
  <c r="HT34" i="1"/>
  <c r="HR34" i="1"/>
  <c r="HP34" i="1"/>
  <c r="HN34" i="1"/>
  <c r="HL34" i="1"/>
  <c r="HJ34" i="1"/>
  <c r="HH34" i="1"/>
  <c r="HF34" i="1"/>
  <c r="HD34" i="1"/>
  <c r="HB34" i="1"/>
  <c r="GZ34" i="1"/>
  <c r="GX34" i="1"/>
  <c r="GV34" i="1"/>
  <c r="GT34" i="1"/>
  <c r="GR34" i="1"/>
  <c r="GP34" i="1"/>
  <c r="GN34" i="1"/>
  <c r="GL34" i="1"/>
  <c r="GJ34" i="1"/>
  <c r="GH34" i="1"/>
  <c r="GF34" i="1"/>
  <c r="GD34" i="1"/>
  <c r="GB34" i="1"/>
  <c r="FZ34" i="1"/>
  <c r="FX34" i="1"/>
  <c r="FV34" i="1"/>
  <c r="FT34" i="1"/>
  <c r="FR34" i="1"/>
  <c r="FP34" i="1"/>
  <c r="FN34" i="1"/>
  <c r="FL34" i="1"/>
  <c r="FJ34" i="1"/>
  <c r="FH34" i="1"/>
  <c r="FF34" i="1"/>
  <c r="FD34" i="1"/>
  <c r="FB34" i="1"/>
  <c r="EZ34" i="1"/>
  <c r="EX34" i="1"/>
  <c r="EV34" i="1"/>
  <c r="ET34" i="1"/>
  <c r="ER34" i="1"/>
  <c r="EP34" i="1"/>
  <c r="EN34" i="1"/>
  <c r="EL34" i="1"/>
  <c r="EJ34" i="1"/>
  <c r="EH34" i="1"/>
  <c r="EF34" i="1"/>
  <c r="ED34" i="1"/>
  <c r="EB34" i="1"/>
  <c r="DZ34" i="1"/>
  <c r="DX34" i="1"/>
  <c r="DV34" i="1"/>
  <c r="DT34" i="1"/>
  <c r="DR34" i="1"/>
  <c r="DP34" i="1"/>
  <c r="DN34" i="1"/>
  <c r="DL34" i="1"/>
  <c r="DJ34" i="1"/>
  <c r="DH34" i="1"/>
  <c r="DF34" i="1"/>
  <c r="DD34" i="1"/>
  <c r="DB34" i="1"/>
  <c r="CZ34" i="1"/>
  <c r="CX34" i="1"/>
  <c r="CV34" i="1"/>
  <c r="CT34" i="1"/>
  <c r="CP34" i="1"/>
  <c r="CL34" i="1"/>
  <c r="CJ34" i="1"/>
  <c r="CH34" i="1"/>
  <c r="CF34" i="1"/>
  <c r="CD34" i="1"/>
  <c r="CB34" i="1"/>
  <c r="BZ34" i="1"/>
  <c r="BX34" i="1"/>
  <c r="BV34" i="1"/>
  <c r="BT34" i="1"/>
  <c r="NM34" i="1"/>
  <c r="NK34" i="1"/>
  <c r="NI34" i="1"/>
  <c r="NG34" i="1"/>
  <c r="NE34" i="1"/>
  <c r="NC34" i="1"/>
  <c r="NA34" i="1"/>
  <c r="MY34" i="1"/>
  <c r="MW34" i="1"/>
  <c r="MU34" i="1"/>
  <c r="MS34" i="1"/>
  <c r="MQ34" i="1"/>
  <c r="MO34" i="1"/>
  <c r="MM34" i="1"/>
  <c r="MK34" i="1"/>
  <c r="MI34" i="1"/>
  <c r="MG34" i="1"/>
  <c r="ME34" i="1"/>
  <c r="MC34" i="1"/>
  <c r="MA34" i="1"/>
  <c r="LY34" i="1"/>
  <c r="LW34" i="1"/>
  <c r="LU34" i="1"/>
  <c r="LS34" i="1"/>
  <c r="LQ34" i="1"/>
  <c r="LO34" i="1"/>
  <c r="LM34" i="1"/>
  <c r="LK34" i="1"/>
  <c r="LI34" i="1"/>
  <c r="LG34" i="1"/>
  <c r="LE34" i="1"/>
  <c r="LC34" i="1"/>
  <c r="LA34" i="1"/>
  <c r="KY34" i="1"/>
  <c r="KW34" i="1"/>
  <c r="KU34" i="1"/>
  <c r="KS34" i="1"/>
  <c r="KQ34" i="1"/>
  <c r="KO34" i="1"/>
  <c r="KM34" i="1"/>
  <c r="KK34" i="1"/>
  <c r="KI34" i="1"/>
  <c r="KG34" i="1"/>
  <c r="KE34" i="1"/>
  <c r="KC34" i="1"/>
  <c r="KA34" i="1"/>
  <c r="JY34" i="1"/>
  <c r="JW34" i="1"/>
  <c r="JU34" i="1"/>
  <c r="JS34" i="1"/>
  <c r="JQ34" i="1"/>
  <c r="JO34" i="1"/>
  <c r="JM34" i="1"/>
  <c r="JK34" i="1"/>
  <c r="JI34" i="1"/>
  <c r="JG34" i="1"/>
  <c r="JE34" i="1"/>
  <c r="JC34" i="1"/>
  <c r="JA34" i="1"/>
  <c r="IY34" i="1"/>
  <c r="IW34" i="1"/>
  <c r="IU34" i="1"/>
  <c r="IS34" i="1"/>
  <c r="IQ34" i="1"/>
  <c r="IO34" i="1"/>
  <c r="IM34" i="1"/>
  <c r="IK34" i="1"/>
  <c r="II34" i="1"/>
  <c r="IG34" i="1"/>
  <c r="IE34" i="1"/>
  <c r="IC34" i="1"/>
  <c r="IA34" i="1"/>
  <c r="HY34" i="1"/>
  <c r="HW34" i="1"/>
  <c r="HU34" i="1"/>
  <c r="HS34" i="1"/>
  <c r="HQ34" i="1"/>
  <c r="HO34" i="1"/>
  <c r="HM34" i="1"/>
  <c r="HK34" i="1"/>
  <c r="HI34" i="1"/>
  <c r="HG34" i="1"/>
  <c r="HE34" i="1"/>
  <c r="HC34" i="1"/>
  <c r="HA34" i="1"/>
  <c r="GY34" i="1"/>
  <c r="GW34" i="1"/>
  <c r="GU34" i="1"/>
  <c r="GS34" i="1"/>
  <c r="GQ34" i="1"/>
  <c r="GO34" i="1"/>
  <c r="GM34" i="1"/>
  <c r="GK34" i="1"/>
  <c r="GI34" i="1"/>
  <c r="GG34" i="1"/>
  <c r="GE34" i="1"/>
  <c r="GC34" i="1"/>
  <c r="GA34" i="1"/>
  <c r="FY34" i="1"/>
  <c r="FW34" i="1"/>
  <c r="FU34" i="1"/>
  <c r="FS34" i="1"/>
  <c r="FQ34" i="1"/>
  <c r="FO34" i="1"/>
  <c r="FM34" i="1"/>
  <c r="FK34" i="1"/>
  <c r="FI34" i="1"/>
  <c r="FG34" i="1"/>
  <c r="FE34" i="1"/>
  <c r="FC34" i="1"/>
  <c r="FA34" i="1"/>
  <c r="EY34" i="1"/>
  <c r="EW34" i="1"/>
  <c r="EU34" i="1"/>
  <c r="ES34" i="1"/>
  <c r="EQ34" i="1"/>
  <c r="EO34" i="1"/>
  <c r="EM34" i="1"/>
  <c r="EK34" i="1"/>
  <c r="EI34" i="1"/>
  <c r="EG34" i="1"/>
  <c r="EE34" i="1"/>
  <c r="EC34" i="1"/>
  <c r="EA34" i="1"/>
  <c r="DY34" i="1"/>
  <c r="DW34" i="1"/>
  <c r="DU34" i="1"/>
  <c r="DS34" i="1"/>
  <c r="DQ34" i="1"/>
  <c r="DO34" i="1"/>
  <c r="DM34" i="1"/>
  <c r="DK34" i="1"/>
  <c r="DI34" i="1"/>
  <c r="DG34" i="1"/>
  <c r="DE34" i="1"/>
  <c r="DC34" i="1"/>
  <c r="DA34" i="1"/>
  <c r="CY34" i="1"/>
  <c r="CW34" i="1"/>
  <c r="CU34" i="1"/>
  <c r="CS34" i="1"/>
  <c r="CQ34" i="1"/>
  <c r="CO34" i="1"/>
  <c r="CM34" i="1"/>
  <c r="CI34" i="1"/>
  <c r="CG34" i="1"/>
  <c r="CE34" i="1"/>
  <c r="CA34" i="1"/>
  <c r="BY34" i="1"/>
  <c r="BW34" i="1"/>
  <c r="BU34" i="1"/>
  <c r="BS34" i="1"/>
  <c r="NM33" i="1"/>
  <c r="NK33" i="1"/>
  <c r="NI33" i="1"/>
  <c r="NG33" i="1"/>
  <c r="NE33" i="1"/>
  <c r="NC33" i="1"/>
  <c r="NA33" i="1"/>
  <c r="MY33" i="1"/>
  <c r="MW33" i="1"/>
  <c r="MU33" i="1"/>
  <c r="MS33" i="1"/>
  <c r="MQ33" i="1"/>
  <c r="MO33" i="1"/>
  <c r="MM33" i="1"/>
  <c r="MK33" i="1"/>
  <c r="MI33" i="1"/>
  <c r="MG33" i="1"/>
  <c r="ME33" i="1"/>
  <c r="MC33" i="1"/>
  <c r="MA33" i="1"/>
  <c r="LY33" i="1"/>
  <c r="LW33" i="1"/>
  <c r="LU33" i="1"/>
  <c r="LS33" i="1"/>
  <c r="LQ33" i="1"/>
  <c r="LO33" i="1"/>
  <c r="LM33" i="1"/>
  <c r="LK33" i="1"/>
  <c r="LI33" i="1"/>
  <c r="LG33" i="1"/>
  <c r="LE33" i="1"/>
  <c r="LC33" i="1"/>
  <c r="LA33" i="1"/>
  <c r="KY33" i="1"/>
  <c r="KW33" i="1"/>
  <c r="KU33" i="1"/>
  <c r="KS33" i="1"/>
  <c r="KQ33" i="1"/>
  <c r="KO33" i="1"/>
  <c r="KM33" i="1"/>
  <c r="KK33" i="1"/>
  <c r="KI33" i="1"/>
  <c r="KG33" i="1"/>
  <c r="KE33" i="1"/>
  <c r="KC33" i="1"/>
  <c r="KA33" i="1"/>
  <c r="JY33" i="1"/>
  <c r="JW33" i="1"/>
  <c r="JU33" i="1"/>
  <c r="JS33" i="1"/>
  <c r="JQ33" i="1"/>
  <c r="JO33" i="1"/>
  <c r="JM33" i="1"/>
  <c r="JK33" i="1"/>
  <c r="JI33" i="1"/>
  <c r="JG33" i="1"/>
  <c r="JE33" i="1"/>
  <c r="JC33" i="1"/>
  <c r="JA33" i="1"/>
  <c r="IY33" i="1"/>
  <c r="IW33" i="1"/>
  <c r="IU33" i="1"/>
  <c r="IS33" i="1"/>
  <c r="IQ33" i="1"/>
  <c r="IO33" i="1"/>
  <c r="IM33" i="1"/>
  <c r="IK33" i="1"/>
  <c r="II33" i="1"/>
  <c r="IG33" i="1"/>
  <c r="IE33" i="1"/>
  <c r="IC33" i="1"/>
  <c r="IA33" i="1"/>
  <c r="HY33" i="1"/>
  <c r="HW33" i="1"/>
  <c r="HU33" i="1"/>
  <c r="HS33" i="1"/>
  <c r="HQ33" i="1"/>
  <c r="HO33" i="1"/>
  <c r="HM33" i="1"/>
  <c r="HK33" i="1"/>
  <c r="HI33" i="1"/>
  <c r="HG33" i="1"/>
  <c r="HE33" i="1"/>
  <c r="HC33" i="1"/>
  <c r="HA33" i="1"/>
  <c r="GY33" i="1"/>
  <c r="GW33" i="1"/>
  <c r="GU33" i="1"/>
  <c r="GS33" i="1"/>
  <c r="GQ33" i="1"/>
  <c r="GO33" i="1"/>
  <c r="GM33" i="1"/>
  <c r="GK33" i="1"/>
  <c r="GI33" i="1"/>
  <c r="GG33" i="1"/>
  <c r="GE33" i="1"/>
  <c r="GC33" i="1"/>
  <c r="GA33" i="1"/>
  <c r="FY33" i="1"/>
  <c r="FW33" i="1"/>
  <c r="FU33" i="1"/>
  <c r="FS33" i="1"/>
  <c r="FQ33" i="1"/>
  <c r="FO33" i="1"/>
  <c r="FM33" i="1"/>
  <c r="FK33" i="1"/>
  <c r="FI33" i="1"/>
  <c r="FG33" i="1"/>
  <c r="FE33" i="1"/>
  <c r="FC33" i="1"/>
  <c r="FA33" i="1"/>
  <c r="EY33" i="1"/>
  <c r="EW33" i="1"/>
  <c r="EU33" i="1"/>
  <c r="ES33" i="1"/>
  <c r="EQ33" i="1"/>
  <c r="EO33" i="1"/>
  <c r="EM33" i="1"/>
  <c r="EK33" i="1"/>
  <c r="EI33" i="1"/>
  <c r="EG33" i="1"/>
  <c r="EE33" i="1"/>
  <c r="EC33" i="1"/>
  <c r="EA33" i="1"/>
  <c r="DY33" i="1"/>
  <c r="DW33" i="1"/>
  <c r="DU33" i="1"/>
  <c r="DS33" i="1"/>
  <c r="DQ33" i="1"/>
  <c r="DO33" i="1"/>
  <c r="DM33" i="1"/>
  <c r="DK33" i="1"/>
  <c r="DI33" i="1"/>
  <c r="DG33" i="1"/>
  <c r="DE33" i="1"/>
  <c r="DC33" i="1"/>
  <c r="DA33" i="1"/>
  <c r="CY33" i="1"/>
  <c r="CW33" i="1"/>
  <c r="CU33" i="1"/>
  <c r="CS33" i="1"/>
  <c r="CQ33" i="1"/>
  <c r="CO33" i="1"/>
  <c r="CM33" i="1"/>
  <c r="CK33" i="1"/>
  <c r="CI33" i="1"/>
  <c r="CG33" i="1"/>
  <c r="CE33" i="1"/>
  <c r="CC33" i="1"/>
  <c r="CA33" i="1"/>
  <c r="BY33" i="1"/>
  <c r="BW33" i="1"/>
  <c r="BU33" i="1"/>
  <c r="BS33" i="1"/>
  <c r="NN33" i="1"/>
  <c r="NL33" i="1"/>
  <c r="NJ33" i="1"/>
  <c r="NH33" i="1"/>
  <c r="NF33" i="1"/>
  <c r="ND33" i="1"/>
  <c r="NB33" i="1"/>
  <c r="MZ33" i="1"/>
  <c r="MX33" i="1"/>
  <c r="MV33" i="1"/>
  <c r="MT33" i="1"/>
  <c r="MR33" i="1"/>
  <c r="MP33" i="1"/>
  <c r="MN33" i="1"/>
  <c r="ML33" i="1"/>
  <c r="MJ33" i="1"/>
  <c r="MH33" i="1"/>
  <c r="MF33" i="1"/>
  <c r="MD33" i="1"/>
  <c r="MB33" i="1"/>
  <c r="LZ33" i="1"/>
  <c r="LX33" i="1"/>
  <c r="LV33" i="1"/>
  <c r="LT33" i="1"/>
  <c r="LR33" i="1"/>
  <c r="LP33" i="1"/>
  <c r="LN33" i="1"/>
  <c r="LL33" i="1"/>
  <c r="LJ33" i="1"/>
  <c r="LH33" i="1"/>
  <c r="LF33" i="1"/>
  <c r="LD33" i="1"/>
  <c r="LB33" i="1"/>
  <c r="KZ33" i="1"/>
  <c r="KX33" i="1"/>
  <c r="KV33" i="1"/>
  <c r="KT33" i="1"/>
  <c r="KR33" i="1"/>
  <c r="KP33" i="1"/>
  <c r="KN33" i="1"/>
  <c r="KL33" i="1"/>
  <c r="KJ33" i="1"/>
  <c r="KH33" i="1"/>
  <c r="KF33" i="1"/>
  <c r="KD33" i="1"/>
  <c r="KB33" i="1"/>
  <c r="JZ33" i="1"/>
  <c r="JX33" i="1"/>
  <c r="JV33" i="1"/>
  <c r="JT33" i="1"/>
  <c r="JR33" i="1"/>
  <c r="JP33" i="1"/>
  <c r="JN33" i="1"/>
  <c r="JL33" i="1"/>
  <c r="JJ33" i="1"/>
  <c r="JH33" i="1"/>
  <c r="JF33" i="1"/>
  <c r="JD33" i="1"/>
  <c r="JB33" i="1"/>
  <c r="IZ33" i="1"/>
  <c r="IX33" i="1"/>
  <c r="IV33" i="1"/>
  <c r="IT33" i="1"/>
  <c r="IR33" i="1"/>
  <c r="IP33" i="1"/>
  <c r="IN33" i="1"/>
  <c r="IL33" i="1"/>
  <c r="IJ33" i="1"/>
  <c r="IH33" i="1"/>
  <c r="IF33" i="1"/>
  <c r="ID33" i="1"/>
  <c r="IB33" i="1"/>
  <c r="HZ33" i="1"/>
  <c r="HX33" i="1"/>
  <c r="HV33" i="1"/>
  <c r="HT33" i="1"/>
  <c r="HR33" i="1"/>
  <c r="HP33" i="1"/>
  <c r="HN33" i="1"/>
  <c r="HL33" i="1"/>
  <c r="HJ33" i="1"/>
  <c r="HH33" i="1"/>
  <c r="HF33" i="1"/>
  <c r="HD33" i="1"/>
  <c r="HB33" i="1"/>
  <c r="GZ33" i="1"/>
  <c r="GX33" i="1"/>
  <c r="GV33" i="1"/>
  <c r="GT33" i="1"/>
  <c r="GR33" i="1"/>
  <c r="GP33" i="1"/>
  <c r="GN33" i="1"/>
  <c r="GL33" i="1"/>
  <c r="GJ33" i="1"/>
  <c r="GH33" i="1"/>
  <c r="GF33" i="1"/>
  <c r="GD33" i="1"/>
  <c r="GB33" i="1"/>
  <c r="FZ33" i="1"/>
  <c r="FX33" i="1"/>
  <c r="FV33" i="1"/>
  <c r="FT33" i="1"/>
  <c r="FR33" i="1"/>
  <c r="FP33" i="1"/>
  <c r="FN33" i="1"/>
  <c r="FL33" i="1"/>
  <c r="FJ33" i="1"/>
  <c r="FH33" i="1"/>
  <c r="FF33" i="1"/>
  <c r="FD33" i="1"/>
  <c r="FB33" i="1"/>
  <c r="EZ33" i="1"/>
  <c r="EX33" i="1"/>
  <c r="EV33" i="1"/>
  <c r="ET33" i="1"/>
  <c r="ER33" i="1"/>
  <c r="EP33" i="1"/>
  <c r="EN33" i="1"/>
  <c r="EL33" i="1"/>
  <c r="EJ33" i="1"/>
  <c r="EH33" i="1"/>
  <c r="EF33" i="1"/>
  <c r="ED33" i="1"/>
  <c r="EB33" i="1"/>
  <c r="DZ33" i="1"/>
  <c r="DX33" i="1"/>
  <c r="DV33" i="1"/>
  <c r="DT33" i="1"/>
  <c r="DR33" i="1"/>
  <c r="DP33" i="1"/>
  <c r="DN33" i="1"/>
  <c r="DL33" i="1"/>
  <c r="DJ33" i="1"/>
  <c r="DH33" i="1"/>
  <c r="DF33" i="1"/>
  <c r="DD33" i="1"/>
  <c r="DB33" i="1"/>
  <c r="CZ33" i="1"/>
  <c r="CX33" i="1"/>
  <c r="CV33" i="1"/>
  <c r="CT33" i="1"/>
  <c r="CP33" i="1"/>
  <c r="CN33" i="1"/>
  <c r="CL33" i="1"/>
  <c r="CJ33" i="1"/>
  <c r="CH33" i="1"/>
  <c r="CF33" i="1"/>
  <c r="CD33" i="1"/>
  <c r="CB33" i="1"/>
  <c r="BZ33" i="1"/>
  <c r="BX33" i="1"/>
  <c r="BV33" i="1"/>
  <c r="BT33" i="1"/>
  <c r="NN32" i="1"/>
  <c r="NL32" i="1"/>
  <c r="NJ32" i="1"/>
  <c r="NH32" i="1"/>
  <c r="NF32" i="1"/>
  <c r="ND32" i="1"/>
  <c r="NB32" i="1"/>
  <c r="MZ32" i="1"/>
  <c r="MX32" i="1"/>
  <c r="MV32" i="1"/>
  <c r="MT32" i="1"/>
  <c r="MR32" i="1"/>
  <c r="MP32" i="1"/>
  <c r="MN32" i="1"/>
  <c r="ML32" i="1"/>
  <c r="MJ32" i="1"/>
  <c r="MH32" i="1"/>
  <c r="MF32" i="1"/>
  <c r="MD32" i="1"/>
  <c r="MB32" i="1"/>
  <c r="LZ32" i="1"/>
  <c r="LX32" i="1"/>
  <c r="LV32" i="1"/>
  <c r="LT32" i="1"/>
  <c r="LR32" i="1"/>
  <c r="LP32" i="1"/>
  <c r="LN32" i="1"/>
  <c r="LL32" i="1"/>
  <c r="LJ32" i="1"/>
  <c r="LH32" i="1"/>
  <c r="LF32" i="1"/>
  <c r="LD32" i="1"/>
  <c r="LB32" i="1"/>
  <c r="KZ32" i="1"/>
  <c r="KX32" i="1"/>
  <c r="KV32" i="1"/>
  <c r="KT32" i="1"/>
  <c r="KR32" i="1"/>
  <c r="KP32" i="1"/>
  <c r="KN32" i="1"/>
  <c r="KL32" i="1"/>
  <c r="KJ32" i="1"/>
  <c r="KH32" i="1"/>
  <c r="KF32" i="1"/>
  <c r="KD32" i="1"/>
  <c r="KB32" i="1"/>
  <c r="JZ32" i="1"/>
  <c r="JX32" i="1"/>
  <c r="JV32" i="1"/>
  <c r="JT32" i="1"/>
  <c r="JR32" i="1"/>
  <c r="JP32" i="1"/>
  <c r="JN32" i="1"/>
  <c r="JL32" i="1"/>
  <c r="JJ32" i="1"/>
  <c r="JH32" i="1"/>
  <c r="JF32" i="1"/>
  <c r="JD32" i="1"/>
  <c r="JB32" i="1"/>
  <c r="IZ32" i="1"/>
  <c r="IX32" i="1"/>
  <c r="IV32" i="1"/>
  <c r="IT32" i="1"/>
  <c r="IR32" i="1"/>
  <c r="IP32" i="1"/>
  <c r="IN32" i="1"/>
  <c r="IL32" i="1"/>
  <c r="IJ32" i="1"/>
  <c r="IH32" i="1"/>
  <c r="IF32" i="1"/>
  <c r="ID32" i="1"/>
  <c r="IB32" i="1"/>
  <c r="HZ32" i="1"/>
  <c r="HX32" i="1"/>
  <c r="HV32" i="1"/>
  <c r="HT32" i="1"/>
  <c r="HR32" i="1"/>
  <c r="HP32" i="1"/>
  <c r="HN32" i="1"/>
  <c r="HL32" i="1"/>
  <c r="HJ32" i="1"/>
  <c r="HH32" i="1"/>
  <c r="HF32" i="1"/>
  <c r="HD32" i="1"/>
  <c r="HB32" i="1"/>
  <c r="GZ32" i="1"/>
  <c r="GX32" i="1"/>
  <c r="GV32" i="1"/>
  <c r="GT32" i="1"/>
  <c r="GR32" i="1"/>
  <c r="GP32" i="1"/>
  <c r="GN32" i="1"/>
  <c r="GL32" i="1"/>
  <c r="GJ32" i="1"/>
  <c r="GH32" i="1"/>
  <c r="GF32" i="1"/>
  <c r="GD32" i="1"/>
  <c r="GB32" i="1"/>
  <c r="FZ32" i="1"/>
  <c r="FX32" i="1"/>
  <c r="FV32" i="1"/>
  <c r="FT32" i="1"/>
  <c r="FR32" i="1"/>
  <c r="FP32" i="1"/>
  <c r="FN32" i="1"/>
  <c r="FL32" i="1"/>
  <c r="FJ32" i="1"/>
  <c r="FH32" i="1"/>
  <c r="FF32" i="1"/>
  <c r="FD32" i="1"/>
  <c r="FB32" i="1"/>
  <c r="EZ32" i="1"/>
  <c r="EX32" i="1"/>
  <c r="EV32" i="1"/>
  <c r="ET32" i="1"/>
  <c r="ER32" i="1"/>
  <c r="EP32" i="1"/>
  <c r="EN32" i="1"/>
  <c r="EL32" i="1"/>
  <c r="EJ32" i="1"/>
  <c r="EH32" i="1"/>
  <c r="EF32" i="1"/>
  <c r="ED32" i="1"/>
  <c r="EB32" i="1"/>
  <c r="DZ32" i="1"/>
  <c r="DX32" i="1"/>
  <c r="DV32" i="1"/>
  <c r="DT32" i="1"/>
  <c r="DR32" i="1"/>
  <c r="DP32" i="1"/>
  <c r="DN32" i="1"/>
  <c r="DL32" i="1"/>
  <c r="DJ32" i="1"/>
  <c r="DH32" i="1"/>
  <c r="DF32" i="1"/>
  <c r="DD32" i="1"/>
  <c r="DB32" i="1"/>
  <c r="CZ32" i="1"/>
  <c r="CX32" i="1"/>
  <c r="CV32" i="1"/>
  <c r="CT32" i="1"/>
  <c r="CP32" i="1"/>
  <c r="CN32" i="1"/>
  <c r="CL32" i="1"/>
  <c r="CJ32" i="1"/>
  <c r="CH32" i="1"/>
  <c r="CF32" i="1"/>
  <c r="CD32" i="1"/>
  <c r="BZ32" i="1"/>
  <c r="BX32" i="1"/>
  <c r="BV32" i="1"/>
  <c r="BT32" i="1"/>
  <c r="BR32" i="1"/>
  <c r="BJ32" i="1"/>
  <c r="BH32" i="1"/>
  <c r="BF32" i="1"/>
  <c r="BD32" i="1"/>
  <c r="BB32" i="1"/>
  <c r="AX32" i="1"/>
  <c r="AV32" i="1"/>
  <c r="AT32" i="1"/>
  <c r="AR32" i="1"/>
  <c r="AP32" i="1"/>
  <c r="AN32" i="1"/>
  <c r="AJ32" i="1"/>
  <c r="AH32" i="1"/>
  <c r="AD32" i="1"/>
  <c r="AB32" i="1"/>
  <c r="Z32" i="1"/>
  <c r="X32" i="1"/>
  <c r="V32" i="1"/>
  <c r="T32" i="1"/>
  <c r="R32" i="1"/>
  <c r="P32" i="1"/>
  <c r="N32" i="1"/>
  <c r="L32" i="1"/>
  <c r="J32" i="1"/>
  <c r="H32" i="1"/>
  <c r="F32" i="1"/>
  <c r="NM32" i="1"/>
  <c r="NK32" i="1"/>
  <c r="NI32" i="1"/>
  <c r="NG32" i="1"/>
  <c r="NE32" i="1"/>
  <c r="NC32" i="1"/>
  <c r="NA32" i="1"/>
  <c r="MY32" i="1"/>
  <c r="MW32" i="1"/>
  <c r="MU32" i="1"/>
  <c r="MS32" i="1"/>
  <c r="MQ32" i="1"/>
  <c r="MO32" i="1"/>
  <c r="MM32" i="1"/>
  <c r="MK32" i="1"/>
  <c r="MI32" i="1"/>
  <c r="MG32" i="1"/>
  <c r="ME32" i="1"/>
  <c r="MC32" i="1"/>
  <c r="MA32" i="1"/>
  <c r="LY32" i="1"/>
  <c r="LW32" i="1"/>
  <c r="LU32" i="1"/>
  <c r="LS32" i="1"/>
  <c r="LQ32" i="1"/>
  <c r="LO32" i="1"/>
  <c r="LM32" i="1"/>
  <c r="LK32" i="1"/>
  <c r="LI32" i="1"/>
  <c r="LG32" i="1"/>
  <c r="LE32" i="1"/>
  <c r="LC32" i="1"/>
  <c r="LA32" i="1"/>
  <c r="KY32" i="1"/>
  <c r="KW32" i="1"/>
  <c r="KU32" i="1"/>
  <c r="KS32" i="1"/>
  <c r="KQ32" i="1"/>
  <c r="KO32" i="1"/>
  <c r="KM32" i="1"/>
  <c r="KK32" i="1"/>
  <c r="KI32" i="1"/>
  <c r="KG32" i="1"/>
  <c r="KE32" i="1"/>
  <c r="KC32" i="1"/>
  <c r="KA32" i="1"/>
  <c r="JY32" i="1"/>
  <c r="JW32" i="1"/>
  <c r="JU32" i="1"/>
  <c r="JS32" i="1"/>
  <c r="JQ32" i="1"/>
  <c r="JO32" i="1"/>
  <c r="JM32" i="1"/>
  <c r="JK32" i="1"/>
  <c r="JI32" i="1"/>
  <c r="JG32" i="1"/>
  <c r="JE32" i="1"/>
  <c r="JC32" i="1"/>
  <c r="JA32" i="1"/>
  <c r="IY32" i="1"/>
  <c r="IW32" i="1"/>
  <c r="IU32" i="1"/>
  <c r="IS32" i="1"/>
  <c r="IQ32" i="1"/>
  <c r="IO32" i="1"/>
  <c r="IM32" i="1"/>
  <c r="IK32" i="1"/>
  <c r="II32" i="1"/>
  <c r="IG32" i="1"/>
  <c r="IE32" i="1"/>
  <c r="IC32" i="1"/>
  <c r="IA32" i="1"/>
  <c r="HY32" i="1"/>
  <c r="HW32" i="1"/>
  <c r="HU32" i="1"/>
  <c r="HS32" i="1"/>
  <c r="HQ32" i="1"/>
  <c r="HO32" i="1"/>
  <c r="HM32" i="1"/>
  <c r="HK32" i="1"/>
  <c r="HI32" i="1"/>
  <c r="HG32" i="1"/>
  <c r="HE32" i="1"/>
  <c r="HC32" i="1"/>
  <c r="HA32" i="1"/>
  <c r="GY32" i="1"/>
  <c r="GW32" i="1"/>
  <c r="GU32" i="1"/>
  <c r="GS32" i="1"/>
  <c r="GQ32" i="1"/>
  <c r="GO32" i="1"/>
  <c r="GM32" i="1"/>
  <c r="GK32" i="1"/>
  <c r="GI32" i="1"/>
  <c r="GG32" i="1"/>
  <c r="GE32" i="1"/>
  <c r="GC32" i="1"/>
  <c r="GA32" i="1"/>
  <c r="FY32" i="1"/>
  <c r="FW32" i="1"/>
  <c r="FU32" i="1"/>
  <c r="FS32" i="1"/>
  <c r="FQ32" i="1"/>
  <c r="FO32" i="1"/>
  <c r="FM32" i="1"/>
  <c r="FK32" i="1"/>
  <c r="FI32" i="1"/>
  <c r="FG32" i="1"/>
  <c r="FE32" i="1"/>
  <c r="FC32" i="1"/>
  <c r="FA32" i="1"/>
  <c r="EY32" i="1"/>
  <c r="EW32" i="1"/>
  <c r="EU32" i="1"/>
  <c r="ES32" i="1"/>
  <c r="EQ32" i="1"/>
  <c r="EO32" i="1"/>
  <c r="EM32" i="1"/>
  <c r="EK32" i="1"/>
  <c r="EI32" i="1"/>
  <c r="EG32" i="1"/>
  <c r="EE32" i="1"/>
  <c r="EC32" i="1"/>
  <c r="EA32" i="1"/>
  <c r="DY32" i="1"/>
  <c r="DW32" i="1"/>
  <c r="DU32" i="1"/>
  <c r="DS32" i="1"/>
  <c r="DQ32" i="1"/>
  <c r="DO32" i="1"/>
  <c r="DM32" i="1"/>
  <c r="DK32" i="1"/>
  <c r="DI32" i="1"/>
  <c r="DG32" i="1"/>
  <c r="DE32" i="1"/>
  <c r="DC32" i="1"/>
  <c r="DA32" i="1"/>
  <c r="CY32" i="1"/>
  <c r="CW32" i="1"/>
  <c r="CU32" i="1"/>
  <c r="CS32" i="1"/>
  <c r="CQ32" i="1"/>
  <c r="CO32" i="1"/>
  <c r="CM32" i="1"/>
  <c r="CI32" i="1"/>
  <c r="CG32" i="1"/>
  <c r="CE32" i="1"/>
  <c r="CA32" i="1"/>
  <c r="BY32" i="1"/>
  <c r="BW32" i="1"/>
  <c r="BU32" i="1"/>
  <c r="BS32" i="1"/>
  <c r="BQ32" i="1"/>
  <c r="BK32" i="1"/>
  <c r="BG32" i="1"/>
  <c r="BC32" i="1"/>
  <c r="AW32" i="1"/>
  <c r="AS32" i="1"/>
  <c r="AQ32" i="1"/>
  <c r="AO32" i="1"/>
  <c r="AM32" i="1"/>
  <c r="AK32" i="1"/>
  <c r="AI32" i="1"/>
  <c r="AG32" i="1"/>
  <c r="AE32" i="1"/>
  <c r="AC32" i="1"/>
  <c r="AA32" i="1"/>
  <c r="Y32" i="1"/>
  <c r="W32" i="1"/>
  <c r="U32" i="1"/>
  <c r="S32" i="1"/>
  <c r="Q32" i="1"/>
  <c r="O32" i="1"/>
  <c r="M32" i="1"/>
  <c r="K32" i="1"/>
  <c r="I32" i="1"/>
  <c r="G32" i="1"/>
  <c r="NM31" i="1"/>
  <c r="NK31" i="1"/>
  <c r="NI31" i="1"/>
  <c r="NG31" i="1"/>
  <c r="NE31" i="1"/>
  <c r="NC31" i="1"/>
  <c r="NA31" i="1"/>
  <c r="MY31" i="1"/>
  <c r="MW31" i="1"/>
  <c r="MU31" i="1"/>
  <c r="MS31" i="1"/>
  <c r="MQ31" i="1"/>
  <c r="MO31" i="1"/>
  <c r="MM31" i="1"/>
  <c r="MK31" i="1"/>
  <c r="MI31" i="1"/>
  <c r="MG31" i="1"/>
  <c r="ME31" i="1"/>
  <c r="MC31" i="1"/>
  <c r="MA31" i="1"/>
  <c r="LY31" i="1"/>
  <c r="LW31" i="1"/>
  <c r="LU31" i="1"/>
  <c r="LS31" i="1"/>
  <c r="LQ31" i="1"/>
  <c r="LO31" i="1"/>
  <c r="LM31" i="1"/>
  <c r="LK31" i="1"/>
  <c r="LI31" i="1"/>
  <c r="LG31" i="1"/>
  <c r="LE31" i="1"/>
  <c r="LC31" i="1"/>
  <c r="LA31" i="1"/>
  <c r="KY31" i="1"/>
  <c r="KW31" i="1"/>
  <c r="KU31" i="1"/>
  <c r="KS31" i="1"/>
  <c r="KQ31" i="1"/>
  <c r="KO31" i="1"/>
  <c r="KM31" i="1"/>
  <c r="KK31" i="1"/>
  <c r="KI31" i="1"/>
  <c r="KG31" i="1"/>
  <c r="KE31" i="1"/>
  <c r="KC31" i="1"/>
  <c r="KA31" i="1"/>
  <c r="JY31" i="1"/>
  <c r="JW31" i="1"/>
  <c r="JU31" i="1"/>
  <c r="JS31" i="1"/>
  <c r="JQ31" i="1"/>
  <c r="JO31" i="1"/>
  <c r="JM31" i="1"/>
  <c r="JK31" i="1"/>
  <c r="JI31" i="1"/>
  <c r="JG31" i="1"/>
  <c r="JE31" i="1"/>
  <c r="JC31" i="1"/>
  <c r="JA31" i="1"/>
  <c r="IY31" i="1"/>
  <c r="IW31" i="1"/>
  <c r="IU31" i="1"/>
  <c r="IS31" i="1"/>
  <c r="IQ31" i="1"/>
  <c r="IO31" i="1"/>
  <c r="IM31" i="1"/>
  <c r="IK31" i="1"/>
  <c r="II31" i="1"/>
  <c r="IG31" i="1"/>
  <c r="IE31" i="1"/>
  <c r="IC31" i="1"/>
  <c r="IA31" i="1"/>
  <c r="HY31" i="1"/>
  <c r="HW31" i="1"/>
  <c r="HU31" i="1"/>
  <c r="HS31" i="1"/>
  <c r="HQ31" i="1"/>
  <c r="HO31" i="1"/>
  <c r="HM31" i="1"/>
  <c r="HK31" i="1"/>
  <c r="HI31" i="1"/>
  <c r="HG31" i="1"/>
  <c r="HE31" i="1"/>
  <c r="HC31" i="1"/>
  <c r="HA31" i="1"/>
  <c r="GY31" i="1"/>
  <c r="GW31" i="1"/>
  <c r="GU31" i="1"/>
  <c r="GS31" i="1"/>
  <c r="GQ31" i="1"/>
  <c r="GO31" i="1"/>
  <c r="GM31" i="1"/>
  <c r="GK31" i="1"/>
  <c r="GI31" i="1"/>
  <c r="GG31" i="1"/>
  <c r="GE31" i="1"/>
  <c r="GC31" i="1"/>
  <c r="GA31" i="1"/>
  <c r="FY31" i="1"/>
  <c r="FW31" i="1"/>
  <c r="FU31" i="1"/>
  <c r="FS31" i="1"/>
  <c r="FQ31" i="1"/>
  <c r="FO31" i="1"/>
  <c r="FM31" i="1"/>
  <c r="FK31" i="1"/>
  <c r="FI31" i="1"/>
  <c r="FG31" i="1"/>
  <c r="FE31" i="1"/>
  <c r="FC31" i="1"/>
  <c r="FA31" i="1"/>
  <c r="EY31" i="1"/>
  <c r="EW31" i="1"/>
  <c r="EU31" i="1"/>
  <c r="ES31" i="1"/>
  <c r="EQ31" i="1"/>
  <c r="EO31" i="1"/>
  <c r="EM31" i="1"/>
  <c r="EK31" i="1"/>
  <c r="EI31" i="1"/>
  <c r="EG31" i="1"/>
  <c r="EE31" i="1"/>
  <c r="EC31" i="1"/>
  <c r="EA31" i="1"/>
  <c r="DY31" i="1"/>
  <c r="DW31" i="1"/>
  <c r="DU31" i="1"/>
  <c r="DS31" i="1"/>
  <c r="DQ31" i="1"/>
  <c r="DO31" i="1"/>
  <c r="DM31" i="1"/>
  <c r="DK31" i="1"/>
  <c r="DI31" i="1"/>
  <c r="DG31" i="1"/>
  <c r="DE31" i="1"/>
  <c r="DC31" i="1"/>
  <c r="DA31" i="1"/>
  <c r="CY31" i="1"/>
  <c r="CW31" i="1"/>
  <c r="CU31" i="1"/>
  <c r="CS31" i="1"/>
  <c r="CQ31" i="1"/>
  <c r="CO31" i="1"/>
  <c r="CM31" i="1"/>
  <c r="CK31" i="1"/>
  <c r="CI31" i="1"/>
  <c r="CG31" i="1"/>
  <c r="CE31" i="1"/>
  <c r="CC31" i="1"/>
  <c r="CA31" i="1"/>
  <c r="BY31" i="1"/>
  <c r="BW31" i="1"/>
  <c r="BU31" i="1"/>
  <c r="BS31" i="1"/>
  <c r="BQ31" i="1"/>
  <c r="BK31" i="1"/>
  <c r="BI31" i="1"/>
  <c r="BG31" i="1"/>
  <c r="BE31" i="1"/>
  <c r="BC31" i="1"/>
  <c r="BA31" i="1"/>
  <c r="NN31" i="1"/>
  <c r="NL31" i="1"/>
  <c r="NJ31" i="1"/>
  <c r="NH31" i="1"/>
  <c r="NF31" i="1"/>
  <c r="ND31" i="1"/>
  <c r="NB31" i="1"/>
  <c r="MZ31" i="1"/>
  <c r="MX31" i="1"/>
  <c r="MV31" i="1"/>
  <c r="MT31" i="1"/>
  <c r="MR31" i="1"/>
  <c r="MP31" i="1"/>
  <c r="MN31" i="1"/>
  <c r="ML31" i="1"/>
  <c r="MJ31" i="1"/>
  <c r="MH31" i="1"/>
  <c r="MF31" i="1"/>
  <c r="MD31" i="1"/>
  <c r="MB31" i="1"/>
  <c r="LZ31" i="1"/>
  <c r="LX31" i="1"/>
  <c r="LV31" i="1"/>
  <c r="LT31" i="1"/>
  <c r="LR31" i="1"/>
  <c r="LP31" i="1"/>
  <c r="LN31" i="1"/>
  <c r="LL31" i="1"/>
  <c r="LJ31" i="1"/>
  <c r="LH31" i="1"/>
  <c r="LF31" i="1"/>
  <c r="LD31" i="1"/>
  <c r="LB31" i="1"/>
  <c r="KZ31" i="1"/>
  <c r="KX31" i="1"/>
  <c r="KV31" i="1"/>
  <c r="KT31" i="1"/>
  <c r="KR31" i="1"/>
  <c r="KP31" i="1"/>
  <c r="KN31" i="1"/>
  <c r="KL31" i="1"/>
  <c r="KJ31" i="1"/>
  <c r="KH31" i="1"/>
  <c r="KF31" i="1"/>
  <c r="KD31" i="1"/>
  <c r="KB31" i="1"/>
  <c r="JZ31" i="1"/>
  <c r="JX31" i="1"/>
  <c r="JV31" i="1"/>
  <c r="JT31" i="1"/>
  <c r="JR31" i="1"/>
  <c r="JP31" i="1"/>
  <c r="JN31" i="1"/>
  <c r="JL31" i="1"/>
  <c r="JJ31" i="1"/>
  <c r="JH31" i="1"/>
  <c r="JF31" i="1"/>
  <c r="JD31" i="1"/>
  <c r="JB31" i="1"/>
  <c r="IZ31" i="1"/>
  <c r="IX31" i="1"/>
  <c r="IV31" i="1"/>
  <c r="IT31" i="1"/>
  <c r="IR31" i="1"/>
  <c r="IP31" i="1"/>
  <c r="IN31" i="1"/>
  <c r="IL31" i="1"/>
  <c r="IJ31" i="1"/>
  <c r="IH31" i="1"/>
  <c r="IF31" i="1"/>
  <c r="ID31" i="1"/>
  <c r="IB31" i="1"/>
  <c r="HZ31" i="1"/>
  <c r="HX31" i="1"/>
  <c r="HV31" i="1"/>
  <c r="HT31" i="1"/>
  <c r="HR31" i="1"/>
  <c r="HP31" i="1"/>
  <c r="HN31" i="1"/>
  <c r="HL31" i="1"/>
  <c r="HJ31" i="1"/>
  <c r="HH31" i="1"/>
  <c r="HF31" i="1"/>
  <c r="HD31" i="1"/>
  <c r="HB31" i="1"/>
  <c r="GZ31" i="1"/>
  <c r="GX31" i="1"/>
  <c r="GV31" i="1"/>
  <c r="GT31" i="1"/>
  <c r="GR31" i="1"/>
  <c r="GP31" i="1"/>
  <c r="GN31" i="1"/>
  <c r="GL31" i="1"/>
  <c r="GJ31" i="1"/>
  <c r="GH31" i="1"/>
  <c r="GF31" i="1"/>
  <c r="GD31" i="1"/>
  <c r="GB31" i="1"/>
  <c r="FZ31" i="1"/>
  <c r="FX31" i="1"/>
  <c r="FV31" i="1"/>
  <c r="FT31" i="1"/>
  <c r="FR31" i="1"/>
  <c r="FP31" i="1"/>
  <c r="FN31" i="1"/>
  <c r="FL31" i="1"/>
  <c r="FJ31" i="1"/>
  <c r="FH31" i="1"/>
  <c r="FF31" i="1"/>
  <c r="FD31" i="1"/>
  <c r="FB31" i="1"/>
  <c r="EZ31" i="1"/>
  <c r="EX31" i="1"/>
  <c r="EV31" i="1"/>
  <c r="ET31" i="1"/>
  <c r="ER31" i="1"/>
  <c r="EP31" i="1"/>
  <c r="EN31" i="1"/>
  <c r="EL31" i="1"/>
  <c r="EJ31" i="1"/>
  <c r="EH31" i="1"/>
  <c r="EF31" i="1"/>
  <c r="ED31" i="1"/>
  <c r="EB31" i="1"/>
  <c r="DZ31" i="1"/>
  <c r="DX31" i="1"/>
  <c r="DV31" i="1"/>
  <c r="DT31" i="1"/>
  <c r="DR31" i="1"/>
  <c r="DP31" i="1"/>
  <c r="DN31" i="1"/>
  <c r="DL31" i="1"/>
  <c r="DJ31" i="1"/>
  <c r="DH31" i="1"/>
  <c r="DF31" i="1"/>
  <c r="DD31" i="1"/>
  <c r="DB31" i="1"/>
  <c r="CZ31" i="1"/>
  <c r="CX31" i="1"/>
  <c r="CV31" i="1"/>
  <c r="CT31" i="1"/>
  <c r="CP31" i="1"/>
  <c r="CN31" i="1"/>
  <c r="CL31" i="1"/>
  <c r="CJ31" i="1"/>
  <c r="CH31" i="1"/>
  <c r="CF31" i="1"/>
  <c r="CD31" i="1"/>
  <c r="CB31" i="1"/>
  <c r="BZ31" i="1"/>
  <c r="BX31" i="1"/>
  <c r="BV31" i="1"/>
  <c r="BT31" i="1"/>
  <c r="BR31" i="1"/>
  <c r="BJ31" i="1"/>
  <c r="BH31" i="1"/>
  <c r="BF31" i="1"/>
  <c r="BD31" i="1"/>
  <c r="BB31" i="1"/>
  <c r="NN30" i="1"/>
  <c r="NL30" i="1"/>
  <c r="NJ30" i="1"/>
  <c r="NH30" i="1"/>
  <c r="NF30" i="1"/>
  <c r="ND30" i="1"/>
  <c r="NB30" i="1"/>
  <c r="MZ30" i="1"/>
  <c r="MX30" i="1"/>
  <c r="MV30" i="1"/>
  <c r="MT30" i="1"/>
  <c r="MR30" i="1"/>
  <c r="MP30" i="1"/>
  <c r="MN30" i="1"/>
  <c r="ML30" i="1"/>
  <c r="MJ30" i="1"/>
  <c r="MH30" i="1"/>
  <c r="MF30" i="1"/>
  <c r="MD30" i="1"/>
  <c r="MB30" i="1"/>
  <c r="LZ30" i="1"/>
  <c r="LX30" i="1"/>
  <c r="LV30" i="1"/>
  <c r="LT30" i="1"/>
  <c r="LR30" i="1"/>
  <c r="LP30" i="1"/>
  <c r="LN30" i="1"/>
  <c r="LL30" i="1"/>
  <c r="LJ30" i="1"/>
  <c r="LH30" i="1"/>
  <c r="LF30" i="1"/>
  <c r="LD30" i="1"/>
  <c r="LB30" i="1"/>
  <c r="KZ30" i="1"/>
  <c r="KX30" i="1"/>
  <c r="KV30" i="1"/>
  <c r="KT30" i="1"/>
  <c r="KR30" i="1"/>
  <c r="KP30" i="1"/>
  <c r="KN30" i="1"/>
  <c r="KL30" i="1"/>
  <c r="KJ30" i="1"/>
  <c r="KH30" i="1"/>
  <c r="KF30" i="1"/>
  <c r="KD30" i="1"/>
  <c r="KB30" i="1"/>
  <c r="JZ30" i="1"/>
  <c r="JX30" i="1"/>
  <c r="JV30" i="1"/>
  <c r="JT30" i="1"/>
  <c r="JR30" i="1"/>
  <c r="JP30" i="1"/>
  <c r="JN30" i="1"/>
  <c r="JL30" i="1"/>
  <c r="JJ30" i="1"/>
  <c r="JH30" i="1"/>
  <c r="JF30" i="1"/>
  <c r="JD30" i="1"/>
  <c r="JB30" i="1"/>
  <c r="IZ30" i="1"/>
  <c r="IX30" i="1"/>
  <c r="IV30" i="1"/>
  <c r="IT30" i="1"/>
  <c r="IR30" i="1"/>
  <c r="IP30" i="1"/>
  <c r="IN30" i="1"/>
  <c r="IL30" i="1"/>
  <c r="IJ30" i="1"/>
  <c r="IH30" i="1"/>
  <c r="IF30" i="1"/>
  <c r="ID30" i="1"/>
  <c r="IB30" i="1"/>
  <c r="HZ30" i="1"/>
  <c r="HX30" i="1"/>
  <c r="HV30" i="1"/>
  <c r="HT30" i="1"/>
  <c r="HR30" i="1"/>
  <c r="HP30" i="1"/>
  <c r="HN30" i="1"/>
  <c r="HL30" i="1"/>
  <c r="HJ30" i="1"/>
  <c r="HH30" i="1"/>
  <c r="HF30" i="1"/>
  <c r="HD30" i="1"/>
  <c r="HB30" i="1"/>
  <c r="GZ30" i="1"/>
  <c r="GX30" i="1"/>
  <c r="GV30" i="1"/>
  <c r="GT30" i="1"/>
  <c r="GR30" i="1"/>
  <c r="GP30" i="1"/>
  <c r="GN30" i="1"/>
  <c r="GL30" i="1"/>
  <c r="GJ30" i="1"/>
  <c r="GH30" i="1"/>
  <c r="GF30" i="1"/>
  <c r="GD30" i="1"/>
  <c r="GB30" i="1"/>
  <c r="FZ30" i="1"/>
  <c r="FX30" i="1"/>
  <c r="FV30" i="1"/>
  <c r="FT30" i="1"/>
  <c r="FR30" i="1"/>
  <c r="FP30" i="1"/>
  <c r="FN30" i="1"/>
  <c r="FL30" i="1"/>
  <c r="FJ30" i="1"/>
  <c r="FH30" i="1"/>
  <c r="FF30" i="1"/>
  <c r="FD30" i="1"/>
  <c r="FB30" i="1"/>
  <c r="EZ30" i="1"/>
  <c r="EX30" i="1"/>
  <c r="EV30" i="1"/>
  <c r="ET30" i="1"/>
  <c r="ER30" i="1"/>
  <c r="EP30" i="1"/>
  <c r="EN30" i="1"/>
  <c r="EL30" i="1"/>
  <c r="EJ30" i="1"/>
  <c r="EH30" i="1"/>
  <c r="EF30" i="1"/>
  <c r="ED30" i="1"/>
  <c r="EB30" i="1"/>
  <c r="DZ30" i="1"/>
  <c r="DX30" i="1"/>
  <c r="DV30" i="1"/>
  <c r="DT30" i="1"/>
  <c r="DR30" i="1"/>
  <c r="DP30" i="1"/>
  <c r="DN30" i="1"/>
  <c r="DL30" i="1"/>
  <c r="DJ30" i="1"/>
  <c r="DH30" i="1"/>
  <c r="DF30" i="1"/>
  <c r="DD30" i="1"/>
  <c r="DB30" i="1"/>
  <c r="CZ30" i="1"/>
  <c r="CX30" i="1"/>
  <c r="CV30" i="1"/>
  <c r="CT30" i="1"/>
  <c r="CP30" i="1"/>
  <c r="CN30" i="1"/>
  <c r="CL30" i="1"/>
  <c r="CJ30" i="1"/>
  <c r="CH30" i="1"/>
  <c r="CF30" i="1"/>
  <c r="CD30" i="1"/>
  <c r="CB30" i="1"/>
  <c r="BZ30" i="1"/>
  <c r="BX30" i="1"/>
  <c r="BV30" i="1"/>
  <c r="BR30" i="1"/>
  <c r="BP30" i="1"/>
  <c r="BN30" i="1"/>
  <c r="BF30" i="1"/>
  <c r="BD30" i="1"/>
  <c r="BB30" i="1"/>
  <c r="AX30" i="1"/>
  <c r="AV30" i="1"/>
  <c r="AP30" i="1"/>
  <c r="AJ30" i="1"/>
  <c r="AH30" i="1"/>
  <c r="AF30" i="1"/>
  <c r="AD30" i="1"/>
  <c r="AB30" i="1"/>
  <c r="Z30" i="1"/>
  <c r="X30" i="1"/>
  <c r="V30" i="1"/>
  <c r="T30" i="1"/>
  <c r="R30" i="1"/>
  <c r="P30" i="1"/>
  <c r="N30" i="1"/>
  <c r="H30" i="1"/>
  <c r="F30" i="1"/>
  <c r="NM30" i="1"/>
  <c r="NK30" i="1"/>
  <c r="NI30" i="1"/>
  <c r="NG30" i="1"/>
  <c r="NE30" i="1"/>
  <c r="NC30" i="1"/>
  <c r="NA30" i="1"/>
  <c r="MY30" i="1"/>
  <c r="MW30" i="1"/>
  <c r="MU30" i="1"/>
  <c r="MS30" i="1"/>
  <c r="MQ30" i="1"/>
  <c r="MO30" i="1"/>
  <c r="MM30" i="1"/>
  <c r="MK30" i="1"/>
  <c r="MI30" i="1"/>
  <c r="MG30" i="1"/>
  <c r="ME30" i="1"/>
  <c r="MC30" i="1"/>
  <c r="MA30" i="1"/>
  <c r="LY30" i="1"/>
  <c r="LW30" i="1"/>
  <c r="LU30" i="1"/>
  <c r="LS30" i="1"/>
  <c r="LQ30" i="1"/>
  <c r="LO30" i="1"/>
  <c r="LM30" i="1"/>
  <c r="LK30" i="1"/>
  <c r="LI30" i="1"/>
  <c r="LG30" i="1"/>
  <c r="LE30" i="1"/>
  <c r="LC30" i="1"/>
  <c r="LA30" i="1"/>
  <c r="KY30" i="1"/>
  <c r="KW30" i="1"/>
  <c r="KU30" i="1"/>
  <c r="KS30" i="1"/>
  <c r="KQ30" i="1"/>
  <c r="KO30" i="1"/>
  <c r="KM30" i="1"/>
  <c r="KK30" i="1"/>
  <c r="KI30" i="1"/>
  <c r="KG30" i="1"/>
  <c r="KE30" i="1"/>
  <c r="KC30" i="1"/>
  <c r="KA30" i="1"/>
  <c r="JY30" i="1"/>
  <c r="JW30" i="1"/>
  <c r="JU30" i="1"/>
  <c r="JS30" i="1"/>
  <c r="JQ30" i="1"/>
  <c r="JO30" i="1"/>
  <c r="JM30" i="1"/>
  <c r="JK30" i="1"/>
  <c r="JI30" i="1"/>
  <c r="JG30" i="1"/>
  <c r="JE30" i="1"/>
  <c r="JC30" i="1"/>
  <c r="JA30" i="1"/>
  <c r="IY30" i="1"/>
  <c r="IW30" i="1"/>
  <c r="IU30" i="1"/>
  <c r="IS30" i="1"/>
  <c r="IQ30" i="1"/>
  <c r="IO30" i="1"/>
  <c r="IM30" i="1"/>
  <c r="IK30" i="1"/>
  <c r="II30" i="1"/>
  <c r="IG30" i="1"/>
  <c r="IE30" i="1"/>
  <c r="IC30" i="1"/>
  <c r="IA30" i="1"/>
  <c r="HY30" i="1"/>
  <c r="HW30" i="1"/>
  <c r="HU30" i="1"/>
  <c r="HS30" i="1"/>
  <c r="HQ30" i="1"/>
  <c r="HO30" i="1"/>
  <c r="HM30" i="1"/>
  <c r="HK30" i="1"/>
  <c r="HI30" i="1"/>
  <c r="HG30" i="1"/>
  <c r="HE30" i="1"/>
  <c r="HC30" i="1"/>
  <c r="HA30" i="1"/>
  <c r="GY30" i="1"/>
  <c r="GW30" i="1"/>
  <c r="GU30" i="1"/>
  <c r="GS30" i="1"/>
  <c r="GQ30" i="1"/>
  <c r="GO30" i="1"/>
  <c r="GM30" i="1"/>
  <c r="GK30" i="1"/>
  <c r="GI30" i="1"/>
  <c r="GG30" i="1"/>
  <c r="GE30" i="1"/>
  <c r="GC30" i="1"/>
  <c r="GA30" i="1"/>
  <c r="FY30" i="1"/>
  <c r="FW30" i="1"/>
  <c r="FU30" i="1"/>
  <c r="FS30" i="1"/>
  <c r="FQ30" i="1"/>
  <c r="FO30" i="1"/>
  <c r="FM30" i="1"/>
  <c r="FK30" i="1"/>
  <c r="FI30" i="1"/>
  <c r="FG30" i="1"/>
  <c r="FE30" i="1"/>
  <c r="FC30" i="1"/>
  <c r="FA30" i="1"/>
  <c r="EY30" i="1"/>
  <c r="EW30" i="1"/>
  <c r="EU30" i="1"/>
  <c r="ES30" i="1"/>
  <c r="EQ30" i="1"/>
  <c r="EO30" i="1"/>
  <c r="EM30" i="1"/>
  <c r="EK30" i="1"/>
  <c r="EI30" i="1"/>
  <c r="EG30" i="1"/>
  <c r="EE30" i="1"/>
  <c r="EC30" i="1"/>
  <c r="EA30" i="1"/>
  <c r="DY30" i="1"/>
  <c r="DW30" i="1"/>
  <c r="DU30" i="1"/>
  <c r="DS30" i="1"/>
  <c r="DQ30" i="1"/>
  <c r="DO30" i="1"/>
  <c r="DM30" i="1"/>
  <c r="DK30" i="1"/>
  <c r="DI30" i="1"/>
  <c r="DG30" i="1"/>
  <c r="DE30" i="1"/>
  <c r="DC30" i="1"/>
  <c r="DA30" i="1"/>
  <c r="CY30" i="1"/>
  <c r="CW30" i="1"/>
  <c r="CU30" i="1"/>
  <c r="CS30" i="1"/>
  <c r="CQ30" i="1"/>
  <c r="CO30" i="1"/>
  <c r="CM30" i="1"/>
  <c r="CI30" i="1"/>
  <c r="CG30" i="1"/>
  <c r="CE30" i="1"/>
  <c r="CC30" i="1"/>
  <c r="CA30" i="1"/>
  <c r="BY30" i="1"/>
  <c r="BW30" i="1"/>
  <c r="BU30" i="1"/>
  <c r="BS30" i="1"/>
  <c r="BQ30" i="1"/>
  <c r="BO30" i="1"/>
  <c r="BM30" i="1"/>
  <c r="BK30" i="1"/>
  <c r="BG30" i="1"/>
  <c r="BC30" i="1"/>
  <c r="BA30" i="1"/>
  <c r="AW30" i="1"/>
  <c r="AO30" i="1"/>
  <c r="AK30" i="1"/>
  <c r="AI30" i="1"/>
  <c r="AG30" i="1"/>
  <c r="AE30" i="1"/>
  <c r="AC30" i="1"/>
  <c r="AA30" i="1"/>
  <c r="Y30" i="1"/>
  <c r="W30" i="1"/>
  <c r="U30" i="1"/>
  <c r="S30" i="1"/>
  <c r="Q30" i="1"/>
  <c r="O30" i="1"/>
  <c r="M30" i="1"/>
  <c r="I30" i="1"/>
  <c r="G30" i="1"/>
  <c r="NM29" i="1"/>
  <c r="NK29" i="1"/>
  <c r="NI29" i="1"/>
  <c r="NG29" i="1"/>
  <c r="NE29" i="1"/>
  <c r="NC29" i="1"/>
  <c r="NA29" i="1"/>
  <c r="MY29" i="1"/>
  <c r="MW29" i="1"/>
  <c r="MU29" i="1"/>
  <c r="MS29" i="1"/>
  <c r="MQ29" i="1"/>
  <c r="MO29" i="1"/>
  <c r="MM29" i="1"/>
  <c r="MK29" i="1"/>
  <c r="MI29" i="1"/>
  <c r="MG29" i="1"/>
  <c r="ME29" i="1"/>
  <c r="MC29" i="1"/>
  <c r="MA29" i="1"/>
  <c r="LY29" i="1"/>
  <c r="LW29" i="1"/>
  <c r="LU29" i="1"/>
  <c r="LS29" i="1"/>
  <c r="LQ29" i="1"/>
  <c r="LO29" i="1"/>
  <c r="LM29" i="1"/>
  <c r="LK29" i="1"/>
  <c r="LI29" i="1"/>
  <c r="LG29" i="1"/>
  <c r="LE29" i="1"/>
  <c r="LC29" i="1"/>
  <c r="LA29" i="1"/>
  <c r="KY29" i="1"/>
  <c r="KW29" i="1"/>
  <c r="KU29" i="1"/>
  <c r="KS29" i="1"/>
  <c r="KQ29" i="1"/>
  <c r="KO29" i="1"/>
  <c r="KM29" i="1"/>
  <c r="KK29" i="1"/>
  <c r="KI29" i="1"/>
  <c r="KG29" i="1"/>
  <c r="KE29" i="1"/>
  <c r="KC29" i="1"/>
  <c r="KA29" i="1"/>
  <c r="JY29" i="1"/>
  <c r="JW29" i="1"/>
  <c r="JU29" i="1"/>
  <c r="JS29" i="1"/>
  <c r="JQ29" i="1"/>
  <c r="JO29" i="1"/>
  <c r="JM29" i="1"/>
  <c r="JK29" i="1"/>
  <c r="JI29" i="1"/>
  <c r="JG29" i="1"/>
  <c r="JE29" i="1"/>
  <c r="JC29" i="1"/>
  <c r="JA29" i="1"/>
  <c r="IY29" i="1"/>
  <c r="IW29" i="1"/>
  <c r="IU29" i="1"/>
  <c r="IS29" i="1"/>
  <c r="IQ29" i="1"/>
  <c r="IO29" i="1"/>
  <c r="IM29" i="1"/>
  <c r="IK29" i="1"/>
  <c r="II29" i="1"/>
  <c r="IG29" i="1"/>
  <c r="IE29" i="1"/>
  <c r="IC29" i="1"/>
  <c r="IA29" i="1"/>
  <c r="HY29" i="1"/>
  <c r="HI29" i="1"/>
  <c r="HG29" i="1"/>
  <c r="HE29" i="1"/>
  <c r="HC29" i="1"/>
  <c r="HA29" i="1"/>
  <c r="GY29" i="1"/>
  <c r="GW29" i="1"/>
  <c r="GU29" i="1"/>
  <c r="GS29" i="1"/>
  <c r="GQ29" i="1"/>
  <c r="GO29" i="1"/>
  <c r="GM29" i="1"/>
  <c r="GK29" i="1"/>
  <c r="GI29" i="1"/>
  <c r="GG29" i="1"/>
  <c r="GE29" i="1"/>
  <c r="GC29" i="1"/>
  <c r="GA29" i="1"/>
  <c r="FY29" i="1"/>
  <c r="FW29" i="1"/>
  <c r="FU29" i="1"/>
  <c r="FS29" i="1"/>
  <c r="FQ29" i="1"/>
  <c r="FO29" i="1"/>
  <c r="FM29" i="1"/>
  <c r="FK29" i="1"/>
  <c r="FI29" i="1"/>
  <c r="FG29" i="1"/>
  <c r="FE29" i="1"/>
  <c r="FC29" i="1"/>
  <c r="FA29" i="1"/>
  <c r="EY29" i="1"/>
  <c r="EW29" i="1"/>
  <c r="EU29" i="1"/>
  <c r="ES29" i="1"/>
  <c r="EQ29" i="1"/>
  <c r="EO29" i="1"/>
  <c r="EM29" i="1"/>
  <c r="EK29" i="1"/>
  <c r="EI29" i="1"/>
  <c r="EG29" i="1"/>
  <c r="EE29" i="1"/>
  <c r="EC29" i="1"/>
  <c r="EA29" i="1"/>
  <c r="DY29" i="1"/>
  <c r="DW29" i="1"/>
  <c r="DU29" i="1"/>
  <c r="DS29" i="1"/>
  <c r="DQ29" i="1"/>
  <c r="DO29" i="1"/>
  <c r="DM29" i="1"/>
  <c r="DK29" i="1"/>
  <c r="DI29" i="1"/>
  <c r="DG29" i="1"/>
  <c r="DC29" i="1"/>
  <c r="DA29" i="1"/>
  <c r="CY29" i="1"/>
  <c r="CW29" i="1"/>
  <c r="CU29" i="1"/>
  <c r="CS29" i="1"/>
  <c r="CQ29" i="1"/>
  <c r="CO29" i="1"/>
  <c r="CM29" i="1"/>
  <c r="CI29" i="1"/>
  <c r="CG29" i="1"/>
  <c r="CE29" i="1"/>
  <c r="CC29" i="1"/>
  <c r="CA29" i="1"/>
  <c r="BY29" i="1"/>
  <c r="BW29" i="1"/>
  <c r="BU29" i="1"/>
  <c r="BS29" i="1"/>
  <c r="BQ29" i="1"/>
  <c r="BO29" i="1"/>
  <c r="BM29" i="1"/>
  <c r="BK29" i="1"/>
  <c r="BG29" i="1"/>
  <c r="BC29" i="1"/>
  <c r="BA29" i="1"/>
  <c r="AW29" i="1"/>
  <c r="AU29" i="1"/>
  <c r="AS29" i="1"/>
  <c r="AQ29" i="1"/>
  <c r="AO29" i="1"/>
  <c r="AM29" i="1"/>
  <c r="AK29" i="1"/>
  <c r="AI29" i="1"/>
  <c r="AG29" i="1"/>
  <c r="AE29" i="1"/>
  <c r="AC29" i="1"/>
  <c r="AA29" i="1"/>
  <c r="Y29" i="1"/>
  <c r="W29" i="1"/>
  <c r="U29" i="1"/>
  <c r="S29" i="1"/>
  <c r="Q29" i="1"/>
  <c r="O29" i="1"/>
  <c r="M29" i="1"/>
  <c r="K29" i="1"/>
  <c r="I29" i="1"/>
  <c r="G29" i="1"/>
  <c r="NN29" i="1"/>
  <c r="NL29" i="1"/>
  <c r="NJ29" i="1"/>
  <c r="NH29" i="1"/>
  <c r="NF29" i="1"/>
  <c r="ND29" i="1"/>
  <c r="NB29" i="1"/>
  <c r="MZ29" i="1"/>
  <c r="MX29" i="1"/>
  <c r="MV29" i="1"/>
  <c r="MT29" i="1"/>
  <c r="MR29" i="1"/>
  <c r="MP29" i="1"/>
  <c r="MN29" i="1"/>
  <c r="ML29" i="1"/>
  <c r="MJ29" i="1"/>
  <c r="MH29" i="1"/>
  <c r="MF29" i="1"/>
  <c r="MD29" i="1"/>
  <c r="MB29" i="1"/>
  <c r="LZ29" i="1"/>
  <c r="LX29" i="1"/>
  <c r="LV29" i="1"/>
  <c r="LT29" i="1"/>
  <c r="LR29" i="1"/>
  <c r="LP29" i="1"/>
  <c r="LN29" i="1"/>
  <c r="LL29" i="1"/>
  <c r="LJ29" i="1"/>
  <c r="LH29" i="1"/>
  <c r="LF29" i="1"/>
  <c r="LD29" i="1"/>
  <c r="LB29" i="1"/>
  <c r="KZ29" i="1"/>
  <c r="KX29" i="1"/>
  <c r="KV29" i="1"/>
  <c r="KT29" i="1"/>
  <c r="KR29" i="1"/>
  <c r="KP29" i="1"/>
  <c r="KN29" i="1"/>
  <c r="KL29" i="1"/>
  <c r="KJ29" i="1"/>
  <c r="KH29" i="1"/>
  <c r="KF29" i="1"/>
  <c r="KD29" i="1"/>
  <c r="KB29" i="1"/>
  <c r="JZ29" i="1"/>
  <c r="JX29" i="1"/>
  <c r="JV29" i="1"/>
  <c r="JT29" i="1"/>
  <c r="JR29" i="1"/>
  <c r="JP29" i="1"/>
  <c r="JN29" i="1"/>
  <c r="JL29" i="1"/>
  <c r="JJ29" i="1"/>
  <c r="JH29" i="1"/>
  <c r="JF29" i="1"/>
  <c r="JD29" i="1"/>
  <c r="JB29" i="1"/>
  <c r="IZ29" i="1"/>
  <c r="IX29" i="1"/>
  <c r="IV29" i="1"/>
  <c r="IT29" i="1"/>
  <c r="IR29" i="1"/>
  <c r="IP29" i="1"/>
  <c r="IN29" i="1"/>
  <c r="IL29" i="1"/>
  <c r="IJ29" i="1"/>
  <c r="IH29" i="1"/>
  <c r="IF29" i="1"/>
  <c r="ID29" i="1"/>
  <c r="IB29" i="1"/>
  <c r="HZ29" i="1"/>
  <c r="HX29" i="1"/>
  <c r="HH29" i="1"/>
  <c r="HF29" i="1"/>
  <c r="HD29" i="1"/>
  <c r="HB29" i="1"/>
  <c r="GZ29" i="1"/>
  <c r="GX29" i="1"/>
  <c r="GV29" i="1"/>
  <c r="GT29" i="1"/>
  <c r="GR29" i="1"/>
  <c r="GP29" i="1"/>
  <c r="GN29" i="1"/>
  <c r="GL29" i="1"/>
  <c r="GJ29" i="1"/>
  <c r="GH29" i="1"/>
  <c r="GF29" i="1"/>
  <c r="GD29" i="1"/>
  <c r="GB29" i="1"/>
  <c r="FZ29" i="1"/>
  <c r="FX29" i="1"/>
  <c r="FV29" i="1"/>
  <c r="FT29" i="1"/>
  <c r="FR29" i="1"/>
  <c r="FP29" i="1"/>
  <c r="FN29" i="1"/>
  <c r="FL29" i="1"/>
  <c r="FJ29" i="1"/>
  <c r="FH29" i="1"/>
  <c r="FF29" i="1"/>
  <c r="FD29" i="1"/>
  <c r="FB29" i="1"/>
  <c r="EZ29" i="1"/>
  <c r="EX29" i="1"/>
  <c r="EV29" i="1"/>
  <c r="ET29" i="1"/>
  <c r="ER29" i="1"/>
  <c r="EP29" i="1"/>
  <c r="EN29" i="1"/>
  <c r="EL29" i="1"/>
  <c r="EJ29" i="1"/>
  <c r="EH29" i="1"/>
  <c r="EF29" i="1"/>
  <c r="ED29" i="1"/>
  <c r="EB29" i="1"/>
  <c r="DZ29" i="1"/>
  <c r="DX29" i="1"/>
  <c r="DV29" i="1"/>
  <c r="DT29" i="1"/>
  <c r="DR29" i="1"/>
  <c r="DP29" i="1"/>
  <c r="DN29" i="1"/>
  <c r="DL29" i="1"/>
  <c r="DJ29" i="1"/>
  <c r="DH29" i="1"/>
  <c r="DF29" i="1"/>
  <c r="DD29" i="1"/>
  <c r="DB29" i="1"/>
  <c r="CZ29" i="1"/>
  <c r="CX29" i="1"/>
  <c r="CT29" i="1"/>
  <c r="CP29" i="1"/>
  <c r="CN29" i="1"/>
  <c r="CL29" i="1"/>
  <c r="CJ29" i="1"/>
  <c r="CH29" i="1"/>
  <c r="CF29" i="1"/>
  <c r="CD29" i="1"/>
  <c r="CB29" i="1"/>
  <c r="BZ29" i="1"/>
  <c r="BX29" i="1"/>
  <c r="BV29" i="1"/>
  <c r="BT29" i="1"/>
  <c r="BR29" i="1"/>
  <c r="BN29" i="1"/>
  <c r="BJ29" i="1"/>
  <c r="BH29" i="1"/>
  <c r="BD29" i="1"/>
  <c r="BB29" i="1"/>
  <c r="AX29" i="1"/>
  <c r="AV29" i="1"/>
  <c r="AT29" i="1"/>
  <c r="AR29" i="1"/>
  <c r="AP29" i="1"/>
  <c r="AN29" i="1"/>
  <c r="AJ29" i="1"/>
  <c r="AD29" i="1"/>
  <c r="AB29" i="1"/>
  <c r="Z29" i="1"/>
  <c r="X29" i="1"/>
  <c r="V29" i="1"/>
  <c r="T29" i="1"/>
  <c r="R29" i="1"/>
  <c r="P29" i="1"/>
  <c r="N29" i="1"/>
  <c r="L29" i="1"/>
  <c r="J29" i="1"/>
  <c r="H29" i="1"/>
  <c r="F29" i="1"/>
  <c r="NN28" i="1"/>
  <c r="NL28" i="1"/>
  <c r="NJ28" i="1"/>
  <c r="NH28" i="1"/>
  <c r="NF28" i="1"/>
  <c r="ND28" i="1"/>
  <c r="NB28" i="1"/>
  <c r="MZ28" i="1"/>
  <c r="MX28" i="1"/>
  <c r="MV28" i="1"/>
  <c r="MT28" i="1"/>
  <c r="MR28" i="1"/>
  <c r="MP28" i="1"/>
  <c r="MN28" i="1"/>
  <c r="ML28" i="1"/>
  <c r="MJ28" i="1"/>
  <c r="MH28" i="1"/>
  <c r="MF28" i="1"/>
  <c r="MD28" i="1"/>
  <c r="MB28" i="1"/>
  <c r="LZ28" i="1"/>
  <c r="LX28" i="1"/>
  <c r="LV28" i="1"/>
  <c r="LT28" i="1"/>
  <c r="LR28" i="1"/>
  <c r="LP28" i="1"/>
  <c r="LN28" i="1"/>
  <c r="LL28" i="1"/>
  <c r="LJ28" i="1"/>
  <c r="LH28" i="1"/>
  <c r="LF28" i="1"/>
  <c r="LD28" i="1"/>
  <c r="LB28" i="1"/>
  <c r="KZ28" i="1"/>
  <c r="KX28" i="1"/>
  <c r="KV28" i="1"/>
  <c r="KT28" i="1"/>
  <c r="KR28" i="1"/>
  <c r="KP28" i="1"/>
  <c r="KN28" i="1"/>
  <c r="KL28" i="1"/>
  <c r="KJ28" i="1"/>
  <c r="KH28" i="1"/>
  <c r="KF28" i="1"/>
  <c r="KD28" i="1"/>
  <c r="KB28" i="1"/>
  <c r="JZ28" i="1"/>
  <c r="JX28" i="1"/>
  <c r="JV28" i="1"/>
  <c r="JT28" i="1"/>
  <c r="JR28" i="1"/>
  <c r="JP28" i="1"/>
  <c r="JN28" i="1"/>
  <c r="JL28" i="1"/>
  <c r="JJ28" i="1"/>
  <c r="JH28" i="1"/>
  <c r="JF28" i="1"/>
  <c r="JD28" i="1"/>
  <c r="JB28" i="1"/>
  <c r="IZ28" i="1"/>
  <c r="IX28" i="1"/>
  <c r="IV28" i="1"/>
  <c r="IT28" i="1"/>
  <c r="IR28" i="1"/>
  <c r="IP28" i="1"/>
  <c r="IN28" i="1"/>
  <c r="IL28" i="1"/>
  <c r="IJ28" i="1"/>
  <c r="IH28" i="1"/>
  <c r="IF28" i="1"/>
  <c r="ID28" i="1"/>
  <c r="IB28" i="1"/>
  <c r="HZ28" i="1"/>
  <c r="HX28" i="1"/>
  <c r="HV28" i="1"/>
  <c r="HT28" i="1"/>
  <c r="HR28" i="1"/>
  <c r="HP28" i="1"/>
  <c r="HN28" i="1"/>
  <c r="HL28" i="1"/>
  <c r="HJ28" i="1"/>
  <c r="HH28" i="1"/>
  <c r="HF28" i="1"/>
  <c r="HD28" i="1"/>
  <c r="HB28" i="1"/>
  <c r="GZ28" i="1"/>
  <c r="GX28" i="1"/>
  <c r="GV28" i="1"/>
  <c r="GT28" i="1"/>
  <c r="GR28" i="1"/>
  <c r="GP28" i="1"/>
  <c r="GN28" i="1"/>
  <c r="GL28" i="1"/>
  <c r="GJ28" i="1"/>
  <c r="GH28" i="1"/>
  <c r="GF28" i="1"/>
  <c r="GD28" i="1"/>
  <c r="GB28" i="1"/>
  <c r="FZ28" i="1"/>
  <c r="FX28" i="1"/>
  <c r="FV28" i="1"/>
  <c r="FT28" i="1"/>
  <c r="FR28" i="1"/>
  <c r="FP28" i="1"/>
  <c r="FN28" i="1"/>
  <c r="FL28" i="1"/>
  <c r="FJ28" i="1"/>
  <c r="FH28" i="1"/>
  <c r="FF28" i="1"/>
  <c r="FD28" i="1"/>
  <c r="FB28" i="1"/>
  <c r="EZ28" i="1"/>
  <c r="EX28" i="1"/>
  <c r="EV28" i="1"/>
  <c r="ET28" i="1"/>
  <c r="ER28" i="1"/>
  <c r="EP28" i="1"/>
  <c r="EN28" i="1"/>
  <c r="EL28" i="1"/>
  <c r="EJ28" i="1"/>
  <c r="EH28" i="1"/>
  <c r="EF28" i="1"/>
  <c r="ED28" i="1"/>
  <c r="EB28" i="1"/>
  <c r="DZ28" i="1"/>
  <c r="DX28" i="1"/>
  <c r="DV28" i="1"/>
  <c r="DT28" i="1"/>
  <c r="DR28" i="1"/>
  <c r="DP28" i="1"/>
  <c r="DN28" i="1"/>
  <c r="DL28" i="1"/>
  <c r="DJ28" i="1"/>
  <c r="DH28" i="1"/>
  <c r="DF28" i="1"/>
  <c r="DD28" i="1"/>
  <c r="DB28" i="1"/>
  <c r="CZ28" i="1"/>
  <c r="CX28" i="1"/>
  <c r="CV28" i="1"/>
  <c r="CT28" i="1"/>
  <c r="CP28" i="1"/>
  <c r="CN28" i="1"/>
  <c r="CL28" i="1"/>
  <c r="CJ28" i="1"/>
  <c r="CH28" i="1"/>
  <c r="CF28" i="1"/>
  <c r="CD28" i="1"/>
  <c r="CB28" i="1"/>
  <c r="BZ28" i="1"/>
  <c r="BX28" i="1"/>
  <c r="BV28" i="1"/>
  <c r="BT28" i="1"/>
  <c r="BR28" i="1"/>
  <c r="BP28" i="1"/>
  <c r="BN28" i="1"/>
  <c r="BJ28" i="1"/>
  <c r="BF28" i="1"/>
  <c r="BD28" i="1"/>
  <c r="BB28" i="1"/>
  <c r="AX28" i="1"/>
  <c r="AV28" i="1"/>
  <c r="AP28" i="1"/>
  <c r="AJ28" i="1"/>
  <c r="AF28" i="1"/>
  <c r="AD28" i="1"/>
  <c r="AB28" i="1"/>
  <c r="Z28" i="1"/>
  <c r="X28" i="1"/>
  <c r="V28" i="1"/>
  <c r="T28" i="1"/>
  <c r="R28" i="1"/>
  <c r="P28" i="1"/>
  <c r="N28" i="1"/>
  <c r="L28" i="1"/>
  <c r="J28" i="1"/>
  <c r="H28" i="1"/>
  <c r="F28" i="1"/>
  <c r="NM28" i="1"/>
  <c r="NK28" i="1"/>
  <c r="NI28" i="1"/>
  <c r="NG28" i="1"/>
  <c r="NE28" i="1"/>
  <c r="NC28" i="1"/>
  <c r="NA28" i="1"/>
  <c r="MY28" i="1"/>
  <c r="MW28" i="1"/>
  <c r="MU28" i="1"/>
  <c r="MS28" i="1"/>
  <c r="MQ28" i="1"/>
  <c r="MO28" i="1"/>
  <c r="MM28" i="1"/>
  <c r="MK28" i="1"/>
  <c r="MI28" i="1"/>
  <c r="MG28" i="1"/>
  <c r="ME28" i="1"/>
  <c r="MC28" i="1"/>
  <c r="MA28" i="1"/>
  <c r="LY28" i="1"/>
  <c r="LW28" i="1"/>
  <c r="LU28" i="1"/>
  <c r="LS28" i="1"/>
  <c r="LQ28" i="1"/>
  <c r="LO28" i="1"/>
  <c r="LM28" i="1"/>
  <c r="LK28" i="1"/>
  <c r="LI28" i="1"/>
  <c r="LG28" i="1"/>
  <c r="LE28" i="1"/>
  <c r="LC28" i="1"/>
  <c r="LA28" i="1"/>
  <c r="KY28" i="1"/>
  <c r="KW28" i="1"/>
  <c r="KU28" i="1"/>
  <c r="KS28" i="1"/>
  <c r="KQ28" i="1"/>
  <c r="KO28" i="1"/>
  <c r="KM28" i="1"/>
  <c r="KK28" i="1"/>
  <c r="KI28" i="1"/>
  <c r="KG28" i="1"/>
  <c r="KE28" i="1"/>
  <c r="KC28" i="1"/>
  <c r="KA28" i="1"/>
  <c r="JY28" i="1"/>
  <c r="JW28" i="1"/>
  <c r="JU28" i="1"/>
  <c r="JS28" i="1"/>
  <c r="JQ28" i="1"/>
  <c r="JO28" i="1"/>
  <c r="JM28" i="1"/>
  <c r="JK28" i="1"/>
  <c r="JI28" i="1"/>
  <c r="JG28" i="1"/>
  <c r="JE28" i="1"/>
  <c r="JC28" i="1"/>
  <c r="JA28" i="1"/>
  <c r="IY28" i="1"/>
  <c r="IW28" i="1"/>
  <c r="IU28" i="1"/>
  <c r="IS28" i="1"/>
  <c r="IQ28" i="1"/>
  <c r="IO28" i="1"/>
  <c r="IM28" i="1"/>
  <c r="IK28" i="1"/>
  <c r="II28" i="1"/>
  <c r="IG28" i="1"/>
  <c r="IE28" i="1"/>
  <c r="IC28" i="1"/>
  <c r="IA28" i="1"/>
  <c r="HY28" i="1"/>
  <c r="HW28" i="1"/>
  <c r="HU28" i="1"/>
  <c r="HS28" i="1"/>
  <c r="HQ28" i="1"/>
  <c r="HO28" i="1"/>
  <c r="HM28" i="1"/>
  <c r="HK28" i="1"/>
  <c r="HI28" i="1"/>
  <c r="HG28" i="1"/>
  <c r="HE28" i="1"/>
  <c r="HC28" i="1"/>
  <c r="HA28" i="1"/>
  <c r="GY28" i="1"/>
  <c r="GW28" i="1"/>
  <c r="GU28" i="1"/>
  <c r="GS28" i="1"/>
  <c r="GQ28" i="1"/>
  <c r="GO28" i="1"/>
  <c r="GM28" i="1"/>
  <c r="GK28" i="1"/>
  <c r="GI28" i="1"/>
  <c r="GG28" i="1"/>
  <c r="GE28" i="1"/>
  <c r="GC28" i="1"/>
  <c r="GA28" i="1"/>
  <c r="FY28" i="1"/>
  <c r="FW28" i="1"/>
  <c r="FU28" i="1"/>
  <c r="FS28" i="1"/>
  <c r="FQ28" i="1"/>
  <c r="FO28" i="1"/>
  <c r="FM28" i="1"/>
  <c r="FK28" i="1"/>
  <c r="FI28" i="1"/>
  <c r="FG28" i="1"/>
  <c r="FE28" i="1"/>
  <c r="FC28" i="1"/>
  <c r="FA28" i="1"/>
  <c r="EY28" i="1"/>
  <c r="EW28" i="1"/>
  <c r="EU28" i="1"/>
  <c r="ES28" i="1"/>
  <c r="EQ28" i="1"/>
  <c r="EO28" i="1"/>
  <c r="EM28" i="1"/>
  <c r="EK28" i="1"/>
  <c r="EI28" i="1"/>
  <c r="EG28" i="1"/>
  <c r="EE28" i="1"/>
  <c r="EC28" i="1"/>
  <c r="EA28" i="1"/>
  <c r="DY28" i="1"/>
  <c r="DW28" i="1"/>
  <c r="DU28" i="1"/>
  <c r="DS28" i="1"/>
  <c r="DQ28" i="1"/>
  <c r="DO28" i="1"/>
  <c r="DM28" i="1"/>
  <c r="DK28" i="1"/>
  <c r="DI28" i="1"/>
  <c r="DG28" i="1"/>
  <c r="DE28" i="1"/>
  <c r="DC28" i="1"/>
  <c r="DA28" i="1"/>
  <c r="CY28" i="1"/>
  <c r="CW28" i="1"/>
  <c r="CU28" i="1"/>
  <c r="CS28" i="1"/>
  <c r="CQ28" i="1"/>
  <c r="CO28" i="1"/>
  <c r="CM28" i="1"/>
  <c r="CI28" i="1"/>
  <c r="CG28" i="1"/>
  <c r="CE28" i="1"/>
  <c r="CC28" i="1"/>
  <c r="CA28" i="1"/>
  <c r="BY28" i="1"/>
  <c r="BW28" i="1"/>
  <c r="BU28" i="1"/>
  <c r="BS28" i="1"/>
  <c r="BQ28" i="1"/>
  <c r="BO28" i="1"/>
  <c r="BM28" i="1"/>
  <c r="BK28" i="1"/>
  <c r="BG28" i="1"/>
  <c r="BC28" i="1"/>
  <c r="BA28" i="1"/>
  <c r="AW28" i="1"/>
  <c r="AO28" i="1"/>
  <c r="AI28" i="1"/>
  <c r="AG28" i="1"/>
  <c r="AE28" i="1"/>
  <c r="AC28" i="1"/>
  <c r="AA28" i="1"/>
  <c r="Y28" i="1"/>
  <c r="W28" i="1"/>
  <c r="U28" i="1"/>
  <c r="S28" i="1"/>
  <c r="Q28" i="1"/>
  <c r="O28" i="1"/>
  <c r="M28" i="1"/>
  <c r="K28" i="1"/>
  <c r="I28" i="1"/>
  <c r="G28" i="1"/>
  <c r="NM27" i="1"/>
  <c r="NK27" i="1"/>
  <c r="NI27" i="1"/>
  <c r="NG27" i="1"/>
  <c r="NE27" i="1"/>
  <c r="NC27" i="1"/>
  <c r="NA27" i="1"/>
  <c r="MY27" i="1"/>
  <c r="MW27" i="1"/>
  <c r="MU27" i="1"/>
  <c r="MS27" i="1"/>
  <c r="MQ27" i="1"/>
  <c r="MO27" i="1"/>
  <c r="MM27" i="1"/>
  <c r="MK27" i="1"/>
  <c r="MI27" i="1"/>
  <c r="MG27" i="1"/>
  <c r="ME27" i="1"/>
  <c r="MC27" i="1"/>
  <c r="MA27" i="1"/>
  <c r="LY27" i="1"/>
  <c r="LW27" i="1"/>
  <c r="LU27" i="1"/>
  <c r="LS27" i="1"/>
  <c r="LQ27" i="1"/>
  <c r="LO27" i="1"/>
  <c r="LM27" i="1"/>
  <c r="LK27" i="1"/>
  <c r="LI27" i="1"/>
  <c r="LG27" i="1"/>
  <c r="LE27" i="1"/>
  <c r="LC27" i="1"/>
  <c r="LA27" i="1"/>
  <c r="KY27" i="1"/>
  <c r="KW27" i="1"/>
  <c r="KU27" i="1"/>
  <c r="KS27" i="1"/>
  <c r="KQ27" i="1"/>
  <c r="KO27" i="1"/>
  <c r="KM27" i="1"/>
  <c r="KK27" i="1"/>
  <c r="KI27" i="1"/>
  <c r="KG27" i="1"/>
  <c r="KE27" i="1"/>
  <c r="KC27" i="1"/>
  <c r="KA27" i="1"/>
  <c r="JY27" i="1"/>
  <c r="JW27" i="1"/>
  <c r="JU27" i="1"/>
  <c r="JS27" i="1"/>
  <c r="JQ27" i="1"/>
  <c r="JO27" i="1"/>
  <c r="JM27" i="1"/>
  <c r="JK27" i="1"/>
  <c r="JI27" i="1"/>
  <c r="JG27" i="1"/>
  <c r="JE27" i="1"/>
  <c r="JC27" i="1"/>
  <c r="JA27" i="1"/>
  <c r="IY27" i="1"/>
  <c r="IW27" i="1"/>
  <c r="IU27" i="1"/>
  <c r="IS27" i="1"/>
  <c r="IQ27" i="1"/>
  <c r="IO27" i="1"/>
  <c r="IM27" i="1"/>
  <c r="IK27" i="1"/>
  <c r="II27" i="1"/>
  <c r="IG27" i="1"/>
  <c r="IE27" i="1"/>
  <c r="IC27" i="1"/>
  <c r="IA27" i="1"/>
  <c r="HY27" i="1"/>
  <c r="HW27" i="1"/>
  <c r="HU27" i="1"/>
  <c r="HS27" i="1"/>
  <c r="HQ27" i="1"/>
  <c r="HO27" i="1"/>
  <c r="HM27" i="1"/>
  <c r="HK27" i="1"/>
  <c r="HI27" i="1"/>
  <c r="HG27" i="1"/>
  <c r="HE27" i="1"/>
  <c r="HC27" i="1"/>
  <c r="HA27" i="1"/>
  <c r="GY27" i="1"/>
  <c r="GW27" i="1"/>
  <c r="GU27" i="1"/>
  <c r="GS27" i="1"/>
  <c r="GQ27" i="1"/>
  <c r="GO27" i="1"/>
  <c r="GM27" i="1"/>
  <c r="GK27" i="1"/>
  <c r="GI27" i="1"/>
  <c r="GG27" i="1"/>
  <c r="GE27" i="1"/>
  <c r="GC27" i="1"/>
  <c r="GA27" i="1"/>
  <c r="FY27" i="1"/>
  <c r="FW27" i="1"/>
  <c r="FU27" i="1"/>
  <c r="FS27" i="1"/>
  <c r="FQ27" i="1"/>
  <c r="FO27" i="1"/>
  <c r="FM27" i="1"/>
  <c r="FK27" i="1"/>
  <c r="FI27" i="1"/>
  <c r="FG27" i="1"/>
  <c r="FE27" i="1"/>
  <c r="FC27" i="1"/>
  <c r="FA27" i="1"/>
  <c r="EY27" i="1"/>
  <c r="EW27" i="1"/>
  <c r="EU27" i="1"/>
  <c r="ES27" i="1"/>
  <c r="EQ27" i="1"/>
  <c r="EO27" i="1"/>
  <c r="EM27" i="1"/>
  <c r="EK27" i="1"/>
  <c r="EI27" i="1"/>
  <c r="EG27" i="1"/>
  <c r="EE27" i="1"/>
  <c r="EC27" i="1"/>
  <c r="EA27" i="1"/>
  <c r="DY27" i="1"/>
  <c r="DW27" i="1"/>
  <c r="DU27" i="1"/>
  <c r="DS27" i="1"/>
  <c r="DQ27" i="1"/>
  <c r="DO27" i="1"/>
  <c r="DM27" i="1"/>
  <c r="DK27" i="1"/>
  <c r="DI27" i="1"/>
  <c r="DG27" i="1"/>
  <c r="DE27" i="1"/>
  <c r="DC27" i="1"/>
  <c r="DA27" i="1"/>
  <c r="CY27" i="1"/>
  <c r="CW27" i="1"/>
  <c r="CU27" i="1"/>
  <c r="CS27" i="1"/>
  <c r="CQ27" i="1"/>
  <c r="CO27" i="1"/>
  <c r="CM27" i="1"/>
  <c r="CI27" i="1"/>
  <c r="CG27" i="1"/>
  <c r="CE27" i="1"/>
  <c r="CC27" i="1"/>
  <c r="CA27" i="1"/>
  <c r="BY27" i="1"/>
  <c r="BW27" i="1"/>
  <c r="BU27" i="1"/>
  <c r="BS27" i="1"/>
  <c r="BQ27" i="1"/>
  <c r="BO27" i="1"/>
  <c r="BM27" i="1"/>
  <c r="BK27" i="1"/>
  <c r="BG27" i="1"/>
  <c r="BC27" i="1"/>
  <c r="BA27" i="1"/>
  <c r="AW27" i="1"/>
  <c r="AU27" i="1"/>
  <c r="AS27" i="1"/>
  <c r="AQ27" i="1"/>
  <c r="AO27" i="1"/>
  <c r="AM27" i="1"/>
  <c r="AK27" i="1"/>
  <c r="AI27" i="1"/>
  <c r="AG27" i="1"/>
  <c r="AE27" i="1"/>
  <c r="AC27" i="1"/>
  <c r="AA27" i="1"/>
  <c r="Y27" i="1"/>
  <c r="W27" i="1"/>
  <c r="U27" i="1"/>
  <c r="S27" i="1"/>
  <c r="Q27" i="1"/>
  <c r="O27" i="1"/>
  <c r="M27" i="1"/>
  <c r="K27" i="1"/>
  <c r="I27" i="1"/>
  <c r="G27" i="1"/>
  <c r="NN27" i="1"/>
  <c r="NL27" i="1"/>
  <c r="NJ27" i="1"/>
  <c r="NH27" i="1"/>
  <c r="NF27" i="1"/>
  <c r="ND27" i="1"/>
  <c r="NB27" i="1"/>
  <c r="MZ27" i="1"/>
  <c r="MX27" i="1"/>
  <c r="MV27" i="1"/>
  <c r="MT27" i="1"/>
  <c r="MR27" i="1"/>
  <c r="MP27" i="1"/>
  <c r="MN27" i="1"/>
  <c r="ML27" i="1"/>
  <c r="MJ27" i="1"/>
  <c r="MH27" i="1"/>
  <c r="MF27" i="1"/>
  <c r="MD27" i="1"/>
  <c r="MB27" i="1"/>
  <c r="LZ27" i="1"/>
  <c r="LX27" i="1"/>
  <c r="LV27" i="1"/>
  <c r="LT27" i="1"/>
  <c r="LR27" i="1"/>
  <c r="LP27" i="1"/>
  <c r="LN27" i="1"/>
  <c r="LL27" i="1"/>
  <c r="LJ27" i="1"/>
  <c r="LH27" i="1"/>
  <c r="LF27" i="1"/>
  <c r="LD27" i="1"/>
  <c r="LB27" i="1"/>
  <c r="KZ27" i="1"/>
  <c r="KX27" i="1"/>
  <c r="KV27" i="1"/>
  <c r="KT27" i="1"/>
  <c r="KR27" i="1"/>
  <c r="KP27" i="1"/>
  <c r="KN27" i="1"/>
  <c r="KL27" i="1"/>
  <c r="KJ27" i="1"/>
  <c r="KH27" i="1"/>
  <c r="KF27" i="1"/>
  <c r="KD27" i="1"/>
  <c r="KB27" i="1"/>
  <c r="JZ27" i="1"/>
  <c r="JX27" i="1"/>
  <c r="JV27" i="1"/>
  <c r="JT27" i="1"/>
  <c r="JR27" i="1"/>
  <c r="JP27" i="1"/>
  <c r="JN27" i="1"/>
  <c r="JL27" i="1"/>
  <c r="JJ27" i="1"/>
  <c r="JH27" i="1"/>
  <c r="JF27" i="1"/>
  <c r="JD27" i="1"/>
  <c r="JB27" i="1"/>
  <c r="IZ27" i="1"/>
  <c r="IX27" i="1"/>
  <c r="IV27" i="1"/>
  <c r="IT27" i="1"/>
  <c r="IR27" i="1"/>
  <c r="IP27" i="1"/>
  <c r="IN27" i="1"/>
  <c r="IL27" i="1"/>
  <c r="IJ27" i="1"/>
  <c r="IH27" i="1"/>
  <c r="IF27" i="1"/>
  <c r="ID27" i="1"/>
  <c r="IB27" i="1"/>
  <c r="HZ27" i="1"/>
  <c r="HX27" i="1"/>
  <c r="HV27" i="1"/>
  <c r="HT27" i="1"/>
  <c r="HR27" i="1"/>
  <c r="HP27" i="1"/>
  <c r="HN27" i="1"/>
  <c r="HL27" i="1"/>
  <c r="HJ27" i="1"/>
  <c r="HH27" i="1"/>
  <c r="HF27" i="1"/>
  <c r="HD27" i="1"/>
  <c r="HB27" i="1"/>
  <c r="GZ27" i="1"/>
  <c r="GX27" i="1"/>
  <c r="GV27" i="1"/>
  <c r="GT27" i="1"/>
  <c r="GR27" i="1"/>
  <c r="GP27" i="1"/>
  <c r="GN27" i="1"/>
  <c r="GL27" i="1"/>
  <c r="GJ27" i="1"/>
  <c r="GH27" i="1"/>
  <c r="GF27" i="1"/>
  <c r="GD27" i="1"/>
  <c r="GB27" i="1"/>
  <c r="FZ27" i="1"/>
  <c r="FX27" i="1"/>
  <c r="FV27" i="1"/>
  <c r="FT27" i="1"/>
  <c r="FR27" i="1"/>
  <c r="FP27" i="1"/>
  <c r="FN27" i="1"/>
  <c r="FL27" i="1"/>
  <c r="FJ27" i="1"/>
  <c r="FH27" i="1"/>
  <c r="FF27" i="1"/>
  <c r="FD27" i="1"/>
  <c r="FB27" i="1"/>
  <c r="EZ27" i="1"/>
  <c r="EX27" i="1"/>
  <c r="EV27" i="1"/>
  <c r="ET27" i="1"/>
  <c r="ER27" i="1"/>
  <c r="EP27" i="1"/>
  <c r="EN27" i="1"/>
  <c r="EL27" i="1"/>
  <c r="EJ27" i="1"/>
  <c r="EH27" i="1"/>
  <c r="EF27" i="1"/>
  <c r="ED27" i="1"/>
  <c r="EB27" i="1"/>
  <c r="DZ27" i="1"/>
  <c r="DX27" i="1"/>
  <c r="DV27" i="1"/>
  <c r="DT27" i="1"/>
  <c r="DR27" i="1"/>
  <c r="DP27" i="1"/>
  <c r="DN27" i="1"/>
  <c r="DL27" i="1"/>
  <c r="DJ27" i="1"/>
  <c r="DH27" i="1"/>
  <c r="DF27" i="1"/>
  <c r="DD27" i="1"/>
  <c r="DB27" i="1"/>
  <c r="CZ27" i="1"/>
  <c r="CX27" i="1"/>
  <c r="CV27" i="1"/>
  <c r="CT27" i="1"/>
  <c r="CP27" i="1"/>
  <c r="CN27" i="1"/>
  <c r="CL27" i="1"/>
  <c r="CJ27" i="1"/>
  <c r="CH27" i="1"/>
  <c r="CF27" i="1"/>
  <c r="CD27" i="1"/>
  <c r="CB27" i="1"/>
  <c r="BZ27" i="1"/>
  <c r="BX27" i="1"/>
  <c r="BV27" i="1"/>
  <c r="BT27" i="1"/>
  <c r="BR27" i="1"/>
  <c r="BP27" i="1"/>
  <c r="BN27" i="1"/>
  <c r="BJ27" i="1"/>
  <c r="BF27" i="1"/>
  <c r="BD27" i="1"/>
  <c r="BB27" i="1"/>
  <c r="AX27" i="1"/>
  <c r="AV27" i="1"/>
  <c r="AT27" i="1"/>
  <c r="AR27" i="1"/>
  <c r="AP27" i="1"/>
  <c r="AN27" i="1"/>
  <c r="AJ27" i="1"/>
  <c r="AH27" i="1"/>
  <c r="AF27" i="1"/>
  <c r="AD27" i="1"/>
  <c r="AB27" i="1"/>
  <c r="Z27" i="1"/>
  <c r="X27" i="1"/>
  <c r="V27" i="1"/>
  <c r="T27" i="1"/>
  <c r="R27" i="1"/>
  <c r="P27" i="1"/>
  <c r="N27" i="1"/>
  <c r="L27" i="1"/>
  <c r="J27" i="1"/>
  <c r="H27" i="1"/>
  <c r="F27" i="1"/>
  <c r="NN26" i="1"/>
  <c r="NL26" i="1"/>
  <c r="NJ26" i="1"/>
  <c r="NH26" i="1"/>
  <c r="NF26" i="1"/>
  <c r="ND26" i="1"/>
  <c r="NB26" i="1"/>
  <c r="MZ26" i="1"/>
  <c r="MX26" i="1"/>
  <c r="MV26" i="1"/>
  <c r="MT26" i="1"/>
  <c r="MR26" i="1"/>
  <c r="MP26" i="1"/>
  <c r="MN26" i="1"/>
  <c r="ML26" i="1"/>
  <c r="MJ26" i="1"/>
  <c r="MH26" i="1"/>
  <c r="MF26" i="1"/>
  <c r="MD26" i="1"/>
  <c r="MB26" i="1"/>
  <c r="LZ26" i="1"/>
  <c r="LX26" i="1"/>
  <c r="LV26" i="1"/>
  <c r="LT26" i="1"/>
  <c r="LR26" i="1"/>
  <c r="LP26" i="1"/>
  <c r="LN26" i="1"/>
  <c r="LL26" i="1"/>
  <c r="LJ26" i="1"/>
  <c r="LH26" i="1"/>
  <c r="LF26" i="1"/>
  <c r="LD26" i="1"/>
  <c r="LB26" i="1"/>
  <c r="KZ26" i="1"/>
  <c r="KX26" i="1"/>
  <c r="KV26" i="1"/>
  <c r="KT26" i="1"/>
  <c r="KR26" i="1"/>
  <c r="KP26" i="1"/>
  <c r="KN26" i="1"/>
  <c r="KL26" i="1"/>
  <c r="KJ26" i="1"/>
  <c r="KH26" i="1"/>
  <c r="KF26" i="1"/>
  <c r="KD26" i="1"/>
  <c r="KB26" i="1"/>
  <c r="JZ26" i="1"/>
  <c r="JX26" i="1"/>
  <c r="JV26" i="1"/>
  <c r="JT26" i="1"/>
  <c r="JR26" i="1"/>
  <c r="JP26" i="1"/>
  <c r="JN26" i="1"/>
  <c r="JL26" i="1"/>
  <c r="JJ26" i="1"/>
  <c r="JH26" i="1"/>
  <c r="JF26" i="1"/>
  <c r="JD26" i="1"/>
  <c r="JB26" i="1"/>
  <c r="IZ26" i="1"/>
  <c r="IX26" i="1"/>
  <c r="IV26" i="1"/>
  <c r="IT26" i="1"/>
  <c r="IR26" i="1"/>
  <c r="IP26" i="1"/>
  <c r="IN26" i="1"/>
  <c r="IL26" i="1"/>
  <c r="IJ26" i="1"/>
  <c r="IH26" i="1"/>
  <c r="IF26" i="1"/>
  <c r="ID26" i="1"/>
  <c r="IB26" i="1"/>
  <c r="HZ26" i="1"/>
  <c r="HX26" i="1"/>
  <c r="HV26" i="1"/>
  <c r="HT26" i="1"/>
  <c r="HR26" i="1"/>
  <c r="HP26" i="1"/>
  <c r="HN26" i="1"/>
  <c r="HL26" i="1"/>
  <c r="HJ26" i="1"/>
  <c r="HH26" i="1"/>
  <c r="HF26" i="1"/>
  <c r="HD26" i="1"/>
  <c r="HB26" i="1"/>
  <c r="GZ26" i="1"/>
  <c r="GX26" i="1"/>
  <c r="GV26" i="1"/>
  <c r="GT26" i="1"/>
  <c r="GR26" i="1"/>
  <c r="GP26" i="1"/>
  <c r="GN26" i="1"/>
  <c r="GL26" i="1"/>
  <c r="GJ26" i="1"/>
  <c r="GH26" i="1"/>
  <c r="GF26" i="1"/>
  <c r="GD26" i="1"/>
  <c r="GB26" i="1"/>
  <c r="FZ26" i="1"/>
  <c r="FX26" i="1"/>
  <c r="FV26" i="1"/>
  <c r="FT26" i="1"/>
  <c r="FR26" i="1"/>
  <c r="FP26" i="1"/>
  <c r="FN26" i="1"/>
  <c r="FL26" i="1"/>
  <c r="FJ26" i="1"/>
  <c r="FH26" i="1"/>
  <c r="FF26" i="1"/>
  <c r="FD26" i="1"/>
  <c r="FB26" i="1"/>
  <c r="EZ26" i="1"/>
  <c r="EX26" i="1"/>
  <c r="EV26" i="1"/>
  <c r="ET26" i="1"/>
  <c r="ER26" i="1"/>
  <c r="EP26" i="1"/>
  <c r="EN26" i="1"/>
  <c r="EL26" i="1"/>
  <c r="EJ26" i="1"/>
  <c r="EH26" i="1"/>
  <c r="EF26" i="1"/>
  <c r="ED26" i="1"/>
  <c r="EB26" i="1"/>
  <c r="DZ26" i="1"/>
  <c r="DX26" i="1"/>
  <c r="DV26" i="1"/>
  <c r="DT26" i="1"/>
  <c r="DR26" i="1"/>
  <c r="DP26" i="1"/>
  <c r="DN26" i="1"/>
  <c r="DL26" i="1"/>
  <c r="DJ26" i="1"/>
  <c r="DH26" i="1"/>
  <c r="DF26" i="1"/>
  <c r="DD26" i="1"/>
  <c r="DB26" i="1"/>
  <c r="CZ26" i="1"/>
  <c r="CX26" i="1"/>
  <c r="CV26" i="1"/>
  <c r="CT26" i="1"/>
  <c r="CP26" i="1"/>
  <c r="CN26" i="1"/>
  <c r="CL26" i="1"/>
  <c r="CJ26" i="1"/>
  <c r="CH26" i="1"/>
  <c r="CF26" i="1"/>
  <c r="CD26" i="1"/>
  <c r="CB26" i="1"/>
  <c r="BZ26" i="1"/>
  <c r="BX26" i="1"/>
  <c r="BV26" i="1"/>
  <c r="BT26" i="1"/>
  <c r="BR26" i="1"/>
  <c r="BP26" i="1"/>
  <c r="BN26" i="1"/>
  <c r="BH26" i="1"/>
  <c r="BF26" i="1"/>
  <c r="BD26" i="1"/>
  <c r="BB26" i="1"/>
  <c r="AX26" i="1"/>
  <c r="AV26" i="1"/>
  <c r="AT26" i="1"/>
  <c r="AR26" i="1"/>
  <c r="AP26" i="1"/>
  <c r="AN26" i="1"/>
  <c r="AJ26" i="1"/>
  <c r="AH26" i="1"/>
  <c r="AD26" i="1"/>
  <c r="AB26" i="1"/>
  <c r="X26" i="1"/>
  <c r="V26" i="1"/>
  <c r="T26" i="1"/>
  <c r="R26" i="1"/>
  <c r="P26" i="1"/>
  <c r="N26" i="1"/>
  <c r="L26" i="1"/>
  <c r="H26" i="1"/>
  <c r="F26" i="1"/>
  <c r="NM26" i="1"/>
  <c r="NK26" i="1"/>
  <c r="NI26" i="1"/>
  <c r="NG26" i="1"/>
  <c r="NE26" i="1"/>
  <c r="NC26" i="1"/>
  <c r="NA26" i="1"/>
  <c r="MY26" i="1"/>
  <c r="MW26" i="1"/>
  <c r="MU26" i="1"/>
  <c r="MS26" i="1"/>
  <c r="MQ26" i="1"/>
  <c r="MO26" i="1"/>
  <c r="MM26" i="1"/>
  <c r="MK26" i="1"/>
  <c r="MI26" i="1"/>
  <c r="MG26" i="1"/>
  <c r="ME26" i="1"/>
  <c r="MC26" i="1"/>
  <c r="MA26" i="1"/>
  <c r="LY26" i="1"/>
  <c r="LW26" i="1"/>
  <c r="LU26" i="1"/>
  <c r="LS26" i="1"/>
  <c r="LQ26" i="1"/>
  <c r="LO26" i="1"/>
  <c r="LM26" i="1"/>
  <c r="LK26" i="1"/>
  <c r="LI26" i="1"/>
  <c r="LG26" i="1"/>
  <c r="LE26" i="1"/>
  <c r="LC26" i="1"/>
  <c r="LA26" i="1"/>
  <c r="KY26" i="1"/>
  <c r="KW26" i="1"/>
  <c r="KU26" i="1"/>
  <c r="KS26" i="1"/>
  <c r="KQ26" i="1"/>
  <c r="KO26" i="1"/>
  <c r="KM26" i="1"/>
  <c r="KK26" i="1"/>
  <c r="KI26" i="1"/>
  <c r="KG26" i="1"/>
  <c r="KE26" i="1"/>
  <c r="KC26" i="1"/>
  <c r="KA26" i="1"/>
  <c r="JY26" i="1"/>
  <c r="JW26" i="1"/>
  <c r="JU26" i="1"/>
  <c r="JS26" i="1"/>
  <c r="JQ26" i="1"/>
  <c r="JO26" i="1"/>
  <c r="JM26" i="1"/>
  <c r="JK26" i="1"/>
  <c r="JI26" i="1"/>
  <c r="JG26" i="1"/>
  <c r="JE26" i="1"/>
  <c r="JC26" i="1"/>
  <c r="JA26" i="1"/>
  <c r="IY26" i="1"/>
  <c r="IW26" i="1"/>
  <c r="IU26" i="1"/>
  <c r="IS26" i="1"/>
  <c r="IQ26" i="1"/>
  <c r="IO26" i="1"/>
  <c r="IM26" i="1"/>
  <c r="IK26" i="1"/>
  <c r="II26" i="1"/>
  <c r="IG26" i="1"/>
  <c r="IE26" i="1"/>
  <c r="IC26" i="1"/>
  <c r="IA26" i="1"/>
  <c r="HY26" i="1"/>
  <c r="HW26" i="1"/>
  <c r="HU26" i="1"/>
  <c r="HS26" i="1"/>
  <c r="HQ26" i="1"/>
  <c r="HO26" i="1"/>
  <c r="HM26" i="1"/>
  <c r="HK26" i="1"/>
  <c r="HI26" i="1"/>
  <c r="HG26" i="1"/>
  <c r="HE26" i="1"/>
  <c r="HC26" i="1"/>
  <c r="HA26" i="1"/>
  <c r="GY26" i="1"/>
  <c r="GW26" i="1"/>
  <c r="GU26" i="1"/>
  <c r="GS26" i="1"/>
  <c r="GQ26" i="1"/>
  <c r="GO26" i="1"/>
  <c r="GM26" i="1"/>
  <c r="GK26" i="1"/>
  <c r="GI26" i="1"/>
  <c r="GG26" i="1"/>
  <c r="GE26" i="1"/>
  <c r="GC26" i="1"/>
  <c r="GA26" i="1"/>
  <c r="FY26" i="1"/>
  <c r="FW26" i="1"/>
  <c r="FU26" i="1"/>
  <c r="FS26" i="1"/>
  <c r="FQ26" i="1"/>
  <c r="FO26" i="1"/>
  <c r="FM26" i="1"/>
  <c r="FK26" i="1"/>
  <c r="FI26" i="1"/>
  <c r="FG26" i="1"/>
  <c r="FE26" i="1"/>
  <c r="FC26" i="1"/>
  <c r="FA26" i="1"/>
  <c r="EY26" i="1"/>
  <c r="EW26" i="1"/>
  <c r="EU26" i="1"/>
  <c r="ES26" i="1"/>
  <c r="EQ26" i="1"/>
  <c r="EO26" i="1"/>
  <c r="EM26" i="1"/>
  <c r="EK26" i="1"/>
  <c r="EI26" i="1"/>
  <c r="EG26" i="1"/>
  <c r="EE26" i="1"/>
  <c r="EC26" i="1"/>
  <c r="EA26" i="1"/>
  <c r="DY26" i="1"/>
  <c r="DW26" i="1"/>
  <c r="DU26" i="1"/>
  <c r="DS26" i="1"/>
  <c r="DQ26" i="1"/>
  <c r="DO26" i="1"/>
  <c r="DM26" i="1"/>
  <c r="DK26" i="1"/>
  <c r="DI26" i="1"/>
  <c r="DG26" i="1"/>
  <c r="DE26" i="1"/>
  <c r="DC26" i="1"/>
  <c r="DA26" i="1"/>
  <c r="CY26" i="1"/>
  <c r="CW26" i="1"/>
  <c r="CU26" i="1"/>
  <c r="CS26" i="1"/>
  <c r="CQ26" i="1"/>
  <c r="CO26" i="1"/>
  <c r="CM26" i="1"/>
  <c r="CI26" i="1"/>
  <c r="CG26" i="1"/>
  <c r="CE26" i="1"/>
  <c r="CC26" i="1"/>
  <c r="CA26" i="1"/>
  <c r="BY26" i="1"/>
  <c r="BW26" i="1"/>
  <c r="BU26" i="1"/>
  <c r="BS26" i="1"/>
  <c r="BQ26" i="1"/>
  <c r="BO26" i="1"/>
  <c r="BM26" i="1"/>
  <c r="BK26" i="1"/>
  <c r="BG26" i="1"/>
  <c r="BC26" i="1"/>
  <c r="BA26" i="1"/>
  <c r="AW26" i="1"/>
  <c r="AU26" i="1"/>
  <c r="AQ26" i="1"/>
  <c r="AO26" i="1"/>
  <c r="AM26" i="1"/>
  <c r="AK26" i="1"/>
  <c r="AI26" i="1"/>
  <c r="AG26" i="1"/>
  <c r="AE26" i="1"/>
  <c r="AC26" i="1"/>
  <c r="AA26" i="1"/>
  <c r="Y26" i="1"/>
  <c r="W26" i="1"/>
  <c r="U26" i="1"/>
  <c r="S26" i="1"/>
  <c r="Q26" i="1"/>
  <c r="O26" i="1"/>
  <c r="M26" i="1"/>
  <c r="K26" i="1"/>
  <c r="I26" i="1"/>
  <c r="G26" i="1"/>
  <c r="NM25" i="1"/>
  <c r="NK25" i="1"/>
  <c r="NI25" i="1"/>
  <c r="NG25" i="1"/>
  <c r="NE25" i="1"/>
  <c r="NC25" i="1"/>
  <c r="NA25" i="1"/>
  <c r="MY25" i="1"/>
  <c r="MW25" i="1"/>
  <c r="MU25" i="1"/>
  <c r="MS25" i="1"/>
  <c r="MQ25" i="1"/>
  <c r="MO25" i="1"/>
  <c r="MM25" i="1"/>
  <c r="MK25" i="1"/>
  <c r="MI25" i="1"/>
  <c r="MG25" i="1"/>
  <c r="ME25" i="1"/>
  <c r="MC25" i="1"/>
  <c r="MA25" i="1"/>
  <c r="LY25" i="1"/>
  <c r="LW25" i="1"/>
  <c r="LU25" i="1"/>
  <c r="LS25" i="1"/>
  <c r="LQ25" i="1"/>
  <c r="LO25" i="1"/>
  <c r="LM25" i="1"/>
  <c r="LK25" i="1"/>
  <c r="LI25" i="1"/>
  <c r="LG25" i="1"/>
  <c r="LE25" i="1"/>
  <c r="LC25" i="1"/>
  <c r="LA25" i="1"/>
  <c r="KY25" i="1"/>
  <c r="KW25" i="1"/>
  <c r="KU25" i="1"/>
  <c r="KS25" i="1"/>
  <c r="KQ25" i="1"/>
  <c r="KO25" i="1"/>
  <c r="KM25" i="1"/>
  <c r="KK25" i="1"/>
  <c r="KI25" i="1"/>
  <c r="KG25" i="1"/>
  <c r="KE25" i="1"/>
  <c r="KC25" i="1"/>
  <c r="KA25" i="1"/>
  <c r="JY25" i="1"/>
  <c r="JW25" i="1"/>
  <c r="JU25" i="1"/>
  <c r="JS25" i="1"/>
  <c r="JQ25" i="1"/>
  <c r="JO25" i="1"/>
  <c r="JM25" i="1"/>
  <c r="JK25" i="1"/>
  <c r="JI25" i="1"/>
  <c r="JG25" i="1"/>
  <c r="JE25" i="1"/>
  <c r="JC25" i="1"/>
  <c r="JA25" i="1"/>
  <c r="IY25" i="1"/>
  <c r="IW25" i="1"/>
  <c r="IU25" i="1"/>
  <c r="IS25" i="1"/>
  <c r="IQ25" i="1"/>
  <c r="IO25" i="1"/>
  <c r="IM25" i="1"/>
  <c r="IK25" i="1"/>
  <c r="II25" i="1"/>
  <c r="IG25" i="1"/>
  <c r="IE25" i="1"/>
  <c r="IC25" i="1"/>
  <c r="IA25" i="1"/>
  <c r="HY25" i="1"/>
  <c r="HW25" i="1"/>
  <c r="HU25" i="1"/>
  <c r="HS25" i="1"/>
  <c r="HQ25" i="1"/>
  <c r="HO25" i="1"/>
  <c r="HM25" i="1"/>
  <c r="HK25" i="1"/>
  <c r="HI25" i="1"/>
  <c r="HG25" i="1"/>
  <c r="HE25" i="1"/>
  <c r="HC25" i="1"/>
  <c r="HA25" i="1"/>
  <c r="GY25" i="1"/>
  <c r="GW25" i="1"/>
  <c r="GU25" i="1"/>
  <c r="GS25" i="1"/>
  <c r="GQ25" i="1"/>
  <c r="GO25" i="1"/>
  <c r="GM25" i="1"/>
  <c r="GK25" i="1"/>
  <c r="GI25" i="1"/>
  <c r="GG25" i="1"/>
  <c r="GE25" i="1"/>
  <c r="GC25" i="1"/>
  <c r="GA25" i="1"/>
  <c r="FY25" i="1"/>
  <c r="FW25" i="1"/>
  <c r="FU25" i="1"/>
  <c r="FS25" i="1"/>
  <c r="FQ25" i="1"/>
  <c r="FO25" i="1"/>
  <c r="FM25" i="1"/>
  <c r="FK25" i="1"/>
  <c r="FI25" i="1"/>
  <c r="FG25" i="1"/>
  <c r="FE25" i="1"/>
  <c r="FC25" i="1"/>
  <c r="FA25" i="1"/>
  <c r="EY25" i="1"/>
  <c r="EW25" i="1"/>
  <c r="EU25" i="1"/>
  <c r="ES25" i="1"/>
  <c r="EQ25" i="1"/>
  <c r="EO25" i="1"/>
  <c r="EM25" i="1"/>
  <c r="EK25" i="1"/>
  <c r="EI25" i="1"/>
  <c r="EG25" i="1"/>
  <c r="EE25" i="1"/>
  <c r="EC25" i="1"/>
  <c r="EA25" i="1"/>
  <c r="DY25" i="1"/>
  <c r="DW25" i="1"/>
  <c r="DU25" i="1"/>
  <c r="DS25" i="1"/>
  <c r="DQ25" i="1"/>
  <c r="DO25" i="1"/>
  <c r="DM25" i="1"/>
  <c r="DK25" i="1"/>
  <c r="DI25" i="1"/>
  <c r="DG25" i="1"/>
  <c r="DE25" i="1"/>
  <c r="DC25" i="1"/>
  <c r="DA25" i="1"/>
  <c r="CY25" i="1"/>
  <c r="CW25" i="1"/>
  <c r="CU25" i="1"/>
  <c r="CS25" i="1"/>
  <c r="CQ25" i="1"/>
  <c r="CO25" i="1"/>
  <c r="CM25" i="1"/>
  <c r="CI25" i="1"/>
  <c r="CG25" i="1"/>
  <c r="CE25" i="1"/>
  <c r="CC25" i="1"/>
  <c r="CA25" i="1"/>
  <c r="BY25" i="1"/>
  <c r="BW25" i="1"/>
  <c r="BU25" i="1"/>
  <c r="BS25" i="1"/>
  <c r="BQ25" i="1"/>
  <c r="BO25" i="1"/>
  <c r="BM25" i="1"/>
  <c r="BK25" i="1"/>
  <c r="BG25" i="1"/>
  <c r="BC25" i="1"/>
  <c r="BA25" i="1"/>
  <c r="AW25" i="1"/>
  <c r="AS25" i="1"/>
  <c r="AQ25" i="1"/>
  <c r="AO25" i="1"/>
  <c r="AM25" i="1"/>
  <c r="AK25" i="1"/>
  <c r="AI25" i="1"/>
  <c r="AG25" i="1"/>
  <c r="AE25" i="1"/>
  <c r="AC25" i="1"/>
  <c r="AA25" i="1"/>
  <c r="Y25" i="1"/>
  <c r="W25" i="1"/>
  <c r="U25" i="1"/>
  <c r="S25" i="1"/>
  <c r="Q25" i="1"/>
  <c r="O25" i="1"/>
  <c r="M25" i="1"/>
  <c r="K25" i="1"/>
  <c r="I25" i="1"/>
  <c r="G25" i="1"/>
  <c r="NN25" i="1"/>
  <c r="NL25" i="1"/>
  <c r="NJ25" i="1"/>
  <c r="NH25" i="1"/>
  <c r="NF25" i="1"/>
  <c r="ND25" i="1"/>
  <c r="NB25" i="1"/>
  <c r="MZ25" i="1"/>
  <c r="MX25" i="1"/>
  <c r="MV25" i="1"/>
  <c r="MT25" i="1"/>
  <c r="MR25" i="1"/>
  <c r="MP25" i="1"/>
  <c r="MN25" i="1"/>
  <c r="ML25" i="1"/>
  <c r="MJ25" i="1"/>
  <c r="MF25" i="1"/>
  <c r="MD25" i="1"/>
  <c r="MB25" i="1"/>
  <c r="LZ25" i="1"/>
  <c r="LX25" i="1"/>
  <c r="LV25" i="1"/>
  <c r="LT25" i="1"/>
  <c r="LR25" i="1"/>
  <c r="LP25" i="1"/>
  <c r="LN25" i="1"/>
  <c r="LL25" i="1"/>
  <c r="LJ25" i="1"/>
  <c r="LH25" i="1"/>
  <c r="LF25" i="1"/>
  <c r="LD25" i="1"/>
  <c r="LB25" i="1"/>
  <c r="KZ25" i="1"/>
  <c r="KX25" i="1"/>
  <c r="KV25" i="1"/>
  <c r="KT25" i="1"/>
  <c r="KR25" i="1"/>
  <c r="KP25" i="1"/>
  <c r="KN25" i="1"/>
  <c r="KL25" i="1"/>
  <c r="KJ25" i="1"/>
  <c r="KH25" i="1"/>
  <c r="KF25" i="1"/>
  <c r="KD25" i="1"/>
  <c r="KB25" i="1"/>
  <c r="JZ25" i="1"/>
  <c r="JX25" i="1"/>
  <c r="JV25" i="1"/>
  <c r="JT25" i="1"/>
  <c r="JR25" i="1"/>
  <c r="JP25" i="1"/>
  <c r="JN25" i="1"/>
  <c r="JL25" i="1"/>
  <c r="JJ25" i="1"/>
  <c r="JH25" i="1"/>
  <c r="JF25" i="1"/>
  <c r="JD25" i="1"/>
  <c r="JB25" i="1"/>
  <c r="IZ25" i="1"/>
  <c r="IX25" i="1"/>
  <c r="IV25" i="1"/>
  <c r="IT25" i="1"/>
  <c r="IR25" i="1"/>
  <c r="IP25" i="1"/>
  <c r="IN25" i="1"/>
  <c r="IL25" i="1"/>
  <c r="IJ25" i="1"/>
  <c r="IH25" i="1"/>
  <c r="IF25" i="1"/>
  <c r="ID25" i="1"/>
  <c r="IB25" i="1"/>
  <c r="HZ25" i="1"/>
  <c r="HX25" i="1"/>
  <c r="HV25" i="1"/>
  <c r="HT25" i="1"/>
  <c r="HR25" i="1"/>
  <c r="HP25" i="1"/>
  <c r="HN25" i="1"/>
  <c r="HL25" i="1"/>
  <c r="HJ25" i="1"/>
  <c r="HH25" i="1"/>
  <c r="HF25" i="1"/>
  <c r="HD25" i="1"/>
  <c r="HB25" i="1"/>
  <c r="GZ25" i="1"/>
  <c r="GX25" i="1"/>
  <c r="GV25" i="1"/>
  <c r="GT25" i="1"/>
  <c r="GR25" i="1"/>
  <c r="GP25" i="1"/>
  <c r="GN25" i="1"/>
  <c r="GL25" i="1"/>
  <c r="GJ25" i="1"/>
  <c r="GH25" i="1"/>
  <c r="GF25" i="1"/>
  <c r="GD25" i="1"/>
  <c r="GB25" i="1"/>
  <c r="FZ25" i="1"/>
  <c r="FX25" i="1"/>
  <c r="FV25" i="1"/>
  <c r="FT25" i="1"/>
  <c r="FR25" i="1"/>
  <c r="FP25" i="1"/>
  <c r="FN25" i="1"/>
  <c r="FL25" i="1"/>
  <c r="FJ25" i="1"/>
  <c r="FH25" i="1"/>
  <c r="FF25" i="1"/>
  <c r="FD25" i="1"/>
  <c r="FB25" i="1"/>
  <c r="EZ25" i="1"/>
  <c r="EX25" i="1"/>
  <c r="EV25" i="1"/>
  <c r="ET25" i="1"/>
  <c r="ER25" i="1"/>
  <c r="EP25" i="1"/>
  <c r="EN25" i="1"/>
  <c r="EL25" i="1"/>
  <c r="EJ25" i="1"/>
  <c r="EH25" i="1"/>
  <c r="EF25" i="1"/>
  <c r="ED25" i="1"/>
  <c r="EB25" i="1"/>
  <c r="DZ25" i="1"/>
  <c r="DX25" i="1"/>
  <c r="DV25" i="1"/>
  <c r="DT25" i="1"/>
  <c r="DR25" i="1"/>
  <c r="DP25" i="1"/>
  <c r="DN25" i="1"/>
  <c r="DL25" i="1"/>
  <c r="DJ25" i="1"/>
  <c r="DH25" i="1"/>
  <c r="DF25" i="1"/>
  <c r="DD25" i="1"/>
  <c r="DB25" i="1"/>
  <c r="CZ25" i="1"/>
  <c r="CX25" i="1"/>
  <c r="CV25" i="1"/>
  <c r="CT25" i="1"/>
  <c r="CP25" i="1"/>
  <c r="CN25" i="1"/>
  <c r="CL25" i="1"/>
  <c r="CJ25" i="1"/>
  <c r="CH25" i="1"/>
  <c r="CF25" i="1"/>
  <c r="CD25" i="1"/>
  <c r="CB25" i="1"/>
  <c r="BZ25" i="1"/>
  <c r="BX25" i="1"/>
  <c r="BV25" i="1"/>
  <c r="BT25" i="1"/>
  <c r="BR25" i="1"/>
  <c r="BP25" i="1"/>
  <c r="BN25" i="1"/>
  <c r="BJ25" i="1"/>
  <c r="BH25" i="1"/>
  <c r="BF25" i="1"/>
  <c r="BD25" i="1"/>
  <c r="BB25" i="1"/>
  <c r="AX25" i="1"/>
  <c r="AV25" i="1"/>
  <c r="AT25" i="1"/>
  <c r="AR25" i="1"/>
  <c r="AP25" i="1"/>
  <c r="AN25" i="1"/>
  <c r="AJ25" i="1"/>
  <c r="AF25" i="1"/>
  <c r="AD25" i="1"/>
  <c r="AB25" i="1"/>
  <c r="Z25" i="1"/>
  <c r="X25" i="1"/>
  <c r="V25" i="1"/>
  <c r="T25" i="1"/>
  <c r="R25" i="1"/>
  <c r="P25" i="1"/>
  <c r="N25" i="1"/>
  <c r="L25" i="1"/>
  <c r="J25" i="1"/>
  <c r="H25" i="1"/>
  <c r="F25" i="1"/>
  <c r="NN24" i="1"/>
  <c r="NL24" i="1"/>
  <c r="NJ24" i="1"/>
  <c r="NH24" i="1"/>
  <c r="NF24" i="1"/>
  <c r="ND24" i="1"/>
  <c r="NB24" i="1"/>
  <c r="MZ24" i="1"/>
  <c r="MX24" i="1"/>
  <c r="MV24" i="1"/>
  <c r="MT24" i="1"/>
  <c r="MR24" i="1"/>
  <c r="MP24" i="1"/>
  <c r="MN24" i="1"/>
  <c r="ML24" i="1"/>
  <c r="MJ24" i="1"/>
  <c r="MF24" i="1"/>
  <c r="MD24" i="1"/>
  <c r="MB24" i="1"/>
  <c r="LZ24" i="1"/>
  <c r="LX24" i="1"/>
  <c r="LV24" i="1"/>
  <c r="LT24" i="1"/>
  <c r="LR24" i="1"/>
  <c r="LP24" i="1"/>
  <c r="LN24" i="1"/>
  <c r="LJ24" i="1"/>
  <c r="LH24" i="1"/>
  <c r="LF24" i="1"/>
  <c r="LD24" i="1"/>
  <c r="LB24" i="1"/>
  <c r="KZ24" i="1"/>
  <c r="KX24" i="1"/>
  <c r="KV24" i="1"/>
  <c r="KT24" i="1"/>
  <c r="KR24" i="1"/>
  <c r="KP24" i="1"/>
  <c r="KN24" i="1"/>
  <c r="KL24" i="1"/>
  <c r="KJ24" i="1"/>
  <c r="KH24" i="1"/>
  <c r="KF24" i="1"/>
  <c r="KD24" i="1"/>
  <c r="KB24" i="1"/>
  <c r="JZ24" i="1"/>
  <c r="JX24" i="1"/>
  <c r="JV24" i="1"/>
  <c r="JT24" i="1"/>
  <c r="JR24" i="1"/>
  <c r="JP24" i="1"/>
  <c r="JN24" i="1"/>
  <c r="JL24" i="1"/>
  <c r="JJ24" i="1"/>
  <c r="JH24" i="1"/>
  <c r="JF24" i="1"/>
  <c r="JD24" i="1"/>
  <c r="JB24" i="1"/>
  <c r="IZ24" i="1"/>
  <c r="IX24" i="1"/>
  <c r="IV24" i="1"/>
  <c r="IT24" i="1"/>
  <c r="IR24" i="1"/>
  <c r="IP24" i="1"/>
  <c r="IN24" i="1"/>
  <c r="IL24" i="1"/>
  <c r="IJ24" i="1"/>
  <c r="IH24" i="1"/>
  <c r="IF24" i="1"/>
  <c r="ID24" i="1"/>
  <c r="IB24" i="1"/>
  <c r="HZ24" i="1"/>
  <c r="HX24" i="1"/>
  <c r="HV24" i="1"/>
  <c r="HT24" i="1"/>
  <c r="HR24" i="1"/>
  <c r="HP24" i="1"/>
  <c r="HN24" i="1"/>
  <c r="HL24" i="1"/>
  <c r="HJ24" i="1"/>
  <c r="HH24" i="1"/>
  <c r="HF24" i="1"/>
  <c r="HD24" i="1"/>
  <c r="HB24" i="1"/>
  <c r="GZ24" i="1"/>
  <c r="GX24" i="1"/>
  <c r="GV24" i="1"/>
  <c r="GT24" i="1"/>
  <c r="GR24" i="1"/>
  <c r="GP24" i="1"/>
  <c r="GN24" i="1"/>
  <c r="GL24" i="1"/>
  <c r="GJ24" i="1"/>
  <c r="GH24" i="1"/>
  <c r="GF24" i="1"/>
  <c r="GD24" i="1"/>
  <c r="GB24" i="1"/>
  <c r="FZ24" i="1"/>
  <c r="FX24" i="1"/>
  <c r="FV24" i="1"/>
  <c r="FT24" i="1"/>
  <c r="FR24" i="1"/>
  <c r="FP24" i="1"/>
  <c r="FN24" i="1"/>
  <c r="FL24" i="1"/>
  <c r="FJ24" i="1"/>
  <c r="FH24" i="1"/>
  <c r="FF24" i="1"/>
  <c r="FD24" i="1"/>
  <c r="FB24" i="1"/>
  <c r="EZ24" i="1"/>
  <c r="EX24" i="1"/>
  <c r="EV24" i="1"/>
  <c r="ET24" i="1"/>
  <c r="ER24" i="1"/>
  <c r="EP24" i="1"/>
  <c r="EN24" i="1"/>
  <c r="EL24" i="1"/>
  <c r="EJ24" i="1"/>
  <c r="EH24" i="1"/>
  <c r="EF24" i="1"/>
  <c r="ED24" i="1"/>
  <c r="EB24" i="1"/>
  <c r="DZ24" i="1"/>
  <c r="DX24" i="1"/>
  <c r="DV24" i="1"/>
  <c r="DT24" i="1"/>
  <c r="DR24" i="1"/>
  <c r="DP24" i="1"/>
  <c r="DN24" i="1"/>
  <c r="DL24" i="1"/>
  <c r="DJ24" i="1"/>
  <c r="DH24" i="1"/>
  <c r="DF24" i="1"/>
  <c r="DD24" i="1"/>
  <c r="DB24" i="1"/>
  <c r="CZ24" i="1"/>
  <c r="CX24" i="1"/>
  <c r="CV24" i="1"/>
  <c r="CT24" i="1"/>
  <c r="CN24" i="1"/>
  <c r="CL24" i="1"/>
  <c r="CJ24" i="1"/>
  <c r="CH24" i="1"/>
  <c r="CF24" i="1"/>
  <c r="CD24" i="1"/>
  <c r="CB24" i="1"/>
  <c r="BZ24" i="1"/>
  <c r="BX24" i="1"/>
  <c r="BV24" i="1"/>
  <c r="BT24" i="1"/>
  <c r="BR24" i="1"/>
  <c r="BP24" i="1"/>
  <c r="BN24" i="1"/>
  <c r="BH24" i="1"/>
  <c r="BF24" i="1"/>
  <c r="BD24" i="1"/>
  <c r="BB24" i="1"/>
  <c r="AX24" i="1"/>
  <c r="AV24" i="1"/>
  <c r="AT24" i="1"/>
  <c r="AR24" i="1"/>
  <c r="AP24" i="1"/>
  <c r="AN24" i="1"/>
  <c r="AJ24" i="1"/>
  <c r="AH24" i="1"/>
  <c r="AB24" i="1"/>
  <c r="V24" i="1"/>
  <c r="T24" i="1"/>
  <c r="R24" i="1"/>
  <c r="P24" i="1"/>
  <c r="N24" i="1"/>
  <c r="L24" i="1"/>
  <c r="J24" i="1"/>
  <c r="H24" i="1"/>
  <c r="F24" i="1"/>
  <c r="NM24" i="1"/>
  <c r="NK24" i="1"/>
  <c r="NI24" i="1"/>
  <c r="NG24" i="1"/>
  <c r="NE24" i="1"/>
  <c r="NC24" i="1"/>
  <c r="NA24" i="1"/>
  <c r="MY24" i="1"/>
  <c r="MW24" i="1"/>
  <c r="MU24" i="1"/>
  <c r="MS24" i="1"/>
  <c r="MO24" i="1"/>
  <c r="MM24" i="1"/>
  <c r="MK24" i="1"/>
  <c r="MI24" i="1"/>
  <c r="MG24" i="1"/>
  <c r="ME24" i="1"/>
  <c r="MC24" i="1"/>
  <c r="MA24" i="1"/>
  <c r="LY24" i="1"/>
  <c r="LW24" i="1"/>
  <c r="LU24" i="1"/>
  <c r="LS24" i="1"/>
  <c r="LQ24" i="1"/>
  <c r="LO24" i="1"/>
  <c r="LM24" i="1"/>
  <c r="LK24" i="1"/>
  <c r="LI24" i="1"/>
  <c r="LG24" i="1"/>
  <c r="LE24" i="1"/>
  <c r="LC24" i="1"/>
  <c r="LA24" i="1"/>
  <c r="KY24" i="1"/>
  <c r="KW24" i="1"/>
  <c r="KU24" i="1"/>
  <c r="KS24" i="1"/>
  <c r="KQ24" i="1"/>
  <c r="KO24" i="1"/>
  <c r="KM24" i="1"/>
  <c r="KK24" i="1"/>
  <c r="KI24" i="1"/>
  <c r="KG24" i="1"/>
  <c r="KE24" i="1"/>
  <c r="KC24" i="1"/>
  <c r="KA24" i="1"/>
  <c r="JY24" i="1"/>
  <c r="JW24" i="1"/>
  <c r="JU24" i="1"/>
  <c r="JS24" i="1"/>
  <c r="JQ24" i="1"/>
  <c r="JO24" i="1"/>
  <c r="JM24" i="1"/>
  <c r="JK24" i="1"/>
  <c r="JI24" i="1"/>
  <c r="JG24" i="1"/>
  <c r="JE24" i="1"/>
  <c r="JC24" i="1"/>
  <c r="JA24" i="1"/>
  <c r="IY24" i="1"/>
  <c r="IW24" i="1"/>
  <c r="IU24" i="1"/>
  <c r="IS24" i="1"/>
  <c r="IQ24" i="1"/>
  <c r="IO24" i="1"/>
  <c r="IM24" i="1"/>
  <c r="IK24" i="1"/>
  <c r="II24" i="1"/>
  <c r="IG24" i="1"/>
  <c r="IE24" i="1"/>
  <c r="IC24" i="1"/>
  <c r="IA24" i="1"/>
  <c r="HY24" i="1"/>
  <c r="HW24" i="1"/>
  <c r="HU24" i="1"/>
  <c r="HS24" i="1"/>
  <c r="HQ24" i="1"/>
  <c r="HO24" i="1"/>
  <c r="HM24" i="1"/>
  <c r="HK24" i="1"/>
  <c r="HI24" i="1"/>
  <c r="HG24" i="1"/>
  <c r="HE24" i="1"/>
  <c r="HC24" i="1"/>
  <c r="HA24" i="1"/>
  <c r="GY24" i="1"/>
  <c r="GW24" i="1"/>
  <c r="GU24" i="1"/>
  <c r="GS24" i="1"/>
  <c r="GQ24" i="1"/>
  <c r="GO24" i="1"/>
  <c r="GM24" i="1"/>
  <c r="GK24" i="1"/>
  <c r="GI24" i="1"/>
  <c r="GG24" i="1"/>
  <c r="GE24" i="1"/>
  <c r="GC24" i="1"/>
  <c r="GA24" i="1"/>
  <c r="FY24" i="1"/>
  <c r="FW24" i="1"/>
  <c r="FU24" i="1"/>
  <c r="FS24" i="1"/>
  <c r="FQ24" i="1"/>
  <c r="FO24" i="1"/>
  <c r="FM24" i="1"/>
  <c r="FK24" i="1"/>
  <c r="FI24" i="1"/>
  <c r="FG24" i="1"/>
  <c r="FE24" i="1"/>
  <c r="FC24" i="1"/>
  <c r="FA24" i="1"/>
  <c r="EY24" i="1"/>
  <c r="EW24" i="1"/>
  <c r="EU24" i="1"/>
  <c r="ES24" i="1"/>
  <c r="EQ24" i="1"/>
  <c r="EO24" i="1"/>
  <c r="EM24" i="1"/>
  <c r="EK24" i="1"/>
  <c r="EI24" i="1"/>
  <c r="EG24" i="1"/>
  <c r="EE24" i="1"/>
  <c r="EC24" i="1"/>
  <c r="EA24" i="1"/>
  <c r="DY24" i="1"/>
  <c r="DW24" i="1"/>
  <c r="DU24" i="1"/>
  <c r="DS24" i="1"/>
  <c r="DQ24" i="1"/>
  <c r="DO24" i="1"/>
  <c r="DM24" i="1"/>
  <c r="DK24" i="1"/>
  <c r="DI24" i="1"/>
  <c r="DG24" i="1"/>
  <c r="DE24" i="1"/>
  <c r="DC24" i="1"/>
  <c r="DA24" i="1"/>
  <c r="CY24" i="1"/>
  <c r="CW24" i="1"/>
  <c r="CU24" i="1"/>
  <c r="CS24" i="1"/>
  <c r="CQ24" i="1"/>
  <c r="CO24" i="1"/>
  <c r="CM24" i="1"/>
  <c r="CI24" i="1"/>
  <c r="CE24" i="1"/>
  <c r="CC24" i="1"/>
  <c r="CA24" i="1"/>
  <c r="BY24" i="1"/>
  <c r="BW24" i="1"/>
  <c r="BU24" i="1"/>
  <c r="BS24" i="1"/>
  <c r="BQ24" i="1"/>
  <c r="BO24" i="1"/>
  <c r="BM24" i="1"/>
  <c r="BK24" i="1"/>
  <c r="BG24" i="1"/>
  <c r="BC24" i="1"/>
  <c r="BA24" i="1"/>
  <c r="AW24" i="1"/>
  <c r="AU24" i="1"/>
  <c r="AS24" i="1"/>
  <c r="AQ24" i="1"/>
  <c r="AO24" i="1"/>
  <c r="AM24" i="1"/>
  <c r="AK24" i="1"/>
  <c r="AI24" i="1"/>
  <c r="AA24" i="1"/>
  <c r="W24" i="1"/>
  <c r="U24" i="1"/>
  <c r="S24" i="1"/>
  <c r="Q24" i="1"/>
  <c r="O24" i="1"/>
  <c r="M24" i="1"/>
  <c r="K24" i="1"/>
  <c r="I24" i="1"/>
  <c r="G24" i="1"/>
  <c r="NM23" i="1"/>
  <c r="NK23" i="1"/>
  <c r="NI23" i="1"/>
  <c r="NG23" i="1"/>
  <c r="NE23" i="1"/>
  <c r="NC23" i="1"/>
  <c r="NA23" i="1"/>
  <c r="MY23" i="1"/>
  <c r="MW23" i="1"/>
  <c r="MU23" i="1"/>
  <c r="MS23" i="1"/>
  <c r="MQ23" i="1"/>
  <c r="MO23" i="1"/>
  <c r="MM23" i="1"/>
  <c r="MK23" i="1"/>
  <c r="MI23" i="1"/>
  <c r="MG23" i="1"/>
  <c r="ME23" i="1"/>
  <c r="MC23" i="1"/>
  <c r="MA23" i="1"/>
  <c r="LY23" i="1"/>
  <c r="LW23" i="1"/>
  <c r="LU23" i="1"/>
  <c r="LS23" i="1"/>
  <c r="LQ23" i="1"/>
  <c r="LO23" i="1"/>
  <c r="LM23" i="1"/>
  <c r="LK23" i="1"/>
  <c r="LI23" i="1"/>
  <c r="LG23" i="1"/>
  <c r="LE23" i="1"/>
  <c r="LC23" i="1"/>
  <c r="LA23" i="1"/>
  <c r="KY23" i="1"/>
  <c r="KW23" i="1"/>
  <c r="KU23" i="1"/>
  <c r="KS23" i="1"/>
  <c r="KQ23" i="1"/>
  <c r="KO23" i="1"/>
  <c r="KM23" i="1"/>
  <c r="KK23" i="1"/>
  <c r="KI23" i="1"/>
  <c r="KG23" i="1"/>
  <c r="KE23" i="1"/>
  <c r="KC23" i="1"/>
  <c r="KA23" i="1"/>
  <c r="JY23" i="1"/>
  <c r="JW23" i="1"/>
  <c r="JU23" i="1"/>
  <c r="JS23" i="1"/>
  <c r="JQ23" i="1"/>
  <c r="JO23" i="1"/>
  <c r="JM23" i="1"/>
  <c r="JK23" i="1"/>
  <c r="JI23" i="1"/>
  <c r="JG23" i="1"/>
  <c r="JE23" i="1"/>
  <c r="JC23" i="1"/>
  <c r="JA23" i="1"/>
  <c r="IY23" i="1"/>
  <c r="IW23" i="1"/>
  <c r="IU23" i="1"/>
  <c r="IS23" i="1"/>
  <c r="IQ23" i="1"/>
  <c r="IO23" i="1"/>
  <c r="IM23" i="1"/>
  <c r="IK23" i="1"/>
  <c r="II23" i="1"/>
  <c r="IG23" i="1"/>
  <c r="IE23" i="1"/>
  <c r="IC23" i="1"/>
  <c r="IA23" i="1"/>
  <c r="HY23" i="1"/>
  <c r="HW23" i="1"/>
  <c r="HU23" i="1"/>
  <c r="HS23" i="1"/>
  <c r="HQ23" i="1"/>
  <c r="HO23" i="1"/>
  <c r="HM23" i="1"/>
  <c r="HK23" i="1"/>
  <c r="HI23" i="1"/>
  <c r="HG23" i="1"/>
  <c r="HE23" i="1"/>
  <c r="HC23" i="1"/>
  <c r="HA23" i="1"/>
  <c r="GY23" i="1"/>
  <c r="GW23" i="1"/>
  <c r="GU23" i="1"/>
  <c r="GS23" i="1"/>
  <c r="GQ23" i="1"/>
  <c r="GO23" i="1"/>
  <c r="GM23" i="1"/>
  <c r="GK23" i="1"/>
  <c r="GI23" i="1"/>
  <c r="GG23" i="1"/>
  <c r="GE23" i="1"/>
  <c r="GC23" i="1"/>
  <c r="GA23" i="1"/>
  <c r="FY23" i="1"/>
  <c r="FW23" i="1"/>
  <c r="FU23" i="1"/>
  <c r="FS23" i="1"/>
  <c r="FQ23" i="1"/>
  <c r="FO23" i="1"/>
  <c r="FM23" i="1"/>
  <c r="FK23" i="1"/>
  <c r="FI23" i="1"/>
  <c r="FG23" i="1"/>
  <c r="FE23" i="1"/>
  <c r="FC23" i="1"/>
  <c r="FA23" i="1"/>
  <c r="EY23" i="1"/>
  <c r="EW23" i="1"/>
  <c r="EU23" i="1"/>
  <c r="ES23" i="1"/>
  <c r="EQ23" i="1"/>
  <c r="EO23" i="1"/>
  <c r="EM23" i="1"/>
  <c r="EK23" i="1"/>
  <c r="EI23" i="1"/>
  <c r="EG23" i="1"/>
  <c r="EE23" i="1"/>
  <c r="EC23" i="1"/>
  <c r="EA23" i="1"/>
  <c r="DY23" i="1"/>
  <c r="DW23" i="1"/>
  <c r="DU23" i="1"/>
  <c r="DS23" i="1"/>
  <c r="DQ23" i="1"/>
  <c r="DO23" i="1"/>
  <c r="DM23" i="1"/>
  <c r="DK23" i="1"/>
  <c r="DI23" i="1"/>
  <c r="DG23" i="1"/>
  <c r="DE23" i="1"/>
  <c r="DC23" i="1"/>
  <c r="DA23" i="1"/>
  <c r="CY23" i="1"/>
  <c r="CW23" i="1"/>
  <c r="CU23" i="1"/>
  <c r="CS23" i="1"/>
  <c r="CQ23" i="1"/>
  <c r="CM23" i="1"/>
  <c r="CI23" i="1"/>
  <c r="CG23" i="1"/>
  <c r="CE23" i="1"/>
  <c r="CC23" i="1"/>
  <c r="CA23" i="1"/>
  <c r="BY23" i="1"/>
  <c r="BW23" i="1"/>
  <c r="BU23" i="1"/>
  <c r="BS23" i="1"/>
  <c r="BQ23" i="1"/>
  <c r="BO23" i="1"/>
  <c r="BM23" i="1"/>
  <c r="BK23" i="1"/>
  <c r="BG23" i="1"/>
  <c r="BC23" i="1"/>
  <c r="BA23" i="1"/>
  <c r="AW23" i="1"/>
  <c r="AS23" i="1"/>
  <c r="AQ23" i="1"/>
  <c r="AO23" i="1"/>
  <c r="AM23" i="1"/>
  <c r="AK23" i="1"/>
  <c r="AI23" i="1"/>
  <c r="AG23" i="1"/>
  <c r="AE23" i="1"/>
  <c r="AC23" i="1"/>
  <c r="AA23" i="1"/>
  <c r="Y23" i="1"/>
  <c r="W23" i="1"/>
  <c r="U23" i="1"/>
  <c r="S23" i="1"/>
  <c r="Q23" i="1"/>
  <c r="O23" i="1"/>
  <c r="M23" i="1"/>
  <c r="K23" i="1"/>
  <c r="I23" i="1"/>
  <c r="G23" i="1"/>
  <c r="NN23" i="1"/>
  <c r="NL23" i="1"/>
  <c r="NJ23" i="1"/>
  <c r="NH23" i="1"/>
  <c r="NF23" i="1"/>
  <c r="ND23" i="1"/>
  <c r="NB23" i="1"/>
  <c r="MZ23" i="1"/>
  <c r="MX23" i="1"/>
  <c r="MV23" i="1"/>
  <c r="MT23" i="1"/>
  <c r="MR23" i="1"/>
  <c r="MP23" i="1"/>
  <c r="MN23" i="1"/>
  <c r="ML23" i="1"/>
  <c r="MJ23" i="1"/>
  <c r="MH23" i="1"/>
  <c r="MF23" i="1"/>
  <c r="MD23" i="1"/>
  <c r="MB23" i="1"/>
  <c r="LZ23" i="1"/>
  <c r="LX23" i="1"/>
  <c r="LV23" i="1"/>
  <c r="LT23" i="1"/>
  <c r="LR23" i="1"/>
  <c r="LP23" i="1"/>
  <c r="LN23" i="1"/>
  <c r="LL23" i="1"/>
  <c r="LJ23" i="1"/>
  <c r="LH23" i="1"/>
  <c r="LF23" i="1"/>
  <c r="LD23" i="1"/>
  <c r="LB23" i="1"/>
  <c r="KZ23" i="1"/>
  <c r="KX23" i="1"/>
  <c r="KV23" i="1"/>
  <c r="KT23" i="1"/>
  <c r="KR23" i="1"/>
  <c r="KP23" i="1"/>
  <c r="KN23" i="1"/>
  <c r="KL23" i="1"/>
  <c r="KJ23" i="1"/>
  <c r="KH23" i="1"/>
  <c r="KF23" i="1"/>
  <c r="KD23" i="1"/>
  <c r="KB23" i="1"/>
  <c r="JZ23" i="1"/>
  <c r="JX23" i="1"/>
  <c r="JV23" i="1"/>
  <c r="JT23" i="1"/>
  <c r="JR23" i="1"/>
  <c r="JP23" i="1"/>
  <c r="JN23" i="1"/>
  <c r="JL23" i="1"/>
  <c r="JJ23" i="1"/>
  <c r="JH23" i="1"/>
  <c r="JF23" i="1"/>
  <c r="JD23" i="1"/>
  <c r="JB23" i="1"/>
  <c r="IZ23" i="1"/>
  <c r="IX23" i="1"/>
  <c r="IV23" i="1"/>
  <c r="IT23" i="1"/>
  <c r="IR23" i="1"/>
  <c r="IP23" i="1"/>
  <c r="IN23" i="1"/>
  <c r="IL23" i="1"/>
  <c r="IJ23" i="1"/>
  <c r="IH23" i="1"/>
  <c r="IF23" i="1"/>
  <c r="ID23" i="1"/>
  <c r="IB23" i="1"/>
  <c r="HZ23" i="1"/>
  <c r="HX23" i="1"/>
  <c r="HV23" i="1"/>
  <c r="HT23" i="1"/>
  <c r="HR23" i="1"/>
  <c r="HP23" i="1"/>
  <c r="HN23" i="1"/>
  <c r="HL23" i="1"/>
  <c r="HJ23" i="1"/>
  <c r="HH23" i="1"/>
  <c r="HF23" i="1"/>
  <c r="HD23" i="1"/>
  <c r="HB23" i="1"/>
  <c r="GZ23" i="1"/>
  <c r="GX23" i="1"/>
  <c r="GV23" i="1"/>
  <c r="GT23" i="1"/>
  <c r="GR23" i="1"/>
  <c r="GP23" i="1"/>
  <c r="GN23" i="1"/>
  <c r="GL23" i="1"/>
  <c r="GJ23" i="1"/>
  <c r="GH23" i="1"/>
  <c r="GF23" i="1"/>
  <c r="GD23" i="1"/>
  <c r="GB23" i="1"/>
  <c r="FZ23" i="1"/>
  <c r="FX23" i="1"/>
  <c r="FV23" i="1"/>
  <c r="FT23" i="1"/>
  <c r="FR23" i="1"/>
  <c r="FP23" i="1"/>
  <c r="FN23" i="1"/>
  <c r="FL23" i="1"/>
  <c r="FJ23" i="1"/>
  <c r="FH23" i="1"/>
  <c r="FF23" i="1"/>
  <c r="FD23" i="1"/>
  <c r="FB23" i="1"/>
  <c r="EZ23" i="1"/>
  <c r="EX23" i="1"/>
  <c r="EV23" i="1"/>
  <c r="ET23" i="1"/>
  <c r="ER23" i="1"/>
  <c r="EP23" i="1"/>
  <c r="EN23" i="1"/>
  <c r="EL23" i="1"/>
  <c r="EJ23" i="1"/>
  <c r="EH23" i="1"/>
  <c r="EF23" i="1"/>
  <c r="ED23" i="1"/>
  <c r="EB23" i="1"/>
  <c r="DZ23" i="1"/>
  <c r="DX23" i="1"/>
  <c r="DV23" i="1"/>
  <c r="DT23" i="1"/>
  <c r="DR23" i="1"/>
  <c r="DP23" i="1"/>
  <c r="DN23" i="1"/>
  <c r="DL23" i="1"/>
  <c r="DJ23" i="1"/>
  <c r="DH23" i="1"/>
  <c r="DF23" i="1"/>
  <c r="DD23" i="1"/>
  <c r="DB23" i="1"/>
  <c r="CZ23" i="1"/>
  <c r="CX23" i="1"/>
  <c r="CV23" i="1"/>
  <c r="CT23" i="1"/>
  <c r="CP23" i="1"/>
  <c r="CN23" i="1"/>
  <c r="CL23" i="1"/>
  <c r="CJ23" i="1"/>
  <c r="CH23" i="1"/>
  <c r="CF23" i="1"/>
  <c r="CD23" i="1"/>
  <c r="CB23" i="1"/>
  <c r="BZ23" i="1"/>
  <c r="BX23" i="1"/>
  <c r="BV23" i="1"/>
  <c r="BT23" i="1"/>
  <c r="BR23" i="1"/>
  <c r="BP23" i="1"/>
  <c r="BN23" i="1"/>
  <c r="BH23" i="1"/>
  <c r="BF23" i="1"/>
  <c r="BD23" i="1"/>
  <c r="BB23" i="1"/>
  <c r="AV23" i="1"/>
  <c r="AR23" i="1"/>
  <c r="AP23" i="1"/>
  <c r="AN23" i="1"/>
  <c r="AJ23" i="1"/>
  <c r="AH23" i="1"/>
  <c r="AF23" i="1"/>
  <c r="AD23" i="1"/>
  <c r="AB23" i="1"/>
  <c r="Z23" i="1"/>
  <c r="X23" i="1"/>
  <c r="V23" i="1"/>
  <c r="T23" i="1"/>
  <c r="R23" i="1"/>
  <c r="P23" i="1"/>
  <c r="N23" i="1"/>
  <c r="L23" i="1"/>
  <c r="J23" i="1"/>
  <c r="H23" i="1"/>
  <c r="F23" i="1"/>
  <c r="NN22" i="1"/>
  <c r="NL22" i="1"/>
  <c r="NJ22" i="1"/>
  <c r="NH22" i="1"/>
  <c r="NF22" i="1"/>
  <c r="ND22" i="1"/>
  <c r="NB22" i="1"/>
  <c r="MZ22" i="1"/>
  <c r="MX22" i="1"/>
  <c r="MV22" i="1"/>
  <c r="MT22" i="1"/>
  <c r="MR22" i="1"/>
  <c r="MP22" i="1"/>
  <c r="MN22" i="1"/>
  <c r="ML22" i="1"/>
  <c r="MJ22" i="1"/>
  <c r="MH22" i="1"/>
  <c r="MF22" i="1"/>
  <c r="MD22" i="1"/>
  <c r="MB22" i="1"/>
  <c r="LZ22" i="1"/>
  <c r="LX22" i="1"/>
  <c r="LV22" i="1"/>
  <c r="LT22" i="1"/>
  <c r="LR22" i="1"/>
  <c r="LP22" i="1"/>
  <c r="LN22" i="1"/>
  <c r="LL22" i="1"/>
  <c r="LJ22" i="1"/>
  <c r="LH22" i="1"/>
  <c r="LF22" i="1"/>
  <c r="LD22" i="1"/>
  <c r="LB22" i="1"/>
  <c r="KZ22" i="1"/>
  <c r="KX22" i="1"/>
  <c r="KV22" i="1"/>
  <c r="KT22" i="1"/>
  <c r="KR22" i="1"/>
  <c r="KP22" i="1"/>
  <c r="KN22" i="1"/>
  <c r="KL22" i="1"/>
  <c r="KJ22" i="1"/>
  <c r="KH22" i="1"/>
  <c r="KF22" i="1"/>
  <c r="KD22" i="1"/>
  <c r="KB22" i="1"/>
  <c r="JZ22" i="1"/>
  <c r="JX22" i="1"/>
  <c r="JV22" i="1"/>
  <c r="JT22" i="1"/>
  <c r="JR22" i="1"/>
  <c r="JP22" i="1"/>
  <c r="JN22" i="1"/>
  <c r="JL22" i="1"/>
  <c r="JJ22" i="1"/>
  <c r="JH22" i="1"/>
  <c r="JF22" i="1"/>
  <c r="JD22" i="1"/>
  <c r="JB22" i="1"/>
  <c r="IZ22" i="1"/>
  <c r="IX22" i="1"/>
  <c r="IV22" i="1"/>
  <c r="IT22" i="1"/>
  <c r="IR22" i="1"/>
  <c r="IP22" i="1"/>
  <c r="IN22" i="1"/>
  <c r="IL22" i="1"/>
  <c r="IJ22" i="1"/>
  <c r="IH22" i="1"/>
  <c r="IF22" i="1"/>
  <c r="ID22" i="1"/>
  <c r="IB22" i="1"/>
  <c r="HZ22" i="1"/>
  <c r="HX22" i="1"/>
  <c r="HV22" i="1"/>
  <c r="HT22" i="1"/>
  <c r="HR22" i="1"/>
  <c r="HP22" i="1"/>
  <c r="HN22" i="1"/>
  <c r="HL22" i="1"/>
  <c r="HJ22" i="1"/>
  <c r="HH22" i="1"/>
  <c r="HF22" i="1"/>
  <c r="HD22" i="1"/>
  <c r="HB22" i="1"/>
  <c r="GZ22" i="1"/>
  <c r="GX22" i="1"/>
  <c r="GV22" i="1"/>
  <c r="GT22" i="1"/>
  <c r="GR22" i="1"/>
  <c r="GP22" i="1"/>
  <c r="GN22" i="1"/>
  <c r="GL22" i="1"/>
  <c r="GJ22" i="1"/>
  <c r="GH22" i="1"/>
  <c r="GF22" i="1"/>
  <c r="GD22" i="1"/>
  <c r="GB22" i="1"/>
  <c r="FZ22" i="1"/>
  <c r="FX22" i="1"/>
  <c r="FV22" i="1"/>
  <c r="FT22" i="1"/>
  <c r="FR22" i="1"/>
  <c r="FP22" i="1"/>
  <c r="FN22" i="1"/>
  <c r="FL22" i="1"/>
  <c r="FJ22" i="1"/>
  <c r="FH22" i="1"/>
  <c r="FF22" i="1"/>
  <c r="FD22" i="1"/>
  <c r="FB22" i="1"/>
  <c r="EZ22" i="1"/>
  <c r="EX22" i="1"/>
  <c r="EV22" i="1"/>
  <c r="ET22" i="1"/>
  <c r="ER22" i="1"/>
  <c r="EP22" i="1"/>
  <c r="EN22" i="1"/>
  <c r="EL22" i="1"/>
  <c r="EJ22" i="1"/>
  <c r="EH22" i="1"/>
  <c r="EF22" i="1"/>
  <c r="ED22" i="1"/>
  <c r="EB22" i="1"/>
  <c r="DZ22" i="1"/>
  <c r="DX22" i="1"/>
  <c r="DV22" i="1"/>
  <c r="DT22" i="1"/>
  <c r="DR22" i="1"/>
  <c r="DP22" i="1"/>
  <c r="DN22" i="1"/>
  <c r="DL22" i="1"/>
  <c r="DJ22" i="1"/>
  <c r="DH22" i="1"/>
  <c r="DF22" i="1"/>
  <c r="DD22" i="1"/>
  <c r="DB22" i="1"/>
  <c r="CZ22" i="1"/>
  <c r="CX22" i="1"/>
  <c r="CV22" i="1"/>
  <c r="CT22" i="1"/>
  <c r="CP22" i="1"/>
  <c r="CN22" i="1"/>
  <c r="CL22" i="1"/>
  <c r="CJ22" i="1"/>
  <c r="CH22" i="1"/>
  <c r="CF22" i="1"/>
  <c r="CD22" i="1"/>
  <c r="CB22" i="1"/>
  <c r="BZ22" i="1"/>
  <c r="BX22" i="1"/>
  <c r="BV22" i="1"/>
  <c r="BT22" i="1"/>
  <c r="BR22" i="1"/>
  <c r="BP22" i="1"/>
  <c r="BN22" i="1"/>
  <c r="BJ22" i="1"/>
  <c r="BH22" i="1"/>
  <c r="BF22" i="1"/>
  <c r="NM22" i="1"/>
  <c r="NK22" i="1"/>
  <c r="NI22" i="1"/>
  <c r="NG22" i="1"/>
  <c r="NE22" i="1"/>
  <c r="NC22" i="1"/>
  <c r="NA22" i="1"/>
  <c r="MY22" i="1"/>
  <c r="MW22" i="1"/>
  <c r="MU22" i="1"/>
  <c r="MS22" i="1"/>
  <c r="MQ22" i="1"/>
  <c r="MO22" i="1"/>
  <c r="MM22" i="1"/>
  <c r="MK22" i="1"/>
  <c r="MI22" i="1"/>
  <c r="MG22" i="1"/>
  <c r="ME22" i="1"/>
  <c r="MC22" i="1"/>
  <c r="MA22" i="1"/>
  <c r="LY22" i="1"/>
  <c r="LW22" i="1"/>
  <c r="LU22" i="1"/>
  <c r="LS22" i="1"/>
  <c r="LQ22" i="1"/>
  <c r="LO22" i="1"/>
  <c r="LM22" i="1"/>
  <c r="LK22" i="1"/>
  <c r="LI22" i="1"/>
  <c r="LG22" i="1"/>
  <c r="LE22" i="1"/>
  <c r="LC22" i="1"/>
  <c r="LA22" i="1"/>
  <c r="KY22" i="1"/>
  <c r="KW22" i="1"/>
  <c r="KU22" i="1"/>
  <c r="KS22" i="1"/>
  <c r="KQ22" i="1"/>
  <c r="KO22" i="1"/>
  <c r="KM22" i="1"/>
  <c r="KK22" i="1"/>
  <c r="KI22" i="1"/>
  <c r="KG22" i="1"/>
  <c r="KE22" i="1"/>
  <c r="KC22" i="1"/>
  <c r="KA22" i="1"/>
  <c r="JY22" i="1"/>
  <c r="JW22" i="1"/>
  <c r="JU22" i="1"/>
  <c r="JS22" i="1"/>
  <c r="JQ22" i="1"/>
  <c r="JO22" i="1"/>
  <c r="JM22" i="1"/>
  <c r="JK22" i="1"/>
  <c r="JI22" i="1"/>
  <c r="JG22" i="1"/>
  <c r="JE22" i="1"/>
  <c r="JC22" i="1"/>
  <c r="JA22" i="1"/>
  <c r="IY22" i="1"/>
  <c r="IW22" i="1"/>
  <c r="IU22" i="1"/>
  <c r="IS22" i="1"/>
  <c r="IQ22" i="1"/>
  <c r="IO22" i="1"/>
  <c r="IM22" i="1"/>
  <c r="IK22" i="1"/>
  <c r="II22" i="1"/>
  <c r="IG22" i="1"/>
  <c r="IE22" i="1"/>
  <c r="IC22" i="1"/>
  <c r="IA22" i="1"/>
  <c r="HY22" i="1"/>
  <c r="HW22" i="1"/>
  <c r="HU22" i="1"/>
  <c r="HS22" i="1"/>
  <c r="HQ22" i="1"/>
  <c r="HO22" i="1"/>
  <c r="HM22" i="1"/>
  <c r="HK22" i="1"/>
  <c r="HI22" i="1"/>
  <c r="HG22" i="1"/>
  <c r="HE22" i="1"/>
  <c r="HC22" i="1"/>
  <c r="HA22" i="1"/>
  <c r="GY22" i="1"/>
  <c r="GW22" i="1"/>
  <c r="GU22" i="1"/>
  <c r="GS22" i="1"/>
  <c r="GQ22" i="1"/>
  <c r="GO22" i="1"/>
  <c r="GM22" i="1"/>
  <c r="GK22" i="1"/>
  <c r="GI22" i="1"/>
  <c r="GG22" i="1"/>
  <c r="GE22" i="1"/>
  <c r="GC22" i="1"/>
  <c r="GA22" i="1"/>
  <c r="FY22" i="1"/>
  <c r="FW22" i="1"/>
  <c r="FU22" i="1"/>
  <c r="FS22" i="1"/>
  <c r="FQ22" i="1"/>
  <c r="FO22" i="1"/>
  <c r="FM22" i="1"/>
  <c r="FK22" i="1"/>
  <c r="FI22" i="1"/>
  <c r="FG22" i="1"/>
  <c r="FE22" i="1"/>
  <c r="FC22" i="1"/>
  <c r="FA22" i="1"/>
  <c r="EY22" i="1"/>
  <c r="EW22" i="1"/>
  <c r="EU22" i="1"/>
  <c r="ES22" i="1"/>
  <c r="EQ22" i="1"/>
  <c r="EO22" i="1"/>
  <c r="EM22" i="1"/>
  <c r="EK22" i="1"/>
  <c r="EI22" i="1"/>
  <c r="EG22" i="1"/>
  <c r="EE22" i="1"/>
  <c r="EC22" i="1"/>
  <c r="EA22" i="1"/>
  <c r="DY22" i="1"/>
  <c r="DW22" i="1"/>
  <c r="DU22" i="1"/>
  <c r="DS22" i="1"/>
  <c r="DQ22" i="1"/>
  <c r="DO22" i="1"/>
  <c r="DM22" i="1"/>
  <c r="DK22" i="1"/>
  <c r="DI22" i="1"/>
  <c r="DG22" i="1"/>
  <c r="DE22" i="1"/>
  <c r="DC22" i="1"/>
  <c r="DA22" i="1"/>
  <c r="CY22" i="1"/>
  <c r="CW22" i="1"/>
  <c r="CU22" i="1"/>
  <c r="CS22" i="1"/>
  <c r="CQ22" i="1"/>
  <c r="CO22" i="1"/>
  <c r="CM22" i="1"/>
  <c r="CK22" i="1"/>
  <c r="CI22" i="1"/>
  <c r="CG22" i="1"/>
  <c r="CE22" i="1"/>
  <c r="CC22" i="1"/>
  <c r="CA22" i="1"/>
  <c r="BY22" i="1"/>
  <c r="BW22" i="1"/>
  <c r="BU22" i="1"/>
  <c r="BS22" i="1"/>
  <c r="BQ22" i="1"/>
  <c r="BO22" i="1"/>
  <c r="BM22" i="1"/>
  <c r="BK22" i="1"/>
  <c r="BI22" i="1"/>
  <c r="BG22" i="1"/>
  <c r="BE22" i="1"/>
  <c r="NM21" i="1"/>
  <c r="NK21" i="1"/>
  <c r="NI21" i="1"/>
  <c r="NG21" i="1"/>
  <c r="NE21" i="1"/>
  <c r="NC21" i="1"/>
  <c r="NA21" i="1"/>
  <c r="MY21" i="1"/>
  <c r="MW21" i="1"/>
  <c r="MU21" i="1"/>
  <c r="MS21" i="1"/>
  <c r="MQ21" i="1"/>
  <c r="MO21" i="1"/>
  <c r="MM21" i="1"/>
  <c r="MK21" i="1"/>
  <c r="MI21" i="1"/>
  <c r="MG21" i="1"/>
  <c r="ME21" i="1"/>
  <c r="MC21" i="1"/>
  <c r="MA21" i="1"/>
  <c r="LY21" i="1"/>
  <c r="LW21" i="1"/>
  <c r="LU21" i="1"/>
  <c r="LS21" i="1"/>
  <c r="LQ21" i="1"/>
  <c r="LO21" i="1"/>
  <c r="LM21" i="1"/>
  <c r="LK21" i="1"/>
  <c r="LI21" i="1"/>
  <c r="LG21" i="1"/>
  <c r="LE21" i="1"/>
  <c r="LC21" i="1"/>
  <c r="LA21" i="1"/>
  <c r="KY21" i="1"/>
  <c r="KW21" i="1"/>
  <c r="KU21" i="1"/>
  <c r="KS21" i="1"/>
  <c r="KQ21" i="1"/>
  <c r="KO21" i="1"/>
  <c r="KM21" i="1"/>
  <c r="KK21" i="1"/>
  <c r="KI21" i="1"/>
  <c r="KG21" i="1"/>
  <c r="KE21" i="1"/>
  <c r="KC21" i="1"/>
  <c r="KA21" i="1"/>
  <c r="JY21" i="1"/>
  <c r="JW21" i="1"/>
  <c r="JU21" i="1"/>
  <c r="JS21" i="1"/>
  <c r="JQ21" i="1"/>
  <c r="JO21" i="1"/>
  <c r="JM21" i="1"/>
  <c r="JK21" i="1"/>
  <c r="JI21" i="1"/>
  <c r="JG21" i="1"/>
  <c r="JE21" i="1"/>
  <c r="JC21" i="1"/>
  <c r="JA21" i="1"/>
  <c r="IY21" i="1"/>
  <c r="IW21" i="1"/>
  <c r="IU21" i="1"/>
  <c r="IS21" i="1"/>
  <c r="IQ21" i="1"/>
  <c r="IO21" i="1"/>
  <c r="IM21" i="1"/>
  <c r="IK21" i="1"/>
  <c r="II21" i="1"/>
  <c r="IG21" i="1"/>
  <c r="IE21" i="1"/>
  <c r="IC21" i="1"/>
  <c r="IA21" i="1"/>
  <c r="HY21" i="1"/>
  <c r="HW21" i="1"/>
  <c r="HU21" i="1"/>
  <c r="HS21" i="1"/>
  <c r="HQ21" i="1"/>
  <c r="HO21" i="1"/>
  <c r="HM21" i="1"/>
  <c r="HK21" i="1"/>
  <c r="HI21" i="1"/>
  <c r="HG21" i="1"/>
  <c r="HE21" i="1"/>
  <c r="HC21" i="1"/>
  <c r="HA21" i="1"/>
  <c r="GY21" i="1"/>
  <c r="GW21" i="1"/>
  <c r="GU21" i="1"/>
  <c r="GS21" i="1"/>
  <c r="GQ21" i="1"/>
  <c r="GO21" i="1"/>
  <c r="GM21" i="1"/>
  <c r="GK21" i="1"/>
  <c r="GI21" i="1"/>
  <c r="GG21" i="1"/>
  <c r="GE21" i="1"/>
  <c r="GC21" i="1"/>
  <c r="GA21" i="1"/>
  <c r="FY21" i="1"/>
  <c r="FW21" i="1"/>
  <c r="FU21" i="1"/>
  <c r="FS21" i="1"/>
  <c r="FQ21" i="1"/>
  <c r="FO21" i="1"/>
  <c r="FM21" i="1"/>
  <c r="FK21" i="1"/>
  <c r="FI21" i="1"/>
  <c r="FG21" i="1"/>
  <c r="FE21" i="1"/>
  <c r="FC21" i="1"/>
  <c r="FA21" i="1"/>
  <c r="EY21" i="1"/>
  <c r="EW21" i="1"/>
  <c r="EU21" i="1"/>
  <c r="ES21" i="1"/>
  <c r="EQ21" i="1"/>
  <c r="EO21" i="1"/>
  <c r="EM21" i="1"/>
  <c r="EK21" i="1"/>
  <c r="EI21" i="1"/>
  <c r="EG21" i="1"/>
  <c r="EE21" i="1"/>
  <c r="EC21" i="1"/>
  <c r="EA21" i="1"/>
  <c r="DY21" i="1"/>
  <c r="DW21" i="1"/>
  <c r="DU21" i="1"/>
  <c r="DS21" i="1"/>
  <c r="DQ21" i="1"/>
  <c r="DO21" i="1"/>
  <c r="DM21" i="1"/>
  <c r="DK21" i="1"/>
  <c r="DI21" i="1"/>
  <c r="DG21" i="1"/>
  <c r="DE21" i="1"/>
  <c r="DC21" i="1"/>
  <c r="DA21" i="1"/>
  <c r="CY21" i="1"/>
  <c r="CW21" i="1"/>
  <c r="CU21" i="1"/>
  <c r="CS21" i="1"/>
  <c r="CQ21" i="1"/>
  <c r="CO21" i="1"/>
  <c r="CM21" i="1"/>
  <c r="CI21" i="1"/>
  <c r="CG21" i="1"/>
  <c r="CE21" i="1"/>
  <c r="CC21" i="1"/>
  <c r="CA21" i="1"/>
  <c r="BY21" i="1"/>
  <c r="BW21" i="1"/>
  <c r="BU21" i="1"/>
  <c r="BS21" i="1"/>
  <c r="BQ21" i="1"/>
  <c r="BO21" i="1"/>
  <c r="BM21" i="1"/>
  <c r="BK21" i="1"/>
  <c r="BG21" i="1"/>
  <c r="BC21" i="1"/>
  <c r="BA21" i="1"/>
  <c r="AW21" i="1"/>
  <c r="AU21" i="1"/>
  <c r="AS21" i="1"/>
  <c r="AQ21" i="1"/>
  <c r="AO21" i="1"/>
  <c r="AM21" i="1"/>
  <c r="AK21" i="1"/>
  <c r="AI21" i="1"/>
  <c r="AG21" i="1"/>
  <c r="AC21" i="1"/>
  <c r="AA21" i="1"/>
  <c r="Y21" i="1"/>
  <c r="W21" i="1"/>
  <c r="U21" i="1"/>
  <c r="S21" i="1"/>
  <c r="Q21" i="1"/>
  <c r="O21" i="1"/>
  <c r="M21" i="1"/>
  <c r="K21" i="1"/>
  <c r="I21" i="1"/>
  <c r="G21" i="1"/>
  <c r="NN21" i="1"/>
  <c r="NL21" i="1"/>
  <c r="NJ21" i="1"/>
  <c r="NH21" i="1"/>
  <c r="NF21" i="1"/>
  <c r="ND21" i="1"/>
  <c r="NB21" i="1"/>
  <c r="MZ21" i="1"/>
  <c r="MX21" i="1"/>
  <c r="MV21" i="1"/>
  <c r="MT21" i="1"/>
  <c r="MR21" i="1"/>
  <c r="MP21" i="1"/>
  <c r="MN21" i="1"/>
  <c r="ML21" i="1"/>
  <c r="MJ21" i="1"/>
  <c r="MH21" i="1"/>
  <c r="MF21" i="1"/>
  <c r="MD21" i="1"/>
  <c r="MB21" i="1"/>
  <c r="LZ21" i="1"/>
  <c r="LX21" i="1"/>
  <c r="LV21" i="1"/>
  <c r="LT21" i="1"/>
  <c r="LR21" i="1"/>
  <c r="LP21" i="1"/>
  <c r="LN21" i="1"/>
  <c r="LL21" i="1"/>
  <c r="LJ21" i="1"/>
  <c r="LH21" i="1"/>
  <c r="LF21" i="1"/>
  <c r="LD21" i="1"/>
  <c r="LB21" i="1"/>
  <c r="KZ21" i="1"/>
  <c r="KX21" i="1"/>
  <c r="KV21" i="1"/>
  <c r="KT21" i="1"/>
  <c r="KR21" i="1"/>
  <c r="KP21" i="1"/>
  <c r="KN21" i="1"/>
  <c r="KL21" i="1"/>
  <c r="KJ21" i="1"/>
  <c r="KH21" i="1"/>
  <c r="KF21" i="1"/>
  <c r="KD21" i="1"/>
  <c r="KB21" i="1"/>
  <c r="JZ21" i="1"/>
  <c r="JX21" i="1"/>
  <c r="JV21" i="1"/>
  <c r="JT21" i="1"/>
  <c r="JR21" i="1"/>
  <c r="JP21" i="1"/>
  <c r="JN21" i="1"/>
  <c r="JL21" i="1"/>
  <c r="JJ21" i="1"/>
  <c r="JH21" i="1"/>
  <c r="JF21" i="1"/>
  <c r="JD21" i="1"/>
  <c r="JB21" i="1"/>
  <c r="IZ21" i="1"/>
  <c r="IX21" i="1"/>
  <c r="IV21" i="1"/>
  <c r="IT21" i="1"/>
  <c r="IR21" i="1"/>
  <c r="IP21" i="1"/>
  <c r="IN21" i="1"/>
  <c r="IL21" i="1"/>
  <c r="IJ21" i="1"/>
  <c r="IH21" i="1"/>
  <c r="IF21" i="1"/>
  <c r="ID21" i="1"/>
  <c r="IB21" i="1"/>
  <c r="HZ21" i="1"/>
  <c r="HX21" i="1"/>
  <c r="HV21" i="1"/>
  <c r="HT21" i="1"/>
  <c r="HR21" i="1"/>
  <c r="HP21" i="1"/>
  <c r="HN21" i="1"/>
  <c r="HL21" i="1"/>
  <c r="HJ21" i="1"/>
  <c r="HH21" i="1"/>
  <c r="HF21" i="1"/>
  <c r="HD21" i="1"/>
  <c r="HB21" i="1"/>
  <c r="GZ21" i="1"/>
  <c r="GX21" i="1"/>
  <c r="GV21" i="1"/>
  <c r="GT21" i="1"/>
  <c r="GR21" i="1"/>
  <c r="GP21" i="1"/>
  <c r="GN21" i="1"/>
  <c r="GL21" i="1"/>
  <c r="GJ21" i="1"/>
  <c r="GH21" i="1"/>
  <c r="GF21" i="1"/>
  <c r="GD21" i="1"/>
  <c r="GB21" i="1"/>
  <c r="FZ21" i="1"/>
  <c r="FX21" i="1"/>
  <c r="FV21" i="1"/>
  <c r="FT21" i="1"/>
  <c r="FR21" i="1"/>
  <c r="FP21" i="1"/>
  <c r="FN21" i="1"/>
  <c r="FL21" i="1"/>
  <c r="FJ21" i="1"/>
  <c r="FH21" i="1"/>
  <c r="FF21" i="1"/>
  <c r="FD21" i="1"/>
  <c r="FB21" i="1"/>
  <c r="EZ21" i="1"/>
  <c r="EX21" i="1"/>
  <c r="EV21" i="1"/>
  <c r="ET21" i="1"/>
  <c r="ER21" i="1"/>
  <c r="EP21" i="1"/>
  <c r="EN21" i="1"/>
  <c r="EL21" i="1"/>
  <c r="EJ21" i="1"/>
  <c r="EH21" i="1"/>
  <c r="EF21" i="1"/>
  <c r="ED21" i="1"/>
  <c r="EB21" i="1"/>
  <c r="DZ21" i="1"/>
  <c r="DX21" i="1"/>
  <c r="DV21" i="1"/>
  <c r="DT21" i="1"/>
  <c r="DR21" i="1"/>
  <c r="DP21" i="1"/>
  <c r="DN21" i="1"/>
  <c r="DL21" i="1"/>
  <c r="DJ21" i="1"/>
  <c r="DH21" i="1"/>
  <c r="DF21" i="1"/>
  <c r="DD21" i="1"/>
  <c r="DB21" i="1"/>
  <c r="CZ21" i="1"/>
  <c r="CX21" i="1"/>
  <c r="CV21" i="1"/>
  <c r="CT21" i="1"/>
  <c r="CP21" i="1"/>
  <c r="CN21" i="1"/>
  <c r="CL21" i="1"/>
  <c r="CJ21" i="1"/>
  <c r="CH21" i="1"/>
  <c r="CF21" i="1"/>
  <c r="CD21" i="1"/>
  <c r="CB21" i="1"/>
  <c r="BZ21" i="1"/>
  <c r="BX21" i="1"/>
  <c r="BV21" i="1"/>
  <c r="BT21" i="1"/>
  <c r="BR21" i="1"/>
  <c r="BN21" i="1"/>
  <c r="BF21" i="1"/>
  <c r="BD21" i="1"/>
  <c r="BB21" i="1"/>
  <c r="AX21" i="1"/>
  <c r="AV21" i="1"/>
  <c r="AT21" i="1"/>
  <c r="AR21" i="1"/>
  <c r="AP21" i="1"/>
  <c r="AN21" i="1"/>
  <c r="AJ21" i="1"/>
  <c r="AH21" i="1"/>
  <c r="AF21" i="1"/>
  <c r="AD21" i="1"/>
  <c r="AB21" i="1"/>
  <c r="Z21" i="1"/>
  <c r="X21" i="1"/>
  <c r="V21" i="1"/>
  <c r="T21" i="1"/>
  <c r="R21" i="1"/>
  <c r="P21" i="1"/>
  <c r="N21" i="1"/>
  <c r="L21" i="1"/>
  <c r="J21" i="1"/>
  <c r="H21" i="1"/>
  <c r="F21" i="1"/>
  <c r="NN20" i="1"/>
  <c r="NL20" i="1"/>
  <c r="NJ20" i="1"/>
  <c r="NH20" i="1"/>
  <c r="NF20" i="1"/>
  <c r="ND20" i="1"/>
  <c r="NB20" i="1"/>
  <c r="MZ20" i="1"/>
  <c r="MX20" i="1"/>
  <c r="MV20" i="1"/>
  <c r="MT20" i="1"/>
  <c r="MR20" i="1"/>
  <c r="MP20" i="1"/>
  <c r="MN20" i="1"/>
  <c r="ML20" i="1"/>
  <c r="MJ20" i="1"/>
  <c r="MF20" i="1"/>
  <c r="MD20" i="1"/>
  <c r="MB20" i="1"/>
  <c r="LZ20" i="1"/>
  <c r="LX20" i="1"/>
  <c r="LV20" i="1"/>
  <c r="LT20" i="1"/>
  <c r="LR20" i="1"/>
  <c r="LP20" i="1"/>
  <c r="LN20" i="1"/>
  <c r="LL20" i="1"/>
  <c r="LJ20" i="1"/>
  <c r="LH20" i="1"/>
  <c r="LF20" i="1"/>
  <c r="LD20" i="1"/>
  <c r="LB20" i="1"/>
  <c r="KZ20" i="1"/>
  <c r="KX20" i="1"/>
  <c r="KV20" i="1"/>
  <c r="KT20" i="1"/>
  <c r="KR20" i="1"/>
  <c r="KP20" i="1"/>
  <c r="KN20" i="1"/>
  <c r="KL20" i="1"/>
  <c r="KJ20" i="1"/>
  <c r="KH20" i="1"/>
  <c r="KF20" i="1"/>
  <c r="KD20" i="1"/>
  <c r="KB20" i="1"/>
  <c r="JZ20" i="1"/>
  <c r="JX20" i="1"/>
  <c r="JV20" i="1"/>
  <c r="JT20" i="1"/>
  <c r="JR20" i="1"/>
  <c r="JP20" i="1"/>
  <c r="JN20" i="1"/>
  <c r="JL20" i="1"/>
  <c r="JJ20" i="1"/>
  <c r="JH20" i="1"/>
  <c r="JF20" i="1"/>
  <c r="JD20" i="1"/>
  <c r="JB20" i="1"/>
  <c r="IZ20" i="1"/>
  <c r="IX20" i="1"/>
  <c r="IV20" i="1"/>
  <c r="IT20" i="1"/>
  <c r="IR20" i="1"/>
  <c r="IP20" i="1"/>
  <c r="IN20" i="1"/>
  <c r="IL20" i="1"/>
  <c r="IJ20" i="1"/>
  <c r="IH20" i="1"/>
  <c r="IF20" i="1"/>
  <c r="ID20" i="1"/>
  <c r="IB20" i="1"/>
  <c r="HZ20" i="1"/>
  <c r="HX20" i="1"/>
  <c r="HV20" i="1"/>
  <c r="HT20" i="1"/>
  <c r="HR20" i="1"/>
  <c r="HP20" i="1"/>
  <c r="HN20" i="1"/>
  <c r="HL20" i="1"/>
  <c r="HJ20" i="1"/>
  <c r="HH20" i="1"/>
  <c r="HF20" i="1"/>
  <c r="HD20" i="1"/>
  <c r="HB20" i="1"/>
  <c r="GZ20" i="1"/>
  <c r="GX20" i="1"/>
  <c r="GV20" i="1"/>
  <c r="GT20" i="1"/>
  <c r="GR20" i="1"/>
  <c r="GP20" i="1"/>
  <c r="GN20" i="1"/>
  <c r="GL20" i="1"/>
  <c r="GJ20" i="1"/>
  <c r="GH20" i="1"/>
  <c r="GF20" i="1"/>
  <c r="GD20" i="1"/>
  <c r="GB20" i="1"/>
  <c r="FZ20" i="1"/>
  <c r="FX20" i="1"/>
  <c r="FV20" i="1"/>
  <c r="FT20" i="1"/>
  <c r="FR20" i="1"/>
  <c r="FP20" i="1"/>
  <c r="FN20" i="1"/>
  <c r="FL20" i="1"/>
  <c r="FJ20" i="1"/>
  <c r="FH20" i="1"/>
  <c r="FF20" i="1"/>
  <c r="FD20" i="1"/>
  <c r="FB20" i="1"/>
  <c r="EZ20" i="1"/>
  <c r="EX20" i="1"/>
  <c r="EV20" i="1"/>
  <c r="ET20" i="1"/>
  <c r="ER20" i="1"/>
  <c r="EP20" i="1"/>
  <c r="EN20" i="1"/>
  <c r="EL20" i="1"/>
  <c r="EJ20" i="1"/>
  <c r="EH20" i="1"/>
  <c r="EF20" i="1"/>
  <c r="ED20" i="1"/>
  <c r="EB20" i="1"/>
  <c r="DZ20" i="1"/>
  <c r="DX20" i="1"/>
  <c r="DV20" i="1"/>
  <c r="DT20" i="1"/>
  <c r="DR20" i="1"/>
  <c r="DP20" i="1"/>
  <c r="DN20" i="1"/>
  <c r="DL20" i="1"/>
  <c r="DJ20" i="1"/>
  <c r="DH20" i="1"/>
  <c r="DF20" i="1"/>
  <c r="DD20" i="1"/>
  <c r="DB20" i="1"/>
  <c r="CZ20" i="1"/>
  <c r="CX20" i="1"/>
  <c r="CV20" i="1"/>
  <c r="CT20" i="1"/>
  <c r="CP20" i="1"/>
  <c r="CN20" i="1"/>
  <c r="CL20" i="1"/>
  <c r="CJ20" i="1"/>
  <c r="CH20" i="1"/>
  <c r="CF20" i="1"/>
  <c r="CD20" i="1"/>
  <c r="CB20" i="1"/>
  <c r="BZ20" i="1"/>
  <c r="BX20" i="1"/>
  <c r="BV20" i="1"/>
  <c r="BT20" i="1"/>
  <c r="NM20" i="1"/>
  <c r="NK20" i="1"/>
  <c r="NI20" i="1"/>
  <c r="NG20" i="1"/>
  <c r="NE20" i="1"/>
  <c r="NC20" i="1"/>
  <c r="NA20" i="1"/>
  <c r="MY20" i="1"/>
  <c r="MW20" i="1"/>
  <c r="MU20" i="1"/>
  <c r="MS20" i="1"/>
  <c r="MQ20" i="1"/>
  <c r="MO20" i="1"/>
  <c r="MM20" i="1"/>
  <c r="MK20" i="1"/>
  <c r="MI20" i="1"/>
  <c r="MG20" i="1"/>
  <c r="ME20" i="1"/>
  <c r="MC20" i="1"/>
  <c r="MA20" i="1"/>
  <c r="LY20" i="1"/>
  <c r="LW20" i="1"/>
  <c r="LU20" i="1"/>
  <c r="LS20" i="1"/>
  <c r="LQ20" i="1"/>
  <c r="LO20" i="1"/>
  <c r="LM20" i="1"/>
  <c r="LK20" i="1"/>
  <c r="LI20" i="1"/>
  <c r="LG20" i="1"/>
  <c r="LE20" i="1"/>
  <c r="LC20" i="1"/>
  <c r="LA20" i="1"/>
  <c r="KY20" i="1"/>
  <c r="KW20" i="1"/>
  <c r="KU20" i="1"/>
  <c r="KS20" i="1"/>
  <c r="KQ20" i="1"/>
  <c r="KO20" i="1"/>
  <c r="KM20" i="1"/>
  <c r="KK20" i="1"/>
  <c r="KI20" i="1"/>
  <c r="KG20" i="1"/>
  <c r="KE20" i="1"/>
  <c r="KC20" i="1"/>
  <c r="KA20" i="1"/>
  <c r="JY20" i="1"/>
  <c r="JW20" i="1"/>
  <c r="JU20" i="1"/>
  <c r="JS20" i="1"/>
  <c r="JQ20" i="1"/>
  <c r="JO20" i="1"/>
  <c r="JM20" i="1"/>
  <c r="JK20" i="1"/>
  <c r="JI20" i="1"/>
  <c r="JG20" i="1"/>
  <c r="JE20" i="1"/>
  <c r="JC20" i="1"/>
  <c r="JA20" i="1"/>
  <c r="IY20" i="1"/>
  <c r="IW20" i="1"/>
  <c r="IU20" i="1"/>
  <c r="IS20" i="1"/>
  <c r="IQ20" i="1"/>
  <c r="IO20" i="1"/>
  <c r="IM20" i="1"/>
  <c r="IK20" i="1"/>
  <c r="II20" i="1"/>
  <c r="IG20" i="1"/>
  <c r="IE20" i="1"/>
  <c r="IC20" i="1"/>
  <c r="IA20" i="1"/>
  <c r="HY20" i="1"/>
  <c r="HW20" i="1"/>
  <c r="HU20" i="1"/>
  <c r="HS20" i="1"/>
  <c r="HQ20" i="1"/>
  <c r="HO20" i="1"/>
  <c r="HM20" i="1"/>
  <c r="HK20" i="1"/>
  <c r="HI20" i="1"/>
  <c r="HG20" i="1"/>
  <c r="HE20" i="1"/>
  <c r="HC20" i="1"/>
  <c r="HA20" i="1"/>
  <c r="GY20" i="1"/>
  <c r="GW20" i="1"/>
  <c r="GU20" i="1"/>
  <c r="GS20" i="1"/>
  <c r="GQ20" i="1"/>
  <c r="GO20" i="1"/>
  <c r="GK20" i="1"/>
  <c r="GG20" i="1"/>
  <c r="GC20" i="1"/>
  <c r="FY20" i="1"/>
  <c r="FU20" i="1"/>
  <c r="FQ20" i="1"/>
  <c r="FM20" i="1"/>
  <c r="FI20" i="1"/>
  <c r="FE20" i="1"/>
  <c r="FA20" i="1"/>
  <c r="EW20" i="1"/>
  <c r="ES20" i="1"/>
  <c r="EO20" i="1"/>
  <c r="EK20" i="1"/>
  <c r="EG20" i="1"/>
  <c r="EC20" i="1"/>
  <c r="DY20" i="1"/>
  <c r="DU20" i="1"/>
  <c r="DQ20" i="1"/>
  <c r="DM20" i="1"/>
  <c r="DI20" i="1"/>
  <c r="DE20" i="1"/>
  <c r="DA20" i="1"/>
  <c r="CW20" i="1"/>
  <c r="CS20" i="1"/>
  <c r="CO20" i="1"/>
  <c r="CK20" i="1"/>
  <c r="CG20" i="1"/>
  <c r="CC20" i="1"/>
  <c r="BY20" i="1"/>
  <c r="BU20" i="1"/>
  <c r="GM20" i="1"/>
  <c r="GI20" i="1"/>
  <c r="GE20" i="1"/>
  <c r="GA20" i="1"/>
  <c r="FW20" i="1"/>
  <c r="FS20" i="1"/>
  <c r="FO20" i="1"/>
  <c r="FK20" i="1"/>
  <c r="FG20" i="1"/>
  <c r="FC20" i="1"/>
  <c r="EY20" i="1"/>
  <c r="EU20" i="1"/>
  <c r="EQ20" i="1"/>
  <c r="EM20" i="1"/>
  <c r="EI20" i="1"/>
  <c r="EE20" i="1"/>
  <c r="EA20" i="1"/>
  <c r="DW20" i="1"/>
  <c r="DS20" i="1"/>
  <c r="DO20" i="1"/>
  <c r="DK20" i="1"/>
  <c r="DG20" i="1"/>
  <c r="DC20" i="1"/>
  <c r="CY20" i="1"/>
  <c r="CU20" i="1"/>
  <c r="CQ20" i="1"/>
  <c r="CM20" i="1"/>
  <c r="CI20" i="1"/>
  <c r="CE20" i="1"/>
  <c r="CA20" i="1"/>
  <c r="BW20" i="1"/>
  <c r="BS20" i="1"/>
  <c r="NN81" i="1"/>
  <c r="NL81" i="1"/>
  <c r="NJ81" i="1"/>
  <c r="NH81" i="1"/>
  <c r="NF81" i="1"/>
  <c r="ND81" i="1"/>
  <c r="NB81" i="1"/>
  <c r="MZ81" i="1"/>
  <c r="MX81" i="1"/>
  <c r="MV81" i="1"/>
  <c r="MT81" i="1"/>
  <c r="MR81" i="1"/>
  <c r="MP81" i="1"/>
  <c r="MN81" i="1"/>
  <c r="ML81" i="1"/>
  <c r="MJ81" i="1"/>
  <c r="MH81" i="1"/>
  <c r="MF81" i="1"/>
  <c r="MD81" i="1"/>
  <c r="MB81" i="1"/>
  <c r="LZ81" i="1"/>
  <c r="LX81" i="1"/>
  <c r="LV81" i="1"/>
  <c r="LT81" i="1"/>
  <c r="LR81" i="1"/>
  <c r="LP81" i="1"/>
  <c r="LN81" i="1"/>
  <c r="LL81" i="1"/>
  <c r="LJ81" i="1"/>
  <c r="LH81" i="1"/>
  <c r="LF81" i="1"/>
  <c r="LD81" i="1"/>
  <c r="LB81" i="1"/>
  <c r="KZ81" i="1"/>
  <c r="KX81" i="1"/>
  <c r="KV81" i="1"/>
  <c r="KT81" i="1"/>
  <c r="KR81" i="1"/>
  <c r="KP81" i="1"/>
  <c r="KN81" i="1"/>
  <c r="KL81" i="1"/>
  <c r="KJ81" i="1"/>
  <c r="KH81" i="1"/>
  <c r="KF81" i="1"/>
  <c r="KD81" i="1"/>
  <c r="KB81" i="1"/>
  <c r="JZ81" i="1"/>
  <c r="JX81" i="1"/>
  <c r="JV81" i="1"/>
  <c r="JT81" i="1"/>
  <c r="JR81" i="1"/>
  <c r="JP81" i="1"/>
  <c r="JN81" i="1"/>
  <c r="JL81" i="1"/>
  <c r="JJ81" i="1"/>
  <c r="JH81" i="1"/>
  <c r="JF81" i="1"/>
  <c r="JD81" i="1"/>
  <c r="JB81" i="1"/>
  <c r="IZ81" i="1"/>
  <c r="IX81" i="1"/>
  <c r="IV81" i="1"/>
  <c r="IT81" i="1"/>
  <c r="IR81" i="1"/>
  <c r="IP81" i="1"/>
  <c r="IN81" i="1"/>
  <c r="IL81" i="1"/>
  <c r="IJ81" i="1"/>
  <c r="IH81" i="1"/>
  <c r="IF81" i="1"/>
  <c r="ID81" i="1"/>
  <c r="IB81" i="1"/>
  <c r="HZ81" i="1"/>
  <c r="HX81" i="1"/>
  <c r="HV81" i="1"/>
  <c r="HT81" i="1"/>
  <c r="HR81" i="1"/>
  <c r="HP81" i="1"/>
  <c r="HN81" i="1"/>
  <c r="HL81" i="1"/>
  <c r="HJ81" i="1"/>
  <c r="HH81" i="1"/>
  <c r="HF81" i="1"/>
  <c r="HD81" i="1"/>
  <c r="HB81" i="1"/>
  <c r="GZ81" i="1"/>
  <c r="GX81" i="1"/>
  <c r="GV81" i="1"/>
  <c r="GT81" i="1"/>
  <c r="GR81" i="1"/>
  <c r="GP81" i="1"/>
  <c r="GN81" i="1"/>
  <c r="GL81" i="1"/>
  <c r="GJ81" i="1"/>
  <c r="GH81" i="1"/>
  <c r="GF81" i="1"/>
  <c r="GD81" i="1"/>
  <c r="GB81" i="1"/>
  <c r="FZ81" i="1"/>
  <c r="FX81" i="1"/>
  <c r="FV81" i="1"/>
  <c r="FT81" i="1"/>
  <c r="FR81" i="1"/>
  <c r="FP81" i="1"/>
  <c r="FN81" i="1"/>
  <c r="FL81" i="1"/>
  <c r="FJ81" i="1"/>
  <c r="FH81" i="1"/>
  <c r="FF81" i="1"/>
  <c r="FD81" i="1"/>
  <c r="FB81" i="1"/>
  <c r="EZ81" i="1"/>
  <c r="EX81" i="1"/>
  <c r="EV81" i="1"/>
  <c r="ET81" i="1"/>
  <c r="ER81" i="1"/>
  <c r="EP81" i="1"/>
  <c r="EN81" i="1"/>
  <c r="EL81" i="1"/>
  <c r="EJ81" i="1"/>
  <c r="EH81" i="1"/>
  <c r="EF81" i="1"/>
  <c r="ED81" i="1"/>
  <c r="EB81" i="1"/>
  <c r="DZ81" i="1"/>
  <c r="DX81" i="1"/>
  <c r="DV81" i="1"/>
  <c r="DT81" i="1"/>
  <c r="DR81" i="1"/>
  <c r="DP81" i="1"/>
  <c r="DN81" i="1"/>
  <c r="DL81" i="1"/>
  <c r="DJ81" i="1"/>
  <c r="DH81" i="1"/>
  <c r="DF81" i="1"/>
  <c r="DD81" i="1"/>
  <c r="DB81" i="1"/>
  <c r="CZ81" i="1"/>
  <c r="CX81" i="1"/>
  <c r="CV81" i="1"/>
  <c r="CT81" i="1"/>
  <c r="CR81" i="1"/>
  <c r="CP81" i="1"/>
  <c r="CN81" i="1"/>
  <c r="CL81" i="1"/>
  <c r="CJ81" i="1"/>
  <c r="CH81" i="1"/>
  <c r="CF81" i="1"/>
  <c r="CD81" i="1"/>
  <c r="CB81" i="1"/>
  <c r="BZ81" i="1"/>
  <c r="BX81" i="1"/>
  <c r="BV81" i="1"/>
  <c r="BT81" i="1"/>
  <c r="BR81" i="1"/>
  <c r="BP81" i="1"/>
  <c r="BN81" i="1"/>
  <c r="BL81" i="1"/>
  <c r="BJ81" i="1"/>
  <c r="BH81" i="1"/>
  <c r="BF81" i="1"/>
  <c r="BD81" i="1"/>
  <c r="BB81" i="1"/>
  <c r="AZ81" i="1"/>
  <c r="AX81" i="1"/>
  <c r="AV81" i="1"/>
  <c r="AT81" i="1"/>
  <c r="AR81" i="1"/>
  <c r="AP81" i="1"/>
  <c r="AN81" i="1"/>
  <c r="AL81" i="1"/>
  <c r="AJ81" i="1"/>
  <c r="AH81" i="1"/>
  <c r="AF81" i="1"/>
  <c r="AD81" i="1"/>
  <c r="AB81" i="1"/>
  <c r="Z81" i="1"/>
  <c r="X81" i="1"/>
  <c r="V81" i="1"/>
  <c r="T81" i="1"/>
  <c r="R81" i="1"/>
  <c r="P81" i="1"/>
  <c r="N81" i="1"/>
  <c r="L81" i="1"/>
  <c r="J81" i="1"/>
  <c r="H81" i="1"/>
  <c r="F81" i="1"/>
  <c r="NM81" i="1"/>
  <c r="NK81" i="1"/>
  <c r="NI81" i="1"/>
  <c r="NG81" i="1"/>
  <c r="NE81" i="1"/>
  <c r="NC81" i="1"/>
  <c r="NA81" i="1"/>
  <c r="MY81" i="1"/>
  <c r="MW81" i="1"/>
  <c r="MU81" i="1"/>
  <c r="MS81" i="1"/>
  <c r="MQ81" i="1"/>
  <c r="MO81" i="1"/>
  <c r="MM81" i="1"/>
  <c r="MK81" i="1"/>
  <c r="MI81" i="1"/>
  <c r="MG81" i="1"/>
  <c r="ME81" i="1"/>
  <c r="MC81" i="1"/>
  <c r="MA81" i="1"/>
  <c r="LY81" i="1"/>
  <c r="LW81" i="1"/>
  <c r="LU81" i="1"/>
  <c r="LS81" i="1"/>
  <c r="LQ81" i="1"/>
  <c r="LO81" i="1"/>
  <c r="LM81" i="1"/>
  <c r="LK81" i="1"/>
  <c r="LI81" i="1"/>
  <c r="LG81" i="1"/>
  <c r="LE81" i="1"/>
  <c r="LC81" i="1"/>
  <c r="LA81" i="1"/>
  <c r="KY81" i="1"/>
  <c r="KW81" i="1"/>
  <c r="KU81" i="1"/>
  <c r="KS81" i="1"/>
  <c r="KQ81" i="1"/>
  <c r="KO81" i="1"/>
  <c r="KM81" i="1"/>
  <c r="KK81" i="1"/>
  <c r="KI81" i="1"/>
  <c r="KG81" i="1"/>
  <c r="KE81" i="1"/>
  <c r="KC81" i="1"/>
  <c r="KA81" i="1"/>
  <c r="JY81" i="1"/>
  <c r="JW81" i="1"/>
  <c r="JU81" i="1"/>
  <c r="JS81" i="1"/>
  <c r="JQ81" i="1"/>
  <c r="JO81" i="1"/>
  <c r="JM81" i="1"/>
  <c r="JK81" i="1"/>
  <c r="JI81" i="1"/>
  <c r="JG81" i="1"/>
  <c r="JE81" i="1"/>
  <c r="JC81" i="1"/>
  <c r="JA81" i="1"/>
  <c r="IY81" i="1"/>
  <c r="IW81" i="1"/>
  <c r="IU81" i="1"/>
  <c r="IS81" i="1"/>
  <c r="IQ81" i="1"/>
  <c r="IO81" i="1"/>
  <c r="IM81" i="1"/>
  <c r="IK81" i="1"/>
  <c r="II81" i="1"/>
  <c r="IG81" i="1"/>
  <c r="IE81" i="1"/>
  <c r="IC81" i="1"/>
  <c r="IA81" i="1"/>
  <c r="HY81" i="1"/>
  <c r="HW81" i="1"/>
  <c r="HU81" i="1"/>
  <c r="HS81" i="1"/>
  <c r="HQ81" i="1"/>
  <c r="HO81" i="1"/>
  <c r="HM81" i="1"/>
  <c r="HK81" i="1"/>
  <c r="HI81" i="1"/>
  <c r="HG81" i="1"/>
  <c r="HE81" i="1"/>
  <c r="HC81" i="1"/>
  <c r="HA81" i="1"/>
  <c r="GY81" i="1"/>
  <c r="GW81" i="1"/>
  <c r="GU81" i="1"/>
  <c r="GS81" i="1"/>
  <c r="GQ81" i="1"/>
  <c r="GO81" i="1"/>
  <c r="GM81" i="1"/>
  <c r="GK81" i="1"/>
  <c r="GI81" i="1"/>
  <c r="GG81" i="1"/>
  <c r="GE81" i="1"/>
  <c r="GC81" i="1"/>
  <c r="GA81" i="1"/>
  <c r="FY81" i="1"/>
  <c r="FW81" i="1"/>
  <c r="FU81" i="1"/>
  <c r="FS81" i="1"/>
  <c r="FQ81" i="1"/>
  <c r="FO81" i="1"/>
  <c r="FM81" i="1"/>
  <c r="FK81" i="1"/>
  <c r="FI81" i="1"/>
  <c r="FG81" i="1"/>
  <c r="FE81" i="1"/>
  <c r="FC81" i="1"/>
  <c r="FA81" i="1"/>
  <c r="EY81" i="1"/>
  <c r="EW81" i="1"/>
  <c r="EU81" i="1"/>
  <c r="ES81" i="1"/>
  <c r="EQ81" i="1"/>
  <c r="EO81" i="1"/>
  <c r="EM81" i="1"/>
  <c r="EK81" i="1"/>
  <c r="EI81" i="1"/>
  <c r="EG81" i="1"/>
  <c r="EE81" i="1"/>
  <c r="EC81" i="1"/>
  <c r="EA81" i="1"/>
  <c r="DY81" i="1"/>
  <c r="DW81" i="1"/>
  <c r="DU81" i="1"/>
  <c r="DS81" i="1"/>
  <c r="DQ81" i="1"/>
  <c r="DO81" i="1"/>
  <c r="DM81" i="1"/>
  <c r="DK81" i="1"/>
  <c r="DI81" i="1"/>
  <c r="DG81" i="1"/>
  <c r="DE81" i="1"/>
  <c r="DC81" i="1"/>
  <c r="DA81" i="1"/>
  <c r="CY81" i="1"/>
  <c r="CW81" i="1"/>
  <c r="CU81" i="1"/>
  <c r="CS81" i="1"/>
  <c r="CQ81" i="1"/>
  <c r="CO81" i="1"/>
  <c r="CM81" i="1"/>
  <c r="CK81" i="1"/>
  <c r="CI81" i="1"/>
  <c r="CG81" i="1"/>
  <c r="CE81" i="1"/>
  <c r="CC81" i="1"/>
  <c r="CA81" i="1"/>
  <c r="BY81" i="1"/>
  <c r="BW81" i="1"/>
  <c r="BU81" i="1"/>
  <c r="BS81" i="1"/>
  <c r="BQ81" i="1"/>
  <c r="BO81" i="1"/>
  <c r="BM81" i="1"/>
  <c r="BK81" i="1"/>
  <c r="BI81" i="1"/>
  <c r="BG81" i="1"/>
  <c r="BE81" i="1"/>
  <c r="BC81" i="1"/>
  <c r="BA81" i="1"/>
  <c r="AY81" i="1"/>
  <c r="AW81" i="1"/>
  <c r="AU81" i="1"/>
  <c r="AS81" i="1"/>
  <c r="AQ81" i="1"/>
  <c r="AO81" i="1"/>
  <c r="AM81" i="1"/>
  <c r="AK81" i="1"/>
  <c r="AI81" i="1"/>
  <c r="AG81" i="1"/>
  <c r="AE81" i="1"/>
  <c r="AC81" i="1"/>
  <c r="AA81" i="1"/>
  <c r="Y81" i="1"/>
  <c r="W81" i="1"/>
  <c r="U81" i="1"/>
  <c r="S81" i="1"/>
  <c r="Q81" i="1"/>
  <c r="O81" i="1"/>
  <c r="M81" i="1"/>
  <c r="K81" i="1"/>
  <c r="I81" i="1"/>
  <c r="G81" i="1"/>
  <c r="NN79" i="1"/>
  <c r="NL79" i="1"/>
  <c r="NJ79" i="1"/>
  <c r="NH79" i="1"/>
  <c r="NF79" i="1"/>
  <c r="ND79" i="1"/>
  <c r="NB79" i="1"/>
  <c r="MZ79" i="1"/>
  <c r="MX79" i="1"/>
  <c r="MV79" i="1"/>
  <c r="MT79" i="1"/>
  <c r="MR79" i="1"/>
  <c r="MP79" i="1"/>
  <c r="MN79" i="1"/>
  <c r="ML79" i="1"/>
  <c r="MJ79" i="1"/>
  <c r="MH79" i="1"/>
  <c r="MF79" i="1"/>
  <c r="MD79" i="1"/>
  <c r="MB79" i="1"/>
  <c r="LZ79" i="1"/>
  <c r="LX79" i="1"/>
  <c r="LV79" i="1"/>
  <c r="LT79" i="1"/>
  <c r="LR79" i="1"/>
  <c r="LP79" i="1"/>
  <c r="LN79" i="1"/>
  <c r="LL79" i="1"/>
  <c r="LJ79" i="1"/>
  <c r="LH79" i="1"/>
  <c r="LF79" i="1"/>
  <c r="LD79" i="1"/>
  <c r="LB79" i="1"/>
  <c r="KZ79" i="1"/>
  <c r="KX79" i="1"/>
  <c r="KV79" i="1"/>
  <c r="KT79" i="1"/>
  <c r="KR79" i="1"/>
  <c r="KP79" i="1"/>
  <c r="KN79" i="1"/>
  <c r="KL79" i="1"/>
  <c r="KJ79" i="1"/>
  <c r="KH79" i="1"/>
  <c r="KF79" i="1"/>
  <c r="KD79" i="1"/>
  <c r="KB79" i="1"/>
  <c r="JZ79" i="1"/>
  <c r="JX79" i="1"/>
  <c r="JV79" i="1"/>
  <c r="JT79" i="1"/>
  <c r="JR79" i="1"/>
  <c r="JP79" i="1"/>
  <c r="JN79" i="1"/>
  <c r="JL79" i="1"/>
  <c r="JJ79" i="1"/>
  <c r="JH79" i="1"/>
  <c r="JF79" i="1"/>
  <c r="JD79" i="1"/>
  <c r="JB79" i="1"/>
  <c r="IZ79" i="1"/>
  <c r="IX79" i="1"/>
  <c r="IV79" i="1"/>
  <c r="IT79" i="1"/>
  <c r="IR79" i="1"/>
  <c r="IP79" i="1"/>
  <c r="IN79" i="1"/>
  <c r="IL79" i="1"/>
  <c r="IJ79" i="1"/>
  <c r="IH79" i="1"/>
  <c r="IF79" i="1"/>
  <c r="ID79" i="1"/>
  <c r="IB79" i="1"/>
  <c r="HZ79" i="1"/>
  <c r="HX79" i="1"/>
  <c r="HV79" i="1"/>
  <c r="HT79" i="1"/>
  <c r="HR79" i="1"/>
  <c r="HP79" i="1"/>
  <c r="HN79" i="1"/>
  <c r="NM79" i="1"/>
  <c r="NK79" i="1"/>
  <c r="NI79" i="1"/>
  <c r="NG79" i="1"/>
  <c r="NE79" i="1"/>
  <c r="NC79" i="1"/>
  <c r="NA79" i="1"/>
  <c r="MY79" i="1"/>
  <c r="MW79" i="1"/>
  <c r="MU79" i="1"/>
  <c r="MS79" i="1"/>
  <c r="MQ79" i="1"/>
  <c r="MO79" i="1"/>
  <c r="MM79" i="1"/>
  <c r="MK79" i="1"/>
  <c r="MI79" i="1"/>
  <c r="MG79" i="1"/>
  <c r="ME79" i="1"/>
  <c r="MC79" i="1"/>
  <c r="MA79" i="1"/>
  <c r="LY79" i="1"/>
  <c r="LW79" i="1"/>
  <c r="LU79" i="1"/>
  <c r="LS79" i="1"/>
  <c r="LQ79" i="1"/>
  <c r="LO79" i="1"/>
  <c r="LM79" i="1"/>
  <c r="LK79" i="1"/>
  <c r="LI79" i="1"/>
  <c r="LG79" i="1"/>
  <c r="LE79" i="1"/>
  <c r="LC79" i="1"/>
  <c r="LA79" i="1"/>
  <c r="KY79" i="1"/>
  <c r="KW79" i="1"/>
  <c r="KU79" i="1"/>
  <c r="KS79" i="1"/>
  <c r="KQ79" i="1"/>
  <c r="KO79" i="1"/>
  <c r="KM79" i="1"/>
  <c r="KK79" i="1"/>
  <c r="KI79" i="1"/>
  <c r="KG79" i="1"/>
  <c r="KE79" i="1"/>
  <c r="KC79" i="1"/>
  <c r="KA79" i="1"/>
  <c r="JY79" i="1"/>
  <c r="JW79" i="1"/>
  <c r="JU79" i="1"/>
  <c r="JS79" i="1"/>
  <c r="JQ79" i="1"/>
  <c r="JO79" i="1"/>
  <c r="JM79" i="1"/>
  <c r="JK79" i="1"/>
  <c r="JI79" i="1"/>
  <c r="JG79" i="1"/>
  <c r="JE79" i="1"/>
  <c r="JC79" i="1"/>
  <c r="JA79" i="1"/>
  <c r="IY79" i="1"/>
  <c r="IW79" i="1"/>
  <c r="IU79" i="1"/>
  <c r="IS79" i="1"/>
  <c r="IQ79" i="1"/>
  <c r="IO79" i="1"/>
  <c r="IM79" i="1"/>
  <c r="IK79" i="1"/>
  <c r="II79" i="1"/>
  <c r="IG79" i="1"/>
  <c r="IE79" i="1"/>
  <c r="IC79" i="1"/>
  <c r="IA79" i="1"/>
  <c r="HY79" i="1"/>
  <c r="HW79" i="1"/>
  <c r="HU79" i="1"/>
  <c r="HS79" i="1"/>
  <c r="HQ79" i="1"/>
  <c r="HM79" i="1"/>
  <c r="HK79" i="1"/>
  <c r="HI79" i="1"/>
  <c r="HG79" i="1"/>
  <c r="HE79" i="1"/>
  <c r="HC79" i="1"/>
  <c r="HA79" i="1"/>
  <c r="GY79" i="1"/>
  <c r="GW79" i="1"/>
  <c r="GU79" i="1"/>
  <c r="GS79" i="1"/>
  <c r="GQ79" i="1"/>
  <c r="GO79" i="1"/>
  <c r="GM79" i="1"/>
  <c r="GK79" i="1"/>
  <c r="GI79" i="1"/>
  <c r="GG79" i="1"/>
  <c r="GE79" i="1"/>
  <c r="GC79" i="1"/>
  <c r="GA79" i="1"/>
  <c r="FY79" i="1"/>
  <c r="FW79" i="1"/>
  <c r="FU79" i="1"/>
  <c r="FS79" i="1"/>
  <c r="FQ79" i="1"/>
  <c r="FO79" i="1"/>
  <c r="FM79" i="1"/>
  <c r="FK79" i="1"/>
  <c r="FI79" i="1"/>
  <c r="FG79" i="1"/>
  <c r="FE79" i="1"/>
  <c r="FC79" i="1"/>
  <c r="FA79" i="1"/>
  <c r="EY79" i="1"/>
  <c r="EW79" i="1"/>
  <c r="EU79" i="1"/>
  <c r="ES79" i="1"/>
  <c r="EQ79" i="1"/>
  <c r="EO79" i="1"/>
  <c r="EM79" i="1"/>
  <c r="EK79" i="1"/>
  <c r="EI79" i="1"/>
  <c r="EG79" i="1"/>
  <c r="EE79" i="1"/>
  <c r="EC79" i="1"/>
  <c r="EA79" i="1"/>
  <c r="DY79" i="1"/>
  <c r="DW79" i="1"/>
  <c r="DU79" i="1"/>
  <c r="DS79" i="1"/>
  <c r="DQ79" i="1"/>
  <c r="DO79" i="1"/>
  <c r="DM79" i="1"/>
  <c r="DK79" i="1"/>
  <c r="DI79" i="1"/>
  <c r="DG79" i="1"/>
  <c r="DE79" i="1"/>
  <c r="DC79" i="1"/>
  <c r="DA79" i="1"/>
  <c r="CY79" i="1"/>
  <c r="CW79" i="1"/>
  <c r="CU79" i="1"/>
  <c r="CS79" i="1"/>
  <c r="CQ79" i="1"/>
  <c r="CO79" i="1"/>
  <c r="CM79" i="1"/>
  <c r="CK79" i="1"/>
  <c r="CI79" i="1"/>
  <c r="CG79" i="1"/>
  <c r="CE79" i="1"/>
  <c r="CC79" i="1"/>
  <c r="CA79" i="1"/>
  <c r="BY79" i="1"/>
  <c r="BW79" i="1"/>
  <c r="BU79" i="1"/>
  <c r="BS79" i="1"/>
  <c r="BQ79" i="1"/>
  <c r="BO79" i="1"/>
  <c r="BM79" i="1"/>
  <c r="BK79" i="1"/>
  <c r="BI79" i="1"/>
  <c r="BG79" i="1"/>
  <c r="BE79" i="1"/>
  <c r="HO79" i="1"/>
  <c r="HL79" i="1"/>
  <c r="HJ79" i="1"/>
  <c r="HH79" i="1"/>
  <c r="HF79" i="1"/>
  <c r="HD79" i="1"/>
  <c r="HB79" i="1"/>
  <c r="GZ79" i="1"/>
  <c r="GX79" i="1"/>
  <c r="GV79" i="1"/>
  <c r="GT79" i="1"/>
  <c r="GR79" i="1"/>
  <c r="GP79" i="1"/>
  <c r="GN79" i="1"/>
  <c r="GL79" i="1"/>
  <c r="GJ79" i="1"/>
  <c r="GH79" i="1"/>
  <c r="GF79" i="1"/>
  <c r="GD79" i="1"/>
  <c r="GB79" i="1"/>
  <c r="FZ79" i="1"/>
  <c r="FX79" i="1"/>
  <c r="FV79" i="1"/>
  <c r="FT79" i="1"/>
  <c r="FR79" i="1"/>
  <c r="FP79" i="1"/>
  <c r="FN79" i="1"/>
  <c r="FL79" i="1"/>
  <c r="FJ79" i="1"/>
  <c r="FH79" i="1"/>
  <c r="FF79" i="1"/>
  <c r="FD79" i="1"/>
  <c r="FB79" i="1"/>
  <c r="EZ79" i="1"/>
  <c r="EX79" i="1"/>
  <c r="EV79" i="1"/>
  <c r="ET79" i="1"/>
  <c r="ER79" i="1"/>
  <c r="EP79" i="1"/>
  <c r="EN79" i="1"/>
  <c r="EL79" i="1"/>
  <c r="EJ79" i="1"/>
  <c r="EH79" i="1"/>
  <c r="EF79" i="1"/>
  <c r="ED79" i="1"/>
  <c r="EB79" i="1"/>
  <c r="DZ79" i="1"/>
  <c r="DX79" i="1"/>
  <c r="DV79" i="1"/>
  <c r="DT79" i="1"/>
  <c r="DR79" i="1"/>
  <c r="DP79" i="1"/>
  <c r="DN79" i="1"/>
  <c r="DL79" i="1"/>
  <c r="DJ79" i="1"/>
  <c r="DH79" i="1"/>
  <c r="DF79" i="1"/>
  <c r="DD79" i="1"/>
  <c r="DB79" i="1"/>
  <c r="CZ79" i="1"/>
  <c r="CX79" i="1"/>
  <c r="CV79" i="1"/>
  <c r="CT79" i="1"/>
  <c r="CR79" i="1"/>
  <c r="CP79" i="1"/>
  <c r="CN79" i="1"/>
  <c r="CL79" i="1"/>
  <c r="CJ79" i="1"/>
  <c r="CH79" i="1"/>
  <c r="CF79" i="1"/>
  <c r="CD79" i="1"/>
  <c r="CB79" i="1"/>
  <c r="BZ79" i="1"/>
  <c r="BX79" i="1"/>
  <c r="BV79" i="1"/>
  <c r="BT79" i="1"/>
  <c r="BR79" i="1"/>
  <c r="BP79" i="1"/>
  <c r="BN79" i="1"/>
  <c r="BL79" i="1"/>
  <c r="BJ79" i="1"/>
  <c r="BH79" i="1"/>
  <c r="BF79" i="1"/>
  <c r="NM77" i="1"/>
  <c r="NK77" i="1"/>
  <c r="NI77" i="1"/>
  <c r="NG77" i="1"/>
  <c r="NE77" i="1"/>
  <c r="NC77" i="1"/>
  <c r="NA77" i="1"/>
  <c r="MY77" i="1"/>
  <c r="MW77" i="1"/>
  <c r="MU77" i="1"/>
  <c r="MS77" i="1"/>
  <c r="MQ77" i="1"/>
  <c r="MO77" i="1"/>
  <c r="MM77" i="1"/>
  <c r="MK77" i="1"/>
  <c r="MI77" i="1"/>
  <c r="MG77" i="1"/>
  <c r="ME77" i="1"/>
  <c r="MC77" i="1"/>
  <c r="MA77" i="1"/>
  <c r="LY77" i="1"/>
  <c r="LW77" i="1"/>
  <c r="LU77" i="1"/>
  <c r="LS77" i="1"/>
  <c r="LQ77" i="1"/>
  <c r="LO77" i="1"/>
  <c r="LM77" i="1"/>
  <c r="LK77" i="1"/>
  <c r="LI77" i="1"/>
  <c r="LG77" i="1"/>
  <c r="LE77" i="1"/>
  <c r="LC77" i="1"/>
  <c r="LA77" i="1"/>
  <c r="KY77" i="1"/>
  <c r="KW77" i="1"/>
  <c r="KU77" i="1"/>
  <c r="KS77" i="1"/>
  <c r="KQ77" i="1"/>
  <c r="KO77" i="1"/>
  <c r="KM77" i="1"/>
  <c r="KK77" i="1"/>
  <c r="KI77" i="1"/>
  <c r="KG77" i="1"/>
  <c r="KE77" i="1"/>
  <c r="KC77" i="1"/>
  <c r="KA77" i="1"/>
  <c r="JY77" i="1"/>
  <c r="JW77" i="1"/>
  <c r="JU77" i="1"/>
  <c r="JS77" i="1"/>
  <c r="JQ77" i="1"/>
  <c r="JO77" i="1"/>
  <c r="JM77" i="1"/>
  <c r="JK77" i="1"/>
  <c r="JI77" i="1"/>
  <c r="JG77" i="1"/>
  <c r="JE77" i="1"/>
  <c r="JC77" i="1"/>
  <c r="JA77" i="1"/>
  <c r="IY77" i="1"/>
  <c r="IW77" i="1"/>
  <c r="IU77" i="1"/>
  <c r="IS77" i="1"/>
  <c r="IQ77" i="1"/>
  <c r="IO77" i="1"/>
  <c r="IM77" i="1"/>
  <c r="IK77" i="1"/>
  <c r="II77" i="1"/>
  <c r="IG77" i="1"/>
  <c r="IE77" i="1"/>
  <c r="IC77" i="1"/>
  <c r="IA77" i="1"/>
  <c r="HY77" i="1"/>
  <c r="HW77" i="1"/>
  <c r="HU77" i="1"/>
  <c r="HS77" i="1"/>
  <c r="HQ77" i="1"/>
  <c r="HO77" i="1"/>
  <c r="HM77" i="1"/>
  <c r="HK77" i="1"/>
  <c r="HI77" i="1"/>
  <c r="HG77" i="1"/>
  <c r="HE77" i="1"/>
  <c r="HC77" i="1"/>
  <c r="HA77" i="1"/>
  <c r="GY77" i="1"/>
  <c r="GW77" i="1"/>
  <c r="GU77" i="1"/>
  <c r="GS77" i="1"/>
  <c r="GQ77" i="1"/>
  <c r="GO77" i="1"/>
  <c r="GM77" i="1"/>
  <c r="GK77" i="1"/>
  <c r="GI77" i="1"/>
  <c r="GG77" i="1"/>
  <c r="GE77" i="1"/>
  <c r="GC77" i="1"/>
  <c r="GA77" i="1"/>
  <c r="FY77" i="1"/>
  <c r="FW77" i="1"/>
  <c r="FU77" i="1"/>
  <c r="FS77" i="1"/>
  <c r="FQ77" i="1"/>
  <c r="FO77" i="1"/>
  <c r="FM77" i="1"/>
  <c r="FK77" i="1"/>
  <c r="FI77" i="1"/>
  <c r="FG77" i="1"/>
  <c r="FE77" i="1"/>
  <c r="FC77" i="1"/>
  <c r="FA77" i="1"/>
  <c r="EY77" i="1"/>
  <c r="EW77" i="1"/>
  <c r="EU77" i="1"/>
  <c r="ES77" i="1"/>
  <c r="EQ77" i="1"/>
  <c r="EO77" i="1"/>
  <c r="EM77" i="1"/>
  <c r="EK77" i="1"/>
  <c r="EI77" i="1"/>
  <c r="EG77" i="1"/>
  <c r="EE77" i="1"/>
  <c r="EC77" i="1"/>
  <c r="EA77" i="1"/>
  <c r="DY77" i="1"/>
  <c r="DW77" i="1"/>
  <c r="DU77" i="1"/>
  <c r="DS77" i="1"/>
  <c r="DQ77" i="1"/>
  <c r="DO77" i="1"/>
  <c r="DM77" i="1"/>
  <c r="DK77" i="1"/>
  <c r="DI77" i="1"/>
  <c r="DG77" i="1"/>
  <c r="DE77" i="1"/>
  <c r="DC77" i="1"/>
  <c r="DA77" i="1"/>
  <c r="CY77" i="1"/>
  <c r="CW77" i="1"/>
  <c r="CU77" i="1"/>
  <c r="CS77" i="1"/>
  <c r="CQ77" i="1"/>
  <c r="CO77" i="1"/>
  <c r="CM77" i="1"/>
  <c r="CK77" i="1"/>
  <c r="CI77" i="1"/>
  <c r="CG77" i="1"/>
  <c r="CE77" i="1"/>
  <c r="CC77" i="1"/>
  <c r="CA77" i="1"/>
  <c r="BY77" i="1"/>
  <c r="BW77" i="1"/>
  <c r="BU77" i="1"/>
  <c r="BS77" i="1"/>
  <c r="BQ77" i="1"/>
  <c r="BO77" i="1"/>
  <c r="BK77" i="1"/>
  <c r="BI77" i="1"/>
  <c r="NN77" i="1"/>
  <c r="NL77" i="1"/>
  <c r="NJ77" i="1"/>
  <c r="NH77" i="1"/>
  <c r="NF77" i="1"/>
  <c r="ND77" i="1"/>
  <c r="NB77" i="1"/>
  <c r="MZ77" i="1"/>
  <c r="MX77" i="1"/>
  <c r="MV77" i="1"/>
  <c r="MT77" i="1"/>
  <c r="MR77" i="1"/>
  <c r="MP77" i="1"/>
  <c r="MN77" i="1"/>
  <c r="ML77" i="1"/>
  <c r="MJ77" i="1"/>
  <c r="MH77" i="1"/>
  <c r="MF77" i="1"/>
  <c r="MD77" i="1"/>
  <c r="MB77" i="1"/>
  <c r="LZ77" i="1"/>
  <c r="LX77" i="1"/>
  <c r="LV77" i="1"/>
  <c r="LT77" i="1"/>
  <c r="LR77" i="1"/>
  <c r="LP77" i="1"/>
  <c r="LN77" i="1"/>
  <c r="LL77" i="1"/>
  <c r="LJ77" i="1"/>
  <c r="LH77" i="1"/>
  <c r="LF77" i="1"/>
  <c r="LD77" i="1"/>
  <c r="LB77" i="1"/>
  <c r="KZ77" i="1"/>
  <c r="KX77" i="1"/>
  <c r="KV77" i="1"/>
  <c r="KT77" i="1"/>
  <c r="KR77" i="1"/>
  <c r="KP77" i="1"/>
  <c r="KN77" i="1"/>
  <c r="KL77" i="1"/>
  <c r="KJ77" i="1"/>
  <c r="KH77" i="1"/>
  <c r="KF77" i="1"/>
  <c r="KD77" i="1"/>
  <c r="KB77" i="1"/>
  <c r="JZ77" i="1"/>
  <c r="JX77" i="1"/>
  <c r="JV77" i="1"/>
  <c r="JT77" i="1"/>
  <c r="JR77" i="1"/>
  <c r="JP77" i="1"/>
  <c r="JN77" i="1"/>
  <c r="JL77" i="1"/>
  <c r="JJ77" i="1"/>
  <c r="JH77" i="1"/>
  <c r="JF77" i="1"/>
  <c r="JD77" i="1"/>
  <c r="JB77" i="1"/>
  <c r="IZ77" i="1"/>
  <c r="IX77" i="1"/>
  <c r="IV77" i="1"/>
  <c r="IT77" i="1"/>
  <c r="IR77" i="1"/>
  <c r="IP77" i="1"/>
  <c r="IN77" i="1"/>
  <c r="IL77" i="1"/>
  <c r="IJ77" i="1"/>
  <c r="IH77" i="1"/>
  <c r="IF77" i="1"/>
  <c r="ID77" i="1"/>
  <c r="IB77" i="1"/>
  <c r="HZ77" i="1"/>
  <c r="HX77" i="1"/>
  <c r="HV77" i="1"/>
  <c r="HT77" i="1"/>
  <c r="HR77" i="1"/>
  <c r="HP77" i="1"/>
  <c r="HN77" i="1"/>
  <c r="HL77" i="1"/>
  <c r="HJ77" i="1"/>
  <c r="HH77" i="1"/>
  <c r="HF77" i="1"/>
  <c r="HD77" i="1"/>
  <c r="HB77" i="1"/>
  <c r="GZ77" i="1"/>
  <c r="GX77" i="1"/>
  <c r="GV77" i="1"/>
  <c r="GT77" i="1"/>
  <c r="GR77" i="1"/>
  <c r="GP77" i="1"/>
  <c r="GN77" i="1"/>
  <c r="GL77" i="1"/>
  <c r="GJ77" i="1"/>
  <c r="GH77" i="1"/>
  <c r="GF77" i="1"/>
  <c r="GD77" i="1"/>
  <c r="GB77" i="1"/>
  <c r="FZ77" i="1"/>
  <c r="FX77" i="1"/>
  <c r="FV77" i="1"/>
  <c r="FT77" i="1"/>
  <c r="FR77" i="1"/>
  <c r="FP77" i="1"/>
  <c r="FN77" i="1"/>
  <c r="FL77" i="1"/>
  <c r="FJ77" i="1"/>
  <c r="FH77" i="1"/>
  <c r="FF77" i="1"/>
  <c r="FD77" i="1"/>
  <c r="FB77" i="1"/>
  <c r="EZ77" i="1"/>
  <c r="EX77" i="1"/>
  <c r="EV77" i="1"/>
  <c r="ET77" i="1"/>
  <c r="ER77" i="1"/>
  <c r="EP77" i="1"/>
  <c r="EN77" i="1"/>
  <c r="EL77" i="1"/>
  <c r="EJ77" i="1"/>
  <c r="EH77" i="1"/>
  <c r="EF77" i="1"/>
  <c r="ED77" i="1"/>
  <c r="EB77" i="1"/>
  <c r="DZ77" i="1"/>
  <c r="DX77" i="1"/>
  <c r="DV77" i="1"/>
  <c r="DT77" i="1"/>
  <c r="DR77" i="1"/>
  <c r="DP77" i="1"/>
  <c r="DN77" i="1"/>
  <c r="DL77" i="1"/>
  <c r="DJ77" i="1"/>
  <c r="DH77" i="1"/>
  <c r="DF77" i="1"/>
  <c r="DD77" i="1"/>
  <c r="DB77" i="1"/>
  <c r="CZ77" i="1"/>
  <c r="CX77" i="1"/>
  <c r="CV77" i="1"/>
  <c r="CT77" i="1"/>
  <c r="CR77" i="1"/>
  <c r="CP77" i="1"/>
  <c r="CN77" i="1"/>
  <c r="CL77" i="1"/>
  <c r="CJ77" i="1"/>
  <c r="CH77" i="1"/>
  <c r="CF77" i="1"/>
  <c r="CD77" i="1"/>
  <c r="CB77" i="1"/>
  <c r="BZ77" i="1"/>
  <c r="BX77" i="1"/>
  <c r="BV77" i="1"/>
  <c r="BT77" i="1"/>
  <c r="BR77" i="1"/>
  <c r="BP77" i="1"/>
  <c r="BL77" i="1"/>
  <c r="BJ77" i="1"/>
  <c r="NM75" i="1"/>
  <c r="NK75" i="1"/>
  <c r="NI75" i="1"/>
  <c r="NG75" i="1"/>
  <c r="NE75" i="1"/>
  <c r="NC75" i="1"/>
  <c r="NA75" i="1"/>
  <c r="MY75" i="1"/>
  <c r="MW75" i="1"/>
  <c r="MU75" i="1"/>
  <c r="MS75" i="1"/>
  <c r="MQ75" i="1"/>
  <c r="MO75" i="1"/>
  <c r="MM75" i="1"/>
  <c r="MK75" i="1"/>
  <c r="MI75" i="1"/>
  <c r="MG75" i="1"/>
  <c r="ME75" i="1"/>
  <c r="MC75" i="1"/>
  <c r="MA75" i="1"/>
  <c r="LY75" i="1"/>
  <c r="LW75" i="1"/>
  <c r="LU75" i="1"/>
  <c r="LS75" i="1"/>
  <c r="LQ75" i="1"/>
  <c r="LO75" i="1"/>
  <c r="LM75" i="1"/>
  <c r="LK75" i="1"/>
  <c r="LI75" i="1"/>
  <c r="LG75" i="1"/>
  <c r="LE75" i="1"/>
  <c r="LC75" i="1"/>
  <c r="LA75" i="1"/>
  <c r="KY75" i="1"/>
  <c r="KW75" i="1"/>
  <c r="KU75" i="1"/>
  <c r="KS75" i="1"/>
  <c r="KQ75" i="1"/>
  <c r="KO75" i="1"/>
  <c r="KM75" i="1"/>
  <c r="KK75" i="1"/>
  <c r="KI75" i="1"/>
  <c r="KG75" i="1"/>
  <c r="KE75" i="1"/>
  <c r="KC75" i="1"/>
  <c r="KA75" i="1"/>
  <c r="JY75" i="1"/>
  <c r="JW75" i="1"/>
  <c r="JU75" i="1"/>
  <c r="JS75" i="1"/>
  <c r="JQ75" i="1"/>
  <c r="JO75" i="1"/>
  <c r="JM75" i="1"/>
  <c r="JK75" i="1"/>
  <c r="JI75" i="1"/>
  <c r="JG75" i="1"/>
  <c r="JE75" i="1"/>
  <c r="JC75" i="1"/>
  <c r="JA75" i="1"/>
  <c r="IY75" i="1"/>
  <c r="IW75" i="1"/>
  <c r="IU75" i="1"/>
  <c r="IS75" i="1"/>
  <c r="IQ75" i="1"/>
  <c r="IO75" i="1"/>
  <c r="IM75" i="1"/>
  <c r="IK75" i="1"/>
  <c r="II75" i="1"/>
  <c r="IG75" i="1"/>
  <c r="IE75" i="1"/>
  <c r="IC75" i="1"/>
  <c r="IA75" i="1"/>
  <c r="HY75" i="1"/>
  <c r="HW75" i="1"/>
  <c r="HU75" i="1"/>
  <c r="HS75" i="1"/>
  <c r="HQ75" i="1"/>
  <c r="HO75" i="1"/>
  <c r="HM75" i="1"/>
  <c r="HK75" i="1"/>
  <c r="HI75" i="1"/>
  <c r="HG75" i="1"/>
  <c r="HE75" i="1"/>
  <c r="HC75" i="1"/>
  <c r="HA75" i="1"/>
  <c r="GY75" i="1"/>
  <c r="GW75" i="1"/>
  <c r="GU75" i="1"/>
  <c r="GS75" i="1"/>
  <c r="GQ75" i="1"/>
  <c r="GO75" i="1"/>
  <c r="GM75" i="1"/>
  <c r="GK75" i="1"/>
  <c r="GI75" i="1"/>
  <c r="GG75" i="1"/>
  <c r="GE75" i="1"/>
  <c r="GC75" i="1"/>
  <c r="GA75" i="1"/>
  <c r="FY75" i="1"/>
  <c r="FW75" i="1"/>
  <c r="FU75" i="1"/>
  <c r="FS75" i="1"/>
  <c r="FQ75" i="1"/>
  <c r="FO75" i="1"/>
  <c r="FM75" i="1"/>
  <c r="FK75" i="1"/>
  <c r="FI75" i="1"/>
  <c r="FG75" i="1"/>
  <c r="FE75" i="1"/>
  <c r="FC75" i="1"/>
  <c r="FA75" i="1"/>
  <c r="EY75" i="1"/>
  <c r="EW75" i="1"/>
  <c r="EU75" i="1"/>
  <c r="ES75" i="1"/>
  <c r="EQ75" i="1"/>
  <c r="EO75" i="1"/>
  <c r="EM75" i="1"/>
  <c r="EK75" i="1"/>
  <c r="EI75" i="1"/>
  <c r="EG75" i="1"/>
  <c r="EE75" i="1"/>
  <c r="EC75" i="1"/>
  <c r="EA75" i="1"/>
  <c r="DY75" i="1"/>
  <c r="DW75" i="1"/>
  <c r="DU75" i="1"/>
  <c r="DS75" i="1"/>
  <c r="DQ75" i="1"/>
  <c r="DO75" i="1"/>
  <c r="DM75" i="1"/>
  <c r="DK75" i="1"/>
  <c r="DI75" i="1"/>
  <c r="DG75" i="1"/>
  <c r="DE75" i="1"/>
  <c r="DC75" i="1"/>
  <c r="DA75" i="1"/>
  <c r="CY75" i="1"/>
  <c r="CW75" i="1"/>
  <c r="CU75" i="1"/>
  <c r="CS75" i="1"/>
  <c r="CQ75" i="1"/>
  <c r="CO75" i="1"/>
  <c r="CM75" i="1"/>
  <c r="CK75" i="1"/>
  <c r="CI75" i="1"/>
  <c r="CG75" i="1"/>
  <c r="CE75" i="1"/>
  <c r="CC75" i="1"/>
  <c r="CA75" i="1"/>
  <c r="BY75" i="1"/>
  <c r="BW75" i="1"/>
  <c r="BU75" i="1"/>
  <c r="BS75" i="1"/>
  <c r="BQ75" i="1"/>
  <c r="BO75" i="1"/>
  <c r="BM75" i="1"/>
  <c r="BK75" i="1"/>
  <c r="BI75" i="1"/>
  <c r="BG75" i="1"/>
  <c r="BE75" i="1"/>
  <c r="NN75" i="1"/>
  <c r="NL75" i="1"/>
  <c r="NJ75" i="1"/>
  <c r="NH75" i="1"/>
  <c r="NF75" i="1"/>
  <c r="ND75" i="1"/>
  <c r="NB75" i="1"/>
  <c r="MZ75" i="1"/>
  <c r="MX75" i="1"/>
  <c r="MV75" i="1"/>
  <c r="MT75" i="1"/>
  <c r="MR75" i="1"/>
  <c r="MP75" i="1"/>
  <c r="MN75" i="1"/>
  <c r="ML75" i="1"/>
  <c r="MJ75" i="1"/>
  <c r="MH75" i="1"/>
  <c r="MF75" i="1"/>
  <c r="MD75" i="1"/>
  <c r="MB75" i="1"/>
  <c r="LZ75" i="1"/>
  <c r="LX75" i="1"/>
  <c r="LV75" i="1"/>
  <c r="LT75" i="1"/>
  <c r="LR75" i="1"/>
  <c r="LP75" i="1"/>
  <c r="LN75" i="1"/>
  <c r="LL75" i="1"/>
  <c r="LJ75" i="1"/>
  <c r="LH75" i="1"/>
  <c r="LF75" i="1"/>
  <c r="LD75" i="1"/>
  <c r="LB75" i="1"/>
  <c r="KZ75" i="1"/>
  <c r="KX75" i="1"/>
  <c r="KV75" i="1"/>
  <c r="KT75" i="1"/>
  <c r="KR75" i="1"/>
  <c r="KP75" i="1"/>
  <c r="KN75" i="1"/>
  <c r="KL75" i="1"/>
  <c r="KJ75" i="1"/>
  <c r="KH75" i="1"/>
  <c r="KF75" i="1"/>
  <c r="KD75" i="1"/>
  <c r="KB75" i="1"/>
  <c r="JZ75" i="1"/>
  <c r="JX75" i="1"/>
  <c r="JV75" i="1"/>
  <c r="JT75" i="1"/>
  <c r="JR75" i="1"/>
  <c r="JP75" i="1"/>
  <c r="JN75" i="1"/>
  <c r="JL75" i="1"/>
  <c r="JJ75" i="1"/>
  <c r="JH75" i="1"/>
  <c r="JF75" i="1"/>
  <c r="JD75" i="1"/>
  <c r="JB75" i="1"/>
  <c r="IZ75" i="1"/>
  <c r="IX75" i="1"/>
  <c r="IV75" i="1"/>
  <c r="IT75" i="1"/>
  <c r="IR75" i="1"/>
  <c r="IP75" i="1"/>
  <c r="IN75" i="1"/>
  <c r="IL75" i="1"/>
  <c r="IJ75" i="1"/>
  <c r="IH75" i="1"/>
  <c r="IF75" i="1"/>
  <c r="ID75" i="1"/>
  <c r="IB75" i="1"/>
  <c r="HZ75" i="1"/>
  <c r="HX75" i="1"/>
  <c r="HV75" i="1"/>
  <c r="HT75" i="1"/>
  <c r="HR75" i="1"/>
  <c r="HP75" i="1"/>
  <c r="HN75" i="1"/>
  <c r="HL75" i="1"/>
  <c r="HJ75" i="1"/>
  <c r="HH75" i="1"/>
  <c r="HF75" i="1"/>
  <c r="HD75" i="1"/>
  <c r="HB75" i="1"/>
  <c r="GZ75" i="1"/>
  <c r="GX75" i="1"/>
  <c r="GV75" i="1"/>
  <c r="GT75" i="1"/>
  <c r="GR75" i="1"/>
  <c r="GP75" i="1"/>
  <c r="GN75" i="1"/>
  <c r="GL75" i="1"/>
  <c r="GJ75" i="1"/>
  <c r="GH75" i="1"/>
  <c r="GF75" i="1"/>
  <c r="GD75" i="1"/>
  <c r="GB75" i="1"/>
  <c r="FZ75" i="1"/>
  <c r="FX75" i="1"/>
  <c r="FV75" i="1"/>
  <c r="FT75" i="1"/>
  <c r="FR75" i="1"/>
  <c r="FP75" i="1"/>
  <c r="FN75" i="1"/>
  <c r="FL75" i="1"/>
  <c r="FJ75" i="1"/>
  <c r="FH75" i="1"/>
  <c r="FF75" i="1"/>
  <c r="FD75" i="1"/>
  <c r="FB75" i="1"/>
  <c r="EZ75" i="1"/>
  <c r="EX75" i="1"/>
  <c r="EV75" i="1"/>
  <c r="ET75" i="1"/>
  <c r="ER75" i="1"/>
  <c r="EP75" i="1"/>
  <c r="EN75" i="1"/>
  <c r="EL75" i="1"/>
  <c r="EJ75" i="1"/>
  <c r="EH75" i="1"/>
  <c r="EF75" i="1"/>
  <c r="ED75" i="1"/>
  <c r="EB75" i="1"/>
  <c r="DZ75" i="1"/>
  <c r="DX75" i="1"/>
  <c r="DV75" i="1"/>
  <c r="DT75" i="1"/>
  <c r="DR75" i="1"/>
  <c r="DP75" i="1"/>
  <c r="DN75" i="1"/>
  <c r="DL75" i="1"/>
  <c r="DJ75" i="1"/>
  <c r="DH75" i="1"/>
  <c r="DF75" i="1"/>
  <c r="DD75" i="1"/>
  <c r="DB75" i="1"/>
  <c r="CZ75" i="1"/>
  <c r="CX75" i="1"/>
  <c r="CV75" i="1"/>
  <c r="CT75" i="1"/>
  <c r="CR75" i="1"/>
  <c r="CP75" i="1"/>
  <c r="CN75" i="1"/>
  <c r="CL75" i="1"/>
  <c r="CJ75" i="1"/>
  <c r="CH75" i="1"/>
  <c r="CF75" i="1"/>
  <c r="CD75" i="1"/>
  <c r="CB75" i="1"/>
  <c r="BZ75" i="1"/>
  <c r="BX75" i="1"/>
  <c r="BV75" i="1"/>
  <c r="BT75" i="1"/>
  <c r="BR75" i="1"/>
  <c r="BP75" i="1"/>
  <c r="BN75" i="1"/>
  <c r="BL75" i="1"/>
  <c r="BJ75" i="1"/>
  <c r="BH75" i="1"/>
  <c r="BF75" i="1"/>
  <c r="NM73" i="1"/>
  <c r="NK73" i="1"/>
  <c r="NI73" i="1"/>
  <c r="NG73" i="1"/>
  <c r="NE73" i="1"/>
  <c r="NC73" i="1"/>
  <c r="NA73" i="1"/>
  <c r="MY73" i="1"/>
  <c r="MW73" i="1"/>
  <c r="MU73" i="1"/>
  <c r="MS73" i="1"/>
  <c r="MQ73" i="1"/>
  <c r="MO73" i="1"/>
  <c r="MM73" i="1"/>
  <c r="MK73" i="1"/>
  <c r="MI73" i="1"/>
  <c r="MG73" i="1"/>
  <c r="ME73" i="1"/>
  <c r="MC73" i="1"/>
  <c r="MA73" i="1"/>
  <c r="LY73" i="1"/>
  <c r="LW73" i="1"/>
  <c r="LU73" i="1"/>
  <c r="LS73" i="1"/>
  <c r="LQ73" i="1"/>
  <c r="LO73" i="1"/>
  <c r="LM73" i="1"/>
  <c r="LK73" i="1"/>
  <c r="LI73" i="1"/>
  <c r="LG73" i="1"/>
  <c r="LE73" i="1"/>
  <c r="LC73" i="1"/>
  <c r="LA73" i="1"/>
  <c r="KY73" i="1"/>
  <c r="KW73" i="1"/>
  <c r="KU73" i="1"/>
  <c r="KS73" i="1"/>
  <c r="KQ73" i="1"/>
  <c r="KO73" i="1"/>
  <c r="KM73" i="1"/>
  <c r="KK73" i="1"/>
  <c r="KI73" i="1"/>
  <c r="KG73" i="1"/>
  <c r="KE73" i="1"/>
  <c r="KC73" i="1"/>
  <c r="KA73" i="1"/>
  <c r="JY73" i="1"/>
  <c r="JW73" i="1"/>
  <c r="JU73" i="1"/>
  <c r="JS73" i="1"/>
  <c r="JQ73" i="1"/>
  <c r="JO73" i="1"/>
  <c r="JM73" i="1"/>
  <c r="JK73" i="1"/>
  <c r="JI73" i="1"/>
  <c r="JG73" i="1"/>
  <c r="JE73" i="1"/>
  <c r="JC73" i="1"/>
  <c r="JA73" i="1"/>
  <c r="IY73" i="1"/>
  <c r="IW73" i="1"/>
  <c r="IU73" i="1"/>
  <c r="IS73" i="1"/>
  <c r="IQ73" i="1"/>
  <c r="IO73" i="1"/>
  <c r="IM73" i="1"/>
  <c r="IK73" i="1"/>
  <c r="II73" i="1"/>
  <c r="IG73" i="1"/>
  <c r="IE73" i="1"/>
  <c r="IC73" i="1"/>
  <c r="IA73" i="1"/>
  <c r="HY73" i="1"/>
  <c r="HW73" i="1"/>
  <c r="HU73" i="1"/>
  <c r="HS73" i="1"/>
  <c r="HQ73" i="1"/>
  <c r="HO73" i="1"/>
  <c r="HM73" i="1"/>
  <c r="HK73" i="1"/>
  <c r="HI73" i="1"/>
  <c r="HG73" i="1"/>
  <c r="HE73" i="1"/>
  <c r="HC73" i="1"/>
  <c r="HA73" i="1"/>
  <c r="GY73" i="1"/>
  <c r="GW73" i="1"/>
  <c r="GU73" i="1"/>
  <c r="GS73" i="1"/>
  <c r="GQ73" i="1"/>
  <c r="GO73" i="1"/>
  <c r="GM73" i="1"/>
  <c r="GK73" i="1"/>
  <c r="GI73" i="1"/>
  <c r="GG73" i="1"/>
  <c r="GE73" i="1"/>
  <c r="GC73" i="1"/>
  <c r="GA73" i="1"/>
  <c r="FY73" i="1"/>
  <c r="FW73" i="1"/>
  <c r="FU73" i="1"/>
  <c r="FS73" i="1"/>
  <c r="FQ73" i="1"/>
  <c r="FO73" i="1"/>
  <c r="FM73" i="1"/>
  <c r="FK73" i="1"/>
  <c r="FI73" i="1"/>
  <c r="FG73" i="1"/>
  <c r="FE73" i="1"/>
  <c r="FC73" i="1"/>
  <c r="FA73" i="1"/>
  <c r="EY73" i="1"/>
  <c r="EW73" i="1"/>
  <c r="EU73" i="1"/>
  <c r="ES73" i="1"/>
  <c r="EQ73" i="1"/>
  <c r="EO73" i="1"/>
  <c r="EM73" i="1"/>
  <c r="EK73" i="1"/>
  <c r="EI73" i="1"/>
  <c r="EG73" i="1"/>
  <c r="EE73" i="1"/>
  <c r="EC73" i="1"/>
  <c r="EA73" i="1"/>
  <c r="DY73" i="1"/>
  <c r="DW73" i="1"/>
  <c r="DU73" i="1"/>
  <c r="DS73" i="1"/>
  <c r="DQ73" i="1"/>
  <c r="DO73" i="1"/>
  <c r="DM73" i="1"/>
  <c r="DK73" i="1"/>
  <c r="DI73" i="1"/>
  <c r="DG73" i="1"/>
  <c r="DE73" i="1"/>
  <c r="DC73" i="1"/>
  <c r="DA73" i="1"/>
  <c r="CY73" i="1"/>
  <c r="CW73" i="1"/>
  <c r="CU73" i="1"/>
  <c r="CS73" i="1"/>
  <c r="CQ73" i="1"/>
  <c r="CO73" i="1"/>
  <c r="CM73" i="1"/>
  <c r="CK73" i="1"/>
  <c r="CI73" i="1"/>
  <c r="CG73" i="1"/>
  <c r="CE73" i="1"/>
  <c r="CC73" i="1"/>
  <c r="CA73" i="1"/>
  <c r="BY73" i="1"/>
  <c r="BW73" i="1"/>
  <c r="BU73" i="1"/>
  <c r="BS73" i="1"/>
  <c r="BQ73" i="1"/>
  <c r="BO73" i="1"/>
  <c r="BM73" i="1"/>
  <c r="BK73" i="1"/>
  <c r="BI73" i="1"/>
  <c r="BG73" i="1"/>
  <c r="BE73" i="1"/>
  <c r="NN73" i="1"/>
  <c r="NL73" i="1"/>
  <c r="NJ73" i="1"/>
  <c r="NH73" i="1"/>
  <c r="NF73" i="1"/>
  <c r="ND73" i="1"/>
  <c r="NB73" i="1"/>
  <c r="MZ73" i="1"/>
  <c r="MX73" i="1"/>
  <c r="MV73" i="1"/>
  <c r="MT73" i="1"/>
  <c r="MR73" i="1"/>
  <c r="MP73" i="1"/>
  <c r="MN73" i="1"/>
  <c r="ML73" i="1"/>
  <c r="MJ73" i="1"/>
  <c r="MH73" i="1"/>
  <c r="MF73" i="1"/>
  <c r="MD73" i="1"/>
  <c r="MB73" i="1"/>
  <c r="LZ73" i="1"/>
  <c r="LX73" i="1"/>
  <c r="LV73" i="1"/>
  <c r="LT73" i="1"/>
  <c r="LR73" i="1"/>
  <c r="LP73" i="1"/>
  <c r="LN73" i="1"/>
  <c r="LL73" i="1"/>
  <c r="LJ73" i="1"/>
  <c r="LH73" i="1"/>
  <c r="LF73" i="1"/>
  <c r="LD73" i="1"/>
  <c r="LB73" i="1"/>
  <c r="KZ73" i="1"/>
  <c r="KX73" i="1"/>
  <c r="KV73" i="1"/>
  <c r="KT73" i="1"/>
  <c r="KR73" i="1"/>
  <c r="KP73" i="1"/>
  <c r="KN73" i="1"/>
  <c r="KL73" i="1"/>
  <c r="KJ73" i="1"/>
  <c r="KH73" i="1"/>
  <c r="KF73" i="1"/>
  <c r="KD73" i="1"/>
  <c r="KB73" i="1"/>
  <c r="JZ73" i="1"/>
  <c r="JX73" i="1"/>
  <c r="JV73" i="1"/>
  <c r="JT73" i="1"/>
  <c r="JR73" i="1"/>
  <c r="JP73" i="1"/>
  <c r="JN73" i="1"/>
  <c r="JL73" i="1"/>
  <c r="JJ73" i="1"/>
  <c r="JH73" i="1"/>
  <c r="JF73" i="1"/>
  <c r="JD73" i="1"/>
  <c r="JB73" i="1"/>
  <c r="IZ73" i="1"/>
  <c r="IX73" i="1"/>
  <c r="IV73" i="1"/>
  <c r="IT73" i="1"/>
  <c r="IR73" i="1"/>
  <c r="IP73" i="1"/>
  <c r="IN73" i="1"/>
  <c r="IL73" i="1"/>
  <c r="IJ73" i="1"/>
  <c r="IH73" i="1"/>
  <c r="IF73" i="1"/>
  <c r="ID73" i="1"/>
  <c r="IB73" i="1"/>
  <c r="HZ73" i="1"/>
  <c r="HX73" i="1"/>
  <c r="HV73" i="1"/>
  <c r="HT73" i="1"/>
  <c r="HR73" i="1"/>
  <c r="HP73" i="1"/>
  <c r="HN73" i="1"/>
  <c r="HL73" i="1"/>
  <c r="HJ73" i="1"/>
  <c r="HH73" i="1"/>
  <c r="HF73" i="1"/>
  <c r="HD73" i="1"/>
  <c r="HB73" i="1"/>
  <c r="GZ73" i="1"/>
  <c r="GX73" i="1"/>
  <c r="GV73" i="1"/>
  <c r="GT73" i="1"/>
  <c r="GR73" i="1"/>
  <c r="GP73" i="1"/>
  <c r="GN73" i="1"/>
  <c r="GL73" i="1"/>
  <c r="GJ73" i="1"/>
  <c r="GH73" i="1"/>
  <c r="GF73" i="1"/>
  <c r="GD73" i="1"/>
  <c r="GB73" i="1"/>
  <c r="FZ73" i="1"/>
  <c r="FX73" i="1"/>
  <c r="FV73" i="1"/>
  <c r="FT73" i="1"/>
  <c r="FR73" i="1"/>
  <c r="FP73" i="1"/>
  <c r="FN73" i="1"/>
  <c r="FL73" i="1"/>
  <c r="FJ73" i="1"/>
  <c r="FH73" i="1"/>
  <c r="FF73" i="1"/>
  <c r="FD73" i="1"/>
  <c r="FB73" i="1"/>
  <c r="EZ73" i="1"/>
  <c r="EX73" i="1"/>
  <c r="EV73" i="1"/>
  <c r="ET73" i="1"/>
  <c r="ER73" i="1"/>
  <c r="EP73" i="1"/>
  <c r="EN73" i="1"/>
  <c r="EL73" i="1"/>
  <c r="EJ73" i="1"/>
  <c r="EH73" i="1"/>
  <c r="EF73" i="1"/>
  <c r="ED73" i="1"/>
  <c r="EB73" i="1"/>
  <c r="DZ73" i="1"/>
  <c r="DX73" i="1"/>
  <c r="DV73" i="1"/>
  <c r="DT73" i="1"/>
  <c r="DR73" i="1"/>
  <c r="DP73" i="1"/>
  <c r="DN73" i="1"/>
  <c r="DL73" i="1"/>
  <c r="DJ73" i="1"/>
  <c r="DH73" i="1"/>
  <c r="DF73" i="1"/>
  <c r="DD73" i="1"/>
  <c r="DB73" i="1"/>
  <c r="CZ73" i="1"/>
  <c r="CX73" i="1"/>
  <c r="CV73" i="1"/>
  <c r="CT73" i="1"/>
  <c r="CR73" i="1"/>
  <c r="CP73" i="1"/>
  <c r="CN73" i="1"/>
  <c r="CL73" i="1"/>
  <c r="CJ73" i="1"/>
  <c r="CH73" i="1"/>
  <c r="CF73" i="1"/>
  <c r="CD73" i="1"/>
  <c r="CB73" i="1"/>
  <c r="BZ73" i="1"/>
  <c r="BX73" i="1"/>
  <c r="BV73" i="1"/>
  <c r="BT73" i="1"/>
  <c r="BR73" i="1"/>
  <c r="BP73" i="1"/>
  <c r="BN73" i="1"/>
  <c r="BL73" i="1"/>
  <c r="BJ73" i="1"/>
  <c r="BH73" i="1"/>
  <c r="BF73" i="1"/>
  <c r="NM71" i="1"/>
  <c r="NK71" i="1"/>
  <c r="NI71" i="1"/>
  <c r="NG71" i="1"/>
  <c r="NE71" i="1"/>
  <c r="NC71" i="1"/>
  <c r="NA71" i="1"/>
  <c r="MY71" i="1"/>
  <c r="MW71" i="1"/>
  <c r="MU71" i="1"/>
  <c r="MS71" i="1"/>
  <c r="MQ71" i="1"/>
  <c r="MO71" i="1"/>
  <c r="MM71" i="1"/>
  <c r="MK71" i="1"/>
  <c r="MI71" i="1"/>
  <c r="MG71" i="1"/>
  <c r="ME71" i="1"/>
  <c r="MC71" i="1"/>
  <c r="MA71" i="1"/>
  <c r="LY71" i="1"/>
  <c r="LW71" i="1"/>
  <c r="LU71" i="1"/>
  <c r="LS71" i="1"/>
  <c r="LQ71" i="1"/>
  <c r="LO71" i="1"/>
  <c r="LM71" i="1"/>
  <c r="LK71" i="1"/>
  <c r="LI71" i="1"/>
  <c r="LG71" i="1"/>
  <c r="LE71" i="1"/>
  <c r="LC71" i="1"/>
  <c r="LA71" i="1"/>
  <c r="KY71" i="1"/>
  <c r="KW71" i="1"/>
  <c r="KU71" i="1"/>
  <c r="KS71" i="1"/>
  <c r="KQ71" i="1"/>
  <c r="KO71" i="1"/>
  <c r="KM71" i="1"/>
  <c r="KK71" i="1"/>
  <c r="KI71" i="1"/>
  <c r="KG71" i="1"/>
  <c r="KE71" i="1"/>
  <c r="KC71" i="1"/>
  <c r="KA71" i="1"/>
  <c r="JY71" i="1"/>
  <c r="JW71" i="1"/>
  <c r="JU71" i="1"/>
  <c r="JS71" i="1"/>
  <c r="JQ71" i="1"/>
  <c r="JO71" i="1"/>
  <c r="JM71" i="1"/>
  <c r="JK71" i="1"/>
  <c r="JI71" i="1"/>
  <c r="JG71" i="1"/>
  <c r="JE71" i="1"/>
  <c r="JC71" i="1"/>
  <c r="JA71" i="1"/>
  <c r="IY71" i="1"/>
  <c r="IW71" i="1"/>
  <c r="IU71" i="1"/>
  <c r="IS71" i="1"/>
  <c r="IQ71" i="1"/>
  <c r="IO71" i="1"/>
  <c r="IM71" i="1"/>
  <c r="IK71" i="1"/>
  <c r="II71" i="1"/>
  <c r="IG71" i="1"/>
  <c r="IE71" i="1"/>
  <c r="IC71" i="1"/>
  <c r="IA71" i="1"/>
  <c r="HY71" i="1"/>
  <c r="HW71" i="1"/>
  <c r="HU71" i="1"/>
  <c r="HS71" i="1"/>
  <c r="HQ71" i="1"/>
  <c r="HO71" i="1"/>
  <c r="HM71" i="1"/>
  <c r="HK71" i="1"/>
  <c r="HI71" i="1"/>
  <c r="HG71" i="1"/>
  <c r="HE71" i="1"/>
  <c r="HC71" i="1"/>
  <c r="HA71" i="1"/>
  <c r="GY71" i="1"/>
  <c r="GW71" i="1"/>
  <c r="GU71" i="1"/>
  <c r="GS71" i="1"/>
  <c r="GQ71" i="1"/>
  <c r="GO71" i="1"/>
  <c r="GM71" i="1"/>
  <c r="GK71" i="1"/>
  <c r="GI71" i="1"/>
  <c r="GG71" i="1"/>
  <c r="GE71" i="1"/>
  <c r="GC71" i="1"/>
  <c r="GA71" i="1"/>
  <c r="FY71" i="1"/>
  <c r="FW71" i="1"/>
  <c r="FU71" i="1"/>
  <c r="FS71" i="1"/>
  <c r="FQ71" i="1"/>
  <c r="FO71" i="1"/>
  <c r="FM71" i="1"/>
  <c r="FK71" i="1"/>
  <c r="FI71" i="1"/>
  <c r="FG71" i="1"/>
  <c r="FE71" i="1"/>
  <c r="FC71" i="1"/>
  <c r="FA71" i="1"/>
  <c r="EY71" i="1"/>
  <c r="EW71" i="1"/>
  <c r="EU71" i="1"/>
  <c r="ES71" i="1"/>
  <c r="EQ71" i="1"/>
  <c r="EO71" i="1"/>
  <c r="EM71" i="1"/>
  <c r="EK71" i="1"/>
  <c r="EI71" i="1"/>
  <c r="EG71" i="1"/>
  <c r="EE71" i="1"/>
  <c r="EC71" i="1"/>
  <c r="EA71" i="1"/>
  <c r="DY71" i="1"/>
  <c r="DW71" i="1"/>
  <c r="DU71" i="1"/>
  <c r="DS71" i="1"/>
  <c r="DQ71" i="1"/>
  <c r="DO71" i="1"/>
  <c r="DM71" i="1"/>
  <c r="DK71" i="1"/>
  <c r="DI71" i="1"/>
  <c r="DG71" i="1"/>
  <c r="DE71" i="1"/>
  <c r="DC71" i="1"/>
  <c r="DA71" i="1"/>
  <c r="CY71" i="1"/>
  <c r="CW71" i="1"/>
  <c r="CU71" i="1"/>
  <c r="CS71" i="1"/>
  <c r="CQ71" i="1"/>
  <c r="CO71" i="1"/>
  <c r="CM71" i="1"/>
  <c r="CK71" i="1"/>
  <c r="CI71" i="1"/>
  <c r="CG71" i="1"/>
  <c r="CE71" i="1"/>
  <c r="CC71" i="1"/>
  <c r="CA71" i="1"/>
  <c r="BY71" i="1"/>
  <c r="BW71" i="1"/>
  <c r="BU71" i="1"/>
  <c r="BS71" i="1"/>
  <c r="BQ71" i="1"/>
  <c r="BO71" i="1"/>
  <c r="BM71" i="1"/>
  <c r="BK71" i="1"/>
  <c r="BI71" i="1"/>
  <c r="BG71" i="1"/>
  <c r="BE71" i="1"/>
  <c r="NN71" i="1"/>
  <c r="NL71" i="1"/>
  <c r="NJ71" i="1"/>
  <c r="NH71" i="1"/>
  <c r="NF71" i="1"/>
  <c r="ND71" i="1"/>
  <c r="NB71" i="1"/>
  <c r="MZ71" i="1"/>
  <c r="MX71" i="1"/>
  <c r="MV71" i="1"/>
  <c r="MT71" i="1"/>
  <c r="MR71" i="1"/>
  <c r="MP71" i="1"/>
  <c r="MN71" i="1"/>
  <c r="ML71" i="1"/>
  <c r="MJ71" i="1"/>
  <c r="MH71" i="1"/>
  <c r="MF71" i="1"/>
  <c r="MD71" i="1"/>
  <c r="MB71" i="1"/>
  <c r="LZ71" i="1"/>
  <c r="LX71" i="1"/>
  <c r="LV71" i="1"/>
  <c r="LT71" i="1"/>
  <c r="LR71" i="1"/>
  <c r="LP71" i="1"/>
  <c r="LN71" i="1"/>
  <c r="LL71" i="1"/>
  <c r="LJ71" i="1"/>
  <c r="LH71" i="1"/>
  <c r="LF71" i="1"/>
  <c r="LD71" i="1"/>
  <c r="LB71" i="1"/>
  <c r="KZ71" i="1"/>
  <c r="KX71" i="1"/>
  <c r="KV71" i="1"/>
  <c r="KT71" i="1"/>
  <c r="KR71" i="1"/>
  <c r="KP71" i="1"/>
  <c r="KN71" i="1"/>
  <c r="KL71" i="1"/>
  <c r="KJ71" i="1"/>
  <c r="KH71" i="1"/>
  <c r="KF71" i="1"/>
  <c r="KD71" i="1"/>
  <c r="KB71" i="1"/>
  <c r="JZ71" i="1"/>
  <c r="JX71" i="1"/>
  <c r="JV71" i="1"/>
  <c r="JT71" i="1"/>
  <c r="JR71" i="1"/>
  <c r="JP71" i="1"/>
  <c r="JN71" i="1"/>
  <c r="JL71" i="1"/>
  <c r="JJ71" i="1"/>
  <c r="JH71" i="1"/>
  <c r="JF71" i="1"/>
  <c r="JD71" i="1"/>
  <c r="JB71" i="1"/>
  <c r="IZ71" i="1"/>
  <c r="IX71" i="1"/>
  <c r="IV71" i="1"/>
  <c r="IT71" i="1"/>
  <c r="IR71" i="1"/>
  <c r="IP71" i="1"/>
  <c r="IN71" i="1"/>
  <c r="IL71" i="1"/>
  <c r="IJ71" i="1"/>
  <c r="IH71" i="1"/>
  <c r="IF71" i="1"/>
  <c r="ID71" i="1"/>
  <c r="IB71" i="1"/>
  <c r="HZ71" i="1"/>
  <c r="HX71" i="1"/>
  <c r="HV71" i="1"/>
  <c r="HT71" i="1"/>
  <c r="HR71" i="1"/>
  <c r="HP71" i="1"/>
  <c r="HN71" i="1"/>
  <c r="HL71" i="1"/>
  <c r="HJ71" i="1"/>
  <c r="HH71" i="1"/>
  <c r="HF71" i="1"/>
  <c r="HD71" i="1"/>
  <c r="HB71" i="1"/>
  <c r="GZ71" i="1"/>
  <c r="GX71" i="1"/>
  <c r="GV71" i="1"/>
  <c r="GT71" i="1"/>
  <c r="GR71" i="1"/>
  <c r="GP71" i="1"/>
  <c r="GN71" i="1"/>
  <c r="GL71" i="1"/>
  <c r="GJ71" i="1"/>
  <c r="GH71" i="1"/>
  <c r="GF71" i="1"/>
  <c r="GD71" i="1"/>
  <c r="GB71" i="1"/>
  <c r="FZ71" i="1"/>
  <c r="FX71" i="1"/>
  <c r="FV71" i="1"/>
  <c r="FT71" i="1"/>
  <c r="FR71" i="1"/>
  <c r="FP71" i="1"/>
  <c r="FN71" i="1"/>
  <c r="FL71" i="1"/>
  <c r="FJ71" i="1"/>
  <c r="FH71" i="1"/>
  <c r="FF71" i="1"/>
  <c r="FD71" i="1"/>
  <c r="FB71" i="1"/>
  <c r="EZ71" i="1"/>
  <c r="EX71" i="1"/>
  <c r="EV71" i="1"/>
  <c r="ET71" i="1"/>
  <c r="ER71" i="1"/>
  <c r="EP71" i="1"/>
  <c r="EN71" i="1"/>
  <c r="EL71" i="1"/>
  <c r="EJ71" i="1"/>
  <c r="EH71" i="1"/>
  <c r="EF71" i="1"/>
  <c r="ED71" i="1"/>
  <c r="EB71" i="1"/>
  <c r="DZ71" i="1"/>
  <c r="DX71" i="1"/>
  <c r="DV71" i="1"/>
  <c r="DT71" i="1"/>
  <c r="DR71" i="1"/>
  <c r="DP71" i="1"/>
  <c r="DN71" i="1"/>
  <c r="DL71" i="1"/>
  <c r="DJ71" i="1"/>
  <c r="DH71" i="1"/>
  <c r="DF71" i="1"/>
  <c r="DD71" i="1"/>
  <c r="DB71" i="1"/>
  <c r="CZ71" i="1"/>
  <c r="CX71" i="1"/>
  <c r="CV71" i="1"/>
  <c r="CT71" i="1"/>
  <c r="CR71" i="1"/>
  <c r="CP71" i="1"/>
  <c r="CN71" i="1"/>
  <c r="CL71" i="1"/>
  <c r="CJ71" i="1"/>
  <c r="CH71" i="1"/>
  <c r="CF71" i="1"/>
  <c r="CD71" i="1"/>
  <c r="CB71" i="1"/>
  <c r="BZ71" i="1"/>
  <c r="BX71" i="1"/>
  <c r="BV71" i="1"/>
  <c r="BT71" i="1"/>
  <c r="BR71" i="1"/>
  <c r="BP71" i="1"/>
  <c r="BN71" i="1"/>
  <c r="BL71" i="1"/>
  <c r="BJ71" i="1"/>
  <c r="BH71" i="1"/>
  <c r="BF71" i="1"/>
  <c r="NM69" i="1"/>
  <c r="NK69" i="1"/>
  <c r="NI69" i="1"/>
  <c r="NG69" i="1"/>
  <c r="NE69" i="1"/>
  <c r="NC69" i="1"/>
  <c r="NA69" i="1"/>
  <c r="MY69" i="1"/>
  <c r="MW69" i="1"/>
  <c r="MU69" i="1"/>
  <c r="MS69" i="1"/>
  <c r="MQ69" i="1"/>
  <c r="MO69" i="1"/>
  <c r="MM69" i="1"/>
  <c r="MK69" i="1"/>
  <c r="MI69" i="1"/>
  <c r="MG69" i="1"/>
  <c r="ME69" i="1"/>
  <c r="MC69" i="1"/>
  <c r="MA69" i="1"/>
  <c r="LY69" i="1"/>
  <c r="LW69" i="1"/>
  <c r="LU69" i="1"/>
  <c r="LS69" i="1"/>
  <c r="LQ69" i="1"/>
  <c r="LO69" i="1"/>
  <c r="LM69" i="1"/>
  <c r="LK69" i="1"/>
  <c r="LI69" i="1"/>
  <c r="LG69" i="1"/>
  <c r="LE69" i="1"/>
  <c r="LC69" i="1"/>
  <c r="LA69" i="1"/>
  <c r="KY69" i="1"/>
  <c r="KW69" i="1"/>
  <c r="KU69" i="1"/>
  <c r="KS69" i="1"/>
  <c r="KQ69" i="1"/>
  <c r="KO69" i="1"/>
  <c r="KM69" i="1"/>
  <c r="KK69" i="1"/>
  <c r="KI69" i="1"/>
  <c r="KG69" i="1"/>
  <c r="KE69" i="1"/>
  <c r="KC69" i="1"/>
  <c r="KA69" i="1"/>
  <c r="JY69" i="1"/>
  <c r="JW69" i="1"/>
  <c r="JU69" i="1"/>
  <c r="JS69" i="1"/>
  <c r="JQ69" i="1"/>
  <c r="JO69" i="1"/>
  <c r="JM69" i="1"/>
  <c r="JK69" i="1"/>
  <c r="JI69" i="1"/>
  <c r="JG69" i="1"/>
  <c r="JE69" i="1"/>
  <c r="JC69" i="1"/>
  <c r="JA69" i="1"/>
  <c r="IY69" i="1"/>
  <c r="IW69" i="1"/>
  <c r="IU69" i="1"/>
  <c r="IS69" i="1"/>
  <c r="IQ69" i="1"/>
  <c r="IO69" i="1"/>
  <c r="IM69" i="1"/>
  <c r="IK69" i="1"/>
  <c r="II69" i="1"/>
  <c r="IG69" i="1"/>
  <c r="IE69" i="1"/>
  <c r="IC69" i="1"/>
  <c r="IA69" i="1"/>
  <c r="HY69" i="1"/>
  <c r="HW69" i="1"/>
  <c r="HU69" i="1"/>
  <c r="HS69" i="1"/>
  <c r="HQ69" i="1"/>
  <c r="HO69" i="1"/>
  <c r="HM69" i="1"/>
  <c r="HK69" i="1"/>
  <c r="HI69" i="1"/>
  <c r="HG69" i="1"/>
  <c r="HE69" i="1"/>
  <c r="HC69" i="1"/>
  <c r="HA69" i="1"/>
  <c r="GY69" i="1"/>
  <c r="GW69" i="1"/>
  <c r="GU69" i="1"/>
  <c r="GS69" i="1"/>
  <c r="GQ69" i="1"/>
  <c r="GO69" i="1"/>
  <c r="GM69" i="1"/>
  <c r="GK69" i="1"/>
  <c r="GI69" i="1"/>
  <c r="GG69" i="1"/>
  <c r="GE69" i="1"/>
  <c r="GC69" i="1"/>
  <c r="GA69" i="1"/>
  <c r="FY69" i="1"/>
  <c r="FW69" i="1"/>
  <c r="FU69" i="1"/>
  <c r="FS69" i="1"/>
  <c r="FQ69" i="1"/>
  <c r="FO69" i="1"/>
  <c r="FM69" i="1"/>
  <c r="FK69" i="1"/>
  <c r="FI69" i="1"/>
  <c r="FG69" i="1"/>
  <c r="FE69" i="1"/>
  <c r="FC69" i="1"/>
  <c r="FA69" i="1"/>
  <c r="EY69" i="1"/>
  <c r="EW69" i="1"/>
  <c r="EU69" i="1"/>
  <c r="ES69" i="1"/>
  <c r="EQ69" i="1"/>
  <c r="EO69" i="1"/>
  <c r="EM69" i="1"/>
  <c r="EK69" i="1"/>
  <c r="EI69" i="1"/>
  <c r="EG69" i="1"/>
  <c r="EE69" i="1"/>
  <c r="EC69" i="1"/>
  <c r="EA69" i="1"/>
  <c r="DY69" i="1"/>
  <c r="DW69" i="1"/>
  <c r="DU69" i="1"/>
  <c r="DS69" i="1"/>
  <c r="DQ69" i="1"/>
  <c r="DO69" i="1"/>
  <c r="DM69" i="1"/>
  <c r="DK69" i="1"/>
  <c r="DI69" i="1"/>
  <c r="DG69" i="1"/>
  <c r="DE69" i="1"/>
  <c r="DC69" i="1"/>
  <c r="DA69" i="1"/>
  <c r="CY69" i="1"/>
  <c r="CW69" i="1"/>
  <c r="CU69" i="1"/>
  <c r="CS69" i="1"/>
  <c r="CQ69" i="1"/>
  <c r="CO69" i="1"/>
  <c r="CM69" i="1"/>
  <c r="CK69" i="1"/>
  <c r="CI69" i="1"/>
  <c r="CG69" i="1"/>
  <c r="CE69" i="1"/>
  <c r="CC69" i="1"/>
  <c r="CA69" i="1"/>
  <c r="BY69" i="1"/>
  <c r="BW69" i="1"/>
  <c r="BU69" i="1"/>
  <c r="BS69" i="1"/>
  <c r="NN69" i="1"/>
  <c r="NL69" i="1"/>
  <c r="NJ69" i="1"/>
  <c r="NH69" i="1"/>
  <c r="NF69" i="1"/>
  <c r="ND69" i="1"/>
  <c r="NB69" i="1"/>
  <c r="MZ69" i="1"/>
  <c r="MX69" i="1"/>
  <c r="MV69" i="1"/>
  <c r="MT69" i="1"/>
  <c r="MR69" i="1"/>
  <c r="MP69" i="1"/>
  <c r="MN69" i="1"/>
  <c r="ML69" i="1"/>
  <c r="MJ69" i="1"/>
  <c r="MH69" i="1"/>
  <c r="MF69" i="1"/>
  <c r="MD69" i="1"/>
  <c r="MB69" i="1"/>
  <c r="LZ69" i="1"/>
  <c r="LX69" i="1"/>
  <c r="LV69" i="1"/>
  <c r="LT69" i="1"/>
  <c r="LR69" i="1"/>
  <c r="LP69" i="1"/>
  <c r="LN69" i="1"/>
  <c r="LL69" i="1"/>
  <c r="LJ69" i="1"/>
  <c r="LH69" i="1"/>
  <c r="LF69" i="1"/>
  <c r="LD69" i="1"/>
  <c r="LB69" i="1"/>
  <c r="KZ69" i="1"/>
  <c r="KX69" i="1"/>
  <c r="KV69" i="1"/>
  <c r="KT69" i="1"/>
  <c r="KR69" i="1"/>
  <c r="KP69" i="1"/>
  <c r="KN69" i="1"/>
  <c r="KL69" i="1"/>
  <c r="KJ69" i="1"/>
  <c r="KH69" i="1"/>
  <c r="KF69" i="1"/>
  <c r="KD69" i="1"/>
  <c r="KB69" i="1"/>
  <c r="JZ69" i="1"/>
  <c r="JX69" i="1"/>
  <c r="JV69" i="1"/>
  <c r="JT69" i="1"/>
  <c r="JR69" i="1"/>
  <c r="JP69" i="1"/>
  <c r="JN69" i="1"/>
  <c r="JL69" i="1"/>
  <c r="JJ69" i="1"/>
  <c r="JH69" i="1"/>
  <c r="JF69" i="1"/>
  <c r="JD69" i="1"/>
  <c r="JB69" i="1"/>
  <c r="IZ69" i="1"/>
  <c r="IX69" i="1"/>
  <c r="IV69" i="1"/>
  <c r="IT69" i="1"/>
  <c r="IR69" i="1"/>
  <c r="IP69" i="1"/>
  <c r="IN69" i="1"/>
  <c r="IL69" i="1"/>
  <c r="IJ69" i="1"/>
  <c r="IH69" i="1"/>
  <c r="IF69" i="1"/>
  <c r="ID69" i="1"/>
  <c r="IB69" i="1"/>
  <c r="HZ69" i="1"/>
  <c r="HX69" i="1"/>
  <c r="HV69" i="1"/>
  <c r="HT69" i="1"/>
  <c r="HR69" i="1"/>
  <c r="HP69" i="1"/>
  <c r="HN69" i="1"/>
  <c r="HL69" i="1"/>
  <c r="HJ69" i="1"/>
  <c r="HH69" i="1"/>
  <c r="HF69" i="1"/>
  <c r="HD69" i="1"/>
  <c r="HB69" i="1"/>
  <c r="GZ69" i="1"/>
  <c r="GX69" i="1"/>
  <c r="GV69" i="1"/>
  <c r="GT69" i="1"/>
  <c r="GR69" i="1"/>
  <c r="GP69" i="1"/>
  <c r="GN69" i="1"/>
  <c r="GL69" i="1"/>
  <c r="GJ69" i="1"/>
  <c r="GH69" i="1"/>
  <c r="GF69" i="1"/>
  <c r="GD69" i="1"/>
  <c r="GB69" i="1"/>
  <c r="FZ69" i="1"/>
  <c r="FX69" i="1"/>
  <c r="FV69" i="1"/>
  <c r="FT69" i="1"/>
  <c r="FR69" i="1"/>
  <c r="FP69" i="1"/>
  <c r="FN69" i="1"/>
  <c r="FL69" i="1"/>
  <c r="FJ69" i="1"/>
  <c r="FH69" i="1"/>
  <c r="FF69" i="1"/>
  <c r="FD69" i="1"/>
  <c r="FB69" i="1"/>
  <c r="EZ69" i="1"/>
  <c r="EX69" i="1"/>
  <c r="EV69" i="1"/>
  <c r="ET69" i="1"/>
  <c r="ER69" i="1"/>
  <c r="EP69" i="1"/>
  <c r="EN69" i="1"/>
  <c r="EL69" i="1"/>
  <c r="EJ69" i="1"/>
  <c r="EH69" i="1"/>
  <c r="EF69" i="1"/>
  <c r="ED69" i="1"/>
  <c r="EB69" i="1"/>
  <c r="DZ69" i="1"/>
  <c r="DX69" i="1"/>
  <c r="DV69" i="1"/>
  <c r="DT69" i="1"/>
  <c r="DR69" i="1"/>
  <c r="DP69" i="1"/>
  <c r="DN69" i="1"/>
  <c r="DL69" i="1"/>
  <c r="DJ69" i="1"/>
  <c r="DH69" i="1"/>
  <c r="DF69" i="1"/>
  <c r="DD69" i="1"/>
  <c r="DB69" i="1"/>
  <c r="CZ69" i="1"/>
  <c r="CX69" i="1"/>
  <c r="CV69" i="1"/>
  <c r="CT69" i="1"/>
  <c r="CR69" i="1"/>
  <c r="CP69" i="1"/>
  <c r="CN69" i="1"/>
  <c r="CL69" i="1"/>
  <c r="CJ69" i="1"/>
  <c r="CH69" i="1"/>
  <c r="CF69" i="1"/>
  <c r="CD69" i="1"/>
  <c r="CB69" i="1"/>
  <c r="BZ69" i="1"/>
  <c r="BX69" i="1"/>
  <c r="BV69" i="1"/>
  <c r="BT69" i="1"/>
  <c r="NM67" i="1"/>
  <c r="NK67" i="1"/>
  <c r="NI67" i="1"/>
  <c r="NG67" i="1"/>
  <c r="NE67" i="1"/>
  <c r="NC67" i="1"/>
  <c r="NA67" i="1"/>
  <c r="MY67" i="1"/>
  <c r="MW67" i="1"/>
  <c r="MU67" i="1"/>
  <c r="MS67" i="1"/>
  <c r="MQ67" i="1"/>
  <c r="MO67" i="1"/>
  <c r="MM67" i="1"/>
  <c r="MK67" i="1"/>
  <c r="MI67" i="1"/>
  <c r="MG67" i="1"/>
  <c r="ME67" i="1"/>
  <c r="MC67" i="1"/>
  <c r="MA67" i="1"/>
  <c r="LY67" i="1"/>
  <c r="LW67" i="1"/>
  <c r="LU67" i="1"/>
  <c r="LS67" i="1"/>
  <c r="LQ67" i="1"/>
  <c r="LO67" i="1"/>
  <c r="LM67" i="1"/>
  <c r="LK67" i="1"/>
  <c r="LI67" i="1"/>
  <c r="LG67" i="1"/>
  <c r="LE67" i="1"/>
  <c r="LC67" i="1"/>
  <c r="LA67" i="1"/>
  <c r="KY67" i="1"/>
  <c r="KW67" i="1"/>
  <c r="KU67" i="1"/>
  <c r="KS67" i="1"/>
  <c r="KQ67" i="1"/>
  <c r="KO67" i="1"/>
  <c r="KM67" i="1"/>
  <c r="KK67" i="1"/>
  <c r="KI67" i="1"/>
  <c r="KG67" i="1"/>
  <c r="KE67" i="1"/>
  <c r="KC67" i="1"/>
  <c r="KA67" i="1"/>
  <c r="JY67" i="1"/>
  <c r="JW67" i="1"/>
  <c r="JU67" i="1"/>
  <c r="JS67" i="1"/>
  <c r="JQ67" i="1"/>
  <c r="JO67" i="1"/>
  <c r="JM67" i="1"/>
  <c r="JK67" i="1"/>
  <c r="JI67" i="1"/>
  <c r="JG67" i="1"/>
  <c r="JE67" i="1"/>
  <c r="JC67" i="1"/>
  <c r="JA67" i="1"/>
  <c r="IY67" i="1"/>
  <c r="IW67" i="1"/>
  <c r="IU67" i="1"/>
  <c r="IS67" i="1"/>
  <c r="IQ67" i="1"/>
  <c r="IO67" i="1"/>
  <c r="IM67" i="1"/>
  <c r="IK67" i="1"/>
  <c r="II67" i="1"/>
  <c r="IG67" i="1"/>
  <c r="IE67" i="1"/>
  <c r="IC67" i="1"/>
  <c r="IA67" i="1"/>
  <c r="HY67" i="1"/>
  <c r="HW67" i="1"/>
  <c r="HU67" i="1"/>
  <c r="HS67" i="1"/>
  <c r="HQ67" i="1"/>
  <c r="HO67" i="1"/>
  <c r="HM67" i="1"/>
  <c r="HK67" i="1"/>
  <c r="HI67" i="1"/>
  <c r="HG67" i="1"/>
  <c r="HE67" i="1"/>
  <c r="HC67" i="1"/>
  <c r="HA67" i="1"/>
  <c r="GY67" i="1"/>
  <c r="GW67" i="1"/>
  <c r="GU67" i="1"/>
  <c r="GS67" i="1"/>
  <c r="GQ67" i="1"/>
  <c r="GO67" i="1"/>
  <c r="GM67" i="1"/>
  <c r="GK67" i="1"/>
  <c r="GI67" i="1"/>
  <c r="GG67" i="1"/>
  <c r="GE67" i="1"/>
  <c r="GC67" i="1"/>
  <c r="GA67" i="1"/>
  <c r="FY67" i="1"/>
  <c r="FW67" i="1"/>
  <c r="FU67" i="1"/>
  <c r="FS67" i="1"/>
  <c r="FQ67" i="1"/>
  <c r="FO67" i="1"/>
  <c r="FM67" i="1"/>
  <c r="FK67" i="1"/>
  <c r="FI67" i="1"/>
  <c r="FG67" i="1"/>
  <c r="FE67" i="1"/>
  <c r="FC67" i="1"/>
  <c r="FA67" i="1"/>
  <c r="EY67" i="1"/>
  <c r="EW67" i="1"/>
  <c r="EU67" i="1"/>
  <c r="ES67" i="1"/>
  <c r="EQ67" i="1"/>
  <c r="EO67" i="1"/>
  <c r="EM67" i="1"/>
  <c r="EK67" i="1"/>
  <c r="EI67" i="1"/>
  <c r="EG67" i="1"/>
  <c r="EE67" i="1"/>
  <c r="EC67" i="1"/>
  <c r="EA67" i="1"/>
  <c r="DY67" i="1"/>
  <c r="DW67" i="1"/>
  <c r="DU67" i="1"/>
  <c r="DS67" i="1"/>
  <c r="DQ67" i="1"/>
  <c r="DO67" i="1"/>
  <c r="DM67" i="1"/>
  <c r="DK67" i="1"/>
  <c r="DI67" i="1"/>
  <c r="DG67" i="1"/>
  <c r="DE67" i="1"/>
  <c r="DC67" i="1"/>
  <c r="DA67" i="1"/>
  <c r="CY67" i="1"/>
  <c r="CW67" i="1"/>
  <c r="CU67" i="1"/>
  <c r="CS67" i="1"/>
  <c r="CQ67" i="1"/>
  <c r="CM67" i="1"/>
  <c r="CK67" i="1"/>
  <c r="CG67" i="1"/>
  <c r="CE67" i="1"/>
  <c r="CC67" i="1"/>
  <c r="CA67" i="1"/>
  <c r="BY67" i="1"/>
  <c r="BW67" i="1"/>
  <c r="BU67" i="1"/>
  <c r="BS67" i="1"/>
  <c r="NN67" i="1"/>
  <c r="NL67" i="1"/>
  <c r="NJ67" i="1"/>
  <c r="NH67" i="1"/>
  <c r="NF67" i="1"/>
  <c r="ND67" i="1"/>
  <c r="NB67" i="1"/>
  <c r="MZ67" i="1"/>
  <c r="MX67" i="1"/>
  <c r="MV67" i="1"/>
  <c r="MT67" i="1"/>
  <c r="MR67" i="1"/>
  <c r="MP67" i="1"/>
  <c r="MN67" i="1"/>
  <c r="ML67" i="1"/>
  <c r="MJ67" i="1"/>
  <c r="MH67" i="1"/>
  <c r="MF67" i="1"/>
  <c r="MD67" i="1"/>
  <c r="MB67" i="1"/>
  <c r="LZ67" i="1"/>
  <c r="LX67" i="1"/>
  <c r="LV67" i="1"/>
  <c r="LT67" i="1"/>
  <c r="LR67" i="1"/>
  <c r="LP67" i="1"/>
  <c r="LN67" i="1"/>
  <c r="LL67" i="1"/>
  <c r="LJ67" i="1"/>
  <c r="LH67" i="1"/>
  <c r="LF67" i="1"/>
  <c r="LD67" i="1"/>
  <c r="LB67" i="1"/>
  <c r="KZ67" i="1"/>
  <c r="KX67" i="1"/>
  <c r="KV67" i="1"/>
  <c r="KT67" i="1"/>
  <c r="KR67" i="1"/>
  <c r="KP67" i="1"/>
  <c r="KN67" i="1"/>
  <c r="KL67" i="1"/>
  <c r="KJ67" i="1"/>
  <c r="KH67" i="1"/>
  <c r="KF67" i="1"/>
  <c r="KD67" i="1"/>
  <c r="KB67" i="1"/>
  <c r="JZ67" i="1"/>
  <c r="JX67" i="1"/>
  <c r="JV67" i="1"/>
  <c r="JT67" i="1"/>
  <c r="JR67" i="1"/>
  <c r="JP67" i="1"/>
  <c r="JN67" i="1"/>
  <c r="JL67" i="1"/>
  <c r="JJ67" i="1"/>
  <c r="JH67" i="1"/>
  <c r="JF67" i="1"/>
  <c r="JD67" i="1"/>
  <c r="JB67" i="1"/>
  <c r="IZ67" i="1"/>
  <c r="IX67" i="1"/>
  <c r="IV67" i="1"/>
  <c r="IT67" i="1"/>
  <c r="IR67" i="1"/>
  <c r="IP67" i="1"/>
  <c r="IN67" i="1"/>
  <c r="IL67" i="1"/>
  <c r="IJ67" i="1"/>
  <c r="IH67" i="1"/>
  <c r="IF67" i="1"/>
  <c r="ID67" i="1"/>
  <c r="IB67" i="1"/>
  <c r="HZ67" i="1"/>
  <c r="HX67" i="1"/>
  <c r="HV67" i="1"/>
  <c r="HT67" i="1"/>
  <c r="HR67" i="1"/>
  <c r="HP67" i="1"/>
  <c r="HN67" i="1"/>
  <c r="HL67" i="1"/>
  <c r="HJ67" i="1"/>
  <c r="HH67" i="1"/>
  <c r="HF67" i="1"/>
  <c r="HD67" i="1"/>
  <c r="HB67" i="1"/>
  <c r="GZ67" i="1"/>
  <c r="GX67" i="1"/>
  <c r="GV67" i="1"/>
  <c r="GT67" i="1"/>
  <c r="GR67" i="1"/>
  <c r="GP67" i="1"/>
  <c r="GN67" i="1"/>
  <c r="GL67" i="1"/>
  <c r="GJ67" i="1"/>
  <c r="GH67" i="1"/>
  <c r="GF67" i="1"/>
  <c r="GD67" i="1"/>
  <c r="GB67" i="1"/>
  <c r="FZ67" i="1"/>
  <c r="FX67" i="1"/>
  <c r="FV67" i="1"/>
  <c r="FT67" i="1"/>
  <c r="FR67" i="1"/>
  <c r="FP67" i="1"/>
  <c r="FN67" i="1"/>
  <c r="FL67" i="1"/>
  <c r="FJ67" i="1"/>
  <c r="FH67" i="1"/>
  <c r="FF67" i="1"/>
  <c r="FD67" i="1"/>
  <c r="FB67" i="1"/>
  <c r="EZ67" i="1"/>
  <c r="EX67" i="1"/>
  <c r="EV67" i="1"/>
  <c r="ET67" i="1"/>
  <c r="ER67" i="1"/>
  <c r="EP67" i="1"/>
  <c r="EN67" i="1"/>
  <c r="EL67" i="1"/>
  <c r="EJ67" i="1"/>
  <c r="EH67" i="1"/>
  <c r="EF67" i="1"/>
  <c r="ED67" i="1"/>
  <c r="EB67" i="1"/>
  <c r="DZ67" i="1"/>
  <c r="DX67" i="1"/>
  <c r="DV67" i="1"/>
  <c r="DT67" i="1"/>
  <c r="DR67" i="1"/>
  <c r="DP67" i="1"/>
  <c r="DN67" i="1"/>
  <c r="DL67" i="1"/>
  <c r="DJ67" i="1"/>
  <c r="DH67" i="1"/>
  <c r="DF67" i="1"/>
  <c r="DD67" i="1"/>
  <c r="DB67" i="1"/>
  <c r="CZ67" i="1"/>
  <c r="CX67" i="1"/>
  <c r="CV67" i="1"/>
  <c r="CT67" i="1"/>
  <c r="CR67" i="1"/>
  <c r="CP67" i="1"/>
  <c r="CN67" i="1"/>
  <c r="CL67" i="1"/>
  <c r="CJ67" i="1"/>
  <c r="CH67" i="1"/>
  <c r="CF67" i="1"/>
  <c r="CD67" i="1"/>
  <c r="CB67" i="1"/>
  <c r="BZ67" i="1"/>
  <c r="BX67" i="1"/>
  <c r="BV67" i="1"/>
  <c r="BT67" i="1"/>
  <c r="NM65" i="1"/>
  <c r="NK65" i="1"/>
  <c r="NI65" i="1"/>
  <c r="NG65" i="1"/>
  <c r="NE65" i="1"/>
  <c r="NC65" i="1"/>
  <c r="NA65" i="1"/>
  <c r="MY65" i="1"/>
  <c r="MW65" i="1"/>
  <c r="MU65" i="1"/>
  <c r="MS65" i="1"/>
  <c r="MQ65" i="1"/>
  <c r="MO65" i="1"/>
  <c r="MM65" i="1"/>
  <c r="MK65" i="1"/>
  <c r="MI65" i="1"/>
  <c r="MG65" i="1"/>
  <c r="ME65" i="1"/>
  <c r="MC65" i="1"/>
  <c r="MA65" i="1"/>
  <c r="LY65" i="1"/>
  <c r="LW65" i="1"/>
  <c r="LU65" i="1"/>
  <c r="LS65" i="1"/>
  <c r="LQ65" i="1"/>
  <c r="LO65" i="1"/>
  <c r="LM65" i="1"/>
  <c r="LK65" i="1"/>
  <c r="LI65" i="1"/>
  <c r="LG65" i="1"/>
  <c r="LE65" i="1"/>
  <c r="LC65" i="1"/>
  <c r="LA65" i="1"/>
  <c r="KY65" i="1"/>
  <c r="KW65" i="1"/>
  <c r="KU65" i="1"/>
  <c r="KS65" i="1"/>
  <c r="KQ65" i="1"/>
  <c r="KO65" i="1"/>
  <c r="KM65" i="1"/>
  <c r="KK65" i="1"/>
  <c r="KI65" i="1"/>
  <c r="KG65" i="1"/>
  <c r="KE65" i="1"/>
  <c r="KC65" i="1"/>
  <c r="KA65" i="1"/>
  <c r="JY65" i="1"/>
  <c r="JW65" i="1"/>
  <c r="JU65" i="1"/>
  <c r="JS65" i="1"/>
  <c r="JQ65" i="1"/>
  <c r="JO65" i="1"/>
  <c r="JM65" i="1"/>
  <c r="JK65" i="1"/>
  <c r="JI65" i="1"/>
  <c r="JG65" i="1"/>
  <c r="JE65" i="1"/>
  <c r="JC65" i="1"/>
  <c r="JA65" i="1"/>
  <c r="IY65" i="1"/>
  <c r="IW65" i="1"/>
  <c r="IU65" i="1"/>
  <c r="IS65" i="1"/>
  <c r="IQ65" i="1"/>
  <c r="IO65" i="1"/>
  <c r="IM65" i="1"/>
  <c r="IK65" i="1"/>
  <c r="II65" i="1"/>
  <c r="IG65" i="1"/>
  <c r="IE65" i="1"/>
  <c r="IC65" i="1"/>
  <c r="IA65" i="1"/>
  <c r="HY65" i="1"/>
  <c r="HW65" i="1"/>
  <c r="HU65" i="1"/>
  <c r="HS65" i="1"/>
  <c r="HQ65" i="1"/>
  <c r="HO65" i="1"/>
  <c r="HM65" i="1"/>
  <c r="HK65" i="1"/>
  <c r="HI65" i="1"/>
  <c r="HG65" i="1"/>
  <c r="HE65" i="1"/>
  <c r="HC65" i="1"/>
  <c r="HA65" i="1"/>
  <c r="GY65" i="1"/>
  <c r="GW65" i="1"/>
  <c r="GU65" i="1"/>
  <c r="GS65" i="1"/>
  <c r="GQ65" i="1"/>
  <c r="GO65" i="1"/>
  <c r="GM65" i="1"/>
  <c r="GK65" i="1"/>
  <c r="GI65" i="1"/>
  <c r="GG65" i="1"/>
  <c r="GE65" i="1"/>
  <c r="GC65" i="1"/>
  <c r="GA65" i="1"/>
  <c r="FY65" i="1"/>
  <c r="FW65" i="1"/>
  <c r="FU65" i="1"/>
  <c r="FS65" i="1"/>
  <c r="FQ65" i="1"/>
  <c r="FO65" i="1"/>
  <c r="FM65" i="1"/>
  <c r="FK65" i="1"/>
  <c r="FI65" i="1"/>
  <c r="FG65" i="1"/>
  <c r="FE65" i="1"/>
  <c r="FC65" i="1"/>
  <c r="FA65" i="1"/>
  <c r="EY65" i="1"/>
  <c r="EW65" i="1"/>
  <c r="EU65" i="1"/>
  <c r="ES65" i="1"/>
  <c r="EQ65" i="1"/>
  <c r="EO65" i="1"/>
  <c r="EM65" i="1"/>
  <c r="EK65" i="1"/>
  <c r="EI65" i="1"/>
  <c r="EG65" i="1"/>
  <c r="EE65" i="1"/>
  <c r="EC65" i="1"/>
  <c r="EA65" i="1"/>
  <c r="DY65" i="1"/>
  <c r="DW65" i="1"/>
  <c r="DU65" i="1"/>
  <c r="DS65" i="1"/>
  <c r="DQ65" i="1"/>
  <c r="DO65" i="1"/>
  <c r="DM65" i="1"/>
  <c r="DK65" i="1"/>
  <c r="DI65" i="1"/>
  <c r="DG65" i="1"/>
  <c r="DE65" i="1"/>
  <c r="DC65" i="1"/>
  <c r="DA65" i="1"/>
  <c r="CY65" i="1"/>
  <c r="CW65" i="1"/>
  <c r="CU65" i="1"/>
  <c r="CS65" i="1"/>
  <c r="CQ65" i="1"/>
  <c r="CO65" i="1"/>
  <c r="CM65" i="1"/>
  <c r="CK65" i="1"/>
  <c r="CI65" i="1"/>
  <c r="CG65" i="1"/>
  <c r="CE65" i="1"/>
  <c r="CC65" i="1"/>
  <c r="CA65" i="1"/>
  <c r="BY65" i="1"/>
  <c r="BW65" i="1"/>
  <c r="BU65" i="1"/>
  <c r="BS65" i="1"/>
  <c r="BQ65" i="1"/>
  <c r="BO65" i="1"/>
  <c r="BM65" i="1"/>
  <c r="BK65" i="1"/>
  <c r="BG65" i="1"/>
  <c r="BE65" i="1"/>
  <c r="BC65" i="1"/>
  <c r="BA65" i="1"/>
  <c r="AW65" i="1"/>
  <c r="AU65" i="1"/>
  <c r="AS65" i="1"/>
  <c r="AQ65" i="1"/>
  <c r="AO65" i="1"/>
  <c r="AK65" i="1"/>
  <c r="AI65" i="1"/>
  <c r="AG65" i="1"/>
  <c r="AE65" i="1"/>
  <c r="AC65" i="1"/>
  <c r="AA65" i="1"/>
  <c r="Y65" i="1"/>
  <c r="W65" i="1"/>
  <c r="U65" i="1"/>
  <c r="S65" i="1"/>
  <c r="Q65" i="1"/>
  <c r="O65" i="1"/>
  <c r="M65" i="1"/>
  <c r="K65" i="1"/>
  <c r="I65" i="1"/>
  <c r="G65" i="1"/>
  <c r="NN65" i="1"/>
  <c r="NL65" i="1"/>
  <c r="NJ65" i="1"/>
  <c r="NH65" i="1"/>
  <c r="NF65" i="1"/>
  <c r="ND65" i="1"/>
  <c r="NB65" i="1"/>
  <c r="MZ65" i="1"/>
  <c r="MX65" i="1"/>
  <c r="MV65" i="1"/>
  <c r="MT65" i="1"/>
  <c r="MR65" i="1"/>
  <c r="MP65" i="1"/>
  <c r="MN65" i="1"/>
  <c r="ML65" i="1"/>
  <c r="MJ65" i="1"/>
  <c r="MH65" i="1"/>
  <c r="MF65" i="1"/>
  <c r="MD65" i="1"/>
  <c r="MB65" i="1"/>
  <c r="LZ65" i="1"/>
  <c r="LX65" i="1"/>
  <c r="LV65" i="1"/>
  <c r="LT65" i="1"/>
  <c r="LR65" i="1"/>
  <c r="LP65" i="1"/>
  <c r="LN65" i="1"/>
  <c r="LL65" i="1"/>
  <c r="LJ65" i="1"/>
  <c r="LH65" i="1"/>
  <c r="LF65" i="1"/>
  <c r="LD65" i="1"/>
  <c r="LB65" i="1"/>
  <c r="KZ65" i="1"/>
  <c r="KX65" i="1"/>
  <c r="KV65" i="1"/>
  <c r="KT65" i="1"/>
  <c r="KR65" i="1"/>
  <c r="KP65" i="1"/>
  <c r="KN65" i="1"/>
  <c r="KL65" i="1"/>
  <c r="KJ65" i="1"/>
  <c r="KH65" i="1"/>
  <c r="KF65" i="1"/>
  <c r="KD65" i="1"/>
  <c r="KB65" i="1"/>
  <c r="JZ65" i="1"/>
  <c r="JX65" i="1"/>
  <c r="JV65" i="1"/>
  <c r="JT65" i="1"/>
  <c r="JR65" i="1"/>
  <c r="JP65" i="1"/>
  <c r="JN65" i="1"/>
  <c r="JL65" i="1"/>
  <c r="JJ65" i="1"/>
  <c r="JH65" i="1"/>
  <c r="JF65" i="1"/>
  <c r="JD65" i="1"/>
  <c r="JB65" i="1"/>
  <c r="IZ65" i="1"/>
  <c r="IX65" i="1"/>
  <c r="IV65" i="1"/>
  <c r="IT65" i="1"/>
  <c r="IR65" i="1"/>
  <c r="IP65" i="1"/>
  <c r="IN65" i="1"/>
  <c r="IL65" i="1"/>
  <c r="IJ65" i="1"/>
  <c r="IH65" i="1"/>
  <c r="IF65" i="1"/>
  <c r="ID65" i="1"/>
  <c r="IB65" i="1"/>
  <c r="HZ65" i="1"/>
  <c r="HX65" i="1"/>
  <c r="HV65" i="1"/>
  <c r="HT65" i="1"/>
  <c r="HR65" i="1"/>
  <c r="HP65" i="1"/>
  <c r="HN65" i="1"/>
  <c r="HL65" i="1"/>
  <c r="HJ65" i="1"/>
  <c r="HH65" i="1"/>
  <c r="HF65" i="1"/>
  <c r="HD65" i="1"/>
  <c r="HB65" i="1"/>
  <c r="GZ65" i="1"/>
  <c r="GX65" i="1"/>
  <c r="GV65" i="1"/>
  <c r="GT65" i="1"/>
  <c r="GR65" i="1"/>
  <c r="GP65" i="1"/>
  <c r="GN65" i="1"/>
  <c r="GL65" i="1"/>
  <c r="GJ65" i="1"/>
  <c r="GH65" i="1"/>
  <c r="GF65" i="1"/>
  <c r="GD65" i="1"/>
  <c r="GB65" i="1"/>
  <c r="FZ65" i="1"/>
  <c r="FX65" i="1"/>
  <c r="FV65" i="1"/>
  <c r="FT65" i="1"/>
  <c r="FR65" i="1"/>
  <c r="FP65" i="1"/>
  <c r="FN65" i="1"/>
  <c r="FL65" i="1"/>
  <c r="FJ65" i="1"/>
  <c r="FH65" i="1"/>
  <c r="FF65" i="1"/>
  <c r="FD65" i="1"/>
  <c r="FB65" i="1"/>
  <c r="EZ65" i="1"/>
  <c r="EX65" i="1"/>
  <c r="EV65" i="1"/>
  <c r="ET65" i="1"/>
  <c r="ER65" i="1"/>
  <c r="EP65" i="1"/>
  <c r="EN65" i="1"/>
  <c r="EL65" i="1"/>
  <c r="EJ65" i="1"/>
  <c r="EH65" i="1"/>
  <c r="EF65" i="1"/>
  <c r="ED65" i="1"/>
  <c r="EB65" i="1"/>
  <c r="DZ65" i="1"/>
  <c r="DX65" i="1"/>
  <c r="DV65" i="1"/>
  <c r="DT65" i="1"/>
  <c r="DR65" i="1"/>
  <c r="DP65" i="1"/>
  <c r="DN65" i="1"/>
  <c r="DL65" i="1"/>
  <c r="DJ65" i="1"/>
  <c r="DH65" i="1"/>
  <c r="DF65" i="1"/>
  <c r="DD65" i="1"/>
  <c r="DB65" i="1"/>
  <c r="CZ65" i="1"/>
  <c r="CX65" i="1"/>
  <c r="CV65" i="1"/>
  <c r="CT65" i="1"/>
  <c r="CR65" i="1"/>
  <c r="CP65" i="1"/>
  <c r="CN65" i="1"/>
  <c r="CL65" i="1"/>
  <c r="CJ65" i="1"/>
  <c r="CH65" i="1"/>
  <c r="CF65" i="1"/>
  <c r="CD65" i="1"/>
  <c r="CB65" i="1"/>
  <c r="BZ65" i="1"/>
  <c r="BX65" i="1"/>
  <c r="BV65" i="1"/>
  <c r="BT65" i="1"/>
  <c r="BR65" i="1"/>
  <c r="BP65" i="1"/>
  <c r="BN65" i="1"/>
  <c r="BL65" i="1"/>
  <c r="BJ65" i="1"/>
  <c r="BH65" i="1"/>
  <c r="BF65" i="1"/>
  <c r="BD65" i="1"/>
  <c r="BB65" i="1"/>
  <c r="AV65" i="1"/>
  <c r="AT65" i="1"/>
  <c r="AR65" i="1"/>
  <c r="AP65" i="1"/>
  <c r="AL65" i="1"/>
  <c r="AJ65" i="1"/>
  <c r="AH65" i="1"/>
  <c r="AF65" i="1"/>
  <c r="AD65" i="1"/>
  <c r="AB65" i="1"/>
  <c r="Z65" i="1"/>
  <c r="X65" i="1"/>
  <c r="V65" i="1"/>
  <c r="T65" i="1"/>
  <c r="R65" i="1"/>
  <c r="P65" i="1"/>
  <c r="N65" i="1"/>
  <c r="L65" i="1"/>
  <c r="J65" i="1"/>
  <c r="H65" i="1"/>
  <c r="F65" i="1"/>
  <c r="NM63" i="1"/>
  <c r="NK63" i="1"/>
  <c r="NI63" i="1"/>
  <c r="NG63" i="1"/>
  <c r="NE63" i="1"/>
  <c r="NC63" i="1"/>
  <c r="NA63" i="1"/>
  <c r="MY63" i="1"/>
  <c r="MW63" i="1"/>
  <c r="MU63" i="1"/>
  <c r="MS63" i="1"/>
  <c r="MQ63" i="1"/>
  <c r="MO63" i="1"/>
  <c r="MM63" i="1"/>
  <c r="MK63" i="1"/>
  <c r="MI63" i="1"/>
  <c r="MG63" i="1"/>
  <c r="ME63" i="1"/>
  <c r="MC63" i="1"/>
  <c r="MA63" i="1"/>
  <c r="LY63" i="1"/>
  <c r="LW63" i="1"/>
  <c r="LU63" i="1"/>
  <c r="LS63" i="1"/>
  <c r="LQ63" i="1"/>
  <c r="LO63" i="1"/>
  <c r="LM63" i="1"/>
  <c r="LK63" i="1"/>
  <c r="LI63" i="1"/>
  <c r="LG63" i="1"/>
  <c r="LE63" i="1"/>
  <c r="LC63" i="1"/>
  <c r="LA63" i="1"/>
  <c r="KY63" i="1"/>
  <c r="KW63" i="1"/>
  <c r="KU63" i="1"/>
  <c r="KS63" i="1"/>
  <c r="KQ63" i="1"/>
  <c r="KO63" i="1"/>
  <c r="KM63" i="1"/>
  <c r="KK63" i="1"/>
  <c r="KI63" i="1"/>
  <c r="KG63" i="1"/>
  <c r="KE63" i="1"/>
  <c r="KC63" i="1"/>
  <c r="KA63" i="1"/>
  <c r="JY63" i="1"/>
  <c r="JW63" i="1"/>
  <c r="JU63" i="1"/>
  <c r="JS63" i="1"/>
  <c r="JQ63" i="1"/>
  <c r="JO63" i="1"/>
  <c r="JM63" i="1"/>
  <c r="JK63" i="1"/>
  <c r="JI63" i="1"/>
  <c r="JG63" i="1"/>
  <c r="JE63" i="1"/>
  <c r="JC63" i="1"/>
  <c r="JA63" i="1"/>
  <c r="IY63" i="1"/>
  <c r="IW63" i="1"/>
  <c r="IU63" i="1"/>
  <c r="IS63" i="1"/>
  <c r="IQ63" i="1"/>
  <c r="IO63" i="1"/>
  <c r="IM63" i="1"/>
  <c r="IK63" i="1"/>
  <c r="II63" i="1"/>
  <c r="IG63" i="1"/>
  <c r="IE63" i="1"/>
  <c r="IC63" i="1"/>
  <c r="IA63" i="1"/>
  <c r="HY63" i="1"/>
  <c r="HW63" i="1"/>
  <c r="HU63" i="1"/>
  <c r="HS63" i="1"/>
  <c r="HQ63" i="1"/>
  <c r="HO63" i="1"/>
  <c r="HM63" i="1"/>
  <c r="HK63" i="1"/>
  <c r="HI63" i="1"/>
  <c r="HG63" i="1"/>
  <c r="HE63" i="1"/>
  <c r="HC63" i="1"/>
  <c r="HA63" i="1"/>
  <c r="GY63" i="1"/>
  <c r="GW63" i="1"/>
  <c r="GU63" i="1"/>
  <c r="GS63" i="1"/>
  <c r="GQ63" i="1"/>
  <c r="GO63" i="1"/>
  <c r="GM63" i="1"/>
  <c r="GK63" i="1"/>
  <c r="GI63" i="1"/>
  <c r="GG63" i="1"/>
  <c r="GE63" i="1"/>
  <c r="GC63" i="1"/>
  <c r="GA63" i="1"/>
  <c r="FY63" i="1"/>
  <c r="FW63" i="1"/>
  <c r="FU63" i="1"/>
  <c r="FS63" i="1"/>
  <c r="FQ63" i="1"/>
  <c r="FO63" i="1"/>
  <c r="FM63" i="1"/>
  <c r="FK63" i="1"/>
  <c r="FI63" i="1"/>
  <c r="FG63" i="1"/>
  <c r="FE63" i="1"/>
  <c r="FC63" i="1"/>
  <c r="FA63" i="1"/>
  <c r="EY63" i="1"/>
  <c r="EW63" i="1"/>
  <c r="EU63" i="1"/>
  <c r="ES63" i="1"/>
  <c r="EQ63" i="1"/>
  <c r="EO63" i="1"/>
  <c r="EM63" i="1"/>
  <c r="EK63" i="1"/>
  <c r="EI63" i="1"/>
  <c r="EG63" i="1"/>
  <c r="EE63" i="1"/>
  <c r="EC63" i="1"/>
  <c r="EA63" i="1"/>
  <c r="DY63" i="1"/>
  <c r="DW63" i="1"/>
  <c r="DU63" i="1"/>
  <c r="DS63" i="1"/>
  <c r="DQ63" i="1"/>
  <c r="DO63" i="1"/>
  <c r="DM63" i="1"/>
  <c r="DK63" i="1"/>
  <c r="DI63" i="1"/>
  <c r="DG63" i="1"/>
  <c r="DE63" i="1"/>
  <c r="DC63" i="1"/>
  <c r="DA63" i="1"/>
  <c r="CY63" i="1"/>
  <c r="CW63" i="1"/>
  <c r="CU63" i="1"/>
  <c r="CS63" i="1"/>
  <c r="CQ63" i="1"/>
  <c r="CM63" i="1"/>
  <c r="CK63" i="1"/>
  <c r="CG63" i="1"/>
  <c r="CE63" i="1"/>
  <c r="CC63" i="1"/>
  <c r="CA63" i="1"/>
  <c r="BY63" i="1"/>
  <c r="BW63" i="1"/>
  <c r="BQ63" i="1"/>
  <c r="BO63" i="1"/>
  <c r="BM63" i="1"/>
  <c r="BK63" i="1"/>
  <c r="BG63" i="1"/>
  <c r="BE63" i="1"/>
  <c r="BC63" i="1"/>
  <c r="BA63" i="1"/>
  <c r="AY63" i="1"/>
  <c r="AW63" i="1"/>
  <c r="AU63" i="1"/>
  <c r="AQ63" i="1"/>
  <c r="AO63" i="1"/>
  <c r="AM63" i="1"/>
  <c r="AK63" i="1"/>
  <c r="AI63" i="1"/>
  <c r="AG63" i="1"/>
  <c r="AC63" i="1"/>
  <c r="AA63" i="1"/>
  <c r="Y63" i="1"/>
  <c r="W63" i="1"/>
  <c r="U63" i="1"/>
  <c r="S63" i="1"/>
  <c r="Q63" i="1"/>
  <c r="O63" i="1"/>
  <c r="M63" i="1"/>
  <c r="K63" i="1"/>
  <c r="I63" i="1"/>
  <c r="G63" i="1"/>
  <c r="NN63" i="1"/>
  <c r="NL63" i="1"/>
  <c r="NJ63" i="1"/>
  <c r="NH63" i="1"/>
  <c r="NF63" i="1"/>
  <c r="ND63" i="1"/>
  <c r="NB63" i="1"/>
  <c r="MZ63" i="1"/>
  <c r="MX63" i="1"/>
  <c r="MV63" i="1"/>
  <c r="MT63" i="1"/>
  <c r="MR63" i="1"/>
  <c r="MP63" i="1"/>
  <c r="MN63" i="1"/>
  <c r="ML63" i="1"/>
  <c r="MJ63" i="1"/>
  <c r="MH63" i="1"/>
  <c r="MF63" i="1"/>
  <c r="MD63" i="1"/>
  <c r="MB63" i="1"/>
  <c r="LZ63" i="1"/>
  <c r="LX63" i="1"/>
  <c r="LV63" i="1"/>
  <c r="LT63" i="1"/>
  <c r="LR63" i="1"/>
  <c r="LP63" i="1"/>
  <c r="LN63" i="1"/>
  <c r="LL63" i="1"/>
  <c r="LJ63" i="1"/>
  <c r="LH63" i="1"/>
  <c r="LF63" i="1"/>
  <c r="LD63" i="1"/>
  <c r="LB63" i="1"/>
  <c r="KZ63" i="1"/>
  <c r="KX63" i="1"/>
  <c r="KV63" i="1"/>
  <c r="KT63" i="1"/>
  <c r="KR63" i="1"/>
  <c r="KP63" i="1"/>
  <c r="KN63" i="1"/>
  <c r="KL63" i="1"/>
  <c r="KJ63" i="1"/>
  <c r="KH63" i="1"/>
  <c r="KF63" i="1"/>
  <c r="KD63" i="1"/>
  <c r="KB63" i="1"/>
  <c r="JZ63" i="1"/>
  <c r="JX63" i="1"/>
  <c r="JV63" i="1"/>
  <c r="JT63" i="1"/>
  <c r="JR63" i="1"/>
  <c r="JP63" i="1"/>
  <c r="JN63" i="1"/>
  <c r="JL63" i="1"/>
  <c r="JJ63" i="1"/>
  <c r="JH63" i="1"/>
  <c r="JF63" i="1"/>
  <c r="JD63" i="1"/>
  <c r="JB63" i="1"/>
  <c r="IZ63" i="1"/>
  <c r="IX63" i="1"/>
  <c r="IV63" i="1"/>
  <c r="IT63" i="1"/>
  <c r="IR63" i="1"/>
  <c r="IP63" i="1"/>
  <c r="IN63" i="1"/>
  <c r="IL63" i="1"/>
  <c r="IJ63" i="1"/>
  <c r="IH63" i="1"/>
  <c r="IF63" i="1"/>
  <c r="ID63" i="1"/>
  <c r="IB63" i="1"/>
  <c r="HZ63" i="1"/>
  <c r="HX63" i="1"/>
  <c r="HV63" i="1"/>
  <c r="HT63" i="1"/>
  <c r="HR63" i="1"/>
  <c r="HP63" i="1"/>
  <c r="HN63" i="1"/>
  <c r="HL63" i="1"/>
  <c r="HJ63" i="1"/>
  <c r="HH63" i="1"/>
  <c r="HF63" i="1"/>
  <c r="HD63" i="1"/>
  <c r="HB63" i="1"/>
  <c r="GZ63" i="1"/>
  <c r="GX63" i="1"/>
  <c r="GV63" i="1"/>
  <c r="GT63" i="1"/>
  <c r="GR63" i="1"/>
  <c r="GP63" i="1"/>
  <c r="GN63" i="1"/>
  <c r="GL63" i="1"/>
  <c r="GJ63" i="1"/>
  <c r="GH63" i="1"/>
  <c r="GF63" i="1"/>
  <c r="GD63" i="1"/>
  <c r="GB63" i="1"/>
  <c r="FZ63" i="1"/>
  <c r="FX63" i="1"/>
  <c r="FV63" i="1"/>
  <c r="FT63" i="1"/>
  <c r="FR63" i="1"/>
  <c r="FP63" i="1"/>
  <c r="FN63" i="1"/>
  <c r="FL63" i="1"/>
  <c r="FJ63" i="1"/>
  <c r="FH63" i="1"/>
  <c r="FF63" i="1"/>
  <c r="FD63" i="1"/>
  <c r="FB63" i="1"/>
  <c r="EZ63" i="1"/>
  <c r="EX63" i="1"/>
  <c r="EV63" i="1"/>
  <c r="ET63" i="1"/>
  <c r="ER63" i="1"/>
  <c r="EP63" i="1"/>
  <c r="EN63" i="1"/>
  <c r="EL63" i="1"/>
  <c r="EJ63" i="1"/>
  <c r="EH63" i="1"/>
  <c r="EF63" i="1"/>
  <c r="ED63" i="1"/>
  <c r="EB63" i="1"/>
  <c r="DZ63" i="1"/>
  <c r="DX63" i="1"/>
  <c r="DV63" i="1"/>
  <c r="DT63" i="1"/>
  <c r="DR63" i="1"/>
  <c r="DP63" i="1"/>
  <c r="DN63" i="1"/>
  <c r="DL63" i="1"/>
  <c r="DJ63" i="1"/>
  <c r="DH63" i="1"/>
  <c r="DF63" i="1"/>
  <c r="DD63" i="1"/>
  <c r="DB63" i="1"/>
  <c r="CZ63" i="1"/>
  <c r="CX63" i="1"/>
  <c r="CV63" i="1"/>
  <c r="CT63" i="1"/>
  <c r="CR63" i="1"/>
  <c r="CP63" i="1"/>
  <c r="CN63" i="1"/>
  <c r="CL63" i="1"/>
  <c r="CJ63" i="1"/>
  <c r="CH63" i="1"/>
  <c r="CF63" i="1"/>
  <c r="CD63" i="1"/>
  <c r="CB63" i="1"/>
  <c r="BZ63" i="1"/>
  <c r="BX63" i="1"/>
  <c r="BV63" i="1"/>
  <c r="BR63" i="1"/>
  <c r="BP63" i="1"/>
  <c r="BN63" i="1"/>
  <c r="BL63" i="1"/>
  <c r="BJ63" i="1"/>
  <c r="BH63" i="1"/>
  <c r="BF63" i="1"/>
  <c r="BD63" i="1"/>
  <c r="BB63" i="1"/>
  <c r="AZ63" i="1"/>
  <c r="AX63" i="1"/>
  <c r="AV63" i="1"/>
  <c r="AP63" i="1"/>
  <c r="AN63" i="1"/>
  <c r="AJ63" i="1"/>
  <c r="AH63" i="1"/>
  <c r="AD63" i="1"/>
  <c r="AB63" i="1"/>
  <c r="Z63" i="1"/>
  <c r="X63" i="1"/>
  <c r="V63" i="1"/>
  <c r="T63" i="1"/>
  <c r="R63" i="1"/>
  <c r="P63" i="1"/>
  <c r="N63" i="1"/>
  <c r="L63" i="1"/>
  <c r="J63" i="1"/>
  <c r="H63" i="1"/>
  <c r="F63" i="1"/>
  <c r="NM61" i="1"/>
  <c r="NK61" i="1"/>
  <c r="NI61" i="1"/>
  <c r="NG61" i="1"/>
  <c r="NE61" i="1"/>
  <c r="NC61" i="1"/>
  <c r="NA61" i="1"/>
  <c r="MY61" i="1"/>
  <c r="MW61" i="1"/>
  <c r="MU61" i="1"/>
  <c r="MS61" i="1"/>
  <c r="MQ61" i="1"/>
  <c r="MO61" i="1"/>
  <c r="MM61" i="1"/>
  <c r="MK61" i="1"/>
  <c r="MI61" i="1"/>
  <c r="MG61" i="1"/>
  <c r="ME61" i="1"/>
  <c r="MC61" i="1"/>
  <c r="MA61" i="1"/>
  <c r="LY61" i="1"/>
  <c r="LW61" i="1"/>
  <c r="LU61" i="1"/>
  <c r="LS61" i="1"/>
  <c r="LQ61" i="1"/>
  <c r="LO61" i="1"/>
  <c r="LM61" i="1"/>
  <c r="LK61" i="1"/>
  <c r="LI61" i="1"/>
  <c r="LG61" i="1"/>
  <c r="LE61" i="1"/>
  <c r="LC61" i="1"/>
  <c r="LA61" i="1"/>
  <c r="KY61" i="1"/>
  <c r="KW61" i="1"/>
  <c r="KU61" i="1"/>
  <c r="KS61" i="1"/>
  <c r="KQ61" i="1"/>
  <c r="KO61" i="1"/>
  <c r="KM61" i="1"/>
  <c r="KK61" i="1"/>
  <c r="KI61" i="1"/>
  <c r="KG61" i="1"/>
  <c r="KE61" i="1"/>
  <c r="KC61" i="1"/>
  <c r="KA61" i="1"/>
  <c r="JY61" i="1"/>
  <c r="JW61" i="1"/>
  <c r="JU61" i="1"/>
  <c r="JS61" i="1"/>
  <c r="JQ61" i="1"/>
  <c r="JO61" i="1"/>
  <c r="JM61" i="1"/>
  <c r="JK61" i="1"/>
  <c r="JI61" i="1"/>
  <c r="JG61" i="1"/>
  <c r="JE61" i="1"/>
  <c r="JC61" i="1"/>
  <c r="JA61" i="1"/>
  <c r="IY61" i="1"/>
  <c r="IW61" i="1"/>
  <c r="IU61" i="1"/>
  <c r="IS61" i="1"/>
  <c r="IQ61" i="1"/>
  <c r="IO61" i="1"/>
  <c r="IM61" i="1"/>
  <c r="IK61" i="1"/>
  <c r="II61" i="1"/>
  <c r="IG61" i="1"/>
  <c r="IE61" i="1"/>
  <c r="IC61" i="1"/>
  <c r="IA61" i="1"/>
  <c r="HY61" i="1"/>
  <c r="HW61" i="1"/>
  <c r="HU61" i="1"/>
  <c r="HS61" i="1"/>
  <c r="HQ61" i="1"/>
  <c r="HO61" i="1"/>
  <c r="HM61" i="1"/>
  <c r="HK61" i="1"/>
  <c r="HI61" i="1"/>
  <c r="HG61" i="1"/>
  <c r="HE61" i="1"/>
  <c r="HC61" i="1"/>
  <c r="HA61" i="1"/>
  <c r="GY61" i="1"/>
  <c r="GW61" i="1"/>
  <c r="GU61" i="1"/>
  <c r="GS61" i="1"/>
  <c r="GQ61" i="1"/>
  <c r="GO61" i="1"/>
  <c r="GM61" i="1"/>
  <c r="GK61" i="1"/>
  <c r="GI61" i="1"/>
  <c r="GG61" i="1"/>
  <c r="GE61" i="1"/>
  <c r="GC61" i="1"/>
  <c r="GA61" i="1"/>
  <c r="FY61" i="1"/>
  <c r="FW61" i="1"/>
  <c r="FU61" i="1"/>
  <c r="FS61" i="1"/>
  <c r="FQ61" i="1"/>
  <c r="FO61" i="1"/>
  <c r="FM61" i="1"/>
  <c r="FK61" i="1"/>
  <c r="FI61" i="1"/>
  <c r="FG61" i="1"/>
  <c r="FE61" i="1"/>
  <c r="FC61" i="1"/>
  <c r="FA61" i="1"/>
  <c r="EY61" i="1"/>
  <c r="EW61" i="1"/>
  <c r="EU61" i="1"/>
  <c r="ES61" i="1"/>
  <c r="EQ61" i="1"/>
  <c r="EO61" i="1"/>
  <c r="EM61" i="1"/>
  <c r="EK61" i="1"/>
  <c r="EI61" i="1"/>
  <c r="EG61" i="1"/>
  <c r="EE61" i="1"/>
  <c r="EC61" i="1"/>
  <c r="EA61" i="1"/>
  <c r="DY61" i="1"/>
  <c r="DW61" i="1"/>
  <c r="DU61" i="1"/>
  <c r="DS61" i="1"/>
  <c r="DQ61" i="1"/>
  <c r="DO61" i="1"/>
  <c r="DM61" i="1"/>
  <c r="DK61" i="1"/>
  <c r="DI61" i="1"/>
  <c r="DG61" i="1"/>
  <c r="DE61" i="1"/>
  <c r="DC61" i="1"/>
  <c r="DA61" i="1"/>
  <c r="CW61" i="1"/>
  <c r="CU61" i="1"/>
  <c r="CS61" i="1"/>
  <c r="CQ61" i="1"/>
  <c r="CO61" i="1"/>
  <c r="CM61" i="1"/>
  <c r="CK61" i="1"/>
  <c r="CI61" i="1"/>
  <c r="CG61" i="1"/>
  <c r="CE61" i="1"/>
  <c r="CC61" i="1"/>
  <c r="BY61" i="1"/>
  <c r="BW61" i="1"/>
  <c r="BU61" i="1"/>
  <c r="BS61" i="1"/>
  <c r="BQ61" i="1"/>
  <c r="BO61" i="1"/>
  <c r="BM61" i="1"/>
  <c r="BK61" i="1"/>
  <c r="BG61" i="1"/>
  <c r="BE61" i="1"/>
  <c r="BC61" i="1"/>
  <c r="AY61" i="1"/>
  <c r="AW61" i="1"/>
  <c r="AU61" i="1"/>
  <c r="AS61" i="1"/>
  <c r="AQ61" i="1"/>
  <c r="AO61" i="1"/>
  <c r="AM61" i="1"/>
  <c r="AK61" i="1"/>
  <c r="AI61" i="1"/>
  <c r="AG61" i="1"/>
  <c r="AE61" i="1"/>
  <c r="AC61" i="1"/>
  <c r="AA61" i="1"/>
  <c r="Y61" i="1"/>
  <c r="W61" i="1"/>
  <c r="U61" i="1"/>
  <c r="S61" i="1"/>
  <c r="O61" i="1"/>
  <c r="M61" i="1"/>
  <c r="K61" i="1"/>
  <c r="I61" i="1"/>
  <c r="G61" i="1"/>
  <c r="NN61" i="1"/>
  <c r="NL61" i="1"/>
  <c r="NJ61" i="1"/>
  <c r="NH61" i="1"/>
  <c r="NF61" i="1"/>
  <c r="ND61" i="1"/>
  <c r="NB61" i="1"/>
  <c r="MZ61" i="1"/>
  <c r="MX61" i="1"/>
  <c r="MV61" i="1"/>
  <c r="MT61" i="1"/>
  <c r="MR61" i="1"/>
  <c r="MP61" i="1"/>
  <c r="MN61" i="1"/>
  <c r="ML61" i="1"/>
  <c r="MJ61" i="1"/>
  <c r="MH61" i="1"/>
  <c r="MF61" i="1"/>
  <c r="MD61" i="1"/>
  <c r="MB61" i="1"/>
  <c r="LZ61" i="1"/>
  <c r="LX61" i="1"/>
  <c r="LV61" i="1"/>
  <c r="LT61" i="1"/>
  <c r="LR61" i="1"/>
  <c r="LP61" i="1"/>
  <c r="LN61" i="1"/>
  <c r="LL61" i="1"/>
  <c r="LJ61" i="1"/>
  <c r="LH61" i="1"/>
  <c r="LF61" i="1"/>
  <c r="LD61" i="1"/>
  <c r="LB61" i="1"/>
  <c r="KZ61" i="1"/>
  <c r="KX61" i="1"/>
  <c r="KV61" i="1"/>
  <c r="KT61" i="1"/>
  <c r="KR61" i="1"/>
  <c r="KP61" i="1"/>
  <c r="KN61" i="1"/>
  <c r="KL61" i="1"/>
  <c r="KJ61" i="1"/>
  <c r="KH61" i="1"/>
  <c r="KF61" i="1"/>
  <c r="KD61" i="1"/>
  <c r="KB61" i="1"/>
  <c r="JZ61" i="1"/>
  <c r="JX61" i="1"/>
  <c r="JV61" i="1"/>
  <c r="JT61" i="1"/>
  <c r="JR61" i="1"/>
  <c r="JP61" i="1"/>
  <c r="JN61" i="1"/>
  <c r="JL61" i="1"/>
  <c r="JJ61" i="1"/>
  <c r="JH61" i="1"/>
  <c r="JF61" i="1"/>
  <c r="JD61" i="1"/>
  <c r="JB61" i="1"/>
  <c r="IZ61" i="1"/>
  <c r="IX61" i="1"/>
  <c r="IV61" i="1"/>
  <c r="IT61" i="1"/>
  <c r="IR61" i="1"/>
  <c r="IP61" i="1"/>
  <c r="IN61" i="1"/>
  <c r="IL61" i="1"/>
  <c r="IJ61" i="1"/>
  <c r="IH61" i="1"/>
  <c r="IF61" i="1"/>
  <c r="ID61" i="1"/>
  <c r="IB61" i="1"/>
  <c r="HZ61" i="1"/>
  <c r="HX61" i="1"/>
  <c r="HV61" i="1"/>
  <c r="HT61" i="1"/>
  <c r="HR61" i="1"/>
  <c r="HP61" i="1"/>
  <c r="HN61" i="1"/>
  <c r="HL61" i="1"/>
  <c r="HJ61" i="1"/>
  <c r="HH61" i="1"/>
  <c r="HF61" i="1"/>
  <c r="HD61" i="1"/>
  <c r="HB61" i="1"/>
  <c r="GZ61" i="1"/>
  <c r="GX61" i="1"/>
  <c r="GV61" i="1"/>
  <c r="GT61" i="1"/>
  <c r="GR61" i="1"/>
  <c r="GP61" i="1"/>
  <c r="GN61" i="1"/>
  <c r="GL61" i="1"/>
  <c r="GJ61" i="1"/>
  <c r="GH61" i="1"/>
  <c r="GF61" i="1"/>
  <c r="GD61" i="1"/>
  <c r="GB61" i="1"/>
  <c r="FZ61" i="1"/>
  <c r="FX61" i="1"/>
  <c r="FV61" i="1"/>
  <c r="FT61" i="1"/>
  <c r="FR61" i="1"/>
  <c r="FP61" i="1"/>
  <c r="FN61" i="1"/>
  <c r="FL61" i="1"/>
  <c r="FJ61" i="1"/>
  <c r="FH61" i="1"/>
  <c r="FF61" i="1"/>
  <c r="FD61" i="1"/>
  <c r="FB61" i="1"/>
  <c r="EZ61" i="1"/>
  <c r="EX61" i="1"/>
  <c r="EV61" i="1"/>
  <c r="ET61" i="1"/>
  <c r="ER61" i="1"/>
  <c r="EP61" i="1"/>
  <c r="EN61" i="1"/>
  <c r="EL61" i="1"/>
  <c r="EJ61" i="1"/>
  <c r="EH61" i="1"/>
  <c r="EF61" i="1"/>
  <c r="ED61" i="1"/>
  <c r="EB61" i="1"/>
  <c r="DZ61" i="1"/>
  <c r="DX61" i="1"/>
  <c r="DV61" i="1"/>
  <c r="DT61" i="1"/>
  <c r="DR61" i="1"/>
  <c r="DP61" i="1"/>
  <c r="DN61" i="1"/>
  <c r="DL61" i="1"/>
  <c r="DJ61" i="1"/>
  <c r="DH61" i="1"/>
  <c r="DF61" i="1"/>
  <c r="DD61" i="1"/>
  <c r="DB61" i="1"/>
  <c r="CZ61" i="1"/>
  <c r="CX61" i="1"/>
  <c r="CV61" i="1"/>
  <c r="CT61" i="1"/>
  <c r="CR61" i="1"/>
  <c r="CP61" i="1"/>
  <c r="CN61" i="1"/>
  <c r="CL61" i="1"/>
  <c r="CJ61" i="1"/>
  <c r="CF61" i="1"/>
  <c r="CD61" i="1"/>
  <c r="CB61" i="1"/>
  <c r="BZ61" i="1"/>
  <c r="BX61" i="1"/>
  <c r="BV61" i="1"/>
  <c r="BT61" i="1"/>
  <c r="BR61" i="1"/>
  <c r="BP61" i="1"/>
  <c r="BN61" i="1"/>
  <c r="BL61" i="1"/>
  <c r="BJ61" i="1"/>
  <c r="BH61" i="1"/>
  <c r="BF61" i="1"/>
  <c r="BD61" i="1"/>
  <c r="BB61" i="1"/>
  <c r="AX61" i="1"/>
  <c r="AV61" i="1"/>
  <c r="AT61" i="1"/>
  <c r="AR61" i="1"/>
  <c r="AP61" i="1"/>
  <c r="AN61" i="1"/>
  <c r="AL61" i="1"/>
  <c r="AJ61" i="1"/>
  <c r="AH61" i="1"/>
  <c r="AF61" i="1"/>
  <c r="AD61" i="1"/>
  <c r="AB61" i="1"/>
  <c r="Z61" i="1"/>
  <c r="X61" i="1"/>
  <c r="V61" i="1"/>
  <c r="T61" i="1"/>
  <c r="R61" i="1"/>
  <c r="P61" i="1"/>
  <c r="N61" i="1"/>
  <c r="L61" i="1"/>
  <c r="J61" i="1"/>
  <c r="H61" i="1"/>
  <c r="F61" i="1"/>
  <c r="NM59" i="1"/>
  <c r="NK59" i="1"/>
  <c r="NI59" i="1"/>
  <c r="NG59" i="1"/>
  <c r="NE59" i="1"/>
  <c r="NC59" i="1"/>
  <c r="NA59" i="1"/>
  <c r="MY59" i="1"/>
  <c r="MW59" i="1"/>
  <c r="MU59" i="1"/>
  <c r="MS59" i="1"/>
  <c r="MQ59" i="1"/>
  <c r="MO59" i="1"/>
  <c r="MM59" i="1"/>
  <c r="MK59" i="1"/>
  <c r="MI59" i="1"/>
  <c r="MG59" i="1"/>
  <c r="ME59" i="1"/>
  <c r="MC59" i="1"/>
  <c r="MA59" i="1"/>
  <c r="LY59" i="1"/>
  <c r="LW59" i="1"/>
  <c r="LU59" i="1"/>
  <c r="LS59" i="1"/>
  <c r="LQ59" i="1"/>
  <c r="LO59" i="1"/>
  <c r="LM59" i="1"/>
  <c r="LK59" i="1"/>
  <c r="LI59" i="1"/>
  <c r="LG59" i="1"/>
  <c r="LE59" i="1"/>
  <c r="LC59" i="1"/>
  <c r="LA59" i="1"/>
  <c r="KY59" i="1"/>
  <c r="KW59" i="1"/>
  <c r="KU59" i="1"/>
  <c r="KS59" i="1"/>
  <c r="KQ59" i="1"/>
  <c r="KO59" i="1"/>
  <c r="KM59" i="1"/>
  <c r="KK59" i="1"/>
  <c r="KI59" i="1"/>
  <c r="KG59" i="1"/>
  <c r="KE59" i="1"/>
  <c r="KC59" i="1"/>
  <c r="KA59" i="1"/>
  <c r="JY59" i="1"/>
  <c r="JW59" i="1"/>
  <c r="JU59" i="1"/>
  <c r="JS59" i="1"/>
  <c r="JQ59" i="1"/>
  <c r="JO59" i="1"/>
  <c r="JM59" i="1"/>
  <c r="JK59" i="1"/>
  <c r="JI59" i="1"/>
  <c r="JG59" i="1"/>
  <c r="JE59" i="1"/>
  <c r="JC59" i="1"/>
  <c r="JA59" i="1"/>
  <c r="IY59" i="1"/>
  <c r="IW59" i="1"/>
  <c r="IU59" i="1"/>
  <c r="IS59" i="1"/>
  <c r="IQ59" i="1"/>
  <c r="IO59" i="1"/>
  <c r="IM59" i="1"/>
  <c r="IK59" i="1"/>
  <c r="II59" i="1"/>
  <c r="IG59" i="1"/>
  <c r="IE59" i="1"/>
  <c r="IC59" i="1"/>
  <c r="IA59" i="1"/>
  <c r="HY59" i="1"/>
  <c r="HW59" i="1"/>
  <c r="HU59" i="1"/>
  <c r="HS59" i="1"/>
  <c r="HQ59" i="1"/>
  <c r="HO59" i="1"/>
  <c r="HM59" i="1"/>
  <c r="HK59" i="1"/>
  <c r="HI59" i="1"/>
  <c r="HG59" i="1"/>
  <c r="HE59" i="1"/>
  <c r="HC59" i="1"/>
  <c r="HA59" i="1"/>
  <c r="GY59" i="1"/>
  <c r="GW59" i="1"/>
  <c r="GU59" i="1"/>
  <c r="GS59" i="1"/>
  <c r="GQ59" i="1"/>
  <c r="GO59" i="1"/>
  <c r="GM59" i="1"/>
  <c r="GK59" i="1"/>
  <c r="GI59" i="1"/>
  <c r="GG59" i="1"/>
  <c r="GE59" i="1"/>
  <c r="GC59" i="1"/>
  <c r="GA59" i="1"/>
  <c r="FY59" i="1"/>
  <c r="FW59" i="1"/>
  <c r="FU59" i="1"/>
  <c r="FS59" i="1"/>
  <c r="FQ59" i="1"/>
  <c r="FO59" i="1"/>
  <c r="FM59" i="1"/>
  <c r="FK59" i="1"/>
  <c r="FI59" i="1"/>
  <c r="FG59" i="1"/>
  <c r="FE59" i="1"/>
  <c r="FC59" i="1"/>
  <c r="FA59" i="1"/>
  <c r="EY59" i="1"/>
  <c r="EW59" i="1"/>
  <c r="EU59" i="1"/>
  <c r="ES59" i="1"/>
  <c r="EQ59" i="1"/>
  <c r="EO59" i="1"/>
  <c r="EM59" i="1"/>
  <c r="EK59" i="1"/>
  <c r="EI59" i="1"/>
  <c r="EG59" i="1"/>
  <c r="EE59" i="1"/>
  <c r="EC59" i="1"/>
  <c r="EA59" i="1"/>
  <c r="DY59" i="1"/>
  <c r="DW59" i="1"/>
  <c r="DU59" i="1"/>
  <c r="DS59" i="1"/>
  <c r="DQ59" i="1"/>
  <c r="DO59" i="1"/>
  <c r="DM59" i="1"/>
  <c r="DK59" i="1"/>
  <c r="DI59" i="1"/>
  <c r="DG59" i="1"/>
  <c r="DE59" i="1"/>
  <c r="DC59" i="1"/>
  <c r="DA59" i="1"/>
  <c r="CY59" i="1"/>
  <c r="CW59" i="1"/>
  <c r="CU59" i="1"/>
  <c r="CS59" i="1"/>
  <c r="CQ59" i="1"/>
  <c r="CO59" i="1"/>
  <c r="CM59" i="1"/>
  <c r="CE59" i="1"/>
  <c r="BY59" i="1"/>
  <c r="BW59" i="1"/>
  <c r="BU59" i="1"/>
  <c r="BS59" i="1"/>
  <c r="BQ59" i="1"/>
  <c r="BO59" i="1"/>
  <c r="BM59" i="1"/>
  <c r="BK59" i="1"/>
  <c r="BC59" i="1"/>
  <c r="BA59" i="1"/>
  <c r="AY59" i="1"/>
  <c r="AW59" i="1"/>
  <c r="AS59" i="1"/>
  <c r="AQ59" i="1"/>
  <c r="AO59" i="1"/>
  <c r="AM59" i="1"/>
  <c r="AK59" i="1"/>
  <c r="AI59" i="1"/>
  <c r="AG59" i="1"/>
  <c r="AE59" i="1"/>
  <c r="AA59" i="1"/>
  <c r="W59" i="1"/>
  <c r="U59" i="1"/>
  <c r="S59" i="1"/>
  <c r="Q59" i="1"/>
  <c r="O59" i="1"/>
  <c r="M59" i="1"/>
  <c r="K59" i="1"/>
  <c r="I59" i="1"/>
  <c r="G59" i="1"/>
  <c r="NN59" i="1"/>
  <c r="NL59" i="1"/>
  <c r="NJ59" i="1"/>
  <c r="NH59" i="1"/>
  <c r="NF59" i="1"/>
  <c r="ND59" i="1"/>
  <c r="NB59" i="1"/>
  <c r="MZ59" i="1"/>
  <c r="MX59" i="1"/>
  <c r="MV59" i="1"/>
  <c r="MT59" i="1"/>
  <c r="MR59" i="1"/>
  <c r="MP59" i="1"/>
  <c r="MN59" i="1"/>
  <c r="ML59" i="1"/>
  <c r="MJ59" i="1"/>
  <c r="MH59" i="1"/>
  <c r="MF59" i="1"/>
  <c r="MD59" i="1"/>
  <c r="MB59" i="1"/>
  <c r="LZ59" i="1"/>
  <c r="LX59" i="1"/>
  <c r="LV59" i="1"/>
  <c r="LT59" i="1"/>
  <c r="LR59" i="1"/>
  <c r="LP59" i="1"/>
  <c r="LN59" i="1"/>
  <c r="LL59" i="1"/>
  <c r="LJ59" i="1"/>
  <c r="LH59" i="1"/>
  <c r="LF59" i="1"/>
  <c r="LD59" i="1"/>
  <c r="LB59" i="1"/>
  <c r="KZ59" i="1"/>
  <c r="KX59" i="1"/>
  <c r="KV59" i="1"/>
  <c r="KT59" i="1"/>
  <c r="KR59" i="1"/>
  <c r="KP59" i="1"/>
  <c r="KN59" i="1"/>
  <c r="KL59" i="1"/>
  <c r="KJ59" i="1"/>
  <c r="KH59" i="1"/>
  <c r="KF59" i="1"/>
  <c r="KD59" i="1"/>
  <c r="KB59" i="1"/>
  <c r="JZ59" i="1"/>
  <c r="JX59" i="1"/>
  <c r="JV59" i="1"/>
  <c r="JT59" i="1"/>
  <c r="JR59" i="1"/>
  <c r="JP59" i="1"/>
  <c r="JN59" i="1"/>
  <c r="JL59" i="1"/>
  <c r="JJ59" i="1"/>
  <c r="JH59" i="1"/>
  <c r="JF59" i="1"/>
  <c r="JD59" i="1"/>
  <c r="JB59" i="1"/>
  <c r="IZ59" i="1"/>
  <c r="IX59" i="1"/>
  <c r="IV59" i="1"/>
  <c r="IT59" i="1"/>
  <c r="IR59" i="1"/>
  <c r="IP59" i="1"/>
  <c r="IN59" i="1"/>
  <c r="IL59" i="1"/>
  <c r="IJ59" i="1"/>
  <c r="IH59" i="1"/>
  <c r="IF59" i="1"/>
  <c r="ID59" i="1"/>
  <c r="IB59" i="1"/>
  <c r="HZ59" i="1"/>
  <c r="HX59" i="1"/>
  <c r="HV59" i="1"/>
  <c r="HT59" i="1"/>
  <c r="HR59" i="1"/>
  <c r="HP59" i="1"/>
  <c r="HN59" i="1"/>
  <c r="HL59" i="1"/>
  <c r="HJ59" i="1"/>
  <c r="HH59" i="1"/>
  <c r="HF59" i="1"/>
  <c r="HD59" i="1"/>
  <c r="HB59" i="1"/>
  <c r="GZ59" i="1"/>
  <c r="GX59" i="1"/>
  <c r="GV59" i="1"/>
  <c r="GT59" i="1"/>
  <c r="GR59" i="1"/>
  <c r="GP59" i="1"/>
  <c r="GN59" i="1"/>
  <c r="GL59" i="1"/>
  <c r="GJ59" i="1"/>
  <c r="GH59" i="1"/>
  <c r="GF59" i="1"/>
  <c r="GD59" i="1"/>
  <c r="GB59" i="1"/>
  <c r="FZ59" i="1"/>
  <c r="FX59" i="1"/>
  <c r="FV59" i="1"/>
  <c r="FT59" i="1"/>
  <c r="FR59" i="1"/>
  <c r="FP59" i="1"/>
  <c r="FN59" i="1"/>
  <c r="FL59" i="1"/>
  <c r="FJ59" i="1"/>
  <c r="FH59" i="1"/>
  <c r="FF59" i="1"/>
  <c r="FD59" i="1"/>
  <c r="FB59" i="1"/>
  <c r="EZ59" i="1"/>
  <c r="EX59" i="1"/>
  <c r="EV59" i="1"/>
  <c r="ET59" i="1"/>
  <c r="ER59" i="1"/>
  <c r="EP59" i="1"/>
  <c r="EN59" i="1"/>
  <c r="EL59" i="1"/>
  <c r="EJ59" i="1"/>
  <c r="EH59" i="1"/>
  <c r="EF59" i="1"/>
  <c r="ED59" i="1"/>
  <c r="EB59" i="1"/>
  <c r="DZ59" i="1"/>
  <c r="DX59" i="1"/>
  <c r="DV59" i="1"/>
  <c r="DT59" i="1"/>
  <c r="DR59" i="1"/>
  <c r="DP59" i="1"/>
  <c r="DN59" i="1"/>
  <c r="DL59" i="1"/>
  <c r="DJ59" i="1"/>
  <c r="DH59" i="1"/>
  <c r="DF59" i="1"/>
  <c r="DD59" i="1"/>
  <c r="DB59" i="1"/>
  <c r="CZ59" i="1"/>
  <c r="CX59" i="1"/>
  <c r="CV59" i="1"/>
  <c r="CT59" i="1"/>
  <c r="CR59" i="1"/>
  <c r="CP59" i="1"/>
  <c r="CN59" i="1"/>
  <c r="CL59" i="1"/>
  <c r="CF59" i="1"/>
  <c r="CD59" i="1"/>
  <c r="BZ59" i="1"/>
  <c r="BX59" i="1"/>
  <c r="BV59" i="1"/>
  <c r="BT59" i="1"/>
  <c r="BR59" i="1"/>
  <c r="BP59" i="1"/>
  <c r="BN59" i="1"/>
  <c r="BL59" i="1"/>
  <c r="BJ59" i="1"/>
  <c r="BD59" i="1"/>
  <c r="BB59" i="1"/>
  <c r="AZ59" i="1"/>
  <c r="AX59" i="1"/>
  <c r="AV59" i="1"/>
  <c r="AT59" i="1"/>
  <c r="AR59" i="1"/>
  <c r="AP59" i="1"/>
  <c r="AN59" i="1"/>
  <c r="AL59" i="1"/>
  <c r="AJ59" i="1"/>
  <c r="AH59" i="1"/>
  <c r="AF59" i="1"/>
  <c r="AB59" i="1"/>
  <c r="Z59" i="1"/>
  <c r="V59" i="1"/>
  <c r="T59" i="1"/>
  <c r="R59" i="1"/>
  <c r="P59" i="1"/>
  <c r="N59" i="1"/>
  <c r="L59" i="1"/>
  <c r="J59" i="1"/>
  <c r="H59" i="1"/>
  <c r="F59" i="1"/>
  <c r="NM57" i="1"/>
  <c r="NK57" i="1"/>
  <c r="NI57" i="1"/>
  <c r="NG57" i="1"/>
  <c r="NE57" i="1"/>
  <c r="NC57" i="1"/>
  <c r="NA57" i="1"/>
  <c r="MY57" i="1"/>
  <c r="MW57" i="1"/>
  <c r="MU57" i="1"/>
  <c r="MS57" i="1"/>
  <c r="MQ57" i="1"/>
  <c r="MO57" i="1"/>
  <c r="MM57" i="1"/>
  <c r="MK57" i="1"/>
  <c r="MI57" i="1"/>
  <c r="MG57" i="1"/>
  <c r="ME57" i="1"/>
  <c r="MC57" i="1"/>
  <c r="MA57" i="1"/>
  <c r="LY57" i="1"/>
  <c r="LW57" i="1"/>
  <c r="LU57" i="1"/>
  <c r="LS57" i="1"/>
  <c r="LQ57" i="1"/>
  <c r="LO57" i="1"/>
  <c r="LM57" i="1"/>
  <c r="LK57" i="1"/>
  <c r="LI57" i="1"/>
  <c r="LG57" i="1"/>
  <c r="LE57" i="1"/>
  <c r="LC57" i="1"/>
  <c r="LA57" i="1"/>
  <c r="KY57" i="1"/>
  <c r="KW57" i="1"/>
  <c r="KU57" i="1"/>
  <c r="KS57" i="1"/>
  <c r="KQ57" i="1"/>
  <c r="KO57" i="1"/>
  <c r="KM57" i="1"/>
  <c r="KK57" i="1"/>
  <c r="KI57" i="1"/>
  <c r="KG57" i="1"/>
  <c r="KE57" i="1"/>
  <c r="KC57" i="1"/>
  <c r="KA57" i="1"/>
  <c r="JY57" i="1"/>
  <c r="JW57" i="1"/>
  <c r="JU57" i="1"/>
  <c r="JS57" i="1"/>
  <c r="JQ57" i="1"/>
  <c r="JO57" i="1"/>
  <c r="JM57" i="1"/>
  <c r="JK57" i="1"/>
  <c r="JI57" i="1"/>
  <c r="JG57" i="1"/>
  <c r="JE57" i="1"/>
  <c r="JC57" i="1"/>
  <c r="JA57" i="1"/>
  <c r="IY57" i="1"/>
  <c r="IW57" i="1"/>
  <c r="IU57" i="1"/>
  <c r="IS57" i="1"/>
  <c r="IQ57" i="1"/>
  <c r="IO57" i="1"/>
  <c r="IM57" i="1"/>
  <c r="IK57" i="1"/>
  <c r="II57" i="1"/>
  <c r="IG57" i="1"/>
  <c r="IE57" i="1"/>
  <c r="IC57" i="1"/>
  <c r="IA57" i="1"/>
  <c r="HY57" i="1"/>
  <c r="HW57" i="1"/>
  <c r="HU57" i="1"/>
  <c r="HS57" i="1"/>
  <c r="HQ57" i="1"/>
  <c r="HO57" i="1"/>
  <c r="HM57" i="1"/>
  <c r="HK57" i="1"/>
  <c r="HI57" i="1"/>
  <c r="HG57" i="1"/>
  <c r="HE57" i="1"/>
  <c r="HC57" i="1"/>
  <c r="HA57" i="1"/>
  <c r="GY57" i="1"/>
  <c r="GW57" i="1"/>
  <c r="GU57" i="1"/>
  <c r="GS57" i="1"/>
  <c r="GQ57" i="1"/>
  <c r="GO57" i="1"/>
  <c r="GM57" i="1"/>
  <c r="GK57" i="1"/>
  <c r="GI57" i="1"/>
  <c r="GG57" i="1"/>
  <c r="GE57" i="1"/>
  <c r="GC57" i="1"/>
  <c r="GA57" i="1"/>
  <c r="FY57" i="1"/>
  <c r="FW57" i="1"/>
  <c r="FU57" i="1"/>
  <c r="FS57" i="1"/>
  <c r="FQ57" i="1"/>
  <c r="FO57" i="1"/>
  <c r="FM57" i="1"/>
  <c r="FK57" i="1"/>
  <c r="FI57" i="1"/>
  <c r="FG57" i="1"/>
  <c r="FE57" i="1"/>
  <c r="FC57" i="1"/>
  <c r="FA57" i="1"/>
  <c r="EY57" i="1"/>
  <c r="EW57" i="1"/>
  <c r="EU57" i="1"/>
  <c r="ES57" i="1"/>
  <c r="EQ57" i="1"/>
  <c r="EO57" i="1"/>
  <c r="EM57" i="1"/>
  <c r="EK57" i="1"/>
  <c r="EI57" i="1"/>
  <c r="EG57" i="1"/>
  <c r="EE57" i="1"/>
  <c r="EC57" i="1"/>
  <c r="EA57" i="1"/>
  <c r="DY57" i="1"/>
  <c r="DW57" i="1"/>
  <c r="DU57" i="1"/>
  <c r="DS57" i="1"/>
  <c r="DQ57" i="1"/>
  <c r="DO57" i="1"/>
  <c r="DM57" i="1"/>
  <c r="DK57" i="1"/>
  <c r="DI57" i="1"/>
  <c r="DG57" i="1"/>
  <c r="DE57" i="1"/>
  <c r="DC57" i="1"/>
  <c r="DA57" i="1"/>
  <c r="CY57" i="1"/>
  <c r="CW57" i="1"/>
  <c r="CU57" i="1"/>
  <c r="CS57" i="1"/>
  <c r="CQ57" i="1"/>
  <c r="CO57" i="1"/>
  <c r="CM57" i="1"/>
  <c r="CK57" i="1"/>
  <c r="CI57" i="1"/>
  <c r="CG57" i="1"/>
  <c r="CE57" i="1"/>
  <c r="CC57" i="1"/>
  <c r="CA57" i="1"/>
  <c r="BY57" i="1"/>
  <c r="BW57" i="1"/>
  <c r="BU57" i="1"/>
  <c r="BS57" i="1"/>
  <c r="BQ57" i="1"/>
  <c r="BO57" i="1"/>
  <c r="BM57" i="1"/>
  <c r="BK57" i="1"/>
  <c r="BE57" i="1"/>
  <c r="BC57" i="1"/>
  <c r="BA57" i="1"/>
  <c r="AY57" i="1"/>
  <c r="AW57" i="1"/>
  <c r="AU57" i="1"/>
  <c r="AS57" i="1"/>
  <c r="AQ57" i="1"/>
  <c r="AO57" i="1"/>
  <c r="AM57" i="1"/>
  <c r="AK57" i="1"/>
  <c r="AI57" i="1"/>
  <c r="AG57" i="1"/>
  <c r="AE57" i="1"/>
  <c r="AC57" i="1"/>
  <c r="AA57" i="1"/>
  <c r="Y57" i="1"/>
  <c r="W57" i="1"/>
  <c r="U57" i="1"/>
  <c r="S57" i="1"/>
  <c r="Q57" i="1"/>
  <c r="O57" i="1"/>
  <c r="M57" i="1"/>
  <c r="K57" i="1"/>
  <c r="I57" i="1"/>
  <c r="G57" i="1"/>
  <c r="NN57" i="1"/>
  <c r="NL57" i="1"/>
  <c r="NJ57" i="1"/>
  <c r="NH57" i="1"/>
  <c r="NF57" i="1"/>
  <c r="ND57" i="1"/>
  <c r="NB57" i="1"/>
  <c r="MZ57" i="1"/>
  <c r="MX57" i="1"/>
  <c r="MV57" i="1"/>
  <c r="MT57" i="1"/>
  <c r="MR57" i="1"/>
  <c r="MP57" i="1"/>
  <c r="MN57" i="1"/>
  <c r="ML57" i="1"/>
  <c r="MJ57" i="1"/>
  <c r="MH57" i="1"/>
  <c r="MF57" i="1"/>
  <c r="MD57" i="1"/>
  <c r="MB57" i="1"/>
  <c r="LZ57" i="1"/>
  <c r="LX57" i="1"/>
  <c r="LV57" i="1"/>
  <c r="LT57" i="1"/>
  <c r="LR57" i="1"/>
  <c r="LP57" i="1"/>
  <c r="LN57" i="1"/>
  <c r="LL57" i="1"/>
  <c r="LJ57" i="1"/>
  <c r="LH57" i="1"/>
  <c r="LF57" i="1"/>
  <c r="LD57" i="1"/>
  <c r="LB57" i="1"/>
  <c r="KZ57" i="1"/>
  <c r="KX57" i="1"/>
  <c r="KV57" i="1"/>
  <c r="KT57" i="1"/>
  <c r="KR57" i="1"/>
  <c r="KP57" i="1"/>
  <c r="KN57" i="1"/>
  <c r="KL57" i="1"/>
  <c r="KJ57" i="1"/>
  <c r="KH57" i="1"/>
  <c r="KF57" i="1"/>
  <c r="KD57" i="1"/>
  <c r="KB57" i="1"/>
  <c r="JZ57" i="1"/>
  <c r="JX57" i="1"/>
  <c r="JV57" i="1"/>
  <c r="JT57" i="1"/>
  <c r="JR57" i="1"/>
  <c r="JP57" i="1"/>
  <c r="JN57" i="1"/>
  <c r="JL57" i="1"/>
  <c r="JJ57" i="1"/>
  <c r="JH57" i="1"/>
  <c r="JF57" i="1"/>
  <c r="JD57" i="1"/>
  <c r="JB57" i="1"/>
  <c r="IZ57" i="1"/>
  <c r="IX57" i="1"/>
  <c r="IV57" i="1"/>
  <c r="IT57" i="1"/>
  <c r="IR57" i="1"/>
  <c r="IP57" i="1"/>
  <c r="IN57" i="1"/>
  <c r="IL57" i="1"/>
  <c r="IJ57" i="1"/>
  <c r="IH57" i="1"/>
  <c r="IF57" i="1"/>
  <c r="ID57" i="1"/>
  <c r="IB57" i="1"/>
  <c r="HZ57" i="1"/>
  <c r="HX57" i="1"/>
  <c r="HV57" i="1"/>
  <c r="HT57" i="1"/>
  <c r="HR57" i="1"/>
  <c r="HP57" i="1"/>
  <c r="HN57" i="1"/>
  <c r="HL57" i="1"/>
  <c r="HJ57" i="1"/>
  <c r="HH57" i="1"/>
  <c r="HF57" i="1"/>
  <c r="HD57" i="1"/>
  <c r="HB57" i="1"/>
  <c r="GZ57" i="1"/>
  <c r="GX57" i="1"/>
  <c r="GV57" i="1"/>
  <c r="GT57" i="1"/>
  <c r="GR57" i="1"/>
  <c r="GP57" i="1"/>
  <c r="GN57" i="1"/>
  <c r="GL57" i="1"/>
  <c r="GJ57" i="1"/>
  <c r="GH57" i="1"/>
  <c r="GF57" i="1"/>
  <c r="GD57" i="1"/>
  <c r="GB57" i="1"/>
  <c r="FZ57" i="1"/>
  <c r="FX57" i="1"/>
  <c r="FV57" i="1"/>
  <c r="FT57" i="1"/>
  <c r="FR57" i="1"/>
  <c r="FP57" i="1"/>
  <c r="FN57" i="1"/>
  <c r="FL57" i="1"/>
  <c r="FJ57" i="1"/>
  <c r="FH57" i="1"/>
  <c r="FF57" i="1"/>
  <c r="FD57" i="1"/>
  <c r="FB57" i="1"/>
  <c r="EZ57" i="1"/>
  <c r="EX57" i="1"/>
  <c r="EV57" i="1"/>
  <c r="ET57" i="1"/>
  <c r="ER57" i="1"/>
  <c r="EP57" i="1"/>
  <c r="EN57" i="1"/>
  <c r="EL57" i="1"/>
  <c r="EJ57" i="1"/>
  <c r="EH57" i="1"/>
  <c r="EF57" i="1"/>
  <c r="ED57" i="1"/>
  <c r="EB57" i="1"/>
  <c r="DZ57" i="1"/>
  <c r="DX57" i="1"/>
  <c r="DV57" i="1"/>
  <c r="DT57" i="1"/>
  <c r="DR57" i="1"/>
  <c r="DP57" i="1"/>
  <c r="DN57" i="1"/>
  <c r="DL57" i="1"/>
  <c r="DJ57" i="1"/>
  <c r="DH57" i="1"/>
  <c r="DF57" i="1"/>
  <c r="DD57" i="1"/>
  <c r="DB57" i="1"/>
  <c r="CZ57" i="1"/>
  <c r="CX57" i="1"/>
  <c r="CV57" i="1"/>
  <c r="CT57" i="1"/>
  <c r="CR57" i="1"/>
  <c r="CP57" i="1"/>
  <c r="CN57" i="1"/>
  <c r="CL57" i="1"/>
  <c r="CJ57" i="1"/>
  <c r="CH57" i="1"/>
  <c r="CF57" i="1"/>
  <c r="CD57" i="1"/>
  <c r="CB57" i="1"/>
  <c r="BZ57" i="1"/>
  <c r="BX57" i="1"/>
  <c r="BV57" i="1"/>
  <c r="BT57" i="1"/>
  <c r="BR57" i="1"/>
  <c r="BP57" i="1"/>
  <c r="BN57" i="1"/>
  <c r="BL57" i="1"/>
  <c r="BJ57" i="1"/>
  <c r="BF57" i="1"/>
  <c r="BD57" i="1"/>
  <c r="BB57" i="1"/>
  <c r="AZ57" i="1"/>
  <c r="AX57" i="1"/>
  <c r="AV57" i="1"/>
  <c r="AT57" i="1"/>
  <c r="AR57" i="1"/>
  <c r="AP57" i="1"/>
  <c r="AN57" i="1"/>
  <c r="AL57" i="1"/>
  <c r="AJ57" i="1"/>
  <c r="AH57" i="1"/>
  <c r="AF57" i="1"/>
  <c r="AD57" i="1"/>
  <c r="AB57" i="1"/>
  <c r="Z57" i="1"/>
  <c r="X57" i="1"/>
  <c r="V57" i="1"/>
  <c r="T57" i="1"/>
  <c r="R57" i="1"/>
  <c r="P57" i="1"/>
  <c r="N57" i="1"/>
  <c r="L57" i="1"/>
  <c r="J57" i="1"/>
  <c r="H57" i="1"/>
  <c r="F57" i="1"/>
  <c r="NM55" i="1"/>
  <c r="NK55" i="1"/>
  <c r="NI55" i="1"/>
  <c r="NG55" i="1"/>
  <c r="NE55" i="1"/>
  <c r="NC55" i="1"/>
  <c r="NA55" i="1"/>
  <c r="MY55" i="1"/>
  <c r="MW55" i="1"/>
  <c r="MU55" i="1"/>
  <c r="MS55" i="1"/>
  <c r="MQ55" i="1"/>
  <c r="MO55" i="1"/>
  <c r="MM55" i="1"/>
  <c r="MK55" i="1"/>
  <c r="MI55" i="1"/>
  <c r="MG55" i="1"/>
  <c r="ME55" i="1"/>
  <c r="MC55" i="1"/>
  <c r="MA55" i="1"/>
  <c r="LY55" i="1"/>
  <c r="LW55" i="1"/>
  <c r="LU55" i="1"/>
  <c r="LS55" i="1"/>
  <c r="LQ55" i="1"/>
  <c r="LO55" i="1"/>
  <c r="LM55" i="1"/>
  <c r="LK55" i="1"/>
  <c r="LI55" i="1"/>
  <c r="LG55" i="1"/>
  <c r="LE55" i="1"/>
  <c r="LC55" i="1"/>
  <c r="LA55" i="1"/>
  <c r="KY55" i="1"/>
  <c r="KW55" i="1"/>
  <c r="KU55" i="1"/>
  <c r="KS55" i="1"/>
  <c r="KQ55" i="1"/>
  <c r="KO55" i="1"/>
  <c r="KM55" i="1"/>
  <c r="KK55" i="1"/>
  <c r="KI55" i="1"/>
  <c r="KG55" i="1"/>
  <c r="KE55" i="1"/>
  <c r="KC55" i="1"/>
  <c r="KA55" i="1"/>
  <c r="JY55" i="1"/>
  <c r="JW55" i="1"/>
  <c r="JU55" i="1"/>
  <c r="JS55" i="1"/>
  <c r="JQ55" i="1"/>
  <c r="JO55" i="1"/>
  <c r="JM55" i="1"/>
  <c r="JK55" i="1"/>
  <c r="JI55" i="1"/>
  <c r="JG55" i="1"/>
  <c r="JE55" i="1"/>
  <c r="JC55" i="1"/>
  <c r="JA55" i="1"/>
  <c r="IY55" i="1"/>
  <c r="IW55" i="1"/>
  <c r="IU55" i="1"/>
  <c r="IS55" i="1"/>
  <c r="IQ55" i="1"/>
  <c r="IO55" i="1"/>
  <c r="IM55" i="1"/>
  <c r="IK55" i="1"/>
  <c r="II55" i="1"/>
  <c r="IG55" i="1"/>
  <c r="IE55" i="1"/>
  <c r="IC55" i="1"/>
  <c r="IA55" i="1"/>
  <c r="HY55" i="1"/>
  <c r="HW55" i="1"/>
  <c r="HU55" i="1"/>
  <c r="HS55" i="1"/>
  <c r="HQ55" i="1"/>
  <c r="HO55" i="1"/>
  <c r="HM55" i="1"/>
  <c r="HK55" i="1"/>
  <c r="HI55" i="1"/>
  <c r="HG55" i="1"/>
  <c r="HE55" i="1"/>
  <c r="HC55" i="1"/>
  <c r="HA55" i="1"/>
  <c r="GY55" i="1"/>
  <c r="GW55" i="1"/>
  <c r="GU55" i="1"/>
  <c r="GS55" i="1"/>
  <c r="GQ55" i="1"/>
  <c r="GO55" i="1"/>
  <c r="GM55" i="1"/>
  <c r="GK55" i="1"/>
  <c r="GI55" i="1"/>
  <c r="GG55" i="1"/>
  <c r="GE55" i="1"/>
  <c r="GC55" i="1"/>
  <c r="GA55" i="1"/>
  <c r="FY55" i="1"/>
  <c r="FW55" i="1"/>
  <c r="FU55" i="1"/>
  <c r="FS55" i="1"/>
  <c r="FQ55" i="1"/>
  <c r="FO55" i="1"/>
  <c r="FM55" i="1"/>
  <c r="FK55" i="1"/>
  <c r="FI55" i="1"/>
  <c r="FG55" i="1"/>
  <c r="FE55" i="1"/>
  <c r="FC55" i="1"/>
  <c r="FA55" i="1"/>
  <c r="EY55" i="1"/>
  <c r="EW55" i="1"/>
  <c r="EU55" i="1"/>
  <c r="ES55" i="1"/>
  <c r="EQ55" i="1"/>
  <c r="EO55" i="1"/>
  <c r="EM55" i="1"/>
  <c r="EK55" i="1"/>
  <c r="EI55" i="1"/>
  <c r="EG55" i="1"/>
  <c r="EE55" i="1"/>
  <c r="EC55" i="1"/>
  <c r="EA55" i="1"/>
  <c r="DY55" i="1"/>
  <c r="DW55" i="1"/>
  <c r="DU55" i="1"/>
  <c r="DS55" i="1"/>
  <c r="DQ55" i="1"/>
  <c r="DO55" i="1"/>
  <c r="DM55" i="1"/>
  <c r="DK55" i="1"/>
  <c r="DI55" i="1"/>
  <c r="DG55" i="1"/>
  <c r="DE55" i="1"/>
  <c r="DC55" i="1"/>
  <c r="DA55" i="1"/>
  <c r="CY55" i="1"/>
  <c r="CW55" i="1"/>
  <c r="CU55" i="1"/>
  <c r="CS55" i="1"/>
  <c r="CQ55" i="1"/>
  <c r="CO55" i="1"/>
  <c r="CM55" i="1"/>
  <c r="CK55" i="1"/>
  <c r="CI55" i="1"/>
  <c r="CG55" i="1"/>
  <c r="CE55" i="1"/>
  <c r="CC55" i="1"/>
  <c r="CA55" i="1"/>
  <c r="BY55" i="1"/>
  <c r="BW55" i="1"/>
  <c r="BU55" i="1"/>
  <c r="BS55" i="1"/>
  <c r="BQ55" i="1"/>
  <c r="BO55" i="1"/>
  <c r="BM55" i="1"/>
  <c r="BK55" i="1"/>
  <c r="BG55" i="1"/>
  <c r="BE55" i="1"/>
  <c r="BC55" i="1"/>
  <c r="BA55" i="1"/>
  <c r="AY55" i="1"/>
  <c r="AW55" i="1"/>
  <c r="AU55" i="1"/>
  <c r="AS55" i="1"/>
  <c r="AQ55" i="1"/>
  <c r="AO55" i="1"/>
  <c r="AM55" i="1"/>
  <c r="AK55" i="1"/>
  <c r="AI55" i="1"/>
  <c r="AG55" i="1"/>
  <c r="AE55" i="1"/>
  <c r="AC55" i="1"/>
  <c r="AA55" i="1"/>
  <c r="Y55" i="1"/>
  <c r="W55" i="1"/>
  <c r="U55" i="1"/>
  <c r="S55" i="1"/>
  <c r="Q55" i="1"/>
  <c r="O55" i="1"/>
  <c r="M55" i="1"/>
  <c r="K55" i="1"/>
  <c r="I55" i="1"/>
  <c r="G55" i="1"/>
  <c r="NN55" i="1"/>
  <c r="NL55" i="1"/>
  <c r="NJ55" i="1"/>
  <c r="NH55" i="1"/>
  <c r="NF55" i="1"/>
  <c r="ND55" i="1"/>
  <c r="NB55" i="1"/>
  <c r="MZ55" i="1"/>
  <c r="MX55" i="1"/>
  <c r="MV55" i="1"/>
  <c r="MT55" i="1"/>
  <c r="MR55" i="1"/>
  <c r="MP55" i="1"/>
  <c r="MN55" i="1"/>
  <c r="ML55" i="1"/>
  <c r="MJ55" i="1"/>
  <c r="MH55" i="1"/>
  <c r="MF55" i="1"/>
  <c r="MD55" i="1"/>
  <c r="MB55" i="1"/>
  <c r="LZ55" i="1"/>
  <c r="LX55" i="1"/>
  <c r="LV55" i="1"/>
  <c r="LT55" i="1"/>
  <c r="LR55" i="1"/>
  <c r="LP55" i="1"/>
  <c r="LN55" i="1"/>
  <c r="LL55" i="1"/>
  <c r="LJ55" i="1"/>
  <c r="LH55" i="1"/>
  <c r="LF55" i="1"/>
  <c r="LD55" i="1"/>
  <c r="LB55" i="1"/>
  <c r="KZ55" i="1"/>
  <c r="KX55" i="1"/>
  <c r="KV55" i="1"/>
  <c r="KT55" i="1"/>
  <c r="KR55" i="1"/>
  <c r="KP55" i="1"/>
  <c r="KN55" i="1"/>
  <c r="KL55" i="1"/>
  <c r="KJ55" i="1"/>
  <c r="KH55" i="1"/>
  <c r="KF55" i="1"/>
  <c r="KD55" i="1"/>
  <c r="KB55" i="1"/>
  <c r="JZ55" i="1"/>
  <c r="JX55" i="1"/>
  <c r="JV55" i="1"/>
  <c r="JT55" i="1"/>
  <c r="JR55" i="1"/>
  <c r="JP55" i="1"/>
  <c r="JN55" i="1"/>
  <c r="JL55" i="1"/>
  <c r="JJ55" i="1"/>
  <c r="JH55" i="1"/>
  <c r="JF55" i="1"/>
  <c r="JD55" i="1"/>
  <c r="JB55" i="1"/>
  <c r="IZ55" i="1"/>
  <c r="IX55" i="1"/>
  <c r="IV55" i="1"/>
  <c r="IT55" i="1"/>
  <c r="IR55" i="1"/>
  <c r="IP55" i="1"/>
  <c r="IN55" i="1"/>
  <c r="IL55" i="1"/>
  <c r="IJ55" i="1"/>
  <c r="IH55" i="1"/>
  <c r="IF55" i="1"/>
  <c r="ID55" i="1"/>
  <c r="IB55" i="1"/>
  <c r="HZ55" i="1"/>
  <c r="HX55" i="1"/>
  <c r="HV55" i="1"/>
  <c r="HT55" i="1"/>
  <c r="HR55" i="1"/>
  <c r="HP55" i="1"/>
  <c r="HN55" i="1"/>
  <c r="HL55" i="1"/>
  <c r="HJ55" i="1"/>
  <c r="HH55" i="1"/>
  <c r="HF55" i="1"/>
  <c r="HD55" i="1"/>
  <c r="HB55" i="1"/>
  <c r="GZ55" i="1"/>
  <c r="GX55" i="1"/>
  <c r="GV55" i="1"/>
  <c r="GT55" i="1"/>
  <c r="GR55" i="1"/>
  <c r="GP55" i="1"/>
  <c r="GN55" i="1"/>
  <c r="GL55" i="1"/>
  <c r="GJ55" i="1"/>
  <c r="GH55" i="1"/>
  <c r="GF55" i="1"/>
  <c r="GD55" i="1"/>
  <c r="GB55" i="1"/>
  <c r="FZ55" i="1"/>
  <c r="FX55" i="1"/>
  <c r="FV55" i="1"/>
  <c r="FT55" i="1"/>
  <c r="FR55" i="1"/>
  <c r="FP55" i="1"/>
  <c r="FN55" i="1"/>
  <c r="FL55" i="1"/>
  <c r="FJ55" i="1"/>
  <c r="FH55" i="1"/>
  <c r="FF55" i="1"/>
  <c r="FD55" i="1"/>
  <c r="FB55" i="1"/>
  <c r="EZ55" i="1"/>
  <c r="EX55" i="1"/>
  <c r="EV55" i="1"/>
  <c r="ET55" i="1"/>
  <c r="ER55" i="1"/>
  <c r="EP55" i="1"/>
  <c r="EN55" i="1"/>
  <c r="EL55" i="1"/>
  <c r="EJ55" i="1"/>
  <c r="EH55" i="1"/>
  <c r="EF55" i="1"/>
  <c r="ED55" i="1"/>
  <c r="EB55" i="1"/>
  <c r="DZ55" i="1"/>
  <c r="DX55" i="1"/>
  <c r="DV55" i="1"/>
  <c r="DT55" i="1"/>
  <c r="DR55" i="1"/>
  <c r="DP55" i="1"/>
  <c r="DN55" i="1"/>
  <c r="DL55" i="1"/>
  <c r="DJ55" i="1"/>
  <c r="DH55" i="1"/>
  <c r="DF55" i="1"/>
  <c r="DD55" i="1"/>
  <c r="DB55" i="1"/>
  <c r="CZ55" i="1"/>
  <c r="CX55" i="1"/>
  <c r="CV55" i="1"/>
  <c r="CT55" i="1"/>
  <c r="CR55" i="1"/>
  <c r="CP55" i="1"/>
  <c r="CN55" i="1"/>
  <c r="CL55" i="1"/>
  <c r="CJ55" i="1"/>
  <c r="CH55" i="1"/>
  <c r="CF55" i="1"/>
  <c r="CD55" i="1"/>
  <c r="CB55" i="1"/>
  <c r="BZ55" i="1"/>
  <c r="BX55" i="1"/>
  <c r="BV55" i="1"/>
  <c r="BT55" i="1"/>
  <c r="BR55" i="1"/>
  <c r="BP55" i="1"/>
  <c r="BN55" i="1"/>
  <c r="BL55" i="1"/>
  <c r="BJ55" i="1"/>
  <c r="BH55" i="1"/>
  <c r="BD55" i="1"/>
  <c r="BB55" i="1"/>
  <c r="AZ55" i="1"/>
  <c r="AX55" i="1"/>
  <c r="AV55" i="1"/>
  <c r="AT55" i="1"/>
  <c r="AR55" i="1"/>
  <c r="AP55" i="1"/>
  <c r="AN55" i="1"/>
  <c r="AL55" i="1"/>
  <c r="AJ55" i="1"/>
  <c r="AH55" i="1"/>
  <c r="AF55" i="1"/>
  <c r="AD55" i="1"/>
  <c r="AB55" i="1"/>
  <c r="Z55" i="1"/>
  <c r="X55" i="1"/>
  <c r="V55" i="1"/>
  <c r="T55" i="1"/>
  <c r="R55" i="1"/>
  <c r="P55" i="1"/>
  <c r="N55" i="1"/>
  <c r="L55" i="1"/>
  <c r="J55" i="1"/>
  <c r="H55" i="1"/>
  <c r="F55" i="1"/>
  <c r="NL53" i="1"/>
  <c r="NJ53" i="1"/>
  <c r="NH53" i="1"/>
  <c r="NF53" i="1"/>
  <c r="ND53" i="1"/>
  <c r="NB53" i="1"/>
  <c r="MZ53" i="1"/>
  <c r="MX53" i="1"/>
  <c r="MV53" i="1"/>
  <c r="MT53" i="1"/>
  <c r="MR53" i="1"/>
  <c r="MP53" i="1"/>
  <c r="MN53" i="1"/>
  <c r="ML53" i="1"/>
  <c r="MJ53" i="1"/>
  <c r="MH53" i="1"/>
  <c r="MF53" i="1"/>
  <c r="MD53" i="1"/>
  <c r="MB53" i="1"/>
  <c r="LZ53" i="1"/>
  <c r="LX53" i="1"/>
  <c r="LV53" i="1"/>
  <c r="LT53" i="1"/>
  <c r="LR53" i="1"/>
  <c r="LP53" i="1"/>
  <c r="LN53" i="1"/>
  <c r="LL53" i="1"/>
  <c r="LJ53" i="1"/>
  <c r="LH53" i="1"/>
  <c r="LF53" i="1"/>
  <c r="LD53" i="1"/>
  <c r="LB53" i="1"/>
  <c r="KZ53" i="1"/>
  <c r="KX53" i="1"/>
  <c r="KV53" i="1"/>
  <c r="KT53" i="1"/>
  <c r="KR53" i="1"/>
  <c r="KP53" i="1"/>
  <c r="KN53" i="1"/>
  <c r="KL53" i="1"/>
  <c r="KJ53" i="1"/>
  <c r="KH53" i="1"/>
  <c r="KF53" i="1"/>
  <c r="KD53" i="1"/>
  <c r="KB53" i="1"/>
  <c r="JZ53" i="1"/>
  <c r="JX53" i="1"/>
  <c r="JV53" i="1"/>
  <c r="JT53" i="1"/>
  <c r="JR53" i="1"/>
  <c r="JP53" i="1"/>
  <c r="JN53" i="1"/>
  <c r="JL53" i="1"/>
  <c r="JJ53" i="1"/>
  <c r="JH53" i="1"/>
  <c r="JF53" i="1"/>
  <c r="JD53" i="1"/>
  <c r="JB53" i="1"/>
  <c r="IZ53" i="1"/>
  <c r="IX53" i="1"/>
  <c r="IV53" i="1"/>
  <c r="IT53" i="1"/>
  <c r="IR53" i="1"/>
  <c r="IP53" i="1"/>
  <c r="IN53" i="1"/>
  <c r="IL53" i="1"/>
  <c r="IJ53" i="1"/>
  <c r="IH53" i="1"/>
  <c r="IF53" i="1"/>
  <c r="ID53" i="1"/>
  <c r="IB53" i="1"/>
  <c r="HZ53" i="1"/>
  <c r="HX53" i="1"/>
  <c r="HV53" i="1"/>
  <c r="HT53" i="1"/>
  <c r="HR53" i="1"/>
  <c r="HP53" i="1"/>
  <c r="HN53" i="1"/>
  <c r="HL53" i="1"/>
  <c r="HJ53" i="1"/>
  <c r="HH53" i="1"/>
  <c r="HF53" i="1"/>
  <c r="HD53" i="1"/>
  <c r="HB53" i="1"/>
  <c r="GZ53" i="1"/>
  <c r="GX53" i="1"/>
  <c r="GV53" i="1"/>
  <c r="GT53" i="1"/>
  <c r="GR53" i="1"/>
  <c r="GP53" i="1"/>
  <c r="GN53" i="1"/>
  <c r="GL53" i="1"/>
  <c r="GJ53" i="1"/>
  <c r="GH53" i="1"/>
  <c r="GF53" i="1"/>
  <c r="GD53" i="1"/>
  <c r="GB53" i="1"/>
  <c r="FZ53" i="1"/>
  <c r="FX53" i="1"/>
  <c r="FV53" i="1"/>
  <c r="FT53" i="1"/>
  <c r="FR53" i="1"/>
  <c r="FP53" i="1"/>
  <c r="FN53" i="1"/>
  <c r="FL53" i="1"/>
  <c r="FJ53" i="1"/>
  <c r="FH53" i="1"/>
  <c r="FF53" i="1"/>
  <c r="FD53" i="1"/>
  <c r="FB53" i="1"/>
  <c r="EZ53" i="1"/>
  <c r="EX53" i="1"/>
  <c r="EV53" i="1"/>
  <c r="ET53" i="1"/>
  <c r="ER53" i="1"/>
  <c r="EP53" i="1"/>
  <c r="EN53" i="1"/>
  <c r="EL53" i="1"/>
  <c r="EJ53" i="1"/>
  <c r="EH53" i="1"/>
  <c r="EF53" i="1"/>
  <c r="ED53" i="1"/>
  <c r="EB53" i="1"/>
  <c r="DZ53" i="1"/>
  <c r="DX53" i="1"/>
  <c r="DV53" i="1"/>
  <c r="DT53" i="1"/>
  <c r="DR53" i="1"/>
  <c r="DP53" i="1"/>
  <c r="DN53" i="1"/>
  <c r="DL53" i="1"/>
  <c r="DJ53" i="1"/>
  <c r="DH53" i="1"/>
  <c r="DF53" i="1"/>
  <c r="DD53" i="1"/>
  <c r="DB53" i="1"/>
  <c r="CZ53" i="1"/>
  <c r="CX53" i="1"/>
  <c r="CV53" i="1"/>
  <c r="CT53" i="1"/>
  <c r="CR53" i="1"/>
  <c r="CP53" i="1"/>
  <c r="CN53" i="1"/>
  <c r="CL53" i="1"/>
  <c r="CJ53" i="1"/>
  <c r="CF53" i="1"/>
  <c r="CD53" i="1"/>
  <c r="CB53" i="1"/>
  <c r="BZ53" i="1"/>
  <c r="BX53" i="1"/>
  <c r="BV53" i="1"/>
  <c r="BT53" i="1"/>
  <c r="BR53" i="1"/>
  <c r="BP53" i="1"/>
  <c r="BN53" i="1"/>
  <c r="BJ53" i="1"/>
  <c r="BH53" i="1"/>
  <c r="BF53" i="1"/>
  <c r="BD53" i="1"/>
  <c r="BB53" i="1"/>
  <c r="AZ53" i="1"/>
  <c r="AX53" i="1"/>
  <c r="AV53" i="1"/>
  <c r="AT53" i="1"/>
  <c r="AR53" i="1"/>
  <c r="AP53" i="1"/>
  <c r="AN53" i="1"/>
  <c r="AL53" i="1"/>
  <c r="AJ53" i="1"/>
  <c r="AH53" i="1"/>
  <c r="AF53" i="1"/>
  <c r="AD53" i="1"/>
  <c r="AB53" i="1"/>
  <c r="Z53" i="1"/>
  <c r="X53" i="1"/>
  <c r="V53" i="1"/>
  <c r="T53" i="1"/>
  <c r="R53" i="1"/>
  <c r="N53" i="1"/>
  <c r="L53" i="1"/>
  <c r="J53" i="1"/>
  <c r="H53" i="1"/>
  <c r="F53" i="1"/>
  <c r="NM53" i="1"/>
  <c r="NK53" i="1"/>
  <c r="NI53" i="1"/>
  <c r="NG53" i="1"/>
  <c r="NE53" i="1"/>
  <c r="NC53" i="1"/>
  <c r="NA53" i="1"/>
  <c r="MY53" i="1"/>
  <c r="MW53" i="1"/>
  <c r="MU53" i="1"/>
  <c r="MS53" i="1"/>
  <c r="MQ53" i="1"/>
  <c r="MO53" i="1"/>
  <c r="MM53" i="1"/>
  <c r="MK53" i="1"/>
  <c r="MI53" i="1"/>
  <c r="MG53" i="1"/>
  <c r="ME53" i="1"/>
  <c r="MC53" i="1"/>
  <c r="MA53" i="1"/>
  <c r="LY53" i="1"/>
  <c r="LW53" i="1"/>
  <c r="LU53" i="1"/>
  <c r="LS53" i="1"/>
  <c r="LQ53" i="1"/>
  <c r="LO53" i="1"/>
  <c r="LM53" i="1"/>
  <c r="LK53" i="1"/>
  <c r="LI53" i="1"/>
  <c r="LG53" i="1"/>
  <c r="LE53" i="1"/>
  <c r="LC53" i="1"/>
  <c r="LA53" i="1"/>
  <c r="KY53" i="1"/>
  <c r="KW53" i="1"/>
  <c r="KU53" i="1"/>
  <c r="KS53" i="1"/>
  <c r="KQ53" i="1"/>
  <c r="KO53" i="1"/>
  <c r="KM53" i="1"/>
  <c r="KK53" i="1"/>
  <c r="KI53" i="1"/>
  <c r="KG53" i="1"/>
  <c r="KE53" i="1"/>
  <c r="KC53" i="1"/>
  <c r="KA53" i="1"/>
  <c r="JY53" i="1"/>
  <c r="JW53" i="1"/>
  <c r="JU53" i="1"/>
  <c r="JS53" i="1"/>
  <c r="JQ53" i="1"/>
  <c r="JO53" i="1"/>
  <c r="JM53" i="1"/>
  <c r="JK53" i="1"/>
  <c r="JI53" i="1"/>
  <c r="JG53" i="1"/>
  <c r="JE53" i="1"/>
  <c r="JC53" i="1"/>
  <c r="JA53" i="1"/>
  <c r="IY53" i="1"/>
  <c r="IW53" i="1"/>
  <c r="IU53" i="1"/>
  <c r="IS53" i="1"/>
  <c r="IQ53" i="1"/>
  <c r="IO53" i="1"/>
  <c r="IM53" i="1"/>
  <c r="IK53" i="1"/>
  <c r="II53" i="1"/>
  <c r="IG53" i="1"/>
  <c r="IE53" i="1"/>
  <c r="IC53" i="1"/>
  <c r="IA53" i="1"/>
  <c r="HY53" i="1"/>
  <c r="HW53" i="1"/>
  <c r="HU53" i="1"/>
  <c r="HS53" i="1"/>
  <c r="HQ53" i="1"/>
  <c r="HO53" i="1"/>
  <c r="HM53" i="1"/>
  <c r="HK53" i="1"/>
  <c r="HI53" i="1"/>
  <c r="HG53" i="1"/>
  <c r="HE53" i="1"/>
  <c r="HC53" i="1"/>
  <c r="HA53" i="1"/>
  <c r="GY53" i="1"/>
  <c r="GW53" i="1"/>
  <c r="GU53" i="1"/>
  <c r="GS53" i="1"/>
  <c r="GQ53" i="1"/>
  <c r="GO53" i="1"/>
  <c r="GM53" i="1"/>
  <c r="GK53" i="1"/>
  <c r="GI53" i="1"/>
  <c r="GG53" i="1"/>
  <c r="GE53" i="1"/>
  <c r="GC53" i="1"/>
  <c r="GA53" i="1"/>
  <c r="FY53" i="1"/>
  <c r="FW53" i="1"/>
  <c r="FU53" i="1"/>
  <c r="FS53" i="1"/>
  <c r="FQ53" i="1"/>
  <c r="FO53" i="1"/>
  <c r="FM53" i="1"/>
  <c r="FK53" i="1"/>
  <c r="FI53" i="1"/>
  <c r="FG53" i="1"/>
  <c r="FE53" i="1"/>
  <c r="FC53" i="1"/>
  <c r="FA53" i="1"/>
  <c r="EY53" i="1"/>
  <c r="EW53" i="1"/>
  <c r="EU53" i="1"/>
  <c r="ES53" i="1"/>
  <c r="EQ53" i="1"/>
  <c r="EO53" i="1"/>
  <c r="EM53" i="1"/>
  <c r="EK53" i="1"/>
  <c r="EI53" i="1"/>
  <c r="EG53" i="1"/>
  <c r="EE53" i="1"/>
  <c r="EC53" i="1"/>
  <c r="EA53" i="1"/>
  <c r="DY53" i="1"/>
  <c r="DW53" i="1"/>
  <c r="DU53" i="1"/>
  <c r="DS53" i="1"/>
  <c r="DQ53" i="1"/>
  <c r="DO53" i="1"/>
  <c r="DM53" i="1"/>
  <c r="DK53" i="1"/>
  <c r="DI53" i="1"/>
  <c r="DG53" i="1"/>
  <c r="DE53" i="1"/>
  <c r="DC53" i="1"/>
  <c r="DA53" i="1"/>
  <c r="CY53" i="1"/>
  <c r="CW53" i="1"/>
  <c r="CU53" i="1"/>
  <c r="CS53" i="1"/>
  <c r="CQ53" i="1"/>
  <c r="CO53" i="1"/>
  <c r="CM53" i="1"/>
  <c r="CK53" i="1"/>
  <c r="CG53" i="1"/>
  <c r="CE53" i="1"/>
  <c r="CC53" i="1"/>
  <c r="CA53" i="1"/>
  <c r="BY53" i="1"/>
  <c r="BW53" i="1"/>
  <c r="BU53" i="1"/>
  <c r="BS53" i="1"/>
  <c r="BQ53" i="1"/>
  <c r="BO53" i="1"/>
  <c r="BK53" i="1"/>
  <c r="BG53" i="1"/>
  <c r="BE53" i="1"/>
  <c r="BC53" i="1"/>
  <c r="BA53" i="1"/>
  <c r="AY53" i="1"/>
  <c r="AW53" i="1"/>
  <c r="AU53" i="1"/>
  <c r="AS53" i="1"/>
  <c r="AQ53" i="1"/>
  <c r="AO53" i="1"/>
  <c r="AM53" i="1"/>
  <c r="AK53" i="1"/>
  <c r="AI53" i="1"/>
  <c r="AG53" i="1"/>
  <c r="AE53" i="1"/>
  <c r="AC53" i="1"/>
  <c r="AA53" i="1"/>
  <c r="Y53" i="1"/>
  <c r="W53" i="1"/>
  <c r="U53" i="1"/>
  <c r="S53" i="1"/>
  <c r="Q53" i="1"/>
  <c r="M53" i="1"/>
  <c r="K53" i="1"/>
  <c r="I53" i="1"/>
  <c r="G53" i="1"/>
  <c r="NN84" i="1"/>
  <c r="NL84" i="1"/>
  <c r="NJ84" i="1"/>
  <c r="NH84" i="1"/>
  <c r="NF84" i="1"/>
  <c r="ND84" i="1"/>
  <c r="NB84" i="1"/>
  <c r="MZ84" i="1"/>
  <c r="MX84" i="1"/>
  <c r="MV84" i="1"/>
  <c r="MT84" i="1"/>
  <c r="MR84" i="1"/>
  <c r="MP84" i="1"/>
  <c r="MN84" i="1"/>
  <c r="ML84" i="1"/>
  <c r="MJ84" i="1"/>
  <c r="MH84" i="1"/>
  <c r="MF84" i="1"/>
  <c r="MD84" i="1"/>
  <c r="MB84" i="1"/>
  <c r="LZ84" i="1"/>
  <c r="LX84" i="1"/>
  <c r="LV84" i="1"/>
  <c r="LT84" i="1"/>
  <c r="LR84" i="1"/>
  <c r="LP84" i="1"/>
  <c r="LN84" i="1"/>
  <c r="LL84" i="1"/>
  <c r="LJ84" i="1"/>
  <c r="LH84" i="1"/>
  <c r="LF84" i="1"/>
  <c r="LD84" i="1"/>
  <c r="LB84" i="1"/>
  <c r="KZ84" i="1"/>
  <c r="KX84" i="1"/>
  <c r="KV84" i="1"/>
  <c r="KT84" i="1"/>
  <c r="KR84" i="1"/>
  <c r="KP84" i="1"/>
  <c r="KN84" i="1"/>
  <c r="KL84" i="1"/>
  <c r="KJ84" i="1"/>
  <c r="KH84" i="1"/>
  <c r="KF84" i="1"/>
  <c r="KD84" i="1"/>
  <c r="KB84" i="1"/>
  <c r="JZ84" i="1"/>
  <c r="JX84" i="1"/>
  <c r="JV84" i="1"/>
  <c r="JT84" i="1"/>
  <c r="JR84" i="1"/>
  <c r="JP84" i="1"/>
  <c r="JN84" i="1"/>
  <c r="JL84" i="1"/>
  <c r="JJ84" i="1"/>
  <c r="JH84" i="1"/>
  <c r="JF84" i="1"/>
  <c r="JD84" i="1"/>
  <c r="JB84" i="1"/>
  <c r="IZ84" i="1"/>
  <c r="IX84" i="1"/>
  <c r="IV84" i="1"/>
  <c r="IT84" i="1"/>
  <c r="IR84" i="1"/>
  <c r="IP84" i="1"/>
  <c r="IN84" i="1"/>
  <c r="IL84" i="1"/>
  <c r="IJ84" i="1"/>
  <c r="IH84" i="1"/>
  <c r="IF84" i="1"/>
  <c r="ID84" i="1"/>
  <c r="IB84" i="1"/>
  <c r="HZ84" i="1"/>
  <c r="HX84" i="1"/>
  <c r="HV84" i="1"/>
  <c r="HT84" i="1"/>
  <c r="HR84" i="1"/>
  <c r="HP84" i="1"/>
  <c r="HN84" i="1"/>
  <c r="HL84" i="1"/>
  <c r="HJ84" i="1"/>
  <c r="HH84" i="1"/>
  <c r="HF84" i="1"/>
  <c r="HD84" i="1"/>
  <c r="HB84" i="1"/>
  <c r="GZ84" i="1"/>
  <c r="GX84" i="1"/>
  <c r="GV84" i="1"/>
  <c r="GT84" i="1"/>
  <c r="GR84" i="1"/>
  <c r="GP84" i="1"/>
  <c r="GN84" i="1"/>
  <c r="GL84" i="1"/>
  <c r="GJ84" i="1"/>
  <c r="GH84" i="1"/>
  <c r="GF84" i="1"/>
  <c r="GD84" i="1"/>
  <c r="GB84" i="1"/>
  <c r="FZ84" i="1"/>
  <c r="FX84" i="1"/>
  <c r="FV84" i="1"/>
  <c r="FT84" i="1"/>
  <c r="FR84" i="1"/>
  <c r="FP84" i="1"/>
  <c r="FN84" i="1"/>
  <c r="FL84" i="1"/>
  <c r="FJ84" i="1"/>
  <c r="FH84" i="1"/>
  <c r="FF84" i="1"/>
  <c r="FD84" i="1"/>
  <c r="FB84" i="1"/>
  <c r="EZ84" i="1"/>
  <c r="EX84" i="1"/>
  <c r="EV84" i="1"/>
  <c r="ET84" i="1"/>
  <c r="ER84" i="1"/>
  <c r="EP84" i="1"/>
  <c r="EN84" i="1"/>
  <c r="EL84" i="1"/>
  <c r="EJ84" i="1"/>
  <c r="EH84" i="1"/>
  <c r="EF84" i="1"/>
  <c r="ED84" i="1"/>
  <c r="EB84" i="1"/>
  <c r="DZ84" i="1"/>
  <c r="DX84" i="1"/>
  <c r="DV84" i="1"/>
  <c r="DT84" i="1"/>
  <c r="DR84" i="1"/>
  <c r="DP84" i="1"/>
  <c r="DN84" i="1"/>
  <c r="DL84" i="1"/>
  <c r="DJ84" i="1"/>
  <c r="DH84" i="1"/>
  <c r="DF84" i="1"/>
  <c r="DD84" i="1"/>
  <c r="DB84" i="1"/>
  <c r="CZ84" i="1"/>
  <c r="CX84" i="1"/>
  <c r="CV84" i="1"/>
  <c r="CT84" i="1"/>
  <c r="CR84" i="1"/>
  <c r="CP84" i="1"/>
  <c r="CN84" i="1"/>
  <c r="CL84" i="1"/>
  <c r="CJ84" i="1"/>
  <c r="CH84" i="1"/>
  <c r="CF84" i="1"/>
  <c r="CD84" i="1"/>
  <c r="CB84" i="1"/>
  <c r="BZ84" i="1"/>
  <c r="BX84" i="1"/>
  <c r="BV84" i="1"/>
  <c r="BT84" i="1"/>
  <c r="BR84" i="1"/>
  <c r="BP84" i="1"/>
  <c r="BN84" i="1"/>
  <c r="BL84" i="1"/>
  <c r="F84" i="1"/>
  <c r="NM84" i="1"/>
  <c r="NK84" i="1"/>
  <c r="NI84" i="1"/>
  <c r="NG84" i="1"/>
  <c r="NE84" i="1"/>
  <c r="NC84" i="1"/>
  <c r="NA84" i="1"/>
  <c r="MY84" i="1"/>
  <c r="MW84" i="1"/>
  <c r="MU84" i="1"/>
  <c r="MS84" i="1"/>
  <c r="MQ84" i="1"/>
  <c r="MO84" i="1"/>
  <c r="MM84" i="1"/>
  <c r="MK84" i="1"/>
  <c r="MI84" i="1"/>
  <c r="MG84" i="1"/>
  <c r="ME84" i="1"/>
  <c r="MC84" i="1"/>
  <c r="MA84" i="1"/>
  <c r="LY84" i="1"/>
  <c r="LW84" i="1"/>
  <c r="LU84" i="1"/>
  <c r="LS84" i="1"/>
  <c r="LQ84" i="1"/>
  <c r="LO84" i="1"/>
  <c r="LM84" i="1"/>
  <c r="LK84" i="1"/>
  <c r="LI84" i="1"/>
  <c r="LG84" i="1"/>
  <c r="LE84" i="1"/>
  <c r="LC84" i="1"/>
  <c r="LA84" i="1"/>
  <c r="KY84" i="1"/>
  <c r="KW84" i="1"/>
  <c r="KU84" i="1"/>
  <c r="KS84" i="1"/>
  <c r="KQ84" i="1"/>
  <c r="KO84" i="1"/>
  <c r="KM84" i="1"/>
  <c r="KK84" i="1"/>
  <c r="KI84" i="1"/>
  <c r="KG84" i="1"/>
  <c r="KE84" i="1"/>
  <c r="KC84" i="1"/>
  <c r="KA84" i="1"/>
  <c r="JY84" i="1"/>
  <c r="JW84" i="1"/>
  <c r="JU84" i="1"/>
  <c r="JS84" i="1"/>
  <c r="JQ84" i="1"/>
  <c r="JO84" i="1"/>
  <c r="JM84" i="1"/>
  <c r="JK84" i="1"/>
  <c r="JI84" i="1"/>
  <c r="JG84" i="1"/>
  <c r="JE84" i="1"/>
  <c r="JC84" i="1"/>
  <c r="JA84" i="1"/>
  <c r="IY84" i="1"/>
  <c r="IW84" i="1"/>
  <c r="IU84" i="1"/>
  <c r="IS84" i="1"/>
  <c r="IQ84" i="1"/>
  <c r="IO84" i="1"/>
  <c r="IM84" i="1"/>
  <c r="IK84" i="1"/>
  <c r="II84" i="1"/>
  <c r="IG84" i="1"/>
  <c r="IE84" i="1"/>
  <c r="IC84" i="1"/>
  <c r="IA84" i="1"/>
  <c r="HY84" i="1"/>
  <c r="HW84" i="1"/>
  <c r="HU84" i="1"/>
  <c r="HS84" i="1"/>
  <c r="HQ84" i="1"/>
  <c r="HO84" i="1"/>
  <c r="HM84" i="1"/>
  <c r="HK84" i="1"/>
  <c r="HI84" i="1"/>
  <c r="HG84" i="1"/>
  <c r="HE84" i="1"/>
  <c r="HC84" i="1"/>
  <c r="HA84" i="1"/>
  <c r="GY84" i="1"/>
  <c r="GW84" i="1"/>
  <c r="GU84" i="1"/>
  <c r="GS84" i="1"/>
  <c r="GQ84" i="1"/>
  <c r="GO84" i="1"/>
  <c r="GM84" i="1"/>
  <c r="GK84" i="1"/>
  <c r="GI84" i="1"/>
  <c r="GG84" i="1"/>
  <c r="GE84" i="1"/>
  <c r="GC84" i="1"/>
  <c r="GA84" i="1"/>
  <c r="FY84" i="1"/>
  <c r="FW84" i="1"/>
  <c r="FU84" i="1"/>
  <c r="FS84" i="1"/>
  <c r="FQ84" i="1"/>
  <c r="FO84" i="1"/>
  <c r="FM84" i="1"/>
  <c r="FK84" i="1"/>
  <c r="FI84" i="1"/>
  <c r="FG84" i="1"/>
  <c r="FE84" i="1"/>
  <c r="FC84" i="1"/>
  <c r="FA84" i="1"/>
  <c r="EY84" i="1"/>
  <c r="EW84" i="1"/>
  <c r="EU84" i="1"/>
  <c r="ES84" i="1"/>
  <c r="EQ84" i="1"/>
  <c r="EO84" i="1"/>
  <c r="EM84" i="1"/>
  <c r="EK84" i="1"/>
  <c r="EI84" i="1"/>
  <c r="EG84" i="1"/>
  <c r="EE84" i="1"/>
  <c r="EC84" i="1"/>
  <c r="EA84" i="1"/>
  <c r="DY84" i="1"/>
  <c r="DW84" i="1"/>
  <c r="DU84" i="1"/>
  <c r="DS84" i="1"/>
  <c r="DQ84" i="1"/>
  <c r="DO84" i="1"/>
  <c r="DM84" i="1"/>
  <c r="DK84" i="1"/>
  <c r="DI84" i="1"/>
  <c r="DG84" i="1"/>
  <c r="DE84" i="1"/>
  <c r="DC84" i="1"/>
  <c r="DA84" i="1"/>
  <c r="CY84" i="1"/>
  <c r="CW84" i="1"/>
  <c r="CU84" i="1"/>
  <c r="CS84" i="1"/>
  <c r="CQ84" i="1"/>
  <c r="CO84" i="1"/>
  <c r="CM84" i="1"/>
  <c r="CK84" i="1"/>
  <c r="CI84" i="1"/>
  <c r="CG84" i="1"/>
  <c r="CE84" i="1"/>
  <c r="CC84" i="1"/>
  <c r="CA84" i="1"/>
  <c r="BY84" i="1"/>
  <c r="BW84" i="1"/>
  <c r="BU84" i="1"/>
  <c r="BS84" i="1"/>
  <c r="BQ84" i="1"/>
  <c r="BO84" i="1"/>
  <c r="BM84" i="1"/>
  <c r="G84" i="1"/>
  <c r="NN112" i="1"/>
  <c r="NL112" i="1"/>
  <c r="NJ112" i="1"/>
  <c r="NH112" i="1"/>
  <c r="NF112" i="1"/>
  <c r="ND112" i="1"/>
  <c r="NB112" i="1"/>
  <c r="MZ112" i="1"/>
  <c r="MX112" i="1"/>
  <c r="MV112" i="1"/>
  <c r="MT112" i="1"/>
  <c r="MR112" i="1"/>
  <c r="MP112" i="1"/>
  <c r="MN112" i="1"/>
  <c r="ML112" i="1"/>
  <c r="MJ112" i="1"/>
  <c r="MH112" i="1"/>
  <c r="MF112" i="1"/>
  <c r="MD112" i="1"/>
  <c r="MB112" i="1"/>
  <c r="LZ112" i="1"/>
  <c r="LX112" i="1"/>
  <c r="LV112" i="1"/>
  <c r="LT112" i="1"/>
  <c r="LR112" i="1"/>
  <c r="LP112" i="1"/>
  <c r="LN112" i="1"/>
  <c r="LL112" i="1"/>
  <c r="LJ112" i="1"/>
  <c r="LH112" i="1"/>
  <c r="LF112" i="1"/>
  <c r="LD112" i="1"/>
  <c r="LB112" i="1"/>
  <c r="KZ112" i="1"/>
  <c r="KX112" i="1"/>
  <c r="KV112" i="1"/>
  <c r="KT112" i="1"/>
  <c r="KR112" i="1"/>
  <c r="KP112" i="1"/>
  <c r="KN112" i="1"/>
  <c r="KL112" i="1"/>
  <c r="KJ112" i="1"/>
  <c r="KH112" i="1"/>
  <c r="KF112" i="1"/>
  <c r="KD112" i="1"/>
  <c r="KB112" i="1"/>
  <c r="JZ112" i="1"/>
  <c r="JX112" i="1"/>
  <c r="JV112" i="1"/>
  <c r="JT112" i="1"/>
  <c r="JR112" i="1"/>
  <c r="JP112" i="1"/>
  <c r="JN112" i="1"/>
  <c r="JL112" i="1"/>
  <c r="JJ112" i="1"/>
  <c r="JH112" i="1"/>
  <c r="JF112" i="1"/>
  <c r="JD112" i="1"/>
  <c r="JB112" i="1"/>
  <c r="IZ112" i="1"/>
  <c r="IX112" i="1"/>
  <c r="IV112" i="1"/>
  <c r="IT112" i="1"/>
  <c r="IR112" i="1"/>
  <c r="IP112" i="1"/>
  <c r="IN112" i="1"/>
  <c r="IL112" i="1"/>
  <c r="IJ112" i="1"/>
  <c r="IH112" i="1"/>
  <c r="IF112" i="1"/>
  <c r="ID112" i="1"/>
  <c r="IB112" i="1"/>
  <c r="HZ112" i="1"/>
  <c r="HX112" i="1"/>
  <c r="HV112" i="1"/>
  <c r="HT112" i="1"/>
  <c r="HR112" i="1"/>
  <c r="HP112" i="1"/>
  <c r="HN112" i="1"/>
  <c r="HL112" i="1"/>
  <c r="HJ112" i="1"/>
  <c r="HH112" i="1"/>
  <c r="HF112" i="1"/>
  <c r="HD112" i="1"/>
  <c r="HB112" i="1"/>
  <c r="GZ112" i="1"/>
  <c r="GX112" i="1"/>
  <c r="GV112" i="1"/>
  <c r="GT112" i="1"/>
  <c r="GR112" i="1"/>
  <c r="GP112" i="1"/>
  <c r="GN112" i="1"/>
  <c r="GL112" i="1"/>
  <c r="GJ112" i="1"/>
  <c r="GH112" i="1"/>
  <c r="GF112" i="1"/>
  <c r="GD112" i="1"/>
  <c r="GB112" i="1"/>
  <c r="FZ112" i="1"/>
  <c r="FX112" i="1"/>
  <c r="FV112" i="1"/>
  <c r="FT112" i="1"/>
  <c r="FR112" i="1"/>
  <c r="FP112" i="1"/>
  <c r="FN112" i="1"/>
  <c r="FL112" i="1"/>
  <c r="FJ112" i="1"/>
  <c r="FH112" i="1"/>
  <c r="FF112" i="1"/>
  <c r="FD112" i="1"/>
  <c r="FB112" i="1"/>
  <c r="EZ112" i="1"/>
  <c r="EX112" i="1"/>
  <c r="EV112" i="1"/>
  <c r="ET112" i="1"/>
  <c r="ER112" i="1"/>
  <c r="EP112" i="1"/>
  <c r="EN112" i="1"/>
  <c r="EL112" i="1"/>
  <c r="EJ112" i="1"/>
  <c r="EH112" i="1"/>
  <c r="EF112" i="1"/>
  <c r="ED112" i="1"/>
  <c r="EB112" i="1"/>
  <c r="DZ112" i="1"/>
  <c r="DX112" i="1"/>
  <c r="DV112" i="1"/>
  <c r="DT112" i="1"/>
  <c r="DR112" i="1"/>
  <c r="DP112" i="1"/>
  <c r="DN112" i="1"/>
  <c r="DL112" i="1"/>
  <c r="DJ112" i="1"/>
  <c r="DH112" i="1"/>
  <c r="DF112" i="1"/>
  <c r="DD112" i="1"/>
  <c r="DB112" i="1"/>
  <c r="CZ112" i="1"/>
  <c r="CX112" i="1"/>
  <c r="CV112" i="1"/>
  <c r="CT112" i="1"/>
  <c r="CR112" i="1"/>
  <c r="CP112" i="1"/>
  <c r="CN112" i="1"/>
  <c r="CL112" i="1"/>
  <c r="CJ112" i="1"/>
  <c r="CH112" i="1"/>
  <c r="CF112" i="1"/>
  <c r="CD112" i="1"/>
  <c r="CB112" i="1"/>
  <c r="BZ112" i="1"/>
  <c r="BX112" i="1"/>
  <c r="BV112" i="1"/>
  <c r="BT112" i="1"/>
  <c r="BR112" i="1"/>
  <c r="BP112" i="1"/>
  <c r="BN112" i="1"/>
  <c r="BL112" i="1"/>
  <c r="BJ112" i="1"/>
  <c r="BH112" i="1"/>
  <c r="BF112" i="1"/>
  <c r="BD112" i="1"/>
  <c r="BB112" i="1"/>
  <c r="AZ112" i="1"/>
  <c r="AX112" i="1"/>
  <c r="AV112" i="1"/>
  <c r="AT112" i="1"/>
  <c r="AR112" i="1"/>
  <c r="AP112" i="1"/>
  <c r="AN112" i="1"/>
  <c r="AL112" i="1"/>
  <c r="AJ112" i="1"/>
  <c r="AH112" i="1"/>
  <c r="AF112" i="1"/>
  <c r="AD112" i="1"/>
  <c r="AB112" i="1"/>
  <c r="Z112" i="1"/>
  <c r="X112" i="1"/>
  <c r="V112" i="1"/>
  <c r="T112" i="1"/>
  <c r="R112" i="1"/>
  <c r="P112" i="1"/>
  <c r="N112" i="1"/>
  <c r="L112" i="1"/>
  <c r="J112" i="1"/>
  <c r="H112" i="1"/>
  <c r="F112" i="1"/>
  <c r="NM112" i="1"/>
  <c r="NK112" i="1"/>
  <c r="NI112" i="1"/>
  <c r="NG112" i="1"/>
  <c r="NE112" i="1"/>
  <c r="NC112" i="1"/>
  <c r="NA112" i="1"/>
  <c r="MY112" i="1"/>
  <c r="MW112" i="1"/>
  <c r="MU112" i="1"/>
  <c r="MS112" i="1"/>
  <c r="MQ112" i="1"/>
  <c r="MO112" i="1"/>
  <c r="MM112" i="1"/>
  <c r="MK112" i="1"/>
  <c r="MI112" i="1"/>
  <c r="MG112" i="1"/>
  <c r="ME112" i="1"/>
  <c r="MC112" i="1"/>
  <c r="MA112" i="1"/>
  <c r="LY112" i="1"/>
  <c r="LW112" i="1"/>
  <c r="LU112" i="1"/>
  <c r="LS112" i="1"/>
  <c r="LQ112" i="1"/>
  <c r="LO112" i="1"/>
  <c r="LM112" i="1"/>
  <c r="LK112" i="1"/>
  <c r="LI112" i="1"/>
  <c r="LG112" i="1"/>
  <c r="LE112" i="1"/>
  <c r="LC112" i="1"/>
  <c r="LA112" i="1"/>
  <c r="KY112" i="1"/>
  <c r="KW112" i="1"/>
  <c r="KU112" i="1"/>
  <c r="KS112" i="1"/>
  <c r="KQ112" i="1"/>
  <c r="KO112" i="1"/>
  <c r="KM112" i="1"/>
  <c r="KK112" i="1"/>
  <c r="KI112" i="1"/>
  <c r="KG112" i="1"/>
  <c r="KE112" i="1"/>
  <c r="KC112" i="1"/>
  <c r="KA112" i="1"/>
  <c r="JY112" i="1"/>
  <c r="JW112" i="1"/>
  <c r="JU112" i="1"/>
  <c r="JS112" i="1"/>
  <c r="JQ112" i="1"/>
  <c r="JO112" i="1"/>
  <c r="JM112" i="1"/>
  <c r="JK112" i="1"/>
  <c r="JI112" i="1"/>
  <c r="JG112" i="1"/>
  <c r="JE112" i="1"/>
  <c r="JC112" i="1"/>
  <c r="JA112" i="1"/>
  <c r="IY112" i="1"/>
  <c r="IW112" i="1"/>
  <c r="IU112" i="1"/>
  <c r="IS112" i="1"/>
  <c r="IQ112" i="1"/>
  <c r="IO112" i="1"/>
  <c r="IM112" i="1"/>
  <c r="IK112" i="1"/>
  <c r="II112" i="1"/>
  <c r="IG112" i="1"/>
  <c r="IE112" i="1"/>
  <c r="IC112" i="1"/>
  <c r="IA112" i="1"/>
  <c r="HY112" i="1"/>
  <c r="HW112" i="1"/>
  <c r="HU112" i="1"/>
  <c r="HS112" i="1"/>
  <c r="HQ112" i="1"/>
  <c r="HO112" i="1"/>
  <c r="HM112" i="1"/>
  <c r="HK112" i="1"/>
  <c r="HI112" i="1"/>
  <c r="HG112" i="1"/>
  <c r="HE112" i="1"/>
  <c r="HC112" i="1"/>
  <c r="HA112" i="1"/>
  <c r="GY112" i="1"/>
  <c r="GW112" i="1"/>
  <c r="GU112" i="1"/>
  <c r="GS112" i="1"/>
  <c r="GQ112" i="1"/>
  <c r="GO112" i="1"/>
  <c r="GM112" i="1"/>
  <c r="GK112" i="1"/>
  <c r="GI112" i="1"/>
  <c r="GG112" i="1"/>
  <c r="GE112" i="1"/>
  <c r="GC112" i="1"/>
  <c r="GA112" i="1"/>
  <c r="FY112" i="1"/>
  <c r="FW112" i="1"/>
  <c r="FU112" i="1"/>
  <c r="FS112" i="1"/>
  <c r="FQ112" i="1"/>
  <c r="FO112" i="1"/>
  <c r="FM112" i="1"/>
  <c r="FK112" i="1"/>
  <c r="FI112" i="1"/>
  <c r="FG112" i="1"/>
  <c r="FE112" i="1"/>
  <c r="FC112" i="1"/>
  <c r="FA112" i="1"/>
  <c r="EY112" i="1"/>
  <c r="EW112" i="1"/>
  <c r="EU112" i="1"/>
  <c r="ES112" i="1"/>
  <c r="EQ112" i="1"/>
  <c r="EO112" i="1"/>
  <c r="EM112" i="1"/>
  <c r="EK112" i="1"/>
  <c r="EI112" i="1"/>
  <c r="EG112" i="1"/>
  <c r="EE112" i="1"/>
  <c r="EC112" i="1"/>
  <c r="EA112" i="1"/>
  <c r="DY112" i="1"/>
  <c r="DW112" i="1"/>
  <c r="DU112" i="1"/>
  <c r="DS112" i="1"/>
  <c r="DQ112" i="1"/>
  <c r="DO112" i="1"/>
  <c r="DM112" i="1"/>
  <c r="DK112" i="1"/>
  <c r="DI112" i="1"/>
  <c r="DG112" i="1"/>
  <c r="DE112" i="1"/>
  <c r="DC112" i="1"/>
  <c r="DA112" i="1"/>
  <c r="CY112" i="1"/>
  <c r="CW112" i="1"/>
  <c r="CU112" i="1"/>
  <c r="CS112" i="1"/>
  <c r="CQ112" i="1"/>
  <c r="CO112" i="1"/>
  <c r="CM112" i="1"/>
  <c r="CK112" i="1"/>
  <c r="CI112" i="1"/>
  <c r="CG112" i="1"/>
  <c r="CE112" i="1"/>
  <c r="CC112" i="1"/>
  <c r="CA112" i="1"/>
  <c r="BY112" i="1"/>
  <c r="BW112" i="1"/>
  <c r="BU112" i="1"/>
  <c r="BS112" i="1"/>
  <c r="BQ112" i="1"/>
  <c r="BO112" i="1"/>
  <c r="BM112" i="1"/>
  <c r="BK112" i="1"/>
  <c r="BI112" i="1"/>
  <c r="BG112" i="1"/>
  <c r="BE112" i="1"/>
  <c r="BC112" i="1"/>
  <c r="BA112" i="1"/>
  <c r="AY112" i="1"/>
  <c r="AW112" i="1"/>
  <c r="AU112" i="1"/>
  <c r="AS112" i="1"/>
  <c r="AQ112" i="1"/>
  <c r="AO112" i="1"/>
  <c r="AM112" i="1"/>
  <c r="AK112" i="1"/>
  <c r="AI112" i="1"/>
  <c r="AG112" i="1"/>
  <c r="AE112" i="1"/>
  <c r="AC112" i="1"/>
  <c r="AA112" i="1"/>
  <c r="Y112" i="1"/>
  <c r="W112" i="1"/>
  <c r="U112" i="1"/>
  <c r="S112" i="1"/>
  <c r="Q112" i="1"/>
  <c r="O112" i="1"/>
  <c r="M112" i="1"/>
  <c r="K112" i="1"/>
  <c r="I112" i="1"/>
  <c r="G112" i="1"/>
  <c r="NN110" i="1"/>
  <c r="NL110" i="1"/>
  <c r="NJ110" i="1"/>
  <c r="NH110" i="1"/>
  <c r="NF110" i="1"/>
  <c r="ND110" i="1"/>
  <c r="NB110" i="1"/>
  <c r="MZ110" i="1"/>
  <c r="MX110" i="1"/>
  <c r="MV110" i="1"/>
  <c r="MT110" i="1"/>
  <c r="MR110" i="1"/>
  <c r="MP110" i="1"/>
  <c r="MN110" i="1"/>
  <c r="ML110" i="1"/>
  <c r="MJ110" i="1"/>
  <c r="MH110" i="1"/>
  <c r="MF110" i="1"/>
  <c r="MD110" i="1"/>
  <c r="MB110" i="1"/>
  <c r="LZ110" i="1"/>
  <c r="LX110" i="1"/>
  <c r="LV110" i="1"/>
  <c r="LT110" i="1"/>
  <c r="LR110" i="1"/>
  <c r="LP110" i="1"/>
  <c r="LN110" i="1"/>
  <c r="LL110" i="1"/>
  <c r="LJ110" i="1"/>
  <c r="LH110" i="1"/>
  <c r="LF110" i="1"/>
  <c r="LD110" i="1"/>
  <c r="LB110" i="1"/>
  <c r="KZ110" i="1"/>
  <c r="KX110" i="1"/>
  <c r="KV110" i="1"/>
  <c r="KT110" i="1"/>
  <c r="KR110" i="1"/>
  <c r="KP110" i="1"/>
  <c r="KN110" i="1"/>
  <c r="KL110" i="1"/>
  <c r="KJ110" i="1"/>
  <c r="KH110" i="1"/>
  <c r="KF110" i="1"/>
  <c r="KD110" i="1"/>
  <c r="KB110" i="1"/>
  <c r="JZ110" i="1"/>
  <c r="JX110" i="1"/>
  <c r="JV110" i="1"/>
  <c r="JT110" i="1"/>
  <c r="JR110" i="1"/>
  <c r="JP110" i="1"/>
  <c r="JN110" i="1"/>
  <c r="JL110" i="1"/>
  <c r="JJ110" i="1"/>
  <c r="JH110" i="1"/>
  <c r="JF110" i="1"/>
  <c r="JD110" i="1"/>
  <c r="JB110" i="1"/>
  <c r="IZ110" i="1"/>
  <c r="IX110" i="1"/>
  <c r="IV110" i="1"/>
  <c r="IT110" i="1"/>
  <c r="IR110" i="1"/>
  <c r="IP110" i="1"/>
  <c r="IN110" i="1"/>
  <c r="IL110" i="1"/>
  <c r="IJ110" i="1"/>
  <c r="IH110" i="1"/>
  <c r="IF110" i="1"/>
  <c r="ID110" i="1"/>
  <c r="IB110" i="1"/>
  <c r="HZ110" i="1"/>
  <c r="HX110" i="1"/>
  <c r="HV110" i="1"/>
  <c r="HT110" i="1"/>
  <c r="HR110" i="1"/>
  <c r="HP110" i="1"/>
  <c r="HN110" i="1"/>
  <c r="HL110" i="1"/>
  <c r="HJ110" i="1"/>
  <c r="HH110" i="1"/>
  <c r="HF110" i="1"/>
  <c r="HD110" i="1"/>
  <c r="HB110" i="1"/>
  <c r="GZ110" i="1"/>
  <c r="GX110" i="1"/>
  <c r="GV110" i="1"/>
  <c r="GT110" i="1"/>
  <c r="GR110" i="1"/>
  <c r="GP110" i="1"/>
  <c r="GN110" i="1"/>
  <c r="GL110" i="1"/>
  <c r="GJ110" i="1"/>
  <c r="GH110" i="1"/>
  <c r="GF110" i="1"/>
  <c r="GD110" i="1"/>
  <c r="GB110" i="1"/>
  <c r="FZ110" i="1"/>
  <c r="FX110" i="1"/>
  <c r="FV110" i="1"/>
  <c r="FT110" i="1"/>
  <c r="FR110" i="1"/>
  <c r="FP110" i="1"/>
  <c r="FN110" i="1"/>
  <c r="FL110" i="1"/>
  <c r="FJ110" i="1"/>
  <c r="FH110" i="1"/>
  <c r="FF110" i="1"/>
  <c r="FD110" i="1"/>
  <c r="FB110" i="1"/>
  <c r="EZ110" i="1"/>
  <c r="EX110" i="1"/>
  <c r="EV110" i="1"/>
  <c r="ET110" i="1"/>
  <c r="ER110" i="1"/>
  <c r="EP110" i="1"/>
  <c r="EN110" i="1"/>
  <c r="EL110" i="1"/>
  <c r="EJ110" i="1"/>
  <c r="EH110" i="1"/>
  <c r="EF110" i="1"/>
  <c r="ED110" i="1"/>
  <c r="EB110" i="1"/>
  <c r="DZ110" i="1"/>
  <c r="NM110" i="1"/>
  <c r="NI110" i="1"/>
  <c r="NE110" i="1"/>
  <c r="NA110" i="1"/>
  <c r="MW110" i="1"/>
  <c r="MS110" i="1"/>
  <c r="MO110" i="1"/>
  <c r="MK110" i="1"/>
  <c r="MG110" i="1"/>
  <c r="MC110" i="1"/>
  <c r="LY110" i="1"/>
  <c r="LU110" i="1"/>
  <c r="LQ110" i="1"/>
  <c r="LM110" i="1"/>
  <c r="LI110" i="1"/>
  <c r="LE110" i="1"/>
  <c r="LA110" i="1"/>
  <c r="KW110" i="1"/>
  <c r="KS110" i="1"/>
  <c r="KO110" i="1"/>
  <c r="KK110" i="1"/>
  <c r="KG110" i="1"/>
  <c r="KC110" i="1"/>
  <c r="JY110" i="1"/>
  <c r="JU110" i="1"/>
  <c r="JQ110" i="1"/>
  <c r="JM110" i="1"/>
  <c r="JI110" i="1"/>
  <c r="JE110" i="1"/>
  <c r="JA110" i="1"/>
  <c r="IW110" i="1"/>
  <c r="IS110" i="1"/>
  <c r="IO110" i="1"/>
  <c r="IK110" i="1"/>
  <c r="IG110" i="1"/>
  <c r="IC110" i="1"/>
  <c r="HY110" i="1"/>
  <c r="HU110" i="1"/>
  <c r="HQ110" i="1"/>
  <c r="HM110" i="1"/>
  <c r="HI110" i="1"/>
  <c r="HE110" i="1"/>
  <c r="HA110" i="1"/>
  <c r="GW110" i="1"/>
  <c r="GS110" i="1"/>
  <c r="GO110" i="1"/>
  <c r="GK110" i="1"/>
  <c r="GG110" i="1"/>
  <c r="GC110" i="1"/>
  <c r="FY110" i="1"/>
  <c r="FU110" i="1"/>
  <c r="FQ110" i="1"/>
  <c r="FM110" i="1"/>
  <c r="FI110" i="1"/>
  <c r="FE110" i="1"/>
  <c r="FA110" i="1"/>
  <c r="EW110" i="1"/>
  <c r="ES110" i="1"/>
  <c r="EO110" i="1"/>
  <c r="EK110" i="1"/>
  <c r="EG110" i="1"/>
  <c r="EC110" i="1"/>
  <c r="DY110" i="1"/>
  <c r="DW110" i="1"/>
  <c r="DU110" i="1"/>
  <c r="DS110" i="1"/>
  <c r="DQ110" i="1"/>
  <c r="DO110" i="1"/>
  <c r="DM110" i="1"/>
  <c r="DK110" i="1"/>
  <c r="DI110" i="1"/>
  <c r="DG110" i="1"/>
  <c r="DE110" i="1"/>
  <c r="DC110" i="1"/>
  <c r="DA110" i="1"/>
  <c r="CY110" i="1"/>
  <c r="CW110" i="1"/>
  <c r="CU110" i="1"/>
  <c r="CS110" i="1"/>
  <c r="CQ110" i="1"/>
  <c r="CO110" i="1"/>
  <c r="CM110" i="1"/>
  <c r="CK110" i="1"/>
  <c r="CI110" i="1"/>
  <c r="CG110" i="1"/>
  <c r="CE110" i="1"/>
  <c r="CC110" i="1"/>
  <c r="CA110" i="1"/>
  <c r="BY110" i="1"/>
  <c r="BW110" i="1"/>
  <c r="BU110" i="1"/>
  <c r="BS110" i="1"/>
  <c r="BQ110" i="1"/>
  <c r="BO110" i="1"/>
  <c r="BM110" i="1"/>
  <c r="BK110" i="1"/>
  <c r="BI110" i="1"/>
  <c r="BG110" i="1"/>
  <c r="BE110" i="1"/>
  <c r="BC110" i="1"/>
  <c r="BA110" i="1"/>
  <c r="AY110" i="1"/>
  <c r="AW110" i="1"/>
  <c r="AU110" i="1"/>
  <c r="AS110" i="1"/>
  <c r="AQ110" i="1"/>
  <c r="AO110" i="1"/>
  <c r="AM110" i="1"/>
  <c r="AK110" i="1"/>
  <c r="AI110" i="1"/>
  <c r="AG110" i="1"/>
  <c r="AE110" i="1"/>
  <c r="AC110" i="1"/>
  <c r="AA110" i="1"/>
  <c r="Y110" i="1"/>
  <c r="W110" i="1"/>
  <c r="U110" i="1"/>
  <c r="S110" i="1"/>
  <c r="Q110" i="1"/>
  <c r="O110" i="1"/>
  <c r="M110" i="1"/>
  <c r="K110" i="1"/>
  <c r="I110" i="1"/>
  <c r="G110" i="1"/>
  <c r="NK110" i="1"/>
  <c r="NG110" i="1"/>
  <c r="NC110" i="1"/>
  <c r="MY110" i="1"/>
  <c r="MU110" i="1"/>
  <c r="MQ110" i="1"/>
  <c r="MM110" i="1"/>
  <c r="MI110" i="1"/>
  <c r="ME110" i="1"/>
  <c r="MA110" i="1"/>
  <c r="LW110" i="1"/>
  <c r="LS110" i="1"/>
  <c r="LO110" i="1"/>
  <c r="LK110" i="1"/>
  <c r="LG110" i="1"/>
  <c r="LC110" i="1"/>
  <c r="KY110" i="1"/>
  <c r="KU110" i="1"/>
  <c r="KQ110" i="1"/>
  <c r="KM110" i="1"/>
  <c r="KI110" i="1"/>
  <c r="KE110" i="1"/>
  <c r="KA110" i="1"/>
  <c r="JW110" i="1"/>
  <c r="JS110" i="1"/>
  <c r="JO110" i="1"/>
  <c r="JK110" i="1"/>
  <c r="JG110" i="1"/>
  <c r="JC110" i="1"/>
  <c r="IY110" i="1"/>
  <c r="IU110" i="1"/>
  <c r="IQ110" i="1"/>
  <c r="IM110" i="1"/>
  <c r="II110" i="1"/>
  <c r="IE110" i="1"/>
  <c r="IA110" i="1"/>
  <c r="HW110" i="1"/>
  <c r="HS110" i="1"/>
  <c r="HO110" i="1"/>
  <c r="HK110" i="1"/>
  <c r="HG110" i="1"/>
  <c r="HC110" i="1"/>
  <c r="GY110" i="1"/>
  <c r="GU110" i="1"/>
  <c r="GQ110" i="1"/>
  <c r="GM110" i="1"/>
  <c r="GI110" i="1"/>
  <c r="GE110" i="1"/>
  <c r="GA110" i="1"/>
  <c r="FW110" i="1"/>
  <c r="FS110" i="1"/>
  <c r="FO110" i="1"/>
  <c r="FK110" i="1"/>
  <c r="FG110" i="1"/>
  <c r="FC110" i="1"/>
  <c r="EY110" i="1"/>
  <c r="EU110" i="1"/>
  <c r="EQ110" i="1"/>
  <c r="EM110" i="1"/>
  <c r="EI110" i="1"/>
  <c r="EE110" i="1"/>
  <c r="EA110" i="1"/>
  <c r="DX110" i="1"/>
  <c r="DV110" i="1"/>
  <c r="DT110" i="1"/>
  <c r="DR110" i="1"/>
  <c r="DP110" i="1"/>
  <c r="DN110" i="1"/>
  <c r="DL110" i="1"/>
  <c r="DJ110" i="1"/>
  <c r="DH110" i="1"/>
  <c r="DF110" i="1"/>
  <c r="DD110" i="1"/>
  <c r="DB110" i="1"/>
  <c r="CZ110" i="1"/>
  <c r="CX110" i="1"/>
  <c r="CV110" i="1"/>
  <c r="CT110" i="1"/>
  <c r="CR110" i="1"/>
  <c r="CP110" i="1"/>
  <c r="CN110" i="1"/>
  <c r="CL110" i="1"/>
  <c r="CJ110" i="1"/>
  <c r="CH110" i="1"/>
  <c r="CF110" i="1"/>
  <c r="CD110" i="1"/>
  <c r="CB110" i="1"/>
  <c r="BZ110" i="1"/>
  <c r="BX110" i="1"/>
  <c r="BV110" i="1"/>
  <c r="BT110" i="1"/>
  <c r="BR110" i="1"/>
  <c r="BP110" i="1"/>
  <c r="BN110" i="1"/>
  <c r="BL110" i="1"/>
  <c r="BJ110" i="1"/>
  <c r="BH110" i="1"/>
  <c r="BF110" i="1"/>
  <c r="BD110" i="1"/>
  <c r="BB110" i="1"/>
  <c r="AZ110" i="1"/>
  <c r="AX110" i="1"/>
  <c r="AV110" i="1"/>
  <c r="AT110" i="1"/>
  <c r="AR110" i="1"/>
  <c r="AP110" i="1"/>
  <c r="AN110" i="1"/>
  <c r="AL110" i="1"/>
  <c r="AJ110" i="1"/>
  <c r="AH110" i="1"/>
  <c r="AF110" i="1"/>
  <c r="AD110" i="1"/>
  <c r="AB110" i="1"/>
  <c r="Z110" i="1"/>
  <c r="X110" i="1"/>
  <c r="V110" i="1"/>
  <c r="T110" i="1"/>
  <c r="R110" i="1"/>
  <c r="P110" i="1"/>
  <c r="N110" i="1"/>
  <c r="L110" i="1"/>
  <c r="J110" i="1"/>
  <c r="H110" i="1"/>
  <c r="F110" i="1"/>
  <c r="NM108" i="1"/>
  <c r="NK108" i="1"/>
  <c r="NI108" i="1"/>
  <c r="NG108" i="1"/>
  <c r="NE108" i="1"/>
  <c r="NC108" i="1"/>
  <c r="NA108" i="1"/>
  <c r="MY108" i="1"/>
  <c r="MW108" i="1"/>
  <c r="MU108" i="1"/>
  <c r="MS108" i="1"/>
  <c r="MQ108" i="1"/>
  <c r="MO108" i="1"/>
  <c r="MM108" i="1"/>
  <c r="MK108" i="1"/>
  <c r="MI108" i="1"/>
  <c r="MG108" i="1"/>
  <c r="ME108" i="1"/>
  <c r="MC108" i="1"/>
  <c r="MA108" i="1"/>
  <c r="LY108" i="1"/>
  <c r="LW108" i="1"/>
  <c r="LU108" i="1"/>
  <c r="LS108" i="1"/>
  <c r="LQ108" i="1"/>
  <c r="LO108" i="1"/>
  <c r="LM108" i="1"/>
  <c r="LK108" i="1"/>
  <c r="LI108" i="1"/>
  <c r="LG108" i="1"/>
  <c r="LE108" i="1"/>
  <c r="LC108" i="1"/>
  <c r="LA108" i="1"/>
  <c r="KY108" i="1"/>
  <c r="KW108" i="1"/>
  <c r="KU108" i="1"/>
  <c r="KS108" i="1"/>
  <c r="KQ108" i="1"/>
  <c r="KO108" i="1"/>
  <c r="KM108" i="1"/>
  <c r="KK108" i="1"/>
  <c r="KI108" i="1"/>
  <c r="KG108" i="1"/>
  <c r="KE108" i="1"/>
  <c r="KC108" i="1"/>
  <c r="KA108" i="1"/>
  <c r="JY108" i="1"/>
  <c r="JW108" i="1"/>
  <c r="JU108" i="1"/>
  <c r="JS108" i="1"/>
  <c r="JQ108" i="1"/>
  <c r="JO108" i="1"/>
  <c r="JM108" i="1"/>
  <c r="JK108" i="1"/>
  <c r="JI108" i="1"/>
  <c r="JG108" i="1"/>
  <c r="JE108" i="1"/>
  <c r="JC108" i="1"/>
  <c r="JA108" i="1"/>
  <c r="IY108" i="1"/>
  <c r="IW108" i="1"/>
  <c r="IU108" i="1"/>
  <c r="IS108" i="1"/>
  <c r="IQ108" i="1"/>
  <c r="IO108" i="1"/>
  <c r="IM108" i="1"/>
  <c r="IK108" i="1"/>
  <c r="II108" i="1"/>
  <c r="IG108" i="1"/>
  <c r="IE108" i="1"/>
  <c r="IC108" i="1"/>
  <c r="IA108" i="1"/>
  <c r="HY108" i="1"/>
  <c r="HW108" i="1"/>
  <c r="HU108" i="1"/>
  <c r="HS108" i="1"/>
  <c r="HQ108" i="1"/>
  <c r="HO108" i="1"/>
  <c r="HM108" i="1"/>
  <c r="HK108" i="1"/>
  <c r="HI108" i="1"/>
  <c r="HG108" i="1"/>
  <c r="HE108" i="1"/>
  <c r="HC108" i="1"/>
  <c r="HA108" i="1"/>
  <c r="GY108" i="1"/>
  <c r="GW108" i="1"/>
  <c r="GU108" i="1"/>
  <c r="GS108" i="1"/>
  <c r="GQ108" i="1"/>
  <c r="GO108" i="1"/>
  <c r="GM108" i="1"/>
  <c r="GK108" i="1"/>
  <c r="GI108" i="1"/>
  <c r="GG108" i="1"/>
  <c r="GE108" i="1"/>
  <c r="GC108" i="1"/>
  <c r="GA108" i="1"/>
  <c r="FY108" i="1"/>
  <c r="FW108" i="1"/>
  <c r="FU108" i="1"/>
  <c r="FS108" i="1"/>
  <c r="FQ108" i="1"/>
  <c r="FO108" i="1"/>
  <c r="FM108" i="1"/>
  <c r="FK108" i="1"/>
  <c r="FI108" i="1"/>
  <c r="FG108" i="1"/>
  <c r="FE108" i="1"/>
  <c r="FC108" i="1"/>
  <c r="FA108" i="1"/>
  <c r="EY108" i="1"/>
  <c r="EW108" i="1"/>
  <c r="EU108" i="1"/>
  <c r="ES108" i="1"/>
  <c r="EQ108" i="1"/>
  <c r="EO108" i="1"/>
  <c r="EM108" i="1"/>
  <c r="EK108" i="1"/>
  <c r="EI108" i="1"/>
  <c r="EG108" i="1"/>
  <c r="EE108" i="1"/>
  <c r="EC108" i="1"/>
  <c r="EA108" i="1"/>
  <c r="DY108" i="1"/>
  <c r="DW108" i="1"/>
  <c r="DU108" i="1"/>
  <c r="DS108" i="1"/>
  <c r="DQ108" i="1"/>
  <c r="DO108" i="1"/>
  <c r="DM108" i="1"/>
  <c r="DK108" i="1"/>
  <c r="DI108" i="1"/>
  <c r="DG108" i="1"/>
  <c r="DE108" i="1"/>
  <c r="DC108" i="1"/>
  <c r="DA108" i="1"/>
  <c r="CY108" i="1"/>
  <c r="CW108" i="1"/>
  <c r="CU108" i="1"/>
  <c r="CS108" i="1"/>
  <c r="CQ108" i="1"/>
  <c r="CO108" i="1"/>
  <c r="CM108" i="1"/>
  <c r="CK108" i="1"/>
  <c r="CI108" i="1"/>
  <c r="CG108" i="1"/>
  <c r="CE108" i="1"/>
  <c r="CC108" i="1"/>
  <c r="CA108" i="1"/>
  <c r="BY108" i="1"/>
  <c r="BW108" i="1"/>
  <c r="BU108" i="1"/>
  <c r="BS108" i="1"/>
  <c r="BQ108" i="1"/>
  <c r="BO108" i="1"/>
  <c r="BM108" i="1"/>
  <c r="BK108" i="1"/>
  <c r="BI108" i="1"/>
  <c r="BG108" i="1"/>
  <c r="BE108" i="1"/>
  <c r="BC108" i="1"/>
  <c r="BA108" i="1"/>
  <c r="AY108" i="1"/>
  <c r="AW108" i="1"/>
  <c r="AU108" i="1"/>
  <c r="AS108" i="1"/>
  <c r="AQ108" i="1"/>
  <c r="AO108" i="1"/>
  <c r="AM108" i="1"/>
  <c r="AK108" i="1"/>
  <c r="AI108" i="1"/>
  <c r="AG108" i="1"/>
  <c r="AE108" i="1"/>
  <c r="AC108" i="1"/>
  <c r="AA108" i="1"/>
  <c r="Y108" i="1"/>
  <c r="W108" i="1"/>
  <c r="U108" i="1"/>
  <c r="S108" i="1"/>
  <c r="Q108" i="1"/>
  <c r="O108" i="1"/>
  <c r="M108" i="1"/>
  <c r="K108" i="1"/>
  <c r="I108" i="1"/>
  <c r="G108" i="1"/>
  <c r="NN108" i="1"/>
  <c r="NL108" i="1"/>
  <c r="NJ108" i="1"/>
  <c r="NH108" i="1"/>
  <c r="NF108" i="1"/>
  <c r="ND108" i="1"/>
  <c r="NB108" i="1"/>
  <c r="MZ108" i="1"/>
  <c r="MX108" i="1"/>
  <c r="MV108" i="1"/>
  <c r="MT108" i="1"/>
  <c r="MR108" i="1"/>
  <c r="MP108" i="1"/>
  <c r="MN108" i="1"/>
  <c r="ML108" i="1"/>
  <c r="MJ108" i="1"/>
  <c r="MH108" i="1"/>
  <c r="MF108" i="1"/>
  <c r="MD108" i="1"/>
  <c r="MB108" i="1"/>
  <c r="LZ108" i="1"/>
  <c r="LX108" i="1"/>
  <c r="LV108" i="1"/>
  <c r="LT108" i="1"/>
  <c r="LR108" i="1"/>
  <c r="LP108" i="1"/>
  <c r="LN108" i="1"/>
  <c r="LL108" i="1"/>
  <c r="LJ108" i="1"/>
  <c r="LH108" i="1"/>
  <c r="LF108" i="1"/>
  <c r="LD108" i="1"/>
  <c r="LB108" i="1"/>
  <c r="KZ108" i="1"/>
  <c r="KX108" i="1"/>
  <c r="KV108" i="1"/>
  <c r="KT108" i="1"/>
  <c r="KR108" i="1"/>
  <c r="KP108" i="1"/>
  <c r="KN108" i="1"/>
  <c r="KL108" i="1"/>
  <c r="KJ108" i="1"/>
  <c r="KH108" i="1"/>
  <c r="KF108" i="1"/>
  <c r="KD108" i="1"/>
  <c r="KB108" i="1"/>
  <c r="JZ108" i="1"/>
  <c r="JX108" i="1"/>
  <c r="JV108" i="1"/>
  <c r="JT108" i="1"/>
  <c r="JR108" i="1"/>
  <c r="JP108" i="1"/>
  <c r="JN108" i="1"/>
  <c r="JL108" i="1"/>
  <c r="JJ108" i="1"/>
  <c r="JH108" i="1"/>
  <c r="JF108" i="1"/>
  <c r="JD108" i="1"/>
  <c r="JB108" i="1"/>
  <c r="IZ108" i="1"/>
  <c r="IX108" i="1"/>
  <c r="IV108" i="1"/>
  <c r="IT108" i="1"/>
  <c r="IR108" i="1"/>
  <c r="IP108" i="1"/>
  <c r="IN108" i="1"/>
  <c r="IL108" i="1"/>
  <c r="IJ108" i="1"/>
  <c r="IH108" i="1"/>
  <c r="IF108" i="1"/>
  <c r="ID108" i="1"/>
  <c r="IB108" i="1"/>
  <c r="HZ108" i="1"/>
  <c r="HX108" i="1"/>
  <c r="HV108" i="1"/>
  <c r="HT108" i="1"/>
  <c r="HR108" i="1"/>
  <c r="HP108" i="1"/>
  <c r="HN108" i="1"/>
  <c r="HL108" i="1"/>
  <c r="HJ108" i="1"/>
  <c r="HH108" i="1"/>
  <c r="HF108" i="1"/>
  <c r="HD108" i="1"/>
  <c r="HB108" i="1"/>
  <c r="GZ108" i="1"/>
  <c r="GX108" i="1"/>
  <c r="GV108" i="1"/>
  <c r="GT108" i="1"/>
  <c r="GR108" i="1"/>
  <c r="GP108" i="1"/>
  <c r="GN108" i="1"/>
  <c r="GL108" i="1"/>
  <c r="GJ108" i="1"/>
  <c r="GH108" i="1"/>
  <c r="GF108" i="1"/>
  <c r="GD108" i="1"/>
  <c r="GB108" i="1"/>
  <c r="FZ108" i="1"/>
  <c r="FX108" i="1"/>
  <c r="FV108" i="1"/>
  <c r="FT108" i="1"/>
  <c r="FR108" i="1"/>
  <c r="FP108" i="1"/>
  <c r="FN108" i="1"/>
  <c r="FL108" i="1"/>
  <c r="FJ108" i="1"/>
  <c r="FH108" i="1"/>
  <c r="FF108" i="1"/>
  <c r="FD108" i="1"/>
  <c r="FB108" i="1"/>
  <c r="EZ108" i="1"/>
  <c r="EX108" i="1"/>
  <c r="EV108" i="1"/>
  <c r="ET108" i="1"/>
  <c r="ER108" i="1"/>
  <c r="EP108" i="1"/>
  <c r="EN108" i="1"/>
  <c r="EL108" i="1"/>
  <c r="EJ108" i="1"/>
  <c r="EH108" i="1"/>
  <c r="EF108" i="1"/>
  <c r="ED108" i="1"/>
  <c r="EB108" i="1"/>
  <c r="DZ108" i="1"/>
  <c r="DX108" i="1"/>
  <c r="DV108" i="1"/>
  <c r="DT108" i="1"/>
  <c r="DR108" i="1"/>
  <c r="DP108" i="1"/>
  <c r="DN108" i="1"/>
  <c r="DL108" i="1"/>
  <c r="DJ108" i="1"/>
  <c r="DH108" i="1"/>
  <c r="DF108" i="1"/>
  <c r="DD108" i="1"/>
  <c r="DB108" i="1"/>
  <c r="CZ108" i="1"/>
  <c r="CX108" i="1"/>
  <c r="CV108" i="1"/>
  <c r="CT108" i="1"/>
  <c r="CR108" i="1"/>
  <c r="CP108" i="1"/>
  <c r="CN108" i="1"/>
  <c r="CL108" i="1"/>
  <c r="CJ108" i="1"/>
  <c r="CH108" i="1"/>
  <c r="CF108" i="1"/>
  <c r="CD108" i="1"/>
  <c r="CB108" i="1"/>
  <c r="BZ108" i="1"/>
  <c r="BX108" i="1"/>
  <c r="BV108" i="1"/>
  <c r="BT108" i="1"/>
  <c r="BR108" i="1"/>
  <c r="BP108" i="1"/>
  <c r="BN108" i="1"/>
  <c r="BL108" i="1"/>
  <c r="BJ108" i="1"/>
  <c r="BH108" i="1"/>
  <c r="BF108" i="1"/>
  <c r="BD108" i="1"/>
  <c r="BB108" i="1"/>
  <c r="AZ108" i="1"/>
  <c r="AX108" i="1"/>
  <c r="AV108" i="1"/>
  <c r="AT108" i="1"/>
  <c r="AR108" i="1"/>
  <c r="AP108" i="1"/>
  <c r="AN108" i="1"/>
  <c r="AL108" i="1"/>
  <c r="AJ108" i="1"/>
  <c r="AH108" i="1"/>
  <c r="AF108" i="1"/>
  <c r="AD108" i="1"/>
  <c r="AB108" i="1"/>
  <c r="Z108" i="1"/>
  <c r="X108" i="1"/>
  <c r="V108" i="1"/>
  <c r="T108" i="1"/>
  <c r="R108" i="1"/>
  <c r="P108" i="1"/>
  <c r="N108" i="1"/>
  <c r="L108" i="1"/>
  <c r="J108" i="1"/>
  <c r="H108" i="1"/>
  <c r="F108" i="1"/>
  <c r="NM106" i="1"/>
  <c r="NK106" i="1"/>
  <c r="NI106" i="1"/>
  <c r="NG106" i="1"/>
  <c r="NE106" i="1"/>
  <c r="NC106" i="1"/>
  <c r="NA106" i="1"/>
  <c r="MY106" i="1"/>
  <c r="MW106" i="1"/>
  <c r="MU106" i="1"/>
  <c r="MS106" i="1"/>
  <c r="MQ106" i="1"/>
  <c r="MO106" i="1"/>
  <c r="MM106" i="1"/>
  <c r="MK106" i="1"/>
  <c r="MI106" i="1"/>
  <c r="MG106" i="1"/>
  <c r="ME106" i="1"/>
  <c r="MC106" i="1"/>
  <c r="MA106" i="1"/>
  <c r="LY106" i="1"/>
  <c r="LW106" i="1"/>
  <c r="LU106" i="1"/>
  <c r="LS106" i="1"/>
  <c r="LQ106" i="1"/>
  <c r="LO106" i="1"/>
  <c r="LM106" i="1"/>
  <c r="LK106" i="1"/>
  <c r="LI106" i="1"/>
  <c r="LG106" i="1"/>
  <c r="LE106" i="1"/>
  <c r="LC106" i="1"/>
  <c r="LA106" i="1"/>
  <c r="KY106" i="1"/>
  <c r="KW106" i="1"/>
  <c r="KU106" i="1"/>
  <c r="KS106" i="1"/>
  <c r="KQ106" i="1"/>
  <c r="KO106" i="1"/>
  <c r="KM106" i="1"/>
  <c r="KK106" i="1"/>
  <c r="KI106" i="1"/>
  <c r="KG106" i="1"/>
  <c r="KE106" i="1"/>
  <c r="KC106" i="1"/>
  <c r="KA106" i="1"/>
  <c r="JY106" i="1"/>
  <c r="JW106" i="1"/>
  <c r="JU106" i="1"/>
  <c r="JS106" i="1"/>
  <c r="JQ106" i="1"/>
  <c r="JO106" i="1"/>
  <c r="JM106" i="1"/>
  <c r="JK106" i="1"/>
  <c r="JI106" i="1"/>
  <c r="JG106" i="1"/>
  <c r="JE106" i="1"/>
  <c r="JC106" i="1"/>
  <c r="JA106" i="1"/>
  <c r="IY106" i="1"/>
  <c r="IW106" i="1"/>
  <c r="IU106" i="1"/>
  <c r="IS106" i="1"/>
  <c r="IQ106" i="1"/>
  <c r="IO106" i="1"/>
  <c r="IM106" i="1"/>
  <c r="IK106" i="1"/>
  <c r="II106" i="1"/>
  <c r="IG106" i="1"/>
  <c r="IE106" i="1"/>
  <c r="IC106" i="1"/>
  <c r="IA106" i="1"/>
  <c r="HY106" i="1"/>
  <c r="HW106" i="1"/>
  <c r="HU106" i="1"/>
  <c r="HS106" i="1"/>
  <c r="HQ106" i="1"/>
  <c r="HO106" i="1"/>
  <c r="HM106" i="1"/>
  <c r="HK106" i="1"/>
  <c r="HI106" i="1"/>
  <c r="HG106" i="1"/>
  <c r="HE106" i="1"/>
  <c r="HC106" i="1"/>
  <c r="HA106" i="1"/>
  <c r="GY106" i="1"/>
  <c r="GW106" i="1"/>
  <c r="GU106" i="1"/>
  <c r="GS106" i="1"/>
  <c r="GQ106" i="1"/>
  <c r="GO106" i="1"/>
  <c r="GM106" i="1"/>
  <c r="GK106" i="1"/>
  <c r="GI106" i="1"/>
  <c r="GG106" i="1"/>
  <c r="GE106" i="1"/>
  <c r="GC106" i="1"/>
  <c r="GA106" i="1"/>
  <c r="FY106" i="1"/>
  <c r="FW106" i="1"/>
  <c r="FU106" i="1"/>
  <c r="FS106" i="1"/>
  <c r="FQ106" i="1"/>
  <c r="FO106" i="1"/>
  <c r="FM106" i="1"/>
  <c r="FK106" i="1"/>
  <c r="FI106" i="1"/>
  <c r="FG106" i="1"/>
  <c r="FE106" i="1"/>
  <c r="FC106" i="1"/>
  <c r="FA106" i="1"/>
  <c r="EY106" i="1"/>
  <c r="EW106" i="1"/>
  <c r="EU106" i="1"/>
  <c r="ES106" i="1"/>
  <c r="EQ106" i="1"/>
  <c r="EO106" i="1"/>
  <c r="EM106" i="1"/>
  <c r="EK106" i="1"/>
  <c r="EI106" i="1"/>
  <c r="EG106" i="1"/>
  <c r="EE106" i="1"/>
  <c r="EC106" i="1"/>
  <c r="EA106" i="1"/>
  <c r="DY106" i="1"/>
  <c r="DW106" i="1"/>
  <c r="DU106" i="1"/>
  <c r="DS106" i="1"/>
  <c r="DQ106" i="1"/>
  <c r="DO106" i="1"/>
  <c r="DM106" i="1"/>
  <c r="DK106" i="1"/>
  <c r="DI106" i="1"/>
  <c r="DG106" i="1"/>
  <c r="DE106" i="1"/>
  <c r="DC106" i="1"/>
  <c r="DA106" i="1"/>
  <c r="CY106" i="1"/>
  <c r="CW106" i="1"/>
  <c r="CU106" i="1"/>
  <c r="CS106" i="1"/>
  <c r="CQ106" i="1"/>
  <c r="CO106" i="1"/>
  <c r="CM106" i="1"/>
  <c r="CK106" i="1"/>
  <c r="CI106" i="1"/>
  <c r="CG106" i="1"/>
  <c r="CE106" i="1"/>
  <c r="CC106" i="1"/>
  <c r="CA106" i="1"/>
  <c r="BY106" i="1"/>
  <c r="BW106" i="1"/>
  <c r="BU106" i="1"/>
  <c r="BS106" i="1"/>
  <c r="BQ106" i="1"/>
  <c r="NN106" i="1"/>
  <c r="NL106" i="1"/>
  <c r="NJ106" i="1"/>
  <c r="NH106" i="1"/>
  <c r="NF106" i="1"/>
  <c r="ND106" i="1"/>
  <c r="NB106" i="1"/>
  <c r="MZ106" i="1"/>
  <c r="MX106" i="1"/>
  <c r="MV106" i="1"/>
  <c r="MT106" i="1"/>
  <c r="MR106" i="1"/>
  <c r="MP106" i="1"/>
  <c r="MN106" i="1"/>
  <c r="ML106" i="1"/>
  <c r="MJ106" i="1"/>
  <c r="MH106" i="1"/>
  <c r="MF106" i="1"/>
  <c r="MD106" i="1"/>
  <c r="MB106" i="1"/>
  <c r="LZ106" i="1"/>
  <c r="LX106" i="1"/>
  <c r="LV106" i="1"/>
  <c r="LT106" i="1"/>
  <c r="LR106" i="1"/>
  <c r="LP106" i="1"/>
  <c r="LN106" i="1"/>
  <c r="LL106" i="1"/>
  <c r="LJ106" i="1"/>
  <c r="LH106" i="1"/>
  <c r="LF106" i="1"/>
  <c r="LD106" i="1"/>
  <c r="LB106" i="1"/>
  <c r="KZ106" i="1"/>
  <c r="KX106" i="1"/>
  <c r="KV106" i="1"/>
  <c r="KT106" i="1"/>
  <c r="KR106" i="1"/>
  <c r="KP106" i="1"/>
  <c r="KN106" i="1"/>
  <c r="KL106" i="1"/>
  <c r="KJ106" i="1"/>
  <c r="KH106" i="1"/>
  <c r="KF106" i="1"/>
  <c r="KD106" i="1"/>
  <c r="KB106" i="1"/>
  <c r="JZ106" i="1"/>
  <c r="JX106" i="1"/>
  <c r="JV106" i="1"/>
  <c r="JT106" i="1"/>
  <c r="JR106" i="1"/>
  <c r="JP106" i="1"/>
  <c r="JN106" i="1"/>
  <c r="JL106" i="1"/>
  <c r="JJ106" i="1"/>
  <c r="JH106" i="1"/>
  <c r="JF106" i="1"/>
  <c r="JD106" i="1"/>
  <c r="JB106" i="1"/>
  <c r="IZ106" i="1"/>
  <c r="IX106" i="1"/>
  <c r="IV106" i="1"/>
  <c r="IT106" i="1"/>
  <c r="IR106" i="1"/>
  <c r="IP106" i="1"/>
  <c r="IN106" i="1"/>
  <c r="IL106" i="1"/>
  <c r="IJ106" i="1"/>
  <c r="IH106" i="1"/>
  <c r="IF106" i="1"/>
  <c r="ID106" i="1"/>
  <c r="IB106" i="1"/>
  <c r="HZ106" i="1"/>
  <c r="HX106" i="1"/>
  <c r="HV106" i="1"/>
  <c r="HT106" i="1"/>
  <c r="HR106" i="1"/>
  <c r="HP106" i="1"/>
  <c r="HN106" i="1"/>
  <c r="HL106" i="1"/>
  <c r="HJ106" i="1"/>
  <c r="HH106" i="1"/>
  <c r="HF106" i="1"/>
  <c r="HD106" i="1"/>
  <c r="HB106" i="1"/>
  <c r="GZ106" i="1"/>
  <c r="GX106" i="1"/>
  <c r="GV106" i="1"/>
  <c r="GT106" i="1"/>
  <c r="GR106" i="1"/>
  <c r="GP106" i="1"/>
  <c r="GN106" i="1"/>
  <c r="GL106" i="1"/>
  <c r="GJ106" i="1"/>
  <c r="GH106" i="1"/>
  <c r="GF106" i="1"/>
  <c r="GD106" i="1"/>
  <c r="GB106" i="1"/>
  <c r="FZ106" i="1"/>
  <c r="FX106" i="1"/>
  <c r="FV106" i="1"/>
  <c r="FT106" i="1"/>
  <c r="FR106" i="1"/>
  <c r="FP106" i="1"/>
  <c r="FN106" i="1"/>
  <c r="FL106" i="1"/>
  <c r="FJ106" i="1"/>
  <c r="FH106" i="1"/>
  <c r="FF106" i="1"/>
  <c r="FD106" i="1"/>
  <c r="FB106" i="1"/>
  <c r="EZ106" i="1"/>
  <c r="EX106" i="1"/>
  <c r="EV106" i="1"/>
  <c r="ET106" i="1"/>
  <c r="ER106" i="1"/>
  <c r="EP106" i="1"/>
  <c r="EN106" i="1"/>
  <c r="EL106" i="1"/>
  <c r="EJ106" i="1"/>
  <c r="EH106" i="1"/>
  <c r="EF106" i="1"/>
  <c r="ED106" i="1"/>
  <c r="EB106" i="1"/>
  <c r="DZ106" i="1"/>
  <c r="DX106" i="1"/>
  <c r="DV106" i="1"/>
  <c r="DT106" i="1"/>
  <c r="DR106" i="1"/>
  <c r="DP106" i="1"/>
  <c r="DN106" i="1"/>
  <c r="DL106" i="1"/>
  <c r="DJ106" i="1"/>
  <c r="DH106" i="1"/>
  <c r="DF106" i="1"/>
  <c r="DD106" i="1"/>
  <c r="DB106" i="1"/>
  <c r="CZ106" i="1"/>
  <c r="CX106" i="1"/>
  <c r="CV106" i="1"/>
  <c r="CT106" i="1"/>
  <c r="CR106" i="1"/>
  <c r="CP106" i="1"/>
  <c r="CN106" i="1"/>
  <c r="CL106" i="1"/>
  <c r="CJ106" i="1"/>
  <c r="CH106" i="1"/>
  <c r="CF106" i="1"/>
  <c r="CD106" i="1"/>
  <c r="CB106" i="1"/>
  <c r="BZ106" i="1"/>
  <c r="BX106" i="1"/>
  <c r="BV106" i="1"/>
  <c r="BT106" i="1"/>
  <c r="BR106" i="1"/>
  <c r="NM104" i="1"/>
  <c r="NK104" i="1"/>
  <c r="NI104" i="1"/>
  <c r="NG104" i="1"/>
  <c r="NE104" i="1"/>
  <c r="NC104" i="1"/>
  <c r="NA104" i="1"/>
  <c r="MY104" i="1"/>
  <c r="MW104" i="1"/>
  <c r="MU104" i="1"/>
  <c r="MS104" i="1"/>
  <c r="MQ104" i="1"/>
  <c r="MO104" i="1"/>
  <c r="MM104" i="1"/>
  <c r="MK104" i="1"/>
  <c r="MI104" i="1"/>
  <c r="MG104" i="1"/>
  <c r="ME104" i="1"/>
  <c r="MC104" i="1"/>
  <c r="MA104" i="1"/>
  <c r="LY104" i="1"/>
  <c r="LW104" i="1"/>
  <c r="LU104" i="1"/>
  <c r="LS104" i="1"/>
  <c r="LQ104" i="1"/>
  <c r="LO104" i="1"/>
  <c r="LM104" i="1"/>
  <c r="LK104" i="1"/>
  <c r="LI104" i="1"/>
  <c r="LG104" i="1"/>
  <c r="LE104" i="1"/>
  <c r="LC104" i="1"/>
  <c r="LA104" i="1"/>
  <c r="KY104" i="1"/>
  <c r="KW104" i="1"/>
  <c r="KU104" i="1"/>
  <c r="KS104" i="1"/>
  <c r="KQ104" i="1"/>
  <c r="KO104" i="1"/>
  <c r="KM104" i="1"/>
  <c r="KK104" i="1"/>
  <c r="KI104" i="1"/>
  <c r="KG104" i="1"/>
  <c r="KE104" i="1"/>
  <c r="KC104" i="1"/>
  <c r="KA104" i="1"/>
  <c r="JY104" i="1"/>
  <c r="JW104" i="1"/>
  <c r="JU104" i="1"/>
  <c r="JS104" i="1"/>
  <c r="JQ104" i="1"/>
  <c r="JO104" i="1"/>
  <c r="JM104" i="1"/>
  <c r="JK104" i="1"/>
  <c r="JI104" i="1"/>
  <c r="JG104" i="1"/>
  <c r="JE104" i="1"/>
  <c r="JC104" i="1"/>
  <c r="JA104" i="1"/>
  <c r="IY104" i="1"/>
  <c r="IW104" i="1"/>
  <c r="IU104" i="1"/>
  <c r="IS104" i="1"/>
  <c r="IQ104" i="1"/>
  <c r="IO104" i="1"/>
  <c r="IM104" i="1"/>
  <c r="IK104" i="1"/>
  <c r="II104" i="1"/>
  <c r="IG104" i="1"/>
  <c r="IE104" i="1"/>
  <c r="IC104" i="1"/>
  <c r="IA104" i="1"/>
  <c r="HY104" i="1"/>
  <c r="HW104" i="1"/>
  <c r="HU104" i="1"/>
  <c r="HS104" i="1"/>
  <c r="HQ104" i="1"/>
  <c r="HO104" i="1"/>
  <c r="HM104" i="1"/>
  <c r="HK104" i="1"/>
  <c r="HI104" i="1"/>
  <c r="HG104" i="1"/>
  <c r="HE104" i="1"/>
  <c r="HC104" i="1"/>
  <c r="HA104" i="1"/>
  <c r="GY104" i="1"/>
  <c r="GW104" i="1"/>
  <c r="GU104" i="1"/>
  <c r="GS104" i="1"/>
  <c r="GQ104" i="1"/>
  <c r="GO104" i="1"/>
  <c r="GM104" i="1"/>
  <c r="GK104" i="1"/>
  <c r="GI104" i="1"/>
  <c r="GG104" i="1"/>
  <c r="GE104" i="1"/>
  <c r="GC104" i="1"/>
  <c r="GA104" i="1"/>
  <c r="FY104" i="1"/>
  <c r="FW104" i="1"/>
  <c r="FU104" i="1"/>
  <c r="FS104" i="1"/>
  <c r="FQ104" i="1"/>
  <c r="FO104" i="1"/>
  <c r="FM104" i="1"/>
  <c r="FK104" i="1"/>
  <c r="FI104" i="1"/>
  <c r="FG104" i="1"/>
  <c r="FE104" i="1"/>
  <c r="FC104" i="1"/>
  <c r="FA104" i="1"/>
  <c r="EY104" i="1"/>
  <c r="EW104" i="1"/>
  <c r="EU104" i="1"/>
  <c r="ES104" i="1"/>
  <c r="EQ104" i="1"/>
  <c r="EO104" i="1"/>
  <c r="EM104" i="1"/>
  <c r="EK104" i="1"/>
  <c r="EI104" i="1"/>
  <c r="EG104" i="1"/>
  <c r="EE104" i="1"/>
  <c r="EC104" i="1"/>
  <c r="EA104" i="1"/>
  <c r="DY104" i="1"/>
  <c r="DW104" i="1"/>
  <c r="DU104" i="1"/>
  <c r="DS104" i="1"/>
  <c r="DQ104" i="1"/>
  <c r="DO104" i="1"/>
  <c r="DM104" i="1"/>
  <c r="DK104" i="1"/>
  <c r="DI104" i="1"/>
  <c r="DG104" i="1"/>
  <c r="DE104" i="1"/>
  <c r="DC104" i="1"/>
  <c r="DA104" i="1"/>
  <c r="CY104" i="1"/>
  <c r="CW104" i="1"/>
  <c r="CU104" i="1"/>
  <c r="CS104" i="1"/>
  <c r="CO104" i="1"/>
  <c r="CM104" i="1"/>
  <c r="CK104" i="1"/>
  <c r="CE104" i="1"/>
  <c r="CA104" i="1"/>
  <c r="BY104" i="1"/>
  <c r="BW104" i="1"/>
  <c r="BQ104" i="1"/>
  <c r="BO104" i="1"/>
  <c r="BK104" i="1"/>
  <c r="BE104" i="1"/>
  <c r="BC104" i="1"/>
  <c r="AW104" i="1"/>
  <c r="NN104" i="1"/>
  <c r="NL104" i="1"/>
  <c r="NJ104" i="1"/>
  <c r="NH104" i="1"/>
  <c r="NF104" i="1"/>
  <c r="ND104" i="1"/>
  <c r="NB104" i="1"/>
  <c r="MZ104" i="1"/>
  <c r="MX104" i="1"/>
  <c r="MV104" i="1"/>
  <c r="MT104" i="1"/>
  <c r="MR104" i="1"/>
  <c r="MP104" i="1"/>
  <c r="MN104" i="1"/>
  <c r="ML104" i="1"/>
  <c r="MJ104" i="1"/>
  <c r="MH104" i="1"/>
  <c r="MF104" i="1"/>
  <c r="MD104" i="1"/>
  <c r="MB104" i="1"/>
  <c r="LZ104" i="1"/>
  <c r="LX104" i="1"/>
  <c r="LV104" i="1"/>
  <c r="LT104" i="1"/>
  <c r="LR104" i="1"/>
  <c r="LP104" i="1"/>
  <c r="LN104" i="1"/>
  <c r="LL104" i="1"/>
  <c r="LJ104" i="1"/>
  <c r="LH104" i="1"/>
  <c r="LF104" i="1"/>
  <c r="LD104" i="1"/>
  <c r="LB104" i="1"/>
  <c r="KZ104" i="1"/>
  <c r="KX104" i="1"/>
  <c r="KV104" i="1"/>
  <c r="KT104" i="1"/>
  <c r="KR104" i="1"/>
  <c r="KP104" i="1"/>
  <c r="KN104" i="1"/>
  <c r="KL104" i="1"/>
  <c r="KJ104" i="1"/>
  <c r="KH104" i="1"/>
  <c r="KF104" i="1"/>
  <c r="KD104" i="1"/>
  <c r="KB104" i="1"/>
  <c r="JZ104" i="1"/>
  <c r="JX104" i="1"/>
  <c r="JV104" i="1"/>
  <c r="JT104" i="1"/>
  <c r="JR104" i="1"/>
  <c r="JP104" i="1"/>
  <c r="JN104" i="1"/>
  <c r="JL104" i="1"/>
  <c r="JJ104" i="1"/>
  <c r="JH104" i="1"/>
  <c r="JF104" i="1"/>
  <c r="JD104" i="1"/>
  <c r="JB104" i="1"/>
  <c r="IZ104" i="1"/>
  <c r="IX104" i="1"/>
  <c r="IV104" i="1"/>
  <c r="IT104" i="1"/>
  <c r="IR104" i="1"/>
  <c r="IP104" i="1"/>
  <c r="IN104" i="1"/>
  <c r="IL104" i="1"/>
  <c r="IJ104" i="1"/>
  <c r="IH104" i="1"/>
  <c r="IF104" i="1"/>
  <c r="ID104" i="1"/>
  <c r="IB104" i="1"/>
  <c r="HZ104" i="1"/>
  <c r="HX104" i="1"/>
  <c r="HV104" i="1"/>
  <c r="HT104" i="1"/>
  <c r="HR104" i="1"/>
  <c r="HP104" i="1"/>
  <c r="HN104" i="1"/>
  <c r="HL104" i="1"/>
  <c r="HJ104" i="1"/>
  <c r="HH104" i="1"/>
  <c r="HF104" i="1"/>
  <c r="HD104" i="1"/>
  <c r="HB104" i="1"/>
  <c r="GZ104" i="1"/>
  <c r="GX104" i="1"/>
  <c r="GV104" i="1"/>
  <c r="GT104" i="1"/>
  <c r="GR104" i="1"/>
  <c r="GP104" i="1"/>
  <c r="GN104" i="1"/>
  <c r="GL104" i="1"/>
  <c r="GJ104" i="1"/>
  <c r="GH104" i="1"/>
  <c r="GF104" i="1"/>
  <c r="GD104" i="1"/>
  <c r="GB104" i="1"/>
  <c r="FZ104" i="1"/>
  <c r="FX104" i="1"/>
  <c r="FV104" i="1"/>
  <c r="FT104" i="1"/>
  <c r="FR104" i="1"/>
  <c r="FP104" i="1"/>
  <c r="FN104" i="1"/>
  <c r="FL104" i="1"/>
  <c r="FJ104" i="1"/>
  <c r="FH104" i="1"/>
  <c r="FF104" i="1"/>
  <c r="FD104" i="1"/>
  <c r="FB104" i="1"/>
  <c r="EZ104" i="1"/>
  <c r="EX104" i="1"/>
  <c r="EV104" i="1"/>
  <c r="ET104" i="1"/>
  <c r="ER104" i="1"/>
  <c r="EP104" i="1"/>
  <c r="EN104" i="1"/>
  <c r="EL104" i="1"/>
  <c r="EJ104" i="1"/>
  <c r="EH104" i="1"/>
  <c r="EF104" i="1"/>
  <c r="ED104" i="1"/>
  <c r="EB104" i="1"/>
  <c r="DZ104" i="1"/>
  <c r="DX104" i="1"/>
  <c r="DV104" i="1"/>
  <c r="DT104" i="1"/>
  <c r="DR104" i="1"/>
  <c r="DP104" i="1"/>
  <c r="DN104" i="1"/>
  <c r="DL104" i="1"/>
  <c r="DJ104" i="1"/>
  <c r="DH104" i="1"/>
  <c r="DF104" i="1"/>
  <c r="DD104" i="1"/>
  <c r="DB104" i="1"/>
  <c r="CZ104" i="1"/>
  <c r="CX104" i="1"/>
  <c r="CV104" i="1"/>
  <c r="CT104" i="1"/>
  <c r="CN104" i="1"/>
  <c r="CL104" i="1"/>
  <c r="CJ104" i="1"/>
  <c r="CF104" i="1"/>
  <c r="CD104" i="1"/>
  <c r="BZ104" i="1"/>
  <c r="BX104" i="1"/>
  <c r="BV104" i="1"/>
  <c r="BR104" i="1"/>
  <c r="BJ104" i="1"/>
  <c r="BF104" i="1"/>
  <c r="BD104" i="1"/>
  <c r="AV104" i="1"/>
  <c r="NM102" i="1"/>
  <c r="NK102" i="1"/>
  <c r="NI102" i="1"/>
  <c r="NG102" i="1"/>
  <c r="NE102" i="1"/>
  <c r="NC102" i="1"/>
  <c r="NA102" i="1"/>
  <c r="MY102" i="1"/>
  <c r="MW102" i="1"/>
  <c r="MU102" i="1"/>
  <c r="MS102" i="1"/>
  <c r="MQ102" i="1"/>
  <c r="MO102" i="1"/>
  <c r="MM102" i="1"/>
  <c r="MK102" i="1"/>
  <c r="MI102" i="1"/>
  <c r="MG102" i="1"/>
  <c r="ME102" i="1"/>
  <c r="MC102" i="1"/>
  <c r="MA102" i="1"/>
  <c r="LY102" i="1"/>
  <c r="LW102" i="1"/>
  <c r="LU102" i="1"/>
  <c r="LS102" i="1"/>
  <c r="LQ102" i="1"/>
  <c r="LO102" i="1"/>
  <c r="LM102" i="1"/>
  <c r="LK102" i="1"/>
  <c r="LI102" i="1"/>
  <c r="LG102" i="1"/>
  <c r="LE102" i="1"/>
  <c r="LC102" i="1"/>
  <c r="LA102" i="1"/>
  <c r="KY102" i="1"/>
  <c r="KW102" i="1"/>
  <c r="KU102" i="1"/>
  <c r="KS102" i="1"/>
  <c r="KQ102" i="1"/>
  <c r="KO102" i="1"/>
  <c r="KM102" i="1"/>
  <c r="KK102" i="1"/>
  <c r="KI102" i="1"/>
  <c r="KG102" i="1"/>
  <c r="KE102" i="1"/>
  <c r="KC102" i="1"/>
  <c r="KA102" i="1"/>
  <c r="JY102" i="1"/>
  <c r="JW102" i="1"/>
  <c r="JU102" i="1"/>
  <c r="JS102" i="1"/>
  <c r="JQ102" i="1"/>
  <c r="JO102" i="1"/>
  <c r="JM102" i="1"/>
  <c r="JK102" i="1"/>
  <c r="JI102" i="1"/>
  <c r="JG102" i="1"/>
  <c r="JE102" i="1"/>
  <c r="JC102" i="1"/>
  <c r="JA102" i="1"/>
  <c r="IY102" i="1"/>
  <c r="IW102" i="1"/>
  <c r="IU102" i="1"/>
  <c r="IS102" i="1"/>
  <c r="IQ102" i="1"/>
  <c r="IO102" i="1"/>
  <c r="IM102" i="1"/>
  <c r="IK102" i="1"/>
  <c r="II102" i="1"/>
  <c r="IG102" i="1"/>
  <c r="IE102" i="1"/>
  <c r="IC102" i="1"/>
  <c r="IA102" i="1"/>
  <c r="HY102" i="1"/>
  <c r="HW102" i="1"/>
  <c r="HU102" i="1"/>
  <c r="HS102" i="1"/>
  <c r="HQ102" i="1"/>
  <c r="HO102" i="1"/>
  <c r="HM102" i="1"/>
  <c r="HK102" i="1"/>
  <c r="HI102" i="1"/>
  <c r="HG102" i="1"/>
  <c r="HE102" i="1"/>
  <c r="HC102" i="1"/>
  <c r="HA102" i="1"/>
  <c r="GY102" i="1"/>
  <c r="GW102" i="1"/>
  <c r="GU102" i="1"/>
  <c r="GS102" i="1"/>
  <c r="GQ102" i="1"/>
  <c r="GO102" i="1"/>
  <c r="GM102" i="1"/>
  <c r="GK102" i="1"/>
  <c r="GI102" i="1"/>
  <c r="GG102" i="1"/>
  <c r="GE102" i="1"/>
  <c r="GC102" i="1"/>
  <c r="GA102" i="1"/>
  <c r="FY102" i="1"/>
  <c r="FW102" i="1"/>
  <c r="FU102" i="1"/>
  <c r="FS102" i="1"/>
  <c r="FQ102" i="1"/>
  <c r="FO102" i="1"/>
  <c r="FM102" i="1"/>
  <c r="FK102" i="1"/>
  <c r="FI102" i="1"/>
  <c r="FG102" i="1"/>
  <c r="FE102" i="1"/>
  <c r="FC102" i="1"/>
  <c r="FA102" i="1"/>
  <c r="EY102" i="1"/>
  <c r="EW102" i="1"/>
  <c r="EU102" i="1"/>
  <c r="ES102" i="1"/>
  <c r="EQ102" i="1"/>
  <c r="EO102" i="1"/>
  <c r="EM102" i="1"/>
  <c r="EK102" i="1"/>
  <c r="EI102" i="1"/>
  <c r="EG102" i="1"/>
  <c r="EE102" i="1"/>
  <c r="EC102" i="1"/>
  <c r="EA102" i="1"/>
  <c r="DY102" i="1"/>
  <c r="DW102" i="1"/>
  <c r="DU102" i="1"/>
  <c r="DS102" i="1"/>
  <c r="DQ102" i="1"/>
  <c r="DO102" i="1"/>
  <c r="DM102" i="1"/>
  <c r="DK102" i="1"/>
  <c r="DI102" i="1"/>
  <c r="DG102" i="1"/>
  <c r="DE102" i="1"/>
  <c r="DC102" i="1"/>
  <c r="DA102" i="1"/>
  <c r="CY102" i="1"/>
  <c r="CW102" i="1"/>
  <c r="CU102" i="1"/>
  <c r="CS102" i="1"/>
  <c r="CQ102" i="1"/>
  <c r="CO102" i="1"/>
  <c r="CM102" i="1"/>
  <c r="CK102" i="1"/>
  <c r="CI102" i="1"/>
  <c r="CG102" i="1"/>
  <c r="CE102" i="1"/>
  <c r="CC102" i="1"/>
  <c r="CA102" i="1"/>
  <c r="BY102" i="1"/>
  <c r="BW102" i="1"/>
  <c r="BU102" i="1"/>
  <c r="BS102" i="1"/>
  <c r="BQ102" i="1"/>
  <c r="BO102" i="1"/>
  <c r="BM102" i="1"/>
  <c r="BK102" i="1"/>
  <c r="BI102" i="1"/>
  <c r="BG102" i="1"/>
  <c r="BE102" i="1"/>
  <c r="BC102" i="1"/>
  <c r="BA102" i="1"/>
  <c r="AY102" i="1"/>
  <c r="AW102" i="1"/>
  <c r="AU102" i="1"/>
  <c r="AS102" i="1"/>
  <c r="AQ102" i="1"/>
  <c r="AO102" i="1"/>
  <c r="AM102" i="1"/>
  <c r="AK102" i="1"/>
  <c r="AI102" i="1"/>
  <c r="AG102" i="1"/>
  <c r="AE102" i="1"/>
  <c r="AC102" i="1"/>
  <c r="AA102" i="1"/>
  <c r="Y102" i="1"/>
  <c r="W102" i="1"/>
  <c r="U102" i="1"/>
  <c r="S102" i="1"/>
  <c r="Q102" i="1"/>
  <c r="O102" i="1"/>
  <c r="M102" i="1"/>
  <c r="K102" i="1"/>
  <c r="I102" i="1"/>
  <c r="G102" i="1"/>
  <c r="NN102" i="1"/>
  <c r="NL102" i="1"/>
  <c r="NJ102" i="1"/>
  <c r="NH102" i="1"/>
  <c r="NF102" i="1"/>
  <c r="ND102" i="1"/>
  <c r="NB102" i="1"/>
  <c r="MZ102" i="1"/>
  <c r="MX102" i="1"/>
  <c r="MV102" i="1"/>
  <c r="MT102" i="1"/>
  <c r="MR102" i="1"/>
  <c r="MP102" i="1"/>
  <c r="MN102" i="1"/>
  <c r="ML102" i="1"/>
  <c r="MJ102" i="1"/>
  <c r="MH102" i="1"/>
  <c r="MF102" i="1"/>
  <c r="MD102" i="1"/>
  <c r="MB102" i="1"/>
  <c r="LZ102" i="1"/>
  <c r="LX102" i="1"/>
  <c r="LV102" i="1"/>
  <c r="LT102" i="1"/>
  <c r="LR102" i="1"/>
  <c r="LP102" i="1"/>
  <c r="LN102" i="1"/>
  <c r="LL102" i="1"/>
  <c r="LJ102" i="1"/>
  <c r="LH102" i="1"/>
  <c r="LF102" i="1"/>
  <c r="LD102" i="1"/>
  <c r="LB102" i="1"/>
  <c r="KZ102" i="1"/>
  <c r="KX102" i="1"/>
  <c r="KV102" i="1"/>
  <c r="KT102" i="1"/>
  <c r="KR102" i="1"/>
  <c r="KP102" i="1"/>
  <c r="KN102" i="1"/>
  <c r="KL102" i="1"/>
  <c r="KJ102" i="1"/>
  <c r="KH102" i="1"/>
  <c r="KF102" i="1"/>
  <c r="KD102" i="1"/>
  <c r="KB102" i="1"/>
  <c r="JZ102" i="1"/>
  <c r="JX102" i="1"/>
  <c r="JV102" i="1"/>
  <c r="JT102" i="1"/>
  <c r="JR102" i="1"/>
  <c r="JP102" i="1"/>
  <c r="JN102" i="1"/>
  <c r="JL102" i="1"/>
  <c r="JJ102" i="1"/>
  <c r="JH102" i="1"/>
  <c r="JF102" i="1"/>
  <c r="JD102" i="1"/>
  <c r="JB102" i="1"/>
  <c r="IZ102" i="1"/>
  <c r="IX102" i="1"/>
  <c r="IV102" i="1"/>
  <c r="IT102" i="1"/>
  <c r="IR102" i="1"/>
  <c r="IP102" i="1"/>
  <c r="IN102" i="1"/>
  <c r="IL102" i="1"/>
  <c r="IJ102" i="1"/>
  <c r="IH102" i="1"/>
  <c r="IF102" i="1"/>
  <c r="ID102" i="1"/>
  <c r="IB102" i="1"/>
  <c r="HZ102" i="1"/>
  <c r="HX102" i="1"/>
  <c r="HV102" i="1"/>
  <c r="HT102" i="1"/>
  <c r="HR102" i="1"/>
  <c r="HP102" i="1"/>
  <c r="HN102" i="1"/>
  <c r="HL102" i="1"/>
  <c r="HJ102" i="1"/>
  <c r="HH102" i="1"/>
  <c r="HF102" i="1"/>
  <c r="HD102" i="1"/>
  <c r="HB102" i="1"/>
  <c r="GZ102" i="1"/>
  <c r="GX102" i="1"/>
  <c r="GV102" i="1"/>
  <c r="GT102" i="1"/>
  <c r="GR102" i="1"/>
  <c r="GP102" i="1"/>
  <c r="GN102" i="1"/>
  <c r="GL102" i="1"/>
  <c r="GJ102" i="1"/>
  <c r="GH102" i="1"/>
  <c r="GF102" i="1"/>
  <c r="GD102" i="1"/>
  <c r="GB102" i="1"/>
  <c r="FZ102" i="1"/>
  <c r="FX102" i="1"/>
  <c r="FV102" i="1"/>
  <c r="FT102" i="1"/>
  <c r="FR102" i="1"/>
  <c r="FP102" i="1"/>
  <c r="FN102" i="1"/>
  <c r="FL102" i="1"/>
  <c r="FJ102" i="1"/>
  <c r="FH102" i="1"/>
  <c r="FF102" i="1"/>
  <c r="FD102" i="1"/>
  <c r="FB102" i="1"/>
  <c r="EZ102" i="1"/>
  <c r="EX102" i="1"/>
  <c r="EV102" i="1"/>
  <c r="ET102" i="1"/>
  <c r="ER102" i="1"/>
  <c r="EP102" i="1"/>
  <c r="EN102" i="1"/>
  <c r="EL102" i="1"/>
  <c r="EJ102" i="1"/>
  <c r="EH102" i="1"/>
  <c r="EF102" i="1"/>
  <c r="ED102" i="1"/>
  <c r="EB102" i="1"/>
  <c r="DZ102" i="1"/>
  <c r="DX102" i="1"/>
  <c r="DV102" i="1"/>
  <c r="DT102" i="1"/>
  <c r="DR102" i="1"/>
  <c r="DP102" i="1"/>
  <c r="DN102" i="1"/>
  <c r="DL102" i="1"/>
  <c r="DJ102" i="1"/>
  <c r="DH102" i="1"/>
  <c r="DF102" i="1"/>
  <c r="DD102" i="1"/>
  <c r="DB102" i="1"/>
  <c r="CZ102" i="1"/>
  <c r="CX102" i="1"/>
  <c r="CV102" i="1"/>
  <c r="CT102" i="1"/>
  <c r="CR102" i="1"/>
  <c r="CP102" i="1"/>
  <c r="CN102" i="1"/>
  <c r="CL102" i="1"/>
  <c r="CJ102" i="1"/>
  <c r="CH102" i="1"/>
  <c r="CF102" i="1"/>
  <c r="CD102" i="1"/>
  <c r="CB102" i="1"/>
  <c r="BZ102" i="1"/>
  <c r="BX102" i="1"/>
  <c r="BV102" i="1"/>
  <c r="BT102" i="1"/>
  <c r="BR102" i="1"/>
  <c r="BP102" i="1"/>
  <c r="BN102" i="1"/>
  <c r="BL102" i="1"/>
  <c r="BJ102" i="1"/>
  <c r="BH102" i="1"/>
  <c r="BF102" i="1"/>
  <c r="BD102" i="1"/>
  <c r="BB102" i="1"/>
  <c r="AZ102" i="1"/>
  <c r="AX102" i="1"/>
  <c r="AV102" i="1"/>
  <c r="AT102" i="1"/>
  <c r="AR102" i="1"/>
  <c r="AP102" i="1"/>
  <c r="AN102" i="1"/>
  <c r="AL102" i="1"/>
  <c r="AJ102" i="1"/>
  <c r="AH102" i="1"/>
  <c r="AF102" i="1"/>
  <c r="AD102" i="1"/>
  <c r="AB102" i="1"/>
  <c r="Z102" i="1"/>
  <c r="X102" i="1"/>
  <c r="V102" i="1"/>
  <c r="T102" i="1"/>
  <c r="R102" i="1"/>
  <c r="P102" i="1"/>
  <c r="N102" i="1"/>
  <c r="L102" i="1"/>
  <c r="J102" i="1"/>
  <c r="H102" i="1"/>
  <c r="F102" i="1"/>
  <c r="NM100" i="1"/>
  <c r="NK100" i="1"/>
  <c r="NI100" i="1"/>
  <c r="NG100" i="1"/>
  <c r="NE100" i="1"/>
  <c r="NC100" i="1"/>
  <c r="NA100" i="1"/>
  <c r="MY100" i="1"/>
  <c r="MW100" i="1"/>
  <c r="MU100" i="1"/>
  <c r="MS100" i="1"/>
  <c r="MQ100" i="1"/>
  <c r="MO100" i="1"/>
  <c r="MM100" i="1"/>
  <c r="MK100" i="1"/>
  <c r="MI100" i="1"/>
  <c r="MG100" i="1"/>
  <c r="ME100" i="1"/>
  <c r="MC100" i="1"/>
  <c r="MA100" i="1"/>
  <c r="LY100" i="1"/>
  <c r="LW100" i="1"/>
  <c r="LU100" i="1"/>
  <c r="LS100" i="1"/>
  <c r="LQ100" i="1"/>
  <c r="LO100" i="1"/>
  <c r="LM100" i="1"/>
  <c r="LK100" i="1"/>
  <c r="LI100" i="1"/>
  <c r="LG100" i="1"/>
  <c r="LE100" i="1"/>
  <c r="LC100" i="1"/>
  <c r="LA100" i="1"/>
  <c r="KY100" i="1"/>
  <c r="KW100" i="1"/>
  <c r="KU100" i="1"/>
  <c r="KS100" i="1"/>
  <c r="KQ100" i="1"/>
  <c r="KO100" i="1"/>
  <c r="KM100" i="1"/>
  <c r="KK100" i="1"/>
  <c r="KI100" i="1"/>
  <c r="KG100" i="1"/>
  <c r="KE100" i="1"/>
  <c r="KC100" i="1"/>
  <c r="KA100" i="1"/>
  <c r="JY100" i="1"/>
  <c r="JW100" i="1"/>
  <c r="JU100" i="1"/>
  <c r="JS100" i="1"/>
  <c r="JQ100" i="1"/>
  <c r="JO100" i="1"/>
  <c r="JM100" i="1"/>
  <c r="JK100" i="1"/>
  <c r="JI100" i="1"/>
  <c r="JG100" i="1"/>
  <c r="JE100" i="1"/>
  <c r="JC100" i="1"/>
  <c r="JA100" i="1"/>
  <c r="IY100" i="1"/>
  <c r="IW100" i="1"/>
  <c r="IU100" i="1"/>
  <c r="IS100" i="1"/>
  <c r="IQ100" i="1"/>
  <c r="IO100" i="1"/>
  <c r="IM100" i="1"/>
  <c r="IK100" i="1"/>
  <c r="II100" i="1"/>
  <c r="IG100" i="1"/>
  <c r="IE100" i="1"/>
  <c r="IC100" i="1"/>
  <c r="IA100" i="1"/>
  <c r="HY100" i="1"/>
  <c r="HW100" i="1"/>
  <c r="HU100" i="1"/>
  <c r="HS100" i="1"/>
  <c r="HQ100" i="1"/>
  <c r="HO100" i="1"/>
  <c r="HM100" i="1"/>
  <c r="HK100" i="1"/>
  <c r="HI100" i="1"/>
  <c r="HG100" i="1"/>
  <c r="HE100" i="1"/>
  <c r="HC100" i="1"/>
  <c r="HA100" i="1"/>
  <c r="GY100" i="1"/>
  <c r="GW100" i="1"/>
  <c r="GU100" i="1"/>
  <c r="GS100" i="1"/>
  <c r="GQ100" i="1"/>
  <c r="GO100" i="1"/>
  <c r="GM100" i="1"/>
  <c r="GK100" i="1"/>
  <c r="GI100" i="1"/>
  <c r="GG100" i="1"/>
  <c r="GE100" i="1"/>
  <c r="GC100" i="1"/>
  <c r="GA100" i="1"/>
  <c r="FY100" i="1"/>
  <c r="FW100" i="1"/>
  <c r="FU100" i="1"/>
  <c r="FS100" i="1"/>
  <c r="FQ100" i="1"/>
  <c r="FO100" i="1"/>
  <c r="FM100" i="1"/>
  <c r="FK100" i="1"/>
  <c r="FI100" i="1"/>
  <c r="FG100" i="1"/>
  <c r="FE100" i="1"/>
  <c r="FC100" i="1"/>
  <c r="FA100" i="1"/>
  <c r="EY100" i="1"/>
  <c r="EW100" i="1"/>
  <c r="EU100" i="1"/>
  <c r="ES100" i="1"/>
  <c r="EQ100" i="1"/>
  <c r="EO100" i="1"/>
  <c r="EM100" i="1"/>
  <c r="EK100" i="1"/>
  <c r="EI100" i="1"/>
  <c r="EG100" i="1"/>
  <c r="EE100" i="1"/>
  <c r="EC100" i="1"/>
  <c r="EA100" i="1"/>
  <c r="DY100" i="1"/>
  <c r="DW100" i="1"/>
  <c r="DU100" i="1"/>
  <c r="DS100" i="1"/>
  <c r="DQ100" i="1"/>
  <c r="DO100" i="1"/>
  <c r="DM100" i="1"/>
  <c r="DK100" i="1"/>
  <c r="DI100" i="1"/>
  <c r="DG100" i="1"/>
  <c r="DE100" i="1"/>
  <c r="DC100" i="1"/>
  <c r="DA100" i="1"/>
  <c r="CY100" i="1"/>
  <c r="CW100" i="1"/>
  <c r="CU100" i="1"/>
  <c r="CS100" i="1"/>
  <c r="CQ100" i="1"/>
  <c r="CO100" i="1"/>
  <c r="CM100" i="1"/>
  <c r="CK100" i="1"/>
  <c r="CI100" i="1"/>
  <c r="CG100" i="1"/>
  <c r="CE100" i="1"/>
  <c r="CC100" i="1"/>
  <c r="CA100" i="1"/>
  <c r="BY100" i="1"/>
  <c r="BW100" i="1"/>
  <c r="BU100" i="1"/>
  <c r="BS100" i="1"/>
  <c r="BQ100" i="1"/>
  <c r="BO100" i="1"/>
  <c r="BM100" i="1"/>
  <c r="BK100" i="1"/>
  <c r="BI100" i="1"/>
  <c r="BG100" i="1"/>
  <c r="BE100" i="1"/>
  <c r="BC100" i="1"/>
  <c r="BA100" i="1"/>
  <c r="AY100" i="1"/>
  <c r="AW100" i="1"/>
  <c r="AU100" i="1"/>
  <c r="AS100" i="1"/>
  <c r="AQ100" i="1"/>
  <c r="AO100" i="1"/>
  <c r="AM100" i="1"/>
  <c r="AK100" i="1"/>
  <c r="AI100" i="1"/>
  <c r="AG100" i="1"/>
  <c r="AE100" i="1"/>
  <c r="AC100" i="1"/>
  <c r="AA100" i="1"/>
  <c r="Y100" i="1"/>
  <c r="W100" i="1"/>
  <c r="U100" i="1"/>
  <c r="S100" i="1"/>
  <c r="Q100" i="1"/>
  <c r="O100" i="1"/>
  <c r="M100" i="1"/>
  <c r="K100" i="1"/>
  <c r="I100" i="1"/>
  <c r="G100" i="1"/>
  <c r="NN100" i="1"/>
  <c r="NL100" i="1"/>
  <c r="NJ100" i="1"/>
  <c r="NH100" i="1"/>
  <c r="NF100" i="1"/>
  <c r="ND100" i="1"/>
  <c r="NB100" i="1"/>
  <c r="MZ100" i="1"/>
  <c r="MX100" i="1"/>
  <c r="MV100" i="1"/>
  <c r="MT100" i="1"/>
  <c r="MR100" i="1"/>
  <c r="MP100" i="1"/>
  <c r="MN100" i="1"/>
  <c r="ML100" i="1"/>
  <c r="MJ100" i="1"/>
  <c r="MH100" i="1"/>
  <c r="MF100" i="1"/>
  <c r="MD100" i="1"/>
  <c r="MB100" i="1"/>
  <c r="LZ100" i="1"/>
  <c r="LX100" i="1"/>
  <c r="LV100" i="1"/>
  <c r="LT100" i="1"/>
  <c r="LR100" i="1"/>
  <c r="LP100" i="1"/>
  <c r="LN100" i="1"/>
  <c r="LL100" i="1"/>
  <c r="LJ100" i="1"/>
  <c r="LH100" i="1"/>
  <c r="LF100" i="1"/>
  <c r="LD100" i="1"/>
  <c r="LB100" i="1"/>
  <c r="KZ100" i="1"/>
  <c r="KX100" i="1"/>
  <c r="KV100" i="1"/>
  <c r="KT100" i="1"/>
  <c r="KR100" i="1"/>
  <c r="KP100" i="1"/>
  <c r="KN100" i="1"/>
  <c r="KL100" i="1"/>
  <c r="KJ100" i="1"/>
  <c r="KH100" i="1"/>
  <c r="KF100" i="1"/>
  <c r="KD100" i="1"/>
  <c r="KB100" i="1"/>
  <c r="JZ100" i="1"/>
  <c r="JX100" i="1"/>
  <c r="JV100" i="1"/>
  <c r="JT100" i="1"/>
  <c r="JR100" i="1"/>
  <c r="JP100" i="1"/>
  <c r="JN100" i="1"/>
  <c r="JL100" i="1"/>
  <c r="JJ100" i="1"/>
  <c r="JH100" i="1"/>
  <c r="JF100" i="1"/>
  <c r="JD100" i="1"/>
  <c r="JB100" i="1"/>
  <c r="IZ100" i="1"/>
  <c r="IX100" i="1"/>
  <c r="IV100" i="1"/>
  <c r="IT100" i="1"/>
  <c r="IR100" i="1"/>
  <c r="IP100" i="1"/>
  <c r="IN100" i="1"/>
  <c r="IL100" i="1"/>
  <c r="IJ100" i="1"/>
  <c r="IH100" i="1"/>
  <c r="IF100" i="1"/>
  <c r="ID100" i="1"/>
  <c r="IB100" i="1"/>
  <c r="HZ100" i="1"/>
  <c r="HX100" i="1"/>
  <c r="HV100" i="1"/>
  <c r="HT100" i="1"/>
  <c r="HR100" i="1"/>
  <c r="HP100" i="1"/>
  <c r="HN100" i="1"/>
  <c r="HL100" i="1"/>
  <c r="HJ100" i="1"/>
  <c r="HH100" i="1"/>
  <c r="HF100" i="1"/>
  <c r="HD100" i="1"/>
  <c r="HB100" i="1"/>
  <c r="GZ100" i="1"/>
  <c r="GX100" i="1"/>
  <c r="GV100" i="1"/>
  <c r="GT100" i="1"/>
  <c r="GR100" i="1"/>
  <c r="GP100" i="1"/>
  <c r="GN100" i="1"/>
  <c r="GL100" i="1"/>
  <c r="GJ100" i="1"/>
  <c r="GH100" i="1"/>
  <c r="GF100" i="1"/>
  <c r="GD100" i="1"/>
  <c r="GB100" i="1"/>
  <c r="FZ100" i="1"/>
  <c r="FX100" i="1"/>
  <c r="FV100" i="1"/>
  <c r="FT100" i="1"/>
  <c r="FR100" i="1"/>
  <c r="FP100" i="1"/>
  <c r="FN100" i="1"/>
  <c r="FL100" i="1"/>
  <c r="FJ100" i="1"/>
  <c r="FH100" i="1"/>
  <c r="FF100" i="1"/>
  <c r="FD100" i="1"/>
  <c r="FB100" i="1"/>
  <c r="EZ100" i="1"/>
  <c r="EX100" i="1"/>
  <c r="EV100" i="1"/>
  <c r="ET100" i="1"/>
  <c r="ER100" i="1"/>
  <c r="EP100" i="1"/>
  <c r="EN100" i="1"/>
  <c r="EL100" i="1"/>
  <c r="EJ100" i="1"/>
  <c r="EH100" i="1"/>
  <c r="EF100" i="1"/>
  <c r="ED100" i="1"/>
  <c r="EB100" i="1"/>
  <c r="DZ100" i="1"/>
  <c r="DX100" i="1"/>
  <c r="DV100" i="1"/>
  <c r="DT100" i="1"/>
  <c r="DR100" i="1"/>
  <c r="DP100" i="1"/>
  <c r="DN100" i="1"/>
  <c r="DL100" i="1"/>
  <c r="DJ100" i="1"/>
  <c r="DH100" i="1"/>
  <c r="DF100" i="1"/>
  <c r="DD100" i="1"/>
  <c r="DB100" i="1"/>
  <c r="CZ100" i="1"/>
  <c r="CX100" i="1"/>
  <c r="CV100" i="1"/>
  <c r="CT100" i="1"/>
  <c r="CR100" i="1"/>
  <c r="CP100" i="1"/>
  <c r="CN100" i="1"/>
  <c r="CL100" i="1"/>
  <c r="CJ100" i="1"/>
  <c r="CH100" i="1"/>
  <c r="CF100" i="1"/>
  <c r="CD100" i="1"/>
  <c r="CB100" i="1"/>
  <c r="BZ100" i="1"/>
  <c r="BX100" i="1"/>
  <c r="BV100" i="1"/>
  <c r="BT100" i="1"/>
  <c r="BR100" i="1"/>
  <c r="BP100" i="1"/>
  <c r="BN100" i="1"/>
  <c r="BL100" i="1"/>
  <c r="BJ100" i="1"/>
  <c r="BH100" i="1"/>
  <c r="BF100" i="1"/>
  <c r="BD100" i="1"/>
  <c r="BB100" i="1"/>
  <c r="AZ100" i="1"/>
  <c r="AX100" i="1"/>
  <c r="AV100" i="1"/>
  <c r="AT100" i="1"/>
  <c r="AR100" i="1"/>
  <c r="AP100" i="1"/>
  <c r="AN100" i="1"/>
  <c r="AL100" i="1"/>
  <c r="AJ100" i="1"/>
  <c r="AH100" i="1"/>
  <c r="AF100" i="1"/>
  <c r="AD100" i="1"/>
  <c r="AB100" i="1"/>
  <c r="Z100" i="1"/>
  <c r="X100" i="1"/>
  <c r="V100" i="1"/>
  <c r="T100" i="1"/>
  <c r="R100" i="1"/>
  <c r="P100" i="1"/>
  <c r="N100" i="1"/>
  <c r="L100" i="1"/>
  <c r="J100" i="1"/>
  <c r="H100" i="1"/>
  <c r="F100" i="1"/>
  <c r="NM98" i="1"/>
  <c r="NK98" i="1"/>
  <c r="NI98" i="1"/>
  <c r="NG98" i="1"/>
  <c r="NE98" i="1"/>
  <c r="NC98" i="1"/>
  <c r="NA98" i="1"/>
  <c r="MY98" i="1"/>
  <c r="MW98" i="1"/>
  <c r="MU98" i="1"/>
  <c r="MS98" i="1"/>
  <c r="MQ98" i="1"/>
  <c r="MO98" i="1"/>
  <c r="MM98" i="1"/>
  <c r="MK98" i="1"/>
  <c r="MI98" i="1"/>
  <c r="MG98" i="1"/>
  <c r="ME98" i="1"/>
  <c r="MC98" i="1"/>
  <c r="MA98" i="1"/>
  <c r="LY98" i="1"/>
  <c r="LW98" i="1"/>
  <c r="LU98" i="1"/>
  <c r="LS98" i="1"/>
  <c r="LQ98" i="1"/>
  <c r="LO98" i="1"/>
  <c r="LM98" i="1"/>
  <c r="LK98" i="1"/>
  <c r="LI98" i="1"/>
  <c r="LG98" i="1"/>
  <c r="LE98" i="1"/>
  <c r="LC98" i="1"/>
  <c r="LA98" i="1"/>
  <c r="KY98" i="1"/>
  <c r="KW98" i="1"/>
  <c r="KU98" i="1"/>
  <c r="KS98" i="1"/>
  <c r="KQ98" i="1"/>
  <c r="KO98" i="1"/>
  <c r="KM98" i="1"/>
  <c r="KK98" i="1"/>
  <c r="KI98" i="1"/>
  <c r="KG98" i="1"/>
  <c r="KE98" i="1"/>
  <c r="KC98" i="1"/>
  <c r="KA98" i="1"/>
  <c r="JY98" i="1"/>
  <c r="JW98" i="1"/>
  <c r="JU98" i="1"/>
  <c r="JS98" i="1"/>
  <c r="JQ98" i="1"/>
  <c r="JO98" i="1"/>
  <c r="JM98" i="1"/>
  <c r="JK98" i="1"/>
  <c r="JI98" i="1"/>
  <c r="JG98" i="1"/>
  <c r="JE98" i="1"/>
  <c r="JC98" i="1"/>
  <c r="JA98" i="1"/>
  <c r="IY98" i="1"/>
  <c r="IW98" i="1"/>
  <c r="IU98" i="1"/>
  <c r="IS98" i="1"/>
  <c r="IQ98" i="1"/>
  <c r="IO98" i="1"/>
  <c r="IM98" i="1"/>
  <c r="IK98" i="1"/>
  <c r="II98" i="1"/>
  <c r="IG98" i="1"/>
  <c r="IE98" i="1"/>
  <c r="IC98" i="1"/>
  <c r="IA98" i="1"/>
  <c r="HY98" i="1"/>
  <c r="HW98" i="1"/>
  <c r="HU98" i="1"/>
  <c r="HS98" i="1"/>
  <c r="HQ98" i="1"/>
  <c r="HO98" i="1"/>
  <c r="HM98" i="1"/>
  <c r="HK98" i="1"/>
  <c r="HI98" i="1"/>
  <c r="HG98" i="1"/>
  <c r="HE98" i="1"/>
  <c r="HC98" i="1"/>
  <c r="HA98" i="1"/>
  <c r="GY98" i="1"/>
  <c r="GW98" i="1"/>
  <c r="GU98" i="1"/>
  <c r="GS98" i="1"/>
  <c r="GQ98" i="1"/>
  <c r="GO98" i="1"/>
  <c r="GM98" i="1"/>
  <c r="GK98" i="1"/>
  <c r="GI98" i="1"/>
  <c r="GG98" i="1"/>
  <c r="GE98" i="1"/>
  <c r="GC98" i="1"/>
  <c r="GA98" i="1"/>
  <c r="FY98" i="1"/>
  <c r="FW98" i="1"/>
  <c r="FU98" i="1"/>
  <c r="FS98" i="1"/>
  <c r="FQ98" i="1"/>
  <c r="FO98" i="1"/>
  <c r="FM98" i="1"/>
  <c r="FK98" i="1"/>
  <c r="FI98" i="1"/>
  <c r="FG98" i="1"/>
  <c r="FE98" i="1"/>
  <c r="FC98" i="1"/>
  <c r="FA98" i="1"/>
  <c r="EY98" i="1"/>
  <c r="EW98" i="1"/>
  <c r="EU98" i="1"/>
  <c r="ES98" i="1"/>
  <c r="EQ98" i="1"/>
  <c r="EO98" i="1"/>
  <c r="EM98" i="1"/>
  <c r="EK98" i="1"/>
  <c r="EI98" i="1"/>
  <c r="EG98" i="1"/>
  <c r="EE98" i="1"/>
  <c r="EC98" i="1"/>
  <c r="EA98" i="1"/>
  <c r="DY98" i="1"/>
  <c r="DW98" i="1"/>
  <c r="DU98" i="1"/>
  <c r="DS98" i="1"/>
  <c r="DQ98" i="1"/>
  <c r="DO98" i="1"/>
  <c r="DM98" i="1"/>
  <c r="DK98" i="1"/>
  <c r="DI98" i="1"/>
  <c r="DG98" i="1"/>
  <c r="DE98" i="1"/>
  <c r="DC98" i="1"/>
  <c r="DA98" i="1"/>
  <c r="CY98" i="1"/>
  <c r="CW98" i="1"/>
  <c r="CU98" i="1"/>
  <c r="CS98" i="1"/>
  <c r="CQ98" i="1"/>
  <c r="CO98" i="1"/>
  <c r="CM98" i="1"/>
  <c r="CK98" i="1"/>
  <c r="CI98" i="1"/>
  <c r="CG98" i="1"/>
  <c r="CE98" i="1"/>
  <c r="CC98" i="1"/>
  <c r="CA98" i="1"/>
  <c r="BY98" i="1"/>
  <c r="BW98" i="1"/>
  <c r="BU98" i="1"/>
  <c r="BS98" i="1"/>
  <c r="BQ98" i="1"/>
  <c r="BO98" i="1"/>
  <c r="BM98" i="1"/>
  <c r="BK98" i="1"/>
  <c r="BI98" i="1"/>
  <c r="BG98" i="1"/>
  <c r="BE98" i="1"/>
  <c r="BC98" i="1"/>
  <c r="BA98" i="1"/>
  <c r="AY98" i="1"/>
  <c r="AW98" i="1"/>
  <c r="AU98" i="1"/>
  <c r="AS98" i="1"/>
  <c r="AQ98" i="1"/>
  <c r="AO98" i="1"/>
  <c r="AM98" i="1"/>
  <c r="AK98" i="1"/>
  <c r="AI98" i="1"/>
  <c r="AG98" i="1"/>
  <c r="AE98" i="1"/>
  <c r="AC98" i="1"/>
  <c r="AA98" i="1"/>
  <c r="Y98" i="1"/>
  <c r="W98" i="1"/>
  <c r="U98" i="1"/>
  <c r="S98" i="1"/>
  <c r="Q98" i="1"/>
  <c r="O98" i="1"/>
  <c r="M98" i="1"/>
  <c r="K98" i="1"/>
  <c r="I98" i="1"/>
  <c r="G98" i="1"/>
  <c r="NN98" i="1"/>
  <c r="NL98" i="1"/>
  <c r="NJ98" i="1"/>
  <c r="NH98" i="1"/>
  <c r="NF98" i="1"/>
  <c r="ND98" i="1"/>
  <c r="NB98" i="1"/>
  <c r="MZ98" i="1"/>
  <c r="MX98" i="1"/>
  <c r="MV98" i="1"/>
  <c r="MT98" i="1"/>
  <c r="MR98" i="1"/>
  <c r="MP98" i="1"/>
  <c r="MN98" i="1"/>
  <c r="ML98" i="1"/>
  <c r="MJ98" i="1"/>
  <c r="MH98" i="1"/>
  <c r="MF98" i="1"/>
  <c r="MD98" i="1"/>
  <c r="MB98" i="1"/>
  <c r="LZ98" i="1"/>
  <c r="LX98" i="1"/>
  <c r="LV98" i="1"/>
  <c r="LT98" i="1"/>
  <c r="LR98" i="1"/>
  <c r="LP98" i="1"/>
  <c r="LN98" i="1"/>
  <c r="LL98" i="1"/>
  <c r="LJ98" i="1"/>
  <c r="LH98" i="1"/>
  <c r="LF98" i="1"/>
  <c r="LD98" i="1"/>
  <c r="LB98" i="1"/>
  <c r="KZ98" i="1"/>
  <c r="KX98" i="1"/>
  <c r="KV98" i="1"/>
  <c r="KT98" i="1"/>
  <c r="KR98" i="1"/>
  <c r="KP98" i="1"/>
  <c r="KN98" i="1"/>
  <c r="KL98" i="1"/>
  <c r="KJ98" i="1"/>
  <c r="KH98" i="1"/>
  <c r="KF98" i="1"/>
  <c r="KD98" i="1"/>
  <c r="KB98" i="1"/>
  <c r="JZ98" i="1"/>
  <c r="JX98" i="1"/>
  <c r="JV98" i="1"/>
  <c r="JT98" i="1"/>
  <c r="JR98" i="1"/>
  <c r="JP98" i="1"/>
  <c r="JN98" i="1"/>
  <c r="JL98" i="1"/>
  <c r="JJ98" i="1"/>
  <c r="JH98" i="1"/>
  <c r="JF98" i="1"/>
  <c r="JD98" i="1"/>
  <c r="JB98" i="1"/>
  <c r="IZ98" i="1"/>
  <c r="IX98" i="1"/>
  <c r="IV98" i="1"/>
  <c r="IT98" i="1"/>
  <c r="IR98" i="1"/>
  <c r="IP98" i="1"/>
  <c r="IN98" i="1"/>
  <c r="IL98" i="1"/>
  <c r="IJ98" i="1"/>
  <c r="IH98" i="1"/>
  <c r="IF98" i="1"/>
  <c r="ID98" i="1"/>
  <c r="IB98" i="1"/>
  <c r="HZ98" i="1"/>
  <c r="HX98" i="1"/>
  <c r="HV98" i="1"/>
  <c r="HT98" i="1"/>
  <c r="HR98" i="1"/>
  <c r="HP98" i="1"/>
  <c r="HN98" i="1"/>
  <c r="HL98" i="1"/>
  <c r="HJ98" i="1"/>
  <c r="HH98" i="1"/>
  <c r="HF98" i="1"/>
  <c r="HD98" i="1"/>
  <c r="HB98" i="1"/>
  <c r="GZ98" i="1"/>
  <c r="GX98" i="1"/>
  <c r="GV98" i="1"/>
  <c r="GT98" i="1"/>
  <c r="GR98" i="1"/>
  <c r="GP98" i="1"/>
  <c r="GN98" i="1"/>
  <c r="GL98" i="1"/>
  <c r="GJ98" i="1"/>
  <c r="GH98" i="1"/>
  <c r="GF98" i="1"/>
  <c r="GD98" i="1"/>
  <c r="GB98" i="1"/>
  <c r="FZ98" i="1"/>
  <c r="FX98" i="1"/>
  <c r="FV98" i="1"/>
  <c r="FT98" i="1"/>
  <c r="FR98" i="1"/>
  <c r="FP98" i="1"/>
  <c r="FN98" i="1"/>
  <c r="FL98" i="1"/>
  <c r="FJ98" i="1"/>
  <c r="FH98" i="1"/>
  <c r="FF98" i="1"/>
  <c r="FD98" i="1"/>
  <c r="FB98" i="1"/>
  <c r="EZ98" i="1"/>
  <c r="EX98" i="1"/>
  <c r="EV98" i="1"/>
  <c r="ET98" i="1"/>
  <c r="ER98" i="1"/>
  <c r="EP98" i="1"/>
  <c r="EN98" i="1"/>
  <c r="EL98" i="1"/>
  <c r="EJ98" i="1"/>
  <c r="EH98" i="1"/>
  <c r="EF98" i="1"/>
  <c r="ED98" i="1"/>
  <c r="EB98" i="1"/>
  <c r="DZ98" i="1"/>
  <c r="DX98" i="1"/>
  <c r="DV98" i="1"/>
  <c r="DT98" i="1"/>
  <c r="DR98" i="1"/>
  <c r="DP98" i="1"/>
  <c r="DN98" i="1"/>
  <c r="DL98" i="1"/>
  <c r="DJ98" i="1"/>
  <c r="DH98" i="1"/>
  <c r="DF98" i="1"/>
  <c r="DD98" i="1"/>
  <c r="DB98" i="1"/>
  <c r="CZ98" i="1"/>
  <c r="CX98" i="1"/>
  <c r="CV98" i="1"/>
  <c r="CT98" i="1"/>
  <c r="CR98" i="1"/>
  <c r="CP98" i="1"/>
  <c r="CN98" i="1"/>
  <c r="CL98" i="1"/>
  <c r="CJ98" i="1"/>
  <c r="CH98" i="1"/>
  <c r="CF98" i="1"/>
  <c r="CD98" i="1"/>
  <c r="CB98" i="1"/>
  <c r="BZ98" i="1"/>
  <c r="BX98" i="1"/>
  <c r="BV98" i="1"/>
  <c r="BT98" i="1"/>
  <c r="BR98" i="1"/>
  <c r="BP98" i="1"/>
  <c r="BN98" i="1"/>
  <c r="BL98" i="1"/>
  <c r="BJ98" i="1"/>
  <c r="BH98" i="1"/>
  <c r="BF98" i="1"/>
  <c r="BD98" i="1"/>
  <c r="BB98" i="1"/>
  <c r="AZ98" i="1"/>
  <c r="AX98" i="1"/>
  <c r="AV98" i="1"/>
  <c r="AT98" i="1"/>
  <c r="AR98" i="1"/>
  <c r="AP98" i="1"/>
  <c r="AN98" i="1"/>
  <c r="AL98" i="1"/>
  <c r="AJ98" i="1"/>
  <c r="AH98" i="1"/>
  <c r="AF98" i="1"/>
  <c r="AD98" i="1"/>
  <c r="AB98" i="1"/>
  <c r="Z98" i="1"/>
  <c r="X98" i="1"/>
  <c r="V98" i="1"/>
  <c r="T98" i="1"/>
  <c r="R98" i="1"/>
  <c r="P98" i="1"/>
  <c r="N98" i="1"/>
  <c r="L98" i="1"/>
  <c r="J98" i="1"/>
  <c r="H98" i="1"/>
  <c r="F98" i="1"/>
  <c r="NM96" i="1"/>
  <c r="NK96" i="1"/>
  <c r="NI96" i="1"/>
  <c r="NG96" i="1"/>
  <c r="NE96" i="1"/>
  <c r="NC96" i="1"/>
  <c r="NA96" i="1"/>
  <c r="MY96" i="1"/>
  <c r="MW96" i="1"/>
  <c r="MU96" i="1"/>
  <c r="MS96" i="1"/>
  <c r="MQ96" i="1"/>
  <c r="MO96" i="1"/>
  <c r="MM96" i="1"/>
  <c r="MK96" i="1"/>
  <c r="MI96" i="1"/>
  <c r="MG96" i="1"/>
  <c r="ME96" i="1"/>
  <c r="MC96" i="1"/>
  <c r="MA96" i="1"/>
  <c r="LY96" i="1"/>
  <c r="LW96" i="1"/>
  <c r="LU96" i="1"/>
  <c r="LS96" i="1"/>
  <c r="LQ96" i="1"/>
  <c r="LO96" i="1"/>
  <c r="LM96" i="1"/>
  <c r="LK96" i="1"/>
  <c r="LI96" i="1"/>
  <c r="LG96" i="1"/>
  <c r="LE96" i="1"/>
  <c r="LC96" i="1"/>
  <c r="LA96" i="1"/>
  <c r="KY96" i="1"/>
  <c r="KW96" i="1"/>
  <c r="KU96" i="1"/>
  <c r="KS96" i="1"/>
  <c r="KQ96" i="1"/>
  <c r="KO96" i="1"/>
  <c r="KM96" i="1"/>
  <c r="KK96" i="1"/>
  <c r="KI96" i="1"/>
  <c r="KG96" i="1"/>
  <c r="KE96" i="1"/>
  <c r="KC96" i="1"/>
  <c r="KA96" i="1"/>
  <c r="JY96" i="1"/>
  <c r="JW96" i="1"/>
  <c r="JU96" i="1"/>
  <c r="JS96" i="1"/>
  <c r="JQ96" i="1"/>
  <c r="JO96" i="1"/>
  <c r="JM96" i="1"/>
  <c r="JK96" i="1"/>
  <c r="JI96" i="1"/>
  <c r="JG96" i="1"/>
  <c r="JE96" i="1"/>
  <c r="JC96" i="1"/>
  <c r="JA96" i="1"/>
  <c r="IY96" i="1"/>
  <c r="IW96" i="1"/>
  <c r="IU96" i="1"/>
  <c r="IS96" i="1"/>
  <c r="IQ96" i="1"/>
  <c r="IO96" i="1"/>
  <c r="IM96" i="1"/>
  <c r="IK96" i="1"/>
  <c r="II96" i="1"/>
  <c r="IG96" i="1"/>
  <c r="IE96" i="1"/>
  <c r="IC96" i="1"/>
  <c r="IA96" i="1"/>
  <c r="HY96" i="1"/>
  <c r="HW96" i="1"/>
  <c r="HU96" i="1"/>
  <c r="HS96" i="1"/>
  <c r="HQ96" i="1"/>
  <c r="HO96" i="1"/>
  <c r="HM96" i="1"/>
  <c r="HK96" i="1"/>
  <c r="HI96" i="1"/>
  <c r="HG96" i="1"/>
  <c r="HE96" i="1"/>
  <c r="HC96" i="1"/>
  <c r="HA96" i="1"/>
  <c r="GY96" i="1"/>
  <c r="GW96" i="1"/>
  <c r="GU96" i="1"/>
  <c r="GS96" i="1"/>
  <c r="GQ96" i="1"/>
  <c r="GO96" i="1"/>
  <c r="GM96" i="1"/>
  <c r="GK96" i="1"/>
  <c r="GI96" i="1"/>
  <c r="GG96" i="1"/>
  <c r="GE96" i="1"/>
  <c r="GC96" i="1"/>
  <c r="GA96" i="1"/>
  <c r="FY96" i="1"/>
  <c r="FW96" i="1"/>
  <c r="FU96" i="1"/>
  <c r="FS96" i="1"/>
  <c r="FQ96" i="1"/>
  <c r="FO96" i="1"/>
  <c r="FM96" i="1"/>
  <c r="FK96" i="1"/>
  <c r="FI96" i="1"/>
  <c r="FG96" i="1"/>
  <c r="FE96" i="1"/>
  <c r="FC96" i="1"/>
  <c r="FA96" i="1"/>
  <c r="EY96" i="1"/>
  <c r="EW96" i="1"/>
  <c r="EU96" i="1"/>
  <c r="ES96" i="1"/>
  <c r="EQ96" i="1"/>
  <c r="EO96" i="1"/>
  <c r="EM96" i="1"/>
  <c r="EK96" i="1"/>
  <c r="EI96" i="1"/>
  <c r="EG96" i="1"/>
  <c r="EE96" i="1"/>
  <c r="EC96" i="1"/>
  <c r="EA96" i="1"/>
  <c r="DY96" i="1"/>
  <c r="DW96" i="1"/>
  <c r="DU96" i="1"/>
  <c r="DS96" i="1"/>
  <c r="DQ96" i="1"/>
  <c r="DO96" i="1"/>
  <c r="DM96" i="1"/>
  <c r="DK96" i="1"/>
  <c r="DI96" i="1"/>
  <c r="DG96" i="1"/>
  <c r="DE96" i="1"/>
  <c r="DC96" i="1"/>
  <c r="DA96" i="1"/>
  <c r="CY96" i="1"/>
  <c r="CW96" i="1"/>
  <c r="CU96" i="1"/>
  <c r="CS96" i="1"/>
  <c r="CQ96" i="1"/>
  <c r="CO96" i="1"/>
  <c r="CM96" i="1"/>
  <c r="CK96" i="1"/>
  <c r="CI96" i="1"/>
  <c r="CG96" i="1"/>
  <c r="CE96" i="1"/>
  <c r="CC96" i="1"/>
  <c r="CA96" i="1"/>
  <c r="BY96" i="1"/>
  <c r="BW96" i="1"/>
  <c r="BU96" i="1"/>
  <c r="BS96" i="1"/>
  <c r="BQ96" i="1"/>
  <c r="BO96" i="1"/>
  <c r="BM96" i="1"/>
  <c r="BK96" i="1"/>
  <c r="BI96" i="1"/>
  <c r="BG96" i="1"/>
  <c r="BE96" i="1"/>
  <c r="BC96" i="1"/>
  <c r="BA96" i="1"/>
  <c r="AY96" i="1"/>
  <c r="AW96" i="1"/>
  <c r="AU96" i="1"/>
  <c r="AS96" i="1"/>
  <c r="AQ96" i="1"/>
  <c r="AO96" i="1"/>
  <c r="AM96" i="1"/>
  <c r="AK96" i="1"/>
  <c r="AI96" i="1"/>
  <c r="AG96" i="1"/>
  <c r="AE96" i="1"/>
  <c r="AC96" i="1"/>
  <c r="AA96" i="1"/>
  <c r="Y96" i="1"/>
  <c r="W96" i="1"/>
  <c r="U96" i="1"/>
  <c r="S96" i="1"/>
  <c r="Q96" i="1"/>
  <c r="O96" i="1"/>
  <c r="M96" i="1"/>
  <c r="K96" i="1"/>
  <c r="I96" i="1"/>
  <c r="G96" i="1"/>
  <c r="NN96" i="1"/>
  <c r="NL96" i="1"/>
  <c r="NJ96" i="1"/>
  <c r="NH96" i="1"/>
  <c r="NF96" i="1"/>
  <c r="ND96" i="1"/>
  <c r="NB96" i="1"/>
  <c r="MZ96" i="1"/>
  <c r="MX96" i="1"/>
  <c r="MV96" i="1"/>
  <c r="MT96" i="1"/>
  <c r="MR96" i="1"/>
  <c r="MP96" i="1"/>
  <c r="MN96" i="1"/>
  <c r="ML96" i="1"/>
  <c r="MJ96" i="1"/>
  <c r="MH96" i="1"/>
  <c r="MF96" i="1"/>
  <c r="MD96" i="1"/>
  <c r="MB96" i="1"/>
  <c r="LZ96" i="1"/>
  <c r="LX96" i="1"/>
  <c r="LV96" i="1"/>
  <c r="LT96" i="1"/>
  <c r="LR96" i="1"/>
  <c r="LP96" i="1"/>
  <c r="LN96" i="1"/>
  <c r="LL96" i="1"/>
  <c r="LJ96" i="1"/>
  <c r="LH96" i="1"/>
  <c r="LF96" i="1"/>
  <c r="LD96" i="1"/>
  <c r="LB96" i="1"/>
  <c r="KZ96" i="1"/>
  <c r="KX96" i="1"/>
  <c r="KV96" i="1"/>
  <c r="KT96" i="1"/>
  <c r="KR96" i="1"/>
  <c r="KP96" i="1"/>
  <c r="KN96" i="1"/>
  <c r="KL96" i="1"/>
  <c r="KJ96" i="1"/>
  <c r="KH96" i="1"/>
  <c r="KF96" i="1"/>
  <c r="KD96" i="1"/>
  <c r="KB96" i="1"/>
  <c r="JZ96" i="1"/>
  <c r="JX96" i="1"/>
  <c r="JV96" i="1"/>
  <c r="JT96" i="1"/>
  <c r="JR96" i="1"/>
  <c r="JP96" i="1"/>
  <c r="JN96" i="1"/>
  <c r="JL96" i="1"/>
  <c r="JJ96" i="1"/>
  <c r="JH96" i="1"/>
  <c r="JF96" i="1"/>
  <c r="JD96" i="1"/>
  <c r="JB96" i="1"/>
  <c r="IZ96" i="1"/>
  <c r="IX96" i="1"/>
  <c r="IV96" i="1"/>
  <c r="IT96" i="1"/>
  <c r="IR96" i="1"/>
  <c r="IP96" i="1"/>
  <c r="IN96" i="1"/>
  <c r="IL96" i="1"/>
  <c r="IJ96" i="1"/>
  <c r="IH96" i="1"/>
  <c r="IF96" i="1"/>
  <c r="ID96" i="1"/>
  <c r="IB96" i="1"/>
  <c r="HZ96" i="1"/>
  <c r="HX96" i="1"/>
  <c r="HV96" i="1"/>
  <c r="HT96" i="1"/>
  <c r="HR96" i="1"/>
  <c r="HP96" i="1"/>
  <c r="HN96" i="1"/>
  <c r="HL96" i="1"/>
  <c r="HJ96" i="1"/>
  <c r="HH96" i="1"/>
  <c r="HF96" i="1"/>
  <c r="HD96" i="1"/>
  <c r="HB96" i="1"/>
  <c r="GZ96" i="1"/>
  <c r="GX96" i="1"/>
  <c r="GV96" i="1"/>
  <c r="GT96" i="1"/>
  <c r="GR96" i="1"/>
  <c r="GP96" i="1"/>
  <c r="GN96" i="1"/>
  <c r="GL96" i="1"/>
  <c r="GJ96" i="1"/>
  <c r="GH96" i="1"/>
  <c r="GF96" i="1"/>
  <c r="GD96" i="1"/>
  <c r="GB96" i="1"/>
  <c r="FZ96" i="1"/>
  <c r="FX96" i="1"/>
  <c r="FV96" i="1"/>
  <c r="FT96" i="1"/>
  <c r="FR96" i="1"/>
  <c r="FP96" i="1"/>
  <c r="FN96" i="1"/>
  <c r="FL96" i="1"/>
  <c r="FJ96" i="1"/>
  <c r="FH96" i="1"/>
  <c r="FF96" i="1"/>
  <c r="FD96" i="1"/>
  <c r="FB96" i="1"/>
  <c r="EZ96" i="1"/>
  <c r="EX96" i="1"/>
  <c r="EV96" i="1"/>
  <c r="ET96" i="1"/>
  <c r="ER96" i="1"/>
  <c r="EP96" i="1"/>
  <c r="EN96" i="1"/>
  <c r="EL96" i="1"/>
  <c r="EJ96" i="1"/>
  <c r="EH96" i="1"/>
  <c r="EF96" i="1"/>
  <c r="ED96" i="1"/>
  <c r="EB96" i="1"/>
  <c r="DZ96" i="1"/>
  <c r="DX96" i="1"/>
  <c r="DV96" i="1"/>
  <c r="DT96" i="1"/>
  <c r="DR96" i="1"/>
  <c r="DP96" i="1"/>
  <c r="DN96" i="1"/>
  <c r="DL96" i="1"/>
  <c r="DJ96" i="1"/>
  <c r="DH96" i="1"/>
  <c r="DF96" i="1"/>
  <c r="DD96" i="1"/>
  <c r="DB96" i="1"/>
  <c r="CZ96" i="1"/>
  <c r="CX96" i="1"/>
  <c r="CV96" i="1"/>
  <c r="CT96" i="1"/>
  <c r="CR96" i="1"/>
  <c r="CP96" i="1"/>
  <c r="CN96" i="1"/>
  <c r="CL96" i="1"/>
  <c r="CJ96" i="1"/>
  <c r="CH96" i="1"/>
  <c r="CF96" i="1"/>
  <c r="CD96" i="1"/>
  <c r="CB96" i="1"/>
  <c r="BZ96" i="1"/>
  <c r="BX96" i="1"/>
  <c r="BV96" i="1"/>
  <c r="BT96" i="1"/>
  <c r="BR96" i="1"/>
  <c r="BP96" i="1"/>
  <c r="BN96" i="1"/>
  <c r="BL96" i="1"/>
  <c r="BJ96" i="1"/>
  <c r="BH96" i="1"/>
  <c r="BF96" i="1"/>
  <c r="BD96" i="1"/>
  <c r="BB96" i="1"/>
  <c r="AZ96" i="1"/>
  <c r="AX96" i="1"/>
  <c r="AV96" i="1"/>
  <c r="AT96" i="1"/>
  <c r="AR96" i="1"/>
  <c r="AP96" i="1"/>
  <c r="AN96" i="1"/>
  <c r="AL96" i="1"/>
  <c r="AJ96" i="1"/>
  <c r="AH96" i="1"/>
  <c r="AF96" i="1"/>
  <c r="AD96" i="1"/>
  <c r="AB96" i="1"/>
  <c r="Z96" i="1"/>
  <c r="X96" i="1"/>
  <c r="V96" i="1"/>
  <c r="T96" i="1"/>
  <c r="R96" i="1"/>
  <c r="P96" i="1"/>
  <c r="N96" i="1"/>
  <c r="L96" i="1"/>
  <c r="J96" i="1"/>
  <c r="H96" i="1"/>
  <c r="F96" i="1"/>
  <c r="NM94" i="1"/>
  <c r="NK94" i="1"/>
  <c r="NI94" i="1"/>
  <c r="NG94" i="1"/>
  <c r="NE94" i="1"/>
  <c r="NC94" i="1"/>
  <c r="NA94" i="1"/>
  <c r="MY94" i="1"/>
  <c r="MW94" i="1"/>
  <c r="MU94" i="1"/>
  <c r="MS94" i="1"/>
  <c r="MQ94" i="1"/>
  <c r="MO94" i="1"/>
  <c r="MM94" i="1"/>
  <c r="MK94" i="1"/>
  <c r="MI94" i="1"/>
  <c r="MG94" i="1"/>
  <c r="ME94" i="1"/>
  <c r="MC94" i="1"/>
  <c r="MA94" i="1"/>
  <c r="LY94" i="1"/>
  <c r="LW94" i="1"/>
  <c r="LU94" i="1"/>
  <c r="LS94" i="1"/>
  <c r="LQ94" i="1"/>
  <c r="LO94" i="1"/>
  <c r="LM94" i="1"/>
  <c r="LK94" i="1"/>
  <c r="LI94" i="1"/>
  <c r="LG94" i="1"/>
  <c r="LE94" i="1"/>
  <c r="LC94" i="1"/>
  <c r="LA94" i="1"/>
  <c r="KY94" i="1"/>
  <c r="KW94" i="1"/>
  <c r="KU94" i="1"/>
  <c r="KS94" i="1"/>
  <c r="KQ94" i="1"/>
  <c r="KO94" i="1"/>
  <c r="KM94" i="1"/>
  <c r="KK94" i="1"/>
  <c r="KI94" i="1"/>
  <c r="KG94" i="1"/>
  <c r="KE94" i="1"/>
  <c r="KC94" i="1"/>
  <c r="KA94" i="1"/>
  <c r="JY94" i="1"/>
  <c r="JW94" i="1"/>
  <c r="JU94" i="1"/>
  <c r="JS94" i="1"/>
  <c r="JQ94" i="1"/>
  <c r="JO94" i="1"/>
  <c r="JM94" i="1"/>
  <c r="JK94" i="1"/>
  <c r="JI94" i="1"/>
  <c r="JG94" i="1"/>
  <c r="JE94" i="1"/>
  <c r="JC94" i="1"/>
  <c r="JA94" i="1"/>
  <c r="IY94" i="1"/>
  <c r="IW94" i="1"/>
  <c r="IU94" i="1"/>
  <c r="IS94" i="1"/>
  <c r="IQ94" i="1"/>
  <c r="IO94" i="1"/>
  <c r="IM94" i="1"/>
  <c r="IK94" i="1"/>
  <c r="II94" i="1"/>
  <c r="IG94" i="1"/>
  <c r="IE94" i="1"/>
  <c r="IC94" i="1"/>
  <c r="IA94" i="1"/>
  <c r="HY94" i="1"/>
  <c r="HW94" i="1"/>
  <c r="HU94" i="1"/>
  <c r="HS94" i="1"/>
  <c r="HQ94" i="1"/>
  <c r="HO94" i="1"/>
  <c r="HM94" i="1"/>
  <c r="HK94" i="1"/>
  <c r="HI94" i="1"/>
  <c r="HG94" i="1"/>
  <c r="HE94" i="1"/>
  <c r="HC94" i="1"/>
  <c r="HA94" i="1"/>
  <c r="GY94" i="1"/>
  <c r="GW94" i="1"/>
  <c r="GU94" i="1"/>
  <c r="GS94" i="1"/>
  <c r="GQ94" i="1"/>
  <c r="GO94" i="1"/>
  <c r="GM94" i="1"/>
  <c r="GK94" i="1"/>
  <c r="GI94" i="1"/>
  <c r="GG94" i="1"/>
  <c r="GE94" i="1"/>
  <c r="GC94" i="1"/>
  <c r="GA94" i="1"/>
  <c r="FY94" i="1"/>
  <c r="FW94" i="1"/>
  <c r="FU94" i="1"/>
  <c r="FS94" i="1"/>
  <c r="FQ94" i="1"/>
  <c r="FO94" i="1"/>
  <c r="FM94" i="1"/>
  <c r="FK94" i="1"/>
  <c r="FI94" i="1"/>
  <c r="FG94" i="1"/>
  <c r="FE94" i="1"/>
  <c r="FC94" i="1"/>
  <c r="FA94" i="1"/>
  <c r="EY94" i="1"/>
  <c r="EW94" i="1"/>
  <c r="EU94" i="1"/>
  <c r="ES94" i="1"/>
  <c r="EQ94" i="1"/>
  <c r="EO94" i="1"/>
  <c r="EM94" i="1"/>
  <c r="EK94" i="1"/>
  <c r="EI94" i="1"/>
  <c r="EG94" i="1"/>
  <c r="EE94" i="1"/>
  <c r="EC94" i="1"/>
  <c r="EA94" i="1"/>
  <c r="DY94" i="1"/>
  <c r="DW94" i="1"/>
  <c r="DU94" i="1"/>
  <c r="DS94" i="1"/>
  <c r="DQ94" i="1"/>
  <c r="DO94" i="1"/>
  <c r="DM94" i="1"/>
  <c r="DK94" i="1"/>
  <c r="DI94" i="1"/>
  <c r="DG94" i="1"/>
  <c r="DE94" i="1"/>
  <c r="DC94" i="1"/>
  <c r="DA94" i="1"/>
  <c r="CY94" i="1"/>
  <c r="CW94" i="1"/>
  <c r="CU94" i="1"/>
  <c r="CS94" i="1"/>
  <c r="CQ94" i="1"/>
  <c r="CO94" i="1"/>
  <c r="CM94" i="1"/>
  <c r="CK94" i="1"/>
  <c r="CI94" i="1"/>
  <c r="CG94" i="1"/>
  <c r="CE94" i="1"/>
  <c r="CC94" i="1"/>
  <c r="CA94" i="1"/>
  <c r="BY94" i="1"/>
  <c r="BW94" i="1"/>
  <c r="BU94" i="1"/>
  <c r="BS94" i="1"/>
  <c r="BQ94" i="1"/>
  <c r="BO94" i="1"/>
  <c r="BM94" i="1"/>
  <c r="BK94" i="1"/>
  <c r="BI94" i="1"/>
  <c r="BG94" i="1"/>
  <c r="BE94" i="1"/>
  <c r="BC94" i="1"/>
  <c r="BA94" i="1"/>
  <c r="AY94" i="1"/>
  <c r="AW94" i="1"/>
  <c r="AU94" i="1"/>
  <c r="AS94" i="1"/>
  <c r="AQ94" i="1"/>
  <c r="AO94" i="1"/>
  <c r="AM94" i="1"/>
  <c r="AK94" i="1"/>
  <c r="AI94" i="1"/>
  <c r="AG94" i="1"/>
  <c r="AE94" i="1"/>
  <c r="AC94" i="1"/>
  <c r="AA94" i="1"/>
  <c r="Y94" i="1"/>
  <c r="W94" i="1"/>
  <c r="U94" i="1"/>
  <c r="S94" i="1"/>
  <c r="Q94" i="1"/>
  <c r="O94" i="1"/>
  <c r="M94" i="1"/>
  <c r="K94" i="1"/>
  <c r="I94" i="1"/>
  <c r="G94" i="1"/>
  <c r="NN94" i="1"/>
  <c r="NL94" i="1"/>
  <c r="NJ94" i="1"/>
  <c r="NH94" i="1"/>
  <c r="NF94" i="1"/>
  <c r="ND94" i="1"/>
  <c r="NB94" i="1"/>
  <c r="MZ94" i="1"/>
  <c r="MX94" i="1"/>
  <c r="MV94" i="1"/>
  <c r="MT94" i="1"/>
  <c r="MR94" i="1"/>
  <c r="MP94" i="1"/>
  <c r="MN94" i="1"/>
  <c r="ML94" i="1"/>
  <c r="MJ94" i="1"/>
  <c r="MH94" i="1"/>
  <c r="MF94" i="1"/>
  <c r="MD94" i="1"/>
  <c r="MB94" i="1"/>
  <c r="LZ94" i="1"/>
  <c r="LX94" i="1"/>
  <c r="LV94" i="1"/>
  <c r="LT94" i="1"/>
  <c r="LR94" i="1"/>
  <c r="LP94" i="1"/>
  <c r="LN94" i="1"/>
  <c r="LL94" i="1"/>
  <c r="LJ94" i="1"/>
  <c r="LH94" i="1"/>
  <c r="LF94" i="1"/>
  <c r="LD94" i="1"/>
  <c r="LB94" i="1"/>
  <c r="KZ94" i="1"/>
  <c r="KX94" i="1"/>
  <c r="KV94" i="1"/>
  <c r="KT94" i="1"/>
  <c r="KR94" i="1"/>
  <c r="KP94" i="1"/>
  <c r="KN94" i="1"/>
  <c r="KL94" i="1"/>
  <c r="KJ94" i="1"/>
  <c r="KH94" i="1"/>
  <c r="KF94" i="1"/>
  <c r="KD94" i="1"/>
  <c r="KB94" i="1"/>
  <c r="JZ94" i="1"/>
  <c r="JX94" i="1"/>
  <c r="JV94" i="1"/>
  <c r="JT94" i="1"/>
  <c r="JR94" i="1"/>
  <c r="JP94" i="1"/>
  <c r="JN94" i="1"/>
  <c r="JL94" i="1"/>
  <c r="JJ94" i="1"/>
  <c r="JH94" i="1"/>
  <c r="JF94" i="1"/>
  <c r="JD94" i="1"/>
  <c r="JB94" i="1"/>
  <c r="IZ94" i="1"/>
  <c r="IX94" i="1"/>
  <c r="IV94" i="1"/>
  <c r="IT94" i="1"/>
  <c r="IR94" i="1"/>
  <c r="IP94" i="1"/>
  <c r="IN94" i="1"/>
  <c r="IL94" i="1"/>
  <c r="IJ94" i="1"/>
  <c r="IH94" i="1"/>
  <c r="IF94" i="1"/>
  <c r="ID94" i="1"/>
  <c r="IB94" i="1"/>
  <c r="HZ94" i="1"/>
  <c r="HX94" i="1"/>
  <c r="HV94" i="1"/>
  <c r="HT94" i="1"/>
  <c r="HR94" i="1"/>
  <c r="HP94" i="1"/>
  <c r="HN94" i="1"/>
  <c r="HL94" i="1"/>
  <c r="HJ94" i="1"/>
  <c r="HH94" i="1"/>
  <c r="HF94" i="1"/>
  <c r="HD94" i="1"/>
  <c r="HB94" i="1"/>
  <c r="GZ94" i="1"/>
  <c r="GX94" i="1"/>
  <c r="GV94" i="1"/>
  <c r="GT94" i="1"/>
  <c r="GR94" i="1"/>
  <c r="GP94" i="1"/>
  <c r="GN94" i="1"/>
  <c r="GL94" i="1"/>
  <c r="GJ94" i="1"/>
  <c r="GH94" i="1"/>
  <c r="GF94" i="1"/>
  <c r="GD94" i="1"/>
  <c r="GB94" i="1"/>
  <c r="FZ94" i="1"/>
  <c r="FX94" i="1"/>
  <c r="FV94" i="1"/>
  <c r="FT94" i="1"/>
  <c r="FR94" i="1"/>
  <c r="FP94" i="1"/>
  <c r="FN94" i="1"/>
  <c r="FL94" i="1"/>
  <c r="FJ94" i="1"/>
  <c r="FH94" i="1"/>
  <c r="FF94" i="1"/>
  <c r="FD94" i="1"/>
  <c r="FB94" i="1"/>
  <c r="EZ94" i="1"/>
  <c r="EX94" i="1"/>
  <c r="EV94" i="1"/>
  <c r="ET94" i="1"/>
  <c r="ER94" i="1"/>
  <c r="EP94" i="1"/>
  <c r="EN94" i="1"/>
  <c r="EL94" i="1"/>
  <c r="EJ94" i="1"/>
  <c r="EH94" i="1"/>
  <c r="EF94" i="1"/>
  <c r="ED94" i="1"/>
  <c r="EB94" i="1"/>
  <c r="DZ94" i="1"/>
  <c r="DX94" i="1"/>
  <c r="DV94" i="1"/>
  <c r="DT94" i="1"/>
  <c r="DR94" i="1"/>
  <c r="DP94" i="1"/>
  <c r="DN94" i="1"/>
  <c r="DL94" i="1"/>
  <c r="DJ94" i="1"/>
  <c r="DH94" i="1"/>
  <c r="DF94" i="1"/>
  <c r="DD94" i="1"/>
  <c r="DB94" i="1"/>
  <c r="CZ94" i="1"/>
  <c r="CX94" i="1"/>
  <c r="CV94" i="1"/>
  <c r="CT94" i="1"/>
  <c r="CR94" i="1"/>
  <c r="CP94" i="1"/>
  <c r="CN94" i="1"/>
  <c r="CL94" i="1"/>
  <c r="CJ94" i="1"/>
  <c r="CH94" i="1"/>
  <c r="CF94" i="1"/>
  <c r="CD94" i="1"/>
  <c r="CB94" i="1"/>
  <c r="BZ94" i="1"/>
  <c r="BX94" i="1"/>
  <c r="BV94" i="1"/>
  <c r="BT94" i="1"/>
  <c r="BR94" i="1"/>
  <c r="BP94" i="1"/>
  <c r="BN94" i="1"/>
  <c r="BL94" i="1"/>
  <c r="BJ94" i="1"/>
  <c r="BH94" i="1"/>
  <c r="BF94" i="1"/>
  <c r="BD94" i="1"/>
  <c r="BB94" i="1"/>
  <c r="AZ94" i="1"/>
  <c r="AX94" i="1"/>
  <c r="AV94" i="1"/>
  <c r="AT94" i="1"/>
  <c r="AR94" i="1"/>
  <c r="AP94" i="1"/>
  <c r="AN94" i="1"/>
  <c r="AL94" i="1"/>
  <c r="AJ94" i="1"/>
  <c r="AH94" i="1"/>
  <c r="AF94" i="1"/>
  <c r="AD94" i="1"/>
  <c r="AB94" i="1"/>
  <c r="Z94" i="1"/>
  <c r="X94" i="1"/>
  <c r="V94" i="1"/>
  <c r="T94" i="1"/>
  <c r="R94" i="1"/>
  <c r="P94" i="1"/>
  <c r="N94" i="1"/>
  <c r="L94" i="1"/>
  <c r="J94" i="1"/>
  <c r="H94" i="1"/>
  <c r="F94" i="1"/>
  <c r="NM92" i="1"/>
  <c r="NK92" i="1"/>
  <c r="NI92" i="1"/>
  <c r="NG92" i="1"/>
  <c r="NE92" i="1"/>
  <c r="NC92" i="1"/>
  <c r="NA92" i="1"/>
  <c r="MY92" i="1"/>
  <c r="MW92" i="1"/>
  <c r="MU92" i="1"/>
  <c r="MS92" i="1"/>
  <c r="MQ92" i="1"/>
  <c r="MO92" i="1"/>
  <c r="MM92" i="1"/>
  <c r="MK92" i="1"/>
  <c r="MI92" i="1"/>
  <c r="MG92" i="1"/>
  <c r="ME92" i="1"/>
  <c r="MC92" i="1"/>
  <c r="MA92" i="1"/>
  <c r="LY92" i="1"/>
  <c r="LW92" i="1"/>
  <c r="LU92" i="1"/>
  <c r="LS92" i="1"/>
  <c r="LQ92" i="1"/>
  <c r="LO92" i="1"/>
  <c r="LM92" i="1"/>
  <c r="LK92" i="1"/>
  <c r="LI92" i="1"/>
  <c r="LG92" i="1"/>
  <c r="LE92" i="1"/>
  <c r="LC92" i="1"/>
  <c r="LA92" i="1"/>
  <c r="KY92" i="1"/>
  <c r="KW92" i="1"/>
  <c r="KU92" i="1"/>
  <c r="KS92" i="1"/>
  <c r="KQ92" i="1"/>
  <c r="KO92" i="1"/>
  <c r="KM92" i="1"/>
  <c r="KK92" i="1"/>
  <c r="KI92" i="1"/>
  <c r="KG92" i="1"/>
  <c r="KE92" i="1"/>
  <c r="KC92" i="1"/>
  <c r="KA92" i="1"/>
  <c r="JY92" i="1"/>
  <c r="JW92" i="1"/>
  <c r="JU92" i="1"/>
  <c r="JS92" i="1"/>
  <c r="JQ92" i="1"/>
  <c r="JO92" i="1"/>
  <c r="JM92" i="1"/>
  <c r="JK92" i="1"/>
  <c r="JI92" i="1"/>
  <c r="JG92" i="1"/>
  <c r="JE92" i="1"/>
  <c r="JC92" i="1"/>
  <c r="JA92" i="1"/>
  <c r="IY92" i="1"/>
  <c r="IW92" i="1"/>
  <c r="IU92" i="1"/>
  <c r="IS92" i="1"/>
  <c r="IQ92" i="1"/>
  <c r="IO92" i="1"/>
  <c r="IM92" i="1"/>
  <c r="IK92" i="1"/>
  <c r="II92" i="1"/>
  <c r="IG92" i="1"/>
  <c r="IE92" i="1"/>
  <c r="IC92" i="1"/>
  <c r="IA92" i="1"/>
  <c r="HY92" i="1"/>
  <c r="HW92" i="1"/>
  <c r="HU92" i="1"/>
  <c r="HS92" i="1"/>
  <c r="HQ92" i="1"/>
  <c r="HO92" i="1"/>
  <c r="HM92" i="1"/>
  <c r="HK92" i="1"/>
  <c r="HI92" i="1"/>
  <c r="HG92" i="1"/>
  <c r="HE92" i="1"/>
  <c r="HC92" i="1"/>
  <c r="HA92" i="1"/>
  <c r="GY92" i="1"/>
  <c r="GW92" i="1"/>
  <c r="GU92" i="1"/>
  <c r="GS92" i="1"/>
  <c r="GQ92" i="1"/>
  <c r="GO92" i="1"/>
  <c r="GM92" i="1"/>
  <c r="GK92" i="1"/>
  <c r="GI92" i="1"/>
  <c r="GG92" i="1"/>
  <c r="GE92" i="1"/>
  <c r="GC92" i="1"/>
  <c r="GA92" i="1"/>
  <c r="FY92" i="1"/>
  <c r="FW92" i="1"/>
  <c r="FU92" i="1"/>
  <c r="FS92" i="1"/>
  <c r="FQ92" i="1"/>
  <c r="FO92" i="1"/>
  <c r="FM92" i="1"/>
  <c r="FK92" i="1"/>
  <c r="FI92" i="1"/>
  <c r="FG92" i="1"/>
  <c r="FE92" i="1"/>
  <c r="FC92" i="1"/>
  <c r="FA92" i="1"/>
  <c r="EY92" i="1"/>
  <c r="EW92" i="1"/>
  <c r="EU92" i="1"/>
  <c r="ES92" i="1"/>
  <c r="EQ92" i="1"/>
  <c r="EO92" i="1"/>
  <c r="EM92" i="1"/>
  <c r="EK92" i="1"/>
  <c r="EI92" i="1"/>
  <c r="EG92" i="1"/>
  <c r="EE92" i="1"/>
  <c r="EC92" i="1"/>
  <c r="EA92" i="1"/>
  <c r="DY92" i="1"/>
  <c r="DW92" i="1"/>
  <c r="DU92" i="1"/>
  <c r="DS92" i="1"/>
  <c r="DQ92" i="1"/>
  <c r="DO92" i="1"/>
  <c r="DM92" i="1"/>
  <c r="DK92" i="1"/>
  <c r="DI92" i="1"/>
  <c r="DG92" i="1"/>
  <c r="DE92" i="1"/>
  <c r="DC92" i="1"/>
  <c r="DA92" i="1"/>
  <c r="CY92" i="1"/>
  <c r="CW92" i="1"/>
  <c r="CU92" i="1"/>
  <c r="CS92" i="1"/>
  <c r="CQ92" i="1"/>
  <c r="CO92" i="1"/>
  <c r="CM92" i="1"/>
  <c r="CK92" i="1"/>
  <c r="CI92" i="1"/>
  <c r="CG92" i="1"/>
  <c r="CE92" i="1"/>
  <c r="CC92" i="1"/>
  <c r="CA92" i="1"/>
  <c r="BY92" i="1"/>
  <c r="BW92" i="1"/>
  <c r="BU92" i="1"/>
  <c r="BS92" i="1"/>
  <c r="BQ92" i="1"/>
  <c r="BO92" i="1"/>
  <c r="BM92" i="1"/>
  <c r="BK92" i="1"/>
  <c r="BI92" i="1"/>
  <c r="BG92" i="1"/>
  <c r="BE92" i="1"/>
  <c r="BC92" i="1"/>
  <c r="BA92" i="1"/>
  <c r="AY92" i="1"/>
  <c r="AW92" i="1"/>
  <c r="AU92" i="1"/>
  <c r="AS92" i="1"/>
  <c r="AQ92" i="1"/>
  <c r="AO92" i="1"/>
  <c r="AM92" i="1"/>
  <c r="AK92" i="1"/>
  <c r="AI92" i="1"/>
  <c r="AG92" i="1"/>
  <c r="AE92" i="1"/>
  <c r="AC92" i="1"/>
  <c r="AA92" i="1"/>
  <c r="Y92" i="1"/>
  <c r="W92" i="1"/>
  <c r="U92" i="1"/>
  <c r="S92" i="1"/>
  <c r="Q92" i="1"/>
  <c r="O92" i="1"/>
  <c r="M92" i="1"/>
  <c r="K92" i="1"/>
  <c r="I92" i="1"/>
  <c r="G92" i="1"/>
  <c r="NN92" i="1"/>
  <c r="NL92" i="1"/>
  <c r="NJ92" i="1"/>
  <c r="NH92" i="1"/>
  <c r="NF92" i="1"/>
  <c r="ND92" i="1"/>
  <c r="NB92" i="1"/>
  <c r="MZ92" i="1"/>
  <c r="MX92" i="1"/>
  <c r="MV92" i="1"/>
  <c r="MT92" i="1"/>
  <c r="MR92" i="1"/>
  <c r="MP92" i="1"/>
  <c r="MN92" i="1"/>
  <c r="ML92" i="1"/>
  <c r="MJ92" i="1"/>
  <c r="MH92" i="1"/>
  <c r="MF92" i="1"/>
  <c r="MD92" i="1"/>
  <c r="MB92" i="1"/>
  <c r="LZ92" i="1"/>
  <c r="LX92" i="1"/>
  <c r="LV92" i="1"/>
  <c r="LT92" i="1"/>
  <c r="LR92" i="1"/>
  <c r="LP92" i="1"/>
  <c r="LN92" i="1"/>
  <c r="LL92" i="1"/>
  <c r="LJ92" i="1"/>
  <c r="LH92" i="1"/>
  <c r="LF92" i="1"/>
  <c r="LD92" i="1"/>
  <c r="LB92" i="1"/>
  <c r="KZ92" i="1"/>
  <c r="KX92" i="1"/>
  <c r="KV92" i="1"/>
  <c r="KT92" i="1"/>
  <c r="KR92" i="1"/>
  <c r="KP92" i="1"/>
  <c r="KN92" i="1"/>
  <c r="KL92" i="1"/>
  <c r="KJ92" i="1"/>
  <c r="KH92" i="1"/>
  <c r="KF92" i="1"/>
  <c r="KD92" i="1"/>
  <c r="KB92" i="1"/>
  <c r="JZ92" i="1"/>
  <c r="JX92" i="1"/>
  <c r="JV92" i="1"/>
  <c r="JT92" i="1"/>
  <c r="JR92" i="1"/>
  <c r="JP92" i="1"/>
  <c r="JN92" i="1"/>
  <c r="JL92" i="1"/>
  <c r="JJ92" i="1"/>
  <c r="JH92" i="1"/>
  <c r="JF92" i="1"/>
  <c r="JD92" i="1"/>
  <c r="JB92" i="1"/>
  <c r="IZ92" i="1"/>
  <c r="IX92" i="1"/>
  <c r="IV92" i="1"/>
  <c r="IT92" i="1"/>
  <c r="IR92" i="1"/>
  <c r="IP92" i="1"/>
  <c r="IN92" i="1"/>
  <c r="IL92" i="1"/>
  <c r="IJ92" i="1"/>
  <c r="IH92" i="1"/>
  <c r="IF92" i="1"/>
  <c r="ID92" i="1"/>
  <c r="IB92" i="1"/>
  <c r="HZ92" i="1"/>
  <c r="HX92" i="1"/>
  <c r="HV92" i="1"/>
  <c r="HT92" i="1"/>
  <c r="HR92" i="1"/>
  <c r="HP92" i="1"/>
  <c r="HN92" i="1"/>
  <c r="HL92" i="1"/>
  <c r="HJ92" i="1"/>
  <c r="HH92" i="1"/>
  <c r="HF92" i="1"/>
  <c r="HD92" i="1"/>
  <c r="HB92" i="1"/>
  <c r="GZ92" i="1"/>
  <c r="GX92" i="1"/>
  <c r="GV92" i="1"/>
  <c r="GT92" i="1"/>
  <c r="GR92" i="1"/>
  <c r="GP92" i="1"/>
  <c r="GN92" i="1"/>
  <c r="GL92" i="1"/>
  <c r="GJ92" i="1"/>
  <c r="GH92" i="1"/>
  <c r="GF92" i="1"/>
  <c r="GD92" i="1"/>
  <c r="GB92" i="1"/>
  <c r="FZ92" i="1"/>
  <c r="FX92" i="1"/>
  <c r="FV92" i="1"/>
  <c r="FT92" i="1"/>
  <c r="FR92" i="1"/>
  <c r="FP92" i="1"/>
  <c r="FN92" i="1"/>
  <c r="FL92" i="1"/>
  <c r="FJ92" i="1"/>
  <c r="FH92" i="1"/>
  <c r="FF92" i="1"/>
  <c r="FD92" i="1"/>
  <c r="FB92" i="1"/>
  <c r="EZ92" i="1"/>
  <c r="EX92" i="1"/>
  <c r="EV92" i="1"/>
  <c r="ET92" i="1"/>
  <c r="ER92" i="1"/>
  <c r="EP92" i="1"/>
  <c r="EN92" i="1"/>
  <c r="EL92" i="1"/>
  <c r="EJ92" i="1"/>
  <c r="EH92" i="1"/>
  <c r="EF92" i="1"/>
  <c r="ED92" i="1"/>
  <c r="EB92" i="1"/>
  <c r="DZ92" i="1"/>
  <c r="DX92" i="1"/>
  <c r="DV92" i="1"/>
  <c r="DT92" i="1"/>
  <c r="DR92" i="1"/>
  <c r="DP92" i="1"/>
  <c r="DN92" i="1"/>
  <c r="DL92" i="1"/>
  <c r="DJ92" i="1"/>
  <c r="DH92" i="1"/>
  <c r="DF92" i="1"/>
  <c r="DD92" i="1"/>
  <c r="DB92" i="1"/>
  <c r="CZ92" i="1"/>
  <c r="CX92" i="1"/>
  <c r="CV92" i="1"/>
  <c r="CT92" i="1"/>
  <c r="CR92" i="1"/>
  <c r="CP92" i="1"/>
  <c r="CN92" i="1"/>
  <c r="CL92" i="1"/>
  <c r="CJ92" i="1"/>
  <c r="CH92" i="1"/>
  <c r="CF92" i="1"/>
  <c r="CD92" i="1"/>
  <c r="CB92" i="1"/>
  <c r="BZ92" i="1"/>
  <c r="BX92" i="1"/>
  <c r="BV92" i="1"/>
  <c r="BT92" i="1"/>
  <c r="BR92" i="1"/>
  <c r="BP92" i="1"/>
  <c r="BN92" i="1"/>
  <c r="BL92" i="1"/>
  <c r="BJ92" i="1"/>
  <c r="BH92" i="1"/>
  <c r="BF92" i="1"/>
  <c r="BD92" i="1"/>
  <c r="BB92" i="1"/>
  <c r="AZ92" i="1"/>
  <c r="AX92" i="1"/>
  <c r="AV92" i="1"/>
  <c r="AT92" i="1"/>
  <c r="AR92" i="1"/>
  <c r="AP92" i="1"/>
  <c r="AN92" i="1"/>
  <c r="AL92" i="1"/>
  <c r="AJ92" i="1"/>
  <c r="AH92" i="1"/>
  <c r="AF92" i="1"/>
  <c r="AD92" i="1"/>
  <c r="AB92" i="1"/>
  <c r="Z92" i="1"/>
  <c r="X92" i="1"/>
  <c r="V92" i="1"/>
  <c r="T92" i="1"/>
  <c r="R92" i="1"/>
  <c r="P92" i="1"/>
  <c r="N92" i="1"/>
  <c r="L92" i="1"/>
  <c r="J92" i="1"/>
  <c r="H92" i="1"/>
  <c r="F92" i="1"/>
  <c r="NM90" i="1"/>
  <c r="NK90" i="1"/>
  <c r="NI90" i="1"/>
  <c r="NG90" i="1"/>
  <c r="NE90" i="1"/>
  <c r="NC90" i="1"/>
  <c r="NA90" i="1"/>
  <c r="MY90" i="1"/>
  <c r="MW90" i="1"/>
  <c r="MU90" i="1"/>
  <c r="MS90" i="1"/>
  <c r="MQ90" i="1"/>
  <c r="MO90" i="1"/>
  <c r="MM90" i="1"/>
  <c r="MK90" i="1"/>
  <c r="MI90" i="1"/>
  <c r="MG90" i="1"/>
  <c r="ME90" i="1"/>
  <c r="MC90" i="1"/>
  <c r="MA90" i="1"/>
  <c r="LY90" i="1"/>
  <c r="LW90" i="1"/>
  <c r="LU90" i="1"/>
  <c r="LS90" i="1"/>
  <c r="LQ90" i="1"/>
  <c r="LO90" i="1"/>
  <c r="LM90" i="1"/>
  <c r="LK90" i="1"/>
  <c r="LI90" i="1"/>
  <c r="LG90" i="1"/>
  <c r="LE90" i="1"/>
  <c r="LC90" i="1"/>
  <c r="LA90" i="1"/>
  <c r="KY90" i="1"/>
  <c r="KW90" i="1"/>
  <c r="KU90" i="1"/>
  <c r="KS90" i="1"/>
  <c r="KQ90" i="1"/>
  <c r="KO90" i="1"/>
  <c r="KM90" i="1"/>
  <c r="KK90" i="1"/>
  <c r="KI90" i="1"/>
  <c r="KG90" i="1"/>
  <c r="KE90" i="1"/>
  <c r="KC90" i="1"/>
  <c r="KA90" i="1"/>
  <c r="JY90" i="1"/>
  <c r="JW90" i="1"/>
  <c r="JU90" i="1"/>
  <c r="JS90" i="1"/>
  <c r="JQ90" i="1"/>
  <c r="JO90" i="1"/>
  <c r="JM90" i="1"/>
  <c r="JK90" i="1"/>
  <c r="JI90" i="1"/>
  <c r="JG90" i="1"/>
  <c r="JE90" i="1"/>
  <c r="JC90" i="1"/>
  <c r="JA90" i="1"/>
  <c r="IY90" i="1"/>
  <c r="IW90" i="1"/>
  <c r="IU90" i="1"/>
  <c r="IS90" i="1"/>
  <c r="IQ90" i="1"/>
  <c r="IO90" i="1"/>
  <c r="IM90" i="1"/>
  <c r="IK90" i="1"/>
  <c r="II90" i="1"/>
  <c r="IG90" i="1"/>
  <c r="IE90" i="1"/>
  <c r="IC90" i="1"/>
  <c r="IA90" i="1"/>
  <c r="HY90" i="1"/>
  <c r="HW90" i="1"/>
  <c r="HU90" i="1"/>
  <c r="HS90" i="1"/>
  <c r="HQ90" i="1"/>
  <c r="HO90" i="1"/>
  <c r="HM90" i="1"/>
  <c r="HK90" i="1"/>
  <c r="HI90" i="1"/>
  <c r="HG90" i="1"/>
  <c r="HE90" i="1"/>
  <c r="HC90" i="1"/>
  <c r="HA90" i="1"/>
  <c r="GY90" i="1"/>
  <c r="GW90" i="1"/>
  <c r="GU90" i="1"/>
  <c r="GS90" i="1"/>
  <c r="GQ90" i="1"/>
  <c r="GO90" i="1"/>
  <c r="GM90" i="1"/>
  <c r="GK90" i="1"/>
  <c r="GI90" i="1"/>
  <c r="GG90" i="1"/>
  <c r="GE90" i="1"/>
  <c r="GC90" i="1"/>
  <c r="GA90" i="1"/>
  <c r="FY90" i="1"/>
  <c r="FW90" i="1"/>
  <c r="FU90" i="1"/>
  <c r="FS90" i="1"/>
  <c r="FQ90" i="1"/>
  <c r="FO90" i="1"/>
  <c r="FM90" i="1"/>
  <c r="FK90" i="1"/>
  <c r="FI90" i="1"/>
  <c r="FG90" i="1"/>
  <c r="FE90" i="1"/>
  <c r="FC90" i="1"/>
  <c r="FA90" i="1"/>
  <c r="EY90" i="1"/>
  <c r="EW90" i="1"/>
  <c r="EU90" i="1"/>
  <c r="ES90" i="1"/>
  <c r="EQ90" i="1"/>
  <c r="EO90" i="1"/>
  <c r="EM90" i="1"/>
  <c r="EK90" i="1"/>
  <c r="EI90" i="1"/>
  <c r="EG90" i="1"/>
  <c r="EE90" i="1"/>
  <c r="EC90" i="1"/>
  <c r="EA90" i="1"/>
  <c r="DY90" i="1"/>
  <c r="DW90" i="1"/>
  <c r="DU90" i="1"/>
  <c r="DS90" i="1"/>
  <c r="DQ90" i="1"/>
  <c r="DO90" i="1"/>
  <c r="DM90" i="1"/>
  <c r="DK90" i="1"/>
  <c r="DI90" i="1"/>
  <c r="DG90" i="1"/>
  <c r="DE90" i="1"/>
  <c r="DC90" i="1"/>
  <c r="DA90" i="1"/>
  <c r="CY90" i="1"/>
  <c r="CW90" i="1"/>
  <c r="CU90" i="1"/>
  <c r="CS90" i="1"/>
  <c r="CQ90" i="1"/>
  <c r="CO90" i="1"/>
  <c r="CM90" i="1"/>
  <c r="CK90" i="1"/>
  <c r="CI90" i="1"/>
  <c r="CG90" i="1"/>
  <c r="CE90" i="1"/>
  <c r="CC90" i="1"/>
  <c r="CA90" i="1"/>
  <c r="BY90" i="1"/>
  <c r="BW90" i="1"/>
  <c r="BU90" i="1"/>
  <c r="BS90" i="1"/>
  <c r="BQ90" i="1"/>
  <c r="BO90" i="1"/>
  <c r="BM90" i="1"/>
  <c r="BK90" i="1"/>
  <c r="BI90" i="1"/>
  <c r="BG90" i="1"/>
  <c r="BE90" i="1"/>
  <c r="BC90" i="1"/>
  <c r="BA90" i="1"/>
  <c r="AY90" i="1"/>
  <c r="AW90" i="1"/>
  <c r="AU90" i="1"/>
  <c r="AS90" i="1"/>
  <c r="AQ90" i="1"/>
  <c r="AO90" i="1"/>
  <c r="AM90" i="1"/>
  <c r="AK90" i="1"/>
  <c r="AI90" i="1"/>
  <c r="AG90" i="1"/>
  <c r="AE90" i="1"/>
  <c r="AC90" i="1"/>
  <c r="AA90" i="1"/>
  <c r="Y90" i="1"/>
  <c r="W90" i="1"/>
  <c r="U90" i="1"/>
  <c r="S90" i="1"/>
  <c r="Q90" i="1"/>
  <c r="O90" i="1"/>
  <c r="M90" i="1"/>
  <c r="K90" i="1"/>
  <c r="I90" i="1"/>
  <c r="G90" i="1"/>
  <c r="NN90" i="1"/>
  <c r="NL90" i="1"/>
  <c r="NJ90" i="1"/>
  <c r="NH90" i="1"/>
  <c r="NF90" i="1"/>
  <c r="ND90" i="1"/>
  <c r="NB90" i="1"/>
  <c r="MZ90" i="1"/>
  <c r="MX90" i="1"/>
  <c r="MV90" i="1"/>
  <c r="MT90" i="1"/>
  <c r="MR90" i="1"/>
  <c r="MP90" i="1"/>
  <c r="MN90" i="1"/>
  <c r="ML90" i="1"/>
  <c r="MJ90" i="1"/>
  <c r="MH90" i="1"/>
  <c r="MF90" i="1"/>
  <c r="MD90" i="1"/>
  <c r="MB90" i="1"/>
  <c r="LZ90" i="1"/>
  <c r="LX90" i="1"/>
  <c r="LV90" i="1"/>
  <c r="LT90" i="1"/>
  <c r="LR90" i="1"/>
  <c r="LP90" i="1"/>
  <c r="LN90" i="1"/>
  <c r="LL90" i="1"/>
  <c r="LJ90" i="1"/>
  <c r="LH90" i="1"/>
  <c r="LF90" i="1"/>
  <c r="LD90" i="1"/>
  <c r="LB90" i="1"/>
  <c r="KZ90" i="1"/>
  <c r="KX90" i="1"/>
  <c r="KV90" i="1"/>
  <c r="KT90" i="1"/>
  <c r="KR90" i="1"/>
  <c r="KP90" i="1"/>
  <c r="KN90" i="1"/>
  <c r="KL90" i="1"/>
  <c r="KJ90" i="1"/>
  <c r="KH90" i="1"/>
  <c r="KF90" i="1"/>
  <c r="KD90" i="1"/>
  <c r="KB90" i="1"/>
  <c r="JZ90" i="1"/>
  <c r="JX90" i="1"/>
  <c r="JV90" i="1"/>
  <c r="JT90" i="1"/>
  <c r="JR90" i="1"/>
  <c r="JP90" i="1"/>
  <c r="JN90" i="1"/>
  <c r="JL90" i="1"/>
  <c r="JJ90" i="1"/>
  <c r="JH90" i="1"/>
  <c r="JF90" i="1"/>
  <c r="JD90" i="1"/>
  <c r="JB90" i="1"/>
  <c r="IZ90" i="1"/>
  <c r="IX90" i="1"/>
  <c r="IV90" i="1"/>
  <c r="IT90" i="1"/>
  <c r="IR90" i="1"/>
  <c r="IP90" i="1"/>
  <c r="IN90" i="1"/>
  <c r="IL90" i="1"/>
  <c r="IJ90" i="1"/>
  <c r="IH90" i="1"/>
  <c r="IF90" i="1"/>
  <c r="ID90" i="1"/>
  <c r="IB90" i="1"/>
  <c r="HZ90" i="1"/>
  <c r="HX90" i="1"/>
  <c r="HV90" i="1"/>
  <c r="HT90" i="1"/>
  <c r="HR90" i="1"/>
  <c r="HP90" i="1"/>
  <c r="HN90" i="1"/>
  <c r="HL90" i="1"/>
  <c r="HJ90" i="1"/>
  <c r="HH90" i="1"/>
  <c r="HF90" i="1"/>
  <c r="HD90" i="1"/>
  <c r="HB90" i="1"/>
  <c r="GZ90" i="1"/>
  <c r="GX90" i="1"/>
  <c r="GV90" i="1"/>
  <c r="GT90" i="1"/>
  <c r="GR90" i="1"/>
  <c r="GP90" i="1"/>
  <c r="GN90" i="1"/>
  <c r="GL90" i="1"/>
  <c r="GJ90" i="1"/>
  <c r="GH90" i="1"/>
  <c r="GF90" i="1"/>
  <c r="GD90" i="1"/>
  <c r="GB90" i="1"/>
  <c r="FZ90" i="1"/>
  <c r="FX90" i="1"/>
  <c r="FV90" i="1"/>
  <c r="FT90" i="1"/>
  <c r="FR90" i="1"/>
  <c r="FP90" i="1"/>
  <c r="FN90" i="1"/>
  <c r="FL90" i="1"/>
  <c r="FJ90" i="1"/>
  <c r="FH90" i="1"/>
  <c r="FF90" i="1"/>
  <c r="FD90" i="1"/>
  <c r="FB90" i="1"/>
  <c r="EZ90" i="1"/>
  <c r="EX90" i="1"/>
  <c r="EV90" i="1"/>
  <c r="ET90" i="1"/>
  <c r="ER90" i="1"/>
  <c r="EP90" i="1"/>
  <c r="EN90" i="1"/>
  <c r="EL90" i="1"/>
  <c r="EJ90" i="1"/>
  <c r="EH90" i="1"/>
  <c r="EF90" i="1"/>
  <c r="ED90" i="1"/>
  <c r="EB90" i="1"/>
  <c r="DZ90" i="1"/>
  <c r="DX90" i="1"/>
  <c r="DV90" i="1"/>
  <c r="DT90" i="1"/>
  <c r="DR90" i="1"/>
  <c r="DP90" i="1"/>
  <c r="DN90" i="1"/>
  <c r="DL90" i="1"/>
  <c r="DJ90" i="1"/>
  <c r="DH90" i="1"/>
  <c r="DF90" i="1"/>
  <c r="DD90" i="1"/>
  <c r="DB90" i="1"/>
  <c r="CZ90" i="1"/>
  <c r="CX90" i="1"/>
  <c r="CV90" i="1"/>
  <c r="CT90" i="1"/>
  <c r="CR90" i="1"/>
  <c r="CP90" i="1"/>
  <c r="CN90" i="1"/>
  <c r="CL90" i="1"/>
  <c r="CJ90" i="1"/>
  <c r="CH90" i="1"/>
  <c r="CF90" i="1"/>
  <c r="CD90" i="1"/>
  <c r="CB90" i="1"/>
  <c r="BZ90" i="1"/>
  <c r="BX90" i="1"/>
  <c r="BV90" i="1"/>
  <c r="BT90" i="1"/>
  <c r="BR90" i="1"/>
  <c r="BP90" i="1"/>
  <c r="BN90" i="1"/>
  <c r="BL90" i="1"/>
  <c r="BJ90" i="1"/>
  <c r="BH90" i="1"/>
  <c r="BF90" i="1"/>
  <c r="BD90" i="1"/>
  <c r="BB90" i="1"/>
  <c r="AZ90" i="1"/>
  <c r="AX90" i="1"/>
  <c r="AV90" i="1"/>
  <c r="AT90" i="1"/>
  <c r="AR90" i="1"/>
  <c r="AP90" i="1"/>
  <c r="AN90" i="1"/>
  <c r="AL90" i="1"/>
  <c r="AJ90" i="1"/>
  <c r="AH90" i="1"/>
  <c r="AF90" i="1"/>
  <c r="AD90" i="1"/>
  <c r="AB90" i="1"/>
  <c r="Z90" i="1"/>
  <c r="X90" i="1"/>
  <c r="V90" i="1"/>
  <c r="T90" i="1"/>
  <c r="R90" i="1"/>
  <c r="P90" i="1"/>
  <c r="N90" i="1"/>
  <c r="L90" i="1"/>
  <c r="J90" i="1"/>
  <c r="H90" i="1"/>
  <c r="F90" i="1"/>
  <c r="H88" i="1"/>
  <c r="NM88" i="1"/>
  <c r="NK88" i="1"/>
  <c r="NI88" i="1"/>
  <c r="NG88" i="1"/>
  <c r="NE88" i="1"/>
  <c r="NC88" i="1"/>
  <c r="NA88" i="1"/>
  <c r="MY88" i="1"/>
  <c r="MW88" i="1"/>
  <c r="MU88" i="1"/>
  <c r="MS88" i="1"/>
  <c r="MQ88" i="1"/>
  <c r="MO88" i="1"/>
  <c r="MM88" i="1"/>
  <c r="MK88" i="1"/>
  <c r="MI88" i="1"/>
  <c r="MG88" i="1"/>
  <c r="ME88" i="1"/>
  <c r="MC88" i="1"/>
  <c r="MA88" i="1"/>
  <c r="LY88" i="1"/>
  <c r="LW88" i="1"/>
  <c r="LU88" i="1"/>
  <c r="LS88" i="1"/>
  <c r="LQ88" i="1"/>
  <c r="LO88" i="1"/>
  <c r="LM88" i="1"/>
  <c r="LK88" i="1"/>
  <c r="LI88" i="1"/>
  <c r="LG88" i="1"/>
  <c r="LE88" i="1"/>
  <c r="LC88" i="1"/>
  <c r="LA88" i="1"/>
  <c r="KY88" i="1"/>
  <c r="KW88" i="1"/>
  <c r="KU88" i="1"/>
  <c r="KS88" i="1"/>
  <c r="KQ88" i="1"/>
  <c r="KO88" i="1"/>
  <c r="KM88" i="1"/>
  <c r="KK88" i="1"/>
  <c r="KI88" i="1"/>
  <c r="KG88" i="1"/>
  <c r="KE88" i="1"/>
  <c r="KC88" i="1"/>
  <c r="KA88" i="1"/>
  <c r="JY88" i="1"/>
  <c r="JW88" i="1"/>
  <c r="JU88" i="1"/>
  <c r="JS88" i="1"/>
  <c r="JQ88" i="1"/>
  <c r="JO88" i="1"/>
  <c r="JM88" i="1"/>
  <c r="JK88" i="1"/>
  <c r="JI88" i="1"/>
  <c r="JG88" i="1"/>
  <c r="JE88" i="1"/>
  <c r="JC88" i="1"/>
  <c r="JA88" i="1"/>
  <c r="IY88" i="1"/>
  <c r="IW88" i="1"/>
  <c r="IU88" i="1"/>
  <c r="IS88" i="1"/>
  <c r="IQ88" i="1"/>
  <c r="IO88" i="1"/>
  <c r="IM88" i="1"/>
  <c r="IK88" i="1"/>
  <c r="II88" i="1"/>
  <c r="IG88" i="1"/>
  <c r="IE88" i="1"/>
  <c r="IC88" i="1"/>
  <c r="IA88" i="1"/>
  <c r="HY88" i="1"/>
  <c r="HW88" i="1"/>
  <c r="HU88" i="1"/>
  <c r="HS88" i="1"/>
  <c r="HQ88" i="1"/>
  <c r="HO88" i="1"/>
  <c r="HM88" i="1"/>
  <c r="HK88" i="1"/>
  <c r="HI88" i="1"/>
  <c r="HG88" i="1"/>
  <c r="HE88" i="1"/>
  <c r="HC88" i="1"/>
  <c r="HA88" i="1"/>
  <c r="GY88" i="1"/>
  <c r="GW88" i="1"/>
  <c r="GU88" i="1"/>
  <c r="GS88" i="1"/>
  <c r="GQ88" i="1"/>
  <c r="GO88" i="1"/>
  <c r="GM88" i="1"/>
  <c r="GK88" i="1"/>
  <c r="GI88" i="1"/>
  <c r="GG88" i="1"/>
  <c r="GE88" i="1"/>
  <c r="GC88" i="1"/>
  <c r="GA88" i="1"/>
  <c r="FY88" i="1"/>
  <c r="FW88" i="1"/>
  <c r="FU88" i="1"/>
  <c r="FS88" i="1"/>
  <c r="FQ88" i="1"/>
  <c r="FO88" i="1"/>
  <c r="FM88" i="1"/>
  <c r="FK88" i="1"/>
  <c r="FI88" i="1"/>
  <c r="FG88" i="1"/>
  <c r="FE88" i="1"/>
  <c r="FC88" i="1"/>
  <c r="FA88" i="1"/>
  <c r="EY88" i="1"/>
  <c r="EW88" i="1"/>
  <c r="EU88" i="1"/>
  <c r="ES88" i="1"/>
  <c r="EQ88" i="1"/>
  <c r="EO88" i="1"/>
  <c r="EM88" i="1"/>
  <c r="EK88" i="1"/>
  <c r="EI88" i="1"/>
  <c r="EG88" i="1"/>
  <c r="EE88" i="1"/>
  <c r="EC88" i="1"/>
  <c r="EA88" i="1"/>
  <c r="DY88" i="1"/>
  <c r="DW88" i="1"/>
  <c r="DU88" i="1"/>
  <c r="DS88" i="1"/>
  <c r="DQ88" i="1"/>
  <c r="DO88" i="1"/>
  <c r="DM88" i="1"/>
  <c r="DK88" i="1"/>
  <c r="DI88" i="1"/>
  <c r="DG88" i="1"/>
  <c r="DE88" i="1"/>
  <c r="DC88" i="1"/>
  <c r="DA88" i="1"/>
  <c r="CY88" i="1"/>
  <c r="CW88" i="1"/>
  <c r="CU88" i="1"/>
  <c r="CS88" i="1"/>
  <c r="CQ88" i="1"/>
  <c r="CO88" i="1"/>
  <c r="CM88" i="1"/>
  <c r="CK88" i="1"/>
  <c r="CI88" i="1"/>
  <c r="CG88" i="1"/>
  <c r="CE88" i="1"/>
  <c r="CC88" i="1"/>
  <c r="CA88" i="1"/>
  <c r="BY88" i="1"/>
  <c r="BW88" i="1"/>
  <c r="BU88" i="1"/>
  <c r="BS88" i="1"/>
  <c r="BQ88" i="1"/>
  <c r="BO88" i="1"/>
  <c r="BM88" i="1"/>
  <c r="BK88" i="1"/>
  <c r="BI88" i="1"/>
  <c r="BG88" i="1"/>
  <c r="BE88" i="1"/>
  <c r="BC88" i="1"/>
  <c r="BA88" i="1"/>
  <c r="AY88" i="1"/>
  <c r="AW88" i="1"/>
  <c r="AU88" i="1"/>
  <c r="AS88" i="1"/>
  <c r="AQ88" i="1"/>
  <c r="AO88" i="1"/>
  <c r="AM88" i="1"/>
  <c r="AK88" i="1"/>
  <c r="AI88" i="1"/>
  <c r="AG88" i="1"/>
  <c r="AE88" i="1"/>
  <c r="AC88" i="1"/>
  <c r="AA88" i="1"/>
  <c r="Y88" i="1"/>
  <c r="W88" i="1"/>
  <c r="U88" i="1"/>
  <c r="S88" i="1"/>
  <c r="Q88" i="1"/>
  <c r="O88" i="1"/>
  <c r="M88" i="1"/>
  <c r="K88" i="1"/>
  <c r="I88" i="1"/>
  <c r="F88" i="1"/>
  <c r="NN88" i="1"/>
  <c r="NL88" i="1"/>
  <c r="NJ88" i="1"/>
  <c r="NH88" i="1"/>
  <c r="NF88" i="1"/>
  <c r="ND88" i="1"/>
  <c r="NB88" i="1"/>
  <c r="MZ88" i="1"/>
  <c r="MX88" i="1"/>
  <c r="MV88" i="1"/>
  <c r="MT88" i="1"/>
  <c r="MR88" i="1"/>
  <c r="MP88" i="1"/>
  <c r="MN88" i="1"/>
  <c r="ML88" i="1"/>
  <c r="MJ88" i="1"/>
  <c r="MH88" i="1"/>
  <c r="MF88" i="1"/>
  <c r="MD88" i="1"/>
  <c r="MB88" i="1"/>
  <c r="LZ88" i="1"/>
  <c r="LX88" i="1"/>
  <c r="LV88" i="1"/>
  <c r="LT88" i="1"/>
  <c r="LR88" i="1"/>
  <c r="LP88" i="1"/>
  <c r="LN88" i="1"/>
  <c r="LL88" i="1"/>
  <c r="LJ88" i="1"/>
  <c r="LH88" i="1"/>
  <c r="LF88" i="1"/>
  <c r="LD88" i="1"/>
  <c r="LB88" i="1"/>
  <c r="KZ88" i="1"/>
  <c r="KX88" i="1"/>
  <c r="KV88" i="1"/>
  <c r="KT88" i="1"/>
  <c r="KR88" i="1"/>
  <c r="KP88" i="1"/>
  <c r="KN88" i="1"/>
  <c r="KL88" i="1"/>
  <c r="KJ88" i="1"/>
  <c r="KH88" i="1"/>
  <c r="KF88" i="1"/>
  <c r="KD88" i="1"/>
  <c r="KB88" i="1"/>
  <c r="JZ88" i="1"/>
  <c r="JX88" i="1"/>
  <c r="JV88" i="1"/>
  <c r="JT88" i="1"/>
  <c r="JR88" i="1"/>
  <c r="JP88" i="1"/>
  <c r="JN88" i="1"/>
  <c r="JL88" i="1"/>
  <c r="JJ88" i="1"/>
  <c r="JH88" i="1"/>
  <c r="JF88" i="1"/>
  <c r="JD88" i="1"/>
  <c r="JB88" i="1"/>
  <c r="IZ88" i="1"/>
  <c r="IX88" i="1"/>
  <c r="IV88" i="1"/>
  <c r="IT88" i="1"/>
  <c r="IR88" i="1"/>
  <c r="IP88" i="1"/>
  <c r="IN88" i="1"/>
  <c r="IL88" i="1"/>
  <c r="IJ88" i="1"/>
  <c r="IH88" i="1"/>
  <c r="IF88" i="1"/>
  <c r="ID88" i="1"/>
  <c r="IB88" i="1"/>
  <c r="HZ88" i="1"/>
  <c r="HX88" i="1"/>
  <c r="HV88" i="1"/>
  <c r="HT88" i="1"/>
  <c r="HR88" i="1"/>
  <c r="HP88" i="1"/>
  <c r="HN88" i="1"/>
  <c r="HL88" i="1"/>
  <c r="HJ88" i="1"/>
  <c r="HH88" i="1"/>
  <c r="HF88" i="1"/>
  <c r="HD88" i="1"/>
  <c r="HB88" i="1"/>
  <c r="GZ88" i="1"/>
  <c r="GX88" i="1"/>
  <c r="GV88" i="1"/>
  <c r="GT88" i="1"/>
  <c r="GR88" i="1"/>
  <c r="GP88" i="1"/>
  <c r="GN88" i="1"/>
  <c r="GL88" i="1"/>
  <c r="GJ88" i="1"/>
  <c r="GH88" i="1"/>
  <c r="GF88" i="1"/>
  <c r="GD88" i="1"/>
  <c r="GB88" i="1"/>
  <c r="FZ88" i="1"/>
  <c r="FX88" i="1"/>
  <c r="FV88" i="1"/>
  <c r="FT88" i="1"/>
  <c r="FR88" i="1"/>
  <c r="FP88" i="1"/>
  <c r="FN88" i="1"/>
  <c r="FL88" i="1"/>
  <c r="FJ88" i="1"/>
  <c r="FH88" i="1"/>
  <c r="FF88" i="1"/>
  <c r="FD88" i="1"/>
  <c r="FB88" i="1"/>
  <c r="EZ88" i="1"/>
  <c r="EX88" i="1"/>
  <c r="EV88" i="1"/>
  <c r="ET88" i="1"/>
  <c r="ER88" i="1"/>
  <c r="EP88" i="1"/>
  <c r="EN88" i="1"/>
  <c r="EL88" i="1"/>
  <c r="EJ88" i="1"/>
  <c r="EH88" i="1"/>
  <c r="EF88" i="1"/>
  <c r="ED88" i="1"/>
  <c r="EB88" i="1"/>
  <c r="DZ88" i="1"/>
  <c r="DX88" i="1"/>
  <c r="DV88" i="1"/>
  <c r="DT88" i="1"/>
  <c r="DR88" i="1"/>
  <c r="DP88" i="1"/>
  <c r="DN88" i="1"/>
  <c r="DL88" i="1"/>
  <c r="DJ88" i="1"/>
  <c r="DH88" i="1"/>
  <c r="DF88" i="1"/>
  <c r="DD88" i="1"/>
  <c r="DB88" i="1"/>
  <c r="CZ88" i="1"/>
  <c r="CX88" i="1"/>
  <c r="CV88" i="1"/>
  <c r="CT88" i="1"/>
  <c r="CR88" i="1"/>
  <c r="CP88" i="1"/>
  <c r="CN88" i="1"/>
  <c r="CL88" i="1"/>
  <c r="CJ88" i="1"/>
  <c r="CH88" i="1"/>
  <c r="CF88" i="1"/>
  <c r="CD88" i="1"/>
  <c r="CB88" i="1"/>
  <c r="BZ88" i="1"/>
  <c r="BX88" i="1"/>
  <c r="BV88" i="1"/>
  <c r="BT88" i="1"/>
  <c r="BR88" i="1"/>
  <c r="BP88" i="1"/>
  <c r="BN88" i="1"/>
  <c r="BL88" i="1"/>
  <c r="BJ88" i="1"/>
  <c r="BH88" i="1"/>
  <c r="BF88" i="1"/>
  <c r="BD88" i="1"/>
  <c r="BB88" i="1"/>
  <c r="AZ88" i="1"/>
  <c r="AX88" i="1"/>
  <c r="AV88" i="1"/>
  <c r="AT88" i="1"/>
  <c r="AR88" i="1"/>
  <c r="AP88" i="1"/>
  <c r="AN88" i="1"/>
  <c r="AL88" i="1"/>
  <c r="AJ88" i="1"/>
  <c r="AH88" i="1"/>
  <c r="AF88" i="1"/>
  <c r="AD88" i="1"/>
  <c r="AB88" i="1"/>
  <c r="Z88" i="1"/>
  <c r="X88" i="1"/>
  <c r="V88" i="1"/>
  <c r="T88" i="1"/>
  <c r="R88" i="1"/>
  <c r="P88" i="1"/>
  <c r="N88" i="1"/>
  <c r="L88" i="1"/>
  <c r="J88" i="1"/>
  <c r="G88" i="1"/>
  <c r="NL86" i="1"/>
  <c r="NJ86" i="1"/>
  <c r="NH86" i="1"/>
  <c r="NF86" i="1"/>
  <c r="ND86" i="1"/>
  <c r="NB86" i="1"/>
  <c r="MZ86" i="1"/>
  <c r="MX86" i="1"/>
  <c r="MV86" i="1"/>
  <c r="MT86" i="1"/>
  <c r="MR86" i="1"/>
  <c r="MP86" i="1"/>
  <c r="MN86" i="1"/>
  <c r="ML86" i="1"/>
  <c r="MJ86" i="1"/>
  <c r="MH86" i="1"/>
  <c r="MF86" i="1"/>
  <c r="MD86" i="1"/>
  <c r="MB86" i="1"/>
  <c r="LZ86" i="1"/>
  <c r="LX86" i="1"/>
  <c r="LV86" i="1"/>
  <c r="LT86" i="1"/>
  <c r="LR86" i="1"/>
  <c r="LP86" i="1"/>
  <c r="LN86" i="1"/>
  <c r="LL86" i="1"/>
  <c r="LJ86" i="1"/>
  <c r="LH86" i="1"/>
  <c r="LF86" i="1"/>
  <c r="LD86" i="1"/>
  <c r="LB86" i="1"/>
  <c r="KZ86" i="1"/>
  <c r="KX86" i="1"/>
  <c r="KV86" i="1"/>
  <c r="KT86" i="1"/>
  <c r="KR86" i="1"/>
  <c r="KP86" i="1"/>
  <c r="KN86" i="1"/>
  <c r="KL86" i="1"/>
  <c r="KJ86" i="1"/>
  <c r="KH86" i="1"/>
  <c r="KF86" i="1"/>
  <c r="KD86" i="1"/>
  <c r="KB86" i="1"/>
  <c r="JZ86" i="1"/>
  <c r="JX86" i="1"/>
  <c r="JV86" i="1"/>
  <c r="JT86" i="1"/>
  <c r="JR86" i="1"/>
  <c r="JP86" i="1"/>
  <c r="JN86" i="1"/>
  <c r="JL86" i="1"/>
  <c r="JJ86" i="1"/>
  <c r="JH86" i="1"/>
  <c r="JF86" i="1"/>
  <c r="JD86" i="1"/>
  <c r="JB86" i="1"/>
  <c r="IZ86" i="1"/>
  <c r="IX86" i="1"/>
  <c r="IV86" i="1"/>
  <c r="IT86" i="1"/>
  <c r="IR86" i="1"/>
  <c r="IP86" i="1"/>
  <c r="IN86" i="1"/>
  <c r="IL86" i="1"/>
  <c r="IJ86" i="1"/>
  <c r="IH86" i="1"/>
  <c r="IF86" i="1"/>
  <c r="ID86" i="1"/>
  <c r="IB86" i="1"/>
  <c r="HZ86" i="1"/>
  <c r="HX86" i="1"/>
  <c r="HV86" i="1"/>
  <c r="HT86" i="1"/>
  <c r="HR86" i="1"/>
  <c r="HP86" i="1"/>
  <c r="HN86" i="1"/>
  <c r="HL86" i="1"/>
  <c r="HJ86" i="1"/>
  <c r="HH86" i="1"/>
  <c r="HF86" i="1"/>
  <c r="HD86" i="1"/>
  <c r="HB86" i="1"/>
  <c r="GZ86" i="1"/>
  <c r="GX86" i="1"/>
  <c r="GV86" i="1"/>
  <c r="GT86" i="1"/>
  <c r="GR86" i="1"/>
  <c r="GP86" i="1"/>
  <c r="GN86" i="1"/>
  <c r="GL86" i="1"/>
  <c r="GJ86" i="1"/>
  <c r="GH86" i="1"/>
  <c r="GF86" i="1"/>
  <c r="GD86" i="1"/>
  <c r="GB86" i="1"/>
  <c r="FZ86" i="1"/>
  <c r="FX86" i="1"/>
  <c r="FV86" i="1"/>
  <c r="FT86" i="1"/>
  <c r="FR86" i="1"/>
  <c r="FP86" i="1"/>
  <c r="FN86" i="1"/>
  <c r="FL86" i="1"/>
  <c r="FJ86" i="1"/>
  <c r="FH86" i="1"/>
  <c r="FF86" i="1"/>
  <c r="FD86" i="1"/>
  <c r="FB86" i="1"/>
  <c r="EZ86" i="1"/>
  <c r="EX86" i="1"/>
  <c r="EV86" i="1"/>
  <c r="ET86" i="1"/>
  <c r="ER86" i="1"/>
  <c r="EP86" i="1"/>
  <c r="EN86" i="1"/>
  <c r="EL86" i="1"/>
  <c r="EJ86" i="1"/>
  <c r="EH86" i="1"/>
  <c r="EF86" i="1"/>
  <c r="ED86" i="1"/>
  <c r="EB86" i="1"/>
  <c r="DZ86" i="1"/>
  <c r="DX86" i="1"/>
  <c r="DV86" i="1"/>
  <c r="DT86" i="1"/>
  <c r="DR86" i="1"/>
  <c r="DP86" i="1"/>
  <c r="DN86" i="1"/>
  <c r="DL86" i="1"/>
  <c r="DJ86" i="1"/>
  <c r="DH86" i="1"/>
  <c r="DF86" i="1"/>
  <c r="DD86" i="1"/>
  <c r="DB86" i="1"/>
  <c r="CZ86" i="1"/>
  <c r="CX86" i="1"/>
  <c r="CV86" i="1"/>
  <c r="CT86" i="1"/>
  <c r="CL86" i="1"/>
  <c r="CF86" i="1"/>
  <c r="CD86" i="1"/>
  <c r="BX86" i="1"/>
  <c r="BR86" i="1"/>
  <c r="BN86" i="1"/>
  <c r="BL86" i="1"/>
  <c r="BJ86" i="1"/>
  <c r="BH86" i="1"/>
  <c r="BF86" i="1"/>
  <c r="BD86" i="1"/>
  <c r="AV86" i="1"/>
  <c r="AP86" i="1"/>
  <c r="AL86" i="1"/>
  <c r="AJ86" i="1"/>
  <c r="AH86" i="1"/>
  <c r="AF86" i="1"/>
  <c r="AD86" i="1"/>
  <c r="AB86" i="1"/>
  <c r="Z86" i="1"/>
  <c r="X86" i="1"/>
  <c r="V86" i="1"/>
  <c r="T86" i="1"/>
  <c r="R86" i="1"/>
  <c r="P86" i="1"/>
  <c r="N86" i="1"/>
  <c r="L86" i="1"/>
  <c r="J86" i="1"/>
  <c r="H86" i="1"/>
  <c r="F86" i="1"/>
  <c r="NM86" i="1"/>
  <c r="NK86" i="1"/>
  <c r="NI86" i="1"/>
  <c r="NG86" i="1"/>
  <c r="NE86" i="1"/>
  <c r="NC86" i="1"/>
  <c r="NA86" i="1"/>
  <c r="MY86" i="1"/>
  <c r="MW86" i="1"/>
  <c r="MU86" i="1"/>
  <c r="MS86" i="1"/>
  <c r="MQ86" i="1"/>
  <c r="MO86" i="1"/>
  <c r="MM86" i="1"/>
  <c r="MK86" i="1"/>
  <c r="MI86" i="1"/>
  <c r="MG86" i="1"/>
  <c r="ME86" i="1"/>
  <c r="MC86" i="1"/>
  <c r="MA86" i="1"/>
  <c r="LY86" i="1"/>
  <c r="LW86" i="1"/>
  <c r="LU86" i="1"/>
  <c r="LS86" i="1"/>
  <c r="LQ86" i="1"/>
  <c r="LO86" i="1"/>
  <c r="LM86" i="1"/>
  <c r="LK86" i="1"/>
  <c r="LI86" i="1"/>
  <c r="LG86" i="1"/>
  <c r="LE86" i="1"/>
  <c r="LC86" i="1"/>
  <c r="LA86" i="1"/>
  <c r="KY86" i="1"/>
  <c r="KW86" i="1"/>
  <c r="KU86" i="1"/>
  <c r="KS86" i="1"/>
  <c r="KQ86" i="1"/>
  <c r="KO86" i="1"/>
  <c r="KM86" i="1"/>
  <c r="KK86" i="1"/>
  <c r="KI86" i="1"/>
  <c r="KG86" i="1"/>
  <c r="KE86" i="1"/>
  <c r="KC86" i="1"/>
  <c r="KA86" i="1"/>
  <c r="JY86" i="1"/>
  <c r="JW86" i="1"/>
  <c r="JU86" i="1"/>
  <c r="JS86" i="1"/>
  <c r="JQ86" i="1"/>
  <c r="JO86" i="1"/>
  <c r="JM86" i="1"/>
  <c r="JK86" i="1"/>
  <c r="JI86" i="1"/>
  <c r="JG86" i="1"/>
  <c r="JE86" i="1"/>
  <c r="JC86" i="1"/>
  <c r="JA86" i="1"/>
  <c r="IY86" i="1"/>
  <c r="IW86" i="1"/>
  <c r="IU86" i="1"/>
  <c r="IS86" i="1"/>
  <c r="IQ86" i="1"/>
  <c r="IO86" i="1"/>
  <c r="IM86" i="1"/>
  <c r="IK86" i="1"/>
  <c r="II86" i="1"/>
  <c r="IG86" i="1"/>
  <c r="IE86" i="1"/>
  <c r="IC86" i="1"/>
  <c r="IA86" i="1"/>
  <c r="HY86" i="1"/>
  <c r="HW86" i="1"/>
  <c r="HU86" i="1"/>
  <c r="HS86" i="1"/>
  <c r="HQ86" i="1"/>
  <c r="HO86" i="1"/>
  <c r="HM86" i="1"/>
  <c r="HK86" i="1"/>
  <c r="HI86" i="1"/>
  <c r="HG86" i="1"/>
  <c r="HE86" i="1"/>
  <c r="HC86" i="1"/>
  <c r="HA86" i="1"/>
  <c r="GY86" i="1"/>
  <c r="GW86" i="1"/>
  <c r="GU86" i="1"/>
  <c r="GS86" i="1"/>
  <c r="GQ86" i="1"/>
  <c r="GO86" i="1"/>
  <c r="GM86" i="1"/>
  <c r="GK86" i="1"/>
  <c r="GI86" i="1"/>
  <c r="GG86" i="1"/>
  <c r="GE86" i="1"/>
  <c r="GC86" i="1"/>
  <c r="GA86" i="1"/>
  <c r="FY86" i="1"/>
  <c r="FW86" i="1"/>
  <c r="FU86" i="1"/>
  <c r="FS86" i="1"/>
  <c r="FQ86" i="1"/>
  <c r="FO86" i="1"/>
  <c r="FM86" i="1"/>
  <c r="FK86" i="1"/>
  <c r="FI86" i="1"/>
  <c r="FG86" i="1"/>
  <c r="FE86" i="1"/>
  <c r="FC86" i="1"/>
  <c r="FA86" i="1"/>
  <c r="EY86" i="1"/>
  <c r="EW86" i="1"/>
  <c r="EU86" i="1"/>
  <c r="ES86" i="1"/>
  <c r="EQ86" i="1"/>
  <c r="EO86" i="1"/>
  <c r="EM86" i="1"/>
  <c r="EK86" i="1"/>
  <c r="EI86" i="1"/>
  <c r="EG86" i="1"/>
  <c r="EE86" i="1"/>
  <c r="EC86" i="1"/>
  <c r="EA86" i="1"/>
  <c r="DY86" i="1"/>
  <c r="DW86" i="1"/>
  <c r="DU86" i="1"/>
  <c r="DS86" i="1"/>
  <c r="DQ86" i="1"/>
  <c r="DO86" i="1"/>
  <c r="DM86" i="1"/>
  <c r="DK86" i="1"/>
  <c r="DI86" i="1"/>
  <c r="DG86" i="1"/>
  <c r="DE86" i="1"/>
  <c r="DC86" i="1"/>
  <c r="DA86" i="1"/>
  <c r="CY86" i="1"/>
  <c r="CW86" i="1"/>
  <c r="CU86" i="1"/>
  <c r="CS86" i="1"/>
  <c r="CM86" i="1"/>
  <c r="CE86" i="1"/>
  <c r="BY86" i="1"/>
  <c r="BQ86" i="1"/>
  <c r="BO86" i="1"/>
  <c r="BM86" i="1"/>
  <c r="BK86" i="1"/>
  <c r="BI86" i="1"/>
  <c r="BG86" i="1"/>
  <c r="BE86" i="1"/>
  <c r="BC86" i="1"/>
  <c r="AW86" i="1"/>
  <c r="AO86" i="1"/>
  <c r="AM86" i="1"/>
  <c r="AK86" i="1"/>
  <c r="AI86" i="1"/>
  <c r="AE86" i="1"/>
  <c r="AC86" i="1"/>
  <c r="AA86" i="1"/>
  <c r="Y86" i="1"/>
  <c r="W86" i="1"/>
  <c r="U86" i="1"/>
  <c r="O86" i="1"/>
  <c r="M86" i="1"/>
  <c r="K86" i="1"/>
  <c r="I86" i="1"/>
  <c r="G86" i="1"/>
  <c r="NN86" i="1"/>
  <c r="NN116" i="1"/>
  <c r="NL116" i="1"/>
  <c r="NJ116" i="1"/>
  <c r="NH116" i="1"/>
  <c r="NF116" i="1"/>
  <c r="ND116" i="1"/>
  <c r="NB116" i="1"/>
  <c r="MZ116" i="1"/>
  <c r="MX116" i="1"/>
  <c r="MV116" i="1"/>
  <c r="MT116" i="1"/>
  <c r="MR116" i="1"/>
  <c r="MP116" i="1"/>
  <c r="MN116" i="1"/>
  <c r="ML116" i="1"/>
  <c r="MJ116" i="1"/>
  <c r="MH116" i="1"/>
  <c r="MF116" i="1"/>
  <c r="MD116" i="1"/>
  <c r="MB116" i="1"/>
  <c r="LZ116" i="1"/>
  <c r="LX116" i="1"/>
  <c r="LV116" i="1"/>
  <c r="LT116" i="1"/>
  <c r="LR116" i="1"/>
  <c r="LP116" i="1"/>
  <c r="LN116" i="1"/>
  <c r="LL116" i="1"/>
  <c r="LJ116" i="1"/>
  <c r="LH116" i="1"/>
  <c r="LF116" i="1"/>
  <c r="LD116" i="1"/>
  <c r="LB116" i="1"/>
  <c r="KZ116" i="1"/>
  <c r="KX116" i="1"/>
  <c r="KV116" i="1"/>
  <c r="KT116" i="1"/>
  <c r="KR116" i="1"/>
  <c r="KP116" i="1"/>
  <c r="KN116" i="1"/>
  <c r="KL116" i="1"/>
  <c r="KJ116" i="1"/>
  <c r="KH116" i="1"/>
  <c r="KF116" i="1"/>
  <c r="KD116" i="1"/>
  <c r="KB116" i="1"/>
  <c r="JZ116" i="1"/>
  <c r="JX116" i="1"/>
  <c r="JV116" i="1"/>
  <c r="JT116" i="1"/>
  <c r="JR116" i="1"/>
  <c r="JP116" i="1"/>
  <c r="JN116" i="1"/>
  <c r="JL116" i="1"/>
  <c r="JJ116" i="1"/>
  <c r="JH116" i="1"/>
  <c r="JF116" i="1"/>
  <c r="JD116" i="1"/>
  <c r="JB116" i="1"/>
  <c r="IZ116" i="1"/>
  <c r="IX116" i="1"/>
  <c r="IV116" i="1"/>
  <c r="IT116" i="1"/>
  <c r="IR116" i="1"/>
  <c r="IP116" i="1"/>
  <c r="IN116" i="1"/>
  <c r="IL116" i="1"/>
  <c r="IJ116" i="1"/>
  <c r="IH116" i="1"/>
  <c r="IF116" i="1"/>
  <c r="ID116" i="1"/>
  <c r="IB116" i="1"/>
  <c r="HZ116" i="1"/>
  <c r="HX116" i="1"/>
  <c r="HV116" i="1"/>
  <c r="HT116" i="1"/>
  <c r="HR116" i="1"/>
  <c r="HP116" i="1"/>
  <c r="HN116" i="1"/>
  <c r="HL116" i="1"/>
  <c r="HJ116" i="1"/>
  <c r="HH116" i="1"/>
  <c r="HF116" i="1"/>
  <c r="HD116" i="1"/>
  <c r="HB116" i="1"/>
  <c r="GZ116" i="1"/>
  <c r="GX116" i="1"/>
  <c r="GV116" i="1"/>
  <c r="GT116" i="1"/>
  <c r="GR116" i="1"/>
  <c r="GP116" i="1"/>
  <c r="GN116" i="1"/>
  <c r="GL116" i="1"/>
  <c r="GJ116" i="1"/>
  <c r="GH116" i="1"/>
  <c r="GF116" i="1"/>
  <c r="GD116" i="1"/>
  <c r="GB116" i="1"/>
  <c r="FZ116" i="1"/>
  <c r="FX116" i="1"/>
  <c r="FV116" i="1"/>
  <c r="FT116" i="1"/>
  <c r="FR116" i="1"/>
  <c r="FP116" i="1"/>
  <c r="FN116" i="1"/>
  <c r="FL116" i="1"/>
  <c r="FJ116" i="1"/>
  <c r="FH116" i="1"/>
  <c r="FF116" i="1"/>
  <c r="FD116" i="1"/>
  <c r="FB116" i="1"/>
  <c r="EZ116" i="1"/>
  <c r="EX116" i="1"/>
  <c r="EV116" i="1"/>
  <c r="ET116" i="1"/>
  <c r="ER116" i="1"/>
  <c r="EP116" i="1"/>
  <c r="EN116" i="1"/>
  <c r="EL116" i="1"/>
  <c r="EJ116" i="1"/>
  <c r="EH116" i="1"/>
  <c r="EF116" i="1"/>
  <c r="ED116" i="1"/>
  <c r="EB116" i="1"/>
  <c r="DZ116" i="1"/>
  <c r="DX116" i="1"/>
  <c r="DV116" i="1"/>
  <c r="DT116" i="1"/>
  <c r="DR116" i="1"/>
  <c r="DP116" i="1"/>
  <c r="DN116" i="1"/>
  <c r="DL116" i="1"/>
  <c r="DJ116" i="1"/>
  <c r="DH116" i="1"/>
  <c r="DF116" i="1"/>
  <c r="DD116" i="1"/>
  <c r="DB116" i="1"/>
  <c r="CZ116" i="1"/>
  <c r="CX116" i="1"/>
  <c r="CV116" i="1"/>
  <c r="CT116" i="1"/>
  <c r="CR116" i="1"/>
  <c r="CP116" i="1"/>
  <c r="CN116" i="1"/>
  <c r="CL116" i="1"/>
  <c r="CJ116" i="1"/>
  <c r="CH116" i="1"/>
  <c r="CF116" i="1"/>
  <c r="CD116" i="1"/>
  <c r="CB116" i="1"/>
  <c r="BZ116" i="1"/>
  <c r="NM116" i="1"/>
  <c r="NK116" i="1"/>
  <c r="NI116" i="1"/>
  <c r="NG116" i="1"/>
  <c r="NE116" i="1"/>
  <c r="NC116" i="1"/>
  <c r="NA116" i="1"/>
  <c r="MY116" i="1"/>
  <c r="MW116" i="1"/>
  <c r="MU116" i="1"/>
  <c r="MS116" i="1"/>
  <c r="MQ116" i="1"/>
  <c r="MO116" i="1"/>
  <c r="MM116" i="1"/>
  <c r="MK116" i="1"/>
  <c r="MI116" i="1"/>
  <c r="MG116" i="1"/>
  <c r="ME116" i="1"/>
  <c r="MC116" i="1"/>
  <c r="MA116" i="1"/>
  <c r="LY116" i="1"/>
  <c r="LW116" i="1"/>
  <c r="LU116" i="1"/>
  <c r="LS116" i="1"/>
  <c r="LQ116" i="1"/>
  <c r="LO116" i="1"/>
  <c r="LM116" i="1"/>
  <c r="LK116" i="1"/>
  <c r="LI116" i="1"/>
  <c r="LG116" i="1"/>
  <c r="LE116" i="1"/>
  <c r="LC116" i="1"/>
  <c r="LA116" i="1"/>
  <c r="KY116" i="1"/>
  <c r="KW116" i="1"/>
  <c r="KU116" i="1"/>
  <c r="KS116" i="1"/>
  <c r="KQ116" i="1"/>
  <c r="KO116" i="1"/>
  <c r="KM116" i="1"/>
  <c r="KK116" i="1"/>
  <c r="KI116" i="1"/>
  <c r="KG116" i="1"/>
  <c r="KE116" i="1"/>
  <c r="KC116" i="1"/>
  <c r="KA116" i="1"/>
  <c r="JY116" i="1"/>
  <c r="JW116" i="1"/>
  <c r="JU116" i="1"/>
  <c r="JS116" i="1"/>
  <c r="JQ116" i="1"/>
  <c r="JO116" i="1"/>
  <c r="JM116" i="1"/>
  <c r="JK116" i="1"/>
  <c r="JI116" i="1"/>
  <c r="JG116" i="1"/>
  <c r="JE116" i="1"/>
  <c r="JC116" i="1"/>
  <c r="JA116" i="1"/>
  <c r="IY116" i="1"/>
  <c r="IW116" i="1"/>
  <c r="IU116" i="1"/>
  <c r="IS116" i="1"/>
  <c r="IQ116" i="1"/>
  <c r="IO116" i="1"/>
  <c r="IM116" i="1"/>
  <c r="IK116" i="1"/>
  <c r="II116" i="1"/>
  <c r="IG116" i="1"/>
  <c r="IE116" i="1"/>
  <c r="IC116" i="1"/>
  <c r="IA116" i="1"/>
  <c r="HY116" i="1"/>
  <c r="HW116" i="1"/>
  <c r="HU116" i="1"/>
  <c r="HS116" i="1"/>
  <c r="HQ116" i="1"/>
  <c r="HO116" i="1"/>
  <c r="HM116" i="1"/>
  <c r="HK116" i="1"/>
  <c r="HI116" i="1"/>
  <c r="HG116" i="1"/>
  <c r="HE116" i="1"/>
  <c r="HC116" i="1"/>
  <c r="HA116" i="1"/>
  <c r="GY116" i="1"/>
  <c r="GW116" i="1"/>
  <c r="GU116" i="1"/>
  <c r="GS116" i="1"/>
  <c r="GQ116" i="1"/>
  <c r="GO116" i="1"/>
  <c r="GM116" i="1"/>
  <c r="GK116" i="1"/>
  <c r="GI116" i="1"/>
  <c r="GG116" i="1"/>
  <c r="GE116" i="1"/>
  <c r="GC116" i="1"/>
  <c r="GA116" i="1"/>
  <c r="FY116" i="1"/>
  <c r="FW116" i="1"/>
  <c r="FU116" i="1"/>
  <c r="FS116" i="1"/>
  <c r="FQ116" i="1"/>
  <c r="FO116" i="1"/>
  <c r="FM116" i="1"/>
  <c r="FK116" i="1"/>
  <c r="FI116" i="1"/>
  <c r="FG116" i="1"/>
  <c r="FE116" i="1"/>
  <c r="FC116" i="1"/>
  <c r="FA116" i="1"/>
  <c r="EY116" i="1"/>
  <c r="EW116" i="1"/>
  <c r="EU116" i="1"/>
  <c r="ES116" i="1"/>
  <c r="EQ116" i="1"/>
  <c r="EO116" i="1"/>
  <c r="EM116" i="1"/>
  <c r="EK116" i="1"/>
  <c r="EI116" i="1"/>
  <c r="EG116" i="1"/>
  <c r="EE116" i="1"/>
  <c r="EC116" i="1"/>
  <c r="EA116" i="1"/>
  <c r="DY116" i="1"/>
  <c r="DW116" i="1"/>
  <c r="DU116" i="1"/>
  <c r="DS116" i="1"/>
  <c r="DQ116" i="1"/>
  <c r="DO116" i="1"/>
  <c r="DM116" i="1"/>
  <c r="DK116" i="1"/>
  <c r="DI116" i="1"/>
  <c r="DG116" i="1"/>
  <c r="DE116" i="1"/>
  <c r="DC116" i="1"/>
  <c r="DA116" i="1"/>
  <c r="CY116" i="1"/>
  <c r="CW116" i="1"/>
  <c r="CU116" i="1"/>
  <c r="CS116" i="1"/>
  <c r="CQ116" i="1"/>
  <c r="CO116" i="1"/>
  <c r="CM116" i="1"/>
  <c r="CK116" i="1"/>
  <c r="CI116" i="1"/>
  <c r="CG116" i="1"/>
  <c r="CE116" i="1"/>
  <c r="CC116" i="1"/>
  <c r="CA116" i="1"/>
  <c r="BY116" i="1"/>
  <c r="NM144" i="1"/>
  <c r="NK144" i="1"/>
  <c r="NI144" i="1"/>
  <c r="NG144" i="1"/>
  <c r="NE144" i="1"/>
  <c r="NC144" i="1"/>
  <c r="NA144" i="1"/>
  <c r="MY144" i="1"/>
  <c r="MW144" i="1"/>
  <c r="MU144" i="1"/>
  <c r="MS144" i="1"/>
  <c r="MQ144" i="1"/>
  <c r="MO144" i="1"/>
  <c r="MM144" i="1"/>
  <c r="MK144" i="1"/>
  <c r="MI144" i="1"/>
  <c r="MG144" i="1"/>
  <c r="ME144" i="1"/>
  <c r="MC144" i="1"/>
  <c r="MA144" i="1"/>
  <c r="LY144" i="1"/>
  <c r="LW144" i="1"/>
  <c r="LU144" i="1"/>
  <c r="LS144" i="1"/>
  <c r="LQ144" i="1"/>
  <c r="LO144" i="1"/>
  <c r="LM144" i="1"/>
  <c r="LK144" i="1"/>
  <c r="LI144" i="1"/>
  <c r="LG144" i="1"/>
  <c r="LE144" i="1"/>
  <c r="LC144" i="1"/>
  <c r="LA144" i="1"/>
  <c r="KY144" i="1"/>
  <c r="KW144" i="1"/>
  <c r="KU144" i="1"/>
  <c r="KS144" i="1"/>
  <c r="KQ144" i="1"/>
  <c r="KO144" i="1"/>
  <c r="KM144" i="1"/>
  <c r="KK144" i="1"/>
  <c r="KI144" i="1"/>
  <c r="KG144" i="1"/>
  <c r="KE144" i="1"/>
  <c r="KC144" i="1"/>
  <c r="KA144" i="1"/>
  <c r="JY144" i="1"/>
  <c r="JW144" i="1"/>
  <c r="JU144" i="1"/>
  <c r="JS144" i="1"/>
  <c r="JQ144" i="1"/>
  <c r="JO144" i="1"/>
  <c r="JM144" i="1"/>
  <c r="JK144" i="1"/>
  <c r="JI144" i="1"/>
  <c r="JG144" i="1"/>
  <c r="JE144" i="1"/>
  <c r="JC144" i="1"/>
  <c r="JA144" i="1"/>
  <c r="IY144" i="1"/>
  <c r="IW144" i="1"/>
  <c r="IU144" i="1"/>
  <c r="IS144" i="1"/>
  <c r="IQ144" i="1"/>
  <c r="IO144" i="1"/>
  <c r="IM144" i="1"/>
  <c r="IK144" i="1"/>
  <c r="II144" i="1"/>
  <c r="IG144" i="1"/>
  <c r="IE144" i="1"/>
  <c r="IC144" i="1"/>
  <c r="IA144" i="1"/>
  <c r="HY144" i="1"/>
  <c r="HW144" i="1"/>
  <c r="HU144" i="1"/>
  <c r="HS144" i="1"/>
  <c r="HQ144" i="1"/>
  <c r="HO144" i="1"/>
  <c r="HM144" i="1"/>
  <c r="HK144" i="1"/>
  <c r="HI144" i="1"/>
  <c r="HG144" i="1"/>
  <c r="HE144" i="1"/>
  <c r="HC144" i="1"/>
  <c r="HA144" i="1"/>
  <c r="GY144" i="1"/>
  <c r="GW144" i="1"/>
  <c r="GU144" i="1"/>
  <c r="GS144" i="1"/>
  <c r="GQ144" i="1"/>
  <c r="GO144" i="1"/>
  <c r="GM144" i="1"/>
  <c r="GK144" i="1"/>
  <c r="GI144" i="1"/>
  <c r="GG144" i="1"/>
  <c r="GE144" i="1"/>
  <c r="GC144" i="1"/>
  <c r="GA144" i="1"/>
  <c r="FY144" i="1"/>
  <c r="FW144" i="1"/>
  <c r="FU144" i="1"/>
  <c r="FS144" i="1"/>
  <c r="FQ144" i="1"/>
  <c r="FO144" i="1"/>
  <c r="FM144" i="1"/>
  <c r="FK144" i="1"/>
  <c r="FI144" i="1"/>
  <c r="FG144" i="1"/>
  <c r="FE144" i="1"/>
  <c r="FC144" i="1"/>
  <c r="FA144" i="1"/>
  <c r="EY144" i="1"/>
  <c r="EW144" i="1"/>
  <c r="EU144" i="1"/>
  <c r="ES144" i="1"/>
  <c r="EQ144" i="1"/>
  <c r="EO144" i="1"/>
  <c r="EM144" i="1"/>
  <c r="EK144" i="1"/>
  <c r="EI144" i="1"/>
  <c r="EG144" i="1"/>
  <c r="EE144" i="1"/>
  <c r="EC144" i="1"/>
  <c r="EA144" i="1"/>
  <c r="DY144" i="1"/>
  <c r="DW144" i="1"/>
  <c r="DU144" i="1"/>
  <c r="DS144" i="1"/>
  <c r="DQ144" i="1"/>
  <c r="DO144" i="1"/>
  <c r="DM144" i="1"/>
  <c r="DK144" i="1"/>
  <c r="DI144" i="1"/>
  <c r="DG144" i="1"/>
  <c r="DE144" i="1"/>
  <c r="DC144" i="1"/>
  <c r="DA144" i="1"/>
  <c r="CY144" i="1"/>
  <c r="CW144" i="1"/>
  <c r="CU144" i="1"/>
  <c r="CS144" i="1"/>
  <c r="CQ144" i="1"/>
  <c r="CO144" i="1"/>
  <c r="CM144" i="1"/>
  <c r="CK144" i="1"/>
  <c r="CI144" i="1"/>
  <c r="CG144" i="1"/>
  <c r="CE144" i="1"/>
  <c r="CC144" i="1"/>
  <c r="CA144" i="1"/>
  <c r="BY144" i="1"/>
  <c r="BW144" i="1"/>
  <c r="BU144" i="1"/>
  <c r="BS144" i="1"/>
  <c r="BQ144" i="1"/>
  <c r="BO144" i="1"/>
  <c r="BM144" i="1"/>
  <c r="BK144" i="1"/>
  <c r="BI144" i="1"/>
  <c r="BG144" i="1"/>
  <c r="BE144" i="1"/>
  <c r="BC144" i="1"/>
  <c r="BA144" i="1"/>
  <c r="AY144" i="1"/>
  <c r="AW144" i="1"/>
  <c r="AU144" i="1"/>
  <c r="AS144" i="1"/>
  <c r="AQ144" i="1"/>
  <c r="AO144" i="1"/>
  <c r="AM144" i="1"/>
  <c r="AK144" i="1"/>
  <c r="AI144" i="1"/>
  <c r="AG144" i="1"/>
  <c r="AE144" i="1"/>
  <c r="AC144" i="1"/>
  <c r="AA144" i="1"/>
  <c r="Y144" i="1"/>
  <c r="W144" i="1"/>
  <c r="U144" i="1"/>
  <c r="S144" i="1"/>
  <c r="Q144" i="1"/>
  <c r="O144" i="1"/>
  <c r="M144" i="1"/>
  <c r="K144" i="1"/>
  <c r="I144" i="1"/>
  <c r="G144" i="1"/>
  <c r="NN144" i="1"/>
  <c r="NL144" i="1"/>
  <c r="NJ144" i="1"/>
  <c r="NH144" i="1"/>
  <c r="NF144" i="1"/>
  <c r="ND144" i="1"/>
  <c r="NB144" i="1"/>
  <c r="MZ144" i="1"/>
  <c r="MX144" i="1"/>
  <c r="MV144" i="1"/>
  <c r="MT144" i="1"/>
  <c r="MR144" i="1"/>
  <c r="MP144" i="1"/>
  <c r="MN144" i="1"/>
  <c r="ML144" i="1"/>
  <c r="MJ144" i="1"/>
  <c r="MH144" i="1"/>
  <c r="MF144" i="1"/>
  <c r="MD144" i="1"/>
  <c r="MB144" i="1"/>
  <c r="LZ144" i="1"/>
  <c r="LX144" i="1"/>
  <c r="LV144" i="1"/>
  <c r="LT144" i="1"/>
  <c r="LR144" i="1"/>
  <c r="LP144" i="1"/>
  <c r="LN144" i="1"/>
  <c r="LL144" i="1"/>
  <c r="LJ144" i="1"/>
  <c r="LH144" i="1"/>
  <c r="LF144" i="1"/>
  <c r="LD144" i="1"/>
  <c r="LB144" i="1"/>
  <c r="KZ144" i="1"/>
  <c r="KX144" i="1"/>
  <c r="KV144" i="1"/>
  <c r="KT144" i="1"/>
  <c r="KR144" i="1"/>
  <c r="KP144" i="1"/>
  <c r="KN144" i="1"/>
  <c r="KL144" i="1"/>
  <c r="KJ144" i="1"/>
  <c r="KH144" i="1"/>
  <c r="KF144" i="1"/>
  <c r="KD144" i="1"/>
  <c r="KB144" i="1"/>
  <c r="JZ144" i="1"/>
  <c r="JX144" i="1"/>
  <c r="JV144" i="1"/>
  <c r="JT144" i="1"/>
  <c r="JR144" i="1"/>
  <c r="JP144" i="1"/>
  <c r="JN144" i="1"/>
  <c r="JL144" i="1"/>
  <c r="JJ144" i="1"/>
  <c r="JH144" i="1"/>
  <c r="JF144" i="1"/>
  <c r="JD144" i="1"/>
  <c r="JB144" i="1"/>
  <c r="IZ144" i="1"/>
  <c r="IX144" i="1"/>
  <c r="IV144" i="1"/>
  <c r="IT144" i="1"/>
  <c r="IR144" i="1"/>
  <c r="IP144" i="1"/>
  <c r="IN144" i="1"/>
  <c r="IL144" i="1"/>
  <c r="IJ144" i="1"/>
  <c r="IH144" i="1"/>
  <c r="IF144" i="1"/>
  <c r="ID144" i="1"/>
  <c r="IB144" i="1"/>
  <c r="HZ144" i="1"/>
  <c r="HX144" i="1"/>
  <c r="HV144" i="1"/>
  <c r="HT144" i="1"/>
  <c r="HR144" i="1"/>
  <c r="HP144" i="1"/>
  <c r="HN144" i="1"/>
  <c r="HL144" i="1"/>
  <c r="HJ144" i="1"/>
  <c r="HH144" i="1"/>
  <c r="HF144" i="1"/>
  <c r="HD144" i="1"/>
  <c r="HB144" i="1"/>
  <c r="GZ144" i="1"/>
  <c r="GX144" i="1"/>
  <c r="GV144" i="1"/>
  <c r="GT144" i="1"/>
  <c r="GR144" i="1"/>
  <c r="GP144" i="1"/>
  <c r="GN144" i="1"/>
  <c r="GL144" i="1"/>
  <c r="GJ144" i="1"/>
  <c r="GH144" i="1"/>
  <c r="GF144" i="1"/>
  <c r="GD144" i="1"/>
  <c r="GB144" i="1"/>
  <c r="FZ144" i="1"/>
  <c r="FX144" i="1"/>
  <c r="FV144" i="1"/>
  <c r="FT144" i="1"/>
  <c r="FR144" i="1"/>
  <c r="FP144" i="1"/>
  <c r="FN144" i="1"/>
  <c r="FL144" i="1"/>
  <c r="FJ144" i="1"/>
  <c r="FH144" i="1"/>
  <c r="FF144" i="1"/>
  <c r="FD144" i="1"/>
  <c r="FB144" i="1"/>
  <c r="EZ144" i="1"/>
  <c r="EX144" i="1"/>
  <c r="EV144" i="1"/>
  <c r="ET144" i="1"/>
  <c r="ER144" i="1"/>
  <c r="EP144" i="1"/>
  <c r="EN144" i="1"/>
  <c r="EL144" i="1"/>
  <c r="EJ144" i="1"/>
  <c r="EH144" i="1"/>
  <c r="EF144" i="1"/>
  <c r="ED144" i="1"/>
  <c r="EB144" i="1"/>
  <c r="DZ144" i="1"/>
  <c r="DX144" i="1"/>
  <c r="DV144" i="1"/>
  <c r="DT144" i="1"/>
  <c r="DR144" i="1"/>
  <c r="DP144" i="1"/>
  <c r="DN144" i="1"/>
  <c r="DL144" i="1"/>
  <c r="DJ144" i="1"/>
  <c r="DH144" i="1"/>
  <c r="DF144" i="1"/>
  <c r="DD144" i="1"/>
  <c r="DB144" i="1"/>
  <c r="CZ144" i="1"/>
  <c r="CX144" i="1"/>
  <c r="CV144" i="1"/>
  <c r="CT144" i="1"/>
  <c r="CR144" i="1"/>
  <c r="CP144" i="1"/>
  <c r="CN144" i="1"/>
  <c r="CL144" i="1"/>
  <c r="CJ144" i="1"/>
  <c r="CH144" i="1"/>
  <c r="CF144" i="1"/>
  <c r="CD144" i="1"/>
  <c r="CB144" i="1"/>
  <c r="BZ144" i="1"/>
  <c r="BX144" i="1"/>
  <c r="BV144" i="1"/>
  <c r="BT144" i="1"/>
  <c r="BR144" i="1"/>
  <c r="BP144" i="1"/>
  <c r="BN144" i="1"/>
  <c r="BL144" i="1"/>
  <c r="BJ144" i="1"/>
  <c r="BH144" i="1"/>
  <c r="BF144" i="1"/>
  <c r="BD144" i="1"/>
  <c r="BB144" i="1"/>
  <c r="AZ144" i="1"/>
  <c r="AX144" i="1"/>
  <c r="AV144" i="1"/>
  <c r="AT144" i="1"/>
  <c r="AR144" i="1"/>
  <c r="AP144" i="1"/>
  <c r="AN144" i="1"/>
  <c r="AL144" i="1"/>
  <c r="AJ144" i="1"/>
  <c r="AH144" i="1"/>
  <c r="AF144" i="1"/>
  <c r="AD144" i="1"/>
  <c r="AB144" i="1"/>
  <c r="Z144" i="1"/>
  <c r="X144" i="1"/>
  <c r="V144" i="1"/>
  <c r="T144" i="1"/>
  <c r="R144" i="1"/>
  <c r="P144" i="1"/>
  <c r="N144" i="1"/>
  <c r="L144" i="1"/>
  <c r="J144" i="1"/>
  <c r="H144" i="1"/>
  <c r="F144" i="1"/>
  <c r="NM142" i="1"/>
  <c r="NK142" i="1"/>
  <c r="NI142" i="1"/>
  <c r="NG142" i="1"/>
  <c r="NE142" i="1"/>
  <c r="NC142" i="1"/>
  <c r="NA142" i="1"/>
  <c r="MY142" i="1"/>
  <c r="MW142" i="1"/>
  <c r="MU142" i="1"/>
  <c r="MS142" i="1"/>
  <c r="MQ142" i="1"/>
  <c r="MO142" i="1"/>
  <c r="MM142" i="1"/>
  <c r="MK142" i="1"/>
  <c r="MI142" i="1"/>
  <c r="MG142" i="1"/>
  <c r="ME142" i="1"/>
  <c r="MC142" i="1"/>
  <c r="MA142" i="1"/>
  <c r="LY142" i="1"/>
  <c r="LW142" i="1"/>
  <c r="LU142" i="1"/>
  <c r="LS142" i="1"/>
  <c r="LQ142" i="1"/>
  <c r="LO142" i="1"/>
  <c r="LM142" i="1"/>
  <c r="LK142" i="1"/>
  <c r="LI142" i="1"/>
  <c r="LG142" i="1"/>
  <c r="LE142" i="1"/>
  <c r="LC142" i="1"/>
  <c r="LA142" i="1"/>
  <c r="KY142" i="1"/>
  <c r="KW142" i="1"/>
  <c r="KU142" i="1"/>
  <c r="KS142" i="1"/>
  <c r="KQ142" i="1"/>
  <c r="KO142" i="1"/>
  <c r="KM142" i="1"/>
  <c r="KK142" i="1"/>
  <c r="KI142" i="1"/>
  <c r="KG142" i="1"/>
  <c r="KE142" i="1"/>
  <c r="KC142" i="1"/>
  <c r="KA142" i="1"/>
  <c r="JY142" i="1"/>
  <c r="JW142" i="1"/>
  <c r="JU142" i="1"/>
  <c r="JS142" i="1"/>
  <c r="JQ142" i="1"/>
  <c r="JO142" i="1"/>
  <c r="JM142" i="1"/>
  <c r="JK142" i="1"/>
  <c r="JI142" i="1"/>
  <c r="JG142" i="1"/>
  <c r="JE142" i="1"/>
  <c r="JC142" i="1"/>
  <c r="JA142" i="1"/>
  <c r="IY142" i="1"/>
  <c r="IW142" i="1"/>
  <c r="IU142" i="1"/>
  <c r="IS142" i="1"/>
  <c r="IQ142" i="1"/>
  <c r="IO142" i="1"/>
  <c r="IM142" i="1"/>
  <c r="IK142" i="1"/>
  <c r="II142" i="1"/>
  <c r="IG142" i="1"/>
  <c r="IE142" i="1"/>
  <c r="IC142" i="1"/>
  <c r="IA142" i="1"/>
  <c r="HY142" i="1"/>
  <c r="HW142" i="1"/>
  <c r="HU142" i="1"/>
  <c r="HS142" i="1"/>
  <c r="HQ142" i="1"/>
  <c r="HO142" i="1"/>
  <c r="HM142" i="1"/>
  <c r="HK142" i="1"/>
  <c r="HI142" i="1"/>
  <c r="HG142" i="1"/>
  <c r="HE142" i="1"/>
  <c r="HC142" i="1"/>
  <c r="HA142" i="1"/>
  <c r="GY142" i="1"/>
  <c r="GW142" i="1"/>
  <c r="GU142" i="1"/>
  <c r="GS142" i="1"/>
  <c r="GQ142" i="1"/>
  <c r="GO142" i="1"/>
  <c r="GM142" i="1"/>
  <c r="GK142" i="1"/>
  <c r="GI142" i="1"/>
  <c r="GG142" i="1"/>
  <c r="GE142" i="1"/>
  <c r="GC142" i="1"/>
  <c r="GA142" i="1"/>
  <c r="FY142" i="1"/>
  <c r="FW142" i="1"/>
  <c r="FU142" i="1"/>
  <c r="FS142" i="1"/>
  <c r="FQ142" i="1"/>
  <c r="FO142" i="1"/>
  <c r="FM142" i="1"/>
  <c r="FK142" i="1"/>
  <c r="FI142" i="1"/>
  <c r="FG142" i="1"/>
  <c r="FE142" i="1"/>
  <c r="FC142" i="1"/>
  <c r="FA142" i="1"/>
  <c r="EY142" i="1"/>
  <c r="EW142" i="1"/>
  <c r="EU142" i="1"/>
  <c r="ES142" i="1"/>
  <c r="EQ142" i="1"/>
  <c r="EO142" i="1"/>
  <c r="EM142" i="1"/>
  <c r="EK142" i="1"/>
  <c r="EI142" i="1"/>
  <c r="EG142" i="1"/>
  <c r="EE142" i="1"/>
  <c r="EC142" i="1"/>
  <c r="EA142" i="1"/>
  <c r="DY142" i="1"/>
  <c r="DW142" i="1"/>
  <c r="DU142" i="1"/>
  <c r="DS142" i="1"/>
  <c r="DQ142" i="1"/>
  <c r="DO142" i="1"/>
  <c r="DM142" i="1"/>
  <c r="DK142" i="1"/>
  <c r="DI142" i="1"/>
  <c r="DG142" i="1"/>
  <c r="DE142" i="1"/>
  <c r="DC142" i="1"/>
  <c r="DA142" i="1"/>
  <c r="CY142" i="1"/>
  <c r="CW142" i="1"/>
  <c r="CU142" i="1"/>
  <c r="CS142" i="1"/>
  <c r="CQ142" i="1"/>
  <c r="CO142" i="1"/>
  <c r="CM142" i="1"/>
  <c r="CK142" i="1"/>
  <c r="CI142" i="1"/>
  <c r="CG142" i="1"/>
  <c r="CE142" i="1"/>
  <c r="CC142" i="1"/>
  <c r="CA142" i="1"/>
  <c r="BY142" i="1"/>
  <c r="BW142" i="1"/>
  <c r="BU142" i="1"/>
  <c r="BS142" i="1"/>
  <c r="BQ142" i="1"/>
  <c r="BO142" i="1"/>
  <c r="BM142" i="1"/>
  <c r="BK142" i="1"/>
  <c r="BI142" i="1"/>
  <c r="BG142" i="1"/>
  <c r="BE142" i="1"/>
  <c r="BC142" i="1"/>
  <c r="BA142" i="1"/>
  <c r="AY142" i="1"/>
  <c r="AW142" i="1"/>
  <c r="AU142" i="1"/>
  <c r="AS142" i="1"/>
  <c r="AQ142" i="1"/>
  <c r="AO142" i="1"/>
  <c r="AM142" i="1"/>
  <c r="AK142" i="1"/>
  <c r="AI142" i="1"/>
  <c r="AG142" i="1"/>
  <c r="AE142" i="1"/>
  <c r="AC142" i="1"/>
  <c r="AA142" i="1"/>
  <c r="Y142" i="1"/>
  <c r="W142" i="1"/>
  <c r="U142" i="1"/>
  <c r="S142" i="1"/>
  <c r="Q142" i="1"/>
  <c r="O142" i="1"/>
  <c r="M142" i="1"/>
  <c r="K142" i="1"/>
  <c r="I142" i="1"/>
  <c r="G142" i="1"/>
  <c r="NN142" i="1"/>
  <c r="NL142" i="1"/>
  <c r="NJ142" i="1"/>
  <c r="NH142" i="1"/>
  <c r="NF142" i="1"/>
  <c r="ND142" i="1"/>
  <c r="NB142" i="1"/>
  <c r="MZ142" i="1"/>
  <c r="MX142" i="1"/>
  <c r="MV142" i="1"/>
  <c r="MT142" i="1"/>
  <c r="MR142" i="1"/>
  <c r="MP142" i="1"/>
  <c r="MN142" i="1"/>
  <c r="ML142" i="1"/>
  <c r="MJ142" i="1"/>
  <c r="MH142" i="1"/>
  <c r="MF142" i="1"/>
  <c r="MD142" i="1"/>
  <c r="MB142" i="1"/>
  <c r="LZ142" i="1"/>
  <c r="LX142" i="1"/>
  <c r="LV142" i="1"/>
  <c r="LT142" i="1"/>
  <c r="LR142" i="1"/>
  <c r="LP142" i="1"/>
  <c r="LN142" i="1"/>
  <c r="LL142" i="1"/>
  <c r="LJ142" i="1"/>
  <c r="LH142" i="1"/>
  <c r="LF142" i="1"/>
  <c r="LD142" i="1"/>
  <c r="LB142" i="1"/>
  <c r="KZ142" i="1"/>
  <c r="KX142" i="1"/>
  <c r="KV142" i="1"/>
  <c r="KT142" i="1"/>
  <c r="KR142" i="1"/>
  <c r="KP142" i="1"/>
  <c r="KN142" i="1"/>
  <c r="KL142" i="1"/>
  <c r="KJ142" i="1"/>
  <c r="KH142" i="1"/>
  <c r="KF142" i="1"/>
  <c r="KD142" i="1"/>
  <c r="KB142" i="1"/>
  <c r="JZ142" i="1"/>
  <c r="JX142" i="1"/>
  <c r="JV142" i="1"/>
  <c r="JT142" i="1"/>
  <c r="JR142" i="1"/>
  <c r="JP142" i="1"/>
  <c r="JN142" i="1"/>
  <c r="JL142" i="1"/>
  <c r="JJ142" i="1"/>
  <c r="JH142" i="1"/>
  <c r="JF142" i="1"/>
  <c r="JD142" i="1"/>
  <c r="JB142" i="1"/>
  <c r="IZ142" i="1"/>
  <c r="IX142" i="1"/>
  <c r="IV142" i="1"/>
  <c r="IT142" i="1"/>
  <c r="IR142" i="1"/>
  <c r="IP142" i="1"/>
  <c r="IN142" i="1"/>
  <c r="IL142" i="1"/>
  <c r="IJ142" i="1"/>
  <c r="IH142" i="1"/>
  <c r="IF142" i="1"/>
  <c r="ID142" i="1"/>
  <c r="IB142" i="1"/>
  <c r="HZ142" i="1"/>
  <c r="HX142" i="1"/>
  <c r="HV142" i="1"/>
  <c r="HT142" i="1"/>
  <c r="HR142" i="1"/>
  <c r="HP142" i="1"/>
  <c r="HN142" i="1"/>
  <c r="HL142" i="1"/>
  <c r="HJ142" i="1"/>
  <c r="HH142" i="1"/>
  <c r="HF142" i="1"/>
  <c r="HD142" i="1"/>
  <c r="GZ142" i="1"/>
  <c r="GV142" i="1"/>
  <c r="GR142" i="1"/>
  <c r="GN142" i="1"/>
  <c r="GJ142" i="1"/>
  <c r="GF142" i="1"/>
  <c r="GB142" i="1"/>
  <c r="FX142" i="1"/>
  <c r="FT142" i="1"/>
  <c r="FP142" i="1"/>
  <c r="FL142" i="1"/>
  <c r="FH142" i="1"/>
  <c r="FD142" i="1"/>
  <c r="EZ142" i="1"/>
  <c r="EV142" i="1"/>
  <c r="ER142" i="1"/>
  <c r="EN142" i="1"/>
  <c r="EJ142" i="1"/>
  <c r="EF142" i="1"/>
  <c r="EB142" i="1"/>
  <c r="DX142" i="1"/>
  <c r="DT142" i="1"/>
  <c r="DP142" i="1"/>
  <c r="DL142" i="1"/>
  <c r="DH142" i="1"/>
  <c r="DD142" i="1"/>
  <c r="CZ142" i="1"/>
  <c r="CV142" i="1"/>
  <c r="CR142" i="1"/>
  <c r="CN142" i="1"/>
  <c r="CJ142" i="1"/>
  <c r="CF142" i="1"/>
  <c r="CB142" i="1"/>
  <c r="BX142" i="1"/>
  <c r="BT142" i="1"/>
  <c r="BP142" i="1"/>
  <c r="BL142" i="1"/>
  <c r="BH142" i="1"/>
  <c r="BD142" i="1"/>
  <c r="AZ142" i="1"/>
  <c r="AV142" i="1"/>
  <c r="AR142" i="1"/>
  <c r="AN142" i="1"/>
  <c r="AJ142" i="1"/>
  <c r="AF142" i="1"/>
  <c r="AB142" i="1"/>
  <c r="X142" i="1"/>
  <c r="T142" i="1"/>
  <c r="P142" i="1"/>
  <c r="L142" i="1"/>
  <c r="H142" i="1"/>
  <c r="HB142" i="1"/>
  <c r="GX142" i="1"/>
  <c r="GT142" i="1"/>
  <c r="GP142" i="1"/>
  <c r="GL142" i="1"/>
  <c r="GH142" i="1"/>
  <c r="GD142" i="1"/>
  <c r="FZ142" i="1"/>
  <c r="FV142" i="1"/>
  <c r="FR142" i="1"/>
  <c r="FN142" i="1"/>
  <c r="FJ142" i="1"/>
  <c r="FF142" i="1"/>
  <c r="FB142" i="1"/>
  <c r="EX142" i="1"/>
  <c r="ET142" i="1"/>
  <c r="EP142" i="1"/>
  <c r="EL142" i="1"/>
  <c r="EH142" i="1"/>
  <c r="ED142" i="1"/>
  <c r="DZ142" i="1"/>
  <c r="DV142" i="1"/>
  <c r="DR142" i="1"/>
  <c r="DN142" i="1"/>
  <c r="DJ142" i="1"/>
  <c r="DF142" i="1"/>
  <c r="DB142" i="1"/>
  <c r="CX142" i="1"/>
  <c r="CT142" i="1"/>
  <c r="CP142" i="1"/>
  <c r="CL142" i="1"/>
  <c r="CH142" i="1"/>
  <c r="CD142" i="1"/>
  <c r="BZ142" i="1"/>
  <c r="BV142" i="1"/>
  <c r="BR142" i="1"/>
  <c r="BN142" i="1"/>
  <c r="BJ142" i="1"/>
  <c r="BF142" i="1"/>
  <c r="BB142" i="1"/>
  <c r="AX142" i="1"/>
  <c r="AT142" i="1"/>
  <c r="AP142" i="1"/>
  <c r="AL142" i="1"/>
  <c r="AH142" i="1"/>
  <c r="AD142" i="1"/>
  <c r="Z142" i="1"/>
  <c r="V142" i="1"/>
  <c r="R142" i="1"/>
  <c r="N142" i="1"/>
  <c r="J142" i="1"/>
  <c r="F142" i="1"/>
  <c r="NM140" i="1"/>
  <c r="NK140" i="1"/>
  <c r="NI140" i="1"/>
  <c r="NG140" i="1"/>
  <c r="NE140" i="1"/>
  <c r="NC140" i="1"/>
  <c r="NA140" i="1"/>
  <c r="MY140" i="1"/>
  <c r="MW140" i="1"/>
  <c r="MU140" i="1"/>
  <c r="MS140" i="1"/>
  <c r="MQ140" i="1"/>
  <c r="MO140" i="1"/>
  <c r="MM140" i="1"/>
  <c r="MK140" i="1"/>
  <c r="MI140" i="1"/>
  <c r="MG140" i="1"/>
  <c r="ME140" i="1"/>
  <c r="MC140" i="1"/>
  <c r="MA140" i="1"/>
  <c r="LY140" i="1"/>
  <c r="LW140" i="1"/>
  <c r="LU140" i="1"/>
  <c r="LS140" i="1"/>
  <c r="LQ140" i="1"/>
  <c r="LO140" i="1"/>
  <c r="LM140" i="1"/>
  <c r="LK140" i="1"/>
  <c r="LI140" i="1"/>
  <c r="LG140" i="1"/>
  <c r="LE140" i="1"/>
  <c r="LC140" i="1"/>
  <c r="LA140" i="1"/>
  <c r="KY140" i="1"/>
  <c r="KW140" i="1"/>
  <c r="KU140" i="1"/>
  <c r="KS140" i="1"/>
  <c r="KQ140" i="1"/>
  <c r="KO140" i="1"/>
  <c r="KM140" i="1"/>
  <c r="KK140" i="1"/>
  <c r="KI140" i="1"/>
  <c r="KG140" i="1"/>
  <c r="KE140" i="1"/>
  <c r="KC140" i="1"/>
  <c r="KA140" i="1"/>
  <c r="JY140" i="1"/>
  <c r="JW140" i="1"/>
  <c r="JU140" i="1"/>
  <c r="JS140" i="1"/>
  <c r="JQ140" i="1"/>
  <c r="JO140" i="1"/>
  <c r="JM140" i="1"/>
  <c r="JK140" i="1"/>
  <c r="JI140" i="1"/>
  <c r="JG140" i="1"/>
  <c r="JE140" i="1"/>
  <c r="JC140" i="1"/>
  <c r="JA140" i="1"/>
  <c r="NN140" i="1"/>
  <c r="NJ140" i="1"/>
  <c r="NF140" i="1"/>
  <c r="NB140" i="1"/>
  <c r="MX140" i="1"/>
  <c r="MT140" i="1"/>
  <c r="MP140" i="1"/>
  <c r="ML140" i="1"/>
  <c r="MH140" i="1"/>
  <c r="MD140" i="1"/>
  <c r="LZ140" i="1"/>
  <c r="LV140" i="1"/>
  <c r="LR140" i="1"/>
  <c r="LN140" i="1"/>
  <c r="LJ140" i="1"/>
  <c r="LF140" i="1"/>
  <c r="LB140" i="1"/>
  <c r="KX140" i="1"/>
  <c r="KT140" i="1"/>
  <c r="KP140" i="1"/>
  <c r="KL140" i="1"/>
  <c r="KH140" i="1"/>
  <c r="KD140" i="1"/>
  <c r="JZ140" i="1"/>
  <c r="JV140" i="1"/>
  <c r="JR140" i="1"/>
  <c r="JN140" i="1"/>
  <c r="JJ140" i="1"/>
  <c r="JF140" i="1"/>
  <c r="JB140" i="1"/>
  <c r="IY140" i="1"/>
  <c r="IW140" i="1"/>
  <c r="IU140" i="1"/>
  <c r="IS140" i="1"/>
  <c r="IQ140" i="1"/>
  <c r="IO140" i="1"/>
  <c r="IM140" i="1"/>
  <c r="IK140" i="1"/>
  <c r="II140" i="1"/>
  <c r="IG140" i="1"/>
  <c r="IE140" i="1"/>
  <c r="IC140" i="1"/>
  <c r="IA140" i="1"/>
  <c r="HY140" i="1"/>
  <c r="HW140" i="1"/>
  <c r="HU140" i="1"/>
  <c r="HS140" i="1"/>
  <c r="HQ140" i="1"/>
  <c r="HO140" i="1"/>
  <c r="HM140" i="1"/>
  <c r="HK140" i="1"/>
  <c r="HI140" i="1"/>
  <c r="HG140" i="1"/>
  <c r="HE140" i="1"/>
  <c r="HC140" i="1"/>
  <c r="HA140" i="1"/>
  <c r="GY140" i="1"/>
  <c r="GW140" i="1"/>
  <c r="GU140" i="1"/>
  <c r="GS140" i="1"/>
  <c r="GQ140" i="1"/>
  <c r="GO140" i="1"/>
  <c r="GM140" i="1"/>
  <c r="GK140" i="1"/>
  <c r="GI140" i="1"/>
  <c r="GG140" i="1"/>
  <c r="GE140" i="1"/>
  <c r="GC140" i="1"/>
  <c r="GA140" i="1"/>
  <c r="FY140" i="1"/>
  <c r="FW140" i="1"/>
  <c r="FU140" i="1"/>
  <c r="FS140" i="1"/>
  <c r="FQ140" i="1"/>
  <c r="FO140" i="1"/>
  <c r="FM140" i="1"/>
  <c r="FK140" i="1"/>
  <c r="FI140" i="1"/>
  <c r="FG140" i="1"/>
  <c r="FE140" i="1"/>
  <c r="FC140" i="1"/>
  <c r="FA140" i="1"/>
  <c r="EY140" i="1"/>
  <c r="EW140" i="1"/>
  <c r="EU140" i="1"/>
  <c r="ES140" i="1"/>
  <c r="EQ140" i="1"/>
  <c r="EO140" i="1"/>
  <c r="EM140" i="1"/>
  <c r="EK140" i="1"/>
  <c r="EI140" i="1"/>
  <c r="EG140" i="1"/>
  <c r="EE140" i="1"/>
  <c r="EC140" i="1"/>
  <c r="EA140" i="1"/>
  <c r="DY140" i="1"/>
  <c r="DW140" i="1"/>
  <c r="DU140" i="1"/>
  <c r="DS140" i="1"/>
  <c r="DQ140" i="1"/>
  <c r="DO140" i="1"/>
  <c r="DM140" i="1"/>
  <c r="DK140" i="1"/>
  <c r="DI140" i="1"/>
  <c r="DG140" i="1"/>
  <c r="DE140" i="1"/>
  <c r="DC140" i="1"/>
  <c r="DA140" i="1"/>
  <c r="CY140" i="1"/>
  <c r="CW140" i="1"/>
  <c r="CU140" i="1"/>
  <c r="CS140" i="1"/>
  <c r="CQ140" i="1"/>
  <c r="CO140" i="1"/>
  <c r="CM140" i="1"/>
  <c r="CK140" i="1"/>
  <c r="CI140" i="1"/>
  <c r="CG140" i="1"/>
  <c r="CE140" i="1"/>
  <c r="CC140" i="1"/>
  <c r="CA140" i="1"/>
  <c r="BY140" i="1"/>
  <c r="BW140" i="1"/>
  <c r="BU140" i="1"/>
  <c r="BS140" i="1"/>
  <c r="BQ140" i="1"/>
  <c r="BO140" i="1"/>
  <c r="BM140" i="1"/>
  <c r="BK140" i="1"/>
  <c r="BI140" i="1"/>
  <c r="BG140" i="1"/>
  <c r="BE140" i="1"/>
  <c r="BC140" i="1"/>
  <c r="BA140" i="1"/>
  <c r="AY140" i="1"/>
  <c r="AW140" i="1"/>
  <c r="AU140" i="1"/>
  <c r="AS140" i="1"/>
  <c r="AQ140" i="1"/>
  <c r="AO140" i="1"/>
  <c r="AM140" i="1"/>
  <c r="AK140" i="1"/>
  <c r="AI140" i="1"/>
  <c r="AG140" i="1"/>
  <c r="AE140" i="1"/>
  <c r="AC140" i="1"/>
  <c r="AA140" i="1"/>
  <c r="Y140" i="1"/>
  <c r="W140" i="1"/>
  <c r="U140" i="1"/>
  <c r="S140" i="1"/>
  <c r="Q140" i="1"/>
  <c r="O140" i="1"/>
  <c r="M140" i="1"/>
  <c r="K140" i="1"/>
  <c r="I140" i="1"/>
  <c r="G140" i="1"/>
  <c r="NL140" i="1"/>
  <c r="NH140" i="1"/>
  <c r="ND140" i="1"/>
  <c r="MZ140" i="1"/>
  <c r="MV140" i="1"/>
  <c r="MR140" i="1"/>
  <c r="MN140" i="1"/>
  <c r="MJ140" i="1"/>
  <c r="MF140" i="1"/>
  <c r="MB140" i="1"/>
  <c r="LX140" i="1"/>
  <c r="LT140" i="1"/>
  <c r="LP140" i="1"/>
  <c r="LL140" i="1"/>
  <c r="LH140" i="1"/>
  <c r="LD140" i="1"/>
  <c r="KZ140" i="1"/>
  <c r="KV140" i="1"/>
  <c r="KR140" i="1"/>
  <c r="KN140" i="1"/>
  <c r="KJ140" i="1"/>
  <c r="KF140" i="1"/>
  <c r="KB140" i="1"/>
  <c r="JX140" i="1"/>
  <c r="JT140" i="1"/>
  <c r="JP140" i="1"/>
  <c r="JL140" i="1"/>
  <c r="JH140" i="1"/>
  <c r="JD140" i="1"/>
  <c r="IZ140" i="1"/>
  <c r="IX140" i="1"/>
  <c r="IV140" i="1"/>
  <c r="IT140" i="1"/>
  <c r="IR140" i="1"/>
  <c r="IP140" i="1"/>
  <c r="IN140" i="1"/>
  <c r="IL140" i="1"/>
  <c r="IJ140" i="1"/>
  <c r="IH140" i="1"/>
  <c r="IF140" i="1"/>
  <c r="ID140" i="1"/>
  <c r="IB140" i="1"/>
  <c r="HZ140" i="1"/>
  <c r="HX140" i="1"/>
  <c r="HV140" i="1"/>
  <c r="HT140" i="1"/>
  <c r="HR140" i="1"/>
  <c r="HP140" i="1"/>
  <c r="HN140" i="1"/>
  <c r="HL140" i="1"/>
  <c r="HJ140" i="1"/>
  <c r="HH140" i="1"/>
  <c r="HF140" i="1"/>
  <c r="HD140" i="1"/>
  <c r="HB140" i="1"/>
  <c r="GZ140" i="1"/>
  <c r="GX140" i="1"/>
  <c r="GV140" i="1"/>
  <c r="GT140" i="1"/>
  <c r="GR140" i="1"/>
  <c r="GP140" i="1"/>
  <c r="GN140" i="1"/>
  <c r="GL140" i="1"/>
  <c r="GJ140" i="1"/>
  <c r="GH140" i="1"/>
  <c r="GF140" i="1"/>
  <c r="GD140" i="1"/>
  <c r="GB140" i="1"/>
  <c r="FZ140" i="1"/>
  <c r="FX140" i="1"/>
  <c r="FV140" i="1"/>
  <c r="FT140" i="1"/>
  <c r="FR140" i="1"/>
  <c r="FP140" i="1"/>
  <c r="FN140" i="1"/>
  <c r="FL140" i="1"/>
  <c r="FJ140" i="1"/>
  <c r="FH140" i="1"/>
  <c r="FF140" i="1"/>
  <c r="FD140" i="1"/>
  <c r="FB140" i="1"/>
  <c r="EZ140" i="1"/>
  <c r="EX140" i="1"/>
  <c r="EV140" i="1"/>
  <c r="ET140" i="1"/>
  <c r="ER140" i="1"/>
  <c r="EP140" i="1"/>
  <c r="EN140" i="1"/>
  <c r="EL140" i="1"/>
  <c r="EJ140" i="1"/>
  <c r="EH140" i="1"/>
  <c r="EF140" i="1"/>
  <c r="ED140" i="1"/>
  <c r="EB140" i="1"/>
  <c r="DZ140" i="1"/>
  <c r="DX140" i="1"/>
  <c r="DV140" i="1"/>
  <c r="DT140" i="1"/>
  <c r="DR140" i="1"/>
  <c r="DP140" i="1"/>
  <c r="DN140" i="1"/>
  <c r="DL140" i="1"/>
  <c r="DJ140" i="1"/>
  <c r="DH140" i="1"/>
  <c r="DF140" i="1"/>
  <c r="DD140" i="1"/>
  <c r="DB140" i="1"/>
  <c r="CZ140" i="1"/>
  <c r="CX140" i="1"/>
  <c r="CV140" i="1"/>
  <c r="CT140" i="1"/>
  <c r="CR140" i="1"/>
  <c r="CP140" i="1"/>
  <c r="CN140" i="1"/>
  <c r="CL140" i="1"/>
  <c r="CJ140" i="1"/>
  <c r="CH140" i="1"/>
  <c r="CF140" i="1"/>
  <c r="CD140" i="1"/>
  <c r="CB140" i="1"/>
  <c r="BZ140" i="1"/>
  <c r="BX140" i="1"/>
  <c r="BV140" i="1"/>
  <c r="BT140" i="1"/>
  <c r="BR140" i="1"/>
  <c r="BP140" i="1"/>
  <c r="BN140" i="1"/>
  <c r="BL140" i="1"/>
  <c r="BJ140" i="1"/>
  <c r="BH140" i="1"/>
  <c r="BF140" i="1"/>
  <c r="BD140" i="1"/>
  <c r="BB140" i="1"/>
  <c r="AZ140" i="1"/>
  <c r="AX140" i="1"/>
  <c r="AV140" i="1"/>
  <c r="AT140" i="1"/>
  <c r="AR140" i="1"/>
  <c r="AP140" i="1"/>
  <c r="AN140" i="1"/>
  <c r="AL140" i="1"/>
  <c r="AJ140" i="1"/>
  <c r="AH140" i="1"/>
  <c r="AF140" i="1"/>
  <c r="AD140" i="1"/>
  <c r="AB140" i="1"/>
  <c r="Z140" i="1"/>
  <c r="X140" i="1"/>
  <c r="V140" i="1"/>
  <c r="T140" i="1"/>
  <c r="R140" i="1"/>
  <c r="P140" i="1"/>
  <c r="N140" i="1"/>
  <c r="L140" i="1"/>
  <c r="J140" i="1"/>
  <c r="H140" i="1"/>
  <c r="F140" i="1"/>
  <c r="NM138" i="1"/>
  <c r="NK138" i="1"/>
  <c r="NI138" i="1"/>
  <c r="NG138" i="1"/>
  <c r="NE138" i="1"/>
  <c r="NC138" i="1"/>
  <c r="NA138" i="1"/>
  <c r="MY138" i="1"/>
  <c r="MW138" i="1"/>
  <c r="MU138" i="1"/>
  <c r="MS138" i="1"/>
  <c r="MQ138" i="1"/>
  <c r="MO138" i="1"/>
  <c r="MM138" i="1"/>
  <c r="MK138" i="1"/>
  <c r="MI138" i="1"/>
  <c r="MG138" i="1"/>
  <c r="ME138" i="1"/>
  <c r="MC138" i="1"/>
  <c r="MA138" i="1"/>
  <c r="LY138" i="1"/>
  <c r="LW138" i="1"/>
  <c r="LU138" i="1"/>
  <c r="LS138" i="1"/>
  <c r="LQ138" i="1"/>
  <c r="LO138" i="1"/>
  <c r="LM138" i="1"/>
  <c r="LK138" i="1"/>
  <c r="LI138" i="1"/>
  <c r="LG138" i="1"/>
  <c r="LE138" i="1"/>
  <c r="LC138" i="1"/>
  <c r="LA138" i="1"/>
  <c r="KY138" i="1"/>
  <c r="KW138" i="1"/>
  <c r="KU138" i="1"/>
  <c r="KS138" i="1"/>
  <c r="KQ138" i="1"/>
  <c r="KO138" i="1"/>
  <c r="KM138" i="1"/>
  <c r="KK138" i="1"/>
  <c r="KI138" i="1"/>
  <c r="KG138" i="1"/>
  <c r="KE138" i="1"/>
  <c r="KC138" i="1"/>
  <c r="KA138" i="1"/>
  <c r="JY138" i="1"/>
  <c r="JW138" i="1"/>
  <c r="JU138" i="1"/>
  <c r="JS138" i="1"/>
  <c r="JQ138" i="1"/>
  <c r="JO138" i="1"/>
  <c r="JM138" i="1"/>
  <c r="JK138" i="1"/>
  <c r="JI138" i="1"/>
  <c r="JG138" i="1"/>
  <c r="JE138" i="1"/>
  <c r="JC138" i="1"/>
  <c r="JA138" i="1"/>
  <c r="IY138" i="1"/>
  <c r="IW138" i="1"/>
  <c r="IU138" i="1"/>
  <c r="IS138" i="1"/>
  <c r="IQ138" i="1"/>
  <c r="IO138" i="1"/>
  <c r="IM138" i="1"/>
  <c r="IK138" i="1"/>
  <c r="II138" i="1"/>
  <c r="IG138" i="1"/>
  <c r="IE138" i="1"/>
  <c r="IC138" i="1"/>
  <c r="IA138" i="1"/>
  <c r="HY138" i="1"/>
  <c r="HW138" i="1"/>
  <c r="HU138" i="1"/>
  <c r="HS138" i="1"/>
  <c r="HQ138" i="1"/>
  <c r="HO138" i="1"/>
  <c r="HM138" i="1"/>
  <c r="HK138" i="1"/>
  <c r="HI138" i="1"/>
  <c r="HG138" i="1"/>
  <c r="HE138" i="1"/>
  <c r="HC138" i="1"/>
  <c r="HA138" i="1"/>
  <c r="GY138" i="1"/>
  <c r="GW138" i="1"/>
  <c r="GU138" i="1"/>
  <c r="GS138" i="1"/>
  <c r="GQ138" i="1"/>
  <c r="GO138" i="1"/>
  <c r="GM138" i="1"/>
  <c r="GK138" i="1"/>
  <c r="GI138" i="1"/>
  <c r="GG138" i="1"/>
  <c r="GE138" i="1"/>
  <c r="GC138" i="1"/>
  <c r="GA138" i="1"/>
  <c r="FY138" i="1"/>
  <c r="FW138" i="1"/>
  <c r="FU138" i="1"/>
  <c r="FS138" i="1"/>
  <c r="FQ138" i="1"/>
  <c r="FO138" i="1"/>
  <c r="FM138" i="1"/>
  <c r="FK138" i="1"/>
  <c r="FI138" i="1"/>
  <c r="FG138" i="1"/>
  <c r="FE138" i="1"/>
  <c r="FC138" i="1"/>
  <c r="FA138" i="1"/>
  <c r="EY138" i="1"/>
  <c r="EW138" i="1"/>
  <c r="EU138" i="1"/>
  <c r="ES138" i="1"/>
  <c r="EQ138" i="1"/>
  <c r="EO138" i="1"/>
  <c r="EM138" i="1"/>
  <c r="EK138" i="1"/>
  <c r="EI138" i="1"/>
  <c r="EG138" i="1"/>
  <c r="EE138" i="1"/>
  <c r="EC138" i="1"/>
  <c r="EA138" i="1"/>
  <c r="DY138" i="1"/>
  <c r="DW138" i="1"/>
  <c r="DU138" i="1"/>
  <c r="DS138" i="1"/>
  <c r="DQ138" i="1"/>
  <c r="DO138" i="1"/>
  <c r="DM138" i="1"/>
  <c r="DK138" i="1"/>
  <c r="DI138" i="1"/>
  <c r="DG138" i="1"/>
  <c r="DE138" i="1"/>
  <c r="DC138" i="1"/>
  <c r="DA138" i="1"/>
  <c r="CY138" i="1"/>
  <c r="CW138" i="1"/>
  <c r="CU138" i="1"/>
  <c r="CS138" i="1"/>
  <c r="CQ138" i="1"/>
  <c r="CO138" i="1"/>
  <c r="CM138" i="1"/>
  <c r="CK138" i="1"/>
  <c r="CI138" i="1"/>
  <c r="CG138" i="1"/>
  <c r="CE138" i="1"/>
  <c r="CC138" i="1"/>
  <c r="CA138" i="1"/>
  <c r="BY138" i="1"/>
  <c r="BW138" i="1"/>
  <c r="BU138" i="1"/>
  <c r="BS138" i="1"/>
  <c r="BQ138" i="1"/>
  <c r="BO138" i="1"/>
  <c r="BM138" i="1"/>
  <c r="BK138" i="1"/>
  <c r="BI138" i="1"/>
  <c r="BG138" i="1"/>
  <c r="BE138" i="1"/>
  <c r="BC138" i="1"/>
  <c r="BA138" i="1"/>
  <c r="AY138" i="1"/>
  <c r="AW138" i="1"/>
  <c r="AU138" i="1"/>
  <c r="AS138" i="1"/>
  <c r="AQ138" i="1"/>
  <c r="AO138" i="1"/>
  <c r="AM138" i="1"/>
  <c r="AK138" i="1"/>
  <c r="AI138" i="1"/>
  <c r="AG138" i="1"/>
  <c r="AE138" i="1"/>
  <c r="AC138" i="1"/>
  <c r="AA138" i="1"/>
  <c r="Y138" i="1"/>
  <c r="W138" i="1"/>
  <c r="U138" i="1"/>
  <c r="S138" i="1"/>
  <c r="Q138" i="1"/>
  <c r="O138" i="1"/>
  <c r="M138" i="1"/>
  <c r="K138" i="1"/>
  <c r="I138" i="1"/>
  <c r="G138" i="1"/>
  <c r="NN138" i="1"/>
  <c r="NL138" i="1"/>
  <c r="NJ138" i="1"/>
  <c r="NH138" i="1"/>
  <c r="NF138" i="1"/>
  <c r="ND138" i="1"/>
  <c r="NB138" i="1"/>
  <c r="MZ138" i="1"/>
  <c r="MX138" i="1"/>
  <c r="MV138" i="1"/>
  <c r="MT138" i="1"/>
  <c r="MR138" i="1"/>
  <c r="MP138" i="1"/>
  <c r="MN138" i="1"/>
  <c r="ML138" i="1"/>
  <c r="MJ138" i="1"/>
  <c r="MH138" i="1"/>
  <c r="MF138" i="1"/>
  <c r="MD138" i="1"/>
  <c r="MB138" i="1"/>
  <c r="LZ138" i="1"/>
  <c r="LX138" i="1"/>
  <c r="LV138" i="1"/>
  <c r="LT138" i="1"/>
  <c r="LR138" i="1"/>
  <c r="LP138" i="1"/>
  <c r="LN138" i="1"/>
  <c r="LL138" i="1"/>
  <c r="LJ138" i="1"/>
  <c r="LH138" i="1"/>
  <c r="LF138" i="1"/>
  <c r="LD138" i="1"/>
  <c r="LB138" i="1"/>
  <c r="KZ138" i="1"/>
  <c r="KX138" i="1"/>
  <c r="KV138" i="1"/>
  <c r="KT138" i="1"/>
  <c r="KR138" i="1"/>
  <c r="KP138" i="1"/>
  <c r="KN138" i="1"/>
  <c r="KL138" i="1"/>
  <c r="KJ138" i="1"/>
  <c r="KH138" i="1"/>
  <c r="KF138" i="1"/>
  <c r="KD138" i="1"/>
  <c r="KB138" i="1"/>
  <c r="JZ138" i="1"/>
  <c r="JX138" i="1"/>
  <c r="JV138" i="1"/>
  <c r="JT138" i="1"/>
  <c r="JR138" i="1"/>
  <c r="JP138" i="1"/>
  <c r="JN138" i="1"/>
  <c r="JL138" i="1"/>
  <c r="JJ138" i="1"/>
  <c r="JH138" i="1"/>
  <c r="JF138" i="1"/>
  <c r="JD138" i="1"/>
  <c r="JB138" i="1"/>
  <c r="IZ138" i="1"/>
  <c r="IX138" i="1"/>
  <c r="IV138" i="1"/>
  <c r="IT138" i="1"/>
  <c r="IR138" i="1"/>
  <c r="IP138" i="1"/>
  <c r="IN138" i="1"/>
  <c r="IL138" i="1"/>
  <c r="IJ138" i="1"/>
  <c r="IH138" i="1"/>
  <c r="IF138" i="1"/>
  <c r="ID138" i="1"/>
  <c r="IB138" i="1"/>
  <c r="HZ138" i="1"/>
  <c r="HX138" i="1"/>
  <c r="HV138" i="1"/>
  <c r="HT138" i="1"/>
  <c r="HR138" i="1"/>
  <c r="HP138" i="1"/>
  <c r="HN138" i="1"/>
  <c r="HL138" i="1"/>
  <c r="HJ138" i="1"/>
  <c r="HH138" i="1"/>
  <c r="HF138" i="1"/>
  <c r="HD138" i="1"/>
  <c r="HB138" i="1"/>
  <c r="GZ138" i="1"/>
  <c r="GX138" i="1"/>
  <c r="GV138" i="1"/>
  <c r="GT138" i="1"/>
  <c r="GR138" i="1"/>
  <c r="GP138" i="1"/>
  <c r="GN138" i="1"/>
  <c r="GL138" i="1"/>
  <c r="GJ138" i="1"/>
  <c r="GH138" i="1"/>
  <c r="GF138" i="1"/>
  <c r="GD138" i="1"/>
  <c r="GB138" i="1"/>
  <c r="FZ138" i="1"/>
  <c r="FX138" i="1"/>
  <c r="FV138" i="1"/>
  <c r="FT138" i="1"/>
  <c r="FR138" i="1"/>
  <c r="FP138" i="1"/>
  <c r="FN138" i="1"/>
  <c r="FL138" i="1"/>
  <c r="FJ138" i="1"/>
  <c r="FH138" i="1"/>
  <c r="FF138" i="1"/>
  <c r="FD138" i="1"/>
  <c r="FB138" i="1"/>
  <c r="EZ138" i="1"/>
  <c r="EX138" i="1"/>
  <c r="EV138" i="1"/>
  <c r="ET138" i="1"/>
  <c r="ER138" i="1"/>
  <c r="EP138" i="1"/>
  <c r="EN138" i="1"/>
  <c r="EL138" i="1"/>
  <c r="EJ138" i="1"/>
  <c r="EH138" i="1"/>
  <c r="EF138" i="1"/>
  <c r="ED138" i="1"/>
  <c r="EB138" i="1"/>
  <c r="DZ138" i="1"/>
  <c r="DX138" i="1"/>
  <c r="DV138" i="1"/>
  <c r="DT138" i="1"/>
  <c r="DR138" i="1"/>
  <c r="DP138" i="1"/>
  <c r="DN138" i="1"/>
  <c r="DL138" i="1"/>
  <c r="DJ138" i="1"/>
  <c r="DH138" i="1"/>
  <c r="DF138" i="1"/>
  <c r="DD138" i="1"/>
  <c r="DB138" i="1"/>
  <c r="CZ138" i="1"/>
  <c r="CX138" i="1"/>
  <c r="CV138" i="1"/>
  <c r="CT138" i="1"/>
  <c r="CR138" i="1"/>
  <c r="CP138" i="1"/>
  <c r="CN138" i="1"/>
  <c r="CL138" i="1"/>
  <c r="CJ138" i="1"/>
  <c r="CH138" i="1"/>
  <c r="CF138" i="1"/>
  <c r="CD138" i="1"/>
  <c r="CB138" i="1"/>
  <c r="BZ138" i="1"/>
  <c r="BX138" i="1"/>
  <c r="BV138" i="1"/>
  <c r="BT138" i="1"/>
  <c r="BR138" i="1"/>
  <c r="BP138" i="1"/>
  <c r="BN138" i="1"/>
  <c r="BL138" i="1"/>
  <c r="BJ138" i="1"/>
  <c r="BH138" i="1"/>
  <c r="BF138" i="1"/>
  <c r="BD138" i="1"/>
  <c r="BB138" i="1"/>
  <c r="AZ138" i="1"/>
  <c r="AX138" i="1"/>
  <c r="AV138" i="1"/>
  <c r="AT138" i="1"/>
  <c r="AR138" i="1"/>
  <c r="AP138" i="1"/>
  <c r="AN138" i="1"/>
  <c r="AL138" i="1"/>
  <c r="AJ138" i="1"/>
  <c r="AH138" i="1"/>
  <c r="AF138" i="1"/>
  <c r="AD138" i="1"/>
  <c r="AB138" i="1"/>
  <c r="Z138" i="1"/>
  <c r="X138" i="1"/>
  <c r="V138" i="1"/>
  <c r="T138" i="1"/>
  <c r="R138" i="1"/>
  <c r="P138" i="1"/>
  <c r="N138" i="1"/>
  <c r="L138" i="1"/>
  <c r="J138" i="1"/>
  <c r="H138" i="1"/>
  <c r="F138" i="1"/>
  <c r="NM136" i="1"/>
  <c r="NK136" i="1"/>
  <c r="NI136" i="1"/>
  <c r="NG136" i="1"/>
  <c r="NE136" i="1"/>
  <c r="NC136" i="1"/>
  <c r="NA136" i="1"/>
  <c r="MY136" i="1"/>
  <c r="MW136" i="1"/>
  <c r="MU136" i="1"/>
  <c r="MS136" i="1"/>
  <c r="MQ136" i="1"/>
  <c r="MO136" i="1"/>
  <c r="MM136" i="1"/>
  <c r="MK136" i="1"/>
  <c r="MI136" i="1"/>
  <c r="MG136" i="1"/>
  <c r="ME136" i="1"/>
  <c r="MC136" i="1"/>
  <c r="MA136" i="1"/>
  <c r="LY136" i="1"/>
  <c r="LW136" i="1"/>
  <c r="LU136" i="1"/>
  <c r="LS136" i="1"/>
  <c r="LQ136" i="1"/>
  <c r="LO136" i="1"/>
  <c r="LM136" i="1"/>
  <c r="LK136" i="1"/>
  <c r="LI136" i="1"/>
  <c r="LG136" i="1"/>
  <c r="LE136" i="1"/>
  <c r="LC136" i="1"/>
  <c r="LA136" i="1"/>
  <c r="KY136" i="1"/>
  <c r="KW136" i="1"/>
  <c r="KU136" i="1"/>
  <c r="KS136" i="1"/>
  <c r="KQ136" i="1"/>
  <c r="KO136" i="1"/>
  <c r="KM136" i="1"/>
  <c r="KK136" i="1"/>
  <c r="KI136" i="1"/>
  <c r="KG136" i="1"/>
  <c r="KE136" i="1"/>
  <c r="KC136" i="1"/>
  <c r="KA136" i="1"/>
  <c r="JY136" i="1"/>
  <c r="JW136" i="1"/>
  <c r="JU136" i="1"/>
  <c r="JS136" i="1"/>
  <c r="JQ136" i="1"/>
  <c r="JO136" i="1"/>
  <c r="JM136" i="1"/>
  <c r="JK136" i="1"/>
  <c r="JI136" i="1"/>
  <c r="JG136" i="1"/>
  <c r="JE136" i="1"/>
  <c r="JC136" i="1"/>
  <c r="JA136" i="1"/>
  <c r="IY136" i="1"/>
  <c r="IW136" i="1"/>
  <c r="IU136" i="1"/>
  <c r="IS136" i="1"/>
  <c r="IQ136" i="1"/>
  <c r="IO136" i="1"/>
  <c r="IM136" i="1"/>
  <c r="IK136" i="1"/>
  <c r="II136" i="1"/>
  <c r="IG136" i="1"/>
  <c r="IE136" i="1"/>
  <c r="IC136" i="1"/>
  <c r="IA136" i="1"/>
  <c r="HY136" i="1"/>
  <c r="HW136" i="1"/>
  <c r="HU136" i="1"/>
  <c r="HS136" i="1"/>
  <c r="HQ136" i="1"/>
  <c r="HO136" i="1"/>
  <c r="HM136" i="1"/>
  <c r="HK136" i="1"/>
  <c r="HI136" i="1"/>
  <c r="HG136" i="1"/>
  <c r="HE136" i="1"/>
  <c r="HC136" i="1"/>
  <c r="HA136" i="1"/>
  <c r="GY136" i="1"/>
  <c r="GW136" i="1"/>
  <c r="GU136" i="1"/>
  <c r="GS136" i="1"/>
  <c r="GQ136" i="1"/>
  <c r="GO136" i="1"/>
  <c r="GM136" i="1"/>
  <c r="GK136" i="1"/>
  <c r="GI136" i="1"/>
  <c r="GG136" i="1"/>
  <c r="GE136" i="1"/>
  <c r="GC136" i="1"/>
  <c r="GA136" i="1"/>
  <c r="FY136" i="1"/>
  <c r="FW136" i="1"/>
  <c r="FU136" i="1"/>
  <c r="FS136" i="1"/>
  <c r="FQ136" i="1"/>
  <c r="FO136" i="1"/>
  <c r="FM136" i="1"/>
  <c r="FK136" i="1"/>
  <c r="FI136" i="1"/>
  <c r="FG136" i="1"/>
  <c r="FE136" i="1"/>
  <c r="FC136" i="1"/>
  <c r="FA136" i="1"/>
  <c r="EY136" i="1"/>
  <c r="EW136" i="1"/>
  <c r="EU136" i="1"/>
  <c r="ES136" i="1"/>
  <c r="EQ136" i="1"/>
  <c r="EO136" i="1"/>
  <c r="EM136" i="1"/>
  <c r="EK136" i="1"/>
  <c r="EI136" i="1"/>
  <c r="EG136" i="1"/>
  <c r="EE136" i="1"/>
  <c r="EC136" i="1"/>
  <c r="EA136" i="1"/>
  <c r="DY136" i="1"/>
  <c r="DW136" i="1"/>
  <c r="DU136" i="1"/>
  <c r="DS136" i="1"/>
  <c r="DQ136" i="1"/>
  <c r="DO136" i="1"/>
  <c r="DM136" i="1"/>
  <c r="DK136" i="1"/>
  <c r="DI136" i="1"/>
  <c r="DG136" i="1"/>
  <c r="DE136" i="1"/>
  <c r="DC136" i="1"/>
  <c r="DA136" i="1"/>
  <c r="CY136" i="1"/>
  <c r="CW136" i="1"/>
  <c r="CU136" i="1"/>
  <c r="CS136" i="1"/>
  <c r="CQ136" i="1"/>
  <c r="CO136" i="1"/>
  <c r="CM136" i="1"/>
  <c r="CK136" i="1"/>
  <c r="CI136" i="1"/>
  <c r="CG136" i="1"/>
  <c r="CE136" i="1"/>
  <c r="CC136" i="1"/>
  <c r="CA136" i="1"/>
  <c r="BY136" i="1"/>
  <c r="BW136" i="1"/>
  <c r="BU136" i="1"/>
  <c r="BS136" i="1"/>
  <c r="BQ136" i="1"/>
  <c r="BO136" i="1"/>
  <c r="BM136" i="1"/>
  <c r="BK136" i="1"/>
  <c r="BI136" i="1"/>
  <c r="BG136" i="1"/>
  <c r="BE136" i="1"/>
  <c r="BC136" i="1"/>
  <c r="BA136" i="1"/>
  <c r="AY136" i="1"/>
  <c r="AW136" i="1"/>
  <c r="AU136" i="1"/>
  <c r="AS136" i="1"/>
  <c r="AQ136" i="1"/>
  <c r="AO136" i="1"/>
  <c r="AM136" i="1"/>
  <c r="AK136" i="1"/>
  <c r="AI136" i="1"/>
  <c r="AG136" i="1"/>
  <c r="AE136" i="1"/>
  <c r="AC136" i="1"/>
  <c r="AA136" i="1"/>
  <c r="Y136" i="1"/>
  <c r="W136" i="1"/>
  <c r="U136" i="1"/>
  <c r="S136" i="1"/>
  <c r="Q136" i="1"/>
  <c r="O136" i="1"/>
  <c r="M136" i="1"/>
  <c r="K136" i="1"/>
  <c r="I136" i="1"/>
  <c r="G136" i="1"/>
  <c r="NN136" i="1"/>
  <c r="NL136" i="1"/>
  <c r="NJ136" i="1"/>
  <c r="NH136" i="1"/>
  <c r="NF136" i="1"/>
  <c r="ND136" i="1"/>
  <c r="NB136" i="1"/>
  <c r="MZ136" i="1"/>
  <c r="MX136" i="1"/>
  <c r="MV136" i="1"/>
  <c r="MT136" i="1"/>
  <c r="MR136" i="1"/>
  <c r="MP136" i="1"/>
  <c r="MN136" i="1"/>
  <c r="ML136" i="1"/>
  <c r="MJ136" i="1"/>
  <c r="MH136" i="1"/>
  <c r="MF136" i="1"/>
  <c r="MD136" i="1"/>
  <c r="MB136" i="1"/>
  <c r="LZ136" i="1"/>
  <c r="LX136" i="1"/>
  <c r="LV136" i="1"/>
  <c r="LT136" i="1"/>
  <c r="LR136" i="1"/>
  <c r="LP136" i="1"/>
  <c r="LN136" i="1"/>
  <c r="LL136" i="1"/>
  <c r="LJ136" i="1"/>
  <c r="LH136" i="1"/>
  <c r="LF136" i="1"/>
  <c r="LD136" i="1"/>
  <c r="LB136" i="1"/>
  <c r="KZ136" i="1"/>
  <c r="KX136" i="1"/>
  <c r="KV136" i="1"/>
  <c r="KT136" i="1"/>
  <c r="KR136" i="1"/>
  <c r="KP136" i="1"/>
  <c r="KN136" i="1"/>
  <c r="KL136" i="1"/>
  <c r="KJ136" i="1"/>
  <c r="KH136" i="1"/>
  <c r="KF136" i="1"/>
  <c r="KD136" i="1"/>
  <c r="KB136" i="1"/>
  <c r="JZ136" i="1"/>
  <c r="JX136" i="1"/>
  <c r="JV136" i="1"/>
  <c r="JT136" i="1"/>
  <c r="JR136" i="1"/>
  <c r="JP136" i="1"/>
  <c r="JN136" i="1"/>
  <c r="JL136" i="1"/>
  <c r="JJ136" i="1"/>
  <c r="JH136" i="1"/>
  <c r="JF136" i="1"/>
  <c r="JD136" i="1"/>
  <c r="JB136" i="1"/>
  <c r="IZ136" i="1"/>
  <c r="IX136" i="1"/>
  <c r="IV136" i="1"/>
  <c r="IT136" i="1"/>
  <c r="IR136" i="1"/>
  <c r="IP136" i="1"/>
  <c r="IN136" i="1"/>
  <c r="IL136" i="1"/>
  <c r="IJ136" i="1"/>
  <c r="IH136" i="1"/>
  <c r="IF136" i="1"/>
  <c r="ID136" i="1"/>
  <c r="IB136" i="1"/>
  <c r="HZ136" i="1"/>
  <c r="HX136" i="1"/>
  <c r="HV136" i="1"/>
  <c r="HT136" i="1"/>
  <c r="HR136" i="1"/>
  <c r="HP136" i="1"/>
  <c r="HN136" i="1"/>
  <c r="HL136" i="1"/>
  <c r="HJ136" i="1"/>
  <c r="HH136" i="1"/>
  <c r="HF136" i="1"/>
  <c r="HD136" i="1"/>
  <c r="HB136" i="1"/>
  <c r="GZ136" i="1"/>
  <c r="GX136" i="1"/>
  <c r="GV136" i="1"/>
  <c r="GT136" i="1"/>
  <c r="GR136" i="1"/>
  <c r="GP136" i="1"/>
  <c r="GN136" i="1"/>
  <c r="GL136" i="1"/>
  <c r="GJ136" i="1"/>
  <c r="GH136" i="1"/>
  <c r="GF136" i="1"/>
  <c r="GD136" i="1"/>
  <c r="GB136" i="1"/>
  <c r="FZ136" i="1"/>
  <c r="FX136" i="1"/>
  <c r="FV136" i="1"/>
  <c r="FT136" i="1"/>
  <c r="FR136" i="1"/>
  <c r="FP136" i="1"/>
  <c r="FN136" i="1"/>
  <c r="FL136" i="1"/>
  <c r="FJ136" i="1"/>
  <c r="FH136" i="1"/>
  <c r="FF136" i="1"/>
  <c r="FD136" i="1"/>
  <c r="FB136" i="1"/>
  <c r="EZ136" i="1"/>
  <c r="EX136" i="1"/>
  <c r="EV136" i="1"/>
  <c r="ET136" i="1"/>
  <c r="ER136" i="1"/>
  <c r="EP136" i="1"/>
  <c r="EN136" i="1"/>
  <c r="EL136" i="1"/>
  <c r="EJ136" i="1"/>
  <c r="EH136" i="1"/>
  <c r="EF136" i="1"/>
  <c r="ED136" i="1"/>
  <c r="EB136" i="1"/>
  <c r="DZ136" i="1"/>
  <c r="DX136" i="1"/>
  <c r="DV136" i="1"/>
  <c r="DT136" i="1"/>
  <c r="DR136" i="1"/>
  <c r="DP136" i="1"/>
  <c r="DN136" i="1"/>
  <c r="DL136" i="1"/>
  <c r="DJ136" i="1"/>
  <c r="DH136" i="1"/>
  <c r="DF136" i="1"/>
  <c r="DD136" i="1"/>
  <c r="DB136" i="1"/>
  <c r="CZ136" i="1"/>
  <c r="CX136" i="1"/>
  <c r="CV136" i="1"/>
  <c r="CT136" i="1"/>
  <c r="CR136" i="1"/>
  <c r="CP136" i="1"/>
  <c r="CN136" i="1"/>
  <c r="CL136" i="1"/>
  <c r="CJ136" i="1"/>
  <c r="CH136" i="1"/>
  <c r="CF136" i="1"/>
  <c r="CD136" i="1"/>
  <c r="CB136" i="1"/>
  <c r="BZ136" i="1"/>
  <c r="BX136" i="1"/>
  <c r="BV136" i="1"/>
  <c r="BT136" i="1"/>
  <c r="BR136" i="1"/>
  <c r="BP136" i="1"/>
  <c r="BN136" i="1"/>
  <c r="BL136" i="1"/>
  <c r="BJ136" i="1"/>
  <c r="BH136" i="1"/>
  <c r="BF136" i="1"/>
  <c r="BD136" i="1"/>
  <c r="BB136" i="1"/>
  <c r="AZ136" i="1"/>
  <c r="AX136" i="1"/>
  <c r="AV136" i="1"/>
  <c r="AT136" i="1"/>
  <c r="AR136" i="1"/>
  <c r="AP136" i="1"/>
  <c r="AN136" i="1"/>
  <c r="AL136" i="1"/>
  <c r="AJ136" i="1"/>
  <c r="AH136" i="1"/>
  <c r="AF136" i="1"/>
  <c r="AD136" i="1"/>
  <c r="AB136" i="1"/>
  <c r="Z136" i="1"/>
  <c r="X136" i="1"/>
  <c r="V136" i="1"/>
  <c r="T136" i="1"/>
  <c r="R136" i="1"/>
  <c r="P136" i="1"/>
  <c r="N136" i="1"/>
  <c r="L136" i="1"/>
  <c r="J136" i="1"/>
  <c r="H136" i="1"/>
  <c r="F136" i="1"/>
  <c r="NM134" i="1"/>
  <c r="NK134" i="1"/>
  <c r="NI134" i="1"/>
  <c r="NG134" i="1"/>
  <c r="NE134" i="1"/>
  <c r="NC134" i="1"/>
  <c r="NA134" i="1"/>
  <c r="MY134" i="1"/>
  <c r="MW134" i="1"/>
  <c r="MU134" i="1"/>
  <c r="MS134" i="1"/>
  <c r="MQ134" i="1"/>
  <c r="MO134" i="1"/>
  <c r="MM134" i="1"/>
  <c r="MK134" i="1"/>
  <c r="MI134" i="1"/>
  <c r="MG134" i="1"/>
  <c r="ME134" i="1"/>
  <c r="MC134" i="1"/>
  <c r="MA134" i="1"/>
  <c r="LY134" i="1"/>
  <c r="LW134" i="1"/>
  <c r="LU134" i="1"/>
  <c r="LS134" i="1"/>
  <c r="LQ134" i="1"/>
  <c r="LO134" i="1"/>
  <c r="LM134" i="1"/>
  <c r="LK134" i="1"/>
  <c r="LI134" i="1"/>
  <c r="LG134" i="1"/>
  <c r="LE134" i="1"/>
  <c r="LC134" i="1"/>
  <c r="LA134" i="1"/>
  <c r="KY134" i="1"/>
  <c r="KW134" i="1"/>
  <c r="KU134" i="1"/>
  <c r="KS134" i="1"/>
  <c r="KQ134" i="1"/>
  <c r="KO134" i="1"/>
  <c r="KM134" i="1"/>
  <c r="KK134" i="1"/>
  <c r="KI134" i="1"/>
  <c r="KG134" i="1"/>
  <c r="KE134" i="1"/>
  <c r="KC134" i="1"/>
  <c r="KA134" i="1"/>
  <c r="JY134" i="1"/>
  <c r="JW134" i="1"/>
  <c r="JU134" i="1"/>
  <c r="JS134" i="1"/>
  <c r="JQ134" i="1"/>
  <c r="JO134" i="1"/>
  <c r="JM134" i="1"/>
  <c r="JK134" i="1"/>
  <c r="JI134" i="1"/>
  <c r="JG134" i="1"/>
  <c r="JE134" i="1"/>
  <c r="JC134" i="1"/>
  <c r="JA134" i="1"/>
  <c r="IY134" i="1"/>
  <c r="IW134" i="1"/>
  <c r="IU134" i="1"/>
  <c r="IS134" i="1"/>
  <c r="IQ134" i="1"/>
  <c r="IO134" i="1"/>
  <c r="IM134" i="1"/>
  <c r="IK134" i="1"/>
  <c r="II134" i="1"/>
  <c r="IG134" i="1"/>
  <c r="IE134" i="1"/>
  <c r="IC134" i="1"/>
  <c r="IA134" i="1"/>
  <c r="HY134" i="1"/>
  <c r="HW134" i="1"/>
  <c r="HU134" i="1"/>
  <c r="HS134" i="1"/>
  <c r="HQ134" i="1"/>
  <c r="HO134" i="1"/>
  <c r="HM134" i="1"/>
  <c r="HK134" i="1"/>
  <c r="HI134" i="1"/>
  <c r="HG134" i="1"/>
  <c r="HE134" i="1"/>
  <c r="HC134" i="1"/>
  <c r="HA134" i="1"/>
  <c r="GY134" i="1"/>
  <c r="GW134" i="1"/>
  <c r="GU134" i="1"/>
  <c r="GS134" i="1"/>
  <c r="GQ134" i="1"/>
  <c r="GO134" i="1"/>
  <c r="GM134" i="1"/>
  <c r="GK134" i="1"/>
  <c r="GI134" i="1"/>
  <c r="GG134" i="1"/>
  <c r="GE134" i="1"/>
  <c r="GC134" i="1"/>
  <c r="GA134" i="1"/>
  <c r="FY134" i="1"/>
  <c r="FW134" i="1"/>
  <c r="FU134" i="1"/>
  <c r="FS134" i="1"/>
  <c r="FQ134" i="1"/>
  <c r="FO134" i="1"/>
  <c r="FM134" i="1"/>
  <c r="FK134" i="1"/>
  <c r="FI134" i="1"/>
  <c r="FG134" i="1"/>
  <c r="FE134" i="1"/>
  <c r="FC134" i="1"/>
  <c r="FA134" i="1"/>
  <c r="EY134" i="1"/>
  <c r="EW134" i="1"/>
  <c r="EU134" i="1"/>
  <c r="ES134" i="1"/>
  <c r="EQ134" i="1"/>
  <c r="EO134" i="1"/>
  <c r="EM134" i="1"/>
  <c r="EK134" i="1"/>
  <c r="EI134" i="1"/>
  <c r="EG134" i="1"/>
  <c r="EE134" i="1"/>
  <c r="EC134" i="1"/>
  <c r="EA134" i="1"/>
  <c r="DY134" i="1"/>
  <c r="DW134" i="1"/>
  <c r="DU134" i="1"/>
  <c r="DS134" i="1"/>
  <c r="DQ134" i="1"/>
  <c r="DO134" i="1"/>
  <c r="DM134" i="1"/>
  <c r="DK134" i="1"/>
  <c r="DI134" i="1"/>
  <c r="DG134" i="1"/>
  <c r="DE134" i="1"/>
  <c r="DC134" i="1"/>
  <c r="DA134" i="1"/>
  <c r="CY134" i="1"/>
  <c r="CW134" i="1"/>
  <c r="CU134" i="1"/>
  <c r="CS134" i="1"/>
  <c r="CQ134" i="1"/>
  <c r="CO134" i="1"/>
  <c r="CM134" i="1"/>
  <c r="CK134" i="1"/>
  <c r="CI134" i="1"/>
  <c r="CG134" i="1"/>
  <c r="CE134" i="1"/>
  <c r="CC134" i="1"/>
  <c r="CA134" i="1"/>
  <c r="BY134" i="1"/>
  <c r="BW134" i="1"/>
  <c r="BU134" i="1"/>
  <c r="BS134" i="1"/>
  <c r="BQ134" i="1"/>
  <c r="BO134" i="1"/>
  <c r="BM134" i="1"/>
  <c r="BK134" i="1"/>
  <c r="BI134" i="1"/>
  <c r="BG134" i="1"/>
  <c r="BE134" i="1"/>
  <c r="BC134" i="1"/>
  <c r="BA134" i="1"/>
  <c r="AY134" i="1"/>
  <c r="AW134" i="1"/>
  <c r="AU134" i="1"/>
  <c r="AS134" i="1"/>
  <c r="AQ134" i="1"/>
  <c r="AO134" i="1"/>
  <c r="AM134" i="1"/>
  <c r="AK134" i="1"/>
  <c r="AI134" i="1"/>
  <c r="AG134" i="1"/>
  <c r="AE134" i="1"/>
  <c r="AC134" i="1"/>
  <c r="AA134" i="1"/>
  <c r="Y134" i="1"/>
  <c r="W134" i="1"/>
  <c r="U134" i="1"/>
  <c r="S134" i="1"/>
  <c r="Q134" i="1"/>
  <c r="O134" i="1"/>
  <c r="M134" i="1"/>
  <c r="K134" i="1"/>
  <c r="I134" i="1"/>
  <c r="G134" i="1"/>
  <c r="NN134" i="1"/>
  <c r="NL134" i="1"/>
  <c r="NJ134" i="1"/>
  <c r="NH134" i="1"/>
  <c r="NF134" i="1"/>
  <c r="ND134" i="1"/>
  <c r="NB134" i="1"/>
  <c r="MZ134" i="1"/>
  <c r="MX134" i="1"/>
  <c r="MV134" i="1"/>
  <c r="MT134" i="1"/>
  <c r="MR134" i="1"/>
  <c r="MP134" i="1"/>
  <c r="MN134" i="1"/>
  <c r="ML134" i="1"/>
  <c r="MJ134" i="1"/>
  <c r="MH134" i="1"/>
  <c r="MF134" i="1"/>
  <c r="MD134" i="1"/>
  <c r="MB134" i="1"/>
  <c r="LZ134" i="1"/>
  <c r="LX134" i="1"/>
  <c r="LV134" i="1"/>
  <c r="LT134" i="1"/>
  <c r="LR134" i="1"/>
  <c r="LP134" i="1"/>
  <c r="LN134" i="1"/>
  <c r="LL134" i="1"/>
  <c r="LJ134" i="1"/>
  <c r="LH134" i="1"/>
  <c r="LF134" i="1"/>
  <c r="LD134" i="1"/>
  <c r="LB134" i="1"/>
  <c r="KZ134" i="1"/>
  <c r="KX134" i="1"/>
  <c r="KV134" i="1"/>
  <c r="KT134" i="1"/>
  <c r="KR134" i="1"/>
  <c r="KP134" i="1"/>
  <c r="KN134" i="1"/>
  <c r="KL134" i="1"/>
  <c r="KJ134" i="1"/>
  <c r="KH134" i="1"/>
  <c r="KF134" i="1"/>
  <c r="KD134" i="1"/>
  <c r="KB134" i="1"/>
  <c r="JZ134" i="1"/>
  <c r="JX134" i="1"/>
  <c r="JV134" i="1"/>
  <c r="JT134" i="1"/>
  <c r="JR134" i="1"/>
  <c r="JP134" i="1"/>
  <c r="JN134" i="1"/>
  <c r="JL134" i="1"/>
  <c r="JJ134" i="1"/>
  <c r="JH134" i="1"/>
  <c r="JF134" i="1"/>
  <c r="JD134" i="1"/>
  <c r="JB134" i="1"/>
  <c r="IZ134" i="1"/>
  <c r="IX134" i="1"/>
  <c r="IV134" i="1"/>
  <c r="IT134" i="1"/>
  <c r="IR134" i="1"/>
  <c r="IP134" i="1"/>
  <c r="IN134" i="1"/>
  <c r="IL134" i="1"/>
  <c r="IJ134" i="1"/>
  <c r="IH134" i="1"/>
  <c r="IF134" i="1"/>
  <c r="ID134" i="1"/>
  <c r="IB134" i="1"/>
  <c r="HZ134" i="1"/>
  <c r="HX134" i="1"/>
  <c r="HV134" i="1"/>
  <c r="HT134" i="1"/>
  <c r="HR134" i="1"/>
  <c r="HP134" i="1"/>
  <c r="HN134" i="1"/>
  <c r="HL134" i="1"/>
  <c r="HJ134" i="1"/>
  <c r="HH134" i="1"/>
  <c r="HF134" i="1"/>
  <c r="HD134" i="1"/>
  <c r="HB134" i="1"/>
  <c r="GZ134" i="1"/>
  <c r="GX134" i="1"/>
  <c r="GV134" i="1"/>
  <c r="GT134" i="1"/>
  <c r="GR134" i="1"/>
  <c r="GP134" i="1"/>
  <c r="GN134" i="1"/>
  <c r="GL134" i="1"/>
  <c r="GJ134" i="1"/>
  <c r="GH134" i="1"/>
  <c r="GF134" i="1"/>
  <c r="GD134" i="1"/>
  <c r="GB134" i="1"/>
  <c r="FZ134" i="1"/>
  <c r="FX134" i="1"/>
  <c r="FV134" i="1"/>
  <c r="FT134" i="1"/>
  <c r="FR134" i="1"/>
  <c r="FP134" i="1"/>
  <c r="FN134" i="1"/>
  <c r="FL134" i="1"/>
  <c r="FJ134" i="1"/>
  <c r="FH134" i="1"/>
  <c r="FF134" i="1"/>
  <c r="FD134" i="1"/>
  <c r="FB134" i="1"/>
  <c r="EZ134" i="1"/>
  <c r="EX134" i="1"/>
  <c r="EV134" i="1"/>
  <c r="ET134" i="1"/>
  <c r="ER134" i="1"/>
  <c r="EP134" i="1"/>
  <c r="EN134" i="1"/>
  <c r="EL134" i="1"/>
  <c r="EJ134" i="1"/>
  <c r="EH134" i="1"/>
  <c r="EF134" i="1"/>
  <c r="ED134" i="1"/>
  <c r="EB134" i="1"/>
  <c r="DZ134" i="1"/>
  <c r="DX134" i="1"/>
  <c r="DV134" i="1"/>
  <c r="DT134" i="1"/>
  <c r="DR134" i="1"/>
  <c r="DP134" i="1"/>
  <c r="DN134" i="1"/>
  <c r="DL134" i="1"/>
  <c r="DJ134" i="1"/>
  <c r="DH134" i="1"/>
  <c r="DF134" i="1"/>
  <c r="DD134" i="1"/>
  <c r="DB134" i="1"/>
  <c r="CZ134" i="1"/>
  <c r="CX134" i="1"/>
  <c r="CV134" i="1"/>
  <c r="CT134" i="1"/>
  <c r="CR134" i="1"/>
  <c r="CP134" i="1"/>
  <c r="CN134" i="1"/>
  <c r="CL134" i="1"/>
  <c r="CJ134" i="1"/>
  <c r="CH134" i="1"/>
  <c r="CF134" i="1"/>
  <c r="CD134" i="1"/>
  <c r="CB134" i="1"/>
  <c r="BZ134" i="1"/>
  <c r="BX134" i="1"/>
  <c r="BV134" i="1"/>
  <c r="BT134" i="1"/>
  <c r="BR134" i="1"/>
  <c r="BP134" i="1"/>
  <c r="BN134" i="1"/>
  <c r="BL134" i="1"/>
  <c r="BJ134" i="1"/>
  <c r="BH134" i="1"/>
  <c r="BF134" i="1"/>
  <c r="BD134" i="1"/>
  <c r="BB134" i="1"/>
  <c r="AZ134" i="1"/>
  <c r="AX134" i="1"/>
  <c r="AV134" i="1"/>
  <c r="AT134" i="1"/>
  <c r="AR134" i="1"/>
  <c r="AP134" i="1"/>
  <c r="AN134" i="1"/>
  <c r="AL134" i="1"/>
  <c r="AJ134" i="1"/>
  <c r="AH134" i="1"/>
  <c r="AF134" i="1"/>
  <c r="AD134" i="1"/>
  <c r="AB134" i="1"/>
  <c r="Z134" i="1"/>
  <c r="X134" i="1"/>
  <c r="V134" i="1"/>
  <c r="T134" i="1"/>
  <c r="R134" i="1"/>
  <c r="P134" i="1"/>
  <c r="N134" i="1"/>
  <c r="L134" i="1"/>
  <c r="J134" i="1"/>
  <c r="H134" i="1"/>
  <c r="F134" i="1"/>
  <c r="NM132" i="1"/>
  <c r="NK132" i="1"/>
  <c r="NI132" i="1"/>
  <c r="NG132" i="1"/>
  <c r="NE132" i="1"/>
  <c r="NC132" i="1"/>
  <c r="NA132" i="1"/>
  <c r="MY132" i="1"/>
  <c r="MW132" i="1"/>
  <c r="MU132" i="1"/>
  <c r="MS132" i="1"/>
  <c r="MQ132" i="1"/>
  <c r="MO132" i="1"/>
  <c r="MM132" i="1"/>
  <c r="MK132" i="1"/>
  <c r="MI132" i="1"/>
  <c r="MG132" i="1"/>
  <c r="ME132" i="1"/>
  <c r="MC132" i="1"/>
  <c r="MA132" i="1"/>
  <c r="LY132" i="1"/>
  <c r="LW132" i="1"/>
  <c r="LU132" i="1"/>
  <c r="LS132" i="1"/>
  <c r="LQ132" i="1"/>
  <c r="LO132" i="1"/>
  <c r="LM132" i="1"/>
  <c r="LK132" i="1"/>
  <c r="LI132" i="1"/>
  <c r="LG132" i="1"/>
  <c r="LE132" i="1"/>
  <c r="LC132" i="1"/>
  <c r="LA132" i="1"/>
  <c r="KY132" i="1"/>
  <c r="KW132" i="1"/>
  <c r="KU132" i="1"/>
  <c r="KS132" i="1"/>
  <c r="KQ132" i="1"/>
  <c r="KO132" i="1"/>
  <c r="KM132" i="1"/>
  <c r="KK132" i="1"/>
  <c r="KI132" i="1"/>
  <c r="KG132" i="1"/>
  <c r="KE132" i="1"/>
  <c r="KC132" i="1"/>
  <c r="KA132" i="1"/>
  <c r="JY132" i="1"/>
  <c r="JW132" i="1"/>
  <c r="JU132" i="1"/>
  <c r="JS132" i="1"/>
  <c r="JQ132" i="1"/>
  <c r="JO132" i="1"/>
  <c r="JM132" i="1"/>
  <c r="JK132" i="1"/>
  <c r="JI132" i="1"/>
  <c r="JG132" i="1"/>
  <c r="JE132" i="1"/>
  <c r="JC132" i="1"/>
  <c r="JA132" i="1"/>
  <c r="IY132" i="1"/>
  <c r="IW132" i="1"/>
  <c r="IU132" i="1"/>
  <c r="IS132" i="1"/>
  <c r="IQ132" i="1"/>
  <c r="IO132" i="1"/>
  <c r="IM132" i="1"/>
  <c r="IK132" i="1"/>
  <c r="II132" i="1"/>
  <c r="IG132" i="1"/>
  <c r="IE132" i="1"/>
  <c r="IC132" i="1"/>
  <c r="IA132" i="1"/>
  <c r="HY132" i="1"/>
  <c r="HW132" i="1"/>
  <c r="HU132" i="1"/>
  <c r="HS132" i="1"/>
  <c r="HQ132" i="1"/>
  <c r="HO132" i="1"/>
  <c r="HM132" i="1"/>
  <c r="HK132" i="1"/>
  <c r="HI132" i="1"/>
  <c r="HG132" i="1"/>
  <c r="HE132" i="1"/>
  <c r="HC132" i="1"/>
  <c r="HA132" i="1"/>
  <c r="GY132" i="1"/>
  <c r="GW132" i="1"/>
  <c r="GU132" i="1"/>
  <c r="GS132" i="1"/>
  <c r="GQ132" i="1"/>
  <c r="GO132" i="1"/>
  <c r="GM132" i="1"/>
  <c r="GK132" i="1"/>
  <c r="GI132" i="1"/>
  <c r="GG132" i="1"/>
  <c r="GE132" i="1"/>
  <c r="GC132" i="1"/>
  <c r="GA132" i="1"/>
  <c r="FY132" i="1"/>
  <c r="FW132" i="1"/>
  <c r="FU132" i="1"/>
  <c r="FS132" i="1"/>
  <c r="FQ132" i="1"/>
  <c r="FO132" i="1"/>
  <c r="FM132" i="1"/>
  <c r="FK132" i="1"/>
  <c r="FI132" i="1"/>
  <c r="FG132" i="1"/>
  <c r="FE132" i="1"/>
  <c r="FC132" i="1"/>
  <c r="FA132" i="1"/>
  <c r="EY132" i="1"/>
  <c r="EW132" i="1"/>
  <c r="EU132" i="1"/>
  <c r="ES132" i="1"/>
  <c r="EQ132" i="1"/>
  <c r="EO132" i="1"/>
  <c r="EM132" i="1"/>
  <c r="EK132" i="1"/>
  <c r="EI132" i="1"/>
  <c r="EG132" i="1"/>
  <c r="EE132" i="1"/>
  <c r="EC132" i="1"/>
  <c r="EA132" i="1"/>
  <c r="DY132" i="1"/>
  <c r="DW132" i="1"/>
  <c r="DU132" i="1"/>
  <c r="DS132" i="1"/>
  <c r="DQ132" i="1"/>
  <c r="DO132" i="1"/>
  <c r="DM132" i="1"/>
  <c r="DK132" i="1"/>
  <c r="DI132" i="1"/>
  <c r="DG132" i="1"/>
  <c r="DE132" i="1"/>
  <c r="DC132" i="1"/>
  <c r="DA132" i="1"/>
  <c r="CY132" i="1"/>
  <c r="CW132" i="1"/>
  <c r="CU132" i="1"/>
  <c r="CS132" i="1"/>
  <c r="CQ132" i="1"/>
  <c r="CO132" i="1"/>
  <c r="CM132" i="1"/>
  <c r="CK132" i="1"/>
  <c r="CI132" i="1"/>
  <c r="CG132" i="1"/>
  <c r="CE132" i="1"/>
  <c r="CC132" i="1"/>
  <c r="CA132" i="1"/>
  <c r="BY132" i="1"/>
  <c r="BW132" i="1"/>
  <c r="BU132" i="1"/>
  <c r="BS132" i="1"/>
  <c r="BQ132" i="1"/>
  <c r="BO132" i="1"/>
  <c r="BM132" i="1"/>
  <c r="BK132" i="1"/>
  <c r="BI132" i="1"/>
  <c r="BG132" i="1"/>
  <c r="BE132" i="1"/>
  <c r="BC132" i="1"/>
  <c r="BA132" i="1"/>
  <c r="AY132" i="1"/>
  <c r="AW132" i="1"/>
  <c r="AU132" i="1"/>
  <c r="AS132" i="1"/>
  <c r="AQ132" i="1"/>
  <c r="AO132" i="1"/>
  <c r="AM132" i="1"/>
  <c r="AK132" i="1"/>
  <c r="AI132" i="1"/>
  <c r="AG132" i="1"/>
  <c r="AE132" i="1"/>
  <c r="AC132" i="1"/>
  <c r="AA132" i="1"/>
  <c r="Y132" i="1"/>
  <c r="W132" i="1"/>
  <c r="U132" i="1"/>
  <c r="S132" i="1"/>
  <c r="Q132" i="1"/>
  <c r="O132" i="1"/>
  <c r="M132" i="1"/>
  <c r="K132" i="1"/>
  <c r="I132" i="1"/>
  <c r="G132" i="1"/>
  <c r="NN132" i="1"/>
  <c r="NL132" i="1"/>
  <c r="NJ132" i="1"/>
  <c r="NH132" i="1"/>
  <c r="NF132" i="1"/>
  <c r="ND132" i="1"/>
  <c r="NB132" i="1"/>
  <c r="MZ132" i="1"/>
  <c r="MX132" i="1"/>
  <c r="MV132" i="1"/>
  <c r="MT132" i="1"/>
  <c r="MR132" i="1"/>
  <c r="MP132" i="1"/>
  <c r="MN132" i="1"/>
  <c r="ML132" i="1"/>
  <c r="MJ132" i="1"/>
  <c r="MH132" i="1"/>
  <c r="MF132" i="1"/>
  <c r="MD132" i="1"/>
  <c r="MB132" i="1"/>
  <c r="LZ132" i="1"/>
  <c r="LX132" i="1"/>
  <c r="LV132" i="1"/>
  <c r="LT132" i="1"/>
  <c r="LR132" i="1"/>
  <c r="LP132" i="1"/>
  <c r="LN132" i="1"/>
  <c r="LL132" i="1"/>
  <c r="LJ132" i="1"/>
  <c r="LH132" i="1"/>
  <c r="LF132" i="1"/>
  <c r="LD132" i="1"/>
  <c r="LB132" i="1"/>
  <c r="KZ132" i="1"/>
  <c r="KX132" i="1"/>
  <c r="KV132" i="1"/>
  <c r="KT132" i="1"/>
  <c r="KR132" i="1"/>
  <c r="KP132" i="1"/>
  <c r="KN132" i="1"/>
  <c r="KL132" i="1"/>
  <c r="KJ132" i="1"/>
  <c r="KH132" i="1"/>
  <c r="KF132" i="1"/>
  <c r="KD132" i="1"/>
  <c r="KB132" i="1"/>
  <c r="JZ132" i="1"/>
  <c r="JX132" i="1"/>
  <c r="JV132" i="1"/>
  <c r="JT132" i="1"/>
  <c r="JR132" i="1"/>
  <c r="JP132" i="1"/>
  <c r="JN132" i="1"/>
  <c r="JL132" i="1"/>
  <c r="JJ132" i="1"/>
  <c r="JH132" i="1"/>
  <c r="JF132" i="1"/>
  <c r="JD132" i="1"/>
  <c r="JB132" i="1"/>
  <c r="IZ132" i="1"/>
  <c r="IX132" i="1"/>
  <c r="IV132" i="1"/>
  <c r="IT132" i="1"/>
  <c r="IR132" i="1"/>
  <c r="IP132" i="1"/>
  <c r="IN132" i="1"/>
  <c r="IL132" i="1"/>
  <c r="IJ132" i="1"/>
  <c r="IH132" i="1"/>
  <c r="IF132" i="1"/>
  <c r="ID132" i="1"/>
  <c r="IB132" i="1"/>
  <c r="HZ132" i="1"/>
  <c r="HX132" i="1"/>
  <c r="HV132" i="1"/>
  <c r="HT132" i="1"/>
  <c r="HR132" i="1"/>
  <c r="HP132" i="1"/>
  <c r="HN132" i="1"/>
  <c r="HL132" i="1"/>
  <c r="HJ132" i="1"/>
  <c r="HH132" i="1"/>
  <c r="HF132" i="1"/>
  <c r="HD132" i="1"/>
  <c r="HB132" i="1"/>
  <c r="GZ132" i="1"/>
  <c r="GX132" i="1"/>
  <c r="GV132" i="1"/>
  <c r="GT132" i="1"/>
  <c r="GR132" i="1"/>
  <c r="GP132" i="1"/>
  <c r="GN132" i="1"/>
  <c r="GL132" i="1"/>
  <c r="GJ132" i="1"/>
  <c r="GH132" i="1"/>
  <c r="GF132" i="1"/>
  <c r="GD132" i="1"/>
  <c r="GB132" i="1"/>
  <c r="FZ132" i="1"/>
  <c r="FX132" i="1"/>
  <c r="FV132" i="1"/>
  <c r="FT132" i="1"/>
  <c r="FR132" i="1"/>
  <c r="FP132" i="1"/>
  <c r="FN132" i="1"/>
  <c r="FL132" i="1"/>
  <c r="FJ132" i="1"/>
  <c r="FH132" i="1"/>
  <c r="FF132" i="1"/>
  <c r="FD132" i="1"/>
  <c r="FB132" i="1"/>
  <c r="EZ132" i="1"/>
  <c r="EX132" i="1"/>
  <c r="EV132" i="1"/>
  <c r="ET132" i="1"/>
  <c r="ER132" i="1"/>
  <c r="EP132" i="1"/>
  <c r="EN132" i="1"/>
  <c r="EL132" i="1"/>
  <c r="EJ132" i="1"/>
  <c r="EH132" i="1"/>
  <c r="EF132" i="1"/>
  <c r="ED132" i="1"/>
  <c r="EB132" i="1"/>
  <c r="DZ132" i="1"/>
  <c r="DX132" i="1"/>
  <c r="DV132" i="1"/>
  <c r="DT132" i="1"/>
  <c r="DR132" i="1"/>
  <c r="DP132" i="1"/>
  <c r="DN132" i="1"/>
  <c r="DL132" i="1"/>
  <c r="DJ132" i="1"/>
  <c r="DH132" i="1"/>
  <c r="DF132" i="1"/>
  <c r="DD132" i="1"/>
  <c r="DB132" i="1"/>
  <c r="CZ132" i="1"/>
  <c r="CX132" i="1"/>
  <c r="CV132" i="1"/>
  <c r="CT132" i="1"/>
  <c r="CR132" i="1"/>
  <c r="CP132" i="1"/>
  <c r="CN132" i="1"/>
  <c r="CL132" i="1"/>
  <c r="CJ132" i="1"/>
  <c r="CH132" i="1"/>
  <c r="CF132" i="1"/>
  <c r="CD132" i="1"/>
  <c r="CB132" i="1"/>
  <c r="BZ132" i="1"/>
  <c r="BX132" i="1"/>
  <c r="BV132" i="1"/>
  <c r="BT132" i="1"/>
  <c r="BR132" i="1"/>
  <c r="BP132" i="1"/>
  <c r="BN132" i="1"/>
  <c r="BL132" i="1"/>
  <c r="BJ132" i="1"/>
  <c r="BH132" i="1"/>
  <c r="BF132" i="1"/>
  <c r="BD132" i="1"/>
  <c r="BB132" i="1"/>
  <c r="AZ132" i="1"/>
  <c r="AX132" i="1"/>
  <c r="AV132" i="1"/>
  <c r="AT132" i="1"/>
  <c r="AR132" i="1"/>
  <c r="AP132" i="1"/>
  <c r="AN132" i="1"/>
  <c r="AL132" i="1"/>
  <c r="AJ132" i="1"/>
  <c r="AH132" i="1"/>
  <c r="AF132" i="1"/>
  <c r="AD132" i="1"/>
  <c r="AB132" i="1"/>
  <c r="Z132" i="1"/>
  <c r="X132" i="1"/>
  <c r="V132" i="1"/>
  <c r="T132" i="1"/>
  <c r="R132" i="1"/>
  <c r="P132" i="1"/>
  <c r="N132" i="1"/>
  <c r="L132" i="1"/>
  <c r="J132" i="1"/>
  <c r="H132" i="1"/>
  <c r="F132" i="1"/>
  <c r="NM130" i="1"/>
  <c r="NK130" i="1"/>
  <c r="NI130" i="1"/>
  <c r="NG130" i="1"/>
  <c r="NE130" i="1"/>
  <c r="NC130" i="1"/>
  <c r="NA130" i="1"/>
  <c r="MY130" i="1"/>
  <c r="MW130" i="1"/>
  <c r="MU130" i="1"/>
  <c r="MS130" i="1"/>
  <c r="MQ130" i="1"/>
  <c r="MO130" i="1"/>
  <c r="MM130" i="1"/>
  <c r="MK130" i="1"/>
  <c r="MI130" i="1"/>
  <c r="MG130" i="1"/>
  <c r="ME130" i="1"/>
  <c r="MC130" i="1"/>
  <c r="MA130" i="1"/>
  <c r="LY130" i="1"/>
  <c r="LW130" i="1"/>
  <c r="LU130" i="1"/>
  <c r="LS130" i="1"/>
  <c r="LQ130" i="1"/>
  <c r="LO130" i="1"/>
  <c r="LM130" i="1"/>
  <c r="LK130" i="1"/>
  <c r="LI130" i="1"/>
  <c r="LG130" i="1"/>
  <c r="LE130" i="1"/>
  <c r="LC130" i="1"/>
  <c r="LA130" i="1"/>
  <c r="KY130" i="1"/>
  <c r="KW130" i="1"/>
  <c r="KU130" i="1"/>
  <c r="KS130" i="1"/>
  <c r="KQ130" i="1"/>
  <c r="KO130" i="1"/>
  <c r="KM130" i="1"/>
  <c r="KK130" i="1"/>
  <c r="KI130" i="1"/>
  <c r="KG130" i="1"/>
  <c r="KE130" i="1"/>
  <c r="KC130" i="1"/>
  <c r="KA130" i="1"/>
  <c r="JY130" i="1"/>
  <c r="JW130" i="1"/>
  <c r="JU130" i="1"/>
  <c r="JS130" i="1"/>
  <c r="JQ130" i="1"/>
  <c r="JO130" i="1"/>
  <c r="JM130" i="1"/>
  <c r="JK130" i="1"/>
  <c r="JI130" i="1"/>
  <c r="JG130" i="1"/>
  <c r="JE130" i="1"/>
  <c r="JC130" i="1"/>
  <c r="JA130" i="1"/>
  <c r="IY130" i="1"/>
  <c r="IW130" i="1"/>
  <c r="IU130" i="1"/>
  <c r="IS130" i="1"/>
  <c r="IQ130" i="1"/>
  <c r="IO130" i="1"/>
  <c r="IM130" i="1"/>
  <c r="IK130" i="1"/>
  <c r="II130" i="1"/>
  <c r="IG130" i="1"/>
  <c r="IE130" i="1"/>
  <c r="IC130" i="1"/>
  <c r="IA130" i="1"/>
  <c r="HY130" i="1"/>
  <c r="HW130" i="1"/>
  <c r="HU130" i="1"/>
  <c r="HS130" i="1"/>
  <c r="HQ130" i="1"/>
  <c r="HO130" i="1"/>
  <c r="HM130" i="1"/>
  <c r="HK130" i="1"/>
  <c r="HI130" i="1"/>
  <c r="HG130" i="1"/>
  <c r="HE130" i="1"/>
  <c r="HC130" i="1"/>
  <c r="HA130" i="1"/>
  <c r="GY130" i="1"/>
  <c r="GW130" i="1"/>
  <c r="GU130" i="1"/>
  <c r="GS130" i="1"/>
  <c r="GQ130" i="1"/>
  <c r="GO130" i="1"/>
  <c r="GM130" i="1"/>
  <c r="GK130" i="1"/>
  <c r="GI130" i="1"/>
  <c r="GG130" i="1"/>
  <c r="GE130" i="1"/>
  <c r="GC130" i="1"/>
  <c r="GA130" i="1"/>
  <c r="FY130" i="1"/>
  <c r="FW130" i="1"/>
  <c r="FU130" i="1"/>
  <c r="FS130" i="1"/>
  <c r="FQ130" i="1"/>
  <c r="FO130" i="1"/>
  <c r="FM130" i="1"/>
  <c r="FK130" i="1"/>
  <c r="FI130" i="1"/>
  <c r="FG130" i="1"/>
  <c r="FE130" i="1"/>
  <c r="FC130" i="1"/>
  <c r="FA130" i="1"/>
  <c r="EY130" i="1"/>
  <c r="EW130" i="1"/>
  <c r="EU130" i="1"/>
  <c r="ES130" i="1"/>
  <c r="EQ130" i="1"/>
  <c r="EO130" i="1"/>
  <c r="EM130" i="1"/>
  <c r="EK130" i="1"/>
  <c r="EI130" i="1"/>
  <c r="EG130" i="1"/>
  <c r="EE130" i="1"/>
  <c r="EC130" i="1"/>
  <c r="EA130" i="1"/>
  <c r="DY130" i="1"/>
  <c r="DW130" i="1"/>
  <c r="DU130" i="1"/>
  <c r="DS130" i="1"/>
  <c r="DQ130" i="1"/>
  <c r="DO130" i="1"/>
  <c r="DM130" i="1"/>
  <c r="DK130" i="1"/>
  <c r="DI130" i="1"/>
  <c r="DG130" i="1"/>
  <c r="DE130" i="1"/>
  <c r="DC130" i="1"/>
  <c r="DA130" i="1"/>
  <c r="CY130" i="1"/>
  <c r="CW130" i="1"/>
  <c r="CU130" i="1"/>
  <c r="CS130" i="1"/>
  <c r="CQ130" i="1"/>
  <c r="CO130" i="1"/>
  <c r="CM130" i="1"/>
  <c r="CK130" i="1"/>
  <c r="CI130" i="1"/>
  <c r="CG130" i="1"/>
  <c r="CE130" i="1"/>
  <c r="CC130" i="1"/>
  <c r="CA130" i="1"/>
  <c r="BY130" i="1"/>
  <c r="BW130" i="1"/>
  <c r="BU130" i="1"/>
  <c r="BS130" i="1"/>
  <c r="BQ130" i="1"/>
  <c r="BO130" i="1"/>
  <c r="BM130" i="1"/>
  <c r="BK130" i="1"/>
  <c r="BI130" i="1"/>
  <c r="BG130" i="1"/>
  <c r="BE130" i="1"/>
  <c r="BC130" i="1"/>
  <c r="BA130" i="1"/>
  <c r="AY130" i="1"/>
  <c r="AW130" i="1"/>
  <c r="AU130" i="1"/>
  <c r="AS130" i="1"/>
  <c r="AQ130" i="1"/>
  <c r="AO130" i="1"/>
  <c r="AM130" i="1"/>
  <c r="AK130" i="1"/>
  <c r="AI130" i="1"/>
  <c r="AG130" i="1"/>
  <c r="AE130" i="1"/>
  <c r="AC130" i="1"/>
  <c r="AA130" i="1"/>
  <c r="Y130" i="1"/>
  <c r="W130" i="1"/>
  <c r="U130" i="1"/>
  <c r="S130" i="1"/>
  <c r="Q130" i="1"/>
  <c r="O130" i="1"/>
  <c r="M130" i="1"/>
  <c r="K130" i="1"/>
  <c r="I130" i="1"/>
  <c r="G130" i="1"/>
  <c r="NN130" i="1"/>
  <c r="NL130" i="1"/>
  <c r="NJ130" i="1"/>
  <c r="NH130" i="1"/>
  <c r="NF130" i="1"/>
  <c r="ND130" i="1"/>
  <c r="NB130" i="1"/>
  <c r="MZ130" i="1"/>
  <c r="MX130" i="1"/>
  <c r="MV130" i="1"/>
  <c r="MT130" i="1"/>
  <c r="MR130" i="1"/>
  <c r="MP130" i="1"/>
  <c r="MN130" i="1"/>
  <c r="ML130" i="1"/>
  <c r="MJ130" i="1"/>
  <c r="MH130" i="1"/>
  <c r="MF130" i="1"/>
  <c r="MD130" i="1"/>
  <c r="MB130" i="1"/>
  <c r="LZ130" i="1"/>
  <c r="LX130" i="1"/>
  <c r="LV130" i="1"/>
  <c r="LT130" i="1"/>
  <c r="LR130" i="1"/>
  <c r="LP130" i="1"/>
  <c r="LN130" i="1"/>
  <c r="LL130" i="1"/>
  <c r="LJ130" i="1"/>
  <c r="LH130" i="1"/>
  <c r="LF130" i="1"/>
  <c r="LD130" i="1"/>
  <c r="LB130" i="1"/>
  <c r="KZ130" i="1"/>
  <c r="KX130" i="1"/>
  <c r="KV130" i="1"/>
  <c r="KT130" i="1"/>
  <c r="KR130" i="1"/>
  <c r="KP130" i="1"/>
  <c r="KN130" i="1"/>
  <c r="KL130" i="1"/>
  <c r="KJ130" i="1"/>
  <c r="KH130" i="1"/>
  <c r="KF130" i="1"/>
  <c r="KD130" i="1"/>
  <c r="KB130" i="1"/>
  <c r="JZ130" i="1"/>
  <c r="JX130" i="1"/>
  <c r="JV130" i="1"/>
  <c r="JT130" i="1"/>
  <c r="JR130" i="1"/>
  <c r="JP130" i="1"/>
  <c r="JN130" i="1"/>
  <c r="JL130" i="1"/>
  <c r="JJ130" i="1"/>
  <c r="JH130" i="1"/>
  <c r="JF130" i="1"/>
  <c r="JD130" i="1"/>
  <c r="JB130" i="1"/>
  <c r="IZ130" i="1"/>
  <c r="IX130" i="1"/>
  <c r="IV130" i="1"/>
  <c r="IT130" i="1"/>
  <c r="IR130" i="1"/>
  <c r="IP130" i="1"/>
  <c r="IN130" i="1"/>
  <c r="IL130" i="1"/>
  <c r="IJ130" i="1"/>
  <c r="IH130" i="1"/>
  <c r="IF130" i="1"/>
  <c r="ID130" i="1"/>
  <c r="IB130" i="1"/>
  <c r="HZ130" i="1"/>
  <c r="HX130" i="1"/>
  <c r="HV130" i="1"/>
  <c r="HT130" i="1"/>
  <c r="HR130" i="1"/>
  <c r="HP130" i="1"/>
  <c r="HN130" i="1"/>
  <c r="HL130" i="1"/>
  <c r="HJ130" i="1"/>
  <c r="HH130" i="1"/>
  <c r="HF130" i="1"/>
  <c r="HD130" i="1"/>
  <c r="HB130" i="1"/>
  <c r="GZ130" i="1"/>
  <c r="GX130" i="1"/>
  <c r="GV130" i="1"/>
  <c r="GT130" i="1"/>
  <c r="GR130" i="1"/>
  <c r="GP130" i="1"/>
  <c r="GN130" i="1"/>
  <c r="GL130" i="1"/>
  <c r="GJ130" i="1"/>
  <c r="GH130" i="1"/>
  <c r="GF130" i="1"/>
  <c r="GD130" i="1"/>
  <c r="GB130" i="1"/>
  <c r="FZ130" i="1"/>
  <c r="FX130" i="1"/>
  <c r="FV130" i="1"/>
  <c r="FT130" i="1"/>
  <c r="FR130" i="1"/>
  <c r="FP130" i="1"/>
  <c r="FN130" i="1"/>
  <c r="FL130" i="1"/>
  <c r="FJ130" i="1"/>
  <c r="FH130" i="1"/>
  <c r="FF130" i="1"/>
  <c r="FD130" i="1"/>
  <c r="FB130" i="1"/>
  <c r="EZ130" i="1"/>
  <c r="EX130" i="1"/>
  <c r="EV130" i="1"/>
  <c r="ET130" i="1"/>
  <c r="ER130" i="1"/>
  <c r="EP130" i="1"/>
  <c r="EN130" i="1"/>
  <c r="EL130" i="1"/>
  <c r="EJ130" i="1"/>
  <c r="EH130" i="1"/>
  <c r="EF130" i="1"/>
  <c r="ED130" i="1"/>
  <c r="EB130" i="1"/>
  <c r="DZ130" i="1"/>
  <c r="DX130" i="1"/>
  <c r="DV130" i="1"/>
  <c r="DT130" i="1"/>
  <c r="DR130" i="1"/>
  <c r="DP130" i="1"/>
  <c r="DN130" i="1"/>
  <c r="DL130" i="1"/>
  <c r="DJ130" i="1"/>
  <c r="DH130" i="1"/>
  <c r="DF130" i="1"/>
  <c r="DD130" i="1"/>
  <c r="DB130" i="1"/>
  <c r="CZ130" i="1"/>
  <c r="CX130" i="1"/>
  <c r="CV130" i="1"/>
  <c r="CT130" i="1"/>
  <c r="CR130" i="1"/>
  <c r="CP130" i="1"/>
  <c r="CN130" i="1"/>
  <c r="CL130" i="1"/>
  <c r="CJ130" i="1"/>
  <c r="CH130" i="1"/>
  <c r="CF130" i="1"/>
  <c r="CD130" i="1"/>
  <c r="CB130" i="1"/>
  <c r="BZ130" i="1"/>
  <c r="BX130" i="1"/>
  <c r="BV130" i="1"/>
  <c r="BT130" i="1"/>
  <c r="BR130" i="1"/>
  <c r="BP130" i="1"/>
  <c r="BN130" i="1"/>
  <c r="BL130" i="1"/>
  <c r="BJ130" i="1"/>
  <c r="BH130" i="1"/>
  <c r="BF130" i="1"/>
  <c r="BD130" i="1"/>
  <c r="BB130" i="1"/>
  <c r="AZ130" i="1"/>
  <c r="AX130" i="1"/>
  <c r="AV130" i="1"/>
  <c r="AT130" i="1"/>
  <c r="AR130" i="1"/>
  <c r="AP130" i="1"/>
  <c r="AN130" i="1"/>
  <c r="AL130" i="1"/>
  <c r="AJ130" i="1"/>
  <c r="AH130" i="1"/>
  <c r="AF130" i="1"/>
  <c r="AD130" i="1"/>
  <c r="AB130" i="1"/>
  <c r="Z130" i="1"/>
  <c r="X130" i="1"/>
  <c r="V130" i="1"/>
  <c r="T130" i="1"/>
  <c r="R130" i="1"/>
  <c r="P130" i="1"/>
  <c r="N130" i="1"/>
  <c r="L130" i="1"/>
  <c r="J130" i="1"/>
  <c r="H130" i="1"/>
  <c r="F130" i="1"/>
  <c r="NM128" i="1"/>
  <c r="NK128" i="1"/>
  <c r="NI128" i="1"/>
  <c r="NG128" i="1"/>
  <c r="NE128" i="1"/>
  <c r="NC128" i="1"/>
  <c r="NA128" i="1"/>
  <c r="MY128" i="1"/>
  <c r="MW128" i="1"/>
  <c r="MU128" i="1"/>
  <c r="MS128" i="1"/>
  <c r="MQ128" i="1"/>
  <c r="MO128" i="1"/>
  <c r="MM128" i="1"/>
  <c r="MK128" i="1"/>
  <c r="MI128" i="1"/>
  <c r="MG128" i="1"/>
  <c r="ME128" i="1"/>
  <c r="MC128" i="1"/>
  <c r="MA128" i="1"/>
  <c r="LY128" i="1"/>
  <c r="LW128" i="1"/>
  <c r="LU128" i="1"/>
  <c r="LS128" i="1"/>
  <c r="LQ128" i="1"/>
  <c r="LO128" i="1"/>
  <c r="LM128" i="1"/>
  <c r="LK128" i="1"/>
  <c r="LI128" i="1"/>
  <c r="LG128" i="1"/>
  <c r="LE128" i="1"/>
  <c r="LC128" i="1"/>
  <c r="LA128" i="1"/>
  <c r="KY128" i="1"/>
  <c r="KW128" i="1"/>
  <c r="KU128" i="1"/>
  <c r="KS128" i="1"/>
  <c r="KQ128" i="1"/>
  <c r="KO128" i="1"/>
  <c r="KM128" i="1"/>
  <c r="KK128" i="1"/>
  <c r="KI128" i="1"/>
  <c r="KG128" i="1"/>
  <c r="KE128" i="1"/>
  <c r="KC128" i="1"/>
  <c r="KA128" i="1"/>
  <c r="JY128" i="1"/>
  <c r="JW128" i="1"/>
  <c r="JU128" i="1"/>
  <c r="JS128" i="1"/>
  <c r="JQ128" i="1"/>
  <c r="JO128" i="1"/>
  <c r="JM128" i="1"/>
  <c r="JK128" i="1"/>
  <c r="JI128" i="1"/>
  <c r="JG128" i="1"/>
  <c r="JE128" i="1"/>
  <c r="JC128" i="1"/>
  <c r="JA128" i="1"/>
  <c r="IY128" i="1"/>
  <c r="IW128" i="1"/>
  <c r="IU128" i="1"/>
  <c r="IS128" i="1"/>
  <c r="IQ128" i="1"/>
  <c r="IO128" i="1"/>
  <c r="IM128" i="1"/>
  <c r="IK128" i="1"/>
  <c r="II128" i="1"/>
  <c r="IG128" i="1"/>
  <c r="IE128" i="1"/>
  <c r="IC128" i="1"/>
  <c r="IA128" i="1"/>
  <c r="HY128" i="1"/>
  <c r="HW128" i="1"/>
  <c r="HU128" i="1"/>
  <c r="HS128" i="1"/>
  <c r="HQ128" i="1"/>
  <c r="HO128" i="1"/>
  <c r="HM128" i="1"/>
  <c r="HK128" i="1"/>
  <c r="HI128" i="1"/>
  <c r="HG128" i="1"/>
  <c r="HE128" i="1"/>
  <c r="HC128" i="1"/>
  <c r="HA128" i="1"/>
  <c r="GY128" i="1"/>
  <c r="GW128" i="1"/>
  <c r="GU128" i="1"/>
  <c r="GS128" i="1"/>
  <c r="GQ128" i="1"/>
  <c r="GO128" i="1"/>
  <c r="GM128" i="1"/>
  <c r="GK128" i="1"/>
  <c r="GI128" i="1"/>
  <c r="GG128" i="1"/>
  <c r="GE128" i="1"/>
  <c r="GC128" i="1"/>
  <c r="GA128" i="1"/>
  <c r="FY128" i="1"/>
  <c r="FW128" i="1"/>
  <c r="FU128" i="1"/>
  <c r="FS128" i="1"/>
  <c r="FQ128" i="1"/>
  <c r="FO128" i="1"/>
  <c r="FM128" i="1"/>
  <c r="FK128" i="1"/>
  <c r="FI128" i="1"/>
  <c r="FG128" i="1"/>
  <c r="FE128" i="1"/>
  <c r="FC128" i="1"/>
  <c r="FA128" i="1"/>
  <c r="EY128" i="1"/>
  <c r="EW128" i="1"/>
  <c r="EU128" i="1"/>
  <c r="ES128" i="1"/>
  <c r="EQ128" i="1"/>
  <c r="EO128" i="1"/>
  <c r="EM128" i="1"/>
  <c r="EK128" i="1"/>
  <c r="EI128" i="1"/>
  <c r="EG128" i="1"/>
  <c r="EE128" i="1"/>
  <c r="EC128" i="1"/>
  <c r="EA128" i="1"/>
  <c r="DY128" i="1"/>
  <c r="DW128" i="1"/>
  <c r="DU128" i="1"/>
  <c r="DS128" i="1"/>
  <c r="DQ128" i="1"/>
  <c r="DO128" i="1"/>
  <c r="DM128" i="1"/>
  <c r="DK128" i="1"/>
  <c r="DI128" i="1"/>
  <c r="DG128" i="1"/>
  <c r="DE128" i="1"/>
  <c r="DC128" i="1"/>
  <c r="DA128" i="1"/>
  <c r="CY128" i="1"/>
  <c r="CW128" i="1"/>
  <c r="CU128" i="1"/>
  <c r="CS128" i="1"/>
  <c r="CQ128" i="1"/>
  <c r="CO128" i="1"/>
  <c r="CM128" i="1"/>
  <c r="CK128" i="1"/>
  <c r="CI128" i="1"/>
  <c r="CG128" i="1"/>
  <c r="CE128" i="1"/>
  <c r="CC128" i="1"/>
  <c r="CA128" i="1"/>
  <c r="BY128" i="1"/>
  <c r="BW128" i="1"/>
  <c r="BU128" i="1"/>
  <c r="BS128" i="1"/>
  <c r="BQ128" i="1"/>
  <c r="BO128" i="1"/>
  <c r="BM128" i="1"/>
  <c r="BK128" i="1"/>
  <c r="BI128" i="1"/>
  <c r="BG128" i="1"/>
  <c r="BE128" i="1"/>
  <c r="BC128" i="1"/>
  <c r="BA128" i="1"/>
  <c r="AY128" i="1"/>
  <c r="AW128" i="1"/>
  <c r="AU128" i="1"/>
  <c r="AS128" i="1"/>
  <c r="AQ128" i="1"/>
  <c r="AO128" i="1"/>
  <c r="AM128" i="1"/>
  <c r="AK128" i="1"/>
  <c r="AI128" i="1"/>
  <c r="AG128" i="1"/>
  <c r="AE128" i="1"/>
  <c r="AC128" i="1"/>
  <c r="AA128" i="1"/>
  <c r="Y128" i="1"/>
  <c r="W128" i="1"/>
  <c r="U128" i="1"/>
  <c r="S128" i="1"/>
  <c r="Q128" i="1"/>
  <c r="O128" i="1"/>
  <c r="M128" i="1"/>
  <c r="K128" i="1"/>
  <c r="I128" i="1"/>
  <c r="G128" i="1"/>
  <c r="NN128" i="1"/>
  <c r="NL128" i="1"/>
  <c r="NJ128" i="1"/>
  <c r="NH128" i="1"/>
  <c r="NF128" i="1"/>
  <c r="ND128" i="1"/>
  <c r="NB128" i="1"/>
  <c r="MZ128" i="1"/>
  <c r="MX128" i="1"/>
  <c r="MV128" i="1"/>
  <c r="MT128" i="1"/>
  <c r="MR128" i="1"/>
  <c r="MP128" i="1"/>
  <c r="MN128" i="1"/>
  <c r="ML128" i="1"/>
  <c r="MJ128" i="1"/>
  <c r="MH128" i="1"/>
  <c r="MF128" i="1"/>
  <c r="MD128" i="1"/>
  <c r="MB128" i="1"/>
  <c r="LZ128" i="1"/>
  <c r="LX128" i="1"/>
  <c r="LV128" i="1"/>
  <c r="LT128" i="1"/>
  <c r="LR128" i="1"/>
  <c r="LP128" i="1"/>
  <c r="LN128" i="1"/>
  <c r="LL128" i="1"/>
  <c r="LJ128" i="1"/>
  <c r="LH128" i="1"/>
  <c r="LF128" i="1"/>
  <c r="LD128" i="1"/>
  <c r="LB128" i="1"/>
  <c r="KZ128" i="1"/>
  <c r="KX128" i="1"/>
  <c r="KV128" i="1"/>
  <c r="KT128" i="1"/>
  <c r="KR128" i="1"/>
  <c r="KP128" i="1"/>
  <c r="KN128" i="1"/>
  <c r="KL128" i="1"/>
  <c r="KJ128" i="1"/>
  <c r="KH128" i="1"/>
  <c r="KF128" i="1"/>
  <c r="KD128" i="1"/>
  <c r="KB128" i="1"/>
  <c r="JZ128" i="1"/>
  <c r="JX128" i="1"/>
  <c r="JV128" i="1"/>
  <c r="JT128" i="1"/>
  <c r="JR128" i="1"/>
  <c r="JP128" i="1"/>
  <c r="JN128" i="1"/>
  <c r="JL128" i="1"/>
  <c r="JJ128" i="1"/>
  <c r="JH128" i="1"/>
  <c r="JF128" i="1"/>
  <c r="JD128" i="1"/>
  <c r="JB128" i="1"/>
  <c r="IZ128" i="1"/>
  <c r="IX128" i="1"/>
  <c r="IV128" i="1"/>
  <c r="IT128" i="1"/>
  <c r="IR128" i="1"/>
  <c r="IP128" i="1"/>
  <c r="IN128" i="1"/>
  <c r="IL128" i="1"/>
  <c r="IJ128" i="1"/>
  <c r="IH128" i="1"/>
  <c r="IF128" i="1"/>
  <c r="ID128" i="1"/>
  <c r="IB128" i="1"/>
  <c r="HZ128" i="1"/>
  <c r="HX128" i="1"/>
  <c r="HV128" i="1"/>
  <c r="HT128" i="1"/>
  <c r="HR128" i="1"/>
  <c r="HP128" i="1"/>
  <c r="HN128" i="1"/>
  <c r="HL128" i="1"/>
  <c r="HJ128" i="1"/>
  <c r="HH128" i="1"/>
  <c r="HF128" i="1"/>
  <c r="HD128" i="1"/>
  <c r="HB128" i="1"/>
  <c r="GZ128" i="1"/>
  <c r="GX128" i="1"/>
  <c r="GV128" i="1"/>
  <c r="GT128" i="1"/>
  <c r="GR128" i="1"/>
  <c r="GP128" i="1"/>
  <c r="GN128" i="1"/>
  <c r="GL128" i="1"/>
  <c r="GJ128" i="1"/>
  <c r="GH128" i="1"/>
  <c r="GF128" i="1"/>
  <c r="GD128" i="1"/>
  <c r="GB128" i="1"/>
  <c r="FZ128" i="1"/>
  <c r="FX128" i="1"/>
  <c r="FV128" i="1"/>
  <c r="FT128" i="1"/>
  <c r="FR128" i="1"/>
  <c r="FP128" i="1"/>
  <c r="FN128" i="1"/>
  <c r="FL128" i="1"/>
  <c r="FJ128" i="1"/>
  <c r="FH128" i="1"/>
  <c r="FF128" i="1"/>
  <c r="FD128" i="1"/>
  <c r="FB128" i="1"/>
  <c r="EZ128" i="1"/>
  <c r="EX128" i="1"/>
  <c r="EV128" i="1"/>
  <c r="ET128" i="1"/>
  <c r="ER128" i="1"/>
  <c r="EP128" i="1"/>
  <c r="EN128" i="1"/>
  <c r="EL128" i="1"/>
  <c r="EJ128" i="1"/>
  <c r="EH128" i="1"/>
  <c r="EF128" i="1"/>
  <c r="ED128" i="1"/>
  <c r="EB128" i="1"/>
  <c r="DZ128" i="1"/>
  <c r="DX128" i="1"/>
  <c r="DV128" i="1"/>
  <c r="DT128" i="1"/>
  <c r="DR128" i="1"/>
  <c r="DP128" i="1"/>
  <c r="DN128" i="1"/>
  <c r="DL128" i="1"/>
  <c r="DJ128" i="1"/>
  <c r="DH128" i="1"/>
  <c r="DF128" i="1"/>
  <c r="DD128" i="1"/>
  <c r="DB128" i="1"/>
  <c r="CZ128" i="1"/>
  <c r="CX128" i="1"/>
  <c r="CV128" i="1"/>
  <c r="CT128" i="1"/>
  <c r="CR128" i="1"/>
  <c r="CP128" i="1"/>
  <c r="CN128" i="1"/>
  <c r="CL128" i="1"/>
  <c r="CJ128" i="1"/>
  <c r="CH128" i="1"/>
  <c r="CF128" i="1"/>
  <c r="CD128" i="1"/>
  <c r="CB128" i="1"/>
  <c r="BZ128" i="1"/>
  <c r="BX128" i="1"/>
  <c r="BV128" i="1"/>
  <c r="BT128" i="1"/>
  <c r="BR128" i="1"/>
  <c r="BP128" i="1"/>
  <c r="BN128" i="1"/>
  <c r="BL128" i="1"/>
  <c r="BJ128" i="1"/>
  <c r="BH128" i="1"/>
  <c r="BF128" i="1"/>
  <c r="BD128" i="1"/>
  <c r="BB128" i="1"/>
  <c r="AZ128" i="1"/>
  <c r="AX128" i="1"/>
  <c r="AV128" i="1"/>
  <c r="AT128" i="1"/>
  <c r="AR128" i="1"/>
  <c r="AP128" i="1"/>
  <c r="AN128" i="1"/>
  <c r="AL128" i="1"/>
  <c r="AJ128" i="1"/>
  <c r="AH128" i="1"/>
  <c r="AF128" i="1"/>
  <c r="AD128" i="1"/>
  <c r="AB128" i="1"/>
  <c r="Z128" i="1"/>
  <c r="X128" i="1"/>
  <c r="V128" i="1"/>
  <c r="T128" i="1"/>
  <c r="R128" i="1"/>
  <c r="P128" i="1"/>
  <c r="N128" i="1"/>
  <c r="L128" i="1"/>
  <c r="J128" i="1"/>
  <c r="H128" i="1"/>
  <c r="F128" i="1"/>
  <c r="NM126" i="1"/>
  <c r="NK126" i="1"/>
  <c r="NI126" i="1"/>
  <c r="NG126" i="1"/>
  <c r="NE126" i="1"/>
  <c r="NC126" i="1"/>
  <c r="NA126" i="1"/>
  <c r="MY126" i="1"/>
  <c r="MW126" i="1"/>
  <c r="MU126" i="1"/>
  <c r="MS126" i="1"/>
  <c r="MQ126" i="1"/>
  <c r="MO126" i="1"/>
  <c r="MM126" i="1"/>
  <c r="MK126" i="1"/>
  <c r="MI126" i="1"/>
  <c r="MG126" i="1"/>
  <c r="ME126" i="1"/>
  <c r="MC126" i="1"/>
  <c r="MA126" i="1"/>
  <c r="LY126" i="1"/>
  <c r="LW126" i="1"/>
  <c r="LU126" i="1"/>
  <c r="LS126" i="1"/>
  <c r="LQ126" i="1"/>
  <c r="LO126" i="1"/>
  <c r="LM126" i="1"/>
  <c r="LK126" i="1"/>
  <c r="LI126" i="1"/>
  <c r="LG126" i="1"/>
  <c r="LE126" i="1"/>
  <c r="LC126" i="1"/>
  <c r="LA126" i="1"/>
  <c r="KY126" i="1"/>
  <c r="KW126" i="1"/>
  <c r="KU126" i="1"/>
  <c r="KS126" i="1"/>
  <c r="KQ126" i="1"/>
  <c r="KO126" i="1"/>
  <c r="KM126" i="1"/>
  <c r="KK126" i="1"/>
  <c r="KI126" i="1"/>
  <c r="KG126" i="1"/>
  <c r="KE126" i="1"/>
  <c r="KC126" i="1"/>
  <c r="KA126" i="1"/>
  <c r="JY126" i="1"/>
  <c r="JW126" i="1"/>
  <c r="JU126" i="1"/>
  <c r="JS126" i="1"/>
  <c r="JQ126" i="1"/>
  <c r="JO126" i="1"/>
  <c r="JM126" i="1"/>
  <c r="JK126" i="1"/>
  <c r="JI126" i="1"/>
  <c r="JG126" i="1"/>
  <c r="JE126" i="1"/>
  <c r="JC126" i="1"/>
  <c r="JA126" i="1"/>
  <c r="IY126" i="1"/>
  <c r="IW126" i="1"/>
  <c r="IU126" i="1"/>
  <c r="IS126" i="1"/>
  <c r="IQ126" i="1"/>
  <c r="IO126" i="1"/>
  <c r="IM126" i="1"/>
  <c r="IK126" i="1"/>
  <c r="II126" i="1"/>
  <c r="IG126" i="1"/>
  <c r="IE126" i="1"/>
  <c r="IC126" i="1"/>
  <c r="IA126" i="1"/>
  <c r="HY126" i="1"/>
  <c r="HW126" i="1"/>
  <c r="HU126" i="1"/>
  <c r="HS126" i="1"/>
  <c r="HQ126" i="1"/>
  <c r="HO126" i="1"/>
  <c r="HM126" i="1"/>
  <c r="HK126" i="1"/>
  <c r="HI126" i="1"/>
  <c r="HG126" i="1"/>
  <c r="HE126" i="1"/>
  <c r="HC126" i="1"/>
  <c r="HA126" i="1"/>
  <c r="GY126" i="1"/>
  <c r="GW126" i="1"/>
  <c r="GU126" i="1"/>
  <c r="GS126" i="1"/>
  <c r="GQ126" i="1"/>
  <c r="GO126" i="1"/>
  <c r="GM126" i="1"/>
  <c r="GK126" i="1"/>
  <c r="GI126" i="1"/>
  <c r="GG126" i="1"/>
  <c r="GE126" i="1"/>
  <c r="GC126" i="1"/>
  <c r="GA126" i="1"/>
  <c r="FY126" i="1"/>
  <c r="FW126" i="1"/>
  <c r="FU126" i="1"/>
  <c r="FS126" i="1"/>
  <c r="FQ126" i="1"/>
  <c r="FO126" i="1"/>
  <c r="FM126" i="1"/>
  <c r="FK126" i="1"/>
  <c r="FI126" i="1"/>
  <c r="FG126" i="1"/>
  <c r="FE126" i="1"/>
  <c r="FC126" i="1"/>
  <c r="FA126" i="1"/>
  <c r="EY126" i="1"/>
  <c r="EW126" i="1"/>
  <c r="EU126" i="1"/>
  <c r="ES126" i="1"/>
  <c r="EQ126" i="1"/>
  <c r="EO126" i="1"/>
  <c r="EM126" i="1"/>
  <c r="EK126" i="1"/>
  <c r="EI126" i="1"/>
  <c r="EG126" i="1"/>
  <c r="EE126" i="1"/>
  <c r="EC126" i="1"/>
  <c r="EA126" i="1"/>
  <c r="DY126" i="1"/>
  <c r="DW126" i="1"/>
  <c r="DU126" i="1"/>
  <c r="DS126" i="1"/>
  <c r="DQ126" i="1"/>
  <c r="DO126" i="1"/>
  <c r="DM126" i="1"/>
  <c r="DK126" i="1"/>
  <c r="DI126" i="1"/>
  <c r="DG126" i="1"/>
  <c r="DE126" i="1"/>
  <c r="DC126" i="1"/>
  <c r="DA126" i="1"/>
  <c r="CY126" i="1"/>
  <c r="CW126" i="1"/>
  <c r="CU126" i="1"/>
  <c r="CS126" i="1"/>
  <c r="CQ126" i="1"/>
  <c r="CO126" i="1"/>
  <c r="CM126" i="1"/>
  <c r="CK126" i="1"/>
  <c r="CI126" i="1"/>
  <c r="CG126" i="1"/>
  <c r="CE126" i="1"/>
  <c r="CC126" i="1"/>
  <c r="CA126" i="1"/>
  <c r="BY126" i="1"/>
  <c r="BW126" i="1"/>
  <c r="BU126" i="1"/>
  <c r="BS126" i="1"/>
  <c r="BQ126" i="1"/>
  <c r="BO126" i="1"/>
  <c r="BM126" i="1"/>
  <c r="BK126" i="1"/>
  <c r="BI126" i="1"/>
  <c r="BG126" i="1"/>
  <c r="BE126" i="1"/>
  <c r="BC126" i="1"/>
  <c r="BA126" i="1"/>
  <c r="AY126" i="1"/>
  <c r="AW126" i="1"/>
  <c r="AU126" i="1"/>
  <c r="AS126" i="1"/>
  <c r="AQ126" i="1"/>
  <c r="AO126" i="1"/>
  <c r="AM126" i="1"/>
  <c r="AK126" i="1"/>
  <c r="AI126" i="1"/>
  <c r="AG126" i="1"/>
  <c r="AE126" i="1"/>
  <c r="AC126" i="1"/>
  <c r="AA126" i="1"/>
  <c r="Y126" i="1"/>
  <c r="W126" i="1"/>
  <c r="U126" i="1"/>
  <c r="S126" i="1"/>
  <c r="Q126" i="1"/>
  <c r="O126" i="1"/>
  <c r="M126" i="1"/>
  <c r="K126" i="1"/>
  <c r="I126" i="1"/>
  <c r="G126" i="1"/>
  <c r="NN126" i="1"/>
  <c r="NL126" i="1"/>
  <c r="NJ126" i="1"/>
  <c r="NH126" i="1"/>
  <c r="NF126" i="1"/>
  <c r="ND126" i="1"/>
  <c r="NB126" i="1"/>
  <c r="MZ126" i="1"/>
  <c r="MX126" i="1"/>
  <c r="MV126" i="1"/>
  <c r="MT126" i="1"/>
  <c r="MR126" i="1"/>
  <c r="MP126" i="1"/>
  <c r="MN126" i="1"/>
  <c r="ML126" i="1"/>
  <c r="MJ126" i="1"/>
  <c r="MH126" i="1"/>
  <c r="MF126" i="1"/>
  <c r="MD126" i="1"/>
  <c r="MB126" i="1"/>
  <c r="LZ126" i="1"/>
  <c r="LX126" i="1"/>
  <c r="LV126" i="1"/>
  <c r="LT126" i="1"/>
  <c r="LR126" i="1"/>
  <c r="LP126" i="1"/>
  <c r="LN126" i="1"/>
  <c r="LL126" i="1"/>
  <c r="LJ126" i="1"/>
  <c r="LH126" i="1"/>
  <c r="LF126" i="1"/>
  <c r="LD126" i="1"/>
  <c r="LB126" i="1"/>
  <c r="KZ126" i="1"/>
  <c r="KX126" i="1"/>
  <c r="KV126" i="1"/>
  <c r="KT126" i="1"/>
  <c r="KR126" i="1"/>
  <c r="KP126" i="1"/>
  <c r="KN126" i="1"/>
  <c r="KL126" i="1"/>
  <c r="KJ126" i="1"/>
  <c r="KH126" i="1"/>
  <c r="KF126" i="1"/>
  <c r="KD126" i="1"/>
  <c r="KB126" i="1"/>
  <c r="JZ126" i="1"/>
  <c r="JX126" i="1"/>
  <c r="JV126" i="1"/>
  <c r="JT126" i="1"/>
  <c r="JR126" i="1"/>
  <c r="JP126" i="1"/>
  <c r="JN126" i="1"/>
  <c r="JL126" i="1"/>
  <c r="JJ126" i="1"/>
  <c r="JH126" i="1"/>
  <c r="JF126" i="1"/>
  <c r="JD126" i="1"/>
  <c r="JB126" i="1"/>
  <c r="IZ126" i="1"/>
  <c r="IX126" i="1"/>
  <c r="IV126" i="1"/>
  <c r="IT126" i="1"/>
  <c r="IR126" i="1"/>
  <c r="IP126" i="1"/>
  <c r="IN126" i="1"/>
  <c r="IL126" i="1"/>
  <c r="IJ126" i="1"/>
  <c r="IH126" i="1"/>
  <c r="IF126" i="1"/>
  <c r="ID126" i="1"/>
  <c r="IB126" i="1"/>
  <c r="HZ126" i="1"/>
  <c r="HX126" i="1"/>
  <c r="HV126" i="1"/>
  <c r="HT126" i="1"/>
  <c r="HR126" i="1"/>
  <c r="HP126" i="1"/>
  <c r="HN126" i="1"/>
  <c r="HL126" i="1"/>
  <c r="HJ126" i="1"/>
  <c r="HH126" i="1"/>
  <c r="HF126" i="1"/>
  <c r="HD126" i="1"/>
  <c r="HB126" i="1"/>
  <c r="GZ126" i="1"/>
  <c r="GX126" i="1"/>
  <c r="GV126" i="1"/>
  <c r="GT126" i="1"/>
  <c r="GR126" i="1"/>
  <c r="GP126" i="1"/>
  <c r="GN126" i="1"/>
  <c r="GL126" i="1"/>
  <c r="GJ126" i="1"/>
  <c r="GH126" i="1"/>
  <c r="GF126" i="1"/>
  <c r="GD126" i="1"/>
  <c r="GB126" i="1"/>
  <c r="FZ126" i="1"/>
  <c r="FX126" i="1"/>
  <c r="FV126" i="1"/>
  <c r="FT126" i="1"/>
  <c r="FR126" i="1"/>
  <c r="FP126" i="1"/>
  <c r="FN126" i="1"/>
  <c r="FL126" i="1"/>
  <c r="FJ126" i="1"/>
  <c r="FH126" i="1"/>
  <c r="FF126" i="1"/>
  <c r="FD126" i="1"/>
  <c r="FB126" i="1"/>
  <c r="EZ126" i="1"/>
  <c r="EX126" i="1"/>
  <c r="EV126" i="1"/>
  <c r="ET126" i="1"/>
  <c r="ER126" i="1"/>
  <c r="EP126" i="1"/>
  <c r="EN126" i="1"/>
  <c r="EL126" i="1"/>
  <c r="EJ126" i="1"/>
  <c r="EH126" i="1"/>
  <c r="EF126" i="1"/>
  <c r="ED126" i="1"/>
  <c r="EB126" i="1"/>
  <c r="DZ126" i="1"/>
  <c r="DX126" i="1"/>
  <c r="DV126" i="1"/>
  <c r="DT126" i="1"/>
  <c r="DR126" i="1"/>
  <c r="DP126" i="1"/>
  <c r="DN126" i="1"/>
  <c r="DL126" i="1"/>
  <c r="DJ126" i="1"/>
  <c r="DH126" i="1"/>
  <c r="DF126" i="1"/>
  <c r="DD126" i="1"/>
  <c r="DB126" i="1"/>
  <c r="CZ126" i="1"/>
  <c r="CX126" i="1"/>
  <c r="CV126" i="1"/>
  <c r="CT126" i="1"/>
  <c r="CR126" i="1"/>
  <c r="CP126" i="1"/>
  <c r="CN126" i="1"/>
  <c r="CL126" i="1"/>
  <c r="CJ126" i="1"/>
  <c r="CH126" i="1"/>
  <c r="CF126" i="1"/>
  <c r="CD126" i="1"/>
  <c r="CB126" i="1"/>
  <c r="BZ126" i="1"/>
  <c r="BX126" i="1"/>
  <c r="BV126" i="1"/>
  <c r="BT126" i="1"/>
  <c r="BR126" i="1"/>
  <c r="BP126" i="1"/>
  <c r="BN126" i="1"/>
  <c r="BL126" i="1"/>
  <c r="BJ126" i="1"/>
  <c r="BH126" i="1"/>
  <c r="BF126" i="1"/>
  <c r="BD126" i="1"/>
  <c r="BB126" i="1"/>
  <c r="AZ126" i="1"/>
  <c r="AX126" i="1"/>
  <c r="AV126" i="1"/>
  <c r="AT126" i="1"/>
  <c r="AR126" i="1"/>
  <c r="AP126" i="1"/>
  <c r="AN126" i="1"/>
  <c r="AL126" i="1"/>
  <c r="AJ126" i="1"/>
  <c r="AH126" i="1"/>
  <c r="AF126" i="1"/>
  <c r="AD126" i="1"/>
  <c r="AB126" i="1"/>
  <c r="Z126" i="1"/>
  <c r="X126" i="1"/>
  <c r="V126" i="1"/>
  <c r="T126" i="1"/>
  <c r="R126" i="1"/>
  <c r="P126" i="1"/>
  <c r="N126" i="1"/>
  <c r="L126" i="1"/>
  <c r="J126" i="1"/>
  <c r="H126" i="1"/>
  <c r="F126" i="1"/>
  <c r="NM124" i="1"/>
  <c r="NK124" i="1"/>
  <c r="NI124" i="1"/>
  <c r="NG124" i="1"/>
  <c r="NE124" i="1"/>
  <c r="NC124" i="1"/>
  <c r="NA124" i="1"/>
  <c r="MY124" i="1"/>
  <c r="MW124" i="1"/>
  <c r="MU124" i="1"/>
  <c r="MS124" i="1"/>
  <c r="MQ124" i="1"/>
  <c r="MO124" i="1"/>
  <c r="MM124" i="1"/>
  <c r="MK124" i="1"/>
  <c r="MI124" i="1"/>
  <c r="MG124" i="1"/>
  <c r="ME124" i="1"/>
  <c r="MC124" i="1"/>
  <c r="MA124" i="1"/>
  <c r="LY124" i="1"/>
  <c r="LW124" i="1"/>
  <c r="LU124" i="1"/>
  <c r="LS124" i="1"/>
  <c r="LQ124" i="1"/>
  <c r="LO124" i="1"/>
  <c r="LM124" i="1"/>
  <c r="LK124" i="1"/>
  <c r="LI124" i="1"/>
  <c r="LG124" i="1"/>
  <c r="LE124" i="1"/>
  <c r="LC124" i="1"/>
  <c r="LA124" i="1"/>
  <c r="KY124" i="1"/>
  <c r="KW124" i="1"/>
  <c r="KU124" i="1"/>
  <c r="KS124" i="1"/>
  <c r="KQ124" i="1"/>
  <c r="KO124" i="1"/>
  <c r="KM124" i="1"/>
  <c r="KK124" i="1"/>
  <c r="KI124" i="1"/>
  <c r="KG124" i="1"/>
  <c r="KE124" i="1"/>
  <c r="KC124" i="1"/>
  <c r="KA124" i="1"/>
  <c r="JY124" i="1"/>
  <c r="JW124" i="1"/>
  <c r="JU124" i="1"/>
  <c r="JS124" i="1"/>
  <c r="JQ124" i="1"/>
  <c r="JO124" i="1"/>
  <c r="JM124" i="1"/>
  <c r="JK124" i="1"/>
  <c r="JI124" i="1"/>
  <c r="JG124" i="1"/>
  <c r="JE124" i="1"/>
  <c r="JC124" i="1"/>
  <c r="JA124" i="1"/>
  <c r="IY124" i="1"/>
  <c r="IW124" i="1"/>
  <c r="IU124" i="1"/>
  <c r="IS124" i="1"/>
  <c r="IQ124" i="1"/>
  <c r="IO124" i="1"/>
  <c r="IM124" i="1"/>
  <c r="IK124" i="1"/>
  <c r="II124" i="1"/>
  <c r="IG124" i="1"/>
  <c r="IE124" i="1"/>
  <c r="IC124" i="1"/>
  <c r="IA124" i="1"/>
  <c r="HY124" i="1"/>
  <c r="HW124" i="1"/>
  <c r="HU124" i="1"/>
  <c r="HS124" i="1"/>
  <c r="HQ124" i="1"/>
  <c r="HO124" i="1"/>
  <c r="HM124" i="1"/>
  <c r="HK124" i="1"/>
  <c r="HI124" i="1"/>
  <c r="HG124" i="1"/>
  <c r="HE124" i="1"/>
  <c r="HC124" i="1"/>
  <c r="HA124" i="1"/>
  <c r="GY124" i="1"/>
  <c r="GW124" i="1"/>
  <c r="GU124" i="1"/>
  <c r="GS124" i="1"/>
  <c r="GQ124" i="1"/>
  <c r="GO124" i="1"/>
  <c r="GM124" i="1"/>
  <c r="GK124" i="1"/>
  <c r="GI124" i="1"/>
  <c r="GG124" i="1"/>
  <c r="GE124" i="1"/>
  <c r="GC124" i="1"/>
  <c r="GA124" i="1"/>
  <c r="FY124" i="1"/>
  <c r="FW124" i="1"/>
  <c r="FU124" i="1"/>
  <c r="FS124" i="1"/>
  <c r="FQ124" i="1"/>
  <c r="FO124" i="1"/>
  <c r="FM124" i="1"/>
  <c r="FK124" i="1"/>
  <c r="FI124" i="1"/>
  <c r="FG124" i="1"/>
  <c r="FE124" i="1"/>
  <c r="FC124" i="1"/>
  <c r="FA124" i="1"/>
  <c r="EY124" i="1"/>
  <c r="EW124" i="1"/>
  <c r="EU124" i="1"/>
  <c r="ES124" i="1"/>
  <c r="EQ124" i="1"/>
  <c r="EO124" i="1"/>
  <c r="EM124" i="1"/>
  <c r="EK124" i="1"/>
  <c r="EI124" i="1"/>
  <c r="EG124" i="1"/>
  <c r="EE124" i="1"/>
  <c r="EC124" i="1"/>
  <c r="EA124" i="1"/>
  <c r="DY124" i="1"/>
  <c r="DW124" i="1"/>
  <c r="DU124" i="1"/>
  <c r="DS124" i="1"/>
  <c r="DQ124" i="1"/>
  <c r="DO124" i="1"/>
  <c r="DM124" i="1"/>
  <c r="DK124" i="1"/>
  <c r="DI124" i="1"/>
  <c r="DG124" i="1"/>
  <c r="DE124" i="1"/>
  <c r="DC124" i="1"/>
  <c r="DA124" i="1"/>
  <c r="CY124" i="1"/>
  <c r="CW124" i="1"/>
  <c r="CU124" i="1"/>
  <c r="CS124" i="1"/>
  <c r="CQ124" i="1"/>
  <c r="CO124" i="1"/>
  <c r="CM124" i="1"/>
  <c r="CK124" i="1"/>
  <c r="CI124" i="1"/>
  <c r="CG124" i="1"/>
  <c r="CE124" i="1"/>
  <c r="CC124" i="1"/>
  <c r="CA124" i="1"/>
  <c r="BY124" i="1"/>
  <c r="BW124" i="1"/>
  <c r="BU124" i="1"/>
  <c r="BS124" i="1"/>
  <c r="BQ124" i="1"/>
  <c r="BO124" i="1"/>
  <c r="BM124" i="1"/>
  <c r="BK124" i="1"/>
  <c r="BI124" i="1"/>
  <c r="BG124" i="1"/>
  <c r="BE124" i="1"/>
  <c r="BC124" i="1"/>
  <c r="BA124" i="1"/>
  <c r="AY124" i="1"/>
  <c r="AW124" i="1"/>
  <c r="AU124" i="1"/>
  <c r="AS124" i="1"/>
  <c r="AQ124" i="1"/>
  <c r="AO124" i="1"/>
  <c r="AM124" i="1"/>
  <c r="AK124" i="1"/>
  <c r="AI124" i="1"/>
  <c r="AG124" i="1"/>
  <c r="AE124" i="1"/>
  <c r="AC124" i="1"/>
  <c r="AA124" i="1"/>
  <c r="Y124" i="1"/>
  <c r="W124" i="1"/>
  <c r="U124" i="1"/>
  <c r="S124" i="1"/>
  <c r="Q124" i="1"/>
  <c r="O124" i="1"/>
  <c r="M124" i="1"/>
  <c r="K124" i="1"/>
  <c r="I124" i="1"/>
  <c r="G124" i="1"/>
  <c r="NN124" i="1"/>
  <c r="NL124" i="1"/>
  <c r="NJ124" i="1"/>
  <c r="NH124" i="1"/>
  <c r="NF124" i="1"/>
  <c r="ND124" i="1"/>
  <c r="NB124" i="1"/>
  <c r="MZ124" i="1"/>
  <c r="MX124" i="1"/>
  <c r="MV124" i="1"/>
  <c r="MT124" i="1"/>
  <c r="MR124" i="1"/>
  <c r="MP124" i="1"/>
  <c r="MN124" i="1"/>
  <c r="ML124" i="1"/>
  <c r="MJ124" i="1"/>
  <c r="MH124" i="1"/>
  <c r="MF124" i="1"/>
  <c r="MD124" i="1"/>
  <c r="MB124" i="1"/>
  <c r="LZ124" i="1"/>
  <c r="LX124" i="1"/>
  <c r="LV124" i="1"/>
  <c r="LT124" i="1"/>
  <c r="LR124" i="1"/>
  <c r="LP124" i="1"/>
  <c r="LN124" i="1"/>
  <c r="LL124" i="1"/>
  <c r="LJ124" i="1"/>
  <c r="LH124" i="1"/>
  <c r="LF124" i="1"/>
  <c r="LD124" i="1"/>
  <c r="LB124" i="1"/>
  <c r="KZ124" i="1"/>
  <c r="KX124" i="1"/>
  <c r="KV124" i="1"/>
  <c r="KT124" i="1"/>
  <c r="KR124" i="1"/>
  <c r="KP124" i="1"/>
  <c r="KN124" i="1"/>
  <c r="KL124" i="1"/>
  <c r="KJ124" i="1"/>
  <c r="KH124" i="1"/>
  <c r="KF124" i="1"/>
  <c r="KD124" i="1"/>
  <c r="KB124" i="1"/>
  <c r="JZ124" i="1"/>
  <c r="JX124" i="1"/>
  <c r="JV124" i="1"/>
  <c r="JT124" i="1"/>
  <c r="JR124" i="1"/>
  <c r="JP124" i="1"/>
  <c r="JN124" i="1"/>
  <c r="JL124" i="1"/>
  <c r="JJ124" i="1"/>
  <c r="JH124" i="1"/>
  <c r="JF124" i="1"/>
  <c r="JD124" i="1"/>
  <c r="JB124" i="1"/>
  <c r="IZ124" i="1"/>
  <c r="IX124" i="1"/>
  <c r="IV124" i="1"/>
  <c r="IT124" i="1"/>
  <c r="IR124" i="1"/>
  <c r="IP124" i="1"/>
  <c r="IN124" i="1"/>
  <c r="IL124" i="1"/>
  <c r="IJ124" i="1"/>
  <c r="IH124" i="1"/>
  <c r="IF124" i="1"/>
  <c r="ID124" i="1"/>
  <c r="IB124" i="1"/>
  <c r="HZ124" i="1"/>
  <c r="HX124" i="1"/>
  <c r="HV124" i="1"/>
  <c r="HT124" i="1"/>
  <c r="HR124" i="1"/>
  <c r="HP124" i="1"/>
  <c r="HN124" i="1"/>
  <c r="HL124" i="1"/>
  <c r="HJ124" i="1"/>
  <c r="HH124" i="1"/>
  <c r="HF124" i="1"/>
  <c r="HD124" i="1"/>
  <c r="HB124" i="1"/>
  <c r="GZ124" i="1"/>
  <c r="GX124" i="1"/>
  <c r="GV124" i="1"/>
  <c r="GT124" i="1"/>
  <c r="GR124" i="1"/>
  <c r="GP124" i="1"/>
  <c r="GN124" i="1"/>
  <c r="GL124" i="1"/>
  <c r="GJ124" i="1"/>
  <c r="GH124" i="1"/>
  <c r="GF124" i="1"/>
  <c r="GD124" i="1"/>
  <c r="GB124" i="1"/>
  <c r="FZ124" i="1"/>
  <c r="FX124" i="1"/>
  <c r="FV124" i="1"/>
  <c r="FT124" i="1"/>
  <c r="FR124" i="1"/>
  <c r="FP124" i="1"/>
  <c r="FN124" i="1"/>
  <c r="FL124" i="1"/>
  <c r="FJ124" i="1"/>
  <c r="FH124" i="1"/>
  <c r="FF124" i="1"/>
  <c r="FD124" i="1"/>
  <c r="FB124" i="1"/>
  <c r="EZ124" i="1"/>
  <c r="EX124" i="1"/>
  <c r="EV124" i="1"/>
  <c r="ET124" i="1"/>
  <c r="ER124" i="1"/>
  <c r="EP124" i="1"/>
  <c r="EN124" i="1"/>
  <c r="EL124" i="1"/>
  <c r="EJ124" i="1"/>
  <c r="EH124" i="1"/>
  <c r="EF124" i="1"/>
  <c r="ED124" i="1"/>
  <c r="EB124" i="1"/>
  <c r="DZ124" i="1"/>
  <c r="DX124" i="1"/>
  <c r="DV124" i="1"/>
  <c r="DT124" i="1"/>
  <c r="DR124" i="1"/>
  <c r="DP124" i="1"/>
  <c r="DN124" i="1"/>
  <c r="DL124" i="1"/>
  <c r="DJ124" i="1"/>
  <c r="DH124" i="1"/>
  <c r="DF124" i="1"/>
  <c r="DD124" i="1"/>
  <c r="DB124" i="1"/>
  <c r="CZ124" i="1"/>
  <c r="CX124" i="1"/>
  <c r="CV124" i="1"/>
  <c r="CT124" i="1"/>
  <c r="CR124" i="1"/>
  <c r="CP124" i="1"/>
  <c r="CN124" i="1"/>
  <c r="CL124" i="1"/>
  <c r="CJ124" i="1"/>
  <c r="CH124" i="1"/>
  <c r="CF124" i="1"/>
  <c r="CD124" i="1"/>
  <c r="CB124" i="1"/>
  <c r="BZ124" i="1"/>
  <c r="BX124" i="1"/>
  <c r="BV124" i="1"/>
  <c r="BT124" i="1"/>
  <c r="BR124" i="1"/>
  <c r="BP124" i="1"/>
  <c r="BN124" i="1"/>
  <c r="BL124" i="1"/>
  <c r="BJ124" i="1"/>
  <c r="BH124" i="1"/>
  <c r="BF124" i="1"/>
  <c r="BD124" i="1"/>
  <c r="BB124" i="1"/>
  <c r="AZ124" i="1"/>
  <c r="AX124" i="1"/>
  <c r="AV124" i="1"/>
  <c r="AT124" i="1"/>
  <c r="AR124" i="1"/>
  <c r="AP124" i="1"/>
  <c r="AN124" i="1"/>
  <c r="AL124" i="1"/>
  <c r="AJ124" i="1"/>
  <c r="AH124" i="1"/>
  <c r="AF124" i="1"/>
  <c r="AD124" i="1"/>
  <c r="AB124" i="1"/>
  <c r="Z124" i="1"/>
  <c r="X124" i="1"/>
  <c r="V124" i="1"/>
  <c r="T124" i="1"/>
  <c r="R124" i="1"/>
  <c r="P124" i="1"/>
  <c r="N124" i="1"/>
  <c r="L124" i="1"/>
  <c r="J124" i="1"/>
  <c r="H124" i="1"/>
  <c r="F124" i="1"/>
  <c r="NM122" i="1"/>
  <c r="NK122" i="1"/>
  <c r="NI122" i="1"/>
  <c r="NG122" i="1"/>
  <c r="NE122" i="1"/>
  <c r="NC122" i="1"/>
  <c r="NA122" i="1"/>
  <c r="MY122" i="1"/>
  <c r="MW122" i="1"/>
  <c r="MU122" i="1"/>
  <c r="MS122" i="1"/>
  <c r="MQ122" i="1"/>
  <c r="MO122" i="1"/>
  <c r="MM122" i="1"/>
  <c r="MK122" i="1"/>
  <c r="MI122" i="1"/>
  <c r="MG122" i="1"/>
  <c r="ME122" i="1"/>
  <c r="MC122" i="1"/>
  <c r="MA122" i="1"/>
  <c r="LY122" i="1"/>
  <c r="LW122" i="1"/>
  <c r="LU122" i="1"/>
  <c r="LS122" i="1"/>
  <c r="LQ122" i="1"/>
  <c r="LO122" i="1"/>
  <c r="LM122" i="1"/>
  <c r="LK122" i="1"/>
  <c r="LI122" i="1"/>
  <c r="LG122" i="1"/>
  <c r="LE122" i="1"/>
  <c r="LC122" i="1"/>
  <c r="LA122" i="1"/>
  <c r="KY122" i="1"/>
  <c r="KW122" i="1"/>
  <c r="KU122" i="1"/>
  <c r="KS122" i="1"/>
  <c r="KQ122" i="1"/>
  <c r="KO122" i="1"/>
  <c r="KM122" i="1"/>
  <c r="KK122" i="1"/>
  <c r="KI122" i="1"/>
  <c r="KG122" i="1"/>
  <c r="KE122" i="1"/>
  <c r="KC122" i="1"/>
  <c r="KA122" i="1"/>
  <c r="JY122" i="1"/>
  <c r="JW122" i="1"/>
  <c r="JU122" i="1"/>
  <c r="JS122" i="1"/>
  <c r="JQ122" i="1"/>
  <c r="JO122" i="1"/>
  <c r="JM122" i="1"/>
  <c r="JK122" i="1"/>
  <c r="JI122" i="1"/>
  <c r="JG122" i="1"/>
  <c r="JE122" i="1"/>
  <c r="JC122" i="1"/>
  <c r="JA122" i="1"/>
  <c r="IY122" i="1"/>
  <c r="IW122" i="1"/>
  <c r="IU122" i="1"/>
  <c r="IS122" i="1"/>
  <c r="IQ122" i="1"/>
  <c r="IO122" i="1"/>
  <c r="IM122" i="1"/>
  <c r="IK122" i="1"/>
  <c r="II122" i="1"/>
  <c r="IG122" i="1"/>
  <c r="IE122" i="1"/>
  <c r="IC122" i="1"/>
  <c r="IA122" i="1"/>
  <c r="HY122" i="1"/>
  <c r="HW122" i="1"/>
  <c r="HU122" i="1"/>
  <c r="HS122" i="1"/>
  <c r="HQ122" i="1"/>
  <c r="HO122" i="1"/>
  <c r="HM122" i="1"/>
  <c r="HK122" i="1"/>
  <c r="HI122" i="1"/>
  <c r="HG122" i="1"/>
  <c r="HE122" i="1"/>
  <c r="HC122" i="1"/>
  <c r="HA122" i="1"/>
  <c r="GY122" i="1"/>
  <c r="GW122" i="1"/>
  <c r="GU122" i="1"/>
  <c r="GS122" i="1"/>
  <c r="GQ122" i="1"/>
  <c r="GO122" i="1"/>
  <c r="GM122" i="1"/>
  <c r="GK122" i="1"/>
  <c r="GI122" i="1"/>
  <c r="GG122" i="1"/>
  <c r="GE122" i="1"/>
  <c r="GC122" i="1"/>
  <c r="GA122" i="1"/>
  <c r="FY122" i="1"/>
  <c r="FW122" i="1"/>
  <c r="FU122" i="1"/>
  <c r="FS122" i="1"/>
  <c r="FQ122" i="1"/>
  <c r="FO122" i="1"/>
  <c r="FM122" i="1"/>
  <c r="FK122" i="1"/>
  <c r="FI122" i="1"/>
  <c r="FG122" i="1"/>
  <c r="FE122" i="1"/>
  <c r="FC122" i="1"/>
  <c r="FA122" i="1"/>
  <c r="EY122" i="1"/>
  <c r="EW122" i="1"/>
  <c r="EU122" i="1"/>
  <c r="ES122" i="1"/>
  <c r="EQ122" i="1"/>
  <c r="EO122" i="1"/>
  <c r="EM122" i="1"/>
  <c r="EK122" i="1"/>
  <c r="EI122" i="1"/>
  <c r="EG122" i="1"/>
  <c r="EE122" i="1"/>
  <c r="EC122" i="1"/>
  <c r="EA122" i="1"/>
  <c r="DY122" i="1"/>
  <c r="DW122" i="1"/>
  <c r="DU122" i="1"/>
  <c r="DS122" i="1"/>
  <c r="DQ122" i="1"/>
  <c r="DO122" i="1"/>
  <c r="DM122" i="1"/>
  <c r="DK122" i="1"/>
  <c r="DI122" i="1"/>
  <c r="DG122" i="1"/>
  <c r="DE122" i="1"/>
  <c r="DC122" i="1"/>
  <c r="DA122" i="1"/>
  <c r="CY122" i="1"/>
  <c r="CW122" i="1"/>
  <c r="CU122" i="1"/>
  <c r="CS122" i="1"/>
  <c r="CQ122" i="1"/>
  <c r="CO122" i="1"/>
  <c r="CM122" i="1"/>
  <c r="CK122" i="1"/>
  <c r="CI122" i="1"/>
  <c r="CG122" i="1"/>
  <c r="CE122" i="1"/>
  <c r="CC122" i="1"/>
  <c r="CA122" i="1"/>
  <c r="BY122" i="1"/>
  <c r="BW122" i="1"/>
  <c r="BU122" i="1"/>
  <c r="BS122" i="1"/>
  <c r="BQ122" i="1"/>
  <c r="BO122" i="1"/>
  <c r="BM122" i="1"/>
  <c r="BK122" i="1"/>
  <c r="BI122" i="1"/>
  <c r="BG122" i="1"/>
  <c r="BE122" i="1"/>
  <c r="BC122" i="1"/>
  <c r="BA122" i="1"/>
  <c r="AY122" i="1"/>
  <c r="AW122" i="1"/>
  <c r="AU122" i="1"/>
  <c r="AS122" i="1"/>
  <c r="AQ122" i="1"/>
  <c r="AO122" i="1"/>
  <c r="AM122" i="1"/>
  <c r="AK122" i="1"/>
  <c r="AI122" i="1"/>
  <c r="AG122" i="1"/>
  <c r="AE122" i="1"/>
  <c r="AC122" i="1"/>
  <c r="AA122" i="1"/>
  <c r="Y122" i="1"/>
  <c r="W122" i="1"/>
  <c r="U122" i="1"/>
  <c r="S122" i="1"/>
  <c r="Q122" i="1"/>
  <c r="O122" i="1"/>
  <c r="M122" i="1"/>
  <c r="K122" i="1"/>
  <c r="I122" i="1"/>
  <c r="G122" i="1"/>
  <c r="NN122" i="1"/>
  <c r="NL122" i="1"/>
  <c r="NJ122" i="1"/>
  <c r="NH122" i="1"/>
  <c r="NF122" i="1"/>
  <c r="ND122" i="1"/>
  <c r="NB122" i="1"/>
  <c r="MZ122" i="1"/>
  <c r="MX122" i="1"/>
  <c r="MV122" i="1"/>
  <c r="MT122" i="1"/>
  <c r="MR122" i="1"/>
  <c r="MP122" i="1"/>
  <c r="MN122" i="1"/>
  <c r="ML122" i="1"/>
  <c r="MJ122" i="1"/>
  <c r="MH122" i="1"/>
  <c r="MF122" i="1"/>
  <c r="MD122" i="1"/>
  <c r="MB122" i="1"/>
  <c r="LZ122" i="1"/>
  <c r="LX122" i="1"/>
  <c r="LV122" i="1"/>
  <c r="LT122" i="1"/>
  <c r="LR122" i="1"/>
  <c r="LP122" i="1"/>
  <c r="LN122" i="1"/>
  <c r="LL122" i="1"/>
  <c r="LJ122" i="1"/>
  <c r="LH122" i="1"/>
  <c r="LF122" i="1"/>
  <c r="LD122" i="1"/>
  <c r="LB122" i="1"/>
  <c r="KZ122" i="1"/>
  <c r="KX122" i="1"/>
  <c r="KV122" i="1"/>
  <c r="KT122" i="1"/>
  <c r="KR122" i="1"/>
  <c r="KP122" i="1"/>
  <c r="KN122" i="1"/>
  <c r="KL122" i="1"/>
  <c r="KJ122" i="1"/>
  <c r="KH122" i="1"/>
  <c r="KF122" i="1"/>
  <c r="KD122" i="1"/>
  <c r="KB122" i="1"/>
  <c r="JZ122" i="1"/>
  <c r="JX122" i="1"/>
  <c r="JV122" i="1"/>
  <c r="JT122" i="1"/>
  <c r="JR122" i="1"/>
  <c r="JP122" i="1"/>
  <c r="JN122" i="1"/>
  <c r="JL122" i="1"/>
  <c r="JJ122" i="1"/>
  <c r="JH122" i="1"/>
  <c r="JF122" i="1"/>
  <c r="JD122" i="1"/>
  <c r="JB122" i="1"/>
  <c r="IZ122" i="1"/>
  <c r="IX122" i="1"/>
  <c r="IV122" i="1"/>
  <c r="IT122" i="1"/>
  <c r="IR122" i="1"/>
  <c r="IP122" i="1"/>
  <c r="IN122" i="1"/>
  <c r="IL122" i="1"/>
  <c r="IJ122" i="1"/>
  <c r="IH122" i="1"/>
  <c r="IF122" i="1"/>
  <c r="ID122" i="1"/>
  <c r="IB122" i="1"/>
  <c r="HZ122" i="1"/>
  <c r="HX122" i="1"/>
  <c r="HV122" i="1"/>
  <c r="HT122" i="1"/>
  <c r="HR122" i="1"/>
  <c r="HP122" i="1"/>
  <c r="HN122" i="1"/>
  <c r="HL122" i="1"/>
  <c r="HJ122" i="1"/>
  <c r="HH122" i="1"/>
  <c r="HF122" i="1"/>
  <c r="HD122" i="1"/>
  <c r="HB122" i="1"/>
  <c r="GZ122" i="1"/>
  <c r="GX122" i="1"/>
  <c r="GV122" i="1"/>
  <c r="GT122" i="1"/>
  <c r="GR122" i="1"/>
  <c r="GP122" i="1"/>
  <c r="GN122" i="1"/>
  <c r="GL122" i="1"/>
  <c r="GJ122" i="1"/>
  <c r="GH122" i="1"/>
  <c r="GF122" i="1"/>
  <c r="GD122" i="1"/>
  <c r="GB122" i="1"/>
  <c r="FZ122" i="1"/>
  <c r="FX122" i="1"/>
  <c r="FV122" i="1"/>
  <c r="FT122" i="1"/>
  <c r="FR122" i="1"/>
  <c r="FP122" i="1"/>
  <c r="FN122" i="1"/>
  <c r="FL122" i="1"/>
  <c r="FJ122" i="1"/>
  <c r="FH122" i="1"/>
  <c r="FF122" i="1"/>
  <c r="FD122" i="1"/>
  <c r="FB122" i="1"/>
  <c r="EZ122" i="1"/>
  <c r="EX122" i="1"/>
  <c r="EV122" i="1"/>
  <c r="ET122" i="1"/>
  <c r="ER122" i="1"/>
  <c r="EP122" i="1"/>
  <c r="EN122" i="1"/>
  <c r="EL122" i="1"/>
  <c r="EJ122" i="1"/>
  <c r="EH122" i="1"/>
  <c r="EF122" i="1"/>
  <c r="ED122" i="1"/>
  <c r="EB122" i="1"/>
  <c r="DZ122" i="1"/>
  <c r="DX122" i="1"/>
  <c r="DV122" i="1"/>
  <c r="DT122" i="1"/>
  <c r="DR122" i="1"/>
  <c r="DP122" i="1"/>
  <c r="DN122" i="1"/>
  <c r="DL122" i="1"/>
  <c r="DJ122" i="1"/>
  <c r="DH122" i="1"/>
  <c r="DF122" i="1"/>
  <c r="DD122" i="1"/>
  <c r="DB122" i="1"/>
  <c r="CZ122" i="1"/>
  <c r="CX122" i="1"/>
  <c r="CV122" i="1"/>
  <c r="CT122" i="1"/>
  <c r="CR122" i="1"/>
  <c r="CP122" i="1"/>
  <c r="CN122" i="1"/>
  <c r="CL122" i="1"/>
  <c r="CJ122" i="1"/>
  <c r="CH122" i="1"/>
  <c r="CF122" i="1"/>
  <c r="CD122" i="1"/>
  <c r="CB122" i="1"/>
  <c r="BZ122" i="1"/>
  <c r="BX122" i="1"/>
  <c r="BV122" i="1"/>
  <c r="BT122" i="1"/>
  <c r="BR122" i="1"/>
  <c r="BP122" i="1"/>
  <c r="BN122" i="1"/>
  <c r="BL122" i="1"/>
  <c r="BJ122" i="1"/>
  <c r="BH122" i="1"/>
  <c r="BF122" i="1"/>
  <c r="BD122" i="1"/>
  <c r="BB122" i="1"/>
  <c r="AZ122" i="1"/>
  <c r="AX122" i="1"/>
  <c r="AV122" i="1"/>
  <c r="AT122" i="1"/>
  <c r="AR122" i="1"/>
  <c r="AP122" i="1"/>
  <c r="AN122" i="1"/>
  <c r="AL122" i="1"/>
  <c r="AJ122" i="1"/>
  <c r="AH122" i="1"/>
  <c r="AF122" i="1"/>
  <c r="AD122" i="1"/>
  <c r="AB122" i="1"/>
  <c r="Z122" i="1"/>
  <c r="X122" i="1"/>
  <c r="V122" i="1"/>
  <c r="T122" i="1"/>
  <c r="R122" i="1"/>
  <c r="P122" i="1"/>
  <c r="N122" i="1"/>
  <c r="L122" i="1"/>
  <c r="J122" i="1"/>
  <c r="H122" i="1"/>
  <c r="F122" i="1"/>
  <c r="NM120" i="1"/>
  <c r="NK120" i="1"/>
  <c r="NI120" i="1"/>
  <c r="NG120" i="1"/>
  <c r="NE120" i="1"/>
  <c r="NC120" i="1"/>
  <c r="NA120" i="1"/>
  <c r="MY120" i="1"/>
  <c r="MW120" i="1"/>
  <c r="MU120" i="1"/>
  <c r="MS120" i="1"/>
  <c r="MQ120" i="1"/>
  <c r="MO120" i="1"/>
  <c r="MM120" i="1"/>
  <c r="MK120" i="1"/>
  <c r="MI120" i="1"/>
  <c r="MG120" i="1"/>
  <c r="ME120" i="1"/>
  <c r="MC120" i="1"/>
  <c r="MA120" i="1"/>
  <c r="LY120" i="1"/>
  <c r="LW120" i="1"/>
  <c r="LU120" i="1"/>
  <c r="LS120" i="1"/>
  <c r="LQ120" i="1"/>
  <c r="LO120" i="1"/>
  <c r="LM120" i="1"/>
  <c r="LK120" i="1"/>
  <c r="LI120" i="1"/>
  <c r="LG120" i="1"/>
  <c r="LE120" i="1"/>
  <c r="LC120" i="1"/>
  <c r="LA120" i="1"/>
  <c r="KY120" i="1"/>
  <c r="KW120" i="1"/>
  <c r="KU120" i="1"/>
  <c r="KS120" i="1"/>
  <c r="KQ120" i="1"/>
  <c r="KO120" i="1"/>
  <c r="KM120" i="1"/>
  <c r="KK120" i="1"/>
  <c r="KI120" i="1"/>
  <c r="KG120" i="1"/>
  <c r="KE120" i="1"/>
  <c r="KC120" i="1"/>
  <c r="KA120" i="1"/>
  <c r="JY120" i="1"/>
  <c r="JW120" i="1"/>
  <c r="JU120" i="1"/>
  <c r="JS120" i="1"/>
  <c r="JQ120" i="1"/>
  <c r="JO120" i="1"/>
  <c r="JM120" i="1"/>
  <c r="JK120" i="1"/>
  <c r="JI120" i="1"/>
  <c r="JG120" i="1"/>
  <c r="JE120" i="1"/>
  <c r="JC120" i="1"/>
  <c r="JA120" i="1"/>
  <c r="IY120" i="1"/>
  <c r="IW120" i="1"/>
  <c r="IU120" i="1"/>
  <c r="IS120" i="1"/>
  <c r="IQ120" i="1"/>
  <c r="IO120" i="1"/>
  <c r="IM120" i="1"/>
  <c r="IK120" i="1"/>
  <c r="II120" i="1"/>
  <c r="IG120" i="1"/>
  <c r="IE120" i="1"/>
  <c r="IC120" i="1"/>
  <c r="IA120" i="1"/>
  <c r="HY120" i="1"/>
  <c r="HW120" i="1"/>
  <c r="HU120" i="1"/>
  <c r="HS120" i="1"/>
  <c r="HQ120" i="1"/>
  <c r="HO120" i="1"/>
  <c r="HM120" i="1"/>
  <c r="HK120" i="1"/>
  <c r="HI120" i="1"/>
  <c r="HG120" i="1"/>
  <c r="HE120" i="1"/>
  <c r="HC120" i="1"/>
  <c r="HA120" i="1"/>
  <c r="GY120" i="1"/>
  <c r="GW120" i="1"/>
  <c r="GU120" i="1"/>
  <c r="GS120" i="1"/>
  <c r="GQ120" i="1"/>
  <c r="GO120" i="1"/>
  <c r="GM120" i="1"/>
  <c r="GK120" i="1"/>
  <c r="GI120" i="1"/>
  <c r="GG120" i="1"/>
  <c r="GE120" i="1"/>
  <c r="GC120" i="1"/>
  <c r="GA120" i="1"/>
  <c r="FY120" i="1"/>
  <c r="FW120" i="1"/>
  <c r="FU120" i="1"/>
  <c r="FS120" i="1"/>
  <c r="FQ120" i="1"/>
  <c r="FO120" i="1"/>
  <c r="FM120" i="1"/>
  <c r="FK120" i="1"/>
  <c r="FI120" i="1"/>
  <c r="FG120" i="1"/>
  <c r="FE120" i="1"/>
  <c r="FC120" i="1"/>
  <c r="FA120" i="1"/>
  <c r="EY120" i="1"/>
  <c r="EW120" i="1"/>
  <c r="EU120" i="1"/>
  <c r="ES120" i="1"/>
  <c r="EQ120" i="1"/>
  <c r="EO120" i="1"/>
  <c r="EM120" i="1"/>
  <c r="EK120" i="1"/>
  <c r="EI120" i="1"/>
  <c r="EG120" i="1"/>
  <c r="EE120" i="1"/>
  <c r="EC120" i="1"/>
  <c r="EA120" i="1"/>
  <c r="DY120" i="1"/>
  <c r="DW120" i="1"/>
  <c r="DU120" i="1"/>
  <c r="DS120" i="1"/>
  <c r="DQ120" i="1"/>
  <c r="DO120" i="1"/>
  <c r="DM120" i="1"/>
  <c r="DK120" i="1"/>
  <c r="DI120" i="1"/>
  <c r="DG120" i="1"/>
  <c r="DE120" i="1"/>
  <c r="DC120" i="1"/>
  <c r="DA120" i="1"/>
  <c r="CY120" i="1"/>
  <c r="CW120" i="1"/>
  <c r="CU120" i="1"/>
  <c r="CS120" i="1"/>
  <c r="CQ120" i="1"/>
  <c r="CO120" i="1"/>
  <c r="CM120" i="1"/>
  <c r="CK120" i="1"/>
  <c r="CI120" i="1"/>
  <c r="CG120" i="1"/>
  <c r="CE120" i="1"/>
  <c r="CC120" i="1"/>
  <c r="CA120" i="1"/>
  <c r="BY120" i="1"/>
  <c r="NN120" i="1"/>
  <c r="NL120" i="1"/>
  <c r="NJ120" i="1"/>
  <c r="NH120" i="1"/>
  <c r="NF120" i="1"/>
  <c r="ND120" i="1"/>
  <c r="NB120" i="1"/>
  <c r="MZ120" i="1"/>
  <c r="MX120" i="1"/>
  <c r="MV120" i="1"/>
  <c r="MT120" i="1"/>
  <c r="MR120" i="1"/>
  <c r="MP120" i="1"/>
  <c r="MN120" i="1"/>
  <c r="ML120" i="1"/>
  <c r="MJ120" i="1"/>
  <c r="MH120" i="1"/>
  <c r="MF120" i="1"/>
  <c r="MD120" i="1"/>
  <c r="MB120" i="1"/>
  <c r="LZ120" i="1"/>
  <c r="LX120" i="1"/>
  <c r="LV120" i="1"/>
  <c r="LT120" i="1"/>
  <c r="LR120" i="1"/>
  <c r="LP120" i="1"/>
  <c r="LN120" i="1"/>
  <c r="LL120" i="1"/>
  <c r="LJ120" i="1"/>
  <c r="LH120" i="1"/>
  <c r="LF120" i="1"/>
  <c r="LD120" i="1"/>
  <c r="LB120" i="1"/>
  <c r="KZ120" i="1"/>
  <c r="KX120" i="1"/>
  <c r="KV120" i="1"/>
  <c r="KT120" i="1"/>
  <c r="KR120" i="1"/>
  <c r="KP120" i="1"/>
  <c r="KN120" i="1"/>
  <c r="KL120" i="1"/>
  <c r="KJ120" i="1"/>
  <c r="KH120" i="1"/>
  <c r="KF120" i="1"/>
  <c r="KD120" i="1"/>
  <c r="KB120" i="1"/>
  <c r="JZ120" i="1"/>
  <c r="JX120" i="1"/>
  <c r="JV120" i="1"/>
  <c r="JT120" i="1"/>
  <c r="JR120" i="1"/>
  <c r="JP120" i="1"/>
  <c r="JN120" i="1"/>
  <c r="JL120" i="1"/>
  <c r="JJ120" i="1"/>
  <c r="JH120" i="1"/>
  <c r="JF120" i="1"/>
  <c r="JD120" i="1"/>
  <c r="JB120" i="1"/>
  <c r="IZ120" i="1"/>
  <c r="IX120" i="1"/>
  <c r="IV120" i="1"/>
  <c r="IT120" i="1"/>
  <c r="IR120" i="1"/>
  <c r="IP120" i="1"/>
  <c r="IN120" i="1"/>
  <c r="IL120" i="1"/>
  <c r="IJ120" i="1"/>
  <c r="IH120" i="1"/>
  <c r="IF120" i="1"/>
  <c r="ID120" i="1"/>
  <c r="IB120" i="1"/>
  <c r="HZ120" i="1"/>
  <c r="HX120" i="1"/>
  <c r="HV120" i="1"/>
  <c r="HT120" i="1"/>
  <c r="HR120" i="1"/>
  <c r="HP120" i="1"/>
  <c r="HN120" i="1"/>
  <c r="HL120" i="1"/>
  <c r="HJ120" i="1"/>
  <c r="HH120" i="1"/>
  <c r="HF120" i="1"/>
  <c r="HD120" i="1"/>
  <c r="HB120" i="1"/>
  <c r="GZ120" i="1"/>
  <c r="GX120" i="1"/>
  <c r="GV120" i="1"/>
  <c r="GT120" i="1"/>
  <c r="GR120" i="1"/>
  <c r="GP120" i="1"/>
  <c r="GN120" i="1"/>
  <c r="GL120" i="1"/>
  <c r="GJ120" i="1"/>
  <c r="GH120" i="1"/>
  <c r="GF120" i="1"/>
  <c r="GD120" i="1"/>
  <c r="GB120" i="1"/>
  <c r="FZ120" i="1"/>
  <c r="FX120" i="1"/>
  <c r="FV120" i="1"/>
  <c r="FT120" i="1"/>
  <c r="FR120" i="1"/>
  <c r="FP120" i="1"/>
  <c r="FN120" i="1"/>
  <c r="FL120" i="1"/>
  <c r="FJ120" i="1"/>
  <c r="FH120" i="1"/>
  <c r="FF120" i="1"/>
  <c r="FD120" i="1"/>
  <c r="FB120" i="1"/>
  <c r="EZ120" i="1"/>
  <c r="EX120" i="1"/>
  <c r="EV120" i="1"/>
  <c r="ET120" i="1"/>
  <c r="ER120" i="1"/>
  <c r="EP120" i="1"/>
  <c r="EN120" i="1"/>
  <c r="EL120" i="1"/>
  <c r="EJ120" i="1"/>
  <c r="EH120" i="1"/>
  <c r="EF120" i="1"/>
  <c r="ED120" i="1"/>
  <c r="EB120" i="1"/>
  <c r="DZ120" i="1"/>
  <c r="DX120" i="1"/>
  <c r="DV120" i="1"/>
  <c r="DT120" i="1"/>
  <c r="DR120" i="1"/>
  <c r="DP120" i="1"/>
  <c r="DN120" i="1"/>
  <c r="DL120" i="1"/>
  <c r="DJ120" i="1"/>
  <c r="DH120" i="1"/>
  <c r="DF120" i="1"/>
  <c r="DD120" i="1"/>
  <c r="DB120" i="1"/>
  <c r="CZ120" i="1"/>
  <c r="CX120" i="1"/>
  <c r="CV120" i="1"/>
  <c r="CT120" i="1"/>
  <c r="CR120" i="1"/>
  <c r="CP120" i="1"/>
  <c r="CN120" i="1"/>
  <c r="CL120" i="1"/>
  <c r="CJ120" i="1"/>
  <c r="CH120" i="1"/>
  <c r="CF120" i="1"/>
  <c r="CD120" i="1"/>
  <c r="CB120" i="1"/>
  <c r="BZ120" i="1"/>
  <c r="NN118" i="1"/>
  <c r="NL118" i="1"/>
  <c r="NJ118" i="1"/>
  <c r="NH118" i="1"/>
  <c r="NF118" i="1"/>
  <c r="ND118" i="1"/>
  <c r="NB118" i="1"/>
  <c r="MZ118" i="1"/>
  <c r="MX118" i="1"/>
  <c r="MV118" i="1"/>
  <c r="MT118" i="1"/>
  <c r="MR118" i="1"/>
  <c r="MP118" i="1"/>
  <c r="MN118" i="1"/>
  <c r="ML118" i="1"/>
  <c r="MJ118" i="1"/>
  <c r="MH118" i="1"/>
  <c r="MF118" i="1"/>
  <c r="MD118" i="1"/>
  <c r="MB118" i="1"/>
  <c r="LZ118" i="1"/>
  <c r="LX118" i="1"/>
  <c r="LV118" i="1"/>
  <c r="LT118" i="1"/>
  <c r="LR118" i="1"/>
  <c r="LP118" i="1"/>
  <c r="LN118" i="1"/>
  <c r="LL118" i="1"/>
  <c r="LJ118" i="1"/>
  <c r="LH118" i="1"/>
  <c r="LF118" i="1"/>
  <c r="LD118" i="1"/>
  <c r="LB118" i="1"/>
  <c r="KZ118" i="1"/>
  <c r="KX118" i="1"/>
  <c r="KV118" i="1"/>
  <c r="KT118" i="1"/>
  <c r="KR118" i="1"/>
  <c r="KP118" i="1"/>
  <c r="KN118" i="1"/>
  <c r="KL118" i="1"/>
  <c r="KJ118" i="1"/>
  <c r="KH118" i="1"/>
  <c r="KF118" i="1"/>
  <c r="KD118" i="1"/>
  <c r="KB118" i="1"/>
  <c r="JZ118" i="1"/>
  <c r="JX118" i="1"/>
  <c r="JV118" i="1"/>
  <c r="JT118" i="1"/>
  <c r="JR118" i="1"/>
  <c r="JP118" i="1"/>
  <c r="JN118" i="1"/>
  <c r="JL118" i="1"/>
  <c r="JJ118" i="1"/>
  <c r="JH118" i="1"/>
  <c r="JF118" i="1"/>
  <c r="JD118" i="1"/>
  <c r="JB118" i="1"/>
  <c r="IZ118" i="1"/>
  <c r="IX118" i="1"/>
  <c r="IV118" i="1"/>
  <c r="IT118" i="1"/>
  <c r="IR118" i="1"/>
  <c r="IP118" i="1"/>
  <c r="IN118" i="1"/>
  <c r="IL118" i="1"/>
  <c r="IJ118" i="1"/>
  <c r="IH118" i="1"/>
  <c r="IF118" i="1"/>
  <c r="ID118" i="1"/>
  <c r="IB118" i="1"/>
  <c r="HZ118" i="1"/>
  <c r="HX118" i="1"/>
  <c r="HV118" i="1"/>
  <c r="HT118" i="1"/>
  <c r="HR118" i="1"/>
  <c r="HP118" i="1"/>
  <c r="HN118" i="1"/>
  <c r="HL118" i="1"/>
  <c r="HJ118" i="1"/>
  <c r="HH118" i="1"/>
  <c r="HF118" i="1"/>
  <c r="HD118" i="1"/>
  <c r="HB118" i="1"/>
  <c r="GZ118" i="1"/>
  <c r="GX118" i="1"/>
  <c r="GV118" i="1"/>
  <c r="GT118" i="1"/>
  <c r="GR118" i="1"/>
  <c r="GP118" i="1"/>
  <c r="GN118" i="1"/>
  <c r="GL118" i="1"/>
  <c r="GJ118" i="1"/>
  <c r="GH118" i="1"/>
  <c r="GF118" i="1"/>
  <c r="GD118" i="1"/>
  <c r="GB118" i="1"/>
  <c r="FZ118" i="1"/>
  <c r="FX118" i="1"/>
  <c r="FV118" i="1"/>
  <c r="FT118" i="1"/>
  <c r="FR118" i="1"/>
  <c r="FP118" i="1"/>
  <c r="FN118" i="1"/>
  <c r="FL118" i="1"/>
  <c r="FJ118" i="1"/>
  <c r="FH118" i="1"/>
  <c r="FF118" i="1"/>
  <c r="FD118" i="1"/>
  <c r="FB118" i="1"/>
  <c r="EZ118" i="1"/>
  <c r="EX118" i="1"/>
  <c r="EV118" i="1"/>
  <c r="ET118" i="1"/>
  <c r="ER118" i="1"/>
  <c r="EP118" i="1"/>
  <c r="EN118" i="1"/>
  <c r="EL118" i="1"/>
  <c r="EJ118" i="1"/>
  <c r="EH118" i="1"/>
  <c r="EF118" i="1"/>
  <c r="ED118" i="1"/>
  <c r="EB118" i="1"/>
  <c r="DZ118" i="1"/>
  <c r="DX118" i="1"/>
  <c r="DV118" i="1"/>
  <c r="DT118" i="1"/>
  <c r="DR118" i="1"/>
  <c r="DP118" i="1"/>
  <c r="DN118" i="1"/>
  <c r="DL118" i="1"/>
  <c r="DJ118" i="1"/>
  <c r="DH118" i="1"/>
  <c r="DF118" i="1"/>
  <c r="DD118" i="1"/>
  <c r="DB118" i="1"/>
  <c r="CZ118" i="1"/>
  <c r="CX118" i="1"/>
  <c r="CV118" i="1"/>
  <c r="CT118" i="1"/>
  <c r="CR118" i="1"/>
  <c r="CP118" i="1"/>
  <c r="CN118" i="1"/>
  <c r="CL118" i="1"/>
  <c r="CJ118" i="1"/>
  <c r="CH118" i="1"/>
  <c r="CF118" i="1"/>
  <c r="CD118" i="1"/>
  <c r="CB118" i="1"/>
  <c r="BZ118" i="1"/>
  <c r="NM118" i="1"/>
  <c r="NK118" i="1"/>
  <c r="NI118" i="1"/>
  <c r="NG118" i="1"/>
  <c r="NE118" i="1"/>
  <c r="NC118" i="1"/>
  <c r="NA118" i="1"/>
  <c r="MY118" i="1"/>
  <c r="MW118" i="1"/>
  <c r="MU118" i="1"/>
  <c r="MS118" i="1"/>
  <c r="MQ118" i="1"/>
  <c r="MO118" i="1"/>
  <c r="MM118" i="1"/>
  <c r="MK118" i="1"/>
  <c r="MI118" i="1"/>
  <c r="MG118" i="1"/>
  <c r="ME118" i="1"/>
  <c r="MC118" i="1"/>
  <c r="MA118" i="1"/>
  <c r="LY118" i="1"/>
  <c r="LW118" i="1"/>
  <c r="LU118" i="1"/>
  <c r="LS118" i="1"/>
  <c r="LQ118" i="1"/>
  <c r="LO118" i="1"/>
  <c r="LM118" i="1"/>
  <c r="LK118" i="1"/>
  <c r="LI118" i="1"/>
  <c r="LG118" i="1"/>
  <c r="LE118" i="1"/>
  <c r="LC118" i="1"/>
  <c r="LA118" i="1"/>
  <c r="KY118" i="1"/>
  <c r="KW118" i="1"/>
  <c r="KU118" i="1"/>
  <c r="KS118" i="1"/>
  <c r="KQ118" i="1"/>
  <c r="KO118" i="1"/>
  <c r="KM118" i="1"/>
  <c r="KK118" i="1"/>
  <c r="KI118" i="1"/>
  <c r="KG118" i="1"/>
  <c r="KE118" i="1"/>
  <c r="KC118" i="1"/>
  <c r="KA118" i="1"/>
  <c r="JY118" i="1"/>
  <c r="JW118" i="1"/>
  <c r="JU118" i="1"/>
  <c r="JS118" i="1"/>
  <c r="JQ118" i="1"/>
  <c r="JO118" i="1"/>
  <c r="JM118" i="1"/>
  <c r="JK118" i="1"/>
  <c r="JI118" i="1"/>
  <c r="JG118" i="1"/>
  <c r="JE118" i="1"/>
  <c r="JC118" i="1"/>
  <c r="JA118" i="1"/>
  <c r="IY118" i="1"/>
  <c r="IW118" i="1"/>
  <c r="IU118" i="1"/>
  <c r="IS118" i="1"/>
  <c r="IQ118" i="1"/>
  <c r="IO118" i="1"/>
  <c r="IM118" i="1"/>
  <c r="IK118" i="1"/>
  <c r="II118" i="1"/>
  <c r="IG118" i="1"/>
  <c r="IE118" i="1"/>
  <c r="IC118" i="1"/>
  <c r="IA118" i="1"/>
  <c r="HY118" i="1"/>
  <c r="HW118" i="1"/>
  <c r="HU118" i="1"/>
  <c r="HS118" i="1"/>
  <c r="HQ118" i="1"/>
  <c r="HO118" i="1"/>
  <c r="HM118" i="1"/>
  <c r="HK118" i="1"/>
  <c r="HI118" i="1"/>
  <c r="HG118" i="1"/>
  <c r="HE118" i="1"/>
  <c r="HC118" i="1"/>
  <c r="HA118" i="1"/>
  <c r="GY118" i="1"/>
  <c r="GW118" i="1"/>
  <c r="GU118" i="1"/>
  <c r="GS118" i="1"/>
  <c r="GQ118" i="1"/>
  <c r="GO118" i="1"/>
  <c r="GM118" i="1"/>
  <c r="GK118" i="1"/>
  <c r="GI118" i="1"/>
  <c r="GG118" i="1"/>
  <c r="GE118" i="1"/>
  <c r="GC118" i="1"/>
  <c r="GA118" i="1"/>
  <c r="FY118" i="1"/>
  <c r="FW118" i="1"/>
  <c r="FU118" i="1"/>
  <c r="FS118" i="1"/>
  <c r="FQ118" i="1"/>
  <c r="FO118" i="1"/>
  <c r="FM118" i="1"/>
  <c r="FK118" i="1"/>
  <c r="FI118" i="1"/>
  <c r="FG118" i="1"/>
  <c r="FE118" i="1"/>
  <c r="FC118" i="1"/>
  <c r="FA118" i="1"/>
  <c r="EY118" i="1"/>
  <c r="EW118" i="1"/>
  <c r="EU118" i="1"/>
  <c r="ES118" i="1"/>
  <c r="EQ118" i="1"/>
  <c r="EO118" i="1"/>
  <c r="EM118" i="1"/>
  <c r="EK118" i="1"/>
  <c r="EI118" i="1"/>
  <c r="EG118" i="1"/>
  <c r="EE118" i="1"/>
  <c r="EC118" i="1"/>
  <c r="EA118" i="1"/>
  <c r="DY118" i="1"/>
  <c r="DW118" i="1"/>
  <c r="DU118" i="1"/>
  <c r="DS118" i="1"/>
  <c r="DQ118" i="1"/>
  <c r="DO118" i="1"/>
  <c r="DM118" i="1"/>
  <c r="DK118" i="1"/>
  <c r="DI118" i="1"/>
  <c r="DG118" i="1"/>
  <c r="DE118" i="1"/>
  <c r="DC118" i="1"/>
  <c r="DA118" i="1"/>
  <c r="CY118" i="1"/>
  <c r="CW118" i="1"/>
  <c r="CU118" i="1"/>
  <c r="CS118" i="1"/>
  <c r="CQ118" i="1"/>
  <c r="CO118" i="1"/>
  <c r="CM118" i="1"/>
  <c r="CK118" i="1"/>
  <c r="CI118" i="1"/>
  <c r="CG118" i="1"/>
  <c r="CE118" i="1"/>
  <c r="CC118" i="1"/>
  <c r="CA118" i="1"/>
  <c r="BY118" i="1"/>
  <c r="NM192" i="1"/>
  <c r="NN192" i="1"/>
  <c r="NK192" i="1"/>
  <c r="NI192" i="1"/>
  <c r="NG192" i="1"/>
  <c r="NE192" i="1"/>
  <c r="NC192" i="1"/>
  <c r="NA192" i="1"/>
  <c r="MY192" i="1"/>
  <c r="MW192" i="1"/>
  <c r="MU192" i="1"/>
  <c r="MS192" i="1"/>
  <c r="MQ192" i="1"/>
  <c r="MO192" i="1"/>
  <c r="MM192" i="1"/>
  <c r="MK192" i="1"/>
  <c r="MI192" i="1"/>
  <c r="MG192" i="1"/>
  <c r="ME192" i="1"/>
  <c r="MC192" i="1"/>
  <c r="MA192" i="1"/>
  <c r="LY192" i="1"/>
  <c r="LW192" i="1"/>
  <c r="LU192" i="1"/>
  <c r="LS192" i="1"/>
  <c r="LQ192" i="1"/>
  <c r="LO192" i="1"/>
  <c r="LM192" i="1"/>
  <c r="LK192" i="1"/>
  <c r="LI192" i="1"/>
  <c r="LG192" i="1"/>
  <c r="LE192" i="1"/>
  <c r="LC192" i="1"/>
  <c r="LA192" i="1"/>
  <c r="KY192" i="1"/>
  <c r="KW192" i="1"/>
  <c r="KU192" i="1"/>
  <c r="KS192" i="1"/>
  <c r="KQ192" i="1"/>
  <c r="KO192" i="1"/>
  <c r="KM192" i="1"/>
  <c r="KK192" i="1"/>
  <c r="KI192" i="1"/>
  <c r="KG192" i="1"/>
  <c r="KE192" i="1"/>
  <c r="KC192" i="1"/>
  <c r="KA192" i="1"/>
  <c r="JY192" i="1"/>
  <c r="JW192" i="1"/>
  <c r="JU192" i="1"/>
  <c r="JS192" i="1"/>
  <c r="JQ192" i="1"/>
  <c r="JO192" i="1"/>
  <c r="JM192" i="1"/>
  <c r="JK192" i="1"/>
  <c r="JI192" i="1"/>
  <c r="JG192" i="1"/>
  <c r="JE192" i="1"/>
  <c r="JC192" i="1"/>
  <c r="JA192" i="1"/>
  <c r="IY192" i="1"/>
  <c r="IW192" i="1"/>
  <c r="IU192" i="1"/>
  <c r="IS192" i="1"/>
  <c r="IQ192" i="1"/>
  <c r="IO192" i="1"/>
  <c r="IM192" i="1"/>
  <c r="IK192" i="1"/>
  <c r="II192" i="1"/>
  <c r="IG192" i="1"/>
  <c r="IE192" i="1"/>
  <c r="IC192" i="1"/>
  <c r="IA192" i="1"/>
  <c r="HY192" i="1"/>
  <c r="HW192" i="1"/>
  <c r="HU192" i="1"/>
  <c r="HS192" i="1"/>
  <c r="HQ192" i="1"/>
  <c r="HO192" i="1"/>
  <c r="HM192" i="1"/>
  <c r="HK192" i="1"/>
  <c r="HI192" i="1"/>
  <c r="HG192" i="1"/>
  <c r="NL192" i="1"/>
  <c r="NJ192" i="1"/>
  <c r="NH192" i="1"/>
  <c r="NF192" i="1"/>
  <c r="ND192" i="1"/>
  <c r="NB192" i="1"/>
  <c r="MZ192" i="1"/>
  <c r="MX192" i="1"/>
  <c r="MV192" i="1"/>
  <c r="MT192" i="1"/>
  <c r="MR192" i="1"/>
  <c r="MP192" i="1"/>
  <c r="MN192" i="1"/>
  <c r="ML192" i="1"/>
  <c r="MJ192" i="1"/>
  <c r="MH192" i="1"/>
  <c r="MF192" i="1"/>
  <c r="MD192" i="1"/>
  <c r="MB192" i="1"/>
  <c r="LZ192" i="1"/>
  <c r="LX192" i="1"/>
  <c r="LV192" i="1"/>
  <c r="LT192" i="1"/>
  <c r="LR192" i="1"/>
  <c r="LP192" i="1"/>
  <c r="LN192" i="1"/>
  <c r="LL192" i="1"/>
  <c r="LJ192" i="1"/>
  <c r="LH192" i="1"/>
  <c r="LF192" i="1"/>
  <c r="LD192" i="1"/>
  <c r="LB192" i="1"/>
  <c r="KZ192" i="1"/>
  <c r="KX192" i="1"/>
  <c r="KV192" i="1"/>
  <c r="KT192" i="1"/>
  <c r="KR192" i="1"/>
  <c r="KP192" i="1"/>
  <c r="KN192" i="1"/>
  <c r="KL192" i="1"/>
  <c r="KJ192" i="1"/>
  <c r="KH192" i="1"/>
  <c r="KF192" i="1"/>
  <c r="KD192" i="1"/>
  <c r="KB192" i="1"/>
  <c r="JZ192" i="1"/>
  <c r="JX192" i="1"/>
  <c r="JV192" i="1"/>
  <c r="JT192" i="1"/>
  <c r="JR192" i="1"/>
  <c r="JP192" i="1"/>
  <c r="JN192" i="1"/>
  <c r="JL192" i="1"/>
  <c r="JJ192" i="1"/>
  <c r="JH192" i="1"/>
  <c r="JF192" i="1"/>
  <c r="JD192" i="1"/>
  <c r="JB192" i="1"/>
  <c r="IZ192" i="1"/>
  <c r="IX192" i="1"/>
  <c r="IV192" i="1"/>
  <c r="IT192" i="1"/>
  <c r="IR192" i="1"/>
  <c r="IP192" i="1"/>
  <c r="IN192" i="1"/>
  <c r="IL192" i="1"/>
  <c r="IJ192" i="1"/>
  <c r="IH192" i="1"/>
  <c r="IF192" i="1"/>
  <c r="ID192" i="1"/>
  <c r="IB192" i="1"/>
  <c r="HZ192" i="1"/>
  <c r="HX192" i="1"/>
  <c r="HV192" i="1"/>
  <c r="HT192" i="1"/>
  <c r="HR192" i="1"/>
  <c r="HP192" i="1"/>
  <c r="HN192" i="1"/>
  <c r="HL192" i="1"/>
  <c r="HJ192" i="1"/>
  <c r="HF192" i="1"/>
  <c r="HD192" i="1"/>
  <c r="HB192" i="1"/>
  <c r="GZ192" i="1"/>
  <c r="GX192" i="1"/>
  <c r="GV192" i="1"/>
  <c r="GT192" i="1"/>
  <c r="GR192" i="1"/>
  <c r="GP192" i="1"/>
  <c r="GN192" i="1"/>
  <c r="GL192" i="1"/>
  <c r="GJ192" i="1"/>
  <c r="GH192" i="1"/>
  <c r="GF192" i="1"/>
  <c r="GD192" i="1"/>
  <c r="GB192" i="1"/>
  <c r="FZ192" i="1"/>
  <c r="FX192" i="1"/>
  <c r="FV192" i="1"/>
  <c r="FT192" i="1"/>
  <c r="FR192" i="1"/>
  <c r="FP192" i="1"/>
  <c r="FN192" i="1"/>
  <c r="FL192" i="1"/>
  <c r="FJ192" i="1"/>
  <c r="FH192" i="1"/>
  <c r="FF192" i="1"/>
  <c r="FD192" i="1"/>
  <c r="FB192" i="1"/>
  <c r="EZ192" i="1"/>
  <c r="EX192" i="1"/>
  <c r="EV192" i="1"/>
  <c r="ET192" i="1"/>
  <c r="ER192" i="1"/>
  <c r="EP192" i="1"/>
  <c r="EN192" i="1"/>
  <c r="EL192" i="1"/>
  <c r="EJ192" i="1"/>
  <c r="EH192" i="1"/>
  <c r="EF192" i="1"/>
  <c r="ED192" i="1"/>
  <c r="EB192" i="1"/>
  <c r="DZ192" i="1"/>
  <c r="DX192" i="1"/>
  <c r="DV192" i="1"/>
  <c r="DT192" i="1"/>
  <c r="DR192" i="1"/>
  <c r="DP192" i="1"/>
  <c r="DN192" i="1"/>
  <c r="DL192" i="1"/>
  <c r="DJ192" i="1"/>
  <c r="DH192" i="1"/>
  <c r="DF192" i="1"/>
  <c r="DD192" i="1"/>
  <c r="DB192" i="1"/>
  <c r="CZ192" i="1"/>
  <c r="CX192" i="1"/>
  <c r="CV192" i="1"/>
  <c r="CT192" i="1"/>
  <c r="CR192" i="1"/>
  <c r="CP192" i="1"/>
  <c r="CN192" i="1"/>
  <c r="CL192" i="1"/>
  <c r="CJ192" i="1"/>
  <c r="CH192" i="1"/>
  <c r="CF192" i="1"/>
  <c r="CD192" i="1"/>
  <c r="CB192" i="1"/>
  <c r="BZ192" i="1"/>
  <c r="BX192" i="1"/>
  <c r="BV192" i="1"/>
  <c r="BT192" i="1"/>
  <c r="BR192" i="1"/>
  <c r="BP192" i="1"/>
  <c r="BN192" i="1"/>
  <c r="BL192" i="1"/>
  <c r="BJ192" i="1"/>
  <c r="BH192" i="1"/>
  <c r="BF192" i="1"/>
  <c r="BD192" i="1"/>
  <c r="BB192" i="1"/>
  <c r="AZ192" i="1"/>
  <c r="AX192" i="1"/>
  <c r="AV192" i="1"/>
  <c r="AT192" i="1"/>
  <c r="AR192" i="1"/>
  <c r="AP192" i="1"/>
  <c r="AN192" i="1"/>
  <c r="AL192" i="1"/>
  <c r="AJ192" i="1"/>
  <c r="AH192" i="1"/>
  <c r="AF192" i="1"/>
  <c r="AD192" i="1"/>
  <c r="AB192" i="1"/>
  <c r="Z192" i="1"/>
  <c r="X192" i="1"/>
  <c r="V192" i="1"/>
  <c r="T192" i="1"/>
  <c r="R192" i="1"/>
  <c r="P192" i="1"/>
  <c r="N192" i="1"/>
  <c r="L192" i="1"/>
  <c r="J192" i="1"/>
  <c r="H192" i="1"/>
  <c r="F192" i="1"/>
  <c r="HH192" i="1"/>
  <c r="HE192" i="1"/>
  <c r="HC192" i="1"/>
  <c r="HA192" i="1"/>
  <c r="GY192" i="1"/>
  <c r="GW192" i="1"/>
  <c r="GU192" i="1"/>
  <c r="GS192" i="1"/>
  <c r="GQ192" i="1"/>
  <c r="GO192" i="1"/>
  <c r="GM192" i="1"/>
  <c r="GK192" i="1"/>
  <c r="GI192" i="1"/>
  <c r="GG192" i="1"/>
  <c r="GE192" i="1"/>
  <c r="GC192" i="1"/>
  <c r="GA192" i="1"/>
  <c r="FY192" i="1"/>
  <c r="FW192" i="1"/>
  <c r="FU192" i="1"/>
  <c r="FS192" i="1"/>
  <c r="FQ192" i="1"/>
  <c r="FO192" i="1"/>
  <c r="FM192" i="1"/>
  <c r="FK192" i="1"/>
  <c r="FI192" i="1"/>
  <c r="FG192" i="1"/>
  <c r="FE192" i="1"/>
  <c r="FC192" i="1"/>
  <c r="FA192" i="1"/>
  <c r="EY192" i="1"/>
  <c r="EW192" i="1"/>
  <c r="EU192" i="1"/>
  <c r="ES192" i="1"/>
  <c r="EQ192" i="1"/>
  <c r="EO192" i="1"/>
  <c r="EM192" i="1"/>
  <c r="EK192" i="1"/>
  <c r="EI192" i="1"/>
  <c r="EG192" i="1"/>
  <c r="EE192" i="1"/>
  <c r="EC192" i="1"/>
  <c r="EA192" i="1"/>
  <c r="DY192" i="1"/>
  <c r="DW192" i="1"/>
  <c r="DU192" i="1"/>
  <c r="DS192" i="1"/>
  <c r="DQ192" i="1"/>
  <c r="DO192" i="1"/>
  <c r="DM192" i="1"/>
  <c r="DK192" i="1"/>
  <c r="DI192" i="1"/>
  <c r="DG192" i="1"/>
  <c r="DE192" i="1"/>
  <c r="DC192" i="1"/>
  <c r="DA192" i="1"/>
  <c r="CY192" i="1"/>
  <c r="CW192" i="1"/>
  <c r="CU192" i="1"/>
  <c r="CS192" i="1"/>
  <c r="CQ192" i="1"/>
  <c r="CO192" i="1"/>
  <c r="CM192" i="1"/>
  <c r="CK192" i="1"/>
  <c r="CI192" i="1"/>
  <c r="CG192" i="1"/>
  <c r="CE192" i="1"/>
  <c r="CC192" i="1"/>
  <c r="CA192" i="1"/>
  <c r="BY192" i="1"/>
  <c r="BW192" i="1"/>
  <c r="BU192" i="1"/>
  <c r="BS192" i="1"/>
  <c r="BQ192" i="1"/>
  <c r="BO192" i="1"/>
  <c r="BM192" i="1"/>
  <c r="BK192" i="1"/>
  <c r="BI192" i="1"/>
  <c r="BG192" i="1"/>
  <c r="BE192" i="1"/>
  <c r="BC192" i="1"/>
  <c r="BA192" i="1"/>
  <c r="AY192" i="1"/>
  <c r="AW192" i="1"/>
  <c r="AU192" i="1"/>
  <c r="AS192" i="1"/>
  <c r="AQ192" i="1"/>
  <c r="AO192" i="1"/>
  <c r="AM192" i="1"/>
  <c r="AK192" i="1"/>
  <c r="AI192" i="1"/>
  <c r="AG192" i="1"/>
  <c r="AE192" i="1"/>
  <c r="AC192" i="1"/>
  <c r="AA192" i="1"/>
  <c r="Y192" i="1"/>
  <c r="W192" i="1"/>
  <c r="U192" i="1"/>
  <c r="S192" i="1"/>
  <c r="Q192" i="1"/>
  <c r="O192" i="1"/>
  <c r="M192" i="1"/>
  <c r="K192" i="1"/>
  <c r="I192" i="1"/>
  <c r="G192" i="1"/>
  <c r="C192" i="3"/>
  <c r="NN190" i="1"/>
  <c r="NL190" i="1"/>
  <c r="NJ190" i="1"/>
  <c r="NH190" i="1"/>
  <c r="NF190" i="1"/>
  <c r="ND190" i="1"/>
  <c r="NB190" i="1"/>
  <c r="MZ190" i="1"/>
  <c r="MX190" i="1"/>
  <c r="MV190" i="1"/>
  <c r="MT190" i="1"/>
  <c r="MR190" i="1"/>
  <c r="MP190" i="1"/>
  <c r="MN190" i="1"/>
  <c r="ML190" i="1"/>
  <c r="MJ190" i="1"/>
  <c r="MH190" i="1"/>
  <c r="MF190" i="1"/>
  <c r="MD190" i="1"/>
  <c r="MB190" i="1"/>
  <c r="LZ190" i="1"/>
  <c r="LX190" i="1"/>
  <c r="LV190" i="1"/>
  <c r="LT190" i="1"/>
  <c r="LR190" i="1"/>
  <c r="LP190" i="1"/>
  <c r="LN190" i="1"/>
  <c r="LL190" i="1"/>
  <c r="LJ190" i="1"/>
  <c r="LH190" i="1"/>
  <c r="LF190" i="1"/>
  <c r="LD190" i="1"/>
  <c r="LB190" i="1"/>
  <c r="KZ190" i="1"/>
  <c r="KX190" i="1"/>
  <c r="KV190" i="1"/>
  <c r="KT190" i="1"/>
  <c r="KR190" i="1"/>
  <c r="KP190" i="1"/>
  <c r="KN190" i="1"/>
  <c r="KL190" i="1"/>
  <c r="KJ190" i="1"/>
  <c r="KH190" i="1"/>
  <c r="KF190" i="1"/>
  <c r="KD190" i="1"/>
  <c r="KB190" i="1"/>
  <c r="JZ190" i="1"/>
  <c r="JX190" i="1"/>
  <c r="JV190" i="1"/>
  <c r="JT190" i="1"/>
  <c r="JR190" i="1"/>
  <c r="JP190" i="1"/>
  <c r="JN190" i="1"/>
  <c r="JL190" i="1"/>
  <c r="JJ190" i="1"/>
  <c r="NM190" i="1"/>
  <c r="NK190" i="1"/>
  <c r="NI190" i="1"/>
  <c r="NG190" i="1"/>
  <c r="NE190" i="1"/>
  <c r="NC190" i="1"/>
  <c r="NA190" i="1"/>
  <c r="MY190" i="1"/>
  <c r="MW190" i="1"/>
  <c r="MU190" i="1"/>
  <c r="MS190" i="1"/>
  <c r="MQ190" i="1"/>
  <c r="MO190" i="1"/>
  <c r="MM190" i="1"/>
  <c r="MK190" i="1"/>
  <c r="MI190" i="1"/>
  <c r="MG190" i="1"/>
  <c r="ME190" i="1"/>
  <c r="MC190" i="1"/>
  <c r="MA190" i="1"/>
  <c r="LY190" i="1"/>
  <c r="LW190" i="1"/>
  <c r="LU190" i="1"/>
  <c r="LS190" i="1"/>
  <c r="LQ190" i="1"/>
  <c r="LO190" i="1"/>
  <c r="LM190" i="1"/>
  <c r="LK190" i="1"/>
  <c r="LI190" i="1"/>
  <c r="LG190" i="1"/>
  <c r="LE190" i="1"/>
  <c r="LC190" i="1"/>
  <c r="LA190" i="1"/>
  <c r="KY190" i="1"/>
  <c r="KW190" i="1"/>
  <c r="KU190" i="1"/>
  <c r="KS190" i="1"/>
  <c r="KQ190" i="1"/>
  <c r="KO190" i="1"/>
  <c r="KM190" i="1"/>
  <c r="KK190" i="1"/>
  <c r="KI190" i="1"/>
  <c r="KG190" i="1"/>
  <c r="KE190" i="1"/>
  <c r="KC190" i="1"/>
  <c r="KA190" i="1"/>
  <c r="JY190" i="1"/>
  <c r="JW190" i="1"/>
  <c r="JS190" i="1"/>
  <c r="JO190" i="1"/>
  <c r="JK190" i="1"/>
  <c r="JH190" i="1"/>
  <c r="JF190" i="1"/>
  <c r="JD190" i="1"/>
  <c r="JB190" i="1"/>
  <c r="IZ190" i="1"/>
  <c r="IX190" i="1"/>
  <c r="IV190" i="1"/>
  <c r="IT190" i="1"/>
  <c r="IR190" i="1"/>
  <c r="IP190" i="1"/>
  <c r="IN190" i="1"/>
  <c r="IL190" i="1"/>
  <c r="IJ190" i="1"/>
  <c r="IH190" i="1"/>
  <c r="IF190" i="1"/>
  <c r="ID190" i="1"/>
  <c r="IB190" i="1"/>
  <c r="HZ190" i="1"/>
  <c r="HX190" i="1"/>
  <c r="HV190" i="1"/>
  <c r="HT190" i="1"/>
  <c r="HR190" i="1"/>
  <c r="HP190" i="1"/>
  <c r="HN190" i="1"/>
  <c r="HL190" i="1"/>
  <c r="HJ190" i="1"/>
  <c r="HH190" i="1"/>
  <c r="HF190" i="1"/>
  <c r="HD190" i="1"/>
  <c r="HB190" i="1"/>
  <c r="GZ190" i="1"/>
  <c r="GX190" i="1"/>
  <c r="GV190" i="1"/>
  <c r="GT190" i="1"/>
  <c r="GR190" i="1"/>
  <c r="GP190" i="1"/>
  <c r="GN190" i="1"/>
  <c r="GL190" i="1"/>
  <c r="GJ190" i="1"/>
  <c r="GH190" i="1"/>
  <c r="GF190" i="1"/>
  <c r="GD190" i="1"/>
  <c r="GB190" i="1"/>
  <c r="FZ190" i="1"/>
  <c r="FX190" i="1"/>
  <c r="FV190" i="1"/>
  <c r="FT190" i="1"/>
  <c r="FR190" i="1"/>
  <c r="FP190" i="1"/>
  <c r="FN190" i="1"/>
  <c r="FL190" i="1"/>
  <c r="FJ190" i="1"/>
  <c r="FH190" i="1"/>
  <c r="FF190" i="1"/>
  <c r="FD190" i="1"/>
  <c r="FB190" i="1"/>
  <c r="EZ190" i="1"/>
  <c r="EX190" i="1"/>
  <c r="EV190" i="1"/>
  <c r="ET190" i="1"/>
  <c r="ER190" i="1"/>
  <c r="EP190" i="1"/>
  <c r="EN190" i="1"/>
  <c r="EL190" i="1"/>
  <c r="EJ190" i="1"/>
  <c r="EH190" i="1"/>
  <c r="EF190" i="1"/>
  <c r="ED190" i="1"/>
  <c r="EB190" i="1"/>
  <c r="DZ190" i="1"/>
  <c r="DX190" i="1"/>
  <c r="DV190" i="1"/>
  <c r="DT190" i="1"/>
  <c r="DR190" i="1"/>
  <c r="DP190" i="1"/>
  <c r="DN190" i="1"/>
  <c r="DL190" i="1"/>
  <c r="DJ190" i="1"/>
  <c r="DH190" i="1"/>
  <c r="DF190" i="1"/>
  <c r="DD190" i="1"/>
  <c r="DB190" i="1"/>
  <c r="CZ190" i="1"/>
  <c r="CX190" i="1"/>
  <c r="CV190" i="1"/>
  <c r="CT190" i="1"/>
  <c r="CR190" i="1"/>
  <c r="CP190" i="1"/>
  <c r="CN190" i="1"/>
  <c r="CL190" i="1"/>
  <c r="CJ190" i="1"/>
  <c r="CH190" i="1"/>
  <c r="CF190" i="1"/>
  <c r="CD190" i="1"/>
  <c r="CB190" i="1"/>
  <c r="BZ190" i="1"/>
  <c r="BX190" i="1"/>
  <c r="BV190" i="1"/>
  <c r="BT190" i="1"/>
  <c r="BR190" i="1"/>
  <c r="BP190" i="1"/>
  <c r="BN190" i="1"/>
  <c r="BL190" i="1"/>
  <c r="BJ190" i="1"/>
  <c r="BH190" i="1"/>
  <c r="BF190" i="1"/>
  <c r="BD190" i="1"/>
  <c r="BB190" i="1"/>
  <c r="AZ190" i="1"/>
  <c r="AX190" i="1"/>
  <c r="AV190" i="1"/>
  <c r="AT190" i="1"/>
  <c r="AR190" i="1"/>
  <c r="AP190" i="1"/>
  <c r="AN190" i="1"/>
  <c r="AL190" i="1"/>
  <c r="AJ190" i="1"/>
  <c r="AH190" i="1"/>
  <c r="AF190" i="1"/>
  <c r="AD190" i="1"/>
  <c r="AB190" i="1"/>
  <c r="Z190" i="1"/>
  <c r="X190" i="1"/>
  <c r="V190" i="1"/>
  <c r="T190" i="1"/>
  <c r="R190" i="1"/>
  <c r="P190" i="1"/>
  <c r="N190" i="1"/>
  <c r="L190" i="1"/>
  <c r="J190" i="1"/>
  <c r="H190" i="1"/>
  <c r="F190" i="1"/>
  <c r="JU190" i="1"/>
  <c r="JQ190" i="1"/>
  <c r="JM190" i="1"/>
  <c r="JI190" i="1"/>
  <c r="JG190" i="1"/>
  <c r="JE190" i="1"/>
  <c r="JC190" i="1"/>
  <c r="JA190" i="1"/>
  <c r="IY190" i="1"/>
  <c r="IW190" i="1"/>
  <c r="IU190" i="1"/>
  <c r="IS190" i="1"/>
  <c r="IQ190" i="1"/>
  <c r="IO190" i="1"/>
  <c r="IM190" i="1"/>
  <c r="IK190" i="1"/>
  <c r="II190" i="1"/>
  <c r="IG190" i="1"/>
  <c r="IE190" i="1"/>
  <c r="IC190" i="1"/>
  <c r="IA190" i="1"/>
  <c r="HY190" i="1"/>
  <c r="HW190" i="1"/>
  <c r="HU190" i="1"/>
  <c r="HS190" i="1"/>
  <c r="HQ190" i="1"/>
  <c r="HO190" i="1"/>
  <c r="HM190" i="1"/>
  <c r="HK190" i="1"/>
  <c r="HI190" i="1"/>
  <c r="HG190" i="1"/>
  <c r="HE190" i="1"/>
  <c r="HC190" i="1"/>
  <c r="HA190" i="1"/>
  <c r="GY190" i="1"/>
  <c r="GW190" i="1"/>
  <c r="GU190" i="1"/>
  <c r="GS190" i="1"/>
  <c r="GQ190" i="1"/>
  <c r="GO190" i="1"/>
  <c r="GM190" i="1"/>
  <c r="GK190" i="1"/>
  <c r="GI190" i="1"/>
  <c r="GG190" i="1"/>
  <c r="GE190" i="1"/>
  <c r="GC190" i="1"/>
  <c r="GA190" i="1"/>
  <c r="FY190" i="1"/>
  <c r="FW190" i="1"/>
  <c r="FU190" i="1"/>
  <c r="FS190" i="1"/>
  <c r="FQ190" i="1"/>
  <c r="FO190" i="1"/>
  <c r="FM190" i="1"/>
  <c r="FK190" i="1"/>
  <c r="FI190" i="1"/>
  <c r="FG190" i="1"/>
  <c r="FE190" i="1"/>
  <c r="FC190" i="1"/>
  <c r="FA190" i="1"/>
  <c r="EY190" i="1"/>
  <c r="EW190" i="1"/>
  <c r="EU190" i="1"/>
  <c r="ES190" i="1"/>
  <c r="EQ190" i="1"/>
  <c r="EO190" i="1"/>
  <c r="EM190" i="1"/>
  <c r="EK190" i="1"/>
  <c r="EI190" i="1"/>
  <c r="EG190" i="1"/>
  <c r="EE190" i="1"/>
  <c r="EC190" i="1"/>
  <c r="EA190" i="1"/>
  <c r="DY190" i="1"/>
  <c r="DW190" i="1"/>
  <c r="DU190" i="1"/>
  <c r="DS190" i="1"/>
  <c r="DQ190" i="1"/>
  <c r="DO190" i="1"/>
  <c r="DM190" i="1"/>
  <c r="DK190" i="1"/>
  <c r="DI190" i="1"/>
  <c r="DG190" i="1"/>
  <c r="DE190" i="1"/>
  <c r="DC190" i="1"/>
  <c r="DA190" i="1"/>
  <c r="CY190" i="1"/>
  <c r="CW190" i="1"/>
  <c r="CU190" i="1"/>
  <c r="CS190" i="1"/>
  <c r="CQ190" i="1"/>
  <c r="CO190" i="1"/>
  <c r="CM190" i="1"/>
  <c r="CK190" i="1"/>
  <c r="CI190" i="1"/>
  <c r="CG190" i="1"/>
  <c r="CE190" i="1"/>
  <c r="CC190" i="1"/>
  <c r="CA190" i="1"/>
  <c r="BY190" i="1"/>
  <c r="BW190" i="1"/>
  <c r="BU190" i="1"/>
  <c r="BS190" i="1"/>
  <c r="BQ190" i="1"/>
  <c r="BO190" i="1"/>
  <c r="BM190" i="1"/>
  <c r="BK190" i="1"/>
  <c r="BI190" i="1"/>
  <c r="BG190" i="1"/>
  <c r="BE190" i="1"/>
  <c r="BC190" i="1"/>
  <c r="BA190" i="1"/>
  <c r="AY190" i="1"/>
  <c r="AW190" i="1"/>
  <c r="AU190" i="1"/>
  <c r="AS190" i="1"/>
  <c r="AQ190" i="1"/>
  <c r="AO190" i="1"/>
  <c r="AM190" i="1"/>
  <c r="AK190" i="1"/>
  <c r="AI190" i="1"/>
  <c r="AG190" i="1"/>
  <c r="AE190" i="1"/>
  <c r="AC190" i="1"/>
  <c r="AA190" i="1"/>
  <c r="Y190" i="1"/>
  <c r="W190" i="1"/>
  <c r="U190" i="1"/>
  <c r="S190" i="1"/>
  <c r="Q190" i="1"/>
  <c r="O190" i="1"/>
  <c r="M190" i="1"/>
  <c r="K190" i="1"/>
  <c r="I190" i="1"/>
  <c r="G190" i="1"/>
  <c r="C190" i="3"/>
  <c r="NN188" i="1"/>
  <c r="NL188" i="1"/>
  <c r="NJ188" i="1"/>
  <c r="NH188" i="1"/>
  <c r="NF188" i="1"/>
  <c r="ND188" i="1"/>
  <c r="NB188" i="1"/>
  <c r="MZ188" i="1"/>
  <c r="MX188" i="1"/>
  <c r="MV188" i="1"/>
  <c r="MT188" i="1"/>
  <c r="MR188" i="1"/>
  <c r="MP188" i="1"/>
  <c r="MN188" i="1"/>
  <c r="ML188" i="1"/>
  <c r="MJ188" i="1"/>
  <c r="MH188" i="1"/>
  <c r="MF188" i="1"/>
  <c r="MD188" i="1"/>
  <c r="MB188" i="1"/>
  <c r="NM188" i="1"/>
  <c r="NK188" i="1"/>
  <c r="NI188" i="1"/>
  <c r="NG188" i="1"/>
  <c r="NE188" i="1"/>
  <c r="NC188" i="1"/>
  <c r="NA188" i="1"/>
  <c r="MY188" i="1"/>
  <c r="MW188" i="1"/>
  <c r="MU188" i="1"/>
  <c r="MS188" i="1"/>
  <c r="MQ188" i="1"/>
  <c r="MO188" i="1"/>
  <c r="MM188" i="1"/>
  <c r="MK188" i="1"/>
  <c r="MI188" i="1"/>
  <c r="ME188" i="1"/>
  <c r="MA188" i="1"/>
  <c r="LY188" i="1"/>
  <c r="LW188" i="1"/>
  <c r="LU188" i="1"/>
  <c r="LS188" i="1"/>
  <c r="LQ188" i="1"/>
  <c r="LO188" i="1"/>
  <c r="LM188" i="1"/>
  <c r="LK188" i="1"/>
  <c r="LI188" i="1"/>
  <c r="LG188" i="1"/>
  <c r="LE188" i="1"/>
  <c r="LC188" i="1"/>
  <c r="LA188" i="1"/>
  <c r="KY188" i="1"/>
  <c r="KW188" i="1"/>
  <c r="KU188" i="1"/>
  <c r="KS188" i="1"/>
  <c r="KQ188" i="1"/>
  <c r="KO188" i="1"/>
  <c r="KM188" i="1"/>
  <c r="KK188" i="1"/>
  <c r="KI188" i="1"/>
  <c r="KG188" i="1"/>
  <c r="KE188" i="1"/>
  <c r="KC188" i="1"/>
  <c r="KA188" i="1"/>
  <c r="JY188" i="1"/>
  <c r="JW188" i="1"/>
  <c r="JU188" i="1"/>
  <c r="JS188" i="1"/>
  <c r="JQ188" i="1"/>
  <c r="JO188" i="1"/>
  <c r="JM188" i="1"/>
  <c r="JK188" i="1"/>
  <c r="JI188" i="1"/>
  <c r="JG188" i="1"/>
  <c r="JE188" i="1"/>
  <c r="JC188" i="1"/>
  <c r="JA188" i="1"/>
  <c r="IY188" i="1"/>
  <c r="IW188" i="1"/>
  <c r="IU188" i="1"/>
  <c r="IS188" i="1"/>
  <c r="IQ188" i="1"/>
  <c r="IO188" i="1"/>
  <c r="IM188" i="1"/>
  <c r="IK188" i="1"/>
  <c r="II188" i="1"/>
  <c r="IG188" i="1"/>
  <c r="IE188" i="1"/>
  <c r="IC188" i="1"/>
  <c r="IA188" i="1"/>
  <c r="HY188" i="1"/>
  <c r="HW188" i="1"/>
  <c r="HU188" i="1"/>
  <c r="HS188" i="1"/>
  <c r="HQ188" i="1"/>
  <c r="HO188" i="1"/>
  <c r="HM188" i="1"/>
  <c r="HK188" i="1"/>
  <c r="HI188" i="1"/>
  <c r="HG188" i="1"/>
  <c r="HE188" i="1"/>
  <c r="HC188" i="1"/>
  <c r="HA188" i="1"/>
  <c r="GY188" i="1"/>
  <c r="GW188" i="1"/>
  <c r="GU188" i="1"/>
  <c r="GS188" i="1"/>
  <c r="GQ188" i="1"/>
  <c r="GO188" i="1"/>
  <c r="GM188" i="1"/>
  <c r="GK188" i="1"/>
  <c r="GI188" i="1"/>
  <c r="GG188" i="1"/>
  <c r="GE188" i="1"/>
  <c r="GC188" i="1"/>
  <c r="GA188" i="1"/>
  <c r="FY188" i="1"/>
  <c r="FW188" i="1"/>
  <c r="FU188" i="1"/>
  <c r="FS188" i="1"/>
  <c r="FQ188" i="1"/>
  <c r="FO188" i="1"/>
  <c r="FM188" i="1"/>
  <c r="FK188" i="1"/>
  <c r="FI188" i="1"/>
  <c r="FG188" i="1"/>
  <c r="FE188" i="1"/>
  <c r="FC188" i="1"/>
  <c r="FA188" i="1"/>
  <c r="EY188" i="1"/>
  <c r="EW188" i="1"/>
  <c r="EU188" i="1"/>
  <c r="ES188" i="1"/>
  <c r="EQ188" i="1"/>
  <c r="EO188" i="1"/>
  <c r="EM188" i="1"/>
  <c r="EK188" i="1"/>
  <c r="EI188" i="1"/>
  <c r="EG188" i="1"/>
  <c r="EE188" i="1"/>
  <c r="EC188" i="1"/>
  <c r="EA188" i="1"/>
  <c r="DY188" i="1"/>
  <c r="DW188" i="1"/>
  <c r="DU188" i="1"/>
  <c r="DS188" i="1"/>
  <c r="DQ188" i="1"/>
  <c r="DO188" i="1"/>
  <c r="DM188" i="1"/>
  <c r="DK188" i="1"/>
  <c r="DI188" i="1"/>
  <c r="DG188" i="1"/>
  <c r="DE188" i="1"/>
  <c r="DC188" i="1"/>
  <c r="DA188" i="1"/>
  <c r="CY188" i="1"/>
  <c r="CW188" i="1"/>
  <c r="CU188" i="1"/>
  <c r="CS188" i="1"/>
  <c r="CQ188" i="1"/>
  <c r="CO188" i="1"/>
  <c r="CM188" i="1"/>
  <c r="CK188" i="1"/>
  <c r="CI188" i="1"/>
  <c r="CG188" i="1"/>
  <c r="CE188" i="1"/>
  <c r="CC188" i="1"/>
  <c r="CA188" i="1"/>
  <c r="BY188" i="1"/>
  <c r="BW188" i="1"/>
  <c r="BU188" i="1"/>
  <c r="BS188" i="1"/>
  <c r="BQ188" i="1"/>
  <c r="BO188" i="1"/>
  <c r="BM188" i="1"/>
  <c r="BK188" i="1"/>
  <c r="BI188" i="1"/>
  <c r="BG188" i="1"/>
  <c r="BE188" i="1"/>
  <c r="BC188" i="1"/>
  <c r="BA188" i="1"/>
  <c r="AY188" i="1"/>
  <c r="AW188" i="1"/>
  <c r="AU188" i="1"/>
  <c r="AS188" i="1"/>
  <c r="AQ188" i="1"/>
  <c r="AO188" i="1"/>
  <c r="AM188" i="1"/>
  <c r="AK188" i="1"/>
  <c r="AI188" i="1"/>
  <c r="AG188" i="1"/>
  <c r="AE188" i="1"/>
  <c r="AC188" i="1"/>
  <c r="AA188" i="1"/>
  <c r="Y188" i="1"/>
  <c r="W188" i="1"/>
  <c r="U188" i="1"/>
  <c r="S188" i="1"/>
  <c r="Q188" i="1"/>
  <c r="O188" i="1"/>
  <c r="M188" i="1"/>
  <c r="K188" i="1"/>
  <c r="I188" i="1"/>
  <c r="G188" i="1"/>
  <c r="MG188" i="1"/>
  <c r="MC188" i="1"/>
  <c r="LZ188" i="1"/>
  <c r="LX188" i="1"/>
  <c r="LV188" i="1"/>
  <c r="LT188" i="1"/>
  <c r="LR188" i="1"/>
  <c r="LP188" i="1"/>
  <c r="LN188" i="1"/>
  <c r="LL188" i="1"/>
  <c r="LJ188" i="1"/>
  <c r="LH188" i="1"/>
  <c r="LF188" i="1"/>
  <c r="LD188" i="1"/>
  <c r="LB188" i="1"/>
  <c r="KZ188" i="1"/>
  <c r="KX188" i="1"/>
  <c r="KV188" i="1"/>
  <c r="KT188" i="1"/>
  <c r="KR188" i="1"/>
  <c r="KP188" i="1"/>
  <c r="KN188" i="1"/>
  <c r="KL188" i="1"/>
  <c r="KJ188" i="1"/>
  <c r="KH188" i="1"/>
  <c r="KF188" i="1"/>
  <c r="KD188" i="1"/>
  <c r="KB188" i="1"/>
  <c r="JZ188" i="1"/>
  <c r="JX188" i="1"/>
  <c r="JV188" i="1"/>
  <c r="JT188" i="1"/>
  <c r="JR188" i="1"/>
  <c r="JP188" i="1"/>
  <c r="JN188" i="1"/>
  <c r="JL188" i="1"/>
  <c r="JJ188" i="1"/>
  <c r="JH188" i="1"/>
  <c r="JF188" i="1"/>
  <c r="JD188" i="1"/>
  <c r="JB188" i="1"/>
  <c r="IZ188" i="1"/>
  <c r="IX188" i="1"/>
  <c r="IV188" i="1"/>
  <c r="IT188" i="1"/>
  <c r="IR188" i="1"/>
  <c r="IP188" i="1"/>
  <c r="IN188" i="1"/>
  <c r="IL188" i="1"/>
  <c r="IJ188" i="1"/>
  <c r="IH188" i="1"/>
  <c r="IF188" i="1"/>
  <c r="ID188" i="1"/>
  <c r="IB188" i="1"/>
  <c r="HZ188" i="1"/>
  <c r="HX188" i="1"/>
  <c r="HV188" i="1"/>
  <c r="HT188" i="1"/>
  <c r="HR188" i="1"/>
  <c r="HP188" i="1"/>
  <c r="HN188" i="1"/>
  <c r="HL188" i="1"/>
  <c r="HJ188" i="1"/>
  <c r="HH188" i="1"/>
  <c r="HF188" i="1"/>
  <c r="HD188" i="1"/>
  <c r="HB188" i="1"/>
  <c r="GZ188" i="1"/>
  <c r="GX188" i="1"/>
  <c r="GV188" i="1"/>
  <c r="GT188" i="1"/>
  <c r="GR188" i="1"/>
  <c r="GP188" i="1"/>
  <c r="GN188" i="1"/>
  <c r="GL188" i="1"/>
  <c r="GJ188" i="1"/>
  <c r="GH188" i="1"/>
  <c r="GF188" i="1"/>
  <c r="GD188" i="1"/>
  <c r="GB188" i="1"/>
  <c r="FZ188" i="1"/>
  <c r="FX188" i="1"/>
  <c r="FV188" i="1"/>
  <c r="FT188" i="1"/>
  <c r="FR188" i="1"/>
  <c r="FP188" i="1"/>
  <c r="FN188" i="1"/>
  <c r="FL188" i="1"/>
  <c r="FJ188" i="1"/>
  <c r="FH188" i="1"/>
  <c r="FF188" i="1"/>
  <c r="FD188" i="1"/>
  <c r="FB188" i="1"/>
  <c r="EZ188" i="1"/>
  <c r="EX188" i="1"/>
  <c r="EV188" i="1"/>
  <c r="ET188" i="1"/>
  <c r="ER188" i="1"/>
  <c r="EP188" i="1"/>
  <c r="EN188" i="1"/>
  <c r="EL188" i="1"/>
  <c r="EJ188" i="1"/>
  <c r="EH188" i="1"/>
  <c r="EF188" i="1"/>
  <c r="ED188" i="1"/>
  <c r="EB188" i="1"/>
  <c r="DZ188" i="1"/>
  <c r="DX188" i="1"/>
  <c r="DV188" i="1"/>
  <c r="DT188" i="1"/>
  <c r="DR188" i="1"/>
  <c r="DP188" i="1"/>
  <c r="DN188" i="1"/>
  <c r="DL188" i="1"/>
  <c r="DJ188" i="1"/>
  <c r="DH188" i="1"/>
  <c r="DF188" i="1"/>
  <c r="DD188" i="1"/>
  <c r="DB188" i="1"/>
  <c r="CZ188" i="1"/>
  <c r="CX188" i="1"/>
  <c r="CV188" i="1"/>
  <c r="CT188" i="1"/>
  <c r="CR188" i="1"/>
  <c r="CP188" i="1"/>
  <c r="CN188" i="1"/>
  <c r="CL188" i="1"/>
  <c r="CJ188" i="1"/>
  <c r="CH188" i="1"/>
  <c r="CF188" i="1"/>
  <c r="CD188" i="1"/>
  <c r="CB188" i="1"/>
  <c r="BZ188" i="1"/>
  <c r="BX188" i="1"/>
  <c r="BV188" i="1"/>
  <c r="BT188" i="1"/>
  <c r="BR188" i="1"/>
  <c r="BP188" i="1"/>
  <c r="BN188" i="1"/>
  <c r="BL188" i="1"/>
  <c r="BJ188" i="1"/>
  <c r="BH188" i="1"/>
  <c r="BF188" i="1"/>
  <c r="BD188" i="1"/>
  <c r="BB188" i="1"/>
  <c r="AZ188" i="1"/>
  <c r="AX188" i="1"/>
  <c r="AV188" i="1"/>
  <c r="AT188" i="1"/>
  <c r="AR188" i="1"/>
  <c r="AP188" i="1"/>
  <c r="AN188" i="1"/>
  <c r="AL188" i="1"/>
  <c r="AJ188" i="1"/>
  <c r="AH188" i="1"/>
  <c r="AF188" i="1"/>
  <c r="AD188" i="1"/>
  <c r="AB188" i="1"/>
  <c r="Z188" i="1"/>
  <c r="X188" i="1"/>
  <c r="V188" i="1"/>
  <c r="T188" i="1"/>
  <c r="R188" i="1"/>
  <c r="P188" i="1"/>
  <c r="N188" i="1"/>
  <c r="L188" i="1"/>
  <c r="J188" i="1"/>
  <c r="H188" i="1"/>
  <c r="F188" i="1"/>
  <c r="C188" i="3"/>
  <c r="NM186" i="1"/>
  <c r="NK186" i="1"/>
  <c r="NI186" i="1"/>
  <c r="NG186" i="1"/>
  <c r="NE186" i="1"/>
  <c r="NC186" i="1"/>
  <c r="NA186" i="1"/>
  <c r="MY186" i="1"/>
  <c r="MW186" i="1"/>
  <c r="MU186" i="1"/>
  <c r="MS186" i="1"/>
  <c r="MQ186" i="1"/>
  <c r="MO186" i="1"/>
  <c r="MM186" i="1"/>
  <c r="MK186" i="1"/>
  <c r="MI186" i="1"/>
  <c r="MG186" i="1"/>
  <c r="ME186" i="1"/>
  <c r="MC186" i="1"/>
  <c r="MA186" i="1"/>
  <c r="LY186" i="1"/>
  <c r="LW186" i="1"/>
  <c r="LU186" i="1"/>
  <c r="LS186" i="1"/>
  <c r="LQ186" i="1"/>
  <c r="LO186" i="1"/>
  <c r="LM186" i="1"/>
  <c r="LK186" i="1"/>
  <c r="LI186" i="1"/>
  <c r="LG186" i="1"/>
  <c r="LE186" i="1"/>
  <c r="LC186" i="1"/>
  <c r="LA186" i="1"/>
  <c r="KY186" i="1"/>
  <c r="KW186" i="1"/>
  <c r="KU186" i="1"/>
  <c r="KS186" i="1"/>
  <c r="KQ186" i="1"/>
  <c r="KO186" i="1"/>
  <c r="KM186" i="1"/>
  <c r="KK186" i="1"/>
  <c r="KI186" i="1"/>
  <c r="KG186" i="1"/>
  <c r="KE186" i="1"/>
  <c r="KC186" i="1"/>
  <c r="KA186" i="1"/>
  <c r="JY186" i="1"/>
  <c r="JW186" i="1"/>
  <c r="JU186" i="1"/>
  <c r="JS186" i="1"/>
  <c r="JQ186" i="1"/>
  <c r="JO186" i="1"/>
  <c r="JM186" i="1"/>
  <c r="JK186" i="1"/>
  <c r="JI186" i="1"/>
  <c r="JG186" i="1"/>
  <c r="JE186" i="1"/>
  <c r="JC186" i="1"/>
  <c r="JA186" i="1"/>
  <c r="IY186" i="1"/>
  <c r="IW186" i="1"/>
  <c r="IU186" i="1"/>
  <c r="IS186" i="1"/>
  <c r="IQ186" i="1"/>
  <c r="IO186" i="1"/>
  <c r="IM186" i="1"/>
  <c r="IK186" i="1"/>
  <c r="II186" i="1"/>
  <c r="IG186" i="1"/>
  <c r="IE186" i="1"/>
  <c r="IC186" i="1"/>
  <c r="IA186" i="1"/>
  <c r="HY186" i="1"/>
  <c r="HW186" i="1"/>
  <c r="HU186" i="1"/>
  <c r="HS186" i="1"/>
  <c r="HQ186" i="1"/>
  <c r="HO186" i="1"/>
  <c r="HM186" i="1"/>
  <c r="HK186" i="1"/>
  <c r="HI186" i="1"/>
  <c r="HG186" i="1"/>
  <c r="HE186" i="1"/>
  <c r="HC186" i="1"/>
  <c r="HA186" i="1"/>
  <c r="GY186" i="1"/>
  <c r="GW186" i="1"/>
  <c r="GU186" i="1"/>
  <c r="GS186" i="1"/>
  <c r="GQ186" i="1"/>
  <c r="GO186" i="1"/>
  <c r="GM186" i="1"/>
  <c r="GK186" i="1"/>
  <c r="GI186" i="1"/>
  <c r="GG186" i="1"/>
  <c r="GE186" i="1"/>
  <c r="GC186" i="1"/>
  <c r="GA186" i="1"/>
  <c r="FY186" i="1"/>
  <c r="FW186" i="1"/>
  <c r="FU186" i="1"/>
  <c r="FS186" i="1"/>
  <c r="FQ186" i="1"/>
  <c r="FO186" i="1"/>
  <c r="FM186" i="1"/>
  <c r="FK186" i="1"/>
  <c r="FI186" i="1"/>
  <c r="FG186" i="1"/>
  <c r="FE186" i="1"/>
  <c r="FC186" i="1"/>
  <c r="FA186" i="1"/>
  <c r="EY186" i="1"/>
  <c r="EW186" i="1"/>
  <c r="EU186" i="1"/>
  <c r="ES186" i="1"/>
  <c r="EQ186" i="1"/>
  <c r="EO186" i="1"/>
  <c r="EM186" i="1"/>
  <c r="EK186" i="1"/>
  <c r="EI186" i="1"/>
  <c r="EG186" i="1"/>
  <c r="EE186" i="1"/>
  <c r="EC186" i="1"/>
  <c r="EA186" i="1"/>
  <c r="DY186" i="1"/>
  <c r="DW186" i="1"/>
  <c r="DU186" i="1"/>
  <c r="DS186" i="1"/>
  <c r="DQ186" i="1"/>
  <c r="DO186" i="1"/>
  <c r="DM186" i="1"/>
  <c r="DK186" i="1"/>
  <c r="DI186" i="1"/>
  <c r="DG186" i="1"/>
  <c r="DE186" i="1"/>
  <c r="DC186" i="1"/>
  <c r="DA186" i="1"/>
  <c r="CY186" i="1"/>
  <c r="CW186" i="1"/>
  <c r="CU186" i="1"/>
  <c r="CS186" i="1"/>
  <c r="CQ186" i="1"/>
  <c r="CO186" i="1"/>
  <c r="CM186" i="1"/>
  <c r="CK186" i="1"/>
  <c r="CI186" i="1"/>
  <c r="CG186" i="1"/>
  <c r="CE186" i="1"/>
  <c r="CC186" i="1"/>
  <c r="CA186" i="1"/>
  <c r="BY186" i="1"/>
  <c r="BW186" i="1"/>
  <c r="BU186" i="1"/>
  <c r="BS186" i="1"/>
  <c r="BQ186" i="1"/>
  <c r="BO186" i="1"/>
  <c r="BM186" i="1"/>
  <c r="BK186" i="1"/>
  <c r="BI186" i="1"/>
  <c r="BG186" i="1"/>
  <c r="BE186" i="1"/>
  <c r="BC186" i="1"/>
  <c r="BA186" i="1"/>
  <c r="AY186" i="1"/>
  <c r="AW186" i="1"/>
  <c r="AU186" i="1"/>
  <c r="AS186" i="1"/>
  <c r="AQ186" i="1"/>
  <c r="AO186" i="1"/>
  <c r="AM186" i="1"/>
  <c r="AK186" i="1"/>
  <c r="AI186" i="1"/>
  <c r="AG186" i="1"/>
  <c r="AE186" i="1"/>
  <c r="AC186" i="1"/>
  <c r="AA186" i="1"/>
  <c r="Y186" i="1"/>
  <c r="W186" i="1"/>
  <c r="U186" i="1"/>
  <c r="S186" i="1"/>
  <c r="Q186" i="1"/>
  <c r="O186" i="1"/>
  <c r="M186" i="1"/>
  <c r="K186" i="1"/>
  <c r="I186" i="1"/>
  <c r="G186" i="1"/>
  <c r="NN186" i="1"/>
  <c r="NL186" i="1"/>
  <c r="NJ186" i="1"/>
  <c r="NH186" i="1"/>
  <c r="NF186" i="1"/>
  <c r="ND186" i="1"/>
  <c r="NB186" i="1"/>
  <c r="MZ186" i="1"/>
  <c r="MX186" i="1"/>
  <c r="MV186" i="1"/>
  <c r="MT186" i="1"/>
  <c r="MR186" i="1"/>
  <c r="MP186" i="1"/>
  <c r="MN186" i="1"/>
  <c r="ML186" i="1"/>
  <c r="MJ186" i="1"/>
  <c r="MH186" i="1"/>
  <c r="MF186" i="1"/>
  <c r="MD186" i="1"/>
  <c r="MB186" i="1"/>
  <c r="LZ186" i="1"/>
  <c r="LX186" i="1"/>
  <c r="LV186" i="1"/>
  <c r="LT186" i="1"/>
  <c r="LR186" i="1"/>
  <c r="LP186" i="1"/>
  <c r="LN186" i="1"/>
  <c r="LL186" i="1"/>
  <c r="LJ186" i="1"/>
  <c r="LH186" i="1"/>
  <c r="LF186" i="1"/>
  <c r="LD186" i="1"/>
  <c r="LB186" i="1"/>
  <c r="KZ186" i="1"/>
  <c r="KX186" i="1"/>
  <c r="KV186" i="1"/>
  <c r="KT186" i="1"/>
  <c r="KR186" i="1"/>
  <c r="KP186" i="1"/>
  <c r="KN186" i="1"/>
  <c r="KL186" i="1"/>
  <c r="KJ186" i="1"/>
  <c r="KH186" i="1"/>
  <c r="KF186" i="1"/>
  <c r="KD186" i="1"/>
  <c r="KB186" i="1"/>
  <c r="JZ186" i="1"/>
  <c r="JX186" i="1"/>
  <c r="JV186" i="1"/>
  <c r="JT186" i="1"/>
  <c r="JR186" i="1"/>
  <c r="JP186" i="1"/>
  <c r="JN186" i="1"/>
  <c r="JL186" i="1"/>
  <c r="JJ186" i="1"/>
  <c r="JH186" i="1"/>
  <c r="JF186" i="1"/>
  <c r="JD186" i="1"/>
  <c r="JB186" i="1"/>
  <c r="IZ186" i="1"/>
  <c r="IX186" i="1"/>
  <c r="IV186" i="1"/>
  <c r="IT186" i="1"/>
  <c r="IR186" i="1"/>
  <c r="IP186" i="1"/>
  <c r="IN186" i="1"/>
  <c r="IL186" i="1"/>
  <c r="IJ186" i="1"/>
  <c r="IH186" i="1"/>
  <c r="IF186" i="1"/>
  <c r="ID186" i="1"/>
  <c r="IB186" i="1"/>
  <c r="HZ186" i="1"/>
  <c r="HX186" i="1"/>
  <c r="HV186" i="1"/>
  <c r="HT186" i="1"/>
  <c r="HR186" i="1"/>
  <c r="HP186" i="1"/>
  <c r="HN186" i="1"/>
  <c r="HL186" i="1"/>
  <c r="HJ186" i="1"/>
  <c r="HH186" i="1"/>
  <c r="HF186" i="1"/>
  <c r="HD186" i="1"/>
  <c r="HB186" i="1"/>
  <c r="GZ186" i="1"/>
  <c r="GX186" i="1"/>
  <c r="GV186" i="1"/>
  <c r="GT186" i="1"/>
  <c r="GR186" i="1"/>
  <c r="GP186" i="1"/>
  <c r="GN186" i="1"/>
  <c r="GL186" i="1"/>
  <c r="GJ186" i="1"/>
  <c r="GH186" i="1"/>
  <c r="GF186" i="1"/>
  <c r="GD186" i="1"/>
  <c r="GB186" i="1"/>
  <c r="FZ186" i="1"/>
  <c r="FX186" i="1"/>
  <c r="FV186" i="1"/>
  <c r="FT186" i="1"/>
  <c r="FR186" i="1"/>
  <c r="FP186" i="1"/>
  <c r="FN186" i="1"/>
  <c r="FL186" i="1"/>
  <c r="FJ186" i="1"/>
  <c r="FH186" i="1"/>
  <c r="FF186" i="1"/>
  <c r="FD186" i="1"/>
  <c r="FB186" i="1"/>
  <c r="EZ186" i="1"/>
  <c r="EX186" i="1"/>
  <c r="EV186" i="1"/>
  <c r="ET186" i="1"/>
  <c r="ER186" i="1"/>
  <c r="EP186" i="1"/>
  <c r="EN186" i="1"/>
  <c r="EL186" i="1"/>
  <c r="EJ186" i="1"/>
  <c r="EH186" i="1"/>
  <c r="EF186" i="1"/>
  <c r="ED186" i="1"/>
  <c r="EB186" i="1"/>
  <c r="DZ186" i="1"/>
  <c r="DX186" i="1"/>
  <c r="DV186" i="1"/>
  <c r="DT186" i="1"/>
  <c r="DR186" i="1"/>
  <c r="DP186" i="1"/>
  <c r="DN186" i="1"/>
  <c r="DL186" i="1"/>
  <c r="DJ186" i="1"/>
  <c r="DH186" i="1"/>
  <c r="DF186" i="1"/>
  <c r="DD186" i="1"/>
  <c r="DB186" i="1"/>
  <c r="CZ186" i="1"/>
  <c r="CX186" i="1"/>
  <c r="CV186" i="1"/>
  <c r="CT186" i="1"/>
  <c r="CR186" i="1"/>
  <c r="CP186" i="1"/>
  <c r="CN186" i="1"/>
  <c r="CL186" i="1"/>
  <c r="CJ186" i="1"/>
  <c r="CH186" i="1"/>
  <c r="CF186" i="1"/>
  <c r="CD186" i="1"/>
  <c r="CB186" i="1"/>
  <c r="BZ186" i="1"/>
  <c r="BX186" i="1"/>
  <c r="BV186" i="1"/>
  <c r="BT186" i="1"/>
  <c r="BR186" i="1"/>
  <c r="BP186" i="1"/>
  <c r="BN186" i="1"/>
  <c r="BL186" i="1"/>
  <c r="BJ186" i="1"/>
  <c r="BH186" i="1"/>
  <c r="BF186" i="1"/>
  <c r="BD186" i="1"/>
  <c r="BB186" i="1"/>
  <c r="AZ186" i="1"/>
  <c r="AX186" i="1"/>
  <c r="AV186" i="1"/>
  <c r="AT186" i="1"/>
  <c r="AR186" i="1"/>
  <c r="AP186" i="1"/>
  <c r="AN186" i="1"/>
  <c r="AL186" i="1"/>
  <c r="AJ186" i="1"/>
  <c r="AH186" i="1"/>
  <c r="AF186" i="1"/>
  <c r="AD186" i="1"/>
  <c r="AB186" i="1"/>
  <c r="Z186" i="1"/>
  <c r="X186" i="1"/>
  <c r="V186" i="1"/>
  <c r="T186" i="1"/>
  <c r="R186" i="1"/>
  <c r="P186" i="1"/>
  <c r="N186" i="1"/>
  <c r="L186" i="1"/>
  <c r="J186" i="1"/>
  <c r="H186" i="1"/>
  <c r="F186" i="1"/>
  <c r="C186" i="3"/>
  <c r="NM184" i="1"/>
  <c r="NK184" i="1"/>
  <c r="NI184" i="1"/>
  <c r="NG184" i="1"/>
  <c r="NE184" i="1"/>
  <c r="NC184" i="1"/>
  <c r="NA184" i="1"/>
  <c r="MY184" i="1"/>
  <c r="MW184" i="1"/>
  <c r="MU184" i="1"/>
  <c r="MS184" i="1"/>
  <c r="MQ184" i="1"/>
  <c r="MO184" i="1"/>
  <c r="MM184" i="1"/>
  <c r="MK184" i="1"/>
  <c r="MI184" i="1"/>
  <c r="MG184" i="1"/>
  <c r="ME184" i="1"/>
  <c r="MC184" i="1"/>
  <c r="MA184" i="1"/>
  <c r="LY184" i="1"/>
  <c r="LW184" i="1"/>
  <c r="LU184" i="1"/>
  <c r="LS184" i="1"/>
  <c r="LQ184" i="1"/>
  <c r="LO184" i="1"/>
  <c r="LM184" i="1"/>
  <c r="LK184" i="1"/>
  <c r="LI184" i="1"/>
  <c r="LG184" i="1"/>
  <c r="LE184" i="1"/>
  <c r="LC184" i="1"/>
  <c r="LA184" i="1"/>
  <c r="KY184" i="1"/>
  <c r="KW184" i="1"/>
  <c r="KU184" i="1"/>
  <c r="KS184" i="1"/>
  <c r="KQ184" i="1"/>
  <c r="KO184" i="1"/>
  <c r="KM184" i="1"/>
  <c r="KK184" i="1"/>
  <c r="KI184" i="1"/>
  <c r="KG184" i="1"/>
  <c r="KE184" i="1"/>
  <c r="KC184" i="1"/>
  <c r="KA184" i="1"/>
  <c r="JY184" i="1"/>
  <c r="JW184" i="1"/>
  <c r="JU184" i="1"/>
  <c r="JS184" i="1"/>
  <c r="JQ184" i="1"/>
  <c r="JO184" i="1"/>
  <c r="JM184" i="1"/>
  <c r="JK184" i="1"/>
  <c r="JI184" i="1"/>
  <c r="JG184" i="1"/>
  <c r="JE184" i="1"/>
  <c r="JC184" i="1"/>
  <c r="JA184" i="1"/>
  <c r="IY184" i="1"/>
  <c r="IW184" i="1"/>
  <c r="IU184" i="1"/>
  <c r="IS184" i="1"/>
  <c r="IQ184" i="1"/>
  <c r="IO184" i="1"/>
  <c r="IM184" i="1"/>
  <c r="IK184" i="1"/>
  <c r="II184" i="1"/>
  <c r="IG184" i="1"/>
  <c r="IE184" i="1"/>
  <c r="IC184" i="1"/>
  <c r="IA184" i="1"/>
  <c r="HY184" i="1"/>
  <c r="HW184" i="1"/>
  <c r="HU184" i="1"/>
  <c r="HS184" i="1"/>
  <c r="HQ184" i="1"/>
  <c r="HO184" i="1"/>
  <c r="HM184" i="1"/>
  <c r="HK184" i="1"/>
  <c r="HI184" i="1"/>
  <c r="HG184" i="1"/>
  <c r="HE184" i="1"/>
  <c r="HC184" i="1"/>
  <c r="HA184" i="1"/>
  <c r="GY184" i="1"/>
  <c r="GW184" i="1"/>
  <c r="GU184" i="1"/>
  <c r="GS184" i="1"/>
  <c r="GQ184" i="1"/>
  <c r="GO184" i="1"/>
  <c r="GM184" i="1"/>
  <c r="GK184" i="1"/>
  <c r="GI184" i="1"/>
  <c r="GG184" i="1"/>
  <c r="GE184" i="1"/>
  <c r="GC184" i="1"/>
  <c r="GA184" i="1"/>
  <c r="FY184" i="1"/>
  <c r="FW184" i="1"/>
  <c r="FU184" i="1"/>
  <c r="FS184" i="1"/>
  <c r="FQ184" i="1"/>
  <c r="FO184" i="1"/>
  <c r="FM184" i="1"/>
  <c r="FK184" i="1"/>
  <c r="FI184" i="1"/>
  <c r="FG184" i="1"/>
  <c r="FE184" i="1"/>
  <c r="FC184" i="1"/>
  <c r="FA184" i="1"/>
  <c r="EY184" i="1"/>
  <c r="EW184" i="1"/>
  <c r="EU184" i="1"/>
  <c r="ES184" i="1"/>
  <c r="EQ184" i="1"/>
  <c r="EO184" i="1"/>
  <c r="EM184" i="1"/>
  <c r="EK184" i="1"/>
  <c r="EI184" i="1"/>
  <c r="EG184" i="1"/>
  <c r="EE184" i="1"/>
  <c r="EC184" i="1"/>
  <c r="EA184" i="1"/>
  <c r="DY184" i="1"/>
  <c r="DW184" i="1"/>
  <c r="DU184" i="1"/>
  <c r="DS184" i="1"/>
  <c r="DQ184" i="1"/>
  <c r="DO184" i="1"/>
  <c r="DM184" i="1"/>
  <c r="DK184" i="1"/>
  <c r="DI184" i="1"/>
  <c r="DG184" i="1"/>
  <c r="DE184" i="1"/>
  <c r="DC184" i="1"/>
  <c r="DA184" i="1"/>
  <c r="CY184" i="1"/>
  <c r="CW184" i="1"/>
  <c r="CU184" i="1"/>
  <c r="CS184" i="1"/>
  <c r="CQ184" i="1"/>
  <c r="CO184" i="1"/>
  <c r="CM184" i="1"/>
  <c r="CK184" i="1"/>
  <c r="CI184" i="1"/>
  <c r="CG184" i="1"/>
  <c r="CE184" i="1"/>
  <c r="CC184" i="1"/>
  <c r="CA184" i="1"/>
  <c r="BY184" i="1"/>
  <c r="BW184" i="1"/>
  <c r="BU184" i="1"/>
  <c r="BS184" i="1"/>
  <c r="BQ184" i="1"/>
  <c r="BO184" i="1"/>
  <c r="BM184" i="1"/>
  <c r="BK184" i="1"/>
  <c r="BI184" i="1"/>
  <c r="BG184" i="1"/>
  <c r="BE184" i="1"/>
  <c r="BC184" i="1"/>
  <c r="BA184" i="1"/>
  <c r="AY184" i="1"/>
  <c r="AW184" i="1"/>
  <c r="AU184" i="1"/>
  <c r="AS184" i="1"/>
  <c r="AQ184" i="1"/>
  <c r="AO184" i="1"/>
  <c r="AM184" i="1"/>
  <c r="AK184" i="1"/>
  <c r="AI184" i="1"/>
  <c r="AG184" i="1"/>
  <c r="AE184" i="1"/>
  <c r="AC184" i="1"/>
  <c r="AA184" i="1"/>
  <c r="Y184" i="1"/>
  <c r="W184" i="1"/>
  <c r="U184" i="1"/>
  <c r="S184" i="1"/>
  <c r="Q184" i="1"/>
  <c r="O184" i="1"/>
  <c r="M184" i="1"/>
  <c r="K184" i="1"/>
  <c r="I184" i="1"/>
  <c r="G184" i="1"/>
  <c r="NL184" i="1"/>
  <c r="NH184" i="1"/>
  <c r="ND184" i="1"/>
  <c r="MZ184" i="1"/>
  <c r="MV184" i="1"/>
  <c r="MR184" i="1"/>
  <c r="MN184" i="1"/>
  <c r="MJ184" i="1"/>
  <c r="MF184" i="1"/>
  <c r="MB184" i="1"/>
  <c r="LX184" i="1"/>
  <c r="LT184" i="1"/>
  <c r="LP184" i="1"/>
  <c r="LL184" i="1"/>
  <c r="LH184" i="1"/>
  <c r="LD184" i="1"/>
  <c r="KZ184" i="1"/>
  <c r="KV184" i="1"/>
  <c r="KR184" i="1"/>
  <c r="KN184" i="1"/>
  <c r="KJ184" i="1"/>
  <c r="KF184" i="1"/>
  <c r="KB184" i="1"/>
  <c r="JX184" i="1"/>
  <c r="JT184" i="1"/>
  <c r="JP184" i="1"/>
  <c r="JL184" i="1"/>
  <c r="JH184" i="1"/>
  <c r="JD184" i="1"/>
  <c r="IZ184" i="1"/>
  <c r="IV184" i="1"/>
  <c r="IR184" i="1"/>
  <c r="IN184" i="1"/>
  <c r="IJ184" i="1"/>
  <c r="IF184" i="1"/>
  <c r="IB184" i="1"/>
  <c r="HX184" i="1"/>
  <c r="HT184" i="1"/>
  <c r="HP184" i="1"/>
  <c r="HL184" i="1"/>
  <c r="HH184" i="1"/>
  <c r="HD184" i="1"/>
  <c r="GZ184" i="1"/>
  <c r="GV184" i="1"/>
  <c r="GR184" i="1"/>
  <c r="GN184" i="1"/>
  <c r="GJ184" i="1"/>
  <c r="GF184" i="1"/>
  <c r="GB184" i="1"/>
  <c r="FX184" i="1"/>
  <c r="FT184" i="1"/>
  <c r="FP184" i="1"/>
  <c r="FL184" i="1"/>
  <c r="FH184" i="1"/>
  <c r="FD184" i="1"/>
  <c r="EZ184" i="1"/>
  <c r="EV184" i="1"/>
  <c r="ER184" i="1"/>
  <c r="EN184" i="1"/>
  <c r="EJ184" i="1"/>
  <c r="EF184" i="1"/>
  <c r="EB184" i="1"/>
  <c r="DX184" i="1"/>
  <c r="DT184" i="1"/>
  <c r="DP184" i="1"/>
  <c r="DL184" i="1"/>
  <c r="DH184" i="1"/>
  <c r="DD184" i="1"/>
  <c r="CZ184" i="1"/>
  <c r="CV184" i="1"/>
  <c r="CR184" i="1"/>
  <c r="CN184" i="1"/>
  <c r="CJ184" i="1"/>
  <c r="CF184" i="1"/>
  <c r="CB184" i="1"/>
  <c r="BX184" i="1"/>
  <c r="BT184" i="1"/>
  <c r="BP184" i="1"/>
  <c r="BL184" i="1"/>
  <c r="BH184" i="1"/>
  <c r="BD184" i="1"/>
  <c r="AZ184" i="1"/>
  <c r="AV184" i="1"/>
  <c r="AR184" i="1"/>
  <c r="AN184" i="1"/>
  <c r="AJ184" i="1"/>
  <c r="AF184" i="1"/>
  <c r="AB184" i="1"/>
  <c r="X184" i="1"/>
  <c r="T184" i="1"/>
  <c r="P184" i="1"/>
  <c r="L184" i="1"/>
  <c r="H184" i="1"/>
  <c r="NN184" i="1"/>
  <c r="NF184" i="1"/>
  <c r="MX184" i="1"/>
  <c r="MP184" i="1"/>
  <c r="MH184" i="1"/>
  <c r="LZ184" i="1"/>
  <c r="LR184" i="1"/>
  <c r="LJ184" i="1"/>
  <c r="LB184" i="1"/>
  <c r="KT184" i="1"/>
  <c r="KL184" i="1"/>
  <c r="KD184" i="1"/>
  <c r="JV184" i="1"/>
  <c r="JN184" i="1"/>
  <c r="JF184" i="1"/>
  <c r="IX184" i="1"/>
  <c r="IP184" i="1"/>
  <c r="IH184" i="1"/>
  <c r="HZ184" i="1"/>
  <c r="HR184" i="1"/>
  <c r="HJ184" i="1"/>
  <c r="HB184" i="1"/>
  <c r="GT184" i="1"/>
  <c r="GL184" i="1"/>
  <c r="GD184" i="1"/>
  <c r="FV184" i="1"/>
  <c r="FN184" i="1"/>
  <c r="FF184" i="1"/>
  <c r="EX184" i="1"/>
  <c r="EP184" i="1"/>
  <c r="EH184" i="1"/>
  <c r="DZ184" i="1"/>
  <c r="DR184" i="1"/>
  <c r="DJ184" i="1"/>
  <c r="DB184" i="1"/>
  <c r="CT184" i="1"/>
  <c r="CL184" i="1"/>
  <c r="CD184" i="1"/>
  <c r="BV184" i="1"/>
  <c r="BN184" i="1"/>
  <c r="BF184" i="1"/>
  <c r="AX184" i="1"/>
  <c r="AP184" i="1"/>
  <c r="AH184" i="1"/>
  <c r="Z184" i="1"/>
  <c r="R184" i="1"/>
  <c r="J184" i="1"/>
  <c r="NJ184" i="1"/>
  <c r="MT184" i="1"/>
  <c r="MD184" i="1"/>
  <c r="LN184" i="1"/>
  <c r="KX184" i="1"/>
  <c r="KH184" i="1"/>
  <c r="JR184" i="1"/>
  <c r="JB184" i="1"/>
  <c r="IL184" i="1"/>
  <c r="HV184" i="1"/>
  <c r="HF184" i="1"/>
  <c r="GP184" i="1"/>
  <c r="FZ184" i="1"/>
  <c r="FJ184" i="1"/>
  <c r="ET184" i="1"/>
  <c r="ED184" i="1"/>
  <c r="DN184" i="1"/>
  <c r="CX184" i="1"/>
  <c r="CH184" i="1"/>
  <c r="BR184" i="1"/>
  <c r="BB184" i="1"/>
  <c r="AL184" i="1"/>
  <c r="V184" i="1"/>
  <c r="F184" i="1"/>
  <c r="NB184" i="1"/>
  <c r="ML184" i="1"/>
  <c r="LV184" i="1"/>
  <c r="LF184" i="1"/>
  <c r="KP184" i="1"/>
  <c r="JZ184" i="1"/>
  <c r="JJ184" i="1"/>
  <c r="IT184" i="1"/>
  <c r="ID184" i="1"/>
  <c r="HN184" i="1"/>
  <c r="GX184" i="1"/>
  <c r="GH184" i="1"/>
  <c r="FR184" i="1"/>
  <c r="FB184" i="1"/>
  <c r="EL184" i="1"/>
  <c r="DV184" i="1"/>
  <c r="DF184" i="1"/>
  <c r="CP184" i="1"/>
  <c r="BZ184" i="1"/>
  <c r="BJ184" i="1"/>
  <c r="AT184" i="1"/>
  <c r="AD184" i="1"/>
  <c r="N184" i="1"/>
  <c r="C184" i="3"/>
  <c r="NN182" i="1"/>
  <c r="NL182" i="1"/>
  <c r="NJ182" i="1"/>
  <c r="NH182" i="1"/>
  <c r="NF182" i="1"/>
  <c r="ND182" i="1"/>
  <c r="NB182" i="1"/>
  <c r="MZ182" i="1"/>
  <c r="MX182" i="1"/>
  <c r="MV182" i="1"/>
  <c r="MT182" i="1"/>
  <c r="MR182" i="1"/>
  <c r="MP182" i="1"/>
  <c r="MN182" i="1"/>
  <c r="ML182" i="1"/>
  <c r="MJ182" i="1"/>
  <c r="MH182" i="1"/>
  <c r="MF182" i="1"/>
  <c r="MD182" i="1"/>
  <c r="MB182" i="1"/>
  <c r="LZ182" i="1"/>
  <c r="LX182" i="1"/>
  <c r="LV182" i="1"/>
  <c r="LT182" i="1"/>
  <c r="LR182" i="1"/>
  <c r="LP182" i="1"/>
  <c r="LN182" i="1"/>
  <c r="LL182" i="1"/>
  <c r="LJ182" i="1"/>
  <c r="LH182" i="1"/>
  <c r="LF182" i="1"/>
  <c r="LD182" i="1"/>
  <c r="LB182" i="1"/>
  <c r="KZ182" i="1"/>
  <c r="KX182" i="1"/>
  <c r="KV182" i="1"/>
  <c r="KT182" i="1"/>
  <c r="KR182" i="1"/>
  <c r="KP182" i="1"/>
  <c r="KN182" i="1"/>
  <c r="KL182" i="1"/>
  <c r="KJ182" i="1"/>
  <c r="KH182" i="1"/>
  <c r="KF182" i="1"/>
  <c r="KD182" i="1"/>
  <c r="KB182" i="1"/>
  <c r="JZ182" i="1"/>
  <c r="JX182" i="1"/>
  <c r="JV182" i="1"/>
  <c r="JT182" i="1"/>
  <c r="JR182" i="1"/>
  <c r="JP182" i="1"/>
  <c r="JN182" i="1"/>
  <c r="JL182" i="1"/>
  <c r="JJ182" i="1"/>
  <c r="JH182" i="1"/>
  <c r="JF182" i="1"/>
  <c r="JD182" i="1"/>
  <c r="JB182" i="1"/>
  <c r="IZ182" i="1"/>
  <c r="IX182" i="1"/>
  <c r="IV182" i="1"/>
  <c r="IT182" i="1"/>
  <c r="IR182" i="1"/>
  <c r="IP182" i="1"/>
  <c r="IN182" i="1"/>
  <c r="IL182" i="1"/>
  <c r="IJ182" i="1"/>
  <c r="IH182" i="1"/>
  <c r="IF182" i="1"/>
  <c r="ID182" i="1"/>
  <c r="IB182" i="1"/>
  <c r="HZ182" i="1"/>
  <c r="HX182" i="1"/>
  <c r="HV182" i="1"/>
  <c r="HT182" i="1"/>
  <c r="HR182" i="1"/>
  <c r="HP182" i="1"/>
  <c r="HN182" i="1"/>
  <c r="HL182" i="1"/>
  <c r="HJ182" i="1"/>
  <c r="HH182" i="1"/>
  <c r="HF182" i="1"/>
  <c r="HD182" i="1"/>
  <c r="HB182" i="1"/>
  <c r="GZ182" i="1"/>
  <c r="GX182" i="1"/>
  <c r="GV182" i="1"/>
  <c r="GT182" i="1"/>
  <c r="GR182" i="1"/>
  <c r="GP182" i="1"/>
  <c r="GN182" i="1"/>
  <c r="GL182" i="1"/>
  <c r="GJ182" i="1"/>
  <c r="GH182" i="1"/>
  <c r="GF182" i="1"/>
  <c r="GD182" i="1"/>
  <c r="GB182" i="1"/>
  <c r="FZ182" i="1"/>
  <c r="FX182" i="1"/>
  <c r="FV182" i="1"/>
  <c r="FT182" i="1"/>
  <c r="FR182" i="1"/>
  <c r="FP182" i="1"/>
  <c r="FN182" i="1"/>
  <c r="FL182" i="1"/>
  <c r="FJ182" i="1"/>
  <c r="FH182" i="1"/>
  <c r="FF182" i="1"/>
  <c r="FD182" i="1"/>
  <c r="FB182" i="1"/>
  <c r="EZ182" i="1"/>
  <c r="EX182" i="1"/>
  <c r="EV182" i="1"/>
  <c r="ET182" i="1"/>
  <c r="ER182" i="1"/>
  <c r="EP182" i="1"/>
  <c r="EN182" i="1"/>
  <c r="EL182" i="1"/>
  <c r="EJ182" i="1"/>
  <c r="EH182" i="1"/>
  <c r="EF182" i="1"/>
  <c r="ED182" i="1"/>
  <c r="EB182" i="1"/>
  <c r="DZ182" i="1"/>
  <c r="DX182" i="1"/>
  <c r="DV182" i="1"/>
  <c r="DT182" i="1"/>
  <c r="DR182" i="1"/>
  <c r="DP182" i="1"/>
  <c r="DN182" i="1"/>
  <c r="DL182" i="1"/>
  <c r="DJ182" i="1"/>
  <c r="DH182" i="1"/>
  <c r="DF182" i="1"/>
  <c r="DD182" i="1"/>
  <c r="DB182" i="1"/>
  <c r="CZ182" i="1"/>
  <c r="CX182" i="1"/>
  <c r="CV182" i="1"/>
  <c r="CT182" i="1"/>
  <c r="CR182" i="1"/>
  <c r="CP182" i="1"/>
  <c r="CN182" i="1"/>
  <c r="CL182" i="1"/>
  <c r="CJ182" i="1"/>
  <c r="CH182" i="1"/>
  <c r="CF182" i="1"/>
  <c r="CD182" i="1"/>
  <c r="CB182" i="1"/>
  <c r="BZ182" i="1"/>
  <c r="BX182" i="1"/>
  <c r="BV182" i="1"/>
  <c r="BT182" i="1"/>
  <c r="BR182" i="1"/>
  <c r="BP182" i="1"/>
  <c r="BN182" i="1"/>
  <c r="BL182" i="1"/>
  <c r="BJ182" i="1"/>
  <c r="BH182" i="1"/>
  <c r="BF182" i="1"/>
  <c r="BD182" i="1"/>
  <c r="BB182" i="1"/>
  <c r="AZ182" i="1"/>
  <c r="AX182" i="1"/>
  <c r="AV182" i="1"/>
  <c r="AT182" i="1"/>
  <c r="AR182" i="1"/>
  <c r="AP182" i="1"/>
  <c r="AN182" i="1"/>
  <c r="AL182" i="1"/>
  <c r="AJ182" i="1"/>
  <c r="AH182" i="1"/>
  <c r="AF182" i="1"/>
  <c r="AD182" i="1"/>
  <c r="AB182" i="1"/>
  <c r="Z182" i="1"/>
  <c r="X182" i="1"/>
  <c r="V182" i="1"/>
  <c r="T182" i="1"/>
  <c r="R182" i="1"/>
  <c r="P182" i="1"/>
  <c r="N182" i="1"/>
  <c r="L182" i="1"/>
  <c r="J182" i="1"/>
  <c r="H182" i="1"/>
  <c r="F182" i="1"/>
  <c r="NM182" i="1"/>
  <c r="NI182" i="1"/>
  <c r="NE182" i="1"/>
  <c r="NA182" i="1"/>
  <c r="MW182" i="1"/>
  <c r="MS182" i="1"/>
  <c r="MO182" i="1"/>
  <c r="MK182" i="1"/>
  <c r="MG182" i="1"/>
  <c r="MC182" i="1"/>
  <c r="LY182" i="1"/>
  <c r="LU182" i="1"/>
  <c r="LQ182" i="1"/>
  <c r="LM182" i="1"/>
  <c r="LI182" i="1"/>
  <c r="LE182" i="1"/>
  <c r="LA182" i="1"/>
  <c r="KW182" i="1"/>
  <c r="KS182" i="1"/>
  <c r="KO182" i="1"/>
  <c r="KK182" i="1"/>
  <c r="KG182" i="1"/>
  <c r="KC182" i="1"/>
  <c r="JY182" i="1"/>
  <c r="JU182" i="1"/>
  <c r="JQ182" i="1"/>
  <c r="JM182" i="1"/>
  <c r="JI182" i="1"/>
  <c r="JE182" i="1"/>
  <c r="JA182" i="1"/>
  <c r="IW182" i="1"/>
  <c r="IS182" i="1"/>
  <c r="IO182" i="1"/>
  <c r="IK182" i="1"/>
  <c r="IG182" i="1"/>
  <c r="IC182" i="1"/>
  <c r="HY182" i="1"/>
  <c r="HU182" i="1"/>
  <c r="HQ182" i="1"/>
  <c r="HM182" i="1"/>
  <c r="HI182" i="1"/>
  <c r="HE182" i="1"/>
  <c r="HA182" i="1"/>
  <c r="GW182" i="1"/>
  <c r="GS182" i="1"/>
  <c r="GO182" i="1"/>
  <c r="GK182" i="1"/>
  <c r="GG182" i="1"/>
  <c r="GC182" i="1"/>
  <c r="FY182" i="1"/>
  <c r="FU182" i="1"/>
  <c r="FQ182" i="1"/>
  <c r="FM182" i="1"/>
  <c r="FI182" i="1"/>
  <c r="FE182" i="1"/>
  <c r="FA182" i="1"/>
  <c r="EW182" i="1"/>
  <c r="ES182" i="1"/>
  <c r="EO182" i="1"/>
  <c r="EK182" i="1"/>
  <c r="EG182" i="1"/>
  <c r="EC182" i="1"/>
  <c r="DY182" i="1"/>
  <c r="DU182" i="1"/>
  <c r="DQ182" i="1"/>
  <c r="DM182" i="1"/>
  <c r="DI182" i="1"/>
  <c r="DE182" i="1"/>
  <c r="DA182" i="1"/>
  <c r="CW182" i="1"/>
  <c r="CS182" i="1"/>
  <c r="CO182" i="1"/>
  <c r="CK182" i="1"/>
  <c r="CG182" i="1"/>
  <c r="CC182" i="1"/>
  <c r="BY182" i="1"/>
  <c r="BU182" i="1"/>
  <c r="BQ182" i="1"/>
  <c r="BM182" i="1"/>
  <c r="BI182" i="1"/>
  <c r="BE182" i="1"/>
  <c r="BA182" i="1"/>
  <c r="AW182" i="1"/>
  <c r="AS182" i="1"/>
  <c r="AO182" i="1"/>
  <c r="AK182" i="1"/>
  <c r="AG182" i="1"/>
  <c r="AC182" i="1"/>
  <c r="Y182" i="1"/>
  <c r="U182" i="1"/>
  <c r="Q182" i="1"/>
  <c r="M182" i="1"/>
  <c r="I182" i="1"/>
  <c r="NK182" i="1"/>
  <c r="NC182" i="1"/>
  <c r="MU182" i="1"/>
  <c r="MM182" i="1"/>
  <c r="ME182" i="1"/>
  <c r="LW182" i="1"/>
  <c r="LO182" i="1"/>
  <c r="LG182" i="1"/>
  <c r="KY182" i="1"/>
  <c r="KQ182" i="1"/>
  <c r="KI182" i="1"/>
  <c r="KA182" i="1"/>
  <c r="JS182" i="1"/>
  <c r="JK182" i="1"/>
  <c r="JC182" i="1"/>
  <c r="IU182" i="1"/>
  <c r="IM182" i="1"/>
  <c r="IE182" i="1"/>
  <c r="HW182" i="1"/>
  <c r="HO182" i="1"/>
  <c r="HG182" i="1"/>
  <c r="GY182" i="1"/>
  <c r="GQ182" i="1"/>
  <c r="GI182" i="1"/>
  <c r="GA182" i="1"/>
  <c r="FS182" i="1"/>
  <c r="FK182" i="1"/>
  <c r="FC182" i="1"/>
  <c r="EU182" i="1"/>
  <c r="EM182" i="1"/>
  <c r="EE182" i="1"/>
  <c r="DW182" i="1"/>
  <c r="DO182" i="1"/>
  <c r="DG182" i="1"/>
  <c r="CY182" i="1"/>
  <c r="CQ182" i="1"/>
  <c r="CI182" i="1"/>
  <c r="CA182" i="1"/>
  <c r="BS182" i="1"/>
  <c r="BK182" i="1"/>
  <c r="BC182" i="1"/>
  <c r="AU182" i="1"/>
  <c r="AM182" i="1"/>
  <c r="AE182" i="1"/>
  <c r="W182" i="1"/>
  <c r="O182" i="1"/>
  <c r="G182" i="1"/>
  <c r="NG182" i="1"/>
  <c r="MY182" i="1"/>
  <c r="MQ182" i="1"/>
  <c r="MI182" i="1"/>
  <c r="MA182" i="1"/>
  <c r="LS182" i="1"/>
  <c r="LK182" i="1"/>
  <c r="LC182" i="1"/>
  <c r="KU182" i="1"/>
  <c r="KM182" i="1"/>
  <c r="KE182" i="1"/>
  <c r="JW182" i="1"/>
  <c r="JO182" i="1"/>
  <c r="JG182" i="1"/>
  <c r="IY182" i="1"/>
  <c r="IQ182" i="1"/>
  <c r="II182" i="1"/>
  <c r="IA182" i="1"/>
  <c r="HS182" i="1"/>
  <c r="HK182" i="1"/>
  <c r="HC182" i="1"/>
  <c r="GU182" i="1"/>
  <c r="GM182" i="1"/>
  <c r="GE182" i="1"/>
  <c r="FW182" i="1"/>
  <c r="FO182" i="1"/>
  <c r="FG182" i="1"/>
  <c r="EY182" i="1"/>
  <c r="EQ182" i="1"/>
  <c r="EI182" i="1"/>
  <c r="EA182" i="1"/>
  <c r="DS182" i="1"/>
  <c r="DK182" i="1"/>
  <c r="DC182" i="1"/>
  <c r="CU182" i="1"/>
  <c r="CM182" i="1"/>
  <c r="CE182" i="1"/>
  <c r="BW182" i="1"/>
  <c r="BO182" i="1"/>
  <c r="BG182" i="1"/>
  <c r="AY182" i="1"/>
  <c r="AQ182" i="1"/>
  <c r="AI182" i="1"/>
  <c r="AA182" i="1"/>
  <c r="S182" i="1"/>
  <c r="K182" i="1"/>
  <c r="C182" i="3"/>
  <c r="NN180" i="1"/>
  <c r="NL180" i="1"/>
  <c r="NJ180" i="1"/>
  <c r="NK180" i="1"/>
  <c r="NH180" i="1"/>
  <c r="NF180" i="1"/>
  <c r="ND180" i="1"/>
  <c r="NB180" i="1"/>
  <c r="MZ180" i="1"/>
  <c r="MX180" i="1"/>
  <c r="MV180" i="1"/>
  <c r="MT180" i="1"/>
  <c r="MR180" i="1"/>
  <c r="MP180" i="1"/>
  <c r="MN180" i="1"/>
  <c r="ML180" i="1"/>
  <c r="MJ180" i="1"/>
  <c r="MH180" i="1"/>
  <c r="MF180" i="1"/>
  <c r="MD180" i="1"/>
  <c r="MB180" i="1"/>
  <c r="LZ180" i="1"/>
  <c r="LX180" i="1"/>
  <c r="LV180" i="1"/>
  <c r="LT180" i="1"/>
  <c r="LR180" i="1"/>
  <c r="LP180" i="1"/>
  <c r="LN180" i="1"/>
  <c r="LL180" i="1"/>
  <c r="LJ180" i="1"/>
  <c r="LH180" i="1"/>
  <c r="LF180" i="1"/>
  <c r="LD180" i="1"/>
  <c r="LB180" i="1"/>
  <c r="KZ180" i="1"/>
  <c r="KX180" i="1"/>
  <c r="KV180" i="1"/>
  <c r="KT180" i="1"/>
  <c r="KR180" i="1"/>
  <c r="KP180" i="1"/>
  <c r="KN180" i="1"/>
  <c r="KL180" i="1"/>
  <c r="KJ180" i="1"/>
  <c r="KH180" i="1"/>
  <c r="KF180" i="1"/>
  <c r="KD180" i="1"/>
  <c r="KB180" i="1"/>
  <c r="JZ180" i="1"/>
  <c r="JX180" i="1"/>
  <c r="JV180" i="1"/>
  <c r="JT180" i="1"/>
  <c r="JR180" i="1"/>
  <c r="JP180" i="1"/>
  <c r="JN180" i="1"/>
  <c r="JL180" i="1"/>
  <c r="JJ180" i="1"/>
  <c r="JH180" i="1"/>
  <c r="JF180" i="1"/>
  <c r="JD180" i="1"/>
  <c r="JB180" i="1"/>
  <c r="IZ180" i="1"/>
  <c r="IX180" i="1"/>
  <c r="IV180" i="1"/>
  <c r="IT180" i="1"/>
  <c r="IR180" i="1"/>
  <c r="IP180" i="1"/>
  <c r="IN180" i="1"/>
  <c r="IL180" i="1"/>
  <c r="IJ180" i="1"/>
  <c r="IH180" i="1"/>
  <c r="IF180" i="1"/>
  <c r="ID180" i="1"/>
  <c r="IB180" i="1"/>
  <c r="HZ180" i="1"/>
  <c r="HX180" i="1"/>
  <c r="HV180" i="1"/>
  <c r="HT180" i="1"/>
  <c r="HR180" i="1"/>
  <c r="HP180" i="1"/>
  <c r="HN180" i="1"/>
  <c r="HL180" i="1"/>
  <c r="HJ180" i="1"/>
  <c r="HH180" i="1"/>
  <c r="HF180" i="1"/>
  <c r="HD180" i="1"/>
  <c r="HB180" i="1"/>
  <c r="GZ180" i="1"/>
  <c r="GX180" i="1"/>
  <c r="GV180" i="1"/>
  <c r="GT180" i="1"/>
  <c r="GR180" i="1"/>
  <c r="GP180" i="1"/>
  <c r="GN180" i="1"/>
  <c r="GL180" i="1"/>
  <c r="GJ180" i="1"/>
  <c r="GH180" i="1"/>
  <c r="GF180" i="1"/>
  <c r="GD180" i="1"/>
  <c r="GB180" i="1"/>
  <c r="FZ180" i="1"/>
  <c r="FX180" i="1"/>
  <c r="FV180" i="1"/>
  <c r="FT180" i="1"/>
  <c r="FR180" i="1"/>
  <c r="FP180" i="1"/>
  <c r="FN180" i="1"/>
  <c r="FL180" i="1"/>
  <c r="FJ180" i="1"/>
  <c r="FH180" i="1"/>
  <c r="FF180" i="1"/>
  <c r="FD180" i="1"/>
  <c r="FB180" i="1"/>
  <c r="EZ180" i="1"/>
  <c r="EX180" i="1"/>
  <c r="EV180" i="1"/>
  <c r="ET180" i="1"/>
  <c r="ER180" i="1"/>
  <c r="EP180" i="1"/>
  <c r="EN180" i="1"/>
  <c r="EL180" i="1"/>
  <c r="EJ180" i="1"/>
  <c r="EH180" i="1"/>
  <c r="EF180" i="1"/>
  <c r="ED180" i="1"/>
  <c r="EB180" i="1"/>
  <c r="DZ180" i="1"/>
  <c r="DX180" i="1"/>
  <c r="DV180" i="1"/>
  <c r="DT180" i="1"/>
  <c r="DR180" i="1"/>
  <c r="DP180" i="1"/>
  <c r="DN180" i="1"/>
  <c r="DL180" i="1"/>
  <c r="DJ180" i="1"/>
  <c r="DH180" i="1"/>
  <c r="DF180" i="1"/>
  <c r="DD180" i="1"/>
  <c r="DB180" i="1"/>
  <c r="CZ180" i="1"/>
  <c r="CX180" i="1"/>
  <c r="CV180" i="1"/>
  <c r="CT180" i="1"/>
  <c r="CR180" i="1"/>
  <c r="CP180" i="1"/>
  <c r="CN180" i="1"/>
  <c r="CL180" i="1"/>
  <c r="CJ180" i="1"/>
  <c r="CH180" i="1"/>
  <c r="CF180" i="1"/>
  <c r="CD180" i="1"/>
  <c r="CB180" i="1"/>
  <c r="BZ180" i="1"/>
  <c r="BX180" i="1"/>
  <c r="BV180" i="1"/>
  <c r="BT180" i="1"/>
  <c r="BR180" i="1"/>
  <c r="BP180" i="1"/>
  <c r="BN180" i="1"/>
  <c r="BL180" i="1"/>
  <c r="BJ180" i="1"/>
  <c r="BH180" i="1"/>
  <c r="BF180" i="1"/>
  <c r="BD180" i="1"/>
  <c r="BB180" i="1"/>
  <c r="AZ180" i="1"/>
  <c r="AX180" i="1"/>
  <c r="AV180" i="1"/>
  <c r="AT180" i="1"/>
  <c r="AR180" i="1"/>
  <c r="AP180" i="1"/>
  <c r="AN180" i="1"/>
  <c r="AL180" i="1"/>
  <c r="AJ180" i="1"/>
  <c r="AH180" i="1"/>
  <c r="AF180" i="1"/>
  <c r="AD180" i="1"/>
  <c r="AB180" i="1"/>
  <c r="Z180" i="1"/>
  <c r="X180" i="1"/>
  <c r="V180" i="1"/>
  <c r="T180" i="1"/>
  <c r="R180" i="1"/>
  <c r="P180" i="1"/>
  <c r="N180" i="1"/>
  <c r="L180" i="1"/>
  <c r="J180" i="1"/>
  <c r="H180" i="1"/>
  <c r="F180" i="1"/>
  <c r="NM180" i="1"/>
  <c r="NG180" i="1"/>
  <c r="NC180" i="1"/>
  <c r="MY180" i="1"/>
  <c r="MU180" i="1"/>
  <c r="MQ180" i="1"/>
  <c r="MM180" i="1"/>
  <c r="MI180" i="1"/>
  <c r="ME180" i="1"/>
  <c r="MA180" i="1"/>
  <c r="LW180" i="1"/>
  <c r="LS180" i="1"/>
  <c r="LO180" i="1"/>
  <c r="LK180" i="1"/>
  <c r="LG180" i="1"/>
  <c r="LC180" i="1"/>
  <c r="KY180" i="1"/>
  <c r="KU180" i="1"/>
  <c r="KQ180" i="1"/>
  <c r="KM180" i="1"/>
  <c r="KI180" i="1"/>
  <c r="KE180" i="1"/>
  <c r="KA180" i="1"/>
  <c r="JW180" i="1"/>
  <c r="JS180" i="1"/>
  <c r="JO180" i="1"/>
  <c r="JK180" i="1"/>
  <c r="JG180" i="1"/>
  <c r="JC180" i="1"/>
  <c r="IY180" i="1"/>
  <c r="IU180" i="1"/>
  <c r="IQ180" i="1"/>
  <c r="IM180" i="1"/>
  <c r="II180" i="1"/>
  <c r="IE180" i="1"/>
  <c r="IA180" i="1"/>
  <c r="HW180" i="1"/>
  <c r="HS180" i="1"/>
  <c r="HO180" i="1"/>
  <c r="HK180" i="1"/>
  <c r="HG180" i="1"/>
  <c r="HC180" i="1"/>
  <c r="GY180" i="1"/>
  <c r="GU180" i="1"/>
  <c r="GQ180" i="1"/>
  <c r="GM180" i="1"/>
  <c r="GI180" i="1"/>
  <c r="GE180" i="1"/>
  <c r="GA180" i="1"/>
  <c r="FW180" i="1"/>
  <c r="FS180" i="1"/>
  <c r="FO180" i="1"/>
  <c r="FK180" i="1"/>
  <c r="FG180" i="1"/>
  <c r="FC180" i="1"/>
  <c r="EY180" i="1"/>
  <c r="EU180" i="1"/>
  <c r="EQ180" i="1"/>
  <c r="EM180" i="1"/>
  <c r="EI180" i="1"/>
  <c r="EE180" i="1"/>
  <c r="EA180" i="1"/>
  <c r="DW180" i="1"/>
  <c r="DS180" i="1"/>
  <c r="DO180" i="1"/>
  <c r="DK180" i="1"/>
  <c r="DG180" i="1"/>
  <c r="DC180" i="1"/>
  <c r="CY180" i="1"/>
  <c r="CU180" i="1"/>
  <c r="CQ180" i="1"/>
  <c r="CM180" i="1"/>
  <c r="CI180" i="1"/>
  <c r="CE180" i="1"/>
  <c r="CA180" i="1"/>
  <c r="BW180" i="1"/>
  <c r="BS180" i="1"/>
  <c r="BO180" i="1"/>
  <c r="BK180" i="1"/>
  <c r="BG180" i="1"/>
  <c r="BC180" i="1"/>
  <c r="AY180" i="1"/>
  <c r="AU180" i="1"/>
  <c r="AQ180" i="1"/>
  <c r="AM180" i="1"/>
  <c r="AI180" i="1"/>
  <c r="AE180" i="1"/>
  <c r="AA180" i="1"/>
  <c r="W180" i="1"/>
  <c r="S180" i="1"/>
  <c r="O180" i="1"/>
  <c r="K180" i="1"/>
  <c r="G180" i="1"/>
  <c r="NI180" i="1"/>
  <c r="NE180" i="1"/>
  <c r="NA180" i="1"/>
  <c r="MW180" i="1"/>
  <c r="MS180" i="1"/>
  <c r="MO180" i="1"/>
  <c r="MK180" i="1"/>
  <c r="MG180" i="1"/>
  <c r="MC180" i="1"/>
  <c r="LY180" i="1"/>
  <c r="LU180" i="1"/>
  <c r="LQ180" i="1"/>
  <c r="LM180" i="1"/>
  <c r="LI180" i="1"/>
  <c r="LE180" i="1"/>
  <c r="LA180" i="1"/>
  <c r="KW180" i="1"/>
  <c r="KS180" i="1"/>
  <c r="KO180" i="1"/>
  <c r="KK180" i="1"/>
  <c r="KG180" i="1"/>
  <c r="KC180" i="1"/>
  <c r="JY180" i="1"/>
  <c r="JU180" i="1"/>
  <c r="JQ180" i="1"/>
  <c r="JM180" i="1"/>
  <c r="JI180" i="1"/>
  <c r="JE180" i="1"/>
  <c r="JA180" i="1"/>
  <c r="IW180" i="1"/>
  <c r="IS180" i="1"/>
  <c r="IO180" i="1"/>
  <c r="IK180" i="1"/>
  <c r="IG180" i="1"/>
  <c r="IC180" i="1"/>
  <c r="HY180" i="1"/>
  <c r="HU180" i="1"/>
  <c r="HQ180" i="1"/>
  <c r="HM180" i="1"/>
  <c r="HI180" i="1"/>
  <c r="HE180" i="1"/>
  <c r="HA180" i="1"/>
  <c r="GW180" i="1"/>
  <c r="GS180" i="1"/>
  <c r="GO180" i="1"/>
  <c r="GK180" i="1"/>
  <c r="GG180" i="1"/>
  <c r="GC180" i="1"/>
  <c r="FY180" i="1"/>
  <c r="FU180" i="1"/>
  <c r="FQ180" i="1"/>
  <c r="FM180" i="1"/>
  <c r="FI180" i="1"/>
  <c r="FE180" i="1"/>
  <c r="FA180" i="1"/>
  <c r="EW180" i="1"/>
  <c r="ES180" i="1"/>
  <c r="EO180" i="1"/>
  <c r="EK180" i="1"/>
  <c r="EG180" i="1"/>
  <c r="EC180" i="1"/>
  <c r="DY180" i="1"/>
  <c r="DU180" i="1"/>
  <c r="DQ180" i="1"/>
  <c r="DM180" i="1"/>
  <c r="DI180" i="1"/>
  <c r="DE180" i="1"/>
  <c r="DA180" i="1"/>
  <c r="CW180" i="1"/>
  <c r="CS180" i="1"/>
  <c r="CO180" i="1"/>
  <c r="CK180" i="1"/>
  <c r="CG180" i="1"/>
  <c r="CC180" i="1"/>
  <c r="BY180" i="1"/>
  <c r="BU180" i="1"/>
  <c r="BQ180" i="1"/>
  <c r="BM180" i="1"/>
  <c r="BI180" i="1"/>
  <c r="BE180" i="1"/>
  <c r="BA180" i="1"/>
  <c r="AW180" i="1"/>
  <c r="AS180" i="1"/>
  <c r="AO180" i="1"/>
  <c r="AK180" i="1"/>
  <c r="AG180" i="1"/>
  <c r="AC180" i="1"/>
  <c r="Y180" i="1"/>
  <c r="U180" i="1"/>
  <c r="Q180" i="1"/>
  <c r="M180" i="1"/>
  <c r="I180" i="1"/>
  <c r="C180" i="3"/>
  <c r="NN178" i="1"/>
  <c r="NL178" i="1"/>
  <c r="NJ178" i="1"/>
  <c r="NH178" i="1"/>
  <c r="NF178" i="1"/>
  <c r="ND178" i="1"/>
  <c r="NB178" i="1"/>
  <c r="MZ178" i="1"/>
  <c r="MX178" i="1"/>
  <c r="MV178" i="1"/>
  <c r="MT178" i="1"/>
  <c r="MR178" i="1"/>
  <c r="MP178" i="1"/>
  <c r="MN178" i="1"/>
  <c r="ML178" i="1"/>
  <c r="MJ178" i="1"/>
  <c r="MH178" i="1"/>
  <c r="MF178" i="1"/>
  <c r="MD178" i="1"/>
  <c r="MB178" i="1"/>
  <c r="LZ178" i="1"/>
  <c r="LX178" i="1"/>
  <c r="LV178" i="1"/>
  <c r="LT178" i="1"/>
  <c r="LR178" i="1"/>
  <c r="LP178" i="1"/>
  <c r="LN178" i="1"/>
  <c r="LL178" i="1"/>
  <c r="LJ178" i="1"/>
  <c r="LH178" i="1"/>
  <c r="LF178" i="1"/>
  <c r="LD178" i="1"/>
  <c r="LB178" i="1"/>
  <c r="KZ178" i="1"/>
  <c r="KX178" i="1"/>
  <c r="KV178" i="1"/>
  <c r="KT178" i="1"/>
  <c r="KR178" i="1"/>
  <c r="KP178" i="1"/>
  <c r="KN178" i="1"/>
  <c r="KL178" i="1"/>
  <c r="KJ178" i="1"/>
  <c r="KH178" i="1"/>
  <c r="KF178" i="1"/>
  <c r="KD178" i="1"/>
  <c r="KB178" i="1"/>
  <c r="JZ178" i="1"/>
  <c r="JX178" i="1"/>
  <c r="JV178" i="1"/>
  <c r="JT178" i="1"/>
  <c r="JR178" i="1"/>
  <c r="JP178" i="1"/>
  <c r="JN178" i="1"/>
  <c r="JL178" i="1"/>
  <c r="JJ178" i="1"/>
  <c r="JH178" i="1"/>
  <c r="JF178" i="1"/>
  <c r="JD178" i="1"/>
  <c r="JB178" i="1"/>
  <c r="IZ178" i="1"/>
  <c r="IX178" i="1"/>
  <c r="IV178" i="1"/>
  <c r="IT178" i="1"/>
  <c r="IR178" i="1"/>
  <c r="IP178" i="1"/>
  <c r="IN178" i="1"/>
  <c r="IL178" i="1"/>
  <c r="IJ178" i="1"/>
  <c r="IH178" i="1"/>
  <c r="IF178" i="1"/>
  <c r="ID178" i="1"/>
  <c r="IB178" i="1"/>
  <c r="HZ178" i="1"/>
  <c r="HX178" i="1"/>
  <c r="HV178" i="1"/>
  <c r="HT178" i="1"/>
  <c r="HR178" i="1"/>
  <c r="HP178" i="1"/>
  <c r="HN178" i="1"/>
  <c r="HL178" i="1"/>
  <c r="HJ178" i="1"/>
  <c r="HH178" i="1"/>
  <c r="HF178" i="1"/>
  <c r="HD178" i="1"/>
  <c r="HB178" i="1"/>
  <c r="GZ178" i="1"/>
  <c r="GX178" i="1"/>
  <c r="GV178" i="1"/>
  <c r="GT178" i="1"/>
  <c r="GR178" i="1"/>
  <c r="GP178" i="1"/>
  <c r="GN178" i="1"/>
  <c r="GL178" i="1"/>
  <c r="GJ178" i="1"/>
  <c r="GH178" i="1"/>
  <c r="GF178" i="1"/>
  <c r="GD178" i="1"/>
  <c r="GB178" i="1"/>
  <c r="FZ178" i="1"/>
  <c r="FX178" i="1"/>
  <c r="FV178" i="1"/>
  <c r="FT178" i="1"/>
  <c r="FR178" i="1"/>
  <c r="FP178" i="1"/>
  <c r="FN178" i="1"/>
  <c r="FL178" i="1"/>
  <c r="FJ178" i="1"/>
  <c r="FH178" i="1"/>
  <c r="FF178" i="1"/>
  <c r="FD178" i="1"/>
  <c r="FB178" i="1"/>
  <c r="EZ178" i="1"/>
  <c r="EX178" i="1"/>
  <c r="EV178" i="1"/>
  <c r="ET178" i="1"/>
  <c r="ER178" i="1"/>
  <c r="EP178" i="1"/>
  <c r="EN178" i="1"/>
  <c r="EL178" i="1"/>
  <c r="EJ178" i="1"/>
  <c r="EH178" i="1"/>
  <c r="EF178" i="1"/>
  <c r="ED178" i="1"/>
  <c r="EB178" i="1"/>
  <c r="DZ178" i="1"/>
  <c r="DX178" i="1"/>
  <c r="DV178" i="1"/>
  <c r="DT178" i="1"/>
  <c r="DR178" i="1"/>
  <c r="DP178" i="1"/>
  <c r="DN178" i="1"/>
  <c r="DL178" i="1"/>
  <c r="DJ178" i="1"/>
  <c r="DH178" i="1"/>
  <c r="DF178" i="1"/>
  <c r="DD178" i="1"/>
  <c r="DB178" i="1"/>
  <c r="CZ178" i="1"/>
  <c r="CX178" i="1"/>
  <c r="CV178" i="1"/>
  <c r="CT178" i="1"/>
  <c r="CR178" i="1"/>
  <c r="CP178" i="1"/>
  <c r="CN178" i="1"/>
  <c r="CL178" i="1"/>
  <c r="CJ178" i="1"/>
  <c r="CH178" i="1"/>
  <c r="CF178" i="1"/>
  <c r="CD178" i="1"/>
  <c r="CB178" i="1"/>
  <c r="BZ178" i="1"/>
  <c r="BX178" i="1"/>
  <c r="BV178" i="1"/>
  <c r="BT178" i="1"/>
  <c r="BR178" i="1"/>
  <c r="BP178" i="1"/>
  <c r="BN178" i="1"/>
  <c r="BL178" i="1"/>
  <c r="BJ178" i="1"/>
  <c r="BH178" i="1"/>
  <c r="BF178" i="1"/>
  <c r="BD178" i="1"/>
  <c r="BB178" i="1"/>
  <c r="AZ178" i="1"/>
  <c r="AX178" i="1"/>
  <c r="AV178" i="1"/>
  <c r="AT178" i="1"/>
  <c r="AR178" i="1"/>
  <c r="AP178" i="1"/>
  <c r="AN178" i="1"/>
  <c r="AL178" i="1"/>
  <c r="AJ178" i="1"/>
  <c r="AH178" i="1"/>
  <c r="AF178" i="1"/>
  <c r="AD178" i="1"/>
  <c r="AB178" i="1"/>
  <c r="Z178" i="1"/>
  <c r="X178" i="1"/>
  <c r="V178" i="1"/>
  <c r="T178" i="1"/>
  <c r="R178" i="1"/>
  <c r="P178" i="1"/>
  <c r="N178" i="1"/>
  <c r="L178" i="1"/>
  <c r="J178" i="1"/>
  <c r="H178" i="1"/>
  <c r="F178" i="1"/>
  <c r="NM178" i="1"/>
  <c r="NI178" i="1"/>
  <c r="NE178" i="1"/>
  <c r="NA178" i="1"/>
  <c r="MW178" i="1"/>
  <c r="MS178" i="1"/>
  <c r="MO178" i="1"/>
  <c r="MK178" i="1"/>
  <c r="MG178" i="1"/>
  <c r="MC178" i="1"/>
  <c r="LY178" i="1"/>
  <c r="LU178" i="1"/>
  <c r="LQ178" i="1"/>
  <c r="LM178" i="1"/>
  <c r="LI178" i="1"/>
  <c r="LE178" i="1"/>
  <c r="LA178" i="1"/>
  <c r="KW178" i="1"/>
  <c r="KS178" i="1"/>
  <c r="KO178" i="1"/>
  <c r="KK178" i="1"/>
  <c r="KG178" i="1"/>
  <c r="KC178" i="1"/>
  <c r="JY178" i="1"/>
  <c r="JU178" i="1"/>
  <c r="JQ178" i="1"/>
  <c r="JM178" i="1"/>
  <c r="JI178" i="1"/>
  <c r="JE178" i="1"/>
  <c r="JA178" i="1"/>
  <c r="IW178" i="1"/>
  <c r="IS178" i="1"/>
  <c r="IO178" i="1"/>
  <c r="IK178" i="1"/>
  <c r="IG178" i="1"/>
  <c r="IC178" i="1"/>
  <c r="HY178" i="1"/>
  <c r="HU178" i="1"/>
  <c r="HQ178" i="1"/>
  <c r="HM178" i="1"/>
  <c r="HI178" i="1"/>
  <c r="HE178" i="1"/>
  <c r="HA178" i="1"/>
  <c r="GW178" i="1"/>
  <c r="GS178" i="1"/>
  <c r="GO178" i="1"/>
  <c r="GK178" i="1"/>
  <c r="GG178" i="1"/>
  <c r="GC178" i="1"/>
  <c r="FY178" i="1"/>
  <c r="FU178" i="1"/>
  <c r="FQ178" i="1"/>
  <c r="FM178" i="1"/>
  <c r="FI178" i="1"/>
  <c r="FE178" i="1"/>
  <c r="FA178" i="1"/>
  <c r="EW178" i="1"/>
  <c r="ES178" i="1"/>
  <c r="EO178" i="1"/>
  <c r="EK178" i="1"/>
  <c r="EG178" i="1"/>
  <c r="EC178" i="1"/>
  <c r="DY178" i="1"/>
  <c r="DU178" i="1"/>
  <c r="DQ178" i="1"/>
  <c r="DM178" i="1"/>
  <c r="DI178" i="1"/>
  <c r="DE178" i="1"/>
  <c r="DA178" i="1"/>
  <c r="CW178" i="1"/>
  <c r="CS178" i="1"/>
  <c r="CO178" i="1"/>
  <c r="CK178" i="1"/>
  <c r="CG178" i="1"/>
  <c r="CC178" i="1"/>
  <c r="BY178" i="1"/>
  <c r="BU178" i="1"/>
  <c r="BQ178" i="1"/>
  <c r="BM178" i="1"/>
  <c r="BI178" i="1"/>
  <c r="BE178" i="1"/>
  <c r="BA178" i="1"/>
  <c r="AW178" i="1"/>
  <c r="AS178" i="1"/>
  <c r="AO178" i="1"/>
  <c r="AK178" i="1"/>
  <c r="AG178" i="1"/>
  <c r="AC178" i="1"/>
  <c r="Y178" i="1"/>
  <c r="U178" i="1"/>
  <c r="Q178" i="1"/>
  <c r="M178" i="1"/>
  <c r="I178" i="1"/>
  <c r="NK178" i="1"/>
  <c r="NG178" i="1"/>
  <c r="NC178" i="1"/>
  <c r="MY178" i="1"/>
  <c r="MU178" i="1"/>
  <c r="MQ178" i="1"/>
  <c r="MM178" i="1"/>
  <c r="MI178" i="1"/>
  <c r="ME178" i="1"/>
  <c r="MA178" i="1"/>
  <c r="LW178" i="1"/>
  <c r="LS178" i="1"/>
  <c r="LO178" i="1"/>
  <c r="LK178" i="1"/>
  <c r="LG178" i="1"/>
  <c r="LC178" i="1"/>
  <c r="KY178" i="1"/>
  <c r="KU178" i="1"/>
  <c r="KQ178" i="1"/>
  <c r="KM178" i="1"/>
  <c r="KI178" i="1"/>
  <c r="KE178" i="1"/>
  <c r="KA178" i="1"/>
  <c r="JW178" i="1"/>
  <c r="JS178" i="1"/>
  <c r="JO178" i="1"/>
  <c r="JK178" i="1"/>
  <c r="JG178" i="1"/>
  <c r="JC178" i="1"/>
  <c r="IY178" i="1"/>
  <c r="IU178" i="1"/>
  <c r="IQ178" i="1"/>
  <c r="IM178" i="1"/>
  <c r="II178" i="1"/>
  <c r="IE178" i="1"/>
  <c r="IA178" i="1"/>
  <c r="HW178" i="1"/>
  <c r="HS178" i="1"/>
  <c r="HO178" i="1"/>
  <c r="HK178" i="1"/>
  <c r="HG178" i="1"/>
  <c r="HC178" i="1"/>
  <c r="GY178" i="1"/>
  <c r="GU178" i="1"/>
  <c r="GQ178" i="1"/>
  <c r="GM178" i="1"/>
  <c r="GI178" i="1"/>
  <c r="GE178" i="1"/>
  <c r="GA178" i="1"/>
  <c r="FW178" i="1"/>
  <c r="FS178" i="1"/>
  <c r="FO178" i="1"/>
  <c r="FK178" i="1"/>
  <c r="FG178" i="1"/>
  <c r="FC178" i="1"/>
  <c r="EY178" i="1"/>
  <c r="EU178" i="1"/>
  <c r="EQ178" i="1"/>
  <c r="EM178" i="1"/>
  <c r="EI178" i="1"/>
  <c r="EE178" i="1"/>
  <c r="EA178" i="1"/>
  <c r="DW178" i="1"/>
  <c r="DS178" i="1"/>
  <c r="DO178" i="1"/>
  <c r="DK178" i="1"/>
  <c r="DG178" i="1"/>
  <c r="DC178" i="1"/>
  <c r="CY178" i="1"/>
  <c r="CU178" i="1"/>
  <c r="CQ178" i="1"/>
  <c r="CM178" i="1"/>
  <c r="CI178" i="1"/>
  <c r="CE178" i="1"/>
  <c r="CA178" i="1"/>
  <c r="BW178" i="1"/>
  <c r="BS178" i="1"/>
  <c r="BO178" i="1"/>
  <c r="BK178" i="1"/>
  <c r="BG178" i="1"/>
  <c r="BC178" i="1"/>
  <c r="AY178" i="1"/>
  <c r="AU178" i="1"/>
  <c r="AQ178" i="1"/>
  <c r="AM178" i="1"/>
  <c r="AI178" i="1"/>
  <c r="AE178" i="1"/>
  <c r="AA178" i="1"/>
  <c r="W178" i="1"/>
  <c r="S178" i="1"/>
  <c r="O178" i="1"/>
  <c r="K178" i="1"/>
  <c r="G178" i="1"/>
  <c r="C178" i="3"/>
  <c r="NN176" i="1"/>
  <c r="NL176" i="1"/>
  <c r="NJ176" i="1"/>
  <c r="NH176" i="1"/>
  <c r="NF176" i="1"/>
  <c r="ND176" i="1"/>
  <c r="NB176" i="1"/>
  <c r="MZ176" i="1"/>
  <c r="MX176" i="1"/>
  <c r="MV176" i="1"/>
  <c r="MT176" i="1"/>
  <c r="MR176" i="1"/>
  <c r="MP176" i="1"/>
  <c r="MN176" i="1"/>
  <c r="ML176" i="1"/>
  <c r="MJ176" i="1"/>
  <c r="MH176" i="1"/>
  <c r="MF176" i="1"/>
  <c r="MD176" i="1"/>
  <c r="MB176" i="1"/>
  <c r="LZ176" i="1"/>
  <c r="LX176" i="1"/>
  <c r="LV176" i="1"/>
  <c r="LT176" i="1"/>
  <c r="LR176" i="1"/>
  <c r="LP176" i="1"/>
  <c r="LN176" i="1"/>
  <c r="LL176" i="1"/>
  <c r="LJ176" i="1"/>
  <c r="LH176" i="1"/>
  <c r="LF176" i="1"/>
  <c r="LD176" i="1"/>
  <c r="LB176" i="1"/>
  <c r="KZ176" i="1"/>
  <c r="KX176" i="1"/>
  <c r="KV176" i="1"/>
  <c r="KT176" i="1"/>
  <c r="KR176" i="1"/>
  <c r="KP176" i="1"/>
  <c r="KN176" i="1"/>
  <c r="KL176" i="1"/>
  <c r="KJ176" i="1"/>
  <c r="KH176" i="1"/>
  <c r="KF176" i="1"/>
  <c r="KD176" i="1"/>
  <c r="KB176" i="1"/>
  <c r="JZ176" i="1"/>
  <c r="JX176" i="1"/>
  <c r="JV176" i="1"/>
  <c r="JT176" i="1"/>
  <c r="JR176" i="1"/>
  <c r="JP176" i="1"/>
  <c r="JN176" i="1"/>
  <c r="JL176" i="1"/>
  <c r="JJ176" i="1"/>
  <c r="JH176" i="1"/>
  <c r="JF176" i="1"/>
  <c r="JD176" i="1"/>
  <c r="JB176" i="1"/>
  <c r="IZ176" i="1"/>
  <c r="IX176" i="1"/>
  <c r="IV176" i="1"/>
  <c r="IT176" i="1"/>
  <c r="IR176" i="1"/>
  <c r="IP176" i="1"/>
  <c r="IN176" i="1"/>
  <c r="IL176" i="1"/>
  <c r="IJ176" i="1"/>
  <c r="IH176" i="1"/>
  <c r="IF176" i="1"/>
  <c r="ID176" i="1"/>
  <c r="IB176" i="1"/>
  <c r="HZ176" i="1"/>
  <c r="HX176" i="1"/>
  <c r="HV176" i="1"/>
  <c r="HT176" i="1"/>
  <c r="HR176" i="1"/>
  <c r="HP176" i="1"/>
  <c r="HN176" i="1"/>
  <c r="HL176" i="1"/>
  <c r="HJ176" i="1"/>
  <c r="HH176" i="1"/>
  <c r="HF176" i="1"/>
  <c r="HD176" i="1"/>
  <c r="HB176" i="1"/>
  <c r="GZ176" i="1"/>
  <c r="GX176" i="1"/>
  <c r="GV176" i="1"/>
  <c r="GT176" i="1"/>
  <c r="GR176" i="1"/>
  <c r="GP176" i="1"/>
  <c r="GN176" i="1"/>
  <c r="GL176" i="1"/>
  <c r="GJ176" i="1"/>
  <c r="GH176" i="1"/>
  <c r="GF176" i="1"/>
  <c r="GD176" i="1"/>
  <c r="GB176" i="1"/>
  <c r="FZ176" i="1"/>
  <c r="FX176" i="1"/>
  <c r="FV176" i="1"/>
  <c r="FT176" i="1"/>
  <c r="FR176" i="1"/>
  <c r="FP176" i="1"/>
  <c r="FN176" i="1"/>
  <c r="FL176" i="1"/>
  <c r="FJ176" i="1"/>
  <c r="FH176" i="1"/>
  <c r="FF176" i="1"/>
  <c r="FD176" i="1"/>
  <c r="FB176" i="1"/>
  <c r="EZ176" i="1"/>
  <c r="EX176" i="1"/>
  <c r="EV176" i="1"/>
  <c r="ET176" i="1"/>
  <c r="ER176" i="1"/>
  <c r="EP176" i="1"/>
  <c r="EN176" i="1"/>
  <c r="EL176" i="1"/>
  <c r="EJ176" i="1"/>
  <c r="EH176" i="1"/>
  <c r="EF176" i="1"/>
  <c r="ED176" i="1"/>
  <c r="EB176" i="1"/>
  <c r="DZ176" i="1"/>
  <c r="DX176" i="1"/>
  <c r="DV176" i="1"/>
  <c r="DT176" i="1"/>
  <c r="DR176" i="1"/>
  <c r="DP176" i="1"/>
  <c r="DN176" i="1"/>
  <c r="DL176" i="1"/>
  <c r="DJ176" i="1"/>
  <c r="DH176" i="1"/>
  <c r="DF176" i="1"/>
  <c r="DD176" i="1"/>
  <c r="DB176" i="1"/>
  <c r="CZ176" i="1"/>
  <c r="CT176" i="1"/>
  <c r="CR176" i="1"/>
  <c r="CP176" i="1"/>
  <c r="CN176" i="1"/>
  <c r="CL176" i="1"/>
  <c r="CJ176" i="1"/>
  <c r="CH176" i="1"/>
  <c r="CF176" i="1"/>
  <c r="CD176" i="1"/>
  <c r="CB176" i="1"/>
  <c r="BZ176" i="1"/>
  <c r="BX176" i="1"/>
  <c r="BV176" i="1"/>
  <c r="BT176" i="1"/>
  <c r="BR176" i="1"/>
  <c r="BP176" i="1"/>
  <c r="BN176" i="1"/>
  <c r="BL176" i="1"/>
  <c r="BJ176" i="1"/>
  <c r="BH176" i="1"/>
  <c r="BF176" i="1"/>
  <c r="BD176" i="1"/>
  <c r="BB176" i="1"/>
  <c r="AZ176" i="1"/>
  <c r="AX176" i="1"/>
  <c r="AV176" i="1"/>
  <c r="AT176" i="1"/>
  <c r="AR176" i="1"/>
  <c r="AP176" i="1"/>
  <c r="AN176" i="1"/>
  <c r="AL176" i="1"/>
  <c r="AJ176" i="1"/>
  <c r="AH176" i="1"/>
  <c r="AF176" i="1"/>
  <c r="AD176" i="1"/>
  <c r="AB176" i="1"/>
  <c r="Z176" i="1"/>
  <c r="X176" i="1"/>
  <c r="V176" i="1"/>
  <c r="T176" i="1"/>
  <c r="R176" i="1"/>
  <c r="P176" i="1"/>
  <c r="N176" i="1"/>
  <c r="L176" i="1"/>
  <c r="J176" i="1"/>
  <c r="H176" i="1"/>
  <c r="F176" i="1"/>
  <c r="NK176" i="1"/>
  <c r="NG176" i="1"/>
  <c r="NC176" i="1"/>
  <c r="MY176" i="1"/>
  <c r="MU176" i="1"/>
  <c r="MQ176" i="1"/>
  <c r="MM176" i="1"/>
  <c r="MI176" i="1"/>
  <c r="ME176" i="1"/>
  <c r="MA176" i="1"/>
  <c r="LW176" i="1"/>
  <c r="LS176" i="1"/>
  <c r="LO176" i="1"/>
  <c r="LK176" i="1"/>
  <c r="LG176" i="1"/>
  <c r="LC176" i="1"/>
  <c r="KY176" i="1"/>
  <c r="KU176" i="1"/>
  <c r="KQ176" i="1"/>
  <c r="KM176" i="1"/>
  <c r="KI176" i="1"/>
  <c r="KE176" i="1"/>
  <c r="KA176" i="1"/>
  <c r="JW176" i="1"/>
  <c r="JS176" i="1"/>
  <c r="JO176" i="1"/>
  <c r="JK176" i="1"/>
  <c r="JG176" i="1"/>
  <c r="JC176" i="1"/>
  <c r="IY176" i="1"/>
  <c r="IU176" i="1"/>
  <c r="IQ176" i="1"/>
  <c r="IM176" i="1"/>
  <c r="II176" i="1"/>
  <c r="IE176" i="1"/>
  <c r="IA176" i="1"/>
  <c r="HW176" i="1"/>
  <c r="HS176" i="1"/>
  <c r="HO176" i="1"/>
  <c r="HK176" i="1"/>
  <c r="HG176" i="1"/>
  <c r="HC176" i="1"/>
  <c r="GY176" i="1"/>
  <c r="GU176" i="1"/>
  <c r="GQ176" i="1"/>
  <c r="GM176" i="1"/>
  <c r="GI176" i="1"/>
  <c r="GE176" i="1"/>
  <c r="GA176" i="1"/>
  <c r="FW176" i="1"/>
  <c r="FS176" i="1"/>
  <c r="FO176" i="1"/>
  <c r="FK176" i="1"/>
  <c r="FG176" i="1"/>
  <c r="FC176" i="1"/>
  <c r="EY176" i="1"/>
  <c r="EU176" i="1"/>
  <c r="EQ176" i="1"/>
  <c r="EM176" i="1"/>
  <c r="EI176" i="1"/>
  <c r="EE176" i="1"/>
  <c r="EA176" i="1"/>
  <c r="DW176" i="1"/>
  <c r="DS176" i="1"/>
  <c r="DO176" i="1"/>
  <c r="DK176" i="1"/>
  <c r="DG176" i="1"/>
  <c r="DC176" i="1"/>
  <c r="CU176" i="1"/>
  <c r="CQ176" i="1"/>
  <c r="CM176" i="1"/>
  <c r="CI176" i="1"/>
  <c r="CE176" i="1"/>
  <c r="CA176" i="1"/>
  <c r="BW176" i="1"/>
  <c r="BS176" i="1"/>
  <c r="BO176" i="1"/>
  <c r="BK176" i="1"/>
  <c r="BG176" i="1"/>
  <c r="BC176" i="1"/>
  <c r="AY176" i="1"/>
  <c r="AU176" i="1"/>
  <c r="AQ176" i="1"/>
  <c r="AM176" i="1"/>
  <c r="AI176" i="1"/>
  <c r="AE176" i="1"/>
  <c r="AA176" i="1"/>
  <c r="W176" i="1"/>
  <c r="S176" i="1"/>
  <c r="O176" i="1"/>
  <c r="K176" i="1"/>
  <c r="G176" i="1"/>
  <c r="NM176" i="1"/>
  <c r="NI176" i="1"/>
  <c r="NE176" i="1"/>
  <c r="NA176" i="1"/>
  <c r="MW176" i="1"/>
  <c r="MS176" i="1"/>
  <c r="MO176" i="1"/>
  <c r="MK176" i="1"/>
  <c r="MG176" i="1"/>
  <c r="MC176" i="1"/>
  <c r="LY176" i="1"/>
  <c r="LU176" i="1"/>
  <c r="LQ176" i="1"/>
  <c r="LM176" i="1"/>
  <c r="LI176" i="1"/>
  <c r="LE176" i="1"/>
  <c r="LA176" i="1"/>
  <c r="KW176" i="1"/>
  <c r="KS176" i="1"/>
  <c r="KO176" i="1"/>
  <c r="KK176" i="1"/>
  <c r="KG176" i="1"/>
  <c r="KC176" i="1"/>
  <c r="JY176" i="1"/>
  <c r="JU176" i="1"/>
  <c r="JQ176" i="1"/>
  <c r="JM176" i="1"/>
  <c r="JI176" i="1"/>
  <c r="JE176" i="1"/>
  <c r="JA176" i="1"/>
  <c r="IW176" i="1"/>
  <c r="IS176" i="1"/>
  <c r="IO176" i="1"/>
  <c r="IK176" i="1"/>
  <c r="IG176" i="1"/>
  <c r="IC176" i="1"/>
  <c r="HY176" i="1"/>
  <c r="HU176" i="1"/>
  <c r="HQ176" i="1"/>
  <c r="HM176" i="1"/>
  <c r="HI176" i="1"/>
  <c r="HE176" i="1"/>
  <c r="HA176" i="1"/>
  <c r="GW176" i="1"/>
  <c r="GS176" i="1"/>
  <c r="GO176" i="1"/>
  <c r="GK176" i="1"/>
  <c r="GG176" i="1"/>
  <c r="GC176" i="1"/>
  <c r="FY176" i="1"/>
  <c r="FU176" i="1"/>
  <c r="FQ176" i="1"/>
  <c r="FM176" i="1"/>
  <c r="FI176" i="1"/>
  <c r="FE176" i="1"/>
  <c r="FA176" i="1"/>
  <c r="EW176" i="1"/>
  <c r="ES176" i="1"/>
  <c r="EO176" i="1"/>
  <c r="EK176" i="1"/>
  <c r="EG176" i="1"/>
  <c r="EC176" i="1"/>
  <c r="DY176" i="1"/>
  <c r="DU176" i="1"/>
  <c r="DQ176" i="1"/>
  <c r="DM176" i="1"/>
  <c r="DI176" i="1"/>
  <c r="DE176" i="1"/>
  <c r="DA176" i="1"/>
  <c r="CS176" i="1"/>
  <c r="CO176" i="1"/>
  <c r="CK176" i="1"/>
  <c r="CG176" i="1"/>
  <c r="CC176" i="1"/>
  <c r="BY176" i="1"/>
  <c r="BU176" i="1"/>
  <c r="BQ176" i="1"/>
  <c r="BM176" i="1"/>
  <c r="BI176" i="1"/>
  <c r="BE176" i="1"/>
  <c r="BA176" i="1"/>
  <c r="AW176" i="1"/>
  <c r="AS176" i="1"/>
  <c r="AO176" i="1"/>
  <c r="AK176" i="1"/>
  <c r="AG176" i="1"/>
  <c r="AC176" i="1"/>
  <c r="Y176" i="1"/>
  <c r="U176" i="1"/>
  <c r="Q176" i="1"/>
  <c r="M176" i="1"/>
  <c r="I176" i="1"/>
  <c r="C176" i="3"/>
  <c r="NN174" i="1"/>
  <c r="NL174" i="1"/>
  <c r="NJ174" i="1"/>
  <c r="NH174" i="1"/>
  <c r="NF174" i="1"/>
  <c r="ND174" i="1"/>
  <c r="NB174" i="1"/>
  <c r="MZ174" i="1"/>
  <c r="MX174" i="1"/>
  <c r="MV174" i="1"/>
  <c r="MT174" i="1"/>
  <c r="MR174" i="1"/>
  <c r="MP174" i="1"/>
  <c r="MN174" i="1"/>
  <c r="ML174" i="1"/>
  <c r="MJ174" i="1"/>
  <c r="MH174" i="1"/>
  <c r="MF174" i="1"/>
  <c r="MD174" i="1"/>
  <c r="MB174" i="1"/>
  <c r="LZ174" i="1"/>
  <c r="LX174" i="1"/>
  <c r="LV174" i="1"/>
  <c r="LT174" i="1"/>
  <c r="LR174" i="1"/>
  <c r="LP174" i="1"/>
  <c r="LN174" i="1"/>
  <c r="LL174" i="1"/>
  <c r="LJ174" i="1"/>
  <c r="LH174" i="1"/>
  <c r="LF174" i="1"/>
  <c r="LD174" i="1"/>
  <c r="LB174" i="1"/>
  <c r="KZ174" i="1"/>
  <c r="KX174" i="1"/>
  <c r="KV174" i="1"/>
  <c r="KT174" i="1"/>
  <c r="KR174" i="1"/>
  <c r="KP174" i="1"/>
  <c r="KN174" i="1"/>
  <c r="KL174" i="1"/>
  <c r="KJ174" i="1"/>
  <c r="KH174" i="1"/>
  <c r="KF174" i="1"/>
  <c r="KD174" i="1"/>
  <c r="KB174" i="1"/>
  <c r="JZ174" i="1"/>
  <c r="JX174" i="1"/>
  <c r="JV174" i="1"/>
  <c r="JT174" i="1"/>
  <c r="JR174" i="1"/>
  <c r="JP174" i="1"/>
  <c r="JN174" i="1"/>
  <c r="JL174" i="1"/>
  <c r="JJ174" i="1"/>
  <c r="JH174" i="1"/>
  <c r="JF174" i="1"/>
  <c r="JD174" i="1"/>
  <c r="JB174" i="1"/>
  <c r="IZ174" i="1"/>
  <c r="IX174" i="1"/>
  <c r="IV174" i="1"/>
  <c r="IT174" i="1"/>
  <c r="IR174" i="1"/>
  <c r="IP174" i="1"/>
  <c r="IN174" i="1"/>
  <c r="IL174" i="1"/>
  <c r="IJ174" i="1"/>
  <c r="IH174" i="1"/>
  <c r="IF174" i="1"/>
  <c r="ID174" i="1"/>
  <c r="IB174" i="1"/>
  <c r="HZ174" i="1"/>
  <c r="HX174" i="1"/>
  <c r="HV174" i="1"/>
  <c r="HT174" i="1"/>
  <c r="HR174" i="1"/>
  <c r="HP174" i="1"/>
  <c r="HN174" i="1"/>
  <c r="HL174" i="1"/>
  <c r="HJ174" i="1"/>
  <c r="HH174" i="1"/>
  <c r="HF174" i="1"/>
  <c r="HD174" i="1"/>
  <c r="HB174" i="1"/>
  <c r="GZ174" i="1"/>
  <c r="GX174" i="1"/>
  <c r="GV174" i="1"/>
  <c r="GT174" i="1"/>
  <c r="GR174" i="1"/>
  <c r="GP174" i="1"/>
  <c r="GN174" i="1"/>
  <c r="GL174" i="1"/>
  <c r="GJ174" i="1"/>
  <c r="GH174" i="1"/>
  <c r="GF174" i="1"/>
  <c r="GD174" i="1"/>
  <c r="GB174" i="1"/>
  <c r="FZ174" i="1"/>
  <c r="FX174" i="1"/>
  <c r="FV174" i="1"/>
  <c r="FT174" i="1"/>
  <c r="FR174" i="1"/>
  <c r="FP174" i="1"/>
  <c r="FN174" i="1"/>
  <c r="FL174" i="1"/>
  <c r="FJ174" i="1"/>
  <c r="FH174" i="1"/>
  <c r="FF174" i="1"/>
  <c r="FD174" i="1"/>
  <c r="FB174" i="1"/>
  <c r="EZ174" i="1"/>
  <c r="EX174" i="1"/>
  <c r="EV174" i="1"/>
  <c r="ET174" i="1"/>
  <c r="ER174" i="1"/>
  <c r="EP174" i="1"/>
  <c r="EN174" i="1"/>
  <c r="EL174" i="1"/>
  <c r="EJ174" i="1"/>
  <c r="EH174" i="1"/>
  <c r="EF174" i="1"/>
  <c r="ED174" i="1"/>
  <c r="EB174" i="1"/>
  <c r="DZ174" i="1"/>
  <c r="DX174" i="1"/>
  <c r="DV174" i="1"/>
  <c r="DT174" i="1"/>
  <c r="DR174" i="1"/>
  <c r="DP174" i="1"/>
  <c r="DN174" i="1"/>
  <c r="DH174" i="1"/>
  <c r="CZ174" i="1"/>
  <c r="CT174" i="1"/>
  <c r="CF174" i="1"/>
  <c r="CD174" i="1"/>
  <c r="BX174" i="1"/>
  <c r="BR174" i="1"/>
  <c r="BJ174" i="1"/>
  <c r="BD174" i="1"/>
  <c r="AV174" i="1"/>
  <c r="AP174" i="1"/>
  <c r="AH174" i="1"/>
  <c r="AB174" i="1"/>
  <c r="T174" i="1"/>
  <c r="N174" i="1"/>
  <c r="H174" i="1"/>
  <c r="F174" i="1"/>
  <c r="NM174" i="1"/>
  <c r="NK174" i="1"/>
  <c r="NI174" i="1"/>
  <c r="NG174" i="1"/>
  <c r="NE174" i="1"/>
  <c r="NC174" i="1"/>
  <c r="NA174" i="1"/>
  <c r="MY174" i="1"/>
  <c r="MW174" i="1"/>
  <c r="MU174" i="1"/>
  <c r="MS174" i="1"/>
  <c r="MQ174" i="1"/>
  <c r="MO174" i="1"/>
  <c r="MM174" i="1"/>
  <c r="MK174" i="1"/>
  <c r="MI174" i="1"/>
  <c r="MG174" i="1"/>
  <c r="ME174" i="1"/>
  <c r="MC174" i="1"/>
  <c r="MA174" i="1"/>
  <c r="LY174" i="1"/>
  <c r="LW174" i="1"/>
  <c r="LU174" i="1"/>
  <c r="LS174" i="1"/>
  <c r="LQ174" i="1"/>
  <c r="LO174" i="1"/>
  <c r="LM174" i="1"/>
  <c r="LK174" i="1"/>
  <c r="LI174" i="1"/>
  <c r="LG174" i="1"/>
  <c r="LE174" i="1"/>
  <c r="LC174" i="1"/>
  <c r="LA174" i="1"/>
  <c r="KY174" i="1"/>
  <c r="KW174" i="1"/>
  <c r="KU174" i="1"/>
  <c r="KS174" i="1"/>
  <c r="KQ174" i="1"/>
  <c r="KO174" i="1"/>
  <c r="KM174" i="1"/>
  <c r="KK174" i="1"/>
  <c r="KI174" i="1"/>
  <c r="KG174" i="1"/>
  <c r="KE174" i="1"/>
  <c r="KC174" i="1"/>
  <c r="KA174" i="1"/>
  <c r="JY174" i="1"/>
  <c r="JW174" i="1"/>
  <c r="JU174" i="1"/>
  <c r="JS174" i="1"/>
  <c r="JQ174" i="1"/>
  <c r="JO174" i="1"/>
  <c r="JM174" i="1"/>
  <c r="JK174" i="1"/>
  <c r="JI174" i="1"/>
  <c r="JG174" i="1"/>
  <c r="JE174" i="1"/>
  <c r="JC174" i="1"/>
  <c r="JA174" i="1"/>
  <c r="IY174" i="1"/>
  <c r="IW174" i="1"/>
  <c r="IU174" i="1"/>
  <c r="IS174" i="1"/>
  <c r="IQ174" i="1"/>
  <c r="IO174" i="1"/>
  <c r="IM174" i="1"/>
  <c r="IK174" i="1"/>
  <c r="II174" i="1"/>
  <c r="IG174" i="1"/>
  <c r="IE174" i="1"/>
  <c r="IC174" i="1"/>
  <c r="IA174" i="1"/>
  <c r="HY174" i="1"/>
  <c r="HW174" i="1"/>
  <c r="HU174" i="1"/>
  <c r="HS174" i="1"/>
  <c r="HQ174" i="1"/>
  <c r="HO174" i="1"/>
  <c r="HM174" i="1"/>
  <c r="HK174" i="1"/>
  <c r="HI174" i="1"/>
  <c r="HG174" i="1"/>
  <c r="HE174" i="1"/>
  <c r="HC174" i="1"/>
  <c r="HA174" i="1"/>
  <c r="GY174" i="1"/>
  <c r="GW174" i="1"/>
  <c r="GU174" i="1"/>
  <c r="GS174" i="1"/>
  <c r="GQ174" i="1"/>
  <c r="GO174" i="1"/>
  <c r="GM174" i="1"/>
  <c r="GK174" i="1"/>
  <c r="GI174" i="1"/>
  <c r="GG174" i="1"/>
  <c r="GE174" i="1"/>
  <c r="GC174" i="1"/>
  <c r="GA174" i="1"/>
  <c r="FY174" i="1"/>
  <c r="FW174" i="1"/>
  <c r="FU174" i="1"/>
  <c r="FS174" i="1"/>
  <c r="FQ174" i="1"/>
  <c r="FO174" i="1"/>
  <c r="FM174" i="1"/>
  <c r="FK174" i="1"/>
  <c r="FI174" i="1"/>
  <c r="FG174" i="1"/>
  <c r="FE174" i="1"/>
  <c r="FC174" i="1"/>
  <c r="FA174" i="1"/>
  <c r="EY174" i="1"/>
  <c r="EW174" i="1"/>
  <c r="EU174" i="1"/>
  <c r="ES174" i="1"/>
  <c r="EQ174" i="1"/>
  <c r="EO174" i="1"/>
  <c r="EM174" i="1"/>
  <c r="EK174" i="1"/>
  <c r="EI174" i="1"/>
  <c r="EG174" i="1"/>
  <c r="EE174" i="1"/>
  <c r="EC174" i="1"/>
  <c r="EA174" i="1"/>
  <c r="DY174" i="1"/>
  <c r="DW174" i="1"/>
  <c r="DU174" i="1"/>
  <c r="DS174" i="1"/>
  <c r="DQ174" i="1"/>
  <c r="DO174" i="1"/>
  <c r="DG174" i="1"/>
  <c r="DA174" i="1"/>
  <c r="CU174" i="1"/>
  <c r="CS174" i="1"/>
  <c r="CE174" i="1"/>
  <c r="BY174" i="1"/>
  <c r="BQ174" i="1"/>
  <c r="BK174" i="1"/>
  <c r="BC174" i="1"/>
  <c r="AW174" i="1"/>
  <c r="AO174" i="1"/>
  <c r="AI174" i="1"/>
  <c r="AA174" i="1"/>
  <c r="U174" i="1"/>
  <c r="M174" i="1"/>
  <c r="I174" i="1"/>
  <c r="G174" i="1"/>
  <c r="C174" i="3"/>
  <c r="NN172" i="1"/>
  <c r="NL172" i="1"/>
  <c r="NJ172" i="1"/>
  <c r="NH172" i="1"/>
  <c r="NF172" i="1"/>
  <c r="ND172" i="1"/>
  <c r="NB172" i="1"/>
  <c r="MZ172" i="1"/>
  <c r="MX172" i="1"/>
  <c r="MV172" i="1"/>
  <c r="MT172" i="1"/>
  <c r="MR172" i="1"/>
  <c r="MP172" i="1"/>
  <c r="MN172" i="1"/>
  <c r="ML172" i="1"/>
  <c r="MJ172" i="1"/>
  <c r="MH172" i="1"/>
  <c r="MF172" i="1"/>
  <c r="MD172" i="1"/>
  <c r="MB172" i="1"/>
  <c r="LZ172" i="1"/>
  <c r="LX172" i="1"/>
  <c r="LV172" i="1"/>
  <c r="LT172" i="1"/>
  <c r="LR172" i="1"/>
  <c r="LP172" i="1"/>
  <c r="LN172" i="1"/>
  <c r="LL172" i="1"/>
  <c r="LJ172" i="1"/>
  <c r="LH172" i="1"/>
  <c r="LF172" i="1"/>
  <c r="LD172" i="1"/>
  <c r="LB172" i="1"/>
  <c r="KZ172" i="1"/>
  <c r="KX172" i="1"/>
  <c r="KV172" i="1"/>
  <c r="KT172" i="1"/>
  <c r="KR172" i="1"/>
  <c r="KP172" i="1"/>
  <c r="KN172" i="1"/>
  <c r="KL172" i="1"/>
  <c r="KJ172" i="1"/>
  <c r="KH172" i="1"/>
  <c r="KF172" i="1"/>
  <c r="KD172" i="1"/>
  <c r="KB172" i="1"/>
  <c r="JZ172" i="1"/>
  <c r="JX172" i="1"/>
  <c r="JV172" i="1"/>
  <c r="JT172" i="1"/>
  <c r="JR172" i="1"/>
  <c r="JP172" i="1"/>
  <c r="JN172" i="1"/>
  <c r="JL172" i="1"/>
  <c r="JJ172" i="1"/>
  <c r="JH172" i="1"/>
  <c r="JF172" i="1"/>
  <c r="JD172" i="1"/>
  <c r="JB172" i="1"/>
  <c r="IZ172" i="1"/>
  <c r="IX172" i="1"/>
  <c r="IV172" i="1"/>
  <c r="IT172" i="1"/>
  <c r="IR172" i="1"/>
  <c r="IP172" i="1"/>
  <c r="IN172" i="1"/>
  <c r="IL172" i="1"/>
  <c r="IJ172" i="1"/>
  <c r="IH172" i="1"/>
  <c r="IF172" i="1"/>
  <c r="ID172" i="1"/>
  <c r="IB172" i="1"/>
  <c r="HZ172" i="1"/>
  <c r="HX172" i="1"/>
  <c r="HV172" i="1"/>
  <c r="HT172" i="1"/>
  <c r="HR172" i="1"/>
  <c r="HP172" i="1"/>
  <c r="HN172" i="1"/>
  <c r="HL172" i="1"/>
  <c r="HJ172" i="1"/>
  <c r="HH172" i="1"/>
  <c r="HF172" i="1"/>
  <c r="HD172" i="1"/>
  <c r="HB172" i="1"/>
  <c r="GZ172" i="1"/>
  <c r="GX172" i="1"/>
  <c r="GV172" i="1"/>
  <c r="GT172" i="1"/>
  <c r="GR172" i="1"/>
  <c r="GP172" i="1"/>
  <c r="GN172" i="1"/>
  <c r="GL172" i="1"/>
  <c r="GJ172" i="1"/>
  <c r="GH172" i="1"/>
  <c r="GF172" i="1"/>
  <c r="GD172" i="1"/>
  <c r="GB172" i="1"/>
  <c r="FZ172" i="1"/>
  <c r="FX172" i="1"/>
  <c r="FV172" i="1"/>
  <c r="FT172" i="1"/>
  <c r="FR172" i="1"/>
  <c r="FP172" i="1"/>
  <c r="FN172" i="1"/>
  <c r="FL172" i="1"/>
  <c r="FJ172" i="1"/>
  <c r="FH172" i="1"/>
  <c r="FF172" i="1"/>
  <c r="FD172" i="1"/>
  <c r="FB172" i="1"/>
  <c r="EZ172" i="1"/>
  <c r="EX172" i="1"/>
  <c r="EV172" i="1"/>
  <c r="ET172" i="1"/>
  <c r="ER172" i="1"/>
  <c r="EP172" i="1"/>
  <c r="EN172" i="1"/>
  <c r="EL172" i="1"/>
  <c r="EJ172" i="1"/>
  <c r="EH172" i="1"/>
  <c r="EF172" i="1"/>
  <c r="ED172" i="1"/>
  <c r="EB172" i="1"/>
  <c r="DZ172" i="1"/>
  <c r="DX172" i="1"/>
  <c r="DV172" i="1"/>
  <c r="DT172" i="1"/>
  <c r="DR172" i="1"/>
  <c r="DP172" i="1"/>
  <c r="DN172" i="1"/>
  <c r="DH172" i="1"/>
  <c r="CZ172" i="1"/>
  <c r="CT172" i="1"/>
  <c r="CF172" i="1"/>
  <c r="CD172" i="1"/>
  <c r="BX172" i="1"/>
  <c r="BR172" i="1"/>
  <c r="BJ172" i="1"/>
  <c r="BD172" i="1"/>
  <c r="AV172" i="1"/>
  <c r="AP172" i="1"/>
  <c r="AH172" i="1"/>
  <c r="AB172" i="1"/>
  <c r="T172" i="1"/>
  <c r="M172" i="1"/>
  <c r="I172" i="1"/>
  <c r="G172" i="1"/>
  <c r="NM172" i="1"/>
  <c r="NK172" i="1"/>
  <c r="NI172" i="1"/>
  <c r="NG172" i="1"/>
  <c r="NE172" i="1"/>
  <c r="NC172" i="1"/>
  <c r="NA172" i="1"/>
  <c r="MY172" i="1"/>
  <c r="MW172" i="1"/>
  <c r="MU172" i="1"/>
  <c r="MS172" i="1"/>
  <c r="MQ172" i="1"/>
  <c r="MO172" i="1"/>
  <c r="MM172" i="1"/>
  <c r="MK172" i="1"/>
  <c r="MI172" i="1"/>
  <c r="MG172" i="1"/>
  <c r="ME172" i="1"/>
  <c r="MC172" i="1"/>
  <c r="MA172" i="1"/>
  <c r="LY172" i="1"/>
  <c r="LW172" i="1"/>
  <c r="LU172" i="1"/>
  <c r="LS172" i="1"/>
  <c r="LQ172" i="1"/>
  <c r="LO172" i="1"/>
  <c r="LM172" i="1"/>
  <c r="LK172" i="1"/>
  <c r="LI172" i="1"/>
  <c r="LG172" i="1"/>
  <c r="LE172" i="1"/>
  <c r="LC172" i="1"/>
  <c r="LA172" i="1"/>
  <c r="KY172" i="1"/>
  <c r="KW172" i="1"/>
  <c r="KU172" i="1"/>
  <c r="KS172" i="1"/>
  <c r="KQ172" i="1"/>
  <c r="KO172" i="1"/>
  <c r="KM172" i="1"/>
  <c r="KK172" i="1"/>
  <c r="KI172" i="1"/>
  <c r="KG172" i="1"/>
  <c r="KE172" i="1"/>
  <c r="KC172" i="1"/>
  <c r="KA172" i="1"/>
  <c r="JY172" i="1"/>
  <c r="JW172" i="1"/>
  <c r="JU172" i="1"/>
  <c r="JS172" i="1"/>
  <c r="JQ172" i="1"/>
  <c r="JO172" i="1"/>
  <c r="JM172" i="1"/>
  <c r="JK172" i="1"/>
  <c r="JI172" i="1"/>
  <c r="JG172" i="1"/>
  <c r="JE172" i="1"/>
  <c r="JC172" i="1"/>
  <c r="JA172" i="1"/>
  <c r="IY172" i="1"/>
  <c r="IW172" i="1"/>
  <c r="IU172" i="1"/>
  <c r="IS172" i="1"/>
  <c r="IQ172" i="1"/>
  <c r="IO172" i="1"/>
  <c r="IM172" i="1"/>
  <c r="IK172" i="1"/>
  <c r="II172" i="1"/>
  <c r="IG172" i="1"/>
  <c r="IE172" i="1"/>
  <c r="IC172" i="1"/>
  <c r="IA172" i="1"/>
  <c r="HY172" i="1"/>
  <c r="HW172" i="1"/>
  <c r="HU172" i="1"/>
  <c r="HS172" i="1"/>
  <c r="HQ172" i="1"/>
  <c r="HO172" i="1"/>
  <c r="HM172" i="1"/>
  <c r="HK172" i="1"/>
  <c r="HI172" i="1"/>
  <c r="HG172" i="1"/>
  <c r="HE172" i="1"/>
  <c r="HC172" i="1"/>
  <c r="HA172" i="1"/>
  <c r="GY172" i="1"/>
  <c r="GW172" i="1"/>
  <c r="GU172" i="1"/>
  <c r="GS172" i="1"/>
  <c r="GQ172" i="1"/>
  <c r="GO172" i="1"/>
  <c r="GM172" i="1"/>
  <c r="GK172" i="1"/>
  <c r="GI172" i="1"/>
  <c r="GG172" i="1"/>
  <c r="GE172" i="1"/>
  <c r="GC172" i="1"/>
  <c r="GA172" i="1"/>
  <c r="FY172" i="1"/>
  <c r="FW172" i="1"/>
  <c r="FU172" i="1"/>
  <c r="FS172" i="1"/>
  <c r="FQ172" i="1"/>
  <c r="FO172" i="1"/>
  <c r="FM172" i="1"/>
  <c r="FK172" i="1"/>
  <c r="FI172" i="1"/>
  <c r="FG172" i="1"/>
  <c r="FE172" i="1"/>
  <c r="FC172" i="1"/>
  <c r="FA172" i="1"/>
  <c r="EY172" i="1"/>
  <c r="EW172" i="1"/>
  <c r="EU172" i="1"/>
  <c r="ES172" i="1"/>
  <c r="EQ172" i="1"/>
  <c r="EO172" i="1"/>
  <c r="EM172" i="1"/>
  <c r="EK172" i="1"/>
  <c r="EI172" i="1"/>
  <c r="EG172" i="1"/>
  <c r="EE172" i="1"/>
  <c r="EC172" i="1"/>
  <c r="EA172" i="1"/>
  <c r="DY172" i="1"/>
  <c r="DW172" i="1"/>
  <c r="DU172" i="1"/>
  <c r="DS172" i="1"/>
  <c r="DQ172" i="1"/>
  <c r="DO172" i="1"/>
  <c r="DG172" i="1"/>
  <c r="DA172" i="1"/>
  <c r="CU172" i="1"/>
  <c r="CS172" i="1"/>
  <c r="CE172" i="1"/>
  <c r="BY172" i="1"/>
  <c r="BQ172" i="1"/>
  <c r="AW172" i="1"/>
  <c r="AO172" i="1"/>
  <c r="U172" i="1"/>
  <c r="H172" i="1"/>
  <c r="BK172" i="1"/>
  <c r="BC172" i="1"/>
  <c r="AI172" i="1"/>
  <c r="AA172" i="1"/>
  <c r="N172" i="1"/>
  <c r="F172" i="1"/>
  <c r="C172" i="3"/>
  <c r="O170" i="1"/>
  <c r="NN170" i="1"/>
  <c r="NL170" i="1"/>
  <c r="NJ170" i="1"/>
  <c r="NH170" i="1"/>
  <c r="NF170" i="1"/>
  <c r="ND170" i="1"/>
  <c r="NB170" i="1"/>
  <c r="MZ170" i="1"/>
  <c r="MX170" i="1"/>
  <c r="MV170" i="1"/>
  <c r="MT170" i="1"/>
  <c r="MR170" i="1"/>
  <c r="MP170" i="1"/>
  <c r="MN170" i="1"/>
  <c r="ML170" i="1"/>
  <c r="MJ170" i="1"/>
  <c r="MH170" i="1"/>
  <c r="MF170" i="1"/>
  <c r="MD170" i="1"/>
  <c r="MB170" i="1"/>
  <c r="LZ170" i="1"/>
  <c r="LX170" i="1"/>
  <c r="LV170" i="1"/>
  <c r="LT170" i="1"/>
  <c r="LR170" i="1"/>
  <c r="LP170" i="1"/>
  <c r="LN170" i="1"/>
  <c r="LL170" i="1"/>
  <c r="LJ170" i="1"/>
  <c r="LH170" i="1"/>
  <c r="LF170" i="1"/>
  <c r="LD170" i="1"/>
  <c r="LB170" i="1"/>
  <c r="KZ170" i="1"/>
  <c r="KX170" i="1"/>
  <c r="KV170" i="1"/>
  <c r="KT170" i="1"/>
  <c r="KR170" i="1"/>
  <c r="KP170" i="1"/>
  <c r="KN170" i="1"/>
  <c r="KL170" i="1"/>
  <c r="KJ170" i="1"/>
  <c r="KH170" i="1"/>
  <c r="KF170" i="1"/>
  <c r="KD170" i="1"/>
  <c r="KB170" i="1"/>
  <c r="JZ170" i="1"/>
  <c r="JX170" i="1"/>
  <c r="JV170" i="1"/>
  <c r="JT170" i="1"/>
  <c r="JR170" i="1"/>
  <c r="JP170" i="1"/>
  <c r="JN170" i="1"/>
  <c r="JL170" i="1"/>
  <c r="JJ170" i="1"/>
  <c r="JH170" i="1"/>
  <c r="JF170" i="1"/>
  <c r="JD170" i="1"/>
  <c r="JB170" i="1"/>
  <c r="IZ170" i="1"/>
  <c r="IX170" i="1"/>
  <c r="IV170" i="1"/>
  <c r="IT170" i="1"/>
  <c r="IR170" i="1"/>
  <c r="IP170" i="1"/>
  <c r="IN170" i="1"/>
  <c r="IL170" i="1"/>
  <c r="IJ170" i="1"/>
  <c r="IH170" i="1"/>
  <c r="IF170" i="1"/>
  <c r="ID170" i="1"/>
  <c r="IB170" i="1"/>
  <c r="HZ170" i="1"/>
  <c r="HX170" i="1"/>
  <c r="HV170" i="1"/>
  <c r="HT170" i="1"/>
  <c r="HR170" i="1"/>
  <c r="HP170" i="1"/>
  <c r="HN170" i="1"/>
  <c r="HL170" i="1"/>
  <c r="HJ170" i="1"/>
  <c r="HH170" i="1"/>
  <c r="HF170" i="1"/>
  <c r="HD170" i="1"/>
  <c r="HB170" i="1"/>
  <c r="GZ170" i="1"/>
  <c r="GX170" i="1"/>
  <c r="GV170" i="1"/>
  <c r="GT170" i="1"/>
  <c r="GR170" i="1"/>
  <c r="GP170" i="1"/>
  <c r="GN170" i="1"/>
  <c r="GL170" i="1"/>
  <c r="GJ170" i="1"/>
  <c r="GH170" i="1"/>
  <c r="GF170" i="1"/>
  <c r="GD170" i="1"/>
  <c r="GB170" i="1"/>
  <c r="FZ170" i="1"/>
  <c r="FX170" i="1"/>
  <c r="FV170" i="1"/>
  <c r="FT170" i="1"/>
  <c r="FR170" i="1"/>
  <c r="FP170" i="1"/>
  <c r="FN170" i="1"/>
  <c r="FL170" i="1"/>
  <c r="FJ170" i="1"/>
  <c r="FH170" i="1"/>
  <c r="FF170" i="1"/>
  <c r="FD170" i="1"/>
  <c r="FB170" i="1"/>
  <c r="EZ170" i="1"/>
  <c r="EX170" i="1"/>
  <c r="EV170" i="1"/>
  <c r="ET170" i="1"/>
  <c r="ER170" i="1"/>
  <c r="EP170" i="1"/>
  <c r="EN170" i="1"/>
  <c r="EL170" i="1"/>
  <c r="EJ170" i="1"/>
  <c r="EH170" i="1"/>
  <c r="EF170" i="1"/>
  <c r="ED170" i="1"/>
  <c r="EB170" i="1"/>
  <c r="DZ170" i="1"/>
  <c r="DX170" i="1"/>
  <c r="DV170" i="1"/>
  <c r="DT170" i="1"/>
  <c r="DR170" i="1"/>
  <c r="DP170" i="1"/>
  <c r="DN170" i="1"/>
  <c r="DH170" i="1"/>
  <c r="DF170" i="1"/>
  <c r="DD170" i="1"/>
  <c r="DB170" i="1"/>
  <c r="CZ170" i="1"/>
  <c r="CT170" i="1"/>
  <c r="CR170" i="1"/>
  <c r="CP170" i="1"/>
  <c r="CN170" i="1"/>
  <c r="CL170" i="1"/>
  <c r="CJ170" i="1"/>
  <c r="CH170" i="1"/>
  <c r="CF170" i="1"/>
  <c r="CD170" i="1"/>
  <c r="CB170" i="1"/>
  <c r="BZ170" i="1"/>
  <c r="BX170" i="1"/>
  <c r="BV170" i="1"/>
  <c r="BT170" i="1"/>
  <c r="BR170" i="1"/>
  <c r="BP170" i="1"/>
  <c r="BN170" i="1"/>
  <c r="BL170" i="1"/>
  <c r="BJ170" i="1"/>
  <c r="BH170" i="1"/>
  <c r="BF170" i="1"/>
  <c r="BD170" i="1"/>
  <c r="BB170" i="1"/>
  <c r="AZ170" i="1"/>
  <c r="AX170" i="1"/>
  <c r="AV170" i="1"/>
  <c r="AT170" i="1"/>
  <c r="AR170" i="1"/>
  <c r="AP170" i="1"/>
  <c r="AN170" i="1"/>
  <c r="AL170" i="1"/>
  <c r="AJ170" i="1"/>
  <c r="AH170" i="1"/>
  <c r="AF170" i="1"/>
  <c r="AD170" i="1"/>
  <c r="AB170" i="1"/>
  <c r="Z170" i="1"/>
  <c r="X170" i="1"/>
  <c r="V170" i="1"/>
  <c r="T170" i="1"/>
  <c r="R170" i="1"/>
  <c r="P170" i="1"/>
  <c r="M170" i="1"/>
  <c r="K170" i="1"/>
  <c r="I170" i="1"/>
  <c r="G170" i="1"/>
  <c r="NM170" i="1"/>
  <c r="NK170" i="1"/>
  <c r="NI170" i="1"/>
  <c r="NG170" i="1"/>
  <c r="NE170" i="1"/>
  <c r="NC170" i="1"/>
  <c r="NA170" i="1"/>
  <c r="MY170" i="1"/>
  <c r="MW170" i="1"/>
  <c r="MU170" i="1"/>
  <c r="MS170" i="1"/>
  <c r="MQ170" i="1"/>
  <c r="MO170" i="1"/>
  <c r="MM170" i="1"/>
  <c r="MK170" i="1"/>
  <c r="MI170" i="1"/>
  <c r="MG170" i="1"/>
  <c r="ME170" i="1"/>
  <c r="MC170" i="1"/>
  <c r="MA170" i="1"/>
  <c r="LY170" i="1"/>
  <c r="LW170" i="1"/>
  <c r="LU170" i="1"/>
  <c r="LS170" i="1"/>
  <c r="LQ170" i="1"/>
  <c r="LO170" i="1"/>
  <c r="LM170" i="1"/>
  <c r="LK170" i="1"/>
  <c r="LI170" i="1"/>
  <c r="LG170" i="1"/>
  <c r="LE170" i="1"/>
  <c r="LC170" i="1"/>
  <c r="LA170" i="1"/>
  <c r="KY170" i="1"/>
  <c r="KW170" i="1"/>
  <c r="KU170" i="1"/>
  <c r="KS170" i="1"/>
  <c r="KQ170" i="1"/>
  <c r="KO170" i="1"/>
  <c r="KM170" i="1"/>
  <c r="KK170" i="1"/>
  <c r="KI170" i="1"/>
  <c r="KG170" i="1"/>
  <c r="KE170" i="1"/>
  <c r="KC170" i="1"/>
  <c r="KA170" i="1"/>
  <c r="JY170" i="1"/>
  <c r="JW170" i="1"/>
  <c r="JU170" i="1"/>
  <c r="JS170" i="1"/>
  <c r="JQ170" i="1"/>
  <c r="JO170" i="1"/>
  <c r="JM170" i="1"/>
  <c r="JK170" i="1"/>
  <c r="JI170" i="1"/>
  <c r="JG170" i="1"/>
  <c r="JE170" i="1"/>
  <c r="JC170" i="1"/>
  <c r="JA170" i="1"/>
  <c r="IY170" i="1"/>
  <c r="IW170" i="1"/>
  <c r="IU170" i="1"/>
  <c r="IS170" i="1"/>
  <c r="IQ170" i="1"/>
  <c r="IO170" i="1"/>
  <c r="IM170" i="1"/>
  <c r="IK170" i="1"/>
  <c r="II170" i="1"/>
  <c r="IG170" i="1"/>
  <c r="IE170" i="1"/>
  <c r="IC170" i="1"/>
  <c r="IA170" i="1"/>
  <c r="HY170" i="1"/>
  <c r="HW170" i="1"/>
  <c r="HU170" i="1"/>
  <c r="HS170" i="1"/>
  <c r="HQ170" i="1"/>
  <c r="HO170" i="1"/>
  <c r="HM170" i="1"/>
  <c r="HK170" i="1"/>
  <c r="HI170" i="1"/>
  <c r="HG170" i="1"/>
  <c r="HE170" i="1"/>
  <c r="HC170" i="1"/>
  <c r="HA170" i="1"/>
  <c r="GY170" i="1"/>
  <c r="GW170" i="1"/>
  <c r="GU170" i="1"/>
  <c r="GS170" i="1"/>
  <c r="GQ170" i="1"/>
  <c r="GO170" i="1"/>
  <c r="GM170" i="1"/>
  <c r="GK170" i="1"/>
  <c r="GI170" i="1"/>
  <c r="GG170" i="1"/>
  <c r="GE170" i="1"/>
  <c r="GC170" i="1"/>
  <c r="GA170" i="1"/>
  <c r="FY170" i="1"/>
  <c r="FW170" i="1"/>
  <c r="FU170" i="1"/>
  <c r="FS170" i="1"/>
  <c r="FQ170" i="1"/>
  <c r="FO170" i="1"/>
  <c r="FM170" i="1"/>
  <c r="FK170" i="1"/>
  <c r="FI170" i="1"/>
  <c r="FG170" i="1"/>
  <c r="FE170" i="1"/>
  <c r="FC170" i="1"/>
  <c r="FA170" i="1"/>
  <c r="EY170" i="1"/>
  <c r="EW170" i="1"/>
  <c r="EU170" i="1"/>
  <c r="ES170" i="1"/>
  <c r="EQ170" i="1"/>
  <c r="EO170" i="1"/>
  <c r="EM170" i="1"/>
  <c r="EK170" i="1"/>
  <c r="EI170" i="1"/>
  <c r="EG170" i="1"/>
  <c r="EE170" i="1"/>
  <c r="EC170" i="1"/>
  <c r="EA170" i="1"/>
  <c r="DY170" i="1"/>
  <c r="DW170" i="1"/>
  <c r="DU170" i="1"/>
  <c r="DS170" i="1"/>
  <c r="DQ170" i="1"/>
  <c r="DO170" i="1"/>
  <c r="DG170" i="1"/>
  <c r="DE170" i="1"/>
  <c r="DC170" i="1"/>
  <c r="DA170" i="1"/>
  <c r="CU170" i="1"/>
  <c r="CS170" i="1"/>
  <c r="CQ170" i="1"/>
  <c r="CO170" i="1"/>
  <c r="CM170" i="1"/>
  <c r="CK170" i="1"/>
  <c r="CI170" i="1"/>
  <c r="CG170" i="1"/>
  <c r="CE170" i="1"/>
  <c r="CC170" i="1"/>
  <c r="CA170" i="1"/>
  <c r="BY170" i="1"/>
  <c r="BW170" i="1"/>
  <c r="BU170" i="1"/>
  <c r="BS170" i="1"/>
  <c r="BQ170" i="1"/>
  <c r="BO170" i="1"/>
  <c r="BM170" i="1"/>
  <c r="BK170" i="1"/>
  <c r="BI170" i="1"/>
  <c r="BG170" i="1"/>
  <c r="BE170" i="1"/>
  <c r="BC170" i="1"/>
  <c r="BA170" i="1"/>
  <c r="AY170" i="1"/>
  <c r="AW170" i="1"/>
  <c r="AU170" i="1"/>
  <c r="AS170" i="1"/>
  <c r="AQ170" i="1"/>
  <c r="AO170" i="1"/>
  <c r="AM170" i="1"/>
  <c r="AK170" i="1"/>
  <c r="AI170" i="1"/>
  <c r="AG170" i="1"/>
  <c r="AE170" i="1"/>
  <c r="AC170" i="1"/>
  <c r="AA170" i="1"/>
  <c r="Y170" i="1"/>
  <c r="W170" i="1"/>
  <c r="U170" i="1"/>
  <c r="S170" i="1"/>
  <c r="Q170" i="1"/>
  <c r="N170" i="1"/>
  <c r="L170" i="1"/>
  <c r="J170" i="1"/>
  <c r="H170" i="1"/>
  <c r="F170" i="1"/>
  <c r="C170" i="3"/>
  <c r="NM168" i="1"/>
  <c r="NK168" i="1"/>
  <c r="NI168" i="1"/>
  <c r="NG168" i="1"/>
  <c r="NE168" i="1"/>
  <c r="NC168" i="1"/>
  <c r="NA168" i="1"/>
  <c r="MY168" i="1"/>
  <c r="MW168" i="1"/>
  <c r="MU168" i="1"/>
  <c r="MS168" i="1"/>
  <c r="MQ168" i="1"/>
  <c r="MO168" i="1"/>
  <c r="MM168" i="1"/>
  <c r="MK168" i="1"/>
  <c r="MI168" i="1"/>
  <c r="MG168" i="1"/>
  <c r="ME168" i="1"/>
  <c r="MC168" i="1"/>
  <c r="MA168" i="1"/>
  <c r="LY168" i="1"/>
  <c r="LW168" i="1"/>
  <c r="LU168" i="1"/>
  <c r="LS168" i="1"/>
  <c r="LQ168" i="1"/>
  <c r="LO168" i="1"/>
  <c r="LM168" i="1"/>
  <c r="LK168" i="1"/>
  <c r="LI168" i="1"/>
  <c r="LG168" i="1"/>
  <c r="LE168" i="1"/>
  <c r="LC168" i="1"/>
  <c r="LA168" i="1"/>
  <c r="KY168" i="1"/>
  <c r="KW168" i="1"/>
  <c r="KU168" i="1"/>
  <c r="KS168" i="1"/>
  <c r="KQ168" i="1"/>
  <c r="KO168" i="1"/>
  <c r="KM168" i="1"/>
  <c r="KK168" i="1"/>
  <c r="KI168" i="1"/>
  <c r="KG168" i="1"/>
  <c r="KE168" i="1"/>
  <c r="KC168" i="1"/>
  <c r="KA168" i="1"/>
  <c r="JY168" i="1"/>
  <c r="JW168" i="1"/>
  <c r="JU168" i="1"/>
  <c r="JS168" i="1"/>
  <c r="JQ168" i="1"/>
  <c r="JO168" i="1"/>
  <c r="JM168" i="1"/>
  <c r="JK168" i="1"/>
  <c r="JI168" i="1"/>
  <c r="JG168" i="1"/>
  <c r="JE168" i="1"/>
  <c r="JC168" i="1"/>
  <c r="JA168" i="1"/>
  <c r="IY168" i="1"/>
  <c r="IW168" i="1"/>
  <c r="IU168" i="1"/>
  <c r="IS168" i="1"/>
  <c r="IQ168" i="1"/>
  <c r="IO168" i="1"/>
  <c r="IM168" i="1"/>
  <c r="IK168" i="1"/>
  <c r="II168" i="1"/>
  <c r="IG168" i="1"/>
  <c r="IE168" i="1"/>
  <c r="IC168" i="1"/>
  <c r="IA168" i="1"/>
  <c r="HY168" i="1"/>
  <c r="HW168" i="1"/>
  <c r="HU168" i="1"/>
  <c r="HS168" i="1"/>
  <c r="HQ168" i="1"/>
  <c r="HO168" i="1"/>
  <c r="HM168" i="1"/>
  <c r="HK168" i="1"/>
  <c r="HI168" i="1"/>
  <c r="HG168" i="1"/>
  <c r="HE168" i="1"/>
  <c r="HC168" i="1"/>
  <c r="HA168" i="1"/>
  <c r="GY168" i="1"/>
  <c r="GW168" i="1"/>
  <c r="GU168" i="1"/>
  <c r="GS168" i="1"/>
  <c r="GQ168" i="1"/>
  <c r="GO168" i="1"/>
  <c r="GM168" i="1"/>
  <c r="GK168" i="1"/>
  <c r="GI168" i="1"/>
  <c r="GG168" i="1"/>
  <c r="GE168" i="1"/>
  <c r="GC168" i="1"/>
  <c r="GA168" i="1"/>
  <c r="FY168" i="1"/>
  <c r="FW168" i="1"/>
  <c r="FU168" i="1"/>
  <c r="FS168" i="1"/>
  <c r="FQ168" i="1"/>
  <c r="FO168" i="1"/>
  <c r="FM168" i="1"/>
  <c r="FK168" i="1"/>
  <c r="FI168" i="1"/>
  <c r="FG168" i="1"/>
  <c r="FE168" i="1"/>
  <c r="FC168" i="1"/>
  <c r="FA168" i="1"/>
  <c r="EY168" i="1"/>
  <c r="EW168" i="1"/>
  <c r="EU168" i="1"/>
  <c r="ES168" i="1"/>
  <c r="EQ168" i="1"/>
  <c r="EO168" i="1"/>
  <c r="EM168" i="1"/>
  <c r="EK168" i="1"/>
  <c r="EI168" i="1"/>
  <c r="EG168" i="1"/>
  <c r="EE168" i="1"/>
  <c r="EC168" i="1"/>
  <c r="EA168" i="1"/>
  <c r="DY168" i="1"/>
  <c r="DW168" i="1"/>
  <c r="DU168" i="1"/>
  <c r="DS168" i="1"/>
  <c r="DQ168" i="1"/>
  <c r="DO168" i="1"/>
  <c r="DG168" i="1"/>
  <c r="DA168" i="1"/>
  <c r="CU168" i="1"/>
  <c r="CS168" i="1"/>
  <c r="CE168" i="1"/>
  <c r="BY168" i="1"/>
  <c r="BQ168" i="1"/>
  <c r="BK168" i="1"/>
  <c r="BC168" i="1"/>
  <c r="AW168" i="1"/>
  <c r="AO168" i="1"/>
  <c r="AI168" i="1"/>
  <c r="AA168" i="1"/>
  <c r="U168" i="1"/>
  <c r="N168" i="1"/>
  <c r="H168" i="1"/>
  <c r="F168" i="1"/>
  <c r="NN168" i="1"/>
  <c r="NL168" i="1"/>
  <c r="NJ168" i="1"/>
  <c r="NH168" i="1"/>
  <c r="NF168" i="1"/>
  <c r="ND168" i="1"/>
  <c r="NB168" i="1"/>
  <c r="MZ168" i="1"/>
  <c r="MX168" i="1"/>
  <c r="MV168" i="1"/>
  <c r="MT168" i="1"/>
  <c r="MR168" i="1"/>
  <c r="MP168" i="1"/>
  <c r="MN168" i="1"/>
  <c r="ML168" i="1"/>
  <c r="MJ168" i="1"/>
  <c r="MH168" i="1"/>
  <c r="MF168" i="1"/>
  <c r="MD168" i="1"/>
  <c r="MB168" i="1"/>
  <c r="LZ168" i="1"/>
  <c r="LX168" i="1"/>
  <c r="LV168" i="1"/>
  <c r="LT168" i="1"/>
  <c r="LR168" i="1"/>
  <c r="LP168" i="1"/>
  <c r="LN168" i="1"/>
  <c r="LL168" i="1"/>
  <c r="LJ168" i="1"/>
  <c r="LH168" i="1"/>
  <c r="LF168" i="1"/>
  <c r="LD168" i="1"/>
  <c r="LB168" i="1"/>
  <c r="KZ168" i="1"/>
  <c r="KX168" i="1"/>
  <c r="KV168" i="1"/>
  <c r="KT168" i="1"/>
  <c r="KR168" i="1"/>
  <c r="KP168" i="1"/>
  <c r="KN168" i="1"/>
  <c r="KL168" i="1"/>
  <c r="KJ168" i="1"/>
  <c r="KH168" i="1"/>
  <c r="KF168" i="1"/>
  <c r="KD168" i="1"/>
  <c r="KB168" i="1"/>
  <c r="JZ168" i="1"/>
  <c r="JX168" i="1"/>
  <c r="JV168" i="1"/>
  <c r="JT168" i="1"/>
  <c r="JR168" i="1"/>
  <c r="JP168" i="1"/>
  <c r="JN168" i="1"/>
  <c r="JL168" i="1"/>
  <c r="JJ168" i="1"/>
  <c r="JH168" i="1"/>
  <c r="JF168" i="1"/>
  <c r="JD168" i="1"/>
  <c r="JB168" i="1"/>
  <c r="IZ168" i="1"/>
  <c r="IX168" i="1"/>
  <c r="IV168" i="1"/>
  <c r="IT168" i="1"/>
  <c r="IR168" i="1"/>
  <c r="IP168" i="1"/>
  <c r="IN168" i="1"/>
  <c r="IL168" i="1"/>
  <c r="IJ168" i="1"/>
  <c r="IH168" i="1"/>
  <c r="IF168" i="1"/>
  <c r="ID168" i="1"/>
  <c r="IB168" i="1"/>
  <c r="HZ168" i="1"/>
  <c r="HX168" i="1"/>
  <c r="HV168" i="1"/>
  <c r="HT168" i="1"/>
  <c r="HR168" i="1"/>
  <c r="HP168" i="1"/>
  <c r="HN168" i="1"/>
  <c r="HL168" i="1"/>
  <c r="HJ168" i="1"/>
  <c r="HH168" i="1"/>
  <c r="HF168" i="1"/>
  <c r="HD168" i="1"/>
  <c r="HB168" i="1"/>
  <c r="GZ168" i="1"/>
  <c r="GX168" i="1"/>
  <c r="GV168" i="1"/>
  <c r="GT168" i="1"/>
  <c r="GR168" i="1"/>
  <c r="GP168" i="1"/>
  <c r="GN168" i="1"/>
  <c r="GL168" i="1"/>
  <c r="GJ168" i="1"/>
  <c r="GH168" i="1"/>
  <c r="GF168" i="1"/>
  <c r="GD168" i="1"/>
  <c r="GB168" i="1"/>
  <c r="FZ168" i="1"/>
  <c r="FX168" i="1"/>
  <c r="FV168" i="1"/>
  <c r="FT168" i="1"/>
  <c r="FR168" i="1"/>
  <c r="FP168" i="1"/>
  <c r="FN168" i="1"/>
  <c r="FL168" i="1"/>
  <c r="FJ168" i="1"/>
  <c r="FH168" i="1"/>
  <c r="FF168" i="1"/>
  <c r="FD168" i="1"/>
  <c r="FB168" i="1"/>
  <c r="EZ168" i="1"/>
  <c r="EX168" i="1"/>
  <c r="EV168" i="1"/>
  <c r="ET168" i="1"/>
  <c r="ER168" i="1"/>
  <c r="EP168" i="1"/>
  <c r="EN168" i="1"/>
  <c r="EL168" i="1"/>
  <c r="EJ168" i="1"/>
  <c r="EH168" i="1"/>
  <c r="EF168" i="1"/>
  <c r="ED168" i="1"/>
  <c r="EB168" i="1"/>
  <c r="DZ168" i="1"/>
  <c r="DX168" i="1"/>
  <c r="DV168" i="1"/>
  <c r="DT168" i="1"/>
  <c r="DR168" i="1"/>
  <c r="DP168" i="1"/>
  <c r="DN168" i="1"/>
  <c r="DH168" i="1"/>
  <c r="CZ168" i="1"/>
  <c r="CT168" i="1"/>
  <c r="CF168" i="1"/>
  <c r="CD168" i="1"/>
  <c r="BX168" i="1"/>
  <c r="BR168" i="1"/>
  <c r="BJ168" i="1"/>
  <c r="BD168" i="1"/>
  <c r="AV168" i="1"/>
  <c r="AP168" i="1"/>
  <c r="AH168" i="1"/>
  <c r="AB168" i="1"/>
  <c r="T168" i="1"/>
  <c r="M168" i="1"/>
  <c r="I168" i="1"/>
  <c r="G168" i="1"/>
  <c r="O166" i="1"/>
  <c r="Q166" i="1"/>
  <c r="P166" i="1"/>
  <c r="NM166" i="1"/>
  <c r="NK166" i="1"/>
  <c r="NI166" i="1"/>
  <c r="NG166" i="1"/>
  <c r="NE166" i="1"/>
  <c r="NC166" i="1"/>
  <c r="NA166" i="1"/>
  <c r="MY166" i="1"/>
  <c r="MW166" i="1"/>
  <c r="MU166" i="1"/>
  <c r="MS166" i="1"/>
  <c r="MQ166" i="1"/>
  <c r="MO166" i="1"/>
  <c r="MM166" i="1"/>
  <c r="MK166" i="1"/>
  <c r="MI166" i="1"/>
  <c r="MG166" i="1"/>
  <c r="ME166" i="1"/>
  <c r="MC166" i="1"/>
  <c r="MA166" i="1"/>
  <c r="LY166" i="1"/>
  <c r="LW166" i="1"/>
  <c r="LU166" i="1"/>
  <c r="LS166" i="1"/>
  <c r="LQ166" i="1"/>
  <c r="LO166" i="1"/>
  <c r="LM166" i="1"/>
  <c r="LK166" i="1"/>
  <c r="LI166" i="1"/>
  <c r="LG166" i="1"/>
  <c r="LE166" i="1"/>
  <c r="LC166" i="1"/>
  <c r="LA166" i="1"/>
  <c r="KY166" i="1"/>
  <c r="KW166" i="1"/>
  <c r="KU166" i="1"/>
  <c r="KS166" i="1"/>
  <c r="KQ166" i="1"/>
  <c r="KO166" i="1"/>
  <c r="KM166" i="1"/>
  <c r="KK166" i="1"/>
  <c r="KI166" i="1"/>
  <c r="KG166" i="1"/>
  <c r="KE166" i="1"/>
  <c r="KC166" i="1"/>
  <c r="KA166" i="1"/>
  <c r="JY166" i="1"/>
  <c r="JW166" i="1"/>
  <c r="JU166" i="1"/>
  <c r="JS166" i="1"/>
  <c r="JQ166" i="1"/>
  <c r="JO166" i="1"/>
  <c r="JM166" i="1"/>
  <c r="JK166" i="1"/>
  <c r="JI166" i="1"/>
  <c r="JG166" i="1"/>
  <c r="JE166" i="1"/>
  <c r="JC166" i="1"/>
  <c r="JA166" i="1"/>
  <c r="IY166" i="1"/>
  <c r="IW166" i="1"/>
  <c r="IU166" i="1"/>
  <c r="IS166" i="1"/>
  <c r="IQ166" i="1"/>
  <c r="IO166" i="1"/>
  <c r="IM166" i="1"/>
  <c r="IK166" i="1"/>
  <c r="II166" i="1"/>
  <c r="IG166" i="1"/>
  <c r="IE166" i="1"/>
  <c r="IC166" i="1"/>
  <c r="IA166" i="1"/>
  <c r="HY166" i="1"/>
  <c r="HW166" i="1"/>
  <c r="HU166" i="1"/>
  <c r="HS166" i="1"/>
  <c r="HQ166" i="1"/>
  <c r="HO166" i="1"/>
  <c r="HM166" i="1"/>
  <c r="HK166" i="1"/>
  <c r="HI166" i="1"/>
  <c r="HG166" i="1"/>
  <c r="HE166" i="1"/>
  <c r="HC166" i="1"/>
  <c r="HA166" i="1"/>
  <c r="GY166" i="1"/>
  <c r="GW166" i="1"/>
  <c r="GU166" i="1"/>
  <c r="GS166" i="1"/>
  <c r="GQ166" i="1"/>
  <c r="GO166" i="1"/>
  <c r="GM166" i="1"/>
  <c r="GK166" i="1"/>
  <c r="GI166" i="1"/>
  <c r="GG166" i="1"/>
  <c r="GE166" i="1"/>
  <c r="GC166" i="1"/>
  <c r="GA166" i="1"/>
  <c r="FY166" i="1"/>
  <c r="FW166" i="1"/>
  <c r="FU166" i="1"/>
  <c r="FS166" i="1"/>
  <c r="FQ166" i="1"/>
  <c r="FO166" i="1"/>
  <c r="FM166" i="1"/>
  <c r="FK166" i="1"/>
  <c r="FI166" i="1"/>
  <c r="FG166" i="1"/>
  <c r="FE166" i="1"/>
  <c r="FC166" i="1"/>
  <c r="FA166" i="1"/>
  <c r="EY166" i="1"/>
  <c r="EW166" i="1"/>
  <c r="EU166" i="1"/>
  <c r="ES166" i="1"/>
  <c r="EQ166" i="1"/>
  <c r="EO166" i="1"/>
  <c r="EM166" i="1"/>
  <c r="EK166" i="1"/>
  <c r="EI166" i="1"/>
  <c r="EG166" i="1"/>
  <c r="EE166" i="1"/>
  <c r="EC166" i="1"/>
  <c r="EA166" i="1"/>
  <c r="DY166" i="1"/>
  <c r="DW166" i="1"/>
  <c r="DU166" i="1"/>
  <c r="DS166" i="1"/>
  <c r="DQ166" i="1"/>
  <c r="DO166" i="1"/>
  <c r="DG166" i="1"/>
  <c r="DA166" i="1"/>
  <c r="CU166" i="1"/>
  <c r="CS166" i="1"/>
  <c r="CQ166" i="1"/>
  <c r="CO166" i="1"/>
  <c r="CE166" i="1"/>
  <c r="CC166" i="1"/>
  <c r="CA166" i="1"/>
  <c r="BY166" i="1"/>
  <c r="BW166" i="1"/>
  <c r="BU166" i="1"/>
  <c r="BS166" i="1"/>
  <c r="BQ166" i="1"/>
  <c r="BO166" i="1"/>
  <c r="BM166" i="1"/>
  <c r="BK166" i="1"/>
  <c r="BI166" i="1"/>
  <c r="BG166" i="1"/>
  <c r="BE166" i="1"/>
  <c r="BC166" i="1"/>
  <c r="BA166" i="1"/>
  <c r="AY166" i="1"/>
  <c r="AW166" i="1"/>
  <c r="AU166" i="1"/>
  <c r="AS166" i="1"/>
  <c r="AQ166" i="1"/>
  <c r="AO166" i="1"/>
  <c r="AM166" i="1"/>
  <c r="AK166" i="1"/>
  <c r="AI166" i="1"/>
  <c r="AG166" i="1"/>
  <c r="AE166" i="1"/>
  <c r="AC166" i="1"/>
  <c r="AA166" i="1"/>
  <c r="Y166" i="1"/>
  <c r="W166" i="1"/>
  <c r="U166" i="1"/>
  <c r="S166" i="1"/>
  <c r="N166" i="1"/>
  <c r="L166" i="1"/>
  <c r="J166" i="1"/>
  <c r="H166" i="1"/>
  <c r="F166" i="1"/>
  <c r="NN166" i="1"/>
  <c r="NL166" i="1"/>
  <c r="NJ166" i="1"/>
  <c r="NH166" i="1"/>
  <c r="NF166" i="1"/>
  <c r="ND166" i="1"/>
  <c r="NB166" i="1"/>
  <c r="MZ166" i="1"/>
  <c r="MX166" i="1"/>
  <c r="MV166" i="1"/>
  <c r="MT166" i="1"/>
  <c r="MR166" i="1"/>
  <c r="MP166" i="1"/>
  <c r="MN166" i="1"/>
  <c r="ML166" i="1"/>
  <c r="MJ166" i="1"/>
  <c r="MH166" i="1"/>
  <c r="MF166" i="1"/>
  <c r="MD166" i="1"/>
  <c r="MB166" i="1"/>
  <c r="LZ166" i="1"/>
  <c r="LX166" i="1"/>
  <c r="LV166" i="1"/>
  <c r="LT166" i="1"/>
  <c r="LR166" i="1"/>
  <c r="LP166" i="1"/>
  <c r="LN166" i="1"/>
  <c r="LL166" i="1"/>
  <c r="LJ166" i="1"/>
  <c r="LH166" i="1"/>
  <c r="LF166" i="1"/>
  <c r="LD166" i="1"/>
  <c r="LB166" i="1"/>
  <c r="KZ166" i="1"/>
  <c r="KX166" i="1"/>
  <c r="KV166" i="1"/>
  <c r="KT166" i="1"/>
  <c r="KR166" i="1"/>
  <c r="KP166" i="1"/>
  <c r="KN166" i="1"/>
  <c r="KL166" i="1"/>
  <c r="KJ166" i="1"/>
  <c r="KH166" i="1"/>
  <c r="KF166" i="1"/>
  <c r="KD166" i="1"/>
  <c r="KB166" i="1"/>
  <c r="JZ166" i="1"/>
  <c r="JX166" i="1"/>
  <c r="JV166" i="1"/>
  <c r="JT166" i="1"/>
  <c r="JR166" i="1"/>
  <c r="JP166" i="1"/>
  <c r="JN166" i="1"/>
  <c r="JL166" i="1"/>
  <c r="JJ166" i="1"/>
  <c r="JH166" i="1"/>
  <c r="JF166" i="1"/>
  <c r="JD166" i="1"/>
  <c r="JB166" i="1"/>
  <c r="IZ166" i="1"/>
  <c r="IX166" i="1"/>
  <c r="IV166" i="1"/>
  <c r="IT166" i="1"/>
  <c r="IR166" i="1"/>
  <c r="IP166" i="1"/>
  <c r="IN166" i="1"/>
  <c r="IL166" i="1"/>
  <c r="IJ166" i="1"/>
  <c r="IH166" i="1"/>
  <c r="IF166" i="1"/>
  <c r="ID166" i="1"/>
  <c r="IB166" i="1"/>
  <c r="HZ166" i="1"/>
  <c r="HX166" i="1"/>
  <c r="HV166" i="1"/>
  <c r="HT166" i="1"/>
  <c r="HR166" i="1"/>
  <c r="HP166" i="1"/>
  <c r="HN166" i="1"/>
  <c r="HL166" i="1"/>
  <c r="HJ166" i="1"/>
  <c r="HH166" i="1"/>
  <c r="HF166" i="1"/>
  <c r="HD166" i="1"/>
  <c r="HB166" i="1"/>
  <c r="GZ166" i="1"/>
  <c r="GX166" i="1"/>
  <c r="GV166" i="1"/>
  <c r="GT166" i="1"/>
  <c r="GR166" i="1"/>
  <c r="GP166" i="1"/>
  <c r="GN166" i="1"/>
  <c r="GL166" i="1"/>
  <c r="GJ166" i="1"/>
  <c r="GH166" i="1"/>
  <c r="GF166" i="1"/>
  <c r="GD166" i="1"/>
  <c r="GB166" i="1"/>
  <c r="FZ166" i="1"/>
  <c r="FX166" i="1"/>
  <c r="FV166" i="1"/>
  <c r="FT166" i="1"/>
  <c r="FR166" i="1"/>
  <c r="FP166" i="1"/>
  <c r="FN166" i="1"/>
  <c r="FL166" i="1"/>
  <c r="FJ166" i="1"/>
  <c r="FH166" i="1"/>
  <c r="FF166" i="1"/>
  <c r="FD166" i="1"/>
  <c r="FB166" i="1"/>
  <c r="EZ166" i="1"/>
  <c r="EX166" i="1"/>
  <c r="EV166" i="1"/>
  <c r="ET166" i="1"/>
  <c r="ER166" i="1"/>
  <c r="EP166" i="1"/>
  <c r="EN166" i="1"/>
  <c r="EL166" i="1"/>
  <c r="EJ166" i="1"/>
  <c r="EH166" i="1"/>
  <c r="EF166" i="1"/>
  <c r="ED166" i="1"/>
  <c r="EB166" i="1"/>
  <c r="DZ166" i="1"/>
  <c r="DX166" i="1"/>
  <c r="DV166" i="1"/>
  <c r="DT166" i="1"/>
  <c r="DR166" i="1"/>
  <c r="DP166" i="1"/>
  <c r="DN166" i="1"/>
  <c r="DH166" i="1"/>
  <c r="DF166" i="1"/>
  <c r="CZ166" i="1"/>
  <c r="CT166" i="1"/>
  <c r="CR166" i="1"/>
  <c r="CP166" i="1"/>
  <c r="CN166" i="1"/>
  <c r="CF166" i="1"/>
  <c r="CD166" i="1"/>
  <c r="CB166" i="1"/>
  <c r="BZ166" i="1"/>
  <c r="BX166" i="1"/>
  <c r="BV166" i="1"/>
  <c r="BT166" i="1"/>
  <c r="BR166" i="1"/>
  <c r="BP166" i="1"/>
  <c r="BN166" i="1"/>
  <c r="BL166" i="1"/>
  <c r="BJ166" i="1"/>
  <c r="BH166" i="1"/>
  <c r="BF166" i="1"/>
  <c r="BD166" i="1"/>
  <c r="BB166" i="1"/>
  <c r="AZ166" i="1"/>
  <c r="AX166" i="1"/>
  <c r="AV166" i="1"/>
  <c r="AT166" i="1"/>
  <c r="AR166" i="1"/>
  <c r="AP166" i="1"/>
  <c r="AN166" i="1"/>
  <c r="AL166" i="1"/>
  <c r="AJ166" i="1"/>
  <c r="AH166" i="1"/>
  <c r="AF166" i="1"/>
  <c r="AD166" i="1"/>
  <c r="AB166" i="1"/>
  <c r="Z166" i="1"/>
  <c r="X166" i="1"/>
  <c r="V166" i="1"/>
  <c r="T166" i="1"/>
  <c r="R166" i="1"/>
  <c r="M166" i="1"/>
  <c r="K166" i="1"/>
  <c r="I166" i="1"/>
  <c r="G166" i="1"/>
  <c r="NM164" i="1"/>
  <c r="NK164" i="1"/>
  <c r="NI164" i="1"/>
  <c r="NG164" i="1"/>
  <c r="NE164" i="1"/>
  <c r="NC164" i="1"/>
  <c r="NA164" i="1"/>
  <c r="MY164" i="1"/>
  <c r="MW164" i="1"/>
  <c r="MU164" i="1"/>
  <c r="MS164" i="1"/>
  <c r="MQ164" i="1"/>
  <c r="MO164" i="1"/>
  <c r="MM164" i="1"/>
  <c r="MK164" i="1"/>
  <c r="MI164" i="1"/>
  <c r="MG164" i="1"/>
  <c r="ME164" i="1"/>
  <c r="MC164" i="1"/>
  <c r="MA164" i="1"/>
  <c r="LY164" i="1"/>
  <c r="LW164" i="1"/>
  <c r="LU164" i="1"/>
  <c r="LS164" i="1"/>
  <c r="LQ164" i="1"/>
  <c r="LO164" i="1"/>
  <c r="LM164" i="1"/>
  <c r="LK164" i="1"/>
  <c r="LI164" i="1"/>
  <c r="LG164" i="1"/>
  <c r="LE164" i="1"/>
  <c r="LC164" i="1"/>
  <c r="LA164" i="1"/>
  <c r="KY164" i="1"/>
  <c r="KW164" i="1"/>
  <c r="KU164" i="1"/>
  <c r="KS164" i="1"/>
  <c r="KQ164" i="1"/>
  <c r="KO164" i="1"/>
  <c r="KM164" i="1"/>
  <c r="KK164" i="1"/>
  <c r="KI164" i="1"/>
  <c r="KG164" i="1"/>
  <c r="KE164" i="1"/>
  <c r="KC164" i="1"/>
  <c r="KA164" i="1"/>
  <c r="JY164" i="1"/>
  <c r="JW164" i="1"/>
  <c r="JU164" i="1"/>
  <c r="JS164" i="1"/>
  <c r="JQ164" i="1"/>
  <c r="JO164" i="1"/>
  <c r="JM164" i="1"/>
  <c r="JK164" i="1"/>
  <c r="JI164" i="1"/>
  <c r="JG164" i="1"/>
  <c r="JE164" i="1"/>
  <c r="JC164" i="1"/>
  <c r="JA164" i="1"/>
  <c r="IY164" i="1"/>
  <c r="IW164" i="1"/>
  <c r="IU164" i="1"/>
  <c r="IS164" i="1"/>
  <c r="IQ164" i="1"/>
  <c r="IO164" i="1"/>
  <c r="IM164" i="1"/>
  <c r="IK164" i="1"/>
  <c r="II164" i="1"/>
  <c r="IG164" i="1"/>
  <c r="IE164" i="1"/>
  <c r="IC164" i="1"/>
  <c r="IA164" i="1"/>
  <c r="HY164" i="1"/>
  <c r="HW164" i="1"/>
  <c r="HU164" i="1"/>
  <c r="HS164" i="1"/>
  <c r="HQ164" i="1"/>
  <c r="HO164" i="1"/>
  <c r="HM164" i="1"/>
  <c r="HK164" i="1"/>
  <c r="HI164" i="1"/>
  <c r="HG164" i="1"/>
  <c r="HE164" i="1"/>
  <c r="HC164" i="1"/>
  <c r="HA164" i="1"/>
  <c r="GY164" i="1"/>
  <c r="GW164" i="1"/>
  <c r="GU164" i="1"/>
  <c r="GS164" i="1"/>
  <c r="GQ164" i="1"/>
  <c r="GO164" i="1"/>
  <c r="GM164" i="1"/>
  <c r="GK164" i="1"/>
  <c r="GI164" i="1"/>
  <c r="GG164" i="1"/>
  <c r="GE164" i="1"/>
  <c r="GC164" i="1"/>
  <c r="GA164" i="1"/>
  <c r="FY164" i="1"/>
  <c r="FW164" i="1"/>
  <c r="FU164" i="1"/>
  <c r="FS164" i="1"/>
  <c r="FQ164" i="1"/>
  <c r="FO164" i="1"/>
  <c r="FM164" i="1"/>
  <c r="FK164" i="1"/>
  <c r="FI164" i="1"/>
  <c r="FG164" i="1"/>
  <c r="FE164" i="1"/>
  <c r="FC164" i="1"/>
  <c r="FA164" i="1"/>
  <c r="EY164" i="1"/>
  <c r="EW164" i="1"/>
  <c r="EU164" i="1"/>
  <c r="ES164" i="1"/>
  <c r="EQ164" i="1"/>
  <c r="EO164" i="1"/>
  <c r="EM164" i="1"/>
  <c r="EK164" i="1"/>
  <c r="EI164" i="1"/>
  <c r="EG164" i="1"/>
  <c r="EE164" i="1"/>
  <c r="EC164" i="1"/>
  <c r="EA164" i="1"/>
  <c r="DY164" i="1"/>
  <c r="DW164" i="1"/>
  <c r="DU164" i="1"/>
  <c r="DS164" i="1"/>
  <c r="DQ164" i="1"/>
  <c r="DO164" i="1"/>
  <c r="DG164" i="1"/>
  <c r="DA164" i="1"/>
  <c r="CU164" i="1"/>
  <c r="CS164" i="1"/>
  <c r="CE164" i="1"/>
  <c r="BY164" i="1"/>
  <c r="BQ164" i="1"/>
  <c r="BK164" i="1"/>
  <c r="BC164" i="1"/>
  <c r="AW164" i="1"/>
  <c r="AO164" i="1"/>
  <c r="AI164" i="1"/>
  <c r="AA164" i="1"/>
  <c r="U164" i="1"/>
  <c r="I164" i="1"/>
  <c r="G164" i="1"/>
  <c r="NN164" i="1"/>
  <c r="NL164" i="1"/>
  <c r="NJ164" i="1"/>
  <c r="NH164" i="1"/>
  <c r="NF164" i="1"/>
  <c r="ND164" i="1"/>
  <c r="NB164" i="1"/>
  <c r="MZ164" i="1"/>
  <c r="MX164" i="1"/>
  <c r="MV164" i="1"/>
  <c r="MT164" i="1"/>
  <c r="MR164" i="1"/>
  <c r="MP164" i="1"/>
  <c r="MN164" i="1"/>
  <c r="ML164" i="1"/>
  <c r="MJ164" i="1"/>
  <c r="MH164" i="1"/>
  <c r="MF164" i="1"/>
  <c r="MD164" i="1"/>
  <c r="MB164" i="1"/>
  <c r="LZ164" i="1"/>
  <c r="LX164" i="1"/>
  <c r="LV164" i="1"/>
  <c r="LT164" i="1"/>
  <c r="LR164" i="1"/>
  <c r="LP164" i="1"/>
  <c r="LN164" i="1"/>
  <c r="LL164" i="1"/>
  <c r="LJ164" i="1"/>
  <c r="LH164" i="1"/>
  <c r="LF164" i="1"/>
  <c r="LD164" i="1"/>
  <c r="LB164" i="1"/>
  <c r="KZ164" i="1"/>
  <c r="KX164" i="1"/>
  <c r="KV164" i="1"/>
  <c r="KT164" i="1"/>
  <c r="KR164" i="1"/>
  <c r="KP164" i="1"/>
  <c r="KN164" i="1"/>
  <c r="KL164" i="1"/>
  <c r="KJ164" i="1"/>
  <c r="KH164" i="1"/>
  <c r="KF164" i="1"/>
  <c r="KD164" i="1"/>
  <c r="KB164" i="1"/>
  <c r="JZ164" i="1"/>
  <c r="JX164" i="1"/>
  <c r="JV164" i="1"/>
  <c r="JT164" i="1"/>
  <c r="JR164" i="1"/>
  <c r="JP164" i="1"/>
  <c r="JN164" i="1"/>
  <c r="JL164" i="1"/>
  <c r="JJ164" i="1"/>
  <c r="JH164" i="1"/>
  <c r="JF164" i="1"/>
  <c r="JD164" i="1"/>
  <c r="JB164" i="1"/>
  <c r="IZ164" i="1"/>
  <c r="IX164" i="1"/>
  <c r="IV164" i="1"/>
  <c r="IT164" i="1"/>
  <c r="IR164" i="1"/>
  <c r="IP164" i="1"/>
  <c r="IN164" i="1"/>
  <c r="IL164" i="1"/>
  <c r="IJ164" i="1"/>
  <c r="IH164" i="1"/>
  <c r="IF164" i="1"/>
  <c r="ID164" i="1"/>
  <c r="IB164" i="1"/>
  <c r="HZ164" i="1"/>
  <c r="HX164" i="1"/>
  <c r="HV164" i="1"/>
  <c r="HT164" i="1"/>
  <c r="HR164" i="1"/>
  <c r="HP164" i="1"/>
  <c r="HN164" i="1"/>
  <c r="HL164" i="1"/>
  <c r="HJ164" i="1"/>
  <c r="HH164" i="1"/>
  <c r="HF164" i="1"/>
  <c r="HD164" i="1"/>
  <c r="HB164" i="1"/>
  <c r="GZ164" i="1"/>
  <c r="GX164" i="1"/>
  <c r="GV164" i="1"/>
  <c r="GT164" i="1"/>
  <c r="GR164" i="1"/>
  <c r="GP164" i="1"/>
  <c r="GN164" i="1"/>
  <c r="GL164" i="1"/>
  <c r="GJ164" i="1"/>
  <c r="GH164" i="1"/>
  <c r="GF164" i="1"/>
  <c r="GD164" i="1"/>
  <c r="GB164" i="1"/>
  <c r="FZ164" i="1"/>
  <c r="FX164" i="1"/>
  <c r="FV164" i="1"/>
  <c r="FT164" i="1"/>
  <c r="FR164" i="1"/>
  <c r="FP164" i="1"/>
  <c r="FN164" i="1"/>
  <c r="FL164" i="1"/>
  <c r="FJ164" i="1"/>
  <c r="FH164" i="1"/>
  <c r="FF164" i="1"/>
  <c r="FD164" i="1"/>
  <c r="FB164" i="1"/>
  <c r="EZ164" i="1"/>
  <c r="EX164" i="1"/>
  <c r="EV164" i="1"/>
  <c r="ET164" i="1"/>
  <c r="ER164" i="1"/>
  <c r="EP164" i="1"/>
  <c r="EN164" i="1"/>
  <c r="EL164" i="1"/>
  <c r="EJ164" i="1"/>
  <c r="EH164" i="1"/>
  <c r="EF164" i="1"/>
  <c r="ED164" i="1"/>
  <c r="EB164" i="1"/>
  <c r="DZ164" i="1"/>
  <c r="DX164" i="1"/>
  <c r="DV164" i="1"/>
  <c r="DT164" i="1"/>
  <c r="DR164" i="1"/>
  <c r="DP164" i="1"/>
  <c r="DN164" i="1"/>
  <c r="DH164" i="1"/>
  <c r="CZ164" i="1"/>
  <c r="CT164" i="1"/>
  <c r="CF164" i="1"/>
  <c r="CD164" i="1"/>
  <c r="BX164" i="1"/>
  <c r="BR164" i="1"/>
  <c r="BJ164" i="1"/>
  <c r="BD164" i="1"/>
  <c r="AV164" i="1"/>
  <c r="AP164" i="1"/>
  <c r="AH164" i="1"/>
  <c r="AB164" i="1"/>
  <c r="T164" i="1"/>
  <c r="H164" i="1"/>
  <c r="F164" i="1"/>
  <c r="NM162" i="1"/>
  <c r="NK162" i="1"/>
  <c r="NI162" i="1"/>
  <c r="NG162" i="1"/>
  <c r="NE162" i="1"/>
  <c r="NC162" i="1"/>
  <c r="NA162" i="1"/>
  <c r="MY162" i="1"/>
  <c r="MW162" i="1"/>
  <c r="MU162" i="1"/>
  <c r="MS162" i="1"/>
  <c r="MQ162" i="1"/>
  <c r="MO162" i="1"/>
  <c r="MM162" i="1"/>
  <c r="MK162" i="1"/>
  <c r="MI162" i="1"/>
  <c r="MG162" i="1"/>
  <c r="ME162" i="1"/>
  <c r="MC162" i="1"/>
  <c r="MA162" i="1"/>
  <c r="LY162" i="1"/>
  <c r="LW162" i="1"/>
  <c r="LU162" i="1"/>
  <c r="LS162" i="1"/>
  <c r="LQ162" i="1"/>
  <c r="LO162" i="1"/>
  <c r="LM162" i="1"/>
  <c r="LK162" i="1"/>
  <c r="LI162" i="1"/>
  <c r="LG162" i="1"/>
  <c r="LE162" i="1"/>
  <c r="LC162" i="1"/>
  <c r="LA162" i="1"/>
  <c r="KY162" i="1"/>
  <c r="KW162" i="1"/>
  <c r="KU162" i="1"/>
  <c r="KS162" i="1"/>
  <c r="KQ162" i="1"/>
  <c r="KO162" i="1"/>
  <c r="KM162" i="1"/>
  <c r="KK162" i="1"/>
  <c r="KI162" i="1"/>
  <c r="KG162" i="1"/>
  <c r="KE162" i="1"/>
  <c r="KC162" i="1"/>
  <c r="KA162" i="1"/>
  <c r="JY162" i="1"/>
  <c r="JW162" i="1"/>
  <c r="JU162" i="1"/>
  <c r="JS162" i="1"/>
  <c r="JQ162" i="1"/>
  <c r="JO162" i="1"/>
  <c r="JM162" i="1"/>
  <c r="JK162" i="1"/>
  <c r="JI162" i="1"/>
  <c r="JG162" i="1"/>
  <c r="JE162" i="1"/>
  <c r="JC162" i="1"/>
  <c r="JA162" i="1"/>
  <c r="IY162" i="1"/>
  <c r="IW162" i="1"/>
  <c r="IU162" i="1"/>
  <c r="IS162" i="1"/>
  <c r="IQ162" i="1"/>
  <c r="IO162" i="1"/>
  <c r="IM162" i="1"/>
  <c r="IK162" i="1"/>
  <c r="II162" i="1"/>
  <c r="IG162" i="1"/>
  <c r="IE162" i="1"/>
  <c r="IC162" i="1"/>
  <c r="IA162" i="1"/>
  <c r="HY162" i="1"/>
  <c r="HW162" i="1"/>
  <c r="HU162" i="1"/>
  <c r="HS162" i="1"/>
  <c r="HQ162" i="1"/>
  <c r="HO162" i="1"/>
  <c r="HM162" i="1"/>
  <c r="HK162" i="1"/>
  <c r="HI162" i="1"/>
  <c r="HG162" i="1"/>
  <c r="HE162" i="1"/>
  <c r="HC162" i="1"/>
  <c r="HA162" i="1"/>
  <c r="GY162" i="1"/>
  <c r="GW162" i="1"/>
  <c r="GU162" i="1"/>
  <c r="GS162" i="1"/>
  <c r="GQ162" i="1"/>
  <c r="GO162" i="1"/>
  <c r="GM162" i="1"/>
  <c r="GK162" i="1"/>
  <c r="GI162" i="1"/>
  <c r="GG162" i="1"/>
  <c r="GE162" i="1"/>
  <c r="GC162" i="1"/>
  <c r="GA162" i="1"/>
  <c r="FY162" i="1"/>
  <c r="FW162" i="1"/>
  <c r="FU162" i="1"/>
  <c r="FS162" i="1"/>
  <c r="FQ162" i="1"/>
  <c r="FO162" i="1"/>
  <c r="FM162" i="1"/>
  <c r="FK162" i="1"/>
  <c r="FI162" i="1"/>
  <c r="FG162" i="1"/>
  <c r="FE162" i="1"/>
  <c r="FC162" i="1"/>
  <c r="FA162" i="1"/>
  <c r="EY162" i="1"/>
  <c r="EW162" i="1"/>
  <c r="EU162" i="1"/>
  <c r="ES162" i="1"/>
  <c r="EQ162" i="1"/>
  <c r="EO162" i="1"/>
  <c r="EM162" i="1"/>
  <c r="EK162" i="1"/>
  <c r="EI162" i="1"/>
  <c r="EG162" i="1"/>
  <c r="EE162" i="1"/>
  <c r="EC162" i="1"/>
  <c r="EA162" i="1"/>
  <c r="DY162" i="1"/>
  <c r="DW162" i="1"/>
  <c r="DU162" i="1"/>
  <c r="DS162" i="1"/>
  <c r="DQ162" i="1"/>
  <c r="DO162" i="1"/>
  <c r="DG162" i="1"/>
  <c r="DA162" i="1"/>
  <c r="CU162" i="1"/>
  <c r="CS162" i="1"/>
  <c r="CE162" i="1"/>
  <c r="BY162" i="1"/>
  <c r="BQ162" i="1"/>
  <c r="BK162" i="1"/>
  <c r="BC162" i="1"/>
  <c r="AW162" i="1"/>
  <c r="AO162" i="1"/>
  <c r="AI162" i="1"/>
  <c r="AA162" i="1"/>
  <c r="U162" i="1"/>
  <c r="M162" i="1"/>
  <c r="I162" i="1"/>
  <c r="G162" i="1"/>
  <c r="NN162" i="1"/>
  <c r="NL162" i="1"/>
  <c r="NJ162" i="1"/>
  <c r="NH162" i="1"/>
  <c r="NF162" i="1"/>
  <c r="ND162" i="1"/>
  <c r="NB162" i="1"/>
  <c r="MZ162" i="1"/>
  <c r="MX162" i="1"/>
  <c r="MV162" i="1"/>
  <c r="MT162" i="1"/>
  <c r="MR162" i="1"/>
  <c r="MP162" i="1"/>
  <c r="MN162" i="1"/>
  <c r="ML162" i="1"/>
  <c r="MJ162" i="1"/>
  <c r="MH162" i="1"/>
  <c r="MF162" i="1"/>
  <c r="MD162" i="1"/>
  <c r="MB162" i="1"/>
  <c r="LZ162" i="1"/>
  <c r="LX162" i="1"/>
  <c r="LV162" i="1"/>
  <c r="LT162" i="1"/>
  <c r="LR162" i="1"/>
  <c r="LP162" i="1"/>
  <c r="LN162" i="1"/>
  <c r="LL162" i="1"/>
  <c r="LJ162" i="1"/>
  <c r="LH162" i="1"/>
  <c r="LF162" i="1"/>
  <c r="LD162" i="1"/>
  <c r="LB162" i="1"/>
  <c r="KZ162" i="1"/>
  <c r="KX162" i="1"/>
  <c r="KV162" i="1"/>
  <c r="KT162" i="1"/>
  <c r="KR162" i="1"/>
  <c r="KP162" i="1"/>
  <c r="KN162" i="1"/>
  <c r="KL162" i="1"/>
  <c r="KJ162" i="1"/>
  <c r="KH162" i="1"/>
  <c r="KF162" i="1"/>
  <c r="KD162" i="1"/>
  <c r="KB162" i="1"/>
  <c r="JZ162" i="1"/>
  <c r="JX162" i="1"/>
  <c r="JV162" i="1"/>
  <c r="JT162" i="1"/>
  <c r="JR162" i="1"/>
  <c r="JP162" i="1"/>
  <c r="JN162" i="1"/>
  <c r="JL162" i="1"/>
  <c r="JJ162" i="1"/>
  <c r="JH162" i="1"/>
  <c r="JF162" i="1"/>
  <c r="JD162" i="1"/>
  <c r="JB162" i="1"/>
  <c r="IZ162" i="1"/>
  <c r="IX162" i="1"/>
  <c r="IV162" i="1"/>
  <c r="IT162" i="1"/>
  <c r="IR162" i="1"/>
  <c r="IP162" i="1"/>
  <c r="IN162" i="1"/>
  <c r="IL162" i="1"/>
  <c r="IJ162" i="1"/>
  <c r="IH162" i="1"/>
  <c r="IF162" i="1"/>
  <c r="ID162" i="1"/>
  <c r="IB162" i="1"/>
  <c r="HZ162" i="1"/>
  <c r="HX162" i="1"/>
  <c r="HV162" i="1"/>
  <c r="HT162" i="1"/>
  <c r="HR162" i="1"/>
  <c r="HP162" i="1"/>
  <c r="HN162" i="1"/>
  <c r="HL162" i="1"/>
  <c r="HJ162" i="1"/>
  <c r="HH162" i="1"/>
  <c r="HF162" i="1"/>
  <c r="HD162" i="1"/>
  <c r="HB162" i="1"/>
  <c r="GZ162" i="1"/>
  <c r="GX162" i="1"/>
  <c r="GV162" i="1"/>
  <c r="GT162" i="1"/>
  <c r="GR162" i="1"/>
  <c r="GP162" i="1"/>
  <c r="GN162" i="1"/>
  <c r="GL162" i="1"/>
  <c r="GJ162" i="1"/>
  <c r="GH162" i="1"/>
  <c r="GF162" i="1"/>
  <c r="GD162" i="1"/>
  <c r="GB162" i="1"/>
  <c r="FZ162" i="1"/>
  <c r="FX162" i="1"/>
  <c r="FV162" i="1"/>
  <c r="FT162" i="1"/>
  <c r="FR162" i="1"/>
  <c r="FP162" i="1"/>
  <c r="FN162" i="1"/>
  <c r="FL162" i="1"/>
  <c r="FJ162" i="1"/>
  <c r="FH162" i="1"/>
  <c r="FF162" i="1"/>
  <c r="FD162" i="1"/>
  <c r="FB162" i="1"/>
  <c r="EZ162" i="1"/>
  <c r="EX162" i="1"/>
  <c r="EV162" i="1"/>
  <c r="ET162" i="1"/>
  <c r="ER162" i="1"/>
  <c r="EP162" i="1"/>
  <c r="EN162" i="1"/>
  <c r="EL162" i="1"/>
  <c r="EJ162" i="1"/>
  <c r="EH162" i="1"/>
  <c r="EF162" i="1"/>
  <c r="ED162" i="1"/>
  <c r="EB162" i="1"/>
  <c r="DZ162" i="1"/>
  <c r="DX162" i="1"/>
  <c r="DV162" i="1"/>
  <c r="DT162" i="1"/>
  <c r="DR162" i="1"/>
  <c r="DP162" i="1"/>
  <c r="DN162" i="1"/>
  <c r="DH162" i="1"/>
  <c r="CZ162" i="1"/>
  <c r="CT162" i="1"/>
  <c r="CF162" i="1"/>
  <c r="CD162" i="1"/>
  <c r="BX162" i="1"/>
  <c r="BR162" i="1"/>
  <c r="BJ162" i="1"/>
  <c r="BD162" i="1"/>
  <c r="AV162" i="1"/>
  <c r="AP162" i="1"/>
  <c r="AH162" i="1"/>
  <c r="AB162" i="1"/>
  <c r="T162" i="1"/>
  <c r="N162" i="1"/>
  <c r="H162" i="1"/>
  <c r="F162" i="1"/>
  <c r="NM160" i="1"/>
  <c r="NK160" i="1"/>
  <c r="NI160" i="1"/>
  <c r="NG160" i="1"/>
  <c r="NE160" i="1"/>
  <c r="NC160" i="1"/>
  <c r="NA160" i="1"/>
  <c r="MY160" i="1"/>
  <c r="MW160" i="1"/>
  <c r="MU160" i="1"/>
  <c r="MS160" i="1"/>
  <c r="MQ160" i="1"/>
  <c r="MO160" i="1"/>
  <c r="MM160" i="1"/>
  <c r="MK160" i="1"/>
  <c r="MI160" i="1"/>
  <c r="MG160" i="1"/>
  <c r="ME160" i="1"/>
  <c r="MC160" i="1"/>
  <c r="MA160" i="1"/>
  <c r="LY160" i="1"/>
  <c r="LW160" i="1"/>
  <c r="LU160" i="1"/>
  <c r="LS160" i="1"/>
  <c r="LQ160" i="1"/>
  <c r="LO160" i="1"/>
  <c r="LM160" i="1"/>
  <c r="LK160" i="1"/>
  <c r="LI160" i="1"/>
  <c r="LG160" i="1"/>
  <c r="LE160" i="1"/>
  <c r="LC160" i="1"/>
  <c r="LA160" i="1"/>
  <c r="KY160" i="1"/>
  <c r="KW160" i="1"/>
  <c r="KU160" i="1"/>
  <c r="KS160" i="1"/>
  <c r="KQ160" i="1"/>
  <c r="KO160" i="1"/>
  <c r="KM160" i="1"/>
  <c r="KK160" i="1"/>
  <c r="KI160" i="1"/>
  <c r="KG160" i="1"/>
  <c r="KE160" i="1"/>
  <c r="KC160" i="1"/>
  <c r="KA160" i="1"/>
  <c r="JY160" i="1"/>
  <c r="JW160" i="1"/>
  <c r="JU160" i="1"/>
  <c r="JS160" i="1"/>
  <c r="JQ160" i="1"/>
  <c r="JO160" i="1"/>
  <c r="JM160" i="1"/>
  <c r="JK160" i="1"/>
  <c r="JI160" i="1"/>
  <c r="JG160" i="1"/>
  <c r="JE160" i="1"/>
  <c r="JC160" i="1"/>
  <c r="JA160" i="1"/>
  <c r="IY160" i="1"/>
  <c r="IW160" i="1"/>
  <c r="IU160" i="1"/>
  <c r="IS160" i="1"/>
  <c r="IQ160" i="1"/>
  <c r="IO160" i="1"/>
  <c r="IM160" i="1"/>
  <c r="IK160" i="1"/>
  <c r="II160" i="1"/>
  <c r="IG160" i="1"/>
  <c r="IE160" i="1"/>
  <c r="IC160" i="1"/>
  <c r="IA160" i="1"/>
  <c r="HY160" i="1"/>
  <c r="HW160" i="1"/>
  <c r="HU160" i="1"/>
  <c r="HS160" i="1"/>
  <c r="HQ160" i="1"/>
  <c r="HO160" i="1"/>
  <c r="HM160" i="1"/>
  <c r="HK160" i="1"/>
  <c r="HI160" i="1"/>
  <c r="HG160" i="1"/>
  <c r="HE160" i="1"/>
  <c r="HC160" i="1"/>
  <c r="HA160" i="1"/>
  <c r="GY160" i="1"/>
  <c r="GW160" i="1"/>
  <c r="GU160" i="1"/>
  <c r="GS160" i="1"/>
  <c r="GQ160" i="1"/>
  <c r="GO160" i="1"/>
  <c r="GM160" i="1"/>
  <c r="GK160" i="1"/>
  <c r="GI160" i="1"/>
  <c r="GG160" i="1"/>
  <c r="GE160" i="1"/>
  <c r="GC160" i="1"/>
  <c r="GA160" i="1"/>
  <c r="FY160" i="1"/>
  <c r="FW160" i="1"/>
  <c r="FU160" i="1"/>
  <c r="FS160" i="1"/>
  <c r="FQ160" i="1"/>
  <c r="FO160" i="1"/>
  <c r="FM160" i="1"/>
  <c r="FK160" i="1"/>
  <c r="FI160" i="1"/>
  <c r="FG160" i="1"/>
  <c r="FE160" i="1"/>
  <c r="FC160" i="1"/>
  <c r="FA160" i="1"/>
  <c r="EY160" i="1"/>
  <c r="EW160" i="1"/>
  <c r="EU160" i="1"/>
  <c r="ES160" i="1"/>
  <c r="EQ160" i="1"/>
  <c r="EO160" i="1"/>
  <c r="EM160" i="1"/>
  <c r="EK160" i="1"/>
  <c r="EI160" i="1"/>
  <c r="EG160" i="1"/>
  <c r="EE160" i="1"/>
  <c r="EC160" i="1"/>
  <c r="EA160" i="1"/>
  <c r="DY160" i="1"/>
  <c r="DW160" i="1"/>
  <c r="DU160" i="1"/>
  <c r="DS160" i="1"/>
  <c r="DQ160" i="1"/>
  <c r="DO160" i="1"/>
  <c r="DM160" i="1"/>
  <c r="DK160" i="1"/>
  <c r="DI160" i="1"/>
  <c r="DG160" i="1"/>
  <c r="DE160" i="1"/>
  <c r="DC160" i="1"/>
  <c r="DA160" i="1"/>
  <c r="CY160" i="1"/>
  <c r="CW160" i="1"/>
  <c r="CU160" i="1"/>
  <c r="CS160" i="1"/>
  <c r="CQ160" i="1"/>
  <c r="CO160" i="1"/>
  <c r="CE160" i="1"/>
  <c r="CC160" i="1"/>
  <c r="CA160" i="1"/>
  <c r="BY160" i="1"/>
  <c r="BW160" i="1"/>
  <c r="BU160" i="1"/>
  <c r="BS160" i="1"/>
  <c r="BQ160" i="1"/>
  <c r="BO160" i="1"/>
  <c r="NN160" i="1"/>
  <c r="NL160" i="1"/>
  <c r="NJ160" i="1"/>
  <c r="NH160" i="1"/>
  <c r="NF160" i="1"/>
  <c r="ND160" i="1"/>
  <c r="NB160" i="1"/>
  <c r="MZ160" i="1"/>
  <c r="MX160" i="1"/>
  <c r="MV160" i="1"/>
  <c r="MT160" i="1"/>
  <c r="MR160" i="1"/>
  <c r="MP160" i="1"/>
  <c r="MN160" i="1"/>
  <c r="ML160" i="1"/>
  <c r="MJ160" i="1"/>
  <c r="MH160" i="1"/>
  <c r="MF160" i="1"/>
  <c r="MD160" i="1"/>
  <c r="MB160" i="1"/>
  <c r="LZ160" i="1"/>
  <c r="LX160" i="1"/>
  <c r="LV160" i="1"/>
  <c r="LT160" i="1"/>
  <c r="LR160" i="1"/>
  <c r="LP160" i="1"/>
  <c r="LN160" i="1"/>
  <c r="LL160" i="1"/>
  <c r="LJ160" i="1"/>
  <c r="LH160" i="1"/>
  <c r="LF160" i="1"/>
  <c r="LD160" i="1"/>
  <c r="LB160" i="1"/>
  <c r="KZ160" i="1"/>
  <c r="KX160" i="1"/>
  <c r="KV160" i="1"/>
  <c r="KT160" i="1"/>
  <c r="KR160" i="1"/>
  <c r="KP160" i="1"/>
  <c r="KN160" i="1"/>
  <c r="KL160" i="1"/>
  <c r="KJ160" i="1"/>
  <c r="KH160" i="1"/>
  <c r="KF160" i="1"/>
  <c r="KD160" i="1"/>
  <c r="KB160" i="1"/>
  <c r="JZ160" i="1"/>
  <c r="JX160" i="1"/>
  <c r="JV160" i="1"/>
  <c r="JT160" i="1"/>
  <c r="JR160" i="1"/>
  <c r="JP160" i="1"/>
  <c r="JN160" i="1"/>
  <c r="JL160" i="1"/>
  <c r="JJ160" i="1"/>
  <c r="JH160" i="1"/>
  <c r="JF160" i="1"/>
  <c r="JD160" i="1"/>
  <c r="JB160" i="1"/>
  <c r="IZ160" i="1"/>
  <c r="IX160" i="1"/>
  <c r="IV160" i="1"/>
  <c r="IT160" i="1"/>
  <c r="IR160" i="1"/>
  <c r="IP160" i="1"/>
  <c r="IN160" i="1"/>
  <c r="IL160" i="1"/>
  <c r="IJ160" i="1"/>
  <c r="IH160" i="1"/>
  <c r="IF160" i="1"/>
  <c r="ID160" i="1"/>
  <c r="IB160" i="1"/>
  <c r="HZ160" i="1"/>
  <c r="HX160" i="1"/>
  <c r="HV160" i="1"/>
  <c r="HT160" i="1"/>
  <c r="HR160" i="1"/>
  <c r="HP160" i="1"/>
  <c r="HN160" i="1"/>
  <c r="HL160" i="1"/>
  <c r="HJ160" i="1"/>
  <c r="HH160" i="1"/>
  <c r="HF160" i="1"/>
  <c r="HD160" i="1"/>
  <c r="HB160" i="1"/>
  <c r="GZ160" i="1"/>
  <c r="GX160" i="1"/>
  <c r="GV160" i="1"/>
  <c r="GT160" i="1"/>
  <c r="GR160" i="1"/>
  <c r="GP160" i="1"/>
  <c r="GN160" i="1"/>
  <c r="GL160" i="1"/>
  <c r="GJ160" i="1"/>
  <c r="GH160" i="1"/>
  <c r="GF160" i="1"/>
  <c r="GD160" i="1"/>
  <c r="GB160" i="1"/>
  <c r="FZ160" i="1"/>
  <c r="FX160" i="1"/>
  <c r="FV160" i="1"/>
  <c r="FT160" i="1"/>
  <c r="FR160" i="1"/>
  <c r="FP160" i="1"/>
  <c r="FN160" i="1"/>
  <c r="FL160" i="1"/>
  <c r="FJ160" i="1"/>
  <c r="FH160" i="1"/>
  <c r="FF160" i="1"/>
  <c r="FD160" i="1"/>
  <c r="FB160" i="1"/>
  <c r="EZ160" i="1"/>
  <c r="EX160" i="1"/>
  <c r="EV160" i="1"/>
  <c r="ET160" i="1"/>
  <c r="ER160" i="1"/>
  <c r="EP160" i="1"/>
  <c r="EN160" i="1"/>
  <c r="EL160" i="1"/>
  <c r="EJ160" i="1"/>
  <c r="EH160" i="1"/>
  <c r="EF160" i="1"/>
  <c r="ED160" i="1"/>
  <c r="EB160" i="1"/>
  <c r="DZ160" i="1"/>
  <c r="DX160" i="1"/>
  <c r="DV160" i="1"/>
  <c r="DT160" i="1"/>
  <c r="DR160" i="1"/>
  <c r="DP160" i="1"/>
  <c r="DN160" i="1"/>
  <c r="DL160" i="1"/>
  <c r="DJ160" i="1"/>
  <c r="DH160" i="1"/>
  <c r="DF160" i="1"/>
  <c r="DD160" i="1"/>
  <c r="DB160" i="1"/>
  <c r="CZ160" i="1"/>
  <c r="CX160" i="1"/>
  <c r="CV160" i="1"/>
  <c r="CT160" i="1"/>
  <c r="CR160" i="1"/>
  <c r="CP160" i="1"/>
  <c r="CN160" i="1"/>
  <c r="CF160" i="1"/>
  <c r="CD160" i="1"/>
  <c r="CB160" i="1"/>
  <c r="BZ160" i="1"/>
  <c r="BX160" i="1"/>
  <c r="BV160" i="1"/>
  <c r="BT160" i="1"/>
  <c r="BR160" i="1"/>
  <c r="BP160" i="1"/>
  <c r="NM158" i="1"/>
  <c r="NK158" i="1"/>
  <c r="NI158" i="1"/>
  <c r="NG158" i="1"/>
  <c r="NE158" i="1"/>
  <c r="NC158" i="1"/>
  <c r="NA158" i="1"/>
  <c r="MY158" i="1"/>
  <c r="MW158" i="1"/>
  <c r="MU158" i="1"/>
  <c r="MS158" i="1"/>
  <c r="MQ158" i="1"/>
  <c r="MO158" i="1"/>
  <c r="MM158" i="1"/>
  <c r="MK158" i="1"/>
  <c r="MI158" i="1"/>
  <c r="MG158" i="1"/>
  <c r="ME158" i="1"/>
  <c r="MC158" i="1"/>
  <c r="MA158" i="1"/>
  <c r="LY158" i="1"/>
  <c r="LW158" i="1"/>
  <c r="LU158" i="1"/>
  <c r="LS158" i="1"/>
  <c r="LQ158" i="1"/>
  <c r="LO158" i="1"/>
  <c r="LM158" i="1"/>
  <c r="LK158" i="1"/>
  <c r="LI158" i="1"/>
  <c r="LG158" i="1"/>
  <c r="LE158" i="1"/>
  <c r="LC158" i="1"/>
  <c r="LA158" i="1"/>
  <c r="KY158" i="1"/>
  <c r="KW158" i="1"/>
  <c r="KU158" i="1"/>
  <c r="KS158" i="1"/>
  <c r="KQ158" i="1"/>
  <c r="KO158" i="1"/>
  <c r="KM158" i="1"/>
  <c r="KK158" i="1"/>
  <c r="KI158" i="1"/>
  <c r="KG158" i="1"/>
  <c r="KE158" i="1"/>
  <c r="KC158" i="1"/>
  <c r="KA158" i="1"/>
  <c r="JY158" i="1"/>
  <c r="JW158" i="1"/>
  <c r="JU158" i="1"/>
  <c r="JS158" i="1"/>
  <c r="JQ158" i="1"/>
  <c r="JO158" i="1"/>
  <c r="JM158" i="1"/>
  <c r="JK158" i="1"/>
  <c r="JI158" i="1"/>
  <c r="JG158" i="1"/>
  <c r="JE158" i="1"/>
  <c r="JC158" i="1"/>
  <c r="JA158" i="1"/>
  <c r="IY158" i="1"/>
  <c r="IW158" i="1"/>
  <c r="IU158" i="1"/>
  <c r="IS158" i="1"/>
  <c r="IQ158" i="1"/>
  <c r="IO158" i="1"/>
  <c r="IM158" i="1"/>
  <c r="IK158" i="1"/>
  <c r="II158" i="1"/>
  <c r="IG158" i="1"/>
  <c r="IE158" i="1"/>
  <c r="IC158" i="1"/>
  <c r="IA158" i="1"/>
  <c r="HY158" i="1"/>
  <c r="HW158" i="1"/>
  <c r="HU158" i="1"/>
  <c r="HS158" i="1"/>
  <c r="HQ158" i="1"/>
  <c r="HO158" i="1"/>
  <c r="HM158" i="1"/>
  <c r="HK158" i="1"/>
  <c r="HI158" i="1"/>
  <c r="HG158" i="1"/>
  <c r="HE158" i="1"/>
  <c r="HC158" i="1"/>
  <c r="HA158" i="1"/>
  <c r="GY158" i="1"/>
  <c r="GW158" i="1"/>
  <c r="GU158" i="1"/>
  <c r="GS158" i="1"/>
  <c r="GQ158" i="1"/>
  <c r="GO158" i="1"/>
  <c r="GM158" i="1"/>
  <c r="GK158" i="1"/>
  <c r="GI158" i="1"/>
  <c r="GG158" i="1"/>
  <c r="GE158" i="1"/>
  <c r="GC158" i="1"/>
  <c r="GA158" i="1"/>
  <c r="FY158" i="1"/>
  <c r="FW158" i="1"/>
  <c r="FU158" i="1"/>
  <c r="FS158" i="1"/>
  <c r="FQ158" i="1"/>
  <c r="FO158" i="1"/>
  <c r="FM158" i="1"/>
  <c r="FK158" i="1"/>
  <c r="FI158" i="1"/>
  <c r="FG158" i="1"/>
  <c r="FE158" i="1"/>
  <c r="FC158" i="1"/>
  <c r="FA158" i="1"/>
  <c r="EY158" i="1"/>
  <c r="EW158" i="1"/>
  <c r="EU158" i="1"/>
  <c r="ES158" i="1"/>
  <c r="EQ158" i="1"/>
  <c r="EO158" i="1"/>
  <c r="EM158" i="1"/>
  <c r="EK158" i="1"/>
  <c r="EI158" i="1"/>
  <c r="EG158" i="1"/>
  <c r="EE158" i="1"/>
  <c r="EC158" i="1"/>
  <c r="EA158" i="1"/>
  <c r="DY158" i="1"/>
  <c r="DW158" i="1"/>
  <c r="DU158" i="1"/>
  <c r="DS158" i="1"/>
  <c r="DQ158" i="1"/>
  <c r="DO158" i="1"/>
  <c r="DM158" i="1"/>
  <c r="DK158" i="1"/>
  <c r="DI158" i="1"/>
  <c r="DG158" i="1"/>
  <c r="DE158" i="1"/>
  <c r="DC158" i="1"/>
  <c r="DA158" i="1"/>
  <c r="CY158" i="1"/>
  <c r="CW158" i="1"/>
  <c r="CU158" i="1"/>
  <c r="CS158" i="1"/>
  <c r="CQ158" i="1"/>
  <c r="CO158" i="1"/>
  <c r="CE158" i="1"/>
  <c r="CC158" i="1"/>
  <c r="CA158" i="1"/>
  <c r="BY158" i="1"/>
  <c r="BW158" i="1"/>
  <c r="BU158" i="1"/>
  <c r="BS158" i="1"/>
  <c r="BQ158" i="1"/>
  <c r="NN158" i="1"/>
  <c r="NL158" i="1"/>
  <c r="NJ158" i="1"/>
  <c r="NH158" i="1"/>
  <c r="NF158" i="1"/>
  <c r="ND158" i="1"/>
  <c r="NB158" i="1"/>
  <c r="MZ158" i="1"/>
  <c r="MX158" i="1"/>
  <c r="MV158" i="1"/>
  <c r="MT158" i="1"/>
  <c r="MR158" i="1"/>
  <c r="MP158" i="1"/>
  <c r="MN158" i="1"/>
  <c r="ML158" i="1"/>
  <c r="MJ158" i="1"/>
  <c r="MH158" i="1"/>
  <c r="MF158" i="1"/>
  <c r="MD158" i="1"/>
  <c r="MB158" i="1"/>
  <c r="LZ158" i="1"/>
  <c r="LX158" i="1"/>
  <c r="LV158" i="1"/>
  <c r="LT158" i="1"/>
  <c r="LR158" i="1"/>
  <c r="LP158" i="1"/>
  <c r="LN158" i="1"/>
  <c r="LL158" i="1"/>
  <c r="LJ158" i="1"/>
  <c r="LH158" i="1"/>
  <c r="LF158" i="1"/>
  <c r="LD158" i="1"/>
  <c r="LB158" i="1"/>
  <c r="KZ158" i="1"/>
  <c r="KX158" i="1"/>
  <c r="KV158" i="1"/>
  <c r="KT158" i="1"/>
  <c r="KR158" i="1"/>
  <c r="KP158" i="1"/>
  <c r="KN158" i="1"/>
  <c r="KL158" i="1"/>
  <c r="KJ158" i="1"/>
  <c r="KH158" i="1"/>
  <c r="KF158" i="1"/>
  <c r="KD158" i="1"/>
  <c r="KB158" i="1"/>
  <c r="JZ158" i="1"/>
  <c r="JX158" i="1"/>
  <c r="JV158" i="1"/>
  <c r="JT158" i="1"/>
  <c r="JR158" i="1"/>
  <c r="JP158" i="1"/>
  <c r="JN158" i="1"/>
  <c r="JL158" i="1"/>
  <c r="JJ158" i="1"/>
  <c r="JH158" i="1"/>
  <c r="JF158" i="1"/>
  <c r="JD158" i="1"/>
  <c r="JB158" i="1"/>
  <c r="IZ158" i="1"/>
  <c r="IX158" i="1"/>
  <c r="IV158" i="1"/>
  <c r="IT158" i="1"/>
  <c r="IR158" i="1"/>
  <c r="IP158" i="1"/>
  <c r="IN158" i="1"/>
  <c r="IL158" i="1"/>
  <c r="IJ158" i="1"/>
  <c r="IH158" i="1"/>
  <c r="IF158" i="1"/>
  <c r="ID158" i="1"/>
  <c r="IB158" i="1"/>
  <c r="HZ158" i="1"/>
  <c r="HX158" i="1"/>
  <c r="HV158" i="1"/>
  <c r="HT158" i="1"/>
  <c r="HR158" i="1"/>
  <c r="HP158" i="1"/>
  <c r="HN158" i="1"/>
  <c r="HL158" i="1"/>
  <c r="HJ158" i="1"/>
  <c r="HH158" i="1"/>
  <c r="HF158" i="1"/>
  <c r="HD158" i="1"/>
  <c r="HB158" i="1"/>
  <c r="GZ158" i="1"/>
  <c r="GX158" i="1"/>
  <c r="GV158" i="1"/>
  <c r="GT158" i="1"/>
  <c r="GR158" i="1"/>
  <c r="GP158" i="1"/>
  <c r="GN158" i="1"/>
  <c r="GL158" i="1"/>
  <c r="GJ158" i="1"/>
  <c r="GH158" i="1"/>
  <c r="GF158" i="1"/>
  <c r="GD158" i="1"/>
  <c r="GB158" i="1"/>
  <c r="FZ158" i="1"/>
  <c r="FX158" i="1"/>
  <c r="FV158" i="1"/>
  <c r="FT158" i="1"/>
  <c r="FR158" i="1"/>
  <c r="FP158" i="1"/>
  <c r="FN158" i="1"/>
  <c r="FL158" i="1"/>
  <c r="FJ158" i="1"/>
  <c r="FH158" i="1"/>
  <c r="FF158" i="1"/>
  <c r="FD158" i="1"/>
  <c r="FB158" i="1"/>
  <c r="EZ158" i="1"/>
  <c r="EX158" i="1"/>
  <c r="EV158" i="1"/>
  <c r="ET158" i="1"/>
  <c r="ER158" i="1"/>
  <c r="EP158" i="1"/>
  <c r="EN158" i="1"/>
  <c r="EL158" i="1"/>
  <c r="EJ158" i="1"/>
  <c r="EH158" i="1"/>
  <c r="EF158" i="1"/>
  <c r="ED158" i="1"/>
  <c r="EB158" i="1"/>
  <c r="DZ158" i="1"/>
  <c r="DX158" i="1"/>
  <c r="DV158" i="1"/>
  <c r="DT158" i="1"/>
  <c r="DR158" i="1"/>
  <c r="DP158" i="1"/>
  <c r="DN158" i="1"/>
  <c r="DL158" i="1"/>
  <c r="DJ158" i="1"/>
  <c r="DH158" i="1"/>
  <c r="DF158" i="1"/>
  <c r="DD158" i="1"/>
  <c r="DB158" i="1"/>
  <c r="CZ158" i="1"/>
  <c r="CX158" i="1"/>
  <c r="CV158" i="1"/>
  <c r="CT158" i="1"/>
  <c r="CR158" i="1"/>
  <c r="CP158" i="1"/>
  <c r="CN158" i="1"/>
  <c r="CF158" i="1"/>
  <c r="CD158" i="1"/>
  <c r="CB158" i="1"/>
  <c r="BZ158" i="1"/>
  <c r="BX158" i="1"/>
  <c r="BV158" i="1"/>
  <c r="BT158" i="1"/>
  <c r="BR158" i="1"/>
  <c r="NM156" i="1"/>
  <c r="NK156" i="1"/>
  <c r="NI156" i="1"/>
  <c r="NG156" i="1"/>
  <c r="NE156" i="1"/>
  <c r="NC156" i="1"/>
  <c r="NA156" i="1"/>
  <c r="MY156" i="1"/>
  <c r="MW156" i="1"/>
  <c r="MU156" i="1"/>
  <c r="MS156" i="1"/>
  <c r="MQ156" i="1"/>
  <c r="MO156" i="1"/>
  <c r="MM156" i="1"/>
  <c r="MK156" i="1"/>
  <c r="MI156" i="1"/>
  <c r="MG156" i="1"/>
  <c r="ME156" i="1"/>
  <c r="MC156" i="1"/>
  <c r="MA156" i="1"/>
  <c r="LY156" i="1"/>
  <c r="LW156" i="1"/>
  <c r="LU156" i="1"/>
  <c r="LS156" i="1"/>
  <c r="LQ156" i="1"/>
  <c r="LO156" i="1"/>
  <c r="LM156" i="1"/>
  <c r="LK156" i="1"/>
  <c r="LI156" i="1"/>
  <c r="LG156" i="1"/>
  <c r="LE156" i="1"/>
  <c r="LC156" i="1"/>
  <c r="LA156" i="1"/>
  <c r="KY156" i="1"/>
  <c r="KW156" i="1"/>
  <c r="KU156" i="1"/>
  <c r="KS156" i="1"/>
  <c r="KQ156" i="1"/>
  <c r="KO156" i="1"/>
  <c r="KM156" i="1"/>
  <c r="KK156" i="1"/>
  <c r="KI156" i="1"/>
  <c r="KG156" i="1"/>
  <c r="KE156" i="1"/>
  <c r="KC156" i="1"/>
  <c r="KA156" i="1"/>
  <c r="JY156" i="1"/>
  <c r="JW156" i="1"/>
  <c r="JU156" i="1"/>
  <c r="JS156" i="1"/>
  <c r="JQ156" i="1"/>
  <c r="JO156" i="1"/>
  <c r="JM156" i="1"/>
  <c r="JK156" i="1"/>
  <c r="JI156" i="1"/>
  <c r="JG156" i="1"/>
  <c r="JE156" i="1"/>
  <c r="JC156" i="1"/>
  <c r="JA156" i="1"/>
  <c r="IY156" i="1"/>
  <c r="IW156" i="1"/>
  <c r="IU156" i="1"/>
  <c r="IS156" i="1"/>
  <c r="IQ156" i="1"/>
  <c r="IO156" i="1"/>
  <c r="IM156" i="1"/>
  <c r="IK156" i="1"/>
  <c r="II156" i="1"/>
  <c r="IG156" i="1"/>
  <c r="IE156" i="1"/>
  <c r="IC156" i="1"/>
  <c r="IA156" i="1"/>
  <c r="HY156" i="1"/>
  <c r="HW156" i="1"/>
  <c r="HU156" i="1"/>
  <c r="HS156" i="1"/>
  <c r="HQ156" i="1"/>
  <c r="HO156" i="1"/>
  <c r="HM156" i="1"/>
  <c r="HK156" i="1"/>
  <c r="HI156" i="1"/>
  <c r="HG156" i="1"/>
  <c r="HE156" i="1"/>
  <c r="HC156" i="1"/>
  <c r="HA156" i="1"/>
  <c r="GY156" i="1"/>
  <c r="GW156" i="1"/>
  <c r="GU156" i="1"/>
  <c r="GS156" i="1"/>
  <c r="GQ156" i="1"/>
  <c r="GO156" i="1"/>
  <c r="GM156" i="1"/>
  <c r="GK156" i="1"/>
  <c r="GI156" i="1"/>
  <c r="GG156" i="1"/>
  <c r="GE156" i="1"/>
  <c r="GC156" i="1"/>
  <c r="GA156" i="1"/>
  <c r="FY156" i="1"/>
  <c r="FW156" i="1"/>
  <c r="FU156" i="1"/>
  <c r="FS156" i="1"/>
  <c r="FQ156" i="1"/>
  <c r="FO156" i="1"/>
  <c r="FM156" i="1"/>
  <c r="FK156" i="1"/>
  <c r="FI156" i="1"/>
  <c r="FG156" i="1"/>
  <c r="FE156" i="1"/>
  <c r="FC156" i="1"/>
  <c r="FA156" i="1"/>
  <c r="EY156" i="1"/>
  <c r="EW156" i="1"/>
  <c r="EU156" i="1"/>
  <c r="ES156" i="1"/>
  <c r="EQ156" i="1"/>
  <c r="EO156" i="1"/>
  <c r="EM156" i="1"/>
  <c r="EK156" i="1"/>
  <c r="EI156" i="1"/>
  <c r="EG156" i="1"/>
  <c r="EE156" i="1"/>
  <c r="EC156" i="1"/>
  <c r="EA156" i="1"/>
  <c r="DY156" i="1"/>
  <c r="DW156" i="1"/>
  <c r="DU156" i="1"/>
  <c r="DS156" i="1"/>
  <c r="DQ156" i="1"/>
  <c r="DO156" i="1"/>
  <c r="DG156" i="1"/>
  <c r="DA156" i="1"/>
  <c r="CU156" i="1"/>
  <c r="CS156" i="1"/>
  <c r="CE156" i="1"/>
  <c r="BY156" i="1"/>
  <c r="BQ156" i="1"/>
  <c r="BK156" i="1"/>
  <c r="BC156" i="1"/>
  <c r="AW156" i="1"/>
  <c r="AO156" i="1"/>
  <c r="AI156" i="1"/>
  <c r="AA156" i="1"/>
  <c r="U156" i="1"/>
  <c r="M156" i="1"/>
  <c r="I156" i="1"/>
  <c r="G156" i="1"/>
  <c r="NN156" i="1"/>
  <c r="NL156" i="1"/>
  <c r="NJ156" i="1"/>
  <c r="NH156" i="1"/>
  <c r="NF156" i="1"/>
  <c r="ND156" i="1"/>
  <c r="NB156" i="1"/>
  <c r="MZ156" i="1"/>
  <c r="MX156" i="1"/>
  <c r="MV156" i="1"/>
  <c r="MT156" i="1"/>
  <c r="MR156" i="1"/>
  <c r="MP156" i="1"/>
  <c r="MN156" i="1"/>
  <c r="ML156" i="1"/>
  <c r="MJ156" i="1"/>
  <c r="MH156" i="1"/>
  <c r="MF156" i="1"/>
  <c r="MD156" i="1"/>
  <c r="MB156" i="1"/>
  <c r="LZ156" i="1"/>
  <c r="LX156" i="1"/>
  <c r="LV156" i="1"/>
  <c r="LT156" i="1"/>
  <c r="LR156" i="1"/>
  <c r="LP156" i="1"/>
  <c r="LN156" i="1"/>
  <c r="LL156" i="1"/>
  <c r="LJ156" i="1"/>
  <c r="LH156" i="1"/>
  <c r="LF156" i="1"/>
  <c r="LD156" i="1"/>
  <c r="LB156" i="1"/>
  <c r="KZ156" i="1"/>
  <c r="KX156" i="1"/>
  <c r="KV156" i="1"/>
  <c r="KT156" i="1"/>
  <c r="KR156" i="1"/>
  <c r="KP156" i="1"/>
  <c r="KN156" i="1"/>
  <c r="KL156" i="1"/>
  <c r="KJ156" i="1"/>
  <c r="KH156" i="1"/>
  <c r="KF156" i="1"/>
  <c r="KD156" i="1"/>
  <c r="KB156" i="1"/>
  <c r="JZ156" i="1"/>
  <c r="JX156" i="1"/>
  <c r="JV156" i="1"/>
  <c r="JT156" i="1"/>
  <c r="JR156" i="1"/>
  <c r="JP156" i="1"/>
  <c r="JN156" i="1"/>
  <c r="JL156" i="1"/>
  <c r="JJ156" i="1"/>
  <c r="JH156" i="1"/>
  <c r="JF156" i="1"/>
  <c r="JD156" i="1"/>
  <c r="JB156" i="1"/>
  <c r="IZ156" i="1"/>
  <c r="IX156" i="1"/>
  <c r="IV156" i="1"/>
  <c r="IT156" i="1"/>
  <c r="IR156" i="1"/>
  <c r="IP156" i="1"/>
  <c r="IN156" i="1"/>
  <c r="IL156" i="1"/>
  <c r="IJ156" i="1"/>
  <c r="IH156" i="1"/>
  <c r="IF156" i="1"/>
  <c r="ID156" i="1"/>
  <c r="IB156" i="1"/>
  <c r="HZ156" i="1"/>
  <c r="HX156" i="1"/>
  <c r="HV156" i="1"/>
  <c r="HT156" i="1"/>
  <c r="HR156" i="1"/>
  <c r="HP156" i="1"/>
  <c r="HN156" i="1"/>
  <c r="HL156" i="1"/>
  <c r="HJ156" i="1"/>
  <c r="HH156" i="1"/>
  <c r="HF156" i="1"/>
  <c r="HD156" i="1"/>
  <c r="HB156" i="1"/>
  <c r="GZ156" i="1"/>
  <c r="GX156" i="1"/>
  <c r="GV156" i="1"/>
  <c r="GT156" i="1"/>
  <c r="GR156" i="1"/>
  <c r="GP156" i="1"/>
  <c r="GN156" i="1"/>
  <c r="GL156" i="1"/>
  <c r="GJ156" i="1"/>
  <c r="GH156" i="1"/>
  <c r="GF156" i="1"/>
  <c r="GD156" i="1"/>
  <c r="GB156" i="1"/>
  <c r="FZ156" i="1"/>
  <c r="FX156" i="1"/>
  <c r="FV156" i="1"/>
  <c r="FT156" i="1"/>
  <c r="FR156" i="1"/>
  <c r="FP156" i="1"/>
  <c r="FN156" i="1"/>
  <c r="FL156" i="1"/>
  <c r="FJ156" i="1"/>
  <c r="FH156" i="1"/>
  <c r="FF156" i="1"/>
  <c r="FD156" i="1"/>
  <c r="FB156" i="1"/>
  <c r="EZ156" i="1"/>
  <c r="EX156" i="1"/>
  <c r="EV156" i="1"/>
  <c r="ET156" i="1"/>
  <c r="ER156" i="1"/>
  <c r="EP156" i="1"/>
  <c r="EN156" i="1"/>
  <c r="EL156" i="1"/>
  <c r="EJ156" i="1"/>
  <c r="EH156" i="1"/>
  <c r="EF156" i="1"/>
  <c r="ED156" i="1"/>
  <c r="EB156" i="1"/>
  <c r="DZ156" i="1"/>
  <c r="DX156" i="1"/>
  <c r="DV156" i="1"/>
  <c r="DT156" i="1"/>
  <c r="DR156" i="1"/>
  <c r="DP156" i="1"/>
  <c r="DN156" i="1"/>
  <c r="DH156" i="1"/>
  <c r="CZ156" i="1"/>
  <c r="CT156" i="1"/>
  <c r="CF156" i="1"/>
  <c r="CD156" i="1"/>
  <c r="BX156" i="1"/>
  <c r="BR156" i="1"/>
  <c r="BJ156" i="1"/>
  <c r="BD156" i="1"/>
  <c r="AV156" i="1"/>
  <c r="AP156" i="1"/>
  <c r="AH156" i="1"/>
  <c r="AB156" i="1"/>
  <c r="T156" i="1"/>
  <c r="N156" i="1"/>
  <c r="H156" i="1"/>
  <c r="F156" i="1"/>
  <c r="NM154" i="1"/>
  <c r="NK154" i="1"/>
  <c r="NI154" i="1"/>
  <c r="NG154" i="1"/>
  <c r="NE154" i="1"/>
  <c r="NC154" i="1"/>
  <c r="NA154" i="1"/>
  <c r="MY154" i="1"/>
  <c r="MW154" i="1"/>
  <c r="MU154" i="1"/>
  <c r="MS154" i="1"/>
  <c r="MQ154" i="1"/>
  <c r="MO154" i="1"/>
  <c r="MM154" i="1"/>
  <c r="MK154" i="1"/>
  <c r="MI154" i="1"/>
  <c r="MG154" i="1"/>
  <c r="ME154" i="1"/>
  <c r="MC154" i="1"/>
  <c r="MA154" i="1"/>
  <c r="LY154" i="1"/>
  <c r="LW154" i="1"/>
  <c r="LU154" i="1"/>
  <c r="LS154" i="1"/>
  <c r="LQ154" i="1"/>
  <c r="LO154" i="1"/>
  <c r="LM154" i="1"/>
  <c r="LK154" i="1"/>
  <c r="LI154" i="1"/>
  <c r="LG154" i="1"/>
  <c r="LE154" i="1"/>
  <c r="LC154" i="1"/>
  <c r="LA154" i="1"/>
  <c r="KY154" i="1"/>
  <c r="KW154" i="1"/>
  <c r="KU154" i="1"/>
  <c r="KS154" i="1"/>
  <c r="KQ154" i="1"/>
  <c r="KO154" i="1"/>
  <c r="KM154" i="1"/>
  <c r="KK154" i="1"/>
  <c r="KI154" i="1"/>
  <c r="KG154" i="1"/>
  <c r="KE154" i="1"/>
  <c r="KC154" i="1"/>
  <c r="KA154" i="1"/>
  <c r="JY154" i="1"/>
  <c r="JW154" i="1"/>
  <c r="JU154" i="1"/>
  <c r="JS154" i="1"/>
  <c r="JQ154" i="1"/>
  <c r="JO154" i="1"/>
  <c r="JM154" i="1"/>
  <c r="JK154" i="1"/>
  <c r="JI154" i="1"/>
  <c r="JG154" i="1"/>
  <c r="JE154" i="1"/>
  <c r="JC154" i="1"/>
  <c r="JA154" i="1"/>
  <c r="IY154" i="1"/>
  <c r="IW154" i="1"/>
  <c r="IU154" i="1"/>
  <c r="IS154" i="1"/>
  <c r="IQ154" i="1"/>
  <c r="IO154" i="1"/>
  <c r="IM154" i="1"/>
  <c r="IK154" i="1"/>
  <c r="II154" i="1"/>
  <c r="IG154" i="1"/>
  <c r="IE154" i="1"/>
  <c r="IC154" i="1"/>
  <c r="IA154" i="1"/>
  <c r="HY154" i="1"/>
  <c r="HW154" i="1"/>
  <c r="HU154" i="1"/>
  <c r="HS154" i="1"/>
  <c r="HQ154" i="1"/>
  <c r="HO154" i="1"/>
  <c r="HM154" i="1"/>
  <c r="HK154" i="1"/>
  <c r="HI154" i="1"/>
  <c r="HG154" i="1"/>
  <c r="HE154" i="1"/>
  <c r="HC154" i="1"/>
  <c r="HA154" i="1"/>
  <c r="GY154" i="1"/>
  <c r="GW154" i="1"/>
  <c r="GU154" i="1"/>
  <c r="GS154" i="1"/>
  <c r="GQ154" i="1"/>
  <c r="GO154" i="1"/>
  <c r="GM154" i="1"/>
  <c r="GK154" i="1"/>
  <c r="GI154" i="1"/>
  <c r="GG154" i="1"/>
  <c r="GE154" i="1"/>
  <c r="GC154" i="1"/>
  <c r="GA154" i="1"/>
  <c r="FY154" i="1"/>
  <c r="FW154" i="1"/>
  <c r="FU154" i="1"/>
  <c r="FS154" i="1"/>
  <c r="FQ154" i="1"/>
  <c r="FO154" i="1"/>
  <c r="FM154" i="1"/>
  <c r="FK154" i="1"/>
  <c r="FI154" i="1"/>
  <c r="FG154" i="1"/>
  <c r="FE154" i="1"/>
  <c r="FC154" i="1"/>
  <c r="FA154" i="1"/>
  <c r="EY154" i="1"/>
  <c r="EW154" i="1"/>
  <c r="EU154" i="1"/>
  <c r="ES154" i="1"/>
  <c r="EQ154" i="1"/>
  <c r="EO154" i="1"/>
  <c r="EM154" i="1"/>
  <c r="EK154" i="1"/>
  <c r="EI154" i="1"/>
  <c r="EG154" i="1"/>
  <c r="EE154" i="1"/>
  <c r="EC154" i="1"/>
  <c r="EA154" i="1"/>
  <c r="DY154" i="1"/>
  <c r="DW154" i="1"/>
  <c r="DU154" i="1"/>
  <c r="DS154" i="1"/>
  <c r="DQ154" i="1"/>
  <c r="DO154" i="1"/>
  <c r="DG154" i="1"/>
  <c r="DA154" i="1"/>
  <c r="CU154" i="1"/>
  <c r="CS154" i="1"/>
  <c r="CE154" i="1"/>
  <c r="BY154" i="1"/>
  <c r="BQ154" i="1"/>
  <c r="BK154" i="1"/>
  <c r="BC154" i="1"/>
  <c r="AW154" i="1"/>
  <c r="AO154" i="1"/>
  <c r="AI154" i="1"/>
  <c r="AA154" i="1"/>
  <c r="U154" i="1"/>
  <c r="M154" i="1"/>
  <c r="I154" i="1"/>
  <c r="G154" i="1"/>
  <c r="NN154" i="1"/>
  <c r="NL154" i="1"/>
  <c r="NJ154" i="1"/>
  <c r="NH154" i="1"/>
  <c r="NF154" i="1"/>
  <c r="ND154" i="1"/>
  <c r="NB154" i="1"/>
  <c r="MZ154" i="1"/>
  <c r="MX154" i="1"/>
  <c r="MV154" i="1"/>
  <c r="MT154" i="1"/>
  <c r="MR154" i="1"/>
  <c r="MP154" i="1"/>
  <c r="MN154" i="1"/>
  <c r="ML154" i="1"/>
  <c r="MJ154" i="1"/>
  <c r="MH154" i="1"/>
  <c r="MF154" i="1"/>
  <c r="MD154" i="1"/>
  <c r="MB154" i="1"/>
  <c r="LZ154" i="1"/>
  <c r="LX154" i="1"/>
  <c r="LV154" i="1"/>
  <c r="LT154" i="1"/>
  <c r="LR154" i="1"/>
  <c r="LP154" i="1"/>
  <c r="LN154" i="1"/>
  <c r="LL154" i="1"/>
  <c r="LJ154" i="1"/>
  <c r="LH154" i="1"/>
  <c r="LF154" i="1"/>
  <c r="LD154" i="1"/>
  <c r="LB154" i="1"/>
  <c r="KZ154" i="1"/>
  <c r="KX154" i="1"/>
  <c r="KV154" i="1"/>
  <c r="KT154" i="1"/>
  <c r="KR154" i="1"/>
  <c r="KP154" i="1"/>
  <c r="KN154" i="1"/>
  <c r="KL154" i="1"/>
  <c r="KJ154" i="1"/>
  <c r="KH154" i="1"/>
  <c r="KF154" i="1"/>
  <c r="KD154" i="1"/>
  <c r="KB154" i="1"/>
  <c r="JZ154" i="1"/>
  <c r="JX154" i="1"/>
  <c r="JV154" i="1"/>
  <c r="JT154" i="1"/>
  <c r="JR154" i="1"/>
  <c r="JP154" i="1"/>
  <c r="JN154" i="1"/>
  <c r="JL154" i="1"/>
  <c r="JJ154" i="1"/>
  <c r="JH154" i="1"/>
  <c r="JF154" i="1"/>
  <c r="JD154" i="1"/>
  <c r="JB154" i="1"/>
  <c r="IZ154" i="1"/>
  <c r="IX154" i="1"/>
  <c r="IV154" i="1"/>
  <c r="IT154" i="1"/>
  <c r="IR154" i="1"/>
  <c r="IP154" i="1"/>
  <c r="IN154" i="1"/>
  <c r="IL154" i="1"/>
  <c r="IJ154" i="1"/>
  <c r="IH154" i="1"/>
  <c r="IF154" i="1"/>
  <c r="ID154" i="1"/>
  <c r="IB154" i="1"/>
  <c r="HZ154" i="1"/>
  <c r="HX154" i="1"/>
  <c r="HV154" i="1"/>
  <c r="HT154" i="1"/>
  <c r="HR154" i="1"/>
  <c r="HP154" i="1"/>
  <c r="HN154" i="1"/>
  <c r="HL154" i="1"/>
  <c r="HJ154" i="1"/>
  <c r="HH154" i="1"/>
  <c r="HF154" i="1"/>
  <c r="HD154" i="1"/>
  <c r="HB154" i="1"/>
  <c r="GZ154" i="1"/>
  <c r="GX154" i="1"/>
  <c r="GV154" i="1"/>
  <c r="GT154" i="1"/>
  <c r="GR154" i="1"/>
  <c r="GP154" i="1"/>
  <c r="GN154" i="1"/>
  <c r="GL154" i="1"/>
  <c r="GJ154" i="1"/>
  <c r="GH154" i="1"/>
  <c r="GF154" i="1"/>
  <c r="GD154" i="1"/>
  <c r="GB154" i="1"/>
  <c r="FZ154" i="1"/>
  <c r="FX154" i="1"/>
  <c r="FV154" i="1"/>
  <c r="FT154" i="1"/>
  <c r="FR154" i="1"/>
  <c r="FP154" i="1"/>
  <c r="FN154" i="1"/>
  <c r="FL154" i="1"/>
  <c r="FJ154" i="1"/>
  <c r="FH154" i="1"/>
  <c r="FF154" i="1"/>
  <c r="FD154" i="1"/>
  <c r="FB154" i="1"/>
  <c r="EZ154" i="1"/>
  <c r="EX154" i="1"/>
  <c r="EV154" i="1"/>
  <c r="ET154" i="1"/>
  <c r="ER154" i="1"/>
  <c r="EP154" i="1"/>
  <c r="EN154" i="1"/>
  <c r="EL154" i="1"/>
  <c r="EJ154" i="1"/>
  <c r="EH154" i="1"/>
  <c r="EF154" i="1"/>
  <c r="ED154" i="1"/>
  <c r="EB154" i="1"/>
  <c r="DZ154" i="1"/>
  <c r="DX154" i="1"/>
  <c r="DV154" i="1"/>
  <c r="DT154" i="1"/>
  <c r="DR154" i="1"/>
  <c r="DP154" i="1"/>
  <c r="DN154" i="1"/>
  <c r="DH154" i="1"/>
  <c r="CZ154" i="1"/>
  <c r="CT154" i="1"/>
  <c r="CF154" i="1"/>
  <c r="CD154" i="1"/>
  <c r="BX154" i="1"/>
  <c r="BR154" i="1"/>
  <c r="BJ154" i="1"/>
  <c r="BD154" i="1"/>
  <c r="AV154" i="1"/>
  <c r="AP154" i="1"/>
  <c r="AH154" i="1"/>
  <c r="AB154" i="1"/>
  <c r="T154" i="1"/>
  <c r="N154" i="1"/>
  <c r="H154" i="1"/>
  <c r="F154" i="1"/>
  <c r="NM152" i="1"/>
  <c r="NK152" i="1"/>
  <c r="NI152" i="1"/>
  <c r="NG152" i="1"/>
  <c r="NE152" i="1"/>
  <c r="NC152" i="1"/>
  <c r="NA152" i="1"/>
  <c r="MY152" i="1"/>
  <c r="MW152" i="1"/>
  <c r="MU152" i="1"/>
  <c r="MS152" i="1"/>
  <c r="MQ152" i="1"/>
  <c r="MO152" i="1"/>
  <c r="MM152" i="1"/>
  <c r="MK152" i="1"/>
  <c r="MI152" i="1"/>
  <c r="MG152" i="1"/>
  <c r="ME152" i="1"/>
  <c r="MC152" i="1"/>
  <c r="MA152" i="1"/>
  <c r="LY152" i="1"/>
  <c r="LW152" i="1"/>
  <c r="LU152" i="1"/>
  <c r="LS152" i="1"/>
  <c r="LQ152" i="1"/>
  <c r="LO152" i="1"/>
  <c r="LM152" i="1"/>
  <c r="LK152" i="1"/>
  <c r="LI152" i="1"/>
  <c r="LG152" i="1"/>
  <c r="LE152" i="1"/>
  <c r="LC152" i="1"/>
  <c r="LA152" i="1"/>
  <c r="KY152" i="1"/>
  <c r="KW152" i="1"/>
  <c r="KU152" i="1"/>
  <c r="KS152" i="1"/>
  <c r="KQ152" i="1"/>
  <c r="KO152" i="1"/>
  <c r="KM152" i="1"/>
  <c r="KK152" i="1"/>
  <c r="KI152" i="1"/>
  <c r="KG152" i="1"/>
  <c r="KE152" i="1"/>
  <c r="KC152" i="1"/>
  <c r="KA152" i="1"/>
  <c r="JY152" i="1"/>
  <c r="JW152" i="1"/>
  <c r="JU152" i="1"/>
  <c r="JS152" i="1"/>
  <c r="JQ152" i="1"/>
  <c r="JO152" i="1"/>
  <c r="JM152" i="1"/>
  <c r="JK152" i="1"/>
  <c r="JI152" i="1"/>
  <c r="JG152" i="1"/>
  <c r="JE152" i="1"/>
  <c r="JC152" i="1"/>
  <c r="JA152" i="1"/>
  <c r="IY152" i="1"/>
  <c r="IW152" i="1"/>
  <c r="IU152" i="1"/>
  <c r="IS152" i="1"/>
  <c r="IQ152" i="1"/>
  <c r="IO152" i="1"/>
  <c r="IM152" i="1"/>
  <c r="IK152" i="1"/>
  <c r="II152" i="1"/>
  <c r="IG152" i="1"/>
  <c r="IE152" i="1"/>
  <c r="IC152" i="1"/>
  <c r="IA152" i="1"/>
  <c r="HY152" i="1"/>
  <c r="HW152" i="1"/>
  <c r="HU152" i="1"/>
  <c r="HS152" i="1"/>
  <c r="HQ152" i="1"/>
  <c r="HO152" i="1"/>
  <c r="HM152" i="1"/>
  <c r="HK152" i="1"/>
  <c r="HI152" i="1"/>
  <c r="HG152" i="1"/>
  <c r="HE152" i="1"/>
  <c r="HC152" i="1"/>
  <c r="HA152" i="1"/>
  <c r="GY152" i="1"/>
  <c r="GW152" i="1"/>
  <c r="GU152" i="1"/>
  <c r="GS152" i="1"/>
  <c r="GQ152" i="1"/>
  <c r="GO152" i="1"/>
  <c r="GM152" i="1"/>
  <c r="GK152" i="1"/>
  <c r="GI152" i="1"/>
  <c r="GG152" i="1"/>
  <c r="GE152" i="1"/>
  <c r="GC152" i="1"/>
  <c r="GA152" i="1"/>
  <c r="FY152" i="1"/>
  <c r="FW152" i="1"/>
  <c r="FU152" i="1"/>
  <c r="FS152" i="1"/>
  <c r="FQ152" i="1"/>
  <c r="FO152" i="1"/>
  <c r="FM152" i="1"/>
  <c r="FK152" i="1"/>
  <c r="FI152" i="1"/>
  <c r="FG152" i="1"/>
  <c r="FE152" i="1"/>
  <c r="FC152" i="1"/>
  <c r="FA152" i="1"/>
  <c r="EY152" i="1"/>
  <c r="EW152" i="1"/>
  <c r="EU152" i="1"/>
  <c r="ES152" i="1"/>
  <c r="EQ152" i="1"/>
  <c r="EO152" i="1"/>
  <c r="EM152" i="1"/>
  <c r="EK152" i="1"/>
  <c r="EI152" i="1"/>
  <c r="EG152" i="1"/>
  <c r="EE152" i="1"/>
  <c r="EC152" i="1"/>
  <c r="EA152" i="1"/>
  <c r="DY152" i="1"/>
  <c r="DW152" i="1"/>
  <c r="DU152" i="1"/>
  <c r="DS152" i="1"/>
  <c r="DQ152" i="1"/>
  <c r="DO152" i="1"/>
  <c r="DM152" i="1"/>
  <c r="DK152" i="1"/>
  <c r="DI152" i="1"/>
  <c r="DG152" i="1"/>
  <c r="DE152" i="1"/>
  <c r="DC152" i="1"/>
  <c r="DA152" i="1"/>
  <c r="CU152" i="1"/>
  <c r="CS152" i="1"/>
  <c r="CQ152" i="1"/>
  <c r="CO152" i="1"/>
  <c r="CE152" i="1"/>
  <c r="CC152" i="1"/>
  <c r="CA152" i="1"/>
  <c r="BY152" i="1"/>
  <c r="BW152" i="1"/>
  <c r="BU152" i="1"/>
  <c r="BS152" i="1"/>
  <c r="BQ152" i="1"/>
  <c r="BO152" i="1"/>
  <c r="BM152" i="1"/>
  <c r="BK152" i="1"/>
  <c r="BI152" i="1"/>
  <c r="BG152" i="1"/>
  <c r="BE152" i="1"/>
  <c r="BC152" i="1"/>
  <c r="AW152" i="1"/>
  <c r="AO152" i="1"/>
  <c r="AM152" i="1"/>
  <c r="AK152" i="1"/>
  <c r="AI152" i="1"/>
  <c r="AG152" i="1"/>
  <c r="AE152" i="1"/>
  <c r="AC152" i="1"/>
  <c r="AA152" i="1"/>
  <c r="Y152" i="1"/>
  <c r="W152" i="1"/>
  <c r="U152" i="1"/>
  <c r="S152" i="1"/>
  <c r="Q152" i="1"/>
  <c r="O152" i="1"/>
  <c r="M152" i="1"/>
  <c r="K152" i="1"/>
  <c r="I152" i="1"/>
  <c r="G152" i="1"/>
  <c r="NN152" i="1"/>
  <c r="NL152" i="1"/>
  <c r="NJ152" i="1"/>
  <c r="NH152" i="1"/>
  <c r="NF152" i="1"/>
  <c r="ND152" i="1"/>
  <c r="NB152" i="1"/>
  <c r="MZ152" i="1"/>
  <c r="MX152" i="1"/>
  <c r="MV152" i="1"/>
  <c r="MT152" i="1"/>
  <c r="MR152" i="1"/>
  <c r="MP152" i="1"/>
  <c r="MN152" i="1"/>
  <c r="ML152" i="1"/>
  <c r="MJ152" i="1"/>
  <c r="MH152" i="1"/>
  <c r="MF152" i="1"/>
  <c r="MD152" i="1"/>
  <c r="MB152" i="1"/>
  <c r="LZ152" i="1"/>
  <c r="LX152" i="1"/>
  <c r="LV152" i="1"/>
  <c r="LT152" i="1"/>
  <c r="LR152" i="1"/>
  <c r="LP152" i="1"/>
  <c r="LN152" i="1"/>
  <c r="LL152" i="1"/>
  <c r="LJ152" i="1"/>
  <c r="LH152" i="1"/>
  <c r="LF152" i="1"/>
  <c r="LD152" i="1"/>
  <c r="LB152" i="1"/>
  <c r="KZ152" i="1"/>
  <c r="KX152" i="1"/>
  <c r="KV152" i="1"/>
  <c r="KT152" i="1"/>
  <c r="KR152" i="1"/>
  <c r="KP152" i="1"/>
  <c r="KN152" i="1"/>
  <c r="KL152" i="1"/>
  <c r="KJ152" i="1"/>
  <c r="KH152" i="1"/>
  <c r="KF152" i="1"/>
  <c r="KD152" i="1"/>
  <c r="KB152" i="1"/>
  <c r="JZ152" i="1"/>
  <c r="JX152" i="1"/>
  <c r="JV152" i="1"/>
  <c r="JT152" i="1"/>
  <c r="JR152" i="1"/>
  <c r="JP152" i="1"/>
  <c r="JN152" i="1"/>
  <c r="JL152" i="1"/>
  <c r="JJ152" i="1"/>
  <c r="JH152" i="1"/>
  <c r="JF152" i="1"/>
  <c r="JD152" i="1"/>
  <c r="JB152" i="1"/>
  <c r="IZ152" i="1"/>
  <c r="IX152" i="1"/>
  <c r="IV152" i="1"/>
  <c r="IT152" i="1"/>
  <c r="IR152" i="1"/>
  <c r="IP152" i="1"/>
  <c r="IN152" i="1"/>
  <c r="IL152" i="1"/>
  <c r="IJ152" i="1"/>
  <c r="IH152" i="1"/>
  <c r="IF152" i="1"/>
  <c r="ID152" i="1"/>
  <c r="IB152" i="1"/>
  <c r="HZ152" i="1"/>
  <c r="HX152" i="1"/>
  <c r="HV152" i="1"/>
  <c r="HT152" i="1"/>
  <c r="HR152" i="1"/>
  <c r="HP152" i="1"/>
  <c r="HN152" i="1"/>
  <c r="HL152" i="1"/>
  <c r="HJ152" i="1"/>
  <c r="HH152" i="1"/>
  <c r="HF152" i="1"/>
  <c r="HD152" i="1"/>
  <c r="HB152" i="1"/>
  <c r="GZ152" i="1"/>
  <c r="GX152" i="1"/>
  <c r="GV152" i="1"/>
  <c r="GT152" i="1"/>
  <c r="GR152" i="1"/>
  <c r="GP152" i="1"/>
  <c r="GN152" i="1"/>
  <c r="GL152" i="1"/>
  <c r="GJ152" i="1"/>
  <c r="GH152" i="1"/>
  <c r="GF152" i="1"/>
  <c r="GD152" i="1"/>
  <c r="GB152" i="1"/>
  <c r="FZ152" i="1"/>
  <c r="FX152" i="1"/>
  <c r="FV152" i="1"/>
  <c r="FT152" i="1"/>
  <c r="FR152" i="1"/>
  <c r="FP152" i="1"/>
  <c r="FN152" i="1"/>
  <c r="FL152" i="1"/>
  <c r="FJ152" i="1"/>
  <c r="FH152" i="1"/>
  <c r="FF152" i="1"/>
  <c r="FD152" i="1"/>
  <c r="FB152" i="1"/>
  <c r="EZ152" i="1"/>
  <c r="EX152" i="1"/>
  <c r="EV152" i="1"/>
  <c r="ET152" i="1"/>
  <c r="ER152" i="1"/>
  <c r="EP152" i="1"/>
  <c r="EN152" i="1"/>
  <c r="EL152" i="1"/>
  <c r="EJ152" i="1"/>
  <c r="EH152" i="1"/>
  <c r="EF152" i="1"/>
  <c r="ED152" i="1"/>
  <c r="EB152" i="1"/>
  <c r="DZ152" i="1"/>
  <c r="DX152" i="1"/>
  <c r="DV152" i="1"/>
  <c r="DT152" i="1"/>
  <c r="DR152" i="1"/>
  <c r="DP152" i="1"/>
  <c r="DN152" i="1"/>
  <c r="DL152" i="1"/>
  <c r="DJ152" i="1"/>
  <c r="DH152" i="1"/>
  <c r="DF152" i="1"/>
  <c r="DD152" i="1"/>
  <c r="DB152" i="1"/>
  <c r="CZ152" i="1"/>
  <c r="CT152" i="1"/>
  <c r="CR152" i="1"/>
  <c r="CP152" i="1"/>
  <c r="CN152" i="1"/>
  <c r="CF152" i="1"/>
  <c r="CD152" i="1"/>
  <c r="CB152" i="1"/>
  <c r="BZ152" i="1"/>
  <c r="BX152" i="1"/>
  <c r="BV152" i="1"/>
  <c r="BT152" i="1"/>
  <c r="BR152" i="1"/>
  <c r="BP152" i="1"/>
  <c r="BN152" i="1"/>
  <c r="BL152" i="1"/>
  <c r="BJ152" i="1"/>
  <c r="BH152" i="1"/>
  <c r="BF152" i="1"/>
  <c r="BD152" i="1"/>
  <c r="AP152" i="1"/>
  <c r="AN152" i="1"/>
  <c r="AL152" i="1"/>
  <c r="AJ152" i="1"/>
  <c r="AH152" i="1"/>
  <c r="AF152" i="1"/>
  <c r="AD152" i="1"/>
  <c r="AB152" i="1"/>
  <c r="Z152" i="1"/>
  <c r="X152" i="1"/>
  <c r="V152" i="1"/>
  <c r="T152" i="1"/>
  <c r="R152" i="1"/>
  <c r="P152" i="1"/>
  <c r="N152" i="1"/>
  <c r="L152" i="1"/>
  <c r="J152" i="1"/>
  <c r="H152" i="1"/>
  <c r="F152" i="1"/>
  <c r="NM150" i="1"/>
  <c r="NK150" i="1"/>
  <c r="NI150" i="1"/>
  <c r="NG150" i="1"/>
  <c r="NE150" i="1"/>
  <c r="NC150" i="1"/>
  <c r="NA150" i="1"/>
  <c r="MY150" i="1"/>
  <c r="MW150" i="1"/>
  <c r="MU150" i="1"/>
  <c r="MS150" i="1"/>
  <c r="MQ150" i="1"/>
  <c r="MO150" i="1"/>
  <c r="MM150" i="1"/>
  <c r="MK150" i="1"/>
  <c r="MI150" i="1"/>
  <c r="MG150" i="1"/>
  <c r="ME150" i="1"/>
  <c r="MC150" i="1"/>
  <c r="MA150" i="1"/>
  <c r="LY150" i="1"/>
  <c r="LW150" i="1"/>
  <c r="LU150" i="1"/>
  <c r="LS150" i="1"/>
  <c r="LQ150" i="1"/>
  <c r="LO150" i="1"/>
  <c r="LM150" i="1"/>
  <c r="LK150" i="1"/>
  <c r="LI150" i="1"/>
  <c r="LG150" i="1"/>
  <c r="LE150" i="1"/>
  <c r="LC150" i="1"/>
  <c r="LA150" i="1"/>
  <c r="KY150" i="1"/>
  <c r="KW150" i="1"/>
  <c r="KU150" i="1"/>
  <c r="KS150" i="1"/>
  <c r="KQ150" i="1"/>
  <c r="KO150" i="1"/>
  <c r="KM150" i="1"/>
  <c r="KK150" i="1"/>
  <c r="KI150" i="1"/>
  <c r="KG150" i="1"/>
  <c r="KE150" i="1"/>
  <c r="KC150" i="1"/>
  <c r="KA150" i="1"/>
  <c r="JY150" i="1"/>
  <c r="JW150" i="1"/>
  <c r="JU150" i="1"/>
  <c r="JS150" i="1"/>
  <c r="JQ150" i="1"/>
  <c r="JO150" i="1"/>
  <c r="JM150" i="1"/>
  <c r="JK150" i="1"/>
  <c r="JI150" i="1"/>
  <c r="JG150" i="1"/>
  <c r="JE150" i="1"/>
  <c r="JC150" i="1"/>
  <c r="JA150" i="1"/>
  <c r="IY150" i="1"/>
  <c r="IW150" i="1"/>
  <c r="IU150" i="1"/>
  <c r="IS150" i="1"/>
  <c r="IQ150" i="1"/>
  <c r="IO150" i="1"/>
  <c r="IM150" i="1"/>
  <c r="IK150" i="1"/>
  <c r="II150" i="1"/>
  <c r="IG150" i="1"/>
  <c r="IE150" i="1"/>
  <c r="IC150" i="1"/>
  <c r="IA150" i="1"/>
  <c r="HY150" i="1"/>
  <c r="HW150" i="1"/>
  <c r="HU150" i="1"/>
  <c r="HS150" i="1"/>
  <c r="HQ150" i="1"/>
  <c r="HO150" i="1"/>
  <c r="HM150" i="1"/>
  <c r="HK150" i="1"/>
  <c r="HI150" i="1"/>
  <c r="HG150" i="1"/>
  <c r="HE150" i="1"/>
  <c r="HC150" i="1"/>
  <c r="HA150" i="1"/>
  <c r="GY150" i="1"/>
  <c r="GW150" i="1"/>
  <c r="GU150" i="1"/>
  <c r="GS150" i="1"/>
  <c r="GQ150" i="1"/>
  <c r="GO150" i="1"/>
  <c r="GM150" i="1"/>
  <c r="GK150" i="1"/>
  <c r="GI150" i="1"/>
  <c r="GG150" i="1"/>
  <c r="GE150" i="1"/>
  <c r="GC150" i="1"/>
  <c r="GA150" i="1"/>
  <c r="FY150" i="1"/>
  <c r="FW150" i="1"/>
  <c r="FU150" i="1"/>
  <c r="FS150" i="1"/>
  <c r="FQ150" i="1"/>
  <c r="FO150" i="1"/>
  <c r="FM150" i="1"/>
  <c r="FK150" i="1"/>
  <c r="FI150" i="1"/>
  <c r="FG150" i="1"/>
  <c r="FE150" i="1"/>
  <c r="FC150" i="1"/>
  <c r="FA150" i="1"/>
  <c r="EY150" i="1"/>
  <c r="EW150" i="1"/>
  <c r="EU150" i="1"/>
  <c r="ES150" i="1"/>
  <c r="EQ150" i="1"/>
  <c r="EO150" i="1"/>
  <c r="EM150" i="1"/>
  <c r="EK150" i="1"/>
  <c r="EI150" i="1"/>
  <c r="EG150" i="1"/>
  <c r="EE150" i="1"/>
  <c r="EC150" i="1"/>
  <c r="EA150" i="1"/>
  <c r="DY150" i="1"/>
  <c r="DW150" i="1"/>
  <c r="DU150" i="1"/>
  <c r="DS150" i="1"/>
  <c r="DQ150" i="1"/>
  <c r="DO150" i="1"/>
  <c r="DG150" i="1"/>
  <c r="DA150" i="1"/>
  <c r="CU150" i="1"/>
  <c r="CS150" i="1"/>
  <c r="CE150" i="1"/>
  <c r="BY150" i="1"/>
  <c r="BQ150" i="1"/>
  <c r="BK150" i="1"/>
  <c r="BC150" i="1"/>
  <c r="AW150" i="1"/>
  <c r="AO150" i="1"/>
  <c r="AI150" i="1"/>
  <c r="AA150" i="1"/>
  <c r="U150" i="1"/>
  <c r="M150" i="1"/>
  <c r="I150" i="1"/>
  <c r="G150" i="1"/>
  <c r="NN150" i="1"/>
  <c r="NL150" i="1"/>
  <c r="NJ150" i="1"/>
  <c r="NH150" i="1"/>
  <c r="NF150" i="1"/>
  <c r="ND150" i="1"/>
  <c r="NB150" i="1"/>
  <c r="MZ150" i="1"/>
  <c r="MX150" i="1"/>
  <c r="MV150" i="1"/>
  <c r="MT150" i="1"/>
  <c r="MR150" i="1"/>
  <c r="MP150" i="1"/>
  <c r="MN150" i="1"/>
  <c r="ML150" i="1"/>
  <c r="MJ150" i="1"/>
  <c r="MH150" i="1"/>
  <c r="MF150" i="1"/>
  <c r="MD150" i="1"/>
  <c r="MB150" i="1"/>
  <c r="LZ150" i="1"/>
  <c r="LX150" i="1"/>
  <c r="LV150" i="1"/>
  <c r="LT150" i="1"/>
  <c r="LR150" i="1"/>
  <c r="LP150" i="1"/>
  <c r="LN150" i="1"/>
  <c r="LL150" i="1"/>
  <c r="LJ150" i="1"/>
  <c r="LH150" i="1"/>
  <c r="LF150" i="1"/>
  <c r="LD150" i="1"/>
  <c r="LB150" i="1"/>
  <c r="KZ150" i="1"/>
  <c r="KX150" i="1"/>
  <c r="KV150" i="1"/>
  <c r="KT150" i="1"/>
  <c r="KR150" i="1"/>
  <c r="KP150" i="1"/>
  <c r="KN150" i="1"/>
  <c r="KL150" i="1"/>
  <c r="KJ150" i="1"/>
  <c r="KH150" i="1"/>
  <c r="KF150" i="1"/>
  <c r="KD150" i="1"/>
  <c r="KB150" i="1"/>
  <c r="JZ150" i="1"/>
  <c r="JX150" i="1"/>
  <c r="JV150" i="1"/>
  <c r="JT150" i="1"/>
  <c r="JR150" i="1"/>
  <c r="JP150" i="1"/>
  <c r="JN150" i="1"/>
  <c r="JL150" i="1"/>
  <c r="JJ150" i="1"/>
  <c r="JH150" i="1"/>
  <c r="JF150" i="1"/>
  <c r="JD150" i="1"/>
  <c r="JB150" i="1"/>
  <c r="IZ150" i="1"/>
  <c r="IX150" i="1"/>
  <c r="IV150" i="1"/>
  <c r="IT150" i="1"/>
  <c r="IR150" i="1"/>
  <c r="IP150" i="1"/>
  <c r="IN150" i="1"/>
  <c r="IL150" i="1"/>
  <c r="IJ150" i="1"/>
  <c r="IH150" i="1"/>
  <c r="IF150" i="1"/>
  <c r="ID150" i="1"/>
  <c r="IB150" i="1"/>
  <c r="HZ150" i="1"/>
  <c r="HX150" i="1"/>
  <c r="HV150" i="1"/>
  <c r="HT150" i="1"/>
  <c r="HR150" i="1"/>
  <c r="HP150" i="1"/>
  <c r="HN150" i="1"/>
  <c r="HL150" i="1"/>
  <c r="HJ150" i="1"/>
  <c r="HH150" i="1"/>
  <c r="HF150" i="1"/>
  <c r="HD150" i="1"/>
  <c r="HB150" i="1"/>
  <c r="GZ150" i="1"/>
  <c r="GX150" i="1"/>
  <c r="GV150" i="1"/>
  <c r="GT150" i="1"/>
  <c r="GR150" i="1"/>
  <c r="GP150" i="1"/>
  <c r="GN150" i="1"/>
  <c r="GL150" i="1"/>
  <c r="GJ150" i="1"/>
  <c r="GH150" i="1"/>
  <c r="GF150" i="1"/>
  <c r="GD150" i="1"/>
  <c r="GB150" i="1"/>
  <c r="FZ150" i="1"/>
  <c r="FX150" i="1"/>
  <c r="FV150" i="1"/>
  <c r="FT150" i="1"/>
  <c r="FR150" i="1"/>
  <c r="FP150" i="1"/>
  <c r="FN150" i="1"/>
  <c r="FL150" i="1"/>
  <c r="FJ150" i="1"/>
  <c r="FH150" i="1"/>
  <c r="FF150" i="1"/>
  <c r="FD150" i="1"/>
  <c r="FB150" i="1"/>
  <c r="EZ150" i="1"/>
  <c r="EX150" i="1"/>
  <c r="EV150" i="1"/>
  <c r="ET150" i="1"/>
  <c r="ER150" i="1"/>
  <c r="EP150" i="1"/>
  <c r="EN150" i="1"/>
  <c r="EL150" i="1"/>
  <c r="EJ150" i="1"/>
  <c r="EH150" i="1"/>
  <c r="EF150" i="1"/>
  <c r="ED150" i="1"/>
  <c r="EB150" i="1"/>
  <c r="DZ150" i="1"/>
  <c r="DX150" i="1"/>
  <c r="DV150" i="1"/>
  <c r="DT150" i="1"/>
  <c r="DR150" i="1"/>
  <c r="DP150" i="1"/>
  <c r="DN150" i="1"/>
  <c r="DH150" i="1"/>
  <c r="CT150" i="1"/>
  <c r="CF150" i="1"/>
  <c r="CD150" i="1"/>
  <c r="BX150" i="1"/>
  <c r="BR150" i="1"/>
  <c r="BJ150" i="1"/>
  <c r="BD150" i="1"/>
  <c r="AV150" i="1"/>
  <c r="AP150" i="1"/>
  <c r="AH150" i="1"/>
  <c r="AB150" i="1"/>
  <c r="T150" i="1"/>
  <c r="N150" i="1"/>
  <c r="H150" i="1"/>
  <c r="F150" i="1"/>
  <c r="C82" i="2"/>
  <c r="P82" i="2" s="1"/>
  <c r="D83" i="2"/>
  <c r="D85" i="2"/>
  <c r="D87" i="2"/>
  <c r="D89" i="2"/>
  <c r="D91" i="2"/>
  <c r="D93" i="2"/>
  <c r="D95" i="2"/>
  <c r="D97" i="2"/>
  <c r="D99" i="2"/>
  <c r="D101" i="2"/>
  <c r="D103" i="2"/>
  <c r="D105" i="2"/>
  <c r="D107" i="2"/>
  <c r="D109" i="2"/>
  <c r="C84" i="3"/>
  <c r="C143" i="3"/>
  <c r="C141" i="3"/>
  <c r="C139" i="3"/>
  <c r="C137" i="3"/>
  <c r="C135" i="3"/>
  <c r="C133" i="3"/>
  <c r="C131" i="3"/>
  <c r="C129" i="3"/>
  <c r="C127" i="3"/>
  <c r="C125" i="3"/>
  <c r="C123" i="3"/>
  <c r="C121" i="3"/>
  <c r="C119" i="3"/>
  <c r="C117" i="3"/>
  <c r="C112" i="3"/>
  <c r="C110" i="3"/>
  <c r="C108" i="3"/>
  <c r="C106" i="3"/>
  <c r="C104" i="3"/>
  <c r="C102" i="3"/>
  <c r="C100" i="3"/>
  <c r="C98" i="3"/>
  <c r="C96" i="3"/>
  <c r="C94" i="3"/>
  <c r="C92" i="3"/>
  <c r="C90" i="3"/>
  <c r="C88" i="3"/>
  <c r="C86" i="3"/>
  <c r="C145" i="3"/>
  <c r="J95" i="9"/>
  <c r="Q113" i="3" s="1"/>
  <c r="C111" i="2"/>
  <c r="P86" i="2"/>
  <c r="AR86" i="2" s="1"/>
  <c r="P88" i="2"/>
  <c r="P90" i="2"/>
  <c r="P91" i="2"/>
  <c r="P92" i="2"/>
  <c r="P95" i="2"/>
  <c r="P96" i="2"/>
  <c r="P98" i="2"/>
  <c r="P100" i="2"/>
  <c r="P102" i="2"/>
  <c r="P104" i="2"/>
  <c r="P106" i="2"/>
  <c r="P108" i="2"/>
  <c r="AR108" i="2" s="1"/>
  <c r="P110" i="2"/>
  <c r="AR110" i="2" s="1"/>
  <c r="DX84" i="2"/>
  <c r="AR84" i="2"/>
  <c r="IT86" i="2"/>
  <c r="IT90" i="2"/>
  <c r="IT92" i="2"/>
  <c r="HD94" i="2"/>
  <c r="HD86" i="2"/>
  <c r="FN88" i="2"/>
  <c r="FN90" i="2"/>
  <c r="CH92" i="2"/>
  <c r="FN92" i="2"/>
  <c r="CH94" i="2"/>
  <c r="FN94" i="2"/>
  <c r="IT96" i="2"/>
  <c r="IT98" i="2"/>
  <c r="IT100" i="2"/>
  <c r="HD100" i="2"/>
  <c r="IT106" i="2"/>
  <c r="IT108" i="2"/>
  <c r="DX108" i="2"/>
  <c r="HD108" i="2"/>
  <c r="DX110" i="2"/>
  <c r="CY11" i="1"/>
  <c r="HS11" i="1"/>
  <c r="CD11" i="1"/>
  <c r="BT102" i="2" l="1"/>
  <c r="EZ104" i="2"/>
  <c r="AD104" i="2"/>
  <c r="GP104" i="2"/>
  <c r="GP102" i="2"/>
  <c r="EL102" i="2"/>
  <c r="EZ102" i="2"/>
  <c r="HR102" i="2"/>
  <c r="CV102" i="2"/>
  <c r="IF102" i="2"/>
  <c r="DJ102" i="2"/>
  <c r="HR104" i="2"/>
  <c r="GP173" i="2"/>
  <c r="IF104" i="2"/>
  <c r="DJ104" i="2"/>
  <c r="P173" i="2"/>
  <c r="GB172" i="2"/>
  <c r="CV104" i="2"/>
  <c r="BF104" i="2"/>
  <c r="GB104" i="2"/>
  <c r="EL104" i="2"/>
  <c r="BT104" i="2"/>
  <c r="NK18" i="1"/>
  <c r="GZ11" i="1"/>
  <c r="GE11" i="1"/>
  <c r="CP11" i="1"/>
  <c r="CX11" i="1"/>
  <c r="FJ11" i="1"/>
  <c r="AD173" i="2"/>
  <c r="IF173" i="2"/>
  <c r="HR172" i="2"/>
  <c r="EL172" i="2"/>
  <c r="GD11" i="1"/>
  <c r="HR11" i="1"/>
  <c r="HZ11" i="1"/>
  <c r="AR183" i="2"/>
  <c r="AR187" i="2"/>
  <c r="AR177" i="2"/>
  <c r="CH181" i="2"/>
  <c r="AR168" i="2"/>
  <c r="CH176" i="2"/>
  <c r="GA11" i="1"/>
  <c r="HG11" i="1"/>
  <c r="GC11" i="1"/>
  <c r="HQ11" i="1"/>
  <c r="HY11" i="1"/>
  <c r="AR170" i="2"/>
  <c r="AR174" i="2"/>
  <c r="DX90" i="2"/>
  <c r="CH177" i="2"/>
  <c r="CH169" i="2"/>
  <c r="IT189" i="2"/>
  <c r="IA11" i="1"/>
  <c r="BF173" i="2"/>
  <c r="BT173" i="2"/>
  <c r="HR173" i="2"/>
  <c r="GB173" i="2"/>
  <c r="HD173" i="2" s="1"/>
  <c r="P172" i="2"/>
  <c r="IF172" i="2"/>
  <c r="GP172" i="2"/>
  <c r="BT172" i="2"/>
  <c r="CV173" i="2"/>
  <c r="CV172" i="2"/>
  <c r="NK115" i="1"/>
  <c r="NJ115" i="1"/>
  <c r="BR12" i="2"/>
  <c r="ID12" i="2"/>
  <c r="BD13" i="2"/>
  <c r="DH13" i="2"/>
  <c r="FZ13" i="2"/>
  <c r="BR147" i="2"/>
  <c r="ID147" i="2"/>
  <c r="N149" i="2"/>
  <c r="H117" i="8" s="1"/>
  <c r="CT149" i="2"/>
  <c r="EX149" i="2"/>
  <c r="HP149" i="2"/>
  <c r="BR151" i="2"/>
  <c r="ID151" i="2"/>
  <c r="N153" i="2"/>
  <c r="H121" i="8" s="1"/>
  <c r="CT153" i="2"/>
  <c r="EX153" i="2"/>
  <c r="HP153" i="2"/>
  <c r="BD155" i="2"/>
  <c r="ID155" i="2"/>
  <c r="N157" i="2"/>
  <c r="H125" i="8" s="1"/>
  <c r="CT157" i="2"/>
  <c r="EX157" i="2"/>
  <c r="HP157" i="2"/>
  <c r="N159" i="2"/>
  <c r="H127" i="8" s="1"/>
  <c r="CT159" i="2"/>
  <c r="EX159" i="2"/>
  <c r="HP159" i="2"/>
  <c r="BR161" i="2"/>
  <c r="ID161" i="2"/>
  <c r="N163" i="2"/>
  <c r="H131" i="8" s="1"/>
  <c r="BD163" i="2"/>
  <c r="DH163" i="2"/>
  <c r="FZ163" i="2"/>
  <c r="EJ165" i="2"/>
  <c r="GN165" i="2"/>
  <c r="N167" i="2"/>
  <c r="H135" i="8" s="1"/>
  <c r="BR167" i="2"/>
  <c r="ID167" i="2"/>
  <c r="CT169" i="2"/>
  <c r="EX169" i="2"/>
  <c r="HP169" i="2"/>
  <c r="ID169" i="2"/>
  <c r="BD171" i="2"/>
  <c r="DH171" i="2"/>
  <c r="FZ171" i="2"/>
  <c r="BD173" i="2"/>
  <c r="DH173" i="2"/>
  <c r="GN173" i="2"/>
  <c r="BD175" i="2"/>
  <c r="FZ175" i="2"/>
  <c r="GN177" i="2"/>
  <c r="DH179" i="2"/>
  <c r="HP183" i="2"/>
  <c r="N185" i="2"/>
  <c r="CT185" i="2"/>
  <c r="EX185" i="2"/>
  <c r="HP185" i="2"/>
  <c r="EJ187" i="2"/>
  <c r="GN187" i="2"/>
  <c r="EJ189" i="2"/>
  <c r="FZ189" i="2"/>
  <c r="BD146" i="2"/>
  <c r="EJ146" i="2"/>
  <c r="GN146" i="2"/>
  <c r="EJ115" i="2"/>
  <c r="GN115" i="2"/>
  <c r="BD117" i="2"/>
  <c r="DH117" i="2"/>
  <c r="FZ117" i="2"/>
  <c r="BR119" i="2"/>
  <c r="ID119" i="2"/>
  <c r="N121" i="2"/>
  <c r="CT121" i="2"/>
  <c r="EX121" i="2"/>
  <c r="HP121" i="2"/>
  <c r="BR123" i="2"/>
  <c r="ID123" i="2"/>
  <c r="N125" i="2"/>
  <c r="CT125" i="2"/>
  <c r="EX125" i="2"/>
  <c r="HP125" i="2"/>
  <c r="BR127" i="2"/>
  <c r="ID127" i="2"/>
  <c r="N129" i="2"/>
  <c r="CT129" i="2"/>
  <c r="EX129" i="2"/>
  <c r="HP129" i="2"/>
  <c r="BR131" i="2"/>
  <c r="ID131" i="2"/>
  <c r="N133" i="2"/>
  <c r="CT133" i="2"/>
  <c r="EX133" i="2"/>
  <c r="HP133" i="2"/>
  <c r="BR135" i="2"/>
  <c r="ID135" i="2"/>
  <c r="N137" i="2"/>
  <c r="CT137" i="2"/>
  <c r="EX137" i="2"/>
  <c r="HP137" i="2"/>
  <c r="ID139" i="2"/>
  <c r="N141" i="2"/>
  <c r="CT141" i="2"/>
  <c r="EX141" i="2"/>
  <c r="HP141" i="2"/>
  <c r="BR143" i="2"/>
  <c r="ID143" i="2"/>
  <c r="EJ83" i="2"/>
  <c r="GN83" i="2"/>
  <c r="EJ85" i="2"/>
  <c r="GN85" i="2"/>
  <c r="BR87" i="2"/>
  <c r="ID87" i="2"/>
  <c r="N89" i="2"/>
  <c r="H89" i="8" s="1"/>
  <c r="CT89" i="2"/>
  <c r="EX89" i="2"/>
  <c r="HP89" i="2"/>
  <c r="BR91" i="2"/>
  <c r="ID91" i="2"/>
  <c r="N93" i="2"/>
  <c r="H93" i="8" s="1"/>
  <c r="CT93" i="2"/>
  <c r="EX93" i="2"/>
  <c r="HP93" i="2"/>
  <c r="BR95" i="2"/>
  <c r="ID95" i="2"/>
  <c r="N97" i="2"/>
  <c r="H97" i="8" s="1"/>
  <c r="CT97" i="2"/>
  <c r="EX97" i="2"/>
  <c r="HP97" i="2"/>
  <c r="BR99" i="2"/>
  <c r="ID99" i="2"/>
  <c r="N101" i="2"/>
  <c r="H101" i="8" s="1"/>
  <c r="CT101" i="2"/>
  <c r="EX101" i="2"/>
  <c r="HP101" i="2"/>
  <c r="BR103" i="2"/>
  <c r="ID103" i="2"/>
  <c r="N105" i="2"/>
  <c r="H105" i="8" s="1"/>
  <c r="CT105" i="2"/>
  <c r="EX105" i="2"/>
  <c r="HP105" i="2"/>
  <c r="BR107" i="2"/>
  <c r="ID107" i="2"/>
  <c r="DH109" i="2"/>
  <c r="FZ109" i="2"/>
  <c r="EJ111" i="2"/>
  <c r="GN111" i="2"/>
  <c r="BR52" i="2"/>
  <c r="ID52" i="2"/>
  <c r="N54" i="2"/>
  <c r="H54" i="8" s="1"/>
  <c r="CT54" i="2"/>
  <c r="EX54" i="2"/>
  <c r="HP54" i="2"/>
  <c r="CT56" i="2"/>
  <c r="EX56" i="2"/>
  <c r="HP56" i="2"/>
  <c r="CT58" i="2"/>
  <c r="EX58" i="2"/>
  <c r="HP58" i="2"/>
  <c r="N60" i="2"/>
  <c r="H60" i="8" s="1"/>
  <c r="CT60" i="2"/>
  <c r="EX60" i="2"/>
  <c r="HP60" i="2"/>
  <c r="BR62" i="2"/>
  <c r="ID62" i="2"/>
  <c r="N64" i="2"/>
  <c r="H64" i="8" s="1"/>
  <c r="CT64" i="2"/>
  <c r="EX64" i="2"/>
  <c r="HP64" i="2"/>
  <c r="BR66" i="2"/>
  <c r="ID66" i="2"/>
  <c r="N68" i="2"/>
  <c r="H68" i="8" s="1"/>
  <c r="CT68" i="2"/>
  <c r="EX68" i="2"/>
  <c r="HP68" i="2"/>
  <c r="BR70" i="2"/>
  <c r="ID70" i="2"/>
  <c r="N72" i="2"/>
  <c r="H72" i="8" s="1"/>
  <c r="BR72" i="2"/>
  <c r="ID72" i="2"/>
  <c r="BR74" i="2"/>
  <c r="ID74" i="2"/>
  <c r="N76" i="2"/>
  <c r="H76" i="8" s="1"/>
  <c r="CT76" i="2"/>
  <c r="EX76" i="2"/>
  <c r="HP76" i="2"/>
  <c r="EJ78" i="2"/>
  <c r="GN78" i="2"/>
  <c r="EJ50" i="2"/>
  <c r="GN50" i="2"/>
  <c r="DH17" i="2"/>
  <c r="BR10" i="2"/>
  <c r="CT10" i="2"/>
  <c r="BR11" i="2"/>
  <c r="BD148" i="2"/>
  <c r="DH148" i="2"/>
  <c r="FZ148" i="2"/>
  <c r="EJ150" i="2"/>
  <c r="GN150" i="2"/>
  <c r="BD152" i="2"/>
  <c r="DH152" i="2"/>
  <c r="FZ152" i="2"/>
  <c r="EJ154" i="2"/>
  <c r="GN154" i="2"/>
  <c r="EJ156" i="2"/>
  <c r="GN156" i="2"/>
  <c r="BD158" i="2"/>
  <c r="DH158" i="2"/>
  <c r="FZ158" i="2"/>
  <c r="EJ160" i="2"/>
  <c r="GN160" i="2"/>
  <c r="EJ162" i="2"/>
  <c r="GN162" i="2"/>
  <c r="EJ164" i="2"/>
  <c r="GN164" i="2"/>
  <c r="N166" i="2"/>
  <c r="H134" i="8" s="1"/>
  <c r="BD166" i="2"/>
  <c r="DH166" i="2"/>
  <c r="FZ166" i="2"/>
  <c r="CT168" i="2"/>
  <c r="EX168" i="2"/>
  <c r="HP168" i="2"/>
  <c r="CT170" i="2"/>
  <c r="EX170" i="2"/>
  <c r="HP170" i="2"/>
  <c r="N172" i="2"/>
  <c r="H140" i="8" s="1"/>
  <c r="CT172" i="2"/>
  <c r="EX172" i="2"/>
  <c r="HP172" i="2"/>
  <c r="EX174" i="2"/>
  <c r="BR176" i="2"/>
  <c r="EX178" i="2"/>
  <c r="BR180" i="2"/>
  <c r="EJ182" i="2"/>
  <c r="BD184" i="2"/>
  <c r="DH184" i="2"/>
  <c r="FZ184" i="2"/>
  <c r="BD186" i="2"/>
  <c r="DH186" i="2"/>
  <c r="FZ186" i="2"/>
  <c r="N188" i="2"/>
  <c r="CT188" i="2"/>
  <c r="EX188" i="2"/>
  <c r="HP188" i="2"/>
  <c r="N190" i="2"/>
  <c r="CT190" i="2"/>
  <c r="FZ190" i="2"/>
  <c r="BR116" i="2"/>
  <c r="ID116" i="2"/>
  <c r="EJ118" i="2"/>
  <c r="GN118" i="2"/>
  <c r="EJ120" i="2"/>
  <c r="GN120" i="2"/>
  <c r="BD122" i="2"/>
  <c r="DH122" i="2"/>
  <c r="FZ122" i="2"/>
  <c r="EJ124" i="2"/>
  <c r="GN124" i="2"/>
  <c r="BD126" i="2"/>
  <c r="DH126" i="2"/>
  <c r="FZ126" i="2"/>
  <c r="EJ128" i="2"/>
  <c r="GN128" i="2"/>
  <c r="BD130" i="2"/>
  <c r="DH130" i="2"/>
  <c r="FZ130" i="2"/>
  <c r="EJ132" i="2"/>
  <c r="GN132" i="2"/>
  <c r="BD134" i="2"/>
  <c r="DH134" i="2"/>
  <c r="FZ134" i="2"/>
  <c r="EJ136" i="2"/>
  <c r="GN136" i="2"/>
  <c r="BD138" i="2"/>
  <c r="DH138" i="2"/>
  <c r="FZ138" i="2"/>
  <c r="EJ140" i="2"/>
  <c r="GN140" i="2"/>
  <c r="BD142" i="2"/>
  <c r="DH142" i="2"/>
  <c r="FZ142" i="2"/>
  <c r="BR114" i="2"/>
  <c r="ID114" i="2"/>
  <c r="EX84" i="2"/>
  <c r="HP84" i="2"/>
  <c r="NI83" i="1"/>
  <c r="NM83" i="1"/>
  <c r="BD86" i="2"/>
  <c r="DH86" i="2"/>
  <c r="FZ86" i="2"/>
  <c r="BD88" i="2"/>
  <c r="DH88" i="2"/>
  <c r="FZ88" i="2"/>
  <c r="EJ90" i="2"/>
  <c r="GN90" i="2"/>
  <c r="BD92" i="2"/>
  <c r="DH92" i="2"/>
  <c r="FZ92" i="2"/>
  <c r="EJ94" i="2"/>
  <c r="GN94" i="2"/>
  <c r="BD96" i="2"/>
  <c r="DH96" i="2"/>
  <c r="FZ96" i="2"/>
  <c r="EJ98" i="2"/>
  <c r="GN98" i="2"/>
  <c r="BD100" i="2"/>
  <c r="DH100" i="2"/>
  <c r="FZ100" i="2"/>
  <c r="EJ102" i="2"/>
  <c r="GN102" i="2"/>
  <c r="BD104" i="2"/>
  <c r="DH104" i="2"/>
  <c r="FZ104" i="2"/>
  <c r="EJ106" i="2"/>
  <c r="GN106" i="2"/>
  <c r="BD108" i="2"/>
  <c r="ID108" i="2"/>
  <c r="BR110" i="2"/>
  <c r="ID110" i="2"/>
  <c r="N82" i="2"/>
  <c r="H82" i="8" s="1"/>
  <c r="BR82" i="2"/>
  <c r="ID82" i="2"/>
  <c r="N51" i="2"/>
  <c r="H51" i="8" s="1"/>
  <c r="BR51" i="2"/>
  <c r="ID51" i="2"/>
  <c r="BD53" i="2"/>
  <c r="DH53" i="2"/>
  <c r="FZ53" i="2"/>
  <c r="EJ55" i="2"/>
  <c r="GN55" i="2"/>
  <c r="EJ57" i="2"/>
  <c r="GN57" i="2"/>
  <c r="BD59" i="2"/>
  <c r="DH59" i="2"/>
  <c r="FZ59" i="2"/>
  <c r="BD61" i="2"/>
  <c r="DH61" i="2"/>
  <c r="FZ61" i="2"/>
  <c r="EJ63" i="2"/>
  <c r="GN63" i="2"/>
  <c r="BD65" i="2"/>
  <c r="DH65" i="2"/>
  <c r="FZ65" i="2"/>
  <c r="EJ67" i="2"/>
  <c r="GN67" i="2"/>
  <c r="BD69" i="2"/>
  <c r="DH69" i="2"/>
  <c r="FZ69" i="2"/>
  <c r="BD71" i="2"/>
  <c r="DH71" i="2"/>
  <c r="FZ71" i="2"/>
  <c r="BD73" i="2"/>
  <c r="DH73" i="2"/>
  <c r="FZ73" i="2"/>
  <c r="EJ75" i="2"/>
  <c r="GN75" i="2"/>
  <c r="BD77" i="2"/>
  <c r="DH77" i="2"/>
  <c r="HP77" i="2"/>
  <c r="BR79" i="2"/>
  <c r="ID79" i="2"/>
  <c r="BR18" i="2"/>
  <c r="EX18" i="2"/>
  <c r="HP18" i="2"/>
  <c r="BD19" i="2"/>
  <c r="DH19" i="2"/>
  <c r="FZ19" i="2"/>
  <c r="BR20" i="2"/>
  <c r="ID20" i="2"/>
  <c r="BD21" i="2"/>
  <c r="DH21" i="2"/>
  <c r="FZ21" i="2"/>
  <c r="BR22" i="2"/>
  <c r="ID22" i="2"/>
  <c r="BD23" i="2"/>
  <c r="DH23" i="2"/>
  <c r="FZ23" i="2"/>
  <c r="BR24" i="2"/>
  <c r="ID24" i="2"/>
  <c r="BD25" i="2"/>
  <c r="DH25" i="2"/>
  <c r="FZ25" i="2"/>
  <c r="BR26" i="2"/>
  <c r="ID26" i="2"/>
  <c r="BD27" i="2"/>
  <c r="AC27" i="8" s="1"/>
  <c r="DH27" i="2"/>
  <c r="FZ27" i="2"/>
  <c r="BR28" i="2"/>
  <c r="ID28" i="2"/>
  <c r="BD29" i="2"/>
  <c r="DH29" i="2"/>
  <c r="FZ29" i="2"/>
  <c r="BR30" i="2"/>
  <c r="ID30" i="2"/>
  <c r="BD31" i="2"/>
  <c r="DH31" i="2"/>
  <c r="FZ31" i="2"/>
  <c r="BR32" i="2"/>
  <c r="ID32" i="2"/>
  <c r="BD33" i="2"/>
  <c r="DH33" i="2"/>
  <c r="FZ33" i="2"/>
  <c r="BR34" i="2"/>
  <c r="ID34" i="2"/>
  <c r="BD35" i="2"/>
  <c r="DH35" i="2"/>
  <c r="FZ35" i="2"/>
  <c r="BR36" i="2"/>
  <c r="ID36" i="2"/>
  <c r="BD37" i="2"/>
  <c r="DH37" i="2"/>
  <c r="FZ37" i="2"/>
  <c r="BR38" i="2"/>
  <c r="ID38" i="2"/>
  <c r="BD39" i="2"/>
  <c r="DH39" i="2"/>
  <c r="FZ39" i="2"/>
  <c r="BR40" i="2"/>
  <c r="ID40" i="2"/>
  <c r="BD41" i="2"/>
  <c r="DH41" i="2"/>
  <c r="FZ41" i="2"/>
  <c r="BR42" i="2"/>
  <c r="ID42" i="2"/>
  <c r="BD43" i="2"/>
  <c r="DH43" i="2"/>
  <c r="FZ43" i="2"/>
  <c r="DH44" i="2"/>
  <c r="FZ44" i="2"/>
  <c r="N45" i="2"/>
  <c r="H45" i="8" s="1"/>
  <c r="BR45" i="2"/>
  <c r="ID45" i="2"/>
  <c r="EJ46" i="2"/>
  <c r="GN46" i="2"/>
  <c r="N47" i="2"/>
  <c r="H47" i="8" s="1"/>
  <c r="CT47" i="2"/>
  <c r="EX47" i="2"/>
  <c r="HP47" i="2"/>
  <c r="BR148" i="2"/>
  <c r="ID148" i="2"/>
  <c r="BR152" i="2"/>
  <c r="ID152" i="2"/>
  <c r="N154" i="2"/>
  <c r="H122" i="8" s="1"/>
  <c r="CT154" i="2"/>
  <c r="EX154" i="2"/>
  <c r="HP154" i="2"/>
  <c r="N156" i="2"/>
  <c r="H124" i="8" s="1"/>
  <c r="BR156" i="2"/>
  <c r="ID156" i="2"/>
  <c r="AB158" i="2"/>
  <c r="O126" i="8" s="1"/>
  <c r="Z158" i="2"/>
  <c r="N126" i="8" s="1"/>
  <c r="CT160" i="2"/>
  <c r="N162" i="2"/>
  <c r="H130" i="8" s="1"/>
  <c r="BR164" i="2"/>
  <c r="EX166" i="2"/>
  <c r="N168" i="2"/>
  <c r="H136" i="8" s="1"/>
  <c r="EJ168" i="2"/>
  <c r="GN168" i="2"/>
  <c r="GN170" i="2"/>
  <c r="ID174" i="2"/>
  <c r="AB174" i="2"/>
  <c r="Z174" i="2"/>
  <c r="BD174" i="2"/>
  <c r="DH174" i="2"/>
  <c r="FZ174" i="2"/>
  <c r="N176" i="2"/>
  <c r="H144" i="8" s="1"/>
  <c r="CT176" i="2"/>
  <c r="HP176" i="2"/>
  <c r="BD176" i="2"/>
  <c r="DH176" i="2"/>
  <c r="FZ176" i="2"/>
  <c r="EJ178" i="2"/>
  <c r="GN178" i="2"/>
  <c r="N180" i="2"/>
  <c r="CT180" i="2"/>
  <c r="AB180" i="2"/>
  <c r="Z180" i="2"/>
  <c r="BD180" i="2"/>
  <c r="DH180" i="2"/>
  <c r="FZ180" i="2"/>
  <c r="BR182" i="2"/>
  <c r="ID182" i="2"/>
  <c r="AB184" i="2"/>
  <c r="Z184" i="2"/>
  <c r="BR184" i="2"/>
  <c r="ID184" i="2"/>
  <c r="AB186" i="2"/>
  <c r="Z186" i="2"/>
  <c r="EJ188" i="2"/>
  <c r="EJ116" i="2"/>
  <c r="GN116" i="2"/>
  <c r="N118" i="2"/>
  <c r="CT118" i="2"/>
  <c r="EX118" i="2"/>
  <c r="N120" i="2"/>
  <c r="CT120" i="2"/>
  <c r="EX120" i="2"/>
  <c r="HP120" i="2"/>
  <c r="AB122" i="2"/>
  <c r="Z122" i="2"/>
  <c r="ID122" i="2"/>
  <c r="BR126" i="2"/>
  <c r="ID126" i="2"/>
  <c r="N128" i="2"/>
  <c r="CT128" i="2"/>
  <c r="EX128" i="2"/>
  <c r="HP128" i="2"/>
  <c r="AB130" i="2"/>
  <c r="Z130" i="2"/>
  <c r="BR130" i="2"/>
  <c r="N132" i="2"/>
  <c r="CT132" i="2"/>
  <c r="EX132" i="2"/>
  <c r="HP132" i="2"/>
  <c r="AB134" i="2"/>
  <c r="Z134" i="2"/>
  <c r="ID134" i="2"/>
  <c r="N136" i="2"/>
  <c r="CT136" i="2"/>
  <c r="EX136" i="2"/>
  <c r="HP136" i="2"/>
  <c r="AB138" i="2"/>
  <c r="Z138" i="2"/>
  <c r="ID138" i="2"/>
  <c r="BR142" i="2"/>
  <c r="ID142" i="2"/>
  <c r="EJ114" i="2"/>
  <c r="GN114" i="2"/>
  <c r="CS84" i="2"/>
  <c r="CT84" i="2"/>
  <c r="AB84" i="2"/>
  <c r="O84" i="8" s="1"/>
  <c r="Z84" i="2"/>
  <c r="N84" i="8" s="1"/>
  <c r="EJ84" i="2"/>
  <c r="GN84" i="2"/>
  <c r="AB86" i="2"/>
  <c r="O86" i="8" s="1"/>
  <c r="Z86" i="2"/>
  <c r="N86" i="8" s="1"/>
  <c r="BR88" i="2"/>
  <c r="N90" i="2"/>
  <c r="H90" i="8" s="1"/>
  <c r="BR92" i="2"/>
  <c r="ID92" i="2"/>
  <c r="BR96" i="2"/>
  <c r="ID96" i="2"/>
  <c r="BR100" i="2"/>
  <c r="ID100" i="2"/>
  <c r="N102" i="2"/>
  <c r="H102" i="8" s="1"/>
  <c r="HP102" i="2"/>
  <c r="AB104" i="2"/>
  <c r="O104" i="8" s="1"/>
  <c r="Z104" i="2"/>
  <c r="N104" i="8" s="1"/>
  <c r="BR104" i="2"/>
  <c r="ID104" i="2"/>
  <c r="N106" i="2"/>
  <c r="H106" i="8" s="1"/>
  <c r="CT106" i="2"/>
  <c r="EX106" i="2"/>
  <c r="HP106" i="2"/>
  <c r="AB108" i="2"/>
  <c r="O108" i="8" s="1"/>
  <c r="Z108" i="2"/>
  <c r="N108" i="8" s="1"/>
  <c r="N108" i="2"/>
  <c r="H108" i="8" s="1"/>
  <c r="CT108" i="2"/>
  <c r="HP108" i="2"/>
  <c r="DH108" i="2"/>
  <c r="FZ108" i="2"/>
  <c r="EJ110" i="2"/>
  <c r="GN110" i="2"/>
  <c r="EJ82" i="2"/>
  <c r="GN82" i="2"/>
  <c r="AB51" i="2"/>
  <c r="O51" i="8" s="1"/>
  <c r="Z51" i="2"/>
  <c r="N51" i="8" s="1"/>
  <c r="BD51" i="2"/>
  <c r="DH51" i="2"/>
  <c r="FZ51" i="2"/>
  <c r="AB53" i="2"/>
  <c r="O53" i="8" s="1"/>
  <c r="Z53" i="2"/>
  <c r="N53" i="8" s="1"/>
  <c r="BR53" i="2"/>
  <c r="ID53" i="2"/>
  <c r="N55" i="2"/>
  <c r="H55" i="8" s="1"/>
  <c r="CT55" i="2"/>
  <c r="EX55" i="2"/>
  <c r="HP55" i="2"/>
  <c r="N57" i="2"/>
  <c r="H57" i="8" s="1"/>
  <c r="CT57" i="2"/>
  <c r="EX57" i="2"/>
  <c r="HP57" i="2"/>
  <c r="AB59" i="2"/>
  <c r="O59" i="8" s="1"/>
  <c r="Z59" i="2"/>
  <c r="N59" i="8" s="1"/>
  <c r="CT59" i="2"/>
  <c r="EX59" i="2"/>
  <c r="HP59" i="2"/>
  <c r="AB61" i="2"/>
  <c r="O61" i="8" s="1"/>
  <c r="Z61" i="2"/>
  <c r="N61" i="8" s="1"/>
  <c r="BR61" i="2"/>
  <c r="ID61" i="2"/>
  <c r="N63" i="2"/>
  <c r="H63" i="8" s="1"/>
  <c r="CT63" i="2"/>
  <c r="EX63" i="2"/>
  <c r="HP63" i="2"/>
  <c r="AB65" i="2"/>
  <c r="O65" i="8" s="1"/>
  <c r="Z65" i="2"/>
  <c r="N65" i="8" s="1"/>
  <c r="BR65" i="2"/>
  <c r="ID65" i="2"/>
  <c r="N67" i="2"/>
  <c r="H67" i="8" s="1"/>
  <c r="CT67" i="2"/>
  <c r="EX67" i="2"/>
  <c r="HP67" i="2"/>
  <c r="AB69" i="2"/>
  <c r="O69" i="8" s="1"/>
  <c r="Z69" i="2"/>
  <c r="N69" i="8" s="1"/>
  <c r="BR69" i="2"/>
  <c r="ID69" i="2"/>
  <c r="AB71" i="2"/>
  <c r="O71" i="8" s="1"/>
  <c r="Z71" i="2"/>
  <c r="N71" i="8" s="1"/>
  <c r="CT71" i="2"/>
  <c r="EX71" i="2"/>
  <c r="HP71" i="2"/>
  <c r="AB73" i="2"/>
  <c r="O73" i="8" s="1"/>
  <c r="Z73" i="2"/>
  <c r="N73" i="8" s="1"/>
  <c r="BR73" i="2"/>
  <c r="ID73" i="2"/>
  <c r="N75" i="2"/>
  <c r="H75" i="8" s="1"/>
  <c r="CT75" i="2"/>
  <c r="EX75" i="2"/>
  <c r="HP75" i="2"/>
  <c r="AB77" i="2"/>
  <c r="O77" i="8" s="1"/>
  <c r="Z77" i="2"/>
  <c r="N77" i="8" s="1"/>
  <c r="BR77" i="2"/>
  <c r="FZ77" i="2"/>
  <c r="EJ79" i="2"/>
  <c r="GN79" i="2"/>
  <c r="AB18" i="2"/>
  <c r="O18" i="8" s="1"/>
  <c r="Z18" i="2"/>
  <c r="N18" i="8" s="1"/>
  <c r="BD18" i="2"/>
  <c r="DH18" i="2"/>
  <c r="FZ18" i="2"/>
  <c r="AB19" i="2"/>
  <c r="O19" i="8" s="1"/>
  <c r="Z19" i="2"/>
  <c r="N19" i="8" s="1"/>
  <c r="BR19" i="2"/>
  <c r="ID19" i="2"/>
  <c r="EJ20" i="2"/>
  <c r="GN20" i="2"/>
  <c r="AB21" i="2"/>
  <c r="O21" i="8" s="1"/>
  <c r="Z21" i="2"/>
  <c r="N21" i="8" s="1"/>
  <c r="BR21" i="2"/>
  <c r="ID21" i="2"/>
  <c r="AB22" i="2"/>
  <c r="O22" i="8" s="1"/>
  <c r="Z22" i="2"/>
  <c r="N22" i="8" s="1"/>
  <c r="BD22" i="2"/>
  <c r="DH22" i="2"/>
  <c r="FZ22" i="2"/>
  <c r="AB23" i="2"/>
  <c r="O23" i="8" s="1"/>
  <c r="Z23" i="2"/>
  <c r="N23" i="8" s="1"/>
  <c r="BR23" i="2"/>
  <c r="ID23" i="2"/>
  <c r="EJ24" i="2"/>
  <c r="GN24" i="2"/>
  <c r="AB25" i="2"/>
  <c r="O25" i="8" s="1"/>
  <c r="Z25" i="2"/>
  <c r="N25" i="8" s="1"/>
  <c r="BR25" i="2"/>
  <c r="ID25" i="2"/>
  <c r="EJ26" i="2"/>
  <c r="GN26" i="2"/>
  <c r="AB27" i="2"/>
  <c r="O27" i="8" s="1"/>
  <c r="Z27" i="2"/>
  <c r="N27" i="8" s="1"/>
  <c r="BR27" i="2"/>
  <c r="ID27" i="2"/>
  <c r="EJ28" i="2"/>
  <c r="GN28" i="2"/>
  <c r="AB29" i="2"/>
  <c r="O29" i="8" s="1"/>
  <c r="Z29" i="2"/>
  <c r="N29" i="8" s="1"/>
  <c r="BR29" i="2"/>
  <c r="ID29" i="2"/>
  <c r="EJ30" i="2"/>
  <c r="GN30" i="2"/>
  <c r="AB31" i="2"/>
  <c r="O31" i="8" s="1"/>
  <c r="Z31" i="2"/>
  <c r="N31" i="8" s="1"/>
  <c r="BR31" i="2"/>
  <c r="ID31" i="2"/>
  <c r="EJ32" i="2"/>
  <c r="GN32" i="2"/>
  <c r="AB33" i="2"/>
  <c r="O33" i="8" s="1"/>
  <c r="Z33" i="2"/>
  <c r="N33" i="8" s="1"/>
  <c r="BR33" i="2"/>
  <c r="ID33" i="2"/>
  <c r="EJ34" i="2"/>
  <c r="GN34" i="2"/>
  <c r="AB35" i="2"/>
  <c r="O35" i="8" s="1"/>
  <c r="Z35" i="2"/>
  <c r="N35" i="8" s="1"/>
  <c r="BR35" i="2"/>
  <c r="ID35" i="2"/>
  <c r="EJ36" i="2"/>
  <c r="GN36" i="2"/>
  <c r="AB37" i="2"/>
  <c r="O37" i="8" s="1"/>
  <c r="Z37" i="2"/>
  <c r="N37" i="8" s="1"/>
  <c r="BR37" i="2"/>
  <c r="ID37" i="2"/>
  <c r="EJ38" i="2"/>
  <c r="GN38" i="2"/>
  <c r="AB39" i="2"/>
  <c r="O39" i="8" s="1"/>
  <c r="Z39" i="2"/>
  <c r="N39" i="8" s="1"/>
  <c r="BR39" i="2"/>
  <c r="ID39" i="2"/>
  <c r="EJ40" i="2"/>
  <c r="GN40" i="2"/>
  <c r="AB41" i="2"/>
  <c r="O41" i="8" s="1"/>
  <c r="Z41" i="2"/>
  <c r="N41" i="8" s="1"/>
  <c r="BR41" i="2"/>
  <c r="ID41" i="2"/>
  <c r="EJ42" i="2"/>
  <c r="GN42" i="2"/>
  <c r="AB43" i="2"/>
  <c r="O43" i="8" s="1"/>
  <c r="Z43" i="2"/>
  <c r="N43" i="8" s="1"/>
  <c r="BR43" i="2"/>
  <c r="ID43" i="2"/>
  <c r="BR44" i="2"/>
  <c r="ID44" i="2"/>
  <c r="EJ45" i="2"/>
  <c r="GN45" i="2"/>
  <c r="N46" i="2"/>
  <c r="H46" i="8" s="1"/>
  <c r="CT46" i="2"/>
  <c r="EX46" i="2"/>
  <c r="HP46" i="2"/>
  <c r="AB47" i="2"/>
  <c r="O47" i="8" s="1"/>
  <c r="Z47" i="2"/>
  <c r="N47" i="8" s="1"/>
  <c r="BD47" i="2"/>
  <c r="DH47" i="2"/>
  <c r="FZ47" i="2"/>
  <c r="EJ11" i="2"/>
  <c r="AB148" i="2"/>
  <c r="O116" i="8" s="1"/>
  <c r="Z148" i="2"/>
  <c r="N116" i="8" s="1"/>
  <c r="N150" i="2"/>
  <c r="H118" i="8" s="1"/>
  <c r="CT150" i="2"/>
  <c r="EX150" i="2"/>
  <c r="HP150" i="2"/>
  <c r="AB152" i="2"/>
  <c r="O120" i="8" s="1"/>
  <c r="Z152" i="2"/>
  <c r="N120" i="8" s="1"/>
  <c r="BR158" i="2"/>
  <c r="ID158" i="2"/>
  <c r="N160" i="2"/>
  <c r="H128" i="8" s="1"/>
  <c r="EX160" i="2"/>
  <c r="HP160" i="2"/>
  <c r="BR162" i="2"/>
  <c r="ID162" i="2"/>
  <c r="ID164" i="2"/>
  <c r="AB166" i="2"/>
  <c r="Z166" i="2"/>
  <c r="AF166" i="2" s="1"/>
  <c r="F168" i="3" s="1"/>
  <c r="CT166" i="2"/>
  <c r="HP166" i="2"/>
  <c r="N170" i="2"/>
  <c r="H138" i="8" s="1"/>
  <c r="EJ170" i="2"/>
  <c r="BD172" i="2"/>
  <c r="DH172" i="2"/>
  <c r="FZ172" i="2"/>
  <c r="AB176" i="2"/>
  <c r="Z176" i="2"/>
  <c r="BR178" i="2"/>
  <c r="HP180" i="2"/>
  <c r="GN182" i="2"/>
  <c r="BD182" i="2"/>
  <c r="FZ182" i="2"/>
  <c r="BR186" i="2"/>
  <c r="EJ190" i="2"/>
  <c r="EX190" i="2"/>
  <c r="HP190" i="2"/>
  <c r="HP118" i="2"/>
  <c r="BR122" i="2"/>
  <c r="N124" i="2"/>
  <c r="CT124" i="2"/>
  <c r="EX124" i="2"/>
  <c r="HP124" i="2"/>
  <c r="AB126" i="2"/>
  <c r="Z126" i="2"/>
  <c r="ID130" i="2"/>
  <c r="BR134" i="2"/>
  <c r="BR138" i="2"/>
  <c r="GN138" i="2"/>
  <c r="AB140" i="2"/>
  <c r="Z140" i="2"/>
  <c r="DH140" i="2"/>
  <c r="N140" i="2"/>
  <c r="CT140" i="2"/>
  <c r="EX140" i="2"/>
  <c r="HP140" i="2"/>
  <c r="AB142" i="2"/>
  <c r="Z142" i="2"/>
  <c r="BR86" i="2"/>
  <c r="ID86" i="2"/>
  <c r="AB88" i="2"/>
  <c r="O88" i="8" s="1"/>
  <c r="Z88" i="2"/>
  <c r="N88" i="8" s="1"/>
  <c r="ID88" i="2"/>
  <c r="CT90" i="2"/>
  <c r="EX90" i="2"/>
  <c r="HP90" i="2"/>
  <c r="AB92" i="2"/>
  <c r="O92" i="8" s="1"/>
  <c r="Z92" i="2"/>
  <c r="N92" i="8" s="1"/>
  <c r="N94" i="2"/>
  <c r="H94" i="8" s="1"/>
  <c r="CT94" i="2"/>
  <c r="EX94" i="2"/>
  <c r="HP94" i="2"/>
  <c r="AB96" i="2"/>
  <c r="O96" i="8" s="1"/>
  <c r="Z96" i="2"/>
  <c r="N96" i="8" s="1"/>
  <c r="N98" i="2"/>
  <c r="H98" i="8" s="1"/>
  <c r="CT98" i="2"/>
  <c r="EX98" i="2"/>
  <c r="HP98" i="2"/>
  <c r="AB100" i="2"/>
  <c r="O100" i="8" s="1"/>
  <c r="Z100" i="2"/>
  <c r="N100" i="8" s="1"/>
  <c r="CT102" i="2"/>
  <c r="EX102" i="2"/>
  <c r="EJ148" i="2"/>
  <c r="GN148" i="2"/>
  <c r="N148" i="2"/>
  <c r="CT148" i="2"/>
  <c r="EX148" i="2"/>
  <c r="HP148" i="2"/>
  <c r="AB150" i="2"/>
  <c r="O118" i="8" s="1"/>
  <c r="Z150" i="2"/>
  <c r="N118" i="8" s="1"/>
  <c r="BD150" i="2"/>
  <c r="DH150" i="2"/>
  <c r="FZ150" i="2"/>
  <c r="BR150" i="2"/>
  <c r="ID150" i="2"/>
  <c r="EJ152" i="2"/>
  <c r="GN152" i="2"/>
  <c r="N152" i="2"/>
  <c r="H120" i="8" s="1"/>
  <c r="CT152" i="2"/>
  <c r="EX152" i="2"/>
  <c r="HP152" i="2"/>
  <c r="AB154" i="2"/>
  <c r="O122" i="8" s="1"/>
  <c r="Z154" i="2"/>
  <c r="N122" i="8" s="1"/>
  <c r="BD154" i="2"/>
  <c r="DH154" i="2"/>
  <c r="FZ154" i="2"/>
  <c r="BR154" i="2"/>
  <c r="ID154" i="2"/>
  <c r="BD156" i="2"/>
  <c r="DH156" i="2"/>
  <c r="FZ156" i="2"/>
  <c r="AB156" i="2"/>
  <c r="O124" i="8" s="1"/>
  <c r="Z156" i="2"/>
  <c r="N124" i="8" s="1"/>
  <c r="CT156" i="2"/>
  <c r="EX156" i="2"/>
  <c r="HP156" i="2"/>
  <c r="EJ158" i="2"/>
  <c r="GN158" i="2"/>
  <c r="N158" i="2"/>
  <c r="CT158" i="2"/>
  <c r="EX158" i="2"/>
  <c r="HP158" i="2"/>
  <c r="AB160" i="2"/>
  <c r="O128" i="8" s="1"/>
  <c r="Z160" i="2"/>
  <c r="N128" i="8" s="1"/>
  <c r="BD160" i="2"/>
  <c r="DH160" i="2"/>
  <c r="FZ160" i="2"/>
  <c r="BR160" i="2"/>
  <c r="ID160" i="2"/>
  <c r="AB162" i="2"/>
  <c r="O130" i="8" s="1"/>
  <c r="Z162" i="2"/>
  <c r="N130" i="8" s="1"/>
  <c r="BD162" i="2"/>
  <c r="DH162" i="2"/>
  <c r="FZ162" i="2"/>
  <c r="CT162" i="2"/>
  <c r="EX162" i="2"/>
  <c r="HP162" i="2"/>
  <c r="N164" i="2"/>
  <c r="H132" i="8" s="1"/>
  <c r="AB164" i="2"/>
  <c r="Z164" i="2"/>
  <c r="BD164" i="2"/>
  <c r="DH164" i="2"/>
  <c r="FZ164" i="2"/>
  <c r="CT164" i="2"/>
  <c r="EX164" i="2"/>
  <c r="HP164" i="2"/>
  <c r="EJ166" i="2"/>
  <c r="GN166" i="2"/>
  <c r="BR166" i="2"/>
  <c r="ID166" i="2"/>
  <c r="BR168" i="2"/>
  <c r="ID168" i="2"/>
  <c r="AB168" i="2"/>
  <c r="Z168" i="2"/>
  <c r="BD168" i="2"/>
  <c r="DH168" i="2"/>
  <c r="FZ168" i="2"/>
  <c r="BR170" i="2"/>
  <c r="ID170" i="2"/>
  <c r="AB170" i="2"/>
  <c r="Z170" i="2"/>
  <c r="AF170" i="2" s="1"/>
  <c r="F172" i="3" s="1"/>
  <c r="BD170" i="2"/>
  <c r="DH170" i="2"/>
  <c r="FZ170" i="2"/>
  <c r="BR172" i="2"/>
  <c r="ID172" i="2"/>
  <c r="AB172" i="2"/>
  <c r="Z172" i="2"/>
  <c r="EJ172" i="2"/>
  <c r="GN172" i="2"/>
  <c r="N174" i="2"/>
  <c r="CT174" i="2"/>
  <c r="HP174" i="2"/>
  <c r="BR174" i="2"/>
  <c r="EJ174" i="2"/>
  <c r="GN174" i="2"/>
  <c r="ID176" i="2"/>
  <c r="EX176" i="2"/>
  <c r="EJ176" i="2"/>
  <c r="GN176" i="2"/>
  <c r="N178" i="2"/>
  <c r="CT178" i="2"/>
  <c r="HP178" i="2"/>
  <c r="ID178" i="2"/>
  <c r="AB178" i="2"/>
  <c r="Z178" i="2"/>
  <c r="BD178" i="2"/>
  <c r="DH178" i="2"/>
  <c r="FZ178" i="2"/>
  <c r="ID180" i="2"/>
  <c r="EX180" i="2"/>
  <c r="EJ180" i="2"/>
  <c r="GN180" i="2"/>
  <c r="AB182" i="2"/>
  <c r="Z182" i="2"/>
  <c r="DH182" i="2"/>
  <c r="N182" i="2"/>
  <c r="CT182" i="2"/>
  <c r="EX182" i="2"/>
  <c r="HP182" i="2"/>
  <c r="EJ184" i="2"/>
  <c r="GN184" i="2"/>
  <c r="N184" i="2"/>
  <c r="CT184" i="2"/>
  <c r="EX184" i="2"/>
  <c r="HP184" i="2"/>
  <c r="EJ186" i="2"/>
  <c r="GN186" i="2"/>
  <c r="N186" i="2"/>
  <c r="CT186" i="2"/>
  <c r="EX186" i="2"/>
  <c r="HP186" i="2"/>
  <c r="ID186" i="2"/>
  <c r="BR188" i="2"/>
  <c r="AB188" i="2"/>
  <c r="Z188" i="2"/>
  <c r="BD188" i="2"/>
  <c r="DH188" i="2"/>
  <c r="FZ188" i="2"/>
  <c r="ID188" i="2"/>
  <c r="GN188" i="2"/>
  <c r="BR190" i="2"/>
  <c r="AB190" i="2"/>
  <c r="Z190" i="2"/>
  <c r="BD190" i="2"/>
  <c r="DH190" i="2"/>
  <c r="GN190" i="2"/>
  <c r="ID190" i="2"/>
  <c r="N116" i="2"/>
  <c r="CS116" i="2"/>
  <c r="CT116" i="2"/>
  <c r="EX116" i="2"/>
  <c r="HP116" i="2"/>
  <c r="AB116" i="2"/>
  <c r="Z116" i="2"/>
  <c r="BD116" i="2"/>
  <c r="DH116" i="2"/>
  <c r="FZ116" i="2"/>
  <c r="AB118" i="2"/>
  <c r="Z118" i="2"/>
  <c r="BD118" i="2"/>
  <c r="DH118" i="2"/>
  <c r="FZ118" i="2"/>
  <c r="BR118" i="2"/>
  <c r="ID118" i="2"/>
  <c r="AB120" i="2"/>
  <c r="Z120" i="2"/>
  <c r="BD120" i="2"/>
  <c r="DH120" i="2"/>
  <c r="FZ120" i="2"/>
  <c r="BR120" i="2"/>
  <c r="ID120" i="2"/>
  <c r="EJ122" i="2"/>
  <c r="GN122" i="2"/>
  <c r="N122" i="2"/>
  <c r="CT122" i="2"/>
  <c r="EX122" i="2"/>
  <c r="HP122" i="2"/>
  <c r="AB124" i="2"/>
  <c r="Z124" i="2"/>
  <c r="BD124" i="2"/>
  <c r="DH124" i="2"/>
  <c r="FZ124" i="2"/>
  <c r="BR124" i="2"/>
  <c r="ID124" i="2"/>
  <c r="EJ126" i="2"/>
  <c r="GN126" i="2"/>
  <c r="N126" i="2"/>
  <c r="CT126" i="2"/>
  <c r="EX126" i="2"/>
  <c r="HP126" i="2"/>
  <c r="AB128" i="2"/>
  <c r="Z128" i="2"/>
  <c r="BD128" i="2"/>
  <c r="DH128" i="2"/>
  <c r="FZ128" i="2"/>
  <c r="BR128" i="2"/>
  <c r="ID128" i="2"/>
  <c r="EJ130" i="2"/>
  <c r="GN130" i="2"/>
  <c r="N130" i="2"/>
  <c r="CT130" i="2"/>
  <c r="EX130" i="2"/>
  <c r="HP130" i="2"/>
  <c r="AB132" i="2"/>
  <c r="Z132" i="2"/>
  <c r="BD132" i="2"/>
  <c r="DH132" i="2"/>
  <c r="FZ132" i="2"/>
  <c r="BR132" i="2"/>
  <c r="ID132" i="2"/>
  <c r="EJ134" i="2"/>
  <c r="GN134" i="2"/>
  <c r="N134" i="2"/>
  <c r="CT134" i="2"/>
  <c r="EX134" i="2"/>
  <c r="HP134" i="2"/>
  <c r="AB136" i="2"/>
  <c r="Z136" i="2"/>
  <c r="BD136" i="2"/>
  <c r="DH136" i="2"/>
  <c r="FZ136" i="2"/>
  <c r="BR136" i="2"/>
  <c r="ID136" i="2"/>
  <c r="EJ138" i="2"/>
  <c r="N138" i="2"/>
  <c r="CT138" i="2"/>
  <c r="EX138" i="2"/>
  <c r="HP138" i="2"/>
  <c r="BD140" i="2"/>
  <c r="FZ140" i="2"/>
  <c r="BR140" i="2"/>
  <c r="ID140" i="2"/>
  <c r="EJ142" i="2"/>
  <c r="GN142" i="2"/>
  <c r="N142" i="2"/>
  <c r="CT142" i="2"/>
  <c r="EX142" i="2"/>
  <c r="HP142" i="2"/>
  <c r="N114" i="2"/>
  <c r="CT114" i="2"/>
  <c r="EX114" i="2"/>
  <c r="HP114" i="2"/>
  <c r="AB114" i="2"/>
  <c r="Z114" i="2"/>
  <c r="AF114" i="2" s="1"/>
  <c r="F116" i="3" s="1"/>
  <c r="BD114" i="2"/>
  <c r="DH114" i="2"/>
  <c r="FZ114" i="2"/>
  <c r="N84" i="2"/>
  <c r="H84" i="8" s="1"/>
  <c r="BR84" i="2"/>
  <c r="ID84" i="2"/>
  <c r="BD84" i="2"/>
  <c r="DH84" i="2"/>
  <c r="FZ84" i="2"/>
  <c r="EJ86" i="2"/>
  <c r="GN86" i="2"/>
  <c r="N86" i="2"/>
  <c r="H86" i="8" s="1"/>
  <c r="CT86" i="2"/>
  <c r="EX86" i="2"/>
  <c r="HP86" i="2"/>
  <c r="EJ88" i="2"/>
  <c r="GN88" i="2"/>
  <c r="N88" i="2"/>
  <c r="H88" i="8" s="1"/>
  <c r="V88" i="8" s="1"/>
  <c r="CT88" i="2"/>
  <c r="EX88" i="2"/>
  <c r="HP88" i="2"/>
  <c r="AB90" i="2"/>
  <c r="O90" i="8" s="1"/>
  <c r="Z90" i="2"/>
  <c r="N90" i="8" s="1"/>
  <c r="BD90" i="2"/>
  <c r="DH90" i="2"/>
  <c r="FZ90" i="2"/>
  <c r="BR90" i="2"/>
  <c r="ID90" i="2"/>
  <c r="EJ92" i="2"/>
  <c r="GN92" i="2"/>
  <c r="N92" i="2"/>
  <c r="H92" i="8" s="1"/>
  <c r="CT92" i="2"/>
  <c r="EX92" i="2"/>
  <c r="HP92" i="2"/>
  <c r="AB94" i="2"/>
  <c r="O94" i="8" s="1"/>
  <c r="Z94" i="2"/>
  <c r="N94" i="8" s="1"/>
  <c r="BD94" i="2"/>
  <c r="DH94" i="2"/>
  <c r="FZ94" i="2"/>
  <c r="BR94" i="2"/>
  <c r="ID94" i="2"/>
  <c r="EJ96" i="2"/>
  <c r="GN96" i="2"/>
  <c r="N96" i="2"/>
  <c r="H96" i="8" s="1"/>
  <c r="V96" i="8" s="1"/>
  <c r="CT96" i="2"/>
  <c r="EX96" i="2"/>
  <c r="HP96" i="2"/>
  <c r="AB98" i="2"/>
  <c r="O98" i="8" s="1"/>
  <c r="Z98" i="2"/>
  <c r="N98" i="8" s="1"/>
  <c r="BD98" i="2"/>
  <c r="DH98" i="2"/>
  <c r="FZ98" i="2"/>
  <c r="BR98" i="2"/>
  <c r="ID98" i="2"/>
  <c r="EJ100" i="2"/>
  <c r="GN100" i="2"/>
  <c r="N100" i="2"/>
  <c r="H100" i="8" s="1"/>
  <c r="CT100" i="2"/>
  <c r="EX100" i="2"/>
  <c r="HP100" i="2"/>
  <c r="AB102" i="2"/>
  <c r="O102" i="8" s="1"/>
  <c r="Z102" i="2"/>
  <c r="N102" i="8" s="1"/>
  <c r="BD102" i="2"/>
  <c r="DH102" i="2"/>
  <c r="FZ102" i="2"/>
  <c r="BR102" i="2"/>
  <c r="ID102" i="2"/>
  <c r="EJ104" i="2"/>
  <c r="GN104" i="2"/>
  <c r="N104" i="2"/>
  <c r="H104" i="8" s="1"/>
  <c r="CT104" i="2"/>
  <c r="EX104" i="2"/>
  <c r="HP104" i="2"/>
  <c r="AB106" i="2"/>
  <c r="O106" i="8" s="1"/>
  <c r="Z106" i="2"/>
  <c r="N106" i="8" s="1"/>
  <c r="BD106" i="2"/>
  <c r="DH106" i="2"/>
  <c r="FZ106" i="2"/>
  <c r="BR106" i="2"/>
  <c r="ID106" i="2"/>
  <c r="BR108" i="2"/>
  <c r="EX108" i="2"/>
  <c r="EJ108" i="2"/>
  <c r="GN108" i="2"/>
  <c r="N110" i="2"/>
  <c r="H110" i="8" s="1"/>
  <c r="CT110" i="2"/>
  <c r="EX110" i="2"/>
  <c r="HP110" i="2"/>
  <c r="AB110" i="2"/>
  <c r="O110" i="8" s="1"/>
  <c r="Z110" i="2"/>
  <c r="N110" i="8" s="1"/>
  <c r="BD110" i="2"/>
  <c r="DH110" i="2"/>
  <c r="FZ110" i="2"/>
  <c r="CT82" i="2"/>
  <c r="EX82" i="2"/>
  <c r="HP82" i="2"/>
  <c r="AB82" i="2"/>
  <c r="O82" i="8" s="1"/>
  <c r="Z82" i="2"/>
  <c r="N82" i="8" s="1"/>
  <c r="BD82" i="2"/>
  <c r="DH82" i="2"/>
  <c r="FZ82" i="2"/>
  <c r="CT51" i="2"/>
  <c r="EX51" i="2"/>
  <c r="HP51" i="2"/>
  <c r="EJ51" i="2"/>
  <c r="GN51" i="2"/>
  <c r="EJ53" i="2"/>
  <c r="GN53" i="2"/>
  <c r="N53" i="2"/>
  <c r="H53" i="8" s="1"/>
  <c r="V53" i="8" s="1"/>
  <c r="CT53" i="2"/>
  <c r="EX53" i="2"/>
  <c r="HP53" i="2"/>
  <c r="AB55" i="2"/>
  <c r="O55" i="8" s="1"/>
  <c r="Z55" i="2"/>
  <c r="N55" i="8" s="1"/>
  <c r="BD55" i="2"/>
  <c r="DH55" i="2"/>
  <c r="FZ55" i="2"/>
  <c r="BR55" i="2"/>
  <c r="ID55" i="2"/>
  <c r="AB57" i="2"/>
  <c r="O57" i="8" s="1"/>
  <c r="Z57" i="2"/>
  <c r="N57" i="8" s="1"/>
  <c r="BD57" i="2"/>
  <c r="DH57" i="2"/>
  <c r="FZ57" i="2"/>
  <c r="BR57" i="2"/>
  <c r="ID57" i="2"/>
  <c r="EJ59" i="2"/>
  <c r="GN59" i="2"/>
  <c r="N59" i="2"/>
  <c r="H59" i="8" s="1"/>
  <c r="V59" i="8" s="1"/>
  <c r="BR59" i="2"/>
  <c r="ID59" i="2"/>
  <c r="GN11" i="2"/>
  <c r="GL11" i="2"/>
  <c r="GR11" i="2" s="1"/>
  <c r="ID11" i="2"/>
  <c r="AB12" i="2"/>
  <c r="O12" i="8" s="1"/>
  <c r="Z12" i="2"/>
  <c r="N12" i="8" s="1"/>
  <c r="BD12" i="2"/>
  <c r="AC12" i="8" s="1"/>
  <c r="DH12" i="2"/>
  <c r="FZ12" i="2"/>
  <c r="BR13" i="2"/>
  <c r="ID13" i="2"/>
  <c r="EJ147" i="2"/>
  <c r="GN147" i="2"/>
  <c r="AB149" i="2"/>
  <c r="O117" i="8" s="1"/>
  <c r="Z149" i="2"/>
  <c r="N117" i="8" s="1"/>
  <c r="BD149" i="2"/>
  <c r="DH149" i="2"/>
  <c r="FZ149" i="2"/>
  <c r="EJ151" i="2"/>
  <c r="GN151" i="2"/>
  <c r="AB153" i="2"/>
  <c r="O121" i="8" s="1"/>
  <c r="Z153" i="2"/>
  <c r="N121" i="8" s="1"/>
  <c r="BD153" i="2"/>
  <c r="DH153" i="2"/>
  <c r="FZ153" i="2"/>
  <c r="AB155" i="2"/>
  <c r="O123" i="8" s="1"/>
  <c r="Z155" i="2"/>
  <c r="N123" i="8" s="1"/>
  <c r="DH155" i="2"/>
  <c r="FZ155" i="2"/>
  <c r="EJ157" i="2"/>
  <c r="GN157" i="2"/>
  <c r="AB159" i="2"/>
  <c r="O127" i="8" s="1"/>
  <c r="Z159" i="2"/>
  <c r="N127" i="8" s="1"/>
  <c r="BD159" i="2"/>
  <c r="DH159" i="2"/>
  <c r="FZ159" i="2"/>
  <c r="EJ161" i="2"/>
  <c r="GN161" i="2"/>
  <c r="AB163" i="2"/>
  <c r="O131" i="8" s="1"/>
  <c r="Z163" i="2"/>
  <c r="N131" i="8" s="1"/>
  <c r="CT163" i="2"/>
  <c r="EX163" i="2"/>
  <c r="HP163" i="2"/>
  <c r="BR165" i="2"/>
  <c r="ID165" i="2"/>
  <c r="AB167" i="2"/>
  <c r="Z167" i="2"/>
  <c r="BD167" i="2"/>
  <c r="DH167" i="2"/>
  <c r="FZ167" i="2"/>
  <c r="N169" i="2"/>
  <c r="H137" i="8" s="1"/>
  <c r="EJ169" i="2"/>
  <c r="GN169" i="2"/>
  <c r="AB171" i="2"/>
  <c r="Z171" i="2"/>
  <c r="BR171" i="2"/>
  <c r="ID171" i="2"/>
  <c r="N173" i="2"/>
  <c r="H141" i="8" s="1"/>
  <c r="CT173" i="2"/>
  <c r="FZ173" i="2"/>
  <c r="ID173" i="2"/>
  <c r="EJ175" i="2"/>
  <c r="BR175" i="2"/>
  <c r="ID175" i="2"/>
  <c r="BD177" i="2"/>
  <c r="FZ177" i="2"/>
  <c r="BR177" i="2"/>
  <c r="ID177" i="2"/>
  <c r="FZ179" i="2"/>
  <c r="EJ179" i="2"/>
  <c r="BR179" i="2"/>
  <c r="ID179" i="2"/>
  <c r="AB181" i="2"/>
  <c r="Z181" i="2"/>
  <c r="DH181" i="2"/>
  <c r="ID181" i="2"/>
  <c r="N181" i="2"/>
  <c r="CT181" i="2"/>
  <c r="HP181" i="2"/>
  <c r="FZ181" i="2"/>
  <c r="CT183" i="2"/>
  <c r="EX183" i="2"/>
  <c r="BR183" i="2"/>
  <c r="AB183" i="2"/>
  <c r="Z183" i="2"/>
  <c r="BD183" i="2"/>
  <c r="DH183" i="2"/>
  <c r="FZ183" i="2"/>
  <c r="AB185" i="2"/>
  <c r="Z185" i="2"/>
  <c r="BD185" i="2"/>
  <c r="DH185" i="2"/>
  <c r="FZ185" i="2"/>
  <c r="N187" i="2"/>
  <c r="CT187" i="2"/>
  <c r="EX187" i="2"/>
  <c r="HP187" i="2"/>
  <c r="BR189" i="2"/>
  <c r="HP189" i="2"/>
  <c r="N146" i="2"/>
  <c r="H114" i="8" s="1"/>
  <c r="BR146" i="2"/>
  <c r="EX146" i="2"/>
  <c r="HP146" i="2"/>
  <c r="N115" i="2"/>
  <c r="CT115" i="2"/>
  <c r="EX115" i="2"/>
  <c r="HP115" i="2"/>
  <c r="AB117" i="2"/>
  <c r="V119" i="3" s="1"/>
  <c r="Z117" i="2"/>
  <c r="BR117" i="2"/>
  <c r="ID117" i="2"/>
  <c r="EJ119" i="2"/>
  <c r="GN119" i="2"/>
  <c r="AB121" i="2"/>
  <c r="Z121" i="2"/>
  <c r="BD121" i="2"/>
  <c r="DH121" i="2"/>
  <c r="FZ121" i="2"/>
  <c r="EJ123" i="2"/>
  <c r="GN123" i="2"/>
  <c r="AB125" i="2"/>
  <c r="Z125" i="2"/>
  <c r="BD125" i="2"/>
  <c r="DH125" i="2"/>
  <c r="FZ125" i="2"/>
  <c r="EJ127" i="2"/>
  <c r="GN127" i="2"/>
  <c r="AB129" i="2"/>
  <c r="Z129" i="2"/>
  <c r="BD129" i="2"/>
  <c r="DH129" i="2"/>
  <c r="FZ129" i="2"/>
  <c r="EJ131" i="2"/>
  <c r="GN131" i="2"/>
  <c r="AB133" i="2"/>
  <c r="Z133" i="2"/>
  <c r="BD133" i="2"/>
  <c r="DH133" i="2"/>
  <c r="FZ133" i="2"/>
  <c r="EJ135" i="2"/>
  <c r="GN135" i="2"/>
  <c r="AB137" i="2"/>
  <c r="Z137" i="2"/>
  <c r="BD137" i="2"/>
  <c r="DH137" i="2"/>
  <c r="FZ137" i="2"/>
  <c r="EX139" i="2"/>
  <c r="EJ139" i="2"/>
  <c r="GN139" i="2"/>
  <c r="AB141" i="2"/>
  <c r="Z141" i="2"/>
  <c r="BD141" i="2"/>
  <c r="DH141" i="2"/>
  <c r="FZ141" i="2"/>
  <c r="EJ143" i="2"/>
  <c r="GN143" i="2"/>
  <c r="AB83" i="2"/>
  <c r="O83" i="8" s="1"/>
  <c r="Z83" i="2"/>
  <c r="N83" i="8" s="1"/>
  <c r="N83" i="2"/>
  <c r="H83" i="8" s="1"/>
  <c r="CT83" i="2"/>
  <c r="EX83" i="2"/>
  <c r="HP83" i="2"/>
  <c r="N85" i="2"/>
  <c r="H85" i="8" s="1"/>
  <c r="CT85" i="2"/>
  <c r="EX85" i="2"/>
  <c r="HP85" i="2"/>
  <c r="EJ87" i="2"/>
  <c r="GN87" i="2"/>
  <c r="AB89" i="2"/>
  <c r="O89" i="8" s="1"/>
  <c r="Z89" i="2"/>
  <c r="N89" i="8" s="1"/>
  <c r="BD89" i="2"/>
  <c r="DH89" i="2"/>
  <c r="FZ89" i="2"/>
  <c r="EJ91" i="2"/>
  <c r="GN91" i="2"/>
  <c r="AB93" i="2"/>
  <c r="O93" i="8" s="1"/>
  <c r="Z93" i="2"/>
  <c r="N93" i="8" s="1"/>
  <c r="BD93" i="2"/>
  <c r="DH93" i="2"/>
  <c r="FZ93" i="2"/>
  <c r="EJ95" i="2"/>
  <c r="GN95" i="2"/>
  <c r="AB97" i="2"/>
  <c r="O97" i="8" s="1"/>
  <c r="Z97" i="2"/>
  <c r="N97" i="8" s="1"/>
  <c r="BD97" i="2"/>
  <c r="DH97" i="2"/>
  <c r="FZ97" i="2"/>
  <c r="EJ99" i="2"/>
  <c r="GN99" i="2"/>
  <c r="AB101" i="2"/>
  <c r="O101" i="8" s="1"/>
  <c r="Z101" i="2"/>
  <c r="N101" i="8" s="1"/>
  <c r="BD101" i="2"/>
  <c r="DH101" i="2"/>
  <c r="FZ101" i="2"/>
  <c r="EJ103" i="2"/>
  <c r="GN103" i="2"/>
  <c r="AB105" i="2"/>
  <c r="O105" i="8" s="1"/>
  <c r="Z105" i="2"/>
  <c r="N105" i="8" s="1"/>
  <c r="BD105" i="2"/>
  <c r="DH105" i="2"/>
  <c r="FZ105" i="2"/>
  <c r="EJ107" i="2"/>
  <c r="GN107" i="2"/>
  <c r="BD109" i="2"/>
  <c r="BR109" i="2"/>
  <c r="ID109" i="2"/>
  <c r="N111" i="2"/>
  <c r="H111" i="8" s="1"/>
  <c r="CT111" i="2"/>
  <c r="EX111" i="2"/>
  <c r="HP111" i="2"/>
  <c r="EJ52" i="2"/>
  <c r="GN52" i="2"/>
  <c r="AB54" i="2"/>
  <c r="O54" i="8" s="1"/>
  <c r="Z54" i="2"/>
  <c r="N54" i="8" s="1"/>
  <c r="BD54" i="2"/>
  <c r="DH54" i="2"/>
  <c r="FZ54" i="2"/>
  <c r="AB56" i="2"/>
  <c r="O56" i="8" s="1"/>
  <c r="Z56" i="2"/>
  <c r="N56" i="8" s="1"/>
  <c r="BD56" i="2"/>
  <c r="DH56" i="2"/>
  <c r="FZ56" i="2"/>
  <c r="EJ58" i="2"/>
  <c r="GN58" i="2"/>
  <c r="AB60" i="2"/>
  <c r="O60" i="8" s="1"/>
  <c r="Z60" i="2"/>
  <c r="N60" i="8" s="1"/>
  <c r="BD60" i="2"/>
  <c r="DH60" i="2"/>
  <c r="FZ60" i="2"/>
  <c r="EJ62" i="2"/>
  <c r="GN62" i="2"/>
  <c r="AB64" i="2"/>
  <c r="O64" i="8" s="1"/>
  <c r="Z64" i="2"/>
  <c r="N64" i="8" s="1"/>
  <c r="BD64" i="2"/>
  <c r="DH64" i="2"/>
  <c r="FZ64" i="2"/>
  <c r="EJ66" i="2"/>
  <c r="GN66" i="2"/>
  <c r="AB68" i="2"/>
  <c r="O68" i="8" s="1"/>
  <c r="Z68" i="2"/>
  <c r="N68" i="8" s="1"/>
  <c r="BD68" i="2"/>
  <c r="DH68" i="2"/>
  <c r="FZ68" i="2"/>
  <c r="EJ70" i="2"/>
  <c r="GN70" i="2"/>
  <c r="AB72" i="2"/>
  <c r="O72" i="8" s="1"/>
  <c r="Z72" i="2"/>
  <c r="N72" i="8" s="1"/>
  <c r="BD72" i="2"/>
  <c r="DH72" i="2"/>
  <c r="FZ72" i="2"/>
  <c r="EJ74" i="2"/>
  <c r="GN74" i="2"/>
  <c r="AB76" i="2"/>
  <c r="O76" i="8" s="1"/>
  <c r="Z76" i="2"/>
  <c r="N76" i="8" s="1"/>
  <c r="BD76" i="2"/>
  <c r="DH76" i="2"/>
  <c r="FZ76" i="2"/>
  <c r="N78" i="2"/>
  <c r="H78" i="8" s="1"/>
  <c r="CT78" i="2"/>
  <c r="EX78" i="2"/>
  <c r="HP78" i="2"/>
  <c r="N50" i="2"/>
  <c r="H50" i="8" s="1"/>
  <c r="BR50" i="2"/>
  <c r="ID50" i="2"/>
  <c r="AB17" i="2"/>
  <c r="O17" i="8" s="1"/>
  <c r="Z17" i="2"/>
  <c r="N17" i="8" s="1"/>
  <c r="GN17" i="2"/>
  <c r="N17" i="2"/>
  <c r="H17" i="8" s="1"/>
  <c r="BR17" i="2"/>
  <c r="ID17" i="2"/>
  <c r="EV10" i="2"/>
  <c r="FB10" i="2" s="1"/>
  <c r="EX10" i="2"/>
  <c r="HO10" i="2"/>
  <c r="HT10" i="2" s="1"/>
  <c r="HP10" i="2"/>
  <c r="DH10" i="2"/>
  <c r="FZ10" i="2"/>
  <c r="EZ173" i="2"/>
  <c r="EJ61" i="2"/>
  <c r="GN61" i="2"/>
  <c r="N61" i="2"/>
  <c r="H61" i="8" s="1"/>
  <c r="V61" i="8" s="1"/>
  <c r="CT61" i="2"/>
  <c r="EX61" i="2"/>
  <c r="HP61" i="2"/>
  <c r="AB63" i="2"/>
  <c r="O63" i="8" s="1"/>
  <c r="Z63" i="2"/>
  <c r="N63" i="8" s="1"/>
  <c r="BD63" i="2"/>
  <c r="DH63" i="2"/>
  <c r="FZ63" i="2"/>
  <c r="BR63" i="2"/>
  <c r="ID63" i="2"/>
  <c r="EJ65" i="2"/>
  <c r="GN65" i="2"/>
  <c r="N65" i="2"/>
  <c r="H65" i="8" s="1"/>
  <c r="CT65" i="2"/>
  <c r="EX65" i="2"/>
  <c r="HP65" i="2"/>
  <c r="AB67" i="2"/>
  <c r="O67" i="8" s="1"/>
  <c r="Z67" i="2"/>
  <c r="N67" i="8" s="1"/>
  <c r="BD67" i="2"/>
  <c r="DH67" i="2"/>
  <c r="FZ67" i="2"/>
  <c r="BR67" i="2"/>
  <c r="ID67" i="2"/>
  <c r="EJ69" i="2"/>
  <c r="GN69" i="2"/>
  <c r="N69" i="2"/>
  <c r="H69" i="8" s="1"/>
  <c r="V69" i="8" s="1"/>
  <c r="CT69" i="2"/>
  <c r="EX69" i="2"/>
  <c r="HP69" i="2"/>
  <c r="EJ71" i="2"/>
  <c r="GN71" i="2"/>
  <c r="N71" i="2"/>
  <c r="H71" i="8" s="1"/>
  <c r="V71" i="8" s="1"/>
  <c r="BR71" i="2"/>
  <c r="ID71" i="2"/>
  <c r="EJ73" i="2"/>
  <c r="GN73" i="2"/>
  <c r="N73" i="2"/>
  <c r="H73" i="8" s="1"/>
  <c r="V73" i="8" s="1"/>
  <c r="CT73" i="2"/>
  <c r="EX73" i="2"/>
  <c r="HP73" i="2"/>
  <c r="AB75" i="2"/>
  <c r="O75" i="8" s="1"/>
  <c r="Z75" i="2"/>
  <c r="N75" i="8" s="1"/>
  <c r="BD75" i="2"/>
  <c r="DH75" i="2"/>
  <c r="FZ75" i="2"/>
  <c r="BR75" i="2"/>
  <c r="ID75" i="2"/>
  <c r="EJ77" i="2"/>
  <c r="N77" i="2"/>
  <c r="H77" i="8" s="1"/>
  <c r="V77" i="8" s="1"/>
  <c r="CT77" i="2"/>
  <c r="EX77" i="2"/>
  <c r="ID77" i="2"/>
  <c r="GN77" i="2"/>
  <c r="N79" i="2"/>
  <c r="H79" i="8" s="1"/>
  <c r="CT79" i="2"/>
  <c r="EX79" i="2"/>
  <c r="HP79" i="2"/>
  <c r="AB79" i="2"/>
  <c r="O79" i="8" s="1"/>
  <c r="Z79" i="2"/>
  <c r="N79" i="8" s="1"/>
  <c r="BD79" i="2"/>
  <c r="DH79" i="2"/>
  <c r="FZ79" i="2"/>
  <c r="N18" i="2"/>
  <c r="H18" i="8" s="1"/>
  <c r="CT18" i="2"/>
  <c r="ID18" i="2"/>
  <c r="EJ18" i="2"/>
  <c r="GN18" i="2"/>
  <c r="NH18" i="1"/>
  <c r="NL18" i="1"/>
  <c r="EJ19" i="2"/>
  <c r="GN19" i="2"/>
  <c r="NN18" i="1"/>
  <c r="N19" i="2"/>
  <c r="H19" i="8" s="1"/>
  <c r="CT19" i="2"/>
  <c r="EX19" i="2"/>
  <c r="HP19" i="2"/>
  <c r="N20" i="2"/>
  <c r="H20" i="8" s="1"/>
  <c r="CT20" i="2"/>
  <c r="EX20" i="2"/>
  <c r="HP20" i="2"/>
  <c r="AB20" i="2"/>
  <c r="O20" i="8" s="1"/>
  <c r="Z20" i="2"/>
  <c r="N20" i="8" s="1"/>
  <c r="BD20" i="2"/>
  <c r="DH20" i="2"/>
  <c r="FZ20" i="2"/>
  <c r="EJ21" i="2"/>
  <c r="GN21" i="2"/>
  <c r="N21" i="2"/>
  <c r="H21" i="8" s="1"/>
  <c r="V21" i="8" s="1"/>
  <c r="CT21" i="2"/>
  <c r="EX21" i="2"/>
  <c r="HP21" i="2"/>
  <c r="N22" i="2"/>
  <c r="H22" i="8" s="1"/>
  <c r="V22" i="8" s="1"/>
  <c r="CT22" i="2"/>
  <c r="EX22" i="2"/>
  <c r="HP22" i="2"/>
  <c r="EJ22" i="2"/>
  <c r="GN22" i="2"/>
  <c r="EJ23" i="2"/>
  <c r="GN23" i="2"/>
  <c r="N23" i="2"/>
  <c r="H23" i="8" s="1"/>
  <c r="CT23" i="2"/>
  <c r="EX23" i="2"/>
  <c r="HP23" i="2"/>
  <c r="N24" i="2"/>
  <c r="H24" i="8" s="1"/>
  <c r="CT24" i="2"/>
  <c r="EX24" i="2"/>
  <c r="HP24" i="2"/>
  <c r="AB24" i="2"/>
  <c r="O24" i="8" s="1"/>
  <c r="Z24" i="2"/>
  <c r="N24" i="8" s="1"/>
  <c r="BD24" i="2"/>
  <c r="DH24" i="2"/>
  <c r="FZ24" i="2"/>
  <c r="EJ25" i="2"/>
  <c r="GN25" i="2"/>
  <c r="N25" i="2"/>
  <c r="H25" i="8" s="1"/>
  <c r="V25" i="8" s="1"/>
  <c r="CT25" i="2"/>
  <c r="EX25" i="2"/>
  <c r="HP25" i="2"/>
  <c r="N26" i="2"/>
  <c r="H26" i="8" s="1"/>
  <c r="CT26" i="2"/>
  <c r="EX26" i="2"/>
  <c r="HP26" i="2"/>
  <c r="AB26" i="2"/>
  <c r="O26" i="8" s="1"/>
  <c r="Z26" i="2"/>
  <c r="N26" i="8" s="1"/>
  <c r="BD26" i="2"/>
  <c r="DH26" i="2"/>
  <c r="FZ26" i="2"/>
  <c r="EJ27" i="2"/>
  <c r="GN27" i="2"/>
  <c r="N27" i="2"/>
  <c r="H27" i="8" s="1"/>
  <c r="CT27" i="2"/>
  <c r="EX27" i="2"/>
  <c r="HP27" i="2"/>
  <c r="N28" i="2"/>
  <c r="H28" i="8" s="1"/>
  <c r="CT28" i="2"/>
  <c r="EX28" i="2"/>
  <c r="HP28" i="2"/>
  <c r="AB28" i="2"/>
  <c r="O28" i="8" s="1"/>
  <c r="Z28" i="2"/>
  <c r="N28" i="8" s="1"/>
  <c r="BD28" i="2"/>
  <c r="AC28" i="8" s="1"/>
  <c r="DH28" i="2"/>
  <c r="FZ28" i="2"/>
  <c r="EJ29" i="2"/>
  <c r="GN29" i="2"/>
  <c r="N29" i="2"/>
  <c r="H29" i="8" s="1"/>
  <c r="CT29" i="2"/>
  <c r="EX29" i="2"/>
  <c r="HP29" i="2"/>
  <c r="N30" i="2"/>
  <c r="H30" i="8" s="1"/>
  <c r="CT30" i="2"/>
  <c r="EX30" i="2"/>
  <c r="HP30" i="2"/>
  <c r="AB30" i="2"/>
  <c r="O30" i="8" s="1"/>
  <c r="Z30" i="2"/>
  <c r="N30" i="8" s="1"/>
  <c r="BD30" i="2"/>
  <c r="DH30" i="2"/>
  <c r="FZ30" i="2"/>
  <c r="EJ31" i="2"/>
  <c r="GN31" i="2"/>
  <c r="N31" i="2"/>
  <c r="H31" i="8" s="1"/>
  <c r="CT31" i="2"/>
  <c r="EX31" i="2"/>
  <c r="HP31" i="2"/>
  <c r="N32" i="2"/>
  <c r="H32" i="8" s="1"/>
  <c r="CT32" i="2"/>
  <c r="EX32" i="2"/>
  <c r="HP32" i="2"/>
  <c r="AB32" i="2"/>
  <c r="O32" i="8" s="1"/>
  <c r="Z32" i="2"/>
  <c r="N32" i="8" s="1"/>
  <c r="BD32" i="2"/>
  <c r="AC32" i="8" s="1"/>
  <c r="DH32" i="2"/>
  <c r="FZ32" i="2"/>
  <c r="EJ33" i="2"/>
  <c r="GN33" i="2"/>
  <c r="N33" i="2"/>
  <c r="H33" i="8" s="1"/>
  <c r="V33" i="8" s="1"/>
  <c r="CT33" i="2"/>
  <c r="EX33" i="2"/>
  <c r="HP33" i="2"/>
  <c r="N34" i="2"/>
  <c r="H34" i="8" s="1"/>
  <c r="CT34" i="2"/>
  <c r="EX34" i="2"/>
  <c r="HP34" i="2"/>
  <c r="AB34" i="2"/>
  <c r="O34" i="8" s="1"/>
  <c r="Z34" i="2"/>
  <c r="N34" i="8" s="1"/>
  <c r="BD34" i="2"/>
  <c r="DH34" i="2"/>
  <c r="FZ34" i="2"/>
  <c r="EJ35" i="2"/>
  <c r="GN35" i="2"/>
  <c r="N35" i="2"/>
  <c r="H35" i="8" s="1"/>
  <c r="CT35" i="2"/>
  <c r="EX35" i="2"/>
  <c r="HP35" i="2"/>
  <c r="N36" i="2"/>
  <c r="H36" i="8" s="1"/>
  <c r="CT36" i="2"/>
  <c r="EX36" i="2"/>
  <c r="HP36" i="2"/>
  <c r="AB36" i="2"/>
  <c r="O36" i="8" s="1"/>
  <c r="Z36" i="2"/>
  <c r="N36" i="8" s="1"/>
  <c r="BD36" i="2"/>
  <c r="DH36" i="2"/>
  <c r="FZ36" i="2"/>
  <c r="EJ37" i="2"/>
  <c r="GN37" i="2"/>
  <c r="N37" i="2"/>
  <c r="H37" i="8" s="1"/>
  <c r="V37" i="8" s="1"/>
  <c r="CT37" i="2"/>
  <c r="EX37" i="2"/>
  <c r="HP37" i="2"/>
  <c r="N38" i="2"/>
  <c r="H38" i="8" s="1"/>
  <c r="CT38" i="2"/>
  <c r="EX38" i="2"/>
  <c r="HP38" i="2"/>
  <c r="AB38" i="2"/>
  <c r="O38" i="8" s="1"/>
  <c r="Z38" i="2"/>
  <c r="N38" i="8" s="1"/>
  <c r="BD38" i="2"/>
  <c r="DH38" i="2"/>
  <c r="FZ38" i="2"/>
  <c r="EJ39" i="2"/>
  <c r="GN39" i="2"/>
  <c r="N39" i="2"/>
  <c r="H39" i="8" s="1"/>
  <c r="CT39" i="2"/>
  <c r="EX39" i="2"/>
  <c r="HP39" i="2"/>
  <c r="N40" i="2"/>
  <c r="H40" i="8" s="1"/>
  <c r="CT40" i="2"/>
  <c r="EX40" i="2"/>
  <c r="HP40" i="2"/>
  <c r="AB40" i="2"/>
  <c r="O40" i="8" s="1"/>
  <c r="Z40" i="2"/>
  <c r="N40" i="8" s="1"/>
  <c r="BD40" i="2"/>
  <c r="DH40" i="2"/>
  <c r="FZ40" i="2"/>
  <c r="EJ41" i="2"/>
  <c r="GN41" i="2"/>
  <c r="N41" i="2"/>
  <c r="H41" i="8" s="1"/>
  <c r="V41" i="8" s="1"/>
  <c r="CT41" i="2"/>
  <c r="EX41" i="2"/>
  <c r="HP41" i="2"/>
  <c r="N42" i="2"/>
  <c r="H42" i="8" s="1"/>
  <c r="CT42" i="2"/>
  <c r="EX42" i="2"/>
  <c r="HP42" i="2"/>
  <c r="AB42" i="2"/>
  <c r="O42" i="8" s="1"/>
  <c r="Z42" i="2"/>
  <c r="N42" i="8" s="1"/>
  <c r="BD42" i="2"/>
  <c r="AC42" i="8" s="1"/>
  <c r="DH42" i="2"/>
  <c r="FZ42" i="2"/>
  <c r="EJ43" i="2"/>
  <c r="GN43" i="2"/>
  <c r="N43" i="2"/>
  <c r="H43" i="8" s="1"/>
  <c r="CT43" i="2"/>
  <c r="EX43" i="2"/>
  <c r="HP43" i="2"/>
  <c r="N44" i="2"/>
  <c r="H44" i="8" s="1"/>
  <c r="EJ44" i="2"/>
  <c r="GN44" i="2"/>
  <c r="AB44" i="2"/>
  <c r="O44" i="8" s="1"/>
  <c r="Z44" i="2"/>
  <c r="N44" i="8" s="1"/>
  <c r="BD44" i="2"/>
  <c r="CT44" i="2"/>
  <c r="EX44" i="2"/>
  <c r="HP44" i="2"/>
  <c r="CT45" i="2"/>
  <c r="EX45" i="2"/>
  <c r="HP45" i="2"/>
  <c r="AB45" i="2"/>
  <c r="O45" i="8" s="1"/>
  <c r="Z45" i="2"/>
  <c r="N45" i="8" s="1"/>
  <c r="BD45" i="2"/>
  <c r="DH45" i="2"/>
  <c r="FZ45" i="2"/>
  <c r="AB46" i="2"/>
  <c r="O46" i="8" s="1"/>
  <c r="Z46" i="2"/>
  <c r="N46" i="8" s="1"/>
  <c r="BD46" i="2"/>
  <c r="DH46" i="2"/>
  <c r="FZ46" i="2"/>
  <c r="BR46" i="2"/>
  <c r="ID46" i="2"/>
  <c r="BR47" i="2"/>
  <c r="ID47" i="2"/>
  <c r="EJ47" i="2"/>
  <c r="GN47" i="2"/>
  <c r="AB11" i="2"/>
  <c r="O11" i="8" s="1"/>
  <c r="Z11" i="2"/>
  <c r="N11" i="8" s="1"/>
  <c r="BD11" i="2"/>
  <c r="DH11" i="2"/>
  <c r="FZ11" i="2"/>
  <c r="N11" i="2"/>
  <c r="H11" i="8" s="1"/>
  <c r="CT11" i="2"/>
  <c r="EX11" i="2"/>
  <c r="HP11" i="2"/>
  <c r="M12" i="2"/>
  <c r="G12" i="8" s="1"/>
  <c r="N12" i="2"/>
  <c r="H12" i="8" s="1"/>
  <c r="CT12" i="2"/>
  <c r="EX12" i="2"/>
  <c r="HP12" i="2"/>
  <c r="EJ12" i="2"/>
  <c r="GN12" i="2"/>
  <c r="EJ13" i="2"/>
  <c r="GN13" i="2"/>
  <c r="N13" i="2"/>
  <c r="H13" i="8" s="1"/>
  <c r="AB13" i="2"/>
  <c r="O13" i="8" s="1"/>
  <c r="Z13" i="2"/>
  <c r="N13" i="8" s="1"/>
  <c r="CT13" i="2"/>
  <c r="EX13" i="2"/>
  <c r="HP13" i="2"/>
  <c r="N147" i="2"/>
  <c r="H115" i="8" s="1"/>
  <c r="CT147" i="2"/>
  <c r="EX147" i="2"/>
  <c r="HP147" i="2"/>
  <c r="AB147" i="2"/>
  <c r="O115" i="8" s="1"/>
  <c r="Z147" i="2"/>
  <c r="N115" i="8" s="1"/>
  <c r="BD147" i="2"/>
  <c r="DH147" i="2"/>
  <c r="FZ147" i="2"/>
  <c r="BR149" i="2"/>
  <c r="ID149" i="2"/>
  <c r="EJ149" i="2"/>
  <c r="GN149" i="2"/>
  <c r="N151" i="2"/>
  <c r="H119" i="8" s="1"/>
  <c r="CT151" i="2"/>
  <c r="EX151" i="2"/>
  <c r="HP151" i="2"/>
  <c r="AB151" i="2"/>
  <c r="O119" i="8" s="1"/>
  <c r="Z151" i="2"/>
  <c r="N119" i="8" s="1"/>
  <c r="BD151" i="2"/>
  <c r="DH151" i="2"/>
  <c r="FZ151" i="2"/>
  <c r="BR153" i="2"/>
  <c r="ID153" i="2"/>
  <c r="EJ153" i="2"/>
  <c r="GN153" i="2"/>
  <c r="N155" i="2"/>
  <c r="BR155" i="2"/>
  <c r="CT155" i="2"/>
  <c r="EX155" i="2"/>
  <c r="HP155" i="2"/>
  <c r="EJ155" i="2"/>
  <c r="GN155" i="2"/>
  <c r="AB157" i="2"/>
  <c r="O125" i="8" s="1"/>
  <c r="Z157" i="2"/>
  <c r="N125" i="8" s="1"/>
  <c r="BR157" i="2"/>
  <c r="ID157" i="2"/>
  <c r="BD157" i="2"/>
  <c r="DH157" i="2"/>
  <c r="FZ157" i="2"/>
  <c r="BR159" i="2"/>
  <c r="ID159" i="2"/>
  <c r="EJ159" i="2"/>
  <c r="GN159" i="2"/>
  <c r="N161" i="2"/>
  <c r="H129" i="8" s="1"/>
  <c r="CT161" i="2"/>
  <c r="EX161" i="2"/>
  <c r="HP161" i="2"/>
  <c r="AB161" i="2"/>
  <c r="O129" i="8" s="1"/>
  <c r="Z161" i="2"/>
  <c r="N129" i="8" s="1"/>
  <c r="BD161" i="2"/>
  <c r="DH161" i="2"/>
  <c r="FZ161" i="2"/>
  <c r="EJ163" i="2"/>
  <c r="GN163" i="2"/>
  <c r="BR163" i="2"/>
  <c r="ID163" i="2"/>
  <c r="N165" i="2"/>
  <c r="H133" i="8" s="1"/>
  <c r="AB165" i="2"/>
  <c r="Z165" i="2"/>
  <c r="AF165" i="2" s="1"/>
  <c r="F167" i="3" s="1"/>
  <c r="BD165" i="2"/>
  <c r="DH165" i="2"/>
  <c r="FZ165" i="2"/>
  <c r="CT165" i="2"/>
  <c r="EX165" i="2"/>
  <c r="HP165" i="2"/>
  <c r="CT167" i="2"/>
  <c r="EX167" i="2"/>
  <c r="HP167" i="2"/>
  <c r="EJ167" i="2"/>
  <c r="GN167" i="2"/>
  <c r="BR169" i="2"/>
  <c r="AB169" i="2"/>
  <c r="Z169" i="2"/>
  <c r="BD169" i="2"/>
  <c r="DH169" i="2"/>
  <c r="FZ169" i="2"/>
  <c r="EJ171" i="2"/>
  <c r="GN171" i="2"/>
  <c r="N171" i="2"/>
  <c r="CT171" i="2"/>
  <c r="EX171" i="2"/>
  <c r="HP171" i="2"/>
  <c r="AB173" i="2"/>
  <c r="Z173" i="2"/>
  <c r="EJ173" i="2"/>
  <c r="BR173" i="2"/>
  <c r="EX173" i="2"/>
  <c r="HP173" i="2"/>
  <c r="AB175" i="2"/>
  <c r="Z175" i="2"/>
  <c r="AF175" i="2" s="1"/>
  <c r="F177" i="3" s="1"/>
  <c r="DH175" i="2"/>
  <c r="GN175" i="2"/>
  <c r="N175" i="2"/>
  <c r="CT175" i="2"/>
  <c r="EX175" i="2"/>
  <c r="HP175" i="2"/>
  <c r="EJ177" i="2"/>
  <c r="AB177" i="2"/>
  <c r="Z177" i="2"/>
  <c r="DH177" i="2"/>
  <c r="N177" i="2"/>
  <c r="CT177" i="2"/>
  <c r="EX177" i="2"/>
  <c r="HP177" i="2"/>
  <c r="AB179" i="2"/>
  <c r="Z179" i="2"/>
  <c r="BD179" i="2"/>
  <c r="GN179" i="2"/>
  <c r="N179" i="2"/>
  <c r="CT179" i="2"/>
  <c r="EX179" i="2"/>
  <c r="HP179" i="2"/>
  <c r="BD181" i="2"/>
  <c r="BR181" i="2"/>
  <c r="EX181" i="2"/>
  <c r="EJ181" i="2"/>
  <c r="GN181" i="2"/>
  <c r="N183" i="2"/>
  <c r="ID183" i="2"/>
  <c r="EJ183" i="2"/>
  <c r="FL183" i="2" s="1"/>
  <c r="GN183" i="2"/>
  <c r="BR185" i="2"/>
  <c r="ID185" i="2"/>
  <c r="EJ185" i="2"/>
  <c r="GN185" i="2"/>
  <c r="AB187" i="2"/>
  <c r="Z187" i="2"/>
  <c r="BD187" i="2"/>
  <c r="DH187" i="2"/>
  <c r="FZ187" i="2"/>
  <c r="BR187" i="2"/>
  <c r="ID187" i="2"/>
  <c r="AB189" i="2"/>
  <c r="Z189" i="2"/>
  <c r="BD189" i="2"/>
  <c r="DH189" i="2"/>
  <c r="N189" i="2"/>
  <c r="CT189" i="2"/>
  <c r="EX189" i="2"/>
  <c r="GN189" i="2"/>
  <c r="ID189" i="2"/>
  <c r="FZ146" i="2"/>
  <c r="CT146" i="2"/>
  <c r="ID146" i="2"/>
  <c r="AB115" i="2"/>
  <c r="Z115" i="2"/>
  <c r="AF115" i="2" s="1"/>
  <c r="F117" i="3" s="1"/>
  <c r="BD115" i="2"/>
  <c r="DH115" i="2"/>
  <c r="FZ115" i="2"/>
  <c r="BR115" i="2"/>
  <c r="ID115" i="2"/>
  <c r="EJ117" i="2"/>
  <c r="GN117" i="2"/>
  <c r="N117" i="2"/>
  <c r="V117" i="8" s="1"/>
  <c r="CT117" i="2"/>
  <c r="EX117" i="2"/>
  <c r="HP117" i="2"/>
  <c r="N119" i="2"/>
  <c r="CT119" i="2"/>
  <c r="EX119" i="2"/>
  <c r="HP119" i="2"/>
  <c r="AB119" i="2"/>
  <c r="Z119" i="2"/>
  <c r="BD119" i="2"/>
  <c r="DH119" i="2"/>
  <c r="FZ119" i="2"/>
  <c r="BR121" i="2"/>
  <c r="ID121" i="2"/>
  <c r="EJ121" i="2"/>
  <c r="GN121" i="2"/>
  <c r="N123" i="2"/>
  <c r="CT123" i="2"/>
  <c r="EX123" i="2"/>
  <c r="HP123" i="2"/>
  <c r="AB123" i="2"/>
  <c r="Z123" i="2"/>
  <c r="BD123" i="2"/>
  <c r="DH123" i="2"/>
  <c r="FZ123" i="2"/>
  <c r="BR125" i="2"/>
  <c r="ID125" i="2"/>
  <c r="EJ125" i="2"/>
  <c r="GN125" i="2"/>
  <c r="N127" i="2"/>
  <c r="CT127" i="2"/>
  <c r="EX127" i="2"/>
  <c r="HP127" i="2"/>
  <c r="AB127" i="2"/>
  <c r="Z127" i="2"/>
  <c r="BD127" i="2"/>
  <c r="DH127" i="2"/>
  <c r="FZ127" i="2"/>
  <c r="BR129" i="2"/>
  <c r="ID129" i="2"/>
  <c r="EJ129" i="2"/>
  <c r="GN129" i="2"/>
  <c r="N131" i="2"/>
  <c r="CT131" i="2"/>
  <c r="EX131" i="2"/>
  <c r="HP131" i="2"/>
  <c r="AB131" i="2"/>
  <c r="Z131" i="2"/>
  <c r="BD131" i="2"/>
  <c r="DH131" i="2"/>
  <c r="FZ131" i="2"/>
  <c r="BR133" i="2"/>
  <c r="ID133" i="2"/>
  <c r="EJ133" i="2"/>
  <c r="GN133" i="2"/>
  <c r="N135" i="2"/>
  <c r="CT135" i="2"/>
  <c r="EX135" i="2"/>
  <c r="HP135" i="2"/>
  <c r="AB135" i="2"/>
  <c r="Z135" i="2"/>
  <c r="BD135" i="2"/>
  <c r="DH135" i="2"/>
  <c r="FZ135" i="2"/>
  <c r="BR137" i="2"/>
  <c r="ID137" i="2"/>
  <c r="EJ137" i="2"/>
  <c r="GN137" i="2"/>
  <c r="BR139" i="2"/>
  <c r="N139" i="2"/>
  <c r="CT139" i="2"/>
  <c r="HP139" i="2"/>
  <c r="AB139" i="2"/>
  <c r="Z139" i="2"/>
  <c r="BD139" i="2"/>
  <c r="DH139" i="2"/>
  <c r="FZ139" i="2"/>
  <c r="BR141" i="2"/>
  <c r="ID141" i="2"/>
  <c r="EJ141" i="2"/>
  <c r="GN141" i="2"/>
  <c r="N143" i="2"/>
  <c r="CT143" i="2"/>
  <c r="EX143" i="2"/>
  <c r="HP143" i="2"/>
  <c r="AB143" i="2"/>
  <c r="Z143" i="2"/>
  <c r="BD143" i="2"/>
  <c r="DH143" i="2"/>
  <c r="FZ143" i="2"/>
  <c r="BD83" i="2"/>
  <c r="DH83" i="2"/>
  <c r="FZ83" i="2"/>
  <c r="BR83" i="2"/>
  <c r="ID83" i="2"/>
  <c r="AB85" i="2"/>
  <c r="O85" i="8" s="1"/>
  <c r="Z85" i="2"/>
  <c r="N85" i="8" s="1"/>
  <c r="BD85" i="2"/>
  <c r="DH85" i="2"/>
  <c r="FZ85" i="2"/>
  <c r="BR85" i="2"/>
  <c r="ID85" i="2"/>
  <c r="N87" i="2"/>
  <c r="H87" i="8" s="1"/>
  <c r="CT87" i="2"/>
  <c r="EX87" i="2"/>
  <c r="HP87" i="2"/>
  <c r="AB87" i="2"/>
  <c r="O87" i="8" s="1"/>
  <c r="Z87" i="2"/>
  <c r="N87" i="8" s="1"/>
  <c r="BD87" i="2"/>
  <c r="DH87" i="2"/>
  <c r="FZ87" i="2"/>
  <c r="BR89" i="2"/>
  <c r="ID89" i="2"/>
  <c r="EJ89" i="2"/>
  <c r="GN89" i="2"/>
  <c r="N91" i="2"/>
  <c r="H91" i="8" s="1"/>
  <c r="CT91" i="2"/>
  <c r="EX91" i="2"/>
  <c r="HP91" i="2"/>
  <c r="AB91" i="2"/>
  <c r="O91" i="8" s="1"/>
  <c r="Z91" i="2"/>
  <c r="N91" i="8" s="1"/>
  <c r="BD91" i="2"/>
  <c r="DH91" i="2"/>
  <c r="FZ91" i="2"/>
  <c r="BR93" i="2"/>
  <c r="ID93" i="2"/>
  <c r="EJ93" i="2"/>
  <c r="GN93" i="2"/>
  <c r="N95" i="2"/>
  <c r="H95" i="8" s="1"/>
  <c r="CT95" i="2"/>
  <c r="EX95" i="2"/>
  <c r="HP95" i="2"/>
  <c r="AB95" i="2"/>
  <c r="O95" i="8" s="1"/>
  <c r="Z95" i="2"/>
  <c r="N95" i="8" s="1"/>
  <c r="BD95" i="2"/>
  <c r="DH95" i="2"/>
  <c r="FZ95" i="2"/>
  <c r="BR97" i="2"/>
  <c r="ID97" i="2"/>
  <c r="EJ97" i="2"/>
  <c r="GN97" i="2"/>
  <c r="N99" i="2"/>
  <c r="H99" i="8" s="1"/>
  <c r="CT99" i="2"/>
  <c r="EX99" i="2"/>
  <c r="HP99" i="2"/>
  <c r="AB99" i="2"/>
  <c r="O99" i="8" s="1"/>
  <c r="Z99" i="2"/>
  <c r="N99" i="8" s="1"/>
  <c r="BD99" i="2"/>
  <c r="DH99" i="2"/>
  <c r="FZ99" i="2"/>
  <c r="BR101" i="2"/>
  <c r="ID101" i="2"/>
  <c r="EJ101" i="2"/>
  <c r="GN101" i="2"/>
  <c r="N103" i="2"/>
  <c r="H103" i="8" s="1"/>
  <c r="CT103" i="2"/>
  <c r="EX103" i="2"/>
  <c r="HP103" i="2"/>
  <c r="AB103" i="2"/>
  <c r="O103" i="8" s="1"/>
  <c r="Z103" i="2"/>
  <c r="N103" i="8" s="1"/>
  <c r="BD103" i="2"/>
  <c r="DH103" i="2"/>
  <c r="FZ103" i="2"/>
  <c r="BR105" i="2"/>
  <c r="ID105" i="2"/>
  <c r="EJ105" i="2"/>
  <c r="GN105" i="2"/>
  <c r="N107" i="2"/>
  <c r="H107" i="8" s="1"/>
  <c r="CT107" i="2"/>
  <c r="EX107" i="2"/>
  <c r="HP107" i="2"/>
  <c r="AB107" i="2"/>
  <c r="O107" i="8" s="1"/>
  <c r="Z107" i="2"/>
  <c r="N107" i="8" s="1"/>
  <c r="BD107" i="2"/>
  <c r="DH107" i="2"/>
  <c r="FZ107" i="2"/>
  <c r="AB109" i="2"/>
  <c r="O109" i="8" s="1"/>
  <c r="Z109" i="2"/>
  <c r="N109" i="8" s="1"/>
  <c r="EJ109" i="2"/>
  <c r="GN109" i="2"/>
  <c r="N109" i="2"/>
  <c r="H109" i="8" s="1"/>
  <c r="V109" i="8" s="1"/>
  <c r="CT109" i="2"/>
  <c r="EX109" i="2"/>
  <c r="HP109" i="2"/>
  <c r="AB111" i="2"/>
  <c r="O111" i="8" s="1"/>
  <c r="Z111" i="2"/>
  <c r="N111" i="8" s="1"/>
  <c r="BD111" i="2"/>
  <c r="DH111" i="2"/>
  <c r="FZ111" i="2"/>
  <c r="BR111" i="2"/>
  <c r="ID111" i="2"/>
  <c r="N52" i="2"/>
  <c r="H52" i="8" s="1"/>
  <c r="CT52" i="2"/>
  <c r="EX52" i="2"/>
  <c r="HP52" i="2"/>
  <c r="AB52" i="2"/>
  <c r="O52" i="8" s="1"/>
  <c r="Z52" i="2"/>
  <c r="N52" i="8" s="1"/>
  <c r="BD52" i="2"/>
  <c r="DH52" i="2"/>
  <c r="FZ52" i="2"/>
  <c r="BR54" i="2"/>
  <c r="ID54" i="2"/>
  <c r="EJ54" i="2"/>
  <c r="GN54" i="2"/>
  <c r="N56" i="2"/>
  <c r="H56" i="8" s="1"/>
  <c r="BR56" i="2"/>
  <c r="ID56" i="2"/>
  <c r="EJ56" i="2"/>
  <c r="GN56" i="2"/>
  <c r="N58" i="2"/>
  <c r="H58" i="8" s="1"/>
  <c r="BR58" i="2"/>
  <c r="ID58" i="2"/>
  <c r="AB58" i="2"/>
  <c r="O58" i="8" s="1"/>
  <c r="Z58" i="2"/>
  <c r="N58" i="8" s="1"/>
  <c r="BD58" i="2"/>
  <c r="DH58" i="2"/>
  <c r="FZ58" i="2"/>
  <c r="BR60" i="2"/>
  <c r="ID60" i="2"/>
  <c r="EJ60" i="2"/>
  <c r="GN60" i="2"/>
  <c r="N62" i="2"/>
  <c r="H62" i="8" s="1"/>
  <c r="CT62" i="2"/>
  <c r="EX62" i="2"/>
  <c r="HP62" i="2"/>
  <c r="AB62" i="2"/>
  <c r="O62" i="8" s="1"/>
  <c r="Z62" i="2"/>
  <c r="N62" i="8" s="1"/>
  <c r="BD62" i="2"/>
  <c r="DH62" i="2"/>
  <c r="FZ62" i="2"/>
  <c r="BR64" i="2"/>
  <c r="ID64" i="2"/>
  <c r="EJ64" i="2"/>
  <c r="GN64" i="2"/>
  <c r="N66" i="2"/>
  <c r="H66" i="8" s="1"/>
  <c r="CT66" i="2"/>
  <c r="EX66" i="2"/>
  <c r="HP66" i="2"/>
  <c r="AB66" i="2"/>
  <c r="O66" i="8" s="1"/>
  <c r="Z66" i="2"/>
  <c r="N66" i="8" s="1"/>
  <c r="BD66" i="2"/>
  <c r="DH66" i="2"/>
  <c r="FZ66" i="2"/>
  <c r="BR68" i="2"/>
  <c r="ID68" i="2"/>
  <c r="EJ68" i="2"/>
  <c r="GN68" i="2"/>
  <c r="N70" i="2"/>
  <c r="H70" i="8" s="1"/>
  <c r="CT70" i="2"/>
  <c r="EX70" i="2"/>
  <c r="HP70" i="2"/>
  <c r="AB70" i="2"/>
  <c r="O70" i="8" s="1"/>
  <c r="Z70" i="2"/>
  <c r="N70" i="8" s="1"/>
  <c r="BD70" i="2"/>
  <c r="DH70" i="2"/>
  <c r="FZ70" i="2"/>
  <c r="CT72" i="2"/>
  <c r="EX72" i="2"/>
  <c r="HP72" i="2"/>
  <c r="EJ72" i="2"/>
  <c r="GN72" i="2"/>
  <c r="N74" i="2"/>
  <c r="H74" i="8" s="1"/>
  <c r="CT74" i="2"/>
  <c r="EX74" i="2"/>
  <c r="HP74" i="2"/>
  <c r="AB74" i="2"/>
  <c r="O74" i="8" s="1"/>
  <c r="Z74" i="2"/>
  <c r="N74" i="8" s="1"/>
  <c r="BD74" i="2"/>
  <c r="DH74" i="2"/>
  <c r="FZ74" i="2"/>
  <c r="BR76" i="2"/>
  <c r="ID76" i="2"/>
  <c r="EJ76" i="2"/>
  <c r="GN76" i="2"/>
  <c r="AB78" i="2"/>
  <c r="O78" i="8" s="1"/>
  <c r="Z78" i="2"/>
  <c r="N78" i="8" s="1"/>
  <c r="BD78" i="2"/>
  <c r="DH78" i="2"/>
  <c r="FZ78" i="2"/>
  <c r="BR78" i="2"/>
  <c r="ID78" i="2"/>
  <c r="AB50" i="2"/>
  <c r="O50" i="8" s="1"/>
  <c r="Z50" i="2"/>
  <c r="N50" i="8" s="1"/>
  <c r="BD50" i="2"/>
  <c r="DH50" i="2"/>
  <c r="FZ50" i="2"/>
  <c r="CT50" i="2"/>
  <c r="EX50" i="2"/>
  <c r="HP50" i="2"/>
  <c r="BD17" i="2"/>
  <c r="FZ17" i="2"/>
  <c r="EJ17" i="2"/>
  <c r="CT17" i="2"/>
  <c r="EX17" i="2"/>
  <c r="HP17" i="2"/>
  <c r="N10" i="2"/>
  <c r="ID10" i="2"/>
  <c r="AB10" i="2"/>
  <c r="O10" i="8" s="1"/>
  <c r="Z10" i="2"/>
  <c r="N10" i="8" s="1"/>
  <c r="BD10" i="2"/>
  <c r="EJ10" i="2"/>
  <c r="GN10" i="2"/>
  <c r="AR189" i="2"/>
  <c r="IT169" i="2"/>
  <c r="HD169" i="2"/>
  <c r="AR171" i="2"/>
  <c r="IT173" i="2"/>
  <c r="AR175" i="2"/>
  <c r="HD177" i="2"/>
  <c r="AR179" i="2"/>
  <c r="IT181" i="2"/>
  <c r="AR172" i="2"/>
  <c r="HD176" i="2"/>
  <c r="HD180" i="2"/>
  <c r="AB146" i="2"/>
  <c r="O114" i="8" s="1"/>
  <c r="Z146" i="2"/>
  <c r="N114" i="8" s="1"/>
  <c r="DH146" i="2"/>
  <c r="NH83" i="1"/>
  <c r="NL83" i="1"/>
  <c r="CS110" i="2"/>
  <c r="EI11" i="2"/>
  <c r="EN11" i="2" s="1"/>
  <c r="CS114" i="2"/>
  <c r="CS62" i="2"/>
  <c r="CS66" i="2"/>
  <c r="CS70" i="2"/>
  <c r="CS72" i="2"/>
  <c r="CS74" i="2"/>
  <c r="HD181" i="2"/>
  <c r="CS51" i="2"/>
  <c r="M147" i="2"/>
  <c r="G115" i="8" s="1"/>
  <c r="EV147" i="2"/>
  <c r="FB147" i="2" s="1"/>
  <c r="HO147" i="2"/>
  <c r="HT147" i="2" s="1"/>
  <c r="BP149" i="2"/>
  <c r="BV149" i="2" s="1"/>
  <c r="IB149" i="2"/>
  <c r="IH149" i="2" s="1"/>
  <c r="M151" i="2"/>
  <c r="G119" i="8" s="1"/>
  <c r="EV151" i="2"/>
  <c r="FB151" i="2" s="1"/>
  <c r="HO151" i="2"/>
  <c r="HT151" i="2" s="1"/>
  <c r="BP153" i="2"/>
  <c r="BV153" i="2" s="1"/>
  <c r="IB153" i="2"/>
  <c r="IH153" i="2" s="1"/>
  <c r="M155" i="2"/>
  <c r="G123" i="8" s="1"/>
  <c r="IB155" i="2"/>
  <c r="IH155" i="2" s="1"/>
  <c r="EV157" i="2"/>
  <c r="FB157" i="2" s="1"/>
  <c r="HO157" i="2"/>
  <c r="HT157" i="2" s="1"/>
  <c r="BP159" i="2"/>
  <c r="BV159" i="2" s="1"/>
  <c r="IB159" i="2"/>
  <c r="IH159" i="2" s="1"/>
  <c r="EV161" i="2"/>
  <c r="FB161" i="2" s="1"/>
  <c r="HO161" i="2"/>
  <c r="HT161" i="2" s="1"/>
  <c r="EI163" i="2"/>
  <c r="EN163" i="2" s="1"/>
  <c r="GL163" i="2"/>
  <c r="GR163" i="2" s="1"/>
  <c r="BC165" i="2"/>
  <c r="BH165" i="2" s="1"/>
  <c r="DF165" i="2"/>
  <c r="DL165" i="2" s="1"/>
  <c r="FY165" i="2"/>
  <c r="GD165" i="2" s="1"/>
  <c r="EV167" i="2"/>
  <c r="FB167" i="2" s="1"/>
  <c r="HO167" i="2"/>
  <c r="HT167" i="2" s="1"/>
  <c r="IB183" i="2"/>
  <c r="IH183" i="2" s="1"/>
  <c r="IB185" i="2"/>
  <c r="IH185" i="2" s="1"/>
  <c r="CS119" i="2"/>
  <c r="CS123" i="2"/>
  <c r="CS127" i="2"/>
  <c r="CS131" i="2"/>
  <c r="CS135" i="2"/>
  <c r="CS89" i="2"/>
  <c r="CS93" i="2"/>
  <c r="CS97" i="2"/>
  <c r="CS101" i="2"/>
  <c r="CS105" i="2"/>
  <c r="CS54" i="2"/>
  <c r="CS58" i="2"/>
  <c r="CS154" i="2"/>
  <c r="CX154" i="2" s="1"/>
  <c r="CS164" i="2"/>
  <c r="EB172" i="2"/>
  <c r="ED172" i="2"/>
  <c r="EF172" i="2"/>
  <c r="EH172" i="2"/>
  <c r="EC172" i="2"/>
  <c r="EE172" i="2"/>
  <c r="EG172" i="2"/>
  <c r="EI172" i="2"/>
  <c r="EP176" i="2"/>
  <c r="ER176" i="2"/>
  <c r="ET176" i="2"/>
  <c r="EV176" i="2"/>
  <c r="FB176" i="2" s="1"/>
  <c r="EQ176" i="2"/>
  <c r="ES176" i="2"/>
  <c r="EU176" i="2"/>
  <c r="EW176" i="2"/>
  <c r="CM178" i="2"/>
  <c r="CO178" i="2"/>
  <c r="CQ178" i="2"/>
  <c r="CS178" i="2"/>
  <c r="CL178" i="2"/>
  <c r="CN178" i="2"/>
  <c r="CP178" i="2"/>
  <c r="CR178" i="2"/>
  <c r="DA178" i="2"/>
  <c r="DC178" i="2"/>
  <c r="DE178" i="2"/>
  <c r="DG178" i="2"/>
  <c r="CZ178" i="2"/>
  <c r="DB178" i="2"/>
  <c r="DD178" i="2"/>
  <c r="DF178" i="2"/>
  <c r="DL178" i="2" s="1"/>
  <c r="EQ180" i="2"/>
  <c r="ES180" i="2"/>
  <c r="EU180" i="2"/>
  <c r="EW180" i="2"/>
  <c r="EP180" i="2"/>
  <c r="ER180" i="2"/>
  <c r="ET180" i="2"/>
  <c r="EV180" i="2"/>
  <c r="FB180" i="2" s="1"/>
  <c r="EB180" i="2"/>
  <c r="ED180" i="2"/>
  <c r="EF180" i="2"/>
  <c r="EH180" i="2"/>
  <c r="EC180" i="2"/>
  <c r="EE180" i="2"/>
  <c r="FG180" i="2" s="1"/>
  <c r="EG180" i="2"/>
  <c r="EI180" i="2"/>
  <c r="CS182" i="2"/>
  <c r="CX182" i="2" s="1"/>
  <c r="EP182" i="2"/>
  <c r="ER182" i="2"/>
  <c r="ET182" i="2"/>
  <c r="EQ182" i="2"/>
  <c r="EU182" i="2"/>
  <c r="EW182" i="2"/>
  <c r="ES182" i="2"/>
  <c r="EV182" i="2"/>
  <c r="FB182" i="2" s="1"/>
  <c r="EB184" i="2"/>
  <c r="ED184" i="2"/>
  <c r="EF184" i="2"/>
  <c r="EH184" i="2"/>
  <c r="EC184" i="2"/>
  <c r="EE184" i="2"/>
  <c r="EG184" i="2"/>
  <c r="EI184" i="2"/>
  <c r="CS184" i="2"/>
  <c r="EQ184" i="2"/>
  <c r="ES184" i="2"/>
  <c r="EU184" i="2"/>
  <c r="EW184" i="2"/>
  <c r="EP184" i="2"/>
  <c r="ER184" i="2"/>
  <c r="ET184" i="2"/>
  <c r="EV184" i="2"/>
  <c r="FB184" i="2" s="1"/>
  <c r="FL184" i="2"/>
  <c r="EC186" i="2"/>
  <c r="EE186" i="2"/>
  <c r="EG186" i="2"/>
  <c r="EI186" i="2"/>
  <c r="EB186" i="2"/>
  <c r="ED186" i="2"/>
  <c r="EF186" i="2"/>
  <c r="EH186" i="2"/>
  <c r="EQ186" i="2"/>
  <c r="ES186" i="2"/>
  <c r="EU186" i="2"/>
  <c r="EW186" i="2"/>
  <c r="EP186" i="2"/>
  <c r="ER186" i="2"/>
  <c r="ET186" i="2"/>
  <c r="EV186" i="2"/>
  <c r="FB186" i="2" s="1"/>
  <c r="CS126" i="2"/>
  <c r="CS130" i="2"/>
  <c r="CS138" i="2"/>
  <c r="CS142" i="2"/>
  <c r="CS86" i="2"/>
  <c r="CS88" i="2"/>
  <c r="CS92" i="2"/>
  <c r="CS96" i="2"/>
  <c r="CS100" i="2"/>
  <c r="CS104" i="2"/>
  <c r="CS148" i="2"/>
  <c r="CS152" i="2"/>
  <c r="CS156" i="2"/>
  <c r="CS160" i="2"/>
  <c r="CS166" i="2"/>
  <c r="CX166" i="2" s="1"/>
  <c r="CM170" i="2"/>
  <c r="CO170" i="2"/>
  <c r="CQ170" i="2"/>
  <c r="CS170" i="2"/>
  <c r="CL170" i="2"/>
  <c r="CN170" i="2"/>
  <c r="CP170" i="2"/>
  <c r="CR170" i="2"/>
  <c r="EQ170" i="2"/>
  <c r="ES170" i="2"/>
  <c r="EU170" i="2"/>
  <c r="EW170" i="2"/>
  <c r="EP170" i="2"/>
  <c r="ER170" i="2"/>
  <c r="ET170" i="2"/>
  <c r="EV170" i="2"/>
  <c r="FB170" i="2" s="1"/>
  <c r="EC170" i="2"/>
  <c r="EE170" i="2"/>
  <c r="EG170" i="2"/>
  <c r="EI170" i="2"/>
  <c r="EB170" i="2"/>
  <c r="ED170" i="2"/>
  <c r="FF170" i="2" s="1"/>
  <c r="EF170" i="2"/>
  <c r="EH170" i="2"/>
  <c r="CL172" i="2"/>
  <c r="CN172" i="2"/>
  <c r="CP172" i="2"/>
  <c r="CR172" i="2"/>
  <c r="CM172" i="2"/>
  <c r="CO172" i="2"/>
  <c r="CQ172" i="2"/>
  <c r="CS172" i="2"/>
  <c r="EQ172" i="2"/>
  <c r="ES172" i="2"/>
  <c r="EU172" i="2"/>
  <c r="EW172" i="2"/>
  <c r="EP172" i="2"/>
  <c r="ER172" i="2"/>
  <c r="ET172" i="2"/>
  <c r="EV172" i="2"/>
  <c r="FB172" i="2" s="1"/>
  <c r="FL172" i="2"/>
  <c r="DA172" i="2"/>
  <c r="DC172" i="2"/>
  <c r="DE172" i="2"/>
  <c r="DG172" i="2"/>
  <c r="CZ172" i="2"/>
  <c r="DB172" i="2"/>
  <c r="DD172" i="2"/>
  <c r="DF172" i="2"/>
  <c r="DL172" i="2" s="1"/>
  <c r="CL189" i="2"/>
  <c r="CN189" i="2"/>
  <c r="CP189" i="2"/>
  <c r="CR189" i="2"/>
  <c r="CM176" i="2"/>
  <c r="CO176" i="2"/>
  <c r="CQ176" i="2"/>
  <c r="CS176" i="2"/>
  <c r="CM189" i="2"/>
  <c r="CO189" i="2"/>
  <c r="CQ189" i="2"/>
  <c r="CL176" i="2"/>
  <c r="CN176" i="2"/>
  <c r="CP176" i="2"/>
  <c r="CR176" i="2"/>
  <c r="DA176" i="2"/>
  <c r="DC176" i="2"/>
  <c r="DE176" i="2"/>
  <c r="DG176" i="2"/>
  <c r="CZ176" i="2"/>
  <c r="DB176" i="2"/>
  <c r="DD176" i="2"/>
  <c r="DF176" i="2"/>
  <c r="DL176" i="2" s="1"/>
  <c r="EQ178" i="2"/>
  <c r="ES178" i="2"/>
  <c r="EU178" i="2"/>
  <c r="EW178" i="2"/>
  <c r="EP178" i="2"/>
  <c r="ER178" i="2"/>
  <c r="ET178" i="2"/>
  <c r="EV178" i="2"/>
  <c r="FB178" i="2" s="1"/>
  <c r="EB178" i="2"/>
  <c r="ED178" i="2"/>
  <c r="EF178" i="2"/>
  <c r="EH178" i="2"/>
  <c r="EC178" i="2"/>
  <c r="FE178" i="2" s="1"/>
  <c r="EE178" i="2"/>
  <c r="FG178" i="2" s="1"/>
  <c r="EG178" i="2"/>
  <c r="FI178" i="2" s="1"/>
  <c r="EI178" i="2"/>
  <c r="CM180" i="2"/>
  <c r="CO180" i="2"/>
  <c r="CQ180" i="2"/>
  <c r="CS180" i="2"/>
  <c r="CL180" i="2"/>
  <c r="CN180" i="2"/>
  <c r="CP180" i="2"/>
  <c r="CR180" i="2"/>
  <c r="DA180" i="2"/>
  <c r="DC180" i="2"/>
  <c r="DE180" i="2"/>
  <c r="DG180" i="2"/>
  <c r="CZ180" i="2"/>
  <c r="DB180" i="2"/>
  <c r="DD180" i="2"/>
  <c r="DF180" i="2"/>
  <c r="DL180" i="2" s="1"/>
  <c r="EB182" i="2"/>
  <c r="ED182" i="2"/>
  <c r="EF182" i="2"/>
  <c r="EH182" i="2"/>
  <c r="EC182" i="2"/>
  <c r="EE182" i="2"/>
  <c r="FG182" i="2" s="1"/>
  <c r="EI182" i="2"/>
  <c r="EG182" i="2"/>
  <c r="FI182" i="2" s="1"/>
  <c r="DA184" i="2"/>
  <c r="DC184" i="2"/>
  <c r="DE184" i="2"/>
  <c r="DG184" i="2"/>
  <c r="CZ184" i="2"/>
  <c r="DB184" i="2"/>
  <c r="DD184" i="2"/>
  <c r="DF184" i="2"/>
  <c r="DL184" i="2" s="1"/>
  <c r="CZ186" i="2"/>
  <c r="DB186" i="2"/>
  <c r="DD186" i="2"/>
  <c r="DF186" i="2"/>
  <c r="DL186" i="2" s="1"/>
  <c r="DA186" i="2"/>
  <c r="DC186" i="2"/>
  <c r="DE186" i="2"/>
  <c r="DG186" i="2"/>
  <c r="CS188" i="2"/>
  <c r="EP188" i="2"/>
  <c r="ER188" i="2"/>
  <c r="ET188" i="2"/>
  <c r="EV188" i="2"/>
  <c r="EQ188" i="2"/>
  <c r="ES188" i="2"/>
  <c r="EU188" i="2"/>
  <c r="EW188" i="2"/>
  <c r="EC188" i="2"/>
  <c r="FE188" i="2" s="1"/>
  <c r="EE188" i="2"/>
  <c r="EG188" i="2"/>
  <c r="FI188" i="2" s="1"/>
  <c r="EI188" i="2"/>
  <c r="EN188" i="2" s="1"/>
  <c r="EB188" i="2"/>
  <c r="ED188" i="2"/>
  <c r="EF188" i="2"/>
  <c r="FH188" i="2" s="1"/>
  <c r="EH188" i="2"/>
  <c r="FK188" i="2" s="1"/>
  <c r="FL188" i="2"/>
  <c r="CS190" i="2"/>
  <c r="CX190" i="2" s="1"/>
  <c r="I178" i="3" s="1"/>
  <c r="CS118" i="2"/>
  <c r="CS120" i="2"/>
  <c r="CS124" i="2"/>
  <c r="CS128" i="2"/>
  <c r="CS132" i="2"/>
  <c r="CX132" i="2" s="1"/>
  <c r="CS136" i="2"/>
  <c r="CX136" i="2" s="1"/>
  <c r="CS140" i="2"/>
  <c r="CS90" i="2"/>
  <c r="CS94" i="2"/>
  <c r="CS98" i="2"/>
  <c r="CS102" i="2"/>
  <c r="CS106" i="2"/>
  <c r="CX106" i="2" s="1"/>
  <c r="CS108" i="2"/>
  <c r="CX108" i="2" s="1"/>
  <c r="CS82" i="2"/>
  <c r="CX82" i="2" s="1"/>
  <c r="CS53" i="2"/>
  <c r="CS57" i="2"/>
  <c r="CS61" i="2"/>
  <c r="CX61" i="2" s="1"/>
  <c r="CS65" i="2"/>
  <c r="CS69" i="2"/>
  <c r="CS73" i="2"/>
  <c r="CS77" i="2"/>
  <c r="CS79" i="2"/>
  <c r="CX79" i="2" s="1"/>
  <c r="CS19" i="2"/>
  <c r="CS21" i="2"/>
  <c r="CS23" i="2"/>
  <c r="CS25" i="2"/>
  <c r="CS27" i="2"/>
  <c r="CS29" i="2"/>
  <c r="CS31" i="2"/>
  <c r="CX31" i="2" s="1"/>
  <c r="CS33" i="2"/>
  <c r="CS35" i="2"/>
  <c r="CS37" i="2"/>
  <c r="CS39" i="2"/>
  <c r="CS41" i="2"/>
  <c r="CS43" i="2"/>
  <c r="CS44" i="2"/>
  <c r="CS12" i="2"/>
  <c r="CX12" i="2" s="1"/>
  <c r="EV12" i="2"/>
  <c r="FB12" i="2" s="1"/>
  <c r="HO12" i="2"/>
  <c r="HT12" i="2" s="1"/>
  <c r="L11" i="1"/>
  <c r="CN11" i="1"/>
  <c r="EV11" i="1"/>
  <c r="GB11" i="1"/>
  <c r="HX11" i="1"/>
  <c r="IB11" i="1"/>
  <c r="EI13" i="2"/>
  <c r="EN13" i="2" s="1"/>
  <c r="GL13" i="2"/>
  <c r="GR13" i="2" s="1"/>
  <c r="CS149" i="2"/>
  <c r="CS153" i="2"/>
  <c r="CS155" i="2"/>
  <c r="CS159" i="2"/>
  <c r="CS163" i="2"/>
  <c r="CL169" i="2"/>
  <c r="CN169" i="2"/>
  <c r="CP169" i="2"/>
  <c r="CR169" i="2"/>
  <c r="CM169" i="2"/>
  <c r="CO169" i="2"/>
  <c r="CQ169" i="2"/>
  <c r="CS169" i="2"/>
  <c r="EQ169" i="2"/>
  <c r="ES169" i="2"/>
  <c r="EU169" i="2"/>
  <c r="EW169" i="2"/>
  <c r="EP169" i="2"/>
  <c r="ER169" i="2"/>
  <c r="ET169" i="2"/>
  <c r="EV169" i="2"/>
  <c r="FB169" i="2" s="1"/>
  <c r="EC169" i="2"/>
  <c r="EE169" i="2"/>
  <c r="EG169" i="2"/>
  <c r="EI169" i="2"/>
  <c r="EB169" i="2"/>
  <c r="ED169" i="2"/>
  <c r="EF169" i="2"/>
  <c r="EH169" i="2"/>
  <c r="FK169" i="2" s="1"/>
  <c r="EC175" i="2"/>
  <c r="EE175" i="2"/>
  <c r="EG175" i="2"/>
  <c r="EI175" i="2"/>
  <c r="EB175" i="2"/>
  <c r="ED175" i="2"/>
  <c r="EF175" i="2"/>
  <c r="EH175" i="2"/>
  <c r="DA179" i="2"/>
  <c r="DC179" i="2"/>
  <c r="DE179" i="2"/>
  <c r="DG179" i="2"/>
  <c r="CZ179" i="2"/>
  <c r="DB179" i="2"/>
  <c r="DD179" i="2"/>
  <c r="DF179" i="2"/>
  <c r="DL179" i="2" s="1"/>
  <c r="EB179" i="2"/>
  <c r="ED179" i="2"/>
  <c r="EF179" i="2"/>
  <c r="EH179" i="2"/>
  <c r="EC179" i="2"/>
  <c r="EE179" i="2"/>
  <c r="EG179" i="2"/>
  <c r="EI179" i="2"/>
  <c r="CZ181" i="2"/>
  <c r="DB181" i="2"/>
  <c r="DD181" i="2"/>
  <c r="DF181" i="2"/>
  <c r="DL181" i="2" s="1"/>
  <c r="DA181" i="2"/>
  <c r="DC181" i="2"/>
  <c r="DE181" i="2"/>
  <c r="DG181" i="2"/>
  <c r="CM181" i="2"/>
  <c r="DO181" i="2" s="1"/>
  <c r="CO181" i="2"/>
  <c r="DQ181" i="2" s="1"/>
  <c r="CQ181" i="2"/>
  <c r="DS181" i="2" s="1"/>
  <c r="CS181" i="2"/>
  <c r="CL181" i="2"/>
  <c r="CN181" i="2"/>
  <c r="CP181" i="2"/>
  <c r="CR181" i="2"/>
  <c r="DU181" i="2" s="1"/>
  <c r="CS183" i="2"/>
  <c r="EQ183" i="2"/>
  <c r="ES183" i="2"/>
  <c r="EU183" i="2"/>
  <c r="EW183" i="2"/>
  <c r="EP183" i="2"/>
  <c r="ER183" i="2"/>
  <c r="ET183" i="2"/>
  <c r="EV183" i="2"/>
  <c r="FB183" i="2" s="1"/>
  <c r="CZ183" i="2"/>
  <c r="DB183" i="2"/>
  <c r="DD183" i="2"/>
  <c r="DF183" i="2"/>
  <c r="DL183" i="2" s="1"/>
  <c r="DA183" i="2"/>
  <c r="DC183" i="2"/>
  <c r="DE183" i="2"/>
  <c r="DG183" i="2"/>
  <c r="CS185" i="2"/>
  <c r="EP185" i="2"/>
  <c r="ER185" i="2"/>
  <c r="ET185" i="2"/>
  <c r="EV185" i="2"/>
  <c r="FB185" i="2" s="1"/>
  <c r="EQ185" i="2"/>
  <c r="ES185" i="2"/>
  <c r="EU185" i="2"/>
  <c r="EW185" i="2"/>
  <c r="DA185" i="2"/>
  <c r="DC185" i="2"/>
  <c r="DE185" i="2"/>
  <c r="DG185" i="2"/>
  <c r="CZ185" i="2"/>
  <c r="DB185" i="2"/>
  <c r="DD185" i="2"/>
  <c r="DF185" i="2"/>
  <c r="DL185" i="2" s="1"/>
  <c r="EC187" i="2"/>
  <c r="EE187" i="2"/>
  <c r="EG187" i="2"/>
  <c r="EI187" i="2"/>
  <c r="EB187" i="2"/>
  <c r="ED187" i="2"/>
  <c r="EF187" i="2"/>
  <c r="EH187" i="2"/>
  <c r="CS187" i="2"/>
  <c r="EP187" i="2"/>
  <c r="ER187" i="2"/>
  <c r="ET187" i="2"/>
  <c r="EV187" i="2"/>
  <c r="FB187" i="2" s="1"/>
  <c r="EQ187" i="2"/>
  <c r="ES187" i="2"/>
  <c r="EU187" i="2"/>
  <c r="EW187" i="2"/>
  <c r="BC146" i="2"/>
  <c r="BH146" i="2" s="1"/>
  <c r="EI146" i="2"/>
  <c r="EN146" i="2" s="1"/>
  <c r="GL146" i="2"/>
  <c r="GR146" i="2" s="1"/>
  <c r="EI115" i="2"/>
  <c r="EN115" i="2" s="1"/>
  <c r="GL115" i="2"/>
  <c r="GR115" i="2" s="1"/>
  <c r="AF117" i="2"/>
  <c r="F119" i="3" s="1"/>
  <c r="BC117" i="2"/>
  <c r="BH117" i="2" s="1"/>
  <c r="DF117" i="2"/>
  <c r="DL117" i="2" s="1"/>
  <c r="FY117" i="2"/>
  <c r="GD117" i="2" s="1"/>
  <c r="BP119" i="2"/>
  <c r="BV119" i="2" s="1"/>
  <c r="IB119" i="2"/>
  <c r="IH119" i="2" s="1"/>
  <c r="CS121" i="2"/>
  <c r="CX121" i="2" s="1"/>
  <c r="EV121" i="2"/>
  <c r="FB121" i="2" s="1"/>
  <c r="HO121" i="2"/>
  <c r="HT121" i="2" s="1"/>
  <c r="BP123" i="2"/>
  <c r="BV123" i="2" s="1"/>
  <c r="IB123" i="2"/>
  <c r="IH123" i="2" s="1"/>
  <c r="CS125" i="2"/>
  <c r="CX125" i="2" s="1"/>
  <c r="EV125" i="2"/>
  <c r="FB125" i="2" s="1"/>
  <c r="HO125" i="2"/>
  <c r="HT125" i="2" s="1"/>
  <c r="BP127" i="2"/>
  <c r="BV127" i="2" s="1"/>
  <c r="IB127" i="2"/>
  <c r="IH127" i="2" s="1"/>
  <c r="CS129" i="2"/>
  <c r="CX129" i="2" s="1"/>
  <c r="EV129" i="2"/>
  <c r="FB129" i="2" s="1"/>
  <c r="HO129" i="2"/>
  <c r="HT129" i="2" s="1"/>
  <c r="BP131" i="2"/>
  <c r="BV131" i="2" s="1"/>
  <c r="IB131" i="2"/>
  <c r="IH131" i="2" s="1"/>
  <c r="CS133" i="2"/>
  <c r="CX133" i="2" s="1"/>
  <c r="EV133" i="2"/>
  <c r="FB133" i="2" s="1"/>
  <c r="HO133" i="2"/>
  <c r="HT133" i="2" s="1"/>
  <c r="BP135" i="2"/>
  <c r="BV135" i="2" s="1"/>
  <c r="IB135" i="2"/>
  <c r="IH135" i="2" s="1"/>
  <c r="CS137" i="2"/>
  <c r="CX137" i="2" s="1"/>
  <c r="EV137" i="2"/>
  <c r="FB137" i="2" s="1"/>
  <c r="HO137" i="2"/>
  <c r="HT137" i="2" s="1"/>
  <c r="IB139" i="2"/>
  <c r="IH139" i="2" s="1"/>
  <c r="CS141" i="2"/>
  <c r="CX141" i="2" s="1"/>
  <c r="EV141" i="2"/>
  <c r="FB141" i="2" s="1"/>
  <c r="HO141" i="2"/>
  <c r="HT141" i="2" s="1"/>
  <c r="BP143" i="2"/>
  <c r="BV143" i="2" s="1"/>
  <c r="IB143" i="2"/>
  <c r="IH143" i="2" s="1"/>
  <c r="AF83" i="2"/>
  <c r="F85" i="3" s="1"/>
  <c r="BC83" i="2"/>
  <c r="BH83" i="2" s="1"/>
  <c r="DF83" i="2"/>
  <c r="DL83" i="2" s="1"/>
  <c r="FY83" i="2"/>
  <c r="GD83" i="2" s="1"/>
  <c r="AF85" i="2"/>
  <c r="F87" i="3" s="1"/>
  <c r="BC85" i="2"/>
  <c r="BH85" i="2" s="1"/>
  <c r="DF85" i="2"/>
  <c r="DL85" i="2" s="1"/>
  <c r="FY85" i="2"/>
  <c r="GD85" i="2" s="1"/>
  <c r="CS87" i="2"/>
  <c r="CX87" i="2" s="1"/>
  <c r="EV87" i="2"/>
  <c r="FB87" i="2" s="1"/>
  <c r="HO87" i="2"/>
  <c r="HT87" i="2" s="1"/>
  <c r="BP89" i="2"/>
  <c r="BV89" i="2" s="1"/>
  <c r="IB89" i="2"/>
  <c r="IH89" i="2" s="1"/>
  <c r="CS91" i="2"/>
  <c r="CX91" i="2" s="1"/>
  <c r="EV91" i="2"/>
  <c r="FB91" i="2" s="1"/>
  <c r="HO91" i="2"/>
  <c r="HT91" i="2" s="1"/>
  <c r="BP93" i="2"/>
  <c r="BV93" i="2" s="1"/>
  <c r="IB93" i="2"/>
  <c r="IH93" i="2" s="1"/>
  <c r="CS95" i="2"/>
  <c r="CX95" i="2" s="1"/>
  <c r="EV95" i="2"/>
  <c r="FB95" i="2" s="1"/>
  <c r="HO95" i="2"/>
  <c r="HT95" i="2" s="1"/>
  <c r="BP97" i="2"/>
  <c r="BV97" i="2" s="1"/>
  <c r="IB97" i="2"/>
  <c r="IH97" i="2" s="1"/>
  <c r="CS99" i="2"/>
  <c r="CX99" i="2" s="1"/>
  <c r="EV99" i="2"/>
  <c r="FB99" i="2" s="1"/>
  <c r="HO99" i="2"/>
  <c r="HT99" i="2" s="1"/>
  <c r="BP101" i="2"/>
  <c r="BV101" i="2" s="1"/>
  <c r="IB101" i="2"/>
  <c r="IH101" i="2" s="1"/>
  <c r="CS103" i="2"/>
  <c r="CX103" i="2" s="1"/>
  <c r="EV103" i="2"/>
  <c r="FB103" i="2" s="1"/>
  <c r="HO103" i="2"/>
  <c r="HT103" i="2" s="1"/>
  <c r="BP105" i="2"/>
  <c r="BV105" i="2" s="1"/>
  <c r="IB105" i="2"/>
  <c r="IH105" i="2" s="1"/>
  <c r="CS107" i="2"/>
  <c r="CX107" i="2" s="1"/>
  <c r="EV107" i="2"/>
  <c r="FB107" i="2" s="1"/>
  <c r="HO107" i="2"/>
  <c r="HT107" i="2" s="1"/>
  <c r="EI109" i="2"/>
  <c r="EN109" i="2" s="1"/>
  <c r="GL109" i="2"/>
  <c r="GR109" i="2" s="1"/>
  <c r="CS109" i="2"/>
  <c r="CS52" i="2"/>
  <c r="CX52" i="2" s="1"/>
  <c r="EV52" i="2"/>
  <c r="FB52" i="2" s="1"/>
  <c r="HO52" i="2"/>
  <c r="HT52" i="2" s="1"/>
  <c r="BP54" i="2"/>
  <c r="BV54" i="2" s="1"/>
  <c r="IB54" i="2"/>
  <c r="IH54" i="2" s="1"/>
  <c r="CS56" i="2"/>
  <c r="CX56" i="2" s="1"/>
  <c r="EV56" i="2"/>
  <c r="FB56" i="2" s="1"/>
  <c r="HO56" i="2"/>
  <c r="HT56" i="2" s="1"/>
  <c r="BP58" i="2"/>
  <c r="BV58" i="2" s="1"/>
  <c r="IB58" i="2"/>
  <c r="IH58" i="2" s="1"/>
  <c r="CS60" i="2"/>
  <c r="CX60" i="2" s="1"/>
  <c r="EV60" i="2"/>
  <c r="FB60" i="2" s="1"/>
  <c r="HO60" i="2"/>
  <c r="HT60" i="2" s="1"/>
  <c r="BP62" i="2"/>
  <c r="BV62" i="2" s="1"/>
  <c r="IB62" i="2"/>
  <c r="IH62" i="2" s="1"/>
  <c r="CS64" i="2"/>
  <c r="CX64" i="2" s="1"/>
  <c r="EV64" i="2"/>
  <c r="FB64" i="2" s="1"/>
  <c r="HO64" i="2"/>
  <c r="HT64" i="2" s="1"/>
  <c r="BP66" i="2"/>
  <c r="BV66" i="2" s="1"/>
  <c r="IB66" i="2"/>
  <c r="IH66" i="2" s="1"/>
  <c r="CS68" i="2"/>
  <c r="CX68" i="2" s="1"/>
  <c r="EV68" i="2"/>
  <c r="FB68" i="2" s="1"/>
  <c r="HO68" i="2"/>
  <c r="HT68" i="2" s="1"/>
  <c r="BP70" i="2"/>
  <c r="BV70" i="2" s="1"/>
  <c r="IB70" i="2"/>
  <c r="IH70" i="2" s="1"/>
  <c r="BP72" i="2"/>
  <c r="BV72" i="2" s="1"/>
  <c r="IB72" i="2"/>
  <c r="IH72" i="2" s="1"/>
  <c r="BP74" i="2"/>
  <c r="BV74" i="2" s="1"/>
  <c r="IB74" i="2"/>
  <c r="IH74" i="2" s="1"/>
  <c r="CS76" i="2"/>
  <c r="CX76" i="2" s="1"/>
  <c r="EV76" i="2"/>
  <c r="FB76" i="2" s="1"/>
  <c r="HO76" i="2"/>
  <c r="HT76" i="2" s="1"/>
  <c r="EI78" i="2"/>
  <c r="EN78" i="2" s="1"/>
  <c r="GL78" i="2"/>
  <c r="GR78" i="2" s="1"/>
  <c r="CS78" i="2"/>
  <c r="BC50" i="2"/>
  <c r="BH50" i="2" s="1"/>
  <c r="DF50" i="2"/>
  <c r="DL50" i="2" s="1"/>
  <c r="FY50" i="2"/>
  <c r="GD50" i="2" s="1"/>
  <c r="AF17" i="2"/>
  <c r="F19" i="3" s="1"/>
  <c r="CS17" i="2"/>
  <c r="DF17" i="2"/>
  <c r="DL17" i="2" s="1"/>
  <c r="CS158" i="2"/>
  <c r="CX158" i="2" s="1"/>
  <c r="CS162" i="2"/>
  <c r="CX162" i="2" s="1"/>
  <c r="DA170" i="2"/>
  <c r="DC170" i="2"/>
  <c r="DE170" i="2"/>
  <c r="DG170" i="2"/>
  <c r="CZ170" i="2"/>
  <c r="DB170" i="2"/>
  <c r="DD170" i="2"/>
  <c r="DF170" i="2"/>
  <c r="DL170" i="2" s="1"/>
  <c r="EB176" i="2"/>
  <c r="ED176" i="2"/>
  <c r="EF176" i="2"/>
  <c r="EH176" i="2"/>
  <c r="FK176" i="2" s="1"/>
  <c r="FL176" i="2"/>
  <c r="EC176" i="2"/>
  <c r="EE176" i="2"/>
  <c r="EG176" i="2"/>
  <c r="EI176" i="2"/>
  <c r="DA182" i="2"/>
  <c r="DC182" i="2"/>
  <c r="DE182" i="2"/>
  <c r="DG182" i="2"/>
  <c r="CZ182" i="2"/>
  <c r="DB182" i="2"/>
  <c r="DD182" i="2"/>
  <c r="DF182" i="2"/>
  <c r="DL182" i="2" s="1"/>
  <c r="CS186" i="2"/>
  <c r="CX186" i="2" s="1"/>
  <c r="CZ188" i="2"/>
  <c r="DB188" i="2"/>
  <c r="DD188" i="2"/>
  <c r="DF188" i="2"/>
  <c r="DL188" i="2" s="1"/>
  <c r="DA188" i="2"/>
  <c r="DC188" i="2"/>
  <c r="DE188" i="2"/>
  <c r="DG188" i="2"/>
  <c r="CS122" i="2"/>
  <c r="CX122" i="2" s="1"/>
  <c r="CS134" i="2"/>
  <c r="CX134" i="2" s="1"/>
  <c r="CS55" i="2"/>
  <c r="CX55" i="2" s="1"/>
  <c r="CS59" i="2"/>
  <c r="CS63" i="2"/>
  <c r="CX63" i="2" s="1"/>
  <c r="CS67" i="2"/>
  <c r="CS71" i="2"/>
  <c r="CX71" i="2" s="1"/>
  <c r="CS75" i="2"/>
  <c r="CX75" i="2" s="1"/>
  <c r="CS18" i="2"/>
  <c r="CX18" i="2" s="1"/>
  <c r="CS20" i="2"/>
  <c r="CS22" i="2"/>
  <c r="CX22" i="2" s="1"/>
  <c r="CS24" i="2"/>
  <c r="CS26" i="2"/>
  <c r="CS28" i="2"/>
  <c r="CS30" i="2"/>
  <c r="CS32" i="2"/>
  <c r="CS34" i="2"/>
  <c r="CS36" i="2"/>
  <c r="CS38" i="2"/>
  <c r="CS40" i="2"/>
  <c r="CS42" i="2"/>
  <c r="CS45" i="2"/>
  <c r="CS46" i="2"/>
  <c r="CX46" i="2" s="1"/>
  <c r="CS11" i="2"/>
  <c r="CS13" i="2"/>
  <c r="CS147" i="2"/>
  <c r="CX147" i="2" s="1"/>
  <c r="CS151" i="2"/>
  <c r="CX151" i="2" s="1"/>
  <c r="CS157" i="2"/>
  <c r="CX157" i="2" s="1"/>
  <c r="CS161" i="2"/>
  <c r="CX161" i="2" s="1"/>
  <c r="CS165" i="2"/>
  <c r="CX165" i="2" s="1"/>
  <c r="CS167" i="2"/>
  <c r="CX167" i="2" s="1"/>
  <c r="CZ169" i="2"/>
  <c r="DB169" i="2"/>
  <c r="DD169" i="2"/>
  <c r="DF169" i="2"/>
  <c r="DL169" i="2" s="1"/>
  <c r="DA169" i="2"/>
  <c r="DC169" i="2"/>
  <c r="DE169" i="2"/>
  <c r="DG169" i="2"/>
  <c r="CZ175" i="2"/>
  <c r="DB175" i="2"/>
  <c r="DD175" i="2"/>
  <c r="DF175" i="2"/>
  <c r="DL175" i="2" s="1"/>
  <c r="DA175" i="2"/>
  <c r="DC175" i="2"/>
  <c r="DE175" i="2"/>
  <c r="DG175" i="2"/>
  <c r="CM188" i="2"/>
  <c r="CO188" i="2"/>
  <c r="CQ188" i="2"/>
  <c r="CL175" i="2"/>
  <c r="CN175" i="2"/>
  <c r="CP175" i="2"/>
  <c r="CR175" i="2"/>
  <c r="CL188" i="2"/>
  <c r="CN188" i="2"/>
  <c r="CP188" i="2"/>
  <c r="CR188" i="2"/>
  <c r="DV188" i="2"/>
  <c r="CM175" i="2"/>
  <c r="CO175" i="2"/>
  <c r="CQ175" i="2"/>
  <c r="CS175" i="2"/>
  <c r="EP175" i="2"/>
  <c r="ER175" i="2"/>
  <c r="ET175" i="2"/>
  <c r="EV175" i="2"/>
  <c r="FB175" i="2" s="1"/>
  <c r="FL175" i="2"/>
  <c r="EQ175" i="2"/>
  <c r="ES175" i="2"/>
  <c r="EU175" i="2"/>
  <c r="EW175" i="2"/>
  <c r="EC177" i="2"/>
  <c r="EE177" i="2"/>
  <c r="EG177" i="2"/>
  <c r="EI177" i="2"/>
  <c r="EB177" i="2"/>
  <c r="ED177" i="2"/>
  <c r="EF177" i="2"/>
  <c r="EH177" i="2"/>
  <c r="CZ177" i="2"/>
  <c r="DB177" i="2"/>
  <c r="DD177" i="2"/>
  <c r="DF177" i="2"/>
  <c r="DL177" i="2" s="1"/>
  <c r="DA177" i="2"/>
  <c r="DC177" i="2"/>
  <c r="DE177" i="2"/>
  <c r="DG177" i="2"/>
  <c r="CM177" i="2"/>
  <c r="CO177" i="2"/>
  <c r="CQ177" i="2"/>
  <c r="CS177" i="2"/>
  <c r="CL177" i="2"/>
  <c r="CN177" i="2"/>
  <c r="CP177" i="2"/>
  <c r="CR177" i="2"/>
  <c r="EQ177" i="2"/>
  <c r="ES177" i="2"/>
  <c r="EU177" i="2"/>
  <c r="EW177" i="2"/>
  <c r="EP177" i="2"/>
  <c r="ER177" i="2"/>
  <c r="ET177" i="2"/>
  <c r="EV177" i="2"/>
  <c r="FB177" i="2" s="1"/>
  <c r="CL179" i="2"/>
  <c r="CN179" i="2"/>
  <c r="CP179" i="2"/>
  <c r="CR179" i="2"/>
  <c r="DV179" i="2"/>
  <c r="CM179" i="2"/>
  <c r="CO179" i="2"/>
  <c r="CQ179" i="2"/>
  <c r="CS179" i="2"/>
  <c r="EP179" i="2"/>
  <c r="ER179" i="2"/>
  <c r="ET179" i="2"/>
  <c r="EV179" i="2"/>
  <c r="FB179" i="2" s="1"/>
  <c r="EQ179" i="2"/>
  <c r="ES179" i="2"/>
  <c r="EU179" i="2"/>
  <c r="EW179" i="2"/>
  <c r="EQ181" i="2"/>
  <c r="ES181" i="2"/>
  <c r="EU181" i="2"/>
  <c r="EW181" i="2"/>
  <c r="EP181" i="2"/>
  <c r="ER181" i="2"/>
  <c r="ET181" i="2"/>
  <c r="EV181" i="2"/>
  <c r="FB181" i="2" s="1"/>
  <c r="EC181" i="2"/>
  <c r="EE181" i="2"/>
  <c r="EG181" i="2"/>
  <c r="EI181" i="2"/>
  <c r="EB181" i="2"/>
  <c r="ED181" i="2"/>
  <c r="EF181" i="2"/>
  <c r="EH181" i="2"/>
  <c r="EC183" i="2"/>
  <c r="EE183" i="2"/>
  <c r="EG183" i="2"/>
  <c r="EI183" i="2"/>
  <c r="EB183" i="2"/>
  <c r="ED183" i="2"/>
  <c r="EF183" i="2"/>
  <c r="EH183" i="2"/>
  <c r="EB185" i="2"/>
  <c r="ED185" i="2"/>
  <c r="EF185" i="2"/>
  <c r="FH185" i="2" s="1"/>
  <c r="EH185" i="2"/>
  <c r="EC185" i="2"/>
  <c r="EE185" i="2"/>
  <c r="EG185" i="2"/>
  <c r="EI185" i="2"/>
  <c r="CZ187" i="2"/>
  <c r="DB187" i="2"/>
  <c r="DD187" i="2"/>
  <c r="DF187" i="2"/>
  <c r="DL187" i="2" s="1"/>
  <c r="DA187" i="2"/>
  <c r="DC187" i="2"/>
  <c r="DE187" i="2"/>
  <c r="DG187" i="2"/>
  <c r="CS146" i="2"/>
  <c r="CS117" i="2"/>
  <c r="CS139" i="2"/>
  <c r="CS83" i="2"/>
  <c r="CS85" i="2"/>
  <c r="CS50" i="2"/>
  <c r="CS10" i="2"/>
  <c r="CX10" i="2" s="1"/>
  <c r="CS143" i="2"/>
  <c r="CS189" i="2"/>
  <c r="CH189" i="2"/>
  <c r="CS115" i="2"/>
  <c r="BC111" i="2"/>
  <c r="BH111" i="2" s="1"/>
  <c r="DF111" i="2"/>
  <c r="DL111" i="2" s="1"/>
  <c r="FY111" i="2"/>
  <c r="GD111" i="2" s="1"/>
  <c r="CS111" i="2"/>
  <c r="CS47" i="2"/>
  <c r="CX47" i="2" s="1"/>
  <c r="CZ168" i="2"/>
  <c r="DB168" i="2"/>
  <c r="DD168" i="2"/>
  <c r="DF168" i="2"/>
  <c r="DL168" i="2" s="1"/>
  <c r="DA168" i="2"/>
  <c r="DC168" i="2"/>
  <c r="DE168" i="2"/>
  <c r="DG168" i="2"/>
  <c r="CM168" i="2"/>
  <c r="CO168" i="2"/>
  <c r="DQ168" i="2" s="1"/>
  <c r="CQ168" i="2"/>
  <c r="CS168" i="2"/>
  <c r="CL168" i="2"/>
  <c r="DN168" i="2" s="1"/>
  <c r="CN168" i="2"/>
  <c r="CP168" i="2"/>
  <c r="DR168" i="2" s="1"/>
  <c r="CR168" i="2"/>
  <c r="DV168" i="2"/>
  <c r="EQ168" i="2"/>
  <c r="ES168" i="2"/>
  <c r="EU168" i="2"/>
  <c r="EW168" i="2"/>
  <c r="EP168" i="2"/>
  <c r="ER168" i="2"/>
  <c r="ET168" i="2"/>
  <c r="EV168" i="2"/>
  <c r="FB168" i="2" s="1"/>
  <c r="EC168" i="2"/>
  <c r="EE168" i="2"/>
  <c r="EG168" i="2"/>
  <c r="EI168" i="2"/>
  <c r="EB168" i="2"/>
  <c r="ED168" i="2"/>
  <c r="EF168" i="2"/>
  <c r="EH168" i="2"/>
  <c r="EC171" i="2"/>
  <c r="EE171" i="2"/>
  <c r="EG171" i="2"/>
  <c r="EI171" i="2"/>
  <c r="EB171" i="2"/>
  <c r="ED171" i="2"/>
  <c r="EF171" i="2"/>
  <c r="EH171" i="2"/>
  <c r="CM171" i="2"/>
  <c r="CO171" i="2"/>
  <c r="CQ171" i="2"/>
  <c r="CS171" i="2"/>
  <c r="CL171" i="2"/>
  <c r="CN171" i="2"/>
  <c r="CP171" i="2"/>
  <c r="CR171" i="2"/>
  <c r="EQ171" i="2"/>
  <c r="ES171" i="2"/>
  <c r="EU171" i="2"/>
  <c r="EW171" i="2"/>
  <c r="EP171" i="2"/>
  <c r="FD171" i="2" s="1"/>
  <c r="ER171" i="2"/>
  <c r="FF171" i="2" s="1"/>
  <c r="ET171" i="2"/>
  <c r="FH171" i="2" s="1"/>
  <c r="EV171" i="2"/>
  <c r="FB171" i="2" s="1"/>
  <c r="CZ171" i="2"/>
  <c r="DB171" i="2"/>
  <c r="DD171" i="2"/>
  <c r="DF171" i="2"/>
  <c r="DL171" i="2" s="1"/>
  <c r="DA171" i="2"/>
  <c r="DC171" i="2"/>
  <c r="DE171" i="2"/>
  <c r="DG171" i="2"/>
  <c r="EB173" i="2"/>
  <c r="ED173" i="2"/>
  <c r="EF173" i="2"/>
  <c r="EH173" i="2"/>
  <c r="EC173" i="2"/>
  <c r="EE173" i="2"/>
  <c r="EG173" i="2"/>
  <c r="EI173" i="2"/>
  <c r="EQ173" i="2"/>
  <c r="ES173" i="2"/>
  <c r="EU173" i="2"/>
  <c r="EW173" i="2"/>
  <c r="EP173" i="2"/>
  <c r="ER173" i="2"/>
  <c r="ET173" i="2"/>
  <c r="EV173" i="2"/>
  <c r="FB173" i="2" s="1"/>
  <c r="EL173" i="2"/>
  <c r="FN173" i="2" s="1"/>
  <c r="DA173" i="2"/>
  <c r="DC173" i="2"/>
  <c r="DE173" i="2"/>
  <c r="DG173" i="2"/>
  <c r="CZ173" i="2"/>
  <c r="DB173" i="2"/>
  <c r="DD173" i="2"/>
  <c r="DF173" i="2"/>
  <c r="DL173" i="2" s="1"/>
  <c r="CL173" i="2"/>
  <c r="CN173" i="2"/>
  <c r="CP173" i="2"/>
  <c r="CR173" i="2"/>
  <c r="CM173" i="2"/>
  <c r="DO173" i="2" s="1"/>
  <c r="CO173" i="2"/>
  <c r="DQ173" i="2" s="1"/>
  <c r="CQ173" i="2"/>
  <c r="DS173" i="2" s="1"/>
  <c r="CS173" i="2"/>
  <c r="EP174" i="2"/>
  <c r="ER174" i="2"/>
  <c r="ET174" i="2"/>
  <c r="EV174" i="2"/>
  <c r="FB174" i="2" s="1"/>
  <c r="EQ174" i="2"/>
  <c r="ES174" i="2"/>
  <c r="EU174" i="2"/>
  <c r="EW174" i="2"/>
  <c r="CZ174" i="2"/>
  <c r="DB174" i="2"/>
  <c r="DD174" i="2"/>
  <c r="DF174" i="2"/>
  <c r="DL174" i="2" s="1"/>
  <c r="DA174" i="2"/>
  <c r="DC174" i="2"/>
  <c r="DE174" i="2"/>
  <c r="DG174" i="2"/>
  <c r="CL174" i="2"/>
  <c r="DN174" i="2" s="1"/>
  <c r="CN174" i="2"/>
  <c r="CP174" i="2"/>
  <c r="DR174" i="2" s="1"/>
  <c r="CR174" i="2"/>
  <c r="DV174" i="2"/>
  <c r="CM174" i="2"/>
  <c r="CO174" i="2"/>
  <c r="CQ174" i="2"/>
  <c r="CS174" i="2"/>
  <c r="EC174" i="2"/>
  <c r="EE174" i="2"/>
  <c r="EG174" i="2"/>
  <c r="EI174" i="2"/>
  <c r="EB174" i="2"/>
  <c r="ED174" i="2"/>
  <c r="EF174" i="2"/>
  <c r="EH174" i="2"/>
  <c r="CS150" i="2"/>
  <c r="CX150" i="2" s="1"/>
  <c r="FN169" i="2"/>
  <c r="FN171" i="2"/>
  <c r="FN175" i="2"/>
  <c r="FN177" i="2"/>
  <c r="FN179" i="2"/>
  <c r="FN168" i="2"/>
  <c r="DX170" i="2"/>
  <c r="DX172" i="2"/>
  <c r="DX174" i="2"/>
  <c r="FN176" i="2"/>
  <c r="FN178" i="2"/>
  <c r="DX180" i="2"/>
  <c r="FN188" i="2"/>
  <c r="DX169" i="2"/>
  <c r="DX171" i="2"/>
  <c r="DX173" i="2"/>
  <c r="DX175" i="2"/>
  <c r="DX177" i="2"/>
  <c r="DX179" i="2"/>
  <c r="DX181" i="2"/>
  <c r="FN181" i="2"/>
  <c r="FN183" i="2"/>
  <c r="FN185" i="2"/>
  <c r="FN187" i="2"/>
  <c r="DX168" i="2"/>
  <c r="FN170" i="2"/>
  <c r="FN172" i="2"/>
  <c r="FN174" i="2"/>
  <c r="DX176" i="2"/>
  <c r="DX178" i="2"/>
  <c r="FN180" i="2"/>
  <c r="FN182" i="2"/>
  <c r="FN184" i="2"/>
  <c r="FN186" i="2"/>
  <c r="DX188" i="2"/>
  <c r="IT188" i="2"/>
  <c r="EI148" i="2"/>
  <c r="EN148" i="2" s="1"/>
  <c r="GL148" i="2"/>
  <c r="GR148" i="2" s="1"/>
  <c r="AF150" i="2"/>
  <c r="F152" i="3" s="1"/>
  <c r="BC150" i="2"/>
  <c r="BH150" i="2" s="1"/>
  <c r="DF150" i="2"/>
  <c r="DL150" i="2" s="1"/>
  <c r="FY150" i="2"/>
  <c r="GD150" i="2" s="1"/>
  <c r="EI152" i="2"/>
  <c r="EN152" i="2" s="1"/>
  <c r="GL152" i="2"/>
  <c r="GR152" i="2" s="1"/>
  <c r="BC154" i="2"/>
  <c r="BH154" i="2" s="1"/>
  <c r="DF154" i="2"/>
  <c r="DL154" i="2" s="1"/>
  <c r="FY154" i="2"/>
  <c r="GD154" i="2" s="1"/>
  <c r="EI156" i="2"/>
  <c r="EN156" i="2" s="1"/>
  <c r="GL156" i="2"/>
  <c r="GR156" i="2" s="1"/>
  <c r="AF158" i="2"/>
  <c r="F160" i="3" s="1"/>
  <c r="BC158" i="2"/>
  <c r="BH158" i="2" s="1"/>
  <c r="DF158" i="2"/>
  <c r="DL158" i="2" s="1"/>
  <c r="FY158" i="2"/>
  <c r="GD158" i="2" s="1"/>
  <c r="EI160" i="2"/>
  <c r="EN160" i="2" s="1"/>
  <c r="GL160" i="2"/>
  <c r="GR160" i="2" s="1"/>
  <c r="EI162" i="2"/>
  <c r="EN162" i="2" s="1"/>
  <c r="GL162" i="2"/>
  <c r="GR162" i="2" s="1"/>
  <c r="EI164" i="2"/>
  <c r="EN164" i="2" s="1"/>
  <c r="GL164" i="2"/>
  <c r="GR164" i="2" s="1"/>
  <c r="M166" i="2"/>
  <c r="G134" i="8" s="1"/>
  <c r="BC166" i="2"/>
  <c r="BH166" i="2" s="1"/>
  <c r="DF166" i="2"/>
  <c r="DL166" i="2" s="1"/>
  <c r="FY166" i="2"/>
  <c r="GD166" i="2" s="1"/>
  <c r="HO188" i="2"/>
  <c r="HT188" i="2" s="1"/>
  <c r="FY190" i="2"/>
  <c r="GD190" i="2" s="1"/>
  <c r="BP116" i="2"/>
  <c r="BV116" i="2" s="1"/>
  <c r="IB116" i="2"/>
  <c r="IH116" i="2" s="1"/>
  <c r="EI118" i="2"/>
  <c r="EN118" i="2" s="1"/>
  <c r="GL118" i="2"/>
  <c r="GR118" i="2" s="1"/>
  <c r="NI115" i="1"/>
  <c r="NM115" i="1"/>
  <c r="EI120" i="2"/>
  <c r="EN120" i="2" s="1"/>
  <c r="GL120" i="2"/>
  <c r="GR120" i="2" s="1"/>
  <c r="AF122" i="2"/>
  <c r="F124" i="3" s="1"/>
  <c r="BC122" i="2"/>
  <c r="BH122" i="2" s="1"/>
  <c r="DF122" i="2"/>
  <c r="DL122" i="2" s="1"/>
  <c r="FY122" i="2"/>
  <c r="GD122" i="2" s="1"/>
  <c r="NH115" i="1"/>
  <c r="NL115" i="1"/>
  <c r="EI124" i="2"/>
  <c r="EN124" i="2" s="1"/>
  <c r="GL124" i="2"/>
  <c r="GR124" i="2" s="1"/>
  <c r="AF126" i="2"/>
  <c r="F128" i="3" s="1"/>
  <c r="BC126" i="2"/>
  <c r="BH126" i="2" s="1"/>
  <c r="DF126" i="2"/>
  <c r="DL126" i="2" s="1"/>
  <c r="FY126" i="2"/>
  <c r="GD126" i="2" s="1"/>
  <c r="EI128" i="2"/>
  <c r="EN128" i="2" s="1"/>
  <c r="GL128" i="2"/>
  <c r="GR128" i="2" s="1"/>
  <c r="AF130" i="2"/>
  <c r="F132" i="3" s="1"/>
  <c r="BC130" i="2"/>
  <c r="BH130" i="2" s="1"/>
  <c r="DF130" i="2"/>
  <c r="DL130" i="2" s="1"/>
  <c r="FY130" i="2"/>
  <c r="GD130" i="2" s="1"/>
  <c r="EI132" i="2"/>
  <c r="EN132" i="2" s="1"/>
  <c r="GL132" i="2"/>
  <c r="GR132" i="2" s="1"/>
  <c r="AF134" i="2"/>
  <c r="F136" i="3" s="1"/>
  <c r="BC134" i="2"/>
  <c r="BH134" i="2" s="1"/>
  <c r="DF134" i="2"/>
  <c r="DL134" i="2" s="1"/>
  <c r="FY134" i="2"/>
  <c r="GD134" i="2" s="1"/>
  <c r="EI136" i="2"/>
  <c r="EN136" i="2" s="1"/>
  <c r="GL136" i="2"/>
  <c r="GR136" i="2" s="1"/>
  <c r="AF138" i="2"/>
  <c r="F140" i="3" s="1"/>
  <c r="BC138" i="2"/>
  <c r="BH138" i="2" s="1"/>
  <c r="DF138" i="2"/>
  <c r="DL138" i="2" s="1"/>
  <c r="FY138" i="2"/>
  <c r="GD138" i="2" s="1"/>
  <c r="EI140" i="2"/>
  <c r="EN140" i="2" s="1"/>
  <c r="GL140" i="2"/>
  <c r="GR140" i="2" s="1"/>
  <c r="AF142" i="2"/>
  <c r="F144" i="3" s="1"/>
  <c r="BC142" i="2"/>
  <c r="BH142" i="2" s="1"/>
  <c r="DF142" i="2"/>
  <c r="DL142" i="2" s="1"/>
  <c r="FY142" i="2"/>
  <c r="GD142" i="2" s="1"/>
  <c r="BP114" i="2"/>
  <c r="BV114" i="2" s="1"/>
  <c r="IB114" i="2"/>
  <c r="IH114" i="2" s="1"/>
  <c r="BP84" i="2"/>
  <c r="BV84" i="2" s="1"/>
  <c r="IB84" i="2"/>
  <c r="IH84" i="2" s="1"/>
  <c r="NK83" i="1"/>
  <c r="NJ83" i="1"/>
  <c r="AF86" i="2"/>
  <c r="F88" i="3" s="1"/>
  <c r="BC86" i="2"/>
  <c r="BH86" i="2" s="1"/>
  <c r="DF86" i="2"/>
  <c r="DL86" i="2" s="1"/>
  <c r="FY86" i="2"/>
  <c r="GD86" i="2" s="1"/>
  <c r="AF88" i="2"/>
  <c r="F90" i="3" s="1"/>
  <c r="BC88" i="2"/>
  <c r="BH88" i="2" s="1"/>
  <c r="DF88" i="2"/>
  <c r="DL88" i="2" s="1"/>
  <c r="FY88" i="2"/>
  <c r="GD88" i="2" s="1"/>
  <c r="EI90" i="2"/>
  <c r="EN90" i="2" s="1"/>
  <c r="GL90" i="2"/>
  <c r="GR90" i="2" s="1"/>
  <c r="NN83" i="1"/>
  <c r="AF92" i="2"/>
  <c r="F94" i="3" s="1"/>
  <c r="BC92" i="2"/>
  <c r="BH92" i="2" s="1"/>
  <c r="DF92" i="2"/>
  <c r="DL92" i="2" s="1"/>
  <c r="FY92" i="2"/>
  <c r="GD92" i="2" s="1"/>
  <c r="EI94" i="2"/>
  <c r="EN94" i="2" s="1"/>
  <c r="GL94" i="2"/>
  <c r="GR94" i="2" s="1"/>
  <c r="AF96" i="2"/>
  <c r="F98" i="3" s="1"/>
  <c r="BC96" i="2"/>
  <c r="BH96" i="2" s="1"/>
  <c r="DF96" i="2"/>
  <c r="DL96" i="2" s="1"/>
  <c r="FY96" i="2"/>
  <c r="GD96" i="2" s="1"/>
  <c r="EI98" i="2"/>
  <c r="EN98" i="2" s="1"/>
  <c r="GL98" i="2"/>
  <c r="GR98" i="2" s="1"/>
  <c r="AF100" i="2"/>
  <c r="F102" i="3" s="1"/>
  <c r="BC100" i="2"/>
  <c r="BH100" i="2" s="1"/>
  <c r="DF100" i="2"/>
  <c r="DL100" i="2" s="1"/>
  <c r="FY100" i="2"/>
  <c r="GD100" i="2" s="1"/>
  <c r="EI102" i="2"/>
  <c r="EN102" i="2" s="1"/>
  <c r="GL102" i="2"/>
  <c r="GR102" i="2" s="1"/>
  <c r="BC104" i="2"/>
  <c r="BH104" i="2" s="1"/>
  <c r="DF104" i="2"/>
  <c r="DL104" i="2" s="1"/>
  <c r="FY104" i="2"/>
  <c r="GD104" i="2" s="1"/>
  <c r="EI106" i="2"/>
  <c r="EN106" i="2" s="1"/>
  <c r="GL106" i="2"/>
  <c r="GR106" i="2" s="1"/>
  <c r="AF108" i="2"/>
  <c r="F110" i="3" s="1"/>
  <c r="BC108" i="2"/>
  <c r="BH108" i="2" s="1"/>
  <c r="IB108" i="2"/>
  <c r="IH108" i="2" s="1"/>
  <c r="BP110" i="2"/>
  <c r="BV110" i="2" s="1"/>
  <c r="IB110" i="2"/>
  <c r="IH110" i="2" s="1"/>
  <c r="M82" i="2"/>
  <c r="EV82" i="2"/>
  <c r="FB82" i="2" s="1"/>
  <c r="HO82" i="2"/>
  <c r="HT82" i="2" s="1"/>
  <c r="BP51" i="2"/>
  <c r="BV51" i="2" s="1"/>
  <c r="IB51" i="2"/>
  <c r="IH51" i="2" s="1"/>
  <c r="EI53" i="2"/>
  <c r="EN53" i="2" s="1"/>
  <c r="GL53" i="2"/>
  <c r="GR53" i="2" s="1"/>
  <c r="AF55" i="2"/>
  <c r="F57" i="3" s="1"/>
  <c r="BC55" i="2"/>
  <c r="BH55" i="2" s="1"/>
  <c r="DF55" i="2"/>
  <c r="DL55" i="2" s="1"/>
  <c r="FY55" i="2"/>
  <c r="GD55" i="2" s="1"/>
  <c r="EI57" i="2"/>
  <c r="EN57" i="2" s="1"/>
  <c r="GL57" i="2"/>
  <c r="GR57" i="2" s="1"/>
  <c r="BC59" i="2"/>
  <c r="BH59" i="2" s="1"/>
  <c r="DF59" i="2"/>
  <c r="DL59" i="2" s="1"/>
  <c r="FY59" i="2"/>
  <c r="GD59" i="2" s="1"/>
  <c r="EI61" i="2"/>
  <c r="EN61" i="2" s="1"/>
  <c r="GL61" i="2"/>
  <c r="GR61" i="2" s="1"/>
  <c r="AF63" i="2"/>
  <c r="F65" i="3" s="1"/>
  <c r="BC63" i="2"/>
  <c r="BH63" i="2" s="1"/>
  <c r="DF63" i="2"/>
  <c r="DL63" i="2" s="1"/>
  <c r="FY63" i="2"/>
  <c r="GD63" i="2" s="1"/>
  <c r="EI65" i="2"/>
  <c r="EN65" i="2" s="1"/>
  <c r="GL65" i="2"/>
  <c r="GR65" i="2" s="1"/>
  <c r="BC67" i="2"/>
  <c r="BH67" i="2" s="1"/>
  <c r="DF67" i="2"/>
  <c r="DL67" i="2" s="1"/>
  <c r="FY67" i="2"/>
  <c r="GD67" i="2" s="1"/>
  <c r="EI69" i="2"/>
  <c r="EN69" i="2" s="1"/>
  <c r="GL69" i="2"/>
  <c r="GR69" i="2" s="1"/>
  <c r="EI71" i="2"/>
  <c r="EN71" i="2" s="1"/>
  <c r="GL71" i="2"/>
  <c r="GR71" i="2" s="1"/>
  <c r="EI73" i="2"/>
  <c r="EN73" i="2" s="1"/>
  <c r="GL73" i="2"/>
  <c r="GR73" i="2" s="1"/>
  <c r="AF75" i="2"/>
  <c r="F77" i="3" s="1"/>
  <c r="BC75" i="2"/>
  <c r="BH75" i="2" s="1"/>
  <c r="DF75" i="2"/>
  <c r="DL75" i="2" s="1"/>
  <c r="FY75" i="2"/>
  <c r="GD75" i="2" s="1"/>
  <c r="EI77" i="2"/>
  <c r="EN77" i="2" s="1"/>
  <c r="IB77" i="2"/>
  <c r="IH77" i="2" s="1"/>
  <c r="M79" i="2"/>
  <c r="G79" i="8" s="1"/>
  <c r="U79" i="8" s="1"/>
  <c r="EV79" i="2"/>
  <c r="FB79" i="2" s="1"/>
  <c r="HO79" i="2"/>
  <c r="HT79" i="2" s="1"/>
  <c r="IB18" i="2"/>
  <c r="IH18" i="2" s="1"/>
  <c r="NJ18" i="1"/>
  <c r="BC19" i="2"/>
  <c r="BH19" i="2" s="1"/>
  <c r="DF19" i="2"/>
  <c r="DL19" i="2" s="1"/>
  <c r="FY19" i="2"/>
  <c r="GD19" i="2" s="1"/>
  <c r="BP20" i="2"/>
  <c r="BV20" i="2" s="1"/>
  <c r="IB20" i="2"/>
  <c r="IH20" i="2" s="1"/>
  <c r="BC21" i="2"/>
  <c r="BH21" i="2" s="1"/>
  <c r="DF21" i="2"/>
  <c r="DL21" i="2" s="1"/>
  <c r="FY21" i="2"/>
  <c r="GD21" i="2" s="1"/>
  <c r="BP22" i="2"/>
  <c r="BV22" i="2" s="1"/>
  <c r="IB22" i="2"/>
  <c r="IH22" i="2" s="1"/>
  <c r="BC23" i="2"/>
  <c r="BH23" i="2" s="1"/>
  <c r="DF23" i="2"/>
  <c r="DL23" i="2" s="1"/>
  <c r="FY23" i="2"/>
  <c r="GD23" i="2" s="1"/>
  <c r="BP24" i="2"/>
  <c r="BV24" i="2" s="1"/>
  <c r="IB24" i="2"/>
  <c r="IH24" i="2" s="1"/>
  <c r="BC25" i="2"/>
  <c r="BH25" i="2" s="1"/>
  <c r="DF25" i="2"/>
  <c r="DL25" i="2" s="1"/>
  <c r="FY25" i="2"/>
  <c r="GD25" i="2" s="1"/>
  <c r="BP26" i="2"/>
  <c r="BV26" i="2" s="1"/>
  <c r="IB26" i="2"/>
  <c r="IH26" i="2" s="1"/>
  <c r="AF27" i="2"/>
  <c r="F29" i="3" s="1"/>
  <c r="BC27" i="2"/>
  <c r="DF27" i="2"/>
  <c r="DL27" i="2" s="1"/>
  <c r="FY27" i="2"/>
  <c r="GD27" i="2" s="1"/>
  <c r="BP28" i="2"/>
  <c r="BV28" i="2" s="1"/>
  <c r="IB28" i="2"/>
  <c r="IH28" i="2" s="1"/>
  <c r="AF29" i="2"/>
  <c r="F31" i="3" s="1"/>
  <c r="BC29" i="2"/>
  <c r="BH29" i="2" s="1"/>
  <c r="DF29" i="2"/>
  <c r="DL29" i="2" s="1"/>
  <c r="FY29" i="2"/>
  <c r="GD29" i="2" s="1"/>
  <c r="BP30" i="2"/>
  <c r="BV30" i="2" s="1"/>
  <c r="IB30" i="2"/>
  <c r="IH30" i="2" s="1"/>
  <c r="AF31" i="2"/>
  <c r="F33" i="3" s="1"/>
  <c r="BC31" i="2"/>
  <c r="BH31" i="2" s="1"/>
  <c r="DF31" i="2"/>
  <c r="DL31" i="2" s="1"/>
  <c r="FY31" i="2"/>
  <c r="GD31" i="2" s="1"/>
  <c r="BP32" i="2"/>
  <c r="BV32" i="2" s="1"/>
  <c r="IB32" i="2"/>
  <c r="IH32" i="2" s="1"/>
  <c r="BC33" i="2"/>
  <c r="BH33" i="2" s="1"/>
  <c r="DF33" i="2"/>
  <c r="DL33" i="2" s="1"/>
  <c r="FY33" i="2"/>
  <c r="GD33" i="2" s="1"/>
  <c r="BP34" i="2"/>
  <c r="BV34" i="2" s="1"/>
  <c r="IB34" i="2"/>
  <c r="IH34" i="2" s="1"/>
  <c r="AF35" i="2"/>
  <c r="F37" i="3" s="1"/>
  <c r="BC35" i="2"/>
  <c r="BH35" i="2" s="1"/>
  <c r="DF35" i="2"/>
  <c r="DL35" i="2" s="1"/>
  <c r="FY35" i="2"/>
  <c r="GD35" i="2" s="1"/>
  <c r="BP36" i="2"/>
  <c r="BV36" i="2" s="1"/>
  <c r="IB36" i="2"/>
  <c r="IH36" i="2" s="1"/>
  <c r="AF37" i="2"/>
  <c r="F39" i="3" s="1"/>
  <c r="BC37" i="2"/>
  <c r="BH37" i="2" s="1"/>
  <c r="DF37" i="2"/>
  <c r="DL37" i="2" s="1"/>
  <c r="FY37" i="2"/>
  <c r="GD37" i="2" s="1"/>
  <c r="BP38" i="2"/>
  <c r="BV38" i="2" s="1"/>
  <c r="IB38" i="2"/>
  <c r="IH38" i="2" s="1"/>
  <c r="AF39" i="2"/>
  <c r="F41" i="3" s="1"/>
  <c r="BC39" i="2"/>
  <c r="BH39" i="2" s="1"/>
  <c r="DF39" i="2"/>
  <c r="DL39" i="2" s="1"/>
  <c r="FY39" i="2"/>
  <c r="GD39" i="2" s="1"/>
  <c r="BP40" i="2"/>
  <c r="BV40" i="2" s="1"/>
  <c r="IB40" i="2"/>
  <c r="IH40" i="2" s="1"/>
  <c r="AF41" i="2"/>
  <c r="F43" i="3" s="1"/>
  <c r="BC41" i="2"/>
  <c r="BH41" i="2" s="1"/>
  <c r="DF41" i="2"/>
  <c r="DL41" i="2" s="1"/>
  <c r="FY41" i="2"/>
  <c r="GD41" i="2" s="1"/>
  <c r="BP42" i="2"/>
  <c r="BV42" i="2" s="1"/>
  <c r="IB42" i="2"/>
  <c r="IH42" i="2" s="1"/>
  <c r="AF43" i="2"/>
  <c r="F45" i="3" s="1"/>
  <c r="BC43" i="2"/>
  <c r="BH43" i="2" s="1"/>
  <c r="DF43" i="2"/>
  <c r="DL43" i="2" s="1"/>
  <c r="FY43" i="2"/>
  <c r="GD43" i="2" s="1"/>
  <c r="DF44" i="2"/>
  <c r="DL44" i="2" s="1"/>
  <c r="FY44" i="2"/>
  <c r="GD44" i="2" s="1"/>
  <c r="M45" i="2"/>
  <c r="G45" i="8" s="1"/>
  <c r="BP45" i="2"/>
  <c r="BV45" i="2" s="1"/>
  <c r="IB45" i="2"/>
  <c r="IH45" i="2" s="1"/>
  <c r="EI46" i="2"/>
  <c r="EN46" i="2" s="1"/>
  <c r="GL46" i="2"/>
  <c r="GR46" i="2" s="1"/>
  <c r="NI18" i="1"/>
  <c r="NM18" i="1"/>
  <c r="M47" i="2"/>
  <c r="G47" i="8" s="1"/>
  <c r="U47" i="8" s="1"/>
  <c r="EV47" i="2"/>
  <c r="FB47" i="2" s="1"/>
  <c r="HO47" i="2"/>
  <c r="HT47" i="2" s="1"/>
  <c r="HO152" i="2"/>
  <c r="HT152" i="2" s="1"/>
  <c r="BP154" i="2"/>
  <c r="BV154" i="2" s="1"/>
  <c r="IB154" i="2"/>
  <c r="IH154" i="2" s="1"/>
  <c r="M156" i="2"/>
  <c r="G124" i="8" s="1"/>
  <c r="HO156" i="2"/>
  <c r="HT156" i="2" s="1"/>
  <c r="BP158" i="2"/>
  <c r="BV158" i="2" s="1"/>
  <c r="M162" i="2"/>
  <c r="G130" i="8" s="1"/>
  <c r="BP162" i="2"/>
  <c r="BV162" i="2" s="1"/>
  <c r="IB162" i="2"/>
  <c r="IH162" i="2" s="1"/>
  <c r="BP164" i="2"/>
  <c r="BV164" i="2" s="1"/>
  <c r="IB164" i="2"/>
  <c r="IH164" i="2" s="1"/>
  <c r="GF168" i="2"/>
  <c r="GH168" i="2"/>
  <c r="GJ168" i="2"/>
  <c r="GG168" i="2"/>
  <c r="GK168" i="2"/>
  <c r="GL168" i="2"/>
  <c r="GR168" i="2" s="1"/>
  <c r="GM168" i="2"/>
  <c r="GI168" i="2"/>
  <c r="HO170" i="2"/>
  <c r="HH170" i="2"/>
  <c r="HJ170" i="2"/>
  <c r="HL170" i="2"/>
  <c r="HN170" i="2"/>
  <c r="HI170" i="2"/>
  <c r="HK170" i="2"/>
  <c r="HM170" i="2"/>
  <c r="M170" i="2"/>
  <c r="G138" i="8" s="1"/>
  <c r="L170" i="2"/>
  <c r="I138" i="8" s="1"/>
  <c r="J170" i="2"/>
  <c r="H170" i="2"/>
  <c r="F170" i="2"/>
  <c r="I170" i="2"/>
  <c r="K170" i="2"/>
  <c r="G170" i="2"/>
  <c r="GG170" i="2"/>
  <c r="GI170" i="2"/>
  <c r="GK170" i="2"/>
  <c r="GM170" i="2"/>
  <c r="GL170" i="2"/>
  <c r="GR170" i="2" s="1"/>
  <c r="GF170" i="2"/>
  <c r="GJ170" i="2"/>
  <c r="GH170" i="2"/>
  <c r="M172" i="2"/>
  <c r="G140" i="8" s="1"/>
  <c r="L172" i="2"/>
  <c r="I140" i="8" s="1"/>
  <c r="J172" i="2"/>
  <c r="H172" i="2"/>
  <c r="F172" i="2"/>
  <c r="K172" i="2"/>
  <c r="I172" i="2"/>
  <c r="G172" i="2"/>
  <c r="HO172" i="2"/>
  <c r="HH172" i="2"/>
  <c r="HJ172" i="2"/>
  <c r="HL172" i="2"/>
  <c r="HN172" i="2"/>
  <c r="HI172" i="2"/>
  <c r="HK172" i="2"/>
  <c r="HM172" i="2"/>
  <c r="BC172" i="2"/>
  <c r="AV172" i="2"/>
  <c r="AX172" i="2"/>
  <c r="AZ172" i="2"/>
  <c r="BB172" i="2"/>
  <c r="AW172" i="2"/>
  <c r="BA172" i="2"/>
  <c r="AY172" i="2"/>
  <c r="FY172" i="2"/>
  <c r="FR172" i="2"/>
  <c r="FT172" i="2"/>
  <c r="FV172" i="2"/>
  <c r="FX172" i="2"/>
  <c r="FU172" i="2"/>
  <c r="FW172" i="2"/>
  <c r="FS172" i="2"/>
  <c r="AF174" i="2"/>
  <c r="F176" i="3" s="1"/>
  <c r="U174" i="2"/>
  <c r="W174" i="2"/>
  <c r="Y174" i="2"/>
  <c r="T174" i="2"/>
  <c r="X174" i="2"/>
  <c r="V174" i="2"/>
  <c r="AA174" i="2"/>
  <c r="FY174" i="2"/>
  <c r="FR174" i="2"/>
  <c r="FT174" i="2"/>
  <c r="FV174" i="2"/>
  <c r="FX174" i="2"/>
  <c r="FU174" i="2"/>
  <c r="FW174" i="2"/>
  <c r="FS174" i="2"/>
  <c r="BP176" i="2"/>
  <c r="BV176" i="2" s="1"/>
  <c r="BK176" i="2"/>
  <c r="BM176" i="2"/>
  <c r="BO176" i="2"/>
  <c r="BQ176" i="2"/>
  <c r="BL176" i="2"/>
  <c r="BJ176" i="2"/>
  <c r="BN176" i="2"/>
  <c r="M176" i="2"/>
  <c r="G144" i="8" s="1"/>
  <c r="L176" i="2"/>
  <c r="I144" i="8" s="1"/>
  <c r="J176" i="2"/>
  <c r="H176" i="2"/>
  <c r="F176" i="2"/>
  <c r="K176" i="2"/>
  <c r="I176" i="2"/>
  <c r="G176" i="2"/>
  <c r="HO176" i="2"/>
  <c r="HH189" i="2"/>
  <c r="HJ189" i="2"/>
  <c r="HL189" i="2"/>
  <c r="HN189" i="2"/>
  <c r="HH176" i="2"/>
  <c r="HJ176" i="2"/>
  <c r="HL176" i="2"/>
  <c r="HN176" i="2"/>
  <c r="HI189" i="2"/>
  <c r="HK189" i="2"/>
  <c r="HM189" i="2"/>
  <c r="HI176" i="2"/>
  <c r="HK176" i="2"/>
  <c r="HM176" i="2"/>
  <c r="BP178" i="2"/>
  <c r="BV178" i="2" s="1"/>
  <c r="BK178" i="2"/>
  <c r="BM178" i="2"/>
  <c r="BO178" i="2"/>
  <c r="BQ178" i="2"/>
  <c r="BJ178" i="2"/>
  <c r="BN178" i="2"/>
  <c r="BL178" i="2"/>
  <c r="GF178" i="2"/>
  <c r="GH178" i="2"/>
  <c r="GJ178" i="2"/>
  <c r="GM178" i="2"/>
  <c r="GL178" i="2"/>
  <c r="GR178" i="2" s="1"/>
  <c r="GG178" i="2"/>
  <c r="GK178" i="2"/>
  <c r="GI178" i="2"/>
  <c r="BP180" i="2"/>
  <c r="BV180" i="2" s="1"/>
  <c r="BK180" i="2"/>
  <c r="BM180" i="2"/>
  <c r="BO180" i="2"/>
  <c r="BQ180" i="2"/>
  <c r="BL180" i="2"/>
  <c r="BJ180" i="2"/>
  <c r="BN180" i="2"/>
  <c r="BC182" i="2"/>
  <c r="AV182" i="2"/>
  <c r="AX182" i="2"/>
  <c r="AZ182" i="2"/>
  <c r="BB182" i="2"/>
  <c r="AY182" i="2"/>
  <c r="BA182" i="2"/>
  <c r="AW182" i="2"/>
  <c r="FY184" i="2"/>
  <c r="GD184" i="2" s="1"/>
  <c r="FR184" i="2"/>
  <c r="FT184" i="2"/>
  <c r="FV184" i="2"/>
  <c r="FX184" i="2"/>
  <c r="FU184" i="2"/>
  <c r="FW184" i="2"/>
  <c r="FS184" i="2"/>
  <c r="M190" i="2"/>
  <c r="K190" i="2"/>
  <c r="I190" i="2"/>
  <c r="G190" i="2"/>
  <c r="J190" i="2"/>
  <c r="F190" i="2"/>
  <c r="L190" i="2"/>
  <c r="H190" i="2"/>
  <c r="M118" i="2"/>
  <c r="HO118" i="2"/>
  <c r="HT118" i="2" s="1"/>
  <c r="M120" i="2"/>
  <c r="HO120" i="2"/>
  <c r="HT120" i="2" s="1"/>
  <c r="BP122" i="2"/>
  <c r="BV122" i="2" s="1"/>
  <c r="IB122" i="2"/>
  <c r="IH122" i="2" s="1"/>
  <c r="M124" i="2"/>
  <c r="EV124" i="2"/>
  <c r="FB124" i="2" s="1"/>
  <c r="BP126" i="2"/>
  <c r="BV126" i="2" s="1"/>
  <c r="EV128" i="2"/>
  <c r="FB128" i="2" s="1"/>
  <c r="BP130" i="2"/>
  <c r="BV130" i="2" s="1"/>
  <c r="EV132" i="2"/>
  <c r="FB132" i="2" s="1"/>
  <c r="HO132" i="2"/>
  <c r="HT132" i="2" s="1"/>
  <c r="BP134" i="2"/>
  <c r="BV134" i="2" s="1"/>
  <c r="HO136" i="2"/>
  <c r="HT136" i="2" s="1"/>
  <c r="BP138" i="2"/>
  <c r="BV138" i="2" s="1"/>
  <c r="IB138" i="2"/>
  <c r="IH138" i="2" s="1"/>
  <c r="M140" i="2"/>
  <c r="EV140" i="2"/>
  <c r="FB140" i="2" s="1"/>
  <c r="BP142" i="2"/>
  <c r="BV142" i="2" s="1"/>
  <c r="IB86" i="2"/>
  <c r="IH86" i="2" s="1"/>
  <c r="BP88" i="2"/>
  <c r="BV88" i="2" s="1"/>
  <c r="IB88" i="2"/>
  <c r="IH88" i="2" s="1"/>
  <c r="M90" i="2"/>
  <c r="G90" i="8" s="1"/>
  <c r="U90" i="8" s="1"/>
  <c r="EV90" i="2"/>
  <c r="FB90" i="2" s="1"/>
  <c r="BP92" i="2"/>
  <c r="BV92" i="2" s="1"/>
  <c r="IB96" i="2"/>
  <c r="IH96" i="2" s="1"/>
  <c r="HO98" i="2"/>
  <c r="HT98" i="2" s="1"/>
  <c r="BP100" i="2"/>
  <c r="BV100" i="2" s="1"/>
  <c r="M102" i="2"/>
  <c r="EV102" i="2"/>
  <c r="FB102" i="2" s="1"/>
  <c r="HO102" i="2"/>
  <c r="HT102" i="2" s="1"/>
  <c r="BP104" i="2"/>
  <c r="BV104" i="2" s="1"/>
  <c r="IB104" i="2"/>
  <c r="IH104" i="2" s="1"/>
  <c r="M106" i="2"/>
  <c r="EV106" i="2"/>
  <c r="FB106" i="2" s="1"/>
  <c r="HO106" i="2"/>
  <c r="HT106" i="2" s="1"/>
  <c r="M108" i="2"/>
  <c r="G108" i="8" s="1"/>
  <c r="U108" i="8" s="1"/>
  <c r="HO108" i="2"/>
  <c r="HT108" i="2" s="1"/>
  <c r="EI110" i="2"/>
  <c r="EN110" i="2" s="1"/>
  <c r="GL110" i="2"/>
  <c r="GR110" i="2" s="1"/>
  <c r="AF82" i="2"/>
  <c r="F84" i="3" s="1"/>
  <c r="FY82" i="2"/>
  <c r="GD82" i="2" s="1"/>
  <c r="GL51" i="2"/>
  <c r="GR51" i="2" s="1"/>
  <c r="HO53" i="2"/>
  <c r="HT53" i="2" s="1"/>
  <c r="IB55" i="2"/>
  <c r="IH55" i="2" s="1"/>
  <c r="M57" i="2"/>
  <c r="G57" i="8" s="1"/>
  <c r="U57" i="8" s="1"/>
  <c r="HO57" i="2"/>
  <c r="HT57" i="2" s="1"/>
  <c r="BP59" i="2"/>
  <c r="BV59" i="2" s="1"/>
  <c r="IB59" i="2"/>
  <c r="IH59" i="2" s="1"/>
  <c r="M61" i="2"/>
  <c r="G61" i="8" s="1"/>
  <c r="U61" i="8" s="1"/>
  <c r="EV61" i="2"/>
  <c r="FB61" i="2" s="1"/>
  <c r="BP63" i="2"/>
  <c r="BV63" i="2" s="1"/>
  <c r="M65" i="2"/>
  <c r="EV65" i="2"/>
  <c r="FB65" i="2" s="1"/>
  <c r="IB67" i="2"/>
  <c r="IH67" i="2" s="1"/>
  <c r="M69" i="2"/>
  <c r="G69" i="8" s="1"/>
  <c r="U69" i="8" s="1"/>
  <c r="EV69" i="2"/>
  <c r="FB69" i="2" s="1"/>
  <c r="M71" i="2"/>
  <c r="G71" i="8" s="1"/>
  <c r="U71" i="8" s="1"/>
  <c r="IB71" i="2"/>
  <c r="IH71" i="2" s="1"/>
  <c r="M73" i="2"/>
  <c r="G73" i="8" s="1"/>
  <c r="EV73" i="2"/>
  <c r="FB73" i="2" s="1"/>
  <c r="GL77" i="2"/>
  <c r="GR77" i="2" s="1"/>
  <c r="AF79" i="2"/>
  <c r="F81" i="3" s="1"/>
  <c r="BC79" i="2"/>
  <c r="BH79" i="2" s="1"/>
  <c r="DF79" i="2"/>
  <c r="DL79" i="2" s="1"/>
  <c r="FY79" i="2"/>
  <c r="GD79" i="2" s="1"/>
  <c r="M18" i="2"/>
  <c r="G18" i="8" s="1"/>
  <c r="BP19" i="2"/>
  <c r="BV19" i="2" s="1"/>
  <c r="IB19" i="2"/>
  <c r="IH19" i="2" s="1"/>
  <c r="EI20" i="2"/>
  <c r="EN20" i="2" s="1"/>
  <c r="GL20" i="2"/>
  <c r="GR20" i="2" s="1"/>
  <c r="BP21" i="2"/>
  <c r="BV21" i="2" s="1"/>
  <c r="IB21" i="2"/>
  <c r="IH21" i="2" s="1"/>
  <c r="EI22" i="2"/>
  <c r="EN22" i="2" s="1"/>
  <c r="BP27" i="2"/>
  <c r="BV27" i="2" s="1"/>
  <c r="EI28" i="2"/>
  <c r="EN28" i="2" s="1"/>
  <c r="GL28" i="2"/>
  <c r="GR28" i="2" s="1"/>
  <c r="BP29" i="2"/>
  <c r="BV29" i="2" s="1"/>
  <c r="BP31" i="2"/>
  <c r="BV31" i="2" s="1"/>
  <c r="EI32" i="2"/>
  <c r="EN32" i="2" s="1"/>
  <c r="EI36" i="2"/>
  <c r="EN36" i="2" s="1"/>
  <c r="BP37" i="2"/>
  <c r="BV37" i="2" s="1"/>
  <c r="IB37" i="2"/>
  <c r="IH37" i="2" s="1"/>
  <c r="EI38" i="2"/>
  <c r="EN38" i="2" s="1"/>
  <c r="IB39" i="2"/>
  <c r="IH39" i="2" s="1"/>
  <c r="GL42" i="2"/>
  <c r="GR42" i="2" s="1"/>
  <c r="AF47" i="2"/>
  <c r="F49" i="3" s="1"/>
  <c r="BC47" i="2"/>
  <c r="BH47" i="2" s="1"/>
  <c r="EV11" i="2"/>
  <c r="FB11" i="2" s="1"/>
  <c r="DF12" i="2"/>
  <c r="DL12" i="2" s="1"/>
  <c r="FY12" i="2"/>
  <c r="M13" i="2"/>
  <c r="G13" i="8" s="1"/>
  <c r="EV13" i="2"/>
  <c r="FB13" i="2" s="1"/>
  <c r="HO13" i="2"/>
  <c r="HT13" i="2" s="1"/>
  <c r="BC147" i="2"/>
  <c r="BH147" i="2" s="1"/>
  <c r="AF155" i="2"/>
  <c r="F157" i="3" s="1"/>
  <c r="BC155" i="2"/>
  <c r="BH155" i="2" s="1"/>
  <c r="BC157" i="2"/>
  <c r="BH157" i="2" s="1"/>
  <c r="DF157" i="2"/>
  <c r="DL157" i="2" s="1"/>
  <c r="FY157" i="2"/>
  <c r="GD157" i="2" s="1"/>
  <c r="EI159" i="2"/>
  <c r="EN159" i="2" s="1"/>
  <c r="GL159" i="2"/>
  <c r="GR159" i="2" s="1"/>
  <c r="M161" i="2"/>
  <c r="G129" i="8" s="1"/>
  <c r="FY161" i="2"/>
  <c r="GD161" i="2" s="1"/>
  <c r="BP163" i="2"/>
  <c r="BV163" i="2" s="1"/>
  <c r="IB163" i="2"/>
  <c r="IH163" i="2" s="1"/>
  <c r="M165" i="2"/>
  <c r="G133" i="8" s="1"/>
  <c r="EV165" i="2"/>
  <c r="FB165" i="2" s="1"/>
  <c r="HO165" i="2"/>
  <c r="HT165" i="2" s="1"/>
  <c r="BC148" i="2"/>
  <c r="BH148" i="2" s="1"/>
  <c r="DF148" i="2"/>
  <c r="DL148" i="2" s="1"/>
  <c r="FY148" i="2"/>
  <c r="GD148" i="2" s="1"/>
  <c r="BP148" i="2"/>
  <c r="BV148" i="2" s="1"/>
  <c r="IB148" i="2"/>
  <c r="IH148" i="2" s="1"/>
  <c r="EI150" i="2"/>
  <c r="EN150" i="2" s="1"/>
  <c r="GL150" i="2"/>
  <c r="GR150" i="2" s="1"/>
  <c r="M150" i="2"/>
  <c r="G118" i="8" s="1"/>
  <c r="EV150" i="2"/>
  <c r="FB150" i="2" s="1"/>
  <c r="HO150" i="2"/>
  <c r="HT150" i="2" s="1"/>
  <c r="AF152" i="2"/>
  <c r="F154" i="3" s="1"/>
  <c r="BC152" i="2"/>
  <c r="BH152" i="2" s="1"/>
  <c r="DF152" i="2"/>
  <c r="DL152" i="2" s="1"/>
  <c r="FY152" i="2"/>
  <c r="GD152" i="2" s="1"/>
  <c r="BP152" i="2"/>
  <c r="BV152" i="2" s="1"/>
  <c r="IB152" i="2"/>
  <c r="IH152" i="2" s="1"/>
  <c r="EI154" i="2"/>
  <c r="EN154" i="2" s="1"/>
  <c r="GL154" i="2"/>
  <c r="GR154" i="2" s="1"/>
  <c r="M154" i="2"/>
  <c r="G122" i="8" s="1"/>
  <c r="EV154" i="2"/>
  <c r="FB154" i="2" s="1"/>
  <c r="HO154" i="2"/>
  <c r="HT154" i="2" s="1"/>
  <c r="AF156" i="2"/>
  <c r="F158" i="3" s="1"/>
  <c r="BC156" i="2"/>
  <c r="BH156" i="2" s="1"/>
  <c r="DF156" i="2"/>
  <c r="DL156" i="2" s="1"/>
  <c r="FY156" i="2"/>
  <c r="GD156" i="2" s="1"/>
  <c r="BP156" i="2"/>
  <c r="BV156" i="2" s="1"/>
  <c r="IB156" i="2"/>
  <c r="IH156" i="2" s="1"/>
  <c r="EI158" i="2"/>
  <c r="EN158" i="2" s="1"/>
  <c r="GL158" i="2"/>
  <c r="GR158" i="2" s="1"/>
  <c r="M158" i="2"/>
  <c r="G126" i="8" s="1"/>
  <c r="EV158" i="2"/>
  <c r="FB158" i="2" s="1"/>
  <c r="HO158" i="2"/>
  <c r="HT158" i="2" s="1"/>
  <c r="AF160" i="2"/>
  <c r="F162" i="3" s="1"/>
  <c r="BC160" i="2"/>
  <c r="BH160" i="2" s="1"/>
  <c r="DF160" i="2"/>
  <c r="DL160" i="2" s="1"/>
  <c r="FY160" i="2"/>
  <c r="GD160" i="2" s="1"/>
  <c r="BP160" i="2"/>
  <c r="BV160" i="2" s="1"/>
  <c r="IB160" i="2"/>
  <c r="IH160" i="2" s="1"/>
  <c r="AF162" i="2"/>
  <c r="F164" i="3" s="1"/>
  <c r="BC162" i="2"/>
  <c r="BH162" i="2" s="1"/>
  <c r="DF162" i="2"/>
  <c r="DL162" i="2" s="1"/>
  <c r="FY162" i="2"/>
  <c r="GD162" i="2" s="1"/>
  <c r="EV162" i="2"/>
  <c r="FB162" i="2" s="1"/>
  <c r="HO162" i="2"/>
  <c r="HT162" i="2" s="1"/>
  <c r="M164" i="2"/>
  <c r="G132" i="8" s="1"/>
  <c r="AF164" i="2"/>
  <c r="F166" i="3" s="1"/>
  <c r="BC164" i="2"/>
  <c r="BH164" i="2" s="1"/>
  <c r="DF164" i="2"/>
  <c r="DL164" i="2" s="1"/>
  <c r="FY164" i="2"/>
  <c r="GD164" i="2" s="1"/>
  <c r="CX164" i="2"/>
  <c r="EV164" i="2"/>
  <c r="FB164" i="2" s="1"/>
  <c r="HO164" i="2"/>
  <c r="HT164" i="2" s="1"/>
  <c r="EI166" i="2"/>
  <c r="EN166" i="2" s="1"/>
  <c r="GL166" i="2"/>
  <c r="GR166" i="2" s="1"/>
  <c r="BP166" i="2"/>
  <c r="BV166" i="2" s="1"/>
  <c r="IB166" i="2"/>
  <c r="IH166" i="2" s="1"/>
  <c r="BP168" i="2"/>
  <c r="BV168" i="2" s="1"/>
  <c r="BJ168" i="2"/>
  <c r="BL168" i="2"/>
  <c r="BN168" i="2"/>
  <c r="BQ168" i="2"/>
  <c r="BK168" i="2"/>
  <c r="BM168" i="2"/>
  <c r="BO168" i="2"/>
  <c r="HV168" i="2"/>
  <c r="HX168" i="2"/>
  <c r="HZ168" i="2"/>
  <c r="IB168" i="2"/>
  <c r="HW168" i="2"/>
  <c r="HY168" i="2"/>
  <c r="IA168" i="2"/>
  <c r="IC168" i="2"/>
  <c r="AF168" i="2"/>
  <c r="F170" i="3" s="1"/>
  <c r="U168" i="2"/>
  <c r="W168" i="2"/>
  <c r="Y168" i="2"/>
  <c r="V168" i="2"/>
  <c r="AA168" i="2"/>
  <c r="T168" i="2"/>
  <c r="X168" i="2"/>
  <c r="BC168" i="2"/>
  <c r="AW168" i="2"/>
  <c r="AY168" i="2"/>
  <c r="BA168" i="2"/>
  <c r="AX168" i="2"/>
  <c r="BB168" i="2"/>
  <c r="AV168" i="2"/>
  <c r="AZ168" i="2"/>
  <c r="CB168" i="2" s="1"/>
  <c r="FR168" i="2"/>
  <c r="FY168" i="2"/>
  <c r="FS168" i="2"/>
  <c r="FT168" i="2"/>
  <c r="FV168" i="2"/>
  <c r="FX168" i="2"/>
  <c r="HB168" i="2"/>
  <c r="FU168" i="2"/>
  <c r="FW168" i="2"/>
  <c r="BP170" i="2"/>
  <c r="BV170" i="2" s="1"/>
  <c r="BK170" i="2"/>
  <c r="BM170" i="2"/>
  <c r="BO170" i="2"/>
  <c r="BQ170" i="2"/>
  <c r="BJ170" i="2"/>
  <c r="BN170" i="2"/>
  <c r="BL170" i="2"/>
  <c r="HV170" i="2"/>
  <c r="HX170" i="2"/>
  <c r="HZ170" i="2"/>
  <c r="IB170" i="2"/>
  <c r="HW170" i="2"/>
  <c r="HY170" i="2"/>
  <c r="IA170" i="2"/>
  <c r="IC170" i="2"/>
  <c r="U170" i="2"/>
  <c r="W170" i="2"/>
  <c r="Y170" i="2"/>
  <c r="T170" i="2"/>
  <c r="X170" i="2"/>
  <c r="V170" i="2"/>
  <c r="AA170" i="2"/>
  <c r="BC170" i="2"/>
  <c r="AW170" i="2"/>
  <c r="AY170" i="2"/>
  <c r="BA170" i="2"/>
  <c r="CF170" i="2"/>
  <c r="AX170" i="2"/>
  <c r="BB170" i="2"/>
  <c r="AV170" i="2"/>
  <c r="AZ170" i="2"/>
  <c r="FY170" i="2"/>
  <c r="FR170" i="2"/>
  <c r="FT170" i="2"/>
  <c r="FV170" i="2"/>
  <c r="FX170" i="2"/>
  <c r="HB170" i="2"/>
  <c r="FU170" i="2"/>
  <c r="FW170" i="2"/>
  <c r="FS170" i="2"/>
  <c r="BP172" i="2"/>
  <c r="BV172" i="2" s="1"/>
  <c r="BK172" i="2"/>
  <c r="BM172" i="2"/>
  <c r="BO172" i="2"/>
  <c r="BQ172" i="2"/>
  <c r="BJ172" i="2"/>
  <c r="BN172" i="2"/>
  <c r="BL172" i="2"/>
  <c r="HV172" i="2"/>
  <c r="HX172" i="2"/>
  <c r="HZ172" i="2"/>
  <c r="IB172" i="2"/>
  <c r="HW172" i="2"/>
  <c r="HY172" i="2"/>
  <c r="IA172" i="2"/>
  <c r="IC172" i="2"/>
  <c r="AF172" i="2"/>
  <c r="F174" i="3" s="1"/>
  <c r="U172" i="2"/>
  <c r="W172" i="2"/>
  <c r="Y172" i="2"/>
  <c r="V172" i="2"/>
  <c r="AA172" i="2"/>
  <c r="T172" i="2"/>
  <c r="X172" i="2"/>
  <c r="GF172" i="2"/>
  <c r="GH172" i="2"/>
  <c r="GJ172" i="2"/>
  <c r="GI172" i="2"/>
  <c r="GM172" i="2"/>
  <c r="GL172" i="2"/>
  <c r="GR172" i="2" s="1"/>
  <c r="GK172" i="2"/>
  <c r="GG172" i="2"/>
  <c r="M174" i="2"/>
  <c r="G142" i="8" s="1"/>
  <c r="L174" i="2"/>
  <c r="I142" i="8" s="1"/>
  <c r="J174" i="2"/>
  <c r="H174" i="2"/>
  <c r="F174" i="2"/>
  <c r="G174" i="2"/>
  <c r="K174" i="2"/>
  <c r="I174" i="2"/>
  <c r="HO174" i="2"/>
  <c r="HH174" i="2"/>
  <c r="HJ174" i="2"/>
  <c r="HL174" i="2"/>
  <c r="HN174" i="2"/>
  <c r="HI174" i="2"/>
  <c r="HK174" i="2"/>
  <c r="HM174" i="2"/>
  <c r="BP174" i="2"/>
  <c r="BV174" i="2" s="1"/>
  <c r="BK174" i="2"/>
  <c r="BM174" i="2"/>
  <c r="BO174" i="2"/>
  <c r="BQ174" i="2"/>
  <c r="BL174" i="2"/>
  <c r="BJ174" i="2"/>
  <c r="BN174" i="2"/>
  <c r="GG174" i="2"/>
  <c r="GI174" i="2"/>
  <c r="GK174" i="2"/>
  <c r="GM174" i="2"/>
  <c r="GL174" i="2"/>
  <c r="GR174" i="2" s="1"/>
  <c r="GH174" i="2"/>
  <c r="GF174" i="2"/>
  <c r="GJ174" i="2"/>
  <c r="HW189" i="2"/>
  <c r="HY189" i="2"/>
  <c r="IA189" i="2"/>
  <c r="IR189" i="2"/>
  <c r="HV189" i="2"/>
  <c r="HX189" i="2"/>
  <c r="HZ189" i="2"/>
  <c r="IC189" i="2"/>
  <c r="HV176" i="2"/>
  <c r="HX176" i="2"/>
  <c r="HZ176" i="2"/>
  <c r="IB176" i="2"/>
  <c r="HW176" i="2"/>
  <c r="HY176" i="2"/>
  <c r="IA176" i="2"/>
  <c r="IC176" i="2"/>
  <c r="GG176" i="2"/>
  <c r="GI176" i="2"/>
  <c r="GK176" i="2"/>
  <c r="GF176" i="2"/>
  <c r="GJ176" i="2"/>
  <c r="GL176" i="2"/>
  <c r="GR176" i="2" s="1"/>
  <c r="GH176" i="2"/>
  <c r="GM176" i="2"/>
  <c r="M178" i="2"/>
  <c r="U178" i="8" s="1"/>
  <c r="L178" i="2"/>
  <c r="J178" i="2"/>
  <c r="H178" i="2"/>
  <c r="F178" i="2"/>
  <c r="G178" i="2"/>
  <c r="K178" i="2"/>
  <c r="I178" i="2"/>
  <c r="HO178" i="2"/>
  <c r="HH178" i="2"/>
  <c r="HJ178" i="2"/>
  <c r="HL178" i="2"/>
  <c r="HN178" i="2"/>
  <c r="HI178" i="2"/>
  <c r="HK178" i="2"/>
  <c r="HM178" i="2"/>
  <c r="HV178" i="2"/>
  <c r="HX178" i="2"/>
  <c r="HZ178" i="2"/>
  <c r="IB178" i="2"/>
  <c r="HW178" i="2"/>
  <c r="HY178" i="2"/>
  <c r="IA178" i="2"/>
  <c r="IC178" i="2"/>
  <c r="AF178" i="2"/>
  <c r="F180" i="3" s="1"/>
  <c r="U178" i="2"/>
  <c r="W178" i="2"/>
  <c r="Y178" i="2"/>
  <c r="AA178" i="2"/>
  <c r="V178" i="2"/>
  <c r="T178" i="2"/>
  <c r="X178" i="2"/>
  <c r="BC178" i="2"/>
  <c r="AW178" i="2"/>
  <c r="AY178" i="2"/>
  <c r="BA178" i="2"/>
  <c r="CF178" i="2"/>
  <c r="AX178" i="2"/>
  <c r="BB178" i="2"/>
  <c r="AV178" i="2"/>
  <c r="AZ178" i="2"/>
  <c r="FY178" i="2"/>
  <c r="FR178" i="2"/>
  <c r="FT178" i="2"/>
  <c r="FV178" i="2"/>
  <c r="FX178" i="2"/>
  <c r="HB178" i="2"/>
  <c r="FU178" i="2"/>
  <c r="FW178" i="2"/>
  <c r="FS178" i="2"/>
  <c r="HV180" i="2"/>
  <c r="HX180" i="2"/>
  <c r="HZ180" i="2"/>
  <c r="IB180" i="2"/>
  <c r="HW180" i="2"/>
  <c r="HY180" i="2"/>
  <c r="IA180" i="2"/>
  <c r="IC180" i="2"/>
  <c r="GG180" i="2"/>
  <c r="GI180" i="2"/>
  <c r="GK180" i="2"/>
  <c r="GH180" i="2"/>
  <c r="GM180" i="2"/>
  <c r="GL180" i="2"/>
  <c r="GR180" i="2" s="1"/>
  <c r="GJ180" i="2"/>
  <c r="GF180" i="2"/>
  <c r="AF182" i="2"/>
  <c r="F184" i="3" s="1"/>
  <c r="U182" i="2"/>
  <c r="W182" i="2"/>
  <c r="Y182" i="2"/>
  <c r="AA182" i="2"/>
  <c r="V182" i="2"/>
  <c r="T182" i="2"/>
  <c r="X182" i="2"/>
  <c r="M182" i="2"/>
  <c r="AP182" i="2"/>
  <c r="L182" i="2"/>
  <c r="J182" i="2"/>
  <c r="AL182" i="2" s="1"/>
  <c r="H182" i="2"/>
  <c r="F182" i="2"/>
  <c r="G182" i="2"/>
  <c r="K182" i="2"/>
  <c r="I182" i="2"/>
  <c r="HO182" i="2"/>
  <c r="HT182" i="2" s="1"/>
  <c r="GG184" i="2"/>
  <c r="GI184" i="2"/>
  <c r="GK184" i="2"/>
  <c r="GH184" i="2"/>
  <c r="GM184" i="2"/>
  <c r="GL184" i="2"/>
  <c r="GR184" i="2" s="1"/>
  <c r="GF184" i="2"/>
  <c r="GJ184" i="2"/>
  <c r="M184" i="2"/>
  <c r="L184" i="2"/>
  <c r="J184" i="2"/>
  <c r="H184" i="2"/>
  <c r="F184" i="2"/>
  <c r="I184" i="2"/>
  <c r="K184" i="2"/>
  <c r="G184" i="2"/>
  <c r="CX184" i="2"/>
  <c r="HO184" i="2"/>
  <c r="HT184" i="2" s="1"/>
  <c r="GF186" i="2"/>
  <c r="GH186" i="2"/>
  <c r="GJ186" i="2"/>
  <c r="GM186" i="2"/>
  <c r="GL186" i="2"/>
  <c r="GR186" i="2" s="1"/>
  <c r="GG186" i="2"/>
  <c r="GK186" i="2"/>
  <c r="GI186" i="2"/>
  <c r="M186" i="2"/>
  <c r="L186" i="2"/>
  <c r="J186" i="2"/>
  <c r="H186" i="2"/>
  <c r="F186" i="2"/>
  <c r="K186" i="2"/>
  <c r="I186" i="2"/>
  <c r="G186" i="2"/>
  <c r="HO186" i="2"/>
  <c r="HT186" i="2" s="1"/>
  <c r="IB186" i="2"/>
  <c r="IH186" i="2" s="1"/>
  <c r="BP188" i="2"/>
  <c r="BV188" i="2" s="1"/>
  <c r="BK188" i="2"/>
  <c r="BM188" i="2"/>
  <c r="BO188" i="2"/>
  <c r="BQ188" i="2"/>
  <c r="BL188" i="2"/>
  <c r="BJ188" i="2"/>
  <c r="BN188" i="2"/>
  <c r="AF188" i="2"/>
  <c r="F190" i="3" s="1"/>
  <c r="U188" i="2"/>
  <c r="W188" i="2"/>
  <c r="Y188" i="2"/>
  <c r="AA188" i="2"/>
  <c r="V188" i="2"/>
  <c r="T188" i="2"/>
  <c r="X188" i="2"/>
  <c r="BC188" i="2"/>
  <c r="AV188" i="2"/>
  <c r="AX188" i="2"/>
  <c r="AZ188" i="2"/>
  <c r="CB188" i="2" s="1"/>
  <c r="BB188" i="2"/>
  <c r="CE188" i="2" s="1"/>
  <c r="AW188" i="2"/>
  <c r="BY188" i="2" s="1"/>
  <c r="BA188" i="2"/>
  <c r="AY188" i="2"/>
  <c r="FY188" i="2"/>
  <c r="FR188" i="2"/>
  <c r="FT188" i="2"/>
  <c r="FV188" i="2"/>
  <c r="FX188" i="2"/>
  <c r="FU188" i="2"/>
  <c r="FW188" i="2"/>
  <c r="FS188" i="2"/>
  <c r="IB188" i="2"/>
  <c r="GG188" i="2"/>
  <c r="GI188" i="2"/>
  <c r="GK188" i="2"/>
  <c r="GL188" i="2"/>
  <c r="GR188" i="2" s="1"/>
  <c r="GF188" i="2"/>
  <c r="GJ188" i="2"/>
  <c r="GH188" i="2"/>
  <c r="GM188" i="2"/>
  <c r="BP190" i="2"/>
  <c r="BV190" i="2" s="1"/>
  <c r="BJ190" i="2"/>
  <c r="BL190" i="2"/>
  <c r="BN190" i="2"/>
  <c r="BK190" i="2"/>
  <c r="BO190" i="2"/>
  <c r="BQ190" i="2"/>
  <c r="BM190" i="2"/>
  <c r="AF190" i="2"/>
  <c r="F192" i="3" s="1"/>
  <c r="T190" i="2"/>
  <c r="V190" i="2"/>
  <c r="X190" i="2"/>
  <c r="W190" i="2"/>
  <c r="U190" i="2"/>
  <c r="Y190" i="2"/>
  <c r="AA190" i="2"/>
  <c r="BC190" i="2"/>
  <c r="AV190" i="2"/>
  <c r="AX190" i="2"/>
  <c r="BZ190" i="2" s="1"/>
  <c r="AZ190" i="2"/>
  <c r="CB190" i="2" s="1"/>
  <c r="BB190" i="2"/>
  <c r="AY190" i="2"/>
  <c r="CF190" i="2"/>
  <c r="AW190" i="2"/>
  <c r="BA190" i="2"/>
  <c r="DF190" i="2"/>
  <c r="DL190" i="2" s="1"/>
  <c r="GL190" i="2"/>
  <c r="GR190" i="2" s="1"/>
  <c r="IB190" i="2"/>
  <c r="IH190" i="2" s="1"/>
  <c r="M116" i="2"/>
  <c r="CX116" i="2"/>
  <c r="EV116" i="2"/>
  <c r="FB116" i="2" s="1"/>
  <c r="HO116" i="2"/>
  <c r="HT116" i="2" s="1"/>
  <c r="AF116" i="2"/>
  <c r="F118" i="3" s="1"/>
  <c r="BC116" i="2"/>
  <c r="BH116" i="2" s="1"/>
  <c r="DF116" i="2"/>
  <c r="DL116" i="2" s="1"/>
  <c r="FY116" i="2"/>
  <c r="GD116" i="2" s="1"/>
  <c r="AF118" i="2"/>
  <c r="F120" i="3" s="1"/>
  <c r="BC118" i="2"/>
  <c r="BH118" i="2" s="1"/>
  <c r="DF118" i="2"/>
  <c r="DL118" i="2" s="1"/>
  <c r="FY118" i="2"/>
  <c r="GD118" i="2" s="1"/>
  <c r="BP118" i="2"/>
  <c r="BV118" i="2" s="1"/>
  <c r="IB118" i="2"/>
  <c r="IH118" i="2" s="1"/>
  <c r="AF120" i="2"/>
  <c r="F122" i="3" s="1"/>
  <c r="BC120" i="2"/>
  <c r="BH120" i="2" s="1"/>
  <c r="DF120" i="2"/>
  <c r="DL120" i="2" s="1"/>
  <c r="FY120" i="2"/>
  <c r="GD120" i="2" s="1"/>
  <c r="BP120" i="2"/>
  <c r="BV120" i="2" s="1"/>
  <c r="IB120" i="2"/>
  <c r="IH120" i="2" s="1"/>
  <c r="EI122" i="2"/>
  <c r="EN122" i="2" s="1"/>
  <c r="GL122" i="2"/>
  <c r="GR122" i="2" s="1"/>
  <c r="M122" i="2"/>
  <c r="EV122" i="2"/>
  <c r="FB122" i="2" s="1"/>
  <c r="HO122" i="2"/>
  <c r="HT122" i="2" s="1"/>
  <c r="AF124" i="2"/>
  <c r="F126" i="3" s="1"/>
  <c r="BC124" i="2"/>
  <c r="BH124" i="2" s="1"/>
  <c r="DF124" i="2"/>
  <c r="DL124" i="2" s="1"/>
  <c r="FY124" i="2"/>
  <c r="GD124" i="2" s="1"/>
  <c r="BP124" i="2"/>
  <c r="BV124" i="2" s="1"/>
  <c r="IB124" i="2"/>
  <c r="IH124" i="2" s="1"/>
  <c r="EI126" i="2"/>
  <c r="EN126" i="2" s="1"/>
  <c r="GL126" i="2"/>
  <c r="GR126" i="2" s="1"/>
  <c r="M126" i="2"/>
  <c r="CX126" i="2"/>
  <c r="EV126" i="2"/>
  <c r="FB126" i="2" s="1"/>
  <c r="HO126" i="2"/>
  <c r="HT126" i="2" s="1"/>
  <c r="AF128" i="2"/>
  <c r="F130" i="3" s="1"/>
  <c r="BC128" i="2"/>
  <c r="BH128" i="2" s="1"/>
  <c r="DF128" i="2"/>
  <c r="DL128" i="2" s="1"/>
  <c r="FY128" i="2"/>
  <c r="GD128" i="2" s="1"/>
  <c r="BP128" i="2"/>
  <c r="BV128" i="2" s="1"/>
  <c r="IB128" i="2"/>
  <c r="IH128" i="2" s="1"/>
  <c r="EI130" i="2"/>
  <c r="EN130" i="2" s="1"/>
  <c r="GL130" i="2"/>
  <c r="GR130" i="2" s="1"/>
  <c r="M130" i="2"/>
  <c r="CX130" i="2"/>
  <c r="EV130" i="2"/>
  <c r="FB130" i="2" s="1"/>
  <c r="HO130" i="2"/>
  <c r="HT130" i="2" s="1"/>
  <c r="AF132" i="2"/>
  <c r="F134" i="3" s="1"/>
  <c r="BC132" i="2"/>
  <c r="BH132" i="2" s="1"/>
  <c r="DF132" i="2"/>
  <c r="DL132" i="2" s="1"/>
  <c r="FY132" i="2"/>
  <c r="GD132" i="2" s="1"/>
  <c r="BP132" i="2"/>
  <c r="BV132" i="2" s="1"/>
  <c r="IB132" i="2"/>
  <c r="IH132" i="2" s="1"/>
  <c r="EI134" i="2"/>
  <c r="EN134" i="2" s="1"/>
  <c r="GL134" i="2"/>
  <c r="GR134" i="2" s="1"/>
  <c r="M134" i="2"/>
  <c r="EV134" i="2"/>
  <c r="FB134" i="2" s="1"/>
  <c r="HO134" i="2"/>
  <c r="HT134" i="2" s="1"/>
  <c r="AF136" i="2"/>
  <c r="F138" i="3" s="1"/>
  <c r="BC136" i="2"/>
  <c r="BH136" i="2" s="1"/>
  <c r="DF136" i="2"/>
  <c r="DL136" i="2" s="1"/>
  <c r="FY136" i="2"/>
  <c r="GD136" i="2" s="1"/>
  <c r="BP136" i="2"/>
  <c r="BV136" i="2" s="1"/>
  <c r="IB136" i="2"/>
  <c r="IH136" i="2" s="1"/>
  <c r="EI138" i="2"/>
  <c r="EN138" i="2" s="1"/>
  <c r="M138" i="2"/>
  <c r="CX138" i="2"/>
  <c r="EV138" i="2"/>
  <c r="FB138" i="2" s="1"/>
  <c r="HO138" i="2"/>
  <c r="HT138" i="2" s="1"/>
  <c r="BC140" i="2"/>
  <c r="BH140" i="2" s="1"/>
  <c r="FY140" i="2"/>
  <c r="GD140" i="2" s="1"/>
  <c r="BP140" i="2"/>
  <c r="BV140" i="2" s="1"/>
  <c r="IB140" i="2"/>
  <c r="IH140" i="2" s="1"/>
  <c r="EI142" i="2"/>
  <c r="EN142" i="2" s="1"/>
  <c r="GL142" i="2"/>
  <c r="GR142" i="2" s="1"/>
  <c r="M142" i="2"/>
  <c r="CX142" i="2"/>
  <c r="EV142" i="2"/>
  <c r="FB142" i="2" s="1"/>
  <c r="HO142" i="2"/>
  <c r="HT142" i="2" s="1"/>
  <c r="M114" i="2"/>
  <c r="CX114" i="2"/>
  <c r="EV114" i="2"/>
  <c r="FB114" i="2" s="1"/>
  <c r="HO114" i="2"/>
  <c r="HT114" i="2" s="1"/>
  <c r="BC114" i="2"/>
  <c r="BH114" i="2" s="1"/>
  <c r="DF114" i="2"/>
  <c r="DL114" i="2" s="1"/>
  <c r="FY114" i="2"/>
  <c r="GD114" i="2" s="1"/>
  <c r="M84" i="2"/>
  <c r="CX84" i="2"/>
  <c r="EV84" i="2"/>
  <c r="FB84" i="2" s="1"/>
  <c r="HO84" i="2"/>
  <c r="HT84" i="2" s="1"/>
  <c r="AF84" i="2"/>
  <c r="F86" i="3" s="1"/>
  <c r="BC84" i="2"/>
  <c r="BH84" i="2" s="1"/>
  <c r="DF84" i="2"/>
  <c r="DL84" i="2" s="1"/>
  <c r="FY84" i="2"/>
  <c r="GD84" i="2" s="1"/>
  <c r="EI86" i="2"/>
  <c r="EN86" i="2" s="1"/>
  <c r="GL86" i="2"/>
  <c r="GR86" i="2" s="1"/>
  <c r="M86" i="2"/>
  <c r="G86" i="8" s="1"/>
  <c r="U86" i="8" s="1"/>
  <c r="CX86" i="2"/>
  <c r="EV86" i="2"/>
  <c r="FB86" i="2" s="1"/>
  <c r="HO86" i="2"/>
  <c r="HT86" i="2" s="1"/>
  <c r="EI88" i="2"/>
  <c r="EN88" i="2" s="1"/>
  <c r="GL88" i="2"/>
  <c r="GR88" i="2" s="1"/>
  <c r="M88" i="2"/>
  <c r="CX88" i="2"/>
  <c r="EV88" i="2"/>
  <c r="FB88" i="2" s="1"/>
  <c r="HO88" i="2"/>
  <c r="HT88" i="2" s="1"/>
  <c r="AF90" i="2"/>
  <c r="F92" i="3" s="1"/>
  <c r="BC90" i="2"/>
  <c r="BH90" i="2" s="1"/>
  <c r="DF90" i="2"/>
  <c r="DL90" i="2" s="1"/>
  <c r="FY90" i="2"/>
  <c r="GD90" i="2" s="1"/>
  <c r="BP90" i="2"/>
  <c r="BV90" i="2" s="1"/>
  <c r="IB90" i="2"/>
  <c r="IH90" i="2" s="1"/>
  <c r="EI92" i="2"/>
  <c r="EN92" i="2" s="1"/>
  <c r="GL92" i="2"/>
  <c r="GR92" i="2" s="1"/>
  <c r="M92" i="2"/>
  <c r="G92" i="8" s="1"/>
  <c r="U92" i="8" s="1"/>
  <c r="CX92" i="2"/>
  <c r="EV92" i="2"/>
  <c r="FB92" i="2" s="1"/>
  <c r="HO92" i="2"/>
  <c r="HT92" i="2" s="1"/>
  <c r="AF94" i="2"/>
  <c r="F96" i="3" s="1"/>
  <c r="BC94" i="2"/>
  <c r="BH94" i="2" s="1"/>
  <c r="DF94" i="2"/>
  <c r="DL94" i="2" s="1"/>
  <c r="FY94" i="2"/>
  <c r="GD94" i="2" s="1"/>
  <c r="BP94" i="2"/>
  <c r="BV94" i="2" s="1"/>
  <c r="IB94" i="2"/>
  <c r="IH94" i="2" s="1"/>
  <c r="EI96" i="2"/>
  <c r="EN96" i="2" s="1"/>
  <c r="GL96" i="2"/>
  <c r="GR96" i="2" s="1"/>
  <c r="M96" i="2"/>
  <c r="CX96" i="2"/>
  <c r="EV96" i="2"/>
  <c r="FB96" i="2" s="1"/>
  <c r="HO96" i="2"/>
  <c r="HT96" i="2" s="1"/>
  <c r="AF98" i="2"/>
  <c r="F100" i="3" s="1"/>
  <c r="BC98" i="2"/>
  <c r="BH98" i="2" s="1"/>
  <c r="DF98" i="2"/>
  <c r="DL98" i="2" s="1"/>
  <c r="FY98" i="2"/>
  <c r="GD98" i="2" s="1"/>
  <c r="BP98" i="2"/>
  <c r="BV98" i="2" s="1"/>
  <c r="IB98" i="2"/>
  <c r="IH98" i="2" s="1"/>
  <c r="EI100" i="2"/>
  <c r="EN100" i="2" s="1"/>
  <c r="GL100" i="2"/>
  <c r="GR100" i="2" s="1"/>
  <c r="M100" i="2"/>
  <c r="G100" i="8" s="1"/>
  <c r="U100" i="8" s="1"/>
  <c r="CX100" i="2"/>
  <c r="EV100" i="2"/>
  <c r="FB100" i="2" s="1"/>
  <c r="HO100" i="2"/>
  <c r="HT100" i="2" s="1"/>
  <c r="AF102" i="2"/>
  <c r="F104" i="3" s="1"/>
  <c r="BC102" i="2"/>
  <c r="BH102" i="2" s="1"/>
  <c r="DF102" i="2"/>
  <c r="DL102" i="2" s="1"/>
  <c r="FY102" i="2"/>
  <c r="GD102" i="2" s="1"/>
  <c r="BP102" i="2"/>
  <c r="BV102" i="2" s="1"/>
  <c r="IB102" i="2"/>
  <c r="IH102" i="2" s="1"/>
  <c r="EI104" i="2"/>
  <c r="EN104" i="2" s="1"/>
  <c r="GL104" i="2"/>
  <c r="GR104" i="2" s="1"/>
  <c r="M104" i="2"/>
  <c r="CX104" i="2"/>
  <c r="EV104" i="2"/>
  <c r="FB104" i="2" s="1"/>
  <c r="HO104" i="2"/>
  <c r="HT104" i="2" s="1"/>
  <c r="AF106" i="2"/>
  <c r="F108" i="3" s="1"/>
  <c r="BC106" i="2"/>
  <c r="BH106" i="2" s="1"/>
  <c r="DF106" i="2"/>
  <c r="DL106" i="2" s="1"/>
  <c r="FY106" i="2"/>
  <c r="GD106" i="2" s="1"/>
  <c r="BP106" i="2"/>
  <c r="BV106" i="2" s="1"/>
  <c r="IB106" i="2"/>
  <c r="IH106" i="2" s="1"/>
  <c r="BP108" i="2"/>
  <c r="BV108" i="2" s="1"/>
  <c r="EV108" i="2"/>
  <c r="FB108" i="2" s="1"/>
  <c r="EI108" i="2"/>
  <c r="EN108" i="2" s="1"/>
  <c r="GL108" i="2"/>
  <c r="GR108" i="2" s="1"/>
  <c r="M110" i="2"/>
  <c r="CX110" i="2"/>
  <c r="EV110" i="2"/>
  <c r="FB110" i="2" s="1"/>
  <c r="HO110" i="2"/>
  <c r="HT110" i="2" s="1"/>
  <c r="AF110" i="2"/>
  <c r="F112" i="3" s="1"/>
  <c r="BC110" i="2"/>
  <c r="BH110" i="2" s="1"/>
  <c r="DF110" i="2"/>
  <c r="DL110" i="2" s="1"/>
  <c r="FY110" i="2"/>
  <c r="GD110" i="2" s="1"/>
  <c r="BP82" i="2"/>
  <c r="BV82" i="2" s="1"/>
  <c r="IB82" i="2"/>
  <c r="IH82" i="2" s="1"/>
  <c r="EI82" i="2"/>
  <c r="EN82" i="2" s="1"/>
  <c r="GL82" i="2"/>
  <c r="GR82" i="2" s="1"/>
  <c r="M51" i="2"/>
  <c r="CX51" i="2"/>
  <c r="EV51" i="2"/>
  <c r="FB51" i="2" s="1"/>
  <c r="HO51" i="2"/>
  <c r="HT51" i="2" s="1"/>
  <c r="AF51" i="2"/>
  <c r="F53" i="3" s="1"/>
  <c r="BC51" i="2"/>
  <c r="BH51" i="2" s="1"/>
  <c r="DF51" i="2"/>
  <c r="DL51" i="2" s="1"/>
  <c r="FY51" i="2"/>
  <c r="GD51" i="2" s="1"/>
  <c r="AF53" i="2"/>
  <c r="F55" i="3" s="1"/>
  <c r="BC53" i="2"/>
  <c r="BH53" i="2" s="1"/>
  <c r="DF53" i="2"/>
  <c r="DL53" i="2" s="1"/>
  <c r="FY53" i="2"/>
  <c r="GD53" i="2" s="1"/>
  <c r="BP53" i="2"/>
  <c r="BV53" i="2" s="1"/>
  <c r="IB53" i="2"/>
  <c r="IH53" i="2" s="1"/>
  <c r="EI55" i="2"/>
  <c r="EN55" i="2" s="1"/>
  <c r="GL55" i="2"/>
  <c r="GR55" i="2" s="1"/>
  <c r="M55" i="2"/>
  <c r="G55" i="8" s="1"/>
  <c r="U55" i="8" s="1"/>
  <c r="EV55" i="2"/>
  <c r="FB55" i="2" s="1"/>
  <c r="HO55" i="2"/>
  <c r="HT55" i="2" s="1"/>
  <c r="AF57" i="2"/>
  <c r="F59" i="3" s="1"/>
  <c r="BC57" i="2"/>
  <c r="BH57" i="2" s="1"/>
  <c r="DF57" i="2"/>
  <c r="DL57" i="2" s="1"/>
  <c r="FY57" i="2"/>
  <c r="GD57" i="2" s="1"/>
  <c r="BP57" i="2"/>
  <c r="BV57" i="2" s="1"/>
  <c r="IB57" i="2"/>
  <c r="IH57" i="2" s="1"/>
  <c r="EI59" i="2"/>
  <c r="EN59" i="2" s="1"/>
  <c r="GL59" i="2"/>
  <c r="GR59" i="2" s="1"/>
  <c r="M59" i="2"/>
  <c r="CX59" i="2"/>
  <c r="EV59" i="2"/>
  <c r="FB59" i="2" s="1"/>
  <c r="HO59" i="2"/>
  <c r="HT59" i="2" s="1"/>
  <c r="AF61" i="2"/>
  <c r="F63" i="3" s="1"/>
  <c r="BC61" i="2"/>
  <c r="BH61" i="2" s="1"/>
  <c r="DF61" i="2"/>
  <c r="DL61" i="2" s="1"/>
  <c r="FY61" i="2"/>
  <c r="GD61" i="2" s="1"/>
  <c r="BP61" i="2"/>
  <c r="BV61" i="2" s="1"/>
  <c r="IB61" i="2"/>
  <c r="IH61" i="2" s="1"/>
  <c r="EI63" i="2"/>
  <c r="EN63" i="2" s="1"/>
  <c r="GL63" i="2"/>
  <c r="GR63" i="2" s="1"/>
  <c r="M63" i="2"/>
  <c r="EV63" i="2"/>
  <c r="FB63" i="2" s="1"/>
  <c r="HO63" i="2"/>
  <c r="HT63" i="2" s="1"/>
  <c r="AF65" i="2"/>
  <c r="F67" i="3" s="1"/>
  <c r="BC65" i="2"/>
  <c r="BH65" i="2" s="1"/>
  <c r="DF65" i="2"/>
  <c r="DL65" i="2" s="1"/>
  <c r="FY65" i="2"/>
  <c r="GD65" i="2" s="1"/>
  <c r="BP65" i="2"/>
  <c r="BV65" i="2" s="1"/>
  <c r="IB65" i="2"/>
  <c r="IH65" i="2" s="1"/>
  <c r="EI67" i="2"/>
  <c r="EN67" i="2" s="1"/>
  <c r="GL67" i="2"/>
  <c r="GR67" i="2" s="1"/>
  <c r="M67" i="2"/>
  <c r="G67" i="8" s="1"/>
  <c r="U67" i="8" s="1"/>
  <c r="CX67" i="2"/>
  <c r="EV67" i="2"/>
  <c r="FB67" i="2" s="1"/>
  <c r="HO67" i="2"/>
  <c r="HT67" i="2" s="1"/>
  <c r="AF69" i="2"/>
  <c r="F71" i="3" s="1"/>
  <c r="BC69" i="2"/>
  <c r="BH69" i="2" s="1"/>
  <c r="DF69" i="2"/>
  <c r="DL69" i="2" s="1"/>
  <c r="FY69" i="2"/>
  <c r="GD69" i="2" s="1"/>
  <c r="BP69" i="2"/>
  <c r="BV69" i="2" s="1"/>
  <c r="IB69" i="2"/>
  <c r="IH69" i="2" s="1"/>
  <c r="AF71" i="2"/>
  <c r="F73" i="3" s="1"/>
  <c r="BC71" i="2"/>
  <c r="BH71" i="2" s="1"/>
  <c r="DF71" i="2"/>
  <c r="DL71" i="2" s="1"/>
  <c r="FY71" i="2"/>
  <c r="GD71" i="2" s="1"/>
  <c r="EV71" i="2"/>
  <c r="FB71" i="2" s="1"/>
  <c r="HO71" i="2"/>
  <c r="HT71" i="2" s="1"/>
  <c r="AF73" i="2"/>
  <c r="F75" i="3" s="1"/>
  <c r="BC73" i="2"/>
  <c r="BH73" i="2" s="1"/>
  <c r="DF73" i="2"/>
  <c r="DL73" i="2" s="1"/>
  <c r="FY73" i="2"/>
  <c r="GD73" i="2" s="1"/>
  <c r="BP73" i="2"/>
  <c r="BV73" i="2" s="1"/>
  <c r="IB73" i="2"/>
  <c r="IH73" i="2" s="1"/>
  <c r="EI75" i="2"/>
  <c r="EN75" i="2" s="1"/>
  <c r="GL75" i="2"/>
  <c r="GR75" i="2" s="1"/>
  <c r="M75" i="2"/>
  <c r="G75" i="8" s="1"/>
  <c r="EV75" i="2"/>
  <c r="FB75" i="2" s="1"/>
  <c r="HO75" i="2"/>
  <c r="HT75" i="2" s="1"/>
  <c r="AF77" i="2"/>
  <c r="F79" i="3" s="1"/>
  <c r="BC77" i="2"/>
  <c r="BH77" i="2" s="1"/>
  <c r="DF77" i="2"/>
  <c r="DL77" i="2" s="1"/>
  <c r="BP77" i="2"/>
  <c r="BV77" i="2" s="1"/>
  <c r="HO77" i="2"/>
  <c r="HT77" i="2" s="1"/>
  <c r="FY77" i="2"/>
  <c r="GD77" i="2" s="1"/>
  <c r="BP79" i="2"/>
  <c r="BV79" i="2" s="1"/>
  <c r="IB79" i="2"/>
  <c r="IH79" i="2" s="1"/>
  <c r="EI79" i="2"/>
  <c r="EN79" i="2" s="1"/>
  <c r="GL79" i="2"/>
  <c r="GR79" i="2" s="1"/>
  <c r="BP18" i="2"/>
  <c r="BV18" i="2" s="1"/>
  <c r="EV18" i="2"/>
  <c r="FB18" i="2" s="1"/>
  <c r="HO18" i="2"/>
  <c r="HT18" i="2" s="1"/>
  <c r="AF18" i="2"/>
  <c r="F20" i="3" s="1"/>
  <c r="BC18" i="2"/>
  <c r="BH18" i="2" s="1"/>
  <c r="DF18" i="2"/>
  <c r="DL18" i="2" s="1"/>
  <c r="FY18" i="2"/>
  <c r="GD18" i="2" s="1"/>
  <c r="EI19" i="2"/>
  <c r="EN19" i="2" s="1"/>
  <c r="GL19" i="2"/>
  <c r="GR19" i="2" s="1"/>
  <c r="M19" i="2"/>
  <c r="CX19" i="2"/>
  <c r="EV19" i="2"/>
  <c r="FB19" i="2" s="1"/>
  <c r="HO19" i="2"/>
  <c r="HT19" i="2" s="1"/>
  <c r="M20" i="2"/>
  <c r="CX20" i="2"/>
  <c r="EV20" i="2"/>
  <c r="FB20" i="2" s="1"/>
  <c r="HO20" i="2"/>
  <c r="HT20" i="2" s="1"/>
  <c r="AF20" i="2"/>
  <c r="F22" i="3" s="1"/>
  <c r="BC20" i="2"/>
  <c r="BH20" i="2" s="1"/>
  <c r="DF20" i="2"/>
  <c r="DL20" i="2" s="1"/>
  <c r="FY20" i="2"/>
  <c r="GD20" i="2" s="1"/>
  <c r="EI21" i="2"/>
  <c r="EN21" i="2" s="1"/>
  <c r="GL21" i="2"/>
  <c r="GR21" i="2" s="1"/>
  <c r="M21" i="2"/>
  <c r="G21" i="8" s="1"/>
  <c r="U21" i="8" s="1"/>
  <c r="CX21" i="2"/>
  <c r="EV21" i="2"/>
  <c r="FB21" i="2" s="1"/>
  <c r="HO21" i="2"/>
  <c r="HT21" i="2" s="1"/>
  <c r="M22" i="2"/>
  <c r="EV22" i="2"/>
  <c r="FB22" i="2" s="1"/>
  <c r="HO22" i="2"/>
  <c r="HT22" i="2" s="1"/>
  <c r="AF22" i="2"/>
  <c r="F24" i="3" s="1"/>
  <c r="BC22" i="2"/>
  <c r="BH22" i="2" s="1"/>
  <c r="DF22" i="2"/>
  <c r="DL22" i="2" s="1"/>
  <c r="FY22" i="2"/>
  <c r="GD22" i="2" s="1"/>
  <c r="EI23" i="2"/>
  <c r="EN23" i="2" s="1"/>
  <c r="GL23" i="2"/>
  <c r="GR23" i="2" s="1"/>
  <c r="M23" i="2"/>
  <c r="CX23" i="2"/>
  <c r="EV23" i="2"/>
  <c r="FB23" i="2" s="1"/>
  <c r="HO23" i="2"/>
  <c r="HT23" i="2" s="1"/>
  <c r="M24" i="2"/>
  <c r="CX24" i="2"/>
  <c r="EV24" i="2"/>
  <c r="FB24" i="2" s="1"/>
  <c r="HO24" i="2"/>
  <c r="HT24" i="2" s="1"/>
  <c r="BC24" i="2"/>
  <c r="BH24" i="2" s="1"/>
  <c r="DF24" i="2"/>
  <c r="DL24" i="2" s="1"/>
  <c r="FY24" i="2"/>
  <c r="GD24" i="2" s="1"/>
  <c r="EI25" i="2"/>
  <c r="EN25" i="2" s="1"/>
  <c r="GL25" i="2"/>
  <c r="GR25" i="2" s="1"/>
  <c r="M25" i="2"/>
  <c r="CX25" i="2"/>
  <c r="EV25" i="2"/>
  <c r="FB25" i="2" s="1"/>
  <c r="HO25" i="2"/>
  <c r="HT25" i="2" s="1"/>
  <c r="M26" i="2"/>
  <c r="CX26" i="2"/>
  <c r="EV26" i="2"/>
  <c r="FB26" i="2" s="1"/>
  <c r="HO26" i="2"/>
  <c r="HT26" i="2" s="1"/>
  <c r="BC26" i="2"/>
  <c r="BH26" i="2" s="1"/>
  <c r="DF26" i="2"/>
  <c r="DL26" i="2" s="1"/>
  <c r="FY26" i="2"/>
  <c r="GD26" i="2" s="1"/>
  <c r="EI27" i="2"/>
  <c r="EN27" i="2" s="1"/>
  <c r="GL27" i="2"/>
  <c r="GR27" i="2" s="1"/>
  <c r="M27" i="2"/>
  <c r="CX27" i="2"/>
  <c r="EV27" i="2"/>
  <c r="FB27" i="2" s="1"/>
  <c r="HO27" i="2"/>
  <c r="HT27" i="2" s="1"/>
  <c r="M28" i="2"/>
  <c r="CX28" i="2"/>
  <c r="EV28" i="2"/>
  <c r="FB28" i="2" s="1"/>
  <c r="HO28" i="2"/>
  <c r="HT28" i="2" s="1"/>
  <c r="BC28" i="2"/>
  <c r="DF28" i="2"/>
  <c r="DL28" i="2" s="1"/>
  <c r="FY28" i="2"/>
  <c r="GD28" i="2" s="1"/>
  <c r="EI29" i="2"/>
  <c r="EN29" i="2" s="1"/>
  <c r="GL29" i="2"/>
  <c r="GR29" i="2" s="1"/>
  <c r="M29" i="2"/>
  <c r="CX29" i="2"/>
  <c r="EV29" i="2"/>
  <c r="FB29" i="2" s="1"/>
  <c r="HO29" i="2"/>
  <c r="HT29" i="2" s="1"/>
  <c r="M30" i="2"/>
  <c r="CX30" i="2"/>
  <c r="EV30" i="2"/>
  <c r="FB30" i="2" s="1"/>
  <c r="HO30" i="2"/>
  <c r="HT30" i="2" s="1"/>
  <c r="BC30" i="2"/>
  <c r="BH30" i="2" s="1"/>
  <c r="DF30" i="2"/>
  <c r="DL30" i="2" s="1"/>
  <c r="FY30" i="2"/>
  <c r="GD30" i="2" s="1"/>
  <c r="EI31" i="2"/>
  <c r="EN31" i="2" s="1"/>
  <c r="GL31" i="2"/>
  <c r="GR31" i="2" s="1"/>
  <c r="M31" i="2"/>
  <c r="EV31" i="2"/>
  <c r="FB31" i="2" s="1"/>
  <c r="HO31" i="2"/>
  <c r="HT31" i="2" s="1"/>
  <c r="M32" i="2"/>
  <c r="CX32" i="2"/>
  <c r="EV32" i="2"/>
  <c r="FB32" i="2" s="1"/>
  <c r="HO32" i="2"/>
  <c r="HT32" i="2" s="1"/>
  <c r="AF32" i="2"/>
  <c r="F34" i="3" s="1"/>
  <c r="BC32" i="2"/>
  <c r="DF32" i="2"/>
  <c r="DL32" i="2" s="1"/>
  <c r="FY32" i="2"/>
  <c r="GD32" i="2" s="1"/>
  <c r="EI33" i="2"/>
  <c r="EN33" i="2" s="1"/>
  <c r="GL33" i="2"/>
  <c r="GR33" i="2" s="1"/>
  <c r="M33" i="2"/>
  <c r="CX33" i="2"/>
  <c r="EV33" i="2"/>
  <c r="FB33" i="2" s="1"/>
  <c r="HO33" i="2"/>
  <c r="HT33" i="2" s="1"/>
  <c r="M34" i="2"/>
  <c r="CX34" i="2"/>
  <c r="EV34" i="2"/>
  <c r="FB34" i="2" s="1"/>
  <c r="HO34" i="2"/>
  <c r="HT34" i="2" s="1"/>
  <c r="BC34" i="2"/>
  <c r="BH34" i="2" s="1"/>
  <c r="DF34" i="2"/>
  <c r="DL34" i="2" s="1"/>
  <c r="FY34" i="2"/>
  <c r="GD34" i="2" s="1"/>
  <c r="EI35" i="2"/>
  <c r="EN35" i="2" s="1"/>
  <c r="GL35" i="2"/>
  <c r="GR35" i="2" s="1"/>
  <c r="M35" i="2"/>
  <c r="G35" i="8" s="1"/>
  <c r="CX35" i="2"/>
  <c r="EV35" i="2"/>
  <c r="FB35" i="2" s="1"/>
  <c r="HO35" i="2"/>
  <c r="HT35" i="2" s="1"/>
  <c r="M36" i="2"/>
  <c r="CX36" i="2"/>
  <c r="EV36" i="2"/>
  <c r="FB36" i="2" s="1"/>
  <c r="HO36" i="2"/>
  <c r="HT36" i="2" s="1"/>
  <c r="BC36" i="2"/>
  <c r="BH36" i="2" s="1"/>
  <c r="DF36" i="2"/>
  <c r="DL36" i="2" s="1"/>
  <c r="FY36" i="2"/>
  <c r="GD36" i="2" s="1"/>
  <c r="EI37" i="2"/>
  <c r="EN37" i="2" s="1"/>
  <c r="GL37" i="2"/>
  <c r="GR37" i="2" s="1"/>
  <c r="M37" i="2"/>
  <c r="G37" i="8" s="1"/>
  <c r="U37" i="8" s="1"/>
  <c r="CX37" i="2"/>
  <c r="EV37" i="2"/>
  <c r="FB37" i="2" s="1"/>
  <c r="HO37" i="2"/>
  <c r="HT37" i="2" s="1"/>
  <c r="M38" i="2"/>
  <c r="CX38" i="2"/>
  <c r="EV38" i="2"/>
  <c r="FB38" i="2" s="1"/>
  <c r="HO38" i="2"/>
  <c r="HT38" i="2" s="1"/>
  <c r="BC38" i="2"/>
  <c r="BH38" i="2" s="1"/>
  <c r="DF38" i="2"/>
  <c r="DL38" i="2" s="1"/>
  <c r="FY38" i="2"/>
  <c r="GD38" i="2" s="1"/>
  <c r="EI39" i="2"/>
  <c r="EN39" i="2" s="1"/>
  <c r="GL39" i="2"/>
  <c r="GR39" i="2" s="1"/>
  <c r="M39" i="2"/>
  <c r="G39" i="8" s="1"/>
  <c r="CX39" i="2"/>
  <c r="EV39" i="2"/>
  <c r="FB39" i="2" s="1"/>
  <c r="HO39" i="2"/>
  <c r="HT39" i="2" s="1"/>
  <c r="M40" i="2"/>
  <c r="CX40" i="2"/>
  <c r="EV40" i="2"/>
  <c r="FB40" i="2" s="1"/>
  <c r="HO40" i="2"/>
  <c r="HT40" i="2" s="1"/>
  <c r="AF40" i="2"/>
  <c r="F42" i="3" s="1"/>
  <c r="BC40" i="2"/>
  <c r="BH40" i="2" s="1"/>
  <c r="DF40" i="2"/>
  <c r="DL40" i="2" s="1"/>
  <c r="FY40" i="2"/>
  <c r="GD40" i="2" s="1"/>
  <c r="EI41" i="2"/>
  <c r="EN41" i="2" s="1"/>
  <c r="GL41" i="2"/>
  <c r="GR41" i="2" s="1"/>
  <c r="M41" i="2"/>
  <c r="G41" i="8" s="1"/>
  <c r="CX41" i="2"/>
  <c r="EV41" i="2"/>
  <c r="FB41" i="2" s="1"/>
  <c r="HO41" i="2"/>
  <c r="HT41" i="2" s="1"/>
  <c r="M42" i="2"/>
  <c r="CX42" i="2"/>
  <c r="EV42" i="2"/>
  <c r="FB42" i="2" s="1"/>
  <c r="HO42" i="2"/>
  <c r="HT42" i="2" s="1"/>
  <c r="BC42" i="2"/>
  <c r="DF42" i="2"/>
  <c r="DL42" i="2" s="1"/>
  <c r="FY42" i="2"/>
  <c r="GD42" i="2" s="1"/>
  <c r="EI43" i="2"/>
  <c r="EN43" i="2" s="1"/>
  <c r="GL43" i="2"/>
  <c r="GR43" i="2" s="1"/>
  <c r="M43" i="2"/>
  <c r="G43" i="8" s="1"/>
  <c r="U43" i="8" s="1"/>
  <c r="CX43" i="2"/>
  <c r="EV43" i="2"/>
  <c r="FB43" i="2" s="1"/>
  <c r="HO43" i="2"/>
  <c r="HT43" i="2" s="1"/>
  <c r="M44" i="2"/>
  <c r="EI44" i="2"/>
  <c r="EN44" i="2" s="1"/>
  <c r="GL44" i="2"/>
  <c r="GR44" i="2" s="1"/>
  <c r="BC44" i="2"/>
  <c r="BH44" i="2" s="1"/>
  <c r="CX44" i="2"/>
  <c r="EV44" i="2"/>
  <c r="FB44" i="2" s="1"/>
  <c r="HO44" i="2"/>
  <c r="HT44" i="2" s="1"/>
  <c r="CX45" i="2"/>
  <c r="EV45" i="2"/>
  <c r="FB45" i="2" s="1"/>
  <c r="HO45" i="2"/>
  <c r="HT45" i="2" s="1"/>
  <c r="BC45" i="2"/>
  <c r="BH45" i="2" s="1"/>
  <c r="DF45" i="2"/>
  <c r="DL45" i="2" s="1"/>
  <c r="FY45" i="2"/>
  <c r="GD45" i="2" s="1"/>
  <c r="BC46" i="2"/>
  <c r="BH46" i="2" s="1"/>
  <c r="DF46" i="2"/>
  <c r="DL46" i="2" s="1"/>
  <c r="FY46" i="2"/>
  <c r="GD46" i="2" s="1"/>
  <c r="BP46" i="2"/>
  <c r="BV46" i="2" s="1"/>
  <c r="IB46" i="2"/>
  <c r="IH46" i="2" s="1"/>
  <c r="BP47" i="2"/>
  <c r="BV47" i="2" s="1"/>
  <c r="IB47" i="2"/>
  <c r="IH47" i="2" s="1"/>
  <c r="EI47" i="2"/>
  <c r="EN47" i="2" s="1"/>
  <c r="GL47" i="2"/>
  <c r="GR47" i="2" s="1"/>
  <c r="BC11" i="2"/>
  <c r="BH11" i="2" s="1"/>
  <c r="DF11" i="2"/>
  <c r="DL11" i="2" s="1"/>
  <c r="FY11" i="2"/>
  <c r="BP11" i="2"/>
  <c r="BV11" i="2" s="1"/>
  <c r="IB11" i="2"/>
  <c r="IH11" i="2" s="1"/>
  <c r="BP12" i="2"/>
  <c r="BV12" i="2" s="1"/>
  <c r="IB12" i="2"/>
  <c r="IH12" i="2" s="1"/>
  <c r="EI12" i="2"/>
  <c r="EN12" i="2" s="1"/>
  <c r="GL12" i="2"/>
  <c r="GR12" i="2" s="1"/>
  <c r="BC13" i="2"/>
  <c r="BH13" i="2" s="1"/>
  <c r="DF13" i="2"/>
  <c r="DL13" i="2" s="1"/>
  <c r="FY13" i="2"/>
  <c r="BP13" i="2"/>
  <c r="BV13" i="2" s="1"/>
  <c r="IB13" i="2"/>
  <c r="IH13" i="2" s="1"/>
  <c r="BP147" i="2"/>
  <c r="BV147" i="2" s="1"/>
  <c r="IB147" i="2"/>
  <c r="IH147" i="2" s="1"/>
  <c r="EI147" i="2"/>
  <c r="EN147" i="2" s="1"/>
  <c r="GL147" i="2"/>
  <c r="GR147" i="2" s="1"/>
  <c r="M149" i="2"/>
  <c r="G117" i="8" s="1"/>
  <c r="CX149" i="2"/>
  <c r="EV149" i="2"/>
  <c r="FB149" i="2" s="1"/>
  <c r="HO149" i="2"/>
  <c r="HT149" i="2" s="1"/>
  <c r="AF149" i="2"/>
  <c r="F151" i="3" s="1"/>
  <c r="BC149" i="2"/>
  <c r="BH149" i="2" s="1"/>
  <c r="DF149" i="2"/>
  <c r="DL149" i="2" s="1"/>
  <c r="FY149" i="2"/>
  <c r="GD149" i="2" s="1"/>
  <c r="BP151" i="2"/>
  <c r="BV151" i="2" s="1"/>
  <c r="IB151" i="2"/>
  <c r="IH151" i="2" s="1"/>
  <c r="EI151" i="2"/>
  <c r="EN151" i="2" s="1"/>
  <c r="GL151" i="2"/>
  <c r="GR151" i="2" s="1"/>
  <c r="M153" i="2"/>
  <c r="G121" i="8" s="1"/>
  <c r="CX153" i="2"/>
  <c r="EV153" i="2"/>
  <c r="FB153" i="2" s="1"/>
  <c r="HO153" i="2"/>
  <c r="HT153" i="2" s="1"/>
  <c r="AF153" i="2"/>
  <c r="F155" i="3" s="1"/>
  <c r="BC153" i="2"/>
  <c r="BH153" i="2" s="1"/>
  <c r="DF153" i="2"/>
  <c r="DL153" i="2" s="1"/>
  <c r="FY153" i="2"/>
  <c r="GD153" i="2" s="1"/>
  <c r="BP155" i="2"/>
  <c r="BV155" i="2" s="1"/>
  <c r="CX155" i="2"/>
  <c r="EV155" i="2"/>
  <c r="FB155" i="2" s="1"/>
  <c r="HO155" i="2"/>
  <c r="HT155" i="2" s="1"/>
  <c r="EI155" i="2"/>
  <c r="EN155" i="2" s="1"/>
  <c r="GL155" i="2"/>
  <c r="GR155" i="2" s="1"/>
  <c r="BP157" i="2"/>
  <c r="BV157" i="2" s="1"/>
  <c r="IB157" i="2"/>
  <c r="IH157" i="2" s="1"/>
  <c r="EI157" i="2"/>
  <c r="EN157" i="2" s="1"/>
  <c r="GL157" i="2"/>
  <c r="GR157" i="2" s="1"/>
  <c r="M159" i="2"/>
  <c r="G127" i="8" s="1"/>
  <c r="CX159" i="2"/>
  <c r="EV159" i="2"/>
  <c r="FB159" i="2" s="1"/>
  <c r="HO159" i="2"/>
  <c r="HT159" i="2" s="1"/>
  <c r="AF159" i="2"/>
  <c r="F161" i="3" s="1"/>
  <c r="BC159" i="2"/>
  <c r="BH159" i="2" s="1"/>
  <c r="DF159" i="2"/>
  <c r="DL159" i="2" s="1"/>
  <c r="FY159" i="2"/>
  <c r="GD159" i="2" s="1"/>
  <c r="BP161" i="2"/>
  <c r="BV161" i="2" s="1"/>
  <c r="IB161" i="2"/>
  <c r="IH161" i="2" s="1"/>
  <c r="EI161" i="2"/>
  <c r="EN161" i="2" s="1"/>
  <c r="GL161" i="2"/>
  <c r="GR161" i="2" s="1"/>
  <c r="M163" i="2"/>
  <c r="G131" i="8" s="1"/>
  <c r="BC163" i="2"/>
  <c r="BH163" i="2" s="1"/>
  <c r="DF163" i="2"/>
  <c r="DL163" i="2" s="1"/>
  <c r="FY163" i="2"/>
  <c r="GD163" i="2" s="1"/>
  <c r="CX163" i="2"/>
  <c r="EV163" i="2"/>
  <c r="FB163" i="2" s="1"/>
  <c r="HO163" i="2"/>
  <c r="HT163" i="2" s="1"/>
  <c r="EI165" i="2"/>
  <c r="EN165" i="2" s="1"/>
  <c r="GL165" i="2"/>
  <c r="GR165" i="2" s="1"/>
  <c r="BP165" i="2"/>
  <c r="BV165" i="2" s="1"/>
  <c r="IB165" i="2"/>
  <c r="IH165" i="2" s="1"/>
  <c r="M167" i="2"/>
  <c r="G135" i="8" s="1"/>
  <c r="BP167" i="2"/>
  <c r="BV167" i="2" s="1"/>
  <c r="IB167" i="2"/>
  <c r="IH167" i="2" s="1"/>
  <c r="AF167" i="2"/>
  <c r="F169" i="3" s="1"/>
  <c r="BC167" i="2"/>
  <c r="BH167" i="2" s="1"/>
  <c r="DF167" i="2"/>
  <c r="DL167" i="2" s="1"/>
  <c r="FY167" i="2"/>
  <c r="GD167" i="2" s="1"/>
  <c r="HI169" i="2"/>
  <c r="HK169" i="2"/>
  <c r="HM169" i="2"/>
  <c r="HO169" i="2"/>
  <c r="HH169" i="2"/>
  <c r="HJ169" i="2"/>
  <c r="HL169" i="2"/>
  <c r="HN169" i="2"/>
  <c r="HV169" i="2"/>
  <c r="HX169" i="2"/>
  <c r="HZ169" i="2"/>
  <c r="IB169" i="2"/>
  <c r="IH169" i="2" s="1"/>
  <c r="HW169" i="2"/>
  <c r="HY169" i="2"/>
  <c r="IA169" i="2"/>
  <c r="IC169" i="2"/>
  <c r="M169" i="2"/>
  <c r="G137" i="8" s="1"/>
  <c r="K169" i="2"/>
  <c r="I169" i="2"/>
  <c r="G169" i="2"/>
  <c r="J169" i="2"/>
  <c r="F169" i="2"/>
  <c r="L169" i="2"/>
  <c r="I137" i="8" s="1"/>
  <c r="H169" i="2"/>
  <c r="GL169" i="2"/>
  <c r="GR169" i="2" s="1"/>
  <c r="GG169" i="2"/>
  <c r="GI169" i="2"/>
  <c r="GK169" i="2"/>
  <c r="GH169" i="2"/>
  <c r="GM169" i="2"/>
  <c r="GJ169" i="2"/>
  <c r="GF169" i="2"/>
  <c r="AF171" i="2"/>
  <c r="F173" i="3" s="1"/>
  <c r="T171" i="2"/>
  <c r="V171" i="2"/>
  <c r="X171" i="2"/>
  <c r="AA171" i="2"/>
  <c r="U171" i="2"/>
  <c r="Y171" i="2"/>
  <c r="W171" i="2"/>
  <c r="BC171" i="2"/>
  <c r="AV171" i="2"/>
  <c r="AX171" i="2"/>
  <c r="AZ171" i="2"/>
  <c r="BB171" i="2"/>
  <c r="AY171" i="2"/>
  <c r="AW171" i="2"/>
  <c r="BA171" i="2"/>
  <c r="FY171" i="2"/>
  <c r="FR171" i="2"/>
  <c r="FT171" i="2"/>
  <c r="FV171" i="2"/>
  <c r="FX171" i="2"/>
  <c r="FU171" i="2"/>
  <c r="FS171" i="2"/>
  <c r="FW171" i="2"/>
  <c r="BP171" i="2"/>
  <c r="BV171" i="2" s="1"/>
  <c r="BJ171" i="2"/>
  <c r="BL171" i="2"/>
  <c r="BN171" i="2"/>
  <c r="BK171" i="2"/>
  <c r="BM171" i="2"/>
  <c r="BO171" i="2"/>
  <c r="BQ171" i="2"/>
  <c r="HV171" i="2"/>
  <c r="HX171" i="2"/>
  <c r="HZ171" i="2"/>
  <c r="IB171" i="2"/>
  <c r="HW171" i="2"/>
  <c r="HY171" i="2"/>
  <c r="IA171" i="2"/>
  <c r="IC171" i="2"/>
  <c r="AF173" i="2"/>
  <c r="F175" i="3" s="1"/>
  <c r="T173" i="2"/>
  <c r="V173" i="2"/>
  <c r="X173" i="2"/>
  <c r="AA173" i="2"/>
  <c r="W173" i="2"/>
  <c r="U173" i="2"/>
  <c r="Y173" i="2"/>
  <c r="BC173" i="2"/>
  <c r="AV173" i="2"/>
  <c r="AX173" i="2"/>
  <c r="AZ173" i="2"/>
  <c r="BB173" i="2"/>
  <c r="AY173" i="2"/>
  <c r="AW173" i="2"/>
  <c r="BA173" i="2"/>
  <c r="GL173" i="2"/>
  <c r="GR173" i="2" s="1"/>
  <c r="GG173" i="2"/>
  <c r="GI173" i="2"/>
  <c r="GK173" i="2"/>
  <c r="GF173" i="2"/>
  <c r="GJ173" i="2"/>
  <c r="GH173" i="2"/>
  <c r="GM173" i="2"/>
  <c r="M173" i="2"/>
  <c r="G141" i="8" s="1"/>
  <c r="K173" i="2"/>
  <c r="I173" i="2"/>
  <c r="G173" i="2"/>
  <c r="L173" i="2"/>
  <c r="H173" i="2"/>
  <c r="J173" i="2"/>
  <c r="F173" i="2"/>
  <c r="FY173" i="2"/>
  <c r="FR173" i="2"/>
  <c r="FT173" i="2"/>
  <c r="FV173" i="2"/>
  <c r="FX173" i="2"/>
  <c r="FU173" i="2"/>
  <c r="FS173" i="2"/>
  <c r="FW173" i="2"/>
  <c r="HV173" i="2"/>
  <c r="HX173" i="2"/>
  <c r="HZ173" i="2"/>
  <c r="IB173" i="2"/>
  <c r="HW173" i="2"/>
  <c r="HY173" i="2"/>
  <c r="IA173" i="2"/>
  <c r="IC173" i="2"/>
  <c r="BC175" i="2"/>
  <c r="AW175" i="2"/>
  <c r="AY175" i="2"/>
  <c r="BA175" i="2"/>
  <c r="AV175" i="2"/>
  <c r="AZ175" i="2"/>
  <c r="AX175" i="2"/>
  <c r="BB175" i="2"/>
  <c r="FY175" i="2"/>
  <c r="FR175" i="2"/>
  <c r="FT175" i="2"/>
  <c r="FV175" i="2"/>
  <c r="FX175" i="2"/>
  <c r="FU175" i="2"/>
  <c r="FS175" i="2"/>
  <c r="FW175" i="2"/>
  <c r="BP175" i="2"/>
  <c r="BV175" i="2" s="1"/>
  <c r="BJ175" i="2"/>
  <c r="BL175" i="2"/>
  <c r="BN175" i="2"/>
  <c r="BM175" i="2"/>
  <c r="BQ175" i="2"/>
  <c r="BK175" i="2"/>
  <c r="BO175" i="2"/>
  <c r="HW188" i="2"/>
  <c r="HY188" i="2"/>
  <c r="IA188" i="2"/>
  <c r="IC188" i="2"/>
  <c r="HV188" i="2"/>
  <c r="HX188" i="2"/>
  <c r="HZ188" i="2"/>
  <c r="HV175" i="2"/>
  <c r="HX175" i="2"/>
  <c r="HZ175" i="2"/>
  <c r="IB175" i="2"/>
  <c r="HW175" i="2"/>
  <c r="HY175" i="2"/>
  <c r="IA175" i="2"/>
  <c r="IC175" i="2"/>
  <c r="GL177" i="2"/>
  <c r="GR177" i="2" s="1"/>
  <c r="GG177" i="2"/>
  <c r="GI177" i="2"/>
  <c r="GK177" i="2"/>
  <c r="GM177" i="2"/>
  <c r="GF177" i="2"/>
  <c r="GJ177" i="2"/>
  <c r="GH177" i="2"/>
  <c r="BC177" i="2"/>
  <c r="AW177" i="2"/>
  <c r="AY177" i="2"/>
  <c r="BA177" i="2"/>
  <c r="AV177" i="2"/>
  <c r="AZ177" i="2"/>
  <c r="AX177" i="2"/>
  <c r="BB177" i="2"/>
  <c r="FY177" i="2"/>
  <c r="FR177" i="2"/>
  <c r="FT177" i="2"/>
  <c r="FV177" i="2"/>
  <c r="FX177" i="2"/>
  <c r="HA177" i="2" s="1"/>
  <c r="FU177" i="2"/>
  <c r="FS177" i="2"/>
  <c r="FW177" i="2"/>
  <c r="BP177" i="2"/>
  <c r="BV177" i="2" s="1"/>
  <c r="BJ177" i="2"/>
  <c r="BL177" i="2"/>
  <c r="BN177" i="2"/>
  <c r="BM177" i="2"/>
  <c r="BK177" i="2"/>
  <c r="BO177" i="2"/>
  <c r="BQ177" i="2"/>
  <c r="HW190" i="2"/>
  <c r="HY190" i="2"/>
  <c r="IA190" i="2"/>
  <c r="IC190" i="2"/>
  <c r="HV190" i="2"/>
  <c r="HX190" i="2"/>
  <c r="HZ190" i="2"/>
  <c r="HV177" i="2"/>
  <c r="HX177" i="2"/>
  <c r="HZ177" i="2"/>
  <c r="IB177" i="2"/>
  <c r="HW177" i="2"/>
  <c r="HY177" i="2"/>
  <c r="IA177" i="2"/>
  <c r="IC177" i="2"/>
  <c r="FY179" i="2"/>
  <c r="FR179" i="2"/>
  <c r="FT179" i="2"/>
  <c r="FV179" i="2"/>
  <c r="FX179" i="2"/>
  <c r="FU179" i="2"/>
  <c r="FS179" i="2"/>
  <c r="FW179" i="2"/>
  <c r="BP179" i="2"/>
  <c r="BV179" i="2" s="1"/>
  <c r="BJ179" i="2"/>
  <c r="BL179" i="2"/>
  <c r="BN179" i="2"/>
  <c r="BK179" i="2"/>
  <c r="BO179" i="2"/>
  <c r="BQ179" i="2"/>
  <c r="BM179" i="2"/>
  <c r="HV179" i="2"/>
  <c r="HX179" i="2"/>
  <c r="HZ179" i="2"/>
  <c r="IB179" i="2"/>
  <c r="HW179" i="2"/>
  <c r="HY179" i="2"/>
  <c r="IA179" i="2"/>
  <c r="IC179" i="2"/>
  <c r="AF181" i="2"/>
  <c r="F183" i="3" s="1"/>
  <c r="T181" i="2"/>
  <c r="V181" i="2"/>
  <c r="X181" i="2"/>
  <c r="AA181" i="2"/>
  <c r="U181" i="2"/>
  <c r="Y181" i="2"/>
  <c r="W181" i="2"/>
  <c r="HV181" i="2"/>
  <c r="HX181" i="2"/>
  <c r="HZ181" i="2"/>
  <c r="IB181" i="2"/>
  <c r="HW181" i="2"/>
  <c r="HY181" i="2"/>
  <c r="IA181" i="2"/>
  <c r="IC181" i="2"/>
  <c r="M181" i="2"/>
  <c r="K181" i="2"/>
  <c r="I181" i="2"/>
  <c r="G181" i="2"/>
  <c r="L181" i="2"/>
  <c r="H181" i="2"/>
  <c r="AP181" i="2"/>
  <c r="J181" i="2"/>
  <c r="F181" i="2"/>
  <c r="HO181" i="2"/>
  <c r="HH181" i="2"/>
  <c r="HJ181" i="2"/>
  <c r="HL181" i="2"/>
  <c r="HN181" i="2"/>
  <c r="HI181" i="2"/>
  <c r="HK181" i="2"/>
  <c r="HM181" i="2"/>
  <c r="FY181" i="2"/>
  <c r="FR181" i="2"/>
  <c r="FT181" i="2"/>
  <c r="FV181" i="2"/>
  <c r="FX181" i="2"/>
  <c r="FU181" i="2"/>
  <c r="FS181" i="2"/>
  <c r="FW181" i="2"/>
  <c r="HO183" i="2"/>
  <c r="HT183" i="2" s="1"/>
  <c r="CX183" i="2"/>
  <c r="BP183" i="2"/>
  <c r="BV183" i="2" s="1"/>
  <c r="BJ183" i="2"/>
  <c r="BL183" i="2"/>
  <c r="BN183" i="2"/>
  <c r="BK183" i="2"/>
  <c r="BO183" i="2"/>
  <c r="BQ183" i="2"/>
  <c r="BM183" i="2"/>
  <c r="AF183" i="2"/>
  <c r="F185" i="3" s="1"/>
  <c r="T183" i="2"/>
  <c r="V183" i="2"/>
  <c r="X183" i="2"/>
  <c r="W183" i="2"/>
  <c r="U183" i="2"/>
  <c r="Y183" i="2"/>
  <c r="AA183" i="2"/>
  <c r="BC183" i="2"/>
  <c r="AW183" i="2"/>
  <c r="AY183" i="2"/>
  <c r="BA183" i="2"/>
  <c r="CF183" i="2"/>
  <c r="AV183" i="2"/>
  <c r="AZ183" i="2"/>
  <c r="AX183" i="2"/>
  <c r="BB183" i="2"/>
  <c r="FY183" i="2"/>
  <c r="GD183" i="2" s="1"/>
  <c r="FR183" i="2"/>
  <c r="FT183" i="2"/>
  <c r="FV183" i="2"/>
  <c r="FX183" i="2"/>
  <c r="FU183" i="2"/>
  <c r="FS183" i="2"/>
  <c r="FW183" i="2"/>
  <c r="M185" i="2"/>
  <c r="K185" i="2"/>
  <c r="I185" i="2"/>
  <c r="G185" i="2"/>
  <c r="J185" i="2"/>
  <c r="F185" i="2"/>
  <c r="L185" i="2"/>
  <c r="H185" i="2"/>
  <c r="AF185" i="2"/>
  <c r="F187" i="3" s="1"/>
  <c r="T185" i="2"/>
  <c r="V185" i="2"/>
  <c r="X185" i="2"/>
  <c r="AA185" i="2"/>
  <c r="U185" i="2"/>
  <c r="Y185" i="2"/>
  <c r="W185" i="2"/>
  <c r="CX185" i="2"/>
  <c r="HO185" i="2"/>
  <c r="HT185" i="2" s="1"/>
  <c r="BC185" i="2"/>
  <c r="AW185" i="2"/>
  <c r="AY185" i="2"/>
  <c r="BA185" i="2"/>
  <c r="AV185" i="2"/>
  <c r="AZ185" i="2"/>
  <c r="AX185" i="2"/>
  <c r="BB185" i="2"/>
  <c r="FY185" i="2"/>
  <c r="GD185" i="2" s="1"/>
  <c r="FR185" i="2"/>
  <c r="FT185" i="2"/>
  <c r="FV185" i="2"/>
  <c r="FX185" i="2"/>
  <c r="FU185" i="2"/>
  <c r="FS185" i="2"/>
  <c r="FW185" i="2"/>
  <c r="AF187" i="2"/>
  <c r="F189" i="3" s="1"/>
  <c r="T187" i="2"/>
  <c r="V187" i="2"/>
  <c r="X187" i="2"/>
  <c r="W187" i="2"/>
  <c r="AA187" i="2"/>
  <c r="U187" i="2"/>
  <c r="Y187" i="2"/>
  <c r="BC187" i="2"/>
  <c r="AV187" i="2"/>
  <c r="AX187" i="2"/>
  <c r="AZ187" i="2"/>
  <c r="BB187" i="2"/>
  <c r="AW187" i="2"/>
  <c r="BA187" i="2"/>
  <c r="AY187" i="2"/>
  <c r="FY187" i="2"/>
  <c r="GD187" i="2" s="1"/>
  <c r="FR187" i="2"/>
  <c r="FT187" i="2"/>
  <c r="FV187" i="2"/>
  <c r="FX187" i="2"/>
  <c r="FU187" i="2"/>
  <c r="FS187" i="2"/>
  <c r="FW187" i="2"/>
  <c r="BP187" i="2"/>
  <c r="BV187" i="2" s="1"/>
  <c r="BJ187" i="2"/>
  <c r="BL187" i="2"/>
  <c r="BN187" i="2"/>
  <c r="BM187" i="2"/>
  <c r="BQ187" i="2"/>
  <c r="BK187" i="2"/>
  <c r="BO187" i="2"/>
  <c r="IB187" i="2"/>
  <c r="IH187" i="2" s="1"/>
  <c r="DF189" i="2"/>
  <c r="DL189" i="2" s="1"/>
  <c r="FY146" i="2"/>
  <c r="GD146" i="2" s="1"/>
  <c r="AF146" i="2"/>
  <c r="F148" i="3" s="1"/>
  <c r="CX146" i="2"/>
  <c r="IB146" i="2"/>
  <c r="IH146" i="2" s="1"/>
  <c r="BC115" i="2"/>
  <c r="BH115" i="2" s="1"/>
  <c r="DF115" i="2"/>
  <c r="DL115" i="2" s="1"/>
  <c r="FY115" i="2"/>
  <c r="GD115" i="2" s="1"/>
  <c r="BP115" i="2"/>
  <c r="BV115" i="2" s="1"/>
  <c r="IB115" i="2"/>
  <c r="IH115" i="2" s="1"/>
  <c r="EI117" i="2"/>
  <c r="EN117" i="2" s="1"/>
  <c r="GL117" i="2"/>
  <c r="GR117" i="2" s="1"/>
  <c r="M117" i="2"/>
  <c r="R117" i="2" s="1"/>
  <c r="E119" i="3" s="1"/>
  <c r="CX117" i="2"/>
  <c r="EV117" i="2"/>
  <c r="FB117" i="2" s="1"/>
  <c r="L119" i="3" s="1"/>
  <c r="HO117" i="2"/>
  <c r="HT117" i="2" s="1"/>
  <c r="M119" i="2"/>
  <c r="R119" i="2" s="1"/>
  <c r="E121" i="3" s="1"/>
  <c r="CX119" i="2"/>
  <c r="EV119" i="2"/>
  <c r="FB119" i="2" s="1"/>
  <c r="L121" i="3" s="1"/>
  <c r="HO119" i="2"/>
  <c r="HT119" i="2" s="1"/>
  <c r="AF119" i="2"/>
  <c r="F121" i="3" s="1"/>
  <c r="BC119" i="2"/>
  <c r="BH119" i="2" s="1"/>
  <c r="DF119" i="2"/>
  <c r="DL119" i="2" s="1"/>
  <c r="FY119" i="2"/>
  <c r="GD119" i="2" s="1"/>
  <c r="BP121" i="2"/>
  <c r="BV121" i="2" s="1"/>
  <c r="IB121" i="2"/>
  <c r="IH121" i="2" s="1"/>
  <c r="P123" i="3" s="1"/>
  <c r="EI121" i="2"/>
  <c r="EN121" i="2" s="1"/>
  <c r="GL121" i="2"/>
  <c r="GR121" i="2" s="1"/>
  <c r="M123" i="2"/>
  <c r="CX123" i="2"/>
  <c r="EV123" i="2"/>
  <c r="FB123" i="2" s="1"/>
  <c r="HO123" i="2"/>
  <c r="HT123" i="2" s="1"/>
  <c r="AF123" i="2"/>
  <c r="F125" i="3" s="1"/>
  <c r="BC123" i="2"/>
  <c r="BH123" i="2" s="1"/>
  <c r="DF123" i="2"/>
  <c r="DL123" i="2" s="1"/>
  <c r="FY123" i="2"/>
  <c r="GD123" i="2" s="1"/>
  <c r="BP125" i="2"/>
  <c r="BV125" i="2" s="1"/>
  <c r="IB125" i="2"/>
  <c r="IH125" i="2" s="1"/>
  <c r="EI125" i="2"/>
  <c r="EN125" i="2" s="1"/>
  <c r="GL125" i="2"/>
  <c r="GR125" i="2" s="1"/>
  <c r="M127" i="2"/>
  <c r="R127" i="2" s="1"/>
  <c r="E129" i="3" s="1"/>
  <c r="CX127" i="2"/>
  <c r="EV127" i="2"/>
  <c r="FB127" i="2" s="1"/>
  <c r="HO127" i="2"/>
  <c r="HT127" i="2" s="1"/>
  <c r="AF127" i="2"/>
  <c r="F129" i="3" s="1"/>
  <c r="BC127" i="2"/>
  <c r="BH127" i="2" s="1"/>
  <c r="DF127" i="2"/>
  <c r="DL127" i="2" s="1"/>
  <c r="FY127" i="2"/>
  <c r="GD127" i="2" s="1"/>
  <c r="BP129" i="2"/>
  <c r="BV129" i="2" s="1"/>
  <c r="IB129" i="2"/>
  <c r="IH129" i="2" s="1"/>
  <c r="EI129" i="2"/>
  <c r="EN129" i="2" s="1"/>
  <c r="GL129" i="2"/>
  <c r="GR129" i="2" s="1"/>
  <c r="M131" i="2"/>
  <c r="R131" i="2" s="1"/>
  <c r="E133" i="3" s="1"/>
  <c r="CX131" i="2"/>
  <c r="EV131" i="2"/>
  <c r="FB131" i="2" s="1"/>
  <c r="HO131" i="2"/>
  <c r="HT131" i="2" s="1"/>
  <c r="AF131" i="2"/>
  <c r="F133" i="3" s="1"/>
  <c r="BC131" i="2"/>
  <c r="BH131" i="2" s="1"/>
  <c r="DF131" i="2"/>
  <c r="DL131" i="2" s="1"/>
  <c r="FY131" i="2"/>
  <c r="GD131" i="2" s="1"/>
  <c r="BP133" i="2"/>
  <c r="BV133" i="2" s="1"/>
  <c r="IB133" i="2"/>
  <c r="IH133" i="2" s="1"/>
  <c r="EI133" i="2"/>
  <c r="EN133" i="2" s="1"/>
  <c r="GL133" i="2"/>
  <c r="GR133" i="2" s="1"/>
  <c r="M135" i="2"/>
  <c r="R135" i="2" s="1"/>
  <c r="E137" i="3" s="1"/>
  <c r="CX135" i="2"/>
  <c r="EV135" i="2"/>
  <c r="FB135" i="2" s="1"/>
  <c r="HO135" i="2"/>
  <c r="HT135" i="2" s="1"/>
  <c r="AF135" i="2"/>
  <c r="F137" i="3" s="1"/>
  <c r="BC135" i="2"/>
  <c r="BH135" i="2" s="1"/>
  <c r="DF135" i="2"/>
  <c r="DL135" i="2" s="1"/>
  <c r="FY135" i="2"/>
  <c r="GD135" i="2" s="1"/>
  <c r="BP137" i="2"/>
  <c r="BV137" i="2" s="1"/>
  <c r="IB137" i="2"/>
  <c r="IH137" i="2" s="1"/>
  <c r="EI137" i="2"/>
  <c r="EN137" i="2" s="1"/>
  <c r="GL137" i="2"/>
  <c r="GR137" i="2" s="1"/>
  <c r="BP139" i="2"/>
  <c r="BV139" i="2" s="1"/>
  <c r="M139" i="2"/>
  <c r="CX139" i="2"/>
  <c r="HO139" i="2"/>
  <c r="HT139" i="2" s="1"/>
  <c r="AF139" i="2"/>
  <c r="F141" i="3" s="1"/>
  <c r="BC139" i="2"/>
  <c r="BH139" i="2" s="1"/>
  <c r="DF139" i="2"/>
  <c r="DL139" i="2" s="1"/>
  <c r="FY139" i="2"/>
  <c r="GD139" i="2" s="1"/>
  <c r="BP141" i="2"/>
  <c r="BV141" i="2" s="1"/>
  <c r="IB141" i="2"/>
  <c r="IH141" i="2" s="1"/>
  <c r="EI141" i="2"/>
  <c r="EN141" i="2" s="1"/>
  <c r="GL141" i="2"/>
  <c r="GR141" i="2" s="1"/>
  <c r="M143" i="2"/>
  <c r="R143" i="2" s="1"/>
  <c r="E145" i="3" s="1"/>
  <c r="CX143" i="2"/>
  <c r="EV143" i="2"/>
  <c r="FB143" i="2" s="1"/>
  <c r="HO143" i="2"/>
  <c r="HT143" i="2" s="1"/>
  <c r="AF143" i="2"/>
  <c r="F145" i="3" s="1"/>
  <c r="BC143" i="2"/>
  <c r="BH143" i="2" s="1"/>
  <c r="DF143" i="2"/>
  <c r="DL143" i="2" s="1"/>
  <c r="FY143" i="2"/>
  <c r="GD143" i="2" s="1"/>
  <c r="EI83" i="2"/>
  <c r="EN83" i="2" s="1"/>
  <c r="GL83" i="2"/>
  <c r="GR83" i="2" s="1"/>
  <c r="M83" i="2"/>
  <c r="CX83" i="2"/>
  <c r="EV83" i="2"/>
  <c r="FB83" i="2" s="1"/>
  <c r="L85" i="3" s="1"/>
  <c r="HO83" i="2"/>
  <c r="HT83" i="2" s="1"/>
  <c r="EI85" i="2"/>
  <c r="EN85" i="2" s="1"/>
  <c r="GL85" i="2"/>
  <c r="GR85" i="2" s="1"/>
  <c r="M85" i="2"/>
  <c r="G85" i="8" s="1"/>
  <c r="U85" i="8" s="1"/>
  <c r="CX85" i="2"/>
  <c r="EV85" i="2"/>
  <c r="FB85" i="2" s="1"/>
  <c r="L87" i="3" s="1"/>
  <c r="HO85" i="2"/>
  <c r="HT85" i="2" s="1"/>
  <c r="BP87" i="2"/>
  <c r="BV87" i="2" s="1"/>
  <c r="H89" i="3" s="1"/>
  <c r="IB87" i="2"/>
  <c r="IH87" i="2" s="1"/>
  <c r="EI87" i="2"/>
  <c r="EN87" i="2" s="1"/>
  <c r="GL87" i="2"/>
  <c r="GR87" i="2" s="1"/>
  <c r="M89" i="2"/>
  <c r="CX89" i="2"/>
  <c r="EV89" i="2"/>
  <c r="FB89" i="2" s="1"/>
  <c r="L91" i="3" s="1"/>
  <c r="HO89" i="2"/>
  <c r="HT89" i="2" s="1"/>
  <c r="AF89" i="2"/>
  <c r="F91" i="3" s="1"/>
  <c r="BC89" i="2"/>
  <c r="BH89" i="2" s="1"/>
  <c r="DF89" i="2"/>
  <c r="DL89" i="2" s="1"/>
  <c r="J91" i="3" s="1"/>
  <c r="FY89" i="2"/>
  <c r="GD89" i="2" s="1"/>
  <c r="BP91" i="2"/>
  <c r="BV91" i="2" s="1"/>
  <c r="H93" i="3" s="1"/>
  <c r="IB91" i="2"/>
  <c r="IH91" i="2" s="1"/>
  <c r="EI91" i="2"/>
  <c r="EN91" i="2" s="1"/>
  <c r="GL91" i="2"/>
  <c r="GR91" i="2" s="1"/>
  <c r="M93" i="2"/>
  <c r="CX93" i="2"/>
  <c r="EV93" i="2"/>
  <c r="FB93" i="2" s="1"/>
  <c r="L95" i="3" s="1"/>
  <c r="HO93" i="2"/>
  <c r="HT93" i="2" s="1"/>
  <c r="AF93" i="2"/>
  <c r="F95" i="3" s="1"/>
  <c r="BC93" i="2"/>
  <c r="BH93" i="2" s="1"/>
  <c r="DF93" i="2"/>
  <c r="DL93" i="2" s="1"/>
  <c r="J95" i="3" s="1"/>
  <c r="FY93" i="2"/>
  <c r="GD93" i="2" s="1"/>
  <c r="BP95" i="2"/>
  <c r="BV95" i="2" s="1"/>
  <c r="H97" i="3" s="1"/>
  <c r="IB95" i="2"/>
  <c r="IH95" i="2" s="1"/>
  <c r="P97" i="3" s="1"/>
  <c r="EI95" i="2"/>
  <c r="EN95" i="2" s="1"/>
  <c r="GL95" i="2"/>
  <c r="GR95" i="2" s="1"/>
  <c r="N97" i="3" s="1"/>
  <c r="M97" i="2"/>
  <c r="G97" i="8" s="1"/>
  <c r="CX97" i="2"/>
  <c r="EV97" i="2"/>
  <c r="FB97" i="2" s="1"/>
  <c r="L99" i="3" s="1"/>
  <c r="HO97" i="2"/>
  <c r="HT97" i="2" s="1"/>
  <c r="AF97" i="2"/>
  <c r="F99" i="3" s="1"/>
  <c r="BC97" i="2"/>
  <c r="BH97" i="2" s="1"/>
  <c r="DF97" i="2"/>
  <c r="DL97" i="2" s="1"/>
  <c r="J99" i="3" s="1"/>
  <c r="FY97" i="2"/>
  <c r="GD97" i="2" s="1"/>
  <c r="BP99" i="2"/>
  <c r="BV99" i="2" s="1"/>
  <c r="H101" i="3" s="1"/>
  <c r="IB99" i="2"/>
  <c r="IH99" i="2" s="1"/>
  <c r="P101" i="3" s="1"/>
  <c r="EI99" i="2"/>
  <c r="EN99" i="2" s="1"/>
  <c r="GL99" i="2"/>
  <c r="GR99" i="2" s="1"/>
  <c r="N101" i="3" s="1"/>
  <c r="M101" i="2"/>
  <c r="CX101" i="2"/>
  <c r="EV101" i="2"/>
  <c r="FB101" i="2" s="1"/>
  <c r="L103" i="3" s="1"/>
  <c r="HO101" i="2"/>
  <c r="HT101" i="2" s="1"/>
  <c r="AF101" i="2"/>
  <c r="F103" i="3" s="1"/>
  <c r="BC101" i="2"/>
  <c r="BH101" i="2" s="1"/>
  <c r="DF101" i="2"/>
  <c r="DL101" i="2" s="1"/>
  <c r="J103" i="3" s="1"/>
  <c r="FY101" i="2"/>
  <c r="GD101" i="2" s="1"/>
  <c r="BP103" i="2"/>
  <c r="BV103" i="2" s="1"/>
  <c r="H105" i="3" s="1"/>
  <c r="IB103" i="2"/>
  <c r="IH103" i="2" s="1"/>
  <c r="P105" i="3" s="1"/>
  <c r="EI103" i="2"/>
  <c r="EN103" i="2" s="1"/>
  <c r="GL103" i="2"/>
  <c r="GR103" i="2" s="1"/>
  <c r="N105" i="3" s="1"/>
  <c r="M105" i="2"/>
  <c r="CX105" i="2"/>
  <c r="EV105" i="2"/>
  <c r="FB105" i="2" s="1"/>
  <c r="L107" i="3" s="1"/>
  <c r="HO105" i="2"/>
  <c r="HT105" i="2" s="1"/>
  <c r="BC105" i="2"/>
  <c r="BH105" i="2" s="1"/>
  <c r="DF105" i="2"/>
  <c r="DL105" i="2" s="1"/>
  <c r="FY105" i="2"/>
  <c r="GD105" i="2" s="1"/>
  <c r="BP107" i="2"/>
  <c r="BV107" i="2" s="1"/>
  <c r="IB107" i="2"/>
  <c r="IH107" i="2" s="1"/>
  <c r="EI107" i="2"/>
  <c r="EN107" i="2" s="1"/>
  <c r="GL107" i="2"/>
  <c r="GR107" i="2" s="1"/>
  <c r="BC109" i="2"/>
  <c r="BH109" i="2" s="1"/>
  <c r="DF109" i="2"/>
  <c r="DL109" i="2" s="1"/>
  <c r="FY109" i="2"/>
  <c r="GD109" i="2" s="1"/>
  <c r="BP109" i="2"/>
  <c r="BV109" i="2" s="1"/>
  <c r="H111" i="3" s="1"/>
  <c r="IB109" i="2"/>
  <c r="IH109" i="2" s="1"/>
  <c r="P111" i="3" s="1"/>
  <c r="EI111" i="2"/>
  <c r="EN111" i="2" s="1"/>
  <c r="GL111" i="2"/>
  <c r="GR111" i="2" s="1"/>
  <c r="N113" i="3" s="1"/>
  <c r="M111" i="2"/>
  <c r="G111" i="8" s="1"/>
  <c r="CX111" i="2"/>
  <c r="EV111" i="2"/>
  <c r="FB111" i="2" s="1"/>
  <c r="L113" i="3" s="1"/>
  <c r="HO111" i="2"/>
  <c r="HT111" i="2" s="1"/>
  <c r="BP52" i="2"/>
  <c r="BV52" i="2" s="1"/>
  <c r="IB52" i="2"/>
  <c r="IH52" i="2" s="1"/>
  <c r="EI52" i="2"/>
  <c r="EN52" i="2" s="1"/>
  <c r="GL52" i="2"/>
  <c r="GR52" i="2" s="1"/>
  <c r="M54" i="2"/>
  <c r="CX54" i="2"/>
  <c r="EV54" i="2"/>
  <c r="FB54" i="2" s="1"/>
  <c r="HO54" i="2"/>
  <c r="HT54" i="2" s="1"/>
  <c r="AF54" i="2"/>
  <c r="F56" i="3" s="1"/>
  <c r="BC54" i="2"/>
  <c r="BH54" i="2" s="1"/>
  <c r="DF54" i="2"/>
  <c r="DL54" i="2" s="1"/>
  <c r="FY54" i="2"/>
  <c r="GD54" i="2" s="1"/>
  <c r="BP56" i="2"/>
  <c r="BV56" i="2" s="1"/>
  <c r="IB56" i="2"/>
  <c r="IH56" i="2" s="1"/>
  <c r="EI56" i="2"/>
  <c r="EN56" i="2" s="1"/>
  <c r="GL56" i="2"/>
  <c r="GR56" i="2" s="1"/>
  <c r="M58" i="2"/>
  <c r="CX58" i="2"/>
  <c r="EV58" i="2"/>
  <c r="FB58" i="2" s="1"/>
  <c r="HO58" i="2"/>
  <c r="HT58" i="2" s="1"/>
  <c r="AF58" i="2"/>
  <c r="F60" i="3" s="1"/>
  <c r="BC58" i="2"/>
  <c r="BH58" i="2" s="1"/>
  <c r="DF58" i="2"/>
  <c r="DL58" i="2" s="1"/>
  <c r="FY58" i="2"/>
  <c r="GD58" i="2" s="1"/>
  <c r="BP60" i="2"/>
  <c r="BV60" i="2" s="1"/>
  <c r="IB60" i="2"/>
  <c r="IH60" i="2" s="1"/>
  <c r="EI60" i="2"/>
  <c r="EN60" i="2" s="1"/>
  <c r="GL60" i="2"/>
  <c r="GR60" i="2" s="1"/>
  <c r="M62" i="2"/>
  <c r="CX62" i="2"/>
  <c r="EV62" i="2"/>
  <c r="FB62" i="2" s="1"/>
  <c r="HO62" i="2"/>
  <c r="HT62" i="2" s="1"/>
  <c r="AF62" i="2"/>
  <c r="F64" i="3" s="1"/>
  <c r="BC62" i="2"/>
  <c r="BH62" i="2" s="1"/>
  <c r="DF62" i="2"/>
  <c r="DL62" i="2" s="1"/>
  <c r="FY62" i="2"/>
  <c r="GD62" i="2" s="1"/>
  <c r="BP64" i="2"/>
  <c r="BV64" i="2" s="1"/>
  <c r="IB64" i="2"/>
  <c r="IH64" i="2" s="1"/>
  <c r="EI64" i="2"/>
  <c r="EN64" i="2" s="1"/>
  <c r="GL64" i="2"/>
  <c r="GR64" i="2" s="1"/>
  <c r="M66" i="2"/>
  <c r="CX66" i="2"/>
  <c r="EV66" i="2"/>
  <c r="FB66" i="2" s="1"/>
  <c r="HO66" i="2"/>
  <c r="HT66" i="2" s="1"/>
  <c r="BC66" i="2"/>
  <c r="BH66" i="2" s="1"/>
  <c r="DF66" i="2"/>
  <c r="DL66" i="2" s="1"/>
  <c r="FY66" i="2"/>
  <c r="GD66" i="2" s="1"/>
  <c r="BP68" i="2"/>
  <c r="BV68" i="2" s="1"/>
  <c r="IB68" i="2"/>
  <c r="IH68" i="2" s="1"/>
  <c r="EI68" i="2"/>
  <c r="EN68" i="2" s="1"/>
  <c r="GL68" i="2"/>
  <c r="GR68" i="2" s="1"/>
  <c r="M70" i="2"/>
  <c r="CX70" i="2"/>
  <c r="EV70" i="2"/>
  <c r="FB70" i="2" s="1"/>
  <c r="HO70" i="2"/>
  <c r="HT70" i="2" s="1"/>
  <c r="AF70" i="2"/>
  <c r="F72" i="3" s="1"/>
  <c r="BC70" i="2"/>
  <c r="BH70" i="2" s="1"/>
  <c r="DF70" i="2"/>
  <c r="DL70" i="2" s="1"/>
  <c r="FY70" i="2"/>
  <c r="GD70" i="2" s="1"/>
  <c r="CX72" i="2"/>
  <c r="EV72" i="2"/>
  <c r="FB72" i="2" s="1"/>
  <c r="HO72" i="2"/>
  <c r="HT72" i="2" s="1"/>
  <c r="EI72" i="2"/>
  <c r="EN72" i="2" s="1"/>
  <c r="GL72" i="2"/>
  <c r="GR72" i="2" s="1"/>
  <c r="M74" i="2"/>
  <c r="G74" i="8" s="1"/>
  <c r="CX74" i="2"/>
  <c r="EV74" i="2"/>
  <c r="FB74" i="2" s="1"/>
  <c r="HO74" i="2"/>
  <c r="HT74" i="2" s="1"/>
  <c r="BC74" i="2"/>
  <c r="BH74" i="2" s="1"/>
  <c r="DF74" i="2"/>
  <c r="DL74" i="2" s="1"/>
  <c r="FY74" i="2"/>
  <c r="GD74" i="2" s="1"/>
  <c r="BP76" i="2"/>
  <c r="BV76" i="2" s="1"/>
  <c r="IB76" i="2"/>
  <c r="IH76" i="2" s="1"/>
  <c r="EI76" i="2"/>
  <c r="EN76" i="2" s="1"/>
  <c r="GL76" i="2"/>
  <c r="GR76" i="2" s="1"/>
  <c r="AF78" i="2"/>
  <c r="F80" i="3" s="1"/>
  <c r="BC78" i="2"/>
  <c r="BH78" i="2" s="1"/>
  <c r="DF78" i="2"/>
  <c r="DL78" i="2" s="1"/>
  <c r="FY78" i="2"/>
  <c r="GD78" i="2" s="1"/>
  <c r="BP78" i="2"/>
  <c r="BV78" i="2" s="1"/>
  <c r="IB78" i="2"/>
  <c r="IH78" i="2" s="1"/>
  <c r="EI50" i="2"/>
  <c r="EN50" i="2" s="1"/>
  <c r="GL50" i="2"/>
  <c r="GR50" i="2" s="1"/>
  <c r="M50" i="2"/>
  <c r="CX50" i="2"/>
  <c r="EV50" i="2"/>
  <c r="FB50" i="2" s="1"/>
  <c r="HO50" i="2"/>
  <c r="HT50" i="2" s="1"/>
  <c r="BC17" i="2"/>
  <c r="BH17" i="2" s="1"/>
  <c r="FY17" i="2"/>
  <c r="GD17" i="2" s="1"/>
  <c r="EI17" i="2"/>
  <c r="EN17" i="2" s="1"/>
  <c r="CX17" i="2"/>
  <c r="EV17" i="2"/>
  <c r="FB17" i="2" s="1"/>
  <c r="HO17" i="2"/>
  <c r="HT17" i="2" s="1"/>
  <c r="M10" i="2"/>
  <c r="R10" i="2" s="1"/>
  <c r="E13" i="3" s="1"/>
  <c r="BP10" i="2"/>
  <c r="BV10" i="2" s="1"/>
  <c r="IB10" i="2"/>
  <c r="IH10" i="2" s="1"/>
  <c r="DF10" i="2"/>
  <c r="DL10" i="2" s="1"/>
  <c r="FY10" i="2"/>
  <c r="GD10" i="2" s="1"/>
  <c r="AR169" i="2"/>
  <c r="CH171" i="2"/>
  <c r="IT171" i="2"/>
  <c r="HD171" i="2"/>
  <c r="AR173" i="2"/>
  <c r="CH175" i="2"/>
  <c r="IT175" i="2"/>
  <c r="HD175" i="2"/>
  <c r="IT177" i="2"/>
  <c r="CH179" i="2"/>
  <c r="IT179" i="2"/>
  <c r="HD179" i="2"/>
  <c r="AR181" i="2"/>
  <c r="CH185" i="2"/>
  <c r="AR185" i="2"/>
  <c r="CH168" i="2"/>
  <c r="IT168" i="2"/>
  <c r="HD168" i="2"/>
  <c r="CH170" i="2"/>
  <c r="IT170" i="2"/>
  <c r="HD170" i="2"/>
  <c r="CH172" i="2"/>
  <c r="IT172" i="2"/>
  <c r="HD172" i="2"/>
  <c r="CH174" i="2"/>
  <c r="IT174" i="2"/>
  <c r="HD174" i="2"/>
  <c r="AR176" i="2"/>
  <c r="IT176" i="2"/>
  <c r="AR178" i="2"/>
  <c r="CH178" i="2"/>
  <c r="IT178" i="2"/>
  <c r="HD178" i="2"/>
  <c r="CH180" i="2"/>
  <c r="IT180" i="2"/>
  <c r="CH182" i="2"/>
  <c r="CH184" i="2"/>
  <c r="AR184" i="2"/>
  <c r="AR186" i="2"/>
  <c r="CH186" i="2"/>
  <c r="CH188" i="2"/>
  <c r="AR188" i="2"/>
  <c r="HD188" i="2"/>
  <c r="AR190" i="2"/>
  <c r="CH190" i="2"/>
  <c r="IT190" i="2"/>
  <c r="M148" i="2"/>
  <c r="G116" i="8" s="1"/>
  <c r="CX148" i="2"/>
  <c r="EV148" i="2"/>
  <c r="FB148" i="2" s="1"/>
  <c r="HO148" i="2"/>
  <c r="HT148" i="2" s="1"/>
  <c r="BP150" i="2"/>
  <c r="BV150" i="2" s="1"/>
  <c r="IB150" i="2"/>
  <c r="IH150" i="2" s="1"/>
  <c r="M152" i="2"/>
  <c r="G120" i="8" s="1"/>
  <c r="CX152" i="2"/>
  <c r="EV152" i="2"/>
  <c r="FB152" i="2" s="1"/>
  <c r="CX156" i="2"/>
  <c r="EV156" i="2"/>
  <c r="FB156" i="2" s="1"/>
  <c r="IB158" i="2"/>
  <c r="IH158" i="2" s="1"/>
  <c r="M160" i="2"/>
  <c r="G128" i="8" s="1"/>
  <c r="CX160" i="2"/>
  <c r="EV160" i="2"/>
  <c r="FB160" i="2" s="1"/>
  <c r="HO160" i="2"/>
  <c r="HT160" i="2" s="1"/>
  <c r="EV166" i="2"/>
  <c r="FB166" i="2" s="1"/>
  <c r="HO166" i="2"/>
  <c r="HT166" i="2" s="1"/>
  <c r="HO168" i="2"/>
  <c r="HH168" i="2"/>
  <c r="HJ168" i="2"/>
  <c r="IL168" i="2" s="1"/>
  <c r="HL168" i="2"/>
  <c r="IN168" i="2" s="1"/>
  <c r="HN168" i="2"/>
  <c r="IQ168" i="2" s="1"/>
  <c r="HI168" i="2"/>
  <c r="IK168" i="2" s="1"/>
  <c r="HK168" i="2"/>
  <c r="IM168" i="2" s="1"/>
  <c r="HM168" i="2"/>
  <c r="IO168" i="2" s="1"/>
  <c r="IR168" i="2"/>
  <c r="M168" i="2"/>
  <c r="G136" i="8" s="1"/>
  <c r="AP168" i="2"/>
  <c r="L168" i="2"/>
  <c r="I136" i="8" s="1"/>
  <c r="J168" i="2"/>
  <c r="AL168" i="2" s="1"/>
  <c r="H168" i="2"/>
  <c r="AJ168" i="2" s="1"/>
  <c r="F168" i="2"/>
  <c r="G168" i="2"/>
  <c r="AI168" i="2" s="1"/>
  <c r="K168" i="2"/>
  <c r="AM168" i="2" s="1"/>
  <c r="I168" i="2"/>
  <c r="AK168" i="2" s="1"/>
  <c r="HV174" i="2"/>
  <c r="HX174" i="2"/>
  <c r="HZ174" i="2"/>
  <c r="IB174" i="2"/>
  <c r="HW174" i="2"/>
  <c r="HY174" i="2"/>
  <c r="IA174" i="2"/>
  <c r="IC174" i="2"/>
  <c r="BC174" i="2"/>
  <c r="AV174" i="2"/>
  <c r="AX174" i="2"/>
  <c r="BZ174" i="2" s="1"/>
  <c r="AZ174" i="2"/>
  <c r="CB174" i="2" s="1"/>
  <c r="BB174" i="2"/>
  <c r="AW174" i="2"/>
  <c r="BY174" i="2" s="1"/>
  <c r="BA174" i="2"/>
  <c r="CC174" i="2" s="1"/>
  <c r="AY174" i="2"/>
  <c r="CF174" i="2"/>
  <c r="AF176" i="2"/>
  <c r="F178" i="3" s="1"/>
  <c r="U176" i="2"/>
  <c r="W176" i="2"/>
  <c r="Y176" i="2"/>
  <c r="V176" i="2"/>
  <c r="AA176" i="2"/>
  <c r="T176" i="2"/>
  <c r="X176" i="2"/>
  <c r="BC176" i="2"/>
  <c r="AW176" i="2"/>
  <c r="AY176" i="2"/>
  <c r="CA176" i="2" s="1"/>
  <c r="BA176" i="2"/>
  <c r="CF176" i="2"/>
  <c r="AV176" i="2"/>
  <c r="AZ176" i="2"/>
  <c r="CB176" i="2" s="1"/>
  <c r="AX176" i="2"/>
  <c r="BB176" i="2"/>
  <c r="CE176" i="2" s="1"/>
  <c r="FY176" i="2"/>
  <c r="FR176" i="2"/>
  <c r="FT176" i="2"/>
  <c r="FV176" i="2"/>
  <c r="GX176" i="2" s="1"/>
  <c r="FX176" i="2"/>
  <c r="HA176" i="2" s="1"/>
  <c r="FU176" i="2"/>
  <c r="GW176" i="2" s="1"/>
  <c r="HB176" i="2"/>
  <c r="FW176" i="2"/>
  <c r="GY176" i="2" s="1"/>
  <c r="FS176" i="2"/>
  <c r="M180" i="2"/>
  <c r="L180" i="2"/>
  <c r="J180" i="2"/>
  <c r="H180" i="2"/>
  <c r="F180" i="2"/>
  <c r="K180" i="2"/>
  <c r="I180" i="2"/>
  <c r="G180" i="2"/>
  <c r="HO180" i="2"/>
  <c r="HI180" i="2"/>
  <c r="HK180" i="2"/>
  <c r="IM180" i="2" s="1"/>
  <c r="HM180" i="2"/>
  <c r="IR180" i="2"/>
  <c r="HH180" i="2"/>
  <c r="HJ180" i="2"/>
  <c r="IL180" i="2" s="1"/>
  <c r="HL180" i="2"/>
  <c r="HN180" i="2"/>
  <c r="IQ180" i="2" s="1"/>
  <c r="AF180" i="2"/>
  <c r="F182" i="3" s="1"/>
  <c r="U180" i="2"/>
  <c r="W180" i="2"/>
  <c r="Y180" i="2"/>
  <c r="AA180" i="2"/>
  <c r="T180" i="2"/>
  <c r="X180" i="2"/>
  <c r="V180" i="2"/>
  <c r="BC180" i="2"/>
  <c r="AV180" i="2"/>
  <c r="AX180" i="2"/>
  <c r="BZ180" i="2" s="1"/>
  <c r="AZ180" i="2"/>
  <c r="CB180" i="2" s="1"/>
  <c r="BB180" i="2"/>
  <c r="AW180" i="2"/>
  <c r="BY180" i="2" s="1"/>
  <c r="BA180" i="2"/>
  <c r="CC180" i="2" s="1"/>
  <c r="CF180" i="2"/>
  <c r="AY180" i="2"/>
  <c r="FY180" i="2"/>
  <c r="FR180" i="2"/>
  <c r="FT180" i="2"/>
  <c r="GV180" i="2" s="1"/>
  <c r="FV180" i="2"/>
  <c r="FX180" i="2"/>
  <c r="HA180" i="2" s="1"/>
  <c r="FU180" i="2"/>
  <c r="GW180" i="2" s="1"/>
  <c r="HB180" i="2"/>
  <c r="FW180" i="2"/>
  <c r="FS180" i="2"/>
  <c r="GU180" i="2" s="1"/>
  <c r="GF182" i="2"/>
  <c r="GH182" i="2"/>
  <c r="GJ182" i="2"/>
  <c r="GM182" i="2"/>
  <c r="GL182" i="2"/>
  <c r="GR182" i="2" s="1"/>
  <c r="GI182" i="2"/>
  <c r="GK182" i="2"/>
  <c r="GG182" i="2"/>
  <c r="FY182" i="2"/>
  <c r="GD182" i="2" s="1"/>
  <c r="FR182" i="2"/>
  <c r="FT182" i="2"/>
  <c r="FV182" i="2"/>
  <c r="FX182" i="2"/>
  <c r="FU182" i="2"/>
  <c r="FW182" i="2"/>
  <c r="FS182" i="2"/>
  <c r="BP182" i="2"/>
  <c r="BV182" i="2" s="1"/>
  <c r="BK182" i="2"/>
  <c r="BM182" i="2"/>
  <c r="BO182" i="2"/>
  <c r="BQ182" i="2"/>
  <c r="BJ182" i="2"/>
  <c r="BN182" i="2"/>
  <c r="BL182" i="2"/>
  <c r="IB182" i="2"/>
  <c r="IH182" i="2" s="1"/>
  <c r="AF184" i="2"/>
  <c r="F186" i="3" s="1"/>
  <c r="U184" i="2"/>
  <c r="W184" i="2"/>
  <c r="Y184" i="2"/>
  <c r="AA184" i="2"/>
  <c r="T184" i="2"/>
  <c r="X184" i="2"/>
  <c r="V184" i="2"/>
  <c r="BC184" i="2"/>
  <c r="AW184" i="2"/>
  <c r="AY184" i="2"/>
  <c r="BA184" i="2"/>
  <c r="AV184" i="2"/>
  <c r="AZ184" i="2"/>
  <c r="AX184" i="2"/>
  <c r="BB184" i="2"/>
  <c r="BP184" i="2"/>
  <c r="BV184" i="2" s="1"/>
  <c r="BK184" i="2"/>
  <c r="BM184" i="2"/>
  <c r="BO184" i="2"/>
  <c r="BQ184" i="2"/>
  <c r="BL184" i="2"/>
  <c r="BJ184" i="2"/>
  <c r="BN184" i="2"/>
  <c r="IB184" i="2"/>
  <c r="IH184" i="2" s="1"/>
  <c r="AF186" i="2"/>
  <c r="F188" i="3" s="1"/>
  <c r="U186" i="2"/>
  <c r="W186" i="2"/>
  <c r="Y186" i="2"/>
  <c r="AA186" i="2"/>
  <c r="V186" i="2"/>
  <c r="T186" i="2"/>
  <c r="X186" i="2"/>
  <c r="BC186" i="2"/>
  <c r="AW186" i="2"/>
  <c r="AY186" i="2"/>
  <c r="BA186" i="2"/>
  <c r="AX186" i="2"/>
  <c r="BB186" i="2"/>
  <c r="AV186" i="2"/>
  <c r="AZ186" i="2"/>
  <c r="FY186" i="2"/>
  <c r="GD186" i="2" s="1"/>
  <c r="FR186" i="2"/>
  <c r="FT186" i="2"/>
  <c r="FV186" i="2"/>
  <c r="FX186" i="2"/>
  <c r="FU186" i="2"/>
  <c r="FW186" i="2"/>
  <c r="FS186" i="2"/>
  <c r="BP186" i="2"/>
  <c r="BV186" i="2" s="1"/>
  <c r="BK186" i="2"/>
  <c r="BM186" i="2"/>
  <c r="BO186" i="2"/>
  <c r="BQ186" i="2"/>
  <c r="BL186" i="2"/>
  <c r="BJ186" i="2"/>
  <c r="BN186" i="2"/>
  <c r="M188" i="2"/>
  <c r="AP188" i="2"/>
  <c r="L188" i="2"/>
  <c r="J188" i="2"/>
  <c r="AL188" i="2" s="1"/>
  <c r="H188" i="2"/>
  <c r="AJ188" i="2" s="1"/>
  <c r="F188" i="2"/>
  <c r="G188" i="2"/>
  <c r="AI188" i="2" s="1"/>
  <c r="K188" i="2"/>
  <c r="AM188" i="2" s="1"/>
  <c r="I188" i="2"/>
  <c r="EI190" i="2"/>
  <c r="EN190" i="2" s="1"/>
  <c r="K178" i="3" s="1"/>
  <c r="EV190" i="2"/>
  <c r="FB190" i="2" s="1"/>
  <c r="L178" i="3" s="1"/>
  <c r="HO190" i="2"/>
  <c r="EI116" i="2"/>
  <c r="EN116" i="2" s="1"/>
  <c r="GL116" i="2"/>
  <c r="GR116" i="2" s="1"/>
  <c r="CX118" i="2"/>
  <c r="EV118" i="2"/>
  <c r="FB118" i="2" s="1"/>
  <c r="CX120" i="2"/>
  <c r="EV120" i="2"/>
  <c r="FB120" i="2" s="1"/>
  <c r="L122" i="3" s="1"/>
  <c r="CX124" i="2"/>
  <c r="HO124" i="2"/>
  <c r="HT124" i="2" s="1"/>
  <c r="IB126" i="2"/>
  <c r="IH126" i="2" s="1"/>
  <c r="M128" i="2"/>
  <c r="R128" i="2" s="1"/>
  <c r="E130" i="3" s="1"/>
  <c r="CX128" i="2"/>
  <c r="HO128" i="2"/>
  <c r="HT128" i="2" s="1"/>
  <c r="IB130" i="2"/>
  <c r="IH130" i="2" s="1"/>
  <c r="M132" i="2"/>
  <c r="R132" i="2" s="1"/>
  <c r="E134" i="3" s="1"/>
  <c r="IB134" i="2"/>
  <c r="IH134" i="2" s="1"/>
  <c r="M136" i="2"/>
  <c r="R136" i="2" s="1"/>
  <c r="E138" i="3" s="1"/>
  <c r="EV136" i="2"/>
  <c r="FB136" i="2" s="1"/>
  <c r="GL138" i="2"/>
  <c r="GR138" i="2" s="1"/>
  <c r="AF140" i="2"/>
  <c r="F142" i="3" s="1"/>
  <c r="DF140" i="2"/>
  <c r="DL140" i="2" s="1"/>
  <c r="CX140" i="2"/>
  <c r="HO140" i="2"/>
  <c r="HT140" i="2" s="1"/>
  <c r="IB142" i="2"/>
  <c r="IH142" i="2" s="1"/>
  <c r="EI114" i="2"/>
  <c r="EN114" i="2" s="1"/>
  <c r="GL114" i="2"/>
  <c r="GR114" i="2" s="1"/>
  <c r="EI84" i="2"/>
  <c r="EN84" i="2" s="1"/>
  <c r="GL84" i="2"/>
  <c r="GR84" i="2" s="1"/>
  <c r="N86" i="3" s="1"/>
  <c r="BP86" i="2"/>
  <c r="BV86" i="2" s="1"/>
  <c r="H88" i="3" s="1"/>
  <c r="CX90" i="2"/>
  <c r="HO90" i="2"/>
  <c r="HT90" i="2" s="1"/>
  <c r="IB92" i="2"/>
  <c r="IH92" i="2" s="1"/>
  <c r="P94" i="3" s="1"/>
  <c r="M94" i="2"/>
  <c r="CX94" i="2"/>
  <c r="EV94" i="2"/>
  <c r="FB94" i="2" s="1"/>
  <c r="L96" i="3" s="1"/>
  <c r="HO94" i="2"/>
  <c r="HT94" i="2" s="1"/>
  <c r="BP96" i="2"/>
  <c r="BV96" i="2" s="1"/>
  <c r="H98" i="3" s="1"/>
  <c r="M98" i="2"/>
  <c r="CX98" i="2"/>
  <c r="EV98" i="2"/>
  <c r="FB98" i="2" s="1"/>
  <c r="L100" i="3" s="1"/>
  <c r="IB100" i="2"/>
  <c r="IH100" i="2" s="1"/>
  <c r="P102" i="3" s="1"/>
  <c r="CX102" i="2"/>
  <c r="DF108" i="2"/>
  <c r="DL108" i="2" s="1"/>
  <c r="J110" i="3" s="1"/>
  <c r="FY108" i="2"/>
  <c r="GD108" i="2" s="1"/>
  <c r="BC82" i="2"/>
  <c r="BH82" i="2" s="1"/>
  <c r="DF82" i="2"/>
  <c r="DL82" i="2" s="1"/>
  <c r="J84" i="3" s="1"/>
  <c r="EI51" i="2"/>
  <c r="EN51" i="2" s="1"/>
  <c r="M53" i="2"/>
  <c r="CX53" i="2"/>
  <c r="EV53" i="2"/>
  <c r="FB53" i="2" s="1"/>
  <c r="BP55" i="2"/>
  <c r="BV55" i="2" s="1"/>
  <c r="CX57" i="2"/>
  <c r="EV57" i="2"/>
  <c r="FB57" i="2" s="1"/>
  <c r="HO61" i="2"/>
  <c r="HT61" i="2" s="1"/>
  <c r="IB63" i="2"/>
  <c r="IH63" i="2" s="1"/>
  <c r="CX65" i="2"/>
  <c r="HO65" i="2"/>
  <c r="HT65" i="2" s="1"/>
  <c r="BP67" i="2"/>
  <c r="BV67" i="2" s="1"/>
  <c r="CX69" i="2"/>
  <c r="HO69" i="2"/>
  <c r="HT69" i="2" s="1"/>
  <c r="BP71" i="2"/>
  <c r="BV71" i="2" s="1"/>
  <c r="CX73" i="2"/>
  <c r="HO73" i="2"/>
  <c r="HT73" i="2" s="1"/>
  <c r="BP75" i="2"/>
  <c r="BV75" i="2" s="1"/>
  <c r="IB75" i="2"/>
  <c r="IH75" i="2" s="1"/>
  <c r="M77" i="2"/>
  <c r="CX77" i="2"/>
  <c r="EV77" i="2"/>
  <c r="FB77" i="2" s="1"/>
  <c r="EI18" i="2"/>
  <c r="EN18" i="2" s="1"/>
  <c r="GL18" i="2"/>
  <c r="GR18" i="2" s="1"/>
  <c r="GL22" i="2"/>
  <c r="GR22" i="2" s="1"/>
  <c r="BP23" i="2"/>
  <c r="BV23" i="2" s="1"/>
  <c r="IB23" i="2"/>
  <c r="IH23" i="2" s="1"/>
  <c r="EI24" i="2"/>
  <c r="EN24" i="2" s="1"/>
  <c r="GL24" i="2"/>
  <c r="GR24" i="2" s="1"/>
  <c r="BP25" i="2"/>
  <c r="BV25" i="2" s="1"/>
  <c r="IB25" i="2"/>
  <c r="IH25" i="2" s="1"/>
  <c r="EI26" i="2"/>
  <c r="EN26" i="2" s="1"/>
  <c r="GL26" i="2"/>
  <c r="GR26" i="2" s="1"/>
  <c r="IB27" i="2"/>
  <c r="IH27" i="2" s="1"/>
  <c r="IB29" i="2"/>
  <c r="IH29" i="2" s="1"/>
  <c r="EI30" i="2"/>
  <c r="EN30" i="2" s="1"/>
  <c r="GL30" i="2"/>
  <c r="GR30" i="2" s="1"/>
  <c r="IB31" i="2"/>
  <c r="IH31" i="2" s="1"/>
  <c r="GL32" i="2"/>
  <c r="GR32" i="2" s="1"/>
  <c r="BP33" i="2"/>
  <c r="BV33" i="2" s="1"/>
  <c r="IB33" i="2"/>
  <c r="IH33" i="2" s="1"/>
  <c r="EI34" i="2"/>
  <c r="EN34" i="2" s="1"/>
  <c r="GL34" i="2"/>
  <c r="GR34" i="2" s="1"/>
  <c r="BP35" i="2"/>
  <c r="BV35" i="2" s="1"/>
  <c r="IB35" i="2"/>
  <c r="IH35" i="2" s="1"/>
  <c r="GL36" i="2"/>
  <c r="GR36" i="2" s="1"/>
  <c r="GL38" i="2"/>
  <c r="GR38" i="2" s="1"/>
  <c r="BP39" i="2"/>
  <c r="BV39" i="2" s="1"/>
  <c r="EI40" i="2"/>
  <c r="EN40" i="2" s="1"/>
  <c r="GL40" i="2"/>
  <c r="GR40" i="2" s="1"/>
  <c r="BP41" i="2"/>
  <c r="BV41" i="2" s="1"/>
  <c r="IB41" i="2"/>
  <c r="IH41" i="2" s="1"/>
  <c r="EI42" i="2"/>
  <c r="EN42" i="2" s="1"/>
  <c r="BP43" i="2"/>
  <c r="BV43" i="2" s="1"/>
  <c r="IB43" i="2"/>
  <c r="IH43" i="2" s="1"/>
  <c r="BP44" i="2"/>
  <c r="BV44" i="2" s="1"/>
  <c r="IB44" i="2"/>
  <c r="IH44" i="2" s="1"/>
  <c r="EI45" i="2"/>
  <c r="EN45" i="2" s="1"/>
  <c r="GL45" i="2"/>
  <c r="GR45" i="2" s="1"/>
  <c r="M46" i="2"/>
  <c r="EV46" i="2"/>
  <c r="FB46" i="2" s="1"/>
  <c r="HO46" i="2"/>
  <c r="HT46" i="2" s="1"/>
  <c r="DF47" i="2"/>
  <c r="DL47" i="2" s="1"/>
  <c r="FY47" i="2"/>
  <c r="GD47" i="2" s="1"/>
  <c r="M11" i="2"/>
  <c r="CX11" i="2"/>
  <c r="HO11" i="2"/>
  <c r="HT11" i="2" s="1"/>
  <c r="AF12" i="2"/>
  <c r="F15" i="3" s="1"/>
  <c r="BC12" i="2"/>
  <c r="CX13" i="2"/>
  <c r="DF147" i="2"/>
  <c r="DL147" i="2" s="1"/>
  <c r="FY147" i="2"/>
  <c r="GD147" i="2" s="1"/>
  <c r="EI149" i="2"/>
  <c r="EN149" i="2" s="1"/>
  <c r="GL149" i="2"/>
  <c r="GR149" i="2" s="1"/>
  <c r="BC151" i="2"/>
  <c r="BH151" i="2" s="1"/>
  <c r="DF151" i="2"/>
  <c r="DL151" i="2" s="1"/>
  <c r="FY151" i="2"/>
  <c r="GD151" i="2" s="1"/>
  <c r="EI153" i="2"/>
  <c r="EN153" i="2" s="1"/>
  <c r="GL153" i="2"/>
  <c r="GR153" i="2" s="1"/>
  <c r="DF155" i="2"/>
  <c r="DL155" i="2" s="1"/>
  <c r="FY155" i="2"/>
  <c r="GD155" i="2" s="1"/>
  <c r="M157" i="2"/>
  <c r="G125" i="8" s="1"/>
  <c r="BC161" i="2"/>
  <c r="BH161" i="2" s="1"/>
  <c r="DF161" i="2"/>
  <c r="DL161" i="2" s="1"/>
  <c r="EI167" i="2"/>
  <c r="EN167" i="2" s="1"/>
  <c r="GL167" i="2"/>
  <c r="GR167" i="2" s="1"/>
  <c r="BP169" i="2"/>
  <c r="BV169" i="2" s="1"/>
  <c r="BJ169" i="2"/>
  <c r="BL169" i="2"/>
  <c r="BN169" i="2"/>
  <c r="BK169" i="2"/>
  <c r="BM169" i="2"/>
  <c r="BO169" i="2"/>
  <c r="BQ169" i="2"/>
  <c r="AF169" i="2"/>
  <c r="F171" i="3" s="1"/>
  <c r="T169" i="2"/>
  <c r="V169" i="2"/>
  <c r="X169" i="2"/>
  <c r="AA169" i="2"/>
  <c r="W169" i="2"/>
  <c r="U169" i="2"/>
  <c r="Y169" i="2"/>
  <c r="BC169" i="2"/>
  <c r="AW169" i="2"/>
  <c r="AY169" i="2"/>
  <c r="BA169" i="2"/>
  <c r="AX169" i="2"/>
  <c r="AZ169" i="2"/>
  <c r="CF169" i="2"/>
  <c r="AV169" i="2"/>
  <c r="BB169" i="2"/>
  <c r="FY169" i="2"/>
  <c r="FR169" i="2"/>
  <c r="FT169" i="2"/>
  <c r="FV169" i="2"/>
  <c r="FX169" i="2"/>
  <c r="HB169" i="2"/>
  <c r="FU169" i="2"/>
  <c r="FS169" i="2"/>
  <c r="FW169" i="2"/>
  <c r="GL171" i="2"/>
  <c r="GR171" i="2" s="1"/>
  <c r="GF171" i="2"/>
  <c r="GH171" i="2"/>
  <c r="GJ171" i="2"/>
  <c r="GM171" i="2"/>
  <c r="GG171" i="2"/>
  <c r="GK171" i="2"/>
  <c r="GI171" i="2"/>
  <c r="M171" i="2"/>
  <c r="G139" i="8" s="1"/>
  <c r="K171" i="2"/>
  <c r="I171" i="2"/>
  <c r="G171" i="2"/>
  <c r="J171" i="2"/>
  <c r="F171" i="2"/>
  <c r="L171" i="2"/>
  <c r="I139" i="8" s="1"/>
  <c r="H171" i="2"/>
  <c r="HI171" i="2"/>
  <c r="HK171" i="2"/>
  <c r="HM171" i="2"/>
  <c r="IR171" i="2"/>
  <c r="HO171" i="2"/>
  <c r="HH171" i="2"/>
  <c r="HJ171" i="2"/>
  <c r="HL171" i="2"/>
  <c r="HN171" i="2"/>
  <c r="BP173" i="2"/>
  <c r="BV173" i="2" s="1"/>
  <c r="BJ173" i="2"/>
  <c r="BL173" i="2"/>
  <c r="BN173" i="2"/>
  <c r="BK173" i="2"/>
  <c r="BO173" i="2"/>
  <c r="BQ173" i="2"/>
  <c r="BM173" i="2"/>
  <c r="HI173" i="2"/>
  <c r="HK173" i="2"/>
  <c r="HM173" i="2"/>
  <c r="IR173" i="2"/>
  <c r="HO173" i="2"/>
  <c r="HH173" i="2"/>
  <c r="HJ173" i="2"/>
  <c r="HL173" i="2"/>
  <c r="HN173" i="2"/>
  <c r="T175" i="2"/>
  <c r="V175" i="2"/>
  <c r="X175" i="2"/>
  <c r="AA175" i="2"/>
  <c r="U175" i="2"/>
  <c r="Y175" i="2"/>
  <c r="W175" i="2"/>
  <c r="GL175" i="2"/>
  <c r="GR175" i="2" s="1"/>
  <c r="GF175" i="2"/>
  <c r="GH175" i="2"/>
  <c r="GJ175" i="2"/>
  <c r="GI175" i="2"/>
  <c r="GM175" i="2"/>
  <c r="GK175" i="2"/>
  <c r="GG175" i="2"/>
  <c r="M175" i="2"/>
  <c r="G143" i="8" s="1"/>
  <c r="K175" i="2"/>
  <c r="I175" i="2"/>
  <c r="G175" i="2"/>
  <c r="J175" i="2"/>
  <c r="F175" i="2"/>
  <c r="L175" i="2"/>
  <c r="I143" i="8" s="1"/>
  <c r="H175" i="2"/>
  <c r="HI188" i="2"/>
  <c r="HK188" i="2"/>
  <c r="HM188" i="2"/>
  <c r="HI175" i="2"/>
  <c r="HK175" i="2"/>
  <c r="HM175" i="2"/>
  <c r="IR175" i="2"/>
  <c r="HO175" i="2"/>
  <c r="HH188" i="2"/>
  <c r="HJ188" i="2"/>
  <c r="HL188" i="2"/>
  <c r="HN188" i="2"/>
  <c r="HH175" i="2"/>
  <c r="HJ175" i="2"/>
  <c r="HL175" i="2"/>
  <c r="HN175" i="2"/>
  <c r="AF177" i="2"/>
  <c r="F179" i="3" s="1"/>
  <c r="T177" i="2"/>
  <c r="V177" i="2"/>
  <c r="X177" i="2"/>
  <c r="AA177" i="2"/>
  <c r="W177" i="2"/>
  <c r="U177" i="2"/>
  <c r="Y177" i="2"/>
  <c r="M177" i="2"/>
  <c r="U177" i="8" s="1"/>
  <c r="K177" i="2"/>
  <c r="I177" i="2"/>
  <c r="G177" i="2"/>
  <c r="L177" i="2"/>
  <c r="W177" i="8" s="1"/>
  <c r="H177" i="2"/>
  <c r="J177" i="2"/>
  <c r="F177" i="2"/>
  <c r="HH190" i="2"/>
  <c r="HJ190" i="2"/>
  <c r="HL190" i="2"/>
  <c r="HN190" i="2"/>
  <c r="HI177" i="2"/>
  <c r="HK177" i="2"/>
  <c r="HM177" i="2"/>
  <c r="IR177" i="2"/>
  <c r="HO177" i="2"/>
  <c r="HI190" i="2"/>
  <c r="HK190" i="2"/>
  <c r="HM190" i="2"/>
  <c r="HH177" i="2"/>
  <c r="HJ177" i="2"/>
  <c r="HL177" i="2"/>
  <c r="HN177" i="2"/>
  <c r="AF179" i="2"/>
  <c r="F181" i="3" s="1"/>
  <c r="T179" i="2"/>
  <c r="V179" i="2"/>
  <c r="X179" i="2"/>
  <c r="W179" i="2"/>
  <c r="U179" i="2"/>
  <c r="Y179" i="2"/>
  <c r="AA179" i="2"/>
  <c r="BC179" i="2"/>
  <c r="AV179" i="2"/>
  <c r="AX179" i="2"/>
  <c r="AZ179" i="2"/>
  <c r="BB179" i="2"/>
  <c r="AW179" i="2"/>
  <c r="BA179" i="2"/>
  <c r="AY179" i="2"/>
  <c r="GL179" i="2"/>
  <c r="GR179" i="2" s="1"/>
  <c r="GF179" i="2"/>
  <c r="GH179" i="2"/>
  <c r="GJ179" i="2"/>
  <c r="GG179" i="2"/>
  <c r="GK179" i="2"/>
  <c r="GM179" i="2"/>
  <c r="GI179" i="2"/>
  <c r="M179" i="2"/>
  <c r="K179" i="2"/>
  <c r="I179" i="2"/>
  <c r="G179" i="2"/>
  <c r="J179" i="2"/>
  <c r="F179" i="2"/>
  <c r="L179" i="2"/>
  <c r="H179" i="2"/>
  <c r="HO179" i="2"/>
  <c r="HH179" i="2"/>
  <c r="HJ179" i="2"/>
  <c r="HL179" i="2"/>
  <c r="HN179" i="2"/>
  <c r="HI179" i="2"/>
  <c r="HK179" i="2"/>
  <c r="HM179" i="2"/>
  <c r="IR179" i="2"/>
  <c r="BC181" i="2"/>
  <c r="AV181" i="2"/>
  <c r="AX181" i="2"/>
  <c r="AZ181" i="2"/>
  <c r="BB181" i="2"/>
  <c r="AY181" i="2"/>
  <c r="AW181" i="2"/>
  <c r="BA181" i="2"/>
  <c r="BP181" i="2"/>
  <c r="BV181" i="2" s="1"/>
  <c r="BJ181" i="2"/>
  <c r="BL181" i="2"/>
  <c r="BN181" i="2"/>
  <c r="BM181" i="2"/>
  <c r="BK181" i="2"/>
  <c r="BO181" i="2"/>
  <c r="BQ181" i="2"/>
  <c r="GL181" i="2"/>
  <c r="GR181" i="2" s="1"/>
  <c r="GG181" i="2"/>
  <c r="GI181" i="2"/>
  <c r="GK181" i="2"/>
  <c r="GM181" i="2"/>
  <c r="GH181" i="2"/>
  <c r="GF181" i="2"/>
  <c r="GJ181" i="2"/>
  <c r="M183" i="2"/>
  <c r="K183" i="2"/>
  <c r="I183" i="2"/>
  <c r="G183" i="2"/>
  <c r="AP183" i="2"/>
  <c r="J183" i="2"/>
  <c r="F183" i="2"/>
  <c r="L183" i="2"/>
  <c r="H183" i="2"/>
  <c r="GL183" i="2"/>
  <c r="GR183" i="2" s="1"/>
  <c r="GF183" i="2"/>
  <c r="GH183" i="2"/>
  <c r="GJ183" i="2"/>
  <c r="GG183" i="2"/>
  <c r="GK183" i="2"/>
  <c r="GI183" i="2"/>
  <c r="GM183" i="2"/>
  <c r="BP185" i="2"/>
  <c r="BV185" i="2" s="1"/>
  <c r="BJ185" i="2"/>
  <c r="BL185" i="2"/>
  <c r="BN185" i="2"/>
  <c r="BK185" i="2"/>
  <c r="BO185" i="2"/>
  <c r="BQ185" i="2"/>
  <c r="BM185" i="2"/>
  <c r="GL185" i="2"/>
  <c r="GR185" i="2" s="1"/>
  <c r="GG185" i="2"/>
  <c r="GI185" i="2"/>
  <c r="GK185" i="2"/>
  <c r="GM185" i="2"/>
  <c r="GF185" i="2"/>
  <c r="GJ185" i="2"/>
  <c r="GH185" i="2"/>
  <c r="GL187" i="2"/>
  <c r="GR187" i="2" s="1"/>
  <c r="GF187" i="2"/>
  <c r="GH187" i="2"/>
  <c r="GJ187" i="2"/>
  <c r="GI187" i="2"/>
  <c r="GM187" i="2"/>
  <c r="GG187" i="2"/>
  <c r="GK187" i="2"/>
  <c r="M187" i="2"/>
  <c r="K187" i="2"/>
  <c r="I187" i="2"/>
  <c r="G187" i="2"/>
  <c r="L187" i="2"/>
  <c r="H187" i="2"/>
  <c r="AP187" i="2"/>
  <c r="J187" i="2"/>
  <c r="F187" i="2"/>
  <c r="CX187" i="2"/>
  <c r="HO187" i="2"/>
  <c r="HT187" i="2" s="1"/>
  <c r="M146" i="2"/>
  <c r="BP146" i="2"/>
  <c r="BV146" i="2" s="1"/>
  <c r="DF146" i="2"/>
  <c r="DL146" i="2" s="1"/>
  <c r="EV146" i="2"/>
  <c r="FB146" i="2" s="1"/>
  <c r="HO146" i="2"/>
  <c r="HT146" i="2" s="1"/>
  <c r="M115" i="2"/>
  <c r="CX115" i="2"/>
  <c r="EV115" i="2"/>
  <c r="FB115" i="2" s="1"/>
  <c r="HO115" i="2"/>
  <c r="HT115" i="2" s="1"/>
  <c r="BP117" i="2"/>
  <c r="BV117" i="2" s="1"/>
  <c r="IB117" i="2"/>
  <c r="IH117" i="2" s="1"/>
  <c r="EI119" i="2"/>
  <c r="EN119" i="2" s="1"/>
  <c r="GL119" i="2"/>
  <c r="GR119" i="2" s="1"/>
  <c r="N121" i="3" s="1"/>
  <c r="M121" i="2"/>
  <c r="AF121" i="2"/>
  <c r="F123" i="3" s="1"/>
  <c r="BC121" i="2"/>
  <c r="BH121" i="2" s="1"/>
  <c r="DF121" i="2"/>
  <c r="DL121" i="2" s="1"/>
  <c r="FY121" i="2"/>
  <c r="GD121" i="2" s="1"/>
  <c r="EI123" i="2"/>
  <c r="EN123" i="2" s="1"/>
  <c r="GL123" i="2"/>
  <c r="GR123" i="2" s="1"/>
  <c r="M125" i="2"/>
  <c r="AF125" i="2"/>
  <c r="F127" i="3" s="1"/>
  <c r="BC125" i="2"/>
  <c r="BH125" i="2" s="1"/>
  <c r="DF125" i="2"/>
  <c r="DL125" i="2" s="1"/>
  <c r="FY125" i="2"/>
  <c r="GD125" i="2" s="1"/>
  <c r="EI127" i="2"/>
  <c r="EN127" i="2" s="1"/>
  <c r="GL127" i="2"/>
  <c r="GR127" i="2" s="1"/>
  <c r="M129" i="2"/>
  <c r="AF129" i="2"/>
  <c r="F131" i="3" s="1"/>
  <c r="BC129" i="2"/>
  <c r="BH129" i="2" s="1"/>
  <c r="DF129" i="2"/>
  <c r="DL129" i="2" s="1"/>
  <c r="FY129" i="2"/>
  <c r="GD129" i="2" s="1"/>
  <c r="EI131" i="2"/>
  <c r="EN131" i="2" s="1"/>
  <c r="GL131" i="2"/>
  <c r="GR131" i="2" s="1"/>
  <c r="M133" i="2"/>
  <c r="AF133" i="2"/>
  <c r="F135" i="3" s="1"/>
  <c r="BC133" i="2"/>
  <c r="BH133" i="2" s="1"/>
  <c r="DF133" i="2"/>
  <c r="DL133" i="2" s="1"/>
  <c r="FY133" i="2"/>
  <c r="GD133" i="2" s="1"/>
  <c r="EI135" i="2"/>
  <c r="EN135" i="2" s="1"/>
  <c r="GL135" i="2"/>
  <c r="GR135" i="2" s="1"/>
  <c r="M137" i="2"/>
  <c r="AF137" i="2"/>
  <c r="F139" i="3" s="1"/>
  <c r="BC137" i="2"/>
  <c r="BH137" i="2" s="1"/>
  <c r="DF137" i="2"/>
  <c r="DL137" i="2" s="1"/>
  <c r="FY137" i="2"/>
  <c r="GD137" i="2" s="1"/>
  <c r="EV139" i="2"/>
  <c r="FB139" i="2" s="1"/>
  <c r="EI139" i="2"/>
  <c r="EN139" i="2" s="1"/>
  <c r="GL139" i="2"/>
  <c r="GR139" i="2" s="1"/>
  <c r="M141" i="2"/>
  <c r="AF141" i="2"/>
  <c r="F143" i="3" s="1"/>
  <c r="BC141" i="2"/>
  <c r="BH141" i="2" s="1"/>
  <c r="DF141" i="2"/>
  <c r="DL141" i="2" s="1"/>
  <c r="FY141" i="2"/>
  <c r="GD141" i="2" s="1"/>
  <c r="EI143" i="2"/>
  <c r="EN143" i="2" s="1"/>
  <c r="GL143" i="2"/>
  <c r="GR143" i="2" s="1"/>
  <c r="BP83" i="2"/>
  <c r="BV83" i="2" s="1"/>
  <c r="H85" i="3" s="1"/>
  <c r="IB83" i="2"/>
  <c r="IH83" i="2" s="1"/>
  <c r="P85" i="3" s="1"/>
  <c r="BP85" i="2"/>
  <c r="BV85" i="2" s="1"/>
  <c r="H87" i="3" s="1"/>
  <c r="IB85" i="2"/>
  <c r="IH85" i="2" s="1"/>
  <c r="P87" i="3" s="1"/>
  <c r="M87" i="2"/>
  <c r="AF87" i="2"/>
  <c r="F89" i="3" s="1"/>
  <c r="BC87" i="2"/>
  <c r="BH87" i="2" s="1"/>
  <c r="DF87" i="2"/>
  <c r="DL87" i="2" s="1"/>
  <c r="J89" i="3" s="1"/>
  <c r="FY87" i="2"/>
  <c r="GD87" i="2" s="1"/>
  <c r="EI89" i="2"/>
  <c r="EN89" i="2" s="1"/>
  <c r="GL89" i="2"/>
  <c r="M91" i="2"/>
  <c r="AF91" i="2"/>
  <c r="F93" i="3" s="1"/>
  <c r="BC91" i="2"/>
  <c r="BH91" i="2" s="1"/>
  <c r="DF91" i="2"/>
  <c r="DL91" i="2" s="1"/>
  <c r="J93" i="3" s="1"/>
  <c r="FY91" i="2"/>
  <c r="GD91" i="2" s="1"/>
  <c r="EI93" i="2"/>
  <c r="EN93" i="2" s="1"/>
  <c r="GL93" i="2"/>
  <c r="GR93" i="2" s="1"/>
  <c r="N95" i="3" s="1"/>
  <c r="M95" i="2"/>
  <c r="AF95" i="2"/>
  <c r="F97" i="3" s="1"/>
  <c r="BC95" i="2"/>
  <c r="BH95" i="2" s="1"/>
  <c r="DF95" i="2"/>
  <c r="DL95" i="2" s="1"/>
  <c r="J97" i="3" s="1"/>
  <c r="FY95" i="2"/>
  <c r="GD95" i="2" s="1"/>
  <c r="EI97" i="2"/>
  <c r="EN97" i="2" s="1"/>
  <c r="GL97" i="2"/>
  <c r="M99" i="2"/>
  <c r="AF99" i="2"/>
  <c r="F101" i="3" s="1"/>
  <c r="BC99" i="2"/>
  <c r="BH99" i="2" s="1"/>
  <c r="DF99" i="2"/>
  <c r="DL99" i="2" s="1"/>
  <c r="J101" i="3" s="1"/>
  <c r="FY99" i="2"/>
  <c r="GD99" i="2" s="1"/>
  <c r="EI101" i="2"/>
  <c r="EN101" i="2" s="1"/>
  <c r="GL101" i="2"/>
  <c r="GR101" i="2" s="1"/>
  <c r="N103" i="3" s="1"/>
  <c r="M103" i="2"/>
  <c r="BC103" i="2"/>
  <c r="BH103" i="2" s="1"/>
  <c r="DF103" i="2"/>
  <c r="DL103" i="2" s="1"/>
  <c r="J105" i="3" s="1"/>
  <c r="FY103" i="2"/>
  <c r="GD103" i="2" s="1"/>
  <c r="EI105" i="2"/>
  <c r="EN105" i="2" s="1"/>
  <c r="GL105" i="2"/>
  <c r="GR105" i="2" s="1"/>
  <c r="N107" i="3" s="1"/>
  <c r="M107" i="2"/>
  <c r="AF107" i="2"/>
  <c r="F109" i="3" s="1"/>
  <c r="BC107" i="2"/>
  <c r="BH107" i="2" s="1"/>
  <c r="DF107" i="2"/>
  <c r="DL107" i="2" s="1"/>
  <c r="J109" i="3" s="1"/>
  <c r="FY107" i="2"/>
  <c r="GD107" i="2" s="1"/>
  <c r="AF109" i="2"/>
  <c r="F111" i="3" s="1"/>
  <c r="M109" i="2"/>
  <c r="CX109" i="2"/>
  <c r="EV109" i="2"/>
  <c r="FB109" i="2" s="1"/>
  <c r="L111" i="3" s="1"/>
  <c r="HO109" i="2"/>
  <c r="HT109" i="2" s="1"/>
  <c r="BP111" i="2"/>
  <c r="BV111" i="2" s="1"/>
  <c r="H113" i="3" s="1"/>
  <c r="IB111" i="2"/>
  <c r="IH111" i="2" s="1"/>
  <c r="P113" i="3" s="1"/>
  <c r="M52" i="2"/>
  <c r="BC52" i="2"/>
  <c r="BH52" i="2" s="1"/>
  <c r="DF52" i="2"/>
  <c r="DL52" i="2" s="1"/>
  <c r="FY52" i="2"/>
  <c r="GD52" i="2" s="1"/>
  <c r="EI54" i="2"/>
  <c r="EN54" i="2" s="1"/>
  <c r="GL54" i="2"/>
  <c r="GR54" i="2" s="1"/>
  <c r="M56" i="2"/>
  <c r="AF56" i="2"/>
  <c r="F58" i="3" s="1"/>
  <c r="BC56" i="2"/>
  <c r="BH56" i="2" s="1"/>
  <c r="DF56" i="2"/>
  <c r="DL56" i="2" s="1"/>
  <c r="FY56" i="2"/>
  <c r="GD56" i="2" s="1"/>
  <c r="EI58" i="2"/>
  <c r="EN58" i="2" s="1"/>
  <c r="GL58" i="2"/>
  <c r="GR58" i="2" s="1"/>
  <c r="M60" i="2"/>
  <c r="AF60" i="2"/>
  <c r="F62" i="3" s="1"/>
  <c r="BC60" i="2"/>
  <c r="BH60" i="2" s="1"/>
  <c r="DF60" i="2"/>
  <c r="DL60" i="2" s="1"/>
  <c r="FY60" i="2"/>
  <c r="GD60" i="2" s="1"/>
  <c r="EI62" i="2"/>
  <c r="EN62" i="2" s="1"/>
  <c r="GL62" i="2"/>
  <c r="GR62" i="2" s="1"/>
  <c r="M64" i="2"/>
  <c r="AF64" i="2"/>
  <c r="F66" i="3" s="1"/>
  <c r="BC64" i="2"/>
  <c r="BH64" i="2" s="1"/>
  <c r="DF64" i="2"/>
  <c r="DL64" i="2" s="1"/>
  <c r="FY64" i="2"/>
  <c r="GD64" i="2" s="1"/>
  <c r="EI66" i="2"/>
  <c r="EN66" i="2" s="1"/>
  <c r="GL66" i="2"/>
  <c r="GR66" i="2" s="1"/>
  <c r="M68" i="2"/>
  <c r="AF68" i="2"/>
  <c r="F70" i="3" s="1"/>
  <c r="BC68" i="2"/>
  <c r="BH68" i="2" s="1"/>
  <c r="DF68" i="2"/>
  <c r="DL68" i="2" s="1"/>
  <c r="FY68" i="2"/>
  <c r="GD68" i="2" s="1"/>
  <c r="EI70" i="2"/>
  <c r="EN70" i="2" s="1"/>
  <c r="GL70" i="2"/>
  <c r="GR70" i="2" s="1"/>
  <c r="M72" i="2"/>
  <c r="AF72" i="2"/>
  <c r="F74" i="3" s="1"/>
  <c r="BC72" i="2"/>
  <c r="BH72" i="2" s="1"/>
  <c r="DF72" i="2"/>
  <c r="DL72" i="2" s="1"/>
  <c r="FY72" i="2"/>
  <c r="GD72" i="2" s="1"/>
  <c r="EI74" i="2"/>
  <c r="EN74" i="2" s="1"/>
  <c r="GL74" i="2"/>
  <c r="GR74" i="2" s="1"/>
  <c r="M76" i="2"/>
  <c r="AF76" i="2"/>
  <c r="F78" i="3" s="1"/>
  <c r="BC76" i="2"/>
  <c r="BH76" i="2" s="1"/>
  <c r="DF76" i="2"/>
  <c r="DL76" i="2" s="1"/>
  <c r="FY76" i="2"/>
  <c r="GD76" i="2" s="1"/>
  <c r="M78" i="2"/>
  <c r="CX78" i="2"/>
  <c r="EV78" i="2"/>
  <c r="FB78" i="2" s="1"/>
  <c r="HO78" i="2"/>
  <c r="HT78" i="2" s="1"/>
  <c r="BP50" i="2"/>
  <c r="BV50" i="2" s="1"/>
  <c r="IB50" i="2"/>
  <c r="IH50" i="2" s="1"/>
  <c r="GL17" i="2"/>
  <c r="GR17" i="2" s="1"/>
  <c r="M17" i="2"/>
  <c r="BP17" i="2"/>
  <c r="BV17" i="2" s="1"/>
  <c r="IB17" i="2"/>
  <c r="IH17" i="2" s="1"/>
  <c r="AF10" i="2"/>
  <c r="BC10" i="2"/>
  <c r="BH10" i="2" s="1"/>
  <c r="EI10" i="2"/>
  <c r="EN10" i="2" s="1"/>
  <c r="GL10" i="2"/>
  <c r="GR10" i="2" s="1"/>
  <c r="AR180" i="2"/>
  <c r="AF189" i="2"/>
  <c r="F191" i="3" s="1"/>
  <c r="T189" i="2"/>
  <c r="V189" i="2"/>
  <c r="X189" i="2"/>
  <c r="AA189" i="2"/>
  <c r="U189" i="2"/>
  <c r="W189" i="2"/>
  <c r="Y189" i="2"/>
  <c r="BC189" i="2"/>
  <c r="AV189" i="2"/>
  <c r="AX189" i="2"/>
  <c r="AZ189" i="2"/>
  <c r="BB189" i="2"/>
  <c r="AW189" i="2"/>
  <c r="AY189" i="2"/>
  <c r="BA189" i="2"/>
  <c r="M189" i="2"/>
  <c r="K189" i="2"/>
  <c r="I189" i="2"/>
  <c r="AK189" i="2" s="1"/>
  <c r="G189" i="2"/>
  <c r="AP189" i="2"/>
  <c r="L189" i="2"/>
  <c r="J189" i="2"/>
  <c r="H189" i="2"/>
  <c r="F189" i="2"/>
  <c r="EV189" i="2"/>
  <c r="FB189" i="2" s="1"/>
  <c r="GL189" i="2"/>
  <c r="GR189" i="2" s="1"/>
  <c r="GF189" i="2"/>
  <c r="GH189" i="2"/>
  <c r="GJ189" i="2"/>
  <c r="GG189" i="2"/>
  <c r="GI189" i="2"/>
  <c r="GK189" i="2"/>
  <c r="GM189" i="2"/>
  <c r="IB189" i="2"/>
  <c r="EI189" i="2"/>
  <c r="EN189" i="2" s="1"/>
  <c r="BP189" i="2"/>
  <c r="BV189" i="2" s="1"/>
  <c r="BK189" i="2"/>
  <c r="BM189" i="2"/>
  <c r="BO189" i="2"/>
  <c r="BQ189" i="2"/>
  <c r="BJ189" i="2"/>
  <c r="BL189" i="2"/>
  <c r="BN189" i="2"/>
  <c r="FS189" i="2"/>
  <c r="FU189" i="2"/>
  <c r="FW189" i="2"/>
  <c r="HB189" i="2"/>
  <c r="FY189" i="2"/>
  <c r="FR189" i="2"/>
  <c r="FT189" i="2"/>
  <c r="FV189" i="2"/>
  <c r="FX189" i="2"/>
  <c r="HO189" i="2"/>
  <c r="HD189" i="2"/>
  <c r="R162" i="2"/>
  <c r="E164" i="3" s="1"/>
  <c r="R118" i="2"/>
  <c r="E120" i="3" s="1"/>
  <c r="R120" i="2"/>
  <c r="E122" i="3" s="1"/>
  <c r="R124" i="2"/>
  <c r="E126" i="3" s="1"/>
  <c r="R140" i="2"/>
  <c r="E142" i="3" s="1"/>
  <c r="R90" i="2"/>
  <c r="E92" i="3" s="1"/>
  <c r="R108" i="2"/>
  <c r="E110" i="3" s="1"/>
  <c r="R69" i="2"/>
  <c r="E71" i="3" s="1"/>
  <c r="R71" i="2"/>
  <c r="E73" i="3" s="1"/>
  <c r="R73" i="2"/>
  <c r="E75" i="3" s="1"/>
  <c r="R79" i="2"/>
  <c r="E81" i="3" s="1"/>
  <c r="R45" i="2"/>
  <c r="E47" i="3" s="1"/>
  <c r="R47" i="2"/>
  <c r="E49" i="3" s="1"/>
  <c r="R12" i="2"/>
  <c r="E15" i="3" s="1"/>
  <c r="R13" i="2"/>
  <c r="E16" i="3" s="1"/>
  <c r="R123" i="2"/>
  <c r="E125" i="3" s="1"/>
  <c r="R74" i="2"/>
  <c r="E76" i="3" s="1"/>
  <c r="R150" i="2"/>
  <c r="E152" i="3" s="1"/>
  <c r="R122" i="2"/>
  <c r="E124" i="3" s="1"/>
  <c r="R126" i="2"/>
  <c r="E128" i="3" s="1"/>
  <c r="R130" i="2"/>
  <c r="E132" i="3" s="1"/>
  <c r="R134" i="2"/>
  <c r="E136" i="3" s="1"/>
  <c r="R138" i="2"/>
  <c r="E140" i="3" s="1"/>
  <c r="R142" i="2"/>
  <c r="E144" i="3" s="1"/>
  <c r="R86" i="2"/>
  <c r="E88" i="3" s="1"/>
  <c r="R92" i="2"/>
  <c r="E94" i="3" s="1"/>
  <c r="R100" i="2"/>
  <c r="E102" i="3" s="1"/>
  <c r="R55" i="2"/>
  <c r="E57" i="3" s="1"/>
  <c r="EZ82" i="2"/>
  <c r="GB82" i="2"/>
  <c r="GP82" i="2"/>
  <c r="DJ82" i="2"/>
  <c r="BT82" i="2"/>
  <c r="BF82" i="2"/>
  <c r="HR82" i="2"/>
  <c r="IF82" i="2"/>
  <c r="EL82" i="2"/>
  <c r="FN82" i="2" s="1"/>
  <c r="CV82" i="2"/>
  <c r="AD82" i="2"/>
  <c r="AR82" i="2" s="1"/>
  <c r="X148" i="2"/>
  <c r="V148" i="2"/>
  <c r="T148" i="2"/>
  <c r="AA148" i="2"/>
  <c r="P116" i="8" s="1"/>
  <c r="Y148" i="2"/>
  <c r="W148" i="2"/>
  <c r="U148" i="2"/>
  <c r="BB148" i="2"/>
  <c r="AZ148" i="2"/>
  <c r="AX148" i="2"/>
  <c r="AV148" i="2"/>
  <c r="BA148" i="2"/>
  <c r="AY148" i="2"/>
  <c r="AW148" i="2"/>
  <c r="DG148" i="2"/>
  <c r="DE148" i="2"/>
  <c r="DC148" i="2"/>
  <c r="DA148" i="2"/>
  <c r="DD148" i="2"/>
  <c r="DB148" i="2"/>
  <c r="CZ148" i="2"/>
  <c r="FX148" i="2"/>
  <c r="FV148" i="2"/>
  <c r="FT148" i="2"/>
  <c r="FR148" i="2"/>
  <c r="FW148" i="2"/>
  <c r="FU148" i="2"/>
  <c r="FS148" i="2"/>
  <c r="BN148" i="2"/>
  <c r="BL148" i="2"/>
  <c r="BJ148" i="2"/>
  <c r="BQ148" i="2"/>
  <c r="BO148" i="2"/>
  <c r="BM148" i="2"/>
  <c r="BK148" i="2"/>
  <c r="HZ148" i="2"/>
  <c r="HX148" i="2"/>
  <c r="HV148" i="2"/>
  <c r="IC148" i="2"/>
  <c r="IA148" i="2"/>
  <c r="HY148" i="2"/>
  <c r="HW148" i="2"/>
  <c r="EG150" i="2"/>
  <c r="EE150" i="2"/>
  <c r="EC150" i="2"/>
  <c r="EH150" i="2"/>
  <c r="EF150" i="2"/>
  <c r="ED150" i="2"/>
  <c r="EB150" i="2"/>
  <c r="GJ150" i="2"/>
  <c r="GH150" i="2"/>
  <c r="GF150" i="2"/>
  <c r="GM150" i="2"/>
  <c r="GK150" i="2"/>
  <c r="GI150" i="2"/>
  <c r="GG150" i="2"/>
  <c r="L150" i="2"/>
  <c r="I118" i="8" s="1"/>
  <c r="J150" i="2"/>
  <c r="H150" i="2"/>
  <c r="F150" i="2"/>
  <c r="K150" i="2"/>
  <c r="I150" i="2"/>
  <c r="G150" i="2"/>
  <c r="CQ150" i="2"/>
  <c r="CO150" i="2"/>
  <c r="CM150" i="2"/>
  <c r="CR150" i="2"/>
  <c r="CP150" i="2"/>
  <c r="CN150" i="2"/>
  <c r="CL150" i="2"/>
  <c r="ET150" i="2"/>
  <c r="ER150" i="2"/>
  <c r="EP150" i="2"/>
  <c r="EW150" i="2"/>
  <c r="EU150" i="2"/>
  <c r="ES150" i="2"/>
  <c r="EQ150" i="2"/>
  <c r="HN150" i="2"/>
  <c r="HL150" i="2"/>
  <c r="HJ150" i="2"/>
  <c r="HH150" i="2"/>
  <c r="HM150" i="2"/>
  <c r="HK150" i="2"/>
  <c r="HI150" i="2"/>
  <c r="X152" i="2"/>
  <c r="V152" i="2"/>
  <c r="T152" i="2"/>
  <c r="AA152" i="2"/>
  <c r="P120" i="8" s="1"/>
  <c r="Y152" i="2"/>
  <c r="W152" i="2"/>
  <c r="U152" i="2"/>
  <c r="BB152" i="2"/>
  <c r="AZ152" i="2"/>
  <c r="AX152" i="2"/>
  <c r="AV152" i="2"/>
  <c r="BA152" i="2"/>
  <c r="AY152" i="2"/>
  <c r="AW152" i="2"/>
  <c r="DG152" i="2"/>
  <c r="DE152" i="2"/>
  <c r="DC152" i="2"/>
  <c r="DA152" i="2"/>
  <c r="DD152" i="2"/>
  <c r="DB152" i="2"/>
  <c r="CZ152" i="2"/>
  <c r="FX152" i="2"/>
  <c r="FV152" i="2"/>
  <c r="FT152" i="2"/>
  <c r="FR152" i="2"/>
  <c r="FW152" i="2"/>
  <c r="FU152" i="2"/>
  <c r="FS152" i="2"/>
  <c r="BN152" i="2"/>
  <c r="BL152" i="2"/>
  <c r="BJ152" i="2"/>
  <c r="BQ152" i="2"/>
  <c r="BO152" i="2"/>
  <c r="BM152" i="2"/>
  <c r="BK152" i="2"/>
  <c r="HZ152" i="2"/>
  <c r="HX152" i="2"/>
  <c r="HV152" i="2"/>
  <c r="IC152" i="2"/>
  <c r="IA152" i="2"/>
  <c r="HY152" i="2"/>
  <c r="HW152" i="2"/>
  <c r="EG154" i="2"/>
  <c r="EE154" i="2"/>
  <c r="EC154" i="2"/>
  <c r="EH154" i="2"/>
  <c r="EF154" i="2"/>
  <c r="ED154" i="2"/>
  <c r="EB154" i="2"/>
  <c r="GJ154" i="2"/>
  <c r="GH154" i="2"/>
  <c r="GF154" i="2"/>
  <c r="GM154" i="2"/>
  <c r="GK154" i="2"/>
  <c r="GI154" i="2"/>
  <c r="GG154" i="2"/>
  <c r="L154" i="2"/>
  <c r="I122" i="8" s="1"/>
  <c r="J154" i="2"/>
  <c r="H154" i="2"/>
  <c r="F154" i="2"/>
  <c r="K154" i="2"/>
  <c r="I154" i="2"/>
  <c r="G154" i="2"/>
  <c r="CQ154" i="2"/>
  <c r="CO154" i="2"/>
  <c r="CM154" i="2"/>
  <c r="CR154" i="2"/>
  <c r="CP154" i="2"/>
  <c r="CN154" i="2"/>
  <c r="CL154" i="2"/>
  <c r="ET154" i="2"/>
  <c r="ER154" i="2"/>
  <c r="EP154" i="2"/>
  <c r="EW154" i="2"/>
  <c r="EU154" i="2"/>
  <c r="ES154" i="2"/>
  <c r="EQ154" i="2"/>
  <c r="HN154" i="2"/>
  <c r="HL154" i="2"/>
  <c r="HJ154" i="2"/>
  <c r="HH154" i="2"/>
  <c r="HM154" i="2"/>
  <c r="HK154" i="2"/>
  <c r="HI154" i="2"/>
  <c r="X156" i="2"/>
  <c r="V156" i="2"/>
  <c r="T156" i="2"/>
  <c r="AA156" i="2"/>
  <c r="P124" i="8" s="1"/>
  <c r="Y156" i="2"/>
  <c r="W156" i="2"/>
  <c r="U156" i="2"/>
  <c r="BB156" i="2"/>
  <c r="AZ156" i="2"/>
  <c r="AX156" i="2"/>
  <c r="AV156" i="2"/>
  <c r="BA156" i="2"/>
  <c r="AY156" i="2"/>
  <c r="AW156" i="2"/>
  <c r="DG156" i="2"/>
  <c r="DE156" i="2"/>
  <c r="DC156" i="2"/>
  <c r="DA156" i="2"/>
  <c r="DD156" i="2"/>
  <c r="DB156" i="2"/>
  <c r="CZ156" i="2"/>
  <c r="FX156" i="2"/>
  <c r="FV156" i="2"/>
  <c r="FT156" i="2"/>
  <c r="FR156" i="2"/>
  <c r="FW156" i="2"/>
  <c r="FU156" i="2"/>
  <c r="FS156" i="2"/>
  <c r="BN156" i="2"/>
  <c r="BL156" i="2"/>
  <c r="BJ156" i="2"/>
  <c r="BQ156" i="2"/>
  <c r="BO156" i="2"/>
  <c r="BM156" i="2"/>
  <c r="BK156" i="2"/>
  <c r="HZ156" i="2"/>
  <c r="HX156" i="2"/>
  <c r="HV156" i="2"/>
  <c r="IC156" i="2"/>
  <c r="IA156" i="2"/>
  <c r="HY156" i="2"/>
  <c r="HW156" i="2"/>
  <c r="EG158" i="2"/>
  <c r="EE158" i="2"/>
  <c r="EC158" i="2"/>
  <c r="EH158" i="2"/>
  <c r="EF158" i="2"/>
  <c r="ED158" i="2"/>
  <c r="EB158" i="2"/>
  <c r="GJ158" i="2"/>
  <c r="GH158" i="2"/>
  <c r="GF158" i="2"/>
  <c r="GM158" i="2"/>
  <c r="GK158" i="2"/>
  <c r="GI158" i="2"/>
  <c r="GG158" i="2"/>
  <c r="L158" i="2"/>
  <c r="I126" i="8" s="1"/>
  <c r="J158" i="2"/>
  <c r="H158" i="2"/>
  <c r="F158" i="2"/>
  <c r="K158" i="2"/>
  <c r="I158" i="2"/>
  <c r="G158" i="2"/>
  <c r="CQ158" i="2"/>
  <c r="CO158" i="2"/>
  <c r="CM158" i="2"/>
  <c r="CR158" i="2"/>
  <c r="CP158" i="2"/>
  <c r="CN158" i="2"/>
  <c r="CL158" i="2"/>
  <c r="ET158" i="2"/>
  <c r="ER158" i="2"/>
  <c r="EP158" i="2"/>
  <c r="EW158" i="2"/>
  <c r="EU158" i="2"/>
  <c r="ES158" i="2"/>
  <c r="EQ158" i="2"/>
  <c r="HN158" i="2"/>
  <c r="HL158" i="2"/>
  <c r="HJ158" i="2"/>
  <c r="HH158" i="2"/>
  <c r="HM158" i="2"/>
  <c r="HK158" i="2"/>
  <c r="HI158" i="2"/>
  <c r="X160" i="2"/>
  <c r="V160" i="2"/>
  <c r="T160" i="2"/>
  <c r="AA160" i="2"/>
  <c r="P128" i="8" s="1"/>
  <c r="Y160" i="2"/>
  <c r="W160" i="2"/>
  <c r="U160" i="2"/>
  <c r="BB160" i="2"/>
  <c r="AZ160" i="2"/>
  <c r="AX160" i="2"/>
  <c r="AV160" i="2"/>
  <c r="BA160" i="2"/>
  <c r="AY160" i="2"/>
  <c r="AW160" i="2"/>
  <c r="DG160" i="2"/>
  <c r="DE160" i="2"/>
  <c r="DC160" i="2"/>
  <c r="DA160" i="2"/>
  <c r="DD160" i="2"/>
  <c r="DB160" i="2"/>
  <c r="CZ160" i="2"/>
  <c r="BN160" i="2"/>
  <c r="BL160" i="2"/>
  <c r="BJ160" i="2"/>
  <c r="BQ160" i="2"/>
  <c r="BO160" i="2"/>
  <c r="BM160" i="2"/>
  <c r="BK160" i="2"/>
  <c r="HZ160" i="2"/>
  <c r="HX160" i="2"/>
  <c r="HV160" i="2"/>
  <c r="IC160" i="2"/>
  <c r="IA160" i="2"/>
  <c r="HY160" i="2"/>
  <c r="HW160" i="2"/>
  <c r="X162" i="2"/>
  <c r="V162" i="2"/>
  <c r="T162" i="2"/>
  <c r="AA162" i="2"/>
  <c r="P130" i="8" s="1"/>
  <c r="Y162" i="2"/>
  <c r="W162" i="2"/>
  <c r="U162" i="2"/>
  <c r="BB162" i="2"/>
  <c r="AZ162" i="2"/>
  <c r="AX162" i="2"/>
  <c r="AV162" i="2"/>
  <c r="BA162" i="2"/>
  <c r="AY162" i="2"/>
  <c r="AW162" i="2"/>
  <c r="DG162" i="2"/>
  <c r="DE162" i="2"/>
  <c r="DC162" i="2"/>
  <c r="DA162" i="2"/>
  <c r="DD162" i="2"/>
  <c r="DB162" i="2"/>
  <c r="CZ162" i="2"/>
  <c r="FW162" i="2"/>
  <c r="FU162" i="2"/>
  <c r="FS162" i="2"/>
  <c r="FX162" i="2"/>
  <c r="FV162" i="2"/>
  <c r="FT162" i="2"/>
  <c r="FR162" i="2"/>
  <c r="CQ162" i="2"/>
  <c r="CO162" i="2"/>
  <c r="CM162" i="2"/>
  <c r="CR162" i="2"/>
  <c r="CP162" i="2"/>
  <c r="CN162" i="2"/>
  <c r="CL162" i="2"/>
  <c r="EW162" i="2"/>
  <c r="EU162" i="2"/>
  <c r="ES162" i="2"/>
  <c r="EQ162" i="2"/>
  <c r="ET162" i="2"/>
  <c r="ER162" i="2"/>
  <c r="EP162" i="2"/>
  <c r="HN162" i="2"/>
  <c r="HL162" i="2"/>
  <c r="HJ162" i="2"/>
  <c r="HH162" i="2"/>
  <c r="HM162" i="2"/>
  <c r="HK162" i="2"/>
  <c r="HI162" i="2"/>
  <c r="L164" i="2"/>
  <c r="I132" i="8" s="1"/>
  <c r="J164" i="2"/>
  <c r="H164" i="2"/>
  <c r="F164" i="2"/>
  <c r="K164" i="2"/>
  <c r="I164" i="2"/>
  <c r="G164" i="2"/>
  <c r="X164" i="2"/>
  <c r="V164" i="2"/>
  <c r="T164" i="2"/>
  <c r="AA164" i="2"/>
  <c r="Y164" i="2"/>
  <c r="W164" i="2"/>
  <c r="U164" i="2"/>
  <c r="BB164" i="2"/>
  <c r="AZ164" i="2"/>
  <c r="AX164" i="2"/>
  <c r="AV164" i="2"/>
  <c r="BA164" i="2"/>
  <c r="AY164" i="2"/>
  <c r="AW164" i="2"/>
  <c r="DG164" i="2"/>
  <c r="DE164" i="2"/>
  <c r="DC164" i="2"/>
  <c r="DA164" i="2"/>
  <c r="DD164" i="2"/>
  <c r="DB164" i="2"/>
  <c r="CZ164" i="2"/>
  <c r="FW164" i="2"/>
  <c r="FU164" i="2"/>
  <c r="FS164" i="2"/>
  <c r="FX164" i="2"/>
  <c r="FV164" i="2"/>
  <c r="FT164" i="2"/>
  <c r="FR164" i="2"/>
  <c r="CQ164" i="2"/>
  <c r="CO164" i="2"/>
  <c r="CM164" i="2"/>
  <c r="CR164" i="2"/>
  <c r="CP164" i="2"/>
  <c r="CN164" i="2"/>
  <c r="CL164" i="2"/>
  <c r="EW164" i="2"/>
  <c r="EU164" i="2"/>
  <c r="ES164" i="2"/>
  <c r="EQ164" i="2"/>
  <c r="ET164" i="2"/>
  <c r="ER164" i="2"/>
  <c r="EP164" i="2"/>
  <c r="HN164" i="2"/>
  <c r="HL164" i="2"/>
  <c r="HJ164" i="2"/>
  <c r="HH164" i="2"/>
  <c r="HM164" i="2"/>
  <c r="HK164" i="2"/>
  <c r="HI164" i="2"/>
  <c r="EH166" i="2"/>
  <c r="EF166" i="2"/>
  <c r="ED166" i="2"/>
  <c r="EB166" i="2"/>
  <c r="EG166" i="2"/>
  <c r="EE166" i="2"/>
  <c r="EC166" i="2"/>
  <c r="GJ166" i="2"/>
  <c r="GH166" i="2"/>
  <c r="GF166" i="2"/>
  <c r="GM166" i="2"/>
  <c r="GK166" i="2"/>
  <c r="GI166" i="2"/>
  <c r="GG166" i="2"/>
  <c r="BN166" i="2"/>
  <c r="BL166" i="2"/>
  <c r="BJ166" i="2"/>
  <c r="BQ166" i="2"/>
  <c r="BO166" i="2"/>
  <c r="BM166" i="2"/>
  <c r="BK166" i="2"/>
  <c r="HZ166" i="2"/>
  <c r="HX166" i="2"/>
  <c r="HV166" i="2"/>
  <c r="IC166" i="2"/>
  <c r="IA166" i="2"/>
  <c r="HY166" i="2"/>
  <c r="HW166" i="2"/>
  <c r="HZ183" i="2"/>
  <c r="HX183" i="2"/>
  <c r="HV183" i="2"/>
  <c r="IC183" i="2"/>
  <c r="IA183" i="2"/>
  <c r="HY183" i="2"/>
  <c r="HW183" i="2"/>
  <c r="HZ185" i="2"/>
  <c r="HX185" i="2"/>
  <c r="HV185" i="2"/>
  <c r="IC185" i="2"/>
  <c r="IA185" i="2"/>
  <c r="HY185" i="2"/>
  <c r="HW185" i="2"/>
  <c r="CQ187" i="2"/>
  <c r="DS187" i="2" s="1"/>
  <c r="CO187" i="2"/>
  <c r="DQ187" i="2" s="1"/>
  <c r="CM187" i="2"/>
  <c r="DO187" i="2" s="1"/>
  <c r="DV187" i="2"/>
  <c r="CR187" i="2"/>
  <c r="DU187" i="2" s="1"/>
  <c r="CP187" i="2"/>
  <c r="DR187" i="2" s="1"/>
  <c r="CN187" i="2"/>
  <c r="DP187" i="2" s="1"/>
  <c r="CL187" i="2"/>
  <c r="DN187" i="2" s="1"/>
  <c r="HN187" i="2"/>
  <c r="HL187" i="2"/>
  <c r="HJ187" i="2"/>
  <c r="HH187" i="2"/>
  <c r="HM187" i="2"/>
  <c r="HK187" i="2"/>
  <c r="HI187" i="2"/>
  <c r="AF178" i="3"/>
  <c r="P178" i="3"/>
  <c r="EW190" i="2"/>
  <c r="EU190" i="2"/>
  <c r="ES190" i="2"/>
  <c r="EQ190" i="2"/>
  <c r="AB178" i="3"/>
  <c r="ET190" i="2"/>
  <c r="ER190" i="2"/>
  <c r="EP190" i="2"/>
  <c r="AA178" i="3"/>
  <c r="EH190" i="2"/>
  <c r="EF190" i="2"/>
  <c r="ED190" i="2"/>
  <c r="EB190" i="2"/>
  <c r="EG190" i="2"/>
  <c r="EE190" i="2"/>
  <c r="EC190" i="2"/>
  <c r="AD178" i="3"/>
  <c r="N178" i="3"/>
  <c r="GJ190" i="2"/>
  <c r="GH190" i="2"/>
  <c r="GF190" i="2"/>
  <c r="GM190" i="2"/>
  <c r="GK190" i="2"/>
  <c r="GI190" i="2"/>
  <c r="GG190" i="2"/>
  <c r="AA118" i="2"/>
  <c r="Y118" i="2"/>
  <c r="W118" i="2"/>
  <c r="U118" i="2"/>
  <c r="V120" i="3"/>
  <c r="X118" i="2"/>
  <c r="V118" i="2"/>
  <c r="T118" i="2"/>
  <c r="AA120" i="2"/>
  <c r="Y120" i="2"/>
  <c r="W120" i="2"/>
  <c r="U120" i="2"/>
  <c r="V122" i="3"/>
  <c r="X120" i="2"/>
  <c r="V120" i="2"/>
  <c r="T120" i="2"/>
  <c r="BA120" i="2"/>
  <c r="AY120" i="2"/>
  <c r="AW120" i="2"/>
  <c r="W122" i="3"/>
  <c r="BB120" i="2"/>
  <c r="AZ120" i="2"/>
  <c r="AX120" i="2"/>
  <c r="AV120" i="2"/>
  <c r="Z122" i="3"/>
  <c r="DD120" i="2"/>
  <c r="DB120" i="2"/>
  <c r="CZ120" i="2"/>
  <c r="DG120" i="2"/>
  <c r="DE120" i="2"/>
  <c r="DC120" i="2"/>
  <c r="DA120" i="2"/>
  <c r="AC122" i="3"/>
  <c r="FX120" i="2"/>
  <c r="M122" i="3" s="1"/>
  <c r="FV120" i="2"/>
  <c r="FT120" i="2"/>
  <c r="FR120" i="2"/>
  <c r="FW120" i="2"/>
  <c r="FU120" i="2"/>
  <c r="FS120" i="2"/>
  <c r="BQ120" i="2"/>
  <c r="BO120" i="2"/>
  <c r="BM120" i="2"/>
  <c r="BK120" i="2"/>
  <c r="X122" i="3"/>
  <c r="BN120" i="2"/>
  <c r="BL120" i="2"/>
  <c r="BJ120" i="2"/>
  <c r="AF122" i="3"/>
  <c r="P122" i="3"/>
  <c r="HZ120" i="2"/>
  <c r="HX120" i="2"/>
  <c r="HV120" i="2"/>
  <c r="IC120" i="2"/>
  <c r="IA120" i="2"/>
  <c r="HY120" i="2"/>
  <c r="HW120" i="2"/>
  <c r="AA124" i="3"/>
  <c r="EH122" i="2"/>
  <c r="EF122" i="2"/>
  <c r="ED122" i="2"/>
  <c r="EB122" i="2"/>
  <c r="EG122" i="2"/>
  <c r="EE122" i="2"/>
  <c r="EC122" i="2"/>
  <c r="L122" i="2"/>
  <c r="J122" i="2"/>
  <c r="H122" i="2"/>
  <c r="F122" i="2"/>
  <c r="U124" i="3"/>
  <c r="K122" i="2"/>
  <c r="I122" i="2"/>
  <c r="G122" i="2"/>
  <c r="Y124" i="3"/>
  <c r="CR122" i="2"/>
  <c r="CP122" i="2"/>
  <c r="CN122" i="2"/>
  <c r="CL122" i="2"/>
  <c r="CQ122" i="2"/>
  <c r="CO122" i="2"/>
  <c r="CM122" i="2"/>
  <c r="EW122" i="2"/>
  <c r="EU122" i="2"/>
  <c r="ES122" i="2"/>
  <c r="EQ122" i="2"/>
  <c r="AB124" i="3"/>
  <c r="L124" i="3"/>
  <c r="ET122" i="2"/>
  <c r="ER122" i="2"/>
  <c r="EP122" i="2"/>
  <c r="L114" i="2"/>
  <c r="J114" i="2"/>
  <c r="H114" i="2"/>
  <c r="F114" i="2"/>
  <c r="U116" i="3"/>
  <c r="K114" i="2"/>
  <c r="I114" i="2"/>
  <c r="G114" i="2"/>
  <c r="CQ114" i="2"/>
  <c r="CO114" i="2"/>
  <c r="CM114" i="2"/>
  <c r="Y116" i="3"/>
  <c r="CR114" i="2"/>
  <c r="CP114" i="2"/>
  <c r="CN114" i="2"/>
  <c r="CL114" i="2"/>
  <c r="AA114" i="2"/>
  <c r="Y114" i="2"/>
  <c r="U114" i="2"/>
  <c r="V116" i="3"/>
  <c r="X114" i="2"/>
  <c r="V114" i="2"/>
  <c r="T114" i="2"/>
  <c r="W114" i="2"/>
  <c r="W116" i="3"/>
  <c r="BB114" i="2"/>
  <c r="AZ114" i="2"/>
  <c r="AX114" i="2"/>
  <c r="AV114" i="2"/>
  <c r="BA114" i="2"/>
  <c r="AY114" i="2"/>
  <c r="AW114" i="2"/>
  <c r="DG114" i="2"/>
  <c r="DE114" i="2"/>
  <c r="DC114" i="2"/>
  <c r="DA114" i="2"/>
  <c r="Z116" i="3"/>
  <c r="DD114" i="2"/>
  <c r="DB114" i="2"/>
  <c r="CZ114" i="2"/>
  <c r="K84" i="2"/>
  <c r="I84" i="2"/>
  <c r="G84" i="2"/>
  <c r="L84" i="2"/>
  <c r="I84" i="8" s="1"/>
  <c r="J84" i="2"/>
  <c r="H84" i="2"/>
  <c r="F84" i="2"/>
  <c r="CR84" i="2"/>
  <c r="CP84" i="2"/>
  <c r="CN84" i="2"/>
  <c r="CL84" i="2"/>
  <c r="CQ84" i="2"/>
  <c r="CO84" i="2"/>
  <c r="CM84" i="2"/>
  <c r="AB86" i="3"/>
  <c r="L86" i="3"/>
  <c r="ET84" i="2"/>
  <c r="ER84" i="2"/>
  <c r="EP84" i="2"/>
  <c r="EW84" i="2"/>
  <c r="EU84" i="2"/>
  <c r="ES84" i="2"/>
  <c r="EQ84" i="2"/>
  <c r="HN84" i="2"/>
  <c r="HL84" i="2"/>
  <c r="HJ84" i="2"/>
  <c r="HH84" i="2"/>
  <c r="HM84" i="2"/>
  <c r="HK84" i="2"/>
  <c r="HI84" i="2"/>
  <c r="V86" i="3"/>
  <c r="X84" i="2"/>
  <c r="T84" i="2"/>
  <c r="AA84" i="2"/>
  <c r="P84" i="8" s="1"/>
  <c r="Y84" i="2"/>
  <c r="W84" i="2"/>
  <c r="U84" i="2"/>
  <c r="V84" i="2"/>
  <c r="BA84" i="2"/>
  <c r="AY84" i="2"/>
  <c r="AW84" i="2"/>
  <c r="BB84" i="2"/>
  <c r="AZ84" i="2"/>
  <c r="AX84" i="2"/>
  <c r="AV84" i="2"/>
  <c r="Z86" i="3"/>
  <c r="J86" i="3"/>
  <c r="DD84" i="2"/>
  <c r="DB84" i="2"/>
  <c r="CZ84" i="2"/>
  <c r="DG84" i="2"/>
  <c r="DE84" i="2"/>
  <c r="DC84" i="2"/>
  <c r="DA84" i="2"/>
  <c r="FX84" i="2"/>
  <c r="FV84" i="2"/>
  <c r="FT84" i="2"/>
  <c r="FR84" i="2"/>
  <c r="FW84" i="2"/>
  <c r="FU84" i="2"/>
  <c r="FS84" i="2"/>
  <c r="EH86" i="2"/>
  <c r="EF86" i="2"/>
  <c r="ED86" i="2"/>
  <c r="EB86" i="2"/>
  <c r="EG86" i="2"/>
  <c r="EE86" i="2"/>
  <c r="EC86" i="2"/>
  <c r="AD88" i="3"/>
  <c r="N88" i="3"/>
  <c r="GJ86" i="2"/>
  <c r="GH86" i="2"/>
  <c r="GF86" i="2"/>
  <c r="GM86" i="2"/>
  <c r="GK86" i="2"/>
  <c r="GI86" i="2"/>
  <c r="GG86" i="2"/>
  <c r="K86" i="2"/>
  <c r="I86" i="2"/>
  <c r="G86" i="2"/>
  <c r="L86" i="2"/>
  <c r="I86" i="8" s="1"/>
  <c r="J86" i="2"/>
  <c r="H86" i="2"/>
  <c r="F86" i="2"/>
  <c r="CR86" i="2"/>
  <c r="CP86" i="2"/>
  <c r="CN86" i="2"/>
  <c r="CL86" i="2"/>
  <c r="CQ86" i="2"/>
  <c r="CO86" i="2"/>
  <c r="CM86" i="2"/>
  <c r="AB88" i="3"/>
  <c r="L88" i="3"/>
  <c r="ET86" i="2"/>
  <c r="ER86" i="2"/>
  <c r="EP86" i="2"/>
  <c r="EW86" i="2"/>
  <c r="EU86" i="2"/>
  <c r="ES86" i="2"/>
  <c r="EQ86" i="2"/>
  <c r="HN86" i="2"/>
  <c r="HL86" i="2"/>
  <c r="HJ86" i="2"/>
  <c r="HH86" i="2"/>
  <c r="HM86" i="2"/>
  <c r="HK86" i="2"/>
  <c r="HI86" i="2"/>
  <c r="EH88" i="2"/>
  <c r="EF88" i="2"/>
  <c r="ED88" i="2"/>
  <c r="EB88" i="2"/>
  <c r="EG88" i="2"/>
  <c r="EE88" i="2"/>
  <c r="EC88" i="2"/>
  <c r="AD90" i="3"/>
  <c r="N90" i="3"/>
  <c r="GJ88" i="2"/>
  <c r="GH88" i="2"/>
  <c r="GF88" i="2"/>
  <c r="GM88" i="2"/>
  <c r="GK88" i="2"/>
  <c r="GI88" i="2"/>
  <c r="GG88" i="2"/>
  <c r="K88" i="2"/>
  <c r="I88" i="2"/>
  <c r="G88" i="2"/>
  <c r="L88" i="2"/>
  <c r="I88" i="8" s="1"/>
  <c r="J88" i="2"/>
  <c r="H88" i="2"/>
  <c r="F88" i="2"/>
  <c r="CR88" i="2"/>
  <c r="CP88" i="2"/>
  <c r="CN88" i="2"/>
  <c r="CL88" i="2"/>
  <c r="CQ88" i="2"/>
  <c r="CO88" i="2"/>
  <c r="CM88" i="2"/>
  <c r="AB90" i="3"/>
  <c r="L90" i="3"/>
  <c r="ET88" i="2"/>
  <c r="ER88" i="2"/>
  <c r="EP88" i="2"/>
  <c r="EW88" i="2"/>
  <c r="EU88" i="2"/>
  <c r="ES88" i="2"/>
  <c r="EQ88" i="2"/>
  <c r="HN88" i="2"/>
  <c r="HL88" i="2"/>
  <c r="HJ88" i="2"/>
  <c r="HH88" i="2"/>
  <c r="HM88" i="2"/>
  <c r="HK88" i="2"/>
  <c r="HI88" i="2"/>
  <c r="V92" i="3"/>
  <c r="X90" i="2"/>
  <c r="T90" i="2"/>
  <c r="AA90" i="2"/>
  <c r="P90" i="8" s="1"/>
  <c r="Y90" i="2"/>
  <c r="W90" i="2"/>
  <c r="U90" i="2"/>
  <c r="V90" i="2"/>
  <c r="BA90" i="2"/>
  <c r="AY90" i="2"/>
  <c r="AW90" i="2"/>
  <c r="BB90" i="2"/>
  <c r="AZ90" i="2"/>
  <c r="AX90" i="2"/>
  <c r="AV90" i="2"/>
  <c r="Z92" i="3"/>
  <c r="J92" i="3"/>
  <c r="DD90" i="2"/>
  <c r="DB90" i="2"/>
  <c r="CZ90" i="2"/>
  <c r="DG90" i="2"/>
  <c r="DE90" i="2"/>
  <c r="DC90" i="2"/>
  <c r="DA90" i="2"/>
  <c r="FX90" i="2"/>
  <c r="FV90" i="2"/>
  <c r="FT90" i="2"/>
  <c r="FR90" i="2"/>
  <c r="FW90" i="2"/>
  <c r="FU90" i="2"/>
  <c r="FS90" i="2"/>
  <c r="BQ90" i="2"/>
  <c r="BO90" i="2"/>
  <c r="BM90" i="2"/>
  <c r="BK90" i="2"/>
  <c r="X92" i="3"/>
  <c r="H92" i="3"/>
  <c r="BN90" i="2"/>
  <c r="BL90" i="2"/>
  <c r="BJ90" i="2"/>
  <c r="AF92" i="3"/>
  <c r="P92" i="3"/>
  <c r="HZ90" i="2"/>
  <c r="HX90" i="2"/>
  <c r="HV90" i="2"/>
  <c r="IC90" i="2"/>
  <c r="IA90" i="2"/>
  <c r="HY90" i="2"/>
  <c r="HW90" i="2"/>
  <c r="EH92" i="2"/>
  <c r="EF92" i="2"/>
  <c r="ED92" i="2"/>
  <c r="EB92" i="2"/>
  <c r="EG92" i="2"/>
  <c r="EE92" i="2"/>
  <c r="EC92" i="2"/>
  <c r="AD94" i="3"/>
  <c r="N94" i="3"/>
  <c r="GJ92" i="2"/>
  <c r="GH92" i="2"/>
  <c r="GF92" i="2"/>
  <c r="GM92" i="2"/>
  <c r="GK92" i="2"/>
  <c r="GI92" i="2"/>
  <c r="GG92" i="2"/>
  <c r="K92" i="2"/>
  <c r="I92" i="2"/>
  <c r="G92" i="2"/>
  <c r="L92" i="2"/>
  <c r="I92" i="8" s="1"/>
  <c r="J92" i="2"/>
  <c r="H92" i="2"/>
  <c r="F92" i="2"/>
  <c r="CR92" i="2"/>
  <c r="CP92" i="2"/>
  <c r="CN92" i="2"/>
  <c r="CL92" i="2"/>
  <c r="CQ92" i="2"/>
  <c r="CO92" i="2"/>
  <c r="CM92" i="2"/>
  <c r="AB94" i="3"/>
  <c r="L94" i="3"/>
  <c r="ET92" i="2"/>
  <c r="ER92" i="2"/>
  <c r="EP92" i="2"/>
  <c r="EW92" i="2"/>
  <c r="EU92" i="2"/>
  <c r="ES92" i="2"/>
  <c r="EQ92" i="2"/>
  <c r="HN92" i="2"/>
  <c r="HL92" i="2"/>
  <c r="HJ92" i="2"/>
  <c r="HH92" i="2"/>
  <c r="HM92" i="2"/>
  <c r="HK92" i="2"/>
  <c r="HI92" i="2"/>
  <c r="V96" i="3"/>
  <c r="X94" i="2"/>
  <c r="T94" i="2"/>
  <c r="AA94" i="2"/>
  <c r="P94" i="8" s="1"/>
  <c r="Y94" i="2"/>
  <c r="W94" i="2"/>
  <c r="U94" i="2"/>
  <c r="V94" i="2"/>
  <c r="BA94" i="2"/>
  <c r="AY94" i="2"/>
  <c r="AW94" i="2"/>
  <c r="BB94" i="2"/>
  <c r="AZ94" i="2"/>
  <c r="AX94" i="2"/>
  <c r="AV94" i="2"/>
  <c r="Z96" i="3"/>
  <c r="J96" i="3"/>
  <c r="DD94" i="2"/>
  <c r="DB94" i="2"/>
  <c r="CZ94" i="2"/>
  <c r="DG94" i="2"/>
  <c r="DE94" i="2"/>
  <c r="DC94" i="2"/>
  <c r="DA94" i="2"/>
  <c r="FX94" i="2"/>
  <c r="FV94" i="2"/>
  <c r="FT94" i="2"/>
  <c r="FR94" i="2"/>
  <c r="FW94" i="2"/>
  <c r="FU94" i="2"/>
  <c r="FS94" i="2"/>
  <c r="BQ94" i="2"/>
  <c r="BO94" i="2"/>
  <c r="BM94" i="2"/>
  <c r="BK94" i="2"/>
  <c r="X96" i="3"/>
  <c r="H96" i="3"/>
  <c r="BN94" i="2"/>
  <c r="BL94" i="2"/>
  <c r="BJ94" i="2"/>
  <c r="AF96" i="3"/>
  <c r="P96" i="3"/>
  <c r="HZ94" i="2"/>
  <c r="HX94" i="2"/>
  <c r="HV94" i="2"/>
  <c r="IC94" i="2"/>
  <c r="IA94" i="2"/>
  <c r="HY94" i="2"/>
  <c r="HW94" i="2"/>
  <c r="EH96" i="2"/>
  <c r="EF96" i="2"/>
  <c r="ED96" i="2"/>
  <c r="EB96" i="2"/>
  <c r="EG96" i="2"/>
  <c r="EE96" i="2"/>
  <c r="EC96" i="2"/>
  <c r="AD98" i="3"/>
  <c r="N98" i="3"/>
  <c r="GJ96" i="2"/>
  <c r="GH96" i="2"/>
  <c r="GF96" i="2"/>
  <c r="GM96" i="2"/>
  <c r="GK96" i="2"/>
  <c r="GI96" i="2"/>
  <c r="GG96" i="2"/>
  <c r="K96" i="2"/>
  <c r="I96" i="2"/>
  <c r="G96" i="2"/>
  <c r="L96" i="2"/>
  <c r="I96" i="8" s="1"/>
  <c r="J96" i="2"/>
  <c r="H96" i="2"/>
  <c r="F96" i="2"/>
  <c r="CR96" i="2"/>
  <c r="CP96" i="2"/>
  <c r="CN96" i="2"/>
  <c r="CL96" i="2"/>
  <c r="CQ96" i="2"/>
  <c r="CO96" i="2"/>
  <c r="CM96" i="2"/>
  <c r="AB98" i="3"/>
  <c r="L98" i="3"/>
  <c r="ET96" i="2"/>
  <c r="ER96" i="2"/>
  <c r="EP96" i="2"/>
  <c r="EW96" i="2"/>
  <c r="EU96" i="2"/>
  <c r="ES96" i="2"/>
  <c r="EQ96" i="2"/>
  <c r="HN96" i="2"/>
  <c r="HL96" i="2"/>
  <c r="HJ96" i="2"/>
  <c r="HH96" i="2"/>
  <c r="HM96" i="2"/>
  <c r="HK96" i="2"/>
  <c r="HI96" i="2"/>
  <c r="V100" i="3"/>
  <c r="X98" i="2"/>
  <c r="T98" i="2"/>
  <c r="AA98" i="2"/>
  <c r="P98" i="8" s="1"/>
  <c r="Y98" i="2"/>
  <c r="W98" i="2"/>
  <c r="U98" i="2"/>
  <c r="V98" i="2"/>
  <c r="BA98" i="2"/>
  <c r="AY98" i="2"/>
  <c r="AW98" i="2"/>
  <c r="BB98" i="2"/>
  <c r="AZ98" i="2"/>
  <c r="AX98" i="2"/>
  <c r="AV98" i="2"/>
  <c r="Z100" i="3"/>
  <c r="J100" i="3"/>
  <c r="DD98" i="2"/>
  <c r="DB98" i="2"/>
  <c r="CZ98" i="2"/>
  <c r="DG98" i="2"/>
  <c r="DE98" i="2"/>
  <c r="DC98" i="2"/>
  <c r="DA98" i="2"/>
  <c r="FX98" i="2"/>
  <c r="FV98" i="2"/>
  <c r="FT98" i="2"/>
  <c r="FR98" i="2"/>
  <c r="FW98" i="2"/>
  <c r="FU98" i="2"/>
  <c r="FS98" i="2"/>
  <c r="BQ98" i="2"/>
  <c r="BO98" i="2"/>
  <c r="BM98" i="2"/>
  <c r="BK98" i="2"/>
  <c r="X100" i="3"/>
  <c r="H100" i="3"/>
  <c r="BN98" i="2"/>
  <c r="BL98" i="2"/>
  <c r="BJ98" i="2"/>
  <c r="AF100" i="3"/>
  <c r="P100" i="3"/>
  <c r="HZ98" i="2"/>
  <c r="HX98" i="2"/>
  <c r="HV98" i="2"/>
  <c r="IC98" i="2"/>
  <c r="IA98" i="2"/>
  <c r="HY98" i="2"/>
  <c r="HW98" i="2"/>
  <c r="EH100" i="2"/>
  <c r="EF100" i="2"/>
  <c r="ED100" i="2"/>
  <c r="EB100" i="2"/>
  <c r="EG100" i="2"/>
  <c r="EE100" i="2"/>
  <c r="EC100" i="2"/>
  <c r="AD102" i="3"/>
  <c r="N102" i="3"/>
  <c r="GJ100" i="2"/>
  <c r="GH100" i="2"/>
  <c r="GF100" i="2"/>
  <c r="GM100" i="2"/>
  <c r="GK100" i="2"/>
  <c r="GI100" i="2"/>
  <c r="GG100" i="2"/>
  <c r="K100" i="2"/>
  <c r="I100" i="2"/>
  <c r="G100" i="2"/>
  <c r="L100" i="2"/>
  <c r="I100" i="8" s="1"/>
  <c r="J100" i="2"/>
  <c r="H100" i="2"/>
  <c r="F100" i="2"/>
  <c r="CR100" i="2"/>
  <c r="CP100" i="2"/>
  <c r="CN100" i="2"/>
  <c r="CL100" i="2"/>
  <c r="CQ100" i="2"/>
  <c r="CO100" i="2"/>
  <c r="CM100" i="2"/>
  <c r="AB102" i="3"/>
  <c r="L102" i="3"/>
  <c r="ET100" i="2"/>
  <c r="ER100" i="2"/>
  <c r="EP100" i="2"/>
  <c r="EW100" i="2"/>
  <c r="EU100" i="2"/>
  <c r="ES100" i="2"/>
  <c r="EQ100" i="2"/>
  <c r="HN100" i="2"/>
  <c r="HL100" i="2"/>
  <c r="HJ100" i="2"/>
  <c r="HH100" i="2"/>
  <c r="HM100" i="2"/>
  <c r="HK100" i="2"/>
  <c r="HI100" i="2"/>
  <c r="X102" i="2"/>
  <c r="T102" i="2"/>
  <c r="AA102" i="2"/>
  <c r="P102" i="8" s="1"/>
  <c r="Y102" i="2"/>
  <c r="W102" i="2"/>
  <c r="U102" i="2"/>
  <c r="V102" i="2"/>
  <c r="BA102" i="2"/>
  <c r="AY102" i="2"/>
  <c r="AW102" i="2"/>
  <c r="BB102" i="2"/>
  <c r="AZ102" i="2"/>
  <c r="AX102" i="2"/>
  <c r="AV102" i="2"/>
  <c r="Z104" i="3"/>
  <c r="J104" i="3"/>
  <c r="DD102" i="2"/>
  <c r="DB102" i="2"/>
  <c r="CZ102" i="2"/>
  <c r="DG102" i="2"/>
  <c r="DE102" i="2"/>
  <c r="DC102" i="2"/>
  <c r="DA102" i="2"/>
  <c r="FX102" i="2"/>
  <c r="FV102" i="2"/>
  <c r="FT102" i="2"/>
  <c r="FR102" i="2"/>
  <c r="FW102" i="2"/>
  <c r="FU102" i="2"/>
  <c r="FS102" i="2"/>
  <c r="BQ102" i="2"/>
  <c r="BO102" i="2"/>
  <c r="BM102" i="2"/>
  <c r="BK102" i="2"/>
  <c r="X104" i="3"/>
  <c r="H104" i="3"/>
  <c r="BN102" i="2"/>
  <c r="BL102" i="2"/>
  <c r="BJ102" i="2"/>
  <c r="AF104" i="3"/>
  <c r="P104" i="3"/>
  <c r="HZ102" i="2"/>
  <c r="HX102" i="2"/>
  <c r="HV102" i="2"/>
  <c r="IC102" i="2"/>
  <c r="IA102" i="2"/>
  <c r="HY102" i="2"/>
  <c r="HW102" i="2"/>
  <c r="EH104" i="2"/>
  <c r="EF104" i="2"/>
  <c r="ED104" i="2"/>
  <c r="EB104" i="2"/>
  <c r="EG104" i="2"/>
  <c r="EE104" i="2"/>
  <c r="EC104" i="2"/>
  <c r="AD106" i="3"/>
  <c r="N106" i="3"/>
  <c r="GJ104" i="2"/>
  <c r="GH104" i="2"/>
  <c r="GF104" i="2"/>
  <c r="GM104" i="2"/>
  <c r="GK104" i="2"/>
  <c r="GI104" i="2"/>
  <c r="GG104" i="2"/>
  <c r="K104" i="2"/>
  <c r="I104" i="2"/>
  <c r="G104" i="2"/>
  <c r="L104" i="2"/>
  <c r="I104" i="8" s="1"/>
  <c r="J104" i="2"/>
  <c r="H104" i="2"/>
  <c r="F104" i="2"/>
  <c r="CR104" i="2"/>
  <c r="CP104" i="2"/>
  <c r="CN104" i="2"/>
  <c r="CL104" i="2"/>
  <c r="CQ104" i="2"/>
  <c r="CO104" i="2"/>
  <c r="CM104" i="2"/>
  <c r="AB106" i="3"/>
  <c r="L106" i="3"/>
  <c r="ET104" i="2"/>
  <c r="ER104" i="2"/>
  <c r="EP104" i="2"/>
  <c r="EW104" i="2"/>
  <c r="EU104" i="2"/>
  <c r="ES104" i="2"/>
  <c r="EQ104" i="2"/>
  <c r="HN104" i="2"/>
  <c r="HL104" i="2"/>
  <c r="HJ104" i="2"/>
  <c r="HH104" i="2"/>
  <c r="HM104" i="2"/>
  <c r="HK104" i="2"/>
  <c r="HI104" i="2"/>
  <c r="V106" i="2"/>
  <c r="AA106" i="2"/>
  <c r="P106" i="8" s="1"/>
  <c r="Y106" i="2"/>
  <c r="W106" i="2"/>
  <c r="U106" i="2"/>
  <c r="V108" i="3"/>
  <c r="X106" i="2"/>
  <c r="T106" i="2"/>
  <c r="BA106" i="2"/>
  <c r="AY106" i="2"/>
  <c r="AW106" i="2"/>
  <c r="BB106" i="2"/>
  <c r="AZ106" i="2"/>
  <c r="AX106" i="2"/>
  <c r="AV106" i="2"/>
  <c r="Z108" i="3"/>
  <c r="J108" i="3"/>
  <c r="DD106" i="2"/>
  <c r="DB106" i="2"/>
  <c r="CZ106" i="2"/>
  <c r="DG106" i="2"/>
  <c r="DE106" i="2"/>
  <c r="DC106" i="2"/>
  <c r="DA106" i="2"/>
  <c r="FX106" i="2"/>
  <c r="FV106" i="2"/>
  <c r="FT106" i="2"/>
  <c r="FR106" i="2"/>
  <c r="FW106" i="2"/>
  <c r="FU106" i="2"/>
  <c r="FS106" i="2"/>
  <c r="BQ106" i="2"/>
  <c r="BO106" i="2"/>
  <c r="BM106" i="2"/>
  <c r="BK106" i="2"/>
  <c r="X108" i="3"/>
  <c r="H108" i="3"/>
  <c r="BN106" i="2"/>
  <c r="BL106" i="2"/>
  <c r="BJ106" i="2"/>
  <c r="AF108" i="3"/>
  <c r="P108" i="3"/>
  <c r="HZ106" i="2"/>
  <c r="HX106" i="2"/>
  <c r="HV106" i="2"/>
  <c r="IC106" i="2"/>
  <c r="IA106" i="2"/>
  <c r="HY106" i="2"/>
  <c r="HW106" i="2"/>
  <c r="BQ108" i="2"/>
  <c r="BO108" i="2"/>
  <c r="BM108" i="2"/>
  <c r="BK108" i="2"/>
  <c r="X110" i="3"/>
  <c r="H110" i="3"/>
  <c r="BN108" i="2"/>
  <c r="BL108" i="2"/>
  <c r="BJ108" i="2"/>
  <c r="AB110" i="3"/>
  <c r="L110" i="3"/>
  <c r="ET108" i="2"/>
  <c r="ER108" i="2"/>
  <c r="EP108" i="2"/>
  <c r="EW108" i="2"/>
  <c r="EU108" i="2"/>
  <c r="ES108" i="2"/>
  <c r="EQ108" i="2"/>
  <c r="EH108" i="2"/>
  <c r="EF108" i="2"/>
  <c r="ED108" i="2"/>
  <c r="EB108" i="2"/>
  <c r="EG108" i="2"/>
  <c r="EE108" i="2"/>
  <c r="EC108" i="2"/>
  <c r="AD110" i="3"/>
  <c r="N110" i="3"/>
  <c r="GJ108" i="2"/>
  <c r="GH108" i="2"/>
  <c r="GF108" i="2"/>
  <c r="GM108" i="2"/>
  <c r="GK108" i="2"/>
  <c r="GI108" i="2"/>
  <c r="GG108" i="2"/>
  <c r="K110" i="2"/>
  <c r="I110" i="2"/>
  <c r="G110" i="2"/>
  <c r="L110" i="2"/>
  <c r="I110" i="8" s="1"/>
  <c r="J110" i="2"/>
  <c r="H110" i="2"/>
  <c r="F110" i="2"/>
  <c r="CR110" i="2"/>
  <c r="CP110" i="2"/>
  <c r="CN110" i="2"/>
  <c r="CL110" i="2"/>
  <c r="CQ110" i="2"/>
  <c r="CO110" i="2"/>
  <c r="CM110" i="2"/>
  <c r="AB112" i="3"/>
  <c r="L112" i="3"/>
  <c r="ET110" i="2"/>
  <c r="ER110" i="2"/>
  <c r="EP110" i="2"/>
  <c r="EW110" i="2"/>
  <c r="EU110" i="2"/>
  <c r="ES110" i="2"/>
  <c r="EQ110" i="2"/>
  <c r="HN110" i="2"/>
  <c r="HL110" i="2"/>
  <c r="HJ110" i="2"/>
  <c r="HH110" i="2"/>
  <c r="HM110" i="2"/>
  <c r="HK110" i="2"/>
  <c r="HI110" i="2"/>
  <c r="V112" i="3"/>
  <c r="V110" i="2"/>
  <c r="AA110" i="2"/>
  <c r="P110" i="8" s="1"/>
  <c r="Y110" i="2"/>
  <c r="W110" i="2"/>
  <c r="U110" i="2"/>
  <c r="X110" i="2"/>
  <c r="T110" i="2"/>
  <c r="BA110" i="2"/>
  <c r="AY110" i="2"/>
  <c r="AW110" i="2"/>
  <c r="BB110" i="2"/>
  <c r="AZ110" i="2"/>
  <c r="AX110" i="2"/>
  <c r="AV110" i="2"/>
  <c r="Z112" i="3"/>
  <c r="J112" i="3"/>
  <c r="DD110" i="2"/>
  <c r="DB110" i="2"/>
  <c r="CZ110" i="2"/>
  <c r="DG110" i="2"/>
  <c r="DE110" i="2"/>
  <c r="DC110" i="2"/>
  <c r="DA110" i="2"/>
  <c r="FX110" i="2"/>
  <c r="FV110" i="2"/>
  <c r="FT110" i="2"/>
  <c r="FR110" i="2"/>
  <c r="FW110" i="2"/>
  <c r="FU110" i="2"/>
  <c r="FS110" i="2"/>
  <c r="BQ82" i="2"/>
  <c r="BO82" i="2"/>
  <c r="BM82" i="2"/>
  <c r="BK82" i="2"/>
  <c r="X84" i="3"/>
  <c r="H84" i="3"/>
  <c r="BN82" i="2"/>
  <c r="BL82" i="2"/>
  <c r="BJ82" i="2"/>
  <c r="AF84" i="3"/>
  <c r="P84" i="3"/>
  <c r="HZ82" i="2"/>
  <c r="HX82" i="2"/>
  <c r="HV82" i="2"/>
  <c r="IC82" i="2"/>
  <c r="IA82" i="2"/>
  <c r="HY82" i="2"/>
  <c r="HW82" i="2"/>
  <c r="EH82" i="2"/>
  <c r="EF82" i="2"/>
  <c r="ED82" i="2"/>
  <c r="EB82" i="2"/>
  <c r="EG82" i="2"/>
  <c r="EE82" i="2"/>
  <c r="EC82" i="2"/>
  <c r="AD84" i="3"/>
  <c r="N84" i="3"/>
  <c r="GJ82" i="2"/>
  <c r="GH82" i="2"/>
  <c r="GF82" i="2"/>
  <c r="GM82" i="2"/>
  <c r="GK82" i="2"/>
  <c r="GI82" i="2"/>
  <c r="GG82" i="2"/>
  <c r="X53" i="2"/>
  <c r="T53" i="2"/>
  <c r="AA53" i="2"/>
  <c r="P53" i="8" s="1"/>
  <c r="Y53" i="2"/>
  <c r="W53" i="2"/>
  <c r="U53" i="2"/>
  <c r="V53" i="2"/>
  <c r="BB53" i="2"/>
  <c r="AZ53" i="2"/>
  <c r="AX53" i="2"/>
  <c r="AV53" i="2"/>
  <c r="BA53" i="2"/>
  <c r="AY53" i="2"/>
  <c r="AW53" i="2"/>
  <c r="DG53" i="2"/>
  <c r="DE53" i="2"/>
  <c r="DC53" i="2"/>
  <c r="DA53" i="2"/>
  <c r="DD53" i="2"/>
  <c r="DB53" i="2"/>
  <c r="CZ53" i="2"/>
  <c r="BN53" i="2"/>
  <c r="BL53" i="2"/>
  <c r="BJ53" i="2"/>
  <c r="BQ53" i="2"/>
  <c r="BO53" i="2"/>
  <c r="BM53" i="2"/>
  <c r="BK53" i="2"/>
  <c r="EH59" i="2"/>
  <c r="EF59" i="2"/>
  <c r="ED59" i="2"/>
  <c r="EB59" i="2"/>
  <c r="EG59" i="2"/>
  <c r="EE59" i="2"/>
  <c r="EC59" i="2"/>
  <c r="K59" i="2"/>
  <c r="I59" i="2"/>
  <c r="G59" i="2"/>
  <c r="L59" i="2"/>
  <c r="I59" i="8" s="1"/>
  <c r="J59" i="2"/>
  <c r="H59" i="2"/>
  <c r="F59" i="2"/>
  <c r="CR59" i="2"/>
  <c r="CP59" i="2"/>
  <c r="CN59" i="2"/>
  <c r="CL59" i="2"/>
  <c r="CQ59" i="2"/>
  <c r="CO59" i="2"/>
  <c r="CM59" i="2"/>
  <c r="ET59" i="2"/>
  <c r="ER59" i="2"/>
  <c r="EP59" i="2"/>
  <c r="EW59" i="2"/>
  <c r="EU59" i="2"/>
  <c r="ES59" i="2"/>
  <c r="EQ59" i="2"/>
  <c r="V65" i="2"/>
  <c r="AA65" i="2"/>
  <c r="P65" i="8" s="1"/>
  <c r="Y65" i="2"/>
  <c r="W65" i="2"/>
  <c r="U65" i="2"/>
  <c r="X65" i="2"/>
  <c r="T65" i="2"/>
  <c r="BB65" i="2"/>
  <c r="AZ65" i="2"/>
  <c r="AX65" i="2"/>
  <c r="AV65" i="2"/>
  <c r="BA65" i="2"/>
  <c r="AY65" i="2"/>
  <c r="AW65" i="2"/>
  <c r="DG65" i="2"/>
  <c r="DE65" i="2"/>
  <c r="DC65" i="2"/>
  <c r="DA65" i="2"/>
  <c r="DD65" i="2"/>
  <c r="DB65" i="2"/>
  <c r="CZ65" i="2"/>
  <c r="FX65" i="2"/>
  <c r="FV65" i="2"/>
  <c r="FT65" i="2"/>
  <c r="FR65" i="2"/>
  <c r="FW65" i="2"/>
  <c r="FU65" i="2"/>
  <c r="FS65" i="2"/>
  <c r="BN65" i="2"/>
  <c r="BL65" i="2"/>
  <c r="BJ65" i="2"/>
  <c r="BQ65" i="2"/>
  <c r="BO65" i="2"/>
  <c r="BM65" i="2"/>
  <c r="BK65" i="2"/>
  <c r="HZ65" i="2"/>
  <c r="HX65" i="2"/>
  <c r="HV65" i="2"/>
  <c r="IC65" i="2"/>
  <c r="IA65" i="2"/>
  <c r="HY65" i="2"/>
  <c r="HW65" i="2"/>
  <c r="EG67" i="2"/>
  <c r="EE67" i="2"/>
  <c r="EC67" i="2"/>
  <c r="EH67" i="2"/>
  <c r="EF67" i="2"/>
  <c r="ED67" i="2"/>
  <c r="EB67" i="2"/>
  <c r="GJ67" i="2"/>
  <c r="GH67" i="2"/>
  <c r="GF67" i="2"/>
  <c r="GM67" i="2"/>
  <c r="GK67" i="2"/>
  <c r="GI67" i="2"/>
  <c r="GG67" i="2"/>
  <c r="K67" i="2"/>
  <c r="I67" i="2"/>
  <c r="G67" i="2"/>
  <c r="L67" i="2"/>
  <c r="I67" i="8" s="1"/>
  <c r="J67" i="2"/>
  <c r="H67" i="2"/>
  <c r="F67" i="2"/>
  <c r="CQ67" i="2"/>
  <c r="CO67" i="2"/>
  <c r="CM67" i="2"/>
  <c r="CR67" i="2"/>
  <c r="CP67" i="2"/>
  <c r="CN67" i="2"/>
  <c r="CL67" i="2"/>
  <c r="EW67" i="2"/>
  <c r="EU67" i="2"/>
  <c r="ES67" i="2"/>
  <c r="EQ67" i="2"/>
  <c r="ET67" i="2"/>
  <c r="ER67" i="2"/>
  <c r="EP67" i="2"/>
  <c r="HN67" i="2"/>
  <c r="HL67" i="2"/>
  <c r="HJ67" i="2"/>
  <c r="HH67" i="2"/>
  <c r="HM67" i="2"/>
  <c r="HK67" i="2"/>
  <c r="HI67" i="2"/>
  <c r="V69" i="2"/>
  <c r="AA69" i="2"/>
  <c r="P69" i="8" s="1"/>
  <c r="Y69" i="2"/>
  <c r="W69" i="2"/>
  <c r="U69" i="2"/>
  <c r="X69" i="2"/>
  <c r="T69" i="2"/>
  <c r="BB69" i="2"/>
  <c r="AZ69" i="2"/>
  <c r="AX69" i="2"/>
  <c r="AV69" i="2"/>
  <c r="BA69" i="2"/>
  <c r="AY69" i="2"/>
  <c r="AW69" i="2"/>
  <c r="DG69" i="2"/>
  <c r="DE69" i="2"/>
  <c r="DC69" i="2"/>
  <c r="DA69" i="2"/>
  <c r="DD69" i="2"/>
  <c r="DB69" i="2"/>
  <c r="CZ69" i="2"/>
  <c r="FX69" i="2"/>
  <c r="FV69" i="2"/>
  <c r="FT69" i="2"/>
  <c r="FR69" i="2"/>
  <c r="FW69" i="2"/>
  <c r="FU69" i="2"/>
  <c r="FS69" i="2"/>
  <c r="BN69" i="2"/>
  <c r="BL69" i="2"/>
  <c r="BJ69" i="2"/>
  <c r="BQ69" i="2"/>
  <c r="BO69" i="2"/>
  <c r="BM69" i="2"/>
  <c r="BK69" i="2"/>
  <c r="HZ69" i="2"/>
  <c r="HX69" i="2"/>
  <c r="HV69" i="2"/>
  <c r="IC69" i="2"/>
  <c r="IA69" i="2"/>
  <c r="HY69" i="2"/>
  <c r="HW69" i="2"/>
  <c r="Y73" i="2"/>
  <c r="W73" i="2"/>
  <c r="X73" i="2"/>
  <c r="V73" i="2"/>
  <c r="T73" i="2"/>
  <c r="AA73" i="2"/>
  <c r="P73" i="8" s="1"/>
  <c r="U73" i="2"/>
  <c r="EG75" i="2"/>
  <c r="EE75" i="2"/>
  <c r="EC75" i="2"/>
  <c r="EH75" i="2"/>
  <c r="EF75" i="2"/>
  <c r="ED75" i="2"/>
  <c r="EB75" i="2"/>
  <c r="GM75" i="2"/>
  <c r="GK75" i="2"/>
  <c r="GI75" i="2"/>
  <c r="GG75" i="2"/>
  <c r="GJ75" i="2"/>
  <c r="GH75" i="2"/>
  <c r="GF75" i="2"/>
  <c r="K75" i="2"/>
  <c r="I75" i="2"/>
  <c r="G75" i="2"/>
  <c r="L75" i="2"/>
  <c r="I75" i="8" s="1"/>
  <c r="J75" i="2"/>
  <c r="H75" i="2"/>
  <c r="F75" i="2"/>
  <c r="CQ75" i="2"/>
  <c r="CO75" i="2"/>
  <c r="CM75" i="2"/>
  <c r="CR75" i="2"/>
  <c r="CP75" i="2"/>
  <c r="CN75" i="2"/>
  <c r="CL75" i="2"/>
  <c r="EW75" i="2"/>
  <c r="EU75" i="2"/>
  <c r="ES75" i="2"/>
  <c r="EQ75" i="2"/>
  <c r="ET75" i="2"/>
  <c r="ER75" i="2"/>
  <c r="EP75" i="2"/>
  <c r="HM75" i="2"/>
  <c r="HK75" i="2"/>
  <c r="HI75" i="2"/>
  <c r="HN75" i="2"/>
  <c r="HL75" i="2"/>
  <c r="HJ75" i="2"/>
  <c r="HH75" i="2"/>
  <c r="AA77" i="2"/>
  <c r="P77" i="8" s="1"/>
  <c r="U77" i="2"/>
  <c r="X77" i="2"/>
  <c r="V77" i="2"/>
  <c r="T77" i="2"/>
  <c r="Y77" i="2"/>
  <c r="W77" i="2"/>
  <c r="BB77" i="2"/>
  <c r="AZ77" i="2"/>
  <c r="AX77" i="2"/>
  <c r="AV77" i="2"/>
  <c r="BA77" i="2"/>
  <c r="AY77" i="2"/>
  <c r="AW77" i="2"/>
  <c r="DG77" i="2"/>
  <c r="DE77" i="2"/>
  <c r="DC77" i="2"/>
  <c r="DA77" i="2"/>
  <c r="DD77" i="2"/>
  <c r="DB77" i="2"/>
  <c r="CZ77" i="2"/>
  <c r="BN77" i="2"/>
  <c r="BL77" i="2"/>
  <c r="BJ77" i="2"/>
  <c r="BQ77" i="2"/>
  <c r="BO77" i="2"/>
  <c r="BM77" i="2"/>
  <c r="BK77" i="2"/>
  <c r="HM77" i="2"/>
  <c r="HK77" i="2"/>
  <c r="HI77" i="2"/>
  <c r="HN77" i="2"/>
  <c r="HL77" i="2"/>
  <c r="HJ77" i="2"/>
  <c r="HH77" i="2"/>
  <c r="FW77" i="2"/>
  <c r="FU77" i="2"/>
  <c r="FS77" i="2"/>
  <c r="FX77" i="2"/>
  <c r="FV77" i="2"/>
  <c r="FT77" i="2"/>
  <c r="FR77" i="2"/>
  <c r="BN79" i="2"/>
  <c r="BL79" i="2"/>
  <c r="BJ79" i="2"/>
  <c r="BQ79" i="2"/>
  <c r="BO79" i="2"/>
  <c r="BM79" i="2"/>
  <c r="BK79" i="2"/>
  <c r="IC79" i="2"/>
  <c r="IA79" i="2"/>
  <c r="HY79" i="2"/>
  <c r="HW79" i="2"/>
  <c r="HZ79" i="2"/>
  <c r="HX79" i="2"/>
  <c r="HV79" i="2"/>
  <c r="EG79" i="2"/>
  <c r="EE79" i="2"/>
  <c r="EC79" i="2"/>
  <c r="EH79" i="2"/>
  <c r="EF79" i="2"/>
  <c r="ED79" i="2"/>
  <c r="EB79" i="2"/>
  <c r="GM79" i="2"/>
  <c r="GK79" i="2"/>
  <c r="GI79" i="2"/>
  <c r="GG79" i="2"/>
  <c r="GJ79" i="2"/>
  <c r="GH79" i="2"/>
  <c r="GF79" i="2"/>
  <c r="EH19" i="2"/>
  <c r="EF19" i="2"/>
  <c r="ED19" i="2"/>
  <c r="EB19" i="2"/>
  <c r="EG19" i="2"/>
  <c r="EE19" i="2"/>
  <c r="EC19" i="2"/>
  <c r="K19" i="2"/>
  <c r="I19" i="2"/>
  <c r="G19" i="2"/>
  <c r="L19" i="2"/>
  <c r="I19" i="8" s="1"/>
  <c r="J19" i="2"/>
  <c r="H19" i="2"/>
  <c r="F19" i="2"/>
  <c r="CR19" i="2"/>
  <c r="CP19" i="2"/>
  <c r="CN19" i="2"/>
  <c r="CL19" i="2"/>
  <c r="CQ19" i="2"/>
  <c r="CO19" i="2"/>
  <c r="CM19" i="2"/>
  <c r="ET19" i="2"/>
  <c r="ER19" i="2"/>
  <c r="EP19" i="2"/>
  <c r="EW19" i="2"/>
  <c r="EU19" i="2"/>
  <c r="ES19" i="2"/>
  <c r="EQ19" i="2"/>
  <c r="K22" i="2"/>
  <c r="I22" i="2"/>
  <c r="G22" i="2"/>
  <c r="L22" i="2"/>
  <c r="I22" i="8" s="1"/>
  <c r="J22" i="2"/>
  <c r="H22" i="2"/>
  <c r="F22" i="2"/>
  <c r="CQ22" i="2"/>
  <c r="CO22" i="2"/>
  <c r="CM22" i="2"/>
  <c r="CR22" i="2"/>
  <c r="CP22" i="2"/>
  <c r="CN22" i="2"/>
  <c r="CL22" i="2"/>
  <c r="AA22" i="2"/>
  <c r="P22" i="8" s="1"/>
  <c r="U22" i="2"/>
  <c r="X22" i="2"/>
  <c r="V22" i="2"/>
  <c r="T22" i="2"/>
  <c r="Y22" i="2"/>
  <c r="W22" i="2"/>
  <c r="BA22" i="2"/>
  <c r="AY22" i="2"/>
  <c r="AW22" i="2"/>
  <c r="BB22" i="2"/>
  <c r="AZ22" i="2"/>
  <c r="AX22" i="2"/>
  <c r="AV22" i="2"/>
  <c r="DG22" i="2"/>
  <c r="DE22" i="2"/>
  <c r="DC22" i="2"/>
  <c r="DA22" i="2"/>
  <c r="DD22" i="2"/>
  <c r="DB22" i="2"/>
  <c r="CZ22" i="2"/>
  <c r="EH29" i="2"/>
  <c r="EF29" i="2"/>
  <c r="ED29" i="2"/>
  <c r="EB29" i="2"/>
  <c r="EG29" i="2"/>
  <c r="EE29" i="2"/>
  <c r="EC29" i="2"/>
  <c r="K29" i="2"/>
  <c r="I29" i="2"/>
  <c r="G29" i="2"/>
  <c r="L29" i="2"/>
  <c r="I29" i="8" s="1"/>
  <c r="J29" i="2"/>
  <c r="H29" i="2"/>
  <c r="F29" i="2"/>
  <c r="CR29" i="2"/>
  <c r="CP29" i="2"/>
  <c r="CN29" i="2"/>
  <c r="CL29" i="2"/>
  <c r="CQ29" i="2"/>
  <c r="CO29" i="2"/>
  <c r="CM29" i="2"/>
  <c r="EW29" i="2"/>
  <c r="EU29" i="2"/>
  <c r="ES29" i="2"/>
  <c r="EQ29" i="2"/>
  <c r="ET29" i="2"/>
  <c r="ER29" i="2"/>
  <c r="EP29" i="2"/>
  <c r="K32" i="2"/>
  <c r="I32" i="2"/>
  <c r="G32" i="2"/>
  <c r="L32" i="2"/>
  <c r="I32" i="8" s="1"/>
  <c r="J32" i="2"/>
  <c r="H32" i="2"/>
  <c r="F32" i="2"/>
  <c r="CQ32" i="2"/>
  <c r="CO32" i="2"/>
  <c r="CM32" i="2"/>
  <c r="CR32" i="2"/>
  <c r="CP32" i="2"/>
  <c r="CN32" i="2"/>
  <c r="CL32" i="2"/>
  <c r="AA32" i="2"/>
  <c r="P32" i="8" s="1"/>
  <c r="U32" i="2"/>
  <c r="X32" i="2"/>
  <c r="V32" i="2"/>
  <c r="T32" i="2"/>
  <c r="Y32" i="2"/>
  <c r="W32" i="2"/>
  <c r="BA32" i="2"/>
  <c r="AY32" i="2"/>
  <c r="AW32" i="2"/>
  <c r="BB32" i="2"/>
  <c r="AD32" i="8" s="1"/>
  <c r="AZ32" i="2"/>
  <c r="AX32" i="2"/>
  <c r="AV32" i="2"/>
  <c r="DG32" i="2"/>
  <c r="DE32" i="2"/>
  <c r="DC32" i="2"/>
  <c r="DA32" i="2"/>
  <c r="DD32" i="2"/>
  <c r="DB32" i="2"/>
  <c r="CZ32" i="2"/>
  <c r="EH33" i="2"/>
  <c r="EF33" i="2"/>
  <c r="ED33" i="2"/>
  <c r="EB33" i="2"/>
  <c r="EG33" i="2"/>
  <c r="EE33" i="2"/>
  <c r="EC33" i="2"/>
  <c r="K33" i="2"/>
  <c r="I33" i="2"/>
  <c r="G33" i="2"/>
  <c r="L33" i="2"/>
  <c r="I33" i="8" s="1"/>
  <c r="J33" i="2"/>
  <c r="H33" i="2"/>
  <c r="F33" i="2"/>
  <c r="CR33" i="2"/>
  <c r="CP33" i="2"/>
  <c r="CN33" i="2"/>
  <c r="CL33" i="2"/>
  <c r="CQ33" i="2"/>
  <c r="CO33" i="2"/>
  <c r="CM33" i="2"/>
  <c r="K34" i="2"/>
  <c r="I34" i="2"/>
  <c r="G34" i="2"/>
  <c r="L34" i="2"/>
  <c r="I34" i="8" s="1"/>
  <c r="J34" i="2"/>
  <c r="H34" i="2"/>
  <c r="F34" i="2"/>
  <c r="CQ34" i="2"/>
  <c r="CO34" i="2"/>
  <c r="CM34" i="2"/>
  <c r="CR34" i="2"/>
  <c r="CP34" i="2"/>
  <c r="CN34" i="2"/>
  <c r="CL34" i="2"/>
  <c r="Y34" i="2"/>
  <c r="U34" i="2"/>
  <c r="X34" i="2"/>
  <c r="V34" i="2"/>
  <c r="T34" i="2"/>
  <c r="AA34" i="2"/>
  <c r="P34" i="8" s="1"/>
  <c r="W34" i="2"/>
  <c r="BA34" i="2"/>
  <c r="AY34" i="2"/>
  <c r="AW34" i="2"/>
  <c r="BB34" i="2"/>
  <c r="AZ34" i="2"/>
  <c r="AX34" i="2"/>
  <c r="AV34" i="2"/>
  <c r="DG34" i="2"/>
  <c r="DE34" i="2"/>
  <c r="DC34" i="2"/>
  <c r="DA34" i="2"/>
  <c r="DD34" i="2"/>
  <c r="DB34" i="2"/>
  <c r="CZ34" i="2"/>
  <c r="EH35" i="2"/>
  <c r="EF35" i="2"/>
  <c r="ED35" i="2"/>
  <c r="EB35" i="2"/>
  <c r="EG35" i="2"/>
  <c r="EE35" i="2"/>
  <c r="EC35" i="2"/>
  <c r="K35" i="2"/>
  <c r="I35" i="2"/>
  <c r="G35" i="2"/>
  <c r="L35" i="2"/>
  <c r="I35" i="8" s="1"/>
  <c r="J35" i="2"/>
  <c r="H35" i="2"/>
  <c r="F35" i="2"/>
  <c r="CR35" i="2"/>
  <c r="CP35" i="2"/>
  <c r="CN35" i="2"/>
  <c r="CL35" i="2"/>
  <c r="CQ35" i="2"/>
  <c r="CO35" i="2"/>
  <c r="CM35" i="2"/>
  <c r="K36" i="2"/>
  <c r="I36" i="2"/>
  <c r="G36" i="2"/>
  <c r="L36" i="2"/>
  <c r="I36" i="8" s="1"/>
  <c r="J36" i="2"/>
  <c r="H36" i="2"/>
  <c r="F36" i="2"/>
  <c r="CQ36" i="2"/>
  <c r="CO36" i="2"/>
  <c r="CM36" i="2"/>
  <c r="CR36" i="2"/>
  <c r="CP36" i="2"/>
  <c r="CN36" i="2"/>
  <c r="CL36" i="2"/>
  <c r="Y36" i="2"/>
  <c r="W36" i="2"/>
  <c r="X36" i="2"/>
  <c r="V36" i="2"/>
  <c r="T36" i="2"/>
  <c r="AA36" i="2"/>
  <c r="P36" i="8" s="1"/>
  <c r="U36" i="2"/>
  <c r="BA36" i="2"/>
  <c r="AY36" i="2"/>
  <c r="AW36" i="2"/>
  <c r="BB36" i="2"/>
  <c r="AZ36" i="2"/>
  <c r="AX36" i="2"/>
  <c r="AV36" i="2"/>
  <c r="DG36" i="2"/>
  <c r="DE36" i="2"/>
  <c r="DC36" i="2"/>
  <c r="DA36" i="2"/>
  <c r="DD36" i="2"/>
  <c r="DB36" i="2"/>
  <c r="CZ36" i="2"/>
  <c r="EH37" i="2"/>
  <c r="EF37" i="2"/>
  <c r="ED37" i="2"/>
  <c r="EB37" i="2"/>
  <c r="EG37" i="2"/>
  <c r="EE37" i="2"/>
  <c r="EC37" i="2"/>
  <c r="K37" i="2"/>
  <c r="I37" i="2"/>
  <c r="G37" i="2"/>
  <c r="L37" i="2"/>
  <c r="I37" i="8" s="1"/>
  <c r="J37" i="2"/>
  <c r="H37" i="2"/>
  <c r="F37" i="2"/>
  <c r="CR37" i="2"/>
  <c r="CP37" i="2"/>
  <c r="CN37" i="2"/>
  <c r="CL37" i="2"/>
  <c r="CQ37" i="2"/>
  <c r="CO37" i="2"/>
  <c r="CM37" i="2"/>
  <c r="K38" i="2"/>
  <c r="I38" i="2"/>
  <c r="G38" i="2"/>
  <c r="L38" i="2"/>
  <c r="I38" i="8" s="1"/>
  <c r="J38" i="2"/>
  <c r="H38" i="2"/>
  <c r="F38" i="2"/>
  <c r="CQ38" i="2"/>
  <c r="CO38" i="2"/>
  <c r="CM38" i="2"/>
  <c r="CR38" i="2"/>
  <c r="CP38" i="2"/>
  <c r="CN38" i="2"/>
  <c r="CL38" i="2"/>
  <c r="Y38" i="2"/>
  <c r="W38" i="2"/>
  <c r="X38" i="2"/>
  <c r="V38" i="2"/>
  <c r="T38" i="2"/>
  <c r="AA38" i="2"/>
  <c r="P38" i="8" s="1"/>
  <c r="U38" i="2"/>
  <c r="BA38" i="2"/>
  <c r="AY38" i="2"/>
  <c r="AW38" i="2"/>
  <c r="BB38" i="2"/>
  <c r="AZ38" i="2"/>
  <c r="AX38" i="2"/>
  <c r="AV38" i="2"/>
  <c r="DG38" i="2"/>
  <c r="DE38" i="2"/>
  <c r="DC38" i="2"/>
  <c r="DA38" i="2"/>
  <c r="DD38" i="2"/>
  <c r="DB38" i="2"/>
  <c r="CZ38" i="2"/>
  <c r="EH39" i="2"/>
  <c r="EF39" i="2"/>
  <c r="ED39" i="2"/>
  <c r="EB39" i="2"/>
  <c r="EG39" i="2"/>
  <c r="EE39" i="2"/>
  <c r="EC39" i="2"/>
  <c r="K39" i="2"/>
  <c r="I39" i="2"/>
  <c r="G39" i="2"/>
  <c r="L39" i="2"/>
  <c r="I39" i="8" s="1"/>
  <c r="J39" i="2"/>
  <c r="H39" i="2"/>
  <c r="F39" i="2"/>
  <c r="CR39" i="2"/>
  <c r="CP39" i="2"/>
  <c r="CN39" i="2"/>
  <c r="CL39" i="2"/>
  <c r="CQ39" i="2"/>
  <c r="CO39" i="2"/>
  <c r="CM39" i="2"/>
  <c r="K40" i="2"/>
  <c r="I40" i="2"/>
  <c r="G40" i="2"/>
  <c r="L40" i="2"/>
  <c r="I40" i="8" s="1"/>
  <c r="J40" i="2"/>
  <c r="H40" i="2"/>
  <c r="F40" i="2"/>
  <c r="CQ40" i="2"/>
  <c r="CO40" i="2"/>
  <c r="CM40" i="2"/>
  <c r="CR40" i="2"/>
  <c r="CP40" i="2"/>
  <c r="CN40" i="2"/>
  <c r="CL40" i="2"/>
  <c r="AA40" i="2"/>
  <c r="P40" i="8" s="1"/>
  <c r="W40" i="2"/>
  <c r="X40" i="2"/>
  <c r="V40" i="2"/>
  <c r="T40" i="2"/>
  <c r="Y40" i="2"/>
  <c r="U40" i="2"/>
  <c r="BA40" i="2"/>
  <c r="AY40" i="2"/>
  <c r="AW40" i="2"/>
  <c r="BB40" i="2"/>
  <c r="AZ40" i="2"/>
  <c r="AX40" i="2"/>
  <c r="AV40" i="2"/>
  <c r="DG40" i="2"/>
  <c r="DE40" i="2"/>
  <c r="DC40" i="2"/>
  <c r="DA40" i="2"/>
  <c r="DD40" i="2"/>
  <c r="DB40" i="2"/>
  <c r="CZ40" i="2"/>
  <c r="EH41" i="2"/>
  <c r="EF41" i="2"/>
  <c r="ED41" i="2"/>
  <c r="EB41" i="2"/>
  <c r="EG41" i="2"/>
  <c r="EE41" i="2"/>
  <c r="EC41" i="2"/>
  <c r="K41" i="2"/>
  <c r="I41" i="2"/>
  <c r="G41" i="2"/>
  <c r="L41" i="2"/>
  <c r="I41" i="8" s="1"/>
  <c r="J41" i="2"/>
  <c r="H41" i="2"/>
  <c r="F41" i="2"/>
  <c r="CR41" i="2"/>
  <c r="CP41" i="2"/>
  <c r="CN41" i="2"/>
  <c r="CL41" i="2"/>
  <c r="CQ41" i="2"/>
  <c r="CO41" i="2"/>
  <c r="CM41" i="2"/>
  <c r="K42" i="2"/>
  <c r="I42" i="2"/>
  <c r="G42" i="2"/>
  <c r="L42" i="2"/>
  <c r="I42" i="8" s="1"/>
  <c r="J42" i="2"/>
  <c r="H42" i="2"/>
  <c r="F42" i="2"/>
  <c r="CQ42" i="2"/>
  <c r="CO42" i="2"/>
  <c r="CM42" i="2"/>
  <c r="CR42" i="2"/>
  <c r="CP42" i="2"/>
  <c r="CN42" i="2"/>
  <c r="CL42" i="2"/>
  <c r="Y42" i="2"/>
  <c r="U42" i="2"/>
  <c r="X42" i="2"/>
  <c r="V42" i="2"/>
  <c r="T42" i="2"/>
  <c r="AA42" i="2"/>
  <c r="P42" i="8" s="1"/>
  <c r="W42" i="2"/>
  <c r="BA42" i="2"/>
  <c r="AY42" i="2"/>
  <c r="AW42" i="2"/>
  <c r="BB42" i="2"/>
  <c r="AD42" i="8" s="1"/>
  <c r="AZ42" i="2"/>
  <c r="AX42" i="2"/>
  <c r="AV42" i="2"/>
  <c r="DG42" i="2"/>
  <c r="DE42" i="2"/>
  <c r="DC42" i="2"/>
  <c r="DA42" i="2"/>
  <c r="DD42" i="2"/>
  <c r="DB42" i="2"/>
  <c r="CZ42" i="2"/>
  <c r="EH43" i="2"/>
  <c r="EF43" i="2"/>
  <c r="ED43" i="2"/>
  <c r="EB43" i="2"/>
  <c r="EG43" i="2"/>
  <c r="EE43" i="2"/>
  <c r="EC43" i="2"/>
  <c r="K43" i="2"/>
  <c r="I43" i="2"/>
  <c r="G43" i="2"/>
  <c r="L43" i="2"/>
  <c r="I43" i="8" s="1"/>
  <c r="J43" i="2"/>
  <c r="H43" i="2"/>
  <c r="F43" i="2"/>
  <c r="CR43" i="2"/>
  <c r="CP43" i="2"/>
  <c r="CN43" i="2"/>
  <c r="CL43" i="2"/>
  <c r="CQ43" i="2"/>
  <c r="CO43" i="2"/>
  <c r="CM43" i="2"/>
  <c r="K44" i="2"/>
  <c r="I44" i="2"/>
  <c r="G44" i="2"/>
  <c r="L44" i="2"/>
  <c r="I44" i="8" s="1"/>
  <c r="J44" i="2"/>
  <c r="H44" i="2"/>
  <c r="F44" i="2"/>
  <c r="Y44" i="2"/>
  <c r="W44" i="2"/>
  <c r="X44" i="2"/>
  <c r="V44" i="2"/>
  <c r="T44" i="2"/>
  <c r="AA44" i="2"/>
  <c r="P44" i="8" s="1"/>
  <c r="U44" i="2"/>
  <c r="BA44" i="2"/>
  <c r="AY44" i="2"/>
  <c r="AW44" i="2"/>
  <c r="BB44" i="2"/>
  <c r="AZ44" i="2"/>
  <c r="AX44" i="2"/>
  <c r="AV44" i="2"/>
  <c r="CQ45" i="2"/>
  <c r="CO45" i="2"/>
  <c r="CM45" i="2"/>
  <c r="CR45" i="2"/>
  <c r="CP45" i="2"/>
  <c r="CN45" i="2"/>
  <c r="CL45" i="2"/>
  <c r="ET45" i="2"/>
  <c r="ER45" i="2"/>
  <c r="EP45" i="2"/>
  <c r="EW45" i="2"/>
  <c r="EU45" i="2"/>
  <c r="ES45" i="2"/>
  <c r="EQ45" i="2"/>
  <c r="X45" i="2"/>
  <c r="T45" i="2"/>
  <c r="AA45" i="2"/>
  <c r="P45" i="8" s="1"/>
  <c r="Y45" i="2"/>
  <c r="W45" i="2"/>
  <c r="U45" i="2"/>
  <c r="V45" i="2"/>
  <c r="BB45" i="2"/>
  <c r="AZ45" i="2"/>
  <c r="AX45" i="2"/>
  <c r="AV45" i="2"/>
  <c r="BA45" i="2"/>
  <c r="AY45" i="2"/>
  <c r="AW45" i="2"/>
  <c r="DG45" i="2"/>
  <c r="DE45" i="2"/>
  <c r="DC45" i="2"/>
  <c r="DA45" i="2"/>
  <c r="DD45" i="2"/>
  <c r="DB45" i="2"/>
  <c r="CZ45" i="2"/>
  <c r="V11" i="2"/>
  <c r="AA11" i="2"/>
  <c r="P11" i="8" s="1"/>
  <c r="Y11" i="2"/>
  <c r="W11" i="2"/>
  <c r="U11" i="2"/>
  <c r="X11" i="2"/>
  <c r="T11" i="2"/>
  <c r="BB11" i="2"/>
  <c r="AZ11" i="2"/>
  <c r="AX11" i="2"/>
  <c r="AV11" i="2"/>
  <c r="BA11" i="2"/>
  <c r="AY11" i="2"/>
  <c r="AW11" i="2"/>
  <c r="DD11" i="2"/>
  <c r="DB11" i="2"/>
  <c r="CZ11" i="2"/>
  <c r="DG11" i="2"/>
  <c r="DE11" i="2"/>
  <c r="DC11" i="2"/>
  <c r="DA11" i="2"/>
  <c r="ER11" i="8"/>
  <c r="FX11" i="2"/>
  <c r="ES11" i="8" s="1"/>
  <c r="FV11" i="2"/>
  <c r="FT11" i="2"/>
  <c r="FR11" i="2"/>
  <c r="FW11" i="2"/>
  <c r="FU11" i="2"/>
  <c r="FS11" i="2"/>
  <c r="BN11" i="2"/>
  <c r="BL11" i="2"/>
  <c r="BJ11" i="2"/>
  <c r="BQ11" i="2"/>
  <c r="BO11" i="2"/>
  <c r="BM11" i="2"/>
  <c r="BK11" i="2"/>
  <c r="HZ11" i="2"/>
  <c r="HX11" i="2"/>
  <c r="HV11" i="2"/>
  <c r="IC11" i="2"/>
  <c r="IA11" i="2"/>
  <c r="HY11" i="2"/>
  <c r="HW11" i="2"/>
  <c r="BQ12" i="2"/>
  <c r="BO12" i="2"/>
  <c r="BM12" i="2"/>
  <c r="BK12" i="2"/>
  <c r="BN12" i="2"/>
  <c r="BL12" i="2"/>
  <c r="BJ12" i="2"/>
  <c r="IC12" i="2"/>
  <c r="IA12" i="2"/>
  <c r="HY12" i="2"/>
  <c r="HW12" i="2"/>
  <c r="HZ12" i="2"/>
  <c r="HX12" i="2"/>
  <c r="HV12" i="2"/>
  <c r="EG12" i="2"/>
  <c r="EE12" i="2"/>
  <c r="EC12" i="2"/>
  <c r="EH12" i="2"/>
  <c r="EF12" i="2"/>
  <c r="ED12" i="2"/>
  <c r="EB12" i="2"/>
  <c r="GM12" i="2"/>
  <c r="GK12" i="2"/>
  <c r="GI12" i="2"/>
  <c r="GG12" i="2"/>
  <c r="GJ12" i="2"/>
  <c r="GH12" i="2"/>
  <c r="GF12" i="2"/>
  <c r="X13" i="2"/>
  <c r="T13" i="2"/>
  <c r="AA13" i="2"/>
  <c r="P13" i="8" s="1"/>
  <c r="Y13" i="2"/>
  <c r="W13" i="2"/>
  <c r="U13" i="2"/>
  <c r="V13" i="2"/>
  <c r="BB13" i="2"/>
  <c r="AZ13" i="2"/>
  <c r="AX13" i="2"/>
  <c r="AV13" i="2"/>
  <c r="BA13" i="2"/>
  <c r="AY13" i="2"/>
  <c r="AW13" i="2"/>
  <c r="DD13" i="2"/>
  <c r="DB13" i="2"/>
  <c r="CZ13" i="2"/>
  <c r="DG13" i="2"/>
  <c r="DE13" i="2"/>
  <c r="DC13" i="2"/>
  <c r="DA13" i="2"/>
  <c r="ER13" i="8"/>
  <c r="FX13" i="2"/>
  <c r="ES13" i="8" s="1"/>
  <c r="FV13" i="2"/>
  <c r="FT13" i="2"/>
  <c r="FR13" i="2"/>
  <c r="FW13" i="2"/>
  <c r="FU13" i="2"/>
  <c r="FS13" i="2"/>
  <c r="BN13" i="2"/>
  <c r="BL13" i="2"/>
  <c r="BJ13" i="2"/>
  <c r="BQ13" i="2"/>
  <c r="BO13" i="2"/>
  <c r="BM13" i="2"/>
  <c r="BK13" i="2"/>
  <c r="HZ13" i="2"/>
  <c r="HX13" i="2"/>
  <c r="HV13" i="2"/>
  <c r="IC13" i="2"/>
  <c r="IA13" i="2"/>
  <c r="HY13" i="2"/>
  <c r="HW13" i="2"/>
  <c r="HR107" i="2"/>
  <c r="IF107" i="2"/>
  <c r="EL107" i="2"/>
  <c r="CV107" i="2"/>
  <c r="AD107" i="2"/>
  <c r="AR107" i="2" s="1"/>
  <c r="EZ107" i="2"/>
  <c r="GB107" i="2"/>
  <c r="GP107" i="2"/>
  <c r="DJ107" i="2"/>
  <c r="BT107" i="2"/>
  <c r="BF107" i="2"/>
  <c r="HR103" i="2"/>
  <c r="IF103" i="2"/>
  <c r="EL103" i="2"/>
  <c r="CV103" i="2"/>
  <c r="AR103" i="2"/>
  <c r="EZ103" i="2"/>
  <c r="GB103" i="2"/>
  <c r="GP103" i="2"/>
  <c r="DJ103" i="2"/>
  <c r="BT103" i="2"/>
  <c r="HR99" i="2"/>
  <c r="IF99" i="2"/>
  <c r="EL99" i="2"/>
  <c r="CV99" i="2"/>
  <c r="AD99" i="2"/>
  <c r="AR99" i="2" s="1"/>
  <c r="EZ99" i="2"/>
  <c r="GB99" i="2"/>
  <c r="GP99" i="2"/>
  <c r="DJ99" i="2"/>
  <c r="BT99" i="2"/>
  <c r="BF99" i="2"/>
  <c r="HR95" i="2"/>
  <c r="IF95" i="2"/>
  <c r="EL95" i="2"/>
  <c r="CV95" i="2"/>
  <c r="AD95" i="2"/>
  <c r="AR95" i="2" s="1"/>
  <c r="EZ95" i="2"/>
  <c r="GB95" i="2"/>
  <c r="GP95" i="2"/>
  <c r="DJ95" i="2"/>
  <c r="BT95" i="2"/>
  <c r="BF95" i="2"/>
  <c r="HR91" i="2"/>
  <c r="IF91" i="2"/>
  <c r="EL91" i="2"/>
  <c r="CV91" i="2"/>
  <c r="AD91" i="2"/>
  <c r="AR91" i="2" s="1"/>
  <c r="EZ91" i="2"/>
  <c r="GB91" i="2"/>
  <c r="GP91" i="2"/>
  <c r="DJ91" i="2"/>
  <c r="BT91" i="2"/>
  <c r="BF91" i="2"/>
  <c r="HR87" i="2"/>
  <c r="IF87" i="2"/>
  <c r="EL87" i="2"/>
  <c r="CV87" i="2"/>
  <c r="AD87" i="2"/>
  <c r="AR87" i="2" s="1"/>
  <c r="EZ87" i="2"/>
  <c r="GB87" i="2"/>
  <c r="GP87" i="2"/>
  <c r="DJ87" i="2"/>
  <c r="BT87" i="2"/>
  <c r="BF87" i="2"/>
  <c r="HR83" i="2"/>
  <c r="IF83" i="2"/>
  <c r="EL83" i="2"/>
  <c r="CV83" i="2"/>
  <c r="AD83" i="2"/>
  <c r="AR83" i="2" s="1"/>
  <c r="EZ83" i="2"/>
  <c r="GB83" i="2"/>
  <c r="GP83" i="2"/>
  <c r="DJ83" i="2"/>
  <c r="BT83" i="2"/>
  <c r="BF83" i="2"/>
  <c r="BQ147" i="2"/>
  <c r="BO147" i="2"/>
  <c r="BM147" i="2"/>
  <c r="BK147" i="2"/>
  <c r="BN147" i="2"/>
  <c r="BL147" i="2"/>
  <c r="BJ147" i="2"/>
  <c r="IC147" i="2"/>
  <c r="IA147" i="2"/>
  <c r="HY147" i="2"/>
  <c r="HW147" i="2"/>
  <c r="HZ147" i="2"/>
  <c r="HX147" i="2"/>
  <c r="HV147" i="2"/>
  <c r="EH147" i="2"/>
  <c r="EF147" i="2"/>
  <c r="ED147" i="2"/>
  <c r="EB147" i="2"/>
  <c r="EG147" i="2"/>
  <c r="EE147" i="2"/>
  <c r="EC147" i="2"/>
  <c r="GM147" i="2"/>
  <c r="GK147" i="2"/>
  <c r="GI147" i="2"/>
  <c r="GG147" i="2"/>
  <c r="GJ147" i="2"/>
  <c r="GH147" i="2"/>
  <c r="GF147" i="2"/>
  <c r="L149" i="2"/>
  <c r="I117" i="8" s="1"/>
  <c r="J149" i="2"/>
  <c r="H149" i="2"/>
  <c r="F149" i="2"/>
  <c r="K149" i="2"/>
  <c r="I149" i="2"/>
  <c r="G149" i="2"/>
  <c r="CR149" i="2"/>
  <c r="CP149" i="2"/>
  <c r="CN149" i="2"/>
  <c r="CL149" i="2"/>
  <c r="CQ149" i="2"/>
  <c r="CO149" i="2"/>
  <c r="CM149" i="2"/>
  <c r="EW149" i="2"/>
  <c r="EU149" i="2"/>
  <c r="ES149" i="2"/>
  <c r="EQ149" i="2"/>
  <c r="ET149" i="2"/>
  <c r="ER149" i="2"/>
  <c r="EP149" i="2"/>
  <c r="HM149" i="2"/>
  <c r="HK149" i="2"/>
  <c r="HI149" i="2"/>
  <c r="HN149" i="2"/>
  <c r="HL149" i="2"/>
  <c r="HJ149" i="2"/>
  <c r="HH149" i="2"/>
  <c r="AA149" i="2"/>
  <c r="P117" i="8" s="1"/>
  <c r="Y149" i="2"/>
  <c r="W149" i="2"/>
  <c r="U149" i="2"/>
  <c r="X149" i="2"/>
  <c r="V149" i="2"/>
  <c r="T149" i="2"/>
  <c r="BA149" i="2"/>
  <c r="AY149" i="2"/>
  <c r="AW149" i="2"/>
  <c r="BB149" i="2"/>
  <c r="AZ149" i="2"/>
  <c r="AX149" i="2"/>
  <c r="AV149" i="2"/>
  <c r="DD149" i="2"/>
  <c r="DB149" i="2"/>
  <c r="CZ149" i="2"/>
  <c r="DG149" i="2"/>
  <c r="DE149" i="2"/>
  <c r="DC149" i="2"/>
  <c r="DA149" i="2"/>
  <c r="FW149" i="2"/>
  <c r="FU149" i="2"/>
  <c r="FS149" i="2"/>
  <c r="FX149" i="2"/>
  <c r="FV149" i="2"/>
  <c r="FT149" i="2"/>
  <c r="FR149" i="2"/>
  <c r="BQ151" i="2"/>
  <c r="BO151" i="2"/>
  <c r="BM151" i="2"/>
  <c r="BK151" i="2"/>
  <c r="BN151" i="2"/>
  <c r="BL151" i="2"/>
  <c r="BJ151" i="2"/>
  <c r="IC151" i="2"/>
  <c r="IA151" i="2"/>
  <c r="HY151" i="2"/>
  <c r="HW151" i="2"/>
  <c r="HZ151" i="2"/>
  <c r="HX151" i="2"/>
  <c r="HV151" i="2"/>
  <c r="EH151" i="2"/>
  <c r="EF151" i="2"/>
  <c r="ED151" i="2"/>
  <c r="EB151" i="2"/>
  <c r="EG151" i="2"/>
  <c r="EE151" i="2"/>
  <c r="EC151" i="2"/>
  <c r="GM151" i="2"/>
  <c r="GK151" i="2"/>
  <c r="GI151" i="2"/>
  <c r="GG151" i="2"/>
  <c r="GJ151" i="2"/>
  <c r="GH151" i="2"/>
  <c r="GF151" i="2"/>
  <c r="L153" i="2"/>
  <c r="I121" i="8" s="1"/>
  <c r="J153" i="2"/>
  <c r="H153" i="2"/>
  <c r="F153" i="2"/>
  <c r="K153" i="2"/>
  <c r="I153" i="2"/>
  <c r="G153" i="2"/>
  <c r="CR153" i="2"/>
  <c r="CP153" i="2"/>
  <c r="CN153" i="2"/>
  <c r="CL153" i="2"/>
  <c r="CQ153" i="2"/>
  <c r="CO153" i="2"/>
  <c r="CM153" i="2"/>
  <c r="EW153" i="2"/>
  <c r="EU153" i="2"/>
  <c r="ES153" i="2"/>
  <c r="EQ153" i="2"/>
  <c r="ET153" i="2"/>
  <c r="ER153" i="2"/>
  <c r="EP153" i="2"/>
  <c r="HM153" i="2"/>
  <c r="HK153" i="2"/>
  <c r="HI153" i="2"/>
  <c r="HN153" i="2"/>
  <c r="HL153" i="2"/>
  <c r="HJ153" i="2"/>
  <c r="HH153" i="2"/>
  <c r="AA153" i="2"/>
  <c r="P121" i="8" s="1"/>
  <c r="Y153" i="2"/>
  <c r="W153" i="2"/>
  <c r="U153" i="2"/>
  <c r="X153" i="2"/>
  <c r="V153" i="2"/>
  <c r="T153" i="2"/>
  <c r="BA153" i="2"/>
  <c r="AY153" i="2"/>
  <c r="AW153" i="2"/>
  <c r="BB153" i="2"/>
  <c r="AZ153" i="2"/>
  <c r="AX153" i="2"/>
  <c r="AV153" i="2"/>
  <c r="DD153" i="2"/>
  <c r="DB153" i="2"/>
  <c r="CZ153" i="2"/>
  <c r="DG153" i="2"/>
  <c r="DE153" i="2"/>
  <c r="DC153" i="2"/>
  <c r="DA153" i="2"/>
  <c r="FW153" i="2"/>
  <c r="FU153" i="2"/>
  <c r="FS153" i="2"/>
  <c r="FX153" i="2"/>
  <c r="FV153" i="2"/>
  <c r="FT153" i="2"/>
  <c r="FR153" i="2"/>
  <c r="BQ155" i="2"/>
  <c r="BO155" i="2"/>
  <c r="BM155" i="2"/>
  <c r="BK155" i="2"/>
  <c r="BN155" i="2"/>
  <c r="BL155" i="2"/>
  <c r="BJ155" i="2"/>
  <c r="CR155" i="2"/>
  <c r="CP155" i="2"/>
  <c r="CN155" i="2"/>
  <c r="CL155" i="2"/>
  <c r="CQ155" i="2"/>
  <c r="CO155" i="2"/>
  <c r="CM155" i="2"/>
  <c r="EW155" i="2"/>
  <c r="EU155" i="2"/>
  <c r="ES155" i="2"/>
  <c r="EQ155" i="2"/>
  <c r="ET155" i="2"/>
  <c r="ER155" i="2"/>
  <c r="EP155" i="2"/>
  <c r="HM155" i="2"/>
  <c r="HK155" i="2"/>
  <c r="HI155" i="2"/>
  <c r="HN155" i="2"/>
  <c r="HL155" i="2"/>
  <c r="HJ155" i="2"/>
  <c r="HH155" i="2"/>
  <c r="EH155" i="2"/>
  <c r="EF155" i="2"/>
  <c r="ED155" i="2"/>
  <c r="EB155" i="2"/>
  <c r="EG155" i="2"/>
  <c r="EE155" i="2"/>
  <c r="EC155" i="2"/>
  <c r="GM155" i="2"/>
  <c r="GK155" i="2"/>
  <c r="GI155" i="2"/>
  <c r="GG155" i="2"/>
  <c r="GJ155" i="2"/>
  <c r="GH155" i="2"/>
  <c r="GF155" i="2"/>
  <c r="L157" i="2"/>
  <c r="I125" i="8" s="1"/>
  <c r="J157" i="2"/>
  <c r="H157" i="2"/>
  <c r="F157" i="2"/>
  <c r="K157" i="2"/>
  <c r="I157" i="2"/>
  <c r="G157" i="2"/>
  <c r="CR157" i="2"/>
  <c r="CP157" i="2"/>
  <c r="CN157" i="2"/>
  <c r="CL157" i="2"/>
  <c r="CQ157" i="2"/>
  <c r="CO157" i="2"/>
  <c r="CM157" i="2"/>
  <c r="EW157" i="2"/>
  <c r="EU157" i="2"/>
  <c r="ES157" i="2"/>
  <c r="EQ157" i="2"/>
  <c r="ET157" i="2"/>
  <c r="ER157" i="2"/>
  <c r="EP157" i="2"/>
  <c r="HM157" i="2"/>
  <c r="HK157" i="2"/>
  <c r="HI157" i="2"/>
  <c r="HN157" i="2"/>
  <c r="HL157" i="2"/>
  <c r="HJ157" i="2"/>
  <c r="HH157" i="2"/>
  <c r="AA157" i="2"/>
  <c r="P125" i="8" s="1"/>
  <c r="Y157" i="2"/>
  <c r="W157" i="2"/>
  <c r="U157" i="2"/>
  <c r="X157" i="2"/>
  <c r="V157" i="2"/>
  <c r="T157" i="2"/>
  <c r="BA157" i="2"/>
  <c r="AY157" i="2"/>
  <c r="AW157" i="2"/>
  <c r="BB157" i="2"/>
  <c r="AZ157" i="2"/>
  <c r="AX157" i="2"/>
  <c r="AV157" i="2"/>
  <c r="DD157" i="2"/>
  <c r="DB157" i="2"/>
  <c r="CZ157" i="2"/>
  <c r="DG157" i="2"/>
  <c r="DE157" i="2"/>
  <c r="DC157" i="2"/>
  <c r="DA157" i="2"/>
  <c r="FW157" i="2"/>
  <c r="FU157" i="2"/>
  <c r="FS157" i="2"/>
  <c r="FX157" i="2"/>
  <c r="FV157" i="2"/>
  <c r="FT157" i="2"/>
  <c r="FR157" i="2"/>
  <c r="BQ159" i="2"/>
  <c r="BO159" i="2"/>
  <c r="BM159" i="2"/>
  <c r="BK159" i="2"/>
  <c r="BN159" i="2"/>
  <c r="BL159" i="2"/>
  <c r="BJ159" i="2"/>
  <c r="IC159" i="2"/>
  <c r="IA159" i="2"/>
  <c r="HY159" i="2"/>
  <c r="HW159" i="2"/>
  <c r="HZ159" i="2"/>
  <c r="HX159" i="2"/>
  <c r="HV159" i="2"/>
  <c r="GM159" i="2"/>
  <c r="GK159" i="2"/>
  <c r="GI159" i="2"/>
  <c r="GG159" i="2"/>
  <c r="GJ159" i="2"/>
  <c r="GH159" i="2"/>
  <c r="GF159" i="2"/>
  <c r="L161" i="2"/>
  <c r="I129" i="8" s="1"/>
  <c r="J161" i="2"/>
  <c r="H161" i="2"/>
  <c r="F161" i="2"/>
  <c r="K161" i="2"/>
  <c r="I161" i="2"/>
  <c r="G161" i="2"/>
  <c r="CR161" i="2"/>
  <c r="CP161" i="2"/>
  <c r="CN161" i="2"/>
  <c r="CL161" i="2"/>
  <c r="CQ161" i="2"/>
  <c r="CO161" i="2"/>
  <c r="CM161" i="2"/>
  <c r="HM161" i="2"/>
  <c r="HK161" i="2"/>
  <c r="HI161" i="2"/>
  <c r="HN161" i="2"/>
  <c r="HL161" i="2"/>
  <c r="HJ161" i="2"/>
  <c r="HH161" i="2"/>
  <c r="AA161" i="2"/>
  <c r="P129" i="8" s="1"/>
  <c r="Y161" i="2"/>
  <c r="W161" i="2"/>
  <c r="U161" i="2"/>
  <c r="X161" i="2"/>
  <c r="V161" i="2"/>
  <c r="T161" i="2"/>
  <c r="BA161" i="2"/>
  <c r="AY161" i="2"/>
  <c r="AW161" i="2"/>
  <c r="BB161" i="2"/>
  <c r="AZ161" i="2"/>
  <c r="AX161" i="2"/>
  <c r="AV161" i="2"/>
  <c r="DD161" i="2"/>
  <c r="DB161" i="2"/>
  <c r="CZ161" i="2"/>
  <c r="DG161" i="2"/>
  <c r="DE161" i="2"/>
  <c r="DC161" i="2"/>
  <c r="DA161" i="2"/>
  <c r="EG163" i="2"/>
  <c r="EE163" i="2"/>
  <c r="EC163" i="2"/>
  <c r="EH163" i="2"/>
  <c r="EF163" i="2"/>
  <c r="ED163" i="2"/>
  <c r="EB163" i="2"/>
  <c r="GM163" i="2"/>
  <c r="GK163" i="2"/>
  <c r="GI163" i="2"/>
  <c r="GG163" i="2"/>
  <c r="GJ163" i="2"/>
  <c r="GH163" i="2"/>
  <c r="GF163" i="2"/>
  <c r="BQ163" i="2"/>
  <c r="BO163" i="2"/>
  <c r="BM163" i="2"/>
  <c r="BK163" i="2"/>
  <c r="BN163" i="2"/>
  <c r="BL163" i="2"/>
  <c r="BJ163" i="2"/>
  <c r="IC163" i="2"/>
  <c r="IA163" i="2"/>
  <c r="HY163" i="2"/>
  <c r="HW163" i="2"/>
  <c r="HZ163" i="2"/>
  <c r="HX163" i="2"/>
  <c r="HV163" i="2"/>
  <c r="L165" i="2"/>
  <c r="I133" i="8" s="1"/>
  <c r="J165" i="2"/>
  <c r="H165" i="2"/>
  <c r="F165" i="2"/>
  <c r="K165" i="2"/>
  <c r="I165" i="2"/>
  <c r="G165" i="2"/>
  <c r="AA165" i="2"/>
  <c r="Y165" i="2"/>
  <c r="W165" i="2"/>
  <c r="U165" i="2"/>
  <c r="X165" i="2"/>
  <c r="V165" i="2"/>
  <c r="T165" i="2"/>
  <c r="BA165" i="2"/>
  <c r="AY165" i="2"/>
  <c r="AW165" i="2"/>
  <c r="BB165" i="2"/>
  <c r="AZ165" i="2"/>
  <c r="AX165" i="2"/>
  <c r="AV165" i="2"/>
  <c r="DD165" i="2"/>
  <c r="DB165" i="2"/>
  <c r="CZ165" i="2"/>
  <c r="DG165" i="2"/>
  <c r="DE165" i="2"/>
  <c r="DC165" i="2"/>
  <c r="DA165" i="2"/>
  <c r="FX165" i="2"/>
  <c r="FV165" i="2"/>
  <c r="FT165" i="2"/>
  <c r="FR165" i="2"/>
  <c r="FW165" i="2"/>
  <c r="FU165" i="2"/>
  <c r="FS165" i="2"/>
  <c r="CR165" i="2"/>
  <c r="CP165" i="2"/>
  <c r="CN165" i="2"/>
  <c r="CL165" i="2"/>
  <c r="CQ165" i="2"/>
  <c r="CO165" i="2"/>
  <c r="CM165" i="2"/>
  <c r="ET165" i="2"/>
  <c r="ER165" i="2"/>
  <c r="EP165" i="2"/>
  <c r="EW165" i="2"/>
  <c r="EU165" i="2"/>
  <c r="ES165" i="2"/>
  <c r="EQ165" i="2"/>
  <c r="HM165" i="2"/>
  <c r="HK165" i="2"/>
  <c r="HI165" i="2"/>
  <c r="HN165" i="2"/>
  <c r="HL165" i="2"/>
  <c r="HJ165" i="2"/>
  <c r="HH165" i="2"/>
  <c r="CR167" i="2"/>
  <c r="CP167" i="2"/>
  <c r="CN167" i="2"/>
  <c r="CL167" i="2"/>
  <c r="CQ167" i="2"/>
  <c r="CO167" i="2"/>
  <c r="CM167" i="2"/>
  <c r="ET167" i="2"/>
  <c r="ER167" i="2"/>
  <c r="EP167" i="2"/>
  <c r="EW167" i="2"/>
  <c r="EU167" i="2"/>
  <c r="ES167" i="2"/>
  <c r="EQ167" i="2"/>
  <c r="HM167" i="2"/>
  <c r="HK167" i="2"/>
  <c r="HI167" i="2"/>
  <c r="HN167" i="2"/>
  <c r="HL167" i="2"/>
  <c r="HJ167" i="2"/>
  <c r="HH167" i="2"/>
  <c r="EG167" i="2"/>
  <c r="EE167" i="2"/>
  <c r="EC167" i="2"/>
  <c r="EH167" i="2"/>
  <c r="EF167" i="2"/>
  <c r="ED167" i="2"/>
  <c r="EB167" i="2"/>
  <c r="GM167" i="2"/>
  <c r="GK167" i="2"/>
  <c r="GI167" i="2"/>
  <c r="GG167" i="2"/>
  <c r="GJ167" i="2"/>
  <c r="GH167" i="2"/>
  <c r="GF167" i="2"/>
  <c r="DV184" i="2"/>
  <c r="CR184" i="2"/>
  <c r="DU184" i="2" s="1"/>
  <c r="CP184" i="2"/>
  <c r="DR184" i="2" s="1"/>
  <c r="CN184" i="2"/>
  <c r="DP184" i="2" s="1"/>
  <c r="CL184" i="2"/>
  <c r="DN184" i="2" s="1"/>
  <c r="CQ184" i="2"/>
  <c r="DS184" i="2" s="1"/>
  <c r="CO184" i="2"/>
  <c r="DQ184" i="2" s="1"/>
  <c r="CM184" i="2"/>
  <c r="DO184" i="2" s="1"/>
  <c r="HM184" i="2"/>
  <c r="HK184" i="2"/>
  <c r="HI184" i="2"/>
  <c r="HN184" i="2"/>
  <c r="HL184" i="2"/>
  <c r="HJ184" i="2"/>
  <c r="HH184" i="2"/>
  <c r="HM186" i="2"/>
  <c r="HK186" i="2"/>
  <c r="HI186" i="2"/>
  <c r="HN186" i="2"/>
  <c r="HL186" i="2"/>
  <c r="HJ186" i="2"/>
  <c r="HH186" i="2"/>
  <c r="DD189" i="2"/>
  <c r="DB189" i="2"/>
  <c r="CZ189" i="2"/>
  <c r="DG189" i="2"/>
  <c r="DE189" i="2"/>
  <c r="DC189" i="2"/>
  <c r="DA189" i="2"/>
  <c r="ET189" i="2"/>
  <c r="ER189" i="2"/>
  <c r="EP189" i="2"/>
  <c r="EW189" i="2"/>
  <c r="EU189" i="2"/>
  <c r="ES189" i="2"/>
  <c r="EQ189" i="2"/>
  <c r="EG146" i="2"/>
  <c r="EE146" i="2"/>
  <c r="EC146" i="2"/>
  <c r="EH146" i="2"/>
  <c r="EF146" i="2"/>
  <c r="ED146" i="2"/>
  <c r="EB146" i="2"/>
  <c r="GJ146" i="2"/>
  <c r="GH146" i="2"/>
  <c r="GF146" i="2"/>
  <c r="GM146" i="2"/>
  <c r="GK146" i="2"/>
  <c r="GI146" i="2"/>
  <c r="GG146" i="2"/>
  <c r="NJ147" i="1"/>
  <c r="NN147" i="1"/>
  <c r="L146" i="2"/>
  <c r="I114" i="8" s="1"/>
  <c r="J146" i="2"/>
  <c r="H146" i="2"/>
  <c r="F146" i="2"/>
  <c r="K146" i="2"/>
  <c r="I146" i="2"/>
  <c r="G146" i="2"/>
  <c r="CQ146" i="2"/>
  <c r="CO146" i="2"/>
  <c r="CM146" i="2"/>
  <c r="CR146" i="2"/>
  <c r="CP146" i="2"/>
  <c r="CN146" i="2"/>
  <c r="CL146" i="2"/>
  <c r="ET146" i="2"/>
  <c r="ER146" i="2"/>
  <c r="EP146" i="2"/>
  <c r="EW146" i="2"/>
  <c r="EU146" i="2"/>
  <c r="ES146" i="2"/>
  <c r="EQ146" i="2"/>
  <c r="HN146" i="2"/>
  <c r="HL146" i="2"/>
  <c r="HJ146" i="2"/>
  <c r="HH146" i="2"/>
  <c r="HM146" i="2"/>
  <c r="HK146" i="2"/>
  <c r="HI146" i="2"/>
  <c r="LQ147" i="1"/>
  <c r="NI147" i="1"/>
  <c r="NM147" i="1"/>
  <c r="X117" i="2"/>
  <c r="V117" i="2"/>
  <c r="T117" i="2"/>
  <c r="AA117" i="2"/>
  <c r="Y117" i="2"/>
  <c r="W117" i="2"/>
  <c r="U117" i="2"/>
  <c r="BA117" i="2"/>
  <c r="AY117" i="2"/>
  <c r="AW117" i="2"/>
  <c r="W119" i="3"/>
  <c r="BB117" i="2"/>
  <c r="AZ117" i="2"/>
  <c r="AX117" i="2"/>
  <c r="AV117" i="2"/>
  <c r="Z119" i="3"/>
  <c r="DD117" i="2"/>
  <c r="DB117" i="2"/>
  <c r="CZ117" i="2"/>
  <c r="DG117" i="2"/>
  <c r="DE117" i="2"/>
  <c r="DC117" i="2"/>
  <c r="DA117" i="2"/>
  <c r="BQ117" i="2"/>
  <c r="BO117" i="2"/>
  <c r="BM117" i="2"/>
  <c r="BK117" i="2"/>
  <c r="X119" i="3"/>
  <c r="BN117" i="2"/>
  <c r="BL117" i="2"/>
  <c r="BJ117" i="2"/>
  <c r="X121" i="3"/>
  <c r="BN119" i="2"/>
  <c r="BL119" i="2"/>
  <c r="BJ119" i="2"/>
  <c r="BQ119" i="2"/>
  <c r="BO119" i="2"/>
  <c r="BM119" i="2"/>
  <c r="BK119" i="2"/>
  <c r="IC119" i="2"/>
  <c r="IA119" i="2"/>
  <c r="HY119" i="2"/>
  <c r="HW119" i="2"/>
  <c r="AF121" i="3"/>
  <c r="P121" i="3"/>
  <c r="HZ119" i="2"/>
  <c r="HX119" i="2"/>
  <c r="HV119" i="2"/>
  <c r="EG119" i="2"/>
  <c r="EE119" i="2"/>
  <c r="EC119" i="2"/>
  <c r="AA121" i="3"/>
  <c r="EH119" i="2"/>
  <c r="EF119" i="2"/>
  <c r="ED119" i="2"/>
  <c r="EB119" i="2"/>
  <c r="GM119" i="2"/>
  <c r="GK119" i="2"/>
  <c r="GI119" i="2"/>
  <c r="GG119" i="2"/>
  <c r="AD121" i="3"/>
  <c r="GJ119" i="2"/>
  <c r="GH119" i="2"/>
  <c r="GF119" i="2"/>
  <c r="L121" i="2"/>
  <c r="J121" i="2"/>
  <c r="H121" i="2"/>
  <c r="F121" i="2"/>
  <c r="U123" i="3"/>
  <c r="K121" i="2"/>
  <c r="I121" i="2"/>
  <c r="G121" i="2"/>
  <c r="CQ121" i="2"/>
  <c r="CO121" i="2"/>
  <c r="CM121" i="2"/>
  <c r="Y123" i="3"/>
  <c r="CR121" i="2"/>
  <c r="CP121" i="2"/>
  <c r="CN121" i="2"/>
  <c r="CL121" i="2"/>
  <c r="AB123" i="3"/>
  <c r="L123" i="3"/>
  <c r="ET121" i="2"/>
  <c r="ER121" i="2"/>
  <c r="EP121" i="2"/>
  <c r="EW121" i="2"/>
  <c r="EU121" i="2"/>
  <c r="ES121" i="2"/>
  <c r="EQ121" i="2"/>
  <c r="HM121" i="2"/>
  <c r="HK121" i="2"/>
  <c r="HI121" i="2"/>
  <c r="AE123" i="3"/>
  <c r="HN121" i="2"/>
  <c r="O123" i="3" s="1"/>
  <c r="HL121" i="2"/>
  <c r="HJ121" i="2"/>
  <c r="HH121" i="2"/>
  <c r="V123" i="3"/>
  <c r="X121" i="2"/>
  <c r="V121" i="2"/>
  <c r="T121" i="2"/>
  <c r="AA121" i="2"/>
  <c r="Y121" i="2"/>
  <c r="W121" i="2"/>
  <c r="U121" i="2"/>
  <c r="W123" i="3"/>
  <c r="BB121" i="2"/>
  <c r="AZ121" i="2"/>
  <c r="AX121" i="2"/>
  <c r="AV121" i="2"/>
  <c r="BA121" i="2"/>
  <c r="AY121" i="2"/>
  <c r="AW121" i="2"/>
  <c r="DG121" i="2"/>
  <c r="DE121" i="2"/>
  <c r="DC121" i="2"/>
  <c r="DA121" i="2"/>
  <c r="Z123" i="3"/>
  <c r="DD121" i="2"/>
  <c r="DB121" i="2"/>
  <c r="CZ121" i="2"/>
  <c r="FW121" i="2"/>
  <c r="FU121" i="2"/>
  <c r="FS121" i="2"/>
  <c r="AC123" i="3"/>
  <c r="FX121" i="2"/>
  <c r="FV121" i="2"/>
  <c r="FT121" i="2"/>
  <c r="FR121" i="2"/>
  <c r="NN115" i="1"/>
  <c r="Y83" i="2"/>
  <c r="U83" i="2"/>
  <c r="V85" i="3"/>
  <c r="X83" i="2"/>
  <c r="V83" i="2"/>
  <c r="T83" i="2"/>
  <c r="AA83" i="2"/>
  <c r="P83" i="8" s="1"/>
  <c r="W83" i="2"/>
  <c r="BB83" i="2"/>
  <c r="AZ83" i="2"/>
  <c r="AX83" i="2"/>
  <c r="AV83" i="2"/>
  <c r="BA83" i="2"/>
  <c r="AY83" i="2"/>
  <c r="AW83" i="2"/>
  <c r="DG83" i="2"/>
  <c r="DE83" i="2"/>
  <c r="DC83" i="2"/>
  <c r="DA83" i="2"/>
  <c r="Z85" i="3"/>
  <c r="J85" i="3"/>
  <c r="DD83" i="2"/>
  <c r="DB83" i="2"/>
  <c r="CZ83" i="2"/>
  <c r="FW83" i="2"/>
  <c r="FU83" i="2"/>
  <c r="FS83" i="2"/>
  <c r="FX83" i="2"/>
  <c r="FV83" i="2"/>
  <c r="FT83" i="2"/>
  <c r="FR83" i="2"/>
  <c r="X85" i="3"/>
  <c r="BN83" i="2"/>
  <c r="BL83" i="2"/>
  <c r="BJ83" i="2"/>
  <c r="BQ83" i="2"/>
  <c r="BO83" i="2"/>
  <c r="BM83" i="2"/>
  <c r="BK83" i="2"/>
  <c r="IC83" i="2"/>
  <c r="IA83" i="2"/>
  <c r="HY83" i="2"/>
  <c r="HW83" i="2"/>
  <c r="AF85" i="3"/>
  <c r="HZ83" i="2"/>
  <c r="HX83" i="2"/>
  <c r="HV83" i="2"/>
  <c r="Y85" i="2"/>
  <c r="W85" i="2"/>
  <c r="V87" i="3"/>
  <c r="X85" i="2"/>
  <c r="V85" i="2"/>
  <c r="T85" i="2"/>
  <c r="AA85" i="2"/>
  <c r="P85" i="8" s="1"/>
  <c r="U85" i="2"/>
  <c r="BB85" i="2"/>
  <c r="AZ85" i="2"/>
  <c r="AX85" i="2"/>
  <c r="AV85" i="2"/>
  <c r="BA85" i="2"/>
  <c r="AY85" i="2"/>
  <c r="AW85" i="2"/>
  <c r="DG85" i="2"/>
  <c r="DE85" i="2"/>
  <c r="DC85" i="2"/>
  <c r="DA85" i="2"/>
  <c r="Z87" i="3"/>
  <c r="J87" i="3"/>
  <c r="DD85" i="2"/>
  <c r="DB85" i="2"/>
  <c r="CZ85" i="2"/>
  <c r="FW85" i="2"/>
  <c r="FU85" i="2"/>
  <c r="FS85" i="2"/>
  <c r="FX85" i="2"/>
  <c r="FV85" i="2"/>
  <c r="FT85" i="2"/>
  <c r="FR85" i="2"/>
  <c r="X87" i="3"/>
  <c r="BN85" i="2"/>
  <c r="BL85" i="2"/>
  <c r="BJ85" i="2"/>
  <c r="BQ85" i="2"/>
  <c r="BO85" i="2"/>
  <c r="BM85" i="2"/>
  <c r="BK85" i="2"/>
  <c r="IC85" i="2"/>
  <c r="IA85" i="2"/>
  <c r="HY85" i="2"/>
  <c r="HW85" i="2"/>
  <c r="AF87" i="3"/>
  <c r="HZ85" i="2"/>
  <c r="HX85" i="2"/>
  <c r="HV85" i="2"/>
  <c r="K87" i="2"/>
  <c r="I87" i="2"/>
  <c r="G87" i="2"/>
  <c r="L87" i="2"/>
  <c r="I87" i="8" s="1"/>
  <c r="J87" i="2"/>
  <c r="H87" i="2"/>
  <c r="F87" i="2"/>
  <c r="CQ87" i="2"/>
  <c r="CO87" i="2"/>
  <c r="CM87" i="2"/>
  <c r="CR87" i="2"/>
  <c r="CP87" i="2"/>
  <c r="CN87" i="2"/>
  <c r="CL87" i="2"/>
  <c r="EW87" i="2"/>
  <c r="EU87" i="2"/>
  <c r="ES87" i="2"/>
  <c r="EQ87" i="2"/>
  <c r="AB89" i="3"/>
  <c r="L89" i="3"/>
  <c r="ET87" i="2"/>
  <c r="ER87" i="2"/>
  <c r="EP87" i="2"/>
  <c r="HM87" i="2"/>
  <c r="HK87" i="2"/>
  <c r="HI87" i="2"/>
  <c r="HN87" i="2"/>
  <c r="HL87" i="2"/>
  <c r="HJ87" i="2"/>
  <c r="HH87" i="2"/>
  <c r="AA87" i="2"/>
  <c r="P87" i="8" s="1"/>
  <c r="W87" i="2"/>
  <c r="V89" i="3"/>
  <c r="X87" i="2"/>
  <c r="V87" i="2"/>
  <c r="T87" i="2"/>
  <c r="Y87" i="2"/>
  <c r="U87" i="2"/>
  <c r="BB87" i="2"/>
  <c r="AZ87" i="2"/>
  <c r="AX87" i="2"/>
  <c r="AV87" i="2"/>
  <c r="BA87" i="2"/>
  <c r="AY87" i="2"/>
  <c r="AW87" i="2"/>
  <c r="DG87" i="2"/>
  <c r="DE87" i="2"/>
  <c r="DC87" i="2"/>
  <c r="DA87" i="2"/>
  <c r="Z89" i="3"/>
  <c r="DD87" i="2"/>
  <c r="DB87" i="2"/>
  <c r="CZ87" i="2"/>
  <c r="FW87" i="2"/>
  <c r="FU87" i="2"/>
  <c r="FS87" i="2"/>
  <c r="FX87" i="2"/>
  <c r="FV87" i="2"/>
  <c r="FT87" i="2"/>
  <c r="FR87" i="2"/>
  <c r="X91" i="3"/>
  <c r="H91" i="3"/>
  <c r="BN89" i="2"/>
  <c r="BL89" i="2"/>
  <c r="BJ89" i="2"/>
  <c r="BQ89" i="2"/>
  <c r="BO89" i="2"/>
  <c r="BM89" i="2"/>
  <c r="BK89" i="2"/>
  <c r="IC89" i="2"/>
  <c r="IA89" i="2"/>
  <c r="HY89" i="2"/>
  <c r="HW89" i="2"/>
  <c r="AF91" i="3"/>
  <c r="P91" i="3"/>
  <c r="HZ89" i="2"/>
  <c r="HX89" i="2"/>
  <c r="HV89" i="2"/>
  <c r="EG89" i="2"/>
  <c r="EE89" i="2"/>
  <c r="EC89" i="2"/>
  <c r="EH89" i="2"/>
  <c r="EF89" i="2"/>
  <c r="ED89" i="2"/>
  <c r="EB89" i="2"/>
  <c r="GM89" i="2"/>
  <c r="GK89" i="2"/>
  <c r="GI89" i="2"/>
  <c r="GG89" i="2"/>
  <c r="AD91" i="3"/>
  <c r="GJ89" i="2"/>
  <c r="GH89" i="2"/>
  <c r="GF89" i="2"/>
  <c r="K91" i="2"/>
  <c r="I91" i="2"/>
  <c r="G91" i="2"/>
  <c r="L91" i="2"/>
  <c r="I91" i="8" s="1"/>
  <c r="J91" i="2"/>
  <c r="H91" i="2"/>
  <c r="F91" i="2"/>
  <c r="CQ91" i="2"/>
  <c r="CO91" i="2"/>
  <c r="CM91" i="2"/>
  <c r="CR91" i="2"/>
  <c r="CP91" i="2"/>
  <c r="CN91" i="2"/>
  <c r="CL91" i="2"/>
  <c r="EW91" i="2"/>
  <c r="EU91" i="2"/>
  <c r="ES91" i="2"/>
  <c r="EQ91" i="2"/>
  <c r="AB93" i="3"/>
  <c r="L93" i="3"/>
  <c r="ET91" i="2"/>
  <c r="ER91" i="2"/>
  <c r="EP91" i="2"/>
  <c r="HM91" i="2"/>
  <c r="HK91" i="2"/>
  <c r="HI91" i="2"/>
  <c r="HN91" i="2"/>
  <c r="HL91" i="2"/>
  <c r="HJ91" i="2"/>
  <c r="HH91" i="2"/>
  <c r="AA91" i="2"/>
  <c r="P91" i="8" s="1"/>
  <c r="W91" i="2"/>
  <c r="V93" i="3"/>
  <c r="X91" i="2"/>
  <c r="V91" i="2"/>
  <c r="T91" i="2"/>
  <c r="Y91" i="2"/>
  <c r="U91" i="2"/>
  <c r="BB91" i="2"/>
  <c r="AZ91" i="2"/>
  <c r="AX91" i="2"/>
  <c r="AV91" i="2"/>
  <c r="BA91" i="2"/>
  <c r="AY91" i="2"/>
  <c r="AW91" i="2"/>
  <c r="DG91" i="2"/>
  <c r="DE91" i="2"/>
  <c r="DC91" i="2"/>
  <c r="DA91" i="2"/>
  <c r="Z93" i="3"/>
  <c r="DD91" i="2"/>
  <c r="DB91" i="2"/>
  <c r="CZ91" i="2"/>
  <c r="FW91" i="2"/>
  <c r="FU91" i="2"/>
  <c r="FS91" i="2"/>
  <c r="FX91" i="2"/>
  <c r="FV91" i="2"/>
  <c r="FT91" i="2"/>
  <c r="FR91" i="2"/>
  <c r="X95" i="3"/>
  <c r="H95" i="3"/>
  <c r="BN93" i="2"/>
  <c r="BL93" i="2"/>
  <c r="BJ93" i="2"/>
  <c r="BQ93" i="2"/>
  <c r="BO93" i="2"/>
  <c r="BM93" i="2"/>
  <c r="BK93" i="2"/>
  <c r="IC93" i="2"/>
  <c r="IA93" i="2"/>
  <c r="HY93" i="2"/>
  <c r="HW93" i="2"/>
  <c r="AF95" i="3"/>
  <c r="P95" i="3"/>
  <c r="HZ93" i="2"/>
  <c r="HX93" i="2"/>
  <c r="HV93" i="2"/>
  <c r="EG93" i="2"/>
  <c r="EE93" i="2"/>
  <c r="EC93" i="2"/>
  <c r="EH93" i="2"/>
  <c r="EF93" i="2"/>
  <c r="ED93" i="2"/>
  <c r="EB93" i="2"/>
  <c r="GM93" i="2"/>
  <c r="GK93" i="2"/>
  <c r="GI93" i="2"/>
  <c r="GG93" i="2"/>
  <c r="AD95" i="3"/>
  <c r="GJ93" i="2"/>
  <c r="GH93" i="2"/>
  <c r="GF93" i="2"/>
  <c r="K95" i="2"/>
  <c r="I95" i="2"/>
  <c r="G95" i="2"/>
  <c r="L95" i="2"/>
  <c r="I95" i="8" s="1"/>
  <c r="J95" i="2"/>
  <c r="H95" i="2"/>
  <c r="F95" i="2"/>
  <c r="CQ95" i="2"/>
  <c r="CO95" i="2"/>
  <c r="CM95" i="2"/>
  <c r="CR95" i="2"/>
  <c r="CP95" i="2"/>
  <c r="CN95" i="2"/>
  <c r="CL95" i="2"/>
  <c r="EW95" i="2"/>
  <c r="EU95" i="2"/>
  <c r="ES95" i="2"/>
  <c r="EQ95" i="2"/>
  <c r="AB97" i="3"/>
  <c r="L97" i="3"/>
  <c r="ET95" i="2"/>
  <c r="ER95" i="2"/>
  <c r="EP95" i="2"/>
  <c r="HM95" i="2"/>
  <c r="HK95" i="2"/>
  <c r="HI95" i="2"/>
  <c r="HN95" i="2"/>
  <c r="HL95" i="2"/>
  <c r="HJ95" i="2"/>
  <c r="HH95" i="2"/>
  <c r="Y95" i="2"/>
  <c r="W95" i="2"/>
  <c r="V97" i="3"/>
  <c r="X95" i="2"/>
  <c r="V95" i="2"/>
  <c r="T95" i="2"/>
  <c r="AA95" i="2"/>
  <c r="P95" i="8" s="1"/>
  <c r="U95" i="2"/>
  <c r="BB95" i="2"/>
  <c r="AZ95" i="2"/>
  <c r="AX95" i="2"/>
  <c r="AV95" i="2"/>
  <c r="BA95" i="2"/>
  <c r="AY95" i="2"/>
  <c r="AW95" i="2"/>
  <c r="DG95" i="2"/>
  <c r="DE95" i="2"/>
  <c r="DC95" i="2"/>
  <c r="DA95" i="2"/>
  <c r="Z97" i="3"/>
  <c r="DD95" i="2"/>
  <c r="DB95" i="2"/>
  <c r="CZ95" i="2"/>
  <c r="FW95" i="2"/>
  <c r="FU95" i="2"/>
  <c r="FS95" i="2"/>
  <c r="FX95" i="2"/>
  <c r="FV95" i="2"/>
  <c r="FT95" i="2"/>
  <c r="FR95" i="2"/>
  <c r="X99" i="3"/>
  <c r="H99" i="3"/>
  <c r="BN97" i="2"/>
  <c r="BL97" i="2"/>
  <c r="BJ97" i="2"/>
  <c r="BQ97" i="2"/>
  <c r="BO97" i="2"/>
  <c r="BM97" i="2"/>
  <c r="BK97" i="2"/>
  <c r="IC97" i="2"/>
  <c r="IA97" i="2"/>
  <c r="HY97" i="2"/>
  <c r="HW97" i="2"/>
  <c r="AF99" i="3"/>
  <c r="P99" i="3"/>
  <c r="HZ97" i="2"/>
  <c r="HX97" i="2"/>
  <c r="HV97" i="2"/>
  <c r="EG97" i="2"/>
  <c r="EE97" i="2"/>
  <c r="EC97" i="2"/>
  <c r="EH97" i="2"/>
  <c r="EF97" i="2"/>
  <c r="ED97" i="2"/>
  <c r="EB97" i="2"/>
  <c r="GM97" i="2"/>
  <c r="GK97" i="2"/>
  <c r="GI97" i="2"/>
  <c r="GG97" i="2"/>
  <c r="AD99" i="3"/>
  <c r="GJ97" i="2"/>
  <c r="GH97" i="2"/>
  <c r="GF97" i="2"/>
  <c r="K99" i="2"/>
  <c r="I99" i="2"/>
  <c r="G99" i="2"/>
  <c r="L99" i="2"/>
  <c r="I99" i="8" s="1"/>
  <c r="J99" i="2"/>
  <c r="H99" i="2"/>
  <c r="F99" i="2"/>
  <c r="CQ99" i="2"/>
  <c r="CO99" i="2"/>
  <c r="CM99" i="2"/>
  <c r="CR99" i="2"/>
  <c r="CP99" i="2"/>
  <c r="CN99" i="2"/>
  <c r="CL99" i="2"/>
  <c r="EW99" i="2"/>
  <c r="EU99" i="2"/>
  <c r="ES99" i="2"/>
  <c r="EQ99" i="2"/>
  <c r="AB101" i="3"/>
  <c r="L101" i="3"/>
  <c r="ET99" i="2"/>
  <c r="ER99" i="2"/>
  <c r="EP99" i="2"/>
  <c r="HM99" i="2"/>
  <c r="HK99" i="2"/>
  <c r="HI99" i="2"/>
  <c r="HN99" i="2"/>
  <c r="HL99" i="2"/>
  <c r="HJ99" i="2"/>
  <c r="HH99" i="2"/>
  <c r="AA99" i="2"/>
  <c r="P99" i="8" s="1"/>
  <c r="W99" i="2"/>
  <c r="V101" i="3"/>
  <c r="X99" i="2"/>
  <c r="V99" i="2"/>
  <c r="T99" i="2"/>
  <c r="Y99" i="2"/>
  <c r="U99" i="2"/>
  <c r="BB99" i="2"/>
  <c r="AZ99" i="2"/>
  <c r="AX99" i="2"/>
  <c r="AV99" i="2"/>
  <c r="BA99" i="2"/>
  <c r="AY99" i="2"/>
  <c r="AW99" i="2"/>
  <c r="DG99" i="2"/>
  <c r="DE99" i="2"/>
  <c r="DC99" i="2"/>
  <c r="DA99" i="2"/>
  <c r="Z101" i="3"/>
  <c r="DD99" i="2"/>
  <c r="DB99" i="2"/>
  <c r="CZ99" i="2"/>
  <c r="FW99" i="2"/>
  <c r="FU99" i="2"/>
  <c r="FS99" i="2"/>
  <c r="FX99" i="2"/>
  <c r="FV99" i="2"/>
  <c r="FT99" i="2"/>
  <c r="FR99" i="2"/>
  <c r="X103" i="3"/>
  <c r="H103" i="3"/>
  <c r="BN101" i="2"/>
  <c r="BL101" i="2"/>
  <c r="BJ101" i="2"/>
  <c r="BQ101" i="2"/>
  <c r="BO101" i="2"/>
  <c r="BM101" i="2"/>
  <c r="BK101" i="2"/>
  <c r="IC101" i="2"/>
  <c r="IA101" i="2"/>
  <c r="HY101" i="2"/>
  <c r="HW101" i="2"/>
  <c r="AF103" i="3"/>
  <c r="P103" i="3"/>
  <c r="HZ101" i="2"/>
  <c r="HX101" i="2"/>
  <c r="HV101" i="2"/>
  <c r="EG101" i="2"/>
  <c r="EE101" i="2"/>
  <c r="EC101" i="2"/>
  <c r="EH101" i="2"/>
  <c r="EF101" i="2"/>
  <c r="ED101" i="2"/>
  <c r="EB101" i="2"/>
  <c r="GM101" i="2"/>
  <c r="GK101" i="2"/>
  <c r="GI101" i="2"/>
  <c r="GG101" i="2"/>
  <c r="AD103" i="3"/>
  <c r="GJ101" i="2"/>
  <c r="GH101" i="2"/>
  <c r="GF101" i="2"/>
  <c r="K103" i="2"/>
  <c r="I103" i="2"/>
  <c r="G103" i="2"/>
  <c r="L103" i="2"/>
  <c r="I103" i="8" s="1"/>
  <c r="J103" i="2"/>
  <c r="H103" i="2"/>
  <c r="F103" i="2"/>
  <c r="CQ103" i="2"/>
  <c r="CO103" i="2"/>
  <c r="CM103" i="2"/>
  <c r="CR103" i="2"/>
  <c r="CP103" i="2"/>
  <c r="CN103" i="2"/>
  <c r="CL103" i="2"/>
  <c r="EW103" i="2"/>
  <c r="EU103" i="2"/>
  <c r="ES103" i="2"/>
  <c r="EQ103" i="2"/>
  <c r="AB105" i="3"/>
  <c r="L105" i="3"/>
  <c r="ET103" i="2"/>
  <c r="ER103" i="2"/>
  <c r="EP103" i="2"/>
  <c r="HM103" i="2"/>
  <c r="HK103" i="2"/>
  <c r="HI103" i="2"/>
  <c r="HN103" i="2"/>
  <c r="HL103" i="2"/>
  <c r="HJ103" i="2"/>
  <c r="HH103" i="2"/>
  <c r="Y103" i="2"/>
  <c r="W103" i="2"/>
  <c r="X103" i="2"/>
  <c r="V103" i="2"/>
  <c r="T103" i="2"/>
  <c r="AA103" i="2"/>
  <c r="P103" i="8" s="1"/>
  <c r="U103" i="2"/>
  <c r="BB103" i="2"/>
  <c r="AZ103" i="2"/>
  <c r="AX103" i="2"/>
  <c r="AV103" i="2"/>
  <c r="BA103" i="2"/>
  <c r="AY103" i="2"/>
  <c r="AW103" i="2"/>
  <c r="DG103" i="2"/>
  <c r="DE103" i="2"/>
  <c r="DC103" i="2"/>
  <c r="DA103" i="2"/>
  <c r="Z105" i="3"/>
  <c r="DD103" i="2"/>
  <c r="DB103" i="2"/>
  <c r="CZ103" i="2"/>
  <c r="FW103" i="2"/>
  <c r="FU103" i="2"/>
  <c r="FS103" i="2"/>
  <c r="FX103" i="2"/>
  <c r="FV103" i="2"/>
  <c r="FT103" i="2"/>
  <c r="FR103" i="2"/>
  <c r="X107" i="3"/>
  <c r="H107" i="3"/>
  <c r="BN105" i="2"/>
  <c r="BL105" i="2"/>
  <c r="BJ105" i="2"/>
  <c r="BQ105" i="2"/>
  <c r="BO105" i="2"/>
  <c r="BM105" i="2"/>
  <c r="BK105" i="2"/>
  <c r="IC105" i="2"/>
  <c r="IA105" i="2"/>
  <c r="HY105" i="2"/>
  <c r="HW105" i="2"/>
  <c r="AF107" i="3"/>
  <c r="P107" i="3"/>
  <c r="HZ105" i="2"/>
  <c r="HX105" i="2"/>
  <c r="HV105" i="2"/>
  <c r="EG105" i="2"/>
  <c r="EE105" i="2"/>
  <c r="EC105" i="2"/>
  <c r="EH105" i="2"/>
  <c r="EF105" i="2"/>
  <c r="ED105" i="2"/>
  <c r="EB105" i="2"/>
  <c r="GM105" i="2"/>
  <c r="GK105" i="2"/>
  <c r="GI105" i="2"/>
  <c r="GG105" i="2"/>
  <c r="AD107" i="3"/>
  <c r="GJ105" i="2"/>
  <c r="GH105" i="2"/>
  <c r="GF105" i="2"/>
  <c r="K107" i="2"/>
  <c r="I107" i="2"/>
  <c r="G107" i="2"/>
  <c r="L107" i="2"/>
  <c r="I107" i="8" s="1"/>
  <c r="J107" i="2"/>
  <c r="H107" i="2"/>
  <c r="F107" i="2"/>
  <c r="CQ107" i="2"/>
  <c r="CO107" i="2"/>
  <c r="CM107" i="2"/>
  <c r="CR107" i="2"/>
  <c r="CP107" i="2"/>
  <c r="CN107" i="2"/>
  <c r="CL107" i="2"/>
  <c r="EW107" i="2"/>
  <c r="EU107" i="2"/>
  <c r="ES107" i="2"/>
  <c r="EQ107" i="2"/>
  <c r="AB109" i="3"/>
  <c r="L109" i="3"/>
  <c r="ET107" i="2"/>
  <c r="ER107" i="2"/>
  <c r="EP107" i="2"/>
  <c r="HM107" i="2"/>
  <c r="HK107" i="2"/>
  <c r="HI107" i="2"/>
  <c r="HN107" i="2"/>
  <c r="HL107" i="2"/>
  <c r="HJ107" i="2"/>
  <c r="HH107" i="2"/>
  <c r="Y107" i="2"/>
  <c r="U107" i="2"/>
  <c r="V109" i="3"/>
  <c r="X107" i="2"/>
  <c r="V107" i="2"/>
  <c r="T107" i="2"/>
  <c r="AA107" i="2"/>
  <c r="P107" i="8" s="1"/>
  <c r="W107" i="2"/>
  <c r="BB107" i="2"/>
  <c r="AZ107" i="2"/>
  <c r="AX107" i="2"/>
  <c r="AV107" i="2"/>
  <c r="BA107" i="2"/>
  <c r="AY107" i="2"/>
  <c r="AW107" i="2"/>
  <c r="DG107" i="2"/>
  <c r="DE107" i="2"/>
  <c r="DC107" i="2"/>
  <c r="DA107" i="2"/>
  <c r="Z109" i="3"/>
  <c r="DD107" i="2"/>
  <c r="DB107" i="2"/>
  <c r="CZ107" i="2"/>
  <c r="FW107" i="2"/>
  <c r="FU107" i="2"/>
  <c r="FS107" i="2"/>
  <c r="FX107" i="2"/>
  <c r="FV107" i="2"/>
  <c r="FT107" i="2"/>
  <c r="FR107" i="2"/>
  <c r="AA109" i="2"/>
  <c r="P109" i="8" s="1"/>
  <c r="W109" i="2"/>
  <c r="V111" i="3"/>
  <c r="X109" i="2"/>
  <c r="V109" i="2"/>
  <c r="T109" i="2"/>
  <c r="Y109" i="2"/>
  <c r="U109" i="2"/>
  <c r="EG109" i="2"/>
  <c r="EE109" i="2"/>
  <c r="EC109" i="2"/>
  <c r="EH109" i="2"/>
  <c r="EF109" i="2"/>
  <c r="ED109" i="2"/>
  <c r="EB109" i="2"/>
  <c r="GM109" i="2"/>
  <c r="GK109" i="2"/>
  <c r="GI109" i="2"/>
  <c r="GG109" i="2"/>
  <c r="AD111" i="3"/>
  <c r="N111" i="3"/>
  <c r="GJ109" i="2"/>
  <c r="GH109" i="2"/>
  <c r="GF109" i="2"/>
  <c r="K109" i="2"/>
  <c r="I109" i="2"/>
  <c r="G109" i="2"/>
  <c r="L109" i="2"/>
  <c r="I109" i="8" s="1"/>
  <c r="J109" i="2"/>
  <c r="H109" i="2"/>
  <c r="F109" i="2"/>
  <c r="CQ109" i="2"/>
  <c r="CO109" i="2"/>
  <c r="CM109" i="2"/>
  <c r="CR109" i="2"/>
  <c r="CP109" i="2"/>
  <c r="CN109" i="2"/>
  <c r="CL109" i="2"/>
  <c r="EW109" i="2"/>
  <c r="EU109" i="2"/>
  <c r="ES109" i="2"/>
  <c r="EQ109" i="2"/>
  <c r="AB111" i="3"/>
  <c r="ET109" i="2"/>
  <c r="ER109" i="2"/>
  <c r="EP109" i="2"/>
  <c r="HM109" i="2"/>
  <c r="HK109" i="2"/>
  <c r="HI109" i="2"/>
  <c r="HN109" i="2"/>
  <c r="HL109" i="2"/>
  <c r="HJ109" i="2"/>
  <c r="HH109" i="2"/>
  <c r="BQ66" i="2"/>
  <c r="BO66" i="2"/>
  <c r="BM66" i="2"/>
  <c r="BK66" i="2"/>
  <c r="BN66" i="2"/>
  <c r="BL66" i="2"/>
  <c r="BJ66" i="2"/>
  <c r="IC66" i="2"/>
  <c r="IA66" i="2"/>
  <c r="HY66" i="2"/>
  <c r="HW66" i="2"/>
  <c r="HZ66" i="2"/>
  <c r="HX66" i="2"/>
  <c r="HV66" i="2"/>
  <c r="EH66" i="2"/>
  <c r="EF66" i="2"/>
  <c r="ED66" i="2"/>
  <c r="EB66" i="2"/>
  <c r="EG66" i="2"/>
  <c r="EE66" i="2"/>
  <c r="EC66" i="2"/>
  <c r="GM66" i="2"/>
  <c r="GK66" i="2"/>
  <c r="GI66" i="2"/>
  <c r="GG66" i="2"/>
  <c r="GJ66" i="2"/>
  <c r="GH66" i="2"/>
  <c r="GF66" i="2"/>
  <c r="K68" i="2"/>
  <c r="I68" i="2"/>
  <c r="G68" i="2"/>
  <c r="L68" i="2"/>
  <c r="I68" i="8" s="1"/>
  <c r="J68" i="2"/>
  <c r="H68" i="2"/>
  <c r="F68" i="2"/>
  <c r="CR68" i="2"/>
  <c r="CP68" i="2"/>
  <c r="CN68" i="2"/>
  <c r="CL68" i="2"/>
  <c r="CQ68" i="2"/>
  <c r="CO68" i="2"/>
  <c r="CM68" i="2"/>
  <c r="ET68" i="2"/>
  <c r="ER68" i="2"/>
  <c r="EP68" i="2"/>
  <c r="EW68" i="2"/>
  <c r="EU68" i="2"/>
  <c r="ES68" i="2"/>
  <c r="EQ68" i="2"/>
  <c r="HM68" i="2"/>
  <c r="HK68" i="2"/>
  <c r="HI68" i="2"/>
  <c r="HN68" i="2"/>
  <c r="HL68" i="2"/>
  <c r="HJ68" i="2"/>
  <c r="HH68" i="2"/>
  <c r="AA68" i="2"/>
  <c r="P68" i="8" s="1"/>
  <c r="W68" i="2"/>
  <c r="X68" i="2"/>
  <c r="V68" i="2"/>
  <c r="T68" i="2"/>
  <c r="Y68" i="2"/>
  <c r="U68" i="2"/>
  <c r="BA68" i="2"/>
  <c r="AY68" i="2"/>
  <c r="AW68" i="2"/>
  <c r="BB68" i="2"/>
  <c r="AZ68" i="2"/>
  <c r="AX68" i="2"/>
  <c r="AV68" i="2"/>
  <c r="DD68" i="2"/>
  <c r="DB68" i="2"/>
  <c r="CZ68" i="2"/>
  <c r="DG68" i="2"/>
  <c r="DE68" i="2"/>
  <c r="DC68" i="2"/>
  <c r="DA68" i="2"/>
  <c r="FW68" i="2"/>
  <c r="FU68" i="2"/>
  <c r="FS68" i="2"/>
  <c r="FX68" i="2"/>
  <c r="FV68" i="2"/>
  <c r="FT68" i="2"/>
  <c r="FR68" i="2"/>
  <c r="BQ70" i="2"/>
  <c r="BO70" i="2"/>
  <c r="BM70" i="2"/>
  <c r="BK70" i="2"/>
  <c r="BN70" i="2"/>
  <c r="BL70" i="2"/>
  <c r="BJ70" i="2"/>
  <c r="IC70" i="2"/>
  <c r="IA70" i="2"/>
  <c r="HY70" i="2"/>
  <c r="HW70" i="2"/>
  <c r="HZ70" i="2"/>
  <c r="HX70" i="2"/>
  <c r="HV70" i="2"/>
  <c r="EH70" i="2"/>
  <c r="EF70" i="2"/>
  <c r="ED70" i="2"/>
  <c r="EB70" i="2"/>
  <c r="EG70" i="2"/>
  <c r="EE70" i="2"/>
  <c r="EC70" i="2"/>
  <c r="GM70" i="2"/>
  <c r="GK70" i="2"/>
  <c r="GI70" i="2"/>
  <c r="GG70" i="2"/>
  <c r="GJ70" i="2"/>
  <c r="GH70" i="2"/>
  <c r="GF70" i="2"/>
  <c r="K72" i="2"/>
  <c r="I72" i="2"/>
  <c r="G72" i="2"/>
  <c r="L72" i="2"/>
  <c r="I72" i="8" s="1"/>
  <c r="J72" i="2"/>
  <c r="H72" i="2"/>
  <c r="F72" i="2"/>
  <c r="BN72" i="2"/>
  <c r="BL72" i="2"/>
  <c r="BJ72" i="2"/>
  <c r="BQ72" i="2"/>
  <c r="BO72" i="2"/>
  <c r="BM72" i="2"/>
  <c r="BK72" i="2"/>
  <c r="X72" i="2"/>
  <c r="T72" i="2"/>
  <c r="AA72" i="2"/>
  <c r="P72" i="8" s="1"/>
  <c r="Y72" i="2"/>
  <c r="W72" i="2"/>
  <c r="U72" i="2"/>
  <c r="V72" i="2"/>
  <c r="BB72" i="2"/>
  <c r="AZ72" i="2"/>
  <c r="AX72" i="2"/>
  <c r="AV72" i="2"/>
  <c r="BA72" i="2"/>
  <c r="AY72" i="2"/>
  <c r="AW72" i="2"/>
  <c r="DG72" i="2"/>
  <c r="DE72" i="2"/>
  <c r="DC72" i="2"/>
  <c r="DA72" i="2"/>
  <c r="DD72" i="2"/>
  <c r="DB72" i="2"/>
  <c r="CZ72" i="2"/>
  <c r="BQ74" i="2"/>
  <c r="BO74" i="2"/>
  <c r="BM74" i="2"/>
  <c r="BK74" i="2"/>
  <c r="BN74" i="2"/>
  <c r="BL74" i="2"/>
  <c r="BJ74" i="2"/>
  <c r="HZ74" i="2"/>
  <c r="HX74" i="2"/>
  <c r="HV74" i="2"/>
  <c r="IC74" i="2"/>
  <c r="IA74" i="2"/>
  <c r="HY74" i="2"/>
  <c r="HW74" i="2"/>
  <c r="EH74" i="2"/>
  <c r="EF74" i="2"/>
  <c r="ED74" i="2"/>
  <c r="EB74" i="2"/>
  <c r="EG74" i="2"/>
  <c r="EE74" i="2"/>
  <c r="EC74" i="2"/>
  <c r="GJ74" i="2"/>
  <c r="GH74" i="2"/>
  <c r="GF74" i="2"/>
  <c r="GM74" i="2"/>
  <c r="GK74" i="2"/>
  <c r="GI74" i="2"/>
  <c r="GG74" i="2"/>
  <c r="K76" i="2"/>
  <c r="I76" i="2"/>
  <c r="G76" i="2"/>
  <c r="L76" i="2"/>
  <c r="I76" i="8" s="1"/>
  <c r="J76" i="2"/>
  <c r="H76" i="2"/>
  <c r="F76" i="2"/>
  <c r="CR76" i="2"/>
  <c r="CP76" i="2"/>
  <c r="CN76" i="2"/>
  <c r="CL76" i="2"/>
  <c r="CQ76" i="2"/>
  <c r="CO76" i="2"/>
  <c r="CM76" i="2"/>
  <c r="ET76" i="2"/>
  <c r="ER76" i="2"/>
  <c r="EP76" i="2"/>
  <c r="EW76" i="2"/>
  <c r="EU76" i="2"/>
  <c r="ES76" i="2"/>
  <c r="EQ76" i="2"/>
  <c r="HN76" i="2"/>
  <c r="HL76" i="2"/>
  <c r="HJ76" i="2"/>
  <c r="HH76" i="2"/>
  <c r="HM76" i="2"/>
  <c r="HK76" i="2"/>
  <c r="HI76" i="2"/>
  <c r="V76" i="2"/>
  <c r="AA76" i="2"/>
  <c r="P76" i="8" s="1"/>
  <c r="Y76" i="2"/>
  <c r="W76" i="2"/>
  <c r="U76" i="2"/>
  <c r="X76" i="2"/>
  <c r="T76" i="2"/>
  <c r="BA76" i="2"/>
  <c r="AY76" i="2"/>
  <c r="AW76" i="2"/>
  <c r="BB76" i="2"/>
  <c r="AZ76" i="2"/>
  <c r="AX76" i="2"/>
  <c r="AV76" i="2"/>
  <c r="DD76" i="2"/>
  <c r="DB76" i="2"/>
  <c r="CZ76" i="2"/>
  <c r="DG76" i="2"/>
  <c r="DE76" i="2"/>
  <c r="DC76" i="2"/>
  <c r="DA76" i="2"/>
  <c r="FX76" i="2"/>
  <c r="FV76" i="2"/>
  <c r="FT76" i="2"/>
  <c r="FR76" i="2"/>
  <c r="FW76" i="2"/>
  <c r="FU76" i="2"/>
  <c r="FS76" i="2"/>
  <c r="EH78" i="2"/>
  <c r="EF78" i="2"/>
  <c r="ED78" i="2"/>
  <c r="EB78" i="2"/>
  <c r="EG78" i="2"/>
  <c r="EE78" i="2"/>
  <c r="EC78" i="2"/>
  <c r="GJ78" i="2"/>
  <c r="GH78" i="2"/>
  <c r="GF78" i="2"/>
  <c r="GM78" i="2"/>
  <c r="GK78" i="2"/>
  <c r="GI78" i="2"/>
  <c r="GG78" i="2"/>
  <c r="K78" i="2"/>
  <c r="I78" i="2"/>
  <c r="G78" i="2"/>
  <c r="L78" i="2"/>
  <c r="I78" i="8" s="1"/>
  <c r="J78" i="2"/>
  <c r="H78" i="2"/>
  <c r="F78" i="2"/>
  <c r="CR78" i="2"/>
  <c r="CP78" i="2"/>
  <c r="CN78" i="2"/>
  <c r="CL78" i="2"/>
  <c r="CQ78" i="2"/>
  <c r="CO78" i="2"/>
  <c r="CM78" i="2"/>
  <c r="ET78" i="2"/>
  <c r="ER78" i="2"/>
  <c r="EP78" i="2"/>
  <c r="EW78" i="2"/>
  <c r="EU78" i="2"/>
  <c r="ES78" i="2"/>
  <c r="EQ78" i="2"/>
  <c r="HN78" i="2"/>
  <c r="HL78" i="2"/>
  <c r="HJ78" i="2"/>
  <c r="HH78" i="2"/>
  <c r="HM78" i="2"/>
  <c r="HK78" i="2"/>
  <c r="HI78" i="2"/>
  <c r="Y50" i="2"/>
  <c r="W50" i="2"/>
  <c r="X50" i="2"/>
  <c r="V50" i="2"/>
  <c r="T50" i="2"/>
  <c r="AA50" i="2"/>
  <c r="P50" i="8" s="1"/>
  <c r="U50" i="2"/>
  <c r="BA50" i="2"/>
  <c r="AY50" i="2"/>
  <c r="AW50" i="2"/>
  <c r="BB50" i="2"/>
  <c r="AZ50" i="2"/>
  <c r="AX50" i="2"/>
  <c r="AV50" i="2"/>
  <c r="DD50" i="2"/>
  <c r="DB50" i="2"/>
  <c r="CZ50" i="2"/>
  <c r="DG50" i="2"/>
  <c r="DE50" i="2"/>
  <c r="DC50" i="2"/>
  <c r="DA50" i="2"/>
  <c r="FW50" i="2"/>
  <c r="FU50" i="2"/>
  <c r="FS50" i="2"/>
  <c r="FX50" i="2"/>
  <c r="FV50" i="2"/>
  <c r="FT50" i="2"/>
  <c r="FR50" i="2"/>
  <c r="NH51" i="1"/>
  <c r="NL51" i="1"/>
  <c r="BQ50" i="2"/>
  <c r="BO50" i="2"/>
  <c r="BM50" i="2"/>
  <c r="BK50" i="2"/>
  <c r="BN50" i="2"/>
  <c r="BL50" i="2"/>
  <c r="BJ50" i="2"/>
  <c r="IC50" i="2"/>
  <c r="IA50" i="2"/>
  <c r="HY50" i="2"/>
  <c r="HW50" i="2"/>
  <c r="HZ50" i="2"/>
  <c r="HX50" i="2"/>
  <c r="HV50" i="2"/>
  <c r="NK51" i="1"/>
  <c r="AA17" i="2"/>
  <c r="P17" i="8" s="1"/>
  <c r="W17" i="2"/>
  <c r="X17" i="2"/>
  <c r="V17" i="2"/>
  <c r="T17" i="2"/>
  <c r="Y17" i="2"/>
  <c r="U17" i="2"/>
  <c r="DG17" i="2"/>
  <c r="DE17" i="2"/>
  <c r="DC17" i="2"/>
  <c r="DA17" i="2"/>
  <c r="DD17" i="2"/>
  <c r="DB17" i="2"/>
  <c r="CZ17" i="2"/>
  <c r="K17" i="2"/>
  <c r="I17" i="2"/>
  <c r="G17" i="2"/>
  <c r="L17" i="2"/>
  <c r="I17" i="8" s="1"/>
  <c r="J17" i="2"/>
  <c r="H17" i="2"/>
  <c r="F17" i="2"/>
  <c r="CQ17" i="2"/>
  <c r="CO17" i="2"/>
  <c r="CM17" i="2"/>
  <c r="CR17" i="2"/>
  <c r="CP17" i="2"/>
  <c r="CN17" i="2"/>
  <c r="CL17" i="2"/>
  <c r="EW17" i="2"/>
  <c r="EU17" i="2"/>
  <c r="ES17" i="2"/>
  <c r="EQ17" i="2"/>
  <c r="ET17" i="2"/>
  <c r="ER17" i="2"/>
  <c r="EP17" i="2"/>
  <c r="L10" i="2"/>
  <c r="I10" i="8" s="1"/>
  <c r="J10" i="2"/>
  <c r="H10" i="2"/>
  <c r="F10" i="2"/>
  <c r="H10" i="8"/>
  <c r="V10" i="8" s="1"/>
  <c r="K10" i="2"/>
  <c r="I10" i="2"/>
  <c r="G10" i="2"/>
  <c r="CR10" i="2"/>
  <c r="CP10" i="2"/>
  <c r="CN10" i="2"/>
  <c r="CL10" i="2"/>
  <c r="CQ10" i="2"/>
  <c r="CO10" i="2"/>
  <c r="CM10" i="2"/>
  <c r="ET10" i="2"/>
  <c r="ER10" i="2"/>
  <c r="EP10" i="2"/>
  <c r="EW10" i="2"/>
  <c r="EU10" i="2"/>
  <c r="ES10" i="2"/>
  <c r="EQ10" i="2"/>
  <c r="HN10" i="2"/>
  <c r="HL10" i="2"/>
  <c r="HJ10" i="2"/>
  <c r="HH10" i="2"/>
  <c r="HM10" i="2"/>
  <c r="HK10" i="2"/>
  <c r="HI10" i="2"/>
  <c r="NI11" i="1"/>
  <c r="NM11" i="1"/>
  <c r="AA10" i="2"/>
  <c r="P10" i="8" s="1"/>
  <c r="Y10" i="2"/>
  <c r="W10" i="2"/>
  <c r="U10" i="2"/>
  <c r="X10" i="2"/>
  <c r="V10" i="2"/>
  <c r="T10" i="2"/>
  <c r="BA10" i="2"/>
  <c r="AY10" i="2"/>
  <c r="AW10" i="2"/>
  <c r="BB10" i="2"/>
  <c r="AZ10" i="2"/>
  <c r="AX10" i="2"/>
  <c r="AV10" i="2"/>
  <c r="DG10" i="2"/>
  <c r="DE10" i="2"/>
  <c r="DC10" i="2"/>
  <c r="DA10" i="2"/>
  <c r="DD10" i="2"/>
  <c r="DB10" i="2"/>
  <c r="CZ10" i="2"/>
  <c r="FX10" i="2"/>
  <c r="FV10" i="2"/>
  <c r="FT10" i="2"/>
  <c r="FR10" i="2"/>
  <c r="FW10" i="2"/>
  <c r="FU10" i="2"/>
  <c r="FS10" i="2"/>
  <c r="NH11" i="1"/>
  <c r="NL11" i="1"/>
  <c r="EG148" i="2"/>
  <c r="EE148" i="2"/>
  <c r="EC148" i="2"/>
  <c r="EH148" i="2"/>
  <c r="EF148" i="2"/>
  <c r="ED148" i="2"/>
  <c r="EB148" i="2"/>
  <c r="GJ148" i="2"/>
  <c r="GH148" i="2"/>
  <c r="GF148" i="2"/>
  <c r="GM148" i="2"/>
  <c r="GK148" i="2"/>
  <c r="GI148" i="2"/>
  <c r="GG148" i="2"/>
  <c r="L148" i="2"/>
  <c r="J148" i="2"/>
  <c r="H148" i="2"/>
  <c r="F148" i="2"/>
  <c r="K148" i="2"/>
  <c r="I148" i="2"/>
  <c r="G148" i="2"/>
  <c r="CQ148" i="2"/>
  <c r="CO148" i="2"/>
  <c r="CM148" i="2"/>
  <c r="CR148" i="2"/>
  <c r="CP148" i="2"/>
  <c r="CN148" i="2"/>
  <c r="CL148" i="2"/>
  <c r="ET148" i="2"/>
  <c r="ER148" i="2"/>
  <c r="EP148" i="2"/>
  <c r="EW148" i="2"/>
  <c r="EU148" i="2"/>
  <c r="ES148" i="2"/>
  <c r="EQ148" i="2"/>
  <c r="HN148" i="2"/>
  <c r="HL148" i="2"/>
  <c r="HJ148" i="2"/>
  <c r="HH148" i="2"/>
  <c r="HM148" i="2"/>
  <c r="HK148" i="2"/>
  <c r="HI148" i="2"/>
  <c r="X150" i="2"/>
  <c r="V150" i="2"/>
  <c r="T150" i="2"/>
  <c r="AA150" i="2"/>
  <c r="P118" i="8" s="1"/>
  <c r="Y150" i="2"/>
  <c r="W150" i="2"/>
  <c r="U150" i="2"/>
  <c r="BB150" i="2"/>
  <c r="AZ150" i="2"/>
  <c r="AX150" i="2"/>
  <c r="AV150" i="2"/>
  <c r="BA150" i="2"/>
  <c r="AY150" i="2"/>
  <c r="AW150" i="2"/>
  <c r="DG150" i="2"/>
  <c r="DE150" i="2"/>
  <c r="DC150" i="2"/>
  <c r="DA150" i="2"/>
  <c r="DD150" i="2"/>
  <c r="DB150" i="2"/>
  <c r="CZ150" i="2"/>
  <c r="FX150" i="2"/>
  <c r="FV150" i="2"/>
  <c r="FT150" i="2"/>
  <c r="FR150" i="2"/>
  <c r="FW150" i="2"/>
  <c r="FU150" i="2"/>
  <c r="FS150" i="2"/>
  <c r="BN150" i="2"/>
  <c r="BL150" i="2"/>
  <c r="BJ150" i="2"/>
  <c r="BQ150" i="2"/>
  <c r="BO150" i="2"/>
  <c r="BM150" i="2"/>
  <c r="BK150" i="2"/>
  <c r="HZ150" i="2"/>
  <c r="HX150" i="2"/>
  <c r="HV150" i="2"/>
  <c r="IC150" i="2"/>
  <c r="IA150" i="2"/>
  <c r="HY150" i="2"/>
  <c r="HW150" i="2"/>
  <c r="EG152" i="2"/>
  <c r="EE152" i="2"/>
  <c r="EC152" i="2"/>
  <c r="EH152" i="2"/>
  <c r="EF152" i="2"/>
  <c r="ED152" i="2"/>
  <c r="EB152" i="2"/>
  <c r="GJ152" i="2"/>
  <c r="GH152" i="2"/>
  <c r="GF152" i="2"/>
  <c r="GM152" i="2"/>
  <c r="GK152" i="2"/>
  <c r="GI152" i="2"/>
  <c r="GG152" i="2"/>
  <c r="L152" i="2"/>
  <c r="J152" i="2"/>
  <c r="H152" i="2"/>
  <c r="F152" i="2"/>
  <c r="K152" i="2"/>
  <c r="I152" i="2"/>
  <c r="G152" i="2"/>
  <c r="CQ152" i="2"/>
  <c r="CO152" i="2"/>
  <c r="CM152" i="2"/>
  <c r="CR152" i="2"/>
  <c r="CP152" i="2"/>
  <c r="CN152" i="2"/>
  <c r="CL152" i="2"/>
  <c r="ET152" i="2"/>
  <c r="ER152" i="2"/>
  <c r="EP152" i="2"/>
  <c r="EW152" i="2"/>
  <c r="EU152" i="2"/>
  <c r="ES152" i="2"/>
  <c r="EQ152" i="2"/>
  <c r="HN152" i="2"/>
  <c r="HL152" i="2"/>
  <c r="HJ152" i="2"/>
  <c r="HH152" i="2"/>
  <c r="HM152" i="2"/>
  <c r="HK152" i="2"/>
  <c r="HI152" i="2"/>
  <c r="X154" i="2"/>
  <c r="V154" i="2"/>
  <c r="T154" i="2"/>
  <c r="AA154" i="2"/>
  <c r="P122" i="8" s="1"/>
  <c r="Y154" i="2"/>
  <c r="W154" i="2"/>
  <c r="U154" i="2"/>
  <c r="BB154" i="2"/>
  <c r="AZ154" i="2"/>
  <c r="AX154" i="2"/>
  <c r="AV154" i="2"/>
  <c r="BA154" i="2"/>
  <c r="AY154" i="2"/>
  <c r="AW154" i="2"/>
  <c r="DG154" i="2"/>
  <c r="DE154" i="2"/>
  <c r="DC154" i="2"/>
  <c r="DA154" i="2"/>
  <c r="DD154" i="2"/>
  <c r="DB154" i="2"/>
  <c r="CZ154" i="2"/>
  <c r="FX154" i="2"/>
  <c r="FV154" i="2"/>
  <c r="FT154" i="2"/>
  <c r="FR154" i="2"/>
  <c r="FW154" i="2"/>
  <c r="FU154" i="2"/>
  <c r="FS154" i="2"/>
  <c r="BN154" i="2"/>
  <c r="BL154" i="2"/>
  <c r="BJ154" i="2"/>
  <c r="BQ154" i="2"/>
  <c r="BO154" i="2"/>
  <c r="BM154" i="2"/>
  <c r="BK154" i="2"/>
  <c r="HZ154" i="2"/>
  <c r="HX154" i="2"/>
  <c r="HV154" i="2"/>
  <c r="IC154" i="2"/>
  <c r="IA154" i="2"/>
  <c r="HY154" i="2"/>
  <c r="HW154" i="2"/>
  <c r="EG156" i="2"/>
  <c r="EE156" i="2"/>
  <c r="EC156" i="2"/>
  <c r="EH156" i="2"/>
  <c r="EF156" i="2"/>
  <c r="ED156" i="2"/>
  <c r="EB156" i="2"/>
  <c r="GJ156" i="2"/>
  <c r="GH156" i="2"/>
  <c r="GF156" i="2"/>
  <c r="GM156" i="2"/>
  <c r="GK156" i="2"/>
  <c r="GI156" i="2"/>
  <c r="GG156" i="2"/>
  <c r="L156" i="2"/>
  <c r="J156" i="2"/>
  <c r="H156" i="2"/>
  <c r="F156" i="2"/>
  <c r="K156" i="2"/>
  <c r="I156" i="2"/>
  <c r="G156" i="2"/>
  <c r="CQ156" i="2"/>
  <c r="CO156" i="2"/>
  <c r="CM156" i="2"/>
  <c r="CR156" i="2"/>
  <c r="CP156" i="2"/>
  <c r="CN156" i="2"/>
  <c r="CL156" i="2"/>
  <c r="ET156" i="2"/>
  <c r="ER156" i="2"/>
  <c r="EP156" i="2"/>
  <c r="EW156" i="2"/>
  <c r="EU156" i="2"/>
  <c r="ES156" i="2"/>
  <c r="EQ156" i="2"/>
  <c r="HN156" i="2"/>
  <c r="HL156" i="2"/>
  <c r="HJ156" i="2"/>
  <c r="HH156" i="2"/>
  <c r="HM156" i="2"/>
  <c r="HK156" i="2"/>
  <c r="HI156" i="2"/>
  <c r="X158" i="2"/>
  <c r="V158" i="2"/>
  <c r="T158" i="2"/>
  <c r="AA158" i="2"/>
  <c r="P126" i="8" s="1"/>
  <c r="Y158" i="2"/>
  <c r="W158" i="2"/>
  <c r="U158" i="2"/>
  <c r="BB158" i="2"/>
  <c r="AZ158" i="2"/>
  <c r="AX158" i="2"/>
  <c r="AV158" i="2"/>
  <c r="BA158" i="2"/>
  <c r="AY158" i="2"/>
  <c r="AW158" i="2"/>
  <c r="DG158" i="2"/>
  <c r="DE158" i="2"/>
  <c r="DC158" i="2"/>
  <c r="DA158" i="2"/>
  <c r="DD158" i="2"/>
  <c r="DB158" i="2"/>
  <c r="CZ158" i="2"/>
  <c r="FX158" i="2"/>
  <c r="FV158" i="2"/>
  <c r="FT158" i="2"/>
  <c r="FR158" i="2"/>
  <c r="FW158" i="2"/>
  <c r="FU158" i="2"/>
  <c r="FS158" i="2"/>
  <c r="BN158" i="2"/>
  <c r="BL158" i="2"/>
  <c r="BJ158" i="2"/>
  <c r="BQ158" i="2"/>
  <c r="BO158" i="2"/>
  <c r="BM158" i="2"/>
  <c r="BK158" i="2"/>
  <c r="HZ158" i="2"/>
  <c r="HX158" i="2"/>
  <c r="HV158" i="2"/>
  <c r="IC158" i="2"/>
  <c r="IA158" i="2"/>
  <c r="HY158" i="2"/>
  <c r="HW158" i="2"/>
  <c r="GJ160" i="2"/>
  <c r="GH160" i="2"/>
  <c r="GF160" i="2"/>
  <c r="GM160" i="2"/>
  <c r="GK160" i="2"/>
  <c r="GI160" i="2"/>
  <c r="GG160" i="2"/>
  <c r="L160" i="2"/>
  <c r="I128" i="8" s="1"/>
  <c r="J160" i="2"/>
  <c r="H160" i="2"/>
  <c r="F160" i="2"/>
  <c r="K160" i="2"/>
  <c r="I160" i="2"/>
  <c r="G160" i="2"/>
  <c r="CQ160" i="2"/>
  <c r="CO160" i="2"/>
  <c r="CM160" i="2"/>
  <c r="CR160" i="2"/>
  <c r="CP160" i="2"/>
  <c r="CN160" i="2"/>
  <c r="CL160" i="2"/>
  <c r="HN160" i="2"/>
  <c r="HL160" i="2"/>
  <c r="HJ160" i="2"/>
  <c r="HH160" i="2"/>
  <c r="HM160" i="2"/>
  <c r="HK160" i="2"/>
  <c r="HI160" i="2"/>
  <c r="EH162" i="2"/>
  <c r="EF162" i="2"/>
  <c r="ED162" i="2"/>
  <c r="EB162" i="2"/>
  <c r="EG162" i="2"/>
  <c r="EE162" i="2"/>
  <c r="EC162" i="2"/>
  <c r="GJ162" i="2"/>
  <c r="GH162" i="2"/>
  <c r="GF162" i="2"/>
  <c r="GM162" i="2"/>
  <c r="GK162" i="2"/>
  <c r="GI162" i="2"/>
  <c r="GG162" i="2"/>
  <c r="L162" i="2"/>
  <c r="I130" i="8" s="1"/>
  <c r="J162" i="2"/>
  <c r="H162" i="2"/>
  <c r="F162" i="2"/>
  <c r="K162" i="2"/>
  <c r="I162" i="2"/>
  <c r="G162" i="2"/>
  <c r="BN162" i="2"/>
  <c r="BL162" i="2"/>
  <c r="BJ162" i="2"/>
  <c r="BQ162" i="2"/>
  <c r="BO162" i="2"/>
  <c r="BM162" i="2"/>
  <c r="BK162" i="2"/>
  <c r="HZ162" i="2"/>
  <c r="HX162" i="2"/>
  <c r="HV162" i="2"/>
  <c r="IC162" i="2"/>
  <c r="IA162" i="2"/>
  <c r="HY162" i="2"/>
  <c r="HW162" i="2"/>
  <c r="EH164" i="2"/>
  <c r="EF164" i="2"/>
  <c r="ED164" i="2"/>
  <c r="EB164" i="2"/>
  <c r="EG164" i="2"/>
  <c r="EE164" i="2"/>
  <c r="EC164" i="2"/>
  <c r="GJ164" i="2"/>
  <c r="GH164" i="2"/>
  <c r="GF164" i="2"/>
  <c r="GM164" i="2"/>
  <c r="GK164" i="2"/>
  <c r="GI164" i="2"/>
  <c r="GG164" i="2"/>
  <c r="BN164" i="2"/>
  <c r="BL164" i="2"/>
  <c r="BJ164" i="2"/>
  <c r="BQ164" i="2"/>
  <c r="BO164" i="2"/>
  <c r="BM164" i="2"/>
  <c r="BK164" i="2"/>
  <c r="HZ164" i="2"/>
  <c r="HX164" i="2"/>
  <c r="HV164" i="2"/>
  <c r="IC164" i="2"/>
  <c r="IA164" i="2"/>
  <c r="HY164" i="2"/>
  <c r="HW164" i="2"/>
  <c r="L166" i="2"/>
  <c r="I134" i="8" s="1"/>
  <c r="J166" i="2"/>
  <c r="H166" i="2"/>
  <c r="F166" i="2"/>
  <c r="K166" i="2"/>
  <c r="I166" i="2"/>
  <c r="G166" i="2"/>
  <c r="X166" i="2"/>
  <c r="V166" i="2"/>
  <c r="T166" i="2"/>
  <c r="AA166" i="2"/>
  <c r="Y166" i="2"/>
  <c r="W166" i="2"/>
  <c r="U166" i="2"/>
  <c r="BB166" i="2"/>
  <c r="AZ166" i="2"/>
  <c r="AX166" i="2"/>
  <c r="AV166" i="2"/>
  <c r="BA166" i="2"/>
  <c r="AY166" i="2"/>
  <c r="AW166" i="2"/>
  <c r="DG166" i="2"/>
  <c r="DE166" i="2"/>
  <c r="DC166" i="2"/>
  <c r="DA166" i="2"/>
  <c r="DD166" i="2"/>
  <c r="DB166" i="2"/>
  <c r="CZ166" i="2"/>
  <c r="FW166" i="2"/>
  <c r="FU166" i="2"/>
  <c r="FS166" i="2"/>
  <c r="FX166" i="2"/>
  <c r="FV166" i="2"/>
  <c r="FT166" i="2"/>
  <c r="FR166" i="2"/>
  <c r="CQ166" i="2"/>
  <c r="CO166" i="2"/>
  <c r="CM166" i="2"/>
  <c r="CR166" i="2"/>
  <c r="CP166" i="2"/>
  <c r="CN166" i="2"/>
  <c r="CL166" i="2"/>
  <c r="EW166" i="2"/>
  <c r="EU166" i="2"/>
  <c r="ES166" i="2"/>
  <c r="EQ166" i="2"/>
  <c r="ET166" i="2"/>
  <c r="ER166" i="2"/>
  <c r="EP166" i="2"/>
  <c r="HN166" i="2"/>
  <c r="HL166" i="2"/>
  <c r="HJ166" i="2"/>
  <c r="HH166" i="2"/>
  <c r="HM166" i="2"/>
  <c r="HK166" i="2"/>
  <c r="HI166" i="2"/>
  <c r="CQ183" i="2"/>
  <c r="DS183" i="2" s="1"/>
  <c r="CO183" i="2"/>
  <c r="DQ183" i="2" s="1"/>
  <c r="CM183" i="2"/>
  <c r="DO183" i="2" s="1"/>
  <c r="DV183" i="2"/>
  <c r="CR183" i="2"/>
  <c r="DU183" i="2" s="1"/>
  <c r="CP183" i="2"/>
  <c r="DR183" i="2" s="1"/>
  <c r="CN183" i="2"/>
  <c r="DP183" i="2" s="1"/>
  <c r="CL183" i="2"/>
  <c r="DN183" i="2" s="1"/>
  <c r="HN183" i="2"/>
  <c r="HL183" i="2"/>
  <c r="HJ183" i="2"/>
  <c r="HH183" i="2"/>
  <c r="HM183" i="2"/>
  <c r="HK183" i="2"/>
  <c r="HI183" i="2"/>
  <c r="CQ185" i="2"/>
  <c r="DS185" i="2" s="1"/>
  <c r="CO185" i="2"/>
  <c r="DQ185" i="2" s="1"/>
  <c r="CM185" i="2"/>
  <c r="DO185" i="2" s="1"/>
  <c r="DV185" i="2"/>
  <c r="CR185" i="2"/>
  <c r="DU185" i="2" s="1"/>
  <c r="CP185" i="2"/>
  <c r="DR185" i="2" s="1"/>
  <c r="CN185" i="2"/>
  <c r="DP185" i="2" s="1"/>
  <c r="CL185" i="2"/>
  <c r="DN185" i="2" s="1"/>
  <c r="HN185" i="2"/>
  <c r="HL185" i="2"/>
  <c r="HJ185" i="2"/>
  <c r="HH185" i="2"/>
  <c r="HM185" i="2"/>
  <c r="HK185" i="2"/>
  <c r="HI185" i="2"/>
  <c r="HZ187" i="2"/>
  <c r="HX187" i="2"/>
  <c r="HV187" i="2"/>
  <c r="IC187" i="2"/>
  <c r="IA187" i="2"/>
  <c r="HY187" i="2"/>
  <c r="HW187" i="2"/>
  <c r="X178" i="3"/>
  <c r="H178" i="3"/>
  <c r="U178" i="3"/>
  <c r="CQ190" i="2"/>
  <c r="CO190" i="2"/>
  <c r="CM190" i="2"/>
  <c r="Y178" i="3"/>
  <c r="CR190" i="2"/>
  <c r="CP190" i="2"/>
  <c r="CN190" i="2"/>
  <c r="CL190" i="2"/>
  <c r="AE178" i="3"/>
  <c r="V178" i="3"/>
  <c r="W178" i="3"/>
  <c r="DG190" i="2"/>
  <c r="DE190" i="2"/>
  <c r="DC190" i="2"/>
  <c r="DA190" i="2"/>
  <c r="Z178" i="3"/>
  <c r="J178" i="3"/>
  <c r="DD190" i="2"/>
  <c r="DB190" i="2"/>
  <c r="CZ190" i="2"/>
  <c r="FW190" i="2"/>
  <c r="FU190" i="2"/>
  <c r="FS190" i="2"/>
  <c r="AC178" i="3"/>
  <c r="FX190" i="2"/>
  <c r="M178" i="3" s="1"/>
  <c r="FV190" i="2"/>
  <c r="FT190" i="2"/>
  <c r="FR190" i="2"/>
  <c r="L118" i="2"/>
  <c r="J118" i="2"/>
  <c r="H118" i="2"/>
  <c r="F118" i="2"/>
  <c r="U120" i="3"/>
  <c r="K118" i="2"/>
  <c r="I118" i="2"/>
  <c r="G118" i="2"/>
  <c r="AA122" i="3"/>
  <c r="EH120" i="2"/>
  <c r="EF120" i="2"/>
  <c r="ED120" i="2"/>
  <c r="EB120" i="2"/>
  <c r="EG120" i="2"/>
  <c r="EE120" i="2"/>
  <c r="EC120" i="2"/>
  <c r="AD122" i="3"/>
  <c r="N122" i="3"/>
  <c r="GJ120" i="2"/>
  <c r="GH120" i="2"/>
  <c r="GF120" i="2"/>
  <c r="GM120" i="2"/>
  <c r="GK120" i="2"/>
  <c r="GI120" i="2"/>
  <c r="GG120" i="2"/>
  <c r="L120" i="2"/>
  <c r="J120" i="2"/>
  <c r="H120" i="2"/>
  <c r="F120" i="2"/>
  <c r="U122" i="3"/>
  <c r="K120" i="2"/>
  <c r="I120" i="2"/>
  <c r="G120" i="2"/>
  <c r="Y122" i="3"/>
  <c r="CR120" i="2"/>
  <c r="CP120" i="2"/>
  <c r="CN120" i="2"/>
  <c r="CL120" i="2"/>
  <c r="CQ120" i="2"/>
  <c r="CO120" i="2"/>
  <c r="CM120" i="2"/>
  <c r="EW120" i="2"/>
  <c r="EU120" i="2"/>
  <c r="ES120" i="2"/>
  <c r="EQ120" i="2"/>
  <c r="AB122" i="3"/>
  <c r="ET120" i="2"/>
  <c r="ER120" i="2"/>
  <c r="EP120" i="2"/>
  <c r="AE122" i="3"/>
  <c r="HN120" i="2"/>
  <c r="O122" i="3" s="1"/>
  <c r="HL120" i="2"/>
  <c r="HJ120" i="2"/>
  <c r="HH120" i="2"/>
  <c r="HM120" i="2"/>
  <c r="HK120" i="2"/>
  <c r="HI120" i="2"/>
  <c r="AA122" i="2"/>
  <c r="Y122" i="2"/>
  <c r="W122" i="2"/>
  <c r="U122" i="2"/>
  <c r="V124" i="3"/>
  <c r="X122" i="2"/>
  <c r="V122" i="2"/>
  <c r="T122" i="2"/>
  <c r="BA122" i="2"/>
  <c r="AY122" i="2"/>
  <c r="AW122" i="2"/>
  <c r="W124" i="3"/>
  <c r="BB122" i="2"/>
  <c r="AZ122" i="2"/>
  <c r="AX122" i="2"/>
  <c r="AV122" i="2"/>
  <c r="Z124" i="3"/>
  <c r="DD122" i="2"/>
  <c r="DB122" i="2"/>
  <c r="CZ122" i="2"/>
  <c r="DG122" i="2"/>
  <c r="DE122" i="2"/>
  <c r="DC122" i="2"/>
  <c r="DA122" i="2"/>
  <c r="BQ122" i="2"/>
  <c r="BO122" i="2"/>
  <c r="BM122" i="2"/>
  <c r="BK122" i="2"/>
  <c r="X124" i="3"/>
  <c r="BN122" i="2"/>
  <c r="BL122" i="2"/>
  <c r="BJ122" i="2"/>
  <c r="X116" i="3"/>
  <c r="BN114" i="2"/>
  <c r="BL114" i="2"/>
  <c r="BJ114" i="2"/>
  <c r="BQ114" i="2"/>
  <c r="BO114" i="2"/>
  <c r="BM114" i="2"/>
  <c r="BK114" i="2"/>
  <c r="F115" i="1"/>
  <c r="EG114" i="2"/>
  <c r="EE114" i="2"/>
  <c r="EC114" i="2"/>
  <c r="AA116" i="3"/>
  <c r="EH114" i="2"/>
  <c r="EF114" i="2"/>
  <c r="ED114" i="2"/>
  <c r="EB114" i="2"/>
  <c r="BQ84" i="2"/>
  <c r="BO84" i="2"/>
  <c r="BM84" i="2"/>
  <c r="BK84" i="2"/>
  <c r="X86" i="3"/>
  <c r="H86" i="3"/>
  <c r="BN84" i="2"/>
  <c r="BL84" i="2"/>
  <c r="BJ84" i="2"/>
  <c r="AF86" i="3"/>
  <c r="P86" i="3"/>
  <c r="HZ84" i="2"/>
  <c r="HX84" i="2"/>
  <c r="HV84" i="2"/>
  <c r="IC84" i="2"/>
  <c r="IA84" i="2"/>
  <c r="HY84" i="2"/>
  <c r="HW84" i="2"/>
  <c r="EH84" i="2"/>
  <c r="EF84" i="2"/>
  <c r="ED84" i="2"/>
  <c r="EB84" i="2"/>
  <c r="EG84" i="2"/>
  <c r="EE84" i="2"/>
  <c r="EC84" i="2"/>
  <c r="AD86" i="3"/>
  <c r="GJ84" i="2"/>
  <c r="GH84" i="2"/>
  <c r="GF84" i="2"/>
  <c r="GM84" i="2"/>
  <c r="GK84" i="2"/>
  <c r="GI84" i="2"/>
  <c r="GG84" i="2"/>
  <c r="V88" i="3"/>
  <c r="X86" i="2"/>
  <c r="T86" i="2"/>
  <c r="AA86" i="2"/>
  <c r="P86" i="8" s="1"/>
  <c r="Y86" i="2"/>
  <c r="W86" i="2"/>
  <c r="U86" i="2"/>
  <c r="V86" i="2"/>
  <c r="BA86" i="2"/>
  <c r="AY86" i="2"/>
  <c r="AW86" i="2"/>
  <c r="BB86" i="2"/>
  <c r="AZ86" i="2"/>
  <c r="AX86" i="2"/>
  <c r="AV86" i="2"/>
  <c r="Z88" i="3"/>
  <c r="J88" i="3"/>
  <c r="DD86" i="2"/>
  <c r="DB86" i="2"/>
  <c r="CZ86" i="2"/>
  <c r="DG86" i="2"/>
  <c r="DE86" i="2"/>
  <c r="DC86" i="2"/>
  <c r="DA86" i="2"/>
  <c r="FX86" i="2"/>
  <c r="FV86" i="2"/>
  <c r="FT86" i="2"/>
  <c r="FR86" i="2"/>
  <c r="GZ86" i="2"/>
  <c r="HF86" i="2" s="1"/>
  <c r="FW86" i="2"/>
  <c r="FU86" i="2"/>
  <c r="FS86" i="2"/>
  <c r="BQ86" i="2"/>
  <c r="BO86" i="2"/>
  <c r="BM86" i="2"/>
  <c r="BK86" i="2"/>
  <c r="X88" i="3"/>
  <c r="BN86" i="2"/>
  <c r="BL86" i="2"/>
  <c r="BJ86" i="2"/>
  <c r="AF88" i="3"/>
  <c r="P88" i="3"/>
  <c r="HZ86" i="2"/>
  <c r="HX86" i="2"/>
  <c r="HV86" i="2"/>
  <c r="IC86" i="2"/>
  <c r="IA86" i="2"/>
  <c r="HY86" i="2"/>
  <c r="HW86" i="2"/>
  <c r="V88" i="2"/>
  <c r="AA88" i="2"/>
  <c r="P88" i="8" s="1"/>
  <c r="Y88" i="2"/>
  <c r="W88" i="2"/>
  <c r="U88" i="2"/>
  <c r="V90" i="3"/>
  <c r="X88" i="2"/>
  <c r="T88" i="2"/>
  <c r="BA88" i="2"/>
  <c r="AY88" i="2"/>
  <c r="AW88" i="2"/>
  <c r="BB88" i="2"/>
  <c r="AZ88" i="2"/>
  <c r="AX88" i="2"/>
  <c r="AV88" i="2"/>
  <c r="Z90" i="3"/>
  <c r="J90" i="3"/>
  <c r="DD88" i="2"/>
  <c r="DB88" i="2"/>
  <c r="CZ88" i="2"/>
  <c r="DG88" i="2"/>
  <c r="DE88" i="2"/>
  <c r="DC88" i="2"/>
  <c r="DA88" i="2"/>
  <c r="FX88" i="2"/>
  <c r="FV88" i="2"/>
  <c r="FT88" i="2"/>
  <c r="FR88" i="2"/>
  <c r="GZ88" i="2"/>
  <c r="HF88" i="2" s="1"/>
  <c r="FW88" i="2"/>
  <c r="FU88" i="2"/>
  <c r="FS88" i="2"/>
  <c r="BQ88" i="2"/>
  <c r="BO88" i="2"/>
  <c r="BM88" i="2"/>
  <c r="BK88" i="2"/>
  <c r="X90" i="3"/>
  <c r="H90" i="3"/>
  <c r="BN88" i="2"/>
  <c r="BL88" i="2"/>
  <c r="BJ88" i="2"/>
  <c r="AF90" i="3"/>
  <c r="P90" i="3"/>
  <c r="HZ88" i="2"/>
  <c r="HX88" i="2"/>
  <c r="HV88" i="2"/>
  <c r="IC88" i="2"/>
  <c r="IA88" i="2"/>
  <c r="HY88" i="2"/>
  <c r="HW88" i="2"/>
  <c r="EH90" i="2"/>
  <c r="EF90" i="2"/>
  <c r="ED90" i="2"/>
  <c r="EB90" i="2"/>
  <c r="EG90" i="2"/>
  <c r="EE90" i="2"/>
  <c r="EC90" i="2"/>
  <c r="AD92" i="3"/>
  <c r="N92" i="3"/>
  <c r="GJ90" i="2"/>
  <c r="GH90" i="2"/>
  <c r="GF90" i="2"/>
  <c r="GM90" i="2"/>
  <c r="GK90" i="2"/>
  <c r="GI90" i="2"/>
  <c r="GG90" i="2"/>
  <c r="K90" i="2"/>
  <c r="I90" i="2"/>
  <c r="G90" i="2"/>
  <c r="L90" i="2"/>
  <c r="I90" i="8" s="1"/>
  <c r="J90" i="2"/>
  <c r="H90" i="2"/>
  <c r="F90" i="2"/>
  <c r="CR90" i="2"/>
  <c r="CP90" i="2"/>
  <c r="CN90" i="2"/>
  <c r="CL90" i="2"/>
  <c r="CQ90" i="2"/>
  <c r="CO90" i="2"/>
  <c r="CM90" i="2"/>
  <c r="AB92" i="3"/>
  <c r="L92" i="3"/>
  <c r="ET90" i="2"/>
  <c r="ER90" i="2"/>
  <c r="EP90" i="2"/>
  <c r="EW90" i="2"/>
  <c r="EU90" i="2"/>
  <c r="ES90" i="2"/>
  <c r="EQ90" i="2"/>
  <c r="HN90" i="2"/>
  <c r="HL90" i="2"/>
  <c r="HJ90" i="2"/>
  <c r="HH90" i="2"/>
  <c r="HM90" i="2"/>
  <c r="HK90" i="2"/>
  <c r="HI90" i="2"/>
  <c r="V92" i="2"/>
  <c r="AA92" i="2"/>
  <c r="P92" i="8" s="1"/>
  <c r="Y92" i="2"/>
  <c r="W92" i="2"/>
  <c r="U92" i="2"/>
  <c r="V94" i="3"/>
  <c r="X92" i="2"/>
  <c r="T92" i="2"/>
  <c r="BA92" i="2"/>
  <c r="AY92" i="2"/>
  <c r="AW92" i="2"/>
  <c r="BB92" i="2"/>
  <c r="AZ92" i="2"/>
  <c r="AX92" i="2"/>
  <c r="AV92" i="2"/>
  <c r="Z94" i="3"/>
  <c r="J94" i="3"/>
  <c r="DD92" i="2"/>
  <c r="DB92" i="2"/>
  <c r="CZ92" i="2"/>
  <c r="DG92" i="2"/>
  <c r="DE92" i="2"/>
  <c r="DC92" i="2"/>
  <c r="DA92" i="2"/>
  <c r="FX92" i="2"/>
  <c r="FV92" i="2"/>
  <c r="FT92" i="2"/>
  <c r="FR92" i="2"/>
  <c r="GZ92" i="2"/>
  <c r="HF92" i="2" s="1"/>
  <c r="FW92" i="2"/>
  <c r="FU92" i="2"/>
  <c r="FS92" i="2"/>
  <c r="BQ92" i="2"/>
  <c r="BO92" i="2"/>
  <c r="BM92" i="2"/>
  <c r="BK92" i="2"/>
  <c r="X94" i="3"/>
  <c r="H94" i="3"/>
  <c r="BN92" i="2"/>
  <c r="BL92" i="2"/>
  <c r="BJ92" i="2"/>
  <c r="AF94" i="3"/>
  <c r="HZ92" i="2"/>
  <c r="HX92" i="2"/>
  <c r="HV92" i="2"/>
  <c r="IC92" i="2"/>
  <c r="IA92" i="2"/>
  <c r="HY92" i="2"/>
  <c r="HW92" i="2"/>
  <c r="EH94" i="2"/>
  <c r="EF94" i="2"/>
  <c r="ED94" i="2"/>
  <c r="EB94" i="2"/>
  <c r="EG94" i="2"/>
  <c r="EE94" i="2"/>
  <c r="EC94" i="2"/>
  <c r="AD96" i="3"/>
  <c r="N96" i="3"/>
  <c r="GJ94" i="2"/>
  <c r="GH94" i="2"/>
  <c r="GF94" i="2"/>
  <c r="GM94" i="2"/>
  <c r="GK94" i="2"/>
  <c r="GI94" i="2"/>
  <c r="GG94" i="2"/>
  <c r="K94" i="2"/>
  <c r="I94" i="2"/>
  <c r="G94" i="2"/>
  <c r="L94" i="2"/>
  <c r="I94" i="8" s="1"/>
  <c r="J94" i="2"/>
  <c r="H94" i="2"/>
  <c r="F94" i="2"/>
  <c r="CR94" i="2"/>
  <c r="CP94" i="2"/>
  <c r="CN94" i="2"/>
  <c r="CL94" i="2"/>
  <c r="CQ94" i="2"/>
  <c r="CO94" i="2"/>
  <c r="CM94" i="2"/>
  <c r="AB96" i="3"/>
  <c r="ET94" i="2"/>
  <c r="ER94" i="2"/>
  <c r="EP94" i="2"/>
  <c r="EW94" i="2"/>
  <c r="EU94" i="2"/>
  <c r="ES94" i="2"/>
  <c r="EQ94" i="2"/>
  <c r="HN94" i="2"/>
  <c r="HL94" i="2"/>
  <c r="HJ94" i="2"/>
  <c r="HH94" i="2"/>
  <c r="HM94" i="2"/>
  <c r="HK94" i="2"/>
  <c r="HI94" i="2"/>
  <c r="V98" i="3"/>
  <c r="X96" i="2"/>
  <c r="T96" i="2"/>
  <c r="AA96" i="2"/>
  <c r="P96" i="8" s="1"/>
  <c r="Y96" i="2"/>
  <c r="W96" i="2"/>
  <c r="U96" i="2"/>
  <c r="V96" i="2"/>
  <c r="BA96" i="2"/>
  <c r="AY96" i="2"/>
  <c r="AW96" i="2"/>
  <c r="BB96" i="2"/>
  <c r="AZ96" i="2"/>
  <c r="AX96" i="2"/>
  <c r="AV96" i="2"/>
  <c r="Z98" i="3"/>
  <c r="J98" i="3"/>
  <c r="DD96" i="2"/>
  <c r="DB96" i="2"/>
  <c r="CZ96" i="2"/>
  <c r="DG96" i="2"/>
  <c r="DE96" i="2"/>
  <c r="DC96" i="2"/>
  <c r="DA96" i="2"/>
  <c r="FX96" i="2"/>
  <c r="FV96" i="2"/>
  <c r="FT96" i="2"/>
  <c r="FR96" i="2"/>
  <c r="GZ96" i="2"/>
  <c r="HF96" i="2" s="1"/>
  <c r="FW96" i="2"/>
  <c r="FU96" i="2"/>
  <c r="FS96" i="2"/>
  <c r="BQ96" i="2"/>
  <c r="BO96" i="2"/>
  <c r="BM96" i="2"/>
  <c r="BK96" i="2"/>
  <c r="X98" i="3"/>
  <c r="BN96" i="2"/>
  <c r="BL96" i="2"/>
  <c r="BJ96" i="2"/>
  <c r="AF98" i="3"/>
  <c r="P98" i="3"/>
  <c r="HZ96" i="2"/>
  <c r="HX96" i="2"/>
  <c r="HV96" i="2"/>
  <c r="IC96" i="2"/>
  <c r="IA96" i="2"/>
  <c r="HY96" i="2"/>
  <c r="HW96" i="2"/>
  <c r="EH98" i="2"/>
  <c r="EF98" i="2"/>
  <c r="ED98" i="2"/>
  <c r="EB98" i="2"/>
  <c r="EG98" i="2"/>
  <c r="EE98" i="2"/>
  <c r="EC98" i="2"/>
  <c r="AD100" i="3"/>
  <c r="N100" i="3"/>
  <c r="GJ98" i="2"/>
  <c r="GH98" i="2"/>
  <c r="GF98" i="2"/>
  <c r="GM98" i="2"/>
  <c r="GK98" i="2"/>
  <c r="GI98" i="2"/>
  <c r="GG98" i="2"/>
  <c r="K98" i="2"/>
  <c r="I98" i="2"/>
  <c r="G98" i="2"/>
  <c r="L98" i="2"/>
  <c r="I98" i="8" s="1"/>
  <c r="J98" i="2"/>
  <c r="H98" i="2"/>
  <c r="F98" i="2"/>
  <c r="CR98" i="2"/>
  <c r="CP98" i="2"/>
  <c r="CN98" i="2"/>
  <c r="CL98" i="2"/>
  <c r="CQ98" i="2"/>
  <c r="CO98" i="2"/>
  <c r="CM98" i="2"/>
  <c r="AB100" i="3"/>
  <c r="ET98" i="2"/>
  <c r="ER98" i="2"/>
  <c r="EP98" i="2"/>
  <c r="EW98" i="2"/>
  <c r="EU98" i="2"/>
  <c r="ES98" i="2"/>
  <c r="EQ98" i="2"/>
  <c r="HN98" i="2"/>
  <c r="HL98" i="2"/>
  <c r="HJ98" i="2"/>
  <c r="HH98" i="2"/>
  <c r="IP98" i="2"/>
  <c r="IV98" i="2" s="1"/>
  <c r="HM98" i="2"/>
  <c r="HK98" i="2"/>
  <c r="HI98" i="2"/>
  <c r="V100" i="2"/>
  <c r="AA100" i="2"/>
  <c r="P100" i="8" s="1"/>
  <c r="Y100" i="2"/>
  <c r="W100" i="2"/>
  <c r="U100" i="2"/>
  <c r="V102" i="3"/>
  <c r="X100" i="2"/>
  <c r="T100" i="2"/>
  <c r="BA100" i="2"/>
  <c r="AY100" i="2"/>
  <c r="AW100" i="2"/>
  <c r="BB100" i="2"/>
  <c r="AZ100" i="2"/>
  <c r="AX100" i="2"/>
  <c r="AV100" i="2"/>
  <c r="Z102" i="3"/>
  <c r="J102" i="3"/>
  <c r="DD100" i="2"/>
  <c r="DB100" i="2"/>
  <c r="CZ100" i="2"/>
  <c r="DG100" i="2"/>
  <c r="DE100" i="2"/>
  <c r="DC100" i="2"/>
  <c r="DA100" i="2"/>
  <c r="FX100" i="2"/>
  <c r="FV100" i="2"/>
  <c r="FT100" i="2"/>
  <c r="FR100" i="2"/>
  <c r="GZ100" i="2"/>
  <c r="HF100" i="2" s="1"/>
  <c r="FW100" i="2"/>
  <c r="FU100" i="2"/>
  <c r="FS100" i="2"/>
  <c r="BQ100" i="2"/>
  <c r="BO100" i="2"/>
  <c r="BM100" i="2"/>
  <c r="BK100" i="2"/>
  <c r="X102" i="3"/>
  <c r="H102" i="3"/>
  <c r="BN100" i="2"/>
  <c r="BL100" i="2"/>
  <c r="BJ100" i="2"/>
  <c r="AF102" i="3"/>
  <c r="HZ100" i="2"/>
  <c r="HX100" i="2"/>
  <c r="HV100" i="2"/>
  <c r="IC100" i="2"/>
  <c r="IA100" i="2"/>
  <c r="HY100" i="2"/>
  <c r="HW100" i="2"/>
  <c r="EH102" i="2"/>
  <c r="EF102" i="2"/>
  <c r="ED102" i="2"/>
  <c r="EB102" i="2"/>
  <c r="EG102" i="2"/>
  <c r="EE102" i="2"/>
  <c r="EC102" i="2"/>
  <c r="AD104" i="3"/>
  <c r="N104" i="3"/>
  <c r="GJ102" i="2"/>
  <c r="GH102" i="2"/>
  <c r="GF102" i="2"/>
  <c r="GM102" i="2"/>
  <c r="GK102" i="2"/>
  <c r="GI102" i="2"/>
  <c r="GG102" i="2"/>
  <c r="K102" i="2"/>
  <c r="I102" i="2"/>
  <c r="G102" i="2"/>
  <c r="L102" i="2"/>
  <c r="I102" i="8" s="1"/>
  <c r="J102" i="2"/>
  <c r="H102" i="2"/>
  <c r="F102" i="2"/>
  <c r="CR102" i="2"/>
  <c r="CP102" i="2"/>
  <c r="CN102" i="2"/>
  <c r="CL102" i="2"/>
  <c r="CQ102" i="2"/>
  <c r="CO102" i="2"/>
  <c r="CM102" i="2"/>
  <c r="AB104" i="3"/>
  <c r="L104" i="3"/>
  <c r="ET102" i="2"/>
  <c r="ER102" i="2"/>
  <c r="EP102" i="2"/>
  <c r="EW102" i="2"/>
  <c r="EU102" i="2"/>
  <c r="ES102" i="2"/>
  <c r="EQ102" i="2"/>
  <c r="HN102" i="2"/>
  <c r="HL102" i="2"/>
  <c r="HJ102" i="2"/>
  <c r="HH102" i="2"/>
  <c r="IP102" i="2"/>
  <c r="IV102" i="2" s="1"/>
  <c r="HM102" i="2"/>
  <c r="HK102" i="2"/>
  <c r="HI102" i="2"/>
  <c r="X104" i="2"/>
  <c r="T104" i="2"/>
  <c r="AA104" i="2"/>
  <c r="P104" i="8" s="1"/>
  <c r="Y104" i="2"/>
  <c r="W104" i="2"/>
  <c r="U104" i="2"/>
  <c r="V104" i="2"/>
  <c r="BA104" i="2"/>
  <c r="AY104" i="2"/>
  <c r="AW104" i="2"/>
  <c r="BB104" i="2"/>
  <c r="AZ104" i="2"/>
  <c r="AX104" i="2"/>
  <c r="AV104" i="2"/>
  <c r="Z106" i="3"/>
  <c r="J106" i="3"/>
  <c r="DD104" i="2"/>
  <c r="DB104" i="2"/>
  <c r="CZ104" i="2"/>
  <c r="DG104" i="2"/>
  <c r="DE104" i="2"/>
  <c r="DC104" i="2"/>
  <c r="DA104" i="2"/>
  <c r="FX104" i="2"/>
  <c r="FV104" i="2"/>
  <c r="FT104" i="2"/>
  <c r="FR104" i="2"/>
  <c r="GZ104" i="2"/>
  <c r="HF104" i="2" s="1"/>
  <c r="FW104" i="2"/>
  <c r="FU104" i="2"/>
  <c r="FS104" i="2"/>
  <c r="BQ104" i="2"/>
  <c r="BO104" i="2"/>
  <c r="BM104" i="2"/>
  <c r="BK104" i="2"/>
  <c r="X106" i="3"/>
  <c r="H106" i="3"/>
  <c r="BN104" i="2"/>
  <c r="BL104" i="2"/>
  <c r="BJ104" i="2"/>
  <c r="AF106" i="3"/>
  <c r="P106" i="3"/>
  <c r="HZ104" i="2"/>
  <c r="HX104" i="2"/>
  <c r="HV104" i="2"/>
  <c r="IC104" i="2"/>
  <c r="IA104" i="2"/>
  <c r="HY104" i="2"/>
  <c r="HW104" i="2"/>
  <c r="EH106" i="2"/>
  <c r="EF106" i="2"/>
  <c r="ED106" i="2"/>
  <c r="EB106" i="2"/>
  <c r="EG106" i="2"/>
  <c r="EE106" i="2"/>
  <c r="EC106" i="2"/>
  <c r="AD108" i="3"/>
  <c r="N108" i="3"/>
  <c r="GJ106" i="2"/>
  <c r="GH106" i="2"/>
  <c r="GF106" i="2"/>
  <c r="GM106" i="2"/>
  <c r="GK106" i="2"/>
  <c r="GI106" i="2"/>
  <c r="GG106" i="2"/>
  <c r="K106" i="2"/>
  <c r="I106" i="2"/>
  <c r="G106" i="2"/>
  <c r="L106" i="2"/>
  <c r="I106" i="8" s="1"/>
  <c r="J106" i="2"/>
  <c r="H106" i="2"/>
  <c r="F106" i="2"/>
  <c r="CR106" i="2"/>
  <c r="CP106" i="2"/>
  <c r="CN106" i="2"/>
  <c r="CL106" i="2"/>
  <c r="CQ106" i="2"/>
  <c r="CO106" i="2"/>
  <c r="CM106" i="2"/>
  <c r="AB108" i="3"/>
  <c r="L108" i="3"/>
  <c r="ET106" i="2"/>
  <c r="ER106" i="2"/>
  <c r="EP106" i="2"/>
  <c r="EW106" i="2"/>
  <c r="EU106" i="2"/>
  <c r="ES106" i="2"/>
  <c r="EQ106" i="2"/>
  <c r="HN106" i="2"/>
  <c r="HL106" i="2"/>
  <c r="HJ106" i="2"/>
  <c r="HH106" i="2"/>
  <c r="IP106" i="2"/>
  <c r="IV106" i="2" s="1"/>
  <c r="HM106" i="2"/>
  <c r="HK106" i="2"/>
  <c r="HI106" i="2"/>
  <c r="V110" i="3"/>
  <c r="X108" i="2"/>
  <c r="T108" i="2"/>
  <c r="AA108" i="2"/>
  <c r="P108" i="8" s="1"/>
  <c r="Y108" i="2"/>
  <c r="W108" i="2"/>
  <c r="U108" i="2"/>
  <c r="V108" i="2"/>
  <c r="BA108" i="2"/>
  <c r="AY108" i="2"/>
  <c r="AW108" i="2"/>
  <c r="BB108" i="2"/>
  <c r="AZ108" i="2"/>
  <c r="AX108" i="2"/>
  <c r="AV108" i="2"/>
  <c r="AF110" i="3"/>
  <c r="P110" i="3"/>
  <c r="HZ108" i="2"/>
  <c r="HX108" i="2"/>
  <c r="HV108" i="2"/>
  <c r="IC108" i="2"/>
  <c r="IA108" i="2"/>
  <c r="HY108" i="2"/>
  <c r="HW108" i="2"/>
  <c r="K108" i="2"/>
  <c r="I108" i="2"/>
  <c r="G108" i="2"/>
  <c r="L108" i="2"/>
  <c r="I108" i="8" s="1"/>
  <c r="W108" i="8" s="1"/>
  <c r="J108" i="2"/>
  <c r="H108" i="2"/>
  <c r="F108" i="2"/>
  <c r="CR108" i="2"/>
  <c r="CP108" i="2"/>
  <c r="CN108" i="2"/>
  <c r="CL108" i="2"/>
  <c r="CQ108" i="2"/>
  <c r="CO108" i="2"/>
  <c r="CM108" i="2"/>
  <c r="HN108" i="2"/>
  <c r="HL108" i="2"/>
  <c r="HJ108" i="2"/>
  <c r="HH108" i="2"/>
  <c r="HM108" i="2"/>
  <c r="HK108" i="2"/>
  <c r="HI108" i="2"/>
  <c r="Z110" i="3"/>
  <c r="DD108" i="2"/>
  <c r="DB108" i="2"/>
  <c r="CZ108" i="2"/>
  <c r="DG108" i="2"/>
  <c r="DE108" i="2"/>
  <c r="DC108" i="2"/>
  <c r="DA108" i="2"/>
  <c r="FX108" i="2"/>
  <c r="FV108" i="2"/>
  <c r="FT108" i="2"/>
  <c r="FR108" i="2"/>
  <c r="FW108" i="2"/>
  <c r="FU108" i="2"/>
  <c r="FS108" i="2"/>
  <c r="BQ110" i="2"/>
  <c r="BO110" i="2"/>
  <c r="BM110" i="2"/>
  <c r="BK110" i="2"/>
  <c r="X112" i="3"/>
  <c r="H112" i="3"/>
  <c r="BN110" i="2"/>
  <c r="BL110" i="2"/>
  <c r="BJ110" i="2"/>
  <c r="AF112" i="3"/>
  <c r="P112" i="3"/>
  <c r="HZ110" i="2"/>
  <c r="HX110" i="2"/>
  <c r="HV110" i="2"/>
  <c r="IC110" i="2"/>
  <c r="IA110" i="2"/>
  <c r="HY110" i="2"/>
  <c r="HW110" i="2"/>
  <c r="EH110" i="2"/>
  <c r="EF110" i="2"/>
  <c r="ED110" i="2"/>
  <c r="EB110" i="2"/>
  <c r="EG110" i="2"/>
  <c r="EE110" i="2"/>
  <c r="EC110" i="2"/>
  <c r="AD112" i="3"/>
  <c r="N112" i="3"/>
  <c r="GJ110" i="2"/>
  <c r="GH110" i="2"/>
  <c r="GF110" i="2"/>
  <c r="GM110" i="2"/>
  <c r="GK110" i="2"/>
  <c r="GI110" i="2"/>
  <c r="GG110" i="2"/>
  <c r="K82" i="2"/>
  <c r="I82" i="2"/>
  <c r="G82" i="2"/>
  <c r="L82" i="2"/>
  <c r="I82" i="8" s="1"/>
  <c r="J82" i="2"/>
  <c r="H82" i="2"/>
  <c r="F82" i="2"/>
  <c r="CR82" i="2"/>
  <c r="CP82" i="2"/>
  <c r="CN82" i="2"/>
  <c r="CL82" i="2"/>
  <c r="CQ82" i="2"/>
  <c r="CO82" i="2"/>
  <c r="CM82" i="2"/>
  <c r="AB84" i="3"/>
  <c r="L84" i="3"/>
  <c r="ET82" i="2"/>
  <c r="ER82" i="2"/>
  <c r="EP82" i="2"/>
  <c r="EW82" i="2"/>
  <c r="EU82" i="2"/>
  <c r="ES82" i="2"/>
  <c r="EQ82" i="2"/>
  <c r="HN82" i="2"/>
  <c r="HL82" i="2"/>
  <c r="HJ82" i="2"/>
  <c r="HH82" i="2"/>
  <c r="IP82" i="2"/>
  <c r="IV82" i="2" s="1"/>
  <c r="HM82" i="2"/>
  <c r="HK82" i="2"/>
  <c r="HI82" i="2"/>
  <c r="V82" i="2"/>
  <c r="AA82" i="2"/>
  <c r="P82" i="8" s="1"/>
  <c r="Y82" i="2"/>
  <c r="W82" i="2"/>
  <c r="U82" i="2"/>
  <c r="V84" i="3"/>
  <c r="X82" i="2"/>
  <c r="T82" i="2"/>
  <c r="BA82" i="2"/>
  <c r="AY82" i="2"/>
  <c r="AW82" i="2"/>
  <c r="BB82" i="2"/>
  <c r="AZ82" i="2"/>
  <c r="AX82" i="2"/>
  <c r="AV82" i="2"/>
  <c r="Z84" i="3"/>
  <c r="DD82" i="2"/>
  <c r="DB82" i="2"/>
  <c r="CZ82" i="2"/>
  <c r="DG82" i="2"/>
  <c r="DE82" i="2"/>
  <c r="DC82" i="2"/>
  <c r="DA82" i="2"/>
  <c r="FX82" i="2"/>
  <c r="FV82" i="2"/>
  <c r="FT82" i="2"/>
  <c r="FR82" i="2"/>
  <c r="GZ82" i="2"/>
  <c r="HF82" i="2" s="1"/>
  <c r="FW82" i="2"/>
  <c r="FU82" i="2"/>
  <c r="FS82" i="2"/>
  <c r="EG53" i="2"/>
  <c r="EE53" i="2"/>
  <c r="EC53" i="2"/>
  <c r="EH53" i="2"/>
  <c r="EF53" i="2"/>
  <c r="ED53" i="2"/>
  <c r="EB53" i="2"/>
  <c r="K53" i="2"/>
  <c r="I53" i="2"/>
  <c r="G53" i="2"/>
  <c r="L53" i="2"/>
  <c r="I53" i="8" s="1"/>
  <c r="J53" i="2"/>
  <c r="H53" i="2"/>
  <c r="F53" i="2"/>
  <c r="CQ53" i="2"/>
  <c r="CO53" i="2"/>
  <c r="CM53" i="2"/>
  <c r="CR53" i="2"/>
  <c r="CP53" i="2"/>
  <c r="CN53" i="2"/>
  <c r="CL53" i="2"/>
  <c r="AA59" i="2"/>
  <c r="P59" i="8" s="1"/>
  <c r="W59" i="2"/>
  <c r="X59" i="2"/>
  <c r="V59" i="2"/>
  <c r="T59" i="2"/>
  <c r="Y59" i="2"/>
  <c r="U59" i="2"/>
  <c r="BA59" i="2"/>
  <c r="AY59" i="2"/>
  <c r="AW59" i="2"/>
  <c r="BB59" i="2"/>
  <c r="AZ59" i="2"/>
  <c r="AX59" i="2"/>
  <c r="AV59" i="2"/>
  <c r="DD59" i="2"/>
  <c r="DB59" i="2"/>
  <c r="CZ59" i="2"/>
  <c r="DG59" i="2"/>
  <c r="DE59" i="2"/>
  <c r="DC59" i="2"/>
  <c r="DA59" i="2"/>
  <c r="BQ59" i="2"/>
  <c r="BO59" i="2"/>
  <c r="BM59" i="2"/>
  <c r="BK59" i="2"/>
  <c r="BN59" i="2"/>
  <c r="BL59" i="2"/>
  <c r="BJ59" i="2"/>
  <c r="EG65" i="2"/>
  <c r="EE65" i="2"/>
  <c r="EC65" i="2"/>
  <c r="EH65" i="2"/>
  <c r="EF65" i="2"/>
  <c r="ED65" i="2"/>
  <c r="EB65" i="2"/>
  <c r="GJ65" i="2"/>
  <c r="GH65" i="2"/>
  <c r="GF65" i="2"/>
  <c r="GM65" i="2"/>
  <c r="GK65" i="2"/>
  <c r="GI65" i="2"/>
  <c r="GG65" i="2"/>
  <c r="K65" i="2"/>
  <c r="I65" i="2"/>
  <c r="G65" i="2"/>
  <c r="L65" i="2"/>
  <c r="I65" i="8" s="1"/>
  <c r="J65" i="2"/>
  <c r="H65" i="2"/>
  <c r="F65" i="2"/>
  <c r="CQ65" i="2"/>
  <c r="CO65" i="2"/>
  <c r="CM65" i="2"/>
  <c r="CR65" i="2"/>
  <c r="CP65" i="2"/>
  <c r="CN65" i="2"/>
  <c r="CL65" i="2"/>
  <c r="EW65" i="2"/>
  <c r="EU65" i="2"/>
  <c r="ES65" i="2"/>
  <c r="EQ65" i="2"/>
  <c r="ET65" i="2"/>
  <c r="ER65" i="2"/>
  <c r="EP65" i="2"/>
  <c r="HN65" i="2"/>
  <c r="HL65" i="2"/>
  <c r="HJ65" i="2"/>
  <c r="HH65" i="2"/>
  <c r="HM65" i="2"/>
  <c r="HK65" i="2"/>
  <c r="HI65" i="2"/>
  <c r="X67" i="2"/>
  <c r="T67" i="2"/>
  <c r="AA67" i="2"/>
  <c r="P67" i="8" s="1"/>
  <c r="Y67" i="2"/>
  <c r="W67" i="2"/>
  <c r="U67" i="2"/>
  <c r="V67" i="2"/>
  <c r="BB67" i="2"/>
  <c r="AZ67" i="2"/>
  <c r="AX67" i="2"/>
  <c r="AV67" i="2"/>
  <c r="BA67" i="2"/>
  <c r="AY67" i="2"/>
  <c r="AW67" i="2"/>
  <c r="DG67" i="2"/>
  <c r="DE67" i="2"/>
  <c r="DC67" i="2"/>
  <c r="DA67" i="2"/>
  <c r="DD67" i="2"/>
  <c r="DB67" i="2"/>
  <c r="CZ67" i="2"/>
  <c r="FX67" i="2"/>
  <c r="FV67" i="2"/>
  <c r="FT67" i="2"/>
  <c r="FR67" i="2"/>
  <c r="FW67" i="2"/>
  <c r="FU67" i="2"/>
  <c r="FS67" i="2"/>
  <c r="BN67" i="2"/>
  <c r="BL67" i="2"/>
  <c r="BJ67" i="2"/>
  <c r="BQ67" i="2"/>
  <c r="BO67" i="2"/>
  <c r="BM67" i="2"/>
  <c r="BK67" i="2"/>
  <c r="HZ67" i="2"/>
  <c r="HX67" i="2"/>
  <c r="HV67" i="2"/>
  <c r="IC67" i="2"/>
  <c r="IA67" i="2"/>
  <c r="HY67" i="2"/>
  <c r="HW67" i="2"/>
  <c r="EG69" i="2"/>
  <c r="EE69" i="2"/>
  <c r="EC69" i="2"/>
  <c r="EH69" i="2"/>
  <c r="EF69" i="2"/>
  <c r="ED69" i="2"/>
  <c r="EB69" i="2"/>
  <c r="GJ69" i="2"/>
  <c r="GH69" i="2"/>
  <c r="GF69" i="2"/>
  <c r="GM69" i="2"/>
  <c r="GK69" i="2"/>
  <c r="GI69" i="2"/>
  <c r="GG69" i="2"/>
  <c r="K69" i="2"/>
  <c r="I69" i="2"/>
  <c r="G69" i="2"/>
  <c r="L69" i="2"/>
  <c r="I69" i="8" s="1"/>
  <c r="J69" i="2"/>
  <c r="H69" i="2"/>
  <c r="F69" i="2"/>
  <c r="CQ69" i="2"/>
  <c r="CO69" i="2"/>
  <c r="CM69" i="2"/>
  <c r="CR69" i="2"/>
  <c r="CP69" i="2"/>
  <c r="CN69" i="2"/>
  <c r="CL69" i="2"/>
  <c r="EW69" i="2"/>
  <c r="EU69" i="2"/>
  <c r="ES69" i="2"/>
  <c r="EQ69" i="2"/>
  <c r="ET69" i="2"/>
  <c r="ER69" i="2"/>
  <c r="EP69" i="2"/>
  <c r="HN69" i="2"/>
  <c r="HL69" i="2"/>
  <c r="HJ69" i="2"/>
  <c r="HH69" i="2"/>
  <c r="HM69" i="2"/>
  <c r="HK69" i="2"/>
  <c r="HI69" i="2"/>
  <c r="K73" i="2"/>
  <c r="I73" i="2"/>
  <c r="G73" i="2"/>
  <c r="L73" i="2"/>
  <c r="I73" i="8" s="1"/>
  <c r="J73" i="2"/>
  <c r="H73" i="2"/>
  <c r="F73" i="2"/>
  <c r="AA75" i="2"/>
  <c r="P75" i="8" s="1"/>
  <c r="W75" i="2"/>
  <c r="X75" i="2"/>
  <c r="V75" i="2"/>
  <c r="T75" i="2"/>
  <c r="Y75" i="2"/>
  <c r="U75" i="2"/>
  <c r="BB75" i="2"/>
  <c r="AZ75" i="2"/>
  <c r="AX75" i="2"/>
  <c r="AV75" i="2"/>
  <c r="BA75" i="2"/>
  <c r="AY75" i="2"/>
  <c r="AW75" i="2"/>
  <c r="DG75" i="2"/>
  <c r="DE75" i="2"/>
  <c r="DC75" i="2"/>
  <c r="DA75" i="2"/>
  <c r="DD75" i="2"/>
  <c r="DB75" i="2"/>
  <c r="CZ75" i="2"/>
  <c r="FW75" i="2"/>
  <c r="FU75" i="2"/>
  <c r="FS75" i="2"/>
  <c r="FX75" i="2"/>
  <c r="FV75" i="2"/>
  <c r="FT75" i="2"/>
  <c r="FR75" i="2"/>
  <c r="BN75" i="2"/>
  <c r="BL75" i="2"/>
  <c r="BJ75" i="2"/>
  <c r="BQ75" i="2"/>
  <c r="BO75" i="2"/>
  <c r="BM75" i="2"/>
  <c r="BK75" i="2"/>
  <c r="IC75" i="2"/>
  <c r="IA75" i="2"/>
  <c r="HY75" i="2"/>
  <c r="HW75" i="2"/>
  <c r="HZ75" i="2"/>
  <c r="HX75" i="2"/>
  <c r="HV75" i="2"/>
  <c r="EG77" i="2"/>
  <c r="EE77" i="2"/>
  <c r="EC77" i="2"/>
  <c r="EH77" i="2"/>
  <c r="EF77" i="2"/>
  <c r="ED77" i="2"/>
  <c r="EB77" i="2"/>
  <c r="K77" i="2"/>
  <c r="I77" i="2"/>
  <c r="G77" i="2"/>
  <c r="L77" i="2"/>
  <c r="I77" i="8" s="1"/>
  <c r="J77" i="2"/>
  <c r="H77" i="2"/>
  <c r="F77" i="2"/>
  <c r="CQ77" i="2"/>
  <c r="CO77" i="2"/>
  <c r="CM77" i="2"/>
  <c r="CR77" i="2"/>
  <c r="CP77" i="2"/>
  <c r="CN77" i="2"/>
  <c r="CL77" i="2"/>
  <c r="EW77" i="2"/>
  <c r="EU77" i="2"/>
  <c r="ES77" i="2"/>
  <c r="EQ77" i="2"/>
  <c r="ET77" i="2"/>
  <c r="ER77" i="2"/>
  <c r="EP77" i="2"/>
  <c r="IC77" i="2"/>
  <c r="IA77" i="2"/>
  <c r="HY77" i="2"/>
  <c r="HW77" i="2"/>
  <c r="HZ77" i="2"/>
  <c r="HX77" i="2"/>
  <c r="HV77" i="2"/>
  <c r="GM77" i="2"/>
  <c r="GK77" i="2"/>
  <c r="GI77" i="2"/>
  <c r="GG77" i="2"/>
  <c r="GJ77" i="2"/>
  <c r="GH77" i="2"/>
  <c r="GF77" i="2"/>
  <c r="K79" i="2"/>
  <c r="I79" i="2"/>
  <c r="G79" i="2"/>
  <c r="L79" i="2"/>
  <c r="I79" i="8" s="1"/>
  <c r="J79" i="2"/>
  <c r="H79" i="2"/>
  <c r="F79" i="2"/>
  <c r="CQ79" i="2"/>
  <c r="CO79" i="2"/>
  <c r="CM79" i="2"/>
  <c r="CR79" i="2"/>
  <c r="CP79" i="2"/>
  <c r="CN79" i="2"/>
  <c r="CL79" i="2"/>
  <c r="EW79" i="2"/>
  <c r="EU79" i="2"/>
  <c r="ES79" i="2"/>
  <c r="EQ79" i="2"/>
  <c r="ET79" i="2"/>
  <c r="ER79" i="2"/>
  <c r="EP79" i="2"/>
  <c r="HM79" i="2"/>
  <c r="HK79" i="2"/>
  <c r="HI79" i="2"/>
  <c r="HN79" i="2"/>
  <c r="HL79" i="2"/>
  <c r="HJ79" i="2"/>
  <c r="HH79" i="2"/>
  <c r="AA79" i="2"/>
  <c r="P79" i="8" s="1"/>
  <c r="U79" i="2"/>
  <c r="X79" i="2"/>
  <c r="V79" i="2"/>
  <c r="T79" i="2"/>
  <c r="Y79" i="2"/>
  <c r="W79" i="2"/>
  <c r="BB79" i="2"/>
  <c r="AZ79" i="2"/>
  <c r="AX79" i="2"/>
  <c r="AV79" i="2"/>
  <c r="BA79" i="2"/>
  <c r="AY79" i="2"/>
  <c r="AW79" i="2"/>
  <c r="DG79" i="2"/>
  <c r="DE79" i="2"/>
  <c r="DC79" i="2"/>
  <c r="DA79" i="2"/>
  <c r="DD79" i="2"/>
  <c r="DB79" i="2"/>
  <c r="CZ79" i="2"/>
  <c r="FW79" i="2"/>
  <c r="FU79" i="2"/>
  <c r="FS79" i="2"/>
  <c r="FX79" i="2"/>
  <c r="FV79" i="2"/>
  <c r="FT79" i="2"/>
  <c r="FR79" i="2"/>
  <c r="V19" i="2"/>
  <c r="AA19" i="2"/>
  <c r="P19" i="8" s="1"/>
  <c r="Y19" i="2"/>
  <c r="W19" i="2"/>
  <c r="U19" i="2"/>
  <c r="X19" i="2"/>
  <c r="T19" i="2"/>
  <c r="BB19" i="2"/>
  <c r="AZ19" i="2"/>
  <c r="AX19" i="2"/>
  <c r="AV19" i="2"/>
  <c r="BA19" i="2"/>
  <c r="AY19" i="2"/>
  <c r="AW19" i="2"/>
  <c r="DD19" i="2"/>
  <c r="DB19" i="2"/>
  <c r="CZ19" i="2"/>
  <c r="DG19" i="2"/>
  <c r="DE19" i="2"/>
  <c r="DC19" i="2"/>
  <c r="DA19" i="2"/>
  <c r="BN19" i="2"/>
  <c r="BL19" i="2"/>
  <c r="BJ19" i="2"/>
  <c r="BQ19" i="2"/>
  <c r="BO19" i="2"/>
  <c r="BM19" i="2"/>
  <c r="BK19" i="2"/>
  <c r="BQ22" i="2"/>
  <c r="BO22" i="2"/>
  <c r="BM22" i="2"/>
  <c r="BK22" i="2"/>
  <c r="BN22" i="2"/>
  <c r="BL22" i="2"/>
  <c r="BJ22" i="2"/>
  <c r="EG22" i="2"/>
  <c r="EE22" i="2"/>
  <c r="EC22" i="2"/>
  <c r="EH22" i="2"/>
  <c r="EF22" i="2"/>
  <c r="ED22" i="2"/>
  <c r="EB22" i="2"/>
  <c r="V29" i="2"/>
  <c r="AA29" i="2"/>
  <c r="P29" i="8" s="1"/>
  <c r="Y29" i="2"/>
  <c r="W29" i="2"/>
  <c r="U29" i="2"/>
  <c r="X29" i="2"/>
  <c r="T29" i="2"/>
  <c r="BB29" i="2"/>
  <c r="AZ29" i="2"/>
  <c r="AX29" i="2"/>
  <c r="AV29" i="2"/>
  <c r="BA29" i="2"/>
  <c r="AY29" i="2"/>
  <c r="AW29" i="2"/>
  <c r="DD29" i="2"/>
  <c r="DB29" i="2"/>
  <c r="CZ29" i="2"/>
  <c r="DG29" i="2"/>
  <c r="DE29" i="2"/>
  <c r="DC29" i="2"/>
  <c r="DA29" i="2"/>
  <c r="BN29" i="2"/>
  <c r="BL29" i="2"/>
  <c r="BJ29" i="2"/>
  <c r="BQ29" i="2"/>
  <c r="BO29" i="2"/>
  <c r="BM29" i="2"/>
  <c r="BK29" i="2"/>
  <c r="BQ32" i="2"/>
  <c r="BO32" i="2"/>
  <c r="BM32" i="2"/>
  <c r="BK32" i="2"/>
  <c r="BN32" i="2"/>
  <c r="BL32" i="2"/>
  <c r="BJ32" i="2"/>
  <c r="EG32" i="2"/>
  <c r="EE32" i="2"/>
  <c r="EC32" i="2"/>
  <c r="EH32" i="2"/>
  <c r="EF32" i="2"/>
  <c r="ED32" i="2"/>
  <c r="EB32" i="2"/>
  <c r="V33" i="2"/>
  <c r="AA33" i="2"/>
  <c r="P33" i="8" s="1"/>
  <c r="Y33" i="2"/>
  <c r="W33" i="2"/>
  <c r="U33" i="2"/>
  <c r="X33" i="2"/>
  <c r="T33" i="2"/>
  <c r="BB33" i="2"/>
  <c r="AZ33" i="2"/>
  <c r="AX33" i="2"/>
  <c r="AV33" i="2"/>
  <c r="BA33" i="2"/>
  <c r="AY33" i="2"/>
  <c r="AW33" i="2"/>
  <c r="DD33" i="2"/>
  <c r="DB33" i="2"/>
  <c r="CZ33" i="2"/>
  <c r="DG33" i="2"/>
  <c r="DE33" i="2"/>
  <c r="DC33" i="2"/>
  <c r="DA33" i="2"/>
  <c r="BN33" i="2"/>
  <c r="BL33" i="2"/>
  <c r="BJ33" i="2"/>
  <c r="BQ33" i="2"/>
  <c r="BO33" i="2"/>
  <c r="BM33" i="2"/>
  <c r="BK33" i="2"/>
  <c r="BQ34" i="2"/>
  <c r="BO34" i="2"/>
  <c r="BM34" i="2"/>
  <c r="BK34" i="2"/>
  <c r="BN34" i="2"/>
  <c r="BL34" i="2"/>
  <c r="BJ34" i="2"/>
  <c r="EG34" i="2"/>
  <c r="EE34" i="2"/>
  <c r="EC34" i="2"/>
  <c r="EH34" i="2"/>
  <c r="EF34" i="2"/>
  <c r="ED34" i="2"/>
  <c r="EB34" i="2"/>
  <c r="X35" i="2"/>
  <c r="T35" i="2"/>
  <c r="AA35" i="2"/>
  <c r="P35" i="8" s="1"/>
  <c r="Y35" i="2"/>
  <c r="W35" i="2"/>
  <c r="U35" i="2"/>
  <c r="V35" i="2"/>
  <c r="BB35" i="2"/>
  <c r="AZ35" i="2"/>
  <c r="AX35" i="2"/>
  <c r="AV35" i="2"/>
  <c r="BA35" i="2"/>
  <c r="AY35" i="2"/>
  <c r="AW35" i="2"/>
  <c r="DD35" i="2"/>
  <c r="DB35" i="2"/>
  <c r="CZ35" i="2"/>
  <c r="DG35" i="2"/>
  <c r="DE35" i="2"/>
  <c r="DC35" i="2"/>
  <c r="DA35" i="2"/>
  <c r="BN35" i="2"/>
  <c r="BL35" i="2"/>
  <c r="BJ35" i="2"/>
  <c r="BQ35" i="2"/>
  <c r="BO35" i="2"/>
  <c r="BM35" i="2"/>
  <c r="BK35" i="2"/>
  <c r="BQ36" i="2"/>
  <c r="BO36" i="2"/>
  <c r="BM36" i="2"/>
  <c r="BK36" i="2"/>
  <c r="BN36" i="2"/>
  <c r="BL36" i="2"/>
  <c r="BJ36" i="2"/>
  <c r="EG36" i="2"/>
  <c r="EE36" i="2"/>
  <c r="EC36" i="2"/>
  <c r="EH36" i="2"/>
  <c r="EF36" i="2"/>
  <c r="ED36" i="2"/>
  <c r="EB36" i="2"/>
  <c r="X37" i="2"/>
  <c r="T37" i="2"/>
  <c r="AA37" i="2"/>
  <c r="P37" i="8" s="1"/>
  <c r="Y37" i="2"/>
  <c r="W37" i="2"/>
  <c r="U37" i="2"/>
  <c r="V37" i="2"/>
  <c r="BB37" i="2"/>
  <c r="AZ37" i="2"/>
  <c r="AX37" i="2"/>
  <c r="AV37" i="2"/>
  <c r="BA37" i="2"/>
  <c r="AY37" i="2"/>
  <c r="AW37" i="2"/>
  <c r="DD37" i="2"/>
  <c r="DB37" i="2"/>
  <c r="CZ37" i="2"/>
  <c r="DG37" i="2"/>
  <c r="DE37" i="2"/>
  <c r="DC37" i="2"/>
  <c r="DA37" i="2"/>
  <c r="BN37" i="2"/>
  <c r="BL37" i="2"/>
  <c r="BJ37" i="2"/>
  <c r="BQ37" i="2"/>
  <c r="BO37" i="2"/>
  <c r="BM37" i="2"/>
  <c r="BK37" i="2"/>
  <c r="BQ38" i="2"/>
  <c r="BO38" i="2"/>
  <c r="BM38" i="2"/>
  <c r="BK38" i="2"/>
  <c r="BN38" i="2"/>
  <c r="BL38" i="2"/>
  <c r="BJ38" i="2"/>
  <c r="EG38" i="2"/>
  <c r="EE38" i="2"/>
  <c r="EC38" i="2"/>
  <c r="EH38" i="2"/>
  <c r="EF38" i="2"/>
  <c r="ED38" i="2"/>
  <c r="EB38" i="2"/>
  <c r="X39" i="2"/>
  <c r="T39" i="2"/>
  <c r="AA39" i="2"/>
  <c r="P39" i="8" s="1"/>
  <c r="Y39" i="2"/>
  <c r="W39" i="2"/>
  <c r="U39" i="2"/>
  <c r="V39" i="2"/>
  <c r="BB39" i="2"/>
  <c r="AZ39" i="2"/>
  <c r="AX39" i="2"/>
  <c r="AV39" i="2"/>
  <c r="BA39" i="2"/>
  <c r="AY39" i="2"/>
  <c r="AW39" i="2"/>
  <c r="DD39" i="2"/>
  <c r="DB39" i="2"/>
  <c r="CZ39" i="2"/>
  <c r="DG39" i="2"/>
  <c r="DE39" i="2"/>
  <c r="DC39" i="2"/>
  <c r="DA39" i="2"/>
  <c r="BN39" i="2"/>
  <c r="BL39" i="2"/>
  <c r="BJ39" i="2"/>
  <c r="BQ39" i="2"/>
  <c r="BO39" i="2"/>
  <c r="BM39" i="2"/>
  <c r="BK39" i="2"/>
  <c r="BQ40" i="2"/>
  <c r="BO40" i="2"/>
  <c r="BM40" i="2"/>
  <c r="BK40" i="2"/>
  <c r="BN40" i="2"/>
  <c r="BL40" i="2"/>
  <c r="BJ40" i="2"/>
  <c r="EG40" i="2"/>
  <c r="EE40" i="2"/>
  <c r="EC40" i="2"/>
  <c r="EH40" i="2"/>
  <c r="EF40" i="2"/>
  <c r="ED40" i="2"/>
  <c r="EB40" i="2"/>
  <c r="V41" i="2"/>
  <c r="AA41" i="2"/>
  <c r="P41" i="8" s="1"/>
  <c r="Y41" i="2"/>
  <c r="W41" i="2"/>
  <c r="U41" i="2"/>
  <c r="X41" i="2"/>
  <c r="T41" i="2"/>
  <c r="BB41" i="2"/>
  <c r="AZ41" i="2"/>
  <c r="AX41" i="2"/>
  <c r="AV41" i="2"/>
  <c r="BA41" i="2"/>
  <c r="AY41" i="2"/>
  <c r="AW41" i="2"/>
  <c r="DD41" i="2"/>
  <c r="DB41" i="2"/>
  <c r="CZ41" i="2"/>
  <c r="DG41" i="2"/>
  <c r="DE41" i="2"/>
  <c r="DC41" i="2"/>
  <c r="DA41" i="2"/>
  <c r="BN41" i="2"/>
  <c r="BL41" i="2"/>
  <c r="BJ41" i="2"/>
  <c r="BQ41" i="2"/>
  <c r="BO41" i="2"/>
  <c r="BM41" i="2"/>
  <c r="BK41" i="2"/>
  <c r="BQ42" i="2"/>
  <c r="BO42" i="2"/>
  <c r="BM42" i="2"/>
  <c r="BK42" i="2"/>
  <c r="BN42" i="2"/>
  <c r="BL42" i="2"/>
  <c r="BJ42" i="2"/>
  <c r="EG42" i="2"/>
  <c r="EE42" i="2"/>
  <c r="EC42" i="2"/>
  <c r="EH42" i="2"/>
  <c r="EF42" i="2"/>
  <c r="ED42" i="2"/>
  <c r="EB42" i="2"/>
  <c r="X43" i="2"/>
  <c r="T43" i="2"/>
  <c r="AA43" i="2"/>
  <c r="P43" i="8" s="1"/>
  <c r="Y43" i="2"/>
  <c r="W43" i="2"/>
  <c r="U43" i="2"/>
  <c r="V43" i="2"/>
  <c r="BB43" i="2"/>
  <c r="AZ43" i="2"/>
  <c r="AX43" i="2"/>
  <c r="AV43" i="2"/>
  <c r="BA43" i="2"/>
  <c r="AY43" i="2"/>
  <c r="AW43" i="2"/>
  <c r="DD43" i="2"/>
  <c r="DB43" i="2"/>
  <c r="CZ43" i="2"/>
  <c r="DG43" i="2"/>
  <c r="DE43" i="2"/>
  <c r="DC43" i="2"/>
  <c r="DA43" i="2"/>
  <c r="BN43" i="2"/>
  <c r="BL43" i="2"/>
  <c r="BJ43" i="2"/>
  <c r="BQ43" i="2"/>
  <c r="BO43" i="2"/>
  <c r="BM43" i="2"/>
  <c r="BK43" i="2"/>
  <c r="BQ44" i="2"/>
  <c r="BO44" i="2"/>
  <c r="BM44" i="2"/>
  <c r="BK44" i="2"/>
  <c r="BN44" i="2"/>
  <c r="BL44" i="2"/>
  <c r="BJ44" i="2"/>
  <c r="K45" i="2"/>
  <c r="I45" i="2"/>
  <c r="G45" i="2"/>
  <c r="L45" i="2"/>
  <c r="I45" i="8" s="1"/>
  <c r="J45" i="2"/>
  <c r="H45" i="2"/>
  <c r="F45" i="2"/>
  <c r="BN45" i="2"/>
  <c r="BL45" i="2"/>
  <c r="BJ45" i="2"/>
  <c r="BQ45" i="2"/>
  <c r="BO45" i="2"/>
  <c r="BM45" i="2"/>
  <c r="BK45" i="2"/>
  <c r="EG45" i="2"/>
  <c r="EE45" i="2"/>
  <c r="EC45" i="2"/>
  <c r="EH45" i="2"/>
  <c r="EF45" i="2"/>
  <c r="ED45" i="2"/>
  <c r="EB45" i="2"/>
  <c r="EH11" i="2"/>
  <c r="EF11" i="2"/>
  <c r="ED11" i="2"/>
  <c r="EB11" i="2"/>
  <c r="EG11" i="2"/>
  <c r="EE11" i="2"/>
  <c r="EC11" i="2"/>
  <c r="GJ11" i="2"/>
  <c r="GH11" i="2"/>
  <c r="GF11" i="2"/>
  <c r="GM11" i="2"/>
  <c r="GK11" i="2"/>
  <c r="GI11" i="2"/>
  <c r="GG11" i="2"/>
  <c r="L11" i="2"/>
  <c r="I11" i="8" s="1"/>
  <c r="J11" i="2"/>
  <c r="H11" i="2"/>
  <c r="F11" i="2"/>
  <c r="K11" i="2"/>
  <c r="I11" i="2"/>
  <c r="G11" i="2"/>
  <c r="CR11" i="2"/>
  <c r="CP11" i="2"/>
  <c r="CN11" i="2"/>
  <c r="CL11" i="2"/>
  <c r="CQ11" i="2"/>
  <c r="CO11" i="2"/>
  <c r="CM11" i="2"/>
  <c r="ET11" i="2"/>
  <c r="ER11" i="2"/>
  <c r="EP11" i="2"/>
  <c r="EW11" i="2"/>
  <c r="EU11" i="2"/>
  <c r="ES11" i="2"/>
  <c r="EQ11" i="2"/>
  <c r="K12" i="2"/>
  <c r="I12" i="2"/>
  <c r="G12" i="2"/>
  <c r="L12" i="2"/>
  <c r="I12" i="8" s="1"/>
  <c r="J12" i="2"/>
  <c r="H12" i="2"/>
  <c r="F12" i="2"/>
  <c r="CQ12" i="2"/>
  <c r="CO12" i="2"/>
  <c r="CM12" i="2"/>
  <c r="CR12" i="2"/>
  <c r="CP12" i="2"/>
  <c r="CN12" i="2"/>
  <c r="CL12" i="2"/>
  <c r="EW12" i="2"/>
  <c r="EU12" i="2"/>
  <c r="ES12" i="2"/>
  <c r="EQ12" i="2"/>
  <c r="ET12" i="2"/>
  <c r="ER12" i="2"/>
  <c r="EP12" i="2"/>
  <c r="Y12" i="2"/>
  <c r="U12" i="2"/>
  <c r="X12" i="2"/>
  <c r="V12" i="2"/>
  <c r="T12" i="2"/>
  <c r="AA12" i="2"/>
  <c r="P12" i="8" s="1"/>
  <c r="W12" i="2"/>
  <c r="BA12" i="2"/>
  <c r="AY12" i="2"/>
  <c r="AW12" i="2"/>
  <c r="BB12" i="2"/>
  <c r="AD12" i="8" s="1"/>
  <c r="AZ12" i="2"/>
  <c r="AX12" i="2"/>
  <c r="AV12" i="2"/>
  <c r="DG12" i="2"/>
  <c r="DE12" i="2"/>
  <c r="DC12" i="2"/>
  <c r="DA12" i="2"/>
  <c r="DD12" i="2"/>
  <c r="DB12" i="2"/>
  <c r="CZ12" i="2"/>
  <c r="FW12" i="2"/>
  <c r="FU12" i="2"/>
  <c r="FS12" i="2"/>
  <c r="ER12" i="8"/>
  <c r="FX12" i="2"/>
  <c r="ES12" i="8" s="1"/>
  <c r="FV12" i="2"/>
  <c r="FT12" i="2"/>
  <c r="FR12" i="2"/>
  <c r="EH13" i="2"/>
  <c r="EF13" i="2"/>
  <c r="ED13" i="2"/>
  <c r="EB13" i="2"/>
  <c r="EG13" i="2"/>
  <c r="EE13" i="2"/>
  <c r="EC13" i="2"/>
  <c r="GJ13" i="2"/>
  <c r="GH13" i="2"/>
  <c r="GF13" i="2"/>
  <c r="GM13" i="2"/>
  <c r="GK13" i="2"/>
  <c r="GI13" i="2"/>
  <c r="GG13" i="2"/>
  <c r="L13" i="2"/>
  <c r="I13" i="8" s="1"/>
  <c r="J13" i="2"/>
  <c r="H13" i="2"/>
  <c r="F13" i="2"/>
  <c r="K13" i="2"/>
  <c r="I13" i="2"/>
  <c r="G13" i="2"/>
  <c r="CR13" i="2"/>
  <c r="CP13" i="2"/>
  <c r="CN13" i="2"/>
  <c r="CL13" i="2"/>
  <c r="CQ13" i="2"/>
  <c r="CO13" i="2"/>
  <c r="CM13" i="2"/>
  <c r="ET13" i="2"/>
  <c r="ER13" i="2"/>
  <c r="EP13" i="2"/>
  <c r="EW13" i="2"/>
  <c r="EU13" i="2"/>
  <c r="ES13" i="2"/>
  <c r="EQ13" i="2"/>
  <c r="HR109" i="2"/>
  <c r="IF109" i="2"/>
  <c r="EL109" i="2"/>
  <c r="CV109" i="2"/>
  <c r="AD109" i="2"/>
  <c r="AR109" i="2" s="1"/>
  <c r="EZ109" i="2"/>
  <c r="GB109" i="2"/>
  <c r="GP109" i="2"/>
  <c r="DJ109" i="2"/>
  <c r="BT109" i="2"/>
  <c r="BF109" i="2"/>
  <c r="HR105" i="2"/>
  <c r="IF105" i="2"/>
  <c r="EL105" i="2"/>
  <c r="CV105" i="2"/>
  <c r="AR105" i="2"/>
  <c r="EZ105" i="2"/>
  <c r="GB105" i="2"/>
  <c r="GP105" i="2"/>
  <c r="DJ105" i="2"/>
  <c r="BT105" i="2"/>
  <c r="HR101" i="2"/>
  <c r="IF101" i="2"/>
  <c r="EL101" i="2"/>
  <c r="CV101" i="2"/>
  <c r="AR101" i="2"/>
  <c r="EZ101" i="2"/>
  <c r="GB101" i="2"/>
  <c r="GP101" i="2"/>
  <c r="DJ101" i="2"/>
  <c r="BT101" i="2"/>
  <c r="HR97" i="2"/>
  <c r="IF97" i="2"/>
  <c r="EL97" i="2"/>
  <c r="CV97" i="2"/>
  <c r="AD97" i="2"/>
  <c r="AR97" i="2" s="1"/>
  <c r="EZ97" i="2"/>
  <c r="GB97" i="2"/>
  <c r="GP97" i="2"/>
  <c r="DJ97" i="2"/>
  <c r="BT97" i="2"/>
  <c r="BF97" i="2"/>
  <c r="HR93" i="2"/>
  <c r="IF93" i="2"/>
  <c r="EL93" i="2"/>
  <c r="CV93" i="2"/>
  <c r="AD93" i="2"/>
  <c r="AR93" i="2" s="1"/>
  <c r="EZ93" i="2"/>
  <c r="GB93" i="2"/>
  <c r="GP93" i="2"/>
  <c r="DJ93" i="2"/>
  <c r="BT93" i="2"/>
  <c r="BF93" i="2"/>
  <c r="HR89" i="2"/>
  <c r="IF89" i="2"/>
  <c r="EL89" i="2"/>
  <c r="CV89" i="2"/>
  <c r="AD89" i="2"/>
  <c r="AR89" i="2" s="1"/>
  <c r="EZ89" i="2"/>
  <c r="GB89" i="2"/>
  <c r="GP89" i="2"/>
  <c r="DJ89" i="2"/>
  <c r="BT89" i="2"/>
  <c r="BF89" i="2"/>
  <c r="HR85" i="2"/>
  <c r="IF85" i="2"/>
  <c r="EL85" i="2"/>
  <c r="CV85" i="2"/>
  <c r="AD85" i="2"/>
  <c r="AR85" i="2" s="1"/>
  <c r="EZ85" i="2"/>
  <c r="GB85" i="2"/>
  <c r="GP85" i="2"/>
  <c r="DJ85" i="2"/>
  <c r="BT85" i="2"/>
  <c r="BF85" i="2"/>
  <c r="L147" i="2"/>
  <c r="I115" i="8" s="1"/>
  <c r="J147" i="2"/>
  <c r="H147" i="2"/>
  <c r="F147" i="2"/>
  <c r="K147" i="2"/>
  <c r="I147" i="2"/>
  <c r="G147" i="2"/>
  <c r="CR147" i="2"/>
  <c r="CP147" i="2"/>
  <c r="CN147" i="2"/>
  <c r="CL147" i="2"/>
  <c r="CQ147" i="2"/>
  <c r="CO147" i="2"/>
  <c r="CM147" i="2"/>
  <c r="EW147" i="2"/>
  <c r="EU147" i="2"/>
  <c r="ES147" i="2"/>
  <c r="EQ147" i="2"/>
  <c r="ET147" i="2"/>
  <c r="ER147" i="2"/>
  <c r="EP147" i="2"/>
  <c r="HM147" i="2"/>
  <c r="HK147" i="2"/>
  <c r="HI147" i="2"/>
  <c r="HN147" i="2"/>
  <c r="HL147" i="2"/>
  <c r="HJ147" i="2"/>
  <c r="HH147" i="2"/>
  <c r="AA147" i="2"/>
  <c r="P115" i="8" s="1"/>
  <c r="Y147" i="2"/>
  <c r="W147" i="2"/>
  <c r="U147" i="2"/>
  <c r="X147" i="2"/>
  <c r="V147" i="2"/>
  <c r="T147" i="2"/>
  <c r="BA147" i="2"/>
  <c r="AY147" i="2"/>
  <c r="AW147" i="2"/>
  <c r="BB147" i="2"/>
  <c r="AZ147" i="2"/>
  <c r="AX147" i="2"/>
  <c r="AV147" i="2"/>
  <c r="DD147" i="2"/>
  <c r="DB147" i="2"/>
  <c r="CZ147" i="2"/>
  <c r="DG147" i="2"/>
  <c r="DE147" i="2"/>
  <c r="DC147" i="2"/>
  <c r="DA147" i="2"/>
  <c r="FW147" i="2"/>
  <c r="FU147" i="2"/>
  <c r="FS147" i="2"/>
  <c r="FX147" i="2"/>
  <c r="FV147" i="2"/>
  <c r="FT147" i="2"/>
  <c r="FR147" i="2"/>
  <c r="BQ149" i="2"/>
  <c r="BO149" i="2"/>
  <c r="BM149" i="2"/>
  <c r="BK149" i="2"/>
  <c r="BN149" i="2"/>
  <c r="BL149" i="2"/>
  <c r="BJ149" i="2"/>
  <c r="IC149" i="2"/>
  <c r="IA149" i="2"/>
  <c r="HY149" i="2"/>
  <c r="HW149" i="2"/>
  <c r="HZ149" i="2"/>
  <c r="HX149" i="2"/>
  <c r="HV149" i="2"/>
  <c r="EH149" i="2"/>
  <c r="EF149" i="2"/>
  <c r="ED149" i="2"/>
  <c r="EB149" i="2"/>
  <c r="EG149" i="2"/>
  <c r="EE149" i="2"/>
  <c r="EC149" i="2"/>
  <c r="GM149" i="2"/>
  <c r="GK149" i="2"/>
  <c r="GI149" i="2"/>
  <c r="GG149" i="2"/>
  <c r="GJ149" i="2"/>
  <c r="GH149" i="2"/>
  <c r="GF149" i="2"/>
  <c r="L151" i="2"/>
  <c r="I119" i="8" s="1"/>
  <c r="J151" i="2"/>
  <c r="H151" i="2"/>
  <c r="F151" i="2"/>
  <c r="K151" i="2"/>
  <c r="I151" i="2"/>
  <c r="G151" i="2"/>
  <c r="CR151" i="2"/>
  <c r="CP151" i="2"/>
  <c r="CN151" i="2"/>
  <c r="CL151" i="2"/>
  <c r="CQ151" i="2"/>
  <c r="CO151" i="2"/>
  <c r="CM151" i="2"/>
  <c r="EW151" i="2"/>
  <c r="EU151" i="2"/>
  <c r="ES151" i="2"/>
  <c r="EQ151" i="2"/>
  <c r="ET151" i="2"/>
  <c r="ER151" i="2"/>
  <c r="EP151" i="2"/>
  <c r="HM151" i="2"/>
  <c r="HK151" i="2"/>
  <c r="HI151" i="2"/>
  <c r="HN151" i="2"/>
  <c r="HL151" i="2"/>
  <c r="HJ151" i="2"/>
  <c r="HH151" i="2"/>
  <c r="AA151" i="2"/>
  <c r="P119" i="8" s="1"/>
  <c r="Y151" i="2"/>
  <c r="W151" i="2"/>
  <c r="U151" i="2"/>
  <c r="X151" i="2"/>
  <c r="V151" i="2"/>
  <c r="T151" i="2"/>
  <c r="BA151" i="2"/>
  <c r="AY151" i="2"/>
  <c r="AW151" i="2"/>
  <c r="BB151" i="2"/>
  <c r="AZ151" i="2"/>
  <c r="AX151" i="2"/>
  <c r="AV151" i="2"/>
  <c r="DD151" i="2"/>
  <c r="DB151" i="2"/>
  <c r="CZ151" i="2"/>
  <c r="DG151" i="2"/>
  <c r="DE151" i="2"/>
  <c r="DC151" i="2"/>
  <c r="DA151" i="2"/>
  <c r="FW151" i="2"/>
  <c r="FU151" i="2"/>
  <c r="FS151" i="2"/>
  <c r="FX151" i="2"/>
  <c r="FV151" i="2"/>
  <c r="FT151" i="2"/>
  <c r="FR151" i="2"/>
  <c r="BQ153" i="2"/>
  <c r="BO153" i="2"/>
  <c r="BM153" i="2"/>
  <c r="BK153" i="2"/>
  <c r="BN153" i="2"/>
  <c r="BL153" i="2"/>
  <c r="BJ153" i="2"/>
  <c r="IC153" i="2"/>
  <c r="IA153" i="2"/>
  <c r="HY153" i="2"/>
  <c r="HW153" i="2"/>
  <c r="HZ153" i="2"/>
  <c r="HX153" i="2"/>
  <c r="HV153" i="2"/>
  <c r="EH153" i="2"/>
  <c r="EF153" i="2"/>
  <c r="ED153" i="2"/>
  <c r="EB153" i="2"/>
  <c r="EG153" i="2"/>
  <c r="EE153" i="2"/>
  <c r="EC153" i="2"/>
  <c r="GM153" i="2"/>
  <c r="GK153" i="2"/>
  <c r="GI153" i="2"/>
  <c r="GG153" i="2"/>
  <c r="GJ153" i="2"/>
  <c r="GH153" i="2"/>
  <c r="GF153" i="2"/>
  <c r="L155" i="2"/>
  <c r="I123" i="8" s="1"/>
  <c r="J155" i="2"/>
  <c r="H155" i="2"/>
  <c r="F155" i="2"/>
  <c r="K155" i="2"/>
  <c r="I155" i="2"/>
  <c r="G155" i="2"/>
  <c r="AA155" i="2"/>
  <c r="P123" i="8" s="1"/>
  <c r="Y155" i="2"/>
  <c r="W155" i="2"/>
  <c r="U155" i="2"/>
  <c r="X155" i="2"/>
  <c r="V155" i="2"/>
  <c r="T155" i="2"/>
  <c r="BA155" i="2"/>
  <c r="AY155" i="2"/>
  <c r="AW155" i="2"/>
  <c r="BB155" i="2"/>
  <c r="AZ155" i="2"/>
  <c r="AX155" i="2"/>
  <c r="AV155" i="2"/>
  <c r="IC155" i="2"/>
  <c r="IA155" i="2"/>
  <c r="HY155" i="2"/>
  <c r="HW155" i="2"/>
  <c r="HZ155" i="2"/>
  <c r="HX155" i="2"/>
  <c r="HV155" i="2"/>
  <c r="DD155" i="2"/>
  <c r="DB155" i="2"/>
  <c r="CZ155" i="2"/>
  <c r="DG155" i="2"/>
  <c r="DE155" i="2"/>
  <c r="DC155" i="2"/>
  <c r="DA155" i="2"/>
  <c r="FW155" i="2"/>
  <c r="FU155" i="2"/>
  <c r="FS155" i="2"/>
  <c r="FX155" i="2"/>
  <c r="FV155" i="2"/>
  <c r="FT155" i="2"/>
  <c r="FR155" i="2"/>
  <c r="BQ157" i="2"/>
  <c r="BO157" i="2"/>
  <c r="BM157" i="2"/>
  <c r="BK157" i="2"/>
  <c r="BN157" i="2"/>
  <c r="BL157" i="2"/>
  <c r="BJ157" i="2"/>
  <c r="IC157" i="2"/>
  <c r="IA157" i="2"/>
  <c r="HY157" i="2"/>
  <c r="HW157" i="2"/>
  <c r="HZ157" i="2"/>
  <c r="HX157" i="2"/>
  <c r="HV157" i="2"/>
  <c r="EH157" i="2"/>
  <c r="EF157" i="2"/>
  <c r="ED157" i="2"/>
  <c r="EB157" i="2"/>
  <c r="EG157" i="2"/>
  <c r="EE157" i="2"/>
  <c r="EC157" i="2"/>
  <c r="GM157" i="2"/>
  <c r="GK157" i="2"/>
  <c r="GI157" i="2"/>
  <c r="GG157" i="2"/>
  <c r="GJ157" i="2"/>
  <c r="GH157" i="2"/>
  <c r="GF157" i="2"/>
  <c r="L159" i="2"/>
  <c r="I127" i="8" s="1"/>
  <c r="J159" i="2"/>
  <c r="H159" i="2"/>
  <c r="F159" i="2"/>
  <c r="K159" i="2"/>
  <c r="I159" i="2"/>
  <c r="G159" i="2"/>
  <c r="CR159" i="2"/>
  <c r="CP159" i="2"/>
  <c r="CN159" i="2"/>
  <c r="CL159" i="2"/>
  <c r="CQ159" i="2"/>
  <c r="CO159" i="2"/>
  <c r="CM159" i="2"/>
  <c r="HM159" i="2"/>
  <c r="HK159" i="2"/>
  <c r="HI159" i="2"/>
  <c r="HN159" i="2"/>
  <c r="HL159" i="2"/>
  <c r="HJ159" i="2"/>
  <c r="HH159" i="2"/>
  <c r="AA159" i="2"/>
  <c r="P127" i="8" s="1"/>
  <c r="Y159" i="2"/>
  <c r="W159" i="2"/>
  <c r="U159" i="2"/>
  <c r="X159" i="2"/>
  <c r="V159" i="2"/>
  <c r="T159" i="2"/>
  <c r="BA159" i="2"/>
  <c r="AY159" i="2"/>
  <c r="AW159" i="2"/>
  <c r="BB159" i="2"/>
  <c r="AZ159" i="2"/>
  <c r="AX159" i="2"/>
  <c r="AV159" i="2"/>
  <c r="DD159" i="2"/>
  <c r="DB159" i="2"/>
  <c r="CZ159" i="2"/>
  <c r="DG159" i="2"/>
  <c r="DE159" i="2"/>
  <c r="DC159" i="2"/>
  <c r="DA159" i="2"/>
  <c r="BQ161" i="2"/>
  <c r="BO161" i="2"/>
  <c r="BM161" i="2"/>
  <c r="BK161" i="2"/>
  <c r="BN161" i="2"/>
  <c r="BL161" i="2"/>
  <c r="BJ161" i="2"/>
  <c r="IC161" i="2"/>
  <c r="IA161" i="2"/>
  <c r="HY161" i="2"/>
  <c r="HW161" i="2"/>
  <c r="HZ161" i="2"/>
  <c r="HX161" i="2"/>
  <c r="HV161" i="2"/>
  <c r="GM161" i="2"/>
  <c r="GK161" i="2"/>
  <c r="GI161" i="2"/>
  <c r="GG161" i="2"/>
  <c r="GJ161" i="2"/>
  <c r="GH161" i="2"/>
  <c r="GF161" i="2"/>
  <c r="L163" i="2"/>
  <c r="I131" i="8" s="1"/>
  <c r="J163" i="2"/>
  <c r="H163" i="2"/>
  <c r="F163" i="2"/>
  <c r="K163" i="2"/>
  <c r="I163" i="2"/>
  <c r="G163" i="2"/>
  <c r="AA163" i="2"/>
  <c r="P131" i="8" s="1"/>
  <c r="Y163" i="2"/>
  <c r="W163" i="2"/>
  <c r="U163" i="2"/>
  <c r="X163" i="2"/>
  <c r="V163" i="2"/>
  <c r="T163" i="2"/>
  <c r="BA163" i="2"/>
  <c r="AY163" i="2"/>
  <c r="AW163" i="2"/>
  <c r="BB163" i="2"/>
  <c r="AZ163" i="2"/>
  <c r="AX163" i="2"/>
  <c r="AV163" i="2"/>
  <c r="DD163" i="2"/>
  <c r="DB163" i="2"/>
  <c r="CZ163" i="2"/>
  <c r="DG163" i="2"/>
  <c r="DE163" i="2"/>
  <c r="DC163" i="2"/>
  <c r="DA163" i="2"/>
  <c r="FX163" i="2"/>
  <c r="FV163" i="2"/>
  <c r="FT163" i="2"/>
  <c r="FR163" i="2"/>
  <c r="FW163" i="2"/>
  <c r="FU163" i="2"/>
  <c r="FS163" i="2"/>
  <c r="CR163" i="2"/>
  <c r="CP163" i="2"/>
  <c r="CN163" i="2"/>
  <c r="CL163" i="2"/>
  <c r="CQ163" i="2"/>
  <c r="CO163" i="2"/>
  <c r="CM163" i="2"/>
  <c r="ET163" i="2"/>
  <c r="ER163" i="2"/>
  <c r="EP163" i="2"/>
  <c r="EW163" i="2"/>
  <c r="EU163" i="2"/>
  <c r="ES163" i="2"/>
  <c r="EQ163" i="2"/>
  <c r="HM163" i="2"/>
  <c r="HK163" i="2"/>
  <c r="HI163" i="2"/>
  <c r="HN163" i="2"/>
  <c r="HL163" i="2"/>
  <c r="HJ163" i="2"/>
  <c r="HH163" i="2"/>
  <c r="EG165" i="2"/>
  <c r="EE165" i="2"/>
  <c r="EC165" i="2"/>
  <c r="EH165" i="2"/>
  <c r="EF165" i="2"/>
  <c r="ED165" i="2"/>
  <c r="EB165" i="2"/>
  <c r="GM165" i="2"/>
  <c r="GK165" i="2"/>
  <c r="GI165" i="2"/>
  <c r="GG165" i="2"/>
  <c r="GJ165" i="2"/>
  <c r="GH165" i="2"/>
  <c r="GF165" i="2"/>
  <c r="BQ165" i="2"/>
  <c r="BO165" i="2"/>
  <c r="BM165" i="2"/>
  <c r="BK165" i="2"/>
  <c r="BN165" i="2"/>
  <c r="BL165" i="2"/>
  <c r="BJ165" i="2"/>
  <c r="IC165" i="2"/>
  <c r="IA165" i="2"/>
  <c r="HY165" i="2"/>
  <c r="HW165" i="2"/>
  <c r="HZ165" i="2"/>
  <c r="HX165" i="2"/>
  <c r="HV165" i="2"/>
  <c r="L167" i="2"/>
  <c r="I135" i="8" s="1"/>
  <c r="J167" i="2"/>
  <c r="H167" i="2"/>
  <c r="F167" i="2"/>
  <c r="K167" i="2"/>
  <c r="I167" i="2"/>
  <c r="G167" i="2"/>
  <c r="BQ167" i="2"/>
  <c r="BO167" i="2"/>
  <c r="BM167" i="2"/>
  <c r="BK167" i="2"/>
  <c r="BN167" i="2"/>
  <c r="BL167" i="2"/>
  <c r="BJ167" i="2"/>
  <c r="IC167" i="2"/>
  <c r="IA167" i="2"/>
  <c r="HY167" i="2"/>
  <c r="HW167" i="2"/>
  <c r="HZ167" i="2"/>
  <c r="HX167" i="2"/>
  <c r="HV167" i="2"/>
  <c r="AA167" i="2"/>
  <c r="Y167" i="2"/>
  <c r="W167" i="2"/>
  <c r="U167" i="2"/>
  <c r="X167" i="2"/>
  <c r="V167" i="2"/>
  <c r="T167" i="2"/>
  <c r="BA167" i="2"/>
  <c r="AY167" i="2"/>
  <c r="AW167" i="2"/>
  <c r="BB167" i="2"/>
  <c r="AZ167" i="2"/>
  <c r="AX167" i="2"/>
  <c r="AV167" i="2"/>
  <c r="DD167" i="2"/>
  <c r="DB167" i="2"/>
  <c r="CZ167" i="2"/>
  <c r="DG167" i="2"/>
  <c r="DE167" i="2"/>
  <c r="DC167" i="2"/>
  <c r="DA167" i="2"/>
  <c r="FX167" i="2"/>
  <c r="FV167" i="2"/>
  <c r="FT167" i="2"/>
  <c r="FR167" i="2"/>
  <c r="FW167" i="2"/>
  <c r="FU167" i="2"/>
  <c r="FS167" i="2"/>
  <c r="DV182" i="2"/>
  <c r="CR182" i="2"/>
  <c r="DU182" i="2" s="1"/>
  <c r="CP182" i="2"/>
  <c r="DR182" i="2" s="1"/>
  <c r="CN182" i="2"/>
  <c r="DP182" i="2" s="1"/>
  <c r="CL182" i="2"/>
  <c r="DN182" i="2" s="1"/>
  <c r="CQ182" i="2"/>
  <c r="DS182" i="2" s="1"/>
  <c r="CO182" i="2"/>
  <c r="DQ182" i="2" s="1"/>
  <c r="CM182" i="2"/>
  <c r="DO182" i="2" s="1"/>
  <c r="HM182" i="2"/>
  <c r="HK182" i="2"/>
  <c r="HI182" i="2"/>
  <c r="HN182" i="2"/>
  <c r="HL182" i="2"/>
  <c r="HJ182" i="2"/>
  <c r="HH182" i="2"/>
  <c r="IC182" i="2"/>
  <c r="IA182" i="2"/>
  <c r="HY182" i="2"/>
  <c r="HW182" i="2"/>
  <c r="HZ182" i="2"/>
  <c r="HX182" i="2"/>
  <c r="HV182" i="2"/>
  <c r="IC184" i="2"/>
  <c r="IA184" i="2"/>
  <c r="HY184" i="2"/>
  <c r="HW184" i="2"/>
  <c r="HZ184" i="2"/>
  <c r="HX184" i="2"/>
  <c r="HV184" i="2"/>
  <c r="DV186" i="2"/>
  <c r="CR186" i="2"/>
  <c r="DU186" i="2" s="1"/>
  <c r="CP186" i="2"/>
  <c r="DR186" i="2" s="1"/>
  <c r="CN186" i="2"/>
  <c r="DP186" i="2" s="1"/>
  <c r="CL186" i="2"/>
  <c r="DN186" i="2" s="1"/>
  <c r="CQ186" i="2"/>
  <c r="DS186" i="2" s="1"/>
  <c r="CO186" i="2"/>
  <c r="DQ186" i="2" s="1"/>
  <c r="CM186" i="2"/>
  <c r="DO186" i="2" s="1"/>
  <c r="IC186" i="2"/>
  <c r="IA186" i="2"/>
  <c r="HY186" i="2"/>
  <c r="HW186" i="2"/>
  <c r="HZ186" i="2"/>
  <c r="HX186" i="2"/>
  <c r="HV186" i="2"/>
  <c r="EG189" i="2"/>
  <c r="EE189" i="2"/>
  <c r="EC189" i="2"/>
  <c r="EH189" i="2"/>
  <c r="EF189" i="2"/>
  <c r="ED189" i="2"/>
  <c r="EB189" i="2"/>
  <c r="X146" i="2"/>
  <c r="V146" i="2"/>
  <c r="T146" i="2"/>
  <c r="AA146" i="2"/>
  <c r="P114" i="8" s="1"/>
  <c r="Y146" i="2"/>
  <c r="W146" i="2"/>
  <c r="U146" i="2"/>
  <c r="BB146" i="2"/>
  <c r="AZ146" i="2"/>
  <c r="AX146" i="2"/>
  <c r="AV146" i="2"/>
  <c r="BA146" i="2"/>
  <c r="AY146" i="2"/>
  <c r="AW146" i="2"/>
  <c r="DG146" i="2"/>
  <c r="DE146" i="2"/>
  <c r="DC146" i="2"/>
  <c r="DA146" i="2"/>
  <c r="DD146" i="2"/>
  <c r="DB146" i="2"/>
  <c r="CZ146" i="2"/>
  <c r="FX146" i="2"/>
  <c r="FV146" i="2"/>
  <c r="FT146" i="2"/>
  <c r="FR146" i="2"/>
  <c r="FW146" i="2"/>
  <c r="FU146" i="2"/>
  <c r="FS146" i="2"/>
  <c r="NH147" i="1"/>
  <c r="NL147" i="1"/>
  <c r="BN146" i="2"/>
  <c r="BL146" i="2"/>
  <c r="BJ146" i="2"/>
  <c r="BQ146" i="2"/>
  <c r="BO146" i="2"/>
  <c r="BM146" i="2"/>
  <c r="BK146" i="2"/>
  <c r="HZ146" i="2"/>
  <c r="HX146" i="2"/>
  <c r="HV146" i="2"/>
  <c r="IC146" i="2"/>
  <c r="IA146" i="2"/>
  <c r="HY146" i="2"/>
  <c r="HW146" i="2"/>
  <c r="NK147" i="1"/>
  <c r="AA119" i="3"/>
  <c r="EH117" i="2"/>
  <c r="EF117" i="2"/>
  <c r="ED117" i="2"/>
  <c r="EB117" i="2"/>
  <c r="EG117" i="2"/>
  <c r="EE117" i="2"/>
  <c r="EC117" i="2"/>
  <c r="L117" i="2"/>
  <c r="J117" i="2"/>
  <c r="H117" i="2"/>
  <c r="F117" i="2"/>
  <c r="U119" i="3"/>
  <c r="K117" i="2"/>
  <c r="I117" i="2"/>
  <c r="G117" i="2"/>
  <c r="Y119" i="3"/>
  <c r="CR117" i="2"/>
  <c r="CP117" i="2"/>
  <c r="CN117" i="2"/>
  <c r="CL117" i="2"/>
  <c r="CQ117" i="2"/>
  <c r="CO117" i="2"/>
  <c r="CM117" i="2"/>
  <c r="EW117" i="2"/>
  <c r="EU117" i="2"/>
  <c r="ES117" i="2"/>
  <c r="EQ117" i="2"/>
  <c r="AB119" i="3"/>
  <c r="ET117" i="2"/>
  <c r="ER117" i="2"/>
  <c r="EP117" i="2"/>
  <c r="L119" i="2"/>
  <c r="J119" i="2"/>
  <c r="H119" i="2"/>
  <c r="F119" i="2"/>
  <c r="U121" i="3"/>
  <c r="K119" i="2"/>
  <c r="I119" i="2"/>
  <c r="G119" i="2"/>
  <c r="CQ119" i="2"/>
  <c r="CO119" i="2"/>
  <c r="CM119" i="2"/>
  <c r="Y121" i="3"/>
  <c r="CR119" i="2"/>
  <c r="CP119" i="2"/>
  <c r="CN119" i="2"/>
  <c r="CL119" i="2"/>
  <c r="AB121" i="3"/>
  <c r="ET119" i="2"/>
  <c r="ER119" i="2"/>
  <c r="EP119" i="2"/>
  <c r="EW119" i="2"/>
  <c r="EU119" i="2"/>
  <c r="ES119" i="2"/>
  <c r="EQ119" i="2"/>
  <c r="HM119" i="2"/>
  <c r="HK119" i="2"/>
  <c r="HI119" i="2"/>
  <c r="AE121" i="3"/>
  <c r="HN119" i="2"/>
  <c r="O121" i="3" s="1"/>
  <c r="HL119" i="2"/>
  <c r="HJ119" i="2"/>
  <c r="HH119" i="2"/>
  <c r="V121" i="3"/>
  <c r="X119" i="2"/>
  <c r="V119" i="2"/>
  <c r="T119" i="2"/>
  <c r="AA119" i="2"/>
  <c r="Y119" i="2"/>
  <c r="W119" i="2"/>
  <c r="U119" i="2"/>
  <c r="W121" i="3"/>
  <c r="BB119" i="2"/>
  <c r="AZ119" i="2"/>
  <c r="AX119" i="2"/>
  <c r="AV119" i="2"/>
  <c r="BA119" i="2"/>
  <c r="AY119" i="2"/>
  <c r="AW119" i="2"/>
  <c r="DG119" i="2"/>
  <c r="DE119" i="2"/>
  <c r="DC119" i="2"/>
  <c r="DA119" i="2"/>
  <c r="Z121" i="3"/>
  <c r="DD119" i="2"/>
  <c r="DB119" i="2"/>
  <c r="CZ119" i="2"/>
  <c r="FW119" i="2"/>
  <c r="FU119" i="2"/>
  <c r="FS119" i="2"/>
  <c r="AC121" i="3"/>
  <c r="FX119" i="2"/>
  <c r="M121" i="3" s="1"/>
  <c r="FV119" i="2"/>
  <c r="FT119" i="2"/>
  <c r="FR119" i="2"/>
  <c r="X123" i="3"/>
  <c r="BN121" i="2"/>
  <c r="BL121" i="2"/>
  <c r="BJ121" i="2"/>
  <c r="BQ121" i="2"/>
  <c r="BO121" i="2"/>
  <c r="BM121" i="2"/>
  <c r="BK121" i="2"/>
  <c r="IC121" i="2"/>
  <c r="IA121" i="2"/>
  <c r="HY121" i="2"/>
  <c r="HW121" i="2"/>
  <c r="AF123" i="3"/>
  <c r="HZ121" i="2"/>
  <c r="HX121" i="2"/>
  <c r="HV121" i="2"/>
  <c r="EG121" i="2"/>
  <c r="EE121" i="2"/>
  <c r="EC121" i="2"/>
  <c r="AA123" i="3"/>
  <c r="EH121" i="2"/>
  <c r="EF121" i="2"/>
  <c r="ED121" i="2"/>
  <c r="EB121" i="2"/>
  <c r="GM121" i="2"/>
  <c r="GK121" i="2"/>
  <c r="GI121" i="2"/>
  <c r="GG121" i="2"/>
  <c r="AD123" i="3"/>
  <c r="N123" i="3"/>
  <c r="GJ121" i="2"/>
  <c r="GH121" i="2"/>
  <c r="GF121" i="2"/>
  <c r="EG83" i="2"/>
  <c r="EE83" i="2"/>
  <c r="EC83" i="2"/>
  <c r="EH83" i="2"/>
  <c r="EF83" i="2"/>
  <c r="ED83" i="2"/>
  <c r="EB83" i="2"/>
  <c r="GM83" i="2"/>
  <c r="GK83" i="2"/>
  <c r="GI83" i="2"/>
  <c r="GG83" i="2"/>
  <c r="AD85" i="3"/>
  <c r="N85" i="3"/>
  <c r="GJ83" i="2"/>
  <c r="GH83" i="2"/>
  <c r="GF83" i="2"/>
  <c r="K83" i="2"/>
  <c r="I83" i="2"/>
  <c r="G83" i="2"/>
  <c r="L83" i="2"/>
  <c r="I83" i="8" s="1"/>
  <c r="J83" i="2"/>
  <c r="H83" i="2"/>
  <c r="F83" i="2"/>
  <c r="CQ83" i="2"/>
  <c r="CO83" i="2"/>
  <c r="CM83" i="2"/>
  <c r="CR83" i="2"/>
  <c r="CP83" i="2"/>
  <c r="CN83" i="2"/>
  <c r="CL83" i="2"/>
  <c r="EW83" i="2"/>
  <c r="EU83" i="2"/>
  <c r="ES83" i="2"/>
  <c r="EQ83" i="2"/>
  <c r="AB85" i="3"/>
  <c r="ET83" i="2"/>
  <c r="ER83" i="2"/>
  <c r="EP83" i="2"/>
  <c r="HM83" i="2"/>
  <c r="HK83" i="2"/>
  <c r="HI83" i="2"/>
  <c r="HN83" i="2"/>
  <c r="HL83" i="2"/>
  <c r="HJ83" i="2"/>
  <c r="HH83" i="2"/>
  <c r="EG85" i="2"/>
  <c r="EE85" i="2"/>
  <c r="EC85" i="2"/>
  <c r="EH85" i="2"/>
  <c r="EF85" i="2"/>
  <c r="ED85" i="2"/>
  <c r="EB85" i="2"/>
  <c r="GM85" i="2"/>
  <c r="GK85" i="2"/>
  <c r="GI85" i="2"/>
  <c r="GG85" i="2"/>
  <c r="AD87" i="3"/>
  <c r="N87" i="3"/>
  <c r="GJ85" i="2"/>
  <c r="GH85" i="2"/>
  <c r="GF85" i="2"/>
  <c r="K85" i="2"/>
  <c r="I85" i="2"/>
  <c r="G85" i="2"/>
  <c r="L85" i="2"/>
  <c r="I85" i="8" s="1"/>
  <c r="J85" i="2"/>
  <c r="H85" i="2"/>
  <c r="F85" i="2"/>
  <c r="CQ85" i="2"/>
  <c r="CO85" i="2"/>
  <c r="CM85" i="2"/>
  <c r="CR85" i="2"/>
  <c r="CP85" i="2"/>
  <c r="CN85" i="2"/>
  <c r="CL85" i="2"/>
  <c r="EW85" i="2"/>
  <c r="EU85" i="2"/>
  <c r="ES85" i="2"/>
  <c r="EQ85" i="2"/>
  <c r="AB87" i="3"/>
  <c r="ET85" i="2"/>
  <c r="ER85" i="2"/>
  <c r="EP85" i="2"/>
  <c r="HM85" i="2"/>
  <c r="HK85" i="2"/>
  <c r="HI85" i="2"/>
  <c r="HN85" i="2"/>
  <c r="HL85" i="2"/>
  <c r="HJ85" i="2"/>
  <c r="HH85" i="2"/>
  <c r="X89" i="3"/>
  <c r="BN87" i="2"/>
  <c r="BL87" i="2"/>
  <c r="BJ87" i="2"/>
  <c r="BQ87" i="2"/>
  <c r="BO87" i="2"/>
  <c r="BM87" i="2"/>
  <c r="BK87" i="2"/>
  <c r="IC87" i="2"/>
  <c r="IA87" i="2"/>
  <c r="HY87" i="2"/>
  <c r="HW87" i="2"/>
  <c r="AF89" i="3"/>
  <c r="P89" i="3"/>
  <c r="HZ87" i="2"/>
  <c r="HX87" i="2"/>
  <c r="HV87" i="2"/>
  <c r="EG87" i="2"/>
  <c r="EE87" i="2"/>
  <c r="EC87" i="2"/>
  <c r="EH87" i="2"/>
  <c r="EF87" i="2"/>
  <c r="ED87" i="2"/>
  <c r="EB87" i="2"/>
  <c r="GM87" i="2"/>
  <c r="GK87" i="2"/>
  <c r="GI87" i="2"/>
  <c r="GG87" i="2"/>
  <c r="AD89" i="3"/>
  <c r="N89" i="3"/>
  <c r="GJ87" i="2"/>
  <c r="GH87" i="2"/>
  <c r="GF87" i="2"/>
  <c r="K89" i="2"/>
  <c r="I89" i="2"/>
  <c r="G89" i="2"/>
  <c r="L89" i="2"/>
  <c r="I89" i="8" s="1"/>
  <c r="J89" i="2"/>
  <c r="H89" i="2"/>
  <c r="F89" i="2"/>
  <c r="CQ89" i="2"/>
  <c r="CO89" i="2"/>
  <c r="CM89" i="2"/>
  <c r="CR89" i="2"/>
  <c r="CP89" i="2"/>
  <c r="CN89" i="2"/>
  <c r="CL89" i="2"/>
  <c r="EW89" i="2"/>
  <c r="EU89" i="2"/>
  <c r="ES89" i="2"/>
  <c r="EQ89" i="2"/>
  <c r="AB91" i="3"/>
  <c r="ET89" i="2"/>
  <c r="ER89" i="2"/>
  <c r="EP89" i="2"/>
  <c r="IP89" i="2"/>
  <c r="IV89" i="2" s="1"/>
  <c r="HM89" i="2"/>
  <c r="HK89" i="2"/>
  <c r="HI89" i="2"/>
  <c r="HN89" i="2"/>
  <c r="HL89" i="2"/>
  <c r="HJ89" i="2"/>
  <c r="HH89" i="2"/>
  <c r="Y89" i="2"/>
  <c r="U89" i="2"/>
  <c r="V91" i="3"/>
  <c r="X89" i="2"/>
  <c r="V89" i="2"/>
  <c r="T89" i="2"/>
  <c r="AA89" i="2"/>
  <c r="P89" i="8" s="1"/>
  <c r="W89" i="2"/>
  <c r="BB89" i="2"/>
  <c r="AZ89" i="2"/>
  <c r="AX89" i="2"/>
  <c r="AV89" i="2"/>
  <c r="BA89" i="2"/>
  <c r="AY89" i="2"/>
  <c r="AW89" i="2"/>
  <c r="DG89" i="2"/>
  <c r="DE89" i="2"/>
  <c r="DC89" i="2"/>
  <c r="DA89" i="2"/>
  <c r="Z91" i="3"/>
  <c r="DD89" i="2"/>
  <c r="DB89" i="2"/>
  <c r="CZ89" i="2"/>
  <c r="FW89" i="2"/>
  <c r="FU89" i="2"/>
  <c r="FS89" i="2"/>
  <c r="FX89" i="2"/>
  <c r="FV89" i="2"/>
  <c r="FT89" i="2"/>
  <c r="FR89" i="2"/>
  <c r="X93" i="3"/>
  <c r="BN91" i="2"/>
  <c r="BL91" i="2"/>
  <c r="BJ91" i="2"/>
  <c r="BQ91" i="2"/>
  <c r="BO91" i="2"/>
  <c r="BM91" i="2"/>
  <c r="BK91" i="2"/>
  <c r="IC91" i="2"/>
  <c r="IA91" i="2"/>
  <c r="HY91" i="2"/>
  <c r="HW91" i="2"/>
  <c r="AF93" i="3"/>
  <c r="P93" i="3"/>
  <c r="HZ91" i="2"/>
  <c r="HX91" i="2"/>
  <c r="HV91" i="2"/>
  <c r="EG91" i="2"/>
  <c r="EE91" i="2"/>
  <c r="EC91" i="2"/>
  <c r="EH91" i="2"/>
  <c r="EF91" i="2"/>
  <c r="ED91" i="2"/>
  <c r="EB91" i="2"/>
  <c r="GM91" i="2"/>
  <c r="GK91" i="2"/>
  <c r="GI91" i="2"/>
  <c r="GG91" i="2"/>
  <c r="AD93" i="3"/>
  <c r="N93" i="3"/>
  <c r="GJ91" i="2"/>
  <c r="GH91" i="2"/>
  <c r="GF91" i="2"/>
  <c r="K93" i="2"/>
  <c r="I93" i="2"/>
  <c r="G93" i="2"/>
  <c r="L93" i="2"/>
  <c r="I93" i="8" s="1"/>
  <c r="J93" i="2"/>
  <c r="H93" i="2"/>
  <c r="F93" i="2"/>
  <c r="CQ93" i="2"/>
  <c r="CO93" i="2"/>
  <c r="CM93" i="2"/>
  <c r="CR93" i="2"/>
  <c r="CP93" i="2"/>
  <c r="CN93" i="2"/>
  <c r="CL93" i="2"/>
  <c r="EW93" i="2"/>
  <c r="EU93" i="2"/>
  <c r="ES93" i="2"/>
  <c r="EQ93" i="2"/>
  <c r="AB95" i="3"/>
  <c r="ET93" i="2"/>
  <c r="ER93" i="2"/>
  <c r="EP93" i="2"/>
  <c r="IP93" i="2"/>
  <c r="IV93" i="2" s="1"/>
  <c r="HM93" i="2"/>
  <c r="HK93" i="2"/>
  <c r="HI93" i="2"/>
  <c r="HN93" i="2"/>
  <c r="HL93" i="2"/>
  <c r="HJ93" i="2"/>
  <c r="HH93" i="2"/>
  <c r="Y93" i="2"/>
  <c r="U93" i="2"/>
  <c r="V95" i="3"/>
  <c r="X93" i="2"/>
  <c r="V93" i="2"/>
  <c r="T93" i="2"/>
  <c r="AA93" i="2"/>
  <c r="P93" i="8" s="1"/>
  <c r="W93" i="2"/>
  <c r="BB93" i="2"/>
  <c r="AZ93" i="2"/>
  <c r="AX93" i="2"/>
  <c r="AV93" i="2"/>
  <c r="BA93" i="2"/>
  <c r="AY93" i="2"/>
  <c r="AW93" i="2"/>
  <c r="DG93" i="2"/>
  <c r="DE93" i="2"/>
  <c r="DC93" i="2"/>
  <c r="DA93" i="2"/>
  <c r="Z95" i="3"/>
  <c r="DD93" i="2"/>
  <c r="DB93" i="2"/>
  <c r="CZ93" i="2"/>
  <c r="FW93" i="2"/>
  <c r="FU93" i="2"/>
  <c r="FS93" i="2"/>
  <c r="FX93" i="2"/>
  <c r="FV93" i="2"/>
  <c r="FT93" i="2"/>
  <c r="FR93" i="2"/>
  <c r="X97" i="3"/>
  <c r="BN95" i="2"/>
  <c r="BL95" i="2"/>
  <c r="BJ95" i="2"/>
  <c r="BQ95" i="2"/>
  <c r="BO95" i="2"/>
  <c r="BM95" i="2"/>
  <c r="BK95" i="2"/>
  <c r="IC95" i="2"/>
  <c r="IA95" i="2"/>
  <c r="HY95" i="2"/>
  <c r="HW95" i="2"/>
  <c r="AF97" i="3"/>
  <c r="HZ95" i="2"/>
  <c r="HX95" i="2"/>
  <c r="HV95" i="2"/>
  <c r="EG95" i="2"/>
  <c r="EE95" i="2"/>
  <c r="EC95" i="2"/>
  <c r="EH95" i="2"/>
  <c r="EF95" i="2"/>
  <c r="ED95" i="2"/>
  <c r="EB95" i="2"/>
  <c r="GM95" i="2"/>
  <c r="GK95" i="2"/>
  <c r="GI95" i="2"/>
  <c r="GG95" i="2"/>
  <c r="AD97" i="3"/>
  <c r="GJ95" i="2"/>
  <c r="GH95" i="2"/>
  <c r="GF95" i="2"/>
  <c r="K97" i="2"/>
  <c r="I97" i="2"/>
  <c r="G97" i="2"/>
  <c r="L97" i="2"/>
  <c r="I97" i="8" s="1"/>
  <c r="J97" i="2"/>
  <c r="H97" i="2"/>
  <c r="F97" i="2"/>
  <c r="CQ97" i="2"/>
  <c r="CO97" i="2"/>
  <c r="CM97" i="2"/>
  <c r="CR97" i="2"/>
  <c r="CP97" i="2"/>
  <c r="CN97" i="2"/>
  <c r="CL97" i="2"/>
  <c r="EW97" i="2"/>
  <c r="EU97" i="2"/>
  <c r="ES97" i="2"/>
  <c r="EQ97" i="2"/>
  <c r="AB99" i="3"/>
  <c r="ET97" i="2"/>
  <c r="ER97" i="2"/>
  <c r="EP97" i="2"/>
  <c r="IP97" i="2"/>
  <c r="IV97" i="2" s="1"/>
  <c r="HM97" i="2"/>
  <c r="HK97" i="2"/>
  <c r="HI97" i="2"/>
  <c r="HN97" i="2"/>
  <c r="HL97" i="2"/>
  <c r="HJ97" i="2"/>
  <c r="HH97" i="2"/>
  <c r="Y97" i="2"/>
  <c r="W97" i="2"/>
  <c r="V99" i="3"/>
  <c r="X97" i="2"/>
  <c r="V97" i="2"/>
  <c r="T97" i="2"/>
  <c r="AA97" i="2"/>
  <c r="P97" i="8" s="1"/>
  <c r="U97" i="2"/>
  <c r="BB97" i="2"/>
  <c r="AZ97" i="2"/>
  <c r="AX97" i="2"/>
  <c r="AV97" i="2"/>
  <c r="BA97" i="2"/>
  <c r="AY97" i="2"/>
  <c r="AW97" i="2"/>
  <c r="DG97" i="2"/>
  <c r="DE97" i="2"/>
  <c r="DC97" i="2"/>
  <c r="DA97" i="2"/>
  <c r="Z99" i="3"/>
  <c r="DD97" i="2"/>
  <c r="DB97" i="2"/>
  <c r="CZ97" i="2"/>
  <c r="FW97" i="2"/>
  <c r="FU97" i="2"/>
  <c r="FS97" i="2"/>
  <c r="FX97" i="2"/>
  <c r="FV97" i="2"/>
  <c r="FT97" i="2"/>
  <c r="FR97" i="2"/>
  <c r="X101" i="3"/>
  <c r="BN99" i="2"/>
  <c r="BL99" i="2"/>
  <c r="BJ99" i="2"/>
  <c r="BQ99" i="2"/>
  <c r="BO99" i="2"/>
  <c r="BM99" i="2"/>
  <c r="BK99" i="2"/>
  <c r="IC99" i="2"/>
  <c r="IA99" i="2"/>
  <c r="HY99" i="2"/>
  <c r="HW99" i="2"/>
  <c r="AF101" i="3"/>
  <c r="HZ99" i="2"/>
  <c r="HX99" i="2"/>
  <c r="HV99" i="2"/>
  <c r="EG99" i="2"/>
  <c r="EE99" i="2"/>
  <c r="EC99" i="2"/>
  <c r="EH99" i="2"/>
  <c r="EF99" i="2"/>
  <c r="ED99" i="2"/>
  <c r="EB99" i="2"/>
  <c r="GM99" i="2"/>
  <c r="GK99" i="2"/>
  <c r="GI99" i="2"/>
  <c r="GG99" i="2"/>
  <c r="AD101" i="3"/>
  <c r="GJ99" i="2"/>
  <c r="GH99" i="2"/>
  <c r="GF99" i="2"/>
  <c r="K101" i="2"/>
  <c r="I101" i="2"/>
  <c r="G101" i="2"/>
  <c r="L101" i="2"/>
  <c r="I101" i="8" s="1"/>
  <c r="J101" i="2"/>
  <c r="H101" i="2"/>
  <c r="F101" i="2"/>
  <c r="CQ101" i="2"/>
  <c r="CO101" i="2"/>
  <c r="CM101" i="2"/>
  <c r="CR101" i="2"/>
  <c r="CP101" i="2"/>
  <c r="CN101" i="2"/>
  <c r="CL101" i="2"/>
  <c r="EW101" i="2"/>
  <c r="EU101" i="2"/>
  <c r="ES101" i="2"/>
  <c r="EQ101" i="2"/>
  <c r="AB103" i="3"/>
  <c r="ET101" i="2"/>
  <c r="ER101" i="2"/>
  <c r="EP101" i="2"/>
  <c r="IP101" i="2"/>
  <c r="IV101" i="2" s="1"/>
  <c r="HM101" i="2"/>
  <c r="HK101" i="2"/>
  <c r="HI101" i="2"/>
  <c r="HN101" i="2"/>
  <c r="HL101" i="2"/>
  <c r="HJ101" i="2"/>
  <c r="HH101" i="2"/>
  <c r="Y101" i="2"/>
  <c r="U101" i="2"/>
  <c r="V103" i="3"/>
  <c r="X101" i="2"/>
  <c r="V101" i="2"/>
  <c r="T101" i="2"/>
  <c r="AA101" i="2"/>
  <c r="P101" i="8" s="1"/>
  <c r="W101" i="2"/>
  <c r="BB101" i="2"/>
  <c r="AZ101" i="2"/>
  <c r="AX101" i="2"/>
  <c r="AV101" i="2"/>
  <c r="BA101" i="2"/>
  <c r="AY101" i="2"/>
  <c r="AW101" i="2"/>
  <c r="DG101" i="2"/>
  <c r="DE101" i="2"/>
  <c r="DC101" i="2"/>
  <c r="DA101" i="2"/>
  <c r="Z103" i="3"/>
  <c r="DD101" i="2"/>
  <c r="DB101" i="2"/>
  <c r="CZ101" i="2"/>
  <c r="FW101" i="2"/>
  <c r="FU101" i="2"/>
  <c r="FS101" i="2"/>
  <c r="FX101" i="2"/>
  <c r="FV101" i="2"/>
  <c r="FT101" i="2"/>
  <c r="FR101" i="2"/>
  <c r="X105" i="3"/>
  <c r="BN103" i="2"/>
  <c r="BL103" i="2"/>
  <c r="BJ103" i="2"/>
  <c r="BQ103" i="2"/>
  <c r="BO103" i="2"/>
  <c r="BM103" i="2"/>
  <c r="BK103" i="2"/>
  <c r="IC103" i="2"/>
  <c r="IA103" i="2"/>
  <c r="HY103" i="2"/>
  <c r="HW103" i="2"/>
  <c r="AF105" i="3"/>
  <c r="HZ103" i="2"/>
  <c r="HX103" i="2"/>
  <c r="HV103" i="2"/>
  <c r="EG103" i="2"/>
  <c r="EE103" i="2"/>
  <c r="EC103" i="2"/>
  <c r="EH103" i="2"/>
  <c r="EF103" i="2"/>
  <c r="ED103" i="2"/>
  <c r="EB103" i="2"/>
  <c r="GM103" i="2"/>
  <c r="GK103" i="2"/>
  <c r="GI103" i="2"/>
  <c r="GG103" i="2"/>
  <c r="AD105" i="3"/>
  <c r="GJ103" i="2"/>
  <c r="GH103" i="2"/>
  <c r="GF103" i="2"/>
  <c r="K105" i="2"/>
  <c r="I105" i="2"/>
  <c r="G105" i="2"/>
  <c r="L105" i="2"/>
  <c r="I105" i="8" s="1"/>
  <c r="J105" i="2"/>
  <c r="H105" i="2"/>
  <c r="F105" i="2"/>
  <c r="CQ105" i="2"/>
  <c r="CO105" i="2"/>
  <c r="CM105" i="2"/>
  <c r="CR105" i="2"/>
  <c r="CP105" i="2"/>
  <c r="CN105" i="2"/>
  <c r="CL105" i="2"/>
  <c r="EW105" i="2"/>
  <c r="EU105" i="2"/>
  <c r="ES105" i="2"/>
  <c r="EQ105" i="2"/>
  <c r="AB107" i="3"/>
  <c r="ET105" i="2"/>
  <c r="ER105" i="2"/>
  <c r="EP105" i="2"/>
  <c r="IP105" i="2"/>
  <c r="IV105" i="2" s="1"/>
  <c r="HM105" i="2"/>
  <c r="HK105" i="2"/>
  <c r="HI105" i="2"/>
  <c r="HN105" i="2"/>
  <c r="HL105" i="2"/>
  <c r="HJ105" i="2"/>
  <c r="HH105" i="2"/>
  <c r="AA105" i="2"/>
  <c r="P105" i="8" s="1"/>
  <c r="W105" i="2"/>
  <c r="V107" i="3"/>
  <c r="X105" i="2"/>
  <c r="V105" i="2"/>
  <c r="T105" i="2"/>
  <c r="Y105" i="2"/>
  <c r="U105" i="2"/>
  <c r="BB105" i="2"/>
  <c r="AZ105" i="2"/>
  <c r="AX105" i="2"/>
  <c r="AV105" i="2"/>
  <c r="BA105" i="2"/>
  <c r="AY105" i="2"/>
  <c r="AW105" i="2"/>
  <c r="DG105" i="2"/>
  <c r="DE105" i="2"/>
  <c r="DC105" i="2"/>
  <c r="DA105" i="2"/>
  <c r="Z107" i="3"/>
  <c r="J107" i="3"/>
  <c r="DD105" i="2"/>
  <c r="DB105" i="2"/>
  <c r="CZ105" i="2"/>
  <c r="FW105" i="2"/>
  <c r="FU105" i="2"/>
  <c r="FS105" i="2"/>
  <c r="FX105" i="2"/>
  <c r="FV105" i="2"/>
  <c r="FT105" i="2"/>
  <c r="FR105" i="2"/>
  <c r="X109" i="3"/>
  <c r="H109" i="3"/>
  <c r="BN107" i="2"/>
  <c r="BL107" i="2"/>
  <c r="BJ107" i="2"/>
  <c r="BQ107" i="2"/>
  <c r="BO107" i="2"/>
  <c r="BM107" i="2"/>
  <c r="BK107" i="2"/>
  <c r="IC107" i="2"/>
  <c r="IA107" i="2"/>
  <c r="HY107" i="2"/>
  <c r="HW107" i="2"/>
  <c r="AF109" i="3"/>
  <c r="P109" i="3"/>
  <c r="HZ107" i="2"/>
  <c r="HX107" i="2"/>
  <c r="HV107" i="2"/>
  <c r="EG107" i="2"/>
  <c r="EE107" i="2"/>
  <c r="EC107" i="2"/>
  <c r="EH107" i="2"/>
  <c r="EF107" i="2"/>
  <c r="ED107" i="2"/>
  <c r="EB107" i="2"/>
  <c r="GM107" i="2"/>
  <c r="GK107" i="2"/>
  <c r="GI107" i="2"/>
  <c r="GG107" i="2"/>
  <c r="AD109" i="3"/>
  <c r="N109" i="3"/>
  <c r="GJ107" i="2"/>
  <c r="GH107" i="2"/>
  <c r="GF107" i="2"/>
  <c r="BB109" i="2"/>
  <c r="AZ109" i="2"/>
  <c r="AX109" i="2"/>
  <c r="AV109" i="2"/>
  <c r="BA109" i="2"/>
  <c r="AY109" i="2"/>
  <c r="AW109" i="2"/>
  <c r="DG109" i="2"/>
  <c r="DE109" i="2"/>
  <c r="DC109" i="2"/>
  <c r="DA109" i="2"/>
  <c r="Z111" i="3"/>
  <c r="J111" i="3"/>
  <c r="DD109" i="2"/>
  <c r="DB109" i="2"/>
  <c r="CZ109" i="2"/>
  <c r="GZ109" i="2"/>
  <c r="HF109" i="2" s="1"/>
  <c r="FW109" i="2"/>
  <c r="FU109" i="2"/>
  <c r="FS109" i="2"/>
  <c r="FX109" i="2"/>
  <c r="FV109" i="2"/>
  <c r="FT109" i="2"/>
  <c r="FR109" i="2"/>
  <c r="X111" i="3"/>
  <c r="BN109" i="2"/>
  <c r="BL109" i="2"/>
  <c r="BJ109" i="2"/>
  <c r="BQ109" i="2"/>
  <c r="BO109" i="2"/>
  <c r="BM109" i="2"/>
  <c r="BK109" i="2"/>
  <c r="IC109" i="2"/>
  <c r="IA109" i="2"/>
  <c r="HY109" i="2"/>
  <c r="HW109" i="2"/>
  <c r="AF111" i="3"/>
  <c r="HZ109" i="2"/>
  <c r="HX109" i="2"/>
  <c r="HV109" i="2"/>
  <c r="K66" i="2"/>
  <c r="I66" i="2"/>
  <c r="G66" i="2"/>
  <c r="L66" i="2"/>
  <c r="I66" i="8" s="1"/>
  <c r="J66" i="2"/>
  <c r="H66" i="2"/>
  <c r="F66" i="2"/>
  <c r="CR66" i="2"/>
  <c r="CP66" i="2"/>
  <c r="CN66" i="2"/>
  <c r="CL66" i="2"/>
  <c r="CQ66" i="2"/>
  <c r="CO66" i="2"/>
  <c r="CM66" i="2"/>
  <c r="ET66" i="2"/>
  <c r="ER66" i="2"/>
  <c r="EP66" i="2"/>
  <c r="EW66" i="2"/>
  <c r="EU66" i="2"/>
  <c r="ES66" i="2"/>
  <c r="EQ66" i="2"/>
  <c r="HM66" i="2"/>
  <c r="HK66" i="2"/>
  <c r="HI66" i="2"/>
  <c r="HN66" i="2"/>
  <c r="HL66" i="2"/>
  <c r="HJ66" i="2"/>
  <c r="HH66" i="2"/>
  <c r="Y66" i="2"/>
  <c r="U66" i="2"/>
  <c r="X66" i="2"/>
  <c r="V66" i="2"/>
  <c r="T66" i="2"/>
  <c r="AA66" i="2"/>
  <c r="P66" i="8" s="1"/>
  <c r="W66" i="2"/>
  <c r="BA66" i="2"/>
  <c r="AY66" i="2"/>
  <c r="AW66" i="2"/>
  <c r="BB66" i="2"/>
  <c r="AZ66" i="2"/>
  <c r="AX66" i="2"/>
  <c r="AV66" i="2"/>
  <c r="DD66" i="2"/>
  <c r="DB66" i="2"/>
  <c r="CZ66" i="2"/>
  <c r="DG66" i="2"/>
  <c r="DE66" i="2"/>
  <c r="DC66" i="2"/>
  <c r="DA66" i="2"/>
  <c r="FW66" i="2"/>
  <c r="FU66" i="2"/>
  <c r="FS66" i="2"/>
  <c r="FX66" i="2"/>
  <c r="FV66" i="2"/>
  <c r="FT66" i="2"/>
  <c r="FR66" i="2"/>
  <c r="BQ68" i="2"/>
  <c r="BO68" i="2"/>
  <c r="BM68" i="2"/>
  <c r="BK68" i="2"/>
  <c r="BN68" i="2"/>
  <c r="BL68" i="2"/>
  <c r="BJ68" i="2"/>
  <c r="IC68" i="2"/>
  <c r="IA68" i="2"/>
  <c r="HY68" i="2"/>
  <c r="HW68" i="2"/>
  <c r="HZ68" i="2"/>
  <c r="HX68" i="2"/>
  <c r="HV68" i="2"/>
  <c r="EH68" i="2"/>
  <c r="EF68" i="2"/>
  <c r="ED68" i="2"/>
  <c r="EB68" i="2"/>
  <c r="EG68" i="2"/>
  <c r="EE68" i="2"/>
  <c r="EC68" i="2"/>
  <c r="GM68" i="2"/>
  <c r="GK68" i="2"/>
  <c r="GI68" i="2"/>
  <c r="GG68" i="2"/>
  <c r="GJ68" i="2"/>
  <c r="GH68" i="2"/>
  <c r="GF68" i="2"/>
  <c r="K70" i="2"/>
  <c r="I70" i="2"/>
  <c r="G70" i="2"/>
  <c r="L70" i="2"/>
  <c r="I70" i="8" s="1"/>
  <c r="J70" i="2"/>
  <c r="H70" i="2"/>
  <c r="F70" i="2"/>
  <c r="CR70" i="2"/>
  <c r="CP70" i="2"/>
  <c r="CN70" i="2"/>
  <c r="CL70" i="2"/>
  <c r="CQ70" i="2"/>
  <c r="CO70" i="2"/>
  <c r="CM70" i="2"/>
  <c r="ET70" i="2"/>
  <c r="ER70" i="2"/>
  <c r="EP70" i="2"/>
  <c r="EW70" i="2"/>
  <c r="EU70" i="2"/>
  <c r="ES70" i="2"/>
  <c r="EQ70" i="2"/>
  <c r="HM70" i="2"/>
  <c r="HK70" i="2"/>
  <c r="HI70" i="2"/>
  <c r="HN70" i="2"/>
  <c r="HL70" i="2"/>
  <c r="HJ70" i="2"/>
  <c r="HH70" i="2"/>
  <c r="Y70" i="2"/>
  <c r="U70" i="2"/>
  <c r="X70" i="2"/>
  <c r="V70" i="2"/>
  <c r="T70" i="2"/>
  <c r="AA70" i="2"/>
  <c r="P70" i="8" s="1"/>
  <c r="W70" i="2"/>
  <c r="BA70" i="2"/>
  <c r="AY70" i="2"/>
  <c r="AW70" i="2"/>
  <c r="BB70" i="2"/>
  <c r="AZ70" i="2"/>
  <c r="AX70" i="2"/>
  <c r="AV70" i="2"/>
  <c r="DD70" i="2"/>
  <c r="DB70" i="2"/>
  <c r="CZ70" i="2"/>
  <c r="DG70" i="2"/>
  <c r="DE70" i="2"/>
  <c r="DC70" i="2"/>
  <c r="DA70" i="2"/>
  <c r="FW70" i="2"/>
  <c r="FU70" i="2"/>
  <c r="FS70" i="2"/>
  <c r="FX70" i="2"/>
  <c r="FV70" i="2"/>
  <c r="FT70" i="2"/>
  <c r="FR70" i="2"/>
  <c r="CQ72" i="2"/>
  <c r="CO72" i="2"/>
  <c r="CM72" i="2"/>
  <c r="CR72" i="2"/>
  <c r="CP72" i="2"/>
  <c r="CN72" i="2"/>
  <c r="CL72" i="2"/>
  <c r="EW72" i="2"/>
  <c r="EU72" i="2"/>
  <c r="ES72" i="2"/>
  <c r="EQ72" i="2"/>
  <c r="ET72" i="2"/>
  <c r="ER72" i="2"/>
  <c r="EP72" i="2"/>
  <c r="EG72" i="2"/>
  <c r="EE72" i="2"/>
  <c r="EC72" i="2"/>
  <c r="EH72" i="2"/>
  <c r="EF72" i="2"/>
  <c r="ED72" i="2"/>
  <c r="EB72" i="2"/>
  <c r="K74" i="2"/>
  <c r="I74" i="2"/>
  <c r="G74" i="2"/>
  <c r="L74" i="2"/>
  <c r="I74" i="8" s="1"/>
  <c r="J74" i="2"/>
  <c r="H74" i="2"/>
  <c r="F74" i="2"/>
  <c r="CR74" i="2"/>
  <c r="CP74" i="2"/>
  <c r="CN74" i="2"/>
  <c r="CL74" i="2"/>
  <c r="CQ74" i="2"/>
  <c r="CO74" i="2"/>
  <c r="CM74" i="2"/>
  <c r="ET74" i="2"/>
  <c r="ER74" i="2"/>
  <c r="EP74" i="2"/>
  <c r="EW74" i="2"/>
  <c r="EU74" i="2"/>
  <c r="ES74" i="2"/>
  <c r="EQ74" i="2"/>
  <c r="HN74" i="2"/>
  <c r="HL74" i="2"/>
  <c r="HJ74" i="2"/>
  <c r="HH74" i="2"/>
  <c r="HM74" i="2"/>
  <c r="HK74" i="2"/>
  <c r="HI74" i="2"/>
  <c r="X74" i="2"/>
  <c r="T74" i="2"/>
  <c r="AA74" i="2"/>
  <c r="P74" i="8" s="1"/>
  <c r="Y74" i="2"/>
  <c r="W74" i="2"/>
  <c r="U74" i="2"/>
  <c r="V74" i="2"/>
  <c r="BA74" i="2"/>
  <c r="AY74" i="2"/>
  <c r="AW74" i="2"/>
  <c r="BB74" i="2"/>
  <c r="AZ74" i="2"/>
  <c r="AX74" i="2"/>
  <c r="AV74" i="2"/>
  <c r="DD74" i="2"/>
  <c r="DB74" i="2"/>
  <c r="CZ74" i="2"/>
  <c r="DG74" i="2"/>
  <c r="DE74" i="2"/>
  <c r="DC74" i="2"/>
  <c r="DA74" i="2"/>
  <c r="FX74" i="2"/>
  <c r="FV74" i="2"/>
  <c r="FT74" i="2"/>
  <c r="FR74" i="2"/>
  <c r="FW74" i="2"/>
  <c r="FU74" i="2"/>
  <c r="FS74" i="2"/>
  <c r="BQ76" i="2"/>
  <c r="BO76" i="2"/>
  <c r="BM76" i="2"/>
  <c r="BK76" i="2"/>
  <c r="BN76" i="2"/>
  <c r="BL76" i="2"/>
  <c r="BJ76" i="2"/>
  <c r="HZ76" i="2"/>
  <c r="HX76" i="2"/>
  <c r="HV76" i="2"/>
  <c r="IC76" i="2"/>
  <c r="IA76" i="2"/>
  <c r="HY76" i="2"/>
  <c r="HW76" i="2"/>
  <c r="EH76" i="2"/>
  <c r="EF76" i="2"/>
  <c r="ED76" i="2"/>
  <c r="EB76" i="2"/>
  <c r="EG76" i="2"/>
  <c r="EE76" i="2"/>
  <c r="EC76" i="2"/>
  <c r="GJ76" i="2"/>
  <c r="GH76" i="2"/>
  <c r="GF76" i="2"/>
  <c r="GM76" i="2"/>
  <c r="GK76" i="2"/>
  <c r="GI76" i="2"/>
  <c r="GG76" i="2"/>
  <c r="V78" i="2"/>
  <c r="AA78" i="2"/>
  <c r="P78" i="8" s="1"/>
  <c r="Y78" i="2"/>
  <c r="W78" i="2"/>
  <c r="U78" i="2"/>
  <c r="X78" i="2"/>
  <c r="T78" i="2"/>
  <c r="BA78" i="2"/>
  <c r="AY78" i="2"/>
  <c r="AW78" i="2"/>
  <c r="BB78" i="2"/>
  <c r="AZ78" i="2"/>
  <c r="AX78" i="2"/>
  <c r="AV78" i="2"/>
  <c r="DD78" i="2"/>
  <c r="DB78" i="2"/>
  <c r="CZ78" i="2"/>
  <c r="DG78" i="2"/>
  <c r="DE78" i="2"/>
  <c r="DC78" i="2"/>
  <c r="DA78" i="2"/>
  <c r="FX78" i="2"/>
  <c r="FV78" i="2"/>
  <c r="FT78" i="2"/>
  <c r="FR78" i="2"/>
  <c r="FW78" i="2"/>
  <c r="FU78" i="2"/>
  <c r="FS78" i="2"/>
  <c r="BQ78" i="2"/>
  <c r="BO78" i="2"/>
  <c r="BM78" i="2"/>
  <c r="BK78" i="2"/>
  <c r="BN78" i="2"/>
  <c r="BL78" i="2"/>
  <c r="BJ78" i="2"/>
  <c r="HZ78" i="2"/>
  <c r="HX78" i="2"/>
  <c r="HV78" i="2"/>
  <c r="IC78" i="2"/>
  <c r="IA78" i="2"/>
  <c r="HY78" i="2"/>
  <c r="HW78" i="2"/>
  <c r="F51" i="1"/>
  <c r="EH50" i="2"/>
  <c r="EF50" i="2"/>
  <c r="ED50" i="2"/>
  <c r="EB50" i="2"/>
  <c r="EG50" i="2"/>
  <c r="EE50" i="2"/>
  <c r="EC50" i="2"/>
  <c r="GM50" i="2"/>
  <c r="GK50" i="2"/>
  <c r="GI50" i="2"/>
  <c r="GG50" i="2"/>
  <c r="GJ50" i="2"/>
  <c r="GH50" i="2"/>
  <c r="GF50" i="2"/>
  <c r="NJ51" i="1"/>
  <c r="NN51" i="1"/>
  <c r="K50" i="2"/>
  <c r="I50" i="2"/>
  <c r="G50" i="2"/>
  <c r="L50" i="2"/>
  <c r="I50" i="8" s="1"/>
  <c r="J50" i="2"/>
  <c r="H50" i="2"/>
  <c r="F50" i="2"/>
  <c r="CR50" i="2"/>
  <c r="CP50" i="2"/>
  <c r="CN50" i="2"/>
  <c r="CL50" i="2"/>
  <c r="CQ50" i="2"/>
  <c r="CO50" i="2"/>
  <c r="CM50" i="2"/>
  <c r="EW50" i="2"/>
  <c r="EU50" i="2"/>
  <c r="ES50" i="2"/>
  <c r="EQ50" i="2"/>
  <c r="ET50" i="2"/>
  <c r="ER50" i="2"/>
  <c r="EP50" i="2"/>
  <c r="HM50" i="2"/>
  <c r="HK50" i="2"/>
  <c r="HI50" i="2"/>
  <c r="HN50" i="2"/>
  <c r="HL50" i="2"/>
  <c r="HJ50" i="2"/>
  <c r="HH50" i="2"/>
  <c r="NI51" i="1"/>
  <c r="NM51" i="1"/>
  <c r="BA17" i="2"/>
  <c r="AY17" i="2"/>
  <c r="AW17" i="2"/>
  <c r="BB17" i="2"/>
  <c r="AZ17" i="2"/>
  <c r="AX17" i="2"/>
  <c r="AV17" i="2"/>
  <c r="F18" i="1"/>
  <c r="EG17" i="2"/>
  <c r="EE17" i="2"/>
  <c r="EC17" i="2"/>
  <c r="EH17" i="2"/>
  <c r="EF17" i="2"/>
  <c r="ED17" i="2"/>
  <c r="EB17" i="2"/>
  <c r="BQ17" i="2"/>
  <c r="BO17" i="2"/>
  <c r="BM17" i="2"/>
  <c r="BK17" i="2"/>
  <c r="BN17" i="2"/>
  <c r="BL17" i="2"/>
  <c r="BJ17" i="2"/>
  <c r="BQ10" i="2"/>
  <c r="BO10" i="2"/>
  <c r="BM10" i="2"/>
  <c r="BK10" i="2"/>
  <c r="BN10" i="2"/>
  <c r="BL10" i="2"/>
  <c r="BJ10" i="2"/>
  <c r="IC10" i="2"/>
  <c r="IA10" i="2"/>
  <c r="HY10" i="2"/>
  <c r="HW10" i="2"/>
  <c r="HZ10" i="2"/>
  <c r="HX10" i="2"/>
  <c r="HV10" i="2"/>
  <c r="NK11" i="1"/>
  <c r="EH10" i="2"/>
  <c r="EF10" i="2"/>
  <c r="ED10" i="2"/>
  <c r="EB10" i="2"/>
  <c r="EG10" i="2"/>
  <c r="EE10" i="2"/>
  <c r="EC10" i="2"/>
  <c r="GM10" i="2"/>
  <c r="GK10" i="2"/>
  <c r="GI10" i="2"/>
  <c r="GG10" i="2"/>
  <c r="GJ10" i="2"/>
  <c r="GH10" i="2"/>
  <c r="GF10" i="2"/>
  <c r="NJ11" i="1"/>
  <c r="NN11" i="1"/>
  <c r="IC111" i="2"/>
  <c r="IA111" i="2"/>
  <c r="HY111" i="2"/>
  <c r="HW111" i="2"/>
  <c r="AF113" i="3"/>
  <c r="HZ111" i="2"/>
  <c r="HX111" i="2"/>
  <c r="HV111" i="2"/>
  <c r="HM111" i="2"/>
  <c r="HK111" i="2"/>
  <c r="HI111" i="2"/>
  <c r="HN111" i="2"/>
  <c r="HL111" i="2"/>
  <c r="HJ111" i="2"/>
  <c r="HH111" i="2"/>
  <c r="CR111" i="2"/>
  <c r="CP111" i="2"/>
  <c r="CN111" i="2"/>
  <c r="CL111" i="2"/>
  <c r="CQ111" i="2"/>
  <c r="CO111" i="2"/>
  <c r="CM111" i="2"/>
  <c r="K111" i="2"/>
  <c r="I111" i="2"/>
  <c r="G111" i="2"/>
  <c r="L111" i="2"/>
  <c r="I111" i="8" s="1"/>
  <c r="J111" i="2"/>
  <c r="H111" i="2"/>
  <c r="F111" i="2"/>
  <c r="V113" i="3"/>
  <c r="X111" i="2"/>
  <c r="V111" i="2"/>
  <c r="T111" i="2"/>
  <c r="AA111" i="2"/>
  <c r="P111" i="8" s="1"/>
  <c r="Y111" i="2"/>
  <c r="W111" i="2"/>
  <c r="U111" i="2"/>
  <c r="BB111" i="2"/>
  <c r="AZ111" i="2"/>
  <c r="AX111" i="2"/>
  <c r="AV111" i="2"/>
  <c r="BA111" i="2"/>
  <c r="AY111" i="2"/>
  <c r="AW111" i="2"/>
  <c r="DG111" i="2"/>
  <c r="DE111" i="2"/>
  <c r="DC111" i="2"/>
  <c r="DA111" i="2"/>
  <c r="Z113" i="3"/>
  <c r="J113" i="3"/>
  <c r="DD111" i="2"/>
  <c r="DB111" i="2"/>
  <c r="CZ111" i="2"/>
  <c r="FW111" i="2"/>
  <c r="FU111" i="2"/>
  <c r="FS111" i="2"/>
  <c r="FX111" i="2"/>
  <c r="FV111" i="2"/>
  <c r="FT111" i="2"/>
  <c r="FR111" i="2"/>
  <c r="GB111" i="2"/>
  <c r="GP111" i="2"/>
  <c r="DJ111" i="2"/>
  <c r="CV111" i="2"/>
  <c r="BT111" i="2"/>
  <c r="BF111" i="2"/>
  <c r="EZ111" i="2"/>
  <c r="HR111" i="2"/>
  <c r="IF111" i="2"/>
  <c r="EL111" i="2"/>
  <c r="AD111" i="2"/>
  <c r="P111" i="2"/>
  <c r="AB113" i="3"/>
  <c r="ET111" i="2"/>
  <c r="ER111" i="2"/>
  <c r="EP111" i="2"/>
  <c r="EW111" i="2"/>
  <c r="EU111" i="2"/>
  <c r="ES111" i="2"/>
  <c r="EQ111" i="2"/>
  <c r="EG111" i="2"/>
  <c r="EE111" i="2"/>
  <c r="EC111" i="2"/>
  <c r="EH111" i="2"/>
  <c r="EF111" i="2"/>
  <c r="ED111" i="2"/>
  <c r="EB111" i="2"/>
  <c r="GM111" i="2"/>
  <c r="GK111" i="2"/>
  <c r="GI111" i="2"/>
  <c r="GG111" i="2"/>
  <c r="AD113" i="3"/>
  <c r="GJ111" i="2"/>
  <c r="GH111" i="2"/>
  <c r="GF111" i="2"/>
  <c r="X113" i="3"/>
  <c r="BN111" i="2"/>
  <c r="BL111" i="2"/>
  <c r="BJ111" i="2"/>
  <c r="BQ111" i="2"/>
  <c r="BO111" i="2"/>
  <c r="BM111" i="2"/>
  <c r="BK111" i="2"/>
  <c r="AR106" i="2"/>
  <c r="IT94" i="2"/>
  <c r="HD92" i="2"/>
  <c r="DX92" i="2"/>
  <c r="AR92" i="2"/>
  <c r="HD90" i="2"/>
  <c r="FN108" i="2"/>
  <c r="CH108" i="2"/>
  <c r="FN104" i="2"/>
  <c r="CH110" i="2"/>
  <c r="CH106" i="2"/>
  <c r="FN102" i="2"/>
  <c r="AR90" i="2"/>
  <c r="HD88" i="2"/>
  <c r="AR88" i="2"/>
  <c r="IT88" i="2"/>
  <c r="HD110" i="2"/>
  <c r="FN110" i="2"/>
  <c r="IT110" i="2"/>
  <c r="HD106" i="2"/>
  <c r="DX106" i="2"/>
  <c r="FN106" i="2"/>
  <c r="HD104" i="2"/>
  <c r="AR104" i="2"/>
  <c r="HD102" i="2"/>
  <c r="AR102" i="2"/>
  <c r="DX100" i="2"/>
  <c r="AR100" i="2"/>
  <c r="CH104" i="2"/>
  <c r="CH102" i="2"/>
  <c r="FN100" i="2"/>
  <c r="CH100" i="2"/>
  <c r="FN98" i="2"/>
  <c r="CH98" i="2"/>
  <c r="FN96" i="2"/>
  <c r="CH96" i="2"/>
  <c r="HD98" i="2"/>
  <c r="DX98" i="2"/>
  <c r="AR98" i="2"/>
  <c r="HD96" i="2"/>
  <c r="DX96" i="2"/>
  <c r="AR96" i="2"/>
  <c r="CH90" i="2"/>
  <c r="CH88" i="2"/>
  <c r="DX86" i="2"/>
  <c r="DX94" i="2"/>
  <c r="AR94" i="2"/>
  <c r="DX88" i="2"/>
  <c r="FN86" i="2"/>
  <c r="CH86" i="2"/>
  <c r="HD84" i="2"/>
  <c r="CH84" i="2"/>
  <c r="FN84" i="2"/>
  <c r="IT84" i="2"/>
  <c r="IC83" i="1"/>
  <c r="HY83" i="1"/>
  <c r="HU83" i="1"/>
  <c r="HS83" i="1"/>
  <c r="HQ83" i="1"/>
  <c r="HM83" i="1"/>
  <c r="HI83" i="1"/>
  <c r="HE83" i="1"/>
  <c r="HC83" i="1"/>
  <c r="HA83" i="1"/>
  <c r="GW83" i="1"/>
  <c r="GS83" i="1"/>
  <c r="GO83" i="1"/>
  <c r="GK83" i="1"/>
  <c r="GG83" i="1"/>
  <c r="GC83" i="1"/>
  <c r="FY83" i="1"/>
  <c r="FU83" i="1"/>
  <c r="FQ83" i="1"/>
  <c r="FM83" i="1"/>
  <c r="FI83" i="1"/>
  <c r="FE83" i="1"/>
  <c r="FA83" i="1"/>
  <c r="EW83" i="1"/>
  <c r="ES83" i="1"/>
  <c r="EO83" i="1"/>
  <c r="EK83" i="1"/>
  <c r="EG83" i="1"/>
  <c r="EC83" i="1"/>
  <c r="DY83" i="1"/>
  <c r="DU83" i="1"/>
  <c r="DQ83" i="1"/>
  <c r="DM83" i="1"/>
  <c r="DI83" i="1"/>
  <c r="DE83" i="1"/>
  <c r="DA83" i="1"/>
  <c r="CW83" i="1"/>
  <c r="CS83" i="1"/>
  <c r="CO83" i="1"/>
  <c r="CK83" i="1"/>
  <c r="CG83" i="1"/>
  <c r="CC83" i="1"/>
  <c r="BY83" i="1"/>
  <c r="BU83" i="1"/>
  <c r="BQ83" i="1"/>
  <c r="BO83" i="1"/>
  <c r="BM83" i="1"/>
  <c r="BI83" i="1"/>
  <c r="BE83" i="1"/>
  <c r="BA83" i="1"/>
  <c r="AW83" i="1"/>
  <c r="AS83" i="1"/>
  <c r="AO83" i="1"/>
  <c r="AK83" i="1"/>
  <c r="AG83" i="1"/>
  <c r="AC83" i="1"/>
  <c r="Y83" i="1"/>
  <c r="U83" i="1"/>
  <c r="Q83" i="1"/>
  <c r="M83" i="1"/>
  <c r="I83" i="1"/>
  <c r="HX83" i="1"/>
  <c r="HP83" i="1"/>
  <c r="HH83" i="1"/>
  <c r="GZ83" i="1"/>
  <c r="GR83" i="1"/>
  <c r="GJ83" i="1"/>
  <c r="GB83" i="1"/>
  <c r="FT83" i="1"/>
  <c r="FL83" i="1"/>
  <c r="FD83" i="1"/>
  <c r="EV83" i="1"/>
  <c r="EN83" i="1"/>
  <c r="EF83" i="1"/>
  <c r="DX83" i="1"/>
  <c r="DP83" i="1"/>
  <c r="DH83" i="1"/>
  <c r="CZ83" i="1"/>
  <c r="CR83" i="1"/>
  <c r="CJ83" i="1"/>
  <c r="CB83" i="1"/>
  <c r="BT83" i="1"/>
  <c r="BL83" i="1"/>
  <c r="BD83" i="1"/>
  <c r="AV83" i="1"/>
  <c r="AN83" i="1"/>
  <c r="AF83" i="1"/>
  <c r="X83" i="1"/>
  <c r="P83" i="1"/>
  <c r="H83" i="1"/>
  <c r="HV83" i="1"/>
  <c r="HF83" i="1"/>
  <c r="GP83" i="1"/>
  <c r="FZ83" i="1"/>
  <c r="FJ83" i="1"/>
  <c r="ET83" i="1"/>
  <c r="ED83" i="1"/>
  <c r="DN83" i="1"/>
  <c r="CX83" i="1"/>
  <c r="CH83" i="1"/>
  <c r="BR83" i="1"/>
  <c r="BB83" i="1"/>
  <c r="AL83" i="1"/>
  <c r="V83" i="1"/>
  <c r="F83" i="1"/>
  <c r="HZ83" i="1"/>
  <c r="HJ83" i="1"/>
  <c r="GT83" i="1"/>
  <c r="GD83" i="1"/>
  <c r="FN83" i="1"/>
  <c r="EX83" i="1"/>
  <c r="EH83" i="1"/>
  <c r="DR83" i="1"/>
  <c r="DB83" i="1"/>
  <c r="CL83" i="1"/>
  <c r="BV83" i="1"/>
  <c r="BF83" i="1"/>
  <c r="AP83" i="1"/>
  <c r="Z83" i="1"/>
  <c r="J83" i="1"/>
  <c r="GL83" i="1"/>
  <c r="K83" i="1"/>
  <c r="AB83" i="1"/>
  <c r="AU83" i="1"/>
  <c r="BC83" i="1"/>
  <c r="BK83" i="1"/>
  <c r="BW83" i="1"/>
  <c r="CI83" i="1"/>
  <c r="CT83" i="1"/>
  <c r="DC83" i="1"/>
  <c r="DK83" i="1"/>
  <c r="EQ83" i="1"/>
  <c r="FO83" i="1"/>
  <c r="L83" i="1"/>
  <c r="BX83" i="1"/>
  <c r="CV83" i="1"/>
  <c r="DD83" i="1"/>
  <c r="DL83" i="1"/>
  <c r="DW83" i="1"/>
  <c r="FP83" i="1"/>
  <c r="HB83" i="1"/>
  <c r="HW83" i="1"/>
  <c r="EA83" i="1"/>
  <c r="HG83" i="1"/>
  <c r="AM83" i="1"/>
  <c r="CQ83" i="1"/>
  <c r="A163" i="8"/>
  <c r="D162" i="8"/>
  <c r="C162" i="8"/>
  <c r="B162" i="8"/>
  <c r="A162" i="8"/>
  <c r="FW161" i="8"/>
  <c r="FV161" i="8"/>
  <c r="FU161" i="8"/>
  <c r="FT161" i="8"/>
  <c r="FS161" i="8"/>
  <c r="FR161" i="8"/>
  <c r="FW160" i="8"/>
  <c r="FV160" i="8"/>
  <c r="FU160" i="8"/>
  <c r="FT160" i="8"/>
  <c r="FS160" i="8"/>
  <c r="FR160" i="8"/>
  <c r="FW159" i="8"/>
  <c r="FV159" i="8"/>
  <c r="FU159" i="8"/>
  <c r="FT159" i="8"/>
  <c r="FS159" i="8"/>
  <c r="FR159" i="8"/>
  <c r="FW158" i="8"/>
  <c r="FV158" i="8"/>
  <c r="FU158" i="8"/>
  <c r="FT158" i="8"/>
  <c r="FS158" i="8"/>
  <c r="FR158" i="8"/>
  <c r="FW157" i="8"/>
  <c r="FV157" i="8"/>
  <c r="FU157" i="8"/>
  <c r="FT157" i="8"/>
  <c r="FS157" i="8"/>
  <c r="FR157" i="8"/>
  <c r="FW156" i="8"/>
  <c r="FV156" i="8"/>
  <c r="FU156" i="8"/>
  <c r="FT156" i="8"/>
  <c r="FS156" i="8"/>
  <c r="FR156" i="8"/>
  <c r="FW155" i="8"/>
  <c r="FV155" i="8"/>
  <c r="FU155" i="8"/>
  <c r="FT155" i="8"/>
  <c r="FS155" i="8"/>
  <c r="FR155" i="8"/>
  <c r="FW154" i="8"/>
  <c r="FV154" i="8"/>
  <c r="FU154" i="8"/>
  <c r="FT154" i="8"/>
  <c r="FS154" i="8"/>
  <c r="FR154" i="8"/>
  <c r="FW153" i="8"/>
  <c r="FV153" i="8"/>
  <c r="FU153" i="8"/>
  <c r="FT153" i="8"/>
  <c r="FS153" i="8"/>
  <c r="FR153" i="8"/>
  <c r="FW152" i="8"/>
  <c r="FV152" i="8"/>
  <c r="FU152" i="8"/>
  <c r="FT152" i="8"/>
  <c r="FS152" i="8"/>
  <c r="FR152" i="8"/>
  <c r="FW151" i="8"/>
  <c r="FV151" i="8"/>
  <c r="FU151" i="8"/>
  <c r="FT151" i="8"/>
  <c r="FS151" i="8"/>
  <c r="FR151" i="8"/>
  <c r="FW150" i="8"/>
  <c r="FV150" i="8"/>
  <c r="FU150" i="8"/>
  <c r="FT150" i="8"/>
  <c r="FS150" i="8"/>
  <c r="FR150" i="8"/>
  <c r="FW149" i="8"/>
  <c r="FV149" i="8"/>
  <c r="FU149" i="8"/>
  <c r="FT149" i="8"/>
  <c r="FS149" i="8"/>
  <c r="FR149" i="8"/>
  <c r="FW148" i="8"/>
  <c r="FV148" i="8"/>
  <c r="FU148" i="8"/>
  <c r="FT148" i="8"/>
  <c r="FS148" i="8"/>
  <c r="FR148" i="8"/>
  <c r="FW147" i="8"/>
  <c r="FV147" i="8"/>
  <c r="FU147" i="8"/>
  <c r="FT147" i="8"/>
  <c r="FS147" i="8"/>
  <c r="FR147" i="8"/>
  <c r="A146" i="8"/>
  <c r="D145" i="8"/>
  <c r="C145" i="8"/>
  <c r="B145" i="8"/>
  <c r="A145" i="8"/>
  <c r="A113" i="8"/>
  <c r="D112" i="8"/>
  <c r="C112" i="8"/>
  <c r="B112" i="8"/>
  <c r="A112" i="8"/>
  <c r="A81" i="8"/>
  <c r="C80" i="8"/>
  <c r="B80" i="8"/>
  <c r="A80" i="8"/>
  <c r="A49" i="8"/>
  <c r="C48" i="8"/>
  <c r="B48" i="8"/>
  <c r="A48" i="8"/>
  <c r="GD16" i="8"/>
  <c r="GC16" i="8"/>
  <c r="GB16" i="8"/>
  <c r="GA16" i="8"/>
  <c r="FZ16" i="8"/>
  <c r="FY16" i="8"/>
  <c r="FW16" i="8"/>
  <c r="FV16" i="8"/>
  <c r="FU16" i="8"/>
  <c r="FT16" i="8"/>
  <c r="FS16" i="8"/>
  <c r="FR16" i="8"/>
  <c r="FI16" i="8"/>
  <c r="FH16" i="8"/>
  <c r="FG16" i="8"/>
  <c r="FF16" i="8"/>
  <c r="FE16" i="8"/>
  <c r="FD16" i="8"/>
  <c r="FB16" i="8"/>
  <c r="FA16" i="8"/>
  <c r="EZ16" i="8"/>
  <c r="EY16" i="8"/>
  <c r="EX16" i="8"/>
  <c r="EW16" i="8"/>
  <c r="EN16" i="8"/>
  <c r="EM16" i="8"/>
  <c r="EL16" i="8"/>
  <c r="EK16" i="8"/>
  <c r="EJ16" i="8"/>
  <c r="EH16" i="8"/>
  <c r="EG16" i="8"/>
  <c r="EF16" i="8"/>
  <c r="EE16" i="8"/>
  <c r="ED16" i="8"/>
  <c r="EC16" i="8"/>
  <c r="EB16" i="8"/>
  <c r="DZ16" i="8"/>
  <c r="DY16" i="8"/>
  <c r="DX16" i="8"/>
  <c r="DW16" i="8"/>
  <c r="DV16" i="8"/>
  <c r="DT16" i="8"/>
  <c r="DS16" i="8"/>
  <c r="DR16" i="8"/>
  <c r="DQ16" i="8"/>
  <c r="DP16" i="8"/>
  <c r="DO16" i="8"/>
  <c r="DN16" i="8"/>
  <c r="CX16" i="8"/>
  <c r="CW16" i="8"/>
  <c r="CV16" i="8"/>
  <c r="CU16" i="8"/>
  <c r="CT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D16" i="8"/>
  <c r="CC16" i="8"/>
  <c r="CB16" i="8"/>
  <c r="CA16" i="8"/>
  <c r="BZ16" i="8"/>
  <c r="BY16" i="8"/>
  <c r="BX16" i="8"/>
  <c r="BH16" i="8"/>
  <c r="BG16" i="8"/>
  <c r="BF16" i="8"/>
  <c r="BE16" i="8"/>
  <c r="BD16" i="8"/>
  <c r="BB16" i="8"/>
  <c r="BA16" i="8"/>
  <c r="AZ16" i="8"/>
  <c r="AY16" i="8"/>
  <c r="AX16" i="8"/>
  <c r="AW16" i="8"/>
  <c r="AV16" i="8"/>
  <c r="AT16" i="8"/>
  <c r="AS16" i="8"/>
  <c r="AR16" i="8"/>
  <c r="AQ16" i="8"/>
  <c r="AP16" i="8"/>
  <c r="AN16" i="8"/>
  <c r="AM16" i="8"/>
  <c r="AL16" i="8"/>
  <c r="AK16" i="8"/>
  <c r="AJ16" i="8"/>
  <c r="AI16" i="8"/>
  <c r="AH16" i="8"/>
  <c r="C16" i="8"/>
  <c r="B16" i="8"/>
  <c r="A16" i="8"/>
  <c r="C15" i="8"/>
  <c r="B15" i="8"/>
  <c r="A15" i="8"/>
  <c r="EN9" i="8"/>
  <c r="EM9" i="8"/>
  <c r="EL9" i="8"/>
  <c r="EK9" i="8"/>
  <c r="EJ9" i="8"/>
  <c r="EH9" i="8"/>
  <c r="EG9" i="8"/>
  <c r="EF9" i="8"/>
  <c r="EE9" i="8"/>
  <c r="ED9" i="8"/>
  <c r="EC9" i="8"/>
  <c r="EB9" i="8"/>
  <c r="DZ9" i="8"/>
  <c r="DY9" i="8"/>
  <c r="DX9" i="8"/>
  <c r="DW9" i="8"/>
  <c r="DV9" i="8"/>
  <c r="DT9" i="8"/>
  <c r="DS9" i="8"/>
  <c r="DR9" i="8"/>
  <c r="DQ9" i="8"/>
  <c r="DP9" i="8"/>
  <c r="DO9" i="8"/>
  <c r="DN9" i="8"/>
  <c r="CX9" i="8"/>
  <c r="CW9" i="8"/>
  <c r="CV9" i="8"/>
  <c r="CU9" i="8"/>
  <c r="CT9" i="8"/>
  <c r="CR9" i="8"/>
  <c r="CQ9" i="8"/>
  <c r="CP9" i="8"/>
  <c r="CO9" i="8"/>
  <c r="CN9" i="8"/>
  <c r="CM9" i="8"/>
  <c r="CL9" i="8"/>
  <c r="CJ9" i="8"/>
  <c r="CI9" i="8"/>
  <c r="CH9" i="8"/>
  <c r="CG9" i="8"/>
  <c r="CF9" i="8"/>
  <c r="CD9" i="8"/>
  <c r="CC9" i="8"/>
  <c r="CB9" i="8"/>
  <c r="CA9" i="8"/>
  <c r="BZ9" i="8"/>
  <c r="BY9" i="8"/>
  <c r="BX9" i="8"/>
  <c r="BH9" i="8"/>
  <c r="BG9" i="8"/>
  <c r="BF9" i="8"/>
  <c r="BE9" i="8"/>
  <c r="BD9" i="8"/>
  <c r="BB9" i="8"/>
  <c r="BA9" i="8"/>
  <c r="AZ9" i="8"/>
  <c r="AY9" i="8"/>
  <c r="AX9" i="8"/>
  <c r="AW9" i="8"/>
  <c r="AV9" i="8"/>
  <c r="AT9" i="8"/>
  <c r="AS9" i="8"/>
  <c r="AR9" i="8"/>
  <c r="AQ9" i="8"/>
  <c r="AP9" i="8"/>
  <c r="AN9" i="8"/>
  <c r="AM9" i="8"/>
  <c r="AL9" i="8"/>
  <c r="AK9" i="8"/>
  <c r="AJ9" i="8"/>
  <c r="AI9" i="8"/>
  <c r="AH9" i="8"/>
  <c r="Q9" i="8"/>
  <c r="Q16" i="8" s="1"/>
  <c r="P9" i="8"/>
  <c r="P16" i="8" s="1"/>
  <c r="O9" i="8"/>
  <c r="O16" i="8" s="1"/>
  <c r="N9" i="8"/>
  <c r="N16" i="8" s="1"/>
  <c r="M9" i="8"/>
  <c r="M16" i="8" s="1"/>
  <c r="C9" i="8"/>
  <c r="B9" i="8"/>
  <c r="A9" i="8"/>
  <c r="C8" i="8"/>
  <c r="B8" i="8"/>
  <c r="A8" i="8"/>
  <c r="BH12" i="2" l="1"/>
  <c r="AB12" i="8"/>
  <c r="BH42" i="2"/>
  <c r="AB42" i="8"/>
  <c r="BH32" i="2"/>
  <c r="AB32" i="8"/>
  <c r="BH28" i="2"/>
  <c r="AB28" i="8"/>
  <c r="BH27" i="2"/>
  <c r="AB27" i="8"/>
  <c r="U115" i="8"/>
  <c r="U111" i="8"/>
  <c r="U97" i="8"/>
  <c r="U123" i="8"/>
  <c r="U41" i="8"/>
  <c r="U39" i="8"/>
  <c r="U35" i="8"/>
  <c r="U73" i="8"/>
  <c r="V56" i="8"/>
  <c r="V65" i="8"/>
  <c r="GU109" i="2"/>
  <c r="GY109" i="2"/>
  <c r="FG107" i="2"/>
  <c r="V100" i="8"/>
  <c r="V92" i="8"/>
  <c r="GZ93" i="2"/>
  <c r="HF93" i="2" s="1"/>
  <c r="R97" i="2"/>
  <c r="E99" i="3" s="1"/>
  <c r="AL187" i="2"/>
  <c r="AJ183" i="2"/>
  <c r="AK183" i="2"/>
  <c r="CA179" i="2"/>
  <c r="CB179" i="2"/>
  <c r="IL177" i="2"/>
  <c r="IO190" i="2"/>
  <c r="IK190" i="2"/>
  <c r="IM177" i="2"/>
  <c r="IL188" i="2"/>
  <c r="IO175" i="2"/>
  <c r="FK183" i="2"/>
  <c r="FF183" i="2"/>
  <c r="DR179" i="2"/>
  <c r="CA174" i="2"/>
  <c r="DV175" i="2"/>
  <c r="IP90" i="2"/>
  <c r="IV90" i="2" s="1"/>
  <c r="AL183" i="2"/>
  <c r="CE179" i="2"/>
  <c r="IN177" i="2"/>
  <c r="IM190" i="2"/>
  <c r="IO177" i="2"/>
  <c r="IK177" i="2"/>
  <c r="IN188" i="2"/>
  <c r="IM175" i="2"/>
  <c r="IO188" i="2"/>
  <c r="IK188" i="2"/>
  <c r="GY178" i="2"/>
  <c r="GX178" i="2"/>
  <c r="CB178" i="2"/>
  <c r="CE178" i="2"/>
  <c r="IN189" i="2"/>
  <c r="AF111" i="2"/>
  <c r="F113" i="3" s="1"/>
  <c r="AF66" i="2"/>
  <c r="F68" i="3" s="1"/>
  <c r="IN173" i="2"/>
  <c r="IO171" i="2"/>
  <c r="IK171" i="2"/>
  <c r="GX169" i="2"/>
  <c r="FL171" i="2"/>
  <c r="AF36" i="2"/>
  <c r="F38" i="3" s="1"/>
  <c r="AF44" i="2"/>
  <c r="F46" i="3" s="1"/>
  <c r="AF38" i="2"/>
  <c r="F40" i="3" s="1"/>
  <c r="AF34" i="2"/>
  <c r="F36" i="3" s="1"/>
  <c r="R21" i="2"/>
  <c r="E23" i="3" s="1"/>
  <c r="R85" i="2"/>
  <c r="E87" i="3" s="1"/>
  <c r="IQ173" i="2"/>
  <c r="IL173" i="2"/>
  <c r="IM171" i="2"/>
  <c r="AI171" i="2"/>
  <c r="GY169" i="2"/>
  <c r="AK188" i="2"/>
  <c r="AO188" i="2"/>
  <c r="GY180" i="2"/>
  <c r="GX180" i="2"/>
  <c r="CA180" i="2"/>
  <c r="CE180" i="2"/>
  <c r="IN180" i="2"/>
  <c r="IO180" i="2"/>
  <c r="IK180" i="2"/>
  <c r="GU176" i="2"/>
  <c r="GV176" i="2"/>
  <c r="BZ176" i="2"/>
  <c r="CC176" i="2"/>
  <c r="BY176" i="2"/>
  <c r="CE174" i="2"/>
  <c r="V86" i="8"/>
  <c r="V84" i="8"/>
  <c r="AF46" i="2"/>
  <c r="F48" i="3" s="1"/>
  <c r="AF45" i="2"/>
  <c r="F47" i="3" s="1"/>
  <c r="AF33" i="2"/>
  <c r="F35" i="3" s="1"/>
  <c r="AF24" i="2"/>
  <c r="F26" i="3" s="1"/>
  <c r="AF19" i="2"/>
  <c r="F21" i="3" s="1"/>
  <c r="IT102" i="2"/>
  <c r="AF59" i="2"/>
  <c r="F61" i="3" s="1"/>
  <c r="DX104" i="2"/>
  <c r="IT104" i="2"/>
  <c r="FE182" i="2"/>
  <c r="AF25" i="2"/>
  <c r="F27" i="3" s="1"/>
  <c r="DX102" i="2"/>
  <c r="AM187" i="2"/>
  <c r="IQ188" i="2"/>
  <c r="IK175" i="2"/>
  <c r="CA178" i="2"/>
  <c r="DT186" i="2"/>
  <c r="DZ186" i="2" s="1"/>
  <c r="FF176" i="2"/>
  <c r="U119" i="8"/>
  <c r="AF151" i="2"/>
  <c r="F153" i="3" s="1"/>
  <c r="AF163" i="2"/>
  <c r="F165" i="3" s="1"/>
  <c r="AF154" i="2"/>
  <c r="F156" i="3" s="1"/>
  <c r="AF148" i="2"/>
  <c r="F150" i="3" s="1"/>
  <c r="AF67" i="2"/>
  <c r="F69" i="3" s="1"/>
  <c r="R67" i="2"/>
  <c r="E69" i="3" s="1"/>
  <c r="AF26" i="2"/>
  <c r="F28" i="3" s="1"/>
  <c r="AF21" i="2"/>
  <c r="F23" i="3" s="1"/>
  <c r="CC101" i="2"/>
  <c r="BZ97" i="2"/>
  <c r="IM97" i="2"/>
  <c r="CB93" i="2"/>
  <c r="IO93" i="2"/>
  <c r="GV89" i="2"/>
  <c r="CA89" i="2"/>
  <c r="IN89" i="2"/>
  <c r="N83" i="3"/>
  <c r="P83" i="3"/>
  <c r="L83" i="3"/>
  <c r="H83" i="3"/>
  <c r="J83" i="3"/>
  <c r="CA105" i="2"/>
  <c r="IJ105" i="2"/>
  <c r="IN105" i="2"/>
  <c r="IP111" i="2"/>
  <c r="IV111" i="2" s="1"/>
  <c r="GZ105" i="2"/>
  <c r="HF105" i="2" s="1"/>
  <c r="IP83" i="2"/>
  <c r="IV83" i="2" s="1"/>
  <c r="W53" i="8"/>
  <c r="GW82" i="2"/>
  <c r="GV82" i="2"/>
  <c r="FF110" i="2"/>
  <c r="GT108" i="2"/>
  <c r="GX108" i="2"/>
  <c r="AJ187" i="2"/>
  <c r="AI187" i="2"/>
  <c r="IN179" i="2"/>
  <c r="BY179" i="2"/>
  <c r="IQ190" i="2"/>
  <c r="IQ175" i="2"/>
  <c r="IL175" i="2"/>
  <c r="IO173" i="2"/>
  <c r="IK173" i="2"/>
  <c r="IN171" i="2"/>
  <c r="AJ171" i="2"/>
  <c r="AM171" i="2"/>
  <c r="GV169" i="2"/>
  <c r="AC176" i="2"/>
  <c r="R144" i="8" s="1"/>
  <c r="GY170" i="2"/>
  <c r="GX170" i="2"/>
  <c r="HA168" i="2"/>
  <c r="AF52" i="2"/>
  <c r="F54" i="3" s="1"/>
  <c r="AC159" i="2"/>
  <c r="AC165" i="2"/>
  <c r="AC161" i="2"/>
  <c r="V43" i="8"/>
  <c r="V39" i="8"/>
  <c r="V35" i="8"/>
  <c r="V31" i="8"/>
  <c r="V27" i="8"/>
  <c r="DO94" i="2"/>
  <c r="DS94" i="2"/>
  <c r="FG84" i="2"/>
  <c r="AC168" i="2"/>
  <c r="R136" i="8" s="1"/>
  <c r="AC166" i="2"/>
  <c r="AC160" i="2"/>
  <c r="AC177" i="2"/>
  <c r="AC175" i="2"/>
  <c r="R143" i="8" s="1"/>
  <c r="AC169" i="2"/>
  <c r="R137" i="8" s="1"/>
  <c r="AC173" i="2"/>
  <c r="AC171" i="2"/>
  <c r="R139" i="8" s="1"/>
  <c r="AC172" i="2"/>
  <c r="R140" i="8" s="1"/>
  <c r="AC170" i="2"/>
  <c r="R138" i="8" s="1"/>
  <c r="AC167" i="2"/>
  <c r="AC163" i="2"/>
  <c r="AC164" i="2"/>
  <c r="AC162" i="2"/>
  <c r="AC174" i="2"/>
  <c r="R142" i="8" s="1"/>
  <c r="AF103" i="2"/>
  <c r="F105" i="3" s="1"/>
  <c r="AF105" i="2"/>
  <c r="F107" i="3" s="1"/>
  <c r="DO85" i="2"/>
  <c r="DS85" i="2"/>
  <c r="AI174" i="2"/>
  <c r="GW170" i="2"/>
  <c r="HA170" i="2"/>
  <c r="GV170" i="2"/>
  <c r="GU168" i="2"/>
  <c r="AF104" i="2"/>
  <c r="F106" i="3" s="1"/>
  <c r="V106" i="3"/>
  <c r="V105" i="3"/>
  <c r="V104" i="3"/>
  <c r="V104" i="8"/>
  <c r="U75" i="8"/>
  <c r="V12" i="8"/>
  <c r="U12" i="8"/>
  <c r="AF30" i="2"/>
  <c r="F32" i="3" s="1"/>
  <c r="DP83" i="2"/>
  <c r="AM83" i="2"/>
  <c r="U130" i="8"/>
  <c r="FG179" i="2"/>
  <c r="DQ179" i="2"/>
  <c r="FF175" i="2"/>
  <c r="GZ101" i="2"/>
  <c r="HF101" i="2" s="1"/>
  <c r="IP85" i="2"/>
  <c r="IV85" i="2" s="1"/>
  <c r="W106" i="8"/>
  <c r="U45" i="8"/>
  <c r="DQ106" i="2"/>
  <c r="DO102" i="2"/>
  <c r="W102" i="8"/>
  <c r="AM174" i="2"/>
  <c r="GW168" i="2"/>
  <c r="GV168" i="2"/>
  <c r="V130" i="8"/>
  <c r="V122" i="8"/>
  <c r="AO187" i="2"/>
  <c r="AM183" i="2"/>
  <c r="IM179" i="2"/>
  <c r="IQ179" i="2"/>
  <c r="IL179" i="2"/>
  <c r="IN175" i="2"/>
  <c r="IM173" i="2"/>
  <c r="IQ171" i="2"/>
  <c r="IL171" i="2"/>
  <c r="AL171" i="2"/>
  <c r="AK171" i="2"/>
  <c r="GU169" i="2"/>
  <c r="U117" i="8"/>
  <c r="CH87" i="2"/>
  <c r="CH103" i="2"/>
  <c r="R111" i="2"/>
  <c r="E113" i="3" s="1"/>
  <c r="W167" i="8"/>
  <c r="P135" i="8"/>
  <c r="W166" i="8"/>
  <c r="P134" i="8"/>
  <c r="W165" i="8"/>
  <c r="P133" i="8"/>
  <c r="W164" i="8"/>
  <c r="P132" i="8"/>
  <c r="W175" i="8"/>
  <c r="P143" i="8"/>
  <c r="W169" i="8"/>
  <c r="P137" i="8"/>
  <c r="W176" i="8"/>
  <c r="P144" i="8"/>
  <c r="W144" i="8" s="1"/>
  <c r="W173" i="8"/>
  <c r="P141" i="8"/>
  <c r="W171" i="8"/>
  <c r="P139" i="8"/>
  <c r="W168" i="8"/>
  <c r="P136" i="8"/>
  <c r="U175" i="8"/>
  <c r="N143" i="8"/>
  <c r="U173" i="8"/>
  <c r="N141" i="8"/>
  <c r="U141" i="8" s="1"/>
  <c r="V169" i="8"/>
  <c r="O137" i="8"/>
  <c r="V137" i="8" s="1"/>
  <c r="V165" i="8"/>
  <c r="O133" i="8"/>
  <c r="V133" i="8" s="1"/>
  <c r="V171" i="8"/>
  <c r="O139" i="8"/>
  <c r="V167" i="8"/>
  <c r="O135" i="8"/>
  <c r="V135" i="8" s="1"/>
  <c r="V172" i="8"/>
  <c r="O140" i="8"/>
  <c r="V140" i="8" s="1"/>
  <c r="U170" i="8"/>
  <c r="N138" i="8"/>
  <c r="U138" i="8" s="1"/>
  <c r="V168" i="8"/>
  <c r="O136" i="8"/>
  <c r="V136" i="8" s="1"/>
  <c r="V164" i="8"/>
  <c r="O132" i="8"/>
  <c r="V132" i="8" s="1"/>
  <c r="V176" i="8"/>
  <c r="O144" i="8"/>
  <c r="V144" i="8" s="1"/>
  <c r="U166" i="8"/>
  <c r="N134" i="8"/>
  <c r="U134" i="8" s="1"/>
  <c r="U174" i="8"/>
  <c r="N142" i="8"/>
  <c r="U142" i="8" s="1"/>
  <c r="W172" i="8"/>
  <c r="P140" i="8"/>
  <c r="W170" i="8"/>
  <c r="P138" i="8"/>
  <c r="W174" i="8"/>
  <c r="P142" i="8"/>
  <c r="V175" i="8"/>
  <c r="O143" i="8"/>
  <c r="V173" i="8"/>
  <c r="O141" i="8"/>
  <c r="V141" i="8" s="1"/>
  <c r="U169" i="8"/>
  <c r="N137" i="8"/>
  <c r="U137" i="8" s="1"/>
  <c r="U165" i="8"/>
  <c r="N133" i="8"/>
  <c r="U133" i="8" s="1"/>
  <c r="U171" i="8"/>
  <c r="N139" i="8"/>
  <c r="U139" i="8" s="1"/>
  <c r="U167" i="8"/>
  <c r="N135" i="8"/>
  <c r="U172" i="8"/>
  <c r="N140" i="8"/>
  <c r="U140" i="8" s="1"/>
  <c r="V170" i="8"/>
  <c r="O138" i="8"/>
  <c r="V138" i="8" s="1"/>
  <c r="U168" i="8"/>
  <c r="N136" i="8"/>
  <c r="U164" i="8"/>
  <c r="N132" i="8"/>
  <c r="U132" i="8" s="1"/>
  <c r="U176" i="8"/>
  <c r="N144" i="8"/>
  <c r="U144" i="8" s="1"/>
  <c r="V166" i="8"/>
  <c r="O134" i="8"/>
  <c r="V134" i="8" s="1"/>
  <c r="V174" i="8"/>
  <c r="O142" i="8"/>
  <c r="M123" i="3"/>
  <c r="GU178" i="2"/>
  <c r="GW178" i="2"/>
  <c r="HA178" i="2"/>
  <c r="GV178" i="2"/>
  <c r="BZ178" i="2"/>
  <c r="CC178" i="2"/>
  <c r="BY178" i="2"/>
  <c r="IL189" i="2"/>
  <c r="AK174" i="2"/>
  <c r="AJ174" i="2"/>
  <c r="GU170" i="2"/>
  <c r="GY168" i="2"/>
  <c r="GX168" i="2"/>
  <c r="FI179" i="2"/>
  <c r="FE179" i="2"/>
  <c r="DS179" i="2"/>
  <c r="DO179" i="2"/>
  <c r="FH175" i="2"/>
  <c r="AJ98" i="2"/>
  <c r="AK90" i="2"/>
  <c r="W156" i="8"/>
  <c r="I124" i="8"/>
  <c r="W152" i="8"/>
  <c r="I120" i="8"/>
  <c r="W120" i="8" s="1"/>
  <c r="W148" i="8"/>
  <c r="I116" i="8"/>
  <c r="DX91" i="2"/>
  <c r="IT107" i="2"/>
  <c r="R146" i="2"/>
  <c r="E148" i="3" s="1"/>
  <c r="G114" i="8"/>
  <c r="U114" i="8" s="1"/>
  <c r="U136" i="8"/>
  <c r="U128" i="8"/>
  <c r="R163" i="2"/>
  <c r="E165" i="3" s="1"/>
  <c r="U159" i="8"/>
  <c r="U156" i="8"/>
  <c r="V155" i="8"/>
  <c r="H123" i="8"/>
  <c r="V123" i="8" s="1"/>
  <c r="H142" i="8"/>
  <c r="V158" i="8"/>
  <c r="H126" i="8"/>
  <c r="V126" i="8" s="1"/>
  <c r="V148" i="8"/>
  <c r="H116" i="8"/>
  <c r="V116" i="8" s="1"/>
  <c r="U143" i="8"/>
  <c r="U148" i="8"/>
  <c r="U135" i="8"/>
  <c r="U131" i="8"/>
  <c r="U127" i="8"/>
  <c r="I141" i="8"/>
  <c r="U158" i="8"/>
  <c r="U126" i="8"/>
  <c r="U154" i="8"/>
  <c r="U122" i="8"/>
  <c r="U150" i="8"/>
  <c r="U118" i="8"/>
  <c r="U124" i="8"/>
  <c r="U120" i="8"/>
  <c r="H143" i="8"/>
  <c r="H139" i="8"/>
  <c r="GX109" i="2"/>
  <c r="GX97" i="2"/>
  <c r="GY97" i="2"/>
  <c r="FI87" i="2"/>
  <c r="R57" i="2"/>
  <c r="E59" i="3" s="1"/>
  <c r="W50" i="8"/>
  <c r="GT105" i="2"/>
  <c r="GU105" i="2"/>
  <c r="FE103" i="2"/>
  <c r="GX93" i="2"/>
  <c r="IM85" i="2"/>
  <c r="AK85" i="2"/>
  <c r="IN83" i="2"/>
  <c r="DQ83" i="2"/>
  <c r="W117" i="8"/>
  <c r="GT109" i="2"/>
  <c r="GW101" i="2"/>
  <c r="GT97" i="2"/>
  <c r="GU97" i="2"/>
  <c r="FF95" i="2"/>
  <c r="FE87" i="2"/>
  <c r="AK179" i="2"/>
  <c r="FF172" i="2"/>
  <c r="V83" i="8"/>
  <c r="V108" i="8"/>
  <c r="R41" i="2"/>
  <c r="E43" i="3" s="1"/>
  <c r="AF11" i="2"/>
  <c r="F14" i="3" s="1"/>
  <c r="DO188" i="2"/>
  <c r="V177" i="8"/>
  <c r="AF42" i="2"/>
  <c r="F44" i="3" s="1"/>
  <c r="V29" i="8"/>
  <c r="AF28" i="2"/>
  <c r="F30" i="3" s="1"/>
  <c r="V23" i="8"/>
  <c r="AF23" i="2"/>
  <c r="F25" i="3" s="1"/>
  <c r="V19" i="8"/>
  <c r="U18" i="8"/>
  <c r="V18" i="8"/>
  <c r="W84" i="8"/>
  <c r="R61" i="2"/>
  <c r="E63" i="3" s="1"/>
  <c r="W13" i="8"/>
  <c r="AF13" i="2"/>
  <c r="F16" i="3" s="1"/>
  <c r="U13" i="8"/>
  <c r="R18" i="2"/>
  <c r="E20" i="3" s="1"/>
  <c r="W97" i="8"/>
  <c r="W11" i="8"/>
  <c r="W45" i="8"/>
  <c r="BZ82" i="2"/>
  <c r="W90" i="8"/>
  <c r="AK98" i="2"/>
  <c r="IK94" i="2"/>
  <c r="IM90" i="2"/>
  <c r="IL90" i="2"/>
  <c r="DO90" i="2"/>
  <c r="AJ90" i="2"/>
  <c r="W178" i="8"/>
  <c r="W101" i="8"/>
  <c r="DX82" i="2"/>
  <c r="V152" i="8"/>
  <c r="AF157" i="2"/>
  <c r="F159" i="3" s="1"/>
  <c r="U151" i="8"/>
  <c r="AF147" i="2"/>
  <c r="F149" i="3" s="1"/>
  <c r="U147" i="8"/>
  <c r="AF161" i="2"/>
  <c r="F163" i="3" s="1"/>
  <c r="R158" i="2"/>
  <c r="E160" i="3" s="1"/>
  <c r="W119" i="8"/>
  <c r="W103" i="8"/>
  <c r="W95" i="8"/>
  <c r="W110" i="8"/>
  <c r="V11" i="8"/>
  <c r="W12" i="8"/>
  <c r="W99" i="8"/>
  <c r="W91" i="8"/>
  <c r="GW189" i="2"/>
  <c r="AM189" i="2"/>
  <c r="AI179" i="2"/>
  <c r="AI175" i="2"/>
  <c r="BZ170" i="2"/>
  <c r="FH172" i="2"/>
  <c r="V13" i="8"/>
  <c r="V17" i="8"/>
  <c r="R75" i="2"/>
  <c r="E77" i="3" s="1"/>
  <c r="R167" i="2"/>
  <c r="E169" i="3" s="1"/>
  <c r="R147" i="2"/>
  <c r="E149" i="3" s="1"/>
  <c r="GV101" i="2"/>
  <c r="BY101" i="2"/>
  <c r="IL101" i="2"/>
  <c r="BX93" i="2"/>
  <c r="IK93" i="2"/>
  <c r="IJ89" i="2"/>
  <c r="W85" i="8"/>
  <c r="R115" i="2"/>
  <c r="E117" i="3" s="1"/>
  <c r="W87" i="8"/>
  <c r="W100" i="8"/>
  <c r="W83" i="8"/>
  <c r="W98" i="8"/>
  <c r="IO94" i="2"/>
  <c r="DS90" i="2"/>
  <c r="W118" i="8"/>
  <c r="W122" i="8"/>
  <c r="R95" i="2"/>
  <c r="E97" i="3" s="1"/>
  <c r="G95" i="8"/>
  <c r="U95" i="8" s="1"/>
  <c r="R133" i="2"/>
  <c r="E135" i="3" s="1"/>
  <c r="R94" i="2"/>
  <c r="E96" i="3" s="1"/>
  <c r="G94" i="8"/>
  <c r="U94" i="8" s="1"/>
  <c r="R116" i="2"/>
  <c r="E118" i="3" s="1"/>
  <c r="U116" i="8"/>
  <c r="R106" i="2"/>
  <c r="E108" i="3" s="1"/>
  <c r="G106" i="8"/>
  <c r="U106" i="8" s="1"/>
  <c r="V107" i="8"/>
  <c r="V91" i="8"/>
  <c r="V119" i="8"/>
  <c r="V115" i="8"/>
  <c r="V98" i="8"/>
  <c r="V90" i="8"/>
  <c r="V105" i="8"/>
  <c r="V97" i="8"/>
  <c r="V89" i="8"/>
  <c r="W121" i="8"/>
  <c r="W153" i="8"/>
  <c r="W149" i="8"/>
  <c r="W104" i="8"/>
  <c r="W88" i="8"/>
  <c r="R109" i="2"/>
  <c r="E111" i="3" s="1"/>
  <c r="G109" i="8"/>
  <c r="U109" i="8" s="1"/>
  <c r="R99" i="2"/>
  <c r="E101" i="3" s="1"/>
  <c r="G99" i="8"/>
  <c r="U99" i="8" s="1"/>
  <c r="R141" i="2"/>
  <c r="E143" i="3" s="1"/>
  <c r="R137" i="2"/>
  <c r="E139" i="3" s="1"/>
  <c r="R121" i="2"/>
  <c r="E123" i="3" s="1"/>
  <c r="U121" i="8"/>
  <c r="R83" i="2"/>
  <c r="E85" i="3" s="1"/>
  <c r="G83" i="8"/>
  <c r="U83" i="8" s="1"/>
  <c r="R104" i="2"/>
  <c r="E106" i="3" s="1"/>
  <c r="G104" i="8"/>
  <c r="U104" i="8" s="1"/>
  <c r="R96" i="2"/>
  <c r="E98" i="3" s="1"/>
  <c r="G96" i="8"/>
  <c r="U96" i="8" s="1"/>
  <c r="R88" i="2"/>
  <c r="E90" i="3" s="1"/>
  <c r="G88" i="8"/>
  <c r="U88" i="8" s="1"/>
  <c r="R84" i="2"/>
  <c r="E86" i="3" s="1"/>
  <c r="G84" i="8"/>
  <c r="U84" i="8" s="1"/>
  <c r="R114" i="2"/>
  <c r="E116" i="3" s="1"/>
  <c r="R102" i="2"/>
  <c r="E104" i="3" s="1"/>
  <c r="G102" i="8"/>
  <c r="U102" i="8" s="1"/>
  <c r="R82" i="2"/>
  <c r="E84" i="3" s="1"/>
  <c r="G82" i="8"/>
  <c r="U82" i="8" s="1"/>
  <c r="V103" i="8"/>
  <c r="V87" i="8"/>
  <c r="V131" i="8"/>
  <c r="V151" i="8"/>
  <c r="V111" i="8"/>
  <c r="V85" i="8"/>
  <c r="V110" i="8"/>
  <c r="V102" i="8"/>
  <c r="V129" i="8"/>
  <c r="V121" i="8"/>
  <c r="V159" i="8"/>
  <c r="V157" i="8"/>
  <c r="V149" i="8"/>
  <c r="W105" i="8"/>
  <c r="W111" i="8"/>
  <c r="W93" i="8"/>
  <c r="W89" i="8"/>
  <c r="DS102" i="2"/>
  <c r="W94" i="8"/>
  <c r="W109" i="8"/>
  <c r="W107" i="8"/>
  <c r="W161" i="8"/>
  <c r="W92" i="8"/>
  <c r="GX189" i="2"/>
  <c r="AI189" i="2"/>
  <c r="R103" i="2"/>
  <c r="E105" i="3" s="1"/>
  <c r="G103" i="8"/>
  <c r="U103" i="8" s="1"/>
  <c r="R87" i="2"/>
  <c r="E89" i="3" s="1"/>
  <c r="G87" i="8"/>
  <c r="U87" i="8" s="1"/>
  <c r="R125" i="2"/>
  <c r="E127" i="3" s="1"/>
  <c r="U125" i="8"/>
  <c r="CB169" i="2"/>
  <c r="R11" i="2"/>
  <c r="E14" i="3" s="1"/>
  <c r="E12" i="3" s="1"/>
  <c r="G11" i="8"/>
  <c r="U11" i="8" s="1"/>
  <c r="AO168" i="2"/>
  <c r="R139" i="2"/>
  <c r="E141" i="3" s="1"/>
  <c r="AO174" i="2"/>
  <c r="BZ168" i="2"/>
  <c r="R164" i="2"/>
  <c r="E166" i="3" s="1"/>
  <c r="V99" i="8"/>
  <c r="V127" i="8"/>
  <c r="V161" i="8"/>
  <c r="V147" i="8"/>
  <c r="V178" i="8"/>
  <c r="V94" i="8"/>
  <c r="V128" i="8"/>
  <c r="V118" i="8"/>
  <c r="V82" i="8"/>
  <c r="V101" i="8"/>
  <c r="V93" i="8"/>
  <c r="W159" i="8"/>
  <c r="GX105" i="2"/>
  <c r="GY105" i="2"/>
  <c r="FI103" i="2"/>
  <c r="GT93" i="2"/>
  <c r="IJ83" i="2"/>
  <c r="W155" i="8"/>
  <c r="W151" i="8"/>
  <c r="W147" i="8"/>
  <c r="W79" i="8"/>
  <c r="W82" i="8"/>
  <c r="W160" i="8"/>
  <c r="W10" i="8"/>
  <c r="W157" i="8"/>
  <c r="W96" i="8"/>
  <c r="W86" i="8"/>
  <c r="W114" i="8"/>
  <c r="W158" i="8"/>
  <c r="W154" i="8"/>
  <c r="W150" i="8"/>
  <c r="GV189" i="2"/>
  <c r="R107" i="2"/>
  <c r="E109" i="3" s="1"/>
  <c r="G107" i="8"/>
  <c r="U107" i="8" s="1"/>
  <c r="R91" i="2"/>
  <c r="E93" i="3" s="1"/>
  <c r="G91" i="8"/>
  <c r="U91" i="8" s="1"/>
  <c r="R129" i="2"/>
  <c r="E131" i="3" s="1"/>
  <c r="U129" i="8"/>
  <c r="AO171" i="2"/>
  <c r="BZ169" i="2"/>
  <c r="R98" i="2"/>
  <c r="E100" i="3" s="1"/>
  <c r="G98" i="8"/>
  <c r="U98" i="8" s="1"/>
  <c r="R105" i="2"/>
  <c r="E107" i="3" s="1"/>
  <c r="G105" i="8"/>
  <c r="U105" i="8" s="1"/>
  <c r="R101" i="2"/>
  <c r="E103" i="3" s="1"/>
  <c r="G101" i="8"/>
  <c r="U101" i="8" s="1"/>
  <c r="R93" i="2"/>
  <c r="E95" i="3" s="1"/>
  <c r="G93" i="8"/>
  <c r="U93" i="8" s="1"/>
  <c r="R89" i="2"/>
  <c r="E91" i="3" s="1"/>
  <c r="G89" i="8"/>
  <c r="U89" i="8" s="1"/>
  <c r="IN181" i="2"/>
  <c r="R110" i="2"/>
  <c r="E112" i="3" s="1"/>
  <c r="G110" i="8"/>
  <c r="U110" i="8" s="1"/>
  <c r="R165" i="2"/>
  <c r="E167" i="3" s="1"/>
  <c r="DR188" i="2"/>
  <c r="DS188" i="2"/>
  <c r="V95" i="8"/>
  <c r="V114" i="8"/>
  <c r="V124" i="8"/>
  <c r="V160" i="8"/>
  <c r="V150" i="8"/>
  <c r="V106" i="8"/>
  <c r="V120" i="8"/>
  <c r="V156" i="8"/>
  <c r="V154" i="8"/>
  <c r="V125" i="8"/>
  <c r="V153" i="8"/>
  <c r="R166" i="2"/>
  <c r="E168" i="3" s="1"/>
  <c r="R159" i="2"/>
  <c r="E161" i="3" s="1"/>
  <c r="R156" i="2"/>
  <c r="E158" i="3" s="1"/>
  <c r="R154" i="2"/>
  <c r="E156" i="3" s="1"/>
  <c r="R151" i="2"/>
  <c r="E153" i="3" s="1"/>
  <c r="R152" i="2"/>
  <c r="E154" i="3" s="1"/>
  <c r="U152" i="8"/>
  <c r="R148" i="2"/>
  <c r="E150" i="3" s="1"/>
  <c r="R153" i="2"/>
  <c r="E155" i="3" s="1"/>
  <c r="U153" i="8"/>
  <c r="R149" i="2"/>
  <c r="E151" i="3" s="1"/>
  <c r="U149" i="8"/>
  <c r="R160" i="2"/>
  <c r="E162" i="3" s="1"/>
  <c r="U160" i="8"/>
  <c r="R157" i="2"/>
  <c r="E159" i="3" s="1"/>
  <c r="U157" i="8"/>
  <c r="R161" i="2"/>
  <c r="E163" i="3" s="1"/>
  <c r="U161" i="8"/>
  <c r="R155" i="2"/>
  <c r="E157" i="3" s="1"/>
  <c r="U155" i="8"/>
  <c r="W72" i="8"/>
  <c r="W68" i="8"/>
  <c r="W70" i="8"/>
  <c r="W66" i="8"/>
  <c r="V75" i="8"/>
  <c r="V57" i="8"/>
  <c r="V55" i="8"/>
  <c r="V51" i="8"/>
  <c r="V76" i="8"/>
  <c r="W67" i="8"/>
  <c r="V66" i="8"/>
  <c r="W74" i="8"/>
  <c r="W77" i="8"/>
  <c r="W73" i="8"/>
  <c r="W69" i="8"/>
  <c r="W65" i="8"/>
  <c r="W78" i="8"/>
  <c r="W76" i="8"/>
  <c r="W75" i="8"/>
  <c r="W59" i="8"/>
  <c r="AF74" i="2"/>
  <c r="F76" i="3" s="1"/>
  <c r="U74" i="8"/>
  <c r="AF50" i="2"/>
  <c r="F52" i="3" s="1"/>
  <c r="V74" i="8"/>
  <c r="V70" i="8"/>
  <c r="V62" i="8"/>
  <c r="V58" i="8"/>
  <c r="V52" i="8"/>
  <c r="V79" i="8"/>
  <c r="V50" i="8"/>
  <c r="V78" i="8"/>
  <c r="V67" i="8"/>
  <c r="V63" i="8"/>
  <c r="V72" i="8"/>
  <c r="V68" i="8"/>
  <c r="V64" i="8"/>
  <c r="V60" i="8"/>
  <c r="V54" i="8"/>
  <c r="V44" i="8"/>
  <c r="W22" i="8"/>
  <c r="W17" i="8"/>
  <c r="W44" i="8"/>
  <c r="W43" i="8"/>
  <c r="W42" i="8"/>
  <c r="W41" i="8"/>
  <c r="W40" i="8"/>
  <c r="W39" i="8"/>
  <c r="W38" i="8"/>
  <c r="W37" i="8"/>
  <c r="W36" i="8"/>
  <c r="W35" i="8"/>
  <c r="W34" i="8"/>
  <c r="W33" i="8"/>
  <c r="W32" i="8"/>
  <c r="W19" i="8"/>
  <c r="V42" i="8"/>
  <c r="V38" i="8"/>
  <c r="V34" i="8"/>
  <c r="V30" i="8"/>
  <c r="V26" i="8"/>
  <c r="V20" i="8"/>
  <c r="V46" i="8"/>
  <c r="V47" i="8"/>
  <c r="W29" i="8"/>
  <c r="V40" i="8"/>
  <c r="V36" i="8"/>
  <c r="V32" i="8"/>
  <c r="V28" i="8"/>
  <c r="V24" i="8"/>
  <c r="V45" i="8"/>
  <c r="R37" i="2"/>
  <c r="E39" i="3" s="1"/>
  <c r="R33" i="2"/>
  <c r="E35" i="3" s="1"/>
  <c r="G33" i="8"/>
  <c r="U33" i="8" s="1"/>
  <c r="R30" i="2"/>
  <c r="E32" i="3" s="1"/>
  <c r="G30" i="8"/>
  <c r="U30" i="8" s="1"/>
  <c r="R28" i="2"/>
  <c r="E30" i="3" s="1"/>
  <c r="G28" i="8"/>
  <c r="U28" i="8" s="1"/>
  <c r="R26" i="2"/>
  <c r="E28" i="3" s="1"/>
  <c r="G26" i="8"/>
  <c r="U26" i="8" s="1"/>
  <c r="R43" i="2"/>
  <c r="E45" i="3" s="1"/>
  <c r="R39" i="2"/>
  <c r="E41" i="3" s="1"/>
  <c r="R35" i="2"/>
  <c r="E37" i="3" s="1"/>
  <c r="R17" i="2"/>
  <c r="E19" i="3" s="1"/>
  <c r="G17" i="8"/>
  <c r="U17" i="8" s="1"/>
  <c r="R46" i="2"/>
  <c r="E48" i="3" s="1"/>
  <c r="G46" i="8"/>
  <c r="U46" i="8" s="1"/>
  <c r="R44" i="2"/>
  <c r="E46" i="3" s="1"/>
  <c r="G44" i="8"/>
  <c r="U44" i="8" s="1"/>
  <c r="R42" i="2"/>
  <c r="E44" i="3" s="1"/>
  <c r="G42" i="8"/>
  <c r="U42" i="8" s="1"/>
  <c r="R40" i="2"/>
  <c r="E42" i="3" s="1"/>
  <c r="G40" i="8"/>
  <c r="U40" i="8" s="1"/>
  <c r="R38" i="2"/>
  <c r="E40" i="3" s="1"/>
  <c r="G38" i="8"/>
  <c r="U38" i="8" s="1"/>
  <c r="R36" i="2"/>
  <c r="E38" i="3" s="1"/>
  <c r="G36" i="8"/>
  <c r="U36" i="8" s="1"/>
  <c r="R34" i="2"/>
  <c r="E36" i="3" s="1"/>
  <c r="G34" i="8"/>
  <c r="U34" i="8" s="1"/>
  <c r="R32" i="2"/>
  <c r="E34" i="3" s="1"/>
  <c r="G32" i="8"/>
  <c r="U32" i="8" s="1"/>
  <c r="R31" i="2"/>
  <c r="E33" i="3" s="1"/>
  <c r="G31" i="8"/>
  <c r="U31" i="8" s="1"/>
  <c r="R29" i="2"/>
  <c r="E31" i="3" s="1"/>
  <c r="G29" i="8"/>
  <c r="U29" i="8" s="1"/>
  <c r="R27" i="2"/>
  <c r="E29" i="3" s="1"/>
  <c r="G27" i="8"/>
  <c r="U27" i="8" s="1"/>
  <c r="R25" i="2"/>
  <c r="E27" i="3" s="1"/>
  <c r="G25" i="8"/>
  <c r="U25" i="8" s="1"/>
  <c r="R24" i="2"/>
  <c r="E26" i="3" s="1"/>
  <c r="G24" i="8"/>
  <c r="U24" i="8" s="1"/>
  <c r="R23" i="2"/>
  <c r="E25" i="3" s="1"/>
  <c r="G23" i="8"/>
  <c r="U23" i="8" s="1"/>
  <c r="R22" i="2"/>
  <c r="E24" i="3" s="1"/>
  <c r="G22" i="8"/>
  <c r="U22" i="8" s="1"/>
  <c r="R20" i="2"/>
  <c r="E22" i="3" s="1"/>
  <c r="G20" i="8"/>
  <c r="U20" i="8" s="1"/>
  <c r="R19" i="2"/>
  <c r="E21" i="3" s="1"/>
  <c r="G19" i="8"/>
  <c r="U19" i="8" s="1"/>
  <c r="R68" i="2"/>
  <c r="E70" i="3" s="1"/>
  <c r="G68" i="8"/>
  <c r="U68" i="8" s="1"/>
  <c r="R60" i="2"/>
  <c r="E62" i="3" s="1"/>
  <c r="G60" i="8"/>
  <c r="U60" i="8" s="1"/>
  <c r="R52" i="2"/>
  <c r="E54" i="3" s="1"/>
  <c r="G52" i="8"/>
  <c r="U52" i="8" s="1"/>
  <c r="R77" i="2"/>
  <c r="E79" i="3" s="1"/>
  <c r="G77" i="8"/>
  <c r="U77" i="8" s="1"/>
  <c r="R53" i="2"/>
  <c r="E55" i="3" s="1"/>
  <c r="G53" i="8"/>
  <c r="U53" i="8" s="1"/>
  <c r="R70" i="2"/>
  <c r="E72" i="3" s="1"/>
  <c r="G70" i="8"/>
  <c r="U70" i="8" s="1"/>
  <c r="R66" i="2"/>
  <c r="E68" i="3" s="1"/>
  <c r="G66" i="8"/>
  <c r="U66" i="8" s="1"/>
  <c r="R62" i="2"/>
  <c r="E64" i="3" s="1"/>
  <c r="G62" i="8"/>
  <c r="U62" i="8" s="1"/>
  <c r="R58" i="2"/>
  <c r="E60" i="3" s="1"/>
  <c r="G58" i="8"/>
  <c r="U58" i="8" s="1"/>
  <c r="R54" i="2"/>
  <c r="E56" i="3" s="1"/>
  <c r="G54" i="8"/>
  <c r="U54" i="8" s="1"/>
  <c r="R65" i="2"/>
  <c r="E67" i="3" s="1"/>
  <c r="G65" i="8"/>
  <c r="U65" i="8" s="1"/>
  <c r="R76" i="2"/>
  <c r="E78" i="3" s="1"/>
  <c r="G76" i="8"/>
  <c r="U76" i="8" s="1"/>
  <c r="R78" i="2"/>
  <c r="E80" i="3" s="1"/>
  <c r="G78" i="8"/>
  <c r="U78" i="8" s="1"/>
  <c r="R72" i="2"/>
  <c r="E74" i="3" s="1"/>
  <c r="G72" i="8"/>
  <c r="U72" i="8" s="1"/>
  <c r="R64" i="2"/>
  <c r="E66" i="3" s="1"/>
  <c r="G64" i="8"/>
  <c r="U64" i="8" s="1"/>
  <c r="R56" i="2"/>
  <c r="E58" i="3" s="1"/>
  <c r="G56" i="8"/>
  <c r="U56" i="8" s="1"/>
  <c r="R50" i="2"/>
  <c r="E52" i="3" s="1"/>
  <c r="G50" i="8"/>
  <c r="U50" i="8" s="1"/>
  <c r="R63" i="2"/>
  <c r="E65" i="3" s="1"/>
  <c r="G63" i="8"/>
  <c r="U63" i="8" s="1"/>
  <c r="R59" i="2"/>
  <c r="E61" i="3" s="1"/>
  <c r="G59" i="8"/>
  <c r="U59" i="8" s="1"/>
  <c r="R51" i="2"/>
  <c r="E53" i="3" s="1"/>
  <c r="G51" i="8"/>
  <c r="U51" i="8" s="1"/>
  <c r="CH173" i="2"/>
  <c r="HD89" i="2"/>
  <c r="DX97" i="2"/>
  <c r="IT105" i="2"/>
  <c r="GW109" i="2"/>
  <c r="BY105" i="2"/>
  <c r="CC105" i="2"/>
  <c r="FF103" i="2"/>
  <c r="GT101" i="2"/>
  <c r="GX101" i="2"/>
  <c r="CA101" i="2"/>
  <c r="FE95" i="2"/>
  <c r="FI95" i="2"/>
  <c r="GW93" i="2"/>
  <c r="GT89" i="2"/>
  <c r="GX89" i="2"/>
  <c r="GU89" i="2"/>
  <c r="GY89" i="2"/>
  <c r="FF87" i="2"/>
  <c r="IJ85" i="2"/>
  <c r="IN85" i="2"/>
  <c r="IM83" i="2"/>
  <c r="DN83" i="2"/>
  <c r="DR83" i="2"/>
  <c r="AK83" i="2"/>
  <c r="GU108" i="2"/>
  <c r="GY108" i="2"/>
  <c r="DQ98" i="2"/>
  <c r="IK90" i="2"/>
  <c r="IO90" i="2"/>
  <c r="IJ90" i="2"/>
  <c r="IN90" i="2"/>
  <c r="DQ90" i="2"/>
  <c r="AH90" i="2"/>
  <c r="AI90" i="2"/>
  <c r="AM90" i="2"/>
  <c r="CC190" i="2"/>
  <c r="CA188" i="2"/>
  <c r="FI174" i="2"/>
  <c r="FE174" i="2"/>
  <c r="FK185" i="2"/>
  <c r="FF185" i="2"/>
  <c r="FH183" i="2"/>
  <c r="DU179" i="2"/>
  <c r="DP179" i="2"/>
  <c r="DU188" i="2"/>
  <c r="DP188" i="2"/>
  <c r="DR175" i="2"/>
  <c r="DQ188" i="2"/>
  <c r="FH176" i="2"/>
  <c r="FF184" i="2"/>
  <c r="GV109" i="2"/>
  <c r="FD107" i="2"/>
  <c r="FH107" i="2"/>
  <c r="GW105" i="2"/>
  <c r="BZ105" i="2"/>
  <c r="IM105" i="2"/>
  <c r="GU101" i="2"/>
  <c r="GY101" i="2"/>
  <c r="BX101" i="2"/>
  <c r="CB101" i="2"/>
  <c r="IK101" i="2"/>
  <c r="IO101" i="2"/>
  <c r="CA97" i="2"/>
  <c r="IJ97" i="2"/>
  <c r="IN97" i="2"/>
  <c r="BY93" i="2"/>
  <c r="CC93" i="2"/>
  <c r="IL93" i="2"/>
  <c r="BZ89" i="2"/>
  <c r="IM89" i="2"/>
  <c r="DP85" i="2"/>
  <c r="DO83" i="2"/>
  <c r="DS83" i="2"/>
  <c r="CH85" i="2"/>
  <c r="HD93" i="2"/>
  <c r="DX109" i="2"/>
  <c r="FN109" i="2"/>
  <c r="BY82" i="2"/>
  <c r="CC82" i="2"/>
  <c r="IM106" i="2"/>
  <c r="IL106" i="2"/>
  <c r="AK106" i="2"/>
  <c r="IK102" i="2"/>
  <c r="IO102" i="2"/>
  <c r="IJ102" i="2"/>
  <c r="IN102" i="2"/>
  <c r="AH102" i="2"/>
  <c r="AI102" i="2"/>
  <c r="AM102" i="2"/>
  <c r="IM98" i="2"/>
  <c r="IL98" i="2"/>
  <c r="IJ94" i="2"/>
  <c r="IN94" i="2"/>
  <c r="AH94" i="2"/>
  <c r="AI94" i="2"/>
  <c r="AM94" i="2"/>
  <c r="FE84" i="2"/>
  <c r="FI84" i="2"/>
  <c r="AJ175" i="2"/>
  <c r="CC169" i="2"/>
  <c r="BY169" i="2"/>
  <c r="BY183" i="2"/>
  <c r="DU180" i="2"/>
  <c r="DP180" i="2"/>
  <c r="DQ180" i="2"/>
  <c r="FF178" i="2"/>
  <c r="DU176" i="2"/>
  <c r="DP176" i="2"/>
  <c r="IT91" i="2"/>
  <c r="DX95" i="2"/>
  <c r="HA189" i="2"/>
  <c r="AO179" i="2"/>
  <c r="AL175" i="2"/>
  <c r="AK175" i="2"/>
  <c r="CE169" i="2"/>
  <c r="CA169" i="2"/>
  <c r="CA183" i="2"/>
  <c r="GU177" i="2"/>
  <c r="GV177" i="2"/>
  <c r="BY190" i="2"/>
  <c r="FG174" i="2"/>
  <c r="DQ174" i="2"/>
  <c r="DP175" i="2"/>
  <c r="DQ176" i="2"/>
  <c r="FH184" i="2"/>
  <c r="FK187" i="2"/>
  <c r="DV181" i="2"/>
  <c r="DR181" i="2"/>
  <c r="FF169" i="2"/>
  <c r="FG169" i="2"/>
  <c r="DQ172" i="2"/>
  <c r="FG170" i="2"/>
  <c r="FL186" i="2"/>
  <c r="FH186" i="2"/>
  <c r="FG186" i="2"/>
  <c r="FI184" i="2"/>
  <c r="FE184" i="2"/>
  <c r="FG184" i="2"/>
  <c r="FL180" i="2"/>
  <c r="FH180" i="2"/>
  <c r="DV178" i="2"/>
  <c r="DR178" i="2"/>
  <c r="DS178" i="2"/>
  <c r="DO178" i="2"/>
  <c r="FG187" i="2"/>
  <c r="DX99" i="2"/>
  <c r="CH107" i="2"/>
  <c r="GR97" i="2"/>
  <c r="N99" i="3" s="1"/>
  <c r="GZ97" i="2"/>
  <c r="HF97" i="2" s="1"/>
  <c r="GV105" i="2"/>
  <c r="GV97" i="2"/>
  <c r="DN85" i="2"/>
  <c r="DR85" i="2"/>
  <c r="DQ85" i="2"/>
  <c r="AM85" i="2"/>
  <c r="IL83" i="2"/>
  <c r="IK83" i="2"/>
  <c r="IO83" i="2"/>
  <c r="GU82" i="2"/>
  <c r="GY82" i="2"/>
  <c r="GT82" i="2"/>
  <c r="GX82" i="2"/>
  <c r="BX82" i="2"/>
  <c r="CB82" i="2"/>
  <c r="CA82" i="2"/>
  <c r="FD110" i="2"/>
  <c r="FH110" i="2"/>
  <c r="GW108" i="2"/>
  <c r="GZ108" i="2"/>
  <c r="HF108" i="2" s="1"/>
  <c r="GV108" i="2"/>
  <c r="IK106" i="2"/>
  <c r="IO106" i="2"/>
  <c r="IJ106" i="2"/>
  <c r="IN106" i="2"/>
  <c r="DO106" i="2"/>
  <c r="DS106" i="2"/>
  <c r="AL106" i="2"/>
  <c r="AI106" i="2"/>
  <c r="AM106" i="2"/>
  <c r="IM102" i="2"/>
  <c r="IL102" i="2"/>
  <c r="DQ102" i="2"/>
  <c r="AJ102" i="2"/>
  <c r="AK102" i="2"/>
  <c r="IK98" i="2"/>
  <c r="IO98" i="2"/>
  <c r="IJ98" i="2"/>
  <c r="IN98" i="2"/>
  <c r="DO98" i="2"/>
  <c r="DS98" i="2"/>
  <c r="AH98" i="2"/>
  <c r="AI98" i="2"/>
  <c r="AM98" i="2"/>
  <c r="IM94" i="2"/>
  <c r="IP94" i="2"/>
  <c r="IV94" i="2" s="1"/>
  <c r="IL94" i="2"/>
  <c r="DQ94" i="2"/>
  <c r="AJ94" i="2"/>
  <c r="AK94" i="2"/>
  <c r="GR89" i="2"/>
  <c r="N91" i="3" s="1"/>
  <c r="GZ89" i="2"/>
  <c r="HF89" i="2" s="1"/>
  <c r="FD99" i="2"/>
  <c r="FH99" i="2"/>
  <c r="FG99" i="2"/>
  <c r="GW97" i="2"/>
  <c r="BY97" i="2"/>
  <c r="CC97" i="2"/>
  <c r="GV93" i="2"/>
  <c r="GU93" i="2"/>
  <c r="GY93" i="2"/>
  <c r="CA93" i="2"/>
  <c r="FD91" i="2"/>
  <c r="FH91" i="2"/>
  <c r="FG91" i="2"/>
  <c r="GW89" i="2"/>
  <c r="BY89" i="2"/>
  <c r="CC89" i="2"/>
  <c r="IL85" i="2"/>
  <c r="IK85" i="2"/>
  <c r="IO85" i="2"/>
  <c r="AJ85" i="2"/>
  <c r="AH83" i="2"/>
  <c r="AL83" i="2"/>
  <c r="AI83" i="2"/>
  <c r="IM82" i="2"/>
  <c r="IL82" i="2"/>
  <c r="FE110" i="2"/>
  <c r="FI110" i="2"/>
  <c r="BZ108" i="2"/>
  <c r="BY108" i="2"/>
  <c r="CC108" i="2"/>
  <c r="DN106" i="2"/>
  <c r="DR106" i="2"/>
  <c r="AJ106" i="2"/>
  <c r="GU104" i="2"/>
  <c r="GY104" i="2"/>
  <c r="GT104" i="2"/>
  <c r="GX104" i="2"/>
  <c r="DP102" i="2"/>
  <c r="AL102" i="2"/>
  <c r="GW100" i="2"/>
  <c r="GV100" i="2"/>
  <c r="DN98" i="2"/>
  <c r="DR98" i="2"/>
  <c r="GU96" i="2"/>
  <c r="GY96" i="2"/>
  <c r="GT96" i="2"/>
  <c r="GX96" i="2"/>
  <c r="DP94" i="2"/>
  <c r="AL94" i="2"/>
  <c r="GW92" i="2"/>
  <c r="GV92" i="2"/>
  <c r="DN90" i="2"/>
  <c r="DR90" i="2"/>
  <c r="GU88" i="2"/>
  <c r="GY88" i="2"/>
  <c r="GT88" i="2"/>
  <c r="GX88" i="2"/>
  <c r="GU86" i="2"/>
  <c r="GY86" i="2"/>
  <c r="GT86" i="2"/>
  <c r="GX86" i="2"/>
  <c r="FD84" i="2"/>
  <c r="FH84" i="2"/>
  <c r="AK187" i="2"/>
  <c r="AO183" i="2"/>
  <c r="AI183" i="2"/>
  <c r="IO179" i="2"/>
  <c r="IK179" i="2"/>
  <c r="CF179" i="2"/>
  <c r="CC179" i="2"/>
  <c r="BZ179" i="2"/>
  <c r="IQ177" i="2"/>
  <c r="IM188" i="2"/>
  <c r="AP171" i="2"/>
  <c r="GW169" i="2"/>
  <c r="HA169" i="2"/>
  <c r="FK181" i="2"/>
  <c r="FF181" i="2"/>
  <c r="FL170" i="2"/>
  <c r="CH83" i="2"/>
  <c r="FN83" i="2"/>
  <c r="HD87" i="2"/>
  <c r="HD91" i="2"/>
  <c r="HD95" i="2"/>
  <c r="HD99" i="2"/>
  <c r="FN103" i="2"/>
  <c r="DX107" i="2"/>
  <c r="FN107" i="2"/>
  <c r="CH82" i="2"/>
  <c r="CC170" i="2"/>
  <c r="BY170" i="2"/>
  <c r="BS176" i="2"/>
  <c r="BU176" i="2" s="1"/>
  <c r="FL181" i="2"/>
  <c r="FI181" i="2"/>
  <c r="FE181" i="2"/>
  <c r="FG177" i="2"/>
  <c r="DV177" i="2"/>
  <c r="DR177" i="2"/>
  <c r="DS177" i="2"/>
  <c r="DO177" i="2"/>
  <c r="FL177" i="2"/>
  <c r="FH177" i="2"/>
  <c r="DQ175" i="2"/>
  <c r="DU175" i="2"/>
  <c r="FH169" i="2"/>
  <c r="FI169" i="2"/>
  <c r="FE169" i="2"/>
  <c r="DX89" i="2"/>
  <c r="CH105" i="2"/>
  <c r="HD105" i="2"/>
  <c r="AL177" i="2"/>
  <c r="AI177" i="2"/>
  <c r="DI187" i="2"/>
  <c r="DK187" i="2" s="1"/>
  <c r="EK183" i="2"/>
  <c r="FD183" i="2"/>
  <c r="EN181" i="2"/>
  <c r="FJ181" i="2"/>
  <c r="FP181" i="2" s="1"/>
  <c r="EY181" i="2"/>
  <c r="FA181" i="2" s="1"/>
  <c r="CX179" i="2"/>
  <c r="DT179" i="2"/>
  <c r="DZ179" i="2" s="1"/>
  <c r="DN179" i="2"/>
  <c r="CU179" i="2"/>
  <c r="CU177" i="2"/>
  <c r="DN177" i="2"/>
  <c r="FD177" i="2"/>
  <c r="EK177" i="2"/>
  <c r="CX175" i="2"/>
  <c r="DT175" i="2"/>
  <c r="DZ175" i="2" s="1"/>
  <c r="CU188" i="2"/>
  <c r="DN188" i="2"/>
  <c r="DI169" i="2"/>
  <c r="DK169" i="2" s="1"/>
  <c r="EN176" i="2"/>
  <c r="FJ176" i="2"/>
  <c r="FP176" i="2" s="1"/>
  <c r="EK176" i="2"/>
  <c r="FD176" i="2"/>
  <c r="DT187" i="2"/>
  <c r="DZ187" i="2" s="1"/>
  <c r="FF187" i="2"/>
  <c r="EN187" i="2"/>
  <c r="FJ187" i="2"/>
  <c r="FP187" i="2" s="1"/>
  <c r="DI185" i="2"/>
  <c r="DK185" i="2" s="1"/>
  <c r="FI185" i="2"/>
  <c r="FE185" i="2"/>
  <c r="DT185" i="2"/>
  <c r="DZ185" i="2" s="1"/>
  <c r="EY183" i="2"/>
  <c r="FA183" i="2" s="1"/>
  <c r="FI183" i="2"/>
  <c r="FE183" i="2"/>
  <c r="DN181" i="2"/>
  <c r="CU181" i="2"/>
  <c r="EN179" i="2"/>
  <c r="FJ179" i="2"/>
  <c r="FP179" i="2" s="1"/>
  <c r="FL179" i="2"/>
  <c r="FH179" i="2"/>
  <c r="FD179" i="2"/>
  <c r="EK179" i="2"/>
  <c r="EK175" i="2"/>
  <c r="FI175" i="2"/>
  <c r="FE175" i="2"/>
  <c r="EN169" i="2"/>
  <c r="FJ169" i="2"/>
  <c r="FP169" i="2" s="1"/>
  <c r="FL169" i="2"/>
  <c r="EY169" i="2"/>
  <c r="FA169" i="2" s="1"/>
  <c r="DS169" i="2"/>
  <c r="DO169" i="2"/>
  <c r="DU169" i="2"/>
  <c r="DP169" i="2"/>
  <c r="EK188" i="2"/>
  <c r="FD188" i="2"/>
  <c r="FJ188" i="2"/>
  <c r="FP188" i="2" s="1"/>
  <c r="FB188" i="2"/>
  <c r="CX188" i="2"/>
  <c r="DT188" i="2"/>
  <c r="DZ188" i="2" s="1"/>
  <c r="DI184" i="2"/>
  <c r="DK184" i="2" s="1"/>
  <c r="EN182" i="2"/>
  <c r="FJ182" i="2"/>
  <c r="FP182" i="2" s="1"/>
  <c r="DI180" i="2"/>
  <c r="DK180" i="2" s="1"/>
  <c r="CX180" i="2"/>
  <c r="DT180" i="2"/>
  <c r="DZ180" i="2" s="1"/>
  <c r="EN178" i="2"/>
  <c r="FJ178" i="2"/>
  <c r="FP178" i="2" s="1"/>
  <c r="EK178" i="2"/>
  <c r="FD178" i="2"/>
  <c r="DI176" i="2"/>
  <c r="DK176" i="2" s="1"/>
  <c r="CX176" i="2"/>
  <c r="DT176" i="2"/>
  <c r="DZ176" i="2" s="1"/>
  <c r="DI172" i="2"/>
  <c r="DK172" i="2" s="1"/>
  <c r="CX172" i="2"/>
  <c r="DT172" i="2"/>
  <c r="DZ172" i="2" s="1"/>
  <c r="DV172" i="2"/>
  <c r="DR172" i="2"/>
  <c r="CU172" i="2"/>
  <c r="DN172" i="2"/>
  <c r="EN170" i="2"/>
  <c r="FJ170" i="2"/>
  <c r="FP170" i="2" s="1"/>
  <c r="EY170" i="2"/>
  <c r="FA170" i="2" s="1"/>
  <c r="DU170" i="2"/>
  <c r="DP170" i="2"/>
  <c r="CX170" i="2"/>
  <c r="DT170" i="2"/>
  <c r="DZ170" i="2" s="1"/>
  <c r="DQ170" i="2"/>
  <c r="FF186" i="2"/>
  <c r="FK186" i="2"/>
  <c r="EK186" i="2"/>
  <c r="FD186" i="2"/>
  <c r="FI186" i="2"/>
  <c r="FE186" i="2"/>
  <c r="DT184" i="2"/>
  <c r="DZ184" i="2" s="1"/>
  <c r="FK184" i="2"/>
  <c r="FL182" i="2"/>
  <c r="FH182" i="2"/>
  <c r="EY182" i="2"/>
  <c r="FA182" i="2" s="1"/>
  <c r="EN180" i="2"/>
  <c r="FJ180" i="2"/>
  <c r="FP180" i="2" s="1"/>
  <c r="FD180" i="2"/>
  <c r="FF180" i="2"/>
  <c r="DI178" i="2"/>
  <c r="DK178" i="2" s="1"/>
  <c r="DU178" i="2"/>
  <c r="DP178" i="2"/>
  <c r="CX178" i="2"/>
  <c r="DT178" i="2"/>
  <c r="DZ178" i="2" s="1"/>
  <c r="DQ178" i="2"/>
  <c r="FG176" i="2"/>
  <c r="EY176" i="2"/>
  <c r="FA176" i="2" s="1"/>
  <c r="FI172" i="2"/>
  <c r="FE172" i="2"/>
  <c r="FK172" i="2"/>
  <c r="CC168" i="2"/>
  <c r="BY168" i="2"/>
  <c r="DS174" i="2"/>
  <c r="DO174" i="2"/>
  <c r="DP174" i="2"/>
  <c r="DI174" i="2"/>
  <c r="DK174" i="2" s="1"/>
  <c r="DV173" i="2"/>
  <c r="DR173" i="2"/>
  <c r="DN173" i="2"/>
  <c r="FF173" i="2"/>
  <c r="FF168" i="2"/>
  <c r="FG168" i="2"/>
  <c r="FL168" i="2"/>
  <c r="DP168" i="2"/>
  <c r="EN185" i="2"/>
  <c r="FJ185" i="2"/>
  <c r="FP185" i="2" s="1"/>
  <c r="FD185" i="2"/>
  <c r="EK185" i="2"/>
  <c r="EN183" i="2"/>
  <c r="FJ183" i="2"/>
  <c r="FP183" i="2" s="1"/>
  <c r="FH181" i="2"/>
  <c r="FD181" i="2"/>
  <c r="EK181" i="2"/>
  <c r="FG181" i="2"/>
  <c r="EY179" i="2"/>
  <c r="FA179" i="2" s="1"/>
  <c r="EY177" i="2"/>
  <c r="FA177" i="2" s="1"/>
  <c r="FI177" i="2"/>
  <c r="FE177" i="2"/>
  <c r="DU177" i="2"/>
  <c r="DP177" i="2"/>
  <c r="CX177" i="2"/>
  <c r="DT177" i="2"/>
  <c r="DZ177" i="2" s="1"/>
  <c r="DQ177" i="2"/>
  <c r="DI177" i="2"/>
  <c r="DK177" i="2" s="1"/>
  <c r="FK177" i="2"/>
  <c r="FF177" i="2"/>
  <c r="EN177" i="2"/>
  <c r="FJ177" i="2"/>
  <c r="FP177" i="2" s="1"/>
  <c r="FD175" i="2"/>
  <c r="EY175" i="2"/>
  <c r="FA175" i="2" s="1"/>
  <c r="DS175" i="2"/>
  <c r="DO175" i="2"/>
  <c r="CU175" i="2"/>
  <c r="DN175" i="2"/>
  <c r="DI175" i="2"/>
  <c r="DK175" i="2" s="1"/>
  <c r="DI188" i="2"/>
  <c r="DK188" i="2" s="1"/>
  <c r="DI182" i="2"/>
  <c r="DK182" i="2" s="1"/>
  <c r="DI170" i="2"/>
  <c r="DK170" i="2" s="1"/>
  <c r="EY187" i="2"/>
  <c r="FA187" i="2" s="1"/>
  <c r="FL187" i="2"/>
  <c r="FH187" i="2"/>
  <c r="FD187" i="2"/>
  <c r="EK187" i="2"/>
  <c r="FI187" i="2"/>
  <c r="FE187" i="2"/>
  <c r="FG185" i="2"/>
  <c r="FL185" i="2"/>
  <c r="EY185" i="2"/>
  <c r="FA185" i="2" s="1"/>
  <c r="DI183" i="2"/>
  <c r="DK183" i="2" s="1"/>
  <c r="FG183" i="2"/>
  <c r="DT183" i="2"/>
  <c r="DZ183" i="2" s="1"/>
  <c r="DP181" i="2"/>
  <c r="CX181" i="2"/>
  <c r="DT181" i="2"/>
  <c r="DZ181" i="2" s="1"/>
  <c r="DI181" i="2"/>
  <c r="DK181" i="2" s="1"/>
  <c r="FK179" i="2"/>
  <c r="FF179" i="2"/>
  <c r="DI179" i="2"/>
  <c r="DK179" i="2" s="1"/>
  <c r="FK175" i="2"/>
  <c r="EN175" i="2"/>
  <c r="FJ175" i="2"/>
  <c r="FP175" i="2" s="1"/>
  <c r="FG175" i="2"/>
  <c r="FD169" i="2"/>
  <c r="EK169" i="2"/>
  <c r="CX169" i="2"/>
  <c r="DT169" i="2"/>
  <c r="DZ169" i="2" s="1"/>
  <c r="DQ169" i="2"/>
  <c r="DV169" i="2"/>
  <c r="DR169" i="2"/>
  <c r="CU169" i="2"/>
  <c r="DN169" i="2"/>
  <c r="FF188" i="2"/>
  <c r="FG188" i="2"/>
  <c r="EY188" i="2"/>
  <c r="FA188" i="2" s="1"/>
  <c r="DI186" i="2"/>
  <c r="DK186" i="2" s="1"/>
  <c r="EK182" i="2"/>
  <c r="FD182" i="2"/>
  <c r="DV180" i="2"/>
  <c r="DR180" i="2"/>
  <c r="DN180" i="2"/>
  <c r="CU180" i="2"/>
  <c r="DS180" i="2"/>
  <c r="DO180" i="2"/>
  <c r="FK178" i="2"/>
  <c r="FL178" i="2"/>
  <c r="FH178" i="2"/>
  <c r="EY178" i="2"/>
  <c r="FA178" i="2" s="1"/>
  <c r="DV176" i="2"/>
  <c r="DR176" i="2"/>
  <c r="CU176" i="2"/>
  <c r="DN176" i="2"/>
  <c r="DS176" i="2"/>
  <c r="DO176" i="2"/>
  <c r="FD172" i="2"/>
  <c r="EY172" i="2"/>
  <c r="FA172" i="2" s="1"/>
  <c r="DS172" i="2"/>
  <c r="DO172" i="2"/>
  <c r="DU172" i="2"/>
  <c r="DP172" i="2"/>
  <c r="FH170" i="2"/>
  <c r="FD170" i="2"/>
  <c r="EK170" i="2"/>
  <c r="FI170" i="2"/>
  <c r="FE170" i="2"/>
  <c r="FK170" i="2"/>
  <c r="DV170" i="2"/>
  <c r="DR170" i="2"/>
  <c r="CU170" i="2"/>
  <c r="DN170" i="2"/>
  <c r="DS170" i="2"/>
  <c r="DO170" i="2"/>
  <c r="EY186" i="2"/>
  <c r="FA186" i="2" s="1"/>
  <c r="EN186" i="2"/>
  <c r="FJ186" i="2"/>
  <c r="FP186" i="2" s="1"/>
  <c r="EY184" i="2"/>
  <c r="FA184" i="2" s="1"/>
  <c r="EN184" i="2"/>
  <c r="FJ184" i="2"/>
  <c r="FP184" i="2" s="1"/>
  <c r="EK184" i="2"/>
  <c r="FD184" i="2"/>
  <c r="FK182" i="2"/>
  <c r="FF182" i="2"/>
  <c r="DT182" i="2"/>
  <c r="DZ182" i="2" s="1"/>
  <c r="EK180" i="2"/>
  <c r="FK180" i="2"/>
  <c r="EY180" i="2"/>
  <c r="FA180" i="2" s="1"/>
  <c r="FI180" i="2"/>
  <c r="FE180" i="2"/>
  <c r="DN178" i="2"/>
  <c r="CU178" i="2"/>
  <c r="FI176" i="2"/>
  <c r="FE176" i="2"/>
  <c r="EN172" i="2"/>
  <c r="FJ172" i="2"/>
  <c r="FP172" i="2" s="1"/>
  <c r="FG172" i="2"/>
  <c r="EK172" i="2"/>
  <c r="CH101" i="2"/>
  <c r="CX189" i="2"/>
  <c r="CU189" i="2"/>
  <c r="CW189" i="2" s="1"/>
  <c r="FK168" i="2"/>
  <c r="EK168" i="2"/>
  <c r="EN168" i="2"/>
  <c r="FJ168" i="2"/>
  <c r="FP168" i="2" s="1"/>
  <c r="DU168" i="2"/>
  <c r="CU168" i="2"/>
  <c r="CX168" i="2"/>
  <c r="DT168" i="2"/>
  <c r="DZ168" i="2" s="1"/>
  <c r="FH168" i="2"/>
  <c r="FD168" i="2"/>
  <c r="FI168" i="2"/>
  <c r="FE168" i="2"/>
  <c r="EY168" i="2"/>
  <c r="FA168" i="2" s="1"/>
  <c r="DS168" i="2"/>
  <c r="DO168" i="2"/>
  <c r="DI168" i="2"/>
  <c r="DK168" i="2" s="1"/>
  <c r="EY171" i="2"/>
  <c r="FA171" i="2" s="1"/>
  <c r="DV171" i="2"/>
  <c r="DR171" i="2"/>
  <c r="DN171" i="2"/>
  <c r="DS171" i="2"/>
  <c r="DO171" i="2"/>
  <c r="FK171" i="2"/>
  <c r="EK171" i="2"/>
  <c r="EN171" i="2"/>
  <c r="FJ171" i="2"/>
  <c r="FP171" i="2" s="1"/>
  <c r="FG171" i="2"/>
  <c r="DI171" i="2"/>
  <c r="DK171" i="2" s="1"/>
  <c r="DU171" i="2"/>
  <c r="CU171" i="2"/>
  <c r="DP171" i="2"/>
  <c r="CX171" i="2"/>
  <c r="DT171" i="2"/>
  <c r="DZ171" i="2" s="1"/>
  <c r="DQ171" i="2"/>
  <c r="FI171" i="2"/>
  <c r="FE171" i="2"/>
  <c r="HB173" i="2"/>
  <c r="GX173" i="2"/>
  <c r="DU173" i="2"/>
  <c r="CU173" i="2"/>
  <c r="DP173" i="2"/>
  <c r="FL173" i="2"/>
  <c r="FH173" i="2"/>
  <c r="FD173" i="2"/>
  <c r="FI173" i="2"/>
  <c r="FE173" i="2"/>
  <c r="FK173" i="2"/>
  <c r="EK173" i="2"/>
  <c r="EM173" i="2" s="1"/>
  <c r="CX173" i="2"/>
  <c r="DT173" i="2"/>
  <c r="DZ173" i="2" s="1"/>
  <c r="DI173" i="2"/>
  <c r="DK173" i="2" s="1"/>
  <c r="EY173" i="2"/>
  <c r="FA173" i="2" s="1"/>
  <c r="EN173" i="2"/>
  <c r="FJ173" i="2"/>
  <c r="FP173" i="2" s="1"/>
  <c r="FG173" i="2"/>
  <c r="FK174" i="2"/>
  <c r="EK174" i="2"/>
  <c r="EN174" i="2"/>
  <c r="FJ174" i="2"/>
  <c r="FP174" i="2" s="1"/>
  <c r="CX174" i="2"/>
  <c r="DT174" i="2"/>
  <c r="DZ174" i="2" s="1"/>
  <c r="FF174" i="2"/>
  <c r="AL174" i="2"/>
  <c r="AP174" i="2"/>
  <c r="DU174" i="2"/>
  <c r="CU174" i="2"/>
  <c r="EY174" i="2"/>
  <c r="FA174" i="2" s="1"/>
  <c r="FL174" i="2"/>
  <c r="FH174" i="2"/>
  <c r="FD174" i="2"/>
  <c r="AP173" i="2"/>
  <c r="AO173" i="2"/>
  <c r="AL189" i="2"/>
  <c r="IL181" i="2"/>
  <c r="AJ181" i="2"/>
  <c r="AM181" i="2"/>
  <c r="CC188" i="2"/>
  <c r="BZ188" i="2"/>
  <c r="AC188" i="2"/>
  <c r="AE188" i="2" s="1"/>
  <c r="AK182" i="2"/>
  <c r="AO182" i="2"/>
  <c r="AC182" i="2"/>
  <c r="AE182" i="2" s="1"/>
  <c r="GO180" i="2"/>
  <c r="GQ180" i="2" s="1"/>
  <c r="CA190" i="2"/>
  <c r="GW188" i="2"/>
  <c r="GV188" i="2"/>
  <c r="GO186" i="2"/>
  <c r="GQ186" i="2" s="1"/>
  <c r="AM182" i="2"/>
  <c r="AL178" i="2"/>
  <c r="AP178" i="2"/>
  <c r="AP177" i="2"/>
  <c r="AO177" i="2"/>
  <c r="GY173" i="2"/>
  <c r="GV173" i="2"/>
  <c r="AL173" i="2"/>
  <c r="AM173" i="2"/>
  <c r="AC178" i="2"/>
  <c r="IK178" i="2"/>
  <c r="DX85" i="2"/>
  <c r="FN85" i="2"/>
  <c r="IT89" i="2"/>
  <c r="DX93" i="2"/>
  <c r="HD97" i="2"/>
  <c r="FN101" i="2"/>
  <c r="FN105" i="2"/>
  <c r="DX105" i="2"/>
  <c r="CH109" i="2"/>
  <c r="HD109" i="2"/>
  <c r="CB181" i="2"/>
  <c r="AL179" i="2"/>
  <c r="AM179" i="2"/>
  <c r="AK177" i="2"/>
  <c r="AP175" i="2"/>
  <c r="CF187" i="2"/>
  <c r="CC187" i="2"/>
  <c r="CE187" i="2"/>
  <c r="BZ187" i="2"/>
  <c r="AL185" i="2"/>
  <c r="AI185" i="2"/>
  <c r="CE183" i="2"/>
  <c r="CB183" i="2"/>
  <c r="IO181" i="2"/>
  <c r="IK181" i="2"/>
  <c r="AL181" i="2"/>
  <c r="AI181" i="2"/>
  <c r="GY177" i="2"/>
  <c r="HB177" i="2"/>
  <c r="BZ177" i="2"/>
  <c r="BY177" i="2"/>
  <c r="BY175" i="2"/>
  <c r="GU173" i="2"/>
  <c r="AJ173" i="2"/>
  <c r="AI173" i="2"/>
  <c r="CF171" i="2"/>
  <c r="CE171" i="2"/>
  <c r="BZ171" i="2"/>
  <c r="IQ169" i="2"/>
  <c r="FE111" i="2"/>
  <c r="FI111" i="2"/>
  <c r="FF107" i="2"/>
  <c r="FE107" i="2"/>
  <c r="FI107" i="2"/>
  <c r="BX105" i="2"/>
  <c r="CB105" i="2"/>
  <c r="IL105" i="2"/>
  <c r="IK105" i="2"/>
  <c r="IO105" i="2"/>
  <c r="FD103" i="2"/>
  <c r="FH103" i="2"/>
  <c r="FG103" i="2"/>
  <c r="BZ101" i="2"/>
  <c r="IJ101" i="2"/>
  <c r="IN101" i="2"/>
  <c r="IM101" i="2"/>
  <c r="FF99" i="2"/>
  <c r="FE99" i="2"/>
  <c r="FI99" i="2"/>
  <c r="BX97" i="2"/>
  <c r="CB97" i="2"/>
  <c r="IL97" i="2"/>
  <c r="IK97" i="2"/>
  <c r="IO97" i="2"/>
  <c r="FD95" i="2"/>
  <c r="FH95" i="2"/>
  <c r="FG95" i="2"/>
  <c r="BZ93" i="2"/>
  <c r="IJ93" i="2"/>
  <c r="IN93" i="2"/>
  <c r="IM93" i="2"/>
  <c r="FF91" i="2"/>
  <c r="FE91" i="2"/>
  <c r="FI91" i="2"/>
  <c r="BX89" i="2"/>
  <c r="CB89" i="2"/>
  <c r="IL89" i="2"/>
  <c r="IK89" i="2"/>
  <c r="IO89" i="2"/>
  <c r="FD87" i="2"/>
  <c r="FH87" i="2"/>
  <c r="FG87" i="2"/>
  <c r="AH85" i="2"/>
  <c r="AL85" i="2"/>
  <c r="AI85" i="2"/>
  <c r="AJ83" i="2"/>
  <c r="IK82" i="2"/>
  <c r="IO82" i="2"/>
  <c r="IJ82" i="2"/>
  <c r="IN82" i="2"/>
  <c r="FG110" i="2"/>
  <c r="BX108" i="2"/>
  <c r="CB108" i="2"/>
  <c r="CA108" i="2"/>
  <c r="DP106" i="2"/>
  <c r="AH106" i="2"/>
  <c r="GW104" i="2"/>
  <c r="GV104" i="2"/>
  <c r="DN102" i="2"/>
  <c r="DR102" i="2"/>
  <c r="GU100" i="2"/>
  <c r="GY100" i="2"/>
  <c r="GT100" i="2"/>
  <c r="GX100" i="2"/>
  <c r="DP98" i="2"/>
  <c r="AL98" i="2"/>
  <c r="GW96" i="2"/>
  <c r="GV96" i="2"/>
  <c r="DN94" i="2"/>
  <c r="DR94" i="2"/>
  <c r="GU92" i="2"/>
  <c r="GY92" i="2"/>
  <c r="GT92" i="2"/>
  <c r="GX92" i="2"/>
  <c r="DP90" i="2"/>
  <c r="AL90" i="2"/>
  <c r="GW88" i="2"/>
  <c r="GV88" i="2"/>
  <c r="GW86" i="2"/>
  <c r="GV86" i="2"/>
  <c r="FF84" i="2"/>
  <c r="AC186" i="2"/>
  <c r="AE186" i="2" s="1"/>
  <c r="CE184" i="2"/>
  <c r="CF184" i="2"/>
  <c r="CA184" i="2"/>
  <c r="AK180" i="2"/>
  <c r="AL180" i="2"/>
  <c r="AP180" i="2"/>
  <c r="FG111" i="2"/>
  <c r="AH109" i="2"/>
  <c r="AL109" i="2"/>
  <c r="AI109" i="2"/>
  <c r="GY189" i="2"/>
  <c r="GU189" i="2"/>
  <c r="AJ189" i="2"/>
  <c r="AO189" i="2"/>
  <c r="AH187" i="2"/>
  <c r="O187" i="2"/>
  <c r="AN187" i="2"/>
  <c r="AT187" i="2" s="1"/>
  <c r="R187" i="2"/>
  <c r="E189" i="3" s="1"/>
  <c r="R189" i="3" s="1"/>
  <c r="S189" i="3" s="1"/>
  <c r="GO187" i="2"/>
  <c r="GQ187" i="2" s="1"/>
  <c r="GO183" i="2"/>
  <c r="GQ183" i="2" s="1"/>
  <c r="GO181" i="2"/>
  <c r="GQ181" i="2" s="1"/>
  <c r="BS181" i="2"/>
  <c r="BU181" i="2" s="1"/>
  <c r="CC181" i="2"/>
  <c r="CA181" i="2"/>
  <c r="CE181" i="2"/>
  <c r="BZ181" i="2"/>
  <c r="BH181" i="2"/>
  <c r="CD181" i="2"/>
  <c r="CJ181" i="2" s="1"/>
  <c r="HQ179" i="2"/>
  <c r="IJ179" i="2"/>
  <c r="AJ179" i="2"/>
  <c r="AH179" i="2"/>
  <c r="O179" i="2"/>
  <c r="AP179" i="2"/>
  <c r="AN179" i="2"/>
  <c r="AT179" i="2" s="1"/>
  <c r="R179" i="2"/>
  <c r="E181" i="3" s="1"/>
  <c r="R181" i="3" s="1"/>
  <c r="S181" i="3" s="1"/>
  <c r="GO179" i="2"/>
  <c r="GQ179" i="2" s="1"/>
  <c r="CD179" i="2"/>
  <c r="CJ179" i="2" s="1"/>
  <c r="BH179" i="2"/>
  <c r="AC179" i="2"/>
  <c r="AE179" i="2" s="1"/>
  <c r="HT177" i="2"/>
  <c r="IP177" i="2"/>
  <c r="IV177" i="2" s="1"/>
  <c r="HQ190" i="2"/>
  <c r="IJ190" i="2"/>
  <c r="AJ177" i="2"/>
  <c r="AM177" i="2"/>
  <c r="HT175" i="2"/>
  <c r="IP175" i="2"/>
  <c r="IV175" i="2" s="1"/>
  <c r="AO175" i="2"/>
  <c r="AM175" i="2"/>
  <c r="HT173" i="2"/>
  <c r="IP173" i="2"/>
  <c r="IV173" i="2" s="1"/>
  <c r="HQ171" i="2"/>
  <c r="IJ171" i="2"/>
  <c r="AH171" i="2"/>
  <c r="O171" i="2"/>
  <c r="AN171" i="2"/>
  <c r="AT171" i="2" s="1"/>
  <c r="R171" i="2"/>
  <c r="E173" i="3" s="1"/>
  <c r="GO171" i="2"/>
  <c r="GQ171" i="2" s="1"/>
  <c r="GD169" i="2"/>
  <c r="GZ169" i="2"/>
  <c r="HF169" i="2" s="1"/>
  <c r="CD169" i="2"/>
  <c r="CJ169" i="2" s="1"/>
  <c r="BH169" i="2"/>
  <c r="HT190" i="2"/>
  <c r="O178" i="3" s="1"/>
  <c r="IP190" i="2"/>
  <c r="IV190" i="2" s="1"/>
  <c r="AN188" i="2"/>
  <c r="AT188" i="2" s="1"/>
  <c r="R188" i="2"/>
  <c r="E190" i="3" s="1"/>
  <c r="R190" i="3" s="1"/>
  <c r="S190" i="3" s="1"/>
  <c r="BS186" i="2"/>
  <c r="BU186" i="2" s="1"/>
  <c r="BX186" i="2"/>
  <c r="BE186" i="2"/>
  <c r="BZ186" i="2"/>
  <c r="CC186" i="2"/>
  <c r="BY186" i="2"/>
  <c r="BS184" i="2"/>
  <c r="BU184" i="2" s="1"/>
  <c r="BZ184" i="2"/>
  <c r="BX184" i="2"/>
  <c r="BE184" i="2"/>
  <c r="CC184" i="2"/>
  <c r="BY184" i="2"/>
  <c r="GA182" i="2"/>
  <c r="GC182" i="2" s="1"/>
  <c r="GO182" i="2"/>
  <c r="GQ182" i="2" s="1"/>
  <c r="GA180" i="2"/>
  <c r="GT180" i="2"/>
  <c r="BX180" i="2"/>
  <c r="BE180" i="2"/>
  <c r="IJ180" i="2"/>
  <c r="HQ180" i="2"/>
  <c r="AI180" i="2"/>
  <c r="AM180" i="2"/>
  <c r="AJ180" i="2"/>
  <c r="AO180" i="2"/>
  <c r="AN180" i="2"/>
  <c r="AT180" i="2" s="1"/>
  <c r="R180" i="2"/>
  <c r="E182" i="3" s="1"/>
  <c r="R182" i="3" s="1"/>
  <c r="S182" i="3" s="1"/>
  <c r="GA176" i="2"/>
  <c r="GC176" i="2" s="1"/>
  <c r="GT176" i="2"/>
  <c r="BX176" i="2"/>
  <c r="BE176" i="2"/>
  <c r="AF144" i="8" s="1"/>
  <c r="AA144" i="8" s="1"/>
  <c r="BX174" i="2"/>
  <c r="BE174" i="2"/>
  <c r="AF142" i="8" s="1"/>
  <c r="AA142" i="8" s="1"/>
  <c r="AN168" i="2"/>
  <c r="AT168" i="2" s="1"/>
  <c r="R168" i="2"/>
  <c r="E170" i="3" s="1"/>
  <c r="HQ168" i="2"/>
  <c r="IJ168" i="2"/>
  <c r="GA187" i="2"/>
  <c r="GC187" i="2" s="1"/>
  <c r="CA187" i="2"/>
  <c r="BY187" i="2"/>
  <c r="CB187" i="2"/>
  <c r="BX187" i="2"/>
  <c r="BE187" i="2"/>
  <c r="GA185" i="2"/>
  <c r="GC185" i="2" s="1"/>
  <c r="BZ185" i="2"/>
  <c r="CB185" i="2"/>
  <c r="CC185" i="2"/>
  <c r="BY185" i="2"/>
  <c r="AC185" i="2"/>
  <c r="AE185" i="2" s="1"/>
  <c r="AJ185" i="2"/>
  <c r="AH185" i="2"/>
  <c r="O185" i="2"/>
  <c r="AP185" i="2"/>
  <c r="AK185" i="2"/>
  <c r="AN185" i="2"/>
  <c r="AT185" i="2" s="1"/>
  <c r="R185" i="2"/>
  <c r="E187" i="3" s="1"/>
  <c r="R187" i="3" s="1"/>
  <c r="S187" i="3" s="1"/>
  <c r="GA183" i="2"/>
  <c r="GC183" i="2" s="1"/>
  <c r="BZ183" i="2"/>
  <c r="BX183" i="2"/>
  <c r="BE183" i="2"/>
  <c r="CC183" i="2"/>
  <c r="BS183" i="2"/>
  <c r="BU183" i="2" s="1"/>
  <c r="GU181" i="2"/>
  <c r="HB181" i="2"/>
  <c r="GX181" i="2"/>
  <c r="GA181" i="2"/>
  <c r="GT181" i="2"/>
  <c r="IR181" i="2"/>
  <c r="IM181" i="2"/>
  <c r="IQ181" i="2"/>
  <c r="HT181" i="2"/>
  <c r="IP181" i="2"/>
  <c r="IV181" i="2" s="1"/>
  <c r="AH181" i="2"/>
  <c r="O181" i="2"/>
  <c r="AO181" i="2"/>
  <c r="AK181" i="2"/>
  <c r="AN181" i="2"/>
  <c r="AT181" i="2" s="1"/>
  <c r="R181" i="2"/>
  <c r="E183" i="3" s="1"/>
  <c r="R183" i="3" s="1"/>
  <c r="S183" i="3" s="1"/>
  <c r="IE181" i="2"/>
  <c r="IG181" i="2" s="1"/>
  <c r="IH181" i="2"/>
  <c r="AC181" i="2"/>
  <c r="AE181" i="2" s="1"/>
  <c r="BS179" i="2"/>
  <c r="BU179" i="2" s="1"/>
  <c r="GU179" i="2"/>
  <c r="HB179" i="2"/>
  <c r="GX179" i="2"/>
  <c r="GA179" i="2"/>
  <c r="GT179" i="2"/>
  <c r="IE177" i="2"/>
  <c r="IG177" i="2" s="1"/>
  <c r="IH177" i="2"/>
  <c r="IR190" i="2"/>
  <c r="IL190" i="2"/>
  <c r="GW177" i="2"/>
  <c r="GX177" i="2"/>
  <c r="GA177" i="2"/>
  <c r="GT177" i="2"/>
  <c r="CE177" i="2"/>
  <c r="CF177" i="2"/>
  <c r="BX177" i="2"/>
  <c r="BE177" i="2"/>
  <c r="CA177" i="2"/>
  <c r="CD177" i="2"/>
  <c r="CJ177" i="2" s="1"/>
  <c r="BH177" i="2"/>
  <c r="GO177" i="2"/>
  <c r="GQ177" i="2" s="1"/>
  <c r="BS175" i="2"/>
  <c r="BU175" i="2" s="1"/>
  <c r="GU175" i="2"/>
  <c r="HB175" i="2"/>
  <c r="GX175" i="2"/>
  <c r="GA175" i="2"/>
  <c r="GT175" i="2"/>
  <c r="CE175" i="2"/>
  <c r="CB175" i="2"/>
  <c r="CF175" i="2"/>
  <c r="CA175" i="2"/>
  <c r="CD175" i="2"/>
  <c r="CJ175" i="2" s="1"/>
  <c r="BH175" i="2"/>
  <c r="IE173" i="2"/>
  <c r="IG173" i="2" s="1"/>
  <c r="IH173" i="2"/>
  <c r="GW173" i="2"/>
  <c r="HA173" i="2"/>
  <c r="GD173" i="2"/>
  <c r="GZ173" i="2"/>
  <c r="HF173" i="2" s="1"/>
  <c r="AH173" i="2"/>
  <c r="O173" i="2"/>
  <c r="AK173" i="2"/>
  <c r="AN173" i="2"/>
  <c r="AT173" i="2" s="1"/>
  <c r="R173" i="2"/>
  <c r="E175" i="3" s="1"/>
  <c r="BY173" i="2"/>
  <c r="CF173" i="2"/>
  <c r="CB173" i="2"/>
  <c r="BX173" i="2"/>
  <c r="BE173" i="2"/>
  <c r="AF141" i="8" s="1"/>
  <c r="AA141" i="8" s="1"/>
  <c r="IE171" i="2"/>
  <c r="IG171" i="2" s="1"/>
  <c r="IH171" i="2"/>
  <c r="GU171" i="2"/>
  <c r="HB171" i="2"/>
  <c r="GX171" i="2"/>
  <c r="GA171" i="2"/>
  <c r="GT171" i="2"/>
  <c r="CC171" i="2"/>
  <c r="CA171" i="2"/>
  <c r="CB171" i="2"/>
  <c r="BX171" i="2"/>
  <c r="BE171" i="2"/>
  <c r="AF139" i="8" s="1"/>
  <c r="AA139" i="8" s="1"/>
  <c r="AO169" i="2"/>
  <c r="AL169" i="2"/>
  <c r="AI169" i="2"/>
  <c r="AM169" i="2"/>
  <c r="IE169" i="2"/>
  <c r="IG169" i="2" s="1"/>
  <c r="IN169" i="2"/>
  <c r="HQ169" i="2"/>
  <c r="IJ169" i="2"/>
  <c r="IR169" i="2"/>
  <c r="IM169" i="2"/>
  <c r="CE190" i="2"/>
  <c r="CD190" i="2"/>
  <c r="CJ190" i="2" s="1"/>
  <c r="BH190" i="2"/>
  <c r="G178" i="3" s="1"/>
  <c r="AC190" i="2"/>
  <c r="AE190" i="2" s="1"/>
  <c r="GO188" i="2"/>
  <c r="GQ188" i="2" s="1"/>
  <c r="IE188" i="2"/>
  <c r="IG188" i="2" s="1"/>
  <c r="IH188" i="2"/>
  <c r="GY188" i="2"/>
  <c r="HB188" i="2"/>
  <c r="GX188" i="2"/>
  <c r="GT188" i="2"/>
  <c r="GA188" i="2"/>
  <c r="CF188" i="2"/>
  <c r="BX188" i="2"/>
  <c r="BE188" i="2"/>
  <c r="AI186" i="2"/>
  <c r="AM186" i="2"/>
  <c r="AJ186" i="2"/>
  <c r="AO186" i="2"/>
  <c r="AN186" i="2"/>
  <c r="AT186" i="2" s="1"/>
  <c r="R186" i="2"/>
  <c r="E188" i="3" s="1"/>
  <c r="R188" i="3" s="1"/>
  <c r="S188" i="3" s="1"/>
  <c r="AI184" i="2"/>
  <c r="AK184" i="2"/>
  <c r="AJ184" i="2"/>
  <c r="AO184" i="2"/>
  <c r="AN184" i="2"/>
  <c r="AT184" i="2" s="1"/>
  <c r="R184" i="2"/>
  <c r="E186" i="3" s="1"/>
  <c r="R186" i="3" s="1"/>
  <c r="S186" i="3" s="1"/>
  <c r="GO184" i="2"/>
  <c r="GQ184" i="2" s="1"/>
  <c r="AI182" i="2"/>
  <c r="AJ182" i="2"/>
  <c r="AN182" i="2"/>
  <c r="AT182" i="2" s="1"/>
  <c r="R182" i="2"/>
  <c r="E184" i="3" s="1"/>
  <c r="R184" i="3" s="1"/>
  <c r="S184" i="3" s="1"/>
  <c r="GA178" i="2"/>
  <c r="GT178" i="2"/>
  <c r="BX178" i="2"/>
  <c r="BE178" i="2"/>
  <c r="IE178" i="2"/>
  <c r="IG178" i="2" s="1"/>
  <c r="IH178" i="2"/>
  <c r="IO178" i="2"/>
  <c r="IM178" i="2"/>
  <c r="IQ178" i="2"/>
  <c r="IL178" i="2"/>
  <c r="HT178" i="2"/>
  <c r="IP178" i="2"/>
  <c r="IV178" i="2" s="1"/>
  <c r="AK178" i="2"/>
  <c r="AI178" i="2"/>
  <c r="AJ178" i="2"/>
  <c r="AO178" i="2"/>
  <c r="AN178" i="2"/>
  <c r="AT178" i="2" s="1"/>
  <c r="R178" i="2"/>
  <c r="E180" i="3" s="1"/>
  <c r="R180" i="3" s="1"/>
  <c r="S180" i="3" s="1"/>
  <c r="BS174" i="2"/>
  <c r="BU174" i="2" s="1"/>
  <c r="IR174" i="2"/>
  <c r="IM174" i="2"/>
  <c r="IQ174" i="2"/>
  <c r="IL174" i="2"/>
  <c r="HT174" i="2"/>
  <c r="IP174" i="2"/>
  <c r="IV174" i="2" s="1"/>
  <c r="AN174" i="2"/>
  <c r="AT174" i="2" s="1"/>
  <c r="R174" i="2"/>
  <c r="E176" i="3" s="1"/>
  <c r="BS172" i="2"/>
  <c r="BU172" i="2" s="1"/>
  <c r="GD170" i="2"/>
  <c r="GZ170" i="2"/>
  <c r="HF170" i="2" s="1"/>
  <c r="CB170" i="2"/>
  <c r="CE170" i="2"/>
  <c r="CA170" i="2"/>
  <c r="BH170" i="2"/>
  <c r="CD170" i="2"/>
  <c r="CJ170" i="2" s="1"/>
  <c r="BS170" i="2"/>
  <c r="BU170" i="2" s="1"/>
  <c r="GA168" i="2"/>
  <c r="GT168" i="2"/>
  <c r="CE168" i="2"/>
  <c r="CF168" i="2"/>
  <c r="CA168" i="2"/>
  <c r="BH168" i="2"/>
  <c r="CD168" i="2"/>
  <c r="CJ168" i="2" s="1"/>
  <c r="BS168" i="2"/>
  <c r="BU168" i="2" s="1"/>
  <c r="GD12" i="2"/>
  <c r="EQ12" i="8"/>
  <c r="AO190" i="2"/>
  <c r="AL190" i="2"/>
  <c r="AI190" i="2"/>
  <c r="AM190" i="2"/>
  <c r="IP188" i="2"/>
  <c r="IV188" i="2" s="1"/>
  <c r="BY182" i="2"/>
  <c r="CA182" i="2"/>
  <c r="CB182" i="2"/>
  <c r="BX182" i="2"/>
  <c r="BE182" i="2"/>
  <c r="BS180" i="2"/>
  <c r="BU180" i="2" s="1"/>
  <c r="GO178" i="2"/>
  <c r="GQ178" i="2" s="1"/>
  <c r="IO176" i="2"/>
  <c r="IK176" i="2"/>
  <c r="IO189" i="2"/>
  <c r="IK189" i="2"/>
  <c r="IN176" i="2"/>
  <c r="HQ176" i="2"/>
  <c r="IJ176" i="2"/>
  <c r="IJ189" i="2"/>
  <c r="AK176" i="2"/>
  <c r="AH176" i="2"/>
  <c r="O176" i="2"/>
  <c r="AL176" i="2"/>
  <c r="AP176" i="2"/>
  <c r="GY174" i="2"/>
  <c r="HB174" i="2"/>
  <c r="GX174" i="2"/>
  <c r="GA174" i="2"/>
  <c r="GT174" i="2"/>
  <c r="GU172" i="2"/>
  <c r="GW172" i="2"/>
  <c r="HA172" i="2"/>
  <c r="GV172" i="2"/>
  <c r="GD172" i="2"/>
  <c r="GZ172" i="2"/>
  <c r="HF172" i="2" s="1"/>
  <c r="CA172" i="2"/>
  <c r="CC172" i="2"/>
  <c r="CE172" i="2"/>
  <c r="BZ172" i="2"/>
  <c r="CD172" i="2"/>
  <c r="CJ172" i="2" s="1"/>
  <c r="BH172" i="2"/>
  <c r="IO172" i="2"/>
  <c r="IK172" i="2"/>
  <c r="IN172" i="2"/>
  <c r="HQ172" i="2"/>
  <c r="IJ172" i="2"/>
  <c r="AI172" i="2"/>
  <c r="AM172" i="2"/>
  <c r="AJ172" i="2"/>
  <c r="AO172" i="2"/>
  <c r="AN172" i="2"/>
  <c r="AT172" i="2" s="1"/>
  <c r="R172" i="2"/>
  <c r="E174" i="3" s="1"/>
  <c r="GO170" i="2"/>
  <c r="GQ170" i="2" s="1"/>
  <c r="AM170" i="2"/>
  <c r="AH170" i="2"/>
  <c r="O170" i="2"/>
  <c r="AL170" i="2"/>
  <c r="AP170" i="2"/>
  <c r="IR170" i="2"/>
  <c r="IM170" i="2"/>
  <c r="IQ170" i="2"/>
  <c r="IL170" i="2"/>
  <c r="HT170" i="2"/>
  <c r="IP170" i="2"/>
  <c r="IV170" i="2" s="1"/>
  <c r="GO185" i="2"/>
  <c r="GQ185" i="2" s="1"/>
  <c r="BS185" i="2"/>
  <c r="BU185" i="2" s="1"/>
  <c r="AH183" i="2"/>
  <c r="O183" i="2"/>
  <c r="R183" i="2"/>
  <c r="E185" i="3" s="1"/>
  <c r="R185" i="3" s="1"/>
  <c r="S185" i="3" s="1"/>
  <c r="AN183" i="2"/>
  <c r="AT183" i="2" s="1"/>
  <c r="BY181" i="2"/>
  <c r="CF181" i="2"/>
  <c r="BX181" i="2"/>
  <c r="BE181" i="2"/>
  <c r="HT179" i="2"/>
  <c r="IP179" i="2"/>
  <c r="IV179" i="2" s="1"/>
  <c r="BX179" i="2"/>
  <c r="BE179" i="2"/>
  <c r="HQ177" i="2"/>
  <c r="IJ177" i="2"/>
  <c r="AH177" i="2"/>
  <c r="O177" i="2"/>
  <c r="AN177" i="2"/>
  <c r="AT177" i="2" s="1"/>
  <c r="R177" i="2"/>
  <c r="E179" i="3" s="1"/>
  <c r="R179" i="3" s="1"/>
  <c r="S179" i="3" s="1"/>
  <c r="HQ175" i="2"/>
  <c r="IJ175" i="2"/>
  <c r="IJ188" i="2"/>
  <c r="HQ188" i="2"/>
  <c r="AH175" i="2"/>
  <c r="O175" i="2"/>
  <c r="AN175" i="2"/>
  <c r="AT175" i="2" s="1"/>
  <c r="R175" i="2"/>
  <c r="E177" i="3" s="1"/>
  <c r="GO175" i="2"/>
  <c r="GQ175" i="2" s="1"/>
  <c r="HQ173" i="2"/>
  <c r="IJ173" i="2"/>
  <c r="BS173" i="2"/>
  <c r="BU173" i="2" s="1"/>
  <c r="HT171" i="2"/>
  <c r="IP171" i="2"/>
  <c r="IV171" i="2" s="1"/>
  <c r="GA169" i="2"/>
  <c r="GT169" i="2"/>
  <c r="BX169" i="2"/>
  <c r="BE169" i="2"/>
  <c r="AF137" i="8" s="1"/>
  <c r="AA137" i="8" s="1"/>
  <c r="BS169" i="2"/>
  <c r="BU169" i="2" s="1"/>
  <c r="AH188" i="2"/>
  <c r="O188" i="2"/>
  <c r="GA186" i="2"/>
  <c r="GC186" i="2" s="1"/>
  <c r="CB186" i="2"/>
  <c r="CE186" i="2"/>
  <c r="CF186" i="2"/>
  <c r="CA186" i="2"/>
  <c r="BH186" i="2"/>
  <c r="CD186" i="2"/>
  <c r="CJ186" i="2" s="1"/>
  <c r="CB184" i="2"/>
  <c r="CD184" i="2"/>
  <c r="CJ184" i="2" s="1"/>
  <c r="BH184" i="2"/>
  <c r="AC184" i="2"/>
  <c r="AE184" i="2" s="1"/>
  <c r="BS182" i="2"/>
  <c r="BU182" i="2" s="1"/>
  <c r="GD180" i="2"/>
  <c r="GZ180" i="2"/>
  <c r="HF180" i="2" s="1"/>
  <c r="CD180" i="2"/>
  <c r="CJ180" i="2" s="1"/>
  <c r="BH180" i="2"/>
  <c r="AC180" i="2"/>
  <c r="AE180" i="2" s="1"/>
  <c r="HT180" i="2"/>
  <c r="IP180" i="2"/>
  <c r="IV180" i="2" s="1"/>
  <c r="AH180" i="2"/>
  <c r="O180" i="2"/>
  <c r="GD176" i="2"/>
  <c r="GZ176" i="2"/>
  <c r="HF176" i="2" s="1"/>
  <c r="CD176" i="2"/>
  <c r="CJ176" i="2" s="1"/>
  <c r="BH176" i="2"/>
  <c r="CD174" i="2"/>
  <c r="CJ174" i="2" s="1"/>
  <c r="BH174" i="2"/>
  <c r="IE174" i="2"/>
  <c r="IG174" i="2" s="1"/>
  <c r="IH174" i="2"/>
  <c r="AH168" i="2"/>
  <c r="O168" i="2"/>
  <c r="HT168" i="2"/>
  <c r="IP168" i="2"/>
  <c r="IV168" i="2" s="1"/>
  <c r="BS187" i="2"/>
  <c r="BU187" i="2" s="1"/>
  <c r="BH187" i="2"/>
  <c r="CD187" i="2"/>
  <c r="CJ187" i="2" s="1"/>
  <c r="AC187" i="2"/>
  <c r="AE187" i="2" s="1"/>
  <c r="CE185" i="2"/>
  <c r="CF185" i="2"/>
  <c r="BX185" i="2"/>
  <c r="BE185" i="2"/>
  <c r="CA185" i="2"/>
  <c r="CD185" i="2"/>
  <c r="CJ185" i="2" s="1"/>
  <c r="BH185" i="2"/>
  <c r="AO185" i="2"/>
  <c r="AM185" i="2"/>
  <c r="CD183" i="2"/>
  <c r="CJ183" i="2" s="1"/>
  <c r="BH183" i="2"/>
  <c r="AC183" i="2"/>
  <c r="AE183" i="2" s="1"/>
  <c r="GY181" i="2"/>
  <c r="GW181" i="2"/>
  <c r="HA181" i="2"/>
  <c r="GV181" i="2"/>
  <c r="GD181" i="2"/>
  <c r="GZ181" i="2"/>
  <c r="HF181" i="2" s="1"/>
  <c r="HQ181" i="2"/>
  <c r="IJ181" i="2"/>
  <c r="IE179" i="2"/>
  <c r="IG179" i="2" s="1"/>
  <c r="IH179" i="2"/>
  <c r="GY179" i="2"/>
  <c r="GW179" i="2"/>
  <c r="HA179" i="2"/>
  <c r="GV179" i="2"/>
  <c r="GD179" i="2"/>
  <c r="GZ179" i="2"/>
  <c r="HF179" i="2" s="1"/>
  <c r="IN190" i="2"/>
  <c r="IE190" i="2"/>
  <c r="IG190" i="2" s="1"/>
  <c r="BS177" i="2"/>
  <c r="BU177" i="2" s="1"/>
  <c r="GD177" i="2"/>
  <c r="GZ177" i="2"/>
  <c r="HF177" i="2" s="1"/>
  <c r="CB177" i="2"/>
  <c r="CC177" i="2"/>
  <c r="IE175" i="2"/>
  <c r="IG175" i="2" s="1"/>
  <c r="IH175" i="2"/>
  <c r="IR188" i="2"/>
  <c r="GY175" i="2"/>
  <c r="GW175" i="2"/>
  <c r="HA175" i="2"/>
  <c r="GV175" i="2"/>
  <c r="GD175" i="2"/>
  <c r="GZ175" i="2"/>
  <c r="HF175" i="2" s="1"/>
  <c r="BZ175" i="2"/>
  <c r="BX175" i="2"/>
  <c r="BE175" i="2"/>
  <c r="AF143" i="8" s="1"/>
  <c r="AA143" i="8" s="1"/>
  <c r="CC175" i="2"/>
  <c r="GA173" i="2"/>
  <c r="GT173" i="2"/>
  <c r="GO173" i="2"/>
  <c r="GQ173" i="2" s="1"/>
  <c r="CC173" i="2"/>
  <c r="CA173" i="2"/>
  <c r="CE173" i="2"/>
  <c r="BZ173" i="2"/>
  <c r="BH173" i="2"/>
  <c r="CD173" i="2"/>
  <c r="CJ173" i="2" s="1"/>
  <c r="R141" i="8"/>
  <c r="BS171" i="2"/>
  <c r="BU171" i="2" s="1"/>
  <c r="GY171" i="2"/>
  <c r="GW171" i="2"/>
  <c r="HA171" i="2"/>
  <c r="GV171" i="2"/>
  <c r="GD171" i="2"/>
  <c r="GZ171" i="2"/>
  <c r="HF171" i="2" s="1"/>
  <c r="BY171" i="2"/>
  <c r="BH171" i="2"/>
  <c r="CD171" i="2"/>
  <c r="CJ171" i="2" s="1"/>
  <c r="GO169" i="2"/>
  <c r="GQ169" i="2" s="1"/>
  <c r="AJ169" i="2"/>
  <c r="AH169" i="2"/>
  <c r="O169" i="2"/>
  <c r="AP169" i="2"/>
  <c r="AK169" i="2"/>
  <c r="AN169" i="2"/>
  <c r="AT169" i="2" s="1"/>
  <c r="R169" i="2"/>
  <c r="E171" i="3" s="1"/>
  <c r="IL169" i="2"/>
  <c r="HT169" i="2"/>
  <c r="IP169" i="2"/>
  <c r="IV169" i="2" s="1"/>
  <c r="IO169" i="2"/>
  <c r="IK169" i="2"/>
  <c r="GD13" i="2"/>
  <c r="EQ13" i="8"/>
  <c r="GD11" i="2"/>
  <c r="EQ11" i="8"/>
  <c r="BX190" i="2"/>
  <c r="BE190" i="2"/>
  <c r="BS190" i="2"/>
  <c r="BU190" i="2" s="1"/>
  <c r="GU188" i="2"/>
  <c r="HA188" i="2"/>
  <c r="GD188" i="2"/>
  <c r="GZ188" i="2"/>
  <c r="HF188" i="2" s="1"/>
  <c r="CD188" i="2"/>
  <c r="CJ188" i="2" s="1"/>
  <c r="BH188" i="2"/>
  <c r="BS188" i="2"/>
  <c r="BU188" i="2" s="1"/>
  <c r="AK186" i="2"/>
  <c r="AH186" i="2"/>
  <c r="O186" i="2"/>
  <c r="Q186" i="2" s="1"/>
  <c r="AL186" i="2"/>
  <c r="AP186" i="2"/>
  <c r="AM184" i="2"/>
  <c r="AH184" i="2"/>
  <c r="O184" i="2"/>
  <c r="AL184" i="2"/>
  <c r="AP184" i="2"/>
  <c r="AH182" i="2"/>
  <c r="O182" i="2"/>
  <c r="IE180" i="2"/>
  <c r="IG180" i="2" s="1"/>
  <c r="IH180" i="2"/>
  <c r="GD178" i="2"/>
  <c r="GZ178" i="2"/>
  <c r="HF178" i="2" s="1"/>
  <c r="BH178" i="2"/>
  <c r="CD178" i="2"/>
  <c r="CJ178" i="2" s="1"/>
  <c r="IR178" i="2"/>
  <c r="IN178" i="2"/>
  <c r="HQ178" i="2"/>
  <c r="IJ178" i="2"/>
  <c r="AM178" i="2"/>
  <c r="AH178" i="2"/>
  <c r="O178" i="2"/>
  <c r="GO176" i="2"/>
  <c r="IE176" i="2"/>
  <c r="IG176" i="2" s="1"/>
  <c r="IH176" i="2"/>
  <c r="GO174" i="2"/>
  <c r="GQ174" i="2" s="1"/>
  <c r="IO174" i="2"/>
  <c r="IK174" i="2"/>
  <c r="IN174" i="2"/>
  <c r="HQ174" i="2"/>
  <c r="IJ174" i="2"/>
  <c r="AH174" i="2"/>
  <c r="O174" i="2"/>
  <c r="GO172" i="2"/>
  <c r="GQ172" i="2" s="1"/>
  <c r="IE172" i="2"/>
  <c r="IG172" i="2" s="1"/>
  <c r="IH172" i="2"/>
  <c r="GA170" i="2"/>
  <c r="GT170" i="2"/>
  <c r="BX170" i="2"/>
  <c r="BE170" i="2"/>
  <c r="AF138" i="8" s="1"/>
  <c r="AA138" i="8" s="1"/>
  <c r="IE170" i="2"/>
  <c r="IG170" i="2" s="1"/>
  <c r="IH170" i="2"/>
  <c r="GD168" i="2"/>
  <c r="GZ168" i="2"/>
  <c r="HF168" i="2" s="1"/>
  <c r="BX168" i="2"/>
  <c r="BE168" i="2"/>
  <c r="AF136" i="8" s="1"/>
  <c r="AA136" i="8" s="1"/>
  <c r="IE168" i="2"/>
  <c r="IG168" i="2" s="1"/>
  <c r="IH168" i="2"/>
  <c r="AJ190" i="2"/>
  <c r="AH190" i="2"/>
  <c r="O190" i="2"/>
  <c r="AP190" i="2"/>
  <c r="AK190" i="2"/>
  <c r="AN190" i="2"/>
  <c r="AT190" i="2" s="1"/>
  <c r="R190" i="2"/>
  <c r="E192" i="3" s="1"/>
  <c r="R192" i="3" s="1"/>
  <c r="S192" i="3" s="1"/>
  <c r="GA184" i="2"/>
  <c r="GC184" i="2" s="1"/>
  <c r="CF182" i="2"/>
  <c r="CC182" i="2"/>
  <c r="CE182" i="2"/>
  <c r="BZ182" i="2"/>
  <c r="BH182" i="2"/>
  <c r="CD182" i="2"/>
  <c r="CJ182" i="2" s="1"/>
  <c r="BS178" i="2"/>
  <c r="BU178" i="2" s="1"/>
  <c r="IR176" i="2"/>
  <c r="IM176" i="2"/>
  <c r="IM189" i="2"/>
  <c r="IQ176" i="2"/>
  <c r="IL176" i="2"/>
  <c r="IQ189" i="2"/>
  <c r="HT176" i="2"/>
  <c r="IP176" i="2"/>
  <c r="IV176" i="2" s="1"/>
  <c r="AI176" i="2"/>
  <c r="AM176" i="2"/>
  <c r="AJ176" i="2"/>
  <c r="AO176" i="2"/>
  <c r="AN176" i="2"/>
  <c r="AT176" i="2" s="1"/>
  <c r="R176" i="2"/>
  <c r="E178" i="3" s="1"/>
  <c r="GU174" i="2"/>
  <c r="GW174" i="2"/>
  <c r="HA174" i="2"/>
  <c r="GV174" i="2"/>
  <c r="GD174" i="2"/>
  <c r="GZ174" i="2"/>
  <c r="HF174" i="2" s="1"/>
  <c r="GY172" i="2"/>
  <c r="HB172" i="2"/>
  <c r="GX172" i="2"/>
  <c r="GA172" i="2"/>
  <c r="GT172" i="2"/>
  <c r="CF172" i="2"/>
  <c r="BY172" i="2"/>
  <c r="CB172" i="2"/>
  <c r="BX172" i="2"/>
  <c r="BE172" i="2"/>
  <c r="AF140" i="8" s="1"/>
  <c r="AA140" i="8" s="1"/>
  <c r="IR172" i="2"/>
  <c r="IM172" i="2"/>
  <c r="IQ172" i="2"/>
  <c r="IL172" i="2"/>
  <c r="HT172" i="2"/>
  <c r="IP172" i="2"/>
  <c r="IV172" i="2" s="1"/>
  <c r="AK172" i="2"/>
  <c r="AH172" i="2"/>
  <c r="O172" i="2"/>
  <c r="AL172" i="2"/>
  <c r="AP172" i="2"/>
  <c r="AI170" i="2"/>
  <c r="AK170" i="2"/>
  <c r="AJ170" i="2"/>
  <c r="AO170" i="2"/>
  <c r="AN170" i="2"/>
  <c r="AT170" i="2" s="1"/>
  <c r="R170" i="2"/>
  <c r="E172" i="3" s="1"/>
  <c r="IO170" i="2"/>
  <c r="IK170" i="2"/>
  <c r="IN170" i="2"/>
  <c r="HQ170" i="2"/>
  <c r="IJ170" i="2"/>
  <c r="GO168" i="2"/>
  <c r="GQ168" i="2" s="1"/>
  <c r="GD189" i="2"/>
  <c r="GZ189" i="2"/>
  <c r="HF189" i="2" s="1"/>
  <c r="BS189" i="2"/>
  <c r="BU189" i="2" s="1"/>
  <c r="CC189" i="2"/>
  <c r="BY189" i="2"/>
  <c r="CE189" i="2"/>
  <c r="BZ189" i="2"/>
  <c r="CD189" i="2"/>
  <c r="CJ189" i="2" s="1"/>
  <c r="BH189" i="2"/>
  <c r="AC189" i="2"/>
  <c r="AE189" i="2" s="1"/>
  <c r="HT189" i="2"/>
  <c r="HQ189" i="2"/>
  <c r="GT189" i="2"/>
  <c r="GA189" i="2"/>
  <c r="IP189" i="2"/>
  <c r="IV189" i="2" s="1"/>
  <c r="IH189" i="2"/>
  <c r="IE189" i="2"/>
  <c r="IG189" i="2" s="1"/>
  <c r="GO189" i="2"/>
  <c r="GQ189" i="2" s="1"/>
  <c r="AH189" i="2"/>
  <c r="O189" i="2"/>
  <c r="AN189" i="2"/>
  <c r="AT189" i="2" s="1"/>
  <c r="R189" i="2"/>
  <c r="E191" i="3" s="1"/>
  <c r="R191" i="3" s="1"/>
  <c r="S191" i="3" s="1"/>
  <c r="CA189" i="2"/>
  <c r="CF189" i="2"/>
  <c r="CB189" i="2"/>
  <c r="BX189" i="2"/>
  <c r="BE189" i="2"/>
  <c r="IJ111" i="2"/>
  <c r="IN111" i="2"/>
  <c r="IM111" i="2"/>
  <c r="FD111" i="2"/>
  <c r="FH111" i="2"/>
  <c r="AC101" i="2"/>
  <c r="AC93" i="2"/>
  <c r="AJ108" i="2"/>
  <c r="AC107" i="2"/>
  <c r="DN107" i="2"/>
  <c r="DR107" i="2"/>
  <c r="DQ107" i="2"/>
  <c r="AK107" i="2"/>
  <c r="DN99" i="2"/>
  <c r="DR99" i="2"/>
  <c r="DQ99" i="2"/>
  <c r="DN91" i="2"/>
  <c r="DR91" i="2"/>
  <c r="DQ91" i="2"/>
  <c r="BY85" i="2"/>
  <c r="CC85" i="2"/>
  <c r="BX85" i="2"/>
  <c r="CB85" i="2"/>
  <c r="AC85" i="2"/>
  <c r="R85" i="8" s="1"/>
  <c r="BY83" i="2"/>
  <c r="CC83" i="2"/>
  <c r="BX83" i="2"/>
  <c r="CB83" i="2"/>
  <c r="AC83" i="2"/>
  <c r="HD83" i="2"/>
  <c r="IT83" i="2"/>
  <c r="DX87" i="2"/>
  <c r="CH91" i="2"/>
  <c r="FN91" i="2"/>
  <c r="CH99" i="2"/>
  <c r="FN99" i="2"/>
  <c r="IT99" i="2"/>
  <c r="DX103" i="2"/>
  <c r="HD107" i="2"/>
  <c r="CA109" i="2"/>
  <c r="BZ109" i="2"/>
  <c r="DN105" i="2"/>
  <c r="AC97" i="2"/>
  <c r="AC89" i="2"/>
  <c r="AL108" i="2"/>
  <c r="AM109" i="2"/>
  <c r="AC103" i="2"/>
  <c r="DN103" i="2"/>
  <c r="DR103" i="2"/>
  <c r="DQ103" i="2"/>
  <c r="AC95" i="2"/>
  <c r="DN95" i="2"/>
  <c r="DR95" i="2"/>
  <c r="DQ95" i="2"/>
  <c r="DN87" i="2"/>
  <c r="DR87" i="2"/>
  <c r="DQ87" i="2"/>
  <c r="AR111" i="2"/>
  <c r="FN111" i="2"/>
  <c r="IT111" i="2"/>
  <c r="CH111" i="2"/>
  <c r="DX111" i="2"/>
  <c r="AH111" i="2"/>
  <c r="AL111" i="2"/>
  <c r="AI111" i="2"/>
  <c r="AM111" i="2"/>
  <c r="HD82" i="2"/>
  <c r="DR105" i="2"/>
  <c r="DQ105" i="2"/>
  <c r="DN101" i="2"/>
  <c r="DR101" i="2"/>
  <c r="DQ101" i="2"/>
  <c r="AK101" i="2"/>
  <c r="DN97" i="2"/>
  <c r="DR97" i="2"/>
  <c r="DQ97" i="2"/>
  <c r="DN93" i="2"/>
  <c r="DR93" i="2"/>
  <c r="DQ93" i="2"/>
  <c r="AK93" i="2"/>
  <c r="DN89" i="2"/>
  <c r="DR89" i="2"/>
  <c r="DQ89" i="2"/>
  <c r="AK89" i="2"/>
  <c r="HD85" i="2"/>
  <c r="IT85" i="2"/>
  <c r="CH93" i="2"/>
  <c r="FN93" i="2"/>
  <c r="IT93" i="2"/>
  <c r="HD101" i="2"/>
  <c r="IT101" i="2"/>
  <c r="IT109" i="2"/>
  <c r="IK108" i="2"/>
  <c r="IO108" i="2"/>
  <c r="IJ108" i="2"/>
  <c r="IN108" i="2"/>
  <c r="AH108" i="2"/>
  <c r="AI108" i="2"/>
  <c r="AM108" i="2"/>
  <c r="DO82" i="2"/>
  <c r="DS82" i="2"/>
  <c r="DN82" i="2"/>
  <c r="DR82" i="2"/>
  <c r="AK82" i="2"/>
  <c r="BX104" i="2"/>
  <c r="CB104" i="2"/>
  <c r="CA104" i="2"/>
  <c r="BX100" i="2"/>
  <c r="CB100" i="2"/>
  <c r="CA100" i="2"/>
  <c r="BX96" i="2"/>
  <c r="CB96" i="2"/>
  <c r="CA96" i="2"/>
  <c r="BX92" i="2"/>
  <c r="CB92" i="2"/>
  <c r="CA92" i="2"/>
  <c r="BX88" i="2"/>
  <c r="CB88" i="2"/>
  <c r="CA88" i="2"/>
  <c r="BX86" i="2"/>
  <c r="CB86" i="2"/>
  <c r="CA86" i="2"/>
  <c r="DQ110" i="2"/>
  <c r="DP110" i="2"/>
  <c r="AL110" i="2"/>
  <c r="FE108" i="2"/>
  <c r="FI108" i="2"/>
  <c r="FD108" i="2"/>
  <c r="FH108" i="2"/>
  <c r="BZ106" i="2"/>
  <c r="BY106" i="2"/>
  <c r="CC106" i="2"/>
  <c r="BZ102" i="2"/>
  <c r="BY102" i="2"/>
  <c r="CC102" i="2"/>
  <c r="BZ98" i="2"/>
  <c r="BY98" i="2"/>
  <c r="CC98" i="2"/>
  <c r="BZ94" i="2"/>
  <c r="BY94" i="2"/>
  <c r="CC94" i="2"/>
  <c r="BZ90" i="2"/>
  <c r="BY90" i="2"/>
  <c r="CC90" i="2"/>
  <c r="DQ84" i="2"/>
  <c r="DP84" i="2"/>
  <c r="AL84" i="2"/>
  <c r="IK111" i="2"/>
  <c r="IO111" i="2"/>
  <c r="IE109" i="2"/>
  <c r="IG109" i="2" s="1"/>
  <c r="BS109" i="2"/>
  <c r="BU109" i="2" s="1"/>
  <c r="AC111" i="3"/>
  <c r="HB109" i="2"/>
  <c r="BY109" i="2"/>
  <c r="CC109" i="2"/>
  <c r="BX109" i="2"/>
  <c r="CB109" i="2"/>
  <c r="W111" i="3"/>
  <c r="CF109" i="2"/>
  <c r="AA109" i="3"/>
  <c r="FL107" i="2"/>
  <c r="K109" i="3"/>
  <c r="FJ107" i="2"/>
  <c r="FP107" i="2" s="1"/>
  <c r="M107" i="3"/>
  <c r="HA105" i="2"/>
  <c r="GA105" i="2"/>
  <c r="DI105" i="2"/>
  <c r="DK105" i="2" s="1"/>
  <c r="G107" i="3"/>
  <c r="CD105" i="2"/>
  <c r="CJ105" i="2" s="1"/>
  <c r="CE105" i="2"/>
  <c r="BE105" i="2"/>
  <c r="AF105" i="8" s="1"/>
  <c r="AA105" i="8" s="1"/>
  <c r="AC105" i="2"/>
  <c r="O107" i="3"/>
  <c r="IQ105" i="2"/>
  <c r="HQ105" i="2"/>
  <c r="EY105" i="2"/>
  <c r="DP105" i="2"/>
  <c r="DU105" i="2"/>
  <c r="CU105" i="2"/>
  <c r="DO105" i="2"/>
  <c r="DS105" i="2"/>
  <c r="AH105" i="2"/>
  <c r="AL105" i="2"/>
  <c r="AI105" i="2"/>
  <c r="AM105" i="2"/>
  <c r="AN105" i="2"/>
  <c r="AT105" i="2" s="1"/>
  <c r="AA105" i="3"/>
  <c r="FL103" i="2"/>
  <c r="K105" i="3"/>
  <c r="FJ103" i="2"/>
  <c r="FP103" i="2" s="1"/>
  <c r="M103" i="3"/>
  <c r="HA101" i="2"/>
  <c r="GA101" i="2"/>
  <c r="DI101" i="2"/>
  <c r="DK101" i="2" s="1"/>
  <c r="G103" i="3"/>
  <c r="CD101" i="2"/>
  <c r="CJ101" i="2" s="1"/>
  <c r="CE101" i="2"/>
  <c r="BE101" i="2"/>
  <c r="AF101" i="8" s="1"/>
  <c r="AA101" i="8" s="1"/>
  <c r="O103" i="3"/>
  <c r="IQ101" i="2"/>
  <c r="HQ101" i="2"/>
  <c r="EY101" i="2"/>
  <c r="DP101" i="2"/>
  <c r="DU101" i="2"/>
  <c r="CU101" i="2"/>
  <c r="DO101" i="2"/>
  <c r="DS101" i="2"/>
  <c r="AH101" i="2"/>
  <c r="AL101" i="2"/>
  <c r="AI101" i="2"/>
  <c r="AM101" i="2"/>
  <c r="AN101" i="2"/>
  <c r="AT101" i="2" s="1"/>
  <c r="AA101" i="3"/>
  <c r="FL99" i="2"/>
  <c r="K101" i="3"/>
  <c r="FJ99" i="2"/>
  <c r="FP99" i="2" s="1"/>
  <c r="M99" i="3"/>
  <c r="HA97" i="2"/>
  <c r="GA97" i="2"/>
  <c r="DI97" i="2"/>
  <c r="DK97" i="2" s="1"/>
  <c r="G99" i="3"/>
  <c r="CD97" i="2"/>
  <c r="CJ97" i="2" s="1"/>
  <c r="CE97" i="2"/>
  <c r="BE97" i="2"/>
  <c r="AF97" i="8" s="1"/>
  <c r="AA97" i="8" s="1"/>
  <c r="O99" i="3"/>
  <c r="IQ97" i="2"/>
  <c r="HQ97" i="2"/>
  <c r="EY97" i="2"/>
  <c r="FA97" i="2" s="1"/>
  <c r="DP97" i="2"/>
  <c r="DU97" i="2"/>
  <c r="CU97" i="2"/>
  <c r="DO97" i="2"/>
  <c r="DS97" i="2"/>
  <c r="AH97" i="2"/>
  <c r="AL97" i="2"/>
  <c r="AI97" i="2"/>
  <c r="AM97" i="2"/>
  <c r="AN97" i="2"/>
  <c r="AT97" i="2" s="1"/>
  <c r="AA97" i="3"/>
  <c r="FL95" i="2"/>
  <c r="K97" i="3"/>
  <c r="FJ95" i="2"/>
  <c r="FP95" i="2" s="1"/>
  <c r="M95" i="3"/>
  <c r="HA93" i="2"/>
  <c r="GA93" i="2"/>
  <c r="DI93" i="2"/>
  <c r="DK93" i="2" s="1"/>
  <c r="G95" i="3"/>
  <c r="CD93" i="2"/>
  <c r="CJ93" i="2" s="1"/>
  <c r="CE93" i="2"/>
  <c r="BE93" i="2"/>
  <c r="AF93" i="8" s="1"/>
  <c r="AA93" i="8" s="1"/>
  <c r="O95" i="3"/>
  <c r="IQ93" i="2"/>
  <c r="HQ93" i="2"/>
  <c r="EY93" i="2"/>
  <c r="FA93" i="2" s="1"/>
  <c r="DP93" i="2"/>
  <c r="DU93" i="2"/>
  <c r="CU93" i="2"/>
  <c r="DO93" i="2"/>
  <c r="DS93" i="2"/>
  <c r="AH93" i="2"/>
  <c r="AL93" i="2"/>
  <c r="AI93" i="2"/>
  <c r="AM93" i="2"/>
  <c r="AN93" i="2"/>
  <c r="AT93" i="2" s="1"/>
  <c r="AA93" i="3"/>
  <c r="FL91" i="2"/>
  <c r="K93" i="3"/>
  <c r="FJ91" i="2"/>
  <c r="FP91" i="2" s="1"/>
  <c r="M91" i="3"/>
  <c r="HA89" i="2"/>
  <c r="GA89" i="2"/>
  <c r="DI89" i="2"/>
  <c r="DK89" i="2" s="1"/>
  <c r="G91" i="3"/>
  <c r="CD89" i="2"/>
  <c r="CJ89" i="2" s="1"/>
  <c r="CE89" i="2"/>
  <c r="BE89" i="2"/>
  <c r="AF89" i="8" s="1"/>
  <c r="AA89" i="8" s="1"/>
  <c r="O91" i="3"/>
  <c r="IQ89" i="2"/>
  <c r="HQ89" i="2"/>
  <c r="EY89" i="2"/>
  <c r="FA89" i="2" s="1"/>
  <c r="DP89" i="2"/>
  <c r="CU89" i="2"/>
  <c r="DU89" i="2"/>
  <c r="DO89" i="2"/>
  <c r="DS89" i="2"/>
  <c r="AH89" i="2"/>
  <c r="AL89" i="2"/>
  <c r="AI89" i="2"/>
  <c r="AM89" i="2"/>
  <c r="AN89" i="2"/>
  <c r="AT89" i="2" s="1"/>
  <c r="AA89" i="3"/>
  <c r="FL87" i="2"/>
  <c r="K89" i="3"/>
  <c r="FJ87" i="2"/>
  <c r="FP87" i="2" s="1"/>
  <c r="O87" i="3"/>
  <c r="IQ85" i="2"/>
  <c r="HQ85" i="2"/>
  <c r="EY85" i="2"/>
  <c r="FA85" i="2" s="1"/>
  <c r="DU85" i="2"/>
  <c r="CU85" i="2"/>
  <c r="AN85" i="2"/>
  <c r="AT85" i="2" s="1"/>
  <c r="FD85" i="2"/>
  <c r="FH85" i="2"/>
  <c r="AA87" i="3"/>
  <c r="FL85" i="2"/>
  <c r="FG85" i="2"/>
  <c r="K87" i="3"/>
  <c r="FJ85" i="2"/>
  <c r="FP85" i="2" s="1"/>
  <c r="O85" i="3"/>
  <c r="IQ83" i="2"/>
  <c r="HQ83" i="2"/>
  <c r="EY83" i="2"/>
  <c r="FA83" i="2" s="1"/>
  <c r="DU83" i="2"/>
  <c r="CU83" i="2"/>
  <c r="AN83" i="2"/>
  <c r="AT83" i="2" s="1"/>
  <c r="FD83" i="2"/>
  <c r="FH83" i="2"/>
  <c r="AA85" i="3"/>
  <c r="FL83" i="2"/>
  <c r="FG83" i="2"/>
  <c r="K85" i="3"/>
  <c r="FJ83" i="2"/>
  <c r="FP83" i="2" s="1"/>
  <c r="CU119" i="2"/>
  <c r="CH89" i="2"/>
  <c r="FN89" i="2"/>
  <c r="CH97" i="2"/>
  <c r="FN97" i="2"/>
  <c r="IT97" i="2"/>
  <c r="DX101" i="2"/>
  <c r="M84" i="3"/>
  <c r="HA82" i="2"/>
  <c r="GA82" i="2"/>
  <c r="CE82" i="2"/>
  <c r="BE82" i="2"/>
  <c r="AF82" i="8" s="1"/>
  <c r="AA82" i="8" s="1"/>
  <c r="AC82" i="2"/>
  <c r="O84" i="3"/>
  <c r="IQ82" i="2"/>
  <c r="HQ82" i="2"/>
  <c r="DQ82" i="2"/>
  <c r="I84" i="3"/>
  <c r="DT82" i="2"/>
  <c r="DZ82" i="2" s="1"/>
  <c r="DP82" i="2"/>
  <c r="DU82" i="2"/>
  <c r="CU82" i="2"/>
  <c r="AH82" i="2"/>
  <c r="AL82" i="2"/>
  <c r="AI82" i="2"/>
  <c r="AM82" i="2"/>
  <c r="AN82" i="2"/>
  <c r="AT82" i="2" s="1"/>
  <c r="GO110" i="2"/>
  <c r="GQ110" i="2" s="1"/>
  <c r="AA112" i="3"/>
  <c r="FL110" i="2"/>
  <c r="IE110" i="2"/>
  <c r="IG110" i="2" s="1"/>
  <c r="BS110" i="2"/>
  <c r="BU110" i="2" s="1"/>
  <c r="M110" i="3"/>
  <c r="HA108" i="2"/>
  <c r="GA108" i="2"/>
  <c r="IM108" i="2"/>
  <c r="IP108" i="2"/>
  <c r="IV108" i="2" s="1"/>
  <c r="IL108" i="2"/>
  <c r="O110" i="3"/>
  <c r="IQ108" i="2"/>
  <c r="HQ108" i="2"/>
  <c r="DO108" i="2"/>
  <c r="DS108" i="2"/>
  <c r="DN108" i="2"/>
  <c r="DR108" i="2"/>
  <c r="Y110" i="3"/>
  <c r="DV108" i="2"/>
  <c r="AO108" i="2"/>
  <c r="O108" i="2"/>
  <c r="K108" i="8" s="1"/>
  <c r="F108" i="8" s="1"/>
  <c r="AK108" i="2"/>
  <c r="U110" i="3"/>
  <c r="AP108" i="2"/>
  <c r="CE108" i="2"/>
  <c r="BE108" i="2"/>
  <c r="AF108" i="8" s="1"/>
  <c r="AA108" i="8" s="1"/>
  <c r="O108" i="3"/>
  <c r="IQ106" i="2"/>
  <c r="HQ106" i="2"/>
  <c r="I108" i="3"/>
  <c r="DT106" i="2"/>
  <c r="DZ106" i="2" s="1"/>
  <c r="DU106" i="2"/>
  <c r="CU106" i="2"/>
  <c r="AN106" i="2"/>
  <c r="AT106" i="2" s="1"/>
  <c r="GO106" i="2"/>
  <c r="GQ106" i="2" s="1"/>
  <c r="FE106" i="2"/>
  <c r="FI106" i="2"/>
  <c r="FD106" i="2"/>
  <c r="FH106" i="2"/>
  <c r="AA108" i="3"/>
  <c r="FL106" i="2"/>
  <c r="IE104" i="2"/>
  <c r="IG104" i="2" s="1"/>
  <c r="BS104" i="2"/>
  <c r="BU104" i="2" s="1"/>
  <c r="M106" i="3"/>
  <c r="HA104" i="2"/>
  <c r="GA104" i="2"/>
  <c r="BZ104" i="2"/>
  <c r="CE104" i="2"/>
  <c r="BE104" i="2"/>
  <c r="AF104" i="8" s="1"/>
  <c r="AA104" i="8" s="1"/>
  <c r="BY104" i="2"/>
  <c r="CC104" i="2"/>
  <c r="O104" i="3"/>
  <c r="IQ102" i="2"/>
  <c r="HQ102" i="2"/>
  <c r="I104" i="3"/>
  <c r="DT102" i="2"/>
  <c r="DZ102" i="2" s="1"/>
  <c r="DU102" i="2"/>
  <c r="CU102" i="2"/>
  <c r="AN102" i="2"/>
  <c r="AT102" i="2" s="1"/>
  <c r="GO102" i="2"/>
  <c r="GQ102" i="2" s="1"/>
  <c r="FE102" i="2"/>
  <c r="FI102" i="2"/>
  <c r="FD102" i="2"/>
  <c r="FH102" i="2"/>
  <c r="AA104" i="3"/>
  <c r="FL102" i="2"/>
  <c r="IE100" i="2"/>
  <c r="IG100" i="2" s="1"/>
  <c r="BS100" i="2"/>
  <c r="BU100" i="2" s="1"/>
  <c r="M102" i="3"/>
  <c r="HA100" i="2"/>
  <c r="GA100" i="2"/>
  <c r="BZ100" i="2"/>
  <c r="CE100" i="2"/>
  <c r="BE100" i="2"/>
  <c r="AF100" i="8" s="1"/>
  <c r="AA100" i="8" s="1"/>
  <c r="BY100" i="2"/>
  <c r="CC100" i="2"/>
  <c r="AC100" i="2"/>
  <c r="O100" i="3"/>
  <c r="IQ98" i="2"/>
  <c r="HQ98" i="2"/>
  <c r="I100" i="3"/>
  <c r="DT98" i="2"/>
  <c r="DZ98" i="2" s="1"/>
  <c r="DU98" i="2"/>
  <c r="CU98" i="2"/>
  <c r="AN98" i="2"/>
  <c r="AT98" i="2" s="1"/>
  <c r="GO98" i="2"/>
  <c r="GQ98" i="2" s="1"/>
  <c r="FE98" i="2"/>
  <c r="FI98" i="2"/>
  <c r="FD98" i="2"/>
  <c r="FH98" i="2"/>
  <c r="AA100" i="3"/>
  <c r="FL98" i="2"/>
  <c r="IE96" i="2"/>
  <c r="IG96" i="2" s="1"/>
  <c r="BS96" i="2"/>
  <c r="BU96" i="2" s="1"/>
  <c r="M98" i="3"/>
  <c r="HA96" i="2"/>
  <c r="GA96" i="2"/>
  <c r="BZ96" i="2"/>
  <c r="CE96" i="2"/>
  <c r="BE96" i="2"/>
  <c r="AF96" i="8" s="1"/>
  <c r="AA96" i="8" s="1"/>
  <c r="BY96" i="2"/>
  <c r="CC96" i="2"/>
  <c r="O96" i="3"/>
  <c r="IQ94" i="2"/>
  <c r="HQ94" i="2"/>
  <c r="I96" i="3"/>
  <c r="DT94" i="2"/>
  <c r="DZ94" i="2" s="1"/>
  <c r="DU94" i="2"/>
  <c r="CU94" i="2"/>
  <c r="AN94" i="2"/>
  <c r="AT94" i="2" s="1"/>
  <c r="GO94" i="2"/>
  <c r="GQ94" i="2" s="1"/>
  <c r="FE94" i="2"/>
  <c r="FI94" i="2"/>
  <c r="FD94" i="2"/>
  <c r="FH94" i="2"/>
  <c r="AA96" i="3"/>
  <c r="FL94" i="2"/>
  <c r="IE92" i="2"/>
  <c r="IG92" i="2" s="1"/>
  <c r="BS92" i="2"/>
  <c r="BU92" i="2" s="1"/>
  <c r="M94" i="3"/>
  <c r="HA92" i="2"/>
  <c r="GA92" i="2"/>
  <c r="BZ92" i="2"/>
  <c r="CE92" i="2"/>
  <c r="BE92" i="2"/>
  <c r="AF92" i="8" s="1"/>
  <c r="AA92" i="8" s="1"/>
  <c r="BY92" i="2"/>
  <c r="CC92" i="2"/>
  <c r="AC92" i="2"/>
  <c r="O92" i="3"/>
  <c r="IQ90" i="2"/>
  <c r="HQ90" i="2"/>
  <c r="I92" i="3"/>
  <c r="DT90" i="2"/>
  <c r="DZ90" i="2" s="1"/>
  <c r="DU90" i="2"/>
  <c r="CU90" i="2"/>
  <c r="AN90" i="2"/>
  <c r="AT90" i="2" s="1"/>
  <c r="GO90" i="2"/>
  <c r="GQ90" i="2" s="1"/>
  <c r="FE90" i="2"/>
  <c r="FI90" i="2"/>
  <c r="FD90" i="2"/>
  <c r="FH90" i="2"/>
  <c r="AA92" i="3"/>
  <c r="FL90" i="2"/>
  <c r="IE88" i="2"/>
  <c r="IG88" i="2" s="1"/>
  <c r="BS88" i="2"/>
  <c r="BU88" i="2" s="1"/>
  <c r="M90" i="3"/>
  <c r="GA88" i="2"/>
  <c r="HA88" i="2"/>
  <c r="BZ88" i="2"/>
  <c r="CE88" i="2"/>
  <c r="BE88" i="2"/>
  <c r="AF88" i="8" s="1"/>
  <c r="AA88" i="8" s="1"/>
  <c r="BY88" i="2"/>
  <c r="CC88" i="2"/>
  <c r="AC88" i="2"/>
  <c r="IE86" i="2"/>
  <c r="IG86" i="2" s="1"/>
  <c r="BS86" i="2"/>
  <c r="BU86" i="2" s="1"/>
  <c r="M88" i="3"/>
  <c r="HA86" i="2"/>
  <c r="GA86" i="2"/>
  <c r="BZ86" i="2"/>
  <c r="CE86" i="2"/>
  <c r="BE86" i="2"/>
  <c r="AF86" i="8" s="1"/>
  <c r="AA86" i="8" s="1"/>
  <c r="BY86" i="2"/>
  <c r="CC86" i="2"/>
  <c r="GO84" i="2"/>
  <c r="GQ84" i="2" s="1"/>
  <c r="AA86" i="3"/>
  <c r="FL84" i="2"/>
  <c r="IE84" i="2"/>
  <c r="IG84" i="2" s="1"/>
  <c r="BS84" i="2"/>
  <c r="BU84" i="2" s="1"/>
  <c r="AG122" i="3"/>
  <c r="G10" i="8"/>
  <c r="U10" i="8" s="1"/>
  <c r="IJ109" i="2"/>
  <c r="IN109" i="2"/>
  <c r="AE111" i="3"/>
  <c r="IR109" i="2"/>
  <c r="IM109" i="2"/>
  <c r="IP109" i="2"/>
  <c r="IV109" i="2" s="1"/>
  <c r="DN109" i="2"/>
  <c r="DR109" i="2"/>
  <c r="Y111" i="3"/>
  <c r="DV109" i="2"/>
  <c r="DQ109" i="2"/>
  <c r="I111" i="3"/>
  <c r="DT109" i="2"/>
  <c r="DZ109" i="2" s="1"/>
  <c r="AJ109" i="2"/>
  <c r="AO109" i="2"/>
  <c r="O109" i="2"/>
  <c r="K109" i="8" s="1"/>
  <c r="AK109" i="2"/>
  <c r="U111" i="3"/>
  <c r="AP109" i="2"/>
  <c r="GO109" i="2"/>
  <c r="GQ109" i="2" s="1"/>
  <c r="FF109" i="2"/>
  <c r="FK109" i="2"/>
  <c r="EK109" i="2"/>
  <c r="FE109" i="2"/>
  <c r="FI109" i="2"/>
  <c r="AC109" i="2"/>
  <c r="GV107" i="2"/>
  <c r="M109" i="3"/>
  <c r="HA107" i="2"/>
  <c r="GA107" i="2"/>
  <c r="GU107" i="2"/>
  <c r="GY107" i="2"/>
  <c r="DI107" i="2"/>
  <c r="DK107" i="2" s="1"/>
  <c r="CA107" i="2"/>
  <c r="G109" i="3"/>
  <c r="CD107" i="2"/>
  <c r="CJ107" i="2" s="1"/>
  <c r="BZ107" i="2"/>
  <c r="CE107" i="2"/>
  <c r="BE107" i="2"/>
  <c r="AF107" i="8" s="1"/>
  <c r="AA107" i="8" s="1"/>
  <c r="IL107" i="2"/>
  <c r="O109" i="3"/>
  <c r="IQ107" i="2"/>
  <c r="HQ107" i="2"/>
  <c r="IK107" i="2"/>
  <c r="IO107" i="2"/>
  <c r="EY107" i="2"/>
  <c r="FA107" i="2" s="1"/>
  <c r="DP107" i="2"/>
  <c r="DU107" i="2"/>
  <c r="CU107" i="2"/>
  <c r="DO107" i="2"/>
  <c r="DS107" i="2"/>
  <c r="AH107" i="2"/>
  <c r="AL107" i="2"/>
  <c r="AI107" i="2"/>
  <c r="AM107" i="2"/>
  <c r="AN107" i="2"/>
  <c r="AT107" i="2" s="1"/>
  <c r="FD105" i="2"/>
  <c r="FH105" i="2"/>
  <c r="AA107" i="3"/>
  <c r="FL105" i="2"/>
  <c r="FG105" i="2"/>
  <c r="K107" i="3"/>
  <c r="FJ105" i="2"/>
  <c r="FP105" i="2" s="1"/>
  <c r="GV103" i="2"/>
  <c r="M105" i="3"/>
  <c r="HA103" i="2"/>
  <c r="GA103" i="2"/>
  <c r="GU103" i="2"/>
  <c r="GY103" i="2"/>
  <c r="DI103" i="2"/>
  <c r="DK103" i="2" s="1"/>
  <c r="CA103" i="2"/>
  <c r="G105" i="3"/>
  <c r="CD103" i="2"/>
  <c r="CJ103" i="2" s="1"/>
  <c r="BZ103" i="2"/>
  <c r="CE103" i="2"/>
  <c r="BE103" i="2"/>
  <c r="AF103" i="8" s="1"/>
  <c r="AA103" i="8" s="1"/>
  <c r="IL103" i="2"/>
  <c r="O105" i="3"/>
  <c r="IQ103" i="2"/>
  <c r="HQ103" i="2"/>
  <c r="IK103" i="2"/>
  <c r="IO103" i="2"/>
  <c r="EY103" i="2"/>
  <c r="FA103" i="2" s="1"/>
  <c r="DP103" i="2"/>
  <c r="DU103" i="2"/>
  <c r="CU103" i="2"/>
  <c r="DO103" i="2"/>
  <c r="DS103" i="2"/>
  <c r="AH103" i="2"/>
  <c r="AL103" i="2"/>
  <c r="AI103" i="2"/>
  <c r="AM103" i="2"/>
  <c r="AN103" i="2"/>
  <c r="AT103" i="2" s="1"/>
  <c r="FD101" i="2"/>
  <c r="FH101" i="2"/>
  <c r="AA103" i="3"/>
  <c r="FL101" i="2"/>
  <c r="FG101" i="2"/>
  <c r="K103" i="3"/>
  <c r="FJ101" i="2"/>
  <c r="FP101" i="2" s="1"/>
  <c r="GV99" i="2"/>
  <c r="M101" i="3"/>
  <c r="HA99" i="2"/>
  <c r="GA99" i="2"/>
  <c r="GU99" i="2"/>
  <c r="GY99" i="2"/>
  <c r="DI99" i="2"/>
  <c r="DK99" i="2" s="1"/>
  <c r="CA99" i="2"/>
  <c r="G101" i="3"/>
  <c r="CD99" i="2"/>
  <c r="CJ99" i="2" s="1"/>
  <c r="BZ99" i="2"/>
  <c r="CE99" i="2"/>
  <c r="BE99" i="2"/>
  <c r="AF99" i="8" s="1"/>
  <c r="AA99" i="8" s="1"/>
  <c r="AC99" i="2"/>
  <c r="IL99" i="2"/>
  <c r="O101" i="3"/>
  <c r="IQ99" i="2"/>
  <c r="HQ99" i="2"/>
  <c r="IK99" i="2"/>
  <c r="IO99" i="2"/>
  <c r="EY99" i="2"/>
  <c r="FA99" i="2" s="1"/>
  <c r="DP99" i="2"/>
  <c r="DU99" i="2"/>
  <c r="CU99" i="2"/>
  <c r="DO99" i="2"/>
  <c r="DS99" i="2"/>
  <c r="AH99" i="2"/>
  <c r="AL99" i="2"/>
  <c r="AI99" i="2"/>
  <c r="AM99" i="2"/>
  <c r="AN99" i="2"/>
  <c r="AT99" i="2" s="1"/>
  <c r="FD97" i="2"/>
  <c r="FH97" i="2"/>
  <c r="AA99" i="3"/>
  <c r="FL97" i="2"/>
  <c r="FG97" i="2"/>
  <c r="K99" i="3"/>
  <c r="FJ97" i="2"/>
  <c r="FP97" i="2" s="1"/>
  <c r="GV95" i="2"/>
  <c r="M97" i="3"/>
  <c r="HA95" i="2"/>
  <c r="GA95" i="2"/>
  <c r="GU95" i="2"/>
  <c r="GY95" i="2"/>
  <c r="DI95" i="2"/>
  <c r="DK95" i="2" s="1"/>
  <c r="CA95" i="2"/>
  <c r="G97" i="3"/>
  <c r="CD95" i="2"/>
  <c r="CJ95" i="2" s="1"/>
  <c r="BZ95" i="2"/>
  <c r="CE95" i="2"/>
  <c r="BE95" i="2"/>
  <c r="AF95" i="8" s="1"/>
  <c r="AA95" i="8" s="1"/>
  <c r="IL95" i="2"/>
  <c r="O97" i="3"/>
  <c r="IQ95" i="2"/>
  <c r="HQ95" i="2"/>
  <c r="IK95" i="2"/>
  <c r="IO95" i="2"/>
  <c r="EY95" i="2"/>
  <c r="FA95" i="2" s="1"/>
  <c r="DP95" i="2"/>
  <c r="DU95" i="2"/>
  <c r="CU95" i="2"/>
  <c r="DO95" i="2"/>
  <c r="DS95" i="2"/>
  <c r="AH95" i="2"/>
  <c r="AL95" i="2"/>
  <c r="AI95" i="2"/>
  <c r="AM95" i="2"/>
  <c r="AN95" i="2"/>
  <c r="AT95" i="2" s="1"/>
  <c r="FD93" i="2"/>
  <c r="FH93" i="2"/>
  <c r="AA95" i="3"/>
  <c r="FL93" i="2"/>
  <c r="FG93" i="2"/>
  <c r="K95" i="3"/>
  <c r="FJ93" i="2"/>
  <c r="FP93" i="2" s="1"/>
  <c r="GV91" i="2"/>
  <c r="M93" i="3"/>
  <c r="HA91" i="2"/>
  <c r="GA91" i="2"/>
  <c r="GU91" i="2"/>
  <c r="GY91" i="2"/>
  <c r="DI91" i="2"/>
  <c r="DK91" i="2" s="1"/>
  <c r="CA91" i="2"/>
  <c r="G93" i="3"/>
  <c r="CD91" i="2"/>
  <c r="CJ91" i="2" s="1"/>
  <c r="BZ91" i="2"/>
  <c r="CE91" i="2"/>
  <c r="BE91" i="2"/>
  <c r="AF91" i="8" s="1"/>
  <c r="AA91" i="8" s="1"/>
  <c r="AC91" i="2"/>
  <c r="IL91" i="2"/>
  <c r="O93" i="3"/>
  <c r="IQ91" i="2"/>
  <c r="HQ91" i="2"/>
  <c r="IK91" i="2"/>
  <c r="IO91" i="2"/>
  <c r="EY91" i="2"/>
  <c r="FA91" i="2" s="1"/>
  <c r="DP91" i="2"/>
  <c r="DU91" i="2"/>
  <c r="CU91" i="2"/>
  <c r="DO91" i="2"/>
  <c r="DS91" i="2"/>
  <c r="AH91" i="2"/>
  <c r="AL91" i="2"/>
  <c r="AI91" i="2"/>
  <c r="AM91" i="2"/>
  <c r="AN91" i="2"/>
  <c r="AT91" i="2" s="1"/>
  <c r="FD89" i="2"/>
  <c r="FH89" i="2"/>
  <c r="AA91" i="3"/>
  <c r="FL89" i="2"/>
  <c r="FG89" i="2"/>
  <c r="K91" i="3"/>
  <c r="FJ89" i="2"/>
  <c r="FP89" i="2" s="1"/>
  <c r="GV87" i="2"/>
  <c r="M89" i="3"/>
  <c r="HA87" i="2"/>
  <c r="GA87" i="2"/>
  <c r="GU87" i="2"/>
  <c r="GY87" i="2"/>
  <c r="DI87" i="2"/>
  <c r="DK87" i="2" s="1"/>
  <c r="CA87" i="2"/>
  <c r="G89" i="3"/>
  <c r="CD87" i="2"/>
  <c r="CJ87" i="2" s="1"/>
  <c r="BZ87" i="2"/>
  <c r="CE87" i="2"/>
  <c r="BE87" i="2"/>
  <c r="AF87" i="8" s="1"/>
  <c r="AA87" i="8" s="1"/>
  <c r="AC87" i="2"/>
  <c r="IL87" i="2"/>
  <c r="O89" i="3"/>
  <c r="IQ87" i="2"/>
  <c r="HQ87" i="2"/>
  <c r="IK87" i="2"/>
  <c r="IO87" i="2"/>
  <c r="EY87" i="2"/>
  <c r="FA87" i="2" s="1"/>
  <c r="DP87" i="2"/>
  <c r="CU87" i="2"/>
  <c r="DU87" i="2"/>
  <c r="DO87" i="2"/>
  <c r="DS87" i="2"/>
  <c r="AH87" i="2"/>
  <c r="AL87" i="2"/>
  <c r="AI87" i="2"/>
  <c r="AM87" i="2"/>
  <c r="AN87" i="2"/>
  <c r="AT87" i="2" s="1"/>
  <c r="GV85" i="2"/>
  <c r="M87" i="3"/>
  <c r="HA85" i="2"/>
  <c r="GA85" i="2"/>
  <c r="GU85" i="2"/>
  <c r="GY85" i="2"/>
  <c r="DI85" i="2"/>
  <c r="DK85" i="2" s="1"/>
  <c r="CA85" i="2"/>
  <c r="G87" i="3"/>
  <c r="CD85" i="2"/>
  <c r="CJ85" i="2" s="1"/>
  <c r="BZ85" i="2"/>
  <c r="CE85" i="2"/>
  <c r="BE85" i="2"/>
  <c r="AF85" i="8" s="1"/>
  <c r="AA85" i="8" s="1"/>
  <c r="GV83" i="2"/>
  <c r="M85" i="3"/>
  <c r="HA83" i="2"/>
  <c r="GA83" i="2"/>
  <c r="GU83" i="2"/>
  <c r="GY83" i="2"/>
  <c r="DI83" i="2"/>
  <c r="DK83" i="2" s="1"/>
  <c r="CA83" i="2"/>
  <c r="G85" i="3"/>
  <c r="CD83" i="2"/>
  <c r="CJ83" i="2" s="1"/>
  <c r="BZ83" i="2"/>
  <c r="CE83" i="2"/>
  <c r="BE83" i="2"/>
  <c r="AF83" i="8" s="1"/>
  <c r="AA83" i="8" s="1"/>
  <c r="AG123" i="3"/>
  <c r="DX83" i="2"/>
  <c r="FN87" i="2"/>
  <c r="IT87" i="2"/>
  <c r="CH95" i="2"/>
  <c r="FN95" i="2"/>
  <c r="IT95" i="2"/>
  <c r="HD103" i="2"/>
  <c r="IT103" i="2"/>
  <c r="FG82" i="2"/>
  <c r="K84" i="3"/>
  <c r="FJ82" i="2"/>
  <c r="FP82" i="2" s="1"/>
  <c r="FF82" i="2"/>
  <c r="FK82" i="2"/>
  <c r="EK82" i="2"/>
  <c r="GU110" i="2"/>
  <c r="GY110" i="2"/>
  <c r="GT110" i="2"/>
  <c r="GX110" i="2"/>
  <c r="AC112" i="3"/>
  <c r="HB110" i="2"/>
  <c r="DI110" i="2"/>
  <c r="DK110" i="2" s="1"/>
  <c r="BX110" i="2"/>
  <c r="CB110" i="2"/>
  <c r="W112" i="3"/>
  <c r="CF110" i="2"/>
  <c r="CA110" i="2"/>
  <c r="G112" i="3"/>
  <c r="CD110" i="2"/>
  <c r="CJ110" i="2" s="1"/>
  <c r="AC110" i="2"/>
  <c r="IK110" i="2"/>
  <c r="IO110" i="2"/>
  <c r="IJ110" i="2"/>
  <c r="IN110" i="2"/>
  <c r="AE112" i="3"/>
  <c r="IR110" i="2"/>
  <c r="EY110" i="2"/>
  <c r="FA110" i="2" s="1"/>
  <c r="DO110" i="2"/>
  <c r="DS110" i="2"/>
  <c r="DN110" i="2"/>
  <c r="DR110" i="2"/>
  <c r="Y112" i="3"/>
  <c r="DV110" i="2"/>
  <c r="AJ110" i="2"/>
  <c r="AO110" i="2"/>
  <c r="O110" i="2"/>
  <c r="K110" i="8" s="1"/>
  <c r="AK110" i="2"/>
  <c r="U112" i="3"/>
  <c r="AP110" i="2"/>
  <c r="FG108" i="2"/>
  <c r="K110" i="3"/>
  <c r="FJ108" i="2"/>
  <c r="FP108" i="2" s="1"/>
  <c r="FF108" i="2"/>
  <c r="FK108" i="2"/>
  <c r="EK108" i="2"/>
  <c r="GU106" i="2"/>
  <c r="GY106" i="2"/>
  <c r="GT106" i="2"/>
  <c r="GX106" i="2"/>
  <c r="AC108" i="3"/>
  <c r="HB106" i="2"/>
  <c r="DI106" i="2"/>
  <c r="DK106" i="2" s="1"/>
  <c r="BX106" i="2"/>
  <c r="CB106" i="2"/>
  <c r="W108" i="3"/>
  <c r="CF106" i="2"/>
  <c r="CA106" i="2"/>
  <c r="G108" i="3"/>
  <c r="CD106" i="2"/>
  <c r="CJ106" i="2" s="1"/>
  <c r="IK104" i="2"/>
  <c r="IO104" i="2"/>
  <c r="IJ104" i="2"/>
  <c r="IN104" i="2"/>
  <c r="AE106" i="3"/>
  <c r="IR104" i="2"/>
  <c r="EY104" i="2"/>
  <c r="FA104" i="2" s="1"/>
  <c r="DO104" i="2"/>
  <c r="DS104" i="2"/>
  <c r="DN104" i="2"/>
  <c r="DR104" i="2"/>
  <c r="Y106" i="3"/>
  <c r="DV104" i="2"/>
  <c r="AJ104" i="2"/>
  <c r="AO104" i="2"/>
  <c r="O104" i="2"/>
  <c r="K104" i="8" s="1"/>
  <c r="AK104" i="2"/>
  <c r="U106" i="3"/>
  <c r="AP104" i="2"/>
  <c r="FG104" i="2"/>
  <c r="K106" i="3"/>
  <c r="FJ104" i="2"/>
  <c r="FP104" i="2" s="1"/>
  <c r="FF104" i="2"/>
  <c r="FK104" i="2"/>
  <c r="EK104" i="2"/>
  <c r="GU102" i="2"/>
  <c r="GY102" i="2"/>
  <c r="GT102" i="2"/>
  <c r="GX102" i="2"/>
  <c r="AC104" i="3"/>
  <c r="HB102" i="2"/>
  <c r="DI102" i="2"/>
  <c r="DK102" i="2" s="1"/>
  <c r="BX102" i="2"/>
  <c r="CB102" i="2"/>
  <c r="W104" i="3"/>
  <c r="CF102" i="2"/>
  <c r="CA102" i="2"/>
  <c r="G104" i="3"/>
  <c r="CD102" i="2"/>
  <c r="CJ102" i="2" s="1"/>
  <c r="AC102" i="2"/>
  <c r="IK100" i="2"/>
  <c r="IO100" i="2"/>
  <c r="IJ100" i="2"/>
  <c r="IN100" i="2"/>
  <c r="AE102" i="3"/>
  <c r="IR100" i="2"/>
  <c r="EY100" i="2"/>
  <c r="FA100" i="2" s="1"/>
  <c r="DO100" i="2"/>
  <c r="DS100" i="2"/>
  <c r="DN100" i="2"/>
  <c r="DR100" i="2"/>
  <c r="Y102" i="3"/>
  <c r="DV100" i="2"/>
  <c r="AJ100" i="2"/>
  <c r="AO100" i="2"/>
  <c r="O100" i="2"/>
  <c r="K100" i="8" s="1"/>
  <c r="F100" i="8" s="1"/>
  <c r="AK100" i="2"/>
  <c r="U102" i="3"/>
  <c r="AP100" i="2"/>
  <c r="FG100" i="2"/>
  <c r="K102" i="3"/>
  <c r="FJ100" i="2"/>
  <c r="FP100" i="2" s="1"/>
  <c r="FF100" i="2"/>
  <c r="FK100" i="2"/>
  <c r="EK100" i="2"/>
  <c r="GU98" i="2"/>
  <c r="GY98" i="2"/>
  <c r="GT98" i="2"/>
  <c r="GX98" i="2"/>
  <c r="AC100" i="3"/>
  <c r="HB98" i="2"/>
  <c r="DI98" i="2"/>
  <c r="DK98" i="2" s="1"/>
  <c r="BX98" i="2"/>
  <c r="CB98" i="2"/>
  <c r="W100" i="3"/>
  <c r="CF98" i="2"/>
  <c r="CA98" i="2"/>
  <c r="G100" i="3"/>
  <c r="CD98" i="2"/>
  <c r="CJ98" i="2" s="1"/>
  <c r="AC98" i="2"/>
  <c r="IK96" i="2"/>
  <c r="IO96" i="2"/>
  <c r="IJ96" i="2"/>
  <c r="IN96" i="2"/>
  <c r="AE98" i="3"/>
  <c r="IR96" i="2"/>
  <c r="EY96" i="2"/>
  <c r="FA96" i="2" s="1"/>
  <c r="DO96" i="2"/>
  <c r="DS96" i="2"/>
  <c r="DN96" i="2"/>
  <c r="DR96" i="2"/>
  <c r="Y98" i="3"/>
  <c r="DV96" i="2"/>
  <c r="AJ96" i="2"/>
  <c r="AO96" i="2"/>
  <c r="O96" i="2"/>
  <c r="K96" i="8" s="1"/>
  <c r="AK96" i="2"/>
  <c r="U98" i="3"/>
  <c r="AP96" i="2"/>
  <c r="FG96" i="2"/>
  <c r="K98" i="3"/>
  <c r="FJ96" i="2"/>
  <c r="FP96" i="2" s="1"/>
  <c r="FF96" i="2"/>
  <c r="FK96" i="2"/>
  <c r="EK96" i="2"/>
  <c r="GU94" i="2"/>
  <c r="GY94" i="2"/>
  <c r="GT94" i="2"/>
  <c r="GX94" i="2"/>
  <c r="AC96" i="3"/>
  <c r="HB94" i="2"/>
  <c r="DI94" i="2"/>
  <c r="DK94" i="2" s="1"/>
  <c r="BX94" i="2"/>
  <c r="CB94" i="2"/>
  <c r="W96" i="3"/>
  <c r="CF94" i="2"/>
  <c r="CA94" i="2"/>
  <c r="G96" i="3"/>
  <c r="CD94" i="2"/>
  <c r="CJ94" i="2" s="1"/>
  <c r="AC94" i="2"/>
  <c r="IK92" i="2"/>
  <c r="IO92" i="2"/>
  <c r="IJ92" i="2"/>
  <c r="IN92" i="2"/>
  <c r="AE94" i="3"/>
  <c r="IR92" i="2"/>
  <c r="EY92" i="2"/>
  <c r="FA92" i="2" s="1"/>
  <c r="DO92" i="2"/>
  <c r="DS92" i="2"/>
  <c r="DN92" i="2"/>
  <c r="DR92" i="2"/>
  <c r="Y94" i="3"/>
  <c r="DV92" i="2"/>
  <c r="AJ92" i="2"/>
  <c r="AO92" i="2"/>
  <c r="O92" i="2"/>
  <c r="K92" i="8" s="1"/>
  <c r="F92" i="8" s="1"/>
  <c r="AK92" i="2"/>
  <c r="U94" i="3"/>
  <c r="AP92" i="2"/>
  <c r="FG92" i="2"/>
  <c r="K94" i="3"/>
  <c r="FJ92" i="2"/>
  <c r="FP92" i="2" s="1"/>
  <c r="FF92" i="2"/>
  <c r="FK92" i="2"/>
  <c r="EK92" i="2"/>
  <c r="GU90" i="2"/>
  <c r="GY90" i="2"/>
  <c r="GT90" i="2"/>
  <c r="GX90" i="2"/>
  <c r="AC92" i="3"/>
  <c r="HB90" i="2"/>
  <c r="DI90" i="2"/>
  <c r="DK90" i="2" s="1"/>
  <c r="BX90" i="2"/>
  <c r="CB90" i="2"/>
  <c r="W92" i="3"/>
  <c r="CF90" i="2"/>
  <c r="CA90" i="2"/>
  <c r="G92" i="3"/>
  <c r="CD90" i="2"/>
  <c r="CJ90" i="2" s="1"/>
  <c r="AC90" i="2"/>
  <c r="IK88" i="2"/>
  <c r="IO88" i="2"/>
  <c r="IJ88" i="2"/>
  <c r="IN88" i="2"/>
  <c r="AE90" i="3"/>
  <c r="IR88" i="2"/>
  <c r="EY88" i="2"/>
  <c r="FA88" i="2" s="1"/>
  <c r="DO88" i="2"/>
  <c r="DS88" i="2"/>
  <c r="DN88" i="2"/>
  <c r="DR88" i="2"/>
  <c r="Y90" i="3"/>
  <c r="DV88" i="2"/>
  <c r="AJ88" i="2"/>
  <c r="AO88" i="2"/>
  <c r="O88" i="2"/>
  <c r="K88" i="8" s="1"/>
  <c r="AK88" i="2"/>
  <c r="U90" i="3"/>
  <c r="AP88" i="2"/>
  <c r="FG88" i="2"/>
  <c r="K90" i="3"/>
  <c r="FJ88" i="2"/>
  <c r="FP88" i="2" s="1"/>
  <c r="FF88" i="2"/>
  <c r="FK88" i="2"/>
  <c r="EK88" i="2"/>
  <c r="IK86" i="2"/>
  <c r="IO86" i="2"/>
  <c r="IJ86" i="2"/>
  <c r="IN86" i="2"/>
  <c r="AE88" i="3"/>
  <c r="IR86" i="2"/>
  <c r="EY86" i="2"/>
  <c r="FA86" i="2" s="1"/>
  <c r="DO86" i="2"/>
  <c r="DS86" i="2"/>
  <c r="DN86" i="2"/>
  <c r="DR86" i="2"/>
  <c r="Y88" i="3"/>
  <c r="DV86" i="2"/>
  <c r="AJ86" i="2"/>
  <c r="AO86" i="2"/>
  <c r="O86" i="2"/>
  <c r="K86" i="8" s="1"/>
  <c r="F86" i="8" s="1"/>
  <c r="AK86" i="2"/>
  <c r="U88" i="3"/>
  <c r="AP86" i="2"/>
  <c r="FG86" i="2"/>
  <c r="K88" i="3"/>
  <c r="FJ86" i="2"/>
  <c r="FP86" i="2" s="1"/>
  <c r="FF86" i="2"/>
  <c r="FK86" i="2"/>
  <c r="EK86" i="2"/>
  <c r="GU84" i="2"/>
  <c r="GY84" i="2"/>
  <c r="GT84" i="2"/>
  <c r="GX84" i="2"/>
  <c r="AC86" i="3"/>
  <c r="HB84" i="2"/>
  <c r="DI84" i="2"/>
  <c r="DK84" i="2" s="1"/>
  <c r="BX84" i="2"/>
  <c r="CB84" i="2"/>
  <c r="W86" i="3"/>
  <c r="CF84" i="2"/>
  <c r="CA84" i="2"/>
  <c r="G86" i="3"/>
  <c r="CD84" i="2"/>
  <c r="CJ84" i="2" s="1"/>
  <c r="AC84" i="2"/>
  <c r="IK84" i="2"/>
  <c r="IO84" i="2"/>
  <c r="IJ84" i="2"/>
  <c r="IN84" i="2"/>
  <c r="AE86" i="3"/>
  <c r="IR84" i="2"/>
  <c r="EY84" i="2"/>
  <c r="FA84" i="2" s="1"/>
  <c r="DO84" i="2"/>
  <c r="DS84" i="2"/>
  <c r="DN84" i="2"/>
  <c r="DR84" i="2"/>
  <c r="Y86" i="3"/>
  <c r="DV84" i="2"/>
  <c r="AJ84" i="2"/>
  <c r="AO84" i="2"/>
  <c r="O84" i="2"/>
  <c r="K84" i="8" s="1"/>
  <c r="AK84" i="2"/>
  <c r="U86" i="3"/>
  <c r="AP84" i="2"/>
  <c r="M111" i="3"/>
  <c r="HA109" i="2"/>
  <c r="GA109" i="2"/>
  <c r="DI109" i="2"/>
  <c r="DK109" i="2" s="1"/>
  <c r="G111" i="3"/>
  <c r="CD109" i="2"/>
  <c r="CJ109" i="2" s="1"/>
  <c r="CE109" i="2"/>
  <c r="BE109" i="2"/>
  <c r="AF109" i="8" s="1"/>
  <c r="AA109" i="8" s="1"/>
  <c r="GO107" i="2"/>
  <c r="GQ107" i="2" s="1"/>
  <c r="FK107" i="2"/>
  <c r="EK107" i="2"/>
  <c r="IE107" i="2"/>
  <c r="IG107" i="2" s="1"/>
  <c r="BS107" i="2"/>
  <c r="BU107" i="2" s="1"/>
  <c r="AC107" i="3"/>
  <c r="HB105" i="2"/>
  <c r="W107" i="3"/>
  <c r="CF105" i="2"/>
  <c r="AE107" i="3"/>
  <c r="IR105" i="2"/>
  <c r="Y107" i="3"/>
  <c r="DV105" i="2"/>
  <c r="I107" i="3"/>
  <c r="DT105" i="2"/>
  <c r="DZ105" i="2" s="1"/>
  <c r="AJ105" i="2"/>
  <c r="AO105" i="2"/>
  <c r="O105" i="2"/>
  <c r="K105" i="8" s="1"/>
  <c r="AK105" i="2"/>
  <c r="U107" i="3"/>
  <c r="AP105" i="2"/>
  <c r="GO103" i="2"/>
  <c r="GQ103" i="2" s="1"/>
  <c r="FK103" i="2"/>
  <c r="EK103" i="2"/>
  <c r="IE103" i="2"/>
  <c r="IG103" i="2" s="1"/>
  <c r="BS103" i="2"/>
  <c r="BU103" i="2" s="1"/>
  <c r="AC103" i="3"/>
  <c r="HB101" i="2"/>
  <c r="W103" i="3"/>
  <c r="CF101" i="2"/>
  <c r="AE103" i="3"/>
  <c r="IR101" i="2"/>
  <c r="Y103" i="3"/>
  <c r="DV101" i="2"/>
  <c r="I103" i="3"/>
  <c r="DT101" i="2"/>
  <c r="DZ101" i="2" s="1"/>
  <c r="AJ101" i="2"/>
  <c r="AO101" i="2"/>
  <c r="O101" i="2"/>
  <c r="K101" i="8" s="1"/>
  <c r="U103" i="3"/>
  <c r="AP101" i="2"/>
  <c r="GO99" i="2"/>
  <c r="GQ99" i="2" s="1"/>
  <c r="FK99" i="2"/>
  <c r="EK99" i="2"/>
  <c r="IE99" i="2"/>
  <c r="IG99" i="2" s="1"/>
  <c r="BS99" i="2"/>
  <c r="BU99" i="2" s="1"/>
  <c r="AC99" i="3"/>
  <c r="HB97" i="2"/>
  <c r="W99" i="3"/>
  <c r="CF97" i="2"/>
  <c r="AE99" i="3"/>
  <c r="IR97" i="2"/>
  <c r="Y99" i="3"/>
  <c r="DV97" i="2"/>
  <c r="I99" i="3"/>
  <c r="DT97" i="2"/>
  <c r="DZ97" i="2" s="1"/>
  <c r="AJ97" i="2"/>
  <c r="AO97" i="2"/>
  <c r="O97" i="2"/>
  <c r="K97" i="8" s="1"/>
  <c r="F97" i="8" s="1"/>
  <c r="AK97" i="2"/>
  <c r="U99" i="3"/>
  <c r="AP97" i="2"/>
  <c r="GO95" i="2"/>
  <c r="GQ95" i="2" s="1"/>
  <c r="FK95" i="2"/>
  <c r="EK95" i="2"/>
  <c r="IE95" i="2"/>
  <c r="IG95" i="2" s="1"/>
  <c r="BS95" i="2"/>
  <c r="BU95" i="2" s="1"/>
  <c r="AC95" i="3"/>
  <c r="HB93" i="2"/>
  <c r="W95" i="3"/>
  <c r="CF93" i="2"/>
  <c r="AE95" i="3"/>
  <c r="IR93" i="2"/>
  <c r="Y95" i="3"/>
  <c r="DV93" i="2"/>
  <c r="I95" i="3"/>
  <c r="DT93" i="2"/>
  <c r="DZ93" i="2" s="1"/>
  <c r="AJ93" i="2"/>
  <c r="AO93" i="2"/>
  <c r="O93" i="2"/>
  <c r="K93" i="8" s="1"/>
  <c r="U95" i="3"/>
  <c r="AP93" i="2"/>
  <c r="GO91" i="2"/>
  <c r="GQ91" i="2" s="1"/>
  <c r="FK91" i="2"/>
  <c r="EK91" i="2"/>
  <c r="IE91" i="2"/>
  <c r="IG91" i="2" s="1"/>
  <c r="BS91" i="2"/>
  <c r="BU91" i="2" s="1"/>
  <c r="AC91" i="3"/>
  <c r="HB89" i="2"/>
  <c r="W91" i="3"/>
  <c r="CF89" i="2"/>
  <c r="AE91" i="3"/>
  <c r="IR89" i="2"/>
  <c r="Y91" i="3"/>
  <c r="DV89" i="2"/>
  <c r="I91" i="3"/>
  <c r="DT89" i="2"/>
  <c r="DZ89" i="2" s="1"/>
  <c r="AJ89" i="2"/>
  <c r="AO89" i="2"/>
  <c r="O89" i="2"/>
  <c r="K89" i="8" s="1"/>
  <c r="U91" i="3"/>
  <c r="AP89" i="2"/>
  <c r="GO87" i="2"/>
  <c r="GQ87" i="2" s="1"/>
  <c r="FK87" i="2"/>
  <c r="EK87" i="2"/>
  <c r="IE87" i="2"/>
  <c r="IG87" i="2" s="1"/>
  <c r="BS87" i="2"/>
  <c r="BU87" i="2" s="1"/>
  <c r="AE87" i="3"/>
  <c r="IR85" i="2"/>
  <c r="Y87" i="3"/>
  <c r="DV85" i="2"/>
  <c r="I87" i="3"/>
  <c r="DT85" i="2"/>
  <c r="DZ85" i="2" s="1"/>
  <c r="O85" i="2"/>
  <c r="K85" i="8" s="1"/>
  <c r="F85" i="8" s="1"/>
  <c r="AO85" i="2"/>
  <c r="U87" i="3"/>
  <c r="AP85" i="2"/>
  <c r="GO85" i="2"/>
  <c r="GQ85" i="2" s="1"/>
  <c r="FF85" i="2"/>
  <c r="FK85" i="2"/>
  <c r="EK85" i="2"/>
  <c r="FE85" i="2"/>
  <c r="FI85" i="2"/>
  <c r="AE85" i="3"/>
  <c r="IR83" i="2"/>
  <c r="Y85" i="3"/>
  <c r="DV83" i="2"/>
  <c r="I85" i="3"/>
  <c r="DT83" i="2"/>
  <c r="DZ83" i="2" s="1"/>
  <c r="AO83" i="2"/>
  <c r="O83" i="2"/>
  <c r="K83" i="8" s="1"/>
  <c r="U85" i="3"/>
  <c r="AP83" i="2"/>
  <c r="GO83" i="2"/>
  <c r="GQ83" i="2" s="1"/>
  <c r="FF83" i="2"/>
  <c r="FK83" i="2"/>
  <c r="EK83" i="2"/>
  <c r="FE83" i="2"/>
  <c r="FI83" i="2"/>
  <c r="AG121" i="3"/>
  <c r="AC84" i="3"/>
  <c r="HB82" i="2"/>
  <c r="DI82" i="2"/>
  <c r="DK82" i="2" s="1"/>
  <c r="W84" i="3"/>
  <c r="CF82" i="2"/>
  <c r="G84" i="3"/>
  <c r="CD82" i="2"/>
  <c r="CJ82" i="2" s="1"/>
  <c r="AE84" i="3"/>
  <c r="IR82" i="2"/>
  <c r="EY82" i="2"/>
  <c r="FA82" i="2" s="1"/>
  <c r="Y84" i="3"/>
  <c r="DV82" i="2"/>
  <c r="AJ82" i="2"/>
  <c r="AO82" i="2"/>
  <c r="O82" i="2"/>
  <c r="K82" i="8" s="1"/>
  <c r="U84" i="3"/>
  <c r="AP82" i="2"/>
  <c r="K112" i="3"/>
  <c r="FJ110" i="2"/>
  <c r="FP110" i="2" s="1"/>
  <c r="FK110" i="2"/>
  <c r="EK110" i="2"/>
  <c r="AC110" i="3"/>
  <c r="HB108" i="2"/>
  <c r="DI108" i="2"/>
  <c r="DK108" i="2" s="1"/>
  <c r="AE110" i="3"/>
  <c r="IR108" i="2"/>
  <c r="DQ108" i="2"/>
  <c r="I110" i="3"/>
  <c r="DT108" i="2"/>
  <c r="DZ108" i="2" s="1"/>
  <c r="DP108" i="2"/>
  <c r="DU108" i="2"/>
  <c r="CU108" i="2"/>
  <c r="AN108" i="2"/>
  <c r="AT108" i="2" s="1"/>
  <c r="IE108" i="2"/>
  <c r="IG108" i="2" s="1"/>
  <c r="W110" i="3"/>
  <c r="CF108" i="2"/>
  <c r="G110" i="3"/>
  <c r="CD108" i="2"/>
  <c r="CJ108" i="2" s="1"/>
  <c r="AC108" i="2"/>
  <c r="AE108" i="3"/>
  <c r="IR106" i="2"/>
  <c r="EY106" i="2"/>
  <c r="FA106" i="2" s="1"/>
  <c r="Y108" i="3"/>
  <c r="DV106" i="2"/>
  <c r="AO106" i="2"/>
  <c r="O106" i="2"/>
  <c r="K106" i="8" s="1"/>
  <c r="F106" i="8" s="1"/>
  <c r="U108" i="3"/>
  <c r="AP106" i="2"/>
  <c r="FG106" i="2"/>
  <c r="K108" i="3"/>
  <c r="FJ106" i="2"/>
  <c r="FP106" i="2" s="1"/>
  <c r="FF106" i="2"/>
  <c r="FK106" i="2"/>
  <c r="EK106" i="2"/>
  <c r="AC106" i="3"/>
  <c r="HB104" i="2"/>
  <c r="DI104" i="2"/>
  <c r="DK104" i="2" s="1"/>
  <c r="W106" i="3"/>
  <c r="CF104" i="2"/>
  <c r="G106" i="3"/>
  <c r="CD104" i="2"/>
  <c r="CJ104" i="2" s="1"/>
  <c r="AC104" i="2"/>
  <c r="AE104" i="3"/>
  <c r="IR102" i="2"/>
  <c r="EY102" i="2"/>
  <c r="FA102" i="2" s="1"/>
  <c r="Y104" i="3"/>
  <c r="DV102" i="2"/>
  <c r="AO102" i="2"/>
  <c r="O102" i="2"/>
  <c r="K102" i="8" s="1"/>
  <c r="U104" i="3"/>
  <c r="AP102" i="2"/>
  <c r="FG102" i="2"/>
  <c r="K104" i="3"/>
  <c r="FJ102" i="2"/>
  <c r="FP102" i="2" s="1"/>
  <c r="FF102" i="2"/>
  <c r="FK102" i="2"/>
  <c r="EK102" i="2"/>
  <c r="AC102" i="3"/>
  <c r="HB100" i="2"/>
  <c r="DI100" i="2"/>
  <c r="DK100" i="2" s="1"/>
  <c r="W102" i="3"/>
  <c r="CF100" i="2"/>
  <c r="G102" i="3"/>
  <c r="CD100" i="2"/>
  <c r="CJ100" i="2" s="1"/>
  <c r="AE100" i="3"/>
  <c r="IR98" i="2"/>
  <c r="EY98" i="2"/>
  <c r="FA98" i="2" s="1"/>
  <c r="Y100" i="3"/>
  <c r="DV98" i="2"/>
  <c r="AO98" i="2"/>
  <c r="O98" i="2"/>
  <c r="K98" i="8" s="1"/>
  <c r="U100" i="3"/>
  <c r="AP98" i="2"/>
  <c r="FG98" i="2"/>
  <c r="K100" i="3"/>
  <c r="FJ98" i="2"/>
  <c r="FP98" i="2" s="1"/>
  <c r="FF98" i="2"/>
  <c r="FK98" i="2"/>
  <c r="EK98" i="2"/>
  <c r="AC98" i="3"/>
  <c r="HB96" i="2"/>
  <c r="DI96" i="2"/>
  <c r="DK96" i="2" s="1"/>
  <c r="W98" i="3"/>
  <c r="CF96" i="2"/>
  <c r="G98" i="3"/>
  <c r="CD96" i="2"/>
  <c r="CJ96" i="2" s="1"/>
  <c r="AC96" i="2"/>
  <c r="AE96" i="3"/>
  <c r="IR94" i="2"/>
  <c r="EY94" i="2"/>
  <c r="FA94" i="2" s="1"/>
  <c r="Y96" i="3"/>
  <c r="DV94" i="2"/>
  <c r="AO94" i="2"/>
  <c r="O94" i="2"/>
  <c r="K94" i="8" s="1"/>
  <c r="F94" i="8" s="1"/>
  <c r="U96" i="3"/>
  <c r="AP94" i="2"/>
  <c r="FG94" i="2"/>
  <c r="K96" i="3"/>
  <c r="FJ94" i="2"/>
  <c r="FP94" i="2" s="1"/>
  <c r="FF94" i="2"/>
  <c r="FK94" i="2"/>
  <c r="EK94" i="2"/>
  <c r="AC94" i="3"/>
  <c r="HB92" i="2"/>
  <c r="DI92" i="2"/>
  <c r="DK92" i="2" s="1"/>
  <c r="W94" i="3"/>
  <c r="CF92" i="2"/>
  <c r="G94" i="3"/>
  <c r="CD92" i="2"/>
  <c r="CJ92" i="2" s="1"/>
  <c r="AE92" i="3"/>
  <c r="IR90" i="2"/>
  <c r="EY90" i="2"/>
  <c r="FA90" i="2" s="1"/>
  <c r="Y92" i="3"/>
  <c r="DV90" i="2"/>
  <c r="O90" i="2"/>
  <c r="K90" i="8" s="1"/>
  <c r="F90" i="8" s="1"/>
  <c r="AO90" i="2"/>
  <c r="U92" i="3"/>
  <c r="AP90" i="2"/>
  <c r="FG90" i="2"/>
  <c r="K92" i="3"/>
  <c r="FJ90" i="2"/>
  <c r="FP90" i="2" s="1"/>
  <c r="FF90" i="2"/>
  <c r="FK90" i="2"/>
  <c r="EK90" i="2"/>
  <c r="AC90" i="3"/>
  <c r="HB88" i="2"/>
  <c r="DI88" i="2"/>
  <c r="DK88" i="2" s="1"/>
  <c r="W90" i="3"/>
  <c r="CF88" i="2"/>
  <c r="G90" i="3"/>
  <c r="CD88" i="2"/>
  <c r="CJ88" i="2" s="1"/>
  <c r="AC88" i="3"/>
  <c r="HB86" i="2"/>
  <c r="DI86" i="2"/>
  <c r="DK86" i="2" s="1"/>
  <c r="W88" i="3"/>
  <c r="CF86" i="2"/>
  <c r="G88" i="3"/>
  <c r="CD86" i="2"/>
  <c r="CJ86" i="2" s="1"/>
  <c r="AC86" i="2"/>
  <c r="K86" i="3"/>
  <c r="FJ84" i="2"/>
  <c r="FP84" i="2" s="1"/>
  <c r="FK84" i="2"/>
  <c r="EK84" i="2"/>
  <c r="AG178" i="3"/>
  <c r="IL109" i="2"/>
  <c r="O111" i="3"/>
  <c r="IQ109" i="2"/>
  <c r="HQ109" i="2"/>
  <c r="IK109" i="2"/>
  <c r="IO109" i="2"/>
  <c r="EY109" i="2"/>
  <c r="FA109" i="2" s="1"/>
  <c r="DP109" i="2"/>
  <c r="DU109" i="2"/>
  <c r="CU109" i="2"/>
  <c r="DO109" i="2"/>
  <c r="DS109" i="2"/>
  <c r="AN109" i="2"/>
  <c r="AT109" i="2" s="1"/>
  <c r="FD109" i="2"/>
  <c r="FH109" i="2"/>
  <c r="AA111" i="3"/>
  <c r="FL109" i="2"/>
  <c r="FG109" i="2"/>
  <c r="K111" i="3"/>
  <c r="FJ109" i="2"/>
  <c r="FP109" i="2" s="1"/>
  <c r="GT107" i="2"/>
  <c r="GX107" i="2"/>
  <c r="AC109" i="3"/>
  <c r="HB107" i="2"/>
  <c r="GW107" i="2"/>
  <c r="GZ107" i="2"/>
  <c r="HF107" i="2" s="1"/>
  <c r="BY107" i="2"/>
  <c r="CC107" i="2"/>
  <c r="BX107" i="2"/>
  <c r="CB107" i="2"/>
  <c r="W109" i="3"/>
  <c r="CF107" i="2"/>
  <c r="IJ107" i="2"/>
  <c r="IN107" i="2"/>
  <c r="AE109" i="3"/>
  <c r="IR107" i="2"/>
  <c r="IM107" i="2"/>
  <c r="IP107" i="2"/>
  <c r="IV107" i="2" s="1"/>
  <c r="Y109" i="3"/>
  <c r="DV107" i="2"/>
  <c r="I109" i="3"/>
  <c r="DT107" i="2"/>
  <c r="DZ107" i="2" s="1"/>
  <c r="AJ107" i="2"/>
  <c r="O107" i="2"/>
  <c r="K107" i="8" s="1"/>
  <c r="AO107" i="2"/>
  <c r="U109" i="3"/>
  <c r="AP107" i="2"/>
  <c r="GO105" i="2"/>
  <c r="GQ105" i="2" s="1"/>
  <c r="FF105" i="2"/>
  <c r="FK105" i="2"/>
  <c r="EK105" i="2"/>
  <c r="EM105" i="2" s="1"/>
  <c r="FE105" i="2"/>
  <c r="FI105" i="2"/>
  <c r="IE105" i="2"/>
  <c r="IG105" i="2" s="1"/>
  <c r="BS105" i="2"/>
  <c r="BU105" i="2" s="1"/>
  <c r="GT103" i="2"/>
  <c r="GX103" i="2"/>
  <c r="AC105" i="3"/>
  <c r="HB103" i="2"/>
  <c r="GW103" i="2"/>
  <c r="GZ103" i="2"/>
  <c r="HF103" i="2" s="1"/>
  <c r="BY103" i="2"/>
  <c r="CC103" i="2"/>
  <c r="BX103" i="2"/>
  <c r="CB103" i="2"/>
  <c r="W105" i="3"/>
  <c r="CF103" i="2"/>
  <c r="IJ103" i="2"/>
  <c r="IN103" i="2"/>
  <c r="AE105" i="3"/>
  <c r="IR103" i="2"/>
  <c r="IM103" i="2"/>
  <c r="IP103" i="2"/>
  <c r="IV103" i="2" s="1"/>
  <c r="Y105" i="3"/>
  <c r="DV103" i="2"/>
  <c r="I105" i="3"/>
  <c r="DT103" i="2"/>
  <c r="DZ103" i="2" s="1"/>
  <c r="AJ103" i="2"/>
  <c r="AO103" i="2"/>
  <c r="O103" i="2"/>
  <c r="K103" i="8" s="1"/>
  <c r="AK103" i="2"/>
  <c r="U105" i="3"/>
  <c r="AP103" i="2"/>
  <c r="GO101" i="2"/>
  <c r="GQ101" i="2" s="1"/>
  <c r="FF101" i="2"/>
  <c r="FK101" i="2"/>
  <c r="EK101" i="2"/>
  <c r="EM101" i="2" s="1"/>
  <c r="FE101" i="2"/>
  <c r="FI101" i="2"/>
  <c r="IE101" i="2"/>
  <c r="IG101" i="2" s="1"/>
  <c r="BS101" i="2"/>
  <c r="BU101" i="2" s="1"/>
  <c r="GT99" i="2"/>
  <c r="GX99" i="2"/>
  <c r="AC101" i="3"/>
  <c r="HB99" i="2"/>
  <c r="GW99" i="2"/>
  <c r="GZ99" i="2"/>
  <c r="HF99" i="2" s="1"/>
  <c r="BY99" i="2"/>
  <c r="CC99" i="2"/>
  <c r="BX99" i="2"/>
  <c r="CB99" i="2"/>
  <c r="W101" i="3"/>
  <c r="CF99" i="2"/>
  <c r="IJ99" i="2"/>
  <c r="IN99" i="2"/>
  <c r="AE101" i="3"/>
  <c r="IR99" i="2"/>
  <c r="IM99" i="2"/>
  <c r="IP99" i="2"/>
  <c r="IV99" i="2" s="1"/>
  <c r="Y101" i="3"/>
  <c r="DV99" i="2"/>
  <c r="I101" i="3"/>
  <c r="DT99" i="2"/>
  <c r="DZ99" i="2" s="1"/>
  <c r="AJ99" i="2"/>
  <c r="AO99" i="2"/>
  <c r="O99" i="2"/>
  <c r="K99" i="8" s="1"/>
  <c r="AK99" i="2"/>
  <c r="U101" i="3"/>
  <c r="AP99" i="2"/>
  <c r="GO97" i="2"/>
  <c r="GQ97" i="2" s="1"/>
  <c r="FF97" i="2"/>
  <c r="FK97" i="2"/>
  <c r="EK97" i="2"/>
  <c r="FE97" i="2"/>
  <c r="FI97" i="2"/>
  <c r="IE97" i="2"/>
  <c r="IG97" i="2" s="1"/>
  <c r="BS97" i="2"/>
  <c r="BU97" i="2" s="1"/>
  <c r="GT95" i="2"/>
  <c r="GX95" i="2"/>
  <c r="AC97" i="3"/>
  <c r="HB95" i="2"/>
  <c r="GW95" i="2"/>
  <c r="GZ95" i="2"/>
  <c r="HF95" i="2" s="1"/>
  <c r="BY95" i="2"/>
  <c r="CC95" i="2"/>
  <c r="BX95" i="2"/>
  <c r="CB95" i="2"/>
  <c r="W97" i="3"/>
  <c r="CF95" i="2"/>
  <c r="IJ95" i="2"/>
  <c r="IN95" i="2"/>
  <c r="AE97" i="3"/>
  <c r="IR95" i="2"/>
  <c r="IM95" i="2"/>
  <c r="IP95" i="2"/>
  <c r="IV95" i="2" s="1"/>
  <c r="Y97" i="3"/>
  <c r="DV95" i="2"/>
  <c r="I97" i="3"/>
  <c r="DT95" i="2"/>
  <c r="DZ95" i="2" s="1"/>
  <c r="AJ95" i="2"/>
  <c r="AO95" i="2"/>
  <c r="O95" i="2"/>
  <c r="K95" i="8" s="1"/>
  <c r="AK95" i="2"/>
  <c r="U97" i="3"/>
  <c r="AP95" i="2"/>
  <c r="GO93" i="2"/>
  <c r="GQ93" i="2" s="1"/>
  <c r="FF93" i="2"/>
  <c r="FK93" i="2"/>
  <c r="EK93" i="2"/>
  <c r="FE93" i="2"/>
  <c r="FI93" i="2"/>
  <c r="IE93" i="2"/>
  <c r="IG93" i="2" s="1"/>
  <c r="BS93" i="2"/>
  <c r="BU93" i="2" s="1"/>
  <c r="GT91" i="2"/>
  <c r="GX91" i="2"/>
  <c r="AC93" i="3"/>
  <c r="HB91" i="2"/>
  <c r="GW91" i="2"/>
  <c r="GZ91" i="2"/>
  <c r="HF91" i="2" s="1"/>
  <c r="BY91" i="2"/>
  <c r="CC91" i="2"/>
  <c r="BX91" i="2"/>
  <c r="CB91" i="2"/>
  <c r="W93" i="3"/>
  <c r="CF91" i="2"/>
  <c r="IJ91" i="2"/>
  <c r="IN91" i="2"/>
  <c r="AE93" i="3"/>
  <c r="IR91" i="2"/>
  <c r="IM91" i="2"/>
  <c r="IP91" i="2"/>
  <c r="IV91" i="2" s="1"/>
  <c r="Y93" i="3"/>
  <c r="DV91" i="2"/>
  <c r="I93" i="3"/>
  <c r="DT91" i="2"/>
  <c r="DZ91" i="2" s="1"/>
  <c r="AJ91" i="2"/>
  <c r="AO91" i="2"/>
  <c r="O91" i="2"/>
  <c r="K91" i="8" s="1"/>
  <c r="AK91" i="2"/>
  <c r="U93" i="3"/>
  <c r="AP91" i="2"/>
  <c r="GO89" i="2"/>
  <c r="GQ89" i="2" s="1"/>
  <c r="FF89" i="2"/>
  <c r="FK89" i="2"/>
  <c r="EK89" i="2"/>
  <c r="FE89" i="2"/>
  <c r="FI89" i="2"/>
  <c r="IE89" i="2"/>
  <c r="IG89" i="2" s="1"/>
  <c r="BS89" i="2"/>
  <c r="BU89" i="2" s="1"/>
  <c r="GT87" i="2"/>
  <c r="GX87" i="2"/>
  <c r="AC89" i="3"/>
  <c r="HB87" i="2"/>
  <c r="GW87" i="2"/>
  <c r="GZ87" i="2"/>
  <c r="HF87" i="2" s="1"/>
  <c r="BY87" i="2"/>
  <c r="CC87" i="2"/>
  <c r="BX87" i="2"/>
  <c r="CB87" i="2"/>
  <c r="W89" i="3"/>
  <c r="CF87" i="2"/>
  <c r="IJ87" i="2"/>
  <c r="IN87" i="2"/>
  <c r="AE89" i="3"/>
  <c r="IR87" i="2"/>
  <c r="IM87" i="2"/>
  <c r="IP87" i="2"/>
  <c r="IV87" i="2" s="1"/>
  <c r="Y89" i="3"/>
  <c r="DV87" i="2"/>
  <c r="I89" i="3"/>
  <c r="DT87" i="2"/>
  <c r="DZ87" i="2" s="1"/>
  <c r="AJ87" i="2"/>
  <c r="AO87" i="2"/>
  <c r="O87" i="2"/>
  <c r="K87" i="8" s="1"/>
  <c r="AK87" i="2"/>
  <c r="U89" i="3"/>
  <c r="AP87" i="2"/>
  <c r="IE85" i="2"/>
  <c r="IG85" i="2" s="1"/>
  <c r="BS85" i="2"/>
  <c r="BU85" i="2" s="1"/>
  <c r="GT85" i="2"/>
  <c r="GX85" i="2"/>
  <c r="AC87" i="3"/>
  <c r="HB85" i="2"/>
  <c r="GW85" i="2"/>
  <c r="GZ85" i="2"/>
  <c r="HF85" i="2" s="1"/>
  <c r="W87" i="3"/>
  <c r="CF85" i="2"/>
  <c r="IE83" i="2"/>
  <c r="IG83" i="2" s="1"/>
  <c r="BS83" i="2"/>
  <c r="BU83" i="2" s="1"/>
  <c r="GT83" i="2"/>
  <c r="GX83" i="2"/>
  <c r="AC85" i="3"/>
  <c r="HB83" i="2"/>
  <c r="GW83" i="2"/>
  <c r="GZ83" i="2"/>
  <c r="HF83" i="2" s="1"/>
  <c r="W85" i="3"/>
  <c r="CF83" i="2"/>
  <c r="CU39" i="2"/>
  <c r="GO82" i="2"/>
  <c r="GQ82" i="2" s="1"/>
  <c r="FE82" i="2"/>
  <c r="FI82" i="2"/>
  <c r="FD82" i="2"/>
  <c r="FH82" i="2"/>
  <c r="AA84" i="3"/>
  <c r="FL82" i="2"/>
  <c r="IE82" i="2"/>
  <c r="IG82" i="2" s="1"/>
  <c r="BS82" i="2"/>
  <c r="BU82" i="2" s="1"/>
  <c r="GW110" i="2"/>
  <c r="GZ110" i="2"/>
  <c r="HF110" i="2" s="1"/>
  <c r="GV110" i="2"/>
  <c r="M112" i="3"/>
  <c r="HA110" i="2"/>
  <c r="GA110" i="2"/>
  <c r="BZ110" i="2"/>
  <c r="CE110" i="2"/>
  <c r="BE110" i="2"/>
  <c r="AF110" i="8" s="1"/>
  <c r="AA110" i="8" s="1"/>
  <c r="BY110" i="2"/>
  <c r="CC110" i="2"/>
  <c r="IM110" i="2"/>
  <c r="IP110" i="2"/>
  <c r="IV110" i="2" s="1"/>
  <c r="IL110" i="2"/>
  <c r="O112" i="3"/>
  <c r="IQ110" i="2"/>
  <c r="HQ110" i="2"/>
  <c r="I112" i="3"/>
  <c r="DT110" i="2"/>
  <c r="DZ110" i="2" s="1"/>
  <c r="DU110" i="2"/>
  <c r="CU110" i="2"/>
  <c r="AH110" i="2"/>
  <c r="AI110" i="2"/>
  <c r="AM110" i="2"/>
  <c r="AN110" i="2"/>
  <c r="AT110" i="2" s="1"/>
  <c r="GO108" i="2"/>
  <c r="GQ108" i="2" s="1"/>
  <c r="AA110" i="3"/>
  <c r="FL108" i="2"/>
  <c r="EY108" i="2"/>
  <c r="FA108" i="2" s="1"/>
  <c r="BS108" i="2"/>
  <c r="BU108" i="2" s="1"/>
  <c r="IE106" i="2"/>
  <c r="IG106" i="2" s="1"/>
  <c r="BS106" i="2"/>
  <c r="BU106" i="2" s="1"/>
  <c r="GW106" i="2"/>
  <c r="GZ106" i="2"/>
  <c r="HF106" i="2" s="1"/>
  <c r="GV106" i="2"/>
  <c r="M108" i="3"/>
  <c r="HA106" i="2"/>
  <c r="GA106" i="2"/>
  <c r="CE106" i="2"/>
  <c r="BE106" i="2"/>
  <c r="AF106" i="8" s="1"/>
  <c r="AA106" i="8" s="1"/>
  <c r="AC106" i="2"/>
  <c r="IM104" i="2"/>
  <c r="IP104" i="2"/>
  <c r="IV104" i="2" s="1"/>
  <c r="IL104" i="2"/>
  <c r="O106" i="3"/>
  <c r="IQ104" i="2"/>
  <c r="HQ104" i="2"/>
  <c r="DQ104" i="2"/>
  <c r="I106" i="3"/>
  <c r="DT104" i="2"/>
  <c r="DZ104" i="2" s="1"/>
  <c r="DP104" i="2"/>
  <c r="DU104" i="2"/>
  <c r="CU104" i="2"/>
  <c r="AH104" i="2"/>
  <c r="AL104" i="2"/>
  <c r="AI104" i="2"/>
  <c r="AM104" i="2"/>
  <c r="AN104" i="2"/>
  <c r="AT104" i="2" s="1"/>
  <c r="GO104" i="2"/>
  <c r="GQ104" i="2" s="1"/>
  <c r="FE104" i="2"/>
  <c r="FI104" i="2"/>
  <c r="FD104" i="2"/>
  <c r="FH104" i="2"/>
  <c r="AA106" i="3"/>
  <c r="FL104" i="2"/>
  <c r="IE102" i="2"/>
  <c r="IG102" i="2" s="1"/>
  <c r="BS102" i="2"/>
  <c r="BU102" i="2" s="1"/>
  <c r="GW102" i="2"/>
  <c r="GZ102" i="2"/>
  <c r="HF102" i="2" s="1"/>
  <c r="GV102" i="2"/>
  <c r="M104" i="3"/>
  <c r="HA102" i="2"/>
  <c r="GA102" i="2"/>
  <c r="CE102" i="2"/>
  <c r="BE102" i="2"/>
  <c r="AF102" i="8" s="1"/>
  <c r="AA102" i="8" s="1"/>
  <c r="IM100" i="2"/>
  <c r="IP100" i="2"/>
  <c r="IV100" i="2" s="1"/>
  <c r="IL100" i="2"/>
  <c r="O102" i="3"/>
  <c r="IQ100" i="2"/>
  <c r="HQ100" i="2"/>
  <c r="DQ100" i="2"/>
  <c r="I102" i="3"/>
  <c r="DT100" i="2"/>
  <c r="DZ100" i="2" s="1"/>
  <c r="DP100" i="2"/>
  <c r="DU100" i="2"/>
  <c r="CU100" i="2"/>
  <c r="AH100" i="2"/>
  <c r="AL100" i="2"/>
  <c r="AI100" i="2"/>
  <c r="AM100" i="2"/>
  <c r="AN100" i="2"/>
  <c r="AT100" i="2" s="1"/>
  <c r="GO100" i="2"/>
  <c r="GQ100" i="2" s="1"/>
  <c r="FE100" i="2"/>
  <c r="FI100" i="2"/>
  <c r="FD100" i="2"/>
  <c r="FH100" i="2"/>
  <c r="AA102" i="3"/>
  <c r="FL100" i="2"/>
  <c r="IE98" i="2"/>
  <c r="IG98" i="2" s="1"/>
  <c r="BS98" i="2"/>
  <c r="BU98" i="2" s="1"/>
  <c r="GW98" i="2"/>
  <c r="GZ98" i="2"/>
  <c r="HF98" i="2" s="1"/>
  <c r="GV98" i="2"/>
  <c r="M100" i="3"/>
  <c r="HA98" i="2"/>
  <c r="GA98" i="2"/>
  <c r="CE98" i="2"/>
  <c r="BE98" i="2"/>
  <c r="AF98" i="8" s="1"/>
  <c r="AA98" i="8" s="1"/>
  <c r="IM96" i="2"/>
  <c r="IP96" i="2"/>
  <c r="IV96" i="2" s="1"/>
  <c r="IL96" i="2"/>
  <c r="O98" i="3"/>
  <c r="IQ96" i="2"/>
  <c r="HQ96" i="2"/>
  <c r="DQ96" i="2"/>
  <c r="I98" i="3"/>
  <c r="DT96" i="2"/>
  <c r="DZ96" i="2" s="1"/>
  <c r="DP96" i="2"/>
  <c r="DU96" i="2"/>
  <c r="CU96" i="2"/>
  <c r="AH96" i="2"/>
  <c r="AL96" i="2"/>
  <c r="AI96" i="2"/>
  <c r="AM96" i="2"/>
  <c r="AN96" i="2"/>
  <c r="AT96" i="2" s="1"/>
  <c r="GO96" i="2"/>
  <c r="GQ96" i="2" s="1"/>
  <c r="FE96" i="2"/>
  <c r="FI96" i="2"/>
  <c r="FD96" i="2"/>
  <c r="FH96" i="2"/>
  <c r="AA98" i="3"/>
  <c r="FL96" i="2"/>
  <c r="IE94" i="2"/>
  <c r="IG94" i="2" s="1"/>
  <c r="BS94" i="2"/>
  <c r="BU94" i="2" s="1"/>
  <c r="GW94" i="2"/>
  <c r="GZ94" i="2"/>
  <c r="HF94" i="2" s="1"/>
  <c r="GV94" i="2"/>
  <c r="M96" i="3"/>
  <c r="HA94" i="2"/>
  <c r="GA94" i="2"/>
  <c r="CE94" i="2"/>
  <c r="BE94" i="2"/>
  <c r="AF94" i="8" s="1"/>
  <c r="AA94" i="8" s="1"/>
  <c r="IM92" i="2"/>
  <c r="IP92" i="2"/>
  <c r="IV92" i="2" s="1"/>
  <c r="IL92" i="2"/>
  <c r="O94" i="3"/>
  <c r="IQ92" i="2"/>
  <c r="HQ92" i="2"/>
  <c r="DQ92" i="2"/>
  <c r="I94" i="3"/>
  <c r="DT92" i="2"/>
  <c r="DZ92" i="2" s="1"/>
  <c r="DP92" i="2"/>
  <c r="DU92" i="2"/>
  <c r="CU92" i="2"/>
  <c r="AH92" i="2"/>
  <c r="AL92" i="2"/>
  <c r="AI92" i="2"/>
  <c r="AM92" i="2"/>
  <c r="AN92" i="2"/>
  <c r="AT92" i="2" s="1"/>
  <c r="GO92" i="2"/>
  <c r="GQ92" i="2" s="1"/>
  <c r="FE92" i="2"/>
  <c r="FI92" i="2"/>
  <c r="FD92" i="2"/>
  <c r="FH92" i="2"/>
  <c r="AA94" i="3"/>
  <c r="FL92" i="2"/>
  <c r="IE90" i="2"/>
  <c r="IG90" i="2" s="1"/>
  <c r="BS90" i="2"/>
  <c r="BU90" i="2" s="1"/>
  <c r="GW90" i="2"/>
  <c r="GZ90" i="2"/>
  <c r="HF90" i="2" s="1"/>
  <c r="GV90" i="2"/>
  <c r="M92" i="3"/>
  <c r="HA90" i="2"/>
  <c r="GA90" i="2"/>
  <c r="CE90" i="2"/>
  <c r="BE90" i="2"/>
  <c r="AF90" i="8" s="1"/>
  <c r="AA90" i="8" s="1"/>
  <c r="IM88" i="2"/>
  <c r="IP88" i="2"/>
  <c r="IV88" i="2" s="1"/>
  <c r="IL88" i="2"/>
  <c r="O90" i="3"/>
  <c r="IQ88" i="2"/>
  <c r="HQ88" i="2"/>
  <c r="DQ88" i="2"/>
  <c r="I90" i="3"/>
  <c r="DT88" i="2"/>
  <c r="DZ88" i="2" s="1"/>
  <c r="DP88" i="2"/>
  <c r="DU88" i="2"/>
  <c r="CU88" i="2"/>
  <c r="AH88" i="2"/>
  <c r="AL88" i="2"/>
  <c r="AI88" i="2"/>
  <c r="AM88" i="2"/>
  <c r="AN88" i="2"/>
  <c r="AT88" i="2" s="1"/>
  <c r="GO88" i="2"/>
  <c r="GQ88" i="2" s="1"/>
  <c r="FE88" i="2"/>
  <c r="FI88" i="2"/>
  <c r="FD88" i="2"/>
  <c r="FH88" i="2"/>
  <c r="AA90" i="3"/>
  <c r="FL88" i="2"/>
  <c r="IM86" i="2"/>
  <c r="IP86" i="2"/>
  <c r="IV86" i="2" s="1"/>
  <c r="IL86" i="2"/>
  <c r="O88" i="3"/>
  <c r="IQ86" i="2"/>
  <c r="HQ86" i="2"/>
  <c r="DQ86" i="2"/>
  <c r="I88" i="3"/>
  <c r="DT86" i="2"/>
  <c r="DZ86" i="2" s="1"/>
  <c r="DP86" i="2"/>
  <c r="DU86" i="2"/>
  <c r="CU86" i="2"/>
  <c r="AH86" i="2"/>
  <c r="AL86" i="2"/>
  <c r="AI86" i="2"/>
  <c r="AM86" i="2"/>
  <c r="AN86" i="2"/>
  <c r="AT86" i="2" s="1"/>
  <c r="GO86" i="2"/>
  <c r="GQ86" i="2" s="1"/>
  <c r="FE86" i="2"/>
  <c r="FI86" i="2"/>
  <c r="FD86" i="2"/>
  <c r="FH86" i="2"/>
  <c r="AA88" i="3"/>
  <c r="FL86" i="2"/>
  <c r="GW84" i="2"/>
  <c r="GZ84" i="2"/>
  <c r="HF84" i="2" s="1"/>
  <c r="GV84" i="2"/>
  <c r="M86" i="3"/>
  <c r="GA84" i="2"/>
  <c r="HA84" i="2"/>
  <c r="BZ84" i="2"/>
  <c r="CE84" i="2"/>
  <c r="BE84" i="2"/>
  <c r="AF84" i="8" s="1"/>
  <c r="AA84" i="8" s="1"/>
  <c r="BY84" i="2"/>
  <c r="CC84" i="2"/>
  <c r="IM84" i="2"/>
  <c r="IP84" i="2"/>
  <c r="IV84" i="2" s="1"/>
  <c r="IL84" i="2"/>
  <c r="O86" i="3"/>
  <c r="IQ84" i="2"/>
  <c r="HQ84" i="2"/>
  <c r="I86" i="3"/>
  <c r="DT84" i="2"/>
  <c r="DZ84" i="2" s="1"/>
  <c r="DU84" i="2"/>
  <c r="CU84" i="2"/>
  <c r="AH84" i="2"/>
  <c r="AI84" i="2"/>
  <c r="AM84" i="2"/>
  <c r="AN84" i="2"/>
  <c r="AT84" i="2" s="1"/>
  <c r="IT82" i="2"/>
  <c r="IL111" i="2"/>
  <c r="AA113" i="3"/>
  <c r="FL111" i="2"/>
  <c r="K113" i="3"/>
  <c r="FJ111" i="2"/>
  <c r="FP111" i="2" s="1"/>
  <c r="EY111" i="2"/>
  <c r="FA111" i="2" s="1"/>
  <c r="GT111" i="2"/>
  <c r="GX111" i="2"/>
  <c r="AC113" i="3"/>
  <c r="HB111" i="2"/>
  <c r="GW111" i="2"/>
  <c r="GZ111" i="2"/>
  <c r="HF111" i="2" s="1"/>
  <c r="BY111" i="2"/>
  <c r="CC111" i="2"/>
  <c r="BX111" i="2"/>
  <c r="CB111" i="2"/>
  <c r="W113" i="3"/>
  <c r="CF111" i="2"/>
  <c r="AC111" i="2"/>
  <c r="AN111" i="2"/>
  <c r="AT111" i="2" s="1"/>
  <c r="DQ111" i="2"/>
  <c r="I113" i="3"/>
  <c r="DT111" i="2"/>
  <c r="DZ111" i="2" s="1"/>
  <c r="DP111" i="2"/>
  <c r="DU111" i="2"/>
  <c r="CU111" i="2"/>
  <c r="AE113" i="3"/>
  <c r="IR111" i="2"/>
  <c r="BS111" i="2"/>
  <c r="BU111" i="2" s="1"/>
  <c r="GO111" i="2"/>
  <c r="GQ111" i="2" s="1"/>
  <c r="FF111" i="2"/>
  <c r="FK111" i="2"/>
  <c r="EK111" i="2"/>
  <c r="HD111" i="2"/>
  <c r="GV111" i="2"/>
  <c r="M113" i="3"/>
  <c r="HA111" i="2"/>
  <c r="GA111" i="2"/>
  <c r="GU111" i="2"/>
  <c r="GY111" i="2"/>
  <c r="DI111" i="2"/>
  <c r="DK111" i="2" s="1"/>
  <c r="CA111" i="2"/>
  <c r="G113" i="3"/>
  <c r="CD111" i="2"/>
  <c r="CJ111" i="2" s="1"/>
  <c r="BZ111" i="2"/>
  <c r="CE111" i="2"/>
  <c r="BE111" i="2"/>
  <c r="AF111" i="8" s="1"/>
  <c r="AA111" i="8" s="1"/>
  <c r="AJ111" i="2"/>
  <c r="AO111" i="2"/>
  <c r="O111" i="2"/>
  <c r="K111" i="8" s="1"/>
  <c r="F111" i="8" s="1"/>
  <c r="AK111" i="2"/>
  <c r="U113" i="3"/>
  <c r="AP111" i="2"/>
  <c r="DO111" i="2"/>
  <c r="DS111" i="2"/>
  <c r="DN111" i="2"/>
  <c r="DR111" i="2"/>
  <c r="Y113" i="3"/>
  <c r="DV111" i="2"/>
  <c r="O113" i="3"/>
  <c r="IQ111" i="2"/>
  <c r="HQ111" i="2"/>
  <c r="IE111" i="2"/>
  <c r="IG111" i="2" s="1"/>
  <c r="BJ83" i="1"/>
  <c r="DV83" i="1"/>
  <c r="R83" i="1"/>
  <c r="AH83" i="1"/>
  <c r="AX83" i="1"/>
  <c r="CD83" i="1"/>
  <c r="DZ83" i="1"/>
  <c r="FF83" i="1"/>
  <c r="FV83" i="1"/>
  <c r="HR83" i="1"/>
  <c r="N83" i="1"/>
  <c r="AD83" i="1"/>
  <c r="BZ83" i="1"/>
  <c r="DF83" i="1"/>
  <c r="EL83" i="1"/>
  <c r="FR83" i="1"/>
  <c r="GX83" i="1"/>
  <c r="ID83" i="1"/>
  <c r="T83" i="1"/>
  <c r="AR83" i="1"/>
  <c r="AZ83" i="1"/>
  <c r="AT83" i="1"/>
  <c r="BN83" i="1"/>
  <c r="DJ83" i="1"/>
  <c r="EP83" i="1"/>
  <c r="AJ83" i="1"/>
  <c r="CF83" i="1"/>
  <c r="ER83" i="1"/>
  <c r="FX83" i="1"/>
  <c r="GF83" i="1"/>
  <c r="HL83" i="1"/>
  <c r="IB83" i="1"/>
  <c r="AA83" i="1"/>
  <c r="CU83" i="1"/>
  <c r="FG83" i="1"/>
  <c r="GU83" i="1"/>
  <c r="CP83" i="1"/>
  <c r="FB83" i="1"/>
  <c r="GH83" i="1"/>
  <c r="HN83" i="1"/>
  <c r="BH83" i="1"/>
  <c r="BP83" i="1"/>
  <c r="CN83" i="1"/>
  <c r="DT83" i="1"/>
  <c r="EB83" i="1"/>
  <c r="EJ83" i="1"/>
  <c r="EZ83" i="1"/>
  <c r="FH83" i="1"/>
  <c r="GN83" i="1"/>
  <c r="GV83" i="1"/>
  <c r="HD83" i="1"/>
  <c r="HT83" i="1"/>
  <c r="G83" i="1"/>
  <c r="O83" i="1"/>
  <c r="S83" i="1"/>
  <c r="W83" i="1"/>
  <c r="AE83" i="1"/>
  <c r="AI83" i="1"/>
  <c r="AQ83" i="1"/>
  <c r="AY83" i="1"/>
  <c r="BG83" i="1"/>
  <c r="BS83" i="1"/>
  <c r="CA83" i="1"/>
  <c r="CE83" i="1"/>
  <c r="CM83" i="1"/>
  <c r="CY83" i="1"/>
  <c r="DG83" i="1"/>
  <c r="DO83" i="1"/>
  <c r="DS83" i="1"/>
  <c r="EE83" i="1"/>
  <c r="EI83" i="1"/>
  <c r="EM83" i="1"/>
  <c r="EU83" i="1"/>
  <c r="EY83" i="1"/>
  <c r="FC83" i="1"/>
  <c r="FK83" i="1"/>
  <c r="FS83" i="1"/>
  <c r="FW83" i="1"/>
  <c r="GA83" i="1"/>
  <c r="GE83" i="1"/>
  <c r="GI83" i="1"/>
  <c r="GM83" i="1"/>
  <c r="GQ83" i="1"/>
  <c r="GY83" i="1"/>
  <c r="HK83" i="1"/>
  <c r="HO83" i="1"/>
  <c r="IA83" i="1"/>
  <c r="IE83" i="1"/>
  <c r="II83" i="1"/>
  <c r="IM83" i="1"/>
  <c r="IQ83" i="1"/>
  <c r="IU83" i="1"/>
  <c r="IY83" i="1"/>
  <c r="JC83" i="1"/>
  <c r="JG83" i="1"/>
  <c r="JK83" i="1"/>
  <c r="JO83" i="1"/>
  <c r="JS83" i="1"/>
  <c r="JW83" i="1"/>
  <c r="KA83" i="1"/>
  <c r="KE83" i="1"/>
  <c r="KI83" i="1"/>
  <c r="KM83" i="1"/>
  <c r="KQ83" i="1"/>
  <c r="KU83" i="1"/>
  <c r="KY83" i="1"/>
  <c r="LC83" i="1"/>
  <c r="LG83" i="1"/>
  <c r="LK83" i="1"/>
  <c r="LO83" i="1"/>
  <c r="LS83" i="1"/>
  <c r="LW83" i="1"/>
  <c r="MA83" i="1"/>
  <c r="ME83" i="1"/>
  <c r="MI83" i="1"/>
  <c r="MM83" i="1"/>
  <c r="MQ83" i="1"/>
  <c r="MU83" i="1"/>
  <c r="MY83" i="1"/>
  <c r="NC83" i="1"/>
  <c r="NG83" i="1"/>
  <c r="IH83" i="1"/>
  <c r="IL83" i="1"/>
  <c r="IP83" i="1"/>
  <c r="IT83" i="1"/>
  <c r="IX83" i="1"/>
  <c r="JB83" i="1"/>
  <c r="JF83" i="1"/>
  <c r="JJ83" i="1"/>
  <c r="JN83" i="1"/>
  <c r="JR83" i="1"/>
  <c r="JV83" i="1"/>
  <c r="JZ83" i="1"/>
  <c r="KD83" i="1"/>
  <c r="KH83" i="1"/>
  <c r="KL83" i="1"/>
  <c r="KP83" i="1"/>
  <c r="KT83" i="1"/>
  <c r="KX83" i="1"/>
  <c r="LB83" i="1"/>
  <c r="LF83" i="1"/>
  <c r="LJ83" i="1"/>
  <c r="LN83" i="1"/>
  <c r="LR83" i="1"/>
  <c r="LV83" i="1"/>
  <c r="LZ83" i="1"/>
  <c r="MD83" i="1"/>
  <c r="MH83" i="1"/>
  <c r="ML83" i="1"/>
  <c r="MP83" i="1"/>
  <c r="MT83" i="1"/>
  <c r="MX83" i="1"/>
  <c r="NB83" i="1"/>
  <c r="NF83" i="1"/>
  <c r="IG83" i="1"/>
  <c r="IK83" i="1"/>
  <c r="IO83" i="1"/>
  <c r="IS83" i="1"/>
  <c r="IW83" i="1"/>
  <c r="JA83" i="1"/>
  <c r="JE83" i="1"/>
  <c r="JI83" i="1"/>
  <c r="JM83" i="1"/>
  <c r="JQ83" i="1"/>
  <c r="JU83" i="1"/>
  <c r="JY83" i="1"/>
  <c r="KC83" i="1"/>
  <c r="KG83" i="1"/>
  <c r="KK83" i="1"/>
  <c r="KO83" i="1"/>
  <c r="KS83" i="1"/>
  <c r="KW83" i="1"/>
  <c r="LA83" i="1"/>
  <c r="LE83" i="1"/>
  <c r="LI83" i="1"/>
  <c r="LM83" i="1"/>
  <c r="LQ83" i="1"/>
  <c r="LU83" i="1"/>
  <c r="LY83" i="1"/>
  <c r="MC83" i="1"/>
  <c r="MG83" i="1"/>
  <c r="MK83" i="1"/>
  <c r="MO83" i="1"/>
  <c r="MS83" i="1"/>
  <c r="MW83" i="1"/>
  <c r="NA83" i="1"/>
  <c r="NE83" i="1"/>
  <c r="IF83" i="1"/>
  <c r="IJ83" i="1"/>
  <c r="IN83" i="1"/>
  <c r="IR83" i="1"/>
  <c r="IV83" i="1"/>
  <c r="IZ83" i="1"/>
  <c r="JD83" i="1"/>
  <c r="JH83" i="1"/>
  <c r="JL83" i="1"/>
  <c r="JP83" i="1"/>
  <c r="JT83" i="1"/>
  <c r="JX83" i="1"/>
  <c r="KB83" i="1"/>
  <c r="KF83" i="1"/>
  <c r="KJ83" i="1"/>
  <c r="KN83" i="1"/>
  <c r="KR83" i="1"/>
  <c r="KV83" i="1"/>
  <c r="KZ83" i="1"/>
  <c r="LD83" i="1"/>
  <c r="LH83" i="1"/>
  <c r="LL83" i="1"/>
  <c r="LP83" i="1"/>
  <c r="LT83" i="1"/>
  <c r="LX83" i="1"/>
  <c r="MB83" i="1"/>
  <c r="MF83" i="1"/>
  <c r="MJ83" i="1"/>
  <c r="MN83" i="1"/>
  <c r="MR83" i="1"/>
  <c r="MV83" i="1"/>
  <c r="MZ83" i="1"/>
  <c r="ND83" i="1"/>
  <c r="F83" i="8" l="1"/>
  <c r="F84" i="8"/>
  <c r="F109" i="8"/>
  <c r="V139" i="8"/>
  <c r="K83" i="3"/>
  <c r="F98" i="8"/>
  <c r="F101" i="8"/>
  <c r="O83" i="3"/>
  <c r="AE85" i="2"/>
  <c r="Q85" i="8" s="1"/>
  <c r="F102" i="8"/>
  <c r="F110" i="8"/>
  <c r="F18" i="3"/>
  <c r="I83" i="3"/>
  <c r="M83" i="3"/>
  <c r="F51" i="3"/>
  <c r="F147" i="3"/>
  <c r="F83" i="3"/>
  <c r="G83" i="3"/>
  <c r="R178" i="3"/>
  <c r="S178" i="3" s="1"/>
  <c r="E51" i="3"/>
  <c r="E18" i="3"/>
  <c r="E83" i="3"/>
  <c r="E115" i="3"/>
  <c r="E147" i="3"/>
  <c r="F82" i="8"/>
  <c r="F95" i="8"/>
  <c r="V143" i="8"/>
  <c r="V142" i="8"/>
  <c r="F89" i="8"/>
  <c r="F93" i="8"/>
  <c r="F105" i="8"/>
  <c r="F87" i="8"/>
  <c r="F91" i="8"/>
  <c r="F99" i="8"/>
  <c r="F103" i="8"/>
  <c r="F107" i="8"/>
  <c r="F88" i="8"/>
  <c r="F96" i="8"/>
  <c r="F104" i="8"/>
  <c r="K140" i="8"/>
  <c r="K137" i="8"/>
  <c r="K144" i="8"/>
  <c r="F144" i="8" s="1"/>
  <c r="K141" i="8"/>
  <c r="K139" i="8"/>
  <c r="K142" i="8"/>
  <c r="K136" i="8"/>
  <c r="K143" i="8"/>
  <c r="K138" i="8"/>
  <c r="AE111" i="2"/>
  <c r="Q111" i="8" s="1"/>
  <c r="R111" i="8"/>
  <c r="AE104" i="2"/>
  <c r="Q104" i="8" s="1"/>
  <c r="R104" i="8"/>
  <c r="AE90" i="2"/>
  <c r="Q90" i="8" s="1"/>
  <c r="R90" i="8"/>
  <c r="AE94" i="2"/>
  <c r="Q94" i="8" s="1"/>
  <c r="R94" i="8"/>
  <c r="AE98" i="2"/>
  <c r="Q98" i="8" s="1"/>
  <c r="R98" i="8"/>
  <c r="AE102" i="2"/>
  <c r="Q102" i="8" s="1"/>
  <c r="R102" i="8"/>
  <c r="AE87" i="2"/>
  <c r="Q87" i="8" s="1"/>
  <c r="R87" i="8"/>
  <c r="AE91" i="2"/>
  <c r="Q91" i="8" s="1"/>
  <c r="R91" i="8"/>
  <c r="AE88" i="2"/>
  <c r="Q88" i="8" s="1"/>
  <c r="R88" i="8"/>
  <c r="AE92" i="2"/>
  <c r="Q92" i="8" s="1"/>
  <c r="R92" i="8"/>
  <c r="AE105" i="2"/>
  <c r="Q105" i="8" s="1"/>
  <c r="R105" i="8"/>
  <c r="AE89" i="2"/>
  <c r="Q89" i="8" s="1"/>
  <c r="R89" i="8"/>
  <c r="AE101" i="2"/>
  <c r="Q101" i="8" s="1"/>
  <c r="R101" i="8"/>
  <c r="AE173" i="2"/>
  <c r="AE170" i="2"/>
  <c r="AE177" i="2"/>
  <c r="AE106" i="2"/>
  <c r="Q106" i="8" s="1"/>
  <c r="R106" i="8"/>
  <c r="AE86" i="2"/>
  <c r="Q86" i="8" s="1"/>
  <c r="R86" i="8"/>
  <c r="AE96" i="2"/>
  <c r="Q96" i="8" s="1"/>
  <c r="R96" i="8"/>
  <c r="AE108" i="2"/>
  <c r="Q108" i="8" s="1"/>
  <c r="R108" i="8"/>
  <c r="AE84" i="2"/>
  <c r="Q84" i="8" s="1"/>
  <c r="R84" i="8"/>
  <c r="AE110" i="2"/>
  <c r="Q110" i="8" s="1"/>
  <c r="R110" i="8"/>
  <c r="AE99" i="2"/>
  <c r="Q99" i="8" s="1"/>
  <c r="R99" i="8"/>
  <c r="AE109" i="2"/>
  <c r="Q109" i="8" s="1"/>
  <c r="R109" i="8"/>
  <c r="AE100" i="2"/>
  <c r="Q100" i="8" s="1"/>
  <c r="R100" i="8"/>
  <c r="AE82" i="2"/>
  <c r="Q82" i="8" s="1"/>
  <c r="R82" i="8"/>
  <c r="AE95" i="2"/>
  <c r="Q95" i="8" s="1"/>
  <c r="R95" i="8"/>
  <c r="AE103" i="2"/>
  <c r="Q103" i="8" s="1"/>
  <c r="R103" i="8"/>
  <c r="AE97" i="2"/>
  <c r="Q97" i="8" s="1"/>
  <c r="R97" i="8"/>
  <c r="AE83" i="2"/>
  <c r="Q83" i="8" s="1"/>
  <c r="R83" i="8"/>
  <c r="AE107" i="2"/>
  <c r="Q107" i="8" s="1"/>
  <c r="R107" i="8"/>
  <c r="AE93" i="2"/>
  <c r="Q93" i="8" s="1"/>
  <c r="R93" i="8"/>
  <c r="AE171" i="2"/>
  <c r="AE174" i="2"/>
  <c r="AE168" i="2"/>
  <c r="AE172" i="2"/>
  <c r="AE169" i="2"/>
  <c r="AE175" i="2"/>
  <c r="AE176" i="2"/>
  <c r="AE178" i="2"/>
  <c r="FM184" i="2"/>
  <c r="FO184" i="2" s="1"/>
  <c r="EM184" i="2"/>
  <c r="DW170" i="2"/>
  <c r="DY170" i="2" s="1"/>
  <c r="CW170" i="2"/>
  <c r="FM170" i="2"/>
  <c r="FO170" i="2" s="1"/>
  <c r="EM170" i="2"/>
  <c r="DW176" i="2"/>
  <c r="DY176" i="2" s="1"/>
  <c r="CW176" i="2"/>
  <c r="FM182" i="2"/>
  <c r="FO182" i="2" s="1"/>
  <c r="EM182" i="2"/>
  <c r="DW169" i="2"/>
  <c r="DY169" i="2" s="1"/>
  <c r="CW169" i="2"/>
  <c r="FM169" i="2"/>
  <c r="FO169" i="2" s="1"/>
  <c r="EM169" i="2"/>
  <c r="FM185" i="2"/>
  <c r="FO185" i="2" s="1"/>
  <c r="EM185" i="2"/>
  <c r="FM186" i="2"/>
  <c r="FO186" i="2" s="1"/>
  <c r="EM186" i="2"/>
  <c r="DW172" i="2"/>
  <c r="DY172" i="2" s="1"/>
  <c r="CW172" i="2"/>
  <c r="FM178" i="2"/>
  <c r="FO178" i="2" s="1"/>
  <c r="EM178" i="2"/>
  <c r="FM188" i="2"/>
  <c r="FO188" i="2" s="1"/>
  <c r="EM188" i="2"/>
  <c r="FM179" i="2"/>
  <c r="FO179" i="2" s="1"/>
  <c r="EM179" i="2"/>
  <c r="DW181" i="2"/>
  <c r="DY181" i="2" s="1"/>
  <c r="CW181" i="2"/>
  <c r="FM176" i="2"/>
  <c r="FO176" i="2" s="1"/>
  <c r="EM176" i="2"/>
  <c r="FM177" i="2"/>
  <c r="FO177" i="2" s="1"/>
  <c r="EM177" i="2"/>
  <c r="DW179" i="2"/>
  <c r="DY179" i="2" s="1"/>
  <c r="CW179" i="2"/>
  <c r="FM183" i="2"/>
  <c r="FO183" i="2" s="1"/>
  <c r="EM183" i="2"/>
  <c r="FM172" i="2"/>
  <c r="FO172" i="2" s="1"/>
  <c r="EM172" i="2"/>
  <c r="DW178" i="2"/>
  <c r="DY178" i="2" s="1"/>
  <c r="CW178" i="2"/>
  <c r="FM180" i="2"/>
  <c r="FO180" i="2" s="1"/>
  <c r="EM180" i="2"/>
  <c r="DW180" i="2"/>
  <c r="DY180" i="2" s="1"/>
  <c r="CW180" i="2"/>
  <c r="FM187" i="2"/>
  <c r="FO187" i="2" s="1"/>
  <c r="EM187" i="2"/>
  <c r="DW175" i="2"/>
  <c r="DY175" i="2" s="1"/>
  <c r="CW175" i="2"/>
  <c r="FM181" i="2"/>
  <c r="FO181" i="2" s="1"/>
  <c r="EM181" i="2"/>
  <c r="FM175" i="2"/>
  <c r="FO175" i="2" s="1"/>
  <c r="EM175" i="2"/>
  <c r="DW188" i="2"/>
  <c r="DY188" i="2" s="1"/>
  <c r="CW188" i="2"/>
  <c r="DW177" i="2"/>
  <c r="DY177" i="2" s="1"/>
  <c r="CW177" i="2"/>
  <c r="DW168" i="2"/>
  <c r="DY168" i="2" s="1"/>
  <c r="CW168" i="2"/>
  <c r="FM168" i="2"/>
  <c r="FO168" i="2" s="1"/>
  <c r="EM168" i="2"/>
  <c r="DW171" i="2"/>
  <c r="DY171" i="2" s="1"/>
  <c r="CW171" i="2"/>
  <c r="FM171" i="2"/>
  <c r="FO171" i="2" s="1"/>
  <c r="EM171" i="2"/>
  <c r="FM173" i="2"/>
  <c r="FO173" i="2" s="1"/>
  <c r="DW173" i="2"/>
  <c r="DY173" i="2" s="1"/>
  <c r="CW173" i="2"/>
  <c r="FM174" i="2"/>
  <c r="FO174" i="2" s="1"/>
  <c r="EM174" i="2"/>
  <c r="DW174" i="2"/>
  <c r="DY174" i="2" s="1"/>
  <c r="CW174" i="2"/>
  <c r="HS170" i="2"/>
  <c r="IS170" i="2"/>
  <c r="IU170" i="2" s="1"/>
  <c r="Q172" i="2"/>
  <c r="J140" i="8" s="1"/>
  <c r="AQ172" i="2"/>
  <c r="CG168" i="2"/>
  <c r="CI168" i="2" s="1"/>
  <c r="BG168" i="2"/>
  <c r="AE136" i="8" s="1"/>
  <c r="BG170" i="2"/>
  <c r="AE138" i="8" s="1"/>
  <c r="CG170" i="2"/>
  <c r="CI170" i="2" s="1"/>
  <c r="HS174" i="2"/>
  <c r="IS174" i="2"/>
  <c r="IU174" i="2" s="1"/>
  <c r="Q178" i="2"/>
  <c r="AQ178" i="2"/>
  <c r="IS178" i="2"/>
  <c r="IU178" i="2" s="1"/>
  <c r="HS178" i="2"/>
  <c r="Q169" i="2"/>
  <c r="J137" i="8" s="1"/>
  <c r="AQ169" i="2"/>
  <c r="GC173" i="2"/>
  <c r="HC173" i="2"/>
  <c r="HE173" i="2" s="1"/>
  <c r="BG175" i="2"/>
  <c r="AE143" i="8" s="1"/>
  <c r="CG175" i="2"/>
  <c r="CI175" i="2" s="1"/>
  <c r="HS181" i="2"/>
  <c r="IS181" i="2"/>
  <c r="IU181" i="2" s="1"/>
  <c r="AQ186" i="2"/>
  <c r="AS186" i="2" s="1"/>
  <c r="AQ188" i="2"/>
  <c r="AS188" i="2" s="1"/>
  <c r="Q188" i="2"/>
  <c r="GC169" i="2"/>
  <c r="HC169" i="2"/>
  <c r="HE169" i="2" s="1"/>
  <c r="IS175" i="2"/>
  <c r="IU175" i="2" s="1"/>
  <c r="HS175" i="2"/>
  <c r="HS177" i="2"/>
  <c r="IS177" i="2"/>
  <c r="IU177" i="2" s="1"/>
  <c r="HS172" i="2"/>
  <c r="IS172" i="2"/>
  <c r="IU172" i="2" s="1"/>
  <c r="GC174" i="2"/>
  <c r="HC174" i="2"/>
  <c r="HE174" i="2" s="1"/>
  <c r="AQ176" i="2"/>
  <c r="Q176" i="2"/>
  <c r="J144" i="8" s="1"/>
  <c r="BG178" i="2"/>
  <c r="CG178" i="2"/>
  <c r="CI178" i="2" s="1"/>
  <c r="GC188" i="2"/>
  <c r="HC188" i="2"/>
  <c r="HE188" i="2" s="1"/>
  <c r="BG171" i="2"/>
  <c r="AE139" i="8" s="1"/>
  <c r="CG171" i="2"/>
  <c r="CI171" i="2" s="1"/>
  <c r="GC171" i="2"/>
  <c r="HC171" i="2"/>
  <c r="HE171" i="2" s="1"/>
  <c r="BG173" i="2"/>
  <c r="AE141" i="8" s="1"/>
  <c r="CG173" i="2"/>
  <c r="CI173" i="2" s="1"/>
  <c r="Q173" i="2"/>
  <c r="J141" i="8" s="1"/>
  <c r="AQ173" i="2"/>
  <c r="CG177" i="2"/>
  <c r="CI177" i="2" s="1"/>
  <c r="BG177" i="2"/>
  <c r="BG187" i="2"/>
  <c r="CG187" i="2"/>
  <c r="CI187" i="2" s="1"/>
  <c r="CG174" i="2"/>
  <c r="CI174" i="2" s="1"/>
  <c r="BG174" i="2"/>
  <c r="AE142" i="8" s="1"/>
  <c r="CG176" i="2"/>
  <c r="CI176" i="2" s="1"/>
  <c r="BG176" i="2"/>
  <c r="AE144" i="8" s="1"/>
  <c r="HS180" i="2"/>
  <c r="IS180" i="2"/>
  <c r="IU180" i="2" s="1"/>
  <c r="CG180" i="2"/>
  <c r="CI180" i="2" s="1"/>
  <c r="BG180" i="2"/>
  <c r="CG184" i="2"/>
  <c r="CI184" i="2" s="1"/>
  <c r="BG184" i="2"/>
  <c r="AQ171" i="2"/>
  <c r="Q171" i="2"/>
  <c r="J139" i="8" s="1"/>
  <c r="AQ187" i="2"/>
  <c r="AS187" i="2" s="1"/>
  <c r="Q187" i="2"/>
  <c r="BG172" i="2"/>
  <c r="AE140" i="8" s="1"/>
  <c r="CG172" i="2"/>
  <c r="CI172" i="2" s="1"/>
  <c r="GC172" i="2"/>
  <c r="HC172" i="2"/>
  <c r="HE172" i="2" s="1"/>
  <c r="Q190" i="2"/>
  <c r="AQ190" i="2"/>
  <c r="AS190" i="2" s="1"/>
  <c r="GC170" i="2"/>
  <c r="HC170" i="2"/>
  <c r="HE170" i="2" s="1"/>
  <c r="Q174" i="2"/>
  <c r="J142" i="8" s="1"/>
  <c r="AQ174" i="2"/>
  <c r="HC176" i="2"/>
  <c r="HE176" i="2" s="1"/>
  <c r="GQ176" i="2"/>
  <c r="Q182" i="2"/>
  <c r="AQ182" i="2"/>
  <c r="AS182" i="2" s="1"/>
  <c r="AQ184" i="2"/>
  <c r="AS184" i="2" s="1"/>
  <c r="Q184" i="2"/>
  <c r="CG190" i="2"/>
  <c r="CI190" i="2" s="1"/>
  <c r="BG190" i="2"/>
  <c r="BG185" i="2"/>
  <c r="CG185" i="2"/>
  <c r="CI185" i="2" s="1"/>
  <c r="Q168" i="2"/>
  <c r="J136" i="8" s="1"/>
  <c r="AQ168" i="2"/>
  <c r="AQ180" i="2"/>
  <c r="AS180" i="2" s="1"/>
  <c r="Q180" i="2"/>
  <c r="BG169" i="2"/>
  <c r="AE137" i="8" s="1"/>
  <c r="CG169" i="2"/>
  <c r="CI169" i="2" s="1"/>
  <c r="IS173" i="2"/>
  <c r="IU173" i="2" s="1"/>
  <c r="HS173" i="2"/>
  <c r="AQ175" i="2"/>
  <c r="Q175" i="2"/>
  <c r="J143" i="8" s="1"/>
  <c r="HS188" i="2"/>
  <c r="IS188" i="2"/>
  <c r="IU188" i="2" s="1"/>
  <c r="Q177" i="2"/>
  <c r="AQ177" i="2"/>
  <c r="BG179" i="2"/>
  <c r="CG179" i="2"/>
  <c r="CI179" i="2" s="1"/>
  <c r="BG181" i="2"/>
  <c r="CG181" i="2"/>
  <c r="CI181" i="2" s="1"/>
  <c r="AQ183" i="2"/>
  <c r="AS183" i="2" s="1"/>
  <c r="Q183" i="2"/>
  <c r="AQ170" i="2"/>
  <c r="Q170" i="2"/>
  <c r="J138" i="8" s="1"/>
  <c r="HS176" i="2"/>
  <c r="IS176" i="2"/>
  <c r="IU176" i="2" s="1"/>
  <c r="BG182" i="2"/>
  <c r="CG182" i="2"/>
  <c r="CI182" i="2" s="1"/>
  <c r="GC168" i="2"/>
  <c r="HC168" i="2"/>
  <c r="HE168" i="2" s="1"/>
  <c r="GC178" i="2"/>
  <c r="HC178" i="2"/>
  <c r="HE178" i="2" s="1"/>
  <c r="CG188" i="2"/>
  <c r="CI188" i="2" s="1"/>
  <c r="BG188" i="2"/>
  <c r="HS169" i="2"/>
  <c r="IS169" i="2"/>
  <c r="IU169" i="2" s="1"/>
  <c r="GC175" i="2"/>
  <c r="HC175" i="2"/>
  <c r="HE175" i="2" s="1"/>
  <c r="GC177" i="2"/>
  <c r="HC177" i="2"/>
  <c r="HE177" i="2" s="1"/>
  <c r="GC179" i="2"/>
  <c r="HC179" i="2"/>
  <c r="HE179" i="2" s="1"/>
  <c r="Q181" i="2"/>
  <c r="AQ181" i="2"/>
  <c r="AS181" i="2" s="1"/>
  <c r="GC181" i="2"/>
  <c r="HC181" i="2"/>
  <c r="HE181" i="2" s="1"/>
  <c r="BG183" i="2"/>
  <c r="CG183" i="2"/>
  <c r="CI183" i="2" s="1"/>
  <c r="Q185" i="2"/>
  <c r="AQ185" i="2"/>
  <c r="AS185" i="2" s="1"/>
  <c r="HS168" i="2"/>
  <c r="IS168" i="2"/>
  <c r="IU168" i="2" s="1"/>
  <c r="GC180" i="2"/>
  <c r="HC180" i="2"/>
  <c r="HE180" i="2" s="1"/>
  <c r="BG186" i="2"/>
  <c r="CG186" i="2"/>
  <c r="CI186" i="2" s="1"/>
  <c r="IS171" i="2"/>
  <c r="IU171" i="2" s="1"/>
  <c r="HS171" i="2"/>
  <c r="HS190" i="2"/>
  <c r="IS190" i="2"/>
  <c r="IU190" i="2" s="1"/>
  <c r="AQ179" i="2"/>
  <c r="AS179" i="2" s="1"/>
  <c r="Q179" i="2"/>
  <c r="IS179" i="2"/>
  <c r="IU179" i="2" s="1"/>
  <c r="HS179" i="2"/>
  <c r="AQ189" i="2"/>
  <c r="AS189" i="2" s="1"/>
  <c r="Q189" i="2"/>
  <c r="GC189" i="2"/>
  <c r="HC189" i="2"/>
  <c r="HE189" i="2" s="1"/>
  <c r="HS189" i="2"/>
  <c r="IS189" i="2"/>
  <c r="IU189" i="2" s="1"/>
  <c r="BG189" i="2"/>
  <c r="CG189" i="2"/>
  <c r="CI189" i="2" s="1"/>
  <c r="DW84" i="2"/>
  <c r="DY84" i="2" s="1"/>
  <c r="CW84" i="2"/>
  <c r="IS84" i="2"/>
  <c r="IU84" i="2" s="1"/>
  <c r="HS84" i="2"/>
  <c r="CG84" i="2"/>
  <c r="CI84" i="2" s="1"/>
  <c r="BG84" i="2"/>
  <c r="AE84" i="8" s="1"/>
  <c r="HC84" i="2"/>
  <c r="HE84" i="2" s="1"/>
  <c r="GC84" i="2"/>
  <c r="DW86" i="2"/>
  <c r="DY86" i="2" s="1"/>
  <c r="CW86" i="2"/>
  <c r="IS86" i="2"/>
  <c r="IU86" i="2" s="1"/>
  <c r="HS86" i="2"/>
  <c r="CW92" i="2"/>
  <c r="DW92" i="2"/>
  <c r="DY92" i="2" s="1"/>
  <c r="HS92" i="2"/>
  <c r="IS92" i="2"/>
  <c r="IU92" i="2" s="1"/>
  <c r="BG94" i="2"/>
  <c r="AE94" i="8" s="1"/>
  <c r="CG94" i="2"/>
  <c r="CI94" i="2" s="1"/>
  <c r="HC94" i="2"/>
  <c r="HE94" i="2" s="1"/>
  <c r="GC94" i="2"/>
  <c r="CW100" i="2"/>
  <c r="DW100" i="2"/>
  <c r="DY100" i="2" s="1"/>
  <c r="IS100" i="2"/>
  <c r="IU100" i="2" s="1"/>
  <c r="HS100" i="2"/>
  <c r="CG102" i="2"/>
  <c r="CI102" i="2" s="1"/>
  <c r="BG102" i="2"/>
  <c r="AE102" i="8" s="1"/>
  <c r="GC102" i="2"/>
  <c r="HC102" i="2"/>
  <c r="HE102" i="2" s="1"/>
  <c r="CG106" i="2"/>
  <c r="CI106" i="2" s="1"/>
  <c r="BG106" i="2"/>
  <c r="AE106" i="8" s="1"/>
  <c r="GC106" i="2"/>
  <c r="HC106" i="2"/>
  <c r="HE106" i="2" s="1"/>
  <c r="CW110" i="2"/>
  <c r="DW110" i="2"/>
  <c r="DY110" i="2" s="1"/>
  <c r="HS110" i="2"/>
  <c r="IS110" i="2"/>
  <c r="IU110" i="2" s="1"/>
  <c r="CG110" i="2"/>
  <c r="CI110" i="2" s="1"/>
  <c r="BG110" i="2"/>
  <c r="AE110" i="8" s="1"/>
  <c r="EM89" i="2"/>
  <c r="FM89" i="2"/>
  <c r="FO89" i="2" s="1"/>
  <c r="EM93" i="2"/>
  <c r="FM93" i="2"/>
  <c r="FO93" i="2" s="1"/>
  <c r="FM97" i="2"/>
  <c r="FO97" i="2" s="1"/>
  <c r="EM97" i="2"/>
  <c r="DW109" i="2"/>
  <c r="DY109" i="2" s="1"/>
  <c r="CW109" i="2"/>
  <c r="HS109" i="2"/>
  <c r="IS109" i="2"/>
  <c r="IU109" i="2" s="1"/>
  <c r="FM90" i="2"/>
  <c r="FO90" i="2" s="1"/>
  <c r="EM90" i="2"/>
  <c r="FM94" i="2"/>
  <c r="FO94" i="2" s="1"/>
  <c r="EM94" i="2"/>
  <c r="Q94" i="2"/>
  <c r="J94" i="8" s="1"/>
  <c r="AQ94" i="2"/>
  <c r="Y94" i="8" s="1"/>
  <c r="FM106" i="2"/>
  <c r="FO106" i="2" s="1"/>
  <c r="EM106" i="2"/>
  <c r="Q106" i="2"/>
  <c r="J106" i="8" s="1"/>
  <c r="AQ106" i="2"/>
  <c r="Y106" i="8" s="1"/>
  <c r="EM110" i="2"/>
  <c r="FM110" i="2"/>
  <c r="FO110" i="2" s="1"/>
  <c r="Q82" i="2"/>
  <c r="J82" i="8" s="1"/>
  <c r="AQ82" i="2"/>
  <c r="Y82" i="8" s="1"/>
  <c r="EM83" i="2"/>
  <c r="FM83" i="2"/>
  <c r="FO83" i="2" s="1"/>
  <c r="AQ83" i="2"/>
  <c r="Y83" i="8" s="1"/>
  <c r="Q83" i="2"/>
  <c r="J83" i="8" s="1"/>
  <c r="FM85" i="2"/>
  <c r="FO85" i="2" s="1"/>
  <c r="EM85" i="2"/>
  <c r="FM87" i="2"/>
  <c r="FO87" i="2" s="1"/>
  <c r="EM87" i="2"/>
  <c r="FM91" i="2"/>
  <c r="FO91" i="2" s="1"/>
  <c r="EM91" i="2"/>
  <c r="FM95" i="2"/>
  <c r="FO95" i="2" s="1"/>
  <c r="EM95" i="2"/>
  <c r="Q97" i="2"/>
  <c r="J97" i="8" s="1"/>
  <c r="AQ97" i="2"/>
  <c r="Y97" i="8" s="1"/>
  <c r="AQ101" i="2"/>
  <c r="Y101" i="8" s="1"/>
  <c r="Q101" i="2"/>
  <c r="J101" i="8" s="1"/>
  <c r="FM107" i="2"/>
  <c r="FO107" i="2" s="1"/>
  <c r="EM107" i="2"/>
  <c r="GC109" i="2"/>
  <c r="HC109" i="2"/>
  <c r="HE109" i="2" s="1"/>
  <c r="FM86" i="2"/>
  <c r="FO86" i="2" s="1"/>
  <c r="EM86" i="2"/>
  <c r="AQ88" i="2"/>
  <c r="Y88" i="8" s="1"/>
  <c r="Q88" i="2"/>
  <c r="J88" i="8" s="1"/>
  <c r="Q92" i="2"/>
  <c r="J92" i="8" s="1"/>
  <c r="AQ92" i="2"/>
  <c r="Y92" i="8" s="1"/>
  <c r="AQ96" i="2"/>
  <c r="Y96" i="8" s="1"/>
  <c r="Q96" i="2"/>
  <c r="J96" i="8" s="1"/>
  <c r="AQ100" i="2"/>
  <c r="Y100" i="8" s="1"/>
  <c r="Q100" i="2"/>
  <c r="J100" i="8" s="1"/>
  <c r="AQ104" i="2"/>
  <c r="Y104" i="8" s="1"/>
  <c r="Q104" i="2"/>
  <c r="J104" i="8" s="1"/>
  <c r="EM108" i="2"/>
  <c r="FM108" i="2"/>
  <c r="FO108" i="2" s="1"/>
  <c r="EM82" i="2"/>
  <c r="FM82" i="2"/>
  <c r="FO82" i="2" s="1"/>
  <c r="HC83" i="2"/>
  <c r="HE83" i="2" s="1"/>
  <c r="GC83" i="2"/>
  <c r="CG85" i="2"/>
  <c r="CI85" i="2" s="1"/>
  <c r="BG85" i="2"/>
  <c r="AE85" i="8" s="1"/>
  <c r="DW87" i="2"/>
  <c r="DY87" i="2" s="1"/>
  <c r="CW87" i="2"/>
  <c r="CG87" i="2"/>
  <c r="CI87" i="2" s="1"/>
  <c r="BG87" i="2"/>
  <c r="AE87" i="8" s="1"/>
  <c r="DW91" i="2"/>
  <c r="DY91" i="2" s="1"/>
  <c r="CW91" i="2"/>
  <c r="HS91" i="2"/>
  <c r="IS91" i="2"/>
  <c r="IU91" i="2" s="1"/>
  <c r="HC91" i="2"/>
  <c r="HE91" i="2" s="1"/>
  <c r="GC91" i="2"/>
  <c r="HC95" i="2"/>
  <c r="HE95" i="2" s="1"/>
  <c r="GC95" i="2"/>
  <c r="BG99" i="2"/>
  <c r="AE99" i="8" s="1"/>
  <c r="CG99" i="2"/>
  <c r="CI99" i="2" s="1"/>
  <c r="CW103" i="2"/>
  <c r="DW103" i="2"/>
  <c r="DY103" i="2" s="1"/>
  <c r="IS103" i="2"/>
  <c r="IU103" i="2" s="1"/>
  <c r="HS103" i="2"/>
  <c r="CG103" i="2"/>
  <c r="CI103" i="2" s="1"/>
  <c r="BG103" i="2"/>
  <c r="AE103" i="8" s="1"/>
  <c r="DW107" i="2"/>
  <c r="DY107" i="2" s="1"/>
  <c r="CW107" i="2"/>
  <c r="HS107" i="2"/>
  <c r="IS107" i="2"/>
  <c r="IU107" i="2" s="1"/>
  <c r="CG107" i="2"/>
  <c r="CI107" i="2" s="1"/>
  <c r="BG107" i="2"/>
  <c r="AE107" i="8" s="1"/>
  <c r="EM109" i="2"/>
  <c r="FM109" i="2"/>
  <c r="FO109" i="2" s="1"/>
  <c r="GC86" i="2"/>
  <c r="HC86" i="2"/>
  <c r="HE86" i="2" s="1"/>
  <c r="BG88" i="2"/>
  <c r="AE88" i="8" s="1"/>
  <c r="CG88" i="2"/>
  <c r="CI88" i="2" s="1"/>
  <c r="GC88" i="2"/>
  <c r="HC88" i="2"/>
  <c r="HE88" i="2" s="1"/>
  <c r="HC92" i="2"/>
  <c r="HE92" i="2" s="1"/>
  <c r="GC92" i="2"/>
  <c r="CW94" i="2"/>
  <c r="DW94" i="2"/>
  <c r="DY94" i="2" s="1"/>
  <c r="HS94" i="2"/>
  <c r="IS94" i="2"/>
  <c r="IU94" i="2" s="1"/>
  <c r="HC96" i="2"/>
  <c r="HE96" i="2" s="1"/>
  <c r="GC96" i="2"/>
  <c r="CW98" i="2"/>
  <c r="DW98" i="2"/>
  <c r="DY98" i="2" s="1"/>
  <c r="IS98" i="2"/>
  <c r="IU98" i="2" s="1"/>
  <c r="HS98" i="2"/>
  <c r="BG100" i="2"/>
  <c r="AE100" i="8" s="1"/>
  <c r="CG100" i="2"/>
  <c r="CI100" i="2" s="1"/>
  <c r="CG104" i="2"/>
  <c r="CI104" i="2" s="1"/>
  <c r="BG104" i="2"/>
  <c r="AE104" i="8" s="1"/>
  <c r="BG108" i="2"/>
  <c r="AE108" i="8" s="1"/>
  <c r="CG108" i="2"/>
  <c r="CI108" i="2" s="1"/>
  <c r="CW83" i="2"/>
  <c r="DW83" i="2"/>
  <c r="DY83" i="2" s="1"/>
  <c r="HS85" i="2"/>
  <c r="IS85" i="2"/>
  <c r="IU85" i="2" s="1"/>
  <c r="DW89" i="2"/>
  <c r="DY89" i="2" s="1"/>
  <c r="CW89" i="2"/>
  <c r="BG89" i="2"/>
  <c r="AE89" i="8" s="1"/>
  <c r="CG89" i="2"/>
  <c r="CI89" i="2" s="1"/>
  <c r="DW93" i="2"/>
  <c r="DY93" i="2" s="1"/>
  <c r="CW93" i="2"/>
  <c r="IS93" i="2"/>
  <c r="IU93" i="2" s="1"/>
  <c r="HS93" i="2"/>
  <c r="HC93" i="2"/>
  <c r="HE93" i="2" s="1"/>
  <c r="GC93" i="2"/>
  <c r="BG97" i="2"/>
  <c r="AE97" i="8" s="1"/>
  <c r="CG97" i="2"/>
  <c r="CI97" i="2" s="1"/>
  <c r="CW101" i="2"/>
  <c r="DW101" i="2"/>
  <c r="DY101" i="2" s="1"/>
  <c r="IS101" i="2"/>
  <c r="IU101" i="2" s="1"/>
  <c r="HS101" i="2"/>
  <c r="GC101" i="2"/>
  <c r="HC101" i="2"/>
  <c r="HE101" i="2" s="1"/>
  <c r="FM105" i="2"/>
  <c r="FO105" i="2" s="1"/>
  <c r="FA105" i="2"/>
  <c r="HC105" i="2"/>
  <c r="HE105" i="2" s="1"/>
  <c r="GC105" i="2"/>
  <c r="CW88" i="2"/>
  <c r="DW88" i="2"/>
  <c r="DY88" i="2" s="1"/>
  <c r="IS88" i="2"/>
  <c r="IU88" i="2" s="1"/>
  <c r="HS88" i="2"/>
  <c r="CG90" i="2"/>
  <c r="CI90" i="2" s="1"/>
  <c r="BG90" i="2"/>
  <c r="AE90" i="8" s="1"/>
  <c r="HC90" i="2"/>
  <c r="HE90" i="2" s="1"/>
  <c r="GC90" i="2"/>
  <c r="CW96" i="2"/>
  <c r="DW96" i="2"/>
  <c r="DY96" i="2" s="1"/>
  <c r="IS96" i="2"/>
  <c r="IU96" i="2" s="1"/>
  <c r="HS96" i="2"/>
  <c r="CG98" i="2"/>
  <c r="CI98" i="2" s="1"/>
  <c r="BG98" i="2"/>
  <c r="AE98" i="8" s="1"/>
  <c r="HC98" i="2"/>
  <c r="HE98" i="2" s="1"/>
  <c r="GC98" i="2"/>
  <c r="DW104" i="2"/>
  <c r="DY104" i="2" s="1"/>
  <c r="CW104" i="2"/>
  <c r="IS104" i="2"/>
  <c r="IU104" i="2" s="1"/>
  <c r="HS104" i="2"/>
  <c r="GC110" i="2"/>
  <c r="HC110" i="2"/>
  <c r="HE110" i="2" s="1"/>
  <c r="Q87" i="2"/>
  <c r="J87" i="8" s="1"/>
  <c r="AQ87" i="2"/>
  <c r="Y87" i="8" s="1"/>
  <c r="AQ91" i="2"/>
  <c r="Y91" i="8" s="1"/>
  <c r="Q91" i="2"/>
  <c r="J91" i="8" s="1"/>
  <c r="Q95" i="2"/>
  <c r="J95" i="8" s="1"/>
  <c r="AQ95" i="2"/>
  <c r="Y95" i="8" s="1"/>
  <c r="AQ99" i="2"/>
  <c r="Y99" i="8" s="1"/>
  <c r="Q99" i="2"/>
  <c r="J99" i="8" s="1"/>
  <c r="AQ103" i="2"/>
  <c r="Y103" i="8" s="1"/>
  <c r="Q103" i="2"/>
  <c r="J103" i="8" s="1"/>
  <c r="Q107" i="2"/>
  <c r="J107" i="8" s="1"/>
  <c r="AQ107" i="2"/>
  <c r="Y107" i="8" s="1"/>
  <c r="FM84" i="2"/>
  <c r="FO84" i="2" s="1"/>
  <c r="EM84" i="2"/>
  <c r="Q90" i="2"/>
  <c r="J90" i="8" s="1"/>
  <c r="AQ90" i="2"/>
  <c r="Y90" i="8" s="1"/>
  <c r="EM98" i="2"/>
  <c r="FM98" i="2"/>
  <c r="FO98" i="2" s="1"/>
  <c r="AQ98" i="2"/>
  <c r="Y98" i="8" s="1"/>
  <c r="Q98" i="2"/>
  <c r="J98" i="8" s="1"/>
  <c r="FM102" i="2"/>
  <c r="FO102" i="2" s="1"/>
  <c r="EM102" i="2"/>
  <c r="AQ102" i="2"/>
  <c r="Y102" i="8" s="1"/>
  <c r="Q102" i="2"/>
  <c r="J102" i="8" s="1"/>
  <c r="DW108" i="2"/>
  <c r="DY108" i="2" s="1"/>
  <c r="CW108" i="2"/>
  <c r="Q85" i="2"/>
  <c r="J85" i="8" s="1"/>
  <c r="AQ85" i="2"/>
  <c r="Y85" i="8" s="1"/>
  <c r="Q89" i="2"/>
  <c r="J89" i="8" s="1"/>
  <c r="AQ89" i="2"/>
  <c r="Y89" i="8" s="1"/>
  <c r="AQ93" i="2"/>
  <c r="Y93" i="8" s="1"/>
  <c r="Q93" i="2"/>
  <c r="J93" i="8" s="1"/>
  <c r="FM99" i="2"/>
  <c r="FO99" i="2" s="1"/>
  <c r="EM99" i="2"/>
  <c r="FM103" i="2"/>
  <c r="FO103" i="2" s="1"/>
  <c r="EM103" i="2"/>
  <c r="Q105" i="2"/>
  <c r="J105" i="8" s="1"/>
  <c r="AQ105" i="2"/>
  <c r="Y105" i="8" s="1"/>
  <c r="BG109" i="2"/>
  <c r="AE109" i="8" s="1"/>
  <c r="CG109" i="2"/>
  <c r="CI109" i="2" s="1"/>
  <c r="AQ84" i="2"/>
  <c r="Y84" i="8" s="1"/>
  <c r="Q84" i="2"/>
  <c r="J84" i="8" s="1"/>
  <c r="Q86" i="2"/>
  <c r="J86" i="8" s="1"/>
  <c r="AQ86" i="2"/>
  <c r="Y86" i="8" s="1"/>
  <c r="FM88" i="2"/>
  <c r="FO88" i="2" s="1"/>
  <c r="EM88" i="2"/>
  <c r="EM92" i="2"/>
  <c r="FM92" i="2"/>
  <c r="FO92" i="2" s="1"/>
  <c r="EM96" i="2"/>
  <c r="FM96" i="2"/>
  <c r="FO96" i="2" s="1"/>
  <c r="FM100" i="2"/>
  <c r="FO100" i="2" s="1"/>
  <c r="EM100" i="2"/>
  <c r="FM104" i="2"/>
  <c r="FO104" i="2" s="1"/>
  <c r="EM104" i="2"/>
  <c r="Q110" i="2"/>
  <c r="J110" i="8" s="1"/>
  <c r="AQ110" i="2"/>
  <c r="Y110" i="8" s="1"/>
  <c r="BG83" i="2"/>
  <c r="AE83" i="8" s="1"/>
  <c r="CG83" i="2"/>
  <c r="CI83" i="2" s="1"/>
  <c r="GC85" i="2"/>
  <c r="HC85" i="2"/>
  <c r="HE85" i="2" s="1"/>
  <c r="HS87" i="2"/>
  <c r="IS87" i="2"/>
  <c r="IU87" i="2" s="1"/>
  <c r="HC87" i="2"/>
  <c r="HE87" i="2" s="1"/>
  <c r="GC87" i="2"/>
  <c r="BG91" i="2"/>
  <c r="AE91" i="8" s="1"/>
  <c r="CG91" i="2"/>
  <c r="CI91" i="2" s="1"/>
  <c r="CW95" i="2"/>
  <c r="DW95" i="2"/>
  <c r="DY95" i="2" s="1"/>
  <c r="HS95" i="2"/>
  <c r="IS95" i="2"/>
  <c r="IU95" i="2" s="1"/>
  <c r="BG95" i="2"/>
  <c r="AE95" i="8" s="1"/>
  <c r="CG95" i="2"/>
  <c r="CI95" i="2" s="1"/>
  <c r="DW99" i="2"/>
  <c r="DY99" i="2" s="1"/>
  <c r="CW99" i="2"/>
  <c r="HS99" i="2"/>
  <c r="IS99" i="2"/>
  <c r="IU99" i="2" s="1"/>
  <c r="GC99" i="2"/>
  <c r="HC99" i="2"/>
  <c r="HE99" i="2" s="1"/>
  <c r="HC103" i="2"/>
  <c r="HE103" i="2" s="1"/>
  <c r="GC103" i="2"/>
  <c r="GC107" i="2"/>
  <c r="HC107" i="2"/>
  <c r="HE107" i="2" s="1"/>
  <c r="AQ109" i="2"/>
  <c r="Y109" i="8" s="1"/>
  <c r="Q109" i="2"/>
  <c r="J109" i="8" s="1"/>
  <c r="BG86" i="2"/>
  <c r="AE86" i="8" s="1"/>
  <c r="CG86" i="2"/>
  <c r="CI86" i="2" s="1"/>
  <c r="DW90" i="2"/>
  <c r="DY90" i="2" s="1"/>
  <c r="CW90" i="2"/>
  <c r="IS90" i="2"/>
  <c r="IU90" i="2" s="1"/>
  <c r="HS90" i="2"/>
  <c r="BG92" i="2"/>
  <c r="AE92" i="8" s="1"/>
  <c r="CG92" i="2"/>
  <c r="CI92" i="2" s="1"/>
  <c r="CG96" i="2"/>
  <c r="CI96" i="2" s="1"/>
  <c r="BG96" i="2"/>
  <c r="AE96" i="8" s="1"/>
  <c r="GC100" i="2"/>
  <c r="HC100" i="2"/>
  <c r="HE100" i="2" s="1"/>
  <c r="DW102" i="2"/>
  <c r="DY102" i="2" s="1"/>
  <c r="CW102" i="2"/>
  <c r="IS102" i="2"/>
  <c r="IU102" i="2" s="1"/>
  <c r="HS102" i="2"/>
  <c r="GC104" i="2"/>
  <c r="HC104" i="2"/>
  <c r="HE104" i="2" s="1"/>
  <c r="DW106" i="2"/>
  <c r="DY106" i="2" s="1"/>
  <c r="CW106" i="2"/>
  <c r="HS106" i="2"/>
  <c r="IS106" i="2"/>
  <c r="IU106" i="2" s="1"/>
  <c r="AQ108" i="2"/>
  <c r="Y108" i="8" s="1"/>
  <c r="Q108" i="2"/>
  <c r="J108" i="8" s="1"/>
  <c r="HS108" i="2"/>
  <c r="IS108" i="2"/>
  <c r="IU108" i="2" s="1"/>
  <c r="HC108" i="2"/>
  <c r="HE108" i="2" s="1"/>
  <c r="GC108" i="2"/>
  <c r="DW82" i="2"/>
  <c r="DY82" i="2" s="1"/>
  <c r="CW82" i="2"/>
  <c r="HS82" i="2"/>
  <c r="IS82" i="2"/>
  <c r="IU82" i="2" s="1"/>
  <c r="BG82" i="2"/>
  <c r="AE82" i="8" s="1"/>
  <c r="CG82" i="2"/>
  <c r="CI82" i="2" s="1"/>
  <c r="GC82" i="2"/>
  <c r="HC82" i="2"/>
  <c r="HE82" i="2" s="1"/>
  <c r="HS83" i="2"/>
  <c r="IS83" i="2"/>
  <c r="IU83" i="2" s="1"/>
  <c r="DW85" i="2"/>
  <c r="DY85" i="2" s="1"/>
  <c r="CW85" i="2"/>
  <c r="HS89" i="2"/>
  <c r="IS89" i="2"/>
  <c r="IU89" i="2" s="1"/>
  <c r="HC89" i="2"/>
  <c r="HE89" i="2" s="1"/>
  <c r="GC89" i="2"/>
  <c r="CG93" i="2"/>
  <c r="CI93" i="2" s="1"/>
  <c r="BG93" i="2"/>
  <c r="AE93" i="8" s="1"/>
  <c r="CW97" i="2"/>
  <c r="DW97" i="2"/>
  <c r="DY97" i="2" s="1"/>
  <c r="HS97" i="2"/>
  <c r="IS97" i="2"/>
  <c r="IU97" i="2" s="1"/>
  <c r="GC97" i="2"/>
  <c r="HC97" i="2"/>
  <c r="HE97" i="2" s="1"/>
  <c r="FM101" i="2"/>
  <c r="FO101" i="2" s="1"/>
  <c r="FA101" i="2"/>
  <c r="BG101" i="2"/>
  <c r="AE101" i="8" s="1"/>
  <c r="CG101" i="2"/>
  <c r="CI101" i="2" s="1"/>
  <c r="CW105" i="2"/>
  <c r="DW105" i="2"/>
  <c r="DY105" i="2" s="1"/>
  <c r="IS105" i="2"/>
  <c r="IU105" i="2" s="1"/>
  <c r="HS105" i="2"/>
  <c r="BG105" i="2"/>
  <c r="AE105" i="8" s="1"/>
  <c r="CG105" i="2"/>
  <c r="CI105" i="2" s="1"/>
  <c r="IS111" i="2"/>
  <c r="IU111" i="2" s="1"/>
  <c r="HS111" i="2"/>
  <c r="AQ111" i="2"/>
  <c r="Y111" i="8" s="1"/>
  <c r="Q111" i="2"/>
  <c r="J111" i="8" s="1"/>
  <c r="HC111" i="2"/>
  <c r="HE111" i="2" s="1"/>
  <c r="GC111" i="2"/>
  <c r="CW111" i="2"/>
  <c r="DW111" i="2"/>
  <c r="DY111" i="2" s="1"/>
  <c r="BG111" i="2"/>
  <c r="AE111" i="8" s="1"/>
  <c r="CG111" i="2"/>
  <c r="CI111" i="2" s="1"/>
  <c r="FM111" i="2"/>
  <c r="FO111" i="2" s="1"/>
  <c r="EM111" i="2"/>
  <c r="E11" i="3" l="1"/>
  <c r="Y138" i="8"/>
  <c r="Y143" i="8"/>
  <c r="Y139" i="8"/>
  <c r="Y144" i="8"/>
  <c r="Y137" i="8"/>
  <c r="Y140" i="8"/>
  <c r="Q144" i="8"/>
  <c r="Q143" i="8"/>
  <c r="Q137" i="8"/>
  <c r="Q140" i="8"/>
  <c r="Q136" i="8"/>
  <c r="Q142" i="8"/>
  <c r="Q139" i="8"/>
  <c r="Q138" i="8"/>
  <c r="Q141" i="8"/>
  <c r="Y136" i="8"/>
  <c r="Y142" i="8"/>
  <c r="Y141" i="8"/>
  <c r="DX81" i="2"/>
  <c r="CH81" i="2"/>
  <c r="AS110" i="2"/>
  <c r="X110" i="8" s="1"/>
  <c r="T110" i="8" s="1"/>
  <c r="AS86" i="2"/>
  <c r="X86" i="8" s="1"/>
  <c r="M86" i="8" s="1"/>
  <c r="AS105" i="2"/>
  <c r="X105" i="8" s="1"/>
  <c r="T105" i="8" s="1"/>
  <c r="AS89" i="2"/>
  <c r="X89" i="8" s="1"/>
  <c r="T89" i="8" s="1"/>
  <c r="AS85" i="2"/>
  <c r="X85" i="8" s="1"/>
  <c r="AS90" i="2"/>
  <c r="X90" i="8" s="1"/>
  <c r="T90" i="8" s="1"/>
  <c r="AS107" i="2"/>
  <c r="X107" i="8" s="1"/>
  <c r="T107" i="8" s="1"/>
  <c r="AS95" i="2"/>
  <c r="X95" i="8" s="1"/>
  <c r="T95" i="8" s="1"/>
  <c r="AS87" i="2"/>
  <c r="X87" i="8" s="1"/>
  <c r="T87" i="8" s="1"/>
  <c r="AS92" i="2"/>
  <c r="X92" i="8" s="1"/>
  <c r="T92" i="8" s="1"/>
  <c r="AS97" i="2"/>
  <c r="X97" i="8" s="1"/>
  <c r="T97" i="8" s="1"/>
  <c r="AS82" i="2"/>
  <c r="X82" i="8" s="1"/>
  <c r="T82" i="8" s="1"/>
  <c r="AS106" i="2"/>
  <c r="X106" i="8" s="1"/>
  <c r="T106" i="8" s="1"/>
  <c r="AS94" i="2"/>
  <c r="X94" i="8" s="1"/>
  <c r="T94" i="8" s="1"/>
  <c r="AS177" i="2"/>
  <c r="AS168" i="2"/>
  <c r="AS174" i="2"/>
  <c r="AS173" i="2"/>
  <c r="AS111" i="2"/>
  <c r="X111" i="8" s="1"/>
  <c r="T111" i="8" s="1"/>
  <c r="AS108" i="2"/>
  <c r="X108" i="8" s="1"/>
  <c r="T108" i="8" s="1"/>
  <c r="AS109" i="2"/>
  <c r="X109" i="8" s="1"/>
  <c r="T109" i="8" s="1"/>
  <c r="AS84" i="2"/>
  <c r="X84" i="8" s="1"/>
  <c r="T84" i="8" s="1"/>
  <c r="AS93" i="2"/>
  <c r="X93" i="8" s="1"/>
  <c r="T93" i="8" s="1"/>
  <c r="AS102" i="2"/>
  <c r="X102" i="8" s="1"/>
  <c r="T102" i="8" s="1"/>
  <c r="AS98" i="2"/>
  <c r="X98" i="8" s="1"/>
  <c r="T98" i="8" s="1"/>
  <c r="AS103" i="2"/>
  <c r="X103" i="8" s="1"/>
  <c r="T103" i="8" s="1"/>
  <c r="AS99" i="2"/>
  <c r="X99" i="8" s="1"/>
  <c r="T99" i="8" s="1"/>
  <c r="AS91" i="2"/>
  <c r="X91" i="8" s="1"/>
  <c r="T91" i="8" s="1"/>
  <c r="AS104" i="2"/>
  <c r="X104" i="8" s="1"/>
  <c r="T104" i="8" s="1"/>
  <c r="AS100" i="2"/>
  <c r="X100" i="8" s="1"/>
  <c r="T100" i="8" s="1"/>
  <c r="AS96" i="2"/>
  <c r="X96" i="8" s="1"/>
  <c r="T96" i="8" s="1"/>
  <c r="AS88" i="2"/>
  <c r="X88" i="8" s="1"/>
  <c r="T88" i="8" s="1"/>
  <c r="AS101" i="2"/>
  <c r="X101" i="8" s="1"/>
  <c r="T101" i="8" s="1"/>
  <c r="AS83" i="2"/>
  <c r="X83" i="8" s="1"/>
  <c r="T83" i="8" s="1"/>
  <c r="AS170" i="2"/>
  <c r="AS175" i="2"/>
  <c r="AS171" i="2"/>
  <c r="AS176" i="2"/>
  <c r="AS169" i="2"/>
  <c r="AS178" i="2"/>
  <c r="AS172" i="2"/>
  <c r="HD81" i="2"/>
  <c r="IT81" i="2"/>
  <c r="FN81" i="2"/>
  <c r="AH3" i="4"/>
  <c r="AI2" i="4"/>
  <c r="A38" i="4" s="1"/>
  <c r="AH2" i="4"/>
  <c r="AI1" i="4"/>
  <c r="AH1" i="4"/>
  <c r="M94" i="8" l="1"/>
  <c r="M89" i="8"/>
  <c r="T86" i="8"/>
  <c r="M90" i="8"/>
  <c r="M92" i="8"/>
  <c r="M95" i="8"/>
  <c r="X140" i="8"/>
  <c r="X137" i="8"/>
  <c r="X139" i="8"/>
  <c r="X138" i="8"/>
  <c r="X141" i="8"/>
  <c r="X136" i="8"/>
  <c r="X144" i="8"/>
  <c r="X143" i="8"/>
  <c r="X142" i="8"/>
  <c r="M82" i="8"/>
  <c r="M105" i="8"/>
  <c r="M97" i="8"/>
  <c r="M107" i="8"/>
  <c r="AR81" i="2"/>
  <c r="M87" i="8"/>
  <c r="M106" i="8"/>
  <c r="M110" i="8"/>
  <c r="M111" i="8"/>
  <c r="M104" i="8"/>
  <c r="M98" i="8"/>
  <c r="M102" i="8"/>
  <c r="M91" i="8"/>
  <c r="M88" i="8"/>
  <c r="M101" i="8"/>
  <c r="M96" i="8"/>
  <c r="M108" i="8"/>
  <c r="M84" i="8"/>
  <c r="M99" i="8"/>
  <c r="M109" i="8"/>
  <c r="M100" i="8"/>
  <c r="M103" i="8"/>
  <c r="M83" i="8"/>
  <c r="M93" i="8"/>
  <c r="T85" i="8"/>
  <c r="M85" i="8"/>
  <c r="EM15" i="8"/>
  <c r="EK15" i="8"/>
  <c r="AH4" i="4"/>
  <c r="X4" i="4" s="1"/>
  <c r="A10" i="4"/>
  <c r="A16" i="4"/>
  <c r="A20" i="4"/>
  <c r="A24" i="4"/>
  <c r="A28" i="4"/>
  <c r="A32" i="4"/>
  <c r="A36" i="4"/>
  <c r="A6" i="4"/>
  <c r="A8" i="4"/>
  <c r="A12" i="4"/>
  <c r="A14" i="4"/>
  <c r="A18" i="4"/>
  <c r="A22" i="4"/>
  <c r="A26" i="4"/>
  <c r="A30" i="4"/>
  <c r="A34" i="4"/>
  <c r="M144" i="8" l="1"/>
  <c r="T144" i="8"/>
  <c r="I4" i="4"/>
  <c r="U4" i="4"/>
  <c r="F4" i="4"/>
  <c r="R4" i="4"/>
  <c r="AD4" i="4"/>
  <c r="C4" i="4"/>
  <c r="O4" i="4"/>
  <c r="AA4" i="4"/>
  <c r="L4" i="4"/>
  <c r="AN160" i="2"/>
  <c r="AT160" i="2" s="1"/>
  <c r="AN161" i="2"/>
  <c r="AT161" i="2" s="1"/>
  <c r="AK159" i="2" l="1"/>
  <c r="CA159" i="2"/>
  <c r="CE159" i="2"/>
  <c r="CC159" i="2"/>
  <c r="BY159" i="2"/>
  <c r="CA161" i="2"/>
  <c r="AP161" i="2"/>
  <c r="AL161" i="2"/>
  <c r="AH161" i="2"/>
  <c r="AM161" i="2"/>
  <c r="AK161" i="2"/>
  <c r="AI161" i="2"/>
  <c r="BX160" i="2"/>
  <c r="AP159" i="2"/>
  <c r="AL159" i="2"/>
  <c r="AH159" i="2"/>
  <c r="AM159" i="2"/>
  <c r="AI159" i="2"/>
  <c r="BZ159" i="2"/>
  <c r="AM160" i="2"/>
  <c r="AO161" i="2"/>
  <c r="AJ160" i="2"/>
  <c r="CF161" i="2"/>
  <c r="CB161" i="2"/>
  <c r="BX161" i="2"/>
  <c r="CC161" i="2"/>
  <c r="BY161" i="2"/>
  <c r="CC160" i="2"/>
  <c r="BY160" i="2"/>
  <c r="DI159" i="2"/>
  <c r="CA160" i="2"/>
  <c r="CE160" i="2"/>
  <c r="O159" i="2"/>
  <c r="AJ159" i="2"/>
  <c r="CE161" i="2"/>
  <c r="BZ161" i="2"/>
  <c r="AH160" i="2"/>
  <c r="CB159" i="2"/>
  <c r="BX159" i="2"/>
  <c r="AK160" i="2"/>
  <c r="CF160" i="2"/>
  <c r="AI160" i="2"/>
  <c r="AO159" i="2"/>
  <c r="CF159" i="2"/>
  <c r="O160" i="2"/>
  <c r="CB160" i="2"/>
  <c r="BZ160" i="2"/>
  <c r="AO160" i="2"/>
  <c r="AP160" i="2"/>
  <c r="BE159" i="2"/>
  <c r="AF127" i="8" s="1"/>
  <c r="AA127" i="8" s="1"/>
  <c r="O161" i="2"/>
  <c r="CU161" i="2"/>
  <c r="BS161" i="2"/>
  <c r="CU160" i="2"/>
  <c r="BS160" i="2"/>
  <c r="R128" i="8"/>
  <c r="R127" i="8"/>
  <c r="DI161" i="2"/>
  <c r="BE161" i="2"/>
  <c r="AF129" i="8" s="1"/>
  <c r="AA129" i="8" s="1"/>
  <c r="R129" i="8"/>
  <c r="DI160" i="2"/>
  <c r="BE160" i="2"/>
  <c r="AF128" i="8" s="1"/>
  <c r="AA128" i="8" s="1"/>
  <c r="CU159" i="2"/>
  <c r="BS159" i="2"/>
  <c r="CD161" i="2"/>
  <c r="CJ161" i="2" s="1"/>
  <c r="CD160" i="2"/>
  <c r="CJ160" i="2" s="1"/>
  <c r="CD159" i="2"/>
  <c r="CJ159" i="2" s="1"/>
  <c r="AJ161" i="2"/>
  <c r="AL160" i="2"/>
  <c r="AN159" i="2"/>
  <c r="AT159" i="2" s="1"/>
  <c r="C12" i="3"/>
  <c r="C11" i="3"/>
  <c r="IV9" i="2"/>
  <c r="IU9" i="2"/>
  <c r="IT9" i="2"/>
  <c r="IS9" i="2"/>
  <c r="IR9" i="2"/>
  <c r="IP9" i="2"/>
  <c r="IO9" i="2"/>
  <c r="IN9" i="2"/>
  <c r="IM9" i="2"/>
  <c r="IL9" i="2"/>
  <c r="IK9" i="2"/>
  <c r="IJ9" i="2"/>
  <c r="IH9" i="2"/>
  <c r="IG9" i="2"/>
  <c r="IF9" i="2"/>
  <c r="IE9" i="2"/>
  <c r="ID9" i="2"/>
  <c r="IB9" i="2"/>
  <c r="IA9" i="2"/>
  <c r="HZ9" i="2"/>
  <c r="HY9" i="2"/>
  <c r="HX9" i="2"/>
  <c r="HW9" i="2"/>
  <c r="HV9" i="2"/>
  <c r="HF9" i="2"/>
  <c r="HE9" i="2"/>
  <c r="HD9" i="2"/>
  <c r="HC9" i="2"/>
  <c r="HB9" i="2"/>
  <c r="GZ9" i="2"/>
  <c r="GY9" i="2"/>
  <c r="GX9" i="2"/>
  <c r="GW9" i="2"/>
  <c r="GV9" i="2"/>
  <c r="GU9" i="2"/>
  <c r="GT9" i="2"/>
  <c r="GR9" i="2"/>
  <c r="GQ9" i="2"/>
  <c r="GP9" i="2"/>
  <c r="GO9" i="2"/>
  <c r="GN9" i="2"/>
  <c r="GL9" i="2"/>
  <c r="GK9" i="2"/>
  <c r="GJ9" i="2"/>
  <c r="GI9" i="2"/>
  <c r="GH9" i="2"/>
  <c r="GG9" i="2"/>
  <c r="GF9" i="2"/>
  <c r="FP9" i="2"/>
  <c r="FO9" i="2"/>
  <c r="FN9" i="2"/>
  <c r="FM9" i="2"/>
  <c r="FL9" i="2"/>
  <c r="FJ9" i="2"/>
  <c r="FI9" i="2"/>
  <c r="FH9" i="2"/>
  <c r="FG9" i="2"/>
  <c r="FF9" i="2"/>
  <c r="FE9" i="2"/>
  <c r="FD9" i="2"/>
  <c r="FB9" i="2"/>
  <c r="FA9" i="2"/>
  <c r="EZ9" i="2"/>
  <c r="EY9" i="2"/>
  <c r="EX9" i="2"/>
  <c r="EU9" i="2"/>
  <c r="ET9" i="2"/>
  <c r="ES9" i="2"/>
  <c r="ER9" i="2"/>
  <c r="EQ9" i="2"/>
  <c r="EP9" i="2"/>
  <c r="DZ9" i="2"/>
  <c r="DY9" i="2"/>
  <c r="DX9" i="2"/>
  <c r="DW9" i="2"/>
  <c r="DV9" i="2"/>
  <c r="DT9" i="2"/>
  <c r="DS9" i="2"/>
  <c r="DR9" i="2"/>
  <c r="DQ9" i="2"/>
  <c r="DP9" i="2"/>
  <c r="DO9" i="2"/>
  <c r="DN9" i="2"/>
  <c r="DL9" i="2"/>
  <c r="DK9" i="2"/>
  <c r="DJ9" i="2"/>
  <c r="DI9" i="2"/>
  <c r="DH9" i="2"/>
  <c r="DF9" i="2"/>
  <c r="DE9" i="2"/>
  <c r="DD9" i="2"/>
  <c r="DC9" i="2"/>
  <c r="DB9" i="2"/>
  <c r="DA9" i="2"/>
  <c r="CZ9" i="2"/>
  <c r="CJ9" i="2"/>
  <c r="CI9" i="2"/>
  <c r="CH9" i="2"/>
  <c r="CG9" i="2"/>
  <c r="CF9" i="2"/>
  <c r="CD9" i="2"/>
  <c r="CC9" i="2"/>
  <c r="CB9" i="2"/>
  <c r="CA9" i="2"/>
  <c r="BZ9" i="2"/>
  <c r="BY9" i="2"/>
  <c r="BX9" i="2"/>
  <c r="BV9" i="2"/>
  <c r="BU9" i="2"/>
  <c r="BT9" i="2"/>
  <c r="BS9" i="2"/>
  <c r="BR9" i="2"/>
  <c r="BP9" i="2"/>
  <c r="BO9" i="2"/>
  <c r="BN9" i="2"/>
  <c r="BM9" i="2"/>
  <c r="BL9" i="2"/>
  <c r="BK9" i="2"/>
  <c r="BJ9" i="2"/>
  <c r="AT9" i="2"/>
  <c r="AS9" i="2"/>
  <c r="AR9" i="2"/>
  <c r="AQ9" i="2"/>
  <c r="AP9" i="2"/>
  <c r="AN9" i="2"/>
  <c r="AM9" i="2"/>
  <c r="AL9" i="2"/>
  <c r="AK9" i="2"/>
  <c r="AJ9" i="2"/>
  <c r="AI9" i="2"/>
  <c r="AH9" i="2"/>
  <c r="AF9" i="2"/>
  <c r="AE9" i="2"/>
  <c r="AD9" i="2"/>
  <c r="AC9" i="2"/>
  <c r="AB9" i="2"/>
  <c r="Z9" i="2"/>
  <c r="Y9" i="2"/>
  <c r="X9" i="2"/>
  <c r="W9" i="2"/>
  <c r="V9" i="2"/>
  <c r="U9" i="2"/>
  <c r="T9" i="2"/>
  <c r="C9" i="2"/>
  <c r="B9" i="2"/>
  <c r="A9" i="2"/>
  <c r="C8" i="2"/>
  <c r="B8" i="2"/>
  <c r="A8" i="2"/>
  <c r="K129" i="8" l="1"/>
  <c r="K128" i="8"/>
  <c r="K127" i="8"/>
  <c r="A10" i="8"/>
  <c r="A11" i="2"/>
  <c r="A11" i="8"/>
  <c r="D12" i="8"/>
  <c r="A12" i="8"/>
  <c r="A13" i="2"/>
  <c r="A13" i="8"/>
  <c r="AQ161" i="2"/>
  <c r="Y129" i="8" s="1"/>
  <c r="AQ159" i="2"/>
  <c r="Y127" i="8" s="1"/>
  <c r="A10" i="2"/>
  <c r="AQ160" i="2"/>
  <c r="Y128" i="8" s="1"/>
  <c r="CG160" i="2"/>
  <c r="CG161" i="2"/>
  <c r="CG159" i="2"/>
  <c r="D10" i="8"/>
  <c r="A12" i="2"/>
  <c r="C10" i="2"/>
  <c r="P10" i="2" l="1"/>
  <c r="HR10" i="2"/>
  <c r="IF10" i="2"/>
  <c r="GB10" i="2"/>
  <c r="CV10" i="2"/>
  <c r="GP10" i="2"/>
  <c r="EZ10" i="2"/>
  <c r="EL10" i="2"/>
  <c r="DJ10" i="2"/>
  <c r="BT10" i="2"/>
  <c r="BF10" i="2"/>
  <c r="AD10" i="2"/>
  <c r="C13" i="3"/>
  <c r="C10" i="8"/>
  <c r="D15" i="3"/>
  <c r="D12" i="2"/>
  <c r="D14" i="3"/>
  <c r="D11" i="8"/>
  <c r="C11" i="8"/>
  <c r="D16" i="3"/>
  <c r="D13" i="8"/>
  <c r="C13" i="8"/>
  <c r="C12" i="8"/>
  <c r="DF11" i="1"/>
  <c r="D11" i="2"/>
  <c r="GR11" i="1"/>
  <c r="HC11" i="1"/>
  <c r="HN11" i="1"/>
  <c r="AH11" i="1"/>
  <c r="FX11" i="1"/>
  <c r="AZ11" i="1"/>
  <c r="C13" i="2"/>
  <c r="HK11" i="1"/>
  <c r="AG11" i="1"/>
  <c r="HL11" i="1"/>
  <c r="EP11" i="1"/>
  <c r="HI11" i="1"/>
  <c r="HJ11" i="1"/>
  <c r="GV11" i="1"/>
  <c r="AN11" i="1"/>
  <c r="AJ11" i="1"/>
  <c r="AC11" i="1"/>
  <c r="D13" i="3"/>
  <c r="D10" i="2"/>
  <c r="C12" i="2"/>
  <c r="HU11" i="1"/>
  <c r="HE11" i="1"/>
  <c r="GI11" i="1"/>
  <c r="FV11" i="1"/>
  <c r="FA11" i="1"/>
  <c r="EK11" i="1"/>
  <c r="EG11" i="1"/>
  <c r="DY11" i="1"/>
  <c r="DU11" i="1"/>
  <c r="DQ11" i="1"/>
  <c r="DM11" i="1"/>
  <c r="DI11" i="1"/>
  <c r="DA11" i="1"/>
  <c r="CU11" i="1"/>
  <c r="CQ11" i="1"/>
  <c r="CK11" i="1"/>
  <c r="CG11" i="1"/>
  <c r="BX11" i="1"/>
  <c r="BP11" i="1"/>
  <c r="BH11" i="1"/>
  <c r="HT11" i="1"/>
  <c r="HD11" i="1"/>
  <c r="GY11" i="1"/>
  <c r="GT11" i="1"/>
  <c r="GP11" i="1"/>
  <c r="GL11" i="1"/>
  <c r="GH11" i="1"/>
  <c r="FQ11" i="1"/>
  <c r="FM11" i="1"/>
  <c r="FH11" i="1"/>
  <c r="EZ11" i="1"/>
  <c r="EU11" i="1"/>
  <c r="EN11" i="1"/>
  <c r="DT11" i="1"/>
  <c r="DP11" i="1"/>
  <c r="DL11" i="1"/>
  <c r="DD11" i="1"/>
  <c r="CO11" i="1"/>
  <c r="CJ11" i="1"/>
  <c r="CA11" i="1"/>
  <c r="BO11" i="1"/>
  <c r="BG11" i="1"/>
  <c r="AY11" i="1"/>
  <c r="AU11" i="1"/>
  <c r="AQ11" i="1"/>
  <c r="AF11" i="1"/>
  <c r="I11" i="1"/>
  <c r="BE11" i="1"/>
  <c r="AT11" i="1"/>
  <c r="AK11" i="1"/>
  <c r="AE11" i="1"/>
  <c r="X11" i="1"/>
  <c r="G11" i="1"/>
  <c r="D13" i="2"/>
  <c r="C15" i="3"/>
  <c r="AM11" i="1"/>
  <c r="P11" i="1"/>
  <c r="BI11" i="1"/>
  <c r="CR11" i="1"/>
  <c r="DJ11" i="1"/>
  <c r="DR11" i="1"/>
  <c r="DZ11" i="1"/>
  <c r="EH11" i="1"/>
  <c r="ES11" i="1"/>
  <c r="FB11" i="1"/>
  <c r="GF11" i="1"/>
  <c r="GW11" i="1"/>
  <c r="HF11" i="1"/>
  <c r="CI11" i="1"/>
  <c r="DC11" i="1"/>
  <c r="DK11" i="1"/>
  <c r="DS11" i="1"/>
  <c r="ET11" i="1"/>
  <c r="FC11" i="1"/>
  <c r="FT11" i="1"/>
  <c r="GO11" i="1"/>
  <c r="GX11" i="1"/>
  <c r="C16" i="3"/>
  <c r="AD11" i="1"/>
  <c r="HM11" i="1"/>
  <c r="C11" i="2"/>
  <c r="C14" i="3"/>
  <c r="MW11" i="1"/>
  <c r="JG11" i="1"/>
  <c r="JC11" i="1"/>
  <c r="JA11" i="1"/>
  <c r="II11" i="1"/>
  <c r="MX11" i="1"/>
  <c r="KX11" i="1"/>
  <c r="JN11" i="1"/>
  <c r="JD11" i="1"/>
  <c r="IN11" i="1"/>
  <c r="IF11" i="1"/>
  <c r="NE11" i="1"/>
  <c r="NA11" i="1"/>
  <c r="MU11" i="1"/>
  <c r="MQ11" i="1"/>
  <c r="MK11" i="1"/>
  <c r="MI11" i="1"/>
  <c r="MC11" i="1"/>
  <c r="LU11" i="1"/>
  <c r="LO11" i="1"/>
  <c r="LI11" i="1"/>
  <c r="LG11" i="1"/>
  <c r="LA11" i="1"/>
  <c r="ND11" i="1"/>
  <c r="MV11" i="1"/>
  <c r="MR11" i="1"/>
  <c r="MJ11" i="1"/>
  <c r="MF11" i="1"/>
  <c r="MB11" i="1"/>
  <c r="LT11" i="1"/>
  <c r="LP11" i="1"/>
  <c r="LH11" i="1"/>
  <c r="KP11" i="1"/>
  <c r="KF11" i="1"/>
  <c r="KD11" i="1"/>
  <c r="KB11" i="1"/>
  <c r="JR11" i="1"/>
  <c r="JP11" i="1"/>
  <c r="JF11" i="1"/>
  <c r="IP11" i="1"/>
  <c r="MT11" i="1"/>
  <c r="LV11" i="1"/>
  <c r="KS11" i="1"/>
  <c r="KA11" i="1"/>
  <c r="JQ11" i="1"/>
  <c r="IG11" i="1"/>
  <c r="IE11" i="1"/>
  <c r="EX178" i="8"/>
  <c r="EX177" i="8"/>
  <c r="EX176" i="8"/>
  <c r="EX175" i="8"/>
  <c r="EX174" i="8"/>
  <c r="EX173" i="8"/>
  <c r="EX172" i="8"/>
  <c r="EX171" i="8"/>
  <c r="EX170" i="8"/>
  <c r="EX169" i="8"/>
  <c r="EX168" i="8"/>
  <c r="EX167" i="8"/>
  <c r="EX166" i="8"/>
  <c r="EX165" i="8"/>
  <c r="EX164" i="8"/>
  <c r="EX161" i="8"/>
  <c r="EX160" i="8"/>
  <c r="EX159" i="8"/>
  <c r="EX158" i="8"/>
  <c r="EX157" i="8"/>
  <c r="EX156" i="8"/>
  <c r="EX155" i="8"/>
  <c r="EX154" i="8"/>
  <c r="EX153" i="8"/>
  <c r="EX152" i="8"/>
  <c r="EX151" i="8"/>
  <c r="EX150" i="8"/>
  <c r="EX149" i="8"/>
  <c r="EX148" i="8"/>
  <c r="EX147" i="8"/>
  <c r="EX144" i="8"/>
  <c r="EX143" i="8"/>
  <c r="EX142" i="8"/>
  <c r="EX141" i="8"/>
  <c r="EX140" i="8"/>
  <c r="EX139" i="8"/>
  <c r="EX138" i="8"/>
  <c r="EX137" i="8"/>
  <c r="EX136" i="8"/>
  <c r="EX135" i="8"/>
  <c r="EX134" i="8"/>
  <c r="EX133" i="8"/>
  <c r="EX132" i="8"/>
  <c r="EX131" i="8"/>
  <c r="EX130" i="8"/>
  <c r="EX129" i="8"/>
  <c r="EX128" i="8"/>
  <c r="EX127" i="8"/>
  <c r="EX126" i="8"/>
  <c r="EX125" i="8"/>
  <c r="EX124" i="8"/>
  <c r="EX123" i="8"/>
  <c r="EX122" i="8"/>
  <c r="EX121" i="8"/>
  <c r="EX120" i="8"/>
  <c r="EX119" i="8"/>
  <c r="EX118" i="8"/>
  <c r="EX117" i="8"/>
  <c r="EX116" i="8"/>
  <c r="EX115" i="8"/>
  <c r="EX114" i="8"/>
  <c r="EQ178" i="8"/>
  <c r="EQ177" i="8"/>
  <c r="EQ176" i="8"/>
  <c r="EQ175" i="8"/>
  <c r="EQ174" i="8"/>
  <c r="EQ173" i="8"/>
  <c r="EQ172" i="8"/>
  <c r="EQ171" i="8"/>
  <c r="EQ170" i="8"/>
  <c r="EQ169" i="8"/>
  <c r="EQ168" i="8"/>
  <c r="EQ167" i="8"/>
  <c r="EQ166" i="8"/>
  <c r="EQ165" i="8"/>
  <c r="EQ164" i="8"/>
  <c r="EQ161" i="8"/>
  <c r="EQ160" i="8"/>
  <c r="EQ159" i="8"/>
  <c r="EQ158" i="8"/>
  <c r="EQ157" i="8"/>
  <c r="EQ156" i="8"/>
  <c r="EQ155" i="8"/>
  <c r="EQ154" i="8"/>
  <c r="EQ153" i="8"/>
  <c r="EQ152" i="8"/>
  <c r="EQ151" i="8"/>
  <c r="EQ150" i="8"/>
  <c r="EQ149" i="8"/>
  <c r="EQ148" i="8"/>
  <c r="EQ147" i="8"/>
  <c r="EQ144" i="8"/>
  <c r="EQ143" i="8"/>
  <c r="EQ142" i="8"/>
  <c r="EQ141" i="8"/>
  <c r="EQ140" i="8"/>
  <c r="EQ139" i="8"/>
  <c r="EQ138" i="8"/>
  <c r="EQ137" i="8"/>
  <c r="EQ136" i="8"/>
  <c r="EQ135" i="8"/>
  <c r="EQ134" i="8"/>
  <c r="EQ133" i="8"/>
  <c r="EQ132" i="8"/>
  <c r="EQ131" i="8"/>
  <c r="EQ130" i="8"/>
  <c r="EQ126" i="8"/>
  <c r="EQ125" i="8"/>
  <c r="EQ124" i="8"/>
  <c r="EQ123" i="8"/>
  <c r="EQ122" i="8"/>
  <c r="EQ121" i="8"/>
  <c r="EQ120" i="8"/>
  <c r="EQ119" i="8"/>
  <c r="EQ118" i="8"/>
  <c r="EQ117" i="8"/>
  <c r="EQ116" i="8"/>
  <c r="EQ115" i="8"/>
  <c r="EQ114" i="8"/>
  <c r="FE124" i="8" l="1"/>
  <c r="EZ11" i="2"/>
  <c r="GB11" i="2"/>
  <c r="GP11" i="2"/>
  <c r="DJ11" i="2"/>
  <c r="BT11" i="2"/>
  <c r="BF11" i="2"/>
  <c r="HR11" i="2"/>
  <c r="IF11" i="2"/>
  <c r="EL11" i="2"/>
  <c r="CV11" i="2"/>
  <c r="AD11" i="2"/>
  <c r="P13" i="2"/>
  <c r="EZ13" i="2"/>
  <c r="GB13" i="2"/>
  <c r="GP13" i="2"/>
  <c r="DJ13" i="2"/>
  <c r="BT13" i="2"/>
  <c r="BF13" i="2"/>
  <c r="HR13" i="2"/>
  <c r="IF13" i="2"/>
  <c r="EL13" i="2"/>
  <c r="CV13" i="2"/>
  <c r="AD13" i="2"/>
  <c r="P12" i="2"/>
  <c r="HR12" i="2"/>
  <c r="IF12" i="2"/>
  <c r="EL12" i="2"/>
  <c r="CV12" i="2"/>
  <c r="AD12" i="2"/>
  <c r="EZ12" i="2"/>
  <c r="GB12" i="2"/>
  <c r="GP12" i="2"/>
  <c r="DJ12" i="2"/>
  <c r="BT12" i="2"/>
  <c r="BF12" i="2"/>
  <c r="P11" i="2"/>
  <c r="BA11" i="1"/>
  <c r="IC11" i="1"/>
  <c r="BV11" i="1"/>
  <c r="AI11" i="1"/>
  <c r="IO11" i="1"/>
  <c r="FD11" i="1"/>
  <c r="BL11" i="1"/>
  <c r="FN11" i="1"/>
  <c r="GQ11" i="1"/>
  <c r="DO11" i="1"/>
  <c r="JO11" i="1"/>
  <c r="JW11" i="1"/>
  <c r="KE11" i="1"/>
  <c r="MP11" i="1"/>
  <c r="IH11" i="1"/>
  <c r="EA11" i="1"/>
  <c r="BZ11" i="1"/>
  <c r="CH11" i="1"/>
  <c r="BQ11" i="1"/>
  <c r="F11" i="1"/>
  <c r="O11" i="1"/>
  <c r="AL11" i="1"/>
  <c r="EF11" i="1"/>
  <c r="ER11" i="1"/>
  <c r="FI11" i="1"/>
  <c r="EM11" i="1"/>
  <c r="FO11" i="1"/>
  <c r="CV11" i="1"/>
  <c r="FP11" i="1"/>
  <c r="CW11" i="1"/>
  <c r="J11" i="1"/>
  <c r="FW11" i="1"/>
  <c r="GK11" i="1"/>
  <c r="GS11" i="1"/>
  <c r="FY11" i="1"/>
  <c r="ED11" i="1"/>
  <c r="CL11" i="1"/>
  <c r="BB11" i="1"/>
  <c r="S11" i="1"/>
  <c r="HP11" i="1"/>
  <c r="FE11" i="1"/>
  <c r="DV11" i="1"/>
  <c r="BW11" i="1"/>
  <c r="AO11" i="1"/>
  <c r="H11" i="1"/>
  <c r="MS11" i="1"/>
  <c r="LW11" i="1"/>
  <c r="KY11" i="1"/>
  <c r="KI11" i="1"/>
  <c r="JK11" i="1"/>
  <c r="NF11" i="1"/>
  <c r="LZ11" i="1"/>
  <c r="LD11" i="1"/>
  <c r="KL11" i="1"/>
  <c r="JL11" i="1"/>
  <c r="IT11" i="1"/>
  <c r="HO11" i="1"/>
  <c r="FK11" i="1"/>
  <c r="DW11" i="1"/>
  <c r="BY11" i="1"/>
  <c r="AP11" i="1"/>
  <c r="M11" i="1"/>
  <c r="HA11" i="1"/>
  <c r="EW11" i="1"/>
  <c r="DG11" i="1"/>
  <c r="BS11" i="1"/>
  <c r="Z11" i="1"/>
  <c r="MM11" i="1"/>
  <c r="LQ11" i="1"/>
  <c r="KU11" i="1"/>
  <c r="KC11" i="1"/>
  <c r="JE11" i="1"/>
  <c r="MZ11" i="1"/>
  <c r="LR11" i="1"/>
  <c r="KZ11" i="1"/>
  <c r="KH11" i="1"/>
  <c r="JH11" i="1"/>
  <c r="HW11" i="1"/>
  <c r="EB11" i="1"/>
  <c r="AW11" i="1"/>
  <c r="HH11" i="1"/>
  <c r="DN11" i="1"/>
  <c r="AB11" i="1"/>
  <c r="MO11" i="1"/>
  <c r="KW11" i="1"/>
  <c r="JI11" i="1"/>
  <c r="LX11" i="1"/>
  <c r="KJ11" i="1"/>
  <c r="GU11" i="1"/>
  <c r="BR11" i="1"/>
  <c r="EE11" i="1"/>
  <c r="NG11" i="1"/>
  <c r="JU11" i="1"/>
  <c r="KT11" i="1"/>
  <c r="IK11" i="1"/>
  <c r="EI11" i="1"/>
  <c r="BD11" i="1"/>
  <c r="HV11" i="1"/>
  <c r="DX11" i="1"/>
  <c r="AV11" i="1"/>
  <c r="MY11" i="1"/>
  <c r="LC11" i="1"/>
  <c r="JM11" i="1"/>
  <c r="MD11" i="1"/>
  <c r="KN11" i="1"/>
  <c r="IV11" i="1"/>
  <c r="Y11" i="1"/>
  <c r="CM11" i="1"/>
  <c r="ME11" i="1"/>
  <c r="IW11" i="1"/>
  <c r="JX11" i="1"/>
  <c r="FU11" i="1"/>
  <c r="CB11" i="1"/>
  <c r="DE11" i="1"/>
  <c r="BM11" i="1"/>
  <c r="BN11" i="1"/>
  <c r="FF11" i="1"/>
  <c r="K11" i="1"/>
  <c r="FG11" i="1"/>
  <c r="GJ11" i="1"/>
  <c r="AS11" i="1"/>
  <c r="IM11" i="1"/>
  <c r="EL11" i="1"/>
  <c r="AR11" i="1"/>
  <c r="IL11" i="1"/>
  <c r="BF11" i="1"/>
  <c r="HB11" i="1"/>
  <c r="EX11" i="1"/>
  <c r="DH11" i="1"/>
  <c r="BT11" i="1"/>
  <c r="AA11" i="1"/>
  <c r="IR11" i="1"/>
  <c r="GM11" i="1"/>
  <c r="EJ11" i="1"/>
  <c r="CT11" i="1"/>
  <c r="BJ11" i="1"/>
  <c r="V11" i="1"/>
  <c r="MG11" i="1"/>
  <c r="LM11" i="1"/>
  <c r="KQ11" i="1"/>
  <c r="JY11" i="1"/>
  <c r="IY11" i="1"/>
  <c r="MN11" i="1"/>
  <c r="LN11" i="1"/>
  <c r="KV11" i="1"/>
  <c r="JZ11" i="1"/>
  <c r="JB11" i="1"/>
  <c r="IQ11" i="1"/>
  <c r="GN11" i="1"/>
  <c r="EO11" i="1"/>
  <c r="CZ11" i="1"/>
  <c r="BK11" i="1"/>
  <c r="W11" i="1"/>
  <c r="ID11" i="1"/>
  <c r="FS11" i="1"/>
  <c r="EC11" i="1"/>
  <c r="CF11" i="1"/>
  <c r="AX11" i="1"/>
  <c r="R11" i="1"/>
  <c r="NC11" i="1"/>
  <c r="MA11" i="1"/>
  <c r="LE11" i="1"/>
  <c r="KM11" i="1"/>
  <c r="JS11" i="1"/>
  <c r="IU11" i="1"/>
  <c r="MH11" i="1"/>
  <c r="LJ11" i="1"/>
  <c r="KR11" i="1"/>
  <c r="JV11" i="1"/>
  <c r="IX11" i="1"/>
  <c r="FR11" i="1"/>
  <c r="CE11" i="1"/>
  <c r="Q11" i="1"/>
  <c r="EY11" i="1"/>
  <c r="BU11" i="1"/>
  <c r="LS11" i="1"/>
  <c r="KG11" i="1"/>
  <c r="NB11" i="1"/>
  <c r="LB11" i="1"/>
  <c r="JJ11" i="1"/>
  <c r="DB11" i="1"/>
  <c r="IJ11" i="1"/>
  <c r="BC11" i="1"/>
  <c r="LK11" i="1"/>
  <c r="LL11" i="1"/>
  <c r="IZ11" i="1"/>
  <c r="GG11" i="1"/>
  <c r="CS11" i="1"/>
  <c r="U11" i="1"/>
  <c r="FL11" i="1"/>
  <c r="CC11" i="1"/>
  <c r="N11" i="1"/>
  <c r="LY11" i="1"/>
  <c r="KK11" i="1"/>
  <c r="IS11" i="1"/>
  <c r="LF11" i="1"/>
  <c r="JT11" i="1"/>
  <c r="EQ11" i="1"/>
  <c r="FZ11" i="1"/>
  <c r="T11" i="1"/>
  <c r="KO11" i="1"/>
  <c r="ML11" i="1"/>
  <c r="FM10" i="8"/>
  <c r="L13" i="3"/>
  <c r="Z13" i="3"/>
  <c r="FE149" i="8"/>
  <c r="FE153" i="8"/>
  <c r="FE157" i="8"/>
  <c r="FE161" i="8"/>
  <c r="FE171" i="8"/>
  <c r="FE175" i="8"/>
  <c r="G13" i="3"/>
  <c r="FU10" i="8"/>
  <c r="AA13" i="3"/>
  <c r="J13" i="3"/>
  <c r="EY10" i="8"/>
  <c r="EZ10" i="8"/>
  <c r="FN10" i="8"/>
  <c r="V13" i="3"/>
  <c r="IN10" i="2"/>
  <c r="F13" i="3"/>
  <c r="F12" i="3" s="1"/>
  <c r="F11" i="3" s="1"/>
  <c r="ER10" i="8"/>
  <c r="EQ10" i="8"/>
  <c r="Y13" i="3"/>
  <c r="X13" i="3"/>
  <c r="FE136" i="8"/>
  <c r="FE144" i="8"/>
  <c r="FE150" i="8"/>
  <c r="FE154" i="8"/>
  <c r="FE158" i="8"/>
  <c r="FE164" i="8"/>
  <c r="FE172" i="8"/>
  <c r="FE176" i="8"/>
  <c r="ES10" i="8"/>
  <c r="DU10" i="2"/>
  <c r="AB13" i="3"/>
  <c r="H13" i="3"/>
  <c r="FE167" i="8"/>
  <c r="FE147" i="8"/>
  <c r="FE151" i="8"/>
  <c r="FE155" i="8"/>
  <c r="FE159" i="8"/>
  <c r="FE165" i="8"/>
  <c r="FE169" i="8"/>
  <c r="FE173" i="8"/>
  <c r="FE177" i="8"/>
  <c r="FE125" i="8"/>
  <c r="FE148" i="8"/>
  <c r="FE152" i="8"/>
  <c r="FE156" i="8"/>
  <c r="FE160" i="8"/>
  <c r="FE174" i="8"/>
  <c r="FE178" i="8"/>
  <c r="FE170" i="8"/>
  <c r="FE166" i="8"/>
  <c r="FE168" i="8"/>
  <c r="FE135" i="8"/>
  <c r="FE130" i="8"/>
  <c r="FE122" i="8"/>
  <c r="FE120" i="8"/>
  <c r="FE117" i="8"/>
  <c r="FE118" i="8"/>
  <c r="FE142" i="8"/>
  <c r="FE141" i="8"/>
  <c r="FE140" i="8"/>
  <c r="FE139" i="8"/>
  <c r="FE138" i="8"/>
  <c r="FE137" i="8"/>
  <c r="FE133" i="8"/>
  <c r="FE132" i="8"/>
  <c r="FE131" i="8"/>
  <c r="FE121" i="8"/>
  <c r="FE119" i="8"/>
  <c r="FE143" i="8"/>
  <c r="FE134" i="8"/>
  <c r="FE116" i="8"/>
  <c r="FE115" i="8"/>
  <c r="FE114" i="8"/>
  <c r="FE126" i="8"/>
  <c r="FE123" i="8"/>
  <c r="AD13" i="3"/>
  <c r="N13" i="3"/>
  <c r="V15" i="3"/>
  <c r="X14" i="3"/>
  <c r="HM13" i="2"/>
  <c r="Z15" i="3"/>
  <c r="HN13" i="2"/>
  <c r="I16" i="3"/>
  <c r="Y16" i="3"/>
  <c r="P16" i="3"/>
  <c r="X16" i="3"/>
  <c r="J14" i="3"/>
  <c r="V14" i="3"/>
  <c r="K14" i="3"/>
  <c r="Y15" i="3"/>
  <c r="O16" i="3"/>
  <c r="K15" i="3"/>
  <c r="V16" i="3"/>
  <c r="K16" i="3"/>
  <c r="G14" i="3"/>
  <c r="HK13" i="2"/>
  <c r="G15" i="3"/>
  <c r="AF16" i="3"/>
  <c r="G16" i="3"/>
  <c r="I15" i="3"/>
  <c r="W14" i="3"/>
  <c r="IR13" i="2"/>
  <c r="FF10" i="2"/>
  <c r="FE10" i="2"/>
  <c r="CE10" i="2"/>
  <c r="AA14" i="3"/>
  <c r="AB16" i="3"/>
  <c r="J16" i="3"/>
  <c r="X15" i="3"/>
  <c r="CC12" i="2"/>
  <c r="HJ13" i="2"/>
  <c r="HI13" i="2"/>
  <c r="EZ13" i="8"/>
  <c r="FG13" i="2"/>
  <c r="L16" i="3"/>
  <c r="H15" i="3"/>
  <c r="HH13" i="2"/>
  <c r="FH10" i="2"/>
  <c r="FG10" i="2"/>
  <c r="AA16" i="3"/>
  <c r="Z16" i="3"/>
  <c r="H16" i="3"/>
  <c r="AA15" i="3"/>
  <c r="J15" i="3"/>
  <c r="HL13" i="2"/>
  <c r="I14" i="3"/>
  <c r="AM11" i="2"/>
  <c r="GX10" i="2"/>
  <c r="GW10" i="2"/>
  <c r="BZ10" i="2"/>
  <c r="CC10" i="2"/>
  <c r="AL11" i="2"/>
  <c r="U14" i="3"/>
  <c r="Y14" i="3"/>
  <c r="H14" i="3"/>
  <c r="Z14" i="3"/>
  <c r="FK10" i="2"/>
  <c r="L14" i="3"/>
  <c r="GV10" i="2"/>
  <c r="GU10" i="2"/>
  <c r="GY10" i="2"/>
  <c r="CA10" i="2"/>
  <c r="HN11" i="2"/>
  <c r="HL11" i="2"/>
  <c r="HJ11" i="2"/>
  <c r="HH11" i="2"/>
  <c r="HM11" i="2"/>
  <c r="HK11" i="2"/>
  <c r="HI11" i="2"/>
  <c r="EZ12" i="8"/>
  <c r="FD10" i="2"/>
  <c r="FL10" i="2"/>
  <c r="FJ10" i="2"/>
  <c r="FP10" i="2" s="1"/>
  <c r="K13" i="3"/>
  <c r="CF10" i="2"/>
  <c r="W13" i="3"/>
  <c r="CD10" i="2"/>
  <c r="CJ10" i="2" s="1"/>
  <c r="DP10" i="2"/>
  <c r="DO10" i="2"/>
  <c r="DS10" i="2"/>
  <c r="AB14" i="3"/>
  <c r="HQ10" i="2"/>
  <c r="FP10" i="8" s="1"/>
  <c r="IR10" i="2"/>
  <c r="AE13" i="3"/>
  <c r="O13" i="3"/>
  <c r="AJ10" i="2"/>
  <c r="O10" i="2"/>
  <c r="K10" i="8" s="1"/>
  <c r="F10" i="8" s="1"/>
  <c r="U13" i="3"/>
  <c r="AK10" i="2"/>
  <c r="AN10" i="2"/>
  <c r="AT10" i="2" s="1"/>
  <c r="AR10" i="2"/>
  <c r="CH10" i="2"/>
  <c r="DX10" i="2"/>
  <c r="FN10" i="2"/>
  <c r="HD10" i="2"/>
  <c r="IT10" i="2"/>
  <c r="AB15" i="3"/>
  <c r="AF14" i="3"/>
  <c r="P14" i="3"/>
  <c r="EZ11" i="8"/>
  <c r="AF15" i="3"/>
  <c r="P15" i="3"/>
  <c r="HN12" i="2"/>
  <c r="HL12" i="2"/>
  <c r="HJ12" i="2"/>
  <c r="HH12" i="2"/>
  <c r="HM12" i="2"/>
  <c r="HK12" i="2"/>
  <c r="HI12" i="2"/>
  <c r="GA10" i="2"/>
  <c r="EU10" i="8" s="1"/>
  <c r="M13" i="3"/>
  <c r="DN10" i="2"/>
  <c r="DR10" i="2"/>
  <c r="DV10" i="2"/>
  <c r="DQ10" i="2"/>
  <c r="DT10" i="2"/>
  <c r="DZ10" i="2" s="1"/>
  <c r="I13" i="3"/>
  <c r="AO10" i="2"/>
  <c r="AM10" i="2"/>
  <c r="FF12" i="2"/>
  <c r="L15" i="3"/>
  <c r="FE12" i="2"/>
  <c r="BP194" i="1"/>
  <c r="BO194" i="1"/>
  <c r="BF194" i="1"/>
  <c r="BE194" i="1"/>
  <c r="K12" i="3" l="1"/>
  <c r="I12" i="3"/>
  <c r="H12" i="3"/>
  <c r="J12" i="3"/>
  <c r="G12" i="3"/>
  <c r="L12" i="3"/>
  <c r="DX11" i="2"/>
  <c r="HD11" i="2"/>
  <c r="CH11" i="2"/>
  <c r="BX10" i="2"/>
  <c r="CB11" i="2"/>
  <c r="GB10" i="8"/>
  <c r="AJ13" i="2"/>
  <c r="CB13" i="2"/>
  <c r="FI10" i="2"/>
  <c r="IQ10" i="2"/>
  <c r="IJ10" i="2"/>
  <c r="AC10" i="2"/>
  <c r="IL10" i="2"/>
  <c r="EK10" i="2"/>
  <c r="EM10" i="2" s="1"/>
  <c r="IK10" i="2"/>
  <c r="BY10" i="2"/>
  <c r="CB10" i="2"/>
  <c r="AI10" i="2"/>
  <c r="IM10" i="2"/>
  <c r="IP10" i="2"/>
  <c r="IV10" i="2" s="1"/>
  <c r="FL10" i="8"/>
  <c r="AF13" i="3"/>
  <c r="FT10" i="8"/>
  <c r="GA10" i="8" s="1"/>
  <c r="P13" i="3"/>
  <c r="FS10" i="8"/>
  <c r="FG12" i="8"/>
  <c r="FG10" i="8"/>
  <c r="DU12" i="2"/>
  <c r="DI10" i="2"/>
  <c r="DK10" i="2" s="1"/>
  <c r="AP10" i="2"/>
  <c r="HA10" i="2"/>
  <c r="AH10" i="2"/>
  <c r="IO10" i="2"/>
  <c r="GZ10" i="2"/>
  <c r="HF10" i="2" s="1"/>
  <c r="BS10" i="2"/>
  <c r="BU10" i="2" s="1"/>
  <c r="AL10" i="2"/>
  <c r="GT10" i="2"/>
  <c r="EX10" i="8"/>
  <c r="FE10" i="8" s="1"/>
  <c r="BE10" i="2"/>
  <c r="IE10" i="2"/>
  <c r="GO10" i="2"/>
  <c r="FB10" i="8" s="1"/>
  <c r="HB10" i="2"/>
  <c r="EY10" i="2"/>
  <c r="FA10" i="2" s="1"/>
  <c r="AC13" i="3"/>
  <c r="CU10" i="2"/>
  <c r="DW10" i="2" s="1"/>
  <c r="DY10" i="2" s="1"/>
  <c r="AK13" i="3" s="1"/>
  <c r="CB12" i="2"/>
  <c r="FF10" i="8"/>
  <c r="AR11" i="2"/>
  <c r="AD14" i="3"/>
  <c r="EY11" i="8"/>
  <c r="AD15" i="3"/>
  <c r="EY12" i="8"/>
  <c r="FF12" i="8" s="1"/>
  <c r="FG11" i="8"/>
  <c r="AD16" i="3"/>
  <c r="EY13" i="8"/>
  <c r="FF13" i="8" s="1"/>
  <c r="N16" i="3"/>
  <c r="EX13" i="8"/>
  <c r="N14" i="3"/>
  <c r="EX11" i="8"/>
  <c r="FE11" i="8" s="1"/>
  <c r="N15" i="3"/>
  <c r="EX12" i="8"/>
  <c r="FE12" i="8" s="1"/>
  <c r="FF11" i="8"/>
  <c r="M16" i="3"/>
  <c r="FG13" i="8"/>
  <c r="BX12" i="2"/>
  <c r="GX13" i="2"/>
  <c r="CA12" i="2"/>
  <c r="DP13" i="2"/>
  <c r="DO13" i="2"/>
  <c r="CD12" i="2"/>
  <c r="CJ12" i="2" s="1"/>
  <c r="CF11" i="2"/>
  <c r="FH13" i="2"/>
  <c r="AN11" i="2"/>
  <c r="AT11" i="2" s="1"/>
  <c r="DQ12" i="2"/>
  <c r="CC13" i="2"/>
  <c r="AK11" i="2"/>
  <c r="AI11" i="2"/>
  <c r="DU11" i="2"/>
  <c r="AL12" i="2"/>
  <c r="CF12" i="2"/>
  <c r="BZ12" i="2"/>
  <c r="DU13" i="2"/>
  <c r="AH12" i="2"/>
  <c r="DP12" i="2"/>
  <c r="AP13" i="2"/>
  <c r="AK13" i="2"/>
  <c r="BZ11" i="2"/>
  <c r="FH11" i="2"/>
  <c r="BY13" i="2"/>
  <c r="AO12" i="2"/>
  <c r="AM12" i="2"/>
  <c r="DN13" i="2"/>
  <c r="AP12" i="2"/>
  <c r="GW13" i="2"/>
  <c r="FD13" i="2"/>
  <c r="DV12" i="2"/>
  <c r="FI11" i="2"/>
  <c r="FD11" i="2"/>
  <c r="CF13" i="2"/>
  <c r="DS12" i="2"/>
  <c r="IP13" i="2"/>
  <c r="IV13" i="2" s="1"/>
  <c r="HQ13" i="2"/>
  <c r="HS13" i="2" s="1"/>
  <c r="DR13" i="2"/>
  <c r="CA13" i="2"/>
  <c r="IJ13" i="2"/>
  <c r="AL13" i="2"/>
  <c r="IO13" i="2"/>
  <c r="DQ13" i="2"/>
  <c r="DS13" i="2"/>
  <c r="DP11" i="2"/>
  <c r="DI12" i="2"/>
  <c r="DK12" i="2" s="1"/>
  <c r="CE13" i="2"/>
  <c r="W15" i="3"/>
  <c r="FE13" i="2"/>
  <c r="U15" i="3"/>
  <c r="U16" i="3"/>
  <c r="FF11" i="2"/>
  <c r="AJ11" i="2"/>
  <c r="AM13" i="2"/>
  <c r="AO11" i="2"/>
  <c r="IK13" i="2"/>
  <c r="AK12" i="2"/>
  <c r="AI13" i="2"/>
  <c r="DN12" i="2"/>
  <c r="BX13" i="2"/>
  <c r="FK11" i="2"/>
  <c r="FH12" i="2"/>
  <c r="DR12" i="2"/>
  <c r="BY12" i="2"/>
  <c r="O11" i="2"/>
  <c r="K11" i="8" s="1"/>
  <c r="F11" i="8" s="1"/>
  <c r="BX11" i="2"/>
  <c r="BZ13" i="2"/>
  <c r="EK13" i="2"/>
  <c r="EM13" i="2" s="1"/>
  <c r="IM13" i="2"/>
  <c r="DI13" i="2"/>
  <c r="DK13" i="2" s="1"/>
  <c r="CA11" i="2"/>
  <c r="AC12" i="2"/>
  <c r="BY11" i="2"/>
  <c r="HA13" i="2"/>
  <c r="AN13" i="2"/>
  <c r="AT13" i="2" s="1"/>
  <c r="AE16" i="3"/>
  <c r="W16" i="3"/>
  <c r="DT11" i="2"/>
  <c r="DZ11" i="2" s="1"/>
  <c r="AP11" i="2"/>
  <c r="FJ13" i="2"/>
  <c r="FP13" i="2" s="1"/>
  <c r="DT13" i="2"/>
  <c r="DZ13" i="2" s="1"/>
  <c r="FG11" i="2"/>
  <c r="FN11" i="2"/>
  <c r="FI13" i="2"/>
  <c r="GT13" i="2"/>
  <c r="AJ12" i="2"/>
  <c r="AH13" i="2"/>
  <c r="EY13" i="2"/>
  <c r="FA13" i="2" s="1"/>
  <c r="FF13" i="2"/>
  <c r="GU13" i="2"/>
  <c r="GU12" i="2"/>
  <c r="GV12" i="2"/>
  <c r="HA12" i="2"/>
  <c r="GZ13" i="2"/>
  <c r="HF13" i="2" s="1"/>
  <c r="BE11" i="2"/>
  <c r="CU11" i="2"/>
  <c r="CW11" i="2" s="1"/>
  <c r="EK11" i="2"/>
  <c r="EM11" i="2" s="1"/>
  <c r="AR13" i="2"/>
  <c r="IT12" i="2"/>
  <c r="IN13" i="2"/>
  <c r="O12" i="2"/>
  <c r="K12" i="8" s="1"/>
  <c r="F12" i="8" s="1"/>
  <c r="BS12" i="2"/>
  <c r="BU12" i="2" s="1"/>
  <c r="EK12" i="2"/>
  <c r="EM12" i="2" s="1"/>
  <c r="HB13" i="2"/>
  <c r="AI12" i="2"/>
  <c r="IE13" i="2"/>
  <c r="IG13" i="2" s="1"/>
  <c r="CC11" i="2"/>
  <c r="GV13" i="2"/>
  <c r="DO11" i="2"/>
  <c r="GO13" i="2"/>
  <c r="BE12" i="2"/>
  <c r="CU12" i="2"/>
  <c r="BS13" i="2"/>
  <c r="BU13" i="2" s="1"/>
  <c r="CU13" i="2"/>
  <c r="DW13" i="2" s="1"/>
  <c r="IL13" i="2"/>
  <c r="AC13" i="2"/>
  <c r="GY13" i="2"/>
  <c r="AC11" i="2"/>
  <c r="FL12" i="2"/>
  <c r="FI12" i="2"/>
  <c r="GW12" i="2"/>
  <c r="CE12" i="2"/>
  <c r="DO12" i="2"/>
  <c r="AO13" i="2"/>
  <c r="BE13" i="2"/>
  <c r="GA13" i="2"/>
  <c r="EU13" i="8" s="1"/>
  <c r="FE11" i="2"/>
  <c r="HD13" i="2"/>
  <c r="IQ13" i="2"/>
  <c r="AN12" i="2"/>
  <c r="AT12" i="2" s="1"/>
  <c r="DT12" i="2"/>
  <c r="DZ12" i="2" s="1"/>
  <c r="O13" i="2"/>
  <c r="K13" i="8" s="1"/>
  <c r="F13" i="8" s="1"/>
  <c r="FK12" i="2"/>
  <c r="FD12" i="2"/>
  <c r="CD13" i="2"/>
  <c r="CJ13" i="2" s="1"/>
  <c r="FL13" i="2"/>
  <c r="AC16" i="3"/>
  <c r="DV11" i="2"/>
  <c r="AH11" i="2"/>
  <c r="FN12" i="2"/>
  <c r="DS11" i="2"/>
  <c r="CE11" i="2"/>
  <c r="DV13" i="2"/>
  <c r="FG12" i="2"/>
  <c r="FK13" i="2"/>
  <c r="CH13" i="2"/>
  <c r="FN13" i="2"/>
  <c r="IT13" i="2"/>
  <c r="AR12" i="2"/>
  <c r="DX12" i="2"/>
  <c r="HD12" i="2"/>
  <c r="DI11" i="2"/>
  <c r="DK11" i="2" s="1"/>
  <c r="DN11" i="2"/>
  <c r="DX13" i="2"/>
  <c r="CH12" i="2"/>
  <c r="IK12" i="2"/>
  <c r="CD11" i="2"/>
  <c r="CJ11" i="2" s="1"/>
  <c r="BS11" i="2"/>
  <c r="BU11" i="2" s="1"/>
  <c r="IT11" i="2"/>
  <c r="DQ11" i="2"/>
  <c r="DR11" i="2"/>
  <c r="FJ11" i="2"/>
  <c r="FP11" i="2" s="1"/>
  <c r="GX12" i="2"/>
  <c r="GY12" i="2"/>
  <c r="IO12" i="2"/>
  <c r="IN12" i="2"/>
  <c r="FJ12" i="2"/>
  <c r="FP12" i="2" s="1"/>
  <c r="FL11" i="2"/>
  <c r="GC10" i="2"/>
  <c r="ET10" i="8" s="1"/>
  <c r="EP10" i="8" s="1"/>
  <c r="IJ12" i="2"/>
  <c r="HQ12" i="2"/>
  <c r="IR12" i="2"/>
  <c r="AE15" i="3"/>
  <c r="GT12" i="2"/>
  <c r="GA12" i="2"/>
  <c r="EU12" i="8" s="1"/>
  <c r="HB12" i="2"/>
  <c r="AC15" i="3"/>
  <c r="GZ12" i="2"/>
  <c r="HF12" i="2" s="1"/>
  <c r="M15" i="3"/>
  <c r="GO11" i="2"/>
  <c r="IE11" i="2"/>
  <c r="IG11" i="2" s="1"/>
  <c r="GO12" i="2"/>
  <c r="GW11" i="2"/>
  <c r="GU11" i="2"/>
  <c r="GT11" i="2"/>
  <c r="GA11" i="2"/>
  <c r="EU11" i="8" s="1"/>
  <c r="GX11" i="2"/>
  <c r="HB11" i="2"/>
  <c r="AC14" i="3"/>
  <c r="IM11" i="2"/>
  <c r="IP11" i="2"/>
  <c r="IV11" i="2" s="1"/>
  <c r="O14" i="3"/>
  <c r="IL11" i="2"/>
  <c r="IQ11" i="2"/>
  <c r="IM12" i="2"/>
  <c r="IP12" i="2"/>
  <c r="IV12" i="2" s="1"/>
  <c r="O15" i="3"/>
  <c r="IL12" i="2"/>
  <c r="IQ12" i="2"/>
  <c r="IE12" i="2"/>
  <c r="IG12" i="2" s="1"/>
  <c r="EY12" i="2"/>
  <c r="FA12" i="2" s="1"/>
  <c r="Q10" i="2"/>
  <c r="J10" i="8" s="1"/>
  <c r="HS10" i="2"/>
  <c r="FO10" i="8" s="1"/>
  <c r="EY11" i="2"/>
  <c r="FA11" i="2" s="1"/>
  <c r="GZ11" i="2"/>
  <c r="HF11" i="2" s="1"/>
  <c r="M14" i="3"/>
  <c r="GY11" i="2"/>
  <c r="GV11" i="2"/>
  <c r="HA11" i="2"/>
  <c r="IK11" i="2"/>
  <c r="IO11" i="2"/>
  <c r="IJ11" i="2"/>
  <c r="HQ11" i="2"/>
  <c r="IN11" i="2"/>
  <c r="IR11" i="2"/>
  <c r="AE14" i="3"/>
  <c r="BL194" i="1"/>
  <c r="BM194" i="1"/>
  <c r="BN194" i="1"/>
  <c r="BG13" i="2" l="1"/>
  <c r="AE13" i="8" s="1"/>
  <c r="AF13" i="8"/>
  <c r="AA13" i="8" s="1"/>
  <c r="BG12" i="2"/>
  <c r="AE12" i="8" s="1"/>
  <c r="AF12" i="8"/>
  <c r="AA12" i="8" s="1"/>
  <c r="BG11" i="2"/>
  <c r="AE11" i="8" s="1"/>
  <c r="AF11" i="8"/>
  <c r="AA11" i="8" s="1"/>
  <c r="BG10" i="2"/>
  <c r="AE10" i="8" s="1"/>
  <c r="AF10" i="8"/>
  <c r="AA10" i="8" s="1"/>
  <c r="N12" i="3"/>
  <c r="M12" i="3"/>
  <c r="O12" i="3"/>
  <c r="R13" i="3"/>
  <c r="S13" i="3" s="1"/>
  <c r="P12" i="3"/>
  <c r="AE10" i="2"/>
  <c r="Q10" i="8" s="1"/>
  <c r="R10" i="8"/>
  <c r="AE11" i="2"/>
  <c r="Q11" i="8" s="1"/>
  <c r="R11" i="8"/>
  <c r="AE13" i="2"/>
  <c r="Q13" i="8" s="1"/>
  <c r="R13" i="8"/>
  <c r="AE12" i="2"/>
  <c r="Q12" i="8" s="1"/>
  <c r="R12" i="8"/>
  <c r="Q12" i="2"/>
  <c r="J12" i="8" s="1"/>
  <c r="Q11" i="2"/>
  <c r="J11" i="8" s="1"/>
  <c r="Q13" i="2"/>
  <c r="J13" i="8" s="1"/>
  <c r="FM10" i="2"/>
  <c r="FO10" i="2" s="1"/>
  <c r="AL13" i="3" s="1"/>
  <c r="CG10" i="2"/>
  <c r="CI10" i="2" s="1"/>
  <c r="AJ13" i="3" s="1"/>
  <c r="AQ10" i="2"/>
  <c r="Y10" i="8" s="1"/>
  <c r="AG13" i="3"/>
  <c r="IG10" i="2"/>
  <c r="FV10" i="8" s="1"/>
  <c r="FW10" i="8"/>
  <c r="FZ10" i="8"/>
  <c r="FK10" i="8"/>
  <c r="IS10" i="2"/>
  <c r="CW10" i="2"/>
  <c r="HC10" i="2"/>
  <c r="HE10" i="2" s="1"/>
  <c r="AM13" i="3" s="1"/>
  <c r="GQ10" i="2"/>
  <c r="FA10" i="8" s="1"/>
  <c r="FH10" i="8" s="1"/>
  <c r="EW10" i="8" s="1"/>
  <c r="FE13" i="8"/>
  <c r="R16" i="3"/>
  <c r="S16" i="3" s="1"/>
  <c r="GQ11" i="2"/>
  <c r="FA11" i="8" s="1"/>
  <c r="FB11" i="8"/>
  <c r="GQ12" i="2"/>
  <c r="FA12" i="8" s="1"/>
  <c r="FB12" i="8"/>
  <c r="GQ13" i="2"/>
  <c r="FA13" i="8" s="1"/>
  <c r="FB13" i="8"/>
  <c r="FI10" i="8"/>
  <c r="IS13" i="2"/>
  <c r="IU13" i="2" s="1"/>
  <c r="AN16" i="3" s="1"/>
  <c r="CW13" i="2"/>
  <c r="DW12" i="2"/>
  <c r="DY12" i="2" s="1"/>
  <c r="AK15" i="3" s="1"/>
  <c r="HC13" i="2"/>
  <c r="HE13" i="2" s="1"/>
  <c r="AM16" i="3" s="1"/>
  <c r="AQ11" i="2"/>
  <c r="Y11" i="8" s="1"/>
  <c r="AQ12" i="2"/>
  <c r="Y12" i="8" s="1"/>
  <c r="CG11" i="2"/>
  <c r="CI11" i="2" s="1"/>
  <c r="AJ14" i="3" s="1"/>
  <c r="AG15" i="3"/>
  <c r="AG16" i="3"/>
  <c r="CG13" i="2"/>
  <c r="CI13" i="2" s="1"/>
  <c r="AJ16" i="3" s="1"/>
  <c r="CW12" i="2"/>
  <c r="DW11" i="2"/>
  <c r="DY11" i="2" s="1"/>
  <c r="AK14" i="3" s="1"/>
  <c r="DY13" i="2"/>
  <c r="AK16" i="3" s="1"/>
  <c r="FM13" i="2"/>
  <c r="FO13" i="2" s="1"/>
  <c r="AL16" i="3" s="1"/>
  <c r="GC13" i="2"/>
  <c r="ET13" i="8" s="1"/>
  <c r="EP13" i="8" s="1"/>
  <c r="CG12" i="2"/>
  <c r="CI12" i="2" s="1"/>
  <c r="AJ15" i="3" s="1"/>
  <c r="AQ13" i="2"/>
  <c r="Y13" i="8" s="1"/>
  <c r="R14" i="3"/>
  <c r="S14" i="3" s="1"/>
  <c r="R15" i="3"/>
  <c r="FM12" i="2"/>
  <c r="FO12" i="2" s="1"/>
  <c r="AL15" i="3" s="1"/>
  <c r="AG14" i="3"/>
  <c r="GC11" i="2"/>
  <c r="ET11" i="8" s="1"/>
  <c r="EP11" i="8" s="1"/>
  <c r="HC11" i="2"/>
  <c r="HE11" i="2" s="1"/>
  <c r="AM14" i="3" s="1"/>
  <c r="HS11" i="2"/>
  <c r="IS11" i="2"/>
  <c r="IU11" i="2" s="1"/>
  <c r="AN14" i="3" s="1"/>
  <c r="GC12" i="2"/>
  <c r="ET12" i="8" s="1"/>
  <c r="EP12" i="8" s="1"/>
  <c r="HC12" i="2"/>
  <c r="HE12" i="2" s="1"/>
  <c r="AM15" i="3" s="1"/>
  <c r="HS12" i="2"/>
  <c r="IS12" i="2"/>
  <c r="IU12" i="2" s="1"/>
  <c r="AN15" i="3" s="1"/>
  <c r="FM11" i="2"/>
  <c r="FO11" i="2" s="1"/>
  <c r="AL14" i="3" s="1"/>
  <c r="S15" i="3" l="1"/>
  <c r="R12" i="3"/>
  <c r="AS12" i="2"/>
  <c r="X12" i="8" s="1"/>
  <c r="T12" i="8" s="1"/>
  <c r="AS10" i="2"/>
  <c r="X10" i="8" s="1"/>
  <c r="T10" i="8" s="1"/>
  <c r="AS13" i="2"/>
  <c r="X13" i="8" s="1"/>
  <c r="T13" i="8" s="1"/>
  <c r="AS11" i="2"/>
  <c r="X11" i="8" s="1"/>
  <c r="T11" i="8" s="1"/>
  <c r="FD10" i="8"/>
  <c r="IU10" i="2"/>
  <c r="GD10" i="8"/>
  <c r="FI12" i="8"/>
  <c r="FI11" i="8"/>
  <c r="FH11" i="8"/>
  <c r="FH12" i="8"/>
  <c r="FH13" i="8"/>
  <c r="EW13" i="8" s="1"/>
  <c r="FI13" i="8"/>
  <c r="AN222" i="2"/>
  <c r="AT222" i="2" s="1"/>
  <c r="AN215" i="2"/>
  <c r="AT215" i="2" s="1"/>
  <c r="AN201" i="2"/>
  <c r="AT201" i="2" s="1"/>
  <c r="AN198" i="2"/>
  <c r="AT198" i="2" s="1"/>
  <c r="AN197" i="2"/>
  <c r="AT197" i="2" s="1"/>
  <c r="AN193" i="2"/>
  <c r="AT193" i="2" s="1"/>
  <c r="AN165" i="2"/>
  <c r="AT165" i="2" s="1"/>
  <c r="AN157" i="2"/>
  <c r="AT157" i="2" s="1"/>
  <c r="AN151" i="2"/>
  <c r="AT151" i="2" s="1"/>
  <c r="AN149" i="2"/>
  <c r="AT149" i="2" s="1"/>
  <c r="NG211" i="1"/>
  <c r="NF211" i="1"/>
  <c r="NE211" i="1"/>
  <c r="ND211" i="1"/>
  <c r="NC211" i="1"/>
  <c r="NB211" i="1"/>
  <c r="NA211" i="1"/>
  <c r="MZ211" i="1"/>
  <c r="MY211" i="1"/>
  <c r="MX211" i="1"/>
  <c r="MW211" i="1"/>
  <c r="MV211" i="1"/>
  <c r="MU211" i="1"/>
  <c r="MT211" i="1"/>
  <c r="MS211" i="1"/>
  <c r="MR211" i="1"/>
  <c r="MQ211" i="1"/>
  <c r="MP211" i="1"/>
  <c r="MO211" i="1"/>
  <c r="MN211" i="1"/>
  <c r="MM211" i="1"/>
  <c r="ML211" i="1"/>
  <c r="MK211" i="1"/>
  <c r="MJ211" i="1"/>
  <c r="MI211" i="1"/>
  <c r="MH211" i="1"/>
  <c r="MG211" i="1"/>
  <c r="MF211" i="1"/>
  <c r="ME211" i="1"/>
  <c r="MD211" i="1"/>
  <c r="MC211" i="1"/>
  <c r="MB211" i="1"/>
  <c r="MA211" i="1"/>
  <c r="LZ211" i="1"/>
  <c r="LY211" i="1"/>
  <c r="LX211" i="1"/>
  <c r="LW211" i="1"/>
  <c r="LV211" i="1"/>
  <c r="LU211" i="1"/>
  <c r="LT211" i="1"/>
  <c r="LS211" i="1"/>
  <c r="LR211" i="1"/>
  <c r="LQ211" i="1"/>
  <c r="LP211" i="1"/>
  <c r="LO211" i="1"/>
  <c r="LN211" i="1"/>
  <c r="LM211" i="1"/>
  <c r="LL211" i="1"/>
  <c r="LK211" i="1"/>
  <c r="LJ211" i="1"/>
  <c r="LI211" i="1"/>
  <c r="LH211" i="1"/>
  <c r="LG211" i="1"/>
  <c r="LF211" i="1"/>
  <c r="LE211" i="1"/>
  <c r="LD211" i="1"/>
  <c r="LC211" i="1"/>
  <c r="LB211" i="1"/>
  <c r="LA211" i="1"/>
  <c r="KZ211" i="1"/>
  <c r="KY211" i="1"/>
  <c r="KX211" i="1"/>
  <c r="KW211" i="1"/>
  <c r="KV211" i="1"/>
  <c r="KU211" i="1"/>
  <c r="KT211" i="1"/>
  <c r="KS211" i="1"/>
  <c r="KR211" i="1"/>
  <c r="KQ211" i="1"/>
  <c r="KP211" i="1"/>
  <c r="KO211" i="1"/>
  <c r="KN211" i="1"/>
  <c r="KM211" i="1"/>
  <c r="KL211" i="1"/>
  <c r="KK211" i="1"/>
  <c r="KJ211" i="1"/>
  <c r="KI211" i="1"/>
  <c r="KH211" i="1"/>
  <c r="KG211" i="1"/>
  <c r="KF211" i="1"/>
  <c r="KE211" i="1"/>
  <c r="KD211" i="1"/>
  <c r="KC211" i="1"/>
  <c r="KB211" i="1"/>
  <c r="KA211" i="1"/>
  <c r="JZ211" i="1"/>
  <c r="JY211" i="1"/>
  <c r="JX211" i="1"/>
  <c r="JW211" i="1"/>
  <c r="JV211" i="1"/>
  <c r="JU211" i="1"/>
  <c r="JT211" i="1"/>
  <c r="JS211" i="1"/>
  <c r="JR211" i="1"/>
  <c r="JQ211" i="1"/>
  <c r="JP211" i="1"/>
  <c r="JO211" i="1"/>
  <c r="JN211" i="1"/>
  <c r="JM211" i="1"/>
  <c r="JL211" i="1"/>
  <c r="JK211" i="1"/>
  <c r="JJ211" i="1"/>
  <c r="JI211" i="1"/>
  <c r="JH211" i="1"/>
  <c r="JG211" i="1"/>
  <c r="JF211" i="1"/>
  <c r="JE211" i="1"/>
  <c r="JD211" i="1"/>
  <c r="JC211" i="1"/>
  <c r="JB211" i="1"/>
  <c r="JA211" i="1"/>
  <c r="IZ211" i="1"/>
  <c r="IY211" i="1"/>
  <c r="IX211" i="1"/>
  <c r="IW211" i="1"/>
  <c r="IV211" i="1"/>
  <c r="IU211" i="1"/>
  <c r="IT211" i="1"/>
  <c r="IS211" i="1"/>
  <c r="IR211" i="1"/>
  <c r="IQ211" i="1"/>
  <c r="IP211" i="1"/>
  <c r="IO211" i="1"/>
  <c r="IN211" i="1"/>
  <c r="IM211" i="1"/>
  <c r="IL211" i="1"/>
  <c r="IK211" i="1"/>
  <c r="IJ211" i="1"/>
  <c r="II211" i="1"/>
  <c r="IH211" i="1"/>
  <c r="IG211" i="1"/>
  <c r="IF211" i="1"/>
  <c r="IE211" i="1"/>
  <c r="ID211" i="1"/>
  <c r="IC211" i="1"/>
  <c r="IB211" i="1"/>
  <c r="IA211" i="1"/>
  <c r="HZ211" i="1"/>
  <c r="HY211" i="1"/>
  <c r="HX211" i="1"/>
  <c r="HW211" i="1"/>
  <c r="HV211" i="1"/>
  <c r="HU211" i="1"/>
  <c r="HT211" i="1"/>
  <c r="HS211" i="1"/>
  <c r="HR211" i="1"/>
  <c r="HQ211" i="1"/>
  <c r="HP211" i="1"/>
  <c r="HO211" i="1"/>
  <c r="HN211" i="1"/>
  <c r="HM211" i="1"/>
  <c r="HL211" i="1"/>
  <c r="HK211" i="1"/>
  <c r="HJ211" i="1"/>
  <c r="HI211" i="1"/>
  <c r="HH211" i="1"/>
  <c r="HG211" i="1"/>
  <c r="HF211" i="1"/>
  <c r="HE211" i="1"/>
  <c r="HD211" i="1"/>
  <c r="HC211" i="1"/>
  <c r="HB211" i="1"/>
  <c r="HA211" i="1"/>
  <c r="GZ211" i="1"/>
  <c r="GY211" i="1"/>
  <c r="GX211" i="1"/>
  <c r="GW211" i="1"/>
  <c r="GV211" i="1"/>
  <c r="GU211" i="1"/>
  <c r="GT211" i="1"/>
  <c r="GS211" i="1"/>
  <c r="GR211" i="1"/>
  <c r="GQ211" i="1"/>
  <c r="GP211" i="1"/>
  <c r="GO211" i="1"/>
  <c r="GN211" i="1"/>
  <c r="GM211" i="1"/>
  <c r="GL211" i="1"/>
  <c r="GK211" i="1"/>
  <c r="GJ211" i="1"/>
  <c r="GI211" i="1"/>
  <c r="GH211" i="1"/>
  <c r="GG211" i="1"/>
  <c r="GF211" i="1"/>
  <c r="GE211" i="1"/>
  <c r="GD211" i="1"/>
  <c r="GC211" i="1"/>
  <c r="GB211" i="1"/>
  <c r="GA211" i="1"/>
  <c r="FZ211" i="1"/>
  <c r="FY211" i="1"/>
  <c r="FX211" i="1"/>
  <c r="FW211" i="1"/>
  <c r="FV211" i="1"/>
  <c r="FU211" i="1"/>
  <c r="FT211" i="1"/>
  <c r="FS211" i="1"/>
  <c r="FR211" i="1"/>
  <c r="FQ211" i="1"/>
  <c r="FP211" i="1"/>
  <c r="FO211" i="1"/>
  <c r="FN211" i="1"/>
  <c r="FM211" i="1"/>
  <c r="FL211" i="1"/>
  <c r="FK211" i="1"/>
  <c r="FJ211" i="1"/>
  <c r="FI211" i="1"/>
  <c r="FH211" i="1"/>
  <c r="FG211" i="1"/>
  <c r="FF211" i="1"/>
  <c r="FE211" i="1"/>
  <c r="FD211" i="1"/>
  <c r="FC211" i="1"/>
  <c r="FB211" i="1"/>
  <c r="FA211" i="1"/>
  <c r="EZ211" i="1"/>
  <c r="EY211" i="1"/>
  <c r="EX211" i="1"/>
  <c r="EW211" i="1"/>
  <c r="EV211" i="1"/>
  <c r="EU211" i="1"/>
  <c r="ET211" i="1"/>
  <c r="ES211" i="1"/>
  <c r="ER211" i="1"/>
  <c r="EQ211" i="1"/>
  <c r="EP211" i="1"/>
  <c r="EO211" i="1"/>
  <c r="EN211" i="1"/>
  <c r="EM211" i="1"/>
  <c r="EL211" i="1"/>
  <c r="EK211" i="1"/>
  <c r="EJ211" i="1"/>
  <c r="EI211" i="1"/>
  <c r="EH211" i="1"/>
  <c r="EG211" i="1"/>
  <c r="EF211" i="1"/>
  <c r="EE211" i="1"/>
  <c r="ED211" i="1"/>
  <c r="EC211" i="1"/>
  <c r="EB211" i="1"/>
  <c r="EA211" i="1"/>
  <c r="DZ211" i="1"/>
  <c r="DY211" i="1"/>
  <c r="DX211" i="1"/>
  <c r="DW211" i="1"/>
  <c r="DV211" i="1"/>
  <c r="DU211" i="1"/>
  <c r="DT211" i="1"/>
  <c r="DS211" i="1"/>
  <c r="DR211" i="1"/>
  <c r="DQ211" i="1"/>
  <c r="DP211" i="1"/>
  <c r="DO211" i="1"/>
  <c r="DN211" i="1"/>
  <c r="DM211" i="1"/>
  <c r="DL211" i="1"/>
  <c r="DK211" i="1"/>
  <c r="DJ211" i="1"/>
  <c r="DI211" i="1"/>
  <c r="DH211" i="1"/>
  <c r="DG211" i="1"/>
  <c r="DF211" i="1"/>
  <c r="DE211" i="1"/>
  <c r="DD211" i="1"/>
  <c r="DC211" i="1"/>
  <c r="DB211" i="1"/>
  <c r="DA211" i="1"/>
  <c r="CZ211" i="1"/>
  <c r="CY211" i="1"/>
  <c r="CX211" i="1"/>
  <c r="CW211" i="1"/>
  <c r="CV211" i="1"/>
  <c r="CU211" i="1"/>
  <c r="CT211" i="1"/>
  <c r="CS211" i="1"/>
  <c r="CR211" i="1"/>
  <c r="CQ211" i="1"/>
  <c r="CP211" i="1"/>
  <c r="CO211" i="1"/>
  <c r="CN211" i="1"/>
  <c r="CM211" i="1"/>
  <c r="CL211" i="1"/>
  <c r="CK211" i="1"/>
  <c r="CJ211" i="1"/>
  <c r="CI211" i="1"/>
  <c r="CH211" i="1"/>
  <c r="CG211" i="1"/>
  <c r="CF211" i="1"/>
  <c r="CE211" i="1"/>
  <c r="CD211" i="1"/>
  <c r="CC211" i="1"/>
  <c r="CB211" i="1"/>
  <c r="CA211" i="1"/>
  <c r="BZ211" i="1"/>
  <c r="BY211" i="1"/>
  <c r="BX211" i="1"/>
  <c r="BW211" i="1"/>
  <c r="BV211" i="1"/>
  <c r="BU211" i="1"/>
  <c r="BT211" i="1"/>
  <c r="BS211" i="1"/>
  <c r="BR211" i="1"/>
  <c r="BQ211" i="1"/>
  <c r="BP211" i="1"/>
  <c r="BO211" i="1"/>
  <c r="BN211" i="1"/>
  <c r="BM211" i="1"/>
  <c r="BL211" i="1"/>
  <c r="BK211" i="1"/>
  <c r="BJ211" i="1"/>
  <c r="BI211" i="1"/>
  <c r="BH211" i="1"/>
  <c r="BG211" i="1"/>
  <c r="BF211" i="1"/>
  <c r="BE211" i="1"/>
  <c r="BD211" i="1"/>
  <c r="BC211" i="1"/>
  <c r="BB211" i="1"/>
  <c r="BA211" i="1"/>
  <c r="AZ211" i="1"/>
  <c r="AY211" i="1"/>
  <c r="AX211" i="1"/>
  <c r="AW211" i="1"/>
  <c r="AV211" i="1"/>
  <c r="AU211" i="1"/>
  <c r="AT211" i="1"/>
  <c r="AS211" i="1"/>
  <c r="AR211" i="1"/>
  <c r="AQ211" i="1"/>
  <c r="AP211" i="1"/>
  <c r="AO211" i="1"/>
  <c r="AN211" i="1"/>
  <c r="AM211" i="1"/>
  <c r="AL211" i="1"/>
  <c r="AK211" i="1"/>
  <c r="AJ211" i="1"/>
  <c r="AI211" i="1"/>
  <c r="AH211" i="1"/>
  <c r="AG211" i="1"/>
  <c r="AF211" i="1"/>
  <c r="AE211" i="1"/>
  <c r="AD211" i="1"/>
  <c r="AC211" i="1"/>
  <c r="AB211" i="1"/>
  <c r="AA211" i="1"/>
  <c r="Z211" i="1"/>
  <c r="Y211" i="1"/>
  <c r="X211" i="1"/>
  <c r="W211" i="1"/>
  <c r="V211" i="1"/>
  <c r="U211" i="1"/>
  <c r="T211" i="1"/>
  <c r="S211" i="1"/>
  <c r="R211" i="1"/>
  <c r="Q211" i="1"/>
  <c r="P211" i="1"/>
  <c r="O211" i="1"/>
  <c r="N211" i="1"/>
  <c r="M211" i="1"/>
  <c r="L211" i="1"/>
  <c r="K211" i="1"/>
  <c r="J211" i="1"/>
  <c r="I211" i="1"/>
  <c r="H211" i="1"/>
  <c r="G211" i="1"/>
  <c r="F211" i="1"/>
  <c r="NG194" i="1"/>
  <c r="NF194" i="1"/>
  <c r="NE194" i="1"/>
  <c r="ND194" i="1"/>
  <c r="NC194" i="1"/>
  <c r="NB194" i="1"/>
  <c r="NA194" i="1"/>
  <c r="MZ194" i="1"/>
  <c r="MY194" i="1"/>
  <c r="MX194" i="1"/>
  <c r="MW194" i="1"/>
  <c r="MV194" i="1"/>
  <c r="MU194" i="1"/>
  <c r="MT194" i="1"/>
  <c r="MS194" i="1"/>
  <c r="MR194" i="1"/>
  <c r="MQ194" i="1"/>
  <c r="MP194" i="1"/>
  <c r="MO194" i="1"/>
  <c r="MN194" i="1"/>
  <c r="MM194" i="1"/>
  <c r="ML194" i="1"/>
  <c r="MK194" i="1"/>
  <c r="MJ194" i="1"/>
  <c r="MI194" i="1"/>
  <c r="MH194" i="1"/>
  <c r="MG194" i="1"/>
  <c r="MF194" i="1"/>
  <c r="ME194" i="1"/>
  <c r="MD194" i="1"/>
  <c r="MC194" i="1"/>
  <c r="MB194" i="1"/>
  <c r="MA194" i="1"/>
  <c r="LZ194" i="1"/>
  <c r="LY194" i="1"/>
  <c r="LX194" i="1"/>
  <c r="LW194" i="1"/>
  <c r="LV194" i="1"/>
  <c r="LU194" i="1"/>
  <c r="LT194" i="1"/>
  <c r="LS194" i="1"/>
  <c r="LR194" i="1"/>
  <c r="LQ194" i="1"/>
  <c r="LP194" i="1"/>
  <c r="LO194" i="1"/>
  <c r="LN194" i="1"/>
  <c r="LM194" i="1"/>
  <c r="LL194" i="1"/>
  <c r="LK194" i="1"/>
  <c r="LJ194" i="1"/>
  <c r="LI194" i="1"/>
  <c r="LH194" i="1"/>
  <c r="LG194" i="1"/>
  <c r="LF194" i="1"/>
  <c r="LE194" i="1"/>
  <c r="LD194" i="1"/>
  <c r="LC194" i="1"/>
  <c r="LB194" i="1"/>
  <c r="LA194" i="1"/>
  <c r="KZ194" i="1"/>
  <c r="KY194" i="1"/>
  <c r="KX194" i="1"/>
  <c r="KW194" i="1"/>
  <c r="KV194" i="1"/>
  <c r="KU194" i="1"/>
  <c r="KT194" i="1"/>
  <c r="KS194" i="1"/>
  <c r="KR194" i="1"/>
  <c r="KQ194" i="1"/>
  <c r="KP194" i="1"/>
  <c r="KO194" i="1"/>
  <c r="KN194" i="1"/>
  <c r="KM194" i="1"/>
  <c r="KL194" i="1"/>
  <c r="KK194" i="1"/>
  <c r="KJ194" i="1"/>
  <c r="KI194" i="1"/>
  <c r="KH194" i="1"/>
  <c r="KG194" i="1"/>
  <c r="KF194" i="1"/>
  <c r="KE194" i="1"/>
  <c r="KD194" i="1"/>
  <c r="KC194" i="1"/>
  <c r="KB194" i="1"/>
  <c r="KA194" i="1"/>
  <c r="JZ194" i="1"/>
  <c r="JY194" i="1"/>
  <c r="JX194" i="1"/>
  <c r="JW194" i="1"/>
  <c r="JV194" i="1"/>
  <c r="JU194" i="1"/>
  <c r="JT194" i="1"/>
  <c r="JS194" i="1"/>
  <c r="JR194" i="1"/>
  <c r="JQ194" i="1"/>
  <c r="JP194" i="1"/>
  <c r="JO194" i="1"/>
  <c r="JN194" i="1"/>
  <c r="JM194" i="1"/>
  <c r="JL194" i="1"/>
  <c r="JK194" i="1"/>
  <c r="JJ194" i="1"/>
  <c r="JI194" i="1"/>
  <c r="JH194" i="1"/>
  <c r="JG194" i="1"/>
  <c r="JF194" i="1"/>
  <c r="JE194" i="1"/>
  <c r="JD194" i="1"/>
  <c r="JC194" i="1"/>
  <c r="JB194" i="1"/>
  <c r="JA194" i="1"/>
  <c r="IZ194" i="1"/>
  <c r="IY194" i="1"/>
  <c r="IX194" i="1"/>
  <c r="IW194" i="1"/>
  <c r="IV194" i="1"/>
  <c r="IU194" i="1"/>
  <c r="IT194" i="1"/>
  <c r="IS194" i="1"/>
  <c r="IR194" i="1"/>
  <c r="IQ194" i="1"/>
  <c r="IP194" i="1"/>
  <c r="IO194" i="1"/>
  <c r="IN194" i="1"/>
  <c r="IM194" i="1"/>
  <c r="IL194" i="1"/>
  <c r="IK194" i="1"/>
  <c r="IJ194" i="1"/>
  <c r="II194" i="1"/>
  <c r="IH194" i="1"/>
  <c r="IG194" i="1"/>
  <c r="IF194" i="1"/>
  <c r="IE194" i="1"/>
  <c r="ID194" i="1"/>
  <c r="IC194" i="1"/>
  <c r="IB194" i="1"/>
  <c r="IA194" i="1"/>
  <c r="HZ194" i="1"/>
  <c r="HY194" i="1"/>
  <c r="HX194" i="1"/>
  <c r="HW194" i="1"/>
  <c r="HV194" i="1"/>
  <c r="HU194" i="1"/>
  <c r="HT194" i="1"/>
  <c r="HS194" i="1"/>
  <c r="HR194" i="1"/>
  <c r="HQ194" i="1"/>
  <c r="HP194" i="1"/>
  <c r="HO194" i="1"/>
  <c r="HN194" i="1"/>
  <c r="HM194" i="1"/>
  <c r="HL194" i="1"/>
  <c r="HK194" i="1"/>
  <c r="HJ194" i="1"/>
  <c r="HI194" i="1"/>
  <c r="HH194" i="1"/>
  <c r="HG194" i="1"/>
  <c r="HF194" i="1"/>
  <c r="HE194" i="1"/>
  <c r="HD194" i="1"/>
  <c r="HC194" i="1"/>
  <c r="HB194" i="1"/>
  <c r="HA194" i="1"/>
  <c r="GZ194" i="1"/>
  <c r="GY194" i="1"/>
  <c r="GX194" i="1"/>
  <c r="GW194" i="1"/>
  <c r="GV194" i="1"/>
  <c r="GU194" i="1"/>
  <c r="GT194" i="1"/>
  <c r="GS194" i="1"/>
  <c r="GR194" i="1"/>
  <c r="GQ194" i="1"/>
  <c r="GP194" i="1"/>
  <c r="GO194" i="1"/>
  <c r="GN194" i="1"/>
  <c r="GM194" i="1"/>
  <c r="GL194" i="1"/>
  <c r="GK194" i="1"/>
  <c r="GJ194" i="1"/>
  <c r="GI194" i="1"/>
  <c r="GH194" i="1"/>
  <c r="GG194" i="1"/>
  <c r="GF194" i="1"/>
  <c r="GE194" i="1"/>
  <c r="GD194" i="1"/>
  <c r="GC194" i="1"/>
  <c r="GB194" i="1"/>
  <c r="GA194" i="1"/>
  <c r="FZ194" i="1"/>
  <c r="FY194" i="1"/>
  <c r="FX194" i="1"/>
  <c r="FW194" i="1"/>
  <c r="FV194" i="1"/>
  <c r="FU194" i="1"/>
  <c r="FT194" i="1"/>
  <c r="FS194" i="1"/>
  <c r="FR194" i="1"/>
  <c r="FQ194" i="1"/>
  <c r="FP194" i="1"/>
  <c r="FO194" i="1"/>
  <c r="FN194" i="1"/>
  <c r="FM194" i="1"/>
  <c r="FL194" i="1"/>
  <c r="FK194" i="1"/>
  <c r="FJ194" i="1"/>
  <c r="FI194" i="1"/>
  <c r="FH194" i="1"/>
  <c r="FG194" i="1"/>
  <c r="FF194" i="1"/>
  <c r="FE194" i="1"/>
  <c r="FD194" i="1"/>
  <c r="FC194" i="1"/>
  <c r="FB194" i="1"/>
  <c r="FA194" i="1"/>
  <c r="EZ194" i="1"/>
  <c r="EY194" i="1"/>
  <c r="EX194" i="1"/>
  <c r="EW194" i="1"/>
  <c r="EV194" i="1"/>
  <c r="EU194" i="1"/>
  <c r="ET194" i="1"/>
  <c r="ES194" i="1"/>
  <c r="ER194" i="1"/>
  <c r="EQ194" i="1"/>
  <c r="EP194" i="1"/>
  <c r="EO194" i="1"/>
  <c r="EN194" i="1"/>
  <c r="EM194" i="1"/>
  <c r="EL194" i="1"/>
  <c r="EK194" i="1"/>
  <c r="EJ194" i="1"/>
  <c r="EI194" i="1"/>
  <c r="EH194" i="1"/>
  <c r="EG194" i="1"/>
  <c r="EF194" i="1"/>
  <c r="EE194" i="1"/>
  <c r="ED194" i="1"/>
  <c r="EC194" i="1"/>
  <c r="EB194" i="1"/>
  <c r="EA194" i="1"/>
  <c r="DZ194" i="1"/>
  <c r="DY194" i="1"/>
  <c r="DX194" i="1"/>
  <c r="DW194" i="1"/>
  <c r="DV194" i="1"/>
  <c r="DU194" i="1"/>
  <c r="DT194" i="1"/>
  <c r="DS194" i="1"/>
  <c r="DR194" i="1"/>
  <c r="DQ194" i="1"/>
  <c r="DP194" i="1"/>
  <c r="DO194" i="1"/>
  <c r="DN194" i="1"/>
  <c r="DM194" i="1"/>
  <c r="DL194" i="1"/>
  <c r="DK194" i="1"/>
  <c r="DJ194" i="1"/>
  <c r="DI194" i="1"/>
  <c r="DH194" i="1"/>
  <c r="DG194" i="1"/>
  <c r="DF194" i="1"/>
  <c r="DE194" i="1"/>
  <c r="DD194" i="1"/>
  <c r="DC194" i="1"/>
  <c r="DB194" i="1"/>
  <c r="DA194" i="1"/>
  <c r="CZ194" i="1"/>
  <c r="CY194" i="1"/>
  <c r="CX194" i="1"/>
  <c r="CW194" i="1"/>
  <c r="CV194" i="1"/>
  <c r="CU194" i="1"/>
  <c r="CT194" i="1"/>
  <c r="CS194" i="1"/>
  <c r="CR194" i="1"/>
  <c r="CQ194" i="1"/>
  <c r="CP194" i="1"/>
  <c r="CO194" i="1"/>
  <c r="CN194" i="1"/>
  <c r="CM194" i="1"/>
  <c r="CL194" i="1"/>
  <c r="CK194" i="1"/>
  <c r="CJ194" i="1"/>
  <c r="CI194" i="1"/>
  <c r="CH194" i="1"/>
  <c r="CG194" i="1"/>
  <c r="CF194" i="1"/>
  <c r="CE194" i="1"/>
  <c r="CD194" i="1"/>
  <c r="CC194" i="1"/>
  <c r="CB194" i="1"/>
  <c r="CA194" i="1"/>
  <c r="BZ194" i="1"/>
  <c r="BY194" i="1"/>
  <c r="BX194" i="1"/>
  <c r="BW194" i="1"/>
  <c r="BV194" i="1"/>
  <c r="BU194" i="1"/>
  <c r="BT194" i="1"/>
  <c r="BS194" i="1"/>
  <c r="BR194" i="1"/>
  <c r="BQ194" i="1"/>
  <c r="BK194" i="1"/>
  <c r="BJ194" i="1"/>
  <c r="BI194" i="1"/>
  <c r="BH194" i="1"/>
  <c r="BG194" i="1"/>
  <c r="BD194" i="1"/>
  <c r="BC194" i="1"/>
  <c r="BB194" i="1"/>
  <c r="BA194" i="1"/>
  <c r="AZ194" i="1"/>
  <c r="AY194" i="1"/>
  <c r="AX194" i="1"/>
  <c r="AW194" i="1"/>
  <c r="AV194" i="1"/>
  <c r="AU194" i="1"/>
  <c r="AT194" i="1"/>
  <c r="AS194" i="1"/>
  <c r="AR194" i="1"/>
  <c r="AQ194" i="1"/>
  <c r="AP194" i="1"/>
  <c r="AO194" i="1"/>
  <c r="AN194" i="1"/>
  <c r="AM194" i="1"/>
  <c r="AL194" i="1"/>
  <c r="AK194" i="1"/>
  <c r="AJ194" i="1"/>
  <c r="AI194" i="1"/>
  <c r="AH194" i="1"/>
  <c r="AG194" i="1"/>
  <c r="AF194" i="1"/>
  <c r="AE194" i="1"/>
  <c r="AD194" i="1"/>
  <c r="AC194" i="1"/>
  <c r="AB194" i="1"/>
  <c r="AA194" i="1"/>
  <c r="Z194" i="1"/>
  <c r="Y194" i="1"/>
  <c r="X194" i="1"/>
  <c r="W194" i="1"/>
  <c r="V194" i="1"/>
  <c r="U194" i="1"/>
  <c r="T194" i="1"/>
  <c r="S194" i="1"/>
  <c r="R194" i="1"/>
  <c r="Q194" i="1"/>
  <c r="P194" i="1"/>
  <c r="O194" i="1"/>
  <c r="N194" i="1"/>
  <c r="M194" i="1"/>
  <c r="L194" i="1"/>
  <c r="K194" i="1"/>
  <c r="J194" i="1"/>
  <c r="I194" i="1"/>
  <c r="H194" i="1"/>
  <c r="G194" i="1"/>
  <c r="F194" i="1"/>
  <c r="NG147" i="1"/>
  <c r="NF147" i="1"/>
  <c r="NE147" i="1"/>
  <c r="ND147" i="1"/>
  <c r="NC147" i="1"/>
  <c r="NB147" i="1"/>
  <c r="NA147" i="1"/>
  <c r="MZ147" i="1"/>
  <c r="MY147" i="1"/>
  <c r="MX147" i="1"/>
  <c r="MW147" i="1"/>
  <c r="MV147" i="1"/>
  <c r="MU147" i="1"/>
  <c r="MT147" i="1"/>
  <c r="MS147" i="1"/>
  <c r="MR147" i="1"/>
  <c r="MQ147" i="1"/>
  <c r="MP147" i="1"/>
  <c r="MO147" i="1"/>
  <c r="MN147" i="1"/>
  <c r="MM147" i="1"/>
  <c r="ML147" i="1"/>
  <c r="MK147" i="1"/>
  <c r="MJ147" i="1"/>
  <c r="MI147" i="1"/>
  <c r="MH147" i="1"/>
  <c r="MG147" i="1"/>
  <c r="MF147" i="1"/>
  <c r="ME147" i="1"/>
  <c r="MD147" i="1"/>
  <c r="MC147" i="1"/>
  <c r="MB147" i="1"/>
  <c r="MA147" i="1"/>
  <c r="LZ147" i="1"/>
  <c r="LY147" i="1"/>
  <c r="LX147" i="1"/>
  <c r="LW147" i="1"/>
  <c r="LV147" i="1"/>
  <c r="LU147" i="1"/>
  <c r="LT147" i="1"/>
  <c r="LS147" i="1"/>
  <c r="LR147" i="1"/>
  <c r="LP147" i="1"/>
  <c r="LO147" i="1"/>
  <c r="LN147" i="1"/>
  <c r="LM147" i="1"/>
  <c r="LL147" i="1"/>
  <c r="LK147" i="1"/>
  <c r="LJ147" i="1"/>
  <c r="LI147" i="1"/>
  <c r="LH147" i="1"/>
  <c r="LG147" i="1"/>
  <c r="LF147" i="1"/>
  <c r="LE147" i="1"/>
  <c r="LD147" i="1"/>
  <c r="LC147" i="1"/>
  <c r="LB147" i="1"/>
  <c r="LA147" i="1"/>
  <c r="KZ147" i="1"/>
  <c r="KY147" i="1"/>
  <c r="KX147" i="1"/>
  <c r="KW147" i="1"/>
  <c r="KV147" i="1"/>
  <c r="KU147" i="1"/>
  <c r="KT147" i="1"/>
  <c r="KS147" i="1"/>
  <c r="KR147" i="1"/>
  <c r="KQ147" i="1"/>
  <c r="KP147" i="1"/>
  <c r="KO147" i="1"/>
  <c r="KN147" i="1"/>
  <c r="KM147" i="1"/>
  <c r="KL147" i="1"/>
  <c r="KK147" i="1"/>
  <c r="KJ147" i="1"/>
  <c r="KI147" i="1"/>
  <c r="KH147" i="1"/>
  <c r="KG147" i="1"/>
  <c r="KF147" i="1"/>
  <c r="KE147" i="1"/>
  <c r="KD147" i="1"/>
  <c r="KC147" i="1"/>
  <c r="KB147" i="1"/>
  <c r="KA147" i="1"/>
  <c r="JZ147" i="1"/>
  <c r="JY147" i="1"/>
  <c r="JX147" i="1"/>
  <c r="JW147" i="1"/>
  <c r="JV147" i="1"/>
  <c r="JU147" i="1"/>
  <c r="JT147" i="1"/>
  <c r="JS147" i="1"/>
  <c r="JR147" i="1"/>
  <c r="JQ147" i="1"/>
  <c r="JP147" i="1"/>
  <c r="JO147" i="1"/>
  <c r="JN147" i="1"/>
  <c r="JM147" i="1"/>
  <c r="JL147" i="1"/>
  <c r="JK147" i="1"/>
  <c r="JJ147" i="1"/>
  <c r="JI147" i="1"/>
  <c r="JH147" i="1"/>
  <c r="JG147" i="1"/>
  <c r="JF147" i="1"/>
  <c r="JE147" i="1"/>
  <c r="JD147" i="1"/>
  <c r="JC147" i="1"/>
  <c r="JB147" i="1"/>
  <c r="JA147" i="1"/>
  <c r="IZ147" i="1"/>
  <c r="IY147" i="1"/>
  <c r="IX147" i="1"/>
  <c r="IW147" i="1"/>
  <c r="IV147" i="1"/>
  <c r="IU147" i="1"/>
  <c r="IT147" i="1"/>
  <c r="IS147" i="1"/>
  <c r="IB147" i="1"/>
  <c r="IA147" i="1"/>
  <c r="HZ147" i="1"/>
  <c r="HY147" i="1"/>
  <c r="HU147" i="1"/>
  <c r="HT147" i="1"/>
  <c r="HS147" i="1"/>
  <c r="HR147" i="1"/>
  <c r="HQ147" i="1"/>
  <c r="HN147" i="1"/>
  <c r="HM147" i="1"/>
  <c r="HL147" i="1"/>
  <c r="HK147" i="1"/>
  <c r="HJ147" i="1"/>
  <c r="HG147" i="1"/>
  <c r="HF147" i="1"/>
  <c r="HE147" i="1"/>
  <c r="HD147" i="1"/>
  <c r="HC147" i="1"/>
  <c r="GZ147" i="1"/>
  <c r="GY147" i="1"/>
  <c r="GX147" i="1"/>
  <c r="GW147" i="1"/>
  <c r="GV147" i="1"/>
  <c r="GS147" i="1"/>
  <c r="GR147" i="1"/>
  <c r="GQ147" i="1"/>
  <c r="GP147" i="1"/>
  <c r="GO147" i="1"/>
  <c r="GN147" i="1"/>
  <c r="GM147" i="1"/>
  <c r="GL147" i="1"/>
  <c r="GK147" i="1"/>
  <c r="GJ147" i="1"/>
  <c r="GI147" i="1"/>
  <c r="GH147" i="1"/>
  <c r="GG147" i="1"/>
  <c r="GF147" i="1"/>
  <c r="GE147" i="1"/>
  <c r="GD147" i="1"/>
  <c r="GC147" i="1"/>
  <c r="GB147" i="1"/>
  <c r="GA147" i="1"/>
  <c r="FZ147" i="1"/>
  <c r="FY147" i="1"/>
  <c r="FX147" i="1"/>
  <c r="FW147" i="1"/>
  <c r="FV147" i="1"/>
  <c r="FU147" i="1"/>
  <c r="FT147" i="1"/>
  <c r="FS147" i="1"/>
  <c r="FR147" i="1"/>
  <c r="FQ147" i="1"/>
  <c r="FP147" i="1"/>
  <c r="FO147" i="1"/>
  <c r="FN147" i="1"/>
  <c r="FM147" i="1"/>
  <c r="FL147" i="1"/>
  <c r="FK147" i="1"/>
  <c r="FJ147" i="1"/>
  <c r="FI147" i="1"/>
  <c r="FH147" i="1"/>
  <c r="FG147" i="1"/>
  <c r="FF147" i="1"/>
  <c r="FE147" i="1"/>
  <c r="FD147" i="1"/>
  <c r="FC147" i="1"/>
  <c r="FB147" i="1"/>
  <c r="FA147" i="1"/>
  <c r="EZ147" i="1"/>
  <c r="EY147" i="1"/>
  <c r="EX147" i="1"/>
  <c r="EW147" i="1"/>
  <c r="EV147" i="1"/>
  <c r="EU147" i="1"/>
  <c r="ET147" i="1"/>
  <c r="ES147" i="1"/>
  <c r="ER147" i="1"/>
  <c r="EQ147" i="1"/>
  <c r="EP147" i="1"/>
  <c r="EO147" i="1"/>
  <c r="EN147" i="1"/>
  <c r="EM147" i="1"/>
  <c r="EL147" i="1"/>
  <c r="EK147" i="1"/>
  <c r="EJ147" i="1"/>
  <c r="EI147" i="1"/>
  <c r="EH147" i="1"/>
  <c r="EG147" i="1"/>
  <c r="EF147" i="1"/>
  <c r="EE147" i="1"/>
  <c r="ED147" i="1"/>
  <c r="EC147" i="1"/>
  <c r="EB147" i="1"/>
  <c r="EA147" i="1"/>
  <c r="DZ147" i="1"/>
  <c r="DY147" i="1"/>
  <c r="DX147" i="1"/>
  <c r="DW147" i="1"/>
  <c r="DV147" i="1"/>
  <c r="DU147" i="1"/>
  <c r="DT147" i="1"/>
  <c r="DS147" i="1"/>
  <c r="DR147" i="1"/>
  <c r="DQ147" i="1"/>
  <c r="DP147" i="1"/>
  <c r="DO147" i="1"/>
  <c r="DN147" i="1"/>
  <c r="DM147" i="1"/>
  <c r="DL147" i="1"/>
  <c r="DK147" i="1"/>
  <c r="DJ147" i="1"/>
  <c r="DI147" i="1"/>
  <c r="DH147" i="1"/>
  <c r="DG147" i="1"/>
  <c r="DF147" i="1"/>
  <c r="DE147" i="1"/>
  <c r="DD147" i="1"/>
  <c r="DC147" i="1"/>
  <c r="DB147" i="1"/>
  <c r="DA147" i="1"/>
  <c r="CZ147" i="1"/>
  <c r="CY147" i="1"/>
  <c r="CX147" i="1"/>
  <c r="CW147" i="1"/>
  <c r="CV147" i="1"/>
  <c r="CU147" i="1"/>
  <c r="CT147" i="1"/>
  <c r="CS147" i="1"/>
  <c r="CR147" i="1"/>
  <c r="CQ147" i="1"/>
  <c r="CP147" i="1"/>
  <c r="CO147" i="1"/>
  <c r="CN147" i="1"/>
  <c r="CM147" i="1"/>
  <c r="CL147" i="1"/>
  <c r="CK147" i="1"/>
  <c r="CJ147" i="1"/>
  <c r="CI147" i="1"/>
  <c r="CH147" i="1"/>
  <c r="CG147" i="1"/>
  <c r="CF147" i="1"/>
  <c r="CE147" i="1"/>
  <c r="CD147" i="1"/>
  <c r="CC147" i="1"/>
  <c r="CB147" i="1"/>
  <c r="CA147" i="1"/>
  <c r="BZ147" i="1"/>
  <c r="BY147" i="1"/>
  <c r="BX147" i="1"/>
  <c r="BW147" i="1"/>
  <c r="BV147" i="1"/>
  <c r="BU147" i="1"/>
  <c r="BT147" i="1"/>
  <c r="BS147" i="1"/>
  <c r="BR147" i="1"/>
  <c r="BQ147" i="1"/>
  <c r="BP147" i="1"/>
  <c r="BO147" i="1"/>
  <c r="BN147" i="1"/>
  <c r="BM147" i="1"/>
  <c r="BL147" i="1"/>
  <c r="BK147" i="1"/>
  <c r="BJ147" i="1"/>
  <c r="BI147" i="1"/>
  <c r="BH147" i="1"/>
  <c r="BG147" i="1"/>
  <c r="BF147" i="1"/>
  <c r="BE147" i="1"/>
  <c r="BD147" i="1"/>
  <c r="BC147" i="1"/>
  <c r="BB147" i="1"/>
  <c r="BA147" i="1"/>
  <c r="AZ147" i="1"/>
  <c r="AY147" i="1"/>
  <c r="AX147" i="1"/>
  <c r="AW147" i="1"/>
  <c r="AV147" i="1"/>
  <c r="AU147" i="1"/>
  <c r="AT147" i="1"/>
  <c r="AS147" i="1"/>
  <c r="AR147" i="1"/>
  <c r="AQ147" i="1"/>
  <c r="AP147" i="1"/>
  <c r="AO147" i="1"/>
  <c r="AN147" i="1"/>
  <c r="AM147" i="1"/>
  <c r="AL147" i="1"/>
  <c r="AK147" i="1"/>
  <c r="AJ147" i="1"/>
  <c r="AI147" i="1"/>
  <c r="AH147" i="1"/>
  <c r="AG147" i="1"/>
  <c r="AF147" i="1"/>
  <c r="AE147" i="1"/>
  <c r="AD147" i="1"/>
  <c r="AC147" i="1"/>
  <c r="AB147" i="1"/>
  <c r="AA147" i="1"/>
  <c r="Z147" i="1"/>
  <c r="Y147" i="1"/>
  <c r="X147" i="1"/>
  <c r="W147" i="1"/>
  <c r="V147" i="1"/>
  <c r="U147" i="1"/>
  <c r="T147" i="1"/>
  <c r="S147" i="1"/>
  <c r="R147" i="1"/>
  <c r="Q147" i="1"/>
  <c r="P147" i="1"/>
  <c r="O147" i="1"/>
  <c r="N147" i="1"/>
  <c r="M147" i="1"/>
  <c r="L147" i="1"/>
  <c r="K147" i="1"/>
  <c r="J147" i="1"/>
  <c r="I147" i="1"/>
  <c r="H147" i="1"/>
  <c r="G147" i="1"/>
  <c r="F147" i="1"/>
  <c r="A15" i="2"/>
  <c r="B15" i="2"/>
  <c r="C15" i="2"/>
  <c r="IV144" i="2"/>
  <c r="AE148" i="3"/>
  <c r="P148" i="3"/>
  <c r="O149" i="3"/>
  <c r="AF149" i="3"/>
  <c r="O150" i="3"/>
  <c r="AE150" i="3"/>
  <c r="P150" i="3"/>
  <c r="AF150" i="3"/>
  <c r="O151" i="3"/>
  <c r="AF151" i="3"/>
  <c r="O152" i="3"/>
  <c r="P152" i="3"/>
  <c r="AF152" i="3"/>
  <c r="O153" i="3"/>
  <c r="AF153" i="3"/>
  <c r="O154" i="3"/>
  <c r="AE154" i="3"/>
  <c r="P154" i="3"/>
  <c r="AF154" i="3"/>
  <c r="O155" i="3"/>
  <c r="AF155" i="3"/>
  <c r="O156" i="3"/>
  <c r="AE156" i="3"/>
  <c r="P156" i="3"/>
  <c r="AF156" i="3"/>
  <c r="O157" i="3"/>
  <c r="AF157" i="3"/>
  <c r="O158" i="3"/>
  <c r="P158" i="3"/>
  <c r="AF158" i="3"/>
  <c r="O159" i="3"/>
  <c r="P159" i="3"/>
  <c r="AF159" i="3"/>
  <c r="O160" i="3"/>
  <c r="AF160" i="3"/>
  <c r="O161" i="3"/>
  <c r="AF161" i="3"/>
  <c r="O162" i="3"/>
  <c r="AE162" i="3"/>
  <c r="P162" i="3"/>
  <c r="AF162" i="3"/>
  <c r="O163" i="3"/>
  <c r="AF163" i="3"/>
  <c r="O164" i="3"/>
  <c r="AE164" i="3"/>
  <c r="P164" i="3"/>
  <c r="AF164" i="3"/>
  <c r="O165" i="3"/>
  <c r="AF165" i="3"/>
  <c r="O166" i="3"/>
  <c r="AE166" i="3"/>
  <c r="P166" i="3"/>
  <c r="AF166" i="3"/>
  <c r="O167" i="3"/>
  <c r="P167" i="3"/>
  <c r="AF167" i="3"/>
  <c r="O168" i="3"/>
  <c r="P168" i="3"/>
  <c r="AF168" i="3"/>
  <c r="O169" i="3"/>
  <c r="AF169" i="3"/>
  <c r="O170" i="3"/>
  <c r="AE170" i="3"/>
  <c r="P170" i="3"/>
  <c r="AF170" i="3"/>
  <c r="O171" i="3"/>
  <c r="AF171" i="3"/>
  <c r="O172" i="3"/>
  <c r="AE172" i="3"/>
  <c r="P172" i="3"/>
  <c r="AF172" i="3"/>
  <c r="O173" i="3"/>
  <c r="AF173" i="3"/>
  <c r="O174" i="3"/>
  <c r="P174" i="3"/>
  <c r="AF174" i="3"/>
  <c r="O175" i="3"/>
  <c r="P175" i="3"/>
  <c r="AF175" i="3"/>
  <c r="O176" i="3"/>
  <c r="AF176" i="3"/>
  <c r="O177" i="3"/>
  <c r="AF177" i="3"/>
  <c r="O195" i="3"/>
  <c r="AF195" i="3"/>
  <c r="O196" i="3"/>
  <c r="AE196" i="3"/>
  <c r="P196" i="3"/>
  <c r="AF196" i="3"/>
  <c r="O197" i="3"/>
  <c r="AF197" i="3"/>
  <c r="O198" i="3"/>
  <c r="AE198" i="3"/>
  <c r="P198" i="3"/>
  <c r="AF198" i="3"/>
  <c r="O199" i="3"/>
  <c r="P199" i="3"/>
  <c r="AF199" i="3"/>
  <c r="O200" i="3"/>
  <c r="P200" i="3"/>
  <c r="AF200" i="3"/>
  <c r="O201" i="3"/>
  <c r="AF201" i="3"/>
  <c r="O202" i="3"/>
  <c r="AE202" i="3"/>
  <c r="P202" i="3"/>
  <c r="AF202" i="3"/>
  <c r="O203" i="3"/>
  <c r="AF203" i="3"/>
  <c r="O204" i="3"/>
  <c r="AE204" i="3"/>
  <c r="P204" i="3"/>
  <c r="AF204" i="3"/>
  <c r="O205" i="3"/>
  <c r="AF205" i="3"/>
  <c r="O206" i="3"/>
  <c r="P206" i="3"/>
  <c r="AF206" i="3"/>
  <c r="O207" i="3"/>
  <c r="P207" i="3"/>
  <c r="AF207" i="3"/>
  <c r="O208" i="3"/>
  <c r="AE208" i="3"/>
  <c r="AF208" i="3"/>
  <c r="O209" i="3"/>
  <c r="P209" i="3"/>
  <c r="AF209" i="3"/>
  <c r="O212" i="3"/>
  <c r="AE212" i="3"/>
  <c r="AF212" i="3"/>
  <c r="O213" i="3"/>
  <c r="P213" i="3"/>
  <c r="AF213" i="3"/>
  <c r="O214" i="3"/>
  <c r="AE214" i="3"/>
  <c r="AF214" i="3"/>
  <c r="O215" i="3"/>
  <c r="P215" i="3"/>
  <c r="AF215" i="3"/>
  <c r="O216" i="3"/>
  <c r="AE216" i="3"/>
  <c r="AF216" i="3"/>
  <c r="O217" i="3"/>
  <c r="P217" i="3"/>
  <c r="AF217" i="3"/>
  <c r="O218" i="3"/>
  <c r="AE218" i="3"/>
  <c r="AF218" i="3"/>
  <c r="O219" i="3"/>
  <c r="P219" i="3"/>
  <c r="AF219" i="3"/>
  <c r="O220" i="3"/>
  <c r="AE220" i="3"/>
  <c r="AF220" i="3"/>
  <c r="O221" i="3"/>
  <c r="P221" i="3"/>
  <c r="AF221" i="3"/>
  <c r="O222" i="3"/>
  <c r="AE222" i="3"/>
  <c r="AF222" i="3"/>
  <c r="O223" i="3"/>
  <c r="P223" i="3"/>
  <c r="AF223" i="3"/>
  <c r="O224" i="3"/>
  <c r="AE224" i="3"/>
  <c r="AF224" i="3"/>
  <c r="O225" i="3"/>
  <c r="P225" i="3"/>
  <c r="AF225" i="3"/>
  <c r="O226" i="3"/>
  <c r="AE226" i="3"/>
  <c r="AF226" i="3"/>
  <c r="ES114" i="8"/>
  <c r="M148" i="3"/>
  <c r="ER114" i="8"/>
  <c r="N148" i="3"/>
  <c r="EZ114" i="8"/>
  <c r="ES115" i="8"/>
  <c r="M149" i="3"/>
  <c r="EZ115" i="8"/>
  <c r="ES116" i="8"/>
  <c r="M150" i="3"/>
  <c r="ER116" i="8"/>
  <c r="N150" i="3"/>
  <c r="EZ116" i="8"/>
  <c r="ES117" i="8"/>
  <c r="M151" i="3"/>
  <c r="EZ117" i="8"/>
  <c r="ES118" i="8"/>
  <c r="M152" i="3"/>
  <c r="ER118" i="8"/>
  <c r="N152" i="3"/>
  <c r="EZ118" i="8"/>
  <c r="ES119" i="8"/>
  <c r="M153" i="3"/>
  <c r="EZ119" i="8"/>
  <c r="ES120" i="8"/>
  <c r="M154" i="3"/>
  <c r="ER120" i="8"/>
  <c r="N154" i="3"/>
  <c r="EZ120" i="8"/>
  <c r="ES121" i="8"/>
  <c r="M155" i="3"/>
  <c r="EZ121" i="8"/>
  <c r="ES122" i="8"/>
  <c r="M156" i="3"/>
  <c r="ER122" i="8"/>
  <c r="N156" i="3"/>
  <c r="EZ122" i="8"/>
  <c r="ES123" i="8"/>
  <c r="M157" i="3"/>
  <c r="EZ123" i="8"/>
  <c r="ES124" i="8"/>
  <c r="M158" i="3"/>
  <c r="ER124" i="8"/>
  <c r="N158" i="3"/>
  <c r="EZ124" i="8"/>
  <c r="ES125" i="8"/>
  <c r="M159" i="3"/>
  <c r="EZ125" i="8"/>
  <c r="ES126" i="8"/>
  <c r="M160" i="3"/>
  <c r="N160" i="3"/>
  <c r="EZ126" i="8"/>
  <c r="EZ127" i="8"/>
  <c r="N162" i="3"/>
  <c r="EZ128" i="8"/>
  <c r="EZ129" i="8"/>
  <c r="ES130" i="8"/>
  <c r="M164" i="3"/>
  <c r="ER130" i="8"/>
  <c r="N164" i="3"/>
  <c r="EZ130" i="8"/>
  <c r="ES131" i="8"/>
  <c r="M165" i="3"/>
  <c r="EZ131" i="8"/>
  <c r="ES132" i="8"/>
  <c r="M166" i="3"/>
  <c r="ER132" i="8"/>
  <c r="N166" i="3"/>
  <c r="EZ132" i="8"/>
  <c r="ES133" i="8"/>
  <c r="M167" i="3"/>
  <c r="EZ133" i="8"/>
  <c r="ES134" i="8"/>
  <c r="M168" i="3"/>
  <c r="ER134" i="8"/>
  <c r="N168" i="3"/>
  <c r="EZ134" i="8"/>
  <c r="ES135" i="8"/>
  <c r="M169" i="3"/>
  <c r="EZ135" i="8"/>
  <c r="ES136" i="8"/>
  <c r="M170" i="3"/>
  <c r="ER136" i="8"/>
  <c r="N170" i="3"/>
  <c r="EZ136" i="8"/>
  <c r="ES137" i="8"/>
  <c r="M171" i="3"/>
  <c r="EZ137" i="8"/>
  <c r="ES138" i="8"/>
  <c r="M172" i="3"/>
  <c r="ER138" i="8"/>
  <c r="N172" i="3"/>
  <c r="EZ138" i="8"/>
  <c r="ES139" i="8"/>
  <c r="M173" i="3"/>
  <c r="EZ139" i="8"/>
  <c r="ES140" i="8"/>
  <c r="M174" i="3"/>
  <c r="ER140" i="8"/>
  <c r="N174" i="3"/>
  <c r="EZ140" i="8"/>
  <c r="ES141" i="8"/>
  <c r="M175" i="3"/>
  <c r="EZ141" i="8"/>
  <c r="ES142" i="8"/>
  <c r="M176" i="3"/>
  <c r="ER142" i="8"/>
  <c r="N176" i="3"/>
  <c r="EZ142" i="8"/>
  <c r="ES143" i="8"/>
  <c r="M177" i="3"/>
  <c r="EZ143" i="8"/>
  <c r="ES144" i="8"/>
  <c r="ER144" i="8"/>
  <c r="EZ144" i="8"/>
  <c r="ES147" i="8"/>
  <c r="M195" i="3"/>
  <c r="EZ147" i="8"/>
  <c r="ES148" i="8"/>
  <c r="M196" i="3"/>
  <c r="ER148" i="8"/>
  <c r="N196" i="3"/>
  <c r="EZ148" i="8"/>
  <c r="ES149" i="8"/>
  <c r="M197" i="3"/>
  <c r="EZ149" i="8"/>
  <c r="ES150" i="8"/>
  <c r="M198" i="3"/>
  <c r="N198" i="3"/>
  <c r="EZ150" i="8"/>
  <c r="ES151" i="8"/>
  <c r="M199" i="3"/>
  <c r="N199" i="3"/>
  <c r="EZ151" i="8"/>
  <c r="ES152" i="8"/>
  <c r="M200" i="3"/>
  <c r="N200" i="3"/>
  <c r="EZ152" i="8"/>
  <c r="ES153" i="8"/>
  <c r="M201" i="3"/>
  <c r="N201" i="3"/>
  <c r="EZ153" i="8"/>
  <c r="ES154" i="8"/>
  <c r="M202" i="3"/>
  <c r="N202" i="3"/>
  <c r="EZ154" i="8"/>
  <c r="ES155" i="8"/>
  <c r="M203" i="3"/>
  <c r="N203" i="3"/>
  <c r="EZ155" i="8"/>
  <c r="ES156" i="8"/>
  <c r="M204" i="3"/>
  <c r="N204" i="3"/>
  <c r="EZ156" i="8"/>
  <c r="ES157" i="8"/>
  <c r="M205" i="3"/>
  <c r="N205" i="3"/>
  <c r="EZ157" i="8"/>
  <c r="ES158" i="8"/>
  <c r="M206" i="3"/>
  <c r="N206" i="3"/>
  <c r="EZ158" i="8"/>
  <c r="ES159" i="8"/>
  <c r="M207" i="3"/>
  <c r="N207" i="3"/>
  <c r="EZ159" i="8"/>
  <c r="ES160" i="8"/>
  <c r="M208" i="3"/>
  <c r="N208" i="3"/>
  <c r="EZ160" i="8"/>
  <c r="ES161" i="8"/>
  <c r="M209" i="3"/>
  <c r="N209" i="3"/>
  <c r="EZ161" i="8"/>
  <c r="ES164" i="8"/>
  <c r="M212" i="3"/>
  <c r="N212" i="3"/>
  <c r="EZ164" i="8"/>
  <c r="ES165" i="8"/>
  <c r="M213" i="3"/>
  <c r="N213" i="3"/>
  <c r="EZ165" i="8"/>
  <c r="ES166" i="8"/>
  <c r="M214" i="3"/>
  <c r="EZ166" i="8"/>
  <c r="ES167" i="8"/>
  <c r="M215" i="3"/>
  <c r="EZ167" i="8"/>
  <c r="ES168" i="8"/>
  <c r="M216" i="3"/>
  <c r="ER168" i="8"/>
  <c r="N216" i="3"/>
  <c r="EZ168" i="8"/>
  <c r="ES169" i="8"/>
  <c r="M217" i="3"/>
  <c r="EZ169" i="8"/>
  <c r="ES170" i="8"/>
  <c r="M218" i="3"/>
  <c r="ER170" i="8"/>
  <c r="N218" i="3"/>
  <c r="EZ170" i="8"/>
  <c r="ES171" i="8"/>
  <c r="M219" i="3"/>
  <c r="EZ171" i="8"/>
  <c r="ES172" i="8"/>
  <c r="M220" i="3"/>
  <c r="ER172" i="8"/>
  <c r="N220" i="3"/>
  <c r="EZ172" i="8"/>
  <c r="ES173" i="8"/>
  <c r="M221" i="3"/>
  <c r="EZ173" i="8"/>
  <c r="ES174" i="8"/>
  <c r="M222" i="3"/>
  <c r="ER174" i="8"/>
  <c r="N222" i="3"/>
  <c r="EZ174" i="8"/>
  <c r="ES175" i="8"/>
  <c r="M223" i="3"/>
  <c r="EZ175" i="8"/>
  <c r="ES176" i="8"/>
  <c r="M224" i="3"/>
  <c r="ER176" i="8"/>
  <c r="N224" i="3"/>
  <c r="EZ176" i="8"/>
  <c r="ES177" i="8"/>
  <c r="M225" i="3"/>
  <c r="EZ177" i="8"/>
  <c r="ES178" i="8"/>
  <c r="M226" i="3"/>
  <c r="ER178" i="8"/>
  <c r="N226" i="3"/>
  <c r="EZ178" i="8"/>
  <c r="K148" i="3"/>
  <c r="AA148" i="3"/>
  <c r="AB148" i="3"/>
  <c r="K149" i="3"/>
  <c r="L149" i="3"/>
  <c r="AB149" i="3"/>
  <c r="K150" i="3"/>
  <c r="AA150" i="3"/>
  <c r="AB150" i="3"/>
  <c r="K151" i="3"/>
  <c r="AA151" i="3"/>
  <c r="L151" i="3"/>
  <c r="AB151" i="3"/>
  <c r="K152" i="3"/>
  <c r="AA152" i="3"/>
  <c r="L152" i="3"/>
  <c r="AB152" i="3"/>
  <c r="K153" i="3"/>
  <c r="AA153" i="3"/>
  <c r="L153" i="3"/>
  <c r="AB153" i="3"/>
  <c r="K154" i="3"/>
  <c r="AA154" i="3"/>
  <c r="L154" i="3"/>
  <c r="AB154" i="3"/>
  <c r="K155" i="3"/>
  <c r="AA155" i="3"/>
  <c r="L155" i="3"/>
  <c r="AB155" i="3"/>
  <c r="K156" i="3"/>
  <c r="AA156" i="3"/>
  <c r="L156" i="3"/>
  <c r="AB156" i="3"/>
  <c r="K157" i="3"/>
  <c r="AA157" i="3"/>
  <c r="L157" i="3"/>
  <c r="AB157" i="3"/>
  <c r="K158" i="3"/>
  <c r="AA158" i="3"/>
  <c r="L158" i="3"/>
  <c r="AB158" i="3"/>
  <c r="K159" i="3"/>
  <c r="AA159" i="3"/>
  <c r="L159" i="3"/>
  <c r="AB159" i="3"/>
  <c r="K160" i="3"/>
  <c r="AA160" i="3"/>
  <c r="L160" i="3"/>
  <c r="AB160" i="3"/>
  <c r="K164" i="3"/>
  <c r="L164" i="3"/>
  <c r="AB164" i="3"/>
  <c r="K165" i="3"/>
  <c r="AA165" i="3"/>
  <c r="L165" i="3"/>
  <c r="AB165" i="3"/>
  <c r="K166" i="3"/>
  <c r="AA166" i="3"/>
  <c r="L166" i="3"/>
  <c r="AB166" i="3"/>
  <c r="K167" i="3"/>
  <c r="AA167" i="3"/>
  <c r="L167" i="3"/>
  <c r="AB167" i="3"/>
  <c r="K168" i="3"/>
  <c r="AA168" i="3"/>
  <c r="L168" i="3"/>
  <c r="AB168" i="3"/>
  <c r="K169" i="3"/>
  <c r="AA169" i="3"/>
  <c r="L169" i="3"/>
  <c r="AB169" i="3"/>
  <c r="K170" i="3"/>
  <c r="AA170" i="3"/>
  <c r="AB170" i="3"/>
  <c r="K171" i="3"/>
  <c r="AA171" i="3"/>
  <c r="L171" i="3"/>
  <c r="AB171" i="3"/>
  <c r="K172" i="3"/>
  <c r="L172" i="3"/>
  <c r="AB172" i="3"/>
  <c r="K173" i="3"/>
  <c r="AA173" i="3"/>
  <c r="L173" i="3"/>
  <c r="AB173" i="3"/>
  <c r="K174" i="3"/>
  <c r="AA174" i="3"/>
  <c r="L174" i="3"/>
  <c r="AB174" i="3"/>
  <c r="K175" i="3"/>
  <c r="AA175" i="3"/>
  <c r="L175" i="3"/>
  <c r="AB175" i="3"/>
  <c r="K176" i="3"/>
  <c r="L176" i="3"/>
  <c r="AB176" i="3"/>
  <c r="K177" i="3"/>
  <c r="AA177" i="3"/>
  <c r="L177" i="3"/>
  <c r="AB177" i="3"/>
  <c r="K195" i="3"/>
  <c r="AA195" i="3"/>
  <c r="L195" i="3"/>
  <c r="K196" i="3"/>
  <c r="AA196" i="3"/>
  <c r="L196" i="3"/>
  <c r="AB196" i="3"/>
  <c r="K197" i="3"/>
  <c r="AA197" i="3"/>
  <c r="L197" i="3"/>
  <c r="AB197" i="3"/>
  <c r="K198" i="3"/>
  <c r="AA198" i="3"/>
  <c r="AB198" i="3"/>
  <c r="K199" i="3"/>
  <c r="AA199" i="3"/>
  <c r="L199" i="3"/>
  <c r="AB199" i="3"/>
  <c r="K200" i="3"/>
  <c r="L200" i="3"/>
  <c r="AB200" i="3"/>
  <c r="K201" i="3"/>
  <c r="AA201" i="3"/>
  <c r="L201" i="3"/>
  <c r="AB201" i="3"/>
  <c r="K202" i="3"/>
  <c r="AA202" i="3"/>
  <c r="L202" i="3"/>
  <c r="AB202" i="3"/>
  <c r="K203" i="3"/>
  <c r="AA203" i="3"/>
  <c r="L203" i="3"/>
  <c r="AB203" i="3"/>
  <c r="K204" i="3"/>
  <c r="AA204" i="3"/>
  <c r="L204" i="3"/>
  <c r="AB204" i="3"/>
  <c r="K205" i="3"/>
  <c r="AA205" i="3"/>
  <c r="L205" i="3"/>
  <c r="AB205" i="3"/>
  <c r="K206" i="3"/>
  <c r="AA206" i="3"/>
  <c r="AB206" i="3"/>
  <c r="K207" i="3"/>
  <c r="AA207" i="3"/>
  <c r="L207" i="3"/>
  <c r="AB207" i="3"/>
  <c r="K208" i="3"/>
  <c r="L208" i="3"/>
  <c r="AB208" i="3"/>
  <c r="K209" i="3"/>
  <c r="AA209" i="3"/>
  <c r="L209" i="3"/>
  <c r="AB209" i="3"/>
  <c r="K212" i="3"/>
  <c r="AA212" i="3"/>
  <c r="L212" i="3"/>
  <c r="AB212" i="3"/>
  <c r="K213" i="3"/>
  <c r="AA213" i="3"/>
  <c r="L213" i="3"/>
  <c r="AB213" i="3"/>
  <c r="K214" i="3"/>
  <c r="AA214" i="3"/>
  <c r="L214" i="3"/>
  <c r="AB214" i="3"/>
  <c r="K215" i="3"/>
  <c r="AA215" i="3"/>
  <c r="L215" i="3"/>
  <c r="AB215" i="3"/>
  <c r="K216" i="3"/>
  <c r="AA216" i="3"/>
  <c r="AB216" i="3"/>
  <c r="K217" i="3"/>
  <c r="AA217" i="3"/>
  <c r="L217" i="3"/>
  <c r="AB217" i="3"/>
  <c r="K218" i="3"/>
  <c r="AA218" i="3"/>
  <c r="AB218" i="3"/>
  <c r="K219" i="3"/>
  <c r="AA219" i="3"/>
  <c r="L219" i="3"/>
  <c r="AB219" i="3"/>
  <c r="K220" i="3"/>
  <c r="AA220" i="3"/>
  <c r="AB220" i="3"/>
  <c r="K221" i="3"/>
  <c r="AA221" i="3"/>
  <c r="L221" i="3"/>
  <c r="AB221" i="3"/>
  <c r="K222" i="3"/>
  <c r="AA222" i="3"/>
  <c r="L222" i="3"/>
  <c r="AB222" i="3"/>
  <c r="K223" i="3"/>
  <c r="AA223" i="3"/>
  <c r="L223" i="3"/>
  <c r="AB223" i="3"/>
  <c r="K224" i="3"/>
  <c r="AA224" i="3"/>
  <c r="AB224" i="3"/>
  <c r="K225" i="3"/>
  <c r="AA225" i="3"/>
  <c r="L225" i="3"/>
  <c r="AB225" i="3"/>
  <c r="K226" i="3"/>
  <c r="AA226" i="3"/>
  <c r="AB226" i="3"/>
  <c r="I148" i="3"/>
  <c r="Y148" i="3"/>
  <c r="J148" i="3"/>
  <c r="Z148" i="3"/>
  <c r="Y149" i="3"/>
  <c r="I149" i="3"/>
  <c r="J149" i="3"/>
  <c r="Z149" i="3"/>
  <c r="I150" i="3"/>
  <c r="Y150" i="3"/>
  <c r="J150" i="3"/>
  <c r="Z150" i="3"/>
  <c r="I151" i="3"/>
  <c r="Y151" i="3"/>
  <c r="Z151" i="3"/>
  <c r="I152" i="3"/>
  <c r="Y152" i="3"/>
  <c r="J152" i="3"/>
  <c r="Z152" i="3"/>
  <c r="I153" i="3"/>
  <c r="Y153" i="3"/>
  <c r="J153" i="3"/>
  <c r="Z153" i="3"/>
  <c r="I154" i="3"/>
  <c r="Y154" i="3"/>
  <c r="J154" i="3"/>
  <c r="Z154" i="3"/>
  <c r="Y155" i="3"/>
  <c r="I155" i="3"/>
  <c r="Z155" i="3"/>
  <c r="I156" i="3"/>
  <c r="Y156" i="3"/>
  <c r="J156" i="3"/>
  <c r="Z156" i="3"/>
  <c r="I157" i="3"/>
  <c r="Y157" i="3"/>
  <c r="Z157" i="3"/>
  <c r="I158" i="3"/>
  <c r="Y158" i="3"/>
  <c r="J158" i="3"/>
  <c r="Z158" i="3"/>
  <c r="I159" i="3"/>
  <c r="Y159" i="3"/>
  <c r="J159" i="3"/>
  <c r="Z159" i="3"/>
  <c r="I160" i="3"/>
  <c r="Y160" i="3"/>
  <c r="J160" i="3"/>
  <c r="Z160" i="3"/>
  <c r="I161" i="3"/>
  <c r="Y161" i="3"/>
  <c r="J161" i="3"/>
  <c r="Z161" i="3"/>
  <c r="I162" i="3"/>
  <c r="Y162" i="3"/>
  <c r="J162" i="3"/>
  <c r="Z162" i="3"/>
  <c r="I163" i="3"/>
  <c r="Y163" i="3"/>
  <c r="J163" i="3"/>
  <c r="Z163" i="3"/>
  <c r="I164" i="3"/>
  <c r="Y164" i="3"/>
  <c r="J164" i="3"/>
  <c r="Z164" i="3"/>
  <c r="Y165" i="3"/>
  <c r="I165" i="3"/>
  <c r="J165" i="3"/>
  <c r="Z165" i="3"/>
  <c r="I166" i="3"/>
  <c r="Y166" i="3"/>
  <c r="J166" i="3"/>
  <c r="Z166" i="3"/>
  <c r="I167" i="3"/>
  <c r="Y167" i="3"/>
  <c r="Z167" i="3"/>
  <c r="I168" i="3"/>
  <c r="Y168" i="3"/>
  <c r="J168" i="3"/>
  <c r="Z168" i="3"/>
  <c r="I169" i="3"/>
  <c r="Y169" i="3"/>
  <c r="J169" i="3"/>
  <c r="Z169" i="3"/>
  <c r="I170" i="3"/>
  <c r="Y170" i="3"/>
  <c r="J170" i="3"/>
  <c r="Z170" i="3"/>
  <c r="I171" i="3"/>
  <c r="Y171" i="3"/>
  <c r="J171" i="3"/>
  <c r="Z171" i="3"/>
  <c r="I172" i="3"/>
  <c r="Y172" i="3"/>
  <c r="J172" i="3"/>
  <c r="Z172" i="3"/>
  <c r="Y173" i="3"/>
  <c r="I173" i="3"/>
  <c r="J173" i="3"/>
  <c r="Z173" i="3"/>
  <c r="I174" i="3"/>
  <c r="Y174" i="3"/>
  <c r="J174" i="3"/>
  <c r="Z174" i="3"/>
  <c r="I175" i="3"/>
  <c r="Y175" i="3"/>
  <c r="J175" i="3"/>
  <c r="Z175" i="3"/>
  <c r="I176" i="3"/>
  <c r="Y176" i="3"/>
  <c r="J176" i="3"/>
  <c r="Z176" i="3"/>
  <c r="I177" i="3"/>
  <c r="Y177" i="3"/>
  <c r="J177" i="3"/>
  <c r="Z177" i="3"/>
  <c r="Y195" i="3"/>
  <c r="I195" i="3"/>
  <c r="J195" i="3"/>
  <c r="Z195" i="3"/>
  <c r="I196" i="3"/>
  <c r="Y196" i="3"/>
  <c r="J196" i="3"/>
  <c r="Z196" i="3"/>
  <c r="I197" i="3"/>
  <c r="Y197" i="3"/>
  <c r="J197" i="3"/>
  <c r="Z197" i="3"/>
  <c r="I198" i="3"/>
  <c r="Y198" i="3"/>
  <c r="J198" i="3"/>
  <c r="Z198" i="3"/>
  <c r="I199" i="3"/>
  <c r="Y199" i="3"/>
  <c r="J199" i="3"/>
  <c r="Z199" i="3"/>
  <c r="I200" i="3"/>
  <c r="Y200" i="3"/>
  <c r="J200" i="3"/>
  <c r="Z200" i="3"/>
  <c r="I201" i="3"/>
  <c r="Y201" i="3"/>
  <c r="J201" i="3"/>
  <c r="Z201" i="3"/>
  <c r="I202" i="3"/>
  <c r="Y202" i="3"/>
  <c r="J202" i="3"/>
  <c r="I203" i="3"/>
  <c r="Y203" i="3"/>
  <c r="J203" i="3"/>
  <c r="Z203" i="3"/>
  <c r="Y204" i="3"/>
  <c r="J204" i="3"/>
  <c r="Y205" i="3"/>
  <c r="I205" i="3"/>
  <c r="Z205" i="3"/>
  <c r="Y206" i="3"/>
  <c r="J206" i="3"/>
  <c r="I207" i="3"/>
  <c r="Y207" i="3"/>
  <c r="J207" i="3"/>
  <c r="Z207" i="3"/>
  <c r="I208" i="3"/>
  <c r="Y208" i="3"/>
  <c r="J208" i="3"/>
  <c r="Z208" i="3"/>
  <c r="I209" i="3"/>
  <c r="Y209" i="3"/>
  <c r="Z209" i="3"/>
  <c r="I212" i="3"/>
  <c r="Y212" i="3"/>
  <c r="J212" i="3"/>
  <c r="Z212" i="3"/>
  <c r="I213" i="3"/>
  <c r="Y213" i="3"/>
  <c r="Z213" i="3"/>
  <c r="Y214" i="3"/>
  <c r="I214" i="3"/>
  <c r="J214" i="3"/>
  <c r="Z214" i="3"/>
  <c r="Y215" i="3"/>
  <c r="I215" i="3"/>
  <c r="J215" i="3"/>
  <c r="Z215" i="3"/>
  <c r="I216" i="3"/>
  <c r="J216" i="3"/>
  <c r="Z216" i="3"/>
  <c r="I217" i="3"/>
  <c r="Y217" i="3"/>
  <c r="J217" i="3"/>
  <c r="Z217" i="3"/>
  <c r="I218" i="3"/>
  <c r="Y218" i="3"/>
  <c r="J218" i="3"/>
  <c r="Z218" i="3"/>
  <c r="I219" i="3"/>
  <c r="Y219" i="3"/>
  <c r="J219" i="3"/>
  <c r="Z219" i="3"/>
  <c r="I220" i="3"/>
  <c r="Y220" i="3"/>
  <c r="J220" i="3"/>
  <c r="Z220" i="3"/>
  <c r="Y221" i="3"/>
  <c r="I221" i="3"/>
  <c r="J221" i="3"/>
  <c r="Z221" i="3"/>
  <c r="Y222" i="3"/>
  <c r="I222" i="3"/>
  <c r="J222" i="3"/>
  <c r="Z222" i="3"/>
  <c r="I223" i="3"/>
  <c r="Y223" i="3"/>
  <c r="J223" i="3"/>
  <c r="Z223" i="3"/>
  <c r="I224" i="3"/>
  <c r="Y224" i="3"/>
  <c r="J224" i="3"/>
  <c r="Z224" i="3"/>
  <c r="I225" i="3"/>
  <c r="Y225" i="3"/>
  <c r="J225" i="3"/>
  <c r="Z225" i="3"/>
  <c r="I226" i="3"/>
  <c r="Y226" i="3"/>
  <c r="J226" i="3"/>
  <c r="Z226" i="3"/>
  <c r="G148" i="3"/>
  <c r="W148" i="3"/>
  <c r="X148" i="3"/>
  <c r="G149" i="3"/>
  <c r="W149" i="3"/>
  <c r="H149" i="3"/>
  <c r="X149" i="3"/>
  <c r="G150" i="3"/>
  <c r="W150" i="3"/>
  <c r="H150" i="3"/>
  <c r="X150" i="3"/>
  <c r="G151" i="3"/>
  <c r="W151" i="3"/>
  <c r="H151" i="3"/>
  <c r="X151" i="3"/>
  <c r="G152" i="3"/>
  <c r="W152" i="3"/>
  <c r="X152" i="3"/>
  <c r="W153" i="3"/>
  <c r="G153" i="3"/>
  <c r="H153" i="3"/>
  <c r="X153" i="3"/>
  <c r="W154" i="3"/>
  <c r="G154" i="3"/>
  <c r="X154" i="3"/>
  <c r="W155" i="3"/>
  <c r="G155" i="3"/>
  <c r="H155" i="3"/>
  <c r="X155" i="3"/>
  <c r="W156" i="3"/>
  <c r="G156" i="3"/>
  <c r="X156" i="3"/>
  <c r="W157" i="3"/>
  <c r="G157" i="3"/>
  <c r="H157" i="3"/>
  <c r="X157" i="3"/>
  <c r="W158" i="3"/>
  <c r="G158" i="3"/>
  <c r="H158" i="3"/>
  <c r="X158" i="3"/>
  <c r="W159" i="3"/>
  <c r="G159" i="3"/>
  <c r="X159" i="3"/>
  <c r="W160" i="3"/>
  <c r="G160" i="3"/>
  <c r="X160" i="3"/>
  <c r="W161" i="3"/>
  <c r="G161" i="3"/>
  <c r="H161" i="3"/>
  <c r="X161" i="3"/>
  <c r="G162" i="3"/>
  <c r="W162" i="3"/>
  <c r="H162" i="3"/>
  <c r="X162" i="3"/>
  <c r="G163" i="3"/>
  <c r="W163" i="3"/>
  <c r="H163" i="3"/>
  <c r="X163" i="3"/>
  <c r="G164" i="3"/>
  <c r="W164" i="3"/>
  <c r="X164" i="3"/>
  <c r="G165" i="3"/>
  <c r="W165" i="3"/>
  <c r="H165" i="3"/>
  <c r="X165" i="3"/>
  <c r="G166" i="3"/>
  <c r="W166" i="3"/>
  <c r="H166" i="3"/>
  <c r="X166" i="3"/>
  <c r="G167" i="3"/>
  <c r="W167" i="3"/>
  <c r="H167" i="3"/>
  <c r="X167" i="3"/>
  <c r="W168" i="3"/>
  <c r="G168" i="3"/>
  <c r="X168" i="3"/>
  <c r="W169" i="3"/>
  <c r="G169" i="3"/>
  <c r="X169" i="3"/>
  <c r="W170" i="3"/>
  <c r="G170" i="3"/>
  <c r="H170" i="3"/>
  <c r="X170" i="3"/>
  <c r="W171" i="3"/>
  <c r="G171" i="3"/>
  <c r="H171" i="3"/>
  <c r="X171" i="3"/>
  <c r="W172" i="3"/>
  <c r="G172" i="3"/>
  <c r="X172" i="3"/>
  <c r="W173" i="3"/>
  <c r="G173" i="3"/>
  <c r="H173" i="3"/>
  <c r="X173" i="3"/>
  <c r="G174" i="3"/>
  <c r="W174" i="3"/>
  <c r="H174" i="3"/>
  <c r="X174" i="3"/>
  <c r="G175" i="3"/>
  <c r="W175" i="3"/>
  <c r="H175" i="3"/>
  <c r="X175" i="3"/>
  <c r="G176" i="3"/>
  <c r="W176" i="3"/>
  <c r="X176" i="3"/>
  <c r="G177" i="3"/>
  <c r="W177" i="3"/>
  <c r="H177" i="3"/>
  <c r="X177" i="3"/>
  <c r="G195" i="3"/>
  <c r="W195" i="3"/>
  <c r="H195" i="3"/>
  <c r="X195" i="3"/>
  <c r="G196" i="3"/>
  <c r="W196" i="3"/>
  <c r="X196" i="3"/>
  <c r="G197" i="3"/>
  <c r="W197" i="3"/>
  <c r="H197" i="3"/>
  <c r="X197" i="3"/>
  <c r="G198" i="3"/>
  <c r="W198" i="3"/>
  <c r="X198" i="3"/>
  <c r="G199" i="3"/>
  <c r="W199" i="3"/>
  <c r="H199" i="3"/>
  <c r="X199" i="3"/>
  <c r="W200" i="3"/>
  <c r="G200" i="3"/>
  <c r="X200" i="3"/>
  <c r="W201" i="3"/>
  <c r="G201" i="3"/>
  <c r="H201" i="3"/>
  <c r="X201" i="3"/>
  <c r="W202" i="3"/>
  <c r="G202" i="3"/>
  <c r="H202" i="3"/>
  <c r="X202" i="3"/>
  <c r="W203" i="3"/>
  <c r="G203" i="3"/>
  <c r="H203" i="3"/>
  <c r="X203" i="3"/>
  <c r="W204" i="3"/>
  <c r="G204" i="3"/>
  <c r="X204" i="3"/>
  <c r="W205" i="3"/>
  <c r="G205" i="3"/>
  <c r="H205" i="3"/>
  <c r="X205" i="3"/>
  <c r="W206" i="3"/>
  <c r="G206" i="3"/>
  <c r="X206" i="3"/>
  <c r="W207" i="3"/>
  <c r="G207" i="3"/>
  <c r="H207" i="3"/>
  <c r="X207" i="3"/>
  <c r="W208" i="3"/>
  <c r="G208" i="3"/>
  <c r="H208" i="3"/>
  <c r="X208" i="3"/>
  <c r="W209" i="3"/>
  <c r="G209" i="3"/>
  <c r="H209" i="3"/>
  <c r="X209" i="3"/>
  <c r="W212" i="3"/>
  <c r="H212" i="3"/>
  <c r="X212" i="3"/>
  <c r="W213" i="3"/>
  <c r="H213" i="3"/>
  <c r="X213" i="3"/>
  <c r="W214" i="3"/>
  <c r="X214" i="3"/>
  <c r="W215" i="3"/>
  <c r="H215" i="3"/>
  <c r="X215" i="3"/>
  <c r="W216" i="3"/>
  <c r="X216" i="3"/>
  <c r="W217" i="3"/>
  <c r="H217" i="3"/>
  <c r="X217" i="3"/>
  <c r="W218" i="3"/>
  <c r="X218" i="3"/>
  <c r="G219" i="3"/>
  <c r="W219" i="3"/>
  <c r="H219" i="3"/>
  <c r="X219" i="3"/>
  <c r="G220" i="3"/>
  <c r="W220" i="3"/>
  <c r="H220" i="3"/>
  <c r="X220" i="3"/>
  <c r="G221" i="3"/>
  <c r="W221" i="3"/>
  <c r="H221" i="3"/>
  <c r="X221" i="3"/>
  <c r="W222" i="3"/>
  <c r="G222" i="3"/>
  <c r="H222" i="3"/>
  <c r="X222" i="3"/>
  <c r="G223" i="3"/>
  <c r="W223" i="3"/>
  <c r="H223" i="3"/>
  <c r="X223" i="3"/>
  <c r="G224" i="3"/>
  <c r="W224" i="3"/>
  <c r="H224" i="3"/>
  <c r="X224" i="3"/>
  <c r="W225" i="3"/>
  <c r="G225" i="3"/>
  <c r="H225" i="3"/>
  <c r="X225" i="3"/>
  <c r="G226" i="3"/>
  <c r="W226" i="3"/>
  <c r="H226" i="3"/>
  <c r="X226" i="3"/>
  <c r="IV16" i="2"/>
  <c r="IU16" i="2"/>
  <c r="IT16" i="2"/>
  <c r="IS16" i="2"/>
  <c r="IR16" i="2"/>
  <c r="IP16" i="2"/>
  <c r="IO16" i="2"/>
  <c r="IN16" i="2"/>
  <c r="IM16" i="2"/>
  <c r="IL16" i="2"/>
  <c r="IK16" i="2"/>
  <c r="IJ16" i="2"/>
  <c r="IH16" i="2"/>
  <c r="IG16" i="2"/>
  <c r="IF16" i="2"/>
  <c r="IE16" i="2"/>
  <c r="ID16" i="2"/>
  <c r="IB16" i="2"/>
  <c r="IA16" i="2"/>
  <c r="HZ16" i="2"/>
  <c r="HY16" i="2"/>
  <c r="HX16" i="2"/>
  <c r="HW16" i="2"/>
  <c r="HV16" i="2"/>
  <c r="HF16" i="2"/>
  <c r="HE16" i="2"/>
  <c r="HD16" i="2"/>
  <c r="HC16" i="2"/>
  <c r="HB16" i="2"/>
  <c r="GZ16" i="2"/>
  <c r="GY16" i="2"/>
  <c r="GX16" i="2"/>
  <c r="GW16" i="2"/>
  <c r="GV16" i="2"/>
  <c r="GU16" i="2"/>
  <c r="GT16" i="2"/>
  <c r="GR16" i="2"/>
  <c r="GQ16" i="2"/>
  <c r="GP16" i="2"/>
  <c r="GO16" i="2"/>
  <c r="GN16" i="2"/>
  <c r="GL16" i="2"/>
  <c r="GK16" i="2"/>
  <c r="GJ16" i="2"/>
  <c r="GI16" i="2"/>
  <c r="GH16" i="2"/>
  <c r="GG16" i="2"/>
  <c r="GF16" i="2"/>
  <c r="FP16" i="2"/>
  <c r="FO16" i="2"/>
  <c r="FN16" i="2"/>
  <c r="FM16" i="2"/>
  <c r="FL16" i="2"/>
  <c r="FJ16" i="2"/>
  <c r="FI16" i="2"/>
  <c r="FH16" i="2"/>
  <c r="FG16" i="2"/>
  <c r="FF16" i="2"/>
  <c r="FE16" i="2"/>
  <c r="FD16" i="2"/>
  <c r="FB16" i="2"/>
  <c r="FA16" i="2"/>
  <c r="EZ16" i="2"/>
  <c r="EY16" i="2"/>
  <c r="EX16" i="2"/>
  <c r="EV16" i="2"/>
  <c r="EU16" i="2"/>
  <c r="ET16" i="2"/>
  <c r="ES16" i="2"/>
  <c r="ER16" i="2"/>
  <c r="EQ16" i="2"/>
  <c r="EP16" i="2"/>
  <c r="DZ16" i="2"/>
  <c r="DY16" i="2"/>
  <c r="DX16" i="2"/>
  <c r="DW16" i="2"/>
  <c r="DV16" i="2"/>
  <c r="DT16" i="2"/>
  <c r="DS16" i="2"/>
  <c r="DR16" i="2"/>
  <c r="DQ16" i="2"/>
  <c r="DP16" i="2"/>
  <c r="DO16" i="2"/>
  <c r="DN16" i="2"/>
  <c r="DL16" i="2"/>
  <c r="DK16" i="2"/>
  <c r="DJ16" i="2"/>
  <c r="DI16" i="2"/>
  <c r="DH16" i="2"/>
  <c r="DF16" i="2"/>
  <c r="DE16" i="2"/>
  <c r="DD16" i="2"/>
  <c r="DC16" i="2"/>
  <c r="DB16" i="2"/>
  <c r="DA16" i="2"/>
  <c r="CZ16" i="2"/>
  <c r="CJ16" i="2"/>
  <c r="CI16" i="2"/>
  <c r="CH16" i="2"/>
  <c r="CG16" i="2"/>
  <c r="CF16" i="2"/>
  <c r="CD16" i="2"/>
  <c r="CC16" i="2"/>
  <c r="CB16" i="2"/>
  <c r="CA16" i="2"/>
  <c r="BZ16" i="2"/>
  <c r="BY16" i="2"/>
  <c r="BX16" i="2"/>
  <c r="BV16" i="2"/>
  <c r="BU16" i="2"/>
  <c r="BT16" i="2"/>
  <c r="BS16" i="2"/>
  <c r="BR16" i="2"/>
  <c r="BP16" i="2"/>
  <c r="BO16" i="2"/>
  <c r="BN16" i="2"/>
  <c r="BM16" i="2"/>
  <c r="BL16" i="2"/>
  <c r="BK16" i="2"/>
  <c r="BJ16" i="2"/>
  <c r="V148" i="3"/>
  <c r="V149" i="3"/>
  <c r="V150" i="3"/>
  <c r="V151" i="3"/>
  <c r="V152" i="3"/>
  <c r="V153" i="3"/>
  <c r="V154" i="3"/>
  <c r="V155" i="3"/>
  <c r="V156" i="3"/>
  <c r="V157" i="3"/>
  <c r="V158" i="3"/>
  <c r="V159" i="3"/>
  <c r="V160" i="3"/>
  <c r="V161" i="3"/>
  <c r="V162" i="3"/>
  <c r="V163" i="3"/>
  <c r="V164" i="3"/>
  <c r="V165" i="3"/>
  <c r="V166" i="3"/>
  <c r="V167" i="3"/>
  <c r="V168" i="3"/>
  <c r="V169" i="3"/>
  <c r="V170" i="3"/>
  <c r="V171" i="3"/>
  <c r="V172" i="3"/>
  <c r="V173" i="3"/>
  <c r="V174" i="3"/>
  <c r="V175" i="3"/>
  <c r="V176" i="3"/>
  <c r="V177" i="3"/>
  <c r="V195" i="3"/>
  <c r="V196" i="3"/>
  <c r="V197" i="3"/>
  <c r="V198" i="3"/>
  <c r="V199" i="3"/>
  <c r="V200" i="3"/>
  <c r="V201" i="3"/>
  <c r="V202" i="3"/>
  <c r="V203" i="3"/>
  <c r="V204" i="3"/>
  <c r="V205" i="3"/>
  <c r="V206" i="3"/>
  <c r="V207" i="3"/>
  <c r="V208" i="3"/>
  <c r="V209" i="3"/>
  <c r="V212" i="3"/>
  <c r="V213" i="3"/>
  <c r="V214" i="3"/>
  <c r="V215" i="3"/>
  <c r="V216" i="3"/>
  <c r="V217" i="3"/>
  <c r="V218" i="3"/>
  <c r="V219" i="3"/>
  <c r="V220" i="3"/>
  <c r="V221" i="3"/>
  <c r="V222" i="3"/>
  <c r="V223" i="3"/>
  <c r="V224" i="3"/>
  <c r="V225" i="3"/>
  <c r="V226" i="3"/>
  <c r="G211" i="3" l="1"/>
  <c r="G194" i="3"/>
  <c r="J194" i="3"/>
  <c r="I147" i="3"/>
  <c r="K194" i="3"/>
  <c r="M194" i="3"/>
  <c r="G147" i="3"/>
  <c r="I211" i="3"/>
  <c r="I194" i="3"/>
  <c r="K211" i="3"/>
  <c r="M211" i="3"/>
  <c r="O211" i="3"/>
  <c r="O194" i="3"/>
  <c r="M12" i="8"/>
  <c r="M10" i="8"/>
  <c r="M11" i="8"/>
  <c r="M13" i="8"/>
  <c r="AI14" i="3"/>
  <c r="AO14" i="3" s="1"/>
  <c r="AI16" i="3"/>
  <c r="AO16" i="3" s="1"/>
  <c r="AI13" i="3"/>
  <c r="AI15" i="3"/>
  <c r="AO15" i="3" s="1"/>
  <c r="AN223" i="2"/>
  <c r="AT223" i="2" s="1"/>
  <c r="FD11" i="8"/>
  <c r="EW11" i="8"/>
  <c r="AN13" i="3"/>
  <c r="GC10" i="8"/>
  <c r="FR10" i="8" s="1"/>
  <c r="FD12" i="8"/>
  <c r="EW12" i="8"/>
  <c r="FG177" i="8"/>
  <c r="FG169" i="8"/>
  <c r="FD13" i="8"/>
  <c r="FG173" i="8"/>
  <c r="FG166" i="8"/>
  <c r="FG147" i="8"/>
  <c r="FG141" i="8"/>
  <c r="FG137" i="8"/>
  <c r="FG133" i="8"/>
  <c r="FG119" i="8"/>
  <c r="FG115" i="8"/>
  <c r="FG123" i="8"/>
  <c r="AD226" i="3"/>
  <c r="EY178" i="8"/>
  <c r="FF178" i="8" s="1"/>
  <c r="AD225" i="3"/>
  <c r="EY177" i="8"/>
  <c r="AC225" i="3"/>
  <c r="ER177" i="8"/>
  <c r="FG176" i="8"/>
  <c r="AD222" i="3"/>
  <c r="EY174" i="8"/>
  <c r="FF174" i="8" s="1"/>
  <c r="AD221" i="3"/>
  <c r="EY173" i="8"/>
  <c r="AC221" i="3"/>
  <c r="ER173" i="8"/>
  <c r="FG172" i="8"/>
  <c r="AD218" i="3"/>
  <c r="EY170" i="8"/>
  <c r="FF170" i="8" s="1"/>
  <c r="AD217" i="3"/>
  <c r="EY169" i="8"/>
  <c r="AC217" i="3"/>
  <c r="ER169" i="8"/>
  <c r="FG168" i="8"/>
  <c r="AD214" i="3"/>
  <c r="EY166" i="8"/>
  <c r="AC214" i="3"/>
  <c r="ER166" i="8"/>
  <c r="AC213" i="3"/>
  <c r="ER165" i="8"/>
  <c r="FG165" i="8"/>
  <c r="AC212" i="3"/>
  <c r="ER164" i="8"/>
  <c r="FG164" i="8"/>
  <c r="AC209" i="3"/>
  <c r="ER161" i="8"/>
  <c r="FG161" i="8"/>
  <c r="AC208" i="3"/>
  <c r="ER160" i="8"/>
  <c r="FG160" i="8"/>
  <c r="AC207" i="3"/>
  <c r="ER159" i="8"/>
  <c r="FG159" i="8"/>
  <c r="AC206" i="3"/>
  <c r="ER158" i="8"/>
  <c r="FG158" i="8"/>
  <c r="AC205" i="3"/>
  <c r="ER157" i="8"/>
  <c r="FG157" i="8"/>
  <c r="AC204" i="3"/>
  <c r="ER156" i="8"/>
  <c r="FG156" i="8"/>
  <c r="AC203" i="3"/>
  <c r="ER155" i="8"/>
  <c r="FG155" i="8"/>
  <c r="AC202" i="3"/>
  <c r="ER154" i="8"/>
  <c r="FG154" i="8"/>
  <c r="AC201" i="3"/>
  <c r="ER153" i="8"/>
  <c r="FG153" i="8"/>
  <c r="AC200" i="3"/>
  <c r="ER152" i="8"/>
  <c r="FG152" i="8"/>
  <c r="AC199" i="3"/>
  <c r="ER151" i="8"/>
  <c r="FG151" i="8"/>
  <c r="AC198" i="3"/>
  <c r="ER150" i="8"/>
  <c r="FG150" i="8"/>
  <c r="AD196" i="3"/>
  <c r="EY148" i="8"/>
  <c r="FF148" i="8" s="1"/>
  <c r="AD195" i="3"/>
  <c r="EY147" i="8"/>
  <c r="AC195" i="3"/>
  <c r="ER147" i="8"/>
  <c r="FG144" i="8"/>
  <c r="AD176" i="3"/>
  <c r="EY142" i="8"/>
  <c r="FF142" i="8" s="1"/>
  <c r="AD175" i="3"/>
  <c r="EY141" i="8"/>
  <c r="AC175" i="3"/>
  <c r="ER141" i="8"/>
  <c r="FG140" i="8"/>
  <c r="AD172" i="3"/>
  <c r="EY138" i="8"/>
  <c r="FF138" i="8" s="1"/>
  <c r="AD171" i="3"/>
  <c r="EY137" i="8"/>
  <c r="AC171" i="3"/>
  <c r="ER137" i="8"/>
  <c r="FG136" i="8"/>
  <c r="AD168" i="3"/>
  <c r="EY134" i="8"/>
  <c r="FF134" i="8" s="1"/>
  <c r="AD167" i="3"/>
  <c r="EY133" i="8"/>
  <c r="AC167" i="3"/>
  <c r="ER133" i="8"/>
  <c r="FG132" i="8"/>
  <c r="AD164" i="3"/>
  <c r="EY130" i="8"/>
  <c r="FF130" i="8" s="1"/>
  <c r="AD163" i="3"/>
  <c r="EY129" i="8"/>
  <c r="AD162" i="3"/>
  <c r="EY128" i="8"/>
  <c r="AC160" i="3"/>
  <c r="ER126" i="8"/>
  <c r="FG126" i="8"/>
  <c r="AD158" i="3"/>
  <c r="EY124" i="8"/>
  <c r="FF124" i="8" s="1"/>
  <c r="AD157" i="3"/>
  <c r="EY123" i="8"/>
  <c r="AC157" i="3"/>
  <c r="ER123" i="8"/>
  <c r="FG122" i="8"/>
  <c r="AD154" i="3"/>
  <c r="EY120" i="8"/>
  <c r="FF120" i="8" s="1"/>
  <c r="AD153" i="3"/>
  <c r="EY119" i="8"/>
  <c r="AC153" i="3"/>
  <c r="ER119" i="8"/>
  <c r="FG118" i="8"/>
  <c r="AC151" i="3"/>
  <c r="ER117" i="8"/>
  <c r="AD150" i="3"/>
  <c r="EY116" i="8"/>
  <c r="FF116" i="8" s="1"/>
  <c r="AD149" i="3"/>
  <c r="EY115" i="8"/>
  <c r="AC149" i="3"/>
  <c r="ER115" i="8"/>
  <c r="FG114" i="8"/>
  <c r="AL163" i="2"/>
  <c r="AJ163" i="2"/>
  <c r="AH163" i="2"/>
  <c r="FG178" i="8"/>
  <c r="AD224" i="3"/>
  <c r="EY176" i="8"/>
  <c r="FF176" i="8" s="1"/>
  <c r="AD223" i="3"/>
  <c r="EY175" i="8"/>
  <c r="AC223" i="3"/>
  <c r="ER175" i="8"/>
  <c r="FG175" i="8"/>
  <c r="FG174" i="8"/>
  <c r="AD220" i="3"/>
  <c r="EY172" i="8"/>
  <c r="FF172" i="8" s="1"/>
  <c r="AD219" i="3"/>
  <c r="EY171" i="8"/>
  <c r="AC219" i="3"/>
  <c r="ER171" i="8"/>
  <c r="FG171" i="8"/>
  <c r="FG170" i="8"/>
  <c r="AD216" i="3"/>
  <c r="EY168" i="8"/>
  <c r="FF168" i="8" s="1"/>
  <c r="AD215" i="3"/>
  <c r="EY167" i="8"/>
  <c r="AC215" i="3"/>
  <c r="ER167" i="8"/>
  <c r="FG167" i="8"/>
  <c r="AD213" i="3"/>
  <c r="EY165" i="8"/>
  <c r="AD212" i="3"/>
  <c r="EY164" i="8"/>
  <c r="AD209" i="3"/>
  <c r="EY161" i="8"/>
  <c r="AD208" i="3"/>
  <c r="EY160" i="8"/>
  <c r="AD207" i="3"/>
  <c r="EY159" i="8"/>
  <c r="AD206" i="3"/>
  <c r="EY158" i="8"/>
  <c r="AD205" i="3"/>
  <c r="EY157" i="8"/>
  <c r="AD204" i="3"/>
  <c r="EY156" i="8"/>
  <c r="AD203" i="3"/>
  <c r="EY155" i="8"/>
  <c r="AD202" i="3"/>
  <c r="EY154" i="8"/>
  <c r="AD201" i="3"/>
  <c r="EY153" i="8"/>
  <c r="AD200" i="3"/>
  <c r="EY152" i="8"/>
  <c r="AD199" i="3"/>
  <c r="EY151" i="8"/>
  <c r="AD198" i="3"/>
  <c r="EY150" i="8"/>
  <c r="AD197" i="3"/>
  <c r="EY149" i="8"/>
  <c r="AC197" i="3"/>
  <c r="ER149" i="8"/>
  <c r="FG149" i="8"/>
  <c r="FG148" i="8"/>
  <c r="EY144" i="8"/>
  <c r="FF144" i="8" s="1"/>
  <c r="AD177" i="3"/>
  <c r="EY143" i="8"/>
  <c r="AC177" i="3"/>
  <c r="ER143" i="8"/>
  <c r="FG143" i="8"/>
  <c r="FG142" i="8"/>
  <c r="AD174" i="3"/>
  <c r="EY140" i="8"/>
  <c r="FF140" i="8" s="1"/>
  <c r="AD173" i="3"/>
  <c r="EY139" i="8"/>
  <c r="AC173" i="3"/>
  <c r="ER139" i="8"/>
  <c r="FG139" i="8"/>
  <c r="FG138" i="8"/>
  <c r="AD170" i="3"/>
  <c r="EY136" i="8"/>
  <c r="FF136" i="8" s="1"/>
  <c r="AD169" i="3"/>
  <c r="EY135" i="8"/>
  <c r="AC169" i="3"/>
  <c r="ER135" i="8"/>
  <c r="FG135" i="8"/>
  <c r="FG134" i="8"/>
  <c r="AD166" i="3"/>
  <c r="EY132" i="8"/>
  <c r="FF132" i="8" s="1"/>
  <c r="AD165" i="3"/>
  <c r="EY131" i="8"/>
  <c r="AC165" i="3"/>
  <c r="ER131" i="8"/>
  <c r="FG131" i="8"/>
  <c r="FG130" i="8"/>
  <c r="AD161" i="3"/>
  <c r="EY127" i="8"/>
  <c r="AD160" i="3"/>
  <c r="EY126" i="8"/>
  <c r="AD159" i="3"/>
  <c r="EY125" i="8"/>
  <c r="AC159" i="3"/>
  <c r="ER125" i="8"/>
  <c r="FG125" i="8"/>
  <c r="FG124" i="8"/>
  <c r="AD156" i="3"/>
  <c r="EY122" i="8"/>
  <c r="FF122" i="8" s="1"/>
  <c r="AD155" i="3"/>
  <c r="EY121" i="8"/>
  <c r="AC155" i="3"/>
  <c r="ER121" i="8"/>
  <c r="FG121" i="8"/>
  <c r="FG120" i="8"/>
  <c r="AD152" i="3"/>
  <c r="EY118" i="8"/>
  <c r="FF118" i="8" s="1"/>
  <c r="AD151" i="3"/>
  <c r="EY117" i="8"/>
  <c r="FG117" i="8"/>
  <c r="FG116" i="8"/>
  <c r="AD148" i="3"/>
  <c r="EY114" i="8"/>
  <c r="FF114" i="8" s="1"/>
  <c r="AM204" i="2"/>
  <c r="AK204" i="2"/>
  <c r="AI204" i="2"/>
  <c r="IQ146" i="2"/>
  <c r="FK163" i="2"/>
  <c r="DU146" i="2"/>
  <c r="FK207" i="2"/>
  <c r="FK199" i="2"/>
  <c r="AM218" i="2"/>
  <c r="AI218" i="2"/>
  <c r="AJ195" i="2"/>
  <c r="FG162" i="2"/>
  <c r="FH210" i="2"/>
  <c r="DQ193" i="2"/>
  <c r="IM201" i="2"/>
  <c r="FG198" i="2"/>
  <c r="IM212" i="2"/>
  <c r="FK189" i="2"/>
  <c r="FG156" i="2"/>
  <c r="GW202" i="2"/>
  <c r="DU160" i="2"/>
  <c r="DU158" i="2"/>
  <c r="FG210" i="2"/>
  <c r="IJ154" i="2"/>
  <c r="IM157" i="2"/>
  <c r="IL166" i="2"/>
  <c r="IK155" i="2"/>
  <c r="IK149" i="2"/>
  <c r="AL221" i="2"/>
  <c r="AH221" i="2"/>
  <c r="AL219" i="2"/>
  <c r="AH219" i="2"/>
  <c r="AL207" i="2"/>
  <c r="AJ207" i="2"/>
  <c r="AH207" i="2"/>
  <c r="FF212" i="2"/>
  <c r="DU204" i="2"/>
  <c r="FG212" i="2"/>
  <c r="AK193" i="2"/>
  <c r="AK148" i="2"/>
  <c r="BY212" i="2"/>
  <c r="DQ212" i="2"/>
  <c r="DQ163" i="2"/>
  <c r="DQ153" i="2"/>
  <c r="DR213" i="2"/>
  <c r="DN213" i="2"/>
  <c r="DQ203" i="2"/>
  <c r="DN159" i="2"/>
  <c r="DQ147" i="2"/>
  <c r="IK184" i="2"/>
  <c r="IO182" i="2"/>
  <c r="IK182" i="2"/>
  <c r="IL152" i="2"/>
  <c r="BY164" i="2"/>
  <c r="DP211" i="2"/>
  <c r="BZ166" i="2"/>
  <c r="CA154" i="2"/>
  <c r="CC150" i="2"/>
  <c r="AJ221" i="2"/>
  <c r="AJ155" i="2"/>
  <c r="DR212" i="2"/>
  <c r="DQ211" i="2"/>
  <c r="DQ195" i="2"/>
  <c r="DR193" i="2"/>
  <c r="DQ165" i="2"/>
  <c r="DU162" i="2"/>
  <c r="DQ155" i="2"/>
  <c r="DR153" i="2"/>
  <c r="FG218" i="2"/>
  <c r="FG202" i="2"/>
  <c r="GV203" i="2"/>
  <c r="IM204" i="2"/>
  <c r="IN162" i="2"/>
  <c r="IM161" i="2"/>
  <c r="CB156" i="2"/>
  <c r="BY150" i="2"/>
  <c r="BY148" i="2"/>
  <c r="AK218" i="2"/>
  <c r="AK200" i="2"/>
  <c r="AK156" i="2"/>
  <c r="AL153" i="2"/>
  <c r="AH153" i="2"/>
  <c r="CA203" i="2"/>
  <c r="BZ199" i="2"/>
  <c r="CB152" i="2"/>
  <c r="BX152" i="2"/>
  <c r="BY149" i="2"/>
  <c r="BY147" i="2"/>
  <c r="DQ201" i="2"/>
  <c r="DQ159" i="2"/>
  <c r="FG220" i="2"/>
  <c r="FG204" i="2"/>
  <c r="FG196" i="2"/>
  <c r="FG148" i="2"/>
  <c r="FG152" i="2"/>
  <c r="GW196" i="2"/>
  <c r="CB204" i="2"/>
  <c r="BX204" i="2"/>
  <c r="CA202" i="2"/>
  <c r="CA199" i="2"/>
  <c r="BZ198" i="2"/>
  <c r="CB158" i="2"/>
  <c r="BX158" i="2"/>
  <c r="CB153" i="2"/>
  <c r="BX153" i="2"/>
  <c r="BY146" i="2"/>
  <c r="IK206" i="2"/>
  <c r="DO215" i="2"/>
  <c r="GU212" i="2"/>
  <c r="CC218" i="2"/>
  <c r="BY218" i="2"/>
  <c r="BY217" i="2"/>
  <c r="BY216" i="2"/>
  <c r="CC196" i="2"/>
  <c r="BZ194" i="2"/>
  <c r="CB162" i="2"/>
  <c r="CA162" i="2"/>
  <c r="DO224" i="2"/>
  <c r="DN223" i="2"/>
  <c r="DP218" i="2"/>
  <c r="DO214" i="2"/>
  <c r="DP210" i="2"/>
  <c r="DS199" i="2"/>
  <c r="DO199" i="2"/>
  <c r="DS197" i="2"/>
  <c r="DO197" i="2"/>
  <c r="DS189" i="2"/>
  <c r="DO189" i="2"/>
  <c r="DS167" i="2"/>
  <c r="DO167" i="2"/>
  <c r="DS161" i="2"/>
  <c r="DO161" i="2"/>
  <c r="DS157" i="2"/>
  <c r="DO157" i="2"/>
  <c r="DS151" i="2"/>
  <c r="DO151" i="2"/>
  <c r="DS149" i="2"/>
  <c r="DO149" i="2"/>
  <c r="FH224" i="2"/>
  <c r="FH200" i="2"/>
  <c r="FI194" i="2"/>
  <c r="FE194" i="2"/>
  <c r="FI190" i="2"/>
  <c r="FE190" i="2"/>
  <c r="FI158" i="2"/>
  <c r="FE158" i="2"/>
  <c r="GV201" i="2"/>
  <c r="GU195" i="2"/>
  <c r="GU193" i="2"/>
  <c r="GU184" i="2"/>
  <c r="GU182" i="2"/>
  <c r="GU163" i="2"/>
  <c r="GU155" i="2"/>
  <c r="GU153" i="2"/>
  <c r="GU147" i="2"/>
  <c r="IK224" i="2"/>
  <c r="IO218" i="2"/>
  <c r="IK218" i="2"/>
  <c r="IO216" i="2"/>
  <c r="IK216" i="2"/>
  <c r="IO210" i="2"/>
  <c r="IK210" i="2"/>
  <c r="IK199" i="2"/>
  <c r="IK193" i="2"/>
  <c r="IK147" i="2"/>
  <c r="AH212" i="2"/>
  <c r="AL212" i="2"/>
  <c r="AN218" i="2"/>
  <c r="AT218" i="2" s="1"/>
  <c r="AL216" i="2"/>
  <c r="AJ216" i="2"/>
  <c r="AH216" i="2"/>
  <c r="AM213" i="2"/>
  <c r="AK211" i="2"/>
  <c r="AM207" i="2"/>
  <c r="AK207" i="2"/>
  <c r="AI207" i="2"/>
  <c r="AN196" i="2"/>
  <c r="AT196" i="2" s="1"/>
  <c r="AL194" i="2"/>
  <c r="AJ194" i="2"/>
  <c r="AH194" i="2"/>
  <c r="AN164" i="2"/>
  <c r="AT164" i="2" s="1"/>
  <c r="AL162" i="2"/>
  <c r="AH162" i="2"/>
  <c r="CC214" i="2"/>
  <c r="BY206" i="2"/>
  <c r="BY204" i="2"/>
  <c r="BY200" i="2"/>
  <c r="BY198" i="2"/>
  <c r="BZ197" i="2"/>
  <c r="BY196" i="2"/>
  <c r="CC195" i="2"/>
  <c r="BY195" i="2"/>
  <c r="BY194" i="2"/>
  <c r="CC193" i="2"/>
  <c r="BY167" i="2"/>
  <c r="BY162" i="2"/>
  <c r="BY157" i="2"/>
  <c r="BY153" i="2"/>
  <c r="BZ147" i="2"/>
  <c r="BZ146" i="2"/>
  <c r="DO217" i="2"/>
  <c r="DS216" i="2"/>
  <c r="DO216" i="2"/>
  <c r="DP215" i="2"/>
  <c r="DS210" i="2"/>
  <c r="DS205" i="2"/>
  <c r="DO205" i="2"/>
  <c r="DR199" i="2"/>
  <c r="FI224" i="2"/>
  <c r="FE224" i="2"/>
  <c r="FI222" i="2"/>
  <c r="FE222" i="2"/>
  <c r="FI216" i="2"/>
  <c r="FE216" i="2"/>
  <c r="FI214" i="2"/>
  <c r="FE214" i="2"/>
  <c r="FI206" i="2"/>
  <c r="FE206" i="2"/>
  <c r="FI200" i="2"/>
  <c r="FE200" i="2"/>
  <c r="FI166" i="2"/>
  <c r="FE166" i="2"/>
  <c r="FI164" i="2"/>
  <c r="FE164" i="2"/>
  <c r="FH157" i="2"/>
  <c r="FE155" i="2"/>
  <c r="FE153" i="2"/>
  <c r="FE147" i="2"/>
  <c r="GU222" i="2"/>
  <c r="GU221" i="2"/>
  <c r="GU220" i="2"/>
  <c r="GU219" i="2"/>
  <c r="GU213" i="2"/>
  <c r="GU186" i="2"/>
  <c r="GU167" i="2"/>
  <c r="GU165" i="2"/>
  <c r="GU157" i="2"/>
  <c r="GU151" i="2"/>
  <c r="GU149" i="2"/>
  <c r="IK222" i="2"/>
  <c r="IK220" i="2"/>
  <c r="IK214" i="2"/>
  <c r="IK212" i="2"/>
  <c r="IO206" i="2"/>
  <c r="IK203" i="2"/>
  <c r="IK201" i="2"/>
  <c r="IO199" i="2"/>
  <c r="IK195" i="2"/>
  <c r="IL194" i="2"/>
  <c r="IK167" i="2"/>
  <c r="IO163" i="2"/>
  <c r="IK163" i="2"/>
  <c r="IK153" i="2"/>
  <c r="IK151" i="2"/>
  <c r="IL150" i="2"/>
  <c r="BY207" i="2"/>
  <c r="BY205" i="2"/>
  <c r="BY203" i="2"/>
  <c r="BY201" i="2"/>
  <c r="BY199" i="2"/>
  <c r="BY166" i="2"/>
  <c r="BY158" i="2"/>
  <c r="CC156" i="2"/>
  <c r="CC152" i="2"/>
  <c r="DO221" i="2"/>
  <c r="DO219" i="2"/>
  <c r="FE148" i="2"/>
  <c r="FE146" i="2"/>
  <c r="GU223" i="2"/>
  <c r="GU217" i="2"/>
  <c r="GU215" i="2"/>
  <c r="IK161" i="2"/>
  <c r="IK159" i="2"/>
  <c r="AL211" i="2"/>
  <c r="AH211" i="2"/>
  <c r="AJ210" i="2"/>
  <c r="AK213" i="2"/>
  <c r="AL210" i="2"/>
  <c r="AJ162" i="2"/>
  <c r="AN224" i="2"/>
  <c r="AT224" i="2" s="1"/>
  <c r="AJ219" i="2"/>
  <c r="AM211" i="2"/>
  <c r="AI211" i="2"/>
  <c r="AL155" i="2"/>
  <c r="AH155" i="2"/>
  <c r="BY223" i="2"/>
  <c r="BY213" i="2"/>
  <c r="BX199" i="2"/>
  <c r="BX198" i="2"/>
  <c r="BZ193" i="2"/>
  <c r="CB166" i="2"/>
  <c r="BX166" i="2"/>
  <c r="CB154" i="2"/>
  <c r="DQ224" i="2"/>
  <c r="DQ210" i="2"/>
  <c r="DR203" i="2"/>
  <c r="DS201" i="2"/>
  <c r="DO201" i="2"/>
  <c r="DQ197" i="2"/>
  <c r="DS193" i="2"/>
  <c r="DO193" i="2"/>
  <c r="DQ167" i="2"/>
  <c r="DR165" i="2"/>
  <c r="DS163" i="2"/>
  <c r="DO163" i="2"/>
  <c r="DQ161" i="2"/>
  <c r="DS159" i="2"/>
  <c r="DO159" i="2"/>
  <c r="DQ157" i="2"/>
  <c r="DS153" i="2"/>
  <c r="DO153" i="2"/>
  <c r="DQ149" i="2"/>
  <c r="FG222" i="2"/>
  <c r="FH220" i="2"/>
  <c r="FI218" i="2"/>
  <c r="FE218" i="2"/>
  <c r="FG214" i="2"/>
  <c r="FI210" i="2"/>
  <c r="FE210" i="2"/>
  <c r="FG206" i="2"/>
  <c r="FH204" i="2"/>
  <c r="FI202" i="2"/>
  <c r="FE202" i="2"/>
  <c r="FI196" i="2"/>
  <c r="FE196" i="2"/>
  <c r="FF194" i="2"/>
  <c r="FG190" i="2"/>
  <c r="FG164" i="2"/>
  <c r="FI162" i="2"/>
  <c r="FE162" i="2"/>
  <c r="FG158" i="2"/>
  <c r="FF157" i="2"/>
  <c r="FI156" i="2"/>
  <c r="FE156" i="2"/>
  <c r="FI148" i="2"/>
  <c r="GU218" i="2"/>
  <c r="GV211" i="2"/>
  <c r="IN202" i="2"/>
  <c r="IL183" i="2"/>
  <c r="IO167" i="2"/>
  <c r="IJ160" i="2"/>
  <c r="IO153" i="2"/>
  <c r="IN152" i="2"/>
  <c r="AH210" i="2"/>
  <c r="AN220" i="2"/>
  <c r="AT220" i="2" s="1"/>
  <c r="AJ212" i="2"/>
  <c r="AJ211" i="2"/>
  <c r="AN205" i="2"/>
  <c r="AT205" i="2" s="1"/>
  <c r="AM200" i="2"/>
  <c r="AI200" i="2"/>
  <c r="AL195" i="2"/>
  <c r="AH195" i="2"/>
  <c r="AM193" i="2"/>
  <c r="AI193" i="2"/>
  <c r="AM156" i="2"/>
  <c r="AI156" i="2"/>
  <c r="AJ153" i="2"/>
  <c r="AM148" i="2"/>
  <c r="AI148" i="2"/>
  <c r="CA218" i="2"/>
  <c r="CA216" i="2"/>
  <c r="BZ210" i="2"/>
  <c r="BZ204" i="2"/>
  <c r="CC202" i="2"/>
  <c r="BY202" i="2"/>
  <c r="BX195" i="2"/>
  <c r="BX194" i="2"/>
  <c r="CA193" i="2"/>
  <c r="CC167" i="2"/>
  <c r="CB165" i="2"/>
  <c r="CB164" i="2"/>
  <c r="CC154" i="2"/>
  <c r="BY154" i="2"/>
  <c r="CF153" i="2"/>
  <c r="BZ153" i="2"/>
  <c r="CB150" i="2"/>
  <c r="BX147" i="2"/>
  <c r="BX146" i="2"/>
  <c r="DP222" i="2"/>
  <c r="DR215" i="2"/>
  <c r="DN215" i="2"/>
  <c r="DP212" i="2"/>
  <c r="DO211" i="2"/>
  <c r="DQ205" i="2"/>
  <c r="DS203" i="2"/>
  <c r="DO203" i="2"/>
  <c r="DQ199" i="2"/>
  <c r="DR197" i="2"/>
  <c r="DS195" i="2"/>
  <c r="DO195" i="2"/>
  <c r="DQ189" i="2"/>
  <c r="DS165" i="2"/>
  <c r="DO165" i="2"/>
  <c r="DR161" i="2"/>
  <c r="DN161" i="2"/>
  <c r="DR157" i="2"/>
  <c r="DS155" i="2"/>
  <c r="DO155" i="2"/>
  <c r="DQ151" i="2"/>
  <c r="DR149" i="2"/>
  <c r="DS147" i="2"/>
  <c r="DO147" i="2"/>
  <c r="FG224" i="2"/>
  <c r="FI220" i="2"/>
  <c r="FE220" i="2"/>
  <c r="FG216" i="2"/>
  <c r="FH214" i="2"/>
  <c r="FI212" i="2"/>
  <c r="FE212" i="2"/>
  <c r="FI204" i="2"/>
  <c r="FE204" i="2"/>
  <c r="FF202" i="2"/>
  <c r="FG200" i="2"/>
  <c r="FI198" i="2"/>
  <c r="FE198" i="2"/>
  <c r="FG194" i="2"/>
  <c r="FG166" i="2"/>
  <c r="FH158" i="2"/>
  <c r="FL148" i="2"/>
  <c r="GU224" i="2"/>
  <c r="GY223" i="2"/>
  <c r="GU216" i="2"/>
  <c r="GY215" i="2"/>
  <c r="GV199" i="2"/>
  <c r="GY157" i="2"/>
  <c r="GY149" i="2"/>
  <c r="IL205" i="2"/>
  <c r="IJ200" i="2"/>
  <c r="IO195" i="2"/>
  <c r="IN194" i="2"/>
  <c r="IO159" i="2"/>
  <c r="AI213" i="2"/>
  <c r="AI215" i="2"/>
  <c r="AL214" i="2"/>
  <c r="AH214" i="2"/>
  <c r="AM214" i="2"/>
  <c r="AI214" i="2"/>
  <c r="AK215" i="2"/>
  <c r="AM215" i="2"/>
  <c r="AK214" i="2"/>
  <c r="AJ214" i="2"/>
  <c r="AL223" i="2"/>
  <c r="AJ223" i="2"/>
  <c r="AH223" i="2"/>
  <c r="AM222" i="2"/>
  <c r="AK222" i="2"/>
  <c r="AI222" i="2"/>
  <c r="AN219" i="2"/>
  <c r="AT219" i="2" s="1"/>
  <c r="AL217" i="2"/>
  <c r="AJ217" i="2"/>
  <c r="AH217" i="2"/>
  <c r="AL215" i="2"/>
  <c r="AJ215" i="2"/>
  <c r="AH215" i="2"/>
  <c r="AL213" i="2"/>
  <c r="AJ213" i="2"/>
  <c r="AH213" i="2"/>
  <c r="AN211" i="2"/>
  <c r="AT211" i="2" s="1"/>
  <c r="AM210" i="2"/>
  <c r="AK210" i="2"/>
  <c r="AI210" i="2"/>
  <c r="AL205" i="2"/>
  <c r="AJ205" i="2"/>
  <c r="AH205" i="2"/>
  <c r="AL203" i="2"/>
  <c r="AJ203" i="2"/>
  <c r="AH203" i="2"/>
  <c r="AL201" i="2"/>
  <c r="AJ201" i="2"/>
  <c r="AH201" i="2"/>
  <c r="AL199" i="2"/>
  <c r="AJ199" i="2"/>
  <c r="AH199" i="2"/>
  <c r="AM196" i="2"/>
  <c r="AK196" i="2"/>
  <c r="AI196" i="2"/>
  <c r="AL167" i="2"/>
  <c r="AJ167" i="2"/>
  <c r="AH167" i="2"/>
  <c r="AM166" i="2"/>
  <c r="AK166" i="2"/>
  <c r="AI166" i="2"/>
  <c r="AM164" i="2"/>
  <c r="AK164" i="2"/>
  <c r="AI164" i="2"/>
  <c r="AN155" i="2"/>
  <c r="AT155" i="2" s="1"/>
  <c r="AN153" i="2"/>
  <c r="AT153" i="2" s="1"/>
  <c r="AM152" i="2"/>
  <c r="AK152" i="2"/>
  <c r="AI152" i="2"/>
  <c r="AL151" i="2"/>
  <c r="AJ151" i="2"/>
  <c r="AH151" i="2"/>
  <c r="AM150" i="2"/>
  <c r="AK150" i="2"/>
  <c r="AI150" i="2"/>
  <c r="AL149" i="2"/>
  <c r="AJ149" i="2"/>
  <c r="AH149" i="2"/>
  <c r="AL147" i="2"/>
  <c r="AJ147" i="2"/>
  <c r="AH147" i="2"/>
  <c r="AM146" i="2"/>
  <c r="AK146" i="2"/>
  <c r="AI146" i="2"/>
  <c r="BY222" i="2"/>
  <c r="IO146" i="2"/>
  <c r="BY221" i="2"/>
  <c r="CC205" i="2"/>
  <c r="IO147" i="2"/>
  <c r="AN206" i="2"/>
  <c r="AT206" i="2" s="1"/>
  <c r="AN204" i="2"/>
  <c r="AT204" i="2" s="1"/>
  <c r="AL202" i="2"/>
  <c r="AJ202" i="2"/>
  <c r="AH202" i="2"/>
  <c r="AM201" i="2"/>
  <c r="AK201" i="2"/>
  <c r="AI201" i="2"/>
  <c r="AL200" i="2"/>
  <c r="AJ200" i="2"/>
  <c r="AH200" i="2"/>
  <c r="AM199" i="2"/>
  <c r="AK199" i="2"/>
  <c r="AI199" i="2"/>
  <c r="AM167" i="2"/>
  <c r="AK167" i="2"/>
  <c r="AI167" i="2"/>
  <c r="AN158" i="2"/>
  <c r="AT158" i="2" s="1"/>
  <c r="AN156" i="2"/>
  <c r="AT156" i="2" s="1"/>
  <c r="AL154" i="2"/>
  <c r="AJ154" i="2"/>
  <c r="AH154" i="2"/>
  <c r="AM153" i="2"/>
  <c r="AK153" i="2"/>
  <c r="AI153" i="2"/>
  <c r="AL152" i="2"/>
  <c r="AJ152" i="2"/>
  <c r="AH152" i="2"/>
  <c r="AL150" i="2"/>
  <c r="AJ150" i="2"/>
  <c r="AH150" i="2"/>
  <c r="AM149" i="2"/>
  <c r="AK149" i="2"/>
  <c r="AI149" i="2"/>
  <c r="AM147" i="2"/>
  <c r="AK147" i="2"/>
  <c r="AI147" i="2"/>
  <c r="CC222" i="2"/>
  <c r="CC199" i="2"/>
  <c r="IL148" i="2"/>
  <c r="DP214" i="2"/>
  <c r="AL224" i="2"/>
  <c r="AJ224" i="2"/>
  <c r="AH224" i="2"/>
  <c r="AM223" i="2"/>
  <c r="AK223" i="2"/>
  <c r="AI223" i="2"/>
  <c r="AL222" i="2"/>
  <c r="AJ222" i="2"/>
  <c r="AH222" i="2"/>
  <c r="AM221" i="2"/>
  <c r="AK221" i="2"/>
  <c r="AI221" i="2"/>
  <c r="AL220" i="2"/>
  <c r="AJ220" i="2"/>
  <c r="AH220" i="2"/>
  <c r="AM219" i="2"/>
  <c r="AK219" i="2"/>
  <c r="AI219" i="2"/>
  <c r="AL218" i="2"/>
  <c r="AJ218" i="2"/>
  <c r="AH218" i="2"/>
  <c r="AM217" i="2"/>
  <c r="AK217" i="2"/>
  <c r="AI217" i="2"/>
  <c r="AN216" i="2"/>
  <c r="AT216" i="2" s="1"/>
  <c r="AN214" i="2"/>
  <c r="AT214" i="2" s="1"/>
  <c r="AN212" i="2"/>
  <c r="AT212" i="2" s="1"/>
  <c r="AN210" i="2"/>
  <c r="AT210" i="2" s="1"/>
  <c r="AL206" i="2"/>
  <c r="AJ206" i="2"/>
  <c r="AH206" i="2"/>
  <c r="AM205" i="2"/>
  <c r="AK205" i="2"/>
  <c r="AI205" i="2"/>
  <c r="AL204" i="2"/>
  <c r="AJ204" i="2"/>
  <c r="AH204" i="2"/>
  <c r="AM203" i="2"/>
  <c r="AK203" i="2"/>
  <c r="AI203" i="2"/>
  <c r="AN202" i="2"/>
  <c r="AT202" i="2" s="1"/>
  <c r="AN200" i="2"/>
  <c r="AT200" i="2" s="1"/>
  <c r="AL198" i="2"/>
  <c r="AJ198" i="2"/>
  <c r="AH198" i="2"/>
  <c r="AM197" i="2"/>
  <c r="AK197" i="2"/>
  <c r="AI197" i="2"/>
  <c r="AL196" i="2"/>
  <c r="AJ196" i="2"/>
  <c r="AH196" i="2"/>
  <c r="AM195" i="2"/>
  <c r="AK195" i="2"/>
  <c r="AI195" i="2"/>
  <c r="AN194" i="2"/>
  <c r="AT194" i="2" s="1"/>
  <c r="AL166" i="2"/>
  <c r="AJ166" i="2"/>
  <c r="AH166" i="2"/>
  <c r="AM165" i="2"/>
  <c r="AK165" i="2"/>
  <c r="AI165" i="2"/>
  <c r="AM163" i="2"/>
  <c r="AK163" i="2"/>
  <c r="AI163" i="2"/>
  <c r="AN162" i="2"/>
  <c r="AT162" i="2" s="1"/>
  <c r="AL158" i="2"/>
  <c r="AJ158" i="2"/>
  <c r="AH158" i="2"/>
  <c r="AM157" i="2"/>
  <c r="AK157" i="2"/>
  <c r="AI157" i="2"/>
  <c r="AL156" i="2"/>
  <c r="AJ156" i="2"/>
  <c r="AH156" i="2"/>
  <c r="AN154" i="2"/>
  <c r="AT154" i="2" s="1"/>
  <c r="AN152" i="2"/>
  <c r="AT152" i="2" s="1"/>
  <c r="AN148" i="2"/>
  <c r="AT148" i="2" s="1"/>
  <c r="AL146" i="2"/>
  <c r="AJ146" i="2"/>
  <c r="AH146" i="2"/>
  <c r="CC149" i="2"/>
  <c r="DV220" i="2"/>
  <c r="FH151" i="2"/>
  <c r="IN146" i="2"/>
  <c r="IL146" i="2"/>
  <c r="CA200" i="2"/>
  <c r="BZ152" i="2"/>
  <c r="CC203" i="2"/>
  <c r="CC198" i="2"/>
  <c r="BZ151" i="2"/>
  <c r="CA149" i="2"/>
  <c r="CC221" i="2"/>
  <c r="CE211" i="2"/>
  <c r="CC216" i="2"/>
  <c r="CA198" i="2"/>
  <c r="CF151" i="2"/>
  <c r="IO220" i="2"/>
  <c r="IO151" i="2"/>
  <c r="CD198" i="2"/>
  <c r="CJ198" i="2" s="1"/>
  <c r="GW223" i="2"/>
  <c r="GY219" i="2"/>
  <c r="GY213" i="2"/>
  <c r="GY155" i="2"/>
  <c r="GW149" i="2"/>
  <c r="IO224" i="2"/>
  <c r="IL162" i="2"/>
  <c r="IM153" i="2"/>
  <c r="IO149" i="2"/>
  <c r="IR148" i="2"/>
  <c r="DP220" i="2"/>
  <c r="GY221" i="2"/>
  <c r="GW215" i="2"/>
  <c r="GV190" i="2"/>
  <c r="GW157" i="2"/>
  <c r="GY153" i="2"/>
  <c r="GY147" i="2"/>
  <c r="IM220" i="2"/>
  <c r="IO161" i="2"/>
  <c r="IJ152" i="2"/>
  <c r="IM151" i="2"/>
  <c r="IM146" i="2"/>
  <c r="IP151" i="2"/>
  <c r="IV151" i="2" s="1"/>
  <c r="CA222" i="2"/>
  <c r="CA221" i="2"/>
  <c r="CC217" i="2"/>
  <c r="BS213" i="2"/>
  <c r="BS212" i="2"/>
  <c r="BS207" i="2"/>
  <c r="BS206" i="2"/>
  <c r="BS201" i="2"/>
  <c r="BZ163" i="2"/>
  <c r="BS153" i="2"/>
  <c r="BS152" i="2"/>
  <c r="BS151" i="2"/>
  <c r="DP223" i="2"/>
  <c r="DR220" i="2"/>
  <c r="DN220" i="2"/>
  <c r="DQ219" i="2"/>
  <c r="DS215" i="2"/>
  <c r="DN210" i="2"/>
  <c r="DS207" i="2"/>
  <c r="DO202" i="2"/>
  <c r="DO200" i="2"/>
  <c r="FD158" i="2"/>
  <c r="EY147" i="2"/>
  <c r="EY146" i="2"/>
  <c r="GO222" i="2"/>
  <c r="FB176" i="8" s="1"/>
  <c r="GO220" i="2"/>
  <c r="FB174" i="8" s="1"/>
  <c r="GO218" i="2"/>
  <c r="FB172" i="8" s="1"/>
  <c r="GO217" i="2"/>
  <c r="FB171" i="8" s="1"/>
  <c r="GO214" i="2"/>
  <c r="FB168" i="8" s="1"/>
  <c r="GO198" i="2"/>
  <c r="FB152" i="8" s="1"/>
  <c r="FB143" i="8"/>
  <c r="GO167" i="2"/>
  <c r="FB135" i="8" s="1"/>
  <c r="GO159" i="2"/>
  <c r="FB127" i="8" s="1"/>
  <c r="GO151" i="2"/>
  <c r="FB119" i="8" s="1"/>
  <c r="IO212" i="2"/>
  <c r="DS224" i="2"/>
  <c r="DI220" i="2"/>
  <c r="DI207" i="2"/>
  <c r="DI206" i="2"/>
  <c r="DS202" i="2"/>
  <c r="DQ202" i="2"/>
  <c r="DS200" i="2"/>
  <c r="DR194" i="2"/>
  <c r="DP194" i="2"/>
  <c r="FF190" i="2"/>
  <c r="FD151" i="2"/>
  <c r="CA217" i="2"/>
  <c r="CC166" i="2"/>
  <c r="CC158" i="2"/>
  <c r="DQ215" i="2"/>
  <c r="GV207" i="2"/>
  <c r="IR202" i="2"/>
  <c r="CC207" i="2"/>
  <c r="BZ155" i="2"/>
  <c r="DP205" i="2"/>
  <c r="DI203" i="2"/>
  <c r="DI202" i="2"/>
  <c r="DI201" i="2"/>
  <c r="DI200" i="2"/>
  <c r="DI199" i="2"/>
  <c r="DI196" i="2"/>
  <c r="DI195" i="2"/>
  <c r="DI190" i="2"/>
  <c r="DP161" i="2"/>
  <c r="FK157" i="2"/>
  <c r="FF151" i="2"/>
  <c r="GO156" i="2"/>
  <c r="FB124" i="8" s="1"/>
  <c r="GO154" i="2"/>
  <c r="FB122" i="8" s="1"/>
  <c r="GO148" i="2"/>
  <c r="FB116" i="8" s="1"/>
  <c r="GO146" i="2"/>
  <c r="FB114" i="8" s="1"/>
  <c r="IO201" i="2"/>
  <c r="BX210" i="2"/>
  <c r="BS194" i="2"/>
  <c r="CF193" i="2"/>
  <c r="BS167" i="2"/>
  <c r="CD163" i="2"/>
  <c r="CJ163" i="2" s="1"/>
  <c r="BS163" i="2"/>
  <c r="BS162" i="2"/>
  <c r="BS146" i="2"/>
  <c r="DI217" i="2"/>
  <c r="DI212" i="2"/>
  <c r="DI211" i="2"/>
  <c r="DV210" i="2"/>
  <c r="DI210" i="2"/>
  <c r="DR147" i="2"/>
  <c r="EY205" i="2"/>
  <c r="EY204" i="2"/>
  <c r="EY202" i="2"/>
  <c r="EY197" i="2"/>
  <c r="EY196" i="2"/>
  <c r="FL194" i="2"/>
  <c r="EY194" i="2"/>
  <c r="FH193" i="2"/>
  <c r="FF193" i="2"/>
  <c r="EY190" i="2"/>
  <c r="EY189" i="2"/>
  <c r="EY167" i="2"/>
  <c r="FF156" i="2"/>
  <c r="FK150" i="2"/>
  <c r="GO210" i="2"/>
  <c r="FB164" i="8" s="1"/>
  <c r="GO207" i="2"/>
  <c r="FB161" i="8" s="1"/>
  <c r="GO201" i="2"/>
  <c r="FB155" i="8" s="1"/>
  <c r="IJ202" i="2"/>
  <c r="IL198" i="2"/>
  <c r="IE186" i="2"/>
  <c r="BZ224" i="2"/>
  <c r="BZ220" i="2"/>
  <c r="BZ215" i="2"/>
  <c r="BZ211" i="2"/>
  <c r="BS210" i="2"/>
  <c r="CA210" i="2"/>
  <c r="BY210" i="2"/>
  <c r="BS204" i="2"/>
  <c r="CC204" i="2"/>
  <c r="BZ202" i="2"/>
  <c r="BS197" i="2"/>
  <c r="CD197" i="2"/>
  <c r="CJ197" i="2" s="1"/>
  <c r="BX156" i="2"/>
  <c r="DR224" i="2"/>
  <c r="DP224" i="2"/>
  <c r="DN224" i="2"/>
  <c r="DI223" i="2"/>
  <c r="DQ223" i="2"/>
  <c r="DO223" i="2"/>
  <c r="DI222" i="2"/>
  <c r="DI221" i="2"/>
  <c r="DQ217" i="2"/>
  <c r="DI213" i="2"/>
  <c r="DP153" i="2"/>
  <c r="FF224" i="2"/>
  <c r="FF220" i="2"/>
  <c r="FF210" i="2"/>
  <c r="FI147" i="2"/>
  <c r="GV194" i="2"/>
  <c r="GV185" i="2"/>
  <c r="GY167" i="2"/>
  <c r="GV162" i="2"/>
  <c r="GO153" i="2"/>
  <c r="FB121" i="8" s="1"/>
  <c r="GW153" i="2"/>
  <c r="IE224" i="2"/>
  <c r="IM224" i="2"/>
  <c r="IM216" i="2"/>
  <c r="IM206" i="2"/>
  <c r="IQ197" i="2"/>
  <c r="IO193" i="2"/>
  <c r="IN160" i="2"/>
  <c r="IE158" i="2"/>
  <c r="IE157" i="2"/>
  <c r="IR152" i="2"/>
  <c r="BZ223" i="2"/>
  <c r="BZ219" i="2"/>
  <c r="CD216" i="2"/>
  <c r="CJ216" i="2" s="1"/>
  <c r="CC213" i="2"/>
  <c r="CA207" i="2"/>
  <c r="CB203" i="2"/>
  <c r="BZ203" i="2"/>
  <c r="BX203" i="2"/>
  <c r="CC201" i="2"/>
  <c r="BZ196" i="2"/>
  <c r="CC194" i="2"/>
  <c r="CB193" i="2"/>
  <c r="BX193" i="2"/>
  <c r="BS158" i="2"/>
  <c r="CA158" i="2"/>
  <c r="CC146" i="2"/>
  <c r="DS220" i="2"/>
  <c r="DQ220" i="2"/>
  <c r="DO220" i="2"/>
  <c r="DP219" i="2"/>
  <c r="DN219" i="2"/>
  <c r="DR218" i="2"/>
  <c r="DN218" i="2"/>
  <c r="DI216" i="2"/>
  <c r="DQ216" i="2"/>
  <c r="DV215" i="2"/>
  <c r="DP189" i="2"/>
  <c r="DI166" i="2"/>
  <c r="DI165" i="2"/>
  <c r="DO164" i="2"/>
  <c r="DR162" i="2"/>
  <c r="DP162" i="2"/>
  <c r="DI158" i="2"/>
  <c r="DI157" i="2"/>
  <c r="DI154" i="2"/>
  <c r="DS152" i="2"/>
  <c r="DI150" i="2"/>
  <c r="DI149" i="2"/>
  <c r="DO148" i="2"/>
  <c r="DI147" i="2"/>
  <c r="DI146" i="2"/>
  <c r="FI223" i="2"/>
  <c r="EY221" i="2"/>
  <c r="FG219" i="2"/>
  <c r="EY217" i="2"/>
  <c r="EY216" i="2"/>
  <c r="EY213" i="2"/>
  <c r="EY211" i="2"/>
  <c r="FF166" i="2"/>
  <c r="EY165" i="2"/>
  <c r="FE165" i="2"/>
  <c r="EY164" i="2"/>
  <c r="EY163" i="2"/>
  <c r="EY162" i="2"/>
  <c r="FF158" i="2"/>
  <c r="EY155" i="2"/>
  <c r="FI155" i="2"/>
  <c r="EY153" i="2"/>
  <c r="EY152" i="2"/>
  <c r="FL151" i="2"/>
  <c r="EY150" i="2"/>
  <c r="FL149" i="2"/>
  <c r="EY149" i="2"/>
  <c r="GV205" i="2"/>
  <c r="GO204" i="2"/>
  <c r="FB158" i="8" s="1"/>
  <c r="GO203" i="2"/>
  <c r="FB157" i="8" s="1"/>
  <c r="GO202" i="2"/>
  <c r="FB156" i="8" s="1"/>
  <c r="GV183" i="2"/>
  <c r="GV164" i="2"/>
  <c r="GY151" i="2"/>
  <c r="IO222" i="2"/>
  <c r="IO214" i="2"/>
  <c r="IN200" i="2"/>
  <c r="IL196" i="2"/>
  <c r="IE166" i="2"/>
  <c r="IE164" i="2"/>
  <c r="IE163" i="2"/>
  <c r="IE162" i="2"/>
  <c r="AO223" i="2"/>
  <c r="O223" i="2"/>
  <c r="K177" i="8" s="1"/>
  <c r="F177" i="8" s="1"/>
  <c r="AO219" i="2"/>
  <c r="O219" i="2"/>
  <c r="K173" i="8" s="1"/>
  <c r="F173" i="8" s="1"/>
  <c r="AO217" i="2"/>
  <c r="O217" i="2"/>
  <c r="K171" i="8" s="1"/>
  <c r="F171" i="8" s="1"/>
  <c r="AO216" i="2"/>
  <c r="O216" i="2"/>
  <c r="K170" i="8" s="1"/>
  <c r="F170" i="8" s="1"/>
  <c r="AO214" i="2"/>
  <c r="O214" i="2"/>
  <c r="K168" i="8" s="1"/>
  <c r="F168" i="8" s="1"/>
  <c r="AO212" i="2"/>
  <c r="O212" i="2"/>
  <c r="K166" i="8" s="1"/>
  <c r="AO210" i="2"/>
  <c r="O210" i="2"/>
  <c r="K164" i="8" s="1"/>
  <c r="AO205" i="2"/>
  <c r="O205" i="2"/>
  <c r="K159" i="8" s="1"/>
  <c r="F159" i="8" s="1"/>
  <c r="AO203" i="2"/>
  <c r="O203" i="2"/>
  <c r="K157" i="8" s="1"/>
  <c r="AO202" i="2"/>
  <c r="O202" i="2"/>
  <c r="K156" i="8" s="1"/>
  <c r="AO200" i="2"/>
  <c r="O200" i="2"/>
  <c r="K154" i="8" s="1"/>
  <c r="AO197" i="2"/>
  <c r="O197" i="2"/>
  <c r="K151" i="8" s="1"/>
  <c r="AO195" i="2"/>
  <c r="O195" i="2"/>
  <c r="K149" i="8" s="1"/>
  <c r="AO194" i="2"/>
  <c r="O194" i="2"/>
  <c r="K148" i="8" s="1"/>
  <c r="AO165" i="2"/>
  <c r="O165" i="2"/>
  <c r="AO163" i="2"/>
  <c r="O163" i="2"/>
  <c r="K131" i="8" s="1"/>
  <c r="AO162" i="2"/>
  <c r="O162" i="2"/>
  <c r="K130" i="8" s="1"/>
  <c r="AO157" i="2"/>
  <c r="O157" i="2"/>
  <c r="AO155" i="2"/>
  <c r="O155" i="2"/>
  <c r="AO154" i="2"/>
  <c r="O154" i="2"/>
  <c r="AO149" i="2"/>
  <c r="O149" i="2"/>
  <c r="AO147" i="2"/>
  <c r="O147" i="2"/>
  <c r="AO146" i="2"/>
  <c r="O146" i="2"/>
  <c r="K114" i="8" s="1"/>
  <c r="CE147" i="2"/>
  <c r="BS147" i="2"/>
  <c r="DU218" i="2"/>
  <c r="DI218" i="2"/>
  <c r="DU215" i="2"/>
  <c r="DI215" i="2"/>
  <c r="FK158" i="2"/>
  <c r="EY158" i="2"/>
  <c r="HA210" i="2"/>
  <c r="GA210" i="2"/>
  <c r="EU164" i="8" s="1"/>
  <c r="HA198" i="2"/>
  <c r="GA198" i="2"/>
  <c r="EU152" i="8" s="1"/>
  <c r="IQ152" i="2"/>
  <c r="IE152" i="2"/>
  <c r="O152" i="2"/>
  <c r="AC224" i="2"/>
  <c r="R178" i="8" s="1"/>
  <c r="AC222" i="2"/>
  <c r="R176" i="8" s="1"/>
  <c r="AC220" i="2"/>
  <c r="R174" i="8" s="1"/>
  <c r="AC218" i="2"/>
  <c r="R172" i="8" s="1"/>
  <c r="AC216" i="2"/>
  <c r="R170" i="8" s="1"/>
  <c r="AC214" i="2"/>
  <c r="R168" i="8" s="1"/>
  <c r="AC212" i="2"/>
  <c r="R166" i="8" s="1"/>
  <c r="AC210" i="2"/>
  <c r="R164" i="8" s="1"/>
  <c r="AC206" i="2"/>
  <c r="R160" i="8" s="1"/>
  <c r="AC204" i="2"/>
  <c r="R158" i="8" s="1"/>
  <c r="AC202" i="2"/>
  <c r="R156" i="8" s="1"/>
  <c r="AC200" i="2"/>
  <c r="R154" i="8" s="1"/>
  <c r="AC198" i="2"/>
  <c r="R152" i="8" s="1"/>
  <c r="AC196" i="2"/>
  <c r="R150" i="8" s="1"/>
  <c r="AC194" i="2"/>
  <c r="R148" i="8" s="1"/>
  <c r="R130" i="8"/>
  <c r="AC158" i="2"/>
  <c r="R126" i="8" s="1"/>
  <c r="AC156" i="2"/>
  <c r="R124" i="8" s="1"/>
  <c r="AC154" i="2"/>
  <c r="R122" i="8" s="1"/>
  <c r="AC152" i="2"/>
  <c r="R120" i="8" s="1"/>
  <c r="AC150" i="2"/>
  <c r="R118" i="8" s="1"/>
  <c r="AC148" i="2"/>
  <c r="R116" i="8" s="1"/>
  <c r="AC146" i="2"/>
  <c r="R114" i="8" s="1"/>
  <c r="BE224" i="2"/>
  <c r="AF178" i="8" s="1"/>
  <c r="AA178" i="8" s="1"/>
  <c r="CB224" i="2"/>
  <c r="BX224" i="2"/>
  <c r="BE223" i="2"/>
  <c r="AF177" i="8" s="1"/>
  <c r="AA177" i="8" s="1"/>
  <c r="BE222" i="2"/>
  <c r="AF176" i="8" s="1"/>
  <c r="AA176" i="8" s="1"/>
  <c r="CB222" i="2"/>
  <c r="BZ222" i="2"/>
  <c r="BX222" i="2"/>
  <c r="BE221" i="2"/>
  <c r="AF175" i="8" s="1"/>
  <c r="AA175" i="8" s="1"/>
  <c r="BE220" i="2"/>
  <c r="AF174" i="8" s="1"/>
  <c r="AA174" i="8" s="1"/>
  <c r="CB220" i="2"/>
  <c r="BX220" i="2"/>
  <c r="BE219" i="2"/>
  <c r="AF173" i="8" s="1"/>
  <c r="AA173" i="8" s="1"/>
  <c r="BE218" i="2"/>
  <c r="AF172" i="8" s="1"/>
  <c r="AA172" i="8" s="1"/>
  <c r="CB218" i="2"/>
  <c r="BZ218" i="2"/>
  <c r="BX218" i="2"/>
  <c r="BE217" i="2"/>
  <c r="AF171" i="8" s="1"/>
  <c r="AA171" i="8" s="1"/>
  <c r="BE216" i="2"/>
  <c r="AF170" i="8" s="1"/>
  <c r="AA170" i="8" s="1"/>
  <c r="BE215" i="2"/>
  <c r="AF169" i="8" s="1"/>
  <c r="AA169" i="8" s="1"/>
  <c r="BE214" i="2"/>
  <c r="AF168" i="8" s="1"/>
  <c r="AA168" i="8" s="1"/>
  <c r="BZ214" i="2"/>
  <c r="CC212" i="2"/>
  <c r="BE211" i="2"/>
  <c r="AF165" i="8" s="1"/>
  <c r="AA165" i="8" s="1"/>
  <c r="CB211" i="2"/>
  <c r="BX211" i="2"/>
  <c r="CA206" i="2"/>
  <c r="BE205" i="2"/>
  <c r="AF159" i="8" s="1"/>
  <c r="AA159" i="8" s="1"/>
  <c r="BE203" i="2"/>
  <c r="AF157" i="8" s="1"/>
  <c r="AA157" i="8" s="1"/>
  <c r="BE202" i="2"/>
  <c r="AF156" i="8" s="1"/>
  <c r="AA156" i="8" s="1"/>
  <c r="CA201" i="2"/>
  <c r="BE200" i="2"/>
  <c r="AF154" i="8" s="1"/>
  <c r="AA154" i="8" s="1"/>
  <c r="BZ200" i="2"/>
  <c r="BX200" i="2"/>
  <c r="BE199" i="2"/>
  <c r="AF153" i="8" s="1"/>
  <c r="AA153" i="8" s="1"/>
  <c r="BE198" i="2"/>
  <c r="AF152" i="8" s="1"/>
  <c r="AA152" i="8" s="1"/>
  <c r="BE196" i="2"/>
  <c r="AF150" i="8" s="1"/>
  <c r="AA150" i="8" s="1"/>
  <c r="BX196" i="2"/>
  <c r="BE195" i="2"/>
  <c r="AF149" i="8" s="1"/>
  <c r="AA149" i="8" s="1"/>
  <c r="CA194" i="2"/>
  <c r="BE193" i="2"/>
  <c r="AF147" i="8" s="1"/>
  <c r="CA167" i="2"/>
  <c r="BE166" i="2"/>
  <c r="AF134" i="8" s="1"/>
  <c r="AA134" i="8" s="1"/>
  <c r="BE165" i="2"/>
  <c r="AF133" i="8" s="1"/>
  <c r="AA133" i="8" s="1"/>
  <c r="BX165" i="2"/>
  <c r="BE164" i="2"/>
  <c r="BE163" i="2"/>
  <c r="AF131" i="8" s="1"/>
  <c r="AA131" i="8" s="1"/>
  <c r="BE162" i="2"/>
  <c r="AF130" i="8" s="1"/>
  <c r="AA130" i="8" s="1"/>
  <c r="CD158" i="2"/>
  <c r="CJ158" i="2" s="1"/>
  <c r="BE158" i="2"/>
  <c r="AF126" i="8" s="1"/>
  <c r="AA126" i="8" s="1"/>
  <c r="BE157" i="2"/>
  <c r="AF125" i="8" s="1"/>
  <c r="AA125" i="8" s="1"/>
  <c r="BS156" i="2"/>
  <c r="BY156" i="2"/>
  <c r="CD155" i="2"/>
  <c r="CJ155" i="2" s="1"/>
  <c r="BS155" i="2"/>
  <c r="BS154" i="2"/>
  <c r="BE153" i="2"/>
  <c r="AF121" i="8" s="1"/>
  <c r="AA121" i="8" s="1"/>
  <c r="BE152" i="2"/>
  <c r="AF120" i="8" s="1"/>
  <c r="AA120" i="8" s="1"/>
  <c r="BE151" i="2"/>
  <c r="AF119" i="8" s="1"/>
  <c r="AA119" i="8" s="1"/>
  <c r="CB151" i="2"/>
  <c r="BX151" i="2"/>
  <c r="BS150" i="2"/>
  <c r="BS149" i="2"/>
  <c r="BS148" i="2"/>
  <c r="CA148" i="2"/>
  <c r="BE146" i="2"/>
  <c r="AF114" i="8" s="1"/>
  <c r="DI224" i="2"/>
  <c r="CU223" i="2"/>
  <c r="CU222" i="2"/>
  <c r="DR222" i="2"/>
  <c r="DN222" i="2"/>
  <c r="CU221" i="2"/>
  <c r="CU220" i="2"/>
  <c r="DI219" i="2"/>
  <c r="CU217" i="2"/>
  <c r="CU216" i="2"/>
  <c r="DT214" i="2"/>
  <c r="DZ214" i="2" s="1"/>
  <c r="DI214" i="2"/>
  <c r="CU213" i="2"/>
  <c r="CU212" i="2"/>
  <c r="CU211" i="2"/>
  <c r="CU210" i="2"/>
  <c r="DO206" i="2"/>
  <c r="DV205" i="2"/>
  <c r="DI205" i="2"/>
  <c r="DI204" i="2"/>
  <c r="CU204" i="2"/>
  <c r="CU203" i="2"/>
  <c r="CU201" i="2"/>
  <c r="CU199" i="2"/>
  <c r="DI198" i="2"/>
  <c r="CU198" i="2"/>
  <c r="DI197" i="2"/>
  <c r="CU195" i="2"/>
  <c r="DN195" i="2"/>
  <c r="DI194" i="2"/>
  <c r="CU194" i="2"/>
  <c r="DI193" i="2"/>
  <c r="DQ190" i="2"/>
  <c r="DI189" i="2"/>
  <c r="CU186" i="2"/>
  <c r="DW186" i="2" s="1"/>
  <c r="CU185" i="2"/>
  <c r="DW185" i="2" s="1"/>
  <c r="CU184" i="2"/>
  <c r="DW184" i="2" s="1"/>
  <c r="DI167" i="2"/>
  <c r="DS166" i="2"/>
  <c r="CU165" i="2"/>
  <c r="DI164" i="2"/>
  <c r="CU164" i="2"/>
  <c r="DI163" i="2"/>
  <c r="DI162" i="2"/>
  <c r="CU162" i="2"/>
  <c r="CU157" i="2"/>
  <c r="DP157" i="2"/>
  <c r="DI156" i="2"/>
  <c r="CU156" i="2"/>
  <c r="DI155" i="2"/>
  <c r="DR154" i="2"/>
  <c r="DP154" i="2"/>
  <c r="DI153" i="2"/>
  <c r="DI152" i="2"/>
  <c r="CU152" i="2"/>
  <c r="DI151" i="2"/>
  <c r="DQ150" i="2"/>
  <c r="CU149" i="2"/>
  <c r="DI148" i="2"/>
  <c r="CU148" i="2"/>
  <c r="CU147" i="2"/>
  <c r="DN147" i="2"/>
  <c r="DR146" i="2"/>
  <c r="DP146" i="2"/>
  <c r="EY224" i="2"/>
  <c r="EY223" i="2"/>
  <c r="EK223" i="2"/>
  <c r="EY222" i="2"/>
  <c r="FH221" i="2"/>
  <c r="FF221" i="2"/>
  <c r="EY220" i="2"/>
  <c r="EY219" i="2"/>
  <c r="EK219" i="2"/>
  <c r="EY218" i="2"/>
  <c r="EK216" i="2"/>
  <c r="EY215" i="2"/>
  <c r="EK215" i="2"/>
  <c r="EY214" i="2"/>
  <c r="FL212" i="2"/>
  <c r="EY212" i="2"/>
  <c r="FH211" i="2"/>
  <c r="FF211" i="2"/>
  <c r="EY210" i="2"/>
  <c r="EY207" i="2"/>
  <c r="EK207" i="2"/>
  <c r="EY206" i="2"/>
  <c r="EK204" i="2"/>
  <c r="EY203" i="2"/>
  <c r="EK203" i="2"/>
  <c r="EK202" i="2"/>
  <c r="EY201" i="2"/>
  <c r="FI201" i="2"/>
  <c r="FE201" i="2"/>
  <c r="EK201" i="2"/>
  <c r="EY200" i="2"/>
  <c r="EY199" i="2"/>
  <c r="EK199" i="2"/>
  <c r="EY198" i="2"/>
  <c r="EK196" i="2"/>
  <c r="EY195" i="2"/>
  <c r="EK195" i="2"/>
  <c r="EK194" i="2"/>
  <c r="EY193" i="2"/>
  <c r="EK193" i="2"/>
  <c r="EK190" i="2"/>
  <c r="EY166" i="2"/>
  <c r="EK164" i="2"/>
  <c r="FF164" i="2"/>
  <c r="EK162" i="2"/>
  <c r="FL158" i="2"/>
  <c r="EY157" i="2"/>
  <c r="FL156" i="2"/>
  <c r="EY156" i="2"/>
  <c r="EK155" i="2"/>
  <c r="EY154" i="2"/>
  <c r="EK153" i="2"/>
  <c r="FF153" i="2"/>
  <c r="EK152" i="2"/>
  <c r="EK151" i="2"/>
  <c r="EK150" i="2"/>
  <c r="EK149" i="2"/>
  <c r="FF149" i="2"/>
  <c r="EY148" i="2"/>
  <c r="EK147" i="2"/>
  <c r="EK146" i="2"/>
  <c r="GO224" i="2"/>
  <c r="FB178" i="8" s="1"/>
  <c r="GO223" i="2"/>
  <c r="FB177" i="8" s="1"/>
  <c r="GA222" i="2"/>
  <c r="EU176" i="8" s="1"/>
  <c r="GO221" i="2"/>
  <c r="FB175" i="8" s="1"/>
  <c r="GA220" i="2"/>
  <c r="EU174" i="8" s="1"/>
  <c r="GO219" i="2"/>
  <c r="FB173" i="8" s="1"/>
  <c r="GW219" i="2"/>
  <c r="GA218" i="2"/>
  <c r="EU172" i="8" s="1"/>
  <c r="GA217" i="2"/>
  <c r="EU171" i="8" s="1"/>
  <c r="GO216" i="2"/>
  <c r="FB170" i="8" s="1"/>
  <c r="GO215" i="2"/>
  <c r="FB169" i="8" s="1"/>
  <c r="GA214" i="2"/>
  <c r="EU168" i="8" s="1"/>
  <c r="GO213" i="2"/>
  <c r="FB167" i="8" s="1"/>
  <c r="GO212" i="2"/>
  <c r="FB166" i="8" s="1"/>
  <c r="GY212" i="2"/>
  <c r="HB211" i="2"/>
  <c r="GO211" i="2"/>
  <c r="FB165" i="8" s="1"/>
  <c r="GA207" i="2"/>
  <c r="EU161" i="8" s="1"/>
  <c r="GO206" i="2"/>
  <c r="FB160" i="8" s="1"/>
  <c r="GO205" i="2"/>
  <c r="FB159" i="8" s="1"/>
  <c r="GA204" i="2"/>
  <c r="EU158" i="8" s="1"/>
  <c r="GA203" i="2"/>
  <c r="EU157" i="8" s="1"/>
  <c r="GA202" i="2"/>
  <c r="EU156" i="8" s="1"/>
  <c r="GA201" i="2"/>
  <c r="EU155" i="8" s="1"/>
  <c r="GO200" i="2"/>
  <c r="FB154" i="8" s="1"/>
  <c r="HB199" i="2"/>
  <c r="GO199" i="2"/>
  <c r="FB153" i="8" s="1"/>
  <c r="GO197" i="2"/>
  <c r="FB151" i="8" s="1"/>
  <c r="GO196" i="2"/>
  <c r="FB150" i="8" s="1"/>
  <c r="GO195" i="2"/>
  <c r="FB149" i="8" s="1"/>
  <c r="GY195" i="2"/>
  <c r="GO194" i="2"/>
  <c r="FB148" i="8" s="1"/>
  <c r="GO193" i="2"/>
  <c r="FB147" i="8" s="1"/>
  <c r="GZ190" i="2"/>
  <c r="HF190" i="2" s="1"/>
  <c r="GO190" i="2"/>
  <c r="FB144" i="8" s="1"/>
  <c r="EU143" i="8"/>
  <c r="FB142" i="8"/>
  <c r="FB141" i="8"/>
  <c r="FB140" i="8"/>
  <c r="FB139" i="8"/>
  <c r="GY184" i="2"/>
  <c r="FB138" i="8"/>
  <c r="FB137" i="8"/>
  <c r="FB136" i="8"/>
  <c r="GA167" i="2"/>
  <c r="EU135" i="8" s="1"/>
  <c r="GO166" i="2"/>
  <c r="FB134" i="8" s="1"/>
  <c r="GO165" i="2"/>
  <c r="FB133" i="8" s="1"/>
  <c r="GO164" i="2"/>
  <c r="FB132" i="8" s="1"/>
  <c r="GO163" i="2"/>
  <c r="FB131" i="8" s="1"/>
  <c r="GY163" i="2"/>
  <c r="GO162" i="2"/>
  <c r="FB130" i="8" s="1"/>
  <c r="GO161" i="2"/>
  <c r="FB129" i="8" s="1"/>
  <c r="GO160" i="2"/>
  <c r="FB128" i="8" s="1"/>
  <c r="GO158" i="2"/>
  <c r="FB126" i="8" s="1"/>
  <c r="GO157" i="2"/>
  <c r="FB125" i="8" s="1"/>
  <c r="GA156" i="2"/>
  <c r="EU124" i="8" s="1"/>
  <c r="GO155" i="2"/>
  <c r="FB123" i="8" s="1"/>
  <c r="GW155" i="2"/>
  <c r="GA154" i="2"/>
  <c r="EU122" i="8" s="1"/>
  <c r="GA153" i="2"/>
  <c r="EU121" i="8" s="1"/>
  <c r="GO152" i="2"/>
  <c r="FB120" i="8" s="1"/>
  <c r="GA151" i="2"/>
  <c r="GO150" i="2"/>
  <c r="FB118" i="8" s="1"/>
  <c r="GO149" i="2"/>
  <c r="FB117" i="8" s="1"/>
  <c r="GA148" i="2"/>
  <c r="EU116" i="8" s="1"/>
  <c r="GO147" i="2"/>
  <c r="FB115" i="8" s="1"/>
  <c r="GW147" i="2"/>
  <c r="GA146" i="2"/>
  <c r="EU114" i="8" s="1"/>
  <c r="HQ224" i="2"/>
  <c r="HQ222" i="2"/>
  <c r="HQ219" i="2"/>
  <c r="IM218" i="2"/>
  <c r="HQ217" i="2"/>
  <c r="HQ216" i="2"/>
  <c r="HQ214" i="2"/>
  <c r="HQ211" i="2"/>
  <c r="IM210" i="2"/>
  <c r="HQ207" i="2"/>
  <c r="HQ206" i="2"/>
  <c r="HQ202" i="2"/>
  <c r="IP198" i="2"/>
  <c r="IV198" i="2" s="1"/>
  <c r="IR194" i="2"/>
  <c r="IQ194" i="2"/>
  <c r="HQ193" i="2"/>
  <c r="IE187" i="2"/>
  <c r="HQ186" i="2"/>
  <c r="IE185" i="2"/>
  <c r="IE184" i="2"/>
  <c r="IE183" i="2"/>
  <c r="IE182" i="2"/>
  <c r="HQ167" i="2"/>
  <c r="HQ165" i="2"/>
  <c r="HQ161" i="2"/>
  <c r="HQ160" i="2"/>
  <c r="HQ159" i="2"/>
  <c r="HQ156" i="2"/>
  <c r="HQ155" i="2"/>
  <c r="HQ154" i="2"/>
  <c r="HQ153" i="2"/>
  <c r="HQ151" i="2"/>
  <c r="IE150" i="2"/>
  <c r="HQ149" i="2"/>
  <c r="HQ148" i="2"/>
  <c r="IE147" i="2"/>
  <c r="IE146" i="2"/>
  <c r="HQ146" i="2"/>
  <c r="AO221" i="2"/>
  <c r="O221" i="2"/>
  <c r="K175" i="8" s="1"/>
  <c r="F175" i="8" s="1"/>
  <c r="AO224" i="2"/>
  <c r="O224" i="2"/>
  <c r="K178" i="8" s="1"/>
  <c r="F178" i="8" s="1"/>
  <c r="AO222" i="2"/>
  <c r="O222" i="2"/>
  <c r="K176" i="8" s="1"/>
  <c r="F176" i="8" s="1"/>
  <c r="AO220" i="2"/>
  <c r="O220" i="2"/>
  <c r="K174" i="8" s="1"/>
  <c r="F174" i="8" s="1"/>
  <c r="AO218" i="2"/>
  <c r="O218" i="2"/>
  <c r="K172" i="8" s="1"/>
  <c r="F172" i="8" s="1"/>
  <c r="AO215" i="2"/>
  <c r="O215" i="2"/>
  <c r="K169" i="8" s="1"/>
  <c r="F169" i="8" s="1"/>
  <c r="AO213" i="2"/>
  <c r="O213" i="2"/>
  <c r="K167" i="8" s="1"/>
  <c r="AO211" i="2"/>
  <c r="O211" i="2"/>
  <c r="K165" i="8" s="1"/>
  <c r="AO207" i="2"/>
  <c r="O207" i="2"/>
  <c r="K161" i="8" s="1"/>
  <c r="F161" i="8" s="1"/>
  <c r="AO206" i="2"/>
  <c r="O206" i="2"/>
  <c r="K160" i="8" s="1"/>
  <c r="F160" i="8" s="1"/>
  <c r="AO204" i="2"/>
  <c r="O204" i="2"/>
  <c r="K158" i="8" s="1"/>
  <c r="AO201" i="2"/>
  <c r="O201" i="2"/>
  <c r="K155" i="8" s="1"/>
  <c r="AO199" i="2"/>
  <c r="O199" i="2"/>
  <c r="K153" i="8" s="1"/>
  <c r="AO198" i="2"/>
  <c r="O198" i="2"/>
  <c r="K152" i="8" s="1"/>
  <c r="AO196" i="2"/>
  <c r="O196" i="2"/>
  <c r="K150" i="8" s="1"/>
  <c r="AO193" i="2"/>
  <c r="O193" i="2"/>
  <c r="K147" i="8" s="1"/>
  <c r="AO167" i="2"/>
  <c r="O167" i="2"/>
  <c r="AO166" i="2"/>
  <c r="O166" i="2"/>
  <c r="AO164" i="2"/>
  <c r="O164" i="2"/>
  <c r="AO158" i="2"/>
  <c r="O158" i="2"/>
  <c r="AO153" i="2"/>
  <c r="O153" i="2"/>
  <c r="AO151" i="2"/>
  <c r="O151" i="2"/>
  <c r="AO150" i="2"/>
  <c r="O150" i="2"/>
  <c r="CE202" i="2"/>
  <c r="BS202" i="2"/>
  <c r="CE157" i="2"/>
  <c r="BS157" i="2"/>
  <c r="FK151" i="2"/>
  <c r="EY151" i="2"/>
  <c r="IQ149" i="2"/>
  <c r="IE149" i="2"/>
  <c r="O156" i="2"/>
  <c r="O148" i="2"/>
  <c r="AC223" i="2"/>
  <c r="R177" i="8" s="1"/>
  <c r="AC221" i="2"/>
  <c r="R175" i="8" s="1"/>
  <c r="AC219" i="2"/>
  <c r="R173" i="8" s="1"/>
  <c r="AC217" i="2"/>
  <c r="R171" i="8" s="1"/>
  <c r="AC215" i="2"/>
  <c r="R169" i="8" s="1"/>
  <c r="AC213" i="2"/>
  <c r="R167" i="8" s="1"/>
  <c r="AC211" i="2"/>
  <c r="R165" i="8" s="1"/>
  <c r="AC207" i="2"/>
  <c r="R161" i="8" s="1"/>
  <c r="AC205" i="2"/>
  <c r="R159" i="8" s="1"/>
  <c r="AC203" i="2"/>
  <c r="R157" i="8" s="1"/>
  <c r="AC201" i="2"/>
  <c r="R155" i="8" s="1"/>
  <c r="AC199" i="2"/>
  <c r="R153" i="8" s="1"/>
  <c r="AC197" i="2"/>
  <c r="R151" i="8" s="1"/>
  <c r="AC195" i="2"/>
  <c r="R149" i="8" s="1"/>
  <c r="AC193" i="2"/>
  <c r="R147" i="8" s="1"/>
  <c r="R131" i="8"/>
  <c r="AC157" i="2"/>
  <c r="R125" i="8" s="1"/>
  <c r="AC155" i="2"/>
  <c r="R123" i="8" s="1"/>
  <c r="AC153" i="2"/>
  <c r="R121" i="8" s="1"/>
  <c r="AC151" i="2"/>
  <c r="R119" i="8" s="1"/>
  <c r="AC149" i="2"/>
  <c r="R117" i="8" s="1"/>
  <c r="AC147" i="2"/>
  <c r="R115" i="8" s="1"/>
  <c r="BS224" i="2"/>
  <c r="BS223" i="2"/>
  <c r="CD223" i="2"/>
  <c r="CJ223" i="2" s="1"/>
  <c r="BS222" i="2"/>
  <c r="BS221" i="2"/>
  <c r="BS220" i="2"/>
  <c r="BS219" i="2"/>
  <c r="CD219" i="2"/>
  <c r="CJ219" i="2" s="1"/>
  <c r="BS218" i="2"/>
  <c r="BS217" i="2"/>
  <c r="BS216" i="2"/>
  <c r="BS215" i="2"/>
  <c r="CD215" i="2"/>
  <c r="CJ215" i="2" s="1"/>
  <c r="BS214" i="2"/>
  <c r="BE213" i="2"/>
  <c r="AF167" i="8" s="1"/>
  <c r="AA167" i="8" s="1"/>
  <c r="BE212" i="2"/>
  <c r="AF166" i="8" s="1"/>
  <c r="AA166" i="8" s="1"/>
  <c r="BS211" i="2"/>
  <c r="BE210" i="2"/>
  <c r="AF164" i="8" s="1"/>
  <c r="BE207" i="2"/>
  <c r="AF161" i="8" s="1"/>
  <c r="AA161" i="8" s="1"/>
  <c r="CB207" i="2"/>
  <c r="BZ207" i="2"/>
  <c r="BX207" i="2"/>
  <c r="BE206" i="2"/>
  <c r="AF160" i="8" s="1"/>
  <c r="AA160" i="8" s="1"/>
  <c r="BS205" i="2"/>
  <c r="CA205" i="2"/>
  <c r="BE204" i="2"/>
  <c r="AF158" i="8" s="1"/>
  <c r="AA158" i="8" s="1"/>
  <c r="BS203" i="2"/>
  <c r="BE201" i="2"/>
  <c r="AF155" i="8" s="1"/>
  <c r="AA155" i="8" s="1"/>
  <c r="BS200" i="2"/>
  <c r="BS199" i="2"/>
  <c r="BS198" i="2"/>
  <c r="BE197" i="2"/>
  <c r="AF151" i="8" s="1"/>
  <c r="AA151" i="8" s="1"/>
  <c r="CB197" i="2"/>
  <c r="BX197" i="2"/>
  <c r="BS196" i="2"/>
  <c r="CF195" i="2"/>
  <c r="BS195" i="2"/>
  <c r="CA195" i="2"/>
  <c r="BE194" i="2"/>
  <c r="AF148" i="8" s="1"/>
  <c r="AA148" i="8" s="1"/>
  <c r="BS193" i="2"/>
  <c r="CD193" i="2"/>
  <c r="CJ193" i="2" s="1"/>
  <c r="BE167" i="2"/>
  <c r="AF135" i="8" s="1"/>
  <c r="AA135" i="8" s="1"/>
  <c r="BS166" i="2"/>
  <c r="CA166" i="2"/>
  <c r="BS165" i="2"/>
  <c r="BS164" i="2"/>
  <c r="CA164" i="2"/>
  <c r="CC157" i="2"/>
  <c r="BE156" i="2"/>
  <c r="AF124" i="8" s="1"/>
  <c r="AA124" i="8" s="1"/>
  <c r="BE155" i="2"/>
  <c r="AF123" i="8" s="1"/>
  <c r="AA123" i="8" s="1"/>
  <c r="BE154" i="2"/>
  <c r="AF122" i="8" s="1"/>
  <c r="AA122" i="8" s="1"/>
  <c r="CC153" i="2"/>
  <c r="BE150" i="2"/>
  <c r="AF118" i="8" s="1"/>
  <c r="AA118" i="8" s="1"/>
  <c r="BX150" i="2"/>
  <c r="BE149" i="2"/>
  <c r="AF117" i="8" s="1"/>
  <c r="AA117" i="8" s="1"/>
  <c r="CB149" i="2"/>
  <c r="BZ149" i="2"/>
  <c r="BX149" i="2"/>
  <c r="BE148" i="2"/>
  <c r="AF116" i="8" s="1"/>
  <c r="AA116" i="8" s="1"/>
  <c r="BE147" i="2"/>
  <c r="CU224" i="2"/>
  <c r="DQ221" i="2"/>
  <c r="CU219" i="2"/>
  <c r="CU218" i="2"/>
  <c r="CU215" i="2"/>
  <c r="CU214" i="2"/>
  <c r="DS211" i="2"/>
  <c r="CU207" i="2"/>
  <c r="CU206" i="2"/>
  <c r="CU205" i="2"/>
  <c r="DR205" i="2"/>
  <c r="DN205" i="2"/>
  <c r="CU202" i="2"/>
  <c r="CU200" i="2"/>
  <c r="CU197" i="2"/>
  <c r="CU196" i="2"/>
  <c r="CU193" i="2"/>
  <c r="DN193" i="2"/>
  <c r="CU190" i="2"/>
  <c r="DN189" i="2"/>
  <c r="CU187" i="2"/>
  <c r="DW187" i="2" s="1"/>
  <c r="CU183" i="2"/>
  <c r="DW183" i="2" s="1"/>
  <c r="CU182" i="2"/>
  <c r="DW182" i="2" s="1"/>
  <c r="CU167" i="2"/>
  <c r="CU166" i="2"/>
  <c r="CU163" i="2"/>
  <c r="CU158" i="2"/>
  <c r="CU155" i="2"/>
  <c r="CU154" i="2"/>
  <c r="CU153" i="2"/>
  <c r="CU151" i="2"/>
  <c r="DR151" i="2"/>
  <c r="CU150" i="2"/>
  <c r="CU146" i="2"/>
  <c r="EK224" i="2"/>
  <c r="EK222" i="2"/>
  <c r="EK221" i="2"/>
  <c r="EK220" i="2"/>
  <c r="EK218" i="2"/>
  <c r="EK217" i="2"/>
  <c r="EK214" i="2"/>
  <c r="EK213" i="2"/>
  <c r="EK212" i="2"/>
  <c r="EK211" i="2"/>
  <c r="EK210" i="2"/>
  <c r="EK206" i="2"/>
  <c r="EK205" i="2"/>
  <c r="EK200" i="2"/>
  <c r="FF200" i="2"/>
  <c r="EK198" i="2"/>
  <c r="EK197" i="2"/>
  <c r="EK189" i="2"/>
  <c r="EK167" i="2"/>
  <c r="EK166" i="2"/>
  <c r="EK165" i="2"/>
  <c r="EK163" i="2"/>
  <c r="EK158" i="2"/>
  <c r="EK157" i="2"/>
  <c r="EK156" i="2"/>
  <c r="FG155" i="2"/>
  <c r="EK154" i="2"/>
  <c r="EK148" i="2"/>
  <c r="FI146" i="2"/>
  <c r="GA224" i="2"/>
  <c r="EU178" i="8" s="1"/>
  <c r="GA223" i="2"/>
  <c r="EU177" i="8" s="1"/>
  <c r="GA221" i="2"/>
  <c r="EU175" i="8" s="1"/>
  <c r="GA219" i="2"/>
  <c r="EU173" i="8" s="1"/>
  <c r="GY217" i="2"/>
  <c r="GA216" i="2"/>
  <c r="EU170" i="8" s="1"/>
  <c r="GA215" i="2"/>
  <c r="EU169" i="8" s="1"/>
  <c r="GA213" i="2"/>
  <c r="EU167" i="8" s="1"/>
  <c r="GA212" i="2"/>
  <c r="EU166" i="8" s="1"/>
  <c r="GA211" i="2"/>
  <c r="EU165" i="8" s="1"/>
  <c r="GX211" i="2"/>
  <c r="GT211" i="2"/>
  <c r="GA206" i="2"/>
  <c r="EU160" i="8" s="1"/>
  <c r="GA205" i="2"/>
  <c r="EU159" i="8" s="1"/>
  <c r="GA200" i="2"/>
  <c r="EU154" i="8" s="1"/>
  <c r="GA199" i="2"/>
  <c r="EU153" i="8" s="1"/>
  <c r="GX199" i="2"/>
  <c r="GT199" i="2"/>
  <c r="GA197" i="2"/>
  <c r="EU151" i="8" s="1"/>
  <c r="GV197" i="2"/>
  <c r="GA196" i="2"/>
  <c r="EU150" i="8" s="1"/>
  <c r="GA195" i="2"/>
  <c r="EU149" i="8" s="1"/>
  <c r="GA194" i="2"/>
  <c r="EU148" i="8" s="1"/>
  <c r="GA193" i="2"/>
  <c r="EU147" i="8" s="1"/>
  <c r="GA190" i="2"/>
  <c r="EU144" i="8" s="1"/>
  <c r="EU142" i="8"/>
  <c r="GV187" i="2"/>
  <c r="EU141" i="8"/>
  <c r="EU140" i="8"/>
  <c r="EU139" i="8"/>
  <c r="EU138" i="8"/>
  <c r="EU137" i="8"/>
  <c r="EU136" i="8"/>
  <c r="GA166" i="2"/>
  <c r="EU134" i="8" s="1"/>
  <c r="GV166" i="2"/>
  <c r="GA165" i="2"/>
  <c r="EU133" i="8" s="1"/>
  <c r="GA164" i="2"/>
  <c r="EU132" i="8" s="1"/>
  <c r="GA163" i="2"/>
  <c r="EU131" i="8" s="1"/>
  <c r="GA162" i="2"/>
  <c r="EU130" i="8" s="1"/>
  <c r="GA158" i="2"/>
  <c r="EU126" i="8" s="1"/>
  <c r="GX158" i="2"/>
  <c r="GA157" i="2"/>
  <c r="EU125" i="8" s="1"/>
  <c r="GA155" i="2"/>
  <c r="EU123" i="8" s="1"/>
  <c r="GA152" i="2"/>
  <c r="EU120" i="8" s="1"/>
  <c r="GW151" i="2"/>
  <c r="GA150" i="2"/>
  <c r="EU118" i="8" s="1"/>
  <c r="GA149" i="2"/>
  <c r="EU117" i="8" s="1"/>
  <c r="GA147" i="2"/>
  <c r="EU115" i="8" s="1"/>
  <c r="HQ223" i="2"/>
  <c r="IM222" i="2"/>
  <c r="HQ221" i="2"/>
  <c r="HQ220" i="2"/>
  <c r="HQ218" i="2"/>
  <c r="HQ215" i="2"/>
  <c r="IM214" i="2"/>
  <c r="HQ213" i="2"/>
  <c r="HQ212" i="2"/>
  <c r="HQ210" i="2"/>
  <c r="HQ205" i="2"/>
  <c r="HQ204" i="2"/>
  <c r="HQ203" i="2"/>
  <c r="HQ201" i="2"/>
  <c r="HQ200" i="2"/>
  <c r="HQ199" i="2"/>
  <c r="HQ198" i="2"/>
  <c r="HQ197" i="2"/>
  <c r="HQ196" i="2"/>
  <c r="HQ195" i="2"/>
  <c r="HQ194" i="2"/>
  <c r="HQ187" i="2"/>
  <c r="HQ185" i="2"/>
  <c r="IL185" i="2"/>
  <c r="HQ184" i="2"/>
  <c r="HQ183" i="2"/>
  <c r="HQ182" i="2"/>
  <c r="IE167" i="2"/>
  <c r="HQ166" i="2"/>
  <c r="IE165" i="2"/>
  <c r="HQ164" i="2"/>
  <c r="HQ163" i="2"/>
  <c r="HQ162" i="2"/>
  <c r="IE161" i="2"/>
  <c r="IE160" i="2"/>
  <c r="IE159" i="2"/>
  <c r="HQ158" i="2"/>
  <c r="HQ157" i="2"/>
  <c r="IE156" i="2"/>
  <c r="IE155" i="2"/>
  <c r="IR154" i="2"/>
  <c r="IE154" i="2"/>
  <c r="IE153" i="2"/>
  <c r="HQ152" i="2"/>
  <c r="IE151" i="2"/>
  <c r="HQ150" i="2"/>
  <c r="IE148" i="2"/>
  <c r="HQ147" i="2"/>
  <c r="CF213" i="2"/>
  <c r="CE210" i="2"/>
  <c r="CF207" i="2"/>
  <c r="CE204" i="2"/>
  <c r="CE203" i="2"/>
  <c r="CF197" i="2"/>
  <c r="CD194" i="2"/>
  <c r="CJ194" i="2" s="1"/>
  <c r="CD167" i="2"/>
  <c r="CJ167" i="2" s="1"/>
  <c r="CD166" i="2"/>
  <c r="CJ166" i="2" s="1"/>
  <c r="CE151" i="2"/>
  <c r="CE150" i="2"/>
  <c r="CF149" i="2"/>
  <c r="DU224" i="2"/>
  <c r="DU223" i="2"/>
  <c r="DU222" i="2"/>
  <c r="DU220" i="2"/>
  <c r="DU219" i="2"/>
  <c r="DS206" i="2"/>
  <c r="DQ206" i="2"/>
  <c r="DR196" i="2"/>
  <c r="DP196" i="2"/>
  <c r="DU194" i="2"/>
  <c r="DT167" i="2"/>
  <c r="DZ167" i="2" s="1"/>
  <c r="DR158" i="2"/>
  <c r="DP158" i="2"/>
  <c r="DR152" i="2"/>
  <c r="DP152" i="2"/>
  <c r="DS148" i="2"/>
  <c r="FI221" i="2"/>
  <c r="FL202" i="2"/>
  <c r="FH201" i="2"/>
  <c r="FF201" i="2"/>
  <c r="FL166" i="2"/>
  <c r="FH165" i="2"/>
  <c r="FF165" i="2"/>
  <c r="HA211" i="2"/>
  <c r="HB207" i="2"/>
  <c r="HA206" i="2"/>
  <c r="HB205" i="2"/>
  <c r="HA204" i="2"/>
  <c r="HB203" i="2"/>
  <c r="HB201" i="2"/>
  <c r="HA199" i="2"/>
  <c r="GZ185" i="2"/>
  <c r="HF185" i="2" s="1"/>
  <c r="GZ164" i="2"/>
  <c r="HF164" i="2" s="1"/>
  <c r="IQ186" i="2"/>
  <c r="IR183" i="2"/>
  <c r="CC224" i="2"/>
  <c r="CA224" i="2"/>
  <c r="BY224" i="2"/>
  <c r="CB223" i="2"/>
  <c r="BX223" i="2"/>
  <c r="CC220" i="2"/>
  <c r="CA220" i="2"/>
  <c r="BY220" i="2"/>
  <c r="CB219" i="2"/>
  <c r="BX219" i="2"/>
  <c r="CB215" i="2"/>
  <c r="BX215" i="2"/>
  <c r="BX214" i="2"/>
  <c r="CA213" i="2"/>
  <c r="CA212" i="2"/>
  <c r="CC211" i="2"/>
  <c r="CA211" i="2"/>
  <c r="BY211" i="2"/>
  <c r="CE206" i="2"/>
  <c r="BZ206" i="2"/>
  <c r="BX206" i="2"/>
  <c r="CE205" i="2"/>
  <c r="CB205" i="2"/>
  <c r="BZ205" i="2"/>
  <c r="BX205" i="2"/>
  <c r="CA204" i="2"/>
  <c r="CB202" i="2"/>
  <c r="BX202" i="2"/>
  <c r="CE201" i="2"/>
  <c r="CB201" i="2"/>
  <c r="BZ201" i="2"/>
  <c r="BX201" i="2"/>
  <c r="CC197" i="2"/>
  <c r="CA197" i="2"/>
  <c r="BY197" i="2"/>
  <c r="BY193" i="2"/>
  <c r="BZ165" i="2"/>
  <c r="CE164" i="2"/>
  <c r="BZ164" i="2"/>
  <c r="BX164" i="2"/>
  <c r="CB163" i="2"/>
  <c r="BX163" i="2"/>
  <c r="CE162" i="2"/>
  <c r="BX162" i="2"/>
  <c r="CA157" i="2"/>
  <c r="CB155" i="2"/>
  <c r="BX155" i="2"/>
  <c r="CE154" i="2"/>
  <c r="BX154" i="2"/>
  <c r="CA153" i="2"/>
  <c r="CA152" i="2"/>
  <c r="BY152" i="2"/>
  <c r="CD151" i="2"/>
  <c r="CJ151" i="2" s="1"/>
  <c r="CE148" i="2"/>
  <c r="CC147" i="2"/>
  <c r="DO207" i="2"/>
  <c r="DN203" i="2"/>
  <c r="DQ196" i="2"/>
  <c r="DO166" i="2"/>
  <c r="DN163" i="2"/>
  <c r="DS156" i="2"/>
  <c r="DO156" i="2"/>
  <c r="DQ154" i="2"/>
  <c r="DO152" i="2"/>
  <c r="DN151" i="2"/>
  <c r="DU150" i="2"/>
  <c r="DP149" i="2"/>
  <c r="DQ146" i="2"/>
  <c r="FH222" i="2"/>
  <c r="FK219" i="2"/>
  <c r="FH218" i="2"/>
  <c r="FE217" i="2"/>
  <c r="FF214" i="2"/>
  <c r="FI213" i="2"/>
  <c r="FF206" i="2"/>
  <c r="FG205" i="2"/>
  <c r="FE203" i="2"/>
  <c r="FH202" i="2"/>
  <c r="FD202" i="2"/>
  <c r="FF196" i="2"/>
  <c r="FI195" i="2"/>
  <c r="FE167" i="2"/>
  <c r="FH166" i="2"/>
  <c r="FD166" i="2"/>
  <c r="FH156" i="2"/>
  <c r="FD156" i="2"/>
  <c r="FH155" i="2"/>
  <c r="FF155" i="2"/>
  <c r="FD155" i="2"/>
  <c r="FH149" i="2"/>
  <c r="FD149" i="2"/>
  <c r="FG147" i="2"/>
  <c r="FG146" i="2"/>
  <c r="GW221" i="2"/>
  <c r="GW217" i="2"/>
  <c r="GW213" i="2"/>
  <c r="GX207" i="2"/>
  <c r="GT207" i="2"/>
  <c r="GX201" i="2"/>
  <c r="GT201" i="2"/>
  <c r="HA200" i="2"/>
  <c r="GY193" i="2"/>
  <c r="GY186" i="2"/>
  <c r="GY182" i="2"/>
  <c r="GY165" i="2"/>
  <c r="GT158" i="2"/>
  <c r="GV156" i="2"/>
  <c r="GV154" i="2"/>
  <c r="GV152" i="2"/>
  <c r="GV150" i="2"/>
  <c r="GV148" i="2"/>
  <c r="GV146" i="2"/>
  <c r="IL223" i="2"/>
  <c r="IL221" i="2"/>
  <c r="IL219" i="2"/>
  <c r="IL217" i="2"/>
  <c r="IL215" i="2"/>
  <c r="IL213" i="2"/>
  <c r="IL211" i="2"/>
  <c r="IL207" i="2"/>
  <c r="IO204" i="2"/>
  <c r="IL202" i="2"/>
  <c r="IL200" i="2"/>
  <c r="IM199" i="2"/>
  <c r="IM193" i="2"/>
  <c r="IL187" i="2"/>
  <c r="IM182" i="2"/>
  <c r="IM167" i="2"/>
  <c r="IL164" i="2"/>
  <c r="IL160" i="2"/>
  <c r="IM159" i="2"/>
  <c r="IQ157" i="2"/>
  <c r="IL154" i="2"/>
  <c r="IM149" i="2"/>
  <c r="IN148" i="2"/>
  <c r="IJ148" i="2"/>
  <c r="IM147" i="2"/>
  <c r="J213" i="3"/>
  <c r="J211" i="3" s="1"/>
  <c r="DT211" i="2"/>
  <c r="DZ211" i="2" s="1"/>
  <c r="CE222" i="2"/>
  <c r="CE218" i="2"/>
  <c r="CF215" i="2"/>
  <c r="CD212" i="2"/>
  <c r="CJ212" i="2" s="1"/>
  <c r="CE207" i="2"/>
  <c r="CD204" i="2"/>
  <c r="CJ204" i="2" s="1"/>
  <c r="CE200" i="2"/>
  <c r="CD165" i="2"/>
  <c r="CJ165" i="2" s="1"/>
  <c r="CE165" i="2"/>
  <c r="CF163" i="2"/>
  <c r="CE163" i="2"/>
  <c r="CD157" i="2"/>
  <c r="CJ157" i="2" s="1"/>
  <c r="CE156" i="2"/>
  <c r="CF155" i="2"/>
  <c r="CE155" i="2"/>
  <c r="CA146" i="2"/>
  <c r="DS218" i="2"/>
  <c r="DQ218" i="2"/>
  <c r="DO218" i="2"/>
  <c r="DP217" i="2"/>
  <c r="DN217" i="2"/>
  <c r="DT213" i="2"/>
  <c r="DZ213" i="2" s="1"/>
  <c r="DR211" i="2"/>
  <c r="DN211" i="2"/>
  <c r="DR198" i="2"/>
  <c r="DP198" i="2"/>
  <c r="DN197" i="2"/>
  <c r="DR164" i="2"/>
  <c r="DP164" i="2"/>
  <c r="DR160" i="2"/>
  <c r="DP160" i="2"/>
  <c r="J205" i="3"/>
  <c r="DT203" i="2"/>
  <c r="DZ203" i="2" s="1"/>
  <c r="CA150" i="2"/>
  <c r="BZ148" i="2"/>
  <c r="BX148" i="2"/>
  <c r="CA147" i="2"/>
  <c r="DS222" i="2"/>
  <c r="DQ222" i="2"/>
  <c r="DO222" i="2"/>
  <c r="DP221" i="2"/>
  <c r="DN221" i="2"/>
  <c r="DP213" i="2"/>
  <c r="DO210" i="2"/>
  <c r="DP203" i="2"/>
  <c r="DN201" i="2"/>
  <c r="DN199" i="2"/>
  <c r="DP163" i="2"/>
  <c r="DP159" i="2"/>
  <c r="CD152" i="2"/>
  <c r="CJ152" i="2" s="1"/>
  <c r="CE149" i="2"/>
  <c r="DU221" i="2"/>
  <c r="DQ207" i="2"/>
  <c r="DR204" i="2"/>
  <c r="DP204" i="2"/>
  <c r="DR200" i="2"/>
  <c r="DP200" i="2"/>
  <c r="DU198" i="2"/>
  <c r="DR190" i="2"/>
  <c r="DP190" i="2"/>
  <c r="DQ166" i="2"/>
  <c r="DU164" i="2"/>
  <c r="DQ156" i="2"/>
  <c r="DR150" i="2"/>
  <c r="DP150" i="2"/>
  <c r="DR148" i="2"/>
  <c r="DP148" i="2"/>
  <c r="FK221" i="2"/>
  <c r="FJ220" i="2"/>
  <c r="FP220" i="2" s="1"/>
  <c r="FH219" i="2"/>
  <c r="FF219" i="2"/>
  <c r="FI217" i="2"/>
  <c r="FG217" i="2"/>
  <c r="FH215" i="2"/>
  <c r="FF215" i="2"/>
  <c r="FI211" i="2"/>
  <c r="FE211" i="2"/>
  <c r="FH207" i="2"/>
  <c r="FF207" i="2"/>
  <c r="FI205" i="2"/>
  <c r="FE205" i="2"/>
  <c r="FI203" i="2"/>
  <c r="FG203" i="2"/>
  <c r="FK201" i="2"/>
  <c r="FJ200" i="2"/>
  <c r="FP200" i="2" s="1"/>
  <c r="FH197" i="2"/>
  <c r="FF197" i="2"/>
  <c r="FI193" i="2"/>
  <c r="FE193" i="2"/>
  <c r="FH189" i="2"/>
  <c r="FF189" i="2"/>
  <c r="FI167" i="2"/>
  <c r="FG167" i="2"/>
  <c r="FK165" i="2"/>
  <c r="FJ164" i="2"/>
  <c r="FP164" i="2" s="1"/>
  <c r="FK156" i="2"/>
  <c r="FL155" i="2"/>
  <c r="FK154" i="2"/>
  <c r="FL153" i="2"/>
  <c r="FK149" i="2"/>
  <c r="FJ148" i="2"/>
  <c r="FP148" i="2" s="1"/>
  <c r="HA207" i="2"/>
  <c r="HA201" i="2"/>
  <c r="HB197" i="2"/>
  <c r="HB195" i="2"/>
  <c r="GZ194" i="2"/>
  <c r="HF194" i="2" s="1"/>
  <c r="GZ187" i="2"/>
  <c r="HF187" i="2" s="1"/>
  <c r="GZ183" i="2"/>
  <c r="HF183" i="2" s="1"/>
  <c r="GZ166" i="2"/>
  <c r="HF166" i="2" s="1"/>
  <c r="GZ162" i="2"/>
  <c r="HF162" i="2" s="1"/>
  <c r="HB158" i="2"/>
  <c r="IP205" i="2"/>
  <c r="IV205" i="2" s="1"/>
  <c r="IQ202" i="2"/>
  <c r="IR200" i="2"/>
  <c r="IQ200" i="2"/>
  <c r="IP199" i="2"/>
  <c r="IV199" i="2" s="1"/>
  <c r="IP167" i="2"/>
  <c r="IV167" i="2" s="1"/>
  <c r="IR162" i="2"/>
  <c r="IQ162" i="2"/>
  <c r="IR160" i="2"/>
  <c r="IQ160" i="2"/>
  <c r="IP159" i="2"/>
  <c r="IV159" i="2" s="1"/>
  <c r="IQ154" i="2"/>
  <c r="IP150" i="2"/>
  <c r="IV150" i="2" s="1"/>
  <c r="IP149" i="2"/>
  <c r="IV149" i="2" s="1"/>
  <c r="IQ148" i="2"/>
  <c r="IP147" i="2"/>
  <c r="IV147" i="2" s="1"/>
  <c r="CC223" i="2"/>
  <c r="CA223" i="2"/>
  <c r="CE221" i="2"/>
  <c r="CB221" i="2"/>
  <c r="BZ221" i="2"/>
  <c r="BX221" i="2"/>
  <c r="CC219" i="2"/>
  <c r="CA219" i="2"/>
  <c r="BY219" i="2"/>
  <c r="CE217" i="2"/>
  <c r="CB217" i="2"/>
  <c r="BZ217" i="2"/>
  <c r="BX217" i="2"/>
  <c r="CE216" i="2"/>
  <c r="BZ216" i="2"/>
  <c r="BX216" i="2"/>
  <c r="CC215" i="2"/>
  <c r="CA215" i="2"/>
  <c r="BY215" i="2"/>
  <c r="CA214" i="2"/>
  <c r="BY214" i="2"/>
  <c r="CE213" i="2"/>
  <c r="CB213" i="2"/>
  <c r="BZ213" i="2"/>
  <c r="BX213" i="2"/>
  <c r="CE212" i="2"/>
  <c r="BZ212" i="2"/>
  <c r="BX212" i="2"/>
  <c r="CD207" i="2"/>
  <c r="CJ207" i="2" s="1"/>
  <c r="CE199" i="2"/>
  <c r="CB199" i="2"/>
  <c r="CA196" i="2"/>
  <c r="CE195" i="2"/>
  <c r="CB195" i="2"/>
  <c r="BZ195" i="2"/>
  <c r="CE167" i="2"/>
  <c r="CC162" i="2"/>
  <c r="CE158" i="2"/>
  <c r="CE153" i="2"/>
  <c r="CD149" i="2"/>
  <c r="CJ149" i="2" s="1"/>
  <c r="CB147" i="2"/>
  <c r="DT220" i="2"/>
  <c r="DZ220" i="2" s="1"/>
  <c r="DR210" i="2"/>
  <c r="DU207" i="2"/>
  <c r="DT205" i="2"/>
  <c r="DZ205" i="2" s="1"/>
  <c r="DS204" i="2"/>
  <c r="DQ204" i="2"/>
  <c r="DO204" i="2"/>
  <c r="DT201" i="2"/>
  <c r="DZ201" i="2" s="1"/>
  <c r="DP199" i="2"/>
  <c r="DP197" i="2"/>
  <c r="DU196" i="2"/>
  <c r="DP195" i="2"/>
  <c r="DP193" i="2"/>
  <c r="DU190" i="2"/>
  <c r="DP165" i="2"/>
  <c r="DS164" i="2"/>
  <c r="DT163" i="2"/>
  <c r="DZ163" i="2" s="1"/>
  <c r="DT161" i="2"/>
  <c r="DZ161" i="2" s="1"/>
  <c r="DQ160" i="2"/>
  <c r="DT159" i="2"/>
  <c r="DZ159" i="2" s="1"/>
  <c r="DU156" i="2"/>
  <c r="DR155" i="2"/>
  <c r="DS154" i="2"/>
  <c r="DO154" i="2"/>
  <c r="DP151" i="2"/>
  <c r="DO150" i="2"/>
  <c r="DP147" i="2"/>
  <c r="DO146" i="2"/>
  <c r="FE223" i="2"/>
  <c r="FI219" i="2"/>
  <c r="FE219" i="2"/>
  <c r="FH216" i="2"/>
  <c r="FG215" i="2"/>
  <c r="FE213" i="2"/>
  <c r="FH212" i="2"/>
  <c r="FD212" i="2"/>
  <c r="FI207" i="2"/>
  <c r="FG207" i="2"/>
  <c r="FE207" i="2"/>
  <c r="FK204" i="2"/>
  <c r="FF204" i="2"/>
  <c r="FJ202" i="2"/>
  <c r="FP202" i="2" s="1"/>
  <c r="FF198" i="2"/>
  <c r="FG197" i="2"/>
  <c r="FE195" i="2"/>
  <c r="FH194" i="2"/>
  <c r="FD194" i="2"/>
  <c r="FI189" i="2"/>
  <c r="FG189" i="2"/>
  <c r="FE189" i="2"/>
  <c r="FJ166" i="2"/>
  <c r="FP166" i="2" s="1"/>
  <c r="FF162" i="2"/>
  <c r="FJ158" i="2"/>
  <c r="FP158" i="2" s="1"/>
  <c r="FJ156" i="2"/>
  <c r="FP156" i="2" s="1"/>
  <c r="FH153" i="2"/>
  <c r="FD153" i="2"/>
  <c r="FK152" i="2"/>
  <c r="FJ151" i="2"/>
  <c r="FP151" i="2" s="1"/>
  <c r="FJ149" i="2"/>
  <c r="FP149" i="2" s="1"/>
  <c r="FK147" i="2"/>
  <c r="FK146" i="2"/>
  <c r="GV224" i="2"/>
  <c r="HA223" i="2"/>
  <c r="GV222" i="2"/>
  <c r="HA221" i="2"/>
  <c r="GV220" i="2"/>
  <c r="HA219" i="2"/>
  <c r="GV218" i="2"/>
  <c r="HA217" i="2"/>
  <c r="GV216" i="2"/>
  <c r="HA215" i="2"/>
  <c r="GV214" i="2"/>
  <c r="HA213" i="2"/>
  <c r="GZ211" i="2"/>
  <c r="HF211" i="2" s="1"/>
  <c r="GZ207" i="2"/>
  <c r="HF207" i="2" s="1"/>
  <c r="GW206" i="2"/>
  <c r="GX205" i="2"/>
  <c r="GT205" i="2"/>
  <c r="GX203" i="2"/>
  <c r="GT203" i="2"/>
  <c r="HA202" i="2"/>
  <c r="GZ201" i="2"/>
  <c r="HF201" i="2" s="1"/>
  <c r="GZ199" i="2"/>
  <c r="HF199" i="2" s="1"/>
  <c r="GW198" i="2"/>
  <c r="GX197" i="2"/>
  <c r="GT197" i="2"/>
  <c r="HA196" i="2"/>
  <c r="GW195" i="2"/>
  <c r="GW193" i="2"/>
  <c r="GW186" i="2"/>
  <c r="GW184" i="2"/>
  <c r="GW182" i="2"/>
  <c r="GW167" i="2"/>
  <c r="GW165" i="2"/>
  <c r="GW163" i="2"/>
  <c r="GV158" i="2"/>
  <c r="HA157" i="2"/>
  <c r="HA155" i="2"/>
  <c r="HA153" i="2"/>
  <c r="HA151" i="2"/>
  <c r="HA149" i="2"/>
  <c r="HA147" i="2"/>
  <c r="IQ224" i="2"/>
  <c r="IQ222" i="2"/>
  <c r="IQ220" i="2"/>
  <c r="IQ218" i="2"/>
  <c r="IQ216" i="2"/>
  <c r="IQ214" i="2"/>
  <c r="IQ212" i="2"/>
  <c r="IQ210" i="2"/>
  <c r="IE202" i="2"/>
  <c r="IE200" i="2"/>
  <c r="IE194" i="2"/>
  <c r="IM186" i="2"/>
  <c r="IN183" i="2"/>
  <c r="IJ183" i="2"/>
  <c r="IQ182" i="2"/>
  <c r="IQ167" i="2"/>
  <c r="CE224" i="2"/>
  <c r="CE223" i="2"/>
  <c r="CD221" i="2"/>
  <c r="CJ221" i="2" s="1"/>
  <c r="CE220" i="2"/>
  <c r="CE219" i="2"/>
  <c r="CD217" i="2"/>
  <c r="CJ217" i="2" s="1"/>
  <c r="CE215" i="2"/>
  <c r="CD214" i="2"/>
  <c r="CJ214" i="2" s="1"/>
  <c r="CE214" i="2"/>
  <c r="CD213" i="2"/>
  <c r="CJ213" i="2" s="1"/>
  <c r="CF211" i="2"/>
  <c r="CD211" i="2"/>
  <c r="CJ211" i="2" s="1"/>
  <c r="CC206" i="2"/>
  <c r="CF205" i="2"/>
  <c r="CD205" i="2"/>
  <c r="CJ205" i="2" s="1"/>
  <c r="CD202" i="2"/>
  <c r="CJ202" i="2" s="1"/>
  <c r="CD201" i="2"/>
  <c r="CJ201" i="2" s="1"/>
  <c r="CD199" i="2"/>
  <c r="CJ199" i="2" s="1"/>
  <c r="CE197" i="2"/>
  <c r="CD196" i="2"/>
  <c r="CJ196" i="2" s="1"/>
  <c r="CE196" i="2"/>
  <c r="CD195" i="2"/>
  <c r="CJ195" i="2" s="1"/>
  <c r="CE193" i="2"/>
  <c r="H169" i="3"/>
  <c r="CF165" i="2"/>
  <c r="CC165" i="2"/>
  <c r="CA165" i="2"/>
  <c r="BY165" i="2"/>
  <c r="CD162" i="2"/>
  <c r="CJ162" i="2" s="1"/>
  <c r="H159" i="3"/>
  <c r="CD154" i="2"/>
  <c r="CJ154" i="2" s="1"/>
  <c r="CD153" i="2"/>
  <c r="CJ153" i="2" s="1"/>
  <c r="CC151" i="2"/>
  <c r="CA151" i="2"/>
  <c r="BY151" i="2"/>
  <c r="CE146" i="2"/>
  <c r="DT224" i="2"/>
  <c r="DZ224" i="2" s="1"/>
  <c r="DU216" i="2"/>
  <c r="DR216" i="2"/>
  <c r="DP216" i="2"/>
  <c r="DN216" i="2"/>
  <c r="DV212" i="2"/>
  <c r="DU202" i="2"/>
  <c r="DQ198" i="2"/>
  <c r="DQ194" i="2"/>
  <c r="CC210" i="2"/>
  <c r="CD203" i="2"/>
  <c r="CJ203" i="2" s="1"/>
  <c r="CC200" i="2"/>
  <c r="CE198" i="2"/>
  <c r="CE194" i="2"/>
  <c r="CB167" i="2"/>
  <c r="BZ167" i="2"/>
  <c r="BX167" i="2"/>
  <c r="CE166" i="2"/>
  <c r="CC164" i="2"/>
  <c r="CC163" i="2"/>
  <c r="CA163" i="2"/>
  <c r="BY163" i="2"/>
  <c r="CB157" i="2"/>
  <c r="BZ157" i="2"/>
  <c r="BX157" i="2"/>
  <c r="CA156" i="2"/>
  <c r="CC155" i="2"/>
  <c r="CA155" i="2"/>
  <c r="BY155" i="2"/>
  <c r="CE152" i="2"/>
  <c r="CD150" i="2"/>
  <c r="CJ150" i="2" s="1"/>
  <c r="CC148" i="2"/>
  <c r="CD147" i="2"/>
  <c r="CJ147" i="2" s="1"/>
  <c r="DV222" i="2"/>
  <c r="DT222" i="2"/>
  <c r="DZ222" i="2" s="1"/>
  <c r="DV218" i="2"/>
  <c r="DT218" i="2"/>
  <c r="DZ218" i="2" s="1"/>
  <c r="DU217" i="2"/>
  <c r="DT215" i="2"/>
  <c r="DZ215" i="2" s="1"/>
  <c r="DU211" i="2"/>
  <c r="DU210" i="2"/>
  <c r="DR207" i="2"/>
  <c r="DP207" i="2"/>
  <c r="DN207" i="2"/>
  <c r="DU200" i="2"/>
  <c r="DT199" i="2"/>
  <c r="DZ199" i="2" s="1"/>
  <c r="DT197" i="2"/>
  <c r="DZ197" i="2" s="1"/>
  <c r="DT195" i="2"/>
  <c r="DZ195" i="2" s="1"/>
  <c r="DT193" i="2"/>
  <c r="DZ193" i="2" s="1"/>
  <c r="DT189" i="2"/>
  <c r="DZ189" i="2" s="1"/>
  <c r="DN167" i="2"/>
  <c r="DR166" i="2"/>
  <c r="DP166" i="2"/>
  <c r="DQ162" i="2"/>
  <c r="DQ158" i="2"/>
  <c r="DT157" i="2"/>
  <c r="DZ157" i="2" s="1"/>
  <c r="DR156" i="2"/>
  <c r="DP156" i="2"/>
  <c r="DU154" i="2"/>
  <c r="DU152" i="2"/>
  <c r="DT151" i="2"/>
  <c r="DZ151" i="2" s="1"/>
  <c r="DS150" i="2"/>
  <c r="DU148" i="2"/>
  <c r="DT147" i="2"/>
  <c r="DZ147" i="2" s="1"/>
  <c r="DS146" i="2"/>
  <c r="FG223" i="2"/>
  <c r="FD222" i="2"/>
  <c r="FD218" i="2"/>
  <c r="FI215" i="2"/>
  <c r="FE215" i="2"/>
  <c r="FK215" i="2"/>
  <c r="FK214" i="2"/>
  <c r="FG213" i="2"/>
  <c r="FJ212" i="2"/>
  <c r="FP212" i="2" s="1"/>
  <c r="FK211" i="2"/>
  <c r="FJ210" i="2"/>
  <c r="FP210" i="2" s="1"/>
  <c r="FH205" i="2"/>
  <c r="FF205" i="2"/>
  <c r="FH199" i="2"/>
  <c r="FF199" i="2"/>
  <c r="FI199" i="2"/>
  <c r="FG199" i="2"/>
  <c r="FE199" i="2"/>
  <c r="FI197" i="2"/>
  <c r="FE197" i="2"/>
  <c r="FK197" i="2"/>
  <c r="FK196" i="2"/>
  <c r="FG195" i="2"/>
  <c r="FJ194" i="2"/>
  <c r="FP194" i="2" s="1"/>
  <c r="FK193" i="2"/>
  <c r="FJ190" i="2"/>
  <c r="FP190" i="2" s="1"/>
  <c r="FH163" i="2"/>
  <c r="FF163" i="2"/>
  <c r="FI163" i="2"/>
  <c r="FG163" i="2"/>
  <c r="FE163" i="2"/>
  <c r="FG157" i="2"/>
  <c r="FK155" i="2"/>
  <c r="FJ155" i="2"/>
  <c r="FP155" i="2" s="1"/>
  <c r="FK153" i="2"/>
  <c r="FJ153" i="2"/>
  <c r="FP153" i="2" s="1"/>
  <c r="FG150" i="2"/>
  <c r="HB212" i="2"/>
  <c r="GW210" i="2"/>
  <c r="HA205" i="2"/>
  <c r="GZ205" i="2"/>
  <c r="HF205" i="2" s="1"/>
  <c r="HA203" i="2"/>
  <c r="GZ203" i="2"/>
  <c r="HF203" i="2" s="1"/>
  <c r="GW200" i="2"/>
  <c r="HA197" i="2"/>
  <c r="GZ197" i="2"/>
  <c r="HF197" i="2" s="1"/>
  <c r="HA195" i="2"/>
  <c r="HA193" i="2"/>
  <c r="HA186" i="2"/>
  <c r="HA184" i="2"/>
  <c r="HA182" i="2"/>
  <c r="HA167" i="2"/>
  <c r="HA165" i="2"/>
  <c r="HA163" i="2"/>
  <c r="GZ158" i="2"/>
  <c r="HF158" i="2" s="1"/>
  <c r="GZ156" i="2"/>
  <c r="HF156" i="2" s="1"/>
  <c r="GZ154" i="2"/>
  <c r="HF154" i="2" s="1"/>
  <c r="GZ152" i="2"/>
  <c r="HF152" i="2" s="1"/>
  <c r="GZ150" i="2"/>
  <c r="HF150" i="2" s="1"/>
  <c r="GZ148" i="2"/>
  <c r="HF148" i="2" s="1"/>
  <c r="GZ146" i="2"/>
  <c r="HF146" i="2" s="1"/>
  <c r="IP223" i="2"/>
  <c r="IV223" i="2" s="1"/>
  <c r="IP221" i="2"/>
  <c r="IV221" i="2" s="1"/>
  <c r="IP219" i="2"/>
  <c r="IV219" i="2" s="1"/>
  <c r="IP217" i="2"/>
  <c r="IV217" i="2" s="1"/>
  <c r="IP215" i="2"/>
  <c r="IV215" i="2" s="1"/>
  <c r="IP213" i="2"/>
  <c r="IV213" i="2" s="1"/>
  <c r="IP211" i="2"/>
  <c r="IV211" i="2" s="1"/>
  <c r="IP207" i="2"/>
  <c r="IV207" i="2" s="1"/>
  <c r="IQ204" i="2"/>
  <c r="IP202" i="2"/>
  <c r="IV202" i="2" s="1"/>
  <c r="IQ193" i="2"/>
  <c r="IQ183" i="2"/>
  <c r="IP183" i="2"/>
  <c r="IV183" i="2" s="1"/>
  <c r="IP166" i="2"/>
  <c r="IV166" i="2" s="1"/>
  <c r="IQ165" i="2"/>
  <c r="IR164" i="2"/>
  <c r="IJ162" i="2"/>
  <c r="IP162" i="2"/>
  <c r="IV162" i="2" s="1"/>
  <c r="IQ153" i="2"/>
  <c r="IP152" i="2"/>
  <c r="IV152" i="2" s="1"/>
  <c r="IQ151" i="2"/>
  <c r="DU166" i="2"/>
  <c r="DN155" i="2"/>
  <c r="FG221" i="2"/>
  <c r="FD216" i="2"/>
  <c r="FK205" i="2"/>
  <c r="FG154" i="2"/>
  <c r="FH148" i="2"/>
  <c r="FH147" i="2"/>
  <c r="FF147" i="2"/>
  <c r="FD147" i="2"/>
  <c r="GW204" i="2"/>
  <c r="IQ206" i="2"/>
  <c r="IQ201" i="2"/>
  <c r="IP200" i="2"/>
  <c r="IV200" i="2" s="1"/>
  <c r="IQ199" i="2"/>
  <c r="IR196" i="2"/>
  <c r="IJ194" i="2"/>
  <c r="IP194" i="2"/>
  <c r="IV194" i="2" s="1"/>
  <c r="IQ161" i="2"/>
  <c r="IP160" i="2"/>
  <c r="IV160" i="2" s="1"/>
  <c r="IQ159" i="2"/>
  <c r="IN154" i="2"/>
  <c r="IP154" i="2"/>
  <c r="IV154" i="2" s="1"/>
  <c r="IP148" i="2"/>
  <c r="IV148" i="2" s="1"/>
  <c r="IQ147" i="2"/>
  <c r="IK146" i="2"/>
  <c r="CD146" i="2"/>
  <c r="CJ146" i="2" s="1"/>
  <c r="H148" i="3"/>
  <c r="Y216" i="3"/>
  <c r="DV214" i="2"/>
  <c r="J167" i="3"/>
  <c r="DT165" i="2"/>
  <c r="DZ165" i="2" s="1"/>
  <c r="J155" i="3"/>
  <c r="DT153" i="2"/>
  <c r="DZ153" i="2" s="1"/>
  <c r="J151" i="3"/>
  <c r="DT149" i="2"/>
  <c r="DZ149" i="2" s="1"/>
  <c r="L226" i="3"/>
  <c r="FJ224" i="2"/>
  <c r="FP224" i="2" s="1"/>
  <c r="L216" i="3"/>
  <c r="FJ214" i="2"/>
  <c r="FP214" i="2" s="1"/>
  <c r="FK213" i="2"/>
  <c r="L206" i="3"/>
  <c r="FJ204" i="2"/>
  <c r="FP204" i="2" s="1"/>
  <c r="FK203" i="2"/>
  <c r="L198" i="3"/>
  <c r="L194" i="3" s="1"/>
  <c r="FJ196" i="2"/>
  <c r="FP196" i="2" s="1"/>
  <c r="L170" i="3"/>
  <c r="P160" i="3"/>
  <c r="IP158" i="2"/>
  <c r="IV158" i="2" s="1"/>
  <c r="AE160" i="3"/>
  <c r="IR158" i="2"/>
  <c r="AM224" i="2"/>
  <c r="AK224" i="2"/>
  <c r="AI224" i="2"/>
  <c r="AN221" i="2"/>
  <c r="AT221" i="2" s="1"/>
  <c r="AM220" i="2"/>
  <c r="AK220" i="2"/>
  <c r="AI220" i="2"/>
  <c r="AN217" i="2"/>
  <c r="AT217" i="2" s="1"/>
  <c r="AM216" i="2"/>
  <c r="AK216" i="2"/>
  <c r="AI216" i="2"/>
  <c r="AN213" i="2"/>
  <c r="AT213" i="2" s="1"/>
  <c r="AM212" i="2"/>
  <c r="AK212" i="2"/>
  <c r="AI212" i="2"/>
  <c r="AN207" i="2"/>
  <c r="AT207" i="2" s="1"/>
  <c r="AM206" i="2"/>
  <c r="AK206" i="2"/>
  <c r="AI206" i="2"/>
  <c r="AN203" i="2"/>
  <c r="AT203" i="2" s="1"/>
  <c r="AM202" i="2"/>
  <c r="AK202" i="2"/>
  <c r="AI202" i="2"/>
  <c r="AN199" i="2"/>
  <c r="AT199" i="2" s="1"/>
  <c r="AM198" i="2"/>
  <c r="AK198" i="2"/>
  <c r="AI198" i="2"/>
  <c r="AL197" i="2"/>
  <c r="AJ197" i="2"/>
  <c r="AH197" i="2"/>
  <c r="AN195" i="2"/>
  <c r="AT195" i="2" s="1"/>
  <c r="AM194" i="2"/>
  <c r="AK194" i="2"/>
  <c r="AI194" i="2"/>
  <c r="AL193" i="2"/>
  <c r="AJ193" i="2"/>
  <c r="AH193" i="2"/>
  <c r="AN167" i="2"/>
  <c r="AT167" i="2" s="1"/>
  <c r="AN166" i="2"/>
  <c r="AT166" i="2" s="1"/>
  <c r="AL165" i="2"/>
  <c r="AJ165" i="2"/>
  <c r="AH165" i="2"/>
  <c r="AL164" i="2"/>
  <c r="AJ164" i="2"/>
  <c r="AH164" i="2"/>
  <c r="AN163" i="2"/>
  <c r="AT163" i="2" s="1"/>
  <c r="AM162" i="2"/>
  <c r="AK162" i="2"/>
  <c r="AI162" i="2"/>
  <c r="AM158" i="2"/>
  <c r="AK158" i="2"/>
  <c r="AI158" i="2"/>
  <c r="AL157" i="2"/>
  <c r="AJ157" i="2"/>
  <c r="AH157" i="2"/>
  <c r="AO156" i="2"/>
  <c r="AM155" i="2"/>
  <c r="AK155" i="2"/>
  <c r="AI155" i="2"/>
  <c r="AM154" i="2"/>
  <c r="AK154" i="2"/>
  <c r="AI154" i="2"/>
  <c r="AO152" i="2"/>
  <c r="AM151" i="2"/>
  <c r="AK151" i="2"/>
  <c r="AI151" i="2"/>
  <c r="AN150" i="2"/>
  <c r="AT150" i="2" s="1"/>
  <c r="AO148" i="2"/>
  <c r="AL148" i="2"/>
  <c r="AJ148" i="2"/>
  <c r="AH148" i="2"/>
  <c r="AN147" i="2"/>
  <c r="AT147" i="2" s="1"/>
  <c r="AN146" i="2"/>
  <c r="AT146" i="2" s="1"/>
  <c r="CD224" i="2"/>
  <c r="CJ224" i="2" s="1"/>
  <c r="CD222" i="2"/>
  <c r="CJ222" i="2" s="1"/>
  <c r="CD220" i="2"/>
  <c r="CJ220" i="2" s="1"/>
  <c r="CD218" i="2"/>
  <c r="CJ218" i="2" s="1"/>
  <c r="H218" i="3"/>
  <c r="H216" i="3"/>
  <c r="H214" i="3"/>
  <c r="CD210" i="2"/>
  <c r="CJ210" i="2" s="1"/>
  <c r="CD206" i="2"/>
  <c r="CJ206" i="2" s="1"/>
  <c r="H206" i="3"/>
  <c r="H204" i="3"/>
  <c r="CD200" i="2"/>
  <c r="CJ200" i="2" s="1"/>
  <c r="H200" i="3"/>
  <c r="H198" i="3"/>
  <c r="H196" i="3"/>
  <c r="H176" i="3"/>
  <c r="H172" i="3"/>
  <c r="CF167" i="2"/>
  <c r="H168" i="3"/>
  <c r="CD164" i="2"/>
  <c r="CJ164" i="2" s="1"/>
  <c r="H164" i="3"/>
  <c r="H160" i="3"/>
  <c r="CF157" i="2"/>
  <c r="CD156" i="2"/>
  <c r="CJ156" i="2" s="1"/>
  <c r="H156" i="3"/>
  <c r="H154" i="3"/>
  <c r="H152" i="3"/>
  <c r="CD148" i="2"/>
  <c r="CJ148" i="2" s="1"/>
  <c r="DT216" i="2"/>
  <c r="DZ216" i="2" s="1"/>
  <c r="DR214" i="2"/>
  <c r="DN214" i="2"/>
  <c r="DS213" i="2"/>
  <c r="DQ213" i="2"/>
  <c r="DO213" i="2"/>
  <c r="DS212" i="2"/>
  <c r="DO212" i="2"/>
  <c r="DU206" i="2"/>
  <c r="DR202" i="2"/>
  <c r="DP202" i="2"/>
  <c r="DP201" i="2"/>
  <c r="DQ200" i="2"/>
  <c r="DS196" i="2"/>
  <c r="DO196" i="2"/>
  <c r="DS190" i="2"/>
  <c r="DO190" i="2"/>
  <c r="DQ164" i="2"/>
  <c r="DS160" i="2"/>
  <c r="DO160" i="2"/>
  <c r="DQ152" i="2"/>
  <c r="DQ148" i="2"/>
  <c r="FK223" i="2"/>
  <c r="FL216" i="2"/>
  <c r="FJ206" i="2"/>
  <c r="FP206" i="2" s="1"/>
  <c r="FJ198" i="2"/>
  <c r="FP198" i="2" s="1"/>
  <c r="FH196" i="2"/>
  <c r="FK195" i="2"/>
  <c r="FK167" i="2"/>
  <c r="FJ162" i="2"/>
  <c r="FP162" i="2" s="1"/>
  <c r="FI153" i="2"/>
  <c r="FG153" i="2"/>
  <c r="FI152" i="2"/>
  <c r="FE152" i="2"/>
  <c r="L150" i="3"/>
  <c r="GZ224" i="2"/>
  <c r="HF224" i="2" s="1"/>
  <c r="GZ222" i="2"/>
  <c r="HF222" i="2" s="1"/>
  <c r="GZ220" i="2"/>
  <c r="HF220" i="2" s="1"/>
  <c r="GZ218" i="2"/>
  <c r="HF218" i="2" s="1"/>
  <c r="GZ216" i="2"/>
  <c r="HF216" i="2" s="1"/>
  <c r="GZ214" i="2"/>
  <c r="HF214" i="2" s="1"/>
  <c r="GW212" i="2"/>
  <c r="GY207" i="2"/>
  <c r="GW207" i="2"/>
  <c r="GU207" i="2"/>
  <c r="GY206" i="2"/>
  <c r="GU206" i="2"/>
  <c r="GY203" i="2"/>
  <c r="GW203" i="2"/>
  <c r="GU203" i="2"/>
  <c r="GY202" i="2"/>
  <c r="GU202" i="2"/>
  <c r="GY199" i="2"/>
  <c r="GW199" i="2"/>
  <c r="GU199" i="2"/>
  <c r="GY198" i="2"/>
  <c r="GU198" i="2"/>
  <c r="IO184" i="2"/>
  <c r="IM184" i="2"/>
  <c r="IN158" i="2"/>
  <c r="IL158" i="2"/>
  <c r="IJ158" i="2"/>
  <c r="DT207" i="2"/>
  <c r="DZ207" i="2" s="1"/>
  <c r="J209" i="3"/>
  <c r="J157" i="3"/>
  <c r="DT155" i="2"/>
  <c r="DZ155" i="2" s="1"/>
  <c r="L224" i="3"/>
  <c r="FJ222" i="2"/>
  <c r="FP222" i="2" s="1"/>
  <c r="L220" i="3"/>
  <c r="FJ218" i="2"/>
  <c r="FP218" i="2" s="1"/>
  <c r="L218" i="3"/>
  <c r="FJ216" i="2"/>
  <c r="FP216" i="2" s="1"/>
  <c r="AA208" i="3"/>
  <c r="FL206" i="2"/>
  <c r="AA200" i="3"/>
  <c r="FL198" i="2"/>
  <c r="AA176" i="3"/>
  <c r="AA172" i="3"/>
  <c r="AA164" i="3"/>
  <c r="FL162" i="2"/>
  <c r="AA149" i="3"/>
  <c r="FL147" i="2"/>
  <c r="FJ146" i="2"/>
  <c r="FP146" i="2" s="1"/>
  <c r="L148" i="3"/>
  <c r="AC226" i="3"/>
  <c r="HB224" i="2"/>
  <c r="GZ223" i="2"/>
  <c r="HF223" i="2" s="1"/>
  <c r="N225" i="3"/>
  <c r="AC224" i="3"/>
  <c r="HB222" i="2"/>
  <c r="GZ221" i="2"/>
  <c r="HF221" i="2" s="1"/>
  <c r="N223" i="3"/>
  <c r="AC222" i="3"/>
  <c r="HB220" i="2"/>
  <c r="GZ219" i="2"/>
  <c r="HF219" i="2" s="1"/>
  <c r="N221" i="3"/>
  <c r="AC220" i="3"/>
  <c r="HB218" i="2"/>
  <c r="GZ217" i="2"/>
  <c r="HF217" i="2" s="1"/>
  <c r="N219" i="3"/>
  <c r="AC218" i="3"/>
  <c r="HB216" i="2"/>
  <c r="GZ215" i="2"/>
  <c r="HF215" i="2" s="1"/>
  <c r="N217" i="3"/>
  <c r="AC216" i="3"/>
  <c r="HB214" i="2"/>
  <c r="GZ213" i="2"/>
  <c r="HF213" i="2" s="1"/>
  <c r="N215" i="3"/>
  <c r="AE206" i="3"/>
  <c r="IR204" i="2"/>
  <c r="IP161" i="2"/>
  <c r="IV161" i="2" s="1"/>
  <c r="P163" i="3"/>
  <c r="AE158" i="3"/>
  <c r="IR156" i="2"/>
  <c r="DS223" i="2"/>
  <c r="DS221" i="2"/>
  <c r="DS219" i="2"/>
  <c r="DS217" i="2"/>
  <c r="DS198" i="2"/>
  <c r="DO198" i="2"/>
  <c r="DS194" i="2"/>
  <c r="DO194" i="2"/>
  <c r="DP167" i="2"/>
  <c r="DS162" i="2"/>
  <c r="DO162" i="2"/>
  <c r="DS158" i="2"/>
  <c r="DO158" i="2"/>
  <c r="DP155" i="2"/>
  <c r="FF222" i="2"/>
  <c r="FE221" i="2"/>
  <c r="FF218" i="2"/>
  <c r="FK217" i="2"/>
  <c r="FF216" i="2"/>
  <c r="FG211" i="2"/>
  <c r="FH206" i="2"/>
  <c r="FD206" i="2"/>
  <c r="FG201" i="2"/>
  <c r="FH198" i="2"/>
  <c r="FD198" i="2"/>
  <c r="FG193" i="2"/>
  <c r="FI165" i="2"/>
  <c r="FG165" i="2"/>
  <c r="FH162" i="2"/>
  <c r="FD162" i="2"/>
  <c r="FI157" i="2"/>
  <c r="FE157" i="2"/>
  <c r="FI154" i="2"/>
  <c r="FE154" i="2"/>
  <c r="FI151" i="2"/>
  <c r="FG151" i="2"/>
  <c r="FE151" i="2"/>
  <c r="FI150" i="2"/>
  <c r="FE150" i="2"/>
  <c r="FI149" i="2"/>
  <c r="FG149" i="2"/>
  <c r="FE149" i="2"/>
  <c r="FF148" i="2"/>
  <c r="FD148" i="2"/>
  <c r="FH146" i="2"/>
  <c r="FF146" i="2"/>
  <c r="GX224" i="2"/>
  <c r="GT224" i="2"/>
  <c r="GX223" i="2"/>
  <c r="GV223" i="2"/>
  <c r="GX222" i="2"/>
  <c r="GT222" i="2"/>
  <c r="GX221" i="2"/>
  <c r="GV221" i="2"/>
  <c r="GX220" i="2"/>
  <c r="GT220" i="2"/>
  <c r="GX219" i="2"/>
  <c r="GV219" i="2"/>
  <c r="GX218" i="2"/>
  <c r="GT218" i="2"/>
  <c r="GX217" i="2"/>
  <c r="GV217" i="2"/>
  <c r="GX216" i="2"/>
  <c r="GT216" i="2"/>
  <c r="GX215" i="2"/>
  <c r="GV215" i="2"/>
  <c r="GT215" i="2"/>
  <c r="GX214" i="2"/>
  <c r="GT214" i="2"/>
  <c r="GX213" i="2"/>
  <c r="GV213" i="2"/>
  <c r="GT213" i="2"/>
  <c r="GY211" i="2"/>
  <c r="GW211" i="2"/>
  <c r="GU211" i="2"/>
  <c r="GY210" i="2"/>
  <c r="GU210" i="2"/>
  <c r="GY205" i="2"/>
  <c r="GW205" i="2"/>
  <c r="GU205" i="2"/>
  <c r="GY204" i="2"/>
  <c r="GU204" i="2"/>
  <c r="GY201" i="2"/>
  <c r="GW201" i="2"/>
  <c r="GU201" i="2"/>
  <c r="GY200" i="2"/>
  <c r="GU200" i="2"/>
  <c r="IE204" i="2"/>
  <c r="IN204" i="2"/>
  <c r="IL204" i="2"/>
  <c r="IJ204" i="2"/>
  <c r="IO165" i="2"/>
  <c r="IM165" i="2"/>
  <c r="IK165" i="2"/>
  <c r="IN156" i="2"/>
  <c r="IL156" i="2"/>
  <c r="N197" i="3"/>
  <c r="GZ195" i="2"/>
  <c r="HF195" i="2" s="1"/>
  <c r="AC196" i="3"/>
  <c r="HB194" i="2"/>
  <c r="GZ193" i="2"/>
  <c r="HF193" i="2" s="1"/>
  <c r="N195" i="3"/>
  <c r="HB190" i="2"/>
  <c r="N177" i="3"/>
  <c r="AC176" i="3"/>
  <c r="HB187" i="2"/>
  <c r="GZ186" i="2"/>
  <c r="HF186" i="2" s="1"/>
  <c r="N175" i="3"/>
  <c r="AC174" i="3"/>
  <c r="HB185" i="2"/>
  <c r="GZ184" i="2"/>
  <c r="HF184" i="2" s="1"/>
  <c r="N173" i="3"/>
  <c r="AC172" i="3"/>
  <c r="HB183" i="2"/>
  <c r="GZ182" i="2"/>
  <c r="HF182" i="2" s="1"/>
  <c r="N171" i="3"/>
  <c r="AC170" i="3"/>
  <c r="GZ167" i="2"/>
  <c r="HF167" i="2" s="1"/>
  <c r="N169" i="3"/>
  <c r="AC168" i="3"/>
  <c r="HB166" i="2"/>
  <c r="GZ165" i="2"/>
  <c r="HF165" i="2" s="1"/>
  <c r="N167" i="3"/>
  <c r="AC166" i="3"/>
  <c r="HB164" i="2"/>
  <c r="GZ163" i="2"/>
  <c r="HF163" i="2" s="1"/>
  <c r="N165" i="3"/>
  <c r="AC164" i="3"/>
  <c r="HB162" i="2"/>
  <c r="N163" i="3"/>
  <c r="N161" i="3"/>
  <c r="IP193" i="2"/>
  <c r="IV193" i="2" s="1"/>
  <c r="P195" i="3"/>
  <c r="P176" i="3"/>
  <c r="IP187" i="2"/>
  <c r="IV187" i="2" s="1"/>
  <c r="AE176" i="3"/>
  <c r="IR187" i="2"/>
  <c r="AE174" i="3"/>
  <c r="IR185" i="2"/>
  <c r="DT223" i="2"/>
  <c r="DZ223" i="2" s="1"/>
  <c r="DT221" i="2"/>
  <c r="DZ221" i="2" s="1"/>
  <c r="DT219" i="2"/>
  <c r="DZ219" i="2" s="1"/>
  <c r="DT217" i="2"/>
  <c r="DZ217" i="2" s="1"/>
  <c r="DU214" i="2"/>
  <c r="DS214" i="2"/>
  <c r="DQ214" i="2"/>
  <c r="DU213" i="2"/>
  <c r="DT212" i="2"/>
  <c r="DZ212" i="2" s="1"/>
  <c r="DT210" i="2"/>
  <c r="DZ210" i="2" s="1"/>
  <c r="DR206" i="2"/>
  <c r="DP206" i="2"/>
  <c r="FH223" i="2"/>
  <c r="FF223" i="2"/>
  <c r="FH217" i="2"/>
  <c r="FF217" i="2"/>
  <c r="FH213" i="2"/>
  <c r="FF213" i="2"/>
  <c r="FK210" i="2"/>
  <c r="FH203" i="2"/>
  <c r="FF203" i="2"/>
  <c r="FK200" i="2"/>
  <c r="FH195" i="2"/>
  <c r="FF195" i="2"/>
  <c r="FK190" i="2"/>
  <c r="FH190" i="2"/>
  <c r="FH167" i="2"/>
  <c r="FF167" i="2"/>
  <c r="FK164" i="2"/>
  <c r="FH164" i="2"/>
  <c r="FK162" i="2"/>
  <c r="FJ157" i="2"/>
  <c r="FP157" i="2" s="1"/>
  <c r="FJ154" i="2"/>
  <c r="FP154" i="2" s="1"/>
  <c r="FH154" i="2"/>
  <c r="FF154" i="2"/>
  <c r="FJ152" i="2"/>
  <c r="FP152" i="2" s="1"/>
  <c r="FH152" i="2"/>
  <c r="FF152" i="2"/>
  <c r="FJ150" i="2"/>
  <c r="FP150" i="2" s="1"/>
  <c r="FH150" i="2"/>
  <c r="FF150" i="2"/>
  <c r="FK148" i="2"/>
  <c r="FJ147" i="2"/>
  <c r="FP147" i="2" s="1"/>
  <c r="HA224" i="2"/>
  <c r="GY224" i="2"/>
  <c r="GW224" i="2"/>
  <c r="HA222" i="2"/>
  <c r="GY222" i="2"/>
  <c r="GW222" i="2"/>
  <c r="HA220" i="2"/>
  <c r="GY220" i="2"/>
  <c r="GW220" i="2"/>
  <c r="HA218" i="2"/>
  <c r="GY218" i="2"/>
  <c r="GW218" i="2"/>
  <c r="HA216" i="2"/>
  <c r="GY216" i="2"/>
  <c r="GW216" i="2"/>
  <c r="HA214" i="2"/>
  <c r="GY214" i="2"/>
  <c r="GW214" i="2"/>
  <c r="GU214" i="2"/>
  <c r="GZ212" i="2"/>
  <c r="HF212" i="2" s="1"/>
  <c r="GZ210" i="2"/>
  <c r="HF210" i="2" s="1"/>
  <c r="GX210" i="2"/>
  <c r="GV210" i="2"/>
  <c r="GT210" i="2"/>
  <c r="GZ206" i="2"/>
  <c r="HF206" i="2" s="1"/>
  <c r="GX206" i="2"/>
  <c r="GV206" i="2"/>
  <c r="GT206" i="2"/>
  <c r="GZ204" i="2"/>
  <c r="HF204" i="2" s="1"/>
  <c r="GX204" i="2"/>
  <c r="GV204" i="2"/>
  <c r="GT204" i="2"/>
  <c r="GZ202" i="2"/>
  <c r="HF202" i="2" s="1"/>
  <c r="GX202" i="2"/>
  <c r="GV202" i="2"/>
  <c r="GT202" i="2"/>
  <c r="GZ200" i="2"/>
  <c r="HF200" i="2" s="1"/>
  <c r="GX200" i="2"/>
  <c r="GV200" i="2"/>
  <c r="GT200" i="2"/>
  <c r="GZ198" i="2"/>
  <c r="HF198" i="2" s="1"/>
  <c r="GX198" i="2"/>
  <c r="GV198" i="2"/>
  <c r="GT198" i="2"/>
  <c r="GY197" i="2"/>
  <c r="GW197" i="2"/>
  <c r="GU197" i="2"/>
  <c r="GY196" i="2"/>
  <c r="GU196" i="2"/>
  <c r="GX195" i="2"/>
  <c r="GV195" i="2"/>
  <c r="GT195" i="2"/>
  <c r="GX194" i="2"/>
  <c r="GT194" i="2"/>
  <c r="GX193" i="2"/>
  <c r="GV193" i="2"/>
  <c r="GT193" i="2"/>
  <c r="GX190" i="2"/>
  <c r="GT190" i="2"/>
  <c r="GX187" i="2"/>
  <c r="GT187" i="2"/>
  <c r="GX186" i="2"/>
  <c r="GV186" i="2"/>
  <c r="GT186" i="2"/>
  <c r="GX185" i="2"/>
  <c r="GT185" i="2"/>
  <c r="GX184" i="2"/>
  <c r="GV184" i="2"/>
  <c r="GT184" i="2"/>
  <c r="GX183" i="2"/>
  <c r="GT183" i="2"/>
  <c r="GX182" i="2"/>
  <c r="GV182" i="2"/>
  <c r="GT182" i="2"/>
  <c r="GX167" i="2"/>
  <c r="GV167" i="2"/>
  <c r="GT167" i="2"/>
  <c r="GX166" i="2"/>
  <c r="GT166" i="2"/>
  <c r="GX165" i="2"/>
  <c r="GV165" i="2"/>
  <c r="GT165" i="2"/>
  <c r="GX164" i="2"/>
  <c r="GT164" i="2"/>
  <c r="GX163" i="2"/>
  <c r="GV163" i="2"/>
  <c r="GT163" i="2"/>
  <c r="GX162" i="2"/>
  <c r="GT162" i="2"/>
  <c r="IO203" i="2"/>
  <c r="IM203" i="2"/>
  <c r="IO197" i="2"/>
  <c r="IM197" i="2"/>
  <c r="IK197" i="2"/>
  <c r="IN187" i="2"/>
  <c r="IJ187" i="2"/>
  <c r="IN185" i="2"/>
  <c r="IJ185" i="2"/>
  <c r="IO155" i="2"/>
  <c r="IM155" i="2"/>
  <c r="IJ156" i="2"/>
  <c r="GZ157" i="2"/>
  <c r="HF157" i="2" s="1"/>
  <c r="N159" i="3"/>
  <c r="AC158" i="3"/>
  <c r="HB156" i="2"/>
  <c r="GZ155" i="2"/>
  <c r="HF155" i="2" s="1"/>
  <c r="N157" i="3"/>
  <c r="AC156" i="3"/>
  <c r="HB154" i="2"/>
  <c r="GZ153" i="2"/>
  <c r="HF153" i="2" s="1"/>
  <c r="N155" i="3"/>
  <c r="AC154" i="3"/>
  <c r="HB152" i="2"/>
  <c r="GZ151" i="2"/>
  <c r="HF151" i="2" s="1"/>
  <c r="N153" i="3"/>
  <c r="AC152" i="3"/>
  <c r="HB150" i="2"/>
  <c r="GZ149" i="2"/>
  <c r="HF149" i="2" s="1"/>
  <c r="N151" i="3"/>
  <c r="AC150" i="3"/>
  <c r="HB148" i="2"/>
  <c r="GZ147" i="2"/>
  <c r="HF147" i="2" s="1"/>
  <c r="N149" i="3"/>
  <c r="AC148" i="3"/>
  <c r="HB146" i="2"/>
  <c r="IP224" i="2"/>
  <c r="IV224" i="2" s="1"/>
  <c r="P226" i="3"/>
  <c r="AE225" i="3"/>
  <c r="IR223" i="2"/>
  <c r="IP222" i="2"/>
  <c r="IV222" i="2" s="1"/>
  <c r="P224" i="3"/>
  <c r="AE223" i="3"/>
  <c r="IR221" i="2"/>
  <c r="IP220" i="2"/>
  <c r="IV220" i="2" s="1"/>
  <c r="P222" i="3"/>
  <c r="AE221" i="3"/>
  <c r="IR219" i="2"/>
  <c r="IP218" i="2"/>
  <c r="IV218" i="2" s="1"/>
  <c r="P220" i="3"/>
  <c r="AE219" i="3"/>
  <c r="IR217" i="2"/>
  <c r="IP216" i="2"/>
  <c r="IV216" i="2" s="1"/>
  <c r="P218" i="3"/>
  <c r="AE217" i="3"/>
  <c r="IR215" i="2"/>
  <c r="IP214" i="2"/>
  <c r="IV214" i="2" s="1"/>
  <c r="P216" i="3"/>
  <c r="AE215" i="3"/>
  <c r="IR213" i="2"/>
  <c r="IP212" i="2"/>
  <c r="IV212" i="2" s="1"/>
  <c r="P214" i="3"/>
  <c r="AE213" i="3"/>
  <c r="IR211" i="2"/>
  <c r="IP210" i="2"/>
  <c r="IV210" i="2" s="1"/>
  <c r="P212" i="3"/>
  <c r="P211" i="3" s="1"/>
  <c r="AE209" i="3"/>
  <c r="IR207" i="2"/>
  <c r="IP206" i="2"/>
  <c r="IV206" i="2" s="1"/>
  <c r="P208" i="3"/>
  <c r="AE207" i="3"/>
  <c r="IR205" i="2"/>
  <c r="IP201" i="2"/>
  <c r="IV201" i="2" s="1"/>
  <c r="P203" i="3"/>
  <c r="AE200" i="3"/>
  <c r="IR198" i="2"/>
  <c r="IP182" i="2"/>
  <c r="IV182" i="2" s="1"/>
  <c r="P171" i="3"/>
  <c r="AE168" i="3"/>
  <c r="IR166" i="2"/>
  <c r="IP153" i="2"/>
  <c r="IV153" i="2" s="1"/>
  <c r="P155" i="3"/>
  <c r="AE152" i="3"/>
  <c r="IR150" i="2"/>
  <c r="GZ196" i="2"/>
  <c r="HF196" i="2" s="1"/>
  <c r="GX196" i="2"/>
  <c r="GV196" i="2"/>
  <c r="GT196" i="2"/>
  <c r="HA194" i="2"/>
  <c r="GY194" i="2"/>
  <c r="GW194" i="2"/>
  <c r="GU194" i="2"/>
  <c r="HA190" i="2"/>
  <c r="GY190" i="2"/>
  <c r="GW190" i="2"/>
  <c r="GU190" i="2"/>
  <c r="HA187" i="2"/>
  <c r="GY187" i="2"/>
  <c r="GW187" i="2"/>
  <c r="GU187" i="2"/>
  <c r="HA185" i="2"/>
  <c r="GY185" i="2"/>
  <c r="GW185" i="2"/>
  <c r="GU185" i="2"/>
  <c r="HA183" i="2"/>
  <c r="GY183" i="2"/>
  <c r="GW183" i="2"/>
  <c r="GU183" i="2"/>
  <c r="HA166" i="2"/>
  <c r="GY166" i="2"/>
  <c r="GW166" i="2"/>
  <c r="GU166" i="2"/>
  <c r="HA164" i="2"/>
  <c r="GY164" i="2"/>
  <c r="GW164" i="2"/>
  <c r="GU164" i="2"/>
  <c r="HA162" i="2"/>
  <c r="GY162" i="2"/>
  <c r="GW162" i="2"/>
  <c r="GU162" i="2"/>
  <c r="GX157" i="2"/>
  <c r="GV157" i="2"/>
  <c r="GT157" i="2"/>
  <c r="GX156" i="2"/>
  <c r="GT156" i="2"/>
  <c r="GX155" i="2"/>
  <c r="GV155" i="2"/>
  <c r="GT155" i="2"/>
  <c r="GX154" i="2"/>
  <c r="GT154" i="2"/>
  <c r="GX153" i="2"/>
  <c r="GV153" i="2"/>
  <c r="GT153" i="2"/>
  <c r="GX152" i="2"/>
  <c r="GT152" i="2"/>
  <c r="GX151" i="2"/>
  <c r="GV151" i="2"/>
  <c r="GT151" i="2"/>
  <c r="GX150" i="2"/>
  <c r="GT150" i="2"/>
  <c r="GX149" i="2"/>
  <c r="GV149" i="2"/>
  <c r="GT149" i="2"/>
  <c r="GX148" i="2"/>
  <c r="GT148" i="2"/>
  <c r="GX147" i="2"/>
  <c r="GV147" i="2"/>
  <c r="GT147" i="2"/>
  <c r="GX146" i="2"/>
  <c r="GT146" i="2"/>
  <c r="IN224" i="2"/>
  <c r="IL224" i="2"/>
  <c r="IJ224" i="2"/>
  <c r="IE223" i="2"/>
  <c r="IN223" i="2"/>
  <c r="IJ223" i="2"/>
  <c r="IE222" i="2"/>
  <c r="IN222" i="2"/>
  <c r="IL222" i="2"/>
  <c r="IJ222" i="2"/>
  <c r="IE221" i="2"/>
  <c r="IN221" i="2"/>
  <c r="IJ221" i="2"/>
  <c r="IE220" i="2"/>
  <c r="IN220" i="2"/>
  <c r="IL220" i="2"/>
  <c r="IJ220" i="2"/>
  <c r="IE219" i="2"/>
  <c r="IN219" i="2"/>
  <c r="IJ219" i="2"/>
  <c r="IE218" i="2"/>
  <c r="IN218" i="2"/>
  <c r="IL218" i="2"/>
  <c r="IJ218" i="2"/>
  <c r="IE217" i="2"/>
  <c r="IN217" i="2"/>
  <c r="IJ217" i="2"/>
  <c r="IE216" i="2"/>
  <c r="IN216" i="2"/>
  <c r="IL216" i="2"/>
  <c r="IJ216" i="2"/>
  <c r="IE215" i="2"/>
  <c r="IN215" i="2"/>
  <c r="IJ215" i="2"/>
  <c r="IE214" i="2"/>
  <c r="IN214" i="2"/>
  <c r="IL214" i="2"/>
  <c r="IJ214" i="2"/>
  <c r="IE213" i="2"/>
  <c r="IN213" i="2"/>
  <c r="IJ213" i="2"/>
  <c r="IE212" i="2"/>
  <c r="IN212" i="2"/>
  <c r="IL212" i="2"/>
  <c r="IJ212" i="2"/>
  <c r="IE211" i="2"/>
  <c r="IN211" i="2"/>
  <c r="IJ211" i="2"/>
  <c r="IE210" i="2"/>
  <c r="IN210" i="2"/>
  <c r="IL210" i="2"/>
  <c r="IJ210" i="2"/>
  <c r="IE207" i="2"/>
  <c r="IN207" i="2"/>
  <c r="IJ207" i="2"/>
  <c r="IE206" i="2"/>
  <c r="IN206" i="2"/>
  <c r="IL206" i="2"/>
  <c r="IJ206" i="2"/>
  <c r="IE205" i="2"/>
  <c r="IN205" i="2"/>
  <c r="IJ205" i="2"/>
  <c r="IE198" i="2"/>
  <c r="IN198" i="2"/>
  <c r="IJ198" i="2"/>
  <c r="IE196" i="2"/>
  <c r="IN196" i="2"/>
  <c r="IJ196" i="2"/>
  <c r="IM195" i="2"/>
  <c r="IO186" i="2"/>
  <c r="IK186" i="2"/>
  <c r="IN166" i="2"/>
  <c r="IJ166" i="2"/>
  <c r="IN164" i="2"/>
  <c r="IJ164" i="2"/>
  <c r="IM163" i="2"/>
  <c r="IO157" i="2"/>
  <c r="IK157" i="2"/>
  <c r="IN150" i="2"/>
  <c r="IJ150" i="2"/>
  <c r="HA158" i="2"/>
  <c r="GY158" i="2"/>
  <c r="GW158" i="2"/>
  <c r="GU158" i="2"/>
  <c r="HA156" i="2"/>
  <c r="GY156" i="2"/>
  <c r="GW156" i="2"/>
  <c r="GU156" i="2"/>
  <c r="HA154" i="2"/>
  <c r="GY154" i="2"/>
  <c r="GW154" i="2"/>
  <c r="GU154" i="2"/>
  <c r="HA152" i="2"/>
  <c r="GY152" i="2"/>
  <c r="GW152" i="2"/>
  <c r="GU152" i="2"/>
  <c r="HA150" i="2"/>
  <c r="GY150" i="2"/>
  <c r="GW150" i="2"/>
  <c r="GU150" i="2"/>
  <c r="HA148" i="2"/>
  <c r="GY148" i="2"/>
  <c r="GW148" i="2"/>
  <c r="GU148" i="2"/>
  <c r="HA146" i="2"/>
  <c r="GY146" i="2"/>
  <c r="GW146" i="2"/>
  <c r="GU146" i="2"/>
  <c r="IQ223" i="2"/>
  <c r="IO223" i="2"/>
  <c r="IM223" i="2"/>
  <c r="IK223" i="2"/>
  <c r="IQ221" i="2"/>
  <c r="IO221" i="2"/>
  <c r="IM221" i="2"/>
  <c r="IK221" i="2"/>
  <c r="IQ219" i="2"/>
  <c r="IO219" i="2"/>
  <c r="IM219" i="2"/>
  <c r="IK219" i="2"/>
  <c r="IQ217" i="2"/>
  <c r="IO217" i="2"/>
  <c r="IM217" i="2"/>
  <c r="IK217" i="2"/>
  <c r="IQ215" i="2"/>
  <c r="IO215" i="2"/>
  <c r="IM215" i="2"/>
  <c r="IK215" i="2"/>
  <c r="IQ213" i="2"/>
  <c r="IO213" i="2"/>
  <c r="IM213" i="2"/>
  <c r="IK213" i="2"/>
  <c r="IQ211" i="2"/>
  <c r="IO211" i="2"/>
  <c r="IM211" i="2"/>
  <c r="IK211" i="2"/>
  <c r="IQ207" i="2"/>
  <c r="IO207" i="2"/>
  <c r="IM207" i="2"/>
  <c r="IK207" i="2"/>
  <c r="IQ205" i="2"/>
  <c r="IO205" i="2"/>
  <c r="IM205" i="2"/>
  <c r="IK205" i="2"/>
  <c r="IP204" i="2"/>
  <c r="IV204" i="2" s="1"/>
  <c r="IP203" i="2"/>
  <c r="IV203" i="2" s="1"/>
  <c r="IQ203" i="2"/>
  <c r="IQ198" i="2"/>
  <c r="IP197" i="2"/>
  <c r="IV197" i="2" s="1"/>
  <c r="IQ196" i="2"/>
  <c r="IP196" i="2"/>
  <c r="IV196" i="2" s="1"/>
  <c r="IP195" i="2"/>
  <c r="IV195" i="2" s="1"/>
  <c r="IQ195" i="2"/>
  <c r="IQ187" i="2"/>
  <c r="IP186" i="2"/>
  <c r="IV186" i="2" s="1"/>
  <c r="IQ185" i="2"/>
  <c r="IP185" i="2"/>
  <c r="IV185" i="2" s="1"/>
  <c r="IP184" i="2"/>
  <c r="IV184" i="2" s="1"/>
  <c r="IQ184" i="2"/>
  <c r="IQ166" i="2"/>
  <c r="IP165" i="2"/>
  <c r="IV165" i="2" s="1"/>
  <c r="IQ164" i="2"/>
  <c r="IP164" i="2"/>
  <c r="IV164" i="2" s="1"/>
  <c r="IP163" i="2"/>
  <c r="IV163" i="2" s="1"/>
  <c r="IQ163" i="2"/>
  <c r="IQ158" i="2"/>
  <c r="IP157" i="2"/>
  <c r="IV157" i="2" s="1"/>
  <c r="IQ156" i="2"/>
  <c r="IP156" i="2"/>
  <c r="IV156" i="2" s="1"/>
  <c r="IP155" i="2"/>
  <c r="IV155" i="2" s="1"/>
  <c r="IQ155" i="2"/>
  <c r="IQ150" i="2"/>
  <c r="P151" i="3"/>
  <c r="CF224" i="2"/>
  <c r="CF222" i="2"/>
  <c r="CF220" i="2"/>
  <c r="CF218" i="2"/>
  <c r="CF216" i="2"/>
  <c r="CB216" i="2"/>
  <c r="CF214" i="2"/>
  <c r="CB214" i="2"/>
  <c r="CF212" i="2"/>
  <c r="CB212" i="2"/>
  <c r="CF210" i="2"/>
  <c r="CB210" i="2"/>
  <c r="CF206" i="2"/>
  <c r="CB206" i="2"/>
  <c r="CF204" i="2"/>
  <c r="CF202" i="2"/>
  <c r="CF200" i="2"/>
  <c r="CB200" i="2"/>
  <c r="CF198" i="2"/>
  <c r="CB198" i="2"/>
  <c r="CF196" i="2"/>
  <c r="CB196" i="2"/>
  <c r="CF194" i="2"/>
  <c r="CB194" i="2"/>
  <c r="CF152" i="2"/>
  <c r="CF150" i="2"/>
  <c r="BZ150" i="2"/>
  <c r="CF147" i="2"/>
  <c r="DV224" i="2"/>
  <c r="DV216" i="2"/>
  <c r="DV203" i="2"/>
  <c r="DV201" i="2"/>
  <c r="DR201" i="2"/>
  <c r="DV199" i="2"/>
  <c r="DU197" i="2"/>
  <c r="DV195" i="2"/>
  <c r="DR195" i="2"/>
  <c r="DU193" i="2"/>
  <c r="DV189" i="2"/>
  <c r="DR189" i="2"/>
  <c r="DV167" i="2"/>
  <c r="DR167" i="2"/>
  <c r="DU165" i="2"/>
  <c r="DV163" i="2"/>
  <c r="DR163" i="2"/>
  <c r="DU161" i="2"/>
  <c r="DV159" i="2"/>
  <c r="DR159" i="2"/>
  <c r="DU157" i="2"/>
  <c r="DV155" i="2"/>
  <c r="DU153" i="2"/>
  <c r="DV151" i="2"/>
  <c r="DU149" i="2"/>
  <c r="DV147" i="2"/>
  <c r="FK224" i="2"/>
  <c r="FL222" i="2"/>
  <c r="FK220" i="2"/>
  <c r="FL218" i="2"/>
  <c r="CF223" i="2"/>
  <c r="CF221" i="2"/>
  <c r="CF219" i="2"/>
  <c r="CF217" i="2"/>
  <c r="CF203" i="2"/>
  <c r="CF201" i="2"/>
  <c r="CF199" i="2"/>
  <c r="CF166" i="2"/>
  <c r="CF164" i="2"/>
  <c r="CF162" i="2"/>
  <c r="BZ162" i="2"/>
  <c r="CF158" i="2"/>
  <c r="BZ158" i="2"/>
  <c r="CF156" i="2"/>
  <c r="BZ156" i="2"/>
  <c r="CF154" i="2"/>
  <c r="BZ154" i="2"/>
  <c r="CF148" i="2"/>
  <c r="CB148" i="2"/>
  <c r="CF146" i="2"/>
  <c r="CB146" i="2"/>
  <c r="DV223" i="2"/>
  <c r="DR223" i="2"/>
  <c r="DV221" i="2"/>
  <c r="DR221" i="2"/>
  <c r="DV219" i="2"/>
  <c r="DR219" i="2"/>
  <c r="DV217" i="2"/>
  <c r="DR217" i="2"/>
  <c r="DN212" i="2"/>
  <c r="DU212" i="2"/>
  <c r="DV206" i="2"/>
  <c r="DT206" i="2"/>
  <c r="DZ206" i="2" s="1"/>
  <c r="DU199" i="2"/>
  <c r="DV197" i="2"/>
  <c r="DU195" i="2"/>
  <c r="DV193" i="2"/>
  <c r="DU189" i="2"/>
  <c r="DU167" i="2"/>
  <c r="DV165" i="2"/>
  <c r="DN165" i="2"/>
  <c r="DU163" i="2"/>
  <c r="DV161" i="2"/>
  <c r="DU159" i="2"/>
  <c r="DV157" i="2"/>
  <c r="DN157" i="2"/>
  <c r="DU155" i="2"/>
  <c r="DV153" i="2"/>
  <c r="DN153" i="2"/>
  <c r="DU151" i="2"/>
  <c r="DV149" i="2"/>
  <c r="DN149" i="2"/>
  <c r="DU147" i="2"/>
  <c r="FL224" i="2"/>
  <c r="FD224" i="2"/>
  <c r="FK222" i="2"/>
  <c r="FL220" i="2"/>
  <c r="FD220" i="2"/>
  <c r="FK218" i="2"/>
  <c r="GX212" i="2"/>
  <c r="GV212" i="2"/>
  <c r="GT212" i="2"/>
  <c r="FK216" i="2"/>
  <c r="FL214" i="2"/>
  <c r="FD214" i="2"/>
  <c r="FK212" i="2"/>
  <c r="FL210" i="2"/>
  <c r="FD210" i="2"/>
  <c r="FK206" i="2"/>
  <c r="FL204" i="2"/>
  <c r="FD204" i="2"/>
  <c r="FK202" i="2"/>
  <c r="FL200" i="2"/>
  <c r="FD200" i="2"/>
  <c r="FK198" i="2"/>
  <c r="FL196" i="2"/>
  <c r="FD196" i="2"/>
  <c r="FL190" i="2"/>
  <c r="FD190" i="2"/>
  <c r="FK166" i="2"/>
  <c r="FL164" i="2"/>
  <c r="FD164" i="2"/>
  <c r="FL157" i="2"/>
  <c r="FD157" i="2"/>
  <c r="FL154" i="2"/>
  <c r="FD154" i="2"/>
  <c r="FL152" i="2"/>
  <c r="FD152" i="2"/>
  <c r="FL150" i="2"/>
  <c r="FD150" i="2"/>
  <c r="FL146" i="2"/>
  <c r="FD146" i="2"/>
  <c r="HB223" i="2"/>
  <c r="GT223" i="2"/>
  <c r="HB221" i="2"/>
  <c r="GT221" i="2"/>
  <c r="HB219" i="2"/>
  <c r="GT219" i="2"/>
  <c r="HB217" i="2"/>
  <c r="GT217" i="2"/>
  <c r="HB215" i="2"/>
  <c r="HB213" i="2"/>
  <c r="HA212" i="2"/>
  <c r="N214" i="3"/>
  <c r="AE203" i="3"/>
  <c r="IR201" i="2"/>
  <c r="AE199" i="3"/>
  <c r="IR197" i="2"/>
  <c r="AE195" i="3"/>
  <c r="IR193" i="2"/>
  <c r="AE175" i="3"/>
  <c r="IR186" i="2"/>
  <c r="AE171" i="3"/>
  <c r="IR182" i="2"/>
  <c r="AE167" i="3"/>
  <c r="IR165" i="2"/>
  <c r="AE163" i="3"/>
  <c r="IR161" i="2"/>
  <c r="AE159" i="3"/>
  <c r="IR157" i="2"/>
  <c r="AE155" i="3"/>
  <c r="IR153" i="2"/>
  <c r="AE151" i="3"/>
  <c r="IR149" i="2"/>
  <c r="AF148" i="3"/>
  <c r="IR146" i="2"/>
  <c r="IJ146" i="2"/>
  <c r="HB210" i="2"/>
  <c r="HB206" i="2"/>
  <c r="HB204" i="2"/>
  <c r="HB202" i="2"/>
  <c r="HB200" i="2"/>
  <c r="HB198" i="2"/>
  <c r="HB196" i="2"/>
  <c r="HB193" i="2"/>
  <c r="HB186" i="2"/>
  <c r="HB184" i="2"/>
  <c r="HB182" i="2"/>
  <c r="HB167" i="2"/>
  <c r="HB165" i="2"/>
  <c r="HB163" i="2"/>
  <c r="HB157" i="2"/>
  <c r="HB155" i="2"/>
  <c r="HB153" i="2"/>
  <c r="HB151" i="2"/>
  <c r="HB149" i="2"/>
  <c r="HB147" i="2"/>
  <c r="IR224" i="2"/>
  <c r="IR222" i="2"/>
  <c r="IR220" i="2"/>
  <c r="IR218" i="2"/>
  <c r="IR216" i="2"/>
  <c r="IR214" i="2"/>
  <c r="IR212" i="2"/>
  <c r="IR210" i="2"/>
  <c r="IR206" i="2"/>
  <c r="P205" i="3"/>
  <c r="IO202" i="2"/>
  <c r="IM202" i="2"/>
  <c r="IK202" i="2"/>
  <c r="IE201" i="2"/>
  <c r="IN201" i="2"/>
  <c r="IL201" i="2"/>
  <c r="IJ201" i="2"/>
  <c r="P201" i="3"/>
  <c r="IO198" i="2"/>
  <c r="IM198" i="2"/>
  <c r="IK198" i="2"/>
  <c r="IE197" i="2"/>
  <c r="IN197" i="2"/>
  <c r="IL197" i="2"/>
  <c r="IJ197" i="2"/>
  <c r="P197" i="3"/>
  <c r="IO194" i="2"/>
  <c r="IM194" i="2"/>
  <c r="IK194" i="2"/>
  <c r="IE193" i="2"/>
  <c r="IN193" i="2"/>
  <c r="IL193" i="2"/>
  <c r="IJ193" i="2"/>
  <c r="P177" i="3"/>
  <c r="IO187" i="2"/>
  <c r="IM187" i="2"/>
  <c r="IK187" i="2"/>
  <c r="IN186" i="2"/>
  <c r="IL186" i="2"/>
  <c r="IJ186" i="2"/>
  <c r="P173" i="3"/>
  <c r="IO183" i="2"/>
  <c r="IM183" i="2"/>
  <c r="IK183" i="2"/>
  <c r="IN182" i="2"/>
  <c r="IL182" i="2"/>
  <c r="IJ182" i="2"/>
  <c r="P169" i="3"/>
  <c r="IO166" i="2"/>
  <c r="IM166" i="2"/>
  <c r="IK166" i="2"/>
  <c r="IN165" i="2"/>
  <c r="IL165" i="2"/>
  <c r="IJ165" i="2"/>
  <c r="P165" i="3"/>
  <c r="IO162" i="2"/>
  <c r="IM162" i="2"/>
  <c r="IK162" i="2"/>
  <c r="IN161" i="2"/>
  <c r="IL161" i="2"/>
  <c r="IJ161" i="2"/>
  <c r="P161" i="3"/>
  <c r="IO158" i="2"/>
  <c r="IM158" i="2"/>
  <c r="IK158" i="2"/>
  <c r="IN157" i="2"/>
  <c r="IL157" i="2"/>
  <c r="IJ157" i="2"/>
  <c r="P157" i="3"/>
  <c r="IO154" i="2"/>
  <c r="IM154" i="2"/>
  <c r="IK154" i="2"/>
  <c r="IN153" i="2"/>
  <c r="IL153" i="2"/>
  <c r="IJ153" i="2"/>
  <c r="P153" i="3"/>
  <c r="IO150" i="2"/>
  <c r="IM150" i="2"/>
  <c r="IK150" i="2"/>
  <c r="IN149" i="2"/>
  <c r="IL149" i="2"/>
  <c r="IJ149" i="2"/>
  <c r="P149" i="3"/>
  <c r="AE205" i="3"/>
  <c r="IR203" i="2"/>
  <c r="AE201" i="3"/>
  <c r="IR199" i="2"/>
  <c r="AE197" i="3"/>
  <c r="IR195" i="2"/>
  <c r="AE177" i="3"/>
  <c r="AE173" i="3"/>
  <c r="IR184" i="2"/>
  <c r="AE169" i="3"/>
  <c r="IR167" i="2"/>
  <c r="AE165" i="3"/>
  <c r="IR163" i="2"/>
  <c r="AE161" i="3"/>
  <c r="IR159" i="2"/>
  <c r="AE157" i="3"/>
  <c r="IR155" i="2"/>
  <c r="AE153" i="3"/>
  <c r="IR151" i="2"/>
  <c r="AE149" i="3"/>
  <c r="IR147" i="2"/>
  <c r="O148" i="3"/>
  <c r="O147" i="3" s="1"/>
  <c r="IP146" i="2"/>
  <c r="IV146" i="2" s="1"/>
  <c r="IK204" i="2"/>
  <c r="IE203" i="2"/>
  <c r="IN203" i="2"/>
  <c r="IL203" i="2"/>
  <c r="IJ203" i="2"/>
  <c r="IO200" i="2"/>
  <c r="IM200" i="2"/>
  <c r="IK200" i="2"/>
  <c r="IE199" i="2"/>
  <c r="IN199" i="2"/>
  <c r="IL199" i="2"/>
  <c r="IJ199" i="2"/>
  <c r="IO196" i="2"/>
  <c r="IM196" i="2"/>
  <c r="IK196" i="2"/>
  <c r="IE195" i="2"/>
  <c r="IN195" i="2"/>
  <c r="IL195" i="2"/>
  <c r="IJ195" i="2"/>
  <c r="IO185" i="2"/>
  <c r="IM185" i="2"/>
  <c r="IK185" i="2"/>
  <c r="IN184" i="2"/>
  <c r="IL184" i="2"/>
  <c r="IJ184" i="2"/>
  <c r="IN167" i="2"/>
  <c r="IL167" i="2"/>
  <c r="IJ167" i="2"/>
  <c r="IO164" i="2"/>
  <c r="IM164" i="2"/>
  <c r="IK164" i="2"/>
  <c r="IN163" i="2"/>
  <c r="IL163" i="2"/>
  <c r="IJ163" i="2"/>
  <c r="IO160" i="2"/>
  <c r="IM160" i="2"/>
  <c r="IK160" i="2"/>
  <c r="IN159" i="2"/>
  <c r="IL159" i="2"/>
  <c r="IJ159" i="2"/>
  <c r="IO156" i="2"/>
  <c r="IM156" i="2"/>
  <c r="IK156" i="2"/>
  <c r="IN155" i="2"/>
  <c r="IL155" i="2"/>
  <c r="IJ155" i="2"/>
  <c r="IO152" i="2"/>
  <c r="IM152" i="2"/>
  <c r="IK152" i="2"/>
  <c r="IN151" i="2"/>
  <c r="IL151" i="2"/>
  <c r="IJ151" i="2"/>
  <c r="IO148" i="2"/>
  <c r="IM148" i="2"/>
  <c r="IK148" i="2"/>
  <c r="IN147" i="2"/>
  <c r="IL147" i="2"/>
  <c r="IJ147" i="2"/>
  <c r="DN206" i="2"/>
  <c r="Z206" i="3"/>
  <c r="DV204" i="2"/>
  <c r="DN204" i="2"/>
  <c r="Z204" i="3"/>
  <c r="DV202" i="2"/>
  <c r="DN202" i="2"/>
  <c r="Z202" i="3"/>
  <c r="DV200" i="2"/>
  <c r="I206" i="3"/>
  <c r="DT204" i="2"/>
  <c r="DZ204" i="2" s="1"/>
  <c r="I204" i="3"/>
  <c r="DT202" i="2"/>
  <c r="DZ202" i="2" s="1"/>
  <c r="DV213" i="2"/>
  <c r="DV211" i="2"/>
  <c r="DV207" i="2"/>
  <c r="DU205" i="2"/>
  <c r="DU203" i="2"/>
  <c r="DU201" i="2"/>
  <c r="AB195" i="3"/>
  <c r="FL193" i="2"/>
  <c r="DT200" i="2"/>
  <c r="DZ200" i="2" s="1"/>
  <c r="DN200" i="2"/>
  <c r="DV198" i="2"/>
  <c r="DT198" i="2"/>
  <c r="DZ198" i="2" s="1"/>
  <c r="DN198" i="2"/>
  <c r="DV196" i="2"/>
  <c r="DT196" i="2"/>
  <c r="DZ196" i="2" s="1"/>
  <c r="DN196" i="2"/>
  <c r="DV194" i="2"/>
  <c r="DT194" i="2"/>
  <c r="DZ194" i="2" s="1"/>
  <c r="DN194" i="2"/>
  <c r="DV190" i="2"/>
  <c r="DT190" i="2"/>
  <c r="DZ190" i="2" s="1"/>
  <c r="DN190" i="2"/>
  <c r="DV166" i="2"/>
  <c r="DT166" i="2"/>
  <c r="DZ166" i="2" s="1"/>
  <c r="DN166" i="2"/>
  <c r="DV164" i="2"/>
  <c r="DT164" i="2"/>
  <c r="DZ164" i="2" s="1"/>
  <c r="DN164" i="2"/>
  <c r="DV162" i="2"/>
  <c r="DT162" i="2"/>
  <c r="DZ162" i="2" s="1"/>
  <c r="DN162" i="2"/>
  <c r="DV160" i="2"/>
  <c r="DT160" i="2"/>
  <c r="DZ160" i="2" s="1"/>
  <c r="DN160" i="2"/>
  <c r="DV158" i="2"/>
  <c r="DT158" i="2"/>
  <c r="DZ158" i="2" s="1"/>
  <c r="DN158" i="2"/>
  <c r="DV156" i="2"/>
  <c r="DT156" i="2"/>
  <c r="DZ156" i="2" s="1"/>
  <c r="DN156" i="2"/>
  <c r="DV154" i="2"/>
  <c r="DT154" i="2"/>
  <c r="DZ154" i="2" s="1"/>
  <c r="DN154" i="2"/>
  <c r="DV152" i="2"/>
  <c r="DT152" i="2"/>
  <c r="DZ152" i="2" s="1"/>
  <c r="DN152" i="2"/>
  <c r="DV150" i="2"/>
  <c r="DT150" i="2"/>
  <c r="DZ150" i="2" s="1"/>
  <c r="DN150" i="2"/>
  <c r="DV148" i="2"/>
  <c r="DT148" i="2"/>
  <c r="DZ148" i="2" s="1"/>
  <c r="DN148" i="2"/>
  <c r="DV146" i="2"/>
  <c r="DT146" i="2"/>
  <c r="DZ146" i="2" s="1"/>
  <c r="DN146" i="2"/>
  <c r="FL223" i="2"/>
  <c r="FJ223" i="2"/>
  <c r="FP223" i="2" s="1"/>
  <c r="FD223" i="2"/>
  <c r="FL221" i="2"/>
  <c r="FJ221" i="2"/>
  <c r="FP221" i="2" s="1"/>
  <c r="FD221" i="2"/>
  <c r="FL219" i="2"/>
  <c r="FJ219" i="2"/>
  <c r="FP219" i="2" s="1"/>
  <c r="FD219" i="2"/>
  <c r="FL217" i="2"/>
  <c r="FJ217" i="2"/>
  <c r="FP217" i="2" s="1"/>
  <c r="FD217" i="2"/>
  <c r="FL215" i="2"/>
  <c r="FJ215" i="2"/>
  <c r="FP215" i="2" s="1"/>
  <c r="FD215" i="2"/>
  <c r="FL213" i="2"/>
  <c r="FJ213" i="2"/>
  <c r="FP213" i="2" s="1"/>
  <c r="FD213" i="2"/>
  <c r="FL211" i="2"/>
  <c r="FJ211" i="2"/>
  <c r="FP211" i="2" s="1"/>
  <c r="FD211" i="2"/>
  <c r="FL207" i="2"/>
  <c r="FJ207" i="2"/>
  <c r="FP207" i="2" s="1"/>
  <c r="FD207" i="2"/>
  <c r="FL205" i="2"/>
  <c r="FJ205" i="2"/>
  <c r="FP205" i="2" s="1"/>
  <c r="FD205" i="2"/>
  <c r="FL203" i="2"/>
  <c r="FJ203" i="2"/>
  <c r="FP203" i="2" s="1"/>
  <c r="FD203" i="2"/>
  <c r="FL201" i="2"/>
  <c r="FJ201" i="2"/>
  <c r="FP201" i="2" s="1"/>
  <c r="FD201" i="2"/>
  <c r="FL199" i="2"/>
  <c r="FJ199" i="2"/>
  <c r="FP199" i="2" s="1"/>
  <c r="FD199" i="2"/>
  <c r="FL197" i="2"/>
  <c r="FJ197" i="2"/>
  <c r="FP197" i="2" s="1"/>
  <c r="FD197" i="2"/>
  <c r="FL195" i="2"/>
  <c r="FJ195" i="2"/>
  <c r="FP195" i="2" s="1"/>
  <c r="FD195" i="2"/>
  <c r="FK194" i="2"/>
  <c r="FJ193" i="2"/>
  <c r="FP193" i="2" s="1"/>
  <c r="FD193" i="2"/>
  <c r="FL189" i="2"/>
  <c r="FJ189" i="2"/>
  <c r="FP189" i="2" s="1"/>
  <c r="FD189" i="2"/>
  <c r="FL167" i="2"/>
  <c r="FJ167" i="2"/>
  <c r="FP167" i="2" s="1"/>
  <c r="FD167" i="2"/>
  <c r="FL165" i="2"/>
  <c r="FJ165" i="2"/>
  <c r="FP165" i="2" s="1"/>
  <c r="FD165" i="2"/>
  <c r="FL163" i="2"/>
  <c r="FJ163" i="2"/>
  <c r="FP163" i="2" s="1"/>
  <c r="FD163" i="2"/>
  <c r="AP224" i="2"/>
  <c r="U226" i="3"/>
  <c r="AP223" i="2"/>
  <c r="U225" i="3"/>
  <c r="AP222" i="2"/>
  <c r="U224" i="3"/>
  <c r="AP221" i="2"/>
  <c r="U223" i="3"/>
  <c r="AP220" i="2"/>
  <c r="U222" i="3"/>
  <c r="AP219" i="2"/>
  <c r="U221" i="3"/>
  <c r="AP218" i="2"/>
  <c r="U220" i="3"/>
  <c r="AP217" i="2"/>
  <c r="U219" i="3"/>
  <c r="AP216" i="2"/>
  <c r="U218" i="3"/>
  <c r="AP215" i="2"/>
  <c r="U217" i="3"/>
  <c r="AP214" i="2"/>
  <c r="U216" i="3"/>
  <c r="AP213" i="2"/>
  <c r="U215" i="3"/>
  <c r="AP212" i="2"/>
  <c r="U214" i="3"/>
  <c r="AP211" i="2"/>
  <c r="U213" i="3"/>
  <c r="AP210" i="2"/>
  <c r="U212" i="3"/>
  <c r="AP207" i="2"/>
  <c r="U209" i="3"/>
  <c r="AP206" i="2"/>
  <c r="U208" i="3"/>
  <c r="AP205" i="2"/>
  <c r="U207" i="3"/>
  <c r="AP204" i="2"/>
  <c r="U206" i="3"/>
  <c r="AP203" i="2"/>
  <c r="U205" i="3"/>
  <c r="AP202" i="2"/>
  <c r="U204" i="3"/>
  <c r="AP201" i="2"/>
  <c r="U203" i="3"/>
  <c r="AP200" i="2"/>
  <c r="U202" i="3"/>
  <c r="AP199" i="2"/>
  <c r="U201" i="3"/>
  <c r="AP198" i="2"/>
  <c r="U200" i="3"/>
  <c r="AP197" i="2"/>
  <c r="U199" i="3"/>
  <c r="AP196" i="2"/>
  <c r="U198" i="3"/>
  <c r="AP195" i="2"/>
  <c r="U197" i="3"/>
  <c r="AP194" i="2"/>
  <c r="U196" i="3"/>
  <c r="AP193" i="2"/>
  <c r="U195" i="3"/>
  <c r="U177" i="3"/>
  <c r="U176" i="3"/>
  <c r="U175" i="3"/>
  <c r="U174" i="3"/>
  <c r="U173" i="3"/>
  <c r="U172" i="3"/>
  <c r="U171" i="3"/>
  <c r="U170" i="3"/>
  <c r="AP167" i="2"/>
  <c r="U169" i="3"/>
  <c r="AP166" i="2"/>
  <c r="U168" i="3"/>
  <c r="AP165" i="2"/>
  <c r="U167" i="3"/>
  <c r="AP164" i="2"/>
  <c r="U166" i="3"/>
  <c r="AP163" i="2"/>
  <c r="U165" i="3"/>
  <c r="AP162" i="2"/>
  <c r="U164" i="3"/>
  <c r="U163" i="3"/>
  <c r="U162" i="3"/>
  <c r="U161" i="3"/>
  <c r="AP158" i="2"/>
  <c r="U160" i="3"/>
  <c r="AP157" i="2"/>
  <c r="U159" i="3"/>
  <c r="AP156" i="2"/>
  <c r="U158" i="3"/>
  <c r="AP155" i="2"/>
  <c r="U157" i="3"/>
  <c r="AP154" i="2"/>
  <c r="U156" i="3"/>
  <c r="AP153" i="2"/>
  <c r="U155" i="3"/>
  <c r="AP152" i="2"/>
  <c r="U154" i="3"/>
  <c r="AP151" i="2"/>
  <c r="U153" i="3"/>
  <c r="AP150" i="2"/>
  <c r="U152" i="3"/>
  <c r="AP149" i="2"/>
  <c r="U151" i="3"/>
  <c r="AP148" i="2"/>
  <c r="U150" i="3"/>
  <c r="AP147" i="2"/>
  <c r="U149" i="3"/>
  <c r="AP146" i="2"/>
  <c r="U148" i="3"/>
  <c r="AA147" i="8" l="1"/>
  <c r="AF115" i="8"/>
  <c r="AA115" i="8" s="1"/>
  <c r="AA164" i="8"/>
  <c r="AF132" i="8"/>
  <c r="AA132" i="8" s="1"/>
  <c r="N211" i="3"/>
  <c r="J147" i="3"/>
  <c r="FF171" i="8"/>
  <c r="P147" i="3"/>
  <c r="N194" i="3"/>
  <c r="N147" i="3"/>
  <c r="H194" i="3"/>
  <c r="H211" i="3"/>
  <c r="L211" i="3"/>
  <c r="P194" i="3"/>
  <c r="H147" i="3"/>
  <c r="R133" i="8"/>
  <c r="R132" i="8"/>
  <c r="R135" i="8"/>
  <c r="R134" i="8"/>
  <c r="F156" i="8"/>
  <c r="K124" i="8"/>
  <c r="F147" i="8"/>
  <c r="K115" i="8"/>
  <c r="F149" i="8"/>
  <c r="K117" i="8"/>
  <c r="F154" i="8"/>
  <c r="K122" i="8"/>
  <c r="F155" i="8"/>
  <c r="K123" i="8"/>
  <c r="F157" i="8"/>
  <c r="K125" i="8"/>
  <c r="F165" i="8"/>
  <c r="K133" i="8"/>
  <c r="F148" i="8"/>
  <c r="K116" i="8"/>
  <c r="F150" i="8"/>
  <c r="K118" i="8"/>
  <c r="F151" i="8"/>
  <c r="K119" i="8"/>
  <c r="F153" i="8"/>
  <c r="K121" i="8"/>
  <c r="F158" i="8"/>
  <c r="K126" i="8"/>
  <c r="F164" i="8"/>
  <c r="K132" i="8"/>
  <c r="F166" i="8"/>
  <c r="K134" i="8"/>
  <c r="F167" i="8"/>
  <c r="K135" i="8"/>
  <c r="F152" i="8"/>
  <c r="K120" i="8"/>
  <c r="AO13" i="3"/>
  <c r="AG212" i="3"/>
  <c r="FF147" i="8"/>
  <c r="FF166" i="8"/>
  <c r="FF173" i="8"/>
  <c r="AG198" i="3"/>
  <c r="AG214" i="3"/>
  <c r="FF175" i="8"/>
  <c r="FF115" i="8"/>
  <c r="FF123" i="8"/>
  <c r="FF177" i="8"/>
  <c r="FF143" i="8"/>
  <c r="FF149" i="8"/>
  <c r="FF119" i="8"/>
  <c r="FF169" i="8"/>
  <c r="FF125" i="8"/>
  <c r="FF167" i="8"/>
  <c r="FF121" i="8"/>
  <c r="FF137" i="8"/>
  <c r="FF135" i="8"/>
  <c r="FF117" i="8"/>
  <c r="FF141" i="8"/>
  <c r="FF133" i="8"/>
  <c r="FF131" i="8"/>
  <c r="FF126" i="8"/>
  <c r="FF151" i="8"/>
  <c r="FF153" i="8"/>
  <c r="FF155" i="8"/>
  <c r="FF157" i="8"/>
  <c r="FF159" i="8"/>
  <c r="FF161" i="8"/>
  <c r="FF165" i="8"/>
  <c r="FF139" i="8"/>
  <c r="FF150" i="8"/>
  <c r="FF152" i="8"/>
  <c r="FF154" i="8"/>
  <c r="FF156" i="8"/>
  <c r="FF158" i="8"/>
  <c r="FF160" i="8"/>
  <c r="FF164" i="8"/>
  <c r="FI117" i="8"/>
  <c r="FI123" i="8"/>
  <c r="FI130" i="8"/>
  <c r="FI132" i="8"/>
  <c r="FI136" i="8"/>
  <c r="FI138" i="8"/>
  <c r="FI140" i="8"/>
  <c r="FI144" i="8"/>
  <c r="FI148" i="8"/>
  <c r="FI150" i="8"/>
  <c r="FI151" i="8"/>
  <c r="FI154" i="8"/>
  <c r="FI160" i="8"/>
  <c r="FI166" i="8"/>
  <c r="FI169" i="8"/>
  <c r="FI175" i="8"/>
  <c r="FI178" i="8"/>
  <c r="FI116" i="8"/>
  <c r="FI122" i="8"/>
  <c r="FI135" i="8"/>
  <c r="FI143" i="8"/>
  <c r="FI155" i="8"/>
  <c r="FI157" i="8"/>
  <c r="FI161" i="8"/>
  <c r="FI168" i="8"/>
  <c r="FI172" i="8"/>
  <c r="FI115" i="8"/>
  <c r="FI118" i="8"/>
  <c r="FI120" i="8"/>
  <c r="FI125" i="8"/>
  <c r="FI126" i="8"/>
  <c r="FI131" i="8"/>
  <c r="FI133" i="8"/>
  <c r="FI134" i="8"/>
  <c r="FI137" i="8"/>
  <c r="FI139" i="8"/>
  <c r="FI141" i="8"/>
  <c r="FI142" i="8"/>
  <c r="FI147" i="8"/>
  <c r="FI149" i="8"/>
  <c r="FI153" i="8"/>
  <c r="FI159" i="8"/>
  <c r="FI165" i="8"/>
  <c r="FI167" i="8"/>
  <c r="FI170" i="8"/>
  <c r="FI173" i="8"/>
  <c r="FI177" i="8"/>
  <c r="FI114" i="8"/>
  <c r="HC151" i="2"/>
  <c r="EU119" i="8"/>
  <c r="FI121" i="8"/>
  <c r="FI124" i="8"/>
  <c r="FI156" i="8"/>
  <c r="FI158" i="8"/>
  <c r="FI171" i="8"/>
  <c r="FI174" i="8"/>
  <c r="FI176" i="8"/>
  <c r="FI152" i="8"/>
  <c r="FI164" i="8"/>
  <c r="HC220" i="2"/>
  <c r="DW155" i="2"/>
  <c r="DW207" i="2"/>
  <c r="CG210" i="2"/>
  <c r="FM189" i="2"/>
  <c r="HC152" i="2"/>
  <c r="HC186" i="2"/>
  <c r="HC219" i="2"/>
  <c r="FM210" i="2"/>
  <c r="AQ150" i="2"/>
  <c r="Y118" i="8" s="1"/>
  <c r="DW165" i="2"/>
  <c r="HC184" i="2"/>
  <c r="HC205" i="2"/>
  <c r="HC185" i="2"/>
  <c r="HC190" i="2"/>
  <c r="HC200" i="2"/>
  <c r="HC206" i="2"/>
  <c r="HC154" i="2"/>
  <c r="CG152" i="2"/>
  <c r="HC150" i="2"/>
  <c r="HC157" i="2"/>
  <c r="FM224" i="2"/>
  <c r="HC201" i="2"/>
  <c r="DW199" i="2"/>
  <c r="FM194" i="2"/>
  <c r="FM202" i="2"/>
  <c r="DW222" i="2"/>
  <c r="HC149" i="2"/>
  <c r="FM166" i="2"/>
  <c r="IS224" i="2"/>
  <c r="FM190" i="2"/>
  <c r="DW210" i="2"/>
  <c r="HC214" i="2"/>
  <c r="CG151" i="2"/>
  <c r="DW193" i="2"/>
  <c r="CG148" i="2"/>
  <c r="CG150" i="2"/>
  <c r="CG154" i="2"/>
  <c r="DW149" i="2"/>
  <c r="DW206" i="2"/>
  <c r="HC203" i="2"/>
  <c r="DW157" i="2"/>
  <c r="IS162" i="2"/>
  <c r="IS164" i="2"/>
  <c r="FM221" i="2"/>
  <c r="DW154" i="2"/>
  <c r="DW158" i="2"/>
  <c r="CG155" i="2"/>
  <c r="AQ163" i="2"/>
  <c r="Y131" i="8" s="1"/>
  <c r="AQ220" i="2"/>
  <c r="Y174" i="8" s="1"/>
  <c r="HC202" i="2"/>
  <c r="HC204" i="2"/>
  <c r="HC163" i="2"/>
  <c r="HC195" i="2"/>
  <c r="HC216" i="2"/>
  <c r="HC223" i="2"/>
  <c r="FM154" i="2"/>
  <c r="FM198" i="2"/>
  <c r="FM206" i="2"/>
  <c r="DW196" i="2"/>
  <c r="CG224" i="2"/>
  <c r="HC218" i="2"/>
  <c r="DW161" i="2"/>
  <c r="AG151" i="3"/>
  <c r="AG159" i="3"/>
  <c r="AG167" i="3"/>
  <c r="AG175" i="3"/>
  <c r="AG199" i="3"/>
  <c r="DW216" i="2"/>
  <c r="DW147" i="2"/>
  <c r="CG164" i="2"/>
  <c r="AQ147" i="2"/>
  <c r="Y115" i="8" s="1"/>
  <c r="AG153" i="3"/>
  <c r="AG169" i="3"/>
  <c r="AG177" i="3"/>
  <c r="AG201" i="3"/>
  <c r="FM149" i="2"/>
  <c r="CG163" i="2"/>
  <c r="CG206" i="2"/>
  <c r="IS216" i="2"/>
  <c r="DW150" i="2"/>
  <c r="DW223" i="2"/>
  <c r="IS150" i="2"/>
  <c r="HC193" i="2"/>
  <c r="HC213" i="2"/>
  <c r="AQ197" i="2"/>
  <c r="Y151" i="8" s="1"/>
  <c r="AG204" i="3"/>
  <c r="HC164" i="2"/>
  <c r="HC196" i="2"/>
  <c r="HC224" i="2"/>
  <c r="DW163" i="2"/>
  <c r="DW219" i="2"/>
  <c r="HC156" i="2"/>
  <c r="FM150" i="2"/>
  <c r="FM204" i="2"/>
  <c r="DW203" i="2"/>
  <c r="DW221" i="2"/>
  <c r="CG162" i="2"/>
  <c r="HC198" i="2"/>
  <c r="IS204" i="2"/>
  <c r="FM156" i="2"/>
  <c r="FM219" i="2"/>
  <c r="DW200" i="2"/>
  <c r="IS200" i="2"/>
  <c r="IS156" i="2"/>
  <c r="CG156" i="2"/>
  <c r="CG202" i="2"/>
  <c r="AQ206" i="2"/>
  <c r="Y160" i="8" s="1"/>
  <c r="AQ203" i="2"/>
  <c r="Y157" i="8" s="1"/>
  <c r="FM152" i="2"/>
  <c r="AG202" i="3"/>
  <c r="FM164" i="2"/>
  <c r="HC215" i="2"/>
  <c r="FM167" i="2"/>
  <c r="FM197" i="2"/>
  <c r="AQ158" i="2"/>
  <c r="Y126" i="8" s="1"/>
  <c r="AQ166" i="2"/>
  <c r="Y134" i="8" s="1"/>
  <c r="AQ224" i="2"/>
  <c r="Y178" i="8" s="1"/>
  <c r="HC217" i="2"/>
  <c r="DW195" i="2"/>
  <c r="AG155" i="3"/>
  <c r="AG157" i="3"/>
  <c r="AG165" i="3"/>
  <c r="AG171" i="3"/>
  <c r="AG173" i="3"/>
  <c r="AG195" i="3"/>
  <c r="AG197" i="3"/>
  <c r="AG203" i="3"/>
  <c r="AG205" i="3"/>
  <c r="IS185" i="2"/>
  <c r="HC165" i="2"/>
  <c r="HC182" i="2"/>
  <c r="FM211" i="2"/>
  <c r="DW205" i="2"/>
  <c r="IS206" i="2"/>
  <c r="IS219" i="2"/>
  <c r="CG196" i="2"/>
  <c r="CG214" i="2"/>
  <c r="FM148" i="2"/>
  <c r="FM157" i="2"/>
  <c r="DW197" i="2"/>
  <c r="CG167" i="2"/>
  <c r="AQ164" i="2"/>
  <c r="Y132" i="8" s="1"/>
  <c r="HC153" i="2"/>
  <c r="FM162" i="2"/>
  <c r="DW198" i="2"/>
  <c r="AQ153" i="2"/>
  <c r="Y121" i="8" s="1"/>
  <c r="IS196" i="2"/>
  <c r="IS160" i="2"/>
  <c r="FM200" i="2"/>
  <c r="CG165" i="2"/>
  <c r="AQ165" i="2"/>
  <c r="Y133" i="8" s="1"/>
  <c r="AQ195" i="2"/>
  <c r="Y149" i="8" s="1"/>
  <c r="AQ202" i="2"/>
  <c r="Y156" i="8" s="1"/>
  <c r="AQ216" i="2"/>
  <c r="Y170" i="8" s="1"/>
  <c r="AQ217" i="2"/>
  <c r="Y171" i="8" s="1"/>
  <c r="DW160" i="2"/>
  <c r="DW201" i="2"/>
  <c r="IS193" i="2"/>
  <c r="IS212" i="2"/>
  <c r="IS152" i="2"/>
  <c r="CG194" i="2"/>
  <c r="FM158" i="2"/>
  <c r="DW153" i="2"/>
  <c r="CG198" i="2"/>
  <c r="CG200" i="2"/>
  <c r="AQ157" i="2"/>
  <c r="Y125" i="8" s="1"/>
  <c r="FM146" i="2"/>
  <c r="DW211" i="2"/>
  <c r="AQ200" i="2"/>
  <c r="Y154" i="8" s="1"/>
  <c r="AQ210" i="2"/>
  <c r="Y164" i="8" s="1"/>
  <c r="FM215" i="2"/>
  <c r="DW162" i="2"/>
  <c r="IS215" i="2"/>
  <c r="IS220" i="2"/>
  <c r="IS148" i="2"/>
  <c r="IS161" i="2"/>
  <c r="HC221" i="2"/>
  <c r="FM212" i="2"/>
  <c r="FM214" i="2"/>
  <c r="DW167" i="2"/>
  <c r="DW194" i="2"/>
  <c r="CG166" i="2"/>
  <c r="CG216" i="2"/>
  <c r="AQ204" i="2"/>
  <c r="Y158" i="8" s="1"/>
  <c r="AQ218" i="2"/>
  <c r="Y172" i="8" s="1"/>
  <c r="AQ222" i="2"/>
  <c r="Y176" i="8" s="1"/>
  <c r="FM153" i="2"/>
  <c r="CG204" i="2"/>
  <c r="FM196" i="2"/>
  <c r="FM205" i="2"/>
  <c r="CG146" i="2"/>
  <c r="DW190" i="2"/>
  <c r="HC222" i="2"/>
  <c r="IS210" i="2"/>
  <c r="IS213" i="2"/>
  <c r="IS214" i="2"/>
  <c r="IS217" i="2"/>
  <c r="IS153" i="2"/>
  <c r="IS158" i="2"/>
  <c r="IS166" i="2"/>
  <c r="IS183" i="2"/>
  <c r="IS187" i="2"/>
  <c r="HC155" i="2"/>
  <c r="HC162" i="2"/>
  <c r="HC183" i="2"/>
  <c r="HC194" i="2"/>
  <c r="HC197" i="2"/>
  <c r="FM165" i="2"/>
  <c r="FM218" i="2"/>
  <c r="DW151" i="2"/>
  <c r="DW202" i="2"/>
  <c r="CG149" i="2"/>
  <c r="CG212" i="2"/>
  <c r="CG222" i="2"/>
  <c r="FM151" i="2"/>
  <c r="CG157" i="2"/>
  <c r="AQ193" i="2"/>
  <c r="Y147" i="8" s="1"/>
  <c r="AQ196" i="2"/>
  <c r="Y150" i="8" s="1"/>
  <c r="IS146" i="2"/>
  <c r="HC146" i="2"/>
  <c r="FM147" i="2"/>
  <c r="FM155" i="2"/>
  <c r="FM193" i="2"/>
  <c r="FM195" i="2"/>
  <c r="FM199" i="2"/>
  <c r="FM201" i="2"/>
  <c r="FM203" i="2"/>
  <c r="FM207" i="2"/>
  <c r="FM216" i="2"/>
  <c r="DW148" i="2"/>
  <c r="DW152" i="2"/>
  <c r="DW156" i="2"/>
  <c r="DW159" i="2"/>
  <c r="DW164" i="2"/>
  <c r="DW204" i="2"/>
  <c r="DW212" i="2"/>
  <c r="CG158" i="2"/>
  <c r="HC210" i="2"/>
  <c r="IS194" i="2"/>
  <c r="IS198" i="2"/>
  <c r="IS205" i="2"/>
  <c r="IS218" i="2"/>
  <c r="IS221" i="2"/>
  <c r="IS223" i="2"/>
  <c r="AQ151" i="2"/>
  <c r="Y119" i="8" s="1"/>
  <c r="AQ167" i="2"/>
  <c r="Y135" i="8" s="1"/>
  <c r="AQ199" i="2"/>
  <c r="Y153" i="8" s="1"/>
  <c r="AQ207" i="2"/>
  <c r="Y161" i="8" s="1"/>
  <c r="AQ221" i="2"/>
  <c r="Y175" i="8" s="1"/>
  <c r="IS154" i="2"/>
  <c r="IS182" i="2"/>
  <c r="IS202" i="2"/>
  <c r="IS207" i="2"/>
  <c r="IS211" i="2"/>
  <c r="IS222" i="2"/>
  <c r="HC147" i="2"/>
  <c r="HC158" i="2"/>
  <c r="HC166" i="2"/>
  <c r="HC187" i="2"/>
  <c r="HC199" i="2"/>
  <c r="HC211" i="2"/>
  <c r="FM220" i="2"/>
  <c r="DW189" i="2"/>
  <c r="DW214" i="2"/>
  <c r="CG218" i="2"/>
  <c r="CG220" i="2"/>
  <c r="DW218" i="2"/>
  <c r="CG147" i="2"/>
  <c r="AQ149" i="2"/>
  <c r="Y117" i="8" s="1"/>
  <c r="AQ155" i="2"/>
  <c r="Y123" i="8" s="1"/>
  <c r="AQ223" i="2"/>
  <c r="Y177" i="8" s="1"/>
  <c r="FM163" i="2"/>
  <c r="FM213" i="2"/>
  <c r="DW146" i="2"/>
  <c r="DW166" i="2"/>
  <c r="HC207" i="2"/>
  <c r="DW217" i="2"/>
  <c r="HC148" i="2"/>
  <c r="HC167" i="2"/>
  <c r="AG148" i="3"/>
  <c r="AG149" i="3"/>
  <c r="AG150" i="3"/>
  <c r="AG152" i="3"/>
  <c r="AG154" i="3"/>
  <c r="AG156" i="3"/>
  <c r="AG158" i="3"/>
  <c r="AG160" i="3"/>
  <c r="AG164" i="3"/>
  <c r="AG166" i="3"/>
  <c r="AG168" i="3"/>
  <c r="AG170" i="3"/>
  <c r="AG172" i="3"/>
  <c r="AG174" i="3"/>
  <c r="AG176" i="3"/>
  <c r="AG196" i="3"/>
  <c r="AG200" i="3"/>
  <c r="AG206" i="3"/>
  <c r="AG207" i="3"/>
  <c r="AG208" i="3"/>
  <c r="AG209" i="3"/>
  <c r="AG213" i="3"/>
  <c r="AG215" i="3"/>
  <c r="AG216" i="3"/>
  <c r="AG217" i="3"/>
  <c r="AG218" i="3"/>
  <c r="AG219" i="3"/>
  <c r="AG220" i="3"/>
  <c r="AG221" i="3"/>
  <c r="AG222" i="3"/>
  <c r="AG223" i="3"/>
  <c r="AG224" i="3"/>
  <c r="AG225" i="3"/>
  <c r="AG226" i="3"/>
  <c r="AQ213" i="2"/>
  <c r="Y167" i="8" s="1"/>
  <c r="AQ212" i="2"/>
  <c r="Y166" i="8" s="1"/>
  <c r="AQ214" i="2"/>
  <c r="Y168" i="8" s="1"/>
  <c r="IS201" i="2"/>
  <c r="HC212" i="2"/>
  <c r="AQ201" i="2"/>
  <c r="Y155" i="8" s="1"/>
  <c r="AQ205" i="2"/>
  <c r="Y159" i="8" s="1"/>
  <c r="AQ211" i="2"/>
  <c r="Y165" i="8" s="1"/>
  <c r="AQ215" i="2"/>
  <c r="Y169" i="8" s="1"/>
  <c r="AQ219" i="2"/>
  <c r="Y173" i="8" s="1"/>
  <c r="FM223" i="2"/>
  <c r="CG195" i="2"/>
  <c r="CG199" i="2"/>
  <c r="CG219" i="2"/>
  <c r="CG223" i="2"/>
  <c r="CG207" i="2"/>
  <c r="CG213" i="2"/>
  <c r="CG217" i="2"/>
  <c r="CG221" i="2"/>
  <c r="CG153" i="2"/>
  <c r="AQ146" i="2"/>
  <c r="Y114" i="8" s="1"/>
  <c r="AQ148" i="2"/>
  <c r="Y116" i="8" s="1"/>
  <c r="AQ152" i="2"/>
  <c r="Y120" i="8" s="1"/>
  <c r="AQ154" i="2"/>
  <c r="Y122" i="8" s="1"/>
  <c r="AQ156" i="2"/>
  <c r="Y124" i="8" s="1"/>
  <c r="AQ162" i="2"/>
  <c r="Y130" i="8" s="1"/>
  <c r="AQ194" i="2"/>
  <c r="Y148" i="8" s="1"/>
  <c r="AQ198" i="2"/>
  <c r="Y152" i="8" s="1"/>
  <c r="IS147" i="2"/>
  <c r="IS151" i="2"/>
  <c r="IS155" i="2"/>
  <c r="IS159" i="2"/>
  <c r="IS163" i="2"/>
  <c r="IS167" i="2"/>
  <c r="IS184" i="2"/>
  <c r="IS195" i="2"/>
  <c r="IS199" i="2"/>
  <c r="IS203" i="2"/>
  <c r="IS149" i="2"/>
  <c r="IS157" i="2"/>
  <c r="IS165" i="2"/>
  <c r="IS186" i="2"/>
  <c r="IS197" i="2"/>
  <c r="FM217" i="2"/>
  <c r="FM222" i="2"/>
  <c r="DW220" i="2"/>
  <c r="DW224" i="2"/>
  <c r="CG193" i="2"/>
  <c r="CG197" i="2"/>
  <c r="CG201" i="2"/>
  <c r="CG203" i="2"/>
  <c r="CG205" i="2"/>
  <c r="CG211" i="2"/>
  <c r="CG215" i="2"/>
  <c r="DW215" i="2"/>
  <c r="DW213" i="2"/>
  <c r="FI119" i="8" l="1"/>
  <c r="R148" i="3"/>
  <c r="R149" i="3"/>
  <c r="R150" i="3"/>
  <c r="R151" i="3"/>
  <c r="R152" i="3"/>
  <c r="R153" i="3"/>
  <c r="R154" i="3"/>
  <c r="R155" i="3"/>
  <c r="R156" i="3"/>
  <c r="R157" i="3"/>
  <c r="R158" i="3"/>
  <c r="S158" i="3" s="1"/>
  <c r="R159" i="3"/>
  <c r="S159" i="3" s="1"/>
  <c r="R160" i="3"/>
  <c r="S160" i="3" s="1"/>
  <c r="R164" i="3"/>
  <c r="R165" i="3"/>
  <c r="R166" i="3"/>
  <c r="R167" i="3"/>
  <c r="R168" i="3"/>
  <c r="R169" i="3"/>
  <c r="R170" i="3"/>
  <c r="R171" i="3"/>
  <c r="R172" i="3"/>
  <c r="R173" i="3"/>
  <c r="R174" i="3"/>
  <c r="R175" i="3"/>
  <c r="R176" i="3"/>
  <c r="R177" i="3"/>
  <c r="R195" i="3"/>
  <c r="R196" i="3"/>
  <c r="R197" i="3"/>
  <c r="R198" i="3"/>
  <c r="R199" i="3"/>
  <c r="R200" i="3"/>
  <c r="R201" i="3"/>
  <c r="S201" i="3" s="1"/>
  <c r="R202" i="3"/>
  <c r="S202" i="3" s="1"/>
  <c r="R203" i="3"/>
  <c r="S203" i="3" s="1"/>
  <c r="R204" i="3"/>
  <c r="S204" i="3" s="1"/>
  <c r="R205" i="3"/>
  <c r="S205" i="3" s="1"/>
  <c r="R206" i="3"/>
  <c r="S206" i="3" s="1"/>
  <c r="R207" i="3"/>
  <c r="S207" i="3" s="1"/>
  <c r="R208" i="3"/>
  <c r="S208" i="3" s="1"/>
  <c r="R209" i="3"/>
  <c r="S209" i="3" s="1"/>
  <c r="R212" i="3"/>
  <c r="R213" i="3"/>
  <c r="R214" i="3"/>
  <c r="R215" i="3"/>
  <c r="R216" i="3"/>
  <c r="R217" i="3"/>
  <c r="R218" i="3"/>
  <c r="R219" i="3"/>
  <c r="S219" i="3" s="1"/>
  <c r="R220" i="3"/>
  <c r="S220" i="3" s="1"/>
  <c r="R221" i="3"/>
  <c r="S221" i="3" s="1"/>
  <c r="R222" i="3"/>
  <c r="S222" i="3" s="1"/>
  <c r="R223" i="3"/>
  <c r="S223" i="3" s="1"/>
  <c r="R224" i="3"/>
  <c r="S224" i="3" s="1"/>
  <c r="R225" i="3"/>
  <c r="S225" i="3" s="1"/>
  <c r="R226" i="3"/>
  <c r="S226" i="3" s="1"/>
  <c r="A18" i="3"/>
  <c r="B18" i="3"/>
  <c r="C18" i="3"/>
  <c r="A50" i="3"/>
  <c r="B50" i="3"/>
  <c r="C50" i="3"/>
  <c r="A51" i="3"/>
  <c r="A82" i="3"/>
  <c r="B82" i="3"/>
  <c r="A83" i="3"/>
  <c r="A146" i="3"/>
  <c r="B146" i="3"/>
  <c r="C146" i="3"/>
  <c r="A147" i="3"/>
  <c r="A193" i="3"/>
  <c r="B193" i="3"/>
  <c r="A194" i="3"/>
  <c r="A210" i="3"/>
  <c r="B210" i="3"/>
  <c r="A211" i="3"/>
  <c r="B17" i="3"/>
  <c r="C17" i="3"/>
  <c r="A17" i="3"/>
  <c r="AI16" i="2"/>
  <c r="AJ16" i="2"/>
  <c r="AK16" i="2"/>
  <c r="AL16" i="2"/>
  <c r="AM16" i="2"/>
  <c r="AN16" i="2"/>
  <c r="AP16" i="2"/>
  <c r="AQ16" i="2"/>
  <c r="AR16" i="2"/>
  <c r="AS16" i="2"/>
  <c r="AT16" i="2"/>
  <c r="AH16" i="2"/>
  <c r="AF16" i="2"/>
  <c r="AC16" i="2"/>
  <c r="AD16" i="2"/>
  <c r="AE16" i="2"/>
  <c r="U16" i="2"/>
  <c r="V16" i="2"/>
  <c r="W16" i="2"/>
  <c r="X16" i="2"/>
  <c r="Y16" i="2"/>
  <c r="Z16" i="2"/>
  <c r="AB16" i="2"/>
  <c r="T16" i="2"/>
  <c r="A208" i="2"/>
  <c r="B208" i="2"/>
  <c r="C208" i="2"/>
  <c r="A209" i="2"/>
  <c r="A16" i="2"/>
  <c r="B16" i="2"/>
  <c r="C16" i="2"/>
  <c r="A48" i="2"/>
  <c r="B48" i="2"/>
  <c r="C48" i="2"/>
  <c r="A49" i="2"/>
  <c r="A112" i="2"/>
  <c r="B112" i="2"/>
  <c r="C112" i="2"/>
  <c r="A113" i="2"/>
  <c r="A144" i="2"/>
  <c r="B144" i="2"/>
  <c r="C144" i="2"/>
  <c r="A145" i="2"/>
  <c r="A191" i="2"/>
  <c r="B191" i="2"/>
  <c r="C191" i="2"/>
  <c r="A192" i="2"/>
  <c r="A127" i="8"/>
  <c r="A128" i="8"/>
  <c r="A83" i="8"/>
  <c r="A82" i="8"/>
  <c r="C115" i="1"/>
  <c r="C115" i="3" s="1"/>
  <c r="D115" i="1"/>
  <c r="D115" i="3" s="1"/>
  <c r="B115" i="1"/>
  <c r="B81" i="8" s="1"/>
  <c r="A64" i="8"/>
  <c r="A65" i="8"/>
  <c r="A66" i="8"/>
  <c r="A67" i="8"/>
  <c r="A68" i="8"/>
  <c r="A69" i="8"/>
  <c r="A70" i="8"/>
  <c r="A71" i="8"/>
  <c r="A72" i="8"/>
  <c r="A73" i="8"/>
  <c r="A74" i="8"/>
  <c r="A75" i="8"/>
  <c r="A76" i="8"/>
  <c r="A77" i="8"/>
  <c r="A78" i="8"/>
  <c r="A79" i="8"/>
  <c r="A18" i="8"/>
  <c r="A19" i="8"/>
  <c r="A20" i="8"/>
  <c r="B51" i="1"/>
  <c r="C51" i="1"/>
  <c r="D51" i="1"/>
  <c r="B32" i="8"/>
  <c r="A126" i="8" l="1"/>
  <c r="B124" i="8"/>
  <c r="D125" i="8"/>
  <c r="C125" i="8"/>
  <c r="B41" i="8"/>
  <c r="A41" i="8"/>
  <c r="B25" i="8"/>
  <c r="A25" i="8"/>
  <c r="D129" i="2"/>
  <c r="A97" i="8"/>
  <c r="A85" i="8"/>
  <c r="A137" i="8"/>
  <c r="A129" i="8"/>
  <c r="A117" i="8"/>
  <c r="A195" i="2"/>
  <c r="A149" i="8"/>
  <c r="A46" i="8"/>
  <c r="C38" i="8"/>
  <c r="A38" i="8"/>
  <c r="D26" i="8"/>
  <c r="A26" i="8"/>
  <c r="A64" i="3"/>
  <c r="A62" i="8"/>
  <c r="A56" i="3"/>
  <c r="A54" i="8"/>
  <c r="A110" i="8"/>
  <c r="A106" i="8"/>
  <c r="A102" i="8"/>
  <c r="A98" i="8"/>
  <c r="A94" i="8"/>
  <c r="A90" i="8"/>
  <c r="A86" i="8"/>
  <c r="A142" i="8"/>
  <c r="A138" i="8"/>
  <c r="A134" i="8"/>
  <c r="A130" i="8"/>
  <c r="A122" i="8"/>
  <c r="A118" i="8"/>
  <c r="A193" i="2"/>
  <c r="A147" i="8"/>
  <c r="A204" i="2"/>
  <c r="A158" i="8"/>
  <c r="A200" i="2"/>
  <c r="A154" i="8"/>
  <c r="A196" i="2"/>
  <c r="A150" i="8"/>
  <c r="A224" i="2"/>
  <c r="A178" i="8"/>
  <c r="A220" i="2"/>
  <c r="A174" i="8"/>
  <c r="A216" i="2"/>
  <c r="A170" i="8"/>
  <c r="A212" i="2"/>
  <c r="A166" i="8"/>
  <c r="B37" i="8"/>
  <c r="A37" i="8"/>
  <c r="B29" i="8"/>
  <c r="A29" i="8"/>
  <c r="A59" i="3"/>
  <c r="A57" i="8"/>
  <c r="A109" i="8"/>
  <c r="A101" i="8"/>
  <c r="A89" i="8"/>
  <c r="A146" i="2"/>
  <c r="A114" i="8"/>
  <c r="A133" i="8"/>
  <c r="A121" i="8"/>
  <c r="A207" i="2"/>
  <c r="A161" i="8"/>
  <c r="A199" i="2"/>
  <c r="A153" i="8"/>
  <c r="A219" i="2"/>
  <c r="A173" i="8"/>
  <c r="A215" i="2"/>
  <c r="A169" i="8"/>
  <c r="D42" i="8"/>
  <c r="A42" i="8"/>
  <c r="D34" i="8"/>
  <c r="A34" i="8"/>
  <c r="C30" i="8"/>
  <c r="A30" i="8"/>
  <c r="B22" i="8"/>
  <c r="A22" i="8"/>
  <c r="A60" i="3"/>
  <c r="A58" i="8"/>
  <c r="B47" i="8"/>
  <c r="A47" i="8"/>
  <c r="B43" i="8"/>
  <c r="A43" i="8"/>
  <c r="B39" i="8"/>
  <c r="A39" i="8"/>
  <c r="B35" i="8"/>
  <c r="A35" i="8"/>
  <c r="B31" i="8"/>
  <c r="A31" i="8"/>
  <c r="B27" i="8"/>
  <c r="A27" i="8"/>
  <c r="B23" i="8"/>
  <c r="A23" i="8"/>
  <c r="A65" i="3"/>
  <c r="A63" i="8"/>
  <c r="A61" i="3"/>
  <c r="A59" i="8"/>
  <c r="A57" i="3"/>
  <c r="A55" i="8"/>
  <c r="A53" i="3"/>
  <c r="A51" i="8"/>
  <c r="A111" i="8"/>
  <c r="A107" i="8"/>
  <c r="A103" i="8"/>
  <c r="A99" i="8"/>
  <c r="A95" i="8"/>
  <c r="A91" i="8"/>
  <c r="A87" i="8"/>
  <c r="A143" i="8"/>
  <c r="A139" i="8"/>
  <c r="A135" i="8"/>
  <c r="A131" i="8"/>
  <c r="A123" i="8"/>
  <c r="A119" i="8"/>
  <c r="A147" i="2"/>
  <c r="A115" i="8"/>
  <c r="A205" i="2"/>
  <c r="A159" i="8"/>
  <c r="A201" i="2"/>
  <c r="A155" i="8"/>
  <c r="A197" i="2"/>
  <c r="A151" i="8"/>
  <c r="A210" i="2"/>
  <c r="A164" i="8"/>
  <c r="A221" i="2"/>
  <c r="A175" i="8"/>
  <c r="A217" i="2"/>
  <c r="A171" i="8"/>
  <c r="A213" i="2"/>
  <c r="A167" i="8"/>
  <c r="B45" i="8"/>
  <c r="A45" i="8"/>
  <c r="B33" i="8"/>
  <c r="A33" i="8"/>
  <c r="B21" i="8"/>
  <c r="A21" i="8"/>
  <c r="A52" i="3"/>
  <c r="A50" i="8"/>
  <c r="A63" i="3"/>
  <c r="A61" i="8"/>
  <c r="A55" i="3"/>
  <c r="A53" i="8"/>
  <c r="D137" i="2"/>
  <c r="A105" i="8"/>
  <c r="A93" i="8"/>
  <c r="A141" i="8"/>
  <c r="A125" i="8"/>
  <c r="A203" i="2"/>
  <c r="A157" i="8"/>
  <c r="A223" i="2"/>
  <c r="A177" i="8"/>
  <c r="A211" i="2"/>
  <c r="A165" i="8"/>
  <c r="B10" i="8"/>
  <c r="A17" i="8"/>
  <c r="A44" i="8"/>
  <c r="C40" i="8"/>
  <c r="A40" i="8"/>
  <c r="A36" i="8"/>
  <c r="C32" i="8"/>
  <c r="A32" i="8"/>
  <c r="A28" i="8"/>
  <c r="C24" i="8"/>
  <c r="A24" i="8"/>
  <c r="A62" i="3"/>
  <c r="A60" i="8"/>
  <c r="A58" i="3"/>
  <c r="A56" i="8"/>
  <c r="A54" i="3"/>
  <c r="A52" i="8"/>
  <c r="A108" i="8"/>
  <c r="A104" i="8"/>
  <c r="A100" i="8"/>
  <c r="A96" i="8"/>
  <c r="A92" i="8"/>
  <c r="A88" i="8"/>
  <c r="A84" i="8"/>
  <c r="A144" i="8"/>
  <c r="A140" i="8"/>
  <c r="A136" i="8"/>
  <c r="A132" i="8"/>
  <c r="A124" i="8"/>
  <c r="A120" i="8"/>
  <c r="A148" i="2"/>
  <c r="A116" i="8"/>
  <c r="A206" i="2"/>
  <c r="A160" i="8"/>
  <c r="A202" i="2"/>
  <c r="A156" i="8"/>
  <c r="A198" i="2"/>
  <c r="A152" i="8"/>
  <c r="A194" i="2"/>
  <c r="A148" i="8"/>
  <c r="A222" i="2"/>
  <c r="A176" i="8"/>
  <c r="A218" i="2"/>
  <c r="A172" i="8"/>
  <c r="A214" i="2"/>
  <c r="A168" i="8"/>
  <c r="C51" i="3"/>
  <c r="C49" i="8"/>
  <c r="B10" i="2"/>
  <c r="C81" i="8"/>
  <c r="D142" i="2"/>
  <c r="D134" i="2"/>
  <c r="D126" i="2"/>
  <c r="D118" i="2"/>
  <c r="D150" i="2"/>
  <c r="D118" i="8"/>
  <c r="B51" i="3"/>
  <c r="B49" i="8"/>
  <c r="D141" i="2"/>
  <c r="D121" i="2"/>
  <c r="D117" i="2"/>
  <c r="B126" i="8"/>
  <c r="C160" i="3"/>
  <c r="S157" i="3"/>
  <c r="C128" i="8"/>
  <c r="B127" i="8"/>
  <c r="C18" i="8"/>
  <c r="C17" i="8"/>
  <c r="B26" i="8"/>
  <c r="D134" i="8"/>
  <c r="B46" i="2"/>
  <c r="B24" i="2"/>
  <c r="B18" i="8"/>
  <c r="B158" i="2"/>
  <c r="C118" i="8"/>
  <c r="D120" i="8"/>
  <c r="C47" i="8"/>
  <c r="C45" i="3"/>
  <c r="C27" i="8"/>
  <c r="D47" i="2"/>
  <c r="D33" i="3"/>
  <c r="B36" i="2"/>
  <c r="D17" i="8"/>
  <c r="D41" i="8"/>
  <c r="D25" i="8"/>
  <c r="B120" i="8"/>
  <c r="C116" i="8"/>
  <c r="C45" i="8"/>
  <c r="C37" i="8"/>
  <c r="C33" i="8"/>
  <c r="C25" i="8"/>
  <c r="D21" i="8"/>
  <c r="C120" i="8"/>
  <c r="D24" i="3"/>
  <c r="S165" i="3"/>
  <c r="S167" i="3"/>
  <c r="S171" i="3"/>
  <c r="S173" i="3"/>
  <c r="S175" i="3"/>
  <c r="S177" i="3"/>
  <c r="S218" i="3"/>
  <c r="S216" i="3"/>
  <c r="S214" i="3"/>
  <c r="S212" i="3"/>
  <c r="S200" i="3"/>
  <c r="S198" i="3"/>
  <c r="S196" i="3"/>
  <c r="S170" i="3"/>
  <c r="S156" i="3"/>
  <c r="S154" i="3"/>
  <c r="S152" i="3"/>
  <c r="S150" i="3"/>
  <c r="S148" i="3"/>
  <c r="S164" i="3"/>
  <c r="S166" i="3"/>
  <c r="S168" i="3"/>
  <c r="S172" i="3"/>
  <c r="S174" i="3"/>
  <c r="S176" i="3"/>
  <c r="S217" i="3"/>
  <c r="S215" i="3"/>
  <c r="S213" i="3"/>
  <c r="S199" i="3"/>
  <c r="S197" i="3"/>
  <c r="S195" i="3"/>
  <c r="S169" i="3"/>
  <c r="S155" i="3"/>
  <c r="S153" i="3"/>
  <c r="S151" i="3"/>
  <c r="S149" i="3"/>
  <c r="C129" i="8"/>
  <c r="C157" i="2"/>
  <c r="D157" i="2"/>
  <c r="C147" i="1"/>
  <c r="C113" i="8" s="1"/>
  <c r="C113" i="2"/>
  <c r="B49" i="2"/>
  <c r="D147" i="1"/>
  <c r="C49" i="2"/>
  <c r="B47" i="3"/>
  <c r="B43" i="2"/>
  <c r="B45" i="3"/>
  <c r="B42" i="2"/>
  <c r="B41" i="2"/>
  <c r="B37" i="2"/>
  <c r="B35" i="2"/>
  <c r="B37" i="3"/>
  <c r="B33" i="2"/>
  <c r="B35" i="3"/>
  <c r="B32" i="2"/>
  <c r="B34" i="3"/>
  <c r="B31" i="2"/>
  <c r="B29" i="2"/>
  <c r="B31" i="3"/>
  <c r="B27" i="2"/>
  <c r="B29" i="3"/>
  <c r="B25" i="2"/>
  <c r="B27" i="3"/>
  <c r="B23" i="2"/>
  <c r="B21" i="2"/>
  <c r="B21" i="3"/>
  <c r="C48" i="3"/>
  <c r="C40" i="2"/>
  <c r="C42" i="3"/>
  <c r="C38" i="2"/>
  <c r="C40" i="3"/>
  <c r="C38" i="3"/>
  <c r="C32" i="2"/>
  <c r="C34" i="3"/>
  <c r="C30" i="2"/>
  <c r="C32" i="3"/>
  <c r="C24" i="2"/>
  <c r="C26" i="3"/>
  <c r="D42" i="2"/>
  <c r="D44" i="3"/>
  <c r="D40" i="3"/>
  <c r="D34" i="2"/>
  <c r="D34" i="3"/>
  <c r="D28" i="3"/>
  <c r="A17" i="2"/>
  <c r="A19" i="3"/>
  <c r="A47" i="2"/>
  <c r="A49" i="3"/>
  <c r="A46" i="2"/>
  <c r="A48" i="3"/>
  <c r="A45" i="2"/>
  <c r="A47" i="3"/>
  <c r="A44" i="2"/>
  <c r="A46" i="3"/>
  <c r="A43" i="2"/>
  <c r="A45" i="3"/>
  <c r="A42" i="2"/>
  <c r="A44" i="3"/>
  <c r="A41" i="2"/>
  <c r="A43" i="3"/>
  <c r="A40" i="2"/>
  <c r="A42" i="3"/>
  <c r="A39" i="2"/>
  <c r="A41" i="3"/>
  <c r="A38" i="2"/>
  <c r="A40" i="3"/>
  <c r="A37" i="2"/>
  <c r="A39" i="3"/>
  <c r="A36" i="2"/>
  <c r="A38" i="3"/>
  <c r="A35" i="2"/>
  <c r="A37" i="3"/>
  <c r="A34" i="2"/>
  <c r="A36" i="3"/>
  <c r="A33" i="2"/>
  <c r="A35" i="3"/>
  <c r="A32" i="2"/>
  <c r="A34" i="3"/>
  <c r="A31" i="2"/>
  <c r="A33" i="3"/>
  <c r="A30" i="2"/>
  <c r="A32" i="3"/>
  <c r="A29" i="2"/>
  <c r="A31" i="3"/>
  <c r="A28" i="2"/>
  <c r="A30" i="3"/>
  <c r="A27" i="2"/>
  <c r="A29" i="3"/>
  <c r="A26" i="2"/>
  <c r="A28" i="3"/>
  <c r="A25" i="2"/>
  <c r="A27" i="3"/>
  <c r="A24" i="2"/>
  <c r="A26" i="3"/>
  <c r="A23" i="2"/>
  <c r="A25" i="3"/>
  <c r="A22" i="2"/>
  <c r="A24" i="3"/>
  <c r="A21" i="2"/>
  <c r="A23" i="3"/>
  <c r="A20" i="2"/>
  <c r="A22" i="3"/>
  <c r="A19" i="2"/>
  <c r="A21" i="3"/>
  <c r="A18" i="2"/>
  <c r="A20" i="3"/>
  <c r="D79" i="8"/>
  <c r="A81" i="3"/>
  <c r="D78" i="8"/>
  <c r="A80" i="3"/>
  <c r="D77" i="8"/>
  <c r="A79" i="3"/>
  <c r="D76" i="8"/>
  <c r="A78" i="3"/>
  <c r="D75" i="8"/>
  <c r="A77" i="3"/>
  <c r="D74" i="8"/>
  <c r="A76" i="3"/>
  <c r="D73" i="8"/>
  <c r="A75" i="3"/>
  <c r="D72" i="8"/>
  <c r="A74" i="3"/>
  <c r="D71" i="8"/>
  <c r="A73" i="3"/>
  <c r="D70" i="8"/>
  <c r="A72" i="3"/>
  <c r="D69" i="8"/>
  <c r="A71" i="3"/>
  <c r="D68" i="8"/>
  <c r="A70" i="3"/>
  <c r="D67" i="8"/>
  <c r="A69" i="3"/>
  <c r="D66" i="8"/>
  <c r="A68" i="3"/>
  <c r="D65" i="8"/>
  <c r="A67" i="3"/>
  <c r="D64" i="8"/>
  <c r="A66" i="3"/>
  <c r="B147" i="1"/>
  <c r="B83" i="3"/>
  <c r="A84" i="3"/>
  <c r="A85" i="3"/>
  <c r="A226" i="3"/>
  <c r="A225" i="3"/>
  <c r="A224" i="3"/>
  <c r="A223" i="3"/>
  <c r="A222" i="3"/>
  <c r="A221" i="3"/>
  <c r="A220" i="3"/>
  <c r="A219" i="3"/>
  <c r="A218" i="3"/>
  <c r="A217" i="3"/>
  <c r="A216" i="3"/>
  <c r="A215" i="3"/>
  <c r="A214" i="3"/>
  <c r="A213" i="3"/>
  <c r="A212" i="3"/>
  <c r="A209" i="3"/>
  <c r="A208" i="3"/>
  <c r="A207" i="3"/>
  <c r="A206" i="3"/>
  <c r="A205" i="3"/>
  <c r="A204" i="3"/>
  <c r="A203" i="3"/>
  <c r="A202" i="3"/>
  <c r="A201" i="3"/>
  <c r="A200" i="3"/>
  <c r="A199" i="3"/>
  <c r="A198" i="3"/>
  <c r="A197" i="3"/>
  <c r="A196" i="3"/>
  <c r="A195" i="3"/>
  <c r="A177" i="3"/>
  <c r="A176" i="3"/>
  <c r="A175" i="3"/>
  <c r="A174" i="3"/>
  <c r="A173" i="3"/>
  <c r="A172" i="3"/>
  <c r="A171" i="3"/>
  <c r="A170" i="3"/>
  <c r="A169" i="3"/>
  <c r="C168" i="3"/>
  <c r="A168" i="3"/>
  <c r="A167" i="3"/>
  <c r="A166" i="3"/>
  <c r="A165" i="3"/>
  <c r="A164" i="3"/>
  <c r="A163" i="3"/>
  <c r="A162" i="3"/>
  <c r="A161" i="3"/>
  <c r="A160" i="3"/>
  <c r="A159" i="3"/>
  <c r="B158" i="3"/>
  <c r="A158" i="3"/>
  <c r="A157" i="3"/>
  <c r="A156" i="3"/>
  <c r="A155" i="3"/>
  <c r="A154" i="3"/>
  <c r="A153" i="3"/>
  <c r="A152" i="3"/>
  <c r="A151" i="3"/>
  <c r="A150" i="3"/>
  <c r="A149" i="3"/>
  <c r="A148" i="3"/>
  <c r="A113" i="3"/>
  <c r="A112" i="3"/>
  <c r="A111" i="3"/>
  <c r="A110" i="3"/>
  <c r="A109" i="3"/>
  <c r="A108" i="3"/>
  <c r="A107" i="3"/>
  <c r="A106" i="3"/>
  <c r="A105" i="3"/>
  <c r="A104" i="3"/>
  <c r="A103" i="3"/>
  <c r="A102" i="3"/>
  <c r="A101" i="3"/>
  <c r="A100" i="3"/>
  <c r="A99" i="3"/>
  <c r="A98" i="3"/>
  <c r="A97" i="3"/>
  <c r="A96" i="3"/>
  <c r="A95" i="3"/>
  <c r="A94" i="3"/>
  <c r="A93" i="3"/>
  <c r="A92" i="3"/>
  <c r="A91" i="3"/>
  <c r="A90" i="3"/>
  <c r="A89" i="3"/>
  <c r="A88" i="3"/>
  <c r="A87" i="3"/>
  <c r="A86" i="3"/>
  <c r="D50" i="8"/>
  <c r="A50" i="2"/>
  <c r="D63" i="8"/>
  <c r="A63" i="2"/>
  <c r="D62" i="8"/>
  <c r="A62" i="2"/>
  <c r="D61" i="8"/>
  <c r="A61" i="2"/>
  <c r="D60" i="8"/>
  <c r="A60" i="2"/>
  <c r="D59" i="8"/>
  <c r="A59" i="2"/>
  <c r="D58" i="8"/>
  <c r="A58" i="2"/>
  <c r="D57" i="8"/>
  <c r="A57" i="2"/>
  <c r="D56" i="8"/>
  <c r="A56" i="2"/>
  <c r="D55" i="8"/>
  <c r="A55" i="2"/>
  <c r="D54" i="8"/>
  <c r="A54" i="2"/>
  <c r="D53" i="8"/>
  <c r="A53" i="2"/>
  <c r="D52" i="8"/>
  <c r="D51" i="8"/>
  <c r="B147" i="8"/>
  <c r="C147" i="8"/>
  <c r="D147" i="8"/>
  <c r="B161" i="8"/>
  <c r="B160" i="8"/>
  <c r="B159" i="8"/>
  <c r="B158" i="8"/>
  <c r="B157" i="8"/>
  <c r="B156" i="8"/>
  <c r="B155" i="8"/>
  <c r="B154" i="8"/>
  <c r="B153" i="8"/>
  <c r="B152" i="8"/>
  <c r="B151" i="8"/>
  <c r="B150" i="8"/>
  <c r="B149" i="8"/>
  <c r="B148" i="8"/>
  <c r="C161" i="8"/>
  <c r="C160" i="8"/>
  <c r="C159" i="8"/>
  <c r="C158" i="8"/>
  <c r="C157" i="8"/>
  <c r="C156" i="8"/>
  <c r="C155" i="8"/>
  <c r="C154" i="8"/>
  <c r="C153" i="8"/>
  <c r="C152" i="8"/>
  <c r="C151" i="8"/>
  <c r="C150" i="8"/>
  <c r="C149" i="8"/>
  <c r="C148" i="8"/>
  <c r="D161" i="8"/>
  <c r="D160" i="8"/>
  <c r="D159" i="8"/>
  <c r="D158" i="8"/>
  <c r="D157" i="8"/>
  <c r="D156" i="8"/>
  <c r="D155" i="8"/>
  <c r="D154" i="8"/>
  <c r="D153" i="8"/>
  <c r="D152" i="8"/>
  <c r="D151" i="8"/>
  <c r="D150" i="8"/>
  <c r="D149" i="8"/>
  <c r="D148" i="8"/>
  <c r="B164" i="8"/>
  <c r="C164" i="8"/>
  <c r="D164" i="8"/>
  <c r="B178" i="8"/>
  <c r="B177" i="8"/>
  <c r="B176" i="8"/>
  <c r="B175" i="8"/>
  <c r="B174" i="8"/>
  <c r="B173" i="8"/>
  <c r="B172" i="8"/>
  <c r="B171" i="8"/>
  <c r="B170" i="8"/>
  <c r="B169" i="8"/>
  <c r="B168" i="8"/>
  <c r="B167" i="8"/>
  <c r="B166" i="8"/>
  <c r="B165" i="8"/>
  <c r="C178" i="8"/>
  <c r="C177" i="8"/>
  <c r="C176" i="8"/>
  <c r="C175" i="8"/>
  <c r="C174" i="8"/>
  <c r="C173" i="8"/>
  <c r="C172" i="8"/>
  <c r="C171" i="8"/>
  <c r="C170" i="8"/>
  <c r="C169" i="8"/>
  <c r="C168" i="8"/>
  <c r="C167" i="8"/>
  <c r="C166" i="8"/>
  <c r="C165" i="8"/>
  <c r="D178" i="8"/>
  <c r="D177" i="8"/>
  <c r="D176" i="8"/>
  <c r="D175" i="8"/>
  <c r="D174" i="8"/>
  <c r="D173" i="8"/>
  <c r="D172" i="8"/>
  <c r="D171" i="8"/>
  <c r="D170" i="8"/>
  <c r="D169" i="8"/>
  <c r="D168" i="8"/>
  <c r="D167" i="8"/>
  <c r="D166" i="8"/>
  <c r="D165" i="8"/>
  <c r="A143" i="2"/>
  <c r="A142" i="2"/>
  <c r="A141" i="2"/>
  <c r="A140" i="2"/>
  <c r="A139" i="2"/>
  <c r="A138" i="2"/>
  <c r="A137" i="2"/>
  <c r="A136" i="2"/>
  <c r="A135" i="2"/>
  <c r="A134" i="2"/>
  <c r="A133" i="2"/>
  <c r="A132" i="2"/>
  <c r="A131" i="2"/>
  <c r="A130" i="2"/>
  <c r="A129" i="2"/>
  <c r="A128" i="2"/>
  <c r="A127" i="2"/>
  <c r="A126" i="2"/>
  <c r="A125" i="2"/>
  <c r="A124" i="2"/>
  <c r="A123" i="2"/>
  <c r="A122" i="2"/>
  <c r="A121" i="2"/>
  <c r="A120" i="2"/>
  <c r="A119" i="2"/>
  <c r="A118" i="2"/>
  <c r="A117" i="2"/>
  <c r="A116" i="2"/>
  <c r="A115" i="2"/>
  <c r="A114" i="2"/>
  <c r="B113" i="2"/>
  <c r="A79" i="2"/>
  <c r="A78" i="2"/>
  <c r="A77" i="2"/>
  <c r="A76" i="2"/>
  <c r="A75" i="2"/>
  <c r="A74" i="2"/>
  <c r="A73" i="2"/>
  <c r="A72" i="2"/>
  <c r="A71" i="2"/>
  <c r="A70" i="2"/>
  <c r="A69" i="2"/>
  <c r="A68" i="2"/>
  <c r="A67" i="2"/>
  <c r="A66" i="2"/>
  <c r="A65" i="2"/>
  <c r="A64" i="2"/>
  <c r="B50" i="8"/>
  <c r="B79" i="8"/>
  <c r="B78" i="8"/>
  <c r="B77" i="8"/>
  <c r="B76" i="8"/>
  <c r="B75" i="8"/>
  <c r="B74" i="8"/>
  <c r="B73" i="8"/>
  <c r="B72" i="8"/>
  <c r="B71" i="8"/>
  <c r="B70" i="8"/>
  <c r="B69" i="8"/>
  <c r="B68" i="8"/>
  <c r="B67" i="8"/>
  <c r="B66" i="8"/>
  <c r="B65" i="8"/>
  <c r="B64" i="8"/>
  <c r="B63" i="8"/>
  <c r="B62" i="8"/>
  <c r="B61" i="8"/>
  <c r="B60" i="8"/>
  <c r="B59" i="8"/>
  <c r="B58" i="8"/>
  <c r="B57" i="8"/>
  <c r="B56" i="8"/>
  <c r="B55" i="8"/>
  <c r="B54" i="8"/>
  <c r="B53" i="8"/>
  <c r="B52" i="8"/>
  <c r="B51" i="8"/>
  <c r="C50" i="8"/>
  <c r="C79" i="8"/>
  <c r="C78" i="8"/>
  <c r="C77" i="8"/>
  <c r="C76" i="8"/>
  <c r="C75" i="8"/>
  <c r="C74" i="8"/>
  <c r="C73" i="8"/>
  <c r="C72" i="8"/>
  <c r="C71" i="8"/>
  <c r="C70" i="8"/>
  <c r="C69" i="8"/>
  <c r="C68" i="8"/>
  <c r="C67" i="8"/>
  <c r="C66" i="8"/>
  <c r="C65" i="8"/>
  <c r="C62" i="8"/>
  <c r="C61" i="8"/>
  <c r="C60" i="8"/>
  <c r="C59" i="8"/>
  <c r="C58" i="8"/>
  <c r="C57" i="8"/>
  <c r="C56" i="8"/>
  <c r="C55" i="8"/>
  <c r="C54" i="8"/>
  <c r="C53" i="8"/>
  <c r="C51" i="8"/>
  <c r="P38" i="2" l="1"/>
  <c r="EZ38" i="2"/>
  <c r="GB38" i="2"/>
  <c r="GP38" i="2"/>
  <c r="DJ38" i="2"/>
  <c r="BT38" i="2"/>
  <c r="BF38" i="2"/>
  <c r="HR38" i="2"/>
  <c r="IF38" i="2"/>
  <c r="EL38" i="2"/>
  <c r="CV38" i="2"/>
  <c r="AD38" i="2"/>
  <c r="P40" i="2"/>
  <c r="EZ40" i="2"/>
  <c r="GB40" i="2"/>
  <c r="GP40" i="2"/>
  <c r="DJ40" i="2"/>
  <c r="BT40" i="2"/>
  <c r="BF40" i="2"/>
  <c r="HR40" i="2"/>
  <c r="IF40" i="2"/>
  <c r="EL40" i="2"/>
  <c r="CV40" i="2"/>
  <c r="AD40" i="2"/>
  <c r="P24" i="2"/>
  <c r="EZ24" i="2"/>
  <c r="GB24" i="2"/>
  <c r="GP24" i="2"/>
  <c r="DJ24" i="2"/>
  <c r="BT24" i="2"/>
  <c r="BF24" i="2"/>
  <c r="HR24" i="2"/>
  <c r="IF24" i="2"/>
  <c r="EL24" i="2"/>
  <c r="CV24" i="2"/>
  <c r="AD24" i="2"/>
  <c r="P30" i="2"/>
  <c r="EZ30" i="2"/>
  <c r="GB30" i="2"/>
  <c r="GP30" i="2"/>
  <c r="DJ30" i="2"/>
  <c r="BT30" i="2"/>
  <c r="BF30" i="2"/>
  <c r="HR30" i="2"/>
  <c r="IF30" i="2"/>
  <c r="EL30" i="2"/>
  <c r="CV30" i="2"/>
  <c r="AD30" i="2"/>
  <c r="P32" i="2"/>
  <c r="EZ32" i="2"/>
  <c r="GB32" i="2"/>
  <c r="GP32" i="2"/>
  <c r="DJ32" i="2"/>
  <c r="BT32" i="2"/>
  <c r="BF32" i="2"/>
  <c r="HR32" i="2"/>
  <c r="IF32" i="2"/>
  <c r="EL32" i="2"/>
  <c r="CV32" i="2"/>
  <c r="AD32" i="2"/>
  <c r="HR157" i="2"/>
  <c r="IF157" i="2"/>
  <c r="EL157" i="2"/>
  <c r="CV157" i="2"/>
  <c r="AD157" i="2"/>
  <c r="EZ157" i="2"/>
  <c r="GB157" i="2"/>
  <c r="GP157" i="2"/>
  <c r="DJ157" i="2"/>
  <c r="BT157" i="2"/>
  <c r="BF157" i="2"/>
  <c r="IC24" i="2"/>
  <c r="IA24" i="2"/>
  <c r="HY24" i="2"/>
  <c r="HW24" i="2"/>
  <c r="HZ24" i="2"/>
  <c r="HX24" i="2"/>
  <c r="HV24" i="2"/>
  <c r="EG24" i="2"/>
  <c r="EE24" i="2"/>
  <c r="EC24" i="2"/>
  <c r="EH24" i="2"/>
  <c r="EF24" i="2"/>
  <c r="ED24" i="2"/>
  <c r="EB24" i="2"/>
  <c r="DD24" i="2"/>
  <c r="DB24" i="2"/>
  <c r="CZ24" i="2"/>
  <c r="DG24" i="2"/>
  <c r="DE24" i="2"/>
  <c r="DC24" i="2"/>
  <c r="DA24" i="2"/>
  <c r="BB24" i="2"/>
  <c r="AZ24" i="2"/>
  <c r="AX24" i="2"/>
  <c r="AV24" i="2"/>
  <c r="BA24" i="2"/>
  <c r="AY24" i="2"/>
  <c r="AW24" i="2"/>
  <c r="AA24" i="2"/>
  <c r="P24" i="8" s="1"/>
  <c r="Y24" i="2"/>
  <c r="W24" i="2"/>
  <c r="U24" i="2"/>
  <c r="V26" i="3"/>
  <c r="X24" i="2"/>
  <c r="V24" i="2"/>
  <c r="T24" i="2"/>
  <c r="DG30" i="2"/>
  <c r="DE30" i="2"/>
  <c r="DC30" i="2"/>
  <c r="DA30" i="2"/>
  <c r="Z32" i="3"/>
  <c r="DD30" i="2"/>
  <c r="DB30" i="2"/>
  <c r="CZ30" i="2"/>
  <c r="BB30" i="2"/>
  <c r="AZ30" i="2"/>
  <c r="AX30" i="2"/>
  <c r="AV30" i="2"/>
  <c r="BA30" i="2"/>
  <c r="AY30" i="2"/>
  <c r="AW30" i="2"/>
  <c r="FX32" i="2"/>
  <c r="FV32" i="2"/>
  <c r="FT32" i="2"/>
  <c r="FR32" i="2"/>
  <c r="FW32" i="2"/>
  <c r="FU32" i="2"/>
  <c r="FS32" i="2"/>
  <c r="GJ32" i="2"/>
  <c r="GH32" i="2"/>
  <c r="GF32" i="2"/>
  <c r="GM32" i="2"/>
  <c r="GK32" i="2"/>
  <c r="GI32" i="2"/>
  <c r="GG32" i="2"/>
  <c r="HM32" i="2"/>
  <c r="HK32" i="2"/>
  <c r="HI32" i="2"/>
  <c r="HN32" i="2"/>
  <c r="HL32" i="2"/>
  <c r="HJ32" i="2"/>
  <c r="HH32" i="2"/>
  <c r="BN30" i="2"/>
  <c r="BL30" i="2"/>
  <c r="BJ30" i="2"/>
  <c r="BQ30" i="2"/>
  <c r="BO30" i="2"/>
  <c r="BM30" i="2"/>
  <c r="BK30" i="2"/>
  <c r="FX38" i="2"/>
  <c r="FV38" i="2"/>
  <c r="FT38" i="2"/>
  <c r="FR38" i="2"/>
  <c r="EQ38" i="8"/>
  <c r="FW38" i="2"/>
  <c r="FU38" i="2"/>
  <c r="FS38" i="2"/>
  <c r="HM38" i="2"/>
  <c r="HK38" i="2"/>
  <c r="HI38" i="2"/>
  <c r="HN38" i="2"/>
  <c r="HL38" i="2"/>
  <c r="HJ38" i="2"/>
  <c r="HH38" i="2"/>
  <c r="L40" i="3"/>
  <c r="ET38" i="2"/>
  <c r="ER38" i="2"/>
  <c r="EP38" i="2"/>
  <c r="EW38" i="2"/>
  <c r="EU38" i="2"/>
  <c r="ES38" i="2"/>
  <c r="EQ38" i="2"/>
  <c r="L30" i="2"/>
  <c r="I30" i="8" s="1"/>
  <c r="J30" i="2"/>
  <c r="H30" i="2"/>
  <c r="F30" i="2"/>
  <c r="K30" i="2"/>
  <c r="I30" i="2"/>
  <c r="G30" i="2"/>
  <c r="HM24" i="2"/>
  <c r="HK24" i="2"/>
  <c r="HI24" i="2"/>
  <c r="HN24" i="2"/>
  <c r="HL24" i="2"/>
  <c r="HJ24" i="2"/>
  <c r="HH24" i="2"/>
  <c r="GM24" i="2"/>
  <c r="EZ24" i="8" s="1"/>
  <c r="GK24" i="2"/>
  <c r="GI24" i="2"/>
  <c r="GG24" i="2"/>
  <c r="GJ24" i="2"/>
  <c r="GH24" i="2"/>
  <c r="GF24" i="2"/>
  <c r="EQ24" i="8"/>
  <c r="FW24" i="2"/>
  <c r="FU24" i="2"/>
  <c r="FS24" i="2"/>
  <c r="ER24" i="8"/>
  <c r="FX24" i="2"/>
  <c r="ES24" i="8" s="1"/>
  <c r="FV24" i="2"/>
  <c r="FT24" i="2"/>
  <c r="FR24" i="2"/>
  <c r="ET24" i="2"/>
  <c r="ER24" i="2"/>
  <c r="EP24" i="2"/>
  <c r="EW24" i="2"/>
  <c r="EU24" i="2"/>
  <c r="ES24" i="2"/>
  <c r="EQ24" i="2"/>
  <c r="CQ24" i="2"/>
  <c r="CO24" i="2"/>
  <c r="CM24" i="2"/>
  <c r="CR24" i="2"/>
  <c r="CP24" i="2"/>
  <c r="CN24" i="2"/>
  <c r="CL24" i="2"/>
  <c r="BN24" i="2"/>
  <c r="BL24" i="2"/>
  <c r="BJ24" i="2"/>
  <c r="BQ24" i="2"/>
  <c r="BO24" i="2"/>
  <c r="BM24" i="2"/>
  <c r="BK24" i="2"/>
  <c r="IC30" i="2"/>
  <c r="IA30" i="2"/>
  <c r="HY30" i="2"/>
  <c r="HW30" i="2"/>
  <c r="HZ30" i="2"/>
  <c r="HX30" i="2"/>
  <c r="HV30" i="2"/>
  <c r="HM30" i="2"/>
  <c r="HK30" i="2"/>
  <c r="HI30" i="2"/>
  <c r="HN30" i="2"/>
  <c r="HL30" i="2"/>
  <c r="HJ30" i="2"/>
  <c r="HH30" i="2"/>
  <c r="GJ30" i="2"/>
  <c r="GH30" i="2"/>
  <c r="GF30" i="2"/>
  <c r="GM30" i="2"/>
  <c r="EZ30" i="8" s="1"/>
  <c r="GK30" i="2"/>
  <c r="GI30" i="2"/>
  <c r="GG30" i="2"/>
  <c r="FW30" i="2"/>
  <c r="FU30" i="2"/>
  <c r="FS30" i="2"/>
  <c r="FX30" i="2"/>
  <c r="ES30" i="8" s="1"/>
  <c r="FV30" i="2"/>
  <c r="FT30" i="2"/>
  <c r="FR30" i="2"/>
  <c r="ET30" i="2"/>
  <c r="ER30" i="2"/>
  <c r="EP30" i="2"/>
  <c r="EW30" i="2"/>
  <c r="EU30" i="2"/>
  <c r="ES30" i="2"/>
  <c r="EQ30" i="2"/>
  <c r="EG30" i="2"/>
  <c r="EE30" i="2"/>
  <c r="EC30" i="2"/>
  <c r="EH30" i="2"/>
  <c r="EF30" i="2"/>
  <c r="ED30" i="2"/>
  <c r="EB30" i="2"/>
  <c r="CQ30" i="2"/>
  <c r="CO30" i="2"/>
  <c r="CM30" i="2"/>
  <c r="CR30" i="2"/>
  <c r="CP30" i="2"/>
  <c r="CN30" i="2"/>
  <c r="CL30" i="2"/>
  <c r="AA30" i="2"/>
  <c r="P30" i="8" s="1"/>
  <c r="Y30" i="2"/>
  <c r="W30" i="2"/>
  <c r="U30" i="2"/>
  <c r="V32" i="3"/>
  <c r="X30" i="2"/>
  <c r="V30" i="2"/>
  <c r="T30" i="2"/>
  <c r="L24" i="2"/>
  <c r="I24" i="8" s="1"/>
  <c r="J24" i="2"/>
  <c r="H24" i="2"/>
  <c r="F24" i="2"/>
  <c r="K24" i="2"/>
  <c r="I24" i="2"/>
  <c r="G24" i="2"/>
  <c r="AB34" i="3"/>
  <c r="L34" i="3"/>
  <c r="ET32" i="2"/>
  <c r="ER32" i="2"/>
  <c r="EP32" i="2"/>
  <c r="EW32" i="2"/>
  <c r="EU32" i="2"/>
  <c r="ES32" i="2"/>
  <c r="EQ32" i="2"/>
  <c r="IC32" i="2"/>
  <c r="IA32" i="2"/>
  <c r="HY32" i="2"/>
  <c r="HW32" i="2"/>
  <c r="HZ32" i="2"/>
  <c r="HX32" i="2"/>
  <c r="HV32" i="2"/>
  <c r="GJ38" i="2"/>
  <c r="GH38" i="2"/>
  <c r="GF38" i="2"/>
  <c r="GM38" i="2"/>
  <c r="EZ38" i="8" s="1"/>
  <c r="GK38" i="2"/>
  <c r="GI38" i="2"/>
  <c r="GG38" i="2"/>
  <c r="IC38" i="2"/>
  <c r="IA38" i="2"/>
  <c r="HY38" i="2"/>
  <c r="HW38" i="2"/>
  <c r="AF40" i="3"/>
  <c r="HZ38" i="2"/>
  <c r="HX38" i="2"/>
  <c r="HV38" i="2"/>
  <c r="P157" i="2"/>
  <c r="Q157" i="2" s="1"/>
  <c r="J125" i="8" s="1"/>
  <c r="C44" i="8"/>
  <c r="FX44" i="2"/>
  <c r="D131" i="2"/>
  <c r="D138" i="2"/>
  <c r="C46" i="8"/>
  <c r="D36" i="3"/>
  <c r="C28" i="2"/>
  <c r="C44" i="2"/>
  <c r="B23" i="3"/>
  <c r="B25" i="3"/>
  <c r="B33" i="3"/>
  <c r="B39" i="3"/>
  <c r="B43" i="3"/>
  <c r="B47" i="2"/>
  <c r="L28" i="2"/>
  <c r="I28" i="8" s="1"/>
  <c r="FW28" i="2"/>
  <c r="D133" i="2"/>
  <c r="C28" i="8"/>
  <c r="IA28" i="2"/>
  <c r="C36" i="8"/>
  <c r="D123" i="2"/>
  <c r="D139" i="2"/>
  <c r="D122" i="2"/>
  <c r="D130" i="2"/>
  <c r="C30" i="3"/>
  <c r="C46" i="3"/>
  <c r="B22" i="2"/>
  <c r="B39" i="2"/>
  <c r="B49" i="3"/>
  <c r="AA28" i="2"/>
  <c r="P28" i="8" s="1"/>
  <c r="D26" i="2"/>
  <c r="C36" i="2"/>
  <c r="C46" i="2"/>
  <c r="B24" i="3"/>
  <c r="B41" i="3"/>
  <c r="B45" i="2"/>
  <c r="D128" i="2"/>
  <c r="D125" i="2"/>
  <c r="B156" i="2"/>
  <c r="D119" i="2"/>
  <c r="D127" i="2"/>
  <c r="D135" i="2"/>
  <c r="D143" i="2"/>
  <c r="D120" i="2"/>
  <c r="D136" i="2"/>
  <c r="C22" i="3"/>
  <c r="D116" i="2"/>
  <c r="D124" i="2"/>
  <c r="D132" i="2"/>
  <c r="D140" i="2"/>
  <c r="C49" i="3"/>
  <c r="C29" i="2"/>
  <c r="C27" i="2"/>
  <c r="C162" i="3"/>
  <c r="C63" i="8"/>
  <c r="C52" i="8"/>
  <c r="C64" i="8"/>
  <c r="B194" i="1"/>
  <c r="B211" i="1" s="1"/>
  <c r="B163" i="8" s="1"/>
  <c r="B113" i="8"/>
  <c r="D147" i="2"/>
  <c r="D115" i="8"/>
  <c r="D151" i="2"/>
  <c r="D119" i="8"/>
  <c r="D155" i="2"/>
  <c r="D123" i="8"/>
  <c r="D161" i="2"/>
  <c r="D129" i="8"/>
  <c r="D165" i="2"/>
  <c r="D133" i="8"/>
  <c r="C147" i="2"/>
  <c r="C115" i="8"/>
  <c r="C151" i="2"/>
  <c r="C119" i="8"/>
  <c r="C155" i="2"/>
  <c r="C123" i="8"/>
  <c r="C165" i="2"/>
  <c r="C133" i="8"/>
  <c r="B147" i="2"/>
  <c r="B115" i="8"/>
  <c r="B151" i="2"/>
  <c r="B119" i="8"/>
  <c r="B155" i="2"/>
  <c r="B123" i="8"/>
  <c r="B161" i="2"/>
  <c r="B129" i="8"/>
  <c r="B165" i="2"/>
  <c r="B133" i="8"/>
  <c r="D146" i="2"/>
  <c r="D114" i="8"/>
  <c r="D22" i="2"/>
  <c r="D22" i="8"/>
  <c r="C156" i="2"/>
  <c r="C124" i="8"/>
  <c r="B164" i="2"/>
  <c r="B132" i="8"/>
  <c r="C29" i="8"/>
  <c r="B144" i="8"/>
  <c r="D156" i="2"/>
  <c r="D124" i="8"/>
  <c r="C144" i="8"/>
  <c r="D22" i="3"/>
  <c r="D20" i="8"/>
  <c r="D29" i="2"/>
  <c r="D29" i="8"/>
  <c r="D39" i="3"/>
  <c r="D37" i="8"/>
  <c r="D47" i="3"/>
  <c r="D45" i="8"/>
  <c r="B20" i="2"/>
  <c r="B20" i="8"/>
  <c r="B38" i="3"/>
  <c r="B36" i="8"/>
  <c r="D26" i="3"/>
  <c r="D24" i="8"/>
  <c r="D32" i="2"/>
  <c r="D32" i="8"/>
  <c r="D40" i="2"/>
  <c r="D40" i="8"/>
  <c r="D23" i="2"/>
  <c r="D23" i="8"/>
  <c r="D31" i="2"/>
  <c r="D31" i="8"/>
  <c r="D39" i="2"/>
  <c r="D39" i="8"/>
  <c r="D49" i="3"/>
  <c r="D47" i="8"/>
  <c r="C23" i="8"/>
  <c r="C31" i="8"/>
  <c r="C41" i="3"/>
  <c r="C39" i="8"/>
  <c r="C166" i="2"/>
  <c r="C134" i="8"/>
  <c r="B150" i="2"/>
  <c r="B118" i="8"/>
  <c r="B166" i="2"/>
  <c r="B134" i="8"/>
  <c r="C21" i="8"/>
  <c r="B26" i="3"/>
  <c r="B24" i="8"/>
  <c r="B34" i="2"/>
  <c r="B34" i="8"/>
  <c r="B48" i="3"/>
  <c r="B46" i="8"/>
  <c r="B17" i="2"/>
  <c r="B17" i="8"/>
  <c r="D30" i="2"/>
  <c r="D30" i="8"/>
  <c r="B38" i="2"/>
  <c r="B38" i="8"/>
  <c r="D20" i="3"/>
  <c r="D18" i="8"/>
  <c r="C26" i="8"/>
  <c r="B44" i="3"/>
  <c r="B42" i="8"/>
  <c r="D38" i="2"/>
  <c r="D38" i="8"/>
  <c r="C20" i="8"/>
  <c r="B19" i="2"/>
  <c r="B19" i="8"/>
  <c r="C159" i="2"/>
  <c r="C127" i="8"/>
  <c r="D160" i="2"/>
  <c r="D128" i="8"/>
  <c r="C158" i="2"/>
  <c r="C126" i="8"/>
  <c r="D149" i="2"/>
  <c r="D117" i="8"/>
  <c r="D153" i="2"/>
  <c r="D121" i="8"/>
  <c r="D163" i="2"/>
  <c r="D131" i="8"/>
  <c r="D167" i="2"/>
  <c r="D135" i="8"/>
  <c r="C149" i="2"/>
  <c r="C117" i="8"/>
  <c r="C153" i="2"/>
  <c r="C121" i="8"/>
  <c r="C163" i="2"/>
  <c r="C131" i="8"/>
  <c r="C167" i="2"/>
  <c r="C135" i="8"/>
  <c r="B149" i="2"/>
  <c r="B117" i="8"/>
  <c r="B153" i="2"/>
  <c r="B121" i="8"/>
  <c r="B157" i="2"/>
  <c r="B125" i="8"/>
  <c r="B163" i="2"/>
  <c r="B131" i="8"/>
  <c r="B167" i="2"/>
  <c r="B135" i="8"/>
  <c r="B146" i="2"/>
  <c r="B114" i="8"/>
  <c r="C22" i="8"/>
  <c r="B148" i="2"/>
  <c r="B116" i="8"/>
  <c r="C43" i="3"/>
  <c r="C41" i="8"/>
  <c r="D148" i="2"/>
  <c r="D116" i="8"/>
  <c r="D164" i="2"/>
  <c r="D132" i="8"/>
  <c r="C146" i="2"/>
  <c r="C114" i="8"/>
  <c r="D35" i="3"/>
  <c r="D33" i="8"/>
  <c r="B30" i="3"/>
  <c r="B28" i="8"/>
  <c r="B44" i="2"/>
  <c r="B44" i="8"/>
  <c r="D30" i="3"/>
  <c r="D28" i="8"/>
  <c r="D38" i="3"/>
  <c r="D36" i="8"/>
  <c r="D46" i="3"/>
  <c r="D44" i="8"/>
  <c r="D29" i="3"/>
  <c r="D27" i="8"/>
  <c r="D35" i="2"/>
  <c r="D35" i="8"/>
  <c r="D45" i="3"/>
  <c r="D43" i="8"/>
  <c r="C19" i="8"/>
  <c r="C35" i="2"/>
  <c r="C35" i="8"/>
  <c r="C43" i="2"/>
  <c r="C43" i="8"/>
  <c r="D19" i="2"/>
  <c r="D19" i="8"/>
  <c r="D162" i="2"/>
  <c r="D130" i="8"/>
  <c r="C162" i="2"/>
  <c r="C130" i="8"/>
  <c r="B30" i="2"/>
  <c r="B30" i="8"/>
  <c r="B40" i="2"/>
  <c r="B40" i="8"/>
  <c r="D46" i="2"/>
  <c r="D46" i="8"/>
  <c r="B162" i="2"/>
  <c r="B130" i="8"/>
  <c r="C44" i="3"/>
  <c r="C42" i="8"/>
  <c r="C154" i="2"/>
  <c r="C122" i="8"/>
  <c r="D154" i="2"/>
  <c r="D122" i="8"/>
  <c r="B154" i="2"/>
  <c r="B122" i="8"/>
  <c r="C34" i="2"/>
  <c r="C34" i="8"/>
  <c r="C164" i="2"/>
  <c r="C132" i="8"/>
  <c r="B11" i="2"/>
  <c r="B11" i="8"/>
  <c r="B13" i="2"/>
  <c r="B13" i="8"/>
  <c r="B12" i="2"/>
  <c r="B12" i="8"/>
  <c r="D159" i="2"/>
  <c r="D127" i="8"/>
  <c r="B160" i="2"/>
  <c r="B128" i="8"/>
  <c r="D158" i="2"/>
  <c r="D126" i="8"/>
  <c r="D18" i="2"/>
  <c r="C20" i="2"/>
  <c r="D31" i="3"/>
  <c r="D32" i="3"/>
  <c r="D45" i="2"/>
  <c r="C31" i="2"/>
  <c r="IA20" i="2"/>
  <c r="C47" i="3"/>
  <c r="C33" i="2"/>
  <c r="C148" i="2"/>
  <c r="C150" i="3"/>
  <c r="C29" i="3"/>
  <c r="B20" i="3"/>
  <c r="B18" i="2"/>
  <c r="B26" i="2"/>
  <c r="B28" i="3"/>
  <c r="D43" i="2"/>
  <c r="C35" i="3"/>
  <c r="C164" i="3"/>
  <c r="D27" i="2"/>
  <c r="C17" i="2"/>
  <c r="B42" i="3"/>
  <c r="D166" i="2"/>
  <c r="C19" i="3"/>
  <c r="C158" i="3"/>
  <c r="B168" i="3"/>
  <c r="B172" i="3"/>
  <c r="D20" i="2"/>
  <c r="D24" i="2"/>
  <c r="C31" i="3"/>
  <c r="C33" i="3"/>
  <c r="C47" i="2"/>
  <c r="C41" i="2"/>
  <c r="B32" i="3"/>
  <c r="D19" i="3"/>
  <c r="D17" i="2"/>
  <c r="C37" i="3"/>
  <c r="C25" i="2"/>
  <c r="C27" i="3"/>
  <c r="C42" i="2"/>
  <c r="C166" i="3"/>
  <c r="D36" i="2"/>
  <c r="B46" i="3"/>
  <c r="C148" i="3"/>
  <c r="D33" i="2"/>
  <c r="C21" i="3"/>
  <c r="C23" i="3"/>
  <c r="C36" i="3"/>
  <c r="C39" i="2"/>
  <c r="B170" i="3"/>
  <c r="D21" i="3"/>
  <c r="D37" i="3"/>
  <c r="D42" i="3"/>
  <c r="D48" i="3"/>
  <c r="C45" i="2"/>
  <c r="B22" i="3"/>
  <c r="B152" i="3"/>
  <c r="B166" i="3"/>
  <c r="C19" i="2"/>
  <c r="C26" i="2"/>
  <c r="C23" i="2"/>
  <c r="C150" i="2"/>
  <c r="C152" i="3"/>
  <c r="C18" i="2"/>
  <c r="D41" i="3"/>
  <c r="C21" i="2"/>
  <c r="C25" i="3"/>
  <c r="B40" i="3"/>
  <c r="D152" i="2"/>
  <c r="D25" i="3"/>
  <c r="B19" i="3"/>
  <c r="C20" i="3"/>
  <c r="C28" i="3"/>
  <c r="B36" i="3"/>
  <c r="II147" i="1"/>
  <c r="C160" i="2"/>
  <c r="HX147" i="1"/>
  <c r="C161" i="2"/>
  <c r="IO147" i="1"/>
  <c r="IM147" i="1"/>
  <c r="IG147" i="1"/>
  <c r="HH147" i="1"/>
  <c r="IP147" i="1"/>
  <c r="IN147" i="1"/>
  <c r="IL147" i="1"/>
  <c r="IH147" i="1"/>
  <c r="IF147" i="1"/>
  <c r="C156" i="3"/>
  <c r="B162" i="3"/>
  <c r="B150" i="3"/>
  <c r="B156" i="3"/>
  <c r="B160" i="3"/>
  <c r="B164" i="3"/>
  <c r="C165" i="3"/>
  <c r="B176" i="3"/>
  <c r="C157" i="3"/>
  <c r="GB18" i="1"/>
  <c r="C149" i="3"/>
  <c r="B153" i="3"/>
  <c r="C152" i="2"/>
  <c r="C154" i="3"/>
  <c r="B152" i="2"/>
  <c r="B154" i="3"/>
  <c r="D43" i="3"/>
  <c r="D41" i="2"/>
  <c r="B171" i="3"/>
  <c r="B159" i="2"/>
  <c r="B161" i="3"/>
  <c r="B177" i="3"/>
  <c r="D23" i="3"/>
  <c r="D21" i="2"/>
  <c r="D27" i="3"/>
  <c r="D25" i="2"/>
  <c r="D28" i="2"/>
  <c r="D44" i="2"/>
  <c r="C37" i="2"/>
  <c r="B28" i="2"/>
  <c r="B163" i="3"/>
  <c r="C39" i="3"/>
  <c r="D37" i="2"/>
  <c r="B174" i="3"/>
  <c r="P40" i="3"/>
  <c r="EQ32" i="8"/>
  <c r="L21" i="3"/>
  <c r="P26" i="3"/>
  <c r="EX24" i="8"/>
  <c r="L26" i="3"/>
  <c r="L31" i="3"/>
  <c r="P32" i="3"/>
  <c r="EQ30" i="8"/>
  <c r="L32" i="3"/>
  <c r="L19" i="3"/>
  <c r="B169" i="3"/>
  <c r="C22" i="2"/>
  <c r="B155" i="3"/>
  <c r="C24" i="3"/>
  <c r="H34" i="3"/>
  <c r="H36" i="3"/>
  <c r="H37" i="3"/>
  <c r="H38" i="3"/>
  <c r="H40" i="3"/>
  <c r="H41" i="3"/>
  <c r="H42" i="3"/>
  <c r="H45" i="3"/>
  <c r="H46" i="3"/>
  <c r="J26" i="3"/>
  <c r="J31" i="3"/>
  <c r="J32" i="3"/>
  <c r="H19" i="3"/>
  <c r="J34" i="3"/>
  <c r="J36" i="3"/>
  <c r="J37" i="3"/>
  <c r="J38" i="3"/>
  <c r="J40" i="3"/>
  <c r="J42" i="3"/>
  <c r="J43" i="3"/>
  <c r="J44" i="3"/>
  <c r="J45" i="3"/>
  <c r="H26" i="3"/>
  <c r="H31" i="3"/>
  <c r="H32" i="3"/>
  <c r="J19" i="3"/>
  <c r="D148" i="3"/>
  <c r="B151" i="3"/>
  <c r="C153" i="3"/>
  <c r="B159" i="3"/>
  <c r="C161" i="3"/>
  <c r="B167" i="3"/>
  <c r="C169" i="3"/>
  <c r="B175" i="3"/>
  <c r="B148" i="3"/>
  <c r="B149" i="3"/>
  <c r="B157" i="3"/>
  <c r="B165" i="3"/>
  <c r="B173" i="3"/>
  <c r="C151" i="3"/>
  <c r="C155" i="3"/>
  <c r="C159" i="3"/>
  <c r="C163" i="3"/>
  <c r="C167" i="3"/>
  <c r="AE157" i="2"/>
  <c r="Q125" i="8" s="1"/>
  <c r="X36" i="3"/>
  <c r="V36" i="3"/>
  <c r="Z37" i="3"/>
  <c r="X37" i="3"/>
  <c r="V37" i="3"/>
  <c r="Z38" i="3"/>
  <c r="X38" i="3"/>
  <c r="V38" i="3"/>
  <c r="ER38" i="8"/>
  <c r="AB40" i="3"/>
  <c r="Z40" i="3"/>
  <c r="X40" i="3"/>
  <c r="V40" i="3"/>
  <c r="Z41" i="3"/>
  <c r="X41" i="3"/>
  <c r="V41" i="3"/>
  <c r="Z42" i="3"/>
  <c r="X42" i="3"/>
  <c r="V42" i="3"/>
  <c r="Z43" i="3"/>
  <c r="X43" i="3"/>
  <c r="V43" i="3"/>
  <c r="Z44" i="3"/>
  <c r="H44" i="3"/>
  <c r="X44" i="3"/>
  <c r="V44" i="3"/>
  <c r="Z45" i="3"/>
  <c r="X45" i="3"/>
  <c r="V45" i="3"/>
  <c r="X46" i="3"/>
  <c r="V46" i="3"/>
  <c r="AB47" i="3"/>
  <c r="Z47" i="3"/>
  <c r="X47" i="3"/>
  <c r="V47" i="3"/>
  <c r="AB21" i="3"/>
  <c r="Z21" i="3"/>
  <c r="X21" i="3"/>
  <c r="AF26" i="3"/>
  <c r="AB26" i="3"/>
  <c r="Z26" i="3"/>
  <c r="X26" i="3"/>
  <c r="AB31" i="3"/>
  <c r="Z31" i="3"/>
  <c r="X31" i="3"/>
  <c r="AF32" i="3"/>
  <c r="ER30" i="8"/>
  <c r="AB32" i="3"/>
  <c r="X32" i="3"/>
  <c r="P34" i="3"/>
  <c r="AF34" i="3"/>
  <c r="EZ32" i="8"/>
  <c r="ES32" i="8"/>
  <c r="ER32" i="8"/>
  <c r="Z34" i="3"/>
  <c r="X34" i="3"/>
  <c r="AB19" i="3"/>
  <c r="Z19" i="3"/>
  <c r="X19" i="3"/>
  <c r="V21" i="3"/>
  <c r="V31" i="3"/>
  <c r="V34" i="3"/>
  <c r="V19" i="3"/>
  <c r="IA18" i="1"/>
  <c r="C147" i="3"/>
  <c r="C145" i="2"/>
  <c r="C194" i="1"/>
  <c r="D194" i="1"/>
  <c r="U19" i="3"/>
  <c r="C51" i="2"/>
  <c r="C53" i="3"/>
  <c r="C52" i="2"/>
  <c r="AD52" i="2" s="1"/>
  <c r="C54" i="3"/>
  <c r="C53" i="2"/>
  <c r="C55" i="3"/>
  <c r="C54" i="2"/>
  <c r="C56" i="3"/>
  <c r="C55" i="2"/>
  <c r="C57" i="3"/>
  <c r="C56" i="2"/>
  <c r="C58" i="3"/>
  <c r="C57" i="2"/>
  <c r="C59" i="3"/>
  <c r="C58" i="2"/>
  <c r="C60" i="3"/>
  <c r="C59" i="2"/>
  <c r="C61" i="3"/>
  <c r="C60" i="2"/>
  <c r="C62" i="3"/>
  <c r="C61" i="2"/>
  <c r="C63" i="3"/>
  <c r="C62" i="2"/>
  <c r="C64" i="3"/>
  <c r="C63" i="2"/>
  <c r="C65" i="3"/>
  <c r="C64" i="2"/>
  <c r="C66" i="3"/>
  <c r="C65" i="2"/>
  <c r="C67" i="3"/>
  <c r="C66" i="2"/>
  <c r="C68" i="3"/>
  <c r="C67" i="2"/>
  <c r="C69" i="3"/>
  <c r="C68" i="2"/>
  <c r="C70" i="3"/>
  <c r="C69" i="2"/>
  <c r="C71" i="3"/>
  <c r="C70" i="2"/>
  <c r="C72" i="3"/>
  <c r="C71" i="2"/>
  <c r="C73" i="3"/>
  <c r="C72" i="2"/>
  <c r="C74" i="3"/>
  <c r="AD73" i="2"/>
  <c r="C75" i="3"/>
  <c r="AD74" i="2"/>
  <c r="C76" i="3"/>
  <c r="AD75" i="2"/>
  <c r="C77" i="3"/>
  <c r="AD76" i="2"/>
  <c r="C78" i="3"/>
  <c r="C79" i="3"/>
  <c r="C78" i="2"/>
  <c r="C80" i="3"/>
  <c r="C79" i="2"/>
  <c r="C81" i="3"/>
  <c r="C50" i="2"/>
  <c r="C52" i="3"/>
  <c r="C115" i="2"/>
  <c r="AD115" i="2" s="1"/>
  <c r="C116" i="2"/>
  <c r="AD116" i="2" s="1"/>
  <c r="C117" i="2"/>
  <c r="AD117" i="2" s="1"/>
  <c r="C118" i="2"/>
  <c r="AD118" i="2" s="1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14" i="2"/>
  <c r="AD114" i="2" s="1"/>
  <c r="B115" i="2"/>
  <c r="B85" i="3"/>
  <c r="B116" i="2"/>
  <c r="B86" i="3"/>
  <c r="B117" i="2"/>
  <c r="B87" i="3"/>
  <c r="B118" i="2"/>
  <c r="B88" i="3"/>
  <c r="B119" i="2"/>
  <c r="B89" i="3"/>
  <c r="B120" i="2"/>
  <c r="B90" i="3"/>
  <c r="B121" i="2"/>
  <c r="B91" i="3"/>
  <c r="B122" i="2"/>
  <c r="B92" i="3"/>
  <c r="B123" i="2"/>
  <c r="B93" i="3"/>
  <c r="B124" i="2"/>
  <c r="B94" i="3"/>
  <c r="B125" i="2"/>
  <c r="B95" i="3"/>
  <c r="B126" i="2"/>
  <c r="B96" i="3"/>
  <c r="B127" i="2"/>
  <c r="B97" i="3"/>
  <c r="B128" i="2"/>
  <c r="B98" i="3"/>
  <c r="B129" i="2"/>
  <c r="B99" i="3"/>
  <c r="B130" i="2"/>
  <c r="B100" i="3"/>
  <c r="B131" i="2"/>
  <c r="B101" i="3"/>
  <c r="B132" i="2"/>
  <c r="B102" i="3"/>
  <c r="B133" i="2"/>
  <c r="B103" i="3"/>
  <c r="B134" i="2"/>
  <c r="B104" i="3"/>
  <c r="B135" i="2"/>
  <c r="B105" i="3"/>
  <c r="B136" i="2"/>
  <c r="B106" i="3"/>
  <c r="B137" i="2"/>
  <c r="B107" i="3"/>
  <c r="B138" i="2"/>
  <c r="B108" i="3"/>
  <c r="B139" i="2"/>
  <c r="B109" i="3"/>
  <c r="B140" i="2"/>
  <c r="B110" i="3"/>
  <c r="B141" i="2"/>
  <c r="B111" i="3"/>
  <c r="B142" i="2"/>
  <c r="B112" i="3"/>
  <c r="B143" i="2"/>
  <c r="B113" i="3"/>
  <c r="B114" i="2"/>
  <c r="B84" i="3"/>
  <c r="B51" i="2"/>
  <c r="B53" i="3"/>
  <c r="B52" i="2"/>
  <c r="B54" i="3"/>
  <c r="B53" i="2"/>
  <c r="B55" i="3"/>
  <c r="B54" i="2"/>
  <c r="B56" i="3"/>
  <c r="B55" i="2"/>
  <c r="B57" i="3"/>
  <c r="B56" i="2"/>
  <c r="B58" i="3"/>
  <c r="B57" i="2"/>
  <c r="B59" i="3"/>
  <c r="B58" i="2"/>
  <c r="B60" i="3"/>
  <c r="B59" i="2"/>
  <c r="B61" i="3"/>
  <c r="B60" i="2"/>
  <c r="B62" i="3"/>
  <c r="B61" i="2"/>
  <c r="B63" i="3"/>
  <c r="B62" i="2"/>
  <c r="B64" i="3"/>
  <c r="B63" i="2"/>
  <c r="B65" i="3"/>
  <c r="B64" i="2"/>
  <c r="B66" i="3"/>
  <c r="B65" i="2"/>
  <c r="B67" i="3"/>
  <c r="B66" i="2"/>
  <c r="B68" i="3"/>
  <c r="B67" i="2"/>
  <c r="B69" i="3"/>
  <c r="B68" i="2"/>
  <c r="B70" i="3"/>
  <c r="B69" i="2"/>
  <c r="B71" i="3"/>
  <c r="B70" i="2"/>
  <c r="B72" i="3"/>
  <c r="B71" i="2"/>
  <c r="B73" i="3"/>
  <c r="B72" i="2"/>
  <c r="B74" i="3"/>
  <c r="B73" i="2"/>
  <c r="B75" i="3"/>
  <c r="B74" i="2"/>
  <c r="B76" i="3"/>
  <c r="B75" i="2"/>
  <c r="B77" i="3"/>
  <c r="B76" i="2"/>
  <c r="B78" i="3"/>
  <c r="B77" i="2"/>
  <c r="B79" i="3"/>
  <c r="B78" i="2"/>
  <c r="B80" i="3"/>
  <c r="B79" i="2"/>
  <c r="B81" i="3"/>
  <c r="B50" i="2"/>
  <c r="B52" i="3"/>
  <c r="D211" i="2"/>
  <c r="D213" i="3"/>
  <c r="D212" i="2"/>
  <c r="D214" i="3"/>
  <c r="D213" i="2"/>
  <c r="D215" i="3"/>
  <c r="D214" i="2"/>
  <c r="D216" i="3"/>
  <c r="D215" i="2"/>
  <c r="D217" i="3"/>
  <c r="D216" i="2"/>
  <c r="D218" i="3"/>
  <c r="D217" i="2"/>
  <c r="D219" i="3"/>
  <c r="D218" i="2"/>
  <c r="D220" i="3"/>
  <c r="D219" i="2"/>
  <c r="D221" i="3"/>
  <c r="D220" i="2"/>
  <c r="D222" i="3"/>
  <c r="D221" i="2"/>
  <c r="D223" i="3"/>
  <c r="D222" i="2"/>
  <c r="D224" i="3"/>
  <c r="D223" i="2"/>
  <c r="D225" i="3"/>
  <c r="D224" i="2"/>
  <c r="D226" i="3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B211" i="2"/>
  <c r="B213" i="3"/>
  <c r="B212" i="2"/>
  <c r="B214" i="3"/>
  <c r="B213" i="2"/>
  <c r="B215" i="3"/>
  <c r="B214" i="2"/>
  <c r="B216" i="3"/>
  <c r="B215" i="2"/>
  <c r="B217" i="3"/>
  <c r="B216" i="2"/>
  <c r="B218" i="3"/>
  <c r="B217" i="2"/>
  <c r="B219" i="3"/>
  <c r="B218" i="2"/>
  <c r="B220" i="3"/>
  <c r="B219" i="2"/>
  <c r="B221" i="3"/>
  <c r="B220" i="2"/>
  <c r="B222" i="3"/>
  <c r="B221" i="2"/>
  <c r="B223" i="3"/>
  <c r="B222" i="2"/>
  <c r="B224" i="3"/>
  <c r="B223" i="2"/>
  <c r="B225" i="3"/>
  <c r="B224" i="2"/>
  <c r="B226" i="3"/>
  <c r="D210" i="2"/>
  <c r="D212" i="3"/>
  <c r="C210" i="2"/>
  <c r="B210" i="2"/>
  <c r="B212" i="3"/>
  <c r="D194" i="2"/>
  <c r="D196" i="3"/>
  <c r="D195" i="2"/>
  <c r="D197" i="3"/>
  <c r="D196" i="2"/>
  <c r="D198" i="3"/>
  <c r="D197" i="2"/>
  <c r="D199" i="3"/>
  <c r="D198" i="2"/>
  <c r="D200" i="3"/>
  <c r="D199" i="2"/>
  <c r="D201" i="3"/>
  <c r="D200" i="2"/>
  <c r="D202" i="3"/>
  <c r="D201" i="2"/>
  <c r="D203" i="3"/>
  <c r="D202" i="2"/>
  <c r="D204" i="3"/>
  <c r="D203" i="2"/>
  <c r="D205" i="3"/>
  <c r="D204" i="2"/>
  <c r="D206" i="3"/>
  <c r="D205" i="2"/>
  <c r="D207" i="3"/>
  <c r="D206" i="2"/>
  <c r="D208" i="3"/>
  <c r="D207" i="2"/>
  <c r="D209" i="3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B194" i="2"/>
  <c r="B196" i="3"/>
  <c r="B195" i="2"/>
  <c r="B197" i="3"/>
  <c r="B196" i="2"/>
  <c r="B198" i="3"/>
  <c r="B197" i="2"/>
  <c r="B199" i="3"/>
  <c r="B198" i="2"/>
  <c r="B200" i="3"/>
  <c r="B199" i="2"/>
  <c r="B201" i="3"/>
  <c r="B200" i="2"/>
  <c r="B202" i="3"/>
  <c r="B201" i="2"/>
  <c r="B203" i="3"/>
  <c r="B202" i="2"/>
  <c r="B204" i="3"/>
  <c r="B203" i="2"/>
  <c r="B205" i="3"/>
  <c r="B204" i="2"/>
  <c r="B206" i="3"/>
  <c r="B205" i="2"/>
  <c r="B207" i="3"/>
  <c r="B206" i="2"/>
  <c r="B208" i="3"/>
  <c r="B207" i="2"/>
  <c r="B209" i="3"/>
  <c r="D193" i="2"/>
  <c r="D195" i="3"/>
  <c r="C193" i="2"/>
  <c r="B193" i="2"/>
  <c r="B195" i="3"/>
  <c r="D51" i="2"/>
  <c r="D53" i="3"/>
  <c r="D52" i="2"/>
  <c r="D54" i="3"/>
  <c r="D53" i="2"/>
  <c r="D55" i="3"/>
  <c r="D54" i="2"/>
  <c r="D56" i="3"/>
  <c r="D55" i="2"/>
  <c r="D57" i="3"/>
  <c r="D56" i="2"/>
  <c r="D58" i="3"/>
  <c r="D57" i="2"/>
  <c r="D59" i="3"/>
  <c r="D58" i="2"/>
  <c r="D60" i="3"/>
  <c r="D59" i="2"/>
  <c r="D61" i="3"/>
  <c r="D60" i="2"/>
  <c r="D62" i="3"/>
  <c r="D61" i="2"/>
  <c r="D63" i="3"/>
  <c r="D62" i="2"/>
  <c r="D64" i="3"/>
  <c r="D63" i="2"/>
  <c r="D65" i="3"/>
  <c r="D50" i="2"/>
  <c r="D52" i="3"/>
  <c r="D115" i="2"/>
  <c r="D114" i="2"/>
  <c r="B145" i="2"/>
  <c r="B147" i="3"/>
  <c r="D64" i="2"/>
  <c r="D66" i="3"/>
  <c r="D65" i="2"/>
  <c r="D67" i="3"/>
  <c r="D66" i="2"/>
  <c r="D68" i="3"/>
  <c r="D67" i="2"/>
  <c r="D69" i="3"/>
  <c r="D68" i="2"/>
  <c r="D70" i="3"/>
  <c r="D69" i="2"/>
  <c r="D71" i="3"/>
  <c r="D70" i="2"/>
  <c r="D72" i="3"/>
  <c r="D71" i="2"/>
  <c r="D73" i="3"/>
  <c r="D72" i="2"/>
  <c r="D74" i="3"/>
  <c r="D73" i="2"/>
  <c r="D75" i="3"/>
  <c r="D74" i="2"/>
  <c r="D76" i="3"/>
  <c r="D75" i="2"/>
  <c r="D77" i="3"/>
  <c r="D76" i="2"/>
  <c r="D78" i="3"/>
  <c r="D77" i="2"/>
  <c r="D79" i="3"/>
  <c r="D78" i="2"/>
  <c r="D80" i="3"/>
  <c r="D79" i="2"/>
  <c r="D81" i="3"/>
  <c r="W24" i="8" l="1"/>
  <c r="W30" i="8"/>
  <c r="W28" i="8"/>
  <c r="ES38" i="8"/>
  <c r="C146" i="8"/>
  <c r="C194" i="3"/>
  <c r="P205" i="2"/>
  <c r="EZ205" i="2"/>
  <c r="GB205" i="2"/>
  <c r="GP205" i="2"/>
  <c r="EL205" i="2"/>
  <c r="DJ205" i="2"/>
  <c r="BT205" i="2"/>
  <c r="BF205" i="2"/>
  <c r="HR205" i="2"/>
  <c r="IF205" i="2"/>
  <c r="CV205" i="2"/>
  <c r="AD205" i="2"/>
  <c r="P201" i="2"/>
  <c r="EZ201" i="2"/>
  <c r="GB201" i="2"/>
  <c r="GP201" i="2"/>
  <c r="EL201" i="2"/>
  <c r="DJ201" i="2"/>
  <c r="BT201" i="2"/>
  <c r="BF201" i="2"/>
  <c r="HR201" i="2"/>
  <c r="IF201" i="2"/>
  <c r="CV201" i="2"/>
  <c r="AD201" i="2"/>
  <c r="P197" i="2"/>
  <c r="EZ197" i="2"/>
  <c r="GB197" i="2"/>
  <c r="GP197" i="2"/>
  <c r="EL197" i="2"/>
  <c r="DJ197" i="2"/>
  <c r="BT197" i="2"/>
  <c r="BF197" i="2"/>
  <c r="HR197" i="2"/>
  <c r="IF197" i="2"/>
  <c r="CV197" i="2"/>
  <c r="AD197" i="2"/>
  <c r="P210" i="2"/>
  <c r="EZ210" i="2"/>
  <c r="GB210" i="2"/>
  <c r="GP210" i="2"/>
  <c r="EL210" i="2"/>
  <c r="DJ210" i="2"/>
  <c r="BT210" i="2"/>
  <c r="BF210" i="2"/>
  <c r="HR210" i="2"/>
  <c r="IF210" i="2"/>
  <c r="CV210" i="2"/>
  <c r="AD210" i="2"/>
  <c r="P221" i="2"/>
  <c r="HR221" i="2"/>
  <c r="IF221" i="2"/>
  <c r="CV221" i="2"/>
  <c r="AD221" i="2"/>
  <c r="AE221" i="2" s="1"/>
  <c r="Q175" i="8" s="1"/>
  <c r="EZ221" i="2"/>
  <c r="GB221" i="2"/>
  <c r="GP221" i="2"/>
  <c r="EL221" i="2"/>
  <c r="DJ221" i="2"/>
  <c r="BT221" i="2"/>
  <c r="BF221" i="2"/>
  <c r="P217" i="2"/>
  <c r="HR217" i="2"/>
  <c r="IF217" i="2"/>
  <c r="CV217" i="2"/>
  <c r="AD217" i="2"/>
  <c r="AE217" i="2" s="1"/>
  <c r="Q171" i="8" s="1"/>
  <c r="EZ217" i="2"/>
  <c r="GB217" i="2"/>
  <c r="GP217" i="2"/>
  <c r="EL217" i="2"/>
  <c r="DJ217" i="2"/>
  <c r="BT217" i="2"/>
  <c r="BF217" i="2"/>
  <c r="P213" i="2"/>
  <c r="HR213" i="2"/>
  <c r="IF213" i="2"/>
  <c r="CV213" i="2"/>
  <c r="AD213" i="2"/>
  <c r="AE213" i="2" s="1"/>
  <c r="Q167" i="8" s="1"/>
  <c r="EZ213" i="2"/>
  <c r="GB213" i="2"/>
  <c r="GP213" i="2"/>
  <c r="EL213" i="2"/>
  <c r="DJ213" i="2"/>
  <c r="BT213" i="2"/>
  <c r="BF213" i="2"/>
  <c r="P37" i="2"/>
  <c r="HR37" i="2"/>
  <c r="IF37" i="2"/>
  <c r="EL37" i="2"/>
  <c r="CV37" i="2"/>
  <c r="AD37" i="2"/>
  <c r="EZ37" i="2"/>
  <c r="GB37" i="2"/>
  <c r="GP37" i="2"/>
  <c r="DJ37" i="2"/>
  <c r="BT37" i="2"/>
  <c r="BF37" i="2"/>
  <c r="P193" i="2"/>
  <c r="EZ193" i="2"/>
  <c r="GB193" i="2"/>
  <c r="GP193" i="2"/>
  <c r="EL193" i="2"/>
  <c r="DJ193" i="2"/>
  <c r="BT193" i="2"/>
  <c r="BF193" i="2"/>
  <c r="HR193" i="2"/>
  <c r="IF193" i="2"/>
  <c r="CV193" i="2"/>
  <c r="AD193" i="2"/>
  <c r="P206" i="2"/>
  <c r="HR206" i="2"/>
  <c r="IF206" i="2"/>
  <c r="CV206" i="2"/>
  <c r="AD206" i="2"/>
  <c r="AE206" i="2" s="1"/>
  <c r="Q160" i="8" s="1"/>
  <c r="EZ206" i="2"/>
  <c r="GB206" i="2"/>
  <c r="GP206" i="2"/>
  <c r="EL206" i="2"/>
  <c r="DJ206" i="2"/>
  <c r="BT206" i="2"/>
  <c r="BF206" i="2"/>
  <c r="P204" i="2"/>
  <c r="HR204" i="2"/>
  <c r="IF204" i="2"/>
  <c r="CV204" i="2"/>
  <c r="AD204" i="2"/>
  <c r="AE204" i="2" s="1"/>
  <c r="Q158" i="8" s="1"/>
  <c r="EZ204" i="2"/>
  <c r="GB204" i="2"/>
  <c r="GP204" i="2"/>
  <c r="EL204" i="2"/>
  <c r="DJ204" i="2"/>
  <c r="BT204" i="2"/>
  <c r="BF204" i="2"/>
  <c r="P202" i="2"/>
  <c r="HR202" i="2"/>
  <c r="IF202" i="2"/>
  <c r="CV202" i="2"/>
  <c r="AD202" i="2"/>
  <c r="AE202" i="2" s="1"/>
  <c r="Q156" i="8" s="1"/>
  <c r="EZ202" i="2"/>
  <c r="GB202" i="2"/>
  <c r="GP202" i="2"/>
  <c r="EL202" i="2"/>
  <c r="DJ202" i="2"/>
  <c r="BT202" i="2"/>
  <c r="BF202" i="2"/>
  <c r="P200" i="2"/>
  <c r="HR200" i="2"/>
  <c r="IF200" i="2"/>
  <c r="CV200" i="2"/>
  <c r="AD200" i="2"/>
  <c r="AE200" i="2" s="1"/>
  <c r="Q154" i="8" s="1"/>
  <c r="EZ200" i="2"/>
  <c r="GB200" i="2"/>
  <c r="GP200" i="2"/>
  <c r="EL200" i="2"/>
  <c r="DJ200" i="2"/>
  <c r="BT200" i="2"/>
  <c r="BF200" i="2"/>
  <c r="P198" i="2"/>
  <c r="HR198" i="2"/>
  <c r="IF198" i="2"/>
  <c r="CV198" i="2"/>
  <c r="AD198" i="2"/>
  <c r="AE198" i="2" s="1"/>
  <c r="Q152" i="8" s="1"/>
  <c r="EZ198" i="2"/>
  <c r="GB198" i="2"/>
  <c r="GP198" i="2"/>
  <c r="EL198" i="2"/>
  <c r="DJ198" i="2"/>
  <c r="BT198" i="2"/>
  <c r="BF198" i="2"/>
  <c r="P196" i="2"/>
  <c r="HR196" i="2"/>
  <c r="IF196" i="2"/>
  <c r="CV196" i="2"/>
  <c r="AD196" i="2"/>
  <c r="AE196" i="2" s="1"/>
  <c r="Q150" i="8" s="1"/>
  <c r="EZ196" i="2"/>
  <c r="GB196" i="2"/>
  <c r="GP196" i="2"/>
  <c r="EL196" i="2"/>
  <c r="DJ196" i="2"/>
  <c r="BT196" i="2"/>
  <c r="BF196" i="2"/>
  <c r="P194" i="2"/>
  <c r="HR194" i="2"/>
  <c r="IF194" i="2"/>
  <c r="CV194" i="2"/>
  <c r="AD194" i="2"/>
  <c r="AE194" i="2" s="1"/>
  <c r="Q148" i="8" s="1"/>
  <c r="EZ194" i="2"/>
  <c r="GB194" i="2"/>
  <c r="GP194" i="2"/>
  <c r="EL194" i="2"/>
  <c r="DJ194" i="2"/>
  <c r="BT194" i="2"/>
  <c r="BF194" i="2"/>
  <c r="P222" i="2"/>
  <c r="EZ222" i="2"/>
  <c r="GB222" i="2"/>
  <c r="GP222" i="2"/>
  <c r="EL222" i="2"/>
  <c r="DJ222" i="2"/>
  <c r="BT222" i="2"/>
  <c r="BF222" i="2"/>
  <c r="HR222" i="2"/>
  <c r="IF222" i="2"/>
  <c r="CV222" i="2"/>
  <c r="AD222" i="2"/>
  <c r="P220" i="2"/>
  <c r="EZ220" i="2"/>
  <c r="GB220" i="2"/>
  <c r="GP220" i="2"/>
  <c r="EL220" i="2"/>
  <c r="DJ220" i="2"/>
  <c r="BT220" i="2"/>
  <c r="BF220" i="2"/>
  <c r="HR220" i="2"/>
  <c r="IF220" i="2"/>
  <c r="CV220" i="2"/>
  <c r="AD220" i="2"/>
  <c r="P218" i="2"/>
  <c r="EZ218" i="2"/>
  <c r="GB218" i="2"/>
  <c r="GP218" i="2"/>
  <c r="EL218" i="2"/>
  <c r="DJ218" i="2"/>
  <c r="BT218" i="2"/>
  <c r="BF218" i="2"/>
  <c r="HR218" i="2"/>
  <c r="IF218" i="2"/>
  <c r="CV218" i="2"/>
  <c r="AD218" i="2"/>
  <c r="P216" i="2"/>
  <c r="EZ216" i="2"/>
  <c r="GB216" i="2"/>
  <c r="GP216" i="2"/>
  <c r="EL216" i="2"/>
  <c r="DJ216" i="2"/>
  <c r="BT216" i="2"/>
  <c r="BF216" i="2"/>
  <c r="HR216" i="2"/>
  <c r="IF216" i="2"/>
  <c r="CV216" i="2"/>
  <c r="AD216" i="2"/>
  <c r="P214" i="2"/>
  <c r="EZ214" i="2"/>
  <c r="GB214" i="2"/>
  <c r="GP214" i="2"/>
  <c r="EL214" i="2"/>
  <c r="DJ214" i="2"/>
  <c r="BT214" i="2"/>
  <c r="BF214" i="2"/>
  <c r="HR214" i="2"/>
  <c r="IF214" i="2"/>
  <c r="CV214" i="2"/>
  <c r="AD214" i="2"/>
  <c r="P212" i="2"/>
  <c r="EZ212" i="2"/>
  <c r="GB212" i="2"/>
  <c r="GP212" i="2"/>
  <c r="EL212" i="2"/>
  <c r="DJ212" i="2"/>
  <c r="BT212" i="2"/>
  <c r="BF212" i="2"/>
  <c r="HR212" i="2"/>
  <c r="IF212" i="2"/>
  <c r="CV212" i="2"/>
  <c r="AD212" i="2"/>
  <c r="P114" i="2"/>
  <c r="HR114" i="2"/>
  <c r="IF114" i="2"/>
  <c r="EL114" i="2"/>
  <c r="CV114" i="2"/>
  <c r="EZ114" i="2"/>
  <c r="GB114" i="2"/>
  <c r="GP114" i="2"/>
  <c r="DJ114" i="2"/>
  <c r="BT114" i="2"/>
  <c r="BF114" i="2"/>
  <c r="P142" i="2"/>
  <c r="HR142" i="2"/>
  <c r="IF142" i="2"/>
  <c r="EL142" i="2"/>
  <c r="CV142" i="2"/>
  <c r="AD142" i="2"/>
  <c r="EZ142" i="2"/>
  <c r="GB142" i="2"/>
  <c r="GP142" i="2"/>
  <c r="DJ142" i="2"/>
  <c r="BT142" i="2"/>
  <c r="BF142" i="2"/>
  <c r="P140" i="2"/>
  <c r="HR140" i="2"/>
  <c r="IF140" i="2"/>
  <c r="EL140" i="2"/>
  <c r="CV140" i="2"/>
  <c r="AD140" i="2"/>
  <c r="EZ140" i="2"/>
  <c r="GB140" i="2"/>
  <c r="GP140" i="2"/>
  <c r="DJ140" i="2"/>
  <c r="BT140" i="2"/>
  <c r="BF140" i="2"/>
  <c r="P138" i="2"/>
  <c r="HR138" i="2"/>
  <c r="IF138" i="2"/>
  <c r="EL138" i="2"/>
  <c r="CV138" i="2"/>
  <c r="AD138" i="2"/>
  <c r="EZ138" i="2"/>
  <c r="GB138" i="2"/>
  <c r="GP138" i="2"/>
  <c r="DJ138" i="2"/>
  <c r="BT138" i="2"/>
  <c r="BF138" i="2"/>
  <c r="P136" i="2"/>
  <c r="HR136" i="2"/>
  <c r="IF136" i="2"/>
  <c r="EL136" i="2"/>
  <c r="CV136" i="2"/>
  <c r="AD136" i="2"/>
  <c r="EZ136" i="2"/>
  <c r="GB136" i="2"/>
  <c r="GP136" i="2"/>
  <c r="DJ136" i="2"/>
  <c r="BT136" i="2"/>
  <c r="BF136" i="2"/>
  <c r="P134" i="2"/>
  <c r="HR134" i="2"/>
  <c r="IF134" i="2"/>
  <c r="EL134" i="2"/>
  <c r="CV134" i="2"/>
  <c r="AD134" i="2"/>
  <c r="EZ134" i="2"/>
  <c r="GB134" i="2"/>
  <c r="GP134" i="2"/>
  <c r="DJ134" i="2"/>
  <c r="BT134" i="2"/>
  <c r="BF134" i="2"/>
  <c r="P132" i="2"/>
  <c r="HR132" i="2"/>
  <c r="IF132" i="2"/>
  <c r="EL132" i="2"/>
  <c r="CV132" i="2"/>
  <c r="AD132" i="2"/>
  <c r="EZ132" i="2"/>
  <c r="GB132" i="2"/>
  <c r="GP132" i="2"/>
  <c r="DJ132" i="2"/>
  <c r="BT132" i="2"/>
  <c r="BF132" i="2"/>
  <c r="P130" i="2"/>
  <c r="HR130" i="2"/>
  <c r="IF130" i="2"/>
  <c r="EL130" i="2"/>
  <c r="CV130" i="2"/>
  <c r="AD130" i="2"/>
  <c r="EZ130" i="2"/>
  <c r="GB130" i="2"/>
  <c r="GP130" i="2"/>
  <c r="DJ130" i="2"/>
  <c r="BT130" i="2"/>
  <c r="BF130" i="2"/>
  <c r="P128" i="2"/>
  <c r="HR128" i="2"/>
  <c r="IF128" i="2"/>
  <c r="EL128" i="2"/>
  <c r="CV128" i="2"/>
  <c r="AD128" i="2"/>
  <c r="EZ128" i="2"/>
  <c r="GB128" i="2"/>
  <c r="GP128" i="2"/>
  <c r="DJ128" i="2"/>
  <c r="BT128" i="2"/>
  <c r="BF128" i="2"/>
  <c r="P126" i="2"/>
  <c r="HR126" i="2"/>
  <c r="IF126" i="2"/>
  <c r="EL126" i="2"/>
  <c r="CV126" i="2"/>
  <c r="AD126" i="2"/>
  <c r="EZ126" i="2"/>
  <c r="GB126" i="2"/>
  <c r="GP126" i="2"/>
  <c r="DJ126" i="2"/>
  <c r="BT126" i="2"/>
  <c r="BF126" i="2"/>
  <c r="P124" i="2"/>
  <c r="HR124" i="2"/>
  <c r="IF124" i="2"/>
  <c r="EL124" i="2"/>
  <c r="CV124" i="2"/>
  <c r="AD124" i="2"/>
  <c r="EZ124" i="2"/>
  <c r="GB124" i="2"/>
  <c r="GP124" i="2"/>
  <c r="DJ124" i="2"/>
  <c r="BT124" i="2"/>
  <c r="BF124" i="2"/>
  <c r="P122" i="2"/>
  <c r="HR122" i="2"/>
  <c r="IF122" i="2"/>
  <c r="EL122" i="2"/>
  <c r="CV122" i="2"/>
  <c r="AD122" i="2"/>
  <c r="EZ122" i="2"/>
  <c r="GB122" i="2"/>
  <c r="GP122" i="2"/>
  <c r="DJ122" i="2"/>
  <c r="BT122" i="2"/>
  <c r="BF122" i="2"/>
  <c r="P120" i="2"/>
  <c r="HR120" i="2"/>
  <c r="IF120" i="2"/>
  <c r="EL120" i="2"/>
  <c r="CV120" i="2"/>
  <c r="AD120" i="2"/>
  <c r="EZ120" i="2"/>
  <c r="GB120" i="2"/>
  <c r="GP120" i="2"/>
  <c r="DJ120" i="2"/>
  <c r="BT120" i="2"/>
  <c r="BF120" i="2"/>
  <c r="P118" i="2"/>
  <c r="HR118" i="2"/>
  <c r="IF118" i="2"/>
  <c r="EL118" i="2"/>
  <c r="CV118" i="2"/>
  <c r="EZ118" i="2"/>
  <c r="GB118" i="2"/>
  <c r="GP118" i="2"/>
  <c r="DJ118" i="2"/>
  <c r="BT118" i="2"/>
  <c r="BF118" i="2"/>
  <c r="P116" i="2"/>
  <c r="HR116" i="2"/>
  <c r="IF116" i="2"/>
  <c r="EL116" i="2"/>
  <c r="CV116" i="2"/>
  <c r="EZ116" i="2"/>
  <c r="GB116" i="2"/>
  <c r="GP116" i="2"/>
  <c r="DJ116" i="2"/>
  <c r="BT116" i="2"/>
  <c r="BF116" i="2"/>
  <c r="EZ22" i="2"/>
  <c r="GB22" i="2"/>
  <c r="GP22" i="2"/>
  <c r="DJ22" i="2"/>
  <c r="BT22" i="2"/>
  <c r="BF22" i="2"/>
  <c r="HR22" i="2"/>
  <c r="IF22" i="2"/>
  <c r="EL22" i="2"/>
  <c r="CV22" i="2"/>
  <c r="AD22" i="2"/>
  <c r="P152" i="2"/>
  <c r="EZ152" i="2"/>
  <c r="GB152" i="2"/>
  <c r="GP152" i="2"/>
  <c r="DJ152" i="2"/>
  <c r="BT152" i="2"/>
  <c r="BF152" i="2"/>
  <c r="HR152" i="2"/>
  <c r="IF152" i="2"/>
  <c r="EL152" i="2"/>
  <c r="CV152" i="2"/>
  <c r="AD152" i="2"/>
  <c r="AE152" i="2" s="1"/>
  <c r="Q120" i="8" s="1"/>
  <c r="HR161" i="2"/>
  <c r="IF161" i="2"/>
  <c r="EL161" i="2"/>
  <c r="CV161" i="2"/>
  <c r="AD161" i="2"/>
  <c r="EZ161" i="2"/>
  <c r="GB161" i="2"/>
  <c r="GP161" i="2"/>
  <c r="DJ161" i="2"/>
  <c r="BT161" i="2"/>
  <c r="BF161" i="2"/>
  <c r="P160" i="2"/>
  <c r="EZ160" i="2"/>
  <c r="GB160" i="2"/>
  <c r="GP160" i="2"/>
  <c r="DJ160" i="2"/>
  <c r="BT160" i="2"/>
  <c r="BF160" i="2"/>
  <c r="HR160" i="2"/>
  <c r="IF160" i="2"/>
  <c r="EL160" i="2"/>
  <c r="CV160" i="2"/>
  <c r="AD160" i="2"/>
  <c r="HR23" i="2"/>
  <c r="IF23" i="2"/>
  <c r="EL23" i="2"/>
  <c r="CV23" i="2"/>
  <c r="AD23" i="2"/>
  <c r="EZ23" i="2"/>
  <c r="GB23" i="2"/>
  <c r="GP23" i="2"/>
  <c r="DJ23" i="2"/>
  <c r="BT23" i="2"/>
  <c r="BF23" i="2"/>
  <c r="P19" i="2"/>
  <c r="HR19" i="2"/>
  <c r="IF19" i="2"/>
  <c r="EL19" i="2"/>
  <c r="CV19" i="2"/>
  <c r="AD19" i="2"/>
  <c r="EZ19" i="2"/>
  <c r="GB19" i="2"/>
  <c r="GP19" i="2"/>
  <c r="DJ19" i="2"/>
  <c r="BT19" i="2"/>
  <c r="BF19" i="2"/>
  <c r="P45" i="2"/>
  <c r="HR45" i="2"/>
  <c r="IF45" i="2"/>
  <c r="EL45" i="2"/>
  <c r="CV45" i="2"/>
  <c r="AD45" i="2"/>
  <c r="EZ45" i="2"/>
  <c r="GB45" i="2"/>
  <c r="GP45" i="2"/>
  <c r="DJ45" i="2"/>
  <c r="BT45" i="2"/>
  <c r="BF45" i="2"/>
  <c r="HR39" i="2"/>
  <c r="IF39" i="2"/>
  <c r="EL39" i="2"/>
  <c r="CV39" i="2"/>
  <c r="AD39" i="2"/>
  <c r="EZ39" i="2"/>
  <c r="GB39" i="2"/>
  <c r="GP39" i="2"/>
  <c r="DJ39" i="2"/>
  <c r="BT39" i="2"/>
  <c r="BF39" i="2"/>
  <c r="HR41" i="2"/>
  <c r="IF41" i="2"/>
  <c r="EL41" i="2"/>
  <c r="CV41" i="2"/>
  <c r="AD41" i="2"/>
  <c r="EZ41" i="2"/>
  <c r="GB41" i="2"/>
  <c r="GP41" i="2"/>
  <c r="DJ41" i="2"/>
  <c r="BT41" i="2"/>
  <c r="BF41" i="2"/>
  <c r="HR17" i="2"/>
  <c r="IF17" i="2"/>
  <c r="EL17" i="2"/>
  <c r="CV17" i="2"/>
  <c r="AD17" i="2"/>
  <c r="EZ17" i="2"/>
  <c r="GB17" i="2"/>
  <c r="GP17" i="2"/>
  <c r="DJ17" i="2"/>
  <c r="BT17" i="2"/>
  <c r="BF17" i="2"/>
  <c r="HR33" i="2"/>
  <c r="IF33" i="2"/>
  <c r="EL33" i="2"/>
  <c r="CV33" i="2"/>
  <c r="AD33" i="2"/>
  <c r="EZ33" i="2"/>
  <c r="GB33" i="2"/>
  <c r="GP33" i="2"/>
  <c r="DJ33" i="2"/>
  <c r="BT33" i="2"/>
  <c r="BF33" i="2"/>
  <c r="HR31" i="2"/>
  <c r="IF31" i="2"/>
  <c r="EL31" i="2"/>
  <c r="CV31" i="2"/>
  <c r="AD31" i="2"/>
  <c r="EZ31" i="2"/>
  <c r="GB31" i="2"/>
  <c r="GP31" i="2"/>
  <c r="DJ31" i="2"/>
  <c r="BT31" i="2"/>
  <c r="BF31" i="2"/>
  <c r="EZ20" i="2"/>
  <c r="GB20" i="2"/>
  <c r="GP20" i="2"/>
  <c r="DJ20" i="2"/>
  <c r="BT20" i="2"/>
  <c r="BF20" i="2"/>
  <c r="HR20" i="2"/>
  <c r="IF20" i="2"/>
  <c r="EL20" i="2"/>
  <c r="CV20" i="2"/>
  <c r="AD20" i="2"/>
  <c r="EZ146" i="2"/>
  <c r="GB146" i="2"/>
  <c r="GP146" i="2"/>
  <c r="DJ146" i="2"/>
  <c r="BT146" i="2"/>
  <c r="BF146" i="2"/>
  <c r="HR146" i="2"/>
  <c r="IF146" i="2"/>
  <c r="EL146" i="2"/>
  <c r="CV146" i="2"/>
  <c r="AD146" i="2"/>
  <c r="AE146" i="2" s="1"/>
  <c r="Q114" i="8" s="1"/>
  <c r="EZ166" i="2"/>
  <c r="GB166" i="2"/>
  <c r="GP166" i="2"/>
  <c r="DJ166" i="2"/>
  <c r="BT166" i="2"/>
  <c r="HR166" i="2"/>
  <c r="IF166" i="2"/>
  <c r="EL166" i="2"/>
  <c r="CV166" i="2"/>
  <c r="HR29" i="2"/>
  <c r="IF29" i="2"/>
  <c r="EL29" i="2"/>
  <c r="CV29" i="2"/>
  <c r="AD29" i="2"/>
  <c r="EZ29" i="2"/>
  <c r="GB29" i="2"/>
  <c r="GP29" i="2"/>
  <c r="DJ29" i="2"/>
  <c r="BT29" i="2"/>
  <c r="BF29" i="2"/>
  <c r="P46" i="2"/>
  <c r="EZ46" i="2"/>
  <c r="GB46" i="2"/>
  <c r="GP46" i="2"/>
  <c r="DJ46" i="2"/>
  <c r="BT46" i="2"/>
  <c r="BF46" i="2"/>
  <c r="HR46" i="2"/>
  <c r="IF46" i="2"/>
  <c r="EL46" i="2"/>
  <c r="CV46" i="2"/>
  <c r="AD46" i="2"/>
  <c r="P44" i="2"/>
  <c r="EZ44" i="2"/>
  <c r="GB44" i="2"/>
  <c r="GP44" i="2"/>
  <c r="DJ44" i="2"/>
  <c r="BT44" i="2"/>
  <c r="BF44" i="2"/>
  <c r="HR44" i="2"/>
  <c r="IF44" i="2"/>
  <c r="EL44" i="2"/>
  <c r="CV44" i="2"/>
  <c r="AD44" i="2"/>
  <c r="P203" i="2"/>
  <c r="EZ203" i="2"/>
  <c r="GB203" i="2"/>
  <c r="GP203" i="2"/>
  <c r="EL203" i="2"/>
  <c r="DJ203" i="2"/>
  <c r="BT203" i="2"/>
  <c r="BF203" i="2"/>
  <c r="HR203" i="2"/>
  <c r="IF203" i="2"/>
  <c r="CV203" i="2"/>
  <c r="AD203" i="2"/>
  <c r="P199" i="2"/>
  <c r="EZ199" i="2"/>
  <c r="GB199" i="2"/>
  <c r="GP199" i="2"/>
  <c r="EL199" i="2"/>
  <c r="DJ199" i="2"/>
  <c r="BT199" i="2"/>
  <c r="BF199" i="2"/>
  <c r="HR199" i="2"/>
  <c r="IF199" i="2"/>
  <c r="CV199" i="2"/>
  <c r="AD199" i="2"/>
  <c r="P195" i="2"/>
  <c r="EZ195" i="2"/>
  <c r="GB195" i="2"/>
  <c r="GP195" i="2"/>
  <c r="EL195" i="2"/>
  <c r="DJ195" i="2"/>
  <c r="BT195" i="2"/>
  <c r="BF195" i="2"/>
  <c r="HR195" i="2"/>
  <c r="IF195" i="2"/>
  <c r="CV195" i="2"/>
  <c r="AD195" i="2"/>
  <c r="P223" i="2"/>
  <c r="HR223" i="2"/>
  <c r="IF223" i="2"/>
  <c r="CV223" i="2"/>
  <c r="AD223" i="2"/>
  <c r="AE223" i="2" s="1"/>
  <c r="Q177" i="8" s="1"/>
  <c r="EZ223" i="2"/>
  <c r="GB223" i="2"/>
  <c r="GP223" i="2"/>
  <c r="EL223" i="2"/>
  <c r="DJ223" i="2"/>
  <c r="BT223" i="2"/>
  <c r="BF223" i="2"/>
  <c r="P219" i="2"/>
  <c r="HR219" i="2"/>
  <c r="IF219" i="2"/>
  <c r="CV219" i="2"/>
  <c r="AD219" i="2"/>
  <c r="AE219" i="2" s="1"/>
  <c r="Q173" i="8" s="1"/>
  <c r="EZ219" i="2"/>
  <c r="GB219" i="2"/>
  <c r="GP219" i="2"/>
  <c r="EL219" i="2"/>
  <c r="DJ219" i="2"/>
  <c r="BT219" i="2"/>
  <c r="BF219" i="2"/>
  <c r="P215" i="2"/>
  <c r="HR215" i="2"/>
  <c r="IF215" i="2"/>
  <c r="CV215" i="2"/>
  <c r="AD215" i="2"/>
  <c r="AE215" i="2" s="1"/>
  <c r="Q169" i="8" s="1"/>
  <c r="EZ215" i="2"/>
  <c r="GB215" i="2"/>
  <c r="GP215" i="2"/>
  <c r="EL215" i="2"/>
  <c r="DJ215" i="2"/>
  <c r="BT215" i="2"/>
  <c r="BF215" i="2"/>
  <c r="P211" i="2"/>
  <c r="HR211" i="2"/>
  <c r="IF211" i="2"/>
  <c r="CV211" i="2"/>
  <c r="AD211" i="2"/>
  <c r="AE211" i="2" s="1"/>
  <c r="Q165" i="8" s="1"/>
  <c r="EZ211" i="2"/>
  <c r="GB211" i="2"/>
  <c r="GP211" i="2"/>
  <c r="EL211" i="2"/>
  <c r="DJ211" i="2"/>
  <c r="BT211" i="2"/>
  <c r="BF211" i="2"/>
  <c r="P141" i="2"/>
  <c r="EZ141" i="2"/>
  <c r="GB141" i="2"/>
  <c r="GP141" i="2"/>
  <c r="DJ141" i="2"/>
  <c r="BT141" i="2"/>
  <c r="BF141" i="2"/>
  <c r="HR141" i="2"/>
  <c r="IF141" i="2"/>
  <c r="EL141" i="2"/>
  <c r="CV141" i="2"/>
  <c r="AD141" i="2"/>
  <c r="P139" i="2"/>
  <c r="EZ139" i="2"/>
  <c r="GB139" i="2"/>
  <c r="GP139" i="2"/>
  <c r="DJ139" i="2"/>
  <c r="BT139" i="2"/>
  <c r="BF139" i="2"/>
  <c r="HR139" i="2"/>
  <c r="IF139" i="2"/>
  <c r="EL139" i="2"/>
  <c r="CV139" i="2"/>
  <c r="AD139" i="2"/>
  <c r="P137" i="2"/>
  <c r="EZ137" i="2"/>
  <c r="GB137" i="2"/>
  <c r="GP137" i="2"/>
  <c r="DJ137" i="2"/>
  <c r="BT137" i="2"/>
  <c r="BF137" i="2"/>
  <c r="HR137" i="2"/>
  <c r="IF137" i="2"/>
  <c r="EL137" i="2"/>
  <c r="CV137" i="2"/>
  <c r="AD137" i="2"/>
  <c r="P135" i="2"/>
  <c r="EZ135" i="2"/>
  <c r="GB135" i="2"/>
  <c r="GP135" i="2"/>
  <c r="DJ135" i="2"/>
  <c r="BT135" i="2"/>
  <c r="BF135" i="2"/>
  <c r="HR135" i="2"/>
  <c r="IF135" i="2"/>
  <c r="EL135" i="2"/>
  <c r="CV135" i="2"/>
  <c r="AD135" i="2"/>
  <c r="P133" i="2"/>
  <c r="EZ133" i="2"/>
  <c r="GB133" i="2"/>
  <c r="GP133" i="2"/>
  <c r="DJ133" i="2"/>
  <c r="BT133" i="2"/>
  <c r="BF133" i="2"/>
  <c r="HR133" i="2"/>
  <c r="IF133" i="2"/>
  <c r="EL133" i="2"/>
  <c r="CV133" i="2"/>
  <c r="AD133" i="2"/>
  <c r="P131" i="2"/>
  <c r="EZ131" i="2"/>
  <c r="GB131" i="2"/>
  <c r="GP131" i="2"/>
  <c r="DJ131" i="2"/>
  <c r="BT131" i="2"/>
  <c r="BF131" i="2"/>
  <c r="HR131" i="2"/>
  <c r="IF131" i="2"/>
  <c r="EL131" i="2"/>
  <c r="CV131" i="2"/>
  <c r="AD131" i="2"/>
  <c r="P129" i="2"/>
  <c r="EZ129" i="2"/>
  <c r="GB129" i="2"/>
  <c r="GP129" i="2"/>
  <c r="DJ129" i="2"/>
  <c r="BT129" i="2"/>
  <c r="BF129" i="2"/>
  <c r="HR129" i="2"/>
  <c r="IF129" i="2"/>
  <c r="EL129" i="2"/>
  <c r="CV129" i="2"/>
  <c r="AD129" i="2"/>
  <c r="P127" i="2"/>
  <c r="EZ127" i="2"/>
  <c r="GB127" i="2"/>
  <c r="GP127" i="2"/>
  <c r="DJ127" i="2"/>
  <c r="BT127" i="2"/>
  <c r="BF127" i="2"/>
  <c r="HR127" i="2"/>
  <c r="IF127" i="2"/>
  <c r="EL127" i="2"/>
  <c r="CV127" i="2"/>
  <c r="AD127" i="2"/>
  <c r="P125" i="2"/>
  <c r="EZ125" i="2"/>
  <c r="GB125" i="2"/>
  <c r="GP125" i="2"/>
  <c r="DJ125" i="2"/>
  <c r="BT125" i="2"/>
  <c r="BF125" i="2"/>
  <c r="HR125" i="2"/>
  <c r="IF125" i="2"/>
  <c r="EL125" i="2"/>
  <c r="CV125" i="2"/>
  <c r="AD125" i="2"/>
  <c r="P123" i="2"/>
  <c r="EZ123" i="2"/>
  <c r="GB123" i="2"/>
  <c r="GP123" i="2"/>
  <c r="DJ123" i="2"/>
  <c r="BT123" i="2"/>
  <c r="BF123" i="2"/>
  <c r="HR123" i="2"/>
  <c r="IF123" i="2"/>
  <c r="EL123" i="2"/>
  <c r="CV123" i="2"/>
  <c r="AD123" i="2"/>
  <c r="P121" i="2"/>
  <c r="EZ121" i="2"/>
  <c r="GB121" i="2"/>
  <c r="GP121" i="2"/>
  <c r="DJ121" i="2"/>
  <c r="BT121" i="2"/>
  <c r="BF121" i="2"/>
  <c r="HR121" i="2"/>
  <c r="IF121" i="2"/>
  <c r="EL121" i="2"/>
  <c r="CV121" i="2"/>
  <c r="AD121" i="2"/>
  <c r="P119" i="2"/>
  <c r="EZ119" i="2"/>
  <c r="GB119" i="2"/>
  <c r="GP119" i="2"/>
  <c r="DJ119" i="2"/>
  <c r="BT119" i="2"/>
  <c r="BF119" i="2"/>
  <c r="HR119" i="2"/>
  <c r="IF119" i="2"/>
  <c r="EL119" i="2"/>
  <c r="CV119" i="2"/>
  <c r="AD119" i="2"/>
  <c r="P117" i="2"/>
  <c r="EZ117" i="2"/>
  <c r="GB117" i="2"/>
  <c r="GP117" i="2"/>
  <c r="DJ117" i="2"/>
  <c r="BT117" i="2"/>
  <c r="BF117" i="2"/>
  <c r="HR117" i="2"/>
  <c r="IF117" i="2"/>
  <c r="EL117" i="2"/>
  <c r="CV117" i="2"/>
  <c r="P115" i="2"/>
  <c r="EZ115" i="2"/>
  <c r="GB115" i="2"/>
  <c r="GP115" i="2"/>
  <c r="DJ115" i="2"/>
  <c r="BT115" i="2"/>
  <c r="BF115" i="2"/>
  <c r="HR115" i="2"/>
  <c r="IF115" i="2"/>
  <c r="EL115" i="2"/>
  <c r="CV115" i="2"/>
  <c r="P50" i="2"/>
  <c r="HR50" i="2"/>
  <c r="IF50" i="2"/>
  <c r="EL50" i="2"/>
  <c r="CV50" i="2"/>
  <c r="AD50" i="2"/>
  <c r="EZ50" i="2"/>
  <c r="GB50" i="2"/>
  <c r="GP50" i="2"/>
  <c r="DJ50" i="2"/>
  <c r="BT50" i="2"/>
  <c r="BF50" i="2"/>
  <c r="P78" i="2"/>
  <c r="HR78" i="2"/>
  <c r="IF78" i="2"/>
  <c r="EL78" i="2"/>
  <c r="CV78" i="2"/>
  <c r="AD78" i="2"/>
  <c r="EZ78" i="2"/>
  <c r="GB78" i="2"/>
  <c r="GP78" i="2"/>
  <c r="DJ78" i="2"/>
  <c r="BT78" i="2"/>
  <c r="BF78" i="2"/>
  <c r="P77" i="2"/>
  <c r="EZ77" i="2"/>
  <c r="GB77" i="2"/>
  <c r="GP77" i="2"/>
  <c r="DJ77" i="2"/>
  <c r="BT77" i="2"/>
  <c r="BF77" i="2"/>
  <c r="HR77" i="2"/>
  <c r="IF77" i="2"/>
  <c r="EL77" i="2"/>
  <c r="CV77" i="2"/>
  <c r="AD77" i="2"/>
  <c r="P76" i="2"/>
  <c r="HR76" i="2"/>
  <c r="IF76" i="2"/>
  <c r="EL76" i="2"/>
  <c r="CV76" i="2"/>
  <c r="EZ76" i="2"/>
  <c r="GB76" i="2"/>
  <c r="GP76" i="2"/>
  <c r="DJ76" i="2"/>
  <c r="BT76" i="2"/>
  <c r="BF76" i="2"/>
  <c r="P75" i="2"/>
  <c r="EZ75" i="2"/>
  <c r="GB75" i="2"/>
  <c r="GP75" i="2"/>
  <c r="DJ75" i="2"/>
  <c r="BT75" i="2"/>
  <c r="BF75" i="2"/>
  <c r="HR75" i="2"/>
  <c r="IF75" i="2"/>
  <c r="EL75" i="2"/>
  <c r="CV75" i="2"/>
  <c r="P74" i="2"/>
  <c r="HR74" i="2"/>
  <c r="IF74" i="2"/>
  <c r="EL74" i="2"/>
  <c r="CV74" i="2"/>
  <c r="EZ74" i="2"/>
  <c r="GB74" i="2"/>
  <c r="GP74" i="2"/>
  <c r="DJ74" i="2"/>
  <c r="BT74" i="2"/>
  <c r="BF74" i="2"/>
  <c r="P73" i="2"/>
  <c r="EZ73" i="2"/>
  <c r="GB73" i="2"/>
  <c r="GP73" i="2"/>
  <c r="DJ73" i="2"/>
  <c r="BT73" i="2"/>
  <c r="BF73" i="2"/>
  <c r="HR73" i="2"/>
  <c r="IF73" i="2"/>
  <c r="EL73" i="2"/>
  <c r="CV73" i="2"/>
  <c r="P72" i="2"/>
  <c r="HR72" i="2"/>
  <c r="IF72" i="2"/>
  <c r="EL72" i="2"/>
  <c r="CV72" i="2"/>
  <c r="AD72" i="2"/>
  <c r="EZ72" i="2"/>
  <c r="GB72" i="2"/>
  <c r="GP72" i="2"/>
  <c r="DJ72" i="2"/>
  <c r="BT72" i="2"/>
  <c r="BF72" i="2"/>
  <c r="P71" i="2"/>
  <c r="EZ71" i="2"/>
  <c r="GB71" i="2"/>
  <c r="GP71" i="2"/>
  <c r="DJ71" i="2"/>
  <c r="BT71" i="2"/>
  <c r="BF71" i="2"/>
  <c r="HR71" i="2"/>
  <c r="IF71" i="2"/>
  <c r="EL71" i="2"/>
  <c r="CV71" i="2"/>
  <c r="AD71" i="2"/>
  <c r="P70" i="2"/>
  <c r="HR70" i="2"/>
  <c r="IF70" i="2"/>
  <c r="EL70" i="2"/>
  <c r="CV70" i="2"/>
  <c r="AD70" i="2"/>
  <c r="EZ70" i="2"/>
  <c r="GB70" i="2"/>
  <c r="GP70" i="2"/>
  <c r="DJ70" i="2"/>
  <c r="BT70" i="2"/>
  <c r="BF70" i="2"/>
  <c r="P69" i="2"/>
  <c r="EZ69" i="2"/>
  <c r="GB69" i="2"/>
  <c r="GP69" i="2"/>
  <c r="DJ69" i="2"/>
  <c r="BT69" i="2"/>
  <c r="BF69" i="2"/>
  <c r="HR69" i="2"/>
  <c r="IF69" i="2"/>
  <c r="EL69" i="2"/>
  <c r="CV69" i="2"/>
  <c r="AD69" i="2"/>
  <c r="P68" i="2"/>
  <c r="HR68" i="2"/>
  <c r="IF68" i="2"/>
  <c r="EL68" i="2"/>
  <c r="CV68" i="2"/>
  <c r="AD68" i="2"/>
  <c r="EZ68" i="2"/>
  <c r="GB68" i="2"/>
  <c r="GP68" i="2"/>
  <c r="DJ68" i="2"/>
  <c r="BT68" i="2"/>
  <c r="BF68" i="2"/>
  <c r="P67" i="2"/>
  <c r="EZ67" i="2"/>
  <c r="GB67" i="2"/>
  <c r="GP67" i="2"/>
  <c r="DJ67" i="2"/>
  <c r="BT67" i="2"/>
  <c r="BF67" i="2"/>
  <c r="HR67" i="2"/>
  <c r="IF67" i="2"/>
  <c r="EL67" i="2"/>
  <c r="CV67" i="2"/>
  <c r="AD67" i="2"/>
  <c r="P66" i="2"/>
  <c r="HR66" i="2"/>
  <c r="IF66" i="2"/>
  <c r="EL66" i="2"/>
  <c r="CV66" i="2"/>
  <c r="AD66" i="2"/>
  <c r="EZ66" i="2"/>
  <c r="GB66" i="2"/>
  <c r="GP66" i="2"/>
  <c r="DJ66" i="2"/>
  <c r="BT66" i="2"/>
  <c r="BF66" i="2"/>
  <c r="P65" i="2"/>
  <c r="EZ65" i="2"/>
  <c r="GB65" i="2"/>
  <c r="GP65" i="2"/>
  <c r="DJ65" i="2"/>
  <c r="BT65" i="2"/>
  <c r="BF65" i="2"/>
  <c r="HR65" i="2"/>
  <c r="IF65" i="2"/>
  <c r="EL65" i="2"/>
  <c r="CV65" i="2"/>
  <c r="AD65" i="2"/>
  <c r="P64" i="2"/>
  <c r="HR64" i="2"/>
  <c r="IF64" i="2"/>
  <c r="EL64" i="2"/>
  <c r="CV64" i="2"/>
  <c r="AD64" i="2"/>
  <c r="EZ64" i="2"/>
  <c r="GB64" i="2"/>
  <c r="GP64" i="2"/>
  <c r="DJ64" i="2"/>
  <c r="BT64" i="2"/>
  <c r="BF64" i="2"/>
  <c r="P63" i="2"/>
  <c r="EZ63" i="2"/>
  <c r="GB63" i="2"/>
  <c r="GP63" i="2"/>
  <c r="DJ63" i="2"/>
  <c r="BT63" i="2"/>
  <c r="BF63" i="2"/>
  <c r="HR63" i="2"/>
  <c r="IF63" i="2"/>
  <c r="EL63" i="2"/>
  <c r="CV63" i="2"/>
  <c r="AD63" i="2"/>
  <c r="P62" i="2"/>
  <c r="HR62" i="2"/>
  <c r="IF62" i="2"/>
  <c r="EL62" i="2"/>
  <c r="CV62" i="2"/>
  <c r="AD62" i="2"/>
  <c r="EZ62" i="2"/>
  <c r="GB62" i="2"/>
  <c r="GP62" i="2"/>
  <c r="DJ62" i="2"/>
  <c r="BT62" i="2"/>
  <c r="BF62" i="2"/>
  <c r="P61" i="2"/>
  <c r="EZ61" i="2"/>
  <c r="GB61" i="2"/>
  <c r="GP61" i="2"/>
  <c r="DJ61" i="2"/>
  <c r="BT61" i="2"/>
  <c r="BF61" i="2"/>
  <c r="HR61" i="2"/>
  <c r="IF61" i="2"/>
  <c r="EL61" i="2"/>
  <c r="CV61" i="2"/>
  <c r="AD61" i="2"/>
  <c r="P60" i="2"/>
  <c r="HR60" i="2"/>
  <c r="IF60" i="2"/>
  <c r="EL60" i="2"/>
  <c r="CV60" i="2"/>
  <c r="AD60" i="2"/>
  <c r="EZ60" i="2"/>
  <c r="GB60" i="2"/>
  <c r="GP60" i="2"/>
  <c r="DJ60" i="2"/>
  <c r="BT60" i="2"/>
  <c r="BF60" i="2"/>
  <c r="P59" i="2"/>
  <c r="EZ59" i="2"/>
  <c r="GB59" i="2"/>
  <c r="GP59" i="2"/>
  <c r="DJ59" i="2"/>
  <c r="BT59" i="2"/>
  <c r="BF59" i="2"/>
  <c r="HR59" i="2"/>
  <c r="IF59" i="2"/>
  <c r="EL59" i="2"/>
  <c r="CV59" i="2"/>
  <c r="AD59" i="2"/>
  <c r="P58" i="2"/>
  <c r="HR58" i="2"/>
  <c r="IF58" i="2"/>
  <c r="EL58" i="2"/>
  <c r="CV58" i="2"/>
  <c r="AD58" i="2"/>
  <c r="EZ58" i="2"/>
  <c r="GB58" i="2"/>
  <c r="GP58" i="2"/>
  <c r="DJ58" i="2"/>
  <c r="BT58" i="2"/>
  <c r="BF58" i="2"/>
  <c r="P57" i="2"/>
  <c r="EZ57" i="2"/>
  <c r="GB57" i="2"/>
  <c r="GP57" i="2"/>
  <c r="DJ57" i="2"/>
  <c r="BT57" i="2"/>
  <c r="BF57" i="2"/>
  <c r="HR57" i="2"/>
  <c r="IF57" i="2"/>
  <c r="EL57" i="2"/>
  <c r="CV57" i="2"/>
  <c r="AD57" i="2"/>
  <c r="P56" i="2"/>
  <c r="HR56" i="2"/>
  <c r="IF56" i="2"/>
  <c r="EL56" i="2"/>
  <c r="CV56" i="2"/>
  <c r="AD56" i="2"/>
  <c r="EZ56" i="2"/>
  <c r="GB56" i="2"/>
  <c r="GP56" i="2"/>
  <c r="DJ56" i="2"/>
  <c r="BT56" i="2"/>
  <c r="BF56" i="2"/>
  <c r="P55" i="2"/>
  <c r="EZ55" i="2"/>
  <c r="GB55" i="2"/>
  <c r="GP55" i="2"/>
  <c r="DJ55" i="2"/>
  <c r="BT55" i="2"/>
  <c r="BF55" i="2"/>
  <c r="HR55" i="2"/>
  <c r="IF55" i="2"/>
  <c r="EL55" i="2"/>
  <c r="CV55" i="2"/>
  <c r="AD55" i="2"/>
  <c r="P54" i="2"/>
  <c r="HR54" i="2"/>
  <c r="IF54" i="2"/>
  <c r="EL54" i="2"/>
  <c r="CV54" i="2"/>
  <c r="AD54" i="2"/>
  <c r="EZ54" i="2"/>
  <c r="GB54" i="2"/>
  <c r="GP54" i="2"/>
  <c r="DJ54" i="2"/>
  <c r="BT54" i="2"/>
  <c r="BF54" i="2"/>
  <c r="P53" i="2"/>
  <c r="EZ53" i="2"/>
  <c r="GB53" i="2"/>
  <c r="GP53" i="2"/>
  <c r="DJ53" i="2"/>
  <c r="BT53" i="2"/>
  <c r="BF53" i="2"/>
  <c r="HR53" i="2"/>
  <c r="IF53" i="2"/>
  <c r="EL53" i="2"/>
  <c r="CV53" i="2"/>
  <c r="AD53" i="2"/>
  <c r="P52" i="2"/>
  <c r="HR52" i="2"/>
  <c r="IF52" i="2"/>
  <c r="EL52" i="2"/>
  <c r="CV52" i="2"/>
  <c r="EZ52" i="2"/>
  <c r="GB52" i="2"/>
  <c r="GP52" i="2"/>
  <c r="DJ52" i="2"/>
  <c r="BT52" i="2"/>
  <c r="BF52" i="2"/>
  <c r="P51" i="2"/>
  <c r="EZ51" i="2"/>
  <c r="GB51" i="2"/>
  <c r="GP51" i="2"/>
  <c r="DJ51" i="2"/>
  <c r="BT51" i="2"/>
  <c r="BF51" i="2"/>
  <c r="HR51" i="2"/>
  <c r="IF51" i="2"/>
  <c r="EL51" i="2"/>
  <c r="CV51" i="2"/>
  <c r="AD51" i="2"/>
  <c r="HR183" i="2"/>
  <c r="IF183" i="2"/>
  <c r="CV183" i="2"/>
  <c r="DX183" i="2" s="1"/>
  <c r="DY183" i="2" s="1"/>
  <c r="HR21" i="2"/>
  <c r="IF21" i="2"/>
  <c r="EL21" i="2"/>
  <c r="CV21" i="2"/>
  <c r="AD21" i="2"/>
  <c r="EZ21" i="2"/>
  <c r="GB21" i="2"/>
  <c r="GP21" i="2"/>
  <c r="DJ21" i="2"/>
  <c r="BT21" i="2"/>
  <c r="BF21" i="2"/>
  <c r="EZ18" i="2"/>
  <c r="GB18" i="2"/>
  <c r="GP18" i="2"/>
  <c r="DJ18" i="2"/>
  <c r="BT18" i="2"/>
  <c r="BF18" i="2"/>
  <c r="HR18" i="2"/>
  <c r="IF18" i="2"/>
  <c r="EL18" i="2"/>
  <c r="CV18" i="2"/>
  <c r="AD18" i="2"/>
  <c r="EZ150" i="2"/>
  <c r="GB150" i="2"/>
  <c r="GP150" i="2"/>
  <c r="DJ150" i="2"/>
  <c r="BT150" i="2"/>
  <c r="BF150" i="2"/>
  <c r="HR150" i="2"/>
  <c r="IF150" i="2"/>
  <c r="EL150" i="2"/>
  <c r="CV150" i="2"/>
  <c r="AD150" i="2"/>
  <c r="EZ26" i="2"/>
  <c r="GB26" i="2"/>
  <c r="GP26" i="2"/>
  <c r="DJ26" i="2"/>
  <c r="BT26" i="2"/>
  <c r="BF26" i="2"/>
  <c r="HR26" i="2"/>
  <c r="IF26" i="2"/>
  <c r="EL26" i="2"/>
  <c r="CV26" i="2"/>
  <c r="AD26" i="2"/>
  <c r="EZ42" i="2"/>
  <c r="GB42" i="2"/>
  <c r="GP42" i="2"/>
  <c r="DJ42" i="2"/>
  <c r="BT42" i="2"/>
  <c r="BF42" i="2"/>
  <c r="HR42" i="2"/>
  <c r="IF42" i="2"/>
  <c r="EL42" i="2"/>
  <c r="CV42" i="2"/>
  <c r="AD42" i="2"/>
  <c r="HR25" i="2"/>
  <c r="IF25" i="2"/>
  <c r="EL25" i="2"/>
  <c r="CV25" i="2"/>
  <c r="AD25" i="2"/>
  <c r="EZ25" i="2"/>
  <c r="GB25" i="2"/>
  <c r="GP25" i="2"/>
  <c r="DJ25" i="2"/>
  <c r="BT25" i="2"/>
  <c r="BF25" i="2"/>
  <c r="EZ148" i="2"/>
  <c r="GB148" i="2"/>
  <c r="GP148" i="2"/>
  <c r="DJ148" i="2"/>
  <c r="BT148" i="2"/>
  <c r="BF148" i="2"/>
  <c r="HR148" i="2"/>
  <c r="IF148" i="2"/>
  <c r="EL148" i="2"/>
  <c r="CV148" i="2"/>
  <c r="AD148" i="2"/>
  <c r="EZ164" i="2"/>
  <c r="GB164" i="2"/>
  <c r="GP164" i="2"/>
  <c r="DJ164" i="2"/>
  <c r="BT164" i="2"/>
  <c r="BU164" i="2" s="1"/>
  <c r="BF164" i="2"/>
  <c r="HR164" i="2"/>
  <c r="IF164" i="2"/>
  <c r="EL164" i="2"/>
  <c r="CV164" i="2"/>
  <c r="AD164" i="2"/>
  <c r="HR187" i="2"/>
  <c r="IF187" i="2"/>
  <c r="CV187" i="2"/>
  <c r="DX187" i="2" s="1"/>
  <c r="DY187" i="2" s="1"/>
  <c r="EZ34" i="2"/>
  <c r="GB34" i="2"/>
  <c r="GP34" i="2"/>
  <c r="DJ34" i="2"/>
  <c r="BT34" i="2"/>
  <c r="BF34" i="2"/>
  <c r="HR34" i="2"/>
  <c r="IF34" i="2"/>
  <c r="EL34" i="2"/>
  <c r="CV34" i="2"/>
  <c r="AD34" i="2"/>
  <c r="EZ154" i="2"/>
  <c r="GB154" i="2"/>
  <c r="GP154" i="2"/>
  <c r="DJ154" i="2"/>
  <c r="BT154" i="2"/>
  <c r="BF154" i="2"/>
  <c r="HR154" i="2"/>
  <c r="IF154" i="2"/>
  <c r="EL154" i="2"/>
  <c r="CV154" i="2"/>
  <c r="AD154" i="2"/>
  <c r="HR185" i="2"/>
  <c r="IF185" i="2"/>
  <c r="CV185" i="2"/>
  <c r="DX185" i="2" s="1"/>
  <c r="DY185" i="2" s="1"/>
  <c r="EZ162" i="2"/>
  <c r="GB162" i="2"/>
  <c r="GP162" i="2"/>
  <c r="DJ162" i="2"/>
  <c r="BT162" i="2"/>
  <c r="HR162" i="2"/>
  <c r="IF162" i="2"/>
  <c r="EL162" i="2"/>
  <c r="CV162" i="2"/>
  <c r="HR43" i="2"/>
  <c r="IF43" i="2"/>
  <c r="EL43" i="2"/>
  <c r="CV43" i="2"/>
  <c r="AD43" i="2"/>
  <c r="EZ43" i="2"/>
  <c r="GB43" i="2"/>
  <c r="GP43" i="2"/>
  <c r="DJ43" i="2"/>
  <c r="BT43" i="2"/>
  <c r="BF43" i="2"/>
  <c r="HR35" i="2"/>
  <c r="IF35" i="2"/>
  <c r="EL35" i="2"/>
  <c r="CV35" i="2"/>
  <c r="AD35" i="2"/>
  <c r="EZ35" i="2"/>
  <c r="GB35" i="2"/>
  <c r="GP35" i="2"/>
  <c r="DJ35" i="2"/>
  <c r="BT35" i="2"/>
  <c r="BF35" i="2"/>
  <c r="EL189" i="2"/>
  <c r="EZ189" i="2"/>
  <c r="DJ189" i="2"/>
  <c r="HR184" i="2"/>
  <c r="IF184" i="2"/>
  <c r="CV184" i="2"/>
  <c r="DX184" i="2" s="1"/>
  <c r="DY184" i="2" s="1"/>
  <c r="HR167" i="2"/>
  <c r="IF167" i="2"/>
  <c r="EL167" i="2"/>
  <c r="CV167" i="2"/>
  <c r="EZ167" i="2"/>
  <c r="GB167" i="2"/>
  <c r="GP167" i="2"/>
  <c r="DJ167" i="2"/>
  <c r="BT167" i="2"/>
  <c r="HR163" i="2"/>
  <c r="IF163" i="2"/>
  <c r="EL163" i="2"/>
  <c r="CV163" i="2"/>
  <c r="AD163" i="2"/>
  <c r="EZ163" i="2"/>
  <c r="GB163" i="2"/>
  <c r="GP163" i="2"/>
  <c r="DJ163" i="2"/>
  <c r="BT163" i="2"/>
  <c r="BF163" i="2"/>
  <c r="HR153" i="2"/>
  <c r="IF153" i="2"/>
  <c r="EL153" i="2"/>
  <c r="CV153" i="2"/>
  <c r="AD153" i="2"/>
  <c r="AE153" i="2" s="1"/>
  <c r="Q121" i="8" s="1"/>
  <c r="EZ153" i="2"/>
  <c r="GB153" i="2"/>
  <c r="GP153" i="2"/>
  <c r="DJ153" i="2"/>
  <c r="BT153" i="2"/>
  <c r="BF153" i="2"/>
  <c r="HR149" i="2"/>
  <c r="IF149" i="2"/>
  <c r="EL149" i="2"/>
  <c r="CV149" i="2"/>
  <c r="AD149" i="2"/>
  <c r="EZ149" i="2"/>
  <c r="GB149" i="2"/>
  <c r="GP149" i="2"/>
  <c r="DJ149" i="2"/>
  <c r="BT149" i="2"/>
  <c r="BU149" i="2" s="1"/>
  <c r="BF149" i="2"/>
  <c r="P158" i="2"/>
  <c r="EZ158" i="2"/>
  <c r="GB158" i="2"/>
  <c r="GP158" i="2"/>
  <c r="DJ158" i="2"/>
  <c r="BT158" i="2"/>
  <c r="BF158" i="2"/>
  <c r="HR158" i="2"/>
  <c r="IF158" i="2"/>
  <c r="EL158" i="2"/>
  <c r="CV158" i="2"/>
  <c r="AD158" i="2"/>
  <c r="HR159" i="2"/>
  <c r="IF159" i="2"/>
  <c r="EL159" i="2"/>
  <c r="CV159" i="2"/>
  <c r="AE159" i="2"/>
  <c r="Q127" i="8" s="1"/>
  <c r="EZ159" i="2"/>
  <c r="GB159" i="2"/>
  <c r="GP159" i="2"/>
  <c r="DJ159" i="2"/>
  <c r="DK159" i="2" s="1"/>
  <c r="BT159" i="2"/>
  <c r="EZ156" i="2"/>
  <c r="GB156" i="2"/>
  <c r="GP156" i="2"/>
  <c r="DJ156" i="2"/>
  <c r="BT156" i="2"/>
  <c r="BF156" i="2"/>
  <c r="HR156" i="2"/>
  <c r="IF156" i="2"/>
  <c r="EL156" i="2"/>
  <c r="CV156" i="2"/>
  <c r="AD156" i="2"/>
  <c r="HR186" i="2"/>
  <c r="IF186" i="2"/>
  <c r="CV186" i="2"/>
  <c r="DX186" i="2" s="1"/>
  <c r="DY186" i="2" s="1"/>
  <c r="HR182" i="2"/>
  <c r="IF182" i="2"/>
  <c r="CV182" i="2"/>
  <c r="DX182" i="2" s="1"/>
  <c r="DY182" i="2" s="1"/>
  <c r="HR165" i="2"/>
  <c r="IF165" i="2"/>
  <c r="EL165" i="2"/>
  <c r="CV165" i="2"/>
  <c r="AD165" i="2"/>
  <c r="AE165" i="2" s="1"/>
  <c r="EZ165" i="2"/>
  <c r="GB165" i="2"/>
  <c r="GP165" i="2"/>
  <c r="DJ165" i="2"/>
  <c r="BT165" i="2"/>
  <c r="BF165" i="2"/>
  <c r="HR155" i="2"/>
  <c r="IF155" i="2"/>
  <c r="EL155" i="2"/>
  <c r="CV155" i="2"/>
  <c r="AD155" i="2"/>
  <c r="AE155" i="2" s="1"/>
  <c r="Q123" i="8" s="1"/>
  <c r="EZ155" i="2"/>
  <c r="GB155" i="2"/>
  <c r="GP155" i="2"/>
  <c r="DJ155" i="2"/>
  <c r="BT155" i="2"/>
  <c r="BU155" i="2" s="1"/>
  <c r="BF155" i="2"/>
  <c r="HR151" i="2"/>
  <c r="IF151" i="2"/>
  <c r="EL151" i="2"/>
  <c r="CV151" i="2"/>
  <c r="AD151" i="2"/>
  <c r="AE151" i="2" s="1"/>
  <c r="Q119" i="8" s="1"/>
  <c r="EZ151" i="2"/>
  <c r="GB151" i="2"/>
  <c r="GP151" i="2"/>
  <c r="DJ151" i="2"/>
  <c r="BT151" i="2"/>
  <c r="BF151" i="2"/>
  <c r="HR147" i="2"/>
  <c r="IF147" i="2"/>
  <c r="EL147" i="2"/>
  <c r="CV147" i="2"/>
  <c r="AD147" i="2"/>
  <c r="EZ147" i="2"/>
  <c r="GB147" i="2"/>
  <c r="GP147" i="2"/>
  <c r="DJ147" i="2"/>
  <c r="BT147" i="2"/>
  <c r="BF147" i="2"/>
  <c r="HR27" i="2"/>
  <c r="IF27" i="2"/>
  <c r="EL27" i="2"/>
  <c r="CV27" i="2"/>
  <c r="AD27" i="2"/>
  <c r="EZ27" i="2"/>
  <c r="GB27" i="2"/>
  <c r="GP27" i="2"/>
  <c r="DJ27" i="2"/>
  <c r="BT27" i="2"/>
  <c r="BF27" i="2"/>
  <c r="EZ36" i="2"/>
  <c r="GB36" i="2"/>
  <c r="GP36" i="2"/>
  <c r="DJ36" i="2"/>
  <c r="BT36" i="2"/>
  <c r="BF36" i="2"/>
  <c r="HR36" i="2"/>
  <c r="IF36" i="2"/>
  <c r="EL36" i="2"/>
  <c r="CV36" i="2"/>
  <c r="AD36" i="2"/>
  <c r="P28" i="2"/>
  <c r="EZ28" i="2"/>
  <c r="GB28" i="2"/>
  <c r="GP28" i="2"/>
  <c r="DJ28" i="2"/>
  <c r="BT28" i="2"/>
  <c r="BF28" i="2"/>
  <c r="HR28" i="2"/>
  <c r="IF28" i="2"/>
  <c r="EL28" i="2"/>
  <c r="CV28" i="2"/>
  <c r="AD28" i="2"/>
  <c r="L116" i="2"/>
  <c r="J116" i="2"/>
  <c r="H116" i="2"/>
  <c r="F116" i="2"/>
  <c r="U118" i="3"/>
  <c r="K116" i="2"/>
  <c r="I116" i="2"/>
  <c r="G116" i="2"/>
  <c r="IC114" i="2"/>
  <c r="IA114" i="2"/>
  <c r="HY114" i="2"/>
  <c r="HW114" i="2"/>
  <c r="AF116" i="3"/>
  <c r="P116" i="3"/>
  <c r="HZ114" i="2"/>
  <c r="HX114" i="2"/>
  <c r="HV114" i="2"/>
  <c r="HM114" i="2"/>
  <c r="HK114" i="2"/>
  <c r="HI114" i="2"/>
  <c r="AE116" i="3"/>
  <c r="HN114" i="2"/>
  <c r="O116" i="3" s="1"/>
  <c r="HL114" i="2"/>
  <c r="HJ114" i="2"/>
  <c r="HH114" i="2"/>
  <c r="AE135" i="3"/>
  <c r="HN133" i="2"/>
  <c r="O135" i="3" s="1"/>
  <c r="HL133" i="2"/>
  <c r="HJ133" i="2"/>
  <c r="HH133" i="2"/>
  <c r="HM133" i="2"/>
  <c r="HK133" i="2"/>
  <c r="HI133" i="2"/>
  <c r="CQ133" i="2"/>
  <c r="CO133" i="2"/>
  <c r="CM133" i="2"/>
  <c r="Y135" i="3"/>
  <c r="CR133" i="2"/>
  <c r="CP133" i="2"/>
  <c r="CN133" i="2"/>
  <c r="CL133" i="2"/>
  <c r="HM116" i="2"/>
  <c r="HK116" i="2"/>
  <c r="HI116" i="2"/>
  <c r="AE118" i="3"/>
  <c r="HN116" i="2"/>
  <c r="O118" i="3" s="1"/>
  <c r="HL116" i="2"/>
  <c r="HJ116" i="2"/>
  <c r="HH116" i="2"/>
  <c r="AB118" i="3"/>
  <c r="L118" i="3"/>
  <c r="ET116" i="2"/>
  <c r="ER116" i="2"/>
  <c r="EP116" i="2"/>
  <c r="EW116" i="2"/>
  <c r="EU116" i="2"/>
  <c r="ES116" i="2"/>
  <c r="EQ116" i="2"/>
  <c r="Y118" i="3"/>
  <c r="CR116" i="2"/>
  <c r="CP116" i="2"/>
  <c r="CN116" i="2"/>
  <c r="CL116" i="2"/>
  <c r="CQ116" i="2"/>
  <c r="CO116" i="2"/>
  <c r="CM116" i="2"/>
  <c r="AA117" i="3"/>
  <c r="EH115" i="2"/>
  <c r="EF115" i="2"/>
  <c r="ED115" i="2"/>
  <c r="EB115" i="2"/>
  <c r="EG115" i="2"/>
  <c r="EE115" i="2"/>
  <c r="EC115" i="2"/>
  <c r="BA142" i="2"/>
  <c r="AY142" i="2"/>
  <c r="W144" i="3"/>
  <c r="BB142" i="2"/>
  <c r="AZ142" i="2"/>
  <c r="AW142" i="2"/>
  <c r="AX142" i="2"/>
  <c r="AV142" i="2"/>
  <c r="EG142" i="2"/>
  <c r="EE142" i="2"/>
  <c r="EC142" i="2"/>
  <c r="AA144" i="3"/>
  <c r="EH142" i="2"/>
  <c r="EF142" i="2"/>
  <c r="ED142" i="2"/>
  <c r="EB142" i="2"/>
  <c r="AC144" i="3"/>
  <c r="FX142" i="2"/>
  <c r="M144" i="3" s="1"/>
  <c r="FV142" i="2"/>
  <c r="FT142" i="2"/>
  <c r="FR142" i="2"/>
  <c r="FW142" i="2"/>
  <c r="FU142" i="2"/>
  <c r="FS142" i="2"/>
  <c r="L115" i="2"/>
  <c r="J115" i="2"/>
  <c r="H115" i="2"/>
  <c r="F115" i="2"/>
  <c r="U117" i="3"/>
  <c r="K115" i="2"/>
  <c r="I115" i="2"/>
  <c r="G115" i="2"/>
  <c r="GM114" i="2"/>
  <c r="GK114" i="2"/>
  <c r="GI114" i="2"/>
  <c r="GG114" i="2"/>
  <c r="AD116" i="3"/>
  <c r="N116" i="3"/>
  <c r="GJ114" i="2"/>
  <c r="GH114" i="2"/>
  <c r="GF114" i="2"/>
  <c r="FW114" i="2"/>
  <c r="FU114" i="2"/>
  <c r="FS114" i="2"/>
  <c r="AC116" i="3"/>
  <c r="FX114" i="2"/>
  <c r="M116" i="3" s="1"/>
  <c r="FV114" i="2"/>
  <c r="FT114" i="2"/>
  <c r="FR114" i="2"/>
  <c r="GM133" i="2"/>
  <c r="GK133" i="2"/>
  <c r="GI133" i="2"/>
  <c r="GG133" i="2"/>
  <c r="AD135" i="3"/>
  <c r="N135" i="3"/>
  <c r="GJ133" i="2"/>
  <c r="GH133" i="2"/>
  <c r="GF133" i="2"/>
  <c r="FW133" i="2"/>
  <c r="FU133" i="2"/>
  <c r="FS133" i="2"/>
  <c r="AC135" i="3"/>
  <c r="FX133" i="2"/>
  <c r="M135" i="3" s="1"/>
  <c r="FV133" i="2"/>
  <c r="FT133" i="2"/>
  <c r="FR133" i="2"/>
  <c r="AA135" i="3"/>
  <c r="EH133" i="2"/>
  <c r="EF133" i="2"/>
  <c r="ED133" i="2"/>
  <c r="EB133" i="2"/>
  <c r="EG133" i="2"/>
  <c r="EE133" i="2"/>
  <c r="EC133" i="2"/>
  <c r="Z135" i="3"/>
  <c r="DD133" i="2"/>
  <c r="DB133" i="2"/>
  <c r="CZ133" i="2"/>
  <c r="DG133" i="2"/>
  <c r="DE133" i="2"/>
  <c r="DC133" i="2"/>
  <c r="DA133" i="2"/>
  <c r="W135" i="3"/>
  <c r="AZ133" i="2"/>
  <c r="AV133" i="2"/>
  <c r="BA133" i="2"/>
  <c r="AY133" i="2"/>
  <c r="AW133" i="2"/>
  <c r="BB133" i="2"/>
  <c r="AX133" i="2"/>
  <c r="AA133" i="2"/>
  <c r="U133" i="2"/>
  <c r="V135" i="3"/>
  <c r="X133" i="2"/>
  <c r="V133" i="2"/>
  <c r="T133" i="2"/>
  <c r="Y133" i="2"/>
  <c r="W133" i="2"/>
  <c r="FW116" i="2"/>
  <c r="FU116" i="2"/>
  <c r="FS116" i="2"/>
  <c r="AC118" i="3"/>
  <c r="FX116" i="2"/>
  <c r="M118" i="3" s="1"/>
  <c r="FV116" i="2"/>
  <c r="FT116" i="2"/>
  <c r="FR116" i="2"/>
  <c r="EG116" i="2"/>
  <c r="EE116" i="2"/>
  <c r="EC116" i="2"/>
  <c r="AA118" i="3"/>
  <c r="EH116" i="2"/>
  <c r="EF116" i="2"/>
  <c r="ED116" i="2"/>
  <c r="EB116" i="2"/>
  <c r="DG116" i="2"/>
  <c r="DE116" i="2"/>
  <c r="DC116" i="2"/>
  <c r="DA116" i="2"/>
  <c r="Z118" i="3"/>
  <c r="DD116" i="2"/>
  <c r="DB116" i="2"/>
  <c r="CZ116" i="2"/>
  <c r="X118" i="3"/>
  <c r="BN116" i="2"/>
  <c r="BL116" i="2"/>
  <c r="BJ116" i="2"/>
  <c r="BQ116" i="2"/>
  <c r="BO116" i="2"/>
  <c r="BM116" i="2"/>
  <c r="BK116" i="2"/>
  <c r="W118" i="3"/>
  <c r="BB116" i="2"/>
  <c r="AZ116" i="2"/>
  <c r="AX116" i="2"/>
  <c r="AV116" i="2"/>
  <c r="BA116" i="2"/>
  <c r="AY116" i="2"/>
  <c r="AW116" i="2"/>
  <c r="V116" i="2"/>
  <c r="AA116" i="2"/>
  <c r="Y116" i="2"/>
  <c r="W116" i="2"/>
  <c r="U116" i="2"/>
  <c r="V118" i="3"/>
  <c r="X116" i="2"/>
  <c r="T116" i="2"/>
  <c r="AF117" i="3"/>
  <c r="P117" i="3"/>
  <c r="HZ115" i="2"/>
  <c r="HX115" i="2"/>
  <c r="HV115" i="2"/>
  <c r="IC115" i="2"/>
  <c r="IA115" i="2"/>
  <c r="HY115" i="2"/>
  <c r="HW115" i="2"/>
  <c r="AE117" i="3"/>
  <c r="HN115" i="2"/>
  <c r="O117" i="3" s="1"/>
  <c r="HL115" i="2"/>
  <c r="HJ115" i="2"/>
  <c r="HH115" i="2"/>
  <c r="HM115" i="2"/>
  <c r="HK115" i="2"/>
  <c r="HI115" i="2"/>
  <c r="AD117" i="3"/>
  <c r="N117" i="3"/>
  <c r="GM115" i="2"/>
  <c r="GJ115" i="2"/>
  <c r="GH115" i="2"/>
  <c r="GF115" i="2"/>
  <c r="GK115" i="2"/>
  <c r="GI115" i="2"/>
  <c r="GG115" i="2"/>
  <c r="AC117" i="3"/>
  <c r="FX115" i="2"/>
  <c r="M117" i="3" s="1"/>
  <c r="FV115" i="2"/>
  <c r="FT115" i="2"/>
  <c r="FR115" i="2"/>
  <c r="FW115" i="2"/>
  <c r="FU115" i="2"/>
  <c r="FS115" i="2"/>
  <c r="Z117" i="3"/>
  <c r="DD115" i="2"/>
  <c r="DB115" i="2"/>
  <c r="CZ115" i="2"/>
  <c r="DG115" i="2"/>
  <c r="DE115" i="2"/>
  <c r="DC115" i="2"/>
  <c r="DA115" i="2"/>
  <c r="CQ115" i="2"/>
  <c r="CO115" i="2"/>
  <c r="CM115" i="2"/>
  <c r="Y117" i="3"/>
  <c r="CR115" i="2"/>
  <c r="CP115" i="2"/>
  <c r="CN115" i="2"/>
  <c r="CL115" i="2"/>
  <c r="BQ115" i="2"/>
  <c r="BO115" i="2"/>
  <c r="BM115" i="2"/>
  <c r="BK115" i="2"/>
  <c r="X117" i="3"/>
  <c r="BN115" i="2"/>
  <c r="BL115" i="2"/>
  <c r="BJ115" i="2"/>
  <c r="AZ115" i="2"/>
  <c r="AV115" i="2"/>
  <c r="BA115" i="2"/>
  <c r="AY115" i="2"/>
  <c r="AW115" i="2"/>
  <c r="W117" i="3"/>
  <c r="BB115" i="2"/>
  <c r="AX115" i="2"/>
  <c r="AA115" i="2"/>
  <c r="W115" i="2"/>
  <c r="V117" i="3"/>
  <c r="X115" i="2"/>
  <c r="V115" i="2"/>
  <c r="T115" i="2"/>
  <c r="Y115" i="2"/>
  <c r="U115" i="2"/>
  <c r="L142" i="2"/>
  <c r="J142" i="2"/>
  <c r="H142" i="2"/>
  <c r="F142" i="2"/>
  <c r="U144" i="3"/>
  <c r="K142" i="2"/>
  <c r="I142" i="2"/>
  <c r="G142" i="2"/>
  <c r="X144" i="3"/>
  <c r="BN142" i="2"/>
  <c r="BL142" i="2"/>
  <c r="BJ142" i="2"/>
  <c r="BQ142" i="2"/>
  <c r="BO142" i="2"/>
  <c r="BM142" i="2"/>
  <c r="BK142" i="2"/>
  <c r="Y144" i="3"/>
  <c r="CR142" i="2"/>
  <c r="CP142" i="2"/>
  <c r="CN142" i="2"/>
  <c r="CL142" i="2"/>
  <c r="CQ142" i="2"/>
  <c r="CO142" i="2"/>
  <c r="CM142" i="2"/>
  <c r="AB144" i="3"/>
  <c r="L144" i="3"/>
  <c r="ET142" i="2"/>
  <c r="ER142" i="2"/>
  <c r="EP142" i="2"/>
  <c r="EW142" i="2"/>
  <c r="EU142" i="2"/>
  <c r="ES142" i="2"/>
  <c r="EQ142" i="2"/>
  <c r="HM142" i="2"/>
  <c r="HK142" i="2"/>
  <c r="HI142" i="2"/>
  <c r="AE144" i="3"/>
  <c r="HN142" i="2"/>
  <c r="O144" i="3" s="1"/>
  <c r="HL142" i="2"/>
  <c r="HJ142" i="2"/>
  <c r="HH142" i="2"/>
  <c r="IC142" i="2"/>
  <c r="IA142" i="2"/>
  <c r="HY142" i="2"/>
  <c r="HW142" i="2"/>
  <c r="AF144" i="3"/>
  <c r="P144" i="3"/>
  <c r="HZ142" i="2"/>
  <c r="HX142" i="2"/>
  <c r="HV142" i="2"/>
  <c r="L141" i="2"/>
  <c r="J141" i="2"/>
  <c r="H141" i="2"/>
  <c r="F141" i="2"/>
  <c r="U143" i="3"/>
  <c r="K141" i="2"/>
  <c r="I141" i="2"/>
  <c r="G141" i="2"/>
  <c r="BQ141" i="2"/>
  <c r="BO141" i="2"/>
  <c r="BM141" i="2"/>
  <c r="BK141" i="2"/>
  <c r="X143" i="3"/>
  <c r="BN141" i="2"/>
  <c r="BL141" i="2"/>
  <c r="BJ141" i="2"/>
  <c r="CQ141" i="2"/>
  <c r="CO141" i="2"/>
  <c r="CM141" i="2"/>
  <c r="Y143" i="3"/>
  <c r="CR141" i="2"/>
  <c r="CP141" i="2"/>
  <c r="CN141" i="2"/>
  <c r="CL141" i="2"/>
  <c r="EW141" i="2"/>
  <c r="EU141" i="2"/>
  <c r="ES141" i="2"/>
  <c r="EQ141" i="2"/>
  <c r="AB143" i="3"/>
  <c r="L143" i="3"/>
  <c r="ET141" i="2"/>
  <c r="ER141" i="2"/>
  <c r="EP141" i="2"/>
  <c r="AE143" i="3"/>
  <c r="HN141" i="2"/>
  <c r="O143" i="3" s="1"/>
  <c r="HL141" i="2"/>
  <c r="HJ141" i="2"/>
  <c r="HH141" i="2"/>
  <c r="HM141" i="2"/>
  <c r="HK141" i="2"/>
  <c r="HI141" i="2"/>
  <c r="AF143" i="3"/>
  <c r="P143" i="3"/>
  <c r="HZ141" i="2"/>
  <c r="HX141" i="2"/>
  <c r="HV141" i="2"/>
  <c r="IC141" i="2"/>
  <c r="IA141" i="2"/>
  <c r="HY141" i="2"/>
  <c r="HW141" i="2"/>
  <c r="L140" i="2"/>
  <c r="J140" i="2"/>
  <c r="H140" i="2"/>
  <c r="F140" i="2"/>
  <c r="U142" i="3"/>
  <c r="K140" i="2"/>
  <c r="I140" i="2"/>
  <c r="G140" i="2"/>
  <c r="X142" i="3"/>
  <c r="BN140" i="2"/>
  <c r="BL140" i="2"/>
  <c r="BJ140" i="2"/>
  <c r="BQ140" i="2"/>
  <c r="BO140" i="2"/>
  <c r="BM140" i="2"/>
  <c r="BK140" i="2"/>
  <c r="Y142" i="3"/>
  <c r="CR140" i="2"/>
  <c r="CP140" i="2"/>
  <c r="CN140" i="2"/>
  <c r="CL140" i="2"/>
  <c r="CQ140" i="2"/>
  <c r="CO140" i="2"/>
  <c r="CM140" i="2"/>
  <c r="AB142" i="3"/>
  <c r="L142" i="3"/>
  <c r="ET140" i="2"/>
  <c r="ER140" i="2"/>
  <c r="EP140" i="2"/>
  <c r="EW140" i="2"/>
  <c r="EU140" i="2"/>
  <c r="ES140" i="2"/>
  <c r="EQ140" i="2"/>
  <c r="HM140" i="2"/>
  <c r="HK140" i="2"/>
  <c r="HI140" i="2"/>
  <c r="AE142" i="3"/>
  <c r="HN140" i="2"/>
  <c r="O142" i="3" s="1"/>
  <c r="HL140" i="2"/>
  <c r="HJ140" i="2"/>
  <c r="HH140" i="2"/>
  <c r="IC140" i="2"/>
  <c r="IA140" i="2"/>
  <c r="HY140" i="2"/>
  <c r="HW140" i="2"/>
  <c r="AF142" i="3"/>
  <c r="P142" i="3"/>
  <c r="HZ140" i="2"/>
  <c r="HX140" i="2"/>
  <c r="HV140" i="2"/>
  <c r="L139" i="2"/>
  <c r="J139" i="2"/>
  <c r="H139" i="2"/>
  <c r="F139" i="2"/>
  <c r="U141" i="3"/>
  <c r="K139" i="2"/>
  <c r="I139" i="2"/>
  <c r="G139" i="2"/>
  <c r="BQ139" i="2"/>
  <c r="BO139" i="2"/>
  <c r="BM139" i="2"/>
  <c r="BK139" i="2"/>
  <c r="X141" i="3"/>
  <c r="BN139" i="2"/>
  <c r="BL139" i="2"/>
  <c r="BJ139" i="2"/>
  <c r="CQ139" i="2"/>
  <c r="CO139" i="2"/>
  <c r="CM139" i="2"/>
  <c r="Y141" i="3"/>
  <c r="CR139" i="2"/>
  <c r="CP139" i="2"/>
  <c r="CN139" i="2"/>
  <c r="CL139" i="2"/>
  <c r="EW139" i="2"/>
  <c r="EU139" i="2"/>
  <c r="ES139" i="2"/>
  <c r="EQ139" i="2"/>
  <c r="AB141" i="3"/>
  <c r="L141" i="3"/>
  <c r="ET139" i="2"/>
  <c r="ER139" i="2"/>
  <c r="EP139" i="2"/>
  <c r="AE141" i="3"/>
  <c r="HN139" i="2"/>
  <c r="O141" i="3" s="1"/>
  <c r="HL139" i="2"/>
  <c r="HJ139" i="2"/>
  <c r="HH139" i="2"/>
  <c r="HM139" i="2"/>
  <c r="HK139" i="2"/>
  <c r="HI139" i="2"/>
  <c r="AF141" i="3"/>
  <c r="P141" i="3"/>
  <c r="HZ139" i="2"/>
  <c r="HX139" i="2"/>
  <c r="HV139" i="2"/>
  <c r="IC139" i="2"/>
  <c r="IA139" i="2"/>
  <c r="HY139" i="2"/>
  <c r="HW139" i="2"/>
  <c r="L138" i="2"/>
  <c r="J138" i="2"/>
  <c r="H138" i="2"/>
  <c r="F138" i="2"/>
  <c r="U140" i="3"/>
  <c r="K138" i="2"/>
  <c r="I138" i="2"/>
  <c r="G138" i="2"/>
  <c r="X140" i="3"/>
  <c r="BN138" i="2"/>
  <c r="BL138" i="2"/>
  <c r="BJ138" i="2"/>
  <c r="BQ138" i="2"/>
  <c r="BO138" i="2"/>
  <c r="BM138" i="2"/>
  <c r="BK138" i="2"/>
  <c r="Y140" i="3"/>
  <c r="CR138" i="2"/>
  <c r="CP138" i="2"/>
  <c r="CN138" i="2"/>
  <c r="CL138" i="2"/>
  <c r="CQ138" i="2"/>
  <c r="CO138" i="2"/>
  <c r="CM138" i="2"/>
  <c r="AB140" i="3"/>
  <c r="L140" i="3"/>
  <c r="ET138" i="2"/>
  <c r="ER138" i="2"/>
  <c r="EP138" i="2"/>
  <c r="EW138" i="2"/>
  <c r="EU138" i="2"/>
  <c r="ES138" i="2"/>
  <c r="EQ138" i="2"/>
  <c r="HM138" i="2"/>
  <c r="HK138" i="2"/>
  <c r="HI138" i="2"/>
  <c r="AE140" i="3"/>
  <c r="HN138" i="2"/>
  <c r="O140" i="3" s="1"/>
  <c r="HL138" i="2"/>
  <c r="HJ138" i="2"/>
  <c r="HH138" i="2"/>
  <c r="IC138" i="2"/>
  <c r="IA138" i="2"/>
  <c r="HY138" i="2"/>
  <c r="HW138" i="2"/>
  <c r="AF140" i="3"/>
  <c r="P140" i="3"/>
  <c r="HZ138" i="2"/>
  <c r="HX138" i="2"/>
  <c r="HV138" i="2"/>
  <c r="L137" i="2"/>
  <c r="J137" i="2"/>
  <c r="H137" i="2"/>
  <c r="F137" i="2"/>
  <c r="U139" i="3"/>
  <c r="K137" i="2"/>
  <c r="I137" i="2"/>
  <c r="G137" i="2"/>
  <c r="BQ137" i="2"/>
  <c r="BO137" i="2"/>
  <c r="BM137" i="2"/>
  <c r="BK137" i="2"/>
  <c r="X139" i="3"/>
  <c r="BN137" i="2"/>
  <c r="BL137" i="2"/>
  <c r="BJ137" i="2"/>
  <c r="CQ137" i="2"/>
  <c r="CO137" i="2"/>
  <c r="CM137" i="2"/>
  <c r="Y139" i="3"/>
  <c r="CR137" i="2"/>
  <c r="CP137" i="2"/>
  <c r="CN137" i="2"/>
  <c r="CL137" i="2"/>
  <c r="EW137" i="2"/>
  <c r="EU137" i="2"/>
  <c r="ES137" i="2"/>
  <c r="EQ137" i="2"/>
  <c r="AB139" i="3"/>
  <c r="L139" i="3"/>
  <c r="ET137" i="2"/>
  <c r="ER137" i="2"/>
  <c r="EP137" i="2"/>
  <c r="AE139" i="3"/>
  <c r="HN137" i="2"/>
  <c r="O139" i="3" s="1"/>
  <c r="HL137" i="2"/>
  <c r="HJ137" i="2"/>
  <c r="HH137" i="2"/>
  <c r="HM137" i="2"/>
  <c r="HK137" i="2"/>
  <c r="HI137" i="2"/>
  <c r="AF139" i="3"/>
  <c r="P139" i="3"/>
  <c r="HZ137" i="2"/>
  <c r="HX137" i="2"/>
  <c r="HV137" i="2"/>
  <c r="IC137" i="2"/>
  <c r="IA137" i="2"/>
  <c r="HY137" i="2"/>
  <c r="HW137" i="2"/>
  <c r="L136" i="2"/>
  <c r="J136" i="2"/>
  <c r="H136" i="2"/>
  <c r="F136" i="2"/>
  <c r="U138" i="3"/>
  <c r="K136" i="2"/>
  <c r="I136" i="2"/>
  <c r="G136" i="2"/>
  <c r="X138" i="3"/>
  <c r="BN136" i="2"/>
  <c r="BL136" i="2"/>
  <c r="BJ136" i="2"/>
  <c r="BQ136" i="2"/>
  <c r="BO136" i="2"/>
  <c r="BM136" i="2"/>
  <c r="BK136" i="2"/>
  <c r="Y138" i="3"/>
  <c r="CR136" i="2"/>
  <c r="CP136" i="2"/>
  <c r="CN136" i="2"/>
  <c r="CL136" i="2"/>
  <c r="CQ136" i="2"/>
  <c r="CO136" i="2"/>
  <c r="CM136" i="2"/>
  <c r="AB138" i="3"/>
  <c r="L138" i="3"/>
  <c r="ET136" i="2"/>
  <c r="ER136" i="2"/>
  <c r="EP136" i="2"/>
  <c r="EW136" i="2"/>
  <c r="EU136" i="2"/>
  <c r="ES136" i="2"/>
  <c r="EQ136" i="2"/>
  <c r="HM136" i="2"/>
  <c r="HK136" i="2"/>
  <c r="HI136" i="2"/>
  <c r="AE138" i="3"/>
  <c r="HN136" i="2"/>
  <c r="O138" i="3" s="1"/>
  <c r="HL136" i="2"/>
  <c r="HJ136" i="2"/>
  <c r="HH136" i="2"/>
  <c r="IC136" i="2"/>
  <c r="IA136" i="2"/>
  <c r="HY136" i="2"/>
  <c r="HW136" i="2"/>
  <c r="AF138" i="3"/>
  <c r="P138" i="3"/>
  <c r="HZ136" i="2"/>
  <c r="HX136" i="2"/>
  <c r="HV136" i="2"/>
  <c r="L135" i="2"/>
  <c r="J135" i="2"/>
  <c r="H135" i="2"/>
  <c r="F135" i="2"/>
  <c r="U137" i="3"/>
  <c r="K135" i="2"/>
  <c r="I135" i="2"/>
  <c r="G135" i="2"/>
  <c r="BQ135" i="2"/>
  <c r="BO135" i="2"/>
  <c r="BM135" i="2"/>
  <c r="BK135" i="2"/>
  <c r="X137" i="3"/>
  <c r="BN135" i="2"/>
  <c r="BL135" i="2"/>
  <c r="BJ135" i="2"/>
  <c r="CQ135" i="2"/>
  <c r="CO135" i="2"/>
  <c r="CM135" i="2"/>
  <c r="Y137" i="3"/>
  <c r="CR135" i="2"/>
  <c r="CP135" i="2"/>
  <c r="CN135" i="2"/>
  <c r="CL135" i="2"/>
  <c r="EW135" i="2"/>
  <c r="EU135" i="2"/>
  <c r="ES135" i="2"/>
  <c r="EQ135" i="2"/>
  <c r="AB137" i="3"/>
  <c r="L137" i="3"/>
  <c r="ET135" i="2"/>
  <c r="ER135" i="2"/>
  <c r="EP135" i="2"/>
  <c r="AE137" i="3"/>
  <c r="HN135" i="2"/>
  <c r="O137" i="3" s="1"/>
  <c r="HL135" i="2"/>
  <c r="HJ135" i="2"/>
  <c r="HH135" i="2"/>
  <c r="HM135" i="2"/>
  <c r="HK135" i="2"/>
  <c r="HI135" i="2"/>
  <c r="AF137" i="3"/>
  <c r="P137" i="3"/>
  <c r="HZ135" i="2"/>
  <c r="HX135" i="2"/>
  <c r="HV135" i="2"/>
  <c r="IC135" i="2"/>
  <c r="IA135" i="2"/>
  <c r="HY135" i="2"/>
  <c r="HW135" i="2"/>
  <c r="L134" i="2"/>
  <c r="J134" i="2"/>
  <c r="H134" i="2"/>
  <c r="F134" i="2"/>
  <c r="U136" i="3"/>
  <c r="K134" i="2"/>
  <c r="I134" i="2"/>
  <c r="G134" i="2"/>
  <c r="X136" i="3"/>
  <c r="BN134" i="2"/>
  <c r="BL134" i="2"/>
  <c r="BJ134" i="2"/>
  <c r="BQ134" i="2"/>
  <c r="BO134" i="2"/>
  <c r="BM134" i="2"/>
  <c r="BK134" i="2"/>
  <c r="Y136" i="3"/>
  <c r="CR134" i="2"/>
  <c r="CP134" i="2"/>
  <c r="CN134" i="2"/>
  <c r="CL134" i="2"/>
  <c r="CQ134" i="2"/>
  <c r="CO134" i="2"/>
  <c r="CM134" i="2"/>
  <c r="AB136" i="3"/>
  <c r="L136" i="3"/>
  <c r="ET134" i="2"/>
  <c r="ER134" i="2"/>
  <c r="EW134" i="2"/>
  <c r="EU134" i="2"/>
  <c r="ES134" i="2"/>
  <c r="EQ134" i="2"/>
  <c r="EP134" i="2"/>
  <c r="HM134" i="2"/>
  <c r="HK134" i="2"/>
  <c r="HI134" i="2"/>
  <c r="AE136" i="3"/>
  <c r="HN134" i="2"/>
  <c r="O136" i="3" s="1"/>
  <c r="HL134" i="2"/>
  <c r="HJ134" i="2"/>
  <c r="HH134" i="2"/>
  <c r="IC134" i="2"/>
  <c r="IA134" i="2"/>
  <c r="HY134" i="2"/>
  <c r="HW134" i="2"/>
  <c r="AF136" i="3"/>
  <c r="P136" i="3"/>
  <c r="HZ134" i="2"/>
  <c r="HX134" i="2"/>
  <c r="HV134" i="2"/>
  <c r="L132" i="2"/>
  <c r="J132" i="2"/>
  <c r="H132" i="2"/>
  <c r="F132" i="2"/>
  <c r="U134" i="3"/>
  <c r="K132" i="2"/>
  <c r="I132" i="2"/>
  <c r="G132" i="2"/>
  <c r="X134" i="3"/>
  <c r="BN132" i="2"/>
  <c r="BL132" i="2"/>
  <c r="BJ132" i="2"/>
  <c r="BQ132" i="2"/>
  <c r="BO132" i="2"/>
  <c r="BM132" i="2"/>
  <c r="BK132" i="2"/>
  <c r="Y134" i="3"/>
  <c r="CR132" i="2"/>
  <c r="CP132" i="2"/>
  <c r="CN132" i="2"/>
  <c r="CL132" i="2"/>
  <c r="CQ132" i="2"/>
  <c r="CO132" i="2"/>
  <c r="CM132" i="2"/>
  <c r="AB134" i="3"/>
  <c r="L134" i="3"/>
  <c r="ET132" i="2"/>
  <c r="ER132" i="2"/>
  <c r="EP132" i="2"/>
  <c r="EW132" i="2"/>
  <c r="EU132" i="2"/>
  <c r="ES132" i="2"/>
  <c r="EQ132" i="2"/>
  <c r="HM132" i="2"/>
  <c r="HK132" i="2"/>
  <c r="HI132" i="2"/>
  <c r="AE134" i="3"/>
  <c r="HN132" i="2"/>
  <c r="O134" i="3" s="1"/>
  <c r="HL132" i="2"/>
  <c r="HJ132" i="2"/>
  <c r="HH132" i="2"/>
  <c r="IC132" i="2"/>
  <c r="IA132" i="2"/>
  <c r="HY132" i="2"/>
  <c r="HW132" i="2"/>
  <c r="AF134" i="3"/>
  <c r="P134" i="3"/>
  <c r="HZ132" i="2"/>
  <c r="HX132" i="2"/>
  <c r="HV132" i="2"/>
  <c r="L131" i="2"/>
  <c r="J131" i="2"/>
  <c r="H131" i="2"/>
  <c r="F131" i="2"/>
  <c r="U133" i="3"/>
  <c r="K131" i="2"/>
  <c r="I131" i="2"/>
  <c r="G131" i="2"/>
  <c r="BQ131" i="2"/>
  <c r="BO131" i="2"/>
  <c r="BM131" i="2"/>
  <c r="BK131" i="2"/>
  <c r="X133" i="3"/>
  <c r="BN131" i="2"/>
  <c r="BL131" i="2"/>
  <c r="BJ131" i="2"/>
  <c r="CQ131" i="2"/>
  <c r="CO131" i="2"/>
  <c r="CM131" i="2"/>
  <c r="Y133" i="3"/>
  <c r="CR131" i="2"/>
  <c r="CP131" i="2"/>
  <c r="CN131" i="2"/>
  <c r="CL131" i="2"/>
  <c r="EW131" i="2"/>
  <c r="EU131" i="2"/>
  <c r="ES131" i="2"/>
  <c r="EQ131" i="2"/>
  <c r="AB133" i="3"/>
  <c r="L133" i="3"/>
  <c r="ET131" i="2"/>
  <c r="ER131" i="2"/>
  <c r="EP131" i="2"/>
  <c r="AE133" i="3"/>
  <c r="HN131" i="2"/>
  <c r="O133" i="3" s="1"/>
  <c r="HL131" i="2"/>
  <c r="HJ131" i="2"/>
  <c r="HH131" i="2"/>
  <c r="HM131" i="2"/>
  <c r="HK131" i="2"/>
  <c r="HI131" i="2"/>
  <c r="AF133" i="3"/>
  <c r="P133" i="3"/>
  <c r="HZ131" i="2"/>
  <c r="HX131" i="2"/>
  <c r="HV131" i="2"/>
  <c r="IC131" i="2"/>
  <c r="IA131" i="2"/>
  <c r="HY131" i="2"/>
  <c r="HW131" i="2"/>
  <c r="L130" i="2"/>
  <c r="J130" i="2"/>
  <c r="H130" i="2"/>
  <c r="F130" i="2"/>
  <c r="U132" i="3"/>
  <c r="K130" i="2"/>
  <c r="I130" i="2"/>
  <c r="G130" i="2"/>
  <c r="X132" i="3"/>
  <c r="BN130" i="2"/>
  <c r="BL130" i="2"/>
  <c r="BJ130" i="2"/>
  <c r="BQ130" i="2"/>
  <c r="BO130" i="2"/>
  <c r="BM130" i="2"/>
  <c r="BK130" i="2"/>
  <c r="Y132" i="3"/>
  <c r="CR130" i="2"/>
  <c r="CP130" i="2"/>
  <c r="CN130" i="2"/>
  <c r="CL130" i="2"/>
  <c r="CQ130" i="2"/>
  <c r="CO130" i="2"/>
  <c r="CM130" i="2"/>
  <c r="AB132" i="3"/>
  <c r="L132" i="3"/>
  <c r="ET130" i="2"/>
  <c r="ER130" i="2"/>
  <c r="EP130" i="2"/>
  <c r="EW130" i="2"/>
  <c r="EU130" i="2"/>
  <c r="ES130" i="2"/>
  <c r="EQ130" i="2"/>
  <c r="HM130" i="2"/>
  <c r="HK130" i="2"/>
  <c r="HI130" i="2"/>
  <c r="AE132" i="3"/>
  <c r="HN130" i="2"/>
  <c r="O132" i="3" s="1"/>
  <c r="HL130" i="2"/>
  <c r="HJ130" i="2"/>
  <c r="HH130" i="2"/>
  <c r="IC130" i="2"/>
  <c r="IA130" i="2"/>
  <c r="HY130" i="2"/>
  <c r="HW130" i="2"/>
  <c r="AF132" i="3"/>
  <c r="P132" i="3"/>
  <c r="HZ130" i="2"/>
  <c r="HX130" i="2"/>
  <c r="HV130" i="2"/>
  <c r="L129" i="2"/>
  <c r="J129" i="2"/>
  <c r="H129" i="2"/>
  <c r="F129" i="2"/>
  <c r="U131" i="3"/>
  <c r="K129" i="2"/>
  <c r="I129" i="2"/>
  <c r="G129" i="2"/>
  <c r="BQ129" i="2"/>
  <c r="BO129" i="2"/>
  <c r="BM129" i="2"/>
  <c r="BK129" i="2"/>
  <c r="X131" i="3"/>
  <c r="BN129" i="2"/>
  <c r="BL129" i="2"/>
  <c r="BJ129" i="2"/>
  <c r="CQ129" i="2"/>
  <c r="CO129" i="2"/>
  <c r="CM129" i="2"/>
  <c r="Y131" i="3"/>
  <c r="CR129" i="2"/>
  <c r="CP129" i="2"/>
  <c r="CN129" i="2"/>
  <c r="CL129" i="2"/>
  <c r="EW129" i="2"/>
  <c r="EU129" i="2"/>
  <c r="ES129" i="2"/>
  <c r="EQ129" i="2"/>
  <c r="AB131" i="3"/>
  <c r="L131" i="3"/>
  <c r="ET129" i="2"/>
  <c r="ER129" i="2"/>
  <c r="EP129" i="2"/>
  <c r="AE131" i="3"/>
  <c r="HN129" i="2"/>
  <c r="O131" i="3" s="1"/>
  <c r="HL129" i="2"/>
  <c r="HJ129" i="2"/>
  <c r="HH129" i="2"/>
  <c r="HM129" i="2"/>
  <c r="HK129" i="2"/>
  <c r="HI129" i="2"/>
  <c r="AF131" i="3"/>
  <c r="P131" i="3"/>
  <c r="HZ129" i="2"/>
  <c r="HX129" i="2"/>
  <c r="HV129" i="2"/>
  <c r="IC129" i="2"/>
  <c r="IA129" i="2"/>
  <c r="HY129" i="2"/>
  <c r="HW129" i="2"/>
  <c r="L128" i="2"/>
  <c r="J128" i="2"/>
  <c r="H128" i="2"/>
  <c r="F128" i="2"/>
  <c r="U130" i="3"/>
  <c r="K128" i="2"/>
  <c r="I128" i="2"/>
  <c r="G128" i="2"/>
  <c r="X130" i="3"/>
  <c r="BN128" i="2"/>
  <c r="BL128" i="2"/>
  <c r="BJ128" i="2"/>
  <c r="BQ128" i="2"/>
  <c r="BO128" i="2"/>
  <c r="BM128" i="2"/>
  <c r="BK128" i="2"/>
  <c r="Y130" i="3"/>
  <c r="CR128" i="2"/>
  <c r="CP128" i="2"/>
  <c r="CN128" i="2"/>
  <c r="CL128" i="2"/>
  <c r="CQ128" i="2"/>
  <c r="CO128" i="2"/>
  <c r="CM128" i="2"/>
  <c r="AB130" i="3"/>
  <c r="L130" i="3"/>
  <c r="ET128" i="2"/>
  <c r="ER128" i="2"/>
  <c r="EP128" i="2"/>
  <c r="EW128" i="2"/>
  <c r="EU128" i="2"/>
  <c r="ES128" i="2"/>
  <c r="EQ128" i="2"/>
  <c r="HM128" i="2"/>
  <c r="HK128" i="2"/>
  <c r="HI128" i="2"/>
  <c r="AE130" i="3"/>
  <c r="HN128" i="2"/>
  <c r="O130" i="3" s="1"/>
  <c r="HL128" i="2"/>
  <c r="HJ128" i="2"/>
  <c r="HH128" i="2"/>
  <c r="IC128" i="2"/>
  <c r="IA128" i="2"/>
  <c r="HY128" i="2"/>
  <c r="HW128" i="2"/>
  <c r="AF130" i="3"/>
  <c r="P130" i="3"/>
  <c r="HZ128" i="2"/>
  <c r="HX128" i="2"/>
  <c r="HV128" i="2"/>
  <c r="L127" i="2"/>
  <c r="J127" i="2"/>
  <c r="H127" i="2"/>
  <c r="F127" i="2"/>
  <c r="U129" i="3"/>
  <c r="K127" i="2"/>
  <c r="I127" i="2"/>
  <c r="G127" i="2"/>
  <c r="BQ127" i="2"/>
  <c r="BO127" i="2"/>
  <c r="BM127" i="2"/>
  <c r="BK127" i="2"/>
  <c r="X129" i="3"/>
  <c r="BN127" i="2"/>
  <c r="BL127" i="2"/>
  <c r="BJ127" i="2"/>
  <c r="CQ127" i="2"/>
  <c r="CO127" i="2"/>
  <c r="CM127" i="2"/>
  <c r="Y129" i="3"/>
  <c r="CR127" i="2"/>
  <c r="CP127" i="2"/>
  <c r="CN127" i="2"/>
  <c r="CL127" i="2"/>
  <c r="EW127" i="2"/>
  <c r="EU127" i="2"/>
  <c r="ES127" i="2"/>
  <c r="EQ127" i="2"/>
  <c r="AB129" i="3"/>
  <c r="L129" i="3"/>
  <c r="ET127" i="2"/>
  <c r="ER127" i="2"/>
  <c r="EP127" i="2"/>
  <c r="AE129" i="3"/>
  <c r="HN127" i="2"/>
  <c r="O129" i="3" s="1"/>
  <c r="HL127" i="2"/>
  <c r="HJ127" i="2"/>
  <c r="HH127" i="2"/>
  <c r="HM127" i="2"/>
  <c r="HK127" i="2"/>
  <c r="HI127" i="2"/>
  <c r="AF129" i="3"/>
  <c r="P129" i="3"/>
  <c r="HZ127" i="2"/>
  <c r="HX127" i="2"/>
  <c r="HV127" i="2"/>
  <c r="IC127" i="2"/>
  <c r="IA127" i="2"/>
  <c r="HY127" i="2"/>
  <c r="HW127" i="2"/>
  <c r="L126" i="2"/>
  <c r="J126" i="2"/>
  <c r="H126" i="2"/>
  <c r="F126" i="2"/>
  <c r="U128" i="3"/>
  <c r="K126" i="2"/>
  <c r="I126" i="2"/>
  <c r="G126" i="2"/>
  <c r="X128" i="3"/>
  <c r="BN126" i="2"/>
  <c r="BL126" i="2"/>
  <c r="BJ126" i="2"/>
  <c r="BQ126" i="2"/>
  <c r="BO126" i="2"/>
  <c r="BM126" i="2"/>
  <c r="BK126" i="2"/>
  <c r="Y128" i="3"/>
  <c r="CR126" i="2"/>
  <c r="CP126" i="2"/>
  <c r="CN126" i="2"/>
  <c r="CL126" i="2"/>
  <c r="CQ126" i="2"/>
  <c r="CO126" i="2"/>
  <c r="CM126" i="2"/>
  <c r="AB128" i="3"/>
  <c r="L128" i="3"/>
  <c r="ET126" i="2"/>
  <c r="ER126" i="2"/>
  <c r="EP126" i="2"/>
  <c r="EW126" i="2"/>
  <c r="EU126" i="2"/>
  <c r="ES126" i="2"/>
  <c r="EQ126" i="2"/>
  <c r="HM126" i="2"/>
  <c r="HK126" i="2"/>
  <c r="HI126" i="2"/>
  <c r="AE128" i="3"/>
  <c r="HN126" i="2"/>
  <c r="O128" i="3" s="1"/>
  <c r="HL126" i="2"/>
  <c r="HJ126" i="2"/>
  <c r="HH126" i="2"/>
  <c r="IC126" i="2"/>
  <c r="IA126" i="2"/>
  <c r="HY126" i="2"/>
  <c r="HW126" i="2"/>
  <c r="AF128" i="3"/>
  <c r="P128" i="3"/>
  <c r="HZ126" i="2"/>
  <c r="HX126" i="2"/>
  <c r="HV126" i="2"/>
  <c r="L125" i="2"/>
  <c r="J125" i="2"/>
  <c r="H125" i="2"/>
  <c r="F125" i="2"/>
  <c r="U127" i="3"/>
  <c r="K125" i="2"/>
  <c r="I125" i="2"/>
  <c r="G125" i="2"/>
  <c r="BQ125" i="2"/>
  <c r="BO125" i="2"/>
  <c r="BM125" i="2"/>
  <c r="BK125" i="2"/>
  <c r="X127" i="3"/>
  <c r="BN125" i="2"/>
  <c r="BL125" i="2"/>
  <c r="BJ125" i="2"/>
  <c r="CQ125" i="2"/>
  <c r="CO125" i="2"/>
  <c r="CM125" i="2"/>
  <c r="Y127" i="3"/>
  <c r="CR125" i="2"/>
  <c r="CP125" i="2"/>
  <c r="CN125" i="2"/>
  <c r="CL125" i="2"/>
  <c r="EW125" i="2"/>
  <c r="EU125" i="2"/>
  <c r="ES125" i="2"/>
  <c r="EQ125" i="2"/>
  <c r="AB127" i="3"/>
  <c r="L127" i="3"/>
  <c r="ET125" i="2"/>
  <c r="ER125" i="2"/>
  <c r="EP125" i="2"/>
  <c r="AE127" i="3"/>
  <c r="HN125" i="2"/>
  <c r="O127" i="3" s="1"/>
  <c r="HL125" i="2"/>
  <c r="HJ125" i="2"/>
  <c r="HH125" i="2"/>
  <c r="HM125" i="2"/>
  <c r="HK125" i="2"/>
  <c r="HI125" i="2"/>
  <c r="AF127" i="3"/>
  <c r="P127" i="3"/>
  <c r="HZ125" i="2"/>
  <c r="HX125" i="2"/>
  <c r="HV125" i="2"/>
  <c r="IC125" i="2"/>
  <c r="IA125" i="2"/>
  <c r="HY125" i="2"/>
  <c r="HW125" i="2"/>
  <c r="L124" i="2"/>
  <c r="J124" i="2"/>
  <c r="H124" i="2"/>
  <c r="F124" i="2"/>
  <c r="U126" i="3"/>
  <c r="K124" i="2"/>
  <c r="I124" i="2"/>
  <c r="G124" i="2"/>
  <c r="X126" i="3"/>
  <c r="BN124" i="2"/>
  <c r="BL124" i="2"/>
  <c r="BJ124" i="2"/>
  <c r="BQ124" i="2"/>
  <c r="BO124" i="2"/>
  <c r="BM124" i="2"/>
  <c r="BK124" i="2"/>
  <c r="Y126" i="3"/>
  <c r="CR124" i="2"/>
  <c r="CP124" i="2"/>
  <c r="CN124" i="2"/>
  <c r="CL124" i="2"/>
  <c r="CQ124" i="2"/>
  <c r="CO124" i="2"/>
  <c r="CM124" i="2"/>
  <c r="AB126" i="3"/>
  <c r="L126" i="3"/>
  <c r="ET124" i="2"/>
  <c r="ER124" i="2"/>
  <c r="EP124" i="2"/>
  <c r="EW124" i="2"/>
  <c r="EU124" i="2"/>
  <c r="ES124" i="2"/>
  <c r="EQ124" i="2"/>
  <c r="HM124" i="2"/>
  <c r="HK124" i="2"/>
  <c r="HI124" i="2"/>
  <c r="AE126" i="3"/>
  <c r="HN124" i="2"/>
  <c r="O126" i="3" s="1"/>
  <c r="HL124" i="2"/>
  <c r="HJ124" i="2"/>
  <c r="HH124" i="2"/>
  <c r="IC124" i="2"/>
  <c r="IA124" i="2"/>
  <c r="HY124" i="2"/>
  <c r="HW124" i="2"/>
  <c r="AF126" i="3"/>
  <c r="P126" i="3"/>
  <c r="HZ124" i="2"/>
  <c r="HX124" i="2"/>
  <c r="HV124" i="2"/>
  <c r="L123" i="2"/>
  <c r="J123" i="2"/>
  <c r="H123" i="2"/>
  <c r="F123" i="2"/>
  <c r="U125" i="3"/>
  <c r="K123" i="2"/>
  <c r="I123" i="2"/>
  <c r="G123" i="2"/>
  <c r="BQ123" i="2"/>
  <c r="BO123" i="2"/>
  <c r="BM123" i="2"/>
  <c r="BK123" i="2"/>
  <c r="X125" i="3"/>
  <c r="BN123" i="2"/>
  <c r="BL123" i="2"/>
  <c r="BJ123" i="2"/>
  <c r="CQ123" i="2"/>
  <c r="CO123" i="2"/>
  <c r="CM123" i="2"/>
  <c r="Y125" i="3"/>
  <c r="CR123" i="2"/>
  <c r="CP123" i="2"/>
  <c r="CN123" i="2"/>
  <c r="CL123" i="2"/>
  <c r="EW123" i="2"/>
  <c r="EU123" i="2"/>
  <c r="ES123" i="2"/>
  <c r="EQ123" i="2"/>
  <c r="AB125" i="3"/>
  <c r="L125" i="3"/>
  <c r="ET123" i="2"/>
  <c r="ER123" i="2"/>
  <c r="EP123" i="2"/>
  <c r="AE125" i="3"/>
  <c r="HN123" i="2"/>
  <c r="O125" i="3" s="1"/>
  <c r="HL123" i="2"/>
  <c r="HJ123" i="2"/>
  <c r="HH123" i="2"/>
  <c r="HM123" i="2"/>
  <c r="HK123" i="2"/>
  <c r="HI123" i="2"/>
  <c r="AF125" i="3"/>
  <c r="P125" i="3"/>
  <c r="HZ123" i="2"/>
  <c r="HX123" i="2"/>
  <c r="HV123" i="2"/>
  <c r="IC123" i="2"/>
  <c r="IA123" i="2"/>
  <c r="HY123" i="2"/>
  <c r="HW123" i="2"/>
  <c r="AD124" i="3"/>
  <c r="N124" i="3"/>
  <c r="GJ122" i="2"/>
  <c r="GH122" i="2"/>
  <c r="GF122" i="2"/>
  <c r="GM122" i="2"/>
  <c r="GK122" i="2"/>
  <c r="GI122" i="2"/>
  <c r="GG122" i="2"/>
  <c r="AW118" i="2"/>
  <c r="W120" i="3"/>
  <c r="BB118" i="2"/>
  <c r="AZ118" i="2"/>
  <c r="AX118" i="2"/>
  <c r="AV118" i="2"/>
  <c r="BA118" i="2"/>
  <c r="AY118" i="2"/>
  <c r="FW118" i="2"/>
  <c r="FU118" i="2"/>
  <c r="FS118" i="2"/>
  <c r="AC120" i="3"/>
  <c r="FX118" i="2"/>
  <c r="M120" i="3" s="1"/>
  <c r="FV118" i="2"/>
  <c r="FT118" i="2"/>
  <c r="FR118" i="2"/>
  <c r="HM118" i="2"/>
  <c r="HK118" i="2"/>
  <c r="HI118" i="2"/>
  <c r="AE120" i="3"/>
  <c r="HN118" i="2"/>
  <c r="O120" i="3" s="1"/>
  <c r="HL118" i="2"/>
  <c r="HJ118" i="2"/>
  <c r="HH118" i="2"/>
  <c r="IC118" i="2"/>
  <c r="IA118" i="2"/>
  <c r="HY118" i="2"/>
  <c r="HW118" i="2"/>
  <c r="AF120" i="3"/>
  <c r="P120" i="3"/>
  <c r="HZ118" i="2"/>
  <c r="HX118" i="2"/>
  <c r="HV118" i="2"/>
  <c r="AE119" i="3"/>
  <c r="HN117" i="2"/>
  <c r="O119" i="3" s="1"/>
  <c r="HL117" i="2"/>
  <c r="HJ117" i="2"/>
  <c r="HH117" i="2"/>
  <c r="HM117" i="2"/>
  <c r="HK117" i="2"/>
  <c r="HI117" i="2"/>
  <c r="AF119" i="3"/>
  <c r="P119" i="3"/>
  <c r="HZ117" i="2"/>
  <c r="HX117" i="2"/>
  <c r="HV117" i="2"/>
  <c r="IC117" i="2"/>
  <c r="IA117" i="2"/>
  <c r="HY117" i="2"/>
  <c r="HW117" i="2"/>
  <c r="EG161" i="2"/>
  <c r="EE161" i="2"/>
  <c r="EC161" i="2"/>
  <c r="EH161" i="2"/>
  <c r="EF161" i="2"/>
  <c r="ED161" i="2"/>
  <c r="EB161" i="2"/>
  <c r="EH160" i="2"/>
  <c r="EF160" i="2"/>
  <c r="ED160" i="2"/>
  <c r="EB160" i="2"/>
  <c r="EG160" i="2"/>
  <c r="EE160" i="2"/>
  <c r="EC160" i="2"/>
  <c r="EW160" i="2"/>
  <c r="EU160" i="2"/>
  <c r="ES160" i="2"/>
  <c r="EQ160" i="2"/>
  <c r="ET160" i="2"/>
  <c r="ER160" i="2"/>
  <c r="EP160" i="2"/>
  <c r="AB116" i="3"/>
  <c r="L116" i="3"/>
  <c r="ET114" i="2"/>
  <c r="ER114" i="2"/>
  <c r="EP114" i="2"/>
  <c r="EW114" i="2"/>
  <c r="EU114" i="2"/>
  <c r="ES114" i="2"/>
  <c r="EQ114" i="2"/>
  <c r="L133" i="2"/>
  <c r="W133" i="8" s="1"/>
  <c r="J133" i="2"/>
  <c r="H133" i="2"/>
  <c r="F133" i="2"/>
  <c r="U135" i="3"/>
  <c r="K133" i="2"/>
  <c r="I133" i="2"/>
  <c r="G133" i="2"/>
  <c r="AF135" i="3"/>
  <c r="P135" i="3"/>
  <c r="HZ133" i="2"/>
  <c r="HX133" i="2"/>
  <c r="HV133" i="2"/>
  <c r="IC133" i="2"/>
  <c r="IA133" i="2"/>
  <c r="HY133" i="2"/>
  <c r="HW133" i="2"/>
  <c r="AB135" i="3"/>
  <c r="EW133" i="2"/>
  <c r="EU133" i="2"/>
  <c r="ES133" i="2"/>
  <c r="EQ133" i="2"/>
  <c r="L135" i="3"/>
  <c r="ET133" i="2"/>
  <c r="ER133" i="2"/>
  <c r="EP133" i="2"/>
  <c r="BQ133" i="2"/>
  <c r="BO133" i="2"/>
  <c r="BM133" i="2"/>
  <c r="BK133" i="2"/>
  <c r="X135" i="3"/>
  <c r="BN133" i="2"/>
  <c r="BL133" i="2"/>
  <c r="BJ133" i="2"/>
  <c r="IC116" i="2"/>
  <c r="IA116" i="2"/>
  <c r="HY116" i="2"/>
  <c r="HW116" i="2"/>
  <c r="AF118" i="3"/>
  <c r="P118" i="3"/>
  <c r="HZ116" i="2"/>
  <c r="HX116" i="2"/>
  <c r="HV116" i="2"/>
  <c r="AD118" i="3"/>
  <c r="N118" i="3"/>
  <c r="GJ116" i="2"/>
  <c r="GH116" i="2"/>
  <c r="GF116" i="2"/>
  <c r="GM116" i="2"/>
  <c r="GK116" i="2"/>
  <c r="GI116" i="2"/>
  <c r="GG116" i="2"/>
  <c r="EW115" i="2"/>
  <c r="EU115" i="2"/>
  <c r="ES115" i="2"/>
  <c r="EQ115" i="2"/>
  <c r="AB117" i="3"/>
  <c r="L117" i="3"/>
  <c r="ET115" i="2"/>
  <c r="ER115" i="2"/>
  <c r="EP115" i="2"/>
  <c r="V144" i="3"/>
  <c r="V142" i="2"/>
  <c r="AA142" i="2"/>
  <c r="Y142" i="2"/>
  <c r="W142" i="2"/>
  <c r="U142" i="2"/>
  <c r="X142" i="2"/>
  <c r="T142" i="2"/>
  <c r="Z144" i="3"/>
  <c r="DD142" i="2"/>
  <c r="DB142" i="2"/>
  <c r="CZ142" i="2"/>
  <c r="DG142" i="2"/>
  <c r="DE142" i="2"/>
  <c r="DC142" i="2"/>
  <c r="DA142" i="2"/>
  <c r="AD144" i="3"/>
  <c r="N144" i="3"/>
  <c r="GJ142" i="2"/>
  <c r="GH142" i="2"/>
  <c r="GF142" i="2"/>
  <c r="GM142" i="2"/>
  <c r="GK142" i="2"/>
  <c r="GI142" i="2"/>
  <c r="GG142" i="2"/>
  <c r="AA141" i="2"/>
  <c r="Y141" i="2"/>
  <c r="U141" i="2"/>
  <c r="V143" i="3"/>
  <c r="X141" i="2"/>
  <c r="V141" i="2"/>
  <c r="T141" i="2"/>
  <c r="W141" i="2"/>
  <c r="AZ141" i="2"/>
  <c r="AV141" i="2"/>
  <c r="BA141" i="2"/>
  <c r="AY141" i="2"/>
  <c r="AW141" i="2"/>
  <c r="W143" i="3"/>
  <c r="BB141" i="2"/>
  <c r="AX141" i="2"/>
  <c r="DG141" i="2"/>
  <c r="DE141" i="2"/>
  <c r="DC141" i="2"/>
  <c r="DA141" i="2"/>
  <c r="Z143" i="3"/>
  <c r="DD141" i="2"/>
  <c r="DB141" i="2"/>
  <c r="CZ141" i="2"/>
  <c r="AA143" i="3"/>
  <c r="EH141" i="2"/>
  <c r="EF141" i="2"/>
  <c r="ED141" i="2"/>
  <c r="EB141" i="2"/>
  <c r="EG141" i="2"/>
  <c r="EE141" i="2"/>
  <c r="EC141" i="2"/>
  <c r="FW141" i="2"/>
  <c r="FU141" i="2"/>
  <c r="FS141" i="2"/>
  <c r="AC143" i="3"/>
  <c r="FX141" i="2"/>
  <c r="M143" i="3" s="1"/>
  <c r="FV141" i="2"/>
  <c r="FT141" i="2"/>
  <c r="FR141" i="2"/>
  <c r="GM141" i="2"/>
  <c r="GK141" i="2"/>
  <c r="GI141" i="2"/>
  <c r="GG141" i="2"/>
  <c r="AD143" i="3"/>
  <c r="N143" i="3"/>
  <c r="GJ141" i="2"/>
  <c r="GH141" i="2"/>
  <c r="GF141" i="2"/>
  <c r="V140" i="2"/>
  <c r="AA140" i="2"/>
  <c r="Y140" i="2"/>
  <c r="W140" i="2"/>
  <c r="U140" i="2"/>
  <c r="V142" i="3"/>
  <c r="X140" i="2"/>
  <c r="T140" i="2"/>
  <c r="BA140" i="2"/>
  <c r="AY140" i="2"/>
  <c r="W142" i="3"/>
  <c r="BB140" i="2"/>
  <c r="AZ140" i="2"/>
  <c r="AX140" i="2"/>
  <c r="AV140" i="2"/>
  <c r="AW140" i="2"/>
  <c r="Z142" i="3"/>
  <c r="DD140" i="2"/>
  <c r="DB140" i="2"/>
  <c r="CZ140" i="2"/>
  <c r="DG140" i="2"/>
  <c r="DE140" i="2"/>
  <c r="DC140" i="2"/>
  <c r="DA140" i="2"/>
  <c r="EG140" i="2"/>
  <c r="EE140" i="2"/>
  <c r="EC140" i="2"/>
  <c r="AA142" i="3"/>
  <c r="EH140" i="2"/>
  <c r="EF140" i="2"/>
  <c r="ED140" i="2"/>
  <c r="EB140" i="2"/>
  <c r="AC142" i="3"/>
  <c r="FX140" i="2"/>
  <c r="M142" i="3" s="1"/>
  <c r="FV140" i="2"/>
  <c r="FT140" i="2"/>
  <c r="FR140" i="2"/>
  <c r="FW140" i="2"/>
  <c r="FU140" i="2"/>
  <c r="FS140" i="2"/>
  <c r="AD142" i="3"/>
  <c r="N142" i="3"/>
  <c r="GJ140" i="2"/>
  <c r="GH140" i="2"/>
  <c r="GF140" i="2"/>
  <c r="GM140" i="2"/>
  <c r="GK140" i="2"/>
  <c r="GI140" i="2"/>
  <c r="GG140" i="2"/>
  <c r="AA139" i="2"/>
  <c r="U139" i="2"/>
  <c r="V141" i="3"/>
  <c r="X139" i="2"/>
  <c r="V139" i="2"/>
  <c r="T139" i="2"/>
  <c r="Y139" i="2"/>
  <c r="W139" i="2"/>
  <c r="W141" i="3"/>
  <c r="AZ139" i="2"/>
  <c r="AV139" i="2"/>
  <c r="BA139" i="2"/>
  <c r="AY139" i="2"/>
  <c r="AW139" i="2"/>
  <c r="BB139" i="2"/>
  <c r="AX139" i="2"/>
  <c r="DG139" i="2"/>
  <c r="DE139" i="2"/>
  <c r="DC139" i="2"/>
  <c r="DA139" i="2"/>
  <c r="Z141" i="3"/>
  <c r="DD139" i="2"/>
  <c r="DB139" i="2"/>
  <c r="CZ139" i="2"/>
  <c r="AA141" i="3"/>
  <c r="EH139" i="2"/>
  <c r="EF139" i="2"/>
  <c r="ED139" i="2"/>
  <c r="EB139" i="2"/>
  <c r="EG139" i="2"/>
  <c r="EE139" i="2"/>
  <c r="EC139" i="2"/>
  <c r="FW139" i="2"/>
  <c r="FU139" i="2"/>
  <c r="FS139" i="2"/>
  <c r="AC141" i="3"/>
  <c r="FX139" i="2"/>
  <c r="M141" i="3" s="1"/>
  <c r="FV139" i="2"/>
  <c r="FT139" i="2"/>
  <c r="FR139" i="2"/>
  <c r="GM139" i="2"/>
  <c r="GK139" i="2"/>
  <c r="GI139" i="2"/>
  <c r="GG139" i="2"/>
  <c r="AD141" i="3"/>
  <c r="N141" i="3"/>
  <c r="GJ139" i="2"/>
  <c r="GH139" i="2"/>
  <c r="GF139" i="2"/>
  <c r="V138" i="2"/>
  <c r="AA138" i="2"/>
  <c r="Y138" i="2"/>
  <c r="W138" i="2"/>
  <c r="U138" i="2"/>
  <c r="V140" i="3"/>
  <c r="X138" i="2"/>
  <c r="T138" i="2"/>
  <c r="BA138" i="2"/>
  <c r="AW138" i="2"/>
  <c r="W140" i="3"/>
  <c r="BB138" i="2"/>
  <c r="AZ138" i="2"/>
  <c r="AX138" i="2"/>
  <c r="AV138" i="2"/>
  <c r="AY138" i="2"/>
  <c r="Z140" i="3"/>
  <c r="DG138" i="2"/>
  <c r="DE138" i="2"/>
  <c r="DC138" i="2"/>
  <c r="DA138" i="2"/>
  <c r="DD138" i="2"/>
  <c r="DB138" i="2"/>
  <c r="CZ138" i="2"/>
  <c r="EG138" i="2"/>
  <c r="EE138" i="2"/>
  <c r="EC138" i="2"/>
  <c r="AA140" i="3"/>
  <c r="EH138" i="2"/>
  <c r="EF138" i="2"/>
  <c r="ED138" i="2"/>
  <c r="EB138" i="2"/>
  <c r="AC140" i="3"/>
  <c r="FX138" i="2"/>
  <c r="M140" i="3" s="1"/>
  <c r="FV138" i="2"/>
  <c r="FT138" i="2"/>
  <c r="FR138" i="2"/>
  <c r="FW138" i="2"/>
  <c r="FU138" i="2"/>
  <c r="FS138" i="2"/>
  <c r="AD140" i="3"/>
  <c r="N140" i="3"/>
  <c r="GJ138" i="2"/>
  <c r="GH138" i="2"/>
  <c r="GF138" i="2"/>
  <c r="GM138" i="2"/>
  <c r="GK138" i="2"/>
  <c r="GI138" i="2"/>
  <c r="GG138" i="2"/>
  <c r="AA137" i="2"/>
  <c r="U137" i="2"/>
  <c r="V139" i="3"/>
  <c r="X137" i="2"/>
  <c r="V137" i="2"/>
  <c r="T137" i="2"/>
  <c r="Y137" i="2"/>
  <c r="W137" i="2"/>
  <c r="BB137" i="2"/>
  <c r="AX137" i="2"/>
  <c r="BA137" i="2"/>
  <c r="AY137" i="2"/>
  <c r="AW137" i="2"/>
  <c r="W139" i="3"/>
  <c r="AZ137" i="2"/>
  <c r="AV137" i="2"/>
  <c r="Z139" i="3"/>
  <c r="DD137" i="2"/>
  <c r="DB137" i="2"/>
  <c r="CZ137" i="2"/>
  <c r="DG137" i="2"/>
  <c r="DE137" i="2"/>
  <c r="DC137" i="2"/>
  <c r="DA137" i="2"/>
  <c r="AA139" i="3"/>
  <c r="EH137" i="2"/>
  <c r="EF137" i="2"/>
  <c r="ED137" i="2"/>
  <c r="EB137" i="2"/>
  <c r="EG137" i="2"/>
  <c r="EE137" i="2"/>
  <c r="EC137" i="2"/>
  <c r="FW137" i="2"/>
  <c r="FU137" i="2"/>
  <c r="FS137" i="2"/>
  <c r="AC139" i="3"/>
  <c r="FX137" i="2"/>
  <c r="M139" i="3" s="1"/>
  <c r="FV137" i="2"/>
  <c r="FT137" i="2"/>
  <c r="FR137" i="2"/>
  <c r="GM137" i="2"/>
  <c r="GK137" i="2"/>
  <c r="GI137" i="2"/>
  <c r="GG137" i="2"/>
  <c r="AD139" i="3"/>
  <c r="N139" i="3"/>
  <c r="GJ137" i="2"/>
  <c r="GH137" i="2"/>
  <c r="GF137" i="2"/>
  <c r="V136" i="2"/>
  <c r="AA136" i="2"/>
  <c r="Y136" i="2"/>
  <c r="W136" i="2"/>
  <c r="U136" i="2"/>
  <c r="V138" i="3"/>
  <c r="X136" i="2"/>
  <c r="T136" i="2"/>
  <c r="AY136" i="2"/>
  <c r="W138" i="3"/>
  <c r="BB136" i="2"/>
  <c r="AZ136" i="2"/>
  <c r="AX136" i="2"/>
  <c r="AV136" i="2"/>
  <c r="BA136" i="2"/>
  <c r="AW136" i="2"/>
  <c r="DG136" i="2"/>
  <c r="DE136" i="2"/>
  <c r="DC136" i="2"/>
  <c r="DA136" i="2"/>
  <c r="Z138" i="3"/>
  <c r="DD136" i="2"/>
  <c r="DB136" i="2"/>
  <c r="CZ136" i="2"/>
  <c r="EG136" i="2"/>
  <c r="EE136" i="2"/>
  <c r="EC136" i="2"/>
  <c r="AA138" i="3"/>
  <c r="EH136" i="2"/>
  <c r="EF136" i="2"/>
  <c r="ED136" i="2"/>
  <c r="EB136" i="2"/>
  <c r="AC138" i="3"/>
  <c r="FX136" i="2"/>
  <c r="M138" i="3" s="1"/>
  <c r="FV136" i="2"/>
  <c r="FT136" i="2"/>
  <c r="FR136" i="2"/>
  <c r="FW136" i="2"/>
  <c r="FU136" i="2"/>
  <c r="FS136" i="2"/>
  <c r="AD138" i="3"/>
  <c r="N138" i="3"/>
  <c r="GJ136" i="2"/>
  <c r="GH136" i="2"/>
  <c r="GF136" i="2"/>
  <c r="GM136" i="2"/>
  <c r="GK136" i="2"/>
  <c r="GI136" i="2"/>
  <c r="GG136" i="2"/>
  <c r="AA135" i="2"/>
  <c r="U135" i="2"/>
  <c r="V137" i="3"/>
  <c r="X135" i="2"/>
  <c r="V135" i="2"/>
  <c r="T135" i="2"/>
  <c r="Y135" i="2"/>
  <c r="W135" i="2"/>
  <c r="W137" i="3"/>
  <c r="AZ135" i="2"/>
  <c r="AV135" i="2"/>
  <c r="BA135" i="2"/>
  <c r="AY135" i="2"/>
  <c r="AW135" i="2"/>
  <c r="BB135" i="2"/>
  <c r="AX135" i="2"/>
  <c r="Z137" i="3"/>
  <c r="DD135" i="2"/>
  <c r="DB135" i="2"/>
  <c r="CZ135" i="2"/>
  <c r="DG135" i="2"/>
  <c r="DE135" i="2"/>
  <c r="DC135" i="2"/>
  <c r="DA135" i="2"/>
  <c r="AA137" i="3"/>
  <c r="EH135" i="2"/>
  <c r="EF135" i="2"/>
  <c r="ED135" i="2"/>
  <c r="EB135" i="2"/>
  <c r="EG135" i="2"/>
  <c r="EE135" i="2"/>
  <c r="EC135" i="2"/>
  <c r="FW135" i="2"/>
  <c r="FU135" i="2"/>
  <c r="FS135" i="2"/>
  <c r="AC137" i="3"/>
  <c r="FX135" i="2"/>
  <c r="M137" i="3" s="1"/>
  <c r="FV135" i="2"/>
  <c r="FT135" i="2"/>
  <c r="FR135" i="2"/>
  <c r="GM135" i="2"/>
  <c r="GK135" i="2"/>
  <c r="GI135" i="2"/>
  <c r="GG135" i="2"/>
  <c r="AD137" i="3"/>
  <c r="N137" i="3"/>
  <c r="GJ135" i="2"/>
  <c r="GH135" i="2"/>
  <c r="GF135" i="2"/>
  <c r="V134" i="2"/>
  <c r="AA134" i="2"/>
  <c r="Y134" i="2"/>
  <c r="W134" i="2"/>
  <c r="U134" i="2"/>
  <c r="V136" i="3"/>
  <c r="X134" i="2"/>
  <c r="T134" i="2"/>
  <c r="AY134" i="2"/>
  <c r="W136" i="3"/>
  <c r="BB134" i="2"/>
  <c r="AZ134" i="2"/>
  <c r="AX134" i="2"/>
  <c r="AV134" i="2"/>
  <c r="BA134" i="2"/>
  <c r="AW134" i="2"/>
  <c r="DG134" i="2"/>
  <c r="DE134" i="2"/>
  <c r="DC134" i="2"/>
  <c r="DA134" i="2"/>
  <c r="Z136" i="3"/>
  <c r="DD134" i="2"/>
  <c r="DB134" i="2"/>
  <c r="CZ134" i="2"/>
  <c r="EG134" i="2"/>
  <c r="EE134" i="2"/>
  <c r="EC134" i="2"/>
  <c r="AA136" i="3"/>
  <c r="EH134" i="2"/>
  <c r="EF134" i="2"/>
  <c r="ED134" i="2"/>
  <c r="EB134" i="2"/>
  <c r="AC136" i="3"/>
  <c r="FX134" i="2"/>
  <c r="M136" i="3" s="1"/>
  <c r="FV134" i="2"/>
  <c r="FT134" i="2"/>
  <c r="FR134" i="2"/>
  <c r="FW134" i="2"/>
  <c r="FU134" i="2"/>
  <c r="FS134" i="2"/>
  <c r="AD136" i="3"/>
  <c r="N136" i="3"/>
  <c r="GJ134" i="2"/>
  <c r="GH134" i="2"/>
  <c r="GF134" i="2"/>
  <c r="GM134" i="2"/>
  <c r="GK134" i="2"/>
  <c r="GI134" i="2"/>
  <c r="GG134" i="2"/>
  <c r="V132" i="2"/>
  <c r="AA132" i="2"/>
  <c r="Y132" i="2"/>
  <c r="W132" i="2"/>
  <c r="U132" i="2"/>
  <c r="V134" i="3"/>
  <c r="X132" i="2"/>
  <c r="T132" i="2"/>
  <c r="BA132" i="2"/>
  <c r="AW132" i="2"/>
  <c r="W134" i="3"/>
  <c r="BB132" i="2"/>
  <c r="AZ132" i="2"/>
  <c r="AX132" i="2"/>
  <c r="AV132" i="2"/>
  <c r="AY132" i="2"/>
  <c r="DG132" i="2"/>
  <c r="DE132" i="2"/>
  <c r="DC132" i="2"/>
  <c r="DA132" i="2"/>
  <c r="Z134" i="3"/>
  <c r="DD132" i="2"/>
  <c r="DB132" i="2"/>
  <c r="CZ132" i="2"/>
  <c r="EG132" i="2"/>
  <c r="EE132" i="2"/>
  <c r="EC132" i="2"/>
  <c r="AA134" i="3"/>
  <c r="EH132" i="2"/>
  <c r="EF132" i="2"/>
  <c r="ED132" i="2"/>
  <c r="EB132" i="2"/>
  <c r="AC134" i="3"/>
  <c r="FX132" i="2"/>
  <c r="M134" i="3" s="1"/>
  <c r="FV132" i="2"/>
  <c r="FT132" i="2"/>
  <c r="FR132" i="2"/>
  <c r="FW132" i="2"/>
  <c r="FU132" i="2"/>
  <c r="FS132" i="2"/>
  <c r="AD134" i="3"/>
  <c r="N134" i="3"/>
  <c r="GJ132" i="2"/>
  <c r="GH132" i="2"/>
  <c r="GF132" i="2"/>
  <c r="GM132" i="2"/>
  <c r="GK132" i="2"/>
  <c r="GI132" i="2"/>
  <c r="GG132" i="2"/>
  <c r="AA131" i="2"/>
  <c r="U131" i="2"/>
  <c r="V133" i="3"/>
  <c r="X131" i="2"/>
  <c r="V131" i="2"/>
  <c r="T131" i="2"/>
  <c r="Y131" i="2"/>
  <c r="W131" i="2"/>
  <c r="BB131" i="2"/>
  <c r="AX131" i="2"/>
  <c r="BA131" i="2"/>
  <c r="AY131" i="2"/>
  <c r="AW131" i="2"/>
  <c r="W133" i="3"/>
  <c r="AZ131" i="2"/>
  <c r="AV131" i="2"/>
  <c r="Z133" i="3"/>
  <c r="DD131" i="2"/>
  <c r="DB131" i="2"/>
  <c r="CZ131" i="2"/>
  <c r="DG131" i="2"/>
  <c r="DE131" i="2"/>
  <c r="DC131" i="2"/>
  <c r="DA131" i="2"/>
  <c r="AA133" i="3"/>
  <c r="EH131" i="2"/>
  <c r="EF131" i="2"/>
  <c r="ED131" i="2"/>
  <c r="EB131" i="2"/>
  <c r="EG131" i="2"/>
  <c r="EE131" i="2"/>
  <c r="EC131" i="2"/>
  <c r="FW131" i="2"/>
  <c r="FU131" i="2"/>
  <c r="FS131" i="2"/>
  <c r="AC133" i="3"/>
  <c r="FX131" i="2"/>
  <c r="M133" i="3" s="1"/>
  <c r="FV131" i="2"/>
  <c r="FT131" i="2"/>
  <c r="FR131" i="2"/>
  <c r="GM131" i="2"/>
  <c r="GK131" i="2"/>
  <c r="GI131" i="2"/>
  <c r="GG131" i="2"/>
  <c r="AD133" i="3"/>
  <c r="N133" i="3"/>
  <c r="GJ131" i="2"/>
  <c r="GH131" i="2"/>
  <c r="GF131" i="2"/>
  <c r="V130" i="2"/>
  <c r="AA130" i="2"/>
  <c r="Y130" i="2"/>
  <c r="W130" i="2"/>
  <c r="U130" i="2"/>
  <c r="V132" i="3"/>
  <c r="X130" i="2"/>
  <c r="T130" i="2"/>
  <c r="AW130" i="2"/>
  <c r="W132" i="3"/>
  <c r="BB130" i="2"/>
  <c r="AZ130" i="2"/>
  <c r="AX130" i="2"/>
  <c r="AV130" i="2"/>
  <c r="BA130" i="2"/>
  <c r="AY130" i="2"/>
  <c r="DG130" i="2"/>
  <c r="DE130" i="2"/>
  <c r="DC130" i="2"/>
  <c r="DA130" i="2"/>
  <c r="Z132" i="3"/>
  <c r="DD130" i="2"/>
  <c r="DB130" i="2"/>
  <c r="CZ130" i="2"/>
  <c r="EG130" i="2"/>
  <c r="EE130" i="2"/>
  <c r="EC130" i="2"/>
  <c r="AA132" i="3"/>
  <c r="EH130" i="2"/>
  <c r="EF130" i="2"/>
  <c r="ED130" i="2"/>
  <c r="EB130" i="2"/>
  <c r="AC132" i="3"/>
  <c r="FX130" i="2"/>
  <c r="M132" i="3" s="1"/>
  <c r="FV130" i="2"/>
  <c r="FT130" i="2"/>
  <c r="FR130" i="2"/>
  <c r="FW130" i="2"/>
  <c r="FU130" i="2"/>
  <c r="FS130" i="2"/>
  <c r="AD132" i="3"/>
  <c r="N132" i="3"/>
  <c r="GJ130" i="2"/>
  <c r="GH130" i="2"/>
  <c r="GF130" i="2"/>
  <c r="GM130" i="2"/>
  <c r="GK130" i="2"/>
  <c r="GI130" i="2"/>
  <c r="GG130" i="2"/>
  <c r="AA129" i="2"/>
  <c r="W129" i="2"/>
  <c r="V131" i="3"/>
  <c r="X129" i="2"/>
  <c r="V129" i="2"/>
  <c r="T129" i="2"/>
  <c r="Y129" i="2"/>
  <c r="U129" i="2"/>
  <c r="BB129" i="2"/>
  <c r="AX129" i="2"/>
  <c r="BA129" i="2"/>
  <c r="AY129" i="2"/>
  <c r="AW129" i="2"/>
  <c r="W131" i="3"/>
  <c r="AZ129" i="2"/>
  <c r="AV129" i="2"/>
  <c r="Z131" i="3"/>
  <c r="DD129" i="2"/>
  <c r="DB129" i="2"/>
  <c r="CZ129" i="2"/>
  <c r="DG129" i="2"/>
  <c r="DE129" i="2"/>
  <c r="DC129" i="2"/>
  <c r="DA129" i="2"/>
  <c r="AA131" i="3"/>
  <c r="EH129" i="2"/>
  <c r="EF129" i="2"/>
  <c r="ED129" i="2"/>
  <c r="EB129" i="2"/>
  <c r="EG129" i="2"/>
  <c r="EE129" i="2"/>
  <c r="EC129" i="2"/>
  <c r="FW129" i="2"/>
  <c r="FU129" i="2"/>
  <c r="FS129" i="2"/>
  <c r="AC131" i="3"/>
  <c r="FX129" i="2"/>
  <c r="M131" i="3" s="1"/>
  <c r="FV129" i="2"/>
  <c r="FT129" i="2"/>
  <c r="FR129" i="2"/>
  <c r="GM129" i="2"/>
  <c r="GK129" i="2"/>
  <c r="GI129" i="2"/>
  <c r="GG129" i="2"/>
  <c r="AD131" i="3"/>
  <c r="N131" i="3"/>
  <c r="GJ129" i="2"/>
  <c r="GH129" i="2"/>
  <c r="GF129" i="2"/>
  <c r="V130" i="3"/>
  <c r="X128" i="2"/>
  <c r="T128" i="2"/>
  <c r="AA128" i="2"/>
  <c r="Y128" i="2"/>
  <c r="W128" i="2"/>
  <c r="U128" i="2"/>
  <c r="V128" i="2"/>
  <c r="AW128" i="2"/>
  <c r="W130" i="3"/>
  <c r="BB128" i="2"/>
  <c r="AZ128" i="2"/>
  <c r="AX128" i="2"/>
  <c r="AV128" i="2"/>
  <c r="BA128" i="2"/>
  <c r="AY128" i="2"/>
  <c r="DG128" i="2"/>
  <c r="DE128" i="2"/>
  <c r="DC128" i="2"/>
  <c r="DA128" i="2"/>
  <c r="Z130" i="3"/>
  <c r="DD128" i="2"/>
  <c r="DB128" i="2"/>
  <c r="CZ128" i="2"/>
  <c r="EG128" i="2"/>
  <c r="EE128" i="2"/>
  <c r="EC128" i="2"/>
  <c r="AA130" i="3"/>
  <c r="EH128" i="2"/>
  <c r="EF128" i="2"/>
  <c r="ED128" i="2"/>
  <c r="EB128" i="2"/>
  <c r="AC130" i="3"/>
  <c r="FX128" i="2"/>
  <c r="M130" i="3" s="1"/>
  <c r="FV128" i="2"/>
  <c r="FT128" i="2"/>
  <c r="FR128" i="2"/>
  <c r="FW128" i="2"/>
  <c r="FU128" i="2"/>
  <c r="FS128" i="2"/>
  <c r="AD130" i="3"/>
  <c r="N130" i="3"/>
  <c r="GJ128" i="2"/>
  <c r="GH128" i="2"/>
  <c r="GF128" i="2"/>
  <c r="GM128" i="2"/>
  <c r="GK128" i="2"/>
  <c r="GI128" i="2"/>
  <c r="GG128" i="2"/>
  <c r="Y127" i="2"/>
  <c r="U127" i="2"/>
  <c r="V129" i="3"/>
  <c r="X127" i="2"/>
  <c r="V127" i="2"/>
  <c r="T127" i="2"/>
  <c r="AA127" i="2"/>
  <c r="W127" i="2"/>
  <c r="BB127" i="2"/>
  <c r="AX127" i="2"/>
  <c r="BA127" i="2"/>
  <c r="AY127" i="2"/>
  <c r="AW127" i="2"/>
  <c r="W129" i="3"/>
  <c r="AZ127" i="2"/>
  <c r="AV127" i="2"/>
  <c r="Z129" i="3"/>
  <c r="DD127" i="2"/>
  <c r="DB127" i="2"/>
  <c r="CZ127" i="2"/>
  <c r="DG127" i="2"/>
  <c r="DE127" i="2"/>
  <c r="DC127" i="2"/>
  <c r="DA127" i="2"/>
  <c r="AA129" i="3"/>
  <c r="EH127" i="2"/>
  <c r="EF127" i="2"/>
  <c r="ED127" i="2"/>
  <c r="EB127" i="2"/>
  <c r="EG127" i="2"/>
  <c r="EE127" i="2"/>
  <c r="EC127" i="2"/>
  <c r="FW127" i="2"/>
  <c r="FU127" i="2"/>
  <c r="FS127" i="2"/>
  <c r="AC129" i="3"/>
  <c r="FX127" i="2"/>
  <c r="M129" i="3" s="1"/>
  <c r="FV127" i="2"/>
  <c r="FT127" i="2"/>
  <c r="FR127" i="2"/>
  <c r="GM127" i="2"/>
  <c r="GK127" i="2"/>
  <c r="GI127" i="2"/>
  <c r="GG127" i="2"/>
  <c r="AD129" i="3"/>
  <c r="N129" i="3"/>
  <c r="GJ127" i="2"/>
  <c r="GH127" i="2"/>
  <c r="GF127" i="2"/>
  <c r="V126" i="2"/>
  <c r="AA126" i="2"/>
  <c r="Y126" i="2"/>
  <c r="W126" i="2"/>
  <c r="U126" i="2"/>
  <c r="V128" i="3"/>
  <c r="X126" i="2"/>
  <c r="T126" i="2"/>
  <c r="AW126" i="2"/>
  <c r="W128" i="3"/>
  <c r="BB126" i="2"/>
  <c r="AZ126" i="2"/>
  <c r="AX126" i="2"/>
  <c r="AV126" i="2"/>
  <c r="BA126" i="2"/>
  <c r="AY126" i="2"/>
  <c r="DG126" i="2"/>
  <c r="DE126" i="2"/>
  <c r="DC126" i="2"/>
  <c r="DA126" i="2"/>
  <c r="Z128" i="3"/>
  <c r="DD126" i="2"/>
  <c r="DB126" i="2"/>
  <c r="CZ126" i="2"/>
  <c r="EG126" i="2"/>
  <c r="EE126" i="2"/>
  <c r="EC126" i="2"/>
  <c r="AA128" i="3"/>
  <c r="EH126" i="2"/>
  <c r="EF126" i="2"/>
  <c r="ED126" i="2"/>
  <c r="EB126" i="2"/>
  <c r="AC128" i="3"/>
  <c r="FW126" i="2"/>
  <c r="FU126" i="2"/>
  <c r="FS126" i="2"/>
  <c r="FX126" i="2"/>
  <c r="M128" i="3" s="1"/>
  <c r="FV126" i="2"/>
  <c r="FT126" i="2"/>
  <c r="FR126" i="2"/>
  <c r="AD128" i="3"/>
  <c r="N128" i="3"/>
  <c r="GJ126" i="2"/>
  <c r="GH126" i="2"/>
  <c r="GF126" i="2"/>
  <c r="GM126" i="2"/>
  <c r="GK126" i="2"/>
  <c r="GI126" i="2"/>
  <c r="GG126" i="2"/>
  <c r="AA125" i="2"/>
  <c r="U125" i="2"/>
  <c r="V127" i="3"/>
  <c r="X125" i="2"/>
  <c r="V125" i="2"/>
  <c r="T125" i="2"/>
  <c r="Y125" i="2"/>
  <c r="W125" i="2"/>
  <c r="BB125" i="2"/>
  <c r="AX125" i="2"/>
  <c r="BA125" i="2"/>
  <c r="AY125" i="2"/>
  <c r="AW125" i="2"/>
  <c r="W127" i="3"/>
  <c r="AZ125" i="2"/>
  <c r="AV125" i="2"/>
  <c r="Z127" i="3"/>
  <c r="DD125" i="2"/>
  <c r="DB125" i="2"/>
  <c r="CZ125" i="2"/>
  <c r="DG125" i="2"/>
  <c r="DE125" i="2"/>
  <c r="DC125" i="2"/>
  <c r="DA125" i="2"/>
  <c r="AA127" i="3"/>
  <c r="EH125" i="2"/>
  <c r="EF125" i="2"/>
  <c r="ED125" i="2"/>
  <c r="EB125" i="2"/>
  <c r="EG125" i="2"/>
  <c r="EE125" i="2"/>
  <c r="EC125" i="2"/>
  <c r="AC127" i="3"/>
  <c r="FX125" i="2"/>
  <c r="M127" i="3" s="1"/>
  <c r="FV125" i="2"/>
  <c r="FT125" i="2"/>
  <c r="FR125" i="2"/>
  <c r="FW125" i="2"/>
  <c r="FU125" i="2"/>
  <c r="FS125" i="2"/>
  <c r="GM125" i="2"/>
  <c r="GK125" i="2"/>
  <c r="GI125" i="2"/>
  <c r="GG125" i="2"/>
  <c r="AD127" i="3"/>
  <c r="N127" i="3"/>
  <c r="GJ125" i="2"/>
  <c r="GH125" i="2"/>
  <c r="GF125" i="2"/>
  <c r="V124" i="2"/>
  <c r="AA124" i="2"/>
  <c r="Y124" i="2"/>
  <c r="W124" i="2"/>
  <c r="U124" i="2"/>
  <c r="V126" i="3"/>
  <c r="X124" i="2"/>
  <c r="T124" i="2"/>
  <c r="AW124" i="2"/>
  <c r="W126" i="3"/>
  <c r="BB124" i="2"/>
  <c r="AZ124" i="2"/>
  <c r="AX124" i="2"/>
  <c r="AV124" i="2"/>
  <c r="BA124" i="2"/>
  <c r="AY124" i="2"/>
  <c r="DG124" i="2"/>
  <c r="DE124" i="2"/>
  <c r="DC124" i="2"/>
  <c r="DA124" i="2"/>
  <c r="Z126" i="3"/>
  <c r="DD124" i="2"/>
  <c r="DB124" i="2"/>
  <c r="CZ124" i="2"/>
  <c r="EG124" i="2"/>
  <c r="EE124" i="2"/>
  <c r="EC124" i="2"/>
  <c r="AA126" i="3"/>
  <c r="EH124" i="2"/>
  <c r="EF124" i="2"/>
  <c r="ED124" i="2"/>
  <c r="EB124" i="2"/>
  <c r="FW124" i="2"/>
  <c r="FU124" i="2"/>
  <c r="FS124" i="2"/>
  <c r="AC126" i="3"/>
  <c r="FX124" i="2"/>
  <c r="M126" i="3" s="1"/>
  <c r="FV124" i="2"/>
  <c r="FT124" i="2"/>
  <c r="FR124" i="2"/>
  <c r="AD126" i="3"/>
  <c r="N126" i="3"/>
  <c r="GJ124" i="2"/>
  <c r="GH124" i="2"/>
  <c r="GF124" i="2"/>
  <c r="GM124" i="2"/>
  <c r="GK124" i="2"/>
  <c r="GI124" i="2"/>
  <c r="GG124" i="2"/>
  <c r="AA123" i="2"/>
  <c r="U123" i="2"/>
  <c r="V125" i="3"/>
  <c r="X123" i="2"/>
  <c r="V123" i="2"/>
  <c r="T123" i="2"/>
  <c r="Y123" i="2"/>
  <c r="W123" i="2"/>
  <c r="BB123" i="2"/>
  <c r="AX123" i="2"/>
  <c r="BA123" i="2"/>
  <c r="AY123" i="2"/>
  <c r="AW123" i="2"/>
  <c r="W125" i="3"/>
  <c r="AZ123" i="2"/>
  <c r="AV123" i="2"/>
  <c r="Z125" i="3"/>
  <c r="DD123" i="2"/>
  <c r="DB123" i="2"/>
  <c r="CZ123" i="2"/>
  <c r="DG123" i="2"/>
  <c r="DE123" i="2"/>
  <c r="DC123" i="2"/>
  <c r="DA123" i="2"/>
  <c r="AA125" i="3"/>
  <c r="EH123" i="2"/>
  <c r="EF123" i="2"/>
  <c r="ED123" i="2"/>
  <c r="EB123" i="2"/>
  <c r="EG123" i="2"/>
  <c r="EE123" i="2"/>
  <c r="EC123" i="2"/>
  <c r="AC125" i="3"/>
  <c r="FX123" i="2"/>
  <c r="M125" i="3" s="1"/>
  <c r="FV123" i="2"/>
  <c r="FT123" i="2"/>
  <c r="FR123" i="2"/>
  <c r="FW123" i="2"/>
  <c r="FU123" i="2"/>
  <c r="FS123" i="2"/>
  <c r="GM123" i="2"/>
  <c r="GK123" i="2"/>
  <c r="GI123" i="2"/>
  <c r="GG123" i="2"/>
  <c r="AD125" i="3"/>
  <c r="N125" i="3"/>
  <c r="GJ123" i="2"/>
  <c r="GH123" i="2"/>
  <c r="GF123" i="2"/>
  <c r="FW122" i="2"/>
  <c r="FU122" i="2"/>
  <c r="FS122" i="2"/>
  <c r="AC124" i="3"/>
  <c r="FX122" i="2"/>
  <c r="M124" i="3" s="1"/>
  <c r="FV122" i="2"/>
  <c r="FT122" i="2"/>
  <c r="FR122" i="2"/>
  <c r="HM122" i="2"/>
  <c r="HK122" i="2"/>
  <c r="HI122" i="2"/>
  <c r="AE124" i="3"/>
  <c r="HN122" i="2"/>
  <c r="O124" i="3" s="1"/>
  <c r="HL122" i="2"/>
  <c r="HJ122" i="2"/>
  <c r="HH122" i="2"/>
  <c r="IC122" i="2"/>
  <c r="IA122" i="2"/>
  <c r="HY122" i="2"/>
  <c r="HW122" i="2"/>
  <c r="AF124" i="3"/>
  <c r="P124" i="3"/>
  <c r="HZ122" i="2"/>
  <c r="HX122" i="2"/>
  <c r="HV122" i="2"/>
  <c r="X120" i="3"/>
  <c r="BN118" i="2"/>
  <c r="BL118" i="2"/>
  <c r="BJ118" i="2"/>
  <c r="BQ118" i="2"/>
  <c r="BO118" i="2"/>
  <c r="BM118" i="2"/>
  <c r="BK118" i="2"/>
  <c r="Y120" i="3"/>
  <c r="CR118" i="2"/>
  <c r="CP118" i="2"/>
  <c r="CN118" i="2"/>
  <c r="CL118" i="2"/>
  <c r="CQ118" i="2"/>
  <c r="CO118" i="2"/>
  <c r="CM118" i="2"/>
  <c r="DG118" i="2"/>
  <c r="DE118" i="2"/>
  <c r="DC118" i="2"/>
  <c r="DA118" i="2"/>
  <c r="Z120" i="3"/>
  <c r="DD118" i="2"/>
  <c r="DB118" i="2"/>
  <c r="CZ118" i="2"/>
  <c r="EG118" i="2"/>
  <c r="EE118" i="2"/>
  <c r="EC118" i="2"/>
  <c r="AA120" i="3"/>
  <c r="EH118" i="2"/>
  <c r="EF118" i="2"/>
  <c r="ED118" i="2"/>
  <c r="EB118" i="2"/>
  <c r="AB120" i="3"/>
  <c r="L120" i="3"/>
  <c r="ET118" i="2"/>
  <c r="ER118" i="2"/>
  <c r="EP118" i="2"/>
  <c r="EW118" i="2"/>
  <c r="EU118" i="2"/>
  <c r="ES118" i="2"/>
  <c r="EQ118" i="2"/>
  <c r="AD120" i="3"/>
  <c r="N120" i="3"/>
  <c r="GJ118" i="2"/>
  <c r="GH118" i="2"/>
  <c r="GF118" i="2"/>
  <c r="GM118" i="2"/>
  <c r="GK118" i="2"/>
  <c r="GI118" i="2"/>
  <c r="GG118" i="2"/>
  <c r="AC119" i="3"/>
  <c r="FX117" i="2"/>
  <c r="M119" i="3" s="1"/>
  <c r="FV117" i="2"/>
  <c r="FT117" i="2"/>
  <c r="FR117" i="2"/>
  <c r="FW117" i="2"/>
  <c r="FU117" i="2"/>
  <c r="FS117" i="2"/>
  <c r="GM117" i="2"/>
  <c r="GK117" i="2"/>
  <c r="GI117" i="2"/>
  <c r="GG117" i="2"/>
  <c r="AD119" i="3"/>
  <c r="N119" i="3"/>
  <c r="GJ117" i="2"/>
  <c r="GH117" i="2"/>
  <c r="GF117" i="2"/>
  <c r="FX161" i="2"/>
  <c r="FV161" i="2"/>
  <c r="FT161" i="2"/>
  <c r="FR161" i="2"/>
  <c r="FW161" i="2"/>
  <c r="FU161" i="2"/>
  <c r="FS161" i="2"/>
  <c r="AB163" i="3"/>
  <c r="ET161" i="2"/>
  <c r="ER161" i="2"/>
  <c r="EP161" i="2"/>
  <c r="EW161" i="2"/>
  <c r="EU161" i="2"/>
  <c r="ES161" i="2"/>
  <c r="EQ161" i="2"/>
  <c r="L161" i="3"/>
  <c r="ET159" i="2"/>
  <c r="ER159" i="2"/>
  <c r="EP159" i="2"/>
  <c r="EW159" i="2"/>
  <c r="EU159" i="2"/>
  <c r="ES159" i="2"/>
  <c r="EQ159" i="2"/>
  <c r="EG159" i="2"/>
  <c r="EE159" i="2"/>
  <c r="EC159" i="2"/>
  <c r="EH159" i="2"/>
  <c r="EF159" i="2"/>
  <c r="ED159" i="2"/>
  <c r="EB159" i="2"/>
  <c r="FX159" i="2"/>
  <c r="FV159" i="2"/>
  <c r="FT159" i="2"/>
  <c r="FR159" i="2"/>
  <c r="FW159" i="2"/>
  <c r="FU159" i="2"/>
  <c r="FS159" i="2"/>
  <c r="FW160" i="2"/>
  <c r="FU160" i="2"/>
  <c r="FS160" i="2"/>
  <c r="FX160" i="2"/>
  <c r="FV160" i="2"/>
  <c r="FT160" i="2"/>
  <c r="FR160" i="2"/>
  <c r="ET55" i="2"/>
  <c r="ER55" i="2"/>
  <c r="EP55" i="2"/>
  <c r="EW55" i="2"/>
  <c r="EU55" i="2"/>
  <c r="ES55" i="2"/>
  <c r="EQ55" i="2"/>
  <c r="AA55" i="2"/>
  <c r="P55" i="8" s="1"/>
  <c r="Y55" i="2"/>
  <c r="W55" i="2"/>
  <c r="U55" i="2"/>
  <c r="X55" i="2"/>
  <c r="V55" i="2"/>
  <c r="T55" i="2"/>
  <c r="DG54" i="2"/>
  <c r="DE54" i="2"/>
  <c r="DC54" i="2"/>
  <c r="DA54" i="2"/>
  <c r="DD54" i="2"/>
  <c r="DB54" i="2"/>
  <c r="CZ54" i="2"/>
  <c r="X54" i="2"/>
  <c r="V54" i="2"/>
  <c r="T54" i="2"/>
  <c r="AA54" i="2"/>
  <c r="P54" i="8" s="1"/>
  <c r="Y54" i="2"/>
  <c r="W54" i="2"/>
  <c r="U54" i="2"/>
  <c r="IC53" i="2"/>
  <c r="IA53" i="2"/>
  <c r="HY53" i="2"/>
  <c r="HW53" i="2"/>
  <c r="HZ53" i="2"/>
  <c r="HX53" i="2"/>
  <c r="HV53" i="2"/>
  <c r="GM53" i="2"/>
  <c r="GK53" i="2"/>
  <c r="GI53" i="2"/>
  <c r="GG53" i="2"/>
  <c r="GJ53" i="2"/>
  <c r="GH53" i="2"/>
  <c r="GF53" i="2"/>
  <c r="BA52" i="2"/>
  <c r="AY52" i="2"/>
  <c r="AW52" i="2"/>
  <c r="BB52" i="2"/>
  <c r="AZ52" i="2"/>
  <c r="AX52" i="2"/>
  <c r="AV52" i="2"/>
  <c r="FX51" i="2"/>
  <c r="FV51" i="2"/>
  <c r="FT51" i="2"/>
  <c r="FR51" i="2"/>
  <c r="FW51" i="2"/>
  <c r="FU51" i="2"/>
  <c r="FS51" i="2"/>
  <c r="ET51" i="2"/>
  <c r="ER51" i="2"/>
  <c r="EP51" i="2"/>
  <c r="EW51" i="2"/>
  <c r="EU51" i="2"/>
  <c r="ES51" i="2"/>
  <c r="EQ51" i="2"/>
  <c r="CQ51" i="2"/>
  <c r="CO51" i="2"/>
  <c r="CM51" i="2"/>
  <c r="CR51" i="2"/>
  <c r="CP51" i="2"/>
  <c r="CN51" i="2"/>
  <c r="CL51" i="2"/>
  <c r="BN51" i="2"/>
  <c r="BL51" i="2"/>
  <c r="BJ51" i="2"/>
  <c r="BQ51" i="2"/>
  <c r="BO51" i="2"/>
  <c r="BM51" i="2"/>
  <c r="BK51" i="2"/>
  <c r="HZ64" i="2"/>
  <c r="HX64" i="2"/>
  <c r="HV64" i="2"/>
  <c r="IC64" i="2"/>
  <c r="IA64" i="2"/>
  <c r="HY64" i="2"/>
  <c r="HW64" i="2"/>
  <c r="DD64" i="2"/>
  <c r="DB64" i="2"/>
  <c r="CZ64" i="2"/>
  <c r="DG64" i="2"/>
  <c r="DE64" i="2"/>
  <c r="DC64" i="2"/>
  <c r="DA64" i="2"/>
  <c r="ET61" i="2"/>
  <c r="ER61" i="2"/>
  <c r="EP61" i="2"/>
  <c r="EW61" i="2"/>
  <c r="EU61" i="2"/>
  <c r="ES61" i="2"/>
  <c r="EQ61" i="2"/>
  <c r="BB61" i="2"/>
  <c r="AZ61" i="2"/>
  <c r="AX61" i="2"/>
  <c r="AV61" i="2"/>
  <c r="BA61" i="2"/>
  <c r="AY61" i="2"/>
  <c r="AW61" i="2"/>
  <c r="HZ60" i="2"/>
  <c r="HX60" i="2"/>
  <c r="HV60" i="2"/>
  <c r="IC60" i="2"/>
  <c r="IA60" i="2"/>
  <c r="HY60" i="2"/>
  <c r="HW60" i="2"/>
  <c r="GJ60" i="2"/>
  <c r="GH60" i="2"/>
  <c r="GF60" i="2"/>
  <c r="GM60" i="2"/>
  <c r="GK60" i="2"/>
  <c r="GI60" i="2"/>
  <c r="GG60" i="2"/>
  <c r="EW60" i="2"/>
  <c r="EU60" i="2"/>
  <c r="ES60" i="2"/>
  <c r="EQ60" i="2"/>
  <c r="ET60" i="2"/>
  <c r="ER60" i="2"/>
  <c r="EP60" i="2"/>
  <c r="EH60" i="2"/>
  <c r="EF60" i="2"/>
  <c r="ED60" i="2"/>
  <c r="EB60" i="2"/>
  <c r="EG60" i="2"/>
  <c r="EE60" i="2"/>
  <c r="EC60" i="2"/>
  <c r="DG60" i="2"/>
  <c r="DE60" i="2"/>
  <c r="DC60" i="2"/>
  <c r="DA60" i="2"/>
  <c r="DD60" i="2"/>
  <c r="DB60" i="2"/>
  <c r="CZ60" i="2"/>
  <c r="X60" i="2"/>
  <c r="V60" i="2"/>
  <c r="T60" i="2"/>
  <c r="AA60" i="2"/>
  <c r="P60" i="8" s="1"/>
  <c r="Y60" i="2"/>
  <c r="W60" i="2"/>
  <c r="U60" i="2"/>
  <c r="HM59" i="2"/>
  <c r="HK59" i="2"/>
  <c r="HI59" i="2"/>
  <c r="HN59" i="2"/>
  <c r="HL59" i="2"/>
  <c r="HJ59" i="2"/>
  <c r="HH59" i="2"/>
  <c r="GM59" i="2"/>
  <c r="GK59" i="2"/>
  <c r="GI59" i="2"/>
  <c r="GG59" i="2"/>
  <c r="GJ59" i="2"/>
  <c r="GH59" i="2"/>
  <c r="GF59" i="2"/>
  <c r="FW58" i="2"/>
  <c r="FU58" i="2"/>
  <c r="FS58" i="2"/>
  <c r="FX58" i="2"/>
  <c r="FV58" i="2"/>
  <c r="FT58" i="2"/>
  <c r="FR58" i="2"/>
  <c r="DG58" i="2"/>
  <c r="DE58" i="2"/>
  <c r="DC58" i="2"/>
  <c r="DA58" i="2"/>
  <c r="DD58" i="2"/>
  <c r="DB58" i="2"/>
  <c r="CZ58" i="2"/>
  <c r="CR58" i="2"/>
  <c r="CP58" i="2"/>
  <c r="CN58" i="2"/>
  <c r="CL58" i="2"/>
  <c r="CQ58" i="2"/>
  <c r="CO58" i="2"/>
  <c r="CM58" i="2"/>
  <c r="BA58" i="2"/>
  <c r="AY58" i="2"/>
  <c r="AW58" i="2"/>
  <c r="BB58" i="2"/>
  <c r="AZ58" i="2"/>
  <c r="AX58" i="2"/>
  <c r="AV58" i="2"/>
  <c r="L58" i="2"/>
  <c r="I58" i="8" s="1"/>
  <c r="J58" i="2"/>
  <c r="H58" i="2"/>
  <c r="F58" i="2"/>
  <c r="K58" i="2"/>
  <c r="I58" i="2"/>
  <c r="G58" i="2"/>
  <c r="IC57" i="2"/>
  <c r="IA57" i="2"/>
  <c r="HY57" i="2"/>
  <c r="HW57" i="2"/>
  <c r="HZ57" i="2"/>
  <c r="HX57" i="2"/>
  <c r="HV57" i="2"/>
  <c r="HM57" i="2"/>
  <c r="HK57" i="2"/>
  <c r="HI57" i="2"/>
  <c r="HN57" i="2"/>
  <c r="HL57" i="2"/>
  <c r="HJ57" i="2"/>
  <c r="HH57" i="2"/>
  <c r="GM57" i="2"/>
  <c r="GK57" i="2"/>
  <c r="GI57" i="2"/>
  <c r="GG57" i="2"/>
  <c r="GJ57" i="2"/>
  <c r="GH57" i="2"/>
  <c r="GF57" i="2"/>
  <c r="EG57" i="2"/>
  <c r="EE57" i="2"/>
  <c r="EC57" i="2"/>
  <c r="EH57" i="2"/>
  <c r="EF57" i="2"/>
  <c r="ED57" i="2"/>
  <c r="EB57" i="2"/>
  <c r="DD57" i="2"/>
  <c r="DB57" i="2"/>
  <c r="CZ57" i="2"/>
  <c r="DG57" i="2"/>
  <c r="DE57" i="2"/>
  <c r="DC57" i="2"/>
  <c r="DA57" i="2"/>
  <c r="H59" i="3"/>
  <c r="BN57" i="2"/>
  <c r="BL57" i="2"/>
  <c r="BJ57" i="2"/>
  <c r="BQ57" i="2"/>
  <c r="BO57" i="2"/>
  <c r="BM57" i="2"/>
  <c r="BK57" i="2"/>
  <c r="BB57" i="2"/>
  <c r="AZ57" i="2"/>
  <c r="AX57" i="2"/>
  <c r="AV57" i="2"/>
  <c r="BA57" i="2"/>
  <c r="AY57" i="2"/>
  <c r="AW57" i="2"/>
  <c r="HZ56" i="2"/>
  <c r="HX56" i="2"/>
  <c r="HV56" i="2"/>
  <c r="IC56" i="2"/>
  <c r="IA56" i="2"/>
  <c r="HY56" i="2"/>
  <c r="HW56" i="2"/>
  <c r="GJ56" i="2"/>
  <c r="GH56" i="2"/>
  <c r="GF56" i="2"/>
  <c r="GM56" i="2"/>
  <c r="GK56" i="2"/>
  <c r="GI56" i="2"/>
  <c r="GG56" i="2"/>
  <c r="EW56" i="2"/>
  <c r="EU56" i="2"/>
  <c r="ES56" i="2"/>
  <c r="EQ56" i="2"/>
  <c r="ET56" i="2"/>
  <c r="ER56" i="2"/>
  <c r="EP56" i="2"/>
  <c r="CR56" i="2"/>
  <c r="CP56" i="2"/>
  <c r="CN56" i="2"/>
  <c r="CL56" i="2"/>
  <c r="CQ56" i="2"/>
  <c r="CO56" i="2"/>
  <c r="CM56" i="2"/>
  <c r="BQ56" i="2"/>
  <c r="BO56" i="2"/>
  <c r="BM56" i="2"/>
  <c r="BK56" i="2"/>
  <c r="BN56" i="2"/>
  <c r="BL56" i="2"/>
  <c r="BJ56" i="2"/>
  <c r="BA56" i="2"/>
  <c r="AY56" i="2"/>
  <c r="AW56" i="2"/>
  <c r="BB56" i="2"/>
  <c r="AZ56" i="2"/>
  <c r="AX56" i="2"/>
  <c r="AV56" i="2"/>
  <c r="V58" i="3"/>
  <c r="X56" i="2"/>
  <c r="V56" i="2"/>
  <c r="T56" i="2"/>
  <c r="AA56" i="2"/>
  <c r="P56" i="8" s="1"/>
  <c r="Y56" i="2"/>
  <c r="W56" i="2"/>
  <c r="U56" i="2"/>
  <c r="HM73" i="2"/>
  <c r="HK73" i="2"/>
  <c r="HI73" i="2"/>
  <c r="HN73" i="2"/>
  <c r="HL73" i="2"/>
  <c r="HJ73" i="2"/>
  <c r="HH73" i="2"/>
  <c r="FX72" i="2"/>
  <c r="FV72" i="2"/>
  <c r="FT72" i="2"/>
  <c r="FR72" i="2"/>
  <c r="FW72" i="2"/>
  <c r="FU72" i="2"/>
  <c r="FS72" i="2"/>
  <c r="HN72" i="2"/>
  <c r="HL72" i="2"/>
  <c r="HJ72" i="2"/>
  <c r="HH72" i="2"/>
  <c r="HM72" i="2"/>
  <c r="HK72" i="2"/>
  <c r="HI72" i="2"/>
  <c r="HZ72" i="2"/>
  <c r="HX72" i="2"/>
  <c r="HV72" i="2"/>
  <c r="IC72" i="2"/>
  <c r="IA72" i="2"/>
  <c r="HY72" i="2"/>
  <c r="HW72" i="2"/>
  <c r="CQ71" i="2"/>
  <c r="CO71" i="2"/>
  <c r="CM71" i="2"/>
  <c r="CR71" i="2"/>
  <c r="CP71" i="2"/>
  <c r="CN71" i="2"/>
  <c r="CL71" i="2"/>
  <c r="FW71" i="2"/>
  <c r="FU71" i="2"/>
  <c r="FS71" i="2"/>
  <c r="FX71" i="2"/>
  <c r="FV71" i="2"/>
  <c r="FT71" i="2"/>
  <c r="FR71" i="2"/>
  <c r="HM55" i="2"/>
  <c r="HK55" i="2"/>
  <c r="HI55" i="2"/>
  <c r="HN55" i="2"/>
  <c r="HL55" i="2"/>
  <c r="HJ55" i="2"/>
  <c r="HH55" i="2"/>
  <c r="GM55" i="2"/>
  <c r="GK55" i="2"/>
  <c r="GI55" i="2"/>
  <c r="GG55" i="2"/>
  <c r="GJ55" i="2"/>
  <c r="GH55" i="2"/>
  <c r="GF55" i="2"/>
  <c r="FX55" i="2"/>
  <c r="FV55" i="2"/>
  <c r="FT55" i="2"/>
  <c r="FR55" i="2"/>
  <c r="FW55" i="2"/>
  <c r="FU55" i="2"/>
  <c r="FS55" i="2"/>
  <c r="EG55" i="2"/>
  <c r="EE55" i="2"/>
  <c r="EC55" i="2"/>
  <c r="EH55" i="2"/>
  <c r="EF55" i="2"/>
  <c r="ED55" i="2"/>
  <c r="EB55" i="2"/>
  <c r="DD55" i="2"/>
  <c r="DB55" i="2"/>
  <c r="CZ55" i="2"/>
  <c r="DG55" i="2"/>
  <c r="DE55" i="2"/>
  <c r="DC55" i="2"/>
  <c r="DA55" i="2"/>
  <c r="CQ55" i="2"/>
  <c r="CO55" i="2"/>
  <c r="CM55" i="2"/>
  <c r="CR55" i="2"/>
  <c r="CP55" i="2"/>
  <c r="CN55" i="2"/>
  <c r="CL55" i="2"/>
  <c r="L55" i="2"/>
  <c r="I55" i="8" s="1"/>
  <c r="J55" i="2"/>
  <c r="H55" i="2"/>
  <c r="F55" i="2"/>
  <c r="K55" i="2"/>
  <c r="I55" i="2"/>
  <c r="G55" i="2"/>
  <c r="HZ54" i="2"/>
  <c r="HX54" i="2"/>
  <c r="HV54" i="2"/>
  <c r="IC54" i="2"/>
  <c r="IA54" i="2"/>
  <c r="HY54" i="2"/>
  <c r="HW54" i="2"/>
  <c r="GJ54" i="2"/>
  <c r="GH54" i="2"/>
  <c r="GF54" i="2"/>
  <c r="GM54" i="2"/>
  <c r="GK54" i="2"/>
  <c r="GI54" i="2"/>
  <c r="GG54" i="2"/>
  <c r="FW54" i="2"/>
  <c r="FU54" i="2"/>
  <c r="FS54" i="2"/>
  <c r="FX54" i="2"/>
  <c r="FV54" i="2"/>
  <c r="FT54" i="2"/>
  <c r="FR54" i="2"/>
  <c r="EH54" i="2"/>
  <c r="EF54" i="2"/>
  <c r="ED54" i="2"/>
  <c r="EB54" i="2"/>
  <c r="EG54" i="2"/>
  <c r="EE54" i="2"/>
  <c r="EC54" i="2"/>
  <c r="BQ54" i="2"/>
  <c r="BO54" i="2"/>
  <c r="BM54" i="2"/>
  <c r="BK54" i="2"/>
  <c r="BN54" i="2"/>
  <c r="BL54" i="2"/>
  <c r="BJ54" i="2"/>
  <c r="BA54" i="2"/>
  <c r="AY54" i="2"/>
  <c r="AW54" i="2"/>
  <c r="BB54" i="2"/>
  <c r="AZ54" i="2"/>
  <c r="AX54" i="2"/>
  <c r="AV54" i="2"/>
  <c r="HM53" i="2"/>
  <c r="HK53" i="2"/>
  <c r="HI53" i="2"/>
  <c r="HN53" i="2"/>
  <c r="HL53" i="2"/>
  <c r="HJ53" i="2"/>
  <c r="HH53" i="2"/>
  <c r="ET53" i="2"/>
  <c r="ER53" i="2"/>
  <c r="EP53" i="2"/>
  <c r="EW53" i="2"/>
  <c r="EU53" i="2"/>
  <c r="ES53" i="2"/>
  <c r="EQ53" i="2"/>
  <c r="DG52" i="2"/>
  <c r="DE52" i="2"/>
  <c r="DC52" i="2"/>
  <c r="DA52" i="2"/>
  <c r="DD52" i="2"/>
  <c r="DB52" i="2"/>
  <c r="CZ52" i="2"/>
  <c r="L52" i="2"/>
  <c r="I52" i="8" s="1"/>
  <c r="J52" i="2"/>
  <c r="H52" i="2"/>
  <c r="F52" i="2"/>
  <c r="K52" i="2"/>
  <c r="I52" i="2"/>
  <c r="G52" i="2"/>
  <c r="IC51" i="2"/>
  <c r="IA51" i="2"/>
  <c r="HY51" i="2"/>
  <c r="HW51" i="2"/>
  <c r="HZ51" i="2"/>
  <c r="HX51" i="2"/>
  <c r="HV51" i="2"/>
  <c r="BB51" i="2"/>
  <c r="AZ51" i="2"/>
  <c r="AX51" i="2"/>
  <c r="AV51" i="2"/>
  <c r="BA51" i="2"/>
  <c r="AY51" i="2"/>
  <c r="AW51" i="2"/>
  <c r="HN64" i="2"/>
  <c r="HL64" i="2"/>
  <c r="HJ64" i="2"/>
  <c r="HH64" i="2"/>
  <c r="HM64" i="2"/>
  <c r="HK64" i="2"/>
  <c r="HI64" i="2"/>
  <c r="GJ64" i="2"/>
  <c r="GH64" i="2"/>
  <c r="GF64" i="2"/>
  <c r="GM64" i="2"/>
  <c r="GK64" i="2"/>
  <c r="GI64" i="2"/>
  <c r="GG64" i="2"/>
  <c r="EW64" i="2"/>
  <c r="EU64" i="2"/>
  <c r="ES64" i="2"/>
  <c r="EQ64" i="2"/>
  <c r="ET64" i="2"/>
  <c r="ER64" i="2"/>
  <c r="EP64" i="2"/>
  <c r="EH64" i="2"/>
  <c r="EF64" i="2"/>
  <c r="ED64" i="2"/>
  <c r="EB64" i="2"/>
  <c r="EG64" i="2"/>
  <c r="EE64" i="2"/>
  <c r="EC64" i="2"/>
  <c r="CR64" i="2"/>
  <c r="CP64" i="2"/>
  <c r="CN64" i="2"/>
  <c r="CL64" i="2"/>
  <c r="CQ64" i="2"/>
  <c r="CO64" i="2"/>
  <c r="CM64" i="2"/>
  <c r="IC63" i="2"/>
  <c r="IA63" i="2"/>
  <c r="HY63" i="2"/>
  <c r="HW63" i="2"/>
  <c r="HZ63" i="2"/>
  <c r="HX63" i="2"/>
  <c r="HV63" i="2"/>
  <c r="GM63" i="2"/>
  <c r="GK63" i="2"/>
  <c r="GI63" i="2"/>
  <c r="GG63" i="2"/>
  <c r="GJ63" i="2"/>
  <c r="GH63" i="2"/>
  <c r="GF63" i="2"/>
  <c r="ET63" i="2"/>
  <c r="ER63" i="2"/>
  <c r="EP63" i="2"/>
  <c r="EW63" i="2"/>
  <c r="EU63" i="2"/>
  <c r="ES63" i="2"/>
  <c r="EQ63" i="2"/>
  <c r="CQ63" i="2"/>
  <c r="CO63" i="2"/>
  <c r="CM63" i="2"/>
  <c r="CR63" i="2"/>
  <c r="CP63" i="2"/>
  <c r="CN63" i="2"/>
  <c r="CL63" i="2"/>
  <c r="EH62" i="2"/>
  <c r="EF62" i="2"/>
  <c r="ED62" i="2"/>
  <c r="EB62" i="2"/>
  <c r="EG62" i="2"/>
  <c r="EE62" i="2"/>
  <c r="EC62" i="2"/>
  <c r="BQ62" i="2"/>
  <c r="BO62" i="2"/>
  <c r="BM62" i="2"/>
  <c r="BK62" i="2"/>
  <c r="BN62" i="2"/>
  <c r="BL62" i="2"/>
  <c r="BJ62" i="2"/>
  <c r="L62" i="2"/>
  <c r="I62" i="8" s="1"/>
  <c r="J62" i="2"/>
  <c r="H62" i="2"/>
  <c r="F62" i="2"/>
  <c r="K62" i="2"/>
  <c r="I62" i="2"/>
  <c r="G62" i="2"/>
  <c r="FX61" i="2"/>
  <c r="FV61" i="2"/>
  <c r="FT61" i="2"/>
  <c r="FR61" i="2"/>
  <c r="FW61" i="2"/>
  <c r="FU61" i="2"/>
  <c r="FS61" i="2"/>
  <c r="IC55" i="2"/>
  <c r="IA55" i="2"/>
  <c r="HY55" i="2"/>
  <c r="HW55" i="2"/>
  <c r="HZ55" i="2"/>
  <c r="HX55" i="2"/>
  <c r="HV55" i="2"/>
  <c r="BN55" i="2"/>
  <c r="BL55" i="2"/>
  <c r="BJ55" i="2"/>
  <c r="BQ55" i="2"/>
  <c r="BO55" i="2"/>
  <c r="BM55" i="2"/>
  <c r="BK55" i="2"/>
  <c r="BB55" i="2"/>
  <c r="AZ55" i="2"/>
  <c r="AX55" i="2"/>
  <c r="AV55" i="2"/>
  <c r="BA55" i="2"/>
  <c r="AY55" i="2"/>
  <c r="AW55" i="2"/>
  <c r="HN54" i="2"/>
  <c r="HL54" i="2"/>
  <c r="HJ54" i="2"/>
  <c r="HH54" i="2"/>
  <c r="HM54" i="2"/>
  <c r="HK54" i="2"/>
  <c r="HI54" i="2"/>
  <c r="EW54" i="2"/>
  <c r="EU54" i="2"/>
  <c r="ES54" i="2"/>
  <c r="EQ54" i="2"/>
  <c r="ET54" i="2"/>
  <c r="ER54" i="2"/>
  <c r="EP54" i="2"/>
  <c r="CR54" i="2"/>
  <c r="CP54" i="2"/>
  <c r="CN54" i="2"/>
  <c r="CL54" i="2"/>
  <c r="CQ54" i="2"/>
  <c r="CO54" i="2"/>
  <c r="CM54" i="2"/>
  <c r="L54" i="2"/>
  <c r="I54" i="8" s="1"/>
  <c r="W54" i="8" s="1"/>
  <c r="J54" i="2"/>
  <c r="H54" i="2"/>
  <c r="F54" i="2"/>
  <c r="K54" i="2"/>
  <c r="I54" i="2"/>
  <c r="G54" i="2"/>
  <c r="FX53" i="2"/>
  <c r="FV53" i="2"/>
  <c r="FT53" i="2"/>
  <c r="FR53" i="2"/>
  <c r="FW53" i="2"/>
  <c r="FU53" i="2"/>
  <c r="FS53" i="2"/>
  <c r="HZ52" i="2"/>
  <c r="HX52" i="2"/>
  <c r="HV52" i="2"/>
  <c r="IC52" i="2"/>
  <c r="IA52" i="2"/>
  <c r="HY52" i="2"/>
  <c r="HW52" i="2"/>
  <c r="HN52" i="2"/>
  <c r="HL52" i="2"/>
  <c r="HJ52" i="2"/>
  <c r="HH52" i="2"/>
  <c r="HM52" i="2"/>
  <c r="HK52" i="2"/>
  <c r="HI52" i="2"/>
  <c r="GJ52" i="2"/>
  <c r="GH52" i="2"/>
  <c r="GF52" i="2"/>
  <c r="GM52" i="2"/>
  <c r="GK52" i="2"/>
  <c r="GI52" i="2"/>
  <c r="GG52" i="2"/>
  <c r="FW52" i="2"/>
  <c r="FU52" i="2"/>
  <c r="FS52" i="2"/>
  <c r="FX52" i="2"/>
  <c r="FV52" i="2"/>
  <c r="FT52" i="2"/>
  <c r="FR52" i="2"/>
  <c r="EW52" i="2"/>
  <c r="EU52" i="2"/>
  <c r="ES52" i="2"/>
  <c r="EQ52" i="2"/>
  <c r="ET52" i="2"/>
  <c r="ER52" i="2"/>
  <c r="EP52" i="2"/>
  <c r="EH52" i="2"/>
  <c r="EF52" i="2"/>
  <c r="ED52" i="2"/>
  <c r="EB52" i="2"/>
  <c r="EG52" i="2"/>
  <c r="EE52" i="2"/>
  <c r="EC52" i="2"/>
  <c r="CR52" i="2"/>
  <c r="CP52" i="2"/>
  <c r="CN52" i="2"/>
  <c r="CL52" i="2"/>
  <c r="CQ52" i="2"/>
  <c r="CO52" i="2"/>
  <c r="CM52" i="2"/>
  <c r="BQ52" i="2"/>
  <c r="BO52" i="2"/>
  <c r="BM52" i="2"/>
  <c r="BK52" i="2"/>
  <c r="BN52" i="2"/>
  <c r="BL52" i="2"/>
  <c r="BJ52" i="2"/>
  <c r="V54" i="3"/>
  <c r="X52" i="2"/>
  <c r="V52" i="2"/>
  <c r="T52" i="2"/>
  <c r="AA52" i="2"/>
  <c r="P52" i="8" s="1"/>
  <c r="Y52" i="2"/>
  <c r="W52" i="2"/>
  <c r="U52" i="2"/>
  <c r="HM51" i="2"/>
  <c r="HK51" i="2"/>
  <c r="HI51" i="2"/>
  <c r="HN51" i="2"/>
  <c r="HL51" i="2"/>
  <c r="HJ51" i="2"/>
  <c r="HH51" i="2"/>
  <c r="GM51" i="2"/>
  <c r="GK51" i="2"/>
  <c r="GI51" i="2"/>
  <c r="GG51" i="2"/>
  <c r="GJ51" i="2"/>
  <c r="GH51" i="2"/>
  <c r="GF51" i="2"/>
  <c r="EG51" i="2"/>
  <c r="EE51" i="2"/>
  <c r="EC51" i="2"/>
  <c r="EH51" i="2"/>
  <c r="EF51" i="2"/>
  <c r="ED51" i="2"/>
  <c r="EB51" i="2"/>
  <c r="DD51" i="2"/>
  <c r="DB51" i="2"/>
  <c r="CZ51" i="2"/>
  <c r="DG51" i="2"/>
  <c r="DE51" i="2"/>
  <c r="DC51" i="2"/>
  <c r="DA51" i="2"/>
  <c r="AA51" i="2"/>
  <c r="P51" i="8" s="1"/>
  <c r="Y51" i="2"/>
  <c r="W51" i="2"/>
  <c r="U51" i="2"/>
  <c r="X51" i="2"/>
  <c r="V51" i="2"/>
  <c r="T51" i="2"/>
  <c r="L51" i="2"/>
  <c r="I51" i="8" s="1"/>
  <c r="J51" i="2"/>
  <c r="H51" i="2"/>
  <c r="F51" i="2"/>
  <c r="K51" i="2"/>
  <c r="I51" i="2"/>
  <c r="G51" i="2"/>
  <c r="FX64" i="2"/>
  <c r="FV64" i="2"/>
  <c r="FT64" i="2"/>
  <c r="FR64" i="2"/>
  <c r="FW64" i="2"/>
  <c r="FU64" i="2"/>
  <c r="FS64" i="2"/>
  <c r="BQ64" i="2"/>
  <c r="BO64" i="2"/>
  <c r="BM64" i="2"/>
  <c r="BK64" i="2"/>
  <c r="H66" i="3"/>
  <c r="BN64" i="2"/>
  <c r="BL64" i="2"/>
  <c r="BJ64" i="2"/>
  <c r="BA64" i="2"/>
  <c r="AY64" i="2"/>
  <c r="AW64" i="2"/>
  <c r="BB64" i="2"/>
  <c r="AZ64" i="2"/>
  <c r="AX64" i="2"/>
  <c r="AV64" i="2"/>
  <c r="X64" i="2"/>
  <c r="V64" i="2"/>
  <c r="T64" i="2"/>
  <c r="AA64" i="2"/>
  <c r="P64" i="8" s="1"/>
  <c r="Y64" i="2"/>
  <c r="W64" i="2"/>
  <c r="U64" i="2"/>
  <c r="L64" i="2"/>
  <c r="I64" i="8" s="1"/>
  <c r="W64" i="8" s="1"/>
  <c r="J64" i="2"/>
  <c r="H64" i="2"/>
  <c r="F64" i="2"/>
  <c r="K64" i="2"/>
  <c r="I64" i="2"/>
  <c r="G64" i="2"/>
  <c r="HM63" i="2"/>
  <c r="HK63" i="2"/>
  <c r="HI63" i="2"/>
  <c r="HN63" i="2"/>
  <c r="HL63" i="2"/>
  <c r="HJ63" i="2"/>
  <c r="HH63" i="2"/>
  <c r="FW63" i="2"/>
  <c r="FU63" i="2"/>
  <c r="FS63" i="2"/>
  <c r="FX63" i="2"/>
  <c r="FV63" i="2"/>
  <c r="FT63" i="2"/>
  <c r="FR63" i="2"/>
  <c r="EG63" i="2"/>
  <c r="EE63" i="2"/>
  <c r="EC63" i="2"/>
  <c r="EH63" i="2"/>
  <c r="EF63" i="2"/>
  <c r="ED63" i="2"/>
  <c r="EB63" i="2"/>
  <c r="DG63" i="2"/>
  <c r="DE63" i="2"/>
  <c r="DC63" i="2"/>
  <c r="DA63" i="2"/>
  <c r="DD63" i="2"/>
  <c r="DB63" i="2"/>
  <c r="CZ63" i="2"/>
  <c r="BN63" i="2"/>
  <c r="BL63" i="2"/>
  <c r="BJ63" i="2"/>
  <c r="BQ63" i="2"/>
  <c r="BO63" i="2"/>
  <c r="BM63" i="2"/>
  <c r="BK63" i="2"/>
  <c r="BB63" i="2"/>
  <c r="AZ63" i="2"/>
  <c r="AX63" i="2"/>
  <c r="AV63" i="2"/>
  <c r="BA63" i="2"/>
  <c r="AY63" i="2"/>
  <c r="AW63" i="2"/>
  <c r="AA63" i="2"/>
  <c r="P63" i="8" s="1"/>
  <c r="Y63" i="2"/>
  <c r="W63" i="2"/>
  <c r="U63" i="2"/>
  <c r="X63" i="2"/>
  <c r="V63" i="2"/>
  <c r="T63" i="2"/>
  <c r="L63" i="2"/>
  <c r="I63" i="8" s="1"/>
  <c r="J63" i="2"/>
  <c r="H63" i="2"/>
  <c r="F63" i="2"/>
  <c r="K63" i="2"/>
  <c r="I63" i="2"/>
  <c r="G63" i="2"/>
  <c r="HZ62" i="2"/>
  <c r="HX62" i="2"/>
  <c r="HV62" i="2"/>
  <c r="IC62" i="2"/>
  <c r="IA62" i="2"/>
  <c r="HY62" i="2"/>
  <c r="HW62" i="2"/>
  <c r="HN62" i="2"/>
  <c r="HL62" i="2"/>
  <c r="HJ62" i="2"/>
  <c r="HH62" i="2"/>
  <c r="HM62" i="2"/>
  <c r="HK62" i="2"/>
  <c r="HI62" i="2"/>
  <c r="GJ62" i="2"/>
  <c r="GH62" i="2"/>
  <c r="GF62" i="2"/>
  <c r="GM62" i="2"/>
  <c r="GK62" i="2"/>
  <c r="GI62" i="2"/>
  <c r="GG62" i="2"/>
  <c r="FX62" i="2"/>
  <c r="FW62" i="2"/>
  <c r="FU62" i="2"/>
  <c r="FS62" i="2"/>
  <c r="FV62" i="2"/>
  <c r="FT62" i="2"/>
  <c r="FR62" i="2"/>
  <c r="EW62" i="2"/>
  <c r="EU62" i="2"/>
  <c r="ES62" i="2"/>
  <c r="EQ62" i="2"/>
  <c r="ET62" i="2"/>
  <c r="ER62" i="2"/>
  <c r="EP62" i="2"/>
  <c r="DD62" i="2"/>
  <c r="DB62" i="2"/>
  <c r="CZ62" i="2"/>
  <c r="DG62" i="2"/>
  <c r="DE62" i="2"/>
  <c r="DC62" i="2"/>
  <c r="DA62" i="2"/>
  <c r="CR62" i="2"/>
  <c r="CP62" i="2"/>
  <c r="CN62" i="2"/>
  <c r="CL62" i="2"/>
  <c r="CQ62" i="2"/>
  <c r="CO62" i="2"/>
  <c r="CM62" i="2"/>
  <c r="BA62" i="2"/>
  <c r="AY62" i="2"/>
  <c r="AW62" i="2"/>
  <c r="BB62" i="2"/>
  <c r="AZ62" i="2"/>
  <c r="AX62" i="2"/>
  <c r="AV62" i="2"/>
  <c r="X62" i="2"/>
  <c r="V62" i="2"/>
  <c r="T62" i="2"/>
  <c r="AA62" i="2"/>
  <c r="P62" i="8" s="1"/>
  <c r="Y62" i="2"/>
  <c r="W62" i="2"/>
  <c r="U62" i="2"/>
  <c r="IC61" i="2"/>
  <c r="IA61" i="2"/>
  <c r="HY61" i="2"/>
  <c r="HW61" i="2"/>
  <c r="HZ61" i="2"/>
  <c r="HX61" i="2"/>
  <c r="HV61" i="2"/>
  <c r="HM61" i="2"/>
  <c r="HK61" i="2"/>
  <c r="HI61" i="2"/>
  <c r="HN61" i="2"/>
  <c r="HL61" i="2"/>
  <c r="HJ61" i="2"/>
  <c r="HH61" i="2"/>
  <c r="GM61" i="2"/>
  <c r="GK61" i="2"/>
  <c r="GI61" i="2"/>
  <c r="GG61" i="2"/>
  <c r="GJ61" i="2"/>
  <c r="GH61" i="2"/>
  <c r="GF61" i="2"/>
  <c r="EG61" i="2"/>
  <c r="EE61" i="2"/>
  <c r="EC61" i="2"/>
  <c r="EH61" i="2"/>
  <c r="EF61" i="2"/>
  <c r="ED61" i="2"/>
  <c r="EB61" i="2"/>
  <c r="DG61" i="2"/>
  <c r="DE61" i="2"/>
  <c r="DC61" i="2"/>
  <c r="DA61" i="2"/>
  <c r="DD61" i="2"/>
  <c r="DB61" i="2"/>
  <c r="CZ61" i="2"/>
  <c r="CQ61" i="2"/>
  <c r="CO61" i="2"/>
  <c r="CM61" i="2"/>
  <c r="CR61" i="2"/>
  <c r="CP61" i="2"/>
  <c r="CN61" i="2"/>
  <c r="CL61" i="2"/>
  <c r="BN61" i="2"/>
  <c r="BL61" i="2"/>
  <c r="BJ61" i="2"/>
  <c r="BQ61" i="2"/>
  <c r="BO61" i="2"/>
  <c r="BM61" i="2"/>
  <c r="BK61" i="2"/>
  <c r="AA61" i="2"/>
  <c r="P61" i="8" s="1"/>
  <c r="Y61" i="2"/>
  <c r="W61" i="2"/>
  <c r="U61" i="2"/>
  <c r="X61" i="2"/>
  <c r="V61" i="2"/>
  <c r="T61" i="2"/>
  <c r="L61" i="2"/>
  <c r="I61" i="8" s="1"/>
  <c r="J61" i="2"/>
  <c r="H61" i="2"/>
  <c r="F61" i="2"/>
  <c r="K61" i="2"/>
  <c r="I61" i="2"/>
  <c r="G61" i="2"/>
  <c r="HN60" i="2"/>
  <c r="HL60" i="2"/>
  <c r="HJ60" i="2"/>
  <c r="HH60" i="2"/>
  <c r="HM60" i="2"/>
  <c r="HK60" i="2"/>
  <c r="HI60" i="2"/>
  <c r="FW60" i="2"/>
  <c r="FU60" i="2"/>
  <c r="FS60" i="2"/>
  <c r="FX60" i="2"/>
  <c r="FV60" i="2"/>
  <c r="FT60" i="2"/>
  <c r="FR60" i="2"/>
  <c r="CR60" i="2"/>
  <c r="CP60" i="2"/>
  <c r="CN60" i="2"/>
  <c r="CL60" i="2"/>
  <c r="CQ60" i="2"/>
  <c r="CO60" i="2"/>
  <c r="CM60" i="2"/>
  <c r="BQ60" i="2"/>
  <c r="BO60" i="2"/>
  <c r="BM60" i="2"/>
  <c r="BK60" i="2"/>
  <c r="BN60" i="2"/>
  <c r="BL60" i="2"/>
  <c r="BJ60" i="2"/>
  <c r="BA60" i="2"/>
  <c r="AY60" i="2"/>
  <c r="AW60" i="2"/>
  <c r="BB60" i="2"/>
  <c r="AZ60" i="2"/>
  <c r="AX60" i="2"/>
  <c r="AV60" i="2"/>
  <c r="L60" i="2"/>
  <c r="I60" i="8" s="1"/>
  <c r="W60" i="8" s="1"/>
  <c r="J60" i="2"/>
  <c r="H60" i="2"/>
  <c r="F60" i="2"/>
  <c r="K60" i="2"/>
  <c r="I60" i="2"/>
  <c r="G60" i="2"/>
  <c r="IC59" i="2"/>
  <c r="IA59" i="2"/>
  <c r="HY59" i="2"/>
  <c r="HW59" i="2"/>
  <c r="P61" i="3"/>
  <c r="HZ59" i="2"/>
  <c r="HX59" i="2"/>
  <c r="HV59" i="2"/>
  <c r="FX59" i="2"/>
  <c r="FV59" i="2"/>
  <c r="FT59" i="2"/>
  <c r="FR59" i="2"/>
  <c r="FW59" i="2"/>
  <c r="FU59" i="2"/>
  <c r="FS59" i="2"/>
  <c r="HZ58" i="2"/>
  <c r="HX58" i="2"/>
  <c r="HV58" i="2"/>
  <c r="IC58" i="2"/>
  <c r="IA58" i="2"/>
  <c r="HY58" i="2"/>
  <c r="HW58" i="2"/>
  <c r="HN58" i="2"/>
  <c r="HL58" i="2"/>
  <c r="HJ58" i="2"/>
  <c r="HH58" i="2"/>
  <c r="HM58" i="2"/>
  <c r="HK58" i="2"/>
  <c r="HI58" i="2"/>
  <c r="GJ58" i="2"/>
  <c r="GH58" i="2"/>
  <c r="GF58" i="2"/>
  <c r="GM58" i="2"/>
  <c r="GK58" i="2"/>
  <c r="GI58" i="2"/>
  <c r="GG58" i="2"/>
  <c r="EW58" i="2"/>
  <c r="EU58" i="2"/>
  <c r="ES58" i="2"/>
  <c r="EQ58" i="2"/>
  <c r="ET58" i="2"/>
  <c r="ER58" i="2"/>
  <c r="EP58" i="2"/>
  <c r="EH58" i="2"/>
  <c r="EF58" i="2"/>
  <c r="ED58" i="2"/>
  <c r="EB58" i="2"/>
  <c r="EG58" i="2"/>
  <c r="EE58" i="2"/>
  <c r="EC58" i="2"/>
  <c r="BQ58" i="2"/>
  <c r="BO58" i="2"/>
  <c r="BM58" i="2"/>
  <c r="BK58" i="2"/>
  <c r="BN58" i="2"/>
  <c r="BL58" i="2"/>
  <c r="BJ58" i="2"/>
  <c r="V60" i="3"/>
  <c r="X58" i="2"/>
  <c r="V58" i="2"/>
  <c r="T58" i="2"/>
  <c r="AA58" i="2"/>
  <c r="P58" i="8" s="1"/>
  <c r="Y58" i="2"/>
  <c r="W58" i="2"/>
  <c r="U58" i="2"/>
  <c r="FX57" i="2"/>
  <c r="FV57" i="2"/>
  <c r="FT57" i="2"/>
  <c r="FR57" i="2"/>
  <c r="FW57" i="2"/>
  <c r="FU57" i="2"/>
  <c r="FS57" i="2"/>
  <c r="L59" i="3"/>
  <c r="ET57" i="2"/>
  <c r="ER57" i="2"/>
  <c r="EP57" i="2"/>
  <c r="EW57" i="2"/>
  <c r="EU57" i="2"/>
  <c r="ES57" i="2"/>
  <c r="EQ57" i="2"/>
  <c r="CQ57" i="2"/>
  <c r="CO57" i="2"/>
  <c r="CM57" i="2"/>
  <c r="CR57" i="2"/>
  <c r="CP57" i="2"/>
  <c r="CN57" i="2"/>
  <c r="CL57" i="2"/>
  <c r="AA57" i="2"/>
  <c r="P57" i="8" s="1"/>
  <c r="Y57" i="2"/>
  <c r="W57" i="2"/>
  <c r="U57" i="2"/>
  <c r="X57" i="2"/>
  <c r="V57" i="2"/>
  <c r="T57" i="2"/>
  <c r="HN56" i="2"/>
  <c r="HL56" i="2"/>
  <c r="HJ56" i="2"/>
  <c r="HH56" i="2"/>
  <c r="HM56" i="2"/>
  <c r="HK56" i="2"/>
  <c r="HI56" i="2"/>
  <c r="FW56" i="2"/>
  <c r="FU56" i="2"/>
  <c r="FS56" i="2"/>
  <c r="FX56" i="2"/>
  <c r="FV56" i="2"/>
  <c r="FT56" i="2"/>
  <c r="FR56" i="2"/>
  <c r="EH56" i="2"/>
  <c r="EF56" i="2"/>
  <c r="ED56" i="2"/>
  <c r="EB56" i="2"/>
  <c r="EG56" i="2"/>
  <c r="EE56" i="2"/>
  <c r="EC56" i="2"/>
  <c r="DG56" i="2"/>
  <c r="DE56" i="2"/>
  <c r="DC56" i="2"/>
  <c r="DA56" i="2"/>
  <c r="DD56" i="2"/>
  <c r="DB56" i="2"/>
  <c r="CZ56" i="2"/>
  <c r="L56" i="2"/>
  <c r="I56" i="8" s="1"/>
  <c r="J56" i="2"/>
  <c r="H56" i="2"/>
  <c r="F56" i="2"/>
  <c r="K56" i="2"/>
  <c r="I56" i="2"/>
  <c r="G56" i="2"/>
  <c r="FW73" i="2"/>
  <c r="FU73" i="2"/>
  <c r="FS73" i="2"/>
  <c r="FX73" i="2"/>
  <c r="FV73" i="2"/>
  <c r="FT73" i="2"/>
  <c r="FR73" i="2"/>
  <c r="GM73" i="2"/>
  <c r="GK73" i="2"/>
  <c r="GI73" i="2"/>
  <c r="GG73" i="2"/>
  <c r="GJ73" i="2"/>
  <c r="GH73" i="2"/>
  <c r="GF73" i="2"/>
  <c r="IC73" i="2"/>
  <c r="IA73" i="2"/>
  <c r="HY73" i="2"/>
  <c r="HW73" i="2"/>
  <c r="P75" i="3"/>
  <c r="HZ73" i="2"/>
  <c r="HX73" i="2"/>
  <c r="HV73" i="2"/>
  <c r="GJ72" i="2"/>
  <c r="GH72" i="2"/>
  <c r="GF72" i="2"/>
  <c r="GM72" i="2"/>
  <c r="GK72" i="2"/>
  <c r="GI72" i="2"/>
  <c r="GG72" i="2"/>
  <c r="L71" i="2"/>
  <c r="I71" i="8" s="1"/>
  <c r="J71" i="2"/>
  <c r="H71" i="2"/>
  <c r="F71" i="2"/>
  <c r="U73" i="3"/>
  <c r="K71" i="2"/>
  <c r="I71" i="2"/>
  <c r="G71" i="2"/>
  <c r="AA71" i="2"/>
  <c r="P71" i="8" s="1"/>
  <c r="Y71" i="2"/>
  <c r="W71" i="2"/>
  <c r="U71" i="2"/>
  <c r="V73" i="3"/>
  <c r="X71" i="2"/>
  <c r="V71" i="2"/>
  <c r="T71" i="2"/>
  <c r="BB71" i="2"/>
  <c r="AZ71" i="2"/>
  <c r="AX71" i="2"/>
  <c r="AV71" i="2"/>
  <c r="BA71" i="2"/>
  <c r="AY71" i="2"/>
  <c r="AW71" i="2"/>
  <c r="BN71" i="2"/>
  <c r="BL71" i="2"/>
  <c r="BJ71" i="2"/>
  <c r="BQ71" i="2"/>
  <c r="BO71" i="2"/>
  <c r="BM71" i="2"/>
  <c r="BK71" i="2"/>
  <c r="DG71" i="2"/>
  <c r="DE71" i="2"/>
  <c r="DC71" i="2"/>
  <c r="DA71" i="2"/>
  <c r="J73" i="3"/>
  <c r="DD71" i="2"/>
  <c r="DB71" i="2"/>
  <c r="CZ71" i="2"/>
  <c r="EG71" i="2"/>
  <c r="EE71" i="2"/>
  <c r="EC71" i="2"/>
  <c r="EH71" i="2"/>
  <c r="EF71" i="2"/>
  <c r="ED71" i="2"/>
  <c r="EB71" i="2"/>
  <c r="L73" i="3"/>
  <c r="ET71" i="2"/>
  <c r="ER71" i="2"/>
  <c r="EP71" i="2"/>
  <c r="EW71" i="2"/>
  <c r="EU71" i="2"/>
  <c r="ES71" i="2"/>
  <c r="EQ71" i="2"/>
  <c r="GM71" i="2"/>
  <c r="GK71" i="2"/>
  <c r="GI71" i="2"/>
  <c r="GG71" i="2"/>
  <c r="GJ71" i="2"/>
  <c r="GH71" i="2"/>
  <c r="GF71" i="2"/>
  <c r="HM71" i="2"/>
  <c r="HK71" i="2"/>
  <c r="HI71" i="2"/>
  <c r="HN71" i="2"/>
  <c r="HL71" i="2"/>
  <c r="HJ71" i="2"/>
  <c r="HH71" i="2"/>
  <c r="IC71" i="2"/>
  <c r="IA71" i="2"/>
  <c r="HY71" i="2"/>
  <c r="HW71" i="2"/>
  <c r="HZ71" i="2"/>
  <c r="HX71" i="2"/>
  <c r="HV71" i="2"/>
  <c r="L57" i="2"/>
  <c r="I57" i="8" s="1"/>
  <c r="J57" i="2"/>
  <c r="H57" i="2"/>
  <c r="F57" i="2"/>
  <c r="K57" i="2"/>
  <c r="I57" i="2"/>
  <c r="G57" i="2"/>
  <c r="AB24" i="3"/>
  <c r="ET22" i="2"/>
  <c r="FH22" i="2" s="1"/>
  <c r="ER22" i="2"/>
  <c r="EP22" i="2"/>
  <c r="EW22" i="2"/>
  <c r="EU22" i="2"/>
  <c r="ES22" i="2"/>
  <c r="EQ22" i="2"/>
  <c r="IC22" i="2"/>
  <c r="IA22" i="2"/>
  <c r="HY22" i="2"/>
  <c r="HW22" i="2"/>
  <c r="HZ22" i="2"/>
  <c r="HX22" i="2"/>
  <c r="HV22" i="2"/>
  <c r="GM22" i="2"/>
  <c r="GK22" i="2"/>
  <c r="GI22" i="2"/>
  <c r="GG22" i="2"/>
  <c r="GJ22" i="2"/>
  <c r="GH22" i="2"/>
  <c r="GF22" i="2"/>
  <c r="FW22" i="2"/>
  <c r="FU22" i="2"/>
  <c r="FS22" i="2"/>
  <c r="FX22" i="2"/>
  <c r="ES22" i="8" s="1"/>
  <c r="FV22" i="2"/>
  <c r="FT22" i="2"/>
  <c r="FR22" i="2"/>
  <c r="HN45" i="2"/>
  <c r="HL45" i="2"/>
  <c r="HJ45" i="2"/>
  <c r="HH45" i="2"/>
  <c r="HM45" i="2"/>
  <c r="HK45" i="2"/>
  <c r="HI45" i="2"/>
  <c r="GM45" i="2"/>
  <c r="EZ45" i="8" s="1"/>
  <c r="GK45" i="2"/>
  <c r="GI45" i="2"/>
  <c r="GG45" i="2"/>
  <c r="GJ45" i="2"/>
  <c r="GH45" i="2"/>
  <c r="GF45" i="2"/>
  <c r="HM42" i="2"/>
  <c r="HK42" i="2"/>
  <c r="HI42" i="2"/>
  <c r="HN42" i="2"/>
  <c r="HL42" i="2"/>
  <c r="HJ42" i="2"/>
  <c r="HH42" i="2"/>
  <c r="AF37" i="3"/>
  <c r="HZ35" i="2"/>
  <c r="HX35" i="2"/>
  <c r="HV35" i="2"/>
  <c r="IC35" i="2"/>
  <c r="IA35" i="2"/>
  <c r="HY35" i="2"/>
  <c r="HW35" i="2"/>
  <c r="FW35" i="2"/>
  <c r="FU35" i="2"/>
  <c r="FS35" i="2"/>
  <c r="FX35" i="2"/>
  <c r="ES35" i="8" s="1"/>
  <c r="FV35" i="2"/>
  <c r="FT35" i="2"/>
  <c r="FR35" i="2"/>
  <c r="FW39" i="2"/>
  <c r="FU39" i="2"/>
  <c r="FS39" i="2"/>
  <c r="FX39" i="2"/>
  <c r="FV39" i="2"/>
  <c r="FT39" i="2"/>
  <c r="FR39" i="2"/>
  <c r="AE39" i="3"/>
  <c r="HN37" i="2"/>
  <c r="HL37" i="2"/>
  <c r="HJ37" i="2"/>
  <c r="HH37" i="2"/>
  <c r="HM37" i="2"/>
  <c r="HK37" i="2"/>
  <c r="HI37" i="2"/>
  <c r="HZ33" i="2"/>
  <c r="HX33" i="2"/>
  <c r="HV33" i="2"/>
  <c r="IC33" i="2"/>
  <c r="IA33" i="2"/>
  <c r="HY33" i="2"/>
  <c r="HW33" i="2"/>
  <c r="FW33" i="2"/>
  <c r="FU33" i="2"/>
  <c r="FS33" i="2"/>
  <c r="FX33" i="2"/>
  <c r="FV33" i="2"/>
  <c r="FT33" i="2"/>
  <c r="FR33" i="2"/>
  <c r="FX17" i="2"/>
  <c r="ES17" i="8" s="1"/>
  <c r="FV17" i="2"/>
  <c r="FT17" i="2"/>
  <c r="FR17" i="2"/>
  <c r="FW17" i="2"/>
  <c r="FU17" i="2"/>
  <c r="FS17" i="2"/>
  <c r="ER27" i="8"/>
  <c r="FX27" i="2"/>
  <c r="FV27" i="2"/>
  <c r="FT27" i="2"/>
  <c r="FR27" i="2"/>
  <c r="FW27" i="2"/>
  <c r="FU27" i="2"/>
  <c r="FS27" i="2"/>
  <c r="EW27" i="2"/>
  <c r="EU27" i="2"/>
  <c r="ES27" i="2"/>
  <c r="EQ27" i="2"/>
  <c r="AB29" i="3"/>
  <c r="ET27" i="2"/>
  <c r="ER27" i="2"/>
  <c r="EP27" i="2"/>
  <c r="DD27" i="2"/>
  <c r="DB27" i="2"/>
  <c r="CZ27" i="2"/>
  <c r="DG27" i="2"/>
  <c r="DE27" i="2"/>
  <c r="DC27" i="2"/>
  <c r="DA27" i="2"/>
  <c r="CR27" i="2"/>
  <c r="CP27" i="2"/>
  <c r="CN27" i="2"/>
  <c r="CL27" i="2"/>
  <c r="CQ27" i="2"/>
  <c r="CO27" i="2"/>
  <c r="CM27" i="2"/>
  <c r="BQ27" i="2"/>
  <c r="BO27" i="2"/>
  <c r="BM27" i="2"/>
  <c r="BK27" i="2"/>
  <c r="X29" i="3"/>
  <c r="H29" i="3"/>
  <c r="BN27" i="2"/>
  <c r="BL27" i="2"/>
  <c r="BJ27" i="2"/>
  <c r="BA25" i="2"/>
  <c r="AY25" i="2"/>
  <c r="AW25" i="2"/>
  <c r="BB25" i="2"/>
  <c r="AZ25" i="2"/>
  <c r="AX25" i="2"/>
  <c r="AV25" i="2"/>
  <c r="CQ18" i="2"/>
  <c r="CO18" i="2"/>
  <c r="CM18" i="2"/>
  <c r="CR18" i="2"/>
  <c r="CP18" i="2"/>
  <c r="CN18" i="2"/>
  <c r="CL18" i="2"/>
  <c r="DD18" i="2"/>
  <c r="DB18" i="2"/>
  <c r="CZ18" i="2"/>
  <c r="DG18" i="2"/>
  <c r="DE18" i="2"/>
  <c r="DC18" i="2"/>
  <c r="DA18" i="2"/>
  <c r="AA26" i="2"/>
  <c r="P26" i="8" s="1"/>
  <c r="Y26" i="2"/>
  <c r="W26" i="2"/>
  <c r="U26" i="2"/>
  <c r="V28" i="3"/>
  <c r="X26" i="2"/>
  <c r="V26" i="2"/>
  <c r="T26" i="2"/>
  <c r="CQ26" i="2"/>
  <c r="CO26" i="2"/>
  <c r="CM26" i="2"/>
  <c r="CR26" i="2"/>
  <c r="CP26" i="2"/>
  <c r="CN26" i="2"/>
  <c r="CL26" i="2"/>
  <c r="BN26" i="2"/>
  <c r="BL26" i="2"/>
  <c r="BJ26" i="2"/>
  <c r="BQ26" i="2"/>
  <c r="BO26" i="2"/>
  <c r="BM26" i="2"/>
  <c r="BK26" i="2"/>
  <c r="GM26" i="2"/>
  <c r="EZ26" i="8" s="1"/>
  <c r="GK26" i="2"/>
  <c r="GI26" i="2"/>
  <c r="GG26" i="2"/>
  <c r="GJ26" i="2"/>
  <c r="GH26" i="2"/>
  <c r="GF26" i="2"/>
  <c r="EG26" i="2"/>
  <c r="EE26" i="2"/>
  <c r="EC26" i="2"/>
  <c r="EH26" i="2"/>
  <c r="EF26" i="2"/>
  <c r="ED26" i="2"/>
  <c r="EB26" i="2"/>
  <c r="CR23" i="2"/>
  <c r="CP23" i="2"/>
  <c r="CN23" i="2"/>
  <c r="CL23" i="2"/>
  <c r="CQ23" i="2"/>
  <c r="CO23" i="2"/>
  <c r="CM23" i="2"/>
  <c r="EH21" i="2"/>
  <c r="EF21" i="2"/>
  <c r="ED21" i="2"/>
  <c r="EB21" i="2"/>
  <c r="EG21" i="2"/>
  <c r="EE21" i="2"/>
  <c r="EC21" i="2"/>
  <c r="BB18" i="2"/>
  <c r="AZ18" i="2"/>
  <c r="AX18" i="2"/>
  <c r="AV18" i="2"/>
  <c r="BA18" i="2"/>
  <c r="AY18" i="2"/>
  <c r="AW18" i="2"/>
  <c r="FW18" i="2"/>
  <c r="FU18" i="2"/>
  <c r="FS18" i="2"/>
  <c r="FX18" i="2"/>
  <c r="ES18" i="8" s="1"/>
  <c r="FV18" i="2"/>
  <c r="FT18" i="2"/>
  <c r="FR18" i="2"/>
  <c r="FX21" i="2"/>
  <c r="ES21" i="8" s="1"/>
  <c r="FV21" i="2"/>
  <c r="FT21" i="2"/>
  <c r="FR21" i="2"/>
  <c r="FW21" i="2"/>
  <c r="FU21" i="2"/>
  <c r="FS21" i="2"/>
  <c r="HZ21" i="2"/>
  <c r="HX21" i="2"/>
  <c r="HV21" i="2"/>
  <c r="IC21" i="2"/>
  <c r="IA21" i="2"/>
  <c r="HY21" i="2"/>
  <c r="HW21" i="2"/>
  <c r="L26" i="2"/>
  <c r="I26" i="8" s="1"/>
  <c r="J26" i="2"/>
  <c r="H26" i="2"/>
  <c r="F26" i="2"/>
  <c r="AP26" i="2"/>
  <c r="K26" i="2"/>
  <c r="I26" i="2"/>
  <c r="G26" i="2"/>
  <c r="ET18" i="2"/>
  <c r="ER18" i="2"/>
  <c r="EP18" i="2"/>
  <c r="EW18" i="2"/>
  <c r="EU18" i="2"/>
  <c r="ES18" i="2"/>
  <c r="EQ18" i="2"/>
  <c r="GJ21" i="2"/>
  <c r="GH21" i="2"/>
  <c r="GF21" i="2"/>
  <c r="GM21" i="2"/>
  <c r="GK21" i="2"/>
  <c r="GI21" i="2"/>
  <c r="GG21" i="2"/>
  <c r="BQ21" i="2"/>
  <c r="BO21" i="2"/>
  <c r="BM21" i="2"/>
  <c r="BK21" i="2"/>
  <c r="BN21" i="2"/>
  <c r="BL21" i="2"/>
  <c r="BJ21" i="2"/>
  <c r="GJ23" i="2"/>
  <c r="GH23" i="2"/>
  <c r="GF23" i="2"/>
  <c r="GM23" i="2"/>
  <c r="GK23" i="2"/>
  <c r="GI23" i="2"/>
  <c r="GG23" i="2"/>
  <c r="FX23" i="2"/>
  <c r="FV23" i="2"/>
  <c r="FT23" i="2"/>
  <c r="FR23" i="2"/>
  <c r="FW23" i="2"/>
  <c r="FU23" i="2"/>
  <c r="FS23" i="2"/>
  <c r="BA23" i="2"/>
  <c r="AY23" i="2"/>
  <c r="AW23" i="2"/>
  <c r="W25" i="3"/>
  <c r="BB23" i="2"/>
  <c r="AZ23" i="2"/>
  <c r="AX23" i="2"/>
  <c r="AV23" i="2"/>
  <c r="EH23" i="2"/>
  <c r="EF23" i="2"/>
  <c r="ED23" i="2"/>
  <c r="EB23" i="2"/>
  <c r="EG23" i="2"/>
  <c r="EE23" i="2"/>
  <c r="EC23" i="2"/>
  <c r="DG23" i="2"/>
  <c r="DE23" i="2"/>
  <c r="DC23" i="2"/>
  <c r="DA23" i="2"/>
  <c r="DD23" i="2"/>
  <c r="DB23" i="2"/>
  <c r="CZ23" i="2"/>
  <c r="BQ23" i="2"/>
  <c r="BO23" i="2"/>
  <c r="BM23" i="2"/>
  <c r="BK23" i="2"/>
  <c r="BN23" i="2"/>
  <c r="BL23" i="2"/>
  <c r="BJ23" i="2"/>
  <c r="P31" i="3"/>
  <c r="HZ29" i="2"/>
  <c r="HX29" i="2"/>
  <c r="HV29" i="2"/>
  <c r="IC29" i="2"/>
  <c r="IA29" i="2"/>
  <c r="HY29" i="2"/>
  <c r="HW29" i="2"/>
  <c r="GJ19" i="2"/>
  <c r="GH19" i="2"/>
  <c r="GF19" i="2"/>
  <c r="GM19" i="2"/>
  <c r="GK19" i="2"/>
  <c r="GI19" i="2"/>
  <c r="GG19" i="2"/>
  <c r="AE21" i="3"/>
  <c r="HN19" i="2"/>
  <c r="HL19" i="2"/>
  <c r="HJ19" i="2"/>
  <c r="HH19" i="2"/>
  <c r="HM19" i="2"/>
  <c r="HK19" i="2"/>
  <c r="HI19" i="2"/>
  <c r="EW33" i="2"/>
  <c r="EU33" i="2"/>
  <c r="ES33" i="2"/>
  <c r="EQ33" i="2"/>
  <c r="AB35" i="3"/>
  <c r="ET33" i="2"/>
  <c r="ER33" i="2"/>
  <c r="EP33" i="2"/>
  <c r="GM29" i="2"/>
  <c r="EZ29" i="8" s="1"/>
  <c r="GK29" i="2"/>
  <c r="GI29" i="2"/>
  <c r="GG29" i="2"/>
  <c r="GJ29" i="2"/>
  <c r="GH29" i="2"/>
  <c r="GF29" i="2"/>
  <c r="HN29" i="2"/>
  <c r="HL29" i="2"/>
  <c r="HJ29" i="2"/>
  <c r="HH29" i="2"/>
  <c r="HM29" i="2"/>
  <c r="HK29" i="2"/>
  <c r="HI29" i="2"/>
  <c r="P21" i="3"/>
  <c r="HZ19" i="2"/>
  <c r="HX19" i="2"/>
  <c r="HV19" i="2"/>
  <c r="IC19" i="2"/>
  <c r="IA19" i="2"/>
  <c r="HY19" i="2"/>
  <c r="HW19" i="2"/>
  <c r="EW25" i="2"/>
  <c r="EU25" i="2"/>
  <c r="ES25" i="2"/>
  <c r="EQ25" i="2"/>
  <c r="AB27" i="3"/>
  <c r="ET25" i="2"/>
  <c r="ER25" i="2"/>
  <c r="EP25" i="2"/>
  <c r="EH25" i="2"/>
  <c r="EF25" i="2"/>
  <c r="ED25" i="2"/>
  <c r="EB25" i="2"/>
  <c r="EG25" i="2"/>
  <c r="EE25" i="2"/>
  <c r="EC25" i="2"/>
  <c r="L25" i="2"/>
  <c r="I25" i="8" s="1"/>
  <c r="J25" i="2"/>
  <c r="H25" i="2"/>
  <c r="F25" i="2"/>
  <c r="K25" i="2"/>
  <c r="I25" i="2"/>
  <c r="G25" i="2"/>
  <c r="FW45" i="2"/>
  <c r="FU45" i="2"/>
  <c r="FS45" i="2"/>
  <c r="ER45" i="8"/>
  <c r="FX45" i="2"/>
  <c r="ES45" i="8" s="1"/>
  <c r="FV45" i="2"/>
  <c r="FT45" i="2"/>
  <c r="FR45" i="2"/>
  <c r="GJ25" i="2"/>
  <c r="GH25" i="2"/>
  <c r="GF25" i="2"/>
  <c r="GM25" i="2"/>
  <c r="EZ25" i="8" s="1"/>
  <c r="GK25" i="2"/>
  <c r="GI25" i="2"/>
  <c r="GG25" i="2"/>
  <c r="BA31" i="2"/>
  <c r="AY31" i="2"/>
  <c r="AW31" i="2"/>
  <c r="BB31" i="2"/>
  <c r="AZ31" i="2"/>
  <c r="AX31" i="2"/>
  <c r="AV31" i="2"/>
  <c r="AE33" i="3"/>
  <c r="HN31" i="2"/>
  <c r="HL31" i="2"/>
  <c r="HJ31" i="2"/>
  <c r="HH31" i="2"/>
  <c r="HM31" i="2"/>
  <c r="HK31" i="2"/>
  <c r="HI31" i="2"/>
  <c r="P19" i="3"/>
  <c r="HZ17" i="2"/>
  <c r="HX17" i="2"/>
  <c r="HV17" i="2"/>
  <c r="IC17" i="2"/>
  <c r="IA17" i="2"/>
  <c r="HY17" i="2"/>
  <c r="HW17" i="2"/>
  <c r="AE29" i="3"/>
  <c r="HN27" i="2"/>
  <c r="HL27" i="2"/>
  <c r="HJ27" i="2"/>
  <c r="HH27" i="2"/>
  <c r="HM27" i="2"/>
  <c r="HK27" i="2"/>
  <c r="HI27" i="2"/>
  <c r="AA20" i="2"/>
  <c r="P20" i="8" s="1"/>
  <c r="Y20" i="2"/>
  <c r="W20" i="2"/>
  <c r="U20" i="2"/>
  <c r="V22" i="3"/>
  <c r="X20" i="2"/>
  <c r="V20" i="2"/>
  <c r="T20" i="2"/>
  <c r="AB22" i="3"/>
  <c r="L22" i="3"/>
  <c r="ET20" i="2"/>
  <c r="ER20" i="2"/>
  <c r="EP20" i="2"/>
  <c r="EW20" i="2"/>
  <c r="EU20" i="2"/>
  <c r="ES20" i="2"/>
  <c r="EQ20" i="2"/>
  <c r="I22" i="3"/>
  <c r="CQ20" i="2"/>
  <c r="CO20" i="2"/>
  <c r="CM20" i="2"/>
  <c r="CR20" i="2"/>
  <c r="CP20" i="2"/>
  <c r="CN20" i="2"/>
  <c r="CL20" i="2"/>
  <c r="J22" i="3"/>
  <c r="DD20" i="2"/>
  <c r="DB20" i="2"/>
  <c r="CZ20" i="2"/>
  <c r="DG20" i="2"/>
  <c r="DE20" i="2"/>
  <c r="DC20" i="2"/>
  <c r="DA20" i="2"/>
  <c r="K22" i="3"/>
  <c r="EG20" i="2"/>
  <c r="FI20" i="2" s="1"/>
  <c r="EE20" i="2"/>
  <c r="FG20" i="2" s="1"/>
  <c r="EC20" i="2"/>
  <c r="EH20" i="2"/>
  <c r="EF20" i="2"/>
  <c r="ED20" i="2"/>
  <c r="EB20" i="2"/>
  <c r="EW40" i="2"/>
  <c r="EU40" i="2"/>
  <c r="FI40" i="2" s="1"/>
  <c r="ES40" i="2"/>
  <c r="FG40" i="2" s="1"/>
  <c r="EQ40" i="2"/>
  <c r="AB42" i="3"/>
  <c r="ET40" i="2"/>
  <c r="ER40" i="2"/>
  <c r="FF40" i="2" s="1"/>
  <c r="EP40" i="2"/>
  <c r="HM40" i="2"/>
  <c r="HK40" i="2"/>
  <c r="HI40" i="2"/>
  <c r="AE42" i="3"/>
  <c r="HN40" i="2"/>
  <c r="HL40" i="2"/>
  <c r="HJ40" i="2"/>
  <c r="HH40" i="2"/>
  <c r="AD42" i="3"/>
  <c r="GJ40" i="2"/>
  <c r="GH40" i="2"/>
  <c r="GF40" i="2"/>
  <c r="GM40" i="2"/>
  <c r="EZ40" i="8" s="1"/>
  <c r="GK40" i="2"/>
  <c r="GI40" i="2"/>
  <c r="GG40" i="2"/>
  <c r="X30" i="3"/>
  <c r="BN28" i="2"/>
  <c r="BL28" i="2"/>
  <c r="BJ28" i="2"/>
  <c r="BQ28" i="2"/>
  <c r="BO28" i="2"/>
  <c r="BM28" i="2"/>
  <c r="BK28" i="2"/>
  <c r="CQ28" i="2"/>
  <c r="CO28" i="2"/>
  <c r="CM28" i="2"/>
  <c r="CR28" i="2"/>
  <c r="CP28" i="2"/>
  <c r="CN28" i="2"/>
  <c r="CL28" i="2"/>
  <c r="IC36" i="2"/>
  <c r="IA36" i="2"/>
  <c r="HY36" i="2"/>
  <c r="HW36" i="2"/>
  <c r="AF38" i="3"/>
  <c r="HZ36" i="2"/>
  <c r="HX36" i="2"/>
  <c r="HV36" i="2"/>
  <c r="IC46" i="2"/>
  <c r="IA46" i="2"/>
  <c r="HY46" i="2"/>
  <c r="HW46" i="2"/>
  <c r="AF48" i="3"/>
  <c r="P48" i="3"/>
  <c r="HZ46" i="2"/>
  <c r="HX46" i="2"/>
  <c r="HV46" i="2"/>
  <c r="HM36" i="2"/>
  <c r="HK36" i="2"/>
  <c r="IM36" i="2" s="1"/>
  <c r="HI36" i="2"/>
  <c r="IR36" i="2"/>
  <c r="HN36" i="2"/>
  <c r="HL36" i="2"/>
  <c r="HJ36" i="2"/>
  <c r="HH36" i="2"/>
  <c r="ER36" i="8"/>
  <c r="FX36" i="2"/>
  <c r="M38" i="3" s="1"/>
  <c r="FV36" i="2"/>
  <c r="FT36" i="2"/>
  <c r="FR36" i="2"/>
  <c r="FW36" i="2"/>
  <c r="FU36" i="2"/>
  <c r="FS36" i="2"/>
  <c r="DG28" i="2"/>
  <c r="DE28" i="2"/>
  <c r="DC28" i="2"/>
  <c r="DA28" i="2"/>
  <c r="Z30" i="3"/>
  <c r="DD28" i="2"/>
  <c r="DB28" i="2"/>
  <c r="CZ28" i="2"/>
  <c r="HM28" i="2"/>
  <c r="HK28" i="2"/>
  <c r="HI28" i="2"/>
  <c r="HN28" i="2"/>
  <c r="HL28" i="2"/>
  <c r="HJ28" i="2"/>
  <c r="HH28" i="2"/>
  <c r="K48" i="3"/>
  <c r="EG46" i="2"/>
  <c r="EE46" i="2"/>
  <c r="EC46" i="2"/>
  <c r="AA48" i="3"/>
  <c r="EH46" i="2"/>
  <c r="EF46" i="2"/>
  <c r="ED46" i="2"/>
  <c r="EB46" i="2"/>
  <c r="BB46" i="2"/>
  <c r="AZ46" i="2"/>
  <c r="AX46" i="2"/>
  <c r="AV46" i="2"/>
  <c r="BA46" i="2"/>
  <c r="AY46" i="2"/>
  <c r="AW46" i="2"/>
  <c r="EW46" i="2"/>
  <c r="EU46" i="2"/>
  <c r="ES46" i="2"/>
  <c r="EQ46" i="2"/>
  <c r="AB48" i="3"/>
  <c r="L48" i="3"/>
  <c r="ET46" i="2"/>
  <c r="ER46" i="2"/>
  <c r="EP46" i="2"/>
  <c r="DG46" i="2"/>
  <c r="DE46" i="2"/>
  <c r="DC46" i="2"/>
  <c r="DA46" i="2"/>
  <c r="Z48" i="3"/>
  <c r="J48" i="3"/>
  <c r="DD46" i="2"/>
  <c r="DB46" i="2"/>
  <c r="CZ46" i="2"/>
  <c r="IC44" i="2"/>
  <c r="IA44" i="2"/>
  <c r="HY44" i="2"/>
  <c r="HW44" i="2"/>
  <c r="AF46" i="3"/>
  <c r="HZ44" i="2"/>
  <c r="HX44" i="2"/>
  <c r="HV44" i="2"/>
  <c r="EW44" i="2"/>
  <c r="EU44" i="2"/>
  <c r="ES44" i="2"/>
  <c r="EQ44" i="2"/>
  <c r="AB46" i="3"/>
  <c r="ET44" i="2"/>
  <c r="ER44" i="2"/>
  <c r="EP44" i="2"/>
  <c r="FR28" i="2"/>
  <c r="FV28" i="2"/>
  <c r="FU28" i="2"/>
  <c r="FT20" i="2"/>
  <c r="FX20" i="2"/>
  <c r="ES20" i="8" s="1"/>
  <c r="FS20" i="2"/>
  <c r="FW20" i="2"/>
  <c r="HV20" i="2"/>
  <c r="HZ20" i="2"/>
  <c r="AF22" i="3"/>
  <c r="HY20" i="2"/>
  <c r="IC20" i="2"/>
  <c r="G28" i="2"/>
  <c r="K28" i="2"/>
  <c r="F28" i="2"/>
  <c r="J28" i="2"/>
  <c r="V28" i="2"/>
  <c r="U28" i="2"/>
  <c r="Y28" i="2"/>
  <c r="FS44" i="2"/>
  <c r="FW44" i="2"/>
  <c r="FR44" i="2"/>
  <c r="FV44" i="2"/>
  <c r="ER44" i="8"/>
  <c r="HV28" i="2"/>
  <c r="HZ28" i="2"/>
  <c r="AF30" i="3"/>
  <c r="HY28" i="2"/>
  <c r="IC28" i="2"/>
  <c r="HM22" i="2"/>
  <c r="HK22" i="2"/>
  <c r="HI22" i="2"/>
  <c r="HN22" i="2"/>
  <c r="O24" i="3" s="1"/>
  <c r="HL22" i="2"/>
  <c r="HJ22" i="2"/>
  <c r="HH22" i="2"/>
  <c r="AF47" i="3"/>
  <c r="HZ45" i="2"/>
  <c r="HX45" i="2"/>
  <c r="HV45" i="2"/>
  <c r="IC45" i="2"/>
  <c r="IA45" i="2"/>
  <c r="HY45" i="2"/>
  <c r="HW45" i="2"/>
  <c r="IK45" i="2" s="1"/>
  <c r="AF33" i="3"/>
  <c r="P33" i="3"/>
  <c r="HZ31" i="2"/>
  <c r="HX31" i="2"/>
  <c r="HV31" i="2"/>
  <c r="IC31" i="2"/>
  <c r="IA31" i="2"/>
  <c r="HY31" i="2"/>
  <c r="HW31" i="2"/>
  <c r="X75" i="3"/>
  <c r="H75" i="3"/>
  <c r="BN73" i="2"/>
  <c r="BL73" i="2"/>
  <c r="BJ73" i="2"/>
  <c r="BQ73" i="2"/>
  <c r="BO73" i="2"/>
  <c r="BM73" i="2"/>
  <c r="BK73" i="2"/>
  <c r="IC34" i="2"/>
  <c r="IA34" i="2"/>
  <c r="HY34" i="2"/>
  <c r="HW34" i="2"/>
  <c r="AF36" i="3"/>
  <c r="HZ34" i="2"/>
  <c r="HX34" i="2"/>
  <c r="HV34" i="2"/>
  <c r="ER34" i="8"/>
  <c r="FX34" i="2"/>
  <c r="ES34" i="8" s="1"/>
  <c r="FV34" i="2"/>
  <c r="FT34" i="2"/>
  <c r="FR34" i="2"/>
  <c r="FW34" i="2"/>
  <c r="FU34" i="2"/>
  <c r="FS34" i="2"/>
  <c r="HM34" i="2"/>
  <c r="HK34" i="2"/>
  <c r="HI34" i="2"/>
  <c r="HN34" i="2"/>
  <c r="HL34" i="2"/>
  <c r="HJ34" i="2"/>
  <c r="HH34" i="2"/>
  <c r="ET34" i="2"/>
  <c r="FH34" i="2" s="1"/>
  <c r="ER34" i="2"/>
  <c r="EP34" i="2"/>
  <c r="EW34" i="2"/>
  <c r="EU34" i="2"/>
  <c r="ES34" i="2"/>
  <c r="EQ34" i="2"/>
  <c r="FX42" i="2"/>
  <c r="FV42" i="2"/>
  <c r="FT42" i="2"/>
  <c r="FR42" i="2"/>
  <c r="EQ42" i="8"/>
  <c r="FW42" i="2"/>
  <c r="FU42" i="2"/>
  <c r="FS42" i="2"/>
  <c r="EW42" i="2"/>
  <c r="FK42" i="2" s="1"/>
  <c r="EU42" i="2"/>
  <c r="ES42" i="2"/>
  <c r="EQ42" i="2"/>
  <c r="AB44" i="3"/>
  <c r="ET42" i="2"/>
  <c r="ER42" i="2"/>
  <c r="EP42" i="2"/>
  <c r="FD42" i="2" s="1"/>
  <c r="HN43" i="2"/>
  <c r="O45" i="3" s="1"/>
  <c r="HL43" i="2"/>
  <c r="HJ43" i="2"/>
  <c r="HH43" i="2"/>
  <c r="HM43" i="2"/>
  <c r="HK43" i="2"/>
  <c r="HI43" i="2"/>
  <c r="AB45" i="3"/>
  <c r="ET43" i="2"/>
  <c r="ER43" i="2"/>
  <c r="EP43" i="2"/>
  <c r="EW43" i="2"/>
  <c r="FK43" i="2" s="1"/>
  <c r="EU43" i="2"/>
  <c r="FI43" i="2" s="1"/>
  <c r="ES43" i="2"/>
  <c r="EQ43" i="2"/>
  <c r="FE43" i="2" s="1"/>
  <c r="FW43" i="2"/>
  <c r="FU43" i="2"/>
  <c r="FS43" i="2"/>
  <c r="FX43" i="2"/>
  <c r="FV43" i="2"/>
  <c r="FT43" i="2"/>
  <c r="FR43" i="2"/>
  <c r="GM41" i="2"/>
  <c r="EZ41" i="8" s="1"/>
  <c r="GK41" i="2"/>
  <c r="GI41" i="2"/>
  <c r="GG41" i="2"/>
  <c r="GJ41" i="2"/>
  <c r="GH41" i="2"/>
  <c r="GF41" i="2"/>
  <c r="HN41" i="2"/>
  <c r="O43" i="3" s="1"/>
  <c r="HL41" i="2"/>
  <c r="HJ41" i="2"/>
  <c r="HH41" i="2"/>
  <c r="HM41" i="2"/>
  <c r="HK41" i="2"/>
  <c r="HI41" i="2"/>
  <c r="ET41" i="2"/>
  <c r="ER41" i="2"/>
  <c r="EP41" i="2"/>
  <c r="FD41" i="2" s="1"/>
  <c r="EW41" i="2"/>
  <c r="EU41" i="2"/>
  <c r="ES41" i="2"/>
  <c r="EQ41" i="2"/>
  <c r="FW41" i="2"/>
  <c r="FU41" i="2"/>
  <c r="FS41" i="2"/>
  <c r="FX41" i="2"/>
  <c r="FV41" i="2"/>
  <c r="FT41" i="2"/>
  <c r="FR41" i="2"/>
  <c r="AE41" i="3"/>
  <c r="HN39" i="2"/>
  <c r="HL39" i="2"/>
  <c r="HJ39" i="2"/>
  <c r="HH39" i="2"/>
  <c r="HM39" i="2"/>
  <c r="HK39" i="2"/>
  <c r="HI39" i="2"/>
  <c r="L41" i="3"/>
  <c r="ET39" i="2"/>
  <c r="ER39" i="2"/>
  <c r="EP39" i="2"/>
  <c r="EW39" i="2"/>
  <c r="EU39" i="2"/>
  <c r="ES39" i="2"/>
  <c r="FG39" i="2" s="1"/>
  <c r="EQ39" i="2"/>
  <c r="EQ37" i="8"/>
  <c r="FW37" i="2"/>
  <c r="FU37" i="2"/>
  <c r="FS37" i="2"/>
  <c r="AC39" i="3"/>
  <c r="FX37" i="2"/>
  <c r="FV37" i="2"/>
  <c r="FT37" i="2"/>
  <c r="FR37" i="2"/>
  <c r="EW37" i="2"/>
  <c r="EU37" i="2"/>
  <c r="ES37" i="2"/>
  <c r="EQ37" i="2"/>
  <c r="L39" i="3"/>
  <c r="ET37" i="2"/>
  <c r="ER37" i="2"/>
  <c r="EP37" i="2"/>
  <c r="FG32" i="8"/>
  <c r="FG24" i="8"/>
  <c r="FG38" i="8"/>
  <c r="HN33" i="2"/>
  <c r="HL33" i="2"/>
  <c r="HJ33" i="2"/>
  <c r="HH33" i="2"/>
  <c r="IP33" i="2"/>
  <c r="IV33" i="2" s="1"/>
  <c r="HM33" i="2"/>
  <c r="HK33" i="2"/>
  <c r="HI33" i="2"/>
  <c r="GM33" i="2"/>
  <c r="EZ33" i="8" s="1"/>
  <c r="GK33" i="2"/>
  <c r="GI33" i="2"/>
  <c r="GG33" i="2"/>
  <c r="GJ33" i="2"/>
  <c r="GH33" i="2"/>
  <c r="GF33" i="2"/>
  <c r="EH31" i="2"/>
  <c r="EF31" i="2"/>
  <c r="ED31" i="2"/>
  <c r="EB31" i="2"/>
  <c r="K33" i="3"/>
  <c r="EG31" i="2"/>
  <c r="EE31" i="2"/>
  <c r="EC31" i="2"/>
  <c r="DG73" i="2"/>
  <c r="DE73" i="2"/>
  <c r="DC73" i="2"/>
  <c r="DA73" i="2"/>
  <c r="Z75" i="3"/>
  <c r="J75" i="3"/>
  <c r="DD73" i="2"/>
  <c r="DB73" i="2"/>
  <c r="CZ73" i="2"/>
  <c r="EG73" i="2"/>
  <c r="EE73" i="2"/>
  <c r="EC73" i="2"/>
  <c r="EH73" i="2"/>
  <c r="EF73" i="2"/>
  <c r="ED73" i="2"/>
  <c r="EB73" i="2"/>
  <c r="EW73" i="2"/>
  <c r="EU73" i="2"/>
  <c r="ES73" i="2"/>
  <c r="EQ73" i="2"/>
  <c r="AB75" i="3"/>
  <c r="L75" i="3"/>
  <c r="ET73" i="2"/>
  <c r="ER73" i="2"/>
  <c r="EP73" i="2"/>
  <c r="BB73" i="2"/>
  <c r="AZ73" i="2"/>
  <c r="AX73" i="2"/>
  <c r="AV73" i="2"/>
  <c r="BA73" i="2"/>
  <c r="AY73" i="2"/>
  <c r="AW73" i="2"/>
  <c r="CQ73" i="2"/>
  <c r="CO73" i="2"/>
  <c r="CM73" i="2"/>
  <c r="CR73" i="2"/>
  <c r="CP73" i="2"/>
  <c r="CN73" i="2"/>
  <c r="CL73" i="2"/>
  <c r="GJ34" i="2"/>
  <c r="GH34" i="2"/>
  <c r="GF34" i="2"/>
  <c r="GM34" i="2"/>
  <c r="GK34" i="2"/>
  <c r="GI34" i="2"/>
  <c r="GG34" i="2"/>
  <c r="GJ42" i="2"/>
  <c r="GH42" i="2"/>
  <c r="GF42" i="2"/>
  <c r="GM42" i="2"/>
  <c r="EZ42" i="8" s="1"/>
  <c r="GK42" i="2"/>
  <c r="GI42" i="2"/>
  <c r="GG42" i="2"/>
  <c r="IC42" i="2"/>
  <c r="IA42" i="2"/>
  <c r="HY42" i="2"/>
  <c r="HW42" i="2"/>
  <c r="AF44" i="3"/>
  <c r="HZ42" i="2"/>
  <c r="HX42" i="2"/>
  <c r="IL42" i="2" s="1"/>
  <c r="HV42" i="2"/>
  <c r="HZ43" i="2"/>
  <c r="HX43" i="2"/>
  <c r="HV43" i="2"/>
  <c r="IC43" i="2"/>
  <c r="IA43" i="2"/>
  <c r="HY43" i="2"/>
  <c r="HW43" i="2"/>
  <c r="GM43" i="2"/>
  <c r="EZ43" i="8" s="1"/>
  <c r="GK43" i="2"/>
  <c r="GI43" i="2"/>
  <c r="GG43" i="2"/>
  <c r="GJ43" i="2"/>
  <c r="GH43" i="2"/>
  <c r="GF43" i="2"/>
  <c r="HN35" i="2"/>
  <c r="O37" i="3" s="1"/>
  <c r="HL35" i="2"/>
  <c r="HJ35" i="2"/>
  <c r="HH35" i="2"/>
  <c r="HM35" i="2"/>
  <c r="HK35" i="2"/>
  <c r="HI35" i="2"/>
  <c r="EW35" i="2"/>
  <c r="FK35" i="2" s="1"/>
  <c r="EU35" i="2"/>
  <c r="FI35" i="2" s="1"/>
  <c r="ES35" i="2"/>
  <c r="EQ35" i="2"/>
  <c r="AB37" i="3"/>
  <c r="ET35" i="2"/>
  <c r="ER35" i="2"/>
  <c r="EP35" i="2"/>
  <c r="FD35" i="2" s="1"/>
  <c r="GM35" i="2"/>
  <c r="EZ35" i="8" s="1"/>
  <c r="GK35" i="2"/>
  <c r="GI35" i="2"/>
  <c r="GG35" i="2"/>
  <c r="GJ35" i="2"/>
  <c r="GH35" i="2"/>
  <c r="GF35" i="2"/>
  <c r="AF43" i="3"/>
  <c r="HZ41" i="2"/>
  <c r="HX41" i="2"/>
  <c r="HV41" i="2"/>
  <c r="IC41" i="2"/>
  <c r="IA41" i="2"/>
  <c r="HY41" i="2"/>
  <c r="HW41" i="2"/>
  <c r="P41" i="3"/>
  <c r="HZ39" i="2"/>
  <c r="HX39" i="2"/>
  <c r="HV39" i="2"/>
  <c r="IC39" i="2"/>
  <c r="IA39" i="2"/>
  <c r="HY39" i="2"/>
  <c r="HW39" i="2"/>
  <c r="GM39" i="2"/>
  <c r="EZ39" i="8" s="1"/>
  <c r="GK39" i="2"/>
  <c r="GI39" i="2"/>
  <c r="GG39" i="2"/>
  <c r="GJ39" i="2"/>
  <c r="GH39" i="2"/>
  <c r="GF39" i="2"/>
  <c r="GM37" i="2"/>
  <c r="GK37" i="2"/>
  <c r="GI37" i="2"/>
  <c r="GG37" i="2"/>
  <c r="GJ37" i="2"/>
  <c r="GH37" i="2"/>
  <c r="GF37" i="2"/>
  <c r="HZ37" i="2"/>
  <c r="HX37" i="2"/>
  <c r="HV37" i="2"/>
  <c r="IC37" i="2"/>
  <c r="IA37" i="2"/>
  <c r="HY37" i="2"/>
  <c r="HW37" i="2"/>
  <c r="GJ17" i="2"/>
  <c r="GH17" i="2"/>
  <c r="GF17" i="2"/>
  <c r="GM17" i="2"/>
  <c r="GK17" i="2"/>
  <c r="GI17" i="2"/>
  <c r="GG17" i="2"/>
  <c r="IR17" i="2"/>
  <c r="HN17" i="2"/>
  <c r="HL17" i="2"/>
  <c r="HJ17" i="2"/>
  <c r="HH17" i="2"/>
  <c r="IJ17" i="2" s="1"/>
  <c r="HM17" i="2"/>
  <c r="HK17" i="2"/>
  <c r="HI17" i="2"/>
  <c r="IK17" i="2" s="1"/>
  <c r="X27" i="2"/>
  <c r="V27" i="2"/>
  <c r="T27" i="2"/>
  <c r="AA27" i="2"/>
  <c r="P27" i="8" s="1"/>
  <c r="Y27" i="2"/>
  <c r="W27" i="2"/>
  <c r="U27" i="2"/>
  <c r="AF29" i="3"/>
  <c r="P29" i="3"/>
  <c r="HZ27" i="2"/>
  <c r="HX27" i="2"/>
  <c r="HV27" i="2"/>
  <c r="IC27" i="2"/>
  <c r="IA27" i="2"/>
  <c r="HY27" i="2"/>
  <c r="HW27" i="2"/>
  <c r="AA29" i="3"/>
  <c r="EH27" i="2"/>
  <c r="EF27" i="2"/>
  <c r="ED27" i="2"/>
  <c r="EB27" i="2"/>
  <c r="EG27" i="2"/>
  <c r="EE27" i="2"/>
  <c r="EC27" i="2"/>
  <c r="BA27" i="2"/>
  <c r="AY27" i="2"/>
  <c r="AW27" i="2"/>
  <c r="W29" i="3"/>
  <c r="BB27" i="2"/>
  <c r="AD27" i="8" s="1"/>
  <c r="AZ27" i="2"/>
  <c r="AX27" i="2"/>
  <c r="AV27" i="2"/>
  <c r="CR25" i="2"/>
  <c r="CP25" i="2"/>
  <c r="CN25" i="2"/>
  <c r="CL25" i="2"/>
  <c r="I27" i="3"/>
  <c r="CQ25" i="2"/>
  <c r="CO25" i="2"/>
  <c r="CM25" i="2"/>
  <c r="V27" i="3"/>
  <c r="X25" i="2"/>
  <c r="V25" i="2"/>
  <c r="T25" i="2"/>
  <c r="AA25" i="2"/>
  <c r="P25" i="8" s="1"/>
  <c r="Y25" i="2"/>
  <c r="W25" i="2"/>
  <c r="U25" i="2"/>
  <c r="EQ26" i="8"/>
  <c r="FW26" i="2"/>
  <c r="FU26" i="2"/>
  <c r="FS26" i="2"/>
  <c r="ER26" i="8"/>
  <c r="FX26" i="2"/>
  <c r="ES26" i="8" s="1"/>
  <c r="FV26" i="2"/>
  <c r="FT26" i="2"/>
  <c r="FR26" i="2"/>
  <c r="DG26" i="2"/>
  <c r="J28" i="3"/>
  <c r="DD26" i="2"/>
  <c r="DB26" i="2"/>
  <c r="CZ26" i="2"/>
  <c r="DN26" i="2" s="1"/>
  <c r="Z28" i="3"/>
  <c r="DE26" i="2"/>
  <c r="DC26" i="2"/>
  <c r="DA26" i="2"/>
  <c r="IC26" i="2"/>
  <c r="IA26" i="2"/>
  <c r="HY26" i="2"/>
  <c r="HW26" i="2"/>
  <c r="AF28" i="3"/>
  <c r="HZ26" i="2"/>
  <c r="HX26" i="2"/>
  <c r="HV26" i="2"/>
  <c r="HM26" i="2"/>
  <c r="HK26" i="2"/>
  <c r="HI26" i="2"/>
  <c r="HN26" i="2"/>
  <c r="HL26" i="2"/>
  <c r="HJ26" i="2"/>
  <c r="HH26" i="2"/>
  <c r="AB28" i="3"/>
  <c r="ET26" i="2"/>
  <c r="ER26" i="2"/>
  <c r="EP26" i="2"/>
  <c r="EW26" i="2"/>
  <c r="EU26" i="2"/>
  <c r="ES26" i="2"/>
  <c r="EQ26" i="2"/>
  <c r="CR21" i="2"/>
  <c r="CP21" i="2"/>
  <c r="CN21" i="2"/>
  <c r="CL21" i="2"/>
  <c r="I23" i="3"/>
  <c r="CQ21" i="2"/>
  <c r="CO21" i="2"/>
  <c r="CM21" i="2"/>
  <c r="AA18" i="2"/>
  <c r="P18" i="8" s="1"/>
  <c r="Y18" i="2"/>
  <c r="W18" i="2"/>
  <c r="U18" i="2"/>
  <c r="V20" i="3"/>
  <c r="X18" i="2"/>
  <c r="V18" i="2"/>
  <c r="T18" i="2"/>
  <c r="X20" i="3"/>
  <c r="BN18" i="2"/>
  <c r="CB18" i="2" s="1"/>
  <c r="BL18" i="2"/>
  <c r="BJ18" i="2"/>
  <c r="BQ18" i="2"/>
  <c r="CE18" i="2" s="1"/>
  <c r="BO18" i="2"/>
  <c r="BM18" i="2"/>
  <c r="BK18" i="2"/>
  <c r="IC18" i="2"/>
  <c r="IA18" i="2"/>
  <c r="HY18" i="2"/>
  <c r="HW18" i="2"/>
  <c r="P20" i="3"/>
  <c r="HZ18" i="2"/>
  <c r="HX18" i="2"/>
  <c r="HV18" i="2"/>
  <c r="L18" i="2"/>
  <c r="I18" i="8" s="1"/>
  <c r="W18" i="8" s="1"/>
  <c r="J18" i="2"/>
  <c r="H18" i="2"/>
  <c r="F18" i="2"/>
  <c r="U20" i="3"/>
  <c r="K18" i="2"/>
  <c r="I18" i="2"/>
  <c r="G18" i="2"/>
  <c r="IP18" i="2"/>
  <c r="IV18" i="2" s="1"/>
  <c r="HM18" i="2"/>
  <c r="HK18" i="2"/>
  <c r="HI18" i="2"/>
  <c r="AE20" i="3"/>
  <c r="HN18" i="2"/>
  <c r="HL18" i="2"/>
  <c r="HJ18" i="2"/>
  <c r="HH18" i="2"/>
  <c r="EG18" i="2"/>
  <c r="EE18" i="2"/>
  <c r="EC18" i="2"/>
  <c r="EH18" i="2"/>
  <c r="EF18" i="2"/>
  <c r="ED18" i="2"/>
  <c r="EB18" i="2"/>
  <c r="V23" i="3"/>
  <c r="X21" i="2"/>
  <c r="V21" i="2"/>
  <c r="T21" i="2"/>
  <c r="AA21" i="2"/>
  <c r="P21" i="8" s="1"/>
  <c r="Y21" i="2"/>
  <c r="W21" i="2"/>
  <c r="U21" i="2"/>
  <c r="HN21" i="2"/>
  <c r="HL21" i="2"/>
  <c r="HJ21" i="2"/>
  <c r="HH21" i="2"/>
  <c r="HM21" i="2"/>
  <c r="HK21" i="2"/>
  <c r="HI21" i="2"/>
  <c r="EW21" i="2"/>
  <c r="EU21" i="2"/>
  <c r="ES21" i="2"/>
  <c r="EQ21" i="2"/>
  <c r="L23" i="3"/>
  <c r="ET21" i="2"/>
  <c r="ER21" i="2"/>
  <c r="FF21" i="2" s="1"/>
  <c r="EP21" i="2"/>
  <c r="DG21" i="2"/>
  <c r="DE21" i="2"/>
  <c r="DC21" i="2"/>
  <c r="DA21" i="2"/>
  <c r="Z23" i="3"/>
  <c r="DD21" i="2"/>
  <c r="DB21" i="2"/>
  <c r="CZ21" i="2"/>
  <c r="HN23" i="2"/>
  <c r="O25" i="3" s="1"/>
  <c r="HL23" i="2"/>
  <c r="HJ23" i="2"/>
  <c r="HH23" i="2"/>
  <c r="HM23" i="2"/>
  <c r="HK23" i="2"/>
  <c r="HI23" i="2"/>
  <c r="V25" i="3"/>
  <c r="X23" i="2"/>
  <c r="V23" i="2"/>
  <c r="T23" i="2"/>
  <c r="AA23" i="2"/>
  <c r="P23" i="8" s="1"/>
  <c r="Y23" i="2"/>
  <c r="W23" i="2"/>
  <c r="U23" i="2"/>
  <c r="AF25" i="3"/>
  <c r="HZ23" i="2"/>
  <c r="HX23" i="2"/>
  <c r="HV23" i="2"/>
  <c r="IC23" i="2"/>
  <c r="IA23" i="2"/>
  <c r="HY23" i="2"/>
  <c r="HW23" i="2"/>
  <c r="EW23" i="2"/>
  <c r="EU23" i="2"/>
  <c r="ES23" i="2"/>
  <c r="EQ23" i="2"/>
  <c r="ET23" i="2"/>
  <c r="ER23" i="2"/>
  <c r="EP23" i="2"/>
  <c r="L23" i="2"/>
  <c r="I23" i="8" s="1"/>
  <c r="J23" i="2"/>
  <c r="H23" i="2"/>
  <c r="F23" i="2"/>
  <c r="U25" i="3"/>
  <c r="K23" i="2"/>
  <c r="I23" i="2"/>
  <c r="G23" i="2"/>
  <c r="BA21" i="2"/>
  <c r="AY21" i="2"/>
  <c r="AW21" i="2"/>
  <c r="BY21" i="2" s="1"/>
  <c r="BB21" i="2"/>
  <c r="AZ21" i="2"/>
  <c r="CB21" i="2" s="1"/>
  <c r="AX21" i="2"/>
  <c r="AV21" i="2"/>
  <c r="FX19" i="2"/>
  <c r="ES19" i="8" s="1"/>
  <c r="FV19" i="2"/>
  <c r="FT19" i="2"/>
  <c r="FR19" i="2"/>
  <c r="FW19" i="2"/>
  <c r="FU19" i="2"/>
  <c r="FS19" i="2"/>
  <c r="GM18" i="2"/>
  <c r="GK18" i="2"/>
  <c r="GI18" i="2"/>
  <c r="GG18" i="2"/>
  <c r="GJ18" i="2"/>
  <c r="GH18" i="2"/>
  <c r="GF18" i="2"/>
  <c r="L21" i="2"/>
  <c r="I21" i="8" s="1"/>
  <c r="J21" i="2"/>
  <c r="H21" i="2"/>
  <c r="F21" i="2"/>
  <c r="K21" i="2"/>
  <c r="I21" i="2"/>
  <c r="G21" i="2"/>
  <c r="BB26" i="2"/>
  <c r="AZ26" i="2"/>
  <c r="AX26" i="2"/>
  <c r="AV26" i="2"/>
  <c r="BA26" i="2"/>
  <c r="AY26" i="2"/>
  <c r="AW26" i="2"/>
  <c r="HB29" i="2"/>
  <c r="FX29" i="2"/>
  <c r="ES29" i="8" s="1"/>
  <c r="FV29" i="2"/>
  <c r="FT29" i="2"/>
  <c r="FR29" i="2"/>
  <c r="FW29" i="2"/>
  <c r="FU29" i="2"/>
  <c r="FS29" i="2"/>
  <c r="DG25" i="2"/>
  <c r="DE25" i="2"/>
  <c r="DC25" i="2"/>
  <c r="DA25" i="2"/>
  <c r="J27" i="3"/>
  <c r="DD25" i="2"/>
  <c r="DB25" i="2"/>
  <c r="CZ25" i="2"/>
  <c r="FX25" i="2"/>
  <c r="ES25" i="8" s="1"/>
  <c r="FV25" i="2"/>
  <c r="FT25" i="2"/>
  <c r="FR25" i="2"/>
  <c r="FW25" i="2"/>
  <c r="FU25" i="2"/>
  <c r="FS25" i="2"/>
  <c r="P27" i="3"/>
  <c r="HZ25" i="2"/>
  <c r="HX25" i="2"/>
  <c r="HV25" i="2"/>
  <c r="IC25" i="2"/>
  <c r="IA25" i="2"/>
  <c r="HY25" i="2"/>
  <c r="HW25" i="2"/>
  <c r="BQ25" i="2"/>
  <c r="BO25" i="2"/>
  <c r="BM25" i="2"/>
  <c r="BK25" i="2"/>
  <c r="X27" i="3"/>
  <c r="BN25" i="2"/>
  <c r="BL25" i="2"/>
  <c r="BJ25" i="2"/>
  <c r="HN25" i="2"/>
  <c r="O27" i="3" s="1"/>
  <c r="HL25" i="2"/>
  <c r="HJ25" i="2"/>
  <c r="HH25" i="2"/>
  <c r="HM25" i="2"/>
  <c r="HK25" i="2"/>
  <c r="HI25" i="2"/>
  <c r="BQ31" i="2"/>
  <c r="BO31" i="2"/>
  <c r="BM31" i="2"/>
  <c r="BK31" i="2"/>
  <c r="X33" i="3"/>
  <c r="BN31" i="2"/>
  <c r="BL31" i="2"/>
  <c r="BJ31" i="2"/>
  <c r="CR31" i="2"/>
  <c r="CP31" i="2"/>
  <c r="CN31" i="2"/>
  <c r="CL31" i="2"/>
  <c r="I33" i="3"/>
  <c r="CQ31" i="2"/>
  <c r="CO31" i="2"/>
  <c r="CM31" i="2"/>
  <c r="EQ31" i="8"/>
  <c r="FW31" i="2"/>
  <c r="FU31" i="2"/>
  <c r="FS31" i="2"/>
  <c r="FX31" i="2"/>
  <c r="ES31" i="8" s="1"/>
  <c r="FV31" i="2"/>
  <c r="FR31" i="2"/>
  <c r="FT31" i="2"/>
  <c r="L31" i="2"/>
  <c r="I31" i="8" s="1"/>
  <c r="J31" i="2"/>
  <c r="H31" i="2"/>
  <c r="F31" i="2"/>
  <c r="U33" i="3"/>
  <c r="K31" i="2"/>
  <c r="I31" i="2"/>
  <c r="G31" i="2"/>
  <c r="L27" i="2"/>
  <c r="J27" i="2"/>
  <c r="AL27" i="2" s="1"/>
  <c r="H27" i="2"/>
  <c r="AJ27" i="2" s="1"/>
  <c r="F27" i="2"/>
  <c r="AH27" i="2" s="1"/>
  <c r="U29" i="3"/>
  <c r="K27" i="2"/>
  <c r="AM27" i="2" s="1"/>
  <c r="I27" i="2"/>
  <c r="AK27" i="2" s="1"/>
  <c r="G27" i="2"/>
  <c r="AI27" i="2" s="1"/>
  <c r="GM27" i="2"/>
  <c r="EZ27" i="8" s="1"/>
  <c r="GK27" i="2"/>
  <c r="GI27" i="2"/>
  <c r="GG27" i="2"/>
  <c r="GJ27" i="2"/>
  <c r="GH27" i="2"/>
  <c r="GF27" i="2"/>
  <c r="HM20" i="2"/>
  <c r="HK20" i="2"/>
  <c r="HI20" i="2"/>
  <c r="AE22" i="3"/>
  <c r="HN20" i="2"/>
  <c r="HL20" i="2"/>
  <c r="HJ20" i="2"/>
  <c r="HH20" i="2"/>
  <c r="Z33" i="3"/>
  <c r="J33" i="3"/>
  <c r="DD31" i="2"/>
  <c r="DB31" i="2"/>
  <c r="CZ31" i="2"/>
  <c r="DG31" i="2"/>
  <c r="DE31" i="2"/>
  <c r="DC31" i="2"/>
  <c r="DA31" i="2"/>
  <c r="EW31" i="2"/>
  <c r="EU31" i="2"/>
  <c r="ES31" i="2"/>
  <c r="EQ31" i="2"/>
  <c r="AB33" i="3"/>
  <c r="ET31" i="2"/>
  <c r="ER31" i="2"/>
  <c r="EP31" i="2"/>
  <c r="V33" i="3"/>
  <c r="X31" i="2"/>
  <c r="V31" i="2"/>
  <c r="T31" i="2"/>
  <c r="AH31" i="2" s="1"/>
  <c r="AA31" i="2"/>
  <c r="P31" i="8" s="1"/>
  <c r="Y31" i="2"/>
  <c r="W31" i="2"/>
  <c r="U31" i="2"/>
  <c r="BB20" i="2"/>
  <c r="AZ20" i="2"/>
  <c r="AX20" i="2"/>
  <c r="AV20" i="2"/>
  <c r="BA20" i="2"/>
  <c r="AY20" i="2"/>
  <c r="AW20" i="2"/>
  <c r="L20" i="2"/>
  <c r="I20" i="8" s="1"/>
  <c r="W20" i="8" s="1"/>
  <c r="J20" i="2"/>
  <c r="H20" i="2"/>
  <c r="F20" i="2"/>
  <c r="U22" i="3"/>
  <c r="K20" i="2"/>
  <c r="I20" i="2"/>
  <c r="G20" i="2"/>
  <c r="GM31" i="2"/>
  <c r="EZ31" i="8" s="1"/>
  <c r="GK31" i="2"/>
  <c r="GI31" i="2"/>
  <c r="GG31" i="2"/>
  <c r="GJ31" i="2"/>
  <c r="GH31" i="2"/>
  <c r="GF31" i="2"/>
  <c r="X22" i="3"/>
  <c r="BN20" i="2"/>
  <c r="BL20" i="2"/>
  <c r="BJ20" i="2"/>
  <c r="BQ20" i="2"/>
  <c r="BO20" i="2"/>
  <c r="BM20" i="2"/>
  <c r="BK20" i="2"/>
  <c r="GM20" i="2"/>
  <c r="EZ20" i="8" s="1"/>
  <c r="GK20" i="2"/>
  <c r="GY20" i="2" s="1"/>
  <c r="GI20" i="2"/>
  <c r="GG20" i="2"/>
  <c r="N22" i="3"/>
  <c r="GJ20" i="2"/>
  <c r="GH20" i="2"/>
  <c r="GF20" i="2"/>
  <c r="FX40" i="2"/>
  <c r="HA40" i="2" s="1"/>
  <c r="FV40" i="2"/>
  <c r="GX40" i="2" s="1"/>
  <c r="FT40" i="2"/>
  <c r="FR40" i="2"/>
  <c r="FW40" i="2"/>
  <c r="FU40" i="2"/>
  <c r="FS40" i="2"/>
  <c r="IC40" i="2"/>
  <c r="IA40" i="2"/>
  <c r="HY40" i="2"/>
  <c r="HW40" i="2"/>
  <c r="P42" i="3"/>
  <c r="HZ40" i="2"/>
  <c r="HX40" i="2"/>
  <c r="HV40" i="2"/>
  <c r="W30" i="3"/>
  <c r="BB28" i="2"/>
  <c r="AZ28" i="2"/>
  <c r="CB28" i="2" s="1"/>
  <c r="AX28" i="2"/>
  <c r="AV28" i="2"/>
  <c r="BX28" i="2" s="1"/>
  <c r="BA28" i="2"/>
  <c r="AY28" i="2"/>
  <c r="AW28" i="2"/>
  <c r="ET28" i="2"/>
  <c r="ER28" i="2"/>
  <c r="EP28" i="2"/>
  <c r="EW28" i="2"/>
  <c r="EU28" i="2"/>
  <c r="ES28" i="2"/>
  <c r="EQ28" i="2"/>
  <c r="AB38" i="3"/>
  <c r="ET36" i="2"/>
  <c r="ER36" i="2"/>
  <c r="EP36" i="2"/>
  <c r="EW36" i="2"/>
  <c r="EU36" i="2"/>
  <c r="FI36" i="2" s="1"/>
  <c r="ES36" i="2"/>
  <c r="FG36" i="2" s="1"/>
  <c r="EQ36" i="2"/>
  <c r="GJ36" i="2"/>
  <c r="GX36" i="2" s="1"/>
  <c r="GH36" i="2"/>
  <c r="GF36" i="2"/>
  <c r="GM36" i="2"/>
  <c r="EZ36" i="8" s="1"/>
  <c r="GK36" i="2"/>
  <c r="GI36" i="2"/>
  <c r="GG36" i="2"/>
  <c r="EG28" i="2"/>
  <c r="EE28" i="2"/>
  <c r="EC28" i="2"/>
  <c r="EH28" i="2"/>
  <c r="EF28" i="2"/>
  <c r="ED28" i="2"/>
  <c r="EB28" i="2"/>
  <c r="GJ28" i="2"/>
  <c r="GH28" i="2"/>
  <c r="GF28" i="2"/>
  <c r="GM28" i="2"/>
  <c r="EZ28" i="8" s="1"/>
  <c r="GK28" i="2"/>
  <c r="GY28" i="2" s="1"/>
  <c r="GI28" i="2"/>
  <c r="GG28" i="2"/>
  <c r="L46" i="2"/>
  <c r="I46" i="8" s="1"/>
  <c r="J46" i="2"/>
  <c r="H46" i="2"/>
  <c r="F46" i="2"/>
  <c r="K46" i="2"/>
  <c r="I46" i="2"/>
  <c r="G46" i="2"/>
  <c r="GJ46" i="2"/>
  <c r="GH46" i="2"/>
  <c r="GF46" i="2"/>
  <c r="GM46" i="2"/>
  <c r="EZ46" i="8" s="1"/>
  <c r="GK46" i="2"/>
  <c r="GI46" i="2"/>
  <c r="GG46" i="2"/>
  <c r="AA46" i="2"/>
  <c r="P46" i="8" s="1"/>
  <c r="Y46" i="2"/>
  <c r="W46" i="2"/>
  <c r="U46" i="2"/>
  <c r="V48" i="3"/>
  <c r="X46" i="2"/>
  <c r="V46" i="2"/>
  <c r="T46" i="2"/>
  <c r="CQ46" i="2"/>
  <c r="CO46" i="2"/>
  <c r="DQ46" i="2" s="1"/>
  <c r="CM46" i="2"/>
  <c r="DV46" i="2"/>
  <c r="CR46" i="2"/>
  <c r="CP46" i="2"/>
  <c r="DR46" i="2" s="1"/>
  <c r="CN46" i="2"/>
  <c r="CL46" i="2"/>
  <c r="HM46" i="2"/>
  <c r="HK46" i="2"/>
  <c r="HI46" i="2"/>
  <c r="IK46" i="2" s="1"/>
  <c r="HN46" i="2"/>
  <c r="HL46" i="2"/>
  <c r="HJ46" i="2"/>
  <c r="IL46" i="2" s="1"/>
  <c r="HH46" i="2"/>
  <c r="X48" i="3"/>
  <c r="BN46" i="2"/>
  <c r="CB46" i="2" s="1"/>
  <c r="BL46" i="2"/>
  <c r="BJ46" i="2"/>
  <c r="BQ46" i="2"/>
  <c r="BO46" i="2"/>
  <c r="BM46" i="2"/>
  <c r="BK46" i="2"/>
  <c r="ER46" i="8"/>
  <c r="FX46" i="2"/>
  <c r="FV46" i="2"/>
  <c r="FT46" i="2"/>
  <c r="FR46" i="2"/>
  <c r="FW46" i="2"/>
  <c r="FU46" i="2"/>
  <c r="FS46" i="2"/>
  <c r="DG44" i="2"/>
  <c r="DE44" i="2"/>
  <c r="DC44" i="2"/>
  <c r="DA44" i="2"/>
  <c r="Z46" i="3"/>
  <c r="DD44" i="2"/>
  <c r="DB44" i="2"/>
  <c r="CZ44" i="2"/>
  <c r="N46" i="3"/>
  <c r="GJ44" i="2"/>
  <c r="GH44" i="2"/>
  <c r="GF44" i="2"/>
  <c r="GM44" i="2"/>
  <c r="GK44" i="2"/>
  <c r="GI44" i="2"/>
  <c r="GG44" i="2"/>
  <c r="EG44" i="2"/>
  <c r="FI44" i="2" s="1"/>
  <c r="EE44" i="2"/>
  <c r="EC44" i="2"/>
  <c r="EH44" i="2"/>
  <c r="EF44" i="2"/>
  <c r="FH44" i="2" s="1"/>
  <c r="ED44" i="2"/>
  <c r="EB44" i="2"/>
  <c r="HM44" i="2"/>
  <c r="IO44" i="2" s="1"/>
  <c r="HK44" i="2"/>
  <c r="HI44" i="2"/>
  <c r="HN44" i="2"/>
  <c r="HL44" i="2"/>
  <c r="HJ44" i="2"/>
  <c r="HH44" i="2"/>
  <c r="I46" i="3"/>
  <c r="CQ44" i="2"/>
  <c r="CO44" i="2"/>
  <c r="CM44" i="2"/>
  <c r="Y46" i="3"/>
  <c r="CR44" i="2"/>
  <c r="CP44" i="2"/>
  <c r="CN44" i="2"/>
  <c r="CL44" i="2"/>
  <c r="FT28" i="2"/>
  <c r="FX28" i="2"/>
  <c r="FS28" i="2"/>
  <c r="FR20" i="2"/>
  <c r="FV20" i="2"/>
  <c r="ER20" i="8"/>
  <c r="FU20" i="2"/>
  <c r="HX20" i="2"/>
  <c r="HW20" i="2"/>
  <c r="I28" i="2"/>
  <c r="U30" i="3"/>
  <c r="H28" i="2"/>
  <c r="T28" i="2"/>
  <c r="X28" i="2"/>
  <c r="V30" i="3"/>
  <c r="W28" i="2"/>
  <c r="FU44" i="2"/>
  <c r="FT44" i="2"/>
  <c r="HX28" i="2"/>
  <c r="P30" i="3"/>
  <c r="HW28" i="2"/>
  <c r="P224" i="2"/>
  <c r="EZ224" i="2"/>
  <c r="HR224" i="2"/>
  <c r="BT224" i="2"/>
  <c r="BF224" i="2"/>
  <c r="GB224" i="2"/>
  <c r="GP224" i="2"/>
  <c r="IF224" i="2"/>
  <c r="EL224" i="2"/>
  <c r="DJ224" i="2"/>
  <c r="CV224" i="2"/>
  <c r="AD224" i="2"/>
  <c r="AE224" i="2" s="1"/>
  <c r="Q178" i="8" s="1"/>
  <c r="P207" i="2"/>
  <c r="GP207" i="2"/>
  <c r="HR207" i="2"/>
  <c r="IF207" i="2"/>
  <c r="DJ207" i="2"/>
  <c r="BF207" i="2"/>
  <c r="AD207" i="2"/>
  <c r="EZ207" i="2"/>
  <c r="GB207" i="2"/>
  <c r="EL207" i="2"/>
  <c r="CV207" i="2"/>
  <c r="BT207" i="2"/>
  <c r="GB190" i="2"/>
  <c r="GP190" i="2"/>
  <c r="EL190" i="2"/>
  <c r="DJ190" i="2"/>
  <c r="CV190" i="2"/>
  <c r="EZ190" i="2"/>
  <c r="L143" i="2"/>
  <c r="J143" i="2"/>
  <c r="H143" i="2"/>
  <c r="F143" i="2"/>
  <c r="U145" i="3"/>
  <c r="K143" i="2"/>
  <c r="I143" i="2"/>
  <c r="G143" i="2"/>
  <c r="BQ143" i="2"/>
  <c r="BO143" i="2"/>
  <c r="BM143" i="2"/>
  <c r="BK143" i="2"/>
  <c r="X145" i="3"/>
  <c r="BN143" i="2"/>
  <c r="BL143" i="2"/>
  <c r="BJ143" i="2"/>
  <c r="Y145" i="3"/>
  <c r="CR143" i="2"/>
  <c r="CP143" i="2"/>
  <c r="CN143" i="2"/>
  <c r="CL143" i="2"/>
  <c r="CQ143" i="2"/>
  <c r="CO143" i="2"/>
  <c r="CM143" i="2"/>
  <c r="AB145" i="3"/>
  <c r="L145" i="3"/>
  <c r="ET143" i="2"/>
  <c r="ER143" i="2"/>
  <c r="EP143" i="2"/>
  <c r="EW143" i="2"/>
  <c r="EU143" i="2"/>
  <c r="ES143" i="2"/>
  <c r="EQ143" i="2"/>
  <c r="AE145" i="3"/>
  <c r="HN143" i="2"/>
  <c r="O145" i="3" s="1"/>
  <c r="HL143" i="2"/>
  <c r="HJ143" i="2"/>
  <c r="HH143" i="2"/>
  <c r="HM143" i="2"/>
  <c r="HK143" i="2"/>
  <c r="HI143" i="2"/>
  <c r="IC143" i="2"/>
  <c r="IA143" i="2"/>
  <c r="HY143" i="2"/>
  <c r="HW143" i="2"/>
  <c r="AF145" i="3"/>
  <c r="P145" i="3"/>
  <c r="HZ143" i="2"/>
  <c r="HX143" i="2"/>
  <c r="HV143" i="2"/>
  <c r="P143" i="2"/>
  <c r="GP143" i="2"/>
  <c r="HR143" i="2"/>
  <c r="EL143" i="2"/>
  <c r="DJ143" i="2"/>
  <c r="BT143" i="2"/>
  <c r="AD143" i="2"/>
  <c r="EZ143" i="2"/>
  <c r="GB143" i="2"/>
  <c r="IF143" i="2"/>
  <c r="CV143" i="2"/>
  <c r="BF143" i="2"/>
  <c r="V145" i="3"/>
  <c r="X143" i="2"/>
  <c r="V143" i="2"/>
  <c r="T143" i="2"/>
  <c r="AA143" i="2"/>
  <c r="Y143" i="2"/>
  <c r="W143" i="2"/>
  <c r="U143" i="2"/>
  <c r="W145" i="3"/>
  <c r="BB143" i="2"/>
  <c r="AZ143" i="2"/>
  <c r="AX143" i="2"/>
  <c r="AV143" i="2"/>
  <c r="BA143" i="2"/>
  <c r="AY143" i="2"/>
  <c r="AW143" i="2"/>
  <c r="Z145" i="3"/>
  <c r="J145" i="3"/>
  <c r="DD143" i="2"/>
  <c r="DB143" i="2"/>
  <c r="CZ143" i="2"/>
  <c r="DG143" i="2"/>
  <c r="DE143" i="2"/>
  <c r="DC143" i="2"/>
  <c r="DA143" i="2"/>
  <c r="EG143" i="2"/>
  <c r="EE143" i="2"/>
  <c r="EC143" i="2"/>
  <c r="AA145" i="3"/>
  <c r="EH143" i="2"/>
  <c r="EF143" i="2"/>
  <c r="ED143" i="2"/>
  <c r="EB143" i="2"/>
  <c r="FX143" i="2"/>
  <c r="M145" i="3" s="1"/>
  <c r="FV143" i="2"/>
  <c r="FT143" i="2"/>
  <c r="FR143" i="2"/>
  <c r="EQ111" i="8"/>
  <c r="FW143" i="2"/>
  <c r="FU143" i="2"/>
  <c r="FS143" i="2"/>
  <c r="GM143" i="2"/>
  <c r="GK143" i="2"/>
  <c r="GI143" i="2"/>
  <c r="GG143" i="2"/>
  <c r="AD145" i="3"/>
  <c r="N145" i="3"/>
  <c r="GJ143" i="2"/>
  <c r="GH143" i="2"/>
  <c r="GF143" i="2"/>
  <c r="P79" i="2"/>
  <c r="EZ79" i="2"/>
  <c r="HR79" i="2"/>
  <c r="IF79" i="2"/>
  <c r="EL79" i="2"/>
  <c r="AD79" i="2"/>
  <c r="GB79" i="2"/>
  <c r="GP79" i="2"/>
  <c r="DJ79" i="2"/>
  <c r="CV79" i="2"/>
  <c r="BT79" i="2"/>
  <c r="BF79" i="2"/>
  <c r="AF49" i="3"/>
  <c r="HZ47" i="2"/>
  <c r="HX47" i="2"/>
  <c r="HV47" i="2"/>
  <c r="IC47" i="2"/>
  <c r="IA47" i="2"/>
  <c r="HY47" i="2"/>
  <c r="HW47" i="2"/>
  <c r="BQ47" i="2"/>
  <c r="BO47" i="2"/>
  <c r="BM47" i="2"/>
  <c r="BK47" i="2"/>
  <c r="BN47" i="2"/>
  <c r="BL47" i="2"/>
  <c r="BJ47" i="2"/>
  <c r="K47" i="2"/>
  <c r="I47" i="2"/>
  <c r="G47" i="2"/>
  <c r="L47" i="2"/>
  <c r="I47" i="8" s="1"/>
  <c r="J47" i="2"/>
  <c r="H47" i="2"/>
  <c r="F47" i="2"/>
  <c r="DG47" i="2"/>
  <c r="DE47" i="2"/>
  <c r="DC47" i="2"/>
  <c r="DA47" i="2"/>
  <c r="J49" i="3"/>
  <c r="DD47" i="2"/>
  <c r="DB47" i="2"/>
  <c r="CZ47" i="2"/>
  <c r="K49" i="3"/>
  <c r="EG47" i="2"/>
  <c r="EE47" i="2"/>
  <c r="EC47" i="2"/>
  <c r="AA49" i="3"/>
  <c r="EH47" i="2"/>
  <c r="EF47" i="2"/>
  <c r="ED47" i="2"/>
  <c r="EB47" i="2"/>
  <c r="V49" i="3"/>
  <c r="X47" i="2"/>
  <c r="V47" i="2"/>
  <c r="T47" i="2"/>
  <c r="AA47" i="2"/>
  <c r="P47" i="8" s="1"/>
  <c r="Y47" i="2"/>
  <c r="W47" i="2"/>
  <c r="U47" i="2"/>
  <c r="I49" i="3"/>
  <c r="CQ47" i="2"/>
  <c r="CO47" i="2"/>
  <c r="CM47" i="2"/>
  <c r="CR47" i="2"/>
  <c r="CP47" i="2"/>
  <c r="CN47" i="2"/>
  <c r="CL47" i="2"/>
  <c r="FX47" i="2"/>
  <c r="FV47" i="2"/>
  <c r="FT47" i="2"/>
  <c r="FR47" i="2"/>
  <c r="FW47" i="2"/>
  <c r="FU47" i="2"/>
  <c r="FS47" i="2"/>
  <c r="HN47" i="2"/>
  <c r="O49" i="3" s="1"/>
  <c r="HL47" i="2"/>
  <c r="HJ47" i="2"/>
  <c r="HH47" i="2"/>
  <c r="HM47" i="2"/>
  <c r="HK47" i="2"/>
  <c r="HI47" i="2"/>
  <c r="GM47" i="2"/>
  <c r="EZ47" i="8" s="1"/>
  <c r="GK47" i="2"/>
  <c r="GI47" i="2"/>
  <c r="GG47" i="2"/>
  <c r="GJ47" i="2"/>
  <c r="GH47" i="2"/>
  <c r="GF47" i="2"/>
  <c r="BB47" i="2"/>
  <c r="AZ47" i="2"/>
  <c r="AX47" i="2"/>
  <c r="AV47" i="2"/>
  <c r="BA47" i="2"/>
  <c r="AY47" i="2"/>
  <c r="AW47" i="2"/>
  <c r="AB49" i="3"/>
  <c r="L49" i="3"/>
  <c r="ET47" i="2"/>
  <c r="ER47" i="2"/>
  <c r="EP47" i="2"/>
  <c r="EW47" i="2"/>
  <c r="EU47" i="2"/>
  <c r="ES47" i="2"/>
  <c r="EQ47" i="2"/>
  <c r="EZ47" i="2"/>
  <c r="GB47" i="2"/>
  <c r="EL47" i="2"/>
  <c r="CV47" i="2"/>
  <c r="BT47" i="2"/>
  <c r="AD47" i="2"/>
  <c r="BF47" i="2"/>
  <c r="GP47" i="2"/>
  <c r="HR47" i="2"/>
  <c r="IF47" i="2"/>
  <c r="DJ47" i="2"/>
  <c r="P22" i="2"/>
  <c r="P161" i="2"/>
  <c r="P21" i="2"/>
  <c r="P18" i="2"/>
  <c r="P150" i="2"/>
  <c r="P23" i="2"/>
  <c r="P25" i="2"/>
  <c r="AR25" i="2" s="1"/>
  <c r="P17" i="2"/>
  <c r="AR17" i="2" s="1"/>
  <c r="P148" i="2"/>
  <c r="Q148" i="2" s="1"/>
  <c r="J116" i="8" s="1"/>
  <c r="P31" i="2"/>
  <c r="P20" i="2"/>
  <c r="AR20" i="2" s="1"/>
  <c r="P26" i="2"/>
  <c r="P39" i="2"/>
  <c r="AR39" i="2" s="1"/>
  <c r="P42" i="2"/>
  <c r="P41" i="2"/>
  <c r="AR41" i="2" s="1"/>
  <c r="P47" i="2"/>
  <c r="P33" i="2"/>
  <c r="P164" i="2"/>
  <c r="Q164" i="2" s="1"/>
  <c r="J132" i="8" s="1"/>
  <c r="P34" i="2"/>
  <c r="AR34" i="2" s="1"/>
  <c r="P154" i="2"/>
  <c r="Q154" i="2" s="1"/>
  <c r="J122" i="8" s="1"/>
  <c r="AE162" i="2"/>
  <c r="Q130" i="8" s="1"/>
  <c r="P162" i="2"/>
  <c r="Q162" i="2" s="1"/>
  <c r="J130" i="8" s="1"/>
  <c r="P43" i="2"/>
  <c r="AR43" i="2" s="1"/>
  <c r="P35" i="2"/>
  <c r="P146" i="2"/>
  <c r="Q146" i="2" s="1"/>
  <c r="J114" i="8" s="1"/>
  <c r="P167" i="2"/>
  <c r="Q167" i="2" s="1"/>
  <c r="J135" i="8" s="1"/>
  <c r="P163" i="2"/>
  <c r="P153" i="2"/>
  <c r="Q153" i="2" s="1"/>
  <c r="J121" i="8" s="1"/>
  <c r="P149" i="2"/>
  <c r="P159" i="2"/>
  <c r="Q159" i="2" s="1"/>
  <c r="J127" i="8" s="1"/>
  <c r="P166" i="2"/>
  <c r="AE156" i="2"/>
  <c r="Q124" i="8" s="1"/>
  <c r="P156" i="2"/>
  <c r="AR156" i="2" s="1"/>
  <c r="AS156" i="2" s="1"/>
  <c r="X124" i="8" s="1"/>
  <c r="P165" i="2"/>
  <c r="Q165" i="2" s="1"/>
  <c r="J133" i="8" s="1"/>
  <c r="P155" i="2"/>
  <c r="Q155" i="2" s="1"/>
  <c r="J123" i="8" s="1"/>
  <c r="P151" i="2"/>
  <c r="Q151" i="2" s="1"/>
  <c r="J119" i="8" s="1"/>
  <c r="P147" i="2"/>
  <c r="Q147" i="2" s="1"/>
  <c r="J115" i="8" s="1"/>
  <c r="P27" i="2"/>
  <c r="P29" i="2"/>
  <c r="AR29" i="2" s="1"/>
  <c r="P36" i="2"/>
  <c r="AR36" i="2" s="1"/>
  <c r="J46" i="3"/>
  <c r="EQ40" i="8"/>
  <c r="L30" i="3"/>
  <c r="AE149" i="2"/>
  <c r="Q117" i="8" s="1"/>
  <c r="BU147" i="2"/>
  <c r="H30" i="3"/>
  <c r="H48" i="3"/>
  <c r="AB30" i="3"/>
  <c r="AF42" i="3"/>
  <c r="J30" i="3"/>
  <c r="EQ28" i="8"/>
  <c r="L46" i="3"/>
  <c r="EQ36" i="8"/>
  <c r="EQ44" i="8"/>
  <c r="ER28" i="8"/>
  <c r="P38" i="3"/>
  <c r="ES44" i="8"/>
  <c r="BU165" i="2"/>
  <c r="MV18" i="1"/>
  <c r="BU151" i="2"/>
  <c r="AE167" i="2"/>
  <c r="AE148" i="2"/>
  <c r="Q116" i="8" s="1"/>
  <c r="BU159" i="2"/>
  <c r="P22" i="3"/>
  <c r="AE164" i="2"/>
  <c r="CW159" i="2"/>
  <c r="BU162" i="2"/>
  <c r="EQ20" i="8"/>
  <c r="B192" i="2"/>
  <c r="AE163" i="2"/>
  <c r="Q131" i="8" s="1"/>
  <c r="H22" i="3"/>
  <c r="HQ18" i="1"/>
  <c r="AE154" i="2"/>
  <c r="Q122" i="8" s="1"/>
  <c r="BU154" i="2"/>
  <c r="AE166" i="2"/>
  <c r="BU156" i="2"/>
  <c r="AE147" i="2"/>
  <c r="Q115" i="8" s="1"/>
  <c r="CD20" i="2"/>
  <c r="CJ20" i="2" s="1"/>
  <c r="FE24" i="8"/>
  <c r="FG30" i="8"/>
  <c r="DE18" i="1"/>
  <c r="N26" i="3"/>
  <c r="W22" i="3"/>
  <c r="Z22" i="3"/>
  <c r="AD22" i="3"/>
  <c r="AD34" i="3"/>
  <c r="EY32" i="8"/>
  <c r="FF32" i="8" s="1"/>
  <c r="EY40" i="8"/>
  <c r="AD40" i="3"/>
  <c r="EY38" i="8"/>
  <c r="FF38" i="8" s="1"/>
  <c r="N32" i="3"/>
  <c r="EX30" i="8"/>
  <c r="FE30" i="8" s="1"/>
  <c r="N30" i="3"/>
  <c r="EX28" i="8"/>
  <c r="EX40" i="8"/>
  <c r="N38" i="3"/>
  <c r="EX36" i="8"/>
  <c r="AD32" i="3"/>
  <c r="EY30" i="8"/>
  <c r="FF30" i="8" s="1"/>
  <c r="AD26" i="3"/>
  <c r="EY24" i="8"/>
  <c r="FF24" i="8" s="1"/>
  <c r="AD48" i="3"/>
  <c r="EY46" i="8"/>
  <c r="AD46" i="3"/>
  <c r="EY44" i="8"/>
  <c r="N40" i="3"/>
  <c r="EX38" i="8"/>
  <c r="FE38" i="8" s="1"/>
  <c r="N34" i="3"/>
  <c r="EX32" i="8"/>
  <c r="FE32" i="8" s="1"/>
  <c r="AE158" i="2"/>
  <c r="Q126" i="8" s="1"/>
  <c r="B194" i="3"/>
  <c r="B146" i="8"/>
  <c r="V18" i="1"/>
  <c r="AF19" i="3"/>
  <c r="EZ23" i="8"/>
  <c r="AT18" i="1"/>
  <c r="GU18" i="1"/>
  <c r="KA18" i="1"/>
  <c r="EK18" i="1"/>
  <c r="EV18" i="1"/>
  <c r="MI18" i="1"/>
  <c r="EJ18" i="1"/>
  <c r="U49" i="3"/>
  <c r="EB18" i="1"/>
  <c r="AU18" i="1"/>
  <c r="FU18" i="1"/>
  <c r="AE36" i="3"/>
  <c r="HM18" i="1"/>
  <c r="HL18" i="1"/>
  <c r="JK18" i="1"/>
  <c r="EQ27" i="8"/>
  <c r="IV18" i="1"/>
  <c r="LH18" i="1"/>
  <c r="CV18" i="1"/>
  <c r="KR18" i="1"/>
  <c r="DH18" i="1"/>
  <c r="FH18" i="1"/>
  <c r="IR18" i="1"/>
  <c r="AI18" i="1"/>
  <c r="P25" i="3"/>
  <c r="BL18" i="1"/>
  <c r="FW18" i="1"/>
  <c r="FE18" i="1"/>
  <c r="EZ21" i="8"/>
  <c r="DI18" i="1"/>
  <c r="AA18" i="1"/>
  <c r="FX18" i="1"/>
  <c r="AE18" i="1"/>
  <c r="DS18" i="1"/>
  <c r="HU18" i="1"/>
  <c r="HE18" i="1"/>
  <c r="EY42" i="8"/>
  <c r="AA43" i="3"/>
  <c r="MN18" i="1"/>
  <c r="LW18" i="1"/>
  <c r="KF18" i="1"/>
  <c r="NE18" i="1"/>
  <c r="IW18" i="1"/>
  <c r="FL18" i="1"/>
  <c r="AX18" i="1"/>
  <c r="GF18" i="1"/>
  <c r="BT18" i="1"/>
  <c r="FR18" i="1"/>
  <c r="AD18" i="1"/>
  <c r="HD18" i="1"/>
  <c r="AO18" i="1"/>
  <c r="X18" i="1"/>
  <c r="KP18" i="1"/>
  <c r="R18" i="1"/>
  <c r="K18" i="1"/>
  <c r="BB18" i="1"/>
  <c r="AK18" i="1"/>
  <c r="DY18" i="1"/>
  <c r="EO18" i="1"/>
  <c r="HP18" i="1"/>
  <c r="GW18" i="1"/>
  <c r="FI18" i="1"/>
  <c r="JD18" i="1"/>
  <c r="JI18" i="1"/>
  <c r="BZ18" i="1"/>
  <c r="AF18" i="1"/>
  <c r="AC18" i="1"/>
  <c r="Y18" i="1"/>
  <c r="DV18" i="1"/>
  <c r="JT18" i="1"/>
  <c r="HT18" i="1"/>
  <c r="FO18" i="1"/>
  <c r="EI18" i="1"/>
  <c r="K23" i="3"/>
  <c r="BE18" i="1"/>
  <c r="CB18" i="1"/>
  <c r="DC18" i="1"/>
  <c r="FT18" i="1"/>
  <c r="IG18" i="1"/>
  <c r="LG18" i="1"/>
  <c r="MM18" i="1"/>
  <c r="AP18" i="1"/>
  <c r="W18" i="1"/>
  <c r="IF18" i="1"/>
  <c r="KG18" i="1"/>
  <c r="FQ18" i="1"/>
  <c r="CP18" i="1"/>
  <c r="EQ21" i="8"/>
  <c r="FA18" i="1"/>
  <c r="BF18" i="1"/>
  <c r="JZ18" i="1"/>
  <c r="CO18" i="1"/>
  <c r="MS18" i="1"/>
  <c r="DU18" i="1"/>
  <c r="LU18" i="1"/>
  <c r="JW18" i="1"/>
  <c r="KQ18" i="1"/>
  <c r="DG18" i="1"/>
  <c r="AQ18" i="1"/>
  <c r="KW18" i="1"/>
  <c r="AE43" i="3"/>
  <c r="X28" i="3"/>
  <c r="I20" i="3"/>
  <c r="HC18" i="1"/>
  <c r="EZ18" i="8"/>
  <c r="H20" i="3"/>
  <c r="IJ18" i="1"/>
  <c r="HK18" i="1"/>
  <c r="ER42" i="8"/>
  <c r="K44" i="3"/>
  <c r="FF35" i="2"/>
  <c r="AB43" i="3"/>
  <c r="ER39" i="8"/>
  <c r="ES39" i="8"/>
  <c r="AB41" i="3"/>
  <c r="FE39" i="2"/>
  <c r="ND18" i="1"/>
  <c r="LT18" i="1"/>
  <c r="LD18" i="1"/>
  <c r="KB18" i="1"/>
  <c r="KV18" i="1"/>
  <c r="MK18" i="1"/>
  <c r="KO18" i="1"/>
  <c r="JY18" i="1"/>
  <c r="IS18" i="1"/>
  <c r="ES27" i="8"/>
  <c r="L29" i="3"/>
  <c r="J29" i="3"/>
  <c r="I29" i="3"/>
  <c r="AF27" i="3"/>
  <c r="AE27" i="3"/>
  <c r="EQ25" i="8"/>
  <c r="L27" i="3"/>
  <c r="FI25" i="2"/>
  <c r="AA27" i="3"/>
  <c r="Z27" i="3"/>
  <c r="Y27" i="3"/>
  <c r="BU18" i="1"/>
  <c r="CS18" i="1"/>
  <c r="AF20" i="3"/>
  <c r="FD18" i="1"/>
  <c r="NC18" i="1"/>
  <c r="DP18" i="1"/>
  <c r="Z25" i="3"/>
  <c r="J25" i="3"/>
  <c r="X23" i="3"/>
  <c r="AN18" i="1"/>
  <c r="BK18" i="1"/>
  <c r="EF18" i="1"/>
  <c r="J20" i="3"/>
  <c r="Z20" i="3"/>
  <c r="JH18" i="1"/>
  <c r="AE28" i="3"/>
  <c r="DL18" i="1"/>
  <c r="BA18" i="1"/>
  <c r="EN18" i="1"/>
  <c r="J23" i="3"/>
  <c r="GX18" i="1"/>
  <c r="HH18" i="1"/>
  <c r="JX18" i="1"/>
  <c r="MO18" i="1"/>
  <c r="LY18" i="1"/>
  <c r="IC18" i="1"/>
  <c r="MJ18" i="1"/>
  <c r="CA18" i="1"/>
  <c r="AS18" i="1"/>
  <c r="AF23" i="3"/>
  <c r="GR18" i="1"/>
  <c r="O23" i="3"/>
  <c r="AE23" i="3"/>
  <c r="ER21" i="8"/>
  <c r="BG18" i="1"/>
  <c r="AE25" i="3"/>
  <c r="Y25" i="3"/>
  <c r="I25" i="3"/>
  <c r="AB25" i="3"/>
  <c r="IU18" i="1"/>
  <c r="W33" i="3"/>
  <c r="AF31" i="3"/>
  <c r="AL18" i="1"/>
  <c r="FS18" i="1"/>
  <c r="EZ18" i="1"/>
  <c r="LE18" i="1"/>
  <c r="P18" i="1"/>
  <c r="FC18" i="1"/>
  <c r="KZ18" i="1"/>
  <c r="Z29" i="3"/>
  <c r="FF26" i="2"/>
  <c r="AE44" i="3"/>
  <c r="EY18" i="1"/>
  <c r="GO18" i="1"/>
  <c r="FY18" i="1"/>
  <c r="IN18" i="1"/>
  <c r="AF41" i="3"/>
  <c r="MR18" i="1"/>
  <c r="LI18" i="1"/>
  <c r="KS18" i="1"/>
  <c r="KC18" i="1"/>
  <c r="JM18" i="1"/>
  <c r="DW18" i="1"/>
  <c r="W20" i="3"/>
  <c r="AB20" i="3"/>
  <c r="HN18" i="1"/>
  <c r="GX18" i="2"/>
  <c r="AB23" i="3"/>
  <c r="EC18" i="1"/>
  <c r="EQ23" i="8"/>
  <c r="MB18" i="1"/>
  <c r="W23" i="3"/>
  <c r="EQ19" i="8"/>
  <c r="JP18" i="1"/>
  <c r="O31" i="3"/>
  <c r="EZ19" i="8"/>
  <c r="AF21" i="3"/>
  <c r="HA18" i="1"/>
  <c r="GG18" i="1"/>
  <c r="IQ18" i="1"/>
  <c r="MF18" i="1"/>
  <c r="GY27" i="2"/>
  <c r="CA21" i="2"/>
  <c r="H25" i="3"/>
  <c r="X25" i="3"/>
  <c r="HI147" i="1"/>
  <c r="HA147" i="1"/>
  <c r="K20" i="3"/>
  <c r="L20" i="3"/>
  <c r="O20" i="3"/>
  <c r="G49" i="3"/>
  <c r="O29" i="3"/>
  <c r="P23" i="3"/>
  <c r="I28" i="3"/>
  <c r="P28" i="3"/>
  <c r="L28" i="3"/>
  <c r="T18" i="1"/>
  <c r="HW147" i="1"/>
  <c r="IR147" i="1"/>
  <c r="H27" i="3"/>
  <c r="GU147" i="1"/>
  <c r="BU150" i="2"/>
  <c r="AE150" i="2"/>
  <c r="Q118" i="8" s="1"/>
  <c r="AF45" i="3"/>
  <c r="LL18" i="1"/>
  <c r="BC18" i="1"/>
  <c r="HB147" i="1"/>
  <c r="HV147" i="1"/>
  <c r="IK147" i="1"/>
  <c r="H21" i="3"/>
  <c r="H23" i="3"/>
  <c r="IZ18" i="1"/>
  <c r="EQ34" i="8"/>
  <c r="L36" i="3"/>
  <c r="EZ34" i="8"/>
  <c r="Z36" i="3"/>
  <c r="L44" i="3"/>
  <c r="CU42" i="2"/>
  <c r="EQ43" i="8"/>
  <c r="L45" i="3"/>
  <c r="P45" i="3"/>
  <c r="L37" i="3"/>
  <c r="K37" i="3"/>
  <c r="J41" i="3"/>
  <c r="O41" i="3"/>
  <c r="N18" i="1"/>
  <c r="O18" i="1"/>
  <c r="IJ147" i="1"/>
  <c r="IC147" i="1"/>
  <c r="JO18" i="1"/>
  <c r="KE18" i="1"/>
  <c r="KU18" i="1"/>
  <c r="LK18" i="1"/>
  <c r="MA18" i="1"/>
  <c r="MQ18" i="1"/>
  <c r="NG18" i="1"/>
  <c r="IK18" i="1"/>
  <c r="JA18" i="1"/>
  <c r="JQ18" i="1"/>
  <c r="EQ18" i="1"/>
  <c r="J18" i="1"/>
  <c r="JL18" i="1"/>
  <c r="HP147" i="1"/>
  <c r="ID147" i="1"/>
  <c r="IE147" i="1"/>
  <c r="GN18" i="1"/>
  <c r="GZ18" i="1"/>
  <c r="II18" i="1"/>
  <c r="L162" i="3"/>
  <c r="AB162" i="3"/>
  <c r="AB161" i="3"/>
  <c r="AE160" i="2"/>
  <c r="Q128" i="8" s="1"/>
  <c r="DK160" i="2"/>
  <c r="BU160" i="2"/>
  <c r="CW160" i="2"/>
  <c r="EQ127" i="8"/>
  <c r="FE127" i="8" s="1"/>
  <c r="GU159" i="2"/>
  <c r="GY159" i="2"/>
  <c r="GV159" i="2"/>
  <c r="ES127" i="8"/>
  <c r="FG127" i="8" s="1"/>
  <c r="GW159" i="2"/>
  <c r="GT159" i="2"/>
  <c r="GX159" i="2"/>
  <c r="ER127" i="8"/>
  <c r="FF127" i="8" s="1"/>
  <c r="EQ128" i="8"/>
  <c r="FE128" i="8" s="1"/>
  <c r="GT160" i="2"/>
  <c r="GX160" i="2"/>
  <c r="ER128" i="8"/>
  <c r="FF128" i="8" s="1"/>
  <c r="GU160" i="2"/>
  <c r="GY160" i="2"/>
  <c r="GV160" i="2"/>
  <c r="ES128" i="8"/>
  <c r="FG128" i="8" s="1"/>
  <c r="GW160" i="2"/>
  <c r="GT147" i="1"/>
  <c r="EQ129" i="8"/>
  <c r="FE129" i="8" s="1"/>
  <c r="GU161" i="2"/>
  <c r="GW161" i="2"/>
  <c r="GY161" i="2"/>
  <c r="IQ147" i="1"/>
  <c r="GV161" i="2"/>
  <c r="GX161" i="2"/>
  <c r="ER129" i="8"/>
  <c r="FF129" i="8" s="1"/>
  <c r="L163" i="3"/>
  <c r="HO147" i="1"/>
  <c r="CW161" i="2"/>
  <c r="AE161" i="2"/>
  <c r="Q129" i="8" s="1"/>
  <c r="BG161" i="2"/>
  <c r="AE129" i="8" s="1"/>
  <c r="DK161" i="2"/>
  <c r="BG159" i="2"/>
  <c r="AE127" i="8" s="1"/>
  <c r="AR162" i="2"/>
  <c r="AS162" i="2" s="1"/>
  <c r="X130" i="8" s="1"/>
  <c r="CD18" i="1"/>
  <c r="G18" i="1"/>
  <c r="BS18" i="1"/>
  <c r="GA18" i="1"/>
  <c r="Z18" i="1"/>
  <c r="O33" i="3"/>
  <c r="L33" i="3"/>
  <c r="P44" i="3"/>
  <c r="CU19" i="2"/>
  <c r="P43" i="3"/>
  <c r="DT18" i="1"/>
  <c r="V39" i="3"/>
  <c r="BJ18" i="1"/>
  <c r="P47" i="3"/>
  <c r="H33" i="3"/>
  <c r="Y35" i="3"/>
  <c r="O47" i="3"/>
  <c r="K47" i="3"/>
  <c r="FH45" i="2"/>
  <c r="I47" i="3"/>
  <c r="H43" i="3"/>
  <c r="I43" i="3"/>
  <c r="O44" i="3"/>
  <c r="FE45" i="2"/>
  <c r="FI45" i="2"/>
  <c r="AO45" i="2"/>
  <c r="AM45" i="2"/>
  <c r="H47" i="3"/>
  <c r="L43" i="3"/>
  <c r="X49" i="3"/>
  <c r="Z49" i="3"/>
  <c r="AK45" i="2"/>
  <c r="CF45" i="2"/>
  <c r="CC45" i="2"/>
  <c r="DV45" i="2"/>
  <c r="DP45" i="2"/>
  <c r="DS45" i="2"/>
  <c r="FL45" i="2"/>
  <c r="CE41" i="2"/>
  <c r="BY41" i="2"/>
  <c r="CA41" i="2"/>
  <c r="DU41" i="2"/>
  <c r="DO41" i="2"/>
  <c r="J47" i="3"/>
  <c r="L47" i="3"/>
  <c r="G47" i="3"/>
  <c r="P49" i="3"/>
  <c r="G43" i="3"/>
  <c r="CD31" i="2"/>
  <c r="CJ31" i="2" s="1"/>
  <c r="AG18" i="1"/>
  <c r="BM18" i="1"/>
  <c r="AV18" i="1"/>
  <c r="CH18" i="1"/>
  <c r="BQ18" i="1"/>
  <c r="DO18" i="1"/>
  <c r="EU18" i="1"/>
  <c r="FK18" i="1"/>
  <c r="HG18" i="1"/>
  <c r="HW18" i="1"/>
  <c r="IM18" i="1"/>
  <c r="KI18" i="1"/>
  <c r="LO18" i="1"/>
  <c r="MU18" i="1"/>
  <c r="CK18" i="1"/>
  <c r="DB18" i="1"/>
  <c r="DR18" i="1"/>
  <c r="EH18" i="1"/>
  <c r="EX18" i="1"/>
  <c r="FN18" i="1"/>
  <c r="GD18" i="1"/>
  <c r="GT18" i="1"/>
  <c r="HJ18" i="1"/>
  <c r="HZ18" i="1"/>
  <c r="IP18" i="1"/>
  <c r="JF18" i="1"/>
  <c r="JV18" i="1"/>
  <c r="KL18" i="1"/>
  <c r="LB18" i="1"/>
  <c r="LR18" i="1"/>
  <c r="MH18" i="1"/>
  <c r="MX18" i="1"/>
  <c r="I18" i="1"/>
  <c r="BH18" i="1"/>
  <c r="DD18" i="1"/>
  <c r="FP18" i="1"/>
  <c r="KN18" i="1"/>
  <c r="MZ18" i="1"/>
  <c r="CI18" i="1"/>
  <c r="LX18" i="1"/>
  <c r="CU18" i="1"/>
  <c r="ER18" i="1"/>
  <c r="BV18" i="1"/>
  <c r="AY18" i="1"/>
  <c r="BD18" i="1"/>
  <c r="DK18" i="1"/>
  <c r="CR18" i="1"/>
  <c r="DM18" i="1"/>
  <c r="ES18" i="1"/>
  <c r="LM18" i="1"/>
  <c r="MC18" i="1"/>
  <c r="NA18" i="1"/>
  <c r="BI18" i="1"/>
  <c r="CZ18" i="1"/>
  <c r="HX18" i="1"/>
  <c r="KJ18" i="1"/>
  <c r="GJ18" i="1"/>
  <c r="CQ18" i="1"/>
  <c r="CW18" i="1"/>
  <c r="AL44" i="2"/>
  <c r="AK39" i="2"/>
  <c r="IB18" i="1"/>
  <c r="J35" i="3"/>
  <c r="CJ18" i="1"/>
  <c r="NB18" i="1"/>
  <c r="ML18" i="1"/>
  <c r="LV18" i="1"/>
  <c r="LF18" i="1"/>
  <c r="JJ18" i="1"/>
  <c r="IT18" i="1"/>
  <c r="ID18" i="1"/>
  <c r="FB18" i="1"/>
  <c r="EL18" i="1"/>
  <c r="DF18" i="1"/>
  <c r="BY18" i="1"/>
  <c r="M18" i="1"/>
  <c r="DU37" i="2"/>
  <c r="LP18" i="1"/>
  <c r="GE18" i="1"/>
  <c r="CL18" i="1"/>
  <c r="HO18" i="1"/>
  <c r="AJ18" i="1"/>
  <c r="GI18" i="1"/>
  <c r="GV18" i="1"/>
  <c r="BR18" i="1"/>
  <c r="EM18" i="1"/>
  <c r="AI40" i="2"/>
  <c r="LC18" i="1"/>
  <c r="J39" i="3"/>
  <c r="CE18" i="1"/>
  <c r="AK35" i="2"/>
  <c r="AK41" i="2"/>
  <c r="AJ30" i="2"/>
  <c r="AL24" i="2"/>
  <c r="BP18" i="1"/>
  <c r="DX18" i="1"/>
  <c r="Z35" i="3"/>
  <c r="H18" i="1"/>
  <c r="AZ18" i="1"/>
  <c r="BW18" i="1"/>
  <c r="S18" i="1"/>
  <c r="GH18" i="1"/>
  <c r="CF18" i="1"/>
  <c r="JS18" i="1"/>
  <c r="KY18" i="1"/>
  <c r="DA18" i="1"/>
  <c r="DQ18" i="1"/>
  <c r="EG18" i="1"/>
  <c r="EW18" i="1"/>
  <c r="FM18" i="1"/>
  <c r="GC18" i="1"/>
  <c r="GS18" i="1"/>
  <c r="HI18" i="1"/>
  <c r="HY18" i="1"/>
  <c r="IO18" i="1"/>
  <c r="JE18" i="1"/>
  <c r="KK18" i="1"/>
  <c r="LA18" i="1"/>
  <c r="LQ18" i="1"/>
  <c r="MG18" i="1"/>
  <c r="MW18" i="1"/>
  <c r="GK18" i="1"/>
  <c r="EQ74" i="8"/>
  <c r="EQ72" i="8"/>
  <c r="P35" i="3"/>
  <c r="CN18" i="1"/>
  <c r="G35" i="3"/>
  <c r="V35" i="3"/>
  <c r="AB18" i="1"/>
  <c r="NF18" i="1"/>
  <c r="MP18" i="1"/>
  <c r="LZ18" i="1"/>
  <c r="LJ18" i="1"/>
  <c r="KT18" i="1"/>
  <c r="KD18" i="1"/>
  <c r="JN18" i="1"/>
  <c r="IX18" i="1"/>
  <c r="IH18" i="1"/>
  <c r="HR18" i="1"/>
  <c r="HB18" i="1"/>
  <c r="GL18" i="1"/>
  <c r="FV18" i="1"/>
  <c r="EP18" i="1"/>
  <c r="DJ18" i="1"/>
  <c r="BN18" i="1"/>
  <c r="AH18" i="1"/>
  <c r="CM18" i="1"/>
  <c r="EQ87" i="8"/>
  <c r="P81" i="3"/>
  <c r="L80" i="3"/>
  <c r="L78" i="3"/>
  <c r="P77" i="3"/>
  <c r="EQ70" i="8"/>
  <c r="EQ68" i="8"/>
  <c r="EX67" i="8"/>
  <c r="EQ66" i="8"/>
  <c r="GY18" i="1"/>
  <c r="IE18" i="1"/>
  <c r="JG18" i="1"/>
  <c r="KM18" i="1"/>
  <c r="LS18" i="1"/>
  <c r="MY18" i="1"/>
  <c r="G39" i="3"/>
  <c r="P39" i="3"/>
  <c r="BU152" i="2"/>
  <c r="L18" i="1"/>
  <c r="U39" i="3"/>
  <c r="AJ33" i="2"/>
  <c r="AF24" i="3"/>
  <c r="Y39" i="3"/>
  <c r="Z39" i="3"/>
  <c r="AA39" i="3"/>
  <c r="AB39" i="3"/>
  <c r="W35" i="3"/>
  <c r="X35" i="3"/>
  <c r="H39" i="3"/>
  <c r="H35" i="3"/>
  <c r="CX18" i="1"/>
  <c r="DN18" i="1"/>
  <c r="ED18" i="1"/>
  <c r="ET18" i="1"/>
  <c r="FJ18" i="1"/>
  <c r="FZ18" i="1"/>
  <c r="GP18" i="1"/>
  <c r="HF18" i="1"/>
  <c r="HV18" i="1"/>
  <c r="IL18" i="1"/>
  <c r="JB18" i="1"/>
  <c r="JR18" i="1"/>
  <c r="KH18" i="1"/>
  <c r="KX18" i="1"/>
  <c r="LN18" i="1"/>
  <c r="MT18" i="1"/>
  <c r="L35" i="3"/>
  <c r="K39" i="3"/>
  <c r="AR18" i="1"/>
  <c r="W39" i="3"/>
  <c r="X39" i="3"/>
  <c r="ES33" i="8"/>
  <c r="AE35" i="3"/>
  <c r="AF35" i="3"/>
  <c r="P80" i="3"/>
  <c r="L79" i="3"/>
  <c r="L77" i="3"/>
  <c r="EQ73" i="8"/>
  <c r="EQ71" i="8"/>
  <c r="EQ69" i="8"/>
  <c r="EQ67" i="8"/>
  <c r="I39" i="3"/>
  <c r="I35" i="3"/>
  <c r="CC18" i="1"/>
  <c r="CG18" i="1"/>
  <c r="AW18" i="1"/>
  <c r="Q18" i="1"/>
  <c r="EQ33" i="8"/>
  <c r="U35" i="3"/>
  <c r="AO33" i="2"/>
  <c r="AK33" i="2"/>
  <c r="AM18" i="1"/>
  <c r="BX18" i="1"/>
  <c r="DZ18" i="1"/>
  <c r="FF18" i="1"/>
  <c r="JU18" i="1"/>
  <c r="ES37" i="8"/>
  <c r="EZ37" i="8"/>
  <c r="AF39" i="3"/>
  <c r="AM33" i="2"/>
  <c r="U18" i="1"/>
  <c r="EQ110" i="8"/>
  <c r="EQ109" i="8"/>
  <c r="EQ108" i="8"/>
  <c r="EQ107" i="8"/>
  <c r="EQ106" i="8"/>
  <c r="EQ105" i="8"/>
  <c r="EX105" i="8"/>
  <c r="EQ104" i="8"/>
  <c r="EQ103" i="8"/>
  <c r="EX103" i="8"/>
  <c r="EQ102" i="8"/>
  <c r="EQ100" i="8"/>
  <c r="EQ99" i="8"/>
  <c r="EQ98" i="8"/>
  <c r="EQ97" i="8"/>
  <c r="EQ96" i="8"/>
  <c r="EX96" i="8"/>
  <c r="EQ95" i="8"/>
  <c r="EQ94" i="8"/>
  <c r="EQ93" i="8"/>
  <c r="EX93" i="8"/>
  <c r="EQ92" i="8"/>
  <c r="EQ91" i="8"/>
  <c r="EQ90" i="8"/>
  <c r="EQ89" i="8"/>
  <c r="EQ88" i="8"/>
  <c r="EQ86" i="8"/>
  <c r="EQ85" i="8"/>
  <c r="EQ79" i="8"/>
  <c r="EQ78" i="8"/>
  <c r="EQ77" i="8"/>
  <c r="EQ76" i="8"/>
  <c r="EQ75" i="8"/>
  <c r="L76" i="3"/>
  <c r="P76" i="3"/>
  <c r="L74" i="3"/>
  <c r="P73" i="3"/>
  <c r="L72" i="3"/>
  <c r="P72" i="3"/>
  <c r="L71" i="3"/>
  <c r="P71" i="3"/>
  <c r="L70" i="3"/>
  <c r="L69" i="3"/>
  <c r="P69" i="3"/>
  <c r="L68" i="3"/>
  <c r="P68" i="3"/>
  <c r="L24" i="3"/>
  <c r="P52" i="3"/>
  <c r="EQ50" i="8"/>
  <c r="L52" i="3"/>
  <c r="P57" i="3"/>
  <c r="EQ55" i="8"/>
  <c r="L57" i="3"/>
  <c r="EQ54" i="8"/>
  <c r="P55" i="3"/>
  <c r="EQ53" i="8"/>
  <c r="L55" i="3"/>
  <c r="EQ52" i="8"/>
  <c r="P53" i="3"/>
  <c r="EX51" i="8"/>
  <c r="EQ51" i="8"/>
  <c r="L53" i="3"/>
  <c r="EQ82" i="8"/>
  <c r="EX101" i="8"/>
  <c r="EQ101" i="8"/>
  <c r="EQ84" i="8"/>
  <c r="EQ83" i="8"/>
  <c r="P67" i="3"/>
  <c r="EQ65" i="8"/>
  <c r="L67" i="3"/>
  <c r="P66" i="3"/>
  <c r="EQ64" i="8"/>
  <c r="L66" i="3"/>
  <c r="EQ63" i="8"/>
  <c r="L65" i="3"/>
  <c r="P64" i="3"/>
  <c r="EQ62" i="8"/>
  <c r="L64" i="3"/>
  <c r="P63" i="3"/>
  <c r="EQ61" i="8"/>
  <c r="L63" i="3"/>
  <c r="P62" i="3"/>
  <c r="EX60" i="8"/>
  <c r="EQ60" i="8"/>
  <c r="L62" i="3"/>
  <c r="EQ59" i="8"/>
  <c r="L61" i="3"/>
  <c r="P60" i="3"/>
  <c r="EQ58" i="8"/>
  <c r="L60" i="3"/>
  <c r="P59" i="3"/>
  <c r="EQ57" i="8"/>
  <c r="P58" i="3"/>
  <c r="EQ56" i="8"/>
  <c r="L58" i="3"/>
  <c r="P24" i="3"/>
  <c r="U115" i="1"/>
  <c r="AL36" i="2"/>
  <c r="AK43" i="2"/>
  <c r="EZ22" i="8"/>
  <c r="AE24" i="3"/>
  <c r="J24" i="3"/>
  <c r="I24" i="3"/>
  <c r="AI44" i="2"/>
  <c r="U24" i="3"/>
  <c r="CT18" i="1"/>
  <c r="EA18" i="1"/>
  <c r="EE18" i="1"/>
  <c r="FG18" i="1"/>
  <c r="GM18" i="1"/>
  <c r="GQ18" i="1"/>
  <c r="HS18" i="1"/>
  <c r="IY18" i="1"/>
  <c r="JC18" i="1"/>
  <c r="ME18" i="1"/>
  <c r="Y24" i="3"/>
  <c r="Z24" i="3"/>
  <c r="H24" i="3"/>
  <c r="AL40" i="2"/>
  <c r="MD18" i="1"/>
  <c r="V24" i="3"/>
  <c r="X24" i="3"/>
  <c r="G24" i="3"/>
  <c r="AI30" i="2"/>
  <c r="AI24" i="2"/>
  <c r="AI22" i="2"/>
  <c r="BO18" i="1"/>
  <c r="J144" i="3"/>
  <c r="J143" i="3"/>
  <c r="J142" i="3"/>
  <c r="J141" i="3"/>
  <c r="J139" i="3"/>
  <c r="J138" i="3"/>
  <c r="J137" i="3"/>
  <c r="J136" i="3"/>
  <c r="J134" i="3"/>
  <c r="J133" i="3"/>
  <c r="J132" i="3"/>
  <c r="J131" i="3"/>
  <c r="FV115" i="1"/>
  <c r="J130" i="3"/>
  <c r="J128" i="3"/>
  <c r="J127" i="3"/>
  <c r="J126" i="3"/>
  <c r="J125" i="3"/>
  <c r="J124" i="3"/>
  <c r="J123" i="3"/>
  <c r="J122" i="3"/>
  <c r="J121" i="3"/>
  <c r="J120" i="3"/>
  <c r="J119" i="3"/>
  <c r="AI42" i="2"/>
  <c r="AI34" i="2"/>
  <c r="AI36" i="2"/>
  <c r="AM32" i="2"/>
  <c r="AR157" i="2"/>
  <c r="AS157" i="2" s="1"/>
  <c r="X125" i="8" s="1"/>
  <c r="H116" i="3"/>
  <c r="J135" i="3"/>
  <c r="J118" i="3"/>
  <c r="H117" i="3"/>
  <c r="JI115" i="1"/>
  <c r="J116" i="3"/>
  <c r="DY115" i="1"/>
  <c r="H135" i="3"/>
  <c r="H118" i="3"/>
  <c r="J117" i="3"/>
  <c r="H145" i="3"/>
  <c r="H144" i="3"/>
  <c r="H142" i="3"/>
  <c r="H141" i="3"/>
  <c r="H140" i="3"/>
  <c r="H138" i="3"/>
  <c r="H137" i="3"/>
  <c r="H136" i="3"/>
  <c r="H134" i="3"/>
  <c r="H133" i="3"/>
  <c r="H132" i="3"/>
  <c r="H131" i="3"/>
  <c r="H130" i="3"/>
  <c r="H129" i="3"/>
  <c r="H128" i="3"/>
  <c r="H127" i="3"/>
  <c r="H125" i="3"/>
  <c r="H124" i="3"/>
  <c r="H123" i="3"/>
  <c r="H122" i="3"/>
  <c r="H121" i="3"/>
  <c r="H120" i="3"/>
  <c r="H119" i="3"/>
  <c r="H81" i="3"/>
  <c r="H80" i="3"/>
  <c r="H78" i="3"/>
  <c r="H77" i="3"/>
  <c r="H76" i="3"/>
  <c r="J74" i="3"/>
  <c r="J72" i="3"/>
  <c r="J71" i="3"/>
  <c r="J70" i="3"/>
  <c r="J69" i="3"/>
  <c r="J68" i="3"/>
  <c r="H56" i="3"/>
  <c r="H55" i="3"/>
  <c r="H54" i="3"/>
  <c r="H52" i="3"/>
  <c r="J57" i="3"/>
  <c r="J56" i="3"/>
  <c r="J55" i="3"/>
  <c r="J54" i="3"/>
  <c r="J53" i="3"/>
  <c r="J67" i="3"/>
  <c r="J66" i="3"/>
  <c r="H65" i="3"/>
  <c r="H64" i="3"/>
  <c r="J62" i="3"/>
  <c r="H61" i="3"/>
  <c r="J60" i="3"/>
  <c r="J59" i="3"/>
  <c r="J58" i="3"/>
  <c r="J81" i="3"/>
  <c r="J80" i="3"/>
  <c r="J79" i="3"/>
  <c r="J78" i="3"/>
  <c r="J77" i="3"/>
  <c r="J76" i="3"/>
  <c r="H74" i="3"/>
  <c r="H73" i="3"/>
  <c r="H71" i="3"/>
  <c r="H70" i="3"/>
  <c r="H69" i="3"/>
  <c r="H68" i="3"/>
  <c r="J52" i="3"/>
  <c r="H57" i="3"/>
  <c r="H53" i="3"/>
  <c r="H67" i="3"/>
  <c r="J65" i="3"/>
  <c r="J64" i="3"/>
  <c r="H63" i="3"/>
  <c r="H62" i="3"/>
  <c r="J61" i="3"/>
  <c r="H60" i="3"/>
  <c r="H58" i="3"/>
  <c r="BB115" i="1"/>
  <c r="HK115" i="1"/>
  <c r="LO115" i="1"/>
  <c r="CI115" i="1"/>
  <c r="JQ115" i="1"/>
  <c r="JA115" i="1"/>
  <c r="EO115" i="1"/>
  <c r="AJ42" i="2"/>
  <c r="AJ38" i="2"/>
  <c r="AJ34" i="2"/>
  <c r="AL32" i="2"/>
  <c r="IS115" i="1"/>
  <c r="EW115" i="1"/>
  <c r="EG115" i="1"/>
  <c r="BF115" i="1"/>
  <c r="AM44" i="2"/>
  <c r="AM40" i="2"/>
  <c r="AM36" i="2"/>
  <c r="AI32" i="2"/>
  <c r="AM24" i="2"/>
  <c r="AZ115" i="1"/>
  <c r="AR115" i="1"/>
  <c r="U72" i="3"/>
  <c r="U70" i="3"/>
  <c r="AI38" i="2"/>
  <c r="BL115" i="1"/>
  <c r="AL17" i="2"/>
  <c r="AK29" i="2"/>
  <c r="AK19" i="2"/>
  <c r="AJ17" i="2"/>
  <c r="MF115" i="1"/>
  <c r="IJ115" i="1"/>
  <c r="KX115" i="1"/>
  <c r="DH115" i="1"/>
  <c r="CZ115" i="1"/>
  <c r="AT115" i="1"/>
  <c r="BH115" i="1"/>
  <c r="BJ115" i="1"/>
  <c r="BN115" i="1"/>
  <c r="U69" i="3"/>
  <c r="GM115" i="1"/>
  <c r="CQ115" i="1"/>
  <c r="CA115" i="1"/>
  <c r="BS115" i="1"/>
  <c r="AC115" i="1"/>
  <c r="AK115" i="1"/>
  <c r="GU115" i="1"/>
  <c r="HC115" i="1"/>
  <c r="LG115" i="1"/>
  <c r="LW115" i="1"/>
  <c r="U80" i="3"/>
  <c r="U78" i="3"/>
  <c r="U76" i="3"/>
  <c r="U74" i="3"/>
  <c r="NF115" i="1"/>
  <c r="MX115" i="1"/>
  <c r="MT115" i="1"/>
  <c r="ML115" i="1"/>
  <c r="KT115" i="1"/>
  <c r="KL115" i="1"/>
  <c r="KH115" i="1"/>
  <c r="JZ115" i="1"/>
  <c r="IL115" i="1"/>
  <c r="ID115" i="1"/>
  <c r="HV115" i="1"/>
  <c r="HN115" i="1"/>
  <c r="GD115" i="1"/>
  <c r="FR115" i="1"/>
  <c r="FJ115" i="1"/>
  <c r="DV115" i="1"/>
  <c r="DN115" i="1"/>
  <c r="DF115" i="1"/>
  <c r="DB115" i="1"/>
  <c r="AV115" i="1"/>
  <c r="AJ44" i="2"/>
  <c r="AL42" i="2"/>
  <c r="AJ40" i="2"/>
  <c r="AL38" i="2"/>
  <c r="AJ36" i="2"/>
  <c r="AL34" i="2"/>
  <c r="AJ32" i="2"/>
  <c r="AL30" i="2"/>
  <c r="AJ24" i="2"/>
  <c r="NB115" i="1"/>
  <c r="MP115" i="1"/>
  <c r="MH115" i="1"/>
  <c r="KP115" i="1"/>
  <c r="KD115" i="1"/>
  <c r="JV115" i="1"/>
  <c r="IP115" i="1"/>
  <c r="IH115" i="1"/>
  <c r="HZ115" i="1"/>
  <c r="HR115" i="1"/>
  <c r="FZ115" i="1"/>
  <c r="FN115" i="1"/>
  <c r="FF115" i="1"/>
  <c r="DR115" i="1"/>
  <c r="DJ115" i="1"/>
  <c r="CX115" i="1"/>
  <c r="AN115" i="1"/>
  <c r="AM42" i="2"/>
  <c r="AM38" i="2"/>
  <c r="AM34" i="2"/>
  <c r="AM30" i="2"/>
  <c r="ND115" i="1"/>
  <c r="MZ115" i="1"/>
  <c r="MV115" i="1"/>
  <c r="MR115" i="1"/>
  <c r="MN115" i="1"/>
  <c r="MJ115" i="1"/>
  <c r="KV115" i="1"/>
  <c r="KR115" i="1"/>
  <c r="KN115" i="1"/>
  <c r="KJ115" i="1"/>
  <c r="KF115" i="1"/>
  <c r="KB115" i="1"/>
  <c r="JX115" i="1"/>
  <c r="IN115" i="1"/>
  <c r="IF115" i="1"/>
  <c r="IB115" i="1"/>
  <c r="HX115" i="1"/>
  <c r="HT115" i="1"/>
  <c r="HP115" i="1"/>
  <c r="GF115" i="1"/>
  <c r="GB115" i="1"/>
  <c r="FX115" i="1"/>
  <c r="FT115" i="1"/>
  <c r="FP115" i="1"/>
  <c r="FL115" i="1"/>
  <c r="FH115" i="1"/>
  <c r="FD115" i="1"/>
  <c r="DT115" i="1"/>
  <c r="DP115" i="1"/>
  <c r="DL115" i="1"/>
  <c r="DD115" i="1"/>
  <c r="CV115" i="1"/>
  <c r="BD115" i="1"/>
  <c r="AX115" i="1"/>
  <c r="AP115" i="1"/>
  <c r="MC115" i="1"/>
  <c r="MA115" i="1"/>
  <c r="LY115" i="1"/>
  <c r="LU115" i="1"/>
  <c r="LS115" i="1"/>
  <c r="LQ115" i="1"/>
  <c r="LM115" i="1"/>
  <c r="LK115" i="1"/>
  <c r="LI115" i="1"/>
  <c r="LE115" i="1"/>
  <c r="LC115" i="1"/>
  <c r="LA115" i="1"/>
  <c r="JS115" i="1"/>
  <c r="JO115" i="1"/>
  <c r="JM115" i="1"/>
  <c r="JK115" i="1"/>
  <c r="JG115" i="1"/>
  <c r="JE115" i="1"/>
  <c r="JC115" i="1"/>
  <c r="IY115" i="1"/>
  <c r="IW115" i="1"/>
  <c r="IU115" i="1"/>
  <c r="HI115" i="1"/>
  <c r="HG115" i="1"/>
  <c r="HE115" i="1"/>
  <c r="HA115" i="1"/>
  <c r="GY115" i="1"/>
  <c r="GW115" i="1"/>
  <c r="AI115" i="1"/>
  <c r="O115" i="1"/>
  <c r="AG115" i="1"/>
  <c r="AE115" i="1"/>
  <c r="AA115" i="1"/>
  <c r="Q115" i="1"/>
  <c r="Y115" i="1"/>
  <c r="BW115" i="1"/>
  <c r="CE115" i="1"/>
  <c r="CM115" i="1"/>
  <c r="EC115" i="1"/>
  <c r="EK115" i="1"/>
  <c r="ES115" i="1"/>
  <c r="FA115" i="1"/>
  <c r="GI115" i="1"/>
  <c r="GQ115" i="1"/>
  <c r="S115" i="1"/>
  <c r="W115" i="1"/>
  <c r="BQ115" i="1"/>
  <c r="BU115" i="1"/>
  <c r="BY115" i="1"/>
  <c r="CC115" i="1"/>
  <c r="CG115" i="1"/>
  <c r="CK115" i="1"/>
  <c r="CO115" i="1"/>
  <c r="CS115" i="1"/>
  <c r="EA115" i="1"/>
  <c r="EE115" i="1"/>
  <c r="EI115" i="1"/>
  <c r="EM115" i="1"/>
  <c r="EQ115" i="1"/>
  <c r="EU115" i="1"/>
  <c r="EY115" i="1"/>
  <c r="GK115" i="1"/>
  <c r="GO115" i="1"/>
  <c r="AL43" i="2"/>
  <c r="AJ43" i="2"/>
  <c r="AL41" i="2"/>
  <c r="AJ41" i="2"/>
  <c r="AL39" i="2"/>
  <c r="AJ39" i="2"/>
  <c r="AL35" i="2"/>
  <c r="AJ35" i="2"/>
  <c r="GS115" i="1"/>
  <c r="AK17" i="2"/>
  <c r="AL45" i="2"/>
  <c r="AJ45" i="2"/>
  <c r="AL29" i="2"/>
  <c r="AJ29" i="2"/>
  <c r="AL19" i="2"/>
  <c r="AJ19" i="2"/>
  <c r="AO17" i="2"/>
  <c r="M115" i="1"/>
  <c r="K115" i="1"/>
  <c r="I115" i="1"/>
  <c r="G115" i="1"/>
  <c r="BY17" i="2"/>
  <c r="CA17" i="2"/>
  <c r="CC17" i="2"/>
  <c r="DO17" i="2"/>
  <c r="DQ17" i="2"/>
  <c r="DS17" i="2"/>
  <c r="FE17" i="2"/>
  <c r="FG17" i="2"/>
  <c r="FI17" i="2"/>
  <c r="CC32" i="2"/>
  <c r="CA32" i="2"/>
  <c r="BY32" i="2"/>
  <c r="DS32" i="2"/>
  <c r="DQ32" i="2"/>
  <c r="DO32" i="2"/>
  <c r="FI32" i="2"/>
  <c r="FG32" i="2"/>
  <c r="FE32" i="2"/>
  <c r="GY32" i="2"/>
  <c r="GW32" i="2"/>
  <c r="GU32" i="2"/>
  <c r="IO32" i="2"/>
  <c r="IM32" i="2"/>
  <c r="IK32" i="2"/>
  <c r="CC30" i="2"/>
  <c r="CA30" i="2"/>
  <c r="BY30" i="2"/>
  <c r="DS30" i="2"/>
  <c r="DQ30" i="2"/>
  <c r="DO30" i="2"/>
  <c r="FI30" i="2"/>
  <c r="FG30" i="2"/>
  <c r="FE30" i="2"/>
  <c r="GY30" i="2"/>
  <c r="GW30" i="2"/>
  <c r="GU30" i="2"/>
  <c r="IO30" i="2"/>
  <c r="IM30" i="2"/>
  <c r="IK30" i="2"/>
  <c r="CC29" i="2"/>
  <c r="CA29" i="2"/>
  <c r="BY29" i="2"/>
  <c r="DS29" i="2"/>
  <c r="DQ29" i="2"/>
  <c r="DO29" i="2"/>
  <c r="FI29" i="2"/>
  <c r="FG29" i="2"/>
  <c r="FE29" i="2"/>
  <c r="BY28" i="2"/>
  <c r="FG28" i="2"/>
  <c r="IO28" i="2"/>
  <c r="IK28" i="2"/>
  <c r="CC24" i="2"/>
  <c r="CA24" i="2"/>
  <c r="BY24" i="2"/>
  <c r="DS24" i="2"/>
  <c r="DQ24" i="2"/>
  <c r="DO24" i="2"/>
  <c r="FI24" i="2"/>
  <c r="FG24" i="2"/>
  <c r="FE24" i="2"/>
  <c r="GY24" i="2"/>
  <c r="GW24" i="2"/>
  <c r="GU24" i="2"/>
  <c r="IO24" i="2"/>
  <c r="IM24" i="2"/>
  <c r="IK24" i="2"/>
  <c r="IM21" i="2"/>
  <c r="DS20" i="2"/>
  <c r="FE20" i="2"/>
  <c r="IO20" i="2"/>
  <c r="CC19" i="2"/>
  <c r="CA19" i="2"/>
  <c r="BY19" i="2"/>
  <c r="DS19" i="2"/>
  <c r="DQ19" i="2"/>
  <c r="DO19" i="2"/>
  <c r="FI19" i="2"/>
  <c r="FG19" i="2"/>
  <c r="FE19" i="2"/>
  <c r="DO46" i="2"/>
  <c r="FF45" i="2"/>
  <c r="CC44" i="2"/>
  <c r="CA44" i="2"/>
  <c r="BY44" i="2"/>
  <c r="DS44" i="2"/>
  <c r="FE44" i="2"/>
  <c r="GY44" i="2"/>
  <c r="GU44" i="2"/>
  <c r="CB43" i="2"/>
  <c r="BZ43" i="2"/>
  <c r="BS43" i="2"/>
  <c r="DR43" i="2"/>
  <c r="DP43" i="2"/>
  <c r="DI43" i="2"/>
  <c r="CC42" i="2"/>
  <c r="CA42" i="2"/>
  <c r="BY42" i="2"/>
  <c r="DS42" i="2"/>
  <c r="DQ42" i="2"/>
  <c r="DO42" i="2"/>
  <c r="BZ41" i="2"/>
  <c r="DP41" i="2"/>
  <c r="FF41" i="2"/>
  <c r="CC40" i="2"/>
  <c r="CA40" i="2"/>
  <c r="BY40" i="2"/>
  <c r="DS40" i="2"/>
  <c r="DQ40" i="2"/>
  <c r="DO40" i="2"/>
  <c r="GU40" i="2"/>
  <c r="CB39" i="2"/>
  <c r="BZ39" i="2"/>
  <c r="BS39" i="2"/>
  <c r="DR39" i="2"/>
  <c r="DP39" i="2"/>
  <c r="CC38" i="2"/>
  <c r="CA38" i="2"/>
  <c r="BY38" i="2"/>
  <c r="DS38" i="2"/>
  <c r="DQ38" i="2"/>
  <c r="DO38" i="2"/>
  <c r="FI38" i="2"/>
  <c r="FG38" i="2"/>
  <c r="FE38" i="2"/>
  <c r="GY38" i="2"/>
  <c r="GW38" i="2"/>
  <c r="GU38" i="2"/>
  <c r="IO38" i="2"/>
  <c r="IM38" i="2"/>
  <c r="IK38" i="2"/>
  <c r="CC36" i="2"/>
  <c r="CA36" i="2"/>
  <c r="BY36" i="2"/>
  <c r="DS36" i="2"/>
  <c r="DQ36" i="2"/>
  <c r="DO36" i="2"/>
  <c r="FE36" i="2"/>
  <c r="IO36" i="2"/>
  <c r="IK36" i="2"/>
  <c r="CB35" i="2"/>
  <c r="BZ35" i="2"/>
  <c r="BS35" i="2"/>
  <c r="DR35" i="2"/>
  <c r="DP35" i="2"/>
  <c r="DI35" i="2"/>
  <c r="CC34" i="2"/>
  <c r="CA34" i="2"/>
  <c r="BY34" i="2"/>
  <c r="DQ34" i="2"/>
  <c r="NG115" i="1"/>
  <c r="NE115" i="1"/>
  <c r="NC115" i="1"/>
  <c r="NA115" i="1"/>
  <c r="MY115" i="1"/>
  <c r="MW115" i="1"/>
  <c r="MU115" i="1"/>
  <c r="MS115" i="1"/>
  <c r="MQ115" i="1"/>
  <c r="MO115" i="1"/>
  <c r="MM115" i="1"/>
  <c r="MK115" i="1"/>
  <c r="MI115" i="1"/>
  <c r="MG115" i="1"/>
  <c r="ME115" i="1"/>
  <c r="KY115" i="1"/>
  <c r="KW115" i="1"/>
  <c r="KU115" i="1"/>
  <c r="KS115" i="1"/>
  <c r="KQ115" i="1"/>
  <c r="KO115" i="1"/>
  <c r="KM115" i="1"/>
  <c r="KK115" i="1"/>
  <c r="KI115" i="1"/>
  <c r="KG115" i="1"/>
  <c r="KE115" i="1"/>
  <c r="KC115" i="1"/>
  <c r="KA115" i="1"/>
  <c r="JY115" i="1"/>
  <c r="JW115" i="1"/>
  <c r="IO115" i="1"/>
  <c r="IM115" i="1"/>
  <c r="IK115" i="1"/>
  <c r="II115" i="1"/>
  <c r="IG115" i="1"/>
  <c r="IE115" i="1"/>
  <c r="IC115" i="1"/>
  <c r="IA115" i="1"/>
  <c r="HY115" i="1"/>
  <c r="HW115" i="1"/>
  <c r="HU115" i="1"/>
  <c r="HS115" i="1"/>
  <c r="HQ115" i="1"/>
  <c r="HO115" i="1"/>
  <c r="HM115" i="1"/>
  <c r="GE115" i="1"/>
  <c r="GC115" i="1"/>
  <c r="GA115" i="1"/>
  <c r="FY115" i="1"/>
  <c r="FW115" i="1"/>
  <c r="FU115" i="1"/>
  <c r="FS115" i="1"/>
  <c r="FQ115" i="1"/>
  <c r="FO115" i="1"/>
  <c r="FM115" i="1"/>
  <c r="FK115" i="1"/>
  <c r="FI115" i="1"/>
  <c r="FG115" i="1"/>
  <c r="FE115" i="1"/>
  <c r="DW115" i="1"/>
  <c r="DU115" i="1"/>
  <c r="DS115" i="1"/>
  <c r="DQ115" i="1"/>
  <c r="DO115" i="1"/>
  <c r="DM115" i="1"/>
  <c r="DK115" i="1"/>
  <c r="DI115" i="1"/>
  <c r="DG115" i="1"/>
  <c r="DE115" i="1"/>
  <c r="DC115" i="1"/>
  <c r="DA115" i="1"/>
  <c r="CY115" i="1"/>
  <c r="CW115" i="1"/>
  <c r="CU115" i="1"/>
  <c r="BM115" i="1"/>
  <c r="BK115" i="1"/>
  <c r="BI115" i="1"/>
  <c r="BG115" i="1"/>
  <c r="BE115" i="1"/>
  <c r="BC115" i="1"/>
  <c r="BA115" i="1"/>
  <c r="AY115" i="1"/>
  <c r="AW115" i="1"/>
  <c r="AU115" i="1"/>
  <c r="AS115" i="1"/>
  <c r="AQ115" i="1"/>
  <c r="AO115" i="1"/>
  <c r="AM115" i="1"/>
  <c r="O17" i="2"/>
  <c r="K17" i="8" s="1"/>
  <c r="F17" i="8" s="1"/>
  <c r="AO39" i="2"/>
  <c r="O39" i="2"/>
  <c r="K39" i="8" s="1"/>
  <c r="F39" i="8" s="1"/>
  <c r="AO35" i="2"/>
  <c r="O35" i="2"/>
  <c r="K35" i="8" s="1"/>
  <c r="F35" i="8" s="1"/>
  <c r="AO19" i="2"/>
  <c r="O19" i="2"/>
  <c r="K19" i="8" s="1"/>
  <c r="F19" i="8" s="1"/>
  <c r="CE45" i="2"/>
  <c r="DU45" i="2"/>
  <c r="FK45" i="2"/>
  <c r="CE43" i="2"/>
  <c r="BE43" i="2"/>
  <c r="AF43" i="8" s="1"/>
  <c r="AA43" i="8" s="1"/>
  <c r="DU43" i="2"/>
  <c r="CU43" i="2"/>
  <c r="CE39" i="2"/>
  <c r="BE39" i="2"/>
  <c r="AF39" i="8" s="1"/>
  <c r="AA39" i="8" s="1"/>
  <c r="DU39" i="2"/>
  <c r="CE35" i="2"/>
  <c r="BE35" i="2"/>
  <c r="AF35" i="8" s="1"/>
  <c r="AA35" i="8" s="1"/>
  <c r="DU35" i="2"/>
  <c r="CU35" i="2"/>
  <c r="HA35" i="2"/>
  <c r="AC32" i="2"/>
  <c r="AC30" i="2"/>
  <c r="AC24" i="2"/>
  <c r="AC44" i="2"/>
  <c r="AC42" i="2"/>
  <c r="AC40" i="2"/>
  <c r="AC38" i="2"/>
  <c r="AC36" i="2"/>
  <c r="AC34" i="2"/>
  <c r="R34" i="8" s="1"/>
  <c r="AO43" i="2"/>
  <c r="O43" i="2"/>
  <c r="K43" i="8" s="1"/>
  <c r="F43" i="8" s="1"/>
  <c r="AO41" i="2"/>
  <c r="O41" i="2"/>
  <c r="K41" i="8" s="1"/>
  <c r="F41" i="8" s="1"/>
  <c r="AO29" i="2"/>
  <c r="O29" i="2"/>
  <c r="K29" i="8" s="1"/>
  <c r="F29" i="8" s="1"/>
  <c r="CE17" i="2"/>
  <c r="BE17" i="2"/>
  <c r="AF17" i="8" s="1"/>
  <c r="AA17" i="8" s="1"/>
  <c r="DU17" i="2"/>
  <c r="CU17" i="2"/>
  <c r="FK17" i="2"/>
  <c r="EK17" i="2"/>
  <c r="CE32" i="2"/>
  <c r="BE32" i="2"/>
  <c r="AF32" i="8" s="1"/>
  <c r="AA32" i="8" s="1"/>
  <c r="DU32" i="2"/>
  <c r="CU32" i="2"/>
  <c r="FK32" i="2"/>
  <c r="EK32" i="2"/>
  <c r="HA32" i="2"/>
  <c r="GA32" i="2"/>
  <c r="EU32" i="8" s="1"/>
  <c r="IQ32" i="2"/>
  <c r="HQ32" i="2"/>
  <c r="HA31" i="2"/>
  <c r="CE30" i="2"/>
  <c r="BE30" i="2"/>
  <c r="AF30" i="8" s="1"/>
  <c r="AA30" i="8" s="1"/>
  <c r="DU30" i="2"/>
  <c r="CU30" i="2"/>
  <c r="FK30" i="2"/>
  <c r="EK30" i="2"/>
  <c r="HA30" i="2"/>
  <c r="GA30" i="2"/>
  <c r="EU30" i="8" s="1"/>
  <c r="IQ30" i="2"/>
  <c r="HQ30" i="2"/>
  <c r="CE29" i="2"/>
  <c r="BE29" i="2"/>
  <c r="AF29" i="8" s="1"/>
  <c r="AA29" i="8" s="1"/>
  <c r="DU29" i="2"/>
  <c r="CU29" i="2"/>
  <c r="FK29" i="2"/>
  <c r="EK29" i="2"/>
  <c r="HQ28" i="2"/>
  <c r="CE24" i="2"/>
  <c r="BE24" i="2"/>
  <c r="AF24" i="8" s="1"/>
  <c r="AA24" i="8" s="1"/>
  <c r="DU24" i="2"/>
  <c r="CU24" i="2"/>
  <c r="FK24" i="2"/>
  <c r="EK24" i="2"/>
  <c r="HA24" i="2"/>
  <c r="GA24" i="2"/>
  <c r="EU24" i="8" s="1"/>
  <c r="IQ24" i="2"/>
  <c r="HQ24" i="2"/>
  <c r="GA20" i="2"/>
  <c r="EU20" i="8" s="1"/>
  <c r="CE19" i="2"/>
  <c r="BE19" i="2"/>
  <c r="AF19" i="8" s="1"/>
  <c r="AA19" i="8" s="1"/>
  <c r="DU19" i="2"/>
  <c r="FK19" i="2"/>
  <c r="IQ19" i="2"/>
  <c r="CE44" i="2"/>
  <c r="BE44" i="2"/>
  <c r="AF44" i="8" s="1"/>
  <c r="AA44" i="8" s="1"/>
  <c r="GA44" i="2"/>
  <c r="EU44" i="8" s="1"/>
  <c r="CE42" i="2"/>
  <c r="BE42" i="2"/>
  <c r="AF42" i="8" s="1"/>
  <c r="AA42" i="8" s="1"/>
  <c r="DU42" i="2"/>
  <c r="CE40" i="2"/>
  <c r="BE40" i="2"/>
  <c r="AF40" i="8" s="1"/>
  <c r="AA40" i="8" s="1"/>
  <c r="DU40" i="2"/>
  <c r="CU40" i="2"/>
  <c r="FK40" i="2"/>
  <c r="EK40" i="2"/>
  <c r="CE38" i="2"/>
  <c r="BE38" i="2"/>
  <c r="AF38" i="8" s="1"/>
  <c r="AA38" i="8" s="1"/>
  <c r="DU38" i="2"/>
  <c r="CU38" i="2"/>
  <c r="FK38" i="2"/>
  <c r="EK38" i="2"/>
  <c r="HA38" i="2"/>
  <c r="GA38" i="2"/>
  <c r="EU38" i="8" s="1"/>
  <c r="IQ38" i="2"/>
  <c r="HQ38" i="2"/>
  <c r="CE36" i="2"/>
  <c r="BE36" i="2"/>
  <c r="AF36" i="8" s="1"/>
  <c r="AA36" i="8" s="1"/>
  <c r="DU36" i="2"/>
  <c r="CU36" i="2"/>
  <c r="FK36" i="2"/>
  <c r="EK36" i="2"/>
  <c r="HA36" i="2"/>
  <c r="CE34" i="2"/>
  <c r="BE34" i="2"/>
  <c r="AF34" i="8" s="1"/>
  <c r="AA34" i="8" s="1"/>
  <c r="DU34" i="2"/>
  <c r="FK34" i="2"/>
  <c r="O44" i="2"/>
  <c r="K44" i="8" s="1"/>
  <c r="F44" i="8" s="1"/>
  <c r="O42" i="2"/>
  <c r="K42" i="8" s="1"/>
  <c r="F42" i="8" s="1"/>
  <c r="O40" i="2"/>
  <c r="K40" i="8" s="1"/>
  <c r="F40" i="8" s="1"/>
  <c r="O38" i="2"/>
  <c r="K38" i="8" s="1"/>
  <c r="F38" i="8" s="1"/>
  <c r="O36" i="2"/>
  <c r="K36" i="8" s="1"/>
  <c r="F36" i="8" s="1"/>
  <c r="O34" i="2"/>
  <c r="K34" i="8" s="1"/>
  <c r="F34" i="8" s="1"/>
  <c r="O32" i="2"/>
  <c r="K32" i="8" s="1"/>
  <c r="F32" i="8" s="1"/>
  <c r="O30" i="2"/>
  <c r="K30" i="8" s="1"/>
  <c r="F30" i="8" s="1"/>
  <c r="O24" i="2"/>
  <c r="K24" i="8" s="1"/>
  <c r="F24" i="8" s="1"/>
  <c r="AC17" i="2"/>
  <c r="AC29" i="2"/>
  <c r="AC19" i="2"/>
  <c r="R19" i="8" s="1"/>
  <c r="BS17" i="2"/>
  <c r="DI17" i="2"/>
  <c r="EY17" i="2"/>
  <c r="BS32" i="2"/>
  <c r="DI32" i="2"/>
  <c r="EY32" i="2"/>
  <c r="GO32" i="2"/>
  <c r="FB32" i="8" s="1"/>
  <c r="IE32" i="2"/>
  <c r="BS30" i="2"/>
  <c r="DI30" i="2"/>
  <c r="EY30" i="2"/>
  <c r="GO30" i="2"/>
  <c r="FB30" i="8" s="1"/>
  <c r="IE30" i="2"/>
  <c r="BS29" i="2"/>
  <c r="DI29" i="2"/>
  <c r="EY29" i="2"/>
  <c r="BS24" i="2"/>
  <c r="DI24" i="2"/>
  <c r="EY24" i="2"/>
  <c r="GO24" i="2"/>
  <c r="FB24" i="8" s="1"/>
  <c r="IE24" i="2"/>
  <c r="EY19" i="2"/>
  <c r="BS44" i="2"/>
  <c r="EY44" i="2"/>
  <c r="AC43" i="2"/>
  <c r="BS42" i="2"/>
  <c r="DI42" i="2"/>
  <c r="AC41" i="2"/>
  <c r="BS40" i="2"/>
  <c r="DI40" i="2"/>
  <c r="AC39" i="2"/>
  <c r="BS38" i="2"/>
  <c r="DI38" i="2"/>
  <c r="EY38" i="2"/>
  <c r="GO38" i="2"/>
  <c r="FB38" i="8" s="1"/>
  <c r="IE38" i="2"/>
  <c r="BS36" i="2"/>
  <c r="DI36" i="2"/>
  <c r="IE36" i="2"/>
  <c r="AC35" i="2"/>
  <c r="R35" i="8" s="1"/>
  <c r="BS34" i="2"/>
  <c r="J51" i="1"/>
  <c r="G51" i="1"/>
  <c r="H51" i="1"/>
  <c r="NF51" i="1"/>
  <c r="ND51" i="1"/>
  <c r="NB51" i="1"/>
  <c r="MZ51" i="1"/>
  <c r="MX51" i="1"/>
  <c r="MV51" i="1"/>
  <c r="MT51" i="1"/>
  <c r="MR51" i="1"/>
  <c r="MP51" i="1"/>
  <c r="MN51" i="1"/>
  <c r="ML51" i="1"/>
  <c r="MJ51" i="1"/>
  <c r="MH51" i="1"/>
  <c r="MF51" i="1"/>
  <c r="MB51" i="1"/>
  <c r="LZ51" i="1"/>
  <c r="LX51" i="1"/>
  <c r="LV51" i="1"/>
  <c r="LT51" i="1"/>
  <c r="LR51" i="1"/>
  <c r="LP51" i="1"/>
  <c r="LN51" i="1"/>
  <c r="LL51" i="1"/>
  <c r="LJ51" i="1"/>
  <c r="LH51" i="1"/>
  <c r="LF51" i="1"/>
  <c r="LD51" i="1"/>
  <c r="LB51" i="1"/>
  <c r="KX51" i="1"/>
  <c r="KV51" i="1"/>
  <c r="KT51" i="1"/>
  <c r="KR51" i="1"/>
  <c r="KP51" i="1"/>
  <c r="KN51" i="1"/>
  <c r="KL51" i="1"/>
  <c r="KJ51" i="1"/>
  <c r="KH51" i="1"/>
  <c r="KF51" i="1"/>
  <c r="KD51" i="1"/>
  <c r="KB51" i="1"/>
  <c r="JZ51" i="1"/>
  <c r="JX51" i="1"/>
  <c r="JV51" i="1"/>
  <c r="JT51" i="1"/>
  <c r="JR51" i="1"/>
  <c r="JP51" i="1"/>
  <c r="JN51" i="1"/>
  <c r="JL51" i="1"/>
  <c r="JJ51" i="1"/>
  <c r="JH51" i="1"/>
  <c r="JF51" i="1"/>
  <c r="JD51" i="1"/>
  <c r="JB51" i="1"/>
  <c r="IZ51" i="1"/>
  <c r="IX51" i="1"/>
  <c r="IV51" i="1"/>
  <c r="IT51" i="1"/>
  <c r="IR51" i="1"/>
  <c r="IP51" i="1"/>
  <c r="IN51" i="1"/>
  <c r="IL51" i="1"/>
  <c r="IJ51" i="1"/>
  <c r="IH51" i="1"/>
  <c r="IF51" i="1"/>
  <c r="ID51" i="1"/>
  <c r="IB51" i="1"/>
  <c r="HZ51" i="1"/>
  <c r="HX51" i="1"/>
  <c r="HV51" i="1"/>
  <c r="HT51" i="1"/>
  <c r="HR51" i="1"/>
  <c r="HP51" i="1"/>
  <c r="HN51" i="1"/>
  <c r="HJ51" i="1"/>
  <c r="HH51" i="1"/>
  <c r="HF51" i="1"/>
  <c r="HD51" i="1"/>
  <c r="HB51" i="1"/>
  <c r="GZ51" i="1"/>
  <c r="GX51" i="1"/>
  <c r="GV51" i="1"/>
  <c r="GT51" i="1"/>
  <c r="GR51" i="1"/>
  <c r="GP51" i="1"/>
  <c r="GN51" i="1"/>
  <c r="GL51" i="1"/>
  <c r="GJ51" i="1"/>
  <c r="GH51" i="1"/>
  <c r="GF51" i="1"/>
  <c r="GD51" i="1"/>
  <c r="GB51" i="1"/>
  <c r="FZ51" i="1"/>
  <c r="FX51" i="1"/>
  <c r="FV51" i="1"/>
  <c r="FT51" i="1"/>
  <c r="FR51" i="1"/>
  <c r="FP51" i="1"/>
  <c r="FN51" i="1"/>
  <c r="FL51" i="1"/>
  <c r="FJ51" i="1"/>
  <c r="FH51" i="1"/>
  <c r="FF51" i="1"/>
  <c r="FD51" i="1"/>
  <c r="FB51" i="1"/>
  <c r="EZ51" i="1"/>
  <c r="EX51" i="1"/>
  <c r="EV51" i="1"/>
  <c r="ET51" i="1"/>
  <c r="ER51" i="1"/>
  <c r="EP51" i="1"/>
  <c r="EN51" i="1"/>
  <c r="EL51" i="1"/>
  <c r="EJ51" i="1"/>
  <c r="EH51" i="1"/>
  <c r="EF51" i="1"/>
  <c r="ED51" i="1"/>
  <c r="EB51" i="1"/>
  <c r="DZ51" i="1"/>
  <c r="DV51" i="1"/>
  <c r="DT51" i="1"/>
  <c r="DR51" i="1"/>
  <c r="DP51" i="1"/>
  <c r="DN51" i="1"/>
  <c r="DL51" i="1"/>
  <c r="DJ51" i="1"/>
  <c r="DH51" i="1"/>
  <c r="DF51" i="1"/>
  <c r="DD51" i="1"/>
  <c r="DB51" i="1"/>
  <c r="CZ51" i="1"/>
  <c r="CX51" i="1"/>
  <c r="CV51" i="1"/>
  <c r="CR51" i="1"/>
  <c r="CP51" i="1"/>
  <c r="CN51" i="1"/>
  <c r="CL51" i="1"/>
  <c r="CJ51" i="1"/>
  <c r="CH51" i="1"/>
  <c r="CF51" i="1"/>
  <c r="CD51" i="1"/>
  <c r="CB51" i="1"/>
  <c r="BZ51" i="1"/>
  <c r="BX51" i="1"/>
  <c r="BV51" i="1"/>
  <c r="BT51" i="1"/>
  <c r="BR51" i="1"/>
  <c r="BP51" i="1"/>
  <c r="BN51" i="1"/>
  <c r="BL51" i="1"/>
  <c r="BJ51" i="1"/>
  <c r="BH51" i="1"/>
  <c r="BF51" i="1"/>
  <c r="BD51" i="1"/>
  <c r="BB51" i="1"/>
  <c r="AZ51" i="1"/>
  <c r="AX51" i="1"/>
  <c r="AV51" i="1"/>
  <c r="AT51" i="1"/>
  <c r="AR51" i="1"/>
  <c r="AP51" i="1"/>
  <c r="AN51" i="1"/>
  <c r="AJ51" i="1"/>
  <c r="AH51" i="1"/>
  <c r="AF51" i="1"/>
  <c r="AD51" i="1"/>
  <c r="AB51" i="1"/>
  <c r="Z51" i="1"/>
  <c r="X51" i="1"/>
  <c r="V51" i="1"/>
  <c r="T51" i="1"/>
  <c r="R51" i="1"/>
  <c r="P51" i="1"/>
  <c r="N51" i="1"/>
  <c r="L51" i="1"/>
  <c r="MB115" i="1"/>
  <c r="LZ115" i="1"/>
  <c r="LX115" i="1"/>
  <c r="LV115" i="1"/>
  <c r="LT115" i="1"/>
  <c r="LR115" i="1"/>
  <c r="LP115" i="1"/>
  <c r="LN115" i="1"/>
  <c r="LL115" i="1"/>
  <c r="LJ115" i="1"/>
  <c r="LH115" i="1"/>
  <c r="LF115" i="1"/>
  <c r="LD115" i="1"/>
  <c r="LB115" i="1"/>
  <c r="JT115" i="1"/>
  <c r="JR115" i="1"/>
  <c r="JP115" i="1"/>
  <c r="JN115" i="1"/>
  <c r="JL115" i="1"/>
  <c r="JJ115" i="1"/>
  <c r="JH115" i="1"/>
  <c r="JF115" i="1"/>
  <c r="JD115" i="1"/>
  <c r="JB115" i="1"/>
  <c r="IZ115" i="1"/>
  <c r="IX115" i="1"/>
  <c r="IV115" i="1"/>
  <c r="IT115" i="1"/>
  <c r="IR115" i="1"/>
  <c r="HJ115" i="1"/>
  <c r="HH115" i="1"/>
  <c r="HF115" i="1"/>
  <c r="HD115" i="1"/>
  <c r="HB115" i="1"/>
  <c r="GZ115" i="1"/>
  <c r="GX115" i="1"/>
  <c r="GV115" i="1"/>
  <c r="GT115" i="1"/>
  <c r="GR115" i="1"/>
  <c r="GP115" i="1"/>
  <c r="GN115" i="1"/>
  <c r="GL115" i="1"/>
  <c r="GJ115" i="1"/>
  <c r="GH115" i="1"/>
  <c r="FB115" i="1"/>
  <c r="EZ115" i="1"/>
  <c r="EX115" i="1"/>
  <c r="EV115" i="1"/>
  <c r="ET115" i="1"/>
  <c r="ER115" i="1"/>
  <c r="EP115" i="1"/>
  <c r="EN115" i="1"/>
  <c r="EL115" i="1"/>
  <c r="EJ115" i="1"/>
  <c r="EH115" i="1"/>
  <c r="EF115" i="1"/>
  <c r="ED115" i="1"/>
  <c r="EB115" i="1"/>
  <c r="DZ115" i="1"/>
  <c r="CR115" i="1"/>
  <c r="CP115" i="1"/>
  <c r="CN115" i="1"/>
  <c r="CL115" i="1"/>
  <c r="CJ115" i="1"/>
  <c r="CH115" i="1"/>
  <c r="CF115" i="1"/>
  <c r="CD115" i="1"/>
  <c r="CB115" i="1"/>
  <c r="BZ115" i="1"/>
  <c r="BX115" i="1"/>
  <c r="BV115" i="1"/>
  <c r="BT115" i="1"/>
  <c r="BR115" i="1"/>
  <c r="BP115" i="1"/>
  <c r="AJ115" i="1"/>
  <c r="AH115" i="1"/>
  <c r="AF115" i="1"/>
  <c r="AD115" i="1"/>
  <c r="AB115" i="1"/>
  <c r="Z115" i="1"/>
  <c r="X115" i="1"/>
  <c r="V115" i="1"/>
  <c r="T115" i="1"/>
  <c r="R115" i="1"/>
  <c r="P115" i="1"/>
  <c r="K51" i="1"/>
  <c r="AI17" i="2"/>
  <c r="AM17" i="2"/>
  <c r="AI45" i="2"/>
  <c r="AK44" i="2"/>
  <c r="AM43" i="2"/>
  <c r="AI43" i="2"/>
  <c r="AK42" i="2"/>
  <c r="AM41" i="2"/>
  <c r="AI41" i="2"/>
  <c r="AK40" i="2"/>
  <c r="AM39" i="2"/>
  <c r="AI39" i="2"/>
  <c r="AK38" i="2"/>
  <c r="AK36" i="2"/>
  <c r="AM35" i="2"/>
  <c r="AI35" i="2"/>
  <c r="AK34" i="2"/>
  <c r="AK32" i="2"/>
  <c r="AK30" i="2"/>
  <c r="AM29" i="2"/>
  <c r="AI29" i="2"/>
  <c r="AK24" i="2"/>
  <c r="AM19" i="2"/>
  <c r="AI19" i="2"/>
  <c r="AO44" i="2"/>
  <c r="AO42" i="2"/>
  <c r="AO40" i="2"/>
  <c r="AO38" i="2"/>
  <c r="AO36" i="2"/>
  <c r="AO34" i="2"/>
  <c r="AO32" i="2"/>
  <c r="AO30" i="2"/>
  <c r="AO28" i="2"/>
  <c r="AO24" i="2"/>
  <c r="NG51" i="1"/>
  <c r="NE51" i="1"/>
  <c r="NC51" i="1"/>
  <c r="NA51" i="1"/>
  <c r="MY51" i="1"/>
  <c r="MW51" i="1"/>
  <c r="MU51" i="1"/>
  <c r="MS51" i="1"/>
  <c r="MQ51" i="1"/>
  <c r="MO51" i="1"/>
  <c r="MM51" i="1"/>
  <c r="MK51" i="1"/>
  <c r="MI51" i="1"/>
  <c r="MG51" i="1"/>
  <c r="ME51" i="1"/>
  <c r="MC51" i="1"/>
  <c r="MA51" i="1"/>
  <c r="LY51" i="1"/>
  <c r="LW51" i="1"/>
  <c r="LU51" i="1"/>
  <c r="LS51" i="1"/>
  <c r="LQ51" i="1"/>
  <c r="LO51" i="1"/>
  <c r="LM51" i="1"/>
  <c r="LK51" i="1"/>
  <c r="LI51" i="1"/>
  <c r="LG51" i="1"/>
  <c r="LE51" i="1"/>
  <c r="LC51" i="1"/>
  <c r="LA51" i="1"/>
  <c r="KY51" i="1"/>
  <c r="KW51" i="1"/>
  <c r="KU51" i="1"/>
  <c r="KS51" i="1"/>
  <c r="KQ51" i="1"/>
  <c r="KO51" i="1"/>
  <c r="KM51" i="1"/>
  <c r="KK51" i="1"/>
  <c r="KI51" i="1"/>
  <c r="KG51" i="1"/>
  <c r="KE51" i="1"/>
  <c r="KC51" i="1"/>
  <c r="KA51" i="1"/>
  <c r="JY51" i="1"/>
  <c r="JW51" i="1"/>
  <c r="JS51" i="1"/>
  <c r="JQ51" i="1"/>
  <c r="JO51" i="1"/>
  <c r="JM51" i="1"/>
  <c r="JK51" i="1"/>
  <c r="JI51" i="1"/>
  <c r="JG51" i="1"/>
  <c r="JE51" i="1"/>
  <c r="JC51" i="1"/>
  <c r="JA51" i="1"/>
  <c r="IY51" i="1"/>
  <c r="IW51" i="1"/>
  <c r="IU51" i="1"/>
  <c r="IS51" i="1"/>
  <c r="IO51" i="1"/>
  <c r="IM51" i="1"/>
  <c r="IK51" i="1"/>
  <c r="II51" i="1"/>
  <c r="IG51" i="1"/>
  <c r="IE51" i="1"/>
  <c r="IC51" i="1"/>
  <c r="IA51" i="1"/>
  <c r="HY51" i="1"/>
  <c r="HW51" i="1"/>
  <c r="HU51" i="1"/>
  <c r="HS51" i="1"/>
  <c r="HQ51" i="1"/>
  <c r="HO51" i="1"/>
  <c r="HM51" i="1"/>
  <c r="HK51" i="1"/>
  <c r="HI51" i="1"/>
  <c r="HG51" i="1"/>
  <c r="HE51" i="1"/>
  <c r="HC51" i="1"/>
  <c r="HA51" i="1"/>
  <c r="GY51" i="1"/>
  <c r="GW51" i="1"/>
  <c r="GU51" i="1"/>
  <c r="GS51" i="1"/>
  <c r="GQ51" i="1"/>
  <c r="GO51" i="1"/>
  <c r="GM51" i="1"/>
  <c r="GK51" i="1"/>
  <c r="GI51" i="1"/>
  <c r="GE51" i="1"/>
  <c r="GC51" i="1"/>
  <c r="GA51" i="1"/>
  <c r="FY51" i="1"/>
  <c r="FW51" i="1"/>
  <c r="FU51" i="1"/>
  <c r="FS51" i="1"/>
  <c r="FQ51" i="1"/>
  <c r="FO51" i="1"/>
  <c r="FM51" i="1"/>
  <c r="FK51" i="1"/>
  <c r="FI51" i="1"/>
  <c r="FG51" i="1"/>
  <c r="FE51" i="1"/>
  <c r="FA51" i="1"/>
  <c r="EY51" i="1"/>
  <c r="EW51" i="1"/>
  <c r="EU51" i="1"/>
  <c r="ES51" i="1"/>
  <c r="EQ51" i="1"/>
  <c r="EO51" i="1"/>
  <c r="EM51" i="1"/>
  <c r="EK51" i="1"/>
  <c r="EI51" i="1"/>
  <c r="EG51" i="1"/>
  <c r="EE51" i="1"/>
  <c r="EC51" i="1"/>
  <c r="EA51" i="1"/>
  <c r="DY51" i="1"/>
  <c r="DW51" i="1"/>
  <c r="DU51" i="1"/>
  <c r="DS51" i="1"/>
  <c r="DQ51" i="1"/>
  <c r="DO51" i="1"/>
  <c r="DM51" i="1"/>
  <c r="DK51" i="1"/>
  <c r="DI51" i="1"/>
  <c r="DG51" i="1"/>
  <c r="DE51" i="1"/>
  <c r="DC51" i="1"/>
  <c r="DA51" i="1"/>
  <c r="CY51" i="1"/>
  <c r="CW51" i="1"/>
  <c r="CU51" i="1"/>
  <c r="CS51" i="1"/>
  <c r="CQ51" i="1"/>
  <c r="CO51" i="1"/>
  <c r="CM51" i="1"/>
  <c r="CK51" i="1"/>
  <c r="CI51" i="1"/>
  <c r="CG51" i="1"/>
  <c r="CE51" i="1"/>
  <c r="CC51" i="1"/>
  <c r="CA51" i="1"/>
  <c r="BY51" i="1"/>
  <c r="BW51" i="1"/>
  <c r="BU51" i="1"/>
  <c r="BS51" i="1"/>
  <c r="BQ51" i="1"/>
  <c r="BM51" i="1"/>
  <c r="BK51" i="1"/>
  <c r="BI51" i="1"/>
  <c r="BG51" i="1"/>
  <c r="BC51" i="1"/>
  <c r="BA51" i="1"/>
  <c r="AY51" i="1"/>
  <c r="AW51" i="1"/>
  <c r="AU51" i="1"/>
  <c r="AS51" i="1"/>
  <c r="AQ51" i="1"/>
  <c r="AO51" i="1"/>
  <c r="AM51" i="1"/>
  <c r="AK51" i="1"/>
  <c r="AI51" i="1"/>
  <c r="AG51" i="1"/>
  <c r="AE51" i="1"/>
  <c r="AC51" i="1"/>
  <c r="AA51" i="1"/>
  <c r="Y51" i="1"/>
  <c r="W51" i="1"/>
  <c r="U51" i="1"/>
  <c r="S51" i="1"/>
  <c r="Q51" i="1"/>
  <c r="O51" i="1"/>
  <c r="M51" i="1"/>
  <c r="U81" i="3"/>
  <c r="U79" i="3"/>
  <c r="U77" i="3"/>
  <c r="DP46" i="2"/>
  <c r="GX46" i="2"/>
  <c r="IN46" i="2"/>
  <c r="CA45" i="2"/>
  <c r="BY45" i="2"/>
  <c r="DQ45" i="2"/>
  <c r="DO45" i="2"/>
  <c r="FG45" i="2"/>
  <c r="GY45" i="2"/>
  <c r="CB44" i="2"/>
  <c r="BZ44" i="2"/>
  <c r="DP44" i="2"/>
  <c r="FF44" i="2"/>
  <c r="GV44" i="2"/>
  <c r="IN44" i="2"/>
  <c r="IL44" i="2"/>
  <c r="CC43" i="2"/>
  <c r="CA43" i="2"/>
  <c r="BY43" i="2"/>
  <c r="DS43" i="2"/>
  <c r="DQ43" i="2"/>
  <c r="DO43" i="2"/>
  <c r="IO43" i="2"/>
  <c r="CB42" i="2"/>
  <c r="BZ42" i="2"/>
  <c r="DR42" i="2"/>
  <c r="DP42" i="2"/>
  <c r="CC41" i="2"/>
  <c r="DS41" i="2"/>
  <c r="CB40" i="2"/>
  <c r="BZ40" i="2"/>
  <c r="DR40" i="2"/>
  <c r="DP40" i="2"/>
  <c r="FH40" i="2"/>
  <c r="IN40" i="2"/>
  <c r="CC39" i="2"/>
  <c r="CA39" i="2"/>
  <c r="BY39" i="2"/>
  <c r="DS39" i="2"/>
  <c r="DQ39" i="2"/>
  <c r="DO39" i="2"/>
  <c r="CB38" i="2"/>
  <c r="BZ38" i="2"/>
  <c r="DR38" i="2"/>
  <c r="DP38" i="2"/>
  <c r="FH38" i="2"/>
  <c r="FF38" i="2"/>
  <c r="GX38" i="2"/>
  <c r="GV38" i="2"/>
  <c r="IN38" i="2"/>
  <c r="IL38" i="2"/>
  <c r="CB36" i="2"/>
  <c r="BZ36" i="2"/>
  <c r="DR36" i="2"/>
  <c r="DP36" i="2"/>
  <c r="FH36" i="2"/>
  <c r="GV36" i="2"/>
  <c r="IL36" i="2"/>
  <c r="CC35" i="2"/>
  <c r="CA35" i="2"/>
  <c r="BY35" i="2"/>
  <c r="DS35" i="2"/>
  <c r="DQ35" i="2"/>
  <c r="DO35" i="2"/>
  <c r="FE35" i="2"/>
  <c r="CB34" i="2"/>
  <c r="BZ34" i="2"/>
  <c r="DR34" i="2"/>
  <c r="DP34" i="2"/>
  <c r="N115" i="1"/>
  <c r="L115" i="1"/>
  <c r="J115" i="1"/>
  <c r="BZ17" i="2"/>
  <c r="CB17" i="2"/>
  <c r="DP17" i="2"/>
  <c r="DR17" i="2"/>
  <c r="FF17" i="2"/>
  <c r="FH17" i="2"/>
  <c r="CB32" i="2"/>
  <c r="BZ32" i="2"/>
  <c r="DR32" i="2"/>
  <c r="DP32" i="2"/>
  <c r="FH32" i="2"/>
  <c r="FF32" i="2"/>
  <c r="GX32" i="2"/>
  <c r="GV32" i="2"/>
  <c r="IN32" i="2"/>
  <c r="IL32" i="2"/>
  <c r="DP31" i="2"/>
  <c r="CB30" i="2"/>
  <c r="BZ30" i="2"/>
  <c r="DR30" i="2"/>
  <c r="DP30" i="2"/>
  <c r="FH30" i="2"/>
  <c r="FF30" i="2"/>
  <c r="GX30" i="2"/>
  <c r="GV30" i="2"/>
  <c r="IN30" i="2"/>
  <c r="IL30" i="2"/>
  <c r="CB29" i="2"/>
  <c r="BZ29" i="2"/>
  <c r="DR29" i="2"/>
  <c r="DP29" i="2"/>
  <c r="FH29" i="2"/>
  <c r="FF29" i="2"/>
  <c r="GV29" i="2"/>
  <c r="BZ28" i="2"/>
  <c r="DP28" i="2"/>
  <c r="GV28" i="2"/>
  <c r="IN28" i="2"/>
  <c r="IL28" i="2"/>
  <c r="DP27" i="2"/>
  <c r="FH27" i="2"/>
  <c r="FF27" i="2"/>
  <c r="BZ26" i="2"/>
  <c r="GV25" i="2"/>
  <c r="IN25" i="2"/>
  <c r="CB24" i="2"/>
  <c r="BZ24" i="2"/>
  <c r="DR24" i="2"/>
  <c r="DP24" i="2"/>
  <c r="FH24" i="2"/>
  <c r="FF24" i="2"/>
  <c r="GX24" i="2"/>
  <c r="GV24" i="2"/>
  <c r="IN24" i="2"/>
  <c r="IL24" i="2"/>
  <c r="DR23" i="2"/>
  <c r="FH21" i="2"/>
  <c r="GV20" i="2"/>
  <c r="CB19" i="2"/>
  <c r="BZ19" i="2"/>
  <c r="DR19" i="2"/>
  <c r="DP19" i="2"/>
  <c r="FH19" i="2"/>
  <c r="FF19" i="2"/>
  <c r="AE49" i="3"/>
  <c r="W48" i="3"/>
  <c r="CF46" i="2"/>
  <c r="G48" i="3"/>
  <c r="CD46" i="2"/>
  <c r="CJ46" i="2" s="1"/>
  <c r="FL46" i="2"/>
  <c r="AC48" i="3"/>
  <c r="HB46" i="2"/>
  <c r="GT46" i="2"/>
  <c r="AE48" i="3"/>
  <c r="IR46" i="2"/>
  <c r="IP46" i="2"/>
  <c r="IV46" i="2" s="1"/>
  <c r="IJ46" i="2"/>
  <c r="Y47" i="3"/>
  <c r="AE47" i="3"/>
  <c r="W46" i="3"/>
  <c r="CF44" i="2"/>
  <c r="G46" i="3"/>
  <c r="CD44" i="2"/>
  <c r="CJ44" i="2" s="1"/>
  <c r="BX44" i="2"/>
  <c r="DT44" i="2"/>
  <c r="DZ44" i="2" s="1"/>
  <c r="AC46" i="3"/>
  <c r="HB44" i="2"/>
  <c r="M46" i="3"/>
  <c r="GT44" i="2"/>
  <c r="AE46" i="3"/>
  <c r="IR44" i="2"/>
  <c r="IJ44" i="2"/>
  <c r="W45" i="3"/>
  <c r="CF43" i="2"/>
  <c r="G45" i="3"/>
  <c r="CD43" i="2"/>
  <c r="CJ43" i="2" s="1"/>
  <c r="BX43" i="2"/>
  <c r="Y45" i="3"/>
  <c r="DV43" i="2"/>
  <c r="I45" i="3"/>
  <c r="DT43" i="2"/>
  <c r="DZ43" i="2" s="1"/>
  <c r="DN43" i="2"/>
  <c r="K45" i="3"/>
  <c r="AE45" i="3"/>
  <c r="W44" i="3"/>
  <c r="CF42" i="2"/>
  <c r="G44" i="3"/>
  <c r="CD42" i="2"/>
  <c r="CJ42" i="2" s="1"/>
  <c r="BX42" i="2"/>
  <c r="Y44" i="3"/>
  <c r="DV42" i="2"/>
  <c r="DN42" i="2"/>
  <c r="AA44" i="3"/>
  <c r="FL42" i="2"/>
  <c r="AC44" i="3"/>
  <c r="W43" i="3"/>
  <c r="CF41" i="2"/>
  <c r="Y43" i="3"/>
  <c r="DV41" i="2"/>
  <c r="DT41" i="2"/>
  <c r="DZ41" i="2" s="1"/>
  <c r="W42" i="3"/>
  <c r="CF40" i="2"/>
  <c r="G42" i="3"/>
  <c r="CD40" i="2"/>
  <c r="CJ40" i="2" s="1"/>
  <c r="BX40" i="2"/>
  <c r="Y42" i="3"/>
  <c r="DV40" i="2"/>
  <c r="I42" i="3"/>
  <c r="DT40" i="2"/>
  <c r="DZ40" i="2" s="1"/>
  <c r="DN40" i="2"/>
  <c r="AA42" i="3"/>
  <c r="FL40" i="2"/>
  <c r="K42" i="3"/>
  <c r="FD40" i="2"/>
  <c r="GT40" i="2"/>
  <c r="O42" i="3"/>
  <c r="W41" i="3"/>
  <c r="CF39" i="2"/>
  <c r="G41" i="3"/>
  <c r="CD39" i="2"/>
  <c r="CJ39" i="2" s="1"/>
  <c r="BX39" i="2"/>
  <c r="Y41" i="3"/>
  <c r="DV39" i="2"/>
  <c r="I41" i="3"/>
  <c r="DN39" i="2"/>
  <c r="AA41" i="3"/>
  <c r="FL39" i="2"/>
  <c r="AC41" i="3"/>
  <c r="W40" i="3"/>
  <c r="CF38" i="2"/>
  <c r="G40" i="3"/>
  <c r="CD38" i="2"/>
  <c r="CJ38" i="2" s="1"/>
  <c r="BX38" i="2"/>
  <c r="Y40" i="3"/>
  <c r="DV38" i="2"/>
  <c r="I40" i="3"/>
  <c r="DT38" i="2"/>
  <c r="DZ38" i="2" s="1"/>
  <c r="DN38" i="2"/>
  <c r="AA40" i="3"/>
  <c r="FL38" i="2"/>
  <c r="K40" i="3"/>
  <c r="FJ38" i="2"/>
  <c r="FP38" i="2" s="1"/>
  <c r="FD38" i="2"/>
  <c r="AC40" i="3"/>
  <c r="HB38" i="2"/>
  <c r="M40" i="3"/>
  <c r="GZ38" i="2"/>
  <c r="HF38" i="2" s="1"/>
  <c r="GT38" i="2"/>
  <c r="AE40" i="3"/>
  <c r="IR38" i="2"/>
  <c r="O40" i="3"/>
  <c r="IP38" i="2"/>
  <c r="IV38" i="2" s="1"/>
  <c r="IJ38" i="2"/>
  <c r="W38" i="3"/>
  <c r="CF36" i="2"/>
  <c r="G38" i="3"/>
  <c r="CD36" i="2"/>
  <c r="CJ36" i="2" s="1"/>
  <c r="BX36" i="2"/>
  <c r="Y38" i="3"/>
  <c r="DV36" i="2"/>
  <c r="I38" i="3"/>
  <c r="DT36" i="2"/>
  <c r="DZ36" i="2" s="1"/>
  <c r="DN36" i="2"/>
  <c r="AA38" i="3"/>
  <c r="FL36" i="2"/>
  <c r="K38" i="3"/>
  <c r="FD36" i="2"/>
  <c r="AC38" i="3"/>
  <c r="HB36" i="2"/>
  <c r="AE38" i="3"/>
  <c r="O38" i="3"/>
  <c r="IJ36" i="2"/>
  <c r="W37" i="3"/>
  <c r="CF35" i="2"/>
  <c r="G37" i="3"/>
  <c r="CD35" i="2"/>
  <c r="CJ35" i="2" s="1"/>
  <c r="BX35" i="2"/>
  <c r="Y37" i="3"/>
  <c r="DV35" i="2"/>
  <c r="I37" i="3"/>
  <c r="DT35" i="2"/>
  <c r="DZ35" i="2" s="1"/>
  <c r="DN35" i="2"/>
  <c r="W36" i="3"/>
  <c r="CF34" i="2"/>
  <c r="G36" i="3"/>
  <c r="CD34" i="2"/>
  <c r="CJ34" i="2" s="1"/>
  <c r="BX34" i="2"/>
  <c r="DN34" i="2"/>
  <c r="AA36" i="3"/>
  <c r="K36" i="3"/>
  <c r="M36" i="3"/>
  <c r="IJ34" i="2"/>
  <c r="DV33" i="2"/>
  <c r="EZ111" i="8"/>
  <c r="ES111" i="8"/>
  <c r="EZ110" i="8"/>
  <c r="ES110" i="8"/>
  <c r="ER110" i="8"/>
  <c r="EZ109" i="8"/>
  <c r="ES109" i="8"/>
  <c r="ER109" i="8"/>
  <c r="H143" i="3"/>
  <c r="EZ108" i="8"/>
  <c r="ES108" i="8"/>
  <c r="ER108" i="8"/>
  <c r="EZ107" i="8"/>
  <c r="ES107" i="8"/>
  <c r="ER107" i="8"/>
  <c r="EZ106" i="8"/>
  <c r="ES106" i="8"/>
  <c r="ER106" i="8"/>
  <c r="J140" i="3"/>
  <c r="EZ105" i="8"/>
  <c r="ES105" i="8"/>
  <c r="ER105" i="8"/>
  <c r="H139" i="3"/>
  <c r="EZ104" i="8"/>
  <c r="ES104" i="8"/>
  <c r="ER104" i="8"/>
  <c r="EZ103" i="8"/>
  <c r="ES103" i="8"/>
  <c r="ER103" i="8"/>
  <c r="EZ102" i="8"/>
  <c r="ES102" i="8"/>
  <c r="ER102" i="8"/>
  <c r="EZ101" i="8"/>
  <c r="ES101" i="8"/>
  <c r="ER101" i="8"/>
  <c r="EZ100" i="8"/>
  <c r="ES100" i="8"/>
  <c r="ER100" i="8"/>
  <c r="EZ99" i="8"/>
  <c r="ES99" i="8"/>
  <c r="ER99" i="8"/>
  <c r="EZ98" i="8"/>
  <c r="ES98" i="8"/>
  <c r="ER98" i="8"/>
  <c r="EZ97" i="8"/>
  <c r="ES97" i="8"/>
  <c r="ER97" i="8"/>
  <c r="EZ96" i="8"/>
  <c r="ES96" i="8"/>
  <c r="ER96" i="8"/>
  <c r="EZ95" i="8"/>
  <c r="ES95" i="8"/>
  <c r="ER95" i="8"/>
  <c r="J129" i="3"/>
  <c r="EZ94" i="8"/>
  <c r="ES94" i="8"/>
  <c r="ER94" i="8"/>
  <c r="EZ93" i="8"/>
  <c r="ES93" i="8"/>
  <c r="ER93" i="8"/>
  <c r="EZ92" i="8"/>
  <c r="ES92" i="8"/>
  <c r="ER92" i="8"/>
  <c r="H126" i="3"/>
  <c r="EZ91" i="8"/>
  <c r="ES91" i="8"/>
  <c r="ER91" i="8"/>
  <c r="EZ90" i="8"/>
  <c r="ES90" i="8"/>
  <c r="ER90" i="8"/>
  <c r="EZ89" i="8"/>
  <c r="ES89" i="8"/>
  <c r="ER89" i="8"/>
  <c r="EZ88" i="8"/>
  <c r="ES88" i="8"/>
  <c r="ER88" i="8"/>
  <c r="EZ87" i="8"/>
  <c r="ES87" i="8"/>
  <c r="ER87" i="8"/>
  <c r="EZ86" i="8"/>
  <c r="ES86" i="8"/>
  <c r="ER86" i="8"/>
  <c r="AF81" i="3"/>
  <c r="EZ79" i="8"/>
  <c r="ES79" i="8"/>
  <c r="ER79" i="8"/>
  <c r="L81" i="3"/>
  <c r="AB81" i="3"/>
  <c r="Z81" i="3"/>
  <c r="X81" i="3"/>
  <c r="V81" i="3"/>
  <c r="AF80" i="3"/>
  <c r="EZ78" i="8"/>
  <c r="ES78" i="8"/>
  <c r="ER78" i="8"/>
  <c r="AB80" i="3"/>
  <c r="Z80" i="3"/>
  <c r="X80" i="3"/>
  <c r="V80" i="3"/>
  <c r="P79" i="3"/>
  <c r="AF79" i="3"/>
  <c r="EZ77" i="8"/>
  <c r="ES77" i="8"/>
  <c r="ER77" i="8"/>
  <c r="AB79" i="3"/>
  <c r="Z79" i="3"/>
  <c r="H79" i="3"/>
  <c r="X79" i="3"/>
  <c r="V79" i="3"/>
  <c r="P78" i="3"/>
  <c r="AF78" i="3"/>
  <c r="EZ76" i="8"/>
  <c r="ES76" i="8"/>
  <c r="ER76" i="8"/>
  <c r="AB78" i="3"/>
  <c r="Z78" i="3"/>
  <c r="X78" i="3"/>
  <c r="V78" i="3"/>
  <c r="AF77" i="3"/>
  <c r="EZ75" i="8"/>
  <c r="ES75" i="8"/>
  <c r="ER75" i="8"/>
  <c r="AB77" i="3"/>
  <c r="Z77" i="3"/>
  <c r="X77" i="3"/>
  <c r="V77" i="3"/>
  <c r="AF76" i="3"/>
  <c r="EZ74" i="8"/>
  <c r="ES74" i="8"/>
  <c r="ER74" i="8"/>
  <c r="AB76" i="3"/>
  <c r="Z76" i="3"/>
  <c r="X76" i="3"/>
  <c r="V76" i="3"/>
  <c r="AF75" i="3"/>
  <c r="EZ73" i="8"/>
  <c r="ES73" i="8"/>
  <c r="ER73" i="8"/>
  <c r="V75" i="3"/>
  <c r="P74" i="3"/>
  <c r="AF74" i="3"/>
  <c r="EZ72" i="8"/>
  <c r="ES72" i="8"/>
  <c r="ER72" i="8"/>
  <c r="AB74" i="3"/>
  <c r="Z74" i="3"/>
  <c r="X74" i="3"/>
  <c r="V74" i="3"/>
  <c r="AK72" i="2"/>
  <c r="AF73" i="3"/>
  <c r="EZ71" i="8"/>
  <c r="ES71" i="8"/>
  <c r="ER71" i="8"/>
  <c r="AB73" i="3"/>
  <c r="Z73" i="3"/>
  <c r="X73" i="3"/>
  <c r="AF72" i="3"/>
  <c r="EZ70" i="8"/>
  <c r="ES70" i="8"/>
  <c r="ER70" i="8"/>
  <c r="AB72" i="3"/>
  <c r="Z72" i="3"/>
  <c r="H72" i="3"/>
  <c r="X72" i="3"/>
  <c r="V72" i="3"/>
  <c r="AF71" i="3"/>
  <c r="EZ69" i="8"/>
  <c r="ES69" i="8"/>
  <c r="ER69" i="8"/>
  <c r="AB71" i="3"/>
  <c r="Z71" i="3"/>
  <c r="X71" i="3"/>
  <c r="V71" i="3"/>
  <c r="AI69" i="2"/>
  <c r="P70" i="3"/>
  <c r="AF70" i="3"/>
  <c r="EZ68" i="8"/>
  <c r="ES68" i="8"/>
  <c r="ER68" i="8"/>
  <c r="AB70" i="3"/>
  <c r="Z70" i="3"/>
  <c r="X70" i="3"/>
  <c r="V70" i="3"/>
  <c r="AK68" i="2"/>
  <c r="AF69" i="3"/>
  <c r="N69" i="3"/>
  <c r="EZ67" i="8"/>
  <c r="ES67" i="8"/>
  <c r="ER67" i="8"/>
  <c r="AB69" i="3"/>
  <c r="Z69" i="3"/>
  <c r="X69" i="3"/>
  <c r="V69" i="3"/>
  <c r="MD51" i="1"/>
  <c r="AF52" i="3"/>
  <c r="KZ51" i="1"/>
  <c r="JU51" i="1"/>
  <c r="EZ50" i="8"/>
  <c r="IQ51" i="1"/>
  <c r="ES50" i="8"/>
  <c r="ER50" i="8"/>
  <c r="HL51" i="1"/>
  <c r="AB52" i="3"/>
  <c r="GG51" i="1"/>
  <c r="FC51" i="1"/>
  <c r="Z52" i="3"/>
  <c r="DX51" i="1"/>
  <c r="CT51" i="1"/>
  <c r="X52" i="3"/>
  <c r="BO51" i="1"/>
  <c r="AF68" i="3"/>
  <c r="EZ66" i="8"/>
  <c r="ES66" i="8"/>
  <c r="ER66" i="8"/>
  <c r="AB68" i="3"/>
  <c r="Z68" i="3"/>
  <c r="X68" i="3"/>
  <c r="AF67" i="3"/>
  <c r="EZ65" i="8"/>
  <c r="ES65" i="8"/>
  <c r="ER65" i="8"/>
  <c r="AB67" i="3"/>
  <c r="Z67" i="3"/>
  <c r="X67" i="3"/>
  <c r="AF66" i="3"/>
  <c r="EZ64" i="8"/>
  <c r="ES64" i="8"/>
  <c r="ER64" i="8"/>
  <c r="AB66" i="3"/>
  <c r="Z66" i="3"/>
  <c r="X66" i="3"/>
  <c r="P65" i="3"/>
  <c r="AF65" i="3"/>
  <c r="EZ63" i="8"/>
  <c r="ES63" i="8"/>
  <c r="ER63" i="8"/>
  <c r="AB65" i="3"/>
  <c r="Z65" i="3"/>
  <c r="X65" i="3"/>
  <c r="AF64" i="3"/>
  <c r="EZ62" i="8"/>
  <c r="ES62" i="8"/>
  <c r="ER62" i="8"/>
  <c r="AB64" i="3"/>
  <c r="Z64" i="3"/>
  <c r="X64" i="3"/>
  <c r="AF63" i="3"/>
  <c r="EZ61" i="8"/>
  <c r="ES61" i="8"/>
  <c r="ER61" i="8"/>
  <c r="AB63" i="3"/>
  <c r="J63" i="3"/>
  <c r="Z63" i="3"/>
  <c r="X63" i="3"/>
  <c r="AF62" i="3"/>
  <c r="N62" i="3"/>
  <c r="EZ60" i="8"/>
  <c r="ES60" i="8"/>
  <c r="ER60" i="8"/>
  <c r="AB62" i="3"/>
  <c r="Z62" i="3"/>
  <c r="X62" i="3"/>
  <c r="AF61" i="3"/>
  <c r="EZ59" i="8"/>
  <c r="ES59" i="8"/>
  <c r="ER59" i="8"/>
  <c r="AB61" i="3"/>
  <c r="Z61" i="3"/>
  <c r="X61" i="3"/>
  <c r="AF60" i="3"/>
  <c r="EZ58" i="8"/>
  <c r="ES58" i="8"/>
  <c r="ER58" i="8"/>
  <c r="AB60" i="3"/>
  <c r="Z60" i="3"/>
  <c r="X60" i="3"/>
  <c r="AF59" i="3"/>
  <c r="EZ57" i="8"/>
  <c r="ES57" i="8"/>
  <c r="ER57" i="8"/>
  <c r="AB59" i="3"/>
  <c r="Z59" i="3"/>
  <c r="X59" i="3"/>
  <c r="AF58" i="3"/>
  <c r="EZ56" i="8"/>
  <c r="ES56" i="8"/>
  <c r="ER56" i="8"/>
  <c r="AB58" i="3"/>
  <c r="Z58" i="3"/>
  <c r="X58" i="3"/>
  <c r="AF57" i="3"/>
  <c r="EZ55" i="8"/>
  <c r="ES55" i="8"/>
  <c r="ER55" i="8"/>
  <c r="AB57" i="3"/>
  <c r="Z57" i="3"/>
  <c r="X57" i="3"/>
  <c r="P56" i="3"/>
  <c r="AF56" i="3"/>
  <c r="EZ54" i="8"/>
  <c r="ES54" i="8"/>
  <c r="ER54" i="8"/>
  <c r="L56" i="3"/>
  <c r="AB56" i="3"/>
  <c r="Z56" i="3"/>
  <c r="X56" i="3"/>
  <c r="AF55" i="3"/>
  <c r="EZ53" i="8"/>
  <c r="ES53" i="8"/>
  <c r="ER53" i="8"/>
  <c r="AB55" i="3"/>
  <c r="Z55" i="3"/>
  <c r="X55" i="3"/>
  <c r="P54" i="3"/>
  <c r="AF54" i="3"/>
  <c r="EZ52" i="8"/>
  <c r="ES52" i="8"/>
  <c r="ER52" i="8"/>
  <c r="L54" i="3"/>
  <c r="AB54" i="3"/>
  <c r="Z54" i="3"/>
  <c r="X54" i="3"/>
  <c r="AF53" i="3"/>
  <c r="N53" i="3"/>
  <c r="EZ51" i="8"/>
  <c r="ES51" i="8"/>
  <c r="ER51" i="8"/>
  <c r="AB53" i="3"/>
  <c r="Z53" i="3"/>
  <c r="X53" i="3"/>
  <c r="MD115" i="1"/>
  <c r="KZ115" i="1"/>
  <c r="JU115" i="1"/>
  <c r="EZ82" i="8"/>
  <c r="IQ115" i="1"/>
  <c r="ES82" i="8"/>
  <c r="ER82" i="8"/>
  <c r="HL115" i="1"/>
  <c r="GG115" i="1"/>
  <c r="FC115" i="1"/>
  <c r="DX115" i="1"/>
  <c r="CT115" i="1"/>
  <c r="BO115" i="1"/>
  <c r="EZ85" i="8"/>
  <c r="ES85" i="8"/>
  <c r="ER85" i="8"/>
  <c r="EZ84" i="8"/>
  <c r="ES84" i="8"/>
  <c r="ER84" i="8"/>
  <c r="EZ83" i="8"/>
  <c r="ES83" i="8"/>
  <c r="ER83" i="8"/>
  <c r="BX17" i="2"/>
  <c r="CD17" i="2"/>
  <c r="CJ17" i="2" s="1"/>
  <c r="G19" i="3"/>
  <c r="W19" i="3"/>
  <c r="CF17" i="2"/>
  <c r="DN17" i="2"/>
  <c r="DT17" i="2"/>
  <c r="DZ17" i="2" s="1"/>
  <c r="I19" i="3"/>
  <c r="Y19" i="3"/>
  <c r="DV17" i="2"/>
  <c r="FD17" i="2"/>
  <c r="FJ17" i="2"/>
  <c r="FP17" i="2" s="1"/>
  <c r="K19" i="3"/>
  <c r="AA19" i="3"/>
  <c r="FL17" i="2"/>
  <c r="HB17" i="2"/>
  <c r="IP17" i="2"/>
  <c r="IV17" i="2" s="1"/>
  <c r="O19" i="3"/>
  <c r="AE19" i="3"/>
  <c r="W34" i="3"/>
  <c r="CF32" i="2"/>
  <c r="G34" i="3"/>
  <c r="CD32" i="2"/>
  <c r="CJ32" i="2" s="1"/>
  <c r="BX32" i="2"/>
  <c r="Y34" i="3"/>
  <c r="DV32" i="2"/>
  <c r="I34" i="3"/>
  <c r="DT32" i="2"/>
  <c r="DZ32" i="2" s="1"/>
  <c r="DN32" i="2"/>
  <c r="AA34" i="3"/>
  <c r="FL32" i="2"/>
  <c r="K34" i="3"/>
  <c r="FJ32" i="2"/>
  <c r="FP32" i="2" s="1"/>
  <c r="FD32" i="2"/>
  <c r="AC34" i="3"/>
  <c r="HB32" i="2"/>
  <c r="M34" i="3"/>
  <c r="GZ32" i="2"/>
  <c r="HF32" i="2" s="1"/>
  <c r="GT32" i="2"/>
  <c r="AE34" i="3"/>
  <c r="IR32" i="2"/>
  <c r="O34" i="3"/>
  <c r="IP32" i="2"/>
  <c r="IV32" i="2" s="1"/>
  <c r="IJ32" i="2"/>
  <c r="G33" i="3"/>
  <c r="Y33" i="3"/>
  <c r="DV31" i="2"/>
  <c r="AA33" i="3"/>
  <c r="FD31" i="2"/>
  <c r="GT31" i="2"/>
  <c r="W32" i="3"/>
  <c r="CF30" i="2"/>
  <c r="G32" i="3"/>
  <c r="CD30" i="2"/>
  <c r="CJ30" i="2" s="1"/>
  <c r="BX30" i="2"/>
  <c r="Y32" i="3"/>
  <c r="DV30" i="2"/>
  <c r="I32" i="3"/>
  <c r="DT30" i="2"/>
  <c r="DZ30" i="2" s="1"/>
  <c r="DN30" i="2"/>
  <c r="AA32" i="3"/>
  <c r="FL30" i="2"/>
  <c r="K32" i="3"/>
  <c r="FJ30" i="2"/>
  <c r="FP30" i="2" s="1"/>
  <c r="FD30" i="2"/>
  <c r="AC32" i="3"/>
  <c r="HB30" i="2"/>
  <c r="M32" i="3"/>
  <c r="GZ30" i="2"/>
  <c r="HF30" i="2" s="1"/>
  <c r="GT30" i="2"/>
  <c r="AE32" i="3"/>
  <c r="IR30" i="2"/>
  <c r="O32" i="3"/>
  <c r="IP30" i="2"/>
  <c r="IV30" i="2" s="1"/>
  <c r="IJ30" i="2"/>
  <c r="W31" i="3"/>
  <c r="CF29" i="2"/>
  <c r="G31" i="3"/>
  <c r="CD29" i="2"/>
  <c r="CJ29" i="2" s="1"/>
  <c r="BX29" i="2"/>
  <c r="Y31" i="3"/>
  <c r="DV29" i="2"/>
  <c r="I31" i="3"/>
  <c r="DT29" i="2"/>
  <c r="DZ29" i="2" s="1"/>
  <c r="DN29" i="2"/>
  <c r="AA31" i="3"/>
  <c r="FL29" i="2"/>
  <c r="K31" i="3"/>
  <c r="FJ29" i="2"/>
  <c r="FP29" i="2" s="1"/>
  <c r="FD29" i="2"/>
  <c r="AE31" i="3"/>
  <c r="CF28" i="2"/>
  <c r="G30" i="3"/>
  <c r="CD28" i="2"/>
  <c r="CJ28" i="2" s="1"/>
  <c r="Y30" i="3"/>
  <c r="I30" i="3"/>
  <c r="DT28" i="2"/>
  <c r="DZ28" i="2" s="1"/>
  <c r="DN28" i="2"/>
  <c r="AA30" i="3"/>
  <c r="FL28" i="2"/>
  <c r="K30" i="3"/>
  <c r="FJ28" i="2"/>
  <c r="FP28" i="2" s="1"/>
  <c r="AC30" i="3"/>
  <c r="GZ28" i="2"/>
  <c r="HF28" i="2" s="1"/>
  <c r="AE30" i="3"/>
  <c r="IJ28" i="2"/>
  <c r="G29" i="3"/>
  <c r="Y29" i="3"/>
  <c r="DV27" i="2"/>
  <c r="FL27" i="2"/>
  <c r="K29" i="3"/>
  <c r="AC29" i="3"/>
  <c r="HB27" i="2"/>
  <c r="M29" i="3"/>
  <c r="W28" i="3"/>
  <c r="G28" i="3"/>
  <c r="Y28" i="3"/>
  <c r="AA28" i="3"/>
  <c r="K28" i="3"/>
  <c r="HB26" i="2"/>
  <c r="M28" i="3"/>
  <c r="GZ26" i="2"/>
  <c r="HF26" i="2" s="1"/>
  <c r="W27" i="3"/>
  <c r="DV25" i="2"/>
  <c r="DN25" i="2"/>
  <c r="IP25" i="2"/>
  <c r="IV25" i="2" s="1"/>
  <c r="W26" i="3"/>
  <c r="CF24" i="2"/>
  <c r="G26" i="3"/>
  <c r="CD24" i="2"/>
  <c r="CJ24" i="2" s="1"/>
  <c r="BX24" i="2"/>
  <c r="Y26" i="3"/>
  <c r="DV24" i="2"/>
  <c r="I26" i="3"/>
  <c r="DT24" i="2"/>
  <c r="DZ24" i="2" s="1"/>
  <c r="DN24" i="2"/>
  <c r="AA26" i="3"/>
  <c r="FL24" i="2"/>
  <c r="K26" i="3"/>
  <c r="FJ24" i="2"/>
  <c r="FP24" i="2" s="1"/>
  <c r="FD24" i="2"/>
  <c r="AC26" i="3"/>
  <c r="HB24" i="2"/>
  <c r="M26" i="3"/>
  <c r="GZ24" i="2"/>
  <c r="HF24" i="2" s="1"/>
  <c r="GT24" i="2"/>
  <c r="AE26" i="3"/>
  <c r="IR24" i="2"/>
  <c r="O26" i="3"/>
  <c r="IP24" i="2"/>
  <c r="IV24" i="2" s="1"/>
  <c r="IJ24" i="2"/>
  <c r="G25" i="3"/>
  <c r="AA25" i="3"/>
  <c r="K25" i="3"/>
  <c r="IR23" i="2"/>
  <c r="IJ23" i="2"/>
  <c r="CF21" i="2"/>
  <c r="G23" i="3"/>
  <c r="BX21" i="2"/>
  <c r="AA23" i="3"/>
  <c r="FL21" i="2"/>
  <c r="AC23" i="3"/>
  <c r="GT21" i="2"/>
  <c r="CF20" i="2"/>
  <c r="Y22" i="3"/>
  <c r="DT20" i="2"/>
  <c r="DZ20" i="2" s="1"/>
  <c r="FD20" i="2"/>
  <c r="M22" i="3"/>
  <c r="GZ20" i="2"/>
  <c r="HF20" i="2" s="1"/>
  <c r="O22" i="3"/>
  <c r="W21" i="3"/>
  <c r="CF19" i="2"/>
  <c r="G21" i="3"/>
  <c r="BX19" i="2"/>
  <c r="Y21" i="3"/>
  <c r="DV19" i="2"/>
  <c r="DN19" i="2"/>
  <c r="AA21" i="3"/>
  <c r="FL19" i="2"/>
  <c r="K21" i="3"/>
  <c r="FD19" i="2"/>
  <c r="M21" i="3"/>
  <c r="GZ19" i="2"/>
  <c r="HF19" i="2" s="1"/>
  <c r="O21" i="3"/>
  <c r="IP19" i="2"/>
  <c r="IV19" i="2" s="1"/>
  <c r="G20" i="3"/>
  <c r="Y20" i="3"/>
  <c r="DN18" i="2"/>
  <c r="AA20" i="3"/>
  <c r="IR18" i="2"/>
  <c r="U48" i="3"/>
  <c r="AP45" i="2"/>
  <c r="U47" i="3"/>
  <c r="AP44" i="2"/>
  <c r="U46" i="3"/>
  <c r="AP43" i="2"/>
  <c r="U45" i="3"/>
  <c r="AP42" i="2"/>
  <c r="U44" i="3"/>
  <c r="AP41" i="2"/>
  <c r="U43" i="3"/>
  <c r="AP40" i="2"/>
  <c r="U42" i="3"/>
  <c r="AP39" i="2"/>
  <c r="U41" i="3"/>
  <c r="AP38" i="2"/>
  <c r="U40" i="3"/>
  <c r="AP36" i="2"/>
  <c r="U38" i="3"/>
  <c r="AP35" i="2"/>
  <c r="U37" i="3"/>
  <c r="AP34" i="2"/>
  <c r="U36" i="3"/>
  <c r="AP32" i="2"/>
  <c r="U34" i="3"/>
  <c r="AP30" i="2"/>
  <c r="U32" i="3"/>
  <c r="AP29" i="2"/>
  <c r="U31" i="3"/>
  <c r="AP28" i="2"/>
  <c r="U28" i="3"/>
  <c r="AP24" i="2"/>
  <c r="U26" i="3"/>
  <c r="U23" i="3"/>
  <c r="AP19" i="2"/>
  <c r="U21" i="3"/>
  <c r="U75" i="3"/>
  <c r="U71" i="3"/>
  <c r="BU146" i="2"/>
  <c r="BU167" i="2"/>
  <c r="BU166" i="2"/>
  <c r="BU163" i="2"/>
  <c r="BU158" i="2"/>
  <c r="BU157" i="2"/>
  <c r="BU153" i="2"/>
  <c r="BU148" i="2"/>
  <c r="AE193" i="2"/>
  <c r="Q147" i="8" s="1"/>
  <c r="AE207" i="2"/>
  <c r="Q161" i="8" s="1"/>
  <c r="AE205" i="2"/>
  <c r="Q159" i="8" s="1"/>
  <c r="AE203" i="2"/>
  <c r="Q157" i="8" s="1"/>
  <c r="AE201" i="2"/>
  <c r="Q155" i="8" s="1"/>
  <c r="AE199" i="2"/>
  <c r="Q153" i="8" s="1"/>
  <c r="AE197" i="2"/>
  <c r="Q151" i="8" s="1"/>
  <c r="AE195" i="2"/>
  <c r="Q149" i="8" s="1"/>
  <c r="AE210" i="2"/>
  <c r="Q164" i="8" s="1"/>
  <c r="AE222" i="2"/>
  <c r="Q176" i="8" s="1"/>
  <c r="AE220" i="2"/>
  <c r="Q174" i="8" s="1"/>
  <c r="AE218" i="2"/>
  <c r="Q172" i="8" s="1"/>
  <c r="AE216" i="2"/>
  <c r="Q170" i="8" s="1"/>
  <c r="AE214" i="2"/>
  <c r="Q168" i="8" s="1"/>
  <c r="AE212" i="2"/>
  <c r="Q166" i="8" s="1"/>
  <c r="AL115" i="1"/>
  <c r="H115" i="1"/>
  <c r="V68" i="3"/>
  <c r="V67" i="3"/>
  <c r="V66" i="3"/>
  <c r="V65" i="3"/>
  <c r="V64" i="3"/>
  <c r="V63" i="3"/>
  <c r="V62" i="3"/>
  <c r="V61" i="3"/>
  <c r="V59" i="3"/>
  <c r="V57" i="3"/>
  <c r="V56" i="3"/>
  <c r="V55" i="3"/>
  <c r="V53" i="3"/>
  <c r="BE51" i="1"/>
  <c r="V52" i="3"/>
  <c r="AL51" i="1"/>
  <c r="I51" i="1"/>
  <c r="AR45" i="2"/>
  <c r="AR42" i="2"/>
  <c r="AR40" i="2"/>
  <c r="AR38" i="2"/>
  <c r="AR32" i="2"/>
  <c r="AR30" i="2"/>
  <c r="AR26" i="2"/>
  <c r="AR24" i="2"/>
  <c r="AR18" i="2"/>
  <c r="D211" i="1"/>
  <c r="C192" i="2"/>
  <c r="C211" i="1"/>
  <c r="AH17" i="2"/>
  <c r="AN17" i="2"/>
  <c r="AT17" i="2" s="1"/>
  <c r="AP17" i="2"/>
  <c r="AN46" i="2"/>
  <c r="AT46" i="2" s="1"/>
  <c r="AH45" i="2"/>
  <c r="AH44" i="2"/>
  <c r="AN44" i="2"/>
  <c r="AT44" i="2" s="1"/>
  <c r="AH43" i="2"/>
  <c r="AN43" i="2"/>
  <c r="AT43" i="2" s="1"/>
  <c r="AH42" i="2"/>
  <c r="AN42" i="2"/>
  <c r="AT42" i="2" s="1"/>
  <c r="AH41" i="2"/>
  <c r="AN41" i="2"/>
  <c r="AT41" i="2" s="1"/>
  <c r="AH40" i="2"/>
  <c r="AN40" i="2"/>
  <c r="AT40" i="2" s="1"/>
  <c r="AH39" i="2"/>
  <c r="AN39" i="2"/>
  <c r="AT39" i="2" s="1"/>
  <c r="AH38" i="2"/>
  <c r="AN38" i="2"/>
  <c r="AT38" i="2" s="1"/>
  <c r="AH36" i="2"/>
  <c r="AN36" i="2"/>
  <c r="AT36" i="2" s="1"/>
  <c r="AH35" i="2"/>
  <c r="AN35" i="2"/>
  <c r="AT35" i="2" s="1"/>
  <c r="AH34" i="2"/>
  <c r="AN34" i="2"/>
  <c r="AT34" i="2" s="1"/>
  <c r="AH32" i="2"/>
  <c r="AN32" i="2"/>
  <c r="AT32" i="2" s="1"/>
  <c r="AH30" i="2"/>
  <c r="AN30" i="2"/>
  <c r="AT30" i="2" s="1"/>
  <c r="AH29" i="2"/>
  <c r="AN29" i="2"/>
  <c r="AT29" i="2" s="1"/>
  <c r="AN28" i="2"/>
  <c r="AT28" i="2" s="1"/>
  <c r="AH24" i="2"/>
  <c r="AN24" i="2"/>
  <c r="AT24" i="2" s="1"/>
  <c r="AN23" i="2"/>
  <c r="AT23" i="2" s="1"/>
  <c r="AH19" i="2"/>
  <c r="AN19" i="2"/>
  <c r="AT19" i="2" s="1"/>
  <c r="AN18" i="2"/>
  <c r="AT18" i="2" s="1"/>
  <c r="B209" i="2"/>
  <c r="B211" i="3"/>
  <c r="CE28" i="2" l="1"/>
  <c r="AD28" i="8"/>
  <c r="BX23" i="2"/>
  <c r="BZ23" i="2"/>
  <c r="CA46" i="2"/>
  <c r="BE46" i="2"/>
  <c r="AF46" i="8" s="1"/>
  <c r="AA46" i="8" s="1"/>
  <c r="GA46" i="2"/>
  <c r="EU46" i="8" s="1"/>
  <c r="GU46" i="2"/>
  <c r="GO46" i="2"/>
  <c r="FB46" i="8" s="1"/>
  <c r="IK44" i="2"/>
  <c r="IO46" i="2"/>
  <c r="FG21" i="2"/>
  <c r="IO37" i="2"/>
  <c r="IL33" i="2"/>
  <c r="BE28" i="2"/>
  <c r="AF28" i="8" s="1"/>
  <c r="AA28" i="8" s="1"/>
  <c r="W21" i="8"/>
  <c r="W26" i="8"/>
  <c r="W56" i="8"/>
  <c r="IK25" i="2"/>
  <c r="DU18" i="2"/>
  <c r="AM26" i="2"/>
  <c r="AL26" i="2"/>
  <c r="J51" i="3"/>
  <c r="L147" i="3"/>
  <c r="H51" i="3"/>
  <c r="L51" i="3"/>
  <c r="P51" i="3"/>
  <c r="AR28" i="2"/>
  <c r="AR44" i="2"/>
  <c r="AR46" i="2"/>
  <c r="AR23" i="2"/>
  <c r="AR153" i="2"/>
  <c r="AS153" i="2" s="1"/>
  <c r="X121" i="8" s="1"/>
  <c r="AR147" i="2"/>
  <c r="AS147" i="2" s="1"/>
  <c r="X115" i="8" s="1"/>
  <c r="W55" i="8"/>
  <c r="Q134" i="8"/>
  <c r="Q132" i="8"/>
  <c r="Q135" i="8"/>
  <c r="Q133" i="8"/>
  <c r="IL20" i="2"/>
  <c r="DN44" i="2"/>
  <c r="GW46" i="2"/>
  <c r="IM46" i="2"/>
  <c r="GY36" i="2"/>
  <c r="GY40" i="2"/>
  <c r="IN20" i="2"/>
  <c r="GY25" i="2"/>
  <c r="BX26" i="2"/>
  <c r="BZ21" i="2"/>
  <c r="IK21" i="2"/>
  <c r="IO21" i="2"/>
  <c r="W57" i="8"/>
  <c r="W63" i="8"/>
  <c r="W51" i="8"/>
  <c r="W143" i="8"/>
  <c r="W23" i="8"/>
  <c r="W123" i="8"/>
  <c r="W125" i="8"/>
  <c r="W127" i="8"/>
  <c r="W129" i="8"/>
  <c r="W131" i="8"/>
  <c r="W134" i="8"/>
  <c r="W136" i="8"/>
  <c r="W138" i="8"/>
  <c r="W140" i="8"/>
  <c r="W142" i="8"/>
  <c r="W115" i="8"/>
  <c r="DO47" i="2"/>
  <c r="DR44" i="2"/>
  <c r="W124" i="8"/>
  <c r="W126" i="8"/>
  <c r="W128" i="8"/>
  <c r="W130" i="8"/>
  <c r="W132" i="8"/>
  <c r="W135" i="8"/>
  <c r="W137" i="8"/>
  <c r="W139" i="8"/>
  <c r="W141" i="8"/>
  <c r="W116" i="8"/>
  <c r="W61" i="8"/>
  <c r="W58" i="8"/>
  <c r="W71" i="8"/>
  <c r="W62" i="8"/>
  <c r="W52" i="8"/>
  <c r="W46" i="8"/>
  <c r="W47" i="8"/>
  <c r="W31" i="8"/>
  <c r="W25" i="8"/>
  <c r="AO27" i="2"/>
  <c r="I27" i="8"/>
  <c r="W27" i="8" s="1"/>
  <c r="AE39" i="2"/>
  <c r="Q39" i="8" s="1"/>
  <c r="R39" i="8"/>
  <c r="AE43" i="2"/>
  <c r="Q43" i="8" s="1"/>
  <c r="R43" i="8"/>
  <c r="AE17" i="2"/>
  <c r="Q17" i="8" s="1"/>
  <c r="R17" i="8"/>
  <c r="AE36" i="2"/>
  <c r="Q36" i="8" s="1"/>
  <c r="R36" i="8"/>
  <c r="AE40" i="2"/>
  <c r="Q40" i="8" s="1"/>
  <c r="R40" i="8"/>
  <c r="AE44" i="2"/>
  <c r="Q44" i="8" s="1"/>
  <c r="R44" i="8"/>
  <c r="AE30" i="2"/>
  <c r="Q30" i="8" s="1"/>
  <c r="R30" i="8"/>
  <c r="AE41" i="2"/>
  <c r="Q41" i="8" s="1"/>
  <c r="R41" i="8"/>
  <c r="AE29" i="2"/>
  <c r="Q29" i="8" s="1"/>
  <c r="R29" i="8"/>
  <c r="AE38" i="2"/>
  <c r="Q38" i="8" s="1"/>
  <c r="R38" i="8"/>
  <c r="AE42" i="2"/>
  <c r="Q42" i="8" s="1"/>
  <c r="R42" i="8"/>
  <c r="AE24" i="2"/>
  <c r="Q24" i="8" s="1"/>
  <c r="R24" i="8"/>
  <c r="AE32" i="2"/>
  <c r="Q32" i="8" s="1"/>
  <c r="R32" i="8"/>
  <c r="BX47" i="2"/>
  <c r="CB47" i="2"/>
  <c r="AK47" i="2"/>
  <c r="AJ47" i="2"/>
  <c r="DO44" i="2"/>
  <c r="GY46" i="2"/>
  <c r="EK28" i="2"/>
  <c r="FE28" i="2"/>
  <c r="FI28" i="2"/>
  <c r="AJ23" i="2"/>
  <c r="AH23" i="2"/>
  <c r="AH26" i="2"/>
  <c r="AJ28" i="2"/>
  <c r="AI20" i="2"/>
  <c r="AM20" i="2"/>
  <c r="AH20" i="2"/>
  <c r="AO21" i="2"/>
  <c r="AP20" i="2"/>
  <c r="AO31" i="2"/>
  <c r="AI18" i="2"/>
  <c r="AI28" i="2"/>
  <c r="EY28" i="2"/>
  <c r="BY20" i="2"/>
  <c r="GU20" i="2"/>
  <c r="FG44" i="2"/>
  <c r="IM44" i="2"/>
  <c r="DS46" i="2"/>
  <c r="FK46" i="2"/>
  <c r="IM28" i="2"/>
  <c r="GU36" i="2"/>
  <c r="IQ40" i="2"/>
  <c r="DO20" i="2"/>
  <c r="IO42" i="2"/>
  <c r="GO40" i="2"/>
  <c r="FB40" i="8" s="1"/>
  <c r="CU44" i="2"/>
  <c r="HA21" i="2"/>
  <c r="FL44" i="2"/>
  <c r="CA28" i="2"/>
  <c r="IL40" i="2"/>
  <c r="IO40" i="2"/>
  <c r="AJ20" i="2"/>
  <c r="IJ20" i="2"/>
  <c r="BX25" i="2"/>
  <c r="CB25" i="2"/>
  <c r="AM21" i="2"/>
  <c r="DR21" i="2"/>
  <c r="FI18" i="2"/>
  <c r="AG116" i="3"/>
  <c r="AH28" i="2"/>
  <c r="DQ44" i="2"/>
  <c r="GV46" i="2"/>
  <c r="GW44" i="2"/>
  <c r="AR47" i="2"/>
  <c r="AK28" i="2"/>
  <c r="AK31" i="2"/>
  <c r="AM47" i="2"/>
  <c r="O46" i="2"/>
  <c r="K46" i="8" s="1"/>
  <c r="F46" i="8" s="1"/>
  <c r="IN36" i="2"/>
  <c r="AP47" i="2"/>
  <c r="CC47" i="2"/>
  <c r="IM25" i="2"/>
  <c r="IK41" i="2"/>
  <c r="IO41" i="2"/>
  <c r="AR159" i="2"/>
  <c r="AS159" i="2" s="1"/>
  <c r="X127" i="8" s="1"/>
  <c r="FF47" i="2"/>
  <c r="IL47" i="2"/>
  <c r="FG47" i="2"/>
  <c r="HA28" i="2"/>
  <c r="EK44" i="2"/>
  <c r="FM44" i="2" s="1"/>
  <c r="DI44" i="2"/>
  <c r="DU44" i="2"/>
  <c r="CU46" i="2"/>
  <c r="AK46" i="2"/>
  <c r="AO46" i="2"/>
  <c r="AI46" i="2"/>
  <c r="AM46" i="2"/>
  <c r="AH46" i="2"/>
  <c r="AL46" i="2"/>
  <c r="GU28" i="2"/>
  <c r="FF28" i="2"/>
  <c r="FK28" i="2"/>
  <c r="FD28" i="2"/>
  <c r="FH28" i="2"/>
  <c r="IP20" i="2"/>
  <c r="IV20" i="2" s="1"/>
  <c r="GX31" i="2"/>
  <c r="IK18" i="2"/>
  <c r="IL26" i="2"/>
  <c r="IN26" i="2"/>
  <c r="IK39" i="2"/>
  <c r="IN39" i="2"/>
  <c r="DI46" i="2"/>
  <c r="FF46" i="2"/>
  <c r="FI46" i="2"/>
  <c r="FD46" i="2"/>
  <c r="FH46" i="2"/>
  <c r="FG46" i="2"/>
  <c r="DI28" i="2"/>
  <c r="DR28" i="2"/>
  <c r="DQ28" i="2"/>
  <c r="HQ36" i="2"/>
  <c r="IS36" i="2" s="1"/>
  <c r="IP36" i="2"/>
  <c r="IV36" i="2" s="1"/>
  <c r="IQ36" i="2"/>
  <c r="DO28" i="2"/>
  <c r="DS28" i="2"/>
  <c r="DP20" i="2"/>
  <c r="CU20" i="2"/>
  <c r="FK20" i="2"/>
  <c r="FF25" i="2"/>
  <c r="FH25" i="2"/>
  <c r="AC28" i="2"/>
  <c r="EY36" i="2"/>
  <c r="FM36" i="2" s="1"/>
  <c r="BS20" i="2"/>
  <c r="FF31" i="2"/>
  <c r="IE28" i="2"/>
  <c r="IS28" i="2" s="1"/>
  <c r="GX44" i="2"/>
  <c r="IQ20" i="2"/>
  <c r="GW28" i="2"/>
  <c r="FK44" i="2"/>
  <c r="IE44" i="2"/>
  <c r="DU46" i="2"/>
  <c r="BZ46" i="2"/>
  <c r="CE46" i="2"/>
  <c r="GW36" i="2"/>
  <c r="GZ36" i="2"/>
  <c r="HF36" i="2" s="1"/>
  <c r="CC28" i="2"/>
  <c r="BS28" i="2"/>
  <c r="GW40" i="2"/>
  <c r="GV40" i="2"/>
  <c r="IM40" i="2"/>
  <c r="IP40" i="2"/>
  <c r="IV40" i="2" s="1"/>
  <c r="IK27" i="2"/>
  <c r="IJ27" i="2"/>
  <c r="BZ31" i="2"/>
  <c r="CE31" i="2"/>
  <c r="Q163" i="2"/>
  <c r="J131" i="8" s="1"/>
  <c r="AR163" i="2"/>
  <c r="AS163" i="2" s="1"/>
  <c r="AC145" i="3"/>
  <c r="AG145" i="3" s="1"/>
  <c r="ER111" i="8"/>
  <c r="EZ44" i="8"/>
  <c r="FG44" i="8" s="1"/>
  <c r="HA44" i="2"/>
  <c r="GO44" i="2"/>
  <c r="FB44" i="8" s="1"/>
  <c r="FI44" i="8" s="1"/>
  <c r="O48" i="3"/>
  <c r="IQ46" i="2"/>
  <c r="I48" i="3"/>
  <c r="DT46" i="2"/>
  <c r="DZ46" i="2" s="1"/>
  <c r="N48" i="3"/>
  <c r="EX46" i="8"/>
  <c r="GO28" i="2"/>
  <c r="FB28" i="8" s="1"/>
  <c r="AD30" i="3"/>
  <c r="AG30" i="3" s="1"/>
  <c r="EY28" i="8"/>
  <c r="FF28" i="8" s="1"/>
  <c r="L38" i="3"/>
  <c r="R38" i="3" s="1"/>
  <c r="S38" i="3" s="1"/>
  <c r="FJ36" i="2"/>
  <c r="FP36" i="2" s="1"/>
  <c r="IK40" i="2"/>
  <c r="IE40" i="2"/>
  <c r="GA40" i="2"/>
  <c r="EU40" i="8" s="1"/>
  <c r="ER40" i="8"/>
  <c r="FF40" i="8" s="1"/>
  <c r="AC42" i="3"/>
  <c r="AG42" i="3" s="1"/>
  <c r="AI31" i="2"/>
  <c r="DU31" i="2"/>
  <c r="L25" i="3"/>
  <c r="L18" i="3" s="1"/>
  <c r="FJ23" i="2"/>
  <c r="FP23" i="2" s="1"/>
  <c r="ES41" i="8"/>
  <c r="FG41" i="8" s="1"/>
  <c r="ES43" i="8"/>
  <c r="FG43" i="8" s="1"/>
  <c r="IE20" i="2"/>
  <c r="GX28" i="2"/>
  <c r="FE46" i="2"/>
  <c r="EY46" i="2"/>
  <c r="CC46" i="2"/>
  <c r="O30" i="3"/>
  <c r="IQ28" i="2"/>
  <c r="GA36" i="2"/>
  <c r="EU36" i="8" s="1"/>
  <c r="HQ40" i="2"/>
  <c r="IJ40" i="2"/>
  <c r="L42" i="3"/>
  <c r="FJ40" i="2"/>
  <c r="FP40" i="2" s="1"/>
  <c r="FE40" i="2"/>
  <c r="EY40" i="2"/>
  <c r="FM40" i="2" s="1"/>
  <c r="AO25" i="2"/>
  <c r="Q149" i="2"/>
  <c r="J117" i="8" s="1"/>
  <c r="AR149" i="2"/>
  <c r="AS149" i="2" s="1"/>
  <c r="X117" i="8" s="1"/>
  <c r="AI47" i="2"/>
  <c r="O46" i="3"/>
  <c r="IQ44" i="2"/>
  <c r="K46" i="3"/>
  <c r="FJ44" i="2"/>
  <c r="FP44" i="2" s="1"/>
  <c r="EQ46" i="8"/>
  <c r="GZ46" i="2"/>
  <c r="HF46" i="2" s="1"/>
  <c r="M48" i="3"/>
  <c r="HA46" i="2"/>
  <c r="BS46" i="2"/>
  <c r="BX46" i="2"/>
  <c r="AJ46" i="2"/>
  <c r="AC46" i="2"/>
  <c r="GO36" i="2"/>
  <c r="FB36" i="8" s="1"/>
  <c r="GT36" i="2"/>
  <c r="AD38" i="3"/>
  <c r="AG38" i="3" s="1"/>
  <c r="EY36" i="8"/>
  <c r="FF36" i="8" s="1"/>
  <c r="CC20" i="2"/>
  <c r="GV31" i="2"/>
  <c r="IQ26" i="2"/>
  <c r="ES42" i="8"/>
  <c r="FG42" i="8" s="1"/>
  <c r="HA42" i="2"/>
  <c r="AB36" i="3"/>
  <c r="FL34" i="2"/>
  <c r="O36" i="3"/>
  <c r="IQ34" i="2"/>
  <c r="AL28" i="2"/>
  <c r="O28" i="2"/>
  <c r="AM28" i="2"/>
  <c r="P46" i="3"/>
  <c r="IP44" i="2"/>
  <c r="IV44" i="2" s="1"/>
  <c r="BY46" i="2"/>
  <c r="IE46" i="2"/>
  <c r="DU28" i="2"/>
  <c r="N42" i="3"/>
  <c r="GZ40" i="2"/>
  <c r="HF40" i="2" s="1"/>
  <c r="AP46" i="2"/>
  <c r="IR20" i="2"/>
  <c r="FJ20" i="2"/>
  <c r="FP20" i="2" s="1"/>
  <c r="DN20" i="2"/>
  <c r="BX20" i="2"/>
  <c r="AC28" i="3"/>
  <c r="IR27" i="2"/>
  <c r="IP28" i="2"/>
  <c r="IV28" i="2" s="1"/>
  <c r="IR28" i="2"/>
  <c r="GT28" i="2"/>
  <c r="HB28" i="2"/>
  <c r="DV28" i="2"/>
  <c r="IR40" i="2"/>
  <c r="HB40" i="2"/>
  <c r="GZ44" i="2"/>
  <c r="HF44" i="2" s="1"/>
  <c r="FD44" i="2"/>
  <c r="AA46" i="3"/>
  <c r="AG46" i="3" s="1"/>
  <c r="DV44" i="2"/>
  <c r="FJ46" i="2"/>
  <c r="FP46" i="2" s="1"/>
  <c r="DN46" i="2"/>
  <c r="Y48" i="3"/>
  <c r="AG48" i="3" s="1"/>
  <c r="FF36" i="2"/>
  <c r="HQ44" i="2"/>
  <c r="IS44" i="2" s="1"/>
  <c r="HQ46" i="2"/>
  <c r="EK46" i="2"/>
  <c r="IQ23" i="2"/>
  <c r="GA28" i="2"/>
  <c r="EU28" i="8" s="1"/>
  <c r="CU28" i="2"/>
  <c r="FJ25" i="2"/>
  <c r="FP25" i="2" s="1"/>
  <c r="EX44" i="8"/>
  <c r="FE44" i="8" s="1"/>
  <c r="ES36" i="8"/>
  <c r="FG36" i="8" s="1"/>
  <c r="ES46" i="8"/>
  <c r="FG46" i="8" s="1"/>
  <c r="C163" i="8"/>
  <c r="C211" i="3"/>
  <c r="FG35" i="8"/>
  <c r="AR146" i="2"/>
  <c r="AS146" i="2" s="1"/>
  <c r="FG86" i="8"/>
  <c r="FG88" i="8"/>
  <c r="FG90" i="8"/>
  <c r="FG93" i="8"/>
  <c r="FG96" i="8"/>
  <c r="FG98" i="8"/>
  <c r="FG102" i="8"/>
  <c r="FG104" i="8"/>
  <c r="FG105" i="8"/>
  <c r="FG106" i="8"/>
  <c r="FG108" i="8"/>
  <c r="AH47" i="2"/>
  <c r="AI177" i="3"/>
  <c r="AI164" i="3"/>
  <c r="AI176" i="3"/>
  <c r="AI175" i="3"/>
  <c r="AI159" i="3"/>
  <c r="AI173" i="3"/>
  <c r="AI158" i="3"/>
  <c r="FG83" i="8"/>
  <c r="FF44" i="8"/>
  <c r="FF46" i="8"/>
  <c r="FE36" i="8"/>
  <c r="FE40" i="8"/>
  <c r="FE28" i="8"/>
  <c r="FG109" i="8"/>
  <c r="FG111" i="8"/>
  <c r="FG56" i="8"/>
  <c r="FG58" i="8"/>
  <c r="FG60" i="8"/>
  <c r="FG62" i="8"/>
  <c r="FG65" i="8"/>
  <c r="FG67" i="8"/>
  <c r="FG68" i="8"/>
  <c r="FG69" i="8"/>
  <c r="FG72" i="8"/>
  <c r="FG74" i="8"/>
  <c r="FG75" i="8"/>
  <c r="FG76" i="8"/>
  <c r="FG78" i="8"/>
  <c r="FG87" i="8"/>
  <c r="FG89" i="8"/>
  <c r="AG124" i="3"/>
  <c r="AG120" i="3"/>
  <c r="AG125" i="3"/>
  <c r="AG126" i="3"/>
  <c r="AG127" i="3"/>
  <c r="AG128" i="3"/>
  <c r="AG129" i="3"/>
  <c r="AG130" i="3"/>
  <c r="AG131" i="3"/>
  <c r="AG132" i="3"/>
  <c r="AG133" i="3"/>
  <c r="AG134" i="3"/>
  <c r="AG136" i="3"/>
  <c r="AG137" i="3"/>
  <c r="AG138" i="3"/>
  <c r="AG139" i="3"/>
  <c r="AG140" i="3"/>
  <c r="AG141" i="3"/>
  <c r="AG142" i="3"/>
  <c r="AG143" i="3"/>
  <c r="AG144" i="3"/>
  <c r="AG117" i="3"/>
  <c r="AG118" i="3"/>
  <c r="FG84" i="8"/>
  <c r="FG91" i="8"/>
  <c r="FG92" i="8"/>
  <c r="FG94" i="8"/>
  <c r="FG95" i="8"/>
  <c r="FG97" i="8"/>
  <c r="FG101" i="8"/>
  <c r="FG103" i="8"/>
  <c r="FG107" i="8"/>
  <c r="FG110" i="8"/>
  <c r="AG119" i="3"/>
  <c r="AG135" i="3"/>
  <c r="FG70" i="8"/>
  <c r="FG79" i="8"/>
  <c r="FG53" i="8"/>
  <c r="FG54" i="8"/>
  <c r="FG55" i="8"/>
  <c r="FG57" i="8"/>
  <c r="FG59" i="8"/>
  <c r="FG61" i="8"/>
  <c r="FG63" i="8"/>
  <c r="FG64" i="8"/>
  <c r="FG73" i="8"/>
  <c r="M30" i="3"/>
  <c r="ES28" i="8"/>
  <c r="FG28" i="8" s="1"/>
  <c r="M42" i="3"/>
  <c r="ES40" i="8"/>
  <c r="FG40" i="8" s="1"/>
  <c r="FG100" i="8"/>
  <c r="FG99" i="8"/>
  <c r="GU37" i="2"/>
  <c r="FD37" i="2"/>
  <c r="IL37" i="2"/>
  <c r="GY37" i="2"/>
  <c r="FH37" i="2"/>
  <c r="BY37" i="2"/>
  <c r="IK20" i="2"/>
  <c r="IJ29" i="2"/>
  <c r="IQ43" i="2"/>
  <c r="IN31" i="2"/>
  <c r="AR33" i="2"/>
  <c r="AR35" i="2"/>
  <c r="AE35" i="2"/>
  <c r="Q35" i="8" s="1"/>
  <c r="AE19" i="2"/>
  <c r="Q19" i="8" s="1"/>
  <c r="AE34" i="2"/>
  <c r="Q34" i="8" s="1"/>
  <c r="AR165" i="2"/>
  <c r="AS165" i="2" s="1"/>
  <c r="AR151" i="2"/>
  <c r="AS151" i="2" s="1"/>
  <c r="X119" i="8" s="1"/>
  <c r="FE67" i="8"/>
  <c r="AR148" i="2"/>
  <c r="AS148" i="2" s="1"/>
  <c r="X116" i="8" s="1"/>
  <c r="Q156" i="2"/>
  <c r="J124" i="8" s="1"/>
  <c r="AR155" i="2"/>
  <c r="AS155" i="2" s="1"/>
  <c r="X123" i="8" s="1"/>
  <c r="AR167" i="2"/>
  <c r="AS167" i="2" s="1"/>
  <c r="CH159" i="2"/>
  <c r="CI159" i="2" s="1"/>
  <c r="AO23" i="2"/>
  <c r="GT29" i="2"/>
  <c r="AR31" i="2"/>
  <c r="AR27" i="2"/>
  <c r="FG85" i="8"/>
  <c r="FH20" i="2"/>
  <c r="CB20" i="2"/>
  <c r="AL20" i="2"/>
  <c r="DR20" i="2"/>
  <c r="IM20" i="2"/>
  <c r="GW20" i="2"/>
  <c r="CA20" i="2"/>
  <c r="FE51" i="8"/>
  <c r="FE103" i="8"/>
  <c r="IN34" i="2"/>
  <c r="DN47" i="2"/>
  <c r="IJ18" i="2"/>
  <c r="FG18" i="2"/>
  <c r="IQ17" i="2"/>
  <c r="GV26" i="2"/>
  <c r="GU17" i="2"/>
  <c r="AM23" i="2"/>
  <c r="AP21" i="2"/>
  <c r="DU26" i="2"/>
  <c r="DR26" i="2"/>
  <c r="CB26" i="2"/>
  <c r="AH25" i="2"/>
  <c r="IO25" i="2"/>
  <c r="IL25" i="2"/>
  <c r="GX39" i="2"/>
  <c r="IO45" i="2"/>
  <c r="EY20" i="8"/>
  <c r="FF20" i="8" s="1"/>
  <c r="GX20" i="2"/>
  <c r="FL20" i="2"/>
  <c r="DV20" i="2"/>
  <c r="O27" i="2"/>
  <c r="K27" i="8" s="1"/>
  <c r="F27" i="8" s="1"/>
  <c r="DI20" i="2"/>
  <c r="AC20" i="2"/>
  <c r="CE20" i="2"/>
  <c r="GO20" i="2"/>
  <c r="FB20" i="8" s="1"/>
  <c r="AK20" i="2"/>
  <c r="AN20" i="2"/>
  <c r="AT20" i="2" s="1"/>
  <c r="BE20" i="2"/>
  <c r="AF20" i="8" s="1"/>
  <c r="AA20" i="8" s="1"/>
  <c r="CD18" i="2"/>
  <c r="CJ18" i="2" s="1"/>
  <c r="AJ31" i="2"/>
  <c r="AR164" i="2"/>
  <c r="AS164" i="2" s="1"/>
  <c r="EX20" i="8"/>
  <c r="FE20" i="8" s="1"/>
  <c r="O20" i="2"/>
  <c r="K20" i="8" s="1"/>
  <c r="F20" i="8" s="1"/>
  <c r="EK20" i="2"/>
  <c r="DU20" i="2"/>
  <c r="AO20" i="2"/>
  <c r="BZ20" i="2"/>
  <c r="EY20" i="2"/>
  <c r="FG66" i="8"/>
  <c r="FG82" i="8"/>
  <c r="GW45" i="2"/>
  <c r="FG43" i="2"/>
  <c r="CB23" i="2"/>
  <c r="GW31" i="2"/>
  <c r="AJ18" i="2"/>
  <c r="IM19" i="2"/>
  <c r="IL23" i="2"/>
  <c r="FD18" i="2"/>
  <c r="IO39" i="2"/>
  <c r="IM39" i="2"/>
  <c r="IK31" i="2"/>
  <c r="IJ42" i="2"/>
  <c r="FK31" i="2"/>
  <c r="DU23" i="2"/>
  <c r="DQ23" i="2"/>
  <c r="IJ21" i="2"/>
  <c r="FG26" i="2"/>
  <c r="CE27" i="2"/>
  <c r="AO18" i="2"/>
  <c r="AL25" i="2"/>
  <c r="FD39" i="2"/>
  <c r="IM35" i="2"/>
  <c r="IN29" i="2"/>
  <c r="DR31" i="2"/>
  <c r="CB31" i="2"/>
  <c r="DP26" i="2"/>
  <c r="Q166" i="2"/>
  <c r="J134" i="8" s="1"/>
  <c r="AR166" i="2"/>
  <c r="AS166" i="2" s="1"/>
  <c r="FG71" i="8"/>
  <c r="FG77" i="8"/>
  <c r="AA22" i="3"/>
  <c r="G22" i="3"/>
  <c r="R22" i="3" s="1"/>
  <c r="S22" i="3" s="1"/>
  <c r="AR21" i="2"/>
  <c r="AN21" i="2"/>
  <c r="AT21" i="2" s="1"/>
  <c r="GT20" i="2"/>
  <c r="AC22" i="3"/>
  <c r="M23" i="3"/>
  <c r="M25" i="3"/>
  <c r="DT27" i="2"/>
  <c r="DZ27" i="2" s="1"/>
  <c r="FF20" i="2"/>
  <c r="HQ20" i="2"/>
  <c r="FG45" i="8"/>
  <c r="AI178" i="3"/>
  <c r="AI26" i="2"/>
  <c r="AR154" i="2"/>
  <c r="AS154" i="2" s="1"/>
  <c r="X122" i="8" s="1"/>
  <c r="IR21" i="2"/>
  <c r="K27" i="3"/>
  <c r="HB20" i="2"/>
  <c r="GZ21" i="2"/>
  <c r="HF21" i="2" s="1"/>
  <c r="GZ23" i="2"/>
  <c r="HF23" i="2" s="1"/>
  <c r="DV23" i="2"/>
  <c r="HA20" i="2"/>
  <c r="FG18" i="8"/>
  <c r="DQ20" i="2"/>
  <c r="FG20" i="8"/>
  <c r="FG50" i="8"/>
  <c r="GY19" i="2"/>
  <c r="FK18" i="2"/>
  <c r="FG21" i="8"/>
  <c r="GX25" i="2"/>
  <c r="IM26" i="2"/>
  <c r="IL39" i="2"/>
  <c r="FF42" i="8"/>
  <c r="FE96" i="8"/>
  <c r="CE47" i="2"/>
  <c r="CC23" i="2"/>
  <c r="DQ25" i="2"/>
  <c r="GT25" i="2"/>
  <c r="EY83" i="8"/>
  <c r="FF83" i="8" s="1"/>
  <c r="EY84" i="8"/>
  <c r="FF84" i="8" s="1"/>
  <c r="FG51" i="8"/>
  <c r="FG52" i="8"/>
  <c r="AD55" i="3"/>
  <c r="EY53" i="8"/>
  <c r="FF53" i="8" s="1"/>
  <c r="AD56" i="3"/>
  <c r="EY54" i="8"/>
  <c r="FF54" i="8" s="1"/>
  <c r="AD59" i="3"/>
  <c r="EY57" i="8"/>
  <c r="FF57" i="8" s="1"/>
  <c r="AD60" i="3"/>
  <c r="EY58" i="8"/>
  <c r="FF58" i="8" s="1"/>
  <c r="AD61" i="3"/>
  <c r="EY59" i="8"/>
  <c r="FF59" i="8" s="1"/>
  <c r="AD62" i="3"/>
  <c r="EY60" i="8"/>
  <c r="FF60" i="8" s="1"/>
  <c r="AD63" i="3"/>
  <c r="EY61" i="8"/>
  <c r="FF61" i="8" s="1"/>
  <c r="AD64" i="3"/>
  <c r="EY62" i="8"/>
  <c r="FF62" i="8" s="1"/>
  <c r="AD65" i="3"/>
  <c r="EY63" i="8"/>
  <c r="FF63" i="8" s="1"/>
  <c r="AD67" i="3"/>
  <c r="EY65" i="8"/>
  <c r="FF65" i="8" s="1"/>
  <c r="AD68" i="3"/>
  <c r="EY66" i="8"/>
  <c r="FF66" i="8" s="1"/>
  <c r="AD69" i="3"/>
  <c r="EY67" i="8"/>
  <c r="FF67" i="8" s="1"/>
  <c r="AD71" i="3"/>
  <c r="EY69" i="8"/>
  <c r="FF69" i="8" s="1"/>
  <c r="AD75" i="3"/>
  <c r="EY73" i="8"/>
  <c r="FF73" i="8" s="1"/>
  <c r="AD81" i="3"/>
  <c r="EY79" i="8"/>
  <c r="FF79" i="8" s="1"/>
  <c r="EY90" i="8"/>
  <c r="FF90" i="8" s="1"/>
  <c r="EY91" i="8"/>
  <c r="FF91" i="8" s="1"/>
  <c r="EY94" i="8"/>
  <c r="FF94" i="8" s="1"/>
  <c r="EY95" i="8"/>
  <c r="FF95" i="8" s="1"/>
  <c r="EY96" i="8"/>
  <c r="FF96" i="8" s="1"/>
  <c r="EY99" i="8"/>
  <c r="FF99" i="8" s="1"/>
  <c r="EY100" i="8"/>
  <c r="FF100" i="8" s="1"/>
  <c r="EY102" i="8"/>
  <c r="FF102" i="8" s="1"/>
  <c r="EY103" i="8"/>
  <c r="FF103" i="8" s="1"/>
  <c r="EY104" i="8"/>
  <c r="FF104" i="8" s="1"/>
  <c r="EY108" i="8"/>
  <c r="FF108" i="8" s="1"/>
  <c r="EY111" i="8"/>
  <c r="AD24" i="3"/>
  <c r="EY22" i="8"/>
  <c r="FG22" i="8"/>
  <c r="FE60" i="8"/>
  <c r="FE101" i="8"/>
  <c r="N78" i="3"/>
  <c r="EX76" i="8"/>
  <c r="FE76" i="8" s="1"/>
  <c r="N80" i="3"/>
  <c r="EX78" i="8"/>
  <c r="FE78" i="8" s="1"/>
  <c r="EX86" i="8"/>
  <c r="FE86" i="8" s="1"/>
  <c r="EX88" i="8"/>
  <c r="FE88" i="8" s="1"/>
  <c r="EX90" i="8"/>
  <c r="FE90" i="8" s="1"/>
  <c r="EX92" i="8"/>
  <c r="FE92" i="8" s="1"/>
  <c r="FE93" i="8"/>
  <c r="EX94" i="8"/>
  <c r="FE94" i="8" s="1"/>
  <c r="EX98" i="8"/>
  <c r="FE98" i="8" s="1"/>
  <c r="EX100" i="8"/>
  <c r="FE100" i="8" s="1"/>
  <c r="FE105" i="8"/>
  <c r="EX107" i="8"/>
  <c r="FE107" i="8" s="1"/>
  <c r="EX109" i="8"/>
  <c r="FE109" i="8" s="1"/>
  <c r="EX111" i="8"/>
  <c r="FE111" i="8" s="1"/>
  <c r="M24" i="3"/>
  <c r="EQ22" i="8"/>
  <c r="AC35" i="3"/>
  <c r="ER33" i="8"/>
  <c r="FG37" i="8"/>
  <c r="N70" i="3"/>
  <c r="EX68" i="8"/>
  <c r="FE68" i="8" s="1"/>
  <c r="N74" i="3"/>
  <c r="EX72" i="8"/>
  <c r="FE72" i="8" s="1"/>
  <c r="N76" i="3"/>
  <c r="EX74" i="8"/>
  <c r="FE74" i="8" s="1"/>
  <c r="N39" i="3"/>
  <c r="EX37" i="8"/>
  <c r="FE37" i="8" s="1"/>
  <c r="N73" i="3"/>
  <c r="EX71" i="8"/>
  <c r="FE71" i="8" s="1"/>
  <c r="N75" i="3"/>
  <c r="EX73" i="8"/>
  <c r="FE73" i="8" s="1"/>
  <c r="M47" i="3"/>
  <c r="EQ45" i="8"/>
  <c r="N49" i="3"/>
  <c r="EX47" i="8"/>
  <c r="M49" i="3"/>
  <c r="EQ47" i="8"/>
  <c r="N33" i="3"/>
  <c r="EX31" i="8"/>
  <c r="FE31" i="8" s="1"/>
  <c r="N43" i="3"/>
  <c r="EX41" i="8"/>
  <c r="N45" i="3"/>
  <c r="EX43" i="8"/>
  <c r="FE43" i="8" s="1"/>
  <c r="FG34" i="8"/>
  <c r="AD37" i="3"/>
  <c r="EY35" i="8"/>
  <c r="AD43" i="3"/>
  <c r="EY41" i="8"/>
  <c r="AD45" i="3"/>
  <c r="EY43" i="8"/>
  <c r="AD47" i="3"/>
  <c r="EY45" i="8"/>
  <c r="FF45" i="8" s="1"/>
  <c r="N27" i="3"/>
  <c r="EX25" i="8"/>
  <c r="FE25" i="8" s="1"/>
  <c r="N19" i="3"/>
  <c r="EX17" i="8"/>
  <c r="N44" i="3"/>
  <c r="EX42" i="8"/>
  <c r="FE42" i="8" s="1"/>
  <c r="HA47" i="2"/>
  <c r="ES47" i="8"/>
  <c r="FG47" i="8" s="1"/>
  <c r="M20" i="3"/>
  <c r="EQ18" i="8"/>
  <c r="AC31" i="3"/>
  <c r="ER29" i="8"/>
  <c r="N21" i="3"/>
  <c r="EX19" i="8"/>
  <c r="FE19" i="8" s="1"/>
  <c r="FG19" i="8"/>
  <c r="AC25" i="3"/>
  <c r="ER23" i="8"/>
  <c r="FG31" i="8"/>
  <c r="AD25" i="3"/>
  <c r="EY23" i="8"/>
  <c r="AD23" i="3"/>
  <c r="EY21" i="8"/>
  <c r="FF21" i="8" s="1"/>
  <c r="FG26" i="8"/>
  <c r="N23" i="3"/>
  <c r="EX21" i="8"/>
  <c r="FE21" i="8" s="1"/>
  <c r="AC27" i="3"/>
  <c r="ER25" i="8"/>
  <c r="FG25" i="8"/>
  <c r="FG27" i="8"/>
  <c r="AC19" i="3"/>
  <c r="ER17" i="8"/>
  <c r="FG39" i="8"/>
  <c r="AD41" i="3"/>
  <c r="AG41" i="3" s="1"/>
  <c r="EY39" i="8"/>
  <c r="FF39" i="8" s="1"/>
  <c r="N41" i="3"/>
  <c r="EX39" i="8"/>
  <c r="Q158" i="2"/>
  <c r="J126" i="8" s="1"/>
  <c r="AR158" i="2"/>
  <c r="AS158" i="2" s="1"/>
  <c r="X126" i="8" s="1"/>
  <c r="EY85" i="8"/>
  <c r="FF85" i="8" s="1"/>
  <c r="EY82" i="8"/>
  <c r="FF82" i="8" s="1"/>
  <c r="AD57" i="3"/>
  <c r="EY55" i="8"/>
  <c r="FF55" i="8" s="1"/>
  <c r="AD58" i="3"/>
  <c r="EY56" i="8"/>
  <c r="FF56" i="8" s="1"/>
  <c r="AD66" i="3"/>
  <c r="EY64" i="8"/>
  <c r="FF64" i="8" s="1"/>
  <c r="AD52" i="3"/>
  <c r="EY50" i="8"/>
  <c r="FF50" i="8" s="1"/>
  <c r="AD70" i="3"/>
  <c r="EY68" i="8"/>
  <c r="FF68" i="8" s="1"/>
  <c r="AD72" i="3"/>
  <c r="EY70" i="8"/>
  <c r="FF70" i="8" s="1"/>
  <c r="AD73" i="3"/>
  <c r="EY71" i="8"/>
  <c r="FF71" i="8" s="1"/>
  <c r="AD74" i="3"/>
  <c r="EY72" i="8"/>
  <c r="FF72" i="8" s="1"/>
  <c r="AD76" i="3"/>
  <c r="EY74" i="8"/>
  <c r="FF74" i="8" s="1"/>
  <c r="AD77" i="3"/>
  <c r="EY75" i="8"/>
  <c r="FF75" i="8" s="1"/>
  <c r="AD78" i="3"/>
  <c r="EY76" i="8"/>
  <c r="FF76" i="8" s="1"/>
  <c r="AD79" i="3"/>
  <c r="EY77" i="8"/>
  <c r="FF77" i="8" s="1"/>
  <c r="AD80" i="3"/>
  <c r="EY78" i="8"/>
  <c r="FF78" i="8" s="1"/>
  <c r="EY86" i="8"/>
  <c r="FF86" i="8" s="1"/>
  <c r="EY87" i="8"/>
  <c r="FF87" i="8" s="1"/>
  <c r="EY88" i="8"/>
  <c r="FF88" i="8" s="1"/>
  <c r="EY89" i="8"/>
  <c r="FF89" i="8" s="1"/>
  <c r="EY92" i="8"/>
  <c r="FF92" i="8" s="1"/>
  <c r="EY93" i="8"/>
  <c r="FF93" i="8" s="1"/>
  <c r="EY97" i="8"/>
  <c r="FF97" i="8" s="1"/>
  <c r="EY98" i="8"/>
  <c r="FF98" i="8" s="1"/>
  <c r="EY101" i="8"/>
  <c r="FF101" i="8" s="1"/>
  <c r="EY105" i="8"/>
  <c r="FF105" i="8" s="1"/>
  <c r="EY106" i="8"/>
  <c r="FF106" i="8" s="1"/>
  <c r="EY107" i="8"/>
  <c r="FF107" i="8" s="1"/>
  <c r="EY109" i="8"/>
  <c r="FF109" i="8" s="1"/>
  <c r="EY110" i="8"/>
  <c r="FF110" i="8" s="1"/>
  <c r="AC24" i="3"/>
  <c r="ER22" i="8"/>
  <c r="N24" i="3"/>
  <c r="EX22" i="8"/>
  <c r="N58" i="3"/>
  <c r="EX56" i="8"/>
  <c r="FE56" i="8" s="1"/>
  <c r="N59" i="3"/>
  <c r="EX57" i="8"/>
  <c r="FE57" i="8" s="1"/>
  <c r="N60" i="3"/>
  <c r="EX58" i="8"/>
  <c r="FE58" i="8" s="1"/>
  <c r="N61" i="3"/>
  <c r="EX59" i="8"/>
  <c r="FE59" i="8" s="1"/>
  <c r="N63" i="3"/>
  <c r="EX61" i="8"/>
  <c r="FE61" i="8" s="1"/>
  <c r="N64" i="3"/>
  <c r="EX62" i="8"/>
  <c r="FE62" i="8" s="1"/>
  <c r="N65" i="3"/>
  <c r="EX63" i="8"/>
  <c r="FE63" i="8" s="1"/>
  <c r="N66" i="3"/>
  <c r="EX64" i="8"/>
  <c r="FE64" i="8" s="1"/>
  <c r="N67" i="3"/>
  <c r="EX65" i="8"/>
  <c r="FE65" i="8" s="1"/>
  <c r="EX83" i="8"/>
  <c r="FE83" i="8" s="1"/>
  <c r="EX84" i="8"/>
  <c r="FE84" i="8" s="1"/>
  <c r="EX82" i="8"/>
  <c r="FE82" i="8" s="1"/>
  <c r="N55" i="3"/>
  <c r="EX53" i="8"/>
  <c r="FE53" i="8" s="1"/>
  <c r="N56" i="3"/>
  <c r="EX54" i="8"/>
  <c r="FE54" i="8" s="1"/>
  <c r="N57" i="3"/>
  <c r="EX55" i="8"/>
  <c r="FE55" i="8" s="1"/>
  <c r="N52" i="3"/>
  <c r="EX50" i="8"/>
  <c r="FE50" i="8" s="1"/>
  <c r="N77" i="3"/>
  <c r="EX75" i="8"/>
  <c r="FE75" i="8" s="1"/>
  <c r="N79" i="3"/>
  <c r="EX77" i="8"/>
  <c r="FE77" i="8" s="1"/>
  <c r="N81" i="3"/>
  <c r="EX79" i="8"/>
  <c r="FE79" i="8" s="1"/>
  <c r="EX85" i="8"/>
  <c r="FE85" i="8" s="1"/>
  <c r="EX89" i="8"/>
  <c r="FE89" i="8" s="1"/>
  <c r="EX91" i="8"/>
  <c r="FE91" i="8" s="1"/>
  <c r="EX95" i="8"/>
  <c r="FE95" i="8" s="1"/>
  <c r="EX97" i="8"/>
  <c r="FE97" i="8" s="1"/>
  <c r="EX99" i="8"/>
  <c r="FE99" i="8" s="1"/>
  <c r="EX102" i="8"/>
  <c r="FE102" i="8" s="1"/>
  <c r="EX104" i="8"/>
  <c r="FE104" i="8" s="1"/>
  <c r="EX106" i="8"/>
  <c r="FE106" i="8" s="1"/>
  <c r="EX108" i="8"/>
  <c r="FE108" i="8" s="1"/>
  <c r="EX110" i="8"/>
  <c r="FE110" i="8" s="1"/>
  <c r="N35" i="3"/>
  <c r="EX33" i="8"/>
  <c r="FE33" i="8" s="1"/>
  <c r="AD35" i="3"/>
  <c r="EY33" i="8"/>
  <c r="N68" i="3"/>
  <c r="EX66" i="8"/>
  <c r="FE66" i="8" s="1"/>
  <c r="N72" i="3"/>
  <c r="EX70" i="8"/>
  <c r="FE70" i="8" s="1"/>
  <c r="EX87" i="8"/>
  <c r="FE87" i="8" s="1"/>
  <c r="FG33" i="8"/>
  <c r="N71" i="3"/>
  <c r="EX69" i="8"/>
  <c r="FE69" i="8" s="1"/>
  <c r="HB37" i="2"/>
  <c r="ER37" i="8"/>
  <c r="AD39" i="3"/>
  <c r="AG39" i="3" s="1"/>
  <c r="EY37" i="8"/>
  <c r="N47" i="3"/>
  <c r="EX45" i="8"/>
  <c r="AC43" i="3"/>
  <c r="ER41" i="8"/>
  <c r="HB47" i="2"/>
  <c r="ER47" i="8"/>
  <c r="M43" i="3"/>
  <c r="EQ41" i="8"/>
  <c r="HA161" i="2"/>
  <c r="ES129" i="8"/>
  <c r="FG129" i="8" s="1"/>
  <c r="M41" i="3"/>
  <c r="EQ39" i="8"/>
  <c r="M37" i="3"/>
  <c r="EQ35" i="8"/>
  <c r="AC37" i="3"/>
  <c r="ER35" i="8"/>
  <c r="AC45" i="3"/>
  <c r="ER43" i="8"/>
  <c r="AD49" i="3"/>
  <c r="EY47" i="8"/>
  <c r="N36" i="3"/>
  <c r="EX34" i="8"/>
  <c r="FE34" i="8" s="1"/>
  <c r="N29" i="3"/>
  <c r="R29" i="3" s="1"/>
  <c r="S29" i="3" s="1"/>
  <c r="EX27" i="8"/>
  <c r="FE27" i="8" s="1"/>
  <c r="N37" i="3"/>
  <c r="EX35" i="8"/>
  <c r="M19" i="3"/>
  <c r="EQ17" i="8"/>
  <c r="N31" i="3"/>
  <c r="EX29" i="8"/>
  <c r="AD33" i="3"/>
  <c r="EY31" i="8"/>
  <c r="AD21" i="3"/>
  <c r="EY19" i="8"/>
  <c r="FG29" i="8"/>
  <c r="M31" i="3"/>
  <c r="EQ29" i="8"/>
  <c r="AC21" i="3"/>
  <c r="ER19" i="8"/>
  <c r="AC20" i="3"/>
  <c r="ER18" i="8"/>
  <c r="AD29" i="3"/>
  <c r="EY27" i="8"/>
  <c r="FF27" i="8" s="1"/>
  <c r="N20" i="3"/>
  <c r="EX18" i="8"/>
  <c r="AD31" i="3"/>
  <c r="EY29" i="8"/>
  <c r="AC33" i="3"/>
  <c r="ER31" i="8"/>
  <c r="N25" i="3"/>
  <c r="EX23" i="8"/>
  <c r="FE23" i="8" s="1"/>
  <c r="HA17" i="2"/>
  <c r="EZ17" i="8"/>
  <c r="FG17" i="8" s="1"/>
  <c r="AD19" i="3"/>
  <c r="EY17" i="8"/>
  <c r="AD27" i="3"/>
  <c r="EY25" i="8"/>
  <c r="AD20" i="3"/>
  <c r="EY18" i="8"/>
  <c r="AD36" i="3"/>
  <c r="EY34" i="8"/>
  <c r="FF34" i="8" s="1"/>
  <c r="HA23" i="2"/>
  <c r="ES23" i="8"/>
  <c r="FG23" i="8" s="1"/>
  <c r="FI38" i="8"/>
  <c r="FI24" i="8"/>
  <c r="FI32" i="8"/>
  <c r="FI30" i="8"/>
  <c r="AD54" i="3"/>
  <c r="EY52" i="8"/>
  <c r="FF52" i="8" s="1"/>
  <c r="N54" i="3"/>
  <c r="EX52" i="8"/>
  <c r="FE52" i="8" s="1"/>
  <c r="AD53" i="3"/>
  <c r="EY51" i="8"/>
  <c r="FF51" i="8" s="1"/>
  <c r="AD28" i="3"/>
  <c r="EY26" i="8"/>
  <c r="FF26" i="8" s="1"/>
  <c r="N28" i="3"/>
  <c r="EX26" i="8"/>
  <c r="FE26" i="8" s="1"/>
  <c r="GW21" i="2"/>
  <c r="BX45" i="2"/>
  <c r="BY31" i="2"/>
  <c r="FD23" i="2"/>
  <c r="GX23" i="2"/>
  <c r="GT39" i="2"/>
  <c r="GY39" i="2"/>
  <c r="BZ18" i="2"/>
  <c r="IJ45" i="2"/>
  <c r="IJ26" i="2"/>
  <c r="GU25" i="2"/>
  <c r="CE21" i="2"/>
  <c r="IJ31" i="2"/>
  <c r="DN31" i="2"/>
  <c r="BX31" i="2"/>
  <c r="GT17" i="2"/>
  <c r="GW23" i="2"/>
  <c r="GW26" i="2"/>
  <c r="FJ42" i="2"/>
  <c r="FP42" i="2" s="1"/>
  <c r="GT35" i="2"/>
  <c r="GT47" i="2"/>
  <c r="IP23" i="2"/>
  <c r="IV23" i="2" s="1"/>
  <c r="FF43" i="2"/>
  <c r="HB31" i="2"/>
  <c r="AI71" i="2"/>
  <c r="IR41" i="2"/>
  <c r="AM73" i="2"/>
  <c r="AI73" i="2"/>
  <c r="AN31" i="2"/>
  <c r="AT31" i="2" s="1"/>
  <c r="IM18" i="2"/>
  <c r="FI23" i="2"/>
  <c r="AO26" i="2"/>
  <c r="IQ47" i="2"/>
  <c r="AH21" i="2"/>
  <c r="CA26" i="2"/>
  <c r="FH41" i="2"/>
  <c r="IO47" i="2"/>
  <c r="BX41" i="2"/>
  <c r="HA34" i="2"/>
  <c r="FE42" i="2"/>
  <c r="IJ43" i="2"/>
  <c r="GT43" i="2"/>
  <c r="FD43" i="2"/>
  <c r="FH23" i="2"/>
  <c r="DS25" i="2"/>
  <c r="DO27" i="2"/>
  <c r="GV21" i="2"/>
  <c r="GU26" i="2"/>
  <c r="IM47" i="2"/>
  <c r="IN19" i="2"/>
  <c r="IO29" i="2"/>
  <c r="IP42" i="2"/>
  <c r="IV42" i="2" s="1"/>
  <c r="IN23" i="2"/>
  <c r="CC25" i="2"/>
  <c r="DS34" i="2"/>
  <c r="IM34" i="2"/>
  <c r="IL27" i="2"/>
  <c r="AN26" i="2"/>
  <c r="AT26" i="2" s="1"/>
  <c r="DR18" i="2"/>
  <c r="GT27" i="2"/>
  <c r="GZ18" i="2"/>
  <c r="HF18" i="2" s="1"/>
  <c r="I21" i="3"/>
  <c r="CD19" i="2"/>
  <c r="CJ19" i="2" s="1"/>
  <c r="DT26" i="2"/>
  <c r="DZ26" i="2" s="1"/>
  <c r="CF26" i="2"/>
  <c r="AL67" i="2"/>
  <c r="GZ34" i="2"/>
  <c r="HF34" i="2" s="1"/>
  <c r="GZ39" i="2"/>
  <c r="HF39" i="2" s="1"/>
  <c r="DT42" i="2"/>
  <c r="DZ42" i="2" s="1"/>
  <c r="AK75" i="2"/>
  <c r="GT19" i="2"/>
  <c r="CU23" i="2"/>
  <c r="FD34" i="2"/>
  <c r="IM23" i="2"/>
  <c r="IK23" i="2"/>
  <c r="BY27" i="2"/>
  <c r="AL23" i="2"/>
  <c r="AI25" i="2"/>
  <c r="AL21" i="2"/>
  <c r="FH31" i="2"/>
  <c r="HB21" i="2"/>
  <c r="GX19" i="2"/>
  <c r="FE23" i="2"/>
  <c r="FI26" i="2"/>
  <c r="DP21" i="2"/>
  <c r="BY25" i="2"/>
  <c r="FK25" i="2"/>
  <c r="DN27" i="2"/>
  <c r="IN27" i="2"/>
  <c r="FI39" i="2"/>
  <c r="GX41" i="2"/>
  <c r="IL35" i="2"/>
  <c r="IK29" i="2"/>
  <c r="GY29" i="2"/>
  <c r="FI34" i="2"/>
  <c r="AK21" i="2"/>
  <c r="FJ26" i="2"/>
  <c r="FP26" i="2" s="1"/>
  <c r="DI23" i="2"/>
  <c r="BZ27" i="2"/>
  <c r="GW17" i="2"/>
  <c r="GU35" i="2"/>
  <c r="IL43" i="2"/>
  <c r="EY42" i="2"/>
  <c r="IQ31" i="2"/>
  <c r="CC26" i="2"/>
  <c r="IL41" i="2"/>
  <c r="BZ47" i="2"/>
  <c r="AM25" i="2"/>
  <c r="O25" i="2"/>
  <c r="K25" i="8" s="1"/>
  <c r="F25" i="8" s="1"/>
  <c r="CA25" i="2"/>
  <c r="IQ21" i="2"/>
  <c r="FD27" i="2"/>
  <c r="GZ27" i="2"/>
  <c r="HF27" i="2" s="1"/>
  <c r="FL25" i="2"/>
  <c r="GZ17" i="2"/>
  <c r="HF17" i="2" s="1"/>
  <c r="DP22" i="2"/>
  <c r="AK37" i="2"/>
  <c r="DN37" i="2"/>
  <c r="BZ37" i="2"/>
  <c r="DU21" i="2"/>
  <c r="FF39" i="2"/>
  <c r="GW37" i="2"/>
  <c r="FL33" i="2"/>
  <c r="FK37" i="2"/>
  <c r="FE34" i="2"/>
  <c r="IO34" i="2"/>
  <c r="FJ27" i="2"/>
  <c r="FP27" i="2" s="1"/>
  <c r="CU25" i="2"/>
  <c r="AK23" i="2"/>
  <c r="AM31" i="2"/>
  <c r="FD21" i="2"/>
  <c r="IQ18" i="2"/>
  <c r="BX18" i="2"/>
  <c r="DS23" i="2"/>
  <c r="FG25" i="2"/>
  <c r="AH18" i="2"/>
  <c r="DS18" i="2"/>
  <c r="GY43" i="2"/>
  <c r="HB34" i="2"/>
  <c r="GW27" i="2"/>
  <c r="GV43" i="2"/>
  <c r="GV17" i="2"/>
  <c r="FH42" i="2"/>
  <c r="FG34" i="2"/>
  <c r="FG35" i="2"/>
  <c r="BY18" i="2"/>
  <c r="IM29" i="2"/>
  <c r="IM31" i="2"/>
  <c r="FG31" i="2"/>
  <c r="CA31" i="2"/>
  <c r="GY17" i="2"/>
  <c r="IJ19" i="2"/>
  <c r="IL29" i="2"/>
  <c r="IQ29" i="2"/>
  <c r="FG23" i="2"/>
  <c r="GY21" i="2"/>
  <c r="IN21" i="2"/>
  <c r="FH26" i="2"/>
  <c r="GY26" i="2"/>
  <c r="DV21" i="2"/>
  <c r="DN21" i="2"/>
  <c r="DS21" i="2"/>
  <c r="CE25" i="2"/>
  <c r="BZ25" i="2"/>
  <c r="DR25" i="2"/>
  <c r="GW43" i="2"/>
  <c r="GV19" i="2"/>
  <c r="AH76" i="2"/>
  <c r="IQ45" i="2"/>
  <c r="GV34" i="2"/>
  <c r="IK35" i="2"/>
  <c r="GU34" i="2"/>
  <c r="GT45" i="2"/>
  <c r="GO29" i="2"/>
  <c r="FB29" i="8" s="1"/>
  <c r="GU29" i="2"/>
  <c r="GU19" i="2"/>
  <c r="FF18" i="2"/>
  <c r="CC31" i="2"/>
  <c r="AI21" i="2"/>
  <c r="CB27" i="2"/>
  <c r="GU23" i="2"/>
  <c r="FF23" i="2"/>
  <c r="BY23" i="2"/>
  <c r="IO23" i="2"/>
  <c r="GU21" i="2"/>
  <c r="HA26" i="2"/>
  <c r="AL18" i="2"/>
  <c r="DO23" i="2"/>
  <c r="DN23" i="2"/>
  <c r="AC26" i="2"/>
  <c r="DS26" i="2"/>
  <c r="IO18" i="2"/>
  <c r="IL18" i="2"/>
  <c r="DT21" i="2"/>
  <c r="DZ21" i="2" s="1"/>
  <c r="FD25" i="2"/>
  <c r="HB25" i="2"/>
  <c r="GO25" i="2"/>
  <c r="FB25" i="8" s="1"/>
  <c r="IJ25" i="2"/>
  <c r="CA27" i="2"/>
  <c r="CC27" i="2"/>
  <c r="DI27" i="2"/>
  <c r="FK27" i="2"/>
  <c r="IO17" i="2"/>
  <c r="FJ39" i="2"/>
  <c r="FP39" i="2" s="1"/>
  <c r="EY39" i="2"/>
  <c r="HA39" i="2"/>
  <c r="IJ39" i="2"/>
  <c r="GU43" i="2"/>
  <c r="FF42" i="2"/>
  <c r="FG42" i="2"/>
  <c r="GW42" i="2"/>
  <c r="DU47" i="2"/>
  <c r="IL31" i="2"/>
  <c r="GY18" i="2"/>
  <c r="GW18" i="2"/>
  <c r="BY26" i="2"/>
  <c r="IJ41" i="2"/>
  <c r="FI31" i="2"/>
  <c r="AL31" i="2"/>
  <c r="GX29" i="2"/>
  <c r="DP23" i="2"/>
  <c r="CE26" i="2"/>
  <c r="FE25" i="2"/>
  <c r="IN17" i="2"/>
  <c r="GV18" i="2"/>
  <c r="AP25" i="2"/>
  <c r="AN74" i="2"/>
  <c r="AT74" i="2" s="1"/>
  <c r="J21" i="3"/>
  <c r="J18" i="3" s="1"/>
  <c r="DI19" i="2"/>
  <c r="DW19" i="2" s="1"/>
  <c r="I36" i="3"/>
  <c r="DT34" i="2"/>
  <c r="DZ34" i="2" s="1"/>
  <c r="EK19" i="2"/>
  <c r="FM19" i="2" s="1"/>
  <c r="FJ19" i="2"/>
  <c r="FP19" i="2" s="1"/>
  <c r="IE35" i="2"/>
  <c r="IJ35" i="2"/>
  <c r="AJ26" i="2"/>
  <c r="O26" i="2"/>
  <c r="BE21" i="2"/>
  <c r="AF21" i="8" s="1"/>
  <c r="AA21" i="8" s="1"/>
  <c r="CC21" i="2"/>
  <c r="GT23" i="2"/>
  <c r="GA23" i="2"/>
  <c r="EU23" i="8" s="1"/>
  <c r="GA25" i="2"/>
  <c r="EU25" i="8" s="1"/>
  <c r="M27" i="3"/>
  <c r="H28" i="3"/>
  <c r="H18" i="3" s="1"/>
  <c r="CD26" i="2"/>
  <c r="CJ26" i="2" s="1"/>
  <c r="GV45" i="2"/>
  <c r="IO27" i="2"/>
  <c r="AD44" i="3"/>
  <c r="AG44" i="3" s="1"/>
  <c r="HB42" i="2"/>
  <c r="AN25" i="2"/>
  <c r="AT25" i="2" s="1"/>
  <c r="DV18" i="2"/>
  <c r="Y23" i="3"/>
  <c r="HB23" i="2"/>
  <c r="AC36" i="3"/>
  <c r="FL41" i="2"/>
  <c r="P37" i="3"/>
  <c r="IP35" i="2"/>
  <c r="IV35" i="2" s="1"/>
  <c r="DV34" i="2"/>
  <c r="P36" i="3"/>
  <c r="P18" i="3" s="1"/>
  <c r="IP34" i="2"/>
  <c r="IV34" i="2" s="1"/>
  <c r="GO19" i="2"/>
  <c r="FB19" i="8" s="1"/>
  <c r="HA19" i="2"/>
  <c r="FK21" i="2"/>
  <c r="EK21" i="2"/>
  <c r="V29" i="3"/>
  <c r="AP27" i="2"/>
  <c r="AC23" i="2"/>
  <c r="HQ21" i="2"/>
  <c r="IL21" i="2"/>
  <c r="FE26" i="2"/>
  <c r="EK26" i="2"/>
  <c r="HQ26" i="2"/>
  <c r="IP26" i="2"/>
  <c r="IV26" i="2" s="1"/>
  <c r="FK39" i="2"/>
  <c r="EK39" i="2"/>
  <c r="DI21" i="2"/>
  <c r="DQ21" i="2"/>
  <c r="DT25" i="2"/>
  <c r="DZ25" i="2" s="1"/>
  <c r="Y36" i="3"/>
  <c r="BE26" i="2"/>
  <c r="AF26" i="8" s="1"/>
  <c r="AA26" i="8" s="1"/>
  <c r="BE31" i="2"/>
  <c r="AF31" i="8" s="1"/>
  <c r="AA31" i="8" s="1"/>
  <c r="HQ17" i="2"/>
  <c r="U27" i="3"/>
  <c r="CF18" i="2"/>
  <c r="K41" i="3"/>
  <c r="BS26" i="2"/>
  <c r="CU27" i="2"/>
  <c r="HQ39" i="2"/>
  <c r="AC47" i="3"/>
  <c r="HB45" i="2"/>
  <c r="HQ35" i="2"/>
  <c r="DR47" i="2"/>
  <c r="FE18" i="2"/>
  <c r="EY18" i="2"/>
  <c r="GY31" i="2"/>
  <c r="DS31" i="2"/>
  <c r="AE37" i="3"/>
  <c r="IR35" i="2"/>
  <c r="DP47" i="2"/>
  <c r="IE26" i="2"/>
  <c r="CD25" i="2"/>
  <c r="CJ25" i="2" s="1"/>
  <c r="FI27" i="2"/>
  <c r="GA27" i="2"/>
  <c r="EU27" i="8" s="1"/>
  <c r="GW41" i="2"/>
  <c r="IK43" i="2"/>
  <c r="O28" i="3"/>
  <c r="CF27" i="2"/>
  <c r="IP29" i="2"/>
  <c r="IV29" i="2" s="1"/>
  <c r="FL31" i="2"/>
  <c r="CF31" i="2"/>
  <c r="GA29" i="2"/>
  <c r="EU29" i="8" s="1"/>
  <c r="IK33" i="2"/>
  <c r="FJ18" i="2"/>
  <c r="FP18" i="2" s="1"/>
  <c r="IP21" i="2"/>
  <c r="IV21" i="2" s="1"/>
  <c r="FJ21" i="2"/>
  <c r="FP21" i="2" s="1"/>
  <c r="GZ25" i="2"/>
  <c r="HF25" i="2" s="1"/>
  <c r="G27" i="3"/>
  <c r="IR26" i="2"/>
  <c r="FL26" i="2"/>
  <c r="AN27" i="2"/>
  <c r="AT27" i="2" s="1"/>
  <c r="AP23" i="2"/>
  <c r="CF23" i="2"/>
  <c r="IR31" i="2"/>
  <c r="IP39" i="2"/>
  <c r="IV39" i="2" s="1"/>
  <c r="HB39" i="2"/>
  <c r="AI23" i="2"/>
  <c r="AH69" i="2"/>
  <c r="GU22" i="2"/>
  <c r="AR37" i="2"/>
  <c r="IK42" i="2"/>
  <c r="IN45" i="2"/>
  <c r="CU31" i="2"/>
  <c r="FD47" i="2"/>
  <c r="IP27" i="2"/>
  <c r="IV27" i="2" s="1"/>
  <c r="GW35" i="2"/>
  <c r="GT42" i="2"/>
  <c r="GO39" i="2"/>
  <c r="FB39" i="8" s="1"/>
  <c r="IK19" i="2"/>
  <c r="BE25" i="2"/>
  <c r="AF25" i="8" s="1"/>
  <c r="AA25" i="8" s="1"/>
  <c r="DR27" i="2"/>
  <c r="AJ25" i="2"/>
  <c r="AR19" i="2"/>
  <c r="GY23" i="2"/>
  <c r="GU18" i="2"/>
  <c r="CC18" i="2"/>
  <c r="GX27" i="2"/>
  <c r="GV39" i="2"/>
  <c r="AK25" i="2"/>
  <c r="GT26" i="2"/>
  <c r="DQ26" i="2"/>
  <c r="DP18" i="2"/>
  <c r="DQ18" i="2"/>
  <c r="AK26" i="2"/>
  <c r="DO25" i="2"/>
  <c r="DU27" i="2"/>
  <c r="FE27" i="2"/>
  <c r="GY34" i="2"/>
  <c r="AI68" i="2"/>
  <c r="IR47" i="2"/>
  <c r="FL22" i="2"/>
  <c r="IN37" i="2"/>
  <c r="IJ47" i="2"/>
  <c r="GX47" i="2"/>
  <c r="FI41" i="2"/>
  <c r="GX42" i="2"/>
  <c r="GY35" i="2"/>
  <c r="FD45" i="2"/>
  <c r="DR45" i="2"/>
  <c r="FJ35" i="2"/>
  <c r="FP35" i="2" s="1"/>
  <c r="IL34" i="2"/>
  <c r="IN35" i="2"/>
  <c r="GU42" i="2"/>
  <c r="IM43" i="2"/>
  <c r="GW29" i="2"/>
  <c r="DQ31" i="2"/>
  <c r="O31" i="2"/>
  <c r="BE18" i="2"/>
  <c r="AF18" i="8" s="1"/>
  <c r="AA18" i="8" s="1"/>
  <c r="IO19" i="2"/>
  <c r="IL19" i="2"/>
  <c r="GW19" i="2"/>
  <c r="IE23" i="2"/>
  <c r="IM17" i="2"/>
  <c r="GX17" i="2"/>
  <c r="GX21" i="2"/>
  <c r="GX26" i="2"/>
  <c r="FK26" i="2"/>
  <c r="DO21" i="2"/>
  <c r="IO26" i="2"/>
  <c r="IE18" i="2"/>
  <c r="DU25" i="2"/>
  <c r="GW25" i="2"/>
  <c r="HA25" i="2"/>
  <c r="IR25" i="2"/>
  <c r="DQ27" i="2"/>
  <c r="FG27" i="2"/>
  <c r="IQ27" i="2"/>
  <c r="FH39" i="2"/>
  <c r="FG41" i="2"/>
  <c r="GV35" i="2"/>
  <c r="GY41" i="2"/>
  <c r="IP31" i="2"/>
  <c r="IV31" i="2" s="1"/>
  <c r="IE34" i="2"/>
  <c r="FH35" i="2"/>
  <c r="IM45" i="2"/>
  <c r="EK34" i="2"/>
  <c r="IK34" i="2"/>
  <c r="FK47" i="2"/>
  <c r="IE29" i="2"/>
  <c r="HQ29" i="2"/>
  <c r="HA29" i="2"/>
  <c r="HB19" i="2"/>
  <c r="GA19" i="2"/>
  <c r="EU19" i="8" s="1"/>
  <c r="EY21" i="2"/>
  <c r="HQ18" i="2"/>
  <c r="EK18" i="2"/>
  <c r="GO27" i="2"/>
  <c r="FB27" i="8" s="1"/>
  <c r="IE43" i="2"/>
  <c r="HQ31" i="2"/>
  <c r="GO31" i="2"/>
  <c r="FB31" i="8" s="1"/>
  <c r="GU31" i="2"/>
  <c r="DI31" i="2"/>
  <c r="DO31" i="2"/>
  <c r="IN47" i="2"/>
  <c r="BS18" i="2"/>
  <c r="O47" i="2"/>
  <c r="AO47" i="2"/>
  <c r="DO18" i="2"/>
  <c r="EK23" i="2"/>
  <c r="GO23" i="2"/>
  <c r="FB23" i="8" s="1"/>
  <c r="FK23" i="2"/>
  <c r="CE23" i="2"/>
  <c r="CA23" i="2"/>
  <c r="HQ23" i="2"/>
  <c r="GA21" i="2"/>
  <c r="EU21" i="8" s="1"/>
  <c r="IE21" i="2"/>
  <c r="AJ21" i="2"/>
  <c r="GO21" i="2"/>
  <c r="FB21" i="8" s="1"/>
  <c r="AK18" i="2"/>
  <c r="EY26" i="2"/>
  <c r="GA26" i="2"/>
  <c r="EU26" i="8" s="1"/>
  <c r="CU26" i="2"/>
  <c r="AC27" i="2"/>
  <c r="AM18" i="2"/>
  <c r="AC18" i="2"/>
  <c r="IK26" i="2"/>
  <c r="DI26" i="2"/>
  <c r="IN18" i="2"/>
  <c r="FE21" i="2"/>
  <c r="BS25" i="2"/>
  <c r="DI25" i="2"/>
  <c r="EY25" i="2"/>
  <c r="IQ25" i="2"/>
  <c r="BS27" i="2"/>
  <c r="DS27" i="2"/>
  <c r="EK27" i="2"/>
  <c r="GU27" i="2"/>
  <c r="GV27" i="2"/>
  <c r="HQ27" i="2"/>
  <c r="GA17" i="2"/>
  <c r="EU17" i="8" s="1"/>
  <c r="IE17" i="2"/>
  <c r="GU39" i="2"/>
  <c r="GA39" i="2"/>
  <c r="EU39" i="8" s="1"/>
  <c r="GW39" i="2"/>
  <c r="IQ39" i="2"/>
  <c r="FK41" i="2"/>
  <c r="HA41" i="2"/>
  <c r="IQ35" i="2"/>
  <c r="EY43" i="2"/>
  <c r="GO43" i="2"/>
  <c r="FB43" i="8" s="1"/>
  <c r="HQ43" i="2"/>
  <c r="GV42" i="2"/>
  <c r="GW47" i="2"/>
  <c r="DS47" i="2"/>
  <c r="BY47" i="2"/>
  <c r="IO31" i="2"/>
  <c r="AC21" i="2"/>
  <c r="CA18" i="2"/>
  <c r="GO18" i="2"/>
  <c r="FB18" i="8" s="1"/>
  <c r="GT18" i="2"/>
  <c r="IN42" i="2"/>
  <c r="FE31" i="2"/>
  <c r="GX45" i="2"/>
  <c r="HB18" i="2"/>
  <c r="IR19" i="2"/>
  <c r="BX27" i="2"/>
  <c r="GZ29" i="2"/>
  <c r="HF29" i="2" s="1"/>
  <c r="HB35" i="2"/>
  <c r="FH18" i="2"/>
  <c r="IL17" i="2"/>
  <c r="DI18" i="2"/>
  <c r="BS23" i="2"/>
  <c r="GO26" i="2"/>
  <c r="FB26" i="8" s="1"/>
  <c r="IE27" i="2"/>
  <c r="IE31" i="2"/>
  <c r="AC25" i="2"/>
  <c r="O18" i="2"/>
  <c r="GA18" i="2"/>
  <c r="EU18" i="8" s="1"/>
  <c r="CU18" i="2"/>
  <c r="DW18" i="2" s="1"/>
  <c r="HQ19" i="2"/>
  <c r="HA27" i="2"/>
  <c r="EK31" i="2"/>
  <c r="HA43" i="2"/>
  <c r="O45" i="2"/>
  <c r="FI21" i="2"/>
  <c r="IM27" i="2"/>
  <c r="FH47" i="2"/>
  <c r="GU41" i="2"/>
  <c r="DT18" i="2"/>
  <c r="DZ18" i="2" s="1"/>
  <c r="DT23" i="2"/>
  <c r="DZ23" i="2" s="1"/>
  <c r="FJ34" i="2"/>
  <c r="FP34" i="2" s="1"/>
  <c r="IR39" i="2"/>
  <c r="I44" i="3"/>
  <c r="AP18" i="2"/>
  <c r="AP31" i="2"/>
  <c r="FL18" i="2"/>
  <c r="DT19" i="2"/>
  <c r="DZ19" i="2" s="1"/>
  <c r="FL23" i="2"/>
  <c r="CD23" i="2"/>
  <c r="CJ23" i="2" s="1"/>
  <c r="CF25" i="2"/>
  <c r="FD26" i="2"/>
  <c r="DV26" i="2"/>
  <c r="CD27" i="2"/>
  <c r="CJ27" i="2" s="1"/>
  <c r="IR29" i="2"/>
  <c r="DT31" i="2"/>
  <c r="DZ31" i="2" s="1"/>
  <c r="AI72" i="2"/>
  <c r="AM79" i="2"/>
  <c r="IR34" i="2"/>
  <c r="IP43" i="2"/>
  <c r="IV43" i="2" s="1"/>
  <c r="AC49" i="3"/>
  <c r="DT47" i="2"/>
  <c r="DZ47" i="2" s="1"/>
  <c r="GV23" i="2"/>
  <c r="DP25" i="2"/>
  <c r="GO17" i="2"/>
  <c r="FB17" i="8" s="1"/>
  <c r="HA18" i="2"/>
  <c r="CU21" i="2"/>
  <c r="BE23" i="2"/>
  <c r="AF23" i="8" s="1"/>
  <c r="AA23" i="8" s="1"/>
  <c r="HQ25" i="2"/>
  <c r="EK25" i="2"/>
  <c r="BE27" i="2"/>
  <c r="AF27" i="8" s="1"/>
  <c r="AA27" i="8" s="1"/>
  <c r="O21" i="2"/>
  <c r="EK43" i="2"/>
  <c r="IE39" i="2"/>
  <c r="DO26" i="2"/>
  <c r="CC22" i="2"/>
  <c r="DS22" i="2"/>
  <c r="AN22" i="2"/>
  <c r="AT22" i="2" s="1"/>
  <c r="IK22" i="2"/>
  <c r="BY33" i="2"/>
  <c r="FD33" i="2"/>
  <c r="GT33" i="2"/>
  <c r="IQ41" i="2"/>
  <c r="HA45" i="2"/>
  <c r="GA31" i="2"/>
  <c r="EU31" i="8" s="1"/>
  <c r="FG160" i="2"/>
  <c r="GZ42" i="2"/>
  <c r="HF42" i="2" s="1"/>
  <c r="GX35" i="2"/>
  <c r="IO35" i="2"/>
  <c r="IN41" i="2"/>
  <c r="GO42" i="2"/>
  <c r="FB42" i="8" s="1"/>
  <c r="IE19" i="2"/>
  <c r="BS19" i="2"/>
  <c r="EY23" i="2"/>
  <c r="IE25" i="2"/>
  <c r="EY27" i="2"/>
  <c r="HQ34" i="2"/>
  <c r="O23" i="2"/>
  <c r="K23" i="8" s="1"/>
  <c r="F23" i="8" s="1"/>
  <c r="AL47" i="2"/>
  <c r="HB43" i="2"/>
  <c r="GA42" i="2"/>
  <c r="EU42" i="8" s="1"/>
  <c r="GA35" i="2"/>
  <c r="EU35" i="8" s="1"/>
  <c r="AN47" i="2"/>
  <c r="AT47" i="2" s="1"/>
  <c r="IL45" i="2"/>
  <c r="GZ43" i="2"/>
  <c r="HF43" i="2" s="1"/>
  <c r="DI34" i="2"/>
  <c r="GO34" i="2"/>
  <c r="FB34" i="8" s="1"/>
  <c r="DO34" i="2"/>
  <c r="EY34" i="2"/>
  <c r="GX34" i="2"/>
  <c r="EK35" i="2"/>
  <c r="IR43" i="2"/>
  <c r="FL43" i="2"/>
  <c r="FJ43" i="2"/>
  <c r="FP43" i="2" s="1"/>
  <c r="GA34" i="2"/>
  <c r="EY35" i="2"/>
  <c r="GY42" i="2"/>
  <c r="FI42" i="2"/>
  <c r="IN43" i="2"/>
  <c r="GX43" i="2"/>
  <c r="FH43" i="2"/>
  <c r="AN45" i="2"/>
  <c r="AT45" i="2" s="1"/>
  <c r="AJ70" i="2"/>
  <c r="M33" i="3"/>
  <c r="DT33" i="2"/>
  <c r="DZ33" i="2" s="1"/>
  <c r="FL35" i="2"/>
  <c r="HB41" i="2"/>
  <c r="IR42" i="2"/>
  <c r="M44" i="3"/>
  <c r="AA45" i="3"/>
  <c r="AA47" i="3"/>
  <c r="AM68" i="2"/>
  <c r="AL76" i="2"/>
  <c r="GZ35" i="2"/>
  <c r="HF35" i="2" s="1"/>
  <c r="AA37" i="3"/>
  <c r="M45" i="3"/>
  <c r="FF34" i="2"/>
  <c r="GO35" i="2"/>
  <c r="DI39" i="2"/>
  <c r="DW39" i="2" s="1"/>
  <c r="IP37" i="2"/>
  <c r="IV37" i="2" s="1"/>
  <c r="AI33" i="2"/>
  <c r="GZ31" i="2"/>
  <c r="HF31" i="2" s="1"/>
  <c r="GT34" i="2"/>
  <c r="DT39" i="2"/>
  <c r="DZ39" i="2" s="1"/>
  <c r="CD41" i="2"/>
  <c r="CJ41" i="2" s="1"/>
  <c r="GZ45" i="2"/>
  <c r="HF45" i="2" s="1"/>
  <c r="BS21" i="2"/>
  <c r="GW34" i="2"/>
  <c r="CD21" i="2"/>
  <c r="CJ21" i="2" s="1"/>
  <c r="CU34" i="2"/>
  <c r="DW34" i="2" s="1"/>
  <c r="EK42" i="2"/>
  <c r="FM42" i="2" s="1"/>
  <c r="GA43" i="2"/>
  <c r="EU43" i="8" s="1"/>
  <c r="FJ22" i="2"/>
  <c r="FP22" i="2" s="1"/>
  <c r="AR150" i="2"/>
  <c r="AS150" i="2" s="1"/>
  <c r="X118" i="8" s="1"/>
  <c r="Q150" i="2"/>
  <c r="J118" i="8" s="1"/>
  <c r="CC33" i="2"/>
  <c r="AA24" i="3"/>
  <c r="CB37" i="2"/>
  <c r="FI160" i="2"/>
  <c r="FD160" i="2"/>
  <c r="FE160" i="2"/>
  <c r="FH160" i="2"/>
  <c r="FF160" i="2"/>
  <c r="FG159" i="2"/>
  <c r="GX22" i="2"/>
  <c r="K162" i="3"/>
  <c r="FJ160" i="2"/>
  <c r="FP160" i="2" s="1"/>
  <c r="Q160" i="2"/>
  <c r="J128" i="8" s="1"/>
  <c r="AR160" i="2"/>
  <c r="AS160" i="2" s="1"/>
  <c r="X128" i="8" s="1"/>
  <c r="FF159" i="2"/>
  <c r="FH159" i="2"/>
  <c r="FI159" i="2"/>
  <c r="FD159" i="2"/>
  <c r="M162" i="3"/>
  <c r="GZ160" i="2"/>
  <c r="HF160" i="2" s="1"/>
  <c r="AA162" i="3"/>
  <c r="FL160" i="2"/>
  <c r="EK160" i="2"/>
  <c r="FK160" i="2"/>
  <c r="FE159" i="2"/>
  <c r="K161" i="3"/>
  <c r="FJ159" i="2"/>
  <c r="FP159" i="2" s="1"/>
  <c r="EY160" i="2"/>
  <c r="AO22" i="2"/>
  <c r="HA160" i="2"/>
  <c r="GA160" i="2"/>
  <c r="AC162" i="3"/>
  <c r="HB160" i="2"/>
  <c r="AC161" i="3"/>
  <c r="HB159" i="2"/>
  <c r="GA159" i="2"/>
  <c r="HA159" i="2"/>
  <c r="M161" i="3"/>
  <c r="GZ159" i="2"/>
  <c r="HF159" i="2" s="1"/>
  <c r="CH160" i="2"/>
  <c r="CI160" i="2" s="1"/>
  <c r="BG160" i="2"/>
  <c r="AE128" i="8" s="1"/>
  <c r="EY159" i="2"/>
  <c r="FK159" i="2"/>
  <c r="EK159" i="2"/>
  <c r="AA161" i="3"/>
  <c r="FL159" i="2"/>
  <c r="FD22" i="2"/>
  <c r="BX37" i="2"/>
  <c r="AC163" i="3"/>
  <c r="HB161" i="2"/>
  <c r="GA161" i="2"/>
  <c r="GT161" i="2"/>
  <c r="FI161" i="2"/>
  <c r="FE161" i="2"/>
  <c r="FK161" i="2"/>
  <c r="FF161" i="2"/>
  <c r="Q161" i="2"/>
  <c r="J129" i="8" s="1"/>
  <c r="AR161" i="2"/>
  <c r="AS161" i="2" s="1"/>
  <c r="X129" i="8" s="1"/>
  <c r="CH161" i="2"/>
  <c r="CI161" i="2" s="1"/>
  <c r="BU161" i="2"/>
  <c r="EY161" i="2"/>
  <c r="M163" i="3"/>
  <c r="GZ161" i="2"/>
  <c r="HF161" i="2" s="1"/>
  <c r="FG161" i="2"/>
  <c r="AA163" i="3"/>
  <c r="AG163" i="3" s="1"/>
  <c r="FL161" i="2"/>
  <c r="FH161" i="2"/>
  <c r="EK161" i="2"/>
  <c r="FD161" i="2"/>
  <c r="K163" i="3"/>
  <c r="R163" i="3" s="1"/>
  <c r="S163" i="3" s="1"/>
  <c r="FJ161" i="2"/>
  <c r="FP161" i="2" s="1"/>
  <c r="GU45" i="2"/>
  <c r="AI37" i="2"/>
  <c r="IE41" i="2"/>
  <c r="IM41" i="2"/>
  <c r="AP37" i="2"/>
  <c r="FJ31" i="2"/>
  <c r="FP31" i="2" s="1"/>
  <c r="IP45" i="2"/>
  <c r="IV45" i="2" s="1"/>
  <c r="EY31" i="2"/>
  <c r="BS31" i="2"/>
  <c r="IJ22" i="2"/>
  <c r="IP22" i="2"/>
  <c r="IV22" i="2" s="1"/>
  <c r="O39" i="3"/>
  <c r="AH37" i="2"/>
  <c r="GV22" i="2"/>
  <c r="CD45" i="2"/>
  <c r="CJ45" i="2" s="1"/>
  <c r="CB22" i="2"/>
  <c r="AJ37" i="2"/>
  <c r="GV33" i="2"/>
  <c r="DP37" i="2"/>
  <c r="DN45" i="2"/>
  <c r="CB41" i="2"/>
  <c r="HA37" i="2"/>
  <c r="DS37" i="2"/>
  <c r="GU47" i="2"/>
  <c r="DS33" i="2"/>
  <c r="FG37" i="2"/>
  <c r="IJ37" i="2"/>
  <c r="BZ33" i="2"/>
  <c r="IN22" i="2"/>
  <c r="IE45" i="2"/>
  <c r="EY45" i="2"/>
  <c r="DQ47" i="2"/>
  <c r="CF47" i="2"/>
  <c r="GY47" i="2"/>
  <c r="EY47" i="2"/>
  <c r="IM42" i="2"/>
  <c r="HQ42" i="2"/>
  <c r="GV41" i="2"/>
  <c r="DN41" i="2"/>
  <c r="BS41" i="2"/>
  <c r="FG33" i="2"/>
  <c r="CC37" i="2"/>
  <c r="DI41" i="2"/>
  <c r="DQ41" i="2"/>
  <c r="BS47" i="2"/>
  <c r="CA47" i="2"/>
  <c r="HQ47" i="2"/>
  <c r="BS45" i="2"/>
  <c r="FJ45" i="2"/>
  <c r="FP45" i="2" s="1"/>
  <c r="HQ45" i="2"/>
  <c r="IS45" i="2" s="1"/>
  <c r="AC31" i="2"/>
  <c r="H49" i="3"/>
  <c r="CD47" i="2"/>
  <c r="CJ47" i="2" s="1"/>
  <c r="CE33" i="2"/>
  <c r="AP73" i="2"/>
  <c r="AK67" i="2"/>
  <c r="AM70" i="2"/>
  <c r="AI70" i="2"/>
  <c r="AM71" i="2"/>
  <c r="AJ73" i="2"/>
  <c r="O35" i="3"/>
  <c r="GZ41" i="2"/>
  <c r="HF41" i="2" s="1"/>
  <c r="W47" i="3"/>
  <c r="W49" i="3"/>
  <c r="IK47" i="2"/>
  <c r="FI47" i="2"/>
  <c r="GA41" i="2"/>
  <c r="EU41" i="8" s="1"/>
  <c r="BE47" i="2"/>
  <c r="AF47" i="8" s="1"/>
  <c r="AA47" i="8" s="1"/>
  <c r="AK77" i="2"/>
  <c r="AI77" i="2"/>
  <c r="AI79" i="2"/>
  <c r="BX33" i="2"/>
  <c r="FJ47" i="2"/>
  <c r="FP47" i="2" s="1"/>
  <c r="GO41" i="2"/>
  <c r="FB41" i="8" s="1"/>
  <c r="IQ37" i="2"/>
  <c r="IJ33" i="2"/>
  <c r="GU33" i="2"/>
  <c r="GX37" i="2"/>
  <c r="AM37" i="2"/>
  <c r="DQ33" i="2"/>
  <c r="BE41" i="2"/>
  <c r="AF41" i="8" s="1"/>
  <c r="AA41" i="8" s="1"/>
  <c r="BE45" i="2"/>
  <c r="AF45" i="8" s="1"/>
  <c r="AA45" i="8" s="1"/>
  <c r="GA47" i="2"/>
  <c r="EU47" i="8" s="1"/>
  <c r="CU47" i="2"/>
  <c r="HQ41" i="2"/>
  <c r="FE47" i="2"/>
  <c r="EK41" i="2"/>
  <c r="IE42" i="2"/>
  <c r="FE41" i="2"/>
  <c r="DR41" i="2"/>
  <c r="CB45" i="2"/>
  <c r="EK45" i="2"/>
  <c r="GO45" i="2"/>
  <c r="FB45" i="8" s="1"/>
  <c r="FJ41" i="2"/>
  <c r="FP41" i="2" s="1"/>
  <c r="IR45" i="2"/>
  <c r="IP47" i="2"/>
  <c r="IV47" i="2" s="1"/>
  <c r="FL47" i="2"/>
  <c r="AC45" i="2"/>
  <c r="IQ42" i="2"/>
  <c r="CU41" i="2"/>
  <c r="GA45" i="2"/>
  <c r="CU45" i="2"/>
  <c r="EK47" i="2"/>
  <c r="DI45" i="2"/>
  <c r="BZ45" i="2"/>
  <c r="GO47" i="2"/>
  <c r="FB47" i="8" s="1"/>
  <c r="AN68" i="2"/>
  <c r="AT68" i="2" s="1"/>
  <c r="AN78" i="2"/>
  <c r="AT78" i="2" s="1"/>
  <c r="K43" i="3"/>
  <c r="DV47" i="2"/>
  <c r="AC47" i="2"/>
  <c r="EY41" i="2"/>
  <c r="IE47" i="2"/>
  <c r="GV47" i="2"/>
  <c r="AN76" i="2"/>
  <c r="AT76" i="2" s="1"/>
  <c r="AJ22" i="2"/>
  <c r="AJ69" i="2"/>
  <c r="AN37" i="2"/>
  <c r="AT37" i="2" s="1"/>
  <c r="AP22" i="2"/>
  <c r="AM69" i="2"/>
  <c r="AL70" i="2"/>
  <c r="DT37" i="2"/>
  <c r="DZ37" i="2" s="1"/>
  <c r="DT45" i="2"/>
  <c r="DZ45" i="2" s="1"/>
  <c r="GZ47" i="2"/>
  <c r="HF47" i="2" s="1"/>
  <c r="AN33" i="2"/>
  <c r="AT33" i="2" s="1"/>
  <c r="IR22" i="2"/>
  <c r="CD22" i="2"/>
  <c r="CJ22" i="2" s="1"/>
  <c r="AL74" i="2"/>
  <c r="IP41" i="2"/>
  <c r="IV41" i="2" s="1"/>
  <c r="GT41" i="2"/>
  <c r="Y49" i="3"/>
  <c r="DI47" i="2"/>
  <c r="DN22" i="2"/>
  <c r="IM22" i="2"/>
  <c r="AL37" i="2"/>
  <c r="AO37" i="2"/>
  <c r="GW33" i="2"/>
  <c r="IQ33" i="2"/>
  <c r="CE37" i="2"/>
  <c r="IM33" i="2"/>
  <c r="CB33" i="2"/>
  <c r="IM37" i="2"/>
  <c r="GV37" i="2"/>
  <c r="CA37" i="2"/>
  <c r="FI33" i="2"/>
  <c r="FJ37" i="2"/>
  <c r="FP37" i="2" s="1"/>
  <c r="CE22" i="2"/>
  <c r="CA22" i="2"/>
  <c r="AR22" i="2"/>
  <c r="BZ22" i="2"/>
  <c r="DO37" i="2"/>
  <c r="DV22" i="2"/>
  <c r="CF33" i="2"/>
  <c r="DV37" i="2"/>
  <c r="CD33" i="2"/>
  <c r="CJ33" i="2" s="1"/>
  <c r="BX22" i="2"/>
  <c r="GX33" i="2"/>
  <c r="FF37" i="2"/>
  <c r="HB33" i="2"/>
  <c r="AA35" i="3"/>
  <c r="BY22" i="2"/>
  <c r="DO22" i="2"/>
  <c r="IO33" i="2"/>
  <c r="FI37" i="2"/>
  <c r="FH33" i="2"/>
  <c r="CA33" i="2"/>
  <c r="AL22" i="2"/>
  <c r="AH33" i="2"/>
  <c r="AM57" i="2"/>
  <c r="AI57" i="2"/>
  <c r="FK33" i="2"/>
  <c r="IN33" i="2"/>
  <c r="EY33" i="2"/>
  <c r="AL33" i="2"/>
  <c r="AC37" i="2"/>
  <c r="GO37" i="2"/>
  <c r="FB37" i="8" s="1"/>
  <c r="BS33" i="2"/>
  <c r="GY22" i="2"/>
  <c r="IE37" i="2"/>
  <c r="AL57" i="2"/>
  <c r="O37" i="2"/>
  <c r="FF33" i="2"/>
  <c r="FK22" i="2"/>
  <c r="DU22" i="2"/>
  <c r="DR37" i="2"/>
  <c r="DN33" i="2"/>
  <c r="DP33" i="2"/>
  <c r="DI33" i="2"/>
  <c r="IK37" i="2"/>
  <c r="FJ33" i="2"/>
  <c r="FP33" i="2" s="1"/>
  <c r="FG22" i="2"/>
  <c r="FF22" i="2"/>
  <c r="DI37" i="2"/>
  <c r="K35" i="3"/>
  <c r="DU33" i="2"/>
  <c r="IR37" i="2"/>
  <c r="BE37" i="2"/>
  <c r="AF37" i="8" s="1"/>
  <c r="AA37" i="8" s="1"/>
  <c r="EY37" i="2"/>
  <c r="GZ37" i="2"/>
  <c r="HF37" i="2" s="1"/>
  <c r="AM22" i="2"/>
  <c r="GW22" i="2"/>
  <c r="GO22" i="2"/>
  <c r="FB22" i="8" s="1"/>
  <c r="GT22" i="2"/>
  <c r="O33" i="2"/>
  <c r="GZ33" i="2"/>
  <c r="HF33" i="2" s="1"/>
  <c r="GO33" i="2"/>
  <c r="FB33" i="8" s="1"/>
  <c r="EK33" i="2"/>
  <c r="CU33" i="2"/>
  <c r="DW33" i="2" s="1"/>
  <c r="BE33" i="2"/>
  <c r="HQ37" i="2"/>
  <c r="BS37" i="2"/>
  <c r="CF37" i="2"/>
  <c r="HQ33" i="2"/>
  <c r="GA33" i="2"/>
  <c r="GA37" i="2"/>
  <c r="EU37" i="8" s="1"/>
  <c r="CU37" i="2"/>
  <c r="DR33" i="2"/>
  <c r="AK71" i="2"/>
  <c r="AM75" i="2"/>
  <c r="M35" i="3"/>
  <c r="M39" i="3"/>
  <c r="FE33" i="2"/>
  <c r="AC33" i="2"/>
  <c r="HA22" i="2"/>
  <c r="EK37" i="2"/>
  <c r="IE33" i="2"/>
  <c r="Q152" i="2"/>
  <c r="J120" i="8" s="1"/>
  <c r="AR152" i="2"/>
  <c r="AS152" i="2" s="1"/>
  <c r="X120" i="8" s="1"/>
  <c r="GZ22" i="2"/>
  <c r="HF22" i="2" s="1"/>
  <c r="K24" i="3"/>
  <c r="AJ68" i="2"/>
  <c r="AL69" i="2"/>
  <c r="AL73" i="2"/>
  <c r="AJ76" i="2"/>
  <c r="IR33" i="2"/>
  <c r="AN70" i="2"/>
  <c r="AT70" i="2" s="1"/>
  <c r="AP33" i="2"/>
  <c r="AJ67" i="2"/>
  <c r="AL71" i="2"/>
  <c r="GY33" i="2"/>
  <c r="DO33" i="2"/>
  <c r="HA33" i="2"/>
  <c r="CF22" i="2"/>
  <c r="HB22" i="2"/>
  <c r="DR22" i="2"/>
  <c r="DQ22" i="2"/>
  <c r="GT37" i="2"/>
  <c r="FL37" i="2"/>
  <c r="CD37" i="2"/>
  <c r="CJ37" i="2" s="1"/>
  <c r="FE37" i="2"/>
  <c r="DQ37" i="2"/>
  <c r="DI22" i="2"/>
  <c r="IL22" i="2"/>
  <c r="IO22" i="2"/>
  <c r="AL50" i="2"/>
  <c r="AJ50" i="2"/>
  <c r="AM76" i="2"/>
  <c r="AM50" i="2"/>
  <c r="AK50" i="2"/>
  <c r="AI50" i="2"/>
  <c r="AH22" i="2"/>
  <c r="IQ22" i="2"/>
  <c r="EK22" i="2"/>
  <c r="BE22" i="2"/>
  <c r="AF22" i="8" s="1"/>
  <c r="AA22" i="8" s="1"/>
  <c r="DT22" i="2"/>
  <c r="DZ22" i="2" s="1"/>
  <c r="HQ22" i="2"/>
  <c r="FE22" i="2"/>
  <c r="AN72" i="2"/>
  <c r="AT72" i="2" s="1"/>
  <c r="IE22" i="2"/>
  <c r="BS22" i="2"/>
  <c r="GA22" i="2"/>
  <c r="CU22" i="2"/>
  <c r="AC22" i="2"/>
  <c r="FI22" i="2"/>
  <c r="AL55" i="2"/>
  <c r="AL59" i="2"/>
  <c r="AL65" i="2"/>
  <c r="W24" i="3"/>
  <c r="AH67" i="2"/>
  <c r="AJ71" i="2"/>
  <c r="AJ72" i="2"/>
  <c r="AK74" i="2"/>
  <c r="AM77" i="2"/>
  <c r="AM55" i="2"/>
  <c r="AI55" i="2"/>
  <c r="AM59" i="2"/>
  <c r="AI59" i="2"/>
  <c r="AM65" i="2"/>
  <c r="AI65" i="2"/>
  <c r="AM67" i="2"/>
  <c r="AI67" i="2"/>
  <c r="AH73" i="2"/>
  <c r="AI75" i="2"/>
  <c r="AK70" i="2"/>
  <c r="AH71" i="2"/>
  <c r="AM74" i="2"/>
  <c r="EY22" i="2"/>
  <c r="AK22" i="2"/>
  <c r="O22" i="2"/>
  <c r="AJ55" i="2"/>
  <c r="AJ59" i="2"/>
  <c r="CB114" i="2"/>
  <c r="AK55" i="2"/>
  <c r="AK59" i="2"/>
  <c r="DR114" i="2"/>
  <c r="FH114" i="2"/>
  <c r="GX114" i="2"/>
  <c r="IN114" i="2"/>
  <c r="O67" i="2"/>
  <c r="AL114" i="2"/>
  <c r="AJ114" i="2"/>
  <c r="AM51" i="2"/>
  <c r="AK51" i="2"/>
  <c r="AI51" i="2"/>
  <c r="AM53" i="2"/>
  <c r="AI53" i="2"/>
  <c r="AM61" i="2"/>
  <c r="AI61" i="2"/>
  <c r="AM63" i="2"/>
  <c r="AK63" i="2"/>
  <c r="AI63" i="2"/>
  <c r="AL75" i="2"/>
  <c r="AL79" i="2"/>
  <c r="AJ77" i="2"/>
  <c r="O71" i="2"/>
  <c r="O72" i="2"/>
  <c r="AK78" i="2"/>
  <c r="AL51" i="2"/>
  <c r="AJ51" i="2"/>
  <c r="AL53" i="2"/>
  <c r="AL61" i="2"/>
  <c r="AL63" i="2"/>
  <c r="AJ63" i="2"/>
  <c r="FM17" i="2"/>
  <c r="DW17" i="2"/>
  <c r="AM114" i="2"/>
  <c r="AK114" i="2"/>
  <c r="AI114" i="2"/>
  <c r="AH68" i="2"/>
  <c r="O73" i="2"/>
  <c r="DS114" i="2"/>
  <c r="FI114" i="2"/>
  <c r="GY114" i="2"/>
  <c r="IO114" i="2"/>
  <c r="DR50" i="2"/>
  <c r="FH50" i="2"/>
  <c r="AH70" i="2"/>
  <c r="R40" i="3"/>
  <c r="S40" i="3" s="1"/>
  <c r="CC114" i="2"/>
  <c r="BY114" i="2"/>
  <c r="DO114" i="2"/>
  <c r="FE114" i="2"/>
  <c r="GU114" i="2"/>
  <c r="IK114" i="2"/>
  <c r="CB50" i="2"/>
  <c r="GX50" i="2"/>
  <c r="IN50" i="2"/>
  <c r="AH72" i="2"/>
  <c r="AH74" i="2"/>
  <c r="AL78" i="2"/>
  <c r="AH78" i="2"/>
  <c r="CC50" i="2"/>
  <c r="BY50" i="2"/>
  <c r="DS50" i="2"/>
  <c r="DO50" i="2"/>
  <c r="FI50" i="2"/>
  <c r="FE50" i="2"/>
  <c r="GY50" i="2"/>
  <c r="GU50" i="2"/>
  <c r="IO50" i="2"/>
  <c r="IK50" i="2"/>
  <c r="AM72" i="2"/>
  <c r="AI74" i="2"/>
  <c r="AI76" i="2"/>
  <c r="AG40" i="3"/>
  <c r="AJ74" i="2"/>
  <c r="AH75" i="2"/>
  <c r="AK79" i="2"/>
  <c r="CG17" i="2"/>
  <c r="O70" i="2"/>
  <c r="O69" i="2"/>
  <c r="O68" i="2"/>
  <c r="O74" i="2"/>
  <c r="AJ53" i="2"/>
  <c r="AJ57" i="2"/>
  <c r="AJ61" i="2"/>
  <c r="DP114" i="2"/>
  <c r="FF114" i="2"/>
  <c r="GV114" i="2"/>
  <c r="GV50" i="2"/>
  <c r="IL50" i="2"/>
  <c r="AJ65" i="2"/>
  <c r="BZ114" i="2"/>
  <c r="IL114" i="2"/>
  <c r="BZ50" i="2"/>
  <c r="DP50" i="2"/>
  <c r="FF50" i="2"/>
  <c r="AH79" i="2"/>
  <c r="AK53" i="2"/>
  <c r="AK57" i="2"/>
  <c r="AK61" i="2"/>
  <c r="AK65" i="2"/>
  <c r="CA114" i="2"/>
  <c r="DQ114" i="2"/>
  <c r="FG114" i="2"/>
  <c r="GW114" i="2"/>
  <c r="IM114" i="2"/>
  <c r="CA50" i="2"/>
  <c r="DQ50" i="2"/>
  <c r="FG50" i="2"/>
  <c r="GW50" i="2"/>
  <c r="IM50" i="2"/>
  <c r="AL68" i="2"/>
  <c r="AK69" i="2"/>
  <c r="AL72" i="2"/>
  <c r="AK73" i="2"/>
  <c r="AJ78" i="2"/>
  <c r="AM52" i="2"/>
  <c r="AK52" i="2"/>
  <c r="AI52" i="2"/>
  <c r="AM54" i="2"/>
  <c r="AK54" i="2"/>
  <c r="AI54" i="2"/>
  <c r="AM56" i="2"/>
  <c r="AK56" i="2"/>
  <c r="AI56" i="2"/>
  <c r="AM58" i="2"/>
  <c r="AK58" i="2"/>
  <c r="AI58" i="2"/>
  <c r="AM60" i="2"/>
  <c r="AK60" i="2"/>
  <c r="AI60" i="2"/>
  <c r="AM62" i="2"/>
  <c r="AK62" i="2"/>
  <c r="AI62" i="2"/>
  <c r="AM64" i="2"/>
  <c r="AK64" i="2"/>
  <c r="AI64" i="2"/>
  <c r="AM66" i="2"/>
  <c r="AK66" i="2"/>
  <c r="AI66" i="2"/>
  <c r="AL52" i="2"/>
  <c r="AJ52" i="2"/>
  <c r="AL54" i="2"/>
  <c r="AJ54" i="2"/>
  <c r="AL56" i="2"/>
  <c r="AJ56" i="2"/>
  <c r="AL58" i="2"/>
  <c r="AJ58" i="2"/>
  <c r="AL60" i="2"/>
  <c r="AJ60" i="2"/>
  <c r="AL62" i="2"/>
  <c r="AJ62" i="2"/>
  <c r="AL64" i="2"/>
  <c r="AJ64" i="2"/>
  <c r="AL66" i="2"/>
  <c r="AJ66" i="2"/>
  <c r="AP69" i="2"/>
  <c r="AP77" i="2"/>
  <c r="DI141" i="2"/>
  <c r="EY141" i="2"/>
  <c r="GO141" i="2"/>
  <c r="FB109" i="8" s="1"/>
  <c r="IE141" i="2"/>
  <c r="BS142" i="2"/>
  <c r="DI142" i="2"/>
  <c r="EY142" i="2"/>
  <c r="GO142" i="2"/>
  <c r="FB110" i="8" s="1"/>
  <c r="IE142" i="2"/>
  <c r="BS143" i="2"/>
  <c r="DI143" i="2"/>
  <c r="EY143" i="2"/>
  <c r="GO143" i="2"/>
  <c r="FB111" i="8" s="1"/>
  <c r="IE143" i="2"/>
  <c r="BS138" i="2"/>
  <c r="DI138" i="2"/>
  <c r="EY138" i="2"/>
  <c r="GO138" i="2"/>
  <c r="FB106" i="8" s="1"/>
  <c r="IE138" i="2"/>
  <c r="BS139" i="2"/>
  <c r="DI139" i="2"/>
  <c r="EY139" i="2"/>
  <c r="GO139" i="2"/>
  <c r="FB107" i="8" s="1"/>
  <c r="IE139" i="2"/>
  <c r="BS140" i="2"/>
  <c r="DI140" i="2"/>
  <c r="EY140" i="2"/>
  <c r="GO140" i="2"/>
  <c r="FB108" i="8" s="1"/>
  <c r="IE140" i="2"/>
  <c r="BS141" i="2"/>
  <c r="R26" i="3"/>
  <c r="S26" i="3" s="1"/>
  <c r="R32" i="3"/>
  <c r="S32" i="3" s="1"/>
  <c r="R34" i="3"/>
  <c r="S34" i="3" s="1"/>
  <c r="AP67" i="2"/>
  <c r="AP71" i="2"/>
  <c r="AP75" i="2"/>
  <c r="AP79" i="2"/>
  <c r="AJ75" i="2"/>
  <c r="AK76" i="2"/>
  <c r="AL77" i="2"/>
  <c r="AH77" i="2"/>
  <c r="AM78" i="2"/>
  <c r="AI78" i="2"/>
  <c r="AJ79" i="2"/>
  <c r="FI126" i="2"/>
  <c r="FG126" i="2"/>
  <c r="FE126" i="2"/>
  <c r="GY126" i="2"/>
  <c r="GW126" i="2"/>
  <c r="GU126" i="2"/>
  <c r="IO126" i="2"/>
  <c r="IM126" i="2"/>
  <c r="IK126" i="2"/>
  <c r="CC127" i="2"/>
  <c r="CA127" i="2"/>
  <c r="BY127" i="2"/>
  <c r="DS127" i="2"/>
  <c r="DQ127" i="2"/>
  <c r="DO127" i="2"/>
  <c r="FI127" i="2"/>
  <c r="FG127" i="2"/>
  <c r="FE127" i="2"/>
  <c r="GY127" i="2"/>
  <c r="GW127" i="2"/>
  <c r="GU127" i="2"/>
  <c r="IO127" i="2"/>
  <c r="IM127" i="2"/>
  <c r="IK127" i="2"/>
  <c r="CC128" i="2"/>
  <c r="CA128" i="2"/>
  <c r="BY128" i="2"/>
  <c r="DS128" i="2"/>
  <c r="DQ128" i="2"/>
  <c r="DO128" i="2"/>
  <c r="FI128" i="2"/>
  <c r="FG128" i="2"/>
  <c r="FE128" i="2"/>
  <c r="GY128" i="2"/>
  <c r="GW128" i="2"/>
  <c r="GU128" i="2"/>
  <c r="IO128" i="2"/>
  <c r="IM128" i="2"/>
  <c r="IK128" i="2"/>
  <c r="CC129" i="2"/>
  <c r="CA129" i="2"/>
  <c r="BY129" i="2"/>
  <c r="DS129" i="2"/>
  <c r="DQ129" i="2"/>
  <c r="DO129" i="2"/>
  <c r="FI129" i="2"/>
  <c r="FG129" i="2"/>
  <c r="FE129" i="2"/>
  <c r="GY129" i="2"/>
  <c r="GW129" i="2"/>
  <c r="GU129" i="2"/>
  <c r="IO129" i="2"/>
  <c r="IM129" i="2"/>
  <c r="IK129" i="2"/>
  <c r="CC130" i="2"/>
  <c r="CA130" i="2"/>
  <c r="BY130" i="2"/>
  <c r="DS130" i="2"/>
  <c r="DQ130" i="2"/>
  <c r="DO130" i="2"/>
  <c r="FI130" i="2"/>
  <c r="FG130" i="2"/>
  <c r="FE130" i="2"/>
  <c r="GY130" i="2"/>
  <c r="GW130" i="2"/>
  <c r="GU130" i="2"/>
  <c r="IO130" i="2"/>
  <c r="IM130" i="2"/>
  <c r="IK130" i="2"/>
  <c r="CC131" i="2"/>
  <c r="CA131" i="2"/>
  <c r="BY131" i="2"/>
  <c r="DS131" i="2"/>
  <c r="DQ131" i="2"/>
  <c r="DO131" i="2"/>
  <c r="FI131" i="2"/>
  <c r="FG131" i="2"/>
  <c r="FE131" i="2"/>
  <c r="GY131" i="2"/>
  <c r="GW131" i="2"/>
  <c r="GU131" i="2"/>
  <c r="IO131" i="2"/>
  <c r="IM131" i="2"/>
  <c r="IK131" i="2"/>
  <c r="CC132" i="2"/>
  <c r="CA132" i="2"/>
  <c r="BY132" i="2"/>
  <c r="DS132" i="2"/>
  <c r="DQ132" i="2"/>
  <c r="DO132" i="2"/>
  <c r="FI132" i="2"/>
  <c r="FG132" i="2"/>
  <c r="FE132" i="2"/>
  <c r="GY132" i="2"/>
  <c r="GW132" i="2"/>
  <c r="GU132" i="2"/>
  <c r="IO132" i="2"/>
  <c r="IM132" i="2"/>
  <c r="IK132" i="2"/>
  <c r="CC133" i="2"/>
  <c r="CA133" i="2"/>
  <c r="BY133" i="2"/>
  <c r="DS133" i="2"/>
  <c r="DQ133" i="2"/>
  <c r="DO133" i="2"/>
  <c r="FI133" i="2"/>
  <c r="FG133" i="2"/>
  <c r="FE133" i="2"/>
  <c r="GY133" i="2"/>
  <c r="GW133" i="2"/>
  <c r="GU133" i="2"/>
  <c r="IO133" i="2"/>
  <c r="IM133" i="2"/>
  <c r="IK133" i="2"/>
  <c r="CC134" i="2"/>
  <c r="CA134" i="2"/>
  <c r="BY134" i="2"/>
  <c r="DS134" i="2"/>
  <c r="DQ134" i="2"/>
  <c r="DO134" i="2"/>
  <c r="FI134" i="2"/>
  <c r="FG134" i="2"/>
  <c r="FE134" i="2"/>
  <c r="GY134" i="2"/>
  <c r="GW134" i="2"/>
  <c r="GU134" i="2"/>
  <c r="IO134" i="2"/>
  <c r="IM134" i="2"/>
  <c r="IK134" i="2"/>
  <c r="CC135" i="2"/>
  <c r="CA135" i="2"/>
  <c r="BY135" i="2"/>
  <c r="DS135" i="2"/>
  <c r="DQ135" i="2"/>
  <c r="DO135" i="2"/>
  <c r="FI135" i="2"/>
  <c r="FG135" i="2"/>
  <c r="FE135" i="2"/>
  <c r="GY135" i="2"/>
  <c r="GW135" i="2"/>
  <c r="GU135" i="2"/>
  <c r="IO135" i="2"/>
  <c r="IM135" i="2"/>
  <c r="IK135" i="2"/>
  <c r="CC136" i="2"/>
  <c r="CA136" i="2"/>
  <c r="BY136" i="2"/>
  <c r="DS136" i="2"/>
  <c r="DQ136" i="2"/>
  <c r="DO136" i="2"/>
  <c r="FI136" i="2"/>
  <c r="FG136" i="2"/>
  <c r="FE136" i="2"/>
  <c r="AN67" i="2"/>
  <c r="AT67" i="2" s="1"/>
  <c r="AN69" i="2"/>
  <c r="AT69" i="2" s="1"/>
  <c r="AN71" i="2"/>
  <c r="AT71" i="2" s="1"/>
  <c r="AN73" i="2"/>
  <c r="AT73" i="2" s="1"/>
  <c r="AN75" i="2"/>
  <c r="AT75" i="2" s="1"/>
  <c r="AN77" i="2"/>
  <c r="AT77" i="2" s="1"/>
  <c r="AN79" i="2"/>
  <c r="AT79" i="2" s="1"/>
  <c r="AL115" i="2"/>
  <c r="AJ115" i="2"/>
  <c r="AM116" i="2"/>
  <c r="AK116" i="2"/>
  <c r="AI116" i="2"/>
  <c r="AL117" i="2"/>
  <c r="AJ117" i="2"/>
  <c r="AP68" i="2"/>
  <c r="AP70" i="2"/>
  <c r="AP72" i="2"/>
  <c r="AP74" i="2"/>
  <c r="AP76" i="2"/>
  <c r="AP78" i="2"/>
  <c r="CB115" i="2"/>
  <c r="BZ115" i="2"/>
  <c r="BS115" i="2"/>
  <c r="DR115" i="2"/>
  <c r="DP115" i="2"/>
  <c r="DI115" i="2"/>
  <c r="FH115" i="2"/>
  <c r="FF115" i="2"/>
  <c r="EY115" i="2"/>
  <c r="GX115" i="2"/>
  <c r="GV115" i="2"/>
  <c r="GO115" i="2"/>
  <c r="FB83" i="8" s="1"/>
  <c r="IN115" i="2"/>
  <c r="IL115" i="2"/>
  <c r="IE115" i="2"/>
  <c r="CB116" i="2"/>
  <c r="BZ116" i="2"/>
  <c r="BS116" i="2"/>
  <c r="DR116" i="2"/>
  <c r="DP116" i="2"/>
  <c r="DI116" i="2"/>
  <c r="FH116" i="2"/>
  <c r="FF116" i="2"/>
  <c r="EY116" i="2"/>
  <c r="GY116" i="2"/>
  <c r="GW116" i="2"/>
  <c r="GU116" i="2"/>
  <c r="IO116" i="2"/>
  <c r="IM116" i="2"/>
  <c r="IK116" i="2"/>
  <c r="CC117" i="2"/>
  <c r="CA117" i="2"/>
  <c r="BY117" i="2"/>
  <c r="DS117" i="2"/>
  <c r="DQ117" i="2"/>
  <c r="DO117" i="2"/>
  <c r="FI117" i="2"/>
  <c r="FG117" i="2"/>
  <c r="FE117" i="2"/>
  <c r="GY117" i="2"/>
  <c r="GW117" i="2"/>
  <c r="GU117" i="2"/>
  <c r="IO117" i="2"/>
  <c r="IM117" i="2"/>
  <c r="IK117" i="2"/>
  <c r="BS114" i="2"/>
  <c r="DI114" i="2"/>
  <c r="EY114" i="2"/>
  <c r="GO114" i="2"/>
  <c r="FB82" i="8" s="1"/>
  <c r="IE114" i="2"/>
  <c r="CC51" i="2"/>
  <c r="CA51" i="2"/>
  <c r="BY51" i="2"/>
  <c r="DS51" i="2"/>
  <c r="DQ51" i="2"/>
  <c r="DO51" i="2"/>
  <c r="FI51" i="2"/>
  <c r="FG51" i="2"/>
  <c r="FE51" i="2"/>
  <c r="GY51" i="2"/>
  <c r="GW51" i="2"/>
  <c r="GU51" i="2"/>
  <c r="IO51" i="2"/>
  <c r="IM51" i="2"/>
  <c r="IK51" i="2"/>
  <c r="CC52" i="2"/>
  <c r="CA52" i="2"/>
  <c r="BY52" i="2"/>
  <c r="DS52" i="2"/>
  <c r="DQ52" i="2"/>
  <c r="DO52" i="2"/>
  <c r="FI52" i="2"/>
  <c r="FG52" i="2"/>
  <c r="FE52" i="2"/>
  <c r="GY52" i="2"/>
  <c r="GW52" i="2"/>
  <c r="GU52" i="2"/>
  <c r="IO52" i="2"/>
  <c r="IM52" i="2"/>
  <c r="IK52" i="2"/>
  <c r="CC53" i="2"/>
  <c r="CA53" i="2"/>
  <c r="BY53" i="2"/>
  <c r="DS53" i="2"/>
  <c r="DQ53" i="2"/>
  <c r="DO53" i="2"/>
  <c r="FI53" i="2"/>
  <c r="FG53" i="2"/>
  <c r="FE53" i="2"/>
  <c r="GY53" i="2"/>
  <c r="GW53" i="2"/>
  <c r="GU53" i="2"/>
  <c r="IO53" i="2"/>
  <c r="IM53" i="2"/>
  <c r="IK53" i="2"/>
  <c r="CC54" i="2"/>
  <c r="CA54" i="2"/>
  <c r="BY54" i="2"/>
  <c r="DS54" i="2"/>
  <c r="DQ54" i="2"/>
  <c r="DO54" i="2"/>
  <c r="FI54" i="2"/>
  <c r="FG54" i="2"/>
  <c r="FE54" i="2"/>
  <c r="GY54" i="2"/>
  <c r="GW54" i="2"/>
  <c r="GU54" i="2"/>
  <c r="IO54" i="2"/>
  <c r="IM54" i="2"/>
  <c r="IK54" i="2"/>
  <c r="CC55" i="2"/>
  <c r="CA55" i="2"/>
  <c r="BY55" i="2"/>
  <c r="DS55" i="2"/>
  <c r="DQ55" i="2"/>
  <c r="DO55" i="2"/>
  <c r="FI55" i="2"/>
  <c r="FG55" i="2"/>
  <c r="FE55" i="2"/>
  <c r="GY55" i="2"/>
  <c r="GW55" i="2"/>
  <c r="GU55" i="2"/>
  <c r="IO55" i="2"/>
  <c r="IM55" i="2"/>
  <c r="IK55" i="2"/>
  <c r="CC56" i="2"/>
  <c r="CA56" i="2"/>
  <c r="BY56" i="2"/>
  <c r="DS56" i="2"/>
  <c r="DQ56" i="2"/>
  <c r="DO56" i="2"/>
  <c r="FI56" i="2"/>
  <c r="FG56" i="2"/>
  <c r="FE56" i="2"/>
  <c r="GY56" i="2"/>
  <c r="GW56" i="2"/>
  <c r="GU56" i="2"/>
  <c r="IO56" i="2"/>
  <c r="IM56" i="2"/>
  <c r="IK56" i="2"/>
  <c r="CC57" i="2"/>
  <c r="CA57" i="2"/>
  <c r="BY57" i="2"/>
  <c r="DS57" i="2"/>
  <c r="DQ57" i="2"/>
  <c r="DO57" i="2"/>
  <c r="FI57" i="2"/>
  <c r="FG57" i="2"/>
  <c r="FE57" i="2"/>
  <c r="GY57" i="2"/>
  <c r="GW57" i="2"/>
  <c r="GU57" i="2"/>
  <c r="IO57" i="2"/>
  <c r="IM57" i="2"/>
  <c r="IK57" i="2"/>
  <c r="CC58" i="2"/>
  <c r="CA58" i="2"/>
  <c r="BY58" i="2"/>
  <c r="DS58" i="2"/>
  <c r="DQ58" i="2"/>
  <c r="DO58" i="2"/>
  <c r="FI58" i="2"/>
  <c r="FG58" i="2"/>
  <c r="FE58" i="2"/>
  <c r="GY58" i="2"/>
  <c r="GW58" i="2"/>
  <c r="GU58" i="2"/>
  <c r="IO58" i="2"/>
  <c r="IM58" i="2"/>
  <c r="IK58" i="2"/>
  <c r="CC59" i="2"/>
  <c r="CA59" i="2"/>
  <c r="BY59" i="2"/>
  <c r="DS59" i="2"/>
  <c r="DQ59" i="2"/>
  <c r="DO59" i="2"/>
  <c r="FI59" i="2"/>
  <c r="FG59" i="2"/>
  <c r="FE59" i="2"/>
  <c r="GY59" i="2"/>
  <c r="GW59" i="2"/>
  <c r="GU59" i="2"/>
  <c r="IO59" i="2"/>
  <c r="IM59" i="2"/>
  <c r="IK59" i="2"/>
  <c r="CC60" i="2"/>
  <c r="CA60" i="2"/>
  <c r="BY60" i="2"/>
  <c r="DS60" i="2"/>
  <c r="DQ60" i="2"/>
  <c r="DO60" i="2"/>
  <c r="FI60" i="2"/>
  <c r="FG60" i="2"/>
  <c r="FE60" i="2"/>
  <c r="GY60" i="2"/>
  <c r="GW60" i="2"/>
  <c r="GU60" i="2"/>
  <c r="IO60" i="2"/>
  <c r="IM60" i="2"/>
  <c r="IK60" i="2"/>
  <c r="CC61" i="2"/>
  <c r="CA61" i="2"/>
  <c r="BY61" i="2"/>
  <c r="DS61" i="2"/>
  <c r="DQ61" i="2"/>
  <c r="DO61" i="2"/>
  <c r="FI61" i="2"/>
  <c r="FG61" i="2"/>
  <c r="FE61" i="2"/>
  <c r="GY61" i="2"/>
  <c r="GW61" i="2"/>
  <c r="GU61" i="2"/>
  <c r="IO61" i="2"/>
  <c r="IM61" i="2"/>
  <c r="IK61" i="2"/>
  <c r="CC62" i="2"/>
  <c r="CA62" i="2"/>
  <c r="BY62" i="2"/>
  <c r="DS62" i="2"/>
  <c r="DQ62" i="2"/>
  <c r="DO62" i="2"/>
  <c r="FI62" i="2"/>
  <c r="FG62" i="2"/>
  <c r="FE62" i="2"/>
  <c r="GY62" i="2"/>
  <c r="GW62" i="2"/>
  <c r="GU62" i="2"/>
  <c r="IO62" i="2"/>
  <c r="IM62" i="2"/>
  <c r="IK62" i="2"/>
  <c r="CC63" i="2"/>
  <c r="CA63" i="2"/>
  <c r="BY63" i="2"/>
  <c r="DS63" i="2"/>
  <c r="DQ63" i="2"/>
  <c r="DO63" i="2"/>
  <c r="FI63" i="2"/>
  <c r="FG63" i="2"/>
  <c r="FE63" i="2"/>
  <c r="GY63" i="2"/>
  <c r="GW63" i="2"/>
  <c r="GU63" i="2"/>
  <c r="IO63" i="2"/>
  <c r="IM63" i="2"/>
  <c r="IK63" i="2"/>
  <c r="CC64" i="2"/>
  <c r="CA64" i="2"/>
  <c r="BY64" i="2"/>
  <c r="DS64" i="2"/>
  <c r="DQ64" i="2"/>
  <c r="DO64" i="2"/>
  <c r="FI64" i="2"/>
  <c r="FG64" i="2"/>
  <c r="FE64" i="2"/>
  <c r="GY64" i="2"/>
  <c r="GW64" i="2"/>
  <c r="GU64" i="2"/>
  <c r="IO64" i="2"/>
  <c r="IM64" i="2"/>
  <c r="IK64" i="2"/>
  <c r="CC65" i="2"/>
  <c r="CA65" i="2"/>
  <c r="BY65" i="2"/>
  <c r="DS65" i="2"/>
  <c r="DQ65" i="2"/>
  <c r="DO65" i="2"/>
  <c r="FI65" i="2"/>
  <c r="FG65" i="2"/>
  <c r="FE65" i="2"/>
  <c r="GY65" i="2"/>
  <c r="GW65" i="2"/>
  <c r="GU65" i="2"/>
  <c r="IO65" i="2"/>
  <c r="IM65" i="2"/>
  <c r="IK65" i="2"/>
  <c r="CC66" i="2"/>
  <c r="CA66" i="2"/>
  <c r="BY66" i="2"/>
  <c r="DS66" i="2"/>
  <c r="DQ66" i="2"/>
  <c r="DO66" i="2"/>
  <c r="FI66" i="2"/>
  <c r="FG66" i="2"/>
  <c r="FE66" i="2"/>
  <c r="GY66" i="2"/>
  <c r="GW66" i="2"/>
  <c r="GU66" i="2"/>
  <c r="IO66" i="2"/>
  <c r="IM66" i="2"/>
  <c r="IK66" i="2"/>
  <c r="BS50" i="2"/>
  <c r="DI50" i="2"/>
  <c r="EY50" i="2"/>
  <c r="GO50" i="2"/>
  <c r="FB50" i="8" s="1"/>
  <c r="IE50" i="2"/>
  <c r="CB67" i="2"/>
  <c r="BZ67" i="2"/>
  <c r="BS67" i="2"/>
  <c r="DR67" i="2"/>
  <c r="DP67" i="2"/>
  <c r="DI67" i="2"/>
  <c r="FH67" i="2"/>
  <c r="FF67" i="2"/>
  <c r="EY67" i="2"/>
  <c r="GX67" i="2"/>
  <c r="GV67" i="2"/>
  <c r="GO67" i="2"/>
  <c r="FB67" i="8" s="1"/>
  <c r="IN67" i="2"/>
  <c r="IL67" i="2"/>
  <c r="IE67" i="2"/>
  <c r="CC68" i="2"/>
  <c r="CA68" i="2"/>
  <c r="BY68" i="2"/>
  <c r="DS68" i="2"/>
  <c r="DQ68" i="2"/>
  <c r="DO68" i="2"/>
  <c r="FI68" i="2"/>
  <c r="FG68" i="2"/>
  <c r="FE68" i="2"/>
  <c r="GY68" i="2"/>
  <c r="GW68" i="2"/>
  <c r="GU68" i="2"/>
  <c r="IO68" i="2"/>
  <c r="IM68" i="2"/>
  <c r="IK68" i="2"/>
  <c r="CB69" i="2"/>
  <c r="BZ69" i="2"/>
  <c r="BS69" i="2"/>
  <c r="DR69" i="2"/>
  <c r="DP69" i="2"/>
  <c r="DI69" i="2"/>
  <c r="FH69" i="2"/>
  <c r="FF69" i="2"/>
  <c r="EY69" i="2"/>
  <c r="GX69" i="2"/>
  <c r="GV69" i="2"/>
  <c r="GO69" i="2"/>
  <c r="FB69" i="8" s="1"/>
  <c r="IN69" i="2"/>
  <c r="IL69" i="2"/>
  <c r="IE69" i="2"/>
  <c r="CC70" i="2"/>
  <c r="CA70" i="2"/>
  <c r="BY70" i="2"/>
  <c r="DS70" i="2"/>
  <c r="DQ70" i="2"/>
  <c r="DO70" i="2"/>
  <c r="FI70" i="2"/>
  <c r="FG70" i="2"/>
  <c r="FE70" i="2"/>
  <c r="GY70" i="2"/>
  <c r="GW70" i="2"/>
  <c r="GU70" i="2"/>
  <c r="IO70" i="2"/>
  <c r="IM70" i="2"/>
  <c r="IK70" i="2"/>
  <c r="CB71" i="2"/>
  <c r="BZ71" i="2"/>
  <c r="BS71" i="2"/>
  <c r="DR71" i="2"/>
  <c r="DP71" i="2"/>
  <c r="DI71" i="2"/>
  <c r="FH71" i="2"/>
  <c r="FF71" i="2"/>
  <c r="EY71" i="2"/>
  <c r="GX71" i="2"/>
  <c r="GV71" i="2"/>
  <c r="GO71" i="2"/>
  <c r="FB71" i="8" s="1"/>
  <c r="IN71" i="2"/>
  <c r="IL71" i="2"/>
  <c r="IE71" i="2"/>
  <c r="CC72" i="2"/>
  <c r="CA72" i="2"/>
  <c r="BY72" i="2"/>
  <c r="DS72" i="2"/>
  <c r="DQ72" i="2"/>
  <c r="DO72" i="2"/>
  <c r="FI72" i="2"/>
  <c r="FG72" i="2"/>
  <c r="FE72" i="2"/>
  <c r="GY72" i="2"/>
  <c r="GW72" i="2"/>
  <c r="GU72" i="2"/>
  <c r="IO72" i="2"/>
  <c r="IM72" i="2"/>
  <c r="IK72" i="2"/>
  <c r="CB73" i="2"/>
  <c r="BZ73" i="2"/>
  <c r="BS73" i="2"/>
  <c r="DR73" i="2"/>
  <c r="DP73" i="2"/>
  <c r="DI73" i="2"/>
  <c r="FH73" i="2"/>
  <c r="FF73" i="2"/>
  <c r="EY73" i="2"/>
  <c r="GX73" i="2"/>
  <c r="GV73" i="2"/>
  <c r="GO73" i="2"/>
  <c r="FB73" i="8" s="1"/>
  <c r="IN73" i="2"/>
  <c r="IL73" i="2"/>
  <c r="IE73" i="2"/>
  <c r="CC74" i="2"/>
  <c r="CA74" i="2"/>
  <c r="BY74" i="2"/>
  <c r="DS74" i="2"/>
  <c r="DQ74" i="2"/>
  <c r="DO74" i="2"/>
  <c r="FI74" i="2"/>
  <c r="FG74" i="2"/>
  <c r="FE74" i="2"/>
  <c r="GY74" i="2"/>
  <c r="GW74" i="2"/>
  <c r="GU74" i="2"/>
  <c r="IO74" i="2"/>
  <c r="IM74" i="2"/>
  <c r="IK74" i="2"/>
  <c r="CB75" i="2"/>
  <c r="BZ75" i="2"/>
  <c r="BS75" i="2"/>
  <c r="DR75" i="2"/>
  <c r="DP75" i="2"/>
  <c r="DI75" i="2"/>
  <c r="FH75" i="2"/>
  <c r="FF75" i="2"/>
  <c r="EY75" i="2"/>
  <c r="GX75" i="2"/>
  <c r="GV75" i="2"/>
  <c r="GO75" i="2"/>
  <c r="FB75" i="8" s="1"/>
  <c r="IN75" i="2"/>
  <c r="IL75" i="2"/>
  <c r="IE75" i="2"/>
  <c r="CC76" i="2"/>
  <c r="CA76" i="2"/>
  <c r="BY76" i="2"/>
  <c r="DS76" i="2"/>
  <c r="DQ76" i="2"/>
  <c r="DO76" i="2"/>
  <c r="FI76" i="2"/>
  <c r="FG76" i="2"/>
  <c r="FE76" i="2"/>
  <c r="GY76" i="2"/>
  <c r="GW76" i="2"/>
  <c r="GU76" i="2"/>
  <c r="IO76" i="2"/>
  <c r="IM76" i="2"/>
  <c r="IK76" i="2"/>
  <c r="CB77" i="2"/>
  <c r="BZ77" i="2"/>
  <c r="BS77" i="2"/>
  <c r="DR77" i="2"/>
  <c r="DP77" i="2"/>
  <c r="DI77" i="2"/>
  <c r="FH77" i="2"/>
  <c r="FF77" i="2"/>
  <c r="EY77" i="2"/>
  <c r="GX77" i="2"/>
  <c r="GV77" i="2"/>
  <c r="GO77" i="2"/>
  <c r="FB77" i="8" s="1"/>
  <c r="IN77" i="2"/>
  <c r="IL77" i="2"/>
  <c r="IE77" i="2"/>
  <c r="CC78" i="2"/>
  <c r="CA78" i="2"/>
  <c r="BY78" i="2"/>
  <c r="DS78" i="2"/>
  <c r="DQ78" i="2"/>
  <c r="DO78" i="2"/>
  <c r="FI78" i="2"/>
  <c r="FG78" i="2"/>
  <c r="FE78" i="2"/>
  <c r="GY78" i="2"/>
  <c r="GW78" i="2"/>
  <c r="GU78" i="2"/>
  <c r="IO78" i="2"/>
  <c r="IM78" i="2"/>
  <c r="IK78" i="2"/>
  <c r="CB79" i="2"/>
  <c r="BZ79" i="2"/>
  <c r="DR79" i="2"/>
  <c r="DP79" i="2"/>
  <c r="DI79" i="2"/>
  <c r="FH79" i="2"/>
  <c r="FF79" i="2"/>
  <c r="EY79" i="2"/>
  <c r="GX79" i="2"/>
  <c r="GV79" i="2"/>
  <c r="GO79" i="2"/>
  <c r="FB79" i="8" s="1"/>
  <c r="IN79" i="2"/>
  <c r="IL79" i="2"/>
  <c r="IE79" i="2"/>
  <c r="CB118" i="2"/>
  <c r="BZ118" i="2"/>
  <c r="DR118" i="2"/>
  <c r="DP118" i="2"/>
  <c r="FH118" i="2"/>
  <c r="FF118" i="2"/>
  <c r="GX118" i="2"/>
  <c r="GV118" i="2"/>
  <c r="IN118" i="2"/>
  <c r="IL118" i="2"/>
  <c r="DI135" i="2"/>
  <c r="EY135" i="2"/>
  <c r="GO135" i="2"/>
  <c r="FB103" i="8" s="1"/>
  <c r="IE135" i="2"/>
  <c r="BS136" i="2"/>
  <c r="DI136" i="2"/>
  <c r="EY136" i="2"/>
  <c r="GO136" i="2"/>
  <c r="FB104" i="8" s="1"/>
  <c r="IE136" i="2"/>
  <c r="BS137" i="2"/>
  <c r="DI137" i="2"/>
  <c r="EY137" i="2"/>
  <c r="GO137" i="2"/>
  <c r="FB105" i="8" s="1"/>
  <c r="IE137" i="2"/>
  <c r="O78" i="2"/>
  <c r="O76" i="2"/>
  <c r="AO51" i="2"/>
  <c r="O51" i="2"/>
  <c r="K51" i="8" s="1"/>
  <c r="F51" i="8" s="1"/>
  <c r="AO55" i="2"/>
  <c r="O55" i="2"/>
  <c r="K55" i="8" s="1"/>
  <c r="F55" i="8" s="1"/>
  <c r="AO52" i="2"/>
  <c r="O52" i="2"/>
  <c r="K52" i="8" s="1"/>
  <c r="F52" i="8" s="1"/>
  <c r="AO54" i="2"/>
  <c r="O54" i="2"/>
  <c r="K54" i="8" s="1"/>
  <c r="F54" i="8" s="1"/>
  <c r="AO56" i="2"/>
  <c r="O56" i="2"/>
  <c r="K56" i="8" s="1"/>
  <c r="F56" i="8" s="1"/>
  <c r="AO58" i="2"/>
  <c r="O58" i="2"/>
  <c r="K58" i="8" s="1"/>
  <c r="F58" i="8" s="1"/>
  <c r="AO60" i="2"/>
  <c r="O60" i="2"/>
  <c r="K60" i="8" s="1"/>
  <c r="F60" i="8" s="1"/>
  <c r="AO62" i="2"/>
  <c r="O62" i="2"/>
  <c r="K62" i="8" s="1"/>
  <c r="F62" i="8" s="1"/>
  <c r="AO64" i="2"/>
  <c r="O64" i="2"/>
  <c r="K64" i="8" s="1"/>
  <c r="F64" i="8" s="1"/>
  <c r="AO66" i="2"/>
  <c r="O66" i="2"/>
  <c r="K66" i="8" s="1"/>
  <c r="F66" i="8" s="1"/>
  <c r="AO116" i="2"/>
  <c r="O116" i="2"/>
  <c r="F116" i="8" s="1"/>
  <c r="HA116" i="2"/>
  <c r="GA116" i="2"/>
  <c r="EU84" i="8" s="1"/>
  <c r="IQ116" i="2"/>
  <c r="HQ116" i="2"/>
  <c r="CE117" i="2"/>
  <c r="BE117" i="2"/>
  <c r="DU117" i="2"/>
  <c r="CU117" i="2"/>
  <c r="FK117" i="2"/>
  <c r="EK117" i="2"/>
  <c r="HA117" i="2"/>
  <c r="GA117" i="2"/>
  <c r="EU85" i="8" s="1"/>
  <c r="IQ117" i="2"/>
  <c r="HQ117" i="2"/>
  <c r="CE51" i="2"/>
  <c r="BE51" i="2"/>
  <c r="AF51" i="8" s="1"/>
  <c r="AA51" i="8" s="1"/>
  <c r="DU51" i="2"/>
  <c r="CU51" i="2"/>
  <c r="FK51" i="2"/>
  <c r="EK51" i="2"/>
  <c r="HA51" i="2"/>
  <c r="GA51" i="2"/>
  <c r="EU51" i="8" s="1"/>
  <c r="IQ51" i="2"/>
  <c r="HQ51" i="2"/>
  <c r="CE52" i="2"/>
  <c r="BE52" i="2"/>
  <c r="AF52" i="8" s="1"/>
  <c r="AA52" i="8" s="1"/>
  <c r="DU52" i="2"/>
  <c r="CU52" i="2"/>
  <c r="FK52" i="2"/>
  <c r="EK52" i="2"/>
  <c r="HA52" i="2"/>
  <c r="GA52" i="2"/>
  <c r="EU52" i="8" s="1"/>
  <c r="IQ52" i="2"/>
  <c r="HQ52" i="2"/>
  <c r="CE53" i="2"/>
  <c r="BE53" i="2"/>
  <c r="AF53" i="8" s="1"/>
  <c r="AA53" i="8" s="1"/>
  <c r="DU53" i="2"/>
  <c r="CU53" i="2"/>
  <c r="FK53" i="2"/>
  <c r="EK53" i="2"/>
  <c r="HA53" i="2"/>
  <c r="GA53" i="2"/>
  <c r="EU53" i="8" s="1"/>
  <c r="IQ53" i="2"/>
  <c r="HQ53" i="2"/>
  <c r="CE54" i="2"/>
  <c r="BE54" i="2"/>
  <c r="AF54" i="8" s="1"/>
  <c r="AA54" i="8" s="1"/>
  <c r="DU54" i="2"/>
  <c r="CU54" i="2"/>
  <c r="FK54" i="2"/>
  <c r="EK54" i="2"/>
  <c r="HA54" i="2"/>
  <c r="GA54" i="2"/>
  <c r="EU54" i="8" s="1"/>
  <c r="IQ54" i="2"/>
  <c r="HQ54" i="2"/>
  <c r="CE55" i="2"/>
  <c r="BE55" i="2"/>
  <c r="AF55" i="8" s="1"/>
  <c r="AA55" i="8" s="1"/>
  <c r="DU55" i="2"/>
  <c r="CU55" i="2"/>
  <c r="FK55" i="2"/>
  <c r="EK55" i="2"/>
  <c r="HA55" i="2"/>
  <c r="GA55" i="2"/>
  <c r="EU55" i="8" s="1"/>
  <c r="IQ55" i="2"/>
  <c r="HQ55" i="2"/>
  <c r="CE56" i="2"/>
  <c r="BE56" i="2"/>
  <c r="AF56" i="8" s="1"/>
  <c r="AA56" i="8" s="1"/>
  <c r="DU56" i="2"/>
  <c r="CU56" i="2"/>
  <c r="FK56" i="2"/>
  <c r="EK56" i="2"/>
  <c r="HA56" i="2"/>
  <c r="GA56" i="2"/>
  <c r="EU56" i="8" s="1"/>
  <c r="IQ56" i="2"/>
  <c r="HQ56" i="2"/>
  <c r="CE57" i="2"/>
  <c r="BE57" i="2"/>
  <c r="AF57" i="8" s="1"/>
  <c r="AA57" i="8" s="1"/>
  <c r="DU57" i="2"/>
  <c r="CU57" i="2"/>
  <c r="FK57" i="2"/>
  <c r="EK57" i="2"/>
  <c r="HA57" i="2"/>
  <c r="GA57" i="2"/>
  <c r="EU57" i="8" s="1"/>
  <c r="IQ57" i="2"/>
  <c r="HQ57" i="2"/>
  <c r="CE58" i="2"/>
  <c r="BE58" i="2"/>
  <c r="AF58" i="8" s="1"/>
  <c r="AA58" i="8" s="1"/>
  <c r="DU58" i="2"/>
  <c r="CU58" i="2"/>
  <c r="FK58" i="2"/>
  <c r="EK58" i="2"/>
  <c r="HA58" i="2"/>
  <c r="GA58" i="2"/>
  <c r="EU58" i="8" s="1"/>
  <c r="IQ58" i="2"/>
  <c r="HQ58" i="2"/>
  <c r="CE59" i="2"/>
  <c r="BE59" i="2"/>
  <c r="AF59" i="8" s="1"/>
  <c r="AA59" i="8" s="1"/>
  <c r="DU59" i="2"/>
  <c r="CU59" i="2"/>
  <c r="FK59" i="2"/>
  <c r="EK59" i="2"/>
  <c r="HA59" i="2"/>
  <c r="GA59" i="2"/>
  <c r="EU59" i="8" s="1"/>
  <c r="IQ59" i="2"/>
  <c r="HQ59" i="2"/>
  <c r="CE60" i="2"/>
  <c r="BE60" i="2"/>
  <c r="AF60" i="8" s="1"/>
  <c r="AA60" i="8" s="1"/>
  <c r="DU60" i="2"/>
  <c r="CU60" i="2"/>
  <c r="FK60" i="2"/>
  <c r="EK60" i="2"/>
  <c r="HA60" i="2"/>
  <c r="GA60" i="2"/>
  <c r="EU60" i="8" s="1"/>
  <c r="IQ60" i="2"/>
  <c r="HQ60" i="2"/>
  <c r="CE61" i="2"/>
  <c r="BE61" i="2"/>
  <c r="AF61" i="8" s="1"/>
  <c r="AA61" i="8" s="1"/>
  <c r="DU61" i="2"/>
  <c r="CU61" i="2"/>
  <c r="FK61" i="2"/>
  <c r="EK61" i="2"/>
  <c r="HA61" i="2"/>
  <c r="GA61" i="2"/>
  <c r="EU61" i="8" s="1"/>
  <c r="IQ61" i="2"/>
  <c r="HQ61" i="2"/>
  <c r="CE62" i="2"/>
  <c r="BE62" i="2"/>
  <c r="AF62" i="8" s="1"/>
  <c r="AA62" i="8" s="1"/>
  <c r="DU62" i="2"/>
  <c r="CU62" i="2"/>
  <c r="FK62" i="2"/>
  <c r="EK62" i="2"/>
  <c r="HA62" i="2"/>
  <c r="GA62" i="2"/>
  <c r="EU62" i="8" s="1"/>
  <c r="IQ62" i="2"/>
  <c r="HQ62" i="2"/>
  <c r="CE63" i="2"/>
  <c r="BE63" i="2"/>
  <c r="AF63" i="8" s="1"/>
  <c r="AA63" i="8" s="1"/>
  <c r="DU63" i="2"/>
  <c r="CU63" i="2"/>
  <c r="FK63" i="2"/>
  <c r="EK63" i="2"/>
  <c r="HA63" i="2"/>
  <c r="GA63" i="2"/>
  <c r="EU63" i="8" s="1"/>
  <c r="IQ63" i="2"/>
  <c r="HQ63" i="2"/>
  <c r="CE64" i="2"/>
  <c r="BE64" i="2"/>
  <c r="AF64" i="8" s="1"/>
  <c r="AA64" i="8" s="1"/>
  <c r="DU64" i="2"/>
  <c r="CU64" i="2"/>
  <c r="FK64" i="2"/>
  <c r="EK64" i="2"/>
  <c r="HA64" i="2"/>
  <c r="GA64" i="2"/>
  <c r="EU64" i="8" s="1"/>
  <c r="IQ64" i="2"/>
  <c r="HQ64" i="2"/>
  <c r="CE65" i="2"/>
  <c r="BE65" i="2"/>
  <c r="AF65" i="8" s="1"/>
  <c r="AA65" i="8" s="1"/>
  <c r="DU65" i="2"/>
  <c r="CU65" i="2"/>
  <c r="FK65" i="2"/>
  <c r="EK65" i="2"/>
  <c r="HA65" i="2"/>
  <c r="GA65" i="2"/>
  <c r="EU65" i="8" s="1"/>
  <c r="IQ65" i="2"/>
  <c r="HQ65" i="2"/>
  <c r="CE66" i="2"/>
  <c r="BE66" i="2"/>
  <c r="AF66" i="8" s="1"/>
  <c r="AA66" i="8" s="1"/>
  <c r="DU66" i="2"/>
  <c r="CU66" i="2"/>
  <c r="FK66" i="2"/>
  <c r="EK66" i="2"/>
  <c r="HA66" i="2"/>
  <c r="GA66" i="2"/>
  <c r="EU66" i="8" s="1"/>
  <c r="IQ66" i="2"/>
  <c r="HQ66" i="2"/>
  <c r="AO67" i="2"/>
  <c r="AC67" i="2"/>
  <c r="R67" i="8" s="1"/>
  <c r="CE68" i="2"/>
  <c r="BE68" i="2"/>
  <c r="AF68" i="8" s="1"/>
  <c r="AA68" i="8" s="1"/>
  <c r="DU68" i="2"/>
  <c r="CU68" i="2"/>
  <c r="FK68" i="2"/>
  <c r="EK68" i="2"/>
  <c r="HA68" i="2"/>
  <c r="GA68" i="2"/>
  <c r="EU68" i="8" s="1"/>
  <c r="IQ68" i="2"/>
  <c r="HQ68" i="2"/>
  <c r="AO69" i="2"/>
  <c r="AC69" i="2"/>
  <c r="R69" i="8" s="1"/>
  <c r="CE70" i="2"/>
  <c r="BE70" i="2"/>
  <c r="AF70" i="8" s="1"/>
  <c r="AA70" i="8" s="1"/>
  <c r="DU70" i="2"/>
  <c r="CU70" i="2"/>
  <c r="FK70" i="2"/>
  <c r="EK70" i="2"/>
  <c r="HA70" i="2"/>
  <c r="GA70" i="2"/>
  <c r="EU70" i="8" s="1"/>
  <c r="IQ70" i="2"/>
  <c r="HQ70" i="2"/>
  <c r="AO71" i="2"/>
  <c r="AC71" i="2"/>
  <c r="R71" i="8" s="1"/>
  <c r="CE72" i="2"/>
  <c r="BE72" i="2"/>
  <c r="AF72" i="8" s="1"/>
  <c r="AA72" i="8" s="1"/>
  <c r="DU72" i="2"/>
  <c r="CU72" i="2"/>
  <c r="FK72" i="2"/>
  <c r="EK72" i="2"/>
  <c r="HA72" i="2"/>
  <c r="GA72" i="2"/>
  <c r="EU72" i="8" s="1"/>
  <c r="IQ72" i="2"/>
  <c r="HQ72" i="2"/>
  <c r="AO73" i="2"/>
  <c r="AC73" i="2"/>
  <c r="R73" i="8" s="1"/>
  <c r="CE74" i="2"/>
  <c r="BE74" i="2"/>
  <c r="AF74" i="8" s="1"/>
  <c r="AA74" i="8" s="1"/>
  <c r="DU74" i="2"/>
  <c r="CU74" i="2"/>
  <c r="FK74" i="2"/>
  <c r="EK74" i="2"/>
  <c r="HA74" i="2"/>
  <c r="GA74" i="2"/>
  <c r="EU74" i="8" s="1"/>
  <c r="IQ74" i="2"/>
  <c r="HQ74" i="2"/>
  <c r="AO75" i="2"/>
  <c r="AC75" i="2"/>
  <c r="CE76" i="2"/>
  <c r="BE76" i="2"/>
  <c r="AF76" i="8" s="1"/>
  <c r="AA76" i="8" s="1"/>
  <c r="DU76" i="2"/>
  <c r="CU76" i="2"/>
  <c r="FK76" i="2"/>
  <c r="EK76" i="2"/>
  <c r="HA76" i="2"/>
  <c r="GA76" i="2"/>
  <c r="EU76" i="8" s="1"/>
  <c r="IQ76" i="2"/>
  <c r="HQ76" i="2"/>
  <c r="AO77" i="2"/>
  <c r="AC77" i="2"/>
  <c r="CE78" i="2"/>
  <c r="BE78" i="2"/>
  <c r="AF78" i="8" s="1"/>
  <c r="AA78" i="8" s="1"/>
  <c r="DU78" i="2"/>
  <c r="CU78" i="2"/>
  <c r="FK78" i="2"/>
  <c r="EK78" i="2"/>
  <c r="HA78" i="2"/>
  <c r="GA78" i="2"/>
  <c r="EU78" i="8" s="1"/>
  <c r="IQ78" i="2"/>
  <c r="HQ78" i="2"/>
  <c r="AO79" i="2"/>
  <c r="AC79" i="2"/>
  <c r="AG26" i="3"/>
  <c r="AG32" i="3"/>
  <c r="AG34" i="3"/>
  <c r="AC115" i="2"/>
  <c r="AC114" i="2"/>
  <c r="AC52" i="2"/>
  <c r="AC54" i="2"/>
  <c r="AC56" i="2"/>
  <c r="AC58" i="2"/>
  <c r="AC60" i="2"/>
  <c r="AC62" i="2"/>
  <c r="AC64" i="2"/>
  <c r="AC66" i="2"/>
  <c r="GO116" i="2"/>
  <c r="FB84" i="8" s="1"/>
  <c r="IE116" i="2"/>
  <c r="BS117" i="2"/>
  <c r="DI117" i="2"/>
  <c r="EY117" i="2"/>
  <c r="GO117" i="2"/>
  <c r="FB85" i="8" s="1"/>
  <c r="IE117" i="2"/>
  <c r="BE114" i="2"/>
  <c r="AA114" i="8" s="1"/>
  <c r="CU114" i="2"/>
  <c r="EK114" i="2"/>
  <c r="GA114" i="2"/>
  <c r="EU82" i="8" s="1"/>
  <c r="HQ114" i="2"/>
  <c r="BS51" i="2"/>
  <c r="DI51" i="2"/>
  <c r="EY51" i="2"/>
  <c r="GO51" i="2"/>
  <c r="FB51" i="8" s="1"/>
  <c r="IE51" i="2"/>
  <c r="BS52" i="2"/>
  <c r="DI52" i="2"/>
  <c r="EY52" i="2"/>
  <c r="GO52" i="2"/>
  <c r="FB52" i="8" s="1"/>
  <c r="IE52" i="2"/>
  <c r="BS53" i="2"/>
  <c r="DI53" i="2"/>
  <c r="EY53" i="2"/>
  <c r="GO53" i="2"/>
  <c r="FB53" i="8" s="1"/>
  <c r="IE53" i="2"/>
  <c r="BS54" i="2"/>
  <c r="DI54" i="2"/>
  <c r="EY54" i="2"/>
  <c r="GO54" i="2"/>
  <c r="FB54" i="8" s="1"/>
  <c r="IE54" i="2"/>
  <c r="BS55" i="2"/>
  <c r="DI55" i="2"/>
  <c r="EY55" i="2"/>
  <c r="GO55" i="2"/>
  <c r="FB55" i="8" s="1"/>
  <c r="IE55" i="2"/>
  <c r="BS56" i="2"/>
  <c r="DI56" i="2"/>
  <c r="EY56" i="2"/>
  <c r="GO56" i="2"/>
  <c r="FB56" i="8" s="1"/>
  <c r="IE56" i="2"/>
  <c r="BS57" i="2"/>
  <c r="DI57" i="2"/>
  <c r="EY57" i="2"/>
  <c r="GO57" i="2"/>
  <c r="FB57" i="8" s="1"/>
  <c r="IE57" i="2"/>
  <c r="BS58" i="2"/>
  <c r="DI58" i="2"/>
  <c r="EY58" i="2"/>
  <c r="GO58" i="2"/>
  <c r="FB58" i="8" s="1"/>
  <c r="IE58" i="2"/>
  <c r="BS59" i="2"/>
  <c r="DI59" i="2"/>
  <c r="EY59" i="2"/>
  <c r="GO59" i="2"/>
  <c r="FB59" i="8" s="1"/>
  <c r="IE59" i="2"/>
  <c r="BS60" i="2"/>
  <c r="DI60" i="2"/>
  <c r="EY60" i="2"/>
  <c r="GO60" i="2"/>
  <c r="FB60" i="8" s="1"/>
  <c r="IE60" i="2"/>
  <c r="BS61" i="2"/>
  <c r="DI61" i="2"/>
  <c r="EY61" i="2"/>
  <c r="GO61" i="2"/>
  <c r="FB61" i="8" s="1"/>
  <c r="IE61" i="2"/>
  <c r="BS62" i="2"/>
  <c r="DI62" i="2"/>
  <c r="EY62" i="2"/>
  <c r="GO62" i="2"/>
  <c r="FB62" i="8" s="1"/>
  <c r="IE62" i="2"/>
  <c r="BS63" i="2"/>
  <c r="DI63" i="2"/>
  <c r="EY63" i="2"/>
  <c r="GO63" i="2"/>
  <c r="FB63" i="8" s="1"/>
  <c r="IE63" i="2"/>
  <c r="BS64" i="2"/>
  <c r="DI64" i="2"/>
  <c r="EY64" i="2"/>
  <c r="GO64" i="2"/>
  <c r="FB64" i="8" s="1"/>
  <c r="IE64" i="2"/>
  <c r="BS65" i="2"/>
  <c r="DI65" i="2"/>
  <c r="EY65" i="2"/>
  <c r="GO65" i="2"/>
  <c r="FB65" i="8" s="1"/>
  <c r="IE65" i="2"/>
  <c r="BS66" i="2"/>
  <c r="DI66" i="2"/>
  <c r="EY66" i="2"/>
  <c r="GO66" i="2"/>
  <c r="FB66" i="8" s="1"/>
  <c r="IE66" i="2"/>
  <c r="BE50" i="2"/>
  <c r="AF50" i="8" s="1"/>
  <c r="AA50" i="8" s="1"/>
  <c r="CU50" i="2"/>
  <c r="EK50" i="2"/>
  <c r="GA50" i="2"/>
  <c r="EU50" i="8" s="1"/>
  <c r="HQ50" i="2"/>
  <c r="BS68" i="2"/>
  <c r="DI68" i="2"/>
  <c r="EY68" i="2"/>
  <c r="GO68" i="2"/>
  <c r="FB68" i="8" s="1"/>
  <c r="IE68" i="2"/>
  <c r="BS70" i="2"/>
  <c r="DI70" i="2"/>
  <c r="EY70" i="2"/>
  <c r="GO70" i="2"/>
  <c r="FB70" i="8" s="1"/>
  <c r="IE70" i="2"/>
  <c r="BS72" i="2"/>
  <c r="DI72" i="2"/>
  <c r="EY72" i="2"/>
  <c r="GO72" i="2"/>
  <c r="FB72" i="8" s="1"/>
  <c r="IE72" i="2"/>
  <c r="BS74" i="2"/>
  <c r="DI74" i="2"/>
  <c r="EY74" i="2"/>
  <c r="GO74" i="2"/>
  <c r="FB74" i="8" s="1"/>
  <c r="IE74" i="2"/>
  <c r="BS76" i="2"/>
  <c r="DI76" i="2"/>
  <c r="EY76" i="2"/>
  <c r="GO76" i="2"/>
  <c r="FB76" i="8" s="1"/>
  <c r="IE76" i="2"/>
  <c r="BS78" i="2"/>
  <c r="DI78" i="2"/>
  <c r="EY78" i="2"/>
  <c r="GO78" i="2"/>
  <c r="FB78" i="8" s="1"/>
  <c r="IE78" i="2"/>
  <c r="AC118" i="2"/>
  <c r="AC119" i="2"/>
  <c r="AC120" i="2"/>
  <c r="AC121" i="2"/>
  <c r="AC122" i="2"/>
  <c r="AC123" i="2"/>
  <c r="AC124" i="2"/>
  <c r="AC125" i="2"/>
  <c r="AC126" i="2"/>
  <c r="AC127" i="2"/>
  <c r="AC128" i="2"/>
  <c r="AC129" i="2"/>
  <c r="AC130" i="2"/>
  <c r="AC131" i="2"/>
  <c r="AC132" i="2"/>
  <c r="AC133" i="2"/>
  <c r="AC134" i="2"/>
  <c r="AC135" i="2"/>
  <c r="AC136" i="2"/>
  <c r="GY136" i="2"/>
  <c r="GW136" i="2"/>
  <c r="GU136" i="2"/>
  <c r="IO136" i="2"/>
  <c r="IM136" i="2"/>
  <c r="IK136" i="2"/>
  <c r="AC137" i="2"/>
  <c r="CC137" i="2"/>
  <c r="CA137" i="2"/>
  <c r="BY137" i="2"/>
  <c r="DS137" i="2"/>
  <c r="DQ137" i="2"/>
  <c r="DO137" i="2"/>
  <c r="FI137" i="2"/>
  <c r="FG137" i="2"/>
  <c r="FE137" i="2"/>
  <c r="GY137" i="2"/>
  <c r="GW137" i="2"/>
  <c r="GU137" i="2"/>
  <c r="IO137" i="2"/>
  <c r="IM137" i="2"/>
  <c r="IK137" i="2"/>
  <c r="AC138" i="2"/>
  <c r="CC138" i="2"/>
  <c r="CA138" i="2"/>
  <c r="BY138" i="2"/>
  <c r="DS138" i="2"/>
  <c r="DQ138" i="2"/>
  <c r="DO138" i="2"/>
  <c r="FI138" i="2"/>
  <c r="FG138" i="2"/>
  <c r="FE138" i="2"/>
  <c r="GY138" i="2"/>
  <c r="GW138" i="2"/>
  <c r="GU138" i="2"/>
  <c r="IO138" i="2"/>
  <c r="IM138" i="2"/>
  <c r="IK138" i="2"/>
  <c r="AC139" i="2"/>
  <c r="CC139" i="2"/>
  <c r="CA139" i="2"/>
  <c r="BY139" i="2"/>
  <c r="DS139" i="2"/>
  <c r="DQ139" i="2"/>
  <c r="DO139" i="2"/>
  <c r="FI139" i="2"/>
  <c r="FG139" i="2"/>
  <c r="FE139" i="2"/>
  <c r="GY139" i="2"/>
  <c r="GW139" i="2"/>
  <c r="GU139" i="2"/>
  <c r="IO139" i="2"/>
  <c r="IM139" i="2"/>
  <c r="IK139" i="2"/>
  <c r="AC140" i="2"/>
  <c r="CC140" i="2"/>
  <c r="CA140" i="2"/>
  <c r="BY140" i="2"/>
  <c r="DS140" i="2"/>
  <c r="DQ140" i="2"/>
  <c r="DO140" i="2"/>
  <c r="FI140" i="2"/>
  <c r="FG140" i="2"/>
  <c r="FE140" i="2"/>
  <c r="GY140" i="2"/>
  <c r="GW140" i="2"/>
  <c r="GU140" i="2"/>
  <c r="IO140" i="2"/>
  <c r="IM140" i="2"/>
  <c r="IK140" i="2"/>
  <c r="AC141" i="2"/>
  <c r="CC141" i="2"/>
  <c r="CA141" i="2"/>
  <c r="BY141" i="2"/>
  <c r="DS141" i="2"/>
  <c r="DQ141" i="2"/>
  <c r="DO141" i="2"/>
  <c r="FI141" i="2"/>
  <c r="FG141" i="2"/>
  <c r="FE141" i="2"/>
  <c r="GY141" i="2"/>
  <c r="GW141" i="2"/>
  <c r="GU141" i="2"/>
  <c r="IO141" i="2"/>
  <c r="IM141" i="2"/>
  <c r="IK141" i="2"/>
  <c r="AC142" i="2"/>
  <c r="CC142" i="2"/>
  <c r="CA142" i="2"/>
  <c r="BY142" i="2"/>
  <c r="DS142" i="2"/>
  <c r="DQ142" i="2"/>
  <c r="DO142" i="2"/>
  <c r="FI142" i="2"/>
  <c r="FG142" i="2"/>
  <c r="FE142" i="2"/>
  <c r="GY142" i="2"/>
  <c r="GW142" i="2"/>
  <c r="GU142" i="2"/>
  <c r="IO142" i="2"/>
  <c r="IM142" i="2"/>
  <c r="IK142" i="2"/>
  <c r="AC143" i="2"/>
  <c r="CC143" i="2"/>
  <c r="CA143" i="2"/>
  <c r="BY143" i="2"/>
  <c r="DS143" i="2"/>
  <c r="DQ143" i="2"/>
  <c r="DO143" i="2"/>
  <c r="FI143" i="2"/>
  <c r="FG143" i="2"/>
  <c r="FE143" i="2"/>
  <c r="GY143" i="2"/>
  <c r="GW143" i="2"/>
  <c r="GU143" i="2"/>
  <c r="IO143" i="2"/>
  <c r="IM143" i="2"/>
  <c r="IK143" i="2"/>
  <c r="O77" i="2"/>
  <c r="K77" i="8" s="1"/>
  <c r="F77" i="8" s="1"/>
  <c r="AO53" i="2"/>
  <c r="O53" i="2"/>
  <c r="K53" i="8" s="1"/>
  <c r="F53" i="8" s="1"/>
  <c r="AO57" i="2"/>
  <c r="O57" i="2"/>
  <c r="K57" i="8" s="1"/>
  <c r="F57" i="8" s="1"/>
  <c r="AO59" i="2"/>
  <c r="O59" i="2"/>
  <c r="K59" i="8" s="1"/>
  <c r="F59" i="8" s="1"/>
  <c r="AO61" i="2"/>
  <c r="O61" i="2"/>
  <c r="K61" i="8" s="1"/>
  <c r="F61" i="8" s="1"/>
  <c r="AO63" i="2"/>
  <c r="O63" i="2"/>
  <c r="K63" i="8" s="1"/>
  <c r="F63" i="8" s="1"/>
  <c r="AO65" i="2"/>
  <c r="O65" i="2"/>
  <c r="K65" i="8" s="1"/>
  <c r="F65" i="8" s="1"/>
  <c r="AO50" i="2"/>
  <c r="O50" i="2"/>
  <c r="K50" i="8" s="1"/>
  <c r="F50" i="8" s="1"/>
  <c r="AO115" i="2"/>
  <c r="O115" i="2"/>
  <c r="F115" i="8" s="1"/>
  <c r="AO117" i="2"/>
  <c r="O117" i="2"/>
  <c r="F117" i="8" s="1"/>
  <c r="AO114" i="2"/>
  <c r="O114" i="2"/>
  <c r="F114" i="8" s="1"/>
  <c r="CE115" i="2"/>
  <c r="BE115" i="2"/>
  <c r="DU115" i="2"/>
  <c r="CU115" i="2"/>
  <c r="FK115" i="2"/>
  <c r="EK115" i="2"/>
  <c r="HA115" i="2"/>
  <c r="GA115" i="2"/>
  <c r="EU83" i="8" s="1"/>
  <c r="IQ115" i="2"/>
  <c r="HQ115" i="2"/>
  <c r="CE116" i="2"/>
  <c r="BE116" i="2"/>
  <c r="DU116" i="2"/>
  <c r="CU116" i="2"/>
  <c r="FK116" i="2"/>
  <c r="EK116" i="2"/>
  <c r="CE67" i="2"/>
  <c r="BE67" i="2"/>
  <c r="AF67" i="8" s="1"/>
  <c r="AA67" i="8" s="1"/>
  <c r="DU67" i="2"/>
  <c r="CU67" i="2"/>
  <c r="FK67" i="2"/>
  <c r="EK67" i="2"/>
  <c r="HA67" i="2"/>
  <c r="GA67" i="2"/>
  <c r="EU67" i="8" s="1"/>
  <c r="IQ67" i="2"/>
  <c r="HQ67" i="2"/>
  <c r="AO68" i="2"/>
  <c r="AC68" i="2"/>
  <c r="CE69" i="2"/>
  <c r="BE69" i="2"/>
  <c r="AF69" i="8" s="1"/>
  <c r="AA69" i="8" s="1"/>
  <c r="DU69" i="2"/>
  <c r="CU69" i="2"/>
  <c r="FK69" i="2"/>
  <c r="EK69" i="2"/>
  <c r="HA69" i="2"/>
  <c r="GA69" i="2"/>
  <c r="EU69" i="8" s="1"/>
  <c r="IQ69" i="2"/>
  <c r="HQ69" i="2"/>
  <c r="AO70" i="2"/>
  <c r="AC70" i="2"/>
  <c r="CE71" i="2"/>
  <c r="BE71" i="2"/>
  <c r="AF71" i="8" s="1"/>
  <c r="AA71" i="8" s="1"/>
  <c r="DU71" i="2"/>
  <c r="CU71" i="2"/>
  <c r="FK71" i="2"/>
  <c r="EK71" i="2"/>
  <c r="HA71" i="2"/>
  <c r="GA71" i="2"/>
  <c r="EU71" i="8" s="1"/>
  <c r="IQ71" i="2"/>
  <c r="HQ71" i="2"/>
  <c r="AO72" i="2"/>
  <c r="AC72" i="2"/>
  <c r="CE73" i="2"/>
  <c r="BE73" i="2"/>
  <c r="AF73" i="8" s="1"/>
  <c r="AA73" i="8" s="1"/>
  <c r="DU73" i="2"/>
  <c r="CU73" i="2"/>
  <c r="FK73" i="2"/>
  <c r="EK73" i="2"/>
  <c r="HA73" i="2"/>
  <c r="GA73" i="2"/>
  <c r="EU73" i="8" s="1"/>
  <c r="IQ73" i="2"/>
  <c r="HQ73" i="2"/>
  <c r="AO74" i="2"/>
  <c r="AC74" i="2"/>
  <c r="CE75" i="2"/>
  <c r="BE75" i="2"/>
  <c r="AF75" i="8" s="1"/>
  <c r="AA75" i="8" s="1"/>
  <c r="DU75" i="2"/>
  <c r="CU75" i="2"/>
  <c r="FK75" i="2"/>
  <c r="EK75" i="2"/>
  <c r="HA75" i="2"/>
  <c r="GA75" i="2"/>
  <c r="EU75" i="8" s="1"/>
  <c r="IQ75" i="2"/>
  <c r="HQ75" i="2"/>
  <c r="AO76" i="2"/>
  <c r="AC76" i="2"/>
  <c r="CE77" i="2"/>
  <c r="BE77" i="2"/>
  <c r="AF77" i="8" s="1"/>
  <c r="AA77" i="8" s="1"/>
  <c r="DU77" i="2"/>
  <c r="CU77" i="2"/>
  <c r="FK77" i="2"/>
  <c r="EK77" i="2"/>
  <c r="HA77" i="2"/>
  <c r="GA77" i="2"/>
  <c r="EU77" i="8" s="1"/>
  <c r="IQ77" i="2"/>
  <c r="HQ77" i="2"/>
  <c r="AO78" i="2"/>
  <c r="AC78" i="2"/>
  <c r="CE79" i="2"/>
  <c r="BE79" i="2"/>
  <c r="AF79" i="8" s="1"/>
  <c r="AA79" i="8" s="1"/>
  <c r="DU79" i="2"/>
  <c r="CU79" i="2"/>
  <c r="FK79" i="2"/>
  <c r="EK79" i="2"/>
  <c r="HA79" i="2"/>
  <c r="GA79" i="2"/>
  <c r="EU79" i="8" s="1"/>
  <c r="IQ79" i="2"/>
  <c r="HQ79" i="2"/>
  <c r="CE118" i="2"/>
  <c r="BE118" i="2"/>
  <c r="DU118" i="2"/>
  <c r="CU118" i="2"/>
  <c r="FK118" i="2"/>
  <c r="EK118" i="2"/>
  <c r="HA118" i="2"/>
  <c r="GA118" i="2"/>
  <c r="EU86" i="8" s="1"/>
  <c r="IQ118" i="2"/>
  <c r="HQ118" i="2"/>
  <c r="CE119" i="2"/>
  <c r="BE119" i="2"/>
  <c r="DU119" i="2"/>
  <c r="FK119" i="2"/>
  <c r="EK119" i="2"/>
  <c r="HA119" i="2"/>
  <c r="GA119" i="2"/>
  <c r="EU87" i="8" s="1"/>
  <c r="IQ119" i="2"/>
  <c r="HQ119" i="2"/>
  <c r="CE120" i="2"/>
  <c r="BE120" i="2"/>
  <c r="DU120" i="2"/>
  <c r="CU120" i="2"/>
  <c r="FK120" i="2"/>
  <c r="EK120" i="2"/>
  <c r="HA120" i="2"/>
  <c r="GA120" i="2"/>
  <c r="EU88" i="8" s="1"/>
  <c r="IQ120" i="2"/>
  <c r="HQ120" i="2"/>
  <c r="CE121" i="2"/>
  <c r="BE121" i="2"/>
  <c r="DU121" i="2"/>
  <c r="CU121" i="2"/>
  <c r="FK121" i="2"/>
  <c r="EK121" i="2"/>
  <c r="HA121" i="2"/>
  <c r="GA121" i="2"/>
  <c r="EU89" i="8" s="1"/>
  <c r="IQ121" i="2"/>
  <c r="HQ121" i="2"/>
  <c r="CE122" i="2"/>
  <c r="BE122" i="2"/>
  <c r="DU122" i="2"/>
  <c r="CU122" i="2"/>
  <c r="FK122" i="2"/>
  <c r="EK122" i="2"/>
  <c r="HA122" i="2"/>
  <c r="GA122" i="2"/>
  <c r="EU90" i="8" s="1"/>
  <c r="IQ122" i="2"/>
  <c r="HQ122" i="2"/>
  <c r="CE123" i="2"/>
  <c r="BE123" i="2"/>
  <c r="DU123" i="2"/>
  <c r="CU123" i="2"/>
  <c r="FK123" i="2"/>
  <c r="EK123" i="2"/>
  <c r="HA123" i="2"/>
  <c r="GA123" i="2"/>
  <c r="EU91" i="8" s="1"/>
  <c r="IQ123" i="2"/>
  <c r="HQ123" i="2"/>
  <c r="CE124" i="2"/>
  <c r="BE124" i="2"/>
  <c r="DU124" i="2"/>
  <c r="CU124" i="2"/>
  <c r="FK124" i="2"/>
  <c r="EK124" i="2"/>
  <c r="HA124" i="2"/>
  <c r="GA124" i="2"/>
  <c r="EU92" i="8" s="1"/>
  <c r="IQ124" i="2"/>
  <c r="HQ124" i="2"/>
  <c r="CE125" i="2"/>
  <c r="BE125" i="2"/>
  <c r="DU125" i="2"/>
  <c r="CU125" i="2"/>
  <c r="FK125" i="2"/>
  <c r="EK125" i="2"/>
  <c r="HA125" i="2"/>
  <c r="GA125" i="2"/>
  <c r="EU93" i="8" s="1"/>
  <c r="IQ125" i="2"/>
  <c r="HQ125" i="2"/>
  <c r="CE126" i="2"/>
  <c r="BE126" i="2"/>
  <c r="DU126" i="2"/>
  <c r="CU126" i="2"/>
  <c r="FK126" i="2"/>
  <c r="EK126" i="2"/>
  <c r="HA126" i="2"/>
  <c r="GA126" i="2"/>
  <c r="EU94" i="8" s="1"/>
  <c r="IQ126" i="2"/>
  <c r="HQ126" i="2"/>
  <c r="CE127" i="2"/>
  <c r="BE127" i="2"/>
  <c r="DU127" i="2"/>
  <c r="CU127" i="2"/>
  <c r="FK127" i="2"/>
  <c r="EK127" i="2"/>
  <c r="HA127" i="2"/>
  <c r="GA127" i="2"/>
  <c r="EU95" i="8" s="1"/>
  <c r="IQ127" i="2"/>
  <c r="HQ127" i="2"/>
  <c r="CE128" i="2"/>
  <c r="BE128" i="2"/>
  <c r="DU128" i="2"/>
  <c r="CU128" i="2"/>
  <c r="FK128" i="2"/>
  <c r="EK128" i="2"/>
  <c r="HA128" i="2"/>
  <c r="GA128" i="2"/>
  <c r="EU96" i="8" s="1"/>
  <c r="IQ128" i="2"/>
  <c r="HQ128" i="2"/>
  <c r="CE129" i="2"/>
  <c r="BE129" i="2"/>
  <c r="DU129" i="2"/>
  <c r="CU129" i="2"/>
  <c r="FK129" i="2"/>
  <c r="EK129" i="2"/>
  <c r="HA129" i="2"/>
  <c r="GA129" i="2"/>
  <c r="EU97" i="8" s="1"/>
  <c r="IQ129" i="2"/>
  <c r="HQ129" i="2"/>
  <c r="CE130" i="2"/>
  <c r="BE130" i="2"/>
  <c r="DU130" i="2"/>
  <c r="CU130" i="2"/>
  <c r="FK130" i="2"/>
  <c r="EK130" i="2"/>
  <c r="HA130" i="2"/>
  <c r="GA130" i="2"/>
  <c r="EU98" i="8" s="1"/>
  <c r="IQ130" i="2"/>
  <c r="HQ130" i="2"/>
  <c r="CE131" i="2"/>
  <c r="BE131" i="2"/>
  <c r="DU131" i="2"/>
  <c r="CU131" i="2"/>
  <c r="FK131" i="2"/>
  <c r="EK131" i="2"/>
  <c r="HA131" i="2"/>
  <c r="GA131" i="2"/>
  <c r="EU99" i="8" s="1"/>
  <c r="IQ131" i="2"/>
  <c r="HQ131" i="2"/>
  <c r="CE132" i="2"/>
  <c r="BE132" i="2"/>
  <c r="DU132" i="2"/>
  <c r="CU132" i="2"/>
  <c r="FK132" i="2"/>
  <c r="EK132" i="2"/>
  <c r="HA132" i="2"/>
  <c r="GA132" i="2"/>
  <c r="EU100" i="8" s="1"/>
  <c r="IQ132" i="2"/>
  <c r="HQ132" i="2"/>
  <c r="CE133" i="2"/>
  <c r="BE133" i="2"/>
  <c r="DU133" i="2"/>
  <c r="CU133" i="2"/>
  <c r="FK133" i="2"/>
  <c r="EK133" i="2"/>
  <c r="HA133" i="2"/>
  <c r="GA133" i="2"/>
  <c r="EU101" i="8" s="1"/>
  <c r="IQ133" i="2"/>
  <c r="HQ133" i="2"/>
  <c r="CE134" i="2"/>
  <c r="BE134" i="2"/>
  <c r="DU134" i="2"/>
  <c r="CU134" i="2"/>
  <c r="FK134" i="2"/>
  <c r="EK134" i="2"/>
  <c r="HA134" i="2"/>
  <c r="GA134" i="2"/>
  <c r="EU102" i="8" s="1"/>
  <c r="IQ134" i="2"/>
  <c r="HQ134" i="2"/>
  <c r="CE135" i="2"/>
  <c r="BE135" i="2"/>
  <c r="DU135" i="2"/>
  <c r="CU135" i="2"/>
  <c r="FK135" i="2"/>
  <c r="EK135" i="2"/>
  <c r="HA135" i="2"/>
  <c r="GA135" i="2"/>
  <c r="EU103" i="8" s="1"/>
  <c r="IQ135" i="2"/>
  <c r="HQ135" i="2"/>
  <c r="CE136" i="2"/>
  <c r="BE136" i="2"/>
  <c r="DU136" i="2"/>
  <c r="CU136" i="2"/>
  <c r="FK136" i="2"/>
  <c r="EK136" i="2"/>
  <c r="HA136" i="2"/>
  <c r="GA136" i="2"/>
  <c r="EU104" i="8" s="1"/>
  <c r="IQ136" i="2"/>
  <c r="HQ136" i="2"/>
  <c r="CE137" i="2"/>
  <c r="BE137" i="2"/>
  <c r="DU137" i="2"/>
  <c r="CU137" i="2"/>
  <c r="FK137" i="2"/>
  <c r="EK137" i="2"/>
  <c r="HA137" i="2"/>
  <c r="GA137" i="2"/>
  <c r="EU105" i="8" s="1"/>
  <c r="IQ137" i="2"/>
  <c r="HQ137" i="2"/>
  <c r="CE138" i="2"/>
  <c r="BE138" i="2"/>
  <c r="DU138" i="2"/>
  <c r="CU138" i="2"/>
  <c r="FK138" i="2"/>
  <c r="EK138" i="2"/>
  <c r="HA138" i="2"/>
  <c r="GA138" i="2"/>
  <c r="EU106" i="8" s="1"/>
  <c r="IQ138" i="2"/>
  <c r="HQ138" i="2"/>
  <c r="CE139" i="2"/>
  <c r="BE139" i="2"/>
  <c r="DU139" i="2"/>
  <c r="CU139" i="2"/>
  <c r="FK139" i="2"/>
  <c r="EK139" i="2"/>
  <c r="HA139" i="2"/>
  <c r="GA139" i="2"/>
  <c r="EU107" i="8" s="1"/>
  <c r="IQ139" i="2"/>
  <c r="HQ139" i="2"/>
  <c r="CE140" i="2"/>
  <c r="BE140" i="2"/>
  <c r="DU140" i="2"/>
  <c r="CU140" i="2"/>
  <c r="FK140" i="2"/>
  <c r="EK140" i="2"/>
  <c r="HA140" i="2"/>
  <c r="GA140" i="2"/>
  <c r="EU108" i="8" s="1"/>
  <c r="IQ140" i="2"/>
  <c r="HQ140" i="2"/>
  <c r="CE141" i="2"/>
  <c r="BE141" i="2"/>
  <c r="DU141" i="2"/>
  <c r="CU141" i="2"/>
  <c r="FK141" i="2"/>
  <c r="EK141" i="2"/>
  <c r="HA141" i="2"/>
  <c r="GA141" i="2"/>
  <c r="EU109" i="8" s="1"/>
  <c r="IQ141" i="2"/>
  <c r="HQ141" i="2"/>
  <c r="CE142" i="2"/>
  <c r="BE142" i="2"/>
  <c r="DU142" i="2"/>
  <c r="CU142" i="2"/>
  <c r="FK142" i="2"/>
  <c r="EK142" i="2"/>
  <c r="HA142" i="2"/>
  <c r="GA142" i="2"/>
  <c r="EU110" i="8" s="1"/>
  <c r="IQ142" i="2"/>
  <c r="HQ142" i="2"/>
  <c r="CE143" i="2"/>
  <c r="BE143" i="2"/>
  <c r="DU143" i="2"/>
  <c r="CU143" i="2"/>
  <c r="FK143" i="2"/>
  <c r="EK143" i="2"/>
  <c r="HA143" i="2"/>
  <c r="GA143" i="2"/>
  <c r="EU111" i="8" s="1"/>
  <c r="IQ143" i="2"/>
  <c r="HQ143" i="2"/>
  <c r="AC116" i="2"/>
  <c r="AC117" i="2"/>
  <c r="AC51" i="2"/>
  <c r="AC53" i="2"/>
  <c r="AC55" i="2"/>
  <c r="AC57" i="2"/>
  <c r="AC59" i="2"/>
  <c r="AC61" i="2"/>
  <c r="AC63" i="2"/>
  <c r="AC65" i="2"/>
  <c r="AC50" i="2"/>
  <c r="BS79" i="2"/>
  <c r="BS118" i="2"/>
  <c r="DI118" i="2"/>
  <c r="EY118" i="2"/>
  <c r="GO118" i="2"/>
  <c r="FB86" i="8" s="1"/>
  <c r="IE118" i="2"/>
  <c r="O118" i="2"/>
  <c r="CB119" i="2"/>
  <c r="BZ119" i="2"/>
  <c r="BS119" i="2"/>
  <c r="DR119" i="2"/>
  <c r="DP119" i="2"/>
  <c r="DI119" i="2"/>
  <c r="FH119" i="2"/>
  <c r="FF119" i="2"/>
  <c r="EY119" i="2"/>
  <c r="GX119" i="2"/>
  <c r="GV119" i="2"/>
  <c r="GO119" i="2"/>
  <c r="FB87" i="8" s="1"/>
  <c r="IN119" i="2"/>
  <c r="IL119" i="2"/>
  <c r="IE119" i="2"/>
  <c r="O119" i="2"/>
  <c r="CB120" i="2"/>
  <c r="BZ120" i="2"/>
  <c r="BS120" i="2"/>
  <c r="DR120" i="2"/>
  <c r="DP120" i="2"/>
  <c r="DI120" i="2"/>
  <c r="FH120" i="2"/>
  <c r="FF120" i="2"/>
  <c r="EY120" i="2"/>
  <c r="GX120" i="2"/>
  <c r="GV120" i="2"/>
  <c r="GO120" i="2"/>
  <c r="FB88" i="8" s="1"/>
  <c r="IN120" i="2"/>
  <c r="IL120" i="2"/>
  <c r="IE120" i="2"/>
  <c r="O120" i="2"/>
  <c r="CB121" i="2"/>
  <c r="BZ121" i="2"/>
  <c r="BS121" i="2"/>
  <c r="DR121" i="2"/>
  <c r="DP121" i="2"/>
  <c r="DI121" i="2"/>
  <c r="FH121" i="2"/>
  <c r="FF121" i="2"/>
  <c r="EY121" i="2"/>
  <c r="GX121" i="2"/>
  <c r="GV121" i="2"/>
  <c r="GO121" i="2"/>
  <c r="FB89" i="8" s="1"/>
  <c r="IN121" i="2"/>
  <c r="IL121" i="2"/>
  <c r="IE121" i="2"/>
  <c r="O121" i="2"/>
  <c r="CB122" i="2"/>
  <c r="BZ122" i="2"/>
  <c r="BS122" i="2"/>
  <c r="DR122" i="2"/>
  <c r="DP122" i="2"/>
  <c r="DI122" i="2"/>
  <c r="FH122" i="2"/>
  <c r="FF122" i="2"/>
  <c r="EY122" i="2"/>
  <c r="GX122" i="2"/>
  <c r="GV122" i="2"/>
  <c r="GO122" i="2"/>
  <c r="FB90" i="8" s="1"/>
  <c r="IN122" i="2"/>
  <c r="IL122" i="2"/>
  <c r="IE122" i="2"/>
  <c r="O122" i="2"/>
  <c r="CB123" i="2"/>
  <c r="BZ123" i="2"/>
  <c r="BS123" i="2"/>
  <c r="DR123" i="2"/>
  <c r="DP123" i="2"/>
  <c r="DI123" i="2"/>
  <c r="FH123" i="2"/>
  <c r="FF123" i="2"/>
  <c r="EY123" i="2"/>
  <c r="GX123" i="2"/>
  <c r="GV123" i="2"/>
  <c r="GO123" i="2"/>
  <c r="FB91" i="8" s="1"/>
  <c r="IN123" i="2"/>
  <c r="IL123" i="2"/>
  <c r="IE123" i="2"/>
  <c r="O123" i="2"/>
  <c r="CB124" i="2"/>
  <c r="BZ124" i="2"/>
  <c r="BS124" i="2"/>
  <c r="DR124" i="2"/>
  <c r="DP124" i="2"/>
  <c r="DI124" i="2"/>
  <c r="FH124" i="2"/>
  <c r="FF124" i="2"/>
  <c r="EY124" i="2"/>
  <c r="GX124" i="2"/>
  <c r="GV124" i="2"/>
  <c r="GO124" i="2"/>
  <c r="FB92" i="8" s="1"/>
  <c r="IN124" i="2"/>
  <c r="IL124" i="2"/>
  <c r="IE124" i="2"/>
  <c r="O124" i="2"/>
  <c r="CB125" i="2"/>
  <c r="BZ125" i="2"/>
  <c r="BS125" i="2"/>
  <c r="DR125" i="2"/>
  <c r="DP125" i="2"/>
  <c r="DI125" i="2"/>
  <c r="FH125" i="2"/>
  <c r="FF125" i="2"/>
  <c r="EY125" i="2"/>
  <c r="GX125" i="2"/>
  <c r="GV125" i="2"/>
  <c r="GO125" i="2"/>
  <c r="FB93" i="8" s="1"/>
  <c r="IN125" i="2"/>
  <c r="IL125" i="2"/>
  <c r="IE125" i="2"/>
  <c r="O125" i="2"/>
  <c r="CB126" i="2"/>
  <c r="BZ126" i="2"/>
  <c r="BS126" i="2"/>
  <c r="DR126" i="2"/>
  <c r="DP126" i="2"/>
  <c r="DI126" i="2"/>
  <c r="FH126" i="2"/>
  <c r="FF126" i="2"/>
  <c r="EY126" i="2"/>
  <c r="GO126" i="2"/>
  <c r="FB94" i="8" s="1"/>
  <c r="IE126" i="2"/>
  <c r="O126" i="2"/>
  <c r="BS127" i="2"/>
  <c r="DI127" i="2"/>
  <c r="EY127" i="2"/>
  <c r="GO127" i="2"/>
  <c r="FB95" i="8" s="1"/>
  <c r="IE127" i="2"/>
  <c r="O127" i="2"/>
  <c r="BS128" i="2"/>
  <c r="DI128" i="2"/>
  <c r="EY128" i="2"/>
  <c r="GO128" i="2"/>
  <c r="FB96" i="8" s="1"/>
  <c r="IE128" i="2"/>
  <c r="O128" i="2"/>
  <c r="BS129" i="2"/>
  <c r="DI129" i="2"/>
  <c r="EY129" i="2"/>
  <c r="GO129" i="2"/>
  <c r="FB97" i="8" s="1"/>
  <c r="IE129" i="2"/>
  <c r="O129" i="2"/>
  <c r="BS130" i="2"/>
  <c r="DI130" i="2"/>
  <c r="EY130" i="2"/>
  <c r="GO130" i="2"/>
  <c r="FB98" i="8" s="1"/>
  <c r="IE130" i="2"/>
  <c r="O130" i="2"/>
  <c r="BS131" i="2"/>
  <c r="DI131" i="2"/>
  <c r="EY131" i="2"/>
  <c r="GO131" i="2"/>
  <c r="FB99" i="8" s="1"/>
  <c r="IE131" i="2"/>
  <c r="O131" i="2"/>
  <c r="BS132" i="2"/>
  <c r="DI132" i="2"/>
  <c r="EY132" i="2"/>
  <c r="GO132" i="2"/>
  <c r="FB100" i="8" s="1"/>
  <c r="IE132" i="2"/>
  <c r="O132" i="2"/>
  <c r="BS133" i="2"/>
  <c r="DI133" i="2"/>
  <c r="EY133" i="2"/>
  <c r="GO133" i="2"/>
  <c r="FB101" i="8" s="1"/>
  <c r="IE133" i="2"/>
  <c r="O133" i="2"/>
  <c r="BS134" i="2"/>
  <c r="DI134" i="2"/>
  <c r="EY134" i="2"/>
  <c r="GO134" i="2"/>
  <c r="FB102" i="8" s="1"/>
  <c r="IE134" i="2"/>
  <c r="O134" i="2"/>
  <c r="BS135" i="2"/>
  <c r="O135" i="2"/>
  <c r="O136" i="2"/>
  <c r="O137" i="2"/>
  <c r="O138" i="2"/>
  <c r="O139" i="2"/>
  <c r="O140" i="2"/>
  <c r="O141" i="2"/>
  <c r="O142" i="2"/>
  <c r="O143" i="2"/>
  <c r="O75" i="2"/>
  <c r="O79" i="2"/>
  <c r="AR51" i="2"/>
  <c r="AR52" i="2"/>
  <c r="AR53" i="2"/>
  <c r="IQ50" i="2"/>
  <c r="CC67" i="2"/>
  <c r="CA67" i="2"/>
  <c r="BY67" i="2"/>
  <c r="DS67" i="2"/>
  <c r="DQ67" i="2"/>
  <c r="DO67" i="2"/>
  <c r="FI67" i="2"/>
  <c r="FG67" i="2"/>
  <c r="FE67" i="2"/>
  <c r="GY67" i="2"/>
  <c r="GW67" i="2"/>
  <c r="GU67" i="2"/>
  <c r="IO67" i="2"/>
  <c r="IM67" i="2"/>
  <c r="IK67" i="2"/>
  <c r="CB68" i="2"/>
  <c r="BZ68" i="2"/>
  <c r="DR68" i="2"/>
  <c r="DP68" i="2"/>
  <c r="FH68" i="2"/>
  <c r="FF68" i="2"/>
  <c r="GX68" i="2"/>
  <c r="GV68" i="2"/>
  <c r="IN68" i="2"/>
  <c r="IL68" i="2"/>
  <c r="CC69" i="2"/>
  <c r="CA69" i="2"/>
  <c r="BY69" i="2"/>
  <c r="DS69" i="2"/>
  <c r="DQ69" i="2"/>
  <c r="DO69" i="2"/>
  <c r="FI69" i="2"/>
  <c r="FG69" i="2"/>
  <c r="FE69" i="2"/>
  <c r="GY69" i="2"/>
  <c r="GW69" i="2"/>
  <c r="GU69" i="2"/>
  <c r="IO69" i="2"/>
  <c r="IM69" i="2"/>
  <c r="IK69" i="2"/>
  <c r="CB70" i="2"/>
  <c r="BZ70" i="2"/>
  <c r="DR70" i="2"/>
  <c r="DP70" i="2"/>
  <c r="FH70" i="2"/>
  <c r="FF70" i="2"/>
  <c r="GX70" i="2"/>
  <c r="GV70" i="2"/>
  <c r="IN70" i="2"/>
  <c r="IL70" i="2"/>
  <c r="CC71" i="2"/>
  <c r="CA71" i="2"/>
  <c r="BY71" i="2"/>
  <c r="DS71" i="2"/>
  <c r="DQ71" i="2"/>
  <c r="DO71" i="2"/>
  <c r="FI71" i="2"/>
  <c r="FG71" i="2"/>
  <c r="FE71" i="2"/>
  <c r="GY71" i="2"/>
  <c r="GW71" i="2"/>
  <c r="GU71" i="2"/>
  <c r="IO71" i="2"/>
  <c r="IM71" i="2"/>
  <c r="IK71" i="2"/>
  <c r="CB72" i="2"/>
  <c r="BZ72" i="2"/>
  <c r="DR72" i="2"/>
  <c r="DP72" i="2"/>
  <c r="FH72" i="2"/>
  <c r="FF72" i="2"/>
  <c r="GX72" i="2"/>
  <c r="GV72" i="2"/>
  <c r="IN72" i="2"/>
  <c r="IL72" i="2"/>
  <c r="CC73" i="2"/>
  <c r="CA73" i="2"/>
  <c r="BY73" i="2"/>
  <c r="DS73" i="2"/>
  <c r="DQ73" i="2"/>
  <c r="DO73" i="2"/>
  <c r="FI73" i="2"/>
  <c r="FG73" i="2"/>
  <c r="FE73" i="2"/>
  <c r="GY73" i="2"/>
  <c r="GW73" i="2"/>
  <c r="GU73" i="2"/>
  <c r="IO73" i="2"/>
  <c r="IM73" i="2"/>
  <c r="IK73" i="2"/>
  <c r="CB74" i="2"/>
  <c r="BZ74" i="2"/>
  <c r="DR74" i="2"/>
  <c r="DP74" i="2"/>
  <c r="FH74" i="2"/>
  <c r="FF74" i="2"/>
  <c r="GX74" i="2"/>
  <c r="GV74" i="2"/>
  <c r="IN74" i="2"/>
  <c r="IL74" i="2"/>
  <c r="CC75" i="2"/>
  <c r="CA75" i="2"/>
  <c r="BY75" i="2"/>
  <c r="DS75" i="2"/>
  <c r="DQ75" i="2"/>
  <c r="DO75" i="2"/>
  <c r="FI75" i="2"/>
  <c r="FG75" i="2"/>
  <c r="FE75" i="2"/>
  <c r="AR54" i="2"/>
  <c r="AR55" i="2"/>
  <c r="AR56" i="2"/>
  <c r="AR57" i="2"/>
  <c r="AR58" i="2"/>
  <c r="AR59" i="2"/>
  <c r="AR60" i="2"/>
  <c r="AR61" i="2"/>
  <c r="AR62" i="2"/>
  <c r="AR63" i="2"/>
  <c r="AR64" i="2"/>
  <c r="AR65" i="2"/>
  <c r="AR66" i="2"/>
  <c r="AR67" i="2"/>
  <c r="AR68" i="2"/>
  <c r="AR69" i="2"/>
  <c r="AR70" i="2"/>
  <c r="AR71" i="2"/>
  <c r="AR72" i="2"/>
  <c r="AR73" i="2"/>
  <c r="AR74" i="2"/>
  <c r="AR75" i="2"/>
  <c r="AR76" i="2"/>
  <c r="AR77" i="2"/>
  <c r="AR78" i="2"/>
  <c r="AR79" i="2"/>
  <c r="AR50" i="2"/>
  <c r="AR115" i="2"/>
  <c r="AR116" i="2"/>
  <c r="AR117" i="2"/>
  <c r="AR114" i="2"/>
  <c r="GY75" i="2"/>
  <c r="GW75" i="2"/>
  <c r="GU75" i="2"/>
  <c r="IO75" i="2"/>
  <c r="IM75" i="2"/>
  <c r="IK75" i="2"/>
  <c r="CB76" i="2"/>
  <c r="BZ76" i="2"/>
  <c r="DR76" i="2"/>
  <c r="DP76" i="2"/>
  <c r="FH76" i="2"/>
  <c r="FF76" i="2"/>
  <c r="GX76" i="2"/>
  <c r="GV76" i="2"/>
  <c r="IN76" i="2"/>
  <c r="IL76" i="2"/>
  <c r="CC77" i="2"/>
  <c r="CA77" i="2"/>
  <c r="BY77" i="2"/>
  <c r="DS77" i="2"/>
  <c r="DQ77" i="2"/>
  <c r="DO77" i="2"/>
  <c r="FI77" i="2"/>
  <c r="FG77" i="2"/>
  <c r="FE77" i="2"/>
  <c r="GY77" i="2"/>
  <c r="GW77" i="2"/>
  <c r="GU77" i="2"/>
  <c r="IO77" i="2"/>
  <c r="IM77" i="2"/>
  <c r="IK77" i="2"/>
  <c r="CB78" i="2"/>
  <c r="BZ78" i="2"/>
  <c r="DR78" i="2"/>
  <c r="DP78" i="2"/>
  <c r="FH78" i="2"/>
  <c r="FF78" i="2"/>
  <c r="GX78" i="2"/>
  <c r="GV78" i="2"/>
  <c r="IN78" i="2"/>
  <c r="IL78" i="2"/>
  <c r="CC79" i="2"/>
  <c r="CA79" i="2"/>
  <c r="BY79" i="2"/>
  <c r="DS79" i="2"/>
  <c r="DQ79" i="2"/>
  <c r="DO79" i="2"/>
  <c r="FI79" i="2"/>
  <c r="FG79" i="2"/>
  <c r="FE79" i="2"/>
  <c r="GY79" i="2"/>
  <c r="GW79" i="2"/>
  <c r="GU79" i="2"/>
  <c r="IO79" i="2"/>
  <c r="IM79" i="2"/>
  <c r="IK79" i="2"/>
  <c r="AM115" i="2"/>
  <c r="AK115" i="2"/>
  <c r="AI115" i="2"/>
  <c r="AL116" i="2"/>
  <c r="AJ116" i="2"/>
  <c r="AM117" i="2"/>
  <c r="AK117" i="2"/>
  <c r="AI117" i="2"/>
  <c r="CC115" i="2"/>
  <c r="CA115" i="2"/>
  <c r="BY115" i="2"/>
  <c r="DS115" i="2"/>
  <c r="DQ115" i="2"/>
  <c r="DO115" i="2"/>
  <c r="FI115" i="2"/>
  <c r="FG115" i="2"/>
  <c r="FE115" i="2"/>
  <c r="GY115" i="2"/>
  <c r="GW115" i="2"/>
  <c r="GU115" i="2"/>
  <c r="IO115" i="2"/>
  <c r="IM115" i="2"/>
  <c r="IK115" i="2"/>
  <c r="CC116" i="2"/>
  <c r="CA116" i="2"/>
  <c r="BY116" i="2"/>
  <c r="DS116" i="2"/>
  <c r="DQ116" i="2"/>
  <c r="DO116" i="2"/>
  <c r="FI116" i="2"/>
  <c r="FG116" i="2"/>
  <c r="FE116" i="2"/>
  <c r="GX116" i="2"/>
  <c r="GV116" i="2"/>
  <c r="IN116" i="2"/>
  <c r="IL116" i="2"/>
  <c r="CB117" i="2"/>
  <c r="BZ117" i="2"/>
  <c r="DR117" i="2"/>
  <c r="DP117" i="2"/>
  <c r="FH117" i="2"/>
  <c r="FF117" i="2"/>
  <c r="GX117" i="2"/>
  <c r="GV117" i="2"/>
  <c r="IN117" i="2"/>
  <c r="IL117" i="2"/>
  <c r="CE114" i="2"/>
  <c r="DU114" i="2"/>
  <c r="FK114" i="2"/>
  <c r="HA114" i="2"/>
  <c r="IQ114" i="2"/>
  <c r="CB51" i="2"/>
  <c r="BZ51" i="2"/>
  <c r="DR51" i="2"/>
  <c r="DP51" i="2"/>
  <c r="FH51" i="2"/>
  <c r="FF51" i="2"/>
  <c r="GX51" i="2"/>
  <c r="GV51" i="2"/>
  <c r="IN51" i="2"/>
  <c r="IL51" i="2"/>
  <c r="CB52" i="2"/>
  <c r="BZ52" i="2"/>
  <c r="DR52" i="2"/>
  <c r="DP52" i="2"/>
  <c r="FH52" i="2"/>
  <c r="FF52" i="2"/>
  <c r="GX52" i="2"/>
  <c r="GV52" i="2"/>
  <c r="IN52" i="2"/>
  <c r="IL52" i="2"/>
  <c r="CB53" i="2"/>
  <c r="BZ53" i="2"/>
  <c r="DR53" i="2"/>
  <c r="DP53" i="2"/>
  <c r="FH53" i="2"/>
  <c r="FF53" i="2"/>
  <c r="GX53" i="2"/>
  <c r="GV53" i="2"/>
  <c r="IN53" i="2"/>
  <c r="IL53" i="2"/>
  <c r="CB54" i="2"/>
  <c r="BZ54" i="2"/>
  <c r="DR54" i="2"/>
  <c r="DP54" i="2"/>
  <c r="FH54" i="2"/>
  <c r="FF54" i="2"/>
  <c r="GX54" i="2"/>
  <c r="GV54" i="2"/>
  <c r="IN54" i="2"/>
  <c r="IL54" i="2"/>
  <c r="CB55" i="2"/>
  <c r="BZ55" i="2"/>
  <c r="DR55" i="2"/>
  <c r="DP55" i="2"/>
  <c r="FH55" i="2"/>
  <c r="FF55" i="2"/>
  <c r="GX55" i="2"/>
  <c r="GV55" i="2"/>
  <c r="IN55" i="2"/>
  <c r="IL55" i="2"/>
  <c r="CB56" i="2"/>
  <c r="BZ56" i="2"/>
  <c r="DR56" i="2"/>
  <c r="DP56" i="2"/>
  <c r="FH56" i="2"/>
  <c r="FF56" i="2"/>
  <c r="GX56" i="2"/>
  <c r="GV56" i="2"/>
  <c r="IN56" i="2"/>
  <c r="IL56" i="2"/>
  <c r="CB57" i="2"/>
  <c r="BZ57" i="2"/>
  <c r="DR57" i="2"/>
  <c r="DP57" i="2"/>
  <c r="FH57" i="2"/>
  <c r="FF57" i="2"/>
  <c r="GX57" i="2"/>
  <c r="GV57" i="2"/>
  <c r="IN57" i="2"/>
  <c r="IL57" i="2"/>
  <c r="CB58" i="2"/>
  <c r="BZ58" i="2"/>
  <c r="DR58" i="2"/>
  <c r="DP58" i="2"/>
  <c r="FH58" i="2"/>
  <c r="FF58" i="2"/>
  <c r="GX58" i="2"/>
  <c r="GV58" i="2"/>
  <c r="IN58" i="2"/>
  <c r="IL58" i="2"/>
  <c r="CB59" i="2"/>
  <c r="BZ59" i="2"/>
  <c r="DR59" i="2"/>
  <c r="DP59" i="2"/>
  <c r="FH59" i="2"/>
  <c r="FF59" i="2"/>
  <c r="GX59" i="2"/>
  <c r="GV59" i="2"/>
  <c r="IN59" i="2"/>
  <c r="IL59" i="2"/>
  <c r="CB60" i="2"/>
  <c r="BZ60" i="2"/>
  <c r="DR60" i="2"/>
  <c r="DP60" i="2"/>
  <c r="FH60" i="2"/>
  <c r="FF60" i="2"/>
  <c r="GX60" i="2"/>
  <c r="GV60" i="2"/>
  <c r="IN60" i="2"/>
  <c r="IL60" i="2"/>
  <c r="CB61" i="2"/>
  <c r="BZ61" i="2"/>
  <c r="DR61" i="2"/>
  <c r="DP61" i="2"/>
  <c r="FH61" i="2"/>
  <c r="FF61" i="2"/>
  <c r="GX61" i="2"/>
  <c r="GV61" i="2"/>
  <c r="IN61" i="2"/>
  <c r="IL61" i="2"/>
  <c r="CB62" i="2"/>
  <c r="BZ62" i="2"/>
  <c r="DR62" i="2"/>
  <c r="DP62" i="2"/>
  <c r="FH62" i="2"/>
  <c r="FF62" i="2"/>
  <c r="GX62" i="2"/>
  <c r="GV62" i="2"/>
  <c r="IN62" i="2"/>
  <c r="IL62" i="2"/>
  <c r="CB63" i="2"/>
  <c r="BZ63" i="2"/>
  <c r="DR63" i="2"/>
  <c r="DP63" i="2"/>
  <c r="FH63" i="2"/>
  <c r="FF63" i="2"/>
  <c r="GX63" i="2"/>
  <c r="GV63" i="2"/>
  <c r="IN63" i="2"/>
  <c r="IL63" i="2"/>
  <c r="CB64" i="2"/>
  <c r="BZ64" i="2"/>
  <c r="DR64" i="2"/>
  <c r="DP64" i="2"/>
  <c r="FH64" i="2"/>
  <c r="FF64" i="2"/>
  <c r="GX64" i="2"/>
  <c r="GV64" i="2"/>
  <c r="IN64" i="2"/>
  <c r="IL64" i="2"/>
  <c r="CB65" i="2"/>
  <c r="BZ65" i="2"/>
  <c r="DR65" i="2"/>
  <c r="DP65" i="2"/>
  <c r="FH65" i="2"/>
  <c r="FF65" i="2"/>
  <c r="GX65" i="2"/>
  <c r="GV65" i="2"/>
  <c r="IN65" i="2"/>
  <c r="IL65" i="2"/>
  <c r="CB66" i="2"/>
  <c r="BZ66" i="2"/>
  <c r="DR66" i="2"/>
  <c r="DP66" i="2"/>
  <c r="FH66" i="2"/>
  <c r="FF66" i="2"/>
  <c r="GX66" i="2"/>
  <c r="GV66" i="2"/>
  <c r="IN66" i="2"/>
  <c r="IL66" i="2"/>
  <c r="CE50" i="2"/>
  <c r="DU50" i="2"/>
  <c r="FK50" i="2"/>
  <c r="HA50" i="2"/>
  <c r="CC118" i="2"/>
  <c r="CA118" i="2"/>
  <c r="BY118" i="2"/>
  <c r="DS118" i="2"/>
  <c r="DQ118" i="2"/>
  <c r="DO118" i="2"/>
  <c r="FI118" i="2"/>
  <c r="FG118" i="2"/>
  <c r="FE118" i="2"/>
  <c r="GY118" i="2"/>
  <c r="GW118" i="2"/>
  <c r="GU118" i="2"/>
  <c r="IO118" i="2"/>
  <c r="IM118" i="2"/>
  <c r="IK118" i="2"/>
  <c r="CC119" i="2"/>
  <c r="CA119" i="2"/>
  <c r="BY119" i="2"/>
  <c r="DS119" i="2"/>
  <c r="DQ119" i="2"/>
  <c r="DO119" i="2"/>
  <c r="FI119" i="2"/>
  <c r="FG119" i="2"/>
  <c r="FE119" i="2"/>
  <c r="GY119" i="2"/>
  <c r="GW119" i="2"/>
  <c r="GU119" i="2"/>
  <c r="IO119" i="2"/>
  <c r="IM119" i="2"/>
  <c r="IK119" i="2"/>
  <c r="CC120" i="2"/>
  <c r="CA120" i="2"/>
  <c r="BY120" i="2"/>
  <c r="DS120" i="2"/>
  <c r="DQ120" i="2"/>
  <c r="DO120" i="2"/>
  <c r="FI120" i="2"/>
  <c r="FG120" i="2"/>
  <c r="FE120" i="2"/>
  <c r="GY120" i="2"/>
  <c r="GW120" i="2"/>
  <c r="GU120" i="2"/>
  <c r="IO120" i="2"/>
  <c r="IM120" i="2"/>
  <c r="IK120" i="2"/>
  <c r="CC121" i="2"/>
  <c r="CA121" i="2"/>
  <c r="BY121" i="2"/>
  <c r="DS121" i="2"/>
  <c r="DQ121" i="2"/>
  <c r="DO121" i="2"/>
  <c r="FI121" i="2"/>
  <c r="FG121" i="2"/>
  <c r="FE121" i="2"/>
  <c r="GY121" i="2"/>
  <c r="GW121" i="2"/>
  <c r="GU121" i="2"/>
  <c r="IO121" i="2"/>
  <c r="IM121" i="2"/>
  <c r="IK121" i="2"/>
  <c r="CC122" i="2"/>
  <c r="CA122" i="2"/>
  <c r="BY122" i="2"/>
  <c r="DS122" i="2"/>
  <c r="DQ122" i="2"/>
  <c r="DO122" i="2"/>
  <c r="FI122" i="2"/>
  <c r="FG122" i="2"/>
  <c r="FE122" i="2"/>
  <c r="GY122" i="2"/>
  <c r="GW122" i="2"/>
  <c r="GU122" i="2"/>
  <c r="IO122" i="2"/>
  <c r="IM122" i="2"/>
  <c r="IK122" i="2"/>
  <c r="CC123" i="2"/>
  <c r="CA123" i="2"/>
  <c r="BY123" i="2"/>
  <c r="DS123" i="2"/>
  <c r="DQ123" i="2"/>
  <c r="DO123" i="2"/>
  <c r="FI123" i="2"/>
  <c r="FG123" i="2"/>
  <c r="FE123" i="2"/>
  <c r="GY123" i="2"/>
  <c r="GW123" i="2"/>
  <c r="GU123" i="2"/>
  <c r="IO123" i="2"/>
  <c r="IM123" i="2"/>
  <c r="IK123" i="2"/>
  <c r="CC124" i="2"/>
  <c r="CA124" i="2"/>
  <c r="BY124" i="2"/>
  <c r="DS124" i="2"/>
  <c r="DQ124" i="2"/>
  <c r="DO124" i="2"/>
  <c r="FI124" i="2"/>
  <c r="FG124" i="2"/>
  <c r="FE124" i="2"/>
  <c r="GY124" i="2"/>
  <c r="GW124" i="2"/>
  <c r="GU124" i="2"/>
  <c r="IO124" i="2"/>
  <c r="IM124" i="2"/>
  <c r="IK124" i="2"/>
  <c r="CC125" i="2"/>
  <c r="CA125" i="2"/>
  <c r="BY125" i="2"/>
  <c r="DS125" i="2"/>
  <c r="DQ125" i="2"/>
  <c r="DO125" i="2"/>
  <c r="FI125" i="2"/>
  <c r="FG125" i="2"/>
  <c r="FE125" i="2"/>
  <c r="GY125" i="2"/>
  <c r="GW125" i="2"/>
  <c r="GU125" i="2"/>
  <c r="IO125" i="2"/>
  <c r="IM125" i="2"/>
  <c r="IK125" i="2"/>
  <c r="CC126" i="2"/>
  <c r="CA126" i="2"/>
  <c r="BY126" i="2"/>
  <c r="DS126" i="2"/>
  <c r="DQ126" i="2"/>
  <c r="DO126" i="2"/>
  <c r="GX126" i="2"/>
  <c r="GV126" i="2"/>
  <c r="IN126" i="2"/>
  <c r="IL126" i="2"/>
  <c r="CB127" i="2"/>
  <c r="BZ127" i="2"/>
  <c r="DR127" i="2"/>
  <c r="DP127" i="2"/>
  <c r="FH127" i="2"/>
  <c r="FF127" i="2"/>
  <c r="GX127" i="2"/>
  <c r="GV127" i="2"/>
  <c r="IN127" i="2"/>
  <c r="IL127" i="2"/>
  <c r="CB128" i="2"/>
  <c r="BZ128" i="2"/>
  <c r="DR128" i="2"/>
  <c r="DP128" i="2"/>
  <c r="FH128" i="2"/>
  <c r="FF128" i="2"/>
  <c r="GX128" i="2"/>
  <c r="GV128" i="2"/>
  <c r="IN128" i="2"/>
  <c r="IL128" i="2"/>
  <c r="CB129" i="2"/>
  <c r="BZ129" i="2"/>
  <c r="DR129" i="2"/>
  <c r="DP129" i="2"/>
  <c r="FH129" i="2"/>
  <c r="FF129" i="2"/>
  <c r="GX129" i="2"/>
  <c r="GV129" i="2"/>
  <c r="IN129" i="2"/>
  <c r="IL129" i="2"/>
  <c r="CB130" i="2"/>
  <c r="BZ130" i="2"/>
  <c r="DR130" i="2"/>
  <c r="DP130" i="2"/>
  <c r="FH130" i="2"/>
  <c r="FF130" i="2"/>
  <c r="GX130" i="2"/>
  <c r="GV130" i="2"/>
  <c r="IN130" i="2"/>
  <c r="IL130" i="2"/>
  <c r="CB131" i="2"/>
  <c r="BZ131" i="2"/>
  <c r="DR131" i="2"/>
  <c r="DP131" i="2"/>
  <c r="FH131" i="2"/>
  <c r="FF131" i="2"/>
  <c r="GX131" i="2"/>
  <c r="GV131" i="2"/>
  <c r="IN131" i="2"/>
  <c r="IL131" i="2"/>
  <c r="CB132" i="2"/>
  <c r="BZ132" i="2"/>
  <c r="DR132" i="2"/>
  <c r="DP132" i="2"/>
  <c r="FH132" i="2"/>
  <c r="FF132" i="2"/>
  <c r="GX132" i="2"/>
  <c r="GV132" i="2"/>
  <c r="IN132" i="2"/>
  <c r="IL132" i="2"/>
  <c r="CB133" i="2"/>
  <c r="BZ133" i="2"/>
  <c r="DR133" i="2"/>
  <c r="DP133" i="2"/>
  <c r="FH133" i="2"/>
  <c r="FF133" i="2"/>
  <c r="GX133" i="2"/>
  <c r="GV133" i="2"/>
  <c r="IN133" i="2"/>
  <c r="IL133" i="2"/>
  <c r="CB134" i="2"/>
  <c r="BZ134" i="2"/>
  <c r="DR134" i="2"/>
  <c r="DP134" i="2"/>
  <c r="FH134" i="2"/>
  <c r="FF134" i="2"/>
  <c r="GX134" i="2"/>
  <c r="GV134" i="2"/>
  <c r="IN134" i="2"/>
  <c r="IL134" i="2"/>
  <c r="CB135" i="2"/>
  <c r="BZ135" i="2"/>
  <c r="DR135" i="2"/>
  <c r="DP135" i="2"/>
  <c r="FH135" i="2"/>
  <c r="FF135" i="2"/>
  <c r="GX135" i="2"/>
  <c r="GV135" i="2"/>
  <c r="IN135" i="2"/>
  <c r="IL135" i="2"/>
  <c r="CB136" i="2"/>
  <c r="BZ136" i="2"/>
  <c r="DR136" i="2"/>
  <c r="DP136" i="2"/>
  <c r="FH136" i="2"/>
  <c r="FF136" i="2"/>
  <c r="GX136" i="2"/>
  <c r="GV136" i="2"/>
  <c r="IN136" i="2"/>
  <c r="IL136" i="2"/>
  <c r="CB137" i="2"/>
  <c r="BZ137" i="2"/>
  <c r="DR137" i="2"/>
  <c r="DP137" i="2"/>
  <c r="FH137" i="2"/>
  <c r="FF137" i="2"/>
  <c r="GX137" i="2"/>
  <c r="GV137" i="2"/>
  <c r="IN137" i="2"/>
  <c r="IL137" i="2"/>
  <c r="CB138" i="2"/>
  <c r="BZ138" i="2"/>
  <c r="DR138" i="2"/>
  <c r="DP138" i="2"/>
  <c r="FH138" i="2"/>
  <c r="FF138" i="2"/>
  <c r="GX138" i="2"/>
  <c r="GV138" i="2"/>
  <c r="IN138" i="2"/>
  <c r="IL138" i="2"/>
  <c r="CB139" i="2"/>
  <c r="BZ139" i="2"/>
  <c r="DR139" i="2"/>
  <c r="DP139" i="2"/>
  <c r="FH139" i="2"/>
  <c r="FF139" i="2"/>
  <c r="GX139" i="2"/>
  <c r="GV139" i="2"/>
  <c r="IN139" i="2"/>
  <c r="IL139" i="2"/>
  <c r="CB140" i="2"/>
  <c r="BZ140" i="2"/>
  <c r="DR140" i="2"/>
  <c r="DP140" i="2"/>
  <c r="FH140" i="2"/>
  <c r="FF140" i="2"/>
  <c r="GX140" i="2"/>
  <c r="GV140" i="2"/>
  <c r="IN140" i="2"/>
  <c r="IL140" i="2"/>
  <c r="CB141" i="2"/>
  <c r="BZ141" i="2"/>
  <c r="DR141" i="2"/>
  <c r="DP141" i="2"/>
  <c r="FH141" i="2"/>
  <c r="FF141" i="2"/>
  <c r="GX141" i="2"/>
  <c r="GV141" i="2"/>
  <c r="IN141" i="2"/>
  <c r="IL141" i="2"/>
  <c r="CB142" i="2"/>
  <c r="BZ142" i="2"/>
  <c r="DR142" i="2"/>
  <c r="DP142" i="2"/>
  <c r="FH142" i="2"/>
  <c r="FF142" i="2"/>
  <c r="GX142" i="2"/>
  <c r="GV142" i="2"/>
  <c r="IN142" i="2"/>
  <c r="IL142" i="2"/>
  <c r="CB143" i="2"/>
  <c r="BZ143" i="2"/>
  <c r="DR143" i="2"/>
  <c r="DP143" i="2"/>
  <c r="FH143" i="2"/>
  <c r="FF143" i="2"/>
  <c r="GX143" i="2"/>
  <c r="GV143" i="2"/>
  <c r="IN143" i="2"/>
  <c r="IL143" i="2"/>
  <c r="W69" i="3"/>
  <c r="CF67" i="2"/>
  <c r="G69" i="3"/>
  <c r="CD67" i="2"/>
  <c r="CJ67" i="2" s="1"/>
  <c r="BX67" i="2"/>
  <c r="Y69" i="3"/>
  <c r="DV67" i="2"/>
  <c r="I69" i="3"/>
  <c r="DT67" i="2"/>
  <c r="DZ67" i="2" s="1"/>
  <c r="DN67" i="2"/>
  <c r="AA69" i="3"/>
  <c r="FL67" i="2"/>
  <c r="K69" i="3"/>
  <c r="FJ67" i="2"/>
  <c r="FP67" i="2" s="1"/>
  <c r="FD67" i="2"/>
  <c r="AC69" i="3"/>
  <c r="HB67" i="2"/>
  <c r="M69" i="3"/>
  <c r="GZ67" i="2"/>
  <c r="HF67" i="2" s="1"/>
  <c r="GT67" i="2"/>
  <c r="AE69" i="3"/>
  <c r="IR67" i="2"/>
  <c r="O69" i="3"/>
  <c r="IP67" i="2"/>
  <c r="IV67" i="2" s="1"/>
  <c r="IJ67" i="2"/>
  <c r="W70" i="3"/>
  <c r="CF68" i="2"/>
  <c r="G70" i="3"/>
  <c r="CD68" i="2"/>
  <c r="CJ68" i="2" s="1"/>
  <c r="BX68" i="2"/>
  <c r="Y70" i="3"/>
  <c r="DV68" i="2"/>
  <c r="I70" i="3"/>
  <c r="DT68" i="2"/>
  <c r="DZ68" i="2" s="1"/>
  <c r="DN68" i="2"/>
  <c r="AA70" i="3"/>
  <c r="FL68" i="2"/>
  <c r="K70" i="3"/>
  <c r="FJ68" i="2"/>
  <c r="FP68" i="2" s="1"/>
  <c r="FD68" i="2"/>
  <c r="AC70" i="3"/>
  <c r="HB68" i="2"/>
  <c r="M70" i="3"/>
  <c r="GZ68" i="2"/>
  <c r="HF68" i="2" s="1"/>
  <c r="GT68" i="2"/>
  <c r="AE70" i="3"/>
  <c r="IR68" i="2"/>
  <c r="O70" i="3"/>
  <c r="IP68" i="2"/>
  <c r="IV68" i="2" s="1"/>
  <c r="IJ68" i="2"/>
  <c r="W71" i="3"/>
  <c r="CF69" i="2"/>
  <c r="G71" i="3"/>
  <c r="CD69" i="2"/>
  <c r="CJ69" i="2" s="1"/>
  <c r="BX69" i="2"/>
  <c r="Y71" i="3"/>
  <c r="DV69" i="2"/>
  <c r="I71" i="3"/>
  <c r="DT69" i="2"/>
  <c r="DZ69" i="2" s="1"/>
  <c r="DN69" i="2"/>
  <c r="AA71" i="3"/>
  <c r="FL69" i="2"/>
  <c r="K71" i="3"/>
  <c r="FJ69" i="2"/>
  <c r="FP69" i="2" s="1"/>
  <c r="FD69" i="2"/>
  <c r="AC71" i="3"/>
  <c r="HB69" i="2"/>
  <c r="M71" i="3"/>
  <c r="GZ69" i="2"/>
  <c r="HF69" i="2" s="1"/>
  <c r="GT69" i="2"/>
  <c r="AE71" i="3"/>
  <c r="IR69" i="2"/>
  <c r="O71" i="3"/>
  <c r="IP69" i="2"/>
  <c r="IV69" i="2" s="1"/>
  <c r="IJ69" i="2"/>
  <c r="W72" i="3"/>
  <c r="CF70" i="2"/>
  <c r="G72" i="3"/>
  <c r="CD70" i="2"/>
  <c r="CJ70" i="2" s="1"/>
  <c r="BX70" i="2"/>
  <c r="Y72" i="3"/>
  <c r="DV70" i="2"/>
  <c r="I72" i="3"/>
  <c r="DT70" i="2"/>
  <c r="DZ70" i="2" s="1"/>
  <c r="DN70" i="2"/>
  <c r="AA72" i="3"/>
  <c r="FL70" i="2"/>
  <c r="K72" i="3"/>
  <c r="FJ70" i="2"/>
  <c r="FP70" i="2" s="1"/>
  <c r="FD70" i="2"/>
  <c r="AC72" i="3"/>
  <c r="HB70" i="2"/>
  <c r="M72" i="3"/>
  <c r="GZ70" i="2"/>
  <c r="HF70" i="2" s="1"/>
  <c r="GT70" i="2"/>
  <c r="AE72" i="3"/>
  <c r="IR70" i="2"/>
  <c r="O72" i="3"/>
  <c r="IP70" i="2"/>
  <c r="IV70" i="2" s="1"/>
  <c r="IJ70" i="2"/>
  <c r="W73" i="3"/>
  <c r="CF71" i="2"/>
  <c r="G73" i="3"/>
  <c r="CD71" i="2"/>
  <c r="CJ71" i="2" s="1"/>
  <c r="BX71" i="2"/>
  <c r="Y73" i="3"/>
  <c r="DV71" i="2"/>
  <c r="I73" i="3"/>
  <c r="DT71" i="2"/>
  <c r="DZ71" i="2" s="1"/>
  <c r="DN71" i="2"/>
  <c r="AA73" i="3"/>
  <c r="FL71" i="2"/>
  <c r="K73" i="3"/>
  <c r="FJ71" i="2"/>
  <c r="FP71" i="2" s="1"/>
  <c r="FD71" i="2"/>
  <c r="AC73" i="3"/>
  <c r="HB71" i="2"/>
  <c r="M73" i="3"/>
  <c r="GZ71" i="2"/>
  <c r="HF71" i="2" s="1"/>
  <c r="GT71" i="2"/>
  <c r="AE73" i="3"/>
  <c r="IR71" i="2"/>
  <c r="O73" i="3"/>
  <c r="IP71" i="2"/>
  <c r="IV71" i="2" s="1"/>
  <c r="IJ71" i="2"/>
  <c r="W74" i="3"/>
  <c r="CF72" i="2"/>
  <c r="G74" i="3"/>
  <c r="CD72" i="2"/>
  <c r="CJ72" i="2" s="1"/>
  <c r="BX72" i="2"/>
  <c r="Y74" i="3"/>
  <c r="DV72" i="2"/>
  <c r="I74" i="3"/>
  <c r="DT72" i="2"/>
  <c r="DZ72" i="2" s="1"/>
  <c r="DN72" i="2"/>
  <c r="AA74" i="3"/>
  <c r="FL72" i="2"/>
  <c r="K74" i="3"/>
  <c r="FJ72" i="2"/>
  <c r="FP72" i="2" s="1"/>
  <c r="FD72" i="2"/>
  <c r="AC74" i="3"/>
  <c r="HB72" i="2"/>
  <c r="M74" i="3"/>
  <c r="GZ72" i="2"/>
  <c r="HF72" i="2" s="1"/>
  <c r="GT72" i="2"/>
  <c r="AE74" i="3"/>
  <c r="IR72" i="2"/>
  <c r="O74" i="3"/>
  <c r="IP72" i="2"/>
  <c r="IV72" i="2" s="1"/>
  <c r="IJ72" i="2"/>
  <c r="W75" i="3"/>
  <c r="CF73" i="2"/>
  <c r="G75" i="3"/>
  <c r="CD73" i="2"/>
  <c r="CJ73" i="2" s="1"/>
  <c r="BX73" i="2"/>
  <c r="Y75" i="3"/>
  <c r="DV73" i="2"/>
  <c r="I75" i="3"/>
  <c r="DT73" i="2"/>
  <c r="DZ73" i="2" s="1"/>
  <c r="DN73" i="2"/>
  <c r="AA75" i="3"/>
  <c r="FL73" i="2"/>
  <c r="K75" i="3"/>
  <c r="FJ73" i="2"/>
  <c r="FP73" i="2" s="1"/>
  <c r="FD73" i="2"/>
  <c r="AC75" i="3"/>
  <c r="HB73" i="2"/>
  <c r="M75" i="3"/>
  <c r="GZ73" i="2"/>
  <c r="HF73" i="2" s="1"/>
  <c r="GT73" i="2"/>
  <c r="AE75" i="3"/>
  <c r="IR73" i="2"/>
  <c r="O75" i="3"/>
  <c r="IP73" i="2"/>
  <c r="IV73" i="2" s="1"/>
  <c r="IJ73" i="2"/>
  <c r="W76" i="3"/>
  <c r="CF74" i="2"/>
  <c r="G76" i="3"/>
  <c r="CD74" i="2"/>
  <c r="CJ74" i="2" s="1"/>
  <c r="BX74" i="2"/>
  <c r="Y76" i="3"/>
  <c r="DV74" i="2"/>
  <c r="I76" i="3"/>
  <c r="DT74" i="2"/>
  <c r="DZ74" i="2" s="1"/>
  <c r="DN74" i="2"/>
  <c r="AA76" i="3"/>
  <c r="FL74" i="2"/>
  <c r="K76" i="3"/>
  <c r="FJ74" i="2"/>
  <c r="FP74" i="2" s="1"/>
  <c r="FD74" i="2"/>
  <c r="AC76" i="3"/>
  <c r="HB74" i="2"/>
  <c r="M76" i="3"/>
  <c r="GZ74" i="2"/>
  <c r="HF74" i="2" s="1"/>
  <c r="GT74" i="2"/>
  <c r="AE76" i="3"/>
  <c r="IR74" i="2"/>
  <c r="O76" i="3"/>
  <c r="IP74" i="2"/>
  <c r="IV74" i="2" s="1"/>
  <c r="IJ74" i="2"/>
  <c r="W77" i="3"/>
  <c r="CF75" i="2"/>
  <c r="G77" i="3"/>
  <c r="CD75" i="2"/>
  <c r="CJ75" i="2" s="1"/>
  <c r="BX75" i="2"/>
  <c r="Y77" i="3"/>
  <c r="DV75" i="2"/>
  <c r="I77" i="3"/>
  <c r="DT75" i="2"/>
  <c r="DZ75" i="2" s="1"/>
  <c r="DN75" i="2"/>
  <c r="AA77" i="3"/>
  <c r="FL75" i="2"/>
  <c r="K77" i="3"/>
  <c r="FJ75" i="2"/>
  <c r="FP75" i="2" s="1"/>
  <c r="FD75" i="2"/>
  <c r="AC77" i="3"/>
  <c r="HB75" i="2"/>
  <c r="M77" i="3"/>
  <c r="GZ75" i="2"/>
  <c r="HF75" i="2" s="1"/>
  <c r="GT75" i="2"/>
  <c r="AE77" i="3"/>
  <c r="IR75" i="2"/>
  <c r="O77" i="3"/>
  <c r="IP75" i="2"/>
  <c r="IV75" i="2" s="1"/>
  <c r="IJ75" i="2"/>
  <c r="W78" i="3"/>
  <c r="CF76" i="2"/>
  <c r="G78" i="3"/>
  <c r="CD76" i="2"/>
  <c r="CJ76" i="2" s="1"/>
  <c r="BX76" i="2"/>
  <c r="Y78" i="3"/>
  <c r="DV76" i="2"/>
  <c r="I78" i="3"/>
  <c r="DT76" i="2"/>
  <c r="DZ76" i="2" s="1"/>
  <c r="DN76" i="2"/>
  <c r="AA78" i="3"/>
  <c r="FL76" i="2"/>
  <c r="K78" i="3"/>
  <c r="FJ76" i="2"/>
  <c r="FP76" i="2" s="1"/>
  <c r="FD76" i="2"/>
  <c r="AC78" i="3"/>
  <c r="HB76" i="2"/>
  <c r="M78" i="3"/>
  <c r="GZ76" i="2"/>
  <c r="HF76" i="2" s="1"/>
  <c r="GT76" i="2"/>
  <c r="AE78" i="3"/>
  <c r="IR76" i="2"/>
  <c r="O78" i="3"/>
  <c r="IP76" i="2"/>
  <c r="IV76" i="2" s="1"/>
  <c r="IJ76" i="2"/>
  <c r="W79" i="3"/>
  <c r="CF77" i="2"/>
  <c r="G79" i="3"/>
  <c r="CD77" i="2"/>
  <c r="CJ77" i="2" s="1"/>
  <c r="BX77" i="2"/>
  <c r="Y79" i="3"/>
  <c r="DV77" i="2"/>
  <c r="I79" i="3"/>
  <c r="DT77" i="2"/>
  <c r="DZ77" i="2" s="1"/>
  <c r="DN77" i="2"/>
  <c r="AA79" i="3"/>
  <c r="FL77" i="2"/>
  <c r="K79" i="3"/>
  <c r="FJ77" i="2"/>
  <c r="FP77" i="2" s="1"/>
  <c r="FD77" i="2"/>
  <c r="AC79" i="3"/>
  <c r="HB77" i="2"/>
  <c r="M79" i="3"/>
  <c r="GZ77" i="2"/>
  <c r="HF77" i="2" s="1"/>
  <c r="GT77" i="2"/>
  <c r="AE79" i="3"/>
  <c r="IR77" i="2"/>
  <c r="O79" i="3"/>
  <c r="IP77" i="2"/>
  <c r="IV77" i="2" s="1"/>
  <c r="IJ77" i="2"/>
  <c r="W80" i="3"/>
  <c r="CF78" i="2"/>
  <c r="G80" i="3"/>
  <c r="CD78" i="2"/>
  <c r="CJ78" i="2" s="1"/>
  <c r="BX78" i="2"/>
  <c r="Y80" i="3"/>
  <c r="DV78" i="2"/>
  <c r="I80" i="3"/>
  <c r="DT78" i="2"/>
  <c r="DZ78" i="2" s="1"/>
  <c r="DN78" i="2"/>
  <c r="AA80" i="3"/>
  <c r="FL78" i="2"/>
  <c r="K80" i="3"/>
  <c r="FJ78" i="2"/>
  <c r="FP78" i="2" s="1"/>
  <c r="FD78" i="2"/>
  <c r="AC80" i="3"/>
  <c r="HB78" i="2"/>
  <c r="M80" i="3"/>
  <c r="GZ78" i="2"/>
  <c r="HF78" i="2" s="1"/>
  <c r="GT78" i="2"/>
  <c r="AE80" i="3"/>
  <c r="IR78" i="2"/>
  <c r="O80" i="3"/>
  <c r="IP78" i="2"/>
  <c r="IV78" i="2" s="1"/>
  <c r="IJ78" i="2"/>
  <c r="W81" i="3"/>
  <c r="CF79" i="2"/>
  <c r="G81" i="3"/>
  <c r="CD79" i="2"/>
  <c r="CJ79" i="2" s="1"/>
  <c r="BX79" i="2"/>
  <c r="Y81" i="3"/>
  <c r="DV79" i="2"/>
  <c r="I81" i="3"/>
  <c r="DT79" i="2"/>
  <c r="DZ79" i="2" s="1"/>
  <c r="DN79" i="2"/>
  <c r="AA81" i="3"/>
  <c r="FL79" i="2"/>
  <c r="K81" i="3"/>
  <c r="FJ79" i="2"/>
  <c r="FP79" i="2" s="1"/>
  <c r="FD79" i="2"/>
  <c r="AC81" i="3"/>
  <c r="HB79" i="2"/>
  <c r="M81" i="3"/>
  <c r="GZ79" i="2"/>
  <c r="HF79" i="2" s="1"/>
  <c r="GT79" i="2"/>
  <c r="AE81" i="3"/>
  <c r="IR79" i="2"/>
  <c r="O81" i="3"/>
  <c r="IP79" i="2"/>
  <c r="IV79" i="2" s="1"/>
  <c r="IJ79" i="2"/>
  <c r="CF118" i="2"/>
  <c r="G120" i="3"/>
  <c r="CD118" i="2"/>
  <c r="CJ118" i="2" s="1"/>
  <c r="BX118" i="2"/>
  <c r="DV118" i="2"/>
  <c r="I120" i="3"/>
  <c r="DT118" i="2"/>
  <c r="DZ118" i="2" s="1"/>
  <c r="DN118" i="2"/>
  <c r="FL118" i="2"/>
  <c r="K120" i="3"/>
  <c r="FJ118" i="2"/>
  <c r="FP118" i="2" s="1"/>
  <c r="FD118" i="2"/>
  <c r="HB118" i="2"/>
  <c r="GZ118" i="2"/>
  <c r="HF118" i="2" s="1"/>
  <c r="GT118" i="2"/>
  <c r="IR118" i="2"/>
  <c r="IP118" i="2"/>
  <c r="IV118" i="2" s="1"/>
  <c r="IJ118" i="2"/>
  <c r="AP118" i="2"/>
  <c r="AN118" i="2"/>
  <c r="AT118" i="2" s="1"/>
  <c r="AH118" i="2"/>
  <c r="CF119" i="2"/>
  <c r="G121" i="3"/>
  <c r="CD119" i="2"/>
  <c r="CJ119" i="2" s="1"/>
  <c r="BX119" i="2"/>
  <c r="DV119" i="2"/>
  <c r="I121" i="3"/>
  <c r="DT119" i="2"/>
  <c r="DZ119" i="2" s="1"/>
  <c r="DN119" i="2"/>
  <c r="FL119" i="2"/>
  <c r="K121" i="3"/>
  <c r="FJ119" i="2"/>
  <c r="FP119" i="2" s="1"/>
  <c r="FD119" i="2"/>
  <c r="HB119" i="2"/>
  <c r="GZ119" i="2"/>
  <c r="HF119" i="2" s="1"/>
  <c r="GT119" i="2"/>
  <c r="IR119" i="2"/>
  <c r="IP119" i="2"/>
  <c r="IV119" i="2" s="1"/>
  <c r="IJ119" i="2"/>
  <c r="AP119" i="2"/>
  <c r="AN119" i="2"/>
  <c r="AT119" i="2" s="1"/>
  <c r="AH119" i="2"/>
  <c r="CF120" i="2"/>
  <c r="G122" i="3"/>
  <c r="CD120" i="2"/>
  <c r="CJ120" i="2" s="1"/>
  <c r="BX120" i="2"/>
  <c r="DV120" i="2"/>
  <c r="I122" i="3"/>
  <c r="DT120" i="2"/>
  <c r="DZ120" i="2" s="1"/>
  <c r="DN120" i="2"/>
  <c r="FL120" i="2"/>
  <c r="K122" i="3"/>
  <c r="FJ120" i="2"/>
  <c r="FP120" i="2" s="1"/>
  <c r="FD120" i="2"/>
  <c r="HB120" i="2"/>
  <c r="GZ120" i="2"/>
  <c r="HF120" i="2" s="1"/>
  <c r="GT120" i="2"/>
  <c r="IR120" i="2"/>
  <c r="IP120" i="2"/>
  <c r="IV120" i="2" s="1"/>
  <c r="IJ120" i="2"/>
  <c r="AP120" i="2"/>
  <c r="AN120" i="2"/>
  <c r="AT120" i="2" s="1"/>
  <c r="AH120" i="2"/>
  <c r="CF121" i="2"/>
  <c r="G123" i="3"/>
  <c r="CD121" i="2"/>
  <c r="CJ121" i="2" s="1"/>
  <c r="BX121" i="2"/>
  <c r="DV121" i="2"/>
  <c r="I123" i="3"/>
  <c r="DT121" i="2"/>
  <c r="DZ121" i="2" s="1"/>
  <c r="DN121" i="2"/>
  <c r="FL121" i="2"/>
  <c r="K123" i="3"/>
  <c r="FJ121" i="2"/>
  <c r="FP121" i="2" s="1"/>
  <c r="FD121" i="2"/>
  <c r="HB121" i="2"/>
  <c r="GZ121" i="2"/>
  <c r="HF121" i="2" s="1"/>
  <c r="GT121" i="2"/>
  <c r="IR121" i="2"/>
  <c r="IP121" i="2"/>
  <c r="IV121" i="2" s="1"/>
  <c r="IJ121" i="2"/>
  <c r="AP121" i="2"/>
  <c r="AN121" i="2"/>
  <c r="AT121" i="2" s="1"/>
  <c r="AH121" i="2"/>
  <c r="CF122" i="2"/>
  <c r="G124" i="3"/>
  <c r="CD122" i="2"/>
  <c r="CJ122" i="2" s="1"/>
  <c r="BX122" i="2"/>
  <c r="DV122" i="2"/>
  <c r="I124" i="3"/>
  <c r="DT122" i="2"/>
  <c r="DZ122" i="2" s="1"/>
  <c r="DN122" i="2"/>
  <c r="FL122" i="2"/>
  <c r="K124" i="3"/>
  <c r="FJ122" i="2"/>
  <c r="FP122" i="2" s="1"/>
  <c r="FD122" i="2"/>
  <c r="HB122" i="2"/>
  <c r="GZ122" i="2"/>
  <c r="HF122" i="2" s="1"/>
  <c r="GT122" i="2"/>
  <c r="IR122" i="2"/>
  <c r="IP122" i="2"/>
  <c r="IV122" i="2" s="1"/>
  <c r="IJ122" i="2"/>
  <c r="AP122" i="2"/>
  <c r="AN122" i="2"/>
  <c r="AT122" i="2" s="1"/>
  <c r="AH122" i="2"/>
  <c r="CF123" i="2"/>
  <c r="G125" i="3"/>
  <c r="CD123" i="2"/>
  <c r="CJ123" i="2" s="1"/>
  <c r="BX123" i="2"/>
  <c r="DV123" i="2"/>
  <c r="I125" i="3"/>
  <c r="DT123" i="2"/>
  <c r="DZ123" i="2" s="1"/>
  <c r="DN123" i="2"/>
  <c r="FL123" i="2"/>
  <c r="K125" i="3"/>
  <c r="FJ123" i="2"/>
  <c r="FP123" i="2" s="1"/>
  <c r="FD123" i="2"/>
  <c r="HB123" i="2"/>
  <c r="GZ123" i="2"/>
  <c r="HF123" i="2" s="1"/>
  <c r="GT123" i="2"/>
  <c r="IR123" i="2"/>
  <c r="IP123" i="2"/>
  <c r="IV123" i="2" s="1"/>
  <c r="IJ123" i="2"/>
  <c r="AP123" i="2"/>
  <c r="AN123" i="2"/>
  <c r="AT123" i="2" s="1"/>
  <c r="AH123" i="2"/>
  <c r="CF124" i="2"/>
  <c r="G126" i="3"/>
  <c r="CD124" i="2"/>
  <c r="CJ124" i="2" s="1"/>
  <c r="BX124" i="2"/>
  <c r="DV124" i="2"/>
  <c r="I126" i="3"/>
  <c r="DT124" i="2"/>
  <c r="DZ124" i="2" s="1"/>
  <c r="DN124" i="2"/>
  <c r="FL124" i="2"/>
  <c r="K126" i="3"/>
  <c r="FJ124" i="2"/>
  <c r="FP124" i="2" s="1"/>
  <c r="FD124" i="2"/>
  <c r="HB124" i="2"/>
  <c r="GZ124" i="2"/>
  <c r="HF124" i="2" s="1"/>
  <c r="GT124" i="2"/>
  <c r="IR124" i="2"/>
  <c r="IP124" i="2"/>
  <c r="IV124" i="2" s="1"/>
  <c r="IJ124" i="2"/>
  <c r="AP124" i="2"/>
  <c r="AN124" i="2"/>
  <c r="AT124" i="2" s="1"/>
  <c r="AH124" i="2"/>
  <c r="CF125" i="2"/>
  <c r="G127" i="3"/>
  <c r="CD125" i="2"/>
  <c r="CJ125" i="2" s="1"/>
  <c r="BX125" i="2"/>
  <c r="DV125" i="2"/>
  <c r="I127" i="3"/>
  <c r="DT125" i="2"/>
  <c r="DZ125" i="2" s="1"/>
  <c r="DN125" i="2"/>
  <c r="FL125" i="2"/>
  <c r="K127" i="3"/>
  <c r="FJ125" i="2"/>
  <c r="FP125" i="2" s="1"/>
  <c r="FD125" i="2"/>
  <c r="HB125" i="2"/>
  <c r="GZ125" i="2"/>
  <c r="HF125" i="2" s="1"/>
  <c r="GT125" i="2"/>
  <c r="IR125" i="2"/>
  <c r="IP125" i="2"/>
  <c r="IV125" i="2" s="1"/>
  <c r="IJ125" i="2"/>
  <c r="AP125" i="2"/>
  <c r="AN125" i="2"/>
  <c r="AT125" i="2" s="1"/>
  <c r="AH125" i="2"/>
  <c r="CF126" i="2"/>
  <c r="G128" i="3"/>
  <c r="CD126" i="2"/>
  <c r="CJ126" i="2" s="1"/>
  <c r="BX126" i="2"/>
  <c r="DV126" i="2"/>
  <c r="I128" i="3"/>
  <c r="DT126" i="2"/>
  <c r="DZ126" i="2" s="1"/>
  <c r="DN126" i="2"/>
  <c r="FL126" i="2"/>
  <c r="K128" i="3"/>
  <c r="FJ126" i="2"/>
  <c r="FP126" i="2" s="1"/>
  <c r="FD126" i="2"/>
  <c r="HB126" i="2"/>
  <c r="GZ126" i="2"/>
  <c r="HF126" i="2" s="1"/>
  <c r="GT126" i="2"/>
  <c r="IR126" i="2"/>
  <c r="IP126" i="2"/>
  <c r="IV126" i="2" s="1"/>
  <c r="IJ126" i="2"/>
  <c r="AP126" i="2"/>
  <c r="AN126" i="2"/>
  <c r="AT126" i="2" s="1"/>
  <c r="AH126" i="2"/>
  <c r="CF127" i="2"/>
  <c r="G129" i="3"/>
  <c r="CD127" i="2"/>
  <c r="CJ127" i="2" s="1"/>
  <c r="BX127" i="2"/>
  <c r="DV127" i="2"/>
  <c r="I129" i="3"/>
  <c r="DT127" i="2"/>
  <c r="DZ127" i="2" s="1"/>
  <c r="DN127" i="2"/>
  <c r="FL127" i="2"/>
  <c r="K129" i="3"/>
  <c r="FJ127" i="2"/>
  <c r="FP127" i="2" s="1"/>
  <c r="FD127" i="2"/>
  <c r="HB127" i="2"/>
  <c r="GZ127" i="2"/>
  <c r="HF127" i="2" s="1"/>
  <c r="GT127" i="2"/>
  <c r="IR127" i="2"/>
  <c r="IP127" i="2"/>
  <c r="IV127" i="2" s="1"/>
  <c r="IJ127" i="2"/>
  <c r="AP127" i="2"/>
  <c r="AN127" i="2"/>
  <c r="AT127" i="2" s="1"/>
  <c r="AH127" i="2"/>
  <c r="CF128" i="2"/>
  <c r="G130" i="3"/>
  <c r="CD128" i="2"/>
  <c r="CJ128" i="2" s="1"/>
  <c r="BX128" i="2"/>
  <c r="DV128" i="2"/>
  <c r="I130" i="3"/>
  <c r="DT128" i="2"/>
  <c r="DZ128" i="2" s="1"/>
  <c r="DN128" i="2"/>
  <c r="FL128" i="2"/>
  <c r="K130" i="3"/>
  <c r="FJ128" i="2"/>
  <c r="FP128" i="2" s="1"/>
  <c r="FD128" i="2"/>
  <c r="HB128" i="2"/>
  <c r="GZ128" i="2"/>
  <c r="HF128" i="2" s="1"/>
  <c r="GT128" i="2"/>
  <c r="IR128" i="2"/>
  <c r="IP128" i="2"/>
  <c r="IV128" i="2" s="1"/>
  <c r="IJ128" i="2"/>
  <c r="AP128" i="2"/>
  <c r="AN128" i="2"/>
  <c r="AT128" i="2" s="1"/>
  <c r="AH128" i="2"/>
  <c r="CF129" i="2"/>
  <c r="G131" i="3"/>
  <c r="CD129" i="2"/>
  <c r="CJ129" i="2" s="1"/>
  <c r="BX129" i="2"/>
  <c r="DV129" i="2"/>
  <c r="I131" i="3"/>
  <c r="DT129" i="2"/>
  <c r="DZ129" i="2" s="1"/>
  <c r="DN129" i="2"/>
  <c r="FL129" i="2"/>
  <c r="K131" i="3"/>
  <c r="FJ129" i="2"/>
  <c r="FP129" i="2" s="1"/>
  <c r="FD129" i="2"/>
  <c r="HB129" i="2"/>
  <c r="GZ129" i="2"/>
  <c r="HF129" i="2" s="1"/>
  <c r="GT129" i="2"/>
  <c r="IR129" i="2"/>
  <c r="IP129" i="2"/>
  <c r="IV129" i="2" s="1"/>
  <c r="IJ129" i="2"/>
  <c r="AP129" i="2"/>
  <c r="AN129" i="2"/>
  <c r="AT129" i="2" s="1"/>
  <c r="AH129" i="2"/>
  <c r="CF130" i="2"/>
  <c r="G132" i="3"/>
  <c r="CD130" i="2"/>
  <c r="CJ130" i="2" s="1"/>
  <c r="BX130" i="2"/>
  <c r="DV130" i="2"/>
  <c r="I132" i="3"/>
  <c r="DT130" i="2"/>
  <c r="DZ130" i="2" s="1"/>
  <c r="DN130" i="2"/>
  <c r="FL130" i="2"/>
  <c r="K132" i="3"/>
  <c r="FJ130" i="2"/>
  <c r="FP130" i="2" s="1"/>
  <c r="FD130" i="2"/>
  <c r="HB130" i="2"/>
  <c r="GZ130" i="2"/>
  <c r="HF130" i="2" s="1"/>
  <c r="GT130" i="2"/>
  <c r="IR130" i="2"/>
  <c r="IP130" i="2"/>
  <c r="IV130" i="2" s="1"/>
  <c r="IJ130" i="2"/>
  <c r="AP130" i="2"/>
  <c r="AN130" i="2"/>
  <c r="AT130" i="2" s="1"/>
  <c r="AH130" i="2"/>
  <c r="CF131" i="2"/>
  <c r="G133" i="3"/>
  <c r="CD131" i="2"/>
  <c r="CJ131" i="2" s="1"/>
  <c r="BX131" i="2"/>
  <c r="DV131" i="2"/>
  <c r="I133" i="3"/>
  <c r="DT131" i="2"/>
  <c r="DZ131" i="2" s="1"/>
  <c r="DN131" i="2"/>
  <c r="FL131" i="2"/>
  <c r="K133" i="3"/>
  <c r="FJ131" i="2"/>
  <c r="FP131" i="2" s="1"/>
  <c r="FD131" i="2"/>
  <c r="HB131" i="2"/>
  <c r="GZ131" i="2"/>
  <c r="HF131" i="2" s="1"/>
  <c r="GT131" i="2"/>
  <c r="IR131" i="2"/>
  <c r="IP131" i="2"/>
  <c r="IV131" i="2" s="1"/>
  <c r="IJ131" i="2"/>
  <c r="AP131" i="2"/>
  <c r="AN131" i="2"/>
  <c r="AT131" i="2" s="1"/>
  <c r="AH131" i="2"/>
  <c r="CF132" i="2"/>
  <c r="G134" i="3"/>
  <c r="CD132" i="2"/>
  <c r="CJ132" i="2" s="1"/>
  <c r="BX132" i="2"/>
  <c r="DV132" i="2"/>
  <c r="I134" i="3"/>
  <c r="DT132" i="2"/>
  <c r="DZ132" i="2" s="1"/>
  <c r="DN132" i="2"/>
  <c r="FL132" i="2"/>
  <c r="K134" i="3"/>
  <c r="FJ132" i="2"/>
  <c r="FP132" i="2" s="1"/>
  <c r="FD132" i="2"/>
  <c r="HB132" i="2"/>
  <c r="GZ132" i="2"/>
  <c r="HF132" i="2" s="1"/>
  <c r="GT132" i="2"/>
  <c r="IR132" i="2"/>
  <c r="IP132" i="2"/>
  <c r="IV132" i="2" s="1"/>
  <c r="IJ132" i="2"/>
  <c r="AP132" i="2"/>
  <c r="AN132" i="2"/>
  <c r="AT132" i="2" s="1"/>
  <c r="AH132" i="2"/>
  <c r="CF133" i="2"/>
  <c r="G135" i="3"/>
  <c r="CD133" i="2"/>
  <c r="CJ133" i="2" s="1"/>
  <c r="BX133" i="2"/>
  <c r="DV133" i="2"/>
  <c r="I135" i="3"/>
  <c r="DT133" i="2"/>
  <c r="DZ133" i="2" s="1"/>
  <c r="DN133" i="2"/>
  <c r="FL133" i="2"/>
  <c r="K135" i="3"/>
  <c r="FJ133" i="2"/>
  <c r="FP133" i="2" s="1"/>
  <c r="FD133" i="2"/>
  <c r="HB133" i="2"/>
  <c r="GZ133" i="2"/>
  <c r="HF133" i="2" s="1"/>
  <c r="GT133" i="2"/>
  <c r="IR133" i="2"/>
  <c r="IP133" i="2"/>
  <c r="IV133" i="2" s="1"/>
  <c r="IJ133" i="2"/>
  <c r="AP133" i="2"/>
  <c r="AN133" i="2"/>
  <c r="AT133" i="2" s="1"/>
  <c r="AH133" i="2"/>
  <c r="CF134" i="2"/>
  <c r="G136" i="3"/>
  <c r="CD134" i="2"/>
  <c r="CJ134" i="2" s="1"/>
  <c r="BX134" i="2"/>
  <c r="DV134" i="2"/>
  <c r="I136" i="3"/>
  <c r="DT134" i="2"/>
  <c r="DZ134" i="2" s="1"/>
  <c r="DN134" i="2"/>
  <c r="FL134" i="2"/>
  <c r="K136" i="3"/>
  <c r="FJ134" i="2"/>
  <c r="FP134" i="2" s="1"/>
  <c r="FD134" i="2"/>
  <c r="HB134" i="2"/>
  <c r="GZ134" i="2"/>
  <c r="HF134" i="2" s="1"/>
  <c r="GT134" i="2"/>
  <c r="IR134" i="2"/>
  <c r="IP134" i="2"/>
  <c r="IV134" i="2" s="1"/>
  <c r="IJ134" i="2"/>
  <c r="AP134" i="2"/>
  <c r="AN134" i="2"/>
  <c r="AT134" i="2" s="1"/>
  <c r="AH134" i="2"/>
  <c r="CF135" i="2"/>
  <c r="G137" i="3"/>
  <c r="CD135" i="2"/>
  <c r="CJ135" i="2" s="1"/>
  <c r="BX135" i="2"/>
  <c r="DV135" i="2"/>
  <c r="I137" i="3"/>
  <c r="DT135" i="2"/>
  <c r="DZ135" i="2" s="1"/>
  <c r="DN135" i="2"/>
  <c r="FL135" i="2"/>
  <c r="K137" i="3"/>
  <c r="FJ135" i="2"/>
  <c r="FP135" i="2" s="1"/>
  <c r="FD135" i="2"/>
  <c r="HB135" i="2"/>
  <c r="GZ135" i="2"/>
  <c r="HF135" i="2" s="1"/>
  <c r="GT135" i="2"/>
  <c r="IR135" i="2"/>
  <c r="IP135" i="2"/>
  <c r="IV135" i="2" s="1"/>
  <c r="IJ135" i="2"/>
  <c r="AP135" i="2"/>
  <c r="AN135" i="2"/>
  <c r="AT135" i="2" s="1"/>
  <c r="AH135" i="2"/>
  <c r="CF136" i="2"/>
  <c r="G138" i="3"/>
  <c r="CD136" i="2"/>
  <c r="CJ136" i="2" s="1"/>
  <c r="BX136" i="2"/>
  <c r="DV136" i="2"/>
  <c r="I138" i="3"/>
  <c r="DT136" i="2"/>
  <c r="DZ136" i="2" s="1"/>
  <c r="DN136" i="2"/>
  <c r="FL136" i="2"/>
  <c r="K138" i="3"/>
  <c r="FJ136" i="2"/>
  <c r="FP136" i="2" s="1"/>
  <c r="FD136" i="2"/>
  <c r="HB136" i="2"/>
  <c r="GZ136" i="2"/>
  <c r="HF136" i="2" s="1"/>
  <c r="GT136" i="2"/>
  <c r="IR136" i="2"/>
  <c r="IP136" i="2"/>
  <c r="IV136" i="2" s="1"/>
  <c r="IJ136" i="2"/>
  <c r="AP136" i="2"/>
  <c r="AN136" i="2"/>
  <c r="AT136" i="2" s="1"/>
  <c r="AH136" i="2"/>
  <c r="CF137" i="2"/>
  <c r="G139" i="3"/>
  <c r="CD137" i="2"/>
  <c r="CJ137" i="2" s="1"/>
  <c r="BX137" i="2"/>
  <c r="DV137" i="2"/>
  <c r="I139" i="3"/>
  <c r="DT137" i="2"/>
  <c r="DZ137" i="2" s="1"/>
  <c r="DN137" i="2"/>
  <c r="FL137" i="2"/>
  <c r="K139" i="3"/>
  <c r="FJ137" i="2"/>
  <c r="FP137" i="2" s="1"/>
  <c r="FD137" i="2"/>
  <c r="HB137" i="2"/>
  <c r="GZ137" i="2"/>
  <c r="HF137" i="2" s="1"/>
  <c r="GT137" i="2"/>
  <c r="IR137" i="2"/>
  <c r="IP137" i="2"/>
  <c r="IV137" i="2" s="1"/>
  <c r="IJ137" i="2"/>
  <c r="AP137" i="2"/>
  <c r="AN137" i="2"/>
  <c r="AT137" i="2" s="1"/>
  <c r="AH137" i="2"/>
  <c r="CF138" i="2"/>
  <c r="G140" i="3"/>
  <c r="CD138" i="2"/>
  <c r="CJ138" i="2" s="1"/>
  <c r="BX138" i="2"/>
  <c r="DV138" i="2"/>
  <c r="I140" i="3"/>
  <c r="DT138" i="2"/>
  <c r="DZ138" i="2" s="1"/>
  <c r="DN138" i="2"/>
  <c r="FL138" i="2"/>
  <c r="K140" i="3"/>
  <c r="FJ138" i="2"/>
  <c r="FP138" i="2" s="1"/>
  <c r="FD138" i="2"/>
  <c r="HB138" i="2"/>
  <c r="GZ138" i="2"/>
  <c r="HF138" i="2" s="1"/>
  <c r="GT138" i="2"/>
  <c r="IR138" i="2"/>
  <c r="IP138" i="2"/>
  <c r="IV138" i="2" s="1"/>
  <c r="IJ138" i="2"/>
  <c r="AP138" i="2"/>
  <c r="AN138" i="2"/>
  <c r="AT138" i="2" s="1"/>
  <c r="AH138" i="2"/>
  <c r="CF139" i="2"/>
  <c r="G141" i="3"/>
  <c r="CD139" i="2"/>
  <c r="CJ139" i="2" s="1"/>
  <c r="BX139" i="2"/>
  <c r="DV139" i="2"/>
  <c r="I141" i="3"/>
  <c r="DT139" i="2"/>
  <c r="DZ139" i="2" s="1"/>
  <c r="DN139" i="2"/>
  <c r="FL139" i="2"/>
  <c r="K141" i="3"/>
  <c r="FJ139" i="2"/>
  <c r="FP139" i="2" s="1"/>
  <c r="FD139" i="2"/>
  <c r="HB139" i="2"/>
  <c r="GZ139" i="2"/>
  <c r="HF139" i="2" s="1"/>
  <c r="GT139" i="2"/>
  <c r="IR139" i="2"/>
  <c r="IP139" i="2"/>
  <c r="IV139" i="2" s="1"/>
  <c r="IJ139" i="2"/>
  <c r="AP139" i="2"/>
  <c r="AN139" i="2"/>
  <c r="AT139" i="2" s="1"/>
  <c r="AH139" i="2"/>
  <c r="CF140" i="2"/>
  <c r="G142" i="3"/>
  <c r="CD140" i="2"/>
  <c r="CJ140" i="2" s="1"/>
  <c r="BX140" i="2"/>
  <c r="DV140" i="2"/>
  <c r="I142" i="3"/>
  <c r="DT140" i="2"/>
  <c r="DZ140" i="2" s="1"/>
  <c r="DN140" i="2"/>
  <c r="FL140" i="2"/>
  <c r="K142" i="3"/>
  <c r="FJ140" i="2"/>
  <c r="FP140" i="2" s="1"/>
  <c r="FD140" i="2"/>
  <c r="HB140" i="2"/>
  <c r="GZ140" i="2"/>
  <c r="HF140" i="2" s="1"/>
  <c r="GT140" i="2"/>
  <c r="IR140" i="2"/>
  <c r="IP140" i="2"/>
  <c r="IV140" i="2" s="1"/>
  <c r="IJ140" i="2"/>
  <c r="AP140" i="2"/>
  <c r="AN140" i="2"/>
  <c r="AT140" i="2" s="1"/>
  <c r="AH140" i="2"/>
  <c r="CF141" i="2"/>
  <c r="G143" i="3"/>
  <c r="CD141" i="2"/>
  <c r="CJ141" i="2" s="1"/>
  <c r="BX141" i="2"/>
  <c r="DV141" i="2"/>
  <c r="I143" i="3"/>
  <c r="DT141" i="2"/>
  <c r="DZ141" i="2" s="1"/>
  <c r="DN141" i="2"/>
  <c r="FL141" i="2"/>
  <c r="K143" i="3"/>
  <c r="FJ141" i="2"/>
  <c r="FP141" i="2" s="1"/>
  <c r="FD141" i="2"/>
  <c r="HB141" i="2"/>
  <c r="GZ141" i="2"/>
  <c r="HF141" i="2" s="1"/>
  <c r="GT141" i="2"/>
  <c r="IR141" i="2"/>
  <c r="IP141" i="2"/>
  <c r="IV141" i="2" s="1"/>
  <c r="IJ141" i="2"/>
  <c r="AP141" i="2"/>
  <c r="AN141" i="2"/>
  <c r="AT141" i="2" s="1"/>
  <c r="AH141" i="2"/>
  <c r="CF142" i="2"/>
  <c r="G144" i="3"/>
  <c r="CD142" i="2"/>
  <c r="CJ142" i="2" s="1"/>
  <c r="BX142" i="2"/>
  <c r="DV142" i="2"/>
  <c r="I144" i="3"/>
  <c r="DT142" i="2"/>
  <c r="DZ142" i="2" s="1"/>
  <c r="DN142" i="2"/>
  <c r="FL142" i="2"/>
  <c r="K144" i="3"/>
  <c r="FJ142" i="2"/>
  <c r="FP142" i="2" s="1"/>
  <c r="FD142" i="2"/>
  <c r="HB142" i="2"/>
  <c r="GZ142" i="2"/>
  <c r="HF142" i="2" s="1"/>
  <c r="GT142" i="2"/>
  <c r="IR142" i="2"/>
  <c r="IP142" i="2"/>
  <c r="IV142" i="2" s="1"/>
  <c r="IJ142" i="2"/>
  <c r="AP142" i="2"/>
  <c r="AN142" i="2"/>
  <c r="AT142" i="2" s="1"/>
  <c r="AH142" i="2"/>
  <c r="CF143" i="2"/>
  <c r="G145" i="3"/>
  <c r="CD143" i="2"/>
  <c r="CJ143" i="2" s="1"/>
  <c r="BX143" i="2"/>
  <c r="DV143" i="2"/>
  <c r="I145" i="3"/>
  <c r="DT143" i="2"/>
  <c r="DZ143" i="2" s="1"/>
  <c r="DN143" i="2"/>
  <c r="FL143" i="2"/>
  <c r="K145" i="3"/>
  <c r="FJ143" i="2"/>
  <c r="FP143" i="2" s="1"/>
  <c r="FD143" i="2"/>
  <c r="HB143" i="2"/>
  <c r="GZ143" i="2"/>
  <c r="HF143" i="2" s="1"/>
  <c r="GT143" i="2"/>
  <c r="IR143" i="2"/>
  <c r="IP143" i="2"/>
  <c r="IV143" i="2" s="1"/>
  <c r="IJ143" i="2"/>
  <c r="AP143" i="2"/>
  <c r="AN143" i="2"/>
  <c r="AT143" i="2" s="1"/>
  <c r="AH143" i="2"/>
  <c r="AO118" i="2"/>
  <c r="AM118" i="2"/>
  <c r="AL118" i="2"/>
  <c r="AK118" i="2"/>
  <c r="AJ118" i="2"/>
  <c r="AI118" i="2"/>
  <c r="AO119" i="2"/>
  <c r="AM119" i="2"/>
  <c r="AL119" i="2"/>
  <c r="AK119" i="2"/>
  <c r="AJ119" i="2"/>
  <c r="AI119" i="2"/>
  <c r="AO120" i="2"/>
  <c r="AM120" i="2"/>
  <c r="AL120" i="2"/>
  <c r="AK120" i="2"/>
  <c r="AJ120" i="2"/>
  <c r="AI120" i="2"/>
  <c r="AO121" i="2"/>
  <c r="AM121" i="2"/>
  <c r="AL121" i="2"/>
  <c r="AK121" i="2"/>
  <c r="AJ121" i="2"/>
  <c r="AI121" i="2"/>
  <c r="AO122" i="2"/>
  <c r="AM122" i="2"/>
  <c r="AL122" i="2"/>
  <c r="AK122" i="2"/>
  <c r="AJ122" i="2"/>
  <c r="AI122" i="2"/>
  <c r="AO123" i="2"/>
  <c r="AM123" i="2"/>
  <c r="AL123" i="2"/>
  <c r="AK123" i="2"/>
  <c r="AJ123" i="2"/>
  <c r="AI123" i="2"/>
  <c r="AO124" i="2"/>
  <c r="AM124" i="2"/>
  <c r="AL124" i="2"/>
  <c r="AK124" i="2"/>
  <c r="AJ124" i="2"/>
  <c r="AI124" i="2"/>
  <c r="AO125" i="2"/>
  <c r="AM125" i="2"/>
  <c r="AL125" i="2"/>
  <c r="AK125" i="2"/>
  <c r="AJ125" i="2"/>
  <c r="AI125" i="2"/>
  <c r="AO126" i="2"/>
  <c r="AM126" i="2"/>
  <c r="AL126" i="2"/>
  <c r="AK126" i="2"/>
  <c r="AJ126" i="2"/>
  <c r="AI126" i="2"/>
  <c r="AO127" i="2"/>
  <c r="AM127" i="2"/>
  <c r="AL127" i="2"/>
  <c r="AK127" i="2"/>
  <c r="AJ127" i="2"/>
  <c r="AI127" i="2"/>
  <c r="AO128" i="2"/>
  <c r="AM128" i="2"/>
  <c r="AL128" i="2"/>
  <c r="AK128" i="2"/>
  <c r="AJ128" i="2"/>
  <c r="AI128" i="2"/>
  <c r="AO129" i="2"/>
  <c r="AM129" i="2"/>
  <c r="AL129" i="2"/>
  <c r="AK129" i="2"/>
  <c r="AJ129" i="2"/>
  <c r="AI129" i="2"/>
  <c r="AO130" i="2"/>
  <c r="AM130" i="2"/>
  <c r="AL130" i="2"/>
  <c r="AK130" i="2"/>
  <c r="AJ130" i="2"/>
  <c r="AI130" i="2"/>
  <c r="AO131" i="2"/>
  <c r="AM131" i="2"/>
  <c r="AL131" i="2"/>
  <c r="AK131" i="2"/>
  <c r="AJ131" i="2"/>
  <c r="AI131" i="2"/>
  <c r="AO132" i="2"/>
  <c r="AM132" i="2"/>
  <c r="AL132" i="2"/>
  <c r="AK132" i="2"/>
  <c r="AJ132" i="2"/>
  <c r="AI132" i="2"/>
  <c r="AO133" i="2"/>
  <c r="AM133" i="2"/>
  <c r="AL133" i="2"/>
  <c r="AK133" i="2"/>
  <c r="AJ133" i="2"/>
  <c r="AI133" i="2"/>
  <c r="AO134" i="2"/>
  <c r="AM134" i="2"/>
  <c r="AL134" i="2"/>
  <c r="AK134" i="2"/>
  <c r="AJ134" i="2"/>
  <c r="AI134" i="2"/>
  <c r="AO135" i="2"/>
  <c r="AM135" i="2"/>
  <c r="AL135" i="2"/>
  <c r="AK135" i="2"/>
  <c r="AJ135" i="2"/>
  <c r="AI135" i="2"/>
  <c r="AO136" i="2"/>
  <c r="AM136" i="2"/>
  <c r="AL136" i="2"/>
  <c r="AK136" i="2"/>
  <c r="AJ136" i="2"/>
  <c r="AI136" i="2"/>
  <c r="AO137" i="2"/>
  <c r="AM137" i="2"/>
  <c r="AL137" i="2"/>
  <c r="AK137" i="2"/>
  <c r="AJ137" i="2"/>
  <c r="AI137" i="2"/>
  <c r="AO138" i="2"/>
  <c r="AM138" i="2"/>
  <c r="AL138" i="2"/>
  <c r="AK138" i="2"/>
  <c r="AJ138" i="2"/>
  <c r="AI138" i="2"/>
  <c r="AO139" i="2"/>
  <c r="AM139" i="2"/>
  <c r="AL139" i="2"/>
  <c r="AK139" i="2"/>
  <c r="AJ139" i="2"/>
  <c r="AI139" i="2"/>
  <c r="AO140" i="2"/>
  <c r="AM140" i="2"/>
  <c r="AL140" i="2"/>
  <c r="AK140" i="2"/>
  <c r="AJ140" i="2"/>
  <c r="AI140" i="2"/>
  <c r="AO141" i="2"/>
  <c r="AM141" i="2"/>
  <c r="AL141" i="2"/>
  <c r="AK141" i="2"/>
  <c r="AJ141" i="2"/>
  <c r="AI141" i="2"/>
  <c r="AO142" i="2"/>
  <c r="AM142" i="2"/>
  <c r="AL142" i="2"/>
  <c r="AK142" i="2"/>
  <c r="AJ142" i="2"/>
  <c r="AI142" i="2"/>
  <c r="AO143" i="2"/>
  <c r="AM143" i="2"/>
  <c r="AL143" i="2"/>
  <c r="AK143" i="2"/>
  <c r="AJ143" i="2"/>
  <c r="AI143" i="2"/>
  <c r="CG34" i="2"/>
  <c r="DW35" i="2"/>
  <c r="CG35" i="2"/>
  <c r="DW36" i="2"/>
  <c r="CG36" i="2"/>
  <c r="IS38" i="2"/>
  <c r="HC38" i="2"/>
  <c r="FM38" i="2"/>
  <c r="DW38" i="2"/>
  <c r="CG38" i="2"/>
  <c r="CG39" i="2"/>
  <c r="DW40" i="2"/>
  <c r="CG40" i="2"/>
  <c r="DW42" i="2"/>
  <c r="CG42" i="2"/>
  <c r="DW43" i="2"/>
  <c r="CG43" i="2"/>
  <c r="CG44" i="2"/>
  <c r="HC46" i="2"/>
  <c r="CF115" i="2"/>
  <c r="G117" i="3"/>
  <c r="CD115" i="2"/>
  <c r="CJ115" i="2" s="1"/>
  <c r="BX115" i="2"/>
  <c r="DV115" i="2"/>
  <c r="I117" i="3"/>
  <c r="DT115" i="2"/>
  <c r="DZ115" i="2" s="1"/>
  <c r="DN115" i="2"/>
  <c r="FL115" i="2"/>
  <c r="K117" i="3"/>
  <c r="FJ115" i="2"/>
  <c r="FP115" i="2" s="1"/>
  <c r="FD115" i="2"/>
  <c r="HB115" i="2"/>
  <c r="GZ115" i="2"/>
  <c r="HF115" i="2" s="1"/>
  <c r="GT115" i="2"/>
  <c r="IR115" i="2"/>
  <c r="IP115" i="2"/>
  <c r="IV115" i="2" s="1"/>
  <c r="IJ115" i="2"/>
  <c r="CF116" i="2"/>
  <c r="G118" i="3"/>
  <c r="CD116" i="2"/>
  <c r="CJ116" i="2" s="1"/>
  <c r="BX116" i="2"/>
  <c r="DV116" i="2"/>
  <c r="I118" i="3"/>
  <c r="DT116" i="2"/>
  <c r="DZ116" i="2" s="1"/>
  <c r="DN116" i="2"/>
  <c r="FL116" i="2"/>
  <c r="K118" i="3"/>
  <c r="FJ116" i="2"/>
  <c r="FP116" i="2" s="1"/>
  <c r="FD116" i="2"/>
  <c r="HB116" i="2"/>
  <c r="GZ116" i="2"/>
  <c r="HF116" i="2" s="1"/>
  <c r="GT116" i="2"/>
  <c r="IR116" i="2"/>
  <c r="IP116" i="2"/>
  <c r="IV116" i="2" s="1"/>
  <c r="IJ116" i="2"/>
  <c r="CF117" i="2"/>
  <c r="G119" i="3"/>
  <c r="CD117" i="2"/>
  <c r="CJ117" i="2" s="1"/>
  <c r="BX117" i="2"/>
  <c r="DV117" i="2"/>
  <c r="I119" i="3"/>
  <c r="DT117" i="2"/>
  <c r="DZ117" i="2" s="1"/>
  <c r="DN117" i="2"/>
  <c r="FL117" i="2"/>
  <c r="K119" i="3"/>
  <c r="FJ117" i="2"/>
  <c r="FP117" i="2" s="1"/>
  <c r="FD117" i="2"/>
  <c r="HB117" i="2"/>
  <c r="GZ117" i="2"/>
  <c r="HF117" i="2" s="1"/>
  <c r="GT117" i="2"/>
  <c r="IR117" i="2"/>
  <c r="IP117" i="2"/>
  <c r="IV117" i="2" s="1"/>
  <c r="IJ117" i="2"/>
  <c r="CF114" i="2"/>
  <c r="G116" i="3"/>
  <c r="CD114" i="2"/>
  <c r="CJ114" i="2" s="1"/>
  <c r="BX114" i="2"/>
  <c r="DV114" i="2"/>
  <c r="I116" i="3"/>
  <c r="DT114" i="2"/>
  <c r="DZ114" i="2" s="1"/>
  <c r="DN114" i="2"/>
  <c r="FL114" i="2"/>
  <c r="K116" i="3"/>
  <c r="FJ114" i="2"/>
  <c r="FP114" i="2" s="1"/>
  <c r="FD114" i="2"/>
  <c r="HB114" i="2"/>
  <c r="GZ114" i="2"/>
  <c r="HF114" i="2" s="1"/>
  <c r="GT114" i="2"/>
  <c r="IR114" i="2"/>
  <c r="IP114" i="2"/>
  <c r="IV114" i="2" s="1"/>
  <c r="IJ114" i="2"/>
  <c r="W53" i="3"/>
  <c r="CF51" i="2"/>
  <c r="G53" i="3"/>
  <c r="CD51" i="2"/>
  <c r="CJ51" i="2" s="1"/>
  <c r="BX51" i="2"/>
  <c r="Y53" i="3"/>
  <c r="DV51" i="2"/>
  <c r="I53" i="3"/>
  <c r="DT51" i="2"/>
  <c r="DZ51" i="2" s="1"/>
  <c r="DN51" i="2"/>
  <c r="AA53" i="3"/>
  <c r="FL51" i="2"/>
  <c r="K53" i="3"/>
  <c r="FJ51" i="2"/>
  <c r="FP51" i="2" s="1"/>
  <c r="FD51" i="2"/>
  <c r="AC53" i="3"/>
  <c r="HB51" i="2"/>
  <c r="M53" i="3"/>
  <c r="GZ51" i="2"/>
  <c r="HF51" i="2" s="1"/>
  <c r="GT51" i="2"/>
  <c r="AE53" i="3"/>
  <c r="IR51" i="2"/>
  <c r="O53" i="3"/>
  <c r="IP51" i="2"/>
  <c r="IV51" i="2" s="1"/>
  <c r="IJ51" i="2"/>
  <c r="W54" i="3"/>
  <c r="CF52" i="2"/>
  <c r="G54" i="3"/>
  <c r="CD52" i="2"/>
  <c r="CJ52" i="2" s="1"/>
  <c r="BX52" i="2"/>
  <c r="Y54" i="3"/>
  <c r="DV52" i="2"/>
  <c r="I54" i="3"/>
  <c r="DT52" i="2"/>
  <c r="DZ52" i="2" s="1"/>
  <c r="DN52" i="2"/>
  <c r="AA54" i="3"/>
  <c r="FL52" i="2"/>
  <c r="K54" i="3"/>
  <c r="FJ52" i="2"/>
  <c r="FP52" i="2" s="1"/>
  <c r="FD52" i="2"/>
  <c r="AC54" i="3"/>
  <c r="HB52" i="2"/>
  <c r="M54" i="3"/>
  <c r="GZ52" i="2"/>
  <c r="HF52" i="2" s="1"/>
  <c r="GT52" i="2"/>
  <c r="AE54" i="3"/>
  <c r="IR52" i="2"/>
  <c r="O54" i="3"/>
  <c r="IP52" i="2"/>
  <c r="IV52" i="2" s="1"/>
  <c r="IJ52" i="2"/>
  <c r="W55" i="3"/>
  <c r="CF53" i="2"/>
  <c r="G55" i="3"/>
  <c r="CD53" i="2"/>
  <c r="CJ53" i="2" s="1"/>
  <c r="BX53" i="2"/>
  <c r="Y55" i="3"/>
  <c r="DV53" i="2"/>
  <c r="I55" i="3"/>
  <c r="DT53" i="2"/>
  <c r="DZ53" i="2" s="1"/>
  <c r="DN53" i="2"/>
  <c r="AA55" i="3"/>
  <c r="FL53" i="2"/>
  <c r="K55" i="3"/>
  <c r="FJ53" i="2"/>
  <c r="FP53" i="2" s="1"/>
  <c r="FD53" i="2"/>
  <c r="AC55" i="3"/>
  <c r="HB53" i="2"/>
  <c r="M55" i="3"/>
  <c r="GZ53" i="2"/>
  <c r="HF53" i="2" s="1"/>
  <c r="GT53" i="2"/>
  <c r="AE55" i="3"/>
  <c r="IR53" i="2"/>
  <c r="O55" i="3"/>
  <c r="IP53" i="2"/>
  <c r="IV53" i="2" s="1"/>
  <c r="IJ53" i="2"/>
  <c r="W56" i="3"/>
  <c r="CF54" i="2"/>
  <c r="G56" i="3"/>
  <c r="CD54" i="2"/>
  <c r="CJ54" i="2" s="1"/>
  <c r="BX54" i="2"/>
  <c r="Y56" i="3"/>
  <c r="DV54" i="2"/>
  <c r="I56" i="3"/>
  <c r="DT54" i="2"/>
  <c r="DZ54" i="2" s="1"/>
  <c r="DN54" i="2"/>
  <c r="AA56" i="3"/>
  <c r="FL54" i="2"/>
  <c r="K56" i="3"/>
  <c r="FJ54" i="2"/>
  <c r="FP54" i="2" s="1"/>
  <c r="FD54" i="2"/>
  <c r="AC56" i="3"/>
  <c r="HB54" i="2"/>
  <c r="M56" i="3"/>
  <c r="GZ54" i="2"/>
  <c r="HF54" i="2" s="1"/>
  <c r="GT54" i="2"/>
  <c r="AE56" i="3"/>
  <c r="IR54" i="2"/>
  <c r="O56" i="3"/>
  <c r="IP54" i="2"/>
  <c r="IV54" i="2" s="1"/>
  <c r="IJ54" i="2"/>
  <c r="W57" i="3"/>
  <c r="CF55" i="2"/>
  <c r="G57" i="3"/>
  <c r="CD55" i="2"/>
  <c r="CJ55" i="2" s="1"/>
  <c r="BX55" i="2"/>
  <c r="Y57" i="3"/>
  <c r="DV55" i="2"/>
  <c r="I57" i="3"/>
  <c r="DT55" i="2"/>
  <c r="DZ55" i="2" s="1"/>
  <c r="DN55" i="2"/>
  <c r="AA57" i="3"/>
  <c r="FL55" i="2"/>
  <c r="K57" i="3"/>
  <c r="FJ55" i="2"/>
  <c r="FP55" i="2" s="1"/>
  <c r="FD55" i="2"/>
  <c r="AC57" i="3"/>
  <c r="HB55" i="2"/>
  <c r="M57" i="3"/>
  <c r="GZ55" i="2"/>
  <c r="HF55" i="2" s="1"/>
  <c r="GT55" i="2"/>
  <c r="AE57" i="3"/>
  <c r="IR55" i="2"/>
  <c r="O57" i="3"/>
  <c r="IP55" i="2"/>
  <c r="IV55" i="2" s="1"/>
  <c r="IJ55" i="2"/>
  <c r="W58" i="3"/>
  <c r="CF56" i="2"/>
  <c r="G58" i="3"/>
  <c r="CD56" i="2"/>
  <c r="CJ56" i="2" s="1"/>
  <c r="BX56" i="2"/>
  <c r="Y58" i="3"/>
  <c r="DV56" i="2"/>
  <c r="I58" i="3"/>
  <c r="DT56" i="2"/>
  <c r="DZ56" i="2" s="1"/>
  <c r="DN56" i="2"/>
  <c r="AA58" i="3"/>
  <c r="FL56" i="2"/>
  <c r="K58" i="3"/>
  <c r="FJ56" i="2"/>
  <c r="FP56" i="2" s="1"/>
  <c r="FD56" i="2"/>
  <c r="AC58" i="3"/>
  <c r="HB56" i="2"/>
  <c r="M58" i="3"/>
  <c r="GZ56" i="2"/>
  <c r="HF56" i="2" s="1"/>
  <c r="GT56" i="2"/>
  <c r="AE58" i="3"/>
  <c r="IR56" i="2"/>
  <c r="O58" i="3"/>
  <c r="IP56" i="2"/>
  <c r="IV56" i="2" s="1"/>
  <c r="IJ56" i="2"/>
  <c r="W59" i="3"/>
  <c r="CF57" i="2"/>
  <c r="G59" i="3"/>
  <c r="CD57" i="2"/>
  <c r="CJ57" i="2" s="1"/>
  <c r="BX57" i="2"/>
  <c r="Y59" i="3"/>
  <c r="DV57" i="2"/>
  <c r="I59" i="3"/>
  <c r="DT57" i="2"/>
  <c r="DZ57" i="2" s="1"/>
  <c r="DN57" i="2"/>
  <c r="AA59" i="3"/>
  <c r="FL57" i="2"/>
  <c r="K59" i="3"/>
  <c r="FJ57" i="2"/>
  <c r="FP57" i="2" s="1"/>
  <c r="FD57" i="2"/>
  <c r="AC59" i="3"/>
  <c r="HB57" i="2"/>
  <c r="M59" i="3"/>
  <c r="GZ57" i="2"/>
  <c r="HF57" i="2" s="1"/>
  <c r="GT57" i="2"/>
  <c r="AE59" i="3"/>
  <c r="IR57" i="2"/>
  <c r="O59" i="3"/>
  <c r="IP57" i="2"/>
  <c r="IV57" i="2" s="1"/>
  <c r="IJ57" i="2"/>
  <c r="W60" i="3"/>
  <c r="CF58" i="2"/>
  <c r="G60" i="3"/>
  <c r="CD58" i="2"/>
  <c r="CJ58" i="2" s="1"/>
  <c r="BX58" i="2"/>
  <c r="Y60" i="3"/>
  <c r="DV58" i="2"/>
  <c r="I60" i="3"/>
  <c r="DT58" i="2"/>
  <c r="DZ58" i="2" s="1"/>
  <c r="DN58" i="2"/>
  <c r="AA60" i="3"/>
  <c r="FL58" i="2"/>
  <c r="K60" i="3"/>
  <c r="FJ58" i="2"/>
  <c r="FP58" i="2" s="1"/>
  <c r="FD58" i="2"/>
  <c r="AC60" i="3"/>
  <c r="HB58" i="2"/>
  <c r="M60" i="3"/>
  <c r="GZ58" i="2"/>
  <c r="HF58" i="2" s="1"/>
  <c r="GT58" i="2"/>
  <c r="AE60" i="3"/>
  <c r="IR58" i="2"/>
  <c r="O60" i="3"/>
  <c r="IP58" i="2"/>
  <c r="IV58" i="2" s="1"/>
  <c r="IJ58" i="2"/>
  <c r="W61" i="3"/>
  <c r="CF59" i="2"/>
  <c r="G61" i="3"/>
  <c r="CD59" i="2"/>
  <c r="CJ59" i="2" s="1"/>
  <c r="BX59" i="2"/>
  <c r="Y61" i="3"/>
  <c r="DV59" i="2"/>
  <c r="I61" i="3"/>
  <c r="DT59" i="2"/>
  <c r="DZ59" i="2" s="1"/>
  <c r="DN59" i="2"/>
  <c r="AA61" i="3"/>
  <c r="FL59" i="2"/>
  <c r="K61" i="3"/>
  <c r="FJ59" i="2"/>
  <c r="FP59" i="2" s="1"/>
  <c r="FD59" i="2"/>
  <c r="AC61" i="3"/>
  <c r="HB59" i="2"/>
  <c r="M61" i="3"/>
  <c r="GZ59" i="2"/>
  <c r="HF59" i="2" s="1"/>
  <c r="GT59" i="2"/>
  <c r="AE61" i="3"/>
  <c r="IR59" i="2"/>
  <c r="O61" i="3"/>
  <c r="IP59" i="2"/>
  <c r="IV59" i="2" s="1"/>
  <c r="IJ59" i="2"/>
  <c r="W62" i="3"/>
  <c r="CF60" i="2"/>
  <c r="G62" i="3"/>
  <c r="CD60" i="2"/>
  <c r="CJ60" i="2" s="1"/>
  <c r="BX60" i="2"/>
  <c r="Y62" i="3"/>
  <c r="DV60" i="2"/>
  <c r="I62" i="3"/>
  <c r="DT60" i="2"/>
  <c r="DZ60" i="2" s="1"/>
  <c r="DN60" i="2"/>
  <c r="AA62" i="3"/>
  <c r="FL60" i="2"/>
  <c r="K62" i="3"/>
  <c r="FJ60" i="2"/>
  <c r="FP60" i="2" s="1"/>
  <c r="FD60" i="2"/>
  <c r="AC62" i="3"/>
  <c r="HB60" i="2"/>
  <c r="M62" i="3"/>
  <c r="GZ60" i="2"/>
  <c r="HF60" i="2" s="1"/>
  <c r="GT60" i="2"/>
  <c r="AE62" i="3"/>
  <c r="IR60" i="2"/>
  <c r="O62" i="3"/>
  <c r="IP60" i="2"/>
  <c r="IV60" i="2" s="1"/>
  <c r="IJ60" i="2"/>
  <c r="W63" i="3"/>
  <c r="CF61" i="2"/>
  <c r="G63" i="3"/>
  <c r="CD61" i="2"/>
  <c r="CJ61" i="2" s="1"/>
  <c r="BX61" i="2"/>
  <c r="Y63" i="3"/>
  <c r="DV61" i="2"/>
  <c r="I63" i="3"/>
  <c r="DT61" i="2"/>
  <c r="DZ61" i="2" s="1"/>
  <c r="DN61" i="2"/>
  <c r="AA63" i="3"/>
  <c r="FL61" i="2"/>
  <c r="K63" i="3"/>
  <c r="FJ61" i="2"/>
  <c r="FP61" i="2" s="1"/>
  <c r="FD61" i="2"/>
  <c r="AC63" i="3"/>
  <c r="HB61" i="2"/>
  <c r="M63" i="3"/>
  <c r="GZ61" i="2"/>
  <c r="HF61" i="2" s="1"/>
  <c r="GT61" i="2"/>
  <c r="AE63" i="3"/>
  <c r="IR61" i="2"/>
  <c r="O63" i="3"/>
  <c r="IP61" i="2"/>
  <c r="IV61" i="2" s="1"/>
  <c r="IJ61" i="2"/>
  <c r="W64" i="3"/>
  <c r="CF62" i="2"/>
  <c r="G64" i="3"/>
  <c r="CD62" i="2"/>
  <c r="CJ62" i="2" s="1"/>
  <c r="BX62" i="2"/>
  <c r="Y64" i="3"/>
  <c r="DV62" i="2"/>
  <c r="I64" i="3"/>
  <c r="DT62" i="2"/>
  <c r="DZ62" i="2" s="1"/>
  <c r="DN62" i="2"/>
  <c r="AA64" i="3"/>
  <c r="FL62" i="2"/>
  <c r="K64" i="3"/>
  <c r="FJ62" i="2"/>
  <c r="FP62" i="2" s="1"/>
  <c r="FD62" i="2"/>
  <c r="AC64" i="3"/>
  <c r="HB62" i="2"/>
  <c r="M64" i="3"/>
  <c r="GZ62" i="2"/>
  <c r="HF62" i="2" s="1"/>
  <c r="GT62" i="2"/>
  <c r="AE64" i="3"/>
  <c r="IR62" i="2"/>
  <c r="O64" i="3"/>
  <c r="IP62" i="2"/>
  <c r="IV62" i="2" s="1"/>
  <c r="IJ62" i="2"/>
  <c r="W65" i="3"/>
  <c r="CF63" i="2"/>
  <c r="G65" i="3"/>
  <c r="CD63" i="2"/>
  <c r="CJ63" i="2" s="1"/>
  <c r="BX63" i="2"/>
  <c r="Y65" i="3"/>
  <c r="DV63" i="2"/>
  <c r="I65" i="3"/>
  <c r="DT63" i="2"/>
  <c r="DZ63" i="2" s="1"/>
  <c r="DN63" i="2"/>
  <c r="AA65" i="3"/>
  <c r="FL63" i="2"/>
  <c r="K65" i="3"/>
  <c r="FJ63" i="2"/>
  <c r="FP63" i="2" s="1"/>
  <c r="FD63" i="2"/>
  <c r="AC65" i="3"/>
  <c r="HB63" i="2"/>
  <c r="M65" i="3"/>
  <c r="GZ63" i="2"/>
  <c r="HF63" i="2" s="1"/>
  <c r="GT63" i="2"/>
  <c r="AE65" i="3"/>
  <c r="IR63" i="2"/>
  <c r="O65" i="3"/>
  <c r="IP63" i="2"/>
  <c r="IV63" i="2" s="1"/>
  <c r="IJ63" i="2"/>
  <c r="W66" i="3"/>
  <c r="CF64" i="2"/>
  <c r="G66" i="3"/>
  <c r="CD64" i="2"/>
  <c r="CJ64" i="2" s="1"/>
  <c r="BX64" i="2"/>
  <c r="Y66" i="3"/>
  <c r="DV64" i="2"/>
  <c r="I66" i="3"/>
  <c r="DT64" i="2"/>
  <c r="DZ64" i="2" s="1"/>
  <c r="DN64" i="2"/>
  <c r="AA66" i="3"/>
  <c r="FL64" i="2"/>
  <c r="K66" i="3"/>
  <c r="FJ64" i="2"/>
  <c r="FP64" i="2" s="1"/>
  <c r="FD64" i="2"/>
  <c r="AC66" i="3"/>
  <c r="HB64" i="2"/>
  <c r="M66" i="3"/>
  <c r="GZ64" i="2"/>
  <c r="HF64" i="2" s="1"/>
  <c r="GT64" i="2"/>
  <c r="AE66" i="3"/>
  <c r="IR64" i="2"/>
  <c r="O66" i="3"/>
  <c r="IP64" i="2"/>
  <c r="IV64" i="2" s="1"/>
  <c r="IJ64" i="2"/>
  <c r="W67" i="3"/>
  <c r="CF65" i="2"/>
  <c r="G67" i="3"/>
  <c r="CD65" i="2"/>
  <c r="CJ65" i="2" s="1"/>
  <c r="BX65" i="2"/>
  <c r="Y67" i="3"/>
  <c r="DV65" i="2"/>
  <c r="I67" i="3"/>
  <c r="DT65" i="2"/>
  <c r="DZ65" i="2" s="1"/>
  <c r="DN65" i="2"/>
  <c r="AA67" i="3"/>
  <c r="FL65" i="2"/>
  <c r="K67" i="3"/>
  <c r="FJ65" i="2"/>
  <c r="FP65" i="2" s="1"/>
  <c r="FD65" i="2"/>
  <c r="AC67" i="3"/>
  <c r="HB65" i="2"/>
  <c r="M67" i="3"/>
  <c r="GZ65" i="2"/>
  <c r="HF65" i="2" s="1"/>
  <c r="GT65" i="2"/>
  <c r="AE67" i="3"/>
  <c r="IR65" i="2"/>
  <c r="O67" i="3"/>
  <c r="IP65" i="2"/>
  <c r="IV65" i="2" s="1"/>
  <c r="IJ65" i="2"/>
  <c r="W68" i="3"/>
  <c r="CF66" i="2"/>
  <c r="G68" i="3"/>
  <c r="CD66" i="2"/>
  <c r="CJ66" i="2" s="1"/>
  <c r="BX66" i="2"/>
  <c r="Y68" i="3"/>
  <c r="DV66" i="2"/>
  <c r="I68" i="3"/>
  <c r="DT66" i="2"/>
  <c r="DZ66" i="2" s="1"/>
  <c r="DN66" i="2"/>
  <c r="AA68" i="3"/>
  <c r="FL66" i="2"/>
  <c r="K68" i="3"/>
  <c r="FJ66" i="2"/>
  <c r="FP66" i="2" s="1"/>
  <c r="FD66" i="2"/>
  <c r="AC68" i="3"/>
  <c r="HB66" i="2"/>
  <c r="M68" i="3"/>
  <c r="GZ66" i="2"/>
  <c r="HF66" i="2" s="1"/>
  <c r="GT66" i="2"/>
  <c r="AE68" i="3"/>
  <c r="IR66" i="2"/>
  <c r="O68" i="3"/>
  <c r="IP66" i="2"/>
  <c r="IV66" i="2" s="1"/>
  <c r="IJ66" i="2"/>
  <c r="W52" i="3"/>
  <c r="CF50" i="2"/>
  <c r="G52" i="3"/>
  <c r="CD50" i="2"/>
  <c r="CJ50" i="2" s="1"/>
  <c r="BX50" i="2"/>
  <c r="Y52" i="3"/>
  <c r="DV50" i="2"/>
  <c r="I52" i="3"/>
  <c r="DT50" i="2"/>
  <c r="DZ50" i="2" s="1"/>
  <c r="DN50" i="2"/>
  <c r="AA52" i="3"/>
  <c r="FL50" i="2"/>
  <c r="K52" i="3"/>
  <c r="FJ50" i="2"/>
  <c r="FP50" i="2" s="1"/>
  <c r="FD50" i="2"/>
  <c r="AC52" i="3"/>
  <c r="HB50" i="2"/>
  <c r="M52" i="3"/>
  <c r="GZ50" i="2"/>
  <c r="HF50" i="2" s="1"/>
  <c r="GT50" i="2"/>
  <c r="AE52" i="3"/>
  <c r="IR50" i="2"/>
  <c r="O52" i="3"/>
  <c r="IP50" i="2"/>
  <c r="IV50" i="2" s="1"/>
  <c r="IJ50" i="2"/>
  <c r="CG19" i="2"/>
  <c r="IS23" i="2"/>
  <c r="IS24" i="2"/>
  <c r="HC24" i="2"/>
  <c r="FM24" i="2"/>
  <c r="DW24" i="2"/>
  <c r="CG24" i="2"/>
  <c r="FM29" i="2"/>
  <c r="DW29" i="2"/>
  <c r="CG29" i="2"/>
  <c r="IS30" i="2"/>
  <c r="HC30" i="2"/>
  <c r="FM30" i="2"/>
  <c r="DW30" i="2"/>
  <c r="CG30" i="2"/>
  <c r="IS32" i="2"/>
  <c r="HC32" i="2"/>
  <c r="FM32" i="2"/>
  <c r="DW32" i="2"/>
  <c r="CG32" i="2"/>
  <c r="AP51" i="2"/>
  <c r="U53" i="3"/>
  <c r="AP52" i="2"/>
  <c r="U54" i="3"/>
  <c r="AP53" i="2"/>
  <c r="U55" i="3"/>
  <c r="AP54" i="2"/>
  <c r="U56" i="3"/>
  <c r="AP55" i="2"/>
  <c r="U57" i="3"/>
  <c r="AP56" i="2"/>
  <c r="U58" i="3"/>
  <c r="AP57" i="2"/>
  <c r="U59" i="3"/>
  <c r="AP58" i="2"/>
  <c r="U60" i="3"/>
  <c r="AP59" i="2"/>
  <c r="U61" i="3"/>
  <c r="AP60" i="2"/>
  <c r="U62" i="3"/>
  <c r="AP61" i="2"/>
  <c r="U63" i="3"/>
  <c r="AP62" i="2"/>
  <c r="U64" i="3"/>
  <c r="AP63" i="2"/>
  <c r="U65" i="3"/>
  <c r="AP64" i="2"/>
  <c r="U66" i="3"/>
  <c r="AP65" i="2"/>
  <c r="U67" i="3"/>
  <c r="AP66" i="2"/>
  <c r="U68" i="3"/>
  <c r="AP50" i="2"/>
  <c r="U52" i="3"/>
  <c r="AP115" i="2"/>
  <c r="AP116" i="2"/>
  <c r="AP117" i="2"/>
  <c r="AP114" i="2"/>
  <c r="BG147" i="2"/>
  <c r="AE115" i="8" s="1"/>
  <c r="CH147" i="2"/>
  <c r="CI147" i="2" s="1"/>
  <c r="BG148" i="2"/>
  <c r="AE116" i="8" s="1"/>
  <c r="CH148" i="2"/>
  <c r="CI148" i="2" s="1"/>
  <c r="BG149" i="2"/>
  <c r="AE117" i="8" s="1"/>
  <c r="CH149" i="2"/>
  <c r="CI149" i="2" s="1"/>
  <c r="BG150" i="2"/>
  <c r="AE118" i="8" s="1"/>
  <c r="CH150" i="2"/>
  <c r="CI150" i="2" s="1"/>
  <c r="BG151" i="2"/>
  <c r="AE119" i="8" s="1"/>
  <c r="CH151" i="2"/>
  <c r="CI151" i="2" s="1"/>
  <c r="BG152" i="2"/>
  <c r="AE120" i="8" s="1"/>
  <c r="CH152" i="2"/>
  <c r="CI152" i="2" s="1"/>
  <c r="BG153" i="2"/>
  <c r="AE121" i="8" s="1"/>
  <c r="CH153" i="2"/>
  <c r="CI153" i="2" s="1"/>
  <c r="BG154" i="2"/>
  <c r="AE122" i="8" s="1"/>
  <c r="CH154" i="2"/>
  <c r="CI154" i="2" s="1"/>
  <c r="BG155" i="2"/>
  <c r="AE123" i="8" s="1"/>
  <c r="CH155" i="2"/>
  <c r="CI155" i="2" s="1"/>
  <c r="BG156" i="2"/>
  <c r="AE124" i="8" s="1"/>
  <c r="CH156" i="2"/>
  <c r="CI156" i="2" s="1"/>
  <c r="BG157" i="2"/>
  <c r="AE125" i="8" s="1"/>
  <c r="CH157" i="2"/>
  <c r="CI157" i="2" s="1"/>
  <c r="BG158" i="2"/>
  <c r="AE126" i="8" s="1"/>
  <c r="CH158" i="2"/>
  <c r="CI158" i="2" s="1"/>
  <c r="BG162" i="2"/>
  <c r="AE130" i="8" s="1"/>
  <c r="CH162" i="2"/>
  <c r="CI162" i="2" s="1"/>
  <c r="BG163" i="2"/>
  <c r="AE131" i="8" s="1"/>
  <c r="CH163" i="2"/>
  <c r="CI163" i="2" s="1"/>
  <c r="BG164" i="2"/>
  <c r="AE132" i="8" s="1"/>
  <c r="CH164" i="2"/>
  <c r="CI164" i="2" s="1"/>
  <c r="BG165" i="2"/>
  <c r="AE133" i="8" s="1"/>
  <c r="CH165" i="2"/>
  <c r="CI165" i="2" s="1"/>
  <c r="BG166" i="2"/>
  <c r="AE134" i="8" s="1"/>
  <c r="CH166" i="2"/>
  <c r="CI166" i="2" s="1"/>
  <c r="BG167" i="2"/>
  <c r="AE135" i="8" s="1"/>
  <c r="CH167" i="2"/>
  <c r="CI167" i="2" s="1"/>
  <c r="AJ178" i="3"/>
  <c r="BG146" i="2"/>
  <c r="AE114" i="8" s="1"/>
  <c r="CH146" i="2"/>
  <c r="CI146" i="2" s="1"/>
  <c r="AN115" i="2"/>
  <c r="AT115" i="2" s="1"/>
  <c r="AH115" i="2"/>
  <c r="AN116" i="2"/>
  <c r="AT116" i="2" s="1"/>
  <c r="AH116" i="2"/>
  <c r="AN117" i="2"/>
  <c r="AT117" i="2" s="1"/>
  <c r="AH117" i="2"/>
  <c r="AN114" i="2"/>
  <c r="AT114" i="2" s="1"/>
  <c r="AH114" i="2"/>
  <c r="AR118" i="2"/>
  <c r="AR119" i="2"/>
  <c r="AR120" i="2"/>
  <c r="AR121" i="2"/>
  <c r="AR122" i="2"/>
  <c r="AR123" i="2"/>
  <c r="AR124" i="2"/>
  <c r="AR125" i="2"/>
  <c r="AR126" i="2"/>
  <c r="AR127" i="2"/>
  <c r="AR128" i="2"/>
  <c r="AR129" i="2"/>
  <c r="AR130" i="2"/>
  <c r="AR131" i="2"/>
  <c r="AR132" i="2"/>
  <c r="AR133" i="2"/>
  <c r="AR134" i="2"/>
  <c r="AR135" i="2"/>
  <c r="AR136" i="2"/>
  <c r="AR137" i="2"/>
  <c r="AR138" i="2"/>
  <c r="AR139" i="2"/>
  <c r="AR140" i="2"/>
  <c r="AR141" i="2"/>
  <c r="AR142" i="2"/>
  <c r="AR143" i="2"/>
  <c r="AR211" i="2"/>
  <c r="AS211" i="2" s="1"/>
  <c r="Q211" i="2"/>
  <c r="J165" i="8" s="1"/>
  <c r="AR212" i="2"/>
  <c r="AS212" i="2" s="1"/>
  <c r="Q212" i="2"/>
  <c r="J166" i="8" s="1"/>
  <c r="AR213" i="2"/>
  <c r="AS213" i="2" s="1"/>
  <c r="Q213" i="2"/>
  <c r="J167" i="8" s="1"/>
  <c r="AR214" i="2"/>
  <c r="AS214" i="2" s="1"/>
  <c r="Q214" i="2"/>
  <c r="J168" i="8" s="1"/>
  <c r="AR215" i="2"/>
  <c r="AS215" i="2" s="1"/>
  <c r="Q215" i="2"/>
  <c r="J169" i="8" s="1"/>
  <c r="AR216" i="2"/>
  <c r="AS216" i="2" s="1"/>
  <c r="Q216" i="2"/>
  <c r="J170" i="8" s="1"/>
  <c r="AR217" i="2"/>
  <c r="AS217" i="2" s="1"/>
  <c r="Q217" i="2"/>
  <c r="J171" i="8" s="1"/>
  <c r="AR218" i="2"/>
  <c r="AS218" i="2" s="1"/>
  <c r="Q218" i="2"/>
  <c r="J172" i="8" s="1"/>
  <c r="AR219" i="2"/>
  <c r="AS219" i="2" s="1"/>
  <c r="Q219" i="2"/>
  <c r="J173" i="8" s="1"/>
  <c r="AR220" i="2"/>
  <c r="AS220" i="2" s="1"/>
  <c r="Q220" i="2"/>
  <c r="J174" i="8" s="1"/>
  <c r="AR221" i="2"/>
  <c r="AS221" i="2" s="1"/>
  <c r="Q221" i="2"/>
  <c r="J175" i="8" s="1"/>
  <c r="AR222" i="2"/>
  <c r="AS222" i="2" s="1"/>
  <c r="Q222" i="2"/>
  <c r="J176" i="8" s="1"/>
  <c r="AR223" i="2"/>
  <c r="AS223" i="2" s="1"/>
  <c r="Q223" i="2"/>
  <c r="J177" i="8" s="1"/>
  <c r="AR224" i="2"/>
  <c r="AS224" i="2" s="1"/>
  <c r="X178" i="8" s="1"/>
  <c r="Q224" i="2"/>
  <c r="J178" i="8" s="1"/>
  <c r="AR210" i="2"/>
  <c r="AS210" i="2" s="1"/>
  <c r="X164" i="8" s="1"/>
  <c r="Q210" i="2"/>
  <c r="J164" i="8" s="1"/>
  <c r="AR194" i="2"/>
  <c r="AS194" i="2" s="1"/>
  <c r="X148" i="8" s="1"/>
  <c r="Q194" i="2"/>
  <c r="J148" i="8" s="1"/>
  <c r="AR195" i="2"/>
  <c r="AS195" i="2" s="1"/>
  <c r="X149" i="8" s="1"/>
  <c r="Q195" i="2"/>
  <c r="J149" i="8" s="1"/>
  <c r="AR196" i="2"/>
  <c r="AS196" i="2" s="1"/>
  <c r="X150" i="8" s="1"/>
  <c r="Q196" i="2"/>
  <c r="J150" i="8" s="1"/>
  <c r="AR197" i="2"/>
  <c r="AS197" i="2" s="1"/>
  <c r="X151" i="8" s="1"/>
  <c r="Q197" i="2"/>
  <c r="J151" i="8" s="1"/>
  <c r="AR198" i="2"/>
  <c r="AS198" i="2" s="1"/>
  <c r="X152" i="8" s="1"/>
  <c r="Q198" i="2"/>
  <c r="J152" i="8" s="1"/>
  <c r="AR199" i="2"/>
  <c r="AS199" i="2" s="1"/>
  <c r="X153" i="8" s="1"/>
  <c r="M153" i="8" s="1"/>
  <c r="Q199" i="2"/>
  <c r="J153" i="8" s="1"/>
  <c r="AR200" i="2"/>
  <c r="AS200" i="2" s="1"/>
  <c r="X154" i="8" s="1"/>
  <c r="Q200" i="2"/>
  <c r="J154" i="8" s="1"/>
  <c r="AR201" i="2"/>
  <c r="AS201" i="2" s="1"/>
  <c r="X155" i="8" s="1"/>
  <c r="Q201" i="2"/>
  <c r="J155" i="8" s="1"/>
  <c r="AR202" i="2"/>
  <c r="AS202" i="2" s="1"/>
  <c r="X156" i="8" s="1"/>
  <c r="T156" i="8" s="1"/>
  <c r="Q202" i="2"/>
  <c r="J156" i="8" s="1"/>
  <c r="AR203" i="2"/>
  <c r="AS203" i="2" s="1"/>
  <c r="X157" i="8" s="1"/>
  <c r="M157" i="8" s="1"/>
  <c r="Q203" i="2"/>
  <c r="J157" i="8" s="1"/>
  <c r="AR204" i="2"/>
  <c r="AS204" i="2" s="1"/>
  <c r="X158" i="8" s="1"/>
  <c r="Q204" i="2"/>
  <c r="J158" i="8" s="1"/>
  <c r="AR205" i="2"/>
  <c r="AS205" i="2" s="1"/>
  <c r="Q205" i="2"/>
  <c r="J159" i="8" s="1"/>
  <c r="AR206" i="2"/>
  <c r="AS206" i="2" s="1"/>
  <c r="Q206" i="2"/>
  <c r="J160" i="8" s="1"/>
  <c r="AR207" i="2"/>
  <c r="AS207" i="2" s="1"/>
  <c r="X161" i="8" s="1"/>
  <c r="Q207" i="2"/>
  <c r="J161" i="8" s="1"/>
  <c r="AR193" i="2"/>
  <c r="AS193" i="2" s="1"/>
  <c r="X147" i="8" s="1"/>
  <c r="T147" i="8" s="1"/>
  <c r="Q193" i="2"/>
  <c r="J147" i="8" s="1"/>
  <c r="AN51" i="2"/>
  <c r="AT51" i="2" s="1"/>
  <c r="AH51" i="2"/>
  <c r="AN52" i="2"/>
  <c r="AT52" i="2" s="1"/>
  <c r="AH52" i="2"/>
  <c r="AN53" i="2"/>
  <c r="AT53" i="2" s="1"/>
  <c r="AH53" i="2"/>
  <c r="AN54" i="2"/>
  <c r="AT54" i="2" s="1"/>
  <c r="AH54" i="2"/>
  <c r="AN55" i="2"/>
  <c r="AT55" i="2" s="1"/>
  <c r="AH55" i="2"/>
  <c r="AN56" i="2"/>
  <c r="AT56" i="2" s="1"/>
  <c r="AH56" i="2"/>
  <c r="AN57" i="2"/>
  <c r="AT57" i="2" s="1"/>
  <c r="AH57" i="2"/>
  <c r="AN58" i="2"/>
  <c r="AT58" i="2" s="1"/>
  <c r="AH58" i="2"/>
  <c r="AN59" i="2"/>
  <c r="AT59" i="2" s="1"/>
  <c r="AH59" i="2"/>
  <c r="AN60" i="2"/>
  <c r="AT60" i="2" s="1"/>
  <c r="AH60" i="2"/>
  <c r="AN61" i="2"/>
  <c r="AT61" i="2" s="1"/>
  <c r="AH61" i="2"/>
  <c r="AN62" i="2"/>
  <c r="AT62" i="2" s="1"/>
  <c r="AH62" i="2"/>
  <c r="AN63" i="2"/>
  <c r="AT63" i="2" s="1"/>
  <c r="AH63" i="2"/>
  <c r="AN64" i="2"/>
  <c r="AT64" i="2" s="1"/>
  <c r="AH64" i="2"/>
  <c r="AN65" i="2"/>
  <c r="AT65" i="2" s="1"/>
  <c r="AH65" i="2"/>
  <c r="AN66" i="2"/>
  <c r="AT66" i="2" s="1"/>
  <c r="AH66" i="2"/>
  <c r="AN50" i="2"/>
  <c r="AT50" i="2" s="1"/>
  <c r="AH50" i="2"/>
  <c r="C209" i="2"/>
  <c r="Q19" i="2"/>
  <c r="J19" i="8" s="1"/>
  <c r="AQ19" i="2"/>
  <c r="Q24" i="2"/>
  <c r="J24" i="8" s="1"/>
  <c r="AQ24" i="2"/>
  <c r="Y24" i="8" s="1"/>
  <c r="Q29" i="2"/>
  <c r="J29" i="8" s="1"/>
  <c r="AQ29" i="2"/>
  <c r="Y29" i="8" s="1"/>
  <c r="Q30" i="2"/>
  <c r="J30" i="8" s="1"/>
  <c r="AQ30" i="2"/>
  <c r="Y30" i="8" s="1"/>
  <c r="Q32" i="2"/>
  <c r="J32" i="8" s="1"/>
  <c r="AQ32" i="2"/>
  <c r="Y32" i="8" s="1"/>
  <c r="Q34" i="2"/>
  <c r="J34" i="8" s="1"/>
  <c r="AQ34" i="2"/>
  <c r="Y34" i="8" s="1"/>
  <c r="Q35" i="2"/>
  <c r="J35" i="8" s="1"/>
  <c r="AQ35" i="2"/>
  <c r="Y35" i="8" s="1"/>
  <c r="Q36" i="2"/>
  <c r="J36" i="8" s="1"/>
  <c r="AQ36" i="2"/>
  <c r="Y36" i="8" s="1"/>
  <c r="Q38" i="2"/>
  <c r="J38" i="8" s="1"/>
  <c r="AQ38" i="2"/>
  <c r="Y38" i="8" s="1"/>
  <c r="Q39" i="2"/>
  <c r="J39" i="8" s="1"/>
  <c r="AQ39" i="2"/>
  <c r="Y39" i="8" s="1"/>
  <c r="Q40" i="2"/>
  <c r="J40" i="8" s="1"/>
  <c r="AQ40" i="2"/>
  <c r="Y40" i="8" s="1"/>
  <c r="Q41" i="2"/>
  <c r="J41" i="8" s="1"/>
  <c r="AQ41" i="2"/>
  <c r="Y41" i="8" s="1"/>
  <c r="Q42" i="2"/>
  <c r="J42" i="8" s="1"/>
  <c r="AQ42" i="2"/>
  <c r="Y42" i="8" s="1"/>
  <c r="Q43" i="2"/>
  <c r="J43" i="8" s="1"/>
  <c r="AQ43" i="2"/>
  <c r="Y43" i="8" s="1"/>
  <c r="Q44" i="2"/>
  <c r="J44" i="8" s="1"/>
  <c r="AQ44" i="2"/>
  <c r="Y44" i="8" s="1"/>
  <c r="Q17" i="2"/>
  <c r="J17" i="8" s="1"/>
  <c r="AQ17" i="2"/>
  <c r="Y17" i="8" s="1"/>
  <c r="CG33" i="2" l="1"/>
  <c r="AF33" i="8"/>
  <c r="AA33" i="8" s="1"/>
  <c r="AA8" i="8" s="1"/>
  <c r="HC40" i="2"/>
  <c r="FI46" i="8"/>
  <c r="CG28" i="2"/>
  <c r="FM46" i="2"/>
  <c r="AI225" i="3"/>
  <c r="X177" i="8"/>
  <c r="AI223" i="3"/>
  <c r="X175" i="8"/>
  <c r="AI221" i="3"/>
  <c r="X173" i="8"/>
  <c r="AI219" i="3"/>
  <c r="X171" i="8"/>
  <c r="AI217" i="3"/>
  <c r="X169" i="8"/>
  <c r="AI215" i="3"/>
  <c r="X167" i="8"/>
  <c r="AI213" i="3"/>
  <c r="X165" i="8"/>
  <c r="M165" i="8" s="1"/>
  <c r="T178" i="8"/>
  <c r="M178" i="8"/>
  <c r="AI224" i="3"/>
  <c r="X176" i="8"/>
  <c r="AI222" i="3"/>
  <c r="X174" i="8"/>
  <c r="AI220" i="3"/>
  <c r="X172" i="8"/>
  <c r="AI218" i="3"/>
  <c r="X170" i="8"/>
  <c r="AI216" i="3"/>
  <c r="X168" i="8"/>
  <c r="AI214" i="3"/>
  <c r="X166" i="8"/>
  <c r="T166" i="8" s="1"/>
  <c r="J11" i="3"/>
  <c r="CG46" i="2"/>
  <c r="AQ28" i="2"/>
  <c r="Y28" i="8" s="1"/>
  <c r="Q46" i="2"/>
  <c r="J46" i="8" s="1"/>
  <c r="O18" i="3"/>
  <c r="IS40" i="2"/>
  <c r="FM28" i="2"/>
  <c r="AQ20" i="2"/>
  <c r="Y20" i="8" s="1"/>
  <c r="L11" i="3"/>
  <c r="K18" i="3"/>
  <c r="H11" i="3"/>
  <c r="O51" i="3"/>
  <c r="K51" i="3"/>
  <c r="G51" i="3"/>
  <c r="M51" i="3"/>
  <c r="I51" i="3"/>
  <c r="I18" i="3"/>
  <c r="N51" i="3"/>
  <c r="M147" i="3"/>
  <c r="K147" i="3"/>
  <c r="M18" i="3"/>
  <c r="M11" i="3" s="1"/>
  <c r="N18" i="3"/>
  <c r="N11" i="3" s="1"/>
  <c r="P11" i="3"/>
  <c r="G18" i="3"/>
  <c r="IS46" i="2"/>
  <c r="CG20" i="2"/>
  <c r="IS20" i="2"/>
  <c r="R30" i="3"/>
  <c r="S30" i="3" s="1"/>
  <c r="Q27" i="2"/>
  <c r="J27" i="8" s="1"/>
  <c r="AJ161" i="3"/>
  <c r="HC20" i="2"/>
  <c r="DW46" i="2"/>
  <c r="FM26" i="2"/>
  <c r="DW28" i="2"/>
  <c r="Q25" i="2"/>
  <c r="J25" i="8" s="1"/>
  <c r="Q20" i="2"/>
  <c r="J20" i="8" s="1"/>
  <c r="HC28" i="2"/>
  <c r="HC23" i="2"/>
  <c r="HC44" i="2"/>
  <c r="HC36" i="2"/>
  <c r="AI155" i="3"/>
  <c r="AI149" i="3"/>
  <c r="X134" i="8"/>
  <c r="M167" i="8"/>
  <c r="X135" i="8"/>
  <c r="X133" i="8"/>
  <c r="AI148" i="3"/>
  <c r="X114" i="8"/>
  <c r="M156" i="8"/>
  <c r="M147" i="8"/>
  <c r="T157" i="8"/>
  <c r="T153" i="8"/>
  <c r="AI208" i="3"/>
  <c r="X160" i="8"/>
  <c r="M160" i="8" s="1"/>
  <c r="AI207" i="3"/>
  <c r="X159" i="8"/>
  <c r="M159" i="8" s="1"/>
  <c r="M164" i="8"/>
  <c r="X132" i="8"/>
  <c r="X131" i="8"/>
  <c r="R46" i="3"/>
  <c r="S46" i="3" s="1"/>
  <c r="T161" i="8"/>
  <c r="M161" i="8"/>
  <c r="T158" i="8"/>
  <c r="M158" i="8"/>
  <c r="T154" i="8"/>
  <c r="M154" i="8"/>
  <c r="M155" i="8"/>
  <c r="T155" i="8"/>
  <c r="M148" i="8"/>
  <c r="T148" i="8"/>
  <c r="M151" i="8"/>
  <c r="T151" i="8"/>
  <c r="T149" i="8"/>
  <c r="M149" i="8"/>
  <c r="Y19" i="8"/>
  <c r="M152" i="8"/>
  <c r="T152" i="8"/>
  <c r="T150" i="8"/>
  <c r="M150" i="8"/>
  <c r="T165" i="8"/>
  <c r="AS24" i="2"/>
  <c r="X24" i="8" s="1"/>
  <c r="M24" i="8" s="1"/>
  <c r="Q79" i="2"/>
  <c r="J79" i="8" s="1"/>
  <c r="K79" i="8"/>
  <c r="F79" i="8" s="1"/>
  <c r="Q143" i="2"/>
  <c r="F143" i="8"/>
  <c r="Q141" i="2"/>
  <c r="F141" i="8"/>
  <c r="Q139" i="2"/>
  <c r="F139" i="8"/>
  <c r="Q137" i="2"/>
  <c r="F137" i="8"/>
  <c r="Q135" i="2"/>
  <c r="F135" i="8"/>
  <c r="Q134" i="2"/>
  <c r="F134" i="8"/>
  <c r="Q133" i="2"/>
  <c r="F133" i="8"/>
  <c r="Q132" i="2"/>
  <c r="F132" i="8"/>
  <c r="Q131" i="2"/>
  <c r="F131" i="8"/>
  <c r="Q130" i="2"/>
  <c r="F130" i="8"/>
  <c r="Q129" i="2"/>
  <c r="F129" i="8"/>
  <c r="Q128" i="2"/>
  <c r="F128" i="8"/>
  <c r="Q127" i="2"/>
  <c r="F127" i="8"/>
  <c r="Q126" i="2"/>
  <c r="F126" i="8"/>
  <c r="Q125" i="2"/>
  <c r="F125" i="8"/>
  <c r="Q124" i="2"/>
  <c r="F124" i="8"/>
  <c r="Q123" i="2"/>
  <c r="F123" i="8"/>
  <c r="Q122" i="2"/>
  <c r="F122" i="8"/>
  <c r="Q121" i="2"/>
  <c r="F121" i="8"/>
  <c r="Q120" i="2"/>
  <c r="F120" i="8"/>
  <c r="Q119" i="2"/>
  <c r="F119" i="8"/>
  <c r="Q118" i="2"/>
  <c r="F118" i="8"/>
  <c r="AE65" i="2"/>
  <c r="Q65" i="8" s="1"/>
  <c r="R65" i="8"/>
  <c r="AE61" i="2"/>
  <c r="Q61" i="8" s="1"/>
  <c r="R61" i="8"/>
  <c r="AE57" i="2"/>
  <c r="Q57" i="8" s="1"/>
  <c r="R57" i="8"/>
  <c r="AE53" i="2"/>
  <c r="Q53" i="8" s="1"/>
  <c r="R53" i="8"/>
  <c r="AE117" i="2"/>
  <c r="AE136" i="2"/>
  <c r="AE134" i="2"/>
  <c r="AE132" i="2"/>
  <c r="AE130" i="2"/>
  <c r="AE128" i="2"/>
  <c r="AE126" i="2"/>
  <c r="AE124" i="2"/>
  <c r="AE122" i="2"/>
  <c r="AE120" i="2"/>
  <c r="AE118" i="2"/>
  <c r="AE66" i="2"/>
  <c r="Q66" i="8" s="1"/>
  <c r="R66" i="8"/>
  <c r="AE62" i="2"/>
  <c r="Q62" i="8" s="1"/>
  <c r="R62" i="8"/>
  <c r="AE58" i="2"/>
  <c r="Q58" i="8" s="1"/>
  <c r="R58" i="8"/>
  <c r="AE54" i="2"/>
  <c r="Q54" i="8" s="1"/>
  <c r="R54" i="8"/>
  <c r="AE114" i="2"/>
  <c r="AE79" i="2"/>
  <c r="Q79" i="8" s="1"/>
  <c r="R79" i="8"/>
  <c r="AE77" i="2"/>
  <c r="Q77" i="8" s="1"/>
  <c r="R77" i="8"/>
  <c r="AE75" i="2"/>
  <c r="Q75" i="8" s="1"/>
  <c r="R75" i="8"/>
  <c r="Q76" i="2"/>
  <c r="J76" i="8" s="1"/>
  <c r="K76" i="8"/>
  <c r="F76" i="8" s="1"/>
  <c r="Q74" i="2"/>
  <c r="J74" i="8" s="1"/>
  <c r="K74" i="8"/>
  <c r="F74" i="8" s="1"/>
  <c r="Q69" i="2"/>
  <c r="J69" i="8" s="1"/>
  <c r="K69" i="8"/>
  <c r="F69" i="8" s="1"/>
  <c r="Q71" i="2"/>
  <c r="J71" i="8" s="1"/>
  <c r="K71" i="8"/>
  <c r="F71" i="8" s="1"/>
  <c r="Q67" i="2"/>
  <c r="J67" i="8" s="1"/>
  <c r="K67" i="8"/>
  <c r="F67" i="8" s="1"/>
  <c r="Q22" i="2"/>
  <c r="J22" i="8" s="1"/>
  <c r="K22" i="8"/>
  <c r="F22" i="8" s="1"/>
  <c r="AE22" i="2"/>
  <c r="Q22" i="8" s="1"/>
  <c r="R22" i="8"/>
  <c r="AE33" i="2"/>
  <c r="Q33" i="8" s="1"/>
  <c r="R33" i="8"/>
  <c r="Q37" i="2"/>
  <c r="J37" i="8" s="1"/>
  <c r="K37" i="8"/>
  <c r="F37" i="8" s="1"/>
  <c r="AE37" i="2"/>
  <c r="Q37" i="8" s="1"/>
  <c r="R37" i="8"/>
  <c r="AE47" i="2"/>
  <c r="Q47" i="8" s="1"/>
  <c r="R47" i="8"/>
  <c r="AE31" i="2"/>
  <c r="Q31" i="8" s="1"/>
  <c r="R31" i="8"/>
  <c r="Q45" i="2"/>
  <c r="J45" i="8" s="1"/>
  <c r="K45" i="8"/>
  <c r="F45" i="8" s="1"/>
  <c r="AE25" i="2"/>
  <c r="Q25" i="8" s="1"/>
  <c r="R25" i="8"/>
  <c r="Q47" i="2"/>
  <c r="J47" i="8" s="1"/>
  <c r="K47" i="8"/>
  <c r="F47" i="8" s="1"/>
  <c r="AE23" i="2"/>
  <c r="Q23" i="8" s="1"/>
  <c r="R23" i="8"/>
  <c r="Q26" i="2"/>
  <c r="J26" i="8" s="1"/>
  <c r="K26" i="8"/>
  <c r="F26" i="8" s="1"/>
  <c r="AE20" i="2"/>
  <c r="Q20" i="8" s="1"/>
  <c r="R20" i="8"/>
  <c r="Q28" i="2"/>
  <c r="J28" i="8" s="1"/>
  <c r="K28" i="8"/>
  <c r="F28" i="8" s="1"/>
  <c r="AI151" i="3"/>
  <c r="AE28" i="2"/>
  <c r="Q28" i="8" s="1"/>
  <c r="R28" i="8"/>
  <c r="AI161" i="3"/>
  <c r="AS44" i="2"/>
  <c r="X44" i="8" s="1"/>
  <c r="T44" i="8" s="1"/>
  <c r="AS43" i="2"/>
  <c r="X43" i="8" s="1"/>
  <c r="M43" i="8" s="1"/>
  <c r="AS42" i="2"/>
  <c r="X42" i="8" s="1"/>
  <c r="T42" i="8" s="1"/>
  <c r="AS41" i="2"/>
  <c r="X41" i="8" s="1"/>
  <c r="T41" i="8" s="1"/>
  <c r="AS40" i="2"/>
  <c r="X40" i="8" s="1"/>
  <c r="T40" i="8" s="1"/>
  <c r="AS39" i="2"/>
  <c r="X39" i="8" s="1"/>
  <c r="M39" i="8" s="1"/>
  <c r="AS38" i="2"/>
  <c r="X38" i="8" s="1"/>
  <c r="T38" i="8" s="1"/>
  <c r="AS36" i="2"/>
  <c r="X36" i="8" s="1"/>
  <c r="T36" i="8" s="1"/>
  <c r="AS35" i="2"/>
  <c r="X35" i="8" s="1"/>
  <c r="AS34" i="2"/>
  <c r="X34" i="8" s="1"/>
  <c r="AS32" i="2"/>
  <c r="X32" i="8" s="1"/>
  <c r="T32" i="8" s="1"/>
  <c r="AS30" i="2"/>
  <c r="X30" i="8" s="1"/>
  <c r="T30" i="8" s="1"/>
  <c r="AS29" i="2"/>
  <c r="X29" i="8" s="1"/>
  <c r="T29" i="8" s="1"/>
  <c r="AS28" i="2"/>
  <c r="X28" i="8" s="1"/>
  <c r="Q75" i="2"/>
  <c r="J75" i="8" s="1"/>
  <c r="K75" i="8"/>
  <c r="F75" i="8" s="1"/>
  <c r="Q142" i="2"/>
  <c r="F142" i="8"/>
  <c r="Q140" i="2"/>
  <c r="F140" i="8"/>
  <c r="Q138" i="2"/>
  <c r="F138" i="8"/>
  <c r="Q136" i="2"/>
  <c r="F136" i="8"/>
  <c r="AE50" i="2"/>
  <c r="Q50" i="8" s="1"/>
  <c r="R50" i="8"/>
  <c r="AE63" i="2"/>
  <c r="Q63" i="8" s="1"/>
  <c r="R63" i="8"/>
  <c r="AE59" i="2"/>
  <c r="Q59" i="8" s="1"/>
  <c r="R59" i="8"/>
  <c r="AE55" i="2"/>
  <c r="Q55" i="8" s="1"/>
  <c r="R55" i="8"/>
  <c r="AE51" i="2"/>
  <c r="Q51" i="8" s="1"/>
  <c r="R51" i="8"/>
  <c r="AE116" i="2"/>
  <c r="AE78" i="2"/>
  <c r="Q78" i="8" s="1"/>
  <c r="R78" i="8"/>
  <c r="AE76" i="2"/>
  <c r="Q76" i="8" s="1"/>
  <c r="R76" i="8"/>
  <c r="AE74" i="2"/>
  <c r="Q74" i="8" s="1"/>
  <c r="R74" i="8"/>
  <c r="AE72" i="2"/>
  <c r="Q72" i="8" s="1"/>
  <c r="R72" i="8"/>
  <c r="AE70" i="2"/>
  <c r="Q70" i="8" s="1"/>
  <c r="R70" i="8"/>
  <c r="AE68" i="2"/>
  <c r="Q68" i="8" s="1"/>
  <c r="R68" i="8"/>
  <c r="AE143" i="2"/>
  <c r="AE142" i="2"/>
  <c r="AE141" i="2"/>
  <c r="AE140" i="2"/>
  <c r="AE139" i="2"/>
  <c r="AE138" i="2"/>
  <c r="AE137" i="2"/>
  <c r="AE135" i="2"/>
  <c r="AE133" i="2"/>
  <c r="AE131" i="2"/>
  <c r="AE129" i="2"/>
  <c r="AE127" i="2"/>
  <c r="AE125" i="2"/>
  <c r="AE123" i="2"/>
  <c r="AE121" i="2"/>
  <c r="AE119" i="2"/>
  <c r="AE64" i="2"/>
  <c r="Q64" i="8" s="1"/>
  <c r="R64" i="8"/>
  <c r="AE60" i="2"/>
  <c r="Q60" i="8" s="1"/>
  <c r="R60" i="8"/>
  <c r="AE56" i="2"/>
  <c r="Q56" i="8" s="1"/>
  <c r="R56" i="8"/>
  <c r="AE52" i="2"/>
  <c r="Q52" i="8" s="1"/>
  <c r="R52" i="8"/>
  <c r="AE115" i="2"/>
  <c r="Q78" i="2"/>
  <c r="J78" i="8" s="1"/>
  <c r="K78" i="8"/>
  <c r="F78" i="8" s="1"/>
  <c r="Q68" i="2"/>
  <c r="J68" i="8" s="1"/>
  <c r="K68" i="8"/>
  <c r="F68" i="8" s="1"/>
  <c r="Q70" i="2"/>
  <c r="J70" i="8" s="1"/>
  <c r="K70" i="8"/>
  <c r="F70" i="8" s="1"/>
  <c r="Q73" i="2"/>
  <c r="J73" i="8" s="1"/>
  <c r="K73" i="8"/>
  <c r="F73" i="8" s="1"/>
  <c r="Q72" i="2"/>
  <c r="J72" i="8" s="1"/>
  <c r="K72" i="8"/>
  <c r="F72" i="8" s="1"/>
  <c r="Q33" i="2"/>
  <c r="J33" i="8" s="1"/>
  <c r="K33" i="8"/>
  <c r="F33" i="8" s="1"/>
  <c r="AE45" i="2"/>
  <c r="Q45" i="8" s="1"/>
  <c r="R45" i="8"/>
  <c r="Q21" i="2"/>
  <c r="J21" i="8" s="1"/>
  <c r="K21" i="8"/>
  <c r="F21" i="8" s="1"/>
  <c r="AQ18" i="2"/>
  <c r="Y18" i="8" s="1"/>
  <c r="K18" i="8"/>
  <c r="F18" i="8" s="1"/>
  <c r="AE21" i="2"/>
  <c r="Q21" i="8" s="1"/>
  <c r="R21" i="8"/>
  <c r="AE18" i="2"/>
  <c r="Q18" i="8" s="1"/>
  <c r="R18" i="8"/>
  <c r="AE27" i="2"/>
  <c r="Q27" i="8" s="1"/>
  <c r="R27" i="8"/>
  <c r="Q31" i="2"/>
  <c r="J31" i="8" s="1"/>
  <c r="K31" i="8"/>
  <c r="F31" i="8" s="1"/>
  <c r="AE26" i="2"/>
  <c r="Q26" i="8" s="1"/>
  <c r="R26" i="8"/>
  <c r="AE46" i="2"/>
  <c r="Q46" i="8" s="1"/>
  <c r="R46" i="8"/>
  <c r="R47" i="3"/>
  <c r="S47" i="3" s="1"/>
  <c r="FF111" i="8"/>
  <c r="DW44" i="2"/>
  <c r="DW26" i="2"/>
  <c r="AG28" i="3"/>
  <c r="DW20" i="2"/>
  <c r="FI40" i="8"/>
  <c r="AQ46" i="2"/>
  <c r="Y46" i="8" s="1"/>
  <c r="FI36" i="8"/>
  <c r="FE46" i="8"/>
  <c r="CH145" i="2"/>
  <c r="AR145" i="2"/>
  <c r="AI209" i="3"/>
  <c r="AR192" i="2"/>
  <c r="AI226" i="3"/>
  <c r="AR209" i="2"/>
  <c r="AI165" i="3"/>
  <c r="AI212" i="3"/>
  <c r="FI28" i="8"/>
  <c r="R48" i="3"/>
  <c r="S48" i="3" s="1"/>
  <c r="R42" i="3"/>
  <c r="S42" i="3" s="1"/>
  <c r="CG47" i="2"/>
  <c r="AJ160" i="3"/>
  <c r="AJ159" i="3"/>
  <c r="AJ158" i="3"/>
  <c r="AJ157" i="3"/>
  <c r="AJ156" i="3"/>
  <c r="AJ155" i="3"/>
  <c r="AJ154" i="3"/>
  <c r="AJ153" i="3"/>
  <c r="AJ152" i="3"/>
  <c r="AJ151" i="3"/>
  <c r="AJ150" i="3"/>
  <c r="AJ149" i="3"/>
  <c r="AJ162" i="3"/>
  <c r="AI170" i="3"/>
  <c r="AJ177" i="3"/>
  <c r="AJ176" i="3"/>
  <c r="AJ175" i="3"/>
  <c r="AJ174" i="3"/>
  <c r="AJ173" i="3"/>
  <c r="AJ172" i="3"/>
  <c r="AJ171" i="3"/>
  <c r="AJ170" i="3"/>
  <c r="AJ169" i="3"/>
  <c r="AJ168" i="3"/>
  <c r="AJ167" i="3"/>
  <c r="AJ166" i="3"/>
  <c r="AJ165" i="3"/>
  <c r="AJ164" i="3"/>
  <c r="AJ163" i="3"/>
  <c r="AI154" i="3"/>
  <c r="AI163" i="3"/>
  <c r="AI162" i="3"/>
  <c r="AI160" i="3"/>
  <c r="AI156" i="3"/>
  <c r="AI168" i="3"/>
  <c r="AI169" i="3"/>
  <c r="AI167" i="3"/>
  <c r="AI171" i="3"/>
  <c r="AI152" i="3"/>
  <c r="AI166" i="3"/>
  <c r="AI157" i="3"/>
  <c r="AI150" i="3"/>
  <c r="AI153" i="3"/>
  <c r="AI172" i="3"/>
  <c r="AI174" i="3"/>
  <c r="CG45" i="2"/>
  <c r="AI195" i="3"/>
  <c r="AI181" i="3"/>
  <c r="AI206" i="3"/>
  <c r="AI192" i="3"/>
  <c r="AI205" i="3"/>
  <c r="AI191" i="3"/>
  <c r="AI204" i="3"/>
  <c r="AI190" i="3"/>
  <c r="AI203" i="3"/>
  <c r="AI189" i="3"/>
  <c r="AI202" i="3"/>
  <c r="AI188" i="3"/>
  <c r="AI201" i="3"/>
  <c r="AI187" i="3"/>
  <c r="AI200" i="3"/>
  <c r="AI186" i="3"/>
  <c r="AI199" i="3"/>
  <c r="AI185" i="3"/>
  <c r="AI198" i="3"/>
  <c r="AI184" i="3"/>
  <c r="AI197" i="3"/>
  <c r="AI183" i="3"/>
  <c r="AI196" i="3"/>
  <c r="AI182" i="3"/>
  <c r="AJ148" i="3"/>
  <c r="R144" i="3"/>
  <c r="S144" i="3" s="1"/>
  <c r="R142" i="3"/>
  <c r="S142" i="3" s="1"/>
  <c r="R140" i="3"/>
  <c r="S140" i="3" s="1"/>
  <c r="R138" i="3"/>
  <c r="S138" i="3" s="1"/>
  <c r="R136" i="3"/>
  <c r="S136" i="3" s="1"/>
  <c r="R134" i="3"/>
  <c r="S134" i="3" s="1"/>
  <c r="R132" i="3"/>
  <c r="S132" i="3" s="1"/>
  <c r="R130" i="3"/>
  <c r="S130" i="3" s="1"/>
  <c r="R128" i="3"/>
  <c r="S128" i="3" s="1"/>
  <c r="R126" i="3"/>
  <c r="S126" i="3" s="1"/>
  <c r="R125" i="3"/>
  <c r="S125" i="3" s="1"/>
  <c r="R123" i="3"/>
  <c r="S123" i="3" s="1"/>
  <c r="R121" i="3"/>
  <c r="S121" i="3" s="1"/>
  <c r="R116" i="3"/>
  <c r="S116" i="3" s="1"/>
  <c r="R119" i="3"/>
  <c r="S119" i="3" s="1"/>
  <c r="R118" i="3"/>
  <c r="S118" i="3" s="1"/>
  <c r="R117" i="3"/>
  <c r="S117" i="3" s="1"/>
  <c r="R145" i="3"/>
  <c r="S145" i="3" s="1"/>
  <c r="R143" i="3"/>
  <c r="S143" i="3" s="1"/>
  <c r="R141" i="3"/>
  <c r="S141" i="3" s="1"/>
  <c r="R139" i="3"/>
  <c r="S139" i="3" s="1"/>
  <c r="R137" i="3"/>
  <c r="S137" i="3" s="1"/>
  <c r="R135" i="3"/>
  <c r="S135" i="3" s="1"/>
  <c r="R133" i="3"/>
  <c r="S133" i="3" s="1"/>
  <c r="R131" i="3"/>
  <c r="S131" i="3" s="1"/>
  <c r="R129" i="3"/>
  <c r="S129" i="3" s="1"/>
  <c r="R127" i="3"/>
  <c r="S127" i="3" s="1"/>
  <c r="R124" i="3"/>
  <c r="S124" i="3" s="1"/>
  <c r="R122" i="3"/>
  <c r="S122" i="3" s="1"/>
  <c r="R120" i="3"/>
  <c r="S120" i="3" s="1"/>
  <c r="AG43" i="3"/>
  <c r="FF35" i="8"/>
  <c r="FM34" i="2"/>
  <c r="AG31" i="3"/>
  <c r="R43" i="3"/>
  <c r="S43" i="3" s="1"/>
  <c r="AG19" i="3"/>
  <c r="R25" i="3"/>
  <c r="S25" i="3" s="1"/>
  <c r="AG25" i="3"/>
  <c r="FI20" i="8"/>
  <c r="AG22" i="3"/>
  <c r="R31" i="3"/>
  <c r="S31" i="3" s="1"/>
  <c r="FM20" i="2"/>
  <c r="CG31" i="2"/>
  <c r="AG27" i="3"/>
  <c r="R45" i="3"/>
  <c r="S45" i="3" s="1"/>
  <c r="IS17" i="2"/>
  <c r="R37" i="3"/>
  <c r="S37" i="3" s="1"/>
  <c r="FF31" i="8"/>
  <c r="FF43" i="8"/>
  <c r="IS34" i="2"/>
  <c r="AG20" i="3"/>
  <c r="AG21" i="3"/>
  <c r="FE41" i="8"/>
  <c r="R23" i="3"/>
  <c r="S23" i="3" s="1"/>
  <c r="R41" i="3"/>
  <c r="S41" i="3" s="1"/>
  <c r="AG29" i="3"/>
  <c r="AG33" i="3"/>
  <c r="AG35" i="3"/>
  <c r="AG37" i="3"/>
  <c r="FF41" i="8"/>
  <c r="FF22" i="8"/>
  <c r="R19" i="3"/>
  <c r="R49" i="3"/>
  <c r="S49" i="3" s="1"/>
  <c r="FE17" i="8"/>
  <c r="FF23" i="8"/>
  <c r="R20" i="3"/>
  <c r="S20" i="3" s="1"/>
  <c r="AG23" i="3"/>
  <c r="R21" i="3"/>
  <c r="S21" i="3" s="1"/>
  <c r="FF19" i="8"/>
  <c r="FE39" i="8"/>
  <c r="AQ25" i="2"/>
  <c r="Y25" i="8" s="1"/>
  <c r="AG45" i="3"/>
  <c r="FE29" i="8"/>
  <c r="FE35" i="8"/>
  <c r="FE47" i="8"/>
  <c r="FF18" i="8"/>
  <c r="IS35" i="2"/>
  <c r="FF47" i="8"/>
  <c r="FF37" i="8"/>
  <c r="FF25" i="8"/>
  <c r="FE45" i="8"/>
  <c r="FF33" i="8"/>
  <c r="FE22" i="8"/>
  <c r="FF17" i="8"/>
  <c r="FF29" i="8"/>
  <c r="FE18" i="8"/>
  <c r="FI86" i="8"/>
  <c r="FI79" i="8"/>
  <c r="FI73" i="8"/>
  <c r="FI71" i="8"/>
  <c r="FI67" i="8"/>
  <c r="FI82" i="8"/>
  <c r="FI76" i="8"/>
  <c r="FI72" i="8"/>
  <c r="FI68" i="8"/>
  <c r="FI54" i="8"/>
  <c r="FI53" i="8"/>
  <c r="FI37" i="8"/>
  <c r="FI41" i="8"/>
  <c r="HC161" i="2"/>
  <c r="EU129" i="8"/>
  <c r="HC160" i="2"/>
  <c r="EU128" i="8"/>
  <c r="FI43" i="8"/>
  <c r="HC35" i="2"/>
  <c r="FB35" i="8"/>
  <c r="FI35" i="8" s="1"/>
  <c r="FI39" i="8"/>
  <c r="FI21" i="8"/>
  <c r="FI19" i="8"/>
  <c r="FI25" i="8"/>
  <c r="FI77" i="8"/>
  <c r="FI75" i="8"/>
  <c r="FI69" i="8"/>
  <c r="FI83" i="8"/>
  <c r="FI78" i="8"/>
  <c r="FI74" i="8"/>
  <c r="FI70" i="8"/>
  <c r="FI66" i="8"/>
  <c r="FI65" i="8"/>
  <c r="FI64" i="8"/>
  <c r="FI63" i="8"/>
  <c r="FI62" i="8"/>
  <c r="FI61" i="8"/>
  <c r="FI60" i="8"/>
  <c r="FI59" i="8"/>
  <c r="FI58" i="8"/>
  <c r="FI57" i="8"/>
  <c r="FI56" i="8"/>
  <c r="FI55" i="8"/>
  <c r="FI85" i="8"/>
  <c r="FI84" i="8"/>
  <c r="FI111" i="8"/>
  <c r="FI110" i="8"/>
  <c r="FI109" i="8"/>
  <c r="FI108" i="8"/>
  <c r="FI107" i="8"/>
  <c r="FI106" i="8"/>
  <c r="FI105" i="8"/>
  <c r="FI104" i="8"/>
  <c r="FI103" i="8"/>
  <c r="FI102" i="8"/>
  <c r="FI101" i="8"/>
  <c r="FI100" i="8"/>
  <c r="FI99" i="8"/>
  <c r="FI98" i="8"/>
  <c r="FI97" i="8"/>
  <c r="FI96" i="8"/>
  <c r="FI95" i="8"/>
  <c r="FI94" i="8"/>
  <c r="FI93" i="8"/>
  <c r="FI92" i="8"/>
  <c r="FI91" i="8"/>
  <c r="FI90" i="8"/>
  <c r="FI89" i="8"/>
  <c r="FI88" i="8"/>
  <c r="FI87" i="8"/>
  <c r="FI50" i="8"/>
  <c r="HC22" i="2"/>
  <c r="EU22" i="8"/>
  <c r="HC33" i="2"/>
  <c r="EU33" i="8"/>
  <c r="HC45" i="2"/>
  <c r="EU45" i="8"/>
  <c r="FI47" i="8"/>
  <c r="HC159" i="2"/>
  <c r="EU127" i="8"/>
  <c r="HC34" i="2"/>
  <c r="EU34" i="8"/>
  <c r="FI42" i="8"/>
  <c r="FI31" i="8"/>
  <c r="FI18" i="8"/>
  <c r="FI17" i="8"/>
  <c r="FI29" i="8"/>
  <c r="FI27" i="8"/>
  <c r="FI23" i="8"/>
  <c r="FI52" i="8"/>
  <c r="FI51" i="8"/>
  <c r="FI26" i="8"/>
  <c r="IS29" i="2"/>
  <c r="Q18" i="2"/>
  <c r="J18" i="8" s="1"/>
  <c r="IS25" i="2"/>
  <c r="CG27" i="2"/>
  <c r="DW27" i="2"/>
  <c r="FM39" i="2"/>
  <c r="FM31" i="2"/>
  <c r="HC43" i="2"/>
  <c r="AQ23" i="2"/>
  <c r="Y23" i="8" s="1"/>
  <c r="IS43" i="2"/>
  <c r="HC39" i="2"/>
  <c r="CG18" i="2"/>
  <c r="HC27" i="2"/>
  <c r="IS18" i="2"/>
  <c r="HC19" i="2"/>
  <c r="HC25" i="2"/>
  <c r="R44" i="3"/>
  <c r="S44" i="3" s="1"/>
  <c r="FM43" i="2"/>
  <c r="HC26" i="2"/>
  <c r="FM23" i="2"/>
  <c r="DW31" i="2"/>
  <c r="IS26" i="2"/>
  <c r="FM21" i="2"/>
  <c r="R28" i="3"/>
  <c r="S28" i="3" s="1"/>
  <c r="DW25" i="2"/>
  <c r="DW23" i="2"/>
  <c r="AQ21" i="2"/>
  <c r="Y21" i="8" s="1"/>
  <c r="IS39" i="2"/>
  <c r="CG26" i="2"/>
  <c r="DW21" i="2"/>
  <c r="IS21" i="2"/>
  <c r="HC18" i="2"/>
  <c r="IS27" i="2"/>
  <c r="HC21" i="2"/>
  <c r="IS31" i="2"/>
  <c r="CG21" i="2"/>
  <c r="AQ26" i="2"/>
  <c r="Y26" i="8" s="1"/>
  <c r="AS19" i="2"/>
  <c r="X19" i="8" s="1"/>
  <c r="T19" i="8" s="1"/>
  <c r="FM18" i="2"/>
  <c r="HC29" i="2"/>
  <c r="R36" i="3"/>
  <c r="S36" i="3" s="1"/>
  <c r="Q23" i="2"/>
  <c r="J23" i="8" s="1"/>
  <c r="AQ27" i="2"/>
  <c r="Y27" i="8" s="1"/>
  <c r="AG36" i="3"/>
  <c r="HC17" i="2"/>
  <c r="FM27" i="2"/>
  <c r="FM25" i="2"/>
  <c r="HC31" i="2"/>
  <c r="CG25" i="2"/>
  <c r="R27" i="3"/>
  <c r="S27" i="3" s="1"/>
  <c r="FM35" i="2"/>
  <c r="HC42" i="2"/>
  <c r="IS19" i="2"/>
  <c r="CG23" i="2"/>
  <c r="R24" i="3"/>
  <c r="S24" i="3" s="1"/>
  <c r="R39" i="3"/>
  <c r="S39" i="3" s="1"/>
  <c r="AG47" i="3"/>
  <c r="AQ31" i="2"/>
  <c r="Y31" i="8" s="1"/>
  <c r="IS41" i="2"/>
  <c r="R33" i="3"/>
  <c r="S33" i="3" s="1"/>
  <c r="FM33" i="2"/>
  <c r="AG24" i="3"/>
  <c r="FM160" i="2"/>
  <c r="FM47" i="2"/>
  <c r="AG162" i="3"/>
  <c r="R161" i="3"/>
  <c r="S161" i="3" s="1"/>
  <c r="AG161" i="3"/>
  <c r="FM41" i="2"/>
  <c r="FM159" i="2"/>
  <c r="R162" i="3"/>
  <c r="S162" i="3" s="1"/>
  <c r="FM161" i="2"/>
  <c r="DW45" i="2"/>
  <c r="AQ47" i="2"/>
  <c r="Y47" i="8" s="1"/>
  <c r="AQ45" i="2"/>
  <c r="Y45" i="8" s="1"/>
  <c r="AQ37" i="2"/>
  <c r="Y37" i="8" s="1"/>
  <c r="DW47" i="2"/>
  <c r="CG41" i="2"/>
  <c r="HC41" i="2"/>
  <c r="DW41" i="2"/>
  <c r="IS42" i="2"/>
  <c r="HC47" i="2"/>
  <c r="AG49" i="3"/>
  <c r="IS47" i="2"/>
  <c r="FM45" i="2"/>
  <c r="AQ33" i="2"/>
  <c r="Y33" i="8" s="1"/>
  <c r="DW37" i="2"/>
  <c r="HC37" i="2"/>
  <c r="IS37" i="2"/>
  <c r="FM37" i="2"/>
  <c r="CG22" i="2"/>
  <c r="CG37" i="2"/>
  <c r="AQ73" i="2"/>
  <c r="Y73" i="8" s="1"/>
  <c r="AQ67" i="2"/>
  <c r="Y67" i="8" s="1"/>
  <c r="AQ69" i="2"/>
  <c r="Y69" i="8" s="1"/>
  <c r="IS33" i="2"/>
  <c r="R35" i="3"/>
  <c r="S35" i="3" s="1"/>
  <c r="FM22" i="2"/>
  <c r="DW22" i="2"/>
  <c r="IS22" i="2"/>
  <c r="AQ22" i="2"/>
  <c r="Y22" i="8" s="1"/>
  <c r="AQ77" i="2"/>
  <c r="Y77" i="8" s="1"/>
  <c r="AQ71" i="2"/>
  <c r="Y71" i="8" s="1"/>
  <c r="Q77" i="2"/>
  <c r="J77" i="8" s="1"/>
  <c r="AE73" i="2"/>
  <c r="Q73" i="8" s="1"/>
  <c r="AE69" i="2"/>
  <c r="Q69" i="8" s="1"/>
  <c r="AE71" i="2"/>
  <c r="Q71" i="8" s="1"/>
  <c r="AE67" i="2"/>
  <c r="Q67" i="8" s="1"/>
  <c r="R72" i="3"/>
  <c r="S72" i="3" s="1"/>
  <c r="AQ78" i="2"/>
  <c r="Y78" i="8" s="1"/>
  <c r="AQ75" i="2"/>
  <c r="Y75" i="8" s="1"/>
  <c r="AQ74" i="2"/>
  <c r="Y74" i="8" s="1"/>
  <c r="AQ72" i="2"/>
  <c r="Y72" i="8" s="1"/>
  <c r="AQ70" i="2"/>
  <c r="Y70" i="8" s="1"/>
  <c r="AQ68" i="2"/>
  <c r="Y68" i="8" s="1"/>
  <c r="AQ79" i="2"/>
  <c r="Y79" i="8" s="1"/>
  <c r="AG72" i="3"/>
  <c r="AQ76" i="2"/>
  <c r="Y76" i="8" s="1"/>
  <c r="R75" i="3"/>
  <c r="S75" i="3" s="1"/>
  <c r="R74" i="3"/>
  <c r="S74" i="3" s="1"/>
  <c r="AG74" i="3"/>
  <c r="R70" i="3"/>
  <c r="S70" i="3" s="1"/>
  <c r="AG70" i="3"/>
  <c r="R68" i="3"/>
  <c r="S68" i="3" s="1"/>
  <c r="R66" i="3"/>
  <c r="S66" i="3" s="1"/>
  <c r="R64" i="3"/>
  <c r="S64" i="3" s="1"/>
  <c r="R62" i="3"/>
  <c r="S62" i="3" s="1"/>
  <c r="R60" i="3"/>
  <c r="S60" i="3" s="1"/>
  <c r="R58" i="3"/>
  <c r="S58" i="3" s="1"/>
  <c r="R56" i="3"/>
  <c r="S56" i="3" s="1"/>
  <c r="R54" i="3"/>
  <c r="S54" i="3" s="1"/>
  <c r="AG76" i="3"/>
  <c r="AG75" i="3"/>
  <c r="R73" i="3"/>
  <c r="S73" i="3" s="1"/>
  <c r="AG73" i="3"/>
  <c r="R71" i="3"/>
  <c r="S71" i="3" s="1"/>
  <c r="AG71" i="3"/>
  <c r="R69" i="3"/>
  <c r="S69" i="3" s="1"/>
  <c r="AG69" i="3"/>
  <c r="R52" i="3"/>
  <c r="R67" i="3"/>
  <c r="S67" i="3" s="1"/>
  <c r="R65" i="3"/>
  <c r="S65" i="3" s="1"/>
  <c r="R63" i="3"/>
  <c r="S63" i="3" s="1"/>
  <c r="R61" i="3"/>
  <c r="S61" i="3" s="1"/>
  <c r="R59" i="3"/>
  <c r="S59" i="3" s="1"/>
  <c r="R57" i="3"/>
  <c r="S57" i="3" s="1"/>
  <c r="R55" i="3"/>
  <c r="S55" i="3" s="1"/>
  <c r="R53" i="3"/>
  <c r="S53" i="3" s="1"/>
  <c r="R78" i="3"/>
  <c r="S78" i="3" s="1"/>
  <c r="R76" i="3"/>
  <c r="S76" i="3" s="1"/>
  <c r="AG78" i="3"/>
  <c r="AG80" i="3"/>
  <c r="R77" i="3"/>
  <c r="S77" i="3" s="1"/>
  <c r="AG77" i="3"/>
  <c r="R113" i="3"/>
  <c r="S113" i="3" s="1"/>
  <c r="AG113" i="3"/>
  <c r="R111" i="3"/>
  <c r="S111" i="3" s="1"/>
  <c r="AG111" i="3"/>
  <c r="R109" i="3"/>
  <c r="S109" i="3" s="1"/>
  <c r="AG109" i="3"/>
  <c r="R107" i="3"/>
  <c r="S107" i="3" s="1"/>
  <c r="AG107" i="3"/>
  <c r="R105" i="3"/>
  <c r="S105" i="3" s="1"/>
  <c r="R80" i="3"/>
  <c r="S80" i="3" s="1"/>
  <c r="R79" i="3"/>
  <c r="S79" i="3" s="1"/>
  <c r="AG79" i="3"/>
  <c r="R112" i="3"/>
  <c r="S112" i="3" s="1"/>
  <c r="AG112" i="3"/>
  <c r="R110" i="3"/>
  <c r="S110" i="3" s="1"/>
  <c r="AG110" i="3"/>
  <c r="R108" i="3"/>
  <c r="S108" i="3" s="1"/>
  <c r="AG108" i="3"/>
  <c r="R106" i="3"/>
  <c r="S106" i="3" s="1"/>
  <c r="AG106" i="3"/>
  <c r="AG105" i="3"/>
  <c r="R104" i="3"/>
  <c r="S104" i="3" s="1"/>
  <c r="AG104" i="3"/>
  <c r="R103" i="3"/>
  <c r="S103" i="3" s="1"/>
  <c r="AG103" i="3"/>
  <c r="R102" i="3"/>
  <c r="S102" i="3" s="1"/>
  <c r="AG102" i="3"/>
  <c r="R101" i="3"/>
  <c r="S101" i="3" s="1"/>
  <c r="AG101" i="3"/>
  <c r="R100" i="3"/>
  <c r="S100" i="3" s="1"/>
  <c r="AG100" i="3"/>
  <c r="R99" i="3"/>
  <c r="S99" i="3" s="1"/>
  <c r="AG99" i="3"/>
  <c r="R98" i="3"/>
  <c r="S98" i="3" s="1"/>
  <c r="AG98" i="3"/>
  <c r="R97" i="3"/>
  <c r="S97" i="3" s="1"/>
  <c r="AG97" i="3"/>
  <c r="R96" i="3"/>
  <c r="S96" i="3" s="1"/>
  <c r="AG96" i="3"/>
  <c r="R95" i="3"/>
  <c r="S95" i="3" s="1"/>
  <c r="AG95" i="3"/>
  <c r="R84" i="3"/>
  <c r="S84" i="3" s="1"/>
  <c r="R87" i="3"/>
  <c r="S87" i="3" s="1"/>
  <c r="R86" i="3"/>
  <c r="R85" i="3"/>
  <c r="S85" i="3" s="1"/>
  <c r="AG84" i="3"/>
  <c r="AG87" i="3"/>
  <c r="AG86" i="3"/>
  <c r="AG85" i="3"/>
  <c r="AG52" i="3"/>
  <c r="AG68" i="3"/>
  <c r="AG67" i="3"/>
  <c r="AG66" i="3"/>
  <c r="AG65" i="3"/>
  <c r="AG64" i="3"/>
  <c r="AG63" i="3"/>
  <c r="AG62" i="3"/>
  <c r="AG61" i="3"/>
  <c r="AG60" i="3"/>
  <c r="AG59" i="3"/>
  <c r="AG58" i="3"/>
  <c r="AG57" i="3"/>
  <c r="AG56" i="3"/>
  <c r="AG55" i="3"/>
  <c r="AG54" i="3"/>
  <c r="AG53" i="3"/>
  <c r="R94" i="3"/>
  <c r="S94" i="3" s="1"/>
  <c r="AG94" i="3"/>
  <c r="R93" i="3"/>
  <c r="S93" i="3" s="1"/>
  <c r="AG93" i="3"/>
  <c r="R92" i="3"/>
  <c r="S92" i="3" s="1"/>
  <c r="AG92" i="3"/>
  <c r="R91" i="3"/>
  <c r="S91" i="3" s="1"/>
  <c r="AG91" i="3"/>
  <c r="R90" i="3"/>
  <c r="S90" i="3" s="1"/>
  <c r="AG90" i="3"/>
  <c r="R89" i="3"/>
  <c r="S89" i="3" s="1"/>
  <c r="AG89" i="3"/>
  <c r="R88" i="3"/>
  <c r="S88" i="3" s="1"/>
  <c r="AG88" i="3"/>
  <c r="AG81" i="3"/>
  <c r="R81" i="3"/>
  <c r="S81" i="3" s="1"/>
  <c r="AQ143" i="2"/>
  <c r="IS143" i="2"/>
  <c r="HC143" i="2"/>
  <c r="FM143" i="2"/>
  <c r="DW143" i="2"/>
  <c r="CG143" i="2"/>
  <c r="AQ142" i="2"/>
  <c r="IS142" i="2"/>
  <c r="HC142" i="2"/>
  <c r="FM142" i="2"/>
  <c r="DW142" i="2"/>
  <c r="CG142" i="2"/>
  <c r="AQ141" i="2"/>
  <c r="IS141" i="2"/>
  <c r="HC141" i="2"/>
  <c r="FM141" i="2"/>
  <c r="DW141" i="2"/>
  <c r="CG141" i="2"/>
  <c r="AQ140" i="2"/>
  <c r="IS140" i="2"/>
  <c r="HC140" i="2"/>
  <c r="FM140" i="2"/>
  <c r="DW140" i="2"/>
  <c r="CG140" i="2"/>
  <c r="AQ139" i="2"/>
  <c r="IS139" i="2"/>
  <c r="HC139" i="2"/>
  <c r="FM139" i="2"/>
  <c r="DW139" i="2"/>
  <c r="CG139" i="2"/>
  <c r="AQ138" i="2"/>
  <c r="IS138" i="2"/>
  <c r="HC138" i="2"/>
  <c r="FM138" i="2"/>
  <c r="DW138" i="2"/>
  <c r="CG138" i="2"/>
  <c r="AQ137" i="2"/>
  <c r="IS137" i="2"/>
  <c r="HC137" i="2"/>
  <c r="FM137" i="2"/>
  <c r="DW137" i="2"/>
  <c r="CG137" i="2"/>
  <c r="AQ136" i="2"/>
  <c r="IS136" i="2"/>
  <c r="HC136" i="2"/>
  <c r="FM136" i="2"/>
  <c r="DW136" i="2"/>
  <c r="CG136" i="2"/>
  <c r="AQ135" i="2"/>
  <c r="IS135" i="2"/>
  <c r="HC135" i="2"/>
  <c r="FM135" i="2"/>
  <c r="DW135" i="2"/>
  <c r="CG135" i="2"/>
  <c r="AQ134" i="2"/>
  <c r="IS134" i="2"/>
  <c r="HC134" i="2"/>
  <c r="FM134" i="2"/>
  <c r="DW134" i="2"/>
  <c r="CG134" i="2"/>
  <c r="AQ133" i="2"/>
  <c r="IS133" i="2"/>
  <c r="HC133" i="2"/>
  <c r="FM133" i="2"/>
  <c r="DW133" i="2"/>
  <c r="CG133" i="2"/>
  <c r="AQ132" i="2"/>
  <c r="IS132" i="2"/>
  <c r="HC132" i="2"/>
  <c r="FM132" i="2"/>
  <c r="DW132" i="2"/>
  <c r="CG132" i="2"/>
  <c r="AQ131" i="2"/>
  <c r="IS131" i="2"/>
  <c r="HC131" i="2"/>
  <c r="FM131" i="2"/>
  <c r="DW131" i="2"/>
  <c r="CG131" i="2"/>
  <c r="AQ130" i="2"/>
  <c r="IS130" i="2"/>
  <c r="HC130" i="2"/>
  <c r="FM130" i="2"/>
  <c r="DW130" i="2"/>
  <c r="CG130" i="2"/>
  <c r="AQ129" i="2"/>
  <c r="IS129" i="2"/>
  <c r="HC129" i="2"/>
  <c r="FM129" i="2"/>
  <c r="DW129" i="2"/>
  <c r="CG129" i="2"/>
  <c r="AQ128" i="2"/>
  <c r="IS128" i="2"/>
  <c r="HC128" i="2"/>
  <c r="FM128" i="2"/>
  <c r="DW128" i="2"/>
  <c r="CG128" i="2"/>
  <c r="AQ127" i="2"/>
  <c r="IS127" i="2"/>
  <c r="HC127" i="2"/>
  <c r="FM127" i="2"/>
  <c r="DW127" i="2"/>
  <c r="CG127" i="2"/>
  <c r="AQ126" i="2"/>
  <c r="IS126" i="2"/>
  <c r="HC126" i="2"/>
  <c r="FM126" i="2"/>
  <c r="DW126" i="2"/>
  <c r="CG126" i="2"/>
  <c r="AQ125" i="2"/>
  <c r="IS125" i="2"/>
  <c r="HC125" i="2"/>
  <c r="FM125" i="2"/>
  <c r="DW125" i="2"/>
  <c r="CG125" i="2"/>
  <c r="AQ124" i="2"/>
  <c r="IS124" i="2"/>
  <c r="HC124" i="2"/>
  <c r="FM124" i="2"/>
  <c r="DW124" i="2"/>
  <c r="CG124" i="2"/>
  <c r="AQ123" i="2"/>
  <c r="IS123" i="2"/>
  <c r="HC123" i="2"/>
  <c r="FM123" i="2"/>
  <c r="DW123" i="2"/>
  <c r="CG123" i="2"/>
  <c r="AQ122" i="2"/>
  <c r="IS122" i="2"/>
  <c r="HC122" i="2"/>
  <c r="FM122" i="2"/>
  <c r="DW122" i="2"/>
  <c r="CG122" i="2"/>
  <c r="AQ121" i="2"/>
  <c r="IS121" i="2"/>
  <c r="HC121" i="2"/>
  <c r="FM121" i="2"/>
  <c r="DW121" i="2"/>
  <c r="CG121" i="2"/>
  <c r="AQ120" i="2"/>
  <c r="IS120" i="2"/>
  <c r="HC120" i="2"/>
  <c r="FM120" i="2"/>
  <c r="DW120" i="2"/>
  <c r="CG120" i="2"/>
  <c r="AQ119" i="2"/>
  <c r="IS119" i="2"/>
  <c r="HC119" i="2"/>
  <c r="FM119" i="2"/>
  <c r="DW119" i="2"/>
  <c r="CG119" i="2"/>
  <c r="AQ118" i="2"/>
  <c r="IS118" i="2"/>
  <c r="HC118" i="2"/>
  <c r="FM118" i="2"/>
  <c r="DW118" i="2"/>
  <c r="CG118" i="2"/>
  <c r="IS79" i="2"/>
  <c r="HC79" i="2"/>
  <c r="FM79" i="2"/>
  <c r="DW79" i="2"/>
  <c r="CG79" i="2"/>
  <c r="IS78" i="2"/>
  <c r="HC78" i="2"/>
  <c r="FM78" i="2"/>
  <c r="DW78" i="2"/>
  <c r="CG78" i="2"/>
  <c r="IS77" i="2"/>
  <c r="HC77" i="2"/>
  <c r="FM77" i="2"/>
  <c r="DW77" i="2"/>
  <c r="CG77" i="2"/>
  <c r="IS76" i="2"/>
  <c r="HC76" i="2"/>
  <c r="FM76" i="2"/>
  <c r="DW76" i="2"/>
  <c r="CG76" i="2"/>
  <c r="IS75" i="2"/>
  <c r="HC75" i="2"/>
  <c r="FM75" i="2"/>
  <c r="DW75" i="2"/>
  <c r="CG75" i="2"/>
  <c r="IS74" i="2"/>
  <c r="HC74" i="2"/>
  <c r="FM74" i="2"/>
  <c r="DW74" i="2"/>
  <c r="CG74" i="2"/>
  <c r="IS73" i="2"/>
  <c r="HC73" i="2"/>
  <c r="FM73" i="2"/>
  <c r="DW73" i="2"/>
  <c r="CG73" i="2"/>
  <c r="IS72" i="2"/>
  <c r="HC72" i="2"/>
  <c r="FM72" i="2"/>
  <c r="DW72" i="2"/>
  <c r="CG72" i="2"/>
  <c r="IS71" i="2"/>
  <c r="HC71" i="2"/>
  <c r="FM71" i="2"/>
  <c r="DW71" i="2"/>
  <c r="CG71" i="2"/>
  <c r="IS70" i="2"/>
  <c r="HC70" i="2"/>
  <c r="FM70" i="2"/>
  <c r="DW70" i="2"/>
  <c r="CG70" i="2"/>
  <c r="IS69" i="2"/>
  <c r="HC69" i="2"/>
  <c r="FM69" i="2"/>
  <c r="DW69" i="2"/>
  <c r="CG69" i="2"/>
  <c r="IS68" i="2"/>
  <c r="HC68" i="2"/>
  <c r="FM68" i="2"/>
  <c r="DW68" i="2"/>
  <c r="CG68" i="2"/>
  <c r="IS67" i="2"/>
  <c r="HC67" i="2"/>
  <c r="FM67" i="2"/>
  <c r="DW67" i="2"/>
  <c r="CG67" i="2"/>
  <c r="IS50" i="2"/>
  <c r="HC50" i="2"/>
  <c r="FM50" i="2"/>
  <c r="DW50" i="2"/>
  <c r="CG50" i="2"/>
  <c r="IS66" i="2"/>
  <c r="HC66" i="2"/>
  <c r="FM66" i="2"/>
  <c r="DW66" i="2"/>
  <c r="CG66" i="2"/>
  <c r="IS65" i="2"/>
  <c r="HC65" i="2"/>
  <c r="FM65" i="2"/>
  <c r="DW65" i="2"/>
  <c r="CG65" i="2"/>
  <c r="IS64" i="2"/>
  <c r="HC64" i="2"/>
  <c r="FM64" i="2"/>
  <c r="DW64" i="2"/>
  <c r="CG64" i="2"/>
  <c r="IS63" i="2"/>
  <c r="HC63" i="2"/>
  <c r="FM63" i="2"/>
  <c r="DW63" i="2"/>
  <c r="CG63" i="2"/>
  <c r="IS62" i="2"/>
  <c r="HC62" i="2"/>
  <c r="FM62" i="2"/>
  <c r="DW62" i="2"/>
  <c r="CG62" i="2"/>
  <c r="IS61" i="2"/>
  <c r="HC61" i="2"/>
  <c r="FM61" i="2"/>
  <c r="DW61" i="2"/>
  <c r="CG61" i="2"/>
  <c r="IS60" i="2"/>
  <c r="HC60" i="2"/>
  <c r="FM60" i="2"/>
  <c r="DW60" i="2"/>
  <c r="CG60" i="2"/>
  <c r="IS59" i="2"/>
  <c r="HC59" i="2"/>
  <c r="FM59" i="2"/>
  <c r="DW59" i="2"/>
  <c r="CG59" i="2"/>
  <c r="IS58" i="2"/>
  <c r="HC58" i="2"/>
  <c r="FM58" i="2"/>
  <c r="DW58" i="2"/>
  <c r="CG58" i="2"/>
  <c r="IS57" i="2"/>
  <c r="HC57" i="2"/>
  <c r="FM57" i="2"/>
  <c r="DW57" i="2"/>
  <c r="CG57" i="2"/>
  <c r="IS56" i="2"/>
  <c r="HC56" i="2"/>
  <c r="FM56" i="2"/>
  <c r="DW56" i="2"/>
  <c r="CG56" i="2"/>
  <c r="IS55" i="2"/>
  <c r="HC55" i="2"/>
  <c r="FM55" i="2"/>
  <c r="DW55" i="2"/>
  <c r="CG55" i="2"/>
  <c r="IS54" i="2"/>
  <c r="HC54" i="2"/>
  <c r="FM54" i="2"/>
  <c r="DW54" i="2"/>
  <c r="CG54" i="2"/>
  <c r="IS53" i="2"/>
  <c r="HC53" i="2"/>
  <c r="FM53" i="2"/>
  <c r="DW53" i="2"/>
  <c r="CG53" i="2"/>
  <c r="IS52" i="2"/>
  <c r="HC52" i="2"/>
  <c r="FM52" i="2"/>
  <c r="DW52" i="2"/>
  <c r="CG52" i="2"/>
  <c r="IS51" i="2"/>
  <c r="HC51" i="2"/>
  <c r="FM51" i="2"/>
  <c r="DW51" i="2"/>
  <c r="CG51" i="2"/>
  <c r="IS114" i="2"/>
  <c r="HC114" i="2"/>
  <c r="FM114" i="2"/>
  <c r="DW114" i="2"/>
  <c r="CG114" i="2"/>
  <c r="IS117" i="2"/>
  <c r="HC117" i="2"/>
  <c r="FM117" i="2"/>
  <c r="DW117" i="2"/>
  <c r="CG117" i="2"/>
  <c r="IS116" i="2"/>
  <c r="HC116" i="2"/>
  <c r="FM116" i="2"/>
  <c r="DW116" i="2"/>
  <c r="CG116" i="2"/>
  <c r="IS115" i="2"/>
  <c r="HC115" i="2"/>
  <c r="FM115" i="2"/>
  <c r="DW115" i="2"/>
  <c r="CG115" i="2"/>
  <c r="BU47" i="2"/>
  <c r="BU46" i="2"/>
  <c r="BU45" i="2"/>
  <c r="BU44" i="2"/>
  <c r="BU43" i="2"/>
  <c r="BU42" i="2"/>
  <c r="BU41" i="2"/>
  <c r="BU40" i="2"/>
  <c r="BU39" i="2"/>
  <c r="BU38" i="2"/>
  <c r="BU37" i="2"/>
  <c r="BU36" i="2"/>
  <c r="BU35" i="2"/>
  <c r="BU34" i="2"/>
  <c r="BU33" i="2"/>
  <c r="BU32" i="2"/>
  <c r="BU31" i="2"/>
  <c r="BU30" i="2"/>
  <c r="BU29" i="2"/>
  <c r="BU28" i="2"/>
  <c r="BU27" i="2"/>
  <c r="BU26" i="2"/>
  <c r="BU25" i="2"/>
  <c r="BU24" i="2"/>
  <c r="BU23" i="2"/>
  <c r="BU22" i="2"/>
  <c r="BU21" i="2"/>
  <c r="BU20" i="2"/>
  <c r="BU19" i="2"/>
  <c r="BU18" i="2"/>
  <c r="BU79" i="2"/>
  <c r="BU78" i="2"/>
  <c r="BU77" i="2"/>
  <c r="BU76" i="2"/>
  <c r="BU75" i="2"/>
  <c r="BU74" i="2"/>
  <c r="BU73" i="2"/>
  <c r="BU72" i="2"/>
  <c r="BU71" i="2"/>
  <c r="BU70" i="2"/>
  <c r="BU69" i="2"/>
  <c r="BU68" i="2"/>
  <c r="BU67" i="2"/>
  <c r="BU193" i="2"/>
  <c r="BU207" i="2"/>
  <c r="BU206" i="2"/>
  <c r="BU205" i="2"/>
  <c r="BU204" i="2"/>
  <c r="BU203" i="2"/>
  <c r="BU202" i="2"/>
  <c r="BU201" i="2"/>
  <c r="BU200" i="2"/>
  <c r="BU199" i="2"/>
  <c r="BU198" i="2"/>
  <c r="BU197" i="2"/>
  <c r="BU196" i="2"/>
  <c r="BU195" i="2"/>
  <c r="BU194" i="2"/>
  <c r="BU210" i="2"/>
  <c r="BU224" i="2"/>
  <c r="BU223" i="2"/>
  <c r="BU222" i="2"/>
  <c r="BU221" i="2"/>
  <c r="BU220" i="2"/>
  <c r="BU219" i="2"/>
  <c r="BU218" i="2"/>
  <c r="BU217" i="2"/>
  <c r="BU216" i="2"/>
  <c r="BU215" i="2"/>
  <c r="BU214" i="2"/>
  <c r="BU213" i="2"/>
  <c r="BU212" i="2"/>
  <c r="BU211" i="2"/>
  <c r="BU143" i="2"/>
  <c r="BU142" i="2"/>
  <c r="BU141" i="2"/>
  <c r="BU140" i="2"/>
  <c r="BU139" i="2"/>
  <c r="BU138" i="2"/>
  <c r="BU137" i="2"/>
  <c r="BU136" i="2"/>
  <c r="BU135" i="2"/>
  <c r="BU134" i="2"/>
  <c r="BU133" i="2"/>
  <c r="BU132" i="2"/>
  <c r="BU131" i="2"/>
  <c r="BU130" i="2"/>
  <c r="BU129" i="2"/>
  <c r="BU128" i="2"/>
  <c r="BU127" i="2"/>
  <c r="BU126" i="2"/>
  <c r="BU125" i="2"/>
  <c r="BU124" i="2"/>
  <c r="BU123" i="2"/>
  <c r="BU122" i="2"/>
  <c r="BU121" i="2"/>
  <c r="BU120" i="2"/>
  <c r="BU119" i="2"/>
  <c r="BU118" i="2"/>
  <c r="DK146" i="2"/>
  <c r="DK190" i="2"/>
  <c r="DK189" i="2"/>
  <c r="DK167" i="2"/>
  <c r="DK166" i="2"/>
  <c r="DK165" i="2"/>
  <c r="DK164" i="2"/>
  <c r="DK163" i="2"/>
  <c r="DK162" i="2"/>
  <c r="DK158" i="2"/>
  <c r="DK157" i="2"/>
  <c r="DK156" i="2"/>
  <c r="DK155" i="2"/>
  <c r="DK154" i="2"/>
  <c r="DK153" i="2"/>
  <c r="DK152" i="2"/>
  <c r="DK151" i="2"/>
  <c r="DK150" i="2"/>
  <c r="DK149" i="2"/>
  <c r="DK148" i="2"/>
  <c r="DK147" i="2"/>
  <c r="AQ114" i="2"/>
  <c r="Q114" i="2"/>
  <c r="AQ117" i="2"/>
  <c r="Q117" i="2"/>
  <c r="AQ116" i="2"/>
  <c r="Q116" i="2"/>
  <c r="AQ115" i="2"/>
  <c r="Q115" i="2"/>
  <c r="AQ50" i="2"/>
  <c r="Y50" i="8" s="1"/>
  <c r="Q50" i="2"/>
  <c r="J50" i="8" s="1"/>
  <c r="AQ66" i="2"/>
  <c r="Y66" i="8" s="1"/>
  <c r="Q66" i="2"/>
  <c r="J66" i="8" s="1"/>
  <c r="AQ65" i="2"/>
  <c r="Y65" i="8" s="1"/>
  <c r="Q65" i="2"/>
  <c r="J65" i="8" s="1"/>
  <c r="AQ64" i="2"/>
  <c r="Y64" i="8" s="1"/>
  <c r="Q64" i="2"/>
  <c r="J64" i="8" s="1"/>
  <c r="AQ63" i="2"/>
  <c r="Y63" i="8" s="1"/>
  <c r="Q63" i="2"/>
  <c r="J63" i="8" s="1"/>
  <c r="AQ62" i="2"/>
  <c r="Y62" i="8" s="1"/>
  <c r="Q62" i="2"/>
  <c r="J62" i="8" s="1"/>
  <c r="AQ61" i="2"/>
  <c r="Y61" i="8" s="1"/>
  <c r="Q61" i="2"/>
  <c r="J61" i="8" s="1"/>
  <c r="AQ60" i="2"/>
  <c r="Y60" i="8" s="1"/>
  <c r="Q60" i="2"/>
  <c r="J60" i="8" s="1"/>
  <c r="AQ59" i="2"/>
  <c r="Y59" i="8" s="1"/>
  <c r="Q59" i="2"/>
  <c r="J59" i="8" s="1"/>
  <c r="AQ58" i="2"/>
  <c r="Y58" i="8" s="1"/>
  <c r="Q58" i="2"/>
  <c r="J58" i="8" s="1"/>
  <c r="AQ57" i="2"/>
  <c r="Y57" i="8" s="1"/>
  <c r="Q57" i="2"/>
  <c r="J57" i="8" s="1"/>
  <c r="AQ56" i="2"/>
  <c r="Y56" i="8" s="1"/>
  <c r="Q56" i="2"/>
  <c r="J56" i="8" s="1"/>
  <c r="AQ55" i="2"/>
  <c r="Y55" i="8" s="1"/>
  <c r="Q55" i="2"/>
  <c r="J55" i="8" s="1"/>
  <c r="AQ54" i="2"/>
  <c r="Y54" i="8" s="1"/>
  <c r="Q54" i="2"/>
  <c r="J54" i="8" s="1"/>
  <c r="AQ53" i="2"/>
  <c r="Y53" i="8" s="1"/>
  <c r="Q53" i="2"/>
  <c r="J53" i="8" s="1"/>
  <c r="AQ52" i="2"/>
  <c r="Y52" i="8" s="1"/>
  <c r="Q52" i="2"/>
  <c r="J52" i="8" s="1"/>
  <c r="AQ51" i="2"/>
  <c r="Y51" i="8" s="1"/>
  <c r="Q51" i="2"/>
  <c r="J51" i="8" s="1"/>
  <c r="AS17" i="2"/>
  <c r="X17" i="8" s="1"/>
  <c r="M17" i="8" s="1"/>
  <c r="T168" i="8" l="1"/>
  <c r="M168" i="8"/>
  <c r="T170" i="8"/>
  <c r="M170" i="8"/>
  <c r="T172" i="8"/>
  <c r="M172" i="8"/>
  <c r="M174" i="8"/>
  <c r="T174" i="8"/>
  <c r="T176" i="8"/>
  <c r="M176" i="8"/>
  <c r="T169" i="8"/>
  <c r="M169" i="8"/>
  <c r="T171" i="8"/>
  <c r="M171" i="8"/>
  <c r="T173" i="8"/>
  <c r="M173" i="8"/>
  <c r="T175" i="8"/>
  <c r="M175" i="8"/>
  <c r="T177" i="8"/>
  <c r="M177" i="8"/>
  <c r="M166" i="8"/>
  <c r="O11" i="3"/>
  <c r="T164" i="8"/>
  <c r="G11" i="3"/>
  <c r="S86" i="3"/>
  <c r="R83" i="3"/>
  <c r="S52" i="3"/>
  <c r="R51" i="3"/>
  <c r="T24" i="8"/>
  <c r="T160" i="8"/>
  <c r="AS20" i="2"/>
  <c r="X20" i="8" s="1"/>
  <c r="M20" i="8" s="1"/>
  <c r="S19" i="3"/>
  <c r="R18" i="3"/>
  <c r="K11" i="3"/>
  <c r="I11" i="3"/>
  <c r="T167" i="8"/>
  <c r="T159" i="8"/>
  <c r="T17" i="8"/>
  <c r="M19" i="8"/>
  <c r="AS52" i="2"/>
  <c r="X52" i="8" s="1"/>
  <c r="T52" i="8" s="1"/>
  <c r="AS54" i="2"/>
  <c r="X54" i="8" s="1"/>
  <c r="M54" i="8" s="1"/>
  <c r="AS56" i="2"/>
  <c r="X56" i="8" s="1"/>
  <c r="T56" i="8" s="1"/>
  <c r="AS58" i="2"/>
  <c r="X58" i="8" s="1"/>
  <c r="M58" i="8" s="1"/>
  <c r="AS60" i="2"/>
  <c r="X60" i="8" s="1"/>
  <c r="T60" i="8" s="1"/>
  <c r="AS62" i="2"/>
  <c r="X62" i="8" s="1"/>
  <c r="M62" i="8" s="1"/>
  <c r="AS64" i="2"/>
  <c r="X64" i="8" s="1"/>
  <c r="T64" i="8" s="1"/>
  <c r="AS65" i="2"/>
  <c r="X65" i="8" s="1"/>
  <c r="M65" i="8" s="1"/>
  <c r="AS50" i="2"/>
  <c r="X50" i="8" s="1"/>
  <c r="M50" i="8" s="1"/>
  <c r="AS116" i="2"/>
  <c r="AI118" i="3" s="1"/>
  <c r="AS114" i="2"/>
  <c r="AS76" i="2"/>
  <c r="X76" i="8" s="1"/>
  <c r="M76" i="8" s="1"/>
  <c r="AS79" i="2"/>
  <c r="X79" i="8" s="1"/>
  <c r="T79" i="8" s="1"/>
  <c r="AS70" i="2"/>
  <c r="X70" i="8" s="1"/>
  <c r="T70" i="8" s="1"/>
  <c r="AS74" i="2"/>
  <c r="X74" i="8" s="1"/>
  <c r="M74" i="8" s="1"/>
  <c r="AS78" i="2"/>
  <c r="X78" i="8" s="1"/>
  <c r="M78" i="8" s="1"/>
  <c r="AS77" i="2"/>
  <c r="X77" i="8" s="1"/>
  <c r="T77" i="8" s="1"/>
  <c r="AS67" i="2"/>
  <c r="X67" i="8" s="1"/>
  <c r="AS33" i="2"/>
  <c r="X33" i="8" s="1"/>
  <c r="T33" i="8" s="1"/>
  <c r="AS37" i="2"/>
  <c r="X37" i="8" s="1"/>
  <c r="M37" i="8" s="1"/>
  <c r="AS47" i="2"/>
  <c r="X47" i="8" s="1"/>
  <c r="M47" i="8" s="1"/>
  <c r="AS27" i="2"/>
  <c r="X27" i="8" s="1"/>
  <c r="M27" i="8" s="1"/>
  <c r="AS26" i="2"/>
  <c r="X26" i="8" s="1"/>
  <c r="T26" i="8" s="1"/>
  <c r="AS21" i="2"/>
  <c r="X21" i="8" s="1"/>
  <c r="M21" i="8" s="1"/>
  <c r="AS23" i="2"/>
  <c r="X23" i="8" s="1"/>
  <c r="T23" i="8" s="1"/>
  <c r="AS25" i="2"/>
  <c r="X25" i="8" s="1"/>
  <c r="M25" i="8" s="1"/>
  <c r="AS46" i="2"/>
  <c r="X46" i="8" s="1"/>
  <c r="M46" i="8" s="1"/>
  <c r="AS18" i="2"/>
  <c r="X18" i="8" s="1"/>
  <c r="M18" i="8" s="1"/>
  <c r="AI30" i="3"/>
  <c r="AI31" i="3"/>
  <c r="AI32" i="3"/>
  <c r="AI34" i="3"/>
  <c r="AI36" i="3"/>
  <c r="AI37" i="3"/>
  <c r="AI38" i="3"/>
  <c r="AI40" i="3"/>
  <c r="AI41" i="3"/>
  <c r="AI42" i="3"/>
  <c r="AI43" i="3"/>
  <c r="AI44" i="3"/>
  <c r="AI45" i="3"/>
  <c r="AI46" i="3"/>
  <c r="T39" i="8"/>
  <c r="T43" i="8"/>
  <c r="M36" i="8"/>
  <c r="M40" i="8"/>
  <c r="M44" i="8"/>
  <c r="M30" i="8"/>
  <c r="M41" i="8"/>
  <c r="M29" i="8"/>
  <c r="M38" i="8"/>
  <c r="M42" i="8"/>
  <c r="M32" i="8"/>
  <c r="T28" i="8"/>
  <c r="M28" i="8"/>
  <c r="T20" i="8"/>
  <c r="M33" i="8"/>
  <c r="T114" i="8"/>
  <c r="AS51" i="2"/>
  <c r="X51" i="8" s="1"/>
  <c r="M51" i="8" s="1"/>
  <c r="AS53" i="2"/>
  <c r="X53" i="8" s="1"/>
  <c r="M53" i="8" s="1"/>
  <c r="AS55" i="2"/>
  <c r="X55" i="8" s="1"/>
  <c r="M55" i="8" s="1"/>
  <c r="AS57" i="2"/>
  <c r="X57" i="8" s="1"/>
  <c r="M57" i="8" s="1"/>
  <c r="AS59" i="2"/>
  <c r="X59" i="8" s="1"/>
  <c r="M59" i="8" s="1"/>
  <c r="AS61" i="2"/>
  <c r="X61" i="8" s="1"/>
  <c r="M61" i="8" s="1"/>
  <c r="AS63" i="2"/>
  <c r="X63" i="8" s="1"/>
  <c r="M63" i="8" s="1"/>
  <c r="AS66" i="2"/>
  <c r="X66" i="8" s="1"/>
  <c r="M66" i="8" s="1"/>
  <c r="AS115" i="2"/>
  <c r="AS117" i="2"/>
  <c r="AS118" i="2"/>
  <c r="AS119" i="2"/>
  <c r="AI121" i="3" s="1"/>
  <c r="AS120" i="2"/>
  <c r="AS121" i="2"/>
  <c r="AS122" i="2"/>
  <c r="AS123" i="2"/>
  <c r="AI125" i="3" s="1"/>
  <c r="AS124" i="2"/>
  <c r="AS125" i="2"/>
  <c r="AS126" i="2"/>
  <c r="AS127" i="2"/>
  <c r="AS128" i="2"/>
  <c r="AS129" i="2"/>
  <c r="AS130" i="2"/>
  <c r="AS131" i="2"/>
  <c r="AI133" i="3" s="1"/>
  <c r="AS132" i="2"/>
  <c r="AS133" i="2"/>
  <c r="AS134" i="2"/>
  <c r="AS135" i="2"/>
  <c r="AS136" i="2"/>
  <c r="AS137" i="2"/>
  <c r="AS138" i="2"/>
  <c r="AS139" i="2"/>
  <c r="AS140" i="2"/>
  <c r="AS141" i="2"/>
  <c r="AS142" i="2"/>
  <c r="AS143" i="2"/>
  <c r="AS68" i="2"/>
  <c r="X68" i="8" s="1"/>
  <c r="M68" i="8" s="1"/>
  <c r="AS72" i="2"/>
  <c r="X72" i="8" s="1"/>
  <c r="M72" i="8" s="1"/>
  <c r="AS75" i="2"/>
  <c r="X75" i="8" s="1"/>
  <c r="M75" i="8" s="1"/>
  <c r="AS71" i="2"/>
  <c r="X71" i="8" s="1"/>
  <c r="AS22" i="2"/>
  <c r="X22" i="8" s="1"/>
  <c r="M22" i="8" s="1"/>
  <c r="AS69" i="2"/>
  <c r="X69" i="8" s="1"/>
  <c r="AS73" i="2"/>
  <c r="X73" i="8" s="1"/>
  <c r="AS45" i="2"/>
  <c r="X45" i="8" s="1"/>
  <c r="M45" i="8" s="1"/>
  <c r="AS31" i="2"/>
  <c r="X31" i="8" s="1"/>
  <c r="M31" i="8" s="1"/>
  <c r="AI21" i="3"/>
  <c r="T115" i="8"/>
  <c r="T119" i="8"/>
  <c r="M119" i="8"/>
  <c r="T123" i="8"/>
  <c r="M123" i="8"/>
  <c r="M127" i="8"/>
  <c r="T131" i="8"/>
  <c r="M131" i="8"/>
  <c r="M135" i="8"/>
  <c r="T138" i="8"/>
  <c r="T140" i="8"/>
  <c r="T142" i="8"/>
  <c r="T143" i="8"/>
  <c r="T116" i="8"/>
  <c r="M116" i="8"/>
  <c r="T34" i="8"/>
  <c r="M34" i="8"/>
  <c r="T35" i="8"/>
  <c r="M35" i="8"/>
  <c r="AI26" i="3"/>
  <c r="AI19" i="3"/>
  <c r="FI34" i="8"/>
  <c r="FI127" i="8"/>
  <c r="FI45" i="8"/>
  <c r="FI33" i="8"/>
  <c r="FI22" i="8"/>
  <c r="FI128" i="8"/>
  <c r="FI129" i="8"/>
  <c r="BU17" i="2"/>
  <c r="BU51" i="2"/>
  <c r="BU52" i="2"/>
  <c r="BU53" i="2"/>
  <c r="BU54" i="2"/>
  <c r="BU55" i="2"/>
  <c r="BU56" i="2"/>
  <c r="BU57" i="2"/>
  <c r="BU58" i="2"/>
  <c r="BU59" i="2"/>
  <c r="BU60" i="2"/>
  <c r="BU61" i="2"/>
  <c r="BU62" i="2"/>
  <c r="BU63" i="2"/>
  <c r="BU64" i="2"/>
  <c r="BU65" i="2"/>
  <c r="BU66" i="2"/>
  <c r="BU50" i="2"/>
  <c r="BU115" i="2"/>
  <c r="BU116" i="2"/>
  <c r="BU117" i="2"/>
  <c r="BU114" i="2"/>
  <c r="CW147" i="2"/>
  <c r="DX147" i="2"/>
  <c r="DY147" i="2" s="1"/>
  <c r="CW148" i="2"/>
  <c r="DX148" i="2"/>
  <c r="DY148" i="2" s="1"/>
  <c r="CW149" i="2"/>
  <c r="DX149" i="2"/>
  <c r="DY149" i="2" s="1"/>
  <c r="CW150" i="2"/>
  <c r="DX150" i="2"/>
  <c r="DY150" i="2" s="1"/>
  <c r="CW151" i="2"/>
  <c r="DX151" i="2"/>
  <c r="DY151" i="2" s="1"/>
  <c r="CW152" i="2"/>
  <c r="DX152" i="2"/>
  <c r="DY152" i="2" s="1"/>
  <c r="CW153" i="2"/>
  <c r="DX153" i="2"/>
  <c r="DY153" i="2" s="1"/>
  <c r="CW154" i="2"/>
  <c r="DX154" i="2"/>
  <c r="DY154" i="2" s="1"/>
  <c r="CW155" i="2"/>
  <c r="DX155" i="2"/>
  <c r="DY155" i="2" s="1"/>
  <c r="CW156" i="2"/>
  <c r="DX156" i="2"/>
  <c r="DY156" i="2" s="1"/>
  <c r="CW157" i="2"/>
  <c r="DX157" i="2"/>
  <c r="DY157" i="2" s="1"/>
  <c r="CW158" i="2"/>
  <c r="DX158" i="2"/>
  <c r="DY158" i="2" s="1"/>
  <c r="DX159" i="2"/>
  <c r="DY159" i="2" s="1"/>
  <c r="DX160" i="2"/>
  <c r="DY160" i="2" s="1"/>
  <c r="DX161" i="2"/>
  <c r="DY161" i="2" s="1"/>
  <c r="CW162" i="2"/>
  <c r="DX162" i="2"/>
  <c r="DY162" i="2" s="1"/>
  <c r="CW163" i="2"/>
  <c r="DX163" i="2"/>
  <c r="DY163" i="2" s="1"/>
  <c r="CW164" i="2"/>
  <c r="DX164" i="2"/>
  <c r="DY164" i="2" s="1"/>
  <c r="CW165" i="2"/>
  <c r="DX165" i="2"/>
  <c r="DY165" i="2" s="1"/>
  <c r="CW166" i="2"/>
  <c r="DX166" i="2"/>
  <c r="DY166" i="2" s="1"/>
  <c r="CW167" i="2"/>
  <c r="DX167" i="2"/>
  <c r="DY167" i="2" s="1"/>
  <c r="CW182" i="2"/>
  <c r="CW183" i="2"/>
  <c r="CW184" i="2"/>
  <c r="CW185" i="2"/>
  <c r="CW186" i="2"/>
  <c r="CW187" i="2"/>
  <c r="DX189" i="2"/>
  <c r="DY189" i="2" s="1"/>
  <c r="CW190" i="2"/>
  <c r="DX190" i="2"/>
  <c r="DY190" i="2" s="1"/>
  <c r="AK178" i="3" s="1"/>
  <c r="CW146" i="2"/>
  <c r="DX146" i="2"/>
  <c r="DY146" i="2" s="1"/>
  <c r="BG118" i="2"/>
  <c r="CH118" i="2"/>
  <c r="CI118" i="2" s="1"/>
  <c r="BG119" i="2"/>
  <c r="CH119" i="2"/>
  <c r="CI119" i="2" s="1"/>
  <c r="BG120" i="2"/>
  <c r="CH120" i="2"/>
  <c r="CI120" i="2" s="1"/>
  <c r="BG121" i="2"/>
  <c r="CH121" i="2"/>
  <c r="CI121" i="2" s="1"/>
  <c r="BG122" i="2"/>
  <c r="CH122" i="2"/>
  <c r="CI122" i="2" s="1"/>
  <c r="BG123" i="2"/>
  <c r="CH123" i="2"/>
  <c r="CI123" i="2" s="1"/>
  <c r="BG124" i="2"/>
  <c r="CH124" i="2"/>
  <c r="CI124" i="2" s="1"/>
  <c r="BG125" i="2"/>
  <c r="CH125" i="2"/>
  <c r="CI125" i="2" s="1"/>
  <c r="BG126" i="2"/>
  <c r="CH126" i="2"/>
  <c r="CI126" i="2" s="1"/>
  <c r="BG127" i="2"/>
  <c r="CH127" i="2"/>
  <c r="CI127" i="2" s="1"/>
  <c r="BG128" i="2"/>
  <c r="CH128" i="2"/>
  <c r="CI128" i="2" s="1"/>
  <c r="BG129" i="2"/>
  <c r="CH129" i="2"/>
  <c r="CI129" i="2" s="1"/>
  <c r="BG130" i="2"/>
  <c r="CH130" i="2"/>
  <c r="CI130" i="2" s="1"/>
  <c r="BG131" i="2"/>
  <c r="CH131" i="2"/>
  <c r="CI131" i="2" s="1"/>
  <c r="BG132" i="2"/>
  <c r="CH132" i="2"/>
  <c r="CI132" i="2" s="1"/>
  <c r="BG133" i="2"/>
  <c r="CH133" i="2"/>
  <c r="CI133" i="2" s="1"/>
  <c r="BG134" i="2"/>
  <c r="CH134" i="2"/>
  <c r="CI134" i="2" s="1"/>
  <c r="BG135" i="2"/>
  <c r="CH135" i="2"/>
  <c r="CI135" i="2" s="1"/>
  <c r="BG136" i="2"/>
  <c r="CH136" i="2"/>
  <c r="CI136" i="2" s="1"/>
  <c r="BG137" i="2"/>
  <c r="CH137" i="2"/>
  <c r="CI137" i="2" s="1"/>
  <c r="BG138" i="2"/>
  <c r="CH138" i="2"/>
  <c r="CI138" i="2" s="1"/>
  <c r="BG139" i="2"/>
  <c r="CH139" i="2"/>
  <c r="CI139" i="2" s="1"/>
  <c r="BG140" i="2"/>
  <c r="CH140" i="2"/>
  <c r="CI140" i="2" s="1"/>
  <c r="BG141" i="2"/>
  <c r="CH141" i="2"/>
  <c r="CI141" i="2" s="1"/>
  <c r="BG142" i="2"/>
  <c r="CH142" i="2"/>
  <c r="CI142" i="2" s="1"/>
  <c r="BG143" i="2"/>
  <c r="CH143" i="2"/>
  <c r="CI143" i="2" s="1"/>
  <c r="BG211" i="2"/>
  <c r="AE165" i="8" s="1"/>
  <c r="CH211" i="2"/>
  <c r="CI211" i="2" s="1"/>
  <c r="AJ213" i="3" s="1"/>
  <c r="BG212" i="2"/>
  <c r="AE166" i="8" s="1"/>
  <c r="CH212" i="2"/>
  <c r="CI212" i="2" s="1"/>
  <c r="AJ214" i="3" s="1"/>
  <c r="BG213" i="2"/>
  <c r="AE167" i="8" s="1"/>
  <c r="CH213" i="2"/>
  <c r="CI213" i="2" s="1"/>
  <c r="AJ215" i="3" s="1"/>
  <c r="BG214" i="2"/>
  <c r="AE168" i="8" s="1"/>
  <c r="CH214" i="2"/>
  <c r="CI214" i="2" s="1"/>
  <c r="AJ216" i="3" s="1"/>
  <c r="BG215" i="2"/>
  <c r="AE169" i="8" s="1"/>
  <c r="CH215" i="2"/>
  <c r="CI215" i="2" s="1"/>
  <c r="AJ217" i="3" s="1"/>
  <c r="BG216" i="2"/>
  <c r="AE170" i="8" s="1"/>
  <c r="CH216" i="2"/>
  <c r="CI216" i="2" s="1"/>
  <c r="AJ218" i="3" s="1"/>
  <c r="BG217" i="2"/>
  <c r="AE171" i="8" s="1"/>
  <c r="CH217" i="2"/>
  <c r="CI217" i="2" s="1"/>
  <c r="AJ219" i="3" s="1"/>
  <c r="BG218" i="2"/>
  <c r="AE172" i="8" s="1"/>
  <c r="CH218" i="2"/>
  <c r="CI218" i="2" s="1"/>
  <c r="AJ220" i="3" s="1"/>
  <c r="BG219" i="2"/>
  <c r="AE173" i="8" s="1"/>
  <c r="CH219" i="2"/>
  <c r="CI219" i="2" s="1"/>
  <c r="AJ221" i="3" s="1"/>
  <c r="BG220" i="2"/>
  <c r="AE174" i="8" s="1"/>
  <c r="CH220" i="2"/>
  <c r="CI220" i="2" s="1"/>
  <c r="AJ222" i="3" s="1"/>
  <c r="BG221" i="2"/>
  <c r="AE175" i="8" s="1"/>
  <c r="CH221" i="2"/>
  <c r="CI221" i="2" s="1"/>
  <c r="AJ223" i="3" s="1"/>
  <c r="BG222" i="2"/>
  <c r="AE176" i="8" s="1"/>
  <c r="CH222" i="2"/>
  <c r="CI222" i="2" s="1"/>
  <c r="AJ224" i="3" s="1"/>
  <c r="BG223" i="2"/>
  <c r="AE177" i="8" s="1"/>
  <c r="CH223" i="2"/>
  <c r="CI223" i="2" s="1"/>
  <c r="AJ225" i="3" s="1"/>
  <c r="BG224" i="2"/>
  <c r="AE178" i="8" s="1"/>
  <c r="CH224" i="2"/>
  <c r="CI224" i="2" s="1"/>
  <c r="BG210" i="2"/>
  <c r="AE164" i="8" s="1"/>
  <c r="CH210" i="2"/>
  <c r="CI210" i="2" s="1"/>
  <c r="AJ212" i="3" s="1"/>
  <c r="BG194" i="2"/>
  <c r="AE148" i="8" s="1"/>
  <c r="CH194" i="2"/>
  <c r="CI194" i="2" s="1"/>
  <c r="BG195" i="2"/>
  <c r="AE149" i="8" s="1"/>
  <c r="CH195" i="2"/>
  <c r="CI195" i="2" s="1"/>
  <c r="BG196" i="2"/>
  <c r="AE150" i="8" s="1"/>
  <c r="CH196" i="2"/>
  <c r="CI196" i="2" s="1"/>
  <c r="BG197" i="2"/>
  <c r="AE151" i="8" s="1"/>
  <c r="CH197" i="2"/>
  <c r="CI197" i="2" s="1"/>
  <c r="BG198" i="2"/>
  <c r="AE152" i="8" s="1"/>
  <c r="CH198" i="2"/>
  <c r="CI198" i="2" s="1"/>
  <c r="BG199" i="2"/>
  <c r="AE153" i="8" s="1"/>
  <c r="CH199" i="2"/>
  <c r="CI199" i="2" s="1"/>
  <c r="BG200" i="2"/>
  <c r="AE154" i="8" s="1"/>
  <c r="CH200" i="2"/>
  <c r="CI200" i="2" s="1"/>
  <c r="BG201" i="2"/>
  <c r="AE155" i="8" s="1"/>
  <c r="CH201" i="2"/>
  <c r="CI201" i="2" s="1"/>
  <c r="BG202" i="2"/>
  <c r="AE156" i="8" s="1"/>
  <c r="CH202" i="2"/>
  <c r="CI202" i="2" s="1"/>
  <c r="BG203" i="2"/>
  <c r="AE157" i="8" s="1"/>
  <c r="CH203" i="2"/>
  <c r="CI203" i="2" s="1"/>
  <c r="BG204" i="2"/>
  <c r="AE158" i="8" s="1"/>
  <c r="CH204" i="2"/>
  <c r="CI204" i="2" s="1"/>
  <c r="BG205" i="2"/>
  <c r="AE159" i="8" s="1"/>
  <c r="CH205" i="2"/>
  <c r="CI205" i="2" s="1"/>
  <c r="AJ207" i="3" s="1"/>
  <c r="BG206" i="2"/>
  <c r="AE160" i="8" s="1"/>
  <c r="CH206" i="2"/>
  <c r="CI206" i="2" s="1"/>
  <c r="AJ208" i="3" s="1"/>
  <c r="BG207" i="2"/>
  <c r="AE161" i="8" s="1"/>
  <c r="CH207" i="2"/>
  <c r="CI207" i="2" s="1"/>
  <c r="BG193" i="2"/>
  <c r="AE147" i="8" s="1"/>
  <c r="CH193" i="2"/>
  <c r="CI193" i="2" s="1"/>
  <c r="BG67" i="2"/>
  <c r="AE67" i="8" s="1"/>
  <c r="CH67" i="2"/>
  <c r="CI67" i="2" s="1"/>
  <c r="AJ69" i="3" s="1"/>
  <c r="BG68" i="2"/>
  <c r="AE68" i="8" s="1"/>
  <c r="CH68" i="2"/>
  <c r="CI68" i="2" s="1"/>
  <c r="AJ70" i="3" s="1"/>
  <c r="BG69" i="2"/>
  <c r="AE69" i="8" s="1"/>
  <c r="CH69" i="2"/>
  <c r="CI69" i="2" s="1"/>
  <c r="AJ71" i="3" s="1"/>
  <c r="BG70" i="2"/>
  <c r="AE70" i="8" s="1"/>
  <c r="CH70" i="2"/>
  <c r="CI70" i="2" s="1"/>
  <c r="AJ72" i="3" s="1"/>
  <c r="BG71" i="2"/>
  <c r="AE71" i="8" s="1"/>
  <c r="CH71" i="2"/>
  <c r="CI71" i="2" s="1"/>
  <c r="AJ73" i="3" s="1"/>
  <c r="BG72" i="2"/>
  <c r="AE72" i="8" s="1"/>
  <c r="CH72" i="2"/>
  <c r="CI72" i="2" s="1"/>
  <c r="AJ74" i="3" s="1"/>
  <c r="BG73" i="2"/>
  <c r="AE73" i="8" s="1"/>
  <c r="CH73" i="2"/>
  <c r="CI73" i="2" s="1"/>
  <c r="AJ75" i="3" s="1"/>
  <c r="BG74" i="2"/>
  <c r="AE74" i="8" s="1"/>
  <c r="CH74" i="2"/>
  <c r="CI74" i="2" s="1"/>
  <c r="AJ76" i="3" s="1"/>
  <c r="BG75" i="2"/>
  <c r="AE75" i="8" s="1"/>
  <c r="CH75" i="2"/>
  <c r="CI75" i="2" s="1"/>
  <c r="AJ77" i="3" s="1"/>
  <c r="BG76" i="2"/>
  <c r="AE76" i="8" s="1"/>
  <c r="CH76" i="2"/>
  <c r="CI76" i="2" s="1"/>
  <c r="AJ78" i="3" s="1"/>
  <c r="BG77" i="2"/>
  <c r="AE77" i="8" s="1"/>
  <c r="CH77" i="2"/>
  <c r="CI77" i="2" s="1"/>
  <c r="AJ79" i="3" s="1"/>
  <c r="BG78" i="2"/>
  <c r="AE78" i="8" s="1"/>
  <c r="CH78" i="2"/>
  <c r="CI78" i="2" s="1"/>
  <c r="AJ80" i="3" s="1"/>
  <c r="BG79" i="2"/>
  <c r="AE79" i="8" s="1"/>
  <c r="CH79" i="2"/>
  <c r="CI79" i="2" s="1"/>
  <c r="BG18" i="2"/>
  <c r="AE18" i="8" s="1"/>
  <c r="CH18" i="2"/>
  <c r="CI18" i="2" s="1"/>
  <c r="AJ20" i="3" s="1"/>
  <c r="BG19" i="2"/>
  <c r="AE19" i="8" s="1"/>
  <c r="CH19" i="2"/>
  <c r="CI19" i="2" s="1"/>
  <c r="AJ21" i="3" s="1"/>
  <c r="BG20" i="2"/>
  <c r="AE20" i="8" s="1"/>
  <c r="CH20" i="2"/>
  <c r="CI20" i="2" s="1"/>
  <c r="AJ22" i="3" s="1"/>
  <c r="BG21" i="2"/>
  <c r="AE21" i="8" s="1"/>
  <c r="CH21" i="2"/>
  <c r="CI21" i="2" s="1"/>
  <c r="AJ23" i="3" s="1"/>
  <c r="BG22" i="2"/>
  <c r="AE22" i="8" s="1"/>
  <c r="CH22" i="2"/>
  <c r="CI22" i="2" s="1"/>
  <c r="AJ24" i="3" s="1"/>
  <c r="BG23" i="2"/>
  <c r="AE23" i="8" s="1"/>
  <c r="CH23" i="2"/>
  <c r="CI23" i="2" s="1"/>
  <c r="AJ25" i="3" s="1"/>
  <c r="BG24" i="2"/>
  <c r="AE24" i="8" s="1"/>
  <c r="CH24" i="2"/>
  <c r="CI24" i="2" s="1"/>
  <c r="AJ26" i="3" s="1"/>
  <c r="BG25" i="2"/>
  <c r="AE25" i="8" s="1"/>
  <c r="CH25" i="2"/>
  <c r="CI25" i="2" s="1"/>
  <c r="AJ27" i="3" s="1"/>
  <c r="BG26" i="2"/>
  <c r="AE26" i="8" s="1"/>
  <c r="CH26" i="2"/>
  <c r="CI26" i="2" s="1"/>
  <c r="AJ28" i="3" s="1"/>
  <c r="BG27" i="2"/>
  <c r="AE27" i="8" s="1"/>
  <c r="CH27" i="2"/>
  <c r="CI27" i="2" s="1"/>
  <c r="AJ29" i="3" s="1"/>
  <c r="BG28" i="2"/>
  <c r="AE28" i="8" s="1"/>
  <c r="CH28" i="2"/>
  <c r="CI28" i="2" s="1"/>
  <c r="AJ30" i="3" s="1"/>
  <c r="BG29" i="2"/>
  <c r="AE29" i="8" s="1"/>
  <c r="CH29" i="2"/>
  <c r="CI29" i="2" s="1"/>
  <c r="AJ31" i="3" s="1"/>
  <c r="BG30" i="2"/>
  <c r="AE30" i="8" s="1"/>
  <c r="CH30" i="2"/>
  <c r="CI30" i="2" s="1"/>
  <c r="AJ32" i="3" s="1"/>
  <c r="BG31" i="2"/>
  <c r="AE31" i="8" s="1"/>
  <c r="CH31" i="2"/>
  <c r="CI31" i="2" s="1"/>
  <c r="AJ33" i="3" s="1"/>
  <c r="BG32" i="2"/>
  <c r="AE32" i="8" s="1"/>
  <c r="CH32" i="2"/>
  <c r="CI32" i="2" s="1"/>
  <c r="AJ34" i="3" s="1"/>
  <c r="BG33" i="2"/>
  <c r="AE33" i="8" s="1"/>
  <c r="CH33" i="2"/>
  <c r="CI33" i="2" s="1"/>
  <c r="AJ35" i="3" s="1"/>
  <c r="BG34" i="2"/>
  <c r="AE34" i="8" s="1"/>
  <c r="CH34" i="2"/>
  <c r="CI34" i="2" s="1"/>
  <c r="AJ36" i="3" s="1"/>
  <c r="BG35" i="2"/>
  <c r="AE35" i="8" s="1"/>
  <c r="CH35" i="2"/>
  <c r="CI35" i="2" s="1"/>
  <c r="AJ37" i="3" s="1"/>
  <c r="BG36" i="2"/>
  <c r="AE36" i="8" s="1"/>
  <c r="CH36" i="2"/>
  <c r="CI36" i="2" s="1"/>
  <c r="AJ38" i="3" s="1"/>
  <c r="BG37" i="2"/>
  <c r="AE37" i="8" s="1"/>
  <c r="CH37" i="2"/>
  <c r="CI37" i="2" s="1"/>
  <c r="AJ39" i="3" s="1"/>
  <c r="BG38" i="2"/>
  <c r="AE38" i="8" s="1"/>
  <c r="CH38" i="2"/>
  <c r="CI38" i="2" s="1"/>
  <c r="AJ40" i="3" s="1"/>
  <c r="BG39" i="2"/>
  <c r="AE39" i="8" s="1"/>
  <c r="CH39" i="2"/>
  <c r="CI39" i="2" s="1"/>
  <c r="AJ41" i="3" s="1"/>
  <c r="BG40" i="2"/>
  <c r="AE40" i="8" s="1"/>
  <c r="CH40" i="2"/>
  <c r="CI40" i="2" s="1"/>
  <c r="AJ42" i="3" s="1"/>
  <c r="BG41" i="2"/>
  <c r="AE41" i="8" s="1"/>
  <c r="CH41" i="2"/>
  <c r="CI41" i="2" s="1"/>
  <c r="AJ43" i="3" s="1"/>
  <c r="BG42" i="2"/>
  <c r="AE42" i="8" s="1"/>
  <c r="CH42" i="2"/>
  <c r="CI42" i="2" s="1"/>
  <c r="AJ44" i="3" s="1"/>
  <c r="BG43" i="2"/>
  <c r="AE43" i="8" s="1"/>
  <c r="CH43" i="2"/>
  <c r="CI43" i="2" s="1"/>
  <c r="AJ45" i="3" s="1"/>
  <c r="BG44" i="2"/>
  <c r="AE44" i="8" s="1"/>
  <c r="CH44" i="2"/>
  <c r="CI44" i="2" s="1"/>
  <c r="AJ46" i="3" s="1"/>
  <c r="BG45" i="2"/>
  <c r="AE45" i="8" s="1"/>
  <c r="CH45" i="2"/>
  <c r="CI45" i="2" s="1"/>
  <c r="AJ47" i="3" s="1"/>
  <c r="BG46" i="2"/>
  <c r="AE46" i="8" s="1"/>
  <c r="CH46" i="2"/>
  <c r="CI46" i="2" s="1"/>
  <c r="AJ48" i="3" s="1"/>
  <c r="BG47" i="2"/>
  <c r="AE47" i="8" s="1"/>
  <c r="CH47" i="2"/>
  <c r="CI47" i="2" s="1"/>
  <c r="AI22" i="3" l="1"/>
  <c r="T37" i="8"/>
  <c r="M70" i="8"/>
  <c r="R11" i="3"/>
  <c r="AJ113" i="3"/>
  <c r="AJ145" i="3"/>
  <c r="AJ112" i="3"/>
  <c r="AJ144" i="3"/>
  <c r="AJ111" i="3"/>
  <c r="AJ143" i="3"/>
  <c r="AJ110" i="3"/>
  <c r="AJ142" i="3"/>
  <c r="AJ109" i="3"/>
  <c r="AJ141" i="3"/>
  <c r="AJ108" i="3"/>
  <c r="AJ140" i="3"/>
  <c r="AJ107" i="3"/>
  <c r="AJ139" i="3"/>
  <c r="AJ106" i="3"/>
  <c r="AJ138" i="3"/>
  <c r="AJ105" i="3"/>
  <c r="AJ137" i="3"/>
  <c r="AJ104" i="3"/>
  <c r="AJ136" i="3"/>
  <c r="AJ103" i="3"/>
  <c r="AJ135" i="3"/>
  <c r="AJ102" i="3"/>
  <c r="AJ134" i="3"/>
  <c r="AJ101" i="3"/>
  <c r="AJ133" i="3"/>
  <c r="AJ100" i="3"/>
  <c r="AJ132" i="3"/>
  <c r="AJ99" i="3"/>
  <c r="AJ131" i="3"/>
  <c r="AJ98" i="3"/>
  <c r="AJ130" i="3"/>
  <c r="AJ97" i="3"/>
  <c r="AJ129" i="3"/>
  <c r="AJ96" i="3"/>
  <c r="AJ128" i="3"/>
  <c r="AJ95" i="3"/>
  <c r="AJ127" i="3"/>
  <c r="AJ94" i="3"/>
  <c r="AJ126" i="3"/>
  <c r="AJ93" i="3"/>
  <c r="AJ125" i="3"/>
  <c r="AJ92" i="3"/>
  <c r="AJ124" i="3"/>
  <c r="AJ91" i="3"/>
  <c r="AJ123" i="3"/>
  <c r="AJ90" i="3"/>
  <c r="AJ122" i="3"/>
  <c r="AJ89" i="3"/>
  <c r="AJ121" i="3"/>
  <c r="AJ88" i="3"/>
  <c r="AJ120" i="3"/>
  <c r="M143" i="8"/>
  <c r="AI145" i="3"/>
  <c r="M141" i="8"/>
  <c r="AI143" i="3"/>
  <c r="M139" i="8"/>
  <c r="AI141" i="3"/>
  <c r="M137" i="8"/>
  <c r="AI139" i="3"/>
  <c r="T135" i="8"/>
  <c r="AI137" i="3"/>
  <c r="M133" i="8"/>
  <c r="AI135" i="3"/>
  <c r="M129" i="8"/>
  <c r="AI131" i="3"/>
  <c r="T127" i="8"/>
  <c r="AI129" i="3"/>
  <c r="M125" i="8"/>
  <c r="AI127" i="3"/>
  <c r="M121" i="8"/>
  <c r="AI123" i="3"/>
  <c r="M117" i="8"/>
  <c r="AI119" i="3"/>
  <c r="M142" i="8"/>
  <c r="AI144" i="3"/>
  <c r="M140" i="8"/>
  <c r="AI142" i="3"/>
  <c r="M138" i="8"/>
  <c r="AI140" i="3"/>
  <c r="M136" i="8"/>
  <c r="AI138" i="3"/>
  <c r="M134" i="8"/>
  <c r="AI136" i="3"/>
  <c r="M132" i="8"/>
  <c r="AI134" i="3"/>
  <c r="M130" i="8"/>
  <c r="AI132" i="3"/>
  <c r="M128" i="8"/>
  <c r="AI130" i="3"/>
  <c r="M126" i="8"/>
  <c r="AI128" i="3"/>
  <c r="M124" i="8"/>
  <c r="AI126" i="3"/>
  <c r="M122" i="8"/>
  <c r="AI124" i="3"/>
  <c r="M120" i="8"/>
  <c r="AI122" i="3"/>
  <c r="M118" i="8"/>
  <c r="AI120" i="3"/>
  <c r="M115" i="8"/>
  <c r="AI117" i="3"/>
  <c r="M114" i="8"/>
  <c r="AI116" i="3"/>
  <c r="T78" i="8"/>
  <c r="T55" i="8"/>
  <c r="T18" i="8"/>
  <c r="T59" i="8"/>
  <c r="T51" i="8"/>
  <c r="T76" i="8"/>
  <c r="T62" i="8"/>
  <c r="M56" i="8"/>
  <c r="T63" i="8"/>
  <c r="AI84" i="3"/>
  <c r="T74" i="8"/>
  <c r="M64" i="8"/>
  <c r="T46" i="8"/>
  <c r="T21" i="8"/>
  <c r="T27" i="8"/>
  <c r="AR49" i="2"/>
  <c r="T54" i="8"/>
  <c r="AR15" i="2"/>
  <c r="T125" i="8"/>
  <c r="M52" i="8"/>
  <c r="T47" i="8"/>
  <c r="AI49" i="3"/>
  <c r="AI52" i="3"/>
  <c r="T129" i="8"/>
  <c r="M60" i="8"/>
  <c r="AI81" i="3"/>
  <c r="T50" i="8"/>
  <c r="T72" i="8"/>
  <c r="T133" i="8"/>
  <c r="AR113" i="2"/>
  <c r="M79" i="8"/>
  <c r="M23" i="8"/>
  <c r="T68" i="8"/>
  <c r="T141" i="8"/>
  <c r="M77" i="8"/>
  <c r="T139" i="8"/>
  <c r="T137" i="8"/>
  <c r="T121" i="8"/>
  <c r="T45" i="8"/>
  <c r="T25" i="8"/>
  <c r="AQ14" i="2"/>
  <c r="M26" i="8"/>
  <c r="T65" i="8"/>
  <c r="T58" i="8"/>
  <c r="AI33" i="3"/>
  <c r="AI47" i="3"/>
  <c r="AI75" i="3"/>
  <c r="AI71" i="3"/>
  <c r="AI24" i="3"/>
  <c r="AI73" i="3"/>
  <c r="AI77" i="3"/>
  <c r="AI74" i="3"/>
  <c r="AI70" i="3"/>
  <c r="AI113" i="3"/>
  <c r="AI112" i="3"/>
  <c r="AI111" i="3"/>
  <c r="AI110" i="3"/>
  <c r="AI109" i="3"/>
  <c r="AI108" i="3"/>
  <c r="AI107" i="3"/>
  <c r="AI106" i="3"/>
  <c r="AI105" i="3"/>
  <c r="AI104" i="3"/>
  <c r="AI103" i="3"/>
  <c r="AI102" i="3"/>
  <c r="AI101" i="3"/>
  <c r="AI100" i="3"/>
  <c r="AI99" i="3"/>
  <c r="AI98" i="3"/>
  <c r="AI97" i="3"/>
  <c r="AI96" i="3"/>
  <c r="AI95" i="3"/>
  <c r="AI94" i="3"/>
  <c r="AI93" i="3"/>
  <c r="AI92" i="3"/>
  <c r="AI91" i="3"/>
  <c r="AI90" i="3"/>
  <c r="AI89" i="3"/>
  <c r="AI88" i="3"/>
  <c r="AI87" i="3"/>
  <c r="AI85" i="3"/>
  <c r="AI68" i="3"/>
  <c r="AI65" i="3"/>
  <c r="AI63" i="3"/>
  <c r="AI61" i="3"/>
  <c r="AI59" i="3"/>
  <c r="AI57" i="3"/>
  <c r="AI55" i="3"/>
  <c r="AI53" i="3"/>
  <c r="T61" i="8"/>
  <c r="T57" i="8"/>
  <c r="T53" i="8"/>
  <c r="T117" i="8"/>
  <c r="T136" i="8"/>
  <c r="T134" i="8"/>
  <c r="T132" i="8"/>
  <c r="T130" i="8"/>
  <c r="T128" i="8"/>
  <c r="T126" i="8"/>
  <c r="T124" i="8"/>
  <c r="T122" i="8"/>
  <c r="T120" i="8"/>
  <c r="T118" i="8"/>
  <c r="T66" i="8"/>
  <c r="T75" i="8"/>
  <c r="T22" i="8"/>
  <c r="T31" i="8"/>
  <c r="T67" i="8"/>
  <c r="M67" i="8"/>
  <c r="T73" i="8"/>
  <c r="M73" i="8"/>
  <c r="T69" i="8"/>
  <c r="M69" i="8"/>
  <c r="T71" i="8"/>
  <c r="M71" i="8"/>
  <c r="AI20" i="3"/>
  <c r="AI48" i="3"/>
  <c r="AI27" i="3"/>
  <c r="AI25" i="3"/>
  <c r="AI23" i="3"/>
  <c r="AI28" i="3"/>
  <c r="AI29" i="3"/>
  <c r="AI39" i="3"/>
  <c r="AI35" i="3"/>
  <c r="AI69" i="3"/>
  <c r="AI79" i="3"/>
  <c r="AI80" i="3"/>
  <c r="AI76" i="3"/>
  <c r="AI72" i="3"/>
  <c r="AI78" i="3"/>
  <c r="AI86" i="3"/>
  <c r="AI67" i="3"/>
  <c r="AI66" i="3"/>
  <c r="AI64" i="3"/>
  <c r="AI62" i="3"/>
  <c r="AI60" i="3"/>
  <c r="AI58" i="3"/>
  <c r="AI56" i="3"/>
  <c r="AI54" i="3"/>
  <c r="AJ209" i="3"/>
  <c r="CH192" i="2"/>
  <c r="AJ226" i="3"/>
  <c r="CH209" i="2"/>
  <c r="DX145" i="2"/>
  <c r="AJ81" i="3"/>
  <c r="AJ49" i="3"/>
  <c r="AK162" i="3"/>
  <c r="AK160" i="3"/>
  <c r="AK159" i="3"/>
  <c r="AK158" i="3"/>
  <c r="AK157" i="3"/>
  <c r="AK156" i="3"/>
  <c r="AK155" i="3"/>
  <c r="AK154" i="3"/>
  <c r="AK153" i="3"/>
  <c r="AK152" i="3"/>
  <c r="AK151" i="3"/>
  <c r="AK150" i="3"/>
  <c r="AK149" i="3"/>
  <c r="AK177" i="3"/>
  <c r="AK176" i="3"/>
  <c r="AK175" i="3"/>
  <c r="AK174" i="3"/>
  <c r="AK173" i="3"/>
  <c r="AK172" i="3"/>
  <c r="AK171" i="3"/>
  <c r="AK170" i="3"/>
  <c r="AK169" i="3"/>
  <c r="AK168" i="3"/>
  <c r="AK167" i="3"/>
  <c r="AK166" i="3"/>
  <c r="AK165" i="3"/>
  <c r="AK164" i="3"/>
  <c r="AK163" i="3"/>
  <c r="AK161" i="3"/>
  <c r="AJ195" i="3"/>
  <c r="AJ181" i="3"/>
  <c r="AJ206" i="3"/>
  <c r="AJ192" i="3"/>
  <c r="AJ205" i="3"/>
  <c r="AJ191" i="3"/>
  <c r="AJ204" i="3"/>
  <c r="AJ190" i="3"/>
  <c r="AJ203" i="3"/>
  <c r="AJ189" i="3"/>
  <c r="AJ202" i="3"/>
  <c r="AJ188" i="3"/>
  <c r="AJ201" i="3"/>
  <c r="AJ187" i="3"/>
  <c r="AJ200" i="3"/>
  <c r="AJ186" i="3"/>
  <c r="AJ199" i="3"/>
  <c r="AJ185" i="3"/>
  <c r="AJ198" i="3"/>
  <c r="AJ184" i="3"/>
  <c r="AJ197" i="3"/>
  <c r="AJ183" i="3"/>
  <c r="AJ196" i="3"/>
  <c r="AJ182" i="3"/>
  <c r="AK148" i="3"/>
  <c r="DK47" i="2"/>
  <c r="DK46" i="2"/>
  <c r="DK45" i="2"/>
  <c r="DK44" i="2"/>
  <c r="DK43" i="2"/>
  <c r="DK42" i="2"/>
  <c r="DK41" i="2"/>
  <c r="DK40" i="2"/>
  <c r="DK39" i="2"/>
  <c r="DK38" i="2"/>
  <c r="DK37" i="2"/>
  <c r="DK36" i="2"/>
  <c r="DK35" i="2"/>
  <c r="DK34" i="2"/>
  <c r="DK33" i="2"/>
  <c r="DK32" i="2"/>
  <c r="DK31" i="2"/>
  <c r="DK30" i="2"/>
  <c r="DK29" i="2"/>
  <c r="DK28" i="2"/>
  <c r="DK27" i="2"/>
  <c r="DK26" i="2"/>
  <c r="DK25" i="2"/>
  <c r="DK24" i="2"/>
  <c r="DK23" i="2"/>
  <c r="DK22" i="2"/>
  <c r="DK21" i="2"/>
  <c r="DK20" i="2"/>
  <c r="DK19" i="2"/>
  <c r="DK18" i="2"/>
  <c r="DK79" i="2"/>
  <c r="DK78" i="2"/>
  <c r="DK77" i="2"/>
  <c r="DK76" i="2"/>
  <c r="DK75" i="2"/>
  <c r="DK74" i="2"/>
  <c r="DK73" i="2"/>
  <c r="DK72" i="2"/>
  <c r="DK71" i="2"/>
  <c r="DK70" i="2"/>
  <c r="DK69" i="2"/>
  <c r="DK68" i="2"/>
  <c r="DK67" i="2"/>
  <c r="DK193" i="2"/>
  <c r="DK207" i="2"/>
  <c r="DK206" i="2"/>
  <c r="DK205" i="2"/>
  <c r="DK204" i="2"/>
  <c r="DK203" i="2"/>
  <c r="DK202" i="2"/>
  <c r="DK201" i="2"/>
  <c r="DK200" i="2"/>
  <c r="DK199" i="2"/>
  <c r="DK198" i="2"/>
  <c r="DK197" i="2"/>
  <c r="DK196" i="2"/>
  <c r="DK195" i="2"/>
  <c r="DK194" i="2"/>
  <c r="DK210" i="2"/>
  <c r="DK224" i="2"/>
  <c r="DK223" i="2"/>
  <c r="DK222" i="2"/>
  <c r="DK221" i="2"/>
  <c r="DK220" i="2"/>
  <c r="DK219" i="2"/>
  <c r="DK218" i="2"/>
  <c r="DK217" i="2"/>
  <c r="DK216" i="2"/>
  <c r="DK215" i="2"/>
  <c r="DK214" i="2"/>
  <c r="DK213" i="2"/>
  <c r="DK212" i="2"/>
  <c r="DK211" i="2"/>
  <c r="DK143" i="2"/>
  <c r="DK142" i="2"/>
  <c r="DK141" i="2"/>
  <c r="DK140" i="2"/>
  <c r="DK139" i="2"/>
  <c r="DK138" i="2"/>
  <c r="DK137" i="2"/>
  <c r="DK136" i="2"/>
  <c r="DK135" i="2"/>
  <c r="DK134" i="2"/>
  <c r="DK133" i="2"/>
  <c r="DK132" i="2"/>
  <c r="DK131" i="2"/>
  <c r="DK130" i="2"/>
  <c r="DK129" i="2"/>
  <c r="DK128" i="2"/>
  <c r="DK127" i="2"/>
  <c r="DK126" i="2"/>
  <c r="DK125" i="2"/>
  <c r="DK124" i="2"/>
  <c r="DK123" i="2"/>
  <c r="DK122" i="2"/>
  <c r="DK121" i="2"/>
  <c r="DK120" i="2"/>
  <c r="DK119" i="2"/>
  <c r="DK118" i="2"/>
  <c r="FA146" i="2"/>
  <c r="FA190" i="2"/>
  <c r="FA189" i="2"/>
  <c r="FA167" i="2"/>
  <c r="FA166" i="2"/>
  <c r="FA165" i="2"/>
  <c r="FA164" i="2"/>
  <c r="FA163" i="2"/>
  <c r="FA162" i="2"/>
  <c r="FA161" i="2"/>
  <c r="FA160" i="2"/>
  <c r="FA159" i="2"/>
  <c r="FA158" i="2"/>
  <c r="FA157" i="2"/>
  <c r="FA156" i="2"/>
  <c r="FA155" i="2"/>
  <c r="FA154" i="2"/>
  <c r="FA153" i="2"/>
  <c r="FA152" i="2"/>
  <c r="FA151" i="2"/>
  <c r="FA150" i="2"/>
  <c r="FA149" i="2"/>
  <c r="FA148" i="2"/>
  <c r="FA147" i="2"/>
  <c r="BG114" i="2"/>
  <c r="CH114" i="2"/>
  <c r="CI114" i="2" s="1"/>
  <c r="AJ116" i="3" s="1"/>
  <c r="BG117" i="2"/>
  <c r="CH117" i="2"/>
  <c r="CI117" i="2" s="1"/>
  <c r="BG116" i="2"/>
  <c r="CH116" i="2"/>
  <c r="CI116" i="2" s="1"/>
  <c r="BG115" i="2"/>
  <c r="CH115" i="2"/>
  <c r="CI115" i="2" s="1"/>
  <c r="BG50" i="2"/>
  <c r="AE50" i="8" s="1"/>
  <c r="CH50" i="2"/>
  <c r="CI50" i="2" s="1"/>
  <c r="AJ52" i="3" s="1"/>
  <c r="BG66" i="2"/>
  <c r="AE66" i="8" s="1"/>
  <c r="CH66" i="2"/>
  <c r="CI66" i="2" s="1"/>
  <c r="AJ68" i="3" s="1"/>
  <c r="BG65" i="2"/>
  <c r="AE65" i="8" s="1"/>
  <c r="CH65" i="2"/>
  <c r="CI65" i="2" s="1"/>
  <c r="AJ67" i="3" s="1"/>
  <c r="BG64" i="2"/>
  <c r="AE64" i="8" s="1"/>
  <c r="CH64" i="2"/>
  <c r="CI64" i="2" s="1"/>
  <c r="AJ66" i="3" s="1"/>
  <c r="BG63" i="2"/>
  <c r="AE63" i="8" s="1"/>
  <c r="CH63" i="2"/>
  <c r="CI63" i="2" s="1"/>
  <c r="AJ65" i="3" s="1"/>
  <c r="BG62" i="2"/>
  <c r="AE62" i="8" s="1"/>
  <c r="CH62" i="2"/>
  <c r="CI62" i="2" s="1"/>
  <c r="AJ64" i="3" s="1"/>
  <c r="BG61" i="2"/>
  <c r="AE61" i="8" s="1"/>
  <c r="CH61" i="2"/>
  <c r="CI61" i="2" s="1"/>
  <c r="AJ63" i="3" s="1"/>
  <c r="BG60" i="2"/>
  <c r="AE60" i="8" s="1"/>
  <c r="CH60" i="2"/>
  <c r="CI60" i="2" s="1"/>
  <c r="AJ62" i="3" s="1"/>
  <c r="BG59" i="2"/>
  <c r="AE59" i="8" s="1"/>
  <c r="CH59" i="2"/>
  <c r="CI59" i="2" s="1"/>
  <c r="AJ61" i="3" s="1"/>
  <c r="BG58" i="2"/>
  <c r="AE58" i="8" s="1"/>
  <c r="CH58" i="2"/>
  <c r="CI58" i="2" s="1"/>
  <c r="AJ60" i="3" s="1"/>
  <c r="BG57" i="2"/>
  <c r="AE57" i="8" s="1"/>
  <c r="CH57" i="2"/>
  <c r="CI57" i="2" s="1"/>
  <c r="AJ59" i="3" s="1"/>
  <c r="BG56" i="2"/>
  <c r="AE56" i="8" s="1"/>
  <c r="CH56" i="2"/>
  <c r="CI56" i="2" s="1"/>
  <c r="AJ58" i="3" s="1"/>
  <c r="BG55" i="2"/>
  <c r="AE55" i="8" s="1"/>
  <c r="CH55" i="2"/>
  <c r="CI55" i="2" s="1"/>
  <c r="AJ57" i="3" s="1"/>
  <c r="BG54" i="2"/>
  <c r="AE54" i="8" s="1"/>
  <c r="CH54" i="2"/>
  <c r="CI54" i="2" s="1"/>
  <c r="AJ56" i="3" s="1"/>
  <c r="BG53" i="2"/>
  <c r="AE53" i="8" s="1"/>
  <c r="CH53" i="2"/>
  <c r="CI53" i="2" s="1"/>
  <c r="AJ55" i="3" s="1"/>
  <c r="BG52" i="2"/>
  <c r="AE52" i="8" s="1"/>
  <c r="CH52" i="2"/>
  <c r="CI52" i="2" s="1"/>
  <c r="AJ54" i="3" s="1"/>
  <c r="BG51" i="2"/>
  <c r="AE51" i="8" s="1"/>
  <c r="CH51" i="2"/>
  <c r="CI51" i="2" s="1"/>
  <c r="AJ53" i="3" s="1"/>
  <c r="CH17" i="2"/>
  <c r="CI17" i="2" s="1"/>
  <c r="AJ19" i="3" s="1"/>
  <c r="BG17" i="2"/>
  <c r="AE17" i="8" s="1"/>
  <c r="AJ85" i="3" l="1"/>
  <c r="AJ117" i="3"/>
  <c r="AJ86" i="3"/>
  <c r="AJ118" i="3"/>
  <c r="AJ87" i="3"/>
  <c r="AJ119" i="3"/>
  <c r="T8" i="8"/>
  <c r="CG14" i="2"/>
  <c r="CH15" i="2"/>
  <c r="CH49" i="2"/>
  <c r="AJ84" i="3"/>
  <c r="CH113" i="2"/>
  <c r="DK17" i="2"/>
  <c r="DK51" i="2"/>
  <c r="DK52" i="2"/>
  <c r="DK53" i="2"/>
  <c r="DK54" i="2"/>
  <c r="DK55" i="2"/>
  <c r="DK56" i="2"/>
  <c r="DK57" i="2"/>
  <c r="DK58" i="2"/>
  <c r="DK59" i="2"/>
  <c r="DK60" i="2"/>
  <c r="DK61" i="2"/>
  <c r="DK62" i="2"/>
  <c r="DK63" i="2"/>
  <c r="DK64" i="2"/>
  <c r="DK65" i="2"/>
  <c r="DK66" i="2"/>
  <c r="DK50" i="2"/>
  <c r="DK115" i="2"/>
  <c r="DK116" i="2"/>
  <c r="DK117" i="2"/>
  <c r="DK114" i="2"/>
  <c r="EM147" i="2"/>
  <c r="FN147" i="2"/>
  <c r="FO147" i="2" s="1"/>
  <c r="EM148" i="2"/>
  <c r="FN148" i="2"/>
  <c r="FO148" i="2" s="1"/>
  <c r="EM149" i="2"/>
  <c r="FN149" i="2"/>
  <c r="FO149" i="2" s="1"/>
  <c r="EM150" i="2"/>
  <c r="FN150" i="2"/>
  <c r="FO150" i="2" s="1"/>
  <c r="EM151" i="2"/>
  <c r="FN151" i="2"/>
  <c r="FO151" i="2" s="1"/>
  <c r="EM152" i="2"/>
  <c r="FN152" i="2"/>
  <c r="FO152" i="2" s="1"/>
  <c r="EM153" i="2"/>
  <c r="FN153" i="2"/>
  <c r="FO153" i="2" s="1"/>
  <c r="EM154" i="2"/>
  <c r="FN154" i="2"/>
  <c r="FO154" i="2" s="1"/>
  <c r="EM155" i="2"/>
  <c r="FN155" i="2"/>
  <c r="FO155" i="2" s="1"/>
  <c r="EM156" i="2"/>
  <c r="FN156" i="2"/>
  <c r="FO156" i="2" s="1"/>
  <c r="EM157" i="2"/>
  <c r="FN157" i="2"/>
  <c r="FO157" i="2" s="1"/>
  <c r="EM158" i="2"/>
  <c r="FN158" i="2"/>
  <c r="FO158" i="2" s="1"/>
  <c r="EM159" i="2"/>
  <c r="FN159" i="2"/>
  <c r="FO159" i="2" s="1"/>
  <c r="EM160" i="2"/>
  <c r="FN160" i="2"/>
  <c r="FO160" i="2" s="1"/>
  <c r="EM161" i="2"/>
  <c r="FN161" i="2"/>
  <c r="FO161" i="2" s="1"/>
  <c r="EM162" i="2"/>
  <c r="FN162" i="2"/>
  <c r="FO162" i="2" s="1"/>
  <c r="EM163" i="2"/>
  <c r="FN163" i="2"/>
  <c r="FO163" i="2" s="1"/>
  <c r="EM164" i="2"/>
  <c r="FN164" i="2"/>
  <c r="FO164" i="2" s="1"/>
  <c r="EM165" i="2"/>
  <c r="FN165" i="2"/>
  <c r="FO165" i="2" s="1"/>
  <c r="EM166" i="2"/>
  <c r="FN166" i="2"/>
  <c r="FO166" i="2" s="1"/>
  <c r="EM167" i="2"/>
  <c r="FN167" i="2"/>
  <c r="FO167" i="2" s="1"/>
  <c r="EM189" i="2"/>
  <c r="FN189" i="2"/>
  <c r="FO189" i="2" s="1"/>
  <c r="EM190" i="2"/>
  <c r="FN190" i="2"/>
  <c r="FO190" i="2" s="1"/>
  <c r="AL178" i="3" s="1"/>
  <c r="EM146" i="2"/>
  <c r="FN146" i="2"/>
  <c r="FO146" i="2" s="1"/>
  <c r="CW118" i="2"/>
  <c r="DX118" i="2"/>
  <c r="DY118" i="2" s="1"/>
  <c r="CW119" i="2"/>
  <c r="DX119" i="2"/>
  <c r="DY119" i="2" s="1"/>
  <c r="CW120" i="2"/>
  <c r="DX120" i="2"/>
  <c r="DY120" i="2" s="1"/>
  <c r="CW121" i="2"/>
  <c r="DX121" i="2"/>
  <c r="DY121" i="2" s="1"/>
  <c r="CW122" i="2"/>
  <c r="DX122" i="2"/>
  <c r="DY122" i="2" s="1"/>
  <c r="CW123" i="2"/>
  <c r="DX123" i="2"/>
  <c r="DY123" i="2" s="1"/>
  <c r="CW124" i="2"/>
  <c r="DX124" i="2"/>
  <c r="DY124" i="2" s="1"/>
  <c r="CW125" i="2"/>
  <c r="DX125" i="2"/>
  <c r="DY125" i="2" s="1"/>
  <c r="CW126" i="2"/>
  <c r="DX126" i="2"/>
  <c r="DY126" i="2" s="1"/>
  <c r="CW127" i="2"/>
  <c r="DX127" i="2"/>
  <c r="DY127" i="2" s="1"/>
  <c r="CW128" i="2"/>
  <c r="DX128" i="2"/>
  <c r="DY128" i="2" s="1"/>
  <c r="CW129" i="2"/>
  <c r="DX129" i="2"/>
  <c r="DY129" i="2" s="1"/>
  <c r="CW130" i="2"/>
  <c r="DX130" i="2"/>
  <c r="DY130" i="2" s="1"/>
  <c r="CW131" i="2"/>
  <c r="DX131" i="2"/>
  <c r="DY131" i="2" s="1"/>
  <c r="CW132" i="2"/>
  <c r="DX132" i="2"/>
  <c r="DY132" i="2" s="1"/>
  <c r="CW133" i="2"/>
  <c r="DX133" i="2"/>
  <c r="DY133" i="2" s="1"/>
  <c r="CW134" i="2"/>
  <c r="DX134" i="2"/>
  <c r="DY134" i="2" s="1"/>
  <c r="CW135" i="2"/>
  <c r="DX135" i="2"/>
  <c r="DY135" i="2" s="1"/>
  <c r="CW136" i="2"/>
  <c r="DX136" i="2"/>
  <c r="DY136" i="2" s="1"/>
  <c r="CW137" i="2"/>
  <c r="DX137" i="2"/>
  <c r="DY137" i="2" s="1"/>
  <c r="CW138" i="2"/>
  <c r="DX138" i="2"/>
  <c r="DY138" i="2" s="1"/>
  <c r="CW139" i="2"/>
  <c r="DX139" i="2"/>
  <c r="DY139" i="2" s="1"/>
  <c r="CW140" i="2"/>
  <c r="DX140" i="2"/>
  <c r="DY140" i="2" s="1"/>
  <c r="CW141" i="2"/>
  <c r="DX141" i="2"/>
  <c r="DY141" i="2" s="1"/>
  <c r="CW142" i="2"/>
  <c r="DX142" i="2"/>
  <c r="DY142" i="2" s="1"/>
  <c r="CW143" i="2"/>
  <c r="DX143" i="2"/>
  <c r="DY143" i="2" s="1"/>
  <c r="CW211" i="2"/>
  <c r="DX211" i="2"/>
  <c r="DY211" i="2" s="1"/>
  <c r="AK213" i="3" s="1"/>
  <c r="CW212" i="2"/>
  <c r="DX212" i="2"/>
  <c r="DY212" i="2" s="1"/>
  <c r="AK214" i="3" s="1"/>
  <c r="CW213" i="2"/>
  <c r="DX213" i="2"/>
  <c r="DY213" i="2" s="1"/>
  <c r="AK215" i="3" s="1"/>
  <c r="CW214" i="2"/>
  <c r="DX214" i="2"/>
  <c r="DY214" i="2" s="1"/>
  <c r="AK216" i="3" s="1"/>
  <c r="CW215" i="2"/>
  <c r="DX215" i="2"/>
  <c r="DY215" i="2" s="1"/>
  <c r="AK217" i="3" s="1"/>
  <c r="CW216" i="2"/>
  <c r="DX216" i="2"/>
  <c r="DY216" i="2" s="1"/>
  <c r="AK218" i="3" s="1"/>
  <c r="CW217" i="2"/>
  <c r="DX217" i="2"/>
  <c r="DY217" i="2" s="1"/>
  <c r="AK219" i="3" s="1"/>
  <c r="CW218" i="2"/>
  <c r="DX218" i="2"/>
  <c r="DY218" i="2" s="1"/>
  <c r="AK220" i="3" s="1"/>
  <c r="CW219" i="2"/>
  <c r="DX219" i="2"/>
  <c r="DY219" i="2" s="1"/>
  <c r="AK221" i="3" s="1"/>
  <c r="CW220" i="2"/>
  <c r="DX220" i="2"/>
  <c r="DY220" i="2" s="1"/>
  <c r="AK222" i="3" s="1"/>
  <c r="CW221" i="2"/>
  <c r="DX221" i="2"/>
  <c r="DY221" i="2" s="1"/>
  <c r="AK223" i="3" s="1"/>
  <c r="CW222" i="2"/>
  <c r="DX222" i="2"/>
  <c r="DY222" i="2" s="1"/>
  <c r="AK224" i="3" s="1"/>
  <c r="CW223" i="2"/>
  <c r="DX223" i="2"/>
  <c r="DY223" i="2" s="1"/>
  <c r="AK225" i="3" s="1"/>
  <c r="CW224" i="2"/>
  <c r="DX224" i="2"/>
  <c r="DY224" i="2" s="1"/>
  <c r="CW210" i="2"/>
  <c r="DX210" i="2"/>
  <c r="DY210" i="2" s="1"/>
  <c r="AK212" i="3" s="1"/>
  <c r="CW194" i="2"/>
  <c r="DX194" i="2"/>
  <c r="DY194" i="2" s="1"/>
  <c r="CW195" i="2"/>
  <c r="DX195" i="2"/>
  <c r="DY195" i="2" s="1"/>
  <c r="CW196" i="2"/>
  <c r="DX196" i="2"/>
  <c r="DY196" i="2" s="1"/>
  <c r="CW197" i="2"/>
  <c r="DX197" i="2"/>
  <c r="DY197" i="2" s="1"/>
  <c r="CW198" i="2"/>
  <c r="DX198" i="2"/>
  <c r="DY198" i="2" s="1"/>
  <c r="CW199" i="2"/>
  <c r="DX199" i="2"/>
  <c r="DY199" i="2" s="1"/>
  <c r="CW200" i="2"/>
  <c r="DX200" i="2"/>
  <c r="DY200" i="2" s="1"/>
  <c r="CW201" i="2"/>
  <c r="DX201" i="2"/>
  <c r="DY201" i="2" s="1"/>
  <c r="CW202" i="2"/>
  <c r="DX202" i="2"/>
  <c r="DY202" i="2" s="1"/>
  <c r="CW203" i="2"/>
  <c r="DX203" i="2"/>
  <c r="DY203" i="2" s="1"/>
  <c r="CW204" i="2"/>
  <c r="DX204" i="2"/>
  <c r="DY204" i="2" s="1"/>
  <c r="CW205" i="2"/>
  <c r="DX205" i="2"/>
  <c r="DY205" i="2" s="1"/>
  <c r="AK207" i="3" s="1"/>
  <c r="CW206" i="2"/>
  <c r="DX206" i="2"/>
  <c r="DY206" i="2" s="1"/>
  <c r="AK208" i="3" s="1"/>
  <c r="CW207" i="2"/>
  <c r="DX207" i="2"/>
  <c r="DY207" i="2" s="1"/>
  <c r="CW193" i="2"/>
  <c r="DX193" i="2"/>
  <c r="DY193" i="2" s="1"/>
  <c r="CW67" i="2"/>
  <c r="DX67" i="2"/>
  <c r="DY67" i="2" s="1"/>
  <c r="AK69" i="3" s="1"/>
  <c r="CW68" i="2"/>
  <c r="DX68" i="2"/>
  <c r="DY68" i="2" s="1"/>
  <c r="AK70" i="3" s="1"/>
  <c r="CW69" i="2"/>
  <c r="DX69" i="2"/>
  <c r="DY69" i="2" s="1"/>
  <c r="AK71" i="3" s="1"/>
  <c r="CW70" i="2"/>
  <c r="DX70" i="2"/>
  <c r="DY70" i="2" s="1"/>
  <c r="AK72" i="3" s="1"/>
  <c r="CW71" i="2"/>
  <c r="DX71" i="2"/>
  <c r="DY71" i="2" s="1"/>
  <c r="AK73" i="3" s="1"/>
  <c r="CW72" i="2"/>
  <c r="DX72" i="2"/>
  <c r="DY72" i="2" s="1"/>
  <c r="AK74" i="3" s="1"/>
  <c r="CW73" i="2"/>
  <c r="DX73" i="2"/>
  <c r="DY73" i="2" s="1"/>
  <c r="AK75" i="3" s="1"/>
  <c r="CW74" i="2"/>
  <c r="DX74" i="2"/>
  <c r="DY74" i="2" s="1"/>
  <c r="AK76" i="3" s="1"/>
  <c r="CW75" i="2"/>
  <c r="DX75" i="2"/>
  <c r="DY75" i="2" s="1"/>
  <c r="AK77" i="3" s="1"/>
  <c r="CW76" i="2"/>
  <c r="DX76" i="2"/>
  <c r="DY76" i="2" s="1"/>
  <c r="AK78" i="3" s="1"/>
  <c r="CW77" i="2"/>
  <c r="DX77" i="2"/>
  <c r="DY77" i="2" s="1"/>
  <c r="AK79" i="3" s="1"/>
  <c r="CW78" i="2"/>
  <c r="DX78" i="2"/>
  <c r="DY78" i="2" s="1"/>
  <c r="AK80" i="3" s="1"/>
  <c r="CW79" i="2"/>
  <c r="DX79" i="2"/>
  <c r="DY79" i="2" s="1"/>
  <c r="CW18" i="2"/>
  <c r="DX18" i="2"/>
  <c r="DY18" i="2" s="1"/>
  <c r="AK20" i="3" s="1"/>
  <c r="CW19" i="2"/>
  <c r="DX19" i="2"/>
  <c r="DY19" i="2" s="1"/>
  <c r="AK21" i="3" s="1"/>
  <c r="CW20" i="2"/>
  <c r="DX20" i="2"/>
  <c r="DY20" i="2" s="1"/>
  <c r="AK22" i="3" s="1"/>
  <c r="CW21" i="2"/>
  <c r="DX21" i="2"/>
  <c r="DY21" i="2" s="1"/>
  <c r="AK23" i="3" s="1"/>
  <c r="CW22" i="2"/>
  <c r="DX22" i="2"/>
  <c r="DY22" i="2" s="1"/>
  <c r="AK24" i="3" s="1"/>
  <c r="CW23" i="2"/>
  <c r="DX23" i="2"/>
  <c r="DY23" i="2" s="1"/>
  <c r="AK25" i="3" s="1"/>
  <c r="CW24" i="2"/>
  <c r="DX24" i="2"/>
  <c r="DY24" i="2" s="1"/>
  <c r="AK26" i="3" s="1"/>
  <c r="CW25" i="2"/>
  <c r="DX25" i="2"/>
  <c r="DY25" i="2" s="1"/>
  <c r="AK27" i="3" s="1"/>
  <c r="CW26" i="2"/>
  <c r="DX26" i="2"/>
  <c r="DY26" i="2" s="1"/>
  <c r="AK28" i="3" s="1"/>
  <c r="CW27" i="2"/>
  <c r="DX27" i="2"/>
  <c r="DY27" i="2" s="1"/>
  <c r="AK29" i="3" s="1"/>
  <c r="CW28" i="2"/>
  <c r="DX28" i="2"/>
  <c r="DY28" i="2" s="1"/>
  <c r="AK30" i="3" s="1"/>
  <c r="CW29" i="2"/>
  <c r="DX29" i="2"/>
  <c r="DY29" i="2" s="1"/>
  <c r="AK31" i="3" s="1"/>
  <c r="CW30" i="2"/>
  <c r="DX30" i="2"/>
  <c r="DY30" i="2" s="1"/>
  <c r="AK32" i="3" s="1"/>
  <c r="CW31" i="2"/>
  <c r="DX31" i="2"/>
  <c r="DY31" i="2" s="1"/>
  <c r="AK33" i="3" s="1"/>
  <c r="CW32" i="2"/>
  <c r="DX32" i="2"/>
  <c r="DY32" i="2" s="1"/>
  <c r="AK34" i="3" s="1"/>
  <c r="CW33" i="2"/>
  <c r="DX33" i="2"/>
  <c r="DY33" i="2" s="1"/>
  <c r="AK35" i="3" s="1"/>
  <c r="CW34" i="2"/>
  <c r="DX34" i="2"/>
  <c r="DY34" i="2" s="1"/>
  <c r="AK36" i="3" s="1"/>
  <c r="CW35" i="2"/>
  <c r="DX35" i="2"/>
  <c r="DY35" i="2" s="1"/>
  <c r="AK37" i="3" s="1"/>
  <c r="CW36" i="2"/>
  <c r="DX36" i="2"/>
  <c r="DY36" i="2" s="1"/>
  <c r="AK38" i="3" s="1"/>
  <c r="CW37" i="2"/>
  <c r="DX37" i="2"/>
  <c r="DY37" i="2" s="1"/>
  <c r="AK39" i="3" s="1"/>
  <c r="CW38" i="2"/>
  <c r="DX38" i="2"/>
  <c r="DY38" i="2" s="1"/>
  <c r="AK40" i="3" s="1"/>
  <c r="CW39" i="2"/>
  <c r="DX39" i="2"/>
  <c r="DY39" i="2" s="1"/>
  <c r="AK41" i="3" s="1"/>
  <c r="CW40" i="2"/>
  <c r="DX40" i="2"/>
  <c r="DY40" i="2" s="1"/>
  <c r="AK42" i="3" s="1"/>
  <c r="CW41" i="2"/>
  <c r="DX41" i="2"/>
  <c r="DY41" i="2" s="1"/>
  <c r="AK43" i="3" s="1"/>
  <c r="CW42" i="2"/>
  <c r="DX42" i="2"/>
  <c r="DY42" i="2" s="1"/>
  <c r="AK44" i="3" s="1"/>
  <c r="DX43" i="2"/>
  <c r="DY43" i="2" s="1"/>
  <c r="AK45" i="3" s="1"/>
  <c r="CW44" i="2"/>
  <c r="DX44" i="2"/>
  <c r="DY44" i="2" s="1"/>
  <c r="AK46" i="3" s="1"/>
  <c r="CW45" i="2"/>
  <c r="DX45" i="2"/>
  <c r="DY45" i="2" s="1"/>
  <c r="AK47" i="3" s="1"/>
  <c r="CW46" i="2"/>
  <c r="DX46" i="2"/>
  <c r="DY46" i="2" s="1"/>
  <c r="AK48" i="3" s="1"/>
  <c r="CW47" i="2"/>
  <c r="DX47" i="2"/>
  <c r="DY47" i="2" s="1"/>
  <c r="AK113" i="3" l="1"/>
  <c r="AK145" i="3"/>
  <c r="AK112" i="3"/>
  <c r="AK144" i="3"/>
  <c r="AK111" i="3"/>
  <c r="AK143" i="3"/>
  <c r="AK110" i="3"/>
  <c r="AK142" i="3"/>
  <c r="AK109" i="3"/>
  <c r="AK141" i="3"/>
  <c r="AK108" i="3"/>
  <c r="AK140" i="3"/>
  <c r="AK107" i="3"/>
  <c r="AK139" i="3"/>
  <c r="AK106" i="3"/>
  <c r="AK138" i="3"/>
  <c r="AK105" i="3"/>
  <c r="AK137" i="3"/>
  <c r="AK104" i="3"/>
  <c r="AK136" i="3"/>
  <c r="AK103" i="3"/>
  <c r="AK135" i="3"/>
  <c r="AK102" i="3"/>
  <c r="AK134" i="3"/>
  <c r="AK101" i="3"/>
  <c r="AK133" i="3"/>
  <c r="AK100" i="3"/>
  <c r="AK132" i="3"/>
  <c r="AK99" i="3"/>
  <c r="AK131" i="3"/>
  <c r="AK98" i="3"/>
  <c r="AK130" i="3"/>
  <c r="AK97" i="3"/>
  <c r="AK129" i="3"/>
  <c r="AK96" i="3"/>
  <c r="AK128" i="3"/>
  <c r="AK95" i="3"/>
  <c r="AK127" i="3"/>
  <c r="AK94" i="3"/>
  <c r="AK126" i="3"/>
  <c r="AK93" i="3"/>
  <c r="AK125" i="3"/>
  <c r="AK92" i="3"/>
  <c r="AK124" i="3"/>
  <c r="AK91" i="3"/>
  <c r="AK123" i="3"/>
  <c r="AK90" i="3"/>
  <c r="AK122" i="3"/>
  <c r="AK89" i="3"/>
  <c r="AK121" i="3"/>
  <c r="AK88" i="3"/>
  <c r="AK120" i="3"/>
  <c r="AK209" i="3"/>
  <c r="DX192" i="2"/>
  <c r="AK226" i="3"/>
  <c r="DX209" i="2"/>
  <c r="FN145" i="2"/>
  <c r="AK81" i="3"/>
  <c r="AK49" i="3"/>
  <c r="AL177" i="3"/>
  <c r="AL176" i="3"/>
  <c r="AL175" i="3"/>
  <c r="AL174" i="3"/>
  <c r="AL173" i="3"/>
  <c r="AL172" i="3"/>
  <c r="AL171" i="3"/>
  <c r="AL170" i="3"/>
  <c r="AL169" i="3"/>
  <c r="AL168" i="3"/>
  <c r="AL167" i="3"/>
  <c r="AL166" i="3"/>
  <c r="AL165" i="3"/>
  <c r="AL164" i="3"/>
  <c r="AL163" i="3"/>
  <c r="AL162" i="3"/>
  <c r="AL161" i="3"/>
  <c r="AL160" i="3"/>
  <c r="AL159" i="3"/>
  <c r="AL158" i="3"/>
  <c r="AL157" i="3"/>
  <c r="AL156" i="3"/>
  <c r="AL155" i="3"/>
  <c r="AL154" i="3"/>
  <c r="AL153" i="3"/>
  <c r="AL152" i="3"/>
  <c r="AL151" i="3"/>
  <c r="AL150" i="3"/>
  <c r="AL149" i="3"/>
  <c r="AK195" i="3"/>
  <c r="AK181" i="3"/>
  <c r="AK206" i="3"/>
  <c r="AK192" i="3"/>
  <c r="AK205" i="3"/>
  <c r="AK191" i="3"/>
  <c r="AK204" i="3"/>
  <c r="AK190" i="3"/>
  <c r="AK203" i="3"/>
  <c r="AK189" i="3"/>
  <c r="AK202" i="3"/>
  <c r="AK188" i="3"/>
  <c r="AK201" i="3"/>
  <c r="AK187" i="3"/>
  <c r="AK200" i="3"/>
  <c r="AK186" i="3"/>
  <c r="AK199" i="3"/>
  <c r="AK185" i="3"/>
  <c r="AK198" i="3"/>
  <c r="AK184" i="3"/>
  <c r="AK197" i="3"/>
  <c r="AK183" i="3"/>
  <c r="AK196" i="3"/>
  <c r="AK182" i="3"/>
  <c r="AL148" i="3"/>
  <c r="FA47" i="2"/>
  <c r="FA46" i="2"/>
  <c r="FA45" i="2"/>
  <c r="FA44" i="2"/>
  <c r="FA43" i="2"/>
  <c r="FA42" i="2"/>
  <c r="FA41" i="2"/>
  <c r="FA40" i="2"/>
  <c r="FA39" i="2"/>
  <c r="FA38" i="2"/>
  <c r="FA37" i="2"/>
  <c r="FA36" i="2"/>
  <c r="FA35" i="2"/>
  <c r="FA34" i="2"/>
  <c r="FA33" i="2"/>
  <c r="FA32" i="2"/>
  <c r="FA31" i="2"/>
  <c r="FA30" i="2"/>
  <c r="FA29" i="2"/>
  <c r="FA28" i="2"/>
  <c r="FA27" i="2"/>
  <c r="FA26" i="2"/>
  <c r="FA25" i="2"/>
  <c r="FA24" i="2"/>
  <c r="FA23" i="2"/>
  <c r="FA22" i="2"/>
  <c r="FA21" i="2"/>
  <c r="FA20" i="2"/>
  <c r="FA19" i="2"/>
  <c r="FA18" i="2"/>
  <c r="FA79" i="2"/>
  <c r="FA78" i="2"/>
  <c r="FA77" i="2"/>
  <c r="FA76" i="2"/>
  <c r="FA75" i="2"/>
  <c r="FA74" i="2"/>
  <c r="FA73" i="2"/>
  <c r="FA72" i="2"/>
  <c r="FA71" i="2"/>
  <c r="FA70" i="2"/>
  <c r="FA69" i="2"/>
  <c r="FA68" i="2"/>
  <c r="FA67" i="2"/>
  <c r="FA193" i="2"/>
  <c r="FA207" i="2"/>
  <c r="FA206" i="2"/>
  <c r="FA205" i="2"/>
  <c r="FA204" i="2"/>
  <c r="FA203" i="2"/>
  <c r="FA202" i="2"/>
  <c r="FA201" i="2"/>
  <c r="FA200" i="2"/>
  <c r="FA199" i="2"/>
  <c r="FA198" i="2"/>
  <c r="FA197" i="2"/>
  <c r="FA196" i="2"/>
  <c r="FA195" i="2"/>
  <c r="FA194" i="2"/>
  <c r="FA210" i="2"/>
  <c r="FA224" i="2"/>
  <c r="FA223" i="2"/>
  <c r="FA222" i="2"/>
  <c r="FA221" i="2"/>
  <c r="FA220" i="2"/>
  <c r="FA219" i="2"/>
  <c r="FA218" i="2"/>
  <c r="FA217" i="2"/>
  <c r="FA216" i="2"/>
  <c r="FA215" i="2"/>
  <c r="FA214" i="2"/>
  <c r="FA213" i="2"/>
  <c r="FA212" i="2"/>
  <c r="FA211" i="2"/>
  <c r="FA143" i="2"/>
  <c r="FA142" i="2"/>
  <c r="FA141" i="2"/>
  <c r="FA140" i="2"/>
  <c r="FA139" i="2"/>
  <c r="FA138" i="2"/>
  <c r="FA137" i="2"/>
  <c r="FA136" i="2"/>
  <c r="FA135" i="2"/>
  <c r="FA134" i="2"/>
  <c r="FA133" i="2"/>
  <c r="FA132" i="2"/>
  <c r="FA131" i="2"/>
  <c r="FA130" i="2"/>
  <c r="FA129" i="2"/>
  <c r="FA128" i="2"/>
  <c r="FA127" i="2"/>
  <c r="FA126" i="2"/>
  <c r="FA125" i="2"/>
  <c r="FA124" i="2"/>
  <c r="FA123" i="2"/>
  <c r="FA122" i="2"/>
  <c r="FA121" i="2"/>
  <c r="FA120" i="2"/>
  <c r="FA119" i="2"/>
  <c r="FA118" i="2"/>
  <c r="GQ146" i="2"/>
  <c r="FA114" i="8" s="1"/>
  <c r="GQ190" i="2"/>
  <c r="FA144" i="8" s="1"/>
  <c r="FA143" i="8"/>
  <c r="FA142" i="8"/>
  <c r="FA141" i="8"/>
  <c r="FA140" i="8"/>
  <c r="FA139" i="8"/>
  <c r="FA138" i="8"/>
  <c r="FA137" i="8"/>
  <c r="FA136" i="8"/>
  <c r="GQ167" i="2"/>
  <c r="FA135" i="8" s="1"/>
  <c r="GQ166" i="2"/>
  <c r="FA134" i="8" s="1"/>
  <c r="GQ165" i="2"/>
  <c r="FA133" i="8" s="1"/>
  <c r="GQ164" i="2"/>
  <c r="FA132" i="8" s="1"/>
  <c r="GQ163" i="2"/>
  <c r="FA131" i="8" s="1"/>
  <c r="GQ162" i="2"/>
  <c r="FA130" i="8" s="1"/>
  <c r="GQ161" i="2"/>
  <c r="FA129" i="8" s="1"/>
  <c r="GQ160" i="2"/>
  <c r="FA128" i="8" s="1"/>
  <c r="GQ159" i="2"/>
  <c r="FA127" i="8" s="1"/>
  <c r="GQ158" i="2"/>
  <c r="FA126" i="8" s="1"/>
  <c r="GQ157" i="2"/>
  <c r="FA125" i="8" s="1"/>
  <c r="EW125" i="8" s="1"/>
  <c r="GQ156" i="2"/>
  <c r="FA124" i="8" s="1"/>
  <c r="EW124" i="8" s="1"/>
  <c r="GQ155" i="2"/>
  <c r="FA123" i="8" s="1"/>
  <c r="GQ154" i="2"/>
  <c r="FA122" i="8" s="1"/>
  <c r="GQ153" i="2"/>
  <c r="FA121" i="8" s="1"/>
  <c r="GQ152" i="2"/>
  <c r="FA120" i="8" s="1"/>
  <c r="GQ151" i="2"/>
  <c r="FA119" i="8" s="1"/>
  <c r="GQ150" i="2"/>
  <c r="FA118" i="8" s="1"/>
  <c r="GQ149" i="2"/>
  <c r="FA117" i="8" s="1"/>
  <c r="GQ148" i="2"/>
  <c r="FA116" i="8" s="1"/>
  <c r="GQ147" i="2"/>
  <c r="FA115" i="8" s="1"/>
  <c r="CW114" i="2"/>
  <c r="DX114" i="2"/>
  <c r="DY114" i="2" s="1"/>
  <c r="AK116" i="3" s="1"/>
  <c r="CW117" i="2"/>
  <c r="DX117" i="2"/>
  <c r="DY117" i="2" s="1"/>
  <c r="CW116" i="2"/>
  <c r="DX116" i="2"/>
  <c r="DY116" i="2" s="1"/>
  <c r="CW115" i="2"/>
  <c r="DX115" i="2"/>
  <c r="DY115" i="2" s="1"/>
  <c r="CW50" i="2"/>
  <c r="DX50" i="2"/>
  <c r="DY50" i="2" s="1"/>
  <c r="AK52" i="3" s="1"/>
  <c r="CW66" i="2"/>
  <c r="DX66" i="2"/>
  <c r="DY66" i="2" s="1"/>
  <c r="AK68" i="3" s="1"/>
  <c r="CW65" i="2"/>
  <c r="DX65" i="2"/>
  <c r="DY65" i="2" s="1"/>
  <c r="AK67" i="3" s="1"/>
  <c r="CW64" i="2"/>
  <c r="DX64" i="2"/>
  <c r="DY64" i="2" s="1"/>
  <c r="AK66" i="3" s="1"/>
  <c r="CW63" i="2"/>
  <c r="DX63" i="2"/>
  <c r="DY63" i="2" s="1"/>
  <c r="AK65" i="3" s="1"/>
  <c r="CW62" i="2"/>
  <c r="DX62" i="2"/>
  <c r="DY62" i="2" s="1"/>
  <c r="AK64" i="3" s="1"/>
  <c r="CW61" i="2"/>
  <c r="DX61" i="2"/>
  <c r="DY61" i="2" s="1"/>
  <c r="AK63" i="3" s="1"/>
  <c r="CW60" i="2"/>
  <c r="DX60" i="2"/>
  <c r="DY60" i="2" s="1"/>
  <c r="AK62" i="3" s="1"/>
  <c r="CW59" i="2"/>
  <c r="DX59" i="2"/>
  <c r="DY59" i="2" s="1"/>
  <c r="AK61" i="3" s="1"/>
  <c r="CW58" i="2"/>
  <c r="DX58" i="2"/>
  <c r="DY58" i="2" s="1"/>
  <c r="AK60" i="3" s="1"/>
  <c r="CW57" i="2"/>
  <c r="DX57" i="2"/>
  <c r="DY57" i="2" s="1"/>
  <c r="AK59" i="3" s="1"/>
  <c r="CW56" i="2"/>
  <c r="DX56" i="2"/>
  <c r="DY56" i="2" s="1"/>
  <c r="AK58" i="3" s="1"/>
  <c r="CW55" i="2"/>
  <c r="DX55" i="2"/>
  <c r="DY55" i="2" s="1"/>
  <c r="AK57" i="3" s="1"/>
  <c r="CW54" i="2"/>
  <c r="DX54" i="2"/>
  <c r="DY54" i="2" s="1"/>
  <c r="AK56" i="3" s="1"/>
  <c r="CW53" i="2"/>
  <c r="DX53" i="2"/>
  <c r="DY53" i="2" s="1"/>
  <c r="AK55" i="3" s="1"/>
  <c r="CW52" i="2"/>
  <c r="DX52" i="2"/>
  <c r="DY52" i="2" s="1"/>
  <c r="AK54" i="3" s="1"/>
  <c r="CW51" i="2"/>
  <c r="DX51" i="2"/>
  <c r="DY51" i="2" s="1"/>
  <c r="AK53" i="3" s="1"/>
  <c r="DX17" i="2"/>
  <c r="DY17" i="2" s="1"/>
  <c r="AK19" i="3" s="1"/>
  <c r="CW17" i="2"/>
  <c r="AK85" i="3" l="1"/>
  <c r="AK117" i="3"/>
  <c r="AK86" i="3"/>
  <c r="AK118" i="3"/>
  <c r="AK87" i="3"/>
  <c r="AK119" i="3"/>
  <c r="DW14" i="2"/>
  <c r="DX15" i="2"/>
  <c r="DX49" i="2"/>
  <c r="AK84" i="3"/>
  <c r="DX113" i="2"/>
  <c r="FA17" i="2"/>
  <c r="FA51" i="2"/>
  <c r="FA52" i="2"/>
  <c r="FA53" i="2"/>
  <c r="FA54" i="2"/>
  <c r="FA55" i="2"/>
  <c r="FA56" i="2"/>
  <c r="FA57" i="2"/>
  <c r="FA58" i="2"/>
  <c r="FA59" i="2"/>
  <c r="FA60" i="2"/>
  <c r="FA61" i="2"/>
  <c r="FA62" i="2"/>
  <c r="FA63" i="2"/>
  <c r="FA64" i="2"/>
  <c r="FA65" i="2"/>
  <c r="FA66" i="2"/>
  <c r="FA50" i="2"/>
  <c r="FA115" i="2"/>
  <c r="FA116" i="2"/>
  <c r="FA117" i="2"/>
  <c r="FA114" i="2"/>
  <c r="GC147" i="2"/>
  <c r="ET115" i="8" s="1"/>
  <c r="HD147" i="2"/>
  <c r="HE147" i="2" s="1"/>
  <c r="GC148" i="2"/>
  <c r="ET116" i="8" s="1"/>
  <c r="HD148" i="2"/>
  <c r="HE148" i="2" s="1"/>
  <c r="GC149" i="2"/>
  <c r="ET117" i="8" s="1"/>
  <c r="HD149" i="2"/>
  <c r="HE149" i="2" s="1"/>
  <c r="GC150" i="2"/>
  <c r="ET118" i="8" s="1"/>
  <c r="HD150" i="2"/>
  <c r="HE150" i="2" s="1"/>
  <c r="GC151" i="2"/>
  <c r="ET119" i="8" s="1"/>
  <c r="HD151" i="2"/>
  <c r="HE151" i="2" s="1"/>
  <c r="GC152" i="2"/>
  <c r="ET120" i="8" s="1"/>
  <c r="HD152" i="2"/>
  <c r="HE152" i="2" s="1"/>
  <c r="GC153" i="2"/>
  <c r="ET121" i="8" s="1"/>
  <c r="HD153" i="2"/>
  <c r="HE153" i="2" s="1"/>
  <c r="GC154" i="2"/>
  <c r="ET122" i="8" s="1"/>
  <c r="HD154" i="2"/>
  <c r="HE154" i="2" s="1"/>
  <c r="GC155" i="2"/>
  <c r="ET123" i="8" s="1"/>
  <c r="HD155" i="2"/>
  <c r="HE155" i="2" s="1"/>
  <c r="GC156" i="2"/>
  <c r="ET124" i="8" s="1"/>
  <c r="HD156" i="2"/>
  <c r="HE156" i="2" s="1"/>
  <c r="GC157" i="2"/>
  <c r="ET125" i="8" s="1"/>
  <c r="HD157" i="2"/>
  <c r="HE157" i="2" s="1"/>
  <c r="GC158" i="2"/>
  <c r="ET126" i="8" s="1"/>
  <c r="HD158" i="2"/>
  <c r="HE158" i="2" s="1"/>
  <c r="GC159" i="2"/>
  <c r="ET127" i="8" s="1"/>
  <c r="HD159" i="2"/>
  <c r="HE159" i="2" s="1"/>
  <c r="GC160" i="2"/>
  <c r="ET128" i="8" s="1"/>
  <c r="HD160" i="2"/>
  <c r="HE160" i="2" s="1"/>
  <c r="GC161" i="2"/>
  <c r="ET129" i="8" s="1"/>
  <c r="HD161" i="2"/>
  <c r="HE161" i="2" s="1"/>
  <c r="GC162" i="2"/>
  <c r="ET130" i="8" s="1"/>
  <c r="HD162" i="2"/>
  <c r="HE162" i="2" s="1"/>
  <c r="GC163" i="2"/>
  <c r="ET131" i="8" s="1"/>
  <c r="HD163" i="2"/>
  <c r="HE163" i="2" s="1"/>
  <c r="GC164" i="2"/>
  <c r="ET132" i="8" s="1"/>
  <c r="HD164" i="2"/>
  <c r="HE164" i="2" s="1"/>
  <c r="GC165" i="2"/>
  <c r="ET133" i="8" s="1"/>
  <c r="HD165" i="2"/>
  <c r="HE165" i="2" s="1"/>
  <c r="GC166" i="2"/>
  <c r="ET134" i="8" s="1"/>
  <c r="HD166" i="2"/>
  <c r="HE166" i="2" s="1"/>
  <c r="GC167" i="2"/>
  <c r="ET135" i="8" s="1"/>
  <c r="HD167" i="2"/>
  <c r="HE167" i="2" s="1"/>
  <c r="ET136" i="8"/>
  <c r="ET137" i="8"/>
  <c r="HD182" i="2"/>
  <c r="HE182" i="2" s="1"/>
  <c r="ET138" i="8"/>
  <c r="HD183" i="2"/>
  <c r="HE183" i="2" s="1"/>
  <c r="ET139" i="8"/>
  <c r="HD184" i="2"/>
  <c r="HE184" i="2" s="1"/>
  <c r="ET140" i="8"/>
  <c r="HD185" i="2"/>
  <c r="HE185" i="2" s="1"/>
  <c r="ET141" i="8"/>
  <c r="HD186" i="2"/>
  <c r="HE186" i="2" s="1"/>
  <c r="ET142" i="8"/>
  <c r="HD187" i="2"/>
  <c r="HE187" i="2" s="1"/>
  <c r="ET143" i="8"/>
  <c r="GC190" i="2"/>
  <c r="ET144" i="8" s="1"/>
  <c r="HD190" i="2"/>
  <c r="HE190" i="2" s="1"/>
  <c r="AM178" i="3" s="1"/>
  <c r="GC146" i="2"/>
  <c r="ET114" i="8" s="1"/>
  <c r="HD146" i="2"/>
  <c r="HE146" i="2" s="1"/>
  <c r="EM118" i="2"/>
  <c r="FN118" i="2"/>
  <c r="FO118" i="2" s="1"/>
  <c r="EM119" i="2"/>
  <c r="FN119" i="2"/>
  <c r="FO119" i="2" s="1"/>
  <c r="EM120" i="2"/>
  <c r="FN120" i="2"/>
  <c r="FO120" i="2" s="1"/>
  <c r="EM121" i="2"/>
  <c r="FN121" i="2"/>
  <c r="FO121" i="2" s="1"/>
  <c r="EM122" i="2"/>
  <c r="FN122" i="2"/>
  <c r="FO122" i="2" s="1"/>
  <c r="EM123" i="2"/>
  <c r="FN123" i="2"/>
  <c r="FO123" i="2" s="1"/>
  <c r="EM124" i="2"/>
  <c r="FN124" i="2"/>
  <c r="FO124" i="2" s="1"/>
  <c r="EM125" i="2"/>
  <c r="FN125" i="2"/>
  <c r="FO125" i="2" s="1"/>
  <c r="EM126" i="2"/>
  <c r="FN126" i="2"/>
  <c r="FO126" i="2" s="1"/>
  <c r="EM127" i="2"/>
  <c r="FN127" i="2"/>
  <c r="FO127" i="2" s="1"/>
  <c r="EM128" i="2"/>
  <c r="FN128" i="2"/>
  <c r="FO128" i="2" s="1"/>
  <c r="EM129" i="2"/>
  <c r="FN129" i="2"/>
  <c r="FO129" i="2" s="1"/>
  <c r="EM130" i="2"/>
  <c r="FN130" i="2"/>
  <c r="FO130" i="2" s="1"/>
  <c r="EM131" i="2"/>
  <c r="FN131" i="2"/>
  <c r="FO131" i="2" s="1"/>
  <c r="EM132" i="2"/>
  <c r="FN132" i="2"/>
  <c r="FO132" i="2" s="1"/>
  <c r="EM133" i="2"/>
  <c r="FN133" i="2"/>
  <c r="FO133" i="2" s="1"/>
  <c r="EM134" i="2"/>
  <c r="FN134" i="2"/>
  <c r="FO134" i="2" s="1"/>
  <c r="EM135" i="2"/>
  <c r="FN135" i="2"/>
  <c r="FO135" i="2" s="1"/>
  <c r="EM136" i="2"/>
  <c r="FN136" i="2"/>
  <c r="FO136" i="2" s="1"/>
  <c r="EM137" i="2"/>
  <c r="FN137" i="2"/>
  <c r="FO137" i="2" s="1"/>
  <c r="EM138" i="2"/>
  <c r="FN138" i="2"/>
  <c r="FO138" i="2" s="1"/>
  <c r="EM139" i="2"/>
  <c r="FN139" i="2"/>
  <c r="FO139" i="2" s="1"/>
  <c r="EM140" i="2"/>
  <c r="FN140" i="2"/>
  <c r="FO140" i="2" s="1"/>
  <c r="EM141" i="2"/>
  <c r="FN141" i="2"/>
  <c r="FO141" i="2" s="1"/>
  <c r="EM142" i="2"/>
  <c r="FN142" i="2"/>
  <c r="FO142" i="2" s="1"/>
  <c r="EM143" i="2"/>
  <c r="FN143" i="2"/>
  <c r="FO143" i="2" s="1"/>
  <c r="EM211" i="2"/>
  <c r="FN211" i="2"/>
  <c r="FO211" i="2" s="1"/>
  <c r="AL213" i="3" s="1"/>
  <c r="EM212" i="2"/>
  <c r="FN212" i="2"/>
  <c r="FO212" i="2" s="1"/>
  <c r="AL214" i="3" s="1"/>
  <c r="EM213" i="2"/>
  <c r="FN213" i="2"/>
  <c r="FO213" i="2" s="1"/>
  <c r="AL215" i="3" s="1"/>
  <c r="EM214" i="2"/>
  <c r="FN214" i="2"/>
  <c r="FO214" i="2" s="1"/>
  <c r="AL216" i="3" s="1"/>
  <c r="EM215" i="2"/>
  <c r="FN215" i="2"/>
  <c r="FO215" i="2" s="1"/>
  <c r="AL217" i="3" s="1"/>
  <c r="EM216" i="2"/>
  <c r="FN216" i="2"/>
  <c r="FO216" i="2" s="1"/>
  <c r="AL218" i="3" s="1"/>
  <c r="EM217" i="2"/>
  <c r="FN217" i="2"/>
  <c r="FO217" i="2" s="1"/>
  <c r="AL219" i="3" s="1"/>
  <c r="EM218" i="2"/>
  <c r="FN218" i="2"/>
  <c r="FO218" i="2" s="1"/>
  <c r="AL220" i="3" s="1"/>
  <c r="EM219" i="2"/>
  <c r="FN219" i="2"/>
  <c r="FO219" i="2" s="1"/>
  <c r="AL221" i="3" s="1"/>
  <c r="EM220" i="2"/>
  <c r="FN220" i="2"/>
  <c r="FO220" i="2" s="1"/>
  <c r="AL222" i="3" s="1"/>
  <c r="EM221" i="2"/>
  <c r="FN221" i="2"/>
  <c r="FO221" i="2" s="1"/>
  <c r="AL223" i="3" s="1"/>
  <c r="EM222" i="2"/>
  <c r="FN222" i="2"/>
  <c r="FO222" i="2" s="1"/>
  <c r="AL224" i="3" s="1"/>
  <c r="EM223" i="2"/>
  <c r="FN223" i="2"/>
  <c r="FO223" i="2" s="1"/>
  <c r="AL225" i="3" s="1"/>
  <c r="EM224" i="2"/>
  <c r="FN224" i="2"/>
  <c r="FO224" i="2" s="1"/>
  <c r="EM210" i="2"/>
  <c r="FN210" i="2"/>
  <c r="FO210" i="2" s="1"/>
  <c r="AL212" i="3" s="1"/>
  <c r="EM194" i="2"/>
  <c r="FN194" i="2"/>
  <c r="FO194" i="2" s="1"/>
  <c r="EM195" i="2"/>
  <c r="FN195" i="2"/>
  <c r="FO195" i="2" s="1"/>
  <c r="EM196" i="2"/>
  <c r="FN196" i="2"/>
  <c r="FO196" i="2" s="1"/>
  <c r="EM197" i="2"/>
  <c r="FN197" i="2"/>
  <c r="FO197" i="2" s="1"/>
  <c r="EM198" i="2"/>
  <c r="FN198" i="2"/>
  <c r="FO198" i="2" s="1"/>
  <c r="EM199" i="2"/>
  <c r="FN199" i="2"/>
  <c r="FO199" i="2" s="1"/>
  <c r="EM200" i="2"/>
  <c r="FN200" i="2"/>
  <c r="FO200" i="2" s="1"/>
  <c r="EM201" i="2"/>
  <c r="FN201" i="2"/>
  <c r="FO201" i="2" s="1"/>
  <c r="EM202" i="2"/>
  <c r="FN202" i="2"/>
  <c r="FO202" i="2" s="1"/>
  <c r="EM203" i="2"/>
  <c r="FN203" i="2"/>
  <c r="FO203" i="2" s="1"/>
  <c r="EM204" i="2"/>
  <c r="FN204" i="2"/>
  <c r="FO204" i="2" s="1"/>
  <c r="EM205" i="2"/>
  <c r="FN205" i="2"/>
  <c r="FO205" i="2" s="1"/>
  <c r="AL207" i="3" s="1"/>
  <c r="EM206" i="2"/>
  <c r="FN206" i="2"/>
  <c r="FO206" i="2" s="1"/>
  <c r="AL208" i="3" s="1"/>
  <c r="EM207" i="2"/>
  <c r="FN207" i="2"/>
  <c r="FO207" i="2" s="1"/>
  <c r="EM193" i="2"/>
  <c r="FN193" i="2"/>
  <c r="FO193" i="2" s="1"/>
  <c r="EM67" i="2"/>
  <c r="FN67" i="2"/>
  <c r="FO67" i="2" s="1"/>
  <c r="AL69" i="3" s="1"/>
  <c r="EM68" i="2"/>
  <c r="FN68" i="2"/>
  <c r="FO68" i="2" s="1"/>
  <c r="AL70" i="3" s="1"/>
  <c r="EM69" i="2"/>
  <c r="FN69" i="2"/>
  <c r="FO69" i="2" s="1"/>
  <c r="AL71" i="3" s="1"/>
  <c r="EM70" i="2"/>
  <c r="FN70" i="2"/>
  <c r="FO70" i="2" s="1"/>
  <c r="AL72" i="3" s="1"/>
  <c r="EM71" i="2"/>
  <c r="FN71" i="2"/>
  <c r="FO71" i="2" s="1"/>
  <c r="AL73" i="3" s="1"/>
  <c r="EM72" i="2"/>
  <c r="FN72" i="2"/>
  <c r="FO72" i="2" s="1"/>
  <c r="AL74" i="3" s="1"/>
  <c r="EM73" i="2"/>
  <c r="FN73" i="2"/>
  <c r="FO73" i="2" s="1"/>
  <c r="AL75" i="3" s="1"/>
  <c r="EM74" i="2"/>
  <c r="FN74" i="2"/>
  <c r="FO74" i="2" s="1"/>
  <c r="AL76" i="3" s="1"/>
  <c r="EM75" i="2"/>
  <c r="FN75" i="2"/>
  <c r="FO75" i="2" s="1"/>
  <c r="AL77" i="3" s="1"/>
  <c r="EM76" i="2"/>
  <c r="FN76" i="2"/>
  <c r="FO76" i="2" s="1"/>
  <c r="AL78" i="3" s="1"/>
  <c r="EM77" i="2"/>
  <c r="FN77" i="2"/>
  <c r="FO77" i="2" s="1"/>
  <c r="AL79" i="3" s="1"/>
  <c r="EM78" i="2"/>
  <c r="FN78" i="2"/>
  <c r="FO78" i="2" s="1"/>
  <c r="AL80" i="3" s="1"/>
  <c r="EM79" i="2"/>
  <c r="FN79" i="2"/>
  <c r="FO79" i="2" s="1"/>
  <c r="EM18" i="2"/>
  <c r="FN18" i="2"/>
  <c r="FO18" i="2" s="1"/>
  <c r="AL20" i="3" s="1"/>
  <c r="EM19" i="2"/>
  <c r="FN19" i="2"/>
  <c r="FO19" i="2" s="1"/>
  <c r="AL21" i="3" s="1"/>
  <c r="EM20" i="2"/>
  <c r="FN20" i="2"/>
  <c r="FO20" i="2" s="1"/>
  <c r="AL22" i="3" s="1"/>
  <c r="EM21" i="2"/>
  <c r="FN21" i="2"/>
  <c r="FO21" i="2" s="1"/>
  <c r="EM22" i="2"/>
  <c r="FN22" i="2"/>
  <c r="FO22" i="2" s="1"/>
  <c r="AL24" i="3" s="1"/>
  <c r="EM23" i="2"/>
  <c r="FN23" i="2"/>
  <c r="FO23" i="2" s="1"/>
  <c r="AL25" i="3" s="1"/>
  <c r="EM24" i="2"/>
  <c r="FN24" i="2"/>
  <c r="FO24" i="2" s="1"/>
  <c r="AL26" i="3" s="1"/>
  <c r="EM25" i="2"/>
  <c r="FN25" i="2"/>
  <c r="FO25" i="2" s="1"/>
  <c r="AL27" i="3" s="1"/>
  <c r="EM26" i="2"/>
  <c r="FN26" i="2"/>
  <c r="FO26" i="2" s="1"/>
  <c r="AL28" i="3" s="1"/>
  <c r="EM27" i="2"/>
  <c r="FN27" i="2"/>
  <c r="FO27" i="2" s="1"/>
  <c r="AL29" i="3" s="1"/>
  <c r="EM28" i="2"/>
  <c r="FN28" i="2"/>
  <c r="FO28" i="2" s="1"/>
  <c r="AL30" i="3" s="1"/>
  <c r="EM29" i="2"/>
  <c r="FN29" i="2"/>
  <c r="FO29" i="2" s="1"/>
  <c r="AL31" i="3" s="1"/>
  <c r="EM30" i="2"/>
  <c r="FN30" i="2"/>
  <c r="FO30" i="2" s="1"/>
  <c r="AL32" i="3" s="1"/>
  <c r="EM31" i="2"/>
  <c r="FN31" i="2"/>
  <c r="FO31" i="2" s="1"/>
  <c r="AL33" i="3" s="1"/>
  <c r="EM32" i="2"/>
  <c r="FN32" i="2"/>
  <c r="FO32" i="2" s="1"/>
  <c r="AL34" i="3" s="1"/>
  <c r="EM33" i="2"/>
  <c r="FN33" i="2"/>
  <c r="FO33" i="2" s="1"/>
  <c r="AL35" i="3" s="1"/>
  <c r="EM34" i="2"/>
  <c r="FN34" i="2"/>
  <c r="FO34" i="2" s="1"/>
  <c r="AL36" i="3" s="1"/>
  <c r="EM35" i="2"/>
  <c r="FN35" i="2"/>
  <c r="FO35" i="2" s="1"/>
  <c r="AL37" i="3" s="1"/>
  <c r="EM36" i="2"/>
  <c r="FN36" i="2"/>
  <c r="FO36" i="2" s="1"/>
  <c r="AL38" i="3" s="1"/>
  <c r="EM37" i="2"/>
  <c r="FN37" i="2"/>
  <c r="FO37" i="2" s="1"/>
  <c r="AL39" i="3" s="1"/>
  <c r="EM38" i="2"/>
  <c r="FN38" i="2"/>
  <c r="FO38" i="2" s="1"/>
  <c r="AL40" i="3" s="1"/>
  <c r="EM39" i="2"/>
  <c r="FN39" i="2"/>
  <c r="FO39" i="2" s="1"/>
  <c r="AL41" i="3" s="1"/>
  <c r="EM40" i="2"/>
  <c r="FN40" i="2"/>
  <c r="FO40" i="2" s="1"/>
  <c r="AL42" i="3" s="1"/>
  <c r="EM41" i="2"/>
  <c r="FN41" i="2"/>
  <c r="FO41" i="2" s="1"/>
  <c r="AL43" i="3" s="1"/>
  <c r="EM42" i="2"/>
  <c r="FN42" i="2"/>
  <c r="FO42" i="2" s="1"/>
  <c r="AL44" i="3" s="1"/>
  <c r="EM43" i="2"/>
  <c r="FN43" i="2"/>
  <c r="FO43" i="2" s="1"/>
  <c r="AL45" i="3" s="1"/>
  <c r="EM44" i="2"/>
  <c r="FN44" i="2"/>
  <c r="FO44" i="2" s="1"/>
  <c r="AL46" i="3" s="1"/>
  <c r="EM45" i="2"/>
  <c r="FN45" i="2"/>
  <c r="FO45" i="2" s="1"/>
  <c r="AL47" i="3" s="1"/>
  <c r="EM46" i="2"/>
  <c r="FN46" i="2"/>
  <c r="FO46" i="2" s="1"/>
  <c r="AL48" i="3" s="1"/>
  <c r="EM47" i="2"/>
  <c r="FN47" i="2"/>
  <c r="FO47" i="2" s="1"/>
  <c r="AL113" i="3" l="1"/>
  <c r="AL145" i="3"/>
  <c r="AL112" i="3"/>
  <c r="AL144" i="3"/>
  <c r="AL111" i="3"/>
  <c r="AL143" i="3"/>
  <c r="AL110" i="3"/>
  <c r="AL142" i="3"/>
  <c r="AL109" i="3"/>
  <c r="AL141" i="3"/>
  <c r="AL108" i="3"/>
  <c r="AL140" i="3"/>
  <c r="AL107" i="3"/>
  <c r="AL139" i="3"/>
  <c r="AL106" i="3"/>
  <c r="AL138" i="3"/>
  <c r="AL105" i="3"/>
  <c r="AL137" i="3"/>
  <c r="AL104" i="3"/>
  <c r="AL136" i="3"/>
  <c r="AL103" i="3"/>
  <c r="AL135" i="3"/>
  <c r="AL102" i="3"/>
  <c r="AL134" i="3"/>
  <c r="AL101" i="3"/>
  <c r="AL133" i="3"/>
  <c r="AL100" i="3"/>
  <c r="AL132" i="3"/>
  <c r="AL99" i="3"/>
  <c r="AL131" i="3"/>
  <c r="AL98" i="3"/>
  <c r="AL130" i="3"/>
  <c r="AL97" i="3"/>
  <c r="AL129" i="3"/>
  <c r="AL96" i="3"/>
  <c r="AL128" i="3"/>
  <c r="AL95" i="3"/>
  <c r="AL127" i="3"/>
  <c r="AL94" i="3"/>
  <c r="AL126" i="3"/>
  <c r="AL93" i="3"/>
  <c r="AL125" i="3"/>
  <c r="AL92" i="3"/>
  <c r="AL124" i="3"/>
  <c r="AL91" i="3"/>
  <c r="AL123" i="3"/>
  <c r="AL90" i="3"/>
  <c r="AL122" i="3"/>
  <c r="AL89" i="3"/>
  <c r="AL121" i="3"/>
  <c r="AL88" i="3"/>
  <c r="AL120" i="3"/>
  <c r="AL209" i="3"/>
  <c r="FN192" i="2"/>
  <c r="AL226" i="3"/>
  <c r="FN209" i="2"/>
  <c r="HD145" i="2"/>
  <c r="AL81" i="3"/>
  <c r="AL49" i="3"/>
  <c r="AM177" i="3"/>
  <c r="AM176" i="3"/>
  <c r="AM175" i="3"/>
  <c r="AM174" i="3"/>
  <c r="AM173" i="3"/>
  <c r="AM172" i="3"/>
  <c r="AM171" i="3"/>
  <c r="AM170" i="3"/>
  <c r="AM169" i="3"/>
  <c r="AM168" i="3"/>
  <c r="AM167" i="3"/>
  <c r="AM166" i="3"/>
  <c r="AM165" i="3"/>
  <c r="AM164" i="3"/>
  <c r="AM163" i="3"/>
  <c r="AM162" i="3"/>
  <c r="AM161" i="3"/>
  <c r="AM160" i="3"/>
  <c r="AM159" i="3"/>
  <c r="AM158" i="3"/>
  <c r="AM157" i="3"/>
  <c r="AM156" i="3"/>
  <c r="AM155" i="3"/>
  <c r="AM154" i="3"/>
  <c r="AM153" i="3"/>
  <c r="AM152" i="3"/>
  <c r="AM151" i="3"/>
  <c r="AM150" i="3"/>
  <c r="AM149" i="3"/>
  <c r="AL195" i="3"/>
  <c r="AL181" i="3"/>
  <c r="AL206" i="3"/>
  <c r="AL192" i="3"/>
  <c r="AL205" i="3"/>
  <c r="AL191" i="3"/>
  <c r="AL204" i="3"/>
  <c r="AL190" i="3"/>
  <c r="AL203" i="3"/>
  <c r="AL189" i="3"/>
  <c r="AL202" i="3"/>
  <c r="AL188" i="3"/>
  <c r="AL201" i="3"/>
  <c r="AL187" i="3"/>
  <c r="AL200" i="3"/>
  <c r="AL186" i="3"/>
  <c r="AL199" i="3"/>
  <c r="AL185" i="3"/>
  <c r="AL198" i="3"/>
  <c r="AL184" i="3"/>
  <c r="AL197" i="3"/>
  <c r="AL183" i="3"/>
  <c r="AL196" i="3"/>
  <c r="AL182" i="3"/>
  <c r="AM148" i="3"/>
  <c r="FH114" i="8"/>
  <c r="EP114" i="8"/>
  <c r="FH144" i="8"/>
  <c r="EP144" i="8"/>
  <c r="FH143" i="8"/>
  <c r="EP143" i="8"/>
  <c r="FH142" i="8"/>
  <c r="EP142" i="8"/>
  <c r="FH141" i="8"/>
  <c r="EP141" i="8"/>
  <c r="FH140" i="8"/>
  <c r="EP140" i="8"/>
  <c r="FH139" i="8"/>
  <c r="EP139" i="8"/>
  <c r="FH138" i="8"/>
  <c r="EP138" i="8"/>
  <c r="FH137" i="8"/>
  <c r="EP137" i="8"/>
  <c r="FH136" i="8"/>
  <c r="EP136" i="8"/>
  <c r="FH135" i="8"/>
  <c r="EP135" i="8"/>
  <c r="FH134" i="8"/>
  <c r="EP134" i="8"/>
  <c r="FH133" i="8"/>
  <c r="EP133" i="8"/>
  <c r="FH132" i="8"/>
  <c r="EP132" i="8"/>
  <c r="FH131" i="8"/>
  <c r="EP131" i="8"/>
  <c r="FH130" i="8"/>
  <c r="EP130" i="8"/>
  <c r="FH129" i="8"/>
  <c r="EP129" i="8"/>
  <c r="FH128" i="8"/>
  <c r="EP128" i="8"/>
  <c r="FH127" i="8"/>
  <c r="EP127" i="8"/>
  <c r="FH126" i="8"/>
  <c r="EP126" i="8"/>
  <c r="FH125" i="8"/>
  <c r="FD125" i="8" s="1"/>
  <c r="EP125" i="8"/>
  <c r="FH124" i="8"/>
  <c r="FD124" i="8" s="1"/>
  <c r="EP124" i="8"/>
  <c r="FH123" i="8"/>
  <c r="EP123" i="8"/>
  <c r="FH122" i="8"/>
  <c r="EP122" i="8"/>
  <c r="FH121" i="8"/>
  <c r="EP121" i="8"/>
  <c r="FH120" i="8"/>
  <c r="EP120" i="8"/>
  <c r="FH119" i="8"/>
  <c r="EP119" i="8"/>
  <c r="FH118" i="8"/>
  <c r="EP118" i="8"/>
  <c r="FH117" i="8"/>
  <c r="EP117" i="8"/>
  <c r="FH116" i="8"/>
  <c r="EP116" i="8"/>
  <c r="FH115" i="8"/>
  <c r="EP115" i="8"/>
  <c r="AL23" i="3"/>
  <c r="GQ47" i="2"/>
  <c r="FA47" i="8" s="1"/>
  <c r="EW47" i="8" s="1"/>
  <c r="GQ46" i="2"/>
  <c r="FA46" i="8" s="1"/>
  <c r="EW46" i="8" s="1"/>
  <c r="GQ45" i="2"/>
  <c r="FA45" i="8" s="1"/>
  <c r="GQ44" i="2"/>
  <c r="FA44" i="8" s="1"/>
  <c r="GQ43" i="2"/>
  <c r="FA43" i="8" s="1"/>
  <c r="EW43" i="8" s="1"/>
  <c r="GQ42" i="2"/>
  <c r="FA42" i="8" s="1"/>
  <c r="EW42" i="8" s="1"/>
  <c r="GQ41" i="2"/>
  <c r="FA41" i="8" s="1"/>
  <c r="EW41" i="8" s="1"/>
  <c r="GQ40" i="2"/>
  <c r="FA40" i="8" s="1"/>
  <c r="EW40" i="8" s="1"/>
  <c r="GQ39" i="2"/>
  <c r="FA39" i="8" s="1"/>
  <c r="EW39" i="8" s="1"/>
  <c r="GQ38" i="2"/>
  <c r="FA38" i="8" s="1"/>
  <c r="EW38" i="8" s="1"/>
  <c r="GQ37" i="2"/>
  <c r="FA37" i="8" s="1"/>
  <c r="EW37" i="8" s="1"/>
  <c r="GQ36" i="2"/>
  <c r="FA36" i="8" s="1"/>
  <c r="EW36" i="8" s="1"/>
  <c r="GQ35" i="2"/>
  <c r="FA35" i="8" s="1"/>
  <c r="EW35" i="8" s="1"/>
  <c r="GQ34" i="2"/>
  <c r="FA34" i="8" s="1"/>
  <c r="EW34" i="8" s="1"/>
  <c r="GQ33" i="2"/>
  <c r="FA33" i="8" s="1"/>
  <c r="GQ32" i="2"/>
  <c r="FA32" i="8" s="1"/>
  <c r="GQ31" i="2"/>
  <c r="FA31" i="8" s="1"/>
  <c r="GQ30" i="2"/>
  <c r="FA30" i="8" s="1"/>
  <c r="GQ29" i="2"/>
  <c r="FA29" i="8" s="1"/>
  <c r="EW29" i="8" s="1"/>
  <c r="GQ28" i="2"/>
  <c r="FA28" i="8" s="1"/>
  <c r="GQ27" i="2"/>
  <c r="FA27" i="8" s="1"/>
  <c r="GQ26" i="2"/>
  <c r="FA26" i="8" s="1"/>
  <c r="GQ25" i="2"/>
  <c r="FA25" i="8" s="1"/>
  <c r="GQ24" i="2"/>
  <c r="FA24" i="8" s="1"/>
  <c r="GQ23" i="2"/>
  <c r="FA23" i="8" s="1"/>
  <c r="GQ22" i="2"/>
  <c r="FA22" i="8" s="1"/>
  <c r="GQ21" i="2"/>
  <c r="FA21" i="8" s="1"/>
  <c r="GQ20" i="2"/>
  <c r="FA20" i="8" s="1"/>
  <c r="GQ19" i="2"/>
  <c r="FA19" i="8" s="1"/>
  <c r="EW19" i="8" s="1"/>
  <c r="GQ18" i="2"/>
  <c r="FA18" i="8" s="1"/>
  <c r="GQ79" i="2"/>
  <c r="FA79" i="8" s="1"/>
  <c r="EW79" i="8" s="1"/>
  <c r="GQ78" i="2"/>
  <c r="FA78" i="8" s="1"/>
  <c r="EW78" i="8" s="1"/>
  <c r="GQ77" i="2"/>
  <c r="FA77" i="8" s="1"/>
  <c r="EW77" i="8" s="1"/>
  <c r="GQ76" i="2"/>
  <c r="FA76" i="8" s="1"/>
  <c r="EW76" i="8" s="1"/>
  <c r="GQ75" i="2"/>
  <c r="FA75" i="8" s="1"/>
  <c r="EW75" i="8" s="1"/>
  <c r="GQ74" i="2"/>
  <c r="FA74" i="8" s="1"/>
  <c r="EW74" i="8" s="1"/>
  <c r="GQ73" i="2"/>
  <c r="FA73" i="8" s="1"/>
  <c r="GQ72" i="2"/>
  <c r="FA72" i="8" s="1"/>
  <c r="EW72" i="8" s="1"/>
  <c r="GQ71" i="2"/>
  <c r="FA71" i="8" s="1"/>
  <c r="GQ70" i="2"/>
  <c r="FA70" i="8" s="1"/>
  <c r="EW70" i="8" s="1"/>
  <c r="GQ69" i="2"/>
  <c r="FA69" i="8" s="1"/>
  <c r="EW69" i="8" s="1"/>
  <c r="GQ68" i="2"/>
  <c r="FA68" i="8" s="1"/>
  <c r="EW68" i="8" s="1"/>
  <c r="GQ67" i="2"/>
  <c r="FA67" i="8" s="1"/>
  <c r="EW67" i="8" s="1"/>
  <c r="GQ193" i="2"/>
  <c r="FA147" i="8" s="1"/>
  <c r="GQ207" i="2"/>
  <c r="FA161" i="8" s="1"/>
  <c r="EW161" i="8" s="1"/>
  <c r="GQ206" i="2"/>
  <c r="FA160" i="8" s="1"/>
  <c r="EW160" i="8" s="1"/>
  <c r="GQ205" i="2"/>
  <c r="FA159" i="8" s="1"/>
  <c r="EW159" i="8" s="1"/>
  <c r="GQ204" i="2"/>
  <c r="FA158" i="8" s="1"/>
  <c r="EW158" i="8" s="1"/>
  <c r="GQ203" i="2"/>
  <c r="FA157" i="8" s="1"/>
  <c r="EW157" i="8" s="1"/>
  <c r="GQ202" i="2"/>
  <c r="FA156" i="8" s="1"/>
  <c r="EW156" i="8" s="1"/>
  <c r="GQ201" i="2"/>
  <c r="FA155" i="8" s="1"/>
  <c r="EW155" i="8" s="1"/>
  <c r="GQ200" i="2"/>
  <c r="FA154" i="8" s="1"/>
  <c r="EW154" i="8" s="1"/>
  <c r="GQ199" i="2"/>
  <c r="FA153" i="8" s="1"/>
  <c r="EW153" i="8" s="1"/>
  <c r="GQ198" i="2"/>
  <c r="FA152" i="8" s="1"/>
  <c r="GQ197" i="2"/>
  <c r="FA151" i="8" s="1"/>
  <c r="GQ196" i="2"/>
  <c r="FA150" i="8" s="1"/>
  <c r="GQ195" i="2"/>
  <c r="FA149" i="8" s="1"/>
  <c r="EW149" i="8" s="1"/>
  <c r="GQ194" i="2"/>
  <c r="FA148" i="8" s="1"/>
  <c r="GQ210" i="2"/>
  <c r="FA164" i="8" s="1"/>
  <c r="GQ224" i="2"/>
  <c r="FA178" i="8" s="1"/>
  <c r="EW178" i="8" s="1"/>
  <c r="GQ223" i="2"/>
  <c r="FA177" i="8" s="1"/>
  <c r="EW177" i="8" s="1"/>
  <c r="GQ222" i="2"/>
  <c r="FA176" i="8" s="1"/>
  <c r="EW176" i="8" s="1"/>
  <c r="GQ221" i="2"/>
  <c r="FA175" i="8" s="1"/>
  <c r="EW175" i="8" s="1"/>
  <c r="GQ220" i="2"/>
  <c r="FA174" i="8" s="1"/>
  <c r="EW174" i="8" s="1"/>
  <c r="GQ219" i="2"/>
  <c r="FA173" i="8" s="1"/>
  <c r="EW173" i="8" s="1"/>
  <c r="GQ218" i="2"/>
  <c r="FA172" i="8" s="1"/>
  <c r="EW172" i="8" s="1"/>
  <c r="GQ217" i="2"/>
  <c r="FA171" i="8" s="1"/>
  <c r="EW171" i="8" s="1"/>
  <c r="GQ216" i="2"/>
  <c r="FA170" i="8" s="1"/>
  <c r="GQ215" i="2"/>
  <c r="FA169" i="8" s="1"/>
  <c r="GQ214" i="2"/>
  <c r="FA168" i="8" s="1"/>
  <c r="GQ213" i="2"/>
  <c r="FA167" i="8" s="1"/>
  <c r="GQ212" i="2"/>
  <c r="FA166" i="8" s="1"/>
  <c r="GQ211" i="2"/>
  <c r="FA165" i="8" s="1"/>
  <c r="GQ143" i="2"/>
  <c r="FA111" i="8" s="1"/>
  <c r="EW111" i="8" s="1"/>
  <c r="GQ142" i="2"/>
  <c r="FA110" i="8" s="1"/>
  <c r="EW110" i="8" s="1"/>
  <c r="GQ141" i="2"/>
  <c r="FA109" i="8" s="1"/>
  <c r="EW109" i="8" s="1"/>
  <c r="GQ140" i="2"/>
  <c r="FA108" i="8" s="1"/>
  <c r="EW108" i="8" s="1"/>
  <c r="GQ139" i="2"/>
  <c r="FA107" i="8" s="1"/>
  <c r="EW107" i="8" s="1"/>
  <c r="GQ138" i="2"/>
  <c r="FA106" i="8" s="1"/>
  <c r="EW106" i="8" s="1"/>
  <c r="GQ137" i="2"/>
  <c r="FA105" i="8" s="1"/>
  <c r="EW105" i="8" s="1"/>
  <c r="GQ136" i="2"/>
  <c r="FA104" i="8" s="1"/>
  <c r="EW104" i="8" s="1"/>
  <c r="GQ135" i="2"/>
  <c r="FA103" i="8" s="1"/>
  <c r="EW103" i="8" s="1"/>
  <c r="GQ134" i="2"/>
  <c r="FA102" i="8" s="1"/>
  <c r="EW102" i="8" s="1"/>
  <c r="GQ133" i="2"/>
  <c r="FA101" i="8" s="1"/>
  <c r="EW101" i="8" s="1"/>
  <c r="GQ132" i="2"/>
  <c r="FA100" i="8" s="1"/>
  <c r="EW100" i="8" s="1"/>
  <c r="GQ131" i="2"/>
  <c r="FA99" i="8" s="1"/>
  <c r="EW99" i="8" s="1"/>
  <c r="GQ130" i="2"/>
  <c r="FA98" i="8" s="1"/>
  <c r="EW98" i="8" s="1"/>
  <c r="GQ129" i="2"/>
  <c r="FA97" i="8" s="1"/>
  <c r="EW97" i="8" s="1"/>
  <c r="GQ128" i="2"/>
  <c r="FA96" i="8" s="1"/>
  <c r="EW96" i="8" s="1"/>
  <c r="GQ127" i="2"/>
  <c r="FA95" i="8" s="1"/>
  <c r="EW95" i="8" s="1"/>
  <c r="GQ126" i="2"/>
  <c r="FA94" i="8" s="1"/>
  <c r="EW94" i="8" s="1"/>
  <c r="GQ125" i="2"/>
  <c r="FA93" i="8" s="1"/>
  <c r="EW93" i="8" s="1"/>
  <c r="GQ124" i="2"/>
  <c r="FA92" i="8" s="1"/>
  <c r="EW92" i="8" s="1"/>
  <c r="GQ123" i="2"/>
  <c r="FA91" i="8" s="1"/>
  <c r="EW91" i="8" s="1"/>
  <c r="GQ122" i="2"/>
  <c r="FA90" i="8" s="1"/>
  <c r="EW90" i="8" s="1"/>
  <c r="GQ121" i="2"/>
  <c r="FA89" i="8" s="1"/>
  <c r="EW89" i="8" s="1"/>
  <c r="GQ120" i="2"/>
  <c r="FA88" i="8" s="1"/>
  <c r="EW88" i="8" s="1"/>
  <c r="GQ119" i="2"/>
  <c r="FA87" i="8" s="1"/>
  <c r="EW87" i="8" s="1"/>
  <c r="GQ118" i="2"/>
  <c r="FA86" i="8" s="1"/>
  <c r="IG146" i="2"/>
  <c r="IG187" i="2"/>
  <c r="IG186" i="2"/>
  <c r="IG185" i="2"/>
  <c r="IG184" i="2"/>
  <c r="IG183" i="2"/>
  <c r="IG182" i="2"/>
  <c r="IG167" i="2"/>
  <c r="IG166" i="2"/>
  <c r="IG165" i="2"/>
  <c r="IG164" i="2"/>
  <c r="IG163" i="2"/>
  <c r="IG162" i="2"/>
  <c r="IG161" i="2"/>
  <c r="IG160" i="2"/>
  <c r="IG159" i="2"/>
  <c r="IG158" i="2"/>
  <c r="IG157" i="2"/>
  <c r="IG156" i="2"/>
  <c r="IG155" i="2"/>
  <c r="IG154" i="2"/>
  <c r="IG153" i="2"/>
  <c r="IG152" i="2"/>
  <c r="IG151" i="2"/>
  <c r="IG150" i="2"/>
  <c r="IG149" i="2"/>
  <c r="IG148" i="2"/>
  <c r="IG147" i="2"/>
  <c r="EM114" i="2"/>
  <c r="FN114" i="2"/>
  <c r="FO114" i="2" s="1"/>
  <c r="AL116" i="3" s="1"/>
  <c r="EM117" i="2"/>
  <c r="FN117" i="2"/>
  <c r="FO117" i="2" s="1"/>
  <c r="EM116" i="2"/>
  <c r="FN116" i="2"/>
  <c r="FO116" i="2" s="1"/>
  <c r="EM115" i="2"/>
  <c r="FN115" i="2"/>
  <c r="FO115" i="2" s="1"/>
  <c r="EM50" i="2"/>
  <c r="FN50" i="2"/>
  <c r="FO50" i="2" s="1"/>
  <c r="EM66" i="2"/>
  <c r="FN66" i="2"/>
  <c r="FO66" i="2" s="1"/>
  <c r="AL68" i="3" s="1"/>
  <c r="EM65" i="2"/>
  <c r="FN65" i="2"/>
  <c r="FO65" i="2" s="1"/>
  <c r="AL67" i="3" s="1"/>
  <c r="EM64" i="2"/>
  <c r="FN64" i="2"/>
  <c r="FO64" i="2" s="1"/>
  <c r="AL66" i="3" s="1"/>
  <c r="EM63" i="2"/>
  <c r="FN63" i="2"/>
  <c r="FO63" i="2" s="1"/>
  <c r="AL65" i="3" s="1"/>
  <c r="EM62" i="2"/>
  <c r="FN62" i="2"/>
  <c r="FO62" i="2" s="1"/>
  <c r="AL64" i="3" s="1"/>
  <c r="EM61" i="2"/>
  <c r="FN61" i="2"/>
  <c r="FO61" i="2" s="1"/>
  <c r="AL63" i="3" s="1"/>
  <c r="EM60" i="2"/>
  <c r="FN60" i="2"/>
  <c r="FO60" i="2" s="1"/>
  <c r="AL62" i="3" s="1"/>
  <c r="EM59" i="2"/>
  <c r="FN59" i="2"/>
  <c r="FO59" i="2" s="1"/>
  <c r="AL61" i="3" s="1"/>
  <c r="EM58" i="2"/>
  <c r="FN58" i="2"/>
  <c r="FO58" i="2" s="1"/>
  <c r="AL60" i="3" s="1"/>
  <c r="EM57" i="2"/>
  <c r="FN57" i="2"/>
  <c r="FO57" i="2" s="1"/>
  <c r="AL59" i="3" s="1"/>
  <c r="EM56" i="2"/>
  <c r="FN56" i="2"/>
  <c r="FO56" i="2" s="1"/>
  <c r="AL58" i="3" s="1"/>
  <c r="EM55" i="2"/>
  <c r="FN55" i="2"/>
  <c r="FO55" i="2" s="1"/>
  <c r="AL57" i="3" s="1"/>
  <c r="EM54" i="2"/>
  <c r="FN54" i="2"/>
  <c r="FO54" i="2" s="1"/>
  <c r="AL56" i="3" s="1"/>
  <c r="EM53" i="2"/>
  <c r="FN53" i="2"/>
  <c r="FO53" i="2" s="1"/>
  <c r="AL55" i="3" s="1"/>
  <c r="EM52" i="2"/>
  <c r="FN52" i="2"/>
  <c r="FO52" i="2" s="1"/>
  <c r="AL54" i="3" s="1"/>
  <c r="EM51" i="2"/>
  <c r="FN51" i="2"/>
  <c r="FO51" i="2" s="1"/>
  <c r="FN17" i="2"/>
  <c r="EM17" i="2"/>
  <c r="AL85" i="3" l="1"/>
  <c r="AL117" i="3"/>
  <c r="AL86" i="3"/>
  <c r="AL118" i="3"/>
  <c r="AL87" i="3"/>
  <c r="AL119" i="3"/>
  <c r="FN49" i="2"/>
  <c r="AL84" i="3"/>
  <c r="FN113" i="2"/>
  <c r="FD115" i="8"/>
  <c r="EW115" i="8"/>
  <c r="FD116" i="8"/>
  <c r="EW116" i="8"/>
  <c r="FD117" i="8"/>
  <c r="EW117" i="8"/>
  <c r="FD118" i="8"/>
  <c r="EW118" i="8"/>
  <c r="FD119" i="8"/>
  <c r="EW119" i="8"/>
  <c r="FD120" i="8"/>
  <c r="EW120" i="8"/>
  <c r="FD121" i="8"/>
  <c r="EW121" i="8"/>
  <c r="FD122" i="8"/>
  <c r="EW122" i="8"/>
  <c r="FD123" i="8"/>
  <c r="EW123" i="8"/>
  <c r="FD126" i="8"/>
  <c r="EW126" i="8"/>
  <c r="FD127" i="8"/>
  <c r="EW127" i="8"/>
  <c r="FD128" i="8"/>
  <c r="EW128" i="8"/>
  <c r="FD129" i="8"/>
  <c r="EW129" i="8"/>
  <c r="FD130" i="8"/>
  <c r="EW130" i="8"/>
  <c r="FD131" i="8"/>
  <c r="EW131" i="8"/>
  <c r="FD132" i="8"/>
  <c r="EW132" i="8"/>
  <c r="FD133" i="8"/>
  <c r="EW133" i="8"/>
  <c r="FD134" i="8"/>
  <c r="EW134" i="8"/>
  <c r="FD135" i="8"/>
  <c r="EW135" i="8"/>
  <c r="FD136" i="8"/>
  <c r="EW136" i="8"/>
  <c r="FD137" i="8"/>
  <c r="EW137" i="8"/>
  <c r="FD138" i="8"/>
  <c r="EW138" i="8"/>
  <c r="FD139" i="8"/>
  <c r="EW139" i="8"/>
  <c r="FD140" i="8"/>
  <c r="EW140" i="8"/>
  <c r="FD141" i="8"/>
  <c r="EW141" i="8"/>
  <c r="FD142" i="8"/>
  <c r="EW142" i="8"/>
  <c r="FD143" i="8"/>
  <c r="EW143" i="8"/>
  <c r="FD144" i="8"/>
  <c r="EW144" i="8"/>
  <c r="FD114" i="8"/>
  <c r="EW114" i="8"/>
  <c r="AL52" i="3"/>
  <c r="FO17" i="2"/>
  <c r="FN15" i="2" s="1"/>
  <c r="AL53" i="3"/>
  <c r="GQ17" i="2"/>
  <c r="FA17" i="8" s="1"/>
  <c r="EW17" i="8" s="1"/>
  <c r="GQ51" i="2"/>
  <c r="FA51" i="8" s="1"/>
  <c r="GQ52" i="2"/>
  <c r="FA52" i="8" s="1"/>
  <c r="GQ53" i="2"/>
  <c r="FA53" i="8" s="1"/>
  <c r="GQ54" i="2"/>
  <c r="FA54" i="8" s="1"/>
  <c r="GQ55" i="2"/>
  <c r="FA55" i="8" s="1"/>
  <c r="GQ56" i="2"/>
  <c r="FA56" i="8" s="1"/>
  <c r="GQ57" i="2"/>
  <c r="FA57" i="8" s="1"/>
  <c r="GQ58" i="2"/>
  <c r="FA58" i="8" s="1"/>
  <c r="GQ59" i="2"/>
  <c r="FA59" i="8" s="1"/>
  <c r="GQ60" i="2"/>
  <c r="FA60" i="8" s="1"/>
  <c r="GQ61" i="2"/>
  <c r="FA61" i="8" s="1"/>
  <c r="GQ62" i="2"/>
  <c r="FA62" i="8" s="1"/>
  <c r="GQ63" i="2"/>
  <c r="FA63" i="8" s="1"/>
  <c r="GQ64" i="2"/>
  <c r="FA64" i="8" s="1"/>
  <c r="GQ65" i="2"/>
  <c r="FA65" i="8" s="1"/>
  <c r="EW65" i="8" s="1"/>
  <c r="GQ66" i="2"/>
  <c r="FA66" i="8" s="1"/>
  <c r="EW66" i="8" s="1"/>
  <c r="GQ50" i="2"/>
  <c r="FA50" i="8" s="1"/>
  <c r="EW50" i="8" s="1"/>
  <c r="GQ115" i="2"/>
  <c r="FA83" i="8" s="1"/>
  <c r="GQ116" i="2"/>
  <c r="FA84" i="8" s="1"/>
  <c r="GQ117" i="2"/>
  <c r="FA85" i="8" s="1"/>
  <c r="EW85" i="8" s="1"/>
  <c r="GQ114" i="2"/>
  <c r="FA82" i="8" s="1"/>
  <c r="EW82" i="8" s="1"/>
  <c r="HS147" i="2"/>
  <c r="IT147" i="2"/>
  <c r="IU147" i="2" s="1"/>
  <c r="HS148" i="2"/>
  <c r="IT148" i="2"/>
  <c r="IU148" i="2" s="1"/>
  <c r="HS149" i="2"/>
  <c r="IT149" i="2"/>
  <c r="IU149" i="2" s="1"/>
  <c r="HS150" i="2"/>
  <c r="IT150" i="2"/>
  <c r="IU150" i="2" s="1"/>
  <c r="HS151" i="2"/>
  <c r="IT151" i="2"/>
  <c r="IU151" i="2" s="1"/>
  <c r="HS152" i="2"/>
  <c r="IT152" i="2"/>
  <c r="IU152" i="2" s="1"/>
  <c r="HS153" i="2"/>
  <c r="IT153" i="2"/>
  <c r="IU153" i="2" s="1"/>
  <c r="HS154" i="2"/>
  <c r="IT154" i="2"/>
  <c r="IU154" i="2" s="1"/>
  <c r="HS155" i="2"/>
  <c r="IT155" i="2"/>
  <c r="IU155" i="2" s="1"/>
  <c r="HS156" i="2"/>
  <c r="IT156" i="2"/>
  <c r="IU156" i="2" s="1"/>
  <c r="HS157" i="2"/>
  <c r="IT157" i="2"/>
  <c r="IU157" i="2" s="1"/>
  <c r="HS158" i="2"/>
  <c r="IT158" i="2"/>
  <c r="IU158" i="2" s="1"/>
  <c r="HS159" i="2"/>
  <c r="IT159" i="2"/>
  <c r="IU159" i="2" s="1"/>
  <c r="HS160" i="2"/>
  <c r="IT160" i="2"/>
  <c r="IU160" i="2" s="1"/>
  <c r="HS161" i="2"/>
  <c r="IT161" i="2"/>
  <c r="IU161" i="2" s="1"/>
  <c r="HS162" i="2"/>
  <c r="IT162" i="2"/>
  <c r="IU162" i="2" s="1"/>
  <c r="HS163" i="2"/>
  <c r="IT163" i="2"/>
  <c r="IU163" i="2" s="1"/>
  <c r="HS164" i="2"/>
  <c r="IT164" i="2"/>
  <c r="IU164" i="2" s="1"/>
  <c r="HS165" i="2"/>
  <c r="IT165" i="2"/>
  <c r="IU165" i="2" s="1"/>
  <c r="HS166" i="2"/>
  <c r="IT166" i="2"/>
  <c r="IU166" i="2" s="1"/>
  <c r="HS167" i="2"/>
  <c r="IT167" i="2"/>
  <c r="IU167" i="2" s="1"/>
  <c r="HS182" i="2"/>
  <c r="IT182" i="2"/>
  <c r="IU182" i="2" s="1"/>
  <c r="HS183" i="2"/>
  <c r="IT183" i="2"/>
  <c r="IU183" i="2" s="1"/>
  <c r="HS184" i="2"/>
  <c r="IT184" i="2"/>
  <c r="IU184" i="2" s="1"/>
  <c r="HS185" i="2"/>
  <c r="IT185" i="2"/>
  <c r="IU185" i="2" s="1"/>
  <c r="HS186" i="2"/>
  <c r="IT186" i="2"/>
  <c r="IU186" i="2" s="1"/>
  <c r="HS187" i="2"/>
  <c r="IT187" i="2"/>
  <c r="IU187" i="2" s="1"/>
  <c r="AN178" i="3"/>
  <c r="AO178" i="3" s="1"/>
  <c r="HS146" i="2"/>
  <c r="IT146" i="2"/>
  <c r="IU146" i="2" s="1"/>
  <c r="GC118" i="2"/>
  <c r="ET86" i="8" s="1"/>
  <c r="HD118" i="2"/>
  <c r="HE118" i="2" s="1"/>
  <c r="GC119" i="2"/>
  <c r="ET87" i="8" s="1"/>
  <c r="HD119" i="2"/>
  <c r="HE119" i="2" s="1"/>
  <c r="GC120" i="2"/>
  <c r="ET88" i="8" s="1"/>
  <c r="HD120" i="2"/>
  <c r="HE120" i="2" s="1"/>
  <c r="GC121" i="2"/>
  <c r="ET89" i="8" s="1"/>
  <c r="HD121" i="2"/>
  <c r="HE121" i="2" s="1"/>
  <c r="GC122" i="2"/>
  <c r="ET90" i="8" s="1"/>
  <c r="HD122" i="2"/>
  <c r="HE122" i="2" s="1"/>
  <c r="GC123" i="2"/>
  <c r="ET91" i="8" s="1"/>
  <c r="HD123" i="2"/>
  <c r="HE123" i="2" s="1"/>
  <c r="GC124" i="2"/>
  <c r="ET92" i="8" s="1"/>
  <c r="HD124" i="2"/>
  <c r="HE124" i="2" s="1"/>
  <c r="GC125" i="2"/>
  <c r="ET93" i="8" s="1"/>
  <c r="HD125" i="2"/>
  <c r="HE125" i="2" s="1"/>
  <c r="GC126" i="2"/>
  <c r="ET94" i="8" s="1"/>
  <c r="HD126" i="2"/>
  <c r="HE126" i="2" s="1"/>
  <c r="GC127" i="2"/>
  <c r="ET95" i="8" s="1"/>
  <c r="HD127" i="2"/>
  <c r="HE127" i="2" s="1"/>
  <c r="GC128" i="2"/>
  <c r="ET96" i="8" s="1"/>
  <c r="HD128" i="2"/>
  <c r="HE128" i="2" s="1"/>
  <c r="GC129" i="2"/>
  <c r="ET97" i="8" s="1"/>
  <c r="HD129" i="2"/>
  <c r="HE129" i="2" s="1"/>
  <c r="GC130" i="2"/>
  <c r="ET98" i="8" s="1"/>
  <c r="HD130" i="2"/>
  <c r="HE130" i="2" s="1"/>
  <c r="GC131" i="2"/>
  <c r="ET99" i="8" s="1"/>
  <c r="HD131" i="2"/>
  <c r="HE131" i="2" s="1"/>
  <c r="GC132" i="2"/>
  <c r="ET100" i="8" s="1"/>
  <c r="HD132" i="2"/>
  <c r="HE132" i="2" s="1"/>
  <c r="GC133" i="2"/>
  <c r="ET101" i="8" s="1"/>
  <c r="HD133" i="2"/>
  <c r="HE133" i="2" s="1"/>
  <c r="GC134" i="2"/>
  <c r="ET102" i="8" s="1"/>
  <c r="HD134" i="2"/>
  <c r="HE134" i="2" s="1"/>
  <c r="GC135" i="2"/>
  <c r="ET103" i="8" s="1"/>
  <c r="HD135" i="2"/>
  <c r="HE135" i="2" s="1"/>
  <c r="GC136" i="2"/>
  <c r="ET104" i="8" s="1"/>
  <c r="HD136" i="2"/>
  <c r="HE136" i="2" s="1"/>
  <c r="GC137" i="2"/>
  <c r="ET105" i="8" s="1"/>
  <c r="HD137" i="2"/>
  <c r="HE137" i="2" s="1"/>
  <c r="GC138" i="2"/>
  <c r="ET106" i="8" s="1"/>
  <c r="HD138" i="2"/>
  <c r="HE138" i="2" s="1"/>
  <c r="GC139" i="2"/>
  <c r="ET107" i="8" s="1"/>
  <c r="HD139" i="2"/>
  <c r="HE139" i="2" s="1"/>
  <c r="GC140" i="2"/>
  <c r="ET108" i="8" s="1"/>
  <c r="HD140" i="2"/>
  <c r="HE140" i="2" s="1"/>
  <c r="GC141" i="2"/>
  <c r="ET109" i="8" s="1"/>
  <c r="HD141" i="2"/>
  <c r="HE141" i="2" s="1"/>
  <c r="GC142" i="2"/>
  <c r="ET110" i="8" s="1"/>
  <c r="HD142" i="2"/>
  <c r="HE142" i="2" s="1"/>
  <c r="GC143" i="2"/>
  <c r="ET111" i="8" s="1"/>
  <c r="HD143" i="2"/>
  <c r="HE143" i="2" s="1"/>
  <c r="GC211" i="2"/>
  <c r="ET165" i="8" s="1"/>
  <c r="HD211" i="2"/>
  <c r="HE211" i="2" s="1"/>
  <c r="AM213" i="3" s="1"/>
  <c r="GC212" i="2"/>
  <c r="ET166" i="8" s="1"/>
  <c r="HD212" i="2"/>
  <c r="HE212" i="2" s="1"/>
  <c r="AM214" i="3" s="1"/>
  <c r="GC213" i="2"/>
  <c r="ET167" i="8" s="1"/>
  <c r="HD213" i="2"/>
  <c r="HE213" i="2" s="1"/>
  <c r="AM215" i="3" s="1"/>
  <c r="GC214" i="2"/>
  <c r="ET168" i="8" s="1"/>
  <c r="HD214" i="2"/>
  <c r="HE214" i="2" s="1"/>
  <c r="AM216" i="3" s="1"/>
  <c r="GC215" i="2"/>
  <c r="ET169" i="8" s="1"/>
  <c r="HD215" i="2"/>
  <c r="HE215" i="2" s="1"/>
  <c r="AM217" i="3" s="1"/>
  <c r="GC216" i="2"/>
  <c r="ET170" i="8" s="1"/>
  <c r="HD216" i="2"/>
  <c r="HE216" i="2" s="1"/>
  <c r="AM218" i="3" s="1"/>
  <c r="GC217" i="2"/>
  <c r="ET171" i="8" s="1"/>
  <c r="HD217" i="2"/>
  <c r="HE217" i="2" s="1"/>
  <c r="AM219" i="3" s="1"/>
  <c r="GC218" i="2"/>
  <c r="ET172" i="8" s="1"/>
  <c r="HD218" i="2"/>
  <c r="HE218" i="2" s="1"/>
  <c r="AM220" i="3" s="1"/>
  <c r="GC219" i="2"/>
  <c r="ET173" i="8" s="1"/>
  <c r="HD219" i="2"/>
  <c r="HE219" i="2" s="1"/>
  <c r="AM221" i="3" s="1"/>
  <c r="GC220" i="2"/>
  <c r="ET174" i="8" s="1"/>
  <c r="HD220" i="2"/>
  <c r="HE220" i="2" s="1"/>
  <c r="AM222" i="3" s="1"/>
  <c r="GC221" i="2"/>
  <c r="ET175" i="8" s="1"/>
  <c r="HD221" i="2"/>
  <c r="HE221" i="2" s="1"/>
  <c r="AM223" i="3" s="1"/>
  <c r="GC222" i="2"/>
  <c r="ET176" i="8" s="1"/>
  <c r="HD222" i="2"/>
  <c r="HE222" i="2" s="1"/>
  <c r="AM224" i="3" s="1"/>
  <c r="GC223" i="2"/>
  <c r="ET177" i="8" s="1"/>
  <c r="HD223" i="2"/>
  <c r="HE223" i="2" s="1"/>
  <c r="AM225" i="3" s="1"/>
  <c r="GC224" i="2"/>
  <c r="ET178" i="8" s="1"/>
  <c r="HD224" i="2"/>
  <c r="HE224" i="2" s="1"/>
  <c r="GC210" i="2"/>
  <c r="ET164" i="8" s="1"/>
  <c r="HD210" i="2"/>
  <c r="HE210" i="2" s="1"/>
  <c r="AM212" i="3" s="1"/>
  <c r="GC194" i="2"/>
  <c r="ET148" i="8" s="1"/>
  <c r="HD194" i="2"/>
  <c r="HE194" i="2" s="1"/>
  <c r="GC195" i="2"/>
  <c r="ET149" i="8" s="1"/>
  <c r="HD195" i="2"/>
  <c r="HE195" i="2" s="1"/>
  <c r="GC196" i="2"/>
  <c r="ET150" i="8" s="1"/>
  <c r="HD196" i="2"/>
  <c r="HE196" i="2" s="1"/>
  <c r="GC197" i="2"/>
  <c r="ET151" i="8" s="1"/>
  <c r="HD197" i="2"/>
  <c r="HE197" i="2" s="1"/>
  <c r="GC198" i="2"/>
  <c r="ET152" i="8" s="1"/>
  <c r="HD198" i="2"/>
  <c r="HE198" i="2" s="1"/>
  <c r="GC199" i="2"/>
  <c r="ET153" i="8" s="1"/>
  <c r="HD199" i="2"/>
  <c r="HE199" i="2" s="1"/>
  <c r="GC200" i="2"/>
  <c r="ET154" i="8" s="1"/>
  <c r="HD200" i="2"/>
  <c r="HE200" i="2" s="1"/>
  <c r="GC201" i="2"/>
  <c r="ET155" i="8" s="1"/>
  <c r="HD201" i="2"/>
  <c r="HE201" i="2" s="1"/>
  <c r="GC202" i="2"/>
  <c r="ET156" i="8" s="1"/>
  <c r="HD202" i="2"/>
  <c r="HE202" i="2" s="1"/>
  <c r="GC203" i="2"/>
  <c r="ET157" i="8" s="1"/>
  <c r="HD203" i="2"/>
  <c r="HE203" i="2" s="1"/>
  <c r="GC204" i="2"/>
  <c r="ET158" i="8" s="1"/>
  <c r="HD204" i="2"/>
  <c r="HE204" i="2" s="1"/>
  <c r="GC205" i="2"/>
  <c r="ET159" i="8" s="1"/>
  <c r="HD205" i="2"/>
  <c r="HE205" i="2" s="1"/>
  <c r="AM207" i="3" s="1"/>
  <c r="GC206" i="2"/>
  <c r="ET160" i="8" s="1"/>
  <c r="HD206" i="2"/>
  <c r="HE206" i="2" s="1"/>
  <c r="AM208" i="3" s="1"/>
  <c r="GC207" i="2"/>
  <c r="ET161" i="8" s="1"/>
  <c r="HD207" i="2"/>
  <c r="HE207" i="2" s="1"/>
  <c r="GC193" i="2"/>
  <c r="ET147" i="8" s="1"/>
  <c r="HD193" i="2"/>
  <c r="HE193" i="2" s="1"/>
  <c r="GC67" i="2"/>
  <c r="ET67" i="8" s="1"/>
  <c r="HD67" i="2"/>
  <c r="HE67" i="2" s="1"/>
  <c r="AM69" i="3" s="1"/>
  <c r="GC68" i="2"/>
  <c r="ET68" i="8" s="1"/>
  <c r="HD68" i="2"/>
  <c r="HE68" i="2" s="1"/>
  <c r="AM70" i="3" s="1"/>
  <c r="GC69" i="2"/>
  <c r="ET69" i="8" s="1"/>
  <c r="HD69" i="2"/>
  <c r="HE69" i="2" s="1"/>
  <c r="AM71" i="3" s="1"/>
  <c r="GC70" i="2"/>
  <c r="ET70" i="8" s="1"/>
  <c r="HD70" i="2"/>
  <c r="HE70" i="2" s="1"/>
  <c r="AM72" i="3" s="1"/>
  <c r="GC71" i="2"/>
  <c r="ET71" i="8" s="1"/>
  <c r="HD71" i="2"/>
  <c r="HE71" i="2" s="1"/>
  <c r="AM73" i="3" s="1"/>
  <c r="GC72" i="2"/>
  <c r="ET72" i="8" s="1"/>
  <c r="HD72" i="2"/>
  <c r="HE72" i="2" s="1"/>
  <c r="AM74" i="3" s="1"/>
  <c r="GC73" i="2"/>
  <c r="ET73" i="8" s="1"/>
  <c r="HD73" i="2"/>
  <c r="HE73" i="2" s="1"/>
  <c r="AM75" i="3" s="1"/>
  <c r="GC74" i="2"/>
  <c r="ET74" i="8" s="1"/>
  <c r="HD74" i="2"/>
  <c r="HE74" i="2" s="1"/>
  <c r="AM76" i="3" s="1"/>
  <c r="GC75" i="2"/>
  <c r="ET75" i="8" s="1"/>
  <c r="HD75" i="2"/>
  <c r="HE75" i="2" s="1"/>
  <c r="AM77" i="3" s="1"/>
  <c r="GC76" i="2"/>
  <c r="ET76" i="8" s="1"/>
  <c r="HD76" i="2"/>
  <c r="HE76" i="2" s="1"/>
  <c r="AM78" i="3" s="1"/>
  <c r="GC77" i="2"/>
  <c r="ET77" i="8" s="1"/>
  <c r="HD77" i="2"/>
  <c r="HE77" i="2" s="1"/>
  <c r="AM79" i="3" s="1"/>
  <c r="GC78" i="2"/>
  <c r="ET78" i="8" s="1"/>
  <c r="HD78" i="2"/>
  <c r="HE78" i="2" s="1"/>
  <c r="AM80" i="3" s="1"/>
  <c r="GC79" i="2"/>
  <c r="ET79" i="8" s="1"/>
  <c r="HD79" i="2"/>
  <c r="HE79" i="2" s="1"/>
  <c r="GC18" i="2"/>
  <c r="ET18" i="8" s="1"/>
  <c r="HD18" i="2"/>
  <c r="HE18" i="2" s="1"/>
  <c r="AM20" i="3" s="1"/>
  <c r="GC19" i="2"/>
  <c r="ET19" i="8" s="1"/>
  <c r="HD19" i="2"/>
  <c r="HE19" i="2" s="1"/>
  <c r="AM21" i="3" s="1"/>
  <c r="GC20" i="2"/>
  <c r="ET20" i="8" s="1"/>
  <c r="HD20" i="2"/>
  <c r="HE20" i="2" s="1"/>
  <c r="AM22" i="3" s="1"/>
  <c r="GC21" i="2"/>
  <c r="ET21" i="8" s="1"/>
  <c r="HD21" i="2"/>
  <c r="HE21" i="2" s="1"/>
  <c r="AM23" i="3" s="1"/>
  <c r="GC22" i="2"/>
  <c r="ET22" i="8" s="1"/>
  <c r="HD22" i="2"/>
  <c r="HE22" i="2" s="1"/>
  <c r="AM24" i="3" s="1"/>
  <c r="GC23" i="2"/>
  <c r="ET23" i="8" s="1"/>
  <c r="HD23" i="2"/>
  <c r="HE23" i="2" s="1"/>
  <c r="AM25" i="3" s="1"/>
  <c r="GC24" i="2"/>
  <c r="ET24" i="8" s="1"/>
  <c r="HD24" i="2"/>
  <c r="HE24" i="2" s="1"/>
  <c r="AM26" i="3" s="1"/>
  <c r="GC25" i="2"/>
  <c r="ET25" i="8" s="1"/>
  <c r="HD25" i="2"/>
  <c r="HE25" i="2" s="1"/>
  <c r="AM27" i="3" s="1"/>
  <c r="GC26" i="2"/>
  <c r="ET26" i="8" s="1"/>
  <c r="EP26" i="8" s="1"/>
  <c r="HD26" i="2"/>
  <c r="HE26" i="2" s="1"/>
  <c r="AM28" i="3" s="1"/>
  <c r="GC27" i="2"/>
  <c r="ET27" i="8" s="1"/>
  <c r="HD27" i="2"/>
  <c r="HE27" i="2" s="1"/>
  <c r="AM29" i="3" s="1"/>
  <c r="GC28" i="2"/>
  <c r="ET28" i="8" s="1"/>
  <c r="HD28" i="2"/>
  <c r="HE28" i="2" s="1"/>
  <c r="AM30" i="3" s="1"/>
  <c r="GC29" i="2"/>
  <c r="ET29" i="8" s="1"/>
  <c r="HD29" i="2"/>
  <c r="HE29" i="2" s="1"/>
  <c r="AM31" i="3" s="1"/>
  <c r="GC30" i="2"/>
  <c r="ET30" i="8" s="1"/>
  <c r="HD30" i="2"/>
  <c r="HE30" i="2" s="1"/>
  <c r="AM32" i="3" s="1"/>
  <c r="GC31" i="2"/>
  <c r="ET31" i="8" s="1"/>
  <c r="HD31" i="2"/>
  <c r="HE31" i="2" s="1"/>
  <c r="AM33" i="3" s="1"/>
  <c r="GC32" i="2"/>
  <c r="ET32" i="8" s="1"/>
  <c r="HD32" i="2"/>
  <c r="HE32" i="2" s="1"/>
  <c r="AM34" i="3" s="1"/>
  <c r="GC33" i="2"/>
  <c r="ET33" i="8" s="1"/>
  <c r="HD33" i="2"/>
  <c r="HE33" i="2" s="1"/>
  <c r="AM35" i="3" s="1"/>
  <c r="GC34" i="2"/>
  <c r="ET34" i="8" s="1"/>
  <c r="HD34" i="2"/>
  <c r="HE34" i="2" s="1"/>
  <c r="AM36" i="3" s="1"/>
  <c r="GC35" i="2"/>
  <c r="ET35" i="8" s="1"/>
  <c r="HD35" i="2"/>
  <c r="HE35" i="2" s="1"/>
  <c r="AM37" i="3" s="1"/>
  <c r="GC36" i="2"/>
  <c r="ET36" i="8" s="1"/>
  <c r="HD36" i="2"/>
  <c r="HE36" i="2" s="1"/>
  <c r="AM38" i="3" s="1"/>
  <c r="GC37" i="2"/>
  <c r="ET37" i="8" s="1"/>
  <c r="HD37" i="2"/>
  <c r="HE37" i="2" s="1"/>
  <c r="AM39" i="3" s="1"/>
  <c r="GC38" i="2"/>
  <c r="ET38" i="8" s="1"/>
  <c r="HD38" i="2"/>
  <c r="HE38" i="2" s="1"/>
  <c r="AM40" i="3" s="1"/>
  <c r="GC39" i="2"/>
  <c r="ET39" i="8" s="1"/>
  <c r="HD39" i="2"/>
  <c r="HE39" i="2" s="1"/>
  <c r="AM41" i="3" s="1"/>
  <c r="GC40" i="2"/>
  <c r="ET40" i="8" s="1"/>
  <c r="HD40" i="2"/>
  <c r="HE40" i="2" s="1"/>
  <c r="AM42" i="3" s="1"/>
  <c r="GC41" i="2"/>
  <c r="ET41" i="8" s="1"/>
  <c r="HD41" i="2"/>
  <c r="HE41" i="2" s="1"/>
  <c r="AM43" i="3" s="1"/>
  <c r="GC42" i="2"/>
  <c r="ET42" i="8" s="1"/>
  <c r="HD42" i="2"/>
  <c r="HE42" i="2" s="1"/>
  <c r="AM44" i="3" s="1"/>
  <c r="GC43" i="2"/>
  <c r="ET43" i="8" s="1"/>
  <c r="HD43" i="2"/>
  <c r="HE43" i="2" s="1"/>
  <c r="AM45" i="3" s="1"/>
  <c r="GC44" i="2"/>
  <c r="ET44" i="8" s="1"/>
  <c r="HD44" i="2"/>
  <c r="HE44" i="2" s="1"/>
  <c r="AM46" i="3" s="1"/>
  <c r="GC45" i="2"/>
  <c r="ET45" i="8" s="1"/>
  <c r="HD45" i="2"/>
  <c r="HE45" i="2" s="1"/>
  <c r="AM47" i="3" s="1"/>
  <c r="GC46" i="2"/>
  <c r="ET46" i="8" s="1"/>
  <c r="HD46" i="2"/>
  <c r="HE46" i="2" s="1"/>
  <c r="AM48" i="3" s="1"/>
  <c r="GC47" i="2"/>
  <c r="ET47" i="8" s="1"/>
  <c r="HD47" i="2"/>
  <c r="HE47" i="2" s="1"/>
  <c r="AM113" i="3" l="1"/>
  <c r="AM145" i="3"/>
  <c r="AM112" i="3"/>
  <c r="AM144" i="3"/>
  <c r="AM111" i="3"/>
  <c r="AM143" i="3"/>
  <c r="AM110" i="3"/>
  <c r="AM142" i="3"/>
  <c r="AM109" i="3"/>
  <c r="AM141" i="3"/>
  <c r="AM108" i="3"/>
  <c r="AM140" i="3"/>
  <c r="AM107" i="3"/>
  <c r="AM139" i="3"/>
  <c r="AM106" i="3"/>
  <c r="AM138" i="3"/>
  <c r="AM105" i="3"/>
  <c r="AM137" i="3"/>
  <c r="AM104" i="3"/>
  <c r="AM136" i="3"/>
  <c r="AM103" i="3"/>
  <c r="AM135" i="3"/>
  <c r="AM102" i="3"/>
  <c r="AM134" i="3"/>
  <c r="AM101" i="3"/>
  <c r="AM133" i="3"/>
  <c r="AM100" i="3"/>
  <c r="AM132" i="3"/>
  <c r="AM99" i="3"/>
  <c r="AM131" i="3"/>
  <c r="AM98" i="3"/>
  <c r="AM130" i="3"/>
  <c r="AM97" i="3"/>
  <c r="AM129" i="3"/>
  <c r="AM96" i="3"/>
  <c r="AM128" i="3"/>
  <c r="AM95" i="3"/>
  <c r="AM127" i="3"/>
  <c r="AM94" i="3"/>
  <c r="AM126" i="3"/>
  <c r="AM93" i="3"/>
  <c r="AM125" i="3"/>
  <c r="AM92" i="3"/>
  <c r="AM124" i="3"/>
  <c r="AM91" i="3"/>
  <c r="AM123" i="3"/>
  <c r="AM90" i="3"/>
  <c r="AM122" i="3"/>
  <c r="AM89" i="3"/>
  <c r="AM121" i="3"/>
  <c r="AM88" i="3"/>
  <c r="AM120" i="3"/>
  <c r="FM14" i="2"/>
  <c r="AM209" i="3"/>
  <c r="HD192" i="2"/>
  <c r="AM226" i="3"/>
  <c r="HD209" i="2"/>
  <c r="AM81" i="3"/>
  <c r="AM49" i="3"/>
  <c r="IT145" i="2"/>
  <c r="AM195" i="3"/>
  <c r="AM181" i="3"/>
  <c r="AM206" i="3"/>
  <c r="AM192" i="3"/>
  <c r="AM205" i="3"/>
  <c r="AM191" i="3"/>
  <c r="AM204" i="3"/>
  <c r="AM190" i="3"/>
  <c r="AM203" i="3"/>
  <c r="AM189" i="3"/>
  <c r="AM202" i="3"/>
  <c r="AM188" i="3"/>
  <c r="AM201" i="3"/>
  <c r="AM187" i="3"/>
  <c r="AM200" i="3"/>
  <c r="AM186" i="3"/>
  <c r="AM199" i="3"/>
  <c r="AM185" i="3"/>
  <c r="AM198" i="3"/>
  <c r="AM184" i="3"/>
  <c r="AM197" i="3"/>
  <c r="AM183" i="3"/>
  <c r="AM196" i="3"/>
  <c r="AM182" i="3"/>
  <c r="FH47" i="8"/>
  <c r="FD47" i="8" s="1"/>
  <c r="EP47" i="8"/>
  <c r="FH46" i="8"/>
  <c r="FD46" i="8" s="1"/>
  <c r="EP46" i="8"/>
  <c r="FH45" i="8"/>
  <c r="EP45" i="8"/>
  <c r="FH44" i="8"/>
  <c r="EP44" i="8"/>
  <c r="FH43" i="8"/>
  <c r="FD43" i="8" s="1"/>
  <c r="EP43" i="8"/>
  <c r="FH42" i="8"/>
  <c r="FD42" i="8" s="1"/>
  <c r="EP42" i="8"/>
  <c r="FH41" i="8"/>
  <c r="FD41" i="8" s="1"/>
  <c r="EP41" i="8"/>
  <c r="FH40" i="8"/>
  <c r="FD40" i="8" s="1"/>
  <c r="EP40" i="8"/>
  <c r="FH39" i="8"/>
  <c r="FD39" i="8" s="1"/>
  <c r="EP39" i="8"/>
  <c r="FH38" i="8"/>
  <c r="FD38" i="8" s="1"/>
  <c r="EP38" i="8"/>
  <c r="FH37" i="8"/>
  <c r="FD37" i="8" s="1"/>
  <c r="EP37" i="8"/>
  <c r="FH36" i="8"/>
  <c r="FD36" i="8" s="1"/>
  <c r="EP36" i="8"/>
  <c r="FH35" i="8"/>
  <c r="FD35" i="8" s="1"/>
  <c r="EP35" i="8"/>
  <c r="FH34" i="8"/>
  <c r="FD34" i="8" s="1"/>
  <c r="EP34" i="8"/>
  <c r="FH33" i="8"/>
  <c r="EP33" i="8"/>
  <c r="FH32" i="8"/>
  <c r="EP32" i="8"/>
  <c r="FH31" i="8"/>
  <c r="EP31" i="8"/>
  <c r="FH30" i="8"/>
  <c r="EP30" i="8"/>
  <c r="FH29" i="8"/>
  <c r="FD29" i="8" s="1"/>
  <c r="EP29" i="8"/>
  <c r="FH28" i="8"/>
  <c r="EP28" i="8"/>
  <c r="FH27" i="8"/>
  <c r="EP27" i="8"/>
  <c r="FH25" i="8"/>
  <c r="EP25" i="8"/>
  <c r="FH24" i="8"/>
  <c r="EP24" i="8"/>
  <c r="FH23" i="8"/>
  <c r="EP23" i="8"/>
  <c r="FH22" i="8"/>
  <c r="EP22" i="8"/>
  <c r="FH21" i="8"/>
  <c r="EP21" i="8"/>
  <c r="FH20" i="8"/>
  <c r="EP20" i="8"/>
  <c r="FH19" i="8"/>
  <c r="FD19" i="8" s="1"/>
  <c r="EP19" i="8"/>
  <c r="FH18" i="8"/>
  <c r="EP18" i="8"/>
  <c r="FH79" i="8"/>
  <c r="FD79" i="8" s="1"/>
  <c r="EP79" i="8"/>
  <c r="FH78" i="8"/>
  <c r="FD78" i="8" s="1"/>
  <c r="EP78" i="8"/>
  <c r="FH77" i="8"/>
  <c r="FD77" i="8" s="1"/>
  <c r="EP77" i="8"/>
  <c r="FH76" i="8"/>
  <c r="FD76" i="8" s="1"/>
  <c r="EP76" i="8"/>
  <c r="FH75" i="8"/>
  <c r="FD75" i="8" s="1"/>
  <c r="EP75" i="8"/>
  <c r="FH74" i="8"/>
  <c r="FD74" i="8" s="1"/>
  <c r="EP74" i="8"/>
  <c r="FH73" i="8"/>
  <c r="EP73" i="8"/>
  <c r="FH72" i="8"/>
  <c r="FD72" i="8" s="1"/>
  <c r="EP72" i="8"/>
  <c r="FH71" i="8"/>
  <c r="EP71" i="8"/>
  <c r="FH70" i="8"/>
  <c r="FD70" i="8" s="1"/>
  <c r="EP70" i="8"/>
  <c r="FH69" i="8"/>
  <c r="FD69" i="8" s="1"/>
  <c r="EP69" i="8"/>
  <c r="FH68" i="8"/>
  <c r="FD68" i="8" s="1"/>
  <c r="EP68" i="8"/>
  <c r="FH67" i="8"/>
  <c r="FD67" i="8" s="1"/>
  <c r="EP67" i="8"/>
  <c r="FH147" i="8"/>
  <c r="EP147" i="8"/>
  <c r="FH161" i="8"/>
  <c r="FD161" i="8" s="1"/>
  <c r="EP161" i="8"/>
  <c r="FH160" i="8"/>
  <c r="FD160" i="8" s="1"/>
  <c r="EP160" i="8"/>
  <c r="FH159" i="8"/>
  <c r="FD159" i="8" s="1"/>
  <c r="EP159" i="8"/>
  <c r="FH158" i="8"/>
  <c r="FD158" i="8" s="1"/>
  <c r="EP158" i="8"/>
  <c r="FH157" i="8"/>
  <c r="FD157" i="8" s="1"/>
  <c r="EP157" i="8"/>
  <c r="FH156" i="8"/>
  <c r="FD156" i="8" s="1"/>
  <c r="EP156" i="8"/>
  <c r="FH155" i="8"/>
  <c r="FD155" i="8" s="1"/>
  <c r="EP155" i="8"/>
  <c r="FH154" i="8"/>
  <c r="FD154" i="8" s="1"/>
  <c r="EP154" i="8"/>
  <c r="FH153" i="8"/>
  <c r="FD153" i="8" s="1"/>
  <c r="EP153" i="8"/>
  <c r="FH152" i="8"/>
  <c r="EP152" i="8"/>
  <c r="FH151" i="8"/>
  <c r="EP151" i="8"/>
  <c r="FH150" i="8"/>
  <c r="EP150" i="8"/>
  <c r="FH149" i="8"/>
  <c r="FD149" i="8" s="1"/>
  <c r="EP149" i="8"/>
  <c r="FH148" i="8"/>
  <c r="EP148" i="8"/>
  <c r="FH164" i="8"/>
  <c r="EP164" i="8"/>
  <c r="FH178" i="8"/>
  <c r="FD178" i="8" s="1"/>
  <c r="EP178" i="8"/>
  <c r="FH177" i="8"/>
  <c r="FD177" i="8" s="1"/>
  <c r="EP177" i="8"/>
  <c r="FH176" i="8"/>
  <c r="FD176" i="8" s="1"/>
  <c r="EP176" i="8"/>
  <c r="FH175" i="8"/>
  <c r="FD175" i="8" s="1"/>
  <c r="EP175" i="8"/>
  <c r="FH174" i="8"/>
  <c r="FD174" i="8" s="1"/>
  <c r="EP174" i="8"/>
  <c r="FH173" i="8"/>
  <c r="FD173" i="8" s="1"/>
  <c r="EP173" i="8"/>
  <c r="FH172" i="8"/>
  <c r="FD172" i="8" s="1"/>
  <c r="EP172" i="8"/>
  <c r="FH171" i="8"/>
  <c r="FD171" i="8" s="1"/>
  <c r="EP171" i="8"/>
  <c r="FH170" i="8"/>
  <c r="EP170" i="8"/>
  <c r="FH169" i="8"/>
  <c r="EP169" i="8"/>
  <c r="FH168" i="8"/>
  <c r="EP168" i="8"/>
  <c r="FH167" i="8"/>
  <c r="EP167" i="8"/>
  <c r="FH166" i="8"/>
  <c r="EP166" i="8"/>
  <c r="FH165" i="8"/>
  <c r="EP165" i="8"/>
  <c r="FH111" i="8"/>
  <c r="FD111" i="8" s="1"/>
  <c r="EP111" i="8"/>
  <c r="FH110" i="8"/>
  <c r="FD110" i="8" s="1"/>
  <c r="EP110" i="8"/>
  <c r="FH109" i="8"/>
  <c r="FD109" i="8" s="1"/>
  <c r="EP109" i="8"/>
  <c r="FH108" i="8"/>
  <c r="FD108" i="8" s="1"/>
  <c r="EP108" i="8"/>
  <c r="FH107" i="8"/>
  <c r="FD107" i="8" s="1"/>
  <c r="EP107" i="8"/>
  <c r="FH106" i="8"/>
  <c r="FD106" i="8" s="1"/>
  <c r="EP106" i="8"/>
  <c r="FH105" i="8"/>
  <c r="FD105" i="8" s="1"/>
  <c r="EP105" i="8"/>
  <c r="FH104" i="8"/>
  <c r="FD104" i="8" s="1"/>
  <c r="EP104" i="8"/>
  <c r="FH103" i="8"/>
  <c r="FD103" i="8" s="1"/>
  <c r="EP103" i="8"/>
  <c r="FH102" i="8"/>
  <c r="FD102" i="8" s="1"/>
  <c r="EP102" i="8"/>
  <c r="FH101" i="8"/>
  <c r="FD101" i="8" s="1"/>
  <c r="EP101" i="8"/>
  <c r="FH100" i="8"/>
  <c r="FD100" i="8" s="1"/>
  <c r="EP100" i="8"/>
  <c r="FH99" i="8"/>
  <c r="FD99" i="8" s="1"/>
  <c r="EP99" i="8"/>
  <c r="FH98" i="8"/>
  <c r="FD98" i="8" s="1"/>
  <c r="EP98" i="8"/>
  <c r="FH97" i="8"/>
  <c r="FD97" i="8" s="1"/>
  <c r="EP97" i="8"/>
  <c r="FH96" i="8"/>
  <c r="FD96" i="8" s="1"/>
  <c r="EP96" i="8"/>
  <c r="FH95" i="8"/>
  <c r="FD95" i="8" s="1"/>
  <c r="EP95" i="8"/>
  <c r="FH94" i="8"/>
  <c r="FD94" i="8" s="1"/>
  <c r="EP94" i="8"/>
  <c r="FH93" i="8"/>
  <c r="FD93" i="8" s="1"/>
  <c r="EP93" i="8"/>
  <c r="FH92" i="8"/>
  <c r="FD92" i="8" s="1"/>
  <c r="EP92" i="8"/>
  <c r="FH91" i="8"/>
  <c r="FD91" i="8" s="1"/>
  <c r="EP91" i="8"/>
  <c r="FH90" i="8"/>
  <c r="FD90" i="8" s="1"/>
  <c r="EP90" i="8"/>
  <c r="FH89" i="8"/>
  <c r="FD89" i="8" s="1"/>
  <c r="EP89" i="8"/>
  <c r="FH88" i="8"/>
  <c r="FD88" i="8" s="1"/>
  <c r="EP88" i="8"/>
  <c r="FH87" i="8"/>
  <c r="FD87" i="8" s="1"/>
  <c r="EP87" i="8"/>
  <c r="FH86" i="8"/>
  <c r="EP86" i="8"/>
  <c r="FH26" i="8"/>
  <c r="AL19" i="3"/>
  <c r="AN148" i="3"/>
  <c r="AO148" i="3" s="1"/>
  <c r="AN177" i="3"/>
  <c r="AO177" i="3" s="1"/>
  <c r="AN176" i="3"/>
  <c r="AO176" i="3" s="1"/>
  <c r="AN175" i="3"/>
  <c r="AO175" i="3" s="1"/>
  <c r="AN174" i="3"/>
  <c r="AO174" i="3" s="1"/>
  <c r="AN173" i="3"/>
  <c r="AO173" i="3" s="1"/>
  <c r="AN172" i="3"/>
  <c r="AO172" i="3" s="1"/>
  <c r="AN171" i="3"/>
  <c r="AO171" i="3" s="1"/>
  <c r="AN170" i="3"/>
  <c r="AO170" i="3" s="1"/>
  <c r="AN169" i="3"/>
  <c r="AO169" i="3" s="1"/>
  <c r="AN168" i="3"/>
  <c r="AO168" i="3" s="1"/>
  <c r="AN167" i="3"/>
  <c r="AO167" i="3" s="1"/>
  <c r="AN166" i="3"/>
  <c r="AO166" i="3" s="1"/>
  <c r="AN165" i="3"/>
  <c r="AO165" i="3" s="1"/>
  <c r="AN164" i="3"/>
  <c r="AO164" i="3" s="1"/>
  <c r="AN163" i="3"/>
  <c r="AO163" i="3" s="1"/>
  <c r="AN162" i="3"/>
  <c r="AO162" i="3" s="1"/>
  <c r="AN161" i="3"/>
  <c r="AO161" i="3" s="1"/>
  <c r="AN160" i="3"/>
  <c r="AO160" i="3" s="1"/>
  <c r="AN159" i="3"/>
  <c r="AO159" i="3" s="1"/>
  <c r="AN158" i="3"/>
  <c r="AO158" i="3" s="1"/>
  <c r="AN157" i="3"/>
  <c r="AO157" i="3" s="1"/>
  <c r="AN156" i="3"/>
  <c r="AO156" i="3" s="1"/>
  <c r="AN155" i="3"/>
  <c r="AO155" i="3" s="1"/>
  <c r="AN154" i="3"/>
  <c r="AO154" i="3" s="1"/>
  <c r="AN153" i="3"/>
  <c r="AO153" i="3" s="1"/>
  <c r="AN152" i="3"/>
  <c r="AO152" i="3" s="1"/>
  <c r="AN151" i="3"/>
  <c r="AO151" i="3" s="1"/>
  <c r="AN150" i="3"/>
  <c r="AO150" i="3" s="1"/>
  <c r="AN149" i="3"/>
  <c r="AO149" i="3" s="1"/>
  <c r="IG47" i="2"/>
  <c r="IG46" i="2"/>
  <c r="IG45" i="2"/>
  <c r="IG44" i="2"/>
  <c r="IG43" i="2"/>
  <c r="IG42" i="2"/>
  <c r="IG41" i="2"/>
  <c r="IG40" i="2"/>
  <c r="IG39" i="2"/>
  <c r="IG38" i="2"/>
  <c r="IG37" i="2"/>
  <c r="IG36" i="2"/>
  <c r="IG35" i="2"/>
  <c r="IG34" i="2"/>
  <c r="IG33" i="2"/>
  <c r="IG32" i="2"/>
  <c r="IG31" i="2"/>
  <c r="IG30" i="2"/>
  <c r="IG29" i="2"/>
  <c r="IG28" i="2"/>
  <c r="IG27" i="2"/>
  <c r="IG26" i="2"/>
  <c r="IG25" i="2"/>
  <c r="IG24" i="2"/>
  <c r="IG23" i="2"/>
  <c r="IG22" i="2"/>
  <c r="IG21" i="2"/>
  <c r="IG20" i="2"/>
  <c r="IG19" i="2"/>
  <c r="IG18" i="2"/>
  <c r="IG79" i="2"/>
  <c r="IG78" i="2"/>
  <c r="IG77" i="2"/>
  <c r="IG76" i="2"/>
  <c r="IG75" i="2"/>
  <c r="IG74" i="2"/>
  <c r="IG73" i="2"/>
  <c r="IG72" i="2"/>
  <c r="IG71" i="2"/>
  <c r="IG70" i="2"/>
  <c r="IG69" i="2"/>
  <c r="IG68" i="2"/>
  <c r="IG67" i="2"/>
  <c r="IG193" i="2"/>
  <c r="IG207" i="2"/>
  <c r="IG206" i="2"/>
  <c r="IG205" i="2"/>
  <c r="IG204" i="2"/>
  <c r="IG203" i="2"/>
  <c r="IG202" i="2"/>
  <c r="IG201" i="2"/>
  <c r="IG200" i="2"/>
  <c r="IG199" i="2"/>
  <c r="IG198" i="2"/>
  <c r="IG197" i="2"/>
  <c r="IG196" i="2"/>
  <c r="IG195" i="2"/>
  <c r="IG194" i="2"/>
  <c r="IG210" i="2"/>
  <c r="IG224" i="2"/>
  <c r="IG223" i="2"/>
  <c r="IG222" i="2"/>
  <c r="IG221" i="2"/>
  <c r="IG220" i="2"/>
  <c r="IG219" i="2"/>
  <c r="IG218" i="2"/>
  <c r="IG217" i="2"/>
  <c r="IG216" i="2"/>
  <c r="IG215" i="2"/>
  <c r="IG214" i="2"/>
  <c r="IG213" i="2"/>
  <c r="IG212" i="2"/>
  <c r="IG211" i="2"/>
  <c r="IG143" i="2"/>
  <c r="IG142" i="2"/>
  <c r="IG141" i="2"/>
  <c r="IG140" i="2"/>
  <c r="IG139" i="2"/>
  <c r="IG138" i="2"/>
  <c r="IG137" i="2"/>
  <c r="IG136" i="2"/>
  <c r="IG135" i="2"/>
  <c r="IG134" i="2"/>
  <c r="IG133" i="2"/>
  <c r="IG132" i="2"/>
  <c r="IG131" i="2"/>
  <c r="IG130" i="2"/>
  <c r="IG129" i="2"/>
  <c r="IG128" i="2"/>
  <c r="IG127" i="2"/>
  <c r="IG126" i="2"/>
  <c r="IG125" i="2"/>
  <c r="IG124" i="2"/>
  <c r="IG123" i="2"/>
  <c r="IG122" i="2"/>
  <c r="IG121" i="2"/>
  <c r="IG120" i="2"/>
  <c r="IG119" i="2"/>
  <c r="IG118" i="2"/>
  <c r="GC114" i="2"/>
  <c r="ET82" i="8" s="1"/>
  <c r="HD114" i="2"/>
  <c r="HE114" i="2" s="1"/>
  <c r="AM116" i="3" s="1"/>
  <c r="GC117" i="2"/>
  <c r="ET85" i="8" s="1"/>
  <c r="HD117" i="2"/>
  <c r="HE117" i="2" s="1"/>
  <c r="GC116" i="2"/>
  <c r="ET84" i="8" s="1"/>
  <c r="HD116" i="2"/>
  <c r="HE116" i="2" s="1"/>
  <c r="GC115" i="2"/>
  <c r="ET83" i="8" s="1"/>
  <c r="HD115" i="2"/>
  <c r="HE115" i="2" s="1"/>
  <c r="GC50" i="2"/>
  <c r="ET50" i="8" s="1"/>
  <c r="HD50" i="2"/>
  <c r="HE50" i="2" s="1"/>
  <c r="AM52" i="3" s="1"/>
  <c r="GC66" i="2"/>
  <c r="ET66" i="8" s="1"/>
  <c r="HD66" i="2"/>
  <c r="HE66" i="2" s="1"/>
  <c r="AM68" i="3" s="1"/>
  <c r="GC65" i="2"/>
  <c r="ET65" i="8" s="1"/>
  <c r="HD65" i="2"/>
  <c r="HE65" i="2" s="1"/>
  <c r="AM67" i="3" s="1"/>
  <c r="GC64" i="2"/>
  <c r="ET64" i="8" s="1"/>
  <c r="HD64" i="2"/>
  <c r="HE64" i="2" s="1"/>
  <c r="AM66" i="3" s="1"/>
  <c r="GC63" i="2"/>
  <c r="ET63" i="8" s="1"/>
  <c r="HD63" i="2"/>
  <c r="HE63" i="2" s="1"/>
  <c r="AM65" i="3" s="1"/>
  <c r="GC62" i="2"/>
  <c r="ET62" i="8" s="1"/>
  <c r="HD62" i="2"/>
  <c r="HE62" i="2" s="1"/>
  <c r="AM64" i="3" s="1"/>
  <c r="GC61" i="2"/>
  <c r="ET61" i="8" s="1"/>
  <c r="HD61" i="2"/>
  <c r="HE61" i="2" s="1"/>
  <c r="AM63" i="3" s="1"/>
  <c r="GC60" i="2"/>
  <c r="ET60" i="8" s="1"/>
  <c r="HD60" i="2"/>
  <c r="HE60" i="2" s="1"/>
  <c r="AM62" i="3" s="1"/>
  <c r="GC59" i="2"/>
  <c r="ET59" i="8" s="1"/>
  <c r="HD59" i="2"/>
  <c r="HE59" i="2" s="1"/>
  <c r="AM61" i="3" s="1"/>
  <c r="GC58" i="2"/>
  <c r="ET58" i="8" s="1"/>
  <c r="HD58" i="2"/>
  <c r="HE58" i="2" s="1"/>
  <c r="AM60" i="3" s="1"/>
  <c r="GC57" i="2"/>
  <c r="ET57" i="8" s="1"/>
  <c r="HD57" i="2"/>
  <c r="HE57" i="2" s="1"/>
  <c r="AM59" i="3" s="1"/>
  <c r="GC56" i="2"/>
  <c r="ET56" i="8" s="1"/>
  <c r="HD56" i="2"/>
  <c r="HE56" i="2" s="1"/>
  <c r="AM58" i="3" s="1"/>
  <c r="GC55" i="2"/>
  <c r="ET55" i="8" s="1"/>
  <c r="HD55" i="2"/>
  <c r="HE55" i="2" s="1"/>
  <c r="AM57" i="3" s="1"/>
  <c r="GC54" i="2"/>
  <c r="ET54" i="8" s="1"/>
  <c r="HD54" i="2"/>
  <c r="HE54" i="2" s="1"/>
  <c r="AM56" i="3" s="1"/>
  <c r="GC53" i="2"/>
  <c r="ET53" i="8" s="1"/>
  <c r="HD53" i="2"/>
  <c r="HE53" i="2" s="1"/>
  <c r="AM55" i="3" s="1"/>
  <c r="GC52" i="2"/>
  <c r="ET52" i="8" s="1"/>
  <c r="EP52" i="8" s="1"/>
  <c r="HD52" i="2"/>
  <c r="HE52" i="2" s="1"/>
  <c r="AM54" i="3" s="1"/>
  <c r="GC51" i="2"/>
  <c r="ET51" i="8" s="1"/>
  <c r="EP51" i="8" s="1"/>
  <c r="HD51" i="2"/>
  <c r="HE51" i="2" s="1"/>
  <c r="HD17" i="2"/>
  <c r="HE17" i="2" s="1"/>
  <c r="HD15" i="2" s="1"/>
  <c r="GC17" i="2"/>
  <c r="ET17" i="8" s="1"/>
  <c r="AM85" i="3" l="1"/>
  <c r="AM117" i="3"/>
  <c r="AM86" i="3"/>
  <c r="AM118" i="3"/>
  <c r="AM87" i="3"/>
  <c r="AM119" i="3"/>
  <c r="HC14" i="2"/>
  <c r="HD49" i="2"/>
  <c r="AM84" i="3"/>
  <c r="HD113" i="2"/>
  <c r="FD86" i="8"/>
  <c r="EW86" i="8"/>
  <c r="FD26" i="8"/>
  <c r="EW26" i="8"/>
  <c r="FD165" i="8"/>
  <c r="EW165" i="8"/>
  <c r="FD166" i="8"/>
  <c r="EW166" i="8"/>
  <c r="FD167" i="8"/>
  <c r="EW167" i="8"/>
  <c r="FD168" i="8"/>
  <c r="EW168" i="8"/>
  <c r="FD169" i="8"/>
  <c r="EW169" i="8"/>
  <c r="FD170" i="8"/>
  <c r="EW170" i="8"/>
  <c r="FD164" i="8"/>
  <c r="EW164" i="8"/>
  <c r="FD148" i="8"/>
  <c r="EW148" i="8"/>
  <c r="FD150" i="8"/>
  <c r="EW150" i="8"/>
  <c r="FD151" i="8"/>
  <c r="EW151" i="8"/>
  <c r="FD152" i="8"/>
  <c r="EW152" i="8"/>
  <c r="FD147" i="8"/>
  <c r="EW147" i="8"/>
  <c r="FD71" i="8"/>
  <c r="EW71" i="8"/>
  <c r="FD73" i="8"/>
  <c r="EW73" i="8"/>
  <c r="FD18" i="8"/>
  <c r="EW18" i="8"/>
  <c r="FD20" i="8"/>
  <c r="EW20" i="8"/>
  <c r="FD21" i="8"/>
  <c r="EW21" i="8"/>
  <c r="FD22" i="8"/>
  <c r="EW22" i="8"/>
  <c r="FD23" i="8"/>
  <c r="EW23" i="8"/>
  <c r="FD24" i="8"/>
  <c r="EW24" i="8"/>
  <c r="FD25" i="8"/>
  <c r="EW25" i="8"/>
  <c r="FD27" i="8"/>
  <c r="EW27" i="8"/>
  <c r="FD28" i="8"/>
  <c r="EW28" i="8"/>
  <c r="FD30" i="8"/>
  <c r="EW30" i="8"/>
  <c r="FD31" i="8"/>
  <c r="EW31" i="8"/>
  <c r="FD32" i="8"/>
  <c r="EW32" i="8"/>
  <c r="FD33" i="8"/>
  <c r="EW33" i="8"/>
  <c r="FD44" i="8"/>
  <c r="EW44" i="8"/>
  <c r="FD45" i="8"/>
  <c r="EW45" i="8"/>
  <c r="FH51" i="8"/>
  <c r="FH52" i="8"/>
  <c r="FH17" i="8"/>
  <c r="FD17" i="8" s="1"/>
  <c r="EP17" i="8"/>
  <c r="FH53" i="8"/>
  <c r="EP53" i="8"/>
  <c r="FH54" i="8"/>
  <c r="EP54" i="8"/>
  <c r="FH55" i="8"/>
  <c r="EP55" i="8"/>
  <c r="FH56" i="8"/>
  <c r="EP56" i="8"/>
  <c r="FH57" i="8"/>
  <c r="EP57" i="8"/>
  <c r="FH58" i="8"/>
  <c r="EP58" i="8"/>
  <c r="FH59" i="8"/>
  <c r="EP59" i="8"/>
  <c r="FH60" i="8"/>
  <c r="EP60" i="8"/>
  <c r="FH61" i="8"/>
  <c r="EP61" i="8"/>
  <c r="FH62" i="8"/>
  <c r="EP62" i="8"/>
  <c r="FH63" i="8"/>
  <c r="EP63" i="8"/>
  <c r="FH64" i="8"/>
  <c r="EP64" i="8"/>
  <c r="FH65" i="8"/>
  <c r="FD65" i="8" s="1"/>
  <c r="EP65" i="8"/>
  <c r="FH66" i="8"/>
  <c r="FD66" i="8" s="1"/>
  <c r="EP66" i="8"/>
  <c r="FH50" i="8"/>
  <c r="FD50" i="8" s="1"/>
  <c r="EP50" i="8"/>
  <c r="FH83" i="8"/>
  <c r="EP83" i="8"/>
  <c r="FH84" i="8"/>
  <c r="EP84" i="8"/>
  <c r="FH85" i="8"/>
  <c r="FD85" i="8" s="1"/>
  <c r="EP85" i="8"/>
  <c r="FH82" i="8"/>
  <c r="FD82" i="8" s="1"/>
  <c r="EP82" i="8"/>
  <c r="AM53" i="3"/>
  <c r="AM19" i="3"/>
  <c r="IG17" i="2"/>
  <c r="IG51" i="2"/>
  <c r="IG52" i="2"/>
  <c r="IG53" i="2"/>
  <c r="IG54" i="2"/>
  <c r="IG55" i="2"/>
  <c r="IG56" i="2"/>
  <c r="IG57" i="2"/>
  <c r="IG58" i="2"/>
  <c r="IG59" i="2"/>
  <c r="IG60" i="2"/>
  <c r="IG61" i="2"/>
  <c r="IG62" i="2"/>
  <c r="IG63" i="2"/>
  <c r="IG64" i="2"/>
  <c r="IG65" i="2"/>
  <c r="IG66" i="2"/>
  <c r="IG50" i="2"/>
  <c r="IG115" i="2"/>
  <c r="IG116" i="2"/>
  <c r="IG117" i="2"/>
  <c r="IG114" i="2"/>
  <c r="HS118" i="2"/>
  <c r="IT118" i="2"/>
  <c r="IU118" i="2" s="1"/>
  <c r="AN120" i="3" s="1"/>
  <c r="AO120" i="3" s="1"/>
  <c r="HS119" i="2"/>
  <c r="IT119" i="2"/>
  <c r="IU119" i="2" s="1"/>
  <c r="AN121" i="3" s="1"/>
  <c r="AO121" i="3" s="1"/>
  <c r="HS120" i="2"/>
  <c r="IT120" i="2"/>
  <c r="IU120" i="2" s="1"/>
  <c r="AN122" i="3" s="1"/>
  <c r="AO122" i="3" s="1"/>
  <c r="HS121" i="2"/>
  <c r="IT121" i="2"/>
  <c r="IU121" i="2" s="1"/>
  <c r="AN123" i="3" s="1"/>
  <c r="AO123" i="3" s="1"/>
  <c r="HS122" i="2"/>
  <c r="IT122" i="2"/>
  <c r="IU122" i="2" s="1"/>
  <c r="AN124" i="3" s="1"/>
  <c r="AO124" i="3" s="1"/>
  <c r="HS123" i="2"/>
  <c r="IT123" i="2"/>
  <c r="IU123" i="2" s="1"/>
  <c r="AN125" i="3" s="1"/>
  <c r="AO125" i="3" s="1"/>
  <c r="HS124" i="2"/>
  <c r="IT124" i="2"/>
  <c r="IU124" i="2" s="1"/>
  <c r="AN126" i="3" s="1"/>
  <c r="AO126" i="3" s="1"/>
  <c r="HS125" i="2"/>
  <c r="IT125" i="2"/>
  <c r="IU125" i="2" s="1"/>
  <c r="AN127" i="3" s="1"/>
  <c r="AO127" i="3" s="1"/>
  <c r="HS126" i="2"/>
  <c r="IT126" i="2"/>
  <c r="IU126" i="2" s="1"/>
  <c r="AN128" i="3" s="1"/>
  <c r="AO128" i="3" s="1"/>
  <c r="HS127" i="2"/>
  <c r="IT127" i="2"/>
  <c r="IU127" i="2" s="1"/>
  <c r="AN129" i="3" s="1"/>
  <c r="AO129" i="3" s="1"/>
  <c r="HS128" i="2"/>
  <c r="IT128" i="2"/>
  <c r="IU128" i="2" s="1"/>
  <c r="AN130" i="3" s="1"/>
  <c r="AO130" i="3" s="1"/>
  <c r="HS129" i="2"/>
  <c r="IT129" i="2"/>
  <c r="IU129" i="2" s="1"/>
  <c r="AN131" i="3" s="1"/>
  <c r="AO131" i="3" s="1"/>
  <c r="HS130" i="2"/>
  <c r="IT130" i="2"/>
  <c r="IU130" i="2" s="1"/>
  <c r="AN132" i="3" s="1"/>
  <c r="AO132" i="3" s="1"/>
  <c r="HS131" i="2"/>
  <c r="IT131" i="2"/>
  <c r="IU131" i="2" s="1"/>
  <c r="AN133" i="3" s="1"/>
  <c r="AO133" i="3" s="1"/>
  <c r="HS132" i="2"/>
  <c r="IT132" i="2"/>
  <c r="IU132" i="2" s="1"/>
  <c r="AN134" i="3" s="1"/>
  <c r="AO134" i="3" s="1"/>
  <c r="HS133" i="2"/>
  <c r="IT133" i="2"/>
  <c r="IU133" i="2" s="1"/>
  <c r="AN135" i="3" s="1"/>
  <c r="AO135" i="3" s="1"/>
  <c r="HS134" i="2"/>
  <c r="IT134" i="2"/>
  <c r="IU134" i="2" s="1"/>
  <c r="AN136" i="3" s="1"/>
  <c r="AO136" i="3" s="1"/>
  <c r="HS135" i="2"/>
  <c r="IT135" i="2"/>
  <c r="IU135" i="2" s="1"/>
  <c r="AN137" i="3" s="1"/>
  <c r="AO137" i="3" s="1"/>
  <c r="HS136" i="2"/>
  <c r="IT136" i="2"/>
  <c r="IU136" i="2" s="1"/>
  <c r="AN138" i="3" s="1"/>
  <c r="AO138" i="3" s="1"/>
  <c r="HS137" i="2"/>
  <c r="IT137" i="2"/>
  <c r="IU137" i="2" s="1"/>
  <c r="AN139" i="3" s="1"/>
  <c r="AO139" i="3" s="1"/>
  <c r="HS138" i="2"/>
  <c r="IT138" i="2"/>
  <c r="IU138" i="2" s="1"/>
  <c r="AN140" i="3" s="1"/>
  <c r="AO140" i="3" s="1"/>
  <c r="HS139" i="2"/>
  <c r="IT139" i="2"/>
  <c r="IU139" i="2" s="1"/>
  <c r="AN141" i="3" s="1"/>
  <c r="AO141" i="3" s="1"/>
  <c r="HS140" i="2"/>
  <c r="IT140" i="2"/>
  <c r="IU140" i="2" s="1"/>
  <c r="AN142" i="3" s="1"/>
  <c r="AO142" i="3" s="1"/>
  <c r="HS141" i="2"/>
  <c r="IT141" i="2"/>
  <c r="IU141" i="2" s="1"/>
  <c r="AN143" i="3" s="1"/>
  <c r="AO143" i="3" s="1"/>
  <c r="HS142" i="2"/>
  <c r="IT142" i="2"/>
  <c r="IU142" i="2" s="1"/>
  <c r="AN144" i="3" s="1"/>
  <c r="AO144" i="3" s="1"/>
  <c r="HS143" i="2"/>
  <c r="IT143" i="2"/>
  <c r="IU143" i="2" s="1"/>
  <c r="AN145" i="3" s="1"/>
  <c r="AO145" i="3" s="1"/>
  <c r="HS211" i="2"/>
  <c r="IT211" i="2"/>
  <c r="IU211" i="2" s="1"/>
  <c r="HS212" i="2"/>
  <c r="IT212" i="2"/>
  <c r="IU212" i="2" s="1"/>
  <c r="HS213" i="2"/>
  <c r="IT213" i="2"/>
  <c r="IU213" i="2" s="1"/>
  <c r="HS214" i="2"/>
  <c r="IT214" i="2"/>
  <c r="IU214" i="2" s="1"/>
  <c r="HS215" i="2"/>
  <c r="IT215" i="2"/>
  <c r="IU215" i="2" s="1"/>
  <c r="HS216" i="2"/>
  <c r="IT216" i="2"/>
  <c r="IU216" i="2" s="1"/>
  <c r="HS217" i="2"/>
  <c r="IT217" i="2"/>
  <c r="IU217" i="2" s="1"/>
  <c r="HS218" i="2"/>
  <c r="IT218" i="2"/>
  <c r="IU218" i="2" s="1"/>
  <c r="HS219" i="2"/>
  <c r="IT219" i="2"/>
  <c r="IU219" i="2" s="1"/>
  <c r="HS220" i="2"/>
  <c r="IT220" i="2"/>
  <c r="IU220" i="2" s="1"/>
  <c r="HS221" i="2"/>
  <c r="IT221" i="2"/>
  <c r="IU221" i="2" s="1"/>
  <c r="HS222" i="2"/>
  <c r="IT222" i="2"/>
  <c r="IU222" i="2" s="1"/>
  <c r="HS223" i="2"/>
  <c r="IT223" i="2"/>
  <c r="IU223" i="2" s="1"/>
  <c r="HS224" i="2"/>
  <c r="IT224" i="2"/>
  <c r="IU224" i="2" s="1"/>
  <c r="HS210" i="2"/>
  <c r="IT210" i="2"/>
  <c r="IU210" i="2" s="1"/>
  <c r="HS194" i="2"/>
  <c r="IT194" i="2"/>
  <c r="IU194" i="2" s="1"/>
  <c r="AN182" i="3" s="1"/>
  <c r="AO182" i="3" s="1"/>
  <c r="HS195" i="2"/>
  <c r="IT195" i="2"/>
  <c r="IU195" i="2" s="1"/>
  <c r="AN183" i="3" s="1"/>
  <c r="AO183" i="3" s="1"/>
  <c r="HS196" i="2"/>
  <c r="IT196" i="2"/>
  <c r="IU196" i="2" s="1"/>
  <c r="AN184" i="3" s="1"/>
  <c r="AO184" i="3" s="1"/>
  <c r="HS197" i="2"/>
  <c r="IT197" i="2"/>
  <c r="IU197" i="2" s="1"/>
  <c r="AN185" i="3" s="1"/>
  <c r="AO185" i="3" s="1"/>
  <c r="HS198" i="2"/>
  <c r="IT198" i="2"/>
  <c r="IU198" i="2" s="1"/>
  <c r="AN186" i="3" s="1"/>
  <c r="AO186" i="3" s="1"/>
  <c r="HS199" i="2"/>
  <c r="IT199" i="2"/>
  <c r="IU199" i="2" s="1"/>
  <c r="AN187" i="3" s="1"/>
  <c r="AO187" i="3" s="1"/>
  <c r="HS200" i="2"/>
  <c r="IT200" i="2"/>
  <c r="IU200" i="2" s="1"/>
  <c r="AN188" i="3" s="1"/>
  <c r="AO188" i="3" s="1"/>
  <c r="HS201" i="2"/>
  <c r="IT201" i="2"/>
  <c r="IU201" i="2" s="1"/>
  <c r="AN189" i="3" s="1"/>
  <c r="AO189" i="3" s="1"/>
  <c r="HS202" i="2"/>
  <c r="IT202" i="2"/>
  <c r="IU202" i="2" s="1"/>
  <c r="AN190" i="3" s="1"/>
  <c r="AO190" i="3" s="1"/>
  <c r="HS203" i="2"/>
  <c r="IT203" i="2"/>
  <c r="IU203" i="2" s="1"/>
  <c r="AN191" i="3" s="1"/>
  <c r="AO191" i="3" s="1"/>
  <c r="HS204" i="2"/>
  <c r="IT204" i="2"/>
  <c r="IU204" i="2" s="1"/>
  <c r="AN192" i="3" s="1"/>
  <c r="AO192" i="3" s="1"/>
  <c r="HS205" i="2"/>
  <c r="IT205" i="2"/>
  <c r="IU205" i="2" s="1"/>
  <c r="HS206" i="2"/>
  <c r="IT206" i="2"/>
  <c r="IU206" i="2" s="1"/>
  <c r="HS207" i="2"/>
  <c r="IT207" i="2"/>
  <c r="IU207" i="2" s="1"/>
  <c r="HS193" i="2"/>
  <c r="IT193" i="2"/>
  <c r="IU193" i="2" s="1"/>
  <c r="AN181" i="3" s="1"/>
  <c r="AO181" i="3" s="1"/>
  <c r="HS67" i="2"/>
  <c r="IT67" i="2"/>
  <c r="IU67" i="2" s="1"/>
  <c r="HS68" i="2"/>
  <c r="IT68" i="2"/>
  <c r="IU68" i="2" s="1"/>
  <c r="HS69" i="2"/>
  <c r="IT69" i="2"/>
  <c r="IU69" i="2" s="1"/>
  <c r="HS70" i="2"/>
  <c r="IT70" i="2"/>
  <c r="IU70" i="2" s="1"/>
  <c r="HS71" i="2"/>
  <c r="IT71" i="2"/>
  <c r="IU71" i="2" s="1"/>
  <c r="HS72" i="2"/>
  <c r="IT72" i="2"/>
  <c r="IU72" i="2" s="1"/>
  <c r="HS73" i="2"/>
  <c r="IT73" i="2"/>
  <c r="IU73" i="2" s="1"/>
  <c r="HS74" i="2"/>
  <c r="IT74" i="2"/>
  <c r="IU74" i="2" s="1"/>
  <c r="HS75" i="2"/>
  <c r="IT75" i="2"/>
  <c r="IU75" i="2" s="1"/>
  <c r="HS76" i="2"/>
  <c r="IT76" i="2"/>
  <c r="IU76" i="2" s="1"/>
  <c r="HS77" i="2"/>
  <c r="IT77" i="2"/>
  <c r="IU77" i="2" s="1"/>
  <c r="HS78" i="2"/>
  <c r="IT78" i="2"/>
  <c r="IU78" i="2" s="1"/>
  <c r="HS79" i="2"/>
  <c r="IT79" i="2"/>
  <c r="IU79" i="2" s="1"/>
  <c r="HS18" i="2"/>
  <c r="IT18" i="2"/>
  <c r="IU18" i="2" s="1"/>
  <c r="HS19" i="2"/>
  <c r="IT19" i="2"/>
  <c r="IU19" i="2" s="1"/>
  <c r="HS20" i="2"/>
  <c r="IT20" i="2"/>
  <c r="IU20" i="2" s="1"/>
  <c r="HS21" i="2"/>
  <c r="IT21" i="2"/>
  <c r="IU21" i="2" s="1"/>
  <c r="HS22" i="2"/>
  <c r="IT22" i="2"/>
  <c r="IU22" i="2" s="1"/>
  <c r="HS23" i="2"/>
  <c r="IT23" i="2"/>
  <c r="IU23" i="2" s="1"/>
  <c r="HS24" i="2"/>
  <c r="IT24" i="2"/>
  <c r="IU24" i="2" s="1"/>
  <c r="HS25" i="2"/>
  <c r="IT25" i="2"/>
  <c r="IU25" i="2" s="1"/>
  <c r="HS26" i="2"/>
  <c r="IT26" i="2"/>
  <c r="IU26" i="2" s="1"/>
  <c r="HS27" i="2"/>
  <c r="IT27" i="2"/>
  <c r="IU27" i="2" s="1"/>
  <c r="HS28" i="2"/>
  <c r="IT28" i="2"/>
  <c r="IU28" i="2" s="1"/>
  <c r="HS29" i="2"/>
  <c r="IT29" i="2"/>
  <c r="IU29" i="2" s="1"/>
  <c r="HS30" i="2"/>
  <c r="IT30" i="2"/>
  <c r="IU30" i="2" s="1"/>
  <c r="HS31" i="2"/>
  <c r="IT31" i="2"/>
  <c r="IU31" i="2" s="1"/>
  <c r="HS32" i="2"/>
  <c r="IT32" i="2"/>
  <c r="IU32" i="2" s="1"/>
  <c r="HS33" i="2"/>
  <c r="IT33" i="2"/>
  <c r="IU33" i="2" s="1"/>
  <c r="HS34" i="2"/>
  <c r="IT34" i="2"/>
  <c r="IU34" i="2" s="1"/>
  <c r="HS35" i="2"/>
  <c r="IT35" i="2"/>
  <c r="IU35" i="2" s="1"/>
  <c r="HS36" i="2"/>
  <c r="IT36" i="2"/>
  <c r="IU36" i="2" s="1"/>
  <c r="HS37" i="2"/>
  <c r="IT37" i="2"/>
  <c r="IU37" i="2" s="1"/>
  <c r="HS38" i="2"/>
  <c r="IT38" i="2"/>
  <c r="IU38" i="2" s="1"/>
  <c r="HS39" i="2"/>
  <c r="IT39" i="2"/>
  <c r="IU39" i="2" s="1"/>
  <c r="HS40" i="2"/>
  <c r="IT40" i="2"/>
  <c r="IU40" i="2" s="1"/>
  <c r="HS41" i="2"/>
  <c r="IT41" i="2"/>
  <c r="IU41" i="2" s="1"/>
  <c r="HS42" i="2"/>
  <c r="IT42" i="2"/>
  <c r="IU42" i="2" s="1"/>
  <c r="HS43" i="2"/>
  <c r="IT43" i="2"/>
  <c r="IU43" i="2" s="1"/>
  <c r="HS44" i="2"/>
  <c r="IT44" i="2"/>
  <c r="IU44" i="2" s="1"/>
  <c r="HS45" i="2"/>
  <c r="IT45" i="2"/>
  <c r="IU45" i="2" s="1"/>
  <c r="HS46" i="2"/>
  <c r="IT46" i="2"/>
  <c r="IU46" i="2" s="1"/>
  <c r="HS47" i="2"/>
  <c r="IT47" i="2"/>
  <c r="IU47" i="2" s="1"/>
  <c r="IT192" i="2" l="1"/>
  <c r="IT209" i="2"/>
  <c r="FD52" i="8"/>
  <c r="EW52" i="8"/>
  <c r="FD84" i="8"/>
  <c r="EW84" i="8"/>
  <c r="FD83" i="8"/>
  <c r="EW83" i="8"/>
  <c r="FD64" i="8"/>
  <c r="EW64" i="8"/>
  <c r="FD63" i="8"/>
  <c r="EW63" i="8"/>
  <c r="FD62" i="8"/>
  <c r="EW62" i="8"/>
  <c r="FD61" i="8"/>
  <c r="EW61" i="8"/>
  <c r="FD60" i="8"/>
  <c r="EW60" i="8"/>
  <c r="FD59" i="8"/>
  <c r="EW59" i="8"/>
  <c r="FD58" i="8"/>
  <c r="EW58" i="8"/>
  <c r="FD57" i="8"/>
  <c r="EW57" i="8"/>
  <c r="FD56" i="8"/>
  <c r="EW56" i="8"/>
  <c r="FD55" i="8"/>
  <c r="EW55" i="8"/>
  <c r="FD54" i="8"/>
  <c r="EW54" i="8"/>
  <c r="FD53" i="8"/>
  <c r="EW53" i="8"/>
  <c r="FD51" i="8"/>
  <c r="EW51" i="8"/>
  <c r="AN48" i="3"/>
  <c r="AO48" i="3" s="1"/>
  <c r="AN47" i="3"/>
  <c r="AO47" i="3" s="1"/>
  <c r="AN45" i="3"/>
  <c r="AO45" i="3" s="1"/>
  <c r="AN43" i="3"/>
  <c r="AO43" i="3" s="1"/>
  <c r="AN41" i="3"/>
  <c r="AO41" i="3" s="1"/>
  <c r="AN39" i="3"/>
  <c r="AO39" i="3" s="1"/>
  <c r="AN37" i="3"/>
  <c r="AO37" i="3" s="1"/>
  <c r="AN35" i="3"/>
  <c r="AO35" i="3" s="1"/>
  <c r="AN33" i="3"/>
  <c r="AO33" i="3" s="1"/>
  <c r="AN31" i="3"/>
  <c r="AO31" i="3" s="1"/>
  <c r="AN29" i="3"/>
  <c r="AO29" i="3" s="1"/>
  <c r="AN27" i="3"/>
  <c r="AO27" i="3" s="1"/>
  <c r="AN26" i="3"/>
  <c r="AO26" i="3" s="1"/>
  <c r="AN24" i="3"/>
  <c r="AO24" i="3" s="1"/>
  <c r="AN22" i="3"/>
  <c r="AO22" i="3" s="1"/>
  <c r="AN20" i="3"/>
  <c r="AO20" i="3" s="1"/>
  <c r="AN81" i="3"/>
  <c r="AO81" i="3" s="1"/>
  <c r="AN79" i="3"/>
  <c r="AO79" i="3" s="1"/>
  <c r="AN77" i="3"/>
  <c r="AO77" i="3" s="1"/>
  <c r="AN75" i="3"/>
  <c r="AO75" i="3" s="1"/>
  <c r="AN73" i="3"/>
  <c r="AO73" i="3" s="1"/>
  <c r="AN72" i="3"/>
  <c r="AO72" i="3" s="1"/>
  <c r="AN70" i="3"/>
  <c r="AO70" i="3" s="1"/>
  <c r="AN208" i="3"/>
  <c r="AO208" i="3" s="1"/>
  <c r="AN49" i="3"/>
  <c r="AO49" i="3" s="1"/>
  <c r="AN46" i="3"/>
  <c r="AO46" i="3" s="1"/>
  <c r="AN44" i="3"/>
  <c r="AO44" i="3" s="1"/>
  <c r="AN42" i="3"/>
  <c r="AO42" i="3" s="1"/>
  <c r="AN40" i="3"/>
  <c r="AO40" i="3" s="1"/>
  <c r="AN38" i="3"/>
  <c r="AO38" i="3" s="1"/>
  <c r="AN36" i="3"/>
  <c r="AO36" i="3" s="1"/>
  <c r="AN34" i="3"/>
  <c r="AO34" i="3" s="1"/>
  <c r="AN32" i="3"/>
  <c r="AO32" i="3" s="1"/>
  <c r="AN30" i="3"/>
  <c r="AO30" i="3" s="1"/>
  <c r="AN28" i="3"/>
  <c r="AO28" i="3" s="1"/>
  <c r="AN25" i="3"/>
  <c r="AO25" i="3" s="1"/>
  <c r="AN23" i="3"/>
  <c r="AO23" i="3" s="1"/>
  <c r="AN21" i="3"/>
  <c r="AO21" i="3" s="1"/>
  <c r="AN80" i="3"/>
  <c r="AO80" i="3" s="1"/>
  <c r="AN78" i="3"/>
  <c r="AO78" i="3" s="1"/>
  <c r="AN76" i="3"/>
  <c r="AO76" i="3" s="1"/>
  <c r="AN74" i="3"/>
  <c r="AO74" i="3" s="1"/>
  <c r="AN71" i="3"/>
  <c r="AO71" i="3" s="1"/>
  <c r="AN69" i="3"/>
  <c r="AO69" i="3" s="1"/>
  <c r="AN195" i="3"/>
  <c r="AO195" i="3" s="1"/>
  <c r="AN209" i="3"/>
  <c r="AO209" i="3" s="1"/>
  <c r="AN207" i="3"/>
  <c r="AO207" i="3" s="1"/>
  <c r="AN206" i="3"/>
  <c r="AO206" i="3" s="1"/>
  <c r="AN205" i="3"/>
  <c r="AO205" i="3" s="1"/>
  <c r="AN204" i="3"/>
  <c r="AO204" i="3" s="1"/>
  <c r="AN203" i="3"/>
  <c r="AO203" i="3" s="1"/>
  <c r="AN202" i="3"/>
  <c r="AO202" i="3" s="1"/>
  <c r="AN201" i="3"/>
  <c r="AO201" i="3" s="1"/>
  <c r="AN200" i="3"/>
  <c r="AO200" i="3" s="1"/>
  <c r="AN199" i="3"/>
  <c r="AO199" i="3" s="1"/>
  <c r="AN198" i="3"/>
  <c r="AO198" i="3" s="1"/>
  <c r="AN197" i="3"/>
  <c r="AO197" i="3" s="1"/>
  <c r="AN196" i="3"/>
  <c r="AO196" i="3" s="1"/>
  <c r="AN212" i="3"/>
  <c r="AO212" i="3" s="1"/>
  <c r="AN226" i="3"/>
  <c r="AO226" i="3" s="1"/>
  <c r="AN225" i="3"/>
  <c r="AO225" i="3" s="1"/>
  <c r="AN224" i="3"/>
  <c r="AO224" i="3" s="1"/>
  <c r="AN223" i="3"/>
  <c r="AO223" i="3" s="1"/>
  <c r="AN222" i="3"/>
  <c r="AO222" i="3" s="1"/>
  <c r="AN221" i="3"/>
  <c r="AO221" i="3" s="1"/>
  <c r="AN220" i="3"/>
  <c r="AO220" i="3" s="1"/>
  <c r="AN219" i="3"/>
  <c r="AO219" i="3" s="1"/>
  <c r="AN218" i="3"/>
  <c r="AO218" i="3" s="1"/>
  <c r="AN217" i="3"/>
  <c r="AO217" i="3" s="1"/>
  <c r="AN216" i="3"/>
  <c r="AO216" i="3" s="1"/>
  <c r="AN215" i="3"/>
  <c r="AO215" i="3" s="1"/>
  <c r="AN214" i="3"/>
  <c r="AO214" i="3" s="1"/>
  <c r="AN213" i="3"/>
  <c r="AO213" i="3" s="1"/>
  <c r="AN113" i="3"/>
  <c r="AO113" i="3" s="1"/>
  <c r="AN112" i="3"/>
  <c r="AO112" i="3" s="1"/>
  <c r="AN111" i="3"/>
  <c r="AO111" i="3" s="1"/>
  <c r="AN110" i="3"/>
  <c r="AO110" i="3" s="1"/>
  <c r="AN109" i="3"/>
  <c r="AO109" i="3" s="1"/>
  <c r="AN108" i="3"/>
  <c r="AO108" i="3" s="1"/>
  <c r="AN107" i="3"/>
  <c r="AO107" i="3" s="1"/>
  <c r="AN106" i="3"/>
  <c r="AO106" i="3" s="1"/>
  <c r="AN105" i="3"/>
  <c r="AO105" i="3" s="1"/>
  <c r="AN104" i="3"/>
  <c r="AO104" i="3" s="1"/>
  <c r="AN103" i="3"/>
  <c r="AO103" i="3" s="1"/>
  <c r="AN102" i="3"/>
  <c r="AO102" i="3" s="1"/>
  <c r="AN101" i="3"/>
  <c r="AO101" i="3" s="1"/>
  <c r="AN100" i="3"/>
  <c r="AO100" i="3" s="1"/>
  <c r="AN99" i="3"/>
  <c r="AO99" i="3" s="1"/>
  <c r="AN98" i="3"/>
  <c r="AO98" i="3" s="1"/>
  <c r="AN97" i="3"/>
  <c r="AO97" i="3" s="1"/>
  <c r="AN96" i="3"/>
  <c r="AO96" i="3" s="1"/>
  <c r="AN95" i="3"/>
  <c r="AO95" i="3" s="1"/>
  <c r="AN94" i="3"/>
  <c r="AO94" i="3" s="1"/>
  <c r="AN93" i="3"/>
  <c r="AO93" i="3" s="1"/>
  <c r="AN92" i="3"/>
  <c r="AO92" i="3" s="1"/>
  <c r="AN91" i="3"/>
  <c r="AO91" i="3" s="1"/>
  <c r="AN90" i="3"/>
  <c r="AO90" i="3" s="1"/>
  <c r="AN89" i="3"/>
  <c r="AO89" i="3" s="1"/>
  <c r="AN88" i="3"/>
  <c r="AO88" i="3" s="1"/>
  <c r="HS114" i="2"/>
  <c r="IT114" i="2"/>
  <c r="IU114" i="2" s="1"/>
  <c r="AN116" i="3" s="1"/>
  <c r="AO116" i="3" s="1"/>
  <c r="HS117" i="2"/>
  <c r="IT117" i="2"/>
  <c r="IU117" i="2" s="1"/>
  <c r="AN119" i="3" s="1"/>
  <c r="AO119" i="3" s="1"/>
  <c r="HS116" i="2"/>
  <c r="IT116" i="2"/>
  <c r="IU116" i="2" s="1"/>
  <c r="AN118" i="3" s="1"/>
  <c r="AO118" i="3" s="1"/>
  <c r="HS115" i="2"/>
  <c r="IT115" i="2"/>
  <c r="IU115" i="2" s="1"/>
  <c r="AN117" i="3" s="1"/>
  <c r="AO117" i="3" s="1"/>
  <c r="HS50" i="2"/>
  <c r="IT50" i="2"/>
  <c r="IU50" i="2" s="1"/>
  <c r="HS66" i="2"/>
  <c r="IT66" i="2"/>
  <c r="IU66" i="2" s="1"/>
  <c r="HS65" i="2"/>
  <c r="IT65" i="2"/>
  <c r="IU65" i="2" s="1"/>
  <c r="HS64" i="2"/>
  <c r="IT64" i="2"/>
  <c r="IU64" i="2" s="1"/>
  <c r="HS63" i="2"/>
  <c r="IT63" i="2"/>
  <c r="IU63" i="2" s="1"/>
  <c r="HS62" i="2"/>
  <c r="IT62" i="2"/>
  <c r="IU62" i="2" s="1"/>
  <c r="HS61" i="2"/>
  <c r="IT61" i="2"/>
  <c r="IU61" i="2" s="1"/>
  <c r="HS60" i="2"/>
  <c r="IT60" i="2"/>
  <c r="IU60" i="2" s="1"/>
  <c r="HS59" i="2"/>
  <c r="IT59" i="2"/>
  <c r="IU59" i="2" s="1"/>
  <c r="HS58" i="2"/>
  <c r="IT58" i="2"/>
  <c r="IU58" i="2" s="1"/>
  <c r="HS57" i="2"/>
  <c r="IT57" i="2"/>
  <c r="IU57" i="2" s="1"/>
  <c r="HS56" i="2"/>
  <c r="IT56" i="2"/>
  <c r="IU56" i="2" s="1"/>
  <c r="HS55" i="2"/>
  <c r="IT55" i="2"/>
  <c r="IU55" i="2" s="1"/>
  <c r="HS54" i="2"/>
  <c r="IT54" i="2"/>
  <c r="IU54" i="2" s="1"/>
  <c r="HS53" i="2"/>
  <c r="IT53" i="2"/>
  <c r="IU53" i="2" s="1"/>
  <c r="HS52" i="2"/>
  <c r="IT52" i="2"/>
  <c r="IU52" i="2" s="1"/>
  <c r="HS51" i="2"/>
  <c r="IT51" i="2"/>
  <c r="IU51" i="2" s="1"/>
  <c r="AN53" i="3" s="1"/>
  <c r="IT17" i="2"/>
  <c r="IU17" i="2" s="1"/>
  <c r="HS17" i="2"/>
  <c r="IS14" i="2" l="1"/>
  <c r="IT49" i="2"/>
  <c r="IT15" i="2"/>
  <c r="IT113" i="2"/>
  <c r="AN19" i="3"/>
  <c r="AO19" i="3" s="1"/>
  <c r="AO53" i="3"/>
  <c r="AN54" i="3"/>
  <c r="AO54" i="3" s="1"/>
  <c r="AN55" i="3"/>
  <c r="AO55" i="3" s="1"/>
  <c r="AN56" i="3"/>
  <c r="AO56" i="3" s="1"/>
  <c r="AN57" i="3"/>
  <c r="AO57" i="3" s="1"/>
  <c r="AN58" i="3"/>
  <c r="AO58" i="3" s="1"/>
  <c r="AN59" i="3"/>
  <c r="AO59" i="3" s="1"/>
  <c r="AN60" i="3"/>
  <c r="AO60" i="3" s="1"/>
  <c r="AN61" i="3"/>
  <c r="AO61" i="3" s="1"/>
  <c r="AN62" i="3"/>
  <c r="AO62" i="3" s="1"/>
  <c r="AN63" i="3"/>
  <c r="AO63" i="3" s="1"/>
  <c r="AN64" i="3"/>
  <c r="AO64" i="3" s="1"/>
  <c r="AN65" i="3"/>
  <c r="AO65" i="3" s="1"/>
  <c r="AN66" i="3"/>
  <c r="AO66" i="3" s="1"/>
  <c r="AN67" i="3"/>
  <c r="AO67" i="3" s="1"/>
  <c r="AN68" i="3"/>
  <c r="AO68" i="3" s="1"/>
  <c r="AN52" i="3"/>
  <c r="AO52" i="3" s="1"/>
  <c r="AN85" i="3"/>
  <c r="AO85" i="3" s="1"/>
  <c r="AN86" i="3"/>
  <c r="AO86" i="3" s="1"/>
  <c r="AN87" i="3"/>
  <c r="AO87" i="3" s="1"/>
  <c r="AN84" i="3"/>
  <c r="AO84" i="3" s="1"/>
</calcChain>
</file>

<file path=xl/comments1.xml><?xml version="1.0" encoding="utf-8"?>
<comments xmlns="http://schemas.openxmlformats.org/spreadsheetml/2006/main">
  <authors>
    <author>Ferenc Nagy</author>
    <author>Gergo Ratzki</author>
    <author>norbert.farago</author>
    <author>Peter Tunner</author>
    <author>Laszlo Dori</author>
    <author>Benkovics Gabor</author>
    <author>Milan Bodor</author>
    <author>Arpad Dancsecs</author>
  </authors>
  <commentList>
    <comment ref="J14" authorId="0" guid="{7F9DC152-E1A5-4957-BF85-F295EA787EA6}">
      <text>
        <r>
          <rPr>
            <b/>
            <sz val="9"/>
            <color indexed="81"/>
            <rFont val="Tahoma"/>
            <family val="2"/>
            <charset val="238"/>
          </rPr>
          <t>Ferenc Nagy:</t>
        </r>
        <r>
          <rPr>
            <sz val="9"/>
            <color indexed="81"/>
            <rFont val="Tahoma"/>
            <family val="2"/>
            <charset val="238"/>
          </rPr>
          <t xml:space="preserve">
Tavalyról áthozott szabi
</t>
        </r>
      </text>
    </comment>
    <comment ref="K14" authorId="0" guid="{CCE89487-A7BD-480C-8394-7AC3931E2405}">
      <text>
        <r>
          <rPr>
            <b/>
            <sz val="9"/>
            <color indexed="81"/>
            <rFont val="Tahoma"/>
            <family val="2"/>
            <charset val="238"/>
          </rPr>
          <t>Ferenc Nagy:</t>
        </r>
        <r>
          <rPr>
            <sz val="9"/>
            <color indexed="81"/>
            <rFont val="Tahoma"/>
            <family val="2"/>
            <charset val="238"/>
          </rPr>
          <t xml:space="preserve">
Tavalyról áthozott szabi
</t>
        </r>
      </text>
    </comment>
    <comment ref="L14" authorId="0" guid="{C378A908-BD90-4945-9614-99109B2FA0AA}">
      <text>
        <r>
          <rPr>
            <b/>
            <sz val="9"/>
            <color indexed="81"/>
            <rFont val="Tahoma"/>
            <family val="2"/>
            <charset val="238"/>
          </rPr>
          <t>Ferenc Nagy:</t>
        </r>
        <r>
          <rPr>
            <sz val="9"/>
            <color indexed="81"/>
            <rFont val="Tahoma"/>
            <family val="2"/>
            <charset val="238"/>
          </rPr>
          <t xml:space="preserve">
Tavalyról áthozott szabi
</t>
        </r>
      </text>
    </comment>
    <comment ref="AF14" authorId="0" guid="{B8533AA2-5A2D-4A99-9A44-BD852DEFE423}">
      <text>
        <r>
          <rPr>
            <b/>
            <sz val="9"/>
            <color indexed="81"/>
            <rFont val="Tahoma"/>
            <family val="2"/>
            <charset val="238"/>
          </rPr>
          <t>Ferenc Nagy:</t>
        </r>
        <r>
          <rPr>
            <sz val="9"/>
            <color indexed="81"/>
            <rFont val="Tahoma"/>
            <family val="2"/>
            <charset val="238"/>
          </rPr>
          <t xml:space="preserve">
18:00-tól 0:00-ig
</t>
        </r>
      </text>
    </comment>
    <comment ref="BE14" authorId="0" guid="{9CB3576D-A7D0-434B-B58D-C4ED2FF77D26}">
      <text>
        <r>
          <rPr>
            <b/>
            <sz val="9"/>
            <color indexed="81"/>
            <rFont val="Tahoma"/>
            <family val="2"/>
            <charset val="238"/>
          </rPr>
          <t>Ferenc Nagy:</t>
        </r>
        <r>
          <rPr>
            <sz val="9"/>
            <color indexed="81"/>
            <rFont val="Tahoma"/>
            <family val="2"/>
            <charset val="238"/>
          </rPr>
          <t xml:space="preserve">
18:00-tól 0:00-ig
</t>
        </r>
      </text>
    </comment>
    <comment ref="CO15" authorId="1" guid="{70C3C258-EEDE-4BA3-A079-E0441AE706C0}">
      <text>
        <r>
          <rPr>
            <b/>
            <sz val="9"/>
            <color indexed="81"/>
            <rFont val="Tahoma"/>
            <family val="2"/>
            <charset val="238"/>
          </rPr>
          <t>Gergo Ratzki:</t>
        </r>
        <r>
          <rPr>
            <sz val="9"/>
            <color indexed="81"/>
            <rFont val="Tahoma"/>
            <family val="2"/>
            <charset val="238"/>
          </rPr>
          <t xml:space="preserve">
8:00 - 18:00
</t>
        </r>
      </text>
    </comment>
    <comment ref="AE21" authorId="0" guid="{3923A86D-08D4-4251-ABD0-B70D6416CAAF}">
      <text>
        <r>
          <rPr>
            <b/>
            <sz val="9"/>
            <color indexed="81"/>
            <rFont val="Tahoma"/>
            <family val="2"/>
            <charset val="238"/>
          </rPr>
          <t>Ferenc Nagy:</t>
        </r>
        <r>
          <rPr>
            <sz val="9"/>
            <color indexed="81"/>
            <rFont val="Tahoma"/>
            <family val="2"/>
            <charset val="238"/>
          </rPr>
          <t xml:space="preserve">
18:00-tól 0:00-ig, Beteg lett
</t>
        </r>
      </text>
    </comment>
    <comment ref="BE21" authorId="0" guid="{B8A2A1EF-B288-4B78-941C-70ADB128638B}">
      <text>
        <r>
          <rPr>
            <b/>
            <sz val="9"/>
            <color indexed="81"/>
            <rFont val="Tahoma"/>
            <family val="2"/>
            <charset val="238"/>
          </rPr>
          <t>Ferenc Nagy:</t>
        </r>
        <r>
          <rPr>
            <sz val="9"/>
            <color indexed="81"/>
            <rFont val="Tahoma"/>
            <family val="2"/>
            <charset val="238"/>
          </rPr>
          <t xml:space="preserve">
18:00-tól 0:00-ig
</t>
        </r>
      </text>
    </comment>
    <comment ref="BE23" authorId="0" guid="{F979BB59-07BA-4950-A285-800FE1367EEF}">
      <text>
        <r>
          <rPr>
            <b/>
            <sz val="9"/>
            <color indexed="81"/>
            <rFont val="Tahoma"/>
            <family val="2"/>
            <charset val="238"/>
          </rPr>
          <t>Ferenc Nagy:</t>
        </r>
        <r>
          <rPr>
            <sz val="9"/>
            <color indexed="81"/>
            <rFont val="Tahoma"/>
            <family val="2"/>
            <charset val="238"/>
          </rPr>
          <t xml:space="preserve">
18:00-tól 0:00-ig
</t>
        </r>
      </text>
    </comment>
    <comment ref="BE24" authorId="0" guid="{A0091F07-6473-4A99-AA94-04B205836276}">
      <text>
        <r>
          <rPr>
            <b/>
            <sz val="9"/>
            <color indexed="81"/>
            <rFont val="Tahoma"/>
            <family val="2"/>
            <charset val="238"/>
          </rPr>
          <t>Ferenc Nagy:</t>
        </r>
        <r>
          <rPr>
            <sz val="9"/>
            <color indexed="81"/>
            <rFont val="Tahoma"/>
            <family val="2"/>
            <charset val="238"/>
          </rPr>
          <t xml:space="preserve">
Benchmark
</t>
        </r>
      </text>
    </comment>
    <comment ref="J26" authorId="0" guid="{98A550AF-9A48-4BAB-8943-F5E5814B869E}">
      <text>
        <r>
          <rPr>
            <b/>
            <sz val="9"/>
            <color indexed="81"/>
            <rFont val="Tahoma"/>
            <family val="2"/>
            <charset val="238"/>
          </rPr>
          <t>Ferenc Nagy:</t>
        </r>
        <r>
          <rPr>
            <sz val="9"/>
            <color indexed="81"/>
            <rFont val="Tahoma"/>
            <family val="2"/>
            <charset val="238"/>
          </rPr>
          <t xml:space="preserve">
Tavalyról áthozott szabi
</t>
        </r>
      </text>
    </comment>
    <comment ref="AF26" authorId="0" guid="{0AEC37FA-4A20-4A4E-928A-C6F80F1A45DD}">
      <text>
        <r>
          <rPr>
            <b/>
            <sz val="9"/>
            <color indexed="81"/>
            <rFont val="Tahoma"/>
            <family val="2"/>
            <charset val="238"/>
          </rPr>
          <t>Ferenc Nagy:</t>
        </r>
        <r>
          <rPr>
            <sz val="9"/>
            <color indexed="81"/>
            <rFont val="Tahoma"/>
            <family val="2"/>
            <charset val="238"/>
          </rPr>
          <t xml:space="preserve">
18:00-tól 0:00-ig
</t>
        </r>
      </text>
    </comment>
    <comment ref="BE26" authorId="0" guid="{BACCFB00-B2C5-4A0E-A259-4D93087448DF}">
      <text>
        <r>
          <rPr>
            <b/>
            <sz val="9"/>
            <color indexed="81"/>
            <rFont val="Tahoma"/>
            <family val="2"/>
            <charset val="238"/>
          </rPr>
          <t>Ferenc Nagy:</t>
        </r>
        <r>
          <rPr>
            <sz val="9"/>
            <color indexed="81"/>
            <rFont val="Tahoma"/>
            <family val="2"/>
            <charset val="238"/>
          </rPr>
          <t xml:space="preserve">
18:00-tól 0:00-ig
</t>
        </r>
      </text>
    </comment>
    <comment ref="AF29" authorId="0" guid="{BFAF540E-0E5C-4B45-B90C-2E43A7FB2BF5}">
      <text>
        <r>
          <rPr>
            <b/>
            <sz val="9"/>
            <color indexed="81"/>
            <rFont val="Tahoma"/>
            <family val="2"/>
            <charset val="238"/>
          </rPr>
          <t>Ferenc Nagy:</t>
        </r>
        <r>
          <rPr>
            <sz val="9"/>
            <color indexed="81"/>
            <rFont val="Tahoma"/>
            <family val="2"/>
            <charset val="238"/>
          </rPr>
          <t xml:space="preserve">
18:00-tól 0:00-ig
</t>
        </r>
      </text>
    </comment>
    <comment ref="AZ29" authorId="2" guid="{DF8F62C8-440F-42A4-A4B2-8EAC249DFEF1}">
      <text>
        <r>
          <rPr>
            <b/>
            <sz val="9"/>
            <color indexed="81"/>
            <rFont val="Tahoma"/>
            <family val="2"/>
            <charset val="238"/>
          </rPr>
          <t>norbert.farago:</t>
        </r>
        <r>
          <rPr>
            <sz val="9"/>
            <color indexed="81"/>
            <rFont val="Tahoma"/>
            <family val="2"/>
            <charset val="238"/>
          </rPr>
          <t xml:space="preserve">
06:00-16:00
</t>
        </r>
      </text>
    </comment>
    <comment ref="BP29" authorId="0" guid="{3AE0DCCA-BE8E-411A-BE5A-F723B95B0203}">
      <text>
        <r>
          <rPr>
            <b/>
            <sz val="9"/>
            <color indexed="81"/>
            <rFont val="Tahoma"/>
            <family val="2"/>
            <charset val="238"/>
          </rPr>
          <t>Ferenc Nagy:</t>
        </r>
        <r>
          <rPr>
            <sz val="9"/>
            <color indexed="81"/>
            <rFont val="Tahoma"/>
            <family val="2"/>
            <charset val="238"/>
          </rPr>
          <t xml:space="preserve">
Csütörtökön volt szabin, de ide írtam a hózárás miatt
</t>
        </r>
      </text>
    </comment>
    <comment ref="J30" authorId="0" guid="{FEC4901B-2391-4649-9371-7B7BCEF78907}">
      <text>
        <r>
          <rPr>
            <b/>
            <sz val="9"/>
            <color indexed="81"/>
            <rFont val="Tahoma"/>
            <family val="2"/>
            <charset val="238"/>
          </rPr>
          <t>Ferenc Nagy:</t>
        </r>
        <r>
          <rPr>
            <sz val="9"/>
            <color indexed="81"/>
            <rFont val="Tahoma"/>
            <family val="2"/>
            <charset val="238"/>
          </rPr>
          <t xml:space="preserve">
Tavalyról áthozott szabi
</t>
        </r>
      </text>
    </comment>
    <comment ref="K30" authorId="0" guid="{9536B47A-B665-4B95-9E2B-E3821CE88B60}">
      <text>
        <r>
          <rPr>
            <b/>
            <sz val="9"/>
            <color indexed="81"/>
            <rFont val="Tahoma"/>
            <family val="2"/>
            <charset val="238"/>
          </rPr>
          <t>Ferenc Nagy:</t>
        </r>
        <r>
          <rPr>
            <sz val="9"/>
            <color indexed="81"/>
            <rFont val="Tahoma"/>
            <family val="2"/>
            <charset val="238"/>
          </rPr>
          <t xml:space="preserve">
Tavalyról áthozott szabi
</t>
        </r>
      </text>
    </comment>
    <comment ref="L30" authorId="0" guid="{513114A0-C1EB-45A2-81AC-7B3C9B2F3B82}">
      <text>
        <r>
          <rPr>
            <b/>
            <sz val="9"/>
            <color indexed="81"/>
            <rFont val="Tahoma"/>
            <family val="2"/>
            <charset val="238"/>
          </rPr>
          <t>Ferenc Nagy:</t>
        </r>
        <r>
          <rPr>
            <sz val="9"/>
            <color indexed="81"/>
            <rFont val="Tahoma"/>
            <family val="2"/>
            <charset val="238"/>
          </rPr>
          <t xml:space="preserve">
Tavalyról áthozott szabi
</t>
        </r>
      </text>
    </comment>
    <comment ref="BE30" authorId="0" guid="{DE679E17-A8B8-4D90-98DA-906FC6DDD25C}">
      <text>
        <r>
          <rPr>
            <b/>
            <sz val="9"/>
            <color indexed="81"/>
            <rFont val="Tahoma"/>
            <family val="2"/>
            <charset val="238"/>
          </rPr>
          <t>Ferenc Nagy:</t>
        </r>
        <r>
          <rPr>
            <sz val="9"/>
            <color indexed="81"/>
            <rFont val="Tahoma"/>
            <family val="2"/>
            <charset val="238"/>
          </rPr>
          <t xml:space="preserve">
18:00-tól 0:00-ig
</t>
        </r>
      </text>
    </comment>
    <comment ref="BA32" authorId="0" guid="{E22F143E-3811-4F88-95AF-00CBBA47CF1B}">
      <text>
        <r>
          <rPr>
            <b/>
            <sz val="9"/>
            <color indexed="81"/>
            <rFont val="Tahoma"/>
            <family val="2"/>
            <charset val="238"/>
          </rPr>
          <t>Ferenc Nagy:</t>
        </r>
        <r>
          <rPr>
            <sz val="9"/>
            <color indexed="81"/>
            <rFont val="Tahoma"/>
            <family val="2"/>
            <charset val="238"/>
          </rPr>
          <t xml:space="preserve">
Január 28 miatti módosítás
</t>
        </r>
      </text>
    </comment>
    <comment ref="BP32" authorId="0" guid="{FCC0165F-744E-43FC-8D2F-C20B68184A8F}">
      <text>
        <r>
          <rPr>
            <b/>
            <sz val="9"/>
            <color indexed="81"/>
            <rFont val="Tahoma"/>
            <family val="2"/>
            <charset val="238"/>
          </rPr>
          <t>Ferenc Nagy:</t>
        </r>
        <r>
          <rPr>
            <sz val="9"/>
            <color indexed="81"/>
            <rFont val="Tahoma"/>
            <family val="2"/>
            <charset val="238"/>
          </rPr>
          <t xml:space="preserve">
Szerdán volt szabin, de ide írtam a hózárás miatt
</t>
        </r>
      </text>
    </comment>
    <comment ref="BB34" authorId="0" guid="{5F11F9B6-9160-44B5-A38F-155D51766B92}">
      <text>
        <r>
          <rPr>
            <b/>
            <sz val="9"/>
            <color indexed="81"/>
            <rFont val="Tahoma"/>
            <family val="2"/>
            <charset val="238"/>
          </rPr>
          <t>Ferenc Nagy:</t>
        </r>
        <r>
          <rPr>
            <sz val="9"/>
            <color indexed="81"/>
            <rFont val="Tahoma"/>
            <family val="2"/>
            <charset val="238"/>
          </rPr>
          <t xml:space="preserve">
06:00tól 16:00-ig
</t>
        </r>
      </text>
    </comment>
    <comment ref="CC34" authorId="0" guid="{501259E3-C780-4DFD-A967-99AACBC6A628}">
      <text>
        <r>
          <rPr>
            <b/>
            <sz val="9"/>
            <color indexed="81"/>
            <rFont val="Tahoma"/>
            <family val="2"/>
            <charset val="238"/>
          </rPr>
          <t>Ferenc Nagy:</t>
        </r>
        <r>
          <rPr>
            <sz val="9"/>
            <color indexed="81"/>
            <rFont val="Tahoma"/>
            <family val="2"/>
            <charset val="238"/>
          </rPr>
          <t xml:space="preserve">
06:00-tól 16:00-ig
</t>
        </r>
      </text>
    </comment>
    <comment ref="K35" authorId="0" guid="{111D1A19-5628-4A41-B1C5-5C59E515C32F}">
      <text>
        <r>
          <rPr>
            <b/>
            <sz val="9"/>
            <color indexed="81"/>
            <rFont val="Tahoma"/>
            <family val="2"/>
            <charset val="238"/>
          </rPr>
          <t>Ferenc Nagy:</t>
        </r>
        <r>
          <rPr>
            <sz val="9"/>
            <color indexed="81"/>
            <rFont val="Tahoma"/>
            <family val="2"/>
            <charset val="238"/>
          </rPr>
          <t xml:space="preserve">
08:00-tól 14:00-ig bent volt felfűteni
</t>
        </r>
      </text>
    </comment>
    <comment ref="AF35" authorId="0" guid="{38628A05-5A7B-4FC7-B6A1-C7184B412449}">
      <text>
        <r>
          <rPr>
            <b/>
            <sz val="9"/>
            <color indexed="81"/>
            <rFont val="Tahoma"/>
            <family val="2"/>
            <charset val="238"/>
          </rPr>
          <t>Ferenc Nagy:</t>
        </r>
        <r>
          <rPr>
            <sz val="9"/>
            <color indexed="81"/>
            <rFont val="Tahoma"/>
            <family val="2"/>
            <charset val="238"/>
          </rPr>
          <t xml:space="preserve">
18:00-tól 0:00-ig
</t>
        </r>
      </text>
    </comment>
    <comment ref="BE35" authorId="0" guid="{D143EA51-0ECF-4379-9306-586C3E13A2B8}">
      <text>
        <r>
          <rPr>
            <b/>
            <sz val="9"/>
            <color indexed="81"/>
            <rFont val="Tahoma"/>
            <family val="2"/>
            <charset val="238"/>
          </rPr>
          <t>Ferenc Nagy:</t>
        </r>
        <r>
          <rPr>
            <sz val="9"/>
            <color indexed="81"/>
            <rFont val="Tahoma"/>
            <family val="2"/>
            <charset val="238"/>
          </rPr>
          <t xml:space="preserve">
18:00-tól 0:00-ig
</t>
        </r>
      </text>
    </comment>
    <comment ref="J36" authorId="0" guid="{FECBD2F6-4F11-45D0-A23D-5FDD2F73445D}">
      <text>
        <r>
          <rPr>
            <b/>
            <sz val="9"/>
            <color indexed="81"/>
            <rFont val="Tahoma"/>
            <family val="2"/>
            <charset val="238"/>
          </rPr>
          <t>Ferenc Nagy:</t>
        </r>
        <r>
          <rPr>
            <sz val="9"/>
            <color indexed="81"/>
            <rFont val="Tahoma"/>
            <family val="2"/>
            <charset val="238"/>
          </rPr>
          <t xml:space="preserve">
Tavalyról áthozott szabi
</t>
        </r>
      </text>
    </comment>
    <comment ref="AF43" authorId="0" guid="{6ECCBD67-EEE6-4AE8-9084-4DDD39055FD3}">
      <text>
        <r>
          <rPr>
            <b/>
            <sz val="9"/>
            <color indexed="81"/>
            <rFont val="Tahoma"/>
            <family val="2"/>
            <charset val="238"/>
          </rPr>
          <t>Ferenc Nagy:</t>
        </r>
        <r>
          <rPr>
            <sz val="9"/>
            <color indexed="81"/>
            <rFont val="Tahoma"/>
            <family val="2"/>
            <charset val="238"/>
          </rPr>
          <t xml:space="preserve">
18:00-tól 0:00-ig
</t>
        </r>
      </text>
    </comment>
    <comment ref="AZ43" authorId="2" guid="{3E1BAB89-1A85-42D1-9745-645DE252B197}">
      <text>
        <r>
          <rPr>
            <b/>
            <sz val="9"/>
            <color indexed="81"/>
            <rFont val="Tahoma"/>
            <family val="2"/>
            <charset val="238"/>
          </rPr>
          <t>norbert.farago:</t>
        </r>
        <r>
          <rPr>
            <sz val="9"/>
            <color indexed="81"/>
            <rFont val="Tahoma"/>
            <family val="2"/>
            <charset val="238"/>
          </rPr>
          <t xml:space="preserve">
06:00-16:00
</t>
        </r>
      </text>
    </comment>
    <comment ref="AF44" authorId="0" guid="{78946BC6-3E01-4A9F-9967-7B3E47445CCC}">
      <text>
        <r>
          <rPr>
            <b/>
            <sz val="9"/>
            <color indexed="81"/>
            <rFont val="Tahoma"/>
            <family val="2"/>
            <charset val="238"/>
          </rPr>
          <t>Ferenc Nagy:</t>
        </r>
        <r>
          <rPr>
            <sz val="9"/>
            <color indexed="81"/>
            <rFont val="Tahoma"/>
            <family val="2"/>
            <charset val="238"/>
          </rPr>
          <t xml:space="preserve">
18:00-tól 0:00-ig
</t>
        </r>
      </text>
    </comment>
    <comment ref="BE44" authorId="0" guid="{BDB5A8DF-1FB3-4A40-8E2D-9A44E471FE04}">
      <text>
        <r>
          <rPr>
            <b/>
            <sz val="9"/>
            <color indexed="81"/>
            <rFont val="Tahoma"/>
            <family val="2"/>
            <charset val="238"/>
          </rPr>
          <t>Ferenc Nagy:</t>
        </r>
        <r>
          <rPr>
            <sz val="9"/>
            <color indexed="81"/>
            <rFont val="Tahoma"/>
            <family val="2"/>
            <charset val="238"/>
          </rPr>
          <t xml:space="preserve">
18:00-tól 0:00-ig
</t>
        </r>
      </text>
    </comment>
    <comment ref="J45" authorId="0" guid="{3F40C7C5-7097-4F54-8850-AFFB47A3FC48}">
      <text>
        <r>
          <rPr>
            <b/>
            <sz val="9"/>
            <color indexed="81"/>
            <rFont val="Tahoma"/>
            <family val="2"/>
            <charset val="238"/>
          </rPr>
          <t>Ferenc Nagy:</t>
        </r>
        <r>
          <rPr>
            <sz val="9"/>
            <color indexed="81"/>
            <rFont val="Tahoma"/>
            <family val="2"/>
            <charset val="238"/>
          </rPr>
          <t xml:space="preserve">
Tavalyról áthozott szabi
</t>
        </r>
      </text>
    </comment>
    <comment ref="K45" authorId="0" guid="{CD9F4B2D-5EAF-4423-B4F6-0ECC62309F1D}">
      <text>
        <r>
          <rPr>
            <b/>
            <sz val="9"/>
            <color indexed="81"/>
            <rFont val="Tahoma"/>
            <family val="2"/>
            <charset val="238"/>
          </rPr>
          <t>Ferenc Nagy:</t>
        </r>
        <r>
          <rPr>
            <sz val="9"/>
            <color indexed="81"/>
            <rFont val="Tahoma"/>
            <family val="2"/>
            <charset val="238"/>
          </rPr>
          <t xml:space="preserve">
Tavalyról áthozott szabi
</t>
        </r>
      </text>
    </comment>
    <comment ref="L45" authorId="0" guid="{0A209E28-587E-46AD-A76D-E9DAA983BA55}">
      <text>
        <r>
          <rPr>
            <b/>
            <sz val="9"/>
            <color indexed="81"/>
            <rFont val="Tahoma"/>
            <family val="2"/>
            <charset val="238"/>
          </rPr>
          <t>Ferenc Nagy:</t>
        </r>
        <r>
          <rPr>
            <sz val="9"/>
            <color indexed="81"/>
            <rFont val="Tahoma"/>
            <family val="2"/>
            <charset val="238"/>
          </rPr>
          <t xml:space="preserve">
Tavalyról áthozott szabi
</t>
        </r>
      </text>
    </comment>
    <comment ref="AZ61" authorId="2" guid="{B4644BDA-5B4D-41A1-B0C5-279752019601}">
      <text>
        <r>
          <rPr>
            <b/>
            <sz val="9"/>
            <color indexed="81"/>
            <rFont val="Tahoma"/>
            <family val="2"/>
            <charset val="238"/>
          </rPr>
          <t>norbert.farago:</t>
        </r>
        <r>
          <rPr>
            <sz val="9"/>
            <color indexed="81"/>
            <rFont val="Tahoma"/>
            <family val="2"/>
            <charset val="238"/>
          </rPr>
          <t xml:space="preserve">
06:00-16:00
</t>
        </r>
      </text>
    </comment>
    <comment ref="CI64" authorId="3" guid="{2D5B5AFE-FC0F-483B-A47B-CF1C7564D3A5}">
      <text>
        <r>
          <rPr>
            <b/>
            <sz val="9"/>
            <color indexed="81"/>
            <rFont val="Tahoma"/>
            <family val="2"/>
            <charset val="238"/>
          </rPr>
          <t>Peter Tunner:</t>
        </r>
        <r>
          <rPr>
            <sz val="9"/>
            <color indexed="81"/>
            <rFont val="Tahoma"/>
            <family val="2"/>
            <charset val="238"/>
          </rPr>
          <t xml:space="preserve">
2013.03.26.-a
</t>
        </r>
      </text>
    </comment>
    <comment ref="Y165" authorId="4" guid="{7DE00818-9B0C-4892-8100-924D4F176530}">
      <text>
        <r>
          <rPr>
            <b/>
            <sz val="9"/>
            <color indexed="81"/>
            <rFont val="Tahoma"/>
            <family val="2"/>
            <charset val="238"/>
          </rPr>
          <t>Laszlo Dori:</t>
        </r>
        <r>
          <rPr>
            <sz val="9"/>
            <color indexed="81"/>
            <rFont val="Tahoma"/>
            <family val="2"/>
            <charset val="238"/>
          </rPr>
          <t xml:space="preserve">
6-13.
</t>
        </r>
      </text>
    </comment>
    <comment ref="BL165" authorId="4" guid="{4A518698-7979-441F-9C62-55E141AF3BF7}">
      <text>
        <r>
          <rPr>
            <b/>
            <sz val="9"/>
            <color indexed="81"/>
            <rFont val="Tahoma"/>
            <family val="2"/>
            <charset val="238"/>
          </rPr>
          <t>Laszlo Dori:</t>
        </r>
        <r>
          <rPr>
            <sz val="9"/>
            <color indexed="81"/>
            <rFont val="Tahoma"/>
            <family val="2"/>
            <charset val="238"/>
          </rPr>
          <t xml:space="preserve">
6-15
</t>
        </r>
      </text>
    </comment>
    <comment ref="Y174" authorId="4" guid="{BD98877D-8D01-496F-BE7C-5E9EF5A0124A}">
      <text>
        <r>
          <rPr>
            <b/>
            <sz val="9"/>
            <color indexed="81"/>
            <rFont val="Tahoma"/>
            <family val="2"/>
            <charset val="238"/>
          </rPr>
          <t>Laszlo Dori:</t>
        </r>
        <r>
          <rPr>
            <sz val="9"/>
            <color indexed="81"/>
            <rFont val="Tahoma"/>
            <family val="2"/>
            <charset val="238"/>
          </rPr>
          <t xml:space="preserve">
6-13.
</t>
        </r>
      </text>
    </comment>
    <comment ref="BL174" authorId="4" guid="{4F7B1FD7-F9B7-4BDE-AF58-CAC89ED18DB5}">
      <text>
        <r>
          <rPr>
            <b/>
            <sz val="9"/>
            <color indexed="81"/>
            <rFont val="Tahoma"/>
            <family val="2"/>
            <charset val="238"/>
          </rPr>
          <t>Laszlo Dori:</t>
        </r>
        <r>
          <rPr>
            <sz val="9"/>
            <color indexed="81"/>
            <rFont val="Tahoma"/>
            <family val="2"/>
            <charset val="238"/>
          </rPr>
          <t xml:space="preserve">
6-15
</t>
        </r>
      </text>
    </comment>
    <comment ref="L195" authorId="5" guid="{3AFFD1CE-ACA2-4EB7-8EAF-879397686B57}">
      <text>
        <r>
          <rPr>
            <b/>
            <sz val="9"/>
            <color indexed="81"/>
            <rFont val="Tahoma"/>
            <family val="2"/>
            <charset val="238"/>
          </rPr>
          <t>Benkovics Gabor:</t>
        </r>
        <r>
          <rPr>
            <sz val="9"/>
            <color indexed="81"/>
            <rFont val="Tahoma"/>
            <family val="2"/>
            <charset val="238"/>
          </rPr>
          <t xml:space="preserve">
7-15.
</t>
        </r>
      </text>
    </comment>
    <comment ref="O195" authorId="5" guid="{14A48483-687A-4AC8-831D-0F20D8D2210D}">
      <text>
        <r>
          <rPr>
            <b/>
            <sz val="9"/>
            <color indexed="81"/>
            <rFont val="Tahoma"/>
            <family val="2"/>
            <charset val="238"/>
          </rPr>
          <t>Benkovics Gabor:</t>
        </r>
        <r>
          <rPr>
            <sz val="9"/>
            <color indexed="81"/>
            <rFont val="Tahoma"/>
            <family val="2"/>
            <charset val="238"/>
          </rPr>
          <t xml:space="preserve">
8-17
</t>
        </r>
      </text>
    </comment>
    <comment ref="BW195" authorId="6" guid="{CD821C5F-EA33-45FB-A4A4-D3D8F61248E7}">
      <text>
        <r>
          <rPr>
            <b/>
            <sz val="9"/>
            <color indexed="81"/>
            <rFont val="Tahoma"/>
            <family val="2"/>
            <charset val="238"/>
          </rPr>
          <t>Milan Bodor:</t>
        </r>
        <r>
          <rPr>
            <sz val="9"/>
            <color indexed="81"/>
            <rFont val="Tahoma"/>
            <family val="2"/>
            <charset val="238"/>
          </rPr>
          <t xml:space="preserve">
8-17
</t>
        </r>
      </text>
    </comment>
    <comment ref="BS196" authorId="6" guid="{4C9C1611-5E1C-4467-B82B-3127853625E1}">
      <text>
        <r>
          <rPr>
            <b/>
            <sz val="9"/>
            <color indexed="81"/>
            <rFont val="Tahoma"/>
            <family val="2"/>
            <charset val="238"/>
          </rPr>
          <t>Milan Bodor:</t>
        </r>
        <r>
          <rPr>
            <sz val="9"/>
            <color indexed="81"/>
            <rFont val="Tahoma"/>
            <family val="2"/>
            <charset val="238"/>
          </rPr>
          <t xml:space="preserve">
8-15
</t>
        </r>
      </text>
    </comment>
    <comment ref="X212" authorId="7" guid="{2373AD22-93F3-4983-979C-42040BE124AB}">
      <text>
        <r>
          <rPr>
            <b/>
            <sz val="9"/>
            <color indexed="81"/>
            <rFont val="Tahoma"/>
            <family val="2"/>
            <charset val="238"/>
          </rPr>
          <t>Arpad Dancsecs:</t>
        </r>
        <r>
          <rPr>
            <sz val="9"/>
            <color indexed="81"/>
            <rFont val="Tahoma"/>
            <family val="2"/>
            <charset val="238"/>
          </rPr>
          <t xml:space="preserve">
6-19
</t>
        </r>
      </text>
    </comment>
    <comment ref="BW212" authorId="7" guid="{A6895891-F951-4C22-A1B0-F9AEAC3E98A0}">
      <text>
        <r>
          <rPr>
            <b/>
            <sz val="9"/>
            <color indexed="81"/>
            <rFont val="Tahoma"/>
            <family val="2"/>
            <charset val="238"/>
          </rPr>
          <t>Arpad Dancsecs:</t>
        </r>
        <r>
          <rPr>
            <sz val="9"/>
            <color indexed="81"/>
            <rFont val="Tahoma"/>
            <family val="2"/>
            <charset val="238"/>
          </rPr>
          <t xml:space="preserve">
6-11
</t>
        </r>
      </text>
    </comment>
    <comment ref="X214" authorId="7" guid="{C802EBAA-6BD0-4EDE-943F-93CA656A1A56}">
      <text>
        <r>
          <rPr>
            <b/>
            <sz val="9"/>
            <color indexed="81"/>
            <rFont val="Tahoma"/>
            <family val="2"/>
            <charset val="238"/>
          </rPr>
          <t>Arpad Dancsecs:</t>
        </r>
        <r>
          <rPr>
            <sz val="9"/>
            <color indexed="81"/>
            <rFont val="Tahoma"/>
            <family val="2"/>
            <charset val="238"/>
          </rPr>
          <t xml:space="preserve">
6-19
</t>
        </r>
      </text>
    </comment>
  </commentList>
</comments>
</file>

<file path=xl/comments2.xml><?xml version="1.0" encoding="utf-8"?>
<comments xmlns="http://schemas.openxmlformats.org/spreadsheetml/2006/main">
  <authors>
    <author>norbert.farago</author>
  </authors>
  <commentList>
    <comment ref="K44" authorId="0" guid="{A5B1EF3D-E2A6-4522-BBBD-BFF96E28AF14}">
      <text>
        <r>
          <rPr>
            <b/>
            <sz val="8"/>
            <color indexed="81"/>
            <rFont val="Tahoma"/>
            <family val="2"/>
            <charset val="238"/>
          </rPr>
          <t>norbert.farago:</t>
        </r>
        <r>
          <rPr>
            <sz val="8"/>
            <color indexed="81"/>
            <rFont val="Tahoma"/>
            <family val="2"/>
            <charset val="238"/>
          </rPr>
          <t xml:space="preserve">
6-14
</t>
        </r>
      </text>
    </comment>
    <comment ref="L44" authorId="0" guid="{8BF6CBCF-F855-42B9-B8F2-417C1B89EC48}">
      <text>
        <r>
          <rPr>
            <b/>
            <sz val="8"/>
            <color indexed="81"/>
            <rFont val="Tahoma"/>
            <family val="2"/>
            <charset val="238"/>
          </rPr>
          <t>norbert.farago:</t>
        </r>
        <r>
          <rPr>
            <sz val="8"/>
            <color indexed="81"/>
            <rFont val="Tahoma"/>
            <family val="2"/>
            <charset val="238"/>
          </rPr>
          <t xml:space="preserve">
8-16
</t>
        </r>
      </text>
    </comment>
    <comment ref="K45" authorId="0" guid="{AA0AB9E6-2151-4EA9-AE42-58F4FE288402}">
      <text>
        <r>
          <rPr>
            <b/>
            <sz val="8"/>
            <color indexed="81"/>
            <rFont val="Tahoma"/>
            <family val="2"/>
            <charset val="238"/>
          </rPr>
          <t>norbert.farago:</t>
        </r>
        <r>
          <rPr>
            <sz val="8"/>
            <color indexed="81"/>
            <rFont val="Tahoma"/>
            <family val="2"/>
            <charset val="238"/>
          </rPr>
          <t xml:space="preserve">
6-14
</t>
        </r>
      </text>
    </comment>
    <comment ref="L45" authorId="0" guid="{BE5F024A-4D51-49C3-A415-85C34FB4AC3F}">
      <text>
        <r>
          <rPr>
            <b/>
            <sz val="8"/>
            <color indexed="81"/>
            <rFont val="Tahoma"/>
            <family val="2"/>
            <charset val="238"/>
          </rPr>
          <t>norbert.farago:</t>
        </r>
        <r>
          <rPr>
            <sz val="8"/>
            <color indexed="81"/>
            <rFont val="Tahoma"/>
            <family val="2"/>
            <charset val="238"/>
          </rPr>
          <t xml:space="preserve">
8-16
</t>
        </r>
      </text>
    </comment>
  </commentList>
</comments>
</file>

<file path=xl/comments3.xml><?xml version="1.0" encoding="utf-8"?>
<comments xmlns="http://schemas.openxmlformats.org/spreadsheetml/2006/main">
  <authors>
    <author>norbert.farago</author>
  </authors>
  <commentList>
    <comment ref="BS87" authorId="0" guid="{B29D4474-AD17-4739-96E0-BB46DD83261F}">
      <text>
        <r>
          <rPr>
            <b/>
            <sz val="9"/>
            <color indexed="81"/>
            <rFont val="Tahoma"/>
            <family val="2"/>
            <charset val="238"/>
          </rPr>
          <t>norbert.farago:</t>
        </r>
        <r>
          <rPr>
            <sz val="9"/>
            <color indexed="81"/>
            <rFont val="Tahoma"/>
            <family val="2"/>
            <charset val="238"/>
          </rPr>
          <t xml:space="preserve">
PJ-King</t>
        </r>
      </text>
    </comment>
  </commentList>
</comments>
</file>

<file path=xl/sharedStrings.xml><?xml version="1.0" encoding="utf-8"?>
<sst xmlns="http://schemas.openxmlformats.org/spreadsheetml/2006/main" count="7896" uniqueCount="437">
  <si>
    <t>Dolg.kód</t>
  </si>
  <si>
    <t>Név(Green)</t>
  </si>
  <si>
    <t>Shift supervisor</t>
  </si>
  <si>
    <t>Coil</t>
  </si>
  <si>
    <t>Mill</t>
  </si>
  <si>
    <t>Laydown</t>
  </si>
  <si>
    <t>Saw</t>
  </si>
  <si>
    <t>Stacker</t>
  </si>
  <si>
    <t>Packaging coordinator</t>
  </si>
  <si>
    <t>Packaging</t>
  </si>
  <si>
    <t>End controller</t>
  </si>
  <si>
    <t>Multi 2</t>
  </si>
  <si>
    <t>Multi 1</t>
  </si>
  <si>
    <t>Quality controller</t>
  </si>
  <si>
    <t>Orange</t>
  </si>
  <si>
    <t xml:space="preserve"> </t>
  </si>
  <si>
    <t>Packaging / Saw</t>
  </si>
  <si>
    <t>ACC</t>
  </si>
  <si>
    <t>Bukodi János</t>
  </si>
  <si>
    <t>Dori László</t>
  </si>
  <si>
    <t>Fekete Sándor</t>
  </si>
  <si>
    <t>Holecz Ferenc</t>
  </si>
  <si>
    <t>Kaldenecker János</t>
  </si>
  <si>
    <t>Nagy Róbert</t>
  </si>
  <si>
    <t>Demeter István</t>
  </si>
  <si>
    <t>Ágoston Ferenc</t>
  </si>
  <si>
    <t>Logistics, line loader</t>
  </si>
  <si>
    <t>Line loader</t>
  </si>
  <si>
    <t>warehouse</t>
  </si>
  <si>
    <t>Maintenance</t>
  </si>
  <si>
    <t>Nagy Ferenc1</t>
  </si>
  <si>
    <t>Erdős István</t>
  </si>
  <si>
    <t>Sztahó Zoltán</t>
  </si>
  <si>
    <t>Vajda István</t>
  </si>
  <si>
    <t>Hugyecz András</t>
  </si>
  <si>
    <t>Verrasztó Oszkár</t>
  </si>
  <si>
    <t>Kaldenecker István</t>
  </si>
  <si>
    <t>Nagy Ferenc 2</t>
  </si>
  <si>
    <t>Vajda László</t>
  </si>
  <si>
    <t>Rakita János</t>
  </si>
  <si>
    <t>Várszegi Ferenc</t>
  </si>
  <si>
    <t>Surman Attila</t>
  </si>
  <si>
    <t>Jakab Zoltán</t>
  </si>
  <si>
    <t>Név(Orange)</t>
  </si>
  <si>
    <t>Tunner Péter</t>
  </si>
  <si>
    <t>Tabányi János</t>
  </si>
  <si>
    <t>Polgár Róbert</t>
  </si>
  <si>
    <t>Gallai Pál László</t>
  </si>
  <si>
    <t>Bálint Zoltán</t>
  </si>
  <si>
    <t>Kovács József</t>
  </si>
  <si>
    <t>Svajer Zsolt</t>
  </si>
  <si>
    <t>Gulyás József</t>
  </si>
  <si>
    <t>Kröpfl Péter</t>
  </si>
  <si>
    <t>Osvalda Zoltán</t>
  </si>
  <si>
    <t>Erdei Sándor</t>
  </si>
  <si>
    <t>Majeczki Miklós</t>
  </si>
  <si>
    <t>Víg Zoltán</t>
  </si>
  <si>
    <t>Farkas Ferenc(PJ)</t>
  </si>
  <si>
    <t>Rajszki Roland</t>
  </si>
  <si>
    <t>Sztahó József(PJ)</t>
  </si>
  <si>
    <t>Kis László</t>
  </si>
  <si>
    <t>Munkakör</t>
  </si>
  <si>
    <t>Név</t>
  </si>
  <si>
    <t>Dolg. Kód</t>
  </si>
  <si>
    <t>Munkakör/napi létszám</t>
  </si>
  <si>
    <t>W52</t>
  </si>
  <si>
    <t>W1</t>
  </si>
  <si>
    <t>W2</t>
  </si>
  <si>
    <t>W3</t>
  </si>
  <si>
    <t>W4</t>
  </si>
  <si>
    <t>É</t>
  </si>
  <si>
    <t>Green</t>
  </si>
  <si>
    <t>Név (Blue)</t>
  </si>
  <si>
    <t>munkakör</t>
  </si>
  <si>
    <t>blue</t>
  </si>
  <si>
    <t>Faragó Norbert</t>
  </si>
  <si>
    <t>Kovács Zsolt</t>
  </si>
  <si>
    <t>Tóth Péter</t>
  </si>
  <si>
    <t>Kohan József</t>
  </si>
  <si>
    <t>Labor</t>
  </si>
  <si>
    <t>Orsós Ármin</t>
  </si>
  <si>
    <t>Jarábik József</t>
  </si>
  <si>
    <t>Tóth Antal</t>
  </si>
  <si>
    <t>Jurik Roland</t>
  </si>
  <si>
    <t>Sári Pál</t>
  </si>
  <si>
    <t>Volenszki István</t>
  </si>
  <si>
    <t>Nagy László</t>
  </si>
  <si>
    <t>Mészáros Gábor</t>
  </si>
  <si>
    <t>ACC/Benchmark</t>
  </si>
  <si>
    <t>Név(ACC)</t>
  </si>
  <si>
    <t>Lendér Tamás</t>
  </si>
  <si>
    <t>Fazekas Pál</t>
  </si>
  <si>
    <t>Strupka János</t>
  </si>
  <si>
    <t>Verrasztó László</t>
  </si>
  <si>
    <t>Waldner György</t>
  </si>
  <si>
    <t>Czank István</t>
  </si>
  <si>
    <t>Logistic</t>
  </si>
  <si>
    <t>mechanikus karbantartó</t>
  </si>
  <si>
    <t>elektromos karbantartó</t>
  </si>
  <si>
    <t>DE</t>
  </si>
  <si>
    <t>ÉJ</t>
  </si>
  <si>
    <t>ÓRA</t>
  </si>
  <si>
    <t>SZ óra</t>
  </si>
  <si>
    <t>B óra</t>
  </si>
  <si>
    <t xml:space="preserve">Ledolgozott </t>
  </si>
  <si>
    <t>Alapóra</t>
  </si>
  <si>
    <t>diff</t>
  </si>
  <si>
    <t>sz</t>
  </si>
  <si>
    <t>DU</t>
  </si>
  <si>
    <t>N</t>
  </si>
  <si>
    <t>Január</t>
  </si>
  <si>
    <t>Február</t>
  </si>
  <si>
    <t>Március</t>
  </si>
  <si>
    <t>Április</t>
  </si>
  <si>
    <t>Május</t>
  </si>
  <si>
    <t>Június</t>
  </si>
  <si>
    <t>Július</t>
  </si>
  <si>
    <t>Augusztus</t>
  </si>
  <si>
    <t>Szeptember</t>
  </si>
  <si>
    <t>Október</t>
  </si>
  <si>
    <t>November</t>
  </si>
  <si>
    <t>December</t>
  </si>
  <si>
    <t>W5</t>
  </si>
  <si>
    <t>W6</t>
  </si>
  <si>
    <t>W7</t>
  </si>
  <si>
    <t>W8</t>
  </si>
  <si>
    <t>W9</t>
  </si>
  <si>
    <t>W10</t>
  </si>
  <si>
    <t>W11</t>
  </si>
  <si>
    <t>W12</t>
  </si>
  <si>
    <t>W13</t>
  </si>
  <si>
    <t>W14</t>
  </si>
  <si>
    <t>W15</t>
  </si>
  <si>
    <t>W16</t>
  </si>
  <si>
    <t>W17</t>
  </si>
  <si>
    <t>W18</t>
  </si>
  <si>
    <t>W19</t>
  </si>
  <si>
    <t>W20</t>
  </si>
  <si>
    <t>W21</t>
  </si>
  <si>
    <t>W22</t>
  </si>
  <si>
    <t>W23</t>
  </si>
  <si>
    <t>W24</t>
  </si>
  <si>
    <t>W25</t>
  </si>
  <si>
    <t>W26</t>
  </si>
  <si>
    <t>W27</t>
  </si>
  <si>
    <t>W28</t>
  </si>
  <si>
    <t>W29</t>
  </si>
  <si>
    <t>W30</t>
  </si>
  <si>
    <t>W31</t>
  </si>
  <si>
    <t>W32</t>
  </si>
  <si>
    <t>W33</t>
  </si>
  <si>
    <t>W34</t>
  </si>
  <si>
    <t>W35</t>
  </si>
  <si>
    <t>Februar</t>
  </si>
  <si>
    <t>Január Februar</t>
  </si>
  <si>
    <t>szabi</t>
  </si>
  <si>
    <t>áthozott</t>
  </si>
  <si>
    <t>alap</t>
  </si>
  <si>
    <t>pót</t>
  </si>
  <si>
    <t>gyerek</t>
  </si>
  <si>
    <t>Januar</t>
  </si>
  <si>
    <t>Éves szabi</t>
  </si>
  <si>
    <t>Kivett szabi</t>
  </si>
  <si>
    <t>Maradék</t>
  </si>
  <si>
    <t>Szabadság</t>
  </si>
  <si>
    <t>Betegállomáányban töltött napok száma</t>
  </si>
  <si>
    <t>B</t>
  </si>
  <si>
    <t>Betegszabadság</t>
  </si>
  <si>
    <t>Januar-Februar</t>
  </si>
  <si>
    <t>March-April</t>
  </si>
  <si>
    <t>Maj Jun</t>
  </si>
  <si>
    <t>Jul-Aug</t>
  </si>
  <si>
    <t>Sept-Okt</t>
  </si>
  <si>
    <t>Nov Dec</t>
  </si>
  <si>
    <t>Year</t>
  </si>
  <si>
    <t>JELMAGYARÁZAT</t>
  </si>
  <si>
    <t>i</t>
  </si>
  <si>
    <t>14:00-22:00</t>
  </si>
  <si>
    <t>P</t>
  </si>
  <si>
    <t>FÜ</t>
  </si>
  <si>
    <t>Fizetett ünnep</t>
  </si>
  <si>
    <t>Túlóra</t>
  </si>
  <si>
    <t>W36</t>
  </si>
  <si>
    <t>W37</t>
  </si>
  <si>
    <t>W38</t>
  </si>
  <si>
    <t>W39</t>
  </si>
  <si>
    <t>W40</t>
  </si>
  <si>
    <t>W41</t>
  </si>
  <si>
    <t>W42</t>
  </si>
  <si>
    <t>W43</t>
  </si>
  <si>
    <t>W44</t>
  </si>
  <si>
    <t>W45</t>
  </si>
  <si>
    <t>W46</t>
  </si>
  <si>
    <t>W47</t>
  </si>
  <si>
    <t>W48</t>
  </si>
  <si>
    <t>W49</t>
  </si>
  <si>
    <t>W50</t>
  </si>
  <si>
    <t>W51</t>
  </si>
  <si>
    <t>név</t>
  </si>
  <si>
    <t>HOLIDAY REQUEST FORM</t>
  </si>
  <si>
    <t>SZABADSÁGIGÉNYLŐ</t>
  </si>
  <si>
    <t xml:space="preserve">Date </t>
  </si>
  <si>
    <t>Dátum</t>
  </si>
  <si>
    <t xml:space="preserve">Approver </t>
  </si>
  <si>
    <t>Felettes</t>
  </si>
  <si>
    <t>Horváth Norbert</t>
  </si>
  <si>
    <t xml:space="preserve">Sender </t>
  </si>
  <si>
    <t>Kérelmező</t>
  </si>
  <si>
    <t>Holiday from (date)</t>
  </si>
  <si>
    <t>Szabadság kezdete</t>
  </si>
  <si>
    <t>Holiday to (date)</t>
  </si>
  <si>
    <t>Date back at work</t>
  </si>
  <si>
    <t>Munkábaállás ideje</t>
  </si>
  <si>
    <t>Leave request</t>
  </si>
  <si>
    <t>Comments:</t>
  </si>
  <si>
    <t>Megjegyzés:</t>
  </si>
  <si>
    <t>Staff signature</t>
  </si>
  <si>
    <t>Igénylő aláírása</t>
  </si>
  <si>
    <t>Juhász Beáta</t>
  </si>
  <si>
    <t>Mester Zoltán</t>
  </si>
  <si>
    <t>Truck loader</t>
  </si>
  <si>
    <t>YEAR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</si>
  <si>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</si>
  <si>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</si>
  <si>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</si>
  <si>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</si>
  <si>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</si>
  <si>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</si>
  <si>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</si>
  <si>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</si>
  <si>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</si>
  <si>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</si>
  <si>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</si>
  <si>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</si>
  <si>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Week</t>
  </si>
  <si>
    <t>segédsor</t>
  </si>
  <si>
    <t>Sk</t>
  </si>
  <si>
    <t>Március-Április</t>
  </si>
  <si>
    <t>Május-Június</t>
  </si>
  <si>
    <t>Július-Augusztus</t>
  </si>
  <si>
    <t>Szeptember-Október</t>
  </si>
  <si>
    <t>November-December</t>
  </si>
  <si>
    <t>Havi összesítő 2012</t>
  </si>
  <si>
    <t>SZABI</t>
  </si>
  <si>
    <t>Maintenance 8-16-ig</t>
  </si>
  <si>
    <t>Gogolák András(PJ)</t>
  </si>
  <si>
    <t>Gecser Ferenc(PJ)</t>
  </si>
  <si>
    <t>Puha Ferenc(PJ)</t>
  </si>
  <si>
    <t>Zajacz Gábor(PJ)</t>
  </si>
  <si>
    <t>Birizdó János(PJ)</t>
  </si>
  <si>
    <t>Hétfő</t>
  </si>
  <si>
    <t>Kedd</t>
  </si>
  <si>
    <t>Szerda</t>
  </si>
  <si>
    <t>Csütörtök</t>
  </si>
  <si>
    <t>Péntek</t>
  </si>
  <si>
    <t>Szombat</t>
  </si>
  <si>
    <t>Vasárnap</t>
  </si>
  <si>
    <t>Zöld</t>
  </si>
  <si>
    <t>Narancs</t>
  </si>
  <si>
    <t>Utolsó szabadságon töltött nap</t>
  </si>
  <si>
    <t>Nagy Ferenc</t>
  </si>
  <si>
    <t xml:space="preserve">                             Manager's Approval</t>
  </si>
  <si>
    <t xml:space="preserve">                             Felettes Jóváhagyása</t>
  </si>
  <si>
    <t>Kurucsó Balázs</t>
  </si>
  <si>
    <t>Papp Éva</t>
  </si>
  <si>
    <t>Benkovics Gábor</t>
  </si>
  <si>
    <t>Bodor Milán</t>
  </si>
  <si>
    <t>Dancsecs Árpád</t>
  </si>
  <si>
    <t>Aranyos balázs</t>
  </si>
  <si>
    <t>Kolozsi Balázs(PJ)</t>
  </si>
  <si>
    <t>Talapka Zsolt(PJ)</t>
  </si>
  <si>
    <t>Schmitter Zsolt(PJ)</t>
  </si>
  <si>
    <t>Kovács Gergely(PJ)</t>
  </si>
  <si>
    <t>Varga Károly(PJ)</t>
  </si>
  <si>
    <t>Second loader</t>
  </si>
  <si>
    <t>Miták Norbert(PJ)</t>
  </si>
  <si>
    <t>Garajszki István (PJ)</t>
  </si>
  <si>
    <t>Benchmark</t>
  </si>
  <si>
    <t>Laydown/Packaging</t>
  </si>
  <si>
    <t xml:space="preserve"> Packing</t>
  </si>
  <si>
    <t>18:00-02:00</t>
  </si>
  <si>
    <t>Szebelédi Viktor(PJ)</t>
  </si>
  <si>
    <t>Lozsek Imre(PJ)</t>
  </si>
  <si>
    <t>Multi</t>
  </si>
  <si>
    <t xml:space="preserve">Kádár Lajos </t>
  </si>
  <si>
    <t>Ratzki Gergő</t>
  </si>
  <si>
    <t>Benchmark/Panel Pac</t>
  </si>
  <si>
    <t>Molnár Gábor(PJ)</t>
  </si>
  <si>
    <t>2 MŰSZAK ÁTLAG</t>
  </si>
  <si>
    <t>Név(műszakvezetők)</t>
  </si>
  <si>
    <t>Szabi</t>
  </si>
  <si>
    <t>X</t>
  </si>
  <si>
    <t xml:space="preserve">Szervezeti egység </t>
  </si>
  <si>
    <t>KINGSPAN KFT</t>
  </si>
  <si>
    <t xml:space="preserve">JELENLÉTI ÍV </t>
  </si>
  <si>
    <t>Lapszám:</t>
  </si>
  <si>
    <t>ACC /PJ</t>
  </si>
  <si>
    <t>Július 1-17</t>
  </si>
  <si>
    <t>Nap</t>
  </si>
  <si>
    <t>A dolgozó neve</t>
  </si>
  <si>
    <t>Zöld műszak</t>
  </si>
  <si>
    <t>Kék Műszak</t>
  </si>
  <si>
    <t>Január 1-17</t>
  </si>
  <si>
    <t>j1</t>
  </si>
  <si>
    <t>Narancs műszak</t>
  </si>
  <si>
    <t>Január  1-17</t>
  </si>
  <si>
    <t>j2</t>
  </si>
  <si>
    <t>Óra, perc</t>
  </si>
  <si>
    <t>Le-dolg. óra</t>
  </si>
  <si>
    <t>Aláírás</t>
  </si>
  <si>
    <t>Január18-31</t>
  </si>
  <si>
    <t>Január 18-31</t>
  </si>
  <si>
    <t>Érkezés</t>
  </si>
  <si>
    <t>Február 1-17</t>
  </si>
  <si>
    <t>Távozás</t>
  </si>
  <si>
    <t>Február 18-29</t>
  </si>
  <si>
    <t>Március 1-17</t>
  </si>
  <si>
    <t>Március18-31</t>
  </si>
  <si>
    <t>Április 1-17</t>
  </si>
  <si>
    <t>Április 18-30</t>
  </si>
  <si>
    <t>Május 1-17</t>
  </si>
  <si>
    <t>Május 18-31</t>
  </si>
  <si>
    <t>Június 1-17</t>
  </si>
  <si>
    <t>Június 18-30</t>
  </si>
  <si>
    <t>Július 18-31</t>
  </si>
  <si>
    <t>Augusztus 1-17</t>
  </si>
  <si>
    <t>Augusztus 18-31</t>
  </si>
  <si>
    <t>Szeptember 1-17</t>
  </si>
  <si>
    <t>Szeptember 18-30</t>
  </si>
  <si>
    <t>Október 1-18</t>
  </si>
  <si>
    <t>Október 18-31</t>
  </si>
  <si>
    <t>November 1-17</t>
  </si>
  <si>
    <t>November 18-30</t>
  </si>
  <si>
    <t>December 1-17</t>
  </si>
  <si>
    <t>December 18-30</t>
  </si>
  <si>
    <t xml:space="preserve"> Panel</t>
  </si>
  <si>
    <t xml:space="preserve"> Panel/PJ</t>
  </si>
  <si>
    <t xml:space="preserve">ACC </t>
  </si>
  <si>
    <t>Engineering</t>
  </si>
  <si>
    <t>Műszakvezetők és Kék Műszak</t>
  </si>
  <si>
    <t>Zsidi György(PJ)</t>
  </si>
  <si>
    <t>Ténylegesen ledolgozott óra</t>
  </si>
  <si>
    <t>Szabadság óra</t>
  </si>
  <si>
    <t>Beteg szabadság óra</t>
  </si>
  <si>
    <t>Lajos Gabriella</t>
  </si>
  <si>
    <t>szabi/nap</t>
  </si>
  <si>
    <t>Szabi/óra</t>
  </si>
  <si>
    <t>Orvosi alkalmasság lejár</t>
  </si>
  <si>
    <t>Panel</t>
  </si>
  <si>
    <t>Név (Red)</t>
  </si>
  <si>
    <t>Packing</t>
  </si>
  <si>
    <t>Kardos István(PJ)</t>
  </si>
  <si>
    <t>Név(logistic)</t>
  </si>
  <si>
    <t>Név(engineering)</t>
  </si>
  <si>
    <t>Logistic/Engineering</t>
  </si>
  <si>
    <t>Red</t>
  </si>
  <si>
    <t>Munkaszüneti napok</t>
  </si>
  <si>
    <t>Havi alapórák</t>
  </si>
  <si>
    <t xml:space="preserve">Január </t>
  </si>
  <si>
    <t>Szabi óraszám</t>
  </si>
  <si>
    <t>Hónap</t>
  </si>
  <si>
    <t>Naptári napok száma</t>
  </si>
  <si>
    <t>Munka-napok száma</t>
  </si>
  <si>
    <t>Havi pihenő-napok száma</t>
  </si>
  <si>
    <t>Havonta teljesítendő munkaórák száma</t>
  </si>
  <si>
    <t>-</t>
  </si>
  <si>
    <t>Összesen:</t>
  </si>
  <si>
    <r>
      <t>10</t>
    </r>
    <r>
      <rPr>
        <b/>
        <vertAlign val="superscript"/>
        <sz val="8"/>
        <color theme="1"/>
        <rFont val="Times New Roman"/>
        <family val="1"/>
        <charset val="238"/>
      </rPr>
      <t xml:space="preserve"> 1,2</t>
    </r>
    <r>
      <rPr>
        <vertAlign val="superscript"/>
        <sz val="8"/>
        <color theme="1"/>
        <rFont val="Times New Roman"/>
        <family val="1"/>
        <charset val="238"/>
      </rPr>
      <t xml:space="preserve"> (III. 31.)</t>
    </r>
  </si>
  <si>
    <r>
      <t>8</t>
    </r>
    <r>
      <rPr>
        <b/>
        <vertAlign val="superscript"/>
        <sz val="8"/>
        <color theme="1"/>
        <rFont val="Times New Roman"/>
        <family val="1"/>
        <charset val="238"/>
      </rPr>
      <t xml:space="preserve"> 1,2</t>
    </r>
    <r>
      <rPr>
        <vertAlign val="superscript"/>
        <sz val="8"/>
        <color theme="1"/>
        <rFont val="Times New Roman"/>
        <family val="1"/>
        <charset val="238"/>
      </rPr>
      <t xml:space="preserve"> (V. 19.)</t>
    </r>
  </si>
  <si>
    <r>
      <t>Munka-szüneti napok száma</t>
    </r>
    <r>
      <rPr>
        <b/>
        <vertAlign val="superscript"/>
        <sz val="6"/>
        <color theme="1"/>
        <rFont val="Times New Roman"/>
        <family val="1"/>
        <charset val="238"/>
      </rPr>
      <t>1</t>
    </r>
  </si>
  <si>
    <t>Fü</t>
  </si>
  <si>
    <t>December 18-31</t>
  </si>
  <si>
    <t>Beosztás 2013</t>
  </si>
  <si>
    <t>Havi összesítő 2013</t>
  </si>
  <si>
    <t>Beosztás2013</t>
  </si>
  <si>
    <t>Január -Február</t>
  </si>
  <si>
    <t>8 hét</t>
  </si>
  <si>
    <t>Március -Április</t>
  </si>
  <si>
    <t>9 hét</t>
  </si>
  <si>
    <t>Május -Június</t>
  </si>
  <si>
    <t>Július -Augusztus</t>
  </si>
  <si>
    <t>Szeptember -Október</t>
  </si>
  <si>
    <t>November -December</t>
  </si>
  <si>
    <t>SN</t>
  </si>
  <si>
    <t>SÉ</t>
  </si>
  <si>
    <t>SDE</t>
  </si>
  <si>
    <t>SDU</t>
  </si>
  <si>
    <t>SÉJ</t>
  </si>
  <si>
    <t xml:space="preserve">SZ óra </t>
  </si>
  <si>
    <t>Műszakok átlag túlóra</t>
  </si>
  <si>
    <t>Átlag túlóra</t>
  </si>
  <si>
    <t>Havi maximum túlórák</t>
  </si>
  <si>
    <t>Éves max túlórakeret</t>
  </si>
  <si>
    <t>Igazolatlan munkanap</t>
  </si>
  <si>
    <t>06:00-14:00/08:00-16:00</t>
  </si>
  <si>
    <t>18:00-06:00</t>
  </si>
  <si>
    <t>06:00-18:00</t>
  </si>
  <si>
    <t>Pihenőnap</t>
  </si>
  <si>
    <t>Kérelmezett szabadság-operátor által kérelmezett szabadság minden esetben módosítani kell a beosztás szerinti kódra</t>
  </si>
  <si>
    <t>Szabadság 06:00-18:00</t>
  </si>
  <si>
    <t>Szabadság 14:00-22:00</t>
  </si>
  <si>
    <t>Szabadság 18:00-06:00</t>
  </si>
  <si>
    <t>Szabadság 18:00-02:00</t>
  </si>
  <si>
    <t>S1-12</t>
  </si>
  <si>
    <t>Beosztástól eltérő óraszám</t>
  </si>
  <si>
    <t>Orvosi érvényesség</t>
  </si>
  <si>
    <t>Jelmagyarázat a lap alján vagy az alapadatok oldalon</t>
  </si>
  <si>
    <t>Szabadság 06:00-14:00/08:00-16:00</t>
  </si>
  <si>
    <t>Aktuálisan igényelt órák száma</t>
  </si>
  <si>
    <t>BN</t>
  </si>
  <si>
    <t>BÉ</t>
  </si>
  <si>
    <t>BÉJ</t>
  </si>
  <si>
    <t>BDE</t>
  </si>
  <si>
    <t>BDU</t>
  </si>
  <si>
    <t>BP</t>
  </si>
  <si>
    <t>B1-12</t>
  </si>
  <si>
    <t>Betegállomány 06:00-18:00</t>
  </si>
  <si>
    <t>Betegállomány06:00-14:00/08:00-16:00</t>
  </si>
  <si>
    <t>Betegállomány 14:00-22:00</t>
  </si>
  <si>
    <t>Betegállomány 18:00-06:00</t>
  </si>
  <si>
    <t>Betegállomány 18:00-02:00</t>
  </si>
  <si>
    <t>Betegállomány Pihenőnapi</t>
  </si>
  <si>
    <t>Betegállomány jelölés bármely előző kódtól eltérő Betegállomány eseténB és a megfelelő óraszám megjegyzés készítés ,hogy mettől -meddig(pl.:S4-mj.:10:00-14:00)</t>
  </si>
  <si>
    <t>Szabadságjelölés bármely előző kódtól eltérő szabadságkiadás esetén S és a megfelelő óraszám megjegyzés készítés ,hogy mettől -meddig(pl.:S4-mj.:10:00-14:00)</t>
  </si>
  <si>
    <t>Benchmark/Panel Mill</t>
  </si>
  <si>
    <t>sk</t>
  </si>
  <si>
    <t/>
  </si>
  <si>
    <t>Kiadott szabi óraszám</t>
  </si>
  <si>
    <t>SK</t>
  </si>
  <si>
    <t>áthely</t>
  </si>
  <si>
    <t>S10</t>
  </si>
  <si>
    <t>S6</t>
  </si>
  <si>
    <t>S4</t>
  </si>
  <si>
    <t>Éj</t>
  </si>
  <si>
    <t>p</t>
  </si>
  <si>
    <t>Sde</t>
  </si>
  <si>
    <t>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</si>
</sst>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* #,##0.00_);_(* \(#,##0.00\);_(* &quot;-&quot;??_);_(@_)"/>
    <numFmt numFmtId="165" formatCode="yyyy\-mm\-dd;@"/>
  </numFmts>
  <fonts count="78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</font>
    <font>
      <sz val="10"/>
      <name val="Arial"/>
      <family val="2"/>
      <charset val="238"/>
    </font>
    <font>
      <b/>
      <sz val="8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8"/>
      <name val="Arial"/>
      <family val="2"/>
    </font>
    <font>
      <sz val="8"/>
      <name val="Arial CE"/>
      <charset val="238"/>
    </font>
    <font>
      <sz val="8"/>
      <name val="Arial"/>
      <family val="2"/>
      <charset val="238"/>
    </font>
    <font>
      <b/>
      <sz val="8"/>
      <color theme="1"/>
      <name val="Calibri"/>
      <family val="2"/>
      <scheme val="minor"/>
    </font>
    <font>
      <sz val="8"/>
      <color theme="0"/>
      <name val="Calibri"/>
      <family val="2"/>
      <charset val="238"/>
      <scheme val="minor"/>
    </font>
    <font>
      <b/>
      <i/>
      <sz val="12"/>
      <color theme="1"/>
      <name val="Arial Black"/>
      <family val="2"/>
      <charset val="238"/>
    </font>
    <font>
      <sz val="10"/>
      <name val="Arial"/>
      <family val="2"/>
      <charset val="238"/>
    </font>
    <font>
      <b/>
      <sz val="11"/>
      <name val="Arial"/>
      <family val="2"/>
      <charset val="238"/>
    </font>
    <font>
      <b/>
      <sz val="14"/>
      <name val="Arial Narrow"/>
      <family val="2"/>
      <charset val="238"/>
    </font>
    <font>
      <sz val="14"/>
      <name val="Arial Narrow"/>
      <family val="2"/>
      <charset val="238"/>
    </font>
    <font>
      <sz val="8"/>
      <color rgb="FFFFFF00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8"/>
      <name val="Arial"/>
      <family val="2"/>
      <charset val="238"/>
    </font>
    <font>
      <b/>
      <i/>
      <sz val="8"/>
      <name val="Arial"/>
      <family val="2"/>
      <charset val="238"/>
    </font>
    <font>
      <b/>
      <i/>
      <sz val="8"/>
      <color rgb="FFFFFF00"/>
      <name val="Arial"/>
      <family val="2"/>
      <charset val="238"/>
    </font>
    <font>
      <i/>
      <sz val="8"/>
      <color theme="0"/>
      <name val="Calibri"/>
      <family val="2"/>
      <charset val="238"/>
      <scheme val="minor"/>
    </font>
    <font>
      <b/>
      <i/>
      <sz val="8"/>
      <color theme="0"/>
      <name val="Calibri"/>
      <family val="2"/>
      <charset val="238"/>
      <scheme val="minor"/>
    </font>
    <font>
      <b/>
      <i/>
      <sz val="8"/>
      <color theme="1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2"/>
      <color theme="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1"/>
      <color rgb="FFFFFF00"/>
      <name val="Calibri"/>
      <family val="2"/>
      <charset val="238"/>
      <scheme val="minor"/>
    </font>
    <font>
      <i/>
      <sz val="8"/>
      <color theme="1"/>
      <name val="Arial Rounded MT Bold"/>
      <family val="2"/>
    </font>
    <font>
      <b/>
      <sz val="8"/>
      <color theme="1"/>
      <name val="Arial Black"/>
      <family val="2"/>
      <charset val="238"/>
    </font>
    <font>
      <b/>
      <i/>
      <sz val="8"/>
      <color theme="1"/>
      <name val="Arial Black"/>
      <family val="2"/>
      <charset val="238"/>
    </font>
    <font>
      <b/>
      <sz val="8"/>
      <color rgb="FFFFFF00"/>
      <name val="Calibri"/>
      <family val="2"/>
      <charset val="238"/>
      <scheme val="minor"/>
    </font>
    <font>
      <b/>
      <i/>
      <sz val="8"/>
      <color theme="0"/>
      <name val="Arial Black"/>
      <family val="2"/>
      <charset val="238"/>
    </font>
    <font>
      <i/>
      <sz val="8"/>
      <color theme="0"/>
      <name val="Arial Rounded MT Bold"/>
      <family val="2"/>
    </font>
    <font>
      <sz val="8"/>
      <color theme="1"/>
      <name val="Bernard MT Condensed"/>
      <family val="1"/>
    </font>
    <font>
      <b/>
      <i/>
      <sz val="11"/>
      <color theme="0"/>
      <name val="Calibri"/>
      <family val="2"/>
      <charset val="238"/>
      <scheme val="minor"/>
    </font>
    <font>
      <b/>
      <i/>
      <sz val="20"/>
      <color rgb="FFFFFF00"/>
      <name val="Calibri"/>
      <family val="2"/>
      <charset val="238"/>
      <scheme val="minor"/>
    </font>
    <font>
      <b/>
      <i/>
      <sz val="8"/>
      <color rgb="FFFFFF00"/>
      <name val="Calibri"/>
      <family val="2"/>
      <charset val="238"/>
      <scheme val="minor"/>
    </font>
    <font>
      <b/>
      <sz val="10"/>
      <name val="Arial"/>
      <family val="2"/>
      <charset val="238"/>
    </font>
    <font>
      <b/>
      <sz val="12"/>
      <color theme="0"/>
      <name val="Arial"/>
      <family val="2"/>
      <charset val="238"/>
    </font>
    <font>
      <b/>
      <sz val="12"/>
      <name val="Arial"/>
      <family val="2"/>
      <charset val="238"/>
    </font>
    <font>
      <sz val="20"/>
      <color theme="1"/>
      <name val="Calibri"/>
      <family val="2"/>
      <charset val="238"/>
      <scheme val="minor"/>
    </font>
    <font>
      <b/>
      <sz val="16"/>
      <color theme="0"/>
      <name val="Arial"/>
      <family val="2"/>
      <charset val="238"/>
    </font>
    <font>
      <b/>
      <i/>
      <sz val="10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b/>
      <sz val="12"/>
      <color theme="0"/>
      <name val="Arial"/>
      <family val="2"/>
      <charset val="238"/>
    </font>
    <font>
      <b/>
      <i/>
      <sz val="11"/>
      <color theme="9" tint="-0.499984740745262"/>
      <name val="Calibri"/>
      <family val="2"/>
      <charset val="238"/>
      <scheme val="minor"/>
    </font>
    <font>
      <b/>
      <sz val="8"/>
      <color theme="0"/>
      <name val="Calibri"/>
      <family val="2"/>
      <charset val="238"/>
      <scheme val="minor"/>
    </font>
    <font>
      <b/>
      <i/>
      <sz val="11"/>
      <name val="Arial"/>
      <family val="2"/>
      <charset val="238"/>
    </font>
    <font>
      <i/>
      <sz val="8"/>
      <name val="Arial"/>
      <family val="2"/>
      <charset val="238"/>
    </font>
    <font>
      <i/>
      <sz val="10"/>
      <color indexed="9"/>
      <name val="Arial"/>
      <family val="2"/>
      <charset val="238"/>
    </font>
    <font>
      <i/>
      <sz val="9"/>
      <name val="Arial"/>
      <family val="2"/>
      <charset val="238"/>
    </font>
    <font>
      <b/>
      <i/>
      <sz val="14"/>
      <name val="Arial"/>
      <family val="2"/>
      <charset val="238"/>
    </font>
    <font>
      <sz val="6"/>
      <name val="Arial"/>
      <family val="2"/>
      <charset val="238"/>
    </font>
    <font>
      <b/>
      <i/>
      <sz val="12"/>
      <name val="Arial"/>
      <family val="2"/>
      <charset val="238"/>
    </font>
    <font>
      <sz val="10"/>
      <color theme="0"/>
      <name val="Arial"/>
      <family val="2"/>
      <charset val="238"/>
    </font>
    <font>
      <sz val="8"/>
      <color rgb="FF002060"/>
      <name val="Arial"/>
      <family val="2"/>
      <charset val="238"/>
    </font>
    <font>
      <b/>
      <sz val="10"/>
      <color theme="0"/>
      <name val="Calibri"/>
      <family val="2"/>
      <charset val="238"/>
      <scheme val="minor"/>
    </font>
    <font>
      <b/>
      <vertAlign val="superscript"/>
      <sz val="8"/>
      <color theme="1"/>
      <name val="Times New Roman"/>
      <family val="1"/>
      <charset val="238"/>
    </font>
    <font>
      <sz val="8"/>
      <color theme="1"/>
      <name val="Times New Roman"/>
      <family val="1"/>
      <charset val="238"/>
    </font>
    <font>
      <vertAlign val="superscript"/>
      <sz val="8"/>
      <color theme="1"/>
      <name val="Times New Roman"/>
      <family val="1"/>
      <charset val="238"/>
    </font>
    <font>
      <b/>
      <sz val="8"/>
      <color rgb="FFFF0000"/>
      <name val="Times New Roman"/>
      <family val="1"/>
      <charset val="238"/>
    </font>
    <font>
      <b/>
      <sz val="6"/>
      <color theme="1"/>
      <name val="Times New Roman"/>
      <family val="1"/>
      <charset val="238"/>
    </font>
    <font>
      <b/>
      <vertAlign val="superscript"/>
      <sz val="6"/>
      <color theme="1"/>
      <name val="Times New Roman"/>
      <family val="1"/>
      <charset val="238"/>
    </font>
    <font>
      <b/>
      <i/>
      <sz val="12"/>
      <color rgb="FFFFFF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i/>
      <sz val="16"/>
      <color rgb="FFFFFF00"/>
      <name val="Calibri"/>
      <family val="2"/>
      <charset val="238"/>
      <scheme val="minor"/>
    </font>
    <font>
      <i/>
      <sz val="8"/>
      <name val="Arial Rounded MT Bold"/>
      <family val="2"/>
    </font>
    <font>
      <b/>
      <i/>
      <sz val="8"/>
      <name val="Cambria"/>
      <family val="1"/>
      <charset val="238"/>
      <scheme val="major"/>
    </font>
    <font>
      <b/>
      <i/>
      <sz val="8"/>
      <color theme="1"/>
      <name val="Cambria"/>
      <family val="1"/>
      <charset val="238"/>
      <scheme val="major"/>
    </font>
    <font>
      <b/>
      <sz val="8"/>
      <color theme="1"/>
      <name val="Cambria"/>
      <family val="1"/>
      <charset val="238"/>
      <scheme val="major"/>
    </font>
    <font>
      <sz val="11"/>
      <color theme="1"/>
      <name val="Calibri"/>
      <family val="2"/>
      <charset val="238"/>
      <scheme val="minor"/>
    </font>
    <font>
      <b/>
      <i/>
      <sz val="8"/>
      <color rgb="FFFFFF00"/>
      <name val="Cambria"/>
      <family val="1"/>
      <charset val="238"/>
      <scheme val="major"/>
    </font>
  </fonts>
  <fills count="5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39997558519241921"/>
        <bgColor indexed="64"/>
      </patternFill>
    </fill>
    <fill>
      <gradientFill degree="270">
        <stop position="0">
          <color theme="5" tint="0.59999389629810485"/>
        </stop>
        <stop position="1">
          <color theme="5" tint="-0.25098422193060094"/>
        </stop>
      </gradientFill>
    </fill>
    <fill>
      <gradientFill degree="90">
        <stop position="0">
          <color theme="0" tint="-0.49803155613879818"/>
        </stop>
        <stop position="1">
          <color theme="4"/>
        </stop>
      </gradientFill>
    </fill>
    <fill>
      <gradientFill degree="270">
        <stop position="0">
          <color theme="0" tint="-0.49803155613879818"/>
        </stop>
        <stop position="1">
          <color theme="4" tint="-0.25098422193060094"/>
        </stop>
      </gradientFill>
    </fill>
    <fill>
      <patternFill patternType="solid">
        <fgColor theme="9" tint="0.399975585192419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B9B4FC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E2948E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59999389629810485"/>
        <bgColor indexed="64"/>
      </patternFill>
    </fill>
  </fills>
  <borders count="12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ck">
        <color rgb="FFFF0000"/>
      </right>
      <top/>
      <bottom/>
      <diagonal/>
    </border>
    <border>
      <left style="thick">
        <color rgb="FFFF0000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rgb="FFFF0000"/>
      </right>
      <top/>
      <bottom/>
      <diagonal/>
    </border>
    <border>
      <left style="thin">
        <color indexed="64"/>
      </left>
      <right style="medium">
        <color rgb="FFFF0000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FF0000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medium">
        <color rgb="FFFF0000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rgb="FFFF0000"/>
      </left>
      <right style="thin">
        <color indexed="64"/>
      </right>
      <top style="medium">
        <color indexed="64"/>
      </top>
      <bottom/>
      <diagonal/>
    </border>
    <border>
      <left style="medium">
        <color rgb="FFFF0000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double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rgb="FFFF0000"/>
      </right>
      <top style="medium">
        <color indexed="64"/>
      </top>
      <bottom/>
      <diagonal/>
    </border>
    <border>
      <left style="thin">
        <color indexed="64"/>
      </left>
      <right style="medium">
        <color rgb="FFFF0000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rgb="FFFF0000"/>
      </left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ck">
        <color indexed="64"/>
      </right>
      <top style="double">
        <color indexed="64"/>
      </top>
      <bottom/>
      <diagonal/>
    </border>
    <border>
      <left style="double">
        <color theme="0"/>
      </left>
      <right style="double">
        <color theme="0"/>
      </right>
      <top style="double">
        <color theme="0"/>
      </top>
      <bottom style="double">
        <color theme="0"/>
      </bottom>
      <diagonal/>
    </border>
    <border>
      <left style="double">
        <color theme="0"/>
      </left>
      <right style="double">
        <color theme="0"/>
      </right>
      <top/>
      <bottom style="double">
        <color theme="0"/>
      </bottom>
      <diagonal/>
    </border>
    <border>
      <left/>
      <right style="double">
        <color theme="0"/>
      </right>
      <top/>
      <bottom style="double">
        <color theme="0"/>
      </bottom>
      <diagonal/>
    </border>
    <border>
      <left/>
      <right/>
      <top/>
      <bottom style="double">
        <color theme="0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ck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double">
        <color rgb="FFFFFF00"/>
      </right>
      <top style="double">
        <color rgb="FFFFFF00"/>
      </top>
      <bottom style="double">
        <color rgb="FFFFFF00"/>
      </bottom>
      <diagonal/>
    </border>
    <border>
      <left style="double">
        <color rgb="FFFFFF00"/>
      </left>
      <right/>
      <top style="double">
        <color rgb="FFFFFF00"/>
      </top>
      <bottom/>
      <diagonal/>
    </border>
    <border>
      <left/>
      <right style="double">
        <color rgb="FFFFFF00"/>
      </right>
      <top style="double">
        <color rgb="FFFFFF00"/>
      </top>
      <bottom/>
      <diagonal/>
    </border>
    <border>
      <left style="double">
        <color rgb="FFFFFF00"/>
      </left>
      <right/>
      <top/>
      <bottom/>
      <diagonal/>
    </border>
    <border>
      <left/>
      <right style="double">
        <color rgb="FFFFFF00"/>
      </right>
      <top/>
      <bottom/>
      <diagonal/>
    </border>
    <border>
      <left style="double">
        <color rgb="FFFFFF00"/>
      </left>
      <right/>
      <top/>
      <bottom style="double">
        <color rgb="FFFFFF00"/>
      </bottom>
      <diagonal/>
    </border>
    <border>
      <left/>
      <right style="double">
        <color rgb="FFFFFF00"/>
      </right>
      <top/>
      <bottom style="double">
        <color rgb="FFFFFF00"/>
      </bottom>
      <diagonal/>
    </border>
    <border>
      <left/>
      <right/>
      <top style="double">
        <color rgb="FFFFFF00"/>
      </top>
      <bottom/>
      <diagonal/>
    </border>
    <border>
      <left/>
      <right/>
      <top/>
      <bottom style="double">
        <color rgb="FFFFFF00"/>
      </bottom>
      <diagonal/>
    </border>
    <border>
      <left style="double">
        <color rgb="FFFFFF00"/>
      </left>
      <right/>
      <top style="double">
        <color rgb="FFFFFF00"/>
      </top>
      <bottom style="double">
        <color rgb="FFFFFF00"/>
      </bottom>
      <diagonal/>
    </border>
    <border>
      <left style="double">
        <color rgb="FFFFFF00"/>
      </left>
      <right/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7">
    <xf numFmtId="0" fontId="0" fillId="0" borderId="0"/>
    <xf numFmtId="0" fontId="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9" fontId="76" fillId="0" borderId="0" applyFont="0" applyFill="0" applyBorder="0" applyAlignment="0" applyProtection="0"/>
  </cellStyleXfs>
  <cellXfs count="1443">
    <xf numFmtId="0" fontId="0" fillId="0" borderId="0" xfId="0"/>
    <xf numFmtId="0" fontId="4" fillId="0" borderId="0" xfId="0" applyFont="1"/>
    <xf numFmtId="0" fontId="7" fillId="0" borderId="0" xfId="0" applyFont="1" applyFill="1" applyBorder="1" applyAlignment="1" applyProtection="1">
      <alignment vertical="center"/>
      <protection locked="0"/>
    </xf>
    <xf numFmtId="0" fontId="4" fillId="0" borderId="0" xfId="0" applyFont="1" applyAlignment="1">
      <alignment horizontal="center"/>
    </xf>
    <xf numFmtId="0" fontId="4" fillId="9" borderId="0" xfId="0" applyFont="1" applyFill="1"/>
    <xf numFmtId="0" fontId="14" fillId="0" borderId="0" xfId="2" applyFont="1"/>
    <xf numFmtId="0" fontId="13" fillId="0" borderId="0" xfId="2" applyFont="1" applyBorder="1" applyAlignment="1"/>
    <xf numFmtId="0" fontId="4" fillId="26" borderId="0" xfId="0" applyFont="1" applyFill="1"/>
    <xf numFmtId="0" fontId="16" fillId="27" borderId="6" xfId="0" applyFont="1" applyFill="1" applyBorder="1"/>
    <xf numFmtId="0" fontId="16" fillId="27" borderId="13" xfId="0" applyFont="1" applyFill="1" applyBorder="1"/>
    <xf numFmtId="0" fontId="24" fillId="27" borderId="3" xfId="0" applyFont="1" applyFill="1" applyBorder="1"/>
    <xf numFmtId="0" fontId="24" fillId="27" borderId="6" xfId="0" applyFont="1" applyFill="1" applyBorder="1"/>
    <xf numFmtId="0" fontId="24" fillId="27" borderId="13" xfId="0" applyFont="1" applyFill="1" applyBorder="1"/>
    <xf numFmtId="0" fontId="24" fillId="27" borderId="38" xfId="0" applyFont="1" applyFill="1" applyBorder="1"/>
    <xf numFmtId="0" fontId="24" fillId="0" borderId="0" xfId="0" applyFont="1"/>
    <xf numFmtId="0" fontId="24" fillId="17" borderId="22" xfId="0" applyFont="1" applyFill="1" applyBorder="1"/>
    <xf numFmtId="0" fontId="24" fillId="17" borderId="23" xfId="0" applyFont="1" applyFill="1" applyBorder="1"/>
    <xf numFmtId="0" fontId="24" fillId="17" borderId="34" xfId="0" applyFont="1" applyFill="1" applyBorder="1"/>
    <xf numFmtId="0" fontId="24" fillId="4" borderId="0" xfId="0" applyFont="1" applyFill="1"/>
    <xf numFmtId="0" fontId="26" fillId="0" borderId="6" xfId="0" applyFont="1" applyBorder="1" applyAlignment="1" applyProtection="1">
      <alignment horizontal="center"/>
    </xf>
    <xf numFmtId="0" fontId="24" fillId="26" borderId="0" xfId="0" applyFont="1" applyFill="1"/>
    <xf numFmtId="0" fontId="24" fillId="28" borderId="0" xfId="0" applyFont="1" applyFill="1"/>
    <xf numFmtId="0" fontId="4" fillId="28" borderId="0" xfId="0" applyFont="1" applyFill="1"/>
    <xf numFmtId="0" fontId="26" fillId="0" borderId="15" xfId="0" applyFont="1" applyBorder="1" applyAlignment="1" applyProtection="1">
      <alignment horizontal="center"/>
    </xf>
    <xf numFmtId="0" fontId="26" fillId="0" borderId="6" xfId="0" applyFont="1" applyBorder="1" applyAlignment="1">
      <alignment horizontal="center"/>
    </xf>
    <xf numFmtId="0" fontId="26" fillId="0" borderId="3" xfId="0" applyFont="1" applyBorder="1" applyAlignment="1">
      <alignment horizontal="center"/>
    </xf>
    <xf numFmtId="0" fontId="26" fillId="0" borderId="13" xfId="0" applyFont="1" applyBorder="1" applyAlignment="1">
      <alignment horizontal="center"/>
    </xf>
    <xf numFmtId="0" fontId="26" fillId="0" borderId="14" xfId="0" applyFont="1" applyBorder="1" applyAlignment="1">
      <alignment horizontal="center"/>
    </xf>
    <xf numFmtId="0" fontId="26" fillId="0" borderId="15" xfId="0" applyFont="1" applyBorder="1" applyAlignment="1">
      <alignment horizontal="center"/>
    </xf>
    <xf numFmtId="0" fontId="26" fillId="0" borderId="16" xfId="0" applyFont="1" applyBorder="1" applyAlignment="1">
      <alignment horizontal="center"/>
    </xf>
    <xf numFmtId="0" fontId="24" fillId="26" borderId="23" xfId="0" applyFont="1" applyFill="1" applyBorder="1"/>
    <xf numFmtId="0" fontId="24" fillId="4" borderId="23" xfId="0" applyFont="1" applyFill="1" applyBorder="1"/>
    <xf numFmtId="0" fontId="24" fillId="11" borderId="23" xfId="0" applyFont="1" applyFill="1" applyBorder="1" applyAlignment="1">
      <alignment horizontal="center"/>
    </xf>
    <xf numFmtId="0" fontId="24" fillId="26" borderId="24" xfId="0" applyFont="1" applyFill="1" applyBorder="1"/>
    <xf numFmtId="0" fontId="24" fillId="26" borderId="44" xfId="0" applyFont="1" applyFill="1" applyBorder="1"/>
    <xf numFmtId="0" fontId="24" fillId="26" borderId="0" xfId="0" applyFont="1" applyFill="1" applyBorder="1" applyAlignment="1">
      <alignment horizontal="center"/>
    </xf>
    <xf numFmtId="0" fontId="24" fillId="26" borderId="0" xfId="0" applyFont="1" applyFill="1" applyBorder="1"/>
    <xf numFmtId="0" fontId="24" fillId="4" borderId="0" xfId="0" applyFont="1" applyFill="1" applyBorder="1"/>
    <xf numFmtId="0" fontId="24" fillId="11" borderId="0" xfId="0" applyFont="1" applyFill="1" applyBorder="1" applyAlignment="1">
      <alignment horizontal="center"/>
    </xf>
    <xf numFmtId="0" fontId="24" fillId="4" borderId="55" xfId="0" applyFont="1" applyFill="1" applyBorder="1"/>
    <xf numFmtId="0" fontId="26" fillId="26" borderId="0" xfId="0" applyFont="1" applyFill="1" applyBorder="1" applyAlignment="1">
      <alignment horizontal="center"/>
    </xf>
    <xf numFmtId="0" fontId="26" fillId="4" borderId="0" xfId="0" applyFont="1" applyFill="1" applyBorder="1" applyAlignment="1">
      <alignment horizontal="center"/>
    </xf>
    <xf numFmtId="0" fontId="26" fillId="11" borderId="0" xfId="0" applyFont="1" applyFill="1" applyBorder="1" applyAlignment="1">
      <alignment horizontal="center"/>
    </xf>
    <xf numFmtId="0" fontId="26" fillId="4" borderId="55" xfId="0" applyFont="1" applyFill="1" applyBorder="1" applyAlignment="1">
      <alignment horizontal="center"/>
    </xf>
    <xf numFmtId="0" fontId="24" fillId="27" borderId="39" xfId="0" applyFont="1" applyFill="1" applyBorder="1"/>
    <xf numFmtId="0" fontId="24" fillId="27" borderId="56" xfId="0" applyFont="1" applyFill="1" applyBorder="1"/>
    <xf numFmtId="0" fontId="24" fillId="27" borderId="57" xfId="0" applyFont="1" applyFill="1" applyBorder="1"/>
    <xf numFmtId="0" fontId="24" fillId="27" borderId="28" xfId="0" applyFont="1" applyFill="1" applyBorder="1"/>
    <xf numFmtId="0" fontId="24" fillId="32" borderId="3" xfId="0" applyFont="1" applyFill="1" applyBorder="1"/>
    <xf numFmtId="0" fontId="24" fillId="32" borderId="6" xfId="0" applyFont="1" applyFill="1" applyBorder="1"/>
    <xf numFmtId="0" fontId="24" fillId="32" borderId="13" xfId="0" applyFont="1" applyFill="1" applyBorder="1"/>
    <xf numFmtId="0" fontId="24" fillId="32" borderId="14" xfId="0" applyFont="1" applyFill="1" applyBorder="1"/>
    <xf numFmtId="0" fontId="24" fillId="32" borderId="15" xfId="0" applyFont="1" applyFill="1" applyBorder="1"/>
    <xf numFmtId="0" fontId="24" fillId="32" borderId="38" xfId="0" applyFont="1" applyFill="1" applyBorder="1"/>
    <xf numFmtId="0" fontId="24" fillId="32" borderId="42" xfId="0" applyFont="1" applyFill="1" applyBorder="1"/>
    <xf numFmtId="0" fontId="24" fillId="33" borderId="3" xfId="0" applyFont="1" applyFill="1" applyBorder="1"/>
    <xf numFmtId="0" fontId="24" fillId="33" borderId="6" xfId="0" applyFont="1" applyFill="1" applyBorder="1"/>
    <xf numFmtId="0" fontId="24" fillId="33" borderId="13" xfId="0" applyFont="1" applyFill="1" applyBorder="1"/>
    <xf numFmtId="0" fontId="24" fillId="33" borderId="38" xfId="0" applyFont="1" applyFill="1" applyBorder="1"/>
    <xf numFmtId="0" fontId="26" fillId="0" borderId="56" xfId="0" applyFont="1" applyBorder="1" applyAlignment="1">
      <alignment horizontal="center"/>
    </xf>
    <xf numFmtId="0" fontId="26" fillId="0" borderId="57" xfId="0" applyFont="1" applyBorder="1" applyAlignment="1">
      <alignment horizontal="center"/>
    </xf>
    <xf numFmtId="0" fontId="26" fillId="0" borderId="57" xfId="0" applyFont="1" applyBorder="1" applyAlignment="1" applyProtection="1">
      <alignment horizontal="center"/>
    </xf>
    <xf numFmtId="0" fontId="26" fillId="0" borderId="28" xfId="0" applyFont="1" applyBorder="1" applyAlignment="1">
      <alignment horizontal="center"/>
    </xf>
    <xf numFmtId="0" fontId="24" fillId="22" borderId="3" xfId="0" applyFont="1" applyFill="1" applyBorder="1"/>
    <xf numFmtId="0" fontId="24" fillId="22" borderId="6" xfId="0" applyFont="1" applyFill="1" applyBorder="1"/>
    <xf numFmtId="0" fontId="24" fillId="22" borderId="13" xfId="0" applyFont="1" applyFill="1" applyBorder="1"/>
    <xf numFmtId="0" fontId="24" fillId="22" borderId="38" xfId="0" applyFont="1" applyFill="1" applyBorder="1"/>
    <xf numFmtId="0" fontId="24" fillId="35" borderId="38" xfId="0" applyFont="1" applyFill="1" applyBorder="1"/>
    <xf numFmtId="0" fontId="24" fillId="35" borderId="3" xfId="0" applyFont="1" applyFill="1" applyBorder="1"/>
    <xf numFmtId="0" fontId="24" fillId="35" borderId="6" xfId="0" applyFont="1" applyFill="1" applyBorder="1"/>
    <xf numFmtId="0" fontId="24" fillId="35" borderId="13" xfId="0" applyFont="1" applyFill="1" applyBorder="1"/>
    <xf numFmtId="0" fontId="24" fillId="35" borderId="39" xfId="0" applyFont="1" applyFill="1" applyBorder="1"/>
    <xf numFmtId="0" fontId="24" fillId="35" borderId="56" xfId="0" applyFont="1" applyFill="1" applyBorder="1"/>
    <xf numFmtId="0" fontId="24" fillId="35" borderId="57" xfId="0" applyFont="1" applyFill="1" applyBorder="1"/>
    <xf numFmtId="0" fontId="24" fillId="35" borderId="28" xfId="0" applyFont="1" applyFill="1" applyBorder="1"/>
    <xf numFmtId="0" fontId="24" fillId="29" borderId="38" xfId="0" applyFont="1" applyFill="1" applyBorder="1"/>
    <xf numFmtId="0" fontId="24" fillId="29" borderId="3" xfId="0" applyFont="1" applyFill="1" applyBorder="1"/>
    <xf numFmtId="0" fontId="24" fillId="29" borderId="6" xfId="0" applyFont="1" applyFill="1" applyBorder="1"/>
    <xf numFmtId="0" fontId="24" fillId="29" borderId="13" xfId="0" applyFont="1" applyFill="1" applyBorder="1"/>
    <xf numFmtId="0" fontId="24" fillId="29" borderId="39" xfId="0" applyFont="1" applyFill="1" applyBorder="1"/>
    <xf numFmtId="0" fontId="24" fillId="29" borderId="56" xfId="0" applyFont="1" applyFill="1" applyBorder="1"/>
    <xf numFmtId="0" fontId="24" fillId="29" borderId="57" xfId="0" applyFont="1" applyFill="1" applyBorder="1"/>
    <xf numFmtId="0" fontId="24" fillId="29" borderId="28" xfId="0" applyFont="1" applyFill="1" applyBorder="1"/>
    <xf numFmtId="0" fontId="4" fillId="34" borderId="0" xfId="0" applyFont="1" applyFill="1"/>
    <xf numFmtId="0" fontId="16" fillId="0" borderId="3" xfId="0" applyFont="1" applyBorder="1" applyAlignment="1">
      <alignment horizontal="center"/>
    </xf>
    <xf numFmtId="0" fontId="16" fillId="0" borderId="6" xfId="0" applyFont="1" applyBorder="1" applyAlignment="1">
      <alignment horizontal="center"/>
    </xf>
    <xf numFmtId="0" fontId="16" fillId="0" borderId="13" xfId="0" applyFont="1" applyBorder="1" applyAlignment="1">
      <alignment horizontal="center"/>
    </xf>
    <xf numFmtId="0" fontId="16" fillId="0" borderId="14" xfId="0" applyFont="1" applyBorder="1" applyAlignment="1">
      <alignment horizontal="center"/>
    </xf>
    <xf numFmtId="0" fontId="16" fillId="0" borderId="15" xfId="0" applyFont="1" applyBorder="1" applyAlignment="1">
      <alignment horizontal="center"/>
    </xf>
    <xf numFmtId="0" fontId="16" fillId="0" borderId="16" xfId="0" applyFont="1" applyBorder="1" applyAlignment="1">
      <alignment horizontal="center"/>
    </xf>
    <xf numFmtId="0" fontId="16" fillId="0" borderId="49" xfId="0" applyFont="1" applyBorder="1"/>
    <xf numFmtId="0" fontId="16" fillId="17" borderId="50" xfId="0" applyFont="1" applyFill="1" applyBorder="1"/>
    <xf numFmtId="0" fontId="16" fillId="0" borderId="0" xfId="0" applyFont="1"/>
    <xf numFmtId="0" fontId="16" fillId="17" borderId="27" xfId="0" applyFont="1" applyFill="1" applyBorder="1"/>
    <xf numFmtId="0" fontId="16" fillId="0" borderId="40" xfId="0" applyFont="1" applyBorder="1"/>
    <xf numFmtId="0" fontId="16" fillId="0" borderId="1" xfId="0" applyFont="1" applyBorder="1"/>
    <xf numFmtId="0" fontId="16" fillId="0" borderId="38" xfId="0" applyFont="1" applyBorder="1"/>
    <xf numFmtId="0" fontId="16" fillId="0" borderId="3" xfId="0" applyFont="1" applyBorder="1"/>
    <xf numFmtId="0" fontId="16" fillId="0" borderId="39" xfId="0" applyFont="1" applyBorder="1"/>
    <xf numFmtId="0" fontId="16" fillId="0" borderId="56" xfId="0" applyFont="1" applyBorder="1"/>
    <xf numFmtId="0" fontId="16" fillId="0" borderId="22" xfId="0" applyFont="1" applyBorder="1"/>
    <xf numFmtId="0" fontId="16" fillId="8" borderId="23" xfId="0" applyFont="1" applyFill="1" applyBorder="1"/>
    <xf numFmtId="0" fontId="16" fillId="0" borderId="27" xfId="0" applyFont="1" applyBorder="1"/>
    <xf numFmtId="0" fontId="16" fillId="8" borderId="27" xfId="0" applyFont="1" applyFill="1" applyBorder="1"/>
    <xf numFmtId="0" fontId="16" fillId="0" borderId="37" xfId="0" applyFont="1" applyBorder="1"/>
    <xf numFmtId="0" fontId="16" fillId="0" borderId="59" xfId="0" applyFont="1" applyBorder="1"/>
    <xf numFmtId="0" fontId="16" fillId="24" borderId="22" xfId="0" applyFont="1" applyFill="1" applyBorder="1"/>
    <xf numFmtId="0" fontId="16" fillId="24" borderId="23" xfId="0" applyFont="1" applyFill="1" applyBorder="1"/>
    <xf numFmtId="0" fontId="16" fillId="24" borderId="27" xfId="0" applyFont="1" applyFill="1" applyBorder="1"/>
    <xf numFmtId="0" fontId="16" fillId="0" borderId="42" xfId="0" applyFont="1" applyBorder="1"/>
    <xf numFmtId="0" fontId="16" fillId="0" borderId="14" xfId="0" applyFont="1" applyBorder="1"/>
    <xf numFmtId="0" fontId="33" fillId="30" borderId="25" xfId="0" applyFont="1" applyFill="1" applyBorder="1"/>
    <xf numFmtId="0" fontId="33" fillId="30" borderId="45" xfId="0" applyFont="1" applyFill="1" applyBorder="1"/>
    <xf numFmtId="0" fontId="33" fillId="30" borderId="29" xfId="0" applyFont="1" applyFill="1" applyBorder="1"/>
    <xf numFmtId="0" fontId="16" fillId="34" borderId="25" xfId="0" applyFont="1" applyFill="1" applyBorder="1"/>
    <xf numFmtId="0" fontId="16" fillId="34" borderId="45" xfId="0" applyFont="1" applyFill="1" applyBorder="1"/>
    <xf numFmtId="0" fontId="16" fillId="34" borderId="27" xfId="0" applyFont="1" applyFill="1" applyBorder="1"/>
    <xf numFmtId="0" fontId="16" fillId="23" borderId="25" xfId="0" applyFont="1" applyFill="1" applyBorder="1"/>
    <xf numFmtId="0" fontId="16" fillId="23" borderId="45" xfId="0" applyFont="1" applyFill="1" applyBorder="1"/>
    <xf numFmtId="0" fontId="16" fillId="23" borderId="29" xfId="0" applyFont="1" applyFill="1" applyBorder="1"/>
    <xf numFmtId="0" fontId="4" fillId="26" borderId="0" xfId="0" applyFont="1" applyFill="1" applyAlignment="1">
      <alignment horizontal="center"/>
    </xf>
    <xf numFmtId="0" fontId="16" fillId="26" borderId="0" xfId="0" applyFont="1" applyFill="1" applyAlignment="1">
      <alignment horizontal="center"/>
    </xf>
    <xf numFmtId="0" fontId="4" fillId="34" borderId="0" xfId="0" applyFont="1" applyFill="1" applyAlignment="1">
      <alignment horizontal="center"/>
    </xf>
    <xf numFmtId="0" fontId="16" fillId="27" borderId="57" xfId="0" applyFont="1" applyFill="1" applyBorder="1"/>
    <xf numFmtId="0" fontId="16" fillId="27" borderId="28" xfId="0" applyFont="1" applyFill="1" applyBorder="1"/>
    <xf numFmtId="0" fontId="16" fillId="33" borderId="6" xfId="0" applyFont="1" applyFill="1" applyBorder="1"/>
    <xf numFmtId="0" fontId="16" fillId="33" borderId="13" xfId="0" applyFont="1" applyFill="1" applyBorder="1"/>
    <xf numFmtId="0" fontId="16" fillId="33" borderId="57" xfId="0" applyFont="1" applyFill="1" applyBorder="1"/>
    <xf numFmtId="0" fontId="16" fillId="33" borderId="28" xfId="0" applyFont="1" applyFill="1" applyBorder="1"/>
    <xf numFmtId="0" fontId="16" fillId="22" borderId="6" xfId="0" applyFont="1" applyFill="1" applyBorder="1"/>
    <xf numFmtId="0" fontId="16" fillId="32" borderId="6" xfId="0" applyFont="1" applyFill="1" applyBorder="1"/>
    <xf numFmtId="0" fontId="16" fillId="35" borderId="6" xfId="0" applyFont="1" applyFill="1" applyBorder="1"/>
    <xf numFmtId="0" fontId="16" fillId="35" borderId="13" xfId="0" applyFont="1" applyFill="1" applyBorder="1"/>
    <xf numFmtId="0" fontId="16" fillId="35" borderId="15" xfId="0" applyFont="1" applyFill="1" applyBorder="1"/>
    <xf numFmtId="0" fontId="16" fillId="35" borderId="16" xfId="0" applyFont="1" applyFill="1" applyBorder="1"/>
    <xf numFmtId="0" fontId="16" fillId="29" borderId="6" xfId="0" applyFont="1" applyFill="1" applyBorder="1"/>
    <xf numFmtId="0" fontId="16" fillId="29" borderId="13" xfId="0" applyFont="1" applyFill="1" applyBorder="1"/>
    <xf numFmtId="0" fontId="16" fillId="29" borderId="15" xfId="0" applyFont="1" applyFill="1" applyBorder="1"/>
    <xf numFmtId="0" fontId="16" fillId="29" borderId="16" xfId="0" applyFont="1" applyFill="1" applyBorder="1"/>
    <xf numFmtId="0" fontId="4" fillId="0" borderId="0" xfId="0" applyFont="1" applyProtection="1">
      <protection hidden="1"/>
    </xf>
    <xf numFmtId="0" fontId="4" fillId="34" borderId="0" xfId="0" applyFont="1" applyFill="1" applyProtection="1">
      <protection hidden="1"/>
    </xf>
    <xf numFmtId="0" fontId="4" fillId="9" borderId="0" xfId="0" applyFont="1" applyFill="1" applyProtection="1"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4" fillId="34" borderId="0" xfId="0" applyFont="1" applyFill="1" applyAlignment="1" applyProtection="1">
      <alignment horizontal="center" vertical="center"/>
      <protection hidden="1"/>
    </xf>
    <xf numFmtId="0" fontId="4" fillId="9" borderId="0" xfId="0" applyFont="1" applyFill="1" applyAlignment="1" applyProtection="1">
      <alignment horizontal="center" vertical="center"/>
      <protection hidden="1"/>
    </xf>
    <xf numFmtId="0" fontId="4" fillId="23" borderId="0" xfId="0" applyFont="1" applyFill="1" applyAlignment="1" applyProtection="1">
      <alignment horizontal="center" vertical="center"/>
      <protection hidden="1"/>
    </xf>
    <xf numFmtId="0" fontId="4" fillId="4" borderId="0" xfId="0" applyFont="1" applyFill="1" applyAlignment="1" applyProtection="1">
      <alignment horizontal="center" vertical="center"/>
      <protection hidden="1"/>
    </xf>
    <xf numFmtId="0" fontId="22" fillId="3" borderId="8" xfId="0" applyFont="1" applyFill="1" applyBorder="1" applyProtection="1">
      <protection hidden="1"/>
    </xf>
    <xf numFmtId="0" fontId="22" fillId="3" borderId="0" xfId="0" applyFont="1" applyFill="1" applyBorder="1" applyProtection="1">
      <protection hidden="1"/>
    </xf>
    <xf numFmtId="0" fontId="20" fillId="21" borderId="0" xfId="0" applyFont="1" applyFill="1" applyAlignment="1" applyProtection="1">
      <alignment horizontal="center" vertical="center"/>
      <protection hidden="1"/>
    </xf>
    <xf numFmtId="0" fontId="4" fillId="5" borderId="29" xfId="0" applyFont="1" applyFill="1" applyBorder="1" applyProtection="1">
      <protection hidden="1"/>
    </xf>
    <xf numFmtId="0" fontId="4" fillId="7" borderId="22" xfId="0" applyFont="1" applyFill="1" applyBorder="1" applyProtection="1">
      <protection hidden="1"/>
    </xf>
    <xf numFmtId="0" fontId="4" fillId="7" borderId="29" xfId="0" applyFont="1" applyFill="1" applyBorder="1" applyProtection="1">
      <protection hidden="1"/>
    </xf>
    <xf numFmtId="0" fontId="4" fillId="7" borderId="0" xfId="0" applyFont="1" applyFill="1" applyProtection="1">
      <protection hidden="1"/>
    </xf>
    <xf numFmtId="0" fontId="15" fillId="9" borderId="0" xfId="0" applyFont="1" applyFill="1" applyProtection="1">
      <protection hidden="1"/>
    </xf>
    <xf numFmtId="0" fontId="15" fillId="13" borderId="0" xfId="0" applyFont="1" applyFill="1" applyProtection="1">
      <protection hidden="1"/>
    </xf>
    <xf numFmtId="0" fontId="15" fillId="13" borderId="29" xfId="0" applyFont="1" applyFill="1" applyBorder="1" applyProtection="1">
      <protection hidden="1"/>
    </xf>
    <xf numFmtId="0" fontId="4" fillId="0" borderId="3" xfId="0" applyFont="1" applyBorder="1" applyProtection="1">
      <protection hidden="1"/>
    </xf>
    <xf numFmtId="0" fontId="4" fillId="0" borderId="6" xfId="0" applyFont="1" applyBorder="1" applyProtection="1">
      <protection hidden="1"/>
    </xf>
    <xf numFmtId="0" fontId="15" fillId="14" borderId="0" xfId="0" applyFont="1" applyFill="1" applyProtection="1">
      <protection hidden="1"/>
    </xf>
    <xf numFmtId="0" fontId="4" fillId="34" borderId="27" xfId="0" applyFont="1" applyFill="1" applyBorder="1" applyProtection="1">
      <protection hidden="1"/>
    </xf>
    <xf numFmtId="0" fontId="39" fillId="15" borderId="25" xfId="0" applyFont="1" applyFill="1" applyBorder="1" applyProtection="1">
      <protection hidden="1"/>
    </xf>
    <xf numFmtId="0" fontId="39" fillId="15" borderId="45" xfId="0" applyFont="1" applyFill="1" applyBorder="1" applyProtection="1">
      <protection hidden="1"/>
    </xf>
    <xf numFmtId="0" fontId="39" fillId="15" borderId="46" xfId="0" applyFont="1" applyFill="1" applyBorder="1" applyProtection="1">
      <protection hidden="1"/>
    </xf>
    <xf numFmtId="0" fontId="15" fillId="15" borderId="0" xfId="0" applyFont="1" applyFill="1" applyProtection="1">
      <protection hidden="1"/>
    </xf>
    <xf numFmtId="0" fontId="39" fillId="15" borderId="29" xfId="0" applyFont="1" applyFill="1" applyBorder="1" applyProtection="1">
      <protection hidden="1"/>
    </xf>
    <xf numFmtId="0" fontId="4" fillId="34" borderId="34" xfId="0" applyFont="1" applyFill="1" applyBorder="1" applyAlignment="1" applyProtection="1">
      <protection hidden="1"/>
    </xf>
    <xf numFmtId="0" fontId="21" fillId="21" borderId="0" xfId="0" applyFont="1" applyFill="1" applyProtection="1">
      <protection locked="0" hidden="1"/>
    </xf>
    <xf numFmtId="0" fontId="21" fillId="21" borderId="54" xfId="0" applyFont="1" applyFill="1" applyBorder="1" applyProtection="1">
      <protection locked="0" hidden="1"/>
    </xf>
    <xf numFmtId="0" fontId="21" fillId="21" borderId="0" xfId="0" applyFont="1" applyFill="1" applyBorder="1" applyProtection="1">
      <protection locked="0" hidden="1"/>
    </xf>
    <xf numFmtId="0" fontId="21" fillId="21" borderId="53" xfId="0" applyFont="1" applyFill="1" applyBorder="1" applyProtection="1">
      <protection locked="0" hidden="1"/>
    </xf>
    <xf numFmtId="0" fontId="4" fillId="0" borderId="47" xfId="0" applyFont="1" applyBorder="1" applyAlignment="1" applyProtection="1">
      <alignment horizontal="center"/>
      <protection locked="0" hidden="1"/>
    </xf>
    <xf numFmtId="0" fontId="4" fillId="0" borderId="9" xfId="0" applyFont="1" applyBorder="1" applyAlignment="1" applyProtection="1">
      <alignment horizontal="center"/>
      <protection locked="0" hidden="1"/>
    </xf>
    <xf numFmtId="0" fontId="4" fillId="0" borderId="48" xfId="0" applyFont="1" applyBorder="1" applyAlignment="1" applyProtection="1">
      <alignment horizontal="center"/>
      <protection locked="0" hidden="1"/>
    </xf>
    <xf numFmtId="0" fontId="4" fillId="0" borderId="1" xfId="0" applyFont="1" applyBorder="1" applyAlignment="1" applyProtection="1">
      <alignment horizontal="center"/>
      <protection locked="0" hidden="1"/>
    </xf>
    <xf numFmtId="0" fontId="4" fillId="0" borderId="17" xfId="0" applyFont="1" applyBorder="1" applyAlignment="1" applyProtection="1">
      <alignment horizontal="center"/>
      <protection locked="0" hidden="1"/>
    </xf>
    <xf numFmtId="0" fontId="4" fillId="0" borderId="18" xfId="0" applyFont="1" applyBorder="1" applyAlignment="1" applyProtection="1">
      <alignment horizontal="center"/>
      <protection locked="0" hidden="1"/>
    </xf>
    <xf numFmtId="0" fontId="4" fillId="0" borderId="41" xfId="0" applyFont="1" applyBorder="1" applyAlignment="1" applyProtection="1">
      <alignment horizontal="center"/>
      <protection locked="0" hidden="1"/>
    </xf>
    <xf numFmtId="0" fontId="4" fillId="0" borderId="60" xfId="0" applyFont="1" applyBorder="1" applyAlignment="1" applyProtection="1">
      <alignment horizontal="center"/>
      <protection locked="0" hidden="1"/>
    </xf>
    <xf numFmtId="0" fontId="4" fillId="0" borderId="26" xfId="0" applyFont="1" applyBorder="1" applyAlignment="1" applyProtection="1">
      <alignment horizontal="center"/>
      <protection locked="0" hidden="1"/>
    </xf>
    <xf numFmtId="0" fontId="15" fillId="14" borderId="0" xfId="0" applyFont="1" applyFill="1" applyAlignment="1" applyProtection="1">
      <alignment horizontal="center"/>
      <protection locked="0" hidden="1"/>
    </xf>
    <xf numFmtId="0" fontId="4" fillId="0" borderId="64" xfId="0" applyFont="1" applyBorder="1" applyAlignment="1" applyProtection="1">
      <alignment horizontal="center"/>
      <protection locked="0" hidden="1"/>
    </xf>
    <xf numFmtId="0" fontId="4" fillId="0" borderId="63" xfId="0" applyFont="1" applyBorder="1" applyAlignment="1" applyProtection="1">
      <alignment horizontal="center"/>
      <protection locked="0" hidden="1"/>
    </xf>
    <xf numFmtId="0" fontId="4" fillId="0" borderId="61" xfId="0" applyFont="1" applyBorder="1" applyAlignment="1" applyProtection="1">
      <alignment horizontal="center"/>
      <protection locked="0" hidden="1"/>
    </xf>
    <xf numFmtId="0" fontId="4" fillId="0" borderId="62" xfId="0" applyFont="1" applyBorder="1" applyAlignment="1" applyProtection="1">
      <alignment horizontal="center"/>
      <protection locked="0" hidden="1"/>
    </xf>
    <xf numFmtId="0" fontId="15" fillId="15" borderId="0" xfId="0" applyFont="1" applyFill="1" applyAlignment="1" applyProtection="1">
      <alignment horizontal="center"/>
      <protection locked="0" hidden="1"/>
    </xf>
    <xf numFmtId="0" fontId="7" fillId="0" borderId="0" xfId="0" applyFont="1" applyFill="1" applyBorder="1" applyProtection="1">
      <protection locked="0"/>
    </xf>
    <xf numFmtId="0" fontId="0" fillId="0" borderId="0" xfId="0" applyProtection="1">
      <protection locked="0"/>
    </xf>
    <xf numFmtId="0" fontId="17" fillId="0" borderId="0" xfId="0" applyFont="1" applyFill="1" applyBorder="1" applyAlignment="1" applyProtection="1">
      <alignment vertical="center"/>
      <protection locked="0"/>
    </xf>
    <xf numFmtId="0" fontId="17" fillId="0" borderId="0" xfId="0" applyFont="1" applyFill="1" applyBorder="1" applyAlignment="1" applyProtection="1">
      <alignment horizontal="center" vertical="center"/>
      <protection locked="0"/>
    </xf>
    <xf numFmtId="0" fontId="18" fillId="12" borderId="27" xfId="0" applyFont="1" applyFill="1" applyBorder="1" applyAlignment="1" applyProtection="1">
      <alignment horizontal="center" vertical="center"/>
      <protection locked="0"/>
    </xf>
    <xf numFmtId="0" fontId="17" fillId="9" borderId="0" xfId="0" applyFont="1" applyFill="1" applyBorder="1" applyAlignment="1" applyProtection="1">
      <alignment vertical="center"/>
      <protection locked="0"/>
    </xf>
    <xf numFmtId="0" fontId="18" fillId="9" borderId="0" xfId="0" applyFont="1" applyFill="1" applyBorder="1" applyAlignment="1" applyProtection="1">
      <alignment horizontal="center" vertical="center"/>
      <protection locked="0"/>
    </xf>
    <xf numFmtId="0" fontId="7" fillId="9" borderId="0" xfId="0" applyFont="1" applyFill="1" applyBorder="1" applyAlignment="1" applyProtection="1">
      <alignment vertical="center"/>
      <protection locked="0"/>
    </xf>
    <xf numFmtId="0" fontId="17" fillId="9" borderId="6" xfId="0" applyFont="1" applyFill="1" applyBorder="1" applyAlignment="1" applyProtection="1">
      <alignment vertical="center"/>
      <protection locked="0"/>
    </xf>
    <xf numFmtId="0" fontId="41" fillId="13" borderId="6" xfId="0" applyFont="1" applyFill="1" applyBorder="1" applyAlignment="1" applyProtection="1">
      <alignment vertical="center"/>
      <protection locked="0"/>
    </xf>
    <xf numFmtId="0" fontId="42" fillId="40" borderId="6" xfId="0" applyFont="1" applyFill="1" applyBorder="1" applyAlignment="1" applyProtection="1">
      <alignment vertical="center"/>
      <protection locked="0"/>
    </xf>
    <xf numFmtId="0" fontId="41" fillId="8" borderId="6" xfId="0" applyFont="1" applyFill="1" applyBorder="1" applyAlignment="1" applyProtection="1">
      <alignment vertical="center"/>
      <protection locked="0"/>
    </xf>
    <xf numFmtId="0" fontId="27" fillId="8" borderId="6" xfId="0" applyFont="1" applyFill="1" applyBorder="1" applyAlignment="1" applyProtection="1">
      <alignment vertical="center"/>
      <protection locked="0"/>
    </xf>
    <xf numFmtId="0" fontId="4" fillId="9" borderId="6" xfId="0" applyFont="1" applyFill="1" applyBorder="1" applyAlignment="1" applyProtection="1">
      <alignment vertical="center"/>
      <protection locked="0"/>
    </xf>
    <xf numFmtId="0" fontId="7" fillId="9" borderId="6" xfId="0" applyFont="1" applyFill="1" applyBorder="1" applyAlignment="1" applyProtection="1">
      <alignment vertical="center"/>
      <protection locked="0"/>
    </xf>
    <xf numFmtId="0" fontId="17" fillId="9" borderId="6" xfId="0" applyFont="1" applyFill="1" applyBorder="1" applyAlignment="1" applyProtection="1">
      <alignment vertical="center" wrapText="1"/>
      <protection locked="0"/>
    </xf>
    <xf numFmtId="0" fontId="7" fillId="9" borderId="6" xfId="0" applyFont="1" applyFill="1" applyBorder="1" applyAlignment="1" applyProtection="1">
      <alignment vertical="center" wrapText="1"/>
      <protection locked="0"/>
    </xf>
    <xf numFmtId="0" fontId="42" fillId="27" borderId="6" xfId="0" applyFont="1" applyFill="1" applyBorder="1" applyAlignment="1" applyProtection="1">
      <alignment vertical="center"/>
      <protection locked="0"/>
    </xf>
    <xf numFmtId="0" fontId="42" fillId="9" borderId="6" xfId="0" applyFont="1" applyFill="1" applyBorder="1" applyAlignment="1" applyProtection="1">
      <alignment vertical="center"/>
      <protection locked="0"/>
    </xf>
    <xf numFmtId="0" fontId="40" fillId="0" borderId="0" xfId="0" applyFont="1" applyFill="1" applyBorder="1" applyAlignment="1" applyProtection="1">
      <alignment vertical="center"/>
      <protection locked="0"/>
    </xf>
    <xf numFmtId="0" fontId="17" fillId="0" borderId="52" xfId="0" applyFont="1" applyFill="1" applyBorder="1" applyAlignment="1" applyProtection="1">
      <alignment vertical="center"/>
      <protection locked="0"/>
    </xf>
    <xf numFmtId="0" fontId="17" fillId="9" borderId="5" xfId="0" applyFont="1" applyFill="1" applyBorder="1" applyAlignment="1" applyProtection="1">
      <alignment vertical="center"/>
      <protection locked="0"/>
    </xf>
    <xf numFmtId="0" fontId="17" fillId="9" borderId="5" xfId="0" applyFont="1" applyFill="1" applyBorder="1" applyAlignment="1" applyProtection="1">
      <alignment vertical="center" wrapText="1"/>
      <protection locked="0"/>
    </xf>
    <xf numFmtId="0" fontId="7" fillId="9" borderId="5" xfId="0" applyFont="1" applyFill="1" applyBorder="1" applyAlignment="1" applyProtection="1">
      <alignment vertical="center"/>
      <protection locked="0"/>
    </xf>
    <xf numFmtId="0" fontId="4" fillId="9" borderId="5" xfId="0" applyFont="1" applyFill="1" applyBorder="1" applyAlignment="1" applyProtection="1">
      <alignment vertical="center"/>
      <protection locked="0"/>
    </xf>
    <xf numFmtId="0" fontId="41" fillId="13" borderId="6" xfId="0" applyFont="1" applyFill="1" applyBorder="1" applyAlignment="1" applyProtection="1">
      <alignment vertical="center" wrapText="1"/>
      <protection locked="0"/>
    </xf>
    <xf numFmtId="0" fontId="4" fillId="9" borderId="6" xfId="0" applyFont="1" applyFill="1" applyBorder="1" applyAlignment="1" applyProtection="1">
      <alignment vertical="center" wrapText="1"/>
      <protection locked="0"/>
    </xf>
    <xf numFmtId="0" fontId="17" fillId="9" borderId="6" xfId="0" applyFont="1" applyFill="1" applyBorder="1" applyAlignment="1" applyProtection="1">
      <alignment horizontal="left" vertical="center" wrapText="1"/>
      <protection locked="0"/>
    </xf>
    <xf numFmtId="0" fontId="41" fillId="13" borderId="11" xfId="0" applyFont="1" applyFill="1" applyBorder="1" applyAlignment="1" applyProtection="1">
      <alignment vertical="center"/>
      <protection locked="0"/>
    </xf>
    <xf numFmtId="0" fontId="42" fillId="9" borderId="6" xfId="0" applyFont="1" applyFill="1" applyBorder="1" applyAlignment="1" applyProtection="1">
      <alignment vertical="center" wrapText="1"/>
      <protection locked="0"/>
    </xf>
    <xf numFmtId="0" fontId="17" fillId="9" borderId="6" xfId="0" applyFont="1" applyFill="1" applyBorder="1" applyAlignment="1" applyProtection="1">
      <alignment horizontal="left" vertical="center"/>
      <protection locked="0"/>
    </xf>
    <xf numFmtId="0" fontId="42" fillId="27" borderId="11" xfId="0" applyFont="1" applyFill="1" applyBorder="1" applyAlignment="1" applyProtection="1">
      <alignment vertical="center"/>
      <protection locked="0"/>
    </xf>
    <xf numFmtId="0" fontId="41" fillId="13" borderId="7" xfId="0" applyFont="1" applyFill="1" applyBorder="1" applyAlignment="1" applyProtection="1">
      <alignment vertical="center"/>
      <protection locked="0"/>
    </xf>
    <xf numFmtId="0" fontId="17" fillId="0" borderId="5" xfId="0" applyFont="1" applyFill="1" applyBorder="1" applyAlignment="1" applyProtection="1">
      <alignment vertical="center"/>
      <protection locked="0"/>
    </xf>
    <xf numFmtId="0" fontId="17" fillId="0" borderId="6" xfId="0" applyFont="1" applyFill="1" applyBorder="1" applyAlignment="1" applyProtection="1">
      <alignment vertical="center"/>
      <protection locked="0"/>
    </xf>
    <xf numFmtId="0" fontId="17" fillId="0" borderId="0" xfId="0" applyFont="1" applyFill="1" applyBorder="1" applyAlignment="1" applyProtection="1">
      <alignment vertical="center" wrapText="1"/>
      <protection locked="0"/>
    </xf>
    <xf numFmtId="0" fontId="7" fillId="0" borderId="0" xfId="0" applyFont="1" applyFill="1" applyBorder="1" applyAlignment="1" applyProtection="1">
      <alignment vertical="center" wrapText="1"/>
      <protection locked="0"/>
    </xf>
    <xf numFmtId="0" fontId="4" fillId="9" borderId="5" xfId="0" applyFont="1" applyFill="1" applyBorder="1" applyAlignment="1" applyProtection="1">
      <alignment wrapText="1"/>
      <protection locked="0"/>
    </xf>
    <xf numFmtId="0" fontId="5" fillId="0" borderId="17" xfId="0" applyFont="1" applyFill="1" applyBorder="1" applyAlignment="1" applyProtection="1">
      <alignment horizontal="center" vertical="center"/>
      <protection hidden="1"/>
    </xf>
    <xf numFmtId="0" fontId="5" fillId="0" borderId="3" xfId="0" applyFont="1" applyFill="1" applyBorder="1" applyAlignment="1" applyProtection="1">
      <alignment horizontal="left" vertical="center"/>
      <protection hidden="1"/>
    </xf>
    <xf numFmtId="0" fontId="5" fillId="0" borderId="6" xfId="0" applyFont="1" applyFill="1" applyBorder="1" applyAlignment="1" applyProtection="1">
      <alignment horizontal="center" vertical="center"/>
      <protection hidden="1"/>
    </xf>
    <xf numFmtId="0" fontId="5" fillId="9" borderId="3" xfId="0" applyFont="1" applyFill="1" applyBorder="1" applyAlignment="1" applyProtection="1">
      <alignment horizontal="left" vertical="center"/>
      <protection hidden="1"/>
    </xf>
    <xf numFmtId="0" fontId="7" fillId="9" borderId="6" xfId="0" applyFont="1" applyFill="1" applyBorder="1" applyAlignment="1" applyProtection="1">
      <alignment horizontal="center" vertical="center"/>
      <protection hidden="1"/>
    </xf>
    <xf numFmtId="0" fontId="7" fillId="0" borderId="3" xfId="0" applyFont="1" applyFill="1" applyBorder="1" applyAlignment="1" applyProtection="1">
      <alignment horizontal="left" vertical="center"/>
      <protection hidden="1"/>
    </xf>
    <xf numFmtId="0" fontId="4" fillId="0" borderId="14" xfId="0" applyFont="1" applyBorder="1" applyProtection="1">
      <protection hidden="1"/>
    </xf>
    <xf numFmtId="0" fontId="4" fillId="0" borderId="15" xfId="0" applyFont="1" applyBorder="1" applyProtection="1">
      <protection hidden="1"/>
    </xf>
    <xf numFmtId="0" fontId="4" fillId="0" borderId="1" xfId="0" applyFont="1" applyBorder="1" applyProtection="1">
      <protection hidden="1"/>
    </xf>
    <xf numFmtId="0" fontId="14" fillId="0" borderId="0" xfId="2" applyFont="1" applyProtection="1">
      <protection locked="0" hidden="1"/>
    </xf>
    <xf numFmtId="0" fontId="14" fillId="0" borderId="58" xfId="2" applyFont="1" applyBorder="1" applyAlignment="1" applyProtection="1">
      <alignment horizontal="center"/>
      <protection locked="0" hidden="1"/>
    </xf>
    <xf numFmtId="0" fontId="14" fillId="0" borderId="34" xfId="2" applyFont="1" applyBorder="1" applyProtection="1">
      <protection locked="0" hidden="1"/>
    </xf>
    <xf numFmtId="0" fontId="14" fillId="0" borderId="0" xfId="2" applyFont="1" applyProtection="1"/>
    <xf numFmtId="0" fontId="14" fillId="0" borderId="0" xfId="2" applyFont="1" applyBorder="1" applyProtection="1"/>
    <xf numFmtId="0" fontId="14" fillId="0" borderId="1" xfId="2" applyFont="1" applyBorder="1" applyProtection="1"/>
    <xf numFmtId="0" fontId="14" fillId="0" borderId="17" xfId="2" applyFont="1" applyBorder="1" applyProtection="1"/>
    <xf numFmtId="0" fontId="14" fillId="0" borderId="3" xfId="2" applyFont="1" applyBorder="1" applyProtection="1"/>
    <xf numFmtId="0" fontId="14" fillId="0" borderId="6" xfId="2" applyFont="1" applyBorder="1" applyProtection="1"/>
    <xf numFmtId="0" fontId="14" fillId="0" borderId="14" xfId="2" applyFont="1" applyBorder="1" applyProtection="1"/>
    <xf numFmtId="0" fontId="14" fillId="0" borderId="15" xfId="2" applyFont="1" applyBorder="1" applyProtection="1"/>
    <xf numFmtId="0" fontId="14" fillId="0" borderId="49" xfId="2" applyFont="1" applyBorder="1" applyProtection="1"/>
    <xf numFmtId="0" fontId="14" fillId="0" borderId="50" xfId="2" applyFont="1" applyBorder="1" applyProtection="1"/>
    <xf numFmtId="0" fontId="14" fillId="0" borderId="49" xfId="2" applyFont="1" applyBorder="1" applyAlignment="1" applyProtection="1">
      <alignment vertical="top" wrapText="1"/>
    </xf>
    <xf numFmtId="0" fontId="14" fillId="0" borderId="50" xfId="2" applyFont="1" applyBorder="1" applyAlignment="1" applyProtection="1">
      <alignment vertical="top" wrapText="1"/>
    </xf>
    <xf numFmtId="0" fontId="14" fillId="0" borderId="51" xfId="2" applyFont="1" applyBorder="1" applyProtection="1"/>
    <xf numFmtId="0" fontId="14" fillId="0" borderId="0" xfId="2" applyFont="1" applyAlignment="1" applyProtection="1">
      <alignment horizontal="center"/>
    </xf>
    <xf numFmtId="0" fontId="14" fillId="0" borderId="51" xfId="2" applyFont="1" applyBorder="1" applyAlignment="1" applyProtection="1">
      <alignment horizontal="center"/>
    </xf>
    <xf numFmtId="0" fontId="14" fillId="0" borderId="0" xfId="2" applyFont="1" applyBorder="1" applyAlignment="1" applyProtection="1">
      <alignment horizontal="center"/>
    </xf>
    <xf numFmtId="0" fontId="4" fillId="26" borderId="0" xfId="0" applyFont="1" applyFill="1" applyProtection="1">
      <protection hidden="1"/>
    </xf>
    <xf numFmtId="0" fontId="4" fillId="26" borderId="0" xfId="0" applyFont="1" applyFill="1" applyAlignment="1" applyProtection="1">
      <alignment horizontal="center"/>
      <protection hidden="1"/>
    </xf>
    <xf numFmtId="0" fontId="4" fillId="26" borderId="0" xfId="0" applyFont="1" applyFill="1" applyAlignment="1" applyProtection="1">
      <alignment horizontal="center" vertical="center" textRotation="90"/>
      <protection hidden="1"/>
    </xf>
    <xf numFmtId="0" fontId="4" fillId="26" borderId="0" xfId="0" applyFont="1" applyFill="1" applyAlignment="1" applyProtection="1">
      <alignment horizontal="center" vertical="center" textRotation="90" wrapText="1"/>
      <protection hidden="1"/>
    </xf>
    <xf numFmtId="0" fontId="16" fillId="27" borderId="17" xfId="0" applyFont="1" applyFill="1" applyBorder="1" applyProtection="1">
      <protection hidden="1"/>
    </xf>
    <xf numFmtId="0" fontId="16" fillId="27" borderId="18" xfId="0" applyFont="1" applyFill="1" applyBorder="1" applyProtection="1">
      <protection hidden="1"/>
    </xf>
    <xf numFmtId="0" fontId="16" fillId="0" borderId="59" xfId="0" applyFont="1" applyBorder="1" applyAlignment="1" applyProtection="1">
      <alignment horizontal="center"/>
      <protection hidden="1"/>
    </xf>
    <xf numFmtId="0" fontId="16" fillId="0" borderId="5" xfId="0" applyFont="1" applyBorder="1" applyAlignment="1" applyProtection="1">
      <alignment horizontal="center"/>
      <protection hidden="1"/>
    </xf>
    <xf numFmtId="0" fontId="16" fillId="0" borderId="35" xfId="0" applyFont="1" applyBorder="1" applyAlignment="1" applyProtection="1">
      <alignment horizontal="center"/>
      <protection hidden="1"/>
    </xf>
    <xf numFmtId="0" fontId="16" fillId="26" borderId="0" xfId="0" applyFont="1" applyFill="1" applyAlignment="1" applyProtection="1">
      <alignment horizontal="center"/>
      <protection hidden="1"/>
    </xf>
    <xf numFmtId="0" fontId="16" fillId="27" borderId="6" xfId="0" applyFont="1" applyFill="1" applyBorder="1" applyProtection="1">
      <protection hidden="1"/>
    </xf>
    <xf numFmtId="0" fontId="16" fillId="27" borderId="13" xfId="0" applyFont="1" applyFill="1" applyBorder="1" applyProtection="1">
      <protection hidden="1"/>
    </xf>
    <xf numFmtId="0" fontId="16" fillId="0" borderId="3" xfId="0" applyFont="1" applyBorder="1" applyAlignment="1" applyProtection="1">
      <alignment horizontal="center"/>
      <protection hidden="1"/>
    </xf>
    <xf numFmtId="0" fontId="16" fillId="0" borderId="6" xfId="0" applyFont="1" applyBorder="1" applyAlignment="1" applyProtection="1">
      <alignment horizontal="center"/>
      <protection hidden="1"/>
    </xf>
    <xf numFmtId="0" fontId="16" fillId="0" borderId="13" xfId="0" applyFont="1" applyBorder="1" applyAlignment="1" applyProtection="1">
      <alignment horizontal="center"/>
      <protection hidden="1"/>
    </xf>
    <xf numFmtId="0" fontId="16" fillId="33" borderId="5" xfId="0" applyFont="1" applyFill="1" applyBorder="1" applyProtection="1">
      <protection hidden="1"/>
    </xf>
    <xf numFmtId="0" fontId="16" fillId="33" borderId="35" xfId="0" applyFont="1" applyFill="1" applyBorder="1" applyProtection="1">
      <protection hidden="1"/>
    </xf>
    <xf numFmtId="0" fontId="16" fillId="0" borderId="17" xfId="0" applyFont="1" applyBorder="1" applyAlignment="1" applyProtection="1">
      <alignment horizontal="center"/>
      <protection hidden="1"/>
    </xf>
    <xf numFmtId="0" fontId="16" fillId="0" borderId="18" xfId="0" applyFont="1" applyBorder="1" applyAlignment="1" applyProtection="1">
      <alignment horizontal="center"/>
      <protection hidden="1"/>
    </xf>
    <xf numFmtId="0" fontId="16" fillId="0" borderId="1" xfId="0" applyFont="1" applyBorder="1" applyAlignment="1" applyProtection="1">
      <alignment horizontal="center"/>
      <protection hidden="1"/>
    </xf>
    <xf numFmtId="0" fontId="16" fillId="33" borderId="6" xfId="0" applyFont="1" applyFill="1" applyBorder="1" applyProtection="1">
      <protection hidden="1"/>
    </xf>
    <xf numFmtId="0" fontId="16" fillId="33" borderId="13" xfId="0" applyFont="1" applyFill="1" applyBorder="1" applyProtection="1">
      <protection hidden="1"/>
    </xf>
    <xf numFmtId="0" fontId="33" fillId="30" borderId="45" xfId="0" applyFont="1" applyFill="1" applyBorder="1" applyProtection="1">
      <protection hidden="1"/>
    </xf>
    <xf numFmtId="0" fontId="33" fillId="30" borderId="46" xfId="0" applyFont="1" applyFill="1" applyBorder="1" applyProtection="1">
      <protection hidden="1"/>
    </xf>
    <xf numFmtId="0" fontId="33" fillId="30" borderId="44" xfId="0" applyFont="1" applyFill="1" applyBorder="1" applyAlignment="1" applyProtection="1">
      <alignment horizontal="center"/>
      <protection hidden="1"/>
    </xf>
    <xf numFmtId="0" fontId="33" fillId="30" borderId="10" xfId="0" applyFont="1" applyFill="1" applyBorder="1" applyAlignment="1" applyProtection="1">
      <alignment horizontal="center"/>
      <protection hidden="1"/>
    </xf>
    <xf numFmtId="0" fontId="33" fillId="30" borderId="24" xfId="0" applyFont="1" applyFill="1" applyBorder="1" applyAlignment="1" applyProtection="1">
      <alignment horizontal="center"/>
      <protection hidden="1"/>
    </xf>
    <xf numFmtId="0" fontId="33" fillId="30" borderId="29" xfId="0" applyFont="1" applyFill="1" applyBorder="1" applyProtection="1">
      <protection hidden="1"/>
    </xf>
    <xf numFmtId="0" fontId="33" fillId="30" borderId="0" xfId="0" applyFont="1" applyFill="1" applyBorder="1" applyAlignment="1" applyProtection="1">
      <alignment horizontal="center"/>
      <protection hidden="1"/>
    </xf>
    <xf numFmtId="0" fontId="33" fillId="30" borderId="55" xfId="0" applyFont="1" applyFill="1" applyBorder="1" applyAlignment="1" applyProtection="1">
      <alignment horizontal="center"/>
      <protection hidden="1"/>
    </xf>
    <xf numFmtId="0" fontId="33" fillId="30" borderId="8" xfId="0" applyFont="1" applyFill="1" applyBorder="1" applyAlignment="1" applyProtection="1">
      <alignment horizontal="center"/>
      <protection hidden="1"/>
    </xf>
    <xf numFmtId="0" fontId="16" fillId="32" borderId="6" xfId="0" applyFont="1" applyFill="1" applyBorder="1" applyProtection="1">
      <protection hidden="1"/>
    </xf>
    <xf numFmtId="0" fontId="16" fillId="34" borderId="45" xfId="0" applyFont="1" applyFill="1" applyBorder="1" applyProtection="1">
      <protection hidden="1"/>
    </xf>
    <xf numFmtId="0" fontId="16" fillId="34" borderId="46" xfId="0" applyFont="1" applyFill="1" applyBorder="1" applyProtection="1">
      <protection hidden="1"/>
    </xf>
    <xf numFmtId="0" fontId="16" fillId="34" borderId="44" xfId="0" applyFont="1" applyFill="1" applyBorder="1" applyAlignment="1" applyProtection="1">
      <alignment horizontal="center"/>
      <protection hidden="1"/>
    </xf>
    <xf numFmtId="0" fontId="16" fillId="34" borderId="10" xfId="0" applyFont="1" applyFill="1" applyBorder="1" applyAlignment="1" applyProtection="1">
      <alignment horizontal="center"/>
      <protection hidden="1"/>
    </xf>
    <xf numFmtId="0" fontId="16" fillId="34" borderId="24" xfId="0" applyFont="1" applyFill="1" applyBorder="1" applyAlignment="1" applyProtection="1">
      <alignment horizontal="center"/>
      <protection hidden="1"/>
    </xf>
    <xf numFmtId="0" fontId="16" fillId="34" borderId="27" xfId="0" applyFont="1" applyFill="1" applyBorder="1" applyProtection="1">
      <protection hidden="1"/>
    </xf>
    <xf numFmtId="0" fontId="16" fillId="34" borderId="0" xfId="0" applyFont="1" applyFill="1" applyBorder="1" applyAlignment="1" applyProtection="1">
      <alignment horizontal="center"/>
      <protection hidden="1"/>
    </xf>
    <xf numFmtId="0" fontId="16" fillId="34" borderId="55" xfId="0" applyFont="1" applyFill="1" applyBorder="1" applyAlignment="1" applyProtection="1">
      <alignment horizontal="center"/>
      <protection hidden="1"/>
    </xf>
    <xf numFmtId="0" fontId="16" fillId="34" borderId="8" xfId="0" applyFont="1" applyFill="1" applyBorder="1" applyAlignment="1" applyProtection="1">
      <alignment horizontal="center"/>
      <protection hidden="1"/>
    </xf>
    <xf numFmtId="0" fontId="16" fillId="35" borderId="5" xfId="0" applyFont="1" applyFill="1" applyBorder="1" applyProtection="1">
      <protection hidden="1"/>
    </xf>
    <xf numFmtId="0" fontId="16" fillId="35" borderId="35" xfId="0" applyFont="1" applyFill="1" applyBorder="1" applyProtection="1">
      <protection hidden="1"/>
    </xf>
    <xf numFmtId="0" fontId="16" fillId="35" borderId="6" xfId="0" applyFont="1" applyFill="1" applyBorder="1" applyProtection="1">
      <protection hidden="1"/>
    </xf>
    <xf numFmtId="0" fontId="16" fillId="35" borderId="13" xfId="0" applyFont="1" applyFill="1" applyBorder="1" applyProtection="1">
      <protection hidden="1"/>
    </xf>
    <xf numFmtId="0" fontId="16" fillId="23" borderId="45" xfId="0" applyFont="1" applyFill="1" applyBorder="1" applyProtection="1">
      <protection hidden="1"/>
    </xf>
    <xf numFmtId="0" fontId="16" fillId="23" borderId="46" xfId="0" applyFont="1" applyFill="1" applyBorder="1" applyProtection="1">
      <protection hidden="1"/>
    </xf>
    <xf numFmtId="0" fontId="16" fillId="23" borderId="0" xfId="0" applyFont="1" applyFill="1" applyBorder="1" applyAlignment="1" applyProtection="1">
      <alignment horizontal="center"/>
      <protection hidden="1"/>
    </xf>
    <xf numFmtId="0" fontId="16" fillId="23" borderId="55" xfId="0" applyFont="1" applyFill="1" applyBorder="1" applyAlignment="1" applyProtection="1">
      <alignment horizontal="center"/>
      <protection hidden="1"/>
    </xf>
    <xf numFmtId="0" fontId="16" fillId="23" borderId="8" xfId="0" applyFont="1" applyFill="1" applyBorder="1" applyAlignment="1" applyProtection="1">
      <alignment horizontal="center"/>
      <protection hidden="1"/>
    </xf>
    <xf numFmtId="0" fontId="16" fillId="23" borderId="29" xfId="0" applyFont="1" applyFill="1" applyBorder="1" applyProtection="1">
      <protection hidden="1"/>
    </xf>
    <xf numFmtId="0" fontId="16" fillId="29" borderId="17" xfId="0" applyFont="1" applyFill="1" applyBorder="1" applyProtection="1">
      <protection hidden="1"/>
    </xf>
    <xf numFmtId="0" fontId="16" fillId="29" borderId="18" xfId="0" applyFont="1" applyFill="1" applyBorder="1" applyProtection="1">
      <protection hidden="1"/>
    </xf>
    <xf numFmtId="0" fontId="16" fillId="29" borderId="6" xfId="0" applyFont="1" applyFill="1" applyBorder="1" applyProtection="1">
      <protection hidden="1"/>
    </xf>
    <xf numFmtId="0" fontId="16" fillId="29" borderId="13" xfId="0" applyFont="1" applyFill="1" applyBorder="1" applyProtection="1">
      <protection hidden="1"/>
    </xf>
    <xf numFmtId="0" fontId="7" fillId="9" borderId="3" xfId="0" applyFont="1" applyFill="1" applyBorder="1" applyAlignment="1" applyProtection="1">
      <alignment horizontal="left"/>
      <protection hidden="1"/>
    </xf>
    <xf numFmtId="0" fontId="45" fillId="3" borderId="27" xfId="0" applyFont="1" applyFill="1" applyBorder="1" applyAlignment="1" applyProtection="1">
      <alignment horizontal="center" vertical="center"/>
      <protection locked="0"/>
    </xf>
    <xf numFmtId="0" fontId="45" fillId="5" borderId="27" xfId="0" applyFont="1" applyFill="1" applyBorder="1" applyAlignment="1" applyProtection="1">
      <alignment horizontal="center" vertical="center"/>
      <protection locked="0"/>
    </xf>
    <xf numFmtId="0" fontId="17" fillId="19" borderId="27" xfId="0" applyFont="1" applyFill="1" applyBorder="1" applyAlignment="1" applyProtection="1">
      <alignment horizontal="center" vertical="center"/>
      <protection locked="0"/>
    </xf>
    <xf numFmtId="0" fontId="17" fillId="0" borderId="27" xfId="0" applyFont="1" applyFill="1" applyBorder="1" applyAlignment="1" applyProtection="1">
      <alignment horizontal="center"/>
      <protection locked="0"/>
    </xf>
    <xf numFmtId="0" fontId="12" fillId="0" borderId="40" xfId="0" applyFont="1" applyFill="1" applyBorder="1" applyAlignment="1" applyProtection="1">
      <alignment vertical="center"/>
      <protection locked="0"/>
    </xf>
    <xf numFmtId="0" fontId="12" fillId="0" borderId="38" xfId="0" applyFont="1" applyFill="1" applyBorder="1" applyAlignment="1" applyProtection="1">
      <alignment vertical="center"/>
      <protection locked="0"/>
    </xf>
    <xf numFmtId="0" fontId="12" fillId="0" borderId="42" xfId="0" applyFont="1" applyFill="1" applyBorder="1" applyAlignment="1" applyProtection="1">
      <alignment vertical="center"/>
      <protection locked="0"/>
    </xf>
    <xf numFmtId="0" fontId="24" fillId="0" borderId="8" xfId="0" applyFont="1" applyBorder="1" applyAlignment="1" applyProtection="1">
      <alignment horizontal="center"/>
      <protection hidden="1"/>
    </xf>
    <xf numFmtId="0" fontId="24" fillId="0" borderId="0" xfId="0" applyFont="1" applyBorder="1" applyAlignment="1" applyProtection="1">
      <alignment horizontal="center"/>
      <protection hidden="1"/>
    </xf>
    <xf numFmtId="0" fontId="24" fillId="0" borderId="55" xfId="0" applyFont="1" applyBorder="1" applyAlignment="1" applyProtection="1">
      <alignment horizontal="center"/>
      <protection hidden="1"/>
    </xf>
    <xf numFmtId="0" fontId="24" fillId="26" borderId="0" xfId="0" applyFont="1" applyFill="1" applyBorder="1" applyAlignment="1" applyProtection="1">
      <alignment horizontal="center"/>
      <protection hidden="1"/>
    </xf>
    <xf numFmtId="0" fontId="24" fillId="4" borderId="0" xfId="0" applyFont="1" applyFill="1" applyBorder="1" applyAlignment="1" applyProtection="1">
      <alignment horizontal="center"/>
      <protection hidden="1"/>
    </xf>
    <xf numFmtId="0" fontId="24" fillId="11" borderId="0" xfId="0" applyFont="1" applyFill="1" applyBorder="1" applyAlignment="1" applyProtection="1">
      <alignment horizontal="center"/>
      <protection hidden="1"/>
    </xf>
    <xf numFmtId="0" fontId="24" fillId="4" borderId="55" xfId="0" applyFont="1" applyFill="1" applyBorder="1" applyAlignment="1" applyProtection="1">
      <alignment horizontal="center"/>
      <protection hidden="1"/>
    </xf>
    <xf numFmtId="0" fontId="26" fillId="0" borderId="1" xfId="0" applyFont="1" applyBorder="1" applyAlignment="1" applyProtection="1">
      <alignment horizontal="center"/>
      <protection hidden="1"/>
    </xf>
    <xf numFmtId="0" fontId="26" fillId="0" borderId="17" xfId="0" applyFont="1" applyBorder="1" applyAlignment="1" applyProtection="1">
      <alignment horizontal="center"/>
      <protection hidden="1"/>
    </xf>
    <xf numFmtId="0" fontId="26" fillId="0" borderId="18" xfId="0" applyFont="1" applyBorder="1" applyAlignment="1" applyProtection="1">
      <alignment horizontal="center"/>
      <protection hidden="1"/>
    </xf>
    <xf numFmtId="0" fontId="26" fillId="26" borderId="0" xfId="0" applyFont="1" applyFill="1" applyBorder="1" applyAlignment="1" applyProtection="1">
      <alignment horizontal="center"/>
      <protection hidden="1"/>
    </xf>
    <xf numFmtId="0" fontId="26" fillId="4" borderId="0" xfId="0" applyFont="1" applyFill="1" applyBorder="1" applyAlignment="1" applyProtection="1">
      <alignment horizontal="center"/>
      <protection hidden="1"/>
    </xf>
    <xf numFmtId="0" fontId="26" fillId="11" borderId="0" xfId="0" applyFont="1" applyFill="1" applyBorder="1" applyAlignment="1" applyProtection="1">
      <alignment horizontal="center"/>
      <protection hidden="1"/>
    </xf>
    <xf numFmtId="0" fontId="26" fillId="4" borderId="55" xfId="0" applyFont="1" applyFill="1" applyBorder="1" applyAlignment="1" applyProtection="1">
      <alignment horizontal="center"/>
      <protection hidden="1"/>
    </xf>
    <xf numFmtId="0" fontId="26" fillId="0" borderId="3" xfId="0" applyFont="1" applyBorder="1" applyAlignment="1" applyProtection="1">
      <alignment horizontal="center"/>
      <protection hidden="1"/>
    </xf>
    <xf numFmtId="0" fontId="26" fillId="0" borderId="6" xfId="0" applyFont="1" applyBorder="1" applyAlignment="1" applyProtection="1">
      <alignment horizontal="center"/>
      <protection hidden="1"/>
    </xf>
    <xf numFmtId="0" fontId="26" fillId="0" borderId="13" xfId="0" applyFont="1" applyBorder="1" applyAlignment="1" applyProtection="1">
      <alignment horizontal="center"/>
      <protection hidden="1"/>
    </xf>
    <xf numFmtId="0" fontId="26" fillId="8" borderId="24" xfId="0" applyFont="1" applyFill="1" applyBorder="1" applyAlignment="1" applyProtection="1">
      <alignment horizontal="center"/>
      <protection hidden="1"/>
    </xf>
    <xf numFmtId="0" fontId="26" fillId="8" borderId="44" xfId="0" applyFont="1" applyFill="1" applyBorder="1" applyAlignment="1" applyProtection="1">
      <alignment horizontal="center"/>
      <protection hidden="1"/>
    </xf>
    <xf numFmtId="0" fontId="26" fillId="8" borderId="10" xfId="0" applyFont="1" applyFill="1" applyBorder="1" applyAlignment="1" applyProtection="1">
      <alignment horizontal="center"/>
      <protection hidden="1"/>
    </xf>
    <xf numFmtId="0" fontId="26" fillId="8" borderId="8" xfId="0" applyFont="1" applyFill="1" applyBorder="1" applyAlignment="1" applyProtection="1">
      <alignment horizontal="center"/>
      <protection hidden="1"/>
    </xf>
    <xf numFmtId="0" fontId="26" fillId="8" borderId="0" xfId="0" applyFont="1" applyFill="1" applyBorder="1" applyAlignment="1" applyProtection="1">
      <alignment horizontal="center"/>
      <protection hidden="1"/>
    </xf>
    <xf numFmtId="0" fontId="26" fillId="8" borderId="55" xfId="0" applyFont="1" applyFill="1" applyBorder="1" applyAlignment="1" applyProtection="1">
      <alignment horizontal="center"/>
      <protection hidden="1"/>
    </xf>
    <xf numFmtId="0" fontId="26" fillId="24" borderId="24" xfId="0" applyFont="1" applyFill="1" applyBorder="1" applyAlignment="1" applyProtection="1">
      <alignment horizontal="center"/>
      <protection hidden="1"/>
    </xf>
    <xf numFmtId="0" fontId="26" fillId="24" borderId="44" xfId="0" applyFont="1" applyFill="1" applyBorder="1" applyAlignment="1" applyProtection="1">
      <alignment horizontal="center"/>
      <protection hidden="1"/>
    </xf>
    <xf numFmtId="0" fontId="26" fillId="24" borderId="10" xfId="0" applyFont="1" applyFill="1" applyBorder="1" applyAlignment="1" applyProtection="1">
      <alignment horizontal="center"/>
      <protection hidden="1"/>
    </xf>
    <xf numFmtId="0" fontId="26" fillId="24" borderId="8" xfId="0" applyFont="1" applyFill="1" applyBorder="1" applyAlignment="1" applyProtection="1">
      <alignment horizontal="center"/>
      <protection hidden="1"/>
    </xf>
    <xf numFmtId="0" fontId="26" fillId="24" borderId="0" xfId="0" applyFont="1" applyFill="1" applyBorder="1" applyAlignment="1" applyProtection="1">
      <alignment horizontal="center"/>
      <protection hidden="1"/>
    </xf>
    <xf numFmtId="0" fontId="26" fillId="24" borderId="25" xfId="0" applyFont="1" applyFill="1" applyBorder="1" applyAlignment="1" applyProtection="1">
      <alignment horizontal="center"/>
      <protection hidden="1"/>
    </xf>
    <xf numFmtId="0" fontId="26" fillId="24" borderId="45" xfId="0" applyFont="1" applyFill="1" applyBorder="1" applyAlignment="1" applyProtection="1">
      <alignment horizontal="center"/>
      <protection hidden="1"/>
    </xf>
    <xf numFmtId="0" fontId="26" fillId="24" borderId="46" xfId="0" applyFont="1" applyFill="1" applyBorder="1" applyAlignment="1" applyProtection="1">
      <alignment horizontal="center"/>
      <protection hidden="1"/>
    </xf>
    <xf numFmtId="0" fontId="26" fillId="30" borderId="24" xfId="0" applyFont="1" applyFill="1" applyBorder="1" applyAlignment="1" applyProtection="1">
      <alignment horizontal="center"/>
      <protection hidden="1"/>
    </xf>
    <xf numFmtId="0" fontId="26" fillId="30" borderId="44" xfId="0" applyFont="1" applyFill="1" applyBorder="1" applyAlignment="1" applyProtection="1">
      <alignment horizontal="center"/>
      <protection hidden="1"/>
    </xf>
    <xf numFmtId="0" fontId="26" fillId="30" borderId="10" xfId="0" applyFont="1" applyFill="1" applyBorder="1" applyAlignment="1" applyProtection="1">
      <alignment horizontal="center"/>
      <protection hidden="1"/>
    </xf>
    <xf numFmtId="0" fontId="26" fillId="30" borderId="25" xfId="0" applyFont="1" applyFill="1" applyBorder="1" applyAlignment="1" applyProtection="1">
      <alignment horizontal="center"/>
      <protection hidden="1"/>
    </xf>
    <xf numFmtId="0" fontId="26" fillId="30" borderId="45" xfId="0" applyFont="1" applyFill="1" applyBorder="1" applyAlignment="1" applyProtection="1">
      <alignment horizontal="center"/>
      <protection hidden="1"/>
    </xf>
    <xf numFmtId="0" fontId="26" fillId="30" borderId="46" xfId="0" applyFont="1" applyFill="1" applyBorder="1" applyAlignment="1" applyProtection="1">
      <alignment horizontal="center"/>
      <protection hidden="1"/>
    </xf>
    <xf numFmtId="0" fontId="26" fillId="30" borderId="8" xfId="0" applyFont="1" applyFill="1" applyBorder="1" applyAlignment="1" applyProtection="1">
      <alignment horizontal="center"/>
      <protection hidden="1"/>
    </xf>
    <xf numFmtId="0" fontId="26" fillId="30" borderId="0" xfId="0" applyFont="1" applyFill="1" applyBorder="1" applyAlignment="1" applyProtection="1">
      <alignment horizontal="center"/>
      <protection hidden="1"/>
    </xf>
    <xf numFmtId="0" fontId="26" fillId="34" borderId="24" xfId="0" applyFont="1" applyFill="1" applyBorder="1" applyAlignment="1" applyProtection="1">
      <alignment horizontal="center"/>
      <protection hidden="1"/>
    </xf>
    <xf numFmtId="0" fontId="26" fillId="34" borderId="44" xfId="0" applyFont="1" applyFill="1" applyBorder="1" applyAlignment="1" applyProtection="1">
      <alignment horizontal="center"/>
      <protection hidden="1"/>
    </xf>
    <xf numFmtId="0" fontId="26" fillId="34" borderId="10" xfId="0" applyFont="1" applyFill="1" applyBorder="1" applyAlignment="1" applyProtection="1">
      <alignment horizontal="center"/>
      <protection hidden="1"/>
    </xf>
    <xf numFmtId="0" fontId="26" fillId="34" borderId="8" xfId="0" applyFont="1" applyFill="1" applyBorder="1" applyAlignment="1" applyProtection="1">
      <alignment horizontal="center"/>
      <protection hidden="1"/>
    </xf>
    <xf numFmtId="0" fontId="26" fillId="34" borderId="0" xfId="0" applyFont="1" applyFill="1" applyBorder="1" applyAlignment="1" applyProtection="1">
      <alignment horizontal="center"/>
      <protection hidden="1"/>
    </xf>
    <xf numFmtId="0" fontId="26" fillId="34" borderId="55" xfId="0" applyFont="1" applyFill="1" applyBorder="1" applyAlignment="1" applyProtection="1">
      <alignment horizontal="center"/>
      <protection hidden="1"/>
    </xf>
    <xf numFmtId="0" fontId="26" fillId="34" borderId="25" xfId="0" applyFont="1" applyFill="1" applyBorder="1" applyAlignment="1" applyProtection="1">
      <alignment horizontal="center"/>
      <protection hidden="1"/>
    </xf>
    <xf numFmtId="0" fontId="26" fillId="34" borderId="45" xfId="0" applyFont="1" applyFill="1" applyBorder="1" applyAlignment="1" applyProtection="1">
      <alignment horizontal="center"/>
      <protection hidden="1"/>
    </xf>
    <xf numFmtId="0" fontId="26" fillId="34" borderId="46" xfId="0" applyFont="1" applyFill="1" applyBorder="1" applyAlignment="1" applyProtection="1">
      <alignment horizontal="center"/>
      <protection hidden="1"/>
    </xf>
    <xf numFmtId="0" fontId="26" fillId="23" borderId="8" xfId="0" applyFont="1" applyFill="1" applyBorder="1" applyAlignment="1" applyProtection="1">
      <alignment horizontal="center"/>
      <protection hidden="1"/>
    </xf>
    <xf numFmtId="0" fontId="26" fillId="23" borderId="0" xfId="0" applyFont="1" applyFill="1" applyBorder="1" applyAlignment="1" applyProtection="1">
      <alignment horizontal="center"/>
      <protection hidden="1"/>
    </xf>
    <xf numFmtId="0" fontId="26" fillId="23" borderId="24" xfId="0" applyFont="1" applyFill="1" applyBorder="1" applyAlignment="1" applyProtection="1">
      <alignment horizontal="center"/>
      <protection hidden="1"/>
    </xf>
    <xf numFmtId="0" fontId="26" fillId="23" borderId="44" xfId="0" applyFont="1" applyFill="1" applyBorder="1" applyAlignment="1" applyProtection="1">
      <alignment horizontal="center"/>
      <protection hidden="1"/>
    </xf>
    <xf numFmtId="0" fontId="26" fillId="23" borderId="10" xfId="0" applyFont="1" applyFill="1" applyBorder="1" applyAlignment="1" applyProtection="1">
      <alignment horizontal="center"/>
      <protection hidden="1"/>
    </xf>
    <xf numFmtId="0" fontId="26" fillId="23" borderId="25" xfId="0" applyFont="1" applyFill="1" applyBorder="1" applyAlignment="1" applyProtection="1">
      <alignment horizontal="center"/>
      <protection hidden="1"/>
    </xf>
    <xf numFmtId="0" fontId="26" fillId="23" borderId="45" xfId="0" applyFont="1" applyFill="1" applyBorder="1" applyAlignment="1" applyProtection="1">
      <alignment horizontal="center"/>
      <protection hidden="1"/>
    </xf>
    <xf numFmtId="0" fontId="26" fillId="23" borderId="46" xfId="0" applyFont="1" applyFill="1" applyBorder="1" applyAlignment="1" applyProtection="1">
      <alignment horizontal="center"/>
      <protection hidden="1"/>
    </xf>
    <xf numFmtId="0" fontId="24" fillId="26" borderId="22" xfId="0" applyFont="1" applyFill="1" applyBorder="1" applyProtection="1">
      <protection hidden="1"/>
    </xf>
    <xf numFmtId="0" fontId="24" fillId="26" borderId="23" xfId="0" applyFont="1" applyFill="1" applyBorder="1" applyProtection="1">
      <protection hidden="1"/>
    </xf>
    <xf numFmtId="0" fontId="24" fillId="26" borderId="45" xfId="0" applyFont="1" applyFill="1" applyBorder="1" applyProtection="1">
      <protection hidden="1"/>
    </xf>
    <xf numFmtId="0" fontId="24" fillId="26" borderId="46" xfId="0" applyFont="1" applyFill="1" applyBorder="1" applyProtection="1">
      <protection hidden="1"/>
    </xf>
    <xf numFmtId="0" fontId="24" fillId="0" borderId="46" xfId="0" applyFont="1" applyBorder="1" applyProtection="1">
      <protection hidden="1"/>
    </xf>
    <xf numFmtId="0" fontId="24" fillId="17" borderId="22" xfId="0" applyFont="1" applyFill="1" applyBorder="1" applyProtection="1">
      <protection hidden="1"/>
    </xf>
    <xf numFmtId="0" fontId="24" fillId="17" borderId="23" xfId="0" applyFont="1" applyFill="1" applyBorder="1" applyProtection="1">
      <protection hidden="1"/>
    </xf>
    <xf numFmtId="0" fontId="24" fillId="17" borderId="34" xfId="0" applyFont="1" applyFill="1" applyBorder="1" applyProtection="1">
      <protection hidden="1"/>
    </xf>
    <xf numFmtId="0" fontId="24" fillId="27" borderId="0" xfId="0" applyFont="1" applyFill="1" applyProtection="1">
      <protection hidden="1"/>
    </xf>
    <xf numFmtId="0" fontId="24" fillId="27" borderId="29" xfId="0" applyFont="1" applyFill="1" applyBorder="1" applyProtection="1">
      <protection hidden="1"/>
    </xf>
    <xf numFmtId="0" fontId="24" fillId="27" borderId="40" xfId="0" applyFont="1" applyFill="1" applyBorder="1" applyProtection="1">
      <protection hidden="1"/>
    </xf>
    <xf numFmtId="0" fontId="24" fillId="27" borderId="1" xfId="0" applyFont="1" applyFill="1" applyBorder="1" applyProtection="1">
      <protection hidden="1"/>
    </xf>
    <xf numFmtId="0" fontId="24" fillId="27" borderId="17" xfId="0" applyFont="1" applyFill="1" applyBorder="1" applyProtection="1">
      <protection hidden="1"/>
    </xf>
    <xf numFmtId="0" fontId="24" fillId="27" borderId="18" xfId="0" applyFont="1" applyFill="1" applyBorder="1" applyProtection="1">
      <protection hidden="1"/>
    </xf>
    <xf numFmtId="0" fontId="24" fillId="27" borderId="38" xfId="0" applyFont="1" applyFill="1" applyBorder="1" applyProtection="1">
      <protection hidden="1"/>
    </xf>
    <xf numFmtId="0" fontId="24" fillId="27" borderId="3" xfId="0" applyFont="1" applyFill="1" applyBorder="1" applyProtection="1">
      <protection hidden="1"/>
    </xf>
    <xf numFmtId="0" fontId="24" fillId="27" borderId="6" xfId="0" applyFont="1" applyFill="1" applyBorder="1" applyProtection="1">
      <protection hidden="1"/>
    </xf>
    <xf numFmtId="0" fontId="24" fillId="27" borderId="13" xfId="0" applyFont="1" applyFill="1" applyBorder="1" applyProtection="1">
      <protection hidden="1"/>
    </xf>
    <xf numFmtId="0" fontId="24" fillId="8" borderId="22" xfId="0" applyFont="1" applyFill="1" applyBorder="1" applyProtection="1">
      <protection hidden="1"/>
    </xf>
    <xf numFmtId="0" fontId="24" fillId="8" borderId="23" xfId="0" applyFont="1" applyFill="1" applyBorder="1" applyProtection="1">
      <protection hidden="1"/>
    </xf>
    <xf numFmtId="0" fontId="24" fillId="8" borderId="34" xfId="0" applyFont="1" applyFill="1" applyBorder="1" applyProtection="1">
      <protection hidden="1"/>
    </xf>
    <xf numFmtId="0" fontId="24" fillId="0" borderId="0" xfId="0" applyFont="1" applyProtection="1">
      <protection hidden="1"/>
    </xf>
    <xf numFmtId="0" fontId="24" fillId="8" borderId="29" xfId="0" applyFont="1" applyFill="1" applyBorder="1" applyProtection="1">
      <protection hidden="1"/>
    </xf>
    <xf numFmtId="0" fontId="24" fillId="33" borderId="40" xfId="0" applyFont="1" applyFill="1" applyBorder="1" applyProtection="1">
      <protection hidden="1"/>
    </xf>
    <xf numFmtId="0" fontId="24" fillId="33" borderId="1" xfId="0" applyFont="1" applyFill="1" applyBorder="1" applyProtection="1">
      <protection hidden="1"/>
    </xf>
    <xf numFmtId="0" fontId="24" fillId="33" borderId="17" xfId="0" applyFont="1" applyFill="1" applyBorder="1" applyProtection="1">
      <protection hidden="1"/>
    </xf>
    <xf numFmtId="0" fontId="24" fillId="33" borderId="18" xfId="0" applyFont="1" applyFill="1" applyBorder="1" applyProtection="1">
      <protection hidden="1"/>
    </xf>
    <xf numFmtId="0" fontId="24" fillId="33" borderId="38" xfId="0" applyFont="1" applyFill="1" applyBorder="1" applyProtection="1">
      <protection hidden="1"/>
    </xf>
    <xf numFmtId="0" fontId="24" fillId="33" borderId="3" xfId="0" applyFont="1" applyFill="1" applyBorder="1" applyProtection="1">
      <protection hidden="1"/>
    </xf>
    <xf numFmtId="0" fontId="24" fillId="33" borderId="6" xfId="0" applyFont="1" applyFill="1" applyBorder="1" applyProtection="1">
      <protection hidden="1"/>
    </xf>
    <xf numFmtId="0" fontId="24" fillId="33" borderId="13" xfId="0" applyFont="1" applyFill="1" applyBorder="1" applyProtection="1">
      <protection hidden="1"/>
    </xf>
    <xf numFmtId="0" fontId="24" fillId="24" borderId="22" xfId="0" applyFont="1" applyFill="1" applyBorder="1" applyProtection="1">
      <protection hidden="1"/>
    </xf>
    <xf numFmtId="0" fontId="24" fillId="24" borderId="23" xfId="0" applyFont="1" applyFill="1" applyBorder="1" applyProtection="1">
      <protection hidden="1"/>
    </xf>
    <xf numFmtId="0" fontId="24" fillId="24" borderId="34" xfId="0" applyFont="1" applyFill="1" applyBorder="1" applyProtection="1">
      <protection hidden="1"/>
    </xf>
    <xf numFmtId="0" fontId="24" fillId="24" borderId="29" xfId="0" applyFont="1" applyFill="1" applyBorder="1" applyProtection="1">
      <protection hidden="1"/>
    </xf>
    <xf numFmtId="0" fontId="24" fillId="22" borderId="40" xfId="0" applyFont="1" applyFill="1" applyBorder="1" applyProtection="1">
      <protection hidden="1"/>
    </xf>
    <xf numFmtId="0" fontId="24" fillId="22" borderId="1" xfId="0" applyFont="1" applyFill="1" applyBorder="1" applyProtection="1">
      <protection hidden="1"/>
    </xf>
    <xf numFmtId="0" fontId="24" fillId="22" borderId="17" xfId="0" applyFont="1" applyFill="1" applyBorder="1" applyProtection="1">
      <protection hidden="1"/>
    </xf>
    <xf numFmtId="0" fontId="24" fillId="22" borderId="18" xfId="0" applyFont="1" applyFill="1" applyBorder="1" applyProtection="1">
      <protection hidden="1"/>
    </xf>
    <xf numFmtId="0" fontId="24" fillId="22" borderId="38" xfId="0" applyFont="1" applyFill="1" applyBorder="1" applyProtection="1">
      <protection hidden="1"/>
    </xf>
    <xf numFmtId="0" fontId="24" fillId="22" borderId="3" xfId="0" applyFont="1" applyFill="1" applyBorder="1" applyProtection="1">
      <protection hidden="1"/>
    </xf>
    <xf numFmtId="0" fontId="24" fillId="22" borderId="6" xfId="0" applyFont="1" applyFill="1" applyBorder="1" applyProtection="1">
      <protection hidden="1"/>
    </xf>
    <xf numFmtId="0" fontId="24" fillId="22" borderId="13" xfId="0" applyFont="1" applyFill="1" applyBorder="1" applyProtection="1">
      <protection hidden="1"/>
    </xf>
    <xf numFmtId="0" fontId="29" fillId="30" borderId="22" xfId="0" applyFont="1" applyFill="1" applyBorder="1" applyProtection="1">
      <protection hidden="1"/>
    </xf>
    <xf numFmtId="0" fontId="29" fillId="30" borderId="23" xfId="0" applyFont="1" applyFill="1" applyBorder="1" applyProtection="1">
      <protection hidden="1"/>
    </xf>
    <xf numFmtId="0" fontId="29" fillId="30" borderId="34" xfId="0" applyFont="1" applyFill="1" applyBorder="1" applyProtection="1">
      <protection hidden="1"/>
    </xf>
    <xf numFmtId="0" fontId="29" fillId="30" borderId="29" xfId="0" applyFont="1" applyFill="1" applyBorder="1" applyProtection="1">
      <protection hidden="1"/>
    </xf>
    <xf numFmtId="0" fontId="24" fillId="32" borderId="40" xfId="0" applyFont="1" applyFill="1" applyBorder="1" applyProtection="1">
      <protection hidden="1"/>
    </xf>
    <xf numFmtId="0" fontId="24" fillId="32" borderId="1" xfId="0" applyFont="1" applyFill="1" applyBorder="1" applyProtection="1">
      <protection hidden="1"/>
    </xf>
    <xf numFmtId="0" fontId="24" fillId="32" borderId="17" xfId="0" applyFont="1" applyFill="1" applyBorder="1" applyProtection="1">
      <protection hidden="1"/>
    </xf>
    <xf numFmtId="0" fontId="24" fillId="32" borderId="18" xfId="0" applyFont="1" applyFill="1" applyBorder="1" applyProtection="1">
      <protection hidden="1"/>
    </xf>
    <xf numFmtId="0" fontId="24" fillId="32" borderId="38" xfId="0" applyFont="1" applyFill="1" applyBorder="1" applyProtection="1">
      <protection hidden="1"/>
    </xf>
    <xf numFmtId="0" fontId="24" fillId="32" borderId="3" xfId="0" applyFont="1" applyFill="1" applyBorder="1" applyProtection="1">
      <protection hidden="1"/>
    </xf>
    <xf numFmtId="0" fontId="24" fillId="32" borderId="6" xfId="0" applyFont="1" applyFill="1" applyBorder="1" applyProtection="1">
      <protection hidden="1"/>
    </xf>
    <xf numFmtId="0" fontId="24" fillId="32" borderId="13" xfId="0" applyFont="1" applyFill="1" applyBorder="1" applyProtection="1">
      <protection hidden="1"/>
    </xf>
    <xf numFmtId="0" fontId="24" fillId="34" borderId="25" xfId="0" applyFont="1" applyFill="1" applyBorder="1" applyProtection="1">
      <protection hidden="1"/>
    </xf>
    <xf numFmtId="0" fontId="24" fillId="34" borderId="45" xfId="0" applyFont="1" applyFill="1" applyBorder="1" applyProtection="1">
      <protection hidden="1"/>
    </xf>
    <xf numFmtId="0" fontId="24" fillId="34" borderId="46" xfId="0" applyFont="1" applyFill="1" applyBorder="1" applyProtection="1">
      <protection hidden="1"/>
    </xf>
    <xf numFmtId="0" fontId="24" fillId="34" borderId="29" xfId="0" applyFont="1" applyFill="1" applyBorder="1" applyProtection="1">
      <protection hidden="1"/>
    </xf>
    <xf numFmtId="0" fontId="24" fillId="35" borderId="40" xfId="0" applyFont="1" applyFill="1" applyBorder="1" applyProtection="1">
      <protection hidden="1"/>
    </xf>
    <xf numFmtId="0" fontId="24" fillId="35" borderId="1" xfId="0" applyFont="1" applyFill="1" applyBorder="1" applyProtection="1">
      <protection hidden="1"/>
    </xf>
    <xf numFmtId="0" fontId="24" fillId="35" borderId="17" xfId="0" applyFont="1" applyFill="1" applyBorder="1" applyProtection="1">
      <protection hidden="1"/>
    </xf>
    <xf numFmtId="0" fontId="24" fillId="35" borderId="18" xfId="0" applyFont="1" applyFill="1" applyBorder="1" applyProtection="1">
      <protection hidden="1"/>
    </xf>
    <xf numFmtId="0" fontId="24" fillId="35" borderId="38" xfId="0" applyFont="1" applyFill="1" applyBorder="1" applyProtection="1">
      <protection hidden="1"/>
    </xf>
    <xf numFmtId="0" fontId="24" fillId="35" borderId="3" xfId="0" applyFont="1" applyFill="1" applyBorder="1" applyProtection="1">
      <protection hidden="1"/>
    </xf>
    <xf numFmtId="0" fontId="24" fillId="35" borderId="6" xfId="0" applyFont="1" applyFill="1" applyBorder="1" applyProtection="1">
      <protection hidden="1"/>
    </xf>
    <xf numFmtId="0" fontId="24" fillId="35" borderId="13" xfId="0" applyFont="1" applyFill="1" applyBorder="1" applyProtection="1">
      <protection hidden="1"/>
    </xf>
    <xf numFmtId="0" fontId="24" fillId="23" borderId="22" xfId="0" applyFont="1" applyFill="1" applyBorder="1" applyProtection="1">
      <protection hidden="1"/>
    </xf>
    <xf numFmtId="0" fontId="24" fillId="23" borderId="23" xfId="0" applyFont="1" applyFill="1" applyBorder="1" applyProtection="1">
      <protection hidden="1"/>
    </xf>
    <xf numFmtId="0" fontId="24" fillId="23" borderId="34" xfId="0" applyFont="1" applyFill="1" applyBorder="1" applyProtection="1">
      <protection hidden="1"/>
    </xf>
    <xf numFmtId="0" fontId="24" fillId="23" borderId="29" xfId="0" applyFont="1" applyFill="1" applyBorder="1" applyProtection="1">
      <protection hidden="1"/>
    </xf>
    <xf numFmtId="0" fontId="24" fillId="29" borderId="40" xfId="0" applyFont="1" applyFill="1" applyBorder="1" applyProtection="1">
      <protection hidden="1"/>
    </xf>
    <xf numFmtId="0" fontId="24" fillId="29" borderId="1" xfId="0" applyFont="1" applyFill="1" applyBorder="1" applyProtection="1">
      <protection hidden="1"/>
    </xf>
    <xf numFmtId="0" fontId="24" fillId="29" borderId="17" xfId="0" applyFont="1" applyFill="1" applyBorder="1" applyProtection="1">
      <protection hidden="1"/>
    </xf>
    <xf numFmtId="0" fontId="24" fillId="29" borderId="18" xfId="0" applyFont="1" applyFill="1" applyBorder="1" applyProtection="1">
      <protection hidden="1"/>
    </xf>
    <xf numFmtId="0" fontId="24" fillId="29" borderId="38" xfId="0" applyFont="1" applyFill="1" applyBorder="1" applyProtection="1">
      <protection hidden="1"/>
    </xf>
    <xf numFmtId="0" fontId="24" fillId="29" borderId="3" xfId="0" applyFont="1" applyFill="1" applyBorder="1" applyProtection="1">
      <protection hidden="1"/>
    </xf>
    <xf numFmtId="0" fontId="24" fillId="29" borderId="6" xfId="0" applyFont="1" applyFill="1" applyBorder="1" applyProtection="1">
      <protection hidden="1"/>
    </xf>
    <xf numFmtId="0" fontId="24" fillId="29" borderId="13" xfId="0" applyFont="1" applyFill="1" applyBorder="1" applyProtection="1">
      <protection hidden="1"/>
    </xf>
    <xf numFmtId="0" fontId="4" fillId="0" borderId="68" xfId="0" applyFont="1" applyBorder="1" applyAlignment="1" applyProtection="1">
      <alignment horizontal="center"/>
      <protection locked="0" hidden="1"/>
    </xf>
    <xf numFmtId="0" fontId="21" fillId="21" borderId="67" xfId="0" applyFont="1" applyFill="1" applyBorder="1" applyProtection="1">
      <protection locked="0" hidden="1"/>
    </xf>
    <xf numFmtId="0" fontId="4" fillId="0" borderId="43" xfId="0" applyFont="1" applyBorder="1" applyAlignment="1" applyProtection="1">
      <alignment horizontal="center"/>
      <protection locked="0" hidden="1"/>
    </xf>
    <xf numFmtId="0" fontId="4" fillId="0" borderId="70" xfId="0" applyFont="1" applyBorder="1" applyAlignment="1" applyProtection="1">
      <alignment horizontal="center"/>
      <protection locked="0" hidden="1"/>
    </xf>
    <xf numFmtId="0" fontId="4" fillId="9" borderId="60" xfId="0" applyFont="1" applyFill="1" applyBorder="1" applyAlignment="1" applyProtection="1">
      <alignment horizontal="center"/>
      <protection locked="0" hidden="1"/>
    </xf>
    <xf numFmtId="0" fontId="4" fillId="9" borderId="6" xfId="0" applyFont="1" applyFill="1" applyBorder="1" applyAlignment="1" applyProtection="1">
      <alignment horizontal="center"/>
      <protection locked="0" hidden="1"/>
    </xf>
    <xf numFmtId="0" fontId="4" fillId="0" borderId="71" xfId="0" applyFont="1" applyBorder="1" applyAlignment="1" applyProtection="1">
      <alignment horizontal="center"/>
      <protection locked="0" hidden="1"/>
    </xf>
    <xf numFmtId="0" fontId="4" fillId="0" borderId="72" xfId="0" applyFont="1" applyBorder="1" applyAlignment="1" applyProtection="1">
      <alignment horizontal="center"/>
      <protection locked="0" hidden="1"/>
    </xf>
    <xf numFmtId="0" fontId="4" fillId="0" borderId="73" xfId="0" applyFont="1" applyBorder="1" applyAlignment="1" applyProtection="1">
      <alignment horizontal="center"/>
      <protection locked="0" hidden="1"/>
    </xf>
    <xf numFmtId="0" fontId="17" fillId="9" borderId="6" xfId="0" applyFont="1" applyFill="1" applyBorder="1" applyAlignment="1" applyProtection="1">
      <alignment vertical="center"/>
      <protection locked="0"/>
    </xf>
    <xf numFmtId="0" fontId="41" fillId="13" borderId="6" xfId="0" applyFont="1" applyFill="1" applyBorder="1" applyAlignment="1" applyProtection="1">
      <alignment vertical="center"/>
      <protection locked="0"/>
    </xf>
    <xf numFmtId="0" fontId="41" fillId="8" borderId="6" xfId="0" applyFont="1" applyFill="1" applyBorder="1" applyAlignment="1" applyProtection="1">
      <alignment vertical="center"/>
      <protection locked="0"/>
    </xf>
    <xf numFmtId="0" fontId="17" fillId="9" borderId="6" xfId="0" applyFont="1" applyFill="1" applyBorder="1" applyAlignment="1" applyProtection="1">
      <alignment vertical="center" wrapText="1"/>
      <protection locked="0"/>
    </xf>
    <xf numFmtId="0" fontId="27" fillId="8" borderId="6" xfId="0" applyFont="1" applyFill="1" applyBorder="1" applyAlignment="1" applyProtection="1">
      <alignment vertical="center"/>
      <protection locked="0"/>
    </xf>
    <xf numFmtId="0" fontId="41" fillId="9" borderId="6" xfId="0" applyFont="1" applyFill="1" applyBorder="1" applyAlignment="1" applyProtection="1">
      <alignment vertical="center"/>
      <protection locked="0"/>
    </xf>
    <xf numFmtId="0" fontId="17" fillId="4" borderId="6" xfId="0" applyFont="1" applyFill="1" applyBorder="1" applyAlignment="1" applyProtection="1">
      <alignment vertical="center"/>
      <protection locked="0"/>
    </xf>
    <xf numFmtId="0" fontId="41" fillId="4" borderId="6" xfId="0" applyFont="1" applyFill="1" applyBorder="1" applyAlignment="1" applyProtection="1">
      <alignment vertical="center"/>
      <protection locked="0"/>
    </xf>
    <xf numFmtId="0" fontId="17" fillId="9" borderId="11" xfId="0" applyFont="1" applyFill="1" applyBorder="1" applyAlignment="1" applyProtection="1">
      <alignment vertical="center"/>
      <protection locked="0"/>
    </xf>
    <xf numFmtId="0" fontId="18" fillId="12" borderId="29" xfId="0" applyFont="1" applyFill="1" applyBorder="1" applyAlignment="1" applyProtection="1">
      <alignment horizontal="center" vertical="center"/>
      <protection locked="0"/>
    </xf>
    <xf numFmtId="0" fontId="26" fillId="24" borderId="6" xfId="0" applyFont="1" applyFill="1" applyBorder="1" applyAlignment="1">
      <alignment horizontal="center"/>
    </xf>
    <xf numFmtId="0" fontId="26" fillId="41" borderId="6" xfId="0" applyFont="1" applyFill="1" applyBorder="1" applyAlignment="1">
      <alignment horizontal="center"/>
    </xf>
    <xf numFmtId="0" fontId="17" fillId="4" borderId="5" xfId="0" applyFont="1" applyFill="1" applyBorder="1" applyAlignment="1" applyProtection="1">
      <alignment vertical="center"/>
      <protection locked="0"/>
    </xf>
    <xf numFmtId="0" fontId="27" fillId="9" borderId="6" xfId="0" applyFont="1" applyFill="1" applyBorder="1" applyAlignment="1" applyProtection="1">
      <alignment vertical="center"/>
      <protection locked="0"/>
    </xf>
    <xf numFmtId="0" fontId="27" fillId="8" borderId="6" xfId="0" applyFont="1" applyFill="1" applyBorder="1" applyAlignment="1" applyProtection="1">
      <alignment vertical="center"/>
      <protection locked="0"/>
    </xf>
    <xf numFmtId="0" fontId="41" fillId="8" borderId="6" xfId="0" applyFont="1" applyFill="1" applyBorder="1" applyAlignment="1" applyProtection="1">
      <alignment vertical="center"/>
      <protection locked="0"/>
    </xf>
    <xf numFmtId="0" fontId="17" fillId="9" borderId="6" xfId="0" applyFont="1" applyFill="1" applyBorder="1" applyAlignment="1" applyProtection="1">
      <alignment vertical="center"/>
      <protection locked="0"/>
    </xf>
    <xf numFmtId="0" fontId="41" fillId="13" borderId="6" xfId="0" applyFont="1" applyFill="1" applyBorder="1" applyAlignment="1" applyProtection="1">
      <alignment vertical="center"/>
      <protection locked="0"/>
    </xf>
    <xf numFmtId="0" fontId="41" fillId="8" borderId="6" xfId="0" applyFont="1" applyFill="1" applyBorder="1" applyAlignment="1" applyProtection="1">
      <alignment vertical="center"/>
      <protection locked="0"/>
    </xf>
    <xf numFmtId="0" fontId="41" fillId="4" borderId="6" xfId="0" applyFont="1" applyFill="1" applyBorder="1" applyAlignment="1" applyProtection="1">
      <alignment vertical="center"/>
      <protection locked="0"/>
    </xf>
    <xf numFmtId="0" fontId="17" fillId="9" borderId="6" xfId="0" applyFont="1" applyFill="1" applyBorder="1" applyAlignment="1" applyProtection="1">
      <alignment vertical="center"/>
      <protection locked="0"/>
    </xf>
    <xf numFmtId="0" fontId="41" fillId="13" borderId="6" xfId="0" applyFont="1" applyFill="1" applyBorder="1" applyAlignment="1" applyProtection="1">
      <alignment vertical="center"/>
      <protection locked="0"/>
    </xf>
    <xf numFmtId="0" fontId="41" fillId="8" borderId="6" xfId="0" applyFont="1" applyFill="1" applyBorder="1" applyAlignment="1" applyProtection="1">
      <alignment vertical="center"/>
      <protection locked="0"/>
    </xf>
    <xf numFmtId="0" fontId="17" fillId="9" borderId="6" xfId="0" applyFont="1" applyFill="1" applyBorder="1" applyAlignment="1" applyProtection="1">
      <alignment vertical="center" wrapText="1"/>
      <protection locked="0"/>
    </xf>
    <xf numFmtId="0" fontId="17" fillId="9" borderId="5" xfId="0" applyFont="1" applyFill="1" applyBorder="1" applyAlignment="1" applyProtection="1">
      <alignment vertical="center"/>
      <protection locked="0"/>
    </xf>
    <xf numFmtId="0" fontId="41" fillId="9" borderId="6" xfId="0" applyFont="1" applyFill="1" applyBorder="1" applyAlignment="1" applyProtection="1">
      <alignment vertical="center"/>
      <protection locked="0"/>
    </xf>
    <xf numFmtId="0" fontId="17" fillId="9" borderId="6" xfId="0" applyFont="1" applyFill="1" applyBorder="1" applyAlignment="1" applyProtection="1">
      <alignment vertical="center"/>
      <protection locked="0"/>
    </xf>
    <xf numFmtId="0" fontId="41" fillId="13" borderId="6" xfId="0" applyFont="1" applyFill="1" applyBorder="1" applyAlignment="1" applyProtection="1">
      <alignment vertical="center"/>
      <protection locked="0"/>
    </xf>
    <xf numFmtId="0" fontId="41" fillId="8" borderId="6" xfId="0" applyFont="1" applyFill="1" applyBorder="1" applyAlignment="1" applyProtection="1">
      <alignment vertical="center"/>
      <protection locked="0"/>
    </xf>
    <xf numFmtId="0" fontId="17" fillId="9" borderId="6" xfId="0" applyFont="1" applyFill="1" applyBorder="1" applyAlignment="1" applyProtection="1">
      <alignment vertical="center" wrapText="1"/>
      <protection locked="0"/>
    </xf>
    <xf numFmtId="0" fontId="17" fillId="9" borderId="5" xfId="0" applyFont="1" applyFill="1" applyBorder="1" applyAlignment="1" applyProtection="1">
      <alignment vertical="center"/>
      <protection locked="0"/>
    </xf>
    <xf numFmtId="0" fontId="41" fillId="9" borderId="6" xfId="0" applyFont="1" applyFill="1" applyBorder="1" applyAlignment="1" applyProtection="1">
      <alignment vertical="center"/>
      <protection locked="0"/>
    </xf>
    <xf numFmtId="0" fontId="17" fillId="9" borderId="6" xfId="0" applyFont="1" applyFill="1" applyBorder="1" applyAlignment="1" applyProtection="1">
      <alignment vertical="center"/>
      <protection locked="0"/>
    </xf>
    <xf numFmtId="0" fontId="41" fillId="13" borderId="6" xfId="0" applyFont="1" applyFill="1" applyBorder="1" applyAlignment="1" applyProtection="1">
      <alignment vertical="center"/>
      <protection locked="0"/>
    </xf>
    <xf numFmtId="0" fontId="41" fillId="8" borderId="6" xfId="0" applyFont="1" applyFill="1" applyBorder="1" applyAlignment="1" applyProtection="1">
      <alignment vertical="center"/>
      <protection locked="0"/>
    </xf>
    <xf numFmtId="0" fontId="17" fillId="9" borderId="6" xfId="0" applyFont="1" applyFill="1" applyBorder="1" applyAlignment="1" applyProtection="1">
      <alignment vertical="center" wrapText="1"/>
      <protection locked="0"/>
    </xf>
    <xf numFmtId="0" fontId="17" fillId="9" borderId="5" xfId="0" applyFont="1" applyFill="1" applyBorder="1" applyAlignment="1" applyProtection="1">
      <alignment vertical="center"/>
      <protection locked="0"/>
    </xf>
    <xf numFmtId="0" fontId="17" fillId="9" borderId="6" xfId="0" applyFont="1" applyFill="1" applyBorder="1" applyAlignment="1" applyProtection="1">
      <alignment vertical="center"/>
      <protection locked="0"/>
    </xf>
    <xf numFmtId="0" fontId="41" fillId="13" borderId="6" xfId="0" applyFont="1" applyFill="1" applyBorder="1" applyAlignment="1" applyProtection="1">
      <alignment vertical="center"/>
      <protection locked="0"/>
    </xf>
    <xf numFmtId="0" fontId="41" fillId="8" borderId="6" xfId="0" applyFont="1" applyFill="1" applyBorder="1" applyAlignment="1" applyProtection="1">
      <alignment vertical="center"/>
      <protection locked="0"/>
    </xf>
    <xf numFmtId="0" fontId="41" fillId="9" borderId="6" xfId="0" applyFont="1" applyFill="1" applyBorder="1" applyAlignment="1" applyProtection="1">
      <alignment vertical="center"/>
      <protection locked="0"/>
    </xf>
    <xf numFmtId="0" fontId="17" fillId="4" borderId="6" xfId="0" applyFont="1" applyFill="1" applyBorder="1" applyAlignment="1" applyProtection="1">
      <alignment vertical="center"/>
      <protection locked="0"/>
    </xf>
    <xf numFmtId="0" fontId="0" fillId="4" borderId="0" xfId="0" applyFill="1" applyProtection="1">
      <protection locked="0"/>
    </xf>
    <xf numFmtId="0" fontId="17" fillId="9" borderId="6" xfId="0" applyFont="1" applyFill="1" applyBorder="1" applyAlignment="1" applyProtection="1">
      <alignment vertical="center"/>
      <protection locked="0"/>
    </xf>
    <xf numFmtId="0" fontId="41" fillId="13" borderId="6" xfId="0" applyFont="1" applyFill="1" applyBorder="1" applyAlignment="1" applyProtection="1">
      <alignment vertical="center"/>
      <protection locked="0"/>
    </xf>
    <xf numFmtId="0" fontId="41" fillId="8" borderId="6" xfId="0" applyFont="1" applyFill="1" applyBorder="1" applyAlignment="1" applyProtection="1">
      <alignment vertical="center"/>
      <protection locked="0"/>
    </xf>
    <xf numFmtId="0" fontId="17" fillId="9" borderId="6" xfId="0" applyFont="1" applyFill="1" applyBorder="1" applyAlignment="1" applyProtection="1">
      <alignment vertical="center" wrapText="1"/>
      <protection locked="0"/>
    </xf>
    <xf numFmtId="0" fontId="17" fillId="9" borderId="5" xfId="0" applyFont="1" applyFill="1" applyBorder="1" applyAlignment="1" applyProtection="1">
      <alignment vertical="center"/>
      <protection locked="0"/>
    </xf>
    <xf numFmtId="0" fontId="41" fillId="9" borderId="6" xfId="0" applyFont="1" applyFill="1" applyBorder="1" applyAlignment="1" applyProtection="1">
      <alignment vertical="center"/>
      <protection locked="0"/>
    </xf>
    <xf numFmtId="0" fontId="17" fillId="9" borderId="6" xfId="0" applyFont="1" applyFill="1" applyBorder="1" applyAlignment="1" applyProtection="1">
      <alignment vertical="center"/>
      <protection locked="0"/>
    </xf>
    <xf numFmtId="0" fontId="41" fillId="13" borderId="6" xfId="0" applyFont="1" applyFill="1" applyBorder="1" applyAlignment="1" applyProtection="1">
      <alignment vertical="center"/>
      <protection locked="0"/>
    </xf>
    <xf numFmtId="0" fontId="41" fillId="8" borderId="6" xfId="0" applyFont="1" applyFill="1" applyBorder="1" applyAlignment="1" applyProtection="1">
      <alignment vertical="center"/>
      <protection locked="0"/>
    </xf>
    <xf numFmtId="0" fontId="17" fillId="9" borderId="6" xfId="0" applyFont="1" applyFill="1" applyBorder="1" applyAlignment="1" applyProtection="1">
      <alignment vertical="center" wrapText="1"/>
      <protection locked="0"/>
    </xf>
    <xf numFmtId="0" fontId="17" fillId="9" borderId="5" xfId="0" applyFont="1" applyFill="1" applyBorder="1" applyAlignment="1" applyProtection="1">
      <alignment vertical="center"/>
      <protection locked="0"/>
    </xf>
    <xf numFmtId="0" fontId="17" fillId="9" borderId="6" xfId="0" applyFont="1" applyFill="1" applyBorder="1" applyAlignment="1" applyProtection="1">
      <alignment vertical="center"/>
      <protection locked="0"/>
    </xf>
    <xf numFmtId="0" fontId="41" fillId="13" borderId="6" xfId="0" applyFont="1" applyFill="1" applyBorder="1" applyAlignment="1" applyProtection="1">
      <alignment vertical="center"/>
      <protection locked="0"/>
    </xf>
    <xf numFmtId="0" fontId="41" fillId="8" borderId="6" xfId="0" applyFont="1" applyFill="1" applyBorder="1" applyAlignment="1" applyProtection="1">
      <alignment vertical="center"/>
      <protection locked="0"/>
    </xf>
    <xf numFmtId="0" fontId="17" fillId="9" borderId="6" xfId="0" applyFont="1" applyFill="1" applyBorder="1" applyAlignment="1" applyProtection="1">
      <alignment vertical="center" wrapText="1"/>
      <protection locked="0"/>
    </xf>
    <xf numFmtId="0" fontId="17" fillId="9" borderId="5" xfId="0" applyFont="1" applyFill="1" applyBorder="1" applyAlignment="1" applyProtection="1">
      <alignment vertical="center"/>
      <protection locked="0"/>
    </xf>
    <xf numFmtId="0" fontId="17" fillId="9" borderId="6" xfId="0" applyFont="1" applyFill="1" applyBorder="1" applyAlignment="1" applyProtection="1">
      <alignment vertical="center"/>
      <protection locked="0"/>
    </xf>
    <xf numFmtId="0" fontId="41" fillId="13" borderId="6" xfId="0" applyFont="1" applyFill="1" applyBorder="1" applyAlignment="1" applyProtection="1">
      <alignment vertical="center"/>
      <protection locked="0"/>
    </xf>
    <xf numFmtId="0" fontId="41" fillId="8" borderId="6" xfId="0" applyFont="1" applyFill="1" applyBorder="1" applyAlignment="1" applyProtection="1">
      <alignment vertical="center"/>
      <protection locked="0"/>
    </xf>
    <xf numFmtId="0" fontId="17" fillId="9" borderId="6" xfId="0" applyFont="1" applyFill="1" applyBorder="1" applyAlignment="1" applyProtection="1">
      <alignment vertical="center" wrapText="1"/>
      <protection locked="0"/>
    </xf>
    <xf numFmtId="0" fontId="17" fillId="9" borderId="5" xfId="0" applyFont="1" applyFill="1" applyBorder="1" applyAlignment="1" applyProtection="1">
      <alignment vertical="center"/>
      <protection locked="0"/>
    </xf>
    <xf numFmtId="0" fontId="50" fillId="9" borderId="6" xfId="0" applyFont="1" applyFill="1" applyBorder="1" applyAlignment="1" applyProtection="1">
      <alignment vertical="center" wrapText="1"/>
      <protection locked="0"/>
    </xf>
    <xf numFmtId="0" fontId="26" fillId="7" borderId="6" xfId="0" applyFont="1" applyFill="1" applyBorder="1" applyAlignment="1">
      <alignment horizontal="center"/>
    </xf>
    <xf numFmtId="0" fontId="26" fillId="41" borderId="6" xfId="0" applyFont="1" applyFill="1" applyBorder="1" applyAlignment="1" applyProtection="1">
      <alignment horizontal="center"/>
      <protection hidden="1"/>
    </xf>
    <xf numFmtId="0" fontId="26" fillId="44" borderId="6" xfId="0" applyFont="1" applyFill="1" applyBorder="1" applyAlignment="1" applyProtection="1">
      <alignment horizontal="center"/>
      <protection hidden="1"/>
    </xf>
    <xf numFmtId="0" fontId="26" fillId="44" borderId="6" xfId="0" applyFont="1" applyFill="1" applyBorder="1" applyAlignment="1">
      <alignment horizontal="center"/>
    </xf>
    <xf numFmtId="0" fontId="4" fillId="0" borderId="75" xfId="0" applyFont="1" applyBorder="1" applyAlignment="1" applyProtection="1">
      <alignment horizontal="center" vertical="center"/>
      <protection hidden="1"/>
    </xf>
    <xf numFmtId="0" fontId="21" fillId="21" borderId="75" xfId="0" applyFont="1" applyFill="1" applyBorder="1" applyProtection="1">
      <protection locked="0" hidden="1"/>
    </xf>
    <xf numFmtId="0" fontId="26" fillId="45" borderId="6" xfId="0" applyFont="1" applyFill="1" applyBorder="1" applyAlignment="1">
      <alignment horizontal="center"/>
    </xf>
    <xf numFmtId="1" fontId="24" fillId="17" borderId="27" xfId="0" applyNumberFormat="1" applyFont="1" applyFill="1" applyBorder="1" applyAlignment="1">
      <alignment horizontal="center"/>
    </xf>
    <xf numFmtId="1" fontId="26" fillId="8" borderId="0" xfId="0" applyNumberFormat="1" applyFont="1" applyFill="1" applyBorder="1" applyAlignment="1" applyProtection="1">
      <alignment horizontal="center"/>
      <protection hidden="1"/>
    </xf>
    <xf numFmtId="0" fontId="37" fillId="25" borderId="45" xfId="0" applyFont="1" applyFill="1" applyBorder="1" applyAlignment="1">
      <alignment horizontal="center"/>
    </xf>
    <xf numFmtId="0" fontId="23" fillId="25" borderId="24" xfId="0" applyFont="1" applyFill="1" applyBorder="1" applyAlignment="1">
      <alignment horizontal="center"/>
    </xf>
    <xf numFmtId="0" fontId="23" fillId="25" borderId="44" xfId="0" applyFont="1" applyFill="1" applyBorder="1" applyAlignment="1">
      <alignment horizontal="center"/>
    </xf>
    <xf numFmtId="0" fontId="23" fillId="25" borderId="10" xfId="0" applyFont="1" applyFill="1" applyBorder="1" applyAlignment="1">
      <alignment horizontal="center"/>
    </xf>
    <xf numFmtId="0" fontId="24" fillId="5" borderId="24" xfId="0" applyFont="1" applyFill="1" applyBorder="1" applyAlignment="1">
      <alignment horizontal="center"/>
    </xf>
    <xf numFmtId="0" fontId="24" fillId="5" borderId="44" xfId="0" applyFont="1" applyFill="1" applyBorder="1" applyAlignment="1">
      <alignment horizontal="center"/>
    </xf>
    <xf numFmtId="0" fontId="24" fillId="5" borderId="10" xfId="0" applyFont="1" applyFill="1" applyBorder="1" applyAlignment="1">
      <alignment horizontal="center"/>
    </xf>
    <xf numFmtId="0" fontId="24" fillId="8" borderId="24" xfId="0" applyFont="1" applyFill="1" applyBorder="1" applyAlignment="1">
      <alignment horizontal="center"/>
    </xf>
    <xf numFmtId="0" fontId="24" fillId="8" borderId="44" xfId="0" applyFont="1" applyFill="1" applyBorder="1" applyAlignment="1">
      <alignment horizontal="center"/>
    </xf>
    <xf numFmtId="0" fontId="24" fillId="8" borderId="10" xfId="0" applyFont="1" applyFill="1" applyBorder="1" applyAlignment="1">
      <alignment horizontal="center"/>
    </xf>
    <xf numFmtId="0" fontId="28" fillId="5" borderId="24" xfId="0" applyFont="1" applyFill="1" applyBorder="1" applyAlignment="1">
      <alignment horizontal="center"/>
    </xf>
    <xf numFmtId="0" fontId="28" fillId="5" borderId="44" xfId="0" applyFont="1" applyFill="1" applyBorder="1" applyAlignment="1">
      <alignment horizontal="center"/>
    </xf>
    <xf numFmtId="0" fontId="28" fillId="5" borderId="10" xfId="0" applyFont="1" applyFill="1" applyBorder="1" applyAlignment="1">
      <alignment horizontal="center"/>
    </xf>
    <xf numFmtId="0" fontId="28" fillId="8" borderId="24" xfId="0" applyFont="1" applyFill="1" applyBorder="1" applyAlignment="1">
      <alignment horizontal="center"/>
    </xf>
    <xf numFmtId="0" fontId="28" fillId="8" borderId="44" xfId="0" applyFont="1" applyFill="1" applyBorder="1" applyAlignment="1">
      <alignment horizontal="center"/>
    </xf>
    <xf numFmtId="0" fontId="28" fillId="8" borderId="10" xfId="0" applyFont="1" applyFill="1" applyBorder="1" applyAlignment="1">
      <alignment horizontal="center"/>
    </xf>
    <xf numFmtId="0" fontId="27" fillId="25" borderId="24" xfId="0" applyFont="1" applyFill="1" applyBorder="1" applyAlignment="1">
      <alignment horizontal="center"/>
    </xf>
    <xf numFmtId="0" fontId="27" fillId="25" borderId="44" xfId="0" applyFont="1" applyFill="1" applyBorder="1" applyAlignment="1">
      <alignment horizontal="center"/>
    </xf>
    <xf numFmtId="0" fontId="27" fillId="25" borderId="10" xfId="0" applyFont="1" applyFill="1" applyBorder="1" applyAlignment="1">
      <alignment horizontal="center"/>
    </xf>
    <xf numFmtId="0" fontId="21" fillId="21" borderId="55" xfId="0" applyFont="1" applyFill="1" applyBorder="1" applyAlignment="1" applyProtection="1">
      <alignment horizontal="center" vertical="center"/>
      <protection hidden="1"/>
    </xf>
    <xf numFmtId="0" fontId="39" fillId="30" borderId="8" xfId="0" applyFont="1" applyFill="1" applyBorder="1" applyProtection="1">
      <protection hidden="1"/>
    </xf>
    <xf numFmtId="0" fontId="39" fillId="30" borderId="0" xfId="0" applyFont="1" applyFill="1" applyBorder="1" applyProtection="1">
      <protection hidden="1"/>
    </xf>
    <xf numFmtId="0" fontId="39" fillId="30" borderId="0" xfId="0" applyFont="1" applyFill="1" applyBorder="1" applyProtection="1">
      <protection locked="0" hidden="1"/>
    </xf>
    <xf numFmtId="0" fontId="24" fillId="17" borderId="24" xfId="0" applyFont="1" applyFill="1" applyBorder="1" applyProtection="1">
      <protection hidden="1"/>
    </xf>
    <xf numFmtId="0" fontId="24" fillId="17" borderId="44" xfId="0" applyFont="1" applyFill="1" applyBorder="1" applyProtection="1">
      <protection hidden="1"/>
    </xf>
    <xf numFmtId="0" fontId="24" fillId="17" borderId="10" xfId="0" applyFont="1" applyFill="1" applyBorder="1" applyProtection="1">
      <protection hidden="1"/>
    </xf>
    <xf numFmtId="0" fontId="24" fillId="27" borderId="14" xfId="0" applyFont="1" applyFill="1" applyBorder="1" applyProtection="1">
      <protection hidden="1"/>
    </xf>
    <xf numFmtId="0" fontId="24" fillId="27" borderId="15" xfId="0" applyFont="1" applyFill="1" applyBorder="1" applyProtection="1">
      <protection hidden="1"/>
    </xf>
    <xf numFmtId="0" fontId="24" fillId="27" borderId="16" xfId="0" applyFont="1" applyFill="1" applyBorder="1" applyProtection="1">
      <protection hidden="1"/>
    </xf>
    <xf numFmtId="0" fontId="28" fillId="5" borderId="8" xfId="0" applyFont="1" applyFill="1" applyBorder="1" applyAlignment="1">
      <alignment horizontal="center"/>
    </xf>
    <xf numFmtId="0" fontId="28" fillId="5" borderId="0" xfId="0" applyFont="1" applyFill="1" applyBorder="1" applyAlignment="1">
      <alignment horizontal="center"/>
    </xf>
    <xf numFmtId="0" fontId="28" fillId="5" borderId="55" xfId="0" applyFont="1" applyFill="1" applyBorder="1" applyAlignment="1">
      <alignment horizontal="center"/>
    </xf>
    <xf numFmtId="0" fontId="28" fillId="8" borderId="8" xfId="0" applyFont="1" applyFill="1" applyBorder="1" applyAlignment="1">
      <alignment horizontal="center"/>
    </xf>
    <xf numFmtId="0" fontId="28" fillId="8" borderId="0" xfId="0" applyFont="1" applyFill="1" applyBorder="1" applyAlignment="1">
      <alignment horizontal="center"/>
    </xf>
    <xf numFmtId="0" fontId="28" fillId="8" borderId="55" xfId="0" applyFont="1" applyFill="1" applyBorder="1" applyAlignment="1">
      <alignment horizontal="center"/>
    </xf>
    <xf numFmtId="0" fontId="27" fillId="25" borderId="8" xfId="0" applyFont="1" applyFill="1" applyBorder="1" applyAlignment="1">
      <alignment horizontal="center"/>
    </xf>
    <xf numFmtId="0" fontId="27" fillId="25" borderId="0" xfId="0" applyFont="1" applyFill="1" applyBorder="1" applyAlignment="1">
      <alignment horizontal="center"/>
    </xf>
    <xf numFmtId="0" fontId="27" fillId="25" borderId="55" xfId="0" applyFont="1" applyFill="1" applyBorder="1" applyAlignment="1">
      <alignment horizontal="center"/>
    </xf>
    <xf numFmtId="0" fontId="26" fillId="0" borderId="14" xfId="0" applyFont="1" applyBorder="1" applyAlignment="1" applyProtection="1">
      <alignment horizontal="center"/>
      <protection hidden="1"/>
    </xf>
    <xf numFmtId="0" fontId="26" fillId="0" borderId="15" xfId="0" applyFont="1" applyBorder="1" applyAlignment="1" applyProtection="1">
      <alignment horizontal="center"/>
      <protection hidden="1"/>
    </xf>
    <xf numFmtId="0" fontId="26" fillId="0" borderId="16" xfId="0" applyFont="1" applyBorder="1" applyAlignment="1" applyProtection="1">
      <alignment horizontal="center"/>
      <protection hidden="1"/>
    </xf>
    <xf numFmtId="0" fontId="28" fillId="5" borderId="22" xfId="0" applyFont="1" applyFill="1" applyBorder="1" applyAlignment="1">
      <alignment horizontal="center"/>
    </xf>
    <xf numFmtId="0" fontId="28" fillId="5" borderId="23" xfId="0" applyFont="1" applyFill="1" applyBorder="1" applyAlignment="1">
      <alignment horizontal="center"/>
    </xf>
    <xf numFmtId="0" fontId="28" fillId="5" borderId="34" xfId="0" applyFont="1" applyFill="1" applyBorder="1" applyAlignment="1">
      <alignment horizontal="center"/>
    </xf>
    <xf numFmtId="0" fontId="28" fillId="8" borderId="22" xfId="0" applyFont="1" applyFill="1" applyBorder="1" applyAlignment="1">
      <alignment horizontal="center"/>
    </xf>
    <xf numFmtId="0" fontId="28" fillId="8" borderId="23" xfId="0" applyFont="1" applyFill="1" applyBorder="1" applyAlignment="1">
      <alignment horizontal="center"/>
    </xf>
    <xf numFmtId="0" fontId="28" fillId="8" borderId="34" xfId="0" applyFont="1" applyFill="1" applyBorder="1" applyAlignment="1">
      <alignment horizontal="center"/>
    </xf>
    <xf numFmtId="0" fontId="27" fillId="25" borderId="22" xfId="0" applyFont="1" applyFill="1" applyBorder="1" applyAlignment="1">
      <alignment horizontal="center"/>
    </xf>
    <xf numFmtId="0" fontId="27" fillId="25" borderId="23" xfId="0" applyFont="1" applyFill="1" applyBorder="1" applyAlignment="1">
      <alignment horizontal="center"/>
    </xf>
    <xf numFmtId="0" fontId="27" fillId="25" borderId="34" xfId="0" applyFont="1" applyFill="1" applyBorder="1" applyAlignment="1">
      <alignment horizontal="center"/>
    </xf>
    <xf numFmtId="0" fontId="7" fillId="9" borderId="3" xfId="0" applyFont="1" applyFill="1" applyBorder="1" applyAlignment="1" applyProtection="1">
      <alignment vertical="center"/>
      <protection hidden="1"/>
    </xf>
    <xf numFmtId="0" fontId="22" fillId="6" borderId="6" xfId="0" applyFont="1" applyFill="1" applyBorder="1" applyProtection="1">
      <protection hidden="1"/>
    </xf>
    <xf numFmtId="0" fontId="26" fillId="46" borderId="6" xfId="0" applyFont="1" applyFill="1" applyBorder="1" applyAlignment="1">
      <alignment horizontal="center"/>
    </xf>
    <xf numFmtId="0" fontId="4" fillId="0" borderId="76" xfId="0" applyFont="1" applyBorder="1" applyAlignment="1" applyProtection="1">
      <alignment horizontal="center"/>
      <protection locked="0" hidden="1"/>
    </xf>
    <xf numFmtId="0" fontId="51" fillId="25" borderId="45" xfId="0" applyFont="1" applyFill="1" applyBorder="1" applyAlignment="1">
      <alignment horizontal="center"/>
    </xf>
    <xf numFmtId="0" fontId="52" fillId="15" borderId="50" xfId="0" applyFont="1" applyFill="1" applyBorder="1" applyProtection="1">
      <protection hidden="1"/>
    </xf>
    <xf numFmtId="0" fontId="52" fillId="15" borderId="27" xfId="0" applyFont="1" applyFill="1" applyBorder="1" applyProtection="1">
      <protection hidden="1"/>
    </xf>
    <xf numFmtId="0" fontId="52" fillId="15" borderId="22" xfId="0" applyFont="1" applyFill="1" applyBorder="1" applyProtection="1">
      <protection hidden="1"/>
    </xf>
    <xf numFmtId="0" fontId="35" fillId="15" borderId="24" xfId="0" applyFont="1" applyFill="1" applyBorder="1" applyAlignment="1" applyProtection="1">
      <alignment vertical="center" textRotation="90"/>
      <protection hidden="1"/>
    </xf>
    <xf numFmtId="0" fontId="35" fillId="15" borderId="44" xfId="0" applyFont="1" applyFill="1" applyBorder="1" applyAlignment="1" applyProtection="1">
      <alignment vertical="center" textRotation="90"/>
      <protection hidden="1"/>
    </xf>
    <xf numFmtId="0" fontId="9" fillId="15" borderId="10" xfId="0" applyFont="1" applyFill="1" applyBorder="1" applyAlignment="1" applyProtection="1">
      <alignment vertical="center" textRotation="90"/>
      <protection hidden="1"/>
    </xf>
    <xf numFmtId="0" fontId="35" fillId="15" borderId="25" xfId="0" applyFont="1" applyFill="1" applyBorder="1" applyAlignment="1" applyProtection="1">
      <alignment vertical="center" textRotation="90"/>
      <protection hidden="1"/>
    </xf>
    <xf numFmtId="0" fontId="35" fillId="15" borderId="45" xfId="0" applyFont="1" applyFill="1" applyBorder="1" applyAlignment="1" applyProtection="1">
      <alignment vertical="center" textRotation="90"/>
      <protection hidden="1"/>
    </xf>
    <xf numFmtId="0" fontId="9" fillId="15" borderId="46" xfId="0" applyFont="1" applyFill="1" applyBorder="1" applyAlignment="1" applyProtection="1">
      <alignment vertical="center" textRotation="90"/>
      <protection hidden="1"/>
    </xf>
    <xf numFmtId="0" fontId="9" fillId="15" borderId="10" xfId="0" applyFont="1" applyFill="1" applyBorder="1" applyAlignment="1" applyProtection="1">
      <alignment vertical="center" textRotation="90" wrapText="1"/>
      <protection hidden="1"/>
    </xf>
    <xf numFmtId="0" fontId="9" fillId="15" borderId="46" xfId="0" applyFont="1" applyFill="1" applyBorder="1" applyAlignment="1" applyProtection="1">
      <alignment vertical="center" textRotation="90" wrapText="1"/>
      <protection hidden="1"/>
    </xf>
    <xf numFmtId="0" fontId="34" fillId="15" borderId="10" xfId="0" applyFont="1" applyFill="1" applyBorder="1" applyAlignment="1" applyProtection="1">
      <alignment vertical="center" textRotation="90" wrapText="1"/>
      <protection hidden="1"/>
    </xf>
    <xf numFmtId="0" fontId="4" fillId="0" borderId="77" xfId="0" applyFont="1" applyBorder="1" applyAlignment="1" applyProtection="1">
      <alignment horizontal="center"/>
      <protection locked="0" hidden="1"/>
    </xf>
    <xf numFmtId="0" fontId="2" fillId="0" borderId="0" xfId="4"/>
    <xf numFmtId="0" fontId="2" fillId="2" borderId="0" xfId="4" applyFill="1"/>
    <xf numFmtId="0" fontId="2" fillId="47" borderId="0" xfId="4" applyFill="1"/>
    <xf numFmtId="0" fontId="2" fillId="9" borderId="0" xfId="4" applyFill="1"/>
    <xf numFmtId="0" fontId="26" fillId="0" borderId="6" xfId="0" applyFont="1" applyBorder="1" applyAlignment="1">
      <alignment horizontal="center"/>
    </xf>
    <xf numFmtId="0" fontId="7" fillId="9" borderId="0" xfId="4" applyFont="1" applyFill="1"/>
    <xf numFmtId="0" fontId="4" fillId="0" borderId="0" xfId="0" applyFont="1" applyProtection="1">
      <protection hidden="1"/>
    </xf>
    <xf numFmtId="0" fontId="4" fillId="0" borderId="6" xfId="0" applyFont="1" applyBorder="1" applyAlignment="1" applyProtection="1">
      <alignment horizontal="center"/>
      <protection locked="0" hidden="1"/>
    </xf>
    <xf numFmtId="0" fontId="4" fillId="0" borderId="4" xfId="0" applyFont="1" applyBorder="1" applyAlignment="1" applyProtection="1">
      <alignment horizontal="center"/>
      <protection locked="0" hidden="1"/>
    </xf>
    <xf numFmtId="0" fontId="4" fillId="0" borderId="11" xfId="0" applyFont="1" applyBorder="1" applyAlignment="1" applyProtection="1">
      <alignment horizontal="center"/>
      <protection locked="0" hidden="1"/>
    </xf>
    <xf numFmtId="0" fontId="4" fillId="0" borderId="0" xfId="0" applyFont="1" applyBorder="1" applyProtection="1">
      <protection hidden="1"/>
    </xf>
    <xf numFmtId="0" fontId="7" fillId="0" borderId="47" xfId="4" applyFont="1" applyBorder="1" applyAlignment="1" applyProtection="1">
      <alignment wrapText="1"/>
      <protection hidden="1"/>
    </xf>
    <xf numFmtId="0" fontId="7" fillId="0" borderId="48" xfId="4" applyFont="1" applyBorder="1" applyAlignment="1" applyProtection="1">
      <alignment wrapText="1"/>
      <protection hidden="1"/>
    </xf>
    <xf numFmtId="0" fontId="7" fillId="0" borderId="9" xfId="4" applyFont="1" applyBorder="1" applyAlignment="1" applyProtection="1">
      <alignment wrapText="1"/>
      <protection hidden="1"/>
    </xf>
    <xf numFmtId="0" fontId="7" fillId="0" borderId="49" xfId="4" applyFont="1" applyBorder="1" applyAlignment="1" applyProtection="1">
      <alignment wrapText="1"/>
      <protection hidden="1"/>
    </xf>
    <xf numFmtId="0" fontId="7" fillId="0" borderId="50" xfId="4" applyFont="1" applyBorder="1" applyAlignment="1" applyProtection="1">
      <alignment wrapText="1"/>
      <protection hidden="1"/>
    </xf>
    <xf numFmtId="0" fontId="7" fillId="0" borderId="32" xfId="4" applyFont="1" applyBorder="1" applyAlignment="1" applyProtection="1">
      <alignment wrapText="1"/>
      <protection hidden="1"/>
    </xf>
    <xf numFmtId="0" fontId="7" fillId="9" borderId="12" xfId="4" applyFont="1" applyFill="1" applyBorder="1" applyProtection="1">
      <protection hidden="1"/>
    </xf>
    <xf numFmtId="20" fontId="7" fillId="9" borderId="1" xfId="4" applyNumberFormat="1" applyFont="1" applyFill="1" applyBorder="1" applyProtection="1">
      <protection hidden="1"/>
    </xf>
    <xf numFmtId="0" fontId="2" fillId="9" borderId="1" xfId="4" applyFill="1" applyBorder="1" applyProtection="1">
      <protection hidden="1"/>
    </xf>
    <xf numFmtId="0" fontId="7" fillId="9" borderId="20" xfId="4" applyFont="1" applyFill="1" applyBorder="1" applyProtection="1">
      <protection hidden="1"/>
    </xf>
    <xf numFmtId="20" fontId="7" fillId="9" borderId="3" xfId="4" applyNumberFormat="1" applyFont="1" applyFill="1" applyBorder="1" applyProtection="1">
      <protection hidden="1"/>
    </xf>
    <xf numFmtId="0" fontId="2" fillId="9" borderId="3" xfId="4" applyFill="1" applyBorder="1" applyProtection="1">
      <protection hidden="1"/>
    </xf>
    <xf numFmtId="0" fontId="2" fillId="9" borderId="3" xfId="4" applyFont="1" applyFill="1" applyBorder="1" applyProtection="1">
      <protection hidden="1"/>
    </xf>
    <xf numFmtId="0" fontId="7" fillId="9" borderId="21" xfId="4" applyFont="1" applyFill="1" applyBorder="1" applyProtection="1">
      <protection hidden="1"/>
    </xf>
    <xf numFmtId="0" fontId="2" fillId="9" borderId="14" xfId="4" applyFont="1" applyFill="1" applyBorder="1" applyProtection="1">
      <protection hidden="1"/>
    </xf>
    <xf numFmtId="0" fontId="2" fillId="0" borderId="0" xfId="4" applyProtection="1">
      <protection hidden="1"/>
    </xf>
    <xf numFmtId="0" fontId="58" fillId="0" borderId="0" xfId="4" applyFont="1" applyProtection="1">
      <protection hidden="1"/>
    </xf>
    <xf numFmtId="0" fontId="2" fillId="9" borderId="0" xfId="4" applyFill="1" applyProtection="1">
      <protection hidden="1"/>
    </xf>
    <xf numFmtId="0" fontId="7" fillId="9" borderId="0" xfId="4" applyFont="1" applyFill="1" applyProtection="1">
      <protection hidden="1"/>
    </xf>
    <xf numFmtId="0" fontId="58" fillId="9" borderId="0" xfId="4" applyFont="1" applyFill="1" applyProtection="1">
      <protection hidden="1"/>
    </xf>
    <xf numFmtId="16" fontId="58" fillId="2" borderId="0" xfId="4" applyNumberFormat="1" applyFont="1" applyFill="1" applyProtection="1">
      <protection hidden="1"/>
    </xf>
    <xf numFmtId="0" fontId="58" fillId="2" borderId="0" xfId="4" applyFont="1" applyFill="1" applyProtection="1">
      <protection hidden="1"/>
    </xf>
    <xf numFmtId="0" fontId="2" fillId="2" borderId="0" xfId="4" applyFill="1" applyProtection="1">
      <protection hidden="1"/>
    </xf>
    <xf numFmtId="0" fontId="2" fillId="47" borderId="0" xfId="4" applyFill="1" applyProtection="1">
      <protection hidden="1"/>
    </xf>
    <xf numFmtId="0" fontId="58" fillId="47" borderId="0" xfId="4" applyFont="1" applyFill="1" applyProtection="1">
      <protection hidden="1"/>
    </xf>
    <xf numFmtId="0" fontId="54" fillId="0" borderId="25" xfId="4" applyFont="1" applyBorder="1" applyAlignment="1" applyProtection="1">
      <alignment vertical="top"/>
      <protection hidden="1"/>
    </xf>
    <xf numFmtId="0" fontId="54" fillId="0" borderId="45" xfId="4" applyFont="1" applyBorder="1" applyAlignment="1" applyProtection="1">
      <alignment vertical="top"/>
      <protection hidden="1"/>
    </xf>
    <xf numFmtId="0" fontId="54" fillId="0" borderId="46" xfId="4" applyFont="1" applyBorder="1" applyAlignment="1" applyProtection="1">
      <alignment vertical="top"/>
      <protection hidden="1"/>
    </xf>
    <xf numFmtId="0" fontId="54" fillId="0" borderId="22" xfId="4" applyFont="1" applyBorder="1" applyAlignment="1" applyProtection="1">
      <alignment vertical="top"/>
      <protection hidden="1"/>
    </xf>
    <xf numFmtId="0" fontId="54" fillId="0" borderId="23" xfId="4" applyFont="1" applyBorder="1" applyAlignment="1" applyProtection="1">
      <alignment vertical="top"/>
      <protection hidden="1"/>
    </xf>
    <xf numFmtId="0" fontId="54" fillId="0" borderId="34" xfId="4" applyFont="1" applyBorder="1" applyAlignment="1" applyProtection="1">
      <alignment vertical="top"/>
      <protection hidden="1"/>
    </xf>
    <xf numFmtId="0" fontId="7" fillId="34" borderId="0" xfId="4" applyFont="1" applyFill="1" applyProtection="1">
      <protection hidden="1"/>
    </xf>
    <xf numFmtId="0" fontId="2" fillId="2" borderId="0" xfId="4" applyFont="1" applyFill="1" applyProtection="1">
      <protection hidden="1"/>
    </xf>
    <xf numFmtId="0" fontId="60" fillId="2" borderId="0" xfId="4" applyFont="1" applyFill="1" applyProtection="1">
      <protection hidden="1"/>
    </xf>
    <xf numFmtId="0" fontId="61" fillId="43" borderId="0" xfId="4" applyFont="1" applyFill="1" applyProtection="1">
      <protection hidden="1"/>
    </xf>
    <xf numFmtId="0" fontId="26" fillId="26" borderId="15" xfId="0" applyFont="1" applyFill="1" applyBorder="1" applyAlignment="1">
      <alignment horizontal="center"/>
    </xf>
    <xf numFmtId="0" fontId="4" fillId="9" borderId="74" xfId="0" applyFont="1" applyFill="1" applyBorder="1" applyAlignment="1" applyProtection="1">
      <alignment horizontal="center"/>
      <protection locked="0" hidden="1"/>
    </xf>
    <xf numFmtId="0" fontId="28" fillId="8" borderId="24" xfId="0" applyFont="1" applyFill="1" applyBorder="1" applyAlignment="1">
      <alignment horizontal="center"/>
    </xf>
    <xf numFmtId="0" fontId="28" fillId="8" borderId="44" xfId="0" applyFont="1" applyFill="1" applyBorder="1" applyAlignment="1">
      <alignment horizontal="center"/>
    </xf>
    <xf numFmtId="0" fontId="28" fillId="8" borderId="10" xfId="0" applyFont="1" applyFill="1" applyBorder="1" applyAlignment="1">
      <alignment horizontal="center"/>
    </xf>
    <xf numFmtId="0" fontId="27" fillId="25" borderId="24" xfId="0" applyFont="1" applyFill="1" applyBorder="1" applyAlignment="1">
      <alignment horizontal="center"/>
    </xf>
    <xf numFmtId="0" fontId="27" fillId="25" borderId="44" xfId="0" applyFont="1" applyFill="1" applyBorder="1" applyAlignment="1">
      <alignment horizontal="center"/>
    </xf>
    <xf numFmtId="0" fontId="27" fillId="25" borderId="10" xfId="0" applyFont="1" applyFill="1" applyBorder="1" applyAlignment="1">
      <alignment horizontal="center"/>
    </xf>
    <xf numFmtId="0" fontId="28" fillId="5" borderId="24" xfId="0" applyFont="1" applyFill="1" applyBorder="1" applyAlignment="1">
      <alignment horizontal="center"/>
    </xf>
    <xf numFmtId="0" fontId="28" fillId="5" borderId="44" xfId="0" applyFont="1" applyFill="1" applyBorder="1" applyAlignment="1">
      <alignment horizontal="center"/>
    </xf>
    <xf numFmtId="0" fontId="28" fillId="5" borderId="10" xfId="0" applyFont="1" applyFill="1" applyBorder="1" applyAlignment="1">
      <alignment horizontal="center"/>
    </xf>
    <xf numFmtId="0" fontId="37" fillId="25" borderId="45" xfId="0" applyFont="1" applyFill="1" applyBorder="1" applyAlignment="1">
      <alignment horizontal="center"/>
    </xf>
    <xf numFmtId="0" fontId="23" fillId="25" borderId="24" xfId="0" applyFont="1" applyFill="1" applyBorder="1" applyAlignment="1">
      <alignment horizontal="center"/>
    </xf>
    <xf numFmtId="0" fontId="23" fillId="25" borderId="44" xfId="0" applyFont="1" applyFill="1" applyBorder="1" applyAlignment="1">
      <alignment horizontal="center"/>
    </xf>
    <xf numFmtId="0" fontId="24" fillId="5" borderId="24" xfId="0" applyFont="1" applyFill="1" applyBorder="1" applyAlignment="1">
      <alignment horizontal="center"/>
    </xf>
    <xf numFmtId="0" fontId="24" fillId="5" borderId="44" xfId="0" applyFont="1" applyFill="1" applyBorder="1" applyAlignment="1">
      <alignment horizontal="center"/>
    </xf>
    <xf numFmtId="0" fontId="24" fillId="8" borderId="24" xfId="0" applyFont="1" applyFill="1" applyBorder="1" applyAlignment="1">
      <alignment horizontal="center"/>
    </xf>
    <xf numFmtId="0" fontId="24" fillId="8" borderId="44" xfId="0" applyFont="1" applyFill="1" applyBorder="1" applyAlignment="1">
      <alignment horizontal="center"/>
    </xf>
    <xf numFmtId="0" fontId="24" fillId="0" borderId="8" xfId="0" applyFont="1" applyBorder="1" applyAlignment="1" applyProtection="1">
      <alignment horizontal="center" vertical="center" wrapText="1"/>
      <protection hidden="1"/>
    </xf>
    <xf numFmtId="0" fontId="24" fillId="0" borderId="0" xfId="0" applyFont="1" applyBorder="1" applyAlignment="1" applyProtection="1">
      <alignment horizontal="center" vertical="center" wrapText="1"/>
      <protection hidden="1"/>
    </xf>
    <xf numFmtId="0" fontId="5" fillId="0" borderId="1" xfId="0" applyFont="1" applyFill="1" applyBorder="1" applyAlignment="1" applyProtection="1">
      <alignment horizontal="left" vertical="center"/>
      <protection hidden="1"/>
    </xf>
    <xf numFmtId="0" fontId="4" fillId="17" borderId="8" xfId="0" applyFont="1" applyFill="1" applyBorder="1" applyProtection="1">
      <protection hidden="1"/>
    </xf>
    <xf numFmtId="0" fontId="4" fillId="17" borderId="25" xfId="0" applyFont="1" applyFill="1" applyBorder="1" applyProtection="1">
      <protection hidden="1"/>
    </xf>
    <xf numFmtId="0" fontId="4" fillId="50" borderId="24" xfId="0" applyFont="1" applyFill="1" applyBorder="1" applyProtection="1">
      <protection hidden="1"/>
    </xf>
    <xf numFmtId="0" fontId="4" fillId="0" borderId="56" xfId="0" applyFont="1" applyBorder="1" applyProtection="1">
      <protection hidden="1"/>
    </xf>
    <xf numFmtId="0" fontId="4" fillId="0" borderId="57" xfId="0" applyFont="1" applyBorder="1" applyProtection="1">
      <protection hidden="1"/>
    </xf>
    <xf numFmtId="0" fontId="4" fillId="51" borderId="24" xfId="0" applyFont="1" applyFill="1" applyBorder="1" applyProtection="1">
      <protection hidden="1"/>
    </xf>
    <xf numFmtId="0" fontId="9" fillId="42" borderId="0" xfId="0" applyFont="1" applyFill="1" applyProtection="1">
      <protection hidden="1"/>
    </xf>
    <xf numFmtId="0" fontId="9" fillId="42" borderId="0" xfId="0" applyFont="1" applyFill="1"/>
    <xf numFmtId="0" fontId="22" fillId="6" borderId="1" xfId="0" applyFont="1" applyFill="1" applyBorder="1" applyProtection="1">
      <protection hidden="1"/>
    </xf>
    <xf numFmtId="0" fontId="22" fillId="6" borderId="17" xfId="0" applyFont="1" applyFill="1" applyBorder="1" applyProtection="1">
      <protection hidden="1"/>
    </xf>
    <xf numFmtId="0" fontId="22" fillId="6" borderId="3" xfId="0" applyFont="1" applyFill="1" applyBorder="1" applyProtection="1">
      <protection hidden="1"/>
    </xf>
    <xf numFmtId="0" fontId="22" fillId="6" borderId="14" xfId="0" applyFont="1" applyFill="1" applyBorder="1" applyProtection="1">
      <protection hidden="1"/>
    </xf>
    <xf numFmtId="0" fontId="22" fillId="6" borderId="15" xfId="0" applyFont="1" applyFill="1" applyBorder="1" applyProtection="1">
      <protection hidden="1"/>
    </xf>
    <xf numFmtId="0" fontId="4" fillId="5" borderId="25" xfId="0" applyFont="1" applyFill="1" applyBorder="1" applyProtection="1">
      <protection hidden="1"/>
    </xf>
    <xf numFmtId="0" fontId="4" fillId="5" borderId="45" xfId="0" applyFont="1" applyFill="1" applyBorder="1" applyProtection="1">
      <protection hidden="1"/>
    </xf>
    <xf numFmtId="0" fontId="4" fillId="5" borderId="46" xfId="0" applyFont="1" applyFill="1" applyBorder="1" applyProtection="1">
      <protection hidden="1"/>
    </xf>
    <xf numFmtId="0" fontId="22" fillId="0" borderId="12" xfId="0" applyFont="1" applyBorder="1" applyProtection="1">
      <protection hidden="1"/>
    </xf>
    <xf numFmtId="0" fontId="22" fillId="0" borderId="20" xfId="0" applyFont="1" applyBorder="1" applyProtection="1">
      <protection hidden="1"/>
    </xf>
    <xf numFmtId="0" fontId="22" fillId="0" borderId="20" xfId="0" applyFont="1" applyBorder="1"/>
    <xf numFmtId="0" fontId="22" fillId="0" borderId="21" xfId="0" applyFont="1" applyBorder="1"/>
    <xf numFmtId="0" fontId="4" fillId="7" borderId="45" xfId="0" applyFont="1" applyFill="1" applyBorder="1" applyProtection="1">
      <protection hidden="1"/>
    </xf>
    <xf numFmtId="0" fontId="4" fillId="7" borderId="46" xfId="0" applyFont="1" applyFill="1" applyBorder="1" applyProtection="1">
      <protection hidden="1"/>
    </xf>
    <xf numFmtId="0" fontId="15" fillId="13" borderId="25" xfId="0" applyFont="1" applyFill="1" applyBorder="1" applyProtection="1">
      <protection hidden="1"/>
    </xf>
    <xf numFmtId="0" fontId="15" fillId="13" borderId="45" xfId="0" applyFont="1" applyFill="1" applyBorder="1" applyProtection="1">
      <protection hidden="1"/>
    </xf>
    <xf numFmtId="0" fontId="15" fillId="13" borderId="46" xfId="0" applyFont="1" applyFill="1" applyBorder="1" applyProtection="1">
      <protection hidden="1"/>
    </xf>
    <xf numFmtId="0" fontId="15" fillId="34" borderId="25" xfId="0" applyFont="1" applyFill="1" applyBorder="1" applyProtection="1">
      <protection hidden="1"/>
    </xf>
    <xf numFmtId="0" fontId="15" fillId="34" borderId="45" xfId="0" applyFont="1" applyFill="1" applyBorder="1" applyProtection="1">
      <protection hidden="1"/>
    </xf>
    <xf numFmtId="0" fontId="25" fillId="34" borderId="45" xfId="0" applyFont="1" applyFill="1" applyBorder="1" applyProtection="1">
      <protection hidden="1"/>
    </xf>
    <xf numFmtId="0" fontId="15" fillId="34" borderId="46" xfId="0" applyFont="1" applyFill="1" applyBorder="1" applyProtection="1">
      <protection hidden="1"/>
    </xf>
    <xf numFmtId="0" fontId="4" fillId="0" borderId="22" xfId="0" applyFont="1" applyBorder="1" applyAlignment="1" applyProtection="1">
      <alignment horizontal="center" vertical="center"/>
      <protection hidden="1"/>
    </xf>
    <xf numFmtId="0" fontId="4" fillId="0" borderId="23" xfId="0" applyFont="1" applyBorder="1" applyAlignment="1" applyProtection="1">
      <alignment horizontal="center" vertical="center"/>
      <protection hidden="1"/>
    </xf>
    <xf numFmtId="0" fontId="4" fillId="4" borderId="23" xfId="0" applyFont="1" applyFill="1" applyBorder="1" applyAlignment="1" applyProtection="1">
      <alignment horizontal="center" vertical="center"/>
      <protection hidden="1"/>
    </xf>
    <xf numFmtId="0" fontId="4" fillId="4" borderId="34" xfId="0" applyFont="1" applyFill="1" applyBorder="1" applyAlignment="1" applyProtection="1">
      <alignment horizontal="center" vertical="center"/>
      <protection hidden="1"/>
    </xf>
    <xf numFmtId="0" fontId="4" fillId="0" borderId="78" xfId="0" applyFont="1" applyBorder="1" applyAlignment="1" applyProtection="1">
      <alignment horizontal="center" vertical="center"/>
      <protection hidden="1"/>
    </xf>
    <xf numFmtId="0" fontId="4" fillId="4" borderId="75" xfId="0" applyFont="1" applyFill="1" applyBorder="1" applyAlignment="1" applyProtection="1">
      <alignment horizontal="center" vertical="center"/>
      <protection hidden="1"/>
    </xf>
    <xf numFmtId="0" fontId="26" fillId="52" borderId="1" xfId="0" applyFont="1" applyFill="1" applyBorder="1" applyAlignment="1" applyProtection="1">
      <alignment horizontal="center"/>
      <protection hidden="1"/>
    </xf>
    <xf numFmtId="0" fontId="26" fillId="52" borderId="17" xfId="0" applyFont="1" applyFill="1" applyBorder="1" applyAlignment="1" applyProtection="1">
      <alignment horizontal="center"/>
      <protection hidden="1"/>
    </xf>
    <xf numFmtId="0" fontId="26" fillId="52" borderId="3" xfId="0" applyFont="1" applyFill="1" applyBorder="1" applyAlignment="1" applyProtection="1">
      <alignment horizontal="center"/>
      <protection hidden="1"/>
    </xf>
    <xf numFmtId="0" fontId="26" fillId="52" borderId="6" xfId="0" applyFont="1" applyFill="1" applyBorder="1" applyAlignment="1" applyProtection="1">
      <alignment horizontal="center"/>
      <protection hidden="1"/>
    </xf>
    <xf numFmtId="0" fontId="26" fillId="52" borderId="14" xfId="0" applyFont="1" applyFill="1" applyBorder="1" applyAlignment="1" applyProtection="1">
      <alignment horizontal="center"/>
      <protection hidden="1"/>
    </xf>
    <xf numFmtId="0" fontId="26" fillId="52" borderId="15" xfId="0" applyFont="1" applyFill="1" applyBorder="1" applyAlignment="1" applyProtection="1">
      <alignment horizontal="center"/>
      <protection hidden="1"/>
    </xf>
    <xf numFmtId="0" fontId="26" fillId="52" borderId="3" xfId="0" applyFont="1" applyFill="1" applyBorder="1" applyAlignment="1">
      <alignment horizontal="center"/>
    </xf>
    <xf numFmtId="0" fontId="26" fillId="52" borderId="6" xfId="0" applyFont="1" applyFill="1" applyBorder="1" applyAlignment="1">
      <alignment horizontal="center"/>
    </xf>
    <xf numFmtId="0" fontId="26" fillId="52" borderId="56" xfId="0" applyFont="1" applyFill="1" applyBorder="1" applyAlignment="1">
      <alignment horizontal="center"/>
    </xf>
    <xf numFmtId="0" fontId="26" fillId="52" borderId="57" xfId="0" applyFont="1" applyFill="1" applyBorder="1" applyAlignment="1">
      <alignment horizontal="center"/>
    </xf>
    <xf numFmtId="0" fontId="26" fillId="52" borderId="14" xfId="0" applyFont="1" applyFill="1" applyBorder="1" applyAlignment="1">
      <alignment horizontal="center"/>
    </xf>
    <xf numFmtId="0" fontId="26" fillId="52" borderId="15" xfId="0" applyFont="1" applyFill="1" applyBorder="1" applyAlignment="1">
      <alignment horizontal="center"/>
    </xf>
    <xf numFmtId="0" fontId="16" fillId="0" borderId="8" xfId="0" applyFont="1" applyBorder="1"/>
    <xf numFmtId="0" fontId="16" fillId="0" borderId="0" xfId="0" applyFont="1" applyBorder="1"/>
    <xf numFmtId="0" fontId="16" fillId="33" borderId="5" xfId="0" applyFont="1" applyFill="1" applyBorder="1"/>
    <xf numFmtId="0" fontId="16" fillId="22" borderId="5" xfId="0" applyFont="1" applyFill="1" applyBorder="1"/>
    <xf numFmtId="0" fontId="16" fillId="22" borderId="57" xfId="0" applyFont="1" applyFill="1" applyBorder="1"/>
    <xf numFmtId="0" fontId="28" fillId="8" borderId="24" xfId="0" applyFont="1" applyFill="1" applyBorder="1" applyAlignment="1">
      <alignment horizontal="center"/>
    </xf>
    <xf numFmtId="0" fontId="28" fillId="8" borderId="44" xfId="0" applyFont="1" applyFill="1" applyBorder="1" applyAlignment="1">
      <alignment horizontal="center"/>
    </xf>
    <xf numFmtId="0" fontId="28" fillId="8" borderId="10" xfId="0" applyFont="1" applyFill="1" applyBorder="1" applyAlignment="1">
      <alignment horizontal="center"/>
    </xf>
    <xf numFmtId="0" fontId="27" fillId="25" borderId="24" xfId="0" applyFont="1" applyFill="1" applyBorder="1" applyAlignment="1">
      <alignment horizontal="center"/>
    </xf>
    <xf numFmtId="0" fontId="27" fillId="25" borderId="44" xfId="0" applyFont="1" applyFill="1" applyBorder="1" applyAlignment="1">
      <alignment horizontal="center"/>
    </xf>
    <xf numFmtId="0" fontId="27" fillId="25" borderId="10" xfId="0" applyFont="1" applyFill="1" applyBorder="1" applyAlignment="1">
      <alignment horizontal="center"/>
    </xf>
    <xf numFmtId="0" fontId="28" fillId="5" borderId="24" xfId="0" applyFont="1" applyFill="1" applyBorder="1" applyAlignment="1">
      <alignment horizontal="center"/>
    </xf>
    <xf numFmtId="0" fontId="28" fillId="5" borderId="44" xfId="0" applyFont="1" applyFill="1" applyBorder="1" applyAlignment="1">
      <alignment horizontal="center"/>
    </xf>
    <xf numFmtId="0" fontId="28" fillId="5" borderId="10" xfId="0" applyFont="1" applyFill="1" applyBorder="1" applyAlignment="1">
      <alignment horizontal="center"/>
    </xf>
    <xf numFmtId="0" fontId="23" fillId="25" borderId="24" xfId="0" applyFont="1" applyFill="1" applyBorder="1" applyAlignment="1">
      <alignment horizontal="center"/>
    </xf>
    <xf numFmtId="0" fontId="23" fillId="25" borderId="44" xfId="0" applyFont="1" applyFill="1" applyBorder="1" applyAlignment="1">
      <alignment horizontal="center"/>
    </xf>
    <xf numFmtId="0" fontId="23" fillId="25" borderId="10" xfId="0" applyFont="1" applyFill="1" applyBorder="1" applyAlignment="1">
      <alignment horizontal="center"/>
    </xf>
    <xf numFmtId="0" fontId="24" fillId="5" borderId="24" xfId="0" applyFont="1" applyFill="1" applyBorder="1" applyAlignment="1">
      <alignment horizontal="center"/>
    </xf>
    <xf numFmtId="0" fontId="24" fillId="5" borderId="44" xfId="0" applyFont="1" applyFill="1" applyBorder="1" applyAlignment="1">
      <alignment horizontal="center"/>
    </xf>
    <xf numFmtId="0" fontId="24" fillId="5" borderId="10" xfId="0" applyFont="1" applyFill="1" applyBorder="1" applyAlignment="1">
      <alignment horizontal="center"/>
    </xf>
    <xf numFmtId="0" fontId="24" fillId="8" borderId="24" xfId="0" applyFont="1" applyFill="1" applyBorder="1" applyAlignment="1">
      <alignment horizontal="center"/>
    </xf>
    <xf numFmtId="0" fontId="24" fillId="8" borderId="44" xfId="0" applyFont="1" applyFill="1" applyBorder="1" applyAlignment="1">
      <alignment horizontal="center"/>
    </xf>
    <xf numFmtId="0" fontId="24" fillId="8" borderId="10" xfId="0" applyFont="1" applyFill="1" applyBorder="1" applyAlignment="1">
      <alignment horizontal="center"/>
    </xf>
    <xf numFmtId="0" fontId="26" fillId="52" borderId="18" xfId="0" applyFont="1" applyFill="1" applyBorder="1" applyAlignment="1" applyProtection="1">
      <alignment horizontal="center"/>
      <protection hidden="1"/>
    </xf>
    <xf numFmtId="0" fontId="26" fillId="52" borderId="13" xfId="0" applyFont="1" applyFill="1" applyBorder="1" applyAlignment="1" applyProtection="1">
      <alignment horizontal="center"/>
      <protection hidden="1"/>
    </xf>
    <xf numFmtId="0" fontId="26" fillId="52" borderId="16" xfId="0" applyFont="1" applyFill="1" applyBorder="1" applyAlignment="1" applyProtection="1">
      <alignment horizontal="center"/>
      <protection hidden="1"/>
    </xf>
    <xf numFmtId="0" fontId="26" fillId="52" borderId="13" xfId="0" applyFont="1" applyFill="1" applyBorder="1" applyAlignment="1">
      <alignment horizontal="center"/>
    </xf>
    <xf numFmtId="0" fontId="26" fillId="52" borderId="28" xfId="0" applyFont="1" applyFill="1" applyBorder="1" applyAlignment="1">
      <alignment horizontal="center"/>
    </xf>
    <xf numFmtId="0" fontId="26" fillId="52" borderId="16" xfId="0" applyFont="1" applyFill="1" applyBorder="1" applyAlignment="1">
      <alignment horizontal="center"/>
    </xf>
    <xf numFmtId="1" fontId="27" fillId="25" borderId="0" xfId="0" applyNumberFormat="1" applyFont="1" applyFill="1" applyBorder="1" applyAlignment="1">
      <alignment horizontal="center"/>
    </xf>
    <xf numFmtId="0" fontId="62" fillId="52" borderId="6" xfId="0" applyFont="1" applyFill="1" applyBorder="1" applyAlignment="1">
      <alignment horizontal="center"/>
    </xf>
    <xf numFmtId="0" fontId="16" fillId="52" borderId="5" xfId="0" applyFont="1" applyFill="1" applyBorder="1" applyAlignment="1" applyProtection="1">
      <alignment horizontal="center"/>
      <protection hidden="1"/>
    </xf>
    <xf numFmtId="0" fontId="16" fillId="52" borderId="6" xfId="0" applyFont="1" applyFill="1" applyBorder="1" applyAlignment="1" applyProtection="1">
      <alignment horizontal="center"/>
      <protection hidden="1"/>
    </xf>
    <xf numFmtId="0" fontId="16" fillId="52" borderId="6" xfId="0" applyFont="1" applyFill="1" applyBorder="1" applyAlignment="1">
      <alignment horizontal="center"/>
    </xf>
    <xf numFmtId="0" fontId="16" fillId="52" borderId="15" xfId="0" applyFont="1" applyFill="1" applyBorder="1" applyAlignment="1">
      <alignment horizontal="center"/>
    </xf>
    <xf numFmtId="0" fontId="16" fillId="52" borderId="17" xfId="0" applyFont="1" applyFill="1" applyBorder="1" applyAlignment="1" applyProtection="1">
      <alignment horizontal="center"/>
      <protection hidden="1"/>
    </xf>
    <xf numFmtId="0" fontId="16" fillId="0" borderId="57" xfId="0" applyFont="1" applyBorder="1" applyAlignment="1">
      <alignment horizontal="center"/>
    </xf>
    <xf numFmtId="0" fontId="16" fillId="0" borderId="28" xfId="0" applyFont="1" applyBorder="1" applyAlignment="1">
      <alignment horizontal="center"/>
    </xf>
    <xf numFmtId="0" fontId="16" fillId="0" borderId="56" xfId="0" applyFont="1" applyBorder="1" applyAlignment="1">
      <alignment horizontal="center"/>
    </xf>
    <xf numFmtId="0" fontId="4" fillId="0" borderId="79" xfId="0" applyFont="1" applyBorder="1" applyAlignment="1" applyProtection="1">
      <alignment horizontal="center"/>
      <protection locked="0" hidden="1"/>
    </xf>
    <xf numFmtId="0" fontId="4" fillId="0" borderId="80" xfId="0" applyFont="1" applyBorder="1" applyAlignment="1" applyProtection="1">
      <alignment horizontal="center"/>
      <protection locked="0" hidden="1"/>
    </xf>
    <xf numFmtId="0" fontId="4" fillId="0" borderId="81" xfId="0" applyFont="1" applyBorder="1" applyAlignment="1" applyProtection="1">
      <alignment horizontal="center"/>
      <protection locked="0" hidden="1"/>
    </xf>
    <xf numFmtId="0" fontId="4" fillId="0" borderId="82" xfId="0" applyFont="1" applyBorder="1" applyAlignment="1" applyProtection="1">
      <alignment horizontal="center"/>
      <protection locked="0" hidden="1"/>
    </xf>
    <xf numFmtId="0" fontId="4" fillId="0" borderId="84" xfId="0" applyFont="1" applyBorder="1" applyAlignment="1" applyProtection="1">
      <alignment horizontal="center"/>
      <protection locked="0" hidden="1"/>
    </xf>
    <xf numFmtId="0" fontId="4" fillId="9" borderId="79" xfId="0" applyFont="1" applyFill="1" applyBorder="1" applyAlignment="1" applyProtection="1">
      <alignment horizontal="center"/>
      <protection locked="0" hidden="1"/>
    </xf>
    <xf numFmtId="0" fontId="4" fillId="0" borderId="88" xfId="0" applyFont="1" applyBorder="1" applyAlignment="1" applyProtection="1">
      <alignment horizontal="center"/>
      <protection locked="0" hidden="1"/>
    </xf>
    <xf numFmtId="0" fontId="4" fillId="9" borderId="80" xfId="0" applyFont="1" applyFill="1" applyBorder="1" applyAlignment="1" applyProtection="1">
      <alignment horizontal="center"/>
      <protection locked="0" hidden="1"/>
    </xf>
    <xf numFmtId="0" fontId="22" fillId="6" borderId="4" xfId="0" applyFont="1" applyFill="1" applyBorder="1" applyProtection="1">
      <protection hidden="1"/>
    </xf>
    <xf numFmtId="0" fontId="4" fillId="0" borderId="89" xfId="0" applyFont="1" applyBorder="1" applyAlignment="1" applyProtection="1">
      <alignment horizontal="center"/>
      <protection locked="0" hidden="1"/>
    </xf>
    <xf numFmtId="0" fontId="4" fillId="0" borderId="90" xfId="0" applyFont="1" applyBorder="1" applyAlignment="1" applyProtection="1">
      <alignment horizontal="center"/>
      <protection locked="0" hidden="1"/>
    </xf>
    <xf numFmtId="0" fontId="21" fillId="21" borderId="83" xfId="0" applyFont="1" applyFill="1" applyBorder="1" applyProtection="1">
      <protection locked="0" hidden="1"/>
    </xf>
    <xf numFmtId="0" fontId="21" fillId="21" borderId="85" xfId="0" applyFont="1" applyFill="1" applyBorder="1" applyProtection="1">
      <protection locked="0" hidden="1"/>
    </xf>
    <xf numFmtId="0" fontId="21" fillId="21" borderId="84" xfId="0" applyFont="1" applyFill="1" applyBorder="1" applyProtection="1">
      <protection locked="0" hidden="1"/>
    </xf>
    <xf numFmtId="0" fontId="4" fillId="9" borderId="81" xfId="0" applyFont="1" applyFill="1" applyBorder="1" applyAlignment="1" applyProtection="1">
      <alignment horizontal="center"/>
      <protection locked="0" hidden="1"/>
    </xf>
    <xf numFmtId="0" fontId="4" fillId="0" borderId="91" xfId="0" applyFont="1" applyBorder="1" applyAlignment="1" applyProtection="1">
      <alignment horizontal="center"/>
      <protection locked="0" hidden="1"/>
    </xf>
    <xf numFmtId="0" fontId="4" fillId="0" borderId="92" xfId="0" applyFont="1" applyBorder="1" applyAlignment="1" applyProtection="1">
      <alignment horizontal="center"/>
      <protection locked="0" hidden="1"/>
    </xf>
    <xf numFmtId="0" fontId="4" fillId="0" borderId="93" xfId="0" applyFont="1" applyBorder="1" applyAlignment="1" applyProtection="1">
      <alignment horizontal="center"/>
      <protection locked="0" hidden="1"/>
    </xf>
    <xf numFmtId="0" fontId="69" fillId="30" borderId="24" xfId="0" applyFont="1" applyFill="1" applyBorder="1" applyProtection="1">
      <protection hidden="1"/>
    </xf>
    <xf numFmtId="0" fontId="69" fillId="30" borderId="44" xfId="0" applyFont="1" applyFill="1" applyBorder="1" applyProtection="1">
      <protection hidden="1"/>
    </xf>
    <xf numFmtId="0" fontId="69" fillId="30" borderId="10" xfId="0" applyFont="1" applyFill="1" applyBorder="1" applyProtection="1">
      <protection hidden="1"/>
    </xf>
    <xf numFmtId="0" fontId="24" fillId="3" borderId="22" xfId="0" applyFont="1" applyFill="1" applyBorder="1" applyProtection="1">
      <protection hidden="1"/>
    </xf>
    <xf numFmtId="0" fontId="24" fillId="3" borderId="23" xfId="0" applyFont="1" applyFill="1" applyBorder="1" applyProtection="1">
      <protection hidden="1"/>
    </xf>
    <xf numFmtId="0" fontId="24" fillId="3" borderId="34" xfId="0" applyFont="1" applyFill="1" applyBorder="1" applyProtection="1">
      <protection hidden="1"/>
    </xf>
    <xf numFmtId="0" fontId="24" fillId="3" borderId="22" xfId="0" applyFont="1" applyFill="1" applyBorder="1"/>
    <xf numFmtId="0" fontId="24" fillId="3" borderId="23" xfId="0" applyFont="1" applyFill="1" applyBorder="1"/>
    <xf numFmtId="0" fontId="24" fillId="3" borderId="34" xfId="0" applyFont="1" applyFill="1" applyBorder="1"/>
    <xf numFmtId="0" fontId="24" fillId="5" borderId="22" xfId="0" applyFont="1" applyFill="1" applyBorder="1" applyProtection="1">
      <protection hidden="1"/>
    </xf>
    <xf numFmtId="0" fontId="24" fillId="5" borderId="23" xfId="0" applyFont="1" applyFill="1" applyBorder="1" applyProtection="1">
      <protection hidden="1"/>
    </xf>
    <xf numFmtId="0" fontId="24" fillId="5" borderId="34" xfId="0" applyFont="1" applyFill="1" applyBorder="1" applyProtection="1">
      <protection hidden="1"/>
    </xf>
    <xf numFmtId="0" fontId="24" fillId="5" borderId="29" xfId="0" applyFont="1" applyFill="1" applyBorder="1" applyProtection="1">
      <protection hidden="1"/>
    </xf>
    <xf numFmtId="0" fontId="26" fillId="5" borderId="8" xfId="0" applyFont="1" applyFill="1" applyBorder="1" applyAlignment="1" applyProtection="1">
      <alignment horizontal="center"/>
      <protection hidden="1"/>
    </xf>
    <xf numFmtId="0" fontId="26" fillId="5" borderId="0" xfId="0" applyFont="1" applyFill="1" applyBorder="1" applyAlignment="1" applyProtection="1">
      <alignment horizontal="center"/>
      <protection hidden="1"/>
    </xf>
    <xf numFmtId="0" fontId="26" fillId="5" borderId="55" xfId="0" applyFont="1" applyFill="1" applyBorder="1" applyAlignment="1" applyProtection="1">
      <alignment horizontal="center"/>
      <protection hidden="1"/>
    </xf>
    <xf numFmtId="1" fontId="27" fillId="5" borderId="0" xfId="0" applyNumberFormat="1" applyFont="1" applyFill="1" applyBorder="1" applyAlignment="1" applyProtection="1">
      <alignment horizontal="center"/>
      <protection hidden="1"/>
    </xf>
    <xf numFmtId="0" fontId="24" fillId="7" borderId="23" xfId="0" applyFont="1" applyFill="1" applyBorder="1" applyProtection="1">
      <protection hidden="1"/>
    </xf>
    <xf numFmtId="0" fontId="24" fillId="7" borderId="34" xfId="0" applyFont="1" applyFill="1" applyBorder="1" applyProtection="1">
      <protection hidden="1"/>
    </xf>
    <xf numFmtId="0" fontId="24" fillId="7" borderId="29" xfId="0" applyFont="1" applyFill="1" applyBorder="1" applyProtection="1">
      <protection hidden="1"/>
    </xf>
    <xf numFmtId="0" fontId="26" fillId="7" borderId="8" xfId="0" applyFont="1" applyFill="1" applyBorder="1" applyAlignment="1" applyProtection="1">
      <alignment horizontal="center"/>
      <protection hidden="1"/>
    </xf>
    <xf numFmtId="0" fontId="26" fillId="7" borderId="0" xfId="0" applyFont="1" applyFill="1" applyBorder="1" applyAlignment="1" applyProtection="1">
      <alignment horizontal="center"/>
      <protection hidden="1"/>
    </xf>
    <xf numFmtId="0" fontId="26" fillId="7" borderId="55" xfId="0" applyFont="1" applyFill="1" applyBorder="1" applyAlignment="1" applyProtection="1">
      <alignment horizontal="center"/>
      <protection hidden="1"/>
    </xf>
    <xf numFmtId="0" fontId="4" fillId="8" borderId="46" xfId="0" applyFont="1" applyFill="1" applyBorder="1" applyProtection="1">
      <protection hidden="1"/>
    </xf>
    <xf numFmtId="0" fontId="4" fillId="8" borderId="25" xfId="0" applyFont="1" applyFill="1" applyBorder="1" applyProtection="1">
      <protection hidden="1"/>
    </xf>
    <xf numFmtId="0" fontId="4" fillId="8" borderId="45" xfId="0" applyFont="1" applyFill="1" applyBorder="1" applyProtection="1">
      <protection hidden="1"/>
    </xf>
    <xf numFmtId="0" fontId="4" fillId="8" borderId="29" xfId="0" applyFont="1" applyFill="1" applyBorder="1" applyProtection="1">
      <protection hidden="1"/>
    </xf>
    <xf numFmtId="0" fontId="24" fillId="8" borderId="0" xfId="0" applyFont="1" applyFill="1" applyProtection="1">
      <protection hidden="1"/>
    </xf>
    <xf numFmtId="0" fontId="16" fillId="3" borderId="50" xfId="0" applyFont="1" applyFill="1" applyBorder="1" applyProtection="1">
      <protection hidden="1"/>
    </xf>
    <xf numFmtId="0" fontId="16" fillId="3" borderId="58" xfId="0" applyFont="1" applyFill="1" applyBorder="1" applyProtection="1">
      <protection hidden="1"/>
    </xf>
    <xf numFmtId="0" fontId="30" fillId="3" borderId="24" xfId="0" applyFont="1" applyFill="1" applyBorder="1" applyAlignment="1" applyProtection="1">
      <alignment vertical="center" textRotation="90"/>
      <protection hidden="1"/>
    </xf>
    <xf numFmtId="0" fontId="30" fillId="3" borderId="44" xfId="0" applyFont="1" applyFill="1" applyBorder="1" applyAlignment="1" applyProtection="1">
      <alignment vertical="center" textRotation="90"/>
      <protection hidden="1"/>
    </xf>
    <xf numFmtId="0" fontId="4" fillId="3" borderId="44" xfId="0" applyFont="1" applyFill="1" applyBorder="1" applyAlignment="1" applyProtection="1">
      <alignment vertical="center" textRotation="90"/>
      <protection hidden="1"/>
    </xf>
    <xf numFmtId="0" fontId="4" fillId="3" borderId="10" xfId="0" applyFont="1" applyFill="1" applyBorder="1" applyAlignment="1" applyProtection="1">
      <alignment vertical="center" textRotation="90"/>
      <protection hidden="1"/>
    </xf>
    <xf numFmtId="0" fontId="16" fillId="3" borderId="27" xfId="0" applyFont="1" applyFill="1" applyBorder="1" applyProtection="1">
      <protection hidden="1"/>
    </xf>
    <xf numFmtId="0" fontId="16" fillId="3" borderId="22" xfId="0" applyFont="1" applyFill="1" applyBorder="1" applyProtection="1">
      <protection hidden="1"/>
    </xf>
    <xf numFmtId="0" fontId="30" fillId="3" borderId="25" xfId="0" applyFont="1" applyFill="1" applyBorder="1" applyAlignment="1" applyProtection="1">
      <alignment vertical="center" textRotation="90"/>
      <protection hidden="1"/>
    </xf>
    <xf numFmtId="0" fontId="30" fillId="3" borderId="45" xfId="0" applyFont="1" applyFill="1" applyBorder="1" applyAlignment="1" applyProtection="1">
      <alignment vertical="center" textRotation="90"/>
      <protection hidden="1"/>
    </xf>
    <xf numFmtId="0" fontId="4" fillId="3" borderId="46" xfId="0" applyFont="1" applyFill="1" applyBorder="1" applyAlignment="1" applyProtection="1">
      <alignment vertical="center" textRotation="90"/>
      <protection hidden="1"/>
    </xf>
    <xf numFmtId="0" fontId="4" fillId="3" borderId="10" xfId="0" applyFont="1" applyFill="1" applyBorder="1" applyAlignment="1" applyProtection="1">
      <alignment vertical="center" textRotation="90" wrapText="1"/>
      <protection hidden="1"/>
    </xf>
    <xf numFmtId="0" fontId="4" fillId="3" borderId="46" xfId="0" applyFont="1" applyFill="1" applyBorder="1" applyAlignment="1" applyProtection="1">
      <alignment vertical="center" textRotation="90" wrapText="1"/>
      <protection hidden="1"/>
    </xf>
    <xf numFmtId="0" fontId="32" fillId="3" borderId="24" xfId="0" applyFont="1" applyFill="1" applyBorder="1" applyAlignment="1" applyProtection="1">
      <alignment vertical="center" textRotation="90" wrapText="1"/>
      <protection hidden="1"/>
    </xf>
    <xf numFmtId="0" fontId="32" fillId="3" borderId="44" xfId="0" applyFont="1" applyFill="1" applyBorder="1" applyAlignment="1" applyProtection="1">
      <alignment vertical="center" textRotation="90" wrapText="1"/>
      <protection hidden="1"/>
    </xf>
    <xf numFmtId="0" fontId="32" fillId="3" borderId="10" xfId="0" applyFont="1" applyFill="1" applyBorder="1" applyAlignment="1" applyProtection="1">
      <alignment vertical="center" textRotation="90" wrapText="1"/>
      <protection hidden="1"/>
    </xf>
    <xf numFmtId="0" fontId="32" fillId="3" borderId="25" xfId="0" applyFont="1" applyFill="1" applyBorder="1" applyAlignment="1" applyProtection="1">
      <alignment vertical="center" textRotation="90" wrapText="1"/>
      <protection hidden="1"/>
    </xf>
    <xf numFmtId="0" fontId="32" fillId="3" borderId="45" xfId="0" applyFont="1" applyFill="1" applyBorder="1" applyAlignment="1" applyProtection="1">
      <alignment vertical="center" textRotation="90" wrapText="1"/>
      <protection hidden="1"/>
    </xf>
    <xf numFmtId="0" fontId="32" fillId="3" borderId="46" xfId="0" applyFont="1" applyFill="1" applyBorder="1" applyAlignment="1" applyProtection="1">
      <alignment vertical="center" textRotation="90" wrapText="1"/>
      <protection hidden="1"/>
    </xf>
    <xf numFmtId="0" fontId="16" fillId="5" borderId="23" xfId="0" applyFont="1" applyFill="1" applyBorder="1" applyProtection="1">
      <protection hidden="1"/>
    </xf>
    <xf numFmtId="0" fontId="16" fillId="5" borderId="34" xfId="0" applyFont="1" applyFill="1" applyBorder="1" applyProtection="1">
      <protection hidden="1"/>
    </xf>
    <xf numFmtId="0" fontId="16" fillId="5" borderId="44" xfId="0" applyFont="1" applyFill="1" applyBorder="1" applyAlignment="1" applyProtection="1">
      <alignment horizontal="center"/>
      <protection hidden="1"/>
    </xf>
    <xf numFmtId="0" fontId="16" fillId="5" borderId="10" xfId="0" applyFont="1" applyFill="1" applyBorder="1" applyAlignment="1" applyProtection="1">
      <alignment horizontal="center"/>
      <protection hidden="1"/>
    </xf>
    <xf numFmtId="0" fontId="16" fillId="5" borderId="27" xfId="0" applyFont="1" applyFill="1" applyBorder="1" applyProtection="1">
      <protection hidden="1"/>
    </xf>
    <xf numFmtId="0" fontId="16" fillId="5" borderId="0" xfId="0" applyFont="1" applyFill="1" applyBorder="1" applyAlignment="1" applyProtection="1">
      <alignment horizontal="center"/>
      <protection hidden="1"/>
    </xf>
    <xf numFmtId="0" fontId="16" fillId="5" borderId="55" xfId="0" applyFont="1" applyFill="1" applyBorder="1" applyAlignment="1" applyProtection="1">
      <alignment horizontal="center"/>
      <protection hidden="1"/>
    </xf>
    <xf numFmtId="0" fontId="16" fillId="5" borderId="24" xfId="0" applyFont="1" applyFill="1" applyBorder="1" applyAlignment="1" applyProtection="1">
      <alignment horizontal="center"/>
      <protection hidden="1"/>
    </xf>
    <xf numFmtId="0" fontId="16" fillId="5" borderId="8" xfId="0" applyFont="1" applyFill="1" applyBorder="1" applyAlignment="1" applyProtection="1">
      <alignment horizontal="center"/>
      <protection hidden="1"/>
    </xf>
    <xf numFmtId="0" fontId="16" fillId="7" borderId="1" xfId="0" applyFont="1" applyFill="1" applyBorder="1"/>
    <xf numFmtId="0" fontId="16" fillId="7" borderId="18" xfId="0" applyFont="1" applyFill="1" applyBorder="1"/>
    <xf numFmtId="0" fontId="16" fillId="7" borderId="44" xfId="0" applyFont="1" applyFill="1" applyBorder="1" applyAlignment="1" applyProtection="1">
      <alignment horizontal="center"/>
      <protection hidden="1"/>
    </xf>
    <xf numFmtId="0" fontId="16" fillId="7" borderId="10" xfId="0" applyFont="1" applyFill="1" applyBorder="1" applyAlignment="1" applyProtection="1">
      <alignment horizontal="center"/>
      <protection hidden="1"/>
    </xf>
    <xf numFmtId="0" fontId="16" fillId="7" borderId="14" xfId="0" applyFont="1" applyFill="1" applyBorder="1"/>
    <xf numFmtId="0" fontId="16" fillId="7" borderId="16" xfId="0" applyFont="1" applyFill="1" applyBorder="1"/>
    <xf numFmtId="0" fontId="16" fillId="7" borderId="0" xfId="0" applyFont="1" applyFill="1" applyBorder="1" applyAlignment="1" applyProtection="1">
      <alignment horizontal="center"/>
      <protection hidden="1"/>
    </xf>
    <xf numFmtId="0" fontId="16" fillId="7" borderId="55" xfId="0" applyFont="1" applyFill="1" applyBorder="1" applyAlignment="1" applyProtection="1">
      <alignment horizontal="center"/>
      <protection hidden="1"/>
    </xf>
    <xf numFmtId="0" fontId="16" fillId="7" borderId="24" xfId="0" applyFont="1" applyFill="1" applyBorder="1" applyAlignment="1" applyProtection="1">
      <alignment horizontal="center"/>
      <protection hidden="1"/>
    </xf>
    <xf numFmtId="0" fontId="16" fillId="7" borderId="8" xfId="0" applyFont="1" applyFill="1" applyBorder="1" applyAlignment="1" applyProtection="1">
      <alignment horizontal="center"/>
      <protection hidden="1"/>
    </xf>
    <xf numFmtId="0" fontId="16" fillId="52" borderId="57" xfId="0" applyFont="1" applyFill="1" applyBorder="1" applyAlignment="1">
      <alignment horizontal="center"/>
    </xf>
    <xf numFmtId="0" fontId="16" fillId="0" borderId="5" xfId="0" applyFont="1" applyBorder="1" applyAlignment="1">
      <alignment horizontal="center"/>
    </xf>
    <xf numFmtId="0" fontId="16" fillId="0" borderId="35" xfId="0" applyFont="1" applyBorder="1" applyAlignment="1">
      <alignment horizontal="center"/>
    </xf>
    <xf numFmtId="0" fontId="16" fillId="4" borderId="1" xfId="0" applyFont="1" applyFill="1" applyBorder="1"/>
    <xf numFmtId="0" fontId="16" fillId="4" borderId="18" xfId="0" applyFont="1" applyFill="1" applyBorder="1"/>
    <xf numFmtId="0" fontId="16" fillId="4" borderId="44" xfId="0" applyFont="1" applyFill="1" applyBorder="1" applyAlignment="1">
      <alignment horizontal="center"/>
    </xf>
    <xf numFmtId="0" fontId="16" fillId="4" borderId="10" xfId="0" applyFont="1" applyFill="1" applyBorder="1" applyAlignment="1">
      <alignment horizontal="center"/>
    </xf>
    <xf numFmtId="0" fontId="16" fillId="4" borderId="14" xfId="0" applyFont="1" applyFill="1" applyBorder="1"/>
    <xf numFmtId="0" fontId="16" fillId="4" borderId="16" xfId="0" applyFont="1" applyFill="1" applyBorder="1"/>
    <xf numFmtId="0" fontId="16" fillId="4" borderId="45" xfId="0" applyFont="1" applyFill="1" applyBorder="1" applyAlignment="1">
      <alignment horizontal="center"/>
    </xf>
    <xf numFmtId="0" fontId="16" fillId="4" borderId="46" xfId="0" applyFont="1" applyFill="1" applyBorder="1" applyAlignment="1">
      <alignment horizontal="center"/>
    </xf>
    <xf numFmtId="0" fontId="16" fillId="4" borderId="24" xfId="0" applyFont="1" applyFill="1" applyBorder="1" applyAlignment="1">
      <alignment horizontal="center"/>
    </xf>
    <xf numFmtId="0" fontId="16" fillId="4" borderId="25" xfId="0" applyFont="1" applyFill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6" fillId="0" borderId="17" xfId="0" applyFont="1" applyBorder="1" applyAlignment="1">
      <alignment horizontal="center"/>
    </xf>
    <xf numFmtId="0" fontId="16" fillId="0" borderId="16" xfId="0" applyFont="1" applyBorder="1" applyAlignment="1" applyProtection="1">
      <alignment horizontal="center"/>
      <protection hidden="1"/>
    </xf>
    <xf numFmtId="0" fontId="61" fillId="43" borderId="24" xfId="4" applyFont="1" applyFill="1" applyBorder="1" applyProtection="1">
      <protection hidden="1"/>
    </xf>
    <xf numFmtId="0" fontId="61" fillId="43" borderId="44" xfId="4" applyFont="1" applyFill="1" applyBorder="1" applyProtection="1">
      <protection hidden="1"/>
    </xf>
    <xf numFmtId="0" fontId="61" fillId="43" borderId="10" xfId="4" applyFont="1" applyFill="1" applyBorder="1" applyProtection="1">
      <protection hidden="1"/>
    </xf>
    <xf numFmtId="0" fontId="61" fillId="43" borderId="25" xfId="4" applyFont="1" applyFill="1" applyBorder="1" applyProtection="1">
      <protection hidden="1"/>
    </xf>
    <xf numFmtId="0" fontId="61" fillId="43" borderId="45" xfId="4" applyFont="1" applyFill="1" applyBorder="1" applyProtection="1">
      <protection hidden="1"/>
    </xf>
    <xf numFmtId="0" fontId="61" fillId="43" borderId="46" xfId="4" applyFont="1" applyFill="1" applyBorder="1" applyProtection="1">
      <protection hidden="1"/>
    </xf>
    <xf numFmtId="0" fontId="61" fillId="9" borderId="24" xfId="4" applyFont="1" applyFill="1" applyBorder="1" applyProtection="1">
      <protection hidden="1"/>
    </xf>
    <xf numFmtId="0" fontId="61" fillId="9" borderId="44" xfId="4" applyFont="1" applyFill="1" applyBorder="1" applyProtection="1">
      <protection hidden="1"/>
    </xf>
    <xf numFmtId="0" fontId="61" fillId="9" borderId="10" xfId="4" applyFont="1" applyFill="1" applyBorder="1" applyProtection="1">
      <protection hidden="1"/>
    </xf>
    <xf numFmtId="0" fontId="61" fillId="9" borderId="25" xfId="4" applyFont="1" applyFill="1" applyBorder="1" applyProtection="1">
      <protection hidden="1"/>
    </xf>
    <xf numFmtId="0" fontId="61" fillId="9" borderId="45" xfId="4" applyFont="1" applyFill="1" applyBorder="1" applyProtection="1">
      <protection hidden="1"/>
    </xf>
    <xf numFmtId="0" fontId="61" fillId="9" borderId="46" xfId="4" applyFont="1" applyFill="1" applyBorder="1" applyProtection="1">
      <protection hidden="1"/>
    </xf>
    <xf numFmtId="0" fontId="61" fillId="9" borderId="22" xfId="4" applyFont="1" applyFill="1" applyBorder="1" applyProtection="1">
      <protection hidden="1"/>
    </xf>
    <xf numFmtId="0" fontId="61" fillId="9" borderId="23" xfId="4" applyFont="1" applyFill="1" applyBorder="1" applyProtection="1">
      <protection hidden="1"/>
    </xf>
    <xf numFmtId="0" fontId="61" fillId="9" borderId="34" xfId="4" applyFont="1" applyFill="1" applyBorder="1" applyProtection="1">
      <protection hidden="1"/>
    </xf>
    <xf numFmtId="0" fontId="61" fillId="43" borderId="22" xfId="4" applyFont="1" applyFill="1" applyBorder="1" applyProtection="1">
      <protection hidden="1"/>
    </xf>
    <xf numFmtId="0" fontId="61" fillId="43" borderId="23" xfId="4" applyFont="1" applyFill="1" applyBorder="1" applyProtection="1">
      <protection hidden="1"/>
    </xf>
    <xf numFmtId="0" fontId="61" fillId="43" borderId="34" xfId="4" applyFont="1" applyFill="1" applyBorder="1" applyProtection="1">
      <protection hidden="1"/>
    </xf>
    <xf numFmtId="0" fontId="26" fillId="12" borderId="1" xfId="0" applyFont="1" applyFill="1" applyBorder="1" applyAlignment="1" applyProtection="1">
      <alignment horizontal="center"/>
      <protection hidden="1"/>
    </xf>
    <xf numFmtId="0" fontId="26" fillId="12" borderId="17" xfId="0" applyFont="1" applyFill="1" applyBorder="1" applyAlignment="1" applyProtection="1">
      <alignment horizontal="center"/>
      <protection hidden="1"/>
    </xf>
    <xf numFmtId="0" fontId="28" fillId="43" borderId="34" xfId="0" applyFont="1" applyFill="1" applyBorder="1" applyAlignment="1">
      <alignment horizontal="center"/>
    </xf>
    <xf numFmtId="0" fontId="27" fillId="43" borderId="34" xfId="0" applyFont="1" applyFill="1" applyBorder="1" applyAlignment="1">
      <alignment horizontal="center"/>
    </xf>
    <xf numFmtId="0" fontId="26" fillId="43" borderId="17" xfId="0" applyFont="1" applyFill="1" applyBorder="1" applyAlignment="1" applyProtection="1">
      <alignment horizontal="center"/>
      <protection hidden="1"/>
    </xf>
    <xf numFmtId="0" fontId="26" fillId="43" borderId="18" xfId="0" applyFont="1" applyFill="1" applyBorder="1" applyAlignment="1" applyProtection="1">
      <alignment horizontal="center"/>
      <protection hidden="1"/>
    </xf>
    <xf numFmtId="0" fontId="24" fillId="9" borderId="24" xfId="0" applyFont="1" applyFill="1" applyBorder="1" applyAlignment="1">
      <alignment horizontal="center"/>
    </xf>
    <xf numFmtId="0" fontId="24" fillId="9" borderId="44" xfId="0" applyFont="1" applyFill="1" applyBorder="1" applyAlignment="1">
      <alignment horizontal="center"/>
    </xf>
    <xf numFmtId="0" fontId="24" fillId="9" borderId="8" xfId="0" applyFont="1" applyFill="1" applyBorder="1" applyAlignment="1" applyProtection="1">
      <alignment horizontal="center" vertical="center" wrapText="1"/>
      <protection hidden="1"/>
    </xf>
    <xf numFmtId="0" fontId="24" fillId="9" borderId="0" xfId="0" applyFont="1" applyFill="1" applyBorder="1" applyAlignment="1" applyProtection="1">
      <alignment horizontal="center" vertical="center" wrapText="1"/>
      <protection hidden="1"/>
    </xf>
    <xf numFmtId="0" fontId="26" fillId="9" borderId="1" xfId="0" applyFont="1" applyFill="1" applyBorder="1" applyAlignment="1" applyProtection="1">
      <alignment horizontal="center"/>
      <protection hidden="1"/>
    </xf>
    <xf numFmtId="0" fontId="26" fillId="9" borderId="17" xfId="0" applyFont="1" applyFill="1" applyBorder="1" applyAlignment="1" applyProtection="1">
      <alignment horizontal="center"/>
      <protection hidden="1"/>
    </xf>
    <xf numFmtId="1" fontId="70" fillId="5" borderId="0" xfId="0" applyNumberFormat="1" applyFont="1" applyFill="1" applyBorder="1" applyAlignment="1" applyProtection="1">
      <alignment horizontal="center"/>
      <protection hidden="1"/>
    </xf>
    <xf numFmtId="0" fontId="27" fillId="25" borderId="0" xfId="0" applyFont="1" applyFill="1" applyBorder="1" applyAlignment="1">
      <alignment horizontal="left"/>
    </xf>
    <xf numFmtId="0" fontId="27" fillId="30" borderId="45" xfId="0" applyFont="1" applyFill="1" applyBorder="1" applyAlignment="1" applyProtection="1">
      <alignment horizontal="left"/>
      <protection hidden="1"/>
    </xf>
    <xf numFmtId="0" fontId="27" fillId="30" borderId="45" xfId="0" applyFont="1" applyFill="1" applyBorder="1" applyAlignment="1" applyProtection="1">
      <alignment horizontal="center"/>
      <protection hidden="1"/>
    </xf>
    <xf numFmtId="0" fontId="28" fillId="23" borderId="45" xfId="0" applyFont="1" applyFill="1" applyBorder="1" applyAlignment="1" applyProtection="1">
      <alignment horizontal="left"/>
      <protection hidden="1"/>
    </xf>
    <xf numFmtId="0" fontId="28" fillId="34" borderId="45" xfId="0" applyFont="1" applyFill="1" applyBorder="1" applyAlignment="1" applyProtection="1">
      <alignment horizontal="left"/>
      <protection hidden="1"/>
    </xf>
    <xf numFmtId="0" fontId="28" fillId="8" borderId="0" xfId="0" applyFont="1" applyFill="1" applyBorder="1" applyAlignment="1" applyProtection="1">
      <alignment horizontal="left"/>
      <protection hidden="1"/>
    </xf>
    <xf numFmtId="0" fontId="28" fillId="7" borderId="0" xfId="0" applyFont="1" applyFill="1" applyBorder="1" applyAlignment="1" applyProtection="1">
      <alignment horizontal="left"/>
      <protection hidden="1"/>
    </xf>
    <xf numFmtId="0" fontId="28" fillId="5" borderId="0" xfId="0" applyFont="1" applyFill="1" applyBorder="1" applyAlignment="1" applyProtection="1">
      <alignment horizontal="left"/>
      <protection hidden="1"/>
    </xf>
    <xf numFmtId="0" fontId="28" fillId="34" borderId="45" xfId="0" applyFont="1" applyFill="1" applyBorder="1" applyAlignment="1" applyProtection="1">
      <alignment horizontal="center"/>
      <protection hidden="1"/>
    </xf>
    <xf numFmtId="0" fontId="28" fillId="23" borderId="45" xfId="0" applyFont="1" applyFill="1" applyBorder="1" applyAlignment="1" applyProtection="1">
      <alignment horizontal="center"/>
      <protection hidden="1"/>
    </xf>
    <xf numFmtId="0" fontId="26" fillId="43" borderId="6" xfId="0" applyFont="1" applyFill="1" applyBorder="1" applyAlignment="1" applyProtection="1">
      <alignment horizontal="center"/>
      <protection hidden="1"/>
    </xf>
    <xf numFmtId="0" fontId="26" fillId="43" borderId="15" xfId="0" applyFont="1" applyFill="1" applyBorder="1" applyAlignment="1" applyProtection="1">
      <alignment horizontal="center"/>
      <protection hidden="1"/>
    </xf>
    <xf numFmtId="0" fontId="26" fillId="43" borderId="6" xfId="0" applyFont="1" applyFill="1" applyBorder="1" applyAlignment="1">
      <alignment horizontal="center"/>
    </xf>
    <xf numFmtId="0" fontId="26" fillId="43" borderId="57" xfId="0" applyFont="1" applyFill="1" applyBorder="1" applyAlignment="1">
      <alignment horizontal="center"/>
    </xf>
    <xf numFmtId="0" fontId="26" fillId="43" borderId="15" xfId="0" applyFont="1" applyFill="1" applyBorder="1" applyAlignment="1">
      <alignment horizontal="center"/>
    </xf>
    <xf numFmtId="0" fontId="24" fillId="33" borderId="41" xfId="0" applyFont="1" applyFill="1" applyBorder="1" applyProtection="1">
      <protection hidden="1"/>
    </xf>
    <xf numFmtId="0" fontId="24" fillId="33" borderId="11" xfId="0" applyFont="1" applyFill="1" applyBorder="1" applyProtection="1">
      <protection hidden="1"/>
    </xf>
    <xf numFmtId="0" fontId="24" fillId="33" borderId="11" xfId="0" applyFont="1" applyFill="1" applyBorder="1"/>
    <xf numFmtId="0" fontId="24" fillId="7" borderId="25" xfId="0" applyFont="1" applyFill="1" applyBorder="1" applyProtection="1">
      <protection hidden="1"/>
    </xf>
    <xf numFmtId="0" fontId="24" fillId="33" borderId="42" xfId="0" applyFont="1" applyFill="1" applyBorder="1"/>
    <xf numFmtId="0" fontId="26" fillId="43" borderId="13" xfId="0" applyFont="1" applyFill="1" applyBorder="1" applyAlignment="1" applyProtection="1">
      <alignment horizontal="center"/>
      <protection hidden="1"/>
    </xf>
    <xf numFmtId="0" fontId="26" fillId="43" borderId="16" xfId="0" applyFont="1" applyFill="1" applyBorder="1" applyAlignment="1" applyProtection="1">
      <alignment horizontal="center"/>
      <protection hidden="1"/>
    </xf>
    <xf numFmtId="0" fontId="26" fillId="43" borderId="13" xfId="0" applyFont="1" applyFill="1" applyBorder="1" applyAlignment="1">
      <alignment horizontal="center"/>
    </xf>
    <xf numFmtId="0" fontId="26" fillId="43" borderId="28" xfId="0" applyFont="1" applyFill="1" applyBorder="1" applyAlignment="1">
      <alignment horizontal="center"/>
    </xf>
    <xf numFmtId="0" fontId="26" fillId="43" borderId="16" xfId="0" applyFont="1" applyFill="1" applyBorder="1" applyAlignment="1">
      <alignment horizontal="center"/>
    </xf>
    <xf numFmtId="0" fontId="24" fillId="9" borderId="0" xfId="0" applyFont="1" applyFill="1" applyBorder="1" applyAlignment="1" applyProtection="1">
      <alignment horizontal="center"/>
      <protection hidden="1"/>
    </xf>
    <xf numFmtId="0" fontId="24" fillId="5" borderId="8" xfId="0" applyFont="1" applyFill="1" applyBorder="1" applyAlignment="1">
      <alignment horizontal="center"/>
    </xf>
    <xf numFmtId="0" fontId="24" fillId="5" borderId="0" xfId="0" applyFont="1" applyFill="1" applyBorder="1" applyAlignment="1">
      <alignment horizontal="center"/>
    </xf>
    <xf numFmtId="0" fontId="24" fillId="5" borderId="55" xfId="0" applyFont="1" applyFill="1" applyBorder="1" applyAlignment="1">
      <alignment horizontal="center"/>
    </xf>
    <xf numFmtId="0" fontId="24" fillId="8" borderId="8" xfId="0" applyFont="1" applyFill="1" applyBorder="1" applyAlignment="1">
      <alignment horizontal="center"/>
    </xf>
    <xf numFmtId="0" fontId="24" fillId="8" borderId="0" xfId="0" applyFont="1" applyFill="1" applyBorder="1" applyAlignment="1">
      <alignment horizontal="center"/>
    </xf>
    <xf numFmtId="0" fontId="24" fillId="8" borderId="55" xfId="0" applyFont="1" applyFill="1" applyBorder="1" applyAlignment="1">
      <alignment horizontal="center"/>
    </xf>
    <xf numFmtId="0" fontId="24" fillId="0" borderId="22" xfId="0" applyFont="1" applyBorder="1" applyAlignment="1" applyProtection="1">
      <alignment horizontal="center"/>
      <protection hidden="1"/>
    </xf>
    <xf numFmtId="0" fontId="24" fillId="0" borderId="23" xfId="0" applyFont="1" applyBorder="1" applyAlignment="1" applyProtection="1">
      <alignment horizontal="center"/>
      <protection hidden="1"/>
    </xf>
    <xf numFmtId="0" fontId="24" fillId="0" borderId="34" xfId="0" applyFont="1" applyBorder="1" applyAlignment="1" applyProtection="1">
      <alignment horizontal="center"/>
      <protection hidden="1"/>
    </xf>
    <xf numFmtId="0" fontId="34" fillId="15" borderId="95" xfId="0" applyFont="1" applyFill="1" applyBorder="1" applyAlignment="1" applyProtection="1">
      <alignment horizontal="center" vertical="center" wrapText="1"/>
      <protection hidden="1"/>
    </xf>
    <xf numFmtId="0" fontId="34" fillId="15" borderId="94" xfId="0" applyFont="1" applyFill="1" applyBorder="1" applyAlignment="1" applyProtection="1">
      <alignment horizontal="center" vertical="center" wrapText="1"/>
      <protection hidden="1"/>
    </xf>
    <xf numFmtId="0" fontId="16" fillId="0" borderId="98" xfId="0" applyFont="1" applyBorder="1" applyAlignment="1" applyProtection="1">
      <alignment horizontal="center"/>
      <protection hidden="1"/>
    </xf>
    <xf numFmtId="0" fontId="21" fillId="21" borderId="0" xfId="0" applyFont="1" applyFill="1" applyBorder="1" applyAlignment="1" applyProtection="1">
      <alignment horizontal="center" vertical="center"/>
      <protection hidden="1"/>
    </xf>
    <xf numFmtId="0" fontId="4" fillId="5" borderId="44" xfId="0" applyFont="1" applyFill="1" applyBorder="1" applyProtection="1">
      <protection hidden="1"/>
    </xf>
    <xf numFmtId="0" fontId="4" fillId="7" borderId="44" xfId="0" applyFont="1" applyFill="1" applyBorder="1" applyProtection="1">
      <protection hidden="1"/>
    </xf>
    <xf numFmtId="0" fontId="4" fillId="8" borderId="44" xfId="0" applyFont="1" applyFill="1" applyBorder="1" applyProtection="1">
      <protection hidden="1"/>
    </xf>
    <xf numFmtId="0" fontId="15" fillId="13" borderId="0" xfId="0" applyFont="1" applyFill="1" applyBorder="1" applyProtection="1">
      <protection hidden="1"/>
    </xf>
    <xf numFmtId="0" fontId="15" fillId="13" borderId="44" xfId="0" applyFont="1" applyFill="1" applyBorder="1" applyProtection="1">
      <protection hidden="1"/>
    </xf>
    <xf numFmtId="0" fontId="15" fillId="34" borderId="0" xfId="0" applyFont="1" applyFill="1" applyBorder="1" applyProtection="1">
      <protection hidden="1"/>
    </xf>
    <xf numFmtId="0" fontId="4" fillId="34" borderId="0" xfId="0" applyFont="1" applyFill="1" applyBorder="1" applyProtection="1">
      <protection hidden="1"/>
    </xf>
    <xf numFmtId="0" fontId="39" fillId="15" borderId="0" xfId="0" applyFont="1" applyFill="1" applyBorder="1" applyProtection="1">
      <protection hidden="1"/>
    </xf>
    <xf numFmtId="0" fontId="39" fillId="30" borderId="25" xfId="0" applyFont="1" applyFill="1" applyBorder="1" applyProtection="1">
      <protection hidden="1"/>
    </xf>
    <xf numFmtId="0" fontId="39" fillId="30" borderId="45" xfId="0" applyFont="1" applyFill="1" applyBorder="1" applyProtection="1">
      <protection hidden="1"/>
    </xf>
    <xf numFmtId="0" fontId="39" fillId="30" borderId="46" xfId="0" applyFont="1" applyFill="1" applyBorder="1" applyProtection="1">
      <protection hidden="1"/>
    </xf>
    <xf numFmtId="0" fontId="22" fillId="3" borderId="55" xfId="0" applyFont="1" applyFill="1" applyBorder="1" applyProtection="1">
      <protection hidden="1"/>
    </xf>
    <xf numFmtId="0" fontId="22" fillId="3" borderId="27" xfId="0" applyFont="1" applyFill="1" applyBorder="1" applyProtection="1">
      <protection hidden="1"/>
    </xf>
    <xf numFmtId="0" fontId="22" fillId="6" borderId="99" xfId="0" applyFont="1" applyFill="1" applyBorder="1" applyProtection="1">
      <protection hidden="1"/>
    </xf>
    <xf numFmtId="0" fontId="16" fillId="6" borderId="4" xfId="0" applyFont="1" applyFill="1" applyBorder="1" applyProtection="1">
      <protection hidden="1"/>
    </xf>
    <xf numFmtId="0" fontId="22" fillId="6" borderId="20" xfId="0" applyFont="1" applyFill="1" applyBorder="1" applyProtection="1">
      <protection hidden="1"/>
    </xf>
    <xf numFmtId="0" fontId="22" fillId="6" borderId="21" xfId="0" applyFont="1" applyFill="1" applyBorder="1" applyProtection="1">
      <protection hidden="1"/>
    </xf>
    <xf numFmtId="0" fontId="4" fillId="34" borderId="29" xfId="0" applyFont="1" applyFill="1" applyBorder="1" applyProtection="1">
      <protection hidden="1"/>
    </xf>
    <xf numFmtId="0" fontId="22" fillId="3" borderId="29" xfId="0" applyFont="1" applyFill="1" applyBorder="1" applyProtection="1">
      <protection hidden="1"/>
    </xf>
    <xf numFmtId="0" fontId="22" fillId="3" borderId="29" xfId="0" applyFont="1" applyFill="1" applyBorder="1" applyProtection="1">
      <protection locked="0" hidden="1"/>
    </xf>
    <xf numFmtId="0" fontId="4" fillId="6" borderId="100" xfId="0" applyFont="1" applyFill="1" applyBorder="1" applyProtection="1">
      <protection hidden="1"/>
    </xf>
    <xf numFmtId="0" fontId="4" fillId="6" borderId="101" xfId="0" applyFont="1" applyFill="1" applyBorder="1" applyProtection="1">
      <protection hidden="1"/>
    </xf>
    <xf numFmtId="0" fontId="4" fillId="6" borderId="102" xfId="0" applyFont="1" applyFill="1" applyBorder="1" applyProtection="1">
      <protection hidden="1"/>
    </xf>
    <xf numFmtId="14" fontId="22" fillId="6" borderId="103" xfId="0" applyNumberFormat="1" applyFont="1" applyFill="1" applyBorder="1" applyProtection="1">
      <protection hidden="1"/>
    </xf>
    <xf numFmtId="14" fontId="22" fillId="6" borderId="104" xfId="0" applyNumberFormat="1" applyFont="1" applyFill="1" applyBorder="1" applyProtection="1">
      <protection hidden="1"/>
    </xf>
    <xf numFmtId="14" fontId="22" fillId="6" borderId="105" xfId="0" applyNumberFormat="1" applyFont="1" applyFill="1" applyBorder="1" applyProtection="1">
      <protection hidden="1"/>
    </xf>
    <xf numFmtId="0" fontId="4" fillId="9" borderId="65" xfId="0" applyFont="1" applyFill="1" applyBorder="1" applyAlignment="1" applyProtection="1">
      <alignment horizontal="center"/>
      <protection locked="0" hidden="1"/>
    </xf>
    <xf numFmtId="0" fontId="4" fillId="9" borderId="17" xfId="0" applyFont="1" applyFill="1" applyBorder="1" applyAlignment="1" applyProtection="1">
      <alignment horizontal="center"/>
      <protection locked="0" hidden="1"/>
    </xf>
    <xf numFmtId="0" fontId="4" fillId="9" borderId="11" xfId="0" applyFont="1" applyFill="1" applyBorder="1" applyAlignment="1" applyProtection="1">
      <alignment horizontal="center"/>
      <protection locked="0" hidden="1"/>
    </xf>
    <xf numFmtId="0" fontId="4" fillId="9" borderId="82" xfId="0" applyFont="1" applyFill="1" applyBorder="1" applyAlignment="1" applyProtection="1">
      <alignment horizontal="center"/>
      <protection locked="0" hidden="1"/>
    </xf>
    <xf numFmtId="0" fontId="4" fillId="9" borderId="4" xfId="0" applyFont="1" applyFill="1" applyBorder="1" applyAlignment="1" applyProtection="1">
      <alignment horizontal="center"/>
      <protection locked="0" hidden="1"/>
    </xf>
    <xf numFmtId="0" fontId="4" fillId="9" borderId="6" xfId="0" applyFont="1" applyFill="1" applyBorder="1" applyAlignment="1" applyProtection="1">
      <alignment horizontal="center" vertical="top"/>
      <protection locked="0" hidden="1"/>
    </xf>
    <xf numFmtId="164" fontId="4" fillId="9" borderId="6" xfId="0" applyNumberFormat="1" applyFont="1" applyFill="1" applyBorder="1" applyAlignment="1" applyProtection="1">
      <alignment horizontal="center"/>
      <protection locked="0" hidden="1"/>
    </xf>
    <xf numFmtId="0" fontId="4" fillId="9" borderId="86" xfId="0" applyFont="1" applyFill="1" applyBorder="1" applyAlignment="1" applyProtection="1">
      <alignment horizontal="center"/>
      <protection locked="0" hidden="1"/>
    </xf>
    <xf numFmtId="0" fontId="4" fillId="9" borderId="84" xfId="0" applyFont="1" applyFill="1" applyBorder="1" applyAlignment="1" applyProtection="1">
      <alignment horizontal="center"/>
      <protection locked="0" hidden="1"/>
    </xf>
    <xf numFmtId="0" fontId="4" fillId="9" borderId="83" xfId="0" applyFont="1" applyFill="1" applyBorder="1" applyAlignment="1" applyProtection="1">
      <alignment horizontal="center"/>
      <protection locked="0" hidden="1"/>
    </xf>
    <xf numFmtId="0" fontId="4" fillId="9" borderId="85" xfId="0" applyFont="1" applyFill="1" applyBorder="1" applyAlignment="1" applyProtection="1">
      <alignment horizontal="center"/>
      <protection locked="0" hidden="1"/>
    </xf>
    <xf numFmtId="0" fontId="4" fillId="9" borderId="87" xfId="0" applyFont="1" applyFill="1" applyBorder="1" applyAlignment="1" applyProtection="1">
      <alignment horizontal="center"/>
      <protection locked="0" hidden="1"/>
    </xf>
    <xf numFmtId="0" fontId="3" fillId="9" borderId="40" xfId="0" applyFont="1" applyFill="1" applyBorder="1" applyAlignment="1" applyProtection="1">
      <alignment horizontal="center" vertical="center"/>
      <protection locked="0" hidden="1"/>
    </xf>
    <xf numFmtId="0" fontId="3" fillId="9" borderId="38" xfId="0" applyFont="1" applyFill="1" applyBorder="1" applyAlignment="1" applyProtection="1">
      <alignment horizontal="center" vertical="center"/>
      <protection locked="0" hidden="1"/>
    </xf>
    <xf numFmtId="0" fontId="3" fillId="9" borderId="38" xfId="0" applyFont="1" applyFill="1" applyBorder="1" applyAlignment="1" applyProtection="1">
      <alignment horizontal="center"/>
      <protection locked="0" hidden="1"/>
    </xf>
    <xf numFmtId="0" fontId="3" fillId="9" borderId="42" xfId="0" applyFont="1" applyFill="1" applyBorder="1" applyAlignment="1" applyProtection="1">
      <alignment horizontal="center" vertical="center"/>
      <protection locked="0" hidden="1"/>
    </xf>
    <xf numFmtId="0" fontId="4" fillId="0" borderId="106" xfId="0" applyFont="1" applyBorder="1" applyAlignment="1" applyProtection="1">
      <alignment horizontal="center"/>
      <protection locked="0" hidden="1"/>
    </xf>
    <xf numFmtId="0" fontId="4" fillId="0" borderId="107" xfId="0" applyFont="1" applyBorder="1" applyAlignment="1" applyProtection="1">
      <alignment horizontal="center"/>
      <protection locked="0" hidden="1"/>
    </xf>
    <xf numFmtId="0" fontId="4" fillId="0" borderId="6" xfId="0" applyFont="1" applyBorder="1" applyAlignment="1" applyProtection="1">
      <alignment horizontal="center"/>
      <protection hidden="1"/>
    </xf>
    <xf numFmtId="0" fontId="4" fillId="0" borderId="57" xfId="0" applyFont="1" applyBorder="1" applyAlignment="1" applyProtection="1">
      <alignment horizontal="center"/>
      <protection hidden="1"/>
    </xf>
    <xf numFmtId="0" fontId="5" fillId="0" borderId="17" xfId="0" applyFont="1" applyFill="1" applyBorder="1" applyAlignment="1" applyProtection="1">
      <alignment horizontal="center"/>
      <protection hidden="1"/>
    </xf>
    <xf numFmtId="0" fontId="5" fillId="0" borderId="6" xfId="0" applyFont="1" applyFill="1" applyBorder="1" applyAlignment="1" applyProtection="1">
      <alignment horizontal="center"/>
      <protection hidden="1"/>
    </xf>
    <xf numFmtId="0" fontId="7" fillId="0" borderId="6" xfId="0" applyFont="1" applyFill="1" applyBorder="1" applyAlignment="1" applyProtection="1">
      <alignment horizontal="center"/>
      <protection hidden="1"/>
    </xf>
    <xf numFmtId="0" fontId="27" fillId="25" borderId="8" xfId="0" applyFont="1" applyFill="1" applyBorder="1" applyAlignment="1">
      <alignment horizontal="left"/>
    </xf>
    <xf numFmtId="0" fontId="27" fillId="25" borderId="55" xfId="0" applyFont="1" applyFill="1" applyBorder="1" applyAlignment="1">
      <alignment horizontal="left"/>
    </xf>
    <xf numFmtId="0" fontId="27" fillId="25" borderId="24" xfId="0" applyFont="1" applyFill="1" applyBorder="1" applyAlignment="1">
      <alignment horizontal="left"/>
    </xf>
    <xf numFmtId="0" fontId="27" fillId="25" borderId="44" xfId="0" applyFont="1" applyFill="1" applyBorder="1" applyAlignment="1">
      <alignment horizontal="left"/>
    </xf>
    <xf numFmtId="0" fontId="27" fillId="25" borderId="10" xfId="0" applyFont="1" applyFill="1" applyBorder="1" applyAlignment="1">
      <alignment horizontal="left"/>
    </xf>
    <xf numFmtId="0" fontId="23" fillId="25" borderId="8" xfId="0" applyFont="1" applyFill="1" applyBorder="1" applyAlignment="1">
      <alignment horizontal="left"/>
    </xf>
    <xf numFmtId="0" fontId="23" fillId="25" borderId="0" xfId="0" applyFont="1" applyFill="1" applyBorder="1" applyAlignment="1">
      <alignment horizontal="left"/>
    </xf>
    <xf numFmtId="0" fontId="23" fillId="25" borderId="55" xfId="0" applyFont="1" applyFill="1" applyBorder="1" applyAlignment="1">
      <alignment horizontal="left"/>
    </xf>
    <xf numFmtId="0" fontId="28" fillId="3" borderId="23" xfId="0" applyFont="1" applyFill="1" applyBorder="1" applyAlignment="1">
      <alignment horizontal="center"/>
    </xf>
    <xf numFmtId="0" fontId="16" fillId="9" borderId="3" xfId="0" applyFont="1" applyFill="1" applyBorder="1" applyAlignment="1" applyProtection="1">
      <alignment horizontal="center"/>
      <protection hidden="1"/>
    </xf>
    <xf numFmtId="0" fontId="16" fillId="9" borderId="5" xfId="0" applyFont="1" applyFill="1" applyBorder="1" applyAlignment="1" applyProtection="1">
      <alignment horizontal="center"/>
      <protection hidden="1"/>
    </xf>
    <xf numFmtId="0" fontId="16" fillId="9" borderId="6" xfId="0" applyFont="1" applyFill="1" applyBorder="1" applyAlignment="1" applyProtection="1">
      <alignment horizontal="center"/>
      <protection hidden="1"/>
    </xf>
    <xf numFmtId="0" fontId="16" fillId="9" borderId="59" xfId="0" applyFont="1" applyFill="1" applyBorder="1" applyAlignment="1" applyProtection="1">
      <alignment horizontal="center"/>
      <protection hidden="1"/>
    </xf>
    <xf numFmtId="0" fontId="16" fillId="9" borderId="3" xfId="0" applyFont="1" applyFill="1" applyBorder="1" applyAlignment="1">
      <alignment horizontal="center"/>
    </xf>
    <xf numFmtId="0" fontId="16" fillId="9" borderId="6" xfId="0" applyFont="1" applyFill="1" applyBorder="1" applyAlignment="1">
      <alignment horizontal="center"/>
    </xf>
    <xf numFmtId="0" fontId="16" fillId="9" borderId="14" xfId="0" applyFont="1" applyFill="1" applyBorder="1" applyAlignment="1">
      <alignment horizontal="center"/>
    </xf>
    <xf numFmtId="0" fontId="16" fillId="9" borderId="15" xfId="0" applyFont="1" applyFill="1" applyBorder="1" applyAlignment="1">
      <alignment horizontal="center"/>
    </xf>
    <xf numFmtId="0" fontId="16" fillId="9" borderId="41" xfId="0" applyFont="1" applyFill="1" applyBorder="1" applyAlignment="1" applyProtection="1">
      <alignment horizontal="center"/>
      <protection hidden="1"/>
    </xf>
    <xf numFmtId="0" fontId="16" fillId="9" borderId="17" xfId="0" applyFont="1" applyFill="1" applyBorder="1" applyAlignment="1" applyProtection="1">
      <alignment horizontal="center"/>
      <protection hidden="1"/>
    </xf>
    <xf numFmtId="0" fontId="16" fillId="9" borderId="11" xfId="0" applyFont="1" applyFill="1" applyBorder="1" applyAlignment="1" applyProtection="1">
      <alignment horizontal="center"/>
      <protection hidden="1"/>
    </xf>
    <xf numFmtId="0" fontId="16" fillId="9" borderId="11" xfId="0" applyFont="1" applyFill="1" applyBorder="1" applyAlignment="1">
      <alignment horizontal="center"/>
    </xf>
    <xf numFmtId="0" fontId="16" fillId="9" borderId="30" xfId="0" applyFont="1" applyFill="1" applyBorder="1" applyAlignment="1">
      <alignment horizontal="center"/>
    </xf>
    <xf numFmtId="0" fontId="16" fillId="9" borderId="57" xfId="0" applyFont="1" applyFill="1" applyBorder="1" applyAlignment="1">
      <alignment horizontal="center"/>
    </xf>
    <xf numFmtId="0" fontId="16" fillId="9" borderId="7" xfId="0" applyFont="1" applyFill="1" applyBorder="1" applyAlignment="1">
      <alignment horizontal="center"/>
    </xf>
    <xf numFmtId="0" fontId="16" fillId="9" borderId="5" xfId="0" applyFont="1" applyFill="1" applyBorder="1" applyAlignment="1">
      <alignment horizontal="center"/>
    </xf>
    <xf numFmtId="0" fontId="16" fillId="9" borderId="33" xfId="0" applyFont="1" applyFill="1" applyBorder="1" applyAlignment="1">
      <alignment horizontal="center"/>
    </xf>
    <xf numFmtId="0" fontId="16" fillId="52" borderId="5" xfId="0" applyFont="1" applyFill="1" applyBorder="1" applyAlignment="1">
      <alignment horizontal="center"/>
    </xf>
    <xf numFmtId="0" fontId="4" fillId="17" borderId="31" xfId="0" applyFont="1" applyFill="1" applyBorder="1" applyProtection="1">
      <protection hidden="1"/>
    </xf>
    <xf numFmtId="0" fontId="4" fillId="17" borderId="73" xfId="0" applyFont="1" applyFill="1" applyBorder="1" applyProtection="1">
      <protection hidden="1"/>
    </xf>
    <xf numFmtId="0" fontId="7" fillId="9" borderId="1" xfId="0" applyFont="1" applyFill="1" applyBorder="1" applyAlignment="1" applyProtection="1">
      <alignment horizontal="left"/>
      <protection hidden="1"/>
    </xf>
    <xf numFmtId="0" fontId="7" fillId="9" borderId="17" xfId="0" applyFont="1" applyFill="1" applyBorder="1" applyAlignment="1" applyProtection="1">
      <alignment horizontal="center" vertical="center"/>
      <protection hidden="1"/>
    </xf>
    <xf numFmtId="0" fontId="7" fillId="9" borderId="18" xfId="0" applyFont="1" applyFill="1" applyBorder="1" applyProtection="1">
      <protection hidden="1"/>
    </xf>
    <xf numFmtId="0" fontId="7" fillId="9" borderId="13" xfId="0" applyFont="1" applyFill="1" applyBorder="1" applyProtection="1">
      <protection hidden="1"/>
    </xf>
    <xf numFmtId="0" fontId="7" fillId="9" borderId="14" xfId="0" applyFont="1" applyFill="1" applyBorder="1" applyAlignment="1" applyProtection="1">
      <alignment horizontal="left"/>
      <protection hidden="1"/>
    </xf>
    <xf numFmtId="0" fontId="7" fillId="9" borderId="15" xfId="0" applyFont="1" applyFill="1" applyBorder="1" applyAlignment="1" applyProtection="1">
      <alignment horizontal="center" vertical="center"/>
      <protection hidden="1"/>
    </xf>
    <xf numFmtId="0" fontId="7" fillId="9" borderId="16" xfId="0" applyFont="1" applyFill="1" applyBorder="1" applyProtection="1">
      <protection hidden="1"/>
    </xf>
    <xf numFmtId="0" fontId="6" fillId="2" borderId="40" xfId="0" applyFont="1" applyFill="1" applyBorder="1" applyProtection="1">
      <protection hidden="1"/>
    </xf>
    <xf numFmtId="0" fontId="6" fillId="2" borderId="38" xfId="0" applyFont="1" applyFill="1" applyBorder="1" applyProtection="1">
      <protection hidden="1"/>
    </xf>
    <xf numFmtId="0" fontId="6" fillId="2" borderId="42" xfId="0" applyFont="1" applyFill="1" applyBorder="1" applyProtection="1">
      <protection hidden="1"/>
    </xf>
    <xf numFmtId="0" fontId="4" fillId="0" borderId="17" xfId="0" applyFont="1" applyBorder="1" applyProtection="1">
      <protection hidden="1"/>
    </xf>
    <xf numFmtId="0" fontId="4" fillId="0" borderId="18" xfId="0" applyFont="1" applyBorder="1" applyProtection="1">
      <protection hidden="1"/>
    </xf>
    <xf numFmtId="0" fontId="4" fillId="0" borderId="13" xfId="0" applyFont="1" applyBorder="1" applyProtection="1">
      <protection hidden="1"/>
    </xf>
    <xf numFmtId="0" fontId="4" fillId="0" borderId="16" xfId="0" applyFont="1" applyBorder="1" applyProtection="1">
      <protection hidden="1"/>
    </xf>
    <xf numFmtId="0" fontId="4" fillId="0" borderId="40" xfId="0" applyFont="1" applyBorder="1"/>
    <xf numFmtId="0" fontId="4" fillId="0" borderId="38" xfId="0" applyFont="1" applyBorder="1"/>
    <xf numFmtId="0" fontId="4" fillId="0" borderId="42" xfId="0" applyFont="1" applyBorder="1"/>
    <xf numFmtId="0" fontId="4" fillId="0" borderId="40" xfId="0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14" fontId="4" fillId="0" borderId="38" xfId="0" applyNumberFormat="1" applyFont="1" applyBorder="1" applyAlignment="1">
      <alignment horizontal="center"/>
    </xf>
    <xf numFmtId="0" fontId="4" fillId="0" borderId="42" xfId="0" applyFont="1" applyBorder="1" applyAlignment="1">
      <alignment horizontal="center"/>
    </xf>
    <xf numFmtId="0" fontId="4" fillId="17" borderId="27" xfId="0" applyFont="1" applyFill="1" applyBorder="1" applyProtection="1">
      <protection hidden="1"/>
    </xf>
    <xf numFmtId="0" fontId="15" fillId="30" borderId="29" xfId="0" applyFont="1" applyFill="1" applyBorder="1"/>
    <xf numFmtId="0" fontId="15" fillId="30" borderId="31" xfId="0" applyFont="1" applyFill="1" applyBorder="1"/>
    <xf numFmtId="0" fontId="15" fillId="30" borderId="36" xfId="0" applyFont="1" applyFill="1" applyBorder="1"/>
    <xf numFmtId="0" fontId="5" fillId="9" borderId="11" xfId="0" applyFont="1" applyFill="1" applyBorder="1" applyAlignment="1" applyProtection="1">
      <alignment horizontal="left" vertical="center"/>
      <protection hidden="1"/>
    </xf>
    <xf numFmtId="0" fontId="4" fillId="17" borderId="55" xfId="0" applyFont="1" applyFill="1" applyBorder="1" applyProtection="1">
      <protection hidden="1"/>
    </xf>
    <xf numFmtId="0" fontId="4" fillId="50" borderId="8" xfId="0" applyFont="1" applyFill="1" applyBorder="1" applyProtection="1">
      <protection hidden="1"/>
    </xf>
    <xf numFmtId="0" fontId="4" fillId="17" borderId="29" xfId="0" applyFont="1" applyFill="1" applyBorder="1" applyProtection="1">
      <protection hidden="1"/>
    </xf>
    <xf numFmtId="0" fontId="6" fillId="2" borderId="18" xfId="0" applyFont="1" applyFill="1" applyBorder="1" applyProtection="1">
      <protection hidden="1"/>
    </xf>
    <xf numFmtId="0" fontId="6" fillId="2" borderId="13" xfId="0" applyFont="1" applyFill="1" applyBorder="1" applyProtection="1">
      <protection hidden="1"/>
    </xf>
    <xf numFmtId="0" fontId="5" fillId="2" borderId="13" xfId="0" applyFont="1" applyFill="1" applyBorder="1" applyAlignment="1" applyProtection="1">
      <alignment vertical="center" wrapText="1"/>
      <protection hidden="1"/>
    </xf>
    <xf numFmtId="0" fontId="6" fillId="0" borderId="13" xfId="0" applyFont="1" applyFill="1" applyBorder="1" applyAlignment="1" applyProtection="1">
      <alignment vertical="center"/>
      <protection hidden="1"/>
    </xf>
    <xf numFmtId="0" fontId="6" fillId="0" borderId="13" xfId="0" applyFont="1" applyFill="1" applyBorder="1" applyProtection="1">
      <protection hidden="1"/>
    </xf>
    <xf numFmtId="0" fontId="5" fillId="0" borderId="13" xfId="0" applyFont="1" applyFill="1" applyBorder="1" applyAlignment="1" applyProtection="1">
      <alignment vertical="center"/>
      <protection hidden="1"/>
    </xf>
    <xf numFmtId="0" fontId="7" fillId="0" borderId="13" xfId="0" applyFont="1" applyFill="1" applyBorder="1" applyAlignment="1" applyProtection="1">
      <alignment vertical="center"/>
      <protection hidden="1"/>
    </xf>
    <xf numFmtId="0" fontId="5" fillId="0" borderId="13" xfId="0" applyFont="1" applyFill="1" applyBorder="1" applyAlignment="1" applyProtection="1">
      <alignment vertical="center" wrapText="1"/>
      <protection hidden="1"/>
    </xf>
    <xf numFmtId="0" fontId="5" fillId="0" borderId="13" xfId="0" applyFont="1" applyBorder="1" applyAlignment="1" applyProtection="1">
      <alignment vertical="center" wrapText="1"/>
      <protection hidden="1"/>
    </xf>
    <xf numFmtId="0" fontId="4" fillId="0" borderId="55" xfId="0" applyFont="1" applyBorder="1"/>
    <xf numFmtId="0" fontId="4" fillId="0" borderId="29" xfId="0" applyFont="1" applyBorder="1" applyAlignment="1">
      <alignment horizontal="center"/>
    </xf>
    <xf numFmtId="0" fontId="4" fillId="0" borderId="31" xfId="0" applyFont="1" applyBorder="1" applyAlignment="1">
      <alignment horizontal="center"/>
    </xf>
    <xf numFmtId="0" fontId="4" fillId="0" borderId="31" xfId="0" applyFont="1" applyBorder="1" applyAlignment="1" applyProtection="1">
      <alignment horizontal="center"/>
      <protection hidden="1"/>
    </xf>
    <xf numFmtId="14" fontId="4" fillId="0" borderId="31" xfId="0" applyNumberFormat="1" applyFont="1" applyBorder="1" applyAlignment="1">
      <alignment horizontal="center"/>
    </xf>
    <xf numFmtId="0" fontId="6" fillId="2" borderId="12" xfId="0" applyFont="1" applyFill="1" applyBorder="1" applyProtection="1">
      <protection hidden="1"/>
    </xf>
    <xf numFmtId="0" fontId="6" fillId="2" borderId="20" xfId="0" applyFont="1" applyFill="1" applyBorder="1" applyProtection="1">
      <protection hidden="1"/>
    </xf>
    <xf numFmtId="0" fontId="4" fillId="0" borderId="10" xfId="0" applyFont="1" applyBorder="1"/>
    <xf numFmtId="0" fontId="5" fillId="0" borderId="11" xfId="0" applyFont="1" applyFill="1" applyBorder="1" applyAlignment="1" applyProtection="1">
      <alignment vertical="center"/>
      <protection hidden="1"/>
    </xf>
    <xf numFmtId="0" fontId="5" fillId="9" borderId="11" xfId="0" applyFont="1" applyFill="1" applyBorder="1" applyAlignment="1" applyProtection="1">
      <alignment vertical="center"/>
      <protection hidden="1"/>
    </xf>
    <xf numFmtId="0" fontId="7" fillId="9" borderId="11" xfId="0" applyFont="1" applyFill="1" applyBorder="1" applyProtection="1">
      <protection hidden="1"/>
    </xf>
    <xf numFmtId="0" fontId="4" fillId="0" borderId="28" xfId="0" applyFont="1" applyBorder="1" applyProtection="1">
      <protection hidden="1"/>
    </xf>
    <xf numFmtId="0" fontId="6" fillId="2" borderId="108" xfId="0" applyFont="1" applyFill="1" applyBorder="1" applyProtection="1">
      <protection hidden="1"/>
    </xf>
    <xf numFmtId="0" fontId="4" fillId="50" borderId="27" xfId="0" applyFont="1" applyFill="1" applyBorder="1" applyProtection="1">
      <protection hidden="1"/>
    </xf>
    <xf numFmtId="0" fontId="4" fillId="0" borderId="17" xfId="0" applyFont="1" applyBorder="1" applyAlignment="1" applyProtection="1">
      <alignment horizontal="center" vertical="center"/>
      <protection hidden="1"/>
    </xf>
    <xf numFmtId="0" fontId="5" fillId="0" borderId="3" xfId="0" applyFont="1" applyFill="1" applyBorder="1" applyAlignment="1" applyProtection="1">
      <alignment vertical="center"/>
      <protection hidden="1"/>
    </xf>
    <xf numFmtId="0" fontId="5" fillId="9" borderId="3" xfId="0" applyFont="1" applyFill="1" applyBorder="1" applyAlignment="1" applyProtection="1">
      <alignment vertical="center"/>
      <protection hidden="1"/>
    </xf>
    <xf numFmtId="0" fontId="5" fillId="2" borderId="13" xfId="0" applyFont="1" applyFill="1" applyBorder="1" applyAlignment="1" applyProtection="1">
      <alignment vertical="center"/>
      <protection hidden="1"/>
    </xf>
    <xf numFmtId="0" fontId="7" fillId="9" borderId="3" xfId="0" applyFont="1" applyFill="1" applyBorder="1" applyProtection="1">
      <protection hidden="1"/>
    </xf>
    <xf numFmtId="0" fontId="5" fillId="9" borderId="14" xfId="0" applyFont="1" applyFill="1" applyBorder="1" applyAlignment="1" applyProtection="1">
      <alignment horizontal="left" vertical="center"/>
      <protection hidden="1"/>
    </xf>
    <xf numFmtId="0" fontId="5" fillId="0" borderId="15" xfId="0" applyFont="1" applyFill="1" applyBorder="1" applyAlignment="1" applyProtection="1">
      <alignment horizontal="center" vertical="center"/>
      <protection hidden="1"/>
    </xf>
    <xf numFmtId="0" fontId="5" fillId="2" borderId="16" xfId="0" applyFont="1" applyFill="1" applyBorder="1" applyAlignment="1" applyProtection="1">
      <alignment vertical="center" wrapText="1"/>
      <protection hidden="1"/>
    </xf>
    <xf numFmtId="0" fontId="4" fillId="51" borderId="8" xfId="0" applyFont="1" applyFill="1" applyBorder="1" applyProtection="1">
      <protection hidden="1"/>
    </xf>
    <xf numFmtId="0" fontId="5" fillId="9" borderId="56" xfId="0" applyFont="1" applyFill="1" applyBorder="1" applyAlignment="1" applyProtection="1">
      <alignment horizontal="left" vertical="center"/>
      <protection hidden="1"/>
    </xf>
    <xf numFmtId="0" fontId="5" fillId="0" borderId="57" xfId="0" applyFont="1" applyFill="1" applyBorder="1" applyAlignment="1" applyProtection="1">
      <alignment horizontal="center" vertical="center"/>
      <protection hidden="1"/>
    </xf>
    <xf numFmtId="0" fontId="5" fillId="2" borderId="28" xfId="0" applyFont="1" applyFill="1" applyBorder="1" applyAlignment="1" applyProtection="1">
      <alignment vertical="center" wrapText="1"/>
      <protection hidden="1"/>
    </xf>
    <xf numFmtId="0" fontId="6" fillId="2" borderId="39" xfId="0" applyFont="1" applyFill="1" applyBorder="1" applyProtection="1">
      <protection hidden="1"/>
    </xf>
    <xf numFmtId="0" fontId="4" fillId="0" borderId="39" xfId="0" applyFont="1" applyBorder="1"/>
    <xf numFmtId="0" fontId="4" fillId="0" borderId="39" xfId="0" applyFont="1" applyBorder="1" applyAlignment="1">
      <alignment horizontal="center"/>
    </xf>
    <xf numFmtId="0" fontId="4" fillId="10" borderId="27" xfId="0" applyFont="1" applyFill="1" applyBorder="1" applyProtection="1">
      <protection hidden="1"/>
    </xf>
    <xf numFmtId="0" fontId="5" fillId="9" borderId="1" xfId="0" applyFont="1" applyFill="1" applyBorder="1" applyAlignment="1" applyProtection="1">
      <alignment horizontal="left" vertical="center"/>
      <protection hidden="1"/>
    </xf>
    <xf numFmtId="0" fontId="5" fillId="0" borderId="18" xfId="0" applyFont="1" applyBorder="1" applyAlignment="1" applyProtection="1">
      <alignment vertical="center" wrapText="1"/>
      <protection hidden="1"/>
    </xf>
    <xf numFmtId="0" fontId="4" fillId="10" borderId="34" xfId="0" applyFont="1" applyFill="1" applyBorder="1" applyProtection="1">
      <protection hidden="1"/>
    </xf>
    <xf numFmtId="0" fontId="5" fillId="9" borderId="41" xfId="0" applyFont="1" applyFill="1" applyBorder="1" applyAlignment="1" applyProtection="1">
      <alignment horizontal="left" vertical="center"/>
      <protection hidden="1"/>
    </xf>
    <xf numFmtId="0" fontId="5" fillId="9" borderId="33" xfId="0" applyFont="1" applyFill="1" applyBorder="1" applyAlignment="1" applyProtection="1">
      <alignment horizontal="left" vertical="center"/>
      <protection hidden="1"/>
    </xf>
    <xf numFmtId="0" fontId="4" fillId="10" borderId="29" xfId="0" applyFont="1" applyFill="1" applyBorder="1" applyProtection="1">
      <protection hidden="1"/>
    </xf>
    <xf numFmtId="0" fontId="4" fillId="10" borderId="31" xfId="0" applyFont="1" applyFill="1" applyBorder="1" applyProtection="1">
      <protection hidden="1"/>
    </xf>
    <xf numFmtId="0" fontId="4" fillId="10" borderId="36" xfId="0" applyFont="1" applyFill="1" applyBorder="1" applyProtection="1">
      <protection hidden="1"/>
    </xf>
    <xf numFmtId="0" fontId="4" fillId="51" borderId="25" xfId="0" applyFont="1" applyFill="1" applyBorder="1" applyProtection="1">
      <protection hidden="1"/>
    </xf>
    <xf numFmtId="0" fontId="4" fillId="51" borderId="27" xfId="0" applyFont="1" applyFill="1" applyBorder="1" applyProtection="1">
      <protection hidden="1"/>
    </xf>
    <xf numFmtId="0" fontId="5" fillId="2" borderId="18" xfId="0" applyFont="1" applyFill="1" applyBorder="1" applyAlignment="1" applyProtection="1">
      <alignment vertical="center" wrapText="1"/>
      <protection hidden="1"/>
    </xf>
    <xf numFmtId="0" fontId="4" fillId="6" borderId="31" xfId="0" applyFont="1" applyFill="1" applyBorder="1" applyProtection="1">
      <protection hidden="1"/>
    </xf>
    <xf numFmtId="0" fontId="4" fillId="6" borderId="8" xfId="0" applyFont="1" applyFill="1" applyBorder="1" applyProtection="1">
      <protection hidden="1"/>
    </xf>
    <xf numFmtId="0" fontId="4" fillId="6" borderId="25" xfId="0" applyFont="1" applyFill="1" applyBorder="1" applyProtection="1">
      <protection hidden="1"/>
    </xf>
    <xf numFmtId="0" fontId="5" fillId="0" borderId="1" xfId="0" applyFont="1" applyFill="1" applyBorder="1" applyAlignment="1" applyProtection="1">
      <alignment vertical="center"/>
      <protection hidden="1"/>
    </xf>
    <xf numFmtId="0" fontId="4" fillId="9" borderId="1" xfId="0" applyFont="1" applyFill="1" applyBorder="1" applyProtection="1">
      <protection hidden="1"/>
    </xf>
    <xf numFmtId="0" fontId="4" fillId="9" borderId="17" xfId="0" applyFont="1" applyFill="1" applyBorder="1" applyProtection="1">
      <protection hidden="1"/>
    </xf>
    <xf numFmtId="0" fontId="4" fillId="9" borderId="18" xfId="0" applyFont="1" applyFill="1" applyBorder="1" applyProtection="1">
      <protection hidden="1"/>
    </xf>
    <xf numFmtId="0" fontId="4" fillId="9" borderId="3" xfId="0" applyFont="1" applyFill="1" applyBorder="1" applyProtection="1">
      <protection hidden="1"/>
    </xf>
    <xf numFmtId="0" fontId="4" fillId="9" borderId="6" xfId="0" applyFont="1" applyFill="1" applyBorder="1" applyProtection="1">
      <protection hidden="1"/>
    </xf>
    <xf numFmtId="0" fontId="4" fillId="9" borderId="13" xfId="0" applyFont="1" applyFill="1" applyBorder="1" applyProtection="1">
      <protection hidden="1"/>
    </xf>
    <xf numFmtId="0" fontId="4" fillId="9" borderId="14" xfId="0" applyFont="1" applyFill="1" applyBorder="1" applyProtection="1">
      <protection hidden="1"/>
    </xf>
    <xf numFmtId="0" fontId="4" fillId="9" borderId="15" xfId="0" applyFont="1" applyFill="1" applyBorder="1" applyProtection="1">
      <protection hidden="1"/>
    </xf>
    <xf numFmtId="0" fontId="4" fillId="9" borderId="16" xfId="0" applyFont="1" applyFill="1" applyBorder="1" applyProtection="1">
      <protection hidden="1"/>
    </xf>
    <xf numFmtId="0" fontId="67" fillId="53" borderId="29" xfId="0" applyFont="1" applyFill="1" applyBorder="1" applyAlignment="1">
      <alignment horizontal="center" vertical="center" wrapText="1"/>
    </xf>
    <xf numFmtId="0" fontId="67" fillId="53" borderId="36" xfId="0" applyFont="1" applyFill="1" applyBorder="1" applyAlignment="1">
      <alignment horizontal="center" vertical="center" wrapText="1"/>
    </xf>
    <xf numFmtId="0" fontId="9" fillId="53" borderId="29" xfId="0" applyFont="1" applyFill="1" applyBorder="1" applyAlignment="1" applyProtection="1">
      <alignment horizontal="center" vertical="center"/>
      <protection locked="0" hidden="1"/>
    </xf>
    <xf numFmtId="0" fontId="64" fillId="53" borderId="36" xfId="0" applyFont="1" applyFill="1" applyBorder="1" applyAlignment="1">
      <alignment vertical="center" wrapText="1"/>
    </xf>
    <xf numFmtId="0" fontId="64" fillId="53" borderId="46" xfId="0" applyFont="1" applyFill="1" applyBorder="1" applyAlignment="1">
      <alignment horizontal="center" vertical="center" wrapText="1"/>
    </xf>
    <xf numFmtId="0" fontId="4" fillId="53" borderId="40" xfId="0" applyFont="1" applyFill="1" applyBorder="1" applyAlignment="1" applyProtection="1">
      <alignment horizontal="center" vertical="center"/>
      <protection locked="0" hidden="1"/>
    </xf>
    <xf numFmtId="0" fontId="4" fillId="53" borderId="38" xfId="0" applyFont="1" applyFill="1" applyBorder="1" applyAlignment="1" applyProtection="1">
      <alignment horizontal="center" vertical="center"/>
      <protection locked="0" hidden="1"/>
    </xf>
    <xf numFmtId="0" fontId="4" fillId="53" borderId="42" xfId="0" applyFont="1" applyFill="1" applyBorder="1" applyAlignment="1" applyProtection="1">
      <alignment horizontal="center" vertical="center"/>
      <protection locked="0" hidden="1"/>
    </xf>
    <xf numFmtId="0" fontId="3" fillId="53" borderId="37" xfId="0" applyFont="1" applyFill="1" applyBorder="1" applyAlignment="1" applyProtection="1">
      <alignment horizontal="center" vertical="center"/>
      <protection locked="0" hidden="1"/>
    </xf>
    <xf numFmtId="0" fontId="4" fillId="53" borderId="39" xfId="0" applyFont="1" applyFill="1" applyBorder="1" applyAlignment="1" applyProtection="1">
      <alignment horizontal="center" vertical="center"/>
      <protection locked="0" hidden="1"/>
    </xf>
    <xf numFmtId="0" fontId="66" fillId="53" borderId="36" xfId="0" applyFont="1" applyFill="1" applyBorder="1" applyAlignment="1">
      <alignment vertical="center" wrapText="1"/>
    </xf>
    <xf numFmtId="0" fontId="66" fillId="53" borderId="46" xfId="0" applyFont="1" applyFill="1" applyBorder="1" applyAlignment="1">
      <alignment horizontal="center" vertical="center" wrapText="1"/>
    </xf>
    <xf numFmtId="0" fontId="4" fillId="53" borderId="37" xfId="0" applyFont="1" applyFill="1" applyBorder="1" applyAlignment="1" applyProtection="1">
      <alignment horizontal="center" vertical="center"/>
      <protection locked="0" hidden="1"/>
    </xf>
    <xf numFmtId="0" fontId="16" fillId="53" borderId="24" xfId="0" applyFont="1" applyFill="1" applyBorder="1"/>
    <xf numFmtId="0" fontId="16" fillId="53" borderId="44" xfId="0" applyFont="1" applyFill="1" applyBorder="1"/>
    <xf numFmtId="0" fontId="16" fillId="53" borderId="10" xfId="0" applyFont="1" applyFill="1" applyBorder="1"/>
    <xf numFmtId="0" fontId="3" fillId="53" borderId="42" xfId="0" applyFont="1" applyFill="1" applyBorder="1" applyAlignment="1" applyProtection="1">
      <alignment horizontal="center" vertical="center"/>
      <protection locked="0" hidden="1"/>
    </xf>
    <xf numFmtId="0" fontId="16" fillId="53" borderId="8" xfId="0" applyFont="1" applyFill="1" applyBorder="1"/>
    <xf numFmtId="0" fontId="16" fillId="53" borderId="0" xfId="0" applyFont="1" applyFill="1" applyBorder="1"/>
    <xf numFmtId="0" fontId="16" fillId="53" borderId="55" xfId="0" applyFont="1" applyFill="1" applyBorder="1"/>
    <xf numFmtId="0" fontId="16" fillId="53" borderId="25" xfId="0" applyFont="1" applyFill="1" applyBorder="1"/>
    <xf numFmtId="0" fontId="16" fillId="53" borderId="45" xfId="0" applyFont="1" applyFill="1" applyBorder="1"/>
    <xf numFmtId="0" fontId="16" fillId="53" borderId="46" xfId="0" applyFont="1" applyFill="1" applyBorder="1"/>
    <xf numFmtId="0" fontId="4" fillId="53" borderId="24" xfId="0" applyFont="1" applyFill="1" applyBorder="1"/>
    <xf numFmtId="0" fontId="4" fillId="53" borderId="44" xfId="0" applyFont="1" applyFill="1" applyBorder="1"/>
    <xf numFmtId="0" fontId="4" fillId="53" borderId="10" xfId="0" applyFont="1" applyFill="1" applyBorder="1"/>
    <xf numFmtId="14" fontId="4" fillId="53" borderId="8" xfId="0" applyNumberFormat="1" applyFont="1" applyFill="1" applyBorder="1"/>
    <xf numFmtId="0" fontId="4" fillId="53" borderId="0" xfId="0" applyFont="1" applyFill="1" applyBorder="1"/>
    <xf numFmtId="0" fontId="4" fillId="53" borderId="55" xfId="0" applyFont="1" applyFill="1" applyBorder="1"/>
    <xf numFmtId="0" fontId="4" fillId="53" borderId="8" xfId="0" applyFont="1" applyFill="1" applyBorder="1"/>
    <xf numFmtId="0" fontId="4" fillId="53" borderId="25" xfId="0" applyFont="1" applyFill="1" applyBorder="1"/>
    <xf numFmtId="0" fontId="4" fillId="53" borderId="45" xfId="0" applyFont="1" applyFill="1" applyBorder="1"/>
    <xf numFmtId="0" fontId="4" fillId="53" borderId="46" xfId="0" applyFont="1" applyFill="1" applyBorder="1"/>
    <xf numFmtId="0" fontId="4" fillId="29" borderId="17" xfId="0" applyFont="1" applyFill="1" applyBorder="1" applyProtection="1">
      <protection hidden="1"/>
    </xf>
    <xf numFmtId="0" fontId="4" fillId="29" borderId="18" xfId="0" applyFont="1" applyFill="1" applyBorder="1" applyProtection="1">
      <protection hidden="1"/>
    </xf>
    <xf numFmtId="0" fontId="4" fillId="29" borderId="3" xfId="0" applyFont="1" applyFill="1" applyBorder="1" applyProtection="1">
      <protection hidden="1"/>
    </xf>
    <xf numFmtId="0" fontId="4" fillId="29" borderId="6" xfId="0" applyFont="1" applyFill="1" applyBorder="1" applyProtection="1">
      <protection hidden="1"/>
    </xf>
    <xf numFmtId="0" fontId="4" fillId="29" borderId="13" xfId="0" applyFont="1" applyFill="1" applyBorder="1" applyProtection="1">
      <protection hidden="1"/>
    </xf>
    <xf numFmtId="0" fontId="4" fillId="29" borderId="14" xfId="0" applyFont="1" applyFill="1" applyBorder="1" applyProtection="1">
      <protection hidden="1"/>
    </xf>
    <xf numFmtId="0" fontId="4" fillId="29" borderId="15" xfId="0" applyFont="1" applyFill="1" applyBorder="1" applyProtection="1">
      <protection hidden="1"/>
    </xf>
    <xf numFmtId="0" fontId="4" fillId="29" borderId="16" xfId="0" applyFont="1" applyFill="1" applyBorder="1" applyProtection="1">
      <protection hidden="1"/>
    </xf>
    <xf numFmtId="0" fontId="4" fillId="12" borderId="0" xfId="0" applyFont="1" applyFill="1" applyBorder="1"/>
    <xf numFmtId="0" fontId="4" fillId="53" borderId="40" xfId="0" applyFont="1" applyFill="1" applyBorder="1"/>
    <xf numFmtId="0" fontId="4" fillId="53" borderId="38" xfId="0" applyFont="1" applyFill="1" applyBorder="1"/>
    <xf numFmtId="0" fontId="4" fillId="53" borderId="42" xfId="0" applyFont="1" applyFill="1" applyBorder="1"/>
    <xf numFmtId="0" fontId="16" fillId="9" borderId="40" xfId="0" applyFont="1" applyFill="1" applyBorder="1" applyProtection="1">
      <protection hidden="1"/>
    </xf>
    <xf numFmtId="0" fontId="16" fillId="9" borderId="38" xfId="0" applyFont="1" applyFill="1" applyBorder="1" applyProtection="1">
      <protection hidden="1"/>
    </xf>
    <xf numFmtId="0" fontId="16" fillId="9" borderId="42" xfId="0" applyFont="1" applyFill="1" applyBorder="1" applyProtection="1">
      <protection hidden="1"/>
    </xf>
    <xf numFmtId="0" fontId="24" fillId="0" borderId="8" xfId="0" applyFont="1" applyBorder="1" applyAlignment="1" applyProtection="1">
      <alignment horizontal="center" wrapText="1"/>
      <protection hidden="1"/>
    </xf>
    <xf numFmtId="0" fontId="4" fillId="9" borderId="6" xfId="0" applyFont="1" applyFill="1" applyBorder="1" applyAlignment="1" applyProtection="1">
      <alignment horizontal="center"/>
      <protection locked="0" hidden="1"/>
    </xf>
    <xf numFmtId="0" fontId="4" fillId="9" borderId="81" xfId="0" applyFont="1" applyFill="1" applyBorder="1" applyAlignment="1" applyProtection="1">
      <alignment horizontal="center"/>
      <protection locked="0" hidden="1"/>
    </xf>
    <xf numFmtId="0" fontId="4" fillId="9" borderId="11" xfId="0" applyFont="1" applyFill="1" applyBorder="1" applyAlignment="1" applyProtection="1">
      <alignment horizontal="center"/>
      <protection locked="0" hidden="1"/>
    </xf>
    <xf numFmtId="0" fontId="4" fillId="9" borderId="82" xfId="0" applyFont="1" applyFill="1" applyBorder="1" applyAlignment="1" applyProtection="1">
      <alignment horizontal="center"/>
      <protection locked="0" hidden="1"/>
    </xf>
    <xf numFmtId="0" fontId="16" fillId="9" borderId="81" xfId="0" applyFont="1" applyFill="1" applyBorder="1" applyAlignment="1" applyProtection="1">
      <alignment horizontal="center"/>
      <protection locked="0" hidden="1"/>
    </xf>
    <xf numFmtId="0" fontId="16" fillId="9" borderId="6" xfId="0" applyFont="1" applyFill="1" applyBorder="1" applyAlignment="1" applyProtection="1">
      <alignment horizontal="center"/>
      <protection locked="0" hidden="1"/>
    </xf>
    <xf numFmtId="0" fontId="25" fillId="9" borderId="38" xfId="0" applyFont="1" applyFill="1" applyBorder="1" applyAlignment="1" applyProtection="1">
      <alignment horizontal="center" vertical="center"/>
      <protection locked="0" hidden="1"/>
    </xf>
    <xf numFmtId="0" fontId="22" fillId="12" borderId="4" xfId="0" applyFont="1" applyFill="1" applyBorder="1" applyProtection="1">
      <protection hidden="1"/>
    </xf>
    <xf numFmtId="0" fontId="22" fillId="12" borderId="20" xfId="0" applyFont="1" applyFill="1" applyBorder="1" applyProtection="1">
      <protection hidden="1"/>
    </xf>
    <xf numFmtId="0" fontId="22" fillId="12" borderId="12" xfId="0" applyFont="1" applyFill="1" applyBorder="1" applyProtection="1">
      <protection hidden="1"/>
    </xf>
    <xf numFmtId="0" fontId="16" fillId="12" borderId="4" xfId="0" applyFont="1" applyFill="1" applyBorder="1" applyProtection="1">
      <protection hidden="1"/>
    </xf>
    <xf numFmtId="16" fontId="4" fillId="9" borderId="6" xfId="0" applyNumberFormat="1" applyFont="1" applyFill="1" applyBorder="1" applyAlignment="1" applyProtection="1">
      <alignment horizontal="center"/>
      <protection locked="0" hidden="1"/>
    </xf>
    <xf numFmtId="0" fontId="5" fillId="4" borderId="3" xfId="0" applyFont="1" applyFill="1" applyBorder="1" applyAlignment="1" applyProtection="1">
      <alignment horizontal="left" vertical="center"/>
      <protection hidden="1"/>
    </xf>
    <xf numFmtId="0" fontId="5" fillId="4" borderId="6" xfId="0" applyFont="1" applyFill="1" applyBorder="1" applyAlignment="1" applyProtection="1">
      <alignment horizontal="center" vertical="center"/>
      <protection hidden="1"/>
    </xf>
    <xf numFmtId="0" fontId="5" fillId="4" borderId="13" xfId="0" applyFont="1" applyFill="1" applyBorder="1" applyAlignment="1" applyProtection="1">
      <alignment vertical="center" wrapText="1"/>
      <protection hidden="1"/>
    </xf>
    <xf numFmtId="0" fontId="5" fillId="4" borderId="11" xfId="0" applyFont="1" applyFill="1" applyBorder="1" applyAlignment="1" applyProtection="1">
      <alignment horizontal="left" vertical="center"/>
      <protection hidden="1"/>
    </xf>
    <xf numFmtId="0" fontId="7" fillId="4" borderId="3" xfId="0" applyFont="1" applyFill="1" applyBorder="1" applyAlignment="1" applyProtection="1">
      <alignment horizontal="left"/>
      <protection hidden="1"/>
    </xf>
    <xf numFmtId="0" fontId="24" fillId="5" borderId="6" xfId="0" applyFont="1" applyFill="1" applyBorder="1"/>
    <xf numFmtId="0" fontId="62" fillId="42" borderId="6" xfId="0" applyFont="1" applyFill="1" applyBorder="1" applyAlignment="1">
      <alignment horizontal="center"/>
    </xf>
    <xf numFmtId="0" fontId="62" fillId="42" borderId="6" xfId="0" applyFont="1" applyFill="1" applyBorder="1" applyAlignment="1" applyProtection="1">
      <alignment horizontal="center"/>
      <protection hidden="1"/>
    </xf>
    <xf numFmtId="0" fontId="4" fillId="9" borderId="3" xfId="0" applyFont="1" applyFill="1" applyBorder="1" applyAlignment="1" applyProtection="1">
      <alignment horizontal="center"/>
      <protection locked="0" hidden="1"/>
    </xf>
    <xf numFmtId="0" fontId="4" fillId="9" borderId="49" xfId="0" applyFont="1" applyFill="1" applyBorder="1" applyAlignment="1" applyProtection="1">
      <alignment horizontal="center"/>
      <protection locked="0" hidden="1"/>
    </xf>
    <xf numFmtId="0" fontId="4" fillId="9" borderId="50" xfId="0" applyFont="1" applyFill="1" applyBorder="1" applyAlignment="1" applyProtection="1">
      <alignment horizontal="center"/>
      <protection locked="0" hidden="1"/>
    </xf>
    <xf numFmtId="0" fontId="4" fillId="9" borderId="32" xfId="0" applyFont="1" applyFill="1" applyBorder="1" applyAlignment="1" applyProtection="1">
      <alignment horizontal="center"/>
      <protection locked="0" hidden="1"/>
    </xf>
    <xf numFmtId="0" fontId="4" fillId="9" borderId="13" xfId="0" applyFont="1" applyFill="1" applyBorder="1" applyAlignment="1" applyProtection="1">
      <alignment horizontal="center"/>
      <protection locked="0" hidden="1"/>
    </xf>
    <xf numFmtId="0" fontId="4" fillId="9" borderId="14" xfId="0" applyFont="1" applyFill="1" applyBorder="1" applyAlignment="1" applyProtection="1">
      <alignment horizontal="center"/>
      <protection locked="0" hidden="1"/>
    </xf>
    <xf numFmtId="0" fontId="4" fillId="9" borderId="15" xfId="0" applyFont="1" applyFill="1" applyBorder="1" applyAlignment="1" applyProtection="1">
      <alignment horizontal="center"/>
      <protection locked="0" hidden="1"/>
    </xf>
    <xf numFmtId="0" fontId="4" fillId="9" borderId="16" xfId="0" applyFont="1" applyFill="1" applyBorder="1" applyAlignment="1" applyProtection="1">
      <alignment horizontal="center"/>
      <protection locked="0" hidden="1"/>
    </xf>
    <xf numFmtId="0" fontId="4" fillId="9" borderId="27" xfId="0" applyFont="1" applyFill="1" applyBorder="1" applyAlignment="1" applyProtection="1">
      <alignment horizontal="center"/>
      <protection locked="0" hidden="1"/>
    </xf>
    <xf numFmtId="0" fontId="35" fillId="15" borderId="25" xfId="0" applyFont="1" applyFill="1" applyBorder="1" applyAlignment="1" applyProtection="1">
      <alignment vertical="center"/>
      <protection hidden="1"/>
    </xf>
    <xf numFmtId="0" fontId="21" fillId="15" borderId="58" xfId="0" applyFont="1" applyFill="1" applyBorder="1" applyProtection="1">
      <protection hidden="1"/>
    </xf>
    <xf numFmtId="0" fontId="35" fillId="15" borderId="45" xfId="0" applyFont="1" applyFill="1" applyBorder="1" applyAlignment="1" applyProtection="1">
      <alignment vertical="center"/>
      <protection hidden="1"/>
    </xf>
    <xf numFmtId="0" fontId="72" fillId="3" borderId="25" xfId="0" applyFont="1" applyFill="1" applyBorder="1" applyAlignment="1" applyProtection="1">
      <alignment vertical="center"/>
      <protection hidden="1"/>
    </xf>
    <xf numFmtId="0" fontId="30" fillId="3" borderId="45" xfId="0" applyFont="1" applyFill="1" applyBorder="1" applyAlignment="1" applyProtection="1">
      <alignment vertical="center"/>
      <protection hidden="1"/>
    </xf>
    <xf numFmtId="0" fontId="74" fillId="5" borderId="0" xfId="0" applyFont="1" applyFill="1" applyBorder="1" applyAlignment="1" applyProtection="1">
      <alignment horizontal="center"/>
      <protection hidden="1"/>
    </xf>
    <xf numFmtId="0" fontId="73" fillId="5" borderId="25" xfId="0" applyFont="1" applyFill="1" applyBorder="1" applyAlignment="1" applyProtection="1">
      <alignment horizontal="center"/>
      <protection hidden="1"/>
    </xf>
    <xf numFmtId="0" fontId="74" fillId="7" borderId="0" xfId="0" applyFont="1" applyFill="1" applyBorder="1" applyAlignment="1" applyProtection="1">
      <alignment horizontal="center"/>
      <protection hidden="1"/>
    </xf>
    <xf numFmtId="0" fontId="73" fillId="7" borderId="25" xfId="0" applyFont="1" applyFill="1" applyBorder="1" applyAlignment="1" applyProtection="1">
      <alignment horizontal="center"/>
      <protection hidden="1"/>
    </xf>
    <xf numFmtId="0" fontId="75" fillId="4" borderId="45" xfId="0" applyFont="1" applyFill="1" applyBorder="1" applyAlignment="1">
      <alignment horizontal="center"/>
    </xf>
    <xf numFmtId="0" fontId="73" fillId="4" borderId="25" xfId="0" applyFont="1" applyFill="1" applyBorder="1" applyAlignment="1" applyProtection="1">
      <alignment horizontal="center"/>
      <protection hidden="1"/>
    </xf>
    <xf numFmtId="0" fontId="73" fillId="30" borderId="25" xfId="0" applyFont="1" applyFill="1" applyBorder="1" applyAlignment="1" applyProtection="1">
      <alignment vertical="center"/>
      <protection hidden="1"/>
    </xf>
    <xf numFmtId="0" fontId="73" fillId="30" borderId="0" xfId="0" applyFont="1" applyFill="1" applyBorder="1" applyAlignment="1" applyProtection="1">
      <alignment vertical="center"/>
      <protection hidden="1"/>
    </xf>
    <xf numFmtId="0" fontId="74" fillId="34" borderId="0" xfId="0" applyFont="1" applyFill="1" applyBorder="1" applyAlignment="1" applyProtection="1">
      <alignment vertical="center"/>
      <protection hidden="1"/>
    </xf>
    <xf numFmtId="0" fontId="73" fillId="34" borderId="25" xfId="0" applyFont="1" applyFill="1" applyBorder="1" applyAlignment="1" applyProtection="1">
      <alignment vertical="center"/>
      <protection hidden="1"/>
    </xf>
    <xf numFmtId="0" fontId="73" fillId="23" borderId="25" xfId="0" applyFont="1" applyFill="1" applyBorder="1" applyAlignment="1" applyProtection="1">
      <alignment horizontal="center" vertical="center"/>
      <protection hidden="1"/>
    </xf>
    <xf numFmtId="0" fontId="75" fillId="23" borderId="0" xfId="0" applyFont="1" applyFill="1" applyBorder="1" applyAlignment="1" applyProtection="1">
      <alignment horizontal="center" vertical="center"/>
      <protection hidden="1"/>
    </xf>
    <xf numFmtId="14" fontId="4" fillId="34" borderId="27" xfId="0" applyNumberFormat="1" applyFont="1" applyFill="1" applyBorder="1" applyProtection="1">
      <protection hidden="1"/>
    </xf>
    <xf numFmtId="0" fontId="4" fillId="6" borderId="1" xfId="0" applyFont="1" applyFill="1" applyBorder="1" applyProtection="1">
      <protection hidden="1"/>
    </xf>
    <xf numFmtId="0" fontId="4" fillId="6" borderId="17" xfId="0" applyFont="1" applyFill="1" applyBorder="1" applyProtection="1">
      <protection hidden="1"/>
    </xf>
    <xf numFmtId="0" fontId="4" fillId="6" borderId="18" xfId="0" applyFont="1" applyFill="1" applyBorder="1" applyProtection="1">
      <protection hidden="1"/>
    </xf>
    <xf numFmtId="0" fontId="4" fillId="52" borderId="1" xfId="0" applyFont="1" applyFill="1" applyBorder="1" applyProtection="1">
      <protection hidden="1"/>
    </xf>
    <xf numFmtId="0" fontId="4" fillId="52" borderId="17" xfId="0" applyFont="1" applyFill="1" applyBorder="1" applyProtection="1">
      <protection hidden="1"/>
    </xf>
    <xf numFmtId="0" fontId="4" fillId="52" borderId="18" xfId="0" applyFont="1" applyFill="1" applyBorder="1" applyProtection="1">
      <protection hidden="1"/>
    </xf>
    <xf numFmtId="0" fontId="4" fillId="52" borderId="3" xfId="0" applyFont="1" applyFill="1" applyBorder="1" applyProtection="1">
      <protection hidden="1"/>
    </xf>
    <xf numFmtId="0" fontId="4" fillId="52" borderId="6" xfId="0" applyFont="1" applyFill="1" applyBorder="1" applyProtection="1">
      <protection hidden="1"/>
    </xf>
    <xf numFmtId="0" fontId="4" fillId="52" borderId="13" xfId="0" applyFont="1" applyFill="1" applyBorder="1" applyProtection="1">
      <protection hidden="1"/>
    </xf>
    <xf numFmtId="0" fontId="4" fillId="52" borderId="14" xfId="0" applyFont="1" applyFill="1" applyBorder="1" applyProtection="1">
      <protection hidden="1"/>
    </xf>
    <xf numFmtId="0" fontId="4" fillId="52" borderId="15" xfId="0" applyFont="1" applyFill="1" applyBorder="1" applyProtection="1">
      <protection hidden="1"/>
    </xf>
    <xf numFmtId="0" fontId="4" fillId="52" borderId="16" xfId="0" applyFont="1" applyFill="1" applyBorder="1" applyProtection="1">
      <protection hidden="1"/>
    </xf>
    <xf numFmtId="0" fontId="4" fillId="6" borderId="6" xfId="0" applyFont="1" applyFill="1" applyBorder="1"/>
    <xf numFmtId="0" fontId="4" fillId="6" borderId="13" xfId="0" applyFont="1" applyFill="1" applyBorder="1"/>
    <xf numFmtId="0" fontId="4" fillId="6" borderId="3" xfId="0" applyFont="1" applyFill="1" applyBorder="1" applyProtection="1">
      <protection hidden="1"/>
    </xf>
    <xf numFmtId="0" fontId="4" fillId="6" borderId="6" xfId="0" applyFont="1" applyFill="1" applyBorder="1" applyProtection="1">
      <protection hidden="1"/>
    </xf>
    <xf numFmtId="0" fontId="4" fillId="6" borderId="13" xfId="0" applyFont="1" applyFill="1" applyBorder="1" applyProtection="1">
      <protection hidden="1"/>
    </xf>
    <xf numFmtId="9" fontId="35" fillId="15" borderId="45" xfId="6" applyFont="1" applyFill="1" applyBorder="1" applyAlignment="1" applyProtection="1">
      <alignment vertical="center"/>
      <protection hidden="1"/>
    </xf>
    <xf numFmtId="9" fontId="30" fillId="3" borderId="45" xfId="6" applyFont="1" applyFill="1" applyBorder="1" applyAlignment="1" applyProtection="1">
      <alignment vertical="center"/>
      <protection hidden="1"/>
    </xf>
    <xf numFmtId="9" fontId="74" fillId="5" borderId="0" xfId="6" applyFont="1" applyFill="1" applyBorder="1" applyAlignment="1" applyProtection="1">
      <alignment horizontal="center"/>
      <protection hidden="1"/>
    </xf>
    <xf numFmtId="9" fontId="74" fillId="7" borderId="0" xfId="6" applyFont="1" applyFill="1" applyBorder="1" applyAlignment="1" applyProtection="1">
      <alignment horizontal="center"/>
      <protection hidden="1"/>
    </xf>
    <xf numFmtId="0" fontId="77" fillId="15" borderId="24" xfId="0" applyFont="1" applyFill="1" applyBorder="1" applyAlignment="1" applyProtection="1">
      <alignment vertical="center"/>
      <protection hidden="1"/>
    </xf>
    <xf numFmtId="0" fontId="77" fillId="15" borderId="44" xfId="0" applyFont="1" applyFill="1" applyBorder="1" applyAlignment="1" applyProtection="1">
      <alignment vertical="center"/>
      <protection hidden="1"/>
    </xf>
    <xf numFmtId="9" fontId="77" fillId="15" borderId="44" xfId="0" applyNumberFormat="1" applyFont="1" applyFill="1" applyBorder="1" applyAlignment="1" applyProtection="1">
      <alignment vertical="center"/>
      <protection hidden="1"/>
    </xf>
    <xf numFmtId="0" fontId="4" fillId="9" borderId="73" xfId="0" applyFont="1" applyFill="1" applyBorder="1" applyAlignment="1" applyProtection="1">
      <alignment horizontal="center"/>
      <protection locked="0" hidden="1"/>
    </xf>
    <xf numFmtId="0" fontId="4" fillId="9" borderId="7" xfId="0" applyFont="1" applyFill="1" applyBorder="1" applyAlignment="1" applyProtection="1">
      <alignment horizontal="center"/>
      <protection locked="0" hidden="1"/>
    </xf>
    <xf numFmtId="0" fontId="4" fillId="9" borderId="5" xfId="0" applyFont="1" applyFill="1" applyBorder="1" applyAlignment="1" applyProtection="1">
      <alignment horizontal="center"/>
      <protection locked="0" hidden="1"/>
    </xf>
    <xf numFmtId="0" fontId="5" fillId="5" borderId="11" xfId="0" applyFont="1" applyFill="1" applyBorder="1" applyAlignment="1" applyProtection="1">
      <alignment vertical="center"/>
      <protection hidden="1"/>
    </xf>
    <xf numFmtId="0" fontId="5" fillId="5" borderId="6" xfId="0" applyFont="1" applyFill="1" applyBorder="1" applyAlignment="1" applyProtection="1">
      <alignment horizontal="center" vertical="center"/>
      <protection hidden="1"/>
    </xf>
    <xf numFmtId="0" fontId="5" fillId="5" borderId="13" xfId="0" applyFont="1" applyFill="1" applyBorder="1" applyAlignment="1" applyProtection="1">
      <alignment vertical="center" wrapText="1"/>
      <protection hidden="1"/>
    </xf>
    <xf numFmtId="0" fontId="4" fillId="9" borderId="120" xfId="0" applyFont="1" applyFill="1" applyBorder="1" applyAlignment="1" applyProtection="1">
      <alignment horizontal="center"/>
      <protection locked="0" hidden="1"/>
    </xf>
    <xf numFmtId="0" fontId="4" fillId="9" borderId="57" xfId="0" applyFont="1" applyFill="1" applyBorder="1" applyAlignment="1" applyProtection="1">
      <alignment horizontal="center"/>
      <protection locked="0" hidden="1"/>
    </xf>
    <xf numFmtId="0" fontId="4" fillId="9" borderId="121" xfId="0" applyFont="1" applyFill="1" applyBorder="1" applyAlignment="1" applyProtection="1">
      <alignment horizontal="center"/>
      <protection locked="0" hidden="1"/>
    </xf>
    <xf numFmtId="0" fontId="4" fillId="9" borderId="122" xfId="0" applyFont="1" applyFill="1" applyBorder="1" applyAlignment="1" applyProtection="1">
      <alignment horizontal="center"/>
      <protection locked="0" hidden="1"/>
    </xf>
    <xf numFmtId="0" fontId="4" fillId="9" borderId="29" xfId="0" applyFont="1" applyFill="1" applyBorder="1" applyAlignment="1" applyProtection="1">
      <alignment horizontal="center"/>
      <protection locked="0" hidden="1"/>
    </xf>
    <xf numFmtId="0" fontId="4" fillId="9" borderId="62" xfId="0" applyFont="1" applyFill="1" applyBorder="1" applyAlignment="1" applyProtection="1">
      <alignment horizontal="center"/>
      <protection locked="0" hidden="1"/>
    </xf>
    <xf numFmtId="0" fontId="4" fillId="9" borderId="92" xfId="0" applyFont="1" applyFill="1" applyBorder="1" applyAlignment="1" applyProtection="1">
      <alignment horizontal="center"/>
      <protection locked="0" hidden="1"/>
    </xf>
    <xf numFmtId="0" fontId="4" fillId="9" borderId="123" xfId="0" applyFont="1" applyFill="1" applyBorder="1" applyAlignment="1" applyProtection="1">
      <alignment horizontal="center"/>
      <protection locked="0" hidden="1"/>
    </xf>
    <xf numFmtId="0" fontId="4" fillId="12" borderId="6" xfId="0" applyFont="1" applyFill="1" applyBorder="1" applyAlignment="1" applyProtection="1">
      <alignment horizontal="center"/>
      <protection locked="0" hidden="1"/>
    </xf>
    <xf numFmtId="0" fontId="4" fillId="9" borderId="124" xfId="0" applyFont="1" applyFill="1" applyBorder="1" applyAlignment="1" applyProtection="1">
      <alignment horizontal="center"/>
      <protection locked="0" hidden="1"/>
    </xf>
    <xf numFmtId="0" fontId="16" fillId="9" borderId="14" xfId="0" applyFont="1" applyFill="1" applyBorder="1" applyAlignment="1" applyProtection="1">
      <alignment horizontal="center" wrapText="1"/>
      <protection hidden="1"/>
    </xf>
    <xf numFmtId="0" fontId="16" fillId="9" borderId="15" xfId="0" applyFont="1" applyFill="1" applyBorder="1" applyAlignment="1" applyProtection="1">
      <alignment horizontal="center" wrapText="1"/>
      <protection hidden="1"/>
    </xf>
    <xf numFmtId="0" fontId="16" fillId="9" borderId="16" xfId="0" applyFont="1" applyFill="1" applyBorder="1" applyAlignment="1" applyProtection="1">
      <alignment horizontal="center" wrapText="1"/>
      <protection hidden="1"/>
    </xf>
    <xf numFmtId="0" fontId="16" fillId="9" borderId="1" xfId="0" applyFont="1" applyFill="1" applyBorder="1" applyAlignment="1" applyProtection="1">
      <alignment horizontal="center"/>
      <protection hidden="1"/>
    </xf>
    <xf numFmtId="0" fontId="16" fillId="9" borderId="17" xfId="0" applyFont="1" applyFill="1" applyBorder="1" applyAlignment="1" applyProtection="1">
      <alignment horizontal="center"/>
      <protection hidden="1"/>
    </xf>
    <xf numFmtId="0" fontId="16" fillId="9" borderId="18" xfId="0" applyFont="1" applyFill="1" applyBorder="1" applyAlignment="1" applyProtection="1">
      <alignment horizontal="center"/>
      <protection hidden="1"/>
    </xf>
    <xf numFmtId="0" fontId="16" fillId="9" borderId="3" xfId="0" applyFont="1" applyFill="1" applyBorder="1" applyAlignment="1" applyProtection="1">
      <alignment horizontal="center"/>
      <protection hidden="1"/>
    </xf>
    <xf numFmtId="0" fontId="16" fillId="9" borderId="6" xfId="0" applyFont="1" applyFill="1" applyBorder="1" applyAlignment="1" applyProtection="1">
      <alignment horizontal="center"/>
      <protection hidden="1"/>
    </xf>
    <xf numFmtId="0" fontId="16" fillId="9" borderId="13" xfId="0" applyFont="1" applyFill="1" applyBorder="1" applyAlignment="1" applyProtection="1">
      <alignment horizontal="center"/>
      <protection hidden="1"/>
    </xf>
    <xf numFmtId="0" fontId="3" fillId="9" borderId="3" xfId="0" applyFont="1" applyFill="1" applyBorder="1" applyAlignment="1" applyProtection="1">
      <alignment horizontal="center" vertical="center" wrapText="1"/>
      <protection locked="0" hidden="1"/>
    </xf>
    <xf numFmtId="0" fontId="3" fillId="9" borderId="6" xfId="0" applyFont="1" applyFill="1" applyBorder="1" applyAlignment="1" applyProtection="1">
      <alignment horizontal="center" vertical="center" wrapText="1"/>
      <protection locked="0" hidden="1"/>
    </xf>
    <xf numFmtId="0" fontId="3" fillId="9" borderId="13" xfId="0" applyFont="1" applyFill="1" applyBorder="1" applyAlignment="1" applyProtection="1">
      <alignment horizontal="center" vertical="center" wrapText="1"/>
      <protection locked="0" hidden="1"/>
    </xf>
    <xf numFmtId="0" fontId="3" fillId="9" borderId="14" xfId="0" applyFont="1" applyFill="1" applyBorder="1" applyAlignment="1" applyProtection="1">
      <alignment horizontal="center" vertical="center" wrapText="1"/>
      <protection locked="0" hidden="1"/>
    </xf>
    <xf numFmtId="0" fontId="3" fillId="9" borderId="15" xfId="0" applyFont="1" applyFill="1" applyBorder="1" applyAlignment="1" applyProtection="1">
      <alignment horizontal="center" vertical="center" wrapText="1"/>
      <protection locked="0" hidden="1"/>
    </xf>
    <xf numFmtId="0" fontId="3" fillId="9" borderId="16" xfId="0" applyFont="1" applyFill="1" applyBorder="1" applyAlignment="1" applyProtection="1">
      <alignment horizontal="center" vertical="center" wrapText="1"/>
      <protection locked="0" hidden="1"/>
    </xf>
    <xf numFmtId="0" fontId="3" fillId="9" borderId="1" xfId="0" applyFont="1" applyFill="1" applyBorder="1" applyAlignment="1" applyProtection="1">
      <alignment horizontal="center" vertical="center"/>
      <protection locked="0" hidden="1"/>
    </xf>
    <xf numFmtId="0" fontId="3" fillId="9" borderId="17" xfId="0" applyFont="1" applyFill="1" applyBorder="1" applyAlignment="1" applyProtection="1">
      <alignment horizontal="center" vertical="center"/>
      <protection locked="0" hidden="1"/>
    </xf>
    <xf numFmtId="0" fontId="3" fillId="9" borderId="18" xfId="0" applyFont="1" applyFill="1" applyBorder="1" applyAlignment="1" applyProtection="1">
      <alignment horizontal="center" vertical="center"/>
      <protection locked="0" hidden="1"/>
    </xf>
    <xf numFmtId="0" fontId="3" fillId="9" borderId="3" xfId="0" applyFont="1" applyFill="1" applyBorder="1" applyAlignment="1" applyProtection="1">
      <alignment horizontal="center"/>
      <protection locked="0" hidden="1"/>
    </xf>
    <xf numFmtId="0" fontId="3" fillId="9" borderId="6" xfId="0" applyFont="1" applyFill="1" applyBorder="1" applyAlignment="1" applyProtection="1">
      <alignment horizontal="center"/>
      <protection locked="0" hidden="1"/>
    </xf>
    <xf numFmtId="0" fontId="3" fillId="9" borderId="13" xfId="0" applyFont="1" applyFill="1" applyBorder="1" applyAlignment="1" applyProtection="1">
      <alignment horizontal="center"/>
      <protection locked="0" hidden="1"/>
    </xf>
    <xf numFmtId="0" fontId="38" fillId="38" borderId="112" xfId="0" applyFont="1" applyFill="1" applyBorder="1" applyAlignment="1" applyProtection="1">
      <alignment horizontal="center" vertical="center" wrapText="1"/>
      <protection hidden="1"/>
    </xf>
    <xf numFmtId="0" fontId="0" fillId="0" borderId="0" xfId="0"/>
    <xf numFmtId="0" fontId="0" fillId="0" borderId="112" xfId="0" applyBorder="1"/>
    <xf numFmtId="0" fontId="0" fillId="0" borderId="119" xfId="0" applyBorder="1"/>
    <xf numFmtId="0" fontId="0" fillId="0" borderId="45" xfId="0" applyBorder="1"/>
    <xf numFmtId="0" fontId="38" fillId="38" borderId="110" xfId="0" applyFont="1" applyFill="1" applyBorder="1" applyAlignment="1" applyProtection="1">
      <alignment horizontal="center" vertical="center" wrapText="1"/>
      <protection hidden="1"/>
    </xf>
    <xf numFmtId="0" fontId="0" fillId="0" borderId="111" xfId="0" applyBorder="1"/>
    <xf numFmtId="0" fontId="0" fillId="0" borderId="113" xfId="0" applyBorder="1"/>
    <xf numFmtId="0" fontId="0" fillId="0" borderId="114" xfId="0" applyBorder="1"/>
    <xf numFmtId="0" fontId="0" fillId="0" borderId="115" xfId="0" applyBorder="1"/>
    <xf numFmtId="14" fontId="71" fillId="38" borderId="118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109" xfId="0" applyBorder="1"/>
    <xf numFmtId="0" fontId="69" fillId="38" borderId="110" xfId="0" applyFont="1" applyFill="1" applyBorder="1" applyAlignment="1" applyProtection="1">
      <alignment horizontal="center" vertical="center" wrapText="1"/>
      <protection hidden="1"/>
    </xf>
    <xf numFmtId="0" fontId="69" fillId="38" borderId="116" xfId="0" applyFont="1" applyFill="1" applyBorder="1" applyAlignment="1" applyProtection="1">
      <alignment horizontal="center" vertical="center" wrapText="1"/>
      <protection hidden="1"/>
    </xf>
    <xf numFmtId="0" fontId="69" fillId="38" borderId="111" xfId="0" applyFont="1" applyFill="1" applyBorder="1" applyAlignment="1" applyProtection="1">
      <alignment horizontal="center" vertical="center" wrapText="1"/>
      <protection hidden="1"/>
    </xf>
    <xf numFmtId="0" fontId="69" fillId="38" borderId="112" xfId="0" applyFont="1" applyFill="1" applyBorder="1" applyAlignment="1" applyProtection="1">
      <alignment horizontal="center" vertical="center" wrapText="1"/>
      <protection hidden="1"/>
    </xf>
    <xf numFmtId="0" fontId="69" fillId="38" borderId="0" xfId="0" applyFont="1" applyFill="1" applyBorder="1" applyAlignment="1" applyProtection="1">
      <alignment horizontal="center" vertical="center" wrapText="1"/>
      <protection hidden="1"/>
    </xf>
    <xf numFmtId="0" fontId="69" fillId="38" borderId="113" xfId="0" applyFont="1" applyFill="1" applyBorder="1" applyAlignment="1" applyProtection="1">
      <alignment horizontal="center" vertical="center" wrapText="1"/>
      <protection hidden="1"/>
    </xf>
    <xf numFmtId="0" fontId="69" fillId="38" borderId="114" xfId="0" applyFont="1" applyFill="1" applyBorder="1" applyAlignment="1" applyProtection="1">
      <alignment horizontal="center" vertical="center" wrapText="1"/>
      <protection hidden="1"/>
    </xf>
    <xf numFmtId="0" fontId="69" fillId="38" borderId="117" xfId="0" applyFont="1" applyFill="1" applyBorder="1" applyAlignment="1" applyProtection="1">
      <alignment horizontal="center" vertical="center" wrapText="1"/>
      <protection hidden="1"/>
    </xf>
    <xf numFmtId="0" fontId="69" fillId="38" borderId="115" xfId="0" applyFont="1" applyFill="1" applyBorder="1" applyAlignment="1" applyProtection="1">
      <alignment horizontal="center" vertical="center" wrapText="1"/>
      <protection hidden="1"/>
    </xf>
    <xf numFmtId="0" fontId="39" fillId="11" borderId="55" xfId="0" applyFont="1" applyFill="1" applyBorder="1" applyAlignment="1" applyProtection="1">
      <alignment horizontal="center" vertical="center" wrapText="1"/>
      <protection locked="0" hidden="1"/>
    </xf>
    <xf numFmtId="0" fontId="39" fillId="11" borderId="46" xfId="0" applyFont="1" applyFill="1" applyBorder="1" applyAlignment="1" applyProtection="1">
      <alignment horizontal="center" vertical="center" wrapText="1"/>
      <protection locked="0" hidden="1"/>
    </xf>
    <xf numFmtId="0" fontId="4" fillId="23" borderId="23" xfId="0" applyFont="1" applyFill="1" applyBorder="1" applyAlignment="1" applyProtection="1">
      <alignment horizontal="center"/>
      <protection hidden="1"/>
    </xf>
    <xf numFmtId="0" fontId="4" fillId="23" borderId="34" xfId="0" applyFont="1" applyFill="1" applyBorder="1" applyAlignment="1" applyProtection="1">
      <alignment horizontal="center"/>
      <protection hidden="1"/>
    </xf>
    <xf numFmtId="0" fontId="4" fillId="17" borderId="22" xfId="0" applyFont="1" applyFill="1" applyBorder="1" applyAlignment="1" applyProtection="1">
      <alignment horizontal="center"/>
      <protection hidden="1"/>
    </xf>
    <xf numFmtId="0" fontId="4" fillId="17" borderId="23" xfId="0" applyFont="1" applyFill="1" applyBorder="1" applyAlignment="1" applyProtection="1">
      <alignment horizontal="center"/>
      <protection hidden="1"/>
    </xf>
    <xf numFmtId="0" fontId="4" fillId="17" borderId="34" xfId="0" applyFont="1" applyFill="1" applyBorder="1" applyAlignment="1" applyProtection="1">
      <alignment horizontal="center"/>
      <protection hidden="1"/>
    </xf>
    <xf numFmtId="0" fontId="4" fillId="34" borderId="22" xfId="0" applyFont="1" applyFill="1" applyBorder="1" applyAlignment="1" applyProtection="1">
      <alignment horizontal="center"/>
      <protection hidden="1"/>
    </xf>
    <xf numFmtId="0" fontId="4" fillId="34" borderId="23" xfId="0" applyFont="1" applyFill="1" applyBorder="1" applyAlignment="1" applyProtection="1">
      <alignment horizontal="center"/>
      <protection hidden="1"/>
    </xf>
    <xf numFmtId="0" fontId="4" fillId="34" borderId="34" xfId="0" applyFont="1" applyFill="1" applyBorder="1" applyAlignment="1" applyProtection="1">
      <alignment horizontal="center"/>
      <protection hidden="1"/>
    </xf>
    <xf numFmtId="0" fontId="4" fillId="16" borderId="22" xfId="0" applyFont="1" applyFill="1" applyBorder="1" applyAlignment="1" applyProtection="1">
      <alignment horizontal="center"/>
      <protection hidden="1"/>
    </xf>
    <xf numFmtId="0" fontId="4" fillId="16" borderId="23" xfId="0" applyFont="1" applyFill="1" applyBorder="1" applyAlignment="1" applyProtection="1">
      <alignment horizontal="center"/>
      <protection hidden="1"/>
    </xf>
    <xf numFmtId="0" fontId="4" fillId="16" borderId="34" xfId="0" applyFont="1" applyFill="1" applyBorder="1" applyAlignment="1" applyProtection="1">
      <alignment horizontal="center"/>
      <protection hidden="1"/>
    </xf>
    <xf numFmtId="0" fontId="4" fillId="42" borderId="22" xfId="0" applyFont="1" applyFill="1" applyBorder="1" applyAlignment="1" applyProtection="1">
      <alignment horizontal="center"/>
      <protection hidden="1"/>
    </xf>
    <xf numFmtId="0" fontId="4" fillId="42" borderId="23" xfId="0" applyFont="1" applyFill="1" applyBorder="1" applyAlignment="1" applyProtection="1">
      <alignment horizontal="center"/>
      <protection hidden="1"/>
    </xf>
    <xf numFmtId="0" fontId="4" fillId="42" borderId="34" xfId="0" applyFont="1" applyFill="1" applyBorder="1" applyAlignment="1" applyProtection="1">
      <alignment horizontal="center"/>
      <protection hidden="1"/>
    </xf>
    <xf numFmtId="0" fontId="4" fillId="49" borderId="22" xfId="0" applyFont="1" applyFill="1" applyBorder="1" applyAlignment="1" applyProtection="1">
      <alignment horizontal="center"/>
      <protection hidden="1"/>
    </xf>
    <xf numFmtId="0" fontId="4" fillId="49" borderId="23" xfId="0" applyFont="1" applyFill="1" applyBorder="1" applyAlignment="1" applyProtection="1">
      <alignment horizontal="center"/>
      <protection hidden="1"/>
    </xf>
    <xf numFmtId="0" fontId="4" fillId="49" borderId="34" xfId="0" applyFont="1" applyFill="1" applyBorder="1" applyAlignment="1" applyProtection="1">
      <alignment horizontal="center"/>
      <protection hidden="1"/>
    </xf>
    <xf numFmtId="0" fontId="4" fillId="23" borderId="0" xfId="0" applyFont="1" applyFill="1" applyAlignment="1" applyProtection="1">
      <alignment horizontal="center"/>
      <protection hidden="1"/>
    </xf>
    <xf numFmtId="0" fontId="4" fillId="16" borderId="24" xfId="0" applyFont="1" applyFill="1" applyBorder="1" applyAlignment="1" applyProtection="1">
      <alignment horizontal="center"/>
      <protection hidden="1"/>
    </xf>
    <xf numFmtId="0" fontId="4" fillId="16" borderId="44" xfId="0" applyFont="1" applyFill="1" applyBorder="1" applyAlignment="1" applyProtection="1">
      <alignment horizontal="center"/>
      <protection hidden="1"/>
    </xf>
    <xf numFmtId="0" fontId="4" fillId="16" borderId="10" xfId="0" applyFont="1" applyFill="1" applyBorder="1" applyAlignment="1" applyProtection="1">
      <alignment horizontal="center"/>
      <protection hidden="1"/>
    </xf>
    <xf numFmtId="0" fontId="8" fillId="8" borderId="49" xfId="0" applyFont="1" applyFill="1" applyBorder="1" applyAlignment="1" applyProtection="1">
      <alignment horizontal="center"/>
      <protection locked="0" hidden="1"/>
    </xf>
    <xf numFmtId="0" fontId="8" fillId="8" borderId="50" xfId="0" applyFont="1" applyFill="1" applyBorder="1" applyAlignment="1" applyProtection="1">
      <alignment horizontal="center"/>
      <protection locked="0" hidden="1"/>
    </xf>
    <xf numFmtId="0" fontId="8" fillId="8" borderId="32" xfId="0" applyFont="1" applyFill="1" applyBorder="1" applyAlignment="1" applyProtection="1">
      <alignment horizontal="center"/>
      <protection locked="0" hidden="1"/>
    </xf>
    <xf numFmtId="0" fontId="4" fillId="20" borderId="22" xfId="0" applyFont="1" applyFill="1" applyBorder="1" applyAlignment="1" applyProtection="1">
      <alignment horizontal="center"/>
      <protection hidden="1"/>
    </xf>
    <xf numFmtId="0" fontId="4" fillId="20" borderId="23" xfId="0" applyFont="1" applyFill="1" applyBorder="1" applyAlignment="1" applyProtection="1">
      <alignment horizontal="center"/>
      <protection hidden="1"/>
    </xf>
    <xf numFmtId="0" fontId="4" fillId="20" borderId="34" xfId="0" applyFont="1" applyFill="1" applyBorder="1" applyAlignment="1" applyProtection="1">
      <alignment horizontal="center"/>
      <protection hidden="1"/>
    </xf>
    <xf numFmtId="0" fontId="4" fillId="18" borderId="22" xfId="0" applyFont="1" applyFill="1" applyBorder="1" applyAlignment="1" applyProtection="1">
      <alignment horizontal="center"/>
      <protection hidden="1"/>
    </xf>
    <xf numFmtId="0" fontId="4" fillId="18" borderId="23" xfId="0" applyFont="1" applyFill="1" applyBorder="1" applyAlignment="1" applyProtection="1">
      <alignment horizontal="center"/>
      <protection hidden="1"/>
    </xf>
    <xf numFmtId="0" fontId="4" fillId="18" borderId="34" xfId="0" applyFont="1" applyFill="1" applyBorder="1" applyAlignment="1" applyProtection="1">
      <alignment horizontal="center"/>
      <protection hidden="1"/>
    </xf>
    <xf numFmtId="0" fontId="16" fillId="20" borderId="22" xfId="0" applyFont="1" applyFill="1" applyBorder="1" applyAlignment="1" applyProtection="1">
      <alignment horizontal="center"/>
      <protection hidden="1"/>
    </xf>
    <xf numFmtId="0" fontId="16" fillId="20" borderId="23" xfId="0" applyFont="1" applyFill="1" applyBorder="1" applyAlignment="1" applyProtection="1">
      <alignment horizontal="center"/>
      <protection hidden="1"/>
    </xf>
    <xf numFmtId="0" fontId="16" fillId="20" borderId="34" xfId="0" applyFont="1" applyFill="1" applyBorder="1" applyAlignment="1" applyProtection="1">
      <alignment horizontal="center"/>
      <protection hidden="1"/>
    </xf>
    <xf numFmtId="0" fontId="16" fillId="18" borderId="22" xfId="0" applyFont="1" applyFill="1" applyBorder="1" applyAlignment="1" applyProtection="1">
      <alignment horizontal="center"/>
      <protection hidden="1"/>
    </xf>
    <xf numFmtId="0" fontId="16" fillId="18" borderId="23" xfId="0" applyFont="1" applyFill="1" applyBorder="1" applyAlignment="1" applyProtection="1">
      <alignment horizontal="center"/>
      <protection hidden="1"/>
    </xf>
    <xf numFmtId="0" fontId="16" fillId="18" borderId="34" xfId="0" applyFont="1" applyFill="1" applyBorder="1" applyAlignment="1" applyProtection="1">
      <alignment horizontal="center"/>
      <protection hidden="1"/>
    </xf>
    <xf numFmtId="0" fontId="38" fillId="39" borderId="0" xfId="0" applyFont="1" applyFill="1" applyBorder="1" applyAlignment="1">
      <alignment horizontal="center" vertical="center" wrapText="1"/>
    </xf>
    <xf numFmtId="0" fontId="37" fillId="25" borderId="45" xfId="0" applyFont="1" applyFill="1" applyBorder="1" applyAlignment="1">
      <alignment horizontal="center"/>
    </xf>
    <xf numFmtId="0" fontId="24" fillId="39" borderId="0" xfId="0" applyFont="1" applyFill="1" applyBorder="1" applyAlignment="1">
      <alignment horizontal="center"/>
    </xf>
    <xf numFmtId="0" fontId="24" fillId="37" borderId="0" xfId="0" applyFont="1" applyFill="1" applyBorder="1" applyAlignment="1">
      <alignment horizontal="center"/>
    </xf>
    <xf numFmtId="0" fontId="23" fillId="25" borderId="24" xfId="0" applyFont="1" applyFill="1" applyBorder="1" applyAlignment="1">
      <alignment horizontal="center"/>
    </xf>
    <xf numFmtId="0" fontId="23" fillId="25" borderId="44" xfId="0" applyFont="1" applyFill="1" applyBorder="1" applyAlignment="1">
      <alignment horizontal="center"/>
    </xf>
    <xf numFmtId="0" fontId="23" fillId="25" borderId="10" xfId="0" applyFont="1" applyFill="1" applyBorder="1" applyAlignment="1">
      <alignment horizontal="center"/>
    </xf>
    <xf numFmtId="0" fontId="24" fillId="5" borderId="24" xfId="0" applyFont="1" applyFill="1" applyBorder="1" applyAlignment="1">
      <alignment horizontal="center"/>
    </xf>
    <xf numFmtId="0" fontId="24" fillId="5" borderId="44" xfId="0" applyFont="1" applyFill="1" applyBorder="1" applyAlignment="1">
      <alignment horizontal="center"/>
    </xf>
    <xf numFmtId="0" fontId="24" fillId="5" borderId="10" xfId="0" applyFont="1" applyFill="1" applyBorder="1" applyAlignment="1">
      <alignment horizontal="center"/>
    </xf>
    <xf numFmtId="0" fontId="24" fillId="8" borderId="24" xfId="0" applyFont="1" applyFill="1" applyBorder="1" applyAlignment="1">
      <alignment horizontal="center"/>
    </xf>
    <xf numFmtId="0" fontId="24" fillId="8" borderId="44" xfId="0" applyFont="1" applyFill="1" applyBorder="1" applyAlignment="1">
      <alignment horizontal="center"/>
    </xf>
    <xf numFmtId="0" fontId="24" fillId="8" borderId="10" xfId="0" applyFont="1" applyFill="1" applyBorder="1" applyAlignment="1">
      <alignment horizontal="center"/>
    </xf>
    <xf numFmtId="0" fontId="28" fillId="5" borderId="24" xfId="0" applyFont="1" applyFill="1" applyBorder="1" applyAlignment="1">
      <alignment horizontal="center"/>
    </xf>
    <xf numFmtId="0" fontId="28" fillId="5" borderId="44" xfId="0" applyFont="1" applyFill="1" applyBorder="1" applyAlignment="1">
      <alignment horizontal="center"/>
    </xf>
    <xf numFmtId="0" fontId="28" fillId="5" borderId="10" xfId="0" applyFont="1" applyFill="1" applyBorder="1" applyAlignment="1">
      <alignment horizontal="center"/>
    </xf>
    <xf numFmtId="0" fontId="28" fillId="8" borderId="24" xfId="0" applyFont="1" applyFill="1" applyBorder="1" applyAlignment="1">
      <alignment horizontal="center"/>
    </xf>
    <xf numFmtId="0" fontId="28" fillId="8" borderId="44" xfId="0" applyFont="1" applyFill="1" applyBorder="1" applyAlignment="1">
      <alignment horizontal="center"/>
    </xf>
    <xf numFmtId="0" fontId="28" fillId="8" borderId="10" xfId="0" applyFont="1" applyFill="1" applyBorder="1" applyAlignment="1">
      <alignment horizontal="center"/>
    </xf>
    <xf numFmtId="0" fontId="27" fillId="25" borderId="24" xfId="0" applyFont="1" applyFill="1" applyBorder="1" applyAlignment="1">
      <alignment horizontal="center"/>
    </xf>
    <xf numFmtId="0" fontId="27" fillId="25" borderId="44" xfId="0" applyFont="1" applyFill="1" applyBorder="1" applyAlignment="1">
      <alignment horizontal="center"/>
    </xf>
    <xf numFmtId="0" fontId="27" fillId="25" borderId="10" xfId="0" applyFont="1" applyFill="1" applyBorder="1" applyAlignment="1">
      <alignment horizontal="center"/>
    </xf>
    <xf numFmtId="0" fontId="34" fillId="15" borderId="97" xfId="0" applyFont="1" applyFill="1" applyBorder="1" applyAlignment="1" applyProtection="1">
      <alignment horizontal="center" vertical="center" wrapText="1"/>
      <protection hidden="1"/>
    </xf>
    <xf numFmtId="0" fontId="34" fillId="15" borderId="96" xfId="0" applyFont="1" applyFill="1" applyBorder="1" applyAlignment="1" applyProtection="1">
      <alignment horizontal="center" vertical="center" wrapText="1"/>
      <protection hidden="1"/>
    </xf>
    <xf numFmtId="0" fontId="36" fillId="31" borderId="45" xfId="0" applyFont="1" applyFill="1" applyBorder="1" applyAlignment="1" applyProtection="1">
      <alignment horizontal="center"/>
      <protection hidden="1"/>
    </xf>
    <xf numFmtId="0" fontId="36" fillId="31" borderId="46" xfId="0" applyFont="1" applyFill="1" applyBorder="1" applyAlignment="1" applyProtection="1">
      <alignment horizontal="center"/>
      <protection hidden="1"/>
    </xf>
    <xf numFmtId="0" fontId="35" fillId="25" borderId="29" xfId="0" applyFont="1" applyFill="1" applyBorder="1" applyAlignment="1" applyProtection="1">
      <alignment horizontal="center" vertical="center" textRotation="90"/>
      <protection hidden="1"/>
    </xf>
    <xf numFmtId="0" fontId="35" fillId="25" borderId="31" xfId="0" applyFont="1" applyFill="1" applyBorder="1" applyAlignment="1" applyProtection="1">
      <alignment horizontal="center" vertical="center" textRotation="90"/>
      <protection hidden="1"/>
    </xf>
    <xf numFmtId="0" fontId="16" fillId="36" borderId="29" xfId="0" applyFont="1" applyFill="1" applyBorder="1" applyAlignment="1" applyProtection="1">
      <alignment horizontal="center" vertical="center" textRotation="90" wrapText="1"/>
      <protection hidden="1"/>
    </xf>
    <xf numFmtId="0" fontId="16" fillId="36" borderId="31" xfId="0" applyFont="1" applyFill="1" applyBorder="1" applyAlignment="1" applyProtection="1">
      <alignment horizontal="center" vertical="center" textRotation="90" wrapText="1"/>
      <protection hidden="1"/>
    </xf>
    <xf numFmtId="0" fontId="4" fillId="36" borderId="29" xfId="0" applyFont="1" applyFill="1" applyBorder="1" applyAlignment="1" applyProtection="1">
      <alignment horizontal="center" vertical="center" textRotation="90"/>
      <protection hidden="1"/>
    </xf>
    <xf numFmtId="0" fontId="4" fillId="36" borderId="31" xfId="0" applyFont="1" applyFill="1" applyBorder="1" applyAlignment="1" applyProtection="1">
      <alignment horizontal="center" vertical="center" textRotation="90"/>
      <protection hidden="1"/>
    </xf>
    <xf numFmtId="0" fontId="34" fillId="25" borderId="29" xfId="0" applyFont="1" applyFill="1" applyBorder="1" applyAlignment="1" applyProtection="1">
      <alignment horizontal="center" vertical="center" textRotation="90" wrapText="1"/>
      <protection hidden="1"/>
    </xf>
    <xf numFmtId="0" fontId="34" fillId="25" borderId="31" xfId="0" applyFont="1" applyFill="1" applyBorder="1" applyAlignment="1" applyProtection="1">
      <alignment horizontal="center" vertical="center" textRotation="90" wrapText="1"/>
      <protection hidden="1"/>
    </xf>
    <xf numFmtId="0" fontId="10" fillId="37" borderId="24" xfId="0" applyFont="1" applyFill="1" applyBorder="1" applyAlignment="1" applyProtection="1">
      <alignment horizontal="center" vertical="center"/>
      <protection hidden="1"/>
    </xf>
    <xf numFmtId="0" fontId="10" fillId="37" borderId="44" xfId="0" applyFont="1" applyFill="1" applyBorder="1" applyAlignment="1" applyProtection="1">
      <alignment horizontal="center" vertical="center"/>
      <protection hidden="1"/>
    </xf>
    <xf numFmtId="0" fontId="10" fillId="37" borderId="10" xfId="0" applyFont="1" applyFill="1" applyBorder="1" applyAlignment="1" applyProtection="1">
      <alignment horizontal="center" vertical="center"/>
      <protection hidden="1"/>
    </xf>
    <xf numFmtId="0" fontId="10" fillId="37" borderId="25" xfId="0" applyFont="1" applyFill="1" applyBorder="1" applyAlignment="1" applyProtection="1">
      <alignment horizontal="center" vertical="center"/>
      <protection hidden="1"/>
    </xf>
    <xf numFmtId="0" fontId="10" fillId="37" borderId="45" xfId="0" applyFont="1" applyFill="1" applyBorder="1" applyAlignment="1" applyProtection="1">
      <alignment horizontal="center" vertical="center"/>
      <protection hidden="1"/>
    </xf>
    <xf numFmtId="0" fontId="10" fillId="37" borderId="46" xfId="0" applyFont="1" applyFill="1" applyBorder="1" applyAlignment="1" applyProtection="1">
      <alignment horizontal="center" vertical="center"/>
      <protection hidden="1"/>
    </xf>
    <xf numFmtId="0" fontId="31" fillId="36" borderId="29" xfId="0" applyFont="1" applyFill="1" applyBorder="1" applyAlignment="1" applyProtection="1">
      <alignment horizontal="center" vertical="center" textRotation="90" wrapText="1"/>
      <protection hidden="1"/>
    </xf>
    <xf numFmtId="0" fontId="31" fillId="36" borderId="31" xfId="0" applyFont="1" applyFill="1" applyBorder="1" applyAlignment="1" applyProtection="1">
      <alignment horizontal="center" vertical="center" textRotation="90" wrapText="1"/>
      <protection hidden="1"/>
    </xf>
    <xf numFmtId="0" fontId="2" fillId="9" borderId="6" xfId="4" applyFont="1" applyFill="1" applyBorder="1" applyAlignment="1" applyProtection="1">
      <alignment horizontal="center"/>
      <protection hidden="1"/>
    </xf>
    <xf numFmtId="0" fontId="2" fillId="9" borderId="15" xfId="4" applyFont="1" applyFill="1" applyBorder="1" applyAlignment="1" applyProtection="1">
      <alignment horizontal="center"/>
      <protection hidden="1"/>
    </xf>
    <xf numFmtId="0" fontId="2" fillId="9" borderId="13" xfId="4" applyFont="1" applyFill="1" applyBorder="1" applyAlignment="1" applyProtection="1">
      <alignment horizontal="center"/>
      <protection hidden="1"/>
    </xf>
    <xf numFmtId="0" fontId="2" fillId="9" borderId="16" xfId="4" applyFont="1" applyFill="1" applyBorder="1" applyAlignment="1" applyProtection="1">
      <alignment horizontal="center"/>
      <protection hidden="1"/>
    </xf>
    <xf numFmtId="0" fontId="2" fillId="47" borderId="40" xfId="4" applyFill="1" applyBorder="1" applyAlignment="1" applyProtection="1">
      <alignment horizontal="center" vertical="center"/>
      <protection hidden="1"/>
    </xf>
    <xf numFmtId="0" fontId="2" fillId="47" borderId="38" xfId="4" applyFill="1" applyBorder="1" applyAlignment="1" applyProtection="1">
      <alignment horizontal="center" vertical="center"/>
      <protection hidden="1"/>
    </xf>
    <xf numFmtId="0" fontId="2" fillId="9" borderId="4" xfId="4" applyFont="1" applyFill="1" applyBorder="1" applyAlignment="1" applyProtection="1">
      <alignment horizontal="center"/>
      <protection hidden="1"/>
    </xf>
    <xf numFmtId="0" fontId="2" fillId="9" borderId="19" xfId="4" applyFont="1" applyFill="1" applyBorder="1" applyAlignment="1" applyProtection="1">
      <alignment horizontal="center"/>
      <protection hidden="1"/>
    </xf>
    <xf numFmtId="0" fontId="2" fillId="9" borderId="28" xfId="4" applyFont="1" applyFill="1" applyBorder="1" applyAlignment="1" applyProtection="1">
      <alignment horizontal="center"/>
      <protection hidden="1"/>
    </xf>
    <xf numFmtId="0" fontId="2" fillId="9" borderId="35" xfId="4" applyFont="1" applyFill="1" applyBorder="1" applyAlignment="1" applyProtection="1">
      <alignment horizontal="center"/>
      <protection hidden="1"/>
    </xf>
    <xf numFmtId="0" fontId="2" fillId="9" borderId="6" xfId="4" applyFill="1" applyBorder="1" applyAlignment="1" applyProtection="1">
      <alignment horizontal="center"/>
      <protection hidden="1"/>
    </xf>
    <xf numFmtId="0" fontId="2" fillId="9" borderId="13" xfId="4" applyFill="1" applyBorder="1" applyAlignment="1" applyProtection="1">
      <alignment horizontal="center"/>
      <protection hidden="1"/>
    </xf>
    <xf numFmtId="0" fontId="2" fillId="9" borderId="4" xfId="4" applyFill="1" applyBorder="1" applyAlignment="1" applyProtection="1">
      <alignment horizontal="center"/>
      <protection hidden="1"/>
    </xf>
    <xf numFmtId="0" fontId="2" fillId="9" borderId="18" xfId="4" applyFill="1" applyBorder="1" applyAlignment="1" applyProtection="1">
      <alignment horizontal="center"/>
      <protection hidden="1"/>
    </xf>
    <xf numFmtId="0" fontId="2" fillId="9" borderId="17" xfId="4" applyFill="1" applyBorder="1" applyAlignment="1" applyProtection="1">
      <alignment horizontal="center"/>
      <protection hidden="1"/>
    </xf>
    <xf numFmtId="0" fontId="56" fillId="0" borderId="24" xfId="4" applyFont="1" applyBorder="1" applyAlignment="1" applyProtection="1">
      <alignment horizontal="center" vertical="center" wrapText="1"/>
      <protection hidden="1"/>
    </xf>
    <xf numFmtId="0" fontId="56" fillId="0" borderId="44" xfId="4" applyFont="1" applyBorder="1" applyAlignment="1" applyProtection="1">
      <alignment horizontal="center" vertical="center" wrapText="1"/>
      <protection hidden="1"/>
    </xf>
    <xf numFmtId="0" fontId="56" fillId="0" borderId="10" xfId="4" applyFont="1" applyBorder="1" applyAlignment="1" applyProtection="1">
      <alignment horizontal="center" vertical="center" wrapText="1"/>
      <protection hidden="1"/>
    </xf>
    <xf numFmtId="0" fontId="2" fillId="9" borderId="2" xfId="4" applyFill="1" applyBorder="1" applyAlignment="1" applyProtection="1">
      <alignment horizontal="center"/>
      <protection hidden="1"/>
    </xf>
    <xf numFmtId="0" fontId="2" fillId="0" borderId="29" xfId="4" applyBorder="1" applyAlignment="1" applyProtection="1">
      <alignment horizontal="center" vertical="center"/>
      <protection hidden="1"/>
    </xf>
    <xf numFmtId="0" fontId="2" fillId="0" borderId="31" xfId="4" applyBorder="1" applyAlignment="1" applyProtection="1">
      <alignment horizontal="center" vertical="center"/>
      <protection hidden="1"/>
    </xf>
    <xf numFmtId="0" fontId="2" fillId="47" borderId="29" xfId="4" applyFill="1" applyBorder="1" applyAlignment="1" applyProtection="1">
      <alignment horizontal="center"/>
      <protection hidden="1"/>
    </xf>
    <xf numFmtId="0" fontId="2" fillId="47" borderId="31" xfId="4" applyFill="1" applyBorder="1" applyAlignment="1" applyProtection="1">
      <alignment horizontal="center"/>
      <protection hidden="1"/>
    </xf>
    <xf numFmtId="0" fontId="2" fillId="47" borderId="8" xfId="4" applyFill="1" applyBorder="1" applyAlignment="1" applyProtection="1">
      <alignment horizontal="center"/>
      <protection hidden="1"/>
    </xf>
    <xf numFmtId="0" fontId="55" fillId="48" borderId="23" xfId="4" applyFont="1" applyFill="1" applyBorder="1" applyAlignment="1" applyProtection="1">
      <alignment horizontal="center"/>
      <protection hidden="1"/>
    </xf>
    <xf numFmtId="0" fontId="55" fillId="48" borderId="34" xfId="4" applyFont="1" applyFill="1" applyBorder="1" applyAlignment="1" applyProtection="1">
      <alignment horizontal="center"/>
      <protection hidden="1"/>
    </xf>
    <xf numFmtId="0" fontId="12" fillId="0" borderId="22" xfId="4" applyFont="1" applyBorder="1" applyAlignment="1" applyProtection="1">
      <alignment horizontal="center"/>
      <protection locked="0" hidden="1"/>
    </xf>
    <xf numFmtId="0" fontId="12" fillId="0" borderId="23" xfId="4" applyFont="1" applyBorder="1" applyAlignment="1" applyProtection="1">
      <alignment horizontal="center"/>
      <protection locked="0" hidden="1"/>
    </xf>
    <xf numFmtId="0" fontId="12" fillId="0" borderId="34" xfId="4" applyFont="1" applyBorder="1" applyAlignment="1" applyProtection="1">
      <alignment horizontal="center"/>
      <protection locked="0" hidden="1"/>
    </xf>
    <xf numFmtId="0" fontId="53" fillId="0" borderId="22" xfId="4" applyFont="1" applyBorder="1" applyAlignment="1" applyProtection="1">
      <alignment horizontal="center"/>
      <protection locked="0" hidden="1"/>
    </xf>
    <xf numFmtId="0" fontId="53" fillId="0" borderId="23" xfId="4" applyFont="1" applyBorder="1" applyAlignment="1" applyProtection="1">
      <alignment horizontal="center"/>
      <protection locked="0" hidden="1"/>
    </xf>
    <xf numFmtId="0" fontId="53" fillId="0" borderId="34" xfId="4" applyFont="1" applyBorder="1" applyAlignment="1" applyProtection="1">
      <alignment horizontal="center"/>
      <protection locked="0" hidden="1"/>
    </xf>
    <xf numFmtId="0" fontId="54" fillId="0" borderId="22" xfId="4" applyFont="1" applyBorder="1" applyAlignment="1" applyProtection="1">
      <alignment horizontal="right"/>
      <protection locked="0" hidden="1"/>
    </xf>
    <xf numFmtId="0" fontId="54" fillId="0" borderId="23" xfId="4" applyFont="1" applyBorder="1" applyAlignment="1" applyProtection="1">
      <alignment horizontal="right"/>
      <protection locked="0" hidden="1"/>
    </xf>
    <xf numFmtId="0" fontId="2" fillId="0" borderId="23" xfId="4" applyBorder="1" applyAlignment="1" applyProtection="1">
      <alignment horizontal="center"/>
      <protection locked="0" hidden="1"/>
    </xf>
    <xf numFmtId="0" fontId="2" fillId="0" borderId="34" xfId="4" applyBorder="1" applyAlignment="1" applyProtection="1">
      <alignment horizontal="center"/>
      <protection locked="0" hidden="1"/>
    </xf>
    <xf numFmtId="0" fontId="59" fillId="0" borderId="25" xfId="4" applyFont="1" applyBorder="1" applyAlignment="1" applyProtection="1">
      <alignment horizontal="center" vertical="center" wrapText="1"/>
      <protection locked="0" hidden="1"/>
    </xf>
    <xf numFmtId="0" fontId="59" fillId="0" borderId="45" xfId="4" applyFont="1" applyBorder="1" applyAlignment="1" applyProtection="1">
      <alignment horizontal="center" vertical="center" wrapText="1"/>
      <protection locked="0" hidden="1"/>
    </xf>
    <xf numFmtId="0" fontId="59" fillId="0" borderId="46" xfId="4" applyFont="1" applyBorder="1" applyAlignment="1" applyProtection="1">
      <alignment horizontal="center" vertical="center" wrapText="1"/>
      <protection locked="0" hidden="1"/>
    </xf>
    <xf numFmtId="0" fontId="53" fillId="0" borderId="22" xfId="4" applyFont="1" applyBorder="1" applyAlignment="1" applyProtection="1">
      <alignment horizontal="center" vertical="center"/>
      <protection locked="0" hidden="1"/>
    </xf>
    <xf numFmtId="0" fontId="53" fillId="0" borderId="23" xfId="4" applyFont="1" applyBorder="1" applyAlignment="1" applyProtection="1">
      <alignment horizontal="center" vertical="center"/>
      <protection locked="0" hidden="1"/>
    </xf>
    <xf numFmtId="0" fontId="53" fillId="0" borderId="34" xfId="4" applyFont="1" applyBorder="1" applyAlignment="1" applyProtection="1">
      <alignment horizontal="center" vertical="center"/>
      <protection locked="0" hidden="1"/>
    </xf>
    <xf numFmtId="0" fontId="57" fillId="0" borderId="22" xfId="4" applyFont="1" applyBorder="1" applyAlignment="1" applyProtection="1">
      <alignment horizontal="center" vertical="center"/>
      <protection locked="0" hidden="1"/>
    </xf>
    <xf numFmtId="0" fontId="57" fillId="0" borderId="23" xfId="4" applyFont="1" applyBorder="1" applyAlignment="1" applyProtection="1">
      <alignment horizontal="center" vertical="center"/>
      <protection locked="0" hidden="1"/>
    </xf>
    <xf numFmtId="0" fontId="57" fillId="0" borderId="34" xfId="4" applyFont="1" applyBorder="1" applyAlignment="1" applyProtection="1">
      <alignment horizontal="center" vertical="center"/>
      <protection locked="0" hidden="1"/>
    </xf>
    <xf numFmtId="0" fontId="14" fillId="0" borderId="50" xfId="2" applyFont="1" applyBorder="1" applyAlignment="1" applyProtection="1">
      <alignment horizontal="center" vertical="top" wrapText="1"/>
      <protection locked="0" hidden="1"/>
    </xf>
    <xf numFmtId="0" fontId="14" fillId="0" borderId="32" xfId="2" applyFont="1" applyBorder="1" applyProtection="1">
      <protection locked="0" hidden="1"/>
    </xf>
    <xf numFmtId="14" fontId="14" fillId="0" borderId="4" xfId="2" applyNumberFormat="1" applyFont="1" applyBorder="1" applyAlignment="1" applyProtection="1">
      <alignment horizontal="center"/>
      <protection locked="0" hidden="1"/>
    </xf>
    <xf numFmtId="14" fontId="14" fillId="0" borderId="69" xfId="2" applyNumberFormat="1" applyFont="1" applyBorder="1" applyAlignment="1" applyProtection="1">
      <alignment horizontal="center"/>
      <protection locked="0" hidden="1"/>
    </xf>
    <xf numFmtId="14" fontId="14" fillId="0" borderId="15" xfId="2" applyNumberFormat="1" applyFont="1" applyBorder="1" applyAlignment="1" applyProtection="1">
      <alignment horizontal="center"/>
      <protection locked="0" hidden="1"/>
    </xf>
    <xf numFmtId="0" fontId="14" fillId="0" borderId="16" xfId="2" applyFont="1" applyBorder="1" applyProtection="1">
      <protection locked="0" hidden="1"/>
    </xf>
    <xf numFmtId="14" fontId="14" fillId="0" borderId="17" xfId="2" applyNumberFormat="1" applyFont="1" applyBorder="1" applyAlignment="1" applyProtection="1">
      <alignment horizontal="center"/>
      <protection locked="0" hidden="1"/>
    </xf>
    <xf numFmtId="0" fontId="14" fillId="0" borderId="18" xfId="2" applyFont="1" applyBorder="1" applyProtection="1">
      <protection locked="0" hidden="1"/>
    </xf>
    <xf numFmtId="0" fontId="13" fillId="0" borderId="0" xfId="2" applyFont="1" applyAlignment="1" applyProtection="1">
      <alignment horizontal="center"/>
    </xf>
    <xf numFmtId="165" fontId="14" fillId="0" borderId="17" xfId="2" applyNumberFormat="1" applyFont="1" applyBorder="1" applyAlignment="1" applyProtection="1">
      <alignment horizontal="center"/>
      <protection locked="0" hidden="1"/>
    </xf>
    <xf numFmtId="165" fontId="14" fillId="0" borderId="18" xfId="2" applyNumberFormat="1" applyFont="1" applyBorder="1" applyAlignment="1" applyProtection="1">
      <alignment horizontal="center"/>
      <protection locked="0" hidden="1"/>
    </xf>
    <xf numFmtId="0" fontId="14" fillId="0" borderId="6" xfId="2" applyFont="1" applyBorder="1" applyAlignment="1" applyProtection="1">
      <alignment horizontal="center"/>
      <protection locked="0" hidden="1"/>
    </xf>
    <xf numFmtId="0" fontId="14" fillId="0" borderId="13" xfId="2" applyFont="1" applyBorder="1" applyAlignment="1" applyProtection="1">
      <alignment horizontal="center"/>
      <protection locked="0" hidden="1"/>
    </xf>
    <xf numFmtId="0" fontId="14" fillId="0" borderId="15" xfId="2" applyFont="1" applyBorder="1" applyAlignment="1" applyProtection="1">
      <alignment horizontal="center"/>
      <protection locked="0" hidden="1"/>
    </xf>
    <xf numFmtId="0" fontId="19" fillId="13" borderId="22" xfId="0" applyFont="1" applyFill="1" applyBorder="1" applyAlignment="1" applyProtection="1">
      <alignment horizontal="center" vertical="center"/>
      <protection locked="0"/>
    </xf>
    <xf numFmtId="0" fontId="19" fillId="13" borderId="23" xfId="0" applyFont="1" applyFill="1" applyBorder="1" applyAlignment="1" applyProtection="1">
      <alignment horizontal="center" vertical="center"/>
      <protection locked="0"/>
    </xf>
    <xf numFmtId="0" fontId="19" fillId="13" borderId="34" xfId="0" applyFont="1" applyFill="1" applyBorder="1" applyAlignment="1" applyProtection="1">
      <alignment horizontal="center" vertical="center"/>
      <protection locked="0"/>
    </xf>
    <xf numFmtId="0" fontId="18" fillId="10" borderId="22" xfId="0" applyFont="1" applyFill="1" applyBorder="1" applyAlignment="1" applyProtection="1">
      <alignment horizontal="center" vertical="center"/>
      <protection locked="0"/>
    </xf>
    <xf numFmtId="0" fontId="18" fillId="10" borderId="34" xfId="0" applyFont="1" applyFill="1" applyBorder="1" applyAlignment="1" applyProtection="1">
      <alignment horizontal="center" vertical="center"/>
      <protection locked="0"/>
    </xf>
    <xf numFmtId="0" fontId="40" fillId="27" borderId="66" xfId="0" applyFont="1" applyFill="1" applyBorder="1" applyAlignment="1" applyProtection="1">
      <alignment horizontal="center" vertical="center"/>
      <protection locked="0"/>
    </xf>
    <xf numFmtId="0" fontId="40" fillId="27" borderId="7" xfId="0" applyFont="1" applyFill="1" applyBorder="1" applyAlignment="1" applyProtection="1">
      <alignment horizontal="center" vertical="center"/>
      <protection locked="0"/>
    </xf>
    <xf numFmtId="0" fontId="44" fillId="9" borderId="0" xfId="0" applyFont="1" applyFill="1" applyBorder="1" applyAlignment="1" applyProtection="1">
      <alignment horizontal="center" vertical="center" textRotation="255"/>
      <protection locked="0"/>
    </xf>
    <xf numFmtId="0" fontId="18" fillId="10" borderId="23" xfId="0" applyFont="1" applyFill="1" applyBorder="1" applyAlignment="1" applyProtection="1">
      <alignment horizontal="center" vertical="center"/>
      <protection locked="0"/>
    </xf>
    <xf numFmtId="0" fontId="18" fillId="10" borderId="24" xfId="0" applyFont="1" applyFill="1" applyBorder="1" applyAlignment="1" applyProtection="1">
      <alignment horizontal="center" vertical="center"/>
      <protection locked="0"/>
    </xf>
    <xf numFmtId="0" fontId="18" fillId="10" borderId="10" xfId="0" applyFont="1" applyFill="1" applyBorder="1" applyAlignment="1" applyProtection="1">
      <alignment horizontal="center" vertical="center"/>
      <protection locked="0"/>
    </xf>
    <xf numFmtId="0" fontId="17" fillId="0" borderId="0" xfId="0" applyFont="1" applyFill="1" applyBorder="1" applyAlignment="1" applyProtection="1">
      <alignment vertical="center"/>
      <protection locked="0"/>
    </xf>
    <xf numFmtId="0" fontId="43" fillId="0" borderId="24" xfId="0" applyFont="1" applyBorder="1" applyAlignment="1" applyProtection="1">
      <alignment horizontal="center" vertical="center"/>
      <protection locked="0"/>
    </xf>
    <xf numFmtId="0" fontId="43" fillId="0" borderId="44" xfId="0" applyFont="1" applyBorder="1" applyAlignment="1" applyProtection="1">
      <alignment horizontal="center" vertical="center"/>
      <protection locked="0"/>
    </xf>
    <xf numFmtId="0" fontId="43" fillId="0" borderId="10" xfId="0" applyFont="1" applyBorder="1" applyAlignment="1" applyProtection="1">
      <alignment horizontal="center" vertical="center"/>
      <protection locked="0"/>
    </xf>
    <xf numFmtId="0" fontId="43" fillId="0" borderId="25" xfId="0" applyFont="1" applyBorder="1" applyAlignment="1" applyProtection="1">
      <alignment horizontal="center" vertical="center"/>
      <protection locked="0"/>
    </xf>
    <xf numFmtId="0" fontId="43" fillId="0" borderId="45" xfId="0" applyFont="1" applyBorder="1" applyAlignment="1" applyProtection="1">
      <alignment horizontal="center" vertical="center"/>
      <protection locked="0"/>
    </xf>
    <xf numFmtId="0" fontId="43" fillId="0" borderId="46" xfId="0" applyFont="1" applyBorder="1" applyAlignment="1" applyProtection="1">
      <alignment horizontal="center" vertical="center"/>
      <protection locked="0"/>
    </xf>
    <xf numFmtId="0" fontId="41" fillId="9" borderId="0" xfId="0" applyFont="1" applyFill="1" applyBorder="1" applyAlignment="1" applyProtection="1">
      <alignment horizontal="center" vertical="center" textRotation="255"/>
      <protection locked="0"/>
    </xf>
    <xf numFmtId="0" fontId="24" fillId="9" borderId="24" xfId="0" applyFont="1" applyFill="1" applyBorder="1" applyAlignment="1">
      <alignment horizontal="center"/>
    </xf>
    <xf numFmtId="0" fontId="24" fillId="9" borderId="44" xfId="0" applyFont="1" applyFill="1" applyBorder="1" applyAlignment="1">
      <alignment horizontal="center"/>
    </xf>
    <xf numFmtId="0" fontId="67" fillId="53" borderId="29" xfId="0" applyFont="1" applyFill="1" applyBorder="1" applyAlignment="1">
      <alignment horizontal="center" vertical="center" wrapText="1"/>
    </xf>
    <xf numFmtId="0" fontId="67" fillId="53" borderId="36" xfId="0" applyFont="1" applyFill="1" applyBorder="1" applyAlignment="1">
      <alignment horizontal="center" vertical="center" wrapText="1"/>
    </xf>
    <xf numFmtId="0" fontId="4" fillId="12" borderId="22" xfId="0" applyFont="1" applyFill="1" applyBorder="1" applyAlignment="1" applyProtection="1">
      <alignment horizontal="center"/>
      <protection hidden="1"/>
    </xf>
    <xf numFmtId="0" fontId="4" fillId="12" borderId="23" xfId="0" applyFont="1" applyFill="1" applyBorder="1" applyAlignment="1" applyProtection="1">
      <alignment horizontal="center"/>
      <protection hidden="1"/>
    </xf>
    <xf numFmtId="0" fontId="4" fillId="12" borderId="34" xfId="0" applyFont="1" applyFill="1" applyBorder="1" applyAlignment="1" applyProtection="1">
      <alignment horizontal="center"/>
      <protection hidden="1"/>
    </xf>
    <xf numFmtId="0" fontId="15" fillId="30" borderId="22" xfId="0" applyFont="1" applyFill="1" applyBorder="1" applyAlignment="1">
      <alignment horizontal="center"/>
    </xf>
    <xf numFmtId="0" fontId="15" fillId="30" borderId="23" xfId="0" applyFont="1" applyFill="1" applyBorder="1" applyAlignment="1">
      <alignment horizontal="center"/>
    </xf>
    <xf numFmtId="0" fontId="15" fillId="30" borderId="34" xfId="0" applyFont="1" applyFill="1" applyBorder="1" applyAlignment="1">
      <alignment horizontal="center"/>
    </xf>
    <xf numFmtId="0" fontId="4" fillId="6" borderId="22" xfId="0" applyFont="1" applyFill="1" applyBorder="1" applyAlignment="1">
      <alignment horizontal="center"/>
    </xf>
    <xf numFmtId="0" fontId="4" fillId="6" borderId="23" xfId="0" applyFont="1" applyFill="1" applyBorder="1" applyAlignment="1">
      <alignment horizontal="center"/>
    </xf>
    <xf numFmtId="0" fontId="4" fillId="6" borderId="34" xfId="0" applyFont="1" applyFill="1" applyBorder="1" applyAlignment="1">
      <alignment horizontal="center"/>
    </xf>
  </cellXfs>
  <cellStyles count="7">
    <cellStyle name="Normál" xfId="0" builtinId="0"/>
    <cellStyle name="Normál 2" xfId="1"/>
    <cellStyle name="Normál 3" xfId="2"/>
    <cellStyle name="Normál 4" xfId="3"/>
    <cellStyle name="Normál 4 2" xfId="4"/>
    <cellStyle name="Normál 4 3" xfId="5"/>
    <cellStyle name="Százalék" xfId="6" builtinId="5"/>
  </cellStyles>
  <dxfs count="1421">
    <dxf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ont>
        <color rgb="FFFFFF00"/>
      </font>
      <fill>
        <patternFill>
          <bgColor theme="8" tint="-0.24994659260841701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ont>
        <color rgb="FFFFFF00"/>
      </font>
      <fill>
        <patternFill>
          <bgColor theme="8" tint="-0.24994659260841701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ont>
        <color rgb="FFFFFF00"/>
      </font>
      <fill>
        <patternFill>
          <bgColor theme="8" tint="-0.24994659260841701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ont>
        <color rgb="FFFFFF00"/>
      </font>
      <fill>
        <patternFill>
          <bgColor theme="8" tint="-0.24994659260841701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ont>
        <color rgb="FFFFFF00"/>
      </font>
      <fill>
        <patternFill>
          <bgColor theme="8" tint="-0.24994659260841701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ont>
        <color rgb="FFFFFF00"/>
      </font>
      <fill>
        <patternFill>
          <bgColor theme="8" tint="-0.24994659260841701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ont>
        <color rgb="FFFFFF00"/>
      </font>
      <fill>
        <patternFill>
          <bgColor theme="8" tint="-0.24994659260841701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ont>
        <color rgb="FFFFFF00"/>
      </font>
      <fill>
        <patternFill>
          <bgColor theme="8" tint="-0.24994659260841701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ont>
        <color rgb="FFFFFF00"/>
      </font>
      <fill>
        <patternFill>
          <bgColor theme="8" tint="-0.24994659260841701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ont>
        <color rgb="FFFFFF00"/>
      </font>
      <fill>
        <patternFill>
          <bgColor theme="8" tint="-0.24994659260841701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ont>
        <color rgb="FFFFFF00"/>
      </font>
      <fill>
        <patternFill>
          <bgColor theme="8" tint="-0.24994659260841701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ont>
        <color rgb="FFFFFF00"/>
      </font>
      <fill>
        <patternFill>
          <bgColor theme="8" tint="-0.24994659260841701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ont>
        <color rgb="FFFFFF00"/>
      </font>
      <fill>
        <patternFill>
          <bgColor theme="8" tint="-0.24994659260841701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ont>
        <color rgb="FFFFFF00"/>
      </font>
      <fill>
        <patternFill>
          <bgColor theme="8" tint="-0.24994659260841701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ont>
        <color rgb="FFFFFF00"/>
      </font>
      <fill>
        <patternFill>
          <bgColor theme="8" tint="-0.24994659260841701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ont>
        <color rgb="FFFFFF00"/>
      </font>
      <fill>
        <patternFill>
          <bgColor theme="8" tint="-0.24994659260841701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ont>
        <color rgb="FFFFFF00"/>
      </font>
      <fill>
        <patternFill>
          <bgColor theme="8" tint="-0.24994659260841701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ont>
        <color rgb="FFFFFF00"/>
      </font>
      <fill>
        <patternFill>
          <bgColor theme="8" tint="-0.24994659260841701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ont>
        <color rgb="FFFFFF00"/>
      </font>
      <fill>
        <patternFill>
          <bgColor theme="8" tint="-0.24994659260841701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ont>
        <color rgb="FFFFFF00"/>
      </font>
      <fill>
        <patternFill>
          <bgColor theme="8" tint="-0.24994659260841701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ont>
        <color rgb="FFFFFF00"/>
      </font>
      <fill>
        <patternFill>
          <bgColor theme="8" tint="-0.24994659260841701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ont>
        <color rgb="FFFFFF00"/>
      </font>
      <fill>
        <patternFill>
          <bgColor theme="8" tint="-0.24994659260841701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ont>
        <color rgb="FFFFFF00"/>
      </font>
      <fill>
        <patternFill>
          <bgColor theme="8" tint="-0.24994659260841701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ont>
        <color rgb="FFFFFF00"/>
      </font>
      <fill>
        <patternFill>
          <bgColor theme="8" tint="-0.24994659260841701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ont>
        <color rgb="FFFFFF00"/>
      </font>
      <fill>
        <patternFill>
          <bgColor theme="8" tint="-0.24994659260841701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ont>
        <color rgb="FFFFFF00"/>
      </font>
      <fill>
        <patternFill>
          <bgColor theme="8" tint="-0.24994659260841701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ont>
        <color rgb="FFFFFF00"/>
      </font>
      <fill>
        <patternFill>
          <bgColor theme="8" tint="-0.24994659260841701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ont>
        <color rgb="FFFFFF00"/>
      </font>
      <fill>
        <patternFill>
          <bgColor theme="8" tint="-0.24994659260841701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ont>
        <color rgb="FFFFFF00"/>
      </font>
      <fill>
        <patternFill>
          <bgColor theme="8" tint="-0.24994659260841701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ont>
        <color rgb="FFFFFF00"/>
      </font>
      <fill>
        <patternFill>
          <bgColor theme="8" tint="-0.24994659260841701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ont>
        <color rgb="FFFFFF00"/>
      </font>
      <fill>
        <patternFill>
          <bgColor theme="8" tint="-0.24994659260841701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ont>
        <color rgb="FFFFFF00"/>
      </font>
      <fill>
        <patternFill>
          <bgColor theme="8" tint="-0.24994659260841701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ont>
        <color rgb="FFFFFF00"/>
      </font>
      <fill>
        <patternFill>
          <bgColor theme="8" tint="-0.24994659260841701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ont>
        <color rgb="FFFFFF00"/>
      </font>
      <fill>
        <patternFill>
          <bgColor theme="8" tint="-0.24994659260841701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ont>
        <color rgb="FFFFFF00"/>
      </font>
      <fill>
        <patternFill>
          <bgColor theme="8" tint="-0.24994659260841701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ont>
        <color rgb="FFFFFF00"/>
      </font>
      <fill>
        <patternFill>
          <bgColor theme="8" tint="-0.24994659260841701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ont>
        <color rgb="FFFFFF00"/>
      </font>
      <fill>
        <patternFill>
          <bgColor theme="8" tint="-0.24994659260841701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ont>
        <color rgb="FFFFFF00"/>
      </font>
      <fill>
        <patternFill>
          <bgColor theme="8" tint="-0.24994659260841701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ont>
        <color rgb="FFFFFF00"/>
      </font>
      <fill>
        <patternFill>
          <bgColor theme="8" tint="-0.24994659260841701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ont>
        <color rgb="FFFFFF00"/>
      </font>
      <fill>
        <patternFill>
          <bgColor theme="8" tint="-0.24994659260841701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ont>
        <color rgb="FFFFFF00"/>
      </font>
      <fill>
        <patternFill>
          <bgColor theme="8" tint="-0.24994659260841701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ont>
        <color rgb="FFFFFF00"/>
      </font>
      <fill>
        <patternFill>
          <bgColor theme="8" tint="-0.24994659260841701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ont>
        <color rgb="FFFFFF00"/>
      </font>
      <fill>
        <patternFill>
          <bgColor theme="8" tint="-0.24994659260841701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ont>
        <color rgb="FFFFFF00"/>
      </font>
      <fill>
        <patternFill>
          <bgColor theme="8" tint="-0.24994659260841701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ont>
        <color rgb="FFFFFF00"/>
      </font>
      <fill>
        <patternFill>
          <bgColor theme="8" tint="-0.24994659260841701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ont>
        <color rgb="FFFFFF00"/>
      </font>
      <fill>
        <patternFill>
          <bgColor theme="8" tint="-0.24994659260841701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ont>
        <color rgb="FFFFFF00"/>
      </font>
      <fill>
        <patternFill>
          <bgColor theme="8" tint="-0.24994659260841701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ont>
        <color rgb="FFFFFF00"/>
      </font>
      <fill>
        <patternFill>
          <bgColor theme="8" tint="-0.24994659260841701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ont>
        <color rgb="FFFFFF00"/>
      </font>
      <fill>
        <patternFill>
          <bgColor theme="8" tint="-0.24994659260841701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ont>
        <color rgb="FFFFFF00"/>
      </font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00FF00"/>
      <color rgb="FFF37D96"/>
      <color rgb="FFE2948E"/>
      <color rgb="FFFA8C1E"/>
      <color rgb="FFF5822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usernames" Target="revisions/userNam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revisionHeaders" Target="revisions/revisionHeaders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2</xdr:col>
      <xdr:colOff>823632</xdr:colOff>
      <xdr:row>6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0"/>
          <a:ext cx="1602440" cy="112058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23813</xdr:rowOff>
    </xdr:from>
    <xdr:to>
      <xdr:col>2</xdr:col>
      <xdr:colOff>938893</xdr:colOff>
      <xdr:row>5</xdr:row>
      <xdr:rowOff>11907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3813"/>
          <a:ext cx="2095500" cy="95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8659</xdr:colOff>
      <xdr:row>1</xdr:row>
      <xdr:rowOff>8658</xdr:rowOff>
    </xdr:from>
    <xdr:to>
      <xdr:col>4</xdr:col>
      <xdr:colOff>0</xdr:colOff>
      <xdr:row>9</xdr:row>
      <xdr:rowOff>1846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75409" y="164522"/>
          <a:ext cx="1948296" cy="117308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23813</xdr:rowOff>
    </xdr:from>
    <xdr:to>
      <xdr:col>3</xdr:col>
      <xdr:colOff>0</xdr:colOff>
      <xdr:row>5</xdr:row>
      <xdr:rowOff>11907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3813"/>
          <a:ext cx="2095500" cy="9501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orbert.farago\Desktop\asztal%20rendez&#233;s\2012\HR\2012%20beoszt&#225;s%20good1v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osztás"/>
      <sheetName val="havi összesítő"/>
      <sheetName val="összesítőlap"/>
      <sheetName val="kézi jelenléti"/>
      <sheetName val="szabiigénylő prod panel"/>
      <sheetName val="Név adatbázis"/>
      <sheetName val="calendar"/>
      <sheetName val="kilépők oldala"/>
      <sheetName val="Munka1"/>
      <sheetName val="Sheet1"/>
      <sheetName val="Sheet2"/>
      <sheetName val="Sheet3"/>
      <sheetName val="Sheet4"/>
      <sheetName val="Sheet5"/>
    </sheetNames>
    <sheetDataSet>
      <sheetData sheetId="0"/>
      <sheetData sheetId="1"/>
      <sheetData sheetId="2"/>
      <sheetData sheetId="3"/>
      <sheetData sheetId="4"/>
      <sheetData sheetId="5">
        <row r="18">
          <cell r="B18">
            <v>0</v>
          </cell>
        </row>
        <row r="23">
          <cell r="AD23" t="str">
            <v>i</v>
          </cell>
        </row>
        <row r="24">
          <cell r="AD24" t="str">
            <v>DE</v>
          </cell>
        </row>
        <row r="25">
          <cell r="AD25" t="str">
            <v>DU</v>
          </cell>
        </row>
        <row r="26">
          <cell r="AD26" t="str">
            <v>ÉJ</v>
          </cell>
        </row>
        <row r="27">
          <cell r="AD27" t="str">
            <v>É</v>
          </cell>
        </row>
        <row r="28">
          <cell r="AD28" t="str">
            <v>N</v>
          </cell>
        </row>
        <row r="29">
          <cell r="AD29" t="str">
            <v>B</v>
          </cell>
        </row>
        <row r="30">
          <cell r="AD30" t="str">
            <v>P</v>
          </cell>
        </row>
        <row r="31">
          <cell r="AD31" t="str">
            <v>S</v>
          </cell>
        </row>
        <row r="32">
          <cell r="AD32" t="str">
            <v>Sp</v>
          </cell>
        </row>
        <row r="33">
          <cell r="AD33" t="str">
            <v>Sk</v>
          </cell>
        </row>
        <row r="34">
          <cell r="AD34">
            <v>8</v>
          </cell>
        </row>
        <row r="35">
          <cell r="AD35" t="str">
            <v>FÜ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revisions/_rels/revisionHeaders.xml.rels><?xml version="1.0" encoding="UTF-8" standalone="yes"?>
<Relationships xmlns="http://schemas.openxmlformats.org/package/2006/relationships"><Relationship Id="rId8" Type="http://schemas.openxmlformats.org/officeDocument/2006/relationships/revisionLog" Target="revisionLog8.xml"/><Relationship Id="rId13" Type="http://schemas.openxmlformats.org/officeDocument/2006/relationships/revisionLog" Target="revisionLog13.xml"/><Relationship Id="rId18" Type="http://schemas.openxmlformats.org/officeDocument/2006/relationships/revisionLog" Target="revisionLog18.xml"/><Relationship Id="rId3" Type="http://schemas.openxmlformats.org/officeDocument/2006/relationships/revisionLog" Target="revisionLog3.xml"/><Relationship Id="rId21" Type="http://schemas.openxmlformats.org/officeDocument/2006/relationships/revisionLog" Target="revisionLog21.xml"/><Relationship Id="rId7" Type="http://schemas.openxmlformats.org/officeDocument/2006/relationships/revisionLog" Target="revisionLog7.xml"/><Relationship Id="rId12" Type="http://schemas.openxmlformats.org/officeDocument/2006/relationships/revisionLog" Target="revisionLog12.xml"/><Relationship Id="rId17" Type="http://schemas.openxmlformats.org/officeDocument/2006/relationships/revisionLog" Target="revisionLog17.xml"/><Relationship Id="rId2" Type="http://schemas.openxmlformats.org/officeDocument/2006/relationships/revisionLog" Target="revisionLog2.xml"/><Relationship Id="rId16" Type="http://schemas.openxmlformats.org/officeDocument/2006/relationships/revisionLog" Target="revisionLog16.xml"/><Relationship Id="rId20" Type="http://schemas.openxmlformats.org/officeDocument/2006/relationships/revisionLog" Target="revisionLog20.xml"/><Relationship Id="rId1" Type="http://schemas.openxmlformats.org/officeDocument/2006/relationships/revisionLog" Target="revisionLog1.xml"/><Relationship Id="rId6" Type="http://schemas.openxmlformats.org/officeDocument/2006/relationships/revisionLog" Target="revisionLog6.xml"/><Relationship Id="rId11" Type="http://schemas.openxmlformats.org/officeDocument/2006/relationships/revisionLog" Target="revisionLog11.xml"/><Relationship Id="rId5" Type="http://schemas.openxmlformats.org/officeDocument/2006/relationships/revisionLog" Target="revisionLog5.xml"/><Relationship Id="rId15" Type="http://schemas.openxmlformats.org/officeDocument/2006/relationships/revisionLog" Target="revisionLog15.xml"/><Relationship Id="rId10" Type="http://schemas.openxmlformats.org/officeDocument/2006/relationships/revisionLog" Target="revisionLog10.xml"/><Relationship Id="rId19" Type="http://schemas.openxmlformats.org/officeDocument/2006/relationships/revisionLog" Target="revisionLog19.xml"/><Relationship Id="rId4" Type="http://schemas.openxmlformats.org/officeDocument/2006/relationships/revisionLog" Target="revisionLog4.xml"/><Relationship Id="rId9" Type="http://schemas.openxmlformats.org/officeDocument/2006/relationships/revisionLog" Target="revisionLog9.xml"/><Relationship Id="rId14" Type="http://schemas.openxmlformats.org/officeDocument/2006/relationships/revisionLog" Target="revisionLog14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8B51F1F1-7810-4502-B243-4DC1866D1122}" diskRevisions="1" revisionId="1261" version="21" protected="1">
  <header guid="{3C86E8A6-A478-4ECF-9873-9252A504BA20}" dateTime="2013-03-26T15:46:50" maxSheetId="10" userName="norbert.farago" r:id="rId1">
    <sheetIdMap count="9">
      <sheetId val="1"/>
      <sheetId val="2"/>
      <sheetId val="3"/>
      <sheetId val="4"/>
      <sheetId val="5"/>
      <sheetId val="6"/>
      <sheetId val="7"/>
      <sheetId val="8"/>
      <sheetId val="9"/>
    </sheetIdMap>
  </header>
  <header guid="{5E162236-CB60-4100-8AB0-5750B40FC088}" dateTime="2013-03-26T17:30:35" maxSheetId="10" userName="Peter Tunner" r:id="rId2" minRId="1" maxRId="2">
    <sheetIdMap count="9">
      <sheetId val="1"/>
      <sheetId val="2"/>
      <sheetId val="3"/>
      <sheetId val="4"/>
      <sheetId val="5"/>
      <sheetId val="6"/>
      <sheetId val="7"/>
      <sheetId val="8"/>
      <sheetId val="9"/>
    </sheetIdMap>
  </header>
  <header guid="{6D223293-9260-42E8-AB4F-EAB86C711A92}" dateTime="2013-03-26T20:04:03" maxSheetId="10" userName="Peter Tunner" r:id="rId3" minRId="13" maxRId="14">
    <sheetIdMap count="9">
      <sheetId val="1"/>
      <sheetId val="2"/>
      <sheetId val="3"/>
      <sheetId val="4"/>
      <sheetId val="5"/>
      <sheetId val="6"/>
      <sheetId val="7"/>
      <sheetId val="8"/>
      <sheetId val="9"/>
    </sheetIdMap>
  </header>
  <header guid="{332323AA-9500-4D90-889E-11EC056CF7DD}" dateTime="2013-03-26T20:04:28" maxSheetId="10" userName="Peter Tunner" r:id="rId4" minRId="15" maxRId="19">
    <sheetIdMap count="9">
      <sheetId val="1"/>
      <sheetId val="2"/>
      <sheetId val="3"/>
      <sheetId val="4"/>
      <sheetId val="5"/>
      <sheetId val="6"/>
      <sheetId val="7"/>
      <sheetId val="8"/>
      <sheetId val="9"/>
    </sheetIdMap>
  </header>
  <header guid="{822FAEB2-E81D-47EE-9B4F-0789A5685E33}" dateTime="2013-03-26T23:42:20" maxSheetId="10" userName="Peter Tunner" r:id="rId5" minRId="20" maxRId="32">
    <sheetIdMap count="9">
      <sheetId val="1"/>
      <sheetId val="2"/>
      <sheetId val="3"/>
      <sheetId val="4"/>
      <sheetId val="5"/>
      <sheetId val="6"/>
      <sheetId val="7"/>
      <sheetId val="8"/>
      <sheetId val="9"/>
    </sheetIdMap>
  </header>
  <header guid="{344DE25E-D8C9-485D-AFCF-DF0816E6CB51}" dateTime="2013-03-26T23:56:22" maxSheetId="10" userName="Peter Tunner" r:id="rId6" minRId="33">
    <sheetIdMap count="9">
      <sheetId val="1"/>
      <sheetId val="2"/>
      <sheetId val="3"/>
      <sheetId val="4"/>
      <sheetId val="5"/>
      <sheetId val="6"/>
      <sheetId val="7"/>
      <sheetId val="8"/>
      <sheetId val="9"/>
    </sheetIdMap>
  </header>
  <header guid="{44AEA525-B32A-4604-AFFD-E20E402E8076}" dateTime="2013-03-27T04:03:52" maxSheetId="10" userName="Peter Tunner" r:id="rId7" minRId="34">
    <sheetIdMap count="9">
      <sheetId val="1"/>
      <sheetId val="2"/>
      <sheetId val="3"/>
      <sheetId val="4"/>
      <sheetId val="5"/>
      <sheetId val="6"/>
      <sheetId val="7"/>
      <sheetId val="8"/>
      <sheetId val="9"/>
    </sheetIdMap>
  </header>
  <header guid="{D03D2062-1CC0-4C96-BBCE-59BC1FB448C2}" dateTime="2013-03-27T05:50:47" maxSheetId="10" userName="Ferenc Nagy" r:id="rId8" minRId="35">
    <sheetIdMap count="9">
      <sheetId val="1"/>
      <sheetId val="2"/>
      <sheetId val="3"/>
      <sheetId val="4"/>
      <sheetId val="5"/>
      <sheetId val="6"/>
      <sheetId val="7"/>
      <sheetId val="8"/>
      <sheetId val="9"/>
    </sheetIdMap>
  </header>
  <header guid="{C2BF3356-0FAD-4412-BB48-832EB92E26B4}" dateTime="2013-03-27T06:41:53" maxSheetId="10" userName="Peter Tunner" r:id="rId9">
    <sheetIdMap count="9">
      <sheetId val="1"/>
      <sheetId val="2"/>
      <sheetId val="3"/>
      <sheetId val="4"/>
      <sheetId val="5"/>
      <sheetId val="6"/>
      <sheetId val="7"/>
      <sheetId val="8"/>
      <sheetId val="9"/>
    </sheetIdMap>
  </header>
  <header guid="{B2224469-BE42-4C7F-8224-09628CCF844C}" dateTime="2013-03-27T08:46:43" maxSheetId="10" userName="Laszlo Dori" r:id="rId10" minRId="46" maxRId="49">
    <sheetIdMap count="9">
      <sheetId val="1"/>
      <sheetId val="2"/>
      <sheetId val="3"/>
      <sheetId val="4"/>
      <sheetId val="5"/>
      <sheetId val="6"/>
      <sheetId val="7"/>
      <sheetId val="8"/>
      <sheetId val="9"/>
    </sheetIdMap>
  </header>
  <header guid="{D2DAC9E6-7215-4E18-9DAD-E2D5ADB55B55}" dateTime="2013-03-27T09:02:41" maxSheetId="10" userName="norbert.farago" r:id="rId11">
    <sheetIdMap count="9">
      <sheetId val="1"/>
      <sheetId val="2"/>
      <sheetId val="3"/>
      <sheetId val="4"/>
      <sheetId val="5"/>
      <sheetId val="6"/>
      <sheetId val="7"/>
      <sheetId val="8"/>
      <sheetId val="9"/>
    </sheetIdMap>
  </header>
  <header guid="{C46D3455-A95D-43B4-83BD-DA00BF84488B}" dateTime="2013-03-27T09:51:52" maxSheetId="10" userName="eva.papp" r:id="rId12" minRId="70" maxRId="162">
    <sheetIdMap count="9">
      <sheetId val="1"/>
      <sheetId val="2"/>
      <sheetId val="3"/>
      <sheetId val="4"/>
      <sheetId val="5"/>
      <sheetId val="6"/>
      <sheetId val="7"/>
      <sheetId val="8"/>
      <sheetId val="9"/>
    </sheetIdMap>
  </header>
  <header guid="{A16BA50C-5474-4032-BC3F-0C79AEE6D94C}" dateTime="2013-03-27T10:20:57" maxSheetId="10" userName="Arpad Dancsecs" r:id="rId13" minRId="173" maxRId="174">
    <sheetIdMap count="9">
      <sheetId val="1"/>
      <sheetId val="2"/>
      <sheetId val="3"/>
      <sheetId val="4"/>
      <sheetId val="5"/>
      <sheetId val="6"/>
      <sheetId val="7"/>
      <sheetId val="8"/>
      <sheetId val="9"/>
    </sheetIdMap>
  </header>
  <header guid="{D9F27C9C-2E06-4EAF-AE0A-5628BD22A28A}" dateTime="2013-03-27T11:27:51" maxSheetId="10" userName="Milan Bodor" r:id="rId14" minRId="185" maxRId="240">
    <sheetIdMap count="9">
      <sheetId val="1"/>
      <sheetId val="2"/>
      <sheetId val="3"/>
      <sheetId val="4"/>
      <sheetId val="5"/>
      <sheetId val="6"/>
      <sheetId val="7"/>
      <sheetId val="8"/>
      <sheetId val="9"/>
    </sheetIdMap>
  </header>
  <header guid="{97A429F8-D6FD-4213-A8AE-9A5F44A4E5DB}" dateTime="2013-03-27T11:57:48" maxSheetId="10" userName="norbert.farago" r:id="rId15" minRId="252" maxRId="257">
    <sheetIdMap count="9">
      <sheetId val="1"/>
      <sheetId val="2"/>
      <sheetId val="3"/>
      <sheetId val="4"/>
      <sheetId val="5"/>
      <sheetId val="6"/>
      <sheetId val="7"/>
      <sheetId val="8"/>
      <sheetId val="9"/>
    </sheetIdMap>
  </header>
  <header guid="{E71A752D-8094-4568-B486-918AC627A9B8}" dateTime="2013-03-27T12:00:12" maxSheetId="10" userName="norbert.farago" r:id="rId16" minRId="258" maxRId="263">
    <sheetIdMap count="9">
      <sheetId val="1"/>
      <sheetId val="2"/>
      <sheetId val="3"/>
      <sheetId val="4"/>
      <sheetId val="5"/>
      <sheetId val="6"/>
      <sheetId val="7"/>
      <sheetId val="8"/>
      <sheetId val="9"/>
    </sheetIdMap>
  </header>
  <header guid="{6324AD69-8ED9-4EB5-A3F5-4F4638C1E3E2}" dateTime="2013-03-27T12:03:05" maxSheetId="10" userName="norbert.farago" r:id="rId17" minRId="274" maxRId="279">
    <sheetIdMap count="9">
      <sheetId val="1"/>
      <sheetId val="2"/>
      <sheetId val="3"/>
      <sheetId val="4"/>
      <sheetId val="5"/>
      <sheetId val="6"/>
      <sheetId val="7"/>
      <sheetId val="8"/>
      <sheetId val="9"/>
    </sheetIdMap>
  </header>
  <header guid="{B8623019-C164-4666-8D60-24A162AC56D2}" dateTime="2013-03-27T12:40:10" maxSheetId="10" userName="norbert.farago" r:id="rId18" minRId="290" maxRId="1245">
    <sheetIdMap count="9">
      <sheetId val="1"/>
      <sheetId val="2"/>
      <sheetId val="3"/>
      <sheetId val="4"/>
      <sheetId val="5"/>
      <sheetId val="6"/>
      <sheetId val="7"/>
      <sheetId val="8"/>
      <sheetId val="9"/>
    </sheetIdMap>
  </header>
  <header guid="{5D7B6507-04F0-412A-9D81-6FED2F4640FE}" dateTime="2013-03-27T16:25:34" maxSheetId="10" userName="Ferenc Nagy" r:id="rId19" minRId="1256" maxRId="1259">
    <sheetIdMap count="9">
      <sheetId val="1"/>
      <sheetId val="2"/>
      <sheetId val="3"/>
      <sheetId val="4"/>
      <sheetId val="5"/>
      <sheetId val="6"/>
      <sheetId val="7"/>
      <sheetId val="8"/>
      <sheetId val="9"/>
    </sheetIdMap>
  </header>
  <header guid="{E23476C0-51EA-4D3A-B7C9-0C13F4793494}" dateTime="2013-03-27T16:28:29" maxSheetId="10" userName="Ferenc Nagy" r:id="rId20" minRId="1260">
    <sheetIdMap count="9">
      <sheetId val="1"/>
      <sheetId val="2"/>
      <sheetId val="3"/>
      <sheetId val="4"/>
      <sheetId val="5"/>
      <sheetId val="6"/>
      <sheetId val="7"/>
      <sheetId val="8"/>
      <sheetId val="9"/>
    </sheetIdMap>
  </header>
  <header guid="{8B51F1F1-7810-4502-B243-4DC1866D1122}" dateTime="2013-03-28T06:22:17" maxSheetId="10" userName="norbert.farago" r:id="rId21" minRId="1261">
    <sheetIdMap count="9">
      <sheetId val="1"/>
      <sheetId val="2"/>
      <sheetId val="3"/>
      <sheetId val="4"/>
      <sheetId val="5"/>
      <sheetId val="6"/>
      <sheetId val="7"/>
      <sheetId val="8"/>
      <sheetId val="9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/>
</file>

<file path=xl/revisions/revisionLog1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6" sId="1" odxf="1" dxf="1">
    <oc r="CV177">
      <f>IF($C177="","",CV$146)</f>
    </oc>
    <nc r="CV177" t="inlineStr">
      <is>
        <t>DE</t>
      </is>
    </nc>
    <odxf/>
    <ndxf/>
  </rcc>
  <rcc rId="47" sId="1" odxf="1" dxf="1">
    <oc r="CW177">
      <f>IF($C177="","",CW$146)</f>
    </oc>
    <nc r="CW177" t="inlineStr">
      <is>
        <t>DE</t>
      </is>
    </nc>
    <odxf/>
    <ndxf/>
  </rcc>
  <rcc rId="48" sId="1" odxf="1" dxf="1">
    <oc r="CX177">
      <f>IF($C177="","",CX$146)</f>
    </oc>
    <nc r="CX177" t="inlineStr">
      <is>
        <t>DE</t>
      </is>
    </nc>
    <odxf/>
    <ndxf/>
  </rcc>
  <rcc rId="49" sId="1" odxf="1" dxf="1">
    <oc r="CY177">
      <f>IF($C177="","",CY$146)</f>
    </oc>
    <nc r="CY177" t="inlineStr">
      <is>
        <t>DE</t>
      </is>
    </nc>
    <odxf/>
    <ndxf/>
  </rcc>
  <rcv guid="{EC21DF5B-E5BE-4E3D-99FF-D14A3AECB1FB}" action="delete"/>
  <rdn rId="0" localSheetId="1" customView="1" name="Z_EC21DF5B_E5BE_4E3D_99FF_D14A3AECB1FB_.wvu.FilterData" hidden="1" oldHidden="1">
    <formula>beosztás!$A$11:$D$226</formula>
    <oldFormula>beosztás!$A$11:$D$226</oldFormula>
  </rdn>
  <rdn rId="0" localSheetId="2" customView="1" name="Z_EC21DF5B_E5BE_4E3D_99FF_D14A3AECB1FB_.wvu.Cols" hidden="1" oldHidden="1">
    <formula>'havi összesítő'!$CL:$DM,'havi összesítő'!$EB:$FC,'havi összesítő'!$FR:$GS,'havi összesítő'!$HH:$II</formula>
    <oldFormula>'havi összesítő'!$CL:$DM,'havi összesítő'!$EB:$FC,'havi összesítő'!$FR:$GS,'havi összesítő'!$HH:$II</oldFormula>
  </rdn>
  <rdn rId="0" localSheetId="2" customView="1" name="Z_EC21DF5B_E5BE_4E3D_99FF_D14A3AECB1FB_.wvu.FilterData" hidden="1" oldHidden="1">
    <formula>'havi összesítő'!$A$9:$D$224</formula>
    <oldFormula>'havi összesítő'!$A$9:$D$224</oldFormula>
  </rdn>
  <rdn rId="0" localSheetId="3" customView="1" name="Z_EC21DF5B_E5BE_4E3D_99FF_D14A3AECB1FB_.wvu.FilterData" hidden="1" oldHidden="1">
    <formula>összesítőlap!$C$12:$D$226</formula>
    <oldFormula>összesítőlap!$C$12:$D$226</oldFormula>
  </rdn>
  <rdn rId="0" localSheetId="4" customView="1" name="Z_EC21DF5B_E5BE_4E3D_99FF_D14A3AECB1FB_.wvu.PrintArea" hidden="1" oldHidden="1">
    <formula>'kézi jelenléti '!$A$1:$AF$39</formula>
    <oldFormula>'kézi jelenléti '!$A$1:$AF$39</oldFormula>
  </rdn>
  <rdn rId="0" localSheetId="4" customView="1" name="Z_EC21DF5B_E5BE_4E3D_99FF_D14A3AECB1FB_.wvu.Cols" hidden="1" oldHidden="1">
    <formula>'kézi jelenléti '!$AG:$BL</formula>
    <oldFormula>'kézi jelenléti '!$AG:$BL</oldFormula>
  </rdn>
  <rdn rId="0" localSheetId="5" customView="1" name="Z_EC21DF5B_E5BE_4E3D_99FF_D14A3AECB1FB_.wvu.PrintArea" hidden="1" oldHidden="1">
    <formula>'szabiigénylő prod panel'!$A$1:$E$32</formula>
    <oldFormula>'szabiigénylő prod panel'!$A$1:$E$32</oldFormula>
  </rdn>
  <rdn rId="0" localSheetId="5" customView="1" name="Z_EC21DF5B_E5BE_4E3D_99FF_D14A3AECB1FB_.wvu.FilterData" hidden="1" oldHidden="1">
    <formula>'szabiigénylő prod panel'!$M$9:$N$140</formula>
    <oldFormula>'szabiigénylő prod panel'!$M$9:$N$140</oldFormula>
  </rdn>
  <rdn rId="0" localSheetId="8" customView="1" name="Z_EC21DF5B_E5BE_4E3D_99FF_D14A3AECB1FB_.wvu.Cols" hidden="1" oldHidden="1">
    <formula>bérszám!$AA:$BB,bérszám!$BQ:$CR</formula>
    <oldFormula>bérszám!$AA:$BB,bérszám!$BQ:$CR</oldFormula>
  </rdn>
  <rdn rId="0" localSheetId="8" customView="1" name="Z_EC21DF5B_E5BE_4E3D_99FF_D14A3AECB1FB_.wvu.FilterData" hidden="1" oldHidden="1">
    <formula>bérszám!$A$9:$D$178</formula>
    <oldFormula>bérszám!$A$9:$D$178</oldFormula>
  </rdn>
  <rcv guid="{EC21DF5B-E5BE-4E3D-99FF-D14A3AECB1FB}" action="add"/>
</revisions>
</file>

<file path=xl/revisions/revisionLog1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7DA296DB-43CC-4FAA-B30A-F76F08E10BE6}" action="delete"/>
  <rdn rId="0" localSheetId="1" customView="1" name="Z_7DA296DB_43CC_4FAA_B30A_F76F08E10BE6_.wvu.FilterData" hidden="1" oldHidden="1">
    <formula>beosztás!$A$11:$D$226</formula>
    <oldFormula>beosztás!$A$11:$D$226</oldFormula>
  </rdn>
  <rdn rId="0" localSheetId="2" customView="1" name="Z_7DA296DB_43CC_4FAA_B30A_F76F08E10BE6_.wvu.Cols" hidden="1" oldHidden="1">
    <formula>'havi összesítő'!$CL:$DM,'havi összesítő'!$EB:$FC,'havi összesítő'!$FR:$GS,'havi összesítő'!$HH:$II</formula>
    <oldFormula>'havi összesítő'!$CL:$DM,'havi összesítő'!$EB:$FC,'havi összesítő'!$FR:$GS,'havi összesítő'!$HH:$II</oldFormula>
  </rdn>
  <rdn rId="0" localSheetId="2" customView="1" name="Z_7DA296DB_43CC_4FAA_B30A_F76F08E10BE6_.wvu.FilterData" hidden="1" oldHidden="1">
    <formula>'havi összesítő'!$A$9:$D$224</formula>
    <oldFormula>'havi összesítő'!$A$9:$D$224</oldFormula>
  </rdn>
  <rdn rId="0" localSheetId="3" customView="1" name="Z_7DA296DB_43CC_4FAA_B30A_F76F08E10BE6_.wvu.FilterData" hidden="1" oldHidden="1">
    <formula>összesítőlap!$C$12:$D$226</formula>
    <oldFormula>összesítőlap!$C$12:$D$226</oldFormula>
  </rdn>
  <rdn rId="0" localSheetId="4" customView="1" name="Z_7DA296DB_43CC_4FAA_B30A_F76F08E10BE6_.wvu.PrintArea" hidden="1" oldHidden="1">
    <formula>'kézi jelenléti '!$A$1:$AF$39</formula>
    <oldFormula>'kézi jelenléti '!$A$1:$AF$39</oldFormula>
  </rdn>
  <rdn rId="0" localSheetId="4" customView="1" name="Z_7DA296DB_43CC_4FAA_B30A_F76F08E10BE6_.wvu.Cols" hidden="1" oldHidden="1">
    <formula>'kézi jelenléti '!$AG:$BL</formula>
    <oldFormula>'kézi jelenléti '!$AG:$BL</oldFormula>
  </rdn>
  <rdn rId="0" localSheetId="5" customView="1" name="Z_7DA296DB_43CC_4FAA_B30A_F76F08E10BE6_.wvu.PrintArea" hidden="1" oldHidden="1">
    <formula>'szabiigénylő prod panel'!$A$1:$E$32</formula>
    <oldFormula>'szabiigénylő prod panel'!$A$1:$E$32</oldFormula>
  </rdn>
  <rdn rId="0" localSheetId="5" customView="1" name="Z_7DA296DB_43CC_4FAA_B30A_F76F08E10BE6_.wvu.FilterData" hidden="1" oldHidden="1">
    <formula>'szabiigénylő prod panel'!$M$9:$N$140</formula>
    <oldFormula>'szabiigénylő prod panel'!$M$9:$N$140</oldFormula>
  </rdn>
  <rdn rId="0" localSheetId="8" customView="1" name="Z_7DA296DB_43CC_4FAA_B30A_F76F08E10BE6_.wvu.Cols" hidden="1" oldHidden="1">
    <formula>bérszám!$AA:$BB,bérszám!$BQ:$CR</formula>
    <oldFormula>bérszám!$AA:$BB,bérszám!$BQ:$CR</oldFormula>
  </rdn>
  <rdn rId="0" localSheetId="8" customView="1" name="Z_7DA296DB_43CC_4FAA_B30A_F76F08E10BE6_.wvu.FilterData" hidden="1" oldHidden="1">
    <formula>bérszám!$A$9:$D$178</formula>
    <oldFormula>bérszám!$A$9:$D$178</oldFormula>
  </rdn>
  <rcv guid="{7DA296DB-43CC-4FAA-B30A-F76F08E10BE6}" action="add"/>
</revisions>
</file>

<file path=xl/revisions/revisionLog1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70" sId="1">
    <nc r="CU197" t="inlineStr">
      <is>
        <t>FÜ</t>
      </is>
    </nc>
  </rcc>
  <rcc rId="71" sId="1">
    <nc r="CU198" t="inlineStr">
      <is>
        <t>FÜ</t>
      </is>
    </nc>
  </rcc>
  <rcc rId="72" sId="1">
    <nc r="CU199" t="inlineStr">
      <is>
        <t>FÜ</t>
      </is>
    </nc>
  </rcc>
  <rcc rId="73" sId="1">
    <nc r="CZ197" t="inlineStr">
      <is>
        <t>P</t>
      </is>
    </nc>
  </rcc>
  <rcc rId="74" sId="1">
    <nc r="CZ198" t="inlineStr">
      <is>
        <t>P</t>
      </is>
    </nc>
  </rcc>
  <rcc rId="75" sId="1">
    <nc r="CZ199" t="inlineStr">
      <is>
        <t>P</t>
      </is>
    </nc>
  </rcc>
  <rcc rId="76" sId="1">
    <nc r="DA197" t="inlineStr">
      <is>
        <t>P</t>
      </is>
    </nc>
  </rcc>
  <rcc rId="77" sId="1">
    <nc r="DA198" t="inlineStr">
      <is>
        <t>P</t>
      </is>
    </nc>
  </rcc>
  <rcc rId="78" sId="1">
    <nc r="DA199" t="inlineStr">
      <is>
        <t>P</t>
      </is>
    </nc>
  </rcc>
  <rcc rId="79" sId="1">
    <nc r="DG197" t="inlineStr">
      <is>
        <t>P</t>
      </is>
    </nc>
  </rcc>
  <rcc rId="80" sId="1">
    <nc r="DG198" t="inlineStr">
      <is>
        <t>P</t>
      </is>
    </nc>
  </rcc>
  <rcc rId="81" sId="1">
    <nc r="DG199" t="inlineStr">
      <is>
        <t>P</t>
      </is>
    </nc>
  </rcc>
  <rcc rId="82" sId="1">
    <nc r="DH197" t="inlineStr">
      <is>
        <t>P</t>
      </is>
    </nc>
  </rcc>
  <rcc rId="83" sId="1">
    <nc r="DH198" t="inlineStr">
      <is>
        <t>P</t>
      </is>
    </nc>
  </rcc>
  <rcc rId="84" sId="1">
    <nc r="DH199" t="inlineStr">
      <is>
        <t>P</t>
      </is>
    </nc>
  </rcc>
  <rcc rId="85" sId="1">
    <nc r="DN197" t="inlineStr">
      <is>
        <t>P</t>
      </is>
    </nc>
  </rcc>
  <rcc rId="86" sId="1">
    <nc r="DN198" t="inlineStr">
      <is>
        <t>P</t>
      </is>
    </nc>
  </rcc>
  <rcc rId="87" sId="1">
    <nc r="DN199" t="inlineStr">
      <is>
        <t>P</t>
      </is>
    </nc>
  </rcc>
  <rcc rId="88" sId="1">
    <nc r="DO197" t="inlineStr">
      <is>
        <t>P</t>
      </is>
    </nc>
  </rcc>
  <rcc rId="89" sId="1">
    <nc r="DO198" t="inlineStr">
      <is>
        <t>P</t>
      </is>
    </nc>
  </rcc>
  <rcc rId="90" sId="1">
    <nc r="DO199" t="inlineStr">
      <is>
        <t>P</t>
      </is>
    </nc>
  </rcc>
  <rcc rId="91" sId="1">
    <nc r="DU197" t="inlineStr">
      <is>
        <t>P</t>
      </is>
    </nc>
  </rcc>
  <rcc rId="92" sId="1">
    <nc r="DU198" t="inlineStr">
      <is>
        <t>P</t>
      </is>
    </nc>
  </rcc>
  <rcc rId="93" sId="1">
    <nc r="DU199" t="inlineStr">
      <is>
        <t>P</t>
      </is>
    </nc>
  </rcc>
  <rcc rId="94" sId="1">
    <nc r="DV197" t="inlineStr">
      <is>
        <t>P</t>
      </is>
    </nc>
  </rcc>
  <rcc rId="95" sId="1">
    <nc r="DV198" t="inlineStr">
      <is>
        <t>P</t>
      </is>
    </nc>
  </rcc>
  <rcc rId="96" sId="1">
    <nc r="DV199" t="inlineStr">
      <is>
        <t>P</t>
      </is>
    </nc>
  </rcc>
  <rcc rId="97" sId="1">
    <nc r="CV198" t="inlineStr">
      <is>
        <t>DU</t>
      </is>
    </nc>
  </rcc>
  <rcc rId="98" sId="1">
    <nc r="CW198" t="inlineStr">
      <is>
        <t>DU</t>
      </is>
    </nc>
  </rcc>
  <rcc rId="99" sId="1">
    <nc r="CX198" t="inlineStr">
      <is>
        <t>DU</t>
      </is>
    </nc>
  </rcc>
  <rcc rId="100" sId="1">
    <nc r="CY198" t="inlineStr">
      <is>
        <t>DU</t>
      </is>
    </nc>
  </rcc>
  <rcc rId="101" sId="1">
    <nc r="CV197" t="inlineStr">
      <is>
        <t>SDE</t>
      </is>
    </nc>
  </rcc>
  <rcc rId="102" sId="1">
    <nc r="CW197" t="inlineStr">
      <is>
        <t>DE</t>
      </is>
    </nc>
  </rcc>
  <rcc rId="103" sId="1">
    <nc r="CX197" t="inlineStr">
      <is>
        <t>DE</t>
      </is>
    </nc>
  </rcc>
  <rcc rId="104" sId="1">
    <nc r="CY197" t="inlineStr">
      <is>
        <t>DE</t>
      </is>
    </nc>
  </rcc>
  <rcc rId="105" sId="1">
    <nc r="CV199" t="inlineStr">
      <is>
        <t>DE</t>
      </is>
    </nc>
  </rcc>
  <rcc rId="106" sId="1">
    <nc r="CW199" t="inlineStr">
      <is>
        <t>DE</t>
      </is>
    </nc>
  </rcc>
  <rcc rId="107" sId="1">
    <nc r="CX199" t="inlineStr">
      <is>
        <t>DE</t>
      </is>
    </nc>
  </rcc>
  <rcc rId="108" sId="1">
    <nc r="CY199" t="inlineStr">
      <is>
        <t>DE</t>
      </is>
    </nc>
  </rcc>
  <rcc rId="109" sId="1">
    <nc r="DB197" t="inlineStr">
      <is>
        <t>DE</t>
      </is>
    </nc>
  </rcc>
  <rcc rId="110" sId="1">
    <nc r="DC197" t="inlineStr">
      <is>
        <t>DE</t>
      </is>
    </nc>
  </rcc>
  <rcc rId="111" sId="1">
    <nc r="DD197" t="inlineStr">
      <is>
        <t>DE</t>
      </is>
    </nc>
  </rcc>
  <rcc rId="112" sId="1">
    <nc r="DE197" t="inlineStr">
      <is>
        <t>DE</t>
      </is>
    </nc>
  </rcc>
  <rcc rId="113" sId="1">
    <nc r="DF197" t="inlineStr">
      <is>
        <t>DE</t>
      </is>
    </nc>
  </rcc>
  <rcc rId="114" sId="1">
    <nc r="DI197" t="inlineStr">
      <is>
        <t>DE</t>
      </is>
    </nc>
  </rcc>
  <rcc rId="115" sId="1">
    <nc r="DJ197" t="inlineStr">
      <is>
        <t>DE</t>
      </is>
    </nc>
  </rcc>
  <rcc rId="116" sId="1">
    <nc r="DK197" t="inlineStr">
      <is>
        <t>DE</t>
      </is>
    </nc>
  </rcc>
  <rcc rId="117" sId="1">
    <nc r="DL197" t="inlineStr">
      <is>
        <t>DE</t>
      </is>
    </nc>
  </rcc>
  <rcc rId="118" sId="1">
    <nc r="DM197" t="inlineStr">
      <is>
        <t>DE</t>
      </is>
    </nc>
  </rcc>
  <rcc rId="119" sId="1">
    <nc r="DP197" t="inlineStr">
      <is>
        <t>DE</t>
      </is>
    </nc>
  </rcc>
  <rcc rId="120" sId="1">
    <nc r="DQ197" t="inlineStr">
      <is>
        <t>DE</t>
      </is>
    </nc>
  </rcc>
  <rcc rId="121" sId="1">
    <nc r="DR197" t="inlineStr">
      <is>
        <t>DE</t>
      </is>
    </nc>
  </rcc>
  <rcc rId="122" sId="1">
    <nc r="DS197" t="inlineStr">
      <is>
        <t>DE</t>
      </is>
    </nc>
  </rcc>
  <rcc rId="123" sId="1">
    <nc r="DT197" t="inlineStr">
      <is>
        <t>DE</t>
      </is>
    </nc>
  </rcc>
  <rcc rId="124" sId="1">
    <nc r="DY197" t="inlineStr">
      <is>
        <t>FÜ</t>
      </is>
    </nc>
  </rcc>
  <rcc rId="125" sId="1">
    <nc r="DY198" t="inlineStr">
      <is>
        <t>FÜ</t>
      </is>
    </nc>
  </rcc>
  <rcc rId="126" sId="1">
    <nc r="DY199" t="inlineStr">
      <is>
        <t>FÜ</t>
      </is>
    </nc>
  </rcc>
  <rcc rId="127" sId="1">
    <nc r="DW197" t="inlineStr">
      <is>
        <t>DE</t>
      </is>
    </nc>
  </rcc>
  <rcc rId="128" sId="1">
    <nc r="DX197" t="inlineStr">
      <is>
        <t>DE</t>
      </is>
    </nc>
  </rcc>
  <rcc rId="129" sId="1">
    <nc r="DI199" t="inlineStr">
      <is>
        <t>DE</t>
      </is>
    </nc>
  </rcc>
  <rcc rId="130" sId="1">
    <nc r="DJ199" t="inlineStr">
      <is>
        <t>DE</t>
      </is>
    </nc>
  </rcc>
  <rcc rId="131" sId="1">
    <nc r="DK199" t="inlineStr">
      <is>
        <t>DE</t>
      </is>
    </nc>
  </rcc>
  <rcc rId="132" sId="1">
    <nc r="DL199" t="inlineStr">
      <is>
        <t>DE</t>
      </is>
    </nc>
  </rcc>
  <rcc rId="133" sId="1">
    <nc r="DM199" t="inlineStr">
      <is>
        <t>DE</t>
      </is>
    </nc>
  </rcc>
  <rcc rId="134" sId="1">
    <nc r="DW199" t="inlineStr">
      <is>
        <t>DE</t>
      </is>
    </nc>
  </rcc>
  <rcc rId="135" sId="1">
    <nc r="DX199" t="inlineStr">
      <is>
        <t>DE</t>
      </is>
    </nc>
  </rcc>
  <rcc rId="136" sId="1">
    <nc r="DW198" t="inlineStr">
      <is>
        <t>DU</t>
      </is>
    </nc>
  </rcc>
  <rcc rId="137" sId="1">
    <nc r="DX198" t="inlineStr">
      <is>
        <t>DU</t>
      </is>
    </nc>
  </rcc>
  <rcc rId="138" sId="1">
    <nc r="DB198" t="inlineStr">
      <is>
        <t>DE</t>
      </is>
    </nc>
  </rcc>
  <rcc rId="139" sId="1">
    <nc r="DC198" t="inlineStr">
      <is>
        <t>DE</t>
      </is>
    </nc>
  </rcc>
  <rcc rId="140" sId="1">
    <nc r="DD198" t="inlineStr">
      <is>
        <t>DE</t>
      </is>
    </nc>
  </rcc>
  <rcc rId="141" sId="1">
    <nc r="DE198" t="inlineStr">
      <is>
        <t>DE</t>
      </is>
    </nc>
  </rcc>
  <rcc rId="142" sId="1">
    <nc r="DF198" t="inlineStr">
      <is>
        <t>DE</t>
      </is>
    </nc>
  </rcc>
  <rcc rId="143" sId="1">
    <nc r="DP198" t="inlineStr">
      <is>
        <t>DE</t>
      </is>
    </nc>
  </rcc>
  <rcc rId="144" sId="1">
    <nc r="DQ198" t="inlineStr">
      <is>
        <t>DE</t>
      </is>
    </nc>
  </rcc>
  <rcc rId="145" sId="1">
    <nc r="DR198" t="inlineStr">
      <is>
        <t>DE</t>
      </is>
    </nc>
  </rcc>
  <rcc rId="146" sId="1">
    <nc r="DS198" t="inlineStr">
      <is>
        <t>DE</t>
      </is>
    </nc>
  </rcc>
  <rcc rId="147" sId="1">
    <nc r="DT198" t="inlineStr">
      <is>
        <t>DE</t>
      </is>
    </nc>
  </rcc>
  <rcc rId="148" sId="1">
    <nc r="DI198" t="inlineStr">
      <is>
        <t>DU</t>
      </is>
    </nc>
  </rcc>
  <rcc rId="149" sId="1">
    <nc r="DJ198" t="inlineStr">
      <is>
        <t>DU</t>
      </is>
    </nc>
  </rcc>
  <rcc rId="150" sId="1">
    <nc r="DK198" t="inlineStr">
      <is>
        <t>DU</t>
      </is>
    </nc>
  </rcc>
  <rcc rId="151" sId="1">
    <nc r="DL198" t="inlineStr">
      <is>
        <t>DU</t>
      </is>
    </nc>
  </rcc>
  <rcc rId="152" sId="1">
    <nc r="DM198" t="inlineStr">
      <is>
        <t>DU</t>
      </is>
    </nc>
  </rcc>
  <rcc rId="153" sId="1">
    <nc r="DB199" t="inlineStr">
      <is>
        <t>DU</t>
      </is>
    </nc>
  </rcc>
  <rcc rId="154" sId="1">
    <nc r="DC199" t="inlineStr">
      <is>
        <t>DU</t>
      </is>
    </nc>
  </rcc>
  <rcc rId="155" sId="1">
    <nc r="DD199" t="inlineStr">
      <is>
        <t>DU</t>
      </is>
    </nc>
  </rcc>
  <rcc rId="156" sId="1">
    <nc r="DE199" t="inlineStr">
      <is>
        <t>DU</t>
      </is>
    </nc>
  </rcc>
  <rcc rId="157" sId="1">
    <nc r="DF199" t="inlineStr">
      <is>
        <t>DU</t>
      </is>
    </nc>
  </rcc>
  <rcc rId="158" sId="1">
    <nc r="DP199" t="inlineStr">
      <is>
        <t>DU</t>
      </is>
    </nc>
  </rcc>
  <rcc rId="159" sId="1">
    <nc r="DQ199" t="inlineStr">
      <is>
        <t>DU</t>
      </is>
    </nc>
  </rcc>
  <rcc rId="160" sId="1">
    <nc r="DR199" t="inlineStr">
      <is>
        <t>DU</t>
      </is>
    </nc>
  </rcc>
  <rcc rId="161" sId="1">
    <nc r="DS199" t="inlineStr">
      <is>
        <t>DU</t>
      </is>
    </nc>
  </rcc>
  <rcc rId="162" sId="1">
    <nc r="DT199" t="inlineStr">
      <is>
        <t>DU</t>
      </is>
    </nc>
  </rcc>
  <rcv guid="{CE09DF15-FC71-45DB-A715-5E342A1E9DF6}" action="delete"/>
  <rdn rId="0" localSheetId="1" customView="1" name="Z_CE09DF15_FC71_45DB_A715_5E342A1E9DF6_.wvu.FilterData" hidden="1" oldHidden="1">
    <formula>beosztás!$A$11:$D$226</formula>
    <oldFormula>beosztás!$A$11:$D$226</oldFormula>
  </rdn>
  <rdn rId="0" localSheetId="2" customView="1" name="Z_CE09DF15_FC71_45DB_A715_5E342A1E9DF6_.wvu.Cols" hidden="1" oldHidden="1">
    <formula>'havi összesítő'!$CL:$DM,'havi összesítő'!$EB:$FC,'havi összesítő'!$FR:$GS,'havi összesítő'!$HH:$II</formula>
    <oldFormula>'havi összesítő'!$CL:$DM,'havi összesítő'!$EB:$FC,'havi összesítő'!$FR:$GS,'havi összesítő'!$HH:$II</oldFormula>
  </rdn>
  <rdn rId="0" localSheetId="2" customView="1" name="Z_CE09DF15_FC71_45DB_A715_5E342A1E9DF6_.wvu.FilterData" hidden="1" oldHidden="1">
    <formula>'havi összesítő'!$A$9:$D$224</formula>
    <oldFormula>'havi összesítő'!$A$9:$D$224</oldFormula>
  </rdn>
  <rdn rId="0" localSheetId="3" customView="1" name="Z_CE09DF15_FC71_45DB_A715_5E342A1E9DF6_.wvu.FilterData" hidden="1" oldHidden="1">
    <formula>összesítőlap!$C$12:$D$226</formula>
    <oldFormula>összesítőlap!$C$12:$D$226</oldFormula>
  </rdn>
  <rdn rId="0" localSheetId="4" customView="1" name="Z_CE09DF15_FC71_45DB_A715_5E342A1E9DF6_.wvu.PrintArea" hidden="1" oldHidden="1">
    <formula>'kézi jelenléti '!$A$1:$AF$39</formula>
    <oldFormula>'kézi jelenléti '!$A$1:$AF$39</oldFormula>
  </rdn>
  <rdn rId="0" localSheetId="4" customView="1" name="Z_CE09DF15_FC71_45DB_A715_5E342A1E9DF6_.wvu.Cols" hidden="1" oldHidden="1">
    <formula>'kézi jelenléti '!$AG:$BL</formula>
    <oldFormula>'kézi jelenléti '!$AG:$BL</oldFormula>
  </rdn>
  <rdn rId="0" localSheetId="5" customView="1" name="Z_CE09DF15_FC71_45DB_A715_5E342A1E9DF6_.wvu.PrintArea" hidden="1" oldHidden="1">
    <formula>'szabiigénylő prod panel'!$A$1:$E$32</formula>
    <oldFormula>'szabiigénylő prod panel'!$A$1:$E$32</oldFormula>
  </rdn>
  <rdn rId="0" localSheetId="5" customView="1" name="Z_CE09DF15_FC71_45DB_A715_5E342A1E9DF6_.wvu.FilterData" hidden="1" oldHidden="1">
    <formula>'szabiigénylő prod panel'!$M$9:$N$140</formula>
    <oldFormula>'szabiigénylő prod panel'!$M$9:$N$140</oldFormula>
  </rdn>
  <rdn rId="0" localSheetId="8" customView="1" name="Z_CE09DF15_FC71_45DB_A715_5E342A1E9DF6_.wvu.Cols" hidden="1" oldHidden="1">
    <formula>bérszám!$AA:$BB,bérszám!$BQ:$CR</formula>
    <oldFormula>bérszám!$AA:$BB,bérszám!$BQ:$CR</oldFormula>
  </rdn>
  <rdn rId="0" localSheetId="8" customView="1" name="Z_CE09DF15_FC71_45DB_A715_5E342A1E9DF6_.wvu.FilterData" hidden="1" oldHidden="1">
    <formula>bérszám!$A$9:$D$178</formula>
    <oldFormula>bérszám!$A$9:$D$178</oldFormula>
  </rdn>
  <rcv guid="{CE09DF15-FC71-45DB-A715-5E342A1E9DF6}" action="add"/>
</revisions>
</file>

<file path=xl/revisions/revisionLog1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73" sId="1">
    <oc r="CO213" t="inlineStr">
      <is>
        <t>SDE</t>
      </is>
    </oc>
    <nc r="CO213" t="inlineStr">
      <is>
        <t>SN</t>
      </is>
    </nc>
  </rcc>
  <rcc rId="174" sId="1">
    <oc r="CY213" t="inlineStr">
      <is>
        <t>N</t>
      </is>
    </oc>
    <nc r="CY213" t="inlineStr">
      <is>
        <t>DE</t>
      </is>
    </nc>
  </rcc>
  <rcv guid="{99DAB54F-9998-492B-954C-CE1032159A97}" action="delete"/>
  <rdn rId="0" localSheetId="1" customView="1" name="Z_99DAB54F_9998_492B_954C_CE1032159A97_.wvu.FilterData" hidden="1" oldHidden="1">
    <formula>beosztás!$A$11:$D$226</formula>
    <oldFormula>beosztás!$A$11:$D$226</oldFormula>
  </rdn>
  <rdn rId="0" localSheetId="2" customView="1" name="Z_99DAB54F_9998_492B_954C_CE1032159A97_.wvu.Cols" hidden="1" oldHidden="1">
    <formula>'havi összesítő'!$CL:$DM,'havi összesítő'!$EB:$FC,'havi összesítő'!$FR:$GS,'havi összesítő'!$HH:$II</formula>
    <oldFormula>'havi összesítő'!$CL:$DM,'havi összesítő'!$EB:$FC,'havi összesítő'!$FR:$GS,'havi összesítő'!$HH:$II</oldFormula>
  </rdn>
  <rdn rId="0" localSheetId="2" customView="1" name="Z_99DAB54F_9998_492B_954C_CE1032159A97_.wvu.FilterData" hidden="1" oldHidden="1">
    <formula>'havi összesítő'!$A$9:$D$224</formula>
    <oldFormula>'havi összesítő'!$A$9:$D$224</oldFormula>
  </rdn>
  <rdn rId="0" localSheetId="3" customView="1" name="Z_99DAB54F_9998_492B_954C_CE1032159A97_.wvu.FilterData" hidden="1" oldHidden="1">
    <formula>összesítőlap!$C$12:$D$226</formula>
    <oldFormula>összesítőlap!$C$12:$D$226</oldFormula>
  </rdn>
  <rdn rId="0" localSheetId="4" customView="1" name="Z_99DAB54F_9998_492B_954C_CE1032159A97_.wvu.PrintArea" hidden="1" oldHidden="1">
    <formula>'kézi jelenléti '!$A$1:$AF$39</formula>
    <oldFormula>'kézi jelenléti '!$A$1:$AF$39</oldFormula>
  </rdn>
  <rdn rId="0" localSheetId="4" customView="1" name="Z_99DAB54F_9998_492B_954C_CE1032159A97_.wvu.Cols" hidden="1" oldHidden="1">
    <formula>'kézi jelenléti '!$AG:$BL</formula>
    <oldFormula>'kézi jelenléti '!$AG:$BL</oldFormula>
  </rdn>
  <rdn rId="0" localSheetId="5" customView="1" name="Z_99DAB54F_9998_492B_954C_CE1032159A97_.wvu.PrintArea" hidden="1" oldHidden="1">
    <formula>'szabiigénylő prod panel'!$A$1:$E$32</formula>
    <oldFormula>'szabiigénylő prod panel'!$A$1:$E$32</oldFormula>
  </rdn>
  <rdn rId="0" localSheetId="5" customView="1" name="Z_99DAB54F_9998_492B_954C_CE1032159A97_.wvu.FilterData" hidden="1" oldHidden="1">
    <formula>'szabiigénylő prod panel'!$M$9:$N$140</formula>
    <oldFormula>'szabiigénylő prod panel'!$M$9:$N$140</oldFormula>
  </rdn>
  <rdn rId="0" localSheetId="8" customView="1" name="Z_99DAB54F_9998_492B_954C_CE1032159A97_.wvu.Cols" hidden="1" oldHidden="1">
    <formula>bérszám!$AA:$BB,bérszám!$BQ:$CR</formula>
    <oldFormula>bérszám!$AA:$BB,bérszám!$BQ:$CR</oldFormula>
  </rdn>
  <rdn rId="0" localSheetId="8" customView="1" name="Z_99DAB54F_9998_492B_954C_CE1032159A97_.wvu.FilterData" hidden="1" oldHidden="1">
    <formula>bérszám!$A$9:$D$178</formula>
    <oldFormula>bérszám!$A$9:$D$178</oldFormula>
  </rdn>
  <rcv guid="{99DAB54F-9998-492B-954C-CE1032159A97}" action="add"/>
</revisions>
</file>

<file path=xl/revisions/revisionLog1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85" sId="1" odxf="1" dxf="1">
    <nc r="BT196" t="inlineStr">
      <is>
        <t>DE</t>
      </is>
    </nc>
    <odxf/>
    <ndxf/>
  </rcc>
  <rcc rId="186" sId="1" odxf="1" dxf="1">
    <nc r="BU196" t="inlineStr">
      <is>
        <t>DE</t>
      </is>
    </nc>
    <odxf/>
    <ndxf/>
  </rcc>
  <rcc rId="187" sId="1" odxf="1" dxf="1">
    <nc r="BV196" t="inlineStr">
      <is>
        <t>DE</t>
      </is>
    </nc>
    <odxf/>
    <ndxf/>
  </rcc>
  <rfmt sheetId="1" sqref="BW196" start="0" length="0">
    <dxf/>
  </rfmt>
  <rcc rId="188" sId="1" odxf="1" dxf="1">
    <nc r="BZ196" t="inlineStr">
      <is>
        <t>DE</t>
      </is>
    </nc>
    <odxf>
      <border outline="0">
        <left style="thick">
          <color indexed="64"/>
        </left>
      </border>
    </odxf>
    <ndxf>
      <border outline="0">
        <left style="thin">
          <color indexed="64"/>
        </left>
      </border>
    </ndxf>
  </rcc>
  <rcc rId="189" sId="1" odxf="1" dxf="1">
    <nc r="CB196" t="inlineStr">
      <is>
        <t>DE</t>
      </is>
    </nc>
    <odxf/>
    <ndxf/>
  </rcc>
  <rcc rId="190" sId="1" odxf="1" dxf="1">
    <nc r="CC196" t="inlineStr">
      <is>
        <t>DE</t>
      </is>
    </nc>
    <odxf/>
    <ndxf/>
  </rcc>
  <rcc rId="191" sId="1" odxf="1" dxf="1">
    <nc r="CG195" t="inlineStr">
      <is>
        <t>DE</t>
      </is>
    </nc>
    <odxf>
      <border outline="0">
        <left style="thick">
          <color indexed="64"/>
        </left>
      </border>
    </odxf>
    <ndxf>
      <border outline="0">
        <left style="thin">
          <color indexed="64"/>
        </left>
      </border>
    </ndxf>
  </rcc>
  <rcc rId="192" sId="1" odxf="1" dxf="1">
    <nc r="CH195" t="inlineStr">
      <is>
        <t>DE</t>
      </is>
    </nc>
    <odxf/>
    <ndxf/>
  </rcc>
  <rcc rId="193" sId="1" odxf="1" dxf="1">
    <nc r="CI195" t="inlineStr">
      <is>
        <t>DE</t>
      </is>
    </nc>
    <odxf/>
    <ndxf/>
  </rcc>
  <rcc rId="194" sId="1" odxf="1" dxf="1">
    <nc r="CJ195" t="inlineStr">
      <is>
        <t>DE</t>
      </is>
    </nc>
    <odxf/>
    <ndxf/>
  </rcc>
  <rcc rId="195" sId="1" odxf="1" dxf="1">
    <nc r="CK195" t="inlineStr">
      <is>
        <t>DE</t>
      </is>
    </nc>
    <odxf/>
    <ndxf/>
  </rcc>
  <rcc rId="196" sId="1" odxf="1" dxf="1">
    <nc r="CG196" t="inlineStr">
      <is>
        <t>DE</t>
      </is>
    </nc>
    <odxf>
      <border outline="0">
        <left style="thick">
          <color indexed="64"/>
        </left>
      </border>
    </odxf>
    <ndxf>
      <border outline="0">
        <left style="thin">
          <color indexed="64"/>
        </left>
      </border>
    </ndxf>
  </rcc>
  <rcc rId="197" sId="1" odxf="1" dxf="1">
    <nc r="CH196" t="inlineStr">
      <is>
        <t>DE</t>
      </is>
    </nc>
    <odxf/>
    <ndxf/>
  </rcc>
  <rcc rId="198" sId="1" odxf="1" dxf="1">
    <nc r="CI196" t="inlineStr">
      <is>
        <t>DE</t>
      </is>
    </nc>
    <odxf/>
    <ndxf/>
  </rcc>
  <rcc rId="199" sId="1" odxf="1" dxf="1">
    <nc r="CJ196" t="inlineStr">
      <is>
        <t>DE</t>
      </is>
    </nc>
    <odxf/>
    <ndxf/>
  </rcc>
  <rcc rId="200" sId="1" odxf="1" dxf="1">
    <nc r="CK196" t="inlineStr">
      <is>
        <t>DE</t>
      </is>
    </nc>
    <odxf/>
    <ndxf/>
  </rcc>
  <rcc rId="201" sId="1" odxf="1" dxf="1">
    <nc r="CN196" t="inlineStr">
      <is>
        <t>DE</t>
      </is>
    </nc>
    <odxf>
      <border outline="0">
        <left style="thick">
          <color indexed="64"/>
        </left>
      </border>
    </odxf>
    <ndxf>
      <border outline="0">
        <left style="thin">
          <color indexed="64"/>
        </left>
      </border>
    </ndxf>
  </rcc>
  <rfmt sheetId="1" sqref="CO196" start="0" length="0">
    <dxf/>
  </rfmt>
  <rcc rId="202" sId="1" odxf="1" dxf="1">
    <nc r="CP196" t="inlineStr">
      <is>
        <t>DE</t>
      </is>
    </nc>
    <odxf/>
    <ndxf/>
  </rcc>
  <rcc rId="203" sId="1" odxf="1" dxf="1">
    <nc r="CQ196" t="inlineStr">
      <is>
        <t>DE</t>
      </is>
    </nc>
    <odxf/>
    <ndxf/>
  </rcc>
  <rcc rId="204" sId="1" odxf="1" dxf="1">
    <nc r="CR196" t="inlineStr">
      <is>
        <t>DE</t>
      </is>
    </nc>
    <odxf/>
    <ndxf/>
  </rcc>
  <rcc rId="205" sId="1" odxf="1" dxf="1">
    <nc r="CN195" t="inlineStr">
      <is>
        <t>DE</t>
      </is>
    </nc>
    <odxf>
      <border outline="0">
        <left style="thick">
          <color indexed="64"/>
        </left>
      </border>
    </odxf>
    <ndxf>
      <border outline="0">
        <left style="thin">
          <color indexed="64"/>
        </left>
      </border>
    </ndxf>
  </rcc>
  <rcc rId="206" sId="1" odxf="1" dxf="1">
    <nc r="CO195" t="inlineStr">
      <is>
        <t>DE</t>
      </is>
    </nc>
    <odxf/>
    <ndxf/>
  </rcc>
  <rcc rId="207" sId="1" odxf="1" dxf="1">
    <nc r="CP195" t="inlineStr">
      <is>
        <t>DE</t>
      </is>
    </nc>
    <odxf/>
    <ndxf/>
  </rcc>
  <rcc rId="208" sId="1" odxf="1" dxf="1">
    <nc r="CQ195" t="inlineStr">
      <is>
        <t>DE</t>
      </is>
    </nc>
    <odxf/>
    <ndxf/>
  </rcc>
  <rcc rId="209" sId="1" odxf="1" dxf="1">
    <nc r="BS195" t="inlineStr">
      <is>
        <t>DE</t>
      </is>
    </nc>
    <odxf>
      <border outline="0">
        <left style="thick">
          <color indexed="64"/>
        </left>
      </border>
    </odxf>
    <ndxf>
      <border outline="0">
        <left style="thin">
          <color indexed="64"/>
        </left>
      </border>
    </ndxf>
  </rcc>
  <rcc rId="210" sId="1" odxf="1" dxf="1">
    <nc r="BT195" t="inlineStr">
      <is>
        <t>DE</t>
      </is>
    </nc>
    <odxf/>
    <ndxf/>
  </rcc>
  <rcc rId="211" sId="1" odxf="1" dxf="1">
    <nc r="BV195" t="inlineStr">
      <is>
        <t>DE</t>
      </is>
    </nc>
    <odxf/>
    <ndxf/>
  </rcc>
  <rcc rId="212" sId="1" odxf="1" dxf="1">
    <nc r="BZ195" t="inlineStr">
      <is>
        <t>DE</t>
      </is>
    </nc>
    <odxf>
      <border outline="0">
        <left style="thick">
          <color indexed="64"/>
        </left>
      </border>
    </odxf>
    <ndxf>
      <border outline="0">
        <left style="thin">
          <color indexed="64"/>
        </left>
      </border>
    </ndxf>
  </rcc>
  <rcc rId="213" sId="1" odxf="1" dxf="1">
    <nc r="CA195" t="inlineStr">
      <is>
        <t>DE</t>
      </is>
    </nc>
    <odxf/>
    <ndxf/>
  </rcc>
  <rcc rId="214" sId="1" odxf="1" dxf="1">
    <nc r="CB195" t="inlineStr">
      <is>
        <t>DE</t>
      </is>
    </nc>
    <odxf/>
    <ndxf/>
  </rcc>
  <rcc rId="215" sId="1" odxf="1" dxf="1">
    <nc r="CC195" t="inlineStr">
      <is>
        <t>DE</t>
      </is>
    </nc>
    <odxf/>
    <ndxf/>
  </rcc>
  <rcc rId="216" sId="1" odxf="1" dxf="1">
    <nc r="BX195" t="inlineStr">
      <is>
        <t>P</t>
      </is>
    </nc>
    <odxf/>
    <ndxf/>
  </rcc>
  <rcc rId="217" sId="1" odxf="1" dxf="1">
    <nc r="BY195" t="inlineStr">
      <is>
        <t>P</t>
      </is>
    </nc>
    <odxf/>
    <ndxf/>
  </rcc>
  <rcc rId="218" sId="1" odxf="1" dxf="1">
    <nc r="BX196" t="inlineStr">
      <is>
        <t>P</t>
      </is>
    </nc>
    <odxf/>
    <ndxf/>
  </rcc>
  <rcc rId="219" sId="1" odxf="1" dxf="1">
    <nc r="BY196" t="inlineStr">
      <is>
        <t>P</t>
      </is>
    </nc>
    <odxf/>
    <ndxf/>
  </rcc>
  <rcc rId="220" sId="1" odxf="1" dxf="1">
    <nc r="CE195" t="inlineStr">
      <is>
        <t>P</t>
      </is>
    </nc>
    <odxf/>
    <ndxf/>
  </rcc>
  <rcc rId="221" sId="1" odxf="1" dxf="1">
    <nc r="CF195" t="inlineStr">
      <is>
        <t>P</t>
      </is>
    </nc>
    <odxf/>
    <ndxf/>
  </rcc>
  <rcc rId="222" sId="1" odxf="1" dxf="1">
    <nc r="CE196" t="inlineStr">
      <is>
        <t>P</t>
      </is>
    </nc>
    <odxf/>
    <ndxf/>
  </rcc>
  <rcc rId="223" sId="1" odxf="1" dxf="1">
    <nc r="CF196" t="inlineStr">
      <is>
        <t>P</t>
      </is>
    </nc>
    <odxf/>
    <ndxf/>
  </rcc>
  <rcc rId="224" sId="1" odxf="1" dxf="1">
    <nc r="CL195" t="inlineStr">
      <is>
        <t>P</t>
      </is>
    </nc>
    <odxf/>
    <ndxf/>
  </rcc>
  <rcc rId="225" sId="1" odxf="1" dxf="1">
    <nc r="CM195" t="inlineStr">
      <is>
        <t>P</t>
      </is>
    </nc>
    <odxf/>
    <ndxf/>
  </rcc>
  <rcc rId="226" sId="1" odxf="1" dxf="1">
    <nc r="CL196" t="inlineStr">
      <is>
        <t>P</t>
      </is>
    </nc>
    <odxf/>
    <ndxf/>
  </rcc>
  <rcc rId="227" sId="1" odxf="1" dxf="1">
    <nc r="CM196" t="inlineStr">
      <is>
        <t>P</t>
      </is>
    </nc>
    <odxf/>
    <ndxf/>
  </rcc>
  <rcc rId="228" sId="1" odxf="1" dxf="1">
    <nc r="CS195" t="inlineStr">
      <is>
        <t>P</t>
      </is>
    </nc>
    <odxf/>
    <ndxf/>
  </rcc>
  <rcc rId="229" sId="1" odxf="1" dxf="1">
    <nc r="CT195" t="inlineStr">
      <is>
        <t>P</t>
      </is>
    </nc>
    <odxf/>
    <ndxf/>
  </rcc>
  <rcc rId="230" sId="1" odxf="1" dxf="1">
    <nc r="CS196" t="inlineStr">
      <is>
        <t>P</t>
      </is>
    </nc>
    <odxf/>
    <ndxf/>
  </rcc>
  <rcc rId="231" sId="1" odxf="1" dxf="1">
    <nc r="CT196" t="inlineStr">
      <is>
        <t>P</t>
      </is>
    </nc>
    <odxf/>
    <ndxf/>
  </rcc>
  <rcc rId="232" sId="1" odxf="1" dxf="1">
    <nc r="CA196" t="inlineStr">
      <is>
        <t>SDE</t>
      </is>
    </nc>
    <odxf>
      <border outline="0">
        <left style="thin">
          <color indexed="64"/>
        </left>
      </border>
    </odxf>
    <ndxf>
      <border outline="0">
        <left style="thick">
          <color indexed="64"/>
        </left>
      </border>
    </ndxf>
  </rcc>
  <rcc rId="233" sId="1" odxf="1" dxf="1">
    <nc r="BU195" t="inlineStr">
      <is>
        <t>SDE</t>
      </is>
    </nc>
    <odxf>
      <border outline="0">
        <left style="thin">
          <color indexed="64"/>
        </left>
      </border>
    </odxf>
    <ndxf>
      <border outline="0">
        <left style="thick">
          <color indexed="64"/>
        </left>
      </border>
    </ndxf>
  </rcc>
  <rcc rId="234" sId="1" odxf="1" dxf="1">
    <nc r="CR195" t="inlineStr">
      <is>
        <t>SDE</t>
      </is>
    </nc>
    <odxf>
      <border outline="0">
        <left style="thin">
          <color indexed="64"/>
        </left>
      </border>
    </odxf>
    <ndxf>
      <border outline="0">
        <left style="thick">
          <color indexed="64"/>
        </left>
      </border>
    </ndxf>
  </rcc>
  <rcc rId="235" sId="1">
    <nc r="BS196">
      <v>7</v>
    </nc>
  </rcc>
  <rcc rId="236" sId="1">
    <nc r="BW195">
      <v>9</v>
    </nc>
  </rcc>
  <rcc rId="237" sId="1" odxf="1" dxf="1">
    <nc r="CD195" t="inlineStr">
      <is>
        <t>FÜ</t>
      </is>
    </nc>
    <odxf/>
    <ndxf/>
  </rcc>
  <rcc rId="238" sId="1" odxf="1" dxf="1">
    <nc r="CD196" t="inlineStr">
      <is>
        <t>FÜ</t>
      </is>
    </nc>
    <odxf/>
    <ndxf/>
  </rcc>
  <rfmt sheetId="1" sqref="BW196" start="0" length="0">
    <dxf>
      <border outline="0">
        <left style="thick">
          <color indexed="64"/>
        </left>
      </border>
    </dxf>
  </rfmt>
  <rcc rId="239" sId="1">
    <nc r="BW196" t="inlineStr">
      <is>
        <t>SDE</t>
      </is>
    </nc>
  </rcc>
  <rfmt sheetId="1" sqref="CO196" start="0" length="0">
    <dxf>
      <border outline="0">
        <left style="thick">
          <color indexed="64"/>
        </left>
      </border>
    </dxf>
  </rfmt>
  <rcc rId="240" sId="1">
    <nc r="CO196" t="inlineStr">
      <is>
        <t>SDE</t>
      </is>
    </nc>
  </rcc>
  <rcmt sheetId="1" cell="BW195" guid="{CD821C5F-EA33-45FB-A4A4-D3D8F61248E7}" author="Milan Bodor" newLength="18"/>
  <rcmt sheetId="1" cell="BS196" guid="{4C9C1611-5E1C-4467-B82B-3127853625E1}" author="Milan Bodor" newLength="18"/>
  <rdn rId="0" localSheetId="5" customView="1" name="Z_AE54AF70_AD6D_48EF_9A8E_16C4FF58B875_.wvu.Cols" hidden="1" oldHidden="1">
    <oldFormula>'szabiigénylő prod panel'!$H:$O</oldFormula>
  </rdn>
  <rcv guid="{AE54AF70-AD6D-48EF-9A8E-16C4FF58B875}" action="delete"/>
  <rdn rId="0" localSheetId="1" customView="1" name="Z_AE54AF70_AD6D_48EF_9A8E_16C4FF58B875_.wvu.FilterData" hidden="1" oldHidden="1">
    <formula>beosztás!$A$11:$D$226</formula>
    <oldFormula>beosztás!$A$11:$D$226</oldFormula>
  </rdn>
  <rdn rId="0" localSheetId="2" customView="1" name="Z_AE54AF70_AD6D_48EF_9A8E_16C4FF58B875_.wvu.Cols" hidden="1" oldHidden="1">
    <formula>'havi összesítő'!$CL:$DM,'havi összesítő'!$EB:$FC,'havi összesítő'!$FR:$GS,'havi összesítő'!$HH:$II</formula>
    <oldFormula>'havi összesítő'!$F:$AG,'havi összesítő'!$AV:$BW,'havi összesítő'!$CL:$DM</oldFormula>
  </rdn>
  <rdn rId="0" localSheetId="2" customView="1" name="Z_AE54AF70_AD6D_48EF_9A8E_16C4FF58B875_.wvu.FilterData" hidden="1" oldHidden="1">
    <formula>'havi összesítő'!$A$9:$D$224</formula>
    <oldFormula>'havi összesítő'!$A$9:$D$224</oldFormula>
  </rdn>
  <rdn rId="0" localSheetId="3" customView="1" name="Z_AE54AF70_AD6D_48EF_9A8E_16C4FF58B875_.wvu.FilterData" hidden="1" oldHidden="1">
    <formula>összesítőlap!$C$12:$D$226</formula>
    <oldFormula>összesítőlap!$C$12:$D$226</oldFormula>
  </rdn>
  <rdn rId="0" localSheetId="4" customView="1" name="Z_AE54AF70_AD6D_48EF_9A8E_16C4FF58B875_.wvu.PrintArea" hidden="1" oldHidden="1">
    <formula>'kézi jelenléti '!$A$1:$AF$39</formula>
    <oldFormula>'kézi jelenléti '!$A$1:$AF$39</oldFormula>
  </rdn>
  <rdn rId="0" localSheetId="4" customView="1" name="Z_AE54AF70_AD6D_48EF_9A8E_16C4FF58B875_.wvu.Cols" hidden="1" oldHidden="1">
    <formula>'kézi jelenléti '!$AG:$BL</formula>
    <oldFormula>'kézi jelenléti '!$AH:$BJ</oldFormula>
  </rdn>
  <rdn rId="0" localSheetId="5" customView="1" name="Z_AE54AF70_AD6D_48EF_9A8E_16C4FF58B875_.wvu.PrintArea" hidden="1" oldHidden="1">
    <formula>'szabiigénylő prod panel'!$A$1:$E$32</formula>
    <oldFormula>'szabiigénylő prod panel'!$A$1:$E$32</oldFormula>
  </rdn>
  <rdn rId="0" localSheetId="5" customView="1" name="Z_AE54AF70_AD6D_48EF_9A8E_16C4FF58B875_.wvu.FilterData" hidden="1" oldHidden="1">
    <formula>'szabiigénylő prod panel'!$M$9:$N$140</formula>
    <oldFormula>'szabiigénylő prod panel'!$M$9:$N$140</oldFormula>
  </rdn>
  <rdn rId="0" localSheetId="8" customView="1" name="Z_AE54AF70_AD6D_48EF_9A8E_16C4FF58B875_.wvu.Cols" hidden="1" oldHidden="1">
    <formula>bérszám!$AA:$BB,bérszám!$BQ:$CR</formula>
    <oldFormula>bérszám!$F:$S,bérszám!$AA:$BB,bérszám!$BQ:$CR</oldFormula>
  </rdn>
  <rdn rId="0" localSheetId="8" customView="1" name="Z_AE54AF70_AD6D_48EF_9A8E_16C4FF58B875_.wvu.FilterData" hidden="1" oldHidden="1">
    <formula>bérszám!$A$9:$D$178</formula>
    <oldFormula>bérszám!$A$9:$D$178</oldFormula>
  </rdn>
  <rcv guid="{AE54AF70-AD6D-48EF-9A8E-16C4FF58B875}" action="add"/>
</revisions>
</file>

<file path=xl/revisions/revisionLog1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CK44" start="0" length="0"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CR44" start="0" length="0"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CK43" start="0" length="0"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CR43" start="0" length="0"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CK45" start="0" length="0"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CQ45" start="0" length="0"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CR45" start="0" length="0"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cc rId="252" sId="1">
    <oc r="CG12" t="inlineStr">
      <is>
        <t>É</t>
      </is>
    </oc>
    <nc r="CG12" t="inlineStr">
      <is>
        <t>P</t>
      </is>
    </nc>
  </rcc>
  <rcc rId="253" sId="1">
    <oc r="CI12" t="inlineStr">
      <is>
        <t>É</t>
      </is>
    </oc>
    <nc r="CI12" t="inlineStr">
      <is>
        <t>P</t>
      </is>
    </nc>
  </rcc>
  <rcc rId="254" sId="1">
    <oc r="CJ12">
      <f>IF($C12="","",CJ$10)</f>
    </oc>
    <nc r="CJ12" t="inlineStr">
      <is>
        <t>N</t>
      </is>
    </nc>
  </rcc>
  <rcc rId="255" sId="1">
    <oc r="CN12" t="inlineStr">
      <is>
        <t>N</t>
      </is>
    </oc>
    <nc r="CN12" t="inlineStr">
      <is>
        <t>DE</t>
      </is>
    </nc>
  </rcc>
  <rcc rId="256" sId="1">
    <oc r="CQ12">
      <f>IF($C12="","",CQ$10)</f>
    </oc>
    <nc r="CQ12" t="inlineStr">
      <is>
        <t>DE</t>
      </is>
    </nc>
  </rcc>
  <rcc rId="257" sId="1">
    <oc r="CK12">
      <f>IF($C12="","",CK$10)</f>
    </oc>
    <nc r="CK12" t="inlineStr">
      <is>
        <t>SN</t>
      </is>
    </nc>
  </rcc>
</revisions>
</file>

<file path=xl/revisions/revisionLog1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58" sId="5" numFmtId="19">
    <oc r="C9">
      <v>41306</v>
    </oc>
    <nc r="C9">
      <v>41334</v>
    </nc>
  </rcc>
  <rcc rId="259" sId="5">
    <oc r="C10" t="inlineStr">
      <is>
        <t>Nagy Ferenc</t>
      </is>
    </oc>
    <nc r="C10" t="inlineStr">
      <is>
        <t>Juhász Beáta</t>
      </is>
    </nc>
  </rcc>
  <rcc rId="260" sId="5">
    <oc r="C11" t="inlineStr">
      <is>
        <t>Verrasztó Oszkár</t>
      </is>
    </oc>
    <nc r="C11" t="inlineStr">
      <is>
        <t>Faragó Norbert</t>
      </is>
    </nc>
  </rcc>
  <rcc rId="261" sId="5" numFmtId="19">
    <oc r="C13">
      <v>41330</v>
    </oc>
    <nc r="C13">
      <v>41355</v>
    </nc>
  </rcc>
  <rcc rId="262" sId="5" numFmtId="19">
    <oc r="C14">
      <v>41330</v>
    </oc>
    <nc r="C14">
      <v>41355</v>
    </nc>
  </rcc>
  <rcc rId="263" sId="5" numFmtId="19">
    <oc r="C15">
      <v>41331</v>
    </oc>
    <nc r="C15">
      <v>41358</v>
    </nc>
  </rcc>
  <rcv guid="{7DA296DB-43CC-4FAA-B30A-F76F08E10BE6}" action="delete"/>
  <rdn rId="0" localSheetId="1" customView="1" name="Z_7DA296DB_43CC_4FAA_B30A_F76F08E10BE6_.wvu.FilterData" hidden="1" oldHidden="1">
    <formula>beosztás!$A$11:$D$226</formula>
    <oldFormula>beosztás!$A$11:$D$226</oldFormula>
  </rdn>
  <rdn rId="0" localSheetId="2" customView="1" name="Z_7DA296DB_43CC_4FAA_B30A_F76F08E10BE6_.wvu.Cols" hidden="1" oldHidden="1">
    <formula>'havi összesítő'!$CL:$DM,'havi összesítő'!$EB:$FC,'havi összesítő'!$FR:$GS,'havi összesítő'!$HH:$II</formula>
    <oldFormula>'havi összesítő'!$CL:$DM,'havi összesítő'!$EB:$FC,'havi összesítő'!$FR:$GS,'havi összesítő'!$HH:$II</oldFormula>
  </rdn>
  <rdn rId="0" localSheetId="2" customView="1" name="Z_7DA296DB_43CC_4FAA_B30A_F76F08E10BE6_.wvu.FilterData" hidden="1" oldHidden="1">
    <formula>'havi összesítő'!$A$9:$D$224</formula>
    <oldFormula>'havi összesítő'!$A$9:$D$224</oldFormula>
  </rdn>
  <rdn rId="0" localSheetId="3" customView="1" name="Z_7DA296DB_43CC_4FAA_B30A_F76F08E10BE6_.wvu.FilterData" hidden="1" oldHidden="1">
    <formula>összesítőlap!$C$12:$D$226</formula>
    <oldFormula>összesítőlap!$C$12:$D$226</oldFormula>
  </rdn>
  <rdn rId="0" localSheetId="4" customView="1" name="Z_7DA296DB_43CC_4FAA_B30A_F76F08E10BE6_.wvu.PrintArea" hidden="1" oldHidden="1">
    <formula>'kézi jelenléti '!$A$1:$AF$39</formula>
    <oldFormula>'kézi jelenléti '!$A$1:$AF$39</oldFormula>
  </rdn>
  <rdn rId="0" localSheetId="4" customView="1" name="Z_7DA296DB_43CC_4FAA_B30A_F76F08E10BE6_.wvu.Cols" hidden="1" oldHidden="1">
    <formula>'kézi jelenléti '!$AG:$BL</formula>
    <oldFormula>'kézi jelenléti '!$AG:$BL</oldFormula>
  </rdn>
  <rdn rId="0" localSheetId="5" customView="1" name="Z_7DA296DB_43CC_4FAA_B30A_F76F08E10BE6_.wvu.PrintArea" hidden="1" oldHidden="1">
    <formula>'szabiigénylő prod panel'!$A$1:$E$32</formula>
    <oldFormula>'szabiigénylő prod panel'!$A$1:$E$32</oldFormula>
  </rdn>
  <rdn rId="0" localSheetId="5" customView="1" name="Z_7DA296DB_43CC_4FAA_B30A_F76F08E10BE6_.wvu.FilterData" hidden="1" oldHidden="1">
    <formula>'szabiigénylő prod panel'!$M$9:$N$140</formula>
    <oldFormula>'szabiigénylő prod panel'!$M$9:$N$140</oldFormula>
  </rdn>
  <rdn rId="0" localSheetId="8" customView="1" name="Z_7DA296DB_43CC_4FAA_B30A_F76F08E10BE6_.wvu.Cols" hidden="1" oldHidden="1">
    <formula>bérszám!$AA:$BB,bérszám!$BQ:$CR</formula>
    <oldFormula>bérszám!$AA:$BB,bérszám!$BQ:$CR</oldFormula>
  </rdn>
  <rdn rId="0" localSheetId="8" customView="1" name="Z_7DA296DB_43CC_4FAA_B30A_F76F08E10BE6_.wvu.FilterData" hidden="1" oldHidden="1">
    <formula>bérszám!$A$9:$D$178</formula>
    <oldFormula>bérszám!$A$9:$D$178</oldFormula>
  </rdn>
  <rcv guid="{7DA296DB-43CC-4FAA-B30A-F76F08E10BE6}" action="add"/>
</revisions>
</file>

<file path=xl/revisions/revisionLog1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74" sId="5">
    <oc r="C10" t="inlineStr">
      <is>
        <t>Juhász Beáta</t>
      </is>
    </oc>
    <nc r="C10" t="inlineStr">
      <is>
        <t>Faragó Norbert</t>
      </is>
    </nc>
  </rcc>
  <rcc rId="275" sId="5">
    <oc r="C11" t="inlineStr">
      <is>
        <t>Faragó Norbert</t>
      </is>
    </oc>
    <nc r="C11" t="inlineStr">
      <is>
        <t>Sári Pál</t>
      </is>
    </nc>
  </rcc>
  <rcc rId="276" sId="5" numFmtId="19">
    <oc r="C13">
      <v>41355</v>
    </oc>
    <nc r="C13">
      <v>41345</v>
    </nc>
  </rcc>
  <rcc rId="277" sId="5" numFmtId="19">
    <oc r="C14">
      <v>41355</v>
    </oc>
    <nc r="C14">
      <v>41345</v>
    </nc>
  </rcc>
  <rcc rId="278" sId="5" numFmtId="19">
    <oc r="C15">
      <v>41358</v>
    </oc>
    <nc r="C15">
      <v>41346</v>
    </nc>
  </rcc>
  <rcc rId="279" sId="5">
    <oc r="D17">
      <v>12</v>
    </oc>
    <nc r="D17">
      <v>8</v>
    </nc>
  </rcc>
  <rcv guid="{7DA296DB-43CC-4FAA-B30A-F76F08E10BE6}" action="delete"/>
  <rdn rId="0" localSheetId="1" customView="1" name="Z_7DA296DB_43CC_4FAA_B30A_F76F08E10BE6_.wvu.FilterData" hidden="1" oldHidden="1">
    <formula>beosztás!$A$11:$D$226</formula>
    <oldFormula>beosztás!$A$11:$D$226</oldFormula>
  </rdn>
  <rdn rId="0" localSheetId="2" customView="1" name="Z_7DA296DB_43CC_4FAA_B30A_F76F08E10BE6_.wvu.Cols" hidden="1" oldHidden="1">
    <formula>'havi összesítő'!$CL:$DM,'havi összesítő'!$EB:$FC,'havi összesítő'!$FR:$GS,'havi összesítő'!$HH:$II</formula>
    <oldFormula>'havi összesítő'!$CL:$DM,'havi összesítő'!$EB:$FC,'havi összesítő'!$FR:$GS,'havi összesítő'!$HH:$II</oldFormula>
  </rdn>
  <rdn rId="0" localSheetId="2" customView="1" name="Z_7DA296DB_43CC_4FAA_B30A_F76F08E10BE6_.wvu.FilterData" hidden="1" oldHidden="1">
    <formula>'havi összesítő'!$A$9:$D$224</formula>
    <oldFormula>'havi összesítő'!$A$9:$D$224</oldFormula>
  </rdn>
  <rdn rId="0" localSheetId="3" customView="1" name="Z_7DA296DB_43CC_4FAA_B30A_F76F08E10BE6_.wvu.FilterData" hidden="1" oldHidden="1">
    <formula>összesítőlap!$C$12:$D$226</formula>
    <oldFormula>összesítőlap!$C$12:$D$226</oldFormula>
  </rdn>
  <rdn rId="0" localSheetId="4" customView="1" name="Z_7DA296DB_43CC_4FAA_B30A_F76F08E10BE6_.wvu.PrintArea" hidden="1" oldHidden="1">
    <formula>'kézi jelenléti '!$A$1:$AF$39</formula>
    <oldFormula>'kézi jelenléti '!$A$1:$AF$39</oldFormula>
  </rdn>
  <rdn rId="0" localSheetId="4" customView="1" name="Z_7DA296DB_43CC_4FAA_B30A_F76F08E10BE6_.wvu.Cols" hidden="1" oldHidden="1">
    <formula>'kézi jelenléti '!$AG:$BL</formula>
    <oldFormula>'kézi jelenléti '!$AG:$BL</oldFormula>
  </rdn>
  <rdn rId="0" localSheetId="5" customView="1" name="Z_7DA296DB_43CC_4FAA_B30A_F76F08E10BE6_.wvu.PrintArea" hidden="1" oldHidden="1">
    <formula>'szabiigénylő prod panel'!$A$1:$E$32</formula>
    <oldFormula>'szabiigénylő prod panel'!$A$1:$E$32</oldFormula>
  </rdn>
  <rdn rId="0" localSheetId="5" customView="1" name="Z_7DA296DB_43CC_4FAA_B30A_F76F08E10BE6_.wvu.FilterData" hidden="1" oldHidden="1">
    <formula>'szabiigénylő prod panel'!$M$9:$N$140</formula>
    <oldFormula>'szabiigénylő prod panel'!$M$9:$N$140</oldFormula>
  </rdn>
  <rdn rId="0" localSheetId="8" customView="1" name="Z_7DA296DB_43CC_4FAA_B30A_F76F08E10BE6_.wvu.Cols" hidden="1" oldHidden="1">
    <formula>bérszám!$AA:$BB,bérszám!$BQ:$CR</formula>
    <oldFormula>bérszám!$AA:$BB,bérszám!$BQ:$CR</oldFormula>
  </rdn>
  <rdn rId="0" localSheetId="8" customView="1" name="Z_7DA296DB_43CC_4FAA_B30A_F76F08E10BE6_.wvu.FilterData" hidden="1" oldHidden="1">
    <formula>bérszám!$A$9:$D$178</formula>
    <oldFormula>bérszám!$A$9:$D$178</oldFormula>
  </rdn>
  <rcv guid="{7DA296DB-43CC-4FAA-B30A-F76F08E10BE6}" action="add"/>
</revisions>
</file>

<file path=xl/revisions/revisionLog1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8" xfDxf="1" sqref="AA9" start="0" length="0">
    <dxf>
      <font>
        <b/>
      </font>
      <alignment horizontal="center" readingOrder="0"/>
      <border outline="0">
        <left style="medium">
          <color indexed="64"/>
        </left>
      </border>
      <protection hidden="1"/>
    </dxf>
  </rfmt>
  <rfmt sheetId="8" xfDxf="1" sqref="AB9" start="0" length="0">
    <dxf>
      <font>
        <b/>
      </font>
      <alignment horizontal="center" readingOrder="0"/>
      <protection hidden="1"/>
    </dxf>
  </rfmt>
  <rfmt sheetId="8" xfDxf="1" sqref="AC9" start="0" length="0">
    <dxf>
      <font>
        <b/>
      </font>
      <alignment horizontal="center" readingOrder="0"/>
      <protection hidden="1"/>
    </dxf>
  </rfmt>
  <rfmt sheetId="8" xfDxf="1" sqref="AD9" start="0" length="0">
    <dxf>
      <font>
        <b/>
      </font>
      <alignment horizontal="center" readingOrder="0"/>
      <protection hidden="1"/>
    </dxf>
  </rfmt>
  <rfmt sheetId="8" xfDxf="1" sqref="AE9" start="0" length="0">
    <dxf>
      <font>
        <b/>
      </font>
      <alignment horizontal="center" readingOrder="0"/>
      <protection hidden="1"/>
    </dxf>
  </rfmt>
  <rfmt sheetId="8" xfDxf="1" sqref="AF9" start="0" length="0">
    <dxf>
      <font>
        <b/>
      </font>
      <alignment horizontal="center" readingOrder="0"/>
      <protection hidden="1"/>
    </dxf>
  </rfmt>
  <rcc rId="290" sId="8" odxf="1" dxf="1">
    <oc r="AA9" t="inlineStr">
      <is>
        <t>DE</t>
      </is>
    </oc>
    <nc r="AA9" t="inlineStr">
      <is>
        <t>Ténylegesen ledolgozott óra</t>
      </is>
    </nc>
    <ndxf>
      <alignment vertical="center" wrapText="1" readingOrder="0"/>
    </ndxf>
  </rcc>
  <rcc rId="291" sId="8" odxf="1" dxf="1">
    <oc r="AB9" t="inlineStr">
      <is>
        <t>DU</t>
      </is>
    </oc>
    <nc r="AB9" t="inlineStr">
      <is>
        <t>Szabadság óra</t>
      </is>
    </nc>
    <ndxf>
      <alignment vertical="center" wrapText="1" readingOrder="0"/>
    </ndxf>
  </rcc>
  <rcc rId="292" sId="8" odxf="1" dxf="1">
    <oc r="AC9" t="inlineStr">
      <is>
        <t>ÉJ</t>
      </is>
    </oc>
    <nc r="AC9" t="inlineStr">
      <is>
        <t>Beteg szabadság óra</t>
      </is>
    </nc>
    <ndxf>
      <alignment vertical="center" wrapText="1" readingOrder="0"/>
    </ndxf>
  </rcc>
  <rcc rId="293" sId="8" odxf="1" dxf="1">
    <oc r="AD9" t="inlineStr">
      <is>
        <t>N</t>
      </is>
    </oc>
    <nc r="AD9" t="inlineStr">
      <is>
        <t>Fizetett ünnep</t>
      </is>
    </nc>
    <ndxf>
      <alignment vertical="center" wrapText="1" readingOrder="0"/>
    </ndxf>
  </rcc>
  <rcc rId="294" sId="8" odxf="1" dxf="1">
    <oc r="AE9" t="inlineStr">
      <is>
        <t>É</t>
      </is>
    </oc>
    <nc r="AE9" t="inlineStr">
      <is>
        <t>Túlóra</t>
      </is>
    </nc>
    <ndxf>
      <alignment vertical="center" wrapText="1" readingOrder="0"/>
    </ndxf>
  </rcc>
  <rcc rId="295" sId="8" odxf="1" dxf="1">
    <oc r="AF9" t="inlineStr">
      <is>
        <t>ÓRA</t>
      </is>
    </oc>
    <nc r="AF9" t="inlineStr">
      <is>
        <t xml:space="preserve">Ledolgozott </t>
      </is>
    </nc>
    <ndxf>
      <alignment vertical="center" wrapText="1" readingOrder="0"/>
    </ndxf>
  </rcc>
  <rrc rId="296" sId="8" ref="AG1:AG1048576" action="deleteCol">
    <undo index="10" exp="area" ref3D="1" dr="$FR$1:$GE$1048576" dn="Z_A72DD7E4_8E17_45C1_B6EA_82FDF646C0B8_.wvu.Cols" sId="8"/>
    <undo index="8" exp="area" ref3D="1" dr="$EW$1:$FJ$1048576" dn="Z_A72DD7E4_8E17_45C1_B6EA_82FDF646C0B8_.wvu.Cols" sId="8"/>
    <undo index="6" exp="area" ref3D="1" dr="$DG$1:$EH$1048576" dn="Z_A72DD7E4_8E17_45C1_B6EA_82FDF646C0B8_.wvu.Cols" sId="8"/>
    <undo index="4" exp="area" ref3D="1" dr="$BQ$1:$CR$1048576" dn="Z_A72DD7E4_8E17_45C1_B6EA_82FDF646C0B8_.wvu.Cols" sId="8"/>
    <undo index="2" exp="area" ref3D="1" dr="$AA$1:$BB$1048576" dn="Z_A72DD7E4_8E17_45C1_B6EA_82FDF646C0B8_.wvu.Cols" sId="8"/>
    <undo index="4" exp="area" ref3D="1" dr="$BQ$1:$CR$1048576" dn="Z_9B7E6E96_3130_49B9_ABF2_1207FBFACEF7_.wvu.Cols" sId="8"/>
    <undo index="2" exp="area" ref3D="1" dr="$AA$1:$BB$1048576" dn="Z_9B7E6E96_3130_49B9_ABF2_1207FBFACEF7_.wvu.Cols" sId="8"/>
    <undo index="2" exp="area" ref3D="1" dr="$BQ$1:$CR$1048576" dn="Z_99DAB54F_9998_492B_954C_CE1032159A97_.wvu.Cols" sId="8"/>
    <undo index="1" exp="area" ref3D="1" dr="$AA$1:$BB$1048576" dn="Z_99DAB54F_9998_492B_954C_CE1032159A97_.wvu.Cols" sId="8"/>
    <undo index="2" exp="area" ref3D="1" dr="$BQ$1:$CR$1048576" dn="Z_98B54243_17AA_4C58_A903_4F7DE38BFF74_.wvu.Cols" sId="8"/>
    <undo index="1" exp="area" ref3D="1" dr="$AA$1:$BB$1048576" dn="Z_98B54243_17AA_4C58_A903_4F7DE38BFF74_.wvu.Cols" sId="8"/>
    <undo index="2" exp="area" ref3D="1" dr="$BQ$1:$CR$1048576" dn="Z_EC21DF5B_E5BE_4E3D_99FF_D14A3AECB1FB_.wvu.Cols" sId="8"/>
    <undo index="1" exp="area" ref3D="1" dr="$AA$1:$BB$1048576" dn="Z_EC21DF5B_E5BE_4E3D_99FF_D14A3AECB1FB_.wvu.Cols" sId="8"/>
    <undo index="2" exp="area" ref3D="1" dr="$BQ$1:$CR$1048576" dn="Z_DE027F13_EE7B_491D_9CF8_E2E18DD61ED8_.wvu.Cols" sId="8"/>
    <undo index="1" exp="area" ref3D="1" dr="$AA$1:$BB$1048576" dn="Z_DE027F13_EE7B_491D_9CF8_E2E18DD61ED8_.wvu.Cols" sId="8"/>
    <undo index="2" exp="area" ref3D="1" dr="$BQ$1:$CR$1048576" dn="Z_D7472A55_53F6_4F75_9BD0_118390EEEE61_.wvu.Cols" sId="8"/>
    <undo index="1" exp="area" ref3D="1" dr="$AA$1:$BB$1048576" dn="Z_D7472A55_53F6_4F75_9BD0_118390EEEE61_.wvu.Cols" sId="8"/>
    <undo index="6" exp="area" ref3D="1" dr="$FR$1:$GE$1048576" dn="Z_D5427FDC_0840_4BD5_BC42_22E35BFF96BA_.wvu.Cols" sId="8"/>
    <undo index="4" exp="area" ref3D="1" dr="$BQ$1:$CR$1048576" dn="Z_D5427FDC_0840_4BD5_BC42_22E35BFF96BA_.wvu.Cols" sId="8"/>
    <undo index="2" exp="area" ref3D="1" dr="$AA$1:$BB$1048576" dn="Z_D5427FDC_0840_4BD5_BC42_22E35BFF96BA_.wvu.Cols" sId="8"/>
    <undo index="2" exp="area" ref3D="1" dr="$BQ$1:$CR$1048576" dn="Z_CE09DF15_FC71_45DB_A715_5E342A1E9DF6_.wvu.Cols" sId="8"/>
    <undo index="1" exp="area" ref3D="1" dr="$AA$1:$BB$1048576" dn="Z_CE09DF15_FC71_45DB_A715_5E342A1E9DF6_.wvu.Cols" sId="8"/>
    <undo index="2" exp="area" ref3D="1" dr="$BQ$1:$CR$1048576" dn="Z_C9A773E5_105B_471E_8D6C_AA117A6DC6FC_.wvu.Cols" sId="8"/>
    <undo index="1" exp="area" ref3D="1" dr="$AA$1:$BB$1048576" dn="Z_C9A773E5_105B_471E_8D6C_AA117A6DC6FC_.wvu.Cols" sId="8"/>
    <undo index="4" exp="area" ref3D="1" dr="$BQ$1:$CR$1048576" dn="Z_C59CEEC7_3FE0_4962_B269_7B9ABF21C7B4_.wvu.Cols" sId="8"/>
    <undo index="2" exp="area" ref3D="1" dr="$AA$1:$BB$1048576" dn="Z_C59CEEC7_3FE0_4962_B269_7B9ABF21C7B4_.wvu.Cols" sId="8"/>
    <undo index="2" exp="area" ref3D="1" dr="$BQ$1:$CR$1048576" dn="Z_BD7B78EF_30C4_45E5_81E0_4657ED2D6ECC_.wvu.Cols" sId="8"/>
    <undo index="1" exp="area" ref3D="1" dr="$AA$1:$BB$1048576" dn="Z_BD7B78EF_30C4_45E5_81E0_4657ED2D6ECC_.wvu.Cols" sId="8"/>
    <undo index="4" exp="area" ref3D="1" dr="$BQ$1:$CR$1048576" dn="Z_B7F3A255_7A5D_4CFA_B5B9_6AD248070729_.wvu.Cols" sId="8"/>
    <undo index="2" exp="area" ref3D="1" dr="$AA$1:$BB$1048576" dn="Z_B7F3A255_7A5D_4CFA_B5B9_6AD248070729_.wvu.Cols" sId="8"/>
    <undo index="2" exp="area" ref3D="1" dr="$BQ$1:$CR$1048576" dn="Z_AE54AF70_AD6D_48EF_9A8E_16C4FF58B875_.wvu.Cols" sId="8"/>
    <undo index="1" exp="area" ref3D="1" dr="$AA$1:$BB$1048576" dn="Z_AE54AF70_AD6D_48EF_9A8E_16C4FF58B875_.wvu.Cols" sId="8"/>
    <undo index="10" exp="area" ref3D="1" dr="$FR$1:$GE$1048576" dn="Z_9396B418_0DC7_4CAE_9839_4E1FE529C903_.wvu.Cols" sId="8"/>
    <undo index="8" exp="area" ref3D="1" dr="$EW$1:$FJ$1048576" dn="Z_9396B418_0DC7_4CAE_9839_4E1FE529C903_.wvu.Cols" sId="8"/>
    <undo index="6" exp="area" ref3D="1" dr="$DG$1:$EH$1048576" dn="Z_9396B418_0DC7_4CAE_9839_4E1FE529C903_.wvu.Cols" sId="8"/>
    <undo index="4" exp="area" ref3D="1" dr="$BQ$1:$CR$1048576" dn="Z_9396B418_0DC7_4CAE_9839_4E1FE529C903_.wvu.Cols" sId="8"/>
    <undo index="2" exp="area" ref3D="1" dr="$AA$1:$BB$1048576" dn="Z_9396B418_0DC7_4CAE_9839_4E1FE529C903_.wvu.Cols" sId="8"/>
    <undo index="2" exp="area" ref3D="1" dr="$BQ$1:$CR$1048576" dn="Z_7DA296DB_43CC_4FAA_B30A_F76F08E10BE6_.wvu.Cols" sId="8"/>
    <undo index="1" exp="area" ref3D="1" dr="$AA$1:$BB$1048576" dn="Z_7DA296DB_43CC_4FAA_B30A_F76F08E10BE6_.wvu.Cols" sId="8"/>
    <undo index="6" exp="area" ref3D="1" dr="$FR$1:$GE$1048576" dn="Z_7C6BB9A7_B2A0_4A75_9522_BDD6A2F54D2A_.wvu.Cols" sId="8"/>
    <undo index="4" exp="area" ref3D="1" dr="$BQ$1:$CR$1048576" dn="Z_7C6BB9A7_B2A0_4A75_9522_BDD6A2F54D2A_.wvu.Cols" sId="8"/>
    <undo index="2" exp="area" ref3D="1" dr="$AA$1:$BB$1048576" dn="Z_7C6BB9A7_B2A0_4A75_9522_BDD6A2F54D2A_.wvu.Cols" sId="8"/>
    <undo index="2" exp="area" ref3D="1" dr="$BQ$1:$CR$1048576" dn="Z_78725C7C_D5F4_4171_A3BF_852E9E67648B_.wvu.Cols" sId="8"/>
    <undo index="1" exp="area" ref3D="1" dr="$AA$1:$BB$1048576" dn="Z_78725C7C_D5F4_4171_A3BF_852E9E67648B_.wvu.Cols" sId="8"/>
    <undo index="4" exp="area" ref3D="1" dr="$BQ$1:$CR$1048576" dn="Z_5B3A94DD_F138_4F10_BDCF_51726F52F5EA_.wvu.Cols" sId="8"/>
    <undo index="2" exp="area" ref3D="1" dr="$AA$1:$BB$1048576" dn="Z_5B3A94DD_F138_4F10_BDCF_51726F52F5EA_.wvu.Cols" sId="8"/>
    <undo index="4" exp="area" ref3D="1" dr="$BQ$1:$CR$1048576" dn="Z_50AD3F31_68BE_4AFE_B329_9874A0A64339_.wvu.Cols" sId="8"/>
    <undo index="2" exp="area" ref3D="1" dr="$AA$1:$BB$1048576" dn="Z_50AD3F31_68BE_4AFE_B329_9874A0A64339_.wvu.Cols" sId="8"/>
    <undo index="4" exp="area" ref3D="1" dr="$BQ$1:$CR$1048576" dn="Z_43A82A29_4912_4F7F_8B05_3068C93337DE_.wvu.Cols" sId="8"/>
    <undo index="2" exp="area" ref3D="1" dr="$AA$1:$BB$1048576" dn="Z_43A82A29_4912_4F7F_8B05_3068C93337DE_.wvu.Cols" sId="8"/>
    <undo index="4" exp="area" ref3D="1" dr="$BQ$1:$CR$1048576" dn="Z_38325982_3034_41A5_87AE_C5F97D918CAA_.wvu.Cols" sId="8"/>
    <undo index="2" exp="area" ref3D="1" dr="$AA$1:$BB$1048576" dn="Z_38325982_3034_41A5_87AE_C5F97D918CAA_.wvu.Cols" sId="8"/>
    <undo index="4" exp="area" ref3D="1" dr="$BQ$1:$CR$1048576" dn="Z_346C95C1_1CC6_4D7E_A98D_95E6FB8F3D0C_.wvu.Cols" sId="8"/>
    <undo index="2" exp="area" ref3D="1" dr="$AA$1:$BB$1048576" dn="Z_346C95C1_1CC6_4D7E_A98D_95E6FB8F3D0C_.wvu.Cols" sId="8"/>
    <undo index="2" exp="area" ref3D="1" dr="$BQ$1:$CR$1048576" dn="Z_2886425B_FDB9_4377_9EA8_C029DC51F951_.wvu.Cols" sId="8"/>
    <undo index="1" exp="area" ref3D="1" dr="$AA$1:$BB$1048576" dn="Z_2886425B_FDB9_4377_9EA8_C029DC51F951_.wvu.Cols" sId="8"/>
    <undo index="4" exp="area" ref3D="1" dr="$BQ$1:$CR$1048576" dn="Z_13D990A2_7A43_4408_A14A_0BBC740B34E7_.wvu.Cols" sId="8"/>
    <undo index="2" exp="area" ref3D="1" dr="$AA$1:$BB$1048576" dn="Z_13D990A2_7A43_4408_A14A_0BBC740B34E7_.wvu.Cols" sId="8"/>
    <undo index="2" exp="area" ref3D="1" dr="$BQ$1:$CR$1048576" dn="Z_10D493BC_5883_40CD_9812_0373CBDA2F53_.wvu.Cols" sId="8"/>
    <undo index="1" exp="area" ref3D="1" dr="$AA$1:$BB$1048576" dn="Z_10D493BC_5883_40CD_9812_0373CBDA2F53_.wvu.Cols" sId="8"/>
    <rfmt sheetId="8" xfDxf="1" sqref="AG1:AG1048576" start="0" length="0">
      <dxf>
        <font>
          <b/>
        </font>
      </dxf>
    </rfmt>
    <rfmt sheetId="8" sqref="AG1" start="0" length="0">
      <dxf>
        <fill>
          <gradientFill degree="270">
            <stop position="0">
              <color theme="5" tint="0.59999389629810485"/>
            </stop>
            <stop position="1">
              <color theme="5" tint="-0.25098422193060094"/>
            </stop>
          </gradientFill>
        </fill>
        <alignment horizontal="center" vertical="top" readingOrder="0"/>
      </dxf>
    </rfmt>
    <rfmt sheetId="8" sqref="AG2" start="0" length="0">
      <dxf>
        <fill>
          <gradientFill degree="270">
            <stop position="0">
              <color theme="5" tint="0.59999389629810485"/>
            </stop>
            <stop position="1">
              <color theme="5" tint="-0.25098422193060094"/>
            </stop>
          </gradientFill>
        </fill>
        <alignment horizontal="center" vertical="top" readingOrder="0"/>
      </dxf>
    </rfmt>
    <rfmt sheetId="8" sqref="AG3" start="0" length="0">
      <dxf>
        <fill>
          <gradientFill degree="270">
            <stop position="0">
              <color theme="5" tint="0.59999389629810485"/>
            </stop>
            <stop position="1">
              <color theme="5" tint="-0.25098422193060094"/>
            </stop>
          </gradientFill>
        </fill>
        <alignment horizontal="center" vertical="top" readingOrder="0"/>
      </dxf>
    </rfmt>
    <rfmt sheetId="8" sqref="AG4" start="0" length="0">
      <dxf>
        <fill>
          <gradientFill degree="270">
            <stop position="0">
              <color theme="5" tint="0.59999389629810485"/>
            </stop>
            <stop position="1">
              <color theme="5" tint="-0.25098422193060094"/>
            </stop>
          </gradientFill>
        </fill>
        <alignment horizontal="center" vertical="top" readingOrder="0"/>
      </dxf>
    </rfmt>
    <rfmt sheetId="8" sqref="AG5" start="0" length="0">
      <dxf>
        <fill>
          <gradientFill degree="270">
            <stop position="0">
              <color theme="5" tint="0.59999389629810485"/>
            </stop>
            <stop position="1">
              <color theme="5" tint="-0.25098422193060094"/>
            </stop>
          </gradientFill>
        </fill>
        <alignment horizontal="center" vertical="top" readingOrder="0"/>
      </dxf>
    </rfmt>
    <rfmt sheetId="8" sqref="AG6" start="0" length="0">
      <dxf>
        <fill>
          <patternFill patternType="solid">
            <bgColor theme="3" tint="-0.249977111117893"/>
          </patternFill>
        </fill>
        <border outline="0">
          <top style="medium">
            <color indexed="64"/>
          </top>
        </border>
      </dxf>
    </rfmt>
    <rfmt sheetId="8" sqref="AG7" start="0" length="0">
      <dxf>
        <font>
          <sz val="12"/>
        </font>
        <fill>
          <patternFill patternType="solid">
            <bgColor rgb="FFFFC000"/>
          </patternFill>
        </fill>
        <alignment horizontal="center" vertical="top" readingOrder="0"/>
        <border outline="0">
          <top style="medium">
            <color indexed="64"/>
          </top>
        </border>
      </dxf>
    </rfmt>
    <rfmt sheetId="8" sqref="AG8" start="0" length="0">
      <dxf>
        <font>
          <sz val="12"/>
        </font>
        <fill>
          <patternFill patternType="solid">
            <bgColor rgb="FFFFC000"/>
          </patternFill>
        </fill>
        <alignment horizontal="center" vertical="top" readingOrder="0"/>
        <border outline="0">
          <top style="medium">
            <color indexed="64"/>
          </top>
          <bottom style="medium">
            <color indexed="64"/>
          </bottom>
        </border>
      </dxf>
    </rfmt>
    <rcc rId="0" sId="8" dxf="1">
      <nc r="AG9" t="inlineStr">
        <is>
          <t>FÜ</t>
        </is>
      </nc>
      <ndxf>
        <alignment horizontal="center" vertical="top" readingOrder="0"/>
        <protection hidden="1"/>
      </ndxf>
    </rcc>
    <rfmt sheetId="8" sqref="AG1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medium">
            <color indexed="64"/>
          </top>
          <bottom style="thin">
            <color indexed="64"/>
          </bottom>
        </border>
        <protection hidden="1"/>
      </dxf>
    </rfmt>
    <rfmt sheetId="8" sqref="AG1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medium">
            <color indexed="64"/>
          </bottom>
        </border>
        <protection hidden="1"/>
      </dxf>
    </rfmt>
    <rfmt sheetId="8" sqref="AG14" start="0" length="0">
      <dxf>
        <font>
          <sz val="12"/>
        </font>
        <fill>
          <patternFill patternType="solid">
            <bgColor rgb="FFFFC000"/>
          </patternFill>
        </fill>
        <alignment horizontal="center" vertical="top" readingOrder="0"/>
      </dxf>
    </rfmt>
    <rfmt sheetId="8" sqref="AG15" start="0" length="0">
      <dxf>
        <fill>
          <patternFill patternType="solid">
            <bgColor theme="6" tint="0.39997558519241921"/>
          </patternFill>
        </fill>
        <border outline="0">
          <top style="medium">
            <color indexed="64"/>
          </top>
          <bottom style="medium">
            <color indexed="64"/>
          </bottom>
        </border>
      </dxf>
    </rfmt>
    <rcc rId="0" sId="8" dxf="1">
      <nc r="AG16" t="inlineStr">
        <is>
          <t>FÜ</t>
        </is>
      </nc>
      <ndxf>
        <alignment horizontal="center" vertical="top" readingOrder="0"/>
        <protection hidden="1"/>
      </ndxf>
    </rcc>
    <rfmt sheetId="8" sqref="AG1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medium">
            <color indexed="64"/>
          </top>
          <bottom style="thin">
            <color indexed="64"/>
          </bottom>
        </border>
        <protection hidden="1"/>
      </dxf>
    </rfmt>
    <rfmt sheetId="8" sqref="AG1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2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2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2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2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2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2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2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2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2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2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3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3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3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3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3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3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3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3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3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3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4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4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4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4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4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4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4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4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</border>
      </dxf>
    </rfmt>
    <rfmt sheetId="8" sqref="AG48" start="0" length="0">
      <dxf>
        <font>
          <sz val="10"/>
        </font>
        <fill>
          <patternFill patternType="solid">
            <bgColor theme="9" tint="-0.249977111117893"/>
          </patternFill>
        </fill>
        <alignment horizontal="center" vertical="top" readingOrder="0"/>
        <border outline="0">
          <top style="medium">
            <color indexed="64"/>
          </top>
        </border>
        <protection hidden="1"/>
      </dxf>
    </rfmt>
    <rfmt sheetId="8" sqref="AG49" start="0" length="0">
      <dxf>
        <font>
          <sz val="10"/>
        </font>
        <fill>
          <patternFill patternType="solid">
            <bgColor theme="9" tint="-0.249977111117893"/>
          </patternFill>
        </fill>
        <alignment horizontal="center" vertical="top" readingOrder="0"/>
        <protection hidden="1"/>
      </dxf>
    </rfmt>
    <rfmt sheetId="8" sqref="AG5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medium">
            <color indexed="64"/>
          </top>
          <bottom style="thin">
            <color indexed="64"/>
          </bottom>
        </border>
        <protection hidden="1"/>
      </dxf>
    </rfmt>
    <rfmt sheetId="8" sqref="AG5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5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5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5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5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5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5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5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5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6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6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6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6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6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6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6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6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6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6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7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7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7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7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7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7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7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7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7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7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80" start="0" length="0">
      <dxf>
        <font>
          <sz val="10"/>
        </font>
        <fill>
          <patternFill patternType="solid">
            <bgColor theme="3" tint="0.39997558519241921"/>
          </patternFill>
        </fill>
        <alignment horizontal="center" vertical="top" readingOrder="0"/>
        <border outline="0">
          <top style="medium">
            <color indexed="64"/>
          </top>
        </border>
        <protection hidden="1"/>
      </dxf>
    </rfmt>
    <rfmt sheetId="8" sqref="AG81" start="0" length="0">
      <dxf>
        <font>
          <sz val="10"/>
        </font>
        <fill>
          <patternFill patternType="solid">
            <bgColor theme="3" tint="0.39997558519241921"/>
          </patternFill>
        </fill>
        <alignment horizontal="center" vertical="top" readingOrder="0"/>
        <protection hidden="1"/>
      </dxf>
    </rfmt>
    <rfmt sheetId="8" sqref="AG8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medium">
            <color indexed="64"/>
          </top>
          <bottom style="thin">
            <color indexed="64"/>
          </bottom>
        </border>
        <protection hidden="1"/>
      </dxf>
    </rfmt>
    <rfmt sheetId="8" sqref="AG8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8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8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8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8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8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8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9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9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9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9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9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9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9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9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9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9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0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0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0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0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0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0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0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0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0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0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1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1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12" start="0" length="0">
      <dxf>
        <font>
          <sz val="10"/>
        </font>
        <fill>
          <patternFill patternType="solid">
            <bgColor theme="8" tint="-0.249977111117893"/>
          </patternFill>
        </fill>
        <alignment horizontal="center" vertical="top" readingOrder="0"/>
        <border outline="0">
          <top style="medium">
            <color indexed="64"/>
          </top>
        </border>
        <protection hidden="1"/>
      </dxf>
    </rfmt>
    <rfmt sheetId="8" sqref="AG113" start="0" length="0">
      <dxf>
        <font>
          <sz val="10"/>
        </font>
        <fill>
          <patternFill patternType="solid">
            <bgColor theme="8" tint="-0.249977111117893"/>
          </patternFill>
        </fill>
        <alignment horizontal="center" vertical="top" readingOrder="0"/>
        <border outline="0">
          <bottom style="medium">
            <color indexed="64"/>
          </bottom>
        </border>
        <protection hidden="1"/>
      </dxf>
    </rfmt>
    <rfmt sheetId="8" sqref="AG11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medium">
            <color indexed="64"/>
          </top>
          <bottom style="thin">
            <color indexed="64"/>
          </bottom>
        </border>
        <protection hidden="1"/>
      </dxf>
    </rfmt>
    <rfmt sheetId="8" sqref="AG11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1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1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1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1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2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2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2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2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2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2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2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2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2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2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3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3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3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3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3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3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3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3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3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3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4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4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4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4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4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medium">
            <color indexed="64"/>
          </bottom>
        </border>
      </dxf>
    </rfmt>
    <rfmt sheetId="8" sqref="AG145" start="0" length="0">
      <dxf>
        <font>
          <sz val="10"/>
        </font>
        <fill>
          <patternFill patternType="solid">
            <bgColor theme="0" tint="-0.499984740745262"/>
          </patternFill>
        </fill>
        <alignment horizontal="center" vertical="top" readingOrder="0"/>
        <border outline="0">
          <top style="medium">
            <color indexed="64"/>
          </top>
        </border>
        <protection hidden="1"/>
      </dxf>
    </rfmt>
    <rfmt sheetId="8" sqref="AG146" start="0" length="0">
      <dxf>
        <font>
          <sz val="10"/>
        </font>
        <fill>
          <patternFill patternType="solid">
            <bgColor theme="0" tint="-0.499984740745262"/>
          </patternFill>
        </fill>
        <alignment horizontal="center" vertical="top" readingOrder="0"/>
        <border outline="0">
          <bottom style="medium">
            <color indexed="64"/>
          </bottom>
        </border>
        <protection hidden="1"/>
      </dxf>
    </rfmt>
    <rfmt sheetId="8" sqref="AG14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medium">
            <color indexed="64"/>
          </top>
          <bottom style="thin">
            <color indexed="64"/>
          </bottom>
        </border>
        <protection hidden="1"/>
      </dxf>
    </rfmt>
    <rfmt sheetId="8" sqref="AG14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4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5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5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5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5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5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5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5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5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5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5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6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6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medium">
            <color indexed="64"/>
          </bottom>
        </border>
      </dxf>
    </rfmt>
    <rfmt sheetId="8" sqref="AG162" start="0" length="0">
      <dxf>
        <font>
          <sz val="10"/>
        </font>
        <fill>
          <patternFill patternType="solid">
            <bgColor theme="2" tint="-0.499984740745262"/>
          </patternFill>
        </fill>
        <alignment horizontal="center" vertical="top" readingOrder="0"/>
        <border outline="0">
          <top style="medium">
            <color indexed="64"/>
          </top>
        </border>
        <protection hidden="1"/>
      </dxf>
    </rfmt>
    <rfmt sheetId="8" sqref="AG163" start="0" length="0">
      <dxf>
        <font>
          <sz val="10"/>
        </font>
        <fill>
          <patternFill patternType="solid">
            <bgColor theme="2" tint="-0.499984740745262"/>
          </patternFill>
        </fill>
        <alignment horizontal="center" vertical="top" readingOrder="0"/>
        <border outline="0">
          <bottom style="medium">
            <color indexed="64"/>
          </bottom>
        </border>
        <protection hidden="1"/>
      </dxf>
    </rfmt>
    <rfmt sheetId="8" sqref="AG16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medium">
            <color indexed="64"/>
          </top>
          <bottom style="thin">
            <color indexed="64"/>
          </bottom>
        </border>
        <protection hidden="1"/>
      </dxf>
    </rfmt>
    <rfmt sheetId="8" sqref="AG16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6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6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6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6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7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7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7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7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7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7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7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7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7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medium">
            <color indexed="64"/>
          </bottom>
        </border>
      </dxf>
    </rfmt>
    <rfmt sheetId="8" sqref="AG179" start="0" length="0">
      <dxf>
        <fill>
          <patternFill patternType="solid">
            <bgColor theme="3" tint="-0.249977111117893"/>
          </patternFill>
        </fill>
        <border outline="0">
          <top style="medium">
            <color indexed="64"/>
          </top>
          <bottom style="medium">
            <color indexed="64"/>
          </bottom>
        </border>
        <protection hidden="1"/>
      </dxf>
    </rfmt>
    <rfmt sheetId="8" sqref="AG180" start="0" length="0">
      <dxf>
        <fill>
          <patternFill patternType="solid">
            <bgColor theme="1" tint="0.499984740745262"/>
          </patternFill>
        </fill>
      </dxf>
    </rfmt>
    <rfmt sheetId="8" sqref="AG181" start="0" length="0">
      <dxf>
        <fill>
          <patternFill patternType="solid">
            <bgColor theme="1" tint="0.499984740745262"/>
          </patternFill>
        </fill>
      </dxf>
    </rfmt>
    <rfmt sheetId="8" sqref="AG182" start="0" length="0">
      <dxf>
        <fill>
          <patternFill patternType="solid">
            <bgColor theme="1" tint="0.499984740745262"/>
          </patternFill>
        </fill>
      </dxf>
    </rfmt>
    <rfmt sheetId="8" sqref="AG183" start="0" length="0">
      <dxf>
        <fill>
          <patternFill patternType="solid">
            <bgColor theme="1" tint="0.499984740745262"/>
          </patternFill>
        </fill>
      </dxf>
    </rfmt>
    <rfmt sheetId="8" sqref="AG184" start="0" length="0">
      <dxf>
        <fill>
          <patternFill patternType="solid">
            <bgColor theme="1" tint="0.499984740745262"/>
          </patternFill>
        </fill>
      </dxf>
    </rfmt>
    <rfmt sheetId="8" sqref="AG185" start="0" length="0">
      <dxf>
        <fill>
          <patternFill patternType="solid">
            <bgColor theme="1" tint="0.499984740745262"/>
          </patternFill>
        </fill>
      </dxf>
    </rfmt>
    <rfmt sheetId="8" sqref="AG186" start="0" length="0">
      <dxf>
        <fill>
          <patternFill patternType="solid">
            <bgColor theme="1" tint="0.499984740745262"/>
          </patternFill>
        </fill>
      </dxf>
    </rfmt>
    <rfmt sheetId="8" sqref="AG187" start="0" length="0">
      <dxf>
        <fill>
          <patternFill patternType="solid">
            <bgColor theme="1" tint="0.499984740745262"/>
          </patternFill>
        </fill>
      </dxf>
    </rfmt>
    <rfmt sheetId="8" sqref="AG188" start="0" length="0">
      <dxf>
        <fill>
          <patternFill patternType="solid">
            <bgColor theme="1" tint="0.499984740745262"/>
          </patternFill>
        </fill>
      </dxf>
    </rfmt>
    <rfmt sheetId="8" sqref="AG189" start="0" length="0">
      <dxf>
        <fill>
          <patternFill patternType="solid">
            <bgColor theme="1" tint="0.499984740745262"/>
          </patternFill>
        </fill>
      </dxf>
    </rfmt>
    <rfmt sheetId="8" sqref="AG190" start="0" length="0">
      <dxf>
        <fill>
          <patternFill patternType="solid">
            <bgColor theme="1" tint="0.499984740745262"/>
          </patternFill>
        </fill>
      </dxf>
    </rfmt>
    <rfmt sheetId="8" sqref="AG191" start="0" length="0">
      <dxf>
        <fill>
          <patternFill patternType="solid">
            <bgColor theme="1" tint="0.499984740745262"/>
          </patternFill>
        </fill>
      </dxf>
    </rfmt>
    <rfmt sheetId="8" sqref="AG192" start="0" length="0">
      <dxf>
        <fill>
          <patternFill patternType="solid">
            <bgColor theme="1" tint="0.499984740745262"/>
          </patternFill>
        </fill>
      </dxf>
    </rfmt>
  </rrc>
  <rrc rId="297" sId="8" ref="AG1:AG1048576" action="deleteCol">
    <undo index="0" exp="ref" v="1" dr="AG16" r="BH16" sId="8"/>
    <undo index="0" exp="ref" v="1" dr="AG16" r="AT16" sId="8"/>
    <undo index="0" exp="ref" v="1" dr="AG9" r="BH9" sId="8"/>
    <undo index="0" exp="ref" v="1" dr="AG9" r="AT9" sId="8"/>
    <undo index="10" exp="area" ref3D="1" dr="$FQ$1:$GD$1048576" dn="Z_A72DD7E4_8E17_45C1_B6EA_82FDF646C0B8_.wvu.Cols" sId="8"/>
    <undo index="8" exp="area" ref3D="1" dr="$EV$1:$FI$1048576" dn="Z_A72DD7E4_8E17_45C1_B6EA_82FDF646C0B8_.wvu.Cols" sId="8"/>
    <undo index="6" exp="area" ref3D="1" dr="$DF$1:$EG$1048576" dn="Z_A72DD7E4_8E17_45C1_B6EA_82FDF646C0B8_.wvu.Cols" sId="8"/>
    <undo index="4" exp="area" ref3D="1" dr="$BP$1:$CQ$1048576" dn="Z_A72DD7E4_8E17_45C1_B6EA_82FDF646C0B8_.wvu.Cols" sId="8"/>
    <undo index="2" exp="area" ref3D="1" dr="$AA$1:$BA$1048576" dn="Z_A72DD7E4_8E17_45C1_B6EA_82FDF646C0B8_.wvu.Cols" sId="8"/>
    <undo index="4" exp="area" ref3D="1" dr="$BP$1:$CQ$1048576" dn="Z_9B7E6E96_3130_49B9_ABF2_1207FBFACEF7_.wvu.Cols" sId="8"/>
    <undo index="2" exp="area" ref3D="1" dr="$AA$1:$BA$1048576" dn="Z_9B7E6E96_3130_49B9_ABF2_1207FBFACEF7_.wvu.Cols" sId="8"/>
    <undo index="2" exp="area" ref3D="1" dr="$BP$1:$CQ$1048576" dn="Z_99DAB54F_9998_492B_954C_CE1032159A97_.wvu.Cols" sId="8"/>
    <undo index="1" exp="area" ref3D="1" dr="$AA$1:$BA$1048576" dn="Z_99DAB54F_9998_492B_954C_CE1032159A97_.wvu.Cols" sId="8"/>
    <undo index="2" exp="area" ref3D="1" dr="$BP$1:$CQ$1048576" dn="Z_98B54243_17AA_4C58_A903_4F7DE38BFF74_.wvu.Cols" sId="8"/>
    <undo index="1" exp="area" ref3D="1" dr="$AA$1:$BA$1048576" dn="Z_98B54243_17AA_4C58_A903_4F7DE38BFF74_.wvu.Cols" sId="8"/>
    <undo index="2" exp="area" ref3D="1" dr="$BP$1:$CQ$1048576" dn="Z_EC21DF5B_E5BE_4E3D_99FF_D14A3AECB1FB_.wvu.Cols" sId="8"/>
    <undo index="1" exp="area" ref3D="1" dr="$AA$1:$BA$1048576" dn="Z_EC21DF5B_E5BE_4E3D_99FF_D14A3AECB1FB_.wvu.Cols" sId="8"/>
    <undo index="2" exp="area" ref3D="1" dr="$BP$1:$CQ$1048576" dn="Z_DE027F13_EE7B_491D_9CF8_E2E18DD61ED8_.wvu.Cols" sId="8"/>
    <undo index="1" exp="area" ref3D="1" dr="$AA$1:$BA$1048576" dn="Z_DE027F13_EE7B_491D_9CF8_E2E18DD61ED8_.wvu.Cols" sId="8"/>
    <undo index="2" exp="area" ref3D="1" dr="$BP$1:$CQ$1048576" dn="Z_D7472A55_53F6_4F75_9BD0_118390EEEE61_.wvu.Cols" sId="8"/>
    <undo index="1" exp="area" ref3D="1" dr="$AA$1:$BA$1048576" dn="Z_D7472A55_53F6_4F75_9BD0_118390EEEE61_.wvu.Cols" sId="8"/>
    <undo index="6" exp="area" ref3D="1" dr="$FQ$1:$GD$1048576" dn="Z_D5427FDC_0840_4BD5_BC42_22E35BFF96BA_.wvu.Cols" sId="8"/>
    <undo index="4" exp="area" ref3D="1" dr="$BP$1:$CQ$1048576" dn="Z_D5427FDC_0840_4BD5_BC42_22E35BFF96BA_.wvu.Cols" sId="8"/>
    <undo index="2" exp="area" ref3D="1" dr="$AA$1:$BA$1048576" dn="Z_D5427FDC_0840_4BD5_BC42_22E35BFF96BA_.wvu.Cols" sId="8"/>
    <undo index="2" exp="area" ref3D="1" dr="$BP$1:$CQ$1048576" dn="Z_CE09DF15_FC71_45DB_A715_5E342A1E9DF6_.wvu.Cols" sId="8"/>
    <undo index="1" exp="area" ref3D="1" dr="$AA$1:$BA$1048576" dn="Z_CE09DF15_FC71_45DB_A715_5E342A1E9DF6_.wvu.Cols" sId="8"/>
    <undo index="2" exp="area" ref3D="1" dr="$BP$1:$CQ$1048576" dn="Z_C9A773E5_105B_471E_8D6C_AA117A6DC6FC_.wvu.Cols" sId="8"/>
    <undo index="1" exp="area" ref3D="1" dr="$AA$1:$BA$1048576" dn="Z_C9A773E5_105B_471E_8D6C_AA117A6DC6FC_.wvu.Cols" sId="8"/>
    <undo index="4" exp="area" ref3D="1" dr="$BP$1:$CQ$1048576" dn="Z_C59CEEC7_3FE0_4962_B269_7B9ABF21C7B4_.wvu.Cols" sId="8"/>
    <undo index="2" exp="area" ref3D="1" dr="$AA$1:$BA$1048576" dn="Z_C59CEEC7_3FE0_4962_B269_7B9ABF21C7B4_.wvu.Cols" sId="8"/>
    <undo index="2" exp="area" ref3D="1" dr="$BP$1:$CQ$1048576" dn="Z_BD7B78EF_30C4_45E5_81E0_4657ED2D6ECC_.wvu.Cols" sId="8"/>
    <undo index="1" exp="area" ref3D="1" dr="$AA$1:$BA$1048576" dn="Z_BD7B78EF_30C4_45E5_81E0_4657ED2D6ECC_.wvu.Cols" sId="8"/>
    <undo index="4" exp="area" ref3D="1" dr="$BP$1:$CQ$1048576" dn="Z_B7F3A255_7A5D_4CFA_B5B9_6AD248070729_.wvu.Cols" sId="8"/>
    <undo index="2" exp="area" ref3D="1" dr="$AA$1:$BA$1048576" dn="Z_B7F3A255_7A5D_4CFA_B5B9_6AD248070729_.wvu.Cols" sId="8"/>
    <undo index="2" exp="area" ref3D="1" dr="$BP$1:$CQ$1048576" dn="Z_AE54AF70_AD6D_48EF_9A8E_16C4FF58B875_.wvu.Cols" sId="8"/>
    <undo index="1" exp="area" ref3D="1" dr="$AA$1:$BA$1048576" dn="Z_AE54AF70_AD6D_48EF_9A8E_16C4FF58B875_.wvu.Cols" sId="8"/>
    <undo index="10" exp="area" ref3D="1" dr="$FQ$1:$GD$1048576" dn="Z_9396B418_0DC7_4CAE_9839_4E1FE529C903_.wvu.Cols" sId="8"/>
    <undo index="8" exp="area" ref3D="1" dr="$EV$1:$FI$1048576" dn="Z_9396B418_0DC7_4CAE_9839_4E1FE529C903_.wvu.Cols" sId="8"/>
    <undo index="6" exp="area" ref3D="1" dr="$DF$1:$EG$1048576" dn="Z_9396B418_0DC7_4CAE_9839_4E1FE529C903_.wvu.Cols" sId="8"/>
    <undo index="4" exp="area" ref3D="1" dr="$BP$1:$CQ$1048576" dn="Z_9396B418_0DC7_4CAE_9839_4E1FE529C903_.wvu.Cols" sId="8"/>
    <undo index="2" exp="area" ref3D="1" dr="$AA$1:$BA$1048576" dn="Z_9396B418_0DC7_4CAE_9839_4E1FE529C903_.wvu.Cols" sId="8"/>
    <undo index="2" exp="area" ref3D="1" dr="$BP$1:$CQ$1048576" dn="Z_7DA296DB_43CC_4FAA_B30A_F76F08E10BE6_.wvu.Cols" sId="8"/>
    <undo index="1" exp="area" ref3D="1" dr="$AA$1:$BA$1048576" dn="Z_7DA296DB_43CC_4FAA_B30A_F76F08E10BE6_.wvu.Cols" sId="8"/>
    <undo index="6" exp="area" ref3D="1" dr="$FQ$1:$GD$1048576" dn="Z_7C6BB9A7_B2A0_4A75_9522_BDD6A2F54D2A_.wvu.Cols" sId="8"/>
    <undo index="4" exp="area" ref3D="1" dr="$BP$1:$CQ$1048576" dn="Z_7C6BB9A7_B2A0_4A75_9522_BDD6A2F54D2A_.wvu.Cols" sId="8"/>
    <undo index="2" exp="area" ref3D="1" dr="$AA$1:$BA$1048576" dn="Z_7C6BB9A7_B2A0_4A75_9522_BDD6A2F54D2A_.wvu.Cols" sId="8"/>
    <undo index="2" exp="area" ref3D="1" dr="$BP$1:$CQ$1048576" dn="Z_78725C7C_D5F4_4171_A3BF_852E9E67648B_.wvu.Cols" sId="8"/>
    <undo index="1" exp="area" ref3D="1" dr="$AA$1:$BA$1048576" dn="Z_78725C7C_D5F4_4171_A3BF_852E9E67648B_.wvu.Cols" sId="8"/>
    <undo index="4" exp="area" ref3D="1" dr="$BP$1:$CQ$1048576" dn="Z_5B3A94DD_F138_4F10_BDCF_51726F52F5EA_.wvu.Cols" sId="8"/>
    <undo index="2" exp="area" ref3D="1" dr="$AA$1:$BA$1048576" dn="Z_5B3A94DD_F138_4F10_BDCF_51726F52F5EA_.wvu.Cols" sId="8"/>
    <undo index="4" exp="area" ref3D="1" dr="$BP$1:$CQ$1048576" dn="Z_50AD3F31_68BE_4AFE_B329_9874A0A64339_.wvu.Cols" sId="8"/>
    <undo index="2" exp="area" ref3D="1" dr="$AA$1:$BA$1048576" dn="Z_50AD3F31_68BE_4AFE_B329_9874A0A64339_.wvu.Cols" sId="8"/>
    <undo index="4" exp="area" ref3D="1" dr="$BP$1:$CQ$1048576" dn="Z_43A82A29_4912_4F7F_8B05_3068C93337DE_.wvu.Cols" sId="8"/>
    <undo index="2" exp="area" ref3D="1" dr="$AA$1:$BA$1048576" dn="Z_43A82A29_4912_4F7F_8B05_3068C93337DE_.wvu.Cols" sId="8"/>
    <undo index="4" exp="area" ref3D="1" dr="$BP$1:$CQ$1048576" dn="Z_38325982_3034_41A5_87AE_C5F97D918CAA_.wvu.Cols" sId="8"/>
    <undo index="2" exp="area" ref3D="1" dr="$AA$1:$BA$1048576" dn="Z_38325982_3034_41A5_87AE_C5F97D918CAA_.wvu.Cols" sId="8"/>
    <undo index="4" exp="area" ref3D="1" dr="$BP$1:$CQ$1048576" dn="Z_346C95C1_1CC6_4D7E_A98D_95E6FB8F3D0C_.wvu.Cols" sId="8"/>
    <undo index="2" exp="area" ref3D="1" dr="$AA$1:$BA$1048576" dn="Z_346C95C1_1CC6_4D7E_A98D_95E6FB8F3D0C_.wvu.Cols" sId="8"/>
    <undo index="2" exp="area" ref3D="1" dr="$BP$1:$CQ$1048576" dn="Z_2886425B_FDB9_4377_9EA8_C029DC51F951_.wvu.Cols" sId="8"/>
    <undo index="1" exp="area" ref3D="1" dr="$AA$1:$BA$1048576" dn="Z_2886425B_FDB9_4377_9EA8_C029DC51F951_.wvu.Cols" sId="8"/>
    <undo index="4" exp="area" ref3D="1" dr="$BP$1:$CQ$1048576" dn="Z_13D990A2_7A43_4408_A14A_0BBC740B34E7_.wvu.Cols" sId="8"/>
    <undo index="2" exp="area" ref3D="1" dr="$AA$1:$BA$1048576" dn="Z_13D990A2_7A43_4408_A14A_0BBC740B34E7_.wvu.Cols" sId="8"/>
    <undo index="2" exp="area" ref3D="1" dr="$BP$1:$CQ$1048576" dn="Z_10D493BC_5883_40CD_9812_0373CBDA2F53_.wvu.Cols" sId="8"/>
    <undo index="1" exp="area" ref3D="1" dr="$AA$1:$BA$1048576" dn="Z_10D493BC_5883_40CD_9812_0373CBDA2F53_.wvu.Cols" sId="8"/>
    <rfmt sheetId="8" xfDxf="1" sqref="AG1:AG1048576" start="0" length="0">
      <dxf>
        <font>
          <b/>
        </font>
      </dxf>
    </rfmt>
    <rfmt sheetId="8" sqref="AG1" start="0" length="0">
      <dxf>
        <fill>
          <gradientFill degree="270">
            <stop position="0">
              <color theme="5" tint="0.59999389629810485"/>
            </stop>
            <stop position="1">
              <color theme="5" tint="-0.25098422193060094"/>
            </stop>
          </gradientFill>
        </fill>
        <alignment horizontal="center" vertical="top" readingOrder="0"/>
      </dxf>
    </rfmt>
    <rfmt sheetId="8" sqref="AG2" start="0" length="0">
      <dxf>
        <fill>
          <gradientFill degree="270">
            <stop position="0">
              <color theme="5" tint="0.59999389629810485"/>
            </stop>
            <stop position="1">
              <color theme="5" tint="-0.25098422193060094"/>
            </stop>
          </gradientFill>
        </fill>
        <alignment horizontal="center" vertical="top" readingOrder="0"/>
      </dxf>
    </rfmt>
    <rfmt sheetId="8" sqref="AG3" start="0" length="0">
      <dxf>
        <fill>
          <gradientFill degree="270">
            <stop position="0">
              <color theme="5" tint="0.59999389629810485"/>
            </stop>
            <stop position="1">
              <color theme="5" tint="-0.25098422193060094"/>
            </stop>
          </gradientFill>
        </fill>
        <alignment horizontal="center" vertical="top" readingOrder="0"/>
      </dxf>
    </rfmt>
    <rfmt sheetId="8" sqref="AG4" start="0" length="0">
      <dxf>
        <fill>
          <gradientFill degree="270">
            <stop position="0">
              <color theme="5" tint="0.59999389629810485"/>
            </stop>
            <stop position="1">
              <color theme="5" tint="-0.25098422193060094"/>
            </stop>
          </gradientFill>
        </fill>
        <alignment horizontal="center" vertical="top" readingOrder="0"/>
      </dxf>
    </rfmt>
    <rfmt sheetId="8" sqref="AG5" start="0" length="0">
      <dxf>
        <fill>
          <gradientFill degree="270">
            <stop position="0">
              <color theme="5" tint="0.59999389629810485"/>
            </stop>
            <stop position="1">
              <color theme="5" tint="-0.25098422193060094"/>
            </stop>
          </gradientFill>
        </fill>
        <alignment horizontal="center" vertical="top" readingOrder="0"/>
      </dxf>
    </rfmt>
    <rfmt sheetId="8" sqref="AG6" start="0" length="0">
      <dxf>
        <fill>
          <patternFill patternType="solid">
            <bgColor theme="3" tint="-0.249977111117893"/>
          </patternFill>
        </fill>
        <border outline="0">
          <top style="medium">
            <color indexed="64"/>
          </top>
        </border>
      </dxf>
    </rfmt>
    <rfmt sheetId="8" sqref="AG7" start="0" length="0">
      <dxf>
        <font>
          <sz val="12"/>
        </font>
        <fill>
          <patternFill patternType="solid">
            <bgColor rgb="FFFFC000"/>
          </patternFill>
        </fill>
        <alignment horizontal="center" vertical="top" readingOrder="0"/>
        <border outline="0">
          <top style="medium">
            <color indexed="64"/>
          </top>
        </border>
      </dxf>
    </rfmt>
    <rfmt sheetId="8" sqref="AG8" start="0" length="0">
      <dxf>
        <font>
          <sz val="12"/>
        </font>
        <fill>
          <patternFill patternType="solid">
            <bgColor rgb="FFFFC000"/>
          </patternFill>
        </fill>
        <alignment horizontal="center" vertical="top" readingOrder="0"/>
        <border outline="0">
          <top style="medium">
            <color indexed="64"/>
          </top>
          <bottom style="medium">
            <color indexed="64"/>
          </bottom>
        </border>
      </dxf>
    </rfmt>
    <rcc rId="0" sId="8" dxf="1">
      <nc r="AG9" t="inlineStr">
        <is>
          <t>SZ óra</t>
        </is>
      </nc>
      <ndxf>
        <alignment horizontal="center" vertical="top" readingOrder="0"/>
        <protection hidden="1"/>
      </ndxf>
    </rcc>
    <rfmt sheetId="8" sqref="AG1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medium">
            <color indexed="64"/>
          </top>
          <bottom style="thin">
            <color indexed="64"/>
          </bottom>
        </border>
        <protection hidden="1"/>
      </dxf>
    </rfmt>
    <rfmt sheetId="8" sqref="AG1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medium">
            <color indexed="64"/>
          </bottom>
        </border>
        <protection hidden="1"/>
      </dxf>
    </rfmt>
    <rfmt sheetId="8" sqref="AG14" start="0" length="0">
      <dxf>
        <font>
          <sz val="12"/>
        </font>
        <fill>
          <patternFill patternType="solid">
            <bgColor rgb="FFFFC000"/>
          </patternFill>
        </fill>
        <alignment horizontal="center" vertical="top" readingOrder="0"/>
      </dxf>
    </rfmt>
    <rfmt sheetId="8" sqref="AG15" start="0" length="0">
      <dxf>
        <fill>
          <patternFill patternType="solid">
            <bgColor theme="6" tint="0.39997558519241921"/>
          </patternFill>
        </fill>
        <border outline="0">
          <top style="medium">
            <color indexed="64"/>
          </top>
          <bottom style="medium">
            <color indexed="64"/>
          </bottom>
        </border>
      </dxf>
    </rfmt>
    <rcc rId="0" sId="8" dxf="1">
      <nc r="AG16" t="inlineStr">
        <is>
          <t>SZ óra</t>
        </is>
      </nc>
      <ndxf>
        <alignment horizontal="center" vertical="top" readingOrder="0"/>
        <protection hidden="1"/>
      </ndxf>
    </rcc>
    <rfmt sheetId="8" sqref="AG1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medium">
            <color indexed="64"/>
          </top>
          <bottom style="thin">
            <color indexed="64"/>
          </bottom>
        </border>
        <protection hidden="1"/>
      </dxf>
    </rfmt>
    <rfmt sheetId="8" sqref="AG1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2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2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2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2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2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2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2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2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2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2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3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3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3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3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3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3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3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3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3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3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4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4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4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4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4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4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4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4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</border>
      </dxf>
    </rfmt>
    <rfmt sheetId="8" sqref="AG48" start="0" length="0">
      <dxf>
        <font>
          <sz val="10"/>
        </font>
        <fill>
          <patternFill patternType="solid">
            <bgColor theme="9" tint="-0.249977111117893"/>
          </patternFill>
        </fill>
        <alignment horizontal="center" vertical="top" readingOrder="0"/>
        <border outline="0">
          <top style="medium">
            <color indexed="64"/>
          </top>
        </border>
        <protection hidden="1"/>
      </dxf>
    </rfmt>
    <rfmt sheetId="8" sqref="AG49" start="0" length="0">
      <dxf>
        <font>
          <sz val="10"/>
        </font>
        <fill>
          <patternFill patternType="solid">
            <bgColor theme="9" tint="-0.249977111117893"/>
          </patternFill>
        </fill>
        <alignment horizontal="center" vertical="top" readingOrder="0"/>
        <protection hidden="1"/>
      </dxf>
    </rfmt>
    <rfmt sheetId="8" sqref="AG5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medium">
            <color indexed="64"/>
          </top>
          <bottom style="thin">
            <color indexed="64"/>
          </bottom>
        </border>
        <protection hidden="1"/>
      </dxf>
    </rfmt>
    <rfmt sheetId="8" sqref="AG5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5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5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5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5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5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5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5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5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6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6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6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6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6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6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6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6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6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6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7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7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7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7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7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7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7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7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7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7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80" start="0" length="0">
      <dxf>
        <font>
          <sz val="10"/>
        </font>
        <fill>
          <patternFill patternType="solid">
            <bgColor theme="3" tint="0.39997558519241921"/>
          </patternFill>
        </fill>
        <alignment horizontal="center" vertical="top" readingOrder="0"/>
        <border outline="0">
          <top style="medium">
            <color indexed="64"/>
          </top>
        </border>
        <protection hidden="1"/>
      </dxf>
    </rfmt>
    <rfmt sheetId="8" sqref="AG81" start="0" length="0">
      <dxf>
        <font>
          <sz val="10"/>
        </font>
        <fill>
          <patternFill patternType="solid">
            <bgColor theme="3" tint="0.39997558519241921"/>
          </patternFill>
        </fill>
        <alignment horizontal="center" vertical="top" readingOrder="0"/>
        <protection hidden="1"/>
      </dxf>
    </rfmt>
    <rfmt sheetId="8" sqref="AG8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medium">
            <color indexed="64"/>
          </top>
          <bottom style="thin">
            <color indexed="64"/>
          </bottom>
        </border>
        <protection hidden="1"/>
      </dxf>
    </rfmt>
    <rfmt sheetId="8" sqref="AG8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8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8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8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8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8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8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9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9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9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9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9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9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9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9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9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9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0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0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0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0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0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0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0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0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0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0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1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1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12" start="0" length="0">
      <dxf>
        <font>
          <sz val="10"/>
        </font>
        <fill>
          <patternFill patternType="solid">
            <bgColor theme="8" tint="-0.249977111117893"/>
          </patternFill>
        </fill>
        <alignment horizontal="center" vertical="top" readingOrder="0"/>
        <border outline="0">
          <top style="medium">
            <color indexed="64"/>
          </top>
        </border>
        <protection hidden="1"/>
      </dxf>
    </rfmt>
    <rfmt sheetId="8" sqref="AG113" start="0" length="0">
      <dxf>
        <font>
          <sz val="10"/>
        </font>
        <fill>
          <patternFill patternType="solid">
            <bgColor theme="8" tint="-0.249977111117893"/>
          </patternFill>
        </fill>
        <alignment horizontal="center" vertical="top" readingOrder="0"/>
        <border outline="0">
          <bottom style="medium">
            <color indexed="64"/>
          </bottom>
        </border>
        <protection hidden="1"/>
      </dxf>
    </rfmt>
    <rfmt sheetId="8" sqref="AG11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medium">
            <color indexed="64"/>
          </top>
          <bottom style="thin">
            <color indexed="64"/>
          </bottom>
        </border>
        <protection hidden="1"/>
      </dxf>
    </rfmt>
    <rfmt sheetId="8" sqref="AG11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1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1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1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1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2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2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2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2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2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2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2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2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2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2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3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3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3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3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3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3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3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3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3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3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4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4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4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4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4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medium">
            <color indexed="64"/>
          </bottom>
        </border>
      </dxf>
    </rfmt>
    <rfmt sheetId="8" sqref="AG145" start="0" length="0">
      <dxf>
        <font>
          <sz val="10"/>
        </font>
        <fill>
          <patternFill patternType="solid">
            <bgColor theme="0" tint="-0.499984740745262"/>
          </patternFill>
        </fill>
        <alignment horizontal="center" vertical="top" readingOrder="0"/>
        <border outline="0">
          <top style="medium">
            <color indexed="64"/>
          </top>
        </border>
        <protection hidden="1"/>
      </dxf>
    </rfmt>
    <rfmt sheetId="8" sqref="AG146" start="0" length="0">
      <dxf>
        <font>
          <sz val="10"/>
        </font>
        <fill>
          <patternFill patternType="solid">
            <bgColor theme="0" tint="-0.499984740745262"/>
          </patternFill>
        </fill>
        <alignment horizontal="center" vertical="top" readingOrder="0"/>
        <border outline="0">
          <bottom style="medium">
            <color indexed="64"/>
          </bottom>
        </border>
        <protection hidden="1"/>
      </dxf>
    </rfmt>
    <rfmt sheetId="8" sqref="AG14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medium">
            <color indexed="64"/>
          </top>
          <bottom style="thin">
            <color indexed="64"/>
          </bottom>
        </border>
        <protection hidden="1"/>
      </dxf>
    </rfmt>
    <rfmt sheetId="8" sqref="AG14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4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5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5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5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5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5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5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5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5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5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5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6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6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medium">
            <color indexed="64"/>
          </bottom>
        </border>
      </dxf>
    </rfmt>
    <rfmt sheetId="8" sqref="AG162" start="0" length="0">
      <dxf>
        <font>
          <sz val="10"/>
        </font>
        <fill>
          <patternFill patternType="solid">
            <bgColor theme="2" tint="-0.499984740745262"/>
          </patternFill>
        </fill>
        <alignment horizontal="center" vertical="top" readingOrder="0"/>
        <border outline="0">
          <top style="medium">
            <color indexed="64"/>
          </top>
        </border>
        <protection hidden="1"/>
      </dxf>
    </rfmt>
    <rfmt sheetId="8" sqref="AG163" start="0" length="0">
      <dxf>
        <font>
          <sz val="10"/>
        </font>
        <fill>
          <patternFill patternType="solid">
            <bgColor theme="2" tint="-0.499984740745262"/>
          </patternFill>
        </fill>
        <alignment horizontal="center" vertical="top" readingOrder="0"/>
        <border outline="0">
          <bottom style="medium">
            <color indexed="64"/>
          </bottom>
        </border>
        <protection hidden="1"/>
      </dxf>
    </rfmt>
    <rfmt sheetId="8" sqref="AG16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medium">
            <color indexed="64"/>
          </top>
          <bottom style="thin">
            <color indexed="64"/>
          </bottom>
        </border>
        <protection hidden="1"/>
      </dxf>
    </rfmt>
    <rfmt sheetId="8" sqref="AG16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6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6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6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6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7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7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7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7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7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7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7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7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7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medium">
            <color indexed="64"/>
          </bottom>
        </border>
      </dxf>
    </rfmt>
    <rfmt sheetId="8" sqref="AG179" start="0" length="0">
      <dxf>
        <fill>
          <patternFill patternType="solid">
            <bgColor theme="3" tint="-0.249977111117893"/>
          </patternFill>
        </fill>
        <border outline="0">
          <top style="medium">
            <color indexed="64"/>
          </top>
          <bottom style="medium">
            <color indexed="64"/>
          </bottom>
        </border>
        <protection hidden="1"/>
      </dxf>
    </rfmt>
    <rfmt sheetId="8" sqref="AG180" start="0" length="0">
      <dxf>
        <fill>
          <patternFill patternType="solid">
            <bgColor theme="1" tint="0.499984740745262"/>
          </patternFill>
        </fill>
      </dxf>
    </rfmt>
    <rfmt sheetId="8" sqref="AG181" start="0" length="0">
      <dxf>
        <fill>
          <patternFill patternType="solid">
            <bgColor theme="1" tint="0.499984740745262"/>
          </patternFill>
        </fill>
      </dxf>
    </rfmt>
    <rfmt sheetId="8" sqref="AG182" start="0" length="0">
      <dxf>
        <fill>
          <patternFill patternType="solid">
            <bgColor theme="1" tint="0.499984740745262"/>
          </patternFill>
        </fill>
      </dxf>
    </rfmt>
    <rfmt sheetId="8" sqref="AG183" start="0" length="0">
      <dxf>
        <fill>
          <patternFill patternType="solid">
            <bgColor theme="1" tint="0.499984740745262"/>
          </patternFill>
        </fill>
      </dxf>
    </rfmt>
    <rfmt sheetId="8" sqref="AG184" start="0" length="0">
      <dxf>
        <fill>
          <patternFill patternType="solid">
            <bgColor theme="1" tint="0.499984740745262"/>
          </patternFill>
        </fill>
      </dxf>
    </rfmt>
    <rfmt sheetId="8" sqref="AG185" start="0" length="0">
      <dxf>
        <fill>
          <patternFill patternType="solid">
            <bgColor theme="1" tint="0.499984740745262"/>
          </patternFill>
        </fill>
      </dxf>
    </rfmt>
    <rfmt sheetId="8" sqref="AG186" start="0" length="0">
      <dxf>
        <fill>
          <patternFill patternType="solid">
            <bgColor theme="1" tint="0.499984740745262"/>
          </patternFill>
        </fill>
      </dxf>
    </rfmt>
    <rfmt sheetId="8" sqref="AG187" start="0" length="0">
      <dxf>
        <fill>
          <patternFill patternType="solid">
            <bgColor theme="1" tint="0.499984740745262"/>
          </patternFill>
        </fill>
      </dxf>
    </rfmt>
    <rfmt sheetId="8" sqref="AG188" start="0" length="0">
      <dxf>
        <fill>
          <patternFill patternType="solid">
            <bgColor theme="1" tint="0.499984740745262"/>
          </patternFill>
        </fill>
      </dxf>
    </rfmt>
    <rfmt sheetId="8" sqref="AG189" start="0" length="0">
      <dxf>
        <fill>
          <patternFill patternType="solid">
            <bgColor theme="1" tint="0.499984740745262"/>
          </patternFill>
        </fill>
      </dxf>
    </rfmt>
    <rfmt sheetId="8" sqref="AG190" start="0" length="0">
      <dxf>
        <fill>
          <patternFill patternType="solid">
            <bgColor theme="1" tint="0.499984740745262"/>
          </patternFill>
        </fill>
      </dxf>
    </rfmt>
    <rfmt sheetId="8" sqref="AG191" start="0" length="0">
      <dxf>
        <fill>
          <patternFill patternType="solid">
            <bgColor theme="1" tint="0.499984740745262"/>
          </patternFill>
        </fill>
      </dxf>
    </rfmt>
    <rfmt sheetId="8" sqref="AG192" start="0" length="0">
      <dxf>
        <fill>
          <patternFill patternType="solid">
            <bgColor theme="1" tint="0.499984740745262"/>
          </patternFill>
        </fill>
      </dxf>
    </rfmt>
    <rfmt sheetId="8" sqref="AG193" start="0" length="0">
      <dxf>
        <fill>
          <patternFill patternType="solid">
            <bgColor theme="1" tint="0.499984740745262"/>
          </patternFill>
        </fill>
      </dxf>
    </rfmt>
    <rfmt sheetId="8" sqref="AG194" start="0" length="0">
      <dxf>
        <fill>
          <patternFill patternType="solid">
            <bgColor theme="1" tint="0.499984740745262"/>
          </patternFill>
        </fill>
      </dxf>
    </rfmt>
    <rfmt sheetId="8" sqref="AG195" start="0" length="0">
      <dxf>
        <fill>
          <patternFill patternType="solid">
            <bgColor theme="1" tint="0.499984740745262"/>
          </patternFill>
        </fill>
      </dxf>
    </rfmt>
    <rfmt sheetId="8" sqref="AG196" start="0" length="0">
      <dxf>
        <fill>
          <patternFill patternType="solid">
            <bgColor theme="1" tint="0.499984740745262"/>
          </patternFill>
        </fill>
      </dxf>
    </rfmt>
    <rfmt sheetId="8" sqref="AG197" start="0" length="0">
      <dxf>
        <fill>
          <patternFill patternType="solid">
            <bgColor theme="1" tint="0.499984740745262"/>
          </patternFill>
        </fill>
      </dxf>
    </rfmt>
    <rfmt sheetId="8" sqref="AG198" start="0" length="0">
      <dxf>
        <fill>
          <patternFill patternType="solid">
            <bgColor theme="1" tint="0.499984740745262"/>
          </patternFill>
        </fill>
      </dxf>
    </rfmt>
    <rfmt sheetId="8" sqref="AG199" start="0" length="0">
      <dxf>
        <fill>
          <patternFill patternType="solid">
            <bgColor theme="1" tint="0.499984740745262"/>
          </patternFill>
        </fill>
      </dxf>
    </rfmt>
    <rfmt sheetId="8" sqref="AG200" start="0" length="0">
      <dxf>
        <fill>
          <patternFill patternType="solid">
            <bgColor theme="1" tint="0.499984740745262"/>
          </patternFill>
        </fill>
      </dxf>
    </rfmt>
    <rfmt sheetId="8" sqref="AG201" start="0" length="0">
      <dxf>
        <fill>
          <patternFill patternType="solid">
            <bgColor theme="1" tint="0.499984740745262"/>
          </patternFill>
        </fill>
      </dxf>
    </rfmt>
    <rfmt sheetId="8" sqref="AG202" start="0" length="0">
      <dxf>
        <fill>
          <patternFill patternType="solid">
            <bgColor theme="1" tint="0.499984740745262"/>
          </patternFill>
        </fill>
      </dxf>
    </rfmt>
    <rfmt sheetId="8" sqref="AG203" start="0" length="0">
      <dxf>
        <fill>
          <patternFill patternType="solid">
            <bgColor theme="1" tint="0.499984740745262"/>
          </patternFill>
        </fill>
      </dxf>
    </rfmt>
    <rfmt sheetId="8" sqref="AG204" start="0" length="0">
      <dxf>
        <fill>
          <patternFill patternType="solid">
            <bgColor theme="1" tint="0.499984740745262"/>
          </patternFill>
        </fill>
      </dxf>
    </rfmt>
    <rfmt sheetId="8" sqref="AG205" start="0" length="0">
      <dxf>
        <fill>
          <patternFill patternType="solid">
            <bgColor theme="1" tint="0.499984740745262"/>
          </patternFill>
        </fill>
      </dxf>
    </rfmt>
    <rfmt sheetId="8" sqref="AG206" start="0" length="0">
      <dxf>
        <fill>
          <patternFill patternType="solid">
            <bgColor theme="1" tint="0.499984740745262"/>
          </patternFill>
        </fill>
      </dxf>
    </rfmt>
    <rfmt sheetId="8" sqref="AG207" start="0" length="0">
      <dxf>
        <fill>
          <patternFill patternType="solid">
            <bgColor theme="1" tint="0.499984740745262"/>
          </patternFill>
        </fill>
      </dxf>
    </rfmt>
    <rfmt sheetId="8" sqref="AG208" start="0" length="0">
      <dxf>
        <fill>
          <patternFill patternType="solid">
            <bgColor theme="1" tint="0.499984740745262"/>
          </patternFill>
        </fill>
      </dxf>
    </rfmt>
    <rfmt sheetId="8" sqref="AG209" start="0" length="0">
      <dxf>
        <fill>
          <patternFill patternType="solid">
            <bgColor theme="1" tint="0.499984740745262"/>
          </patternFill>
        </fill>
      </dxf>
    </rfmt>
    <rfmt sheetId="8" sqref="AG210" start="0" length="0">
      <dxf>
        <fill>
          <patternFill patternType="solid">
            <bgColor theme="1" tint="0.499984740745262"/>
          </patternFill>
        </fill>
      </dxf>
    </rfmt>
    <rfmt sheetId="8" sqref="AG211" start="0" length="0">
      <dxf>
        <fill>
          <patternFill patternType="solid">
            <bgColor theme="1" tint="0.499984740745262"/>
          </patternFill>
        </fill>
      </dxf>
    </rfmt>
    <rfmt sheetId="8" sqref="AG212" start="0" length="0">
      <dxf>
        <fill>
          <patternFill patternType="solid">
            <bgColor theme="1" tint="0.499984740745262"/>
          </patternFill>
        </fill>
      </dxf>
    </rfmt>
    <rfmt sheetId="8" sqref="AG213" start="0" length="0">
      <dxf>
        <fill>
          <patternFill patternType="solid">
            <bgColor theme="1" tint="0.499984740745262"/>
          </patternFill>
        </fill>
      </dxf>
    </rfmt>
    <rfmt sheetId="8" sqref="AG214" start="0" length="0">
      <dxf>
        <fill>
          <patternFill patternType="solid">
            <bgColor theme="1" tint="0.499984740745262"/>
          </patternFill>
        </fill>
      </dxf>
    </rfmt>
    <rfmt sheetId="8" sqref="AG215" start="0" length="0">
      <dxf>
        <fill>
          <patternFill patternType="solid">
            <bgColor theme="1" tint="0.499984740745262"/>
          </patternFill>
        </fill>
      </dxf>
    </rfmt>
    <rfmt sheetId="8" sqref="AG216" start="0" length="0">
      <dxf>
        <fill>
          <patternFill patternType="solid">
            <bgColor theme="1" tint="0.499984740745262"/>
          </patternFill>
        </fill>
      </dxf>
    </rfmt>
    <rfmt sheetId="8" sqref="AG217" start="0" length="0">
      <dxf>
        <fill>
          <patternFill patternType="solid">
            <bgColor theme="1" tint="0.499984740745262"/>
          </patternFill>
        </fill>
      </dxf>
    </rfmt>
    <rfmt sheetId="8" sqref="AG218" start="0" length="0">
      <dxf>
        <fill>
          <patternFill patternType="solid">
            <bgColor theme="1" tint="0.499984740745262"/>
          </patternFill>
        </fill>
      </dxf>
    </rfmt>
    <rfmt sheetId="8" sqref="AG219" start="0" length="0">
      <dxf>
        <fill>
          <patternFill patternType="solid">
            <bgColor theme="1" tint="0.499984740745262"/>
          </patternFill>
        </fill>
      </dxf>
    </rfmt>
    <rfmt sheetId="8" sqref="AG220" start="0" length="0">
      <dxf>
        <fill>
          <patternFill patternType="solid">
            <bgColor theme="1" tint="0.499984740745262"/>
          </patternFill>
        </fill>
      </dxf>
    </rfmt>
    <rfmt sheetId="8" sqref="AG221" start="0" length="0">
      <dxf>
        <fill>
          <patternFill patternType="solid">
            <bgColor theme="1" tint="0.499984740745262"/>
          </patternFill>
        </fill>
      </dxf>
    </rfmt>
    <rfmt sheetId="8" sqref="AG222" start="0" length="0">
      <dxf>
        <fill>
          <patternFill patternType="solid">
            <bgColor theme="1" tint="0.499984740745262"/>
          </patternFill>
        </fill>
      </dxf>
    </rfmt>
    <rfmt sheetId="8" sqref="AG223" start="0" length="0">
      <dxf>
        <fill>
          <patternFill patternType="solid">
            <bgColor theme="1" tint="0.499984740745262"/>
          </patternFill>
        </fill>
      </dxf>
    </rfmt>
    <rfmt sheetId="8" sqref="AG224" start="0" length="0">
      <dxf>
        <fill>
          <patternFill patternType="solid">
            <bgColor theme="1" tint="0.499984740745262"/>
          </patternFill>
        </fill>
      </dxf>
    </rfmt>
    <rfmt sheetId="8" sqref="AG225" start="0" length="0">
      <dxf>
        <fill>
          <patternFill patternType="solid">
            <bgColor theme="1" tint="0.499984740745262"/>
          </patternFill>
        </fill>
      </dxf>
    </rfmt>
    <rfmt sheetId="8" sqref="AG226" start="0" length="0">
      <dxf>
        <fill>
          <patternFill patternType="solid">
            <bgColor theme="1" tint="0.499984740745262"/>
          </patternFill>
        </fill>
      </dxf>
    </rfmt>
    <rfmt sheetId="8" sqref="AG227" start="0" length="0">
      <dxf>
        <fill>
          <patternFill patternType="solid">
            <bgColor theme="1" tint="0.499984740745262"/>
          </patternFill>
        </fill>
      </dxf>
    </rfmt>
    <rfmt sheetId="8" sqref="AG228" start="0" length="0">
      <dxf>
        <fill>
          <patternFill patternType="solid">
            <bgColor theme="1" tint="0.499984740745262"/>
          </patternFill>
        </fill>
      </dxf>
    </rfmt>
    <rfmt sheetId="8" sqref="AG229" start="0" length="0">
      <dxf>
        <fill>
          <patternFill patternType="solid">
            <bgColor theme="1" tint="0.499984740745262"/>
          </patternFill>
        </fill>
      </dxf>
    </rfmt>
    <rfmt sheetId="8" sqref="AG230" start="0" length="0">
      <dxf>
        <fill>
          <patternFill patternType="solid">
            <bgColor theme="1" tint="0.499984740745262"/>
          </patternFill>
        </fill>
      </dxf>
    </rfmt>
    <rfmt sheetId="8" sqref="AG231" start="0" length="0">
      <dxf>
        <fill>
          <patternFill patternType="solid">
            <bgColor theme="1" tint="0.499984740745262"/>
          </patternFill>
        </fill>
      </dxf>
    </rfmt>
    <rfmt sheetId="8" sqref="AG232" start="0" length="0">
      <dxf>
        <fill>
          <patternFill patternType="solid">
            <bgColor theme="1" tint="0.499984740745262"/>
          </patternFill>
        </fill>
      </dxf>
    </rfmt>
    <rfmt sheetId="8" sqref="AG233" start="0" length="0">
      <dxf>
        <fill>
          <patternFill patternType="solid">
            <bgColor theme="1" tint="0.499984740745262"/>
          </patternFill>
        </fill>
      </dxf>
    </rfmt>
    <rfmt sheetId="8" sqref="AG234" start="0" length="0">
      <dxf>
        <fill>
          <patternFill patternType="solid">
            <bgColor theme="1" tint="0.499984740745262"/>
          </patternFill>
        </fill>
      </dxf>
    </rfmt>
    <rfmt sheetId="8" sqref="AG235" start="0" length="0">
      <dxf>
        <fill>
          <patternFill patternType="solid">
            <bgColor theme="1" tint="0.499984740745262"/>
          </patternFill>
        </fill>
      </dxf>
    </rfmt>
    <rfmt sheetId="8" sqref="AG236" start="0" length="0">
      <dxf>
        <fill>
          <patternFill patternType="solid">
            <bgColor theme="1" tint="0.499984740745262"/>
          </patternFill>
        </fill>
      </dxf>
    </rfmt>
    <rfmt sheetId="8" sqref="AG237" start="0" length="0">
      <dxf>
        <fill>
          <patternFill patternType="solid">
            <bgColor theme="1" tint="0.499984740745262"/>
          </patternFill>
        </fill>
      </dxf>
    </rfmt>
    <rfmt sheetId="8" sqref="AG238" start="0" length="0">
      <dxf>
        <fill>
          <patternFill patternType="solid">
            <bgColor theme="1" tint="0.499984740745262"/>
          </patternFill>
        </fill>
      </dxf>
    </rfmt>
    <rfmt sheetId="8" sqref="AG239" start="0" length="0">
      <dxf>
        <fill>
          <patternFill patternType="solid">
            <bgColor theme="1" tint="0.499984740745262"/>
          </patternFill>
        </fill>
      </dxf>
    </rfmt>
    <rfmt sheetId="8" sqref="AG240" start="0" length="0">
      <dxf>
        <fill>
          <patternFill patternType="solid">
            <bgColor theme="1" tint="0.499984740745262"/>
          </patternFill>
        </fill>
      </dxf>
    </rfmt>
    <rfmt sheetId="8" sqref="AG241" start="0" length="0">
      <dxf>
        <fill>
          <patternFill patternType="solid">
            <bgColor theme="1" tint="0.499984740745262"/>
          </patternFill>
        </fill>
      </dxf>
    </rfmt>
    <rfmt sheetId="8" sqref="AG242" start="0" length="0">
      <dxf>
        <fill>
          <patternFill patternType="solid">
            <bgColor theme="1" tint="0.499984740745262"/>
          </patternFill>
        </fill>
      </dxf>
    </rfmt>
    <rfmt sheetId="8" sqref="AG243" start="0" length="0">
      <dxf>
        <fill>
          <patternFill patternType="solid">
            <bgColor theme="1" tint="0.499984740745262"/>
          </patternFill>
        </fill>
      </dxf>
    </rfmt>
    <rfmt sheetId="8" sqref="AG244" start="0" length="0">
      <dxf>
        <fill>
          <patternFill patternType="solid">
            <bgColor theme="1" tint="0.499984740745262"/>
          </patternFill>
        </fill>
      </dxf>
    </rfmt>
    <rfmt sheetId="8" sqref="AG245" start="0" length="0">
      <dxf>
        <fill>
          <patternFill patternType="solid">
            <bgColor theme="1" tint="0.499984740745262"/>
          </patternFill>
        </fill>
      </dxf>
    </rfmt>
    <rfmt sheetId="8" sqref="AG246" start="0" length="0">
      <dxf>
        <fill>
          <patternFill patternType="solid">
            <bgColor theme="1" tint="0.499984740745262"/>
          </patternFill>
        </fill>
      </dxf>
    </rfmt>
    <rfmt sheetId="8" sqref="AG247" start="0" length="0">
      <dxf>
        <fill>
          <patternFill patternType="solid">
            <bgColor theme="1" tint="0.499984740745262"/>
          </patternFill>
        </fill>
      </dxf>
    </rfmt>
    <rfmt sheetId="8" sqref="AG248" start="0" length="0">
      <dxf>
        <fill>
          <patternFill patternType="solid">
            <bgColor theme="1" tint="0.499984740745262"/>
          </patternFill>
        </fill>
      </dxf>
    </rfmt>
    <rfmt sheetId="8" sqref="AG249" start="0" length="0">
      <dxf>
        <fill>
          <patternFill patternType="solid">
            <bgColor theme="1" tint="0.499984740745262"/>
          </patternFill>
        </fill>
      </dxf>
    </rfmt>
    <rfmt sheetId="8" sqref="AG250" start="0" length="0">
      <dxf>
        <fill>
          <patternFill patternType="solid">
            <bgColor theme="1" tint="0.499984740745262"/>
          </patternFill>
        </fill>
      </dxf>
    </rfmt>
    <rfmt sheetId="8" sqref="AG251" start="0" length="0">
      <dxf>
        <fill>
          <patternFill patternType="solid">
            <bgColor theme="1" tint="0.499984740745262"/>
          </patternFill>
        </fill>
      </dxf>
    </rfmt>
    <rfmt sheetId="8" sqref="AG252" start="0" length="0">
      <dxf>
        <fill>
          <patternFill patternType="solid">
            <bgColor theme="1" tint="0.499984740745262"/>
          </patternFill>
        </fill>
      </dxf>
    </rfmt>
    <rfmt sheetId="8" sqref="AG253" start="0" length="0">
      <dxf>
        <fill>
          <patternFill patternType="solid">
            <bgColor theme="1" tint="0.499984740745262"/>
          </patternFill>
        </fill>
      </dxf>
    </rfmt>
    <rfmt sheetId="8" sqref="AG254" start="0" length="0">
      <dxf>
        <fill>
          <patternFill patternType="solid">
            <bgColor theme="1" tint="0.499984740745262"/>
          </patternFill>
        </fill>
      </dxf>
    </rfmt>
    <rfmt sheetId="8" sqref="AG255" start="0" length="0">
      <dxf>
        <fill>
          <patternFill patternType="solid">
            <bgColor theme="1" tint="0.499984740745262"/>
          </patternFill>
        </fill>
      </dxf>
    </rfmt>
    <rfmt sheetId="8" sqref="AG256" start="0" length="0">
      <dxf>
        <fill>
          <patternFill patternType="solid">
            <bgColor theme="1" tint="0.499984740745262"/>
          </patternFill>
        </fill>
      </dxf>
    </rfmt>
    <rfmt sheetId="8" sqref="AG257" start="0" length="0">
      <dxf>
        <fill>
          <patternFill patternType="solid">
            <bgColor theme="1" tint="0.499984740745262"/>
          </patternFill>
        </fill>
      </dxf>
    </rfmt>
    <rfmt sheetId="8" sqref="AG258" start="0" length="0">
      <dxf>
        <fill>
          <patternFill patternType="solid">
            <bgColor theme="1" tint="0.499984740745262"/>
          </patternFill>
        </fill>
      </dxf>
    </rfmt>
    <rfmt sheetId="8" sqref="AG259" start="0" length="0">
      <dxf>
        <fill>
          <patternFill patternType="solid">
            <bgColor theme="1" tint="0.499984740745262"/>
          </patternFill>
        </fill>
      </dxf>
    </rfmt>
    <rfmt sheetId="8" sqref="AG260" start="0" length="0">
      <dxf>
        <fill>
          <patternFill patternType="solid">
            <bgColor theme="1" tint="0.499984740745262"/>
          </patternFill>
        </fill>
      </dxf>
    </rfmt>
    <rfmt sheetId="8" sqref="AG261" start="0" length="0">
      <dxf>
        <fill>
          <patternFill patternType="solid">
            <bgColor theme="1" tint="0.499984740745262"/>
          </patternFill>
        </fill>
      </dxf>
    </rfmt>
    <rfmt sheetId="8" sqref="AG262" start="0" length="0">
      <dxf>
        <fill>
          <patternFill patternType="solid">
            <bgColor theme="1" tint="0.499984740745262"/>
          </patternFill>
        </fill>
      </dxf>
    </rfmt>
    <rfmt sheetId="8" sqref="AG263" start="0" length="0">
      <dxf>
        <fill>
          <patternFill patternType="solid">
            <bgColor theme="1" tint="0.499984740745262"/>
          </patternFill>
        </fill>
      </dxf>
    </rfmt>
    <rfmt sheetId="8" sqref="AG264" start="0" length="0">
      <dxf>
        <fill>
          <patternFill patternType="solid">
            <bgColor theme="1" tint="0.499984740745262"/>
          </patternFill>
        </fill>
      </dxf>
    </rfmt>
    <rfmt sheetId="8" sqref="AG265" start="0" length="0">
      <dxf>
        <fill>
          <patternFill patternType="solid">
            <bgColor theme="1" tint="0.499984740745262"/>
          </patternFill>
        </fill>
      </dxf>
    </rfmt>
    <rfmt sheetId="8" sqref="AG266" start="0" length="0">
      <dxf>
        <fill>
          <patternFill patternType="solid">
            <bgColor theme="1" tint="0.499984740745262"/>
          </patternFill>
        </fill>
      </dxf>
    </rfmt>
    <rfmt sheetId="8" sqref="AG267" start="0" length="0">
      <dxf>
        <fill>
          <patternFill patternType="solid">
            <bgColor theme="1" tint="0.499984740745262"/>
          </patternFill>
        </fill>
      </dxf>
    </rfmt>
    <rfmt sheetId="8" sqref="AG268" start="0" length="0">
      <dxf>
        <fill>
          <patternFill patternType="solid">
            <bgColor theme="1" tint="0.499984740745262"/>
          </patternFill>
        </fill>
      </dxf>
    </rfmt>
    <rfmt sheetId="8" sqref="AG269" start="0" length="0">
      <dxf>
        <fill>
          <patternFill patternType="solid">
            <bgColor theme="1" tint="0.499984740745262"/>
          </patternFill>
        </fill>
      </dxf>
    </rfmt>
    <rfmt sheetId="8" sqref="AG270" start="0" length="0">
      <dxf>
        <fill>
          <patternFill patternType="solid">
            <bgColor theme="1" tint="0.499984740745262"/>
          </patternFill>
        </fill>
      </dxf>
    </rfmt>
    <rfmt sheetId="8" sqref="AG271" start="0" length="0">
      <dxf>
        <fill>
          <patternFill patternType="solid">
            <bgColor theme="1" tint="0.499984740745262"/>
          </patternFill>
        </fill>
      </dxf>
    </rfmt>
    <rfmt sheetId="8" sqref="AG272" start="0" length="0">
      <dxf>
        <fill>
          <patternFill patternType="solid">
            <bgColor theme="1" tint="0.499984740745262"/>
          </patternFill>
        </fill>
      </dxf>
    </rfmt>
    <rfmt sheetId="8" sqref="AG273" start="0" length="0">
      <dxf>
        <fill>
          <patternFill patternType="solid">
            <bgColor theme="1" tint="0.499984740745262"/>
          </patternFill>
        </fill>
      </dxf>
    </rfmt>
    <rfmt sheetId="8" sqref="AG274" start="0" length="0">
      <dxf>
        <fill>
          <patternFill patternType="solid">
            <bgColor theme="1" tint="0.499984740745262"/>
          </patternFill>
        </fill>
      </dxf>
    </rfmt>
    <rfmt sheetId="8" sqref="AG275" start="0" length="0">
      <dxf>
        <fill>
          <patternFill patternType="solid">
            <bgColor theme="1" tint="0.499984740745262"/>
          </patternFill>
        </fill>
      </dxf>
    </rfmt>
    <rfmt sheetId="8" sqref="AG276" start="0" length="0">
      <dxf>
        <fill>
          <patternFill patternType="solid">
            <bgColor theme="1" tint="0.499984740745262"/>
          </patternFill>
        </fill>
      </dxf>
    </rfmt>
    <rfmt sheetId="8" sqref="AG277" start="0" length="0">
      <dxf>
        <fill>
          <patternFill patternType="solid">
            <bgColor theme="1" tint="0.499984740745262"/>
          </patternFill>
        </fill>
      </dxf>
    </rfmt>
    <rfmt sheetId="8" sqref="AG278" start="0" length="0">
      <dxf>
        <fill>
          <patternFill patternType="solid">
            <bgColor theme="1" tint="0.499984740745262"/>
          </patternFill>
        </fill>
      </dxf>
    </rfmt>
    <rfmt sheetId="8" sqref="AG279" start="0" length="0">
      <dxf>
        <fill>
          <patternFill patternType="solid">
            <bgColor theme="1" tint="0.499984740745262"/>
          </patternFill>
        </fill>
      </dxf>
    </rfmt>
    <rfmt sheetId="8" sqref="AG280" start="0" length="0">
      <dxf>
        <fill>
          <patternFill patternType="solid">
            <bgColor theme="1" tint="0.499984740745262"/>
          </patternFill>
        </fill>
      </dxf>
    </rfmt>
    <rfmt sheetId="8" sqref="AG281" start="0" length="0">
      <dxf>
        <fill>
          <patternFill patternType="solid">
            <bgColor theme="1" tint="0.499984740745262"/>
          </patternFill>
        </fill>
      </dxf>
    </rfmt>
    <rfmt sheetId="8" sqref="AG282" start="0" length="0">
      <dxf>
        <fill>
          <patternFill patternType="solid">
            <bgColor theme="1" tint="0.499984740745262"/>
          </patternFill>
        </fill>
      </dxf>
    </rfmt>
    <rfmt sheetId="8" sqref="AG283" start="0" length="0">
      <dxf>
        <fill>
          <patternFill patternType="solid">
            <bgColor theme="1" tint="0.499984740745262"/>
          </patternFill>
        </fill>
      </dxf>
    </rfmt>
    <rfmt sheetId="8" sqref="AG284" start="0" length="0">
      <dxf>
        <fill>
          <patternFill patternType="solid">
            <bgColor theme="1" tint="0.499984740745262"/>
          </patternFill>
        </fill>
      </dxf>
    </rfmt>
    <rfmt sheetId="8" sqref="AG285" start="0" length="0">
      <dxf>
        <fill>
          <patternFill patternType="solid">
            <bgColor theme="1" tint="0.499984740745262"/>
          </patternFill>
        </fill>
      </dxf>
    </rfmt>
    <rfmt sheetId="8" sqref="AG286" start="0" length="0">
      <dxf>
        <fill>
          <patternFill patternType="solid">
            <bgColor theme="1" tint="0.499984740745262"/>
          </patternFill>
        </fill>
      </dxf>
    </rfmt>
    <rfmt sheetId="8" sqref="AG287" start="0" length="0">
      <dxf>
        <fill>
          <patternFill patternType="solid">
            <bgColor theme="1" tint="0.499984740745262"/>
          </patternFill>
        </fill>
      </dxf>
    </rfmt>
    <rfmt sheetId="8" sqref="AG288" start="0" length="0">
      <dxf>
        <fill>
          <patternFill patternType="solid">
            <bgColor theme="1" tint="0.499984740745262"/>
          </patternFill>
        </fill>
      </dxf>
    </rfmt>
    <rfmt sheetId="8" sqref="AG289" start="0" length="0">
      <dxf>
        <fill>
          <patternFill patternType="solid">
            <bgColor theme="1" tint="0.499984740745262"/>
          </patternFill>
        </fill>
      </dxf>
    </rfmt>
    <rfmt sheetId="8" sqref="AG290" start="0" length="0">
      <dxf>
        <fill>
          <patternFill patternType="solid">
            <bgColor theme="1" tint="0.499984740745262"/>
          </patternFill>
        </fill>
      </dxf>
    </rfmt>
    <rfmt sheetId="8" sqref="AG291" start="0" length="0">
      <dxf>
        <fill>
          <patternFill patternType="solid">
            <bgColor theme="1" tint="0.499984740745262"/>
          </patternFill>
        </fill>
      </dxf>
    </rfmt>
    <rfmt sheetId="8" sqref="AG292" start="0" length="0">
      <dxf>
        <fill>
          <patternFill patternType="solid">
            <bgColor theme="1" tint="0.499984740745262"/>
          </patternFill>
        </fill>
      </dxf>
    </rfmt>
    <rfmt sheetId="8" sqref="AG293" start="0" length="0">
      <dxf>
        <fill>
          <patternFill patternType="solid">
            <bgColor theme="1" tint="0.499984740745262"/>
          </patternFill>
        </fill>
      </dxf>
    </rfmt>
    <rfmt sheetId="8" sqref="AG294" start="0" length="0">
      <dxf>
        <fill>
          <patternFill patternType="solid">
            <bgColor theme="1" tint="0.499984740745262"/>
          </patternFill>
        </fill>
      </dxf>
    </rfmt>
    <rfmt sheetId="8" sqref="AG295" start="0" length="0">
      <dxf>
        <fill>
          <patternFill patternType="solid">
            <bgColor theme="1" tint="0.499984740745262"/>
          </patternFill>
        </fill>
      </dxf>
    </rfmt>
    <rfmt sheetId="8" sqref="AG296" start="0" length="0">
      <dxf>
        <fill>
          <patternFill patternType="solid">
            <bgColor theme="1" tint="0.499984740745262"/>
          </patternFill>
        </fill>
      </dxf>
    </rfmt>
    <rfmt sheetId="8" sqref="AG297" start="0" length="0">
      <dxf>
        <fill>
          <patternFill patternType="solid">
            <bgColor theme="1" tint="0.499984740745262"/>
          </patternFill>
        </fill>
      </dxf>
    </rfmt>
    <rfmt sheetId="8" sqref="AG298" start="0" length="0">
      <dxf>
        <fill>
          <patternFill patternType="solid">
            <bgColor theme="1" tint="0.499984740745262"/>
          </patternFill>
        </fill>
      </dxf>
    </rfmt>
    <rfmt sheetId="8" sqref="AG299" start="0" length="0">
      <dxf>
        <fill>
          <patternFill patternType="solid">
            <bgColor theme="1" tint="0.499984740745262"/>
          </patternFill>
        </fill>
      </dxf>
    </rfmt>
    <rfmt sheetId="8" sqref="AG300" start="0" length="0">
      <dxf>
        <fill>
          <patternFill patternType="solid">
            <bgColor theme="1" tint="0.499984740745262"/>
          </patternFill>
        </fill>
      </dxf>
    </rfmt>
    <rfmt sheetId="8" sqref="AG301" start="0" length="0">
      <dxf>
        <fill>
          <patternFill patternType="solid">
            <bgColor theme="1" tint="0.499984740745262"/>
          </patternFill>
        </fill>
      </dxf>
    </rfmt>
    <rfmt sheetId="8" sqref="AG302" start="0" length="0">
      <dxf>
        <fill>
          <patternFill patternType="solid">
            <bgColor theme="1" tint="0.499984740745262"/>
          </patternFill>
        </fill>
      </dxf>
    </rfmt>
    <rfmt sheetId="8" sqref="AG303" start="0" length="0">
      <dxf>
        <fill>
          <patternFill patternType="solid">
            <bgColor theme="1" tint="0.499984740745262"/>
          </patternFill>
        </fill>
      </dxf>
    </rfmt>
    <rfmt sheetId="8" sqref="AG304" start="0" length="0">
      <dxf>
        <fill>
          <patternFill patternType="solid">
            <bgColor theme="1" tint="0.499984740745262"/>
          </patternFill>
        </fill>
      </dxf>
    </rfmt>
    <rfmt sheetId="8" sqref="AG305" start="0" length="0">
      <dxf>
        <fill>
          <patternFill patternType="solid">
            <bgColor theme="1" tint="0.499984740745262"/>
          </patternFill>
        </fill>
      </dxf>
    </rfmt>
    <rfmt sheetId="8" sqref="AG306" start="0" length="0">
      <dxf>
        <fill>
          <patternFill patternType="solid">
            <bgColor theme="1" tint="0.499984740745262"/>
          </patternFill>
        </fill>
      </dxf>
    </rfmt>
    <rfmt sheetId="8" sqref="AG307" start="0" length="0">
      <dxf>
        <fill>
          <patternFill patternType="solid">
            <bgColor theme="1" tint="0.499984740745262"/>
          </patternFill>
        </fill>
      </dxf>
    </rfmt>
    <rfmt sheetId="8" sqref="AG308" start="0" length="0">
      <dxf>
        <fill>
          <patternFill patternType="solid">
            <bgColor theme="1" tint="0.499984740745262"/>
          </patternFill>
        </fill>
      </dxf>
    </rfmt>
    <rfmt sheetId="8" sqref="AG309" start="0" length="0">
      <dxf>
        <fill>
          <patternFill patternType="solid">
            <bgColor theme="1" tint="0.499984740745262"/>
          </patternFill>
        </fill>
      </dxf>
    </rfmt>
    <rfmt sheetId="8" sqref="AG310" start="0" length="0">
      <dxf>
        <fill>
          <patternFill patternType="solid">
            <bgColor theme="1" tint="0.499984740745262"/>
          </patternFill>
        </fill>
      </dxf>
    </rfmt>
    <rfmt sheetId="8" sqref="AG311" start="0" length="0">
      <dxf>
        <fill>
          <patternFill patternType="solid">
            <bgColor theme="1" tint="0.499984740745262"/>
          </patternFill>
        </fill>
      </dxf>
    </rfmt>
    <rfmt sheetId="8" sqref="AG312" start="0" length="0">
      <dxf>
        <fill>
          <patternFill patternType="solid">
            <bgColor theme="1" tint="0.499984740745262"/>
          </patternFill>
        </fill>
      </dxf>
    </rfmt>
    <rfmt sheetId="8" sqref="AG313" start="0" length="0">
      <dxf>
        <fill>
          <patternFill patternType="solid">
            <bgColor theme="1" tint="0.499984740745262"/>
          </patternFill>
        </fill>
      </dxf>
    </rfmt>
    <rfmt sheetId="8" sqref="AG314" start="0" length="0">
      <dxf>
        <fill>
          <patternFill patternType="solid">
            <bgColor theme="1" tint="0.499984740745262"/>
          </patternFill>
        </fill>
      </dxf>
    </rfmt>
    <rfmt sheetId="8" sqref="AG315" start="0" length="0">
      <dxf>
        <fill>
          <patternFill patternType="solid">
            <bgColor theme="1" tint="0.499984740745262"/>
          </patternFill>
        </fill>
      </dxf>
    </rfmt>
    <rfmt sheetId="8" sqref="AG316" start="0" length="0">
      <dxf>
        <fill>
          <patternFill patternType="solid">
            <bgColor theme="1" tint="0.499984740745262"/>
          </patternFill>
        </fill>
      </dxf>
    </rfmt>
    <rfmt sheetId="8" sqref="AG317" start="0" length="0">
      <dxf>
        <fill>
          <patternFill patternType="solid">
            <bgColor theme="1" tint="0.499984740745262"/>
          </patternFill>
        </fill>
      </dxf>
    </rfmt>
    <rfmt sheetId="8" sqref="AG318" start="0" length="0">
      <dxf>
        <fill>
          <patternFill patternType="solid">
            <bgColor theme="1" tint="0.499984740745262"/>
          </patternFill>
        </fill>
      </dxf>
    </rfmt>
    <rfmt sheetId="8" sqref="AG319" start="0" length="0">
      <dxf>
        <fill>
          <patternFill patternType="solid">
            <bgColor theme="1" tint="0.499984740745262"/>
          </patternFill>
        </fill>
      </dxf>
    </rfmt>
    <rfmt sheetId="8" sqref="AG320" start="0" length="0">
      <dxf>
        <fill>
          <patternFill patternType="solid">
            <bgColor theme="1" tint="0.499984740745262"/>
          </patternFill>
        </fill>
      </dxf>
    </rfmt>
    <rfmt sheetId="8" sqref="AG321" start="0" length="0">
      <dxf>
        <fill>
          <patternFill patternType="solid">
            <bgColor theme="1" tint="0.499984740745262"/>
          </patternFill>
        </fill>
      </dxf>
    </rfmt>
    <rfmt sheetId="8" sqref="AG322" start="0" length="0">
      <dxf>
        <fill>
          <patternFill patternType="solid">
            <bgColor theme="1" tint="0.499984740745262"/>
          </patternFill>
        </fill>
      </dxf>
    </rfmt>
    <rfmt sheetId="8" sqref="AG323" start="0" length="0">
      <dxf>
        <fill>
          <patternFill patternType="solid">
            <bgColor theme="1" tint="0.499984740745262"/>
          </patternFill>
        </fill>
      </dxf>
    </rfmt>
    <rfmt sheetId="8" sqref="AG324" start="0" length="0">
      <dxf>
        <fill>
          <patternFill patternType="solid">
            <bgColor theme="1" tint="0.499984740745262"/>
          </patternFill>
        </fill>
      </dxf>
    </rfmt>
    <rfmt sheetId="8" sqref="AG325" start="0" length="0">
      <dxf>
        <fill>
          <patternFill patternType="solid">
            <bgColor theme="1" tint="0.499984740745262"/>
          </patternFill>
        </fill>
      </dxf>
    </rfmt>
    <rfmt sheetId="8" sqref="AG326" start="0" length="0">
      <dxf>
        <fill>
          <patternFill patternType="solid">
            <bgColor theme="1" tint="0.499984740745262"/>
          </patternFill>
        </fill>
      </dxf>
    </rfmt>
    <rfmt sheetId="8" sqref="AG327" start="0" length="0">
      <dxf>
        <fill>
          <patternFill patternType="solid">
            <bgColor theme="1" tint="0.499984740745262"/>
          </patternFill>
        </fill>
      </dxf>
    </rfmt>
    <rfmt sheetId="8" sqref="AG328" start="0" length="0">
      <dxf>
        <fill>
          <patternFill patternType="solid">
            <bgColor theme="1" tint="0.499984740745262"/>
          </patternFill>
        </fill>
      </dxf>
    </rfmt>
    <rfmt sheetId="8" sqref="AG329" start="0" length="0">
      <dxf>
        <fill>
          <patternFill patternType="solid">
            <bgColor theme="1" tint="0.499984740745262"/>
          </patternFill>
        </fill>
      </dxf>
    </rfmt>
    <rfmt sheetId="8" sqref="AG330" start="0" length="0">
      <dxf>
        <fill>
          <patternFill patternType="solid">
            <bgColor theme="1" tint="0.499984740745262"/>
          </patternFill>
        </fill>
      </dxf>
    </rfmt>
    <rfmt sheetId="8" sqref="AG331" start="0" length="0">
      <dxf>
        <fill>
          <patternFill patternType="solid">
            <bgColor theme="1" tint="0.499984740745262"/>
          </patternFill>
        </fill>
      </dxf>
    </rfmt>
    <rfmt sheetId="8" sqref="AG332" start="0" length="0">
      <dxf>
        <fill>
          <patternFill patternType="solid">
            <bgColor theme="1" tint="0.499984740745262"/>
          </patternFill>
        </fill>
      </dxf>
    </rfmt>
    <rfmt sheetId="8" sqref="AG333" start="0" length="0">
      <dxf>
        <fill>
          <patternFill patternType="solid">
            <bgColor theme="1" tint="0.499984740745262"/>
          </patternFill>
        </fill>
      </dxf>
    </rfmt>
    <rfmt sheetId="8" sqref="AG334" start="0" length="0">
      <dxf>
        <fill>
          <patternFill patternType="solid">
            <bgColor theme="1" tint="0.499984740745262"/>
          </patternFill>
        </fill>
      </dxf>
    </rfmt>
    <rfmt sheetId="8" sqref="AG335" start="0" length="0">
      <dxf>
        <fill>
          <patternFill patternType="solid">
            <bgColor theme="1" tint="0.499984740745262"/>
          </patternFill>
        </fill>
      </dxf>
    </rfmt>
    <rfmt sheetId="8" sqref="AG336" start="0" length="0">
      <dxf>
        <fill>
          <patternFill patternType="solid">
            <bgColor theme="1" tint="0.499984740745262"/>
          </patternFill>
        </fill>
      </dxf>
    </rfmt>
    <rfmt sheetId="8" sqref="AG337" start="0" length="0">
      <dxf>
        <fill>
          <patternFill patternType="solid">
            <bgColor theme="1" tint="0.499984740745262"/>
          </patternFill>
        </fill>
      </dxf>
    </rfmt>
    <rfmt sheetId="8" sqref="AG338" start="0" length="0">
      <dxf>
        <fill>
          <patternFill patternType="solid">
            <bgColor theme="1" tint="0.499984740745262"/>
          </patternFill>
        </fill>
      </dxf>
    </rfmt>
    <rfmt sheetId="8" sqref="AG339" start="0" length="0">
      <dxf>
        <fill>
          <patternFill patternType="solid">
            <bgColor theme="1" tint="0.499984740745262"/>
          </patternFill>
        </fill>
      </dxf>
    </rfmt>
    <rfmt sheetId="8" sqref="AG340" start="0" length="0">
      <dxf>
        <fill>
          <patternFill patternType="solid">
            <bgColor theme="1" tint="0.499984740745262"/>
          </patternFill>
        </fill>
      </dxf>
    </rfmt>
    <rfmt sheetId="8" sqref="AG341" start="0" length="0">
      <dxf>
        <fill>
          <patternFill patternType="solid">
            <bgColor theme="1" tint="0.499984740745262"/>
          </patternFill>
        </fill>
      </dxf>
    </rfmt>
    <rfmt sheetId="8" sqref="AG342" start="0" length="0">
      <dxf>
        <fill>
          <patternFill patternType="solid">
            <bgColor theme="1" tint="0.499984740745262"/>
          </patternFill>
        </fill>
      </dxf>
    </rfmt>
    <rfmt sheetId="8" sqref="AG343" start="0" length="0">
      <dxf>
        <fill>
          <patternFill patternType="solid">
            <bgColor theme="1" tint="0.499984740745262"/>
          </patternFill>
        </fill>
      </dxf>
    </rfmt>
    <rfmt sheetId="8" sqref="AG344" start="0" length="0">
      <dxf>
        <fill>
          <patternFill patternType="solid">
            <bgColor theme="1" tint="0.499984740745262"/>
          </patternFill>
        </fill>
      </dxf>
    </rfmt>
    <rfmt sheetId="8" sqref="AG345" start="0" length="0">
      <dxf>
        <fill>
          <patternFill patternType="solid">
            <bgColor theme="1" tint="0.499984740745262"/>
          </patternFill>
        </fill>
      </dxf>
    </rfmt>
    <rfmt sheetId="8" sqref="AG346" start="0" length="0">
      <dxf>
        <fill>
          <patternFill patternType="solid">
            <bgColor theme="1" tint="0.499984740745262"/>
          </patternFill>
        </fill>
      </dxf>
    </rfmt>
    <rfmt sheetId="8" sqref="AG347" start="0" length="0">
      <dxf>
        <fill>
          <patternFill patternType="solid">
            <bgColor theme="1" tint="0.499984740745262"/>
          </patternFill>
        </fill>
      </dxf>
    </rfmt>
    <rfmt sheetId="8" sqref="AG348" start="0" length="0">
      <dxf>
        <fill>
          <patternFill patternType="solid">
            <bgColor theme="1" tint="0.499984740745262"/>
          </patternFill>
        </fill>
      </dxf>
    </rfmt>
    <rfmt sheetId="8" sqref="AG349" start="0" length="0">
      <dxf>
        <fill>
          <patternFill patternType="solid">
            <bgColor theme="1" tint="0.499984740745262"/>
          </patternFill>
        </fill>
      </dxf>
    </rfmt>
    <rfmt sheetId="8" sqref="AG350" start="0" length="0">
      <dxf>
        <fill>
          <patternFill patternType="solid">
            <bgColor theme="1" tint="0.499984740745262"/>
          </patternFill>
        </fill>
      </dxf>
    </rfmt>
    <rfmt sheetId="8" sqref="AG351" start="0" length="0">
      <dxf>
        <fill>
          <patternFill patternType="solid">
            <bgColor theme="1" tint="0.499984740745262"/>
          </patternFill>
        </fill>
      </dxf>
    </rfmt>
    <rfmt sheetId="8" sqref="AG352" start="0" length="0">
      <dxf>
        <fill>
          <patternFill patternType="solid">
            <bgColor theme="1" tint="0.499984740745262"/>
          </patternFill>
        </fill>
      </dxf>
    </rfmt>
    <rfmt sheetId="8" sqref="AG353" start="0" length="0">
      <dxf>
        <fill>
          <patternFill patternType="solid">
            <bgColor theme="1" tint="0.499984740745262"/>
          </patternFill>
        </fill>
      </dxf>
    </rfmt>
    <rfmt sheetId="8" sqref="AG354" start="0" length="0">
      <dxf>
        <fill>
          <patternFill patternType="solid">
            <bgColor theme="1" tint="0.499984740745262"/>
          </patternFill>
        </fill>
      </dxf>
    </rfmt>
    <rfmt sheetId="8" sqref="AG355" start="0" length="0">
      <dxf>
        <fill>
          <patternFill patternType="solid">
            <bgColor theme="1" tint="0.499984740745262"/>
          </patternFill>
        </fill>
      </dxf>
    </rfmt>
    <rfmt sheetId="8" sqref="AG356" start="0" length="0">
      <dxf>
        <fill>
          <patternFill patternType="solid">
            <bgColor theme="1" tint="0.499984740745262"/>
          </patternFill>
        </fill>
      </dxf>
    </rfmt>
    <rfmt sheetId="8" sqref="AG357" start="0" length="0">
      <dxf>
        <fill>
          <patternFill patternType="solid">
            <bgColor theme="1" tint="0.499984740745262"/>
          </patternFill>
        </fill>
      </dxf>
    </rfmt>
    <rfmt sheetId="8" sqref="AG358" start="0" length="0">
      <dxf>
        <fill>
          <patternFill patternType="solid">
            <bgColor theme="1" tint="0.499984740745262"/>
          </patternFill>
        </fill>
      </dxf>
    </rfmt>
    <rfmt sheetId="8" sqref="AG359" start="0" length="0">
      <dxf>
        <fill>
          <patternFill patternType="solid">
            <bgColor theme="1" tint="0.499984740745262"/>
          </patternFill>
        </fill>
      </dxf>
    </rfmt>
    <rfmt sheetId="8" sqref="AG360" start="0" length="0">
      <dxf>
        <fill>
          <patternFill patternType="solid">
            <bgColor theme="1" tint="0.499984740745262"/>
          </patternFill>
        </fill>
      </dxf>
    </rfmt>
    <rfmt sheetId="8" sqref="AG361" start="0" length="0">
      <dxf>
        <fill>
          <patternFill patternType="solid">
            <bgColor theme="1" tint="0.499984740745262"/>
          </patternFill>
        </fill>
      </dxf>
    </rfmt>
    <rfmt sheetId="8" sqref="AG362" start="0" length="0">
      <dxf>
        <fill>
          <patternFill patternType="solid">
            <bgColor theme="1" tint="0.499984740745262"/>
          </patternFill>
        </fill>
      </dxf>
    </rfmt>
    <rfmt sheetId="8" sqref="AG363" start="0" length="0">
      <dxf>
        <fill>
          <patternFill patternType="solid">
            <bgColor theme="1" tint="0.499984740745262"/>
          </patternFill>
        </fill>
      </dxf>
    </rfmt>
    <rfmt sheetId="8" sqref="AG364" start="0" length="0">
      <dxf>
        <fill>
          <patternFill patternType="solid">
            <bgColor theme="1" tint="0.499984740745262"/>
          </patternFill>
        </fill>
      </dxf>
    </rfmt>
    <rfmt sheetId="8" sqref="AG365" start="0" length="0">
      <dxf>
        <fill>
          <patternFill patternType="solid">
            <bgColor theme="1" tint="0.499984740745262"/>
          </patternFill>
        </fill>
      </dxf>
    </rfmt>
    <rfmt sheetId="8" sqref="AG366" start="0" length="0">
      <dxf>
        <fill>
          <patternFill patternType="solid">
            <bgColor theme="1" tint="0.499984740745262"/>
          </patternFill>
        </fill>
      </dxf>
    </rfmt>
    <rfmt sheetId="8" sqref="AG367" start="0" length="0">
      <dxf>
        <fill>
          <patternFill patternType="solid">
            <bgColor theme="1" tint="0.499984740745262"/>
          </patternFill>
        </fill>
      </dxf>
    </rfmt>
    <rfmt sheetId="8" sqref="AG368" start="0" length="0">
      <dxf>
        <fill>
          <patternFill patternType="solid">
            <bgColor theme="1" tint="0.499984740745262"/>
          </patternFill>
        </fill>
      </dxf>
    </rfmt>
    <rfmt sheetId="8" sqref="AG369" start="0" length="0">
      <dxf>
        <fill>
          <patternFill patternType="solid">
            <bgColor theme="1" tint="0.499984740745262"/>
          </patternFill>
        </fill>
      </dxf>
    </rfmt>
    <rfmt sheetId="8" sqref="AG370" start="0" length="0">
      <dxf>
        <fill>
          <patternFill patternType="solid">
            <bgColor theme="1" tint="0.499984740745262"/>
          </patternFill>
        </fill>
      </dxf>
    </rfmt>
    <rfmt sheetId="8" sqref="AG371" start="0" length="0">
      <dxf>
        <fill>
          <patternFill patternType="solid">
            <bgColor theme="1" tint="0.499984740745262"/>
          </patternFill>
        </fill>
      </dxf>
    </rfmt>
    <rfmt sheetId="8" sqref="AG372" start="0" length="0">
      <dxf>
        <fill>
          <patternFill patternType="solid">
            <bgColor theme="1" tint="0.499984740745262"/>
          </patternFill>
        </fill>
      </dxf>
    </rfmt>
    <rfmt sheetId="8" sqref="AG373" start="0" length="0">
      <dxf>
        <fill>
          <patternFill patternType="solid">
            <bgColor theme="1" tint="0.499984740745262"/>
          </patternFill>
        </fill>
      </dxf>
    </rfmt>
    <rfmt sheetId="8" sqref="AG374" start="0" length="0">
      <dxf>
        <fill>
          <patternFill patternType="solid">
            <bgColor theme="1" tint="0.499984740745262"/>
          </patternFill>
        </fill>
      </dxf>
    </rfmt>
    <rfmt sheetId="8" sqref="AG375" start="0" length="0">
      <dxf>
        <fill>
          <patternFill patternType="solid">
            <bgColor theme="1" tint="0.499984740745262"/>
          </patternFill>
        </fill>
      </dxf>
    </rfmt>
    <rfmt sheetId="8" sqref="AG376" start="0" length="0">
      <dxf>
        <fill>
          <patternFill patternType="solid">
            <bgColor theme="1" tint="0.499984740745262"/>
          </patternFill>
        </fill>
      </dxf>
    </rfmt>
    <rfmt sheetId="8" sqref="AG377" start="0" length="0">
      <dxf>
        <fill>
          <patternFill patternType="solid">
            <bgColor theme="1" tint="0.499984740745262"/>
          </patternFill>
        </fill>
      </dxf>
    </rfmt>
    <rfmt sheetId="8" sqref="AG378" start="0" length="0">
      <dxf>
        <fill>
          <patternFill patternType="solid">
            <bgColor theme="1" tint="0.499984740745262"/>
          </patternFill>
        </fill>
      </dxf>
    </rfmt>
    <rfmt sheetId="8" sqref="AG379" start="0" length="0">
      <dxf>
        <fill>
          <patternFill patternType="solid">
            <bgColor theme="1" tint="0.499984740745262"/>
          </patternFill>
        </fill>
      </dxf>
    </rfmt>
    <rfmt sheetId="8" sqref="AG380" start="0" length="0">
      <dxf>
        <fill>
          <patternFill patternType="solid">
            <bgColor theme="1" tint="0.499984740745262"/>
          </patternFill>
        </fill>
      </dxf>
    </rfmt>
    <rfmt sheetId="8" sqref="AG381" start="0" length="0">
      <dxf>
        <fill>
          <patternFill patternType="solid">
            <bgColor theme="1" tint="0.499984740745262"/>
          </patternFill>
        </fill>
      </dxf>
    </rfmt>
    <rfmt sheetId="8" sqref="AG382" start="0" length="0">
      <dxf>
        <fill>
          <patternFill patternType="solid">
            <bgColor theme="1" tint="0.499984740745262"/>
          </patternFill>
        </fill>
      </dxf>
    </rfmt>
    <rfmt sheetId="8" sqref="AG383" start="0" length="0">
      <dxf>
        <fill>
          <patternFill patternType="solid">
            <bgColor theme="1" tint="0.499984740745262"/>
          </patternFill>
        </fill>
      </dxf>
    </rfmt>
    <rfmt sheetId="8" sqref="AG384" start="0" length="0">
      <dxf>
        <fill>
          <patternFill patternType="solid">
            <bgColor theme="1" tint="0.499984740745262"/>
          </patternFill>
        </fill>
      </dxf>
    </rfmt>
    <rfmt sheetId="8" sqref="AG385" start="0" length="0">
      <dxf>
        <fill>
          <patternFill patternType="solid">
            <bgColor theme="1" tint="0.499984740745262"/>
          </patternFill>
        </fill>
      </dxf>
    </rfmt>
    <rfmt sheetId="8" sqref="AG386" start="0" length="0">
      <dxf>
        <fill>
          <patternFill patternType="solid">
            <bgColor theme="1" tint="0.499984740745262"/>
          </patternFill>
        </fill>
      </dxf>
    </rfmt>
    <rfmt sheetId="8" sqref="AG387" start="0" length="0">
      <dxf>
        <fill>
          <patternFill patternType="solid">
            <bgColor theme="1" tint="0.499984740745262"/>
          </patternFill>
        </fill>
      </dxf>
    </rfmt>
    <rfmt sheetId="8" sqref="AG388" start="0" length="0">
      <dxf>
        <fill>
          <patternFill patternType="solid">
            <bgColor theme="1" tint="0.499984740745262"/>
          </patternFill>
        </fill>
      </dxf>
    </rfmt>
    <rfmt sheetId="8" sqref="AG389" start="0" length="0">
      <dxf>
        <fill>
          <patternFill patternType="solid">
            <bgColor theme="1" tint="0.499984740745262"/>
          </patternFill>
        </fill>
      </dxf>
    </rfmt>
    <rfmt sheetId="8" sqref="AG390" start="0" length="0">
      <dxf>
        <fill>
          <patternFill patternType="solid">
            <bgColor theme="1" tint="0.499984740745262"/>
          </patternFill>
        </fill>
      </dxf>
    </rfmt>
    <rfmt sheetId="8" sqref="AG391" start="0" length="0">
      <dxf>
        <fill>
          <patternFill patternType="solid">
            <bgColor theme="1" tint="0.499984740745262"/>
          </patternFill>
        </fill>
      </dxf>
    </rfmt>
    <rfmt sheetId="8" sqref="AG392" start="0" length="0">
      <dxf>
        <fill>
          <patternFill patternType="solid">
            <bgColor theme="1" tint="0.499984740745262"/>
          </patternFill>
        </fill>
      </dxf>
    </rfmt>
    <rfmt sheetId="8" sqref="AG393" start="0" length="0">
      <dxf>
        <fill>
          <patternFill patternType="solid">
            <bgColor theme="1" tint="0.499984740745262"/>
          </patternFill>
        </fill>
      </dxf>
    </rfmt>
    <rfmt sheetId="8" sqref="AG394" start="0" length="0">
      <dxf>
        <fill>
          <patternFill patternType="solid">
            <bgColor theme="1" tint="0.499984740745262"/>
          </patternFill>
        </fill>
      </dxf>
    </rfmt>
    <rfmt sheetId="8" sqref="AG395" start="0" length="0">
      <dxf>
        <fill>
          <patternFill patternType="solid">
            <bgColor theme="1" tint="0.499984740745262"/>
          </patternFill>
        </fill>
      </dxf>
    </rfmt>
    <rfmt sheetId="8" sqref="AG396" start="0" length="0">
      <dxf>
        <fill>
          <patternFill patternType="solid">
            <bgColor theme="1" tint="0.499984740745262"/>
          </patternFill>
        </fill>
      </dxf>
    </rfmt>
    <rfmt sheetId="8" sqref="AG397" start="0" length="0">
      <dxf>
        <fill>
          <patternFill patternType="solid">
            <bgColor theme="1" tint="0.499984740745262"/>
          </patternFill>
        </fill>
      </dxf>
    </rfmt>
    <rfmt sheetId="8" sqref="AG398" start="0" length="0">
      <dxf>
        <fill>
          <patternFill patternType="solid">
            <bgColor theme="1" tint="0.499984740745262"/>
          </patternFill>
        </fill>
      </dxf>
    </rfmt>
    <rfmt sheetId="8" sqref="AG399" start="0" length="0">
      <dxf>
        <fill>
          <patternFill patternType="solid">
            <bgColor theme="1" tint="0.499984740745262"/>
          </patternFill>
        </fill>
      </dxf>
    </rfmt>
    <rfmt sheetId="8" sqref="AG400" start="0" length="0">
      <dxf>
        <fill>
          <patternFill patternType="solid">
            <bgColor theme="1" tint="0.499984740745262"/>
          </patternFill>
        </fill>
      </dxf>
    </rfmt>
    <rfmt sheetId="8" sqref="AG401" start="0" length="0">
      <dxf>
        <fill>
          <patternFill patternType="solid">
            <bgColor theme="1" tint="0.499984740745262"/>
          </patternFill>
        </fill>
      </dxf>
    </rfmt>
    <rfmt sheetId="8" sqref="AG402" start="0" length="0">
      <dxf>
        <fill>
          <patternFill patternType="solid">
            <bgColor theme="1" tint="0.499984740745262"/>
          </patternFill>
        </fill>
      </dxf>
    </rfmt>
    <rfmt sheetId="8" sqref="AG403" start="0" length="0">
      <dxf>
        <fill>
          <patternFill patternType="solid">
            <bgColor theme="1" tint="0.499984740745262"/>
          </patternFill>
        </fill>
      </dxf>
    </rfmt>
    <rfmt sheetId="8" sqref="AG404" start="0" length="0">
      <dxf>
        <fill>
          <patternFill patternType="solid">
            <bgColor theme="1" tint="0.499984740745262"/>
          </patternFill>
        </fill>
      </dxf>
    </rfmt>
    <rfmt sheetId="8" sqref="AG405" start="0" length="0">
      <dxf>
        <fill>
          <patternFill patternType="solid">
            <bgColor theme="1" tint="0.499984740745262"/>
          </patternFill>
        </fill>
      </dxf>
    </rfmt>
    <rfmt sheetId="8" sqref="AG406" start="0" length="0">
      <dxf>
        <fill>
          <patternFill patternType="solid">
            <bgColor theme="1" tint="0.499984740745262"/>
          </patternFill>
        </fill>
      </dxf>
    </rfmt>
    <rfmt sheetId="8" sqref="AG407" start="0" length="0">
      <dxf>
        <fill>
          <patternFill patternType="solid">
            <bgColor theme="1" tint="0.499984740745262"/>
          </patternFill>
        </fill>
      </dxf>
    </rfmt>
    <rfmt sheetId="8" sqref="AG408" start="0" length="0">
      <dxf>
        <fill>
          <patternFill patternType="solid">
            <bgColor theme="1" tint="0.499984740745262"/>
          </patternFill>
        </fill>
      </dxf>
    </rfmt>
    <rfmt sheetId="8" sqref="AG409" start="0" length="0">
      <dxf>
        <fill>
          <patternFill patternType="solid">
            <bgColor theme="1" tint="0.499984740745262"/>
          </patternFill>
        </fill>
      </dxf>
    </rfmt>
    <rfmt sheetId="8" sqref="AG410" start="0" length="0">
      <dxf>
        <fill>
          <patternFill patternType="solid">
            <bgColor theme="1" tint="0.499984740745262"/>
          </patternFill>
        </fill>
      </dxf>
    </rfmt>
    <rfmt sheetId="8" sqref="AG411" start="0" length="0">
      <dxf>
        <fill>
          <patternFill patternType="solid">
            <bgColor theme="1" tint="0.499984740745262"/>
          </patternFill>
        </fill>
      </dxf>
    </rfmt>
    <rfmt sheetId="8" sqref="AG412" start="0" length="0">
      <dxf>
        <fill>
          <patternFill patternType="solid">
            <bgColor theme="1" tint="0.499984740745262"/>
          </patternFill>
        </fill>
      </dxf>
    </rfmt>
    <rfmt sheetId="8" sqref="AG413" start="0" length="0">
      <dxf>
        <fill>
          <patternFill patternType="solid">
            <bgColor theme="1" tint="0.499984740745262"/>
          </patternFill>
        </fill>
      </dxf>
    </rfmt>
    <rfmt sheetId="8" sqref="AG414" start="0" length="0">
      <dxf>
        <fill>
          <patternFill patternType="solid">
            <bgColor theme="1" tint="0.499984740745262"/>
          </patternFill>
        </fill>
      </dxf>
    </rfmt>
    <rfmt sheetId="8" sqref="AG415" start="0" length="0">
      <dxf>
        <fill>
          <patternFill patternType="solid">
            <bgColor theme="1" tint="0.499984740745262"/>
          </patternFill>
        </fill>
      </dxf>
    </rfmt>
    <rfmt sheetId="8" sqref="AG416" start="0" length="0">
      <dxf>
        <fill>
          <patternFill patternType="solid">
            <bgColor theme="1" tint="0.499984740745262"/>
          </patternFill>
        </fill>
      </dxf>
    </rfmt>
    <rfmt sheetId="8" sqref="AG417" start="0" length="0">
      <dxf>
        <fill>
          <patternFill patternType="solid">
            <bgColor theme="1" tint="0.499984740745262"/>
          </patternFill>
        </fill>
      </dxf>
    </rfmt>
    <rfmt sheetId="8" sqref="AG418" start="0" length="0">
      <dxf>
        <fill>
          <patternFill patternType="solid">
            <bgColor theme="1" tint="0.499984740745262"/>
          </patternFill>
        </fill>
      </dxf>
    </rfmt>
    <rfmt sheetId="8" sqref="AG419" start="0" length="0">
      <dxf>
        <fill>
          <patternFill patternType="solid">
            <bgColor theme="1" tint="0.499984740745262"/>
          </patternFill>
        </fill>
      </dxf>
    </rfmt>
    <rfmt sheetId="8" sqref="AG420" start="0" length="0">
      <dxf>
        <fill>
          <patternFill patternType="solid">
            <bgColor theme="1" tint="0.499984740745262"/>
          </patternFill>
        </fill>
      </dxf>
    </rfmt>
    <rfmt sheetId="8" sqref="AG421" start="0" length="0">
      <dxf>
        <fill>
          <patternFill patternType="solid">
            <bgColor theme="1" tint="0.499984740745262"/>
          </patternFill>
        </fill>
      </dxf>
    </rfmt>
    <rfmt sheetId="8" sqref="AG422" start="0" length="0">
      <dxf>
        <fill>
          <patternFill patternType="solid">
            <bgColor theme="1" tint="0.499984740745262"/>
          </patternFill>
        </fill>
      </dxf>
    </rfmt>
    <rfmt sheetId="8" sqref="AG423" start="0" length="0">
      <dxf>
        <fill>
          <patternFill patternType="solid">
            <bgColor theme="1" tint="0.499984740745262"/>
          </patternFill>
        </fill>
      </dxf>
    </rfmt>
    <rfmt sheetId="8" sqref="AG424" start="0" length="0">
      <dxf>
        <fill>
          <patternFill patternType="solid">
            <bgColor theme="1" tint="0.499984740745262"/>
          </patternFill>
        </fill>
      </dxf>
    </rfmt>
    <rfmt sheetId="8" sqref="AG425" start="0" length="0">
      <dxf>
        <fill>
          <patternFill patternType="solid">
            <bgColor theme="1" tint="0.499984740745262"/>
          </patternFill>
        </fill>
      </dxf>
    </rfmt>
    <rfmt sheetId="8" sqref="AG426" start="0" length="0">
      <dxf>
        <fill>
          <patternFill patternType="solid">
            <bgColor theme="1" tint="0.499984740745262"/>
          </patternFill>
        </fill>
      </dxf>
    </rfmt>
    <rfmt sheetId="8" sqref="AG427" start="0" length="0">
      <dxf>
        <fill>
          <patternFill patternType="solid">
            <bgColor theme="1" tint="0.499984740745262"/>
          </patternFill>
        </fill>
      </dxf>
    </rfmt>
    <rfmt sheetId="8" sqref="AG428" start="0" length="0">
      <dxf>
        <fill>
          <patternFill patternType="solid">
            <bgColor theme="1" tint="0.499984740745262"/>
          </patternFill>
        </fill>
      </dxf>
    </rfmt>
    <rfmt sheetId="8" sqref="AG429" start="0" length="0">
      <dxf>
        <fill>
          <patternFill patternType="solid">
            <bgColor theme="1" tint="0.499984740745262"/>
          </patternFill>
        </fill>
      </dxf>
    </rfmt>
    <rfmt sheetId="8" sqref="AG430" start="0" length="0">
      <dxf>
        <fill>
          <patternFill patternType="solid">
            <bgColor theme="1" tint="0.499984740745262"/>
          </patternFill>
        </fill>
      </dxf>
    </rfmt>
    <rfmt sheetId="8" sqref="AG431" start="0" length="0">
      <dxf>
        <fill>
          <patternFill patternType="solid">
            <bgColor theme="1" tint="0.499984740745262"/>
          </patternFill>
        </fill>
      </dxf>
    </rfmt>
    <rfmt sheetId="8" sqref="AG432" start="0" length="0">
      <dxf>
        <fill>
          <patternFill patternType="solid">
            <bgColor theme="1" tint="0.499984740745262"/>
          </patternFill>
        </fill>
      </dxf>
    </rfmt>
    <rfmt sheetId="8" sqref="AG433" start="0" length="0">
      <dxf>
        <fill>
          <patternFill patternType="solid">
            <bgColor theme="1" tint="0.499984740745262"/>
          </patternFill>
        </fill>
      </dxf>
    </rfmt>
    <rfmt sheetId="8" sqref="AG434" start="0" length="0">
      <dxf>
        <fill>
          <patternFill patternType="solid">
            <bgColor theme="1" tint="0.499984740745262"/>
          </patternFill>
        </fill>
      </dxf>
    </rfmt>
    <rfmt sheetId="8" sqref="AG435" start="0" length="0">
      <dxf>
        <fill>
          <patternFill patternType="solid">
            <bgColor theme="1" tint="0.499984740745262"/>
          </patternFill>
        </fill>
      </dxf>
    </rfmt>
    <rfmt sheetId="8" sqref="AG436" start="0" length="0">
      <dxf>
        <fill>
          <patternFill patternType="solid">
            <bgColor theme="1" tint="0.499984740745262"/>
          </patternFill>
        </fill>
      </dxf>
    </rfmt>
    <rfmt sheetId="8" sqref="AG437" start="0" length="0">
      <dxf>
        <fill>
          <patternFill patternType="solid">
            <bgColor theme="1" tint="0.499984740745262"/>
          </patternFill>
        </fill>
      </dxf>
    </rfmt>
    <rfmt sheetId="8" sqref="AG438" start="0" length="0">
      <dxf>
        <fill>
          <patternFill patternType="solid">
            <bgColor theme="1" tint="0.499984740745262"/>
          </patternFill>
        </fill>
      </dxf>
    </rfmt>
    <rfmt sheetId="8" sqref="AG439" start="0" length="0">
      <dxf>
        <fill>
          <patternFill patternType="solid">
            <bgColor theme="1" tint="0.499984740745262"/>
          </patternFill>
        </fill>
      </dxf>
    </rfmt>
    <rfmt sheetId="8" sqref="AG440" start="0" length="0">
      <dxf>
        <fill>
          <patternFill patternType="solid">
            <bgColor theme="1" tint="0.499984740745262"/>
          </patternFill>
        </fill>
      </dxf>
    </rfmt>
    <rfmt sheetId="8" sqref="AG441" start="0" length="0">
      <dxf>
        <fill>
          <patternFill patternType="solid">
            <bgColor theme="1" tint="0.499984740745262"/>
          </patternFill>
        </fill>
      </dxf>
    </rfmt>
    <rfmt sheetId="8" sqref="AG442" start="0" length="0">
      <dxf>
        <fill>
          <patternFill patternType="solid">
            <bgColor theme="1" tint="0.499984740745262"/>
          </patternFill>
        </fill>
      </dxf>
    </rfmt>
    <rfmt sheetId="8" sqref="AG443" start="0" length="0">
      <dxf>
        <fill>
          <patternFill patternType="solid">
            <bgColor theme="1" tint="0.499984740745262"/>
          </patternFill>
        </fill>
      </dxf>
    </rfmt>
    <rfmt sheetId="8" sqref="AG444" start="0" length="0">
      <dxf>
        <fill>
          <patternFill patternType="solid">
            <bgColor theme="1" tint="0.499984740745262"/>
          </patternFill>
        </fill>
      </dxf>
    </rfmt>
    <rfmt sheetId="8" sqref="AG445" start="0" length="0">
      <dxf>
        <fill>
          <patternFill patternType="solid">
            <bgColor theme="1" tint="0.499984740745262"/>
          </patternFill>
        </fill>
      </dxf>
    </rfmt>
    <rfmt sheetId="8" sqref="AG446" start="0" length="0">
      <dxf>
        <fill>
          <patternFill patternType="solid">
            <bgColor theme="1" tint="0.499984740745262"/>
          </patternFill>
        </fill>
      </dxf>
    </rfmt>
    <rfmt sheetId="8" sqref="AG447" start="0" length="0">
      <dxf>
        <fill>
          <patternFill patternType="solid">
            <bgColor theme="1" tint="0.499984740745262"/>
          </patternFill>
        </fill>
      </dxf>
    </rfmt>
    <rfmt sheetId="8" sqref="AG448" start="0" length="0">
      <dxf>
        <fill>
          <patternFill patternType="solid">
            <bgColor theme="1" tint="0.499984740745262"/>
          </patternFill>
        </fill>
      </dxf>
    </rfmt>
    <rfmt sheetId="8" sqref="AG449" start="0" length="0">
      <dxf>
        <fill>
          <patternFill patternType="solid">
            <bgColor theme="1" tint="0.499984740745262"/>
          </patternFill>
        </fill>
      </dxf>
    </rfmt>
    <rfmt sheetId="8" sqref="AG450" start="0" length="0">
      <dxf>
        <fill>
          <patternFill patternType="solid">
            <bgColor theme="1" tint="0.499984740745262"/>
          </patternFill>
        </fill>
      </dxf>
    </rfmt>
    <rfmt sheetId="8" sqref="AG451" start="0" length="0">
      <dxf>
        <fill>
          <patternFill patternType="solid">
            <bgColor theme="1" tint="0.499984740745262"/>
          </patternFill>
        </fill>
      </dxf>
    </rfmt>
    <rfmt sheetId="8" sqref="AG452" start="0" length="0">
      <dxf>
        <fill>
          <patternFill patternType="solid">
            <bgColor theme="1" tint="0.499984740745262"/>
          </patternFill>
        </fill>
      </dxf>
    </rfmt>
    <rfmt sheetId="8" sqref="AG453" start="0" length="0">
      <dxf>
        <fill>
          <patternFill patternType="solid">
            <bgColor theme="1" tint="0.499984740745262"/>
          </patternFill>
        </fill>
      </dxf>
    </rfmt>
    <rfmt sheetId="8" sqref="AG454" start="0" length="0">
      <dxf>
        <fill>
          <patternFill patternType="solid">
            <bgColor theme="1" tint="0.499984740745262"/>
          </patternFill>
        </fill>
      </dxf>
    </rfmt>
    <rfmt sheetId="8" sqref="AG455" start="0" length="0">
      <dxf>
        <fill>
          <patternFill patternType="solid">
            <bgColor theme="1" tint="0.499984740745262"/>
          </patternFill>
        </fill>
      </dxf>
    </rfmt>
    <rfmt sheetId="8" sqref="AG456" start="0" length="0">
      <dxf>
        <fill>
          <patternFill patternType="solid">
            <bgColor theme="1" tint="0.499984740745262"/>
          </patternFill>
        </fill>
      </dxf>
    </rfmt>
    <rfmt sheetId="8" sqref="AG457" start="0" length="0">
      <dxf>
        <fill>
          <patternFill patternType="solid">
            <bgColor theme="1" tint="0.499984740745262"/>
          </patternFill>
        </fill>
      </dxf>
    </rfmt>
    <rfmt sheetId="8" sqref="AG458" start="0" length="0">
      <dxf>
        <fill>
          <patternFill patternType="solid">
            <bgColor theme="1" tint="0.499984740745262"/>
          </patternFill>
        </fill>
      </dxf>
    </rfmt>
    <rfmt sheetId="8" sqref="AG459" start="0" length="0">
      <dxf>
        <fill>
          <patternFill patternType="solid">
            <bgColor theme="1" tint="0.499984740745262"/>
          </patternFill>
        </fill>
      </dxf>
    </rfmt>
    <rfmt sheetId="8" sqref="AG460" start="0" length="0">
      <dxf>
        <fill>
          <patternFill patternType="solid">
            <bgColor theme="1" tint="0.499984740745262"/>
          </patternFill>
        </fill>
      </dxf>
    </rfmt>
    <rfmt sheetId="8" sqref="AG461" start="0" length="0">
      <dxf>
        <fill>
          <patternFill patternType="solid">
            <bgColor theme="1" tint="0.499984740745262"/>
          </patternFill>
        </fill>
      </dxf>
    </rfmt>
    <rfmt sheetId="8" sqref="AG462" start="0" length="0">
      <dxf>
        <fill>
          <patternFill patternType="solid">
            <bgColor theme="1" tint="0.499984740745262"/>
          </patternFill>
        </fill>
      </dxf>
    </rfmt>
    <rfmt sheetId="8" sqref="AG463" start="0" length="0">
      <dxf>
        <fill>
          <patternFill patternType="solid">
            <bgColor theme="1" tint="0.499984740745262"/>
          </patternFill>
        </fill>
      </dxf>
    </rfmt>
    <rfmt sheetId="8" sqref="AG464" start="0" length="0">
      <dxf>
        <fill>
          <patternFill patternType="solid">
            <bgColor theme="1" tint="0.499984740745262"/>
          </patternFill>
        </fill>
      </dxf>
    </rfmt>
    <rfmt sheetId="8" sqref="AG465" start="0" length="0">
      <dxf>
        <fill>
          <patternFill patternType="solid">
            <bgColor theme="1" tint="0.499984740745262"/>
          </patternFill>
        </fill>
      </dxf>
    </rfmt>
    <rfmt sheetId="8" sqref="AG466" start="0" length="0">
      <dxf>
        <fill>
          <patternFill patternType="solid">
            <bgColor theme="1" tint="0.499984740745262"/>
          </patternFill>
        </fill>
      </dxf>
    </rfmt>
    <rfmt sheetId="8" sqref="AG467" start="0" length="0">
      <dxf>
        <fill>
          <patternFill patternType="solid">
            <bgColor theme="1" tint="0.499984740745262"/>
          </patternFill>
        </fill>
      </dxf>
    </rfmt>
    <rfmt sheetId="8" sqref="AG468" start="0" length="0">
      <dxf>
        <fill>
          <patternFill patternType="solid">
            <bgColor theme="1" tint="0.499984740745262"/>
          </patternFill>
        </fill>
      </dxf>
    </rfmt>
    <rfmt sheetId="8" sqref="AG469" start="0" length="0">
      <dxf>
        <fill>
          <patternFill patternType="solid">
            <bgColor theme="1" tint="0.499984740745262"/>
          </patternFill>
        </fill>
      </dxf>
    </rfmt>
    <rfmt sheetId="8" sqref="AG470" start="0" length="0">
      <dxf>
        <fill>
          <patternFill patternType="solid">
            <bgColor theme="1" tint="0.499984740745262"/>
          </patternFill>
        </fill>
      </dxf>
    </rfmt>
    <rfmt sheetId="8" sqref="AG471" start="0" length="0">
      <dxf>
        <fill>
          <patternFill patternType="solid">
            <bgColor theme="1" tint="0.499984740745262"/>
          </patternFill>
        </fill>
      </dxf>
    </rfmt>
    <rfmt sheetId="8" sqref="AG472" start="0" length="0">
      <dxf>
        <fill>
          <patternFill patternType="solid">
            <bgColor theme="1" tint="0.499984740745262"/>
          </patternFill>
        </fill>
      </dxf>
    </rfmt>
    <rfmt sheetId="8" sqref="AG473" start="0" length="0">
      <dxf>
        <fill>
          <patternFill patternType="solid">
            <bgColor theme="1" tint="0.499984740745262"/>
          </patternFill>
        </fill>
      </dxf>
    </rfmt>
    <rfmt sheetId="8" sqref="AG474" start="0" length="0">
      <dxf>
        <fill>
          <patternFill patternType="solid">
            <bgColor theme="1" tint="0.499984740745262"/>
          </patternFill>
        </fill>
      </dxf>
    </rfmt>
    <rfmt sheetId="8" sqref="AG475" start="0" length="0">
      <dxf>
        <fill>
          <patternFill patternType="solid">
            <bgColor theme="1" tint="0.499984740745262"/>
          </patternFill>
        </fill>
      </dxf>
    </rfmt>
    <rfmt sheetId="8" sqref="AG476" start="0" length="0">
      <dxf>
        <fill>
          <patternFill patternType="solid">
            <bgColor theme="1" tint="0.499984740745262"/>
          </patternFill>
        </fill>
      </dxf>
    </rfmt>
    <rfmt sheetId="8" sqref="AG477" start="0" length="0">
      <dxf>
        <fill>
          <patternFill patternType="solid">
            <bgColor theme="1" tint="0.499984740745262"/>
          </patternFill>
        </fill>
      </dxf>
    </rfmt>
    <rfmt sheetId="8" sqref="AG478" start="0" length="0">
      <dxf>
        <fill>
          <patternFill patternType="solid">
            <bgColor theme="1" tint="0.499984740745262"/>
          </patternFill>
        </fill>
      </dxf>
    </rfmt>
    <rfmt sheetId="8" sqref="AG479" start="0" length="0">
      <dxf>
        <fill>
          <patternFill patternType="solid">
            <bgColor theme="1" tint="0.499984740745262"/>
          </patternFill>
        </fill>
      </dxf>
    </rfmt>
    <rfmt sheetId="8" sqref="AG480" start="0" length="0">
      <dxf>
        <fill>
          <patternFill patternType="solid">
            <bgColor theme="1" tint="0.499984740745262"/>
          </patternFill>
        </fill>
      </dxf>
    </rfmt>
    <rfmt sheetId="8" sqref="AG481" start="0" length="0">
      <dxf>
        <fill>
          <patternFill patternType="solid">
            <bgColor theme="1" tint="0.499984740745262"/>
          </patternFill>
        </fill>
      </dxf>
    </rfmt>
    <rfmt sheetId="8" sqref="AG482" start="0" length="0">
      <dxf>
        <fill>
          <patternFill patternType="solid">
            <bgColor theme="1" tint="0.499984740745262"/>
          </patternFill>
        </fill>
      </dxf>
    </rfmt>
    <rfmt sheetId="8" sqref="AG483" start="0" length="0">
      <dxf>
        <fill>
          <patternFill patternType="solid">
            <bgColor theme="1" tint="0.499984740745262"/>
          </patternFill>
        </fill>
      </dxf>
    </rfmt>
    <rfmt sheetId="8" sqref="AG484" start="0" length="0">
      <dxf>
        <fill>
          <patternFill patternType="solid">
            <bgColor theme="1" tint="0.499984740745262"/>
          </patternFill>
        </fill>
      </dxf>
    </rfmt>
    <rfmt sheetId="8" sqref="AG485" start="0" length="0">
      <dxf>
        <fill>
          <patternFill patternType="solid">
            <bgColor theme="1" tint="0.499984740745262"/>
          </patternFill>
        </fill>
      </dxf>
    </rfmt>
    <rfmt sheetId="8" sqref="AG486" start="0" length="0">
      <dxf>
        <fill>
          <patternFill patternType="solid">
            <bgColor theme="1" tint="0.499984740745262"/>
          </patternFill>
        </fill>
      </dxf>
    </rfmt>
    <rfmt sheetId="8" sqref="AG487" start="0" length="0">
      <dxf>
        <fill>
          <patternFill patternType="solid">
            <bgColor theme="1" tint="0.499984740745262"/>
          </patternFill>
        </fill>
      </dxf>
    </rfmt>
    <rfmt sheetId="8" sqref="AG488" start="0" length="0">
      <dxf>
        <fill>
          <patternFill patternType="solid">
            <bgColor theme="1" tint="0.499984740745262"/>
          </patternFill>
        </fill>
      </dxf>
    </rfmt>
    <rfmt sheetId="8" sqref="AG489" start="0" length="0">
      <dxf>
        <fill>
          <patternFill patternType="solid">
            <bgColor theme="1" tint="0.499984740745262"/>
          </patternFill>
        </fill>
      </dxf>
    </rfmt>
    <rfmt sheetId="8" sqref="AG490" start="0" length="0">
      <dxf>
        <fill>
          <patternFill patternType="solid">
            <bgColor theme="1" tint="0.499984740745262"/>
          </patternFill>
        </fill>
      </dxf>
    </rfmt>
    <rfmt sheetId="8" sqref="AG491" start="0" length="0">
      <dxf>
        <fill>
          <patternFill patternType="solid">
            <bgColor theme="1" tint="0.499984740745262"/>
          </patternFill>
        </fill>
      </dxf>
    </rfmt>
    <rfmt sheetId="8" sqref="AG492" start="0" length="0">
      <dxf>
        <fill>
          <patternFill patternType="solid">
            <bgColor theme="1" tint="0.499984740745262"/>
          </patternFill>
        </fill>
      </dxf>
    </rfmt>
    <rfmt sheetId="8" sqref="AG493" start="0" length="0">
      <dxf>
        <fill>
          <patternFill patternType="solid">
            <bgColor theme="1" tint="0.499984740745262"/>
          </patternFill>
        </fill>
      </dxf>
    </rfmt>
    <rfmt sheetId="8" sqref="AG494" start="0" length="0">
      <dxf>
        <fill>
          <patternFill patternType="solid">
            <bgColor theme="1" tint="0.499984740745262"/>
          </patternFill>
        </fill>
      </dxf>
    </rfmt>
    <rfmt sheetId="8" sqref="AG495" start="0" length="0">
      <dxf>
        <fill>
          <patternFill patternType="solid">
            <bgColor theme="1" tint="0.499984740745262"/>
          </patternFill>
        </fill>
      </dxf>
    </rfmt>
    <rfmt sheetId="8" sqref="AG496" start="0" length="0">
      <dxf>
        <fill>
          <patternFill patternType="solid">
            <bgColor theme="1" tint="0.499984740745262"/>
          </patternFill>
        </fill>
      </dxf>
    </rfmt>
    <rfmt sheetId="8" sqref="AG497" start="0" length="0">
      <dxf>
        <fill>
          <patternFill patternType="solid">
            <bgColor theme="1" tint="0.499984740745262"/>
          </patternFill>
        </fill>
      </dxf>
    </rfmt>
    <rfmt sheetId="8" sqref="AG498" start="0" length="0">
      <dxf>
        <fill>
          <patternFill patternType="solid">
            <bgColor theme="1" tint="0.499984740745262"/>
          </patternFill>
        </fill>
      </dxf>
    </rfmt>
    <rfmt sheetId="8" sqref="AG499" start="0" length="0">
      <dxf>
        <fill>
          <patternFill patternType="solid">
            <bgColor theme="1" tint="0.499984740745262"/>
          </patternFill>
        </fill>
      </dxf>
    </rfmt>
    <rfmt sheetId="8" sqref="AG500" start="0" length="0">
      <dxf>
        <fill>
          <patternFill patternType="solid">
            <bgColor theme="1" tint="0.499984740745262"/>
          </patternFill>
        </fill>
      </dxf>
    </rfmt>
    <rfmt sheetId="8" sqref="AG501" start="0" length="0">
      <dxf>
        <fill>
          <patternFill patternType="solid">
            <bgColor theme="1" tint="0.499984740745262"/>
          </patternFill>
        </fill>
      </dxf>
    </rfmt>
    <rfmt sheetId="8" sqref="AG502" start="0" length="0">
      <dxf>
        <fill>
          <patternFill patternType="solid">
            <bgColor theme="1" tint="0.499984740745262"/>
          </patternFill>
        </fill>
      </dxf>
    </rfmt>
    <rfmt sheetId="8" sqref="AG503" start="0" length="0">
      <dxf>
        <fill>
          <patternFill patternType="solid">
            <bgColor theme="1" tint="0.499984740745262"/>
          </patternFill>
        </fill>
      </dxf>
    </rfmt>
    <rfmt sheetId="8" sqref="AG504" start="0" length="0">
      <dxf>
        <fill>
          <patternFill patternType="solid">
            <bgColor theme="1" tint="0.499984740745262"/>
          </patternFill>
        </fill>
      </dxf>
    </rfmt>
    <rfmt sheetId="8" sqref="AG505" start="0" length="0">
      <dxf>
        <fill>
          <patternFill patternType="solid">
            <bgColor theme="1" tint="0.499984740745262"/>
          </patternFill>
        </fill>
      </dxf>
    </rfmt>
    <rfmt sheetId="8" sqref="AG506" start="0" length="0">
      <dxf>
        <fill>
          <patternFill patternType="solid">
            <bgColor theme="1" tint="0.499984740745262"/>
          </patternFill>
        </fill>
      </dxf>
    </rfmt>
    <rfmt sheetId="8" sqref="AG507" start="0" length="0">
      <dxf>
        <fill>
          <patternFill patternType="solid">
            <bgColor theme="1" tint="0.499984740745262"/>
          </patternFill>
        </fill>
      </dxf>
    </rfmt>
    <rfmt sheetId="8" sqref="AG508" start="0" length="0">
      <dxf>
        <fill>
          <patternFill patternType="solid">
            <bgColor theme="1" tint="0.499984740745262"/>
          </patternFill>
        </fill>
      </dxf>
    </rfmt>
    <rfmt sheetId="8" sqref="AG509" start="0" length="0">
      <dxf>
        <fill>
          <patternFill patternType="solid">
            <bgColor theme="1" tint="0.499984740745262"/>
          </patternFill>
        </fill>
      </dxf>
    </rfmt>
    <rfmt sheetId="8" sqref="AG510" start="0" length="0">
      <dxf>
        <fill>
          <patternFill patternType="solid">
            <bgColor theme="1" tint="0.499984740745262"/>
          </patternFill>
        </fill>
      </dxf>
    </rfmt>
    <rfmt sheetId="8" sqref="AG511" start="0" length="0">
      <dxf>
        <fill>
          <patternFill patternType="solid">
            <bgColor theme="1" tint="0.499984740745262"/>
          </patternFill>
        </fill>
      </dxf>
    </rfmt>
    <rfmt sheetId="8" sqref="AG512" start="0" length="0">
      <dxf>
        <fill>
          <patternFill patternType="solid">
            <bgColor theme="1" tint="0.499984740745262"/>
          </patternFill>
        </fill>
      </dxf>
    </rfmt>
    <rfmt sheetId="8" sqref="AG513" start="0" length="0">
      <dxf>
        <fill>
          <patternFill patternType="solid">
            <bgColor theme="1" tint="0.499984740745262"/>
          </patternFill>
        </fill>
      </dxf>
    </rfmt>
    <rfmt sheetId="8" sqref="AG514" start="0" length="0">
      <dxf>
        <fill>
          <patternFill patternType="solid">
            <bgColor theme="1" tint="0.499984740745262"/>
          </patternFill>
        </fill>
      </dxf>
    </rfmt>
    <rfmt sheetId="8" sqref="AG515" start="0" length="0">
      <dxf>
        <fill>
          <patternFill patternType="solid">
            <bgColor theme="1" tint="0.499984740745262"/>
          </patternFill>
        </fill>
      </dxf>
    </rfmt>
    <rfmt sheetId="8" sqref="AG516" start="0" length="0">
      <dxf>
        <fill>
          <patternFill patternType="solid">
            <bgColor theme="1" tint="0.499984740745262"/>
          </patternFill>
        </fill>
      </dxf>
    </rfmt>
    <rfmt sheetId="8" sqref="AG517" start="0" length="0">
      <dxf>
        <fill>
          <patternFill patternType="solid">
            <bgColor theme="1" tint="0.499984740745262"/>
          </patternFill>
        </fill>
      </dxf>
    </rfmt>
    <rfmt sheetId="8" sqref="AG518" start="0" length="0">
      <dxf>
        <fill>
          <patternFill patternType="solid">
            <bgColor theme="1" tint="0.499984740745262"/>
          </patternFill>
        </fill>
      </dxf>
    </rfmt>
    <rfmt sheetId="8" sqref="AG519" start="0" length="0">
      <dxf>
        <fill>
          <patternFill patternType="solid">
            <bgColor theme="1" tint="0.499984740745262"/>
          </patternFill>
        </fill>
      </dxf>
    </rfmt>
    <rfmt sheetId="8" sqref="AG520" start="0" length="0">
      <dxf>
        <fill>
          <patternFill patternType="solid">
            <bgColor theme="1" tint="0.499984740745262"/>
          </patternFill>
        </fill>
      </dxf>
    </rfmt>
    <rfmt sheetId="8" sqref="AG521" start="0" length="0">
      <dxf>
        <fill>
          <patternFill patternType="solid">
            <bgColor theme="1" tint="0.499984740745262"/>
          </patternFill>
        </fill>
      </dxf>
    </rfmt>
    <rfmt sheetId="8" sqref="AG522" start="0" length="0">
      <dxf>
        <fill>
          <patternFill patternType="solid">
            <bgColor theme="1" tint="0.499984740745262"/>
          </patternFill>
        </fill>
      </dxf>
    </rfmt>
    <rfmt sheetId="8" sqref="AG523" start="0" length="0">
      <dxf>
        <fill>
          <patternFill patternType="solid">
            <bgColor theme="1" tint="0.499984740745262"/>
          </patternFill>
        </fill>
      </dxf>
    </rfmt>
    <rfmt sheetId="8" sqref="AG524" start="0" length="0">
      <dxf>
        <fill>
          <patternFill patternType="solid">
            <bgColor theme="1" tint="0.499984740745262"/>
          </patternFill>
        </fill>
      </dxf>
    </rfmt>
    <rfmt sheetId="8" sqref="AG525" start="0" length="0">
      <dxf>
        <fill>
          <patternFill patternType="solid">
            <bgColor theme="1" tint="0.499984740745262"/>
          </patternFill>
        </fill>
      </dxf>
    </rfmt>
    <rfmt sheetId="8" sqref="AG526" start="0" length="0">
      <dxf>
        <fill>
          <patternFill patternType="solid">
            <bgColor theme="1" tint="0.499984740745262"/>
          </patternFill>
        </fill>
      </dxf>
    </rfmt>
    <rfmt sheetId="8" sqref="AG527" start="0" length="0">
      <dxf>
        <fill>
          <patternFill patternType="solid">
            <bgColor theme="1" tint="0.499984740745262"/>
          </patternFill>
        </fill>
      </dxf>
    </rfmt>
    <rfmt sheetId="8" sqref="AG528" start="0" length="0">
      <dxf>
        <fill>
          <patternFill patternType="solid">
            <bgColor theme="1" tint="0.499984740745262"/>
          </patternFill>
        </fill>
      </dxf>
    </rfmt>
    <rfmt sheetId="8" sqref="AG529" start="0" length="0">
      <dxf>
        <fill>
          <patternFill patternType="solid">
            <bgColor theme="1" tint="0.499984740745262"/>
          </patternFill>
        </fill>
      </dxf>
    </rfmt>
    <rfmt sheetId="8" sqref="AG530" start="0" length="0">
      <dxf>
        <fill>
          <patternFill patternType="solid">
            <bgColor theme="1" tint="0.499984740745262"/>
          </patternFill>
        </fill>
      </dxf>
    </rfmt>
    <rfmt sheetId="8" sqref="AG531" start="0" length="0">
      <dxf>
        <fill>
          <patternFill patternType="solid">
            <bgColor theme="1" tint="0.499984740745262"/>
          </patternFill>
        </fill>
      </dxf>
    </rfmt>
    <rfmt sheetId="8" sqref="AG532" start="0" length="0">
      <dxf>
        <fill>
          <patternFill patternType="solid">
            <bgColor theme="1" tint="0.499984740745262"/>
          </patternFill>
        </fill>
      </dxf>
    </rfmt>
    <rfmt sheetId="8" sqref="AG533" start="0" length="0">
      <dxf>
        <fill>
          <patternFill patternType="solid">
            <bgColor theme="1" tint="0.499984740745262"/>
          </patternFill>
        </fill>
      </dxf>
    </rfmt>
    <rfmt sheetId="8" sqref="AG534" start="0" length="0">
      <dxf>
        <fill>
          <patternFill patternType="solid">
            <bgColor theme="1" tint="0.499984740745262"/>
          </patternFill>
        </fill>
      </dxf>
    </rfmt>
    <rfmt sheetId="8" sqref="AG535" start="0" length="0">
      <dxf>
        <fill>
          <patternFill patternType="solid">
            <bgColor theme="1" tint="0.499984740745262"/>
          </patternFill>
        </fill>
      </dxf>
    </rfmt>
    <rfmt sheetId="8" sqref="AG536" start="0" length="0">
      <dxf>
        <fill>
          <patternFill patternType="solid">
            <bgColor theme="1" tint="0.499984740745262"/>
          </patternFill>
        </fill>
      </dxf>
    </rfmt>
    <rfmt sheetId="8" sqref="AG537" start="0" length="0">
      <dxf>
        <fill>
          <patternFill patternType="solid">
            <bgColor theme="1" tint="0.499984740745262"/>
          </patternFill>
        </fill>
      </dxf>
    </rfmt>
    <rfmt sheetId="8" sqref="AG538" start="0" length="0">
      <dxf>
        <fill>
          <patternFill patternType="solid">
            <bgColor theme="1" tint="0.499984740745262"/>
          </patternFill>
        </fill>
      </dxf>
    </rfmt>
    <rfmt sheetId="8" sqref="AG539" start="0" length="0">
      <dxf>
        <fill>
          <patternFill patternType="solid">
            <bgColor theme="1" tint="0.499984740745262"/>
          </patternFill>
        </fill>
      </dxf>
    </rfmt>
    <rfmt sheetId="8" sqref="AG540" start="0" length="0">
      <dxf>
        <fill>
          <patternFill patternType="solid">
            <bgColor theme="1" tint="0.499984740745262"/>
          </patternFill>
        </fill>
      </dxf>
    </rfmt>
    <rfmt sheetId="8" sqref="AG541" start="0" length="0">
      <dxf>
        <fill>
          <patternFill patternType="solid">
            <bgColor theme="1" tint="0.499984740745262"/>
          </patternFill>
        </fill>
      </dxf>
    </rfmt>
    <rfmt sheetId="8" sqref="AG542" start="0" length="0">
      <dxf>
        <fill>
          <patternFill patternType="solid">
            <bgColor theme="1" tint="0.499984740745262"/>
          </patternFill>
        </fill>
      </dxf>
    </rfmt>
    <rfmt sheetId="8" sqref="AG543" start="0" length="0">
      <dxf>
        <fill>
          <patternFill patternType="solid">
            <bgColor theme="1" tint="0.499984740745262"/>
          </patternFill>
        </fill>
      </dxf>
    </rfmt>
    <rfmt sheetId="8" sqref="AG544" start="0" length="0">
      <dxf>
        <fill>
          <patternFill patternType="solid">
            <bgColor theme="1" tint="0.499984740745262"/>
          </patternFill>
        </fill>
      </dxf>
    </rfmt>
    <rfmt sheetId="8" sqref="AG545" start="0" length="0">
      <dxf>
        <fill>
          <patternFill patternType="solid">
            <bgColor theme="1" tint="0.499984740745262"/>
          </patternFill>
        </fill>
      </dxf>
    </rfmt>
    <rfmt sheetId="8" sqref="AG546" start="0" length="0">
      <dxf>
        <fill>
          <patternFill patternType="solid">
            <bgColor theme="1" tint="0.499984740745262"/>
          </patternFill>
        </fill>
      </dxf>
    </rfmt>
    <rfmt sheetId="8" sqref="AG547" start="0" length="0">
      <dxf>
        <fill>
          <patternFill patternType="solid">
            <bgColor theme="1" tint="0.499984740745262"/>
          </patternFill>
        </fill>
      </dxf>
    </rfmt>
    <rfmt sheetId="8" sqref="AG548" start="0" length="0">
      <dxf>
        <fill>
          <patternFill patternType="solid">
            <bgColor theme="1" tint="0.499984740745262"/>
          </patternFill>
        </fill>
      </dxf>
    </rfmt>
    <rfmt sheetId="8" sqref="AG549" start="0" length="0">
      <dxf>
        <fill>
          <patternFill patternType="solid">
            <bgColor theme="1" tint="0.499984740745262"/>
          </patternFill>
        </fill>
      </dxf>
    </rfmt>
    <rfmt sheetId="8" sqref="AG550" start="0" length="0">
      <dxf>
        <fill>
          <patternFill patternType="solid">
            <bgColor theme="1" tint="0.499984740745262"/>
          </patternFill>
        </fill>
      </dxf>
    </rfmt>
    <rfmt sheetId="8" sqref="AG551" start="0" length="0">
      <dxf>
        <fill>
          <patternFill patternType="solid">
            <bgColor theme="1" tint="0.499984740745262"/>
          </patternFill>
        </fill>
      </dxf>
    </rfmt>
    <rfmt sheetId="8" sqref="AG552" start="0" length="0">
      <dxf>
        <fill>
          <patternFill patternType="solid">
            <bgColor theme="1" tint="0.499984740745262"/>
          </patternFill>
        </fill>
      </dxf>
    </rfmt>
    <rfmt sheetId="8" sqref="AG553" start="0" length="0">
      <dxf>
        <fill>
          <patternFill patternType="solid">
            <bgColor theme="1" tint="0.499984740745262"/>
          </patternFill>
        </fill>
      </dxf>
    </rfmt>
    <rfmt sheetId="8" sqref="AG554" start="0" length="0">
      <dxf>
        <fill>
          <patternFill patternType="solid">
            <bgColor theme="1" tint="0.499984740745262"/>
          </patternFill>
        </fill>
      </dxf>
    </rfmt>
    <rfmt sheetId="8" sqref="AG555" start="0" length="0">
      <dxf>
        <fill>
          <patternFill patternType="solid">
            <bgColor theme="1" tint="0.499984740745262"/>
          </patternFill>
        </fill>
      </dxf>
    </rfmt>
    <rfmt sheetId="8" sqref="AG556" start="0" length="0">
      <dxf>
        <fill>
          <patternFill patternType="solid">
            <bgColor theme="1" tint="0.499984740745262"/>
          </patternFill>
        </fill>
      </dxf>
    </rfmt>
    <rfmt sheetId="8" sqref="AG557" start="0" length="0">
      <dxf>
        <fill>
          <patternFill patternType="solid">
            <bgColor theme="1" tint="0.499984740745262"/>
          </patternFill>
        </fill>
      </dxf>
    </rfmt>
    <rfmt sheetId="8" sqref="AG558" start="0" length="0">
      <dxf>
        <fill>
          <patternFill patternType="solid">
            <bgColor theme="1" tint="0.499984740745262"/>
          </patternFill>
        </fill>
      </dxf>
    </rfmt>
    <rfmt sheetId="8" sqref="AG559" start="0" length="0">
      <dxf>
        <fill>
          <patternFill patternType="solid">
            <bgColor theme="1" tint="0.499984740745262"/>
          </patternFill>
        </fill>
      </dxf>
    </rfmt>
    <rfmt sheetId="8" sqref="AG560" start="0" length="0">
      <dxf>
        <fill>
          <patternFill patternType="solid">
            <bgColor theme="1" tint="0.499984740745262"/>
          </patternFill>
        </fill>
      </dxf>
    </rfmt>
    <rfmt sheetId="8" sqref="AG561" start="0" length="0">
      <dxf>
        <fill>
          <patternFill patternType="solid">
            <bgColor theme="1" tint="0.499984740745262"/>
          </patternFill>
        </fill>
      </dxf>
    </rfmt>
    <rfmt sheetId="8" sqref="AG562" start="0" length="0">
      <dxf>
        <fill>
          <patternFill patternType="solid">
            <bgColor theme="1" tint="0.499984740745262"/>
          </patternFill>
        </fill>
      </dxf>
    </rfmt>
    <rfmt sheetId="8" sqref="AG563" start="0" length="0">
      <dxf>
        <fill>
          <patternFill patternType="solid">
            <bgColor theme="1" tint="0.499984740745262"/>
          </patternFill>
        </fill>
      </dxf>
    </rfmt>
    <rfmt sheetId="8" sqref="AG564" start="0" length="0">
      <dxf>
        <fill>
          <patternFill patternType="solid">
            <bgColor theme="1" tint="0.499984740745262"/>
          </patternFill>
        </fill>
      </dxf>
    </rfmt>
    <rfmt sheetId="8" sqref="AG565" start="0" length="0">
      <dxf>
        <fill>
          <patternFill patternType="solid">
            <bgColor theme="1" tint="0.499984740745262"/>
          </patternFill>
        </fill>
      </dxf>
    </rfmt>
    <rfmt sheetId="8" sqref="AG566" start="0" length="0">
      <dxf>
        <fill>
          <patternFill patternType="solid">
            <bgColor theme="1" tint="0.499984740745262"/>
          </patternFill>
        </fill>
      </dxf>
    </rfmt>
    <rfmt sheetId="8" sqref="AG567" start="0" length="0">
      <dxf>
        <fill>
          <patternFill patternType="solid">
            <bgColor theme="1" tint="0.499984740745262"/>
          </patternFill>
        </fill>
      </dxf>
    </rfmt>
    <rfmt sheetId="8" sqref="AG568" start="0" length="0">
      <dxf>
        <fill>
          <patternFill patternType="solid">
            <bgColor theme="1" tint="0.499984740745262"/>
          </patternFill>
        </fill>
      </dxf>
    </rfmt>
    <rfmt sheetId="8" sqref="AG569" start="0" length="0">
      <dxf>
        <fill>
          <patternFill patternType="solid">
            <bgColor theme="1" tint="0.499984740745262"/>
          </patternFill>
        </fill>
      </dxf>
    </rfmt>
    <rfmt sheetId="8" sqref="AG570" start="0" length="0">
      <dxf>
        <fill>
          <patternFill patternType="solid">
            <bgColor theme="1" tint="0.499984740745262"/>
          </patternFill>
        </fill>
      </dxf>
    </rfmt>
    <rfmt sheetId="8" sqref="AG571" start="0" length="0">
      <dxf>
        <fill>
          <patternFill patternType="solid">
            <bgColor theme="1" tint="0.499984740745262"/>
          </patternFill>
        </fill>
      </dxf>
    </rfmt>
    <rfmt sheetId="8" sqref="AG572" start="0" length="0">
      <dxf>
        <fill>
          <patternFill patternType="solid">
            <bgColor theme="1" tint="0.499984740745262"/>
          </patternFill>
        </fill>
      </dxf>
    </rfmt>
    <rfmt sheetId="8" sqref="AG573" start="0" length="0">
      <dxf>
        <fill>
          <patternFill patternType="solid">
            <bgColor theme="1" tint="0.499984740745262"/>
          </patternFill>
        </fill>
      </dxf>
    </rfmt>
    <rfmt sheetId="8" sqref="AG574" start="0" length="0">
      <dxf>
        <fill>
          <patternFill patternType="solid">
            <bgColor theme="1" tint="0.499984740745262"/>
          </patternFill>
        </fill>
      </dxf>
    </rfmt>
    <rfmt sheetId="8" sqref="AG575" start="0" length="0">
      <dxf>
        <fill>
          <patternFill patternType="solid">
            <bgColor theme="1" tint="0.499984740745262"/>
          </patternFill>
        </fill>
      </dxf>
    </rfmt>
    <rfmt sheetId="8" sqref="AG576" start="0" length="0">
      <dxf>
        <fill>
          <patternFill patternType="solid">
            <bgColor theme="1" tint="0.499984740745262"/>
          </patternFill>
        </fill>
      </dxf>
    </rfmt>
    <rfmt sheetId="8" sqref="AG577" start="0" length="0">
      <dxf>
        <fill>
          <patternFill patternType="solid">
            <bgColor theme="1" tint="0.499984740745262"/>
          </patternFill>
        </fill>
      </dxf>
    </rfmt>
    <rfmt sheetId="8" sqref="AG578" start="0" length="0">
      <dxf>
        <fill>
          <patternFill patternType="solid">
            <bgColor theme="1" tint="0.499984740745262"/>
          </patternFill>
        </fill>
      </dxf>
    </rfmt>
    <rfmt sheetId="8" sqref="AG579" start="0" length="0">
      <dxf>
        <fill>
          <patternFill patternType="solid">
            <bgColor theme="1" tint="0.499984740745262"/>
          </patternFill>
        </fill>
      </dxf>
    </rfmt>
    <rfmt sheetId="8" sqref="AG580" start="0" length="0">
      <dxf>
        <fill>
          <patternFill patternType="solid">
            <bgColor theme="1" tint="0.499984740745262"/>
          </patternFill>
        </fill>
      </dxf>
    </rfmt>
    <rfmt sheetId="8" sqref="AG581" start="0" length="0">
      <dxf>
        <fill>
          <patternFill patternType="solid">
            <bgColor theme="1" tint="0.499984740745262"/>
          </patternFill>
        </fill>
      </dxf>
    </rfmt>
    <rfmt sheetId="8" sqref="AG582" start="0" length="0">
      <dxf>
        <fill>
          <patternFill patternType="solid">
            <bgColor theme="1" tint="0.499984740745262"/>
          </patternFill>
        </fill>
      </dxf>
    </rfmt>
    <rfmt sheetId="8" sqref="AG583" start="0" length="0">
      <dxf>
        <fill>
          <patternFill patternType="solid">
            <bgColor theme="1" tint="0.499984740745262"/>
          </patternFill>
        </fill>
      </dxf>
    </rfmt>
    <rfmt sheetId="8" sqref="AG584" start="0" length="0">
      <dxf>
        <fill>
          <patternFill patternType="solid">
            <bgColor theme="1" tint="0.499984740745262"/>
          </patternFill>
        </fill>
      </dxf>
    </rfmt>
    <rfmt sheetId="8" sqref="AG585" start="0" length="0">
      <dxf>
        <fill>
          <patternFill patternType="solid">
            <bgColor theme="1" tint="0.499984740745262"/>
          </patternFill>
        </fill>
      </dxf>
    </rfmt>
    <rfmt sheetId="8" sqref="AG586" start="0" length="0">
      <dxf>
        <fill>
          <patternFill patternType="solid">
            <bgColor theme="1" tint="0.499984740745262"/>
          </patternFill>
        </fill>
      </dxf>
    </rfmt>
    <rfmt sheetId="8" sqref="AG587" start="0" length="0">
      <dxf>
        <fill>
          <patternFill patternType="solid">
            <bgColor theme="1" tint="0.499984740745262"/>
          </patternFill>
        </fill>
      </dxf>
    </rfmt>
    <rfmt sheetId="8" sqref="AG588" start="0" length="0">
      <dxf>
        <fill>
          <patternFill patternType="solid">
            <bgColor theme="1" tint="0.499984740745262"/>
          </patternFill>
        </fill>
      </dxf>
    </rfmt>
    <rfmt sheetId="8" sqref="AG589" start="0" length="0">
      <dxf>
        <fill>
          <patternFill patternType="solid">
            <bgColor theme="1" tint="0.499984740745262"/>
          </patternFill>
        </fill>
      </dxf>
    </rfmt>
    <rfmt sheetId="8" sqref="AG590" start="0" length="0">
      <dxf>
        <fill>
          <patternFill patternType="solid">
            <bgColor theme="1" tint="0.499984740745262"/>
          </patternFill>
        </fill>
      </dxf>
    </rfmt>
    <rfmt sheetId="8" sqref="AG591" start="0" length="0">
      <dxf>
        <fill>
          <patternFill patternType="solid">
            <bgColor theme="1" tint="0.499984740745262"/>
          </patternFill>
        </fill>
      </dxf>
    </rfmt>
    <rfmt sheetId="8" sqref="AG592" start="0" length="0">
      <dxf>
        <fill>
          <patternFill patternType="solid">
            <bgColor theme="1" tint="0.499984740745262"/>
          </patternFill>
        </fill>
      </dxf>
    </rfmt>
    <rfmt sheetId="8" sqref="AG593" start="0" length="0">
      <dxf>
        <fill>
          <patternFill patternType="solid">
            <bgColor theme="1" tint="0.499984740745262"/>
          </patternFill>
        </fill>
      </dxf>
    </rfmt>
    <rfmt sheetId="8" sqref="AG594" start="0" length="0">
      <dxf>
        <fill>
          <patternFill patternType="solid">
            <bgColor theme="1" tint="0.499984740745262"/>
          </patternFill>
        </fill>
      </dxf>
    </rfmt>
    <rfmt sheetId="8" sqref="AG595" start="0" length="0">
      <dxf>
        <fill>
          <patternFill patternType="solid">
            <bgColor theme="1" tint="0.499984740745262"/>
          </patternFill>
        </fill>
      </dxf>
    </rfmt>
    <rfmt sheetId="8" sqref="AG596" start="0" length="0">
      <dxf>
        <fill>
          <patternFill patternType="solid">
            <bgColor theme="1" tint="0.499984740745262"/>
          </patternFill>
        </fill>
      </dxf>
    </rfmt>
    <rfmt sheetId="8" sqref="AG597" start="0" length="0">
      <dxf>
        <fill>
          <patternFill patternType="solid">
            <bgColor theme="1" tint="0.499984740745262"/>
          </patternFill>
        </fill>
      </dxf>
    </rfmt>
    <rfmt sheetId="8" sqref="AG598" start="0" length="0">
      <dxf>
        <fill>
          <patternFill patternType="solid">
            <bgColor theme="1" tint="0.499984740745262"/>
          </patternFill>
        </fill>
      </dxf>
    </rfmt>
    <rfmt sheetId="8" sqref="AG599" start="0" length="0">
      <dxf>
        <fill>
          <patternFill patternType="solid">
            <bgColor theme="1" tint="0.499984740745262"/>
          </patternFill>
        </fill>
      </dxf>
    </rfmt>
    <rfmt sheetId="8" sqref="AG600" start="0" length="0">
      <dxf>
        <fill>
          <patternFill patternType="solid">
            <bgColor theme="1" tint="0.499984740745262"/>
          </patternFill>
        </fill>
      </dxf>
    </rfmt>
    <rfmt sheetId="8" sqref="AG601" start="0" length="0">
      <dxf>
        <fill>
          <patternFill patternType="solid">
            <bgColor theme="1" tint="0.499984740745262"/>
          </patternFill>
        </fill>
      </dxf>
    </rfmt>
    <rfmt sheetId="8" sqref="AG602" start="0" length="0">
      <dxf>
        <fill>
          <patternFill patternType="solid">
            <bgColor theme="1" tint="0.499984740745262"/>
          </patternFill>
        </fill>
      </dxf>
    </rfmt>
    <rfmt sheetId="8" sqref="AG603" start="0" length="0">
      <dxf>
        <fill>
          <patternFill patternType="solid">
            <bgColor theme="1" tint="0.499984740745262"/>
          </patternFill>
        </fill>
      </dxf>
    </rfmt>
    <rfmt sheetId="8" sqref="AG604" start="0" length="0">
      <dxf>
        <fill>
          <patternFill patternType="solid">
            <bgColor theme="1" tint="0.499984740745262"/>
          </patternFill>
        </fill>
      </dxf>
    </rfmt>
    <rfmt sheetId="8" sqref="AG605" start="0" length="0">
      <dxf>
        <fill>
          <patternFill patternType="solid">
            <bgColor theme="1" tint="0.499984740745262"/>
          </patternFill>
        </fill>
      </dxf>
    </rfmt>
    <rfmt sheetId="8" sqref="AG606" start="0" length="0">
      <dxf>
        <fill>
          <patternFill patternType="solid">
            <bgColor theme="1" tint="0.499984740745262"/>
          </patternFill>
        </fill>
      </dxf>
    </rfmt>
    <rfmt sheetId="8" sqref="AG607" start="0" length="0">
      <dxf>
        <fill>
          <patternFill patternType="solid">
            <bgColor theme="1" tint="0.499984740745262"/>
          </patternFill>
        </fill>
      </dxf>
    </rfmt>
    <rfmt sheetId="8" sqref="AG608" start="0" length="0">
      <dxf>
        <fill>
          <patternFill patternType="solid">
            <bgColor theme="1" tint="0.499984740745262"/>
          </patternFill>
        </fill>
      </dxf>
    </rfmt>
    <rfmt sheetId="8" sqref="AG609" start="0" length="0">
      <dxf>
        <fill>
          <patternFill patternType="solid">
            <bgColor theme="1" tint="0.499984740745262"/>
          </patternFill>
        </fill>
      </dxf>
    </rfmt>
    <rfmt sheetId="8" sqref="AG610" start="0" length="0">
      <dxf>
        <fill>
          <patternFill patternType="solid">
            <bgColor theme="1" tint="0.499984740745262"/>
          </patternFill>
        </fill>
      </dxf>
    </rfmt>
    <rfmt sheetId="8" sqref="AG611" start="0" length="0">
      <dxf>
        <fill>
          <patternFill patternType="solid">
            <bgColor theme="1" tint="0.499984740745262"/>
          </patternFill>
        </fill>
      </dxf>
    </rfmt>
    <rfmt sheetId="8" sqref="AG612" start="0" length="0">
      <dxf>
        <fill>
          <patternFill patternType="solid">
            <bgColor theme="1" tint="0.499984740745262"/>
          </patternFill>
        </fill>
      </dxf>
    </rfmt>
    <rfmt sheetId="8" sqref="AG613" start="0" length="0">
      <dxf>
        <fill>
          <patternFill patternType="solid">
            <bgColor theme="1" tint="0.499984740745262"/>
          </patternFill>
        </fill>
      </dxf>
    </rfmt>
    <rfmt sheetId="8" sqref="AG614" start="0" length="0">
      <dxf>
        <fill>
          <patternFill patternType="solid">
            <bgColor theme="1" tint="0.499984740745262"/>
          </patternFill>
        </fill>
      </dxf>
    </rfmt>
    <rfmt sheetId="8" sqref="AG615" start="0" length="0">
      <dxf>
        <fill>
          <patternFill patternType="solid">
            <bgColor theme="1" tint="0.499984740745262"/>
          </patternFill>
        </fill>
      </dxf>
    </rfmt>
    <rfmt sheetId="8" sqref="AG616" start="0" length="0">
      <dxf>
        <fill>
          <patternFill patternType="solid">
            <bgColor theme="1" tint="0.499984740745262"/>
          </patternFill>
        </fill>
      </dxf>
    </rfmt>
    <rfmt sheetId="8" sqref="AG617" start="0" length="0">
      <dxf>
        <fill>
          <patternFill patternType="solid">
            <bgColor theme="1" tint="0.499984740745262"/>
          </patternFill>
        </fill>
      </dxf>
    </rfmt>
    <rfmt sheetId="8" sqref="AG618" start="0" length="0">
      <dxf>
        <fill>
          <patternFill patternType="solid">
            <bgColor theme="1" tint="0.499984740745262"/>
          </patternFill>
        </fill>
      </dxf>
    </rfmt>
    <rfmt sheetId="8" sqref="AG619" start="0" length="0">
      <dxf>
        <fill>
          <patternFill patternType="solid">
            <bgColor theme="1" tint="0.499984740745262"/>
          </patternFill>
        </fill>
      </dxf>
    </rfmt>
    <rfmt sheetId="8" sqref="AG620" start="0" length="0">
      <dxf>
        <fill>
          <patternFill patternType="solid">
            <bgColor theme="1" tint="0.499984740745262"/>
          </patternFill>
        </fill>
      </dxf>
    </rfmt>
    <rfmt sheetId="8" sqref="AG621" start="0" length="0">
      <dxf>
        <fill>
          <patternFill patternType="solid">
            <bgColor theme="1" tint="0.499984740745262"/>
          </patternFill>
        </fill>
      </dxf>
    </rfmt>
    <rfmt sheetId="8" sqref="AG622" start="0" length="0">
      <dxf>
        <fill>
          <patternFill patternType="solid">
            <bgColor theme="1" tint="0.499984740745262"/>
          </patternFill>
        </fill>
      </dxf>
    </rfmt>
    <rfmt sheetId="8" sqref="AG623" start="0" length="0">
      <dxf>
        <fill>
          <patternFill patternType="solid">
            <bgColor theme="1" tint="0.499984740745262"/>
          </patternFill>
        </fill>
      </dxf>
    </rfmt>
    <rfmt sheetId="8" sqref="AG624" start="0" length="0">
      <dxf>
        <fill>
          <patternFill patternType="solid">
            <bgColor theme="1" tint="0.499984740745262"/>
          </patternFill>
        </fill>
      </dxf>
    </rfmt>
    <rfmt sheetId="8" sqref="AG625" start="0" length="0">
      <dxf>
        <fill>
          <patternFill patternType="solid">
            <bgColor theme="1" tint="0.499984740745262"/>
          </patternFill>
        </fill>
      </dxf>
    </rfmt>
    <rfmt sheetId="8" sqref="AG626" start="0" length="0">
      <dxf>
        <fill>
          <patternFill patternType="solid">
            <bgColor theme="1" tint="0.499984740745262"/>
          </patternFill>
        </fill>
      </dxf>
    </rfmt>
    <rfmt sheetId="8" sqref="AG627" start="0" length="0">
      <dxf>
        <fill>
          <patternFill patternType="solid">
            <bgColor theme="1" tint="0.499984740745262"/>
          </patternFill>
        </fill>
      </dxf>
    </rfmt>
    <rfmt sheetId="8" sqref="AG628" start="0" length="0">
      <dxf>
        <fill>
          <patternFill patternType="solid">
            <bgColor theme="1" tint="0.499984740745262"/>
          </patternFill>
        </fill>
      </dxf>
    </rfmt>
    <rfmt sheetId="8" sqref="AG629" start="0" length="0">
      <dxf>
        <fill>
          <patternFill patternType="solid">
            <bgColor theme="1" tint="0.499984740745262"/>
          </patternFill>
        </fill>
      </dxf>
    </rfmt>
    <rfmt sheetId="8" sqref="AG630" start="0" length="0">
      <dxf>
        <fill>
          <patternFill patternType="solid">
            <bgColor theme="1" tint="0.499984740745262"/>
          </patternFill>
        </fill>
      </dxf>
    </rfmt>
    <rfmt sheetId="8" sqref="AG631" start="0" length="0">
      <dxf>
        <fill>
          <patternFill patternType="solid">
            <bgColor theme="1" tint="0.499984740745262"/>
          </patternFill>
        </fill>
      </dxf>
    </rfmt>
    <rfmt sheetId="8" sqref="AG632" start="0" length="0">
      <dxf>
        <fill>
          <patternFill patternType="solid">
            <bgColor theme="1" tint="0.499984740745262"/>
          </patternFill>
        </fill>
      </dxf>
    </rfmt>
    <rfmt sheetId="8" sqref="AG633" start="0" length="0">
      <dxf>
        <fill>
          <patternFill patternType="solid">
            <bgColor theme="1" tint="0.499984740745262"/>
          </patternFill>
        </fill>
      </dxf>
    </rfmt>
    <rfmt sheetId="8" sqref="AG634" start="0" length="0">
      <dxf>
        <fill>
          <patternFill patternType="solid">
            <bgColor theme="1" tint="0.499984740745262"/>
          </patternFill>
        </fill>
      </dxf>
    </rfmt>
    <rfmt sheetId="8" sqref="AG635" start="0" length="0">
      <dxf>
        <fill>
          <patternFill patternType="solid">
            <bgColor theme="1" tint="0.499984740745262"/>
          </patternFill>
        </fill>
      </dxf>
    </rfmt>
    <rfmt sheetId="8" sqref="AG636" start="0" length="0">
      <dxf>
        <fill>
          <patternFill patternType="solid">
            <bgColor theme="1" tint="0.499984740745262"/>
          </patternFill>
        </fill>
      </dxf>
    </rfmt>
    <rfmt sheetId="8" sqref="AG637" start="0" length="0">
      <dxf>
        <fill>
          <patternFill patternType="solid">
            <bgColor theme="1" tint="0.499984740745262"/>
          </patternFill>
        </fill>
      </dxf>
    </rfmt>
    <rfmt sheetId="8" sqref="AG638" start="0" length="0">
      <dxf>
        <fill>
          <patternFill patternType="solid">
            <bgColor theme="1" tint="0.499984740745262"/>
          </patternFill>
        </fill>
      </dxf>
    </rfmt>
    <rfmt sheetId="8" sqref="AG639" start="0" length="0">
      <dxf>
        <fill>
          <patternFill patternType="solid">
            <bgColor theme="1" tint="0.499984740745262"/>
          </patternFill>
        </fill>
      </dxf>
    </rfmt>
    <rfmt sheetId="8" sqref="AG640" start="0" length="0">
      <dxf>
        <fill>
          <patternFill patternType="solid">
            <bgColor theme="1" tint="0.499984740745262"/>
          </patternFill>
        </fill>
      </dxf>
    </rfmt>
    <rfmt sheetId="8" sqref="AG641" start="0" length="0">
      <dxf>
        <fill>
          <patternFill patternType="solid">
            <bgColor theme="1" tint="0.499984740745262"/>
          </patternFill>
        </fill>
      </dxf>
    </rfmt>
    <rfmt sheetId="8" sqref="AG642" start="0" length="0">
      <dxf>
        <fill>
          <patternFill patternType="solid">
            <bgColor theme="1" tint="0.499984740745262"/>
          </patternFill>
        </fill>
      </dxf>
    </rfmt>
    <rfmt sheetId="8" sqref="AG643" start="0" length="0">
      <dxf>
        <fill>
          <patternFill patternType="solid">
            <bgColor theme="1" tint="0.499984740745262"/>
          </patternFill>
        </fill>
      </dxf>
    </rfmt>
    <rfmt sheetId="8" sqref="AG644" start="0" length="0">
      <dxf>
        <fill>
          <patternFill patternType="solid">
            <bgColor theme="1" tint="0.499984740745262"/>
          </patternFill>
        </fill>
      </dxf>
    </rfmt>
    <rfmt sheetId="8" sqref="AG645" start="0" length="0">
      <dxf>
        <fill>
          <patternFill patternType="solid">
            <bgColor theme="1" tint="0.499984740745262"/>
          </patternFill>
        </fill>
      </dxf>
    </rfmt>
    <rfmt sheetId="8" sqref="AG646" start="0" length="0">
      <dxf>
        <fill>
          <patternFill patternType="solid">
            <bgColor theme="1" tint="0.499984740745262"/>
          </patternFill>
        </fill>
      </dxf>
    </rfmt>
    <rfmt sheetId="8" sqref="AG647" start="0" length="0">
      <dxf>
        <fill>
          <patternFill patternType="solid">
            <bgColor theme="1" tint="0.499984740745262"/>
          </patternFill>
        </fill>
      </dxf>
    </rfmt>
    <rfmt sheetId="8" sqref="AG648" start="0" length="0">
      <dxf>
        <fill>
          <patternFill patternType="solid">
            <bgColor theme="1" tint="0.499984740745262"/>
          </patternFill>
        </fill>
      </dxf>
    </rfmt>
    <rfmt sheetId="8" sqref="AG649" start="0" length="0">
      <dxf>
        <fill>
          <patternFill patternType="solid">
            <bgColor theme="1" tint="0.499984740745262"/>
          </patternFill>
        </fill>
      </dxf>
    </rfmt>
    <rfmt sheetId="8" sqref="AG650" start="0" length="0">
      <dxf>
        <fill>
          <patternFill patternType="solid">
            <bgColor theme="1" tint="0.499984740745262"/>
          </patternFill>
        </fill>
      </dxf>
    </rfmt>
    <rfmt sheetId="8" sqref="AG651" start="0" length="0">
      <dxf>
        <fill>
          <patternFill patternType="solid">
            <bgColor theme="1" tint="0.499984740745262"/>
          </patternFill>
        </fill>
      </dxf>
    </rfmt>
    <rfmt sheetId="8" sqref="AG652" start="0" length="0">
      <dxf>
        <fill>
          <patternFill patternType="solid">
            <bgColor theme="1" tint="0.499984740745262"/>
          </patternFill>
        </fill>
      </dxf>
    </rfmt>
    <rfmt sheetId="8" sqref="AG653" start="0" length="0">
      <dxf>
        <fill>
          <patternFill patternType="solid">
            <bgColor theme="1" tint="0.499984740745262"/>
          </patternFill>
        </fill>
      </dxf>
    </rfmt>
    <rfmt sheetId="8" sqref="AG654" start="0" length="0">
      <dxf>
        <fill>
          <patternFill patternType="solid">
            <bgColor theme="1" tint="0.499984740745262"/>
          </patternFill>
        </fill>
      </dxf>
    </rfmt>
    <rfmt sheetId="8" sqref="AG655" start="0" length="0">
      <dxf>
        <fill>
          <patternFill patternType="solid">
            <bgColor theme="1" tint="0.499984740745262"/>
          </patternFill>
        </fill>
      </dxf>
    </rfmt>
    <rfmt sheetId="8" sqref="AG656" start="0" length="0">
      <dxf>
        <fill>
          <patternFill patternType="solid">
            <bgColor theme="1" tint="0.499984740745262"/>
          </patternFill>
        </fill>
      </dxf>
    </rfmt>
    <rfmt sheetId="8" sqref="AG657" start="0" length="0">
      <dxf>
        <fill>
          <patternFill patternType="solid">
            <bgColor theme="1" tint="0.499984740745262"/>
          </patternFill>
        </fill>
      </dxf>
    </rfmt>
    <rfmt sheetId="8" sqref="AG658" start="0" length="0">
      <dxf>
        <fill>
          <patternFill patternType="solid">
            <bgColor theme="1" tint="0.499984740745262"/>
          </patternFill>
        </fill>
      </dxf>
    </rfmt>
    <rfmt sheetId="8" sqref="AG659" start="0" length="0">
      <dxf>
        <fill>
          <patternFill patternType="solid">
            <bgColor theme="1" tint="0.499984740745262"/>
          </patternFill>
        </fill>
      </dxf>
    </rfmt>
    <rfmt sheetId="8" sqref="AG660" start="0" length="0">
      <dxf>
        <fill>
          <patternFill patternType="solid">
            <bgColor theme="1" tint="0.499984740745262"/>
          </patternFill>
        </fill>
      </dxf>
    </rfmt>
    <rfmt sheetId="8" sqref="AG661" start="0" length="0">
      <dxf>
        <fill>
          <patternFill patternType="solid">
            <bgColor theme="1" tint="0.499984740745262"/>
          </patternFill>
        </fill>
      </dxf>
    </rfmt>
    <rfmt sheetId="8" sqref="AG662" start="0" length="0">
      <dxf>
        <fill>
          <patternFill patternType="solid">
            <bgColor theme="1" tint="0.499984740745262"/>
          </patternFill>
        </fill>
      </dxf>
    </rfmt>
    <rfmt sheetId="8" sqref="AG663" start="0" length="0">
      <dxf>
        <fill>
          <patternFill patternType="solid">
            <bgColor theme="1" tint="0.499984740745262"/>
          </patternFill>
        </fill>
      </dxf>
    </rfmt>
    <rfmt sheetId="8" sqref="AG664" start="0" length="0">
      <dxf>
        <fill>
          <patternFill patternType="solid">
            <bgColor theme="1" tint="0.499984740745262"/>
          </patternFill>
        </fill>
      </dxf>
    </rfmt>
    <rfmt sheetId="8" sqref="AG665" start="0" length="0">
      <dxf>
        <fill>
          <patternFill patternType="solid">
            <bgColor theme="1" tint="0.499984740745262"/>
          </patternFill>
        </fill>
      </dxf>
    </rfmt>
    <rfmt sheetId="8" sqref="AG666" start="0" length="0">
      <dxf>
        <fill>
          <patternFill patternType="solid">
            <bgColor theme="1" tint="0.499984740745262"/>
          </patternFill>
        </fill>
      </dxf>
    </rfmt>
    <rfmt sheetId="8" sqref="AG667" start="0" length="0">
      <dxf>
        <fill>
          <patternFill patternType="solid">
            <bgColor theme="1" tint="0.499984740745262"/>
          </patternFill>
        </fill>
      </dxf>
    </rfmt>
    <rfmt sheetId="8" sqref="AG668" start="0" length="0">
      <dxf>
        <fill>
          <patternFill patternType="solid">
            <bgColor theme="1" tint="0.499984740745262"/>
          </patternFill>
        </fill>
      </dxf>
    </rfmt>
    <rfmt sheetId="8" sqref="AG669" start="0" length="0">
      <dxf>
        <fill>
          <patternFill patternType="solid">
            <bgColor theme="1" tint="0.499984740745262"/>
          </patternFill>
        </fill>
      </dxf>
    </rfmt>
    <rfmt sheetId="8" sqref="AG670" start="0" length="0">
      <dxf>
        <fill>
          <patternFill patternType="solid">
            <bgColor theme="1" tint="0.499984740745262"/>
          </patternFill>
        </fill>
      </dxf>
    </rfmt>
    <rfmt sheetId="8" sqref="AG671" start="0" length="0">
      <dxf>
        <fill>
          <patternFill patternType="solid">
            <bgColor theme="1" tint="0.499984740745262"/>
          </patternFill>
        </fill>
      </dxf>
    </rfmt>
    <rfmt sheetId="8" sqref="AG672" start="0" length="0">
      <dxf>
        <fill>
          <patternFill patternType="solid">
            <bgColor theme="1" tint="0.499984740745262"/>
          </patternFill>
        </fill>
      </dxf>
    </rfmt>
    <rfmt sheetId="8" sqref="AG673" start="0" length="0">
      <dxf>
        <fill>
          <patternFill patternType="solid">
            <bgColor theme="1" tint="0.499984740745262"/>
          </patternFill>
        </fill>
      </dxf>
    </rfmt>
    <rfmt sheetId="8" sqref="AG674" start="0" length="0">
      <dxf>
        <fill>
          <patternFill patternType="solid">
            <bgColor theme="1" tint="0.499984740745262"/>
          </patternFill>
        </fill>
      </dxf>
    </rfmt>
    <rfmt sheetId="8" sqref="AG675" start="0" length="0">
      <dxf>
        <fill>
          <patternFill patternType="solid">
            <bgColor theme="1" tint="0.499984740745262"/>
          </patternFill>
        </fill>
      </dxf>
    </rfmt>
    <rfmt sheetId="8" sqref="AG676" start="0" length="0">
      <dxf>
        <fill>
          <patternFill patternType="solid">
            <bgColor theme="1" tint="0.499984740745262"/>
          </patternFill>
        </fill>
      </dxf>
    </rfmt>
    <rfmt sheetId="8" sqref="AG677" start="0" length="0">
      <dxf>
        <fill>
          <patternFill patternType="solid">
            <bgColor theme="1" tint="0.499984740745262"/>
          </patternFill>
        </fill>
      </dxf>
    </rfmt>
    <rfmt sheetId="8" sqref="AG678" start="0" length="0">
      <dxf>
        <fill>
          <patternFill patternType="solid">
            <bgColor theme="1" tint="0.499984740745262"/>
          </patternFill>
        </fill>
      </dxf>
    </rfmt>
    <rfmt sheetId="8" sqref="AG679" start="0" length="0">
      <dxf>
        <fill>
          <patternFill patternType="solid">
            <bgColor theme="1" tint="0.499984740745262"/>
          </patternFill>
        </fill>
      </dxf>
    </rfmt>
    <rfmt sheetId="8" sqref="AG680" start="0" length="0">
      <dxf>
        <fill>
          <patternFill patternType="solid">
            <bgColor theme="1" tint="0.499984740745262"/>
          </patternFill>
        </fill>
      </dxf>
    </rfmt>
    <rfmt sheetId="8" sqref="AG681" start="0" length="0">
      <dxf>
        <fill>
          <patternFill patternType="solid">
            <bgColor theme="1" tint="0.499984740745262"/>
          </patternFill>
        </fill>
      </dxf>
    </rfmt>
    <rfmt sheetId="8" sqref="AG682" start="0" length="0">
      <dxf>
        <fill>
          <patternFill patternType="solid">
            <bgColor theme="1" tint="0.499984740745262"/>
          </patternFill>
        </fill>
      </dxf>
    </rfmt>
    <rfmt sheetId="8" sqref="AG683" start="0" length="0">
      <dxf>
        <fill>
          <patternFill patternType="solid">
            <bgColor theme="1" tint="0.499984740745262"/>
          </patternFill>
        </fill>
      </dxf>
    </rfmt>
    <rfmt sheetId="8" sqref="AG684" start="0" length="0">
      <dxf>
        <fill>
          <patternFill patternType="solid">
            <bgColor theme="1" tint="0.499984740745262"/>
          </patternFill>
        </fill>
      </dxf>
    </rfmt>
    <rfmt sheetId="8" sqref="AG685" start="0" length="0">
      <dxf>
        <fill>
          <patternFill patternType="solid">
            <bgColor theme="1" tint="0.499984740745262"/>
          </patternFill>
        </fill>
      </dxf>
    </rfmt>
    <rfmt sheetId="8" sqref="AG686" start="0" length="0">
      <dxf>
        <fill>
          <patternFill patternType="solid">
            <bgColor theme="1" tint="0.499984740745262"/>
          </patternFill>
        </fill>
      </dxf>
    </rfmt>
    <rfmt sheetId="8" sqref="AG687" start="0" length="0">
      <dxf>
        <fill>
          <patternFill patternType="solid">
            <bgColor theme="1" tint="0.499984740745262"/>
          </patternFill>
        </fill>
      </dxf>
    </rfmt>
    <rfmt sheetId="8" sqref="AG688" start="0" length="0">
      <dxf>
        <fill>
          <patternFill patternType="solid">
            <bgColor theme="1" tint="0.499984740745262"/>
          </patternFill>
        </fill>
      </dxf>
    </rfmt>
    <rfmt sheetId="8" sqref="AG689" start="0" length="0">
      <dxf>
        <fill>
          <patternFill patternType="solid">
            <bgColor theme="1" tint="0.499984740745262"/>
          </patternFill>
        </fill>
      </dxf>
    </rfmt>
    <rfmt sheetId="8" sqref="AG690" start="0" length="0">
      <dxf>
        <fill>
          <patternFill patternType="solid">
            <bgColor theme="1" tint="0.499984740745262"/>
          </patternFill>
        </fill>
      </dxf>
    </rfmt>
    <rfmt sheetId="8" sqref="AG691" start="0" length="0">
      <dxf>
        <fill>
          <patternFill patternType="solid">
            <bgColor theme="1" tint="0.499984740745262"/>
          </patternFill>
        </fill>
      </dxf>
    </rfmt>
    <rfmt sheetId="8" sqref="AG692" start="0" length="0">
      <dxf>
        <fill>
          <patternFill patternType="solid">
            <bgColor theme="1" tint="0.499984740745262"/>
          </patternFill>
        </fill>
      </dxf>
    </rfmt>
    <rfmt sheetId="8" sqref="AG693" start="0" length="0">
      <dxf>
        <fill>
          <patternFill patternType="solid">
            <bgColor theme="1" tint="0.499984740745262"/>
          </patternFill>
        </fill>
      </dxf>
    </rfmt>
    <rfmt sheetId="8" sqref="AG694" start="0" length="0">
      <dxf>
        <fill>
          <patternFill patternType="solid">
            <bgColor theme="1" tint="0.499984740745262"/>
          </patternFill>
        </fill>
      </dxf>
    </rfmt>
    <rfmt sheetId="8" sqref="AG695" start="0" length="0">
      <dxf>
        <fill>
          <patternFill patternType="solid">
            <bgColor theme="1" tint="0.499984740745262"/>
          </patternFill>
        </fill>
      </dxf>
    </rfmt>
    <rfmt sheetId="8" sqref="AG696" start="0" length="0">
      <dxf>
        <fill>
          <patternFill patternType="solid">
            <bgColor theme="1" tint="0.499984740745262"/>
          </patternFill>
        </fill>
      </dxf>
    </rfmt>
    <rfmt sheetId="8" sqref="AG697" start="0" length="0">
      <dxf>
        <fill>
          <patternFill patternType="solid">
            <bgColor theme="1" tint="0.499984740745262"/>
          </patternFill>
        </fill>
      </dxf>
    </rfmt>
    <rfmt sheetId="8" sqref="AG698" start="0" length="0">
      <dxf>
        <fill>
          <patternFill patternType="solid">
            <bgColor theme="1" tint="0.499984740745262"/>
          </patternFill>
        </fill>
      </dxf>
    </rfmt>
    <rfmt sheetId="8" sqref="AG699" start="0" length="0">
      <dxf>
        <fill>
          <patternFill patternType="solid">
            <bgColor theme="1" tint="0.499984740745262"/>
          </patternFill>
        </fill>
      </dxf>
    </rfmt>
    <rfmt sheetId="8" sqref="AG700" start="0" length="0">
      <dxf>
        <fill>
          <patternFill patternType="solid">
            <bgColor theme="1" tint="0.499984740745262"/>
          </patternFill>
        </fill>
      </dxf>
    </rfmt>
    <rfmt sheetId="8" sqref="AG701" start="0" length="0">
      <dxf>
        <fill>
          <patternFill patternType="solid">
            <bgColor theme="1" tint="0.499984740745262"/>
          </patternFill>
        </fill>
      </dxf>
    </rfmt>
    <rfmt sheetId="8" sqref="AG702" start="0" length="0">
      <dxf>
        <fill>
          <patternFill patternType="solid">
            <bgColor theme="1" tint="0.499984740745262"/>
          </patternFill>
        </fill>
      </dxf>
    </rfmt>
    <rfmt sheetId="8" sqref="AG703" start="0" length="0">
      <dxf>
        <fill>
          <patternFill patternType="solid">
            <bgColor theme="1" tint="0.499984740745262"/>
          </patternFill>
        </fill>
      </dxf>
    </rfmt>
    <rfmt sheetId="8" sqref="AG704" start="0" length="0">
      <dxf>
        <fill>
          <patternFill patternType="solid">
            <bgColor theme="1" tint="0.499984740745262"/>
          </patternFill>
        </fill>
      </dxf>
    </rfmt>
    <rfmt sheetId="8" sqref="AG705" start="0" length="0">
      <dxf>
        <fill>
          <patternFill patternType="solid">
            <bgColor theme="1" tint="0.499984740745262"/>
          </patternFill>
        </fill>
      </dxf>
    </rfmt>
    <rfmt sheetId="8" sqref="AG706" start="0" length="0">
      <dxf>
        <fill>
          <patternFill patternType="solid">
            <bgColor theme="1" tint="0.499984740745262"/>
          </patternFill>
        </fill>
      </dxf>
    </rfmt>
    <rfmt sheetId="8" sqref="AG707" start="0" length="0">
      <dxf>
        <fill>
          <patternFill patternType="solid">
            <bgColor theme="1" tint="0.499984740745262"/>
          </patternFill>
        </fill>
      </dxf>
    </rfmt>
    <rfmt sheetId="8" sqref="AG708" start="0" length="0">
      <dxf>
        <fill>
          <patternFill patternType="solid">
            <bgColor theme="1" tint="0.499984740745262"/>
          </patternFill>
        </fill>
      </dxf>
    </rfmt>
    <rfmt sheetId="8" sqref="AG709" start="0" length="0">
      <dxf>
        <fill>
          <patternFill patternType="solid">
            <bgColor theme="1" tint="0.499984740745262"/>
          </patternFill>
        </fill>
      </dxf>
    </rfmt>
    <rfmt sheetId="8" sqref="AG710" start="0" length="0">
      <dxf>
        <fill>
          <patternFill patternType="solid">
            <bgColor theme="1" tint="0.499984740745262"/>
          </patternFill>
        </fill>
      </dxf>
    </rfmt>
    <rfmt sheetId="8" sqref="AG711" start="0" length="0">
      <dxf>
        <fill>
          <patternFill patternType="solid">
            <bgColor theme="1" tint="0.499984740745262"/>
          </patternFill>
        </fill>
      </dxf>
    </rfmt>
    <rfmt sheetId="8" sqref="AG712" start="0" length="0">
      <dxf>
        <fill>
          <patternFill patternType="solid">
            <bgColor theme="1" tint="0.499984740745262"/>
          </patternFill>
        </fill>
      </dxf>
    </rfmt>
    <rfmt sheetId="8" sqref="AG713" start="0" length="0">
      <dxf>
        <fill>
          <patternFill patternType="solid">
            <bgColor theme="1" tint="0.499984740745262"/>
          </patternFill>
        </fill>
      </dxf>
    </rfmt>
    <rfmt sheetId="8" sqref="AG714" start="0" length="0">
      <dxf>
        <fill>
          <patternFill patternType="solid">
            <bgColor theme="1" tint="0.499984740745262"/>
          </patternFill>
        </fill>
      </dxf>
    </rfmt>
    <rfmt sheetId="8" sqref="AG715" start="0" length="0">
      <dxf>
        <fill>
          <patternFill patternType="solid">
            <bgColor theme="1" tint="0.499984740745262"/>
          </patternFill>
        </fill>
      </dxf>
    </rfmt>
    <rfmt sheetId="8" sqref="AG716" start="0" length="0">
      <dxf>
        <fill>
          <patternFill patternType="solid">
            <bgColor theme="1" tint="0.499984740745262"/>
          </patternFill>
        </fill>
      </dxf>
    </rfmt>
    <rfmt sheetId="8" sqref="AG717" start="0" length="0">
      <dxf>
        <fill>
          <patternFill patternType="solid">
            <bgColor theme="1" tint="0.499984740745262"/>
          </patternFill>
        </fill>
      </dxf>
    </rfmt>
    <rfmt sheetId="8" sqref="AG718" start="0" length="0">
      <dxf>
        <fill>
          <patternFill patternType="solid">
            <bgColor theme="1" tint="0.499984740745262"/>
          </patternFill>
        </fill>
      </dxf>
    </rfmt>
    <rfmt sheetId="8" sqref="AG719" start="0" length="0">
      <dxf>
        <fill>
          <patternFill patternType="solid">
            <bgColor theme="1" tint="0.499984740745262"/>
          </patternFill>
        </fill>
      </dxf>
    </rfmt>
    <rfmt sheetId="8" sqref="AG720" start="0" length="0">
      <dxf>
        <fill>
          <patternFill patternType="solid">
            <bgColor theme="1" tint="0.499984740745262"/>
          </patternFill>
        </fill>
      </dxf>
    </rfmt>
    <rfmt sheetId="8" sqref="AG721" start="0" length="0">
      <dxf>
        <fill>
          <patternFill patternType="solid">
            <bgColor theme="1" tint="0.499984740745262"/>
          </patternFill>
        </fill>
      </dxf>
    </rfmt>
    <rfmt sheetId="8" sqref="AG722" start="0" length="0">
      <dxf>
        <fill>
          <patternFill patternType="solid">
            <bgColor theme="1" tint="0.499984740745262"/>
          </patternFill>
        </fill>
      </dxf>
    </rfmt>
    <rfmt sheetId="8" sqref="AG723" start="0" length="0">
      <dxf>
        <fill>
          <patternFill patternType="solid">
            <bgColor theme="1" tint="0.499984740745262"/>
          </patternFill>
        </fill>
      </dxf>
    </rfmt>
    <rfmt sheetId="8" sqref="AG724" start="0" length="0">
      <dxf>
        <fill>
          <patternFill patternType="solid">
            <bgColor theme="1" tint="0.499984740745262"/>
          </patternFill>
        </fill>
      </dxf>
    </rfmt>
    <rfmt sheetId="8" sqref="AG725" start="0" length="0">
      <dxf>
        <fill>
          <patternFill patternType="solid">
            <bgColor theme="1" tint="0.499984740745262"/>
          </patternFill>
        </fill>
      </dxf>
    </rfmt>
    <rfmt sheetId="8" sqref="AG726" start="0" length="0">
      <dxf>
        <fill>
          <patternFill patternType="solid">
            <bgColor theme="1" tint="0.499984740745262"/>
          </patternFill>
        </fill>
      </dxf>
    </rfmt>
    <rfmt sheetId="8" sqref="AG727" start="0" length="0">
      <dxf>
        <fill>
          <patternFill patternType="solid">
            <bgColor theme="1" tint="0.499984740745262"/>
          </patternFill>
        </fill>
      </dxf>
    </rfmt>
    <rfmt sheetId="8" sqref="AG728" start="0" length="0">
      <dxf>
        <fill>
          <patternFill patternType="solid">
            <bgColor theme="1" tint="0.499984740745262"/>
          </patternFill>
        </fill>
      </dxf>
    </rfmt>
    <rfmt sheetId="8" sqref="AG729" start="0" length="0">
      <dxf>
        <fill>
          <patternFill patternType="solid">
            <bgColor theme="1" tint="0.499984740745262"/>
          </patternFill>
        </fill>
      </dxf>
    </rfmt>
    <rfmt sheetId="8" sqref="AG730" start="0" length="0">
      <dxf>
        <fill>
          <patternFill patternType="solid">
            <bgColor theme="1" tint="0.499984740745262"/>
          </patternFill>
        </fill>
      </dxf>
    </rfmt>
    <rfmt sheetId="8" sqref="AG731" start="0" length="0">
      <dxf>
        <fill>
          <patternFill patternType="solid">
            <bgColor theme="1" tint="0.499984740745262"/>
          </patternFill>
        </fill>
      </dxf>
    </rfmt>
    <rfmt sheetId="8" sqref="AG732" start="0" length="0">
      <dxf>
        <fill>
          <patternFill patternType="solid">
            <bgColor theme="1" tint="0.499984740745262"/>
          </patternFill>
        </fill>
      </dxf>
    </rfmt>
    <rfmt sheetId="8" sqref="AG733" start="0" length="0">
      <dxf>
        <fill>
          <patternFill patternType="solid">
            <bgColor theme="1" tint="0.499984740745262"/>
          </patternFill>
        </fill>
      </dxf>
    </rfmt>
    <rfmt sheetId="8" sqref="AG734" start="0" length="0">
      <dxf>
        <fill>
          <patternFill patternType="solid">
            <bgColor theme="1" tint="0.499984740745262"/>
          </patternFill>
        </fill>
      </dxf>
    </rfmt>
    <rfmt sheetId="8" sqref="AG735" start="0" length="0">
      <dxf>
        <fill>
          <patternFill patternType="solid">
            <bgColor theme="1" tint="0.499984740745262"/>
          </patternFill>
        </fill>
      </dxf>
    </rfmt>
    <rfmt sheetId="8" sqref="AG736" start="0" length="0">
      <dxf>
        <fill>
          <patternFill patternType="solid">
            <bgColor theme="1" tint="0.499984740745262"/>
          </patternFill>
        </fill>
      </dxf>
    </rfmt>
    <rfmt sheetId="8" sqref="AG737" start="0" length="0">
      <dxf>
        <fill>
          <patternFill patternType="solid">
            <bgColor theme="1" tint="0.499984740745262"/>
          </patternFill>
        </fill>
      </dxf>
    </rfmt>
    <rfmt sheetId="8" sqref="AG738" start="0" length="0">
      <dxf>
        <fill>
          <patternFill patternType="solid">
            <bgColor theme="1" tint="0.499984740745262"/>
          </patternFill>
        </fill>
      </dxf>
    </rfmt>
    <rfmt sheetId="8" sqref="AG739" start="0" length="0">
      <dxf>
        <fill>
          <patternFill patternType="solid">
            <bgColor theme="1" tint="0.499984740745262"/>
          </patternFill>
        </fill>
      </dxf>
    </rfmt>
    <rfmt sheetId="8" sqref="AG740" start="0" length="0">
      <dxf>
        <fill>
          <patternFill patternType="solid">
            <bgColor theme="1" tint="0.499984740745262"/>
          </patternFill>
        </fill>
      </dxf>
    </rfmt>
    <rfmt sheetId="8" sqref="AG741" start="0" length="0">
      <dxf>
        <fill>
          <patternFill patternType="solid">
            <bgColor theme="1" tint="0.499984740745262"/>
          </patternFill>
        </fill>
      </dxf>
    </rfmt>
    <rfmt sheetId="8" sqref="AG742" start="0" length="0">
      <dxf>
        <fill>
          <patternFill patternType="solid">
            <bgColor theme="1" tint="0.499984740745262"/>
          </patternFill>
        </fill>
      </dxf>
    </rfmt>
    <rfmt sheetId="8" sqref="AG743" start="0" length="0">
      <dxf>
        <fill>
          <patternFill patternType="solid">
            <bgColor theme="1" tint="0.499984740745262"/>
          </patternFill>
        </fill>
      </dxf>
    </rfmt>
    <rfmt sheetId="8" sqref="AG744" start="0" length="0">
      <dxf>
        <fill>
          <patternFill patternType="solid">
            <bgColor theme="1" tint="0.499984740745262"/>
          </patternFill>
        </fill>
      </dxf>
    </rfmt>
    <rfmt sheetId="8" sqref="AG745" start="0" length="0">
      <dxf>
        <fill>
          <patternFill patternType="solid">
            <bgColor theme="1" tint="0.499984740745262"/>
          </patternFill>
        </fill>
      </dxf>
    </rfmt>
    <rfmt sheetId="8" sqref="AG746" start="0" length="0">
      <dxf>
        <fill>
          <patternFill patternType="solid">
            <bgColor theme="1" tint="0.499984740745262"/>
          </patternFill>
        </fill>
      </dxf>
    </rfmt>
    <rfmt sheetId="8" sqref="AG747" start="0" length="0">
      <dxf>
        <fill>
          <patternFill patternType="solid">
            <bgColor theme="1" tint="0.499984740745262"/>
          </patternFill>
        </fill>
      </dxf>
    </rfmt>
    <rfmt sheetId="8" sqref="AG748" start="0" length="0">
      <dxf>
        <fill>
          <patternFill patternType="solid">
            <bgColor theme="1" tint="0.499984740745262"/>
          </patternFill>
        </fill>
      </dxf>
    </rfmt>
    <rfmt sheetId="8" sqref="AG749" start="0" length="0">
      <dxf>
        <fill>
          <patternFill patternType="solid">
            <bgColor theme="1" tint="0.499984740745262"/>
          </patternFill>
        </fill>
      </dxf>
    </rfmt>
    <rfmt sheetId="8" sqref="AG750" start="0" length="0">
      <dxf>
        <fill>
          <patternFill patternType="solid">
            <bgColor theme="1" tint="0.499984740745262"/>
          </patternFill>
        </fill>
      </dxf>
    </rfmt>
    <rfmt sheetId="8" sqref="AG751" start="0" length="0">
      <dxf>
        <fill>
          <patternFill patternType="solid">
            <bgColor theme="1" tint="0.499984740745262"/>
          </patternFill>
        </fill>
      </dxf>
    </rfmt>
    <rfmt sheetId="8" sqref="AG752" start="0" length="0">
      <dxf>
        <fill>
          <patternFill patternType="solid">
            <bgColor theme="1" tint="0.499984740745262"/>
          </patternFill>
        </fill>
      </dxf>
    </rfmt>
    <rfmt sheetId="8" sqref="AG753" start="0" length="0">
      <dxf>
        <fill>
          <patternFill patternType="solid">
            <bgColor theme="1" tint="0.499984740745262"/>
          </patternFill>
        </fill>
      </dxf>
    </rfmt>
    <rfmt sheetId="8" sqref="AG754" start="0" length="0">
      <dxf>
        <fill>
          <patternFill patternType="solid">
            <bgColor theme="1" tint="0.499984740745262"/>
          </patternFill>
        </fill>
      </dxf>
    </rfmt>
    <rfmt sheetId="8" sqref="AG755" start="0" length="0">
      <dxf>
        <fill>
          <patternFill patternType="solid">
            <bgColor theme="1" tint="0.499984740745262"/>
          </patternFill>
        </fill>
      </dxf>
    </rfmt>
    <rfmt sheetId="8" sqref="AG756" start="0" length="0">
      <dxf>
        <fill>
          <patternFill patternType="solid">
            <bgColor theme="1" tint="0.499984740745262"/>
          </patternFill>
        </fill>
      </dxf>
    </rfmt>
    <rfmt sheetId="8" sqref="AG757" start="0" length="0">
      <dxf>
        <fill>
          <patternFill patternType="solid">
            <bgColor theme="1" tint="0.499984740745262"/>
          </patternFill>
        </fill>
      </dxf>
    </rfmt>
    <rfmt sheetId="8" sqref="AG758" start="0" length="0">
      <dxf>
        <fill>
          <patternFill patternType="solid">
            <bgColor theme="1" tint="0.499984740745262"/>
          </patternFill>
        </fill>
      </dxf>
    </rfmt>
    <rfmt sheetId="8" sqref="AG759" start="0" length="0">
      <dxf>
        <fill>
          <patternFill patternType="solid">
            <bgColor theme="1" tint="0.499984740745262"/>
          </patternFill>
        </fill>
      </dxf>
    </rfmt>
    <rfmt sheetId="8" sqref="AG760" start="0" length="0">
      <dxf>
        <fill>
          <patternFill patternType="solid">
            <bgColor theme="1" tint="0.499984740745262"/>
          </patternFill>
        </fill>
      </dxf>
    </rfmt>
    <rfmt sheetId="8" sqref="AG761" start="0" length="0">
      <dxf>
        <fill>
          <patternFill patternType="solid">
            <bgColor theme="1" tint="0.499984740745262"/>
          </patternFill>
        </fill>
      </dxf>
    </rfmt>
    <rfmt sheetId="8" sqref="AG762" start="0" length="0">
      <dxf>
        <fill>
          <patternFill patternType="solid">
            <bgColor theme="1" tint="0.499984740745262"/>
          </patternFill>
        </fill>
      </dxf>
    </rfmt>
    <rfmt sheetId="8" sqref="AG763" start="0" length="0">
      <dxf>
        <fill>
          <patternFill patternType="solid">
            <bgColor theme="1" tint="0.499984740745262"/>
          </patternFill>
        </fill>
      </dxf>
    </rfmt>
    <rfmt sheetId="8" sqref="AG764" start="0" length="0">
      <dxf>
        <fill>
          <patternFill patternType="solid">
            <bgColor theme="1" tint="0.499984740745262"/>
          </patternFill>
        </fill>
      </dxf>
    </rfmt>
    <rfmt sheetId="8" sqref="AG765" start="0" length="0">
      <dxf>
        <fill>
          <patternFill patternType="solid">
            <bgColor theme="1" tint="0.499984740745262"/>
          </patternFill>
        </fill>
      </dxf>
    </rfmt>
    <rfmt sheetId="8" sqref="AG766" start="0" length="0">
      <dxf>
        <fill>
          <patternFill patternType="solid">
            <bgColor theme="1" tint="0.499984740745262"/>
          </patternFill>
        </fill>
      </dxf>
    </rfmt>
    <rfmt sheetId="8" sqref="AG767" start="0" length="0">
      <dxf>
        <fill>
          <patternFill patternType="solid">
            <bgColor theme="1" tint="0.499984740745262"/>
          </patternFill>
        </fill>
      </dxf>
    </rfmt>
    <rfmt sheetId="8" sqref="AG768" start="0" length="0">
      <dxf>
        <fill>
          <patternFill patternType="solid">
            <bgColor theme="1" tint="0.499984740745262"/>
          </patternFill>
        </fill>
      </dxf>
    </rfmt>
    <rfmt sheetId="8" sqref="AG769" start="0" length="0">
      <dxf>
        <fill>
          <patternFill patternType="solid">
            <bgColor theme="1" tint="0.499984740745262"/>
          </patternFill>
        </fill>
      </dxf>
    </rfmt>
    <rfmt sheetId="8" sqref="AG770" start="0" length="0">
      <dxf>
        <fill>
          <patternFill patternType="solid">
            <bgColor theme="1" tint="0.499984740745262"/>
          </patternFill>
        </fill>
      </dxf>
    </rfmt>
    <rfmt sheetId="8" sqref="AG771" start="0" length="0">
      <dxf>
        <fill>
          <patternFill patternType="solid">
            <bgColor theme="1" tint="0.499984740745262"/>
          </patternFill>
        </fill>
      </dxf>
    </rfmt>
    <rfmt sheetId="8" sqref="AG772" start="0" length="0">
      <dxf>
        <fill>
          <patternFill patternType="solid">
            <bgColor theme="1" tint="0.499984740745262"/>
          </patternFill>
        </fill>
      </dxf>
    </rfmt>
    <rfmt sheetId="8" sqref="AG773" start="0" length="0">
      <dxf>
        <fill>
          <patternFill patternType="solid">
            <bgColor theme="1" tint="0.499984740745262"/>
          </patternFill>
        </fill>
      </dxf>
    </rfmt>
    <rfmt sheetId="8" sqref="AG774" start="0" length="0">
      <dxf>
        <fill>
          <patternFill patternType="solid">
            <bgColor theme="1" tint="0.499984740745262"/>
          </patternFill>
        </fill>
      </dxf>
    </rfmt>
    <rfmt sheetId="8" sqref="AG775" start="0" length="0">
      <dxf>
        <fill>
          <patternFill patternType="solid">
            <bgColor theme="1" tint="0.499984740745262"/>
          </patternFill>
        </fill>
      </dxf>
    </rfmt>
    <rfmt sheetId="8" sqref="AG776" start="0" length="0">
      <dxf>
        <fill>
          <patternFill patternType="solid">
            <bgColor theme="1" tint="0.499984740745262"/>
          </patternFill>
        </fill>
      </dxf>
    </rfmt>
    <rfmt sheetId="8" sqref="AG777" start="0" length="0">
      <dxf>
        <fill>
          <patternFill patternType="solid">
            <bgColor theme="1" tint="0.499984740745262"/>
          </patternFill>
        </fill>
      </dxf>
    </rfmt>
    <rfmt sheetId="8" sqref="AG778" start="0" length="0">
      <dxf>
        <fill>
          <patternFill patternType="solid">
            <bgColor theme="1" tint="0.499984740745262"/>
          </patternFill>
        </fill>
      </dxf>
    </rfmt>
    <rfmt sheetId="8" sqref="AG779" start="0" length="0">
      <dxf>
        <fill>
          <patternFill patternType="solid">
            <bgColor theme="1" tint="0.499984740745262"/>
          </patternFill>
        </fill>
      </dxf>
    </rfmt>
    <rfmt sheetId="8" sqref="AG780" start="0" length="0">
      <dxf>
        <fill>
          <patternFill patternType="solid">
            <bgColor theme="1" tint="0.499984740745262"/>
          </patternFill>
        </fill>
      </dxf>
    </rfmt>
    <rfmt sheetId="8" sqref="AG781" start="0" length="0">
      <dxf>
        <fill>
          <patternFill patternType="solid">
            <bgColor theme="1" tint="0.499984740745262"/>
          </patternFill>
        </fill>
      </dxf>
    </rfmt>
    <rfmt sheetId="8" sqref="AG782" start="0" length="0">
      <dxf>
        <fill>
          <patternFill patternType="solid">
            <bgColor theme="1" tint="0.499984740745262"/>
          </patternFill>
        </fill>
      </dxf>
    </rfmt>
    <rfmt sheetId="8" sqref="AG783" start="0" length="0">
      <dxf>
        <fill>
          <patternFill patternType="solid">
            <bgColor theme="1" tint="0.499984740745262"/>
          </patternFill>
        </fill>
      </dxf>
    </rfmt>
    <rfmt sheetId="8" sqref="AG784" start="0" length="0">
      <dxf>
        <fill>
          <patternFill patternType="solid">
            <bgColor theme="1" tint="0.499984740745262"/>
          </patternFill>
        </fill>
      </dxf>
    </rfmt>
    <rfmt sheetId="8" sqref="AG785" start="0" length="0">
      <dxf>
        <fill>
          <patternFill patternType="solid">
            <bgColor theme="1" tint="0.499984740745262"/>
          </patternFill>
        </fill>
      </dxf>
    </rfmt>
    <rfmt sheetId="8" sqref="AG786" start="0" length="0">
      <dxf>
        <fill>
          <patternFill patternType="solid">
            <bgColor theme="1" tint="0.499984740745262"/>
          </patternFill>
        </fill>
      </dxf>
    </rfmt>
    <rfmt sheetId="8" sqref="AG787" start="0" length="0">
      <dxf>
        <fill>
          <patternFill patternType="solid">
            <bgColor theme="1" tint="0.499984740745262"/>
          </patternFill>
        </fill>
      </dxf>
    </rfmt>
    <rfmt sheetId="8" sqref="AG788" start="0" length="0">
      <dxf>
        <fill>
          <patternFill patternType="solid">
            <bgColor theme="1" tint="0.499984740745262"/>
          </patternFill>
        </fill>
      </dxf>
    </rfmt>
    <rfmt sheetId="8" sqref="AG789" start="0" length="0">
      <dxf>
        <fill>
          <patternFill patternType="solid">
            <bgColor theme="1" tint="0.499984740745262"/>
          </patternFill>
        </fill>
      </dxf>
    </rfmt>
    <rfmt sheetId="8" sqref="AG790" start="0" length="0">
      <dxf>
        <fill>
          <patternFill patternType="solid">
            <bgColor theme="1" tint="0.499984740745262"/>
          </patternFill>
        </fill>
      </dxf>
    </rfmt>
    <rfmt sheetId="8" sqref="AG791" start="0" length="0">
      <dxf>
        <fill>
          <patternFill patternType="solid">
            <bgColor theme="1" tint="0.499984740745262"/>
          </patternFill>
        </fill>
      </dxf>
    </rfmt>
    <rfmt sheetId="8" sqref="AG792" start="0" length="0">
      <dxf>
        <fill>
          <patternFill patternType="solid">
            <bgColor theme="1" tint="0.499984740745262"/>
          </patternFill>
        </fill>
      </dxf>
    </rfmt>
    <rfmt sheetId="8" sqref="AG793" start="0" length="0">
      <dxf>
        <fill>
          <patternFill patternType="solid">
            <bgColor theme="1" tint="0.499984740745262"/>
          </patternFill>
        </fill>
      </dxf>
    </rfmt>
    <rfmt sheetId="8" sqref="AG794" start="0" length="0">
      <dxf>
        <fill>
          <patternFill patternType="solid">
            <bgColor theme="1" tint="0.499984740745262"/>
          </patternFill>
        </fill>
      </dxf>
    </rfmt>
    <rfmt sheetId="8" sqref="AG795" start="0" length="0">
      <dxf>
        <fill>
          <patternFill patternType="solid">
            <bgColor theme="1" tint="0.499984740745262"/>
          </patternFill>
        </fill>
      </dxf>
    </rfmt>
    <rfmt sheetId="8" sqref="AG796" start="0" length="0">
      <dxf>
        <fill>
          <patternFill patternType="solid">
            <bgColor theme="1" tint="0.499984740745262"/>
          </patternFill>
        </fill>
      </dxf>
    </rfmt>
    <rfmt sheetId="8" sqref="AG797" start="0" length="0">
      <dxf>
        <fill>
          <patternFill patternType="solid">
            <bgColor theme="1" tint="0.499984740745262"/>
          </patternFill>
        </fill>
      </dxf>
    </rfmt>
    <rfmt sheetId="8" sqref="AG798" start="0" length="0">
      <dxf>
        <fill>
          <patternFill patternType="solid">
            <bgColor theme="1" tint="0.499984740745262"/>
          </patternFill>
        </fill>
      </dxf>
    </rfmt>
    <rfmt sheetId="8" sqref="AG799" start="0" length="0">
      <dxf>
        <fill>
          <patternFill patternType="solid">
            <bgColor theme="1" tint="0.499984740745262"/>
          </patternFill>
        </fill>
      </dxf>
    </rfmt>
    <rfmt sheetId="8" sqref="AG800" start="0" length="0">
      <dxf>
        <fill>
          <patternFill patternType="solid">
            <bgColor theme="1" tint="0.499984740745262"/>
          </patternFill>
        </fill>
      </dxf>
    </rfmt>
    <rfmt sheetId="8" sqref="AG801" start="0" length="0">
      <dxf>
        <fill>
          <patternFill patternType="solid">
            <bgColor theme="1" tint="0.499984740745262"/>
          </patternFill>
        </fill>
      </dxf>
    </rfmt>
    <rfmt sheetId="8" sqref="AG802" start="0" length="0">
      <dxf>
        <fill>
          <patternFill patternType="solid">
            <bgColor theme="1" tint="0.499984740745262"/>
          </patternFill>
        </fill>
      </dxf>
    </rfmt>
    <rfmt sheetId="8" sqref="AG803" start="0" length="0">
      <dxf>
        <fill>
          <patternFill patternType="solid">
            <bgColor theme="1" tint="0.499984740745262"/>
          </patternFill>
        </fill>
      </dxf>
    </rfmt>
    <rfmt sheetId="8" sqref="AG804" start="0" length="0">
      <dxf>
        <fill>
          <patternFill patternType="solid">
            <bgColor theme="1" tint="0.499984740745262"/>
          </patternFill>
        </fill>
      </dxf>
    </rfmt>
    <rfmt sheetId="8" sqref="AG805" start="0" length="0">
      <dxf>
        <fill>
          <patternFill patternType="solid">
            <bgColor theme="1" tint="0.499984740745262"/>
          </patternFill>
        </fill>
      </dxf>
    </rfmt>
    <rfmt sheetId="8" sqref="AG806" start="0" length="0">
      <dxf>
        <fill>
          <patternFill patternType="solid">
            <bgColor theme="1" tint="0.499984740745262"/>
          </patternFill>
        </fill>
      </dxf>
    </rfmt>
    <rfmt sheetId="8" sqref="AG807" start="0" length="0">
      <dxf>
        <fill>
          <patternFill patternType="solid">
            <bgColor theme="1" tint="0.499984740745262"/>
          </patternFill>
        </fill>
      </dxf>
    </rfmt>
    <rfmt sheetId="8" sqref="AG808" start="0" length="0">
      <dxf>
        <fill>
          <patternFill patternType="solid">
            <bgColor theme="1" tint="0.499984740745262"/>
          </patternFill>
        </fill>
      </dxf>
    </rfmt>
    <rfmt sheetId="8" sqref="AG809" start="0" length="0">
      <dxf>
        <fill>
          <patternFill patternType="solid">
            <bgColor theme="1" tint="0.499984740745262"/>
          </patternFill>
        </fill>
      </dxf>
    </rfmt>
    <rfmt sheetId="8" sqref="AG810" start="0" length="0">
      <dxf>
        <fill>
          <patternFill patternType="solid">
            <bgColor theme="1" tint="0.499984740745262"/>
          </patternFill>
        </fill>
      </dxf>
    </rfmt>
    <rfmt sheetId="8" sqref="AG811" start="0" length="0">
      <dxf>
        <fill>
          <patternFill patternType="solid">
            <bgColor theme="1" tint="0.499984740745262"/>
          </patternFill>
        </fill>
      </dxf>
    </rfmt>
    <rfmt sheetId="8" sqref="AG812" start="0" length="0">
      <dxf>
        <fill>
          <patternFill patternType="solid">
            <bgColor theme="1" tint="0.499984740745262"/>
          </patternFill>
        </fill>
      </dxf>
    </rfmt>
    <rfmt sheetId="8" sqref="AG813" start="0" length="0">
      <dxf>
        <fill>
          <patternFill patternType="solid">
            <bgColor theme="1" tint="0.499984740745262"/>
          </patternFill>
        </fill>
      </dxf>
    </rfmt>
    <rfmt sheetId="8" sqref="AG814" start="0" length="0">
      <dxf>
        <fill>
          <patternFill patternType="solid">
            <bgColor theme="1" tint="0.499984740745262"/>
          </patternFill>
        </fill>
      </dxf>
    </rfmt>
    <rfmt sheetId="8" sqref="AG815" start="0" length="0">
      <dxf>
        <fill>
          <patternFill patternType="solid">
            <bgColor theme="1" tint="0.499984740745262"/>
          </patternFill>
        </fill>
      </dxf>
    </rfmt>
    <rfmt sheetId="8" sqref="AG816" start="0" length="0">
      <dxf>
        <fill>
          <patternFill patternType="solid">
            <bgColor theme="1" tint="0.499984740745262"/>
          </patternFill>
        </fill>
      </dxf>
    </rfmt>
    <rfmt sheetId="8" sqref="AG817" start="0" length="0">
      <dxf>
        <fill>
          <patternFill patternType="solid">
            <bgColor theme="1" tint="0.499984740745262"/>
          </patternFill>
        </fill>
      </dxf>
    </rfmt>
    <rfmt sheetId="8" sqref="AG818" start="0" length="0">
      <dxf>
        <fill>
          <patternFill patternType="solid">
            <bgColor theme="1" tint="0.499984740745262"/>
          </patternFill>
        </fill>
      </dxf>
    </rfmt>
    <rfmt sheetId="8" sqref="AG819" start="0" length="0">
      <dxf>
        <fill>
          <patternFill patternType="solid">
            <bgColor theme="1" tint="0.499984740745262"/>
          </patternFill>
        </fill>
      </dxf>
    </rfmt>
    <rfmt sheetId="8" sqref="AG820" start="0" length="0">
      <dxf>
        <fill>
          <patternFill patternType="solid">
            <bgColor theme="1" tint="0.499984740745262"/>
          </patternFill>
        </fill>
      </dxf>
    </rfmt>
    <rfmt sheetId="8" sqref="AG821" start="0" length="0">
      <dxf>
        <fill>
          <patternFill patternType="solid">
            <bgColor theme="1" tint="0.499984740745262"/>
          </patternFill>
        </fill>
      </dxf>
    </rfmt>
    <rfmt sheetId="8" sqref="AG822" start="0" length="0">
      <dxf>
        <fill>
          <patternFill patternType="solid">
            <bgColor theme="1" tint="0.499984740745262"/>
          </patternFill>
        </fill>
      </dxf>
    </rfmt>
    <rfmt sheetId="8" sqref="AG823" start="0" length="0">
      <dxf>
        <fill>
          <patternFill patternType="solid">
            <bgColor theme="1" tint="0.499984740745262"/>
          </patternFill>
        </fill>
      </dxf>
    </rfmt>
    <rfmt sheetId="8" sqref="AG824" start="0" length="0">
      <dxf>
        <fill>
          <patternFill patternType="solid">
            <bgColor theme="1" tint="0.499984740745262"/>
          </patternFill>
        </fill>
      </dxf>
    </rfmt>
    <rfmt sheetId="8" sqref="AG825" start="0" length="0">
      <dxf>
        <fill>
          <patternFill patternType="solid">
            <bgColor theme="1" tint="0.499984740745262"/>
          </patternFill>
        </fill>
      </dxf>
    </rfmt>
    <rfmt sheetId="8" sqref="AG826" start="0" length="0">
      <dxf>
        <fill>
          <patternFill patternType="solid">
            <bgColor theme="1" tint="0.499984740745262"/>
          </patternFill>
        </fill>
      </dxf>
    </rfmt>
    <rfmt sheetId="8" sqref="AG827" start="0" length="0">
      <dxf>
        <fill>
          <patternFill patternType="solid">
            <bgColor theme="1" tint="0.499984740745262"/>
          </patternFill>
        </fill>
      </dxf>
    </rfmt>
    <rfmt sheetId="8" sqref="AG828" start="0" length="0">
      <dxf>
        <fill>
          <patternFill patternType="solid">
            <bgColor theme="1" tint="0.499984740745262"/>
          </patternFill>
        </fill>
      </dxf>
    </rfmt>
    <rfmt sheetId="8" sqref="AG829" start="0" length="0">
      <dxf>
        <fill>
          <patternFill patternType="solid">
            <bgColor theme="1" tint="0.499984740745262"/>
          </patternFill>
        </fill>
      </dxf>
    </rfmt>
    <rfmt sheetId="8" sqref="AG830" start="0" length="0">
      <dxf>
        <fill>
          <patternFill patternType="solid">
            <bgColor theme="1" tint="0.499984740745262"/>
          </patternFill>
        </fill>
      </dxf>
    </rfmt>
    <rfmt sheetId="8" sqref="AG831" start="0" length="0">
      <dxf>
        <fill>
          <patternFill patternType="solid">
            <bgColor theme="1" tint="0.499984740745262"/>
          </patternFill>
        </fill>
      </dxf>
    </rfmt>
    <rfmt sheetId="8" sqref="AG832" start="0" length="0">
      <dxf>
        <fill>
          <patternFill patternType="solid">
            <bgColor theme="1" tint="0.499984740745262"/>
          </patternFill>
        </fill>
      </dxf>
    </rfmt>
    <rfmt sheetId="8" sqref="AG833" start="0" length="0">
      <dxf>
        <fill>
          <patternFill patternType="solid">
            <bgColor theme="1" tint="0.499984740745262"/>
          </patternFill>
        </fill>
      </dxf>
    </rfmt>
    <rfmt sheetId="8" sqref="AG834" start="0" length="0">
      <dxf>
        <fill>
          <patternFill patternType="solid">
            <bgColor theme="1" tint="0.499984740745262"/>
          </patternFill>
        </fill>
      </dxf>
    </rfmt>
    <rfmt sheetId="8" sqref="AG835" start="0" length="0">
      <dxf>
        <fill>
          <patternFill patternType="solid">
            <bgColor theme="1" tint="0.499984740745262"/>
          </patternFill>
        </fill>
      </dxf>
    </rfmt>
    <rfmt sheetId="8" sqref="AG836" start="0" length="0">
      <dxf>
        <fill>
          <patternFill patternType="solid">
            <bgColor theme="1" tint="0.499984740745262"/>
          </patternFill>
        </fill>
      </dxf>
    </rfmt>
    <rfmt sheetId="8" sqref="AG837" start="0" length="0">
      <dxf>
        <fill>
          <patternFill patternType="solid">
            <bgColor theme="1" tint="0.499984740745262"/>
          </patternFill>
        </fill>
      </dxf>
    </rfmt>
    <rfmt sheetId="8" sqref="AG838" start="0" length="0">
      <dxf>
        <fill>
          <patternFill patternType="solid">
            <bgColor theme="1" tint="0.499984740745262"/>
          </patternFill>
        </fill>
      </dxf>
    </rfmt>
    <rfmt sheetId="8" sqref="AG839" start="0" length="0">
      <dxf>
        <fill>
          <patternFill patternType="solid">
            <bgColor theme="1" tint="0.499984740745262"/>
          </patternFill>
        </fill>
      </dxf>
    </rfmt>
    <rfmt sheetId="8" sqref="AG840" start="0" length="0">
      <dxf>
        <fill>
          <patternFill patternType="solid">
            <bgColor theme="1" tint="0.499984740745262"/>
          </patternFill>
        </fill>
      </dxf>
    </rfmt>
    <rfmt sheetId="8" sqref="AG841" start="0" length="0">
      <dxf>
        <fill>
          <patternFill patternType="solid">
            <bgColor theme="1" tint="0.499984740745262"/>
          </patternFill>
        </fill>
      </dxf>
    </rfmt>
    <rfmt sheetId="8" sqref="AG842" start="0" length="0">
      <dxf>
        <fill>
          <patternFill patternType="solid">
            <bgColor theme="1" tint="0.499984740745262"/>
          </patternFill>
        </fill>
      </dxf>
    </rfmt>
    <rfmt sheetId="8" sqref="AG843" start="0" length="0">
      <dxf>
        <fill>
          <patternFill patternType="solid">
            <bgColor theme="1" tint="0.499984740745262"/>
          </patternFill>
        </fill>
      </dxf>
    </rfmt>
    <rfmt sheetId="8" sqref="AG844" start="0" length="0">
      <dxf>
        <fill>
          <patternFill patternType="solid">
            <bgColor theme="1" tint="0.499984740745262"/>
          </patternFill>
        </fill>
      </dxf>
    </rfmt>
    <rfmt sheetId="8" sqref="AG845" start="0" length="0">
      <dxf>
        <fill>
          <patternFill patternType="solid">
            <bgColor theme="1" tint="0.499984740745262"/>
          </patternFill>
        </fill>
      </dxf>
    </rfmt>
    <rfmt sheetId="8" sqref="AG846" start="0" length="0">
      <dxf>
        <fill>
          <patternFill patternType="solid">
            <bgColor theme="1" tint="0.499984740745262"/>
          </patternFill>
        </fill>
      </dxf>
    </rfmt>
    <rfmt sheetId="8" sqref="AG847" start="0" length="0">
      <dxf>
        <fill>
          <patternFill patternType="solid">
            <bgColor theme="1" tint="0.499984740745262"/>
          </patternFill>
        </fill>
      </dxf>
    </rfmt>
    <rfmt sheetId="8" sqref="AG848" start="0" length="0">
      <dxf>
        <fill>
          <patternFill patternType="solid">
            <bgColor theme="1" tint="0.499984740745262"/>
          </patternFill>
        </fill>
      </dxf>
    </rfmt>
    <rfmt sheetId="8" sqref="AG849" start="0" length="0">
      <dxf>
        <fill>
          <patternFill patternType="solid">
            <bgColor theme="1" tint="0.499984740745262"/>
          </patternFill>
        </fill>
      </dxf>
    </rfmt>
    <rfmt sheetId="8" sqref="AG850" start="0" length="0">
      <dxf>
        <fill>
          <patternFill patternType="solid">
            <bgColor theme="1" tint="0.499984740745262"/>
          </patternFill>
        </fill>
      </dxf>
    </rfmt>
    <rfmt sheetId="8" sqref="AG851" start="0" length="0">
      <dxf>
        <fill>
          <patternFill patternType="solid">
            <bgColor theme="1" tint="0.499984740745262"/>
          </patternFill>
        </fill>
      </dxf>
    </rfmt>
    <rfmt sheetId="8" sqref="AG852" start="0" length="0">
      <dxf>
        <fill>
          <patternFill patternType="solid">
            <bgColor theme="1" tint="0.499984740745262"/>
          </patternFill>
        </fill>
      </dxf>
    </rfmt>
    <rfmt sheetId="8" sqref="AG853" start="0" length="0">
      <dxf>
        <fill>
          <patternFill patternType="solid">
            <bgColor theme="1" tint="0.499984740745262"/>
          </patternFill>
        </fill>
      </dxf>
    </rfmt>
    <rfmt sheetId="8" sqref="AG854" start="0" length="0">
      <dxf>
        <fill>
          <patternFill patternType="solid">
            <bgColor theme="1" tint="0.499984740745262"/>
          </patternFill>
        </fill>
      </dxf>
    </rfmt>
    <rfmt sheetId="8" sqref="AG855" start="0" length="0">
      <dxf>
        <fill>
          <patternFill patternType="solid">
            <bgColor theme="1" tint="0.499984740745262"/>
          </patternFill>
        </fill>
      </dxf>
    </rfmt>
    <rfmt sheetId="8" sqref="AG856" start="0" length="0">
      <dxf>
        <fill>
          <patternFill patternType="solid">
            <bgColor theme="1" tint="0.499984740745262"/>
          </patternFill>
        </fill>
      </dxf>
    </rfmt>
    <rfmt sheetId="8" sqref="AG857" start="0" length="0">
      <dxf>
        <fill>
          <patternFill patternType="solid">
            <bgColor theme="1" tint="0.499984740745262"/>
          </patternFill>
        </fill>
      </dxf>
    </rfmt>
    <rfmt sheetId="8" sqref="AG858" start="0" length="0">
      <dxf>
        <fill>
          <patternFill patternType="solid">
            <bgColor theme="1" tint="0.499984740745262"/>
          </patternFill>
        </fill>
      </dxf>
    </rfmt>
    <rfmt sheetId="8" sqref="AG859" start="0" length="0">
      <dxf>
        <fill>
          <patternFill patternType="solid">
            <bgColor theme="1" tint="0.499984740745262"/>
          </patternFill>
        </fill>
      </dxf>
    </rfmt>
    <rfmt sheetId="8" sqref="AG860" start="0" length="0">
      <dxf>
        <fill>
          <patternFill patternType="solid">
            <bgColor theme="1" tint="0.499984740745262"/>
          </patternFill>
        </fill>
      </dxf>
    </rfmt>
    <rfmt sheetId="8" sqref="AG861" start="0" length="0">
      <dxf>
        <fill>
          <patternFill patternType="solid">
            <bgColor theme="1" tint="0.499984740745262"/>
          </patternFill>
        </fill>
      </dxf>
    </rfmt>
    <rfmt sheetId="8" sqref="AG862" start="0" length="0">
      <dxf>
        <fill>
          <patternFill patternType="solid">
            <bgColor theme="1" tint="0.499984740745262"/>
          </patternFill>
        </fill>
      </dxf>
    </rfmt>
    <rfmt sheetId="8" sqref="AG863" start="0" length="0">
      <dxf>
        <fill>
          <patternFill patternType="solid">
            <bgColor theme="1" tint="0.499984740745262"/>
          </patternFill>
        </fill>
      </dxf>
    </rfmt>
    <rfmt sheetId="8" sqref="AG864" start="0" length="0">
      <dxf>
        <fill>
          <patternFill patternType="solid">
            <bgColor theme="1" tint="0.499984740745262"/>
          </patternFill>
        </fill>
      </dxf>
    </rfmt>
    <rfmt sheetId="8" sqref="AG865" start="0" length="0">
      <dxf>
        <fill>
          <patternFill patternType="solid">
            <bgColor theme="1" tint="0.499984740745262"/>
          </patternFill>
        </fill>
      </dxf>
    </rfmt>
    <rfmt sheetId="8" sqref="AG866" start="0" length="0">
      <dxf>
        <fill>
          <patternFill patternType="solid">
            <bgColor theme="1" tint="0.499984740745262"/>
          </patternFill>
        </fill>
      </dxf>
    </rfmt>
    <rfmt sheetId="8" sqref="AG867" start="0" length="0">
      <dxf>
        <fill>
          <patternFill patternType="solid">
            <bgColor theme="1" tint="0.499984740745262"/>
          </patternFill>
        </fill>
      </dxf>
    </rfmt>
    <rfmt sheetId="8" sqref="AG868" start="0" length="0">
      <dxf>
        <fill>
          <patternFill patternType="solid">
            <bgColor theme="1" tint="0.499984740745262"/>
          </patternFill>
        </fill>
      </dxf>
    </rfmt>
    <rfmt sheetId="8" sqref="AG869" start="0" length="0">
      <dxf>
        <fill>
          <patternFill patternType="solid">
            <bgColor theme="1" tint="0.499984740745262"/>
          </patternFill>
        </fill>
      </dxf>
    </rfmt>
    <rfmt sheetId="8" sqref="AG870" start="0" length="0">
      <dxf>
        <fill>
          <patternFill patternType="solid">
            <bgColor theme="1" tint="0.499984740745262"/>
          </patternFill>
        </fill>
      </dxf>
    </rfmt>
    <rfmt sheetId="8" sqref="AG871" start="0" length="0">
      <dxf>
        <fill>
          <patternFill patternType="solid">
            <bgColor theme="1" tint="0.499984740745262"/>
          </patternFill>
        </fill>
      </dxf>
    </rfmt>
    <rfmt sheetId="8" sqref="AG872" start="0" length="0">
      <dxf>
        <fill>
          <patternFill patternType="solid">
            <bgColor theme="1" tint="0.499984740745262"/>
          </patternFill>
        </fill>
      </dxf>
    </rfmt>
    <rfmt sheetId="8" sqref="AG873" start="0" length="0">
      <dxf>
        <fill>
          <patternFill patternType="solid">
            <bgColor theme="1" tint="0.499984740745262"/>
          </patternFill>
        </fill>
      </dxf>
    </rfmt>
    <rfmt sheetId="8" sqref="AG874" start="0" length="0">
      <dxf>
        <fill>
          <patternFill patternType="solid">
            <bgColor theme="1" tint="0.499984740745262"/>
          </patternFill>
        </fill>
      </dxf>
    </rfmt>
    <rfmt sheetId="8" sqref="AG875" start="0" length="0">
      <dxf>
        <fill>
          <patternFill patternType="solid">
            <bgColor theme="1" tint="0.499984740745262"/>
          </patternFill>
        </fill>
      </dxf>
    </rfmt>
    <rfmt sheetId="8" sqref="AG876" start="0" length="0">
      <dxf>
        <fill>
          <patternFill patternType="solid">
            <bgColor theme="1" tint="0.499984740745262"/>
          </patternFill>
        </fill>
      </dxf>
    </rfmt>
    <rfmt sheetId="8" sqref="AG877" start="0" length="0">
      <dxf>
        <fill>
          <patternFill patternType="solid">
            <bgColor theme="1" tint="0.499984740745262"/>
          </patternFill>
        </fill>
      </dxf>
    </rfmt>
    <rfmt sheetId="8" sqref="AG878" start="0" length="0">
      <dxf>
        <fill>
          <patternFill patternType="solid">
            <bgColor theme="1" tint="0.499984740745262"/>
          </patternFill>
        </fill>
      </dxf>
    </rfmt>
    <rfmt sheetId="8" sqref="AG879" start="0" length="0">
      <dxf>
        <fill>
          <patternFill patternType="solid">
            <bgColor theme="1" tint="0.499984740745262"/>
          </patternFill>
        </fill>
      </dxf>
    </rfmt>
    <rfmt sheetId="8" sqref="AG880" start="0" length="0">
      <dxf>
        <fill>
          <patternFill patternType="solid">
            <bgColor theme="1" tint="0.499984740745262"/>
          </patternFill>
        </fill>
      </dxf>
    </rfmt>
    <rfmt sheetId="8" sqref="AG881" start="0" length="0">
      <dxf>
        <fill>
          <patternFill patternType="solid">
            <bgColor theme="1" tint="0.499984740745262"/>
          </patternFill>
        </fill>
      </dxf>
    </rfmt>
    <rfmt sheetId="8" sqref="AG882" start="0" length="0">
      <dxf>
        <fill>
          <patternFill patternType="solid">
            <bgColor theme="1" tint="0.499984740745262"/>
          </patternFill>
        </fill>
      </dxf>
    </rfmt>
    <rfmt sheetId="8" sqref="AG883" start="0" length="0">
      <dxf>
        <fill>
          <patternFill patternType="solid">
            <bgColor theme="1" tint="0.499984740745262"/>
          </patternFill>
        </fill>
      </dxf>
    </rfmt>
    <rfmt sheetId="8" sqref="AG884" start="0" length="0">
      <dxf>
        <fill>
          <patternFill patternType="solid">
            <bgColor theme="1" tint="0.499984740745262"/>
          </patternFill>
        </fill>
      </dxf>
    </rfmt>
    <rfmt sheetId="8" sqref="AG885" start="0" length="0">
      <dxf>
        <fill>
          <patternFill patternType="solid">
            <bgColor theme="1" tint="0.499984740745262"/>
          </patternFill>
        </fill>
      </dxf>
    </rfmt>
    <rfmt sheetId="8" sqref="AG886" start="0" length="0">
      <dxf>
        <fill>
          <patternFill patternType="solid">
            <bgColor theme="1" tint="0.499984740745262"/>
          </patternFill>
        </fill>
      </dxf>
    </rfmt>
    <rfmt sheetId="8" sqref="AG887" start="0" length="0">
      <dxf>
        <fill>
          <patternFill patternType="solid">
            <bgColor theme="1" tint="0.499984740745262"/>
          </patternFill>
        </fill>
      </dxf>
    </rfmt>
    <rfmt sheetId="8" sqref="AG888" start="0" length="0">
      <dxf>
        <fill>
          <patternFill patternType="solid">
            <bgColor theme="1" tint="0.499984740745262"/>
          </patternFill>
        </fill>
      </dxf>
    </rfmt>
    <rfmt sheetId="8" sqref="AG889" start="0" length="0">
      <dxf>
        <fill>
          <patternFill patternType="solid">
            <bgColor theme="1" tint="0.499984740745262"/>
          </patternFill>
        </fill>
      </dxf>
    </rfmt>
    <rfmt sheetId="8" sqref="AG890" start="0" length="0">
      <dxf>
        <fill>
          <patternFill patternType="solid">
            <bgColor theme="1" tint="0.499984740745262"/>
          </patternFill>
        </fill>
      </dxf>
    </rfmt>
    <rfmt sheetId="8" sqref="AG891" start="0" length="0">
      <dxf>
        <fill>
          <patternFill patternType="solid">
            <bgColor theme="1" tint="0.499984740745262"/>
          </patternFill>
        </fill>
      </dxf>
    </rfmt>
    <rfmt sheetId="8" sqref="AG892" start="0" length="0">
      <dxf>
        <fill>
          <patternFill patternType="solid">
            <bgColor theme="1" tint="0.499984740745262"/>
          </patternFill>
        </fill>
      </dxf>
    </rfmt>
    <rfmt sheetId="8" sqref="AG893" start="0" length="0">
      <dxf>
        <fill>
          <patternFill patternType="solid">
            <bgColor theme="1" tint="0.499984740745262"/>
          </patternFill>
        </fill>
      </dxf>
    </rfmt>
    <rfmt sheetId="8" sqref="AG894" start="0" length="0">
      <dxf>
        <fill>
          <patternFill patternType="solid">
            <bgColor theme="1" tint="0.499984740745262"/>
          </patternFill>
        </fill>
      </dxf>
    </rfmt>
    <rfmt sheetId="8" sqref="AG895" start="0" length="0">
      <dxf>
        <fill>
          <patternFill patternType="solid">
            <bgColor theme="1" tint="0.499984740745262"/>
          </patternFill>
        </fill>
      </dxf>
    </rfmt>
    <rfmt sheetId="8" sqref="AG896" start="0" length="0">
      <dxf>
        <fill>
          <patternFill patternType="solid">
            <bgColor theme="1" tint="0.499984740745262"/>
          </patternFill>
        </fill>
      </dxf>
    </rfmt>
    <rfmt sheetId="8" sqref="AG897" start="0" length="0">
      <dxf>
        <fill>
          <patternFill patternType="solid">
            <bgColor theme="1" tint="0.499984740745262"/>
          </patternFill>
        </fill>
      </dxf>
    </rfmt>
    <rfmt sheetId="8" sqref="AG898" start="0" length="0">
      <dxf>
        <fill>
          <patternFill patternType="solid">
            <bgColor theme="1" tint="0.499984740745262"/>
          </patternFill>
        </fill>
      </dxf>
    </rfmt>
    <rfmt sheetId="8" sqref="AG899" start="0" length="0">
      <dxf>
        <fill>
          <patternFill patternType="solid">
            <bgColor theme="1" tint="0.499984740745262"/>
          </patternFill>
        </fill>
      </dxf>
    </rfmt>
    <rfmt sheetId="8" sqref="AG900" start="0" length="0">
      <dxf>
        <fill>
          <patternFill patternType="solid">
            <bgColor theme="1" tint="0.499984740745262"/>
          </patternFill>
        </fill>
      </dxf>
    </rfmt>
    <rfmt sheetId="8" sqref="AG901" start="0" length="0">
      <dxf>
        <fill>
          <patternFill patternType="solid">
            <bgColor theme="1" tint="0.499984740745262"/>
          </patternFill>
        </fill>
      </dxf>
    </rfmt>
    <rfmt sheetId="8" sqref="AG902" start="0" length="0">
      <dxf>
        <fill>
          <patternFill patternType="solid">
            <bgColor theme="1" tint="0.499984740745262"/>
          </patternFill>
        </fill>
      </dxf>
    </rfmt>
    <rfmt sheetId="8" sqref="AG903" start="0" length="0">
      <dxf>
        <fill>
          <patternFill patternType="solid">
            <bgColor theme="1" tint="0.499984740745262"/>
          </patternFill>
        </fill>
      </dxf>
    </rfmt>
    <rfmt sheetId="8" sqref="AG904" start="0" length="0">
      <dxf>
        <fill>
          <patternFill patternType="solid">
            <bgColor theme="1" tint="0.499984740745262"/>
          </patternFill>
        </fill>
      </dxf>
    </rfmt>
    <rfmt sheetId="8" sqref="AG905" start="0" length="0">
      <dxf>
        <fill>
          <patternFill patternType="solid">
            <bgColor theme="1" tint="0.499984740745262"/>
          </patternFill>
        </fill>
      </dxf>
    </rfmt>
    <rfmt sheetId="8" sqref="AG906" start="0" length="0">
      <dxf>
        <fill>
          <patternFill patternType="solid">
            <bgColor theme="1" tint="0.499984740745262"/>
          </patternFill>
        </fill>
      </dxf>
    </rfmt>
    <rfmt sheetId="8" sqref="AG907" start="0" length="0">
      <dxf>
        <fill>
          <patternFill patternType="solid">
            <bgColor theme="1" tint="0.499984740745262"/>
          </patternFill>
        </fill>
      </dxf>
    </rfmt>
    <rfmt sheetId="8" sqref="AG908" start="0" length="0">
      <dxf>
        <fill>
          <patternFill patternType="solid">
            <bgColor theme="1" tint="0.499984740745262"/>
          </patternFill>
        </fill>
      </dxf>
    </rfmt>
    <rfmt sheetId="8" sqref="AG909" start="0" length="0">
      <dxf>
        <fill>
          <patternFill patternType="solid">
            <bgColor theme="1" tint="0.499984740745262"/>
          </patternFill>
        </fill>
      </dxf>
    </rfmt>
    <rfmt sheetId="8" sqref="AG910" start="0" length="0">
      <dxf>
        <fill>
          <patternFill patternType="solid">
            <bgColor theme="1" tint="0.499984740745262"/>
          </patternFill>
        </fill>
      </dxf>
    </rfmt>
    <rfmt sheetId="8" sqref="AG911" start="0" length="0">
      <dxf>
        <fill>
          <patternFill patternType="solid">
            <bgColor theme="1" tint="0.499984740745262"/>
          </patternFill>
        </fill>
      </dxf>
    </rfmt>
    <rfmt sheetId="8" sqref="AG912" start="0" length="0">
      <dxf>
        <fill>
          <patternFill patternType="solid">
            <bgColor theme="1" tint="0.499984740745262"/>
          </patternFill>
        </fill>
      </dxf>
    </rfmt>
    <rfmt sheetId="8" sqref="AG913" start="0" length="0">
      <dxf>
        <fill>
          <patternFill patternType="solid">
            <bgColor theme="1" tint="0.499984740745262"/>
          </patternFill>
        </fill>
      </dxf>
    </rfmt>
    <rfmt sheetId="8" sqref="AG914" start="0" length="0">
      <dxf>
        <fill>
          <patternFill patternType="solid">
            <bgColor theme="1" tint="0.499984740745262"/>
          </patternFill>
        </fill>
      </dxf>
    </rfmt>
    <rfmt sheetId="8" sqref="AG915" start="0" length="0">
      <dxf>
        <fill>
          <patternFill patternType="solid">
            <bgColor theme="1" tint="0.499984740745262"/>
          </patternFill>
        </fill>
      </dxf>
    </rfmt>
    <rfmt sheetId="8" sqref="AG916" start="0" length="0">
      <dxf>
        <fill>
          <patternFill patternType="solid">
            <bgColor theme="1" tint="0.499984740745262"/>
          </patternFill>
        </fill>
      </dxf>
    </rfmt>
    <rfmt sheetId="8" sqref="AG917" start="0" length="0">
      <dxf>
        <fill>
          <patternFill patternType="solid">
            <bgColor theme="1" tint="0.499984740745262"/>
          </patternFill>
        </fill>
      </dxf>
    </rfmt>
    <rfmt sheetId="8" sqref="AG918" start="0" length="0">
      <dxf>
        <fill>
          <patternFill patternType="solid">
            <bgColor theme="1" tint="0.499984740745262"/>
          </patternFill>
        </fill>
      </dxf>
    </rfmt>
    <rfmt sheetId="8" sqref="AG919" start="0" length="0">
      <dxf>
        <fill>
          <patternFill patternType="solid">
            <bgColor theme="1" tint="0.499984740745262"/>
          </patternFill>
        </fill>
      </dxf>
    </rfmt>
    <rfmt sheetId="8" sqref="AG920" start="0" length="0">
      <dxf>
        <fill>
          <patternFill patternType="solid">
            <bgColor theme="1" tint="0.499984740745262"/>
          </patternFill>
        </fill>
      </dxf>
    </rfmt>
    <rfmt sheetId="8" sqref="AG921" start="0" length="0">
      <dxf>
        <fill>
          <patternFill patternType="solid">
            <bgColor theme="1" tint="0.499984740745262"/>
          </patternFill>
        </fill>
      </dxf>
    </rfmt>
    <rfmt sheetId="8" sqref="AG922" start="0" length="0">
      <dxf>
        <fill>
          <patternFill patternType="solid">
            <bgColor theme="1" tint="0.499984740745262"/>
          </patternFill>
        </fill>
      </dxf>
    </rfmt>
    <rfmt sheetId="8" sqref="AG923" start="0" length="0">
      <dxf>
        <fill>
          <patternFill patternType="solid">
            <bgColor theme="1" tint="0.499984740745262"/>
          </patternFill>
        </fill>
      </dxf>
    </rfmt>
    <rfmt sheetId="8" sqref="AG924" start="0" length="0">
      <dxf>
        <fill>
          <patternFill patternType="solid">
            <bgColor theme="1" tint="0.499984740745262"/>
          </patternFill>
        </fill>
      </dxf>
    </rfmt>
    <rfmt sheetId="8" sqref="AG925" start="0" length="0">
      <dxf>
        <fill>
          <patternFill patternType="solid">
            <bgColor theme="1" tint="0.499984740745262"/>
          </patternFill>
        </fill>
      </dxf>
    </rfmt>
    <rfmt sheetId="8" sqref="AG926" start="0" length="0">
      <dxf>
        <fill>
          <patternFill patternType="solid">
            <bgColor theme="1" tint="0.499984740745262"/>
          </patternFill>
        </fill>
      </dxf>
    </rfmt>
    <rfmt sheetId="8" sqref="AG927" start="0" length="0">
      <dxf>
        <fill>
          <patternFill patternType="solid">
            <bgColor theme="1" tint="0.499984740745262"/>
          </patternFill>
        </fill>
      </dxf>
    </rfmt>
    <rfmt sheetId="8" sqref="AG928" start="0" length="0">
      <dxf>
        <fill>
          <patternFill patternType="solid">
            <bgColor theme="1" tint="0.499984740745262"/>
          </patternFill>
        </fill>
      </dxf>
    </rfmt>
    <rfmt sheetId="8" sqref="AG929" start="0" length="0">
      <dxf>
        <fill>
          <patternFill patternType="solid">
            <bgColor theme="1" tint="0.499984740745262"/>
          </patternFill>
        </fill>
      </dxf>
    </rfmt>
    <rfmt sheetId="8" sqref="AG930" start="0" length="0">
      <dxf>
        <fill>
          <patternFill patternType="solid">
            <bgColor theme="1" tint="0.499984740745262"/>
          </patternFill>
        </fill>
      </dxf>
    </rfmt>
    <rfmt sheetId="8" sqref="AG931" start="0" length="0">
      <dxf>
        <fill>
          <patternFill patternType="solid">
            <bgColor theme="1" tint="0.499984740745262"/>
          </patternFill>
        </fill>
      </dxf>
    </rfmt>
    <rfmt sheetId="8" sqref="AG932" start="0" length="0">
      <dxf>
        <fill>
          <patternFill patternType="solid">
            <bgColor theme="1" tint="0.499984740745262"/>
          </patternFill>
        </fill>
      </dxf>
    </rfmt>
    <rfmt sheetId="8" sqref="AG933" start="0" length="0">
      <dxf>
        <fill>
          <patternFill patternType="solid">
            <bgColor theme="1" tint="0.499984740745262"/>
          </patternFill>
        </fill>
      </dxf>
    </rfmt>
    <rfmt sheetId="8" sqref="AG934" start="0" length="0">
      <dxf>
        <fill>
          <patternFill patternType="solid">
            <bgColor theme="1" tint="0.499984740745262"/>
          </patternFill>
        </fill>
      </dxf>
    </rfmt>
    <rfmt sheetId="8" sqref="AG935" start="0" length="0">
      <dxf>
        <fill>
          <patternFill patternType="solid">
            <bgColor theme="1" tint="0.499984740745262"/>
          </patternFill>
        </fill>
      </dxf>
    </rfmt>
    <rfmt sheetId="8" sqref="AG936" start="0" length="0">
      <dxf>
        <fill>
          <patternFill patternType="solid">
            <bgColor theme="1" tint="0.499984740745262"/>
          </patternFill>
        </fill>
      </dxf>
    </rfmt>
    <rfmt sheetId="8" sqref="AG937" start="0" length="0">
      <dxf>
        <fill>
          <patternFill patternType="solid">
            <bgColor theme="1" tint="0.499984740745262"/>
          </patternFill>
        </fill>
      </dxf>
    </rfmt>
    <rfmt sheetId="8" sqref="AG938" start="0" length="0">
      <dxf>
        <fill>
          <patternFill patternType="solid">
            <bgColor theme="1" tint="0.499984740745262"/>
          </patternFill>
        </fill>
      </dxf>
    </rfmt>
    <rfmt sheetId="8" sqref="AG939" start="0" length="0">
      <dxf>
        <fill>
          <patternFill patternType="solid">
            <bgColor theme="1" tint="0.499984740745262"/>
          </patternFill>
        </fill>
      </dxf>
    </rfmt>
    <rfmt sheetId="8" sqref="AG940" start="0" length="0">
      <dxf>
        <fill>
          <patternFill patternType="solid">
            <bgColor theme="1" tint="0.499984740745262"/>
          </patternFill>
        </fill>
      </dxf>
    </rfmt>
    <rfmt sheetId="8" sqref="AG941" start="0" length="0">
      <dxf>
        <fill>
          <patternFill patternType="solid">
            <bgColor theme="1" tint="0.499984740745262"/>
          </patternFill>
        </fill>
      </dxf>
    </rfmt>
    <rfmt sheetId="8" sqref="AG942" start="0" length="0">
      <dxf>
        <fill>
          <patternFill patternType="solid">
            <bgColor theme="1" tint="0.499984740745262"/>
          </patternFill>
        </fill>
      </dxf>
    </rfmt>
    <rfmt sheetId="8" sqref="AG943" start="0" length="0">
      <dxf>
        <fill>
          <patternFill patternType="solid">
            <bgColor theme="1" tint="0.499984740745262"/>
          </patternFill>
        </fill>
      </dxf>
    </rfmt>
    <rfmt sheetId="8" sqref="AG944" start="0" length="0">
      <dxf>
        <fill>
          <patternFill patternType="solid">
            <bgColor theme="1" tint="0.499984740745262"/>
          </patternFill>
        </fill>
      </dxf>
    </rfmt>
    <rfmt sheetId="8" sqref="AG945" start="0" length="0">
      <dxf>
        <fill>
          <patternFill patternType="solid">
            <bgColor theme="1" tint="0.499984740745262"/>
          </patternFill>
        </fill>
      </dxf>
    </rfmt>
    <rfmt sheetId="8" sqref="AG946" start="0" length="0">
      <dxf>
        <fill>
          <patternFill patternType="solid">
            <bgColor theme="1" tint="0.499984740745262"/>
          </patternFill>
        </fill>
      </dxf>
    </rfmt>
    <rfmt sheetId="8" sqref="AG947" start="0" length="0">
      <dxf>
        <fill>
          <patternFill patternType="solid">
            <bgColor theme="1" tint="0.499984740745262"/>
          </patternFill>
        </fill>
      </dxf>
    </rfmt>
    <rfmt sheetId="8" sqref="AG948" start="0" length="0">
      <dxf>
        <fill>
          <patternFill patternType="solid">
            <bgColor theme="1" tint="0.499984740745262"/>
          </patternFill>
        </fill>
      </dxf>
    </rfmt>
    <rfmt sheetId="8" sqref="AG949" start="0" length="0">
      <dxf>
        <fill>
          <patternFill patternType="solid">
            <bgColor theme="1" tint="0.499984740745262"/>
          </patternFill>
        </fill>
      </dxf>
    </rfmt>
    <rfmt sheetId="8" sqref="AG950" start="0" length="0">
      <dxf>
        <fill>
          <patternFill patternType="solid">
            <bgColor theme="1" tint="0.499984740745262"/>
          </patternFill>
        </fill>
      </dxf>
    </rfmt>
    <rfmt sheetId="8" sqref="AG951" start="0" length="0">
      <dxf>
        <fill>
          <patternFill patternType="solid">
            <bgColor theme="1" tint="0.499984740745262"/>
          </patternFill>
        </fill>
      </dxf>
    </rfmt>
    <rfmt sheetId="8" sqref="AG952" start="0" length="0">
      <dxf>
        <fill>
          <patternFill patternType="solid">
            <bgColor theme="1" tint="0.499984740745262"/>
          </patternFill>
        </fill>
      </dxf>
    </rfmt>
    <rfmt sheetId="8" sqref="AG953" start="0" length="0">
      <dxf>
        <fill>
          <patternFill patternType="solid">
            <bgColor theme="1" tint="0.499984740745262"/>
          </patternFill>
        </fill>
      </dxf>
    </rfmt>
    <rfmt sheetId="8" sqref="AG954" start="0" length="0">
      <dxf>
        <fill>
          <patternFill patternType="solid">
            <bgColor theme="1" tint="0.499984740745262"/>
          </patternFill>
        </fill>
      </dxf>
    </rfmt>
    <rfmt sheetId="8" sqref="AG955" start="0" length="0">
      <dxf>
        <fill>
          <patternFill patternType="solid">
            <bgColor theme="1" tint="0.499984740745262"/>
          </patternFill>
        </fill>
      </dxf>
    </rfmt>
    <rfmt sheetId="8" sqref="AG956" start="0" length="0">
      <dxf>
        <fill>
          <patternFill patternType="solid">
            <bgColor theme="1" tint="0.499984740745262"/>
          </patternFill>
        </fill>
      </dxf>
    </rfmt>
    <rfmt sheetId="8" sqref="AG957" start="0" length="0">
      <dxf>
        <fill>
          <patternFill patternType="solid">
            <bgColor theme="1" tint="0.499984740745262"/>
          </patternFill>
        </fill>
      </dxf>
    </rfmt>
    <rfmt sheetId="8" sqref="AG958" start="0" length="0">
      <dxf>
        <fill>
          <patternFill patternType="solid">
            <bgColor theme="1" tint="0.499984740745262"/>
          </patternFill>
        </fill>
      </dxf>
    </rfmt>
    <rfmt sheetId="8" sqref="AG959" start="0" length="0">
      <dxf>
        <fill>
          <patternFill patternType="solid">
            <bgColor theme="1" tint="0.499984740745262"/>
          </patternFill>
        </fill>
      </dxf>
    </rfmt>
    <rfmt sheetId="8" sqref="AG960" start="0" length="0">
      <dxf>
        <fill>
          <patternFill patternType="solid">
            <bgColor theme="1" tint="0.499984740745262"/>
          </patternFill>
        </fill>
      </dxf>
    </rfmt>
    <rfmt sheetId="8" sqref="AG961" start="0" length="0">
      <dxf>
        <fill>
          <patternFill patternType="solid">
            <bgColor theme="1" tint="0.499984740745262"/>
          </patternFill>
        </fill>
      </dxf>
    </rfmt>
    <rfmt sheetId="8" sqref="AG962" start="0" length="0">
      <dxf>
        <fill>
          <patternFill patternType="solid">
            <bgColor theme="1" tint="0.499984740745262"/>
          </patternFill>
        </fill>
      </dxf>
    </rfmt>
    <rfmt sheetId="8" sqref="AG963" start="0" length="0">
      <dxf>
        <fill>
          <patternFill patternType="solid">
            <bgColor theme="1" tint="0.499984740745262"/>
          </patternFill>
        </fill>
      </dxf>
    </rfmt>
    <rfmt sheetId="8" sqref="AG964" start="0" length="0">
      <dxf>
        <fill>
          <patternFill patternType="solid">
            <bgColor theme="1" tint="0.499984740745262"/>
          </patternFill>
        </fill>
      </dxf>
    </rfmt>
    <rfmt sheetId="8" sqref="AG965" start="0" length="0">
      <dxf>
        <fill>
          <patternFill patternType="solid">
            <bgColor theme="1" tint="0.499984740745262"/>
          </patternFill>
        </fill>
      </dxf>
    </rfmt>
    <rfmt sheetId="8" sqref="AG966" start="0" length="0">
      <dxf>
        <fill>
          <patternFill patternType="solid">
            <bgColor theme="1" tint="0.499984740745262"/>
          </patternFill>
        </fill>
      </dxf>
    </rfmt>
    <rfmt sheetId="8" sqref="AG967" start="0" length="0">
      <dxf>
        <fill>
          <patternFill patternType="solid">
            <bgColor theme="1" tint="0.499984740745262"/>
          </patternFill>
        </fill>
      </dxf>
    </rfmt>
    <rfmt sheetId="8" sqref="AG968" start="0" length="0">
      <dxf>
        <fill>
          <patternFill patternType="solid">
            <bgColor theme="1" tint="0.499984740745262"/>
          </patternFill>
        </fill>
      </dxf>
    </rfmt>
    <rfmt sheetId="8" sqref="AG969" start="0" length="0">
      <dxf>
        <fill>
          <patternFill patternType="solid">
            <bgColor theme="1" tint="0.499984740745262"/>
          </patternFill>
        </fill>
      </dxf>
    </rfmt>
    <rfmt sheetId="8" sqref="AG970" start="0" length="0">
      <dxf>
        <fill>
          <patternFill patternType="solid">
            <bgColor theme="1" tint="0.499984740745262"/>
          </patternFill>
        </fill>
      </dxf>
    </rfmt>
    <rfmt sheetId="8" sqref="AG971" start="0" length="0">
      <dxf>
        <fill>
          <patternFill patternType="solid">
            <bgColor theme="1" tint="0.499984740745262"/>
          </patternFill>
        </fill>
      </dxf>
    </rfmt>
    <rfmt sheetId="8" sqref="AG972" start="0" length="0">
      <dxf>
        <fill>
          <patternFill patternType="solid">
            <bgColor theme="1" tint="0.499984740745262"/>
          </patternFill>
        </fill>
      </dxf>
    </rfmt>
    <rfmt sheetId="8" sqref="AG973" start="0" length="0">
      <dxf>
        <fill>
          <patternFill patternType="solid">
            <bgColor theme="1" tint="0.499984740745262"/>
          </patternFill>
        </fill>
      </dxf>
    </rfmt>
    <rfmt sheetId="8" sqref="AG974" start="0" length="0">
      <dxf>
        <fill>
          <patternFill patternType="solid">
            <bgColor theme="1" tint="0.499984740745262"/>
          </patternFill>
        </fill>
      </dxf>
    </rfmt>
    <rfmt sheetId="8" sqref="AG975" start="0" length="0">
      <dxf>
        <fill>
          <patternFill patternType="solid">
            <bgColor theme="1" tint="0.499984740745262"/>
          </patternFill>
        </fill>
      </dxf>
    </rfmt>
    <rfmt sheetId="8" sqref="AG976" start="0" length="0">
      <dxf>
        <fill>
          <patternFill patternType="solid">
            <bgColor theme="1" tint="0.499984740745262"/>
          </patternFill>
        </fill>
      </dxf>
    </rfmt>
    <rfmt sheetId="8" sqref="AG977" start="0" length="0">
      <dxf>
        <fill>
          <patternFill patternType="solid">
            <bgColor theme="1" tint="0.499984740745262"/>
          </patternFill>
        </fill>
      </dxf>
    </rfmt>
    <rfmt sheetId="8" sqref="AG978" start="0" length="0">
      <dxf>
        <fill>
          <patternFill patternType="solid">
            <bgColor theme="1" tint="0.499984740745262"/>
          </patternFill>
        </fill>
      </dxf>
    </rfmt>
    <rfmt sheetId="8" sqref="AG979" start="0" length="0">
      <dxf>
        <fill>
          <patternFill patternType="solid">
            <bgColor theme="1" tint="0.499984740745262"/>
          </patternFill>
        </fill>
      </dxf>
    </rfmt>
    <rfmt sheetId="8" sqref="AG980" start="0" length="0">
      <dxf>
        <fill>
          <patternFill patternType="solid">
            <bgColor theme="1" tint="0.499984740745262"/>
          </patternFill>
        </fill>
      </dxf>
    </rfmt>
    <rfmt sheetId="8" sqref="AG981" start="0" length="0">
      <dxf>
        <fill>
          <patternFill patternType="solid">
            <bgColor theme="1" tint="0.499984740745262"/>
          </patternFill>
        </fill>
      </dxf>
    </rfmt>
    <rfmt sheetId="8" sqref="AG982" start="0" length="0">
      <dxf>
        <fill>
          <patternFill patternType="solid">
            <bgColor theme="1" tint="0.499984740745262"/>
          </patternFill>
        </fill>
      </dxf>
    </rfmt>
    <rfmt sheetId="8" sqref="AG983" start="0" length="0">
      <dxf>
        <fill>
          <patternFill patternType="solid">
            <bgColor theme="1" tint="0.499984740745262"/>
          </patternFill>
        </fill>
      </dxf>
    </rfmt>
    <rfmt sheetId="8" sqref="AG984" start="0" length="0">
      <dxf>
        <fill>
          <patternFill patternType="solid">
            <bgColor theme="1" tint="0.499984740745262"/>
          </patternFill>
        </fill>
      </dxf>
    </rfmt>
    <rfmt sheetId="8" sqref="AG985" start="0" length="0">
      <dxf>
        <fill>
          <patternFill patternType="solid">
            <bgColor theme="1" tint="0.499984740745262"/>
          </patternFill>
        </fill>
      </dxf>
    </rfmt>
    <rfmt sheetId="8" sqref="AG986" start="0" length="0">
      <dxf>
        <fill>
          <patternFill patternType="solid">
            <bgColor theme="1" tint="0.499984740745262"/>
          </patternFill>
        </fill>
      </dxf>
    </rfmt>
    <rfmt sheetId="8" sqref="AG987" start="0" length="0">
      <dxf>
        <fill>
          <patternFill patternType="solid">
            <bgColor theme="1" tint="0.499984740745262"/>
          </patternFill>
        </fill>
      </dxf>
    </rfmt>
    <rfmt sheetId="8" sqref="AG988" start="0" length="0">
      <dxf>
        <fill>
          <patternFill patternType="solid">
            <bgColor theme="1" tint="0.499984740745262"/>
          </patternFill>
        </fill>
      </dxf>
    </rfmt>
    <rfmt sheetId="8" sqref="AG989" start="0" length="0">
      <dxf>
        <fill>
          <patternFill patternType="solid">
            <bgColor theme="1" tint="0.499984740745262"/>
          </patternFill>
        </fill>
      </dxf>
    </rfmt>
    <rfmt sheetId="8" sqref="AG990" start="0" length="0">
      <dxf>
        <fill>
          <patternFill patternType="solid">
            <bgColor theme="1" tint="0.499984740745262"/>
          </patternFill>
        </fill>
      </dxf>
    </rfmt>
    <rfmt sheetId="8" sqref="AG991" start="0" length="0">
      <dxf>
        <fill>
          <patternFill patternType="solid">
            <bgColor theme="1" tint="0.499984740745262"/>
          </patternFill>
        </fill>
      </dxf>
    </rfmt>
    <rfmt sheetId="8" sqref="AG992" start="0" length="0">
      <dxf>
        <fill>
          <patternFill patternType="solid">
            <bgColor theme="1" tint="0.499984740745262"/>
          </patternFill>
        </fill>
      </dxf>
    </rfmt>
    <rfmt sheetId="8" sqref="AG993" start="0" length="0">
      <dxf>
        <fill>
          <patternFill patternType="solid">
            <bgColor theme="1" tint="0.499984740745262"/>
          </patternFill>
        </fill>
      </dxf>
    </rfmt>
    <rfmt sheetId="8" sqref="AG994" start="0" length="0">
      <dxf>
        <fill>
          <patternFill patternType="solid">
            <bgColor theme="1" tint="0.499984740745262"/>
          </patternFill>
        </fill>
      </dxf>
    </rfmt>
    <rfmt sheetId="8" sqref="AG995" start="0" length="0">
      <dxf>
        <fill>
          <patternFill patternType="solid">
            <bgColor theme="1" tint="0.499984740745262"/>
          </patternFill>
        </fill>
      </dxf>
    </rfmt>
    <rfmt sheetId="8" sqref="AG996" start="0" length="0">
      <dxf>
        <fill>
          <patternFill patternType="solid">
            <bgColor theme="1" tint="0.499984740745262"/>
          </patternFill>
        </fill>
      </dxf>
    </rfmt>
    <rfmt sheetId="8" sqref="AG997" start="0" length="0">
      <dxf>
        <fill>
          <patternFill patternType="solid">
            <bgColor theme="1" tint="0.499984740745262"/>
          </patternFill>
        </fill>
      </dxf>
    </rfmt>
    <rfmt sheetId="8" sqref="AG998" start="0" length="0">
      <dxf>
        <fill>
          <patternFill patternType="solid">
            <bgColor theme="1" tint="0.499984740745262"/>
          </patternFill>
        </fill>
      </dxf>
    </rfmt>
    <rfmt sheetId="8" sqref="AG999" start="0" length="0">
      <dxf>
        <fill>
          <patternFill patternType="solid">
            <bgColor theme="1" tint="0.499984740745262"/>
          </patternFill>
        </fill>
      </dxf>
    </rfmt>
    <rfmt sheetId="8" sqref="AG1000" start="0" length="0">
      <dxf>
        <fill>
          <patternFill patternType="solid">
            <bgColor theme="1" tint="0.499984740745262"/>
          </patternFill>
        </fill>
      </dxf>
    </rfmt>
    <rfmt sheetId="8" sqref="AG1001" start="0" length="0">
      <dxf>
        <fill>
          <patternFill patternType="solid">
            <bgColor theme="1" tint="0.499984740745262"/>
          </patternFill>
        </fill>
      </dxf>
    </rfmt>
    <rfmt sheetId="8" sqref="AG1002" start="0" length="0">
      <dxf>
        <fill>
          <patternFill patternType="solid">
            <bgColor theme="1" tint="0.499984740745262"/>
          </patternFill>
        </fill>
      </dxf>
    </rfmt>
    <rfmt sheetId="8" sqref="AG1003" start="0" length="0">
      <dxf>
        <fill>
          <patternFill patternType="solid">
            <bgColor theme="1" tint="0.499984740745262"/>
          </patternFill>
        </fill>
      </dxf>
    </rfmt>
    <rfmt sheetId="8" sqref="AG1004" start="0" length="0">
      <dxf>
        <fill>
          <patternFill patternType="solid">
            <bgColor theme="1" tint="0.499984740745262"/>
          </patternFill>
        </fill>
      </dxf>
    </rfmt>
    <rfmt sheetId="8" sqref="AG1005" start="0" length="0">
      <dxf>
        <fill>
          <patternFill patternType="solid">
            <bgColor theme="1" tint="0.499984740745262"/>
          </patternFill>
        </fill>
      </dxf>
    </rfmt>
    <rfmt sheetId="8" sqref="AG1006" start="0" length="0">
      <dxf>
        <fill>
          <patternFill patternType="solid">
            <bgColor theme="1" tint="0.499984740745262"/>
          </patternFill>
        </fill>
      </dxf>
    </rfmt>
    <rfmt sheetId="8" sqref="AG1007" start="0" length="0">
      <dxf>
        <fill>
          <patternFill patternType="solid">
            <bgColor theme="1" tint="0.499984740745262"/>
          </patternFill>
        </fill>
      </dxf>
    </rfmt>
    <rfmt sheetId="8" sqref="AG1008" start="0" length="0">
      <dxf>
        <fill>
          <patternFill patternType="solid">
            <bgColor theme="1" tint="0.499984740745262"/>
          </patternFill>
        </fill>
      </dxf>
    </rfmt>
    <rfmt sheetId="8" sqref="AG1009" start="0" length="0">
      <dxf>
        <fill>
          <patternFill patternType="solid">
            <bgColor theme="1" tint="0.499984740745262"/>
          </patternFill>
        </fill>
      </dxf>
    </rfmt>
    <rfmt sheetId="8" sqref="AG1010" start="0" length="0">
      <dxf>
        <fill>
          <patternFill patternType="solid">
            <bgColor theme="1" tint="0.499984740745262"/>
          </patternFill>
        </fill>
      </dxf>
    </rfmt>
    <rfmt sheetId="8" sqref="AG1011" start="0" length="0">
      <dxf>
        <fill>
          <patternFill patternType="solid">
            <bgColor theme="1" tint="0.499984740745262"/>
          </patternFill>
        </fill>
      </dxf>
    </rfmt>
    <rfmt sheetId="8" sqref="AG1012" start="0" length="0">
      <dxf>
        <fill>
          <patternFill patternType="solid">
            <bgColor theme="1" tint="0.499984740745262"/>
          </patternFill>
        </fill>
      </dxf>
    </rfmt>
    <rfmt sheetId="8" sqref="AG1013" start="0" length="0">
      <dxf>
        <fill>
          <patternFill patternType="solid">
            <bgColor theme="1" tint="0.499984740745262"/>
          </patternFill>
        </fill>
      </dxf>
    </rfmt>
    <rfmt sheetId="8" sqref="AG1014" start="0" length="0">
      <dxf>
        <fill>
          <patternFill patternType="solid">
            <bgColor theme="1" tint="0.499984740745262"/>
          </patternFill>
        </fill>
      </dxf>
    </rfmt>
    <rfmt sheetId="8" sqref="AG1015" start="0" length="0">
      <dxf>
        <fill>
          <patternFill patternType="solid">
            <bgColor theme="1" tint="0.499984740745262"/>
          </patternFill>
        </fill>
      </dxf>
    </rfmt>
    <rfmt sheetId="8" sqref="AG1016" start="0" length="0">
      <dxf>
        <fill>
          <patternFill patternType="solid">
            <bgColor theme="1" tint="0.499984740745262"/>
          </patternFill>
        </fill>
      </dxf>
    </rfmt>
    <rfmt sheetId="8" sqref="AG1017" start="0" length="0">
      <dxf>
        <fill>
          <patternFill patternType="solid">
            <bgColor theme="1" tint="0.499984740745262"/>
          </patternFill>
        </fill>
      </dxf>
    </rfmt>
    <rfmt sheetId="8" sqref="AG1018" start="0" length="0">
      <dxf>
        <fill>
          <patternFill patternType="solid">
            <bgColor theme="1" tint="0.499984740745262"/>
          </patternFill>
        </fill>
      </dxf>
    </rfmt>
    <rfmt sheetId="8" sqref="AG1019" start="0" length="0">
      <dxf>
        <fill>
          <patternFill patternType="solid">
            <bgColor theme="1" tint="0.499984740745262"/>
          </patternFill>
        </fill>
      </dxf>
    </rfmt>
    <rfmt sheetId="8" sqref="AG1020" start="0" length="0">
      <dxf>
        <fill>
          <patternFill patternType="solid">
            <bgColor theme="1" tint="0.499984740745262"/>
          </patternFill>
        </fill>
      </dxf>
    </rfmt>
    <rfmt sheetId="8" sqref="AG1021" start="0" length="0">
      <dxf>
        <fill>
          <patternFill patternType="solid">
            <bgColor theme="1" tint="0.499984740745262"/>
          </patternFill>
        </fill>
      </dxf>
    </rfmt>
    <rfmt sheetId="8" sqref="AG1022" start="0" length="0">
      <dxf>
        <fill>
          <patternFill patternType="solid">
            <bgColor theme="1" tint="0.499984740745262"/>
          </patternFill>
        </fill>
      </dxf>
    </rfmt>
    <rfmt sheetId="8" sqref="AG1023" start="0" length="0">
      <dxf>
        <fill>
          <patternFill patternType="solid">
            <bgColor theme="1" tint="0.499984740745262"/>
          </patternFill>
        </fill>
      </dxf>
    </rfmt>
    <rfmt sheetId="8" sqref="AG1024" start="0" length="0">
      <dxf>
        <fill>
          <patternFill patternType="solid">
            <bgColor theme="1" tint="0.499984740745262"/>
          </patternFill>
        </fill>
      </dxf>
    </rfmt>
    <rfmt sheetId="8" sqref="AG1025" start="0" length="0">
      <dxf>
        <fill>
          <patternFill patternType="solid">
            <bgColor theme="1" tint="0.499984740745262"/>
          </patternFill>
        </fill>
      </dxf>
    </rfmt>
    <rfmt sheetId="8" sqref="AG1026" start="0" length="0">
      <dxf>
        <fill>
          <patternFill patternType="solid">
            <bgColor theme="1" tint="0.499984740745262"/>
          </patternFill>
        </fill>
      </dxf>
    </rfmt>
    <rfmt sheetId="8" sqref="AG1027" start="0" length="0">
      <dxf>
        <fill>
          <patternFill patternType="solid">
            <bgColor theme="1" tint="0.499984740745262"/>
          </patternFill>
        </fill>
      </dxf>
    </rfmt>
    <rfmt sheetId="8" sqref="AG1028" start="0" length="0">
      <dxf>
        <fill>
          <patternFill patternType="solid">
            <bgColor theme="1" tint="0.499984740745262"/>
          </patternFill>
        </fill>
      </dxf>
    </rfmt>
    <rfmt sheetId="8" sqref="AG1029" start="0" length="0">
      <dxf>
        <fill>
          <patternFill patternType="solid">
            <bgColor theme="1" tint="0.499984740745262"/>
          </patternFill>
        </fill>
      </dxf>
    </rfmt>
    <rfmt sheetId="8" sqref="AG1030" start="0" length="0">
      <dxf>
        <fill>
          <patternFill patternType="solid">
            <bgColor theme="1" tint="0.499984740745262"/>
          </patternFill>
        </fill>
      </dxf>
    </rfmt>
    <rfmt sheetId="8" sqref="AG1031" start="0" length="0">
      <dxf>
        <fill>
          <patternFill patternType="solid">
            <bgColor theme="1" tint="0.499984740745262"/>
          </patternFill>
        </fill>
      </dxf>
    </rfmt>
    <rfmt sheetId="8" sqref="AG1032" start="0" length="0">
      <dxf>
        <fill>
          <patternFill patternType="solid">
            <bgColor theme="1" tint="0.499984740745262"/>
          </patternFill>
        </fill>
      </dxf>
    </rfmt>
    <rfmt sheetId="8" sqref="AG1033" start="0" length="0">
      <dxf>
        <fill>
          <patternFill patternType="solid">
            <bgColor theme="1" tint="0.499984740745262"/>
          </patternFill>
        </fill>
      </dxf>
    </rfmt>
    <rfmt sheetId="8" sqref="AG1034" start="0" length="0">
      <dxf>
        <fill>
          <patternFill patternType="solid">
            <bgColor theme="1" tint="0.499984740745262"/>
          </patternFill>
        </fill>
      </dxf>
    </rfmt>
    <rfmt sheetId="8" sqref="AG1035" start="0" length="0">
      <dxf>
        <fill>
          <patternFill patternType="solid">
            <bgColor theme="1" tint="0.499984740745262"/>
          </patternFill>
        </fill>
      </dxf>
    </rfmt>
    <rfmt sheetId="8" sqref="AG1036" start="0" length="0">
      <dxf>
        <fill>
          <patternFill patternType="solid">
            <bgColor theme="1" tint="0.499984740745262"/>
          </patternFill>
        </fill>
      </dxf>
    </rfmt>
    <rfmt sheetId="8" sqref="AG1037" start="0" length="0">
      <dxf>
        <fill>
          <patternFill patternType="solid">
            <bgColor theme="1" tint="0.499984740745262"/>
          </patternFill>
        </fill>
      </dxf>
    </rfmt>
    <rfmt sheetId="8" sqref="AG1038" start="0" length="0">
      <dxf>
        <fill>
          <patternFill patternType="solid">
            <bgColor theme="1" tint="0.499984740745262"/>
          </patternFill>
        </fill>
      </dxf>
    </rfmt>
    <rfmt sheetId="8" sqref="AG1039" start="0" length="0">
      <dxf>
        <fill>
          <patternFill patternType="solid">
            <bgColor theme="1" tint="0.499984740745262"/>
          </patternFill>
        </fill>
      </dxf>
    </rfmt>
    <rfmt sheetId="8" sqref="AG1040" start="0" length="0">
      <dxf>
        <fill>
          <patternFill patternType="solid">
            <bgColor theme="1" tint="0.499984740745262"/>
          </patternFill>
        </fill>
      </dxf>
    </rfmt>
    <rfmt sheetId="8" sqref="AG1041" start="0" length="0">
      <dxf>
        <fill>
          <patternFill patternType="solid">
            <bgColor theme="1" tint="0.499984740745262"/>
          </patternFill>
        </fill>
      </dxf>
    </rfmt>
    <rfmt sheetId="8" sqref="AG1042" start="0" length="0">
      <dxf>
        <fill>
          <patternFill patternType="solid">
            <bgColor theme="1" tint="0.499984740745262"/>
          </patternFill>
        </fill>
      </dxf>
    </rfmt>
    <rfmt sheetId="8" sqref="AG1043" start="0" length="0">
      <dxf>
        <fill>
          <patternFill patternType="solid">
            <bgColor theme="1" tint="0.499984740745262"/>
          </patternFill>
        </fill>
      </dxf>
    </rfmt>
    <rfmt sheetId="8" sqref="AG1044" start="0" length="0">
      <dxf>
        <fill>
          <patternFill patternType="solid">
            <bgColor theme="1" tint="0.499984740745262"/>
          </patternFill>
        </fill>
      </dxf>
    </rfmt>
    <rfmt sheetId="8" sqref="AG1045" start="0" length="0">
      <dxf>
        <fill>
          <patternFill patternType="solid">
            <bgColor theme="1" tint="0.499984740745262"/>
          </patternFill>
        </fill>
      </dxf>
    </rfmt>
    <rfmt sheetId="8" sqref="AG1046" start="0" length="0">
      <dxf>
        <fill>
          <patternFill patternType="solid">
            <bgColor theme="1" tint="0.499984740745262"/>
          </patternFill>
        </fill>
      </dxf>
    </rfmt>
    <rfmt sheetId="8" sqref="AG1047" start="0" length="0">
      <dxf>
        <fill>
          <patternFill patternType="solid">
            <bgColor theme="1" tint="0.499984740745262"/>
          </patternFill>
        </fill>
      </dxf>
    </rfmt>
    <rfmt sheetId="8" sqref="AG1048" start="0" length="0">
      <dxf>
        <fill>
          <patternFill patternType="solid">
            <bgColor theme="1" tint="0.499984740745262"/>
          </patternFill>
        </fill>
      </dxf>
    </rfmt>
    <rfmt sheetId="8" sqref="AG1049" start="0" length="0">
      <dxf>
        <fill>
          <patternFill patternType="solid">
            <bgColor theme="1" tint="0.499984740745262"/>
          </patternFill>
        </fill>
      </dxf>
    </rfmt>
    <rfmt sheetId="8" sqref="AG1050" start="0" length="0">
      <dxf>
        <fill>
          <patternFill patternType="solid">
            <bgColor theme="1" tint="0.499984740745262"/>
          </patternFill>
        </fill>
      </dxf>
    </rfmt>
    <rfmt sheetId="8" sqref="AG1051" start="0" length="0">
      <dxf>
        <fill>
          <patternFill patternType="solid">
            <bgColor theme="1" tint="0.499984740745262"/>
          </patternFill>
        </fill>
      </dxf>
    </rfmt>
    <rfmt sheetId="8" sqref="AG1052" start="0" length="0">
      <dxf>
        <fill>
          <patternFill patternType="solid">
            <bgColor theme="1" tint="0.499984740745262"/>
          </patternFill>
        </fill>
      </dxf>
    </rfmt>
    <rfmt sheetId="8" sqref="AG1053" start="0" length="0">
      <dxf>
        <fill>
          <patternFill patternType="solid">
            <bgColor theme="1" tint="0.499984740745262"/>
          </patternFill>
        </fill>
      </dxf>
    </rfmt>
    <rfmt sheetId="8" sqref="AG1054" start="0" length="0">
      <dxf>
        <fill>
          <patternFill patternType="solid">
            <bgColor theme="1" tint="0.499984740745262"/>
          </patternFill>
        </fill>
      </dxf>
    </rfmt>
    <rfmt sheetId="8" sqref="AG1055" start="0" length="0">
      <dxf>
        <fill>
          <patternFill patternType="solid">
            <bgColor theme="1" tint="0.499984740745262"/>
          </patternFill>
        </fill>
      </dxf>
    </rfmt>
    <rfmt sheetId="8" sqref="AG1056" start="0" length="0">
      <dxf>
        <fill>
          <patternFill patternType="solid">
            <bgColor theme="1" tint="0.499984740745262"/>
          </patternFill>
        </fill>
      </dxf>
    </rfmt>
    <rfmt sheetId="8" sqref="AG1057" start="0" length="0">
      <dxf>
        <fill>
          <patternFill patternType="solid">
            <bgColor theme="1" tint="0.499984740745262"/>
          </patternFill>
        </fill>
      </dxf>
    </rfmt>
    <rfmt sheetId="8" sqref="AG1058" start="0" length="0">
      <dxf>
        <fill>
          <patternFill patternType="solid">
            <bgColor theme="1" tint="0.499984740745262"/>
          </patternFill>
        </fill>
      </dxf>
    </rfmt>
    <rfmt sheetId="8" sqref="AG1059" start="0" length="0">
      <dxf>
        <fill>
          <patternFill patternType="solid">
            <bgColor theme="1" tint="0.499984740745262"/>
          </patternFill>
        </fill>
      </dxf>
    </rfmt>
    <rfmt sheetId="8" sqref="AG1060" start="0" length="0">
      <dxf>
        <fill>
          <patternFill patternType="solid">
            <bgColor theme="1" tint="0.499984740745262"/>
          </patternFill>
        </fill>
      </dxf>
    </rfmt>
    <rfmt sheetId="8" sqref="AG1061" start="0" length="0">
      <dxf>
        <fill>
          <patternFill patternType="solid">
            <bgColor theme="1" tint="0.499984740745262"/>
          </patternFill>
        </fill>
      </dxf>
    </rfmt>
    <rfmt sheetId="8" sqref="AG1062" start="0" length="0">
      <dxf>
        <fill>
          <patternFill patternType="solid">
            <bgColor theme="1" tint="0.499984740745262"/>
          </patternFill>
        </fill>
      </dxf>
    </rfmt>
    <rfmt sheetId="8" sqref="AG1063" start="0" length="0">
      <dxf>
        <fill>
          <patternFill patternType="solid">
            <bgColor theme="1" tint="0.499984740745262"/>
          </patternFill>
        </fill>
      </dxf>
    </rfmt>
    <rfmt sheetId="8" sqref="AG1064" start="0" length="0">
      <dxf>
        <fill>
          <patternFill patternType="solid">
            <bgColor theme="1" tint="0.499984740745262"/>
          </patternFill>
        </fill>
      </dxf>
    </rfmt>
    <rfmt sheetId="8" sqref="AG1065" start="0" length="0">
      <dxf>
        <fill>
          <patternFill patternType="solid">
            <bgColor theme="1" tint="0.499984740745262"/>
          </patternFill>
        </fill>
      </dxf>
    </rfmt>
    <rfmt sheetId="8" sqref="AG1066" start="0" length="0">
      <dxf>
        <fill>
          <patternFill patternType="solid">
            <bgColor theme="1" tint="0.499984740745262"/>
          </patternFill>
        </fill>
      </dxf>
    </rfmt>
    <rfmt sheetId="8" sqref="AG1067" start="0" length="0">
      <dxf>
        <fill>
          <patternFill patternType="solid">
            <bgColor theme="1" tint="0.499984740745262"/>
          </patternFill>
        </fill>
      </dxf>
    </rfmt>
    <rfmt sheetId="8" sqref="AG1068" start="0" length="0">
      <dxf>
        <fill>
          <patternFill patternType="solid">
            <bgColor theme="1" tint="0.499984740745262"/>
          </patternFill>
        </fill>
      </dxf>
    </rfmt>
    <rfmt sheetId="8" sqref="AG1069" start="0" length="0">
      <dxf>
        <fill>
          <patternFill patternType="solid">
            <bgColor theme="1" tint="0.499984740745262"/>
          </patternFill>
        </fill>
      </dxf>
    </rfmt>
    <rfmt sheetId="8" sqref="AG1070" start="0" length="0">
      <dxf>
        <fill>
          <patternFill patternType="solid">
            <bgColor theme="1" tint="0.499984740745262"/>
          </patternFill>
        </fill>
      </dxf>
    </rfmt>
    <rfmt sheetId="8" sqref="AG1071" start="0" length="0">
      <dxf>
        <fill>
          <patternFill patternType="solid">
            <bgColor theme="1" tint="0.499984740745262"/>
          </patternFill>
        </fill>
      </dxf>
    </rfmt>
    <rfmt sheetId="8" sqref="AG1072" start="0" length="0">
      <dxf>
        <fill>
          <patternFill patternType="solid">
            <bgColor theme="1" tint="0.499984740745262"/>
          </patternFill>
        </fill>
      </dxf>
    </rfmt>
    <rfmt sheetId="8" sqref="AG1073" start="0" length="0">
      <dxf>
        <fill>
          <patternFill patternType="solid">
            <bgColor theme="1" tint="0.499984740745262"/>
          </patternFill>
        </fill>
      </dxf>
    </rfmt>
    <rfmt sheetId="8" sqref="AG1074" start="0" length="0">
      <dxf>
        <fill>
          <patternFill patternType="solid">
            <bgColor theme="1" tint="0.499984740745262"/>
          </patternFill>
        </fill>
      </dxf>
    </rfmt>
    <rfmt sheetId="8" sqref="AG1075" start="0" length="0">
      <dxf>
        <fill>
          <patternFill patternType="solid">
            <bgColor theme="1" tint="0.499984740745262"/>
          </patternFill>
        </fill>
      </dxf>
    </rfmt>
    <rfmt sheetId="8" sqref="AG1076" start="0" length="0">
      <dxf>
        <fill>
          <patternFill patternType="solid">
            <bgColor theme="1" tint="0.499984740745262"/>
          </patternFill>
        </fill>
      </dxf>
    </rfmt>
    <rfmt sheetId="8" sqref="AG1077" start="0" length="0">
      <dxf>
        <fill>
          <patternFill patternType="solid">
            <bgColor theme="1" tint="0.499984740745262"/>
          </patternFill>
        </fill>
      </dxf>
    </rfmt>
    <rfmt sheetId="8" sqref="AG1078" start="0" length="0">
      <dxf>
        <fill>
          <patternFill patternType="solid">
            <bgColor theme="1" tint="0.499984740745262"/>
          </patternFill>
        </fill>
      </dxf>
    </rfmt>
    <rfmt sheetId="8" sqref="AG1079" start="0" length="0">
      <dxf>
        <fill>
          <patternFill patternType="solid">
            <bgColor theme="1" tint="0.499984740745262"/>
          </patternFill>
        </fill>
      </dxf>
    </rfmt>
    <rfmt sheetId="8" sqref="AG1080" start="0" length="0">
      <dxf>
        <fill>
          <patternFill patternType="solid">
            <bgColor theme="1" tint="0.499984740745262"/>
          </patternFill>
        </fill>
      </dxf>
    </rfmt>
    <rfmt sheetId="8" sqref="AG1081" start="0" length="0">
      <dxf>
        <fill>
          <patternFill patternType="solid">
            <bgColor theme="1" tint="0.499984740745262"/>
          </patternFill>
        </fill>
      </dxf>
    </rfmt>
    <rfmt sheetId="8" sqref="AG1082" start="0" length="0">
      <dxf>
        <fill>
          <patternFill patternType="solid">
            <bgColor theme="1" tint="0.499984740745262"/>
          </patternFill>
        </fill>
      </dxf>
    </rfmt>
    <rfmt sheetId="8" sqref="AG1083" start="0" length="0">
      <dxf>
        <fill>
          <patternFill patternType="solid">
            <bgColor theme="1" tint="0.499984740745262"/>
          </patternFill>
        </fill>
      </dxf>
    </rfmt>
    <rfmt sheetId="8" sqref="AG1084" start="0" length="0">
      <dxf>
        <fill>
          <patternFill patternType="solid">
            <bgColor theme="1" tint="0.499984740745262"/>
          </patternFill>
        </fill>
      </dxf>
    </rfmt>
    <rfmt sheetId="8" sqref="AG1085" start="0" length="0">
      <dxf>
        <fill>
          <patternFill patternType="solid">
            <bgColor theme="1" tint="0.499984740745262"/>
          </patternFill>
        </fill>
      </dxf>
    </rfmt>
    <rfmt sheetId="8" sqref="AG1086" start="0" length="0">
      <dxf>
        <fill>
          <patternFill patternType="solid">
            <bgColor theme="1" tint="0.499984740745262"/>
          </patternFill>
        </fill>
      </dxf>
    </rfmt>
    <rfmt sheetId="8" sqref="AG1087" start="0" length="0">
      <dxf>
        <fill>
          <patternFill patternType="solid">
            <bgColor theme="1" tint="0.499984740745262"/>
          </patternFill>
        </fill>
      </dxf>
    </rfmt>
    <rfmt sheetId="8" sqref="AG1088" start="0" length="0">
      <dxf>
        <fill>
          <patternFill patternType="solid">
            <bgColor theme="1" tint="0.499984740745262"/>
          </patternFill>
        </fill>
      </dxf>
    </rfmt>
    <rfmt sheetId="8" sqref="AG1089" start="0" length="0">
      <dxf>
        <fill>
          <patternFill patternType="solid">
            <bgColor theme="1" tint="0.499984740745262"/>
          </patternFill>
        </fill>
      </dxf>
    </rfmt>
    <rfmt sheetId="8" sqref="AG1090" start="0" length="0">
      <dxf>
        <fill>
          <patternFill patternType="solid">
            <bgColor theme="1" tint="0.499984740745262"/>
          </patternFill>
        </fill>
      </dxf>
    </rfmt>
    <rfmt sheetId="8" sqref="AG1091" start="0" length="0">
      <dxf>
        <fill>
          <patternFill patternType="solid">
            <bgColor theme="1" tint="0.499984740745262"/>
          </patternFill>
        </fill>
      </dxf>
    </rfmt>
    <rfmt sheetId="8" sqref="AG1092" start="0" length="0">
      <dxf>
        <fill>
          <patternFill patternType="solid">
            <bgColor theme="1" tint="0.499984740745262"/>
          </patternFill>
        </fill>
      </dxf>
    </rfmt>
    <rfmt sheetId="8" sqref="AG1093" start="0" length="0">
      <dxf>
        <fill>
          <patternFill patternType="solid">
            <bgColor theme="1" tint="0.499984740745262"/>
          </patternFill>
        </fill>
      </dxf>
    </rfmt>
    <rfmt sheetId="8" sqref="AG1094" start="0" length="0">
      <dxf>
        <fill>
          <patternFill patternType="solid">
            <bgColor theme="1" tint="0.499984740745262"/>
          </patternFill>
        </fill>
      </dxf>
    </rfmt>
    <rfmt sheetId="8" sqref="AG1095" start="0" length="0">
      <dxf>
        <fill>
          <patternFill patternType="solid">
            <bgColor theme="1" tint="0.499984740745262"/>
          </patternFill>
        </fill>
      </dxf>
    </rfmt>
    <rfmt sheetId="8" sqref="AG1096" start="0" length="0">
      <dxf>
        <fill>
          <patternFill patternType="solid">
            <bgColor theme="1" tint="0.499984740745262"/>
          </patternFill>
        </fill>
      </dxf>
    </rfmt>
    <rfmt sheetId="8" sqref="AG1097" start="0" length="0">
      <dxf>
        <fill>
          <patternFill patternType="solid">
            <bgColor theme="1" tint="0.499984740745262"/>
          </patternFill>
        </fill>
      </dxf>
    </rfmt>
    <rfmt sheetId="8" sqref="AG1098" start="0" length="0">
      <dxf>
        <fill>
          <patternFill patternType="solid">
            <bgColor theme="1" tint="0.499984740745262"/>
          </patternFill>
        </fill>
      </dxf>
    </rfmt>
    <rfmt sheetId="8" sqref="AG1099" start="0" length="0">
      <dxf>
        <fill>
          <patternFill patternType="solid">
            <bgColor theme="1" tint="0.499984740745262"/>
          </patternFill>
        </fill>
      </dxf>
    </rfmt>
    <rfmt sheetId="8" sqref="AG1100" start="0" length="0">
      <dxf>
        <fill>
          <patternFill patternType="solid">
            <bgColor theme="1" tint="0.499984740745262"/>
          </patternFill>
        </fill>
      </dxf>
    </rfmt>
    <rfmt sheetId="8" sqref="AG1101" start="0" length="0">
      <dxf>
        <fill>
          <patternFill patternType="solid">
            <bgColor theme="1" tint="0.499984740745262"/>
          </patternFill>
        </fill>
      </dxf>
    </rfmt>
    <rfmt sheetId="8" sqref="AG1102" start="0" length="0">
      <dxf>
        <fill>
          <patternFill patternType="solid">
            <bgColor theme="1" tint="0.499984740745262"/>
          </patternFill>
        </fill>
      </dxf>
    </rfmt>
    <rfmt sheetId="8" sqref="AG1103" start="0" length="0">
      <dxf>
        <fill>
          <patternFill patternType="solid">
            <bgColor theme="1" tint="0.499984740745262"/>
          </patternFill>
        </fill>
      </dxf>
    </rfmt>
    <rfmt sheetId="8" sqref="AG1104" start="0" length="0">
      <dxf>
        <fill>
          <patternFill patternType="solid">
            <bgColor theme="1" tint="0.499984740745262"/>
          </patternFill>
        </fill>
      </dxf>
    </rfmt>
    <rfmt sheetId="8" sqref="AG1105" start="0" length="0">
      <dxf>
        <fill>
          <patternFill patternType="solid">
            <bgColor theme="1" tint="0.499984740745262"/>
          </patternFill>
        </fill>
      </dxf>
    </rfmt>
    <rfmt sheetId="8" sqref="AG1106" start="0" length="0">
      <dxf>
        <fill>
          <patternFill patternType="solid">
            <bgColor theme="1" tint="0.499984740745262"/>
          </patternFill>
        </fill>
      </dxf>
    </rfmt>
    <rfmt sheetId="8" sqref="AG1107" start="0" length="0">
      <dxf>
        <fill>
          <patternFill patternType="solid">
            <bgColor theme="1" tint="0.499984740745262"/>
          </patternFill>
        </fill>
      </dxf>
    </rfmt>
    <rfmt sheetId="8" sqref="AG1108" start="0" length="0">
      <dxf>
        <fill>
          <patternFill patternType="solid">
            <bgColor theme="1" tint="0.499984740745262"/>
          </patternFill>
        </fill>
      </dxf>
    </rfmt>
    <rfmt sheetId="8" sqref="AG1109" start="0" length="0">
      <dxf>
        <fill>
          <patternFill patternType="solid">
            <bgColor theme="1" tint="0.499984740745262"/>
          </patternFill>
        </fill>
      </dxf>
    </rfmt>
    <rfmt sheetId="8" sqref="AG1110" start="0" length="0">
      <dxf>
        <fill>
          <patternFill patternType="solid">
            <bgColor theme="1" tint="0.499984740745262"/>
          </patternFill>
        </fill>
      </dxf>
    </rfmt>
    <rfmt sheetId="8" sqref="AG1111" start="0" length="0">
      <dxf>
        <fill>
          <patternFill patternType="solid">
            <bgColor theme="1" tint="0.499984740745262"/>
          </patternFill>
        </fill>
      </dxf>
    </rfmt>
    <rfmt sheetId="8" sqref="AG1112" start="0" length="0">
      <dxf>
        <fill>
          <patternFill patternType="solid">
            <bgColor theme="1" tint="0.499984740745262"/>
          </patternFill>
        </fill>
      </dxf>
    </rfmt>
    <rfmt sheetId="8" sqref="AG1113" start="0" length="0">
      <dxf>
        <fill>
          <patternFill patternType="solid">
            <bgColor theme="1" tint="0.499984740745262"/>
          </patternFill>
        </fill>
      </dxf>
    </rfmt>
    <rfmt sheetId="8" sqref="AG1114" start="0" length="0">
      <dxf>
        <fill>
          <patternFill patternType="solid">
            <bgColor theme="1" tint="0.499984740745262"/>
          </patternFill>
        </fill>
      </dxf>
    </rfmt>
    <rfmt sheetId="8" sqref="AG1115" start="0" length="0">
      <dxf>
        <fill>
          <patternFill patternType="solid">
            <bgColor theme="1" tint="0.499984740745262"/>
          </patternFill>
        </fill>
      </dxf>
    </rfmt>
    <rfmt sheetId="8" sqref="AG1116" start="0" length="0">
      <dxf>
        <fill>
          <patternFill patternType="solid">
            <bgColor theme="1" tint="0.499984740745262"/>
          </patternFill>
        </fill>
      </dxf>
    </rfmt>
    <rfmt sheetId="8" sqref="AG1117" start="0" length="0">
      <dxf>
        <fill>
          <patternFill patternType="solid">
            <bgColor theme="1" tint="0.499984740745262"/>
          </patternFill>
        </fill>
      </dxf>
    </rfmt>
    <rfmt sheetId="8" sqref="AG1118" start="0" length="0">
      <dxf>
        <fill>
          <patternFill patternType="solid">
            <bgColor theme="1" tint="0.499984740745262"/>
          </patternFill>
        </fill>
      </dxf>
    </rfmt>
    <rfmt sheetId="8" sqref="AG1119" start="0" length="0">
      <dxf>
        <fill>
          <patternFill patternType="solid">
            <bgColor theme="1" tint="0.499984740745262"/>
          </patternFill>
        </fill>
      </dxf>
    </rfmt>
    <rfmt sheetId="8" sqref="AG1120" start="0" length="0">
      <dxf>
        <fill>
          <patternFill patternType="solid">
            <bgColor theme="1" tint="0.499984740745262"/>
          </patternFill>
        </fill>
      </dxf>
    </rfmt>
    <rfmt sheetId="8" sqref="AG1121" start="0" length="0">
      <dxf>
        <fill>
          <patternFill patternType="solid">
            <bgColor theme="1" tint="0.499984740745262"/>
          </patternFill>
        </fill>
      </dxf>
    </rfmt>
    <rfmt sheetId="8" sqref="AG1122" start="0" length="0">
      <dxf>
        <fill>
          <patternFill patternType="solid">
            <bgColor theme="1" tint="0.499984740745262"/>
          </patternFill>
        </fill>
      </dxf>
    </rfmt>
    <rfmt sheetId="8" sqref="AG1123" start="0" length="0">
      <dxf>
        <fill>
          <patternFill patternType="solid">
            <bgColor theme="1" tint="0.499984740745262"/>
          </patternFill>
        </fill>
      </dxf>
    </rfmt>
    <rfmt sheetId="8" sqref="AG1124" start="0" length="0">
      <dxf>
        <fill>
          <patternFill patternType="solid">
            <bgColor theme="1" tint="0.499984740745262"/>
          </patternFill>
        </fill>
      </dxf>
    </rfmt>
    <rfmt sheetId="8" sqref="AG1125" start="0" length="0">
      <dxf>
        <fill>
          <patternFill patternType="solid">
            <bgColor theme="1" tint="0.499984740745262"/>
          </patternFill>
        </fill>
      </dxf>
    </rfmt>
    <rfmt sheetId="8" sqref="AG1126" start="0" length="0">
      <dxf>
        <fill>
          <patternFill patternType="solid">
            <bgColor theme="1" tint="0.499984740745262"/>
          </patternFill>
        </fill>
      </dxf>
    </rfmt>
    <rfmt sheetId="8" sqref="AG1127" start="0" length="0">
      <dxf>
        <fill>
          <patternFill patternType="solid">
            <bgColor theme="1" tint="0.499984740745262"/>
          </patternFill>
        </fill>
      </dxf>
    </rfmt>
    <rfmt sheetId="8" sqref="AG1128" start="0" length="0">
      <dxf>
        <fill>
          <patternFill patternType="solid">
            <bgColor theme="1" tint="0.499984740745262"/>
          </patternFill>
        </fill>
      </dxf>
    </rfmt>
    <rfmt sheetId="8" sqref="AG1129" start="0" length="0">
      <dxf>
        <fill>
          <patternFill patternType="solid">
            <bgColor theme="1" tint="0.499984740745262"/>
          </patternFill>
        </fill>
      </dxf>
    </rfmt>
    <rfmt sheetId="8" sqref="AG1130" start="0" length="0">
      <dxf>
        <fill>
          <patternFill patternType="solid">
            <bgColor theme="1" tint="0.499984740745262"/>
          </patternFill>
        </fill>
      </dxf>
    </rfmt>
    <rfmt sheetId="8" sqref="AG1131" start="0" length="0">
      <dxf>
        <fill>
          <patternFill patternType="solid">
            <bgColor theme="1" tint="0.499984740745262"/>
          </patternFill>
        </fill>
      </dxf>
    </rfmt>
    <rfmt sheetId="8" sqref="AG1132" start="0" length="0">
      <dxf>
        <fill>
          <patternFill patternType="solid">
            <bgColor theme="1" tint="0.499984740745262"/>
          </patternFill>
        </fill>
      </dxf>
    </rfmt>
    <rfmt sheetId="8" sqref="AG1133" start="0" length="0">
      <dxf>
        <fill>
          <patternFill patternType="solid">
            <bgColor theme="1" tint="0.499984740745262"/>
          </patternFill>
        </fill>
      </dxf>
    </rfmt>
    <rfmt sheetId="8" sqref="AG1134" start="0" length="0">
      <dxf>
        <fill>
          <patternFill patternType="solid">
            <bgColor theme="1" tint="0.499984740745262"/>
          </patternFill>
        </fill>
      </dxf>
    </rfmt>
    <rfmt sheetId="8" sqref="AG1135" start="0" length="0">
      <dxf>
        <fill>
          <patternFill patternType="solid">
            <bgColor theme="1" tint="0.499984740745262"/>
          </patternFill>
        </fill>
      </dxf>
    </rfmt>
    <rfmt sheetId="8" sqref="AG1136" start="0" length="0">
      <dxf>
        <fill>
          <patternFill patternType="solid">
            <bgColor theme="1" tint="0.499984740745262"/>
          </patternFill>
        </fill>
      </dxf>
    </rfmt>
    <rfmt sheetId="8" sqref="AG1137" start="0" length="0">
      <dxf>
        <fill>
          <patternFill patternType="solid">
            <bgColor theme="1" tint="0.499984740745262"/>
          </patternFill>
        </fill>
      </dxf>
    </rfmt>
    <rfmt sheetId="8" sqref="AG1138" start="0" length="0">
      <dxf>
        <fill>
          <patternFill patternType="solid">
            <bgColor theme="1" tint="0.499984740745262"/>
          </patternFill>
        </fill>
      </dxf>
    </rfmt>
    <rfmt sheetId="8" sqref="AG1139" start="0" length="0">
      <dxf>
        <fill>
          <patternFill patternType="solid">
            <bgColor theme="1" tint="0.499984740745262"/>
          </patternFill>
        </fill>
      </dxf>
    </rfmt>
    <rfmt sheetId="8" sqref="AG1140" start="0" length="0">
      <dxf>
        <fill>
          <patternFill patternType="solid">
            <bgColor theme="1" tint="0.499984740745262"/>
          </patternFill>
        </fill>
      </dxf>
    </rfmt>
    <rfmt sheetId="8" sqref="AG1141" start="0" length="0">
      <dxf>
        <fill>
          <patternFill patternType="solid">
            <bgColor theme="1" tint="0.499984740745262"/>
          </patternFill>
        </fill>
      </dxf>
    </rfmt>
    <rfmt sheetId="8" sqref="AG1142" start="0" length="0">
      <dxf>
        <fill>
          <patternFill patternType="solid">
            <bgColor theme="1" tint="0.499984740745262"/>
          </patternFill>
        </fill>
      </dxf>
    </rfmt>
    <rfmt sheetId="8" sqref="AG1143" start="0" length="0">
      <dxf>
        <fill>
          <patternFill patternType="solid">
            <bgColor theme="1" tint="0.499984740745262"/>
          </patternFill>
        </fill>
      </dxf>
    </rfmt>
    <rfmt sheetId="8" sqref="AG1144" start="0" length="0">
      <dxf>
        <fill>
          <patternFill patternType="solid">
            <bgColor theme="1" tint="0.499984740745262"/>
          </patternFill>
        </fill>
      </dxf>
    </rfmt>
    <rfmt sheetId="8" sqref="AG1145" start="0" length="0">
      <dxf>
        <fill>
          <patternFill patternType="solid">
            <bgColor theme="1" tint="0.499984740745262"/>
          </patternFill>
        </fill>
      </dxf>
    </rfmt>
    <rfmt sheetId="8" sqref="AG1146" start="0" length="0">
      <dxf>
        <fill>
          <patternFill patternType="solid">
            <bgColor theme="1" tint="0.499984740745262"/>
          </patternFill>
        </fill>
      </dxf>
    </rfmt>
    <rfmt sheetId="8" sqref="AG1147" start="0" length="0">
      <dxf>
        <fill>
          <patternFill patternType="solid">
            <bgColor theme="1" tint="0.499984740745262"/>
          </patternFill>
        </fill>
      </dxf>
    </rfmt>
    <rfmt sheetId="8" sqref="AG1148" start="0" length="0">
      <dxf>
        <fill>
          <patternFill patternType="solid">
            <bgColor theme="1" tint="0.499984740745262"/>
          </patternFill>
        </fill>
      </dxf>
    </rfmt>
    <rfmt sheetId="8" sqref="AG1149" start="0" length="0">
      <dxf>
        <fill>
          <patternFill patternType="solid">
            <bgColor theme="1" tint="0.499984740745262"/>
          </patternFill>
        </fill>
      </dxf>
    </rfmt>
    <rfmt sheetId="8" sqref="AG1150" start="0" length="0">
      <dxf>
        <fill>
          <patternFill patternType="solid">
            <bgColor theme="1" tint="0.499984740745262"/>
          </patternFill>
        </fill>
      </dxf>
    </rfmt>
    <rfmt sheetId="8" sqref="AG1151" start="0" length="0">
      <dxf>
        <fill>
          <patternFill patternType="solid">
            <bgColor theme="1" tint="0.499984740745262"/>
          </patternFill>
        </fill>
      </dxf>
    </rfmt>
    <rfmt sheetId="8" sqref="AG1152" start="0" length="0">
      <dxf>
        <fill>
          <patternFill patternType="solid">
            <bgColor theme="1" tint="0.499984740745262"/>
          </patternFill>
        </fill>
      </dxf>
    </rfmt>
    <rfmt sheetId="8" sqref="AG1153" start="0" length="0">
      <dxf>
        <fill>
          <patternFill patternType="solid">
            <bgColor theme="1" tint="0.499984740745262"/>
          </patternFill>
        </fill>
      </dxf>
    </rfmt>
    <rfmt sheetId="8" sqref="AG1154" start="0" length="0">
      <dxf>
        <fill>
          <patternFill patternType="solid">
            <bgColor theme="1" tint="0.499984740745262"/>
          </patternFill>
        </fill>
      </dxf>
    </rfmt>
    <rfmt sheetId="8" sqref="AG1155" start="0" length="0">
      <dxf>
        <fill>
          <patternFill patternType="solid">
            <bgColor theme="1" tint="0.499984740745262"/>
          </patternFill>
        </fill>
      </dxf>
    </rfmt>
    <rfmt sheetId="8" sqref="AG1156" start="0" length="0">
      <dxf>
        <fill>
          <patternFill patternType="solid">
            <bgColor theme="1" tint="0.499984740745262"/>
          </patternFill>
        </fill>
      </dxf>
    </rfmt>
    <rfmt sheetId="8" sqref="AG1157" start="0" length="0">
      <dxf>
        <fill>
          <patternFill patternType="solid">
            <bgColor theme="1" tint="0.499984740745262"/>
          </patternFill>
        </fill>
      </dxf>
    </rfmt>
    <rfmt sheetId="8" sqref="AG1158" start="0" length="0">
      <dxf>
        <fill>
          <patternFill patternType="solid">
            <bgColor theme="1" tint="0.499984740745262"/>
          </patternFill>
        </fill>
      </dxf>
    </rfmt>
    <rfmt sheetId="8" sqref="AG1159" start="0" length="0">
      <dxf>
        <fill>
          <patternFill patternType="solid">
            <bgColor theme="1" tint="0.499984740745262"/>
          </patternFill>
        </fill>
      </dxf>
    </rfmt>
    <rfmt sheetId="8" sqref="AG1160" start="0" length="0">
      <dxf>
        <fill>
          <patternFill patternType="solid">
            <bgColor theme="1" tint="0.499984740745262"/>
          </patternFill>
        </fill>
      </dxf>
    </rfmt>
    <rfmt sheetId="8" sqref="AG1161" start="0" length="0">
      <dxf>
        <fill>
          <patternFill patternType="solid">
            <bgColor theme="1" tint="0.499984740745262"/>
          </patternFill>
        </fill>
      </dxf>
    </rfmt>
    <rfmt sheetId="8" sqref="AG1162" start="0" length="0">
      <dxf>
        <fill>
          <patternFill patternType="solid">
            <bgColor theme="1" tint="0.499984740745262"/>
          </patternFill>
        </fill>
      </dxf>
    </rfmt>
    <rfmt sheetId="8" sqref="AG1163" start="0" length="0">
      <dxf>
        <fill>
          <patternFill patternType="solid">
            <bgColor theme="1" tint="0.499984740745262"/>
          </patternFill>
        </fill>
      </dxf>
    </rfmt>
    <rfmt sheetId="8" sqref="AG1164" start="0" length="0">
      <dxf>
        <fill>
          <patternFill patternType="solid">
            <bgColor theme="1" tint="0.499984740745262"/>
          </patternFill>
        </fill>
      </dxf>
    </rfmt>
    <rfmt sheetId="8" sqref="AG1165" start="0" length="0">
      <dxf>
        <fill>
          <patternFill patternType="solid">
            <bgColor theme="1" tint="0.499984740745262"/>
          </patternFill>
        </fill>
      </dxf>
    </rfmt>
    <rfmt sheetId="8" sqref="AG1166" start="0" length="0">
      <dxf>
        <fill>
          <patternFill patternType="solid">
            <bgColor theme="1" tint="0.499984740745262"/>
          </patternFill>
        </fill>
      </dxf>
    </rfmt>
    <rfmt sheetId="8" sqref="AG1167" start="0" length="0">
      <dxf>
        <fill>
          <patternFill patternType="solid">
            <bgColor theme="1" tint="0.499984740745262"/>
          </patternFill>
        </fill>
      </dxf>
    </rfmt>
    <rfmt sheetId="8" sqref="AG1168" start="0" length="0">
      <dxf>
        <fill>
          <patternFill patternType="solid">
            <bgColor theme="1" tint="0.499984740745262"/>
          </patternFill>
        </fill>
      </dxf>
    </rfmt>
    <rfmt sheetId="8" sqref="AG1169" start="0" length="0">
      <dxf>
        <fill>
          <patternFill patternType="solid">
            <bgColor theme="1" tint="0.499984740745262"/>
          </patternFill>
        </fill>
      </dxf>
    </rfmt>
    <rfmt sheetId="8" sqref="AG1170" start="0" length="0">
      <dxf>
        <fill>
          <patternFill patternType="solid">
            <bgColor theme="1" tint="0.499984740745262"/>
          </patternFill>
        </fill>
      </dxf>
    </rfmt>
    <rfmt sheetId="8" sqref="AG1171" start="0" length="0">
      <dxf>
        <fill>
          <patternFill patternType="solid">
            <bgColor theme="1" tint="0.499984740745262"/>
          </patternFill>
        </fill>
      </dxf>
    </rfmt>
    <rfmt sheetId="8" sqref="AG1172" start="0" length="0">
      <dxf>
        <fill>
          <patternFill patternType="solid">
            <bgColor theme="1" tint="0.499984740745262"/>
          </patternFill>
        </fill>
      </dxf>
    </rfmt>
    <rfmt sheetId="8" sqref="AG1173" start="0" length="0">
      <dxf>
        <fill>
          <patternFill patternType="solid">
            <bgColor theme="1" tint="0.499984740745262"/>
          </patternFill>
        </fill>
      </dxf>
    </rfmt>
    <rfmt sheetId="8" sqref="AG1174" start="0" length="0">
      <dxf>
        <fill>
          <patternFill patternType="solid">
            <bgColor theme="1" tint="0.499984740745262"/>
          </patternFill>
        </fill>
      </dxf>
    </rfmt>
    <rfmt sheetId="8" sqref="AG1175" start="0" length="0">
      <dxf>
        <fill>
          <patternFill patternType="solid">
            <bgColor theme="1" tint="0.499984740745262"/>
          </patternFill>
        </fill>
      </dxf>
    </rfmt>
    <rfmt sheetId="8" sqref="AG1176" start="0" length="0">
      <dxf>
        <fill>
          <patternFill patternType="solid">
            <bgColor theme="1" tint="0.499984740745262"/>
          </patternFill>
        </fill>
      </dxf>
    </rfmt>
    <rfmt sheetId="8" sqref="AG1177" start="0" length="0">
      <dxf>
        <fill>
          <patternFill patternType="solid">
            <bgColor theme="1" tint="0.499984740745262"/>
          </patternFill>
        </fill>
      </dxf>
    </rfmt>
    <rfmt sheetId="8" sqref="AG1178" start="0" length="0">
      <dxf>
        <fill>
          <patternFill patternType="solid">
            <bgColor theme="1" tint="0.499984740745262"/>
          </patternFill>
        </fill>
      </dxf>
    </rfmt>
    <rfmt sheetId="8" sqref="AG1179" start="0" length="0">
      <dxf>
        <fill>
          <patternFill patternType="solid">
            <bgColor theme="1" tint="0.499984740745262"/>
          </patternFill>
        </fill>
      </dxf>
    </rfmt>
    <rfmt sheetId="8" sqref="AG1180" start="0" length="0">
      <dxf>
        <fill>
          <patternFill patternType="solid">
            <bgColor theme="1" tint="0.499984740745262"/>
          </patternFill>
        </fill>
      </dxf>
    </rfmt>
    <rfmt sheetId="8" sqref="AG1181" start="0" length="0">
      <dxf>
        <fill>
          <patternFill patternType="solid">
            <bgColor theme="1" tint="0.499984740745262"/>
          </patternFill>
        </fill>
      </dxf>
    </rfmt>
    <rfmt sheetId="8" sqref="AG1182" start="0" length="0">
      <dxf>
        <fill>
          <patternFill patternType="solid">
            <bgColor theme="1" tint="0.499984740745262"/>
          </patternFill>
        </fill>
      </dxf>
    </rfmt>
    <rfmt sheetId="8" sqref="AG1183" start="0" length="0">
      <dxf>
        <fill>
          <patternFill patternType="solid">
            <bgColor theme="1" tint="0.499984740745262"/>
          </patternFill>
        </fill>
      </dxf>
    </rfmt>
    <rfmt sheetId="8" sqref="AG1184" start="0" length="0">
      <dxf>
        <fill>
          <patternFill patternType="solid">
            <bgColor theme="1" tint="0.499984740745262"/>
          </patternFill>
        </fill>
      </dxf>
    </rfmt>
    <rfmt sheetId="8" sqref="AG1185" start="0" length="0">
      <dxf>
        <fill>
          <patternFill patternType="solid">
            <bgColor theme="1" tint="0.499984740745262"/>
          </patternFill>
        </fill>
      </dxf>
    </rfmt>
    <rfmt sheetId="8" sqref="AG1186" start="0" length="0">
      <dxf>
        <fill>
          <patternFill patternType="solid">
            <bgColor theme="1" tint="0.499984740745262"/>
          </patternFill>
        </fill>
      </dxf>
    </rfmt>
    <rfmt sheetId="8" sqref="AG1187" start="0" length="0">
      <dxf>
        <fill>
          <patternFill patternType="solid">
            <bgColor theme="1" tint="0.499984740745262"/>
          </patternFill>
        </fill>
      </dxf>
    </rfmt>
    <rfmt sheetId="8" sqref="AG1188" start="0" length="0">
      <dxf>
        <fill>
          <patternFill patternType="solid">
            <bgColor theme="1" tint="0.499984740745262"/>
          </patternFill>
        </fill>
      </dxf>
    </rfmt>
    <rfmt sheetId="8" sqref="AG1189" start="0" length="0">
      <dxf>
        <fill>
          <patternFill patternType="solid">
            <bgColor theme="1" tint="0.499984740745262"/>
          </patternFill>
        </fill>
      </dxf>
    </rfmt>
    <rfmt sheetId="8" sqref="AG1190" start="0" length="0">
      <dxf>
        <fill>
          <patternFill patternType="solid">
            <bgColor theme="1" tint="0.499984740745262"/>
          </patternFill>
        </fill>
      </dxf>
    </rfmt>
    <rfmt sheetId="8" sqref="AG1191" start="0" length="0">
      <dxf>
        <fill>
          <patternFill patternType="solid">
            <bgColor theme="1" tint="0.499984740745262"/>
          </patternFill>
        </fill>
      </dxf>
    </rfmt>
    <rfmt sheetId="8" sqref="AG1192" start="0" length="0">
      <dxf>
        <fill>
          <patternFill patternType="solid">
            <bgColor theme="1" tint="0.499984740745262"/>
          </patternFill>
        </fill>
      </dxf>
    </rfmt>
    <rfmt sheetId="8" sqref="AG1193" start="0" length="0">
      <dxf>
        <fill>
          <patternFill patternType="solid">
            <bgColor theme="1" tint="0.499984740745262"/>
          </patternFill>
        </fill>
      </dxf>
    </rfmt>
    <rfmt sheetId="8" sqref="AG1194" start="0" length="0">
      <dxf>
        <fill>
          <patternFill patternType="solid">
            <bgColor theme="1" tint="0.499984740745262"/>
          </patternFill>
        </fill>
      </dxf>
    </rfmt>
    <rfmt sheetId="8" sqref="AG1195" start="0" length="0">
      <dxf>
        <fill>
          <patternFill patternType="solid">
            <bgColor theme="1" tint="0.499984740745262"/>
          </patternFill>
        </fill>
      </dxf>
    </rfmt>
    <rfmt sheetId="8" sqref="AG1196" start="0" length="0">
      <dxf>
        <fill>
          <patternFill patternType="solid">
            <bgColor theme="1" tint="0.499984740745262"/>
          </patternFill>
        </fill>
      </dxf>
    </rfmt>
    <rfmt sheetId="8" sqref="AG1197" start="0" length="0">
      <dxf>
        <fill>
          <patternFill patternType="solid">
            <bgColor theme="1" tint="0.499984740745262"/>
          </patternFill>
        </fill>
      </dxf>
    </rfmt>
    <rfmt sheetId="8" sqref="AG1198" start="0" length="0">
      <dxf>
        <fill>
          <patternFill patternType="solid">
            <bgColor theme="1" tint="0.499984740745262"/>
          </patternFill>
        </fill>
      </dxf>
    </rfmt>
    <rfmt sheetId="8" sqref="AG1199" start="0" length="0">
      <dxf>
        <fill>
          <patternFill patternType="solid">
            <bgColor theme="1" tint="0.499984740745262"/>
          </patternFill>
        </fill>
      </dxf>
    </rfmt>
    <rfmt sheetId="8" sqref="AG1200" start="0" length="0">
      <dxf>
        <fill>
          <patternFill patternType="solid">
            <bgColor theme="1" tint="0.499984740745262"/>
          </patternFill>
        </fill>
      </dxf>
    </rfmt>
    <rfmt sheetId="8" sqref="AG1201" start="0" length="0">
      <dxf>
        <fill>
          <patternFill patternType="solid">
            <bgColor theme="1" tint="0.499984740745262"/>
          </patternFill>
        </fill>
      </dxf>
    </rfmt>
    <rfmt sheetId="8" sqref="AG1202" start="0" length="0">
      <dxf>
        <fill>
          <patternFill patternType="solid">
            <bgColor theme="1" tint="0.499984740745262"/>
          </patternFill>
        </fill>
      </dxf>
    </rfmt>
    <rfmt sheetId="8" sqref="AG1203" start="0" length="0">
      <dxf>
        <fill>
          <patternFill patternType="solid">
            <bgColor theme="1" tint="0.499984740745262"/>
          </patternFill>
        </fill>
      </dxf>
    </rfmt>
    <rfmt sheetId="8" sqref="AG1204" start="0" length="0">
      <dxf>
        <fill>
          <patternFill patternType="solid">
            <bgColor theme="1" tint="0.499984740745262"/>
          </patternFill>
        </fill>
      </dxf>
    </rfmt>
    <rfmt sheetId="8" sqref="AG1205" start="0" length="0">
      <dxf>
        <fill>
          <patternFill patternType="solid">
            <bgColor theme="1" tint="0.499984740745262"/>
          </patternFill>
        </fill>
      </dxf>
    </rfmt>
    <rfmt sheetId="8" sqref="AG1206" start="0" length="0">
      <dxf>
        <fill>
          <patternFill patternType="solid">
            <bgColor theme="1" tint="0.499984740745262"/>
          </patternFill>
        </fill>
      </dxf>
    </rfmt>
    <rfmt sheetId="8" sqref="AG1207" start="0" length="0">
      <dxf>
        <fill>
          <patternFill patternType="solid">
            <bgColor theme="1" tint="0.499984740745262"/>
          </patternFill>
        </fill>
      </dxf>
    </rfmt>
    <rfmt sheetId="8" sqref="AG1208" start="0" length="0">
      <dxf>
        <fill>
          <patternFill patternType="solid">
            <bgColor theme="1" tint="0.499984740745262"/>
          </patternFill>
        </fill>
      </dxf>
    </rfmt>
    <rfmt sheetId="8" sqref="AG1209" start="0" length="0">
      <dxf>
        <fill>
          <patternFill patternType="solid">
            <bgColor theme="1" tint="0.499984740745262"/>
          </patternFill>
        </fill>
      </dxf>
    </rfmt>
    <rfmt sheetId="8" sqref="AG1210" start="0" length="0">
      <dxf>
        <fill>
          <patternFill patternType="solid">
            <bgColor theme="1" tint="0.499984740745262"/>
          </patternFill>
        </fill>
      </dxf>
    </rfmt>
    <rfmt sheetId="8" sqref="AG1211" start="0" length="0">
      <dxf>
        <fill>
          <patternFill patternType="solid">
            <bgColor theme="1" tint="0.499984740745262"/>
          </patternFill>
        </fill>
      </dxf>
    </rfmt>
    <rfmt sheetId="8" sqref="AG1212" start="0" length="0">
      <dxf>
        <fill>
          <patternFill patternType="solid">
            <bgColor theme="1" tint="0.499984740745262"/>
          </patternFill>
        </fill>
      </dxf>
    </rfmt>
    <rfmt sheetId="8" sqref="AG1213" start="0" length="0">
      <dxf>
        <fill>
          <patternFill patternType="solid">
            <bgColor theme="1" tint="0.499984740745262"/>
          </patternFill>
        </fill>
      </dxf>
    </rfmt>
    <rfmt sheetId="8" sqref="AG1214" start="0" length="0">
      <dxf>
        <fill>
          <patternFill patternType="solid">
            <bgColor theme="1" tint="0.499984740745262"/>
          </patternFill>
        </fill>
      </dxf>
    </rfmt>
    <rfmt sheetId="8" sqref="AG1215" start="0" length="0">
      <dxf>
        <fill>
          <patternFill patternType="solid">
            <bgColor theme="1" tint="0.499984740745262"/>
          </patternFill>
        </fill>
      </dxf>
    </rfmt>
    <rfmt sheetId="8" sqref="AG1216" start="0" length="0">
      <dxf>
        <fill>
          <patternFill patternType="solid">
            <bgColor theme="1" tint="0.499984740745262"/>
          </patternFill>
        </fill>
      </dxf>
    </rfmt>
    <rfmt sheetId="8" sqref="AG1217" start="0" length="0">
      <dxf>
        <fill>
          <patternFill patternType="solid">
            <bgColor theme="1" tint="0.499984740745262"/>
          </patternFill>
        </fill>
      </dxf>
    </rfmt>
    <rfmt sheetId="8" sqref="AG1218" start="0" length="0">
      <dxf>
        <fill>
          <patternFill patternType="solid">
            <bgColor theme="1" tint="0.499984740745262"/>
          </patternFill>
        </fill>
      </dxf>
    </rfmt>
    <rfmt sheetId="8" sqref="AG1219" start="0" length="0">
      <dxf>
        <fill>
          <patternFill patternType="solid">
            <bgColor theme="1" tint="0.499984740745262"/>
          </patternFill>
        </fill>
      </dxf>
    </rfmt>
    <rfmt sheetId="8" sqref="AG1220" start="0" length="0">
      <dxf>
        <fill>
          <patternFill patternType="solid">
            <bgColor theme="1" tint="0.499984740745262"/>
          </patternFill>
        </fill>
      </dxf>
    </rfmt>
    <rfmt sheetId="8" sqref="AG1221" start="0" length="0">
      <dxf>
        <fill>
          <patternFill patternType="solid">
            <bgColor theme="1" tint="0.499984740745262"/>
          </patternFill>
        </fill>
      </dxf>
    </rfmt>
    <rfmt sheetId="8" sqref="AG1222" start="0" length="0">
      <dxf>
        <fill>
          <patternFill patternType="solid">
            <bgColor theme="1" tint="0.499984740745262"/>
          </patternFill>
        </fill>
      </dxf>
    </rfmt>
    <rfmt sheetId="8" sqref="AG1223" start="0" length="0">
      <dxf>
        <fill>
          <patternFill patternType="solid">
            <bgColor theme="1" tint="0.499984740745262"/>
          </patternFill>
        </fill>
      </dxf>
    </rfmt>
    <rfmt sheetId="8" sqref="AG1224" start="0" length="0">
      <dxf>
        <fill>
          <patternFill patternType="solid">
            <bgColor theme="1" tint="0.499984740745262"/>
          </patternFill>
        </fill>
      </dxf>
    </rfmt>
    <rfmt sheetId="8" sqref="AG1225" start="0" length="0">
      <dxf>
        <fill>
          <patternFill patternType="solid">
            <bgColor theme="1" tint="0.499984740745262"/>
          </patternFill>
        </fill>
      </dxf>
    </rfmt>
    <rfmt sheetId="8" sqref="AG1226" start="0" length="0">
      <dxf>
        <fill>
          <patternFill patternType="solid">
            <bgColor theme="1" tint="0.499984740745262"/>
          </patternFill>
        </fill>
      </dxf>
    </rfmt>
  </rrc>
  <rrc rId="298" sId="8" ref="AG1:AG1048576" action="deleteCol">
    <undo index="0" exp="ref" v="1" dr="AG16" r="BI16" sId="8"/>
    <undo index="0" exp="ref" v="1" dr="AG16" r="AU16" sId="8"/>
    <undo index="0" exp="ref" v="1" dr="AG9" r="BI9" sId="8"/>
    <undo index="0" exp="ref" v="1" dr="AG9" r="AU9" sId="8"/>
    <undo index="10" exp="area" ref3D="1" dr="$FP$1:$GC$1048576" dn="Z_A72DD7E4_8E17_45C1_B6EA_82FDF646C0B8_.wvu.Cols" sId="8"/>
    <undo index="8" exp="area" ref3D="1" dr="$EU$1:$FH$1048576" dn="Z_A72DD7E4_8E17_45C1_B6EA_82FDF646C0B8_.wvu.Cols" sId="8"/>
    <undo index="6" exp="area" ref3D="1" dr="$DE$1:$EF$1048576" dn="Z_A72DD7E4_8E17_45C1_B6EA_82FDF646C0B8_.wvu.Cols" sId="8"/>
    <undo index="4" exp="area" ref3D="1" dr="$BO$1:$CP$1048576" dn="Z_A72DD7E4_8E17_45C1_B6EA_82FDF646C0B8_.wvu.Cols" sId="8"/>
    <undo index="2" exp="area" ref3D="1" dr="$AA$1:$AZ$1048576" dn="Z_A72DD7E4_8E17_45C1_B6EA_82FDF646C0B8_.wvu.Cols" sId="8"/>
    <undo index="4" exp="area" ref3D="1" dr="$BO$1:$CP$1048576" dn="Z_9B7E6E96_3130_49B9_ABF2_1207FBFACEF7_.wvu.Cols" sId="8"/>
    <undo index="2" exp="area" ref3D="1" dr="$AA$1:$AZ$1048576" dn="Z_9B7E6E96_3130_49B9_ABF2_1207FBFACEF7_.wvu.Cols" sId="8"/>
    <undo index="2" exp="area" ref3D="1" dr="$BO$1:$CP$1048576" dn="Z_99DAB54F_9998_492B_954C_CE1032159A97_.wvu.Cols" sId="8"/>
    <undo index="1" exp="area" ref3D="1" dr="$AA$1:$AZ$1048576" dn="Z_99DAB54F_9998_492B_954C_CE1032159A97_.wvu.Cols" sId="8"/>
    <undo index="2" exp="area" ref3D="1" dr="$BO$1:$CP$1048576" dn="Z_98B54243_17AA_4C58_A903_4F7DE38BFF74_.wvu.Cols" sId="8"/>
    <undo index="1" exp="area" ref3D="1" dr="$AA$1:$AZ$1048576" dn="Z_98B54243_17AA_4C58_A903_4F7DE38BFF74_.wvu.Cols" sId="8"/>
    <undo index="2" exp="area" ref3D="1" dr="$BO$1:$CP$1048576" dn="Z_EC21DF5B_E5BE_4E3D_99FF_D14A3AECB1FB_.wvu.Cols" sId="8"/>
    <undo index="1" exp="area" ref3D="1" dr="$AA$1:$AZ$1048576" dn="Z_EC21DF5B_E5BE_4E3D_99FF_D14A3AECB1FB_.wvu.Cols" sId="8"/>
    <undo index="2" exp="area" ref3D="1" dr="$BO$1:$CP$1048576" dn="Z_DE027F13_EE7B_491D_9CF8_E2E18DD61ED8_.wvu.Cols" sId="8"/>
    <undo index="1" exp="area" ref3D="1" dr="$AA$1:$AZ$1048576" dn="Z_DE027F13_EE7B_491D_9CF8_E2E18DD61ED8_.wvu.Cols" sId="8"/>
    <undo index="2" exp="area" ref3D="1" dr="$BO$1:$CP$1048576" dn="Z_D7472A55_53F6_4F75_9BD0_118390EEEE61_.wvu.Cols" sId="8"/>
    <undo index="1" exp="area" ref3D="1" dr="$AA$1:$AZ$1048576" dn="Z_D7472A55_53F6_4F75_9BD0_118390EEEE61_.wvu.Cols" sId="8"/>
    <undo index="6" exp="area" ref3D="1" dr="$FP$1:$GC$1048576" dn="Z_D5427FDC_0840_4BD5_BC42_22E35BFF96BA_.wvu.Cols" sId="8"/>
    <undo index="4" exp="area" ref3D="1" dr="$BO$1:$CP$1048576" dn="Z_D5427FDC_0840_4BD5_BC42_22E35BFF96BA_.wvu.Cols" sId="8"/>
    <undo index="2" exp="area" ref3D="1" dr="$AA$1:$AZ$1048576" dn="Z_D5427FDC_0840_4BD5_BC42_22E35BFF96BA_.wvu.Cols" sId="8"/>
    <undo index="2" exp="area" ref3D="1" dr="$BO$1:$CP$1048576" dn="Z_CE09DF15_FC71_45DB_A715_5E342A1E9DF6_.wvu.Cols" sId="8"/>
    <undo index="1" exp="area" ref3D="1" dr="$AA$1:$AZ$1048576" dn="Z_CE09DF15_FC71_45DB_A715_5E342A1E9DF6_.wvu.Cols" sId="8"/>
    <undo index="2" exp="area" ref3D="1" dr="$BO$1:$CP$1048576" dn="Z_C9A773E5_105B_471E_8D6C_AA117A6DC6FC_.wvu.Cols" sId="8"/>
    <undo index="1" exp="area" ref3D="1" dr="$AA$1:$AZ$1048576" dn="Z_C9A773E5_105B_471E_8D6C_AA117A6DC6FC_.wvu.Cols" sId="8"/>
    <undo index="4" exp="area" ref3D="1" dr="$BO$1:$CP$1048576" dn="Z_C59CEEC7_3FE0_4962_B269_7B9ABF21C7B4_.wvu.Cols" sId="8"/>
    <undo index="2" exp="area" ref3D="1" dr="$AA$1:$AZ$1048576" dn="Z_C59CEEC7_3FE0_4962_B269_7B9ABF21C7B4_.wvu.Cols" sId="8"/>
    <undo index="2" exp="area" ref3D="1" dr="$BO$1:$CP$1048576" dn="Z_BD7B78EF_30C4_45E5_81E0_4657ED2D6ECC_.wvu.Cols" sId="8"/>
    <undo index="1" exp="area" ref3D="1" dr="$AA$1:$AZ$1048576" dn="Z_BD7B78EF_30C4_45E5_81E0_4657ED2D6ECC_.wvu.Cols" sId="8"/>
    <undo index="4" exp="area" ref3D="1" dr="$BO$1:$CP$1048576" dn="Z_B7F3A255_7A5D_4CFA_B5B9_6AD248070729_.wvu.Cols" sId="8"/>
    <undo index="2" exp="area" ref3D="1" dr="$AA$1:$AZ$1048576" dn="Z_B7F3A255_7A5D_4CFA_B5B9_6AD248070729_.wvu.Cols" sId="8"/>
    <undo index="2" exp="area" ref3D="1" dr="$BO$1:$CP$1048576" dn="Z_AE54AF70_AD6D_48EF_9A8E_16C4FF58B875_.wvu.Cols" sId="8"/>
    <undo index="1" exp="area" ref3D="1" dr="$AA$1:$AZ$1048576" dn="Z_AE54AF70_AD6D_48EF_9A8E_16C4FF58B875_.wvu.Cols" sId="8"/>
    <undo index="10" exp="area" ref3D="1" dr="$FP$1:$GC$1048576" dn="Z_9396B418_0DC7_4CAE_9839_4E1FE529C903_.wvu.Cols" sId="8"/>
    <undo index="8" exp="area" ref3D="1" dr="$EU$1:$FH$1048576" dn="Z_9396B418_0DC7_4CAE_9839_4E1FE529C903_.wvu.Cols" sId="8"/>
    <undo index="6" exp="area" ref3D="1" dr="$DE$1:$EF$1048576" dn="Z_9396B418_0DC7_4CAE_9839_4E1FE529C903_.wvu.Cols" sId="8"/>
    <undo index="4" exp="area" ref3D="1" dr="$BO$1:$CP$1048576" dn="Z_9396B418_0DC7_4CAE_9839_4E1FE529C903_.wvu.Cols" sId="8"/>
    <undo index="2" exp="area" ref3D="1" dr="$AA$1:$AZ$1048576" dn="Z_9396B418_0DC7_4CAE_9839_4E1FE529C903_.wvu.Cols" sId="8"/>
    <undo index="2" exp="area" ref3D="1" dr="$BO$1:$CP$1048576" dn="Z_7DA296DB_43CC_4FAA_B30A_F76F08E10BE6_.wvu.Cols" sId="8"/>
    <undo index="1" exp="area" ref3D="1" dr="$AA$1:$AZ$1048576" dn="Z_7DA296DB_43CC_4FAA_B30A_F76F08E10BE6_.wvu.Cols" sId="8"/>
    <undo index="6" exp="area" ref3D="1" dr="$FP$1:$GC$1048576" dn="Z_7C6BB9A7_B2A0_4A75_9522_BDD6A2F54D2A_.wvu.Cols" sId="8"/>
    <undo index="4" exp="area" ref3D="1" dr="$BO$1:$CP$1048576" dn="Z_7C6BB9A7_B2A0_4A75_9522_BDD6A2F54D2A_.wvu.Cols" sId="8"/>
    <undo index="2" exp="area" ref3D="1" dr="$AA$1:$AZ$1048576" dn="Z_7C6BB9A7_B2A0_4A75_9522_BDD6A2F54D2A_.wvu.Cols" sId="8"/>
    <undo index="2" exp="area" ref3D="1" dr="$BO$1:$CP$1048576" dn="Z_78725C7C_D5F4_4171_A3BF_852E9E67648B_.wvu.Cols" sId="8"/>
    <undo index="1" exp="area" ref3D="1" dr="$AA$1:$AZ$1048576" dn="Z_78725C7C_D5F4_4171_A3BF_852E9E67648B_.wvu.Cols" sId="8"/>
    <undo index="4" exp="area" ref3D="1" dr="$BO$1:$CP$1048576" dn="Z_5B3A94DD_F138_4F10_BDCF_51726F52F5EA_.wvu.Cols" sId="8"/>
    <undo index="2" exp="area" ref3D="1" dr="$AA$1:$AZ$1048576" dn="Z_5B3A94DD_F138_4F10_BDCF_51726F52F5EA_.wvu.Cols" sId="8"/>
    <undo index="4" exp="area" ref3D="1" dr="$BO$1:$CP$1048576" dn="Z_50AD3F31_68BE_4AFE_B329_9874A0A64339_.wvu.Cols" sId="8"/>
    <undo index="2" exp="area" ref3D="1" dr="$AA$1:$AZ$1048576" dn="Z_50AD3F31_68BE_4AFE_B329_9874A0A64339_.wvu.Cols" sId="8"/>
    <undo index="4" exp="area" ref3D="1" dr="$BO$1:$CP$1048576" dn="Z_43A82A29_4912_4F7F_8B05_3068C93337DE_.wvu.Cols" sId="8"/>
    <undo index="2" exp="area" ref3D="1" dr="$AA$1:$AZ$1048576" dn="Z_43A82A29_4912_4F7F_8B05_3068C93337DE_.wvu.Cols" sId="8"/>
    <undo index="4" exp="area" ref3D="1" dr="$BO$1:$CP$1048576" dn="Z_38325982_3034_41A5_87AE_C5F97D918CAA_.wvu.Cols" sId="8"/>
    <undo index="2" exp="area" ref3D="1" dr="$AA$1:$AZ$1048576" dn="Z_38325982_3034_41A5_87AE_C5F97D918CAA_.wvu.Cols" sId="8"/>
    <undo index="4" exp="area" ref3D="1" dr="$BO$1:$CP$1048576" dn="Z_346C95C1_1CC6_4D7E_A98D_95E6FB8F3D0C_.wvu.Cols" sId="8"/>
    <undo index="2" exp="area" ref3D="1" dr="$AA$1:$AZ$1048576" dn="Z_346C95C1_1CC6_4D7E_A98D_95E6FB8F3D0C_.wvu.Cols" sId="8"/>
    <undo index="2" exp="area" ref3D="1" dr="$BO$1:$CP$1048576" dn="Z_2886425B_FDB9_4377_9EA8_C029DC51F951_.wvu.Cols" sId="8"/>
    <undo index="1" exp="area" ref3D="1" dr="$AA$1:$AZ$1048576" dn="Z_2886425B_FDB9_4377_9EA8_C029DC51F951_.wvu.Cols" sId="8"/>
    <undo index="4" exp="area" ref3D="1" dr="$BO$1:$CP$1048576" dn="Z_13D990A2_7A43_4408_A14A_0BBC740B34E7_.wvu.Cols" sId="8"/>
    <undo index="2" exp="area" ref3D="1" dr="$AA$1:$AZ$1048576" dn="Z_13D990A2_7A43_4408_A14A_0BBC740B34E7_.wvu.Cols" sId="8"/>
    <undo index="2" exp="area" ref3D="1" dr="$BO$1:$CP$1048576" dn="Z_10D493BC_5883_40CD_9812_0373CBDA2F53_.wvu.Cols" sId="8"/>
    <undo index="1" exp="area" ref3D="1" dr="$AA$1:$AZ$1048576" dn="Z_10D493BC_5883_40CD_9812_0373CBDA2F53_.wvu.Cols" sId="8"/>
    <rfmt sheetId="8" xfDxf="1" sqref="AG1:AG1048576" start="0" length="0">
      <dxf>
        <font>
          <b/>
        </font>
      </dxf>
    </rfmt>
    <rfmt sheetId="8" sqref="AG1" start="0" length="0">
      <dxf>
        <fill>
          <gradientFill degree="270">
            <stop position="0">
              <color theme="5" tint="0.59999389629810485"/>
            </stop>
            <stop position="1">
              <color theme="5" tint="-0.25098422193060094"/>
            </stop>
          </gradientFill>
        </fill>
        <alignment horizontal="center" vertical="top" readingOrder="0"/>
      </dxf>
    </rfmt>
    <rfmt sheetId="8" sqref="AG2" start="0" length="0">
      <dxf>
        <fill>
          <gradientFill degree="270">
            <stop position="0">
              <color theme="5" tint="0.59999389629810485"/>
            </stop>
            <stop position="1">
              <color theme="5" tint="-0.25098422193060094"/>
            </stop>
          </gradientFill>
        </fill>
        <alignment horizontal="center" vertical="top" readingOrder="0"/>
      </dxf>
    </rfmt>
    <rfmt sheetId="8" sqref="AG3" start="0" length="0">
      <dxf>
        <fill>
          <gradientFill degree="270">
            <stop position="0">
              <color theme="5" tint="0.59999389629810485"/>
            </stop>
            <stop position="1">
              <color theme="5" tint="-0.25098422193060094"/>
            </stop>
          </gradientFill>
        </fill>
        <alignment horizontal="center" vertical="top" readingOrder="0"/>
      </dxf>
    </rfmt>
    <rfmt sheetId="8" sqref="AG4" start="0" length="0">
      <dxf>
        <fill>
          <gradientFill degree="270">
            <stop position="0">
              <color theme="5" tint="0.59999389629810485"/>
            </stop>
            <stop position="1">
              <color theme="5" tint="-0.25098422193060094"/>
            </stop>
          </gradientFill>
        </fill>
        <alignment horizontal="center" vertical="top" readingOrder="0"/>
      </dxf>
    </rfmt>
    <rfmt sheetId="8" sqref="AG5" start="0" length="0">
      <dxf>
        <fill>
          <gradientFill degree="270">
            <stop position="0">
              <color theme="5" tint="0.59999389629810485"/>
            </stop>
            <stop position="1">
              <color theme="5" tint="-0.25098422193060094"/>
            </stop>
          </gradientFill>
        </fill>
        <alignment horizontal="center" vertical="top" readingOrder="0"/>
      </dxf>
    </rfmt>
    <rfmt sheetId="8" sqref="AG6" start="0" length="0">
      <dxf>
        <fill>
          <patternFill patternType="solid">
            <bgColor theme="3" tint="-0.249977111117893"/>
          </patternFill>
        </fill>
        <border outline="0">
          <top style="medium">
            <color indexed="64"/>
          </top>
        </border>
      </dxf>
    </rfmt>
    <rfmt sheetId="8" sqref="AG7" start="0" length="0">
      <dxf>
        <font>
          <sz val="12"/>
        </font>
        <fill>
          <patternFill patternType="solid">
            <bgColor rgb="FFFFC000"/>
          </patternFill>
        </fill>
        <alignment horizontal="center" vertical="top" readingOrder="0"/>
        <border outline="0">
          <top style="medium">
            <color indexed="64"/>
          </top>
        </border>
      </dxf>
    </rfmt>
    <rfmt sheetId="8" sqref="AG8" start="0" length="0">
      <dxf>
        <font>
          <sz val="12"/>
        </font>
        <fill>
          <patternFill patternType="solid">
            <bgColor rgb="FFFFC000"/>
          </patternFill>
        </fill>
        <alignment horizontal="center" vertical="top" readingOrder="0"/>
        <border outline="0">
          <top style="medium">
            <color indexed="64"/>
          </top>
          <bottom style="medium">
            <color indexed="64"/>
          </bottom>
        </border>
      </dxf>
    </rfmt>
    <rcc rId="0" sId="8" dxf="1">
      <nc r="AG9" t="inlineStr">
        <is>
          <t>B óra</t>
        </is>
      </nc>
      <ndxf>
        <alignment horizontal="center" vertical="top" readingOrder="0"/>
        <protection hidden="1"/>
      </ndxf>
    </rcc>
    <rfmt sheetId="8" sqref="AG1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medium">
            <color indexed="64"/>
          </top>
          <bottom style="thin">
            <color indexed="64"/>
          </bottom>
        </border>
        <protection hidden="1"/>
      </dxf>
    </rfmt>
    <rfmt sheetId="8" sqref="AG1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medium">
            <color indexed="64"/>
          </bottom>
        </border>
        <protection hidden="1"/>
      </dxf>
    </rfmt>
    <rfmt sheetId="8" sqref="AG14" start="0" length="0">
      <dxf>
        <font>
          <sz val="12"/>
        </font>
        <fill>
          <patternFill patternType="solid">
            <bgColor rgb="FFFFC000"/>
          </patternFill>
        </fill>
        <alignment horizontal="center" vertical="top" readingOrder="0"/>
      </dxf>
    </rfmt>
    <rfmt sheetId="8" sqref="AG15" start="0" length="0">
      <dxf>
        <fill>
          <patternFill patternType="solid">
            <bgColor theme="6" tint="0.39997558519241921"/>
          </patternFill>
        </fill>
        <border outline="0">
          <top style="medium">
            <color indexed="64"/>
          </top>
          <bottom style="medium">
            <color indexed="64"/>
          </bottom>
        </border>
      </dxf>
    </rfmt>
    <rcc rId="0" sId="8" dxf="1">
      <nc r="AG16" t="inlineStr">
        <is>
          <t>B óra</t>
        </is>
      </nc>
      <ndxf>
        <alignment horizontal="center" vertical="top" readingOrder="0"/>
        <protection hidden="1"/>
      </ndxf>
    </rcc>
    <rfmt sheetId="8" sqref="AG1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medium">
            <color indexed="64"/>
          </top>
          <bottom style="thin">
            <color indexed="64"/>
          </bottom>
        </border>
        <protection hidden="1"/>
      </dxf>
    </rfmt>
    <rfmt sheetId="8" sqref="AG1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2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2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2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2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2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2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2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2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2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2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3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3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3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3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3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3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3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3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3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3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4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4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4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4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4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4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4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4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</border>
      </dxf>
    </rfmt>
    <rfmt sheetId="8" sqref="AG48" start="0" length="0">
      <dxf>
        <font>
          <sz val="10"/>
        </font>
        <fill>
          <patternFill patternType="solid">
            <bgColor theme="9" tint="-0.249977111117893"/>
          </patternFill>
        </fill>
        <alignment horizontal="center" vertical="top" readingOrder="0"/>
        <border outline="0">
          <top style="medium">
            <color indexed="64"/>
          </top>
        </border>
        <protection hidden="1"/>
      </dxf>
    </rfmt>
    <rfmt sheetId="8" sqref="AG49" start="0" length="0">
      <dxf>
        <font>
          <sz val="10"/>
        </font>
        <fill>
          <patternFill patternType="solid">
            <bgColor theme="9" tint="-0.249977111117893"/>
          </patternFill>
        </fill>
        <alignment horizontal="center" vertical="top" readingOrder="0"/>
        <protection hidden="1"/>
      </dxf>
    </rfmt>
    <rfmt sheetId="8" sqref="AG5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medium">
            <color indexed="64"/>
          </top>
          <bottom style="thin">
            <color indexed="64"/>
          </bottom>
        </border>
        <protection hidden="1"/>
      </dxf>
    </rfmt>
    <rfmt sheetId="8" sqref="AG5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5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5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5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5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5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5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5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5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6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6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6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6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6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6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6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6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6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6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7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7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7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7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7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7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7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7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7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7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80" start="0" length="0">
      <dxf>
        <font>
          <sz val="10"/>
        </font>
        <fill>
          <patternFill patternType="solid">
            <bgColor theme="3" tint="0.39997558519241921"/>
          </patternFill>
        </fill>
        <alignment horizontal="center" vertical="top" readingOrder="0"/>
        <border outline="0">
          <top style="medium">
            <color indexed="64"/>
          </top>
        </border>
        <protection hidden="1"/>
      </dxf>
    </rfmt>
    <rfmt sheetId="8" sqref="AG81" start="0" length="0">
      <dxf>
        <font>
          <sz val="10"/>
        </font>
        <fill>
          <patternFill patternType="solid">
            <bgColor theme="3" tint="0.39997558519241921"/>
          </patternFill>
        </fill>
        <alignment horizontal="center" vertical="top" readingOrder="0"/>
        <protection hidden="1"/>
      </dxf>
    </rfmt>
    <rfmt sheetId="8" sqref="AG8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medium">
            <color indexed="64"/>
          </top>
          <bottom style="thin">
            <color indexed="64"/>
          </bottom>
        </border>
        <protection hidden="1"/>
      </dxf>
    </rfmt>
    <rfmt sheetId="8" sqref="AG8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8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8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8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8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8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8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9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9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9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9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9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9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9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9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9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9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0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0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0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0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0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0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0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0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0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0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1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1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12" start="0" length="0">
      <dxf>
        <font>
          <sz val="10"/>
        </font>
        <fill>
          <patternFill patternType="solid">
            <bgColor theme="8" tint="-0.249977111117893"/>
          </patternFill>
        </fill>
        <alignment horizontal="center" vertical="top" readingOrder="0"/>
        <border outline="0">
          <top style="medium">
            <color indexed="64"/>
          </top>
        </border>
        <protection hidden="1"/>
      </dxf>
    </rfmt>
    <rfmt sheetId="8" sqref="AG113" start="0" length="0">
      <dxf>
        <font>
          <sz val="10"/>
        </font>
        <fill>
          <patternFill patternType="solid">
            <bgColor theme="8" tint="-0.249977111117893"/>
          </patternFill>
        </fill>
        <alignment horizontal="center" vertical="top" readingOrder="0"/>
        <border outline="0">
          <bottom style="medium">
            <color indexed="64"/>
          </bottom>
        </border>
        <protection hidden="1"/>
      </dxf>
    </rfmt>
    <rfmt sheetId="8" sqref="AG11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medium">
            <color indexed="64"/>
          </top>
          <bottom style="thin">
            <color indexed="64"/>
          </bottom>
        </border>
        <protection hidden="1"/>
      </dxf>
    </rfmt>
    <rfmt sheetId="8" sqref="AG11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1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1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1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1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2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2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2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2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2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2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2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2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2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2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3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3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3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3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3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3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3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3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3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3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4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4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4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4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4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medium">
            <color indexed="64"/>
          </bottom>
        </border>
      </dxf>
    </rfmt>
    <rfmt sheetId="8" sqref="AG145" start="0" length="0">
      <dxf>
        <font>
          <sz val="10"/>
        </font>
        <fill>
          <patternFill patternType="solid">
            <bgColor theme="0" tint="-0.499984740745262"/>
          </patternFill>
        </fill>
        <alignment horizontal="center" vertical="top" readingOrder="0"/>
        <border outline="0">
          <top style="medium">
            <color indexed="64"/>
          </top>
        </border>
        <protection hidden="1"/>
      </dxf>
    </rfmt>
    <rfmt sheetId="8" sqref="AG146" start="0" length="0">
      <dxf>
        <font>
          <sz val="10"/>
        </font>
        <fill>
          <patternFill patternType="solid">
            <bgColor theme="0" tint="-0.499984740745262"/>
          </patternFill>
        </fill>
        <alignment horizontal="center" vertical="top" readingOrder="0"/>
        <border outline="0">
          <bottom style="medium">
            <color indexed="64"/>
          </bottom>
        </border>
        <protection hidden="1"/>
      </dxf>
    </rfmt>
    <rfmt sheetId="8" sqref="AG14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medium">
            <color indexed="64"/>
          </top>
          <bottom style="thin">
            <color indexed="64"/>
          </bottom>
        </border>
        <protection hidden="1"/>
      </dxf>
    </rfmt>
    <rfmt sheetId="8" sqref="AG14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4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5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5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5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5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5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5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5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5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5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5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6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6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medium">
            <color indexed="64"/>
          </bottom>
        </border>
      </dxf>
    </rfmt>
    <rfmt sheetId="8" sqref="AG162" start="0" length="0">
      <dxf>
        <font>
          <sz val="10"/>
        </font>
        <fill>
          <patternFill patternType="solid">
            <bgColor theme="2" tint="-0.499984740745262"/>
          </patternFill>
        </fill>
        <alignment horizontal="center" vertical="top" readingOrder="0"/>
        <border outline="0">
          <top style="medium">
            <color indexed="64"/>
          </top>
        </border>
        <protection hidden="1"/>
      </dxf>
    </rfmt>
    <rfmt sheetId="8" sqref="AG163" start="0" length="0">
      <dxf>
        <font>
          <sz val="10"/>
        </font>
        <fill>
          <patternFill patternType="solid">
            <bgColor theme="2" tint="-0.499984740745262"/>
          </patternFill>
        </fill>
        <alignment horizontal="center" vertical="top" readingOrder="0"/>
        <border outline="0">
          <bottom style="medium">
            <color indexed="64"/>
          </bottom>
        </border>
        <protection hidden="1"/>
      </dxf>
    </rfmt>
    <rfmt sheetId="8" sqref="AG16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medium">
            <color indexed="64"/>
          </top>
          <bottom style="thin">
            <color indexed="64"/>
          </bottom>
        </border>
        <protection hidden="1"/>
      </dxf>
    </rfmt>
    <rfmt sheetId="8" sqref="AG16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6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6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6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6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7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7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7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7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7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7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7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7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7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medium">
            <color indexed="64"/>
          </bottom>
        </border>
      </dxf>
    </rfmt>
    <rfmt sheetId="8" sqref="AG179" start="0" length="0">
      <dxf>
        <fill>
          <patternFill patternType="solid">
            <bgColor theme="3" tint="-0.249977111117893"/>
          </patternFill>
        </fill>
        <border outline="0">
          <top style="medium">
            <color indexed="64"/>
          </top>
          <bottom style="medium">
            <color indexed="64"/>
          </bottom>
        </border>
        <protection hidden="1"/>
      </dxf>
    </rfmt>
    <rfmt sheetId="8" sqref="AG180" start="0" length="0">
      <dxf>
        <fill>
          <patternFill patternType="solid">
            <bgColor theme="1" tint="0.499984740745262"/>
          </patternFill>
        </fill>
      </dxf>
    </rfmt>
    <rfmt sheetId="8" sqref="AG181" start="0" length="0">
      <dxf>
        <fill>
          <patternFill patternType="solid">
            <bgColor theme="1" tint="0.499984740745262"/>
          </patternFill>
        </fill>
      </dxf>
    </rfmt>
    <rfmt sheetId="8" sqref="AG182" start="0" length="0">
      <dxf>
        <fill>
          <patternFill patternType="solid">
            <bgColor theme="1" tint="0.499984740745262"/>
          </patternFill>
        </fill>
      </dxf>
    </rfmt>
    <rfmt sheetId="8" sqref="AG183" start="0" length="0">
      <dxf>
        <fill>
          <patternFill patternType="solid">
            <bgColor theme="1" tint="0.499984740745262"/>
          </patternFill>
        </fill>
      </dxf>
    </rfmt>
    <rfmt sheetId="8" sqref="AG184" start="0" length="0">
      <dxf>
        <fill>
          <patternFill patternType="solid">
            <bgColor theme="1" tint="0.499984740745262"/>
          </patternFill>
        </fill>
      </dxf>
    </rfmt>
    <rfmt sheetId="8" sqref="AG185" start="0" length="0">
      <dxf>
        <fill>
          <patternFill patternType="solid">
            <bgColor theme="1" tint="0.499984740745262"/>
          </patternFill>
        </fill>
      </dxf>
    </rfmt>
    <rfmt sheetId="8" sqref="AG186" start="0" length="0">
      <dxf>
        <fill>
          <patternFill patternType="solid">
            <bgColor theme="1" tint="0.499984740745262"/>
          </patternFill>
        </fill>
      </dxf>
    </rfmt>
    <rfmt sheetId="8" sqref="AG187" start="0" length="0">
      <dxf>
        <fill>
          <patternFill patternType="solid">
            <bgColor theme="1" tint="0.499984740745262"/>
          </patternFill>
        </fill>
      </dxf>
    </rfmt>
    <rfmt sheetId="8" sqref="AG188" start="0" length="0">
      <dxf>
        <fill>
          <patternFill patternType="solid">
            <bgColor theme="1" tint="0.499984740745262"/>
          </patternFill>
        </fill>
      </dxf>
    </rfmt>
    <rfmt sheetId="8" sqref="AG189" start="0" length="0">
      <dxf>
        <fill>
          <patternFill patternType="solid">
            <bgColor theme="1" tint="0.499984740745262"/>
          </patternFill>
        </fill>
      </dxf>
    </rfmt>
    <rfmt sheetId="8" sqref="AG190" start="0" length="0">
      <dxf>
        <fill>
          <patternFill patternType="solid">
            <bgColor theme="1" tint="0.499984740745262"/>
          </patternFill>
        </fill>
      </dxf>
    </rfmt>
    <rfmt sheetId="8" sqref="AG191" start="0" length="0">
      <dxf>
        <fill>
          <patternFill patternType="solid">
            <bgColor theme="1" tint="0.499984740745262"/>
          </patternFill>
        </fill>
      </dxf>
    </rfmt>
    <rfmt sheetId="8" sqref="AG192" start="0" length="0">
      <dxf>
        <fill>
          <patternFill patternType="solid">
            <bgColor theme="1" tint="0.499984740745262"/>
          </patternFill>
        </fill>
      </dxf>
    </rfmt>
    <rfmt sheetId="8" sqref="AG193" start="0" length="0">
      <dxf>
        <fill>
          <patternFill patternType="solid">
            <bgColor theme="1" tint="0.499984740745262"/>
          </patternFill>
        </fill>
      </dxf>
    </rfmt>
    <rfmt sheetId="8" sqref="AG194" start="0" length="0">
      <dxf>
        <fill>
          <patternFill patternType="solid">
            <bgColor theme="1" tint="0.499984740745262"/>
          </patternFill>
        </fill>
      </dxf>
    </rfmt>
    <rfmt sheetId="8" sqref="AG195" start="0" length="0">
      <dxf>
        <fill>
          <patternFill patternType="solid">
            <bgColor theme="1" tint="0.499984740745262"/>
          </patternFill>
        </fill>
      </dxf>
    </rfmt>
    <rfmt sheetId="8" sqref="AG196" start="0" length="0">
      <dxf>
        <fill>
          <patternFill patternType="solid">
            <bgColor theme="1" tint="0.499984740745262"/>
          </patternFill>
        </fill>
      </dxf>
    </rfmt>
    <rfmt sheetId="8" sqref="AG197" start="0" length="0">
      <dxf>
        <fill>
          <patternFill patternType="solid">
            <bgColor theme="1" tint="0.499984740745262"/>
          </patternFill>
        </fill>
      </dxf>
    </rfmt>
    <rfmt sheetId="8" sqref="AG198" start="0" length="0">
      <dxf>
        <fill>
          <patternFill patternType="solid">
            <bgColor theme="1" tint="0.499984740745262"/>
          </patternFill>
        </fill>
      </dxf>
    </rfmt>
    <rfmt sheetId="8" sqref="AG199" start="0" length="0">
      <dxf>
        <fill>
          <patternFill patternType="solid">
            <bgColor theme="1" tint="0.499984740745262"/>
          </patternFill>
        </fill>
      </dxf>
    </rfmt>
    <rfmt sheetId="8" sqref="AG200" start="0" length="0">
      <dxf>
        <fill>
          <patternFill patternType="solid">
            <bgColor theme="1" tint="0.499984740745262"/>
          </patternFill>
        </fill>
      </dxf>
    </rfmt>
    <rfmt sheetId="8" sqref="AG201" start="0" length="0">
      <dxf>
        <fill>
          <patternFill patternType="solid">
            <bgColor theme="1" tint="0.499984740745262"/>
          </patternFill>
        </fill>
      </dxf>
    </rfmt>
    <rfmt sheetId="8" sqref="AG202" start="0" length="0">
      <dxf>
        <fill>
          <patternFill patternType="solid">
            <bgColor theme="1" tint="0.499984740745262"/>
          </patternFill>
        </fill>
      </dxf>
    </rfmt>
    <rfmt sheetId="8" sqref="AG203" start="0" length="0">
      <dxf>
        <fill>
          <patternFill patternType="solid">
            <bgColor theme="1" tint="0.499984740745262"/>
          </patternFill>
        </fill>
      </dxf>
    </rfmt>
    <rfmt sheetId="8" sqref="AG204" start="0" length="0">
      <dxf>
        <fill>
          <patternFill patternType="solid">
            <bgColor theme="1" tint="0.499984740745262"/>
          </patternFill>
        </fill>
      </dxf>
    </rfmt>
    <rfmt sheetId="8" sqref="AG205" start="0" length="0">
      <dxf>
        <fill>
          <patternFill patternType="solid">
            <bgColor theme="1" tint="0.499984740745262"/>
          </patternFill>
        </fill>
      </dxf>
    </rfmt>
    <rfmt sheetId="8" sqref="AG206" start="0" length="0">
      <dxf>
        <fill>
          <patternFill patternType="solid">
            <bgColor theme="1" tint="0.499984740745262"/>
          </patternFill>
        </fill>
      </dxf>
    </rfmt>
    <rfmt sheetId="8" sqref="AG207" start="0" length="0">
      <dxf>
        <fill>
          <patternFill patternType="solid">
            <bgColor theme="1" tint="0.499984740745262"/>
          </patternFill>
        </fill>
      </dxf>
    </rfmt>
    <rfmt sheetId="8" sqref="AG208" start="0" length="0">
      <dxf>
        <fill>
          <patternFill patternType="solid">
            <bgColor theme="1" tint="0.499984740745262"/>
          </patternFill>
        </fill>
      </dxf>
    </rfmt>
    <rfmt sheetId="8" sqref="AG209" start="0" length="0">
      <dxf>
        <fill>
          <patternFill patternType="solid">
            <bgColor theme="1" tint="0.499984740745262"/>
          </patternFill>
        </fill>
      </dxf>
    </rfmt>
    <rfmt sheetId="8" sqref="AG210" start="0" length="0">
      <dxf>
        <fill>
          <patternFill patternType="solid">
            <bgColor theme="1" tint="0.499984740745262"/>
          </patternFill>
        </fill>
      </dxf>
    </rfmt>
    <rfmt sheetId="8" sqref="AG211" start="0" length="0">
      <dxf>
        <fill>
          <patternFill patternType="solid">
            <bgColor theme="1" tint="0.499984740745262"/>
          </patternFill>
        </fill>
      </dxf>
    </rfmt>
    <rfmt sheetId="8" sqref="AG212" start="0" length="0">
      <dxf>
        <fill>
          <patternFill patternType="solid">
            <bgColor theme="1" tint="0.499984740745262"/>
          </patternFill>
        </fill>
      </dxf>
    </rfmt>
    <rfmt sheetId="8" sqref="AG213" start="0" length="0">
      <dxf>
        <fill>
          <patternFill patternType="solid">
            <bgColor theme="1" tint="0.499984740745262"/>
          </patternFill>
        </fill>
      </dxf>
    </rfmt>
    <rfmt sheetId="8" sqref="AG214" start="0" length="0">
      <dxf>
        <fill>
          <patternFill patternType="solid">
            <bgColor theme="1" tint="0.499984740745262"/>
          </patternFill>
        </fill>
      </dxf>
    </rfmt>
    <rfmt sheetId="8" sqref="AG215" start="0" length="0">
      <dxf>
        <fill>
          <patternFill patternType="solid">
            <bgColor theme="1" tint="0.499984740745262"/>
          </patternFill>
        </fill>
      </dxf>
    </rfmt>
    <rfmt sheetId="8" sqref="AG216" start="0" length="0">
      <dxf>
        <fill>
          <patternFill patternType="solid">
            <bgColor theme="1" tint="0.499984740745262"/>
          </patternFill>
        </fill>
      </dxf>
    </rfmt>
    <rfmt sheetId="8" sqref="AG217" start="0" length="0">
      <dxf>
        <fill>
          <patternFill patternType="solid">
            <bgColor theme="1" tint="0.499984740745262"/>
          </patternFill>
        </fill>
      </dxf>
    </rfmt>
    <rfmt sheetId="8" sqref="AG218" start="0" length="0">
      <dxf>
        <fill>
          <patternFill patternType="solid">
            <bgColor theme="1" tint="0.499984740745262"/>
          </patternFill>
        </fill>
      </dxf>
    </rfmt>
    <rfmt sheetId="8" sqref="AG219" start="0" length="0">
      <dxf>
        <fill>
          <patternFill patternType="solid">
            <bgColor theme="1" tint="0.499984740745262"/>
          </patternFill>
        </fill>
      </dxf>
    </rfmt>
    <rfmt sheetId="8" sqref="AG220" start="0" length="0">
      <dxf>
        <fill>
          <patternFill patternType="solid">
            <bgColor theme="1" tint="0.499984740745262"/>
          </patternFill>
        </fill>
      </dxf>
    </rfmt>
    <rfmt sheetId="8" sqref="AG221" start="0" length="0">
      <dxf>
        <fill>
          <patternFill patternType="solid">
            <bgColor theme="1" tint="0.499984740745262"/>
          </patternFill>
        </fill>
      </dxf>
    </rfmt>
    <rfmt sheetId="8" sqref="AG222" start="0" length="0">
      <dxf>
        <fill>
          <patternFill patternType="solid">
            <bgColor theme="1" tint="0.499984740745262"/>
          </patternFill>
        </fill>
      </dxf>
    </rfmt>
    <rfmt sheetId="8" sqref="AG223" start="0" length="0">
      <dxf>
        <fill>
          <patternFill patternType="solid">
            <bgColor theme="1" tint="0.499984740745262"/>
          </patternFill>
        </fill>
      </dxf>
    </rfmt>
    <rfmt sheetId="8" sqref="AG224" start="0" length="0">
      <dxf>
        <fill>
          <patternFill patternType="solid">
            <bgColor theme="1" tint="0.499984740745262"/>
          </patternFill>
        </fill>
      </dxf>
    </rfmt>
    <rfmt sheetId="8" sqref="AG225" start="0" length="0">
      <dxf>
        <fill>
          <patternFill patternType="solid">
            <bgColor theme="1" tint="0.499984740745262"/>
          </patternFill>
        </fill>
      </dxf>
    </rfmt>
    <rfmt sheetId="8" sqref="AG226" start="0" length="0">
      <dxf>
        <fill>
          <patternFill patternType="solid">
            <bgColor theme="1" tint="0.499984740745262"/>
          </patternFill>
        </fill>
      </dxf>
    </rfmt>
    <rfmt sheetId="8" sqref="AG227" start="0" length="0">
      <dxf>
        <fill>
          <patternFill patternType="solid">
            <bgColor theme="1" tint="0.499984740745262"/>
          </patternFill>
        </fill>
      </dxf>
    </rfmt>
    <rfmt sheetId="8" sqref="AG228" start="0" length="0">
      <dxf>
        <fill>
          <patternFill patternType="solid">
            <bgColor theme="1" tint="0.499984740745262"/>
          </patternFill>
        </fill>
      </dxf>
    </rfmt>
    <rfmt sheetId="8" sqref="AG229" start="0" length="0">
      <dxf>
        <fill>
          <patternFill patternType="solid">
            <bgColor theme="1" tint="0.499984740745262"/>
          </patternFill>
        </fill>
      </dxf>
    </rfmt>
    <rfmt sheetId="8" sqref="AG230" start="0" length="0">
      <dxf>
        <fill>
          <patternFill patternType="solid">
            <bgColor theme="1" tint="0.499984740745262"/>
          </patternFill>
        </fill>
      </dxf>
    </rfmt>
    <rfmt sheetId="8" sqref="AG231" start="0" length="0">
      <dxf>
        <fill>
          <patternFill patternType="solid">
            <bgColor theme="1" tint="0.499984740745262"/>
          </patternFill>
        </fill>
      </dxf>
    </rfmt>
    <rfmt sheetId="8" sqref="AG232" start="0" length="0">
      <dxf>
        <fill>
          <patternFill patternType="solid">
            <bgColor theme="1" tint="0.499984740745262"/>
          </patternFill>
        </fill>
      </dxf>
    </rfmt>
    <rfmt sheetId="8" sqref="AG233" start="0" length="0">
      <dxf>
        <fill>
          <patternFill patternType="solid">
            <bgColor theme="1" tint="0.499984740745262"/>
          </patternFill>
        </fill>
      </dxf>
    </rfmt>
    <rfmt sheetId="8" sqref="AG234" start="0" length="0">
      <dxf>
        <fill>
          <patternFill patternType="solid">
            <bgColor theme="1" tint="0.499984740745262"/>
          </patternFill>
        </fill>
      </dxf>
    </rfmt>
    <rfmt sheetId="8" sqref="AG235" start="0" length="0">
      <dxf>
        <fill>
          <patternFill patternType="solid">
            <bgColor theme="1" tint="0.499984740745262"/>
          </patternFill>
        </fill>
      </dxf>
    </rfmt>
    <rfmt sheetId="8" sqref="AG236" start="0" length="0">
      <dxf>
        <fill>
          <patternFill patternType="solid">
            <bgColor theme="1" tint="0.499984740745262"/>
          </patternFill>
        </fill>
      </dxf>
    </rfmt>
    <rfmt sheetId="8" sqref="AG237" start="0" length="0">
      <dxf>
        <fill>
          <patternFill patternType="solid">
            <bgColor theme="1" tint="0.499984740745262"/>
          </patternFill>
        </fill>
      </dxf>
    </rfmt>
    <rfmt sheetId="8" sqref="AG238" start="0" length="0">
      <dxf>
        <fill>
          <patternFill patternType="solid">
            <bgColor theme="1" tint="0.499984740745262"/>
          </patternFill>
        </fill>
      </dxf>
    </rfmt>
    <rfmt sheetId="8" sqref="AG239" start="0" length="0">
      <dxf>
        <fill>
          <patternFill patternType="solid">
            <bgColor theme="1" tint="0.499984740745262"/>
          </patternFill>
        </fill>
      </dxf>
    </rfmt>
    <rfmt sheetId="8" sqref="AG240" start="0" length="0">
      <dxf>
        <fill>
          <patternFill patternType="solid">
            <bgColor theme="1" tint="0.499984740745262"/>
          </patternFill>
        </fill>
      </dxf>
    </rfmt>
    <rfmt sheetId="8" sqref="AG241" start="0" length="0">
      <dxf>
        <fill>
          <patternFill patternType="solid">
            <bgColor theme="1" tint="0.499984740745262"/>
          </patternFill>
        </fill>
      </dxf>
    </rfmt>
    <rfmt sheetId="8" sqref="AG242" start="0" length="0">
      <dxf>
        <fill>
          <patternFill patternType="solid">
            <bgColor theme="1" tint="0.499984740745262"/>
          </patternFill>
        </fill>
      </dxf>
    </rfmt>
    <rfmt sheetId="8" sqref="AG243" start="0" length="0">
      <dxf>
        <fill>
          <patternFill patternType="solid">
            <bgColor theme="1" tint="0.499984740745262"/>
          </patternFill>
        </fill>
      </dxf>
    </rfmt>
    <rfmt sheetId="8" sqref="AG244" start="0" length="0">
      <dxf>
        <fill>
          <patternFill patternType="solid">
            <bgColor theme="1" tint="0.499984740745262"/>
          </patternFill>
        </fill>
      </dxf>
    </rfmt>
    <rfmt sheetId="8" sqref="AG245" start="0" length="0">
      <dxf>
        <fill>
          <patternFill patternType="solid">
            <bgColor theme="1" tint="0.499984740745262"/>
          </patternFill>
        </fill>
      </dxf>
    </rfmt>
    <rfmt sheetId="8" sqref="AG246" start="0" length="0">
      <dxf>
        <fill>
          <patternFill patternType="solid">
            <bgColor theme="1" tint="0.499984740745262"/>
          </patternFill>
        </fill>
      </dxf>
    </rfmt>
    <rfmt sheetId="8" sqref="AG247" start="0" length="0">
      <dxf>
        <fill>
          <patternFill patternType="solid">
            <bgColor theme="1" tint="0.499984740745262"/>
          </patternFill>
        </fill>
      </dxf>
    </rfmt>
    <rfmt sheetId="8" sqref="AG248" start="0" length="0">
      <dxf>
        <fill>
          <patternFill patternType="solid">
            <bgColor theme="1" tint="0.499984740745262"/>
          </patternFill>
        </fill>
      </dxf>
    </rfmt>
    <rfmt sheetId="8" sqref="AG249" start="0" length="0">
      <dxf>
        <fill>
          <patternFill patternType="solid">
            <bgColor theme="1" tint="0.499984740745262"/>
          </patternFill>
        </fill>
      </dxf>
    </rfmt>
    <rfmt sheetId="8" sqref="AG250" start="0" length="0">
      <dxf>
        <fill>
          <patternFill patternType="solid">
            <bgColor theme="1" tint="0.499984740745262"/>
          </patternFill>
        </fill>
      </dxf>
    </rfmt>
    <rfmt sheetId="8" sqref="AG251" start="0" length="0">
      <dxf>
        <fill>
          <patternFill patternType="solid">
            <bgColor theme="1" tint="0.499984740745262"/>
          </patternFill>
        </fill>
      </dxf>
    </rfmt>
    <rfmt sheetId="8" sqref="AG252" start="0" length="0">
      <dxf>
        <fill>
          <patternFill patternType="solid">
            <bgColor theme="1" tint="0.499984740745262"/>
          </patternFill>
        </fill>
      </dxf>
    </rfmt>
    <rfmt sheetId="8" sqref="AG253" start="0" length="0">
      <dxf>
        <fill>
          <patternFill patternType="solid">
            <bgColor theme="1" tint="0.499984740745262"/>
          </patternFill>
        </fill>
      </dxf>
    </rfmt>
    <rfmt sheetId="8" sqref="AG254" start="0" length="0">
      <dxf>
        <fill>
          <patternFill patternType="solid">
            <bgColor theme="1" tint="0.499984740745262"/>
          </patternFill>
        </fill>
      </dxf>
    </rfmt>
    <rfmt sheetId="8" sqref="AG255" start="0" length="0">
      <dxf>
        <fill>
          <patternFill patternType="solid">
            <bgColor theme="1" tint="0.499984740745262"/>
          </patternFill>
        </fill>
      </dxf>
    </rfmt>
    <rfmt sheetId="8" sqref="AG256" start="0" length="0">
      <dxf>
        <fill>
          <patternFill patternType="solid">
            <bgColor theme="1" tint="0.499984740745262"/>
          </patternFill>
        </fill>
      </dxf>
    </rfmt>
    <rfmt sheetId="8" sqref="AG257" start="0" length="0">
      <dxf>
        <fill>
          <patternFill patternType="solid">
            <bgColor theme="1" tint="0.499984740745262"/>
          </patternFill>
        </fill>
      </dxf>
    </rfmt>
    <rfmt sheetId="8" sqref="AG258" start="0" length="0">
      <dxf>
        <fill>
          <patternFill patternType="solid">
            <bgColor theme="1" tint="0.499984740745262"/>
          </patternFill>
        </fill>
      </dxf>
    </rfmt>
    <rfmt sheetId="8" sqref="AG259" start="0" length="0">
      <dxf>
        <fill>
          <patternFill patternType="solid">
            <bgColor theme="1" tint="0.499984740745262"/>
          </patternFill>
        </fill>
      </dxf>
    </rfmt>
    <rfmt sheetId="8" sqref="AG260" start="0" length="0">
      <dxf>
        <fill>
          <patternFill patternType="solid">
            <bgColor theme="1" tint="0.499984740745262"/>
          </patternFill>
        </fill>
      </dxf>
    </rfmt>
    <rfmt sheetId="8" sqref="AG261" start="0" length="0">
      <dxf>
        <fill>
          <patternFill patternType="solid">
            <bgColor theme="1" tint="0.499984740745262"/>
          </patternFill>
        </fill>
      </dxf>
    </rfmt>
    <rfmt sheetId="8" sqref="AG262" start="0" length="0">
      <dxf>
        <fill>
          <patternFill patternType="solid">
            <bgColor theme="1" tint="0.499984740745262"/>
          </patternFill>
        </fill>
      </dxf>
    </rfmt>
    <rfmt sheetId="8" sqref="AG263" start="0" length="0">
      <dxf>
        <fill>
          <patternFill patternType="solid">
            <bgColor theme="1" tint="0.499984740745262"/>
          </patternFill>
        </fill>
      </dxf>
    </rfmt>
    <rfmt sheetId="8" sqref="AG264" start="0" length="0">
      <dxf>
        <fill>
          <patternFill patternType="solid">
            <bgColor theme="1" tint="0.499984740745262"/>
          </patternFill>
        </fill>
      </dxf>
    </rfmt>
    <rfmt sheetId="8" sqref="AG265" start="0" length="0">
      <dxf>
        <fill>
          <patternFill patternType="solid">
            <bgColor theme="1" tint="0.499984740745262"/>
          </patternFill>
        </fill>
      </dxf>
    </rfmt>
    <rfmt sheetId="8" sqref="AG266" start="0" length="0">
      <dxf>
        <fill>
          <patternFill patternType="solid">
            <bgColor theme="1" tint="0.499984740745262"/>
          </patternFill>
        </fill>
      </dxf>
    </rfmt>
    <rfmt sheetId="8" sqref="AG267" start="0" length="0">
      <dxf>
        <fill>
          <patternFill patternType="solid">
            <bgColor theme="1" tint="0.499984740745262"/>
          </patternFill>
        </fill>
      </dxf>
    </rfmt>
    <rfmt sheetId="8" sqref="AG268" start="0" length="0">
      <dxf>
        <fill>
          <patternFill patternType="solid">
            <bgColor theme="1" tint="0.499984740745262"/>
          </patternFill>
        </fill>
      </dxf>
    </rfmt>
    <rfmt sheetId="8" sqref="AG269" start="0" length="0">
      <dxf>
        <fill>
          <patternFill patternType="solid">
            <bgColor theme="1" tint="0.499984740745262"/>
          </patternFill>
        </fill>
      </dxf>
    </rfmt>
    <rfmt sheetId="8" sqref="AG270" start="0" length="0">
      <dxf>
        <fill>
          <patternFill patternType="solid">
            <bgColor theme="1" tint="0.499984740745262"/>
          </patternFill>
        </fill>
      </dxf>
    </rfmt>
    <rfmt sheetId="8" sqref="AG271" start="0" length="0">
      <dxf>
        <fill>
          <patternFill patternType="solid">
            <bgColor theme="1" tint="0.499984740745262"/>
          </patternFill>
        </fill>
      </dxf>
    </rfmt>
    <rfmt sheetId="8" sqref="AG272" start="0" length="0">
      <dxf>
        <fill>
          <patternFill patternType="solid">
            <bgColor theme="1" tint="0.499984740745262"/>
          </patternFill>
        </fill>
      </dxf>
    </rfmt>
    <rfmt sheetId="8" sqref="AG273" start="0" length="0">
      <dxf>
        <fill>
          <patternFill patternType="solid">
            <bgColor theme="1" tint="0.499984740745262"/>
          </patternFill>
        </fill>
      </dxf>
    </rfmt>
    <rfmt sheetId="8" sqref="AG274" start="0" length="0">
      <dxf>
        <fill>
          <patternFill patternType="solid">
            <bgColor theme="1" tint="0.499984740745262"/>
          </patternFill>
        </fill>
      </dxf>
    </rfmt>
    <rfmt sheetId="8" sqref="AG275" start="0" length="0">
      <dxf>
        <fill>
          <patternFill patternType="solid">
            <bgColor theme="1" tint="0.499984740745262"/>
          </patternFill>
        </fill>
      </dxf>
    </rfmt>
    <rfmt sheetId="8" sqref="AG276" start="0" length="0">
      <dxf>
        <fill>
          <patternFill patternType="solid">
            <bgColor theme="1" tint="0.499984740745262"/>
          </patternFill>
        </fill>
      </dxf>
    </rfmt>
    <rfmt sheetId="8" sqref="AG277" start="0" length="0">
      <dxf>
        <fill>
          <patternFill patternType="solid">
            <bgColor theme="1" tint="0.499984740745262"/>
          </patternFill>
        </fill>
      </dxf>
    </rfmt>
    <rfmt sheetId="8" sqref="AG278" start="0" length="0">
      <dxf>
        <fill>
          <patternFill patternType="solid">
            <bgColor theme="1" tint="0.499984740745262"/>
          </patternFill>
        </fill>
      </dxf>
    </rfmt>
    <rfmt sheetId="8" sqref="AG279" start="0" length="0">
      <dxf>
        <fill>
          <patternFill patternType="solid">
            <bgColor theme="1" tint="0.499984740745262"/>
          </patternFill>
        </fill>
      </dxf>
    </rfmt>
    <rfmt sheetId="8" sqref="AG280" start="0" length="0">
      <dxf>
        <fill>
          <patternFill patternType="solid">
            <bgColor theme="1" tint="0.499984740745262"/>
          </patternFill>
        </fill>
      </dxf>
    </rfmt>
    <rfmt sheetId="8" sqref="AG281" start="0" length="0">
      <dxf>
        <fill>
          <patternFill patternType="solid">
            <bgColor theme="1" tint="0.499984740745262"/>
          </patternFill>
        </fill>
      </dxf>
    </rfmt>
    <rfmt sheetId="8" sqref="AG282" start="0" length="0">
      <dxf>
        <fill>
          <patternFill patternType="solid">
            <bgColor theme="1" tint="0.499984740745262"/>
          </patternFill>
        </fill>
      </dxf>
    </rfmt>
    <rfmt sheetId="8" sqref="AG283" start="0" length="0">
      <dxf>
        <fill>
          <patternFill patternType="solid">
            <bgColor theme="1" tint="0.499984740745262"/>
          </patternFill>
        </fill>
      </dxf>
    </rfmt>
    <rfmt sheetId="8" sqref="AG284" start="0" length="0">
      <dxf>
        <fill>
          <patternFill patternType="solid">
            <bgColor theme="1" tint="0.499984740745262"/>
          </patternFill>
        </fill>
      </dxf>
    </rfmt>
    <rfmt sheetId="8" sqref="AG285" start="0" length="0">
      <dxf>
        <fill>
          <patternFill patternType="solid">
            <bgColor theme="1" tint="0.499984740745262"/>
          </patternFill>
        </fill>
      </dxf>
    </rfmt>
    <rfmt sheetId="8" sqref="AG286" start="0" length="0">
      <dxf>
        <fill>
          <patternFill patternType="solid">
            <bgColor theme="1" tint="0.499984740745262"/>
          </patternFill>
        </fill>
      </dxf>
    </rfmt>
    <rfmt sheetId="8" sqref="AG287" start="0" length="0">
      <dxf>
        <fill>
          <patternFill patternType="solid">
            <bgColor theme="1" tint="0.499984740745262"/>
          </patternFill>
        </fill>
      </dxf>
    </rfmt>
    <rfmt sheetId="8" sqref="AG288" start="0" length="0">
      <dxf>
        <fill>
          <patternFill patternType="solid">
            <bgColor theme="1" tint="0.499984740745262"/>
          </patternFill>
        </fill>
      </dxf>
    </rfmt>
    <rfmt sheetId="8" sqref="AG289" start="0" length="0">
      <dxf>
        <fill>
          <patternFill patternType="solid">
            <bgColor theme="1" tint="0.499984740745262"/>
          </patternFill>
        </fill>
      </dxf>
    </rfmt>
    <rfmt sheetId="8" sqref="AG290" start="0" length="0">
      <dxf>
        <fill>
          <patternFill patternType="solid">
            <bgColor theme="1" tint="0.499984740745262"/>
          </patternFill>
        </fill>
      </dxf>
    </rfmt>
    <rfmt sheetId="8" sqref="AG291" start="0" length="0">
      <dxf>
        <fill>
          <patternFill patternType="solid">
            <bgColor theme="1" tint="0.499984740745262"/>
          </patternFill>
        </fill>
      </dxf>
    </rfmt>
    <rfmt sheetId="8" sqref="AG292" start="0" length="0">
      <dxf>
        <fill>
          <patternFill patternType="solid">
            <bgColor theme="1" tint="0.499984740745262"/>
          </patternFill>
        </fill>
      </dxf>
    </rfmt>
    <rfmt sheetId="8" sqref="AG293" start="0" length="0">
      <dxf>
        <fill>
          <patternFill patternType="solid">
            <bgColor theme="1" tint="0.499984740745262"/>
          </patternFill>
        </fill>
      </dxf>
    </rfmt>
    <rfmt sheetId="8" sqref="AG294" start="0" length="0">
      <dxf>
        <fill>
          <patternFill patternType="solid">
            <bgColor theme="1" tint="0.499984740745262"/>
          </patternFill>
        </fill>
      </dxf>
    </rfmt>
    <rfmt sheetId="8" sqref="AG295" start="0" length="0">
      <dxf>
        <fill>
          <patternFill patternType="solid">
            <bgColor theme="1" tint="0.499984740745262"/>
          </patternFill>
        </fill>
      </dxf>
    </rfmt>
    <rfmt sheetId="8" sqref="AG296" start="0" length="0">
      <dxf>
        <fill>
          <patternFill patternType="solid">
            <bgColor theme="1" tint="0.499984740745262"/>
          </patternFill>
        </fill>
      </dxf>
    </rfmt>
    <rfmt sheetId="8" sqref="AG297" start="0" length="0">
      <dxf>
        <fill>
          <patternFill patternType="solid">
            <bgColor theme="1" tint="0.499984740745262"/>
          </patternFill>
        </fill>
      </dxf>
    </rfmt>
    <rfmt sheetId="8" sqref="AG298" start="0" length="0">
      <dxf>
        <fill>
          <patternFill patternType="solid">
            <bgColor theme="1" tint="0.499984740745262"/>
          </patternFill>
        </fill>
      </dxf>
    </rfmt>
    <rfmt sheetId="8" sqref="AG299" start="0" length="0">
      <dxf>
        <fill>
          <patternFill patternType="solid">
            <bgColor theme="1" tint="0.499984740745262"/>
          </patternFill>
        </fill>
      </dxf>
    </rfmt>
    <rfmt sheetId="8" sqref="AG300" start="0" length="0">
      <dxf>
        <fill>
          <patternFill patternType="solid">
            <bgColor theme="1" tint="0.499984740745262"/>
          </patternFill>
        </fill>
      </dxf>
    </rfmt>
    <rfmt sheetId="8" sqref="AG301" start="0" length="0">
      <dxf>
        <fill>
          <patternFill patternType="solid">
            <bgColor theme="1" tint="0.499984740745262"/>
          </patternFill>
        </fill>
      </dxf>
    </rfmt>
    <rfmt sheetId="8" sqref="AG302" start="0" length="0">
      <dxf>
        <fill>
          <patternFill patternType="solid">
            <bgColor theme="1" tint="0.499984740745262"/>
          </patternFill>
        </fill>
      </dxf>
    </rfmt>
    <rfmt sheetId="8" sqref="AG303" start="0" length="0">
      <dxf>
        <fill>
          <patternFill patternType="solid">
            <bgColor theme="1" tint="0.499984740745262"/>
          </patternFill>
        </fill>
      </dxf>
    </rfmt>
    <rfmt sheetId="8" sqref="AG304" start="0" length="0">
      <dxf>
        <fill>
          <patternFill patternType="solid">
            <bgColor theme="1" tint="0.499984740745262"/>
          </patternFill>
        </fill>
      </dxf>
    </rfmt>
    <rfmt sheetId="8" sqref="AG305" start="0" length="0">
      <dxf>
        <fill>
          <patternFill patternType="solid">
            <bgColor theme="1" tint="0.499984740745262"/>
          </patternFill>
        </fill>
      </dxf>
    </rfmt>
    <rfmt sheetId="8" sqref="AG306" start="0" length="0">
      <dxf>
        <fill>
          <patternFill patternType="solid">
            <bgColor theme="1" tint="0.499984740745262"/>
          </patternFill>
        </fill>
      </dxf>
    </rfmt>
    <rfmt sheetId="8" sqref="AG307" start="0" length="0">
      <dxf>
        <fill>
          <patternFill patternType="solid">
            <bgColor theme="1" tint="0.499984740745262"/>
          </patternFill>
        </fill>
      </dxf>
    </rfmt>
    <rfmt sheetId="8" sqref="AG308" start="0" length="0">
      <dxf>
        <fill>
          <patternFill patternType="solid">
            <bgColor theme="1" tint="0.499984740745262"/>
          </patternFill>
        </fill>
      </dxf>
    </rfmt>
    <rfmt sheetId="8" sqref="AG309" start="0" length="0">
      <dxf>
        <fill>
          <patternFill patternType="solid">
            <bgColor theme="1" tint="0.499984740745262"/>
          </patternFill>
        </fill>
      </dxf>
    </rfmt>
    <rfmt sheetId="8" sqref="AG310" start="0" length="0">
      <dxf>
        <fill>
          <patternFill patternType="solid">
            <bgColor theme="1" tint="0.499984740745262"/>
          </patternFill>
        </fill>
      </dxf>
    </rfmt>
    <rfmt sheetId="8" sqref="AG311" start="0" length="0">
      <dxf>
        <fill>
          <patternFill patternType="solid">
            <bgColor theme="1" tint="0.499984740745262"/>
          </patternFill>
        </fill>
      </dxf>
    </rfmt>
    <rfmt sheetId="8" sqref="AG312" start="0" length="0">
      <dxf>
        <fill>
          <patternFill patternType="solid">
            <bgColor theme="1" tint="0.499984740745262"/>
          </patternFill>
        </fill>
      </dxf>
    </rfmt>
    <rfmt sheetId="8" sqref="AG313" start="0" length="0">
      <dxf>
        <fill>
          <patternFill patternType="solid">
            <bgColor theme="1" tint="0.499984740745262"/>
          </patternFill>
        </fill>
      </dxf>
    </rfmt>
    <rfmt sheetId="8" sqref="AG314" start="0" length="0">
      <dxf>
        <fill>
          <patternFill patternType="solid">
            <bgColor theme="1" tint="0.499984740745262"/>
          </patternFill>
        </fill>
      </dxf>
    </rfmt>
    <rfmt sheetId="8" sqref="AG315" start="0" length="0">
      <dxf>
        <fill>
          <patternFill patternType="solid">
            <bgColor theme="1" tint="0.499984740745262"/>
          </patternFill>
        </fill>
      </dxf>
    </rfmt>
    <rfmt sheetId="8" sqref="AG316" start="0" length="0">
      <dxf>
        <fill>
          <patternFill patternType="solid">
            <bgColor theme="1" tint="0.499984740745262"/>
          </patternFill>
        </fill>
      </dxf>
    </rfmt>
    <rfmt sheetId="8" sqref="AG317" start="0" length="0">
      <dxf>
        <fill>
          <patternFill patternType="solid">
            <bgColor theme="1" tint="0.499984740745262"/>
          </patternFill>
        </fill>
      </dxf>
    </rfmt>
    <rfmt sheetId="8" sqref="AG318" start="0" length="0">
      <dxf>
        <fill>
          <patternFill patternType="solid">
            <bgColor theme="1" tint="0.499984740745262"/>
          </patternFill>
        </fill>
      </dxf>
    </rfmt>
    <rfmt sheetId="8" sqref="AG319" start="0" length="0">
      <dxf>
        <fill>
          <patternFill patternType="solid">
            <bgColor theme="1" tint="0.499984740745262"/>
          </patternFill>
        </fill>
      </dxf>
    </rfmt>
    <rfmt sheetId="8" sqref="AG320" start="0" length="0">
      <dxf>
        <fill>
          <patternFill patternType="solid">
            <bgColor theme="1" tint="0.499984740745262"/>
          </patternFill>
        </fill>
      </dxf>
    </rfmt>
    <rfmt sheetId="8" sqref="AG321" start="0" length="0">
      <dxf>
        <fill>
          <patternFill patternType="solid">
            <bgColor theme="1" tint="0.499984740745262"/>
          </patternFill>
        </fill>
      </dxf>
    </rfmt>
    <rfmt sheetId="8" sqref="AG322" start="0" length="0">
      <dxf>
        <fill>
          <patternFill patternType="solid">
            <bgColor theme="1" tint="0.499984740745262"/>
          </patternFill>
        </fill>
      </dxf>
    </rfmt>
    <rfmt sheetId="8" sqref="AG323" start="0" length="0">
      <dxf>
        <fill>
          <patternFill patternType="solid">
            <bgColor theme="1" tint="0.499984740745262"/>
          </patternFill>
        </fill>
      </dxf>
    </rfmt>
    <rfmt sheetId="8" sqref="AG324" start="0" length="0">
      <dxf>
        <fill>
          <patternFill patternType="solid">
            <bgColor theme="1" tint="0.499984740745262"/>
          </patternFill>
        </fill>
      </dxf>
    </rfmt>
    <rfmt sheetId="8" sqref="AG325" start="0" length="0">
      <dxf>
        <fill>
          <patternFill patternType="solid">
            <bgColor theme="1" tint="0.499984740745262"/>
          </patternFill>
        </fill>
      </dxf>
    </rfmt>
    <rfmt sheetId="8" sqref="AG326" start="0" length="0">
      <dxf>
        <fill>
          <patternFill patternType="solid">
            <bgColor theme="1" tint="0.499984740745262"/>
          </patternFill>
        </fill>
      </dxf>
    </rfmt>
    <rfmt sheetId="8" sqref="AG327" start="0" length="0">
      <dxf>
        <fill>
          <patternFill patternType="solid">
            <bgColor theme="1" tint="0.499984740745262"/>
          </patternFill>
        </fill>
      </dxf>
    </rfmt>
    <rfmt sheetId="8" sqref="AG328" start="0" length="0">
      <dxf>
        <fill>
          <patternFill patternType="solid">
            <bgColor theme="1" tint="0.499984740745262"/>
          </patternFill>
        </fill>
      </dxf>
    </rfmt>
    <rfmt sheetId="8" sqref="AG329" start="0" length="0">
      <dxf>
        <fill>
          <patternFill patternType="solid">
            <bgColor theme="1" tint="0.499984740745262"/>
          </patternFill>
        </fill>
      </dxf>
    </rfmt>
    <rfmt sheetId="8" sqref="AG330" start="0" length="0">
      <dxf>
        <fill>
          <patternFill patternType="solid">
            <bgColor theme="1" tint="0.499984740745262"/>
          </patternFill>
        </fill>
      </dxf>
    </rfmt>
    <rfmt sheetId="8" sqref="AG331" start="0" length="0">
      <dxf>
        <fill>
          <patternFill patternType="solid">
            <bgColor theme="1" tint="0.499984740745262"/>
          </patternFill>
        </fill>
      </dxf>
    </rfmt>
    <rfmt sheetId="8" sqref="AG332" start="0" length="0">
      <dxf>
        <fill>
          <patternFill patternType="solid">
            <bgColor theme="1" tint="0.499984740745262"/>
          </patternFill>
        </fill>
      </dxf>
    </rfmt>
    <rfmt sheetId="8" sqref="AG333" start="0" length="0">
      <dxf>
        <fill>
          <patternFill patternType="solid">
            <bgColor theme="1" tint="0.499984740745262"/>
          </patternFill>
        </fill>
      </dxf>
    </rfmt>
    <rfmt sheetId="8" sqref="AG334" start="0" length="0">
      <dxf>
        <fill>
          <patternFill patternType="solid">
            <bgColor theme="1" tint="0.499984740745262"/>
          </patternFill>
        </fill>
      </dxf>
    </rfmt>
    <rfmt sheetId="8" sqref="AG335" start="0" length="0">
      <dxf>
        <fill>
          <patternFill patternType="solid">
            <bgColor theme="1" tint="0.499984740745262"/>
          </patternFill>
        </fill>
      </dxf>
    </rfmt>
    <rfmt sheetId="8" sqref="AG336" start="0" length="0">
      <dxf>
        <fill>
          <patternFill patternType="solid">
            <bgColor theme="1" tint="0.499984740745262"/>
          </patternFill>
        </fill>
      </dxf>
    </rfmt>
    <rfmt sheetId="8" sqref="AG337" start="0" length="0">
      <dxf>
        <fill>
          <patternFill patternType="solid">
            <bgColor theme="1" tint="0.499984740745262"/>
          </patternFill>
        </fill>
      </dxf>
    </rfmt>
    <rfmt sheetId="8" sqref="AG338" start="0" length="0">
      <dxf>
        <fill>
          <patternFill patternType="solid">
            <bgColor theme="1" tint="0.499984740745262"/>
          </patternFill>
        </fill>
      </dxf>
    </rfmt>
    <rfmt sheetId="8" sqref="AG339" start="0" length="0">
      <dxf>
        <fill>
          <patternFill patternType="solid">
            <bgColor theme="1" tint="0.499984740745262"/>
          </patternFill>
        </fill>
      </dxf>
    </rfmt>
    <rfmt sheetId="8" sqref="AG340" start="0" length="0">
      <dxf>
        <fill>
          <patternFill patternType="solid">
            <bgColor theme="1" tint="0.499984740745262"/>
          </patternFill>
        </fill>
      </dxf>
    </rfmt>
    <rfmt sheetId="8" sqref="AG341" start="0" length="0">
      <dxf>
        <fill>
          <patternFill patternType="solid">
            <bgColor theme="1" tint="0.499984740745262"/>
          </patternFill>
        </fill>
      </dxf>
    </rfmt>
    <rfmt sheetId="8" sqref="AG342" start="0" length="0">
      <dxf>
        <fill>
          <patternFill patternType="solid">
            <bgColor theme="1" tint="0.499984740745262"/>
          </patternFill>
        </fill>
      </dxf>
    </rfmt>
    <rfmt sheetId="8" sqref="AG343" start="0" length="0">
      <dxf>
        <fill>
          <patternFill patternType="solid">
            <bgColor theme="1" tint="0.499984740745262"/>
          </patternFill>
        </fill>
      </dxf>
    </rfmt>
    <rfmt sheetId="8" sqref="AG344" start="0" length="0">
      <dxf>
        <fill>
          <patternFill patternType="solid">
            <bgColor theme="1" tint="0.499984740745262"/>
          </patternFill>
        </fill>
      </dxf>
    </rfmt>
    <rfmt sheetId="8" sqref="AG345" start="0" length="0">
      <dxf>
        <fill>
          <patternFill patternType="solid">
            <bgColor theme="1" tint="0.499984740745262"/>
          </patternFill>
        </fill>
      </dxf>
    </rfmt>
    <rfmt sheetId="8" sqref="AG346" start="0" length="0">
      <dxf>
        <fill>
          <patternFill patternType="solid">
            <bgColor theme="1" tint="0.499984740745262"/>
          </patternFill>
        </fill>
      </dxf>
    </rfmt>
    <rfmt sheetId="8" sqref="AG347" start="0" length="0">
      <dxf>
        <fill>
          <patternFill patternType="solid">
            <bgColor theme="1" tint="0.499984740745262"/>
          </patternFill>
        </fill>
      </dxf>
    </rfmt>
    <rfmt sheetId="8" sqref="AG348" start="0" length="0">
      <dxf>
        <fill>
          <patternFill patternType="solid">
            <bgColor theme="1" tint="0.499984740745262"/>
          </patternFill>
        </fill>
      </dxf>
    </rfmt>
    <rfmt sheetId="8" sqref="AG349" start="0" length="0">
      <dxf>
        <fill>
          <patternFill patternType="solid">
            <bgColor theme="1" tint="0.499984740745262"/>
          </patternFill>
        </fill>
      </dxf>
    </rfmt>
    <rfmt sheetId="8" sqref="AG350" start="0" length="0">
      <dxf>
        <fill>
          <patternFill patternType="solid">
            <bgColor theme="1" tint="0.499984740745262"/>
          </patternFill>
        </fill>
      </dxf>
    </rfmt>
    <rfmt sheetId="8" sqref="AG351" start="0" length="0">
      <dxf>
        <fill>
          <patternFill patternType="solid">
            <bgColor theme="1" tint="0.499984740745262"/>
          </patternFill>
        </fill>
      </dxf>
    </rfmt>
    <rfmt sheetId="8" sqref="AG352" start="0" length="0">
      <dxf>
        <fill>
          <patternFill patternType="solid">
            <bgColor theme="1" tint="0.499984740745262"/>
          </patternFill>
        </fill>
      </dxf>
    </rfmt>
    <rfmt sheetId="8" sqref="AG353" start="0" length="0">
      <dxf>
        <fill>
          <patternFill patternType="solid">
            <bgColor theme="1" tint="0.499984740745262"/>
          </patternFill>
        </fill>
      </dxf>
    </rfmt>
    <rfmt sheetId="8" sqref="AG354" start="0" length="0">
      <dxf>
        <fill>
          <patternFill patternType="solid">
            <bgColor theme="1" tint="0.499984740745262"/>
          </patternFill>
        </fill>
      </dxf>
    </rfmt>
    <rfmt sheetId="8" sqref="AG355" start="0" length="0">
      <dxf>
        <fill>
          <patternFill patternType="solid">
            <bgColor theme="1" tint="0.499984740745262"/>
          </patternFill>
        </fill>
      </dxf>
    </rfmt>
    <rfmt sheetId="8" sqref="AG356" start="0" length="0">
      <dxf>
        <fill>
          <patternFill patternType="solid">
            <bgColor theme="1" tint="0.499984740745262"/>
          </patternFill>
        </fill>
      </dxf>
    </rfmt>
    <rfmt sheetId="8" sqref="AG357" start="0" length="0">
      <dxf>
        <fill>
          <patternFill patternType="solid">
            <bgColor theme="1" tint="0.499984740745262"/>
          </patternFill>
        </fill>
      </dxf>
    </rfmt>
    <rfmt sheetId="8" sqref="AG358" start="0" length="0">
      <dxf>
        <fill>
          <patternFill patternType="solid">
            <bgColor theme="1" tint="0.499984740745262"/>
          </patternFill>
        </fill>
      </dxf>
    </rfmt>
    <rfmt sheetId="8" sqref="AG359" start="0" length="0">
      <dxf>
        <fill>
          <patternFill patternType="solid">
            <bgColor theme="1" tint="0.499984740745262"/>
          </patternFill>
        </fill>
      </dxf>
    </rfmt>
    <rfmt sheetId="8" sqref="AG360" start="0" length="0">
      <dxf>
        <fill>
          <patternFill patternType="solid">
            <bgColor theme="1" tint="0.499984740745262"/>
          </patternFill>
        </fill>
      </dxf>
    </rfmt>
    <rfmt sheetId="8" sqref="AG361" start="0" length="0">
      <dxf>
        <fill>
          <patternFill patternType="solid">
            <bgColor theme="1" tint="0.499984740745262"/>
          </patternFill>
        </fill>
      </dxf>
    </rfmt>
    <rfmt sheetId="8" sqref="AG362" start="0" length="0">
      <dxf>
        <fill>
          <patternFill patternType="solid">
            <bgColor theme="1" tint="0.499984740745262"/>
          </patternFill>
        </fill>
      </dxf>
    </rfmt>
    <rfmt sheetId="8" sqref="AG363" start="0" length="0">
      <dxf>
        <fill>
          <patternFill patternType="solid">
            <bgColor theme="1" tint="0.499984740745262"/>
          </patternFill>
        </fill>
      </dxf>
    </rfmt>
    <rfmt sheetId="8" sqref="AG364" start="0" length="0">
      <dxf>
        <fill>
          <patternFill patternType="solid">
            <bgColor theme="1" tint="0.499984740745262"/>
          </patternFill>
        </fill>
      </dxf>
    </rfmt>
    <rfmt sheetId="8" sqref="AG365" start="0" length="0">
      <dxf>
        <fill>
          <patternFill patternType="solid">
            <bgColor theme="1" tint="0.499984740745262"/>
          </patternFill>
        </fill>
      </dxf>
    </rfmt>
    <rfmt sheetId="8" sqref="AG366" start="0" length="0">
      <dxf>
        <fill>
          <patternFill patternType="solid">
            <bgColor theme="1" tint="0.499984740745262"/>
          </patternFill>
        </fill>
      </dxf>
    </rfmt>
    <rfmt sheetId="8" sqref="AG367" start="0" length="0">
      <dxf>
        <fill>
          <patternFill patternType="solid">
            <bgColor theme="1" tint="0.499984740745262"/>
          </patternFill>
        </fill>
      </dxf>
    </rfmt>
    <rfmt sheetId="8" sqref="AG368" start="0" length="0">
      <dxf>
        <fill>
          <patternFill patternType="solid">
            <bgColor theme="1" tint="0.499984740745262"/>
          </patternFill>
        </fill>
      </dxf>
    </rfmt>
    <rfmt sheetId="8" sqref="AG369" start="0" length="0">
      <dxf>
        <fill>
          <patternFill patternType="solid">
            <bgColor theme="1" tint="0.499984740745262"/>
          </patternFill>
        </fill>
      </dxf>
    </rfmt>
    <rfmt sheetId="8" sqref="AG370" start="0" length="0">
      <dxf>
        <fill>
          <patternFill patternType="solid">
            <bgColor theme="1" tint="0.499984740745262"/>
          </patternFill>
        </fill>
      </dxf>
    </rfmt>
    <rfmt sheetId="8" sqref="AG371" start="0" length="0">
      <dxf>
        <fill>
          <patternFill patternType="solid">
            <bgColor theme="1" tint="0.499984740745262"/>
          </patternFill>
        </fill>
      </dxf>
    </rfmt>
    <rfmt sheetId="8" sqref="AG372" start="0" length="0">
      <dxf>
        <fill>
          <patternFill patternType="solid">
            <bgColor theme="1" tint="0.499984740745262"/>
          </patternFill>
        </fill>
      </dxf>
    </rfmt>
    <rfmt sheetId="8" sqref="AG373" start="0" length="0">
      <dxf>
        <fill>
          <patternFill patternType="solid">
            <bgColor theme="1" tint="0.499984740745262"/>
          </patternFill>
        </fill>
      </dxf>
    </rfmt>
    <rfmt sheetId="8" sqref="AG374" start="0" length="0">
      <dxf>
        <fill>
          <patternFill patternType="solid">
            <bgColor theme="1" tint="0.499984740745262"/>
          </patternFill>
        </fill>
      </dxf>
    </rfmt>
    <rfmt sheetId="8" sqref="AG375" start="0" length="0">
      <dxf>
        <fill>
          <patternFill patternType="solid">
            <bgColor theme="1" tint="0.499984740745262"/>
          </patternFill>
        </fill>
      </dxf>
    </rfmt>
    <rfmt sheetId="8" sqref="AG376" start="0" length="0">
      <dxf>
        <fill>
          <patternFill patternType="solid">
            <bgColor theme="1" tint="0.499984740745262"/>
          </patternFill>
        </fill>
      </dxf>
    </rfmt>
    <rfmt sheetId="8" sqref="AG377" start="0" length="0">
      <dxf>
        <fill>
          <patternFill patternType="solid">
            <bgColor theme="1" tint="0.499984740745262"/>
          </patternFill>
        </fill>
      </dxf>
    </rfmt>
    <rfmt sheetId="8" sqref="AG378" start="0" length="0">
      <dxf>
        <fill>
          <patternFill patternType="solid">
            <bgColor theme="1" tint="0.499984740745262"/>
          </patternFill>
        </fill>
      </dxf>
    </rfmt>
    <rfmt sheetId="8" sqref="AG379" start="0" length="0">
      <dxf>
        <fill>
          <patternFill patternType="solid">
            <bgColor theme="1" tint="0.499984740745262"/>
          </patternFill>
        </fill>
      </dxf>
    </rfmt>
    <rfmt sheetId="8" sqref="AG380" start="0" length="0">
      <dxf>
        <fill>
          <patternFill patternType="solid">
            <bgColor theme="1" tint="0.499984740745262"/>
          </patternFill>
        </fill>
      </dxf>
    </rfmt>
    <rfmt sheetId="8" sqref="AG381" start="0" length="0">
      <dxf>
        <fill>
          <patternFill patternType="solid">
            <bgColor theme="1" tint="0.499984740745262"/>
          </patternFill>
        </fill>
      </dxf>
    </rfmt>
    <rfmt sheetId="8" sqref="AG382" start="0" length="0">
      <dxf>
        <fill>
          <patternFill patternType="solid">
            <bgColor theme="1" tint="0.499984740745262"/>
          </patternFill>
        </fill>
      </dxf>
    </rfmt>
    <rfmt sheetId="8" sqref="AG383" start="0" length="0">
      <dxf>
        <fill>
          <patternFill patternType="solid">
            <bgColor theme="1" tint="0.499984740745262"/>
          </patternFill>
        </fill>
      </dxf>
    </rfmt>
    <rfmt sheetId="8" sqref="AG384" start="0" length="0">
      <dxf>
        <fill>
          <patternFill patternType="solid">
            <bgColor theme="1" tint="0.499984740745262"/>
          </patternFill>
        </fill>
      </dxf>
    </rfmt>
    <rfmt sheetId="8" sqref="AG385" start="0" length="0">
      <dxf>
        <fill>
          <patternFill patternType="solid">
            <bgColor theme="1" tint="0.499984740745262"/>
          </patternFill>
        </fill>
      </dxf>
    </rfmt>
    <rfmt sheetId="8" sqref="AG386" start="0" length="0">
      <dxf>
        <fill>
          <patternFill patternType="solid">
            <bgColor theme="1" tint="0.499984740745262"/>
          </patternFill>
        </fill>
      </dxf>
    </rfmt>
    <rfmt sheetId="8" sqref="AG387" start="0" length="0">
      <dxf>
        <fill>
          <patternFill patternType="solid">
            <bgColor theme="1" tint="0.499984740745262"/>
          </patternFill>
        </fill>
      </dxf>
    </rfmt>
    <rfmt sheetId="8" sqref="AG388" start="0" length="0">
      <dxf>
        <fill>
          <patternFill patternType="solid">
            <bgColor theme="1" tint="0.499984740745262"/>
          </patternFill>
        </fill>
      </dxf>
    </rfmt>
    <rfmt sheetId="8" sqref="AG389" start="0" length="0">
      <dxf>
        <fill>
          <patternFill patternType="solid">
            <bgColor theme="1" tint="0.499984740745262"/>
          </patternFill>
        </fill>
      </dxf>
    </rfmt>
    <rfmt sheetId="8" sqref="AG390" start="0" length="0">
      <dxf>
        <fill>
          <patternFill patternType="solid">
            <bgColor theme="1" tint="0.499984740745262"/>
          </patternFill>
        </fill>
      </dxf>
    </rfmt>
    <rfmt sheetId="8" sqref="AG391" start="0" length="0">
      <dxf>
        <fill>
          <patternFill patternType="solid">
            <bgColor theme="1" tint="0.499984740745262"/>
          </patternFill>
        </fill>
      </dxf>
    </rfmt>
    <rfmt sheetId="8" sqref="AG392" start="0" length="0">
      <dxf>
        <fill>
          <patternFill patternType="solid">
            <bgColor theme="1" tint="0.499984740745262"/>
          </patternFill>
        </fill>
      </dxf>
    </rfmt>
    <rfmt sheetId="8" sqref="AG393" start="0" length="0">
      <dxf>
        <fill>
          <patternFill patternType="solid">
            <bgColor theme="1" tint="0.499984740745262"/>
          </patternFill>
        </fill>
      </dxf>
    </rfmt>
    <rfmt sheetId="8" sqref="AG394" start="0" length="0">
      <dxf>
        <fill>
          <patternFill patternType="solid">
            <bgColor theme="1" tint="0.499984740745262"/>
          </patternFill>
        </fill>
      </dxf>
    </rfmt>
    <rfmt sheetId="8" sqref="AG395" start="0" length="0">
      <dxf>
        <fill>
          <patternFill patternType="solid">
            <bgColor theme="1" tint="0.499984740745262"/>
          </patternFill>
        </fill>
      </dxf>
    </rfmt>
    <rfmt sheetId="8" sqref="AG396" start="0" length="0">
      <dxf>
        <fill>
          <patternFill patternType="solid">
            <bgColor theme="1" tint="0.499984740745262"/>
          </patternFill>
        </fill>
      </dxf>
    </rfmt>
    <rfmt sheetId="8" sqref="AG397" start="0" length="0">
      <dxf>
        <fill>
          <patternFill patternType="solid">
            <bgColor theme="1" tint="0.499984740745262"/>
          </patternFill>
        </fill>
      </dxf>
    </rfmt>
    <rfmt sheetId="8" sqref="AG398" start="0" length="0">
      <dxf>
        <fill>
          <patternFill patternType="solid">
            <bgColor theme="1" tint="0.499984740745262"/>
          </patternFill>
        </fill>
      </dxf>
    </rfmt>
    <rfmt sheetId="8" sqref="AG399" start="0" length="0">
      <dxf>
        <fill>
          <patternFill patternType="solid">
            <bgColor theme="1" tint="0.499984740745262"/>
          </patternFill>
        </fill>
      </dxf>
    </rfmt>
    <rfmt sheetId="8" sqref="AG400" start="0" length="0">
      <dxf>
        <fill>
          <patternFill patternType="solid">
            <bgColor theme="1" tint="0.499984740745262"/>
          </patternFill>
        </fill>
      </dxf>
    </rfmt>
    <rfmt sheetId="8" sqref="AG401" start="0" length="0">
      <dxf>
        <fill>
          <patternFill patternType="solid">
            <bgColor theme="1" tint="0.499984740745262"/>
          </patternFill>
        </fill>
      </dxf>
    </rfmt>
    <rfmt sheetId="8" sqref="AG402" start="0" length="0">
      <dxf>
        <fill>
          <patternFill patternType="solid">
            <bgColor theme="1" tint="0.499984740745262"/>
          </patternFill>
        </fill>
      </dxf>
    </rfmt>
    <rfmt sheetId="8" sqref="AG403" start="0" length="0">
      <dxf>
        <fill>
          <patternFill patternType="solid">
            <bgColor theme="1" tint="0.499984740745262"/>
          </patternFill>
        </fill>
      </dxf>
    </rfmt>
    <rfmt sheetId="8" sqref="AG404" start="0" length="0">
      <dxf>
        <fill>
          <patternFill patternType="solid">
            <bgColor theme="1" tint="0.499984740745262"/>
          </patternFill>
        </fill>
      </dxf>
    </rfmt>
    <rfmt sheetId="8" sqref="AG405" start="0" length="0">
      <dxf>
        <fill>
          <patternFill patternType="solid">
            <bgColor theme="1" tint="0.499984740745262"/>
          </patternFill>
        </fill>
      </dxf>
    </rfmt>
    <rfmt sheetId="8" sqref="AG406" start="0" length="0">
      <dxf>
        <fill>
          <patternFill patternType="solid">
            <bgColor theme="1" tint="0.499984740745262"/>
          </patternFill>
        </fill>
      </dxf>
    </rfmt>
    <rfmt sheetId="8" sqref="AG407" start="0" length="0">
      <dxf>
        <fill>
          <patternFill patternType="solid">
            <bgColor theme="1" tint="0.499984740745262"/>
          </patternFill>
        </fill>
      </dxf>
    </rfmt>
    <rfmt sheetId="8" sqref="AG408" start="0" length="0">
      <dxf>
        <fill>
          <patternFill patternType="solid">
            <bgColor theme="1" tint="0.499984740745262"/>
          </patternFill>
        </fill>
      </dxf>
    </rfmt>
    <rfmt sheetId="8" sqref="AG409" start="0" length="0">
      <dxf>
        <fill>
          <patternFill patternType="solid">
            <bgColor theme="1" tint="0.499984740745262"/>
          </patternFill>
        </fill>
      </dxf>
    </rfmt>
    <rfmt sheetId="8" sqref="AG410" start="0" length="0">
      <dxf>
        <fill>
          <patternFill patternType="solid">
            <bgColor theme="1" tint="0.499984740745262"/>
          </patternFill>
        </fill>
      </dxf>
    </rfmt>
    <rfmt sheetId="8" sqref="AG411" start="0" length="0">
      <dxf>
        <fill>
          <patternFill patternType="solid">
            <bgColor theme="1" tint="0.499984740745262"/>
          </patternFill>
        </fill>
      </dxf>
    </rfmt>
    <rfmt sheetId="8" sqref="AG412" start="0" length="0">
      <dxf>
        <fill>
          <patternFill patternType="solid">
            <bgColor theme="1" tint="0.499984740745262"/>
          </patternFill>
        </fill>
      </dxf>
    </rfmt>
    <rfmt sheetId="8" sqref="AG413" start="0" length="0">
      <dxf>
        <fill>
          <patternFill patternType="solid">
            <bgColor theme="1" tint="0.499984740745262"/>
          </patternFill>
        </fill>
      </dxf>
    </rfmt>
    <rfmt sheetId="8" sqref="AG414" start="0" length="0">
      <dxf>
        <fill>
          <patternFill patternType="solid">
            <bgColor theme="1" tint="0.499984740745262"/>
          </patternFill>
        </fill>
      </dxf>
    </rfmt>
    <rfmt sheetId="8" sqref="AG415" start="0" length="0">
      <dxf>
        <fill>
          <patternFill patternType="solid">
            <bgColor theme="1" tint="0.499984740745262"/>
          </patternFill>
        </fill>
      </dxf>
    </rfmt>
    <rfmt sheetId="8" sqref="AG416" start="0" length="0">
      <dxf>
        <fill>
          <patternFill patternType="solid">
            <bgColor theme="1" tint="0.499984740745262"/>
          </patternFill>
        </fill>
      </dxf>
    </rfmt>
    <rfmt sheetId="8" sqref="AG417" start="0" length="0">
      <dxf>
        <fill>
          <patternFill patternType="solid">
            <bgColor theme="1" tint="0.499984740745262"/>
          </patternFill>
        </fill>
      </dxf>
    </rfmt>
    <rfmt sheetId="8" sqref="AG418" start="0" length="0">
      <dxf>
        <fill>
          <patternFill patternType="solid">
            <bgColor theme="1" tint="0.499984740745262"/>
          </patternFill>
        </fill>
      </dxf>
    </rfmt>
    <rfmt sheetId="8" sqref="AG419" start="0" length="0">
      <dxf>
        <fill>
          <patternFill patternType="solid">
            <bgColor theme="1" tint="0.499984740745262"/>
          </patternFill>
        </fill>
      </dxf>
    </rfmt>
    <rfmt sheetId="8" sqref="AG420" start="0" length="0">
      <dxf>
        <fill>
          <patternFill patternType="solid">
            <bgColor theme="1" tint="0.499984740745262"/>
          </patternFill>
        </fill>
      </dxf>
    </rfmt>
    <rfmt sheetId="8" sqref="AG421" start="0" length="0">
      <dxf>
        <fill>
          <patternFill patternType="solid">
            <bgColor theme="1" tint="0.499984740745262"/>
          </patternFill>
        </fill>
      </dxf>
    </rfmt>
    <rfmt sheetId="8" sqref="AG422" start="0" length="0">
      <dxf>
        <fill>
          <patternFill patternType="solid">
            <bgColor theme="1" tint="0.499984740745262"/>
          </patternFill>
        </fill>
      </dxf>
    </rfmt>
    <rfmt sheetId="8" sqref="AG423" start="0" length="0">
      <dxf>
        <fill>
          <patternFill patternType="solid">
            <bgColor theme="1" tint="0.499984740745262"/>
          </patternFill>
        </fill>
      </dxf>
    </rfmt>
    <rfmt sheetId="8" sqref="AG424" start="0" length="0">
      <dxf>
        <fill>
          <patternFill patternType="solid">
            <bgColor theme="1" tint="0.499984740745262"/>
          </patternFill>
        </fill>
      </dxf>
    </rfmt>
    <rfmt sheetId="8" sqref="AG425" start="0" length="0">
      <dxf>
        <fill>
          <patternFill patternType="solid">
            <bgColor theme="1" tint="0.499984740745262"/>
          </patternFill>
        </fill>
      </dxf>
    </rfmt>
    <rfmt sheetId="8" sqref="AG426" start="0" length="0">
      <dxf>
        <fill>
          <patternFill patternType="solid">
            <bgColor theme="1" tint="0.499984740745262"/>
          </patternFill>
        </fill>
      </dxf>
    </rfmt>
    <rfmt sheetId="8" sqref="AG427" start="0" length="0">
      <dxf>
        <fill>
          <patternFill patternType="solid">
            <bgColor theme="1" tint="0.499984740745262"/>
          </patternFill>
        </fill>
      </dxf>
    </rfmt>
    <rfmt sheetId="8" sqref="AG428" start="0" length="0">
      <dxf>
        <fill>
          <patternFill patternType="solid">
            <bgColor theme="1" tint="0.499984740745262"/>
          </patternFill>
        </fill>
      </dxf>
    </rfmt>
    <rfmt sheetId="8" sqref="AG429" start="0" length="0">
      <dxf>
        <fill>
          <patternFill patternType="solid">
            <bgColor theme="1" tint="0.499984740745262"/>
          </patternFill>
        </fill>
      </dxf>
    </rfmt>
    <rfmt sheetId="8" sqref="AG430" start="0" length="0">
      <dxf>
        <fill>
          <patternFill patternType="solid">
            <bgColor theme="1" tint="0.499984740745262"/>
          </patternFill>
        </fill>
      </dxf>
    </rfmt>
    <rfmt sheetId="8" sqref="AG431" start="0" length="0">
      <dxf>
        <fill>
          <patternFill patternType="solid">
            <bgColor theme="1" tint="0.499984740745262"/>
          </patternFill>
        </fill>
      </dxf>
    </rfmt>
    <rfmt sheetId="8" sqref="AG432" start="0" length="0">
      <dxf>
        <fill>
          <patternFill patternType="solid">
            <bgColor theme="1" tint="0.499984740745262"/>
          </patternFill>
        </fill>
      </dxf>
    </rfmt>
    <rfmt sheetId="8" sqref="AG433" start="0" length="0">
      <dxf>
        <fill>
          <patternFill patternType="solid">
            <bgColor theme="1" tint="0.499984740745262"/>
          </patternFill>
        </fill>
      </dxf>
    </rfmt>
    <rfmt sheetId="8" sqref="AG434" start="0" length="0">
      <dxf>
        <fill>
          <patternFill patternType="solid">
            <bgColor theme="1" tint="0.499984740745262"/>
          </patternFill>
        </fill>
      </dxf>
    </rfmt>
    <rfmt sheetId="8" sqref="AG435" start="0" length="0">
      <dxf>
        <fill>
          <patternFill patternType="solid">
            <bgColor theme="1" tint="0.499984740745262"/>
          </patternFill>
        </fill>
      </dxf>
    </rfmt>
    <rfmt sheetId="8" sqref="AG436" start="0" length="0">
      <dxf>
        <fill>
          <patternFill patternType="solid">
            <bgColor theme="1" tint="0.499984740745262"/>
          </patternFill>
        </fill>
      </dxf>
    </rfmt>
    <rfmt sheetId="8" sqref="AG437" start="0" length="0">
      <dxf>
        <fill>
          <patternFill patternType="solid">
            <bgColor theme="1" tint="0.499984740745262"/>
          </patternFill>
        </fill>
      </dxf>
    </rfmt>
    <rfmt sheetId="8" sqref="AG438" start="0" length="0">
      <dxf>
        <fill>
          <patternFill patternType="solid">
            <bgColor theme="1" tint="0.499984740745262"/>
          </patternFill>
        </fill>
      </dxf>
    </rfmt>
    <rfmt sheetId="8" sqref="AG439" start="0" length="0">
      <dxf>
        <fill>
          <patternFill patternType="solid">
            <bgColor theme="1" tint="0.499984740745262"/>
          </patternFill>
        </fill>
      </dxf>
    </rfmt>
    <rfmt sheetId="8" sqref="AG440" start="0" length="0">
      <dxf>
        <fill>
          <patternFill patternType="solid">
            <bgColor theme="1" tint="0.499984740745262"/>
          </patternFill>
        </fill>
      </dxf>
    </rfmt>
    <rfmt sheetId="8" sqref="AG441" start="0" length="0">
      <dxf>
        <fill>
          <patternFill patternType="solid">
            <bgColor theme="1" tint="0.499984740745262"/>
          </patternFill>
        </fill>
      </dxf>
    </rfmt>
    <rfmt sheetId="8" sqref="AG442" start="0" length="0">
      <dxf>
        <fill>
          <patternFill patternType="solid">
            <bgColor theme="1" tint="0.499984740745262"/>
          </patternFill>
        </fill>
      </dxf>
    </rfmt>
    <rfmt sheetId="8" sqref="AG443" start="0" length="0">
      <dxf>
        <fill>
          <patternFill patternType="solid">
            <bgColor theme="1" tint="0.499984740745262"/>
          </patternFill>
        </fill>
      </dxf>
    </rfmt>
    <rfmt sheetId="8" sqref="AG444" start="0" length="0">
      <dxf>
        <fill>
          <patternFill patternType="solid">
            <bgColor theme="1" tint="0.499984740745262"/>
          </patternFill>
        </fill>
      </dxf>
    </rfmt>
    <rfmt sheetId="8" sqref="AG445" start="0" length="0">
      <dxf>
        <fill>
          <patternFill patternType="solid">
            <bgColor theme="1" tint="0.499984740745262"/>
          </patternFill>
        </fill>
      </dxf>
    </rfmt>
    <rfmt sheetId="8" sqref="AG446" start="0" length="0">
      <dxf>
        <fill>
          <patternFill patternType="solid">
            <bgColor theme="1" tint="0.499984740745262"/>
          </patternFill>
        </fill>
      </dxf>
    </rfmt>
    <rfmt sheetId="8" sqref="AG447" start="0" length="0">
      <dxf>
        <fill>
          <patternFill patternType="solid">
            <bgColor theme="1" tint="0.499984740745262"/>
          </patternFill>
        </fill>
      </dxf>
    </rfmt>
    <rfmt sheetId="8" sqref="AG448" start="0" length="0">
      <dxf>
        <fill>
          <patternFill patternType="solid">
            <bgColor theme="1" tint="0.499984740745262"/>
          </patternFill>
        </fill>
      </dxf>
    </rfmt>
    <rfmt sheetId="8" sqref="AG449" start="0" length="0">
      <dxf>
        <fill>
          <patternFill patternType="solid">
            <bgColor theme="1" tint="0.499984740745262"/>
          </patternFill>
        </fill>
      </dxf>
    </rfmt>
    <rfmt sheetId="8" sqref="AG450" start="0" length="0">
      <dxf>
        <fill>
          <patternFill patternType="solid">
            <bgColor theme="1" tint="0.499984740745262"/>
          </patternFill>
        </fill>
      </dxf>
    </rfmt>
    <rfmt sheetId="8" sqref="AG451" start="0" length="0">
      <dxf>
        <fill>
          <patternFill patternType="solid">
            <bgColor theme="1" tint="0.499984740745262"/>
          </patternFill>
        </fill>
      </dxf>
    </rfmt>
    <rfmt sheetId="8" sqref="AG452" start="0" length="0">
      <dxf>
        <fill>
          <patternFill patternType="solid">
            <bgColor theme="1" tint="0.499984740745262"/>
          </patternFill>
        </fill>
      </dxf>
    </rfmt>
    <rfmt sheetId="8" sqref="AG453" start="0" length="0">
      <dxf>
        <fill>
          <patternFill patternType="solid">
            <bgColor theme="1" tint="0.499984740745262"/>
          </patternFill>
        </fill>
      </dxf>
    </rfmt>
    <rfmt sheetId="8" sqref="AG454" start="0" length="0">
      <dxf>
        <fill>
          <patternFill patternType="solid">
            <bgColor theme="1" tint="0.499984740745262"/>
          </patternFill>
        </fill>
      </dxf>
    </rfmt>
    <rfmt sheetId="8" sqref="AG455" start="0" length="0">
      <dxf>
        <fill>
          <patternFill patternType="solid">
            <bgColor theme="1" tint="0.499984740745262"/>
          </patternFill>
        </fill>
      </dxf>
    </rfmt>
    <rfmt sheetId="8" sqref="AG456" start="0" length="0">
      <dxf>
        <fill>
          <patternFill patternType="solid">
            <bgColor theme="1" tint="0.499984740745262"/>
          </patternFill>
        </fill>
      </dxf>
    </rfmt>
    <rfmt sheetId="8" sqref="AG457" start="0" length="0">
      <dxf>
        <fill>
          <patternFill patternType="solid">
            <bgColor theme="1" tint="0.499984740745262"/>
          </patternFill>
        </fill>
      </dxf>
    </rfmt>
    <rfmt sheetId="8" sqref="AG458" start="0" length="0">
      <dxf>
        <fill>
          <patternFill patternType="solid">
            <bgColor theme="1" tint="0.499984740745262"/>
          </patternFill>
        </fill>
      </dxf>
    </rfmt>
    <rfmt sheetId="8" sqref="AG459" start="0" length="0">
      <dxf>
        <fill>
          <patternFill patternType="solid">
            <bgColor theme="1" tint="0.499984740745262"/>
          </patternFill>
        </fill>
      </dxf>
    </rfmt>
    <rfmt sheetId="8" sqref="AG460" start="0" length="0">
      <dxf>
        <fill>
          <patternFill patternType="solid">
            <bgColor theme="1" tint="0.499984740745262"/>
          </patternFill>
        </fill>
      </dxf>
    </rfmt>
    <rfmt sheetId="8" sqref="AG461" start="0" length="0">
      <dxf>
        <fill>
          <patternFill patternType="solid">
            <bgColor theme="1" tint="0.499984740745262"/>
          </patternFill>
        </fill>
      </dxf>
    </rfmt>
    <rfmt sheetId="8" sqref="AG462" start="0" length="0">
      <dxf>
        <fill>
          <patternFill patternType="solid">
            <bgColor theme="1" tint="0.499984740745262"/>
          </patternFill>
        </fill>
      </dxf>
    </rfmt>
    <rfmt sheetId="8" sqref="AG463" start="0" length="0">
      <dxf>
        <fill>
          <patternFill patternType="solid">
            <bgColor theme="1" tint="0.499984740745262"/>
          </patternFill>
        </fill>
      </dxf>
    </rfmt>
    <rfmt sheetId="8" sqref="AG464" start="0" length="0">
      <dxf>
        <fill>
          <patternFill patternType="solid">
            <bgColor theme="1" tint="0.499984740745262"/>
          </patternFill>
        </fill>
      </dxf>
    </rfmt>
    <rfmt sheetId="8" sqref="AG465" start="0" length="0">
      <dxf>
        <fill>
          <patternFill patternType="solid">
            <bgColor theme="1" tint="0.499984740745262"/>
          </patternFill>
        </fill>
      </dxf>
    </rfmt>
    <rfmt sheetId="8" sqref="AG466" start="0" length="0">
      <dxf>
        <fill>
          <patternFill patternType="solid">
            <bgColor theme="1" tint="0.499984740745262"/>
          </patternFill>
        </fill>
      </dxf>
    </rfmt>
    <rfmt sheetId="8" sqref="AG467" start="0" length="0">
      <dxf>
        <fill>
          <patternFill patternType="solid">
            <bgColor theme="1" tint="0.499984740745262"/>
          </patternFill>
        </fill>
      </dxf>
    </rfmt>
    <rfmt sheetId="8" sqref="AG468" start="0" length="0">
      <dxf>
        <fill>
          <patternFill patternType="solid">
            <bgColor theme="1" tint="0.499984740745262"/>
          </patternFill>
        </fill>
      </dxf>
    </rfmt>
    <rfmt sheetId="8" sqref="AG469" start="0" length="0">
      <dxf>
        <fill>
          <patternFill patternType="solid">
            <bgColor theme="1" tint="0.499984740745262"/>
          </patternFill>
        </fill>
      </dxf>
    </rfmt>
    <rfmt sheetId="8" sqref="AG470" start="0" length="0">
      <dxf>
        <fill>
          <patternFill patternType="solid">
            <bgColor theme="1" tint="0.499984740745262"/>
          </patternFill>
        </fill>
      </dxf>
    </rfmt>
    <rfmt sheetId="8" sqref="AG471" start="0" length="0">
      <dxf>
        <fill>
          <patternFill patternType="solid">
            <bgColor theme="1" tint="0.499984740745262"/>
          </patternFill>
        </fill>
      </dxf>
    </rfmt>
    <rfmt sheetId="8" sqref="AG472" start="0" length="0">
      <dxf>
        <fill>
          <patternFill patternType="solid">
            <bgColor theme="1" tint="0.499984740745262"/>
          </patternFill>
        </fill>
      </dxf>
    </rfmt>
    <rfmt sheetId="8" sqref="AG473" start="0" length="0">
      <dxf>
        <fill>
          <patternFill patternType="solid">
            <bgColor theme="1" tint="0.499984740745262"/>
          </patternFill>
        </fill>
      </dxf>
    </rfmt>
    <rfmt sheetId="8" sqref="AG474" start="0" length="0">
      <dxf>
        <fill>
          <patternFill patternType="solid">
            <bgColor theme="1" tint="0.499984740745262"/>
          </patternFill>
        </fill>
      </dxf>
    </rfmt>
    <rfmt sheetId="8" sqref="AG475" start="0" length="0">
      <dxf>
        <fill>
          <patternFill patternType="solid">
            <bgColor theme="1" tint="0.499984740745262"/>
          </patternFill>
        </fill>
      </dxf>
    </rfmt>
    <rfmt sheetId="8" sqref="AG476" start="0" length="0">
      <dxf>
        <fill>
          <patternFill patternType="solid">
            <bgColor theme="1" tint="0.499984740745262"/>
          </patternFill>
        </fill>
      </dxf>
    </rfmt>
    <rfmt sheetId="8" sqref="AG477" start="0" length="0">
      <dxf>
        <fill>
          <patternFill patternType="solid">
            <bgColor theme="1" tint="0.499984740745262"/>
          </patternFill>
        </fill>
      </dxf>
    </rfmt>
    <rfmt sheetId="8" sqref="AG478" start="0" length="0">
      <dxf>
        <fill>
          <patternFill patternType="solid">
            <bgColor theme="1" tint="0.499984740745262"/>
          </patternFill>
        </fill>
      </dxf>
    </rfmt>
    <rfmt sheetId="8" sqref="AG479" start="0" length="0">
      <dxf>
        <fill>
          <patternFill patternType="solid">
            <bgColor theme="1" tint="0.499984740745262"/>
          </patternFill>
        </fill>
      </dxf>
    </rfmt>
    <rfmt sheetId="8" sqref="AG480" start="0" length="0">
      <dxf>
        <fill>
          <patternFill patternType="solid">
            <bgColor theme="1" tint="0.499984740745262"/>
          </patternFill>
        </fill>
      </dxf>
    </rfmt>
    <rfmt sheetId="8" sqref="AG481" start="0" length="0">
      <dxf>
        <fill>
          <patternFill patternType="solid">
            <bgColor theme="1" tint="0.499984740745262"/>
          </patternFill>
        </fill>
      </dxf>
    </rfmt>
    <rfmt sheetId="8" sqref="AG482" start="0" length="0">
      <dxf>
        <fill>
          <patternFill patternType="solid">
            <bgColor theme="1" tint="0.499984740745262"/>
          </patternFill>
        </fill>
      </dxf>
    </rfmt>
    <rfmt sheetId="8" sqref="AG483" start="0" length="0">
      <dxf>
        <fill>
          <patternFill patternType="solid">
            <bgColor theme="1" tint="0.499984740745262"/>
          </patternFill>
        </fill>
      </dxf>
    </rfmt>
    <rfmt sheetId="8" sqref="AG484" start="0" length="0">
      <dxf>
        <fill>
          <patternFill patternType="solid">
            <bgColor theme="1" tint="0.499984740745262"/>
          </patternFill>
        </fill>
      </dxf>
    </rfmt>
    <rfmt sheetId="8" sqref="AG485" start="0" length="0">
      <dxf>
        <fill>
          <patternFill patternType="solid">
            <bgColor theme="1" tint="0.499984740745262"/>
          </patternFill>
        </fill>
      </dxf>
    </rfmt>
    <rfmt sheetId="8" sqref="AG486" start="0" length="0">
      <dxf>
        <fill>
          <patternFill patternType="solid">
            <bgColor theme="1" tint="0.499984740745262"/>
          </patternFill>
        </fill>
      </dxf>
    </rfmt>
    <rfmt sheetId="8" sqref="AG487" start="0" length="0">
      <dxf>
        <fill>
          <patternFill patternType="solid">
            <bgColor theme="1" tint="0.499984740745262"/>
          </patternFill>
        </fill>
      </dxf>
    </rfmt>
    <rfmt sheetId="8" sqref="AG488" start="0" length="0">
      <dxf>
        <fill>
          <patternFill patternType="solid">
            <bgColor theme="1" tint="0.499984740745262"/>
          </patternFill>
        </fill>
      </dxf>
    </rfmt>
    <rfmt sheetId="8" sqref="AG489" start="0" length="0">
      <dxf>
        <fill>
          <patternFill patternType="solid">
            <bgColor theme="1" tint="0.499984740745262"/>
          </patternFill>
        </fill>
      </dxf>
    </rfmt>
    <rfmt sheetId="8" sqref="AG490" start="0" length="0">
      <dxf>
        <fill>
          <patternFill patternType="solid">
            <bgColor theme="1" tint="0.499984740745262"/>
          </patternFill>
        </fill>
      </dxf>
    </rfmt>
    <rfmt sheetId="8" sqref="AG491" start="0" length="0">
      <dxf>
        <fill>
          <patternFill patternType="solid">
            <bgColor theme="1" tint="0.499984740745262"/>
          </patternFill>
        </fill>
      </dxf>
    </rfmt>
    <rfmt sheetId="8" sqref="AG492" start="0" length="0">
      <dxf>
        <fill>
          <patternFill patternType="solid">
            <bgColor theme="1" tint="0.499984740745262"/>
          </patternFill>
        </fill>
      </dxf>
    </rfmt>
    <rfmt sheetId="8" sqref="AG493" start="0" length="0">
      <dxf>
        <fill>
          <patternFill patternType="solid">
            <bgColor theme="1" tint="0.499984740745262"/>
          </patternFill>
        </fill>
      </dxf>
    </rfmt>
    <rfmt sheetId="8" sqref="AG494" start="0" length="0">
      <dxf>
        <fill>
          <patternFill patternType="solid">
            <bgColor theme="1" tint="0.499984740745262"/>
          </patternFill>
        </fill>
      </dxf>
    </rfmt>
    <rfmt sheetId="8" sqref="AG495" start="0" length="0">
      <dxf>
        <fill>
          <patternFill patternType="solid">
            <bgColor theme="1" tint="0.499984740745262"/>
          </patternFill>
        </fill>
      </dxf>
    </rfmt>
    <rfmt sheetId="8" sqref="AG496" start="0" length="0">
      <dxf>
        <fill>
          <patternFill patternType="solid">
            <bgColor theme="1" tint="0.499984740745262"/>
          </patternFill>
        </fill>
      </dxf>
    </rfmt>
    <rfmt sheetId="8" sqref="AG497" start="0" length="0">
      <dxf>
        <fill>
          <patternFill patternType="solid">
            <bgColor theme="1" tint="0.499984740745262"/>
          </patternFill>
        </fill>
      </dxf>
    </rfmt>
    <rfmt sheetId="8" sqref="AG498" start="0" length="0">
      <dxf>
        <fill>
          <patternFill patternType="solid">
            <bgColor theme="1" tint="0.499984740745262"/>
          </patternFill>
        </fill>
      </dxf>
    </rfmt>
    <rfmt sheetId="8" sqref="AG499" start="0" length="0">
      <dxf>
        <fill>
          <patternFill patternType="solid">
            <bgColor theme="1" tint="0.499984740745262"/>
          </patternFill>
        </fill>
      </dxf>
    </rfmt>
    <rfmt sheetId="8" sqref="AG500" start="0" length="0">
      <dxf>
        <fill>
          <patternFill patternType="solid">
            <bgColor theme="1" tint="0.499984740745262"/>
          </patternFill>
        </fill>
      </dxf>
    </rfmt>
    <rfmt sheetId="8" sqref="AG501" start="0" length="0">
      <dxf>
        <fill>
          <patternFill patternType="solid">
            <bgColor theme="1" tint="0.499984740745262"/>
          </patternFill>
        </fill>
      </dxf>
    </rfmt>
    <rfmt sheetId="8" sqref="AG502" start="0" length="0">
      <dxf>
        <fill>
          <patternFill patternType="solid">
            <bgColor theme="1" tint="0.499984740745262"/>
          </patternFill>
        </fill>
      </dxf>
    </rfmt>
    <rfmt sheetId="8" sqref="AG503" start="0" length="0">
      <dxf>
        <fill>
          <patternFill patternType="solid">
            <bgColor theme="1" tint="0.499984740745262"/>
          </patternFill>
        </fill>
      </dxf>
    </rfmt>
    <rfmt sheetId="8" sqref="AG504" start="0" length="0">
      <dxf>
        <fill>
          <patternFill patternType="solid">
            <bgColor theme="1" tint="0.499984740745262"/>
          </patternFill>
        </fill>
      </dxf>
    </rfmt>
    <rfmt sheetId="8" sqref="AG505" start="0" length="0">
      <dxf>
        <fill>
          <patternFill patternType="solid">
            <bgColor theme="1" tint="0.499984740745262"/>
          </patternFill>
        </fill>
      </dxf>
    </rfmt>
    <rfmt sheetId="8" sqref="AG506" start="0" length="0">
      <dxf>
        <fill>
          <patternFill patternType="solid">
            <bgColor theme="1" tint="0.499984740745262"/>
          </patternFill>
        </fill>
      </dxf>
    </rfmt>
    <rfmt sheetId="8" sqref="AG507" start="0" length="0">
      <dxf>
        <fill>
          <patternFill patternType="solid">
            <bgColor theme="1" tint="0.499984740745262"/>
          </patternFill>
        </fill>
      </dxf>
    </rfmt>
    <rfmt sheetId="8" sqref="AG508" start="0" length="0">
      <dxf>
        <fill>
          <patternFill patternType="solid">
            <bgColor theme="1" tint="0.499984740745262"/>
          </patternFill>
        </fill>
      </dxf>
    </rfmt>
    <rfmt sheetId="8" sqref="AG509" start="0" length="0">
      <dxf>
        <fill>
          <patternFill patternType="solid">
            <bgColor theme="1" tint="0.499984740745262"/>
          </patternFill>
        </fill>
      </dxf>
    </rfmt>
    <rfmt sheetId="8" sqref="AG510" start="0" length="0">
      <dxf>
        <fill>
          <patternFill patternType="solid">
            <bgColor theme="1" tint="0.499984740745262"/>
          </patternFill>
        </fill>
      </dxf>
    </rfmt>
    <rfmt sheetId="8" sqref="AG511" start="0" length="0">
      <dxf>
        <fill>
          <patternFill patternType="solid">
            <bgColor theme="1" tint="0.499984740745262"/>
          </patternFill>
        </fill>
      </dxf>
    </rfmt>
    <rfmt sheetId="8" sqref="AG512" start="0" length="0">
      <dxf>
        <fill>
          <patternFill patternType="solid">
            <bgColor theme="1" tint="0.499984740745262"/>
          </patternFill>
        </fill>
      </dxf>
    </rfmt>
    <rfmt sheetId="8" sqref="AG513" start="0" length="0">
      <dxf>
        <fill>
          <patternFill patternType="solid">
            <bgColor theme="1" tint="0.499984740745262"/>
          </patternFill>
        </fill>
      </dxf>
    </rfmt>
    <rfmt sheetId="8" sqref="AG514" start="0" length="0">
      <dxf>
        <fill>
          <patternFill patternType="solid">
            <bgColor theme="1" tint="0.499984740745262"/>
          </patternFill>
        </fill>
      </dxf>
    </rfmt>
    <rfmt sheetId="8" sqref="AG515" start="0" length="0">
      <dxf>
        <fill>
          <patternFill patternType="solid">
            <bgColor theme="1" tint="0.499984740745262"/>
          </patternFill>
        </fill>
      </dxf>
    </rfmt>
    <rfmt sheetId="8" sqref="AG516" start="0" length="0">
      <dxf>
        <fill>
          <patternFill patternType="solid">
            <bgColor theme="1" tint="0.499984740745262"/>
          </patternFill>
        </fill>
      </dxf>
    </rfmt>
    <rfmt sheetId="8" sqref="AG517" start="0" length="0">
      <dxf>
        <fill>
          <patternFill patternType="solid">
            <bgColor theme="1" tint="0.499984740745262"/>
          </patternFill>
        </fill>
      </dxf>
    </rfmt>
    <rfmt sheetId="8" sqref="AG518" start="0" length="0">
      <dxf>
        <fill>
          <patternFill patternType="solid">
            <bgColor theme="1" tint="0.499984740745262"/>
          </patternFill>
        </fill>
      </dxf>
    </rfmt>
    <rfmt sheetId="8" sqref="AG519" start="0" length="0">
      <dxf>
        <fill>
          <patternFill patternType="solid">
            <bgColor theme="1" tint="0.499984740745262"/>
          </patternFill>
        </fill>
      </dxf>
    </rfmt>
    <rfmt sheetId="8" sqref="AG520" start="0" length="0">
      <dxf>
        <fill>
          <patternFill patternType="solid">
            <bgColor theme="1" tint="0.499984740745262"/>
          </patternFill>
        </fill>
      </dxf>
    </rfmt>
    <rfmt sheetId="8" sqref="AG521" start="0" length="0">
      <dxf>
        <fill>
          <patternFill patternType="solid">
            <bgColor theme="1" tint="0.499984740745262"/>
          </patternFill>
        </fill>
      </dxf>
    </rfmt>
    <rfmt sheetId="8" sqref="AG522" start="0" length="0">
      <dxf>
        <fill>
          <patternFill patternType="solid">
            <bgColor theme="1" tint="0.499984740745262"/>
          </patternFill>
        </fill>
      </dxf>
    </rfmt>
    <rfmt sheetId="8" sqref="AG523" start="0" length="0">
      <dxf>
        <fill>
          <patternFill patternType="solid">
            <bgColor theme="1" tint="0.499984740745262"/>
          </patternFill>
        </fill>
      </dxf>
    </rfmt>
    <rfmt sheetId="8" sqref="AG524" start="0" length="0">
      <dxf>
        <fill>
          <patternFill patternType="solid">
            <bgColor theme="1" tint="0.499984740745262"/>
          </patternFill>
        </fill>
      </dxf>
    </rfmt>
    <rfmt sheetId="8" sqref="AG525" start="0" length="0">
      <dxf>
        <fill>
          <patternFill patternType="solid">
            <bgColor theme="1" tint="0.499984740745262"/>
          </patternFill>
        </fill>
      </dxf>
    </rfmt>
    <rfmt sheetId="8" sqref="AG526" start="0" length="0">
      <dxf>
        <fill>
          <patternFill patternType="solid">
            <bgColor theme="1" tint="0.499984740745262"/>
          </patternFill>
        </fill>
      </dxf>
    </rfmt>
    <rfmt sheetId="8" sqref="AG527" start="0" length="0">
      <dxf>
        <fill>
          <patternFill patternType="solid">
            <bgColor theme="1" tint="0.499984740745262"/>
          </patternFill>
        </fill>
      </dxf>
    </rfmt>
    <rfmt sheetId="8" sqref="AG528" start="0" length="0">
      <dxf>
        <fill>
          <patternFill patternType="solid">
            <bgColor theme="1" tint="0.499984740745262"/>
          </patternFill>
        </fill>
      </dxf>
    </rfmt>
    <rfmt sheetId="8" sqref="AG529" start="0" length="0">
      <dxf>
        <fill>
          <patternFill patternType="solid">
            <bgColor theme="1" tint="0.499984740745262"/>
          </patternFill>
        </fill>
      </dxf>
    </rfmt>
    <rfmt sheetId="8" sqref="AG530" start="0" length="0">
      <dxf>
        <fill>
          <patternFill patternType="solid">
            <bgColor theme="1" tint="0.499984740745262"/>
          </patternFill>
        </fill>
      </dxf>
    </rfmt>
    <rfmt sheetId="8" sqref="AG531" start="0" length="0">
      <dxf>
        <fill>
          <patternFill patternType="solid">
            <bgColor theme="1" tint="0.499984740745262"/>
          </patternFill>
        </fill>
      </dxf>
    </rfmt>
    <rfmt sheetId="8" sqref="AG532" start="0" length="0">
      <dxf>
        <fill>
          <patternFill patternType="solid">
            <bgColor theme="1" tint="0.499984740745262"/>
          </patternFill>
        </fill>
      </dxf>
    </rfmt>
    <rfmt sheetId="8" sqref="AG533" start="0" length="0">
      <dxf>
        <fill>
          <patternFill patternType="solid">
            <bgColor theme="1" tint="0.499984740745262"/>
          </patternFill>
        </fill>
      </dxf>
    </rfmt>
    <rfmt sheetId="8" sqref="AG534" start="0" length="0">
      <dxf>
        <fill>
          <patternFill patternType="solid">
            <bgColor theme="1" tint="0.499984740745262"/>
          </patternFill>
        </fill>
      </dxf>
    </rfmt>
    <rfmt sheetId="8" sqref="AG535" start="0" length="0">
      <dxf>
        <fill>
          <patternFill patternType="solid">
            <bgColor theme="1" tint="0.499984740745262"/>
          </patternFill>
        </fill>
      </dxf>
    </rfmt>
    <rfmt sheetId="8" sqref="AG536" start="0" length="0">
      <dxf>
        <fill>
          <patternFill patternType="solid">
            <bgColor theme="1" tint="0.499984740745262"/>
          </patternFill>
        </fill>
      </dxf>
    </rfmt>
    <rfmt sheetId="8" sqref="AG537" start="0" length="0">
      <dxf>
        <fill>
          <patternFill patternType="solid">
            <bgColor theme="1" tint="0.499984740745262"/>
          </patternFill>
        </fill>
      </dxf>
    </rfmt>
    <rfmt sheetId="8" sqref="AG538" start="0" length="0">
      <dxf>
        <fill>
          <patternFill patternType="solid">
            <bgColor theme="1" tint="0.499984740745262"/>
          </patternFill>
        </fill>
      </dxf>
    </rfmt>
    <rfmt sheetId="8" sqref="AG539" start="0" length="0">
      <dxf>
        <fill>
          <patternFill patternType="solid">
            <bgColor theme="1" tint="0.499984740745262"/>
          </patternFill>
        </fill>
      </dxf>
    </rfmt>
    <rfmt sheetId="8" sqref="AG540" start="0" length="0">
      <dxf>
        <fill>
          <patternFill patternType="solid">
            <bgColor theme="1" tint="0.499984740745262"/>
          </patternFill>
        </fill>
      </dxf>
    </rfmt>
    <rfmt sheetId="8" sqref="AG541" start="0" length="0">
      <dxf>
        <fill>
          <patternFill patternType="solid">
            <bgColor theme="1" tint="0.499984740745262"/>
          </patternFill>
        </fill>
      </dxf>
    </rfmt>
    <rfmt sheetId="8" sqref="AG542" start="0" length="0">
      <dxf>
        <fill>
          <patternFill patternType="solid">
            <bgColor theme="1" tint="0.499984740745262"/>
          </patternFill>
        </fill>
      </dxf>
    </rfmt>
    <rfmt sheetId="8" sqref="AG543" start="0" length="0">
      <dxf>
        <fill>
          <patternFill patternType="solid">
            <bgColor theme="1" tint="0.499984740745262"/>
          </patternFill>
        </fill>
      </dxf>
    </rfmt>
    <rfmt sheetId="8" sqref="AG544" start="0" length="0">
      <dxf>
        <fill>
          <patternFill patternType="solid">
            <bgColor theme="1" tint="0.499984740745262"/>
          </patternFill>
        </fill>
      </dxf>
    </rfmt>
    <rfmt sheetId="8" sqref="AG545" start="0" length="0">
      <dxf>
        <fill>
          <patternFill patternType="solid">
            <bgColor theme="1" tint="0.499984740745262"/>
          </patternFill>
        </fill>
      </dxf>
    </rfmt>
    <rfmt sheetId="8" sqref="AG546" start="0" length="0">
      <dxf>
        <fill>
          <patternFill patternType="solid">
            <bgColor theme="1" tint="0.499984740745262"/>
          </patternFill>
        </fill>
      </dxf>
    </rfmt>
    <rfmt sheetId="8" sqref="AG547" start="0" length="0">
      <dxf>
        <fill>
          <patternFill patternType="solid">
            <bgColor theme="1" tint="0.499984740745262"/>
          </patternFill>
        </fill>
      </dxf>
    </rfmt>
    <rfmt sheetId="8" sqref="AG548" start="0" length="0">
      <dxf>
        <fill>
          <patternFill patternType="solid">
            <bgColor theme="1" tint="0.499984740745262"/>
          </patternFill>
        </fill>
      </dxf>
    </rfmt>
    <rfmt sheetId="8" sqref="AG549" start="0" length="0">
      <dxf>
        <fill>
          <patternFill patternType="solid">
            <bgColor theme="1" tint="0.499984740745262"/>
          </patternFill>
        </fill>
      </dxf>
    </rfmt>
    <rfmt sheetId="8" sqref="AG550" start="0" length="0">
      <dxf>
        <fill>
          <patternFill patternType="solid">
            <bgColor theme="1" tint="0.499984740745262"/>
          </patternFill>
        </fill>
      </dxf>
    </rfmt>
    <rfmt sheetId="8" sqref="AG551" start="0" length="0">
      <dxf>
        <fill>
          <patternFill patternType="solid">
            <bgColor theme="1" tint="0.499984740745262"/>
          </patternFill>
        </fill>
      </dxf>
    </rfmt>
    <rfmt sheetId="8" sqref="AG552" start="0" length="0">
      <dxf>
        <fill>
          <patternFill patternType="solid">
            <bgColor theme="1" tint="0.499984740745262"/>
          </patternFill>
        </fill>
      </dxf>
    </rfmt>
    <rfmt sheetId="8" sqref="AG553" start="0" length="0">
      <dxf>
        <fill>
          <patternFill patternType="solid">
            <bgColor theme="1" tint="0.499984740745262"/>
          </patternFill>
        </fill>
      </dxf>
    </rfmt>
    <rfmt sheetId="8" sqref="AG554" start="0" length="0">
      <dxf>
        <fill>
          <patternFill patternType="solid">
            <bgColor theme="1" tint="0.499984740745262"/>
          </patternFill>
        </fill>
      </dxf>
    </rfmt>
    <rfmt sheetId="8" sqref="AG555" start="0" length="0">
      <dxf>
        <fill>
          <patternFill patternType="solid">
            <bgColor theme="1" tint="0.499984740745262"/>
          </patternFill>
        </fill>
      </dxf>
    </rfmt>
    <rfmt sheetId="8" sqref="AG556" start="0" length="0">
      <dxf>
        <fill>
          <patternFill patternType="solid">
            <bgColor theme="1" tint="0.499984740745262"/>
          </patternFill>
        </fill>
      </dxf>
    </rfmt>
    <rfmt sheetId="8" sqref="AG557" start="0" length="0">
      <dxf>
        <fill>
          <patternFill patternType="solid">
            <bgColor theme="1" tint="0.499984740745262"/>
          </patternFill>
        </fill>
      </dxf>
    </rfmt>
    <rfmt sheetId="8" sqref="AG558" start="0" length="0">
      <dxf>
        <fill>
          <patternFill patternType="solid">
            <bgColor theme="1" tint="0.499984740745262"/>
          </patternFill>
        </fill>
      </dxf>
    </rfmt>
    <rfmt sheetId="8" sqref="AG559" start="0" length="0">
      <dxf>
        <fill>
          <patternFill patternType="solid">
            <bgColor theme="1" tint="0.499984740745262"/>
          </patternFill>
        </fill>
      </dxf>
    </rfmt>
    <rfmt sheetId="8" sqref="AG560" start="0" length="0">
      <dxf>
        <fill>
          <patternFill patternType="solid">
            <bgColor theme="1" tint="0.499984740745262"/>
          </patternFill>
        </fill>
      </dxf>
    </rfmt>
    <rfmt sheetId="8" sqref="AG561" start="0" length="0">
      <dxf>
        <fill>
          <patternFill patternType="solid">
            <bgColor theme="1" tint="0.499984740745262"/>
          </patternFill>
        </fill>
      </dxf>
    </rfmt>
    <rfmt sheetId="8" sqref="AG562" start="0" length="0">
      <dxf>
        <fill>
          <patternFill patternType="solid">
            <bgColor theme="1" tint="0.499984740745262"/>
          </patternFill>
        </fill>
      </dxf>
    </rfmt>
    <rfmt sheetId="8" sqref="AG563" start="0" length="0">
      <dxf>
        <fill>
          <patternFill patternType="solid">
            <bgColor theme="1" tint="0.499984740745262"/>
          </patternFill>
        </fill>
      </dxf>
    </rfmt>
    <rfmt sheetId="8" sqref="AG564" start="0" length="0">
      <dxf>
        <fill>
          <patternFill patternType="solid">
            <bgColor theme="1" tint="0.499984740745262"/>
          </patternFill>
        </fill>
      </dxf>
    </rfmt>
    <rfmt sheetId="8" sqref="AG565" start="0" length="0">
      <dxf>
        <fill>
          <patternFill patternType="solid">
            <bgColor theme="1" tint="0.499984740745262"/>
          </patternFill>
        </fill>
      </dxf>
    </rfmt>
    <rfmt sheetId="8" sqref="AG566" start="0" length="0">
      <dxf>
        <fill>
          <patternFill patternType="solid">
            <bgColor theme="1" tint="0.499984740745262"/>
          </patternFill>
        </fill>
      </dxf>
    </rfmt>
    <rfmt sheetId="8" sqref="AG567" start="0" length="0">
      <dxf>
        <fill>
          <patternFill patternType="solid">
            <bgColor theme="1" tint="0.499984740745262"/>
          </patternFill>
        </fill>
      </dxf>
    </rfmt>
    <rfmt sheetId="8" sqref="AG568" start="0" length="0">
      <dxf>
        <fill>
          <patternFill patternType="solid">
            <bgColor theme="1" tint="0.499984740745262"/>
          </patternFill>
        </fill>
      </dxf>
    </rfmt>
    <rfmt sheetId="8" sqref="AG569" start="0" length="0">
      <dxf>
        <fill>
          <patternFill patternType="solid">
            <bgColor theme="1" tint="0.499984740745262"/>
          </patternFill>
        </fill>
      </dxf>
    </rfmt>
    <rfmt sheetId="8" sqref="AG570" start="0" length="0">
      <dxf>
        <fill>
          <patternFill patternType="solid">
            <bgColor theme="1" tint="0.499984740745262"/>
          </patternFill>
        </fill>
      </dxf>
    </rfmt>
    <rfmt sheetId="8" sqref="AG571" start="0" length="0">
      <dxf>
        <fill>
          <patternFill patternType="solid">
            <bgColor theme="1" tint="0.499984740745262"/>
          </patternFill>
        </fill>
      </dxf>
    </rfmt>
    <rfmt sheetId="8" sqref="AG572" start="0" length="0">
      <dxf>
        <fill>
          <patternFill patternType="solid">
            <bgColor theme="1" tint="0.499984740745262"/>
          </patternFill>
        </fill>
      </dxf>
    </rfmt>
    <rfmt sheetId="8" sqref="AG573" start="0" length="0">
      <dxf>
        <fill>
          <patternFill patternType="solid">
            <bgColor theme="1" tint="0.499984740745262"/>
          </patternFill>
        </fill>
      </dxf>
    </rfmt>
    <rfmt sheetId="8" sqref="AG574" start="0" length="0">
      <dxf>
        <fill>
          <patternFill patternType="solid">
            <bgColor theme="1" tint="0.499984740745262"/>
          </patternFill>
        </fill>
      </dxf>
    </rfmt>
    <rfmt sheetId="8" sqref="AG575" start="0" length="0">
      <dxf>
        <fill>
          <patternFill patternType="solid">
            <bgColor theme="1" tint="0.499984740745262"/>
          </patternFill>
        </fill>
      </dxf>
    </rfmt>
    <rfmt sheetId="8" sqref="AG576" start="0" length="0">
      <dxf>
        <fill>
          <patternFill patternType="solid">
            <bgColor theme="1" tint="0.499984740745262"/>
          </patternFill>
        </fill>
      </dxf>
    </rfmt>
    <rfmt sheetId="8" sqref="AG577" start="0" length="0">
      <dxf>
        <fill>
          <patternFill patternType="solid">
            <bgColor theme="1" tint="0.499984740745262"/>
          </patternFill>
        </fill>
      </dxf>
    </rfmt>
    <rfmt sheetId="8" sqref="AG578" start="0" length="0">
      <dxf>
        <fill>
          <patternFill patternType="solid">
            <bgColor theme="1" tint="0.499984740745262"/>
          </patternFill>
        </fill>
      </dxf>
    </rfmt>
    <rfmt sheetId="8" sqref="AG579" start="0" length="0">
      <dxf>
        <fill>
          <patternFill patternType="solid">
            <bgColor theme="1" tint="0.499984740745262"/>
          </patternFill>
        </fill>
      </dxf>
    </rfmt>
    <rfmt sheetId="8" sqref="AG580" start="0" length="0">
      <dxf>
        <fill>
          <patternFill patternType="solid">
            <bgColor theme="1" tint="0.499984740745262"/>
          </patternFill>
        </fill>
      </dxf>
    </rfmt>
    <rfmt sheetId="8" sqref="AG581" start="0" length="0">
      <dxf>
        <fill>
          <patternFill patternType="solid">
            <bgColor theme="1" tint="0.499984740745262"/>
          </patternFill>
        </fill>
      </dxf>
    </rfmt>
    <rfmt sheetId="8" sqref="AG582" start="0" length="0">
      <dxf>
        <fill>
          <patternFill patternType="solid">
            <bgColor theme="1" tint="0.499984740745262"/>
          </patternFill>
        </fill>
      </dxf>
    </rfmt>
    <rfmt sheetId="8" sqref="AG583" start="0" length="0">
      <dxf>
        <fill>
          <patternFill patternType="solid">
            <bgColor theme="1" tint="0.499984740745262"/>
          </patternFill>
        </fill>
      </dxf>
    </rfmt>
    <rfmt sheetId="8" sqref="AG584" start="0" length="0">
      <dxf>
        <fill>
          <patternFill patternType="solid">
            <bgColor theme="1" tint="0.499984740745262"/>
          </patternFill>
        </fill>
      </dxf>
    </rfmt>
    <rfmt sheetId="8" sqref="AG585" start="0" length="0">
      <dxf>
        <fill>
          <patternFill patternType="solid">
            <bgColor theme="1" tint="0.499984740745262"/>
          </patternFill>
        </fill>
      </dxf>
    </rfmt>
    <rfmt sheetId="8" sqref="AG586" start="0" length="0">
      <dxf>
        <fill>
          <patternFill patternType="solid">
            <bgColor theme="1" tint="0.499984740745262"/>
          </patternFill>
        </fill>
      </dxf>
    </rfmt>
    <rfmt sheetId="8" sqref="AG587" start="0" length="0">
      <dxf>
        <fill>
          <patternFill patternType="solid">
            <bgColor theme="1" tint="0.499984740745262"/>
          </patternFill>
        </fill>
      </dxf>
    </rfmt>
    <rfmt sheetId="8" sqref="AG588" start="0" length="0">
      <dxf>
        <fill>
          <patternFill patternType="solid">
            <bgColor theme="1" tint="0.499984740745262"/>
          </patternFill>
        </fill>
      </dxf>
    </rfmt>
    <rfmt sheetId="8" sqref="AG589" start="0" length="0">
      <dxf>
        <fill>
          <patternFill patternType="solid">
            <bgColor theme="1" tint="0.499984740745262"/>
          </patternFill>
        </fill>
      </dxf>
    </rfmt>
    <rfmt sheetId="8" sqref="AG590" start="0" length="0">
      <dxf>
        <fill>
          <patternFill patternType="solid">
            <bgColor theme="1" tint="0.499984740745262"/>
          </patternFill>
        </fill>
      </dxf>
    </rfmt>
    <rfmt sheetId="8" sqref="AG591" start="0" length="0">
      <dxf>
        <fill>
          <patternFill patternType="solid">
            <bgColor theme="1" tint="0.499984740745262"/>
          </patternFill>
        </fill>
      </dxf>
    </rfmt>
    <rfmt sheetId="8" sqref="AG592" start="0" length="0">
      <dxf>
        <fill>
          <patternFill patternType="solid">
            <bgColor theme="1" tint="0.499984740745262"/>
          </patternFill>
        </fill>
      </dxf>
    </rfmt>
    <rfmt sheetId="8" sqref="AG593" start="0" length="0">
      <dxf>
        <fill>
          <patternFill patternType="solid">
            <bgColor theme="1" tint="0.499984740745262"/>
          </patternFill>
        </fill>
      </dxf>
    </rfmt>
    <rfmt sheetId="8" sqref="AG594" start="0" length="0">
      <dxf>
        <fill>
          <patternFill patternType="solid">
            <bgColor theme="1" tint="0.499984740745262"/>
          </patternFill>
        </fill>
      </dxf>
    </rfmt>
    <rfmt sheetId="8" sqref="AG595" start="0" length="0">
      <dxf>
        <fill>
          <patternFill patternType="solid">
            <bgColor theme="1" tint="0.499984740745262"/>
          </patternFill>
        </fill>
      </dxf>
    </rfmt>
    <rfmt sheetId="8" sqref="AG596" start="0" length="0">
      <dxf>
        <fill>
          <patternFill patternType="solid">
            <bgColor theme="1" tint="0.499984740745262"/>
          </patternFill>
        </fill>
      </dxf>
    </rfmt>
    <rfmt sheetId="8" sqref="AG597" start="0" length="0">
      <dxf>
        <fill>
          <patternFill patternType="solid">
            <bgColor theme="1" tint="0.499984740745262"/>
          </patternFill>
        </fill>
      </dxf>
    </rfmt>
    <rfmt sheetId="8" sqref="AG598" start="0" length="0">
      <dxf>
        <fill>
          <patternFill patternType="solid">
            <bgColor theme="1" tint="0.499984740745262"/>
          </patternFill>
        </fill>
      </dxf>
    </rfmt>
    <rfmt sheetId="8" sqref="AG599" start="0" length="0">
      <dxf>
        <fill>
          <patternFill patternType="solid">
            <bgColor theme="1" tint="0.499984740745262"/>
          </patternFill>
        </fill>
      </dxf>
    </rfmt>
    <rfmt sheetId="8" sqref="AG600" start="0" length="0">
      <dxf>
        <fill>
          <patternFill patternType="solid">
            <bgColor theme="1" tint="0.499984740745262"/>
          </patternFill>
        </fill>
      </dxf>
    </rfmt>
    <rfmt sheetId="8" sqref="AG601" start="0" length="0">
      <dxf>
        <fill>
          <patternFill patternType="solid">
            <bgColor theme="1" tint="0.499984740745262"/>
          </patternFill>
        </fill>
      </dxf>
    </rfmt>
    <rfmt sheetId="8" sqref="AG602" start="0" length="0">
      <dxf>
        <fill>
          <patternFill patternType="solid">
            <bgColor theme="1" tint="0.499984740745262"/>
          </patternFill>
        </fill>
      </dxf>
    </rfmt>
    <rfmt sheetId="8" sqref="AG603" start="0" length="0">
      <dxf>
        <fill>
          <patternFill patternType="solid">
            <bgColor theme="1" tint="0.499984740745262"/>
          </patternFill>
        </fill>
      </dxf>
    </rfmt>
    <rfmt sheetId="8" sqref="AG604" start="0" length="0">
      <dxf>
        <fill>
          <patternFill patternType="solid">
            <bgColor theme="1" tint="0.499984740745262"/>
          </patternFill>
        </fill>
      </dxf>
    </rfmt>
    <rfmt sheetId="8" sqref="AG605" start="0" length="0">
      <dxf>
        <fill>
          <patternFill patternType="solid">
            <bgColor theme="1" tint="0.499984740745262"/>
          </patternFill>
        </fill>
      </dxf>
    </rfmt>
    <rfmt sheetId="8" sqref="AG606" start="0" length="0">
      <dxf>
        <fill>
          <patternFill patternType="solid">
            <bgColor theme="1" tint="0.499984740745262"/>
          </patternFill>
        </fill>
      </dxf>
    </rfmt>
    <rfmt sheetId="8" sqref="AG607" start="0" length="0">
      <dxf>
        <fill>
          <patternFill patternType="solid">
            <bgColor theme="1" tint="0.499984740745262"/>
          </patternFill>
        </fill>
      </dxf>
    </rfmt>
    <rfmt sheetId="8" sqref="AG608" start="0" length="0">
      <dxf>
        <fill>
          <patternFill patternType="solid">
            <bgColor theme="1" tint="0.499984740745262"/>
          </patternFill>
        </fill>
      </dxf>
    </rfmt>
    <rfmt sheetId="8" sqref="AG609" start="0" length="0">
      <dxf>
        <fill>
          <patternFill patternType="solid">
            <bgColor theme="1" tint="0.499984740745262"/>
          </patternFill>
        </fill>
      </dxf>
    </rfmt>
    <rfmt sheetId="8" sqref="AG610" start="0" length="0">
      <dxf>
        <fill>
          <patternFill patternType="solid">
            <bgColor theme="1" tint="0.499984740745262"/>
          </patternFill>
        </fill>
      </dxf>
    </rfmt>
    <rfmt sheetId="8" sqref="AG611" start="0" length="0">
      <dxf>
        <fill>
          <patternFill patternType="solid">
            <bgColor theme="1" tint="0.499984740745262"/>
          </patternFill>
        </fill>
      </dxf>
    </rfmt>
    <rfmt sheetId="8" sqref="AG612" start="0" length="0">
      <dxf>
        <fill>
          <patternFill patternType="solid">
            <bgColor theme="1" tint="0.499984740745262"/>
          </patternFill>
        </fill>
      </dxf>
    </rfmt>
    <rfmt sheetId="8" sqref="AG613" start="0" length="0">
      <dxf>
        <fill>
          <patternFill patternType="solid">
            <bgColor theme="1" tint="0.499984740745262"/>
          </patternFill>
        </fill>
      </dxf>
    </rfmt>
    <rfmt sheetId="8" sqref="AG614" start="0" length="0">
      <dxf>
        <fill>
          <patternFill patternType="solid">
            <bgColor theme="1" tint="0.499984740745262"/>
          </patternFill>
        </fill>
      </dxf>
    </rfmt>
    <rfmt sheetId="8" sqref="AG615" start="0" length="0">
      <dxf>
        <fill>
          <patternFill patternType="solid">
            <bgColor theme="1" tint="0.499984740745262"/>
          </patternFill>
        </fill>
      </dxf>
    </rfmt>
    <rfmt sheetId="8" sqref="AG616" start="0" length="0">
      <dxf>
        <fill>
          <patternFill patternType="solid">
            <bgColor theme="1" tint="0.499984740745262"/>
          </patternFill>
        </fill>
      </dxf>
    </rfmt>
    <rfmt sheetId="8" sqref="AG617" start="0" length="0">
      <dxf>
        <fill>
          <patternFill patternType="solid">
            <bgColor theme="1" tint="0.499984740745262"/>
          </patternFill>
        </fill>
      </dxf>
    </rfmt>
    <rfmt sheetId="8" sqref="AG618" start="0" length="0">
      <dxf>
        <fill>
          <patternFill patternType="solid">
            <bgColor theme="1" tint="0.499984740745262"/>
          </patternFill>
        </fill>
      </dxf>
    </rfmt>
    <rfmt sheetId="8" sqref="AG619" start="0" length="0">
      <dxf>
        <fill>
          <patternFill patternType="solid">
            <bgColor theme="1" tint="0.499984740745262"/>
          </patternFill>
        </fill>
      </dxf>
    </rfmt>
    <rfmt sheetId="8" sqref="AG620" start="0" length="0">
      <dxf>
        <fill>
          <patternFill patternType="solid">
            <bgColor theme="1" tint="0.499984740745262"/>
          </patternFill>
        </fill>
      </dxf>
    </rfmt>
    <rfmt sheetId="8" sqref="AG621" start="0" length="0">
      <dxf>
        <fill>
          <patternFill patternType="solid">
            <bgColor theme="1" tint="0.499984740745262"/>
          </patternFill>
        </fill>
      </dxf>
    </rfmt>
    <rfmt sheetId="8" sqref="AG622" start="0" length="0">
      <dxf>
        <fill>
          <patternFill patternType="solid">
            <bgColor theme="1" tint="0.499984740745262"/>
          </patternFill>
        </fill>
      </dxf>
    </rfmt>
    <rfmt sheetId="8" sqref="AG623" start="0" length="0">
      <dxf>
        <fill>
          <patternFill patternType="solid">
            <bgColor theme="1" tint="0.499984740745262"/>
          </patternFill>
        </fill>
      </dxf>
    </rfmt>
    <rfmt sheetId="8" sqref="AG624" start="0" length="0">
      <dxf>
        <fill>
          <patternFill patternType="solid">
            <bgColor theme="1" tint="0.499984740745262"/>
          </patternFill>
        </fill>
      </dxf>
    </rfmt>
    <rfmt sheetId="8" sqref="AG625" start="0" length="0">
      <dxf>
        <fill>
          <patternFill patternType="solid">
            <bgColor theme="1" tint="0.499984740745262"/>
          </patternFill>
        </fill>
      </dxf>
    </rfmt>
    <rfmt sheetId="8" sqref="AG626" start="0" length="0">
      <dxf>
        <fill>
          <patternFill patternType="solid">
            <bgColor theme="1" tint="0.499984740745262"/>
          </patternFill>
        </fill>
      </dxf>
    </rfmt>
    <rfmt sheetId="8" sqref="AG627" start="0" length="0">
      <dxf>
        <fill>
          <patternFill patternType="solid">
            <bgColor theme="1" tint="0.499984740745262"/>
          </patternFill>
        </fill>
      </dxf>
    </rfmt>
    <rfmt sheetId="8" sqref="AG628" start="0" length="0">
      <dxf>
        <fill>
          <patternFill patternType="solid">
            <bgColor theme="1" tint="0.499984740745262"/>
          </patternFill>
        </fill>
      </dxf>
    </rfmt>
    <rfmt sheetId="8" sqref="AG629" start="0" length="0">
      <dxf>
        <fill>
          <patternFill patternType="solid">
            <bgColor theme="1" tint="0.499984740745262"/>
          </patternFill>
        </fill>
      </dxf>
    </rfmt>
    <rfmt sheetId="8" sqref="AG630" start="0" length="0">
      <dxf>
        <fill>
          <patternFill patternType="solid">
            <bgColor theme="1" tint="0.499984740745262"/>
          </patternFill>
        </fill>
      </dxf>
    </rfmt>
    <rfmt sheetId="8" sqref="AG631" start="0" length="0">
      <dxf>
        <fill>
          <patternFill patternType="solid">
            <bgColor theme="1" tint="0.499984740745262"/>
          </patternFill>
        </fill>
      </dxf>
    </rfmt>
    <rfmt sheetId="8" sqref="AG632" start="0" length="0">
      <dxf>
        <fill>
          <patternFill patternType="solid">
            <bgColor theme="1" tint="0.499984740745262"/>
          </patternFill>
        </fill>
      </dxf>
    </rfmt>
    <rfmt sheetId="8" sqref="AG633" start="0" length="0">
      <dxf>
        <fill>
          <patternFill patternType="solid">
            <bgColor theme="1" tint="0.499984740745262"/>
          </patternFill>
        </fill>
      </dxf>
    </rfmt>
    <rfmt sheetId="8" sqref="AG634" start="0" length="0">
      <dxf>
        <fill>
          <patternFill patternType="solid">
            <bgColor theme="1" tint="0.499984740745262"/>
          </patternFill>
        </fill>
      </dxf>
    </rfmt>
    <rfmt sheetId="8" sqref="AG635" start="0" length="0">
      <dxf>
        <fill>
          <patternFill patternType="solid">
            <bgColor theme="1" tint="0.499984740745262"/>
          </patternFill>
        </fill>
      </dxf>
    </rfmt>
    <rfmt sheetId="8" sqref="AG636" start="0" length="0">
      <dxf>
        <fill>
          <patternFill patternType="solid">
            <bgColor theme="1" tint="0.499984740745262"/>
          </patternFill>
        </fill>
      </dxf>
    </rfmt>
    <rfmt sheetId="8" sqref="AG637" start="0" length="0">
      <dxf>
        <fill>
          <patternFill patternType="solid">
            <bgColor theme="1" tint="0.499984740745262"/>
          </patternFill>
        </fill>
      </dxf>
    </rfmt>
    <rfmt sheetId="8" sqref="AG638" start="0" length="0">
      <dxf>
        <fill>
          <patternFill patternType="solid">
            <bgColor theme="1" tint="0.499984740745262"/>
          </patternFill>
        </fill>
      </dxf>
    </rfmt>
    <rfmt sheetId="8" sqref="AG639" start="0" length="0">
      <dxf>
        <fill>
          <patternFill patternType="solid">
            <bgColor theme="1" tint="0.499984740745262"/>
          </patternFill>
        </fill>
      </dxf>
    </rfmt>
    <rfmt sheetId="8" sqref="AG640" start="0" length="0">
      <dxf>
        <fill>
          <patternFill patternType="solid">
            <bgColor theme="1" tint="0.499984740745262"/>
          </patternFill>
        </fill>
      </dxf>
    </rfmt>
    <rfmt sheetId="8" sqref="AG641" start="0" length="0">
      <dxf>
        <fill>
          <patternFill patternType="solid">
            <bgColor theme="1" tint="0.499984740745262"/>
          </patternFill>
        </fill>
      </dxf>
    </rfmt>
    <rfmt sheetId="8" sqref="AG642" start="0" length="0">
      <dxf>
        <fill>
          <patternFill patternType="solid">
            <bgColor theme="1" tint="0.499984740745262"/>
          </patternFill>
        </fill>
      </dxf>
    </rfmt>
    <rfmt sheetId="8" sqref="AG643" start="0" length="0">
      <dxf>
        <fill>
          <patternFill patternType="solid">
            <bgColor theme="1" tint="0.499984740745262"/>
          </patternFill>
        </fill>
      </dxf>
    </rfmt>
    <rfmt sheetId="8" sqref="AG644" start="0" length="0">
      <dxf>
        <fill>
          <patternFill patternType="solid">
            <bgColor theme="1" tint="0.499984740745262"/>
          </patternFill>
        </fill>
      </dxf>
    </rfmt>
    <rfmt sheetId="8" sqref="AG645" start="0" length="0">
      <dxf>
        <fill>
          <patternFill patternType="solid">
            <bgColor theme="1" tint="0.499984740745262"/>
          </patternFill>
        </fill>
      </dxf>
    </rfmt>
    <rfmt sheetId="8" sqref="AG646" start="0" length="0">
      <dxf>
        <fill>
          <patternFill patternType="solid">
            <bgColor theme="1" tint="0.499984740745262"/>
          </patternFill>
        </fill>
      </dxf>
    </rfmt>
    <rfmt sheetId="8" sqref="AG647" start="0" length="0">
      <dxf>
        <fill>
          <patternFill patternType="solid">
            <bgColor theme="1" tint="0.499984740745262"/>
          </patternFill>
        </fill>
      </dxf>
    </rfmt>
    <rfmt sheetId="8" sqref="AG648" start="0" length="0">
      <dxf>
        <fill>
          <patternFill patternType="solid">
            <bgColor theme="1" tint="0.499984740745262"/>
          </patternFill>
        </fill>
      </dxf>
    </rfmt>
    <rfmt sheetId="8" sqref="AG649" start="0" length="0">
      <dxf>
        <fill>
          <patternFill patternType="solid">
            <bgColor theme="1" tint="0.499984740745262"/>
          </patternFill>
        </fill>
      </dxf>
    </rfmt>
    <rfmt sheetId="8" sqref="AG650" start="0" length="0">
      <dxf>
        <fill>
          <patternFill patternType="solid">
            <bgColor theme="1" tint="0.499984740745262"/>
          </patternFill>
        </fill>
      </dxf>
    </rfmt>
    <rfmt sheetId="8" sqref="AG651" start="0" length="0">
      <dxf>
        <fill>
          <patternFill patternType="solid">
            <bgColor theme="1" tint="0.499984740745262"/>
          </patternFill>
        </fill>
      </dxf>
    </rfmt>
    <rfmt sheetId="8" sqref="AG652" start="0" length="0">
      <dxf>
        <fill>
          <patternFill patternType="solid">
            <bgColor theme="1" tint="0.499984740745262"/>
          </patternFill>
        </fill>
      </dxf>
    </rfmt>
    <rfmt sheetId="8" sqref="AG653" start="0" length="0">
      <dxf>
        <fill>
          <patternFill patternType="solid">
            <bgColor theme="1" tint="0.499984740745262"/>
          </patternFill>
        </fill>
      </dxf>
    </rfmt>
    <rfmt sheetId="8" sqref="AG654" start="0" length="0">
      <dxf>
        <fill>
          <patternFill patternType="solid">
            <bgColor theme="1" tint="0.499984740745262"/>
          </patternFill>
        </fill>
      </dxf>
    </rfmt>
    <rfmt sheetId="8" sqref="AG655" start="0" length="0">
      <dxf>
        <fill>
          <patternFill patternType="solid">
            <bgColor theme="1" tint="0.499984740745262"/>
          </patternFill>
        </fill>
      </dxf>
    </rfmt>
    <rfmt sheetId="8" sqref="AG656" start="0" length="0">
      <dxf>
        <fill>
          <patternFill patternType="solid">
            <bgColor theme="1" tint="0.499984740745262"/>
          </patternFill>
        </fill>
      </dxf>
    </rfmt>
    <rfmt sheetId="8" sqref="AG657" start="0" length="0">
      <dxf>
        <fill>
          <patternFill patternType="solid">
            <bgColor theme="1" tint="0.499984740745262"/>
          </patternFill>
        </fill>
      </dxf>
    </rfmt>
    <rfmt sheetId="8" sqref="AG658" start="0" length="0">
      <dxf>
        <fill>
          <patternFill patternType="solid">
            <bgColor theme="1" tint="0.499984740745262"/>
          </patternFill>
        </fill>
      </dxf>
    </rfmt>
    <rfmt sheetId="8" sqref="AG659" start="0" length="0">
      <dxf>
        <fill>
          <patternFill patternType="solid">
            <bgColor theme="1" tint="0.499984740745262"/>
          </patternFill>
        </fill>
      </dxf>
    </rfmt>
    <rfmt sheetId="8" sqref="AG660" start="0" length="0">
      <dxf>
        <fill>
          <patternFill patternType="solid">
            <bgColor theme="1" tint="0.499984740745262"/>
          </patternFill>
        </fill>
      </dxf>
    </rfmt>
    <rfmt sheetId="8" sqref="AG661" start="0" length="0">
      <dxf>
        <fill>
          <patternFill patternType="solid">
            <bgColor theme="1" tint="0.499984740745262"/>
          </patternFill>
        </fill>
      </dxf>
    </rfmt>
    <rfmt sheetId="8" sqref="AG662" start="0" length="0">
      <dxf>
        <fill>
          <patternFill patternType="solid">
            <bgColor theme="1" tint="0.499984740745262"/>
          </patternFill>
        </fill>
      </dxf>
    </rfmt>
    <rfmt sheetId="8" sqref="AG663" start="0" length="0">
      <dxf>
        <fill>
          <patternFill patternType="solid">
            <bgColor theme="1" tint="0.499984740745262"/>
          </patternFill>
        </fill>
      </dxf>
    </rfmt>
    <rfmt sheetId="8" sqref="AG664" start="0" length="0">
      <dxf>
        <fill>
          <patternFill patternType="solid">
            <bgColor theme="1" tint="0.499984740745262"/>
          </patternFill>
        </fill>
      </dxf>
    </rfmt>
    <rfmt sheetId="8" sqref="AG665" start="0" length="0">
      <dxf>
        <fill>
          <patternFill patternType="solid">
            <bgColor theme="1" tint="0.499984740745262"/>
          </patternFill>
        </fill>
      </dxf>
    </rfmt>
    <rfmt sheetId="8" sqref="AG666" start="0" length="0">
      <dxf>
        <fill>
          <patternFill patternType="solid">
            <bgColor theme="1" tint="0.499984740745262"/>
          </patternFill>
        </fill>
      </dxf>
    </rfmt>
    <rfmt sheetId="8" sqref="AG667" start="0" length="0">
      <dxf>
        <fill>
          <patternFill patternType="solid">
            <bgColor theme="1" tint="0.499984740745262"/>
          </patternFill>
        </fill>
      </dxf>
    </rfmt>
    <rfmt sheetId="8" sqref="AG668" start="0" length="0">
      <dxf>
        <fill>
          <patternFill patternType="solid">
            <bgColor theme="1" tint="0.499984740745262"/>
          </patternFill>
        </fill>
      </dxf>
    </rfmt>
    <rfmt sheetId="8" sqref="AG669" start="0" length="0">
      <dxf>
        <fill>
          <patternFill patternType="solid">
            <bgColor theme="1" tint="0.499984740745262"/>
          </patternFill>
        </fill>
      </dxf>
    </rfmt>
    <rfmt sheetId="8" sqref="AG670" start="0" length="0">
      <dxf>
        <fill>
          <patternFill patternType="solid">
            <bgColor theme="1" tint="0.499984740745262"/>
          </patternFill>
        </fill>
      </dxf>
    </rfmt>
    <rfmt sheetId="8" sqref="AG671" start="0" length="0">
      <dxf>
        <fill>
          <patternFill patternType="solid">
            <bgColor theme="1" tint="0.499984740745262"/>
          </patternFill>
        </fill>
      </dxf>
    </rfmt>
    <rfmt sheetId="8" sqref="AG672" start="0" length="0">
      <dxf>
        <fill>
          <patternFill patternType="solid">
            <bgColor theme="1" tint="0.499984740745262"/>
          </patternFill>
        </fill>
      </dxf>
    </rfmt>
    <rfmt sheetId="8" sqref="AG673" start="0" length="0">
      <dxf>
        <fill>
          <patternFill patternType="solid">
            <bgColor theme="1" tint="0.499984740745262"/>
          </patternFill>
        </fill>
      </dxf>
    </rfmt>
    <rfmt sheetId="8" sqref="AG674" start="0" length="0">
      <dxf>
        <fill>
          <patternFill patternType="solid">
            <bgColor theme="1" tint="0.499984740745262"/>
          </patternFill>
        </fill>
      </dxf>
    </rfmt>
    <rfmt sheetId="8" sqref="AG675" start="0" length="0">
      <dxf>
        <fill>
          <patternFill patternType="solid">
            <bgColor theme="1" tint="0.499984740745262"/>
          </patternFill>
        </fill>
      </dxf>
    </rfmt>
    <rfmt sheetId="8" sqref="AG676" start="0" length="0">
      <dxf>
        <fill>
          <patternFill patternType="solid">
            <bgColor theme="1" tint="0.499984740745262"/>
          </patternFill>
        </fill>
      </dxf>
    </rfmt>
    <rfmt sheetId="8" sqref="AG677" start="0" length="0">
      <dxf>
        <fill>
          <patternFill patternType="solid">
            <bgColor theme="1" tint="0.499984740745262"/>
          </patternFill>
        </fill>
      </dxf>
    </rfmt>
    <rfmt sheetId="8" sqref="AG678" start="0" length="0">
      <dxf>
        <fill>
          <patternFill patternType="solid">
            <bgColor theme="1" tint="0.499984740745262"/>
          </patternFill>
        </fill>
      </dxf>
    </rfmt>
    <rfmt sheetId="8" sqref="AG679" start="0" length="0">
      <dxf>
        <fill>
          <patternFill patternType="solid">
            <bgColor theme="1" tint="0.499984740745262"/>
          </patternFill>
        </fill>
      </dxf>
    </rfmt>
    <rfmt sheetId="8" sqref="AG680" start="0" length="0">
      <dxf>
        <fill>
          <patternFill patternType="solid">
            <bgColor theme="1" tint="0.499984740745262"/>
          </patternFill>
        </fill>
      </dxf>
    </rfmt>
    <rfmt sheetId="8" sqref="AG681" start="0" length="0">
      <dxf>
        <fill>
          <patternFill patternType="solid">
            <bgColor theme="1" tint="0.499984740745262"/>
          </patternFill>
        </fill>
      </dxf>
    </rfmt>
    <rfmt sheetId="8" sqref="AG682" start="0" length="0">
      <dxf>
        <fill>
          <patternFill patternType="solid">
            <bgColor theme="1" tint="0.499984740745262"/>
          </patternFill>
        </fill>
      </dxf>
    </rfmt>
    <rfmt sheetId="8" sqref="AG683" start="0" length="0">
      <dxf>
        <fill>
          <patternFill patternType="solid">
            <bgColor theme="1" tint="0.499984740745262"/>
          </patternFill>
        </fill>
      </dxf>
    </rfmt>
    <rfmt sheetId="8" sqref="AG684" start="0" length="0">
      <dxf>
        <fill>
          <patternFill patternType="solid">
            <bgColor theme="1" tint="0.499984740745262"/>
          </patternFill>
        </fill>
      </dxf>
    </rfmt>
    <rfmt sheetId="8" sqref="AG685" start="0" length="0">
      <dxf>
        <fill>
          <patternFill patternType="solid">
            <bgColor theme="1" tint="0.499984740745262"/>
          </patternFill>
        </fill>
      </dxf>
    </rfmt>
    <rfmt sheetId="8" sqref="AG686" start="0" length="0">
      <dxf>
        <fill>
          <patternFill patternType="solid">
            <bgColor theme="1" tint="0.499984740745262"/>
          </patternFill>
        </fill>
      </dxf>
    </rfmt>
    <rfmt sheetId="8" sqref="AG687" start="0" length="0">
      <dxf>
        <fill>
          <patternFill patternType="solid">
            <bgColor theme="1" tint="0.499984740745262"/>
          </patternFill>
        </fill>
      </dxf>
    </rfmt>
    <rfmt sheetId="8" sqref="AG688" start="0" length="0">
      <dxf>
        <fill>
          <patternFill patternType="solid">
            <bgColor theme="1" tint="0.499984740745262"/>
          </patternFill>
        </fill>
      </dxf>
    </rfmt>
    <rfmt sheetId="8" sqref="AG689" start="0" length="0">
      <dxf>
        <fill>
          <patternFill patternType="solid">
            <bgColor theme="1" tint="0.499984740745262"/>
          </patternFill>
        </fill>
      </dxf>
    </rfmt>
    <rfmt sheetId="8" sqref="AG690" start="0" length="0">
      <dxf>
        <fill>
          <patternFill patternType="solid">
            <bgColor theme="1" tint="0.499984740745262"/>
          </patternFill>
        </fill>
      </dxf>
    </rfmt>
    <rfmt sheetId="8" sqref="AG691" start="0" length="0">
      <dxf>
        <fill>
          <patternFill patternType="solid">
            <bgColor theme="1" tint="0.499984740745262"/>
          </patternFill>
        </fill>
      </dxf>
    </rfmt>
    <rfmt sheetId="8" sqref="AG692" start="0" length="0">
      <dxf>
        <fill>
          <patternFill patternType="solid">
            <bgColor theme="1" tint="0.499984740745262"/>
          </patternFill>
        </fill>
      </dxf>
    </rfmt>
    <rfmt sheetId="8" sqref="AG693" start="0" length="0">
      <dxf>
        <fill>
          <patternFill patternType="solid">
            <bgColor theme="1" tint="0.499984740745262"/>
          </patternFill>
        </fill>
      </dxf>
    </rfmt>
    <rfmt sheetId="8" sqref="AG694" start="0" length="0">
      <dxf>
        <fill>
          <patternFill patternType="solid">
            <bgColor theme="1" tint="0.499984740745262"/>
          </patternFill>
        </fill>
      </dxf>
    </rfmt>
    <rfmt sheetId="8" sqref="AG695" start="0" length="0">
      <dxf>
        <fill>
          <patternFill patternType="solid">
            <bgColor theme="1" tint="0.499984740745262"/>
          </patternFill>
        </fill>
      </dxf>
    </rfmt>
    <rfmt sheetId="8" sqref="AG696" start="0" length="0">
      <dxf>
        <fill>
          <patternFill patternType="solid">
            <bgColor theme="1" tint="0.499984740745262"/>
          </patternFill>
        </fill>
      </dxf>
    </rfmt>
    <rfmt sheetId="8" sqref="AG697" start="0" length="0">
      <dxf>
        <fill>
          <patternFill patternType="solid">
            <bgColor theme="1" tint="0.499984740745262"/>
          </patternFill>
        </fill>
      </dxf>
    </rfmt>
    <rfmt sheetId="8" sqref="AG698" start="0" length="0">
      <dxf>
        <fill>
          <patternFill patternType="solid">
            <bgColor theme="1" tint="0.499984740745262"/>
          </patternFill>
        </fill>
      </dxf>
    </rfmt>
    <rfmt sheetId="8" sqref="AG699" start="0" length="0">
      <dxf>
        <fill>
          <patternFill patternType="solid">
            <bgColor theme="1" tint="0.499984740745262"/>
          </patternFill>
        </fill>
      </dxf>
    </rfmt>
    <rfmt sheetId="8" sqref="AG700" start="0" length="0">
      <dxf>
        <fill>
          <patternFill patternType="solid">
            <bgColor theme="1" tint="0.499984740745262"/>
          </patternFill>
        </fill>
      </dxf>
    </rfmt>
    <rfmt sheetId="8" sqref="AG701" start="0" length="0">
      <dxf>
        <fill>
          <patternFill patternType="solid">
            <bgColor theme="1" tint="0.499984740745262"/>
          </patternFill>
        </fill>
      </dxf>
    </rfmt>
    <rfmt sheetId="8" sqref="AG702" start="0" length="0">
      <dxf>
        <fill>
          <patternFill patternType="solid">
            <bgColor theme="1" tint="0.499984740745262"/>
          </patternFill>
        </fill>
      </dxf>
    </rfmt>
    <rfmt sheetId="8" sqref="AG703" start="0" length="0">
      <dxf>
        <fill>
          <patternFill patternType="solid">
            <bgColor theme="1" tint="0.499984740745262"/>
          </patternFill>
        </fill>
      </dxf>
    </rfmt>
    <rfmt sheetId="8" sqref="AG704" start="0" length="0">
      <dxf>
        <fill>
          <patternFill patternType="solid">
            <bgColor theme="1" tint="0.499984740745262"/>
          </patternFill>
        </fill>
      </dxf>
    </rfmt>
    <rfmt sheetId="8" sqref="AG705" start="0" length="0">
      <dxf>
        <fill>
          <patternFill patternType="solid">
            <bgColor theme="1" tint="0.499984740745262"/>
          </patternFill>
        </fill>
      </dxf>
    </rfmt>
    <rfmt sheetId="8" sqref="AG706" start="0" length="0">
      <dxf>
        <fill>
          <patternFill patternType="solid">
            <bgColor theme="1" tint="0.499984740745262"/>
          </patternFill>
        </fill>
      </dxf>
    </rfmt>
    <rfmt sheetId="8" sqref="AG707" start="0" length="0">
      <dxf>
        <fill>
          <patternFill patternType="solid">
            <bgColor theme="1" tint="0.499984740745262"/>
          </patternFill>
        </fill>
      </dxf>
    </rfmt>
    <rfmt sheetId="8" sqref="AG708" start="0" length="0">
      <dxf>
        <fill>
          <patternFill patternType="solid">
            <bgColor theme="1" tint="0.499984740745262"/>
          </patternFill>
        </fill>
      </dxf>
    </rfmt>
    <rfmt sheetId="8" sqref="AG709" start="0" length="0">
      <dxf>
        <fill>
          <patternFill patternType="solid">
            <bgColor theme="1" tint="0.499984740745262"/>
          </patternFill>
        </fill>
      </dxf>
    </rfmt>
    <rfmt sheetId="8" sqref="AG710" start="0" length="0">
      <dxf>
        <fill>
          <patternFill patternType="solid">
            <bgColor theme="1" tint="0.499984740745262"/>
          </patternFill>
        </fill>
      </dxf>
    </rfmt>
    <rfmt sheetId="8" sqref="AG711" start="0" length="0">
      <dxf>
        <fill>
          <patternFill patternType="solid">
            <bgColor theme="1" tint="0.499984740745262"/>
          </patternFill>
        </fill>
      </dxf>
    </rfmt>
    <rfmt sheetId="8" sqref="AG712" start="0" length="0">
      <dxf>
        <fill>
          <patternFill patternType="solid">
            <bgColor theme="1" tint="0.499984740745262"/>
          </patternFill>
        </fill>
      </dxf>
    </rfmt>
    <rfmt sheetId="8" sqref="AG713" start="0" length="0">
      <dxf>
        <fill>
          <patternFill patternType="solid">
            <bgColor theme="1" tint="0.499984740745262"/>
          </patternFill>
        </fill>
      </dxf>
    </rfmt>
    <rfmt sheetId="8" sqref="AG714" start="0" length="0">
      <dxf>
        <fill>
          <patternFill patternType="solid">
            <bgColor theme="1" tint="0.499984740745262"/>
          </patternFill>
        </fill>
      </dxf>
    </rfmt>
    <rfmt sheetId="8" sqref="AG715" start="0" length="0">
      <dxf>
        <fill>
          <patternFill patternType="solid">
            <bgColor theme="1" tint="0.499984740745262"/>
          </patternFill>
        </fill>
      </dxf>
    </rfmt>
    <rfmt sheetId="8" sqref="AG716" start="0" length="0">
      <dxf>
        <fill>
          <patternFill patternType="solid">
            <bgColor theme="1" tint="0.499984740745262"/>
          </patternFill>
        </fill>
      </dxf>
    </rfmt>
    <rfmt sheetId="8" sqref="AG717" start="0" length="0">
      <dxf>
        <fill>
          <patternFill patternType="solid">
            <bgColor theme="1" tint="0.499984740745262"/>
          </patternFill>
        </fill>
      </dxf>
    </rfmt>
    <rfmt sheetId="8" sqref="AG718" start="0" length="0">
      <dxf>
        <fill>
          <patternFill patternType="solid">
            <bgColor theme="1" tint="0.499984740745262"/>
          </patternFill>
        </fill>
      </dxf>
    </rfmt>
    <rfmt sheetId="8" sqref="AG719" start="0" length="0">
      <dxf>
        <fill>
          <patternFill patternType="solid">
            <bgColor theme="1" tint="0.499984740745262"/>
          </patternFill>
        </fill>
      </dxf>
    </rfmt>
    <rfmt sheetId="8" sqref="AG720" start="0" length="0">
      <dxf>
        <fill>
          <patternFill patternType="solid">
            <bgColor theme="1" tint="0.499984740745262"/>
          </patternFill>
        </fill>
      </dxf>
    </rfmt>
    <rfmt sheetId="8" sqref="AG721" start="0" length="0">
      <dxf>
        <fill>
          <patternFill patternType="solid">
            <bgColor theme="1" tint="0.499984740745262"/>
          </patternFill>
        </fill>
      </dxf>
    </rfmt>
    <rfmt sheetId="8" sqref="AG722" start="0" length="0">
      <dxf>
        <fill>
          <patternFill patternType="solid">
            <bgColor theme="1" tint="0.499984740745262"/>
          </patternFill>
        </fill>
      </dxf>
    </rfmt>
    <rfmt sheetId="8" sqref="AG723" start="0" length="0">
      <dxf>
        <fill>
          <patternFill patternType="solid">
            <bgColor theme="1" tint="0.499984740745262"/>
          </patternFill>
        </fill>
      </dxf>
    </rfmt>
    <rfmt sheetId="8" sqref="AG724" start="0" length="0">
      <dxf>
        <fill>
          <patternFill patternType="solid">
            <bgColor theme="1" tint="0.499984740745262"/>
          </patternFill>
        </fill>
      </dxf>
    </rfmt>
    <rfmt sheetId="8" sqref="AG725" start="0" length="0">
      <dxf>
        <fill>
          <patternFill patternType="solid">
            <bgColor theme="1" tint="0.499984740745262"/>
          </patternFill>
        </fill>
      </dxf>
    </rfmt>
    <rfmt sheetId="8" sqref="AG726" start="0" length="0">
      <dxf>
        <fill>
          <patternFill patternType="solid">
            <bgColor theme="1" tint="0.499984740745262"/>
          </patternFill>
        </fill>
      </dxf>
    </rfmt>
    <rfmt sheetId="8" sqref="AG727" start="0" length="0">
      <dxf>
        <fill>
          <patternFill patternType="solid">
            <bgColor theme="1" tint="0.499984740745262"/>
          </patternFill>
        </fill>
      </dxf>
    </rfmt>
    <rfmt sheetId="8" sqref="AG728" start="0" length="0">
      <dxf>
        <fill>
          <patternFill patternType="solid">
            <bgColor theme="1" tint="0.499984740745262"/>
          </patternFill>
        </fill>
      </dxf>
    </rfmt>
    <rfmt sheetId="8" sqref="AG729" start="0" length="0">
      <dxf>
        <fill>
          <patternFill patternType="solid">
            <bgColor theme="1" tint="0.499984740745262"/>
          </patternFill>
        </fill>
      </dxf>
    </rfmt>
    <rfmt sheetId="8" sqref="AG730" start="0" length="0">
      <dxf>
        <fill>
          <patternFill patternType="solid">
            <bgColor theme="1" tint="0.499984740745262"/>
          </patternFill>
        </fill>
      </dxf>
    </rfmt>
    <rfmt sheetId="8" sqref="AG731" start="0" length="0">
      <dxf>
        <fill>
          <patternFill patternType="solid">
            <bgColor theme="1" tint="0.499984740745262"/>
          </patternFill>
        </fill>
      </dxf>
    </rfmt>
    <rfmt sheetId="8" sqref="AG732" start="0" length="0">
      <dxf>
        <fill>
          <patternFill patternType="solid">
            <bgColor theme="1" tint="0.499984740745262"/>
          </patternFill>
        </fill>
      </dxf>
    </rfmt>
    <rfmt sheetId="8" sqref="AG733" start="0" length="0">
      <dxf>
        <fill>
          <patternFill patternType="solid">
            <bgColor theme="1" tint="0.499984740745262"/>
          </patternFill>
        </fill>
      </dxf>
    </rfmt>
    <rfmt sheetId="8" sqref="AG734" start="0" length="0">
      <dxf>
        <fill>
          <patternFill patternType="solid">
            <bgColor theme="1" tint="0.499984740745262"/>
          </patternFill>
        </fill>
      </dxf>
    </rfmt>
    <rfmt sheetId="8" sqref="AG735" start="0" length="0">
      <dxf>
        <fill>
          <patternFill patternType="solid">
            <bgColor theme="1" tint="0.499984740745262"/>
          </patternFill>
        </fill>
      </dxf>
    </rfmt>
    <rfmt sheetId="8" sqref="AG736" start="0" length="0">
      <dxf>
        <fill>
          <patternFill patternType="solid">
            <bgColor theme="1" tint="0.499984740745262"/>
          </patternFill>
        </fill>
      </dxf>
    </rfmt>
    <rfmt sheetId="8" sqref="AG737" start="0" length="0">
      <dxf>
        <fill>
          <patternFill patternType="solid">
            <bgColor theme="1" tint="0.499984740745262"/>
          </patternFill>
        </fill>
      </dxf>
    </rfmt>
    <rfmt sheetId="8" sqref="AG738" start="0" length="0">
      <dxf>
        <fill>
          <patternFill patternType="solid">
            <bgColor theme="1" tint="0.499984740745262"/>
          </patternFill>
        </fill>
      </dxf>
    </rfmt>
    <rfmt sheetId="8" sqref="AG739" start="0" length="0">
      <dxf>
        <fill>
          <patternFill patternType="solid">
            <bgColor theme="1" tint="0.499984740745262"/>
          </patternFill>
        </fill>
      </dxf>
    </rfmt>
    <rfmt sheetId="8" sqref="AG740" start="0" length="0">
      <dxf>
        <fill>
          <patternFill patternType="solid">
            <bgColor theme="1" tint="0.499984740745262"/>
          </patternFill>
        </fill>
      </dxf>
    </rfmt>
    <rfmt sheetId="8" sqref="AG741" start="0" length="0">
      <dxf>
        <fill>
          <patternFill patternType="solid">
            <bgColor theme="1" tint="0.499984740745262"/>
          </patternFill>
        </fill>
      </dxf>
    </rfmt>
    <rfmt sheetId="8" sqref="AG742" start="0" length="0">
      <dxf>
        <fill>
          <patternFill patternType="solid">
            <bgColor theme="1" tint="0.499984740745262"/>
          </patternFill>
        </fill>
      </dxf>
    </rfmt>
    <rfmt sheetId="8" sqref="AG743" start="0" length="0">
      <dxf>
        <fill>
          <patternFill patternType="solid">
            <bgColor theme="1" tint="0.499984740745262"/>
          </patternFill>
        </fill>
      </dxf>
    </rfmt>
    <rfmt sheetId="8" sqref="AG744" start="0" length="0">
      <dxf>
        <fill>
          <patternFill patternType="solid">
            <bgColor theme="1" tint="0.499984740745262"/>
          </patternFill>
        </fill>
      </dxf>
    </rfmt>
    <rfmt sheetId="8" sqref="AG745" start="0" length="0">
      <dxf>
        <fill>
          <patternFill patternType="solid">
            <bgColor theme="1" tint="0.499984740745262"/>
          </patternFill>
        </fill>
      </dxf>
    </rfmt>
    <rfmt sheetId="8" sqref="AG746" start="0" length="0">
      <dxf>
        <fill>
          <patternFill patternType="solid">
            <bgColor theme="1" tint="0.499984740745262"/>
          </patternFill>
        </fill>
      </dxf>
    </rfmt>
    <rfmt sheetId="8" sqref="AG747" start="0" length="0">
      <dxf>
        <fill>
          <patternFill patternType="solid">
            <bgColor theme="1" tint="0.499984740745262"/>
          </patternFill>
        </fill>
      </dxf>
    </rfmt>
    <rfmt sheetId="8" sqref="AG748" start="0" length="0">
      <dxf>
        <fill>
          <patternFill patternType="solid">
            <bgColor theme="1" tint="0.499984740745262"/>
          </patternFill>
        </fill>
      </dxf>
    </rfmt>
    <rfmt sheetId="8" sqref="AG749" start="0" length="0">
      <dxf>
        <fill>
          <patternFill patternType="solid">
            <bgColor theme="1" tint="0.499984740745262"/>
          </patternFill>
        </fill>
      </dxf>
    </rfmt>
    <rfmt sheetId="8" sqref="AG750" start="0" length="0">
      <dxf>
        <fill>
          <patternFill patternType="solid">
            <bgColor theme="1" tint="0.499984740745262"/>
          </patternFill>
        </fill>
      </dxf>
    </rfmt>
    <rfmt sheetId="8" sqref="AG751" start="0" length="0">
      <dxf>
        <fill>
          <patternFill patternType="solid">
            <bgColor theme="1" tint="0.499984740745262"/>
          </patternFill>
        </fill>
      </dxf>
    </rfmt>
    <rfmt sheetId="8" sqref="AG752" start="0" length="0">
      <dxf>
        <fill>
          <patternFill patternType="solid">
            <bgColor theme="1" tint="0.499984740745262"/>
          </patternFill>
        </fill>
      </dxf>
    </rfmt>
    <rfmt sheetId="8" sqref="AG753" start="0" length="0">
      <dxf>
        <fill>
          <patternFill patternType="solid">
            <bgColor theme="1" tint="0.499984740745262"/>
          </patternFill>
        </fill>
      </dxf>
    </rfmt>
    <rfmt sheetId="8" sqref="AG754" start="0" length="0">
      <dxf>
        <fill>
          <patternFill patternType="solid">
            <bgColor theme="1" tint="0.499984740745262"/>
          </patternFill>
        </fill>
      </dxf>
    </rfmt>
    <rfmt sheetId="8" sqref="AG755" start="0" length="0">
      <dxf>
        <fill>
          <patternFill patternType="solid">
            <bgColor theme="1" tint="0.499984740745262"/>
          </patternFill>
        </fill>
      </dxf>
    </rfmt>
    <rfmt sheetId="8" sqref="AG756" start="0" length="0">
      <dxf>
        <fill>
          <patternFill patternType="solid">
            <bgColor theme="1" tint="0.499984740745262"/>
          </patternFill>
        </fill>
      </dxf>
    </rfmt>
    <rfmt sheetId="8" sqref="AG757" start="0" length="0">
      <dxf>
        <fill>
          <patternFill patternType="solid">
            <bgColor theme="1" tint="0.499984740745262"/>
          </patternFill>
        </fill>
      </dxf>
    </rfmt>
    <rfmt sheetId="8" sqref="AG758" start="0" length="0">
      <dxf>
        <fill>
          <patternFill patternType="solid">
            <bgColor theme="1" tint="0.499984740745262"/>
          </patternFill>
        </fill>
      </dxf>
    </rfmt>
    <rfmt sheetId="8" sqref="AG759" start="0" length="0">
      <dxf>
        <fill>
          <patternFill patternType="solid">
            <bgColor theme="1" tint="0.499984740745262"/>
          </patternFill>
        </fill>
      </dxf>
    </rfmt>
    <rfmt sheetId="8" sqref="AG760" start="0" length="0">
      <dxf>
        <fill>
          <patternFill patternType="solid">
            <bgColor theme="1" tint="0.499984740745262"/>
          </patternFill>
        </fill>
      </dxf>
    </rfmt>
    <rfmt sheetId="8" sqref="AG761" start="0" length="0">
      <dxf>
        <fill>
          <patternFill patternType="solid">
            <bgColor theme="1" tint="0.499984740745262"/>
          </patternFill>
        </fill>
      </dxf>
    </rfmt>
    <rfmt sheetId="8" sqref="AG762" start="0" length="0">
      <dxf>
        <fill>
          <patternFill patternType="solid">
            <bgColor theme="1" tint="0.499984740745262"/>
          </patternFill>
        </fill>
      </dxf>
    </rfmt>
    <rfmt sheetId="8" sqref="AG763" start="0" length="0">
      <dxf>
        <fill>
          <patternFill patternType="solid">
            <bgColor theme="1" tint="0.499984740745262"/>
          </patternFill>
        </fill>
      </dxf>
    </rfmt>
    <rfmt sheetId="8" sqref="AG764" start="0" length="0">
      <dxf>
        <fill>
          <patternFill patternType="solid">
            <bgColor theme="1" tint="0.499984740745262"/>
          </patternFill>
        </fill>
      </dxf>
    </rfmt>
    <rfmt sheetId="8" sqref="AG765" start="0" length="0">
      <dxf>
        <fill>
          <patternFill patternType="solid">
            <bgColor theme="1" tint="0.499984740745262"/>
          </patternFill>
        </fill>
      </dxf>
    </rfmt>
    <rfmt sheetId="8" sqref="AG766" start="0" length="0">
      <dxf>
        <fill>
          <patternFill patternType="solid">
            <bgColor theme="1" tint="0.499984740745262"/>
          </patternFill>
        </fill>
      </dxf>
    </rfmt>
    <rfmt sheetId="8" sqref="AG767" start="0" length="0">
      <dxf>
        <fill>
          <patternFill patternType="solid">
            <bgColor theme="1" tint="0.499984740745262"/>
          </patternFill>
        </fill>
      </dxf>
    </rfmt>
    <rfmt sheetId="8" sqref="AG768" start="0" length="0">
      <dxf>
        <fill>
          <patternFill patternType="solid">
            <bgColor theme="1" tint="0.499984740745262"/>
          </patternFill>
        </fill>
      </dxf>
    </rfmt>
    <rfmt sheetId="8" sqref="AG769" start="0" length="0">
      <dxf>
        <fill>
          <patternFill patternType="solid">
            <bgColor theme="1" tint="0.499984740745262"/>
          </patternFill>
        </fill>
      </dxf>
    </rfmt>
    <rfmt sheetId="8" sqref="AG770" start="0" length="0">
      <dxf>
        <fill>
          <patternFill patternType="solid">
            <bgColor theme="1" tint="0.499984740745262"/>
          </patternFill>
        </fill>
      </dxf>
    </rfmt>
    <rfmt sheetId="8" sqref="AG771" start="0" length="0">
      <dxf>
        <fill>
          <patternFill patternType="solid">
            <bgColor theme="1" tint="0.499984740745262"/>
          </patternFill>
        </fill>
      </dxf>
    </rfmt>
    <rfmt sheetId="8" sqref="AG772" start="0" length="0">
      <dxf>
        <fill>
          <patternFill patternType="solid">
            <bgColor theme="1" tint="0.499984740745262"/>
          </patternFill>
        </fill>
      </dxf>
    </rfmt>
    <rfmt sheetId="8" sqref="AG773" start="0" length="0">
      <dxf>
        <fill>
          <patternFill patternType="solid">
            <bgColor theme="1" tint="0.499984740745262"/>
          </patternFill>
        </fill>
      </dxf>
    </rfmt>
    <rfmt sheetId="8" sqref="AG774" start="0" length="0">
      <dxf>
        <fill>
          <patternFill patternType="solid">
            <bgColor theme="1" tint="0.499984740745262"/>
          </patternFill>
        </fill>
      </dxf>
    </rfmt>
    <rfmt sheetId="8" sqref="AG775" start="0" length="0">
      <dxf>
        <fill>
          <patternFill patternType="solid">
            <bgColor theme="1" tint="0.499984740745262"/>
          </patternFill>
        </fill>
      </dxf>
    </rfmt>
    <rfmt sheetId="8" sqref="AG776" start="0" length="0">
      <dxf>
        <fill>
          <patternFill patternType="solid">
            <bgColor theme="1" tint="0.499984740745262"/>
          </patternFill>
        </fill>
      </dxf>
    </rfmt>
    <rfmt sheetId="8" sqref="AG777" start="0" length="0">
      <dxf>
        <fill>
          <patternFill patternType="solid">
            <bgColor theme="1" tint="0.499984740745262"/>
          </patternFill>
        </fill>
      </dxf>
    </rfmt>
    <rfmt sheetId="8" sqref="AG778" start="0" length="0">
      <dxf>
        <fill>
          <patternFill patternType="solid">
            <bgColor theme="1" tint="0.499984740745262"/>
          </patternFill>
        </fill>
      </dxf>
    </rfmt>
    <rfmt sheetId="8" sqref="AG779" start="0" length="0">
      <dxf>
        <fill>
          <patternFill patternType="solid">
            <bgColor theme="1" tint="0.499984740745262"/>
          </patternFill>
        </fill>
      </dxf>
    </rfmt>
    <rfmt sheetId="8" sqref="AG780" start="0" length="0">
      <dxf>
        <fill>
          <patternFill patternType="solid">
            <bgColor theme="1" tint="0.499984740745262"/>
          </patternFill>
        </fill>
      </dxf>
    </rfmt>
    <rfmt sheetId="8" sqref="AG781" start="0" length="0">
      <dxf>
        <fill>
          <patternFill patternType="solid">
            <bgColor theme="1" tint="0.499984740745262"/>
          </patternFill>
        </fill>
      </dxf>
    </rfmt>
    <rfmt sheetId="8" sqref="AG782" start="0" length="0">
      <dxf>
        <fill>
          <patternFill patternType="solid">
            <bgColor theme="1" tint="0.499984740745262"/>
          </patternFill>
        </fill>
      </dxf>
    </rfmt>
    <rfmt sheetId="8" sqref="AG783" start="0" length="0">
      <dxf>
        <fill>
          <patternFill patternType="solid">
            <bgColor theme="1" tint="0.499984740745262"/>
          </patternFill>
        </fill>
      </dxf>
    </rfmt>
    <rfmt sheetId="8" sqref="AG784" start="0" length="0">
      <dxf>
        <fill>
          <patternFill patternType="solid">
            <bgColor theme="1" tint="0.499984740745262"/>
          </patternFill>
        </fill>
      </dxf>
    </rfmt>
    <rfmt sheetId="8" sqref="AG785" start="0" length="0">
      <dxf>
        <fill>
          <patternFill patternType="solid">
            <bgColor theme="1" tint="0.499984740745262"/>
          </patternFill>
        </fill>
      </dxf>
    </rfmt>
    <rfmt sheetId="8" sqref="AG786" start="0" length="0">
      <dxf>
        <fill>
          <patternFill patternType="solid">
            <bgColor theme="1" tint="0.499984740745262"/>
          </patternFill>
        </fill>
      </dxf>
    </rfmt>
    <rfmt sheetId="8" sqref="AG787" start="0" length="0">
      <dxf>
        <fill>
          <patternFill patternType="solid">
            <bgColor theme="1" tint="0.499984740745262"/>
          </patternFill>
        </fill>
      </dxf>
    </rfmt>
    <rfmt sheetId="8" sqref="AG788" start="0" length="0">
      <dxf>
        <fill>
          <patternFill patternType="solid">
            <bgColor theme="1" tint="0.499984740745262"/>
          </patternFill>
        </fill>
      </dxf>
    </rfmt>
    <rfmt sheetId="8" sqref="AG789" start="0" length="0">
      <dxf>
        <fill>
          <patternFill patternType="solid">
            <bgColor theme="1" tint="0.499984740745262"/>
          </patternFill>
        </fill>
      </dxf>
    </rfmt>
    <rfmt sheetId="8" sqref="AG790" start="0" length="0">
      <dxf>
        <fill>
          <patternFill patternType="solid">
            <bgColor theme="1" tint="0.499984740745262"/>
          </patternFill>
        </fill>
      </dxf>
    </rfmt>
    <rfmt sheetId="8" sqref="AG791" start="0" length="0">
      <dxf>
        <fill>
          <patternFill patternType="solid">
            <bgColor theme="1" tint="0.499984740745262"/>
          </patternFill>
        </fill>
      </dxf>
    </rfmt>
    <rfmt sheetId="8" sqref="AG792" start="0" length="0">
      <dxf>
        <fill>
          <patternFill patternType="solid">
            <bgColor theme="1" tint="0.499984740745262"/>
          </patternFill>
        </fill>
      </dxf>
    </rfmt>
    <rfmt sheetId="8" sqref="AG793" start="0" length="0">
      <dxf>
        <fill>
          <patternFill patternType="solid">
            <bgColor theme="1" tint="0.499984740745262"/>
          </patternFill>
        </fill>
      </dxf>
    </rfmt>
    <rfmt sheetId="8" sqref="AG794" start="0" length="0">
      <dxf>
        <fill>
          <patternFill patternType="solid">
            <bgColor theme="1" tint="0.499984740745262"/>
          </patternFill>
        </fill>
      </dxf>
    </rfmt>
    <rfmt sheetId="8" sqref="AG795" start="0" length="0">
      <dxf>
        <fill>
          <patternFill patternType="solid">
            <bgColor theme="1" tint="0.499984740745262"/>
          </patternFill>
        </fill>
      </dxf>
    </rfmt>
    <rfmt sheetId="8" sqref="AG796" start="0" length="0">
      <dxf>
        <fill>
          <patternFill patternType="solid">
            <bgColor theme="1" tint="0.499984740745262"/>
          </patternFill>
        </fill>
      </dxf>
    </rfmt>
    <rfmt sheetId="8" sqref="AG797" start="0" length="0">
      <dxf>
        <fill>
          <patternFill patternType="solid">
            <bgColor theme="1" tint="0.499984740745262"/>
          </patternFill>
        </fill>
      </dxf>
    </rfmt>
    <rfmt sheetId="8" sqref="AG798" start="0" length="0">
      <dxf>
        <fill>
          <patternFill patternType="solid">
            <bgColor theme="1" tint="0.499984740745262"/>
          </patternFill>
        </fill>
      </dxf>
    </rfmt>
    <rfmt sheetId="8" sqref="AG799" start="0" length="0">
      <dxf>
        <fill>
          <patternFill patternType="solid">
            <bgColor theme="1" tint="0.499984740745262"/>
          </patternFill>
        </fill>
      </dxf>
    </rfmt>
    <rfmt sheetId="8" sqref="AG800" start="0" length="0">
      <dxf>
        <fill>
          <patternFill patternType="solid">
            <bgColor theme="1" tint="0.499984740745262"/>
          </patternFill>
        </fill>
      </dxf>
    </rfmt>
    <rfmt sheetId="8" sqref="AG801" start="0" length="0">
      <dxf>
        <fill>
          <patternFill patternType="solid">
            <bgColor theme="1" tint="0.499984740745262"/>
          </patternFill>
        </fill>
      </dxf>
    </rfmt>
    <rfmt sheetId="8" sqref="AG802" start="0" length="0">
      <dxf>
        <fill>
          <patternFill patternType="solid">
            <bgColor theme="1" tint="0.499984740745262"/>
          </patternFill>
        </fill>
      </dxf>
    </rfmt>
    <rfmt sheetId="8" sqref="AG803" start="0" length="0">
      <dxf>
        <fill>
          <patternFill patternType="solid">
            <bgColor theme="1" tint="0.499984740745262"/>
          </patternFill>
        </fill>
      </dxf>
    </rfmt>
    <rfmt sheetId="8" sqref="AG804" start="0" length="0">
      <dxf>
        <fill>
          <patternFill patternType="solid">
            <bgColor theme="1" tint="0.499984740745262"/>
          </patternFill>
        </fill>
      </dxf>
    </rfmt>
    <rfmt sheetId="8" sqref="AG805" start="0" length="0">
      <dxf>
        <fill>
          <patternFill patternType="solid">
            <bgColor theme="1" tint="0.499984740745262"/>
          </patternFill>
        </fill>
      </dxf>
    </rfmt>
    <rfmt sheetId="8" sqref="AG806" start="0" length="0">
      <dxf>
        <fill>
          <patternFill patternType="solid">
            <bgColor theme="1" tint="0.499984740745262"/>
          </patternFill>
        </fill>
      </dxf>
    </rfmt>
    <rfmt sheetId="8" sqref="AG807" start="0" length="0">
      <dxf>
        <fill>
          <patternFill patternType="solid">
            <bgColor theme="1" tint="0.499984740745262"/>
          </patternFill>
        </fill>
      </dxf>
    </rfmt>
    <rfmt sheetId="8" sqref="AG808" start="0" length="0">
      <dxf>
        <fill>
          <patternFill patternType="solid">
            <bgColor theme="1" tint="0.499984740745262"/>
          </patternFill>
        </fill>
      </dxf>
    </rfmt>
    <rfmt sheetId="8" sqref="AG809" start="0" length="0">
      <dxf>
        <fill>
          <patternFill patternType="solid">
            <bgColor theme="1" tint="0.499984740745262"/>
          </patternFill>
        </fill>
      </dxf>
    </rfmt>
    <rfmt sheetId="8" sqref="AG810" start="0" length="0">
      <dxf>
        <fill>
          <patternFill patternType="solid">
            <bgColor theme="1" tint="0.499984740745262"/>
          </patternFill>
        </fill>
      </dxf>
    </rfmt>
    <rfmt sheetId="8" sqref="AG811" start="0" length="0">
      <dxf>
        <fill>
          <patternFill patternType="solid">
            <bgColor theme="1" tint="0.499984740745262"/>
          </patternFill>
        </fill>
      </dxf>
    </rfmt>
    <rfmt sheetId="8" sqref="AG812" start="0" length="0">
      <dxf>
        <fill>
          <patternFill patternType="solid">
            <bgColor theme="1" tint="0.499984740745262"/>
          </patternFill>
        </fill>
      </dxf>
    </rfmt>
    <rfmt sheetId="8" sqref="AG813" start="0" length="0">
      <dxf>
        <fill>
          <patternFill patternType="solid">
            <bgColor theme="1" tint="0.499984740745262"/>
          </patternFill>
        </fill>
      </dxf>
    </rfmt>
    <rfmt sheetId="8" sqref="AG814" start="0" length="0">
      <dxf>
        <fill>
          <patternFill patternType="solid">
            <bgColor theme="1" tint="0.499984740745262"/>
          </patternFill>
        </fill>
      </dxf>
    </rfmt>
    <rfmt sheetId="8" sqref="AG815" start="0" length="0">
      <dxf>
        <fill>
          <patternFill patternType="solid">
            <bgColor theme="1" tint="0.499984740745262"/>
          </patternFill>
        </fill>
      </dxf>
    </rfmt>
    <rfmt sheetId="8" sqref="AG816" start="0" length="0">
      <dxf>
        <fill>
          <patternFill patternType="solid">
            <bgColor theme="1" tint="0.499984740745262"/>
          </patternFill>
        </fill>
      </dxf>
    </rfmt>
    <rfmt sheetId="8" sqref="AG817" start="0" length="0">
      <dxf>
        <fill>
          <patternFill patternType="solid">
            <bgColor theme="1" tint="0.499984740745262"/>
          </patternFill>
        </fill>
      </dxf>
    </rfmt>
    <rfmt sheetId="8" sqref="AG818" start="0" length="0">
      <dxf>
        <fill>
          <patternFill patternType="solid">
            <bgColor theme="1" tint="0.499984740745262"/>
          </patternFill>
        </fill>
      </dxf>
    </rfmt>
    <rfmt sheetId="8" sqref="AG819" start="0" length="0">
      <dxf>
        <fill>
          <patternFill patternType="solid">
            <bgColor theme="1" tint="0.499984740745262"/>
          </patternFill>
        </fill>
      </dxf>
    </rfmt>
    <rfmt sheetId="8" sqref="AG820" start="0" length="0">
      <dxf>
        <fill>
          <patternFill patternType="solid">
            <bgColor theme="1" tint="0.499984740745262"/>
          </patternFill>
        </fill>
      </dxf>
    </rfmt>
    <rfmt sheetId="8" sqref="AG821" start="0" length="0">
      <dxf>
        <fill>
          <patternFill patternType="solid">
            <bgColor theme="1" tint="0.499984740745262"/>
          </patternFill>
        </fill>
      </dxf>
    </rfmt>
    <rfmt sheetId="8" sqref="AG822" start="0" length="0">
      <dxf>
        <fill>
          <patternFill patternType="solid">
            <bgColor theme="1" tint="0.499984740745262"/>
          </patternFill>
        </fill>
      </dxf>
    </rfmt>
    <rfmt sheetId="8" sqref="AG823" start="0" length="0">
      <dxf>
        <fill>
          <patternFill patternType="solid">
            <bgColor theme="1" tint="0.499984740745262"/>
          </patternFill>
        </fill>
      </dxf>
    </rfmt>
    <rfmt sheetId="8" sqref="AG824" start="0" length="0">
      <dxf>
        <fill>
          <patternFill patternType="solid">
            <bgColor theme="1" tint="0.499984740745262"/>
          </patternFill>
        </fill>
      </dxf>
    </rfmt>
    <rfmt sheetId="8" sqref="AG825" start="0" length="0">
      <dxf>
        <fill>
          <patternFill patternType="solid">
            <bgColor theme="1" tint="0.499984740745262"/>
          </patternFill>
        </fill>
      </dxf>
    </rfmt>
    <rfmt sheetId="8" sqref="AG826" start="0" length="0">
      <dxf>
        <fill>
          <patternFill patternType="solid">
            <bgColor theme="1" tint="0.499984740745262"/>
          </patternFill>
        </fill>
      </dxf>
    </rfmt>
    <rfmt sheetId="8" sqref="AG827" start="0" length="0">
      <dxf>
        <fill>
          <patternFill patternType="solid">
            <bgColor theme="1" tint="0.499984740745262"/>
          </patternFill>
        </fill>
      </dxf>
    </rfmt>
    <rfmt sheetId="8" sqref="AG828" start="0" length="0">
      <dxf>
        <fill>
          <patternFill patternType="solid">
            <bgColor theme="1" tint="0.499984740745262"/>
          </patternFill>
        </fill>
      </dxf>
    </rfmt>
    <rfmt sheetId="8" sqref="AG829" start="0" length="0">
      <dxf>
        <fill>
          <patternFill patternType="solid">
            <bgColor theme="1" tint="0.499984740745262"/>
          </patternFill>
        </fill>
      </dxf>
    </rfmt>
    <rfmt sheetId="8" sqref="AG830" start="0" length="0">
      <dxf>
        <fill>
          <patternFill patternType="solid">
            <bgColor theme="1" tint="0.499984740745262"/>
          </patternFill>
        </fill>
      </dxf>
    </rfmt>
    <rfmt sheetId="8" sqref="AG831" start="0" length="0">
      <dxf>
        <fill>
          <patternFill patternType="solid">
            <bgColor theme="1" tint="0.499984740745262"/>
          </patternFill>
        </fill>
      </dxf>
    </rfmt>
    <rfmt sheetId="8" sqref="AG832" start="0" length="0">
      <dxf>
        <fill>
          <patternFill patternType="solid">
            <bgColor theme="1" tint="0.499984740745262"/>
          </patternFill>
        </fill>
      </dxf>
    </rfmt>
    <rfmt sheetId="8" sqref="AG833" start="0" length="0">
      <dxf>
        <fill>
          <patternFill patternType="solid">
            <bgColor theme="1" tint="0.499984740745262"/>
          </patternFill>
        </fill>
      </dxf>
    </rfmt>
    <rfmt sheetId="8" sqref="AG834" start="0" length="0">
      <dxf>
        <fill>
          <patternFill patternType="solid">
            <bgColor theme="1" tint="0.499984740745262"/>
          </patternFill>
        </fill>
      </dxf>
    </rfmt>
    <rfmt sheetId="8" sqref="AG835" start="0" length="0">
      <dxf>
        <fill>
          <patternFill patternType="solid">
            <bgColor theme="1" tint="0.499984740745262"/>
          </patternFill>
        </fill>
      </dxf>
    </rfmt>
    <rfmt sheetId="8" sqref="AG836" start="0" length="0">
      <dxf>
        <fill>
          <patternFill patternType="solid">
            <bgColor theme="1" tint="0.499984740745262"/>
          </patternFill>
        </fill>
      </dxf>
    </rfmt>
    <rfmt sheetId="8" sqref="AG837" start="0" length="0">
      <dxf>
        <fill>
          <patternFill patternType="solid">
            <bgColor theme="1" tint="0.499984740745262"/>
          </patternFill>
        </fill>
      </dxf>
    </rfmt>
    <rfmt sheetId="8" sqref="AG838" start="0" length="0">
      <dxf>
        <fill>
          <patternFill patternType="solid">
            <bgColor theme="1" tint="0.499984740745262"/>
          </patternFill>
        </fill>
      </dxf>
    </rfmt>
    <rfmt sheetId="8" sqref="AG839" start="0" length="0">
      <dxf>
        <fill>
          <patternFill patternType="solid">
            <bgColor theme="1" tint="0.499984740745262"/>
          </patternFill>
        </fill>
      </dxf>
    </rfmt>
    <rfmt sheetId="8" sqref="AG840" start="0" length="0">
      <dxf>
        <fill>
          <patternFill patternType="solid">
            <bgColor theme="1" tint="0.499984740745262"/>
          </patternFill>
        </fill>
      </dxf>
    </rfmt>
    <rfmt sheetId="8" sqref="AG841" start="0" length="0">
      <dxf>
        <fill>
          <patternFill patternType="solid">
            <bgColor theme="1" tint="0.499984740745262"/>
          </patternFill>
        </fill>
      </dxf>
    </rfmt>
    <rfmt sheetId="8" sqref="AG842" start="0" length="0">
      <dxf>
        <fill>
          <patternFill patternType="solid">
            <bgColor theme="1" tint="0.499984740745262"/>
          </patternFill>
        </fill>
      </dxf>
    </rfmt>
    <rfmt sheetId="8" sqref="AG843" start="0" length="0">
      <dxf>
        <fill>
          <patternFill patternType="solid">
            <bgColor theme="1" tint="0.499984740745262"/>
          </patternFill>
        </fill>
      </dxf>
    </rfmt>
    <rfmt sheetId="8" sqref="AG844" start="0" length="0">
      <dxf>
        <fill>
          <patternFill patternType="solid">
            <bgColor theme="1" tint="0.499984740745262"/>
          </patternFill>
        </fill>
      </dxf>
    </rfmt>
    <rfmt sheetId="8" sqref="AG845" start="0" length="0">
      <dxf>
        <fill>
          <patternFill patternType="solid">
            <bgColor theme="1" tint="0.499984740745262"/>
          </patternFill>
        </fill>
      </dxf>
    </rfmt>
    <rfmt sheetId="8" sqref="AG846" start="0" length="0">
      <dxf>
        <fill>
          <patternFill patternType="solid">
            <bgColor theme="1" tint="0.499984740745262"/>
          </patternFill>
        </fill>
      </dxf>
    </rfmt>
    <rfmt sheetId="8" sqref="AG847" start="0" length="0">
      <dxf>
        <fill>
          <patternFill patternType="solid">
            <bgColor theme="1" tint="0.499984740745262"/>
          </patternFill>
        </fill>
      </dxf>
    </rfmt>
    <rfmt sheetId="8" sqref="AG848" start="0" length="0">
      <dxf>
        <fill>
          <patternFill patternType="solid">
            <bgColor theme="1" tint="0.499984740745262"/>
          </patternFill>
        </fill>
      </dxf>
    </rfmt>
    <rfmt sheetId="8" sqref="AG849" start="0" length="0">
      <dxf>
        <fill>
          <patternFill patternType="solid">
            <bgColor theme="1" tint="0.499984740745262"/>
          </patternFill>
        </fill>
      </dxf>
    </rfmt>
    <rfmt sheetId="8" sqref="AG850" start="0" length="0">
      <dxf>
        <fill>
          <patternFill patternType="solid">
            <bgColor theme="1" tint="0.499984740745262"/>
          </patternFill>
        </fill>
      </dxf>
    </rfmt>
    <rfmt sheetId="8" sqref="AG851" start="0" length="0">
      <dxf>
        <fill>
          <patternFill patternType="solid">
            <bgColor theme="1" tint="0.499984740745262"/>
          </patternFill>
        </fill>
      </dxf>
    </rfmt>
    <rfmt sheetId="8" sqref="AG852" start="0" length="0">
      <dxf>
        <fill>
          <patternFill patternType="solid">
            <bgColor theme="1" tint="0.499984740745262"/>
          </patternFill>
        </fill>
      </dxf>
    </rfmt>
    <rfmt sheetId="8" sqref="AG853" start="0" length="0">
      <dxf>
        <fill>
          <patternFill patternType="solid">
            <bgColor theme="1" tint="0.499984740745262"/>
          </patternFill>
        </fill>
      </dxf>
    </rfmt>
    <rfmt sheetId="8" sqref="AG854" start="0" length="0">
      <dxf>
        <fill>
          <patternFill patternType="solid">
            <bgColor theme="1" tint="0.499984740745262"/>
          </patternFill>
        </fill>
      </dxf>
    </rfmt>
    <rfmt sheetId="8" sqref="AG855" start="0" length="0">
      <dxf>
        <fill>
          <patternFill patternType="solid">
            <bgColor theme="1" tint="0.499984740745262"/>
          </patternFill>
        </fill>
      </dxf>
    </rfmt>
    <rfmt sheetId="8" sqref="AG856" start="0" length="0">
      <dxf>
        <fill>
          <patternFill patternType="solid">
            <bgColor theme="1" tint="0.499984740745262"/>
          </patternFill>
        </fill>
      </dxf>
    </rfmt>
    <rfmt sheetId="8" sqref="AG857" start="0" length="0">
      <dxf>
        <fill>
          <patternFill patternType="solid">
            <bgColor theme="1" tint="0.499984740745262"/>
          </patternFill>
        </fill>
      </dxf>
    </rfmt>
    <rfmt sheetId="8" sqref="AG858" start="0" length="0">
      <dxf>
        <fill>
          <patternFill patternType="solid">
            <bgColor theme="1" tint="0.499984740745262"/>
          </patternFill>
        </fill>
      </dxf>
    </rfmt>
    <rfmt sheetId="8" sqref="AG859" start="0" length="0">
      <dxf>
        <fill>
          <patternFill patternType="solid">
            <bgColor theme="1" tint="0.499984740745262"/>
          </patternFill>
        </fill>
      </dxf>
    </rfmt>
    <rfmt sheetId="8" sqref="AG860" start="0" length="0">
      <dxf>
        <fill>
          <patternFill patternType="solid">
            <bgColor theme="1" tint="0.499984740745262"/>
          </patternFill>
        </fill>
      </dxf>
    </rfmt>
    <rfmt sheetId="8" sqref="AG861" start="0" length="0">
      <dxf>
        <fill>
          <patternFill patternType="solid">
            <bgColor theme="1" tint="0.499984740745262"/>
          </patternFill>
        </fill>
      </dxf>
    </rfmt>
    <rfmt sheetId="8" sqref="AG862" start="0" length="0">
      <dxf>
        <fill>
          <patternFill patternType="solid">
            <bgColor theme="1" tint="0.499984740745262"/>
          </patternFill>
        </fill>
      </dxf>
    </rfmt>
    <rfmt sheetId="8" sqref="AG863" start="0" length="0">
      <dxf>
        <fill>
          <patternFill patternType="solid">
            <bgColor theme="1" tint="0.499984740745262"/>
          </patternFill>
        </fill>
      </dxf>
    </rfmt>
    <rfmt sheetId="8" sqref="AG864" start="0" length="0">
      <dxf>
        <fill>
          <patternFill patternType="solid">
            <bgColor theme="1" tint="0.499984740745262"/>
          </patternFill>
        </fill>
      </dxf>
    </rfmt>
    <rfmt sheetId="8" sqref="AG865" start="0" length="0">
      <dxf>
        <fill>
          <patternFill patternType="solid">
            <bgColor theme="1" tint="0.499984740745262"/>
          </patternFill>
        </fill>
      </dxf>
    </rfmt>
    <rfmt sheetId="8" sqref="AG866" start="0" length="0">
      <dxf>
        <fill>
          <patternFill patternType="solid">
            <bgColor theme="1" tint="0.499984740745262"/>
          </patternFill>
        </fill>
      </dxf>
    </rfmt>
    <rfmt sheetId="8" sqref="AG867" start="0" length="0">
      <dxf>
        <fill>
          <patternFill patternType="solid">
            <bgColor theme="1" tint="0.499984740745262"/>
          </patternFill>
        </fill>
      </dxf>
    </rfmt>
    <rfmt sheetId="8" sqref="AG868" start="0" length="0">
      <dxf>
        <fill>
          <patternFill patternType="solid">
            <bgColor theme="1" tint="0.499984740745262"/>
          </patternFill>
        </fill>
      </dxf>
    </rfmt>
    <rfmt sheetId="8" sqref="AG869" start="0" length="0">
      <dxf>
        <fill>
          <patternFill patternType="solid">
            <bgColor theme="1" tint="0.499984740745262"/>
          </patternFill>
        </fill>
      </dxf>
    </rfmt>
    <rfmt sheetId="8" sqref="AG870" start="0" length="0">
      <dxf>
        <fill>
          <patternFill patternType="solid">
            <bgColor theme="1" tint="0.499984740745262"/>
          </patternFill>
        </fill>
      </dxf>
    </rfmt>
    <rfmt sheetId="8" sqref="AG871" start="0" length="0">
      <dxf>
        <fill>
          <patternFill patternType="solid">
            <bgColor theme="1" tint="0.499984740745262"/>
          </patternFill>
        </fill>
      </dxf>
    </rfmt>
    <rfmt sheetId="8" sqref="AG872" start="0" length="0">
      <dxf>
        <fill>
          <patternFill patternType="solid">
            <bgColor theme="1" tint="0.499984740745262"/>
          </patternFill>
        </fill>
      </dxf>
    </rfmt>
    <rfmt sheetId="8" sqref="AG873" start="0" length="0">
      <dxf>
        <fill>
          <patternFill patternType="solid">
            <bgColor theme="1" tint="0.499984740745262"/>
          </patternFill>
        </fill>
      </dxf>
    </rfmt>
    <rfmt sheetId="8" sqref="AG874" start="0" length="0">
      <dxf>
        <fill>
          <patternFill patternType="solid">
            <bgColor theme="1" tint="0.499984740745262"/>
          </patternFill>
        </fill>
      </dxf>
    </rfmt>
    <rfmt sheetId="8" sqref="AG875" start="0" length="0">
      <dxf>
        <fill>
          <patternFill patternType="solid">
            <bgColor theme="1" tint="0.499984740745262"/>
          </patternFill>
        </fill>
      </dxf>
    </rfmt>
    <rfmt sheetId="8" sqref="AG876" start="0" length="0">
      <dxf>
        <fill>
          <patternFill patternType="solid">
            <bgColor theme="1" tint="0.499984740745262"/>
          </patternFill>
        </fill>
      </dxf>
    </rfmt>
    <rfmt sheetId="8" sqref="AG877" start="0" length="0">
      <dxf>
        <fill>
          <patternFill patternType="solid">
            <bgColor theme="1" tint="0.499984740745262"/>
          </patternFill>
        </fill>
      </dxf>
    </rfmt>
    <rfmt sheetId="8" sqref="AG878" start="0" length="0">
      <dxf>
        <fill>
          <patternFill patternType="solid">
            <bgColor theme="1" tint="0.499984740745262"/>
          </patternFill>
        </fill>
      </dxf>
    </rfmt>
    <rfmt sheetId="8" sqref="AG879" start="0" length="0">
      <dxf>
        <fill>
          <patternFill patternType="solid">
            <bgColor theme="1" tint="0.499984740745262"/>
          </patternFill>
        </fill>
      </dxf>
    </rfmt>
    <rfmt sheetId="8" sqref="AG880" start="0" length="0">
      <dxf>
        <fill>
          <patternFill patternType="solid">
            <bgColor theme="1" tint="0.499984740745262"/>
          </patternFill>
        </fill>
      </dxf>
    </rfmt>
    <rfmt sheetId="8" sqref="AG881" start="0" length="0">
      <dxf>
        <fill>
          <patternFill patternType="solid">
            <bgColor theme="1" tint="0.499984740745262"/>
          </patternFill>
        </fill>
      </dxf>
    </rfmt>
    <rfmt sheetId="8" sqref="AG882" start="0" length="0">
      <dxf>
        <fill>
          <patternFill patternType="solid">
            <bgColor theme="1" tint="0.499984740745262"/>
          </patternFill>
        </fill>
      </dxf>
    </rfmt>
    <rfmt sheetId="8" sqref="AG883" start="0" length="0">
      <dxf>
        <fill>
          <patternFill patternType="solid">
            <bgColor theme="1" tint="0.499984740745262"/>
          </patternFill>
        </fill>
      </dxf>
    </rfmt>
    <rfmt sheetId="8" sqref="AG884" start="0" length="0">
      <dxf>
        <fill>
          <patternFill patternType="solid">
            <bgColor theme="1" tint="0.499984740745262"/>
          </patternFill>
        </fill>
      </dxf>
    </rfmt>
    <rfmt sheetId="8" sqref="AG885" start="0" length="0">
      <dxf>
        <fill>
          <patternFill patternType="solid">
            <bgColor theme="1" tint="0.499984740745262"/>
          </patternFill>
        </fill>
      </dxf>
    </rfmt>
    <rfmt sheetId="8" sqref="AG886" start="0" length="0">
      <dxf>
        <fill>
          <patternFill patternType="solid">
            <bgColor theme="1" tint="0.499984740745262"/>
          </patternFill>
        </fill>
      </dxf>
    </rfmt>
    <rfmt sheetId="8" sqref="AG887" start="0" length="0">
      <dxf>
        <fill>
          <patternFill patternType="solid">
            <bgColor theme="1" tint="0.499984740745262"/>
          </patternFill>
        </fill>
      </dxf>
    </rfmt>
    <rfmt sheetId="8" sqref="AG888" start="0" length="0">
      <dxf>
        <fill>
          <patternFill patternType="solid">
            <bgColor theme="1" tint="0.499984740745262"/>
          </patternFill>
        </fill>
      </dxf>
    </rfmt>
    <rfmt sheetId="8" sqref="AG889" start="0" length="0">
      <dxf>
        <fill>
          <patternFill patternType="solid">
            <bgColor theme="1" tint="0.499984740745262"/>
          </patternFill>
        </fill>
      </dxf>
    </rfmt>
    <rfmt sheetId="8" sqref="AG890" start="0" length="0">
      <dxf>
        <fill>
          <patternFill patternType="solid">
            <bgColor theme="1" tint="0.499984740745262"/>
          </patternFill>
        </fill>
      </dxf>
    </rfmt>
    <rfmt sheetId="8" sqref="AG891" start="0" length="0">
      <dxf>
        <fill>
          <patternFill patternType="solid">
            <bgColor theme="1" tint="0.499984740745262"/>
          </patternFill>
        </fill>
      </dxf>
    </rfmt>
    <rfmt sheetId="8" sqref="AG892" start="0" length="0">
      <dxf>
        <fill>
          <patternFill patternType="solid">
            <bgColor theme="1" tint="0.499984740745262"/>
          </patternFill>
        </fill>
      </dxf>
    </rfmt>
    <rfmt sheetId="8" sqref="AG893" start="0" length="0">
      <dxf>
        <fill>
          <patternFill patternType="solid">
            <bgColor theme="1" tint="0.499984740745262"/>
          </patternFill>
        </fill>
      </dxf>
    </rfmt>
    <rfmt sheetId="8" sqref="AG894" start="0" length="0">
      <dxf>
        <fill>
          <patternFill patternType="solid">
            <bgColor theme="1" tint="0.499984740745262"/>
          </patternFill>
        </fill>
      </dxf>
    </rfmt>
    <rfmt sheetId="8" sqref="AG895" start="0" length="0">
      <dxf>
        <fill>
          <patternFill patternType="solid">
            <bgColor theme="1" tint="0.499984740745262"/>
          </patternFill>
        </fill>
      </dxf>
    </rfmt>
    <rfmt sheetId="8" sqref="AG896" start="0" length="0">
      <dxf>
        <fill>
          <patternFill patternType="solid">
            <bgColor theme="1" tint="0.499984740745262"/>
          </patternFill>
        </fill>
      </dxf>
    </rfmt>
    <rfmt sheetId="8" sqref="AG897" start="0" length="0">
      <dxf>
        <fill>
          <patternFill patternType="solid">
            <bgColor theme="1" tint="0.499984740745262"/>
          </patternFill>
        </fill>
      </dxf>
    </rfmt>
    <rfmt sheetId="8" sqref="AG898" start="0" length="0">
      <dxf>
        <fill>
          <patternFill patternType="solid">
            <bgColor theme="1" tint="0.499984740745262"/>
          </patternFill>
        </fill>
      </dxf>
    </rfmt>
    <rfmt sheetId="8" sqref="AG899" start="0" length="0">
      <dxf>
        <fill>
          <patternFill patternType="solid">
            <bgColor theme="1" tint="0.499984740745262"/>
          </patternFill>
        </fill>
      </dxf>
    </rfmt>
    <rfmt sheetId="8" sqref="AG900" start="0" length="0">
      <dxf>
        <fill>
          <patternFill patternType="solid">
            <bgColor theme="1" tint="0.499984740745262"/>
          </patternFill>
        </fill>
      </dxf>
    </rfmt>
    <rfmt sheetId="8" sqref="AG901" start="0" length="0">
      <dxf>
        <fill>
          <patternFill patternType="solid">
            <bgColor theme="1" tint="0.499984740745262"/>
          </patternFill>
        </fill>
      </dxf>
    </rfmt>
    <rfmt sheetId="8" sqref="AG902" start="0" length="0">
      <dxf>
        <fill>
          <patternFill patternType="solid">
            <bgColor theme="1" tint="0.499984740745262"/>
          </patternFill>
        </fill>
      </dxf>
    </rfmt>
    <rfmt sheetId="8" sqref="AG903" start="0" length="0">
      <dxf>
        <fill>
          <patternFill patternType="solid">
            <bgColor theme="1" tint="0.499984740745262"/>
          </patternFill>
        </fill>
      </dxf>
    </rfmt>
    <rfmt sheetId="8" sqref="AG904" start="0" length="0">
      <dxf>
        <fill>
          <patternFill patternType="solid">
            <bgColor theme="1" tint="0.499984740745262"/>
          </patternFill>
        </fill>
      </dxf>
    </rfmt>
    <rfmt sheetId="8" sqref="AG905" start="0" length="0">
      <dxf>
        <fill>
          <patternFill patternType="solid">
            <bgColor theme="1" tint="0.499984740745262"/>
          </patternFill>
        </fill>
      </dxf>
    </rfmt>
    <rfmt sheetId="8" sqref="AG906" start="0" length="0">
      <dxf>
        <fill>
          <patternFill patternType="solid">
            <bgColor theme="1" tint="0.499984740745262"/>
          </patternFill>
        </fill>
      </dxf>
    </rfmt>
    <rfmt sheetId="8" sqref="AG907" start="0" length="0">
      <dxf>
        <fill>
          <patternFill patternType="solid">
            <bgColor theme="1" tint="0.499984740745262"/>
          </patternFill>
        </fill>
      </dxf>
    </rfmt>
    <rfmt sheetId="8" sqref="AG908" start="0" length="0">
      <dxf>
        <fill>
          <patternFill patternType="solid">
            <bgColor theme="1" tint="0.499984740745262"/>
          </patternFill>
        </fill>
      </dxf>
    </rfmt>
    <rfmt sheetId="8" sqref="AG909" start="0" length="0">
      <dxf>
        <fill>
          <patternFill patternType="solid">
            <bgColor theme="1" tint="0.499984740745262"/>
          </patternFill>
        </fill>
      </dxf>
    </rfmt>
    <rfmt sheetId="8" sqref="AG910" start="0" length="0">
      <dxf>
        <fill>
          <patternFill patternType="solid">
            <bgColor theme="1" tint="0.499984740745262"/>
          </patternFill>
        </fill>
      </dxf>
    </rfmt>
    <rfmt sheetId="8" sqref="AG911" start="0" length="0">
      <dxf>
        <fill>
          <patternFill patternType="solid">
            <bgColor theme="1" tint="0.499984740745262"/>
          </patternFill>
        </fill>
      </dxf>
    </rfmt>
    <rfmt sheetId="8" sqref="AG912" start="0" length="0">
      <dxf>
        <fill>
          <patternFill patternType="solid">
            <bgColor theme="1" tint="0.499984740745262"/>
          </patternFill>
        </fill>
      </dxf>
    </rfmt>
    <rfmt sheetId="8" sqref="AG913" start="0" length="0">
      <dxf>
        <fill>
          <patternFill patternType="solid">
            <bgColor theme="1" tint="0.499984740745262"/>
          </patternFill>
        </fill>
      </dxf>
    </rfmt>
    <rfmt sheetId="8" sqref="AG914" start="0" length="0">
      <dxf>
        <fill>
          <patternFill patternType="solid">
            <bgColor theme="1" tint="0.499984740745262"/>
          </patternFill>
        </fill>
      </dxf>
    </rfmt>
    <rfmt sheetId="8" sqref="AG915" start="0" length="0">
      <dxf>
        <fill>
          <patternFill patternType="solid">
            <bgColor theme="1" tint="0.499984740745262"/>
          </patternFill>
        </fill>
      </dxf>
    </rfmt>
    <rfmt sheetId="8" sqref="AG916" start="0" length="0">
      <dxf>
        <fill>
          <patternFill patternType="solid">
            <bgColor theme="1" tint="0.499984740745262"/>
          </patternFill>
        </fill>
      </dxf>
    </rfmt>
    <rfmt sheetId="8" sqref="AG917" start="0" length="0">
      <dxf>
        <fill>
          <patternFill patternType="solid">
            <bgColor theme="1" tint="0.499984740745262"/>
          </patternFill>
        </fill>
      </dxf>
    </rfmt>
    <rfmt sheetId="8" sqref="AG918" start="0" length="0">
      <dxf>
        <fill>
          <patternFill patternType="solid">
            <bgColor theme="1" tint="0.499984740745262"/>
          </patternFill>
        </fill>
      </dxf>
    </rfmt>
    <rfmt sheetId="8" sqref="AG919" start="0" length="0">
      <dxf>
        <fill>
          <patternFill patternType="solid">
            <bgColor theme="1" tint="0.499984740745262"/>
          </patternFill>
        </fill>
      </dxf>
    </rfmt>
    <rfmt sheetId="8" sqref="AG920" start="0" length="0">
      <dxf>
        <fill>
          <patternFill patternType="solid">
            <bgColor theme="1" tint="0.499984740745262"/>
          </patternFill>
        </fill>
      </dxf>
    </rfmt>
    <rfmt sheetId="8" sqref="AG921" start="0" length="0">
      <dxf>
        <fill>
          <patternFill patternType="solid">
            <bgColor theme="1" tint="0.499984740745262"/>
          </patternFill>
        </fill>
      </dxf>
    </rfmt>
    <rfmt sheetId="8" sqref="AG922" start="0" length="0">
      <dxf>
        <fill>
          <patternFill patternType="solid">
            <bgColor theme="1" tint="0.499984740745262"/>
          </patternFill>
        </fill>
      </dxf>
    </rfmt>
    <rfmt sheetId="8" sqref="AG923" start="0" length="0">
      <dxf>
        <fill>
          <patternFill patternType="solid">
            <bgColor theme="1" tint="0.499984740745262"/>
          </patternFill>
        </fill>
      </dxf>
    </rfmt>
    <rfmt sheetId="8" sqref="AG924" start="0" length="0">
      <dxf>
        <fill>
          <patternFill patternType="solid">
            <bgColor theme="1" tint="0.499984740745262"/>
          </patternFill>
        </fill>
      </dxf>
    </rfmt>
    <rfmt sheetId="8" sqref="AG925" start="0" length="0">
      <dxf>
        <fill>
          <patternFill patternType="solid">
            <bgColor theme="1" tint="0.499984740745262"/>
          </patternFill>
        </fill>
      </dxf>
    </rfmt>
    <rfmt sheetId="8" sqref="AG926" start="0" length="0">
      <dxf>
        <fill>
          <patternFill patternType="solid">
            <bgColor theme="1" tint="0.499984740745262"/>
          </patternFill>
        </fill>
      </dxf>
    </rfmt>
    <rfmt sheetId="8" sqref="AG927" start="0" length="0">
      <dxf>
        <fill>
          <patternFill patternType="solid">
            <bgColor theme="1" tint="0.499984740745262"/>
          </patternFill>
        </fill>
      </dxf>
    </rfmt>
    <rfmt sheetId="8" sqref="AG928" start="0" length="0">
      <dxf>
        <fill>
          <patternFill patternType="solid">
            <bgColor theme="1" tint="0.499984740745262"/>
          </patternFill>
        </fill>
      </dxf>
    </rfmt>
    <rfmt sheetId="8" sqref="AG929" start="0" length="0">
      <dxf>
        <fill>
          <patternFill patternType="solid">
            <bgColor theme="1" tint="0.499984740745262"/>
          </patternFill>
        </fill>
      </dxf>
    </rfmt>
    <rfmt sheetId="8" sqref="AG930" start="0" length="0">
      <dxf>
        <fill>
          <patternFill patternType="solid">
            <bgColor theme="1" tint="0.499984740745262"/>
          </patternFill>
        </fill>
      </dxf>
    </rfmt>
    <rfmt sheetId="8" sqref="AG931" start="0" length="0">
      <dxf>
        <fill>
          <patternFill patternType="solid">
            <bgColor theme="1" tint="0.499984740745262"/>
          </patternFill>
        </fill>
      </dxf>
    </rfmt>
    <rfmt sheetId="8" sqref="AG932" start="0" length="0">
      <dxf>
        <fill>
          <patternFill patternType="solid">
            <bgColor theme="1" tint="0.499984740745262"/>
          </patternFill>
        </fill>
      </dxf>
    </rfmt>
    <rfmt sheetId="8" sqref="AG933" start="0" length="0">
      <dxf>
        <fill>
          <patternFill patternType="solid">
            <bgColor theme="1" tint="0.499984740745262"/>
          </patternFill>
        </fill>
      </dxf>
    </rfmt>
    <rfmt sheetId="8" sqref="AG934" start="0" length="0">
      <dxf>
        <fill>
          <patternFill patternType="solid">
            <bgColor theme="1" tint="0.499984740745262"/>
          </patternFill>
        </fill>
      </dxf>
    </rfmt>
    <rfmt sheetId="8" sqref="AG935" start="0" length="0">
      <dxf>
        <fill>
          <patternFill patternType="solid">
            <bgColor theme="1" tint="0.499984740745262"/>
          </patternFill>
        </fill>
      </dxf>
    </rfmt>
    <rfmt sheetId="8" sqref="AG936" start="0" length="0">
      <dxf>
        <fill>
          <patternFill patternType="solid">
            <bgColor theme="1" tint="0.499984740745262"/>
          </patternFill>
        </fill>
      </dxf>
    </rfmt>
    <rfmt sheetId="8" sqref="AG937" start="0" length="0">
      <dxf>
        <fill>
          <patternFill patternType="solid">
            <bgColor theme="1" tint="0.499984740745262"/>
          </patternFill>
        </fill>
      </dxf>
    </rfmt>
    <rfmt sheetId="8" sqref="AG938" start="0" length="0">
      <dxf>
        <fill>
          <patternFill patternType="solid">
            <bgColor theme="1" tint="0.499984740745262"/>
          </patternFill>
        </fill>
      </dxf>
    </rfmt>
    <rfmt sheetId="8" sqref="AG939" start="0" length="0">
      <dxf>
        <fill>
          <patternFill patternType="solid">
            <bgColor theme="1" tint="0.499984740745262"/>
          </patternFill>
        </fill>
      </dxf>
    </rfmt>
    <rfmt sheetId="8" sqref="AG940" start="0" length="0">
      <dxf>
        <fill>
          <patternFill patternType="solid">
            <bgColor theme="1" tint="0.499984740745262"/>
          </patternFill>
        </fill>
      </dxf>
    </rfmt>
    <rfmt sheetId="8" sqref="AG941" start="0" length="0">
      <dxf>
        <fill>
          <patternFill patternType="solid">
            <bgColor theme="1" tint="0.499984740745262"/>
          </patternFill>
        </fill>
      </dxf>
    </rfmt>
    <rfmt sheetId="8" sqref="AG942" start="0" length="0">
      <dxf>
        <fill>
          <patternFill patternType="solid">
            <bgColor theme="1" tint="0.499984740745262"/>
          </patternFill>
        </fill>
      </dxf>
    </rfmt>
    <rfmt sheetId="8" sqref="AG943" start="0" length="0">
      <dxf>
        <fill>
          <patternFill patternType="solid">
            <bgColor theme="1" tint="0.499984740745262"/>
          </patternFill>
        </fill>
      </dxf>
    </rfmt>
    <rfmt sheetId="8" sqref="AG944" start="0" length="0">
      <dxf>
        <fill>
          <patternFill patternType="solid">
            <bgColor theme="1" tint="0.499984740745262"/>
          </patternFill>
        </fill>
      </dxf>
    </rfmt>
    <rfmt sheetId="8" sqref="AG945" start="0" length="0">
      <dxf>
        <fill>
          <patternFill patternType="solid">
            <bgColor theme="1" tint="0.499984740745262"/>
          </patternFill>
        </fill>
      </dxf>
    </rfmt>
    <rfmt sheetId="8" sqref="AG946" start="0" length="0">
      <dxf>
        <fill>
          <patternFill patternType="solid">
            <bgColor theme="1" tint="0.499984740745262"/>
          </patternFill>
        </fill>
      </dxf>
    </rfmt>
    <rfmt sheetId="8" sqref="AG947" start="0" length="0">
      <dxf>
        <fill>
          <patternFill patternType="solid">
            <bgColor theme="1" tint="0.499984740745262"/>
          </patternFill>
        </fill>
      </dxf>
    </rfmt>
    <rfmt sheetId="8" sqref="AG948" start="0" length="0">
      <dxf>
        <fill>
          <patternFill patternType="solid">
            <bgColor theme="1" tint="0.499984740745262"/>
          </patternFill>
        </fill>
      </dxf>
    </rfmt>
    <rfmt sheetId="8" sqref="AG949" start="0" length="0">
      <dxf>
        <fill>
          <patternFill patternType="solid">
            <bgColor theme="1" tint="0.499984740745262"/>
          </patternFill>
        </fill>
      </dxf>
    </rfmt>
    <rfmt sheetId="8" sqref="AG950" start="0" length="0">
      <dxf>
        <fill>
          <patternFill patternType="solid">
            <bgColor theme="1" tint="0.499984740745262"/>
          </patternFill>
        </fill>
      </dxf>
    </rfmt>
    <rfmt sheetId="8" sqref="AG951" start="0" length="0">
      <dxf>
        <fill>
          <patternFill patternType="solid">
            <bgColor theme="1" tint="0.499984740745262"/>
          </patternFill>
        </fill>
      </dxf>
    </rfmt>
    <rfmt sheetId="8" sqref="AG952" start="0" length="0">
      <dxf>
        <fill>
          <patternFill patternType="solid">
            <bgColor theme="1" tint="0.499984740745262"/>
          </patternFill>
        </fill>
      </dxf>
    </rfmt>
    <rfmt sheetId="8" sqref="AG953" start="0" length="0">
      <dxf>
        <fill>
          <patternFill patternType="solid">
            <bgColor theme="1" tint="0.499984740745262"/>
          </patternFill>
        </fill>
      </dxf>
    </rfmt>
    <rfmt sheetId="8" sqref="AG954" start="0" length="0">
      <dxf>
        <fill>
          <patternFill patternType="solid">
            <bgColor theme="1" tint="0.499984740745262"/>
          </patternFill>
        </fill>
      </dxf>
    </rfmt>
    <rfmt sheetId="8" sqref="AG955" start="0" length="0">
      <dxf>
        <fill>
          <patternFill patternType="solid">
            <bgColor theme="1" tint="0.499984740745262"/>
          </patternFill>
        </fill>
      </dxf>
    </rfmt>
    <rfmt sheetId="8" sqref="AG956" start="0" length="0">
      <dxf>
        <fill>
          <patternFill patternType="solid">
            <bgColor theme="1" tint="0.499984740745262"/>
          </patternFill>
        </fill>
      </dxf>
    </rfmt>
    <rfmt sheetId="8" sqref="AG957" start="0" length="0">
      <dxf>
        <fill>
          <patternFill patternType="solid">
            <bgColor theme="1" tint="0.499984740745262"/>
          </patternFill>
        </fill>
      </dxf>
    </rfmt>
    <rfmt sheetId="8" sqref="AG958" start="0" length="0">
      <dxf>
        <fill>
          <patternFill patternType="solid">
            <bgColor theme="1" tint="0.499984740745262"/>
          </patternFill>
        </fill>
      </dxf>
    </rfmt>
    <rfmt sheetId="8" sqref="AG959" start="0" length="0">
      <dxf>
        <fill>
          <patternFill patternType="solid">
            <bgColor theme="1" tint="0.499984740745262"/>
          </patternFill>
        </fill>
      </dxf>
    </rfmt>
    <rfmt sheetId="8" sqref="AG960" start="0" length="0">
      <dxf>
        <fill>
          <patternFill patternType="solid">
            <bgColor theme="1" tint="0.499984740745262"/>
          </patternFill>
        </fill>
      </dxf>
    </rfmt>
    <rfmt sheetId="8" sqref="AG961" start="0" length="0">
      <dxf>
        <fill>
          <patternFill patternType="solid">
            <bgColor theme="1" tint="0.499984740745262"/>
          </patternFill>
        </fill>
      </dxf>
    </rfmt>
    <rfmt sheetId="8" sqref="AG962" start="0" length="0">
      <dxf>
        <fill>
          <patternFill patternType="solid">
            <bgColor theme="1" tint="0.499984740745262"/>
          </patternFill>
        </fill>
      </dxf>
    </rfmt>
    <rfmt sheetId="8" sqref="AG963" start="0" length="0">
      <dxf>
        <fill>
          <patternFill patternType="solid">
            <bgColor theme="1" tint="0.499984740745262"/>
          </patternFill>
        </fill>
      </dxf>
    </rfmt>
    <rfmt sheetId="8" sqref="AG964" start="0" length="0">
      <dxf>
        <fill>
          <patternFill patternType="solid">
            <bgColor theme="1" tint="0.499984740745262"/>
          </patternFill>
        </fill>
      </dxf>
    </rfmt>
    <rfmt sheetId="8" sqref="AG965" start="0" length="0">
      <dxf>
        <fill>
          <patternFill patternType="solid">
            <bgColor theme="1" tint="0.499984740745262"/>
          </patternFill>
        </fill>
      </dxf>
    </rfmt>
    <rfmt sheetId="8" sqref="AG966" start="0" length="0">
      <dxf>
        <fill>
          <patternFill patternType="solid">
            <bgColor theme="1" tint="0.499984740745262"/>
          </patternFill>
        </fill>
      </dxf>
    </rfmt>
    <rfmt sheetId="8" sqref="AG967" start="0" length="0">
      <dxf>
        <fill>
          <patternFill patternType="solid">
            <bgColor theme="1" tint="0.499984740745262"/>
          </patternFill>
        </fill>
      </dxf>
    </rfmt>
    <rfmt sheetId="8" sqref="AG968" start="0" length="0">
      <dxf>
        <fill>
          <patternFill patternType="solid">
            <bgColor theme="1" tint="0.499984740745262"/>
          </patternFill>
        </fill>
      </dxf>
    </rfmt>
    <rfmt sheetId="8" sqref="AG969" start="0" length="0">
      <dxf>
        <fill>
          <patternFill patternType="solid">
            <bgColor theme="1" tint="0.499984740745262"/>
          </patternFill>
        </fill>
      </dxf>
    </rfmt>
    <rfmt sheetId="8" sqref="AG970" start="0" length="0">
      <dxf>
        <fill>
          <patternFill patternType="solid">
            <bgColor theme="1" tint="0.499984740745262"/>
          </patternFill>
        </fill>
      </dxf>
    </rfmt>
    <rfmt sheetId="8" sqref="AG971" start="0" length="0">
      <dxf>
        <fill>
          <patternFill patternType="solid">
            <bgColor theme="1" tint="0.499984740745262"/>
          </patternFill>
        </fill>
      </dxf>
    </rfmt>
    <rfmt sheetId="8" sqref="AG972" start="0" length="0">
      <dxf>
        <fill>
          <patternFill patternType="solid">
            <bgColor theme="1" tint="0.499984740745262"/>
          </patternFill>
        </fill>
      </dxf>
    </rfmt>
    <rfmt sheetId="8" sqref="AG973" start="0" length="0">
      <dxf>
        <fill>
          <patternFill patternType="solid">
            <bgColor theme="1" tint="0.499984740745262"/>
          </patternFill>
        </fill>
      </dxf>
    </rfmt>
    <rfmt sheetId="8" sqref="AG974" start="0" length="0">
      <dxf>
        <fill>
          <patternFill patternType="solid">
            <bgColor theme="1" tint="0.499984740745262"/>
          </patternFill>
        </fill>
      </dxf>
    </rfmt>
    <rfmt sheetId="8" sqref="AG975" start="0" length="0">
      <dxf>
        <fill>
          <patternFill patternType="solid">
            <bgColor theme="1" tint="0.499984740745262"/>
          </patternFill>
        </fill>
      </dxf>
    </rfmt>
    <rfmt sheetId="8" sqref="AG976" start="0" length="0">
      <dxf>
        <fill>
          <patternFill patternType="solid">
            <bgColor theme="1" tint="0.499984740745262"/>
          </patternFill>
        </fill>
      </dxf>
    </rfmt>
    <rfmt sheetId="8" sqref="AG977" start="0" length="0">
      <dxf>
        <fill>
          <patternFill patternType="solid">
            <bgColor theme="1" tint="0.499984740745262"/>
          </patternFill>
        </fill>
      </dxf>
    </rfmt>
    <rfmt sheetId="8" sqref="AG978" start="0" length="0">
      <dxf>
        <fill>
          <patternFill patternType="solid">
            <bgColor theme="1" tint="0.499984740745262"/>
          </patternFill>
        </fill>
      </dxf>
    </rfmt>
    <rfmt sheetId="8" sqref="AG979" start="0" length="0">
      <dxf>
        <fill>
          <patternFill patternType="solid">
            <bgColor theme="1" tint="0.499984740745262"/>
          </patternFill>
        </fill>
      </dxf>
    </rfmt>
    <rfmt sheetId="8" sqref="AG980" start="0" length="0">
      <dxf>
        <fill>
          <patternFill patternType="solid">
            <bgColor theme="1" tint="0.499984740745262"/>
          </patternFill>
        </fill>
      </dxf>
    </rfmt>
    <rfmt sheetId="8" sqref="AG981" start="0" length="0">
      <dxf>
        <fill>
          <patternFill patternType="solid">
            <bgColor theme="1" tint="0.499984740745262"/>
          </patternFill>
        </fill>
      </dxf>
    </rfmt>
    <rfmt sheetId="8" sqref="AG982" start="0" length="0">
      <dxf>
        <fill>
          <patternFill patternType="solid">
            <bgColor theme="1" tint="0.499984740745262"/>
          </patternFill>
        </fill>
      </dxf>
    </rfmt>
    <rfmt sheetId="8" sqref="AG983" start="0" length="0">
      <dxf>
        <fill>
          <patternFill patternType="solid">
            <bgColor theme="1" tint="0.499984740745262"/>
          </patternFill>
        </fill>
      </dxf>
    </rfmt>
    <rfmt sheetId="8" sqref="AG984" start="0" length="0">
      <dxf>
        <fill>
          <patternFill patternType="solid">
            <bgColor theme="1" tint="0.499984740745262"/>
          </patternFill>
        </fill>
      </dxf>
    </rfmt>
    <rfmt sheetId="8" sqref="AG985" start="0" length="0">
      <dxf>
        <fill>
          <patternFill patternType="solid">
            <bgColor theme="1" tint="0.499984740745262"/>
          </patternFill>
        </fill>
      </dxf>
    </rfmt>
    <rfmt sheetId="8" sqref="AG986" start="0" length="0">
      <dxf>
        <fill>
          <patternFill patternType="solid">
            <bgColor theme="1" tint="0.499984740745262"/>
          </patternFill>
        </fill>
      </dxf>
    </rfmt>
    <rfmt sheetId="8" sqref="AG987" start="0" length="0">
      <dxf>
        <fill>
          <patternFill patternType="solid">
            <bgColor theme="1" tint="0.499984740745262"/>
          </patternFill>
        </fill>
      </dxf>
    </rfmt>
    <rfmt sheetId="8" sqref="AG988" start="0" length="0">
      <dxf>
        <fill>
          <patternFill patternType="solid">
            <bgColor theme="1" tint="0.499984740745262"/>
          </patternFill>
        </fill>
      </dxf>
    </rfmt>
    <rfmt sheetId="8" sqref="AG989" start="0" length="0">
      <dxf>
        <fill>
          <patternFill patternType="solid">
            <bgColor theme="1" tint="0.499984740745262"/>
          </patternFill>
        </fill>
      </dxf>
    </rfmt>
    <rfmt sheetId="8" sqref="AG990" start="0" length="0">
      <dxf>
        <fill>
          <patternFill patternType="solid">
            <bgColor theme="1" tint="0.499984740745262"/>
          </patternFill>
        </fill>
      </dxf>
    </rfmt>
    <rfmt sheetId="8" sqref="AG991" start="0" length="0">
      <dxf>
        <fill>
          <patternFill patternType="solid">
            <bgColor theme="1" tint="0.499984740745262"/>
          </patternFill>
        </fill>
      </dxf>
    </rfmt>
    <rfmt sheetId="8" sqref="AG992" start="0" length="0">
      <dxf>
        <fill>
          <patternFill patternType="solid">
            <bgColor theme="1" tint="0.499984740745262"/>
          </patternFill>
        </fill>
      </dxf>
    </rfmt>
    <rfmt sheetId="8" sqref="AG993" start="0" length="0">
      <dxf>
        <fill>
          <patternFill patternType="solid">
            <bgColor theme="1" tint="0.499984740745262"/>
          </patternFill>
        </fill>
      </dxf>
    </rfmt>
    <rfmt sheetId="8" sqref="AG994" start="0" length="0">
      <dxf>
        <fill>
          <patternFill patternType="solid">
            <bgColor theme="1" tint="0.499984740745262"/>
          </patternFill>
        </fill>
      </dxf>
    </rfmt>
    <rfmt sheetId="8" sqref="AG995" start="0" length="0">
      <dxf>
        <fill>
          <patternFill patternType="solid">
            <bgColor theme="1" tint="0.499984740745262"/>
          </patternFill>
        </fill>
      </dxf>
    </rfmt>
    <rfmt sheetId="8" sqref="AG996" start="0" length="0">
      <dxf>
        <fill>
          <patternFill patternType="solid">
            <bgColor theme="1" tint="0.499984740745262"/>
          </patternFill>
        </fill>
      </dxf>
    </rfmt>
    <rfmt sheetId="8" sqref="AG997" start="0" length="0">
      <dxf>
        <fill>
          <patternFill patternType="solid">
            <bgColor theme="1" tint="0.499984740745262"/>
          </patternFill>
        </fill>
      </dxf>
    </rfmt>
    <rfmt sheetId="8" sqref="AG998" start="0" length="0">
      <dxf>
        <fill>
          <patternFill patternType="solid">
            <bgColor theme="1" tint="0.499984740745262"/>
          </patternFill>
        </fill>
      </dxf>
    </rfmt>
    <rfmt sheetId="8" sqref="AG999" start="0" length="0">
      <dxf>
        <fill>
          <patternFill patternType="solid">
            <bgColor theme="1" tint="0.499984740745262"/>
          </patternFill>
        </fill>
      </dxf>
    </rfmt>
    <rfmt sheetId="8" sqref="AG1000" start="0" length="0">
      <dxf>
        <fill>
          <patternFill patternType="solid">
            <bgColor theme="1" tint="0.499984740745262"/>
          </patternFill>
        </fill>
      </dxf>
    </rfmt>
    <rfmt sheetId="8" sqref="AG1001" start="0" length="0">
      <dxf>
        <fill>
          <patternFill patternType="solid">
            <bgColor theme="1" tint="0.499984740745262"/>
          </patternFill>
        </fill>
      </dxf>
    </rfmt>
    <rfmt sheetId="8" sqref="AG1002" start="0" length="0">
      <dxf>
        <fill>
          <patternFill patternType="solid">
            <bgColor theme="1" tint="0.499984740745262"/>
          </patternFill>
        </fill>
      </dxf>
    </rfmt>
    <rfmt sheetId="8" sqref="AG1003" start="0" length="0">
      <dxf>
        <fill>
          <patternFill patternType="solid">
            <bgColor theme="1" tint="0.499984740745262"/>
          </patternFill>
        </fill>
      </dxf>
    </rfmt>
    <rfmt sheetId="8" sqref="AG1004" start="0" length="0">
      <dxf>
        <fill>
          <patternFill patternType="solid">
            <bgColor theme="1" tint="0.499984740745262"/>
          </patternFill>
        </fill>
      </dxf>
    </rfmt>
    <rfmt sheetId="8" sqref="AG1005" start="0" length="0">
      <dxf>
        <fill>
          <patternFill patternType="solid">
            <bgColor theme="1" tint="0.499984740745262"/>
          </patternFill>
        </fill>
      </dxf>
    </rfmt>
    <rfmt sheetId="8" sqref="AG1006" start="0" length="0">
      <dxf>
        <fill>
          <patternFill patternType="solid">
            <bgColor theme="1" tint="0.499984740745262"/>
          </patternFill>
        </fill>
      </dxf>
    </rfmt>
    <rfmt sheetId="8" sqref="AG1007" start="0" length="0">
      <dxf>
        <fill>
          <patternFill patternType="solid">
            <bgColor theme="1" tint="0.499984740745262"/>
          </patternFill>
        </fill>
      </dxf>
    </rfmt>
    <rfmt sheetId="8" sqref="AG1008" start="0" length="0">
      <dxf>
        <fill>
          <patternFill patternType="solid">
            <bgColor theme="1" tint="0.499984740745262"/>
          </patternFill>
        </fill>
      </dxf>
    </rfmt>
    <rfmt sheetId="8" sqref="AG1009" start="0" length="0">
      <dxf>
        <fill>
          <patternFill patternType="solid">
            <bgColor theme="1" tint="0.499984740745262"/>
          </patternFill>
        </fill>
      </dxf>
    </rfmt>
    <rfmt sheetId="8" sqref="AG1010" start="0" length="0">
      <dxf>
        <fill>
          <patternFill patternType="solid">
            <bgColor theme="1" tint="0.499984740745262"/>
          </patternFill>
        </fill>
      </dxf>
    </rfmt>
    <rfmt sheetId="8" sqref="AG1011" start="0" length="0">
      <dxf>
        <fill>
          <patternFill patternType="solid">
            <bgColor theme="1" tint="0.499984740745262"/>
          </patternFill>
        </fill>
      </dxf>
    </rfmt>
    <rfmt sheetId="8" sqref="AG1012" start="0" length="0">
      <dxf>
        <fill>
          <patternFill patternType="solid">
            <bgColor theme="1" tint="0.499984740745262"/>
          </patternFill>
        </fill>
      </dxf>
    </rfmt>
    <rfmt sheetId="8" sqref="AG1013" start="0" length="0">
      <dxf>
        <fill>
          <patternFill patternType="solid">
            <bgColor theme="1" tint="0.499984740745262"/>
          </patternFill>
        </fill>
      </dxf>
    </rfmt>
    <rfmt sheetId="8" sqref="AG1014" start="0" length="0">
      <dxf>
        <fill>
          <patternFill patternType="solid">
            <bgColor theme="1" tint="0.499984740745262"/>
          </patternFill>
        </fill>
      </dxf>
    </rfmt>
    <rfmt sheetId="8" sqref="AG1015" start="0" length="0">
      <dxf>
        <fill>
          <patternFill patternType="solid">
            <bgColor theme="1" tint="0.499984740745262"/>
          </patternFill>
        </fill>
      </dxf>
    </rfmt>
    <rfmt sheetId="8" sqref="AG1016" start="0" length="0">
      <dxf>
        <fill>
          <patternFill patternType="solid">
            <bgColor theme="1" tint="0.499984740745262"/>
          </patternFill>
        </fill>
      </dxf>
    </rfmt>
    <rfmt sheetId="8" sqref="AG1017" start="0" length="0">
      <dxf>
        <fill>
          <patternFill patternType="solid">
            <bgColor theme="1" tint="0.499984740745262"/>
          </patternFill>
        </fill>
      </dxf>
    </rfmt>
    <rfmt sheetId="8" sqref="AG1018" start="0" length="0">
      <dxf>
        <fill>
          <patternFill patternType="solid">
            <bgColor theme="1" tint="0.499984740745262"/>
          </patternFill>
        </fill>
      </dxf>
    </rfmt>
    <rfmt sheetId="8" sqref="AG1019" start="0" length="0">
      <dxf>
        <fill>
          <patternFill patternType="solid">
            <bgColor theme="1" tint="0.499984740745262"/>
          </patternFill>
        </fill>
      </dxf>
    </rfmt>
    <rfmt sheetId="8" sqref="AG1020" start="0" length="0">
      <dxf>
        <fill>
          <patternFill patternType="solid">
            <bgColor theme="1" tint="0.499984740745262"/>
          </patternFill>
        </fill>
      </dxf>
    </rfmt>
    <rfmt sheetId="8" sqref="AG1021" start="0" length="0">
      <dxf>
        <fill>
          <patternFill patternType="solid">
            <bgColor theme="1" tint="0.499984740745262"/>
          </patternFill>
        </fill>
      </dxf>
    </rfmt>
    <rfmt sheetId="8" sqref="AG1022" start="0" length="0">
      <dxf>
        <fill>
          <patternFill patternType="solid">
            <bgColor theme="1" tint="0.499984740745262"/>
          </patternFill>
        </fill>
      </dxf>
    </rfmt>
    <rfmt sheetId="8" sqref="AG1023" start="0" length="0">
      <dxf>
        <fill>
          <patternFill patternType="solid">
            <bgColor theme="1" tint="0.499984740745262"/>
          </patternFill>
        </fill>
      </dxf>
    </rfmt>
    <rfmt sheetId="8" sqref="AG1024" start="0" length="0">
      <dxf>
        <fill>
          <patternFill patternType="solid">
            <bgColor theme="1" tint="0.499984740745262"/>
          </patternFill>
        </fill>
      </dxf>
    </rfmt>
    <rfmt sheetId="8" sqref="AG1025" start="0" length="0">
      <dxf>
        <fill>
          <patternFill patternType="solid">
            <bgColor theme="1" tint="0.499984740745262"/>
          </patternFill>
        </fill>
      </dxf>
    </rfmt>
    <rfmt sheetId="8" sqref="AG1026" start="0" length="0">
      <dxf>
        <fill>
          <patternFill patternType="solid">
            <bgColor theme="1" tint="0.499984740745262"/>
          </patternFill>
        </fill>
      </dxf>
    </rfmt>
    <rfmt sheetId="8" sqref="AG1027" start="0" length="0">
      <dxf>
        <fill>
          <patternFill patternType="solid">
            <bgColor theme="1" tint="0.499984740745262"/>
          </patternFill>
        </fill>
      </dxf>
    </rfmt>
    <rfmt sheetId="8" sqref="AG1028" start="0" length="0">
      <dxf>
        <fill>
          <patternFill patternType="solid">
            <bgColor theme="1" tint="0.499984740745262"/>
          </patternFill>
        </fill>
      </dxf>
    </rfmt>
    <rfmt sheetId="8" sqref="AG1029" start="0" length="0">
      <dxf>
        <fill>
          <patternFill patternType="solid">
            <bgColor theme="1" tint="0.499984740745262"/>
          </patternFill>
        </fill>
      </dxf>
    </rfmt>
    <rfmt sheetId="8" sqref="AG1030" start="0" length="0">
      <dxf>
        <fill>
          <patternFill patternType="solid">
            <bgColor theme="1" tint="0.499984740745262"/>
          </patternFill>
        </fill>
      </dxf>
    </rfmt>
    <rfmt sheetId="8" sqref="AG1031" start="0" length="0">
      <dxf>
        <fill>
          <patternFill patternType="solid">
            <bgColor theme="1" tint="0.499984740745262"/>
          </patternFill>
        </fill>
      </dxf>
    </rfmt>
    <rfmt sheetId="8" sqref="AG1032" start="0" length="0">
      <dxf>
        <fill>
          <patternFill patternType="solid">
            <bgColor theme="1" tint="0.499984740745262"/>
          </patternFill>
        </fill>
      </dxf>
    </rfmt>
    <rfmt sheetId="8" sqref="AG1033" start="0" length="0">
      <dxf>
        <fill>
          <patternFill patternType="solid">
            <bgColor theme="1" tint="0.499984740745262"/>
          </patternFill>
        </fill>
      </dxf>
    </rfmt>
    <rfmt sheetId="8" sqref="AG1034" start="0" length="0">
      <dxf>
        <fill>
          <patternFill patternType="solid">
            <bgColor theme="1" tint="0.499984740745262"/>
          </patternFill>
        </fill>
      </dxf>
    </rfmt>
    <rfmt sheetId="8" sqref="AG1035" start="0" length="0">
      <dxf>
        <fill>
          <patternFill patternType="solid">
            <bgColor theme="1" tint="0.499984740745262"/>
          </patternFill>
        </fill>
      </dxf>
    </rfmt>
    <rfmt sheetId="8" sqref="AG1036" start="0" length="0">
      <dxf>
        <fill>
          <patternFill patternType="solid">
            <bgColor theme="1" tint="0.499984740745262"/>
          </patternFill>
        </fill>
      </dxf>
    </rfmt>
    <rfmt sheetId="8" sqref="AG1037" start="0" length="0">
      <dxf>
        <fill>
          <patternFill patternType="solid">
            <bgColor theme="1" tint="0.499984740745262"/>
          </patternFill>
        </fill>
      </dxf>
    </rfmt>
    <rfmt sheetId="8" sqref="AG1038" start="0" length="0">
      <dxf>
        <fill>
          <patternFill patternType="solid">
            <bgColor theme="1" tint="0.499984740745262"/>
          </patternFill>
        </fill>
      </dxf>
    </rfmt>
    <rfmt sheetId="8" sqref="AG1039" start="0" length="0">
      <dxf>
        <fill>
          <patternFill patternType="solid">
            <bgColor theme="1" tint="0.499984740745262"/>
          </patternFill>
        </fill>
      </dxf>
    </rfmt>
    <rfmt sheetId="8" sqref="AG1040" start="0" length="0">
      <dxf>
        <fill>
          <patternFill patternType="solid">
            <bgColor theme="1" tint="0.499984740745262"/>
          </patternFill>
        </fill>
      </dxf>
    </rfmt>
    <rfmt sheetId="8" sqref="AG1041" start="0" length="0">
      <dxf>
        <fill>
          <patternFill patternType="solid">
            <bgColor theme="1" tint="0.499984740745262"/>
          </patternFill>
        </fill>
      </dxf>
    </rfmt>
    <rfmt sheetId="8" sqref="AG1042" start="0" length="0">
      <dxf>
        <fill>
          <patternFill patternType="solid">
            <bgColor theme="1" tint="0.499984740745262"/>
          </patternFill>
        </fill>
      </dxf>
    </rfmt>
    <rfmt sheetId="8" sqref="AG1043" start="0" length="0">
      <dxf>
        <fill>
          <patternFill patternType="solid">
            <bgColor theme="1" tint="0.499984740745262"/>
          </patternFill>
        </fill>
      </dxf>
    </rfmt>
    <rfmt sheetId="8" sqref="AG1044" start="0" length="0">
      <dxf>
        <fill>
          <patternFill patternType="solid">
            <bgColor theme="1" tint="0.499984740745262"/>
          </patternFill>
        </fill>
      </dxf>
    </rfmt>
    <rfmt sheetId="8" sqref="AG1045" start="0" length="0">
      <dxf>
        <fill>
          <patternFill patternType="solid">
            <bgColor theme="1" tint="0.499984740745262"/>
          </patternFill>
        </fill>
      </dxf>
    </rfmt>
    <rfmt sheetId="8" sqref="AG1046" start="0" length="0">
      <dxf>
        <fill>
          <patternFill patternType="solid">
            <bgColor theme="1" tint="0.499984740745262"/>
          </patternFill>
        </fill>
      </dxf>
    </rfmt>
    <rfmt sheetId="8" sqref="AG1047" start="0" length="0">
      <dxf>
        <fill>
          <patternFill patternType="solid">
            <bgColor theme="1" tint="0.499984740745262"/>
          </patternFill>
        </fill>
      </dxf>
    </rfmt>
    <rfmt sheetId="8" sqref="AG1048" start="0" length="0">
      <dxf>
        <fill>
          <patternFill patternType="solid">
            <bgColor theme="1" tint="0.499984740745262"/>
          </patternFill>
        </fill>
      </dxf>
    </rfmt>
    <rfmt sheetId="8" sqref="AG1049" start="0" length="0">
      <dxf>
        <fill>
          <patternFill patternType="solid">
            <bgColor theme="1" tint="0.499984740745262"/>
          </patternFill>
        </fill>
      </dxf>
    </rfmt>
    <rfmt sheetId="8" sqref="AG1050" start="0" length="0">
      <dxf>
        <fill>
          <patternFill patternType="solid">
            <bgColor theme="1" tint="0.499984740745262"/>
          </patternFill>
        </fill>
      </dxf>
    </rfmt>
    <rfmt sheetId="8" sqref="AG1051" start="0" length="0">
      <dxf>
        <fill>
          <patternFill patternType="solid">
            <bgColor theme="1" tint="0.499984740745262"/>
          </patternFill>
        </fill>
      </dxf>
    </rfmt>
    <rfmt sheetId="8" sqref="AG1052" start="0" length="0">
      <dxf>
        <fill>
          <patternFill patternType="solid">
            <bgColor theme="1" tint="0.499984740745262"/>
          </patternFill>
        </fill>
      </dxf>
    </rfmt>
    <rfmt sheetId="8" sqref="AG1053" start="0" length="0">
      <dxf>
        <fill>
          <patternFill patternType="solid">
            <bgColor theme="1" tint="0.499984740745262"/>
          </patternFill>
        </fill>
      </dxf>
    </rfmt>
    <rfmt sheetId="8" sqref="AG1054" start="0" length="0">
      <dxf>
        <fill>
          <patternFill patternType="solid">
            <bgColor theme="1" tint="0.499984740745262"/>
          </patternFill>
        </fill>
      </dxf>
    </rfmt>
    <rfmt sheetId="8" sqref="AG1055" start="0" length="0">
      <dxf>
        <fill>
          <patternFill patternType="solid">
            <bgColor theme="1" tint="0.499984740745262"/>
          </patternFill>
        </fill>
      </dxf>
    </rfmt>
    <rfmt sheetId="8" sqref="AG1056" start="0" length="0">
      <dxf>
        <fill>
          <patternFill patternType="solid">
            <bgColor theme="1" tint="0.499984740745262"/>
          </patternFill>
        </fill>
      </dxf>
    </rfmt>
    <rfmt sheetId="8" sqref="AG1057" start="0" length="0">
      <dxf>
        <fill>
          <patternFill patternType="solid">
            <bgColor theme="1" tint="0.499984740745262"/>
          </patternFill>
        </fill>
      </dxf>
    </rfmt>
    <rfmt sheetId="8" sqref="AG1058" start="0" length="0">
      <dxf>
        <fill>
          <patternFill patternType="solid">
            <bgColor theme="1" tint="0.499984740745262"/>
          </patternFill>
        </fill>
      </dxf>
    </rfmt>
    <rfmt sheetId="8" sqref="AG1059" start="0" length="0">
      <dxf>
        <fill>
          <patternFill patternType="solid">
            <bgColor theme="1" tint="0.499984740745262"/>
          </patternFill>
        </fill>
      </dxf>
    </rfmt>
    <rfmt sheetId="8" sqref="AG1060" start="0" length="0">
      <dxf>
        <fill>
          <patternFill patternType="solid">
            <bgColor theme="1" tint="0.499984740745262"/>
          </patternFill>
        </fill>
      </dxf>
    </rfmt>
    <rfmt sheetId="8" sqref="AG1061" start="0" length="0">
      <dxf>
        <fill>
          <patternFill patternType="solid">
            <bgColor theme="1" tint="0.499984740745262"/>
          </patternFill>
        </fill>
      </dxf>
    </rfmt>
    <rfmt sheetId="8" sqref="AG1062" start="0" length="0">
      <dxf>
        <fill>
          <patternFill patternType="solid">
            <bgColor theme="1" tint="0.499984740745262"/>
          </patternFill>
        </fill>
      </dxf>
    </rfmt>
    <rfmt sheetId="8" sqref="AG1063" start="0" length="0">
      <dxf>
        <fill>
          <patternFill patternType="solid">
            <bgColor theme="1" tint="0.499984740745262"/>
          </patternFill>
        </fill>
      </dxf>
    </rfmt>
    <rfmt sheetId="8" sqref="AG1064" start="0" length="0">
      <dxf>
        <fill>
          <patternFill patternType="solid">
            <bgColor theme="1" tint="0.499984740745262"/>
          </patternFill>
        </fill>
      </dxf>
    </rfmt>
    <rfmt sheetId="8" sqref="AG1065" start="0" length="0">
      <dxf>
        <fill>
          <patternFill patternType="solid">
            <bgColor theme="1" tint="0.499984740745262"/>
          </patternFill>
        </fill>
      </dxf>
    </rfmt>
    <rfmt sheetId="8" sqref="AG1066" start="0" length="0">
      <dxf>
        <fill>
          <patternFill patternType="solid">
            <bgColor theme="1" tint="0.499984740745262"/>
          </patternFill>
        </fill>
      </dxf>
    </rfmt>
    <rfmt sheetId="8" sqref="AG1067" start="0" length="0">
      <dxf>
        <fill>
          <patternFill patternType="solid">
            <bgColor theme="1" tint="0.499984740745262"/>
          </patternFill>
        </fill>
      </dxf>
    </rfmt>
    <rfmt sheetId="8" sqref="AG1068" start="0" length="0">
      <dxf>
        <fill>
          <patternFill patternType="solid">
            <bgColor theme="1" tint="0.499984740745262"/>
          </patternFill>
        </fill>
      </dxf>
    </rfmt>
    <rfmt sheetId="8" sqref="AG1069" start="0" length="0">
      <dxf>
        <fill>
          <patternFill patternType="solid">
            <bgColor theme="1" tint="0.499984740745262"/>
          </patternFill>
        </fill>
      </dxf>
    </rfmt>
    <rfmt sheetId="8" sqref="AG1070" start="0" length="0">
      <dxf>
        <fill>
          <patternFill patternType="solid">
            <bgColor theme="1" tint="0.499984740745262"/>
          </patternFill>
        </fill>
      </dxf>
    </rfmt>
    <rfmt sheetId="8" sqref="AG1071" start="0" length="0">
      <dxf>
        <fill>
          <patternFill patternType="solid">
            <bgColor theme="1" tint="0.499984740745262"/>
          </patternFill>
        </fill>
      </dxf>
    </rfmt>
    <rfmt sheetId="8" sqref="AG1072" start="0" length="0">
      <dxf>
        <fill>
          <patternFill patternType="solid">
            <bgColor theme="1" tint="0.499984740745262"/>
          </patternFill>
        </fill>
      </dxf>
    </rfmt>
    <rfmt sheetId="8" sqref="AG1073" start="0" length="0">
      <dxf>
        <fill>
          <patternFill patternType="solid">
            <bgColor theme="1" tint="0.499984740745262"/>
          </patternFill>
        </fill>
      </dxf>
    </rfmt>
    <rfmt sheetId="8" sqref="AG1074" start="0" length="0">
      <dxf>
        <fill>
          <patternFill patternType="solid">
            <bgColor theme="1" tint="0.499984740745262"/>
          </patternFill>
        </fill>
      </dxf>
    </rfmt>
    <rfmt sheetId="8" sqref="AG1075" start="0" length="0">
      <dxf>
        <fill>
          <patternFill patternType="solid">
            <bgColor theme="1" tint="0.499984740745262"/>
          </patternFill>
        </fill>
      </dxf>
    </rfmt>
    <rfmt sheetId="8" sqref="AG1076" start="0" length="0">
      <dxf>
        <fill>
          <patternFill patternType="solid">
            <bgColor theme="1" tint="0.499984740745262"/>
          </patternFill>
        </fill>
      </dxf>
    </rfmt>
    <rfmt sheetId="8" sqref="AG1077" start="0" length="0">
      <dxf>
        <fill>
          <patternFill patternType="solid">
            <bgColor theme="1" tint="0.499984740745262"/>
          </patternFill>
        </fill>
      </dxf>
    </rfmt>
    <rfmt sheetId="8" sqref="AG1078" start="0" length="0">
      <dxf>
        <fill>
          <patternFill patternType="solid">
            <bgColor theme="1" tint="0.499984740745262"/>
          </patternFill>
        </fill>
      </dxf>
    </rfmt>
    <rfmt sheetId="8" sqref="AG1079" start="0" length="0">
      <dxf>
        <fill>
          <patternFill patternType="solid">
            <bgColor theme="1" tint="0.499984740745262"/>
          </patternFill>
        </fill>
      </dxf>
    </rfmt>
    <rfmt sheetId="8" sqref="AG1080" start="0" length="0">
      <dxf>
        <fill>
          <patternFill patternType="solid">
            <bgColor theme="1" tint="0.499984740745262"/>
          </patternFill>
        </fill>
      </dxf>
    </rfmt>
    <rfmt sheetId="8" sqref="AG1081" start="0" length="0">
      <dxf>
        <fill>
          <patternFill patternType="solid">
            <bgColor theme="1" tint="0.499984740745262"/>
          </patternFill>
        </fill>
      </dxf>
    </rfmt>
    <rfmt sheetId="8" sqref="AG1082" start="0" length="0">
      <dxf>
        <fill>
          <patternFill patternType="solid">
            <bgColor theme="1" tint="0.499984740745262"/>
          </patternFill>
        </fill>
      </dxf>
    </rfmt>
    <rfmt sheetId="8" sqref="AG1083" start="0" length="0">
      <dxf>
        <fill>
          <patternFill patternType="solid">
            <bgColor theme="1" tint="0.499984740745262"/>
          </patternFill>
        </fill>
      </dxf>
    </rfmt>
    <rfmt sheetId="8" sqref="AG1084" start="0" length="0">
      <dxf>
        <fill>
          <patternFill patternType="solid">
            <bgColor theme="1" tint="0.499984740745262"/>
          </patternFill>
        </fill>
      </dxf>
    </rfmt>
    <rfmt sheetId="8" sqref="AG1085" start="0" length="0">
      <dxf>
        <fill>
          <patternFill patternType="solid">
            <bgColor theme="1" tint="0.499984740745262"/>
          </patternFill>
        </fill>
      </dxf>
    </rfmt>
    <rfmt sheetId="8" sqref="AG1086" start="0" length="0">
      <dxf>
        <fill>
          <patternFill patternType="solid">
            <bgColor theme="1" tint="0.499984740745262"/>
          </patternFill>
        </fill>
      </dxf>
    </rfmt>
    <rfmt sheetId="8" sqref="AG1087" start="0" length="0">
      <dxf>
        <fill>
          <patternFill patternType="solid">
            <bgColor theme="1" tint="0.499984740745262"/>
          </patternFill>
        </fill>
      </dxf>
    </rfmt>
    <rfmt sheetId="8" sqref="AG1088" start="0" length="0">
      <dxf>
        <fill>
          <patternFill patternType="solid">
            <bgColor theme="1" tint="0.499984740745262"/>
          </patternFill>
        </fill>
      </dxf>
    </rfmt>
    <rfmt sheetId="8" sqref="AG1089" start="0" length="0">
      <dxf>
        <fill>
          <patternFill patternType="solid">
            <bgColor theme="1" tint="0.499984740745262"/>
          </patternFill>
        </fill>
      </dxf>
    </rfmt>
    <rfmt sheetId="8" sqref="AG1090" start="0" length="0">
      <dxf>
        <fill>
          <patternFill patternType="solid">
            <bgColor theme="1" tint="0.499984740745262"/>
          </patternFill>
        </fill>
      </dxf>
    </rfmt>
    <rfmt sheetId="8" sqref="AG1091" start="0" length="0">
      <dxf>
        <fill>
          <patternFill patternType="solid">
            <bgColor theme="1" tint="0.499984740745262"/>
          </patternFill>
        </fill>
      </dxf>
    </rfmt>
    <rfmt sheetId="8" sqref="AG1092" start="0" length="0">
      <dxf>
        <fill>
          <patternFill patternType="solid">
            <bgColor theme="1" tint="0.499984740745262"/>
          </patternFill>
        </fill>
      </dxf>
    </rfmt>
    <rfmt sheetId="8" sqref="AG1093" start="0" length="0">
      <dxf>
        <fill>
          <patternFill patternType="solid">
            <bgColor theme="1" tint="0.499984740745262"/>
          </patternFill>
        </fill>
      </dxf>
    </rfmt>
    <rfmt sheetId="8" sqref="AG1094" start="0" length="0">
      <dxf>
        <fill>
          <patternFill patternType="solid">
            <bgColor theme="1" tint="0.499984740745262"/>
          </patternFill>
        </fill>
      </dxf>
    </rfmt>
    <rfmt sheetId="8" sqref="AG1095" start="0" length="0">
      <dxf>
        <fill>
          <patternFill patternType="solid">
            <bgColor theme="1" tint="0.499984740745262"/>
          </patternFill>
        </fill>
      </dxf>
    </rfmt>
    <rfmt sheetId="8" sqref="AG1096" start="0" length="0">
      <dxf>
        <fill>
          <patternFill patternType="solid">
            <bgColor theme="1" tint="0.499984740745262"/>
          </patternFill>
        </fill>
      </dxf>
    </rfmt>
    <rfmt sheetId="8" sqref="AG1097" start="0" length="0">
      <dxf>
        <fill>
          <patternFill patternType="solid">
            <bgColor theme="1" tint="0.499984740745262"/>
          </patternFill>
        </fill>
      </dxf>
    </rfmt>
    <rfmt sheetId="8" sqref="AG1098" start="0" length="0">
      <dxf>
        <fill>
          <patternFill patternType="solid">
            <bgColor theme="1" tint="0.499984740745262"/>
          </patternFill>
        </fill>
      </dxf>
    </rfmt>
    <rfmt sheetId="8" sqref="AG1099" start="0" length="0">
      <dxf>
        <fill>
          <patternFill patternType="solid">
            <bgColor theme="1" tint="0.499984740745262"/>
          </patternFill>
        </fill>
      </dxf>
    </rfmt>
    <rfmt sheetId="8" sqref="AG1100" start="0" length="0">
      <dxf>
        <fill>
          <patternFill patternType="solid">
            <bgColor theme="1" tint="0.499984740745262"/>
          </patternFill>
        </fill>
      </dxf>
    </rfmt>
    <rfmt sheetId="8" sqref="AG1101" start="0" length="0">
      <dxf>
        <fill>
          <patternFill patternType="solid">
            <bgColor theme="1" tint="0.499984740745262"/>
          </patternFill>
        </fill>
      </dxf>
    </rfmt>
    <rfmt sheetId="8" sqref="AG1102" start="0" length="0">
      <dxf>
        <fill>
          <patternFill patternType="solid">
            <bgColor theme="1" tint="0.499984740745262"/>
          </patternFill>
        </fill>
      </dxf>
    </rfmt>
    <rfmt sheetId="8" sqref="AG1103" start="0" length="0">
      <dxf>
        <fill>
          <patternFill patternType="solid">
            <bgColor theme="1" tint="0.499984740745262"/>
          </patternFill>
        </fill>
      </dxf>
    </rfmt>
    <rfmt sheetId="8" sqref="AG1104" start="0" length="0">
      <dxf>
        <fill>
          <patternFill patternType="solid">
            <bgColor theme="1" tint="0.499984740745262"/>
          </patternFill>
        </fill>
      </dxf>
    </rfmt>
    <rfmt sheetId="8" sqref="AG1105" start="0" length="0">
      <dxf>
        <fill>
          <patternFill patternType="solid">
            <bgColor theme="1" tint="0.499984740745262"/>
          </patternFill>
        </fill>
      </dxf>
    </rfmt>
    <rfmt sheetId="8" sqref="AG1106" start="0" length="0">
      <dxf>
        <fill>
          <patternFill patternType="solid">
            <bgColor theme="1" tint="0.499984740745262"/>
          </patternFill>
        </fill>
      </dxf>
    </rfmt>
    <rfmt sheetId="8" sqref="AG1107" start="0" length="0">
      <dxf>
        <fill>
          <patternFill patternType="solid">
            <bgColor theme="1" tint="0.499984740745262"/>
          </patternFill>
        </fill>
      </dxf>
    </rfmt>
    <rfmt sheetId="8" sqref="AG1108" start="0" length="0">
      <dxf>
        <fill>
          <patternFill patternType="solid">
            <bgColor theme="1" tint="0.499984740745262"/>
          </patternFill>
        </fill>
      </dxf>
    </rfmt>
    <rfmt sheetId="8" sqref="AG1109" start="0" length="0">
      <dxf>
        <fill>
          <patternFill patternType="solid">
            <bgColor theme="1" tint="0.499984740745262"/>
          </patternFill>
        </fill>
      </dxf>
    </rfmt>
    <rfmt sheetId="8" sqref="AG1110" start="0" length="0">
      <dxf>
        <fill>
          <patternFill patternType="solid">
            <bgColor theme="1" tint="0.499984740745262"/>
          </patternFill>
        </fill>
      </dxf>
    </rfmt>
    <rfmt sheetId="8" sqref="AG1111" start="0" length="0">
      <dxf>
        <fill>
          <patternFill patternType="solid">
            <bgColor theme="1" tint="0.499984740745262"/>
          </patternFill>
        </fill>
      </dxf>
    </rfmt>
    <rfmt sheetId="8" sqref="AG1112" start="0" length="0">
      <dxf>
        <fill>
          <patternFill patternType="solid">
            <bgColor theme="1" tint="0.499984740745262"/>
          </patternFill>
        </fill>
      </dxf>
    </rfmt>
    <rfmt sheetId="8" sqref="AG1113" start="0" length="0">
      <dxf>
        <fill>
          <patternFill patternType="solid">
            <bgColor theme="1" tint="0.499984740745262"/>
          </patternFill>
        </fill>
      </dxf>
    </rfmt>
    <rfmt sheetId="8" sqref="AG1114" start="0" length="0">
      <dxf>
        <fill>
          <patternFill patternType="solid">
            <bgColor theme="1" tint="0.499984740745262"/>
          </patternFill>
        </fill>
      </dxf>
    </rfmt>
    <rfmt sheetId="8" sqref="AG1115" start="0" length="0">
      <dxf>
        <fill>
          <patternFill patternType="solid">
            <bgColor theme="1" tint="0.499984740745262"/>
          </patternFill>
        </fill>
      </dxf>
    </rfmt>
    <rfmt sheetId="8" sqref="AG1116" start="0" length="0">
      <dxf>
        <fill>
          <patternFill patternType="solid">
            <bgColor theme="1" tint="0.499984740745262"/>
          </patternFill>
        </fill>
      </dxf>
    </rfmt>
    <rfmt sheetId="8" sqref="AG1117" start="0" length="0">
      <dxf>
        <fill>
          <patternFill patternType="solid">
            <bgColor theme="1" tint="0.499984740745262"/>
          </patternFill>
        </fill>
      </dxf>
    </rfmt>
    <rfmt sheetId="8" sqref="AG1118" start="0" length="0">
      <dxf>
        <fill>
          <patternFill patternType="solid">
            <bgColor theme="1" tint="0.499984740745262"/>
          </patternFill>
        </fill>
      </dxf>
    </rfmt>
    <rfmt sheetId="8" sqref="AG1119" start="0" length="0">
      <dxf>
        <fill>
          <patternFill patternType="solid">
            <bgColor theme="1" tint="0.499984740745262"/>
          </patternFill>
        </fill>
      </dxf>
    </rfmt>
    <rfmt sheetId="8" sqref="AG1120" start="0" length="0">
      <dxf>
        <fill>
          <patternFill patternType="solid">
            <bgColor theme="1" tint="0.499984740745262"/>
          </patternFill>
        </fill>
      </dxf>
    </rfmt>
    <rfmt sheetId="8" sqref="AG1121" start="0" length="0">
      <dxf>
        <fill>
          <patternFill patternType="solid">
            <bgColor theme="1" tint="0.499984740745262"/>
          </patternFill>
        </fill>
      </dxf>
    </rfmt>
    <rfmt sheetId="8" sqref="AG1122" start="0" length="0">
      <dxf>
        <fill>
          <patternFill patternType="solid">
            <bgColor theme="1" tint="0.499984740745262"/>
          </patternFill>
        </fill>
      </dxf>
    </rfmt>
    <rfmt sheetId="8" sqref="AG1123" start="0" length="0">
      <dxf>
        <fill>
          <patternFill patternType="solid">
            <bgColor theme="1" tint="0.499984740745262"/>
          </patternFill>
        </fill>
      </dxf>
    </rfmt>
    <rfmt sheetId="8" sqref="AG1124" start="0" length="0">
      <dxf>
        <fill>
          <patternFill patternType="solid">
            <bgColor theme="1" tint="0.499984740745262"/>
          </patternFill>
        </fill>
      </dxf>
    </rfmt>
    <rfmt sheetId="8" sqref="AG1125" start="0" length="0">
      <dxf>
        <fill>
          <patternFill patternType="solid">
            <bgColor theme="1" tint="0.499984740745262"/>
          </patternFill>
        </fill>
      </dxf>
    </rfmt>
    <rfmt sheetId="8" sqref="AG1126" start="0" length="0">
      <dxf>
        <fill>
          <patternFill patternType="solid">
            <bgColor theme="1" tint="0.499984740745262"/>
          </patternFill>
        </fill>
      </dxf>
    </rfmt>
    <rfmt sheetId="8" sqref="AG1127" start="0" length="0">
      <dxf>
        <fill>
          <patternFill patternType="solid">
            <bgColor theme="1" tint="0.499984740745262"/>
          </patternFill>
        </fill>
      </dxf>
    </rfmt>
    <rfmt sheetId="8" sqref="AG1128" start="0" length="0">
      <dxf>
        <fill>
          <patternFill patternType="solid">
            <bgColor theme="1" tint="0.499984740745262"/>
          </patternFill>
        </fill>
      </dxf>
    </rfmt>
    <rfmt sheetId="8" sqref="AG1129" start="0" length="0">
      <dxf>
        <fill>
          <patternFill patternType="solid">
            <bgColor theme="1" tint="0.499984740745262"/>
          </patternFill>
        </fill>
      </dxf>
    </rfmt>
    <rfmt sheetId="8" sqref="AG1130" start="0" length="0">
      <dxf>
        <fill>
          <patternFill patternType="solid">
            <bgColor theme="1" tint="0.499984740745262"/>
          </patternFill>
        </fill>
      </dxf>
    </rfmt>
    <rfmt sheetId="8" sqref="AG1131" start="0" length="0">
      <dxf>
        <fill>
          <patternFill patternType="solid">
            <bgColor theme="1" tint="0.499984740745262"/>
          </patternFill>
        </fill>
      </dxf>
    </rfmt>
    <rfmt sheetId="8" sqref="AG1132" start="0" length="0">
      <dxf>
        <fill>
          <patternFill patternType="solid">
            <bgColor theme="1" tint="0.499984740745262"/>
          </patternFill>
        </fill>
      </dxf>
    </rfmt>
    <rfmt sheetId="8" sqref="AG1133" start="0" length="0">
      <dxf>
        <fill>
          <patternFill patternType="solid">
            <bgColor theme="1" tint="0.499984740745262"/>
          </patternFill>
        </fill>
      </dxf>
    </rfmt>
    <rfmt sheetId="8" sqref="AG1134" start="0" length="0">
      <dxf>
        <fill>
          <patternFill patternType="solid">
            <bgColor theme="1" tint="0.499984740745262"/>
          </patternFill>
        </fill>
      </dxf>
    </rfmt>
    <rfmt sheetId="8" sqref="AG1135" start="0" length="0">
      <dxf>
        <fill>
          <patternFill patternType="solid">
            <bgColor theme="1" tint="0.499984740745262"/>
          </patternFill>
        </fill>
      </dxf>
    </rfmt>
    <rfmt sheetId="8" sqref="AG1136" start="0" length="0">
      <dxf>
        <fill>
          <patternFill patternType="solid">
            <bgColor theme="1" tint="0.499984740745262"/>
          </patternFill>
        </fill>
      </dxf>
    </rfmt>
    <rfmt sheetId="8" sqref="AG1137" start="0" length="0">
      <dxf>
        <fill>
          <patternFill patternType="solid">
            <bgColor theme="1" tint="0.499984740745262"/>
          </patternFill>
        </fill>
      </dxf>
    </rfmt>
    <rfmt sheetId="8" sqref="AG1138" start="0" length="0">
      <dxf>
        <fill>
          <patternFill patternType="solid">
            <bgColor theme="1" tint="0.499984740745262"/>
          </patternFill>
        </fill>
      </dxf>
    </rfmt>
    <rfmt sheetId="8" sqref="AG1139" start="0" length="0">
      <dxf>
        <fill>
          <patternFill patternType="solid">
            <bgColor theme="1" tint="0.499984740745262"/>
          </patternFill>
        </fill>
      </dxf>
    </rfmt>
    <rfmt sheetId="8" sqref="AG1140" start="0" length="0">
      <dxf>
        <fill>
          <patternFill patternType="solid">
            <bgColor theme="1" tint="0.499984740745262"/>
          </patternFill>
        </fill>
      </dxf>
    </rfmt>
    <rfmt sheetId="8" sqref="AG1141" start="0" length="0">
      <dxf>
        <fill>
          <patternFill patternType="solid">
            <bgColor theme="1" tint="0.499984740745262"/>
          </patternFill>
        </fill>
      </dxf>
    </rfmt>
    <rfmt sheetId="8" sqref="AG1142" start="0" length="0">
      <dxf>
        <fill>
          <patternFill patternType="solid">
            <bgColor theme="1" tint="0.499984740745262"/>
          </patternFill>
        </fill>
      </dxf>
    </rfmt>
    <rfmt sheetId="8" sqref="AG1143" start="0" length="0">
      <dxf>
        <fill>
          <patternFill patternType="solid">
            <bgColor theme="1" tint="0.499984740745262"/>
          </patternFill>
        </fill>
      </dxf>
    </rfmt>
    <rfmt sheetId="8" sqref="AG1144" start="0" length="0">
      <dxf>
        <fill>
          <patternFill patternType="solid">
            <bgColor theme="1" tint="0.499984740745262"/>
          </patternFill>
        </fill>
      </dxf>
    </rfmt>
    <rfmt sheetId="8" sqref="AG1145" start="0" length="0">
      <dxf>
        <fill>
          <patternFill patternType="solid">
            <bgColor theme="1" tint="0.499984740745262"/>
          </patternFill>
        </fill>
      </dxf>
    </rfmt>
    <rfmt sheetId="8" sqref="AG1146" start="0" length="0">
      <dxf>
        <fill>
          <patternFill patternType="solid">
            <bgColor theme="1" tint="0.499984740745262"/>
          </patternFill>
        </fill>
      </dxf>
    </rfmt>
    <rfmt sheetId="8" sqref="AG1147" start="0" length="0">
      <dxf>
        <fill>
          <patternFill patternType="solid">
            <bgColor theme="1" tint="0.499984740745262"/>
          </patternFill>
        </fill>
      </dxf>
    </rfmt>
    <rfmt sheetId="8" sqref="AG1148" start="0" length="0">
      <dxf>
        <fill>
          <patternFill patternType="solid">
            <bgColor theme="1" tint="0.499984740745262"/>
          </patternFill>
        </fill>
      </dxf>
    </rfmt>
    <rfmt sheetId="8" sqref="AG1149" start="0" length="0">
      <dxf>
        <fill>
          <patternFill patternType="solid">
            <bgColor theme="1" tint="0.499984740745262"/>
          </patternFill>
        </fill>
      </dxf>
    </rfmt>
    <rfmt sheetId="8" sqref="AG1150" start="0" length="0">
      <dxf>
        <fill>
          <patternFill patternType="solid">
            <bgColor theme="1" tint="0.499984740745262"/>
          </patternFill>
        </fill>
      </dxf>
    </rfmt>
    <rfmt sheetId="8" sqref="AG1151" start="0" length="0">
      <dxf>
        <fill>
          <patternFill patternType="solid">
            <bgColor theme="1" tint="0.499984740745262"/>
          </patternFill>
        </fill>
      </dxf>
    </rfmt>
    <rfmt sheetId="8" sqref="AG1152" start="0" length="0">
      <dxf>
        <fill>
          <patternFill patternType="solid">
            <bgColor theme="1" tint="0.499984740745262"/>
          </patternFill>
        </fill>
      </dxf>
    </rfmt>
    <rfmt sheetId="8" sqref="AG1153" start="0" length="0">
      <dxf>
        <fill>
          <patternFill patternType="solid">
            <bgColor theme="1" tint="0.499984740745262"/>
          </patternFill>
        </fill>
      </dxf>
    </rfmt>
    <rfmt sheetId="8" sqref="AG1154" start="0" length="0">
      <dxf>
        <fill>
          <patternFill patternType="solid">
            <bgColor theme="1" tint="0.499984740745262"/>
          </patternFill>
        </fill>
      </dxf>
    </rfmt>
    <rfmt sheetId="8" sqref="AG1155" start="0" length="0">
      <dxf>
        <fill>
          <patternFill patternType="solid">
            <bgColor theme="1" tint="0.499984740745262"/>
          </patternFill>
        </fill>
      </dxf>
    </rfmt>
    <rfmt sheetId="8" sqref="AG1156" start="0" length="0">
      <dxf>
        <fill>
          <patternFill patternType="solid">
            <bgColor theme="1" tint="0.499984740745262"/>
          </patternFill>
        </fill>
      </dxf>
    </rfmt>
    <rfmt sheetId="8" sqref="AG1157" start="0" length="0">
      <dxf>
        <fill>
          <patternFill patternType="solid">
            <bgColor theme="1" tint="0.499984740745262"/>
          </patternFill>
        </fill>
      </dxf>
    </rfmt>
    <rfmt sheetId="8" sqref="AG1158" start="0" length="0">
      <dxf>
        <fill>
          <patternFill patternType="solid">
            <bgColor theme="1" tint="0.499984740745262"/>
          </patternFill>
        </fill>
      </dxf>
    </rfmt>
    <rfmt sheetId="8" sqref="AG1159" start="0" length="0">
      <dxf>
        <fill>
          <patternFill patternType="solid">
            <bgColor theme="1" tint="0.499984740745262"/>
          </patternFill>
        </fill>
      </dxf>
    </rfmt>
    <rfmt sheetId="8" sqref="AG1160" start="0" length="0">
      <dxf>
        <fill>
          <patternFill patternType="solid">
            <bgColor theme="1" tint="0.499984740745262"/>
          </patternFill>
        </fill>
      </dxf>
    </rfmt>
    <rfmt sheetId="8" sqref="AG1161" start="0" length="0">
      <dxf>
        <fill>
          <patternFill patternType="solid">
            <bgColor theme="1" tint="0.499984740745262"/>
          </patternFill>
        </fill>
      </dxf>
    </rfmt>
    <rfmt sheetId="8" sqref="AG1162" start="0" length="0">
      <dxf>
        <fill>
          <patternFill patternType="solid">
            <bgColor theme="1" tint="0.499984740745262"/>
          </patternFill>
        </fill>
      </dxf>
    </rfmt>
    <rfmt sheetId="8" sqref="AG1163" start="0" length="0">
      <dxf>
        <fill>
          <patternFill patternType="solid">
            <bgColor theme="1" tint="0.499984740745262"/>
          </patternFill>
        </fill>
      </dxf>
    </rfmt>
    <rfmt sheetId="8" sqref="AG1164" start="0" length="0">
      <dxf>
        <fill>
          <patternFill patternType="solid">
            <bgColor theme="1" tint="0.499984740745262"/>
          </patternFill>
        </fill>
      </dxf>
    </rfmt>
    <rfmt sheetId="8" sqref="AG1165" start="0" length="0">
      <dxf>
        <fill>
          <patternFill patternType="solid">
            <bgColor theme="1" tint="0.499984740745262"/>
          </patternFill>
        </fill>
      </dxf>
    </rfmt>
    <rfmt sheetId="8" sqref="AG1166" start="0" length="0">
      <dxf>
        <fill>
          <patternFill patternType="solid">
            <bgColor theme="1" tint="0.499984740745262"/>
          </patternFill>
        </fill>
      </dxf>
    </rfmt>
    <rfmt sheetId="8" sqref="AG1167" start="0" length="0">
      <dxf>
        <fill>
          <patternFill patternType="solid">
            <bgColor theme="1" tint="0.499984740745262"/>
          </patternFill>
        </fill>
      </dxf>
    </rfmt>
    <rfmt sheetId="8" sqref="AG1168" start="0" length="0">
      <dxf>
        <fill>
          <patternFill patternType="solid">
            <bgColor theme="1" tint="0.499984740745262"/>
          </patternFill>
        </fill>
      </dxf>
    </rfmt>
    <rfmt sheetId="8" sqref="AG1169" start="0" length="0">
      <dxf>
        <fill>
          <patternFill patternType="solid">
            <bgColor theme="1" tint="0.499984740745262"/>
          </patternFill>
        </fill>
      </dxf>
    </rfmt>
    <rfmt sheetId="8" sqref="AG1170" start="0" length="0">
      <dxf>
        <fill>
          <patternFill patternType="solid">
            <bgColor theme="1" tint="0.499984740745262"/>
          </patternFill>
        </fill>
      </dxf>
    </rfmt>
    <rfmt sheetId="8" sqref="AG1171" start="0" length="0">
      <dxf>
        <fill>
          <patternFill patternType="solid">
            <bgColor theme="1" tint="0.499984740745262"/>
          </patternFill>
        </fill>
      </dxf>
    </rfmt>
    <rfmt sheetId="8" sqref="AG1172" start="0" length="0">
      <dxf>
        <fill>
          <patternFill patternType="solid">
            <bgColor theme="1" tint="0.499984740745262"/>
          </patternFill>
        </fill>
      </dxf>
    </rfmt>
    <rfmt sheetId="8" sqref="AG1173" start="0" length="0">
      <dxf>
        <fill>
          <patternFill patternType="solid">
            <bgColor theme="1" tint="0.499984740745262"/>
          </patternFill>
        </fill>
      </dxf>
    </rfmt>
    <rfmt sheetId="8" sqref="AG1174" start="0" length="0">
      <dxf>
        <fill>
          <patternFill patternType="solid">
            <bgColor theme="1" tint="0.499984740745262"/>
          </patternFill>
        </fill>
      </dxf>
    </rfmt>
    <rfmt sheetId="8" sqref="AG1175" start="0" length="0">
      <dxf>
        <fill>
          <patternFill patternType="solid">
            <bgColor theme="1" tint="0.499984740745262"/>
          </patternFill>
        </fill>
      </dxf>
    </rfmt>
    <rfmt sheetId="8" sqref="AG1176" start="0" length="0">
      <dxf>
        <fill>
          <patternFill patternType="solid">
            <bgColor theme="1" tint="0.499984740745262"/>
          </patternFill>
        </fill>
      </dxf>
    </rfmt>
    <rfmt sheetId="8" sqref="AG1177" start="0" length="0">
      <dxf>
        <fill>
          <patternFill patternType="solid">
            <bgColor theme="1" tint="0.499984740745262"/>
          </patternFill>
        </fill>
      </dxf>
    </rfmt>
    <rfmt sheetId="8" sqref="AG1178" start="0" length="0">
      <dxf>
        <fill>
          <patternFill patternType="solid">
            <bgColor theme="1" tint="0.499984740745262"/>
          </patternFill>
        </fill>
      </dxf>
    </rfmt>
    <rfmt sheetId="8" sqref="AG1179" start="0" length="0">
      <dxf>
        <fill>
          <patternFill patternType="solid">
            <bgColor theme="1" tint="0.499984740745262"/>
          </patternFill>
        </fill>
      </dxf>
    </rfmt>
    <rfmt sheetId="8" sqref="AG1180" start="0" length="0">
      <dxf>
        <fill>
          <patternFill patternType="solid">
            <bgColor theme="1" tint="0.499984740745262"/>
          </patternFill>
        </fill>
      </dxf>
    </rfmt>
    <rfmt sheetId="8" sqref="AG1181" start="0" length="0">
      <dxf>
        <fill>
          <patternFill patternType="solid">
            <bgColor theme="1" tint="0.499984740745262"/>
          </patternFill>
        </fill>
      </dxf>
    </rfmt>
    <rfmt sheetId="8" sqref="AG1182" start="0" length="0">
      <dxf>
        <fill>
          <patternFill patternType="solid">
            <bgColor theme="1" tint="0.499984740745262"/>
          </patternFill>
        </fill>
      </dxf>
    </rfmt>
    <rfmt sheetId="8" sqref="AG1183" start="0" length="0">
      <dxf>
        <fill>
          <patternFill patternType="solid">
            <bgColor theme="1" tint="0.499984740745262"/>
          </patternFill>
        </fill>
      </dxf>
    </rfmt>
    <rfmt sheetId="8" sqref="AG1184" start="0" length="0">
      <dxf>
        <fill>
          <patternFill patternType="solid">
            <bgColor theme="1" tint="0.499984740745262"/>
          </patternFill>
        </fill>
      </dxf>
    </rfmt>
    <rfmt sheetId="8" sqref="AG1185" start="0" length="0">
      <dxf>
        <fill>
          <patternFill patternType="solid">
            <bgColor theme="1" tint="0.499984740745262"/>
          </patternFill>
        </fill>
      </dxf>
    </rfmt>
    <rfmt sheetId="8" sqref="AG1186" start="0" length="0">
      <dxf>
        <fill>
          <patternFill patternType="solid">
            <bgColor theme="1" tint="0.499984740745262"/>
          </patternFill>
        </fill>
      </dxf>
    </rfmt>
    <rfmt sheetId="8" sqref="AG1187" start="0" length="0">
      <dxf>
        <fill>
          <patternFill patternType="solid">
            <bgColor theme="1" tint="0.499984740745262"/>
          </patternFill>
        </fill>
      </dxf>
    </rfmt>
    <rfmt sheetId="8" sqref="AG1188" start="0" length="0">
      <dxf>
        <fill>
          <patternFill patternType="solid">
            <bgColor theme="1" tint="0.499984740745262"/>
          </patternFill>
        </fill>
      </dxf>
    </rfmt>
    <rfmt sheetId="8" sqref="AG1189" start="0" length="0">
      <dxf>
        <fill>
          <patternFill patternType="solid">
            <bgColor theme="1" tint="0.499984740745262"/>
          </patternFill>
        </fill>
      </dxf>
    </rfmt>
    <rfmt sheetId="8" sqref="AG1190" start="0" length="0">
      <dxf>
        <fill>
          <patternFill patternType="solid">
            <bgColor theme="1" tint="0.499984740745262"/>
          </patternFill>
        </fill>
      </dxf>
    </rfmt>
    <rfmt sheetId="8" sqref="AG1191" start="0" length="0">
      <dxf>
        <fill>
          <patternFill patternType="solid">
            <bgColor theme="1" tint="0.499984740745262"/>
          </patternFill>
        </fill>
      </dxf>
    </rfmt>
    <rfmt sheetId="8" sqref="AG1192" start="0" length="0">
      <dxf>
        <fill>
          <patternFill patternType="solid">
            <bgColor theme="1" tint="0.499984740745262"/>
          </patternFill>
        </fill>
      </dxf>
    </rfmt>
    <rfmt sheetId="8" sqref="AG1193" start="0" length="0">
      <dxf>
        <fill>
          <patternFill patternType="solid">
            <bgColor theme="1" tint="0.499984740745262"/>
          </patternFill>
        </fill>
      </dxf>
    </rfmt>
    <rfmt sheetId="8" sqref="AG1194" start="0" length="0">
      <dxf>
        <fill>
          <patternFill patternType="solid">
            <bgColor theme="1" tint="0.499984740745262"/>
          </patternFill>
        </fill>
      </dxf>
    </rfmt>
    <rfmt sheetId="8" sqref="AG1195" start="0" length="0">
      <dxf>
        <fill>
          <patternFill patternType="solid">
            <bgColor theme="1" tint="0.499984740745262"/>
          </patternFill>
        </fill>
      </dxf>
    </rfmt>
    <rfmt sheetId="8" sqref="AG1196" start="0" length="0">
      <dxf>
        <fill>
          <patternFill patternType="solid">
            <bgColor theme="1" tint="0.499984740745262"/>
          </patternFill>
        </fill>
      </dxf>
    </rfmt>
    <rfmt sheetId="8" sqref="AG1197" start="0" length="0">
      <dxf>
        <fill>
          <patternFill patternType="solid">
            <bgColor theme="1" tint="0.499984740745262"/>
          </patternFill>
        </fill>
      </dxf>
    </rfmt>
    <rfmt sheetId="8" sqref="AG1198" start="0" length="0">
      <dxf>
        <fill>
          <patternFill patternType="solid">
            <bgColor theme="1" tint="0.499984740745262"/>
          </patternFill>
        </fill>
      </dxf>
    </rfmt>
    <rfmt sheetId="8" sqref="AG1199" start="0" length="0">
      <dxf>
        <fill>
          <patternFill patternType="solid">
            <bgColor theme="1" tint="0.499984740745262"/>
          </patternFill>
        </fill>
      </dxf>
    </rfmt>
    <rfmt sheetId="8" sqref="AG1200" start="0" length="0">
      <dxf>
        <fill>
          <patternFill patternType="solid">
            <bgColor theme="1" tint="0.499984740745262"/>
          </patternFill>
        </fill>
      </dxf>
    </rfmt>
    <rfmt sheetId="8" sqref="AG1201" start="0" length="0">
      <dxf>
        <fill>
          <patternFill patternType="solid">
            <bgColor theme="1" tint="0.499984740745262"/>
          </patternFill>
        </fill>
      </dxf>
    </rfmt>
    <rfmt sheetId="8" sqref="AG1202" start="0" length="0">
      <dxf>
        <fill>
          <patternFill patternType="solid">
            <bgColor theme="1" tint="0.499984740745262"/>
          </patternFill>
        </fill>
      </dxf>
    </rfmt>
    <rfmt sheetId="8" sqref="AG1203" start="0" length="0">
      <dxf>
        <fill>
          <patternFill patternType="solid">
            <bgColor theme="1" tint="0.499984740745262"/>
          </patternFill>
        </fill>
      </dxf>
    </rfmt>
    <rfmt sheetId="8" sqref="AG1204" start="0" length="0">
      <dxf>
        <fill>
          <patternFill patternType="solid">
            <bgColor theme="1" tint="0.499984740745262"/>
          </patternFill>
        </fill>
      </dxf>
    </rfmt>
    <rfmt sheetId="8" sqref="AG1205" start="0" length="0">
      <dxf>
        <fill>
          <patternFill patternType="solid">
            <bgColor theme="1" tint="0.499984740745262"/>
          </patternFill>
        </fill>
      </dxf>
    </rfmt>
    <rfmt sheetId="8" sqref="AG1206" start="0" length="0">
      <dxf>
        <fill>
          <patternFill patternType="solid">
            <bgColor theme="1" tint="0.499984740745262"/>
          </patternFill>
        </fill>
      </dxf>
    </rfmt>
    <rfmt sheetId="8" sqref="AG1207" start="0" length="0">
      <dxf>
        <fill>
          <patternFill patternType="solid">
            <bgColor theme="1" tint="0.499984740745262"/>
          </patternFill>
        </fill>
      </dxf>
    </rfmt>
    <rfmt sheetId="8" sqref="AG1208" start="0" length="0">
      <dxf>
        <fill>
          <patternFill patternType="solid">
            <bgColor theme="1" tint="0.499984740745262"/>
          </patternFill>
        </fill>
      </dxf>
    </rfmt>
    <rfmt sheetId="8" sqref="AG1209" start="0" length="0">
      <dxf>
        <fill>
          <patternFill patternType="solid">
            <bgColor theme="1" tint="0.499984740745262"/>
          </patternFill>
        </fill>
      </dxf>
    </rfmt>
    <rfmt sheetId="8" sqref="AG1210" start="0" length="0">
      <dxf>
        <fill>
          <patternFill patternType="solid">
            <bgColor theme="1" tint="0.499984740745262"/>
          </patternFill>
        </fill>
      </dxf>
    </rfmt>
    <rfmt sheetId="8" sqref="AG1211" start="0" length="0">
      <dxf>
        <fill>
          <patternFill patternType="solid">
            <bgColor theme="1" tint="0.499984740745262"/>
          </patternFill>
        </fill>
      </dxf>
    </rfmt>
    <rfmt sheetId="8" sqref="AG1212" start="0" length="0">
      <dxf>
        <fill>
          <patternFill patternType="solid">
            <bgColor theme="1" tint="0.499984740745262"/>
          </patternFill>
        </fill>
      </dxf>
    </rfmt>
    <rfmt sheetId="8" sqref="AG1213" start="0" length="0">
      <dxf>
        <fill>
          <patternFill patternType="solid">
            <bgColor theme="1" tint="0.499984740745262"/>
          </patternFill>
        </fill>
      </dxf>
    </rfmt>
    <rfmt sheetId="8" sqref="AG1214" start="0" length="0">
      <dxf>
        <fill>
          <patternFill patternType="solid">
            <bgColor theme="1" tint="0.499984740745262"/>
          </patternFill>
        </fill>
      </dxf>
    </rfmt>
    <rfmt sheetId="8" sqref="AG1215" start="0" length="0">
      <dxf>
        <fill>
          <patternFill patternType="solid">
            <bgColor theme="1" tint="0.499984740745262"/>
          </patternFill>
        </fill>
      </dxf>
    </rfmt>
    <rfmt sheetId="8" sqref="AG1216" start="0" length="0">
      <dxf>
        <fill>
          <patternFill patternType="solid">
            <bgColor theme="1" tint="0.499984740745262"/>
          </patternFill>
        </fill>
      </dxf>
    </rfmt>
    <rfmt sheetId="8" sqref="AG1217" start="0" length="0">
      <dxf>
        <fill>
          <patternFill patternType="solid">
            <bgColor theme="1" tint="0.499984740745262"/>
          </patternFill>
        </fill>
      </dxf>
    </rfmt>
    <rfmt sheetId="8" sqref="AG1218" start="0" length="0">
      <dxf>
        <fill>
          <patternFill patternType="solid">
            <bgColor theme="1" tint="0.499984740745262"/>
          </patternFill>
        </fill>
      </dxf>
    </rfmt>
    <rfmt sheetId="8" sqref="AG1219" start="0" length="0">
      <dxf>
        <fill>
          <patternFill patternType="solid">
            <bgColor theme="1" tint="0.499984740745262"/>
          </patternFill>
        </fill>
      </dxf>
    </rfmt>
    <rfmt sheetId="8" sqref="AG1220" start="0" length="0">
      <dxf>
        <fill>
          <patternFill patternType="solid">
            <bgColor theme="1" tint="0.499984740745262"/>
          </patternFill>
        </fill>
      </dxf>
    </rfmt>
    <rfmt sheetId="8" sqref="AG1221" start="0" length="0">
      <dxf>
        <fill>
          <patternFill patternType="solid">
            <bgColor theme="1" tint="0.499984740745262"/>
          </patternFill>
        </fill>
      </dxf>
    </rfmt>
    <rfmt sheetId="8" sqref="AG1222" start="0" length="0">
      <dxf>
        <fill>
          <patternFill patternType="solid">
            <bgColor theme="1" tint="0.499984740745262"/>
          </patternFill>
        </fill>
      </dxf>
    </rfmt>
    <rfmt sheetId="8" sqref="AG1223" start="0" length="0">
      <dxf>
        <fill>
          <patternFill patternType="solid">
            <bgColor theme="1" tint="0.499984740745262"/>
          </patternFill>
        </fill>
      </dxf>
    </rfmt>
    <rfmt sheetId="8" sqref="AG1224" start="0" length="0">
      <dxf>
        <fill>
          <patternFill patternType="solid">
            <bgColor theme="1" tint="0.499984740745262"/>
          </patternFill>
        </fill>
      </dxf>
    </rfmt>
    <rfmt sheetId="8" sqref="AG1225" start="0" length="0">
      <dxf>
        <fill>
          <patternFill patternType="solid">
            <bgColor theme="1" tint="0.499984740745262"/>
          </patternFill>
        </fill>
      </dxf>
    </rfmt>
    <rfmt sheetId="8" sqref="AG1226" start="0" length="0">
      <dxf>
        <fill>
          <patternFill patternType="solid">
            <bgColor theme="1" tint="0.499984740745262"/>
          </patternFill>
        </fill>
      </dxf>
    </rfmt>
  </rrc>
  <rrc rId="299" sId="8" ref="AG1:AG1048576" action="deleteCol">
    <undo index="0" exp="ref" v="1" dr="AG16" r="BI16" sId="8"/>
    <undo index="0" exp="ref" v="1" dr="AG16" r="AU16" sId="8"/>
    <undo index="0" exp="ref" v="1" dr="AG9" r="BI9" sId="8"/>
    <undo index="0" exp="ref" v="1" dr="AG9" r="AU9" sId="8"/>
    <undo index="10" exp="area" ref3D="1" dr="$FO$1:$GB$1048576" dn="Z_A72DD7E4_8E17_45C1_B6EA_82FDF646C0B8_.wvu.Cols" sId="8"/>
    <undo index="8" exp="area" ref3D="1" dr="$ET$1:$FG$1048576" dn="Z_A72DD7E4_8E17_45C1_B6EA_82FDF646C0B8_.wvu.Cols" sId="8"/>
    <undo index="6" exp="area" ref3D="1" dr="$DD$1:$EE$1048576" dn="Z_A72DD7E4_8E17_45C1_B6EA_82FDF646C0B8_.wvu.Cols" sId="8"/>
    <undo index="4" exp="area" ref3D="1" dr="$BN$1:$CO$1048576" dn="Z_A72DD7E4_8E17_45C1_B6EA_82FDF646C0B8_.wvu.Cols" sId="8"/>
    <undo index="2" exp="area" ref3D="1" dr="$AA$1:$AY$1048576" dn="Z_A72DD7E4_8E17_45C1_B6EA_82FDF646C0B8_.wvu.Cols" sId="8"/>
    <undo index="4" exp="area" ref3D="1" dr="$BN$1:$CO$1048576" dn="Z_9B7E6E96_3130_49B9_ABF2_1207FBFACEF7_.wvu.Cols" sId="8"/>
    <undo index="2" exp="area" ref3D="1" dr="$AA$1:$AY$1048576" dn="Z_9B7E6E96_3130_49B9_ABF2_1207FBFACEF7_.wvu.Cols" sId="8"/>
    <undo index="2" exp="area" ref3D="1" dr="$BN$1:$CO$1048576" dn="Z_99DAB54F_9998_492B_954C_CE1032159A97_.wvu.Cols" sId="8"/>
    <undo index="1" exp="area" ref3D="1" dr="$AA$1:$AY$1048576" dn="Z_99DAB54F_9998_492B_954C_CE1032159A97_.wvu.Cols" sId="8"/>
    <undo index="2" exp="area" ref3D="1" dr="$BN$1:$CO$1048576" dn="Z_98B54243_17AA_4C58_A903_4F7DE38BFF74_.wvu.Cols" sId="8"/>
    <undo index="1" exp="area" ref3D="1" dr="$AA$1:$AY$1048576" dn="Z_98B54243_17AA_4C58_A903_4F7DE38BFF74_.wvu.Cols" sId="8"/>
    <undo index="2" exp="area" ref3D="1" dr="$BN$1:$CO$1048576" dn="Z_EC21DF5B_E5BE_4E3D_99FF_D14A3AECB1FB_.wvu.Cols" sId="8"/>
    <undo index="1" exp="area" ref3D="1" dr="$AA$1:$AY$1048576" dn="Z_EC21DF5B_E5BE_4E3D_99FF_D14A3AECB1FB_.wvu.Cols" sId="8"/>
    <undo index="2" exp="area" ref3D="1" dr="$BN$1:$CO$1048576" dn="Z_DE027F13_EE7B_491D_9CF8_E2E18DD61ED8_.wvu.Cols" sId="8"/>
    <undo index="1" exp="area" ref3D="1" dr="$AA$1:$AY$1048576" dn="Z_DE027F13_EE7B_491D_9CF8_E2E18DD61ED8_.wvu.Cols" sId="8"/>
    <undo index="2" exp="area" ref3D="1" dr="$BN$1:$CO$1048576" dn="Z_D7472A55_53F6_4F75_9BD0_118390EEEE61_.wvu.Cols" sId="8"/>
    <undo index="1" exp="area" ref3D="1" dr="$AA$1:$AY$1048576" dn="Z_D7472A55_53F6_4F75_9BD0_118390EEEE61_.wvu.Cols" sId="8"/>
    <undo index="6" exp="area" ref3D="1" dr="$FO$1:$GB$1048576" dn="Z_D5427FDC_0840_4BD5_BC42_22E35BFF96BA_.wvu.Cols" sId="8"/>
    <undo index="4" exp="area" ref3D="1" dr="$BN$1:$CO$1048576" dn="Z_D5427FDC_0840_4BD5_BC42_22E35BFF96BA_.wvu.Cols" sId="8"/>
    <undo index="2" exp="area" ref3D="1" dr="$AA$1:$AY$1048576" dn="Z_D5427FDC_0840_4BD5_BC42_22E35BFF96BA_.wvu.Cols" sId="8"/>
    <undo index="2" exp="area" ref3D="1" dr="$BN$1:$CO$1048576" dn="Z_CE09DF15_FC71_45DB_A715_5E342A1E9DF6_.wvu.Cols" sId="8"/>
    <undo index="1" exp="area" ref3D="1" dr="$AA$1:$AY$1048576" dn="Z_CE09DF15_FC71_45DB_A715_5E342A1E9DF6_.wvu.Cols" sId="8"/>
    <undo index="2" exp="area" ref3D="1" dr="$BN$1:$CO$1048576" dn="Z_C9A773E5_105B_471E_8D6C_AA117A6DC6FC_.wvu.Cols" sId="8"/>
    <undo index="1" exp="area" ref3D="1" dr="$AA$1:$AY$1048576" dn="Z_C9A773E5_105B_471E_8D6C_AA117A6DC6FC_.wvu.Cols" sId="8"/>
    <undo index="4" exp="area" ref3D="1" dr="$BN$1:$CO$1048576" dn="Z_C59CEEC7_3FE0_4962_B269_7B9ABF21C7B4_.wvu.Cols" sId="8"/>
    <undo index="2" exp="area" ref3D="1" dr="$AA$1:$AY$1048576" dn="Z_C59CEEC7_3FE0_4962_B269_7B9ABF21C7B4_.wvu.Cols" sId="8"/>
    <undo index="2" exp="area" ref3D="1" dr="$BN$1:$CO$1048576" dn="Z_BD7B78EF_30C4_45E5_81E0_4657ED2D6ECC_.wvu.Cols" sId="8"/>
    <undo index="1" exp="area" ref3D="1" dr="$AA$1:$AY$1048576" dn="Z_BD7B78EF_30C4_45E5_81E0_4657ED2D6ECC_.wvu.Cols" sId="8"/>
    <undo index="4" exp="area" ref3D="1" dr="$BN$1:$CO$1048576" dn="Z_B7F3A255_7A5D_4CFA_B5B9_6AD248070729_.wvu.Cols" sId="8"/>
    <undo index="2" exp="area" ref3D="1" dr="$AA$1:$AY$1048576" dn="Z_B7F3A255_7A5D_4CFA_B5B9_6AD248070729_.wvu.Cols" sId="8"/>
    <undo index="2" exp="area" ref3D="1" dr="$BN$1:$CO$1048576" dn="Z_AE54AF70_AD6D_48EF_9A8E_16C4FF58B875_.wvu.Cols" sId="8"/>
    <undo index="1" exp="area" ref3D="1" dr="$AA$1:$AY$1048576" dn="Z_AE54AF70_AD6D_48EF_9A8E_16C4FF58B875_.wvu.Cols" sId="8"/>
    <undo index="10" exp="area" ref3D="1" dr="$FO$1:$GB$1048576" dn="Z_9396B418_0DC7_4CAE_9839_4E1FE529C903_.wvu.Cols" sId="8"/>
    <undo index="8" exp="area" ref3D="1" dr="$ET$1:$FG$1048576" dn="Z_9396B418_0DC7_4CAE_9839_4E1FE529C903_.wvu.Cols" sId="8"/>
    <undo index="6" exp="area" ref3D="1" dr="$DD$1:$EE$1048576" dn="Z_9396B418_0DC7_4CAE_9839_4E1FE529C903_.wvu.Cols" sId="8"/>
    <undo index="4" exp="area" ref3D="1" dr="$BN$1:$CO$1048576" dn="Z_9396B418_0DC7_4CAE_9839_4E1FE529C903_.wvu.Cols" sId="8"/>
    <undo index="2" exp="area" ref3D="1" dr="$AA$1:$AY$1048576" dn="Z_9396B418_0DC7_4CAE_9839_4E1FE529C903_.wvu.Cols" sId="8"/>
    <undo index="2" exp="area" ref3D="1" dr="$BN$1:$CO$1048576" dn="Z_7DA296DB_43CC_4FAA_B30A_F76F08E10BE6_.wvu.Cols" sId="8"/>
    <undo index="1" exp="area" ref3D="1" dr="$AA$1:$AY$1048576" dn="Z_7DA296DB_43CC_4FAA_B30A_F76F08E10BE6_.wvu.Cols" sId="8"/>
    <undo index="6" exp="area" ref3D="1" dr="$FO$1:$GB$1048576" dn="Z_7C6BB9A7_B2A0_4A75_9522_BDD6A2F54D2A_.wvu.Cols" sId="8"/>
    <undo index="4" exp="area" ref3D="1" dr="$BN$1:$CO$1048576" dn="Z_7C6BB9A7_B2A0_4A75_9522_BDD6A2F54D2A_.wvu.Cols" sId="8"/>
    <undo index="2" exp="area" ref3D="1" dr="$AA$1:$AY$1048576" dn="Z_7C6BB9A7_B2A0_4A75_9522_BDD6A2F54D2A_.wvu.Cols" sId="8"/>
    <undo index="2" exp="area" ref3D="1" dr="$BN$1:$CO$1048576" dn="Z_78725C7C_D5F4_4171_A3BF_852E9E67648B_.wvu.Cols" sId="8"/>
    <undo index="1" exp="area" ref3D="1" dr="$AA$1:$AY$1048576" dn="Z_78725C7C_D5F4_4171_A3BF_852E9E67648B_.wvu.Cols" sId="8"/>
    <undo index="4" exp="area" ref3D="1" dr="$BN$1:$CO$1048576" dn="Z_5B3A94DD_F138_4F10_BDCF_51726F52F5EA_.wvu.Cols" sId="8"/>
    <undo index="2" exp="area" ref3D="1" dr="$AA$1:$AY$1048576" dn="Z_5B3A94DD_F138_4F10_BDCF_51726F52F5EA_.wvu.Cols" sId="8"/>
    <undo index="4" exp="area" ref3D="1" dr="$BN$1:$CO$1048576" dn="Z_50AD3F31_68BE_4AFE_B329_9874A0A64339_.wvu.Cols" sId="8"/>
    <undo index="2" exp="area" ref3D="1" dr="$AA$1:$AY$1048576" dn="Z_50AD3F31_68BE_4AFE_B329_9874A0A64339_.wvu.Cols" sId="8"/>
    <undo index="4" exp="area" ref3D="1" dr="$BN$1:$CO$1048576" dn="Z_43A82A29_4912_4F7F_8B05_3068C93337DE_.wvu.Cols" sId="8"/>
    <undo index="2" exp="area" ref3D="1" dr="$AA$1:$AY$1048576" dn="Z_43A82A29_4912_4F7F_8B05_3068C93337DE_.wvu.Cols" sId="8"/>
    <undo index="4" exp="area" ref3D="1" dr="$BN$1:$CO$1048576" dn="Z_38325982_3034_41A5_87AE_C5F97D918CAA_.wvu.Cols" sId="8"/>
    <undo index="2" exp="area" ref3D="1" dr="$AA$1:$AY$1048576" dn="Z_38325982_3034_41A5_87AE_C5F97D918CAA_.wvu.Cols" sId="8"/>
    <undo index="4" exp="area" ref3D="1" dr="$BN$1:$CO$1048576" dn="Z_346C95C1_1CC6_4D7E_A98D_95E6FB8F3D0C_.wvu.Cols" sId="8"/>
    <undo index="2" exp="area" ref3D="1" dr="$AA$1:$AY$1048576" dn="Z_346C95C1_1CC6_4D7E_A98D_95E6FB8F3D0C_.wvu.Cols" sId="8"/>
    <undo index="2" exp="area" ref3D="1" dr="$BN$1:$CO$1048576" dn="Z_2886425B_FDB9_4377_9EA8_C029DC51F951_.wvu.Cols" sId="8"/>
    <undo index="1" exp="area" ref3D="1" dr="$AA$1:$AY$1048576" dn="Z_2886425B_FDB9_4377_9EA8_C029DC51F951_.wvu.Cols" sId="8"/>
    <undo index="4" exp="area" ref3D="1" dr="$BN$1:$CO$1048576" dn="Z_13D990A2_7A43_4408_A14A_0BBC740B34E7_.wvu.Cols" sId="8"/>
    <undo index="2" exp="area" ref3D="1" dr="$AA$1:$AY$1048576" dn="Z_13D990A2_7A43_4408_A14A_0BBC740B34E7_.wvu.Cols" sId="8"/>
    <undo index="2" exp="area" ref3D="1" dr="$BN$1:$CO$1048576" dn="Z_10D493BC_5883_40CD_9812_0373CBDA2F53_.wvu.Cols" sId="8"/>
    <undo index="1" exp="area" ref3D="1" dr="$AA$1:$AY$1048576" dn="Z_10D493BC_5883_40CD_9812_0373CBDA2F53_.wvu.Cols" sId="8"/>
    <rfmt sheetId="8" xfDxf="1" sqref="AG1:AG1048576" start="0" length="0">
      <dxf>
        <font>
          <b/>
        </font>
      </dxf>
    </rfmt>
    <rfmt sheetId="8" sqref="AG1" start="0" length="0">
      <dxf>
        <fill>
          <gradientFill degree="270">
            <stop position="0">
              <color theme="5" tint="0.59999389629810485"/>
            </stop>
            <stop position="1">
              <color theme="5" tint="-0.25098422193060094"/>
            </stop>
          </gradientFill>
        </fill>
        <alignment horizontal="center" vertical="top" readingOrder="0"/>
      </dxf>
    </rfmt>
    <rfmt sheetId="8" sqref="AG2" start="0" length="0">
      <dxf>
        <fill>
          <gradientFill degree="270">
            <stop position="0">
              <color theme="5" tint="0.59999389629810485"/>
            </stop>
            <stop position="1">
              <color theme="5" tint="-0.25098422193060094"/>
            </stop>
          </gradientFill>
        </fill>
        <alignment horizontal="center" vertical="top" readingOrder="0"/>
      </dxf>
    </rfmt>
    <rfmt sheetId="8" sqref="AG3" start="0" length="0">
      <dxf>
        <fill>
          <gradientFill degree="270">
            <stop position="0">
              <color theme="5" tint="0.59999389629810485"/>
            </stop>
            <stop position="1">
              <color theme="5" tint="-0.25098422193060094"/>
            </stop>
          </gradientFill>
        </fill>
        <alignment horizontal="center" vertical="top" readingOrder="0"/>
      </dxf>
    </rfmt>
    <rfmt sheetId="8" sqref="AG4" start="0" length="0">
      <dxf>
        <fill>
          <gradientFill degree="270">
            <stop position="0">
              <color theme="5" tint="0.59999389629810485"/>
            </stop>
            <stop position="1">
              <color theme="5" tint="-0.25098422193060094"/>
            </stop>
          </gradientFill>
        </fill>
        <alignment horizontal="center" vertical="top" readingOrder="0"/>
      </dxf>
    </rfmt>
    <rfmt sheetId="8" sqref="AG5" start="0" length="0">
      <dxf>
        <fill>
          <gradientFill degree="270">
            <stop position="0">
              <color theme="5" tint="0.59999389629810485"/>
            </stop>
            <stop position="1">
              <color theme="5" tint="-0.25098422193060094"/>
            </stop>
          </gradientFill>
        </fill>
        <alignment horizontal="center" vertical="top" readingOrder="0"/>
      </dxf>
    </rfmt>
    <rfmt sheetId="8" sqref="AG6" start="0" length="0">
      <dxf>
        <fill>
          <patternFill patternType="solid">
            <bgColor theme="3" tint="-0.249977111117893"/>
          </patternFill>
        </fill>
        <border outline="0">
          <top style="medium">
            <color indexed="64"/>
          </top>
        </border>
      </dxf>
    </rfmt>
    <rfmt sheetId="8" sqref="AG7" start="0" length="0">
      <dxf>
        <font>
          <sz val="12"/>
        </font>
        <fill>
          <patternFill patternType="solid">
            <bgColor rgb="FFFFC000"/>
          </patternFill>
        </fill>
        <alignment horizontal="center" vertical="top" readingOrder="0"/>
        <border outline="0">
          <top style="medium">
            <color indexed="64"/>
          </top>
        </border>
      </dxf>
    </rfmt>
    <rfmt sheetId="8" sqref="AG8" start="0" length="0">
      <dxf>
        <font>
          <sz val="12"/>
        </font>
        <fill>
          <patternFill patternType="solid">
            <bgColor rgb="FFFFC000"/>
          </patternFill>
        </fill>
        <alignment horizontal="center" vertical="top" readingOrder="0"/>
        <border outline="0">
          <top style="medium">
            <color indexed="64"/>
          </top>
          <bottom style="medium">
            <color indexed="64"/>
          </bottom>
        </border>
      </dxf>
    </rfmt>
    <rcc rId="0" sId="8" dxf="1">
      <nc r="AG9" t="inlineStr">
        <is>
          <t xml:space="preserve">Ledolgozott </t>
        </is>
      </nc>
      <ndxf>
        <alignment horizontal="center" vertical="top" readingOrder="0"/>
        <protection hidden="1"/>
      </ndxf>
    </rcc>
    <rfmt sheetId="8" sqref="AG1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medium">
            <color indexed="64"/>
          </top>
          <bottom style="thin">
            <color indexed="64"/>
          </bottom>
        </border>
        <protection hidden="1"/>
      </dxf>
    </rfmt>
    <rfmt sheetId="8" sqref="AG1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medium">
            <color indexed="64"/>
          </bottom>
        </border>
        <protection hidden="1"/>
      </dxf>
    </rfmt>
    <rfmt sheetId="8" sqref="AG14" start="0" length="0">
      <dxf>
        <font>
          <sz val="12"/>
        </font>
        <fill>
          <patternFill patternType="solid">
            <bgColor rgb="FFFFC000"/>
          </patternFill>
        </fill>
        <alignment horizontal="center" vertical="top" readingOrder="0"/>
      </dxf>
    </rfmt>
    <rfmt sheetId="8" sqref="AG15" start="0" length="0">
      <dxf>
        <fill>
          <patternFill patternType="solid">
            <bgColor theme="6" tint="0.39997558519241921"/>
          </patternFill>
        </fill>
        <border outline="0">
          <top style="medium">
            <color indexed="64"/>
          </top>
          <bottom style="medium">
            <color indexed="64"/>
          </bottom>
        </border>
      </dxf>
    </rfmt>
    <rcc rId="0" sId="8" dxf="1">
      <nc r="AG16" t="inlineStr">
        <is>
          <t xml:space="preserve">Ledolgozott </t>
        </is>
      </nc>
      <ndxf>
        <alignment horizontal="center" vertical="top" readingOrder="0"/>
        <protection hidden="1"/>
      </ndxf>
    </rcc>
    <rfmt sheetId="8" sqref="AG1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medium">
            <color indexed="64"/>
          </top>
          <bottom style="thin">
            <color indexed="64"/>
          </bottom>
        </border>
        <protection hidden="1"/>
      </dxf>
    </rfmt>
    <rfmt sheetId="8" sqref="AG1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2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2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2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2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2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2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2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2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2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2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3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3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3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3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3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3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3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3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3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3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4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4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4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4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4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4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4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4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</border>
      </dxf>
    </rfmt>
    <rfmt sheetId="8" sqref="AG48" start="0" length="0">
      <dxf>
        <font>
          <sz val="10"/>
        </font>
        <fill>
          <patternFill patternType="solid">
            <bgColor theme="9" tint="-0.249977111117893"/>
          </patternFill>
        </fill>
        <alignment horizontal="center" vertical="top" readingOrder="0"/>
        <border outline="0">
          <top style="medium">
            <color indexed="64"/>
          </top>
        </border>
        <protection hidden="1"/>
      </dxf>
    </rfmt>
    <rfmt sheetId="8" sqref="AG49" start="0" length="0">
      <dxf>
        <font>
          <sz val="10"/>
        </font>
        <fill>
          <patternFill patternType="solid">
            <bgColor theme="9" tint="-0.249977111117893"/>
          </patternFill>
        </fill>
        <alignment horizontal="center" vertical="top" readingOrder="0"/>
        <protection hidden="1"/>
      </dxf>
    </rfmt>
    <rfmt sheetId="8" sqref="AG5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medium">
            <color indexed="64"/>
          </top>
          <bottom style="thin">
            <color indexed="64"/>
          </bottom>
        </border>
        <protection hidden="1"/>
      </dxf>
    </rfmt>
    <rfmt sheetId="8" sqref="AG5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5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5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5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5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5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5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5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5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6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6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6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6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6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6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6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6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6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6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7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7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7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7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7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7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7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7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7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7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80" start="0" length="0">
      <dxf>
        <font>
          <sz val="10"/>
        </font>
        <fill>
          <patternFill patternType="solid">
            <bgColor theme="3" tint="0.39997558519241921"/>
          </patternFill>
        </fill>
        <alignment horizontal="center" vertical="top" readingOrder="0"/>
        <border outline="0">
          <top style="medium">
            <color indexed="64"/>
          </top>
        </border>
        <protection hidden="1"/>
      </dxf>
    </rfmt>
    <rfmt sheetId="8" sqref="AG81" start="0" length="0">
      <dxf>
        <font>
          <sz val="10"/>
        </font>
        <fill>
          <patternFill patternType="solid">
            <bgColor theme="3" tint="0.39997558519241921"/>
          </patternFill>
        </fill>
        <alignment horizontal="center" vertical="top" readingOrder="0"/>
        <protection hidden="1"/>
      </dxf>
    </rfmt>
    <rfmt sheetId="8" sqref="AG8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medium">
            <color indexed="64"/>
          </top>
          <bottom style="thin">
            <color indexed="64"/>
          </bottom>
        </border>
        <protection hidden="1"/>
      </dxf>
    </rfmt>
    <rfmt sheetId="8" sqref="AG8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8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8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8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8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8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8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9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9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9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9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9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9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9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9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9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9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0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0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0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0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0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0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0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0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0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0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1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1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12" start="0" length="0">
      <dxf>
        <font>
          <sz val="10"/>
        </font>
        <fill>
          <patternFill patternType="solid">
            <bgColor theme="8" tint="-0.249977111117893"/>
          </patternFill>
        </fill>
        <alignment horizontal="center" vertical="top" readingOrder="0"/>
        <border outline="0">
          <top style="medium">
            <color indexed="64"/>
          </top>
        </border>
        <protection hidden="1"/>
      </dxf>
    </rfmt>
    <rfmt sheetId="8" sqref="AG113" start="0" length="0">
      <dxf>
        <font>
          <sz val="10"/>
        </font>
        <fill>
          <patternFill patternType="solid">
            <bgColor theme="8" tint="-0.249977111117893"/>
          </patternFill>
        </fill>
        <alignment horizontal="center" vertical="top" readingOrder="0"/>
        <border outline="0">
          <bottom style="medium">
            <color indexed="64"/>
          </bottom>
        </border>
        <protection hidden="1"/>
      </dxf>
    </rfmt>
    <rfmt sheetId="8" sqref="AG11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medium">
            <color indexed="64"/>
          </top>
          <bottom style="thin">
            <color indexed="64"/>
          </bottom>
        </border>
        <protection hidden="1"/>
      </dxf>
    </rfmt>
    <rfmt sheetId="8" sqref="AG11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1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1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1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1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2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2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2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2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2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2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2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2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2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2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3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3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3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3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3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3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3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3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3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3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4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4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4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4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4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medium">
            <color indexed="64"/>
          </bottom>
        </border>
      </dxf>
    </rfmt>
    <rfmt sheetId="8" sqref="AG145" start="0" length="0">
      <dxf>
        <font>
          <sz val="10"/>
        </font>
        <fill>
          <patternFill patternType="solid">
            <bgColor theme="0" tint="-0.499984740745262"/>
          </patternFill>
        </fill>
        <alignment horizontal="center" vertical="top" readingOrder="0"/>
        <border outline="0">
          <top style="medium">
            <color indexed="64"/>
          </top>
        </border>
        <protection hidden="1"/>
      </dxf>
    </rfmt>
    <rfmt sheetId="8" sqref="AG146" start="0" length="0">
      <dxf>
        <font>
          <sz val="10"/>
        </font>
        <fill>
          <patternFill patternType="solid">
            <bgColor theme="0" tint="-0.499984740745262"/>
          </patternFill>
        </fill>
        <alignment horizontal="center" vertical="top" readingOrder="0"/>
        <border outline="0">
          <bottom style="medium">
            <color indexed="64"/>
          </bottom>
        </border>
        <protection hidden="1"/>
      </dxf>
    </rfmt>
    <rfmt sheetId="8" sqref="AG14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medium">
            <color indexed="64"/>
          </top>
          <bottom style="thin">
            <color indexed="64"/>
          </bottom>
        </border>
        <protection hidden="1"/>
      </dxf>
    </rfmt>
    <rfmt sheetId="8" sqref="AG14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4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5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5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5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5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5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5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5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5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5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5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6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6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medium">
            <color indexed="64"/>
          </bottom>
        </border>
      </dxf>
    </rfmt>
    <rfmt sheetId="8" sqref="AG162" start="0" length="0">
      <dxf>
        <font>
          <sz val="10"/>
        </font>
        <fill>
          <patternFill patternType="solid">
            <bgColor theme="2" tint="-0.499984740745262"/>
          </patternFill>
        </fill>
        <alignment horizontal="center" vertical="top" readingOrder="0"/>
        <border outline="0">
          <top style="medium">
            <color indexed="64"/>
          </top>
        </border>
        <protection hidden="1"/>
      </dxf>
    </rfmt>
    <rfmt sheetId="8" sqref="AG163" start="0" length="0">
      <dxf>
        <font>
          <sz val="10"/>
        </font>
        <fill>
          <patternFill patternType="solid">
            <bgColor theme="2" tint="-0.499984740745262"/>
          </patternFill>
        </fill>
        <alignment horizontal="center" vertical="top" readingOrder="0"/>
        <border outline="0">
          <bottom style="medium">
            <color indexed="64"/>
          </bottom>
        </border>
        <protection hidden="1"/>
      </dxf>
    </rfmt>
    <rfmt sheetId="8" sqref="AG16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medium">
            <color indexed="64"/>
          </top>
          <bottom style="thin">
            <color indexed="64"/>
          </bottom>
        </border>
        <protection hidden="1"/>
      </dxf>
    </rfmt>
    <rfmt sheetId="8" sqref="AG16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6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6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6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6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7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7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7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7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7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7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7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7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7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medium">
            <color indexed="64"/>
          </bottom>
        </border>
      </dxf>
    </rfmt>
    <rfmt sheetId="8" sqref="AG179" start="0" length="0">
      <dxf>
        <fill>
          <patternFill patternType="solid">
            <bgColor theme="3" tint="-0.249977111117893"/>
          </patternFill>
        </fill>
        <border outline="0">
          <top style="medium">
            <color indexed="64"/>
          </top>
          <bottom style="medium">
            <color indexed="64"/>
          </bottom>
        </border>
        <protection hidden="1"/>
      </dxf>
    </rfmt>
    <rfmt sheetId="8" sqref="AG180" start="0" length="0">
      <dxf>
        <fill>
          <patternFill patternType="solid">
            <bgColor theme="1" tint="0.499984740745262"/>
          </patternFill>
        </fill>
      </dxf>
    </rfmt>
    <rfmt sheetId="8" sqref="AG181" start="0" length="0">
      <dxf>
        <fill>
          <patternFill patternType="solid">
            <bgColor theme="1" tint="0.499984740745262"/>
          </patternFill>
        </fill>
      </dxf>
    </rfmt>
    <rfmt sheetId="8" sqref="AG182" start="0" length="0">
      <dxf>
        <fill>
          <patternFill patternType="solid">
            <bgColor theme="1" tint="0.499984740745262"/>
          </patternFill>
        </fill>
      </dxf>
    </rfmt>
    <rfmt sheetId="8" sqref="AG183" start="0" length="0">
      <dxf>
        <fill>
          <patternFill patternType="solid">
            <bgColor theme="1" tint="0.499984740745262"/>
          </patternFill>
        </fill>
      </dxf>
    </rfmt>
    <rfmt sheetId="8" sqref="AG184" start="0" length="0">
      <dxf>
        <fill>
          <patternFill patternType="solid">
            <bgColor theme="1" tint="0.499984740745262"/>
          </patternFill>
        </fill>
      </dxf>
    </rfmt>
    <rfmt sheetId="8" sqref="AG185" start="0" length="0">
      <dxf>
        <fill>
          <patternFill patternType="solid">
            <bgColor theme="1" tint="0.499984740745262"/>
          </patternFill>
        </fill>
      </dxf>
    </rfmt>
    <rfmt sheetId="8" sqref="AG186" start="0" length="0">
      <dxf>
        <fill>
          <patternFill patternType="solid">
            <bgColor theme="1" tint="0.499984740745262"/>
          </patternFill>
        </fill>
      </dxf>
    </rfmt>
    <rfmt sheetId="8" sqref="AG187" start="0" length="0">
      <dxf>
        <fill>
          <patternFill patternType="solid">
            <bgColor theme="1" tint="0.499984740745262"/>
          </patternFill>
        </fill>
      </dxf>
    </rfmt>
    <rfmt sheetId="8" sqref="AG188" start="0" length="0">
      <dxf>
        <fill>
          <patternFill patternType="solid">
            <bgColor theme="1" tint="0.499984740745262"/>
          </patternFill>
        </fill>
      </dxf>
    </rfmt>
    <rfmt sheetId="8" sqref="AG189" start="0" length="0">
      <dxf>
        <fill>
          <patternFill patternType="solid">
            <bgColor theme="1" tint="0.499984740745262"/>
          </patternFill>
        </fill>
      </dxf>
    </rfmt>
    <rfmt sheetId="8" sqref="AG190" start="0" length="0">
      <dxf>
        <fill>
          <patternFill patternType="solid">
            <bgColor theme="1" tint="0.499984740745262"/>
          </patternFill>
        </fill>
      </dxf>
    </rfmt>
    <rfmt sheetId="8" sqref="AG191" start="0" length="0">
      <dxf>
        <fill>
          <patternFill patternType="solid">
            <bgColor theme="1" tint="0.499984740745262"/>
          </patternFill>
        </fill>
      </dxf>
    </rfmt>
    <rfmt sheetId="8" sqref="AG192" start="0" length="0">
      <dxf>
        <fill>
          <patternFill patternType="solid">
            <bgColor theme="1" tint="0.499984740745262"/>
          </patternFill>
        </fill>
      </dxf>
    </rfmt>
    <rfmt sheetId="8" sqref="AG193" start="0" length="0">
      <dxf>
        <fill>
          <patternFill patternType="solid">
            <bgColor theme="1" tint="0.499984740745262"/>
          </patternFill>
        </fill>
      </dxf>
    </rfmt>
    <rfmt sheetId="8" sqref="AG194" start="0" length="0">
      <dxf>
        <fill>
          <patternFill patternType="solid">
            <bgColor theme="1" tint="0.499984740745262"/>
          </patternFill>
        </fill>
      </dxf>
    </rfmt>
    <rfmt sheetId="8" sqref="AG195" start="0" length="0">
      <dxf>
        <fill>
          <patternFill patternType="solid">
            <bgColor theme="1" tint="0.499984740745262"/>
          </patternFill>
        </fill>
      </dxf>
    </rfmt>
    <rfmt sheetId="8" sqref="AG196" start="0" length="0">
      <dxf>
        <fill>
          <patternFill patternType="solid">
            <bgColor theme="1" tint="0.499984740745262"/>
          </patternFill>
        </fill>
      </dxf>
    </rfmt>
    <rfmt sheetId="8" sqref="AG197" start="0" length="0">
      <dxf>
        <fill>
          <patternFill patternType="solid">
            <bgColor theme="1" tint="0.499984740745262"/>
          </patternFill>
        </fill>
      </dxf>
    </rfmt>
    <rfmt sheetId="8" sqref="AG198" start="0" length="0">
      <dxf>
        <fill>
          <patternFill patternType="solid">
            <bgColor theme="1" tint="0.499984740745262"/>
          </patternFill>
        </fill>
      </dxf>
    </rfmt>
    <rfmt sheetId="8" sqref="AG199" start="0" length="0">
      <dxf>
        <fill>
          <patternFill patternType="solid">
            <bgColor theme="1" tint="0.499984740745262"/>
          </patternFill>
        </fill>
      </dxf>
    </rfmt>
    <rfmt sheetId="8" sqref="AG200" start="0" length="0">
      <dxf>
        <fill>
          <patternFill patternType="solid">
            <bgColor theme="1" tint="0.499984740745262"/>
          </patternFill>
        </fill>
      </dxf>
    </rfmt>
    <rfmt sheetId="8" sqref="AG201" start="0" length="0">
      <dxf>
        <fill>
          <patternFill patternType="solid">
            <bgColor theme="1" tint="0.499984740745262"/>
          </patternFill>
        </fill>
      </dxf>
    </rfmt>
    <rfmt sheetId="8" sqref="AG202" start="0" length="0">
      <dxf>
        <fill>
          <patternFill patternType="solid">
            <bgColor theme="1" tint="0.499984740745262"/>
          </patternFill>
        </fill>
      </dxf>
    </rfmt>
    <rfmt sheetId="8" sqref="AG203" start="0" length="0">
      <dxf>
        <fill>
          <patternFill patternType="solid">
            <bgColor theme="1" tint="0.499984740745262"/>
          </patternFill>
        </fill>
      </dxf>
    </rfmt>
    <rfmt sheetId="8" sqref="AG204" start="0" length="0">
      <dxf>
        <fill>
          <patternFill patternType="solid">
            <bgColor theme="1" tint="0.499984740745262"/>
          </patternFill>
        </fill>
      </dxf>
    </rfmt>
    <rfmt sheetId="8" sqref="AG205" start="0" length="0">
      <dxf>
        <fill>
          <patternFill patternType="solid">
            <bgColor theme="1" tint="0.499984740745262"/>
          </patternFill>
        </fill>
      </dxf>
    </rfmt>
    <rfmt sheetId="8" sqref="AG206" start="0" length="0">
      <dxf>
        <fill>
          <patternFill patternType="solid">
            <bgColor theme="1" tint="0.499984740745262"/>
          </patternFill>
        </fill>
      </dxf>
    </rfmt>
    <rfmt sheetId="8" sqref="AG207" start="0" length="0">
      <dxf>
        <fill>
          <patternFill patternType="solid">
            <bgColor theme="1" tint="0.499984740745262"/>
          </patternFill>
        </fill>
      </dxf>
    </rfmt>
    <rfmt sheetId="8" sqref="AG208" start="0" length="0">
      <dxf>
        <fill>
          <patternFill patternType="solid">
            <bgColor theme="1" tint="0.499984740745262"/>
          </patternFill>
        </fill>
      </dxf>
    </rfmt>
    <rfmt sheetId="8" sqref="AG209" start="0" length="0">
      <dxf>
        <fill>
          <patternFill patternType="solid">
            <bgColor theme="1" tint="0.499984740745262"/>
          </patternFill>
        </fill>
      </dxf>
    </rfmt>
    <rfmt sheetId="8" sqref="AG210" start="0" length="0">
      <dxf>
        <fill>
          <patternFill patternType="solid">
            <bgColor theme="1" tint="0.499984740745262"/>
          </patternFill>
        </fill>
      </dxf>
    </rfmt>
    <rfmt sheetId="8" sqref="AG211" start="0" length="0">
      <dxf>
        <fill>
          <patternFill patternType="solid">
            <bgColor theme="1" tint="0.499984740745262"/>
          </patternFill>
        </fill>
      </dxf>
    </rfmt>
    <rfmt sheetId="8" sqref="AG212" start="0" length="0">
      <dxf>
        <fill>
          <patternFill patternType="solid">
            <bgColor theme="1" tint="0.499984740745262"/>
          </patternFill>
        </fill>
      </dxf>
    </rfmt>
    <rfmt sheetId="8" sqref="AG213" start="0" length="0">
      <dxf>
        <fill>
          <patternFill patternType="solid">
            <bgColor theme="1" tint="0.499984740745262"/>
          </patternFill>
        </fill>
      </dxf>
    </rfmt>
    <rfmt sheetId="8" sqref="AG214" start="0" length="0">
      <dxf>
        <fill>
          <patternFill patternType="solid">
            <bgColor theme="1" tint="0.499984740745262"/>
          </patternFill>
        </fill>
      </dxf>
    </rfmt>
    <rfmt sheetId="8" sqref="AG215" start="0" length="0">
      <dxf>
        <fill>
          <patternFill patternType="solid">
            <bgColor theme="1" tint="0.499984740745262"/>
          </patternFill>
        </fill>
      </dxf>
    </rfmt>
    <rfmt sheetId="8" sqref="AG216" start="0" length="0">
      <dxf>
        <fill>
          <patternFill patternType="solid">
            <bgColor theme="1" tint="0.499984740745262"/>
          </patternFill>
        </fill>
      </dxf>
    </rfmt>
    <rfmt sheetId="8" sqref="AG217" start="0" length="0">
      <dxf>
        <fill>
          <patternFill patternType="solid">
            <bgColor theme="1" tint="0.499984740745262"/>
          </patternFill>
        </fill>
      </dxf>
    </rfmt>
    <rfmt sheetId="8" sqref="AG218" start="0" length="0">
      <dxf>
        <fill>
          <patternFill patternType="solid">
            <bgColor theme="1" tint="0.499984740745262"/>
          </patternFill>
        </fill>
      </dxf>
    </rfmt>
    <rfmt sheetId="8" sqref="AG219" start="0" length="0">
      <dxf>
        <fill>
          <patternFill patternType="solid">
            <bgColor theme="1" tint="0.499984740745262"/>
          </patternFill>
        </fill>
      </dxf>
    </rfmt>
    <rfmt sheetId="8" sqref="AG220" start="0" length="0">
      <dxf>
        <fill>
          <patternFill patternType="solid">
            <bgColor theme="1" tint="0.499984740745262"/>
          </patternFill>
        </fill>
      </dxf>
    </rfmt>
    <rfmt sheetId="8" sqref="AG221" start="0" length="0">
      <dxf>
        <fill>
          <patternFill patternType="solid">
            <bgColor theme="1" tint="0.499984740745262"/>
          </patternFill>
        </fill>
      </dxf>
    </rfmt>
    <rfmt sheetId="8" sqref="AG222" start="0" length="0">
      <dxf>
        <fill>
          <patternFill patternType="solid">
            <bgColor theme="1" tint="0.499984740745262"/>
          </patternFill>
        </fill>
      </dxf>
    </rfmt>
    <rfmt sheetId="8" sqref="AG223" start="0" length="0">
      <dxf>
        <fill>
          <patternFill patternType="solid">
            <bgColor theme="1" tint="0.499984740745262"/>
          </patternFill>
        </fill>
      </dxf>
    </rfmt>
    <rfmt sheetId="8" sqref="AG224" start="0" length="0">
      <dxf>
        <fill>
          <patternFill patternType="solid">
            <bgColor theme="1" tint="0.499984740745262"/>
          </patternFill>
        </fill>
      </dxf>
    </rfmt>
    <rfmt sheetId="8" sqref="AG225" start="0" length="0">
      <dxf>
        <fill>
          <patternFill patternType="solid">
            <bgColor theme="1" tint="0.499984740745262"/>
          </patternFill>
        </fill>
      </dxf>
    </rfmt>
    <rfmt sheetId="8" sqref="AG226" start="0" length="0">
      <dxf>
        <fill>
          <patternFill patternType="solid">
            <bgColor theme="1" tint="0.499984740745262"/>
          </patternFill>
        </fill>
      </dxf>
    </rfmt>
    <rfmt sheetId="8" sqref="AG227" start="0" length="0">
      <dxf>
        <fill>
          <patternFill patternType="solid">
            <bgColor theme="1" tint="0.499984740745262"/>
          </patternFill>
        </fill>
      </dxf>
    </rfmt>
    <rfmt sheetId="8" sqref="AG228" start="0" length="0">
      <dxf>
        <fill>
          <patternFill patternType="solid">
            <bgColor theme="1" tint="0.499984740745262"/>
          </patternFill>
        </fill>
      </dxf>
    </rfmt>
    <rfmt sheetId="8" sqref="AG229" start="0" length="0">
      <dxf>
        <fill>
          <patternFill patternType="solid">
            <bgColor theme="1" tint="0.499984740745262"/>
          </patternFill>
        </fill>
      </dxf>
    </rfmt>
    <rfmt sheetId="8" sqref="AG230" start="0" length="0">
      <dxf>
        <fill>
          <patternFill patternType="solid">
            <bgColor theme="1" tint="0.499984740745262"/>
          </patternFill>
        </fill>
      </dxf>
    </rfmt>
    <rfmt sheetId="8" sqref="AG231" start="0" length="0">
      <dxf>
        <fill>
          <patternFill patternType="solid">
            <bgColor theme="1" tint="0.499984740745262"/>
          </patternFill>
        </fill>
      </dxf>
    </rfmt>
    <rfmt sheetId="8" sqref="AG232" start="0" length="0">
      <dxf>
        <fill>
          <patternFill patternType="solid">
            <bgColor theme="1" tint="0.499984740745262"/>
          </patternFill>
        </fill>
      </dxf>
    </rfmt>
    <rfmt sheetId="8" sqref="AG233" start="0" length="0">
      <dxf>
        <fill>
          <patternFill patternType="solid">
            <bgColor theme="1" tint="0.499984740745262"/>
          </patternFill>
        </fill>
      </dxf>
    </rfmt>
    <rfmt sheetId="8" sqref="AG234" start="0" length="0">
      <dxf>
        <fill>
          <patternFill patternType="solid">
            <bgColor theme="1" tint="0.499984740745262"/>
          </patternFill>
        </fill>
      </dxf>
    </rfmt>
    <rfmt sheetId="8" sqref="AG235" start="0" length="0">
      <dxf>
        <fill>
          <patternFill patternType="solid">
            <bgColor theme="1" tint="0.499984740745262"/>
          </patternFill>
        </fill>
      </dxf>
    </rfmt>
    <rfmt sheetId="8" sqref="AG236" start="0" length="0">
      <dxf>
        <fill>
          <patternFill patternType="solid">
            <bgColor theme="1" tint="0.499984740745262"/>
          </patternFill>
        </fill>
      </dxf>
    </rfmt>
    <rfmt sheetId="8" sqref="AG237" start="0" length="0">
      <dxf>
        <fill>
          <patternFill patternType="solid">
            <bgColor theme="1" tint="0.499984740745262"/>
          </patternFill>
        </fill>
      </dxf>
    </rfmt>
    <rfmt sheetId="8" sqref="AG238" start="0" length="0">
      <dxf>
        <fill>
          <patternFill patternType="solid">
            <bgColor theme="1" tint="0.499984740745262"/>
          </patternFill>
        </fill>
      </dxf>
    </rfmt>
    <rfmt sheetId="8" sqref="AG239" start="0" length="0">
      <dxf>
        <fill>
          <patternFill patternType="solid">
            <bgColor theme="1" tint="0.499984740745262"/>
          </patternFill>
        </fill>
      </dxf>
    </rfmt>
    <rfmt sheetId="8" sqref="AG240" start="0" length="0">
      <dxf>
        <fill>
          <patternFill patternType="solid">
            <bgColor theme="1" tint="0.499984740745262"/>
          </patternFill>
        </fill>
      </dxf>
    </rfmt>
    <rfmt sheetId="8" sqref="AG241" start="0" length="0">
      <dxf>
        <fill>
          <patternFill patternType="solid">
            <bgColor theme="1" tint="0.499984740745262"/>
          </patternFill>
        </fill>
      </dxf>
    </rfmt>
    <rfmt sheetId="8" sqref="AG242" start="0" length="0">
      <dxf>
        <fill>
          <patternFill patternType="solid">
            <bgColor theme="1" tint="0.499984740745262"/>
          </patternFill>
        </fill>
      </dxf>
    </rfmt>
    <rfmt sheetId="8" sqref="AG243" start="0" length="0">
      <dxf>
        <fill>
          <patternFill patternType="solid">
            <bgColor theme="1" tint="0.499984740745262"/>
          </patternFill>
        </fill>
      </dxf>
    </rfmt>
    <rfmt sheetId="8" sqref="AG244" start="0" length="0">
      <dxf>
        <fill>
          <patternFill patternType="solid">
            <bgColor theme="1" tint="0.499984740745262"/>
          </patternFill>
        </fill>
      </dxf>
    </rfmt>
    <rfmt sheetId="8" sqref="AG245" start="0" length="0">
      <dxf>
        <fill>
          <patternFill patternType="solid">
            <bgColor theme="1" tint="0.499984740745262"/>
          </patternFill>
        </fill>
      </dxf>
    </rfmt>
    <rfmt sheetId="8" sqref="AG246" start="0" length="0">
      <dxf>
        <fill>
          <patternFill patternType="solid">
            <bgColor theme="1" tint="0.499984740745262"/>
          </patternFill>
        </fill>
      </dxf>
    </rfmt>
    <rfmt sheetId="8" sqref="AG247" start="0" length="0">
      <dxf>
        <fill>
          <patternFill patternType="solid">
            <bgColor theme="1" tint="0.499984740745262"/>
          </patternFill>
        </fill>
      </dxf>
    </rfmt>
    <rfmt sheetId="8" sqref="AG248" start="0" length="0">
      <dxf>
        <fill>
          <patternFill patternType="solid">
            <bgColor theme="1" tint="0.499984740745262"/>
          </patternFill>
        </fill>
      </dxf>
    </rfmt>
    <rfmt sheetId="8" sqref="AG249" start="0" length="0">
      <dxf>
        <fill>
          <patternFill patternType="solid">
            <bgColor theme="1" tint="0.499984740745262"/>
          </patternFill>
        </fill>
      </dxf>
    </rfmt>
    <rfmt sheetId="8" sqref="AG250" start="0" length="0">
      <dxf>
        <fill>
          <patternFill patternType="solid">
            <bgColor theme="1" tint="0.499984740745262"/>
          </patternFill>
        </fill>
      </dxf>
    </rfmt>
    <rfmt sheetId="8" sqref="AG251" start="0" length="0">
      <dxf>
        <fill>
          <patternFill patternType="solid">
            <bgColor theme="1" tint="0.499984740745262"/>
          </patternFill>
        </fill>
      </dxf>
    </rfmt>
    <rfmt sheetId="8" sqref="AG252" start="0" length="0">
      <dxf>
        <fill>
          <patternFill patternType="solid">
            <bgColor theme="1" tint="0.499984740745262"/>
          </patternFill>
        </fill>
      </dxf>
    </rfmt>
    <rfmt sheetId="8" sqref="AG253" start="0" length="0">
      <dxf>
        <fill>
          <patternFill patternType="solid">
            <bgColor theme="1" tint="0.499984740745262"/>
          </patternFill>
        </fill>
      </dxf>
    </rfmt>
    <rfmt sheetId="8" sqref="AG254" start="0" length="0">
      <dxf>
        <fill>
          <patternFill patternType="solid">
            <bgColor theme="1" tint="0.499984740745262"/>
          </patternFill>
        </fill>
      </dxf>
    </rfmt>
    <rfmt sheetId="8" sqref="AG255" start="0" length="0">
      <dxf>
        <fill>
          <patternFill patternType="solid">
            <bgColor theme="1" tint="0.499984740745262"/>
          </patternFill>
        </fill>
      </dxf>
    </rfmt>
    <rfmt sheetId="8" sqref="AG256" start="0" length="0">
      <dxf>
        <fill>
          <patternFill patternType="solid">
            <bgColor theme="1" tint="0.499984740745262"/>
          </patternFill>
        </fill>
      </dxf>
    </rfmt>
    <rfmt sheetId="8" sqref="AG257" start="0" length="0">
      <dxf>
        <fill>
          <patternFill patternType="solid">
            <bgColor theme="1" tint="0.499984740745262"/>
          </patternFill>
        </fill>
      </dxf>
    </rfmt>
    <rfmt sheetId="8" sqref="AG258" start="0" length="0">
      <dxf>
        <fill>
          <patternFill patternType="solid">
            <bgColor theme="1" tint="0.499984740745262"/>
          </patternFill>
        </fill>
      </dxf>
    </rfmt>
    <rfmt sheetId="8" sqref="AG259" start="0" length="0">
      <dxf>
        <fill>
          <patternFill patternType="solid">
            <bgColor theme="1" tint="0.499984740745262"/>
          </patternFill>
        </fill>
      </dxf>
    </rfmt>
    <rfmt sheetId="8" sqref="AG260" start="0" length="0">
      <dxf>
        <fill>
          <patternFill patternType="solid">
            <bgColor theme="1" tint="0.499984740745262"/>
          </patternFill>
        </fill>
      </dxf>
    </rfmt>
    <rfmt sheetId="8" sqref="AG261" start="0" length="0">
      <dxf>
        <fill>
          <patternFill patternType="solid">
            <bgColor theme="1" tint="0.499984740745262"/>
          </patternFill>
        </fill>
      </dxf>
    </rfmt>
    <rfmt sheetId="8" sqref="AG262" start="0" length="0">
      <dxf>
        <fill>
          <patternFill patternType="solid">
            <bgColor theme="1" tint="0.499984740745262"/>
          </patternFill>
        </fill>
      </dxf>
    </rfmt>
    <rfmt sheetId="8" sqref="AG263" start="0" length="0">
      <dxf>
        <fill>
          <patternFill patternType="solid">
            <bgColor theme="1" tint="0.499984740745262"/>
          </patternFill>
        </fill>
      </dxf>
    </rfmt>
    <rfmt sheetId="8" sqref="AG264" start="0" length="0">
      <dxf>
        <fill>
          <patternFill patternType="solid">
            <bgColor theme="1" tint="0.499984740745262"/>
          </patternFill>
        </fill>
      </dxf>
    </rfmt>
    <rfmt sheetId="8" sqref="AG265" start="0" length="0">
      <dxf>
        <fill>
          <patternFill patternType="solid">
            <bgColor theme="1" tint="0.499984740745262"/>
          </patternFill>
        </fill>
      </dxf>
    </rfmt>
    <rfmt sheetId="8" sqref="AG266" start="0" length="0">
      <dxf>
        <fill>
          <patternFill patternType="solid">
            <bgColor theme="1" tint="0.499984740745262"/>
          </patternFill>
        </fill>
      </dxf>
    </rfmt>
    <rfmt sheetId="8" sqref="AG267" start="0" length="0">
      <dxf>
        <fill>
          <patternFill patternType="solid">
            <bgColor theme="1" tint="0.499984740745262"/>
          </patternFill>
        </fill>
      </dxf>
    </rfmt>
    <rfmt sheetId="8" sqref="AG268" start="0" length="0">
      <dxf>
        <fill>
          <patternFill patternType="solid">
            <bgColor theme="1" tint="0.499984740745262"/>
          </patternFill>
        </fill>
      </dxf>
    </rfmt>
    <rfmt sheetId="8" sqref="AG269" start="0" length="0">
      <dxf>
        <fill>
          <patternFill patternType="solid">
            <bgColor theme="1" tint="0.499984740745262"/>
          </patternFill>
        </fill>
      </dxf>
    </rfmt>
    <rfmt sheetId="8" sqref="AG270" start="0" length="0">
      <dxf>
        <fill>
          <patternFill patternType="solid">
            <bgColor theme="1" tint="0.499984740745262"/>
          </patternFill>
        </fill>
      </dxf>
    </rfmt>
    <rfmt sheetId="8" sqref="AG271" start="0" length="0">
      <dxf>
        <fill>
          <patternFill patternType="solid">
            <bgColor theme="1" tint="0.499984740745262"/>
          </patternFill>
        </fill>
      </dxf>
    </rfmt>
    <rfmt sheetId="8" sqref="AG272" start="0" length="0">
      <dxf>
        <fill>
          <patternFill patternType="solid">
            <bgColor theme="1" tint="0.499984740745262"/>
          </patternFill>
        </fill>
      </dxf>
    </rfmt>
    <rfmt sheetId="8" sqref="AG273" start="0" length="0">
      <dxf>
        <fill>
          <patternFill patternType="solid">
            <bgColor theme="1" tint="0.499984740745262"/>
          </patternFill>
        </fill>
      </dxf>
    </rfmt>
    <rfmt sheetId="8" sqref="AG274" start="0" length="0">
      <dxf>
        <fill>
          <patternFill patternType="solid">
            <bgColor theme="1" tint="0.499984740745262"/>
          </patternFill>
        </fill>
      </dxf>
    </rfmt>
    <rfmt sheetId="8" sqref="AG275" start="0" length="0">
      <dxf>
        <fill>
          <patternFill patternType="solid">
            <bgColor theme="1" tint="0.499984740745262"/>
          </patternFill>
        </fill>
      </dxf>
    </rfmt>
    <rfmt sheetId="8" sqref="AG276" start="0" length="0">
      <dxf>
        <fill>
          <patternFill patternType="solid">
            <bgColor theme="1" tint="0.499984740745262"/>
          </patternFill>
        </fill>
      </dxf>
    </rfmt>
    <rfmt sheetId="8" sqref="AG277" start="0" length="0">
      <dxf>
        <fill>
          <patternFill patternType="solid">
            <bgColor theme="1" tint="0.499984740745262"/>
          </patternFill>
        </fill>
      </dxf>
    </rfmt>
    <rfmt sheetId="8" sqref="AG278" start="0" length="0">
      <dxf>
        <fill>
          <patternFill patternType="solid">
            <bgColor theme="1" tint="0.499984740745262"/>
          </patternFill>
        </fill>
      </dxf>
    </rfmt>
    <rfmt sheetId="8" sqref="AG279" start="0" length="0">
      <dxf>
        <fill>
          <patternFill patternType="solid">
            <bgColor theme="1" tint="0.499984740745262"/>
          </patternFill>
        </fill>
      </dxf>
    </rfmt>
    <rfmt sheetId="8" sqref="AG280" start="0" length="0">
      <dxf>
        <fill>
          <patternFill patternType="solid">
            <bgColor theme="1" tint="0.499984740745262"/>
          </patternFill>
        </fill>
      </dxf>
    </rfmt>
    <rfmt sheetId="8" sqref="AG281" start="0" length="0">
      <dxf>
        <fill>
          <patternFill patternType="solid">
            <bgColor theme="1" tint="0.499984740745262"/>
          </patternFill>
        </fill>
      </dxf>
    </rfmt>
    <rfmt sheetId="8" sqref="AG282" start="0" length="0">
      <dxf>
        <fill>
          <patternFill patternType="solid">
            <bgColor theme="1" tint="0.499984740745262"/>
          </patternFill>
        </fill>
      </dxf>
    </rfmt>
    <rfmt sheetId="8" sqref="AG283" start="0" length="0">
      <dxf>
        <fill>
          <patternFill patternType="solid">
            <bgColor theme="1" tint="0.499984740745262"/>
          </patternFill>
        </fill>
      </dxf>
    </rfmt>
    <rfmt sheetId="8" sqref="AG284" start="0" length="0">
      <dxf>
        <fill>
          <patternFill patternType="solid">
            <bgColor theme="1" tint="0.499984740745262"/>
          </patternFill>
        </fill>
      </dxf>
    </rfmt>
    <rfmt sheetId="8" sqref="AG285" start="0" length="0">
      <dxf>
        <fill>
          <patternFill patternType="solid">
            <bgColor theme="1" tint="0.499984740745262"/>
          </patternFill>
        </fill>
      </dxf>
    </rfmt>
    <rfmt sheetId="8" sqref="AG286" start="0" length="0">
      <dxf>
        <fill>
          <patternFill patternType="solid">
            <bgColor theme="1" tint="0.499984740745262"/>
          </patternFill>
        </fill>
      </dxf>
    </rfmt>
    <rfmt sheetId="8" sqref="AG287" start="0" length="0">
      <dxf>
        <fill>
          <patternFill patternType="solid">
            <bgColor theme="1" tint="0.499984740745262"/>
          </patternFill>
        </fill>
      </dxf>
    </rfmt>
    <rfmt sheetId="8" sqref="AG288" start="0" length="0">
      <dxf>
        <fill>
          <patternFill patternType="solid">
            <bgColor theme="1" tint="0.499984740745262"/>
          </patternFill>
        </fill>
      </dxf>
    </rfmt>
    <rfmt sheetId="8" sqref="AG289" start="0" length="0">
      <dxf>
        <fill>
          <patternFill patternType="solid">
            <bgColor theme="1" tint="0.499984740745262"/>
          </patternFill>
        </fill>
      </dxf>
    </rfmt>
    <rfmt sheetId="8" sqref="AG290" start="0" length="0">
      <dxf>
        <fill>
          <patternFill patternType="solid">
            <bgColor theme="1" tint="0.499984740745262"/>
          </patternFill>
        </fill>
      </dxf>
    </rfmt>
    <rfmt sheetId="8" sqref="AG291" start="0" length="0">
      <dxf>
        <fill>
          <patternFill patternType="solid">
            <bgColor theme="1" tint="0.499984740745262"/>
          </patternFill>
        </fill>
      </dxf>
    </rfmt>
    <rfmt sheetId="8" sqref="AG292" start="0" length="0">
      <dxf>
        <fill>
          <patternFill patternType="solid">
            <bgColor theme="1" tint="0.499984740745262"/>
          </patternFill>
        </fill>
      </dxf>
    </rfmt>
    <rfmt sheetId="8" sqref="AG293" start="0" length="0">
      <dxf>
        <fill>
          <patternFill patternType="solid">
            <bgColor theme="1" tint="0.499984740745262"/>
          </patternFill>
        </fill>
      </dxf>
    </rfmt>
    <rfmt sheetId="8" sqref="AG294" start="0" length="0">
      <dxf>
        <fill>
          <patternFill patternType="solid">
            <bgColor theme="1" tint="0.499984740745262"/>
          </patternFill>
        </fill>
      </dxf>
    </rfmt>
    <rfmt sheetId="8" sqref="AG295" start="0" length="0">
      <dxf>
        <fill>
          <patternFill patternType="solid">
            <bgColor theme="1" tint="0.499984740745262"/>
          </patternFill>
        </fill>
      </dxf>
    </rfmt>
    <rfmt sheetId="8" sqref="AG296" start="0" length="0">
      <dxf>
        <fill>
          <patternFill patternType="solid">
            <bgColor theme="1" tint="0.499984740745262"/>
          </patternFill>
        </fill>
      </dxf>
    </rfmt>
    <rfmt sheetId="8" sqref="AG297" start="0" length="0">
      <dxf>
        <fill>
          <patternFill patternType="solid">
            <bgColor theme="1" tint="0.499984740745262"/>
          </patternFill>
        </fill>
      </dxf>
    </rfmt>
    <rfmt sheetId="8" sqref="AG298" start="0" length="0">
      <dxf>
        <fill>
          <patternFill patternType="solid">
            <bgColor theme="1" tint="0.499984740745262"/>
          </patternFill>
        </fill>
      </dxf>
    </rfmt>
    <rfmt sheetId="8" sqref="AG299" start="0" length="0">
      <dxf>
        <fill>
          <patternFill patternType="solid">
            <bgColor theme="1" tint="0.499984740745262"/>
          </patternFill>
        </fill>
      </dxf>
    </rfmt>
    <rfmt sheetId="8" sqref="AG300" start="0" length="0">
      <dxf>
        <fill>
          <patternFill patternType="solid">
            <bgColor theme="1" tint="0.499984740745262"/>
          </patternFill>
        </fill>
      </dxf>
    </rfmt>
    <rfmt sheetId="8" sqref="AG301" start="0" length="0">
      <dxf>
        <fill>
          <patternFill patternType="solid">
            <bgColor theme="1" tint="0.499984740745262"/>
          </patternFill>
        </fill>
      </dxf>
    </rfmt>
    <rfmt sheetId="8" sqref="AG302" start="0" length="0">
      <dxf>
        <fill>
          <patternFill patternType="solid">
            <bgColor theme="1" tint="0.499984740745262"/>
          </patternFill>
        </fill>
      </dxf>
    </rfmt>
    <rfmt sheetId="8" sqref="AG303" start="0" length="0">
      <dxf>
        <fill>
          <patternFill patternType="solid">
            <bgColor theme="1" tint="0.499984740745262"/>
          </patternFill>
        </fill>
      </dxf>
    </rfmt>
    <rfmt sheetId="8" sqref="AG304" start="0" length="0">
      <dxf>
        <fill>
          <patternFill patternType="solid">
            <bgColor theme="1" tint="0.499984740745262"/>
          </patternFill>
        </fill>
      </dxf>
    </rfmt>
    <rfmt sheetId="8" sqref="AG305" start="0" length="0">
      <dxf>
        <fill>
          <patternFill patternType="solid">
            <bgColor theme="1" tint="0.499984740745262"/>
          </patternFill>
        </fill>
      </dxf>
    </rfmt>
    <rfmt sheetId="8" sqref="AG306" start="0" length="0">
      <dxf>
        <fill>
          <patternFill patternType="solid">
            <bgColor theme="1" tint="0.499984740745262"/>
          </patternFill>
        </fill>
      </dxf>
    </rfmt>
    <rfmt sheetId="8" sqref="AG307" start="0" length="0">
      <dxf>
        <fill>
          <patternFill patternType="solid">
            <bgColor theme="1" tint="0.499984740745262"/>
          </patternFill>
        </fill>
      </dxf>
    </rfmt>
    <rfmt sheetId="8" sqref="AG308" start="0" length="0">
      <dxf>
        <fill>
          <patternFill patternType="solid">
            <bgColor theme="1" tint="0.499984740745262"/>
          </patternFill>
        </fill>
      </dxf>
    </rfmt>
    <rfmt sheetId="8" sqref="AG309" start="0" length="0">
      <dxf>
        <fill>
          <patternFill patternType="solid">
            <bgColor theme="1" tint="0.499984740745262"/>
          </patternFill>
        </fill>
      </dxf>
    </rfmt>
    <rfmt sheetId="8" sqref="AG310" start="0" length="0">
      <dxf>
        <fill>
          <patternFill patternType="solid">
            <bgColor theme="1" tint="0.499984740745262"/>
          </patternFill>
        </fill>
      </dxf>
    </rfmt>
    <rfmt sheetId="8" sqref="AG311" start="0" length="0">
      <dxf>
        <fill>
          <patternFill patternType="solid">
            <bgColor theme="1" tint="0.499984740745262"/>
          </patternFill>
        </fill>
      </dxf>
    </rfmt>
    <rfmt sheetId="8" sqref="AG312" start="0" length="0">
      <dxf>
        <fill>
          <patternFill patternType="solid">
            <bgColor theme="1" tint="0.499984740745262"/>
          </patternFill>
        </fill>
      </dxf>
    </rfmt>
    <rfmt sheetId="8" sqref="AG313" start="0" length="0">
      <dxf>
        <fill>
          <patternFill patternType="solid">
            <bgColor theme="1" tint="0.499984740745262"/>
          </patternFill>
        </fill>
      </dxf>
    </rfmt>
    <rfmt sheetId="8" sqref="AG314" start="0" length="0">
      <dxf>
        <fill>
          <patternFill patternType="solid">
            <bgColor theme="1" tint="0.499984740745262"/>
          </patternFill>
        </fill>
      </dxf>
    </rfmt>
    <rfmt sheetId="8" sqref="AG315" start="0" length="0">
      <dxf>
        <fill>
          <patternFill patternType="solid">
            <bgColor theme="1" tint="0.499984740745262"/>
          </patternFill>
        </fill>
      </dxf>
    </rfmt>
    <rfmt sheetId="8" sqref="AG316" start="0" length="0">
      <dxf>
        <fill>
          <patternFill patternType="solid">
            <bgColor theme="1" tint="0.499984740745262"/>
          </patternFill>
        </fill>
      </dxf>
    </rfmt>
    <rfmt sheetId="8" sqref="AG317" start="0" length="0">
      <dxf>
        <fill>
          <patternFill patternType="solid">
            <bgColor theme="1" tint="0.499984740745262"/>
          </patternFill>
        </fill>
      </dxf>
    </rfmt>
    <rfmt sheetId="8" sqref="AG318" start="0" length="0">
      <dxf>
        <fill>
          <patternFill patternType="solid">
            <bgColor theme="1" tint="0.499984740745262"/>
          </patternFill>
        </fill>
      </dxf>
    </rfmt>
    <rfmt sheetId="8" sqref="AG319" start="0" length="0">
      <dxf>
        <fill>
          <patternFill patternType="solid">
            <bgColor theme="1" tint="0.499984740745262"/>
          </patternFill>
        </fill>
      </dxf>
    </rfmt>
    <rfmt sheetId="8" sqref="AG320" start="0" length="0">
      <dxf>
        <fill>
          <patternFill patternType="solid">
            <bgColor theme="1" tint="0.499984740745262"/>
          </patternFill>
        </fill>
      </dxf>
    </rfmt>
    <rfmt sheetId="8" sqref="AG321" start="0" length="0">
      <dxf>
        <fill>
          <patternFill patternType="solid">
            <bgColor theme="1" tint="0.499984740745262"/>
          </patternFill>
        </fill>
      </dxf>
    </rfmt>
    <rfmt sheetId="8" sqref="AG322" start="0" length="0">
      <dxf>
        <fill>
          <patternFill patternType="solid">
            <bgColor theme="1" tint="0.499984740745262"/>
          </patternFill>
        </fill>
      </dxf>
    </rfmt>
    <rfmt sheetId="8" sqref="AG323" start="0" length="0">
      <dxf>
        <fill>
          <patternFill patternType="solid">
            <bgColor theme="1" tint="0.499984740745262"/>
          </patternFill>
        </fill>
      </dxf>
    </rfmt>
    <rfmt sheetId="8" sqref="AG324" start="0" length="0">
      <dxf>
        <fill>
          <patternFill patternType="solid">
            <bgColor theme="1" tint="0.499984740745262"/>
          </patternFill>
        </fill>
      </dxf>
    </rfmt>
    <rfmt sheetId="8" sqref="AG325" start="0" length="0">
      <dxf>
        <fill>
          <patternFill patternType="solid">
            <bgColor theme="1" tint="0.499984740745262"/>
          </patternFill>
        </fill>
      </dxf>
    </rfmt>
    <rfmt sheetId="8" sqref="AG326" start="0" length="0">
      <dxf>
        <fill>
          <patternFill patternType="solid">
            <bgColor theme="1" tint="0.499984740745262"/>
          </patternFill>
        </fill>
      </dxf>
    </rfmt>
    <rfmt sheetId="8" sqref="AG327" start="0" length="0">
      <dxf>
        <fill>
          <patternFill patternType="solid">
            <bgColor theme="1" tint="0.499984740745262"/>
          </patternFill>
        </fill>
      </dxf>
    </rfmt>
    <rfmt sheetId="8" sqref="AG328" start="0" length="0">
      <dxf>
        <fill>
          <patternFill patternType="solid">
            <bgColor theme="1" tint="0.499984740745262"/>
          </patternFill>
        </fill>
      </dxf>
    </rfmt>
    <rfmt sheetId="8" sqref="AG329" start="0" length="0">
      <dxf>
        <fill>
          <patternFill patternType="solid">
            <bgColor theme="1" tint="0.499984740745262"/>
          </patternFill>
        </fill>
      </dxf>
    </rfmt>
    <rfmt sheetId="8" sqref="AG330" start="0" length="0">
      <dxf>
        <fill>
          <patternFill patternType="solid">
            <bgColor theme="1" tint="0.499984740745262"/>
          </patternFill>
        </fill>
      </dxf>
    </rfmt>
    <rfmt sheetId="8" sqref="AG331" start="0" length="0">
      <dxf>
        <fill>
          <patternFill patternType="solid">
            <bgColor theme="1" tint="0.499984740745262"/>
          </patternFill>
        </fill>
      </dxf>
    </rfmt>
    <rfmt sheetId="8" sqref="AG332" start="0" length="0">
      <dxf>
        <fill>
          <patternFill patternType="solid">
            <bgColor theme="1" tint="0.499984740745262"/>
          </patternFill>
        </fill>
      </dxf>
    </rfmt>
    <rfmt sheetId="8" sqref="AG333" start="0" length="0">
      <dxf>
        <fill>
          <patternFill patternType="solid">
            <bgColor theme="1" tint="0.499984740745262"/>
          </patternFill>
        </fill>
      </dxf>
    </rfmt>
    <rfmt sheetId="8" sqref="AG334" start="0" length="0">
      <dxf>
        <fill>
          <patternFill patternType="solid">
            <bgColor theme="1" tint="0.499984740745262"/>
          </patternFill>
        </fill>
      </dxf>
    </rfmt>
    <rfmt sheetId="8" sqref="AG335" start="0" length="0">
      <dxf>
        <fill>
          <patternFill patternType="solid">
            <bgColor theme="1" tint="0.499984740745262"/>
          </patternFill>
        </fill>
      </dxf>
    </rfmt>
    <rfmt sheetId="8" sqref="AG336" start="0" length="0">
      <dxf>
        <fill>
          <patternFill patternType="solid">
            <bgColor theme="1" tint="0.499984740745262"/>
          </patternFill>
        </fill>
      </dxf>
    </rfmt>
    <rfmt sheetId="8" sqref="AG337" start="0" length="0">
      <dxf>
        <fill>
          <patternFill patternType="solid">
            <bgColor theme="1" tint="0.499984740745262"/>
          </patternFill>
        </fill>
      </dxf>
    </rfmt>
    <rfmt sheetId="8" sqref="AG338" start="0" length="0">
      <dxf>
        <fill>
          <patternFill patternType="solid">
            <bgColor theme="1" tint="0.499984740745262"/>
          </patternFill>
        </fill>
      </dxf>
    </rfmt>
    <rfmt sheetId="8" sqref="AG339" start="0" length="0">
      <dxf>
        <fill>
          <patternFill patternType="solid">
            <bgColor theme="1" tint="0.499984740745262"/>
          </patternFill>
        </fill>
      </dxf>
    </rfmt>
    <rfmt sheetId="8" sqref="AG340" start="0" length="0">
      <dxf>
        <fill>
          <patternFill patternType="solid">
            <bgColor theme="1" tint="0.499984740745262"/>
          </patternFill>
        </fill>
      </dxf>
    </rfmt>
    <rfmt sheetId="8" sqref="AG341" start="0" length="0">
      <dxf>
        <fill>
          <patternFill patternType="solid">
            <bgColor theme="1" tint="0.499984740745262"/>
          </patternFill>
        </fill>
      </dxf>
    </rfmt>
    <rfmt sheetId="8" sqref="AG342" start="0" length="0">
      <dxf>
        <fill>
          <patternFill patternType="solid">
            <bgColor theme="1" tint="0.499984740745262"/>
          </patternFill>
        </fill>
      </dxf>
    </rfmt>
    <rfmt sheetId="8" sqref="AG343" start="0" length="0">
      <dxf>
        <fill>
          <patternFill patternType="solid">
            <bgColor theme="1" tint="0.499984740745262"/>
          </patternFill>
        </fill>
      </dxf>
    </rfmt>
    <rfmt sheetId="8" sqref="AG344" start="0" length="0">
      <dxf>
        <fill>
          <patternFill patternType="solid">
            <bgColor theme="1" tint="0.499984740745262"/>
          </patternFill>
        </fill>
      </dxf>
    </rfmt>
    <rfmt sheetId="8" sqref="AG345" start="0" length="0">
      <dxf>
        <fill>
          <patternFill patternType="solid">
            <bgColor theme="1" tint="0.499984740745262"/>
          </patternFill>
        </fill>
      </dxf>
    </rfmt>
    <rfmt sheetId="8" sqref="AG346" start="0" length="0">
      <dxf>
        <fill>
          <patternFill patternType="solid">
            <bgColor theme="1" tint="0.499984740745262"/>
          </patternFill>
        </fill>
      </dxf>
    </rfmt>
    <rfmt sheetId="8" sqref="AG347" start="0" length="0">
      <dxf>
        <fill>
          <patternFill patternType="solid">
            <bgColor theme="1" tint="0.499984740745262"/>
          </patternFill>
        </fill>
      </dxf>
    </rfmt>
    <rfmt sheetId="8" sqref="AG348" start="0" length="0">
      <dxf>
        <fill>
          <patternFill patternType="solid">
            <bgColor theme="1" tint="0.499984740745262"/>
          </patternFill>
        </fill>
      </dxf>
    </rfmt>
    <rfmt sheetId="8" sqref="AG349" start="0" length="0">
      <dxf>
        <fill>
          <patternFill patternType="solid">
            <bgColor theme="1" tint="0.499984740745262"/>
          </patternFill>
        </fill>
      </dxf>
    </rfmt>
    <rfmt sheetId="8" sqref="AG350" start="0" length="0">
      <dxf>
        <fill>
          <patternFill patternType="solid">
            <bgColor theme="1" tint="0.499984740745262"/>
          </patternFill>
        </fill>
      </dxf>
    </rfmt>
    <rfmt sheetId="8" sqref="AG351" start="0" length="0">
      <dxf>
        <fill>
          <patternFill patternType="solid">
            <bgColor theme="1" tint="0.499984740745262"/>
          </patternFill>
        </fill>
      </dxf>
    </rfmt>
    <rfmt sheetId="8" sqref="AG352" start="0" length="0">
      <dxf>
        <fill>
          <patternFill patternType="solid">
            <bgColor theme="1" tint="0.499984740745262"/>
          </patternFill>
        </fill>
      </dxf>
    </rfmt>
    <rfmt sheetId="8" sqref="AG353" start="0" length="0">
      <dxf>
        <fill>
          <patternFill patternType="solid">
            <bgColor theme="1" tint="0.499984740745262"/>
          </patternFill>
        </fill>
      </dxf>
    </rfmt>
    <rfmt sheetId="8" sqref="AG354" start="0" length="0">
      <dxf>
        <fill>
          <patternFill patternType="solid">
            <bgColor theme="1" tint="0.499984740745262"/>
          </patternFill>
        </fill>
      </dxf>
    </rfmt>
    <rfmt sheetId="8" sqref="AG355" start="0" length="0">
      <dxf>
        <fill>
          <patternFill patternType="solid">
            <bgColor theme="1" tint="0.499984740745262"/>
          </patternFill>
        </fill>
      </dxf>
    </rfmt>
    <rfmt sheetId="8" sqref="AG356" start="0" length="0">
      <dxf>
        <fill>
          <patternFill patternType="solid">
            <bgColor theme="1" tint="0.499984740745262"/>
          </patternFill>
        </fill>
      </dxf>
    </rfmt>
    <rfmt sheetId="8" sqref="AG357" start="0" length="0">
      <dxf>
        <fill>
          <patternFill patternType="solid">
            <bgColor theme="1" tint="0.499984740745262"/>
          </patternFill>
        </fill>
      </dxf>
    </rfmt>
    <rfmt sheetId="8" sqref="AG358" start="0" length="0">
      <dxf>
        <fill>
          <patternFill patternType="solid">
            <bgColor theme="1" tint="0.499984740745262"/>
          </patternFill>
        </fill>
      </dxf>
    </rfmt>
    <rfmt sheetId="8" sqref="AG359" start="0" length="0">
      <dxf>
        <fill>
          <patternFill patternType="solid">
            <bgColor theme="1" tint="0.499984740745262"/>
          </patternFill>
        </fill>
      </dxf>
    </rfmt>
    <rfmt sheetId="8" sqref="AG360" start="0" length="0">
      <dxf>
        <fill>
          <patternFill patternType="solid">
            <bgColor theme="1" tint="0.499984740745262"/>
          </patternFill>
        </fill>
      </dxf>
    </rfmt>
    <rfmt sheetId="8" sqref="AG361" start="0" length="0">
      <dxf>
        <fill>
          <patternFill patternType="solid">
            <bgColor theme="1" tint="0.499984740745262"/>
          </patternFill>
        </fill>
      </dxf>
    </rfmt>
    <rfmt sheetId="8" sqref="AG362" start="0" length="0">
      <dxf>
        <fill>
          <patternFill patternType="solid">
            <bgColor theme="1" tint="0.499984740745262"/>
          </patternFill>
        </fill>
      </dxf>
    </rfmt>
    <rfmt sheetId="8" sqref="AG363" start="0" length="0">
      <dxf>
        <fill>
          <patternFill patternType="solid">
            <bgColor theme="1" tint="0.499984740745262"/>
          </patternFill>
        </fill>
      </dxf>
    </rfmt>
    <rfmt sheetId="8" sqref="AG364" start="0" length="0">
      <dxf>
        <fill>
          <patternFill patternType="solid">
            <bgColor theme="1" tint="0.499984740745262"/>
          </patternFill>
        </fill>
      </dxf>
    </rfmt>
    <rfmt sheetId="8" sqref="AG365" start="0" length="0">
      <dxf>
        <fill>
          <patternFill patternType="solid">
            <bgColor theme="1" tint="0.499984740745262"/>
          </patternFill>
        </fill>
      </dxf>
    </rfmt>
    <rfmt sheetId="8" sqref="AG366" start="0" length="0">
      <dxf>
        <fill>
          <patternFill patternType="solid">
            <bgColor theme="1" tint="0.499984740745262"/>
          </patternFill>
        </fill>
      </dxf>
    </rfmt>
    <rfmt sheetId="8" sqref="AG367" start="0" length="0">
      <dxf>
        <fill>
          <patternFill patternType="solid">
            <bgColor theme="1" tint="0.499984740745262"/>
          </patternFill>
        </fill>
      </dxf>
    </rfmt>
    <rfmt sheetId="8" sqref="AG368" start="0" length="0">
      <dxf>
        <fill>
          <patternFill patternType="solid">
            <bgColor theme="1" tint="0.499984740745262"/>
          </patternFill>
        </fill>
      </dxf>
    </rfmt>
    <rfmt sheetId="8" sqref="AG369" start="0" length="0">
      <dxf>
        <fill>
          <patternFill patternType="solid">
            <bgColor theme="1" tint="0.499984740745262"/>
          </patternFill>
        </fill>
      </dxf>
    </rfmt>
    <rfmt sheetId="8" sqref="AG370" start="0" length="0">
      <dxf>
        <fill>
          <patternFill patternType="solid">
            <bgColor theme="1" tint="0.499984740745262"/>
          </patternFill>
        </fill>
      </dxf>
    </rfmt>
    <rfmt sheetId="8" sqref="AG371" start="0" length="0">
      <dxf>
        <fill>
          <patternFill patternType="solid">
            <bgColor theme="1" tint="0.499984740745262"/>
          </patternFill>
        </fill>
      </dxf>
    </rfmt>
    <rfmt sheetId="8" sqref="AG372" start="0" length="0">
      <dxf>
        <fill>
          <patternFill patternType="solid">
            <bgColor theme="1" tint="0.499984740745262"/>
          </patternFill>
        </fill>
      </dxf>
    </rfmt>
    <rfmt sheetId="8" sqref="AG373" start="0" length="0">
      <dxf>
        <fill>
          <patternFill patternType="solid">
            <bgColor theme="1" tint="0.499984740745262"/>
          </patternFill>
        </fill>
      </dxf>
    </rfmt>
    <rfmt sheetId="8" sqref="AG374" start="0" length="0">
      <dxf>
        <fill>
          <patternFill patternType="solid">
            <bgColor theme="1" tint="0.499984740745262"/>
          </patternFill>
        </fill>
      </dxf>
    </rfmt>
    <rfmt sheetId="8" sqref="AG375" start="0" length="0">
      <dxf>
        <fill>
          <patternFill patternType="solid">
            <bgColor theme="1" tint="0.499984740745262"/>
          </patternFill>
        </fill>
      </dxf>
    </rfmt>
    <rfmt sheetId="8" sqref="AG376" start="0" length="0">
      <dxf>
        <fill>
          <patternFill patternType="solid">
            <bgColor theme="1" tint="0.499984740745262"/>
          </patternFill>
        </fill>
      </dxf>
    </rfmt>
    <rfmt sheetId="8" sqref="AG377" start="0" length="0">
      <dxf>
        <fill>
          <patternFill patternType="solid">
            <bgColor theme="1" tint="0.499984740745262"/>
          </patternFill>
        </fill>
      </dxf>
    </rfmt>
    <rfmt sheetId="8" sqref="AG378" start="0" length="0">
      <dxf>
        <fill>
          <patternFill patternType="solid">
            <bgColor theme="1" tint="0.499984740745262"/>
          </patternFill>
        </fill>
      </dxf>
    </rfmt>
    <rfmt sheetId="8" sqref="AG379" start="0" length="0">
      <dxf>
        <fill>
          <patternFill patternType="solid">
            <bgColor theme="1" tint="0.499984740745262"/>
          </patternFill>
        </fill>
      </dxf>
    </rfmt>
    <rfmt sheetId="8" sqref="AG380" start="0" length="0">
      <dxf>
        <fill>
          <patternFill patternType="solid">
            <bgColor theme="1" tint="0.499984740745262"/>
          </patternFill>
        </fill>
      </dxf>
    </rfmt>
    <rfmt sheetId="8" sqref="AG381" start="0" length="0">
      <dxf>
        <fill>
          <patternFill patternType="solid">
            <bgColor theme="1" tint="0.499984740745262"/>
          </patternFill>
        </fill>
      </dxf>
    </rfmt>
    <rfmt sheetId="8" sqref="AG382" start="0" length="0">
      <dxf>
        <fill>
          <patternFill patternType="solid">
            <bgColor theme="1" tint="0.499984740745262"/>
          </patternFill>
        </fill>
      </dxf>
    </rfmt>
    <rfmt sheetId="8" sqref="AG383" start="0" length="0">
      <dxf>
        <fill>
          <patternFill patternType="solid">
            <bgColor theme="1" tint="0.499984740745262"/>
          </patternFill>
        </fill>
      </dxf>
    </rfmt>
    <rfmt sheetId="8" sqref="AG384" start="0" length="0">
      <dxf>
        <fill>
          <patternFill patternType="solid">
            <bgColor theme="1" tint="0.499984740745262"/>
          </patternFill>
        </fill>
      </dxf>
    </rfmt>
    <rfmt sheetId="8" sqref="AG385" start="0" length="0">
      <dxf>
        <fill>
          <patternFill patternType="solid">
            <bgColor theme="1" tint="0.499984740745262"/>
          </patternFill>
        </fill>
      </dxf>
    </rfmt>
    <rfmt sheetId="8" sqref="AG386" start="0" length="0">
      <dxf>
        <fill>
          <patternFill patternType="solid">
            <bgColor theme="1" tint="0.499984740745262"/>
          </patternFill>
        </fill>
      </dxf>
    </rfmt>
    <rfmt sheetId="8" sqref="AG387" start="0" length="0">
      <dxf>
        <fill>
          <patternFill patternType="solid">
            <bgColor theme="1" tint="0.499984740745262"/>
          </patternFill>
        </fill>
      </dxf>
    </rfmt>
    <rfmt sheetId="8" sqref="AG388" start="0" length="0">
      <dxf>
        <fill>
          <patternFill patternType="solid">
            <bgColor theme="1" tint="0.499984740745262"/>
          </patternFill>
        </fill>
      </dxf>
    </rfmt>
    <rfmt sheetId="8" sqref="AG389" start="0" length="0">
      <dxf>
        <fill>
          <patternFill patternType="solid">
            <bgColor theme="1" tint="0.499984740745262"/>
          </patternFill>
        </fill>
      </dxf>
    </rfmt>
    <rfmt sheetId="8" sqref="AG390" start="0" length="0">
      <dxf>
        <fill>
          <patternFill patternType="solid">
            <bgColor theme="1" tint="0.499984740745262"/>
          </patternFill>
        </fill>
      </dxf>
    </rfmt>
    <rfmt sheetId="8" sqref="AG391" start="0" length="0">
      <dxf>
        <fill>
          <patternFill patternType="solid">
            <bgColor theme="1" tint="0.499984740745262"/>
          </patternFill>
        </fill>
      </dxf>
    </rfmt>
    <rfmt sheetId="8" sqref="AG392" start="0" length="0">
      <dxf>
        <fill>
          <patternFill patternType="solid">
            <bgColor theme="1" tint="0.499984740745262"/>
          </patternFill>
        </fill>
      </dxf>
    </rfmt>
    <rfmt sheetId="8" sqref="AG393" start="0" length="0">
      <dxf>
        <fill>
          <patternFill patternType="solid">
            <bgColor theme="1" tint="0.499984740745262"/>
          </patternFill>
        </fill>
      </dxf>
    </rfmt>
    <rfmt sheetId="8" sqref="AG394" start="0" length="0">
      <dxf>
        <fill>
          <patternFill patternType="solid">
            <bgColor theme="1" tint="0.499984740745262"/>
          </patternFill>
        </fill>
      </dxf>
    </rfmt>
    <rfmt sheetId="8" sqref="AG395" start="0" length="0">
      <dxf>
        <fill>
          <patternFill patternType="solid">
            <bgColor theme="1" tint="0.499984740745262"/>
          </patternFill>
        </fill>
      </dxf>
    </rfmt>
    <rfmt sheetId="8" sqref="AG396" start="0" length="0">
      <dxf>
        <fill>
          <patternFill patternType="solid">
            <bgColor theme="1" tint="0.499984740745262"/>
          </patternFill>
        </fill>
      </dxf>
    </rfmt>
    <rfmt sheetId="8" sqref="AG397" start="0" length="0">
      <dxf>
        <fill>
          <patternFill patternType="solid">
            <bgColor theme="1" tint="0.499984740745262"/>
          </patternFill>
        </fill>
      </dxf>
    </rfmt>
    <rfmt sheetId="8" sqref="AG398" start="0" length="0">
      <dxf>
        <fill>
          <patternFill patternType="solid">
            <bgColor theme="1" tint="0.499984740745262"/>
          </patternFill>
        </fill>
      </dxf>
    </rfmt>
    <rfmt sheetId="8" sqref="AG399" start="0" length="0">
      <dxf>
        <fill>
          <patternFill patternType="solid">
            <bgColor theme="1" tint="0.499984740745262"/>
          </patternFill>
        </fill>
      </dxf>
    </rfmt>
    <rfmt sheetId="8" sqref="AG400" start="0" length="0">
      <dxf>
        <fill>
          <patternFill patternType="solid">
            <bgColor theme="1" tint="0.499984740745262"/>
          </patternFill>
        </fill>
      </dxf>
    </rfmt>
    <rfmt sheetId="8" sqref="AG401" start="0" length="0">
      <dxf>
        <fill>
          <patternFill patternType="solid">
            <bgColor theme="1" tint="0.499984740745262"/>
          </patternFill>
        </fill>
      </dxf>
    </rfmt>
    <rfmt sheetId="8" sqref="AG402" start="0" length="0">
      <dxf>
        <fill>
          <patternFill patternType="solid">
            <bgColor theme="1" tint="0.499984740745262"/>
          </patternFill>
        </fill>
      </dxf>
    </rfmt>
    <rfmt sheetId="8" sqref="AG403" start="0" length="0">
      <dxf>
        <fill>
          <patternFill patternType="solid">
            <bgColor theme="1" tint="0.499984740745262"/>
          </patternFill>
        </fill>
      </dxf>
    </rfmt>
    <rfmt sheetId="8" sqref="AG404" start="0" length="0">
      <dxf>
        <fill>
          <patternFill patternType="solid">
            <bgColor theme="1" tint="0.499984740745262"/>
          </patternFill>
        </fill>
      </dxf>
    </rfmt>
    <rfmt sheetId="8" sqref="AG405" start="0" length="0">
      <dxf>
        <fill>
          <patternFill patternType="solid">
            <bgColor theme="1" tint="0.499984740745262"/>
          </patternFill>
        </fill>
      </dxf>
    </rfmt>
    <rfmt sheetId="8" sqref="AG406" start="0" length="0">
      <dxf>
        <fill>
          <patternFill patternType="solid">
            <bgColor theme="1" tint="0.499984740745262"/>
          </patternFill>
        </fill>
      </dxf>
    </rfmt>
    <rfmt sheetId="8" sqref="AG407" start="0" length="0">
      <dxf>
        <fill>
          <patternFill patternType="solid">
            <bgColor theme="1" tint="0.499984740745262"/>
          </patternFill>
        </fill>
      </dxf>
    </rfmt>
    <rfmt sheetId="8" sqref="AG408" start="0" length="0">
      <dxf>
        <fill>
          <patternFill patternType="solid">
            <bgColor theme="1" tint="0.499984740745262"/>
          </patternFill>
        </fill>
      </dxf>
    </rfmt>
    <rfmt sheetId="8" sqref="AG409" start="0" length="0">
      <dxf>
        <fill>
          <patternFill patternType="solid">
            <bgColor theme="1" tint="0.499984740745262"/>
          </patternFill>
        </fill>
      </dxf>
    </rfmt>
    <rfmt sheetId="8" sqref="AG410" start="0" length="0">
      <dxf>
        <fill>
          <patternFill patternType="solid">
            <bgColor theme="1" tint="0.499984740745262"/>
          </patternFill>
        </fill>
      </dxf>
    </rfmt>
    <rfmt sheetId="8" sqref="AG411" start="0" length="0">
      <dxf>
        <fill>
          <patternFill patternType="solid">
            <bgColor theme="1" tint="0.499984740745262"/>
          </patternFill>
        </fill>
      </dxf>
    </rfmt>
    <rfmt sheetId="8" sqref="AG412" start="0" length="0">
      <dxf>
        <fill>
          <patternFill patternType="solid">
            <bgColor theme="1" tint="0.499984740745262"/>
          </patternFill>
        </fill>
      </dxf>
    </rfmt>
    <rfmt sheetId="8" sqref="AG413" start="0" length="0">
      <dxf>
        <fill>
          <patternFill patternType="solid">
            <bgColor theme="1" tint="0.499984740745262"/>
          </patternFill>
        </fill>
      </dxf>
    </rfmt>
    <rfmt sheetId="8" sqref="AG414" start="0" length="0">
      <dxf>
        <fill>
          <patternFill patternType="solid">
            <bgColor theme="1" tint="0.499984740745262"/>
          </patternFill>
        </fill>
      </dxf>
    </rfmt>
    <rfmt sheetId="8" sqref="AG415" start="0" length="0">
      <dxf>
        <fill>
          <patternFill patternType="solid">
            <bgColor theme="1" tint="0.499984740745262"/>
          </patternFill>
        </fill>
      </dxf>
    </rfmt>
    <rfmt sheetId="8" sqref="AG416" start="0" length="0">
      <dxf>
        <fill>
          <patternFill patternType="solid">
            <bgColor theme="1" tint="0.499984740745262"/>
          </patternFill>
        </fill>
      </dxf>
    </rfmt>
    <rfmt sheetId="8" sqref="AG417" start="0" length="0">
      <dxf>
        <fill>
          <patternFill patternType="solid">
            <bgColor theme="1" tint="0.499984740745262"/>
          </patternFill>
        </fill>
      </dxf>
    </rfmt>
    <rfmt sheetId="8" sqref="AG418" start="0" length="0">
      <dxf>
        <fill>
          <patternFill patternType="solid">
            <bgColor theme="1" tint="0.499984740745262"/>
          </patternFill>
        </fill>
      </dxf>
    </rfmt>
    <rfmt sheetId="8" sqref="AG419" start="0" length="0">
      <dxf>
        <fill>
          <patternFill patternType="solid">
            <bgColor theme="1" tint="0.499984740745262"/>
          </patternFill>
        </fill>
      </dxf>
    </rfmt>
    <rfmt sheetId="8" sqref="AG420" start="0" length="0">
      <dxf>
        <fill>
          <patternFill patternType="solid">
            <bgColor theme="1" tint="0.499984740745262"/>
          </patternFill>
        </fill>
      </dxf>
    </rfmt>
    <rfmt sheetId="8" sqref="AG421" start="0" length="0">
      <dxf>
        <fill>
          <patternFill patternType="solid">
            <bgColor theme="1" tint="0.499984740745262"/>
          </patternFill>
        </fill>
      </dxf>
    </rfmt>
    <rfmt sheetId="8" sqref="AG422" start="0" length="0">
      <dxf>
        <fill>
          <patternFill patternType="solid">
            <bgColor theme="1" tint="0.499984740745262"/>
          </patternFill>
        </fill>
      </dxf>
    </rfmt>
    <rfmt sheetId="8" sqref="AG423" start="0" length="0">
      <dxf>
        <fill>
          <patternFill patternType="solid">
            <bgColor theme="1" tint="0.499984740745262"/>
          </patternFill>
        </fill>
      </dxf>
    </rfmt>
    <rfmt sheetId="8" sqref="AG424" start="0" length="0">
      <dxf>
        <fill>
          <patternFill patternType="solid">
            <bgColor theme="1" tint="0.499984740745262"/>
          </patternFill>
        </fill>
      </dxf>
    </rfmt>
    <rfmt sheetId="8" sqref="AG425" start="0" length="0">
      <dxf>
        <fill>
          <patternFill patternType="solid">
            <bgColor theme="1" tint="0.499984740745262"/>
          </patternFill>
        </fill>
      </dxf>
    </rfmt>
    <rfmt sheetId="8" sqref="AG426" start="0" length="0">
      <dxf>
        <fill>
          <patternFill patternType="solid">
            <bgColor theme="1" tint="0.499984740745262"/>
          </patternFill>
        </fill>
      </dxf>
    </rfmt>
    <rfmt sheetId="8" sqref="AG427" start="0" length="0">
      <dxf>
        <fill>
          <patternFill patternType="solid">
            <bgColor theme="1" tint="0.499984740745262"/>
          </patternFill>
        </fill>
      </dxf>
    </rfmt>
    <rfmt sheetId="8" sqref="AG428" start="0" length="0">
      <dxf>
        <fill>
          <patternFill patternType="solid">
            <bgColor theme="1" tint="0.499984740745262"/>
          </patternFill>
        </fill>
      </dxf>
    </rfmt>
    <rfmt sheetId="8" sqref="AG429" start="0" length="0">
      <dxf>
        <fill>
          <patternFill patternType="solid">
            <bgColor theme="1" tint="0.499984740745262"/>
          </patternFill>
        </fill>
      </dxf>
    </rfmt>
    <rfmt sheetId="8" sqref="AG430" start="0" length="0">
      <dxf>
        <fill>
          <patternFill patternType="solid">
            <bgColor theme="1" tint="0.499984740745262"/>
          </patternFill>
        </fill>
      </dxf>
    </rfmt>
    <rfmt sheetId="8" sqref="AG431" start="0" length="0">
      <dxf>
        <fill>
          <patternFill patternType="solid">
            <bgColor theme="1" tint="0.499984740745262"/>
          </patternFill>
        </fill>
      </dxf>
    </rfmt>
    <rfmt sheetId="8" sqref="AG432" start="0" length="0">
      <dxf>
        <fill>
          <patternFill patternType="solid">
            <bgColor theme="1" tint="0.499984740745262"/>
          </patternFill>
        </fill>
      </dxf>
    </rfmt>
    <rfmt sheetId="8" sqref="AG433" start="0" length="0">
      <dxf>
        <fill>
          <patternFill patternType="solid">
            <bgColor theme="1" tint="0.499984740745262"/>
          </patternFill>
        </fill>
      </dxf>
    </rfmt>
    <rfmt sheetId="8" sqref="AG434" start="0" length="0">
      <dxf>
        <fill>
          <patternFill patternType="solid">
            <bgColor theme="1" tint="0.499984740745262"/>
          </patternFill>
        </fill>
      </dxf>
    </rfmt>
    <rfmt sheetId="8" sqref="AG435" start="0" length="0">
      <dxf>
        <fill>
          <patternFill patternType="solid">
            <bgColor theme="1" tint="0.499984740745262"/>
          </patternFill>
        </fill>
      </dxf>
    </rfmt>
    <rfmt sheetId="8" sqref="AG436" start="0" length="0">
      <dxf>
        <fill>
          <patternFill patternType="solid">
            <bgColor theme="1" tint="0.499984740745262"/>
          </patternFill>
        </fill>
      </dxf>
    </rfmt>
    <rfmt sheetId="8" sqref="AG437" start="0" length="0">
      <dxf>
        <fill>
          <patternFill patternType="solid">
            <bgColor theme="1" tint="0.499984740745262"/>
          </patternFill>
        </fill>
      </dxf>
    </rfmt>
    <rfmt sheetId="8" sqref="AG438" start="0" length="0">
      <dxf>
        <fill>
          <patternFill patternType="solid">
            <bgColor theme="1" tint="0.499984740745262"/>
          </patternFill>
        </fill>
      </dxf>
    </rfmt>
    <rfmt sheetId="8" sqref="AG439" start="0" length="0">
      <dxf>
        <fill>
          <patternFill patternType="solid">
            <bgColor theme="1" tint="0.499984740745262"/>
          </patternFill>
        </fill>
      </dxf>
    </rfmt>
    <rfmt sheetId="8" sqref="AG440" start="0" length="0">
      <dxf>
        <fill>
          <patternFill patternType="solid">
            <bgColor theme="1" tint="0.499984740745262"/>
          </patternFill>
        </fill>
      </dxf>
    </rfmt>
    <rfmt sheetId="8" sqref="AG441" start="0" length="0">
      <dxf>
        <fill>
          <patternFill patternType="solid">
            <bgColor theme="1" tint="0.499984740745262"/>
          </patternFill>
        </fill>
      </dxf>
    </rfmt>
    <rfmt sheetId="8" sqref="AG442" start="0" length="0">
      <dxf>
        <fill>
          <patternFill patternType="solid">
            <bgColor theme="1" tint="0.499984740745262"/>
          </patternFill>
        </fill>
      </dxf>
    </rfmt>
    <rfmt sheetId="8" sqref="AG443" start="0" length="0">
      <dxf>
        <fill>
          <patternFill patternType="solid">
            <bgColor theme="1" tint="0.499984740745262"/>
          </patternFill>
        </fill>
      </dxf>
    </rfmt>
    <rfmt sheetId="8" sqref="AG444" start="0" length="0">
      <dxf>
        <fill>
          <patternFill patternType="solid">
            <bgColor theme="1" tint="0.499984740745262"/>
          </patternFill>
        </fill>
      </dxf>
    </rfmt>
    <rfmt sheetId="8" sqref="AG445" start="0" length="0">
      <dxf>
        <fill>
          <patternFill patternType="solid">
            <bgColor theme="1" tint="0.499984740745262"/>
          </patternFill>
        </fill>
      </dxf>
    </rfmt>
    <rfmt sheetId="8" sqref="AG446" start="0" length="0">
      <dxf>
        <fill>
          <patternFill patternType="solid">
            <bgColor theme="1" tint="0.499984740745262"/>
          </patternFill>
        </fill>
      </dxf>
    </rfmt>
    <rfmt sheetId="8" sqref="AG447" start="0" length="0">
      <dxf>
        <fill>
          <patternFill patternType="solid">
            <bgColor theme="1" tint="0.499984740745262"/>
          </patternFill>
        </fill>
      </dxf>
    </rfmt>
    <rfmt sheetId="8" sqref="AG448" start="0" length="0">
      <dxf>
        <fill>
          <patternFill patternType="solid">
            <bgColor theme="1" tint="0.499984740745262"/>
          </patternFill>
        </fill>
      </dxf>
    </rfmt>
    <rfmt sheetId="8" sqref="AG449" start="0" length="0">
      <dxf>
        <fill>
          <patternFill patternType="solid">
            <bgColor theme="1" tint="0.499984740745262"/>
          </patternFill>
        </fill>
      </dxf>
    </rfmt>
    <rfmt sheetId="8" sqref="AG450" start="0" length="0">
      <dxf>
        <fill>
          <patternFill patternType="solid">
            <bgColor theme="1" tint="0.499984740745262"/>
          </patternFill>
        </fill>
      </dxf>
    </rfmt>
    <rfmt sheetId="8" sqref="AG451" start="0" length="0">
      <dxf>
        <fill>
          <patternFill patternType="solid">
            <bgColor theme="1" tint="0.499984740745262"/>
          </patternFill>
        </fill>
      </dxf>
    </rfmt>
    <rfmt sheetId="8" sqref="AG452" start="0" length="0">
      <dxf>
        <fill>
          <patternFill patternType="solid">
            <bgColor theme="1" tint="0.499984740745262"/>
          </patternFill>
        </fill>
      </dxf>
    </rfmt>
    <rfmt sheetId="8" sqref="AG453" start="0" length="0">
      <dxf>
        <fill>
          <patternFill patternType="solid">
            <bgColor theme="1" tint="0.499984740745262"/>
          </patternFill>
        </fill>
      </dxf>
    </rfmt>
    <rfmt sheetId="8" sqref="AG454" start="0" length="0">
      <dxf>
        <fill>
          <patternFill patternType="solid">
            <bgColor theme="1" tint="0.499984740745262"/>
          </patternFill>
        </fill>
      </dxf>
    </rfmt>
    <rfmt sheetId="8" sqref="AG455" start="0" length="0">
      <dxf>
        <fill>
          <patternFill patternType="solid">
            <bgColor theme="1" tint="0.499984740745262"/>
          </patternFill>
        </fill>
      </dxf>
    </rfmt>
    <rfmt sheetId="8" sqref="AG456" start="0" length="0">
      <dxf>
        <fill>
          <patternFill patternType="solid">
            <bgColor theme="1" tint="0.499984740745262"/>
          </patternFill>
        </fill>
      </dxf>
    </rfmt>
    <rfmt sheetId="8" sqref="AG457" start="0" length="0">
      <dxf>
        <fill>
          <patternFill patternType="solid">
            <bgColor theme="1" tint="0.499984740745262"/>
          </patternFill>
        </fill>
      </dxf>
    </rfmt>
    <rfmt sheetId="8" sqref="AG458" start="0" length="0">
      <dxf>
        <fill>
          <patternFill patternType="solid">
            <bgColor theme="1" tint="0.499984740745262"/>
          </patternFill>
        </fill>
      </dxf>
    </rfmt>
    <rfmt sheetId="8" sqref="AG459" start="0" length="0">
      <dxf>
        <fill>
          <patternFill patternType="solid">
            <bgColor theme="1" tint="0.499984740745262"/>
          </patternFill>
        </fill>
      </dxf>
    </rfmt>
    <rfmt sheetId="8" sqref="AG460" start="0" length="0">
      <dxf>
        <fill>
          <patternFill patternType="solid">
            <bgColor theme="1" tint="0.499984740745262"/>
          </patternFill>
        </fill>
      </dxf>
    </rfmt>
    <rfmt sheetId="8" sqref="AG461" start="0" length="0">
      <dxf>
        <fill>
          <patternFill patternType="solid">
            <bgColor theme="1" tint="0.499984740745262"/>
          </patternFill>
        </fill>
      </dxf>
    </rfmt>
    <rfmt sheetId="8" sqref="AG462" start="0" length="0">
      <dxf>
        <fill>
          <patternFill patternType="solid">
            <bgColor theme="1" tint="0.499984740745262"/>
          </patternFill>
        </fill>
      </dxf>
    </rfmt>
    <rfmt sheetId="8" sqref="AG463" start="0" length="0">
      <dxf>
        <fill>
          <patternFill patternType="solid">
            <bgColor theme="1" tint="0.499984740745262"/>
          </patternFill>
        </fill>
      </dxf>
    </rfmt>
    <rfmt sheetId="8" sqref="AG464" start="0" length="0">
      <dxf>
        <fill>
          <patternFill patternType="solid">
            <bgColor theme="1" tint="0.499984740745262"/>
          </patternFill>
        </fill>
      </dxf>
    </rfmt>
    <rfmt sheetId="8" sqref="AG465" start="0" length="0">
      <dxf>
        <fill>
          <patternFill patternType="solid">
            <bgColor theme="1" tint="0.499984740745262"/>
          </patternFill>
        </fill>
      </dxf>
    </rfmt>
    <rfmt sheetId="8" sqref="AG466" start="0" length="0">
      <dxf>
        <fill>
          <patternFill patternType="solid">
            <bgColor theme="1" tint="0.499984740745262"/>
          </patternFill>
        </fill>
      </dxf>
    </rfmt>
    <rfmt sheetId="8" sqref="AG467" start="0" length="0">
      <dxf>
        <fill>
          <patternFill patternType="solid">
            <bgColor theme="1" tint="0.499984740745262"/>
          </patternFill>
        </fill>
      </dxf>
    </rfmt>
    <rfmt sheetId="8" sqref="AG468" start="0" length="0">
      <dxf>
        <fill>
          <patternFill patternType="solid">
            <bgColor theme="1" tint="0.499984740745262"/>
          </patternFill>
        </fill>
      </dxf>
    </rfmt>
    <rfmt sheetId="8" sqref="AG469" start="0" length="0">
      <dxf>
        <fill>
          <patternFill patternType="solid">
            <bgColor theme="1" tint="0.499984740745262"/>
          </patternFill>
        </fill>
      </dxf>
    </rfmt>
    <rfmt sheetId="8" sqref="AG470" start="0" length="0">
      <dxf>
        <fill>
          <patternFill patternType="solid">
            <bgColor theme="1" tint="0.499984740745262"/>
          </patternFill>
        </fill>
      </dxf>
    </rfmt>
    <rfmt sheetId="8" sqref="AG471" start="0" length="0">
      <dxf>
        <fill>
          <patternFill patternType="solid">
            <bgColor theme="1" tint="0.499984740745262"/>
          </patternFill>
        </fill>
      </dxf>
    </rfmt>
    <rfmt sheetId="8" sqref="AG472" start="0" length="0">
      <dxf>
        <fill>
          <patternFill patternType="solid">
            <bgColor theme="1" tint="0.499984740745262"/>
          </patternFill>
        </fill>
      </dxf>
    </rfmt>
    <rfmt sheetId="8" sqref="AG473" start="0" length="0">
      <dxf>
        <fill>
          <patternFill patternType="solid">
            <bgColor theme="1" tint="0.499984740745262"/>
          </patternFill>
        </fill>
      </dxf>
    </rfmt>
    <rfmt sheetId="8" sqref="AG474" start="0" length="0">
      <dxf>
        <fill>
          <patternFill patternType="solid">
            <bgColor theme="1" tint="0.499984740745262"/>
          </patternFill>
        </fill>
      </dxf>
    </rfmt>
    <rfmt sheetId="8" sqref="AG475" start="0" length="0">
      <dxf>
        <fill>
          <patternFill patternType="solid">
            <bgColor theme="1" tint="0.499984740745262"/>
          </patternFill>
        </fill>
      </dxf>
    </rfmt>
    <rfmt sheetId="8" sqref="AG476" start="0" length="0">
      <dxf>
        <fill>
          <patternFill patternType="solid">
            <bgColor theme="1" tint="0.499984740745262"/>
          </patternFill>
        </fill>
      </dxf>
    </rfmt>
    <rfmt sheetId="8" sqref="AG477" start="0" length="0">
      <dxf>
        <fill>
          <patternFill patternType="solid">
            <bgColor theme="1" tint="0.499984740745262"/>
          </patternFill>
        </fill>
      </dxf>
    </rfmt>
    <rfmt sheetId="8" sqref="AG478" start="0" length="0">
      <dxf>
        <fill>
          <patternFill patternType="solid">
            <bgColor theme="1" tint="0.499984740745262"/>
          </patternFill>
        </fill>
      </dxf>
    </rfmt>
    <rfmt sheetId="8" sqref="AG479" start="0" length="0">
      <dxf>
        <fill>
          <patternFill patternType="solid">
            <bgColor theme="1" tint="0.499984740745262"/>
          </patternFill>
        </fill>
      </dxf>
    </rfmt>
    <rfmt sheetId="8" sqref="AG480" start="0" length="0">
      <dxf>
        <fill>
          <patternFill patternType="solid">
            <bgColor theme="1" tint="0.499984740745262"/>
          </patternFill>
        </fill>
      </dxf>
    </rfmt>
    <rfmt sheetId="8" sqref="AG481" start="0" length="0">
      <dxf>
        <fill>
          <patternFill patternType="solid">
            <bgColor theme="1" tint="0.499984740745262"/>
          </patternFill>
        </fill>
      </dxf>
    </rfmt>
    <rfmt sheetId="8" sqref="AG482" start="0" length="0">
      <dxf>
        <fill>
          <patternFill patternType="solid">
            <bgColor theme="1" tint="0.499984740745262"/>
          </patternFill>
        </fill>
      </dxf>
    </rfmt>
    <rfmt sheetId="8" sqref="AG483" start="0" length="0">
      <dxf>
        <fill>
          <patternFill patternType="solid">
            <bgColor theme="1" tint="0.499984740745262"/>
          </patternFill>
        </fill>
      </dxf>
    </rfmt>
    <rfmt sheetId="8" sqref="AG484" start="0" length="0">
      <dxf>
        <fill>
          <patternFill patternType="solid">
            <bgColor theme="1" tint="0.499984740745262"/>
          </patternFill>
        </fill>
      </dxf>
    </rfmt>
    <rfmt sheetId="8" sqref="AG485" start="0" length="0">
      <dxf>
        <fill>
          <patternFill patternType="solid">
            <bgColor theme="1" tint="0.499984740745262"/>
          </patternFill>
        </fill>
      </dxf>
    </rfmt>
    <rfmt sheetId="8" sqref="AG486" start="0" length="0">
      <dxf>
        <fill>
          <patternFill patternType="solid">
            <bgColor theme="1" tint="0.499984740745262"/>
          </patternFill>
        </fill>
      </dxf>
    </rfmt>
    <rfmt sheetId="8" sqref="AG487" start="0" length="0">
      <dxf>
        <fill>
          <patternFill patternType="solid">
            <bgColor theme="1" tint="0.499984740745262"/>
          </patternFill>
        </fill>
      </dxf>
    </rfmt>
    <rfmt sheetId="8" sqref="AG488" start="0" length="0">
      <dxf>
        <fill>
          <patternFill patternType="solid">
            <bgColor theme="1" tint="0.499984740745262"/>
          </patternFill>
        </fill>
      </dxf>
    </rfmt>
    <rfmt sheetId="8" sqref="AG489" start="0" length="0">
      <dxf>
        <fill>
          <patternFill patternType="solid">
            <bgColor theme="1" tint="0.499984740745262"/>
          </patternFill>
        </fill>
      </dxf>
    </rfmt>
    <rfmt sheetId="8" sqref="AG490" start="0" length="0">
      <dxf>
        <fill>
          <patternFill patternType="solid">
            <bgColor theme="1" tint="0.499984740745262"/>
          </patternFill>
        </fill>
      </dxf>
    </rfmt>
    <rfmt sheetId="8" sqref="AG491" start="0" length="0">
      <dxf>
        <fill>
          <patternFill patternType="solid">
            <bgColor theme="1" tint="0.499984740745262"/>
          </patternFill>
        </fill>
      </dxf>
    </rfmt>
    <rfmt sheetId="8" sqref="AG492" start="0" length="0">
      <dxf>
        <fill>
          <patternFill patternType="solid">
            <bgColor theme="1" tint="0.499984740745262"/>
          </patternFill>
        </fill>
      </dxf>
    </rfmt>
    <rfmt sheetId="8" sqref="AG493" start="0" length="0">
      <dxf>
        <fill>
          <patternFill patternType="solid">
            <bgColor theme="1" tint="0.499984740745262"/>
          </patternFill>
        </fill>
      </dxf>
    </rfmt>
    <rfmt sheetId="8" sqref="AG494" start="0" length="0">
      <dxf>
        <fill>
          <patternFill patternType="solid">
            <bgColor theme="1" tint="0.499984740745262"/>
          </patternFill>
        </fill>
      </dxf>
    </rfmt>
    <rfmt sheetId="8" sqref="AG495" start="0" length="0">
      <dxf>
        <fill>
          <patternFill patternType="solid">
            <bgColor theme="1" tint="0.499984740745262"/>
          </patternFill>
        </fill>
      </dxf>
    </rfmt>
    <rfmt sheetId="8" sqref="AG496" start="0" length="0">
      <dxf>
        <fill>
          <patternFill patternType="solid">
            <bgColor theme="1" tint="0.499984740745262"/>
          </patternFill>
        </fill>
      </dxf>
    </rfmt>
    <rfmt sheetId="8" sqref="AG497" start="0" length="0">
      <dxf>
        <fill>
          <patternFill patternType="solid">
            <bgColor theme="1" tint="0.499984740745262"/>
          </patternFill>
        </fill>
      </dxf>
    </rfmt>
    <rfmt sheetId="8" sqref="AG498" start="0" length="0">
      <dxf>
        <fill>
          <patternFill patternType="solid">
            <bgColor theme="1" tint="0.499984740745262"/>
          </patternFill>
        </fill>
      </dxf>
    </rfmt>
    <rfmt sheetId="8" sqref="AG499" start="0" length="0">
      <dxf>
        <fill>
          <patternFill patternType="solid">
            <bgColor theme="1" tint="0.499984740745262"/>
          </patternFill>
        </fill>
      </dxf>
    </rfmt>
    <rfmt sheetId="8" sqref="AG500" start="0" length="0">
      <dxf>
        <fill>
          <patternFill patternType="solid">
            <bgColor theme="1" tint="0.499984740745262"/>
          </patternFill>
        </fill>
      </dxf>
    </rfmt>
    <rfmt sheetId="8" sqref="AG501" start="0" length="0">
      <dxf>
        <fill>
          <patternFill patternType="solid">
            <bgColor theme="1" tint="0.499984740745262"/>
          </patternFill>
        </fill>
      </dxf>
    </rfmt>
    <rfmt sheetId="8" sqref="AG502" start="0" length="0">
      <dxf>
        <fill>
          <patternFill patternType="solid">
            <bgColor theme="1" tint="0.499984740745262"/>
          </patternFill>
        </fill>
      </dxf>
    </rfmt>
    <rfmt sheetId="8" sqref="AG503" start="0" length="0">
      <dxf>
        <fill>
          <patternFill patternType="solid">
            <bgColor theme="1" tint="0.499984740745262"/>
          </patternFill>
        </fill>
      </dxf>
    </rfmt>
    <rfmt sheetId="8" sqref="AG504" start="0" length="0">
      <dxf>
        <fill>
          <patternFill patternType="solid">
            <bgColor theme="1" tint="0.499984740745262"/>
          </patternFill>
        </fill>
      </dxf>
    </rfmt>
    <rfmt sheetId="8" sqref="AG505" start="0" length="0">
      <dxf>
        <fill>
          <patternFill patternType="solid">
            <bgColor theme="1" tint="0.499984740745262"/>
          </patternFill>
        </fill>
      </dxf>
    </rfmt>
    <rfmt sheetId="8" sqref="AG506" start="0" length="0">
      <dxf>
        <fill>
          <patternFill patternType="solid">
            <bgColor theme="1" tint="0.499984740745262"/>
          </patternFill>
        </fill>
      </dxf>
    </rfmt>
    <rfmt sheetId="8" sqref="AG507" start="0" length="0">
      <dxf>
        <fill>
          <patternFill patternType="solid">
            <bgColor theme="1" tint="0.499984740745262"/>
          </patternFill>
        </fill>
      </dxf>
    </rfmt>
    <rfmt sheetId="8" sqref="AG508" start="0" length="0">
      <dxf>
        <fill>
          <patternFill patternType="solid">
            <bgColor theme="1" tint="0.499984740745262"/>
          </patternFill>
        </fill>
      </dxf>
    </rfmt>
    <rfmt sheetId="8" sqref="AG509" start="0" length="0">
      <dxf>
        <fill>
          <patternFill patternType="solid">
            <bgColor theme="1" tint="0.499984740745262"/>
          </patternFill>
        </fill>
      </dxf>
    </rfmt>
    <rfmt sheetId="8" sqref="AG510" start="0" length="0">
      <dxf>
        <fill>
          <patternFill patternType="solid">
            <bgColor theme="1" tint="0.499984740745262"/>
          </patternFill>
        </fill>
      </dxf>
    </rfmt>
    <rfmt sheetId="8" sqref="AG511" start="0" length="0">
      <dxf>
        <fill>
          <patternFill patternType="solid">
            <bgColor theme="1" tint="0.499984740745262"/>
          </patternFill>
        </fill>
      </dxf>
    </rfmt>
    <rfmt sheetId="8" sqref="AG512" start="0" length="0">
      <dxf>
        <fill>
          <patternFill patternType="solid">
            <bgColor theme="1" tint="0.499984740745262"/>
          </patternFill>
        </fill>
      </dxf>
    </rfmt>
    <rfmt sheetId="8" sqref="AG513" start="0" length="0">
      <dxf>
        <fill>
          <patternFill patternType="solid">
            <bgColor theme="1" tint="0.499984740745262"/>
          </patternFill>
        </fill>
      </dxf>
    </rfmt>
    <rfmt sheetId="8" sqref="AG514" start="0" length="0">
      <dxf>
        <fill>
          <patternFill patternType="solid">
            <bgColor theme="1" tint="0.499984740745262"/>
          </patternFill>
        </fill>
      </dxf>
    </rfmt>
    <rfmt sheetId="8" sqref="AG515" start="0" length="0">
      <dxf>
        <fill>
          <patternFill patternType="solid">
            <bgColor theme="1" tint="0.499984740745262"/>
          </patternFill>
        </fill>
      </dxf>
    </rfmt>
    <rfmt sheetId="8" sqref="AG516" start="0" length="0">
      <dxf>
        <fill>
          <patternFill patternType="solid">
            <bgColor theme="1" tint="0.499984740745262"/>
          </patternFill>
        </fill>
      </dxf>
    </rfmt>
    <rfmt sheetId="8" sqref="AG517" start="0" length="0">
      <dxf>
        <fill>
          <patternFill patternType="solid">
            <bgColor theme="1" tint="0.499984740745262"/>
          </patternFill>
        </fill>
      </dxf>
    </rfmt>
    <rfmt sheetId="8" sqref="AG518" start="0" length="0">
      <dxf>
        <fill>
          <patternFill patternType="solid">
            <bgColor theme="1" tint="0.499984740745262"/>
          </patternFill>
        </fill>
      </dxf>
    </rfmt>
    <rfmt sheetId="8" sqref="AG519" start="0" length="0">
      <dxf>
        <fill>
          <patternFill patternType="solid">
            <bgColor theme="1" tint="0.499984740745262"/>
          </patternFill>
        </fill>
      </dxf>
    </rfmt>
    <rfmt sheetId="8" sqref="AG520" start="0" length="0">
      <dxf>
        <fill>
          <patternFill patternType="solid">
            <bgColor theme="1" tint="0.499984740745262"/>
          </patternFill>
        </fill>
      </dxf>
    </rfmt>
    <rfmt sheetId="8" sqref="AG521" start="0" length="0">
      <dxf>
        <fill>
          <patternFill patternType="solid">
            <bgColor theme="1" tint="0.499984740745262"/>
          </patternFill>
        </fill>
      </dxf>
    </rfmt>
    <rfmt sheetId="8" sqref="AG522" start="0" length="0">
      <dxf>
        <fill>
          <patternFill patternType="solid">
            <bgColor theme="1" tint="0.499984740745262"/>
          </patternFill>
        </fill>
      </dxf>
    </rfmt>
    <rfmt sheetId="8" sqref="AG523" start="0" length="0">
      <dxf>
        <fill>
          <patternFill patternType="solid">
            <bgColor theme="1" tint="0.499984740745262"/>
          </patternFill>
        </fill>
      </dxf>
    </rfmt>
    <rfmt sheetId="8" sqref="AG524" start="0" length="0">
      <dxf>
        <fill>
          <patternFill patternType="solid">
            <bgColor theme="1" tint="0.499984740745262"/>
          </patternFill>
        </fill>
      </dxf>
    </rfmt>
    <rfmt sheetId="8" sqref="AG525" start="0" length="0">
      <dxf>
        <fill>
          <patternFill patternType="solid">
            <bgColor theme="1" tint="0.499984740745262"/>
          </patternFill>
        </fill>
      </dxf>
    </rfmt>
    <rfmt sheetId="8" sqref="AG526" start="0" length="0">
      <dxf>
        <fill>
          <patternFill patternType="solid">
            <bgColor theme="1" tint="0.499984740745262"/>
          </patternFill>
        </fill>
      </dxf>
    </rfmt>
    <rfmt sheetId="8" sqref="AG527" start="0" length="0">
      <dxf>
        <fill>
          <patternFill patternType="solid">
            <bgColor theme="1" tint="0.499984740745262"/>
          </patternFill>
        </fill>
      </dxf>
    </rfmt>
    <rfmt sheetId="8" sqref="AG528" start="0" length="0">
      <dxf>
        <fill>
          <patternFill patternType="solid">
            <bgColor theme="1" tint="0.499984740745262"/>
          </patternFill>
        </fill>
      </dxf>
    </rfmt>
    <rfmt sheetId="8" sqref="AG529" start="0" length="0">
      <dxf>
        <fill>
          <patternFill patternType="solid">
            <bgColor theme="1" tint="0.499984740745262"/>
          </patternFill>
        </fill>
      </dxf>
    </rfmt>
    <rfmt sheetId="8" sqref="AG530" start="0" length="0">
      <dxf>
        <fill>
          <patternFill patternType="solid">
            <bgColor theme="1" tint="0.499984740745262"/>
          </patternFill>
        </fill>
      </dxf>
    </rfmt>
    <rfmt sheetId="8" sqref="AG531" start="0" length="0">
      <dxf>
        <fill>
          <patternFill patternType="solid">
            <bgColor theme="1" tint="0.499984740745262"/>
          </patternFill>
        </fill>
      </dxf>
    </rfmt>
    <rfmt sheetId="8" sqref="AG532" start="0" length="0">
      <dxf>
        <fill>
          <patternFill patternType="solid">
            <bgColor theme="1" tint="0.499984740745262"/>
          </patternFill>
        </fill>
      </dxf>
    </rfmt>
    <rfmt sheetId="8" sqref="AG533" start="0" length="0">
      <dxf>
        <fill>
          <patternFill patternType="solid">
            <bgColor theme="1" tint="0.499984740745262"/>
          </patternFill>
        </fill>
      </dxf>
    </rfmt>
    <rfmt sheetId="8" sqref="AG534" start="0" length="0">
      <dxf>
        <fill>
          <patternFill patternType="solid">
            <bgColor theme="1" tint="0.499984740745262"/>
          </patternFill>
        </fill>
      </dxf>
    </rfmt>
    <rfmt sheetId="8" sqref="AG535" start="0" length="0">
      <dxf>
        <fill>
          <patternFill patternType="solid">
            <bgColor theme="1" tint="0.499984740745262"/>
          </patternFill>
        </fill>
      </dxf>
    </rfmt>
    <rfmt sheetId="8" sqref="AG536" start="0" length="0">
      <dxf>
        <fill>
          <patternFill patternType="solid">
            <bgColor theme="1" tint="0.499984740745262"/>
          </patternFill>
        </fill>
      </dxf>
    </rfmt>
    <rfmt sheetId="8" sqref="AG537" start="0" length="0">
      <dxf>
        <fill>
          <patternFill patternType="solid">
            <bgColor theme="1" tint="0.499984740745262"/>
          </patternFill>
        </fill>
      </dxf>
    </rfmt>
    <rfmt sheetId="8" sqref="AG538" start="0" length="0">
      <dxf>
        <fill>
          <patternFill patternType="solid">
            <bgColor theme="1" tint="0.499984740745262"/>
          </patternFill>
        </fill>
      </dxf>
    </rfmt>
    <rfmt sheetId="8" sqref="AG539" start="0" length="0">
      <dxf>
        <fill>
          <patternFill patternType="solid">
            <bgColor theme="1" tint="0.499984740745262"/>
          </patternFill>
        </fill>
      </dxf>
    </rfmt>
    <rfmt sheetId="8" sqref="AG540" start="0" length="0">
      <dxf>
        <fill>
          <patternFill patternType="solid">
            <bgColor theme="1" tint="0.499984740745262"/>
          </patternFill>
        </fill>
      </dxf>
    </rfmt>
    <rfmt sheetId="8" sqref="AG541" start="0" length="0">
      <dxf>
        <fill>
          <patternFill patternType="solid">
            <bgColor theme="1" tint="0.499984740745262"/>
          </patternFill>
        </fill>
      </dxf>
    </rfmt>
    <rfmt sheetId="8" sqref="AG542" start="0" length="0">
      <dxf>
        <fill>
          <patternFill patternType="solid">
            <bgColor theme="1" tint="0.499984740745262"/>
          </patternFill>
        </fill>
      </dxf>
    </rfmt>
    <rfmt sheetId="8" sqref="AG543" start="0" length="0">
      <dxf>
        <fill>
          <patternFill patternType="solid">
            <bgColor theme="1" tint="0.499984740745262"/>
          </patternFill>
        </fill>
      </dxf>
    </rfmt>
    <rfmt sheetId="8" sqref="AG544" start="0" length="0">
      <dxf>
        <fill>
          <patternFill patternType="solid">
            <bgColor theme="1" tint="0.499984740745262"/>
          </patternFill>
        </fill>
      </dxf>
    </rfmt>
    <rfmt sheetId="8" sqref="AG545" start="0" length="0">
      <dxf>
        <fill>
          <patternFill patternType="solid">
            <bgColor theme="1" tint="0.499984740745262"/>
          </patternFill>
        </fill>
      </dxf>
    </rfmt>
    <rfmt sheetId="8" sqref="AG546" start="0" length="0">
      <dxf>
        <fill>
          <patternFill patternType="solid">
            <bgColor theme="1" tint="0.499984740745262"/>
          </patternFill>
        </fill>
      </dxf>
    </rfmt>
    <rfmt sheetId="8" sqref="AG547" start="0" length="0">
      <dxf>
        <fill>
          <patternFill patternType="solid">
            <bgColor theme="1" tint="0.499984740745262"/>
          </patternFill>
        </fill>
      </dxf>
    </rfmt>
    <rfmt sheetId="8" sqref="AG548" start="0" length="0">
      <dxf>
        <fill>
          <patternFill patternType="solid">
            <bgColor theme="1" tint="0.499984740745262"/>
          </patternFill>
        </fill>
      </dxf>
    </rfmt>
    <rfmt sheetId="8" sqref="AG549" start="0" length="0">
      <dxf>
        <fill>
          <patternFill patternType="solid">
            <bgColor theme="1" tint="0.499984740745262"/>
          </patternFill>
        </fill>
      </dxf>
    </rfmt>
    <rfmt sheetId="8" sqref="AG550" start="0" length="0">
      <dxf>
        <fill>
          <patternFill patternType="solid">
            <bgColor theme="1" tint="0.499984740745262"/>
          </patternFill>
        </fill>
      </dxf>
    </rfmt>
    <rfmt sheetId="8" sqref="AG551" start="0" length="0">
      <dxf>
        <fill>
          <patternFill patternType="solid">
            <bgColor theme="1" tint="0.499984740745262"/>
          </patternFill>
        </fill>
      </dxf>
    </rfmt>
    <rfmt sheetId="8" sqref="AG552" start="0" length="0">
      <dxf>
        <fill>
          <patternFill patternType="solid">
            <bgColor theme="1" tint="0.499984740745262"/>
          </patternFill>
        </fill>
      </dxf>
    </rfmt>
    <rfmt sheetId="8" sqref="AG553" start="0" length="0">
      <dxf>
        <fill>
          <patternFill patternType="solid">
            <bgColor theme="1" tint="0.499984740745262"/>
          </patternFill>
        </fill>
      </dxf>
    </rfmt>
    <rfmt sheetId="8" sqref="AG554" start="0" length="0">
      <dxf>
        <fill>
          <patternFill patternType="solid">
            <bgColor theme="1" tint="0.499984740745262"/>
          </patternFill>
        </fill>
      </dxf>
    </rfmt>
    <rfmt sheetId="8" sqref="AG555" start="0" length="0">
      <dxf>
        <fill>
          <patternFill patternType="solid">
            <bgColor theme="1" tint="0.499984740745262"/>
          </patternFill>
        </fill>
      </dxf>
    </rfmt>
    <rfmt sheetId="8" sqref="AG556" start="0" length="0">
      <dxf>
        <fill>
          <patternFill patternType="solid">
            <bgColor theme="1" tint="0.499984740745262"/>
          </patternFill>
        </fill>
      </dxf>
    </rfmt>
    <rfmt sheetId="8" sqref="AG557" start="0" length="0">
      <dxf>
        <fill>
          <patternFill patternType="solid">
            <bgColor theme="1" tint="0.499984740745262"/>
          </patternFill>
        </fill>
      </dxf>
    </rfmt>
    <rfmt sheetId="8" sqref="AG558" start="0" length="0">
      <dxf>
        <fill>
          <patternFill patternType="solid">
            <bgColor theme="1" tint="0.499984740745262"/>
          </patternFill>
        </fill>
      </dxf>
    </rfmt>
    <rfmt sheetId="8" sqref="AG559" start="0" length="0">
      <dxf>
        <fill>
          <patternFill patternType="solid">
            <bgColor theme="1" tint="0.499984740745262"/>
          </patternFill>
        </fill>
      </dxf>
    </rfmt>
    <rfmt sheetId="8" sqref="AG560" start="0" length="0">
      <dxf>
        <fill>
          <patternFill patternType="solid">
            <bgColor theme="1" tint="0.499984740745262"/>
          </patternFill>
        </fill>
      </dxf>
    </rfmt>
    <rfmt sheetId="8" sqref="AG561" start="0" length="0">
      <dxf>
        <fill>
          <patternFill patternType="solid">
            <bgColor theme="1" tint="0.499984740745262"/>
          </patternFill>
        </fill>
      </dxf>
    </rfmt>
    <rfmt sheetId="8" sqref="AG562" start="0" length="0">
      <dxf>
        <fill>
          <patternFill patternType="solid">
            <bgColor theme="1" tint="0.499984740745262"/>
          </patternFill>
        </fill>
      </dxf>
    </rfmt>
    <rfmt sheetId="8" sqref="AG563" start="0" length="0">
      <dxf>
        <fill>
          <patternFill patternType="solid">
            <bgColor theme="1" tint="0.499984740745262"/>
          </patternFill>
        </fill>
      </dxf>
    </rfmt>
    <rfmt sheetId="8" sqref="AG564" start="0" length="0">
      <dxf>
        <fill>
          <patternFill patternType="solid">
            <bgColor theme="1" tint="0.499984740745262"/>
          </patternFill>
        </fill>
      </dxf>
    </rfmt>
    <rfmt sheetId="8" sqref="AG565" start="0" length="0">
      <dxf>
        <fill>
          <patternFill patternType="solid">
            <bgColor theme="1" tint="0.499984740745262"/>
          </patternFill>
        </fill>
      </dxf>
    </rfmt>
    <rfmt sheetId="8" sqref="AG566" start="0" length="0">
      <dxf>
        <fill>
          <patternFill patternType="solid">
            <bgColor theme="1" tint="0.499984740745262"/>
          </patternFill>
        </fill>
      </dxf>
    </rfmt>
    <rfmt sheetId="8" sqref="AG567" start="0" length="0">
      <dxf>
        <fill>
          <patternFill patternType="solid">
            <bgColor theme="1" tint="0.499984740745262"/>
          </patternFill>
        </fill>
      </dxf>
    </rfmt>
    <rfmt sheetId="8" sqref="AG568" start="0" length="0">
      <dxf>
        <fill>
          <patternFill patternType="solid">
            <bgColor theme="1" tint="0.499984740745262"/>
          </patternFill>
        </fill>
      </dxf>
    </rfmt>
    <rfmt sheetId="8" sqref="AG569" start="0" length="0">
      <dxf>
        <fill>
          <patternFill patternType="solid">
            <bgColor theme="1" tint="0.499984740745262"/>
          </patternFill>
        </fill>
      </dxf>
    </rfmt>
    <rfmt sheetId="8" sqref="AG570" start="0" length="0">
      <dxf>
        <fill>
          <patternFill patternType="solid">
            <bgColor theme="1" tint="0.499984740745262"/>
          </patternFill>
        </fill>
      </dxf>
    </rfmt>
    <rfmt sheetId="8" sqref="AG571" start="0" length="0">
      <dxf>
        <fill>
          <patternFill patternType="solid">
            <bgColor theme="1" tint="0.499984740745262"/>
          </patternFill>
        </fill>
      </dxf>
    </rfmt>
    <rfmt sheetId="8" sqref="AG572" start="0" length="0">
      <dxf>
        <fill>
          <patternFill patternType="solid">
            <bgColor theme="1" tint="0.499984740745262"/>
          </patternFill>
        </fill>
      </dxf>
    </rfmt>
    <rfmt sheetId="8" sqref="AG573" start="0" length="0">
      <dxf>
        <fill>
          <patternFill patternType="solid">
            <bgColor theme="1" tint="0.499984740745262"/>
          </patternFill>
        </fill>
      </dxf>
    </rfmt>
    <rfmt sheetId="8" sqref="AG574" start="0" length="0">
      <dxf>
        <fill>
          <patternFill patternType="solid">
            <bgColor theme="1" tint="0.499984740745262"/>
          </patternFill>
        </fill>
      </dxf>
    </rfmt>
    <rfmt sheetId="8" sqref="AG575" start="0" length="0">
      <dxf>
        <fill>
          <patternFill patternType="solid">
            <bgColor theme="1" tint="0.499984740745262"/>
          </patternFill>
        </fill>
      </dxf>
    </rfmt>
    <rfmt sheetId="8" sqref="AG576" start="0" length="0">
      <dxf>
        <fill>
          <patternFill patternType="solid">
            <bgColor theme="1" tint="0.499984740745262"/>
          </patternFill>
        </fill>
      </dxf>
    </rfmt>
    <rfmt sheetId="8" sqref="AG577" start="0" length="0">
      <dxf>
        <fill>
          <patternFill patternType="solid">
            <bgColor theme="1" tint="0.499984740745262"/>
          </patternFill>
        </fill>
      </dxf>
    </rfmt>
    <rfmt sheetId="8" sqref="AG578" start="0" length="0">
      <dxf>
        <fill>
          <patternFill patternType="solid">
            <bgColor theme="1" tint="0.499984740745262"/>
          </patternFill>
        </fill>
      </dxf>
    </rfmt>
    <rfmt sheetId="8" sqref="AG579" start="0" length="0">
      <dxf>
        <fill>
          <patternFill patternType="solid">
            <bgColor theme="1" tint="0.499984740745262"/>
          </patternFill>
        </fill>
      </dxf>
    </rfmt>
    <rfmt sheetId="8" sqref="AG580" start="0" length="0">
      <dxf>
        <fill>
          <patternFill patternType="solid">
            <bgColor theme="1" tint="0.499984740745262"/>
          </patternFill>
        </fill>
      </dxf>
    </rfmt>
    <rfmt sheetId="8" sqref="AG581" start="0" length="0">
      <dxf>
        <fill>
          <patternFill patternType="solid">
            <bgColor theme="1" tint="0.499984740745262"/>
          </patternFill>
        </fill>
      </dxf>
    </rfmt>
    <rfmt sheetId="8" sqref="AG582" start="0" length="0">
      <dxf>
        <fill>
          <patternFill patternType="solid">
            <bgColor theme="1" tint="0.499984740745262"/>
          </patternFill>
        </fill>
      </dxf>
    </rfmt>
    <rfmt sheetId="8" sqref="AG583" start="0" length="0">
      <dxf>
        <fill>
          <patternFill patternType="solid">
            <bgColor theme="1" tint="0.499984740745262"/>
          </patternFill>
        </fill>
      </dxf>
    </rfmt>
    <rfmt sheetId="8" sqref="AG584" start="0" length="0">
      <dxf>
        <fill>
          <patternFill patternType="solid">
            <bgColor theme="1" tint="0.499984740745262"/>
          </patternFill>
        </fill>
      </dxf>
    </rfmt>
    <rfmt sheetId="8" sqref="AG585" start="0" length="0">
      <dxf>
        <fill>
          <patternFill patternType="solid">
            <bgColor theme="1" tint="0.499984740745262"/>
          </patternFill>
        </fill>
      </dxf>
    </rfmt>
    <rfmt sheetId="8" sqref="AG586" start="0" length="0">
      <dxf>
        <fill>
          <patternFill patternType="solid">
            <bgColor theme="1" tint="0.499984740745262"/>
          </patternFill>
        </fill>
      </dxf>
    </rfmt>
    <rfmt sheetId="8" sqref="AG587" start="0" length="0">
      <dxf>
        <fill>
          <patternFill patternType="solid">
            <bgColor theme="1" tint="0.499984740745262"/>
          </patternFill>
        </fill>
      </dxf>
    </rfmt>
    <rfmt sheetId="8" sqref="AG588" start="0" length="0">
      <dxf>
        <fill>
          <patternFill patternType="solid">
            <bgColor theme="1" tint="0.499984740745262"/>
          </patternFill>
        </fill>
      </dxf>
    </rfmt>
    <rfmt sheetId="8" sqref="AG589" start="0" length="0">
      <dxf>
        <fill>
          <patternFill patternType="solid">
            <bgColor theme="1" tint="0.499984740745262"/>
          </patternFill>
        </fill>
      </dxf>
    </rfmt>
    <rfmt sheetId="8" sqref="AG590" start="0" length="0">
      <dxf>
        <fill>
          <patternFill patternType="solid">
            <bgColor theme="1" tint="0.499984740745262"/>
          </patternFill>
        </fill>
      </dxf>
    </rfmt>
    <rfmt sheetId="8" sqref="AG591" start="0" length="0">
      <dxf>
        <fill>
          <patternFill patternType="solid">
            <bgColor theme="1" tint="0.499984740745262"/>
          </patternFill>
        </fill>
      </dxf>
    </rfmt>
    <rfmt sheetId="8" sqref="AG592" start="0" length="0">
      <dxf>
        <fill>
          <patternFill patternType="solid">
            <bgColor theme="1" tint="0.499984740745262"/>
          </patternFill>
        </fill>
      </dxf>
    </rfmt>
    <rfmt sheetId="8" sqref="AG593" start="0" length="0">
      <dxf>
        <fill>
          <patternFill patternType="solid">
            <bgColor theme="1" tint="0.499984740745262"/>
          </patternFill>
        </fill>
      </dxf>
    </rfmt>
    <rfmt sheetId="8" sqref="AG594" start="0" length="0">
      <dxf>
        <fill>
          <patternFill patternType="solid">
            <bgColor theme="1" tint="0.499984740745262"/>
          </patternFill>
        </fill>
      </dxf>
    </rfmt>
    <rfmt sheetId="8" sqref="AG595" start="0" length="0">
      <dxf>
        <fill>
          <patternFill patternType="solid">
            <bgColor theme="1" tint="0.499984740745262"/>
          </patternFill>
        </fill>
      </dxf>
    </rfmt>
    <rfmt sheetId="8" sqref="AG596" start="0" length="0">
      <dxf>
        <fill>
          <patternFill patternType="solid">
            <bgColor theme="1" tint="0.499984740745262"/>
          </patternFill>
        </fill>
      </dxf>
    </rfmt>
    <rfmt sheetId="8" sqref="AG597" start="0" length="0">
      <dxf>
        <fill>
          <patternFill patternType="solid">
            <bgColor theme="1" tint="0.499984740745262"/>
          </patternFill>
        </fill>
      </dxf>
    </rfmt>
    <rfmt sheetId="8" sqref="AG598" start="0" length="0">
      <dxf>
        <fill>
          <patternFill patternType="solid">
            <bgColor theme="1" tint="0.499984740745262"/>
          </patternFill>
        </fill>
      </dxf>
    </rfmt>
    <rfmt sheetId="8" sqref="AG599" start="0" length="0">
      <dxf>
        <fill>
          <patternFill patternType="solid">
            <bgColor theme="1" tint="0.499984740745262"/>
          </patternFill>
        </fill>
      </dxf>
    </rfmt>
    <rfmt sheetId="8" sqref="AG600" start="0" length="0">
      <dxf>
        <fill>
          <patternFill patternType="solid">
            <bgColor theme="1" tint="0.499984740745262"/>
          </patternFill>
        </fill>
      </dxf>
    </rfmt>
    <rfmt sheetId="8" sqref="AG601" start="0" length="0">
      <dxf>
        <fill>
          <patternFill patternType="solid">
            <bgColor theme="1" tint="0.499984740745262"/>
          </patternFill>
        </fill>
      </dxf>
    </rfmt>
    <rfmt sheetId="8" sqref="AG602" start="0" length="0">
      <dxf>
        <fill>
          <patternFill patternType="solid">
            <bgColor theme="1" tint="0.499984740745262"/>
          </patternFill>
        </fill>
      </dxf>
    </rfmt>
    <rfmt sheetId="8" sqref="AG603" start="0" length="0">
      <dxf>
        <fill>
          <patternFill patternType="solid">
            <bgColor theme="1" tint="0.499984740745262"/>
          </patternFill>
        </fill>
      </dxf>
    </rfmt>
    <rfmt sheetId="8" sqref="AG604" start="0" length="0">
      <dxf>
        <fill>
          <patternFill patternType="solid">
            <bgColor theme="1" tint="0.499984740745262"/>
          </patternFill>
        </fill>
      </dxf>
    </rfmt>
    <rfmt sheetId="8" sqref="AG605" start="0" length="0">
      <dxf>
        <fill>
          <patternFill patternType="solid">
            <bgColor theme="1" tint="0.499984740745262"/>
          </patternFill>
        </fill>
      </dxf>
    </rfmt>
    <rfmt sheetId="8" sqref="AG606" start="0" length="0">
      <dxf>
        <fill>
          <patternFill patternType="solid">
            <bgColor theme="1" tint="0.499984740745262"/>
          </patternFill>
        </fill>
      </dxf>
    </rfmt>
    <rfmt sheetId="8" sqref="AG607" start="0" length="0">
      <dxf>
        <fill>
          <patternFill patternType="solid">
            <bgColor theme="1" tint="0.499984740745262"/>
          </patternFill>
        </fill>
      </dxf>
    </rfmt>
    <rfmt sheetId="8" sqref="AG608" start="0" length="0">
      <dxf>
        <fill>
          <patternFill patternType="solid">
            <bgColor theme="1" tint="0.499984740745262"/>
          </patternFill>
        </fill>
      </dxf>
    </rfmt>
    <rfmt sheetId="8" sqref="AG609" start="0" length="0">
      <dxf>
        <fill>
          <patternFill patternType="solid">
            <bgColor theme="1" tint="0.499984740745262"/>
          </patternFill>
        </fill>
      </dxf>
    </rfmt>
    <rfmt sheetId="8" sqref="AG610" start="0" length="0">
      <dxf>
        <fill>
          <patternFill patternType="solid">
            <bgColor theme="1" tint="0.499984740745262"/>
          </patternFill>
        </fill>
      </dxf>
    </rfmt>
    <rfmt sheetId="8" sqref="AG611" start="0" length="0">
      <dxf>
        <fill>
          <patternFill patternType="solid">
            <bgColor theme="1" tint="0.499984740745262"/>
          </patternFill>
        </fill>
      </dxf>
    </rfmt>
    <rfmt sheetId="8" sqref="AG612" start="0" length="0">
      <dxf>
        <fill>
          <patternFill patternType="solid">
            <bgColor theme="1" tint="0.499984740745262"/>
          </patternFill>
        </fill>
      </dxf>
    </rfmt>
    <rfmt sheetId="8" sqref="AG613" start="0" length="0">
      <dxf>
        <fill>
          <patternFill patternType="solid">
            <bgColor theme="1" tint="0.499984740745262"/>
          </patternFill>
        </fill>
      </dxf>
    </rfmt>
    <rfmt sheetId="8" sqref="AG614" start="0" length="0">
      <dxf>
        <fill>
          <patternFill patternType="solid">
            <bgColor theme="1" tint="0.499984740745262"/>
          </patternFill>
        </fill>
      </dxf>
    </rfmt>
    <rfmt sheetId="8" sqref="AG615" start="0" length="0">
      <dxf>
        <fill>
          <patternFill patternType="solid">
            <bgColor theme="1" tint="0.499984740745262"/>
          </patternFill>
        </fill>
      </dxf>
    </rfmt>
    <rfmt sheetId="8" sqref="AG616" start="0" length="0">
      <dxf>
        <fill>
          <patternFill patternType="solid">
            <bgColor theme="1" tint="0.499984740745262"/>
          </patternFill>
        </fill>
      </dxf>
    </rfmt>
    <rfmt sheetId="8" sqref="AG617" start="0" length="0">
      <dxf>
        <fill>
          <patternFill patternType="solid">
            <bgColor theme="1" tint="0.499984740745262"/>
          </patternFill>
        </fill>
      </dxf>
    </rfmt>
    <rfmt sheetId="8" sqref="AG618" start="0" length="0">
      <dxf>
        <fill>
          <patternFill patternType="solid">
            <bgColor theme="1" tint="0.499984740745262"/>
          </patternFill>
        </fill>
      </dxf>
    </rfmt>
    <rfmt sheetId="8" sqref="AG619" start="0" length="0">
      <dxf>
        <fill>
          <patternFill patternType="solid">
            <bgColor theme="1" tint="0.499984740745262"/>
          </patternFill>
        </fill>
      </dxf>
    </rfmt>
    <rfmt sheetId="8" sqref="AG620" start="0" length="0">
      <dxf>
        <fill>
          <patternFill patternType="solid">
            <bgColor theme="1" tint="0.499984740745262"/>
          </patternFill>
        </fill>
      </dxf>
    </rfmt>
    <rfmt sheetId="8" sqref="AG621" start="0" length="0">
      <dxf>
        <fill>
          <patternFill patternType="solid">
            <bgColor theme="1" tint="0.499984740745262"/>
          </patternFill>
        </fill>
      </dxf>
    </rfmt>
    <rfmt sheetId="8" sqref="AG622" start="0" length="0">
      <dxf>
        <fill>
          <patternFill patternType="solid">
            <bgColor theme="1" tint="0.499984740745262"/>
          </patternFill>
        </fill>
      </dxf>
    </rfmt>
    <rfmt sheetId="8" sqref="AG623" start="0" length="0">
      <dxf>
        <fill>
          <patternFill patternType="solid">
            <bgColor theme="1" tint="0.499984740745262"/>
          </patternFill>
        </fill>
      </dxf>
    </rfmt>
    <rfmt sheetId="8" sqref="AG624" start="0" length="0">
      <dxf>
        <fill>
          <patternFill patternType="solid">
            <bgColor theme="1" tint="0.499984740745262"/>
          </patternFill>
        </fill>
      </dxf>
    </rfmt>
    <rfmt sheetId="8" sqref="AG625" start="0" length="0">
      <dxf>
        <fill>
          <patternFill patternType="solid">
            <bgColor theme="1" tint="0.499984740745262"/>
          </patternFill>
        </fill>
      </dxf>
    </rfmt>
    <rfmt sheetId="8" sqref="AG626" start="0" length="0">
      <dxf>
        <fill>
          <patternFill patternType="solid">
            <bgColor theme="1" tint="0.499984740745262"/>
          </patternFill>
        </fill>
      </dxf>
    </rfmt>
    <rfmt sheetId="8" sqref="AG627" start="0" length="0">
      <dxf>
        <fill>
          <patternFill patternType="solid">
            <bgColor theme="1" tint="0.499984740745262"/>
          </patternFill>
        </fill>
      </dxf>
    </rfmt>
    <rfmt sheetId="8" sqref="AG628" start="0" length="0">
      <dxf>
        <fill>
          <patternFill patternType="solid">
            <bgColor theme="1" tint="0.499984740745262"/>
          </patternFill>
        </fill>
      </dxf>
    </rfmt>
    <rfmt sheetId="8" sqref="AG629" start="0" length="0">
      <dxf>
        <fill>
          <patternFill patternType="solid">
            <bgColor theme="1" tint="0.499984740745262"/>
          </patternFill>
        </fill>
      </dxf>
    </rfmt>
    <rfmt sheetId="8" sqref="AG630" start="0" length="0">
      <dxf>
        <fill>
          <patternFill patternType="solid">
            <bgColor theme="1" tint="0.499984740745262"/>
          </patternFill>
        </fill>
      </dxf>
    </rfmt>
    <rfmt sheetId="8" sqref="AG631" start="0" length="0">
      <dxf>
        <fill>
          <patternFill patternType="solid">
            <bgColor theme="1" tint="0.499984740745262"/>
          </patternFill>
        </fill>
      </dxf>
    </rfmt>
    <rfmt sheetId="8" sqref="AG632" start="0" length="0">
      <dxf>
        <fill>
          <patternFill patternType="solid">
            <bgColor theme="1" tint="0.499984740745262"/>
          </patternFill>
        </fill>
      </dxf>
    </rfmt>
    <rfmt sheetId="8" sqref="AG633" start="0" length="0">
      <dxf>
        <fill>
          <patternFill patternType="solid">
            <bgColor theme="1" tint="0.499984740745262"/>
          </patternFill>
        </fill>
      </dxf>
    </rfmt>
    <rfmt sheetId="8" sqref="AG634" start="0" length="0">
      <dxf>
        <fill>
          <patternFill patternType="solid">
            <bgColor theme="1" tint="0.499984740745262"/>
          </patternFill>
        </fill>
      </dxf>
    </rfmt>
    <rfmt sheetId="8" sqref="AG635" start="0" length="0">
      <dxf>
        <fill>
          <patternFill patternType="solid">
            <bgColor theme="1" tint="0.499984740745262"/>
          </patternFill>
        </fill>
      </dxf>
    </rfmt>
    <rfmt sheetId="8" sqref="AG636" start="0" length="0">
      <dxf>
        <fill>
          <patternFill patternType="solid">
            <bgColor theme="1" tint="0.499984740745262"/>
          </patternFill>
        </fill>
      </dxf>
    </rfmt>
    <rfmt sheetId="8" sqref="AG637" start="0" length="0">
      <dxf>
        <fill>
          <patternFill patternType="solid">
            <bgColor theme="1" tint="0.499984740745262"/>
          </patternFill>
        </fill>
      </dxf>
    </rfmt>
    <rfmt sheetId="8" sqref="AG638" start="0" length="0">
      <dxf>
        <fill>
          <patternFill patternType="solid">
            <bgColor theme="1" tint="0.499984740745262"/>
          </patternFill>
        </fill>
      </dxf>
    </rfmt>
    <rfmt sheetId="8" sqref="AG639" start="0" length="0">
      <dxf>
        <fill>
          <patternFill patternType="solid">
            <bgColor theme="1" tint="0.499984740745262"/>
          </patternFill>
        </fill>
      </dxf>
    </rfmt>
    <rfmt sheetId="8" sqref="AG640" start="0" length="0">
      <dxf>
        <fill>
          <patternFill patternType="solid">
            <bgColor theme="1" tint="0.499984740745262"/>
          </patternFill>
        </fill>
      </dxf>
    </rfmt>
    <rfmt sheetId="8" sqref="AG641" start="0" length="0">
      <dxf>
        <fill>
          <patternFill patternType="solid">
            <bgColor theme="1" tint="0.499984740745262"/>
          </patternFill>
        </fill>
      </dxf>
    </rfmt>
    <rfmt sheetId="8" sqref="AG642" start="0" length="0">
      <dxf>
        <fill>
          <patternFill patternType="solid">
            <bgColor theme="1" tint="0.499984740745262"/>
          </patternFill>
        </fill>
      </dxf>
    </rfmt>
    <rfmt sheetId="8" sqref="AG643" start="0" length="0">
      <dxf>
        <fill>
          <patternFill patternType="solid">
            <bgColor theme="1" tint="0.499984740745262"/>
          </patternFill>
        </fill>
      </dxf>
    </rfmt>
    <rfmt sheetId="8" sqref="AG644" start="0" length="0">
      <dxf>
        <fill>
          <patternFill patternType="solid">
            <bgColor theme="1" tint="0.499984740745262"/>
          </patternFill>
        </fill>
      </dxf>
    </rfmt>
    <rfmt sheetId="8" sqref="AG645" start="0" length="0">
      <dxf>
        <fill>
          <patternFill patternType="solid">
            <bgColor theme="1" tint="0.499984740745262"/>
          </patternFill>
        </fill>
      </dxf>
    </rfmt>
    <rfmt sheetId="8" sqref="AG646" start="0" length="0">
      <dxf>
        <fill>
          <patternFill patternType="solid">
            <bgColor theme="1" tint="0.499984740745262"/>
          </patternFill>
        </fill>
      </dxf>
    </rfmt>
    <rfmt sheetId="8" sqref="AG647" start="0" length="0">
      <dxf>
        <fill>
          <patternFill patternType="solid">
            <bgColor theme="1" tint="0.499984740745262"/>
          </patternFill>
        </fill>
      </dxf>
    </rfmt>
    <rfmt sheetId="8" sqref="AG648" start="0" length="0">
      <dxf>
        <fill>
          <patternFill patternType="solid">
            <bgColor theme="1" tint="0.499984740745262"/>
          </patternFill>
        </fill>
      </dxf>
    </rfmt>
    <rfmt sheetId="8" sqref="AG649" start="0" length="0">
      <dxf>
        <fill>
          <patternFill patternType="solid">
            <bgColor theme="1" tint="0.499984740745262"/>
          </patternFill>
        </fill>
      </dxf>
    </rfmt>
    <rfmt sheetId="8" sqref="AG650" start="0" length="0">
      <dxf>
        <fill>
          <patternFill patternType="solid">
            <bgColor theme="1" tint="0.499984740745262"/>
          </patternFill>
        </fill>
      </dxf>
    </rfmt>
    <rfmt sheetId="8" sqref="AG651" start="0" length="0">
      <dxf>
        <fill>
          <patternFill patternType="solid">
            <bgColor theme="1" tint="0.499984740745262"/>
          </patternFill>
        </fill>
      </dxf>
    </rfmt>
    <rfmt sheetId="8" sqref="AG652" start="0" length="0">
      <dxf>
        <fill>
          <patternFill patternType="solid">
            <bgColor theme="1" tint="0.499984740745262"/>
          </patternFill>
        </fill>
      </dxf>
    </rfmt>
    <rfmt sheetId="8" sqref="AG653" start="0" length="0">
      <dxf>
        <fill>
          <patternFill patternType="solid">
            <bgColor theme="1" tint="0.499984740745262"/>
          </patternFill>
        </fill>
      </dxf>
    </rfmt>
    <rfmt sheetId="8" sqref="AG654" start="0" length="0">
      <dxf>
        <fill>
          <patternFill patternType="solid">
            <bgColor theme="1" tint="0.499984740745262"/>
          </patternFill>
        </fill>
      </dxf>
    </rfmt>
    <rfmt sheetId="8" sqref="AG655" start="0" length="0">
      <dxf>
        <fill>
          <patternFill patternType="solid">
            <bgColor theme="1" tint="0.499984740745262"/>
          </patternFill>
        </fill>
      </dxf>
    </rfmt>
    <rfmt sheetId="8" sqref="AG656" start="0" length="0">
      <dxf>
        <fill>
          <patternFill patternType="solid">
            <bgColor theme="1" tint="0.499984740745262"/>
          </patternFill>
        </fill>
      </dxf>
    </rfmt>
    <rfmt sheetId="8" sqref="AG657" start="0" length="0">
      <dxf>
        <fill>
          <patternFill patternType="solid">
            <bgColor theme="1" tint="0.499984740745262"/>
          </patternFill>
        </fill>
      </dxf>
    </rfmt>
    <rfmt sheetId="8" sqref="AG658" start="0" length="0">
      <dxf>
        <fill>
          <patternFill patternType="solid">
            <bgColor theme="1" tint="0.499984740745262"/>
          </patternFill>
        </fill>
      </dxf>
    </rfmt>
    <rfmt sheetId="8" sqref="AG659" start="0" length="0">
      <dxf>
        <fill>
          <patternFill patternType="solid">
            <bgColor theme="1" tint="0.499984740745262"/>
          </patternFill>
        </fill>
      </dxf>
    </rfmt>
    <rfmt sheetId="8" sqref="AG660" start="0" length="0">
      <dxf>
        <fill>
          <patternFill patternType="solid">
            <bgColor theme="1" tint="0.499984740745262"/>
          </patternFill>
        </fill>
      </dxf>
    </rfmt>
    <rfmt sheetId="8" sqref="AG661" start="0" length="0">
      <dxf>
        <fill>
          <patternFill patternType="solid">
            <bgColor theme="1" tint="0.499984740745262"/>
          </patternFill>
        </fill>
      </dxf>
    </rfmt>
    <rfmt sheetId="8" sqref="AG662" start="0" length="0">
      <dxf>
        <fill>
          <patternFill patternType="solid">
            <bgColor theme="1" tint="0.499984740745262"/>
          </patternFill>
        </fill>
      </dxf>
    </rfmt>
    <rfmt sheetId="8" sqref="AG663" start="0" length="0">
      <dxf>
        <fill>
          <patternFill patternType="solid">
            <bgColor theme="1" tint="0.499984740745262"/>
          </patternFill>
        </fill>
      </dxf>
    </rfmt>
    <rfmt sheetId="8" sqref="AG664" start="0" length="0">
      <dxf>
        <fill>
          <patternFill patternType="solid">
            <bgColor theme="1" tint="0.499984740745262"/>
          </patternFill>
        </fill>
      </dxf>
    </rfmt>
    <rfmt sheetId="8" sqref="AG665" start="0" length="0">
      <dxf>
        <fill>
          <patternFill patternType="solid">
            <bgColor theme="1" tint="0.499984740745262"/>
          </patternFill>
        </fill>
      </dxf>
    </rfmt>
    <rfmt sheetId="8" sqref="AG666" start="0" length="0">
      <dxf>
        <fill>
          <patternFill patternType="solid">
            <bgColor theme="1" tint="0.499984740745262"/>
          </patternFill>
        </fill>
      </dxf>
    </rfmt>
    <rfmt sheetId="8" sqref="AG667" start="0" length="0">
      <dxf>
        <fill>
          <patternFill patternType="solid">
            <bgColor theme="1" tint="0.499984740745262"/>
          </patternFill>
        </fill>
      </dxf>
    </rfmt>
    <rfmt sheetId="8" sqref="AG668" start="0" length="0">
      <dxf>
        <fill>
          <patternFill patternType="solid">
            <bgColor theme="1" tint="0.499984740745262"/>
          </patternFill>
        </fill>
      </dxf>
    </rfmt>
    <rfmt sheetId="8" sqref="AG669" start="0" length="0">
      <dxf>
        <fill>
          <patternFill patternType="solid">
            <bgColor theme="1" tint="0.499984740745262"/>
          </patternFill>
        </fill>
      </dxf>
    </rfmt>
    <rfmt sheetId="8" sqref="AG670" start="0" length="0">
      <dxf>
        <fill>
          <patternFill patternType="solid">
            <bgColor theme="1" tint="0.499984740745262"/>
          </patternFill>
        </fill>
      </dxf>
    </rfmt>
    <rfmt sheetId="8" sqref="AG671" start="0" length="0">
      <dxf>
        <fill>
          <patternFill patternType="solid">
            <bgColor theme="1" tint="0.499984740745262"/>
          </patternFill>
        </fill>
      </dxf>
    </rfmt>
    <rfmt sheetId="8" sqref="AG672" start="0" length="0">
      <dxf>
        <fill>
          <patternFill patternType="solid">
            <bgColor theme="1" tint="0.499984740745262"/>
          </patternFill>
        </fill>
      </dxf>
    </rfmt>
    <rfmt sheetId="8" sqref="AG673" start="0" length="0">
      <dxf>
        <fill>
          <patternFill patternType="solid">
            <bgColor theme="1" tint="0.499984740745262"/>
          </patternFill>
        </fill>
      </dxf>
    </rfmt>
    <rfmt sheetId="8" sqref="AG674" start="0" length="0">
      <dxf>
        <fill>
          <patternFill patternType="solid">
            <bgColor theme="1" tint="0.499984740745262"/>
          </patternFill>
        </fill>
      </dxf>
    </rfmt>
    <rfmt sheetId="8" sqref="AG675" start="0" length="0">
      <dxf>
        <fill>
          <patternFill patternType="solid">
            <bgColor theme="1" tint="0.499984740745262"/>
          </patternFill>
        </fill>
      </dxf>
    </rfmt>
    <rfmt sheetId="8" sqref="AG676" start="0" length="0">
      <dxf>
        <fill>
          <patternFill patternType="solid">
            <bgColor theme="1" tint="0.499984740745262"/>
          </patternFill>
        </fill>
      </dxf>
    </rfmt>
    <rfmt sheetId="8" sqref="AG677" start="0" length="0">
      <dxf>
        <fill>
          <patternFill patternType="solid">
            <bgColor theme="1" tint="0.499984740745262"/>
          </patternFill>
        </fill>
      </dxf>
    </rfmt>
    <rfmt sheetId="8" sqref="AG678" start="0" length="0">
      <dxf>
        <fill>
          <patternFill patternType="solid">
            <bgColor theme="1" tint="0.499984740745262"/>
          </patternFill>
        </fill>
      </dxf>
    </rfmt>
    <rfmt sheetId="8" sqref="AG679" start="0" length="0">
      <dxf>
        <fill>
          <patternFill patternType="solid">
            <bgColor theme="1" tint="0.499984740745262"/>
          </patternFill>
        </fill>
      </dxf>
    </rfmt>
    <rfmt sheetId="8" sqref="AG680" start="0" length="0">
      <dxf>
        <fill>
          <patternFill patternType="solid">
            <bgColor theme="1" tint="0.499984740745262"/>
          </patternFill>
        </fill>
      </dxf>
    </rfmt>
    <rfmt sheetId="8" sqref="AG681" start="0" length="0">
      <dxf>
        <fill>
          <patternFill patternType="solid">
            <bgColor theme="1" tint="0.499984740745262"/>
          </patternFill>
        </fill>
      </dxf>
    </rfmt>
    <rfmt sheetId="8" sqref="AG682" start="0" length="0">
      <dxf>
        <fill>
          <patternFill patternType="solid">
            <bgColor theme="1" tint="0.499984740745262"/>
          </patternFill>
        </fill>
      </dxf>
    </rfmt>
    <rfmt sheetId="8" sqref="AG683" start="0" length="0">
      <dxf>
        <fill>
          <patternFill patternType="solid">
            <bgColor theme="1" tint="0.499984740745262"/>
          </patternFill>
        </fill>
      </dxf>
    </rfmt>
    <rfmt sheetId="8" sqref="AG684" start="0" length="0">
      <dxf>
        <fill>
          <patternFill patternType="solid">
            <bgColor theme="1" tint="0.499984740745262"/>
          </patternFill>
        </fill>
      </dxf>
    </rfmt>
    <rfmt sheetId="8" sqref="AG685" start="0" length="0">
      <dxf>
        <fill>
          <patternFill patternType="solid">
            <bgColor theme="1" tint="0.499984740745262"/>
          </patternFill>
        </fill>
      </dxf>
    </rfmt>
    <rfmt sheetId="8" sqref="AG686" start="0" length="0">
      <dxf>
        <fill>
          <patternFill patternType="solid">
            <bgColor theme="1" tint="0.499984740745262"/>
          </patternFill>
        </fill>
      </dxf>
    </rfmt>
    <rfmt sheetId="8" sqref="AG687" start="0" length="0">
      <dxf>
        <fill>
          <patternFill patternType="solid">
            <bgColor theme="1" tint="0.499984740745262"/>
          </patternFill>
        </fill>
      </dxf>
    </rfmt>
    <rfmt sheetId="8" sqref="AG688" start="0" length="0">
      <dxf>
        <fill>
          <patternFill patternType="solid">
            <bgColor theme="1" tint="0.499984740745262"/>
          </patternFill>
        </fill>
      </dxf>
    </rfmt>
    <rfmt sheetId="8" sqref="AG689" start="0" length="0">
      <dxf>
        <fill>
          <patternFill patternType="solid">
            <bgColor theme="1" tint="0.499984740745262"/>
          </patternFill>
        </fill>
      </dxf>
    </rfmt>
    <rfmt sheetId="8" sqref="AG690" start="0" length="0">
      <dxf>
        <fill>
          <patternFill patternType="solid">
            <bgColor theme="1" tint="0.499984740745262"/>
          </patternFill>
        </fill>
      </dxf>
    </rfmt>
    <rfmt sheetId="8" sqref="AG691" start="0" length="0">
      <dxf>
        <fill>
          <patternFill patternType="solid">
            <bgColor theme="1" tint="0.499984740745262"/>
          </patternFill>
        </fill>
      </dxf>
    </rfmt>
    <rfmt sheetId="8" sqref="AG692" start="0" length="0">
      <dxf>
        <fill>
          <patternFill patternType="solid">
            <bgColor theme="1" tint="0.499984740745262"/>
          </patternFill>
        </fill>
      </dxf>
    </rfmt>
    <rfmt sheetId="8" sqref="AG693" start="0" length="0">
      <dxf>
        <fill>
          <patternFill patternType="solid">
            <bgColor theme="1" tint="0.499984740745262"/>
          </patternFill>
        </fill>
      </dxf>
    </rfmt>
    <rfmt sheetId="8" sqref="AG694" start="0" length="0">
      <dxf>
        <fill>
          <patternFill patternType="solid">
            <bgColor theme="1" tint="0.499984740745262"/>
          </patternFill>
        </fill>
      </dxf>
    </rfmt>
    <rfmt sheetId="8" sqref="AG695" start="0" length="0">
      <dxf>
        <fill>
          <patternFill patternType="solid">
            <bgColor theme="1" tint="0.499984740745262"/>
          </patternFill>
        </fill>
      </dxf>
    </rfmt>
    <rfmt sheetId="8" sqref="AG696" start="0" length="0">
      <dxf>
        <fill>
          <patternFill patternType="solid">
            <bgColor theme="1" tint="0.499984740745262"/>
          </patternFill>
        </fill>
      </dxf>
    </rfmt>
    <rfmt sheetId="8" sqref="AG697" start="0" length="0">
      <dxf>
        <fill>
          <patternFill patternType="solid">
            <bgColor theme="1" tint="0.499984740745262"/>
          </patternFill>
        </fill>
      </dxf>
    </rfmt>
    <rfmt sheetId="8" sqref="AG698" start="0" length="0">
      <dxf>
        <fill>
          <patternFill patternType="solid">
            <bgColor theme="1" tint="0.499984740745262"/>
          </patternFill>
        </fill>
      </dxf>
    </rfmt>
    <rfmt sheetId="8" sqref="AG699" start="0" length="0">
      <dxf>
        <fill>
          <patternFill patternType="solid">
            <bgColor theme="1" tint="0.499984740745262"/>
          </patternFill>
        </fill>
      </dxf>
    </rfmt>
    <rfmt sheetId="8" sqref="AG700" start="0" length="0">
      <dxf>
        <fill>
          <patternFill patternType="solid">
            <bgColor theme="1" tint="0.499984740745262"/>
          </patternFill>
        </fill>
      </dxf>
    </rfmt>
    <rfmt sheetId="8" sqref="AG701" start="0" length="0">
      <dxf>
        <fill>
          <patternFill patternType="solid">
            <bgColor theme="1" tint="0.499984740745262"/>
          </patternFill>
        </fill>
      </dxf>
    </rfmt>
    <rfmt sheetId="8" sqref="AG702" start="0" length="0">
      <dxf>
        <fill>
          <patternFill patternType="solid">
            <bgColor theme="1" tint="0.499984740745262"/>
          </patternFill>
        </fill>
      </dxf>
    </rfmt>
    <rfmt sheetId="8" sqref="AG703" start="0" length="0">
      <dxf>
        <fill>
          <patternFill patternType="solid">
            <bgColor theme="1" tint="0.499984740745262"/>
          </patternFill>
        </fill>
      </dxf>
    </rfmt>
    <rfmt sheetId="8" sqref="AG704" start="0" length="0">
      <dxf>
        <fill>
          <patternFill patternType="solid">
            <bgColor theme="1" tint="0.499984740745262"/>
          </patternFill>
        </fill>
      </dxf>
    </rfmt>
    <rfmt sheetId="8" sqref="AG705" start="0" length="0">
      <dxf>
        <fill>
          <patternFill patternType="solid">
            <bgColor theme="1" tint="0.499984740745262"/>
          </patternFill>
        </fill>
      </dxf>
    </rfmt>
    <rfmt sheetId="8" sqref="AG706" start="0" length="0">
      <dxf>
        <fill>
          <patternFill patternType="solid">
            <bgColor theme="1" tint="0.499984740745262"/>
          </patternFill>
        </fill>
      </dxf>
    </rfmt>
    <rfmt sheetId="8" sqref="AG707" start="0" length="0">
      <dxf>
        <fill>
          <patternFill patternType="solid">
            <bgColor theme="1" tint="0.499984740745262"/>
          </patternFill>
        </fill>
      </dxf>
    </rfmt>
    <rfmt sheetId="8" sqref="AG708" start="0" length="0">
      <dxf>
        <fill>
          <patternFill patternType="solid">
            <bgColor theme="1" tint="0.499984740745262"/>
          </patternFill>
        </fill>
      </dxf>
    </rfmt>
    <rfmt sheetId="8" sqref="AG709" start="0" length="0">
      <dxf>
        <fill>
          <patternFill patternType="solid">
            <bgColor theme="1" tint="0.499984740745262"/>
          </patternFill>
        </fill>
      </dxf>
    </rfmt>
    <rfmt sheetId="8" sqref="AG710" start="0" length="0">
      <dxf>
        <fill>
          <patternFill patternType="solid">
            <bgColor theme="1" tint="0.499984740745262"/>
          </patternFill>
        </fill>
      </dxf>
    </rfmt>
    <rfmt sheetId="8" sqref="AG711" start="0" length="0">
      <dxf>
        <fill>
          <patternFill patternType="solid">
            <bgColor theme="1" tint="0.499984740745262"/>
          </patternFill>
        </fill>
      </dxf>
    </rfmt>
    <rfmt sheetId="8" sqref="AG712" start="0" length="0">
      <dxf>
        <fill>
          <patternFill patternType="solid">
            <bgColor theme="1" tint="0.499984740745262"/>
          </patternFill>
        </fill>
      </dxf>
    </rfmt>
    <rfmt sheetId="8" sqref="AG713" start="0" length="0">
      <dxf>
        <fill>
          <patternFill patternType="solid">
            <bgColor theme="1" tint="0.499984740745262"/>
          </patternFill>
        </fill>
      </dxf>
    </rfmt>
    <rfmt sheetId="8" sqref="AG714" start="0" length="0">
      <dxf>
        <fill>
          <patternFill patternType="solid">
            <bgColor theme="1" tint="0.499984740745262"/>
          </patternFill>
        </fill>
      </dxf>
    </rfmt>
    <rfmt sheetId="8" sqref="AG715" start="0" length="0">
      <dxf>
        <fill>
          <patternFill patternType="solid">
            <bgColor theme="1" tint="0.499984740745262"/>
          </patternFill>
        </fill>
      </dxf>
    </rfmt>
    <rfmt sheetId="8" sqref="AG716" start="0" length="0">
      <dxf>
        <fill>
          <patternFill patternType="solid">
            <bgColor theme="1" tint="0.499984740745262"/>
          </patternFill>
        </fill>
      </dxf>
    </rfmt>
    <rfmt sheetId="8" sqref="AG717" start="0" length="0">
      <dxf>
        <fill>
          <patternFill patternType="solid">
            <bgColor theme="1" tint="0.499984740745262"/>
          </patternFill>
        </fill>
      </dxf>
    </rfmt>
    <rfmt sheetId="8" sqref="AG718" start="0" length="0">
      <dxf>
        <fill>
          <patternFill patternType="solid">
            <bgColor theme="1" tint="0.499984740745262"/>
          </patternFill>
        </fill>
      </dxf>
    </rfmt>
    <rfmt sheetId="8" sqref="AG719" start="0" length="0">
      <dxf>
        <fill>
          <patternFill patternType="solid">
            <bgColor theme="1" tint="0.499984740745262"/>
          </patternFill>
        </fill>
      </dxf>
    </rfmt>
    <rfmt sheetId="8" sqref="AG720" start="0" length="0">
      <dxf>
        <fill>
          <patternFill patternType="solid">
            <bgColor theme="1" tint="0.499984740745262"/>
          </patternFill>
        </fill>
      </dxf>
    </rfmt>
    <rfmt sheetId="8" sqref="AG721" start="0" length="0">
      <dxf>
        <fill>
          <patternFill patternType="solid">
            <bgColor theme="1" tint="0.499984740745262"/>
          </patternFill>
        </fill>
      </dxf>
    </rfmt>
    <rfmt sheetId="8" sqref="AG722" start="0" length="0">
      <dxf>
        <fill>
          <patternFill patternType="solid">
            <bgColor theme="1" tint="0.499984740745262"/>
          </patternFill>
        </fill>
      </dxf>
    </rfmt>
    <rfmt sheetId="8" sqref="AG723" start="0" length="0">
      <dxf>
        <fill>
          <patternFill patternType="solid">
            <bgColor theme="1" tint="0.499984740745262"/>
          </patternFill>
        </fill>
      </dxf>
    </rfmt>
    <rfmt sheetId="8" sqref="AG724" start="0" length="0">
      <dxf>
        <fill>
          <patternFill patternType="solid">
            <bgColor theme="1" tint="0.499984740745262"/>
          </patternFill>
        </fill>
      </dxf>
    </rfmt>
    <rfmt sheetId="8" sqref="AG725" start="0" length="0">
      <dxf>
        <fill>
          <patternFill patternType="solid">
            <bgColor theme="1" tint="0.499984740745262"/>
          </patternFill>
        </fill>
      </dxf>
    </rfmt>
    <rfmt sheetId="8" sqref="AG726" start="0" length="0">
      <dxf>
        <fill>
          <patternFill patternType="solid">
            <bgColor theme="1" tint="0.499984740745262"/>
          </patternFill>
        </fill>
      </dxf>
    </rfmt>
    <rfmt sheetId="8" sqref="AG727" start="0" length="0">
      <dxf>
        <fill>
          <patternFill patternType="solid">
            <bgColor theme="1" tint="0.499984740745262"/>
          </patternFill>
        </fill>
      </dxf>
    </rfmt>
    <rfmt sheetId="8" sqref="AG728" start="0" length="0">
      <dxf>
        <fill>
          <patternFill patternType="solid">
            <bgColor theme="1" tint="0.499984740745262"/>
          </patternFill>
        </fill>
      </dxf>
    </rfmt>
    <rfmt sheetId="8" sqref="AG729" start="0" length="0">
      <dxf>
        <fill>
          <patternFill patternType="solid">
            <bgColor theme="1" tint="0.499984740745262"/>
          </patternFill>
        </fill>
      </dxf>
    </rfmt>
    <rfmt sheetId="8" sqref="AG730" start="0" length="0">
      <dxf>
        <fill>
          <patternFill patternType="solid">
            <bgColor theme="1" tint="0.499984740745262"/>
          </patternFill>
        </fill>
      </dxf>
    </rfmt>
    <rfmt sheetId="8" sqref="AG731" start="0" length="0">
      <dxf>
        <fill>
          <patternFill patternType="solid">
            <bgColor theme="1" tint="0.499984740745262"/>
          </patternFill>
        </fill>
      </dxf>
    </rfmt>
    <rfmt sheetId="8" sqref="AG732" start="0" length="0">
      <dxf>
        <fill>
          <patternFill patternType="solid">
            <bgColor theme="1" tint="0.499984740745262"/>
          </patternFill>
        </fill>
      </dxf>
    </rfmt>
    <rfmt sheetId="8" sqref="AG733" start="0" length="0">
      <dxf>
        <fill>
          <patternFill patternType="solid">
            <bgColor theme="1" tint="0.499984740745262"/>
          </patternFill>
        </fill>
      </dxf>
    </rfmt>
    <rfmt sheetId="8" sqref="AG734" start="0" length="0">
      <dxf>
        <fill>
          <patternFill patternType="solid">
            <bgColor theme="1" tint="0.499984740745262"/>
          </patternFill>
        </fill>
      </dxf>
    </rfmt>
    <rfmt sheetId="8" sqref="AG735" start="0" length="0">
      <dxf>
        <fill>
          <patternFill patternType="solid">
            <bgColor theme="1" tint="0.499984740745262"/>
          </patternFill>
        </fill>
      </dxf>
    </rfmt>
    <rfmt sheetId="8" sqref="AG736" start="0" length="0">
      <dxf>
        <fill>
          <patternFill patternType="solid">
            <bgColor theme="1" tint="0.499984740745262"/>
          </patternFill>
        </fill>
      </dxf>
    </rfmt>
    <rfmt sheetId="8" sqref="AG737" start="0" length="0">
      <dxf>
        <fill>
          <patternFill patternType="solid">
            <bgColor theme="1" tint="0.499984740745262"/>
          </patternFill>
        </fill>
      </dxf>
    </rfmt>
    <rfmt sheetId="8" sqref="AG738" start="0" length="0">
      <dxf>
        <fill>
          <patternFill patternType="solid">
            <bgColor theme="1" tint="0.499984740745262"/>
          </patternFill>
        </fill>
      </dxf>
    </rfmt>
    <rfmt sheetId="8" sqref="AG739" start="0" length="0">
      <dxf>
        <fill>
          <patternFill patternType="solid">
            <bgColor theme="1" tint="0.499984740745262"/>
          </patternFill>
        </fill>
      </dxf>
    </rfmt>
    <rfmt sheetId="8" sqref="AG740" start="0" length="0">
      <dxf>
        <fill>
          <patternFill patternType="solid">
            <bgColor theme="1" tint="0.499984740745262"/>
          </patternFill>
        </fill>
      </dxf>
    </rfmt>
    <rfmt sheetId="8" sqref="AG741" start="0" length="0">
      <dxf>
        <fill>
          <patternFill patternType="solid">
            <bgColor theme="1" tint="0.499984740745262"/>
          </patternFill>
        </fill>
      </dxf>
    </rfmt>
    <rfmt sheetId="8" sqref="AG742" start="0" length="0">
      <dxf>
        <fill>
          <patternFill patternType="solid">
            <bgColor theme="1" tint="0.499984740745262"/>
          </patternFill>
        </fill>
      </dxf>
    </rfmt>
    <rfmt sheetId="8" sqref="AG743" start="0" length="0">
      <dxf>
        <fill>
          <patternFill patternType="solid">
            <bgColor theme="1" tint="0.499984740745262"/>
          </patternFill>
        </fill>
      </dxf>
    </rfmt>
    <rfmt sheetId="8" sqref="AG744" start="0" length="0">
      <dxf>
        <fill>
          <patternFill patternType="solid">
            <bgColor theme="1" tint="0.499984740745262"/>
          </patternFill>
        </fill>
      </dxf>
    </rfmt>
    <rfmt sheetId="8" sqref="AG745" start="0" length="0">
      <dxf>
        <fill>
          <patternFill patternType="solid">
            <bgColor theme="1" tint="0.499984740745262"/>
          </patternFill>
        </fill>
      </dxf>
    </rfmt>
    <rfmt sheetId="8" sqref="AG746" start="0" length="0">
      <dxf>
        <fill>
          <patternFill patternType="solid">
            <bgColor theme="1" tint="0.499984740745262"/>
          </patternFill>
        </fill>
      </dxf>
    </rfmt>
    <rfmt sheetId="8" sqref="AG747" start="0" length="0">
      <dxf>
        <fill>
          <patternFill patternType="solid">
            <bgColor theme="1" tint="0.499984740745262"/>
          </patternFill>
        </fill>
      </dxf>
    </rfmt>
    <rfmt sheetId="8" sqref="AG748" start="0" length="0">
      <dxf>
        <fill>
          <patternFill patternType="solid">
            <bgColor theme="1" tint="0.499984740745262"/>
          </patternFill>
        </fill>
      </dxf>
    </rfmt>
    <rfmt sheetId="8" sqref="AG749" start="0" length="0">
      <dxf>
        <fill>
          <patternFill patternType="solid">
            <bgColor theme="1" tint="0.499984740745262"/>
          </patternFill>
        </fill>
      </dxf>
    </rfmt>
    <rfmt sheetId="8" sqref="AG750" start="0" length="0">
      <dxf>
        <fill>
          <patternFill patternType="solid">
            <bgColor theme="1" tint="0.499984740745262"/>
          </patternFill>
        </fill>
      </dxf>
    </rfmt>
    <rfmt sheetId="8" sqref="AG751" start="0" length="0">
      <dxf>
        <fill>
          <patternFill patternType="solid">
            <bgColor theme="1" tint="0.499984740745262"/>
          </patternFill>
        </fill>
      </dxf>
    </rfmt>
    <rfmt sheetId="8" sqref="AG752" start="0" length="0">
      <dxf>
        <fill>
          <patternFill patternType="solid">
            <bgColor theme="1" tint="0.499984740745262"/>
          </patternFill>
        </fill>
      </dxf>
    </rfmt>
    <rfmt sheetId="8" sqref="AG753" start="0" length="0">
      <dxf>
        <fill>
          <patternFill patternType="solid">
            <bgColor theme="1" tint="0.499984740745262"/>
          </patternFill>
        </fill>
      </dxf>
    </rfmt>
    <rfmt sheetId="8" sqref="AG754" start="0" length="0">
      <dxf>
        <fill>
          <patternFill patternType="solid">
            <bgColor theme="1" tint="0.499984740745262"/>
          </patternFill>
        </fill>
      </dxf>
    </rfmt>
    <rfmt sheetId="8" sqref="AG755" start="0" length="0">
      <dxf>
        <fill>
          <patternFill patternType="solid">
            <bgColor theme="1" tint="0.499984740745262"/>
          </patternFill>
        </fill>
      </dxf>
    </rfmt>
    <rfmt sheetId="8" sqref="AG756" start="0" length="0">
      <dxf>
        <fill>
          <patternFill patternType="solid">
            <bgColor theme="1" tint="0.499984740745262"/>
          </patternFill>
        </fill>
      </dxf>
    </rfmt>
    <rfmt sheetId="8" sqref="AG757" start="0" length="0">
      <dxf>
        <fill>
          <patternFill patternType="solid">
            <bgColor theme="1" tint="0.499984740745262"/>
          </patternFill>
        </fill>
      </dxf>
    </rfmt>
    <rfmt sheetId="8" sqref="AG758" start="0" length="0">
      <dxf>
        <fill>
          <patternFill patternType="solid">
            <bgColor theme="1" tint="0.499984740745262"/>
          </patternFill>
        </fill>
      </dxf>
    </rfmt>
    <rfmt sheetId="8" sqref="AG759" start="0" length="0">
      <dxf>
        <fill>
          <patternFill patternType="solid">
            <bgColor theme="1" tint="0.499984740745262"/>
          </patternFill>
        </fill>
      </dxf>
    </rfmt>
    <rfmt sheetId="8" sqref="AG760" start="0" length="0">
      <dxf>
        <fill>
          <patternFill patternType="solid">
            <bgColor theme="1" tint="0.499984740745262"/>
          </patternFill>
        </fill>
      </dxf>
    </rfmt>
    <rfmt sheetId="8" sqref="AG761" start="0" length="0">
      <dxf>
        <fill>
          <patternFill patternType="solid">
            <bgColor theme="1" tint="0.499984740745262"/>
          </patternFill>
        </fill>
      </dxf>
    </rfmt>
    <rfmt sheetId="8" sqref="AG762" start="0" length="0">
      <dxf>
        <fill>
          <patternFill patternType="solid">
            <bgColor theme="1" tint="0.499984740745262"/>
          </patternFill>
        </fill>
      </dxf>
    </rfmt>
    <rfmt sheetId="8" sqref="AG763" start="0" length="0">
      <dxf>
        <fill>
          <patternFill patternType="solid">
            <bgColor theme="1" tint="0.499984740745262"/>
          </patternFill>
        </fill>
      </dxf>
    </rfmt>
    <rfmt sheetId="8" sqref="AG764" start="0" length="0">
      <dxf>
        <fill>
          <patternFill patternType="solid">
            <bgColor theme="1" tint="0.499984740745262"/>
          </patternFill>
        </fill>
      </dxf>
    </rfmt>
    <rfmt sheetId="8" sqref="AG765" start="0" length="0">
      <dxf>
        <fill>
          <patternFill patternType="solid">
            <bgColor theme="1" tint="0.499984740745262"/>
          </patternFill>
        </fill>
      </dxf>
    </rfmt>
    <rfmt sheetId="8" sqref="AG766" start="0" length="0">
      <dxf>
        <fill>
          <patternFill patternType="solid">
            <bgColor theme="1" tint="0.499984740745262"/>
          </patternFill>
        </fill>
      </dxf>
    </rfmt>
    <rfmt sheetId="8" sqref="AG767" start="0" length="0">
      <dxf>
        <fill>
          <patternFill patternType="solid">
            <bgColor theme="1" tint="0.499984740745262"/>
          </patternFill>
        </fill>
      </dxf>
    </rfmt>
    <rfmt sheetId="8" sqref="AG768" start="0" length="0">
      <dxf>
        <fill>
          <patternFill patternType="solid">
            <bgColor theme="1" tint="0.499984740745262"/>
          </patternFill>
        </fill>
      </dxf>
    </rfmt>
    <rfmt sheetId="8" sqref="AG769" start="0" length="0">
      <dxf>
        <fill>
          <patternFill patternType="solid">
            <bgColor theme="1" tint="0.499984740745262"/>
          </patternFill>
        </fill>
      </dxf>
    </rfmt>
    <rfmt sheetId="8" sqref="AG770" start="0" length="0">
      <dxf>
        <fill>
          <patternFill patternType="solid">
            <bgColor theme="1" tint="0.499984740745262"/>
          </patternFill>
        </fill>
      </dxf>
    </rfmt>
    <rfmt sheetId="8" sqref="AG771" start="0" length="0">
      <dxf>
        <fill>
          <patternFill patternType="solid">
            <bgColor theme="1" tint="0.499984740745262"/>
          </patternFill>
        </fill>
      </dxf>
    </rfmt>
    <rfmt sheetId="8" sqref="AG772" start="0" length="0">
      <dxf>
        <fill>
          <patternFill patternType="solid">
            <bgColor theme="1" tint="0.499984740745262"/>
          </patternFill>
        </fill>
      </dxf>
    </rfmt>
    <rfmt sheetId="8" sqref="AG773" start="0" length="0">
      <dxf>
        <fill>
          <patternFill patternType="solid">
            <bgColor theme="1" tint="0.499984740745262"/>
          </patternFill>
        </fill>
      </dxf>
    </rfmt>
    <rfmt sheetId="8" sqref="AG774" start="0" length="0">
      <dxf>
        <fill>
          <patternFill patternType="solid">
            <bgColor theme="1" tint="0.499984740745262"/>
          </patternFill>
        </fill>
      </dxf>
    </rfmt>
    <rfmt sheetId="8" sqref="AG775" start="0" length="0">
      <dxf>
        <fill>
          <patternFill patternType="solid">
            <bgColor theme="1" tint="0.499984740745262"/>
          </patternFill>
        </fill>
      </dxf>
    </rfmt>
    <rfmt sheetId="8" sqref="AG776" start="0" length="0">
      <dxf>
        <fill>
          <patternFill patternType="solid">
            <bgColor theme="1" tint="0.499984740745262"/>
          </patternFill>
        </fill>
      </dxf>
    </rfmt>
    <rfmt sheetId="8" sqref="AG777" start="0" length="0">
      <dxf>
        <fill>
          <patternFill patternType="solid">
            <bgColor theme="1" tint="0.499984740745262"/>
          </patternFill>
        </fill>
      </dxf>
    </rfmt>
    <rfmt sheetId="8" sqref="AG778" start="0" length="0">
      <dxf>
        <fill>
          <patternFill patternType="solid">
            <bgColor theme="1" tint="0.499984740745262"/>
          </patternFill>
        </fill>
      </dxf>
    </rfmt>
    <rfmt sheetId="8" sqref="AG779" start="0" length="0">
      <dxf>
        <fill>
          <patternFill patternType="solid">
            <bgColor theme="1" tint="0.499984740745262"/>
          </patternFill>
        </fill>
      </dxf>
    </rfmt>
    <rfmt sheetId="8" sqref="AG780" start="0" length="0">
      <dxf>
        <fill>
          <patternFill patternType="solid">
            <bgColor theme="1" tint="0.499984740745262"/>
          </patternFill>
        </fill>
      </dxf>
    </rfmt>
    <rfmt sheetId="8" sqref="AG781" start="0" length="0">
      <dxf>
        <fill>
          <patternFill patternType="solid">
            <bgColor theme="1" tint="0.499984740745262"/>
          </patternFill>
        </fill>
      </dxf>
    </rfmt>
    <rfmt sheetId="8" sqref="AG782" start="0" length="0">
      <dxf>
        <fill>
          <patternFill patternType="solid">
            <bgColor theme="1" tint="0.499984740745262"/>
          </patternFill>
        </fill>
      </dxf>
    </rfmt>
    <rfmt sheetId="8" sqref="AG783" start="0" length="0">
      <dxf>
        <fill>
          <patternFill patternType="solid">
            <bgColor theme="1" tint="0.499984740745262"/>
          </patternFill>
        </fill>
      </dxf>
    </rfmt>
    <rfmt sheetId="8" sqref="AG784" start="0" length="0">
      <dxf>
        <fill>
          <patternFill patternType="solid">
            <bgColor theme="1" tint="0.499984740745262"/>
          </patternFill>
        </fill>
      </dxf>
    </rfmt>
    <rfmt sheetId="8" sqref="AG785" start="0" length="0">
      <dxf>
        <fill>
          <patternFill patternType="solid">
            <bgColor theme="1" tint="0.499984740745262"/>
          </patternFill>
        </fill>
      </dxf>
    </rfmt>
    <rfmt sheetId="8" sqref="AG786" start="0" length="0">
      <dxf>
        <fill>
          <patternFill patternType="solid">
            <bgColor theme="1" tint="0.499984740745262"/>
          </patternFill>
        </fill>
      </dxf>
    </rfmt>
    <rfmt sheetId="8" sqref="AG787" start="0" length="0">
      <dxf>
        <fill>
          <patternFill patternType="solid">
            <bgColor theme="1" tint="0.499984740745262"/>
          </patternFill>
        </fill>
      </dxf>
    </rfmt>
    <rfmt sheetId="8" sqref="AG788" start="0" length="0">
      <dxf>
        <fill>
          <patternFill patternType="solid">
            <bgColor theme="1" tint="0.499984740745262"/>
          </patternFill>
        </fill>
      </dxf>
    </rfmt>
    <rfmt sheetId="8" sqref="AG789" start="0" length="0">
      <dxf>
        <fill>
          <patternFill patternType="solid">
            <bgColor theme="1" tint="0.499984740745262"/>
          </patternFill>
        </fill>
      </dxf>
    </rfmt>
    <rfmt sheetId="8" sqref="AG790" start="0" length="0">
      <dxf>
        <fill>
          <patternFill patternType="solid">
            <bgColor theme="1" tint="0.499984740745262"/>
          </patternFill>
        </fill>
      </dxf>
    </rfmt>
    <rfmt sheetId="8" sqref="AG791" start="0" length="0">
      <dxf>
        <fill>
          <patternFill patternType="solid">
            <bgColor theme="1" tint="0.499984740745262"/>
          </patternFill>
        </fill>
      </dxf>
    </rfmt>
    <rfmt sheetId="8" sqref="AG792" start="0" length="0">
      <dxf>
        <fill>
          <patternFill patternType="solid">
            <bgColor theme="1" tint="0.499984740745262"/>
          </patternFill>
        </fill>
      </dxf>
    </rfmt>
    <rfmt sheetId="8" sqref="AG793" start="0" length="0">
      <dxf>
        <fill>
          <patternFill patternType="solid">
            <bgColor theme="1" tint="0.499984740745262"/>
          </patternFill>
        </fill>
      </dxf>
    </rfmt>
    <rfmt sheetId="8" sqref="AG794" start="0" length="0">
      <dxf>
        <fill>
          <patternFill patternType="solid">
            <bgColor theme="1" tint="0.499984740745262"/>
          </patternFill>
        </fill>
      </dxf>
    </rfmt>
    <rfmt sheetId="8" sqref="AG795" start="0" length="0">
      <dxf>
        <fill>
          <patternFill patternType="solid">
            <bgColor theme="1" tint="0.499984740745262"/>
          </patternFill>
        </fill>
      </dxf>
    </rfmt>
    <rfmt sheetId="8" sqref="AG796" start="0" length="0">
      <dxf>
        <fill>
          <patternFill patternType="solid">
            <bgColor theme="1" tint="0.499984740745262"/>
          </patternFill>
        </fill>
      </dxf>
    </rfmt>
    <rfmt sheetId="8" sqref="AG797" start="0" length="0">
      <dxf>
        <fill>
          <patternFill patternType="solid">
            <bgColor theme="1" tint="0.499984740745262"/>
          </patternFill>
        </fill>
      </dxf>
    </rfmt>
    <rfmt sheetId="8" sqref="AG798" start="0" length="0">
      <dxf>
        <fill>
          <patternFill patternType="solid">
            <bgColor theme="1" tint="0.499984740745262"/>
          </patternFill>
        </fill>
      </dxf>
    </rfmt>
    <rfmt sheetId="8" sqref="AG799" start="0" length="0">
      <dxf>
        <fill>
          <patternFill patternType="solid">
            <bgColor theme="1" tint="0.499984740745262"/>
          </patternFill>
        </fill>
      </dxf>
    </rfmt>
    <rfmt sheetId="8" sqref="AG800" start="0" length="0">
      <dxf>
        <fill>
          <patternFill patternType="solid">
            <bgColor theme="1" tint="0.499984740745262"/>
          </patternFill>
        </fill>
      </dxf>
    </rfmt>
    <rfmt sheetId="8" sqref="AG801" start="0" length="0">
      <dxf>
        <fill>
          <patternFill patternType="solid">
            <bgColor theme="1" tint="0.499984740745262"/>
          </patternFill>
        </fill>
      </dxf>
    </rfmt>
    <rfmt sheetId="8" sqref="AG802" start="0" length="0">
      <dxf>
        <fill>
          <patternFill patternType="solid">
            <bgColor theme="1" tint="0.499984740745262"/>
          </patternFill>
        </fill>
      </dxf>
    </rfmt>
    <rfmt sheetId="8" sqref="AG803" start="0" length="0">
      <dxf>
        <fill>
          <patternFill patternType="solid">
            <bgColor theme="1" tint="0.499984740745262"/>
          </patternFill>
        </fill>
      </dxf>
    </rfmt>
    <rfmt sheetId="8" sqref="AG804" start="0" length="0">
      <dxf>
        <fill>
          <patternFill patternType="solid">
            <bgColor theme="1" tint="0.499984740745262"/>
          </patternFill>
        </fill>
      </dxf>
    </rfmt>
    <rfmt sheetId="8" sqref="AG805" start="0" length="0">
      <dxf>
        <fill>
          <patternFill patternType="solid">
            <bgColor theme="1" tint="0.499984740745262"/>
          </patternFill>
        </fill>
      </dxf>
    </rfmt>
    <rfmt sheetId="8" sqref="AG806" start="0" length="0">
      <dxf>
        <fill>
          <patternFill patternType="solid">
            <bgColor theme="1" tint="0.499984740745262"/>
          </patternFill>
        </fill>
      </dxf>
    </rfmt>
    <rfmt sheetId="8" sqref="AG807" start="0" length="0">
      <dxf>
        <fill>
          <patternFill patternType="solid">
            <bgColor theme="1" tint="0.499984740745262"/>
          </patternFill>
        </fill>
      </dxf>
    </rfmt>
    <rfmt sheetId="8" sqref="AG808" start="0" length="0">
      <dxf>
        <fill>
          <patternFill patternType="solid">
            <bgColor theme="1" tint="0.499984740745262"/>
          </patternFill>
        </fill>
      </dxf>
    </rfmt>
    <rfmt sheetId="8" sqref="AG809" start="0" length="0">
      <dxf>
        <fill>
          <patternFill patternType="solid">
            <bgColor theme="1" tint="0.499984740745262"/>
          </patternFill>
        </fill>
      </dxf>
    </rfmt>
    <rfmt sheetId="8" sqref="AG810" start="0" length="0">
      <dxf>
        <fill>
          <patternFill patternType="solid">
            <bgColor theme="1" tint="0.499984740745262"/>
          </patternFill>
        </fill>
      </dxf>
    </rfmt>
    <rfmt sheetId="8" sqref="AG811" start="0" length="0">
      <dxf>
        <fill>
          <patternFill patternType="solid">
            <bgColor theme="1" tint="0.499984740745262"/>
          </patternFill>
        </fill>
      </dxf>
    </rfmt>
    <rfmt sheetId="8" sqref="AG812" start="0" length="0">
      <dxf>
        <fill>
          <patternFill patternType="solid">
            <bgColor theme="1" tint="0.499984740745262"/>
          </patternFill>
        </fill>
      </dxf>
    </rfmt>
    <rfmt sheetId="8" sqref="AG813" start="0" length="0">
      <dxf>
        <fill>
          <patternFill patternType="solid">
            <bgColor theme="1" tint="0.499984740745262"/>
          </patternFill>
        </fill>
      </dxf>
    </rfmt>
    <rfmt sheetId="8" sqref="AG814" start="0" length="0">
      <dxf>
        <fill>
          <patternFill patternType="solid">
            <bgColor theme="1" tint="0.499984740745262"/>
          </patternFill>
        </fill>
      </dxf>
    </rfmt>
    <rfmt sheetId="8" sqref="AG815" start="0" length="0">
      <dxf>
        <fill>
          <patternFill patternType="solid">
            <bgColor theme="1" tint="0.499984740745262"/>
          </patternFill>
        </fill>
      </dxf>
    </rfmt>
    <rfmt sheetId="8" sqref="AG816" start="0" length="0">
      <dxf>
        <fill>
          <patternFill patternType="solid">
            <bgColor theme="1" tint="0.499984740745262"/>
          </patternFill>
        </fill>
      </dxf>
    </rfmt>
    <rfmt sheetId="8" sqref="AG817" start="0" length="0">
      <dxf>
        <fill>
          <patternFill patternType="solid">
            <bgColor theme="1" tint="0.499984740745262"/>
          </patternFill>
        </fill>
      </dxf>
    </rfmt>
    <rfmt sheetId="8" sqref="AG818" start="0" length="0">
      <dxf>
        <fill>
          <patternFill patternType="solid">
            <bgColor theme="1" tint="0.499984740745262"/>
          </patternFill>
        </fill>
      </dxf>
    </rfmt>
    <rfmt sheetId="8" sqref="AG819" start="0" length="0">
      <dxf>
        <fill>
          <patternFill patternType="solid">
            <bgColor theme="1" tint="0.499984740745262"/>
          </patternFill>
        </fill>
      </dxf>
    </rfmt>
    <rfmt sheetId="8" sqref="AG820" start="0" length="0">
      <dxf>
        <fill>
          <patternFill patternType="solid">
            <bgColor theme="1" tint="0.499984740745262"/>
          </patternFill>
        </fill>
      </dxf>
    </rfmt>
    <rfmt sheetId="8" sqref="AG821" start="0" length="0">
      <dxf>
        <fill>
          <patternFill patternType="solid">
            <bgColor theme="1" tint="0.499984740745262"/>
          </patternFill>
        </fill>
      </dxf>
    </rfmt>
    <rfmt sheetId="8" sqref="AG822" start="0" length="0">
      <dxf>
        <fill>
          <patternFill patternType="solid">
            <bgColor theme="1" tint="0.499984740745262"/>
          </patternFill>
        </fill>
      </dxf>
    </rfmt>
    <rfmt sheetId="8" sqref="AG823" start="0" length="0">
      <dxf>
        <fill>
          <patternFill patternType="solid">
            <bgColor theme="1" tint="0.499984740745262"/>
          </patternFill>
        </fill>
      </dxf>
    </rfmt>
    <rfmt sheetId="8" sqref="AG824" start="0" length="0">
      <dxf>
        <fill>
          <patternFill patternType="solid">
            <bgColor theme="1" tint="0.499984740745262"/>
          </patternFill>
        </fill>
      </dxf>
    </rfmt>
    <rfmt sheetId="8" sqref="AG825" start="0" length="0">
      <dxf>
        <fill>
          <patternFill patternType="solid">
            <bgColor theme="1" tint="0.499984740745262"/>
          </patternFill>
        </fill>
      </dxf>
    </rfmt>
    <rfmt sheetId="8" sqref="AG826" start="0" length="0">
      <dxf>
        <fill>
          <patternFill patternType="solid">
            <bgColor theme="1" tint="0.499984740745262"/>
          </patternFill>
        </fill>
      </dxf>
    </rfmt>
    <rfmt sheetId="8" sqref="AG827" start="0" length="0">
      <dxf>
        <fill>
          <patternFill patternType="solid">
            <bgColor theme="1" tint="0.499984740745262"/>
          </patternFill>
        </fill>
      </dxf>
    </rfmt>
    <rfmt sheetId="8" sqref="AG828" start="0" length="0">
      <dxf>
        <fill>
          <patternFill patternType="solid">
            <bgColor theme="1" tint="0.499984740745262"/>
          </patternFill>
        </fill>
      </dxf>
    </rfmt>
    <rfmt sheetId="8" sqref="AG829" start="0" length="0">
      <dxf>
        <fill>
          <patternFill patternType="solid">
            <bgColor theme="1" tint="0.499984740745262"/>
          </patternFill>
        </fill>
      </dxf>
    </rfmt>
    <rfmt sheetId="8" sqref="AG830" start="0" length="0">
      <dxf>
        <fill>
          <patternFill patternType="solid">
            <bgColor theme="1" tint="0.499984740745262"/>
          </patternFill>
        </fill>
      </dxf>
    </rfmt>
    <rfmt sheetId="8" sqref="AG831" start="0" length="0">
      <dxf>
        <fill>
          <patternFill patternType="solid">
            <bgColor theme="1" tint="0.499984740745262"/>
          </patternFill>
        </fill>
      </dxf>
    </rfmt>
    <rfmt sheetId="8" sqref="AG832" start="0" length="0">
      <dxf>
        <fill>
          <patternFill patternType="solid">
            <bgColor theme="1" tint="0.499984740745262"/>
          </patternFill>
        </fill>
      </dxf>
    </rfmt>
    <rfmt sheetId="8" sqref="AG833" start="0" length="0">
      <dxf>
        <fill>
          <patternFill patternType="solid">
            <bgColor theme="1" tint="0.499984740745262"/>
          </patternFill>
        </fill>
      </dxf>
    </rfmt>
    <rfmt sheetId="8" sqref="AG834" start="0" length="0">
      <dxf>
        <fill>
          <patternFill patternType="solid">
            <bgColor theme="1" tint="0.499984740745262"/>
          </patternFill>
        </fill>
      </dxf>
    </rfmt>
    <rfmt sheetId="8" sqref="AG835" start="0" length="0">
      <dxf>
        <fill>
          <patternFill patternType="solid">
            <bgColor theme="1" tint="0.499984740745262"/>
          </patternFill>
        </fill>
      </dxf>
    </rfmt>
    <rfmt sheetId="8" sqref="AG836" start="0" length="0">
      <dxf>
        <fill>
          <patternFill patternType="solid">
            <bgColor theme="1" tint="0.499984740745262"/>
          </patternFill>
        </fill>
      </dxf>
    </rfmt>
    <rfmt sheetId="8" sqref="AG837" start="0" length="0">
      <dxf>
        <fill>
          <patternFill patternType="solid">
            <bgColor theme="1" tint="0.499984740745262"/>
          </patternFill>
        </fill>
      </dxf>
    </rfmt>
    <rfmt sheetId="8" sqref="AG838" start="0" length="0">
      <dxf>
        <fill>
          <patternFill patternType="solid">
            <bgColor theme="1" tint="0.499984740745262"/>
          </patternFill>
        </fill>
      </dxf>
    </rfmt>
    <rfmt sheetId="8" sqref="AG839" start="0" length="0">
      <dxf>
        <fill>
          <patternFill patternType="solid">
            <bgColor theme="1" tint="0.499984740745262"/>
          </patternFill>
        </fill>
      </dxf>
    </rfmt>
    <rfmt sheetId="8" sqref="AG840" start="0" length="0">
      <dxf>
        <fill>
          <patternFill patternType="solid">
            <bgColor theme="1" tint="0.499984740745262"/>
          </patternFill>
        </fill>
      </dxf>
    </rfmt>
    <rfmt sheetId="8" sqref="AG841" start="0" length="0">
      <dxf>
        <fill>
          <patternFill patternType="solid">
            <bgColor theme="1" tint="0.499984740745262"/>
          </patternFill>
        </fill>
      </dxf>
    </rfmt>
    <rfmt sheetId="8" sqref="AG842" start="0" length="0">
      <dxf>
        <fill>
          <patternFill patternType="solid">
            <bgColor theme="1" tint="0.499984740745262"/>
          </patternFill>
        </fill>
      </dxf>
    </rfmt>
    <rfmt sheetId="8" sqref="AG843" start="0" length="0">
      <dxf>
        <fill>
          <patternFill patternType="solid">
            <bgColor theme="1" tint="0.499984740745262"/>
          </patternFill>
        </fill>
      </dxf>
    </rfmt>
    <rfmt sheetId="8" sqref="AG844" start="0" length="0">
      <dxf>
        <fill>
          <patternFill patternType="solid">
            <bgColor theme="1" tint="0.499984740745262"/>
          </patternFill>
        </fill>
      </dxf>
    </rfmt>
    <rfmt sheetId="8" sqref="AG845" start="0" length="0">
      <dxf>
        <fill>
          <patternFill patternType="solid">
            <bgColor theme="1" tint="0.499984740745262"/>
          </patternFill>
        </fill>
      </dxf>
    </rfmt>
    <rfmt sheetId="8" sqref="AG846" start="0" length="0">
      <dxf>
        <fill>
          <patternFill patternType="solid">
            <bgColor theme="1" tint="0.499984740745262"/>
          </patternFill>
        </fill>
      </dxf>
    </rfmt>
    <rfmt sheetId="8" sqref="AG847" start="0" length="0">
      <dxf>
        <fill>
          <patternFill patternType="solid">
            <bgColor theme="1" tint="0.499984740745262"/>
          </patternFill>
        </fill>
      </dxf>
    </rfmt>
    <rfmt sheetId="8" sqref="AG848" start="0" length="0">
      <dxf>
        <fill>
          <patternFill patternType="solid">
            <bgColor theme="1" tint="0.499984740745262"/>
          </patternFill>
        </fill>
      </dxf>
    </rfmt>
    <rfmt sheetId="8" sqref="AG849" start="0" length="0">
      <dxf>
        <fill>
          <patternFill patternType="solid">
            <bgColor theme="1" tint="0.499984740745262"/>
          </patternFill>
        </fill>
      </dxf>
    </rfmt>
    <rfmt sheetId="8" sqref="AG850" start="0" length="0">
      <dxf>
        <fill>
          <patternFill patternType="solid">
            <bgColor theme="1" tint="0.499984740745262"/>
          </patternFill>
        </fill>
      </dxf>
    </rfmt>
    <rfmt sheetId="8" sqref="AG851" start="0" length="0">
      <dxf>
        <fill>
          <patternFill patternType="solid">
            <bgColor theme="1" tint="0.499984740745262"/>
          </patternFill>
        </fill>
      </dxf>
    </rfmt>
    <rfmt sheetId="8" sqref="AG852" start="0" length="0">
      <dxf>
        <fill>
          <patternFill patternType="solid">
            <bgColor theme="1" tint="0.499984740745262"/>
          </patternFill>
        </fill>
      </dxf>
    </rfmt>
    <rfmt sheetId="8" sqref="AG853" start="0" length="0">
      <dxf>
        <fill>
          <patternFill patternType="solid">
            <bgColor theme="1" tint="0.499984740745262"/>
          </patternFill>
        </fill>
      </dxf>
    </rfmt>
    <rfmt sheetId="8" sqref="AG854" start="0" length="0">
      <dxf>
        <fill>
          <patternFill patternType="solid">
            <bgColor theme="1" tint="0.499984740745262"/>
          </patternFill>
        </fill>
      </dxf>
    </rfmt>
    <rfmt sheetId="8" sqref="AG855" start="0" length="0">
      <dxf>
        <fill>
          <patternFill patternType="solid">
            <bgColor theme="1" tint="0.499984740745262"/>
          </patternFill>
        </fill>
      </dxf>
    </rfmt>
    <rfmt sheetId="8" sqref="AG856" start="0" length="0">
      <dxf>
        <fill>
          <patternFill patternType="solid">
            <bgColor theme="1" tint="0.499984740745262"/>
          </patternFill>
        </fill>
      </dxf>
    </rfmt>
    <rfmt sheetId="8" sqref="AG857" start="0" length="0">
      <dxf>
        <fill>
          <patternFill patternType="solid">
            <bgColor theme="1" tint="0.499984740745262"/>
          </patternFill>
        </fill>
      </dxf>
    </rfmt>
    <rfmt sheetId="8" sqref="AG858" start="0" length="0">
      <dxf>
        <fill>
          <patternFill patternType="solid">
            <bgColor theme="1" tint="0.499984740745262"/>
          </patternFill>
        </fill>
      </dxf>
    </rfmt>
    <rfmt sheetId="8" sqref="AG859" start="0" length="0">
      <dxf>
        <fill>
          <patternFill patternType="solid">
            <bgColor theme="1" tint="0.499984740745262"/>
          </patternFill>
        </fill>
      </dxf>
    </rfmt>
    <rfmt sheetId="8" sqref="AG860" start="0" length="0">
      <dxf>
        <fill>
          <patternFill patternType="solid">
            <bgColor theme="1" tint="0.499984740745262"/>
          </patternFill>
        </fill>
      </dxf>
    </rfmt>
    <rfmt sheetId="8" sqref="AG861" start="0" length="0">
      <dxf>
        <fill>
          <patternFill patternType="solid">
            <bgColor theme="1" tint="0.499984740745262"/>
          </patternFill>
        </fill>
      </dxf>
    </rfmt>
    <rfmt sheetId="8" sqref="AG862" start="0" length="0">
      <dxf>
        <fill>
          <patternFill patternType="solid">
            <bgColor theme="1" tint="0.499984740745262"/>
          </patternFill>
        </fill>
      </dxf>
    </rfmt>
    <rfmt sheetId="8" sqref="AG863" start="0" length="0">
      <dxf>
        <fill>
          <patternFill patternType="solid">
            <bgColor theme="1" tint="0.499984740745262"/>
          </patternFill>
        </fill>
      </dxf>
    </rfmt>
    <rfmt sheetId="8" sqref="AG864" start="0" length="0">
      <dxf>
        <fill>
          <patternFill patternType="solid">
            <bgColor theme="1" tint="0.499984740745262"/>
          </patternFill>
        </fill>
      </dxf>
    </rfmt>
    <rfmt sheetId="8" sqref="AG865" start="0" length="0">
      <dxf>
        <fill>
          <patternFill patternType="solid">
            <bgColor theme="1" tint="0.499984740745262"/>
          </patternFill>
        </fill>
      </dxf>
    </rfmt>
    <rfmt sheetId="8" sqref="AG866" start="0" length="0">
      <dxf>
        <fill>
          <patternFill patternType="solid">
            <bgColor theme="1" tint="0.499984740745262"/>
          </patternFill>
        </fill>
      </dxf>
    </rfmt>
    <rfmt sheetId="8" sqref="AG867" start="0" length="0">
      <dxf>
        <fill>
          <patternFill patternType="solid">
            <bgColor theme="1" tint="0.499984740745262"/>
          </patternFill>
        </fill>
      </dxf>
    </rfmt>
    <rfmt sheetId="8" sqref="AG868" start="0" length="0">
      <dxf>
        <fill>
          <patternFill patternType="solid">
            <bgColor theme="1" tint="0.499984740745262"/>
          </patternFill>
        </fill>
      </dxf>
    </rfmt>
    <rfmt sheetId="8" sqref="AG869" start="0" length="0">
      <dxf>
        <fill>
          <patternFill patternType="solid">
            <bgColor theme="1" tint="0.499984740745262"/>
          </patternFill>
        </fill>
      </dxf>
    </rfmt>
    <rfmt sheetId="8" sqref="AG870" start="0" length="0">
      <dxf>
        <fill>
          <patternFill patternType="solid">
            <bgColor theme="1" tint="0.499984740745262"/>
          </patternFill>
        </fill>
      </dxf>
    </rfmt>
    <rfmt sheetId="8" sqref="AG871" start="0" length="0">
      <dxf>
        <fill>
          <patternFill patternType="solid">
            <bgColor theme="1" tint="0.499984740745262"/>
          </patternFill>
        </fill>
      </dxf>
    </rfmt>
    <rfmt sheetId="8" sqref="AG872" start="0" length="0">
      <dxf>
        <fill>
          <patternFill patternType="solid">
            <bgColor theme="1" tint="0.499984740745262"/>
          </patternFill>
        </fill>
      </dxf>
    </rfmt>
    <rfmt sheetId="8" sqref="AG873" start="0" length="0">
      <dxf>
        <fill>
          <patternFill patternType="solid">
            <bgColor theme="1" tint="0.499984740745262"/>
          </patternFill>
        </fill>
      </dxf>
    </rfmt>
    <rfmt sheetId="8" sqref="AG874" start="0" length="0">
      <dxf>
        <fill>
          <patternFill patternType="solid">
            <bgColor theme="1" tint="0.499984740745262"/>
          </patternFill>
        </fill>
      </dxf>
    </rfmt>
    <rfmt sheetId="8" sqref="AG875" start="0" length="0">
      <dxf>
        <fill>
          <patternFill patternType="solid">
            <bgColor theme="1" tint="0.499984740745262"/>
          </patternFill>
        </fill>
      </dxf>
    </rfmt>
    <rfmt sheetId="8" sqref="AG876" start="0" length="0">
      <dxf>
        <fill>
          <patternFill patternType="solid">
            <bgColor theme="1" tint="0.499984740745262"/>
          </patternFill>
        </fill>
      </dxf>
    </rfmt>
    <rfmt sheetId="8" sqref="AG877" start="0" length="0">
      <dxf>
        <fill>
          <patternFill patternType="solid">
            <bgColor theme="1" tint="0.499984740745262"/>
          </patternFill>
        </fill>
      </dxf>
    </rfmt>
    <rfmt sheetId="8" sqref="AG878" start="0" length="0">
      <dxf>
        <fill>
          <patternFill patternType="solid">
            <bgColor theme="1" tint="0.499984740745262"/>
          </patternFill>
        </fill>
      </dxf>
    </rfmt>
    <rfmt sheetId="8" sqref="AG879" start="0" length="0">
      <dxf>
        <fill>
          <patternFill patternType="solid">
            <bgColor theme="1" tint="0.499984740745262"/>
          </patternFill>
        </fill>
      </dxf>
    </rfmt>
    <rfmt sheetId="8" sqref="AG880" start="0" length="0">
      <dxf>
        <fill>
          <patternFill patternType="solid">
            <bgColor theme="1" tint="0.499984740745262"/>
          </patternFill>
        </fill>
      </dxf>
    </rfmt>
    <rfmt sheetId="8" sqref="AG881" start="0" length="0">
      <dxf>
        <fill>
          <patternFill patternType="solid">
            <bgColor theme="1" tint="0.499984740745262"/>
          </patternFill>
        </fill>
      </dxf>
    </rfmt>
    <rfmt sheetId="8" sqref="AG882" start="0" length="0">
      <dxf>
        <fill>
          <patternFill patternType="solid">
            <bgColor theme="1" tint="0.499984740745262"/>
          </patternFill>
        </fill>
      </dxf>
    </rfmt>
    <rfmt sheetId="8" sqref="AG883" start="0" length="0">
      <dxf>
        <fill>
          <patternFill patternType="solid">
            <bgColor theme="1" tint="0.499984740745262"/>
          </patternFill>
        </fill>
      </dxf>
    </rfmt>
    <rfmt sheetId="8" sqref="AG884" start="0" length="0">
      <dxf>
        <fill>
          <patternFill patternType="solid">
            <bgColor theme="1" tint="0.499984740745262"/>
          </patternFill>
        </fill>
      </dxf>
    </rfmt>
    <rfmt sheetId="8" sqref="AG885" start="0" length="0">
      <dxf>
        <fill>
          <patternFill patternType="solid">
            <bgColor theme="1" tint="0.499984740745262"/>
          </patternFill>
        </fill>
      </dxf>
    </rfmt>
    <rfmt sheetId="8" sqref="AG886" start="0" length="0">
      <dxf>
        <fill>
          <patternFill patternType="solid">
            <bgColor theme="1" tint="0.499984740745262"/>
          </patternFill>
        </fill>
      </dxf>
    </rfmt>
    <rfmt sheetId="8" sqref="AG887" start="0" length="0">
      <dxf>
        <fill>
          <patternFill patternType="solid">
            <bgColor theme="1" tint="0.499984740745262"/>
          </patternFill>
        </fill>
      </dxf>
    </rfmt>
    <rfmt sheetId="8" sqref="AG888" start="0" length="0">
      <dxf>
        <fill>
          <patternFill patternType="solid">
            <bgColor theme="1" tint="0.499984740745262"/>
          </patternFill>
        </fill>
      </dxf>
    </rfmt>
    <rfmt sheetId="8" sqref="AG889" start="0" length="0">
      <dxf>
        <fill>
          <patternFill patternType="solid">
            <bgColor theme="1" tint="0.499984740745262"/>
          </patternFill>
        </fill>
      </dxf>
    </rfmt>
    <rfmt sheetId="8" sqref="AG890" start="0" length="0">
      <dxf>
        <fill>
          <patternFill patternType="solid">
            <bgColor theme="1" tint="0.499984740745262"/>
          </patternFill>
        </fill>
      </dxf>
    </rfmt>
    <rfmt sheetId="8" sqref="AG891" start="0" length="0">
      <dxf>
        <fill>
          <patternFill patternType="solid">
            <bgColor theme="1" tint="0.499984740745262"/>
          </patternFill>
        </fill>
      </dxf>
    </rfmt>
    <rfmt sheetId="8" sqref="AG892" start="0" length="0">
      <dxf>
        <fill>
          <patternFill patternType="solid">
            <bgColor theme="1" tint="0.499984740745262"/>
          </patternFill>
        </fill>
      </dxf>
    </rfmt>
    <rfmt sheetId="8" sqref="AG893" start="0" length="0">
      <dxf>
        <fill>
          <patternFill patternType="solid">
            <bgColor theme="1" tint="0.499984740745262"/>
          </patternFill>
        </fill>
      </dxf>
    </rfmt>
    <rfmt sheetId="8" sqref="AG894" start="0" length="0">
      <dxf>
        <fill>
          <patternFill patternType="solid">
            <bgColor theme="1" tint="0.499984740745262"/>
          </patternFill>
        </fill>
      </dxf>
    </rfmt>
    <rfmt sheetId="8" sqref="AG895" start="0" length="0">
      <dxf>
        <fill>
          <patternFill patternType="solid">
            <bgColor theme="1" tint="0.499984740745262"/>
          </patternFill>
        </fill>
      </dxf>
    </rfmt>
    <rfmt sheetId="8" sqref="AG896" start="0" length="0">
      <dxf>
        <fill>
          <patternFill patternType="solid">
            <bgColor theme="1" tint="0.499984740745262"/>
          </patternFill>
        </fill>
      </dxf>
    </rfmt>
    <rfmt sheetId="8" sqref="AG897" start="0" length="0">
      <dxf>
        <fill>
          <patternFill patternType="solid">
            <bgColor theme="1" tint="0.499984740745262"/>
          </patternFill>
        </fill>
      </dxf>
    </rfmt>
    <rfmt sheetId="8" sqref="AG898" start="0" length="0">
      <dxf>
        <fill>
          <patternFill patternType="solid">
            <bgColor theme="1" tint="0.499984740745262"/>
          </patternFill>
        </fill>
      </dxf>
    </rfmt>
    <rfmt sheetId="8" sqref="AG899" start="0" length="0">
      <dxf>
        <fill>
          <patternFill patternType="solid">
            <bgColor theme="1" tint="0.499984740745262"/>
          </patternFill>
        </fill>
      </dxf>
    </rfmt>
    <rfmt sheetId="8" sqref="AG900" start="0" length="0">
      <dxf>
        <fill>
          <patternFill patternType="solid">
            <bgColor theme="1" tint="0.499984740745262"/>
          </patternFill>
        </fill>
      </dxf>
    </rfmt>
    <rfmt sheetId="8" sqref="AG901" start="0" length="0">
      <dxf>
        <fill>
          <patternFill patternType="solid">
            <bgColor theme="1" tint="0.499984740745262"/>
          </patternFill>
        </fill>
      </dxf>
    </rfmt>
    <rfmt sheetId="8" sqref="AG902" start="0" length="0">
      <dxf>
        <fill>
          <patternFill patternType="solid">
            <bgColor theme="1" tint="0.499984740745262"/>
          </patternFill>
        </fill>
      </dxf>
    </rfmt>
    <rfmt sheetId="8" sqref="AG903" start="0" length="0">
      <dxf>
        <fill>
          <patternFill patternType="solid">
            <bgColor theme="1" tint="0.499984740745262"/>
          </patternFill>
        </fill>
      </dxf>
    </rfmt>
    <rfmt sheetId="8" sqref="AG904" start="0" length="0">
      <dxf>
        <fill>
          <patternFill patternType="solid">
            <bgColor theme="1" tint="0.499984740745262"/>
          </patternFill>
        </fill>
      </dxf>
    </rfmt>
    <rfmt sheetId="8" sqref="AG905" start="0" length="0">
      <dxf>
        <fill>
          <patternFill patternType="solid">
            <bgColor theme="1" tint="0.499984740745262"/>
          </patternFill>
        </fill>
      </dxf>
    </rfmt>
    <rfmt sheetId="8" sqref="AG906" start="0" length="0">
      <dxf>
        <fill>
          <patternFill patternType="solid">
            <bgColor theme="1" tint="0.499984740745262"/>
          </patternFill>
        </fill>
      </dxf>
    </rfmt>
    <rfmt sheetId="8" sqref="AG907" start="0" length="0">
      <dxf>
        <fill>
          <patternFill patternType="solid">
            <bgColor theme="1" tint="0.499984740745262"/>
          </patternFill>
        </fill>
      </dxf>
    </rfmt>
    <rfmt sheetId="8" sqref="AG908" start="0" length="0">
      <dxf>
        <fill>
          <patternFill patternType="solid">
            <bgColor theme="1" tint="0.499984740745262"/>
          </patternFill>
        </fill>
      </dxf>
    </rfmt>
    <rfmt sheetId="8" sqref="AG909" start="0" length="0">
      <dxf>
        <fill>
          <patternFill patternType="solid">
            <bgColor theme="1" tint="0.499984740745262"/>
          </patternFill>
        </fill>
      </dxf>
    </rfmt>
    <rfmt sheetId="8" sqref="AG910" start="0" length="0">
      <dxf>
        <fill>
          <patternFill patternType="solid">
            <bgColor theme="1" tint="0.499984740745262"/>
          </patternFill>
        </fill>
      </dxf>
    </rfmt>
    <rfmt sheetId="8" sqref="AG911" start="0" length="0">
      <dxf>
        <fill>
          <patternFill patternType="solid">
            <bgColor theme="1" tint="0.499984740745262"/>
          </patternFill>
        </fill>
      </dxf>
    </rfmt>
    <rfmt sheetId="8" sqref="AG912" start="0" length="0">
      <dxf>
        <fill>
          <patternFill patternType="solid">
            <bgColor theme="1" tint="0.499984740745262"/>
          </patternFill>
        </fill>
      </dxf>
    </rfmt>
    <rfmt sheetId="8" sqref="AG913" start="0" length="0">
      <dxf>
        <fill>
          <patternFill patternType="solid">
            <bgColor theme="1" tint="0.499984740745262"/>
          </patternFill>
        </fill>
      </dxf>
    </rfmt>
    <rfmt sheetId="8" sqref="AG914" start="0" length="0">
      <dxf>
        <fill>
          <patternFill patternType="solid">
            <bgColor theme="1" tint="0.499984740745262"/>
          </patternFill>
        </fill>
      </dxf>
    </rfmt>
    <rfmt sheetId="8" sqref="AG915" start="0" length="0">
      <dxf>
        <fill>
          <patternFill patternType="solid">
            <bgColor theme="1" tint="0.499984740745262"/>
          </patternFill>
        </fill>
      </dxf>
    </rfmt>
    <rfmt sheetId="8" sqref="AG916" start="0" length="0">
      <dxf>
        <fill>
          <patternFill patternType="solid">
            <bgColor theme="1" tint="0.499984740745262"/>
          </patternFill>
        </fill>
      </dxf>
    </rfmt>
    <rfmt sheetId="8" sqref="AG917" start="0" length="0">
      <dxf>
        <fill>
          <patternFill patternType="solid">
            <bgColor theme="1" tint="0.499984740745262"/>
          </patternFill>
        </fill>
      </dxf>
    </rfmt>
    <rfmt sheetId="8" sqref="AG918" start="0" length="0">
      <dxf>
        <fill>
          <patternFill patternType="solid">
            <bgColor theme="1" tint="0.499984740745262"/>
          </patternFill>
        </fill>
      </dxf>
    </rfmt>
    <rfmt sheetId="8" sqref="AG919" start="0" length="0">
      <dxf>
        <fill>
          <patternFill patternType="solid">
            <bgColor theme="1" tint="0.499984740745262"/>
          </patternFill>
        </fill>
      </dxf>
    </rfmt>
    <rfmt sheetId="8" sqref="AG920" start="0" length="0">
      <dxf>
        <fill>
          <patternFill patternType="solid">
            <bgColor theme="1" tint="0.499984740745262"/>
          </patternFill>
        </fill>
      </dxf>
    </rfmt>
    <rfmt sheetId="8" sqref="AG921" start="0" length="0">
      <dxf>
        <fill>
          <patternFill patternType="solid">
            <bgColor theme="1" tint="0.499984740745262"/>
          </patternFill>
        </fill>
      </dxf>
    </rfmt>
    <rfmt sheetId="8" sqref="AG922" start="0" length="0">
      <dxf>
        <fill>
          <patternFill patternType="solid">
            <bgColor theme="1" tint="0.499984740745262"/>
          </patternFill>
        </fill>
      </dxf>
    </rfmt>
    <rfmt sheetId="8" sqref="AG923" start="0" length="0">
      <dxf>
        <fill>
          <patternFill patternType="solid">
            <bgColor theme="1" tint="0.499984740745262"/>
          </patternFill>
        </fill>
      </dxf>
    </rfmt>
    <rfmt sheetId="8" sqref="AG924" start="0" length="0">
      <dxf>
        <fill>
          <patternFill patternType="solid">
            <bgColor theme="1" tint="0.499984740745262"/>
          </patternFill>
        </fill>
      </dxf>
    </rfmt>
    <rfmt sheetId="8" sqref="AG925" start="0" length="0">
      <dxf>
        <fill>
          <patternFill patternType="solid">
            <bgColor theme="1" tint="0.499984740745262"/>
          </patternFill>
        </fill>
      </dxf>
    </rfmt>
    <rfmt sheetId="8" sqref="AG926" start="0" length="0">
      <dxf>
        <fill>
          <patternFill patternType="solid">
            <bgColor theme="1" tint="0.499984740745262"/>
          </patternFill>
        </fill>
      </dxf>
    </rfmt>
    <rfmt sheetId="8" sqref="AG927" start="0" length="0">
      <dxf>
        <fill>
          <patternFill patternType="solid">
            <bgColor theme="1" tint="0.499984740745262"/>
          </patternFill>
        </fill>
      </dxf>
    </rfmt>
    <rfmt sheetId="8" sqref="AG928" start="0" length="0">
      <dxf>
        <fill>
          <patternFill patternType="solid">
            <bgColor theme="1" tint="0.499984740745262"/>
          </patternFill>
        </fill>
      </dxf>
    </rfmt>
    <rfmt sheetId="8" sqref="AG929" start="0" length="0">
      <dxf>
        <fill>
          <patternFill patternType="solid">
            <bgColor theme="1" tint="0.499984740745262"/>
          </patternFill>
        </fill>
      </dxf>
    </rfmt>
    <rfmt sheetId="8" sqref="AG930" start="0" length="0">
      <dxf>
        <fill>
          <patternFill patternType="solid">
            <bgColor theme="1" tint="0.499984740745262"/>
          </patternFill>
        </fill>
      </dxf>
    </rfmt>
    <rfmt sheetId="8" sqref="AG931" start="0" length="0">
      <dxf>
        <fill>
          <patternFill patternType="solid">
            <bgColor theme="1" tint="0.499984740745262"/>
          </patternFill>
        </fill>
      </dxf>
    </rfmt>
    <rfmt sheetId="8" sqref="AG932" start="0" length="0">
      <dxf>
        <fill>
          <patternFill patternType="solid">
            <bgColor theme="1" tint="0.499984740745262"/>
          </patternFill>
        </fill>
      </dxf>
    </rfmt>
    <rfmt sheetId="8" sqref="AG933" start="0" length="0">
      <dxf>
        <fill>
          <patternFill patternType="solid">
            <bgColor theme="1" tint="0.499984740745262"/>
          </patternFill>
        </fill>
      </dxf>
    </rfmt>
    <rfmt sheetId="8" sqref="AG934" start="0" length="0">
      <dxf>
        <fill>
          <patternFill patternType="solid">
            <bgColor theme="1" tint="0.499984740745262"/>
          </patternFill>
        </fill>
      </dxf>
    </rfmt>
    <rfmt sheetId="8" sqref="AG935" start="0" length="0">
      <dxf>
        <fill>
          <patternFill patternType="solid">
            <bgColor theme="1" tint="0.499984740745262"/>
          </patternFill>
        </fill>
      </dxf>
    </rfmt>
    <rfmt sheetId="8" sqref="AG936" start="0" length="0">
      <dxf>
        <fill>
          <patternFill patternType="solid">
            <bgColor theme="1" tint="0.499984740745262"/>
          </patternFill>
        </fill>
      </dxf>
    </rfmt>
    <rfmt sheetId="8" sqref="AG937" start="0" length="0">
      <dxf>
        <fill>
          <patternFill patternType="solid">
            <bgColor theme="1" tint="0.499984740745262"/>
          </patternFill>
        </fill>
      </dxf>
    </rfmt>
    <rfmt sheetId="8" sqref="AG938" start="0" length="0">
      <dxf>
        <fill>
          <patternFill patternType="solid">
            <bgColor theme="1" tint="0.499984740745262"/>
          </patternFill>
        </fill>
      </dxf>
    </rfmt>
    <rfmt sheetId="8" sqref="AG939" start="0" length="0">
      <dxf>
        <fill>
          <patternFill patternType="solid">
            <bgColor theme="1" tint="0.499984740745262"/>
          </patternFill>
        </fill>
      </dxf>
    </rfmt>
    <rfmt sheetId="8" sqref="AG940" start="0" length="0">
      <dxf>
        <fill>
          <patternFill patternType="solid">
            <bgColor theme="1" tint="0.499984740745262"/>
          </patternFill>
        </fill>
      </dxf>
    </rfmt>
    <rfmt sheetId="8" sqref="AG941" start="0" length="0">
      <dxf>
        <fill>
          <patternFill patternType="solid">
            <bgColor theme="1" tint="0.499984740745262"/>
          </patternFill>
        </fill>
      </dxf>
    </rfmt>
    <rfmt sheetId="8" sqref="AG942" start="0" length="0">
      <dxf>
        <fill>
          <patternFill patternType="solid">
            <bgColor theme="1" tint="0.499984740745262"/>
          </patternFill>
        </fill>
      </dxf>
    </rfmt>
    <rfmt sheetId="8" sqref="AG943" start="0" length="0">
      <dxf>
        <fill>
          <patternFill patternType="solid">
            <bgColor theme="1" tint="0.499984740745262"/>
          </patternFill>
        </fill>
      </dxf>
    </rfmt>
    <rfmt sheetId="8" sqref="AG944" start="0" length="0">
      <dxf>
        <fill>
          <patternFill patternType="solid">
            <bgColor theme="1" tint="0.499984740745262"/>
          </patternFill>
        </fill>
      </dxf>
    </rfmt>
    <rfmt sheetId="8" sqref="AG945" start="0" length="0">
      <dxf>
        <fill>
          <patternFill patternType="solid">
            <bgColor theme="1" tint="0.499984740745262"/>
          </patternFill>
        </fill>
      </dxf>
    </rfmt>
    <rfmt sheetId="8" sqref="AG946" start="0" length="0">
      <dxf>
        <fill>
          <patternFill patternType="solid">
            <bgColor theme="1" tint="0.499984740745262"/>
          </patternFill>
        </fill>
      </dxf>
    </rfmt>
    <rfmt sheetId="8" sqref="AG947" start="0" length="0">
      <dxf>
        <fill>
          <patternFill patternType="solid">
            <bgColor theme="1" tint="0.499984740745262"/>
          </patternFill>
        </fill>
      </dxf>
    </rfmt>
    <rfmt sheetId="8" sqref="AG948" start="0" length="0">
      <dxf>
        <fill>
          <patternFill patternType="solid">
            <bgColor theme="1" tint="0.499984740745262"/>
          </patternFill>
        </fill>
      </dxf>
    </rfmt>
    <rfmt sheetId="8" sqref="AG949" start="0" length="0">
      <dxf>
        <fill>
          <patternFill patternType="solid">
            <bgColor theme="1" tint="0.499984740745262"/>
          </patternFill>
        </fill>
      </dxf>
    </rfmt>
    <rfmt sheetId="8" sqref="AG950" start="0" length="0">
      <dxf>
        <fill>
          <patternFill patternType="solid">
            <bgColor theme="1" tint="0.499984740745262"/>
          </patternFill>
        </fill>
      </dxf>
    </rfmt>
    <rfmt sheetId="8" sqref="AG951" start="0" length="0">
      <dxf>
        <fill>
          <patternFill patternType="solid">
            <bgColor theme="1" tint="0.499984740745262"/>
          </patternFill>
        </fill>
      </dxf>
    </rfmt>
    <rfmt sheetId="8" sqref="AG952" start="0" length="0">
      <dxf>
        <fill>
          <patternFill patternType="solid">
            <bgColor theme="1" tint="0.499984740745262"/>
          </patternFill>
        </fill>
      </dxf>
    </rfmt>
    <rfmt sheetId="8" sqref="AG953" start="0" length="0">
      <dxf>
        <fill>
          <patternFill patternType="solid">
            <bgColor theme="1" tint="0.499984740745262"/>
          </patternFill>
        </fill>
      </dxf>
    </rfmt>
    <rfmt sheetId="8" sqref="AG954" start="0" length="0">
      <dxf>
        <fill>
          <patternFill patternType="solid">
            <bgColor theme="1" tint="0.499984740745262"/>
          </patternFill>
        </fill>
      </dxf>
    </rfmt>
    <rfmt sheetId="8" sqref="AG955" start="0" length="0">
      <dxf>
        <fill>
          <patternFill patternType="solid">
            <bgColor theme="1" tint="0.499984740745262"/>
          </patternFill>
        </fill>
      </dxf>
    </rfmt>
    <rfmt sheetId="8" sqref="AG956" start="0" length="0">
      <dxf>
        <fill>
          <patternFill patternType="solid">
            <bgColor theme="1" tint="0.499984740745262"/>
          </patternFill>
        </fill>
      </dxf>
    </rfmt>
    <rfmt sheetId="8" sqref="AG957" start="0" length="0">
      <dxf>
        <fill>
          <patternFill patternType="solid">
            <bgColor theme="1" tint="0.499984740745262"/>
          </patternFill>
        </fill>
      </dxf>
    </rfmt>
    <rfmt sheetId="8" sqref="AG958" start="0" length="0">
      <dxf>
        <fill>
          <patternFill patternType="solid">
            <bgColor theme="1" tint="0.499984740745262"/>
          </patternFill>
        </fill>
      </dxf>
    </rfmt>
    <rfmt sheetId="8" sqref="AG959" start="0" length="0">
      <dxf>
        <fill>
          <patternFill patternType="solid">
            <bgColor theme="1" tint="0.499984740745262"/>
          </patternFill>
        </fill>
      </dxf>
    </rfmt>
    <rfmt sheetId="8" sqref="AG960" start="0" length="0">
      <dxf>
        <fill>
          <patternFill patternType="solid">
            <bgColor theme="1" tint="0.499984740745262"/>
          </patternFill>
        </fill>
      </dxf>
    </rfmt>
    <rfmt sheetId="8" sqref="AG961" start="0" length="0">
      <dxf>
        <fill>
          <patternFill patternType="solid">
            <bgColor theme="1" tint="0.499984740745262"/>
          </patternFill>
        </fill>
      </dxf>
    </rfmt>
    <rfmt sheetId="8" sqref="AG962" start="0" length="0">
      <dxf>
        <fill>
          <patternFill patternType="solid">
            <bgColor theme="1" tint="0.499984740745262"/>
          </patternFill>
        </fill>
      </dxf>
    </rfmt>
    <rfmt sheetId="8" sqref="AG963" start="0" length="0">
      <dxf>
        <fill>
          <patternFill patternType="solid">
            <bgColor theme="1" tint="0.499984740745262"/>
          </patternFill>
        </fill>
      </dxf>
    </rfmt>
    <rfmt sheetId="8" sqref="AG964" start="0" length="0">
      <dxf>
        <fill>
          <patternFill patternType="solid">
            <bgColor theme="1" tint="0.499984740745262"/>
          </patternFill>
        </fill>
      </dxf>
    </rfmt>
    <rfmt sheetId="8" sqref="AG965" start="0" length="0">
      <dxf>
        <fill>
          <patternFill patternType="solid">
            <bgColor theme="1" tint="0.499984740745262"/>
          </patternFill>
        </fill>
      </dxf>
    </rfmt>
    <rfmt sheetId="8" sqref="AG966" start="0" length="0">
      <dxf>
        <fill>
          <patternFill patternType="solid">
            <bgColor theme="1" tint="0.499984740745262"/>
          </patternFill>
        </fill>
      </dxf>
    </rfmt>
    <rfmt sheetId="8" sqref="AG967" start="0" length="0">
      <dxf>
        <fill>
          <patternFill patternType="solid">
            <bgColor theme="1" tint="0.499984740745262"/>
          </patternFill>
        </fill>
      </dxf>
    </rfmt>
    <rfmt sheetId="8" sqref="AG968" start="0" length="0">
      <dxf>
        <fill>
          <patternFill patternType="solid">
            <bgColor theme="1" tint="0.499984740745262"/>
          </patternFill>
        </fill>
      </dxf>
    </rfmt>
    <rfmt sheetId="8" sqref="AG969" start="0" length="0">
      <dxf>
        <fill>
          <patternFill patternType="solid">
            <bgColor theme="1" tint="0.499984740745262"/>
          </patternFill>
        </fill>
      </dxf>
    </rfmt>
    <rfmt sheetId="8" sqref="AG970" start="0" length="0">
      <dxf>
        <fill>
          <patternFill patternType="solid">
            <bgColor theme="1" tint="0.499984740745262"/>
          </patternFill>
        </fill>
      </dxf>
    </rfmt>
    <rfmt sheetId="8" sqref="AG971" start="0" length="0">
      <dxf>
        <fill>
          <patternFill patternType="solid">
            <bgColor theme="1" tint="0.499984740745262"/>
          </patternFill>
        </fill>
      </dxf>
    </rfmt>
    <rfmt sheetId="8" sqref="AG972" start="0" length="0">
      <dxf>
        <fill>
          <patternFill patternType="solid">
            <bgColor theme="1" tint="0.499984740745262"/>
          </patternFill>
        </fill>
      </dxf>
    </rfmt>
    <rfmt sheetId="8" sqref="AG973" start="0" length="0">
      <dxf>
        <fill>
          <patternFill patternType="solid">
            <bgColor theme="1" tint="0.499984740745262"/>
          </patternFill>
        </fill>
      </dxf>
    </rfmt>
    <rfmt sheetId="8" sqref="AG974" start="0" length="0">
      <dxf>
        <fill>
          <patternFill patternType="solid">
            <bgColor theme="1" tint="0.499984740745262"/>
          </patternFill>
        </fill>
      </dxf>
    </rfmt>
    <rfmt sheetId="8" sqref="AG975" start="0" length="0">
      <dxf>
        <fill>
          <patternFill patternType="solid">
            <bgColor theme="1" tint="0.499984740745262"/>
          </patternFill>
        </fill>
      </dxf>
    </rfmt>
    <rfmt sheetId="8" sqref="AG976" start="0" length="0">
      <dxf>
        <fill>
          <patternFill patternType="solid">
            <bgColor theme="1" tint="0.499984740745262"/>
          </patternFill>
        </fill>
      </dxf>
    </rfmt>
    <rfmt sheetId="8" sqref="AG977" start="0" length="0">
      <dxf>
        <fill>
          <patternFill patternType="solid">
            <bgColor theme="1" tint="0.499984740745262"/>
          </patternFill>
        </fill>
      </dxf>
    </rfmt>
    <rfmt sheetId="8" sqref="AG978" start="0" length="0">
      <dxf>
        <fill>
          <patternFill patternType="solid">
            <bgColor theme="1" tint="0.499984740745262"/>
          </patternFill>
        </fill>
      </dxf>
    </rfmt>
    <rfmt sheetId="8" sqref="AG979" start="0" length="0">
      <dxf>
        <fill>
          <patternFill patternType="solid">
            <bgColor theme="1" tint="0.499984740745262"/>
          </patternFill>
        </fill>
      </dxf>
    </rfmt>
    <rfmt sheetId="8" sqref="AG980" start="0" length="0">
      <dxf>
        <fill>
          <patternFill patternType="solid">
            <bgColor theme="1" tint="0.499984740745262"/>
          </patternFill>
        </fill>
      </dxf>
    </rfmt>
    <rfmt sheetId="8" sqref="AG981" start="0" length="0">
      <dxf>
        <fill>
          <patternFill patternType="solid">
            <bgColor theme="1" tint="0.499984740745262"/>
          </patternFill>
        </fill>
      </dxf>
    </rfmt>
    <rfmt sheetId="8" sqref="AG982" start="0" length="0">
      <dxf>
        <fill>
          <patternFill patternType="solid">
            <bgColor theme="1" tint="0.499984740745262"/>
          </patternFill>
        </fill>
      </dxf>
    </rfmt>
    <rfmt sheetId="8" sqref="AG983" start="0" length="0">
      <dxf>
        <fill>
          <patternFill patternType="solid">
            <bgColor theme="1" tint="0.499984740745262"/>
          </patternFill>
        </fill>
      </dxf>
    </rfmt>
    <rfmt sheetId="8" sqref="AG984" start="0" length="0">
      <dxf>
        <fill>
          <patternFill patternType="solid">
            <bgColor theme="1" tint="0.499984740745262"/>
          </patternFill>
        </fill>
      </dxf>
    </rfmt>
    <rfmt sheetId="8" sqref="AG985" start="0" length="0">
      <dxf>
        <fill>
          <patternFill patternType="solid">
            <bgColor theme="1" tint="0.499984740745262"/>
          </patternFill>
        </fill>
      </dxf>
    </rfmt>
    <rfmt sheetId="8" sqref="AG986" start="0" length="0">
      <dxf>
        <fill>
          <patternFill patternType="solid">
            <bgColor theme="1" tint="0.499984740745262"/>
          </patternFill>
        </fill>
      </dxf>
    </rfmt>
    <rfmt sheetId="8" sqref="AG987" start="0" length="0">
      <dxf>
        <fill>
          <patternFill patternType="solid">
            <bgColor theme="1" tint="0.499984740745262"/>
          </patternFill>
        </fill>
      </dxf>
    </rfmt>
    <rfmt sheetId="8" sqref="AG988" start="0" length="0">
      <dxf>
        <fill>
          <patternFill patternType="solid">
            <bgColor theme="1" tint="0.499984740745262"/>
          </patternFill>
        </fill>
      </dxf>
    </rfmt>
    <rfmt sheetId="8" sqref="AG989" start="0" length="0">
      <dxf>
        <fill>
          <patternFill patternType="solid">
            <bgColor theme="1" tint="0.499984740745262"/>
          </patternFill>
        </fill>
      </dxf>
    </rfmt>
    <rfmt sheetId="8" sqref="AG990" start="0" length="0">
      <dxf>
        <fill>
          <patternFill patternType="solid">
            <bgColor theme="1" tint="0.499984740745262"/>
          </patternFill>
        </fill>
      </dxf>
    </rfmt>
    <rfmt sheetId="8" sqref="AG991" start="0" length="0">
      <dxf>
        <fill>
          <patternFill patternType="solid">
            <bgColor theme="1" tint="0.499984740745262"/>
          </patternFill>
        </fill>
      </dxf>
    </rfmt>
    <rfmt sheetId="8" sqref="AG992" start="0" length="0">
      <dxf>
        <fill>
          <patternFill patternType="solid">
            <bgColor theme="1" tint="0.499984740745262"/>
          </patternFill>
        </fill>
      </dxf>
    </rfmt>
    <rfmt sheetId="8" sqref="AG993" start="0" length="0">
      <dxf>
        <fill>
          <patternFill patternType="solid">
            <bgColor theme="1" tint="0.499984740745262"/>
          </patternFill>
        </fill>
      </dxf>
    </rfmt>
    <rfmt sheetId="8" sqref="AG994" start="0" length="0">
      <dxf>
        <fill>
          <patternFill patternType="solid">
            <bgColor theme="1" tint="0.499984740745262"/>
          </patternFill>
        </fill>
      </dxf>
    </rfmt>
    <rfmt sheetId="8" sqref="AG995" start="0" length="0">
      <dxf>
        <fill>
          <patternFill patternType="solid">
            <bgColor theme="1" tint="0.499984740745262"/>
          </patternFill>
        </fill>
      </dxf>
    </rfmt>
    <rfmt sheetId="8" sqref="AG996" start="0" length="0">
      <dxf>
        <fill>
          <patternFill patternType="solid">
            <bgColor theme="1" tint="0.499984740745262"/>
          </patternFill>
        </fill>
      </dxf>
    </rfmt>
    <rfmt sheetId="8" sqref="AG997" start="0" length="0">
      <dxf>
        <fill>
          <patternFill patternType="solid">
            <bgColor theme="1" tint="0.499984740745262"/>
          </patternFill>
        </fill>
      </dxf>
    </rfmt>
    <rfmt sheetId="8" sqref="AG998" start="0" length="0">
      <dxf>
        <fill>
          <patternFill patternType="solid">
            <bgColor theme="1" tint="0.499984740745262"/>
          </patternFill>
        </fill>
      </dxf>
    </rfmt>
    <rfmt sheetId="8" sqref="AG999" start="0" length="0">
      <dxf>
        <fill>
          <patternFill patternType="solid">
            <bgColor theme="1" tint="0.499984740745262"/>
          </patternFill>
        </fill>
      </dxf>
    </rfmt>
    <rfmt sheetId="8" sqref="AG1000" start="0" length="0">
      <dxf>
        <fill>
          <patternFill patternType="solid">
            <bgColor theme="1" tint="0.499984740745262"/>
          </patternFill>
        </fill>
      </dxf>
    </rfmt>
    <rfmt sheetId="8" sqref="AG1001" start="0" length="0">
      <dxf>
        <fill>
          <patternFill patternType="solid">
            <bgColor theme="1" tint="0.499984740745262"/>
          </patternFill>
        </fill>
      </dxf>
    </rfmt>
    <rfmt sheetId="8" sqref="AG1002" start="0" length="0">
      <dxf>
        <fill>
          <patternFill patternType="solid">
            <bgColor theme="1" tint="0.499984740745262"/>
          </patternFill>
        </fill>
      </dxf>
    </rfmt>
    <rfmt sheetId="8" sqref="AG1003" start="0" length="0">
      <dxf>
        <fill>
          <patternFill patternType="solid">
            <bgColor theme="1" tint="0.499984740745262"/>
          </patternFill>
        </fill>
      </dxf>
    </rfmt>
    <rfmt sheetId="8" sqref="AG1004" start="0" length="0">
      <dxf>
        <fill>
          <patternFill patternType="solid">
            <bgColor theme="1" tint="0.499984740745262"/>
          </patternFill>
        </fill>
      </dxf>
    </rfmt>
    <rfmt sheetId="8" sqref="AG1005" start="0" length="0">
      <dxf>
        <fill>
          <patternFill patternType="solid">
            <bgColor theme="1" tint="0.499984740745262"/>
          </patternFill>
        </fill>
      </dxf>
    </rfmt>
    <rfmt sheetId="8" sqref="AG1006" start="0" length="0">
      <dxf>
        <fill>
          <patternFill patternType="solid">
            <bgColor theme="1" tint="0.499984740745262"/>
          </patternFill>
        </fill>
      </dxf>
    </rfmt>
    <rfmt sheetId="8" sqref="AG1007" start="0" length="0">
      <dxf>
        <fill>
          <patternFill patternType="solid">
            <bgColor theme="1" tint="0.499984740745262"/>
          </patternFill>
        </fill>
      </dxf>
    </rfmt>
    <rfmt sheetId="8" sqref="AG1008" start="0" length="0">
      <dxf>
        <fill>
          <patternFill patternType="solid">
            <bgColor theme="1" tint="0.499984740745262"/>
          </patternFill>
        </fill>
      </dxf>
    </rfmt>
    <rfmt sheetId="8" sqref="AG1009" start="0" length="0">
      <dxf>
        <fill>
          <patternFill patternType="solid">
            <bgColor theme="1" tint="0.499984740745262"/>
          </patternFill>
        </fill>
      </dxf>
    </rfmt>
    <rfmt sheetId="8" sqref="AG1010" start="0" length="0">
      <dxf>
        <fill>
          <patternFill patternType="solid">
            <bgColor theme="1" tint="0.499984740745262"/>
          </patternFill>
        </fill>
      </dxf>
    </rfmt>
    <rfmt sheetId="8" sqref="AG1011" start="0" length="0">
      <dxf>
        <fill>
          <patternFill patternType="solid">
            <bgColor theme="1" tint="0.499984740745262"/>
          </patternFill>
        </fill>
      </dxf>
    </rfmt>
    <rfmt sheetId="8" sqref="AG1012" start="0" length="0">
      <dxf>
        <fill>
          <patternFill patternType="solid">
            <bgColor theme="1" tint="0.499984740745262"/>
          </patternFill>
        </fill>
      </dxf>
    </rfmt>
    <rfmt sheetId="8" sqref="AG1013" start="0" length="0">
      <dxf>
        <fill>
          <patternFill patternType="solid">
            <bgColor theme="1" tint="0.499984740745262"/>
          </patternFill>
        </fill>
      </dxf>
    </rfmt>
    <rfmt sheetId="8" sqref="AG1014" start="0" length="0">
      <dxf>
        <fill>
          <patternFill patternType="solid">
            <bgColor theme="1" tint="0.499984740745262"/>
          </patternFill>
        </fill>
      </dxf>
    </rfmt>
    <rfmt sheetId="8" sqref="AG1015" start="0" length="0">
      <dxf>
        <fill>
          <patternFill patternType="solid">
            <bgColor theme="1" tint="0.499984740745262"/>
          </patternFill>
        </fill>
      </dxf>
    </rfmt>
    <rfmt sheetId="8" sqref="AG1016" start="0" length="0">
      <dxf>
        <fill>
          <patternFill patternType="solid">
            <bgColor theme="1" tint="0.499984740745262"/>
          </patternFill>
        </fill>
      </dxf>
    </rfmt>
    <rfmt sheetId="8" sqref="AG1017" start="0" length="0">
      <dxf>
        <fill>
          <patternFill patternType="solid">
            <bgColor theme="1" tint="0.499984740745262"/>
          </patternFill>
        </fill>
      </dxf>
    </rfmt>
    <rfmt sheetId="8" sqref="AG1018" start="0" length="0">
      <dxf>
        <fill>
          <patternFill patternType="solid">
            <bgColor theme="1" tint="0.499984740745262"/>
          </patternFill>
        </fill>
      </dxf>
    </rfmt>
    <rfmt sheetId="8" sqref="AG1019" start="0" length="0">
      <dxf>
        <fill>
          <patternFill patternType="solid">
            <bgColor theme="1" tint="0.499984740745262"/>
          </patternFill>
        </fill>
      </dxf>
    </rfmt>
    <rfmt sheetId="8" sqref="AG1020" start="0" length="0">
      <dxf>
        <fill>
          <patternFill patternType="solid">
            <bgColor theme="1" tint="0.499984740745262"/>
          </patternFill>
        </fill>
      </dxf>
    </rfmt>
    <rfmt sheetId="8" sqref="AG1021" start="0" length="0">
      <dxf>
        <fill>
          <patternFill patternType="solid">
            <bgColor theme="1" tint="0.499984740745262"/>
          </patternFill>
        </fill>
      </dxf>
    </rfmt>
    <rfmt sheetId="8" sqref="AG1022" start="0" length="0">
      <dxf>
        <fill>
          <patternFill patternType="solid">
            <bgColor theme="1" tint="0.499984740745262"/>
          </patternFill>
        </fill>
      </dxf>
    </rfmt>
    <rfmt sheetId="8" sqref="AG1023" start="0" length="0">
      <dxf>
        <fill>
          <patternFill patternType="solid">
            <bgColor theme="1" tint="0.499984740745262"/>
          </patternFill>
        </fill>
      </dxf>
    </rfmt>
    <rfmt sheetId="8" sqref="AG1024" start="0" length="0">
      <dxf>
        <fill>
          <patternFill patternType="solid">
            <bgColor theme="1" tint="0.499984740745262"/>
          </patternFill>
        </fill>
      </dxf>
    </rfmt>
    <rfmt sheetId="8" sqref="AG1025" start="0" length="0">
      <dxf>
        <fill>
          <patternFill patternType="solid">
            <bgColor theme="1" tint="0.499984740745262"/>
          </patternFill>
        </fill>
      </dxf>
    </rfmt>
    <rfmt sheetId="8" sqref="AG1026" start="0" length="0">
      <dxf>
        <fill>
          <patternFill patternType="solid">
            <bgColor theme="1" tint="0.499984740745262"/>
          </patternFill>
        </fill>
      </dxf>
    </rfmt>
    <rfmt sheetId="8" sqref="AG1027" start="0" length="0">
      <dxf>
        <fill>
          <patternFill patternType="solid">
            <bgColor theme="1" tint="0.499984740745262"/>
          </patternFill>
        </fill>
      </dxf>
    </rfmt>
    <rfmt sheetId="8" sqref="AG1028" start="0" length="0">
      <dxf>
        <fill>
          <patternFill patternType="solid">
            <bgColor theme="1" tint="0.499984740745262"/>
          </patternFill>
        </fill>
      </dxf>
    </rfmt>
    <rfmt sheetId="8" sqref="AG1029" start="0" length="0">
      <dxf>
        <fill>
          <patternFill patternType="solid">
            <bgColor theme="1" tint="0.499984740745262"/>
          </patternFill>
        </fill>
      </dxf>
    </rfmt>
    <rfmt sheetId="8" sqref="AG1030" start="0" length="0">
      <dxf>
        <fill>
          <patternFill patternType="solid">
            <bgColor theme="1" tint="0.499984740745262"/>
          </patternFill>
        </fill>
      </dxf>
    </rfmt>
    <rfmt sheetId="8" sqref="AG1031" start="0" length="0">
      <dxf>
        <fill>
          <patternFill patternType="solid">
            <bgColor theme="1" tint="0.499984740745262"/>
          </patternFill>
        </fill>
      </dxf>
    </rfmt>
    <rfmt sheetId="8" sqref="AG1032" start="0" length="0">
      <dxf>
        <fill>
          <patternFill patternType="solid">
            <bgColor theme="1" tint="0.499984740745262"/>
          </patternFill>
        </fill>
      </dxf>
    </rfmt>
    <rfmt sheetId="8" sqref="AG1033" start="0" length="0">
      <dxf>
        <fill>
          <patternFill patternType="solid">
            <bgColor theme="1" tint="0.499984740745262"/>
          </patternFill>
        </fill>
      </dxf>
    </rfmt>
    <rfmt sheetId="8" sqref="AG1034" start="0" length="0">
      <dxf>
        <fill>
          <patternFill patternType="solid">
            <bgColor theme="1" tint="0.499984740745262"/>
          </patternFill>
        </fill>
      </dxf>
    </rfmt>
    <rfmt sheetId="8" sqref="AG1035" start="0" length="0">
      <dxf>
        <fill>
          <patternFill patternType="solid">
            <bgColor theme="1" tint="0.499984740745262"/>
          </patternFill>
        </fill>
      </dxf>
    </rfmt>
    <rfmt sheetId="8" sqref="AG1036" start="0" length="0">
      <dxf>
        <fill>
          <patternFill patternType="solid">
            <bgColor theme="1" tint="0.499984740745262"/>
          </patternFill>
        </fill>
      </dxf>
    </rfmt>
    <rfmt sheetId="8" sqref="AG1037" start="0" length="0">
      <dxf>
        <fill>
          <patternFill patternType="solid">
            <bgColor theme="1" tint="0.499984740745262"/>
          </patternFill>
        </fill>
      </dxf>
    </rfmt>
    <rfmt sheetId="8" sqref="AG1038" start="0" length="0">
      <dxf>
        <fill>
          <patternFill patternType="solid">
            <bgColor theme="1" tint="0.499984740745262"/>
          </patternFill>
        </fill>
      </dxf>
    </rfmt>
    <rfmt sheetId="8" sqref="AG1039" start="0" length="0">
      <dxf>
        <fill>
          <patternFill patternType="solid">
            <bgColor theme="1" tint="0.499984740745262"/>
          </patternFill>
        </fill>
      </dxf>
    </rfmt>
    <rfmt sheetId="8" sqref="AG1040" start="0" length="0">
      <dxf>
        <fill>
          <patternFill patternType="solid">
            <bgColor theme="1" tint="0.499984740745262"/>
          </patternFill>
        </fill>
      </dxf>
    </rfmt>
    <rfmt sheetId="8" sqref="AG1041" start="0" length="0">
      <dxf>
        <fill>
          <patternFill patternType="solid">
            <bgColor theme="1" tint="0.499984740745262"/>
          </patternFill>
        </fill>
      </dxf>
    </rfmt>
    <rfmt sheetId="8" sqref="AG1042" start="0" length="0">
      <dxf>
        <fill>
          <patternFill patternType="solid">
            <bgColor theme="1" tint="0.499984740745262"/>
          </patternFill>
        </fill>
      </dxf>
    </rfmt>
    <rfmt sheetId="8" sqref="AG1043" start="0" length="0">
      <dxf>
        <fill>
          <patternFill patternType="solid">
            <bgColor theme="1" tint="0.499984740745262"/>
          </patternFill>
        </fill>
      </dxf>
    </rfmt>
    <rfmt sheetId="8" sqref="AG1044" start="0" length="0">
      <dxf>
        <fill>
          <patternFill patternType="solid">
            <bgColor theme="1" tint="0.499984740745262"/>
          </patternFill>
        </fill>
      </dxf>
    </rfmt>
    <rfmt sheetId="8" sqref="AG1045" start="0" length="0">
      <dxf>
        <fill>
          <patternFill patternType="solid">
            <bgColor theme="1" tint="0.499984740745262"/>
          </patternFill>
        </fill>
      </dxf>
    </rfmt>
    <rfmt sheetId="8" sqref="AG1046" start="0" length="0">
      <dxf>
        <fill>
          <patternFill patternType="solid">
            <bgColor theme="1" tint="0.499984740745262"/>
          </patternFill>
        </fill>
      </dxf>
    </rfmt>
    <rfmt sheetId="8" sqref="AG1047" start="0" length="0">
      <dxf>
        <fill>
          <patternFill patternType="solid">
            <bgColor theme="1" tint="0.499984740745262"/>
          </patternFill>
        </fill>
      </dxf>
    </rfmt>
    <rfmt sheetId="8" sqref="AG1048" start="0" length="0">
      <dxf>
        <fill>
          <patternFill patternType="solid">
            <bgColor theme="1" tint="0.499984740745262"/>
          </patternFill>
        </fill>
      </dxf>
    </rfmt>
    <rfmt sheetId="8" sqref="AG1049" start="0" length="0">
      <dxf>
        <fill>
          <patternFill patternType="solid">
            <bgColor theme="1" tint="0.499984740745262"/>
          </patternFill>
        </fill>
      </dxf>
    </rfmt>
    <rfmt sheetId="8" sqref="AG1050" start="0" length="0">
      <dxf>
        <fill>
          <patternFill patternType="solid">
            <bgColor theme="1" tint="0.499984740745262"/>
          </patternFill>
        </fill>
      </dxf>
    </rfmt>
    <rfmt sheetId="8" sqref="AG1051" start="0" length="0">
      <dxf>
        <fill>
          <patternFill patternType="solid">
            <bgColor theme="1" tint="0.499984740745262"/>
          </patternFill>
        </fill>
      </dxf>
    </rfmt>
    <rfmt sheetId="8" sqref="AG1052" start="0" length="0">
      <dxf>
        <fill>
          <patternFill patternType="solid">
            <bgColor theme="1" tint="0.499984740745262"/>
          </patternFill>
        </fill>
      </dxf>
    </rfmt>
    <rfmt sheetId="8" sqref="AG1053" start="0" length="0">
      <dxf>
        <fill>
          <patternFill patternType="solid">
            <bgColor theme="1" tint="0.499984740745262"/>
          </patternFill>
        </fill>
      </dxf>
    </rfmt>
    <rfmt sheetId="8" sqref="AG1054" start="0" length="0">
      <dxf>
        <fill>
          <patternFill patternType="solid">
            <bgColor theme="1" tint="0.499984740745262"/>
          </patternFill>
        </fill>
      </dxf>
    </rfmt>
    <rfmt sheetId="8" sqref="AG1055" start="0" length="0">
      <dxf>
        <fill>
          <patternFill patternType="solid">
            <bgColor theme="1" tint="0.499984740745262"/>
          </patternFill>
        </fill>
      </dxf>
    </rfmt>
    <rfmt sheetId="8" sqref="AG1056" start="0" length="0">
      <dxf>
        <fill>
          <patternFill patternType="solid">
            <bgColor theme="1" tint="0.499984740745262"/>
          </patternFill>
        </fill>
      </dxf>
    </rfmt>
    <rfmt sheetId="8" sqref="AG1057" start="0" length="0">
      <dxf>
        <fill>
          <patternFill patternType="solid">
            <bgColor theme="1" tint="0.499984740745262"/>
          </patternFill>
        </fill>
      </dxf>
    </rfmt>
    <rfmt sheetId="8" sqref="AG1058" start="0" length="0">
      <dxf>
        <fill>
          <patternFill patternType="solid">
            <bgColor theme="1" tint="0.499984740745262"/>
          </patternFill>
        </fill>
      </dxf>
    </rfmt>
    <rfmt sheetId="8" sqref="AG1059" start="0" length="0">
      <dxf>
        <fill>
          <patternFill patternType="solid">
            <bgColor theme="1" tint="0.499984740745262"/>
          </patternFill>
        </fill>
      </dxf>
    </rfmt>
    <rfmt sheetId="8" sqref="AG1060" start="0" length="0">
      <dxf>
        <fill>
          <patternFill patternType="solid">
            <bgColor theme="1" tint="0.499984740745262"/>
          </patternFill>
        </fill>
      </dxf>
    </rfmt>
    <rfmt sheetId="8" sqref="AG1061" start="0" length="0">
      <dxf>
        <fill>
          <patternFill patternType="solid">
            <bgColor theme="1" tint="0.499984740745262"/>
          </patternFill>
        </fill>
      </dxf>
    </rfmt>
    <rfmt sheetId="8" sqref="AG1062" start="0" length="0">
      <dxf>
        <fill>
          <patternFill patternType="solid">
            <bgColor theme="1" tint="0.499984740745262"/>
          </patternFill>
        </fill>
      </dxf>
    </rfmt>
    <rfmt sheetId="8" sqref="AG1063" start="0" length="0">
      <dxf>
        <fill>
          <patternFill patternType="solid">
            <bgColor theme="1" tint="0.499984740745262"/>
          </patternFill>
        </fill>
      </dxf>
    </rfmt>
    <rfmt sheetId="8" sqref="AG1064" start="0" length="0">
      <dxf>
        <fill>
          <patternFill patternType="solid">
            <bgColor theme="1" tint="0.499984740745262"/>
          </patternFill>
        </fill>
      </dxf>
    </rfmt>
    <rfmt sheetId="8" sqref="AG1065" start="0" length="0">
      <dxf>
        <fill>
          <patternFill patternType="solid">
            <bgColor theme="1" tint="0.499984740745262"/>
          </patternFill>
        </fill>
      </dxf>
    </rfmt>
    <rfmt sheetId="8" sqref="AG1066" start="0" length="0">
      <dxf>
        <fill>
          <patternFill patternType="solid">
            <bgColor theme="1" tint="0.499984740745262"/>
          </patternFill>
        </fill>
      </dxf>
    </rfmt>
    <rfmt sheetId="8" sqref="AG1067" start="0" length="0">
      <dxf>
        <fill>
          <patternFill patternType="solid">
            <bgColor theme="1" tint="0.499984740745262"/>
          </patternFill>
        </fill>
      </dxf>
    </rfmt>
    <rfmt sheetId="8" sqref="AG1068" start="0" length="0">
      <dxf>
        <fill>
          <patternFill patternType="solid">
            <bgColor theme="1" tint="0.499984740745262"/>
          </patternFill>
        </fill>
      </dxf>
    </rfmt>
    <rfmt sheetId="8" sqref="AG1069" start="0" length="0">
      <dxf>
        <fill>
          <patternFill patternType="solid">
            <bgColor theme="1" tint="0.499984740745262"/>
          </patternFill>
        </fill>
      </dxf>
    </rfmt>
    <rfmt sheetId="8" sqref="AG1070" start="0" length="0">
      <dxf>
        <fill>
          <patternFill patternType="solid">
            <bgColor theme="1" tint="0.499984740745262"/>
          </patternFill>
        </fill>
      </dxf>
    </rfmt>
    <rfmt sheetId="8" sqref="AG1071" start="0" length="0">
      <dxf>
        <fill>
          <patternFill patternType="solid">
            <bgColor theme="1" tint="0.499984740745262"/>
          </patternFill>
        </fill>
      </dxf>
    </rfmt>
    <rfmt sheetId="8" sqref="AG1072" start="0" length="0">
      <dxf>
        <fill>
          <patternFill patternType="solid">
            <bgColor theme="1" tint="0.499984740745262"/>
          </patternFill>
        </fill>
      </dxf>
    </rfmt>
    <rfmt sheetId="8" sqref="AG1073" start="0" length="0">
      <dxf>
        <fill>
          <patternFill patternType="solid">
            <bgColor theme="1" tint="0.499984740745262"/>
          </patternFill>
        </fill>
      </dxf>
    </rfmt>
    <rfmt sheetId="8" sqref="AG1074" start="0" length="0">
      <dxf>
        <fill>
          <patternFill patternType="solid">
            <bgColor theme="1" tint="0.499984740745262"/>
          </patternFill>
        </fill>
      </dxf>
    </rfmt>
    <rfmt sheetId="8" sqref="AG1075" start="0" length="0">
      <dxf>
        <fill>
          <patternFill patternType="solid">
            <bgColor theme="1" tint="0.499984740745262"/>
          </patternFill>
        </fill>
      </dxf>
    </rfmt>
    <rfmt sheetId="8" sqref="AG1076" start="0" length="0">
      <dxf>
        <fill>
          <patternFill patternType="solid">
            <bgColor theme="1" tint="0.499984740745262"/>
          </patternFill>
        </fill>
      </dxf>
    </rfmt>
    <rfmt sheetId="8" sqref="AG1077" start="0" length="0">
      <dxf>
        <fill>
          <patternFill patternType="solid">
            <bgColor theme="1" tint="0.499984740745262"/>
          </patternFill>
        </fill>
      </dxf>
    </rfmt>
    <rfmt sheetId="8" sqref="AG1078" start="0" length="0">
      <dxf>
        <fill>
          <patternFill patternType="solid">
            <bgColor theme="1" tint="0.499984740745262"/>
          </patternFill>
        </fill>
      </dxf>
    </rfmt>
    <rfmt sheetId="8" sqref="AG1079" start="0" length="0">
      <dxf>
        <fill>
          <patternFill patternType="solid">
            <bgColor theme="1" tint="0.499984740745262"/>
          </patternFill>
        </fill>
      </dxf>
    </rfmt>
    <rfmt sheetId="8" sqref="AG1080" start="0" length="0">
      <dxf>
        <fill>
          <patternFill patternType="solid">
            <bgColor theme="1" tint="0.499984740745262"/>
          </patternFill>
        </fill>
      </dxf>
    </rfmt>
    <rfmt sheetId="8" sqref="AG1081" start="0" length="0">
      <dxf>
        <fill>
          <patternFill patternType="solid">
            <bgColor theme="1" tint="0.499984740745262"/>
          </patternFill>
        </fill>
      </dxf>
    </rfmt>
    <rfmt sheetId="8" sqref="AG1082" start="0" length="0">
      <dxf>
        <fill>
          <patternFill patternType="solid">
            <bgColor theme="1" tint="0.499984740745262"/>
          </patternFill>
        </fill>
      </dxf>
    </rfmt>
    <rfmt sheetId="8" sqref="AG1083" start="0" length="0">
      <dxf>
        <fill>
          <patternFill patternType="solid">
            <bgColor theme="1" tint="0.499984740745262"/>
          </patternFill>
        </fill>
      </dxf>
    </rfmt>
    <rfmt sheetId="8" sqref="AG1084" start="0" length="0">
      <dxf>
        <fill>
          <patternFill patternType="solid">
            <bgColor theme="1" tint="0.499984740745262"/>
          </patternFill>
        </fill>
      </dxf>
    </rfmt>
    <rfmt sheetId="8" sqref="AG1085" start="0" length="0">
      <dxf>
        <fill>
          <patternFill patternType="solid">
            <bgColor theme="1" tint="0.499984740745262"/>
          </patternFill>
        </fill>
      </dxf>
    </rfmt>
    <rfmt sheetId="8" sqref="AG1086" start="0" length="0">
      <dxf>
        <fill>
          <patternFill patternType="solid">
            <bgColor theme="1" tint="0.499984740745262"/>
          </patternFill>
        </fill>
      </dxf>
    </rfmt>
    <rfmt sheetId="8" sqref="AG1087" start="0" length="0">
      <dxf>
        <fill>
          <patternFill patternType="solid">
            <bgColor theme="1" tint="0.499984740745262"/>
          </patternFill>
        </fill>
      </dxf>
    </rfmt>
    <rfmt sheetId="8" sqref="AG1088" start="0" length="0">
      <dxf>
        <fill>
          <patternFill patternType="solid">
            <bgColor theme="1" tint="0.499984740745262"/>
          </patternFill>
        </fill>
      </dxf>
    </rfmt>
    <rfmt sheetId="8" sqref="AG1089" start="0" length="0">
      <dxf>
        <fill>
          <patternFill patternType="solid">
            <bgColor theme="1" tint="0.499984740745262"/>
          </patternFill>
        </fill>
      </dxf>
    </rfmt>
    <rfmt sheetId="8" sqref="AG1090" start="0" length="0">
      <dxf>
        <fill>
          <patternFill patternType="solid">
            <bgColor theme="1" tint="0.499984740745262"/>
          </patternFill>
        </fill>
      </dxf>
    </rfmt>
    <rfmt sheetId="8" sqref="AG1091" start="0" length="0">
      <dxf>
        <fill>
          <patternFill patternType="solid">
            <bgColor theme="1" tint="0.499984740745262"/>
          </patternFill>
        </fill>
      </dxf>
    </rfmt>
    <rfmt sheetId="8" sqref="AG1092" start="0" length="0">
      <dxf>
        <fill>
          <patternFill patternType="solid">
            <bgColor theme="1" tint="0.499984740745262"/>
          </patternFill>
        </fill>
      </dxf>
    </rfmt>
    <rfmt sheetId="8" sqref="AG1093" start="0" length="0">
      <dxf>
        <fill>
          <patternFill patternType="solid">
            <bgColor theme="1" tint="0.499984740745262"/>
          </patternFill>
        </fill>
      </dxf>
    </rfmt>
    <rfmt sheetId="8" sqref="AG1094" start="0" length="0">
      <dxf>
        <fill>
          <patternFill patternType="solid">
            <bgColor theme="1" tint="0.499984740745262"/>
          </patternFill>
        </fill>
      </dxf>
    </rfmt>
    <rfmt sheetId="8" sqref="AG1095" start="0" length="0">
      <dxf>
        <fill>
          <patternFill patternType="solid">
            <bgColor theme="1" tint="0.499984740745262"/>
          </patternFill>
        </fill>
      </dxf>
    </rfmt>
    <rfmt sheetId="8" sqref="AG1096" start="0" length="0">
      <dxf>
        <fill>
          <patternFill patternType="solid">
            <bgColor theme="1" tint="0.499984740745262"/>
          </patternFill>
        </fill>
      </dxf>
    </rfmt>
    <rfmt sheetId="8" sqref="AG1097" start="0" length="0">
      <dxf>
        <fill>
          <patternFill patternType="solid">
            <bgColor theme="1" tint="0.499984740745262"/>
          </patternFill>
        </fill>
      </dxf>
    </rfmt>
    <rfmt sheetId="8" sqref="AG1098" start="0" length="0">
      <dxf>
        <fill>
          <patternFill patternType="solid">
            <bgColor theme="1" tint="0.499984740745262"/>
          </patternFill>
        </fill>
      </dxf>
    </rfmt>
    <rfmt sheetId="8" sqref="AG1099" start="0" length="0">
      <dxf>
        <fill>
          <patternFill patternType="solid">
            <bgColor theme="1" tint="0.499984740745262"/>
          </patternFill>
        </fill>
      </dxf>
    </rfmt>
    <rfmt sheetId="8" sqref="AG1100" start="0" length="0">
      <dxf>
        <fill>
          <patternFill patternType="solid">
            <bgColor theme="1" tint="0.499984740745262"/>
          </patternFill>
        </fill>
      </dxf>
    </rfmt>
    <rfmt sheetId="8" sqref="AG1101" start="0" length="0">
      <dxf>
        <fill>
          <patternFill patternType="solid">
            <bgColor theme="1" tint="0.499984740745262"/>
          </patternFill>
        </fill>
      </dxf>
    </rfmt>
    <rfmt sheetId="8" sqref="AG1102" start="0" length="0">
      <dxf>
        <fill>
          <patternFill patternType="solid">
            <bgColor theme="1" tint="0.499984740745262"/>
          </patternFill>
        </fill>
      </dxf>
    </rfmt>
    <rfmt sheetId="8" sqref="AG1103" start="0" length="0">
      <dxf>
        <fill>
          <patternFill patternType="solid">
            <bgColor theme="1" tint="0.499984740745262"/>
          </patternFill>
        </fill>
      </dxf>
    </rfmt>
    <rfmt sheetId="8" sqref="AG1104" start="0" length="0">
      <dxf>
        <fill>
          <patternFill patternType="solid">
            <bgColor theme="1" tint="0.499984740745262"/>
          </patternFill>
        </fill>
      </dxf>
    </rfmt>
    <rfmt sheetId="8" sqref="AG1105" start="0" length="0">
      <dxf>
        <fill>
          <patternFill patternType="solid">
            <bgColor theme="1" tint="0.499984740745262"/>
          </patternFill>
        </fill>
      </dxf>
    </rfmt>
    <rfmt sheetId="8" sqref="AG1106" start="0" length="0">
      <dxf>
        <fill>
          <patternFill patternType="solid">
            <bgColor theme="1" tint="0.499984740745262"/>
          </patternFill>
        </fill>
      </dxf>
    </rfmt>
    <rfmt sheetId="8" sqref="AG1107" start="0" length="0">
      <dxf>
        <fill>
          <patternFill patternType="solid">
            <bgColor theme="1" tint="0.499984740745262"/>
          </patternFill>
        </fill>
      </dxf>
    </rfmt>
    <rfmt sheetId="8" sqref="AG1108" start="0" length="0">
      <dxf>
        <fill>
          <patternFill patternType="solid">
            <bgColor theme="1" tint="0.499984740745262"/>
          </patternFill>
        </fill>
      </dxf>
    </rfmt>
    <rfmt sheetId="8" sqref="AG1109" start="0" length="0">
      <dxf>
        <fill>
          <patternFill patternType="solid">
            <bgColor theme="1" tint="0.499984740745262"/>
          </patternFill>
        </fill>
      </dxf>
    </rfmt>
    <rfmt sheetId="8" sqref="AG1110" start="0" length="0">
      <dxf>
        <fill>
          <patternFill patternType="solid">
            <bgColor theme="1" tint="0.499984740745262"/>
          </patternFill>
        </fill>
      </dxf>
    </rfmt>
    <rfmt sheetId="8" sqref="AG1111" start="0" length="0">
      <dxf>
        <fill>
          <patternFill patternType="solid">
            <bgColor theme="1" tint="0.499984740745262"/>
          </patternFill>
        </fill>
      </dxf>
    </rfmt>
    <rfmt sheetId="8" sqref="AG1112" start="0" length="0">
      <dxf>
        <fill>
          <patternFill patternType="solid">
            <bgColor theme="1" tint="0.499984740745262"/>
          </patternFill>
        </fill>
      </dxf>
    </rfmt>
    <rfmt sheetId="8" sqref="AG1113" start="0" length="0">
      <dxf>
        <fill>
          <patternFill patternType="solid">
            <bgColor theme="1" tint="0.499984740745262"/>
          </patternFill>
        </fill>
      </dxf>
    </rfmt>
    <rfmt sheetId="8" sqref="AG1114" start="0" length="0">
      <dxf>
        <fill>
          <patternFill patternType="solid">
            <bgColor theme="1" tint="0.499984740745262"/>
          </patternFill>
        </fill>
      </dxf>
    </rfmt>
    <rfmt sheetId="8" sqref="AG1115" start="0" length="0">
      <dxf>
        <fill>
          <patternFill patternType="solid">
            <bgColor theme="1" tint="0.499984740745262"/>
          </patternFill>
        </fill>
      </dxf>
    </rfmt>
    <rfmt sheetId="8" sqref="AG1116" start="0" length="0">
      <dxf>
        <fill>
          <patternFill patternType="solid">
            <bgColor theme="1" tint="0.499984740745262"/>
          </patternFill>
        </fill>
      </dxf>
    </rfmt>
    <rfmt sheetId="8" sqref="AG1117" start="0" length="0">
      <dxf>
        <fill>
          <patternFill patternType="solid">
            <bgColor theme="1" tint="0.499984740745262"/>
          </patternFill>
        </fill>
      </dxf>
    </rfmt>
    <rfmt sheetId="8" sqref="AG1118" start="0" length="0">
      <dxf>
        <fill>
          <patternFill patternType="solid">
            <bgColor theme="1" tint="0.499984740745262"/>
          </patternFill>
        </fill>
      </dxf>
    </rfmt>
    <rfmt sheetId="8" sqref="AG1119" start="0" length="0">
      <dxf>
        <fill>
          <patternFill patternType="solid">
            <bgColor theme="1" tint="0.499984740745262"/>
          </patternFill>
        </fill>
      </dxf>
    </rfmt>
    <rfmt sheetId="8" sqref="AG1120" start="0" length="0">
      <dxf>
        <fill>
          <patternFill patternType="solid">
            <bgColor theme="1" tint="0.499984740745262"/>
          </patternFill>
        </fill>
      </dxf>
    </rfmt>
    <rfmt sheetId="8" sqref="AG1121" start="0" length="0">
      <dxf>
        <fill>
          <patternFill patternType="solid">
            <bgColor theme="1" tint="0.499984740745262"/>
          </patternFill>
        </fill>
      </dxf>
    </rfmt>
    <rfmt sheetId="8" sqref="AG1122" start="0" length="0">
      <dxf>
        <fill>
          <patternFill patternType="solid">
            <bgColor theme="1" tint="0.499984740745262"/>
          </patternFill>
        </fill>
      </dxf>
    </rfmt>
    <rfmt sheetId="8" sqref="AG1123" start="0" length="0">
      <dxf>
        <fill>
          <patternFill patternType="solid">
            <bgColor theme="1" tint="0.499984740745262"/>
          </patternFill>
        </fill>
      </dxf>
    </rfmt>
    <rfmt sheetId="8" sqref="AG1124" start="0" length="0">
      <dxf>
        <fill>
          <patternFill patternType="solid">
            <bgColor theme="1" tint="0.499984740745262"/>
          </patternFill>
        </fill>
      </dxf>
    </rfmt>
    <rfmt sheetId="8" sqref="AG1125" start="0" length="0">
      <dxf>
        <fill>
          <patternFill patternType="solid">
            <bgColor theme="1" tint="0.499984740745262"/>
          </patternFill>
        </fill>
      </dxf>
    </rfmt>
    <rfmt sheetId="8" sqref="AG1126" start="0" length="0">
      <dxf>
        <fill>
          <patternFill patternType="solid">
            <bgColor theme="1" tint="0.499984740745262"/>
          </patternFill>
        </fill>
      </dxf>
    </rfmt>
    <rfmt sheetId="8" sqref="AG1127" start="0" length="0">
      <dxf>
        <fill>
          <patternFill patternType="solid">
            <bgColor theme="1" tint="0.499984740745262"/>
          </patternFill>
        </fill>
      </dxf>
    </rfmt>
    <rfmt sheetId="8" sqref="AG1128" start="0" length="0">
      <dxf>
        <fill>
          <patternFill patternType="solid">
            <bgColor theme="1" tint="0.499984740745262"/>
          </patternFill>
        </fill>
      </dxf>
    </rfmt>
    <rfmt sheetId="8" sqref="AG1129" start="0" length="0">
      <dxf>
        <fill>
          <patternFill patternType="solid">
            <bgColor theme="1" tint="0.499984740745262"/>
          </patternFill>
        </fill>
      </dxf>
    </rfmt>
    <rfmt sheetId="8" sqref="AG1130" start="0" length="0">
      <dxf>
        <fill>
          <patternFill patternType="solid">
            <bgColor theme="1" tint="0.499984740745262"/>
          </patternFill>
        </fill>
      </dxf>
    </rfmt>
    <rfmt sheetId="8" sqref="AG1131" start="0" length="0">
      <dxf>
        <fill>
          <patternFill patternType="solid">
            <bgColor theme="1" tint="0.499984740745262"/>
          </patternFill>
        </fill>
      </dxf>
    </rfmt>
    <rfmt sheetId="8" sqref="AG1132" start="0" length="0">
      <dxf>
        <fill>
          <patternFill patternType="solid">
            <bgColor theme="1" tint="0.499984740745262"/>
          </patternFill>
        </fill>
      </dxf>
    </rfmt>
    <rfmt sheetId="8" sqref="AG1133" start="0" length="0">
      <dxf>
        <fill>
          <patternFill patternType="solid">
            <bgColor theme="1" tint="0.499984740745262"/>
          </patternFill>
        </fill>
      </dxf>
    </rfmt>
    <rfmt sheetId="8" sqref="AG1134" start="0" length="0">
      <dxf>
        <fill>
          <patternFill patternType="solid">
            <bgColor theme="1" tint="0.499984740745262"/>
          </patternFill>
        </fill>
      </dxf>
    </rfmt>
    <rfmt sheetId="8" sqref="AG1135" start="0" length="0">
      <dxf>
        <fill>
          <patternFill patternType="solid">
            <bgColor theme="1" tint="0.499984740745262"/>
          </patternFill>
        </fill>
      </dxf>
    </rfmt>
    <rfmt sheetId="8" sqref="AG1136" start="0" length="0">
      <dxf>
        <fill>
          <patternFill patternType="solid">
            <bgColor theme="1" tint="0.499984740745262"/>
          </patternFill>
        </fill>
      </dxf>
    </rfmt>
    <rfmt sheetId="8" sqref="AG1137" start="0" length="0">
      <dxf>
        <fill>
          <patternFill patternType="solid">
            <bgColor theme="1" tint="0.499984740745262"/>
          </patternFill>
        </fill>
      </dxf>
    </rfmt>
    <rfmt sheetId="8" sqref="AG1138" start="0" length="0">
      <dxf>
        <fill>
          <patternFill patternType="solid">
            <bgColor theme="1" tint="0.499984740745262"/>
          </patternFill>
        </fill>
      </dxf>
    </rfmt>
    <rfmt sheetId="8" sqref="AG1139" start="0" length="0">
      <dxf>
        <fill>
          <patternFill patternType="solid">
            <bgColor theme="1" tint="0.499984740745262"/>
          </patternFill>
        </fill>
      </dxf>
    </rfmt>
    <rfmt sheetId="8" sqref="AG1140" start="0" length="0">
      <dxf>
        <fill>
          <patternFill patternType="solid">
            <bgColor theme="1" tint="0.499984740745262"/>
          </patternFill>
        </fill>
      </dxf>
    </rfmt>
    <rfmt sheetId="8" sqref="AG1141" start="0" length="0">
      <dxf>
        <fill>
          <patternFill patternType="solid">
            <bgColor theme="1" tint="0.499984740745262"/>
          </patternFill>
        </fill>
      </dxf>
    </rfmt>
    <rfmt sheetId="8" sqref="AG1142" start="0" length="0">
      <dxf>
        <fill>
          <patternFill patternType="solid">
            <bgColor theme="1" tint="0.499984740745262"/>
          </patternFill>
        </fill>
      </dxf>
    </rfmt>
    <rfmt sheetId="8" sqref="AG1143" start="0" length="0">
      <dxf>
        <fill>
          <patternFill patternType="solid">
            <bgColor theme="1" tint="0.499984740745262"/>
          </patternFill>
        </fill>
      </dxf>
    </rfmt>
    <rfmt sheetId="8" sqref="AG1144" start="0" length="0">
      <dxf>
        <fill>
          <patternFill patternType="solid">
            <bgColor theme="1" tint="0.499984740745262"/>
          </patternFill>
        </fill>
      </dxf>
    </rfmt>
    <rfmt sheetId="8" sqref="AG1145" start="0" length="0">
      <dxf>
        <fill>
          <patternFill patternType="solid">
            <bgColor theme="1" tint="0.499984740745262"/>
          </patternFill>
        </fill>
      </dxf>
    </rfmt>
    <rfmt sheetId="8" sqref="AG1146" start="0" length="0">
      <dxf>
        <fill>
          <patternFill patternType="solid">
            <bgColor theme="1" tint="0.499984740745262"/>
          </patternFill>
        </fill>
      </dxf>
    </rfmt>
    <rfmt sheetId="8" sqref="AG1147" start="0" length="0">
      <dxf>
        <fill>
          <patternFill patternType="solid">
            <bgColor theme="1" tint="0.499984740745262"/>
          </patternFill>
        </fill>
      </dxf>
    </rfmt>
    <rfmt sheetId="8" sqref="AG1148" start="0" length="0">
      <dxf>
        <fill>
          <patternFill patternType="solid">
            <bgColor theme="1" tint="0.499984740745262"/>
          </patternFill>
        </fill>
      </dxf>
    </rfmt>
    <rfmt sheetId="8" sqref="AG1149" start="0" length="0">
      <dxf>
        <fill>
          <patternFill patternType="solid">
            <bgColor theme="1" tint="0.499984740745262"/>
          </patternFill>
        </fill>
      </dxf>
    </rfmt>
    <rfmt sheetId="8" sqref="AG1150" start="0" length="0">
      <dxf>
        <fill>
          <patternFill patternType="solid">
            <bgColor theme="1" tint="0.499984740745262"/>
          </patternFill>
        </fill>
      </dxf>
    </rfmt>
    <rfmt sheetId="8" sqref="AG1151" start="0" length="0">
      <dxf>
        <fill>
          <patternFill patternType="solid">
            <bgColor theme="1" tint="0.499984740745262"/>
          </patternFill>
        </fill>
      </dxf>
    </rfmt>
    <rfmt sheetId="8" sqref="AG1152" start="0" length="0">
      <dxf>
        <fill>
          <patternFill patternType="solid">
            <bgColor theme="1" tint="0.499984740745262"/>
          </patternFill>
        </fill>
      </dxf>
    </rfmt>
    <rfmt sheetId="8" sqref="AG1153" start="0" length="0">
      <dxf>
        <fill>
          <patternFill patternType="solid">
            <bgColor theme="1" tint="0.499984740745262"/>
          </patternFill>
        </fill>
      </dxf>
    </rfmt>
    <rfmt sheetId="8" sqref="AG1154" start="0" length="0">
      <dxf>
        <fill>
          <patternFill patternType="solid">
            <bgColor theme="1" tint="0.499984740745262"/>
          </patternFill>
        </fill>
      </dxf>
    </rfmt>
    <rfmt sheetId="8" sqref="AG1155" start="0" length="0">
      <dxf>
        <fill>
          <patternFill patternType="solid">
            <bgColor theme="1" tint="0.499984740745262"/>
          </patternFill>
        </fill>
      </dxf>
    </rfmt>
    <rfmt sheetId="8" sqref="AG1156" start="0" length="0">
      <dxf>
        <fill>
          <patternFill patternType="solid">
            <bgColor theme="1" tint="0.499984740745262"/>
          </patternFill>
        </fill>
      </dxf>
    </rfmt>
    <rfmt sheetId="8" sqref="AG1157" start="0" length="0">
      <dxf>
        <fill>
          <patternFill patternType="solid">
            <bgColor theme="1" tint="0.499984740745262"/>
          </patternFill>
        </fill>
      </dxf>
    </rfmt>
    <rfmt sheetId="8" sqref="AG1158" start="0" length="0">
      <dxf>
        <fill>
          <patternFill patternType="solid">
            <bgColor theme="1" tint="0.499984740745262"/>
          </patternFill>
        </fill>
      </dxf>
    </rfmt>
    <rfmt sheetId="8" sqref="AG1159" start="0" length="0">
      <dxf>
        <fill>
          <patternFill patternType="solid">
            <bgColor theme="1" tint="0.499984740745262"/>
          </patternFill>
        </fill>
      </dxf>
    </rfmt>
    <rfmt sheetId="8" sqref="AG1160" start="0" length="0">
      <dxf>
        <fill>
          <patternFill patternType="solid">
            <bgColor theme="1" tint="0.499984740745262"/>
          </patternFill>
        </fill>
      </dxf>
    </rfmt>
    <rfmt sheetId="8" sqref="AG1161" start="0" length="0">
      <dxf>
        <fill>
          <patternFill patternType="solid">
            <bgColor theme="1" tint="0.499984740745262"/>
          </patternFill>
        </fill>
      </dxf>
    </rfmt>
    <rfmt sheetId="8" sqref="AG1162" start="0" length="0">
      <dxf>
        <fill>
          <patternFill patternType="solid">
            <bgColor theme="1" tint="0.499984740745262"/>
          </patternFill>
        </fill>
      </dxf>
    </rfmt>
    <rfmt sheetId="8" sqref="AG1163" start="0" length="0">
      <dxf>
        <fill>
          <patternFill patternType="solid">
            <bgColor theme="1" tint="0.499984740745262"/>
          </patternFill>
        </fill>
      </dxf>
    </rfmt>
    <rfmt sheetId="8" sqref="AG1164" start="0" length="0">
      <dxf>
        <fill>
          <patternFill patternType="solid">
            <bgColor theme="1" tint="0.499984740745262"/>
          </patternFill>
        </fill>
      </dxf>
    </rfmt>
    <rfmt sheetId="8" sqref="AG1165" start="0" length="0">
      <dxf>
        <fill>
          <patternFill patternType="solid">
            <bgColor theme="1" tint="0.499984740745262"/>
          </patternFill>
        </fill>
      </dxf>
    </rfmt>
    <rfmt sheetId="8" sqref="AG1166" start="0" length="0">
      <dxf>
        <fill>
          <patternFill patternType="solid">
            <bgColor theme="1" tint="0.499984740745262"/>
          </patternFill>
        </fill>
      </dxf>
    </rfmt>
    <rfmt sheetId="8" sqref="AG1167" start="0" length="0">
      <dxf>
        <fill>
          <patternFill patternType="solid">
            <bgColor theme="1" tint="0.499984740745262"/>
          </patternFill>
        </fill>
      </dxf>
    </rfmt>
    <rfmt sheetId="8" sqref="AG1168" start="0" length="0">
      <dxf>
        <fill>
          <patternFill patternType="solid">
            <bgColor theme="1" tint="0.499984740745262"/>
          </patternFill>
        </fill>
      </dxf>
    </rfmt>
    <rfmt sheetId="8" sqref="AG1169" start="0" length="0">
      <dxf>
        <fill>
          <patternFill patternType="solid">
            <bgColor theme="1" tint="0.499984740745262"/>
          </patternFill>
        </fill>
      </dxf>
    </rfmt>
    <rfmt sheetId="8" sqref="AG1170" start="0" length="0">
      <dxf>
        <fill>
          <patternFill patternType="solid">
            <bgColor theme="1" tint="0.499984740745262"/>
          </patternFill>
        </fill>
      </dxf>
    </rfmt>
    <rfmt sheetId="8" sqref="AG1171" start="0" length="0">
      <dxf>
        <fill>
          <patternFill patternType="solid">
            <bgColor theme="1" tint="0.499984740745262"/>
          </patternFill>
        </fill>
      </dxf>
    </rfmt>
    <rfmt sheetId="8" sqref="AG1172" start="0" length="0">
      <dxf>
        <fill>
          <patternFill patternType="solid">
            <bgColor theme="1" tint="0.499984740745262"/>
          </patternFill>
        </fill>
      </dxf>
    </rfmt>
    <rfmt sheetId="8" sqref="AG1173" start="0" length="0">
      <dxf>
        <fill>
          <patternFill patternType="solid">
            <bgColor theme="1" tint="0.499984740745262"/>
          </patternFill>
        </fill>
      </dxf>
    </rfmt>
    <rfmt sheetId="8" sqref="AG1174" start="0" length="0">
      <dxf>
        <fill>
          <patternFill patternType="solid">
            <bgColor theme="1" tint="0.499984740745262"/>
          </patternFill>
        </fill>
      </dxf>
    </rfmt>
    <rfmt sheetId="8" sqref="AG1175" start="0" length="0">
      <dxf>
        <fill>
          <patternFill patternType="solid">
            <bgColor theme="1" tint="0.499984740745262"/>
          </patternFill>
        </fill>
      </dxf>
    </rfmt>
    <rfmt sheetId="8" sqref="AG1176" start="0" length="0">
      <dxf>
        <fill>
          <patternFill patternType="solid">
            <bgColor theme="1" tint="0.499984740745262"/>
          </patternFill>
        </fill>
      </dxf>
    </rfmt>
    <rfmt sheetId="8" sqref="AG1177" start="0" length="0">
      <dxf>
        <fill>
          <patternFill patternType="solid">
            <bgColor theme="1" tint="0.499984740745262"/>
          </patternFill>
        </fill>
      </dxf>
    </rfmt>
    <rfmt sheetId="8" sqref="AG1178" start="0" length="0">
      <dxf>
        <fill>
          <patternFill patternType="solid">
            <bgColor theme="1" tint="0.499984740745262"/>
          </patternFill>
        </fill>
      </dxf>
    </rfmt>
    <rfmt sheetId="8" sqref="AG1179" start="0" length="0">
      <dxf>
        <fill>
          <patternFill patternType="solid">
            <bgColor theme="1" tint="0.499984740745262"/>
          </patternFill>
        </fill>
      </dxf>
    </rfmt>
    <rfmt sheetId="8" sqref="AG1180" start="0" length="0">
      <dxf>
        <fill>
          <patternFill patternType="solid">
            <bgColor theme="1" tint="0.499984740745262"/>
          </patternFill>
        </fill>
      </dxf>
    </rfmt>
    <rfmt sheetId="8" sqref="AG1181" start="0" length="0">
      <dxf>
        <fill>
          <patternFill patternType="solid">
            <bgColor theme="1" tint="0.499984740745262"/>
          </patternFill>
        </fill>
      </dxf>
    </rfmt>
    <rfmt sheetId="8" sqref="AG1182" start="0" length="0">
      <dxf>
        <fill>
          <patternFill patternType="solid">
            <bgColor theme="1" tint="0.499984740745262"/>
          </patternFill>
        </fill>
      </dxf>
    </rfmt>
    <rfmt sheetId="8" sqref="AG1183" start="0" length="0">
      <dxf>
        <fill>
          <patternFill patternType="solid">
            <bgColor theme="1" tint="0.499984740745262"/>
          </patternFill>
        </fill>
      </dxf>
    </rfmt>
    <rfmt sheetId="8" sqref="AG1184" start="0" length="0">
      <dxf>
        <fill>
          <patternFill patternType="solid">
            <bgColor theme="1" tint="0.499984740745262"/>
          </patternFill>
        </fill>
      </dxf>
    </rfmt>
    <rfmt sheetId="8" sqref="AG1185" start="0" length="0">
      <dxf>
        <fill>
          <patternFill patternType="solid">
            <bgColor theme="1" tint="0.499984740745262"/>
          </patternFill>
        </fill>
      </dxf>
    </rfmt>
    <rfmt sheetId="8" sqref="AG1186" start="0" length="0">
      <dxf>
        <fill>
          <patternFill patternType="solid">
            <bgColor theme="1" tint="0.499984740745262"/>
          </patternFill>
        </fill>
      </dxf>
    </rfmt>
    <rfmt sheetId="8" sqref="AG1187" start="0" length="0">
      <dxf>
        <fill>
          <patternFill patternType="solid">
            <bgColor theme="1" tint="0.499984740745262"/>
          </patternFill>
        </fill>
      </dxf>
    </rfmt>
    <rfmt sheetId="8" sqref="AG1188" start="0" length="0">
      <dxf>
        <fill>
          <patternFill patternType="solid">
            <bgColor theme="1" tint="0.499984740745262"/>
          </patternFill>
        </fill>
      </dxf>
    </rfmt>
    <rfmt sheetId="8" sqref="AG1189" start="0" length="0">
      <dxf>
        <fill>
          <patternFill patternType="solid">
            <bgColor theme="1" tint="0.499984740745262"/>
          </patternFill>
        </fill>
      </dxf>
    </rfmt>
    <rfmt sheetId="8" sqref="AG1190" start="0" length="0">
      <dxf>
        <fill>
          <patternFill patternType="solid">
            <bgColor theme="1" tint="0.499984740745262"/>
          </patternFill>
        </fill>
      </dxf>
    </rfmt>
    <rfmt sheetId="8" sqref="AG1191" start="0" length="0">
      <dxf>
        <fill>
          <patternFill patternType="solid">
            <bgColor theme="1" tint="0.499984740745262"/>
          </patternFill>
        </fill>
      </dxf>
    </rfmt>
    <rfmt sheetId="8" sqref="AG1192" start="0" length="0">
      <dxf>
        <fill>
          <patternFill patternType="solid">
            <bgColor theme="1" tint="0.499984740745262"/>
          </patternFill>
        </fill>
      </dxf>
    </rfmt>
    <rfmt sheetId="8" sqref="AG1193" start="0" length="0">
      <dxf>
        <fill>
          <patternFill patternType="solid">
            <bgColor theme="1" tint="0.499984740745262"/>
          </patternFill>
        </fill>
      </dxf>
    </rfmt>
    <rfmt sheetId="8" sqref="AG1194" start="0" length="0">
      <dxf>
        <fill>
          <patternFill patternType="solid">
            <bgColor theme="1" tint="0.499984740745262"/>
          </patternFill>
        </fill>
      </dxf>
    </rfmt>
    <rfmt sheetId="8" sqref="AG1195" start="0" length="0">
      <dxf>
        <fill>
          <patternFill patternType="solid">
            <bgColor theme="1" tint="0.499984740745262"/>
          </patternFill>
        </fill>
      </dxf>
    </rfmt>
    <rfmt sheetId="8" sqref="AG1196" start="0" length="0">
      <dxf>
        <fill>
          <patternFill patternType="solid">
            <bgColor theme="1" tint="0.499984740745262"/>
          </patternFill>
        </fill>
      </dxf>
    </rfmt>
    <rfmt sheetId="8" sqref="AG1197" start="0" length="0">
      <dxf>
        <fill>
          <patternFill patternType="solid">
            <bgColor theme="1" tint="0.499984740745262"/>
          </patternFill>
        </fill>
      </dxf>
    </rfmt>
    <rfmt sheetId="8" sqref="AG1198" start="0" length="0">
      <dxf>
        <fill>
          <patternFill patternType="solid">
            <bgColor theme="1" tint="0.499984740745262"/>
          </patternFill>
        </fill>
      </dxf>
    </rfmt>
    <rfmt sheetId="8" sqref="AG1199" start="0" length="0">
      <dxf>
        <fill>
          <patternFill patternType="solid">
            <bgColor theme="1" tint="0.499984740745262"/>
          </patternFill>
        </fill>
      </dxf>
    </rfmt>
    <rfmt sheetId="8" sqref="AG1200" start="0" length="0">
      <dxf>
        <fill>
          <patternFill patternType="solid">
            <bgColor theme="1" tint="0.499984740745262"/>
          </patternFill>
        </fill>
      </dxf>
    </rfmt>
    <rfmt sheetId="8" sqref="AG1201" start="0" length="0">
      <dxf>
        <fill>
          <patternFill patternType="solid">
            <bgColor theme="1" tint="0.499984740745262"/>
          </patternFill>
        </fill>
      </dxf>
    </rfmt>
    <rfmt sheetId="8" sqref="AG1202" start="0" length="0">
      <dxf>
        <fill>
          <patternFill patternType="solid">
            <bgColor theme="1" tint="0.499984740745262"/>
          </patternFill>
        </fill>
      </dxf>
    </rfmt>
    <rfmt sheetId="8" sqref="AG1203" start="0" length="0">
      <dxf>
        <fill>
          <patternFill patternType="solid">
            <bgColor theme="1" tint="0.499984740745262"/>
          </patternFill>
        </fill>
      </dxf>
    </rfmt>
    <rfmt sheetId="8" sqref="AG1204" start="0" length="0">
      <dxf>
        <fill>
          <patternFill patternType="solid">
            <bgColor theme="1" tint="0.499984740745262"/>
          </patternFill>
        </fill>
      </dxf>
    </rfmt>
    <rfmt sheetId="8" sqref="AG1205" start="0" length="0">
      <dxf>
        <fill>
          <patternFill patternType="solid">
            <bgColor theme="1" tint="0.499984740745262"/>
          </patternFill>
        </fill>
      </dxf>
    </rfmt>
    <rfmt sheetId="8" sqref="AG1206" start="0" length="0">
      <dxf>
        <fill>
          <patternFill patternType="solid">
            <bgColor theme="1" tint="0.499984740745262"/>
          </patternFill>
        </fill>
      </dxf>
    </rfmt>
    <rfmt sheetId="8" sqref="AG1207" start="0" length="0">
      <dxf>
        <fill>
          <patternFill patternType="solid">
            <bgColor theme="1" tint="0.499984740745262"/>
          </patternFill>
        </fill>
      </dxf>
    </rfmt>
    <rfmt sheetId="8" sqref="AG1208" start="0" length="0">
      <dxf>
        <fill>
          <patternFill patternType="solid">
            <bgColor theme="1" tint="0.499984740745262"/>
          </patternFill>
        </fill>
      </dxf>
    </rfmt>
    <rfmt sheetId="8" sqref="AG1209" start="0" length="0">
      <dxf>
        <fill>
          <patternFill patternType="solid">
            <bgColor theme="1" tint="0.499984740745262"/>
          </patternFill>
        </fill>
      </dxf>
    </rfmt>
    <rfmt sheetId="8" sqref="AG1210" start="0" length="0">
      <dxf>
        <fill>
          <patternFill patternType="solid">
            <bgColor theme="1" tint="0.499984740745262"/>
          </patternFill>
        </fill>
      </dxf>
    </rfmt>
    <rfmt sheetId="8" sqref="AG1211" start="0" length="0">
      <dxf>
        <fill>
          <patternFill patternType="solid">
            <bgColor theme="1" tint="0.499984740745262"/>
          </patternFill>
        </fill>
      </dxf>
    </rfmt>
    <rfmt sheetId="8" sqref="AG1212" start="0" length="0">
      <dxf>
        <fill>
          <patternFill patternType="solid">
            <bgColor theme="1" tint="0.499984740745262"/>
          </patternFill>
        </fill>
      </dxf>
    </rfmt>
    <rfmt sheetId="8" sqref="AG1213" start="0" length="0">
      <dxf>
        <fill>
          <patternFill patternType="solid">
            <bgColor theme="1" tint="0.499984740745262"/>
          </patternFill>
        </fill>
      </dxf>
    </rfmt>
    <rfmt sheetId="8" sqref="AG1214" start="0" length="0">
      <dxf>
        <fill>
          <patternFill patternType="solid">
            <bgColor theme="1" tint="0.499984740745262"/>
          </patternFill>
        </fill>
      </dxf>
    </rfmt>
    <rfmt sheetId="8" sqref="AG1215" start="0" length="0">
      <dxf>
        <fill>
          <patternFill patternType="solid">
            <bgColor theme="1" tint="0.499984740745262"/>
          </patternFill>
        </fill>
      </dxf>
    </rfmt>
    <rfmt sheetId="8" sqref="AG1216" start="0" length="0">
      <dxf>
        <fill>
          <patternFill patternType="solid">
            <bgColor theme="1" tint="0.499984740745262"/>
          </patternFill>
        </fill>
      </dxf>
    </rfmt>
    <rfmt sheetId="8" sqref="AG1217" start="0" length="0">
      <dxf>
        <fill>
          <patternFill patternType="solid">
            <bgColor theme="1" tint="0.499984740745262"/>
          </patternFill>
        </fill>
      </dxf>
    </rfmt>
    <rfmt sheetId="8" sqref="AG1218" start="0" length="0">
      <dxf>
        <fill>
          <patternFill patternType="solid">
            <bgColor theme="1" tint="0.499984740745262"/>
          </patternFill>
        </fill>
      </dxf>
    </rfmt>
    <rfmt sheetId="8" sqref="AG1219" start="0" length="0">
      <dxf>
        <fill>
          <patternFill patternType="solid">
            <bgColor theme="1" tint="0.499984740745262"/>
          </patternFill>
        </fill>
      </dxf>
    </rfmt>
    <rfmt sheetId="8" sqref="AG1220" start="0" length="0">
      <dxf>
        <fill>
          <patternFill patternType="solid">
            <bgColor theme="1" tint="0.499984740745262"/>
          </patternFill>
        </fill>
      </dxf>
    </rfmt>
    <rfmt sheetId="8" sqref="AG1221" start="0" length="0">
      <dxf>
        <fill>
          <patternFill patternType="solid">
            <bgColor theme="1" tint="0.499984740745262"/>
          </patternFill>
        </fill>
      </dxf>
    </rfmt>
    <rfmt sheetId="8" sqref="AG1222" start="0" length="0">
      <dxf>
        <fill>
          <patternFill patternType="solid">
            <bgColor theme="1" tint="0.499984740745262"/>
          </patternFill>
        </fill>
      </dxf>
    </rfmt>
    <rfmt sheetId="8" sqref="AG1223" start="0" length="0">
      <dxf>
        <fill>
          <patternFill patternType="solid">
            <bgColor theme="1" tint="0.499984740745262"/>
          </patternFill>
        </fill>
      </dxf>
    </rfmt>
    <rfmt sheetId="8" sqref="AG1224" start="0" length="0">
      <dxf>
        <fill>
          <patternFill patternType="solid">
            <bgColor theme="1" tint="0.499984740745262"/>
          </patternFill>
        </fill>
      </dxf>
    </rfmt>
    <rfmt sheetId="8" sqref="AG1225" start="0" length="0">
      <dxf>
        <fill>
          <patternFill patternType="solid">
            <bgColor theme="1" tint="0.499984740745262"/>
          </patternFill>
        </fill>
      </dxf>
    </rfmt>
    <rfmt sheetId="8" sqref="AG1226" start="0" length="0">
      <dxf>
        <fill>
          <patternFill patternType="solid">
            <bgColor theme="1" tint="0.499984740745262"/>
          </patternFill>
        </fill>
      </dxf>
    </rfmt>
  </rrc>
  <rrc rId="300" sId="8" ref="AG1:AG1048576" action="deleteCol">
    <undo index="0" exp="ref" v="1" dr="AG16" r="BI16" sId="8"/>
    <undo index="0" exp="ref" v="1" dr="AG16" r="AU16" sId="8"/>
    <undo index="0" exp="ref" v="1" dr="AG9" r="BI9" sId="8"/>
    <undo index="0" exp="ref" v="1" dr="AG9" r="AU9" sId="8"/>
    <undo index="10" exp="area" ref3D="1" dr="$FN$1:$GA$1048576" dn="Z_A72DD7E4_8E17_45C1_B6EA_82FDF646C0B8_.wvu.Cols" sId="8"/>
    <undo index="8" exp="area" ref3D="1" dr="$ES$1:$FF$1048576" dn="Z_A72DD7E4_8E17_45C1_B6EA_82FDF646C0B8_.wvu.Cols" sId="8"/>
    <undo index="6" exp="area" ref3D="1" dr="$DC$1:$ED$1048576" dn="Z_A72DD7E4_8E17_45C1_B6EA_82FDF646C0B8_.wvu.Cols" sId="8"/>
    <undo index="4" exp="area" ref3D="1" dr="$BM$1:$CN$1048576" dn="Z_A72DD7E4_8E17_45C1_B6EA_82FDF646C0B8_.wvu.Cols" sId="8"/>
    <undo index="2" exp="area" ref3D="1" dr="$AA$1:$AX$1048576" dn="Z_A72DD7E4_8E17_45C1_B6EA_82FDF646C0B8_.wvu.Cols" sId="8"/>
    <undo index="4" exp="area" ref3D="1" dr="$BM$1:$CN$1048576" dn="Z_9B7E6E96_3130_49B9_ABF2_1207FBFACEF7_.wvu.Cols" sId="8"/>
    <undo index="2" exp="area" ref3D="1" dr="$AA$1:$AX$1048576" dn="Z_9B7E6E96_3130_49B9_ABF2_1207FBFACEF7_.wvu.Cols" sId="8"/>
    <undo index="2" exp="area" ref3D="1" dr="$BM$1:$CN$1048576" dn="Z_99DAB54F_9998_492B_954C_CE1032159A97_.wvu.Cols" sId="8"/>
    <undo index="1" exp="area" ref3D="1" dr="$AA$1:$AX$1048576" dn="Z_99DAB54F_9998_492B_954C_CE1032159A97_.wvu.Cols" sId="8"/>
    <undo index="2" exp="area" ref3D="1" dr="$BM$1:$CN$1048576" dn="Z_98B54243_17AA_4C58_A903_4F7DE38BFF74_.wvu.Cols" sId="8"/>
    <undo index="1" exp="area" ref3D="1" dr="$AA$1:$AX$1048576" dn="Z_98B54243_17AA_4C58_A903_4F7DE38BFF74_.wvu.Cols" sId="8"/>
    <undo index="2" exp="area" ref3D="1" dr="$BM$1:$CN$1048576" dn="Z_EC21DF5B_E5BE_4E3D_99FF_D14A3AECB1FB_.wvu.Cols" sId="8"/>
    <undo index="1" exp="area" ref3D="1" dr="$AA$1:$AX$1048576" dn="Z_EC21DF5B_E5BE_4E3D_99FF_D14A3AECB1FB_.wvu.Cols" sId="8"/>
    <undo index="2" exp="area" ref3D="1" dr="$BM$1:$CN$1048576" dn="Z_DE027F13_EE7B_491D_9CF8_E2E18DD61ED8_.wvu.Cols" sId="8"/>
    <undo index="1" exp="area" ref3D="1" dr="$AA$1:$AX$1048576" dn="Z_DE027F13_EE7B_491D_9CF8_E2E18DD61ED8_.wvu.Cols" sId="8"/>
    <undo index="2" exp="area" ref3D="1" dr="$BM$1:$CN$1048576" dn="Z_D7472A55_53F6_4F75_9BD0_118390EEEE61_.wvu.Cols" sId="8"/>
    <undo index="1" exp="area" ref3D="1" dr="$AA$1:$AX$1048576" dn="Z_D7472A55_53F6_4F75_9BD0_118390EEEE61_.wvu.Cols" sId="8"/>
    <undo index="6" exp="area" ref3D="1" dr="$FN$1:$GA$1048576" dn="Z_D5427FDC_0840_4BD5_BC42_22E35BFF96BA_.wvu.Cols" sId="8"/>
    <undo index="4" exp="area" ref3D="1" dr="$BM$1:$CN$1048576" dn="Z_D5427FDC_0840_4BD5_BC42_22E35BFF96BA_.wvu.Cols" sId="8"/>
    <undo index="2" exp="area" ref3D="1" dr="$AA$1:$AX$1048576" dn="Z_D5427FDC_0840_4BD5_BC42_22E35BFF96BA_.wvu.Cols" sId="8"/>
    <undo index="2" exp="area" ref3D="1" dr="$BM$1:$CN$1048576" dn="Z_CE09DF15_FC71_45DB_A715_5E342A1E9DF6_.wvu.Cols" sId="8"/>
    <undo index="1" exp="area" ref3D="1" dr="$AA$1:$AX$1048576" dn="Z_CE09DF15_FC71_45DB_A715_5E342A1E9DF6_.wvu.Cols" sId="8"/>
    <undo index="2" exp="area" ref3D="1" dr="$BM$1:$CN$1048576" dn="Z_C9A773E5_105B_471E_8D6C_AA117A6DC6FC_.wvu.Cols" sId="8"/>
    <undo index="1" exp="area" ref3D="1" dr="$AA$1:$AX$1048576" dn="Z_C9A773E5_105B_471E_8D6C_AA117A6DC6FC_.wvu.Cols" sId="8"/>
    <undo index="4" exp="area" ref3D="1" dr="$BM$1:$CN$1048576" dn="Z_C59CEEC7_3FE0_4962_B269_7B9ABF21C7B4_.wvu.Cols" sId="8"/>
    <undo index="2" exp="area" ref3D="1" dr="$AA$1:$AX$1048576" dn="Z_C59CEEC7_3FE0_4962_B269_7B9ABF21C7B4_.wvu.Cols" sId="8"/>
    <undo index="2" exp="area" ref3D="1" dr="$BM$1:$CN$1048576" dn="Z_BD7B78EF_30C4_45E5_81E0_4657ED2D6ECC_.wvu.Cols" sId="8"/>
    <undo index="1" exp="area" ref3D="1" dr="$AA$1:$AX$1048576" dn="Z_BD7B78EF_30C4_45E5_81E0_4657ED2D6ECC_.wvu.Cols" sId="8"/>
    <undo index="4" exp="area" ref3D="1" dr="$BM$1:$CN$1048576" dn="Z_B7F3A255_7A5D_4CFA_B5B9_6AD248070729_.wvu.Cols" sId="8"/>
    <undo index="2" exp="area" ref3D="1" dr="$AA$1:$AX$1048576" dn="Z_B7F3A255_7A5D_4CFA_B5B9_6AD248070729_.wvu.Cols" sId="8"/>
    <undo index="2" exp="area" ref3D="1" dr="$BM$1:$CN$1048576" dn="Z_AE54AF70_AD6D_48EF_9A8E_16C4FF58B875_.wvu.Cols" sId="8"/>
    <undo index="1" exp="area" ref3D="1" dr="$AA$1:$AX$1048576" dn="Z_AE54AF70_AD6D_48EF_9A8E_16C4FF58B875_.wvu.Cols" sId="8"/>
    <undo index="10" exp="area" ref3D="1" dr="$FN$1:$GA$1048576" dn="Z_9396B418_0DC7_4CAE_9839_4E1FE529C903_.wvu.Cols" sId="8"/>
    <undo index="8" exp="area" ref3D="1" dr="$ES$1:$FF$1048576" dn="Z_9396B418_0DC7_4CAE_9839_4E1FE529C903_.wvu.Cols" sId="8"/>
    <undo index="6" exp="area" ref3D="1" dr="$DC$1:$ED$1048576" dn="Z_9396B418_0DC7_4CAE_9839_4E1FE529C903_.wvu.Cols" sId="8"/>
    <undo index="4" exp="area" ref3D="1" dr="$BM$1:$CN$1048576" dn="Z_9396B418_0DC7_4CAE_9839_4E1FE529C903_.wvu.Cols" sId="8"/>
    <undo index="2" exp="area" ref3D="1" dr="$AA$1:$AX$1048576" dn="Z_9396B418_0DC7_4CAE_9839_4E1FE529C903_.wvu.Cols" sId="8"/>
    <undo index="2" exp="area" ref3D="1" dr="$BM$1:$CN$1048576" dn="Z_7DA296DB_43CC_4FAA_B30A_F76F08E10BE6_.wvu.Cols" sId="8"/>
    <undo index="1" exp="area" ref3D="1" dr="$AA$1:$AX$1048576" dn="Z_7DA296DB_43CC_4FAA_B30A_F76F08E10BE6_.wvu.Cols" sId="8"/>
    <undo index="6" exp="area" ref3D="1" dr="$FN$1:$GA$1048576" dn="Z_7C6BB9A7_B2A0_4A75_9522_BDD6A2F54D2A_.wvu.Cols" sId="8"/>
    <undo index="4" exp="area" ref3D="1" dr="$BM$1:$CN$1048576" dn="Z_7C6BB9A7_B2A0_4A75_9522_BDD6A2F54D2A_.wvu.Cols" sId="8"/>
    <undo index="2" exp="area" ref3D="1" dr="$AA$1:$AX$1048576" dn="Z_7C6BB9A7_B2A0_4A75_9522_BDD6A2F54D2A_.wvu.Cols" sId="8"/>
    <undo index="2" exp="area" ref3D="1" dr="$BM$1:$CN$1048576" dn="Z_78725C7C_D5F4_4171_A3BF_852E9E67648B_.wvu.Cols" sId="8"/>
    <undo index="1" exp="area" ref3D="1" dr="$AA$1:$AX$1048576" dn="Z_78725C7C_D5F4_4171_A3BF_852E9E67648B_.wvu.Cols" sId="8"/>
    <undo index="4" exp="area" ref3D="1" dr="$BM$1:$CN$1048576" dn="Z_5B3A94DD_F138_4F10_BDCF_51726F52F5EA_.wvu.Cols" sId="8"/>
    <undo index="2" exp="area" ref3D="1" dr="$AA$1:$AX$1048576" dn="Z_5B3A94DD_F138_4F10_BDCF_51726F52F5EA_.wvu.Cols" sId="8"/>
    <undo index="4" exp="area" ref3D="1" dr="$BM$1:$CN$1048576" dn="Z_50AD3F31_68BE_4AFE_B329_9874A0A64339_.wvu.Cols" sId="8"/>
    <undo index="2" exp="area" ref3D="1" dr="$AA$1:$AX$1048576" dn="Z_50AD3F31_68BE_4AFE_B329_9874A0A64339_.wvu.Cols" sId="8"/>
    <undo index="4" exp="area" ref3D="1" dr="$BM$1:$CN$1048576" dn="Z_43A82A29_4912_4F7F_8B05_3068C93337DE_.wvu.Cols" sId="8"/>
    <undo index="2" exp="area" ref3D="1" dr="$AA$1:$AX$1048576" dn="Z_43A82A29_4912_4F7F_8B05_3068C93337DE_.wvu.Cols" sId="8"/>
    <undo index="4" exp="area" ref3D="1" dr="$BM$1:$CN$1048576" dn="Z_38325982_3034_41A5_87AE_C5F97D918CAA_.wvu.Cols" sId="8"/>
    <undo index="2" exp="area" ref3D="1" dr="$AA$1:$AX$1048576" dn="Z_38325982_3034_41A5_87AE_C5F97D918CAA_.wvu.Cols" sId="8"/>
    <undo index="4" exp="area" ref3D="1" dr="$BM$1:$CN$1048576" dn="Z_346C95C1_1CC6_4D7E_A98D_95E6FB8F3D0C_.wvu.Cols" sId="8"/>
    <undo index="2" exp="area" ref3D="1" dr="$AA$1:$AX$1048576" dn="Z_346C95C1_1CC6_4D7E_A98D_95E6FB8F3D0C_.wvu.Cols" sId="8"/>
    <undo index="2" exp="area" ref3D="1" dr="$BM$1:$CN$1048576" dn="Z_2886425B_FDB9_4377_9EA8_C029DC51F951_.wvu.Cols" sId="8"/>
    <undo index="1" exp="area" ref3D="1" dr="$AA$1:$AX$1048576" dn="Z_2886425B_FDB9_4377_9EA8_C029DC51F951_.wvu.Cols" sId="8"/>
    <undo index="4" exp="area" ref3D="1" dr="$BM$1:$CN$1048576" dn="Z_13D990A2_7A43_4408_A14A_0BBC740B34E7_.wvu.Cols" sId="8"/>
    <undo index="2" exp="area" ref3D="1" dr="$AA$1:$AX$1048576" dn="Z_13D990A2_7A43_4408_A14A_0BBC740B34E7_.wvu.Cols" sId="8"/>
    <undo index="2" exp="area" ref3D="1" dr="$BM$1:$CN$1048576" dn="Z_10D493BC_5883_40CD_9812_0373CBDA2F53_.wvu.Cols" sId="8"/>
    <undo index="1" exp="area" ref3D="1" dr="$AA$1:$AX$1048576" dn="Z_10D493BC_5883_40CD_9812_0373CBDA2F53_.wvu.Cols" sId="8"/>
    <rfmt sheetId="8" xfDxf="1" sqref="AG1:AG1048576" start="0" length="0">
      <dxf>
        <font>
          <b/>
        </font>
      </dxf>
    </rfmt>
    <rfmt sheetId="8" sqref="AG1" start="0" length="0">
      <dxf>
        <fill>
          <gradientFill degree="270">
            <stop position="0">
              <color theme="5" tint="0.59999389629810485"/>
            </stop>
            <stop position="1">
              <color theme="5" tint="-0.25098422193060094"/>
            </stop>
          </gradientFill>
        </fill>
        <alignment horizontal="center" vertical="top" readingOrder="0"/>
      </dxf>
    </rfmt>
    <rfmt sheetId="8" sqref="AG2" start="0" length="0">
      <dxf>
        <fill>
          <gradientFill degree="270">
            <stop position="0">
              <color theme="5" tint="0.59999389629810485"/>
            </stop>
            <stop position="1">
              <color theme="5" tint="-0.25098422193060094"/>
            </stop>
          </gradientFill>
        </fill>
        <alignment horizontal="center" vertical="top" readingOrder="0"/>
      </dxf>
    </rfmt>
    <rfmt sheetId="8" sqref="AG3" start="0" length="0">
      <dxf>
        <fill>
          <gradientFill degree="270">
            <stop position="0">
              <color theme="5" tint="0.59999389629810485"/>
            </stop>
            <stop position="1">
              <color theme="5" tint="-0.25098422193060094"/>
            </stop>
          </gradientFill>
        </fill>
        <alignment horizontal="center" vertical="top" readingOrder="0"/>
      </dxf>
    </rfmt>
    <rfmt sheetId="8" sqref="AG4" start="0" length="0">
      <dxf>
        <fill>
          <gradientFill degree="270">
            <stop position="0">
              <color theme="5" tint="0.59999389629810485"/>
            </stop>
            <stop position="1">
              <color theme="5" tint="-0.25098422193060094"/>
            </stop>
          </gradientFill>
        </fill>
        <alignment horizontal="center" vertical="top" readingOrder="0"/>
      </dxf>
    </rfmt>
    <rfmt sheetId="8" sqref="AG5" start="0" length="0">
      <dxf>
        <fill>
          <gradientFill degree="270">
            <stop position="0">
              <color theme="5" tint="0.59999389629810485"/>
            </stop>
            <stop position="1">
              <color theme="5" tint="-0.25098422193060094"/>
            </stop>
          </gradientFill>
        </fill>
        <alignment horizontal="center" vertical="top" readingOrder="0"/>
      </dxf>
    </rfmt>
    <rfmt sheetId="8" sqref="AG6" start="0" length="0">
      <dxf>
        <fill>
          <patternFill patternType="solid">
            <bgColor theme="3" tint="-0.249977111117893"/>
          </patternFill>
        </fill>
        <border outline="0">
          <top style="medium">
            <color indexed="64"/>
          </top>
        </border>
      </dxf>
    </rfmt>
    <rfmt sheetId="8" sqref="AG7" start="0" length="0">
      <dxf>
        <font>
          <sz val="12"/>
        </font>
        <fill>
          <patternFill patternType="solid">
            <bgColor rgb="FFFFC000"/>
          </patternFill>
        </fill>
        <alignment horizontal="center" vertical="top" readingOrder="0"/>
        <border outline="0">
          <top style="medium">
            <color indexed="64"/>
          </top>
        </border>
      </dxf>
    </rfmt>
    <rfmt sheetId="8" sqref="AG8" start="0" length="0">
      <dxf>
        <font>
          <sz val="12"/>
        </font>
        <fill>
          <patternFill patternType="solid">
            <bgColor rgb="FFFFC000"/>
          </patternFill>
        </fill>
        <alignment horizontal="center" vertical="top" readingOrder="0"/>
        <border outline="0">
          <top style="medium">
            <color indexed="64"/>
          </top>
          <bottom style="medium">
            <color indexed="64"/>
          </bottom>
        </border>
      </dxf>
    </rfmt>
    <rcc rId="0" sId="8" dxf="1">
      <nc r="AG9" t="inlineStr">
        <is>
          <t>Alapóra</t>
        </is>
      </nc>
      <ndxf>
        <alignment horizontal="center" vertical="top" readingOrder="0"/>
        <protection hidden="1"/>
      </ndxf>
    </rcc>
    <rfmt sheetId="8" sqref="AG1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medium">
            <color indexed="64"/>
          </top>
          <bottom style="thin">
            <color indexed="64"/>
          </bottom>
        </border>
        <protection hidden="1"/>
      </dxf>
    </rfmt>
    <rfmt sheetId="8" sqref="AG1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medium">
            <color indexed="64"/>
          </bottom>
        </border>
        <protection hidden="1"/>
      </dxf>
    </rfmt>
    <rfmt sheetId="8" sqref="AG14" start="0" length="0">
      <dxf>
        <font>
          <sz val="12"/>
        </font>
        <fill>
          <patternFill patternType="solid">
            <bgColor rgb="FFFFC000"/>
          </patternFill>
        </fill>
        <alignment horizontal="center" vertical="top" readingOrder="0"/>
      </dxf>
    </rfmt>
    <rfmt sheetId="8" sqref="AG15" start="0" length="0">
      <dxf>
        <fill>
          <patternFill patternType="solid">
            <bgColor theme="6" tint="0.39997558519241921"/>
          </patternFill>
        </fill>
        <border outline="0">
          <top style="medium">
            <color indexed="64"/>
          </top>
          <bottom style="medium">
            <color indexed="64"/>
          </bottom>
        </border>
      </dxf>
    </rfmt>
    <rcc rId="0" sId="8" dxf="1">
      <nc r="AG16" t="inlineStr">
        <is>
          <t>Alapóra</t>
        </is>
      </nc>
      <ndxf>
        <alignment horizontal="center" vertical="top" readingOrder="0"/>
        <protection hidden="1"/>
      </ndxf>
    </rcc>
    <rfmt sheetId="8" sqref="AG1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medium">
            <color indexed="64"/>
          </top>
          <bottom style="thin">
            <color indexed="64"/>
          </bottom>
        </border>
        <protection hidden="1"/>
      </dxf>
    </rfmt>
    <rfmt sheetId="8" sqref="AG1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2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2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2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2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2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2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2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2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2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2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3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3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3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3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3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3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3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3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3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3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4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4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42" start="0" length="0">
      <dxf>
        <font>
          <sz val="10"/>
        </font>
        <fill>
          <patternFill patternType="solid">
            <bgColor rgb="FF00B0F0"/>
          </patternFill>
        </fill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4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4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4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4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4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</border>
      </dxf>
    </rfmt>
    <rfmt sheetId="8" sqref="AG48" start="0" length="0">
      <dxf>
        <font>
          <sz val="10"/>
        </font>
        <fill>
          <patternFill patternType="solid">
            <bgColor theme="9" tint="-0.249977111117893"/>
          </patternFill>
        </fill>
        <alignment horizontal="center" vertical="top" readingOrder="0"/>
        <border outline="0">
          <top style="medium">
            <color indexed="64"/>
          </top>
        </border>
        <protection hidden="1"/>
      </dxf>
    </rfmt>
    <rfmt sheetId="8" sqref="AG49" start="0" length="0">
      <dxf>
        <font>
          <sz val="10"/>
        </font>
        <fill>
          <patternFill patternType="solid">
            <bgColor theme="9" tint="-0.249977111117893"/>
          </patternFill>
        </fill>
        <alignment horizontal="center" vertical="top" readingOrder="0"/>
        <protection hidden="1"/>
      </dxf>
    </rfmt>
    <rfmt sheetId="8" sqref="AG5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medium">
            <color indexed="64"/>
          </top>
          <bottom style="thin">
            <color indexed="64"/>
          </bottom>
        </border>
        <protection hidden="1"/>
      </dxf>
    </rfmt>
    <rfmt sheetId="8" sqref="AG5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5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5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5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5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5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5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5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5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6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6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6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6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6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6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6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6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6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6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7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7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7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73" start="0" length="0">
      <dxf>
        <font>
          <sz val="10"/>
        </font>
        <fill>
          <patternFill patternType="solid">
            <bgColor rgb="FF0070C0"/>
          </patternFill>
        </fill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74" start="0" length="0">
      <dxf>
        <font>
          <sz val="10"/>
        </font>
        <fill>
          <patternFill patternType="solid">
            <bgColor rgb="FF0070C0"/>
          </patternFill>
        </fill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7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7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7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7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7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80" start="0" length="0">
      <dxf>
        <font>
          <sz val="10"/>
        </font>
        <fill>
          <patternFill patternType="solid">
            <bgColor theme="3" tint="0.39997558519241921"/>
          </patternFill>
        </fill>
        <alignment horizontal="center" vertical="top" readingOrder="0"/>
        <border outline="0">
          <top style="medium">
            <color indexed="64"/>
          </top>
        </border>
        <protection hidden="1"/>
      </dxf>
    </rfmt>
    <rfmt sheetId="8" sqref="AG81" start="0" length="0">
      <dxf>
        <font>
          <sz val="10"/>
        </font>
        <fill>
          <patternFill patternType="solid">
            <bgColor theme="3" tint="0.39997558519241921"/>
          </patternFill>
        </fill>
        <alignment horizontal="center" vertical="top" readingOrder="0"/>
        <protection hidden="1"/>
      </dxf>
    </rfmt>
    <rfmt sheetId="8" sqref="AG8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medium">
            <color indexed="64"/>
          </top>
          <bottom style="thin">
            <color indexed="64"/>
          </bottom>
        </border>
        <protection hidden="1"/>
      </dxf>
    </rfmt>
    <rfmt sheetId="8" sqref="AG8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8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8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8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8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8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8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9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9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9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9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9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9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9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9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9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9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0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0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0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0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0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0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0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0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0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0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1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1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12" start="0" length="0">
      <dxf>
        <font>
          <sz val="10"/>
        </font>
        <fill>
          <patternFill patternType="solid">
            <bgColor theme="8" tint="-0.249977111117893"/>
          </patternFill>
        </fill>
        <alignment horizontal="center" vertical="top" readingOrder="0"/>
        <border outline="0">
          <top style="medium">
            <color indexed="64"/>
          </top>
        </border>
        <protection hidden="1"/>
      </dxf>
    </rfmt>
    <rfmt sheetId="8" sqref="AG113" start="0" length="0">
      <dxf>
        <font>
          <sz val="10"/>
        </font>
        <fill>
          <patternFill patternType="solid">
            <bgColor theme="8" tint="-0.249977111117893"/>
          </patternFill>
        </fill>
        <alignment horizontal="center" vertical="top" readingOrder="0"/>
        <border outline="0">
          <bottom style="medium">
            <color indexed="64"/>
          </bottom>
        </border>
        <protection hidden="1"/>
      </dxf>
    </rfmt>
    <rfmt sheetId="8" sqref="AG11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medium">
            <color indexed="64"/>
          </top>
          <bottom style="thin">
            <color indexed="64"/>
          </bottom>
        </border>
        <protection hidden="1"/>
      </dxf>
    </rfmt>
    <rfmt sheetId="8" sqref="AG11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1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1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1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1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2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2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2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2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2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2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2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2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2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2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3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3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3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3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3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3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3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3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3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39" start="0" length="0">
      <dxf>
        <font>
          <sz val="10"/>
        </font>
        <fill>
          <patternFill patternType="solid">
            <bgColor rgb="FF00B0F0"/>
          </patternFill>
        </fill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4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4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4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4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4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medium">
            <color indexed="64"/>
          </bottom>
        </border>
      </dxf>
    </rfmt>
    <rfmt sheetId="8" sqref="AG145" start="0" length="0">
      <dxf>
        <font>
          <sz val="10"/>
        </font>
        <fill>
          <patternFill patternType="solid">
            <bgColor theme="0" tint="-0.499984740745262"/>
          </patternFill>
        </fill>
        <alignment horizontal="center" vertical="top" readingOrder="0"/>
        <border outline="0">
          <top style="medium">
            <color indexed="64"/>
          </top>
        </border>
        <protection hidden="1"/>
      </dxf>
    </rfmt>
    <rfmt sheetId="8" sqref="AG146" start="0" length="0">
      <dxf>
        <font>
          <sz val="10"/>
        </font>
        <fill>
          <patternFill patternType="solid">
            <bgColor theme="0" tint="-0.499984740745262"/>
          </patternFill>
        </fill>
        <alignment horizontal="center" vertical="top" readingOrder="0"/>
        <border outline="0">
          <bottom style="medium">
            <color indexed="64"/>
          </bottom>
        </border>
        <protection hidden="1"/>
      </dxf>
    </rfmt>
    <rfmt sheetId="8" sqref="AG14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medium">
            <color indexed="64"/>
          </top>
          <bottom style="thin">
            <color indexed="64"/>
          </bottom>
        </border>
        <protection hidden="1"/>
      </dxf>
    </rfmt>
    <rfmt sheetId="8" sqref="AG14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4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5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5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5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5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5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5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5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5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5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5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6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6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medium">
            <color indexed="64"/>
          </bottom>
        </border>
      </dxf>
    </rfmt>
    <rfmt sheetId="8" sqref="AG162" start="0" length="0">
      <dxf>
        <font>
          <sz val="10"/>
        </font>
        <fill>
          <patternFill patternType="solid">
            <bgColor theme="2" tint="-0.499984740745262"/>
          </patternFill>
        </fill>
        <alignment horizontal="center" vertical="top" readingOrder="0"/>
        <border outline="0">
          <top style="medium">
            <color indexed="64"/>
          </top>
        </border>
        <protection hidden="1"/>
      </dxf>
    </rfmt>
    <rfmt sheetId="8" sqref="AG163" start="0" length="0">
      <dxf>
        <font>
          <sz val="10"/>
        </font>
        <fill>
          <patternFill patternType="solid">
            <bgColor theme="2" tint="-0.499984740745262"/>
          </patternFill>
        </fill>
        <alignment horizontal="center" vertical="top" readingOrder="0"/>
        <border outline="0">
          <bottom style="medium">
            <color indexed="64"/>
          </bottom>
        </border>
        <protection hidden="1"/>
      </dxf>
    </rfmt>
    <rfmt sheetId="8" sqref="AG16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medium">
            <color indexed="64"/>
          </top>
          <bottom style="thin">
            <color indexed="64"/>
          </bottom>
        </border>
        <protection hidden="1"/>
      </dxf>
    </rfmt>
    <rfmt sheetId="8" sqref="AG16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6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6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6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6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7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7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7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7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7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7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7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7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7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medium">
            <color indexed="64"/>
          </bottom>
        </border>
      </dxf>
    </rfmt>
    <rfmt sheetId="8" sqref="AG179" start="0" length="0">
      <dxf>
        <fill>
          <patternFill patternType="solid">
            <bgColor theme="3" tint="-0.249977111117893"/>
          </patternFill>
        </fill>
        <border outline="0">
          <top style="medium">
            <color indexed="64"/>
          </top>
          <bottom style="medium">
            <color indexed="64"/>
          </bottom>
        </border>
        <protection hidden="1"/>
      </dxf>
    </rfmt>
    <rfmt sheetId="8" sqref="AG180" start="0" length="0">
      <dxf>
        <fill>
          <patternFill patternType="solid">
            <bgColor theme="1" tint="0.499984740745262"/>
          </patternFill>
        </fill>
      </dxf>
    </rfmt>
    <rfmt sheetId="8" sqref="AG181" start="0" length="0">
      <dxf>
        <fill>
          <patternFill patternType="solid">
            <bgColor theme="1" tint="0.499984740745262"/>
          </patternFill>
        </fill>
      </dxf>
    </rfmt>
    <rfmt sheetId="8" sqref="AG182" start="0" length="0">
      <dxf>
        <fill>
          <patternFill patternType="solid">
            <bgColor theme="1" tint="0.499984740745262"/>
          </patternFill>
        </fill>
      </dxf>
    </rfmt>
    <rfmt sheetId="8" sqref="AG183" start="0" length="0">
      <dxf>
        <fill>
          <patternFill patternType="solid">
            <bgColor theme="1" tint="0.499984740745262"/>
          </patternFill>
        </fill>
      </dxf>
    </rfmt>
    <rfmt sheetId="8" sqref="AG184" start="0" length="0">
      <dxf>
        <fill>
          <patternFill patternType="solid">
            <bgColor theme="1" tint="0.499984740745262"/>
          </patternFill>
        </fill>
      </dxf>
    </rfmt>
    <rfmt sheetId="8" sqref="AG185" start="0" length="0">
      <dxf>
        <fill>
          <patternFill patternType="solid">
            <bgColor theme="1" tint="0.499984740745262"/>
          </patternFill>
        </fill>
      </dxf>
    </rfmt>
    <rfmt sheetId="8" sqref="AG186" start="0" length="0">
      <dxf>
        <fill>
          <patternFill patternType="solid">
            <bgColor theme="1" tint="0.499984740745262"/>
          </patternFill>
        </fill>
      </dxf>
    </rfmt>
    <rfmt sheetId="8" sqref="AG187" start="0" length="0">
      <dxf>
        <fill>
          <patternFill patternType="solid">
            <bgColor theme="1" tint="0.499984740745262"/>
          </patternFill>
        </fill>
      </dxf>
    </rfmt>
    <rfmt sheetId="8" sqref="AG188" start="0" length="0">
      <dxf>
        <fill>
          <patternFill patternType="solid">
            <bgColor theme="1" tint="0.499984740745262"/>
          </patternFill>
        </fill>
      </dxf>
    </rfmt>
    <rfmt sheetId="8" sqref="AG189" start="0" length="0">
      <dxf>
        <fill>
          <patternFill patternType="solid">
            <bgColor theme="1" tint="0.499984740745262"/>
          </patternFill>
        </fill>
      </dxf>
    </rfmt>
    <rfmt sheetId="8" sqref="AG190" start="0" length="0">
      <dxf>
        <fill>
          <patternFill patternType="solid">
            <bgColor theme="1" tint="0.499984740745262"/>
          </patternFill>
        </fill>
      </dxf>
    </rfmt>
    <rfmt sheetId="8" sqref="AG191" start="0" length="0">
      <dxf>
        <fill>
          <patternFill patternType="solid">
            <bgColor theme="1" tint="0.499984740745262"/>
          </patternFill>
        </fill>
      </dxf>
    </rfmt>
    <rfmt sheetId="8" sqref="AG192" start="0" length="0">
      <dxf>
        <fill>
          <patternFill patternType="solid">
            <bgColor theme="1" tint="0.499984740745262"/>
          </patternFill>
        </fill>
      </dxf>
    </rfmt>
    <rfmt sheetId="8" sqref="AG193" start="0" length="0">
      <dxf>
        <fill>
          <patternFill patternType="solid">
            <bgColor theme="1" tint="0.499984740745262"/>
          </patternFill>
        </fill>
      </dxf>
    </rfmt>
    <rfmt sheetId="8" sqref="AG194" start="0" length="0">
      <dxf>
        <fill>
          <patternFill patternType="solid">
            <bgColor theme="1" tint="0.499984740745262"/>
          </patternFill>
        </fill>
      </dxf>
    </rfmt>
    <rfmt sheetId="8" sqref="AG195" start="0" length="0">
      <dxf>
        <fill>
          <patternFill patternType="solid">
            <bgColor theme="1" tint="0.499984740745262"/>
          </patternFill>
        </fill>
      </dxf>
    </rfmt>
    <rfmt sheetId="8" sqref="AG196" start="0" length="0">
      <dxf>
        <fill>
          <patternFill patternType="solid">
            <bgColor theme="1" tint="0.499984740745262"/>
          </patternFill>
        </fill>
      </dxf>
    </rfmt>
    <rfmt sheetId="8" sqref="AG197" start="0" length="0">
      <dxf>
        <fill>
          <patternFill patternType="solid">
            <bgColor theme="1" tint="0.499984740745262"/>
          </patternFill>
        </fill>
      </dxf>
    </rfmt>
    <rfmt sheetId="8" sqref="AG198" start="0" length="0">
      <dxf>
        <fill>
          <patternFill patternType="solid">
            <bgColor theme="1" tint="0.499984740745262"/>
          </patternFill>
        </fill>
      </dxf>
    </rfmt>
    <rfmt sheetId="8" sqref="AG199" start="0" length="0">
      <dxf>
        <fill>
          <patternFill patternType="solid">
            <bgColor theme="1" tint="0.499984740745262"/>
          </patternFill>
        </fill>
      </dxf>
    </rfmt>
    <rfmt sheetId="8" sqref="AG200" start="0" length="0">
      <dxf>
        <fill>
          <patternFill patternType="solid">
            <bgColor theme="1" tint="0.499984740745262"/>
          </patternFill>
        </fill>
      </dxf>
    </rfmt>
    <rfmt sheetId="8" sqref="AG201" start="0" length="0">
      <dxf>
        <fill>
          <patternFill patternType="solid">
            <bgColor theme="1" tint="0.499984740745262"/>
          </patternFill>
        </fill>
      </dxf>
    </rfmt>
    <rfmt sheetId="8" sqref="AG202" start="0" length="0">
      <dxf>
        <fill>
          <patternFill patternType="solid">
            <bgColor theme="1" tint="0.499984740745262"/>
          </patternFill>
        </fill>
      </dxf>
    </rfmt>
    <rfmt sheetId="8" sqref="AG203" start="0" length="0">
      <dxf>
        <fill>
          <patternFill patternType="solid">
            <bgColor theme="1" tint="0.499984740745262"/>
          </patternFill>
        </fill>
      </dxf>
    </rfmt>
    <rfmt sheetId="8" sqref="AG204" start="0" length="0">
      <dxf>
        <fill>
          <patternFill patternType="solid">
            <bgColor theme="1" tint="0.499984740745262"/>
          </patternFill>
        </fill>
      </dxf>
    </rfmt>
    <rfmt sheetId="8" sqref="AG205" start="0" length="0">
      <dxf>
        <fill>
          <patternFill patternType="solid">
            <bgColor theme="1" tint="0.499984740745262"/>
          </patternFill>
        </fill>
      </dxf>
    </rfmt>
    <rfmt sheetId="8" sqref="AG206" start="0" length="0">
      <dxf>
        <fill>
          <patternFill patternType="solid">
            <bgColor theme="1" tint="0.499984740745262"/>
          </patternFill>
        </fill>
      </dxf>
    </rfmt>
    <rfmt sheetId="8" sqref="AG207" start="0" length="0">
      <dxf>
        <fill>
          <patternFill patternType="solid">
            <bgColor theme="1" tint="0.499984740745262"/>
          </patternFill>
        </fill>
      </dxf>
    </rfmt>
    <rfmt sheetId="8" sqref="AG208" start="0" length="0">
      <dxf>
        <fill>
          <patternFill patternType="solid">
            <bgColor theme="1" tint="0.499984740745262"/>
          </patternFill>
        </fill>
      </dxf>
    </rfmt>
    <rfmt sheetId="8" sqref="AG209" start="0" length="0">
      <dxf>
        <fill>
          <patternFill patternType="solid">
            <bgColor theme="1" tint="0.499984740745262"/>
          </patternFill>
        </fill>
      </dxf>
    </rfmt>
    <rfmt sheetId="8" sqref="AG210" start="0" length="0">
      <dxf>
        <fill>
          <patternFill patternType="solid">
            <bgColor theme="1" tint="0.499984740745262"/>
          </patternFill>
        </fill>
      </dxf>
    </rfmt>
    <rfmt sheetId="8" sqref="AG211" start="0" length="0">
      <dxf>
        <fill>
          <patternFill patternType="solid">
            <bgColor theme="1" tint="0.499984740745262"/>
          </patternFill>
        </fill>
      </dxf>
    </rfmt>
    <rfmt sheetId="8" sqref="AG212" start="0" length="0">
      <dxf>
        <fill>
          <patternFill patternType="solid">
            <bgColor theme="1" tint="0.499984740745262"/>
          </patternFill>
        </fill>
      </dxf>
    </rfmt>
    <rfmt sheetId="8" sqref="AG213" start="0" length="0">
      <dxf>
        <fill>
          <patternFill patternType="solid">
            <bgColor theme="1" tint="0.499984740745262"/>
          </patternFill>
        </fill>
      </dxf>
    </rfmt>
    <rfmt sheetId="8" sqref="AG214" start="0" length="0">
      <dxf>
        <fill>
          <patternFill patternType="solid">
            <bgColor theme="1" tint="0.499984740745262"/>
          </patternFill>
        </fill>
      </dxf>
    </rfmt>
    <rfmt sheetId="8" sqref="AG215" start="0" length="0">
      <dxf>
        <fill>
          <patternFill patternType="solid">
            <bgColor theme="1" tint="0.499984740745262"/>
          </patternFill>
        </fill>
      </dxf>
    </rfmt>
    <rfmt sheetId="8" sqref="AG216" start="0" length="0">
      <dxf>
        <fill>
          <patternFill patternType="solid">
            <bgColor theme="1" tint="0.499984740745262"/>
          </patternFill>
        </fill>
      </dxf>
    </rfmt>
    <rfmt sheetId="8" sqref="AG217" start="0" length="0">
      <dxf>
        <fill>
          <patternFill patternType="solid">
            <bgColor theme="1" tint="0.499984740745262"/>
          </patternFill>
        </fill>
      </dxf>
    </rfmt>
    <rfmt sheetId="8" sqref="AG218" start="0" length="0">
      <dxf>
        <fill>
          <patternFill patternType="solid">
            <bgColor theme="1" tint="0.499984740745262"/>
          </patternFill>
        </fill>
      </dxf>
    </rfmt>
    <rfmt sheetId="8" sqref="AG219" start="0" length="0">
      <dxf>
        <fill>
          <patternFill patternType="solid">
            <bgColor theme="1" tint="0.499984740745262"/>
          </patternFill>
        </fill>
      </dxf>
    </rfmt>
    <rfmt sheetId="8" sqref="AG220" start="0" length="0">
      <dxf>
        <fill>
          <patternFill patternType="solid">
            <bgColor theme="1" tint="0.499984740745262"/>
          </patternFill>
        </fill>
      </dxf>
    </rfmt>
    <rfmt sheetId="8" sqref="AG221" start="0" length="0">
      <dxf>
        <fill>
          <patternFill patternType="solid">
            <bgColor theme="1" tint="0.499984740745262"/>
          </patternFill>
        </fill>
      </dxf>
    </rfmt>
    <rfmt sheetId="8" sqref="AG222" start="0" length="0">
      <dxf>
        <fill>
          <patternFill patternType="solid">
            <bgColor theme="1" tint="0.499984740745262"/>
          </patternFill>
        </fill>
      </dxf>
    </rfmt>
    <rfmt sheetId="8" sqref="AG223" start="0" length="0">
      <dxf>
        <fill>
          <patternFill patternType="solid">
            <bgColor theme="1" tint="0.499984740745262"/>
          </patternFill>
        </fill>
      </dxf>
    </rfmt>
    <rfmt sheetId="8" sqref="AG224" start="0" length="0">
      <dxf>
        <fill>
          <patternFill patternType="solid">
            <bgColor theme="1" tint="0.499984740745262"/>
          </patternFill>
        </fill>
      </dxf>
    </rfmt>
    <rfmt sheetId="8" sqref="AG225" start="0" length="0">
      <dxf>
        <fill>
          <patternFill patternType="solid">
            <bgColor theme="1" tint="0.499984740745262"/>
          </patternFill>
        </fill>
      </dxf>
    </rfmt>
    <rfmt sheetId="8" sqref="AG226" start="0" length="0">
      <dxf>
        <fill>
          <patternFill patternType="solid">
            <bgColor theme="1" tint="0.499984740745262"/>
          </patternFill>
        </fill>
      </dxf>
    </rfmt>
    <rfmt sheetId="8" sqref="AG227" start="0" length="0">
      <dxf>
        <fill>
          <patternFill patternType="solid">
            <bgColor theme="1" tint="0.499984740745262"/>
          </patternFill>
        </fill>
      </dxf>
    </rfmt>
    <rfmt sheetId="8" sqref="AG228" start="0" length="0">
      <dxf>
        <fill>
          <patternFill patternType="solid">
            <bgColor theme="1" tint="0.499984740745262"/>
          </patternFill>
        </fill>
      </dxf>
    </rfmt>
    <rfmt sheetId="8" sqref="AG229" start="0" length="0">
      <dxf>
        <fill>
          <patternFill patternType="solid">
            <bgColor theme="1" tint="0.499984740745262"/>
          </patternFill>
        </fill>
      </dxf>
    </rfmt>
    <rfmt sheetId="8" sqref="AG230" start="0" length="0">
      <dxf>
        <fill>
          <patternFill patternType="solid">
            <bgColor theme="1" tint="0.499984740745262"/>
          </patternFill>
        </fill>
      </dxf>
    </rfmt>
    <rfmt sheetId="8" sqref="AG231" start="0" length="0">
      <dxf>
        <fill>
          <patternFill patternType="solid">
            <bgColor theme="1" tint="0.499984740745262"/>
          </patternFill>
        </fill>
      </dxf>
    </rfmt>
    <rfmt sheetId="8" sqref="AG232" start="0" length="0">
      <dxf>
        <fill>
          <patternFill patternType="solid">
            <bgColor theme="1" tint="0.499984740745262"/>
          </patternFill>
        </fill>
      </dxf>
    </rfmt>
    <rfmt sheetId="8" sqref="AG233" start="0" length="0">
      <dxf>
        <fill>
          <patternFill patternType="solid">
            <bgColor theme="1" tint="0.499984740745262"/>
          </patternFill>
        </fill>
      </dxf>
    </rfmt>
    <rfmt sheetId="8" sqref="AG234" start="0" length="0">
      <dxf>
        <fill>
          <patternFill patternType="solid">
            <bgColor theme="1" tint="0.499984740745262"/>
          </patternFill>
        </fill>
      </dxf>
    </rfmt>
    <rfmt sheetId="8" sqref="AG235" start="0" length="0">
      <dxf>
        <fill>
          <patternFill patternType="solid">
            <bgColor theme="1" tint="0.499984740745262"/>
          </patternFill>
        </fill>
      </dxf>
    </rfmt>
    <rfmt sheetId="8" sqref="AG236" start="0" length="0">
      <dxf>
        <fill>
          <patternFill patternType="solid">
            <bgColor theme="1" tint="0.499984740745262"/>
          </patternFill>
        </fill>
      </dxf>
    </rfmt>
    <rfmt sheetId="8" sqref="AG237" start="0" length="0">
      <dxf>
        <fill>
          <patternFill patternType="solid">
            <bgColor theme="1" tint="0.499984740745262"/>
          </patternFill>
        </fill>
      </dxf>
    </rfmt>
    <rfmt sheetId="8" sqref="AG238" start="0" length="0">
      <dxf>
        <fill>
          <patternFill patternType="solid">
            <bgColor theme="1" tint="0.499984740745262"/>
          </patternFill>
        </fill>
      </dxf>
    </rfmt>
    <rfmt sheetId="8" sqref="AG239" start="0" length="0">
      <dxf>
        <fill>
          <patternFill patternType="solid">
            <bgColor theme="1" tint="0.499984740745262"/>
          </patternFill>
        </fill>
      </dxf>
    </rfmt>
    <rfmt sheetId="8" sqref="AG240" start="0" length="0">
      <dxf>
        <fill>
          <patternFill patternType="solid">
            <bgColor theme="1" tint="0.499984740745262"/>
          </patternFill>
        </fill>
      </dxf>
    </rfmt>
    <rfmt sheetId="8" sqref="AG241" start="0" length="0">
      <dxf>
        <fill>
          <patternFill patternType="solid">
            <bgColor theme="1" tint="0.499984740745262"/>
          </patternFill>
        </fill>
      </dxf>
    </rfmt>
    <rfmt sheetId="8" sqref="AG242" start="0" length="0">
      <dxf>
        <fill>
          <patternFill patternType="solid">
            <bgColor theme="1" tint="0.499984740745262"/>
          </patternFill>
        </fill>
      </dxf>
    </rfmt>
    <rfmt sheetId="8" sqref="AG243" start="0" length="0">
      <dxf>
        <fill>
          <patternFill patternType="solid">
            <bgColor theme="1" tint="0.499984740745262"/>
          </patternFill>
        </fill>
      </dxf>
    </rfmt>
    <rfmt sheetId="8" sqref="AG244" start="0" length="0">
      <dxf>
        <fill>
          <patternFill patternType="solid">
            <bgColor theme="1" tint="0.499984740745262"/>
          </patternFill>
        </fill>
      </dxf>
    </rfmt>
    <rfmt sheetId="8" sqref="AG245" start="0" length="0">
      <dxf>
        <fill>
          <patternFill patternType="solid">
            <bgColor theme="1" tint="0.499984740745262"/>
          </patternFill>
        </fill>
      </dxf>
    </rfmt>
    <rfmt sheetId="8" sqref="AG246" start="0" length="0">
      <dxf>
        <fill>
          <patternFill patternType="solid">
            <bgColor theme="1" tint="0.499984740745262"/>
          </patternFill>
        </fill>
      </dxf>
    </rfmt>
    <rfmt sheetId="8" sqref="AG247" start="0" length="0">
      <dxf>
        <fill>
          <patternFill patternType="solid">
            <bgColor theme="1" tint="0.499984740745262"/>
          </patternFill>
        </fill>
      </dxf>
    </rfmt>
    <rfmt sheetId="8" sqref="AG248" start="0" length="0">
      <dxf>
        <fill>
          <patternFill patternType="solid">
            <bgColor theme="1" tint="0.499984740745262"/>
          </patternFill>
        </fill>
      </dxf>
    </rfmt>
    <rfmt sheetId="8" sqref="AG249" start="0" length="0">
      <dxf>
        <fill>
          <patternFill patternType="solid">
            <bgColor theme="1" tint="0.499984740745262"/>
          </patternFill>
        </fill>
      </dxf>
    </rfmt>
    <rfmt sheetId="8" sqref="AG250" start="0" length="0">
      <dxf>
        <fill>
          <patternFill patternType="solid">
            <bgColor theme="1" tint="0.499984740745262"/>
          </patternFill>
        </fill>
      </dxf>
    </rfmt>
    <rfmt sheetId="8" sqref="AG251" start="0" length="0">
      <dxf>
        <fill>
          <patternFill patternType="solid">
            <bgColor theme="1" tint="0.499984740745262"/>
          </patternFill>
        </fill>
      </dxf>
    </rfmt>
    <rfmt sheetId="8" sqref="AG252" start="0" length="0">
      <dxf>
        <fill>
          <patternFill patternType="solid">
            <bgColor theme="1" tint="0.499984740745262"/>
          </patternFill>
        </fill>
      </dxf>
    </rfmt>
    <rfmt sheetId="8" sqref="AG253" start="0" length="0">
      <dxf>
        <fill>
          <patternFill patternType="solid">
            <bgColor theme="1" tint="0.499984740745262"/>
          </patternFill>
        </fill>
      </dxf>
    </rfmt>
    <rfmt sheetId="8" sqref="AG254" start="0" length="0">
      <dxf>
        <fill>
          <patternFill patternType="solid">
            <bgColor theme="1" tint="0.499984740745262"/>
          </patternFill>
        </fill>
      </dxf>
    </rfmt>
    <rfmt sheetId="8" sqref="AG255" start="0" length="0">
      <dxf>
        <fill>
          <patternFill patternType="solid">
            <bgColor theme="1" tint="0.499984740745262"/>
          </patternFill>
        </fill>
      </dxf>
    </rfmt>
    <rfmt sheetId="8" sqref="AG256" start="0" length="0">
      <dxf>
        <fill>
          <patternFill patternType="solid">
            <bgColor theme="1" tint="0.499984740745262"/>
          </patternFill>
        </fill>
      </dxf>
    </rfmt>
    <rfmt sheetId="8" sqref="AG257" start="0" length="0">
      <dxf>
        <fill>
          <patternFill patternType="solid">
            <bgColor theme="1" tint="0.499984740745262"/>
          </patternFill>
        </fill>
      </dxf>
    </rfmt>
    <rfmt sheetId="8" sqref="AG258" start="0" length="0">
      <dxf>
        <fill>
          <patternFill patternType="solid">
            <bgColor theme="1" tint="0.499984740745262"/>
          </patternFill>
        </fill>
      </dxf>
    </rfmt>
    <rfmt sheetId="8" sqref="AG259" start="0" length="0">
      <dxf>
        <fill>
          <patternFill patternType="solid">
            <bgColor theme="1" tint="0.499984740745262"/>
          </patternFill>
        </fill>
      </dxf>
    </rfmt>
    <rfmt sheetId="8" sqref="AG260" start="0" length="0">
      <dxf>
        <fill>
          <patternFill patternType="solid">
            <bgColor theme="1" tint="0.499984740745262"/>
          </patternFill>
        </fill>
      </dxf>
    </rfmt>
    <rfmt sheetId="8" sqref="AG261" start="0" length="0">
      <dxf>
        <fill>
          <patternFill patternType="solid">
            <bgColor theme="1" tint="0.499984740745262"/>
          </patternFill>
        </fill>
      </dxf>
    </rfmt>
    <rfmt sheetId="8" sqref="AG262" start="0" length="0">
      <dxf>
        <fill>
          <patternFill patternType="solid">
            <bgColor theme="1" tint="0.499984740745262"/>
          </patternFill>
        </fill>
      </dxf>
    </rfmt>
    <rfmt sheetId="8" sqref="AG263" start="0" length="0">
      <dxf>
        <fill>
          <patternFill patternType="solid">
            <bgColor theme="1" tint="0.499984740745262"/>
          </patternFill>
        </fill>
      </dxf>
    </rfmt>
    <rfmt sheetId="8" sqref="AG264" start="0" length="0">
      <dxf>
        <fill>
          <patternFill patternType="solid">
            <bgColor theme="1" tint="0.499984740745262"/>
          </patternFill>
        </fill>
      </dxf>
    </rfmt>
    <rfmt sheetId="8" sqref="AG265" start="0" length="0">
      <dxf>
        <fill>
          <patternFill patternType="solid">
            <bgColor theme="1" tint="0.499984740745262"/>
          </patternFill>
        </fill>
      </dxf>
    </rfmt>
    <rfmt sheetId="8" sqref="AG266" start="0" length="0">
      <dxf>
        <fill>
          <patternFill patternType="solid">
            <bgColor theme="1" tint="0.499984740745262"/>
          </patternFill>
        </fill>
      </dxf>
    </rfmt>
    <rfmt sheetId="8" sqref="AG267" start="0" length="0">
      <dxf>
        <fill>
          <patternFill patternType="solid">
            <bgColor theme="1" tint="0.499984740745262"/>
          </patternFill>
        </fill>
      </dxf>
    </rfmt>
    <rfmt sheetId="8" sqref="AG268" start="0" length="0">
      <dxf>
        <fill>
          <patternFill patternType="solid">
            <bgColor theme="1" tint="0.499984740745262"/>
          </patternFill>
        </fill>
      </dxf>
    </rfmt>
    <rfmt sheetId="8" sqref="AG269" start="0" length="0">
      <dxf>
        <fill>
          <patternFill patternType="solid">
            <bgColor theme="1" tint="0.499984740745262"/>
          </patternFill>
        </fill>
      </dxf>
    </rfmt>
    <rfmt sheetId="8" sqref="AG270" start="0" length="0">
      <dxf>
        <fill>
          <patternFill patternType="solid">
            <bgColor theme="1" tint="0.499984740745262"/>
          </patternFill>
        </fill>
      </dxf>
    </rfmt>
    <rfmt sheetId="8" sqref="AG271" start="0" length="0">
      <dxf>
        <fill>
          <patternFill patternType="solid">
            <bgColor theme="1" tint="0.499984740745262"/>
          </patternFill>
        </fill>
      </dxf>
    </rfmt>
    <rfmt sheetId="8" sqref="AG272" start="0" length="0">
      <dxf>
        <fill>
          <patternFill patternType="solid">
            <bgColor theme="1" tint="0.499984740745262"/>
          </patternFill>
        </fill>
      </dxf>
    </rfmt>
    <rfmt sheetId="8" sqref="AG273" start="0" length="0">
      <dxf>
        <fill>
          <patternFill patternType="solid">
            <bgColor theme="1" tint="0.499984740745262"/>
          </patternFill>
        </fill>
      </dxf>
    </rfmt>
    <rfmt sheetId="8" sqref="AG274" start="0" length="0">
      <dxf>
        <fill>
          <patternFill patternType="solid">
            <bgColor theme="1" tint="0.499984740745262"/>
          </patternFill>
        </fill>
      </dxf>
    </rfmt>
    <rfmt sheetId="8" sqref="AG275" start="0" length="0">
      <dxf>
        <fill>
          <patternFill patternType="solid">
            <bgColor theme="1" tint="0.499984740745262"/>
          </patternFill>
        </fill>
      </dxf>
    </rfmt>
    <rfmt sheetId="8" sqref="AG276" start="0" length="0">
      <dxf>
        <fill>
          <patternFill patternType="solid">
            <bgColor theme="1" tint="0.499984740745262"/>
          </patternFill>
        </fill>
      </dxf>
    </rfmt>
    <rfmt sheetId="8" sqref="AG277" start="0" length="0">
      <dxf>
        <fill>
          <patternFill patternType="solid">
            <bgColor theme="1" tint="0.499984740745262"/>
          </patternFill>
        </fill>
      </dxf>
    </rfmt>
    <rfmt sheetId="8" sqref="AG278" start="0" length="0">
      <dxf>
        <fill>
          <patternFill patternType="solid">
            <bgColor theme="1" tint="0.499984740745262"/>
          </patternFill>
        </fill>
      </dxf>
    </rfmt>
    <rfmt sheetId="8" sqref="AG279" start="0" length="0">
      <dxf>
        <fill>
          <patternFill patternType="solid">
            <bgColor theme="1" tint="0.499984740745262"/>
          </patternFill>
        </fill>
      </dxf>
    </rfmt>
    <rfmt sheetId="8" sqref="AG280" start="0" length="0">
      <dxf>
        <fill>
          <patternFill patternType="solid">
            <bgColor theme="1" tint="0.499984740745262"/>
          </patternFill>
        </fill>
      </dxf>
    </rfmt>
    <rfmt sheetId="8" sqref="AG281" start="0" length="0">
      <dxf>
        <fill>
          <patternFill patternType="solid">
            <bgColor theme="1" tint="0.499984740745262"/>
          </patternFill>
        </fill>
      </dxf>
    </rfmt>
    <rfmt sheetId="8" sqref="AG282" start="0" length="0">
      <dxf>
        <fill>
          <patternFill patternType="solid">
            <bgColor theme="1" tint="0.499984740745262"/>
          </patternFill>
        </fill>
      </dxf>
    </rfmt>
    <rfmt sheetId="8" sqref="AG283" start="0" length="0">
      <dxf>
        <fill>
          <patternFill patternType="solid">
            <bgColor theme="1" tint="0.499984740745262"/>
          </patternFill>
        </fill>
      </dxf>
    </rfmt>
    <rfmt sheetId="8" sqref="AG284" start="0" length="0">
      <dxf>
        <fill>
          <patternFill patternType="solid">
            <bgColor theme="1" tint="0.499984740745262"/>
          </patternFill>
        </fill>
      </dxf>
    </rfmt>
    <rfmt sheetId="8" sqref="AG285" start="0" length="0">
      <dxf>
        <fill>
          <patternFill patternType="solid">
            <bgColor theme="1" tint="0.499984740745262"/>
          </patternFill>
        </fill>
      </dxf>
    </rfmt>
    <rfmt sheetId="8" sqref="AG286" start="0" length="0">
      <dxf>
        <fill>
          <patternFill patternType="solid">
            <bgColor theme="1" tint="0.499984740745262"/>
          </patternFill>
        </fill>
      </dxf>
    </rfmt>
    <rfmt sheetId="8" sqref="AG287" start="0" length="0">
      <dxf>
        <fill>
          <patternFill patternType="solid">
            <bgColor theme="1" tint="0.499984740745262"/>
          </patternFill>
        </fill>
      </dxf>
    </rfmt>
    <rfmt sheetId="8" sqref="AG288" start="0" length="0">
      <dxf>
        <fill>
          <patternFill patternType="solid">
            <bgColor theme="1" tint="0.499984740745262"/>
          </patternFill>
        </fill>
      </dxf>
    </rfmt>
    <rfmt sheetId="8" sqref="AG289" start="0" length="0">
      <dxf>
        <fill>
          <patternFill patternType="solid">
            <bgColor theme="1" tint="0.499984740745262"/>
          </patternFill>
        </fill>
      </dxf>
    </rfmt>
    <rfmt sheetId="8" sqref="AG290" start="0" length="0">
      <dxf>
        <fill>
          <patternFill patternType="solid">
            <bgColor theme="1" tint="0.499984740745262"/>
          </patternFill>
        </fill>
      </dxf>
    </rfmt>
    <rfmt sheetId="8" sqref="AG291" start="0" length="0">
      <dxf>
        <fill>
          <patternFill patternType="solid">
            <bgColor theme="1" tint="0.499984740745262"/>
          </patternFill>
        </fill>
      </dxf>
    </rfmt>
    <rfmt sheetId="8" sqref="AG292" start="0" length="0">
      <dxf>
        <fill>
          <patternFill patternType="solid">
            <bgColor theme="1" tint="0.499984740745262"/>
          </patternFill>
        </fill>
      </dxf>
    </rfmt>
    <rfmt sheetId="8" sqref="AG293" start="0" length="0">
      <dxf>
        <fill>
          <patternFill patternType="solid">
            <bgColor theme="1" tint="0.499984740745262"/>
          </patternFill>
        </fill>
      </dxf>
    </rfmt>
    <rfmt sheetId="8" sqref="AG294" start="0" length="0">
      <dxf>
        <fill>
          <patternFill patternType="solid">
            <bgColor theme="1" tint="0.499984740745262"/>
          </patternFill>
        </fill>
      </dxf>
    </rfmt>
    <rfmt sheetId="8" sqref="AG295" start="0" length="0">
      <dxf>
        <fill>
          <patternFill patternType="solid">
            <bgColor theme="1" tint="0.499984740745262"/>
          </patternFill>
        </fill>
      </dxf>
    </rfmt>
    <rfmt sheetId="8" sqref="AG296" start="0" length="0">
      <dxf>
        <fill>
          <patternFill patternType="solid">
            <bgColor theme="1" tint="0.499984740745262"/>
          </patternFill>
        </fill>
      </dxf>
    </rfmt>
    <rfmt sheetId="8" sqref="AG297" start="0" length="0">
      <dxf>
        <fill>
          <patternFill patternType="solid">
            <bgColor theme="1" tint="0.499984740745262"/>
          </patternFill>
        </fill>
      </dxf>
    </rfmt>
    <rfmt sheetId="8" sqref="AG298" start="0" length="0">
      <dxf>
        <fill>
          <patternFill patternType="solid">
            <bgColor theme="1" tint="0.499984740745262"/>
          </patternFill>
        </fill>
      </dxf>
    </rfmt>
    <rfmt sheetId="8" sqref="AG299" start="0" length="0">
      <dxf>
        <fill>
          <patternFill patternType="solid">
            <bgColor theme="1" tint="0.499984740745262"/>
          </patternFill>
        </fill>
      </dxf>
    </rfmt>
    <rfmt sheetId="8" sqref="AG300" start="0" length="0">
      <dxf>
        <fill>
          <patternFill patternType="solid">
            <bgColor theme="1" tint="0.499984740745262"/>
          </patternFill>
        </fill>
      </dxf>
    </rfmt>
    <rfmt sheetId="8" sqref="AG301" start="0" length="0">
      <dxf>
        <fill>
          <patternFill patternType="solid">
            <bgColor theme="1" tint="0.499984740745262"/>
          </patternFill>
        </fill>
      </dxf>
    </rfmt>
    <rfmt sheetId="8" sqref="AG302" start="0" length="0">
      <dxf>
        <fill>
          <patternFill patternType="solid">
            <bgColor theme="1" tint="0.499984740745262"/>
          </patternFill>
        </fill>
      </dxf>
    </rfmt>
    <rfmt sheetId="8" sqref="AG303" start="0" length="0">
      <dxf>
        <fill>
          <patternFill patternType="solid">
            <bgColor theme="1" tint="0.499984740745262"/>
          </patternFill>
        </fill>
      </dxf>
    </rfmt>
    <rfmt sheetId="8" sqref="AG304" start="0" length="0">
      <dxf>
        <fill>
          <patternFill patternType="solid">
            <bgColor theme="1" tint="0.499984740745262"/>
          </patternFill>
        </fill>
      </dxf>
    </rfmt>
    <rfmt sheetId="8" sqref="AG305" start="0" length="0">
      <dxf>
        <fill>
          <patternFill patternType="solid">
            <bgColor theme="1" tint="0.499984740745262"/>
          </patternFill>
        </fill>
      </dxf>
    </rfmt>
    <rfmt sheetId="8" sqref="AG306" start="0" length="0">
      <dxf>
        <fill>
          <patternFill patternType="solid">
            <bgColor theme="1" tint="0.499984740745262"/>
          </patternFill>
        </fill>
      </dxf>
    </rfmt>
    <rfmt sheetId="8" sqref="AG307" start="0" length="0">
      <dxf>
        <fill>
          <patternFill patternType="solid">
            <bgColor theme="1" tint="0.499984740745262"/>
          </patternFill>
        </fill>
      </dxf>
    </rfmt>
    <rfmt sheetId="8" sqref="AG308" start="0" length="0">
      <dxf>
        <fill>
          <patternFill patternType="solid">
            <bgColor theme="1" tint="0.499984740745262"/>
          </patternFill>
        </fill>
      </dxf>
    </rfmt>
    <rfmt sheetId="8" sqref="AG309" start="0" length="0">
      <dxf>
        <fill>
          <patternFill patternType="solid">
            <bgColor theme="1" tint="0.499984740745262"/>
          </patternFill>
        </fill>
      </dxf>
    </rfmt>
    <rfmt sheetId="8" sqref="AG310" start="0" length="0">
      <dxf>
        <fill>
          <patternFill patternType="solid">
            <bgColor theme="1" tint="0.499984740745262"/>
          </patternFill>
        </fill>
      </dxf>
    </rfmt>
    <rfmt sheetId="8" sqref="AG311" start="0" length="0">
      <dxf>
        <fill>
          <patternFill patternType="solid">
            <bgColor theme="1" tint="0.499984740745262"/>
          </patternFill>
        </fill>
      </dxf>
    </rfmt>
    <rfmt sheetId="8" sqref="AG312" start="0" length="0">
      <dxf>
        <fill>
          <patternFill patternType="solid">
            <bgColor theme="1" tint="0.499984740745262"/>
          </patternFill>
        </fill>
      </dxf>
    </rfmt>
    <rfmt sheetId="8" sqref="AG313" start="0" length="0">
      <dxf>
        <fill>
          <patternFill patternType="solid">
            <bgColor theme="1" tint="0.499984740745262"/>
          </patternFill>
        </fill>
      </dxf>
    </rfmt>
    <rfmt sheetId="8" sqref="AG314" start="0" length="0">
      <dxf>
        <fill>
          <patternFill patternType="solid">
            <bgColor theme="1" tint="0.499984740745262"/>
          </patternFill>
        </fill>
      </dxf>
    </rfmt>
    <rfmt sheetId="8" sqref="AG315" start="0" length="0">
      <dxf>
        <fill>
          <patternFill patternType="solid">
            <bgColor theme="1" tint="0.499984740745262"/>
          </patternFill>
        </fill>
      </dxf>
    </rfmt>
    <rfmt sheetId="8" sqref="AG316" start="0" length="0">
      <dxf>
        <fill>
          <patternFill patternType="solid">
            <bgColor theme="1" tint="0.499984740745262"/>
          </patternFill>
        </fill>
      </dxf>
    </rfmt>
    <rfmt sheetId="8" sqref="AG317" start="0" length="0">
      <dxf>
        <fill>
          <patternFill patternType="solid">
            <bgColor theme="1" tint="0.499984740745262"/>
          </patternFill>
        </fill>
      </dxf>
    </rfmt>
    <rfmt sheetId="8" sqref="AG318" start="0" length="0">
      <dxf>
        <fill>
          <patternFill patternType="solid">
            <bgColor theme="1" tint="0.499984740745262"/>
          </patternFill>
        </fill>
      </dxf>
    </rfmt>
    <rfmt sheetId="8" sqref="AG319" start="0" length="0">
      <dxf>
        <fill>
          <patternFill patternType="solid">
            <bgColor theme="1" tint="0.499984740745262"/>
          </patternFill>
        </fill>
      </dxf>
    </rfmt>
    <rfmt sheetId="8" sqref="AG320" start="0" length="0">
      <dxf>
        <fill>
          <patternFill patternType="solid">
            <bgColor theme="1" tint="0.499984740745262"/>
          </patternFill>
        </fill>
      </dxf>
    </rfmt>
    <rfmt sheetId="8" sqref="AG321" start="0" length="0">
      <dxf>
        <fill>
          <patternFill patternType="solid">
            <bgColor theme="1" tint="0.499984740745262"/>
          </patternFill>
        </fill>
      </dxf>
    </rfmt>
    <rfmt sheetId="8" sqref="AG322" start="0" length="0">
      <dxf>
        <fill>
          <patternFill patternType="solid">
            <bgColor theme="1" tint="0.499984740745262"/>
          </patternFill>
        </fill>
      </dxf>
    </rfmt>
    <rfmt sheetId="8" sqref="AG323" start="0" length="0">
      <dxf>
        <fill>
          <patternFill patternType="solid">
            <bgColor theme="1" tint="0.499984740745262"/>
          </patternFill>
        </fill>
      </dxf>
    </rfmt>
    <rfmt sheetId="8" sqref="AG324" start="0" length="0">
      <dxf>
        <fill>
          <patternFill patternType="solid">
            <bgColor theme="1" tint="0.499984740745262"/>
          </patternFill>
        </fill>
      </dxf>
    </rfmt>
    <rfmt sheetId="8" sqref="AG325" start="0" length="0">
      <dxf>
        <fill>
          <patternFill patternType="solid">
            <bgColor theme="1" tint="0.499984740745262"/>
          </patternFill>
        </fill>
      </dxf>
    </rfmt>
    <rfmt sheetId="8" sqref="AG326" start="0" length="0">
      <dxf>
        <fill>
          <patternFill patternType="solid">
            <bgColor theme="1" tint="0.499984740745262"/>
          </patternFill>
        </fill>
      </dxf>
    </rfmt>
    <rfmt sheetId="8" sqref="AG327" start="0" length="0">
      <dxf>
        <fill>
          <patternFill patternType="solid">
            <bgColor theme="1" tint="0.499984740745262"/>
          </patternFill>
        </fill>
      </dxf>
    </rfmt>
    <rfmt sheetId="8" sqref="AG328" start="0" length="0">
      <dxf>
        <fill>
          <patternFill patternType="solid">
            <bgColor theme="1" tint="0.499984740745262"/>
          </patternFill>
        </fill>
      </dxf>
    </rfmt>
    <rfmt sheetId="8" sqref="AG329" start="0" length="0">
      <dxf>
        <fill>
          <patternFill patternType="solid">
            <bgColor theme="1" tint="0.499984740745262"/>
          </patternFill>
        </fill>
      </dxf>
    </rfmt>
    <rfmt sheetId="8" sqref="AG330" start="0" length="0">
      <dxf>
        <fill>
          <patternFill patternType="solid">
            <bgColor theme="1" tint="0.499984740745262"/>
          </patternFill>
        </fill>
      </dxf>
    </rfmt>
    <rfmt sheetId="8" sqref="AG331" start="0" length="0">
      <dxf>
        <fill>
          <patternFill patternType="solid">
            <bgColor theme="1" tint="0.499984740745262"/>
          </patternFill>
        </fill>
      </dxf>
    </rfmt>
    <rfmt sheetId="8" sqref="AG332" start="0" length="0">
      <dxf>
        <fill>
          <patternFill patternType="solid">
            <bgColor theme="1" tint="0.499984740745262"/>
          </patternFill>
        </fill>
      </dxf>
    </rfmt>
    <rfmt sheetId="8" sqref="AG333" start="0" length="0">
      <dxf>
        <fill>
          <patternFill patternType="solid">
            <bgColor theme="1" tint="0.499984740745262"/>
          </patternFill>
        </fill>
      </dxf>
    </rfmt>
    <rfmt sheetId="8" sqref="AG334" start="0" length="0">
      <dxf>
        <fill>
          <patternFill patternType="solid">
            <bgColor theme="1" tint="0.499984740745262"/>
          </patternFill>
        </fill>
      </dxf>
    </rfmt>
    <rfmt sheetId="8" sqref="AG335" start="0" length="0">
      <dxf>
        <fill>
          <patternFill patternType="solid">
            <bgColor theme="1" tint="0.499984740745262"/>
          </patternFill>
        </fill>
      </dxf>
    </rfmt>
    <rfmt sheetId="8" sqref="AG336" start="0" length="0">
      <dxf>
        <fill>
          <patternFill patternType="solid">
            <bgColor theme="1" tint="0.499984740745262"/>
          </patternFill>
        </fill>
      </dxf>
    </rfmt>
    <rfmt sheetId="8" sqref="AG337" start="0" length="0">
      <dxf>
        <fill>
          <patternFill patternType="solid">
            <bgColor theme="1" tint="0.499984740745262"/>
          </patternFill>
        </fill>
      </dxf>
    </rfmt>
    <rfmt sheetId="8" sqref="AG338" start="0" length="0">
      <dxf>
        <fill>
          <patternFill patternType="solid">
            <bgColor theme="1" tint="0.499984740745262"/>
          </patternFill>
        </fill>
      </dxf>
    </rfmt>
    <rfmt sheetId="8" sqref="AG339" start="0" length="0">
      <dxf>
        <fill>
          <patternFill patternType="solid">
            <bgColor theme="1" tint="0.499984740745262"/>
          </patternFill>
        </fill>
      </dxf>
    </rfmt>
    <rfmt sheetId="8" sqref="AG340" start="0" length="0">
      <dxf>
        <fill>
          <patternFill patternType="solid">
            <bgColor theme="1" tint="0.499984740745262"/>
          </patternFill>
        </fill>
      </dxf>
    </rfmt>
    <rfmt sheetId="8" sqref="AG341" start="0" length="0">
      <dxf>
        <fill>
          <patternFill patternType="solid">
            <bgColor theme="1" tint="0.499984740745262"/>
          </patternFill>
        </fill>
      </dxf>
    </rfmt>
    <rfmt sheetId="8" sqref="AG342" start="0" length="0">
      <dxf>
        <fill>
          <patternFill patternType="solid">
            <bgColor theme="1" tint="0.499984740745262"/>
          </patternFill>
        </fill>
      </dxf>
    </rfmt>
    <rfmt sheetId="8" sqref="AG343" start="0" length="0">
      <dxf>
        <fill>
          <patternFill patternType="solid">
            <bgColor theme="1" tint="0.499984740745262"/>
          </patternFill>
        </fill>
      </dxf>
    </rfmt>
    <rfmt sheetId="8" sqref="AG344" start="0" length="0">
      <dxf>
        <fill>
          <patternFill patternType="solid">
            <bgColor theme="1" tint="0.499984740745262"/>
          </patternFill>
        </fill>
      </dxf>
    </rfmt>
    <rfmt sheetId="8" sqref="AG345" start="0" length="0">
      <dxf>
        <fill>
          <patternFill patternType="solid">
            <bgColor theme="1" tint="0.499984740745262"/>
          </patternFill>
        </fill>
      </dxf>
    </rfmt>
    <rfmt sheetId="8" sqref="AG346" start="0" length="0">
      <dxf>
        <fill>
          <patternFill patternType="solid">
            <bgColor theme="1" tint="0.499984740745262"/>
          </patternFill>
        </fill>
      </dxf>
    </rfmt>
    <rfmt sheetId="8" sqref="AG347" start="0" length="0">
      <dxf>
        <fill>
          <patternFill patternType="solid">
            <bgColor theme="1" tint="0.499984740745262"/>
          </patternFill>
        </fill>
      </dxf>
    </rfmt>
    <rfmt sheetId="8" sqref="AG348" start="0" length="0">
      <dxf>
        <fill>
          <patternFill patternType="solid">
            <bgColor theme="1" tint="0.499984740745262"/>
          </patternFill>
        </fill>
      </dxf>
    </rfmt>
    <rfmt sheetId="8" sqref="AG349" start="0" length="0">
      <dxf>
        <fill>
          <patternFill patternType="solid">
            <bgColor theme="1" tint="0.499984740745262"/>
          </patternFill>
        </fill>
      </dxf>
    </rfmt>
    <rfmt sheetId="8" sqref="AG350" start="0" length="0">
      <dxf>
        <fill>
          <patternFill patternType="solid">
            <bgColor theme="1" tint="0.499984740745262"/>
          </patternFill>
        </fill>
      </dxf>
    </rfmt>
    <rfmt sheetId="8" sqref="AG351" start="0" length="0">
      <dxf>
        <fill>
          <patternFill patternType="solid">
            <bgColor theme="1" tint="0.499984740745262"/>
          </patternFill>
        </fill>
      </dxf>
    </rfmt>
    <rfmt sheetId="8" sqref="AG352" start="0" length="0">
      <dxf>
        <fill>
          <patternFill patternType="solid">
            <bgColor theme="1" tint="0.499984740745262"/>
          </patternFill>
        </fill>
      </dxf>
    </rfmt>
    <rfmt sheetId="8" sqref="AG353" start="0" length="0">
      <dxf>
        <fill>
          <patternFill patternType="solid">
            <bgColor theme="1" tint="0.499984740745262"/>
          </patternFill>
        </fill>
      </dxf>
    </rfmt>
    <rfmt sheetId="8" sqref="AG354" start="0" length="0">
      <dxf>
        <fill>
          <patternFill patternType="solid">
            <bgColor theme="1" tint="0.499984740745262"/>
          </patternFill>
        </fill>
      </dxf>
    </rfmt>
    <rfmt sheetId="8" sqref="AG355" start="0" length="0">
      <dxf>
        <fill>
          <patternFill patternType="solid">
            <bgColor theme="1" tint="0.499984740745262"/>
          </patternFill>
        </fill>
      </dxf>
    </rfmt>
    <rfmt sheetId="8" sqref="AG356" start="0" length="0">
      <dxf>
        <fill>
          <patternFill patternType="solid">
            <bgColor theme="1" tint="0.499984740745262"/>
          </patternFill>
        </fill>
      </dxf>
    </rfmt>
    <rfmt sheetId="8" sqref="AG357" start="0" length="0">
      <dxf>
        <fill>
          <patternFill patternType="solid">
            <bgColor theme="1" tint="0.499984740745262"/>
          </patternFill>
        </fill>
      </dxf>
    </rfmt>
    <rfmt sheetId="8" sqref="AG358" start="0" length="0">
      <dxf>
        <fill>
          <patternFill patternType="solid">
            <bgColor theme="1" tint="0.499984740745262"/>
          </patternFill>
        </fill>
      </dxf>
    </rfmt>
    <rfmt sheetId="8" sqref="AG359" start="0" length="0">
      <dxf>
        <fill>
          <patternFill patternType="solid">
            <bgColor theme="1" tint="0.499984740745262"/>
          </patternFill>
        </fill>
      </dxf>
    </rfmt>
    <rfmt sheetId="8" sqref="AG360" start="0" length="0">
      <dxf>
        <fill>
          <patternFill patternType="solid">
            <bgColor theme="1" tint="0.499984740745262"/>
          </patternFill>
        </fill>
      </dxf>
    </rfmt>
    <rfmt sheetId="8" sqref="AG361" start="0" length="0">
      <dxf>
        <fill>
          <patternFill patternType="solid">
            <bgColor theme="1" tint="0.499984740745262"/>
          </patternFill>
        </fill>
      </dxf>
    </rfmt>
    <rfmt sheetId="8" sqref="AG362" start="0" length="0">
      <dxf>
        <fill>
          <patternFill patternType="solid">
            <bgColor theme="1" tint="0.499984740745262"/>
          </patternFill>
        </fill>
      </dxf>
    </rfmt>
    <rfmt sheetId="8" sqref="AG363" start="0" length="0">
      <dxf>
        <fill>
          <patternFill patternType="solid">
            <bgColor theme="1" tint="0.499984740745262"/>
          </patternFill>
        </fill>
      </dxf>
    </rfmt>
    <rfmt sheetId="8" sqref="AG364" start="0" length="0">
      <dxf>
        <fill>
          <patternFill patternType="solid">
            <bgColor theme="1" tint="0.499984740745262"/>
          </patternFill>
        </fill>
      </dxf>
    </rfmt>
    <rfmt sheetId="8" sqref="AG365" start="0" length="0">
      <dxf>
        <fill>
          <patternFill patternType="solid">
            <bgColor theme="1" tint="0.499984740745262"/>
          </patternFill>
        </fill>
      </dxf>
    </rfmt>
    <rfmt sheetId="8" sqref="AG366" start="0" length="0">
      <dxf>
        <fill>
          <patternFill patternType="solid">
            <bgColor theme="1" tint="0.499984740745262"/>
          </patternFill>
        </fill>
      </dxf>
    </rfmt>
    <rfmt sheetId="8" sqref="AG367" start="0" length="0">
      <dxf>
        <fill>
          <patternFill patternType="solid">
            <bgColor theme="1" tint="0.499984740745262"/>
          </patternFill>
        </fill>
      </dxf>
    </rfmt>
    <rfmt sheetId="8" sqref="AG368" start="0" length="0">
      <dxf>
        <fill>
          <patternFill patternType="solid">
            <bgColor theme="1" tint="0.499984740745262"/>
          </patternFill>
        </fill>
      </dxf>
    </rfmt>
    <rfmt sheetId="8" sqref="AG369" start="0" length="0">
      <dxf>
        <fill>
          <patternFill patternType="solid">
            <bgColor theme="1" tint="0.499984740745262"/>
          </patternFill>
        </fill>
      </dxf>
    </rfmt>
    <rfmt sheetId="8" sqref="AG370" start="0" length="0">
      <dxf>
        <fill>
          <patternFill patternType="solid">
            <bgColor theme="1" tint="0.499984740745262"/>
          </patternFill>
        </fill>
      </dxf>
    </rfmt>
    <rfmt sheetId="8" sqref="AG371" start="0" length="0">
      <dxf>
        <fill>
          <patternFill patternType="solid">
            <bgColor theme="1" tint="0.499984740745262"/>
          </patternFill>
        </fill>
      </dxf>
    </rfmt>
    <rfmt sheetId="8" sqref="AG372" start="0" length="0">
      <dxf>
        <fill>
          <patternFill patternType="solid">
            <bgColor theme="1" tint="0.499984740745262"/>
          </patternFill>
        </fill>
      </dxf>
    </rfmt>
    <rfmt sheetId="8" sqref="AG373" start="0" length="0">
      <dxf>
        <fill>
          <patternFill patternType="solid">
            <bgColor theme="1" tint="0.499984740745262"/>
          </patternFill>
        </fill>
      </dxf>
    </rfmt>
    <rfmt sheetId="8" sqref="AG374" start="0" length="0">
      <dxf>
        <fill>
          <patternFill patternType="solid">
            <bgColor theme="1" tint="0.499984740745262"/>
          </patternFill>
        </fill>
      </dxf>
    </rfmt>
    <rfmt sheetId="8" sqref="AG375" start="0" length="0">
      <dxf>
        <fill>
          <patternFill patternType="solid">
            <bgColor theme="1" tint="0.499984740745262"/>
          </patternFill>
        </fill>
      </dxf>
    </rfmt>
    <rfmt sheetId="8" sqref="AG376" start="0" length="0">
      <dxf>
        <fill>
          <patternFill patternType="solid">
            <bgColor theme="1" tint="0.499984740745262"/>
          </patternFill>
        </fill>
      </dxf>
    </rfmt>
    <rfmt sheetId="8" sqref="AG377" start="0" length="0">
      <dxf>
        <fill>
          <patternFill patternType="solid">
            <bgColor theme="1" tint="0.499984740745262"/>
          </patternFill>
        </fill>
      </dxf>
    </rfmt>
    <rfmt sheetId="8" sqref="AG378" start="0" length="0">
      <dxf>
        <fill>
          <patternFill patternType="solid">
            <bgColor theme="1" tint="0.499984740745262"/>
          </patternFill>
        </fill>
      </dxf>
    </rfmt>
    <rfmt sheetId="8" sqref="AG379" start="0" length="0">
      <dxf>
        <fill>
          <patternFill patternType="solid">
            <bgColor theme="1" tint="0.499984740745262"/>
          </patternFill>
        </fill>
      </dxf>
    </rfmt>
    <rfmt sheetId="8" sqref="AG380" start="0" length="0">
      <dxf>
        <fill>
          <patternFill patternType="solid">
            <bgColor theme="1" tint="0.499984740745262"/>
          </patternFill>
        </fill>
      </dxf>
    </rfmt>
    <rfmt sheetId="8" sqref="AG381" start="0" length="0">
      <dxf>
        <fill>
          <patternFill patternType="solid">
            <bgColor theme="1" tint="0.499984740745262"/>
          </patternFill>
        </fill>
      </dxf>
    </rfmt>
    <rfmt sheetId="8" sqref="AG382" start="0" length="0">
      <dxf>
        <fill>
          <patternFill patternType="solid">
            <bgColor theme="1" tint="0.499984740745262"/>
          </patternFill>
        </fill>
      </dxf>
    </rfmt>
    <rfmt sheetId="8" sqref="AG383" start="0" length="0">
      <dxf>
        <fill>
          <patternFill patternType="solid">
            <bgColor theme="1" tint="0.499984740745262"/>
          </patternFill>
        </fill>
      </dxf>
    </rfmt>
    <rfmt sheetId="8" sqref="AG384" start="0" length="0">
      <dxf>
        <fill>
          <patternFill patternType="solid">
            <bgColor theme="1" tint="0.499984740745262"/>
          </patternFill>
        </fill>
      </dxf>
    </rfmt>
    <rfmt sheetId="8" sqref="AG385" start="0" length="0">
      <dxf>
        <fill>
          <patternFill patternType="solid">
            <bgColor theme="1" tint="0.499984740745262"/>
          </patternFill>
        </fill>
      </dxf>
    </rfmt>
    <rfmt sheetId="8" sqref="AG386" start="0" length="0">
      <dxf>
        <fill>
          <patternFill patternType="solid">
            <bgColor theme="1" tint="0.499984740745262"/>
          </patternFill>
        </fill>
      </dxf>
    </rfmt>
    <rfmt sheetId="8" sqref="AG387" start="0" length="0">
      <dxf>
        <fill>
          <patternFill patternType="solid">
            <bgColor theme="1" tint="0.499984740745262"/>
          </patternFill>
        </fill>
      </dxf>
    </rfmt>
    <rfmt sheetId="8" sqref="AG388" start="0" length="0">
      <dxf>
        <fill>
          <patternFill patternType="solid">
            <bgColor theme="1" tint="0.499984740745262"/>
          </patternFill>
        </fill>
      </dxf>
    </rfmt>
    <rfmt sheetId="8" sqref="AG389" start="0" length="0">
      <dxf>
        <fill>
          <patternFill patternType="solid">
            <bgColor theme="1" tint="0.499984740745262"/>
          </patternFill>
        </fill>
      </dxf>
    </rfmt>
    <rfmt sheetId="8" sqref="AG390" start="0" length="0">
      <dxf>
        <fill>
          <patternFill patternType="solid">
            <bgColor theme="1" tint="0.499984740745262"/>
          </patternFill>
        </fill>
      </dxf>
    </rfmt>
    <rfmt sheetId="8" sqref="AG391" start="0" length="0">
      <dxf>
        <fill>
          <patternFill patternType="solid">
            <bgColor theme="1" tint="0.499984740745262"/>
          </patternFill>
        </fill>
      </dxf>
    </rfmt>
    <rfmt sheetId="8" sqref="AG392" start="0" length="0">
      <dxf>
        <fill>
          <patternFill patternType="solid">
            <bgColor theme="1" tint="0.499984740745262"/>
          </patternFill>
        </fill>
      </dxf>
    </rfmt>
    <rfmt sheetId="8" sqref="AG393" start="0" length="0">
      <dxf>
        <fill>
          <patternFill patternType="solid">
            <bgColor theme="1" tint="0.499984740745262"/>
          </patternFill>
        </fill>
      </dxf>
    </rfmt>
    <rfmt sheetId="8" sqref="AG394" start="0" length="0">
      <dxf>
        <fill>
          <patternFill patternType="solid">
            <bgColor theme="1" tint="0.499984740745262"/>
          </patternFill>
        </fill>
      </dxf>
    </rfmt>
    <rfmt sheetId="8" sqref="AG395" start="0" length="0">
      <dxf>
        <fill>
          <patternFill patternType="solid">
            <bgColor theme="1" tint="0.499984740745262"/>
          </patternFill>
        </fill>
      </dxf>
    </rfmt>
    <rfmt sheetId="8" sqref="AG396" start="0" length="0">
      <dxf>
        <fill>
          <patternFill patternType="solid">
            <bgColor theme="1" tint="0.499984740745262"/>
          </patternFill>
        </fill>
      </dxf>
    </rfmt>
    <rfmt sheetId="8" sqref="AG397" start="0" length="0">
      <dxf>
        <fill>
          <patternFill patternType="solid">
            <bgColor theme="1" tint="0.499984740745262"/>
          </patternFill>
        </fill>
      </dxf>
    </rfmt>
    <rfmt sheetId="8" sqref="AG398" start="0" length="0">
      <dxf>
        <fill>
          <patternFill patternType="solid">
            <bgColor theme="1" tint="0.499984740745262"/>
          </patternFill>
        </fill>
      </dxf>
    </rfmt>
    <rfmt sheetId="8" sqref="AG399" start="0" length="0">
      <dxf>
        <fill>
          <patternFill patternType="solid">
            <bgColor theme="1" tint="0.499984740745262"/>
          </patternFill>
        </fill>
      </dxf>
    </rfmt>
    <rfmt sheetId="8" sqref="AG400" start="0" length="0">
      <dxf>
        <fill>
          <patternFill patternType="solid">
            <bgColor theme="1" tint="0.499984740745262"/>
          </patternFill>
        </fill>
      </dxf>
    </rfmt>
    <rfmt sheetId="8" sqref="AG401" start="0" length="0">
      <dxf>
        <fill>
          <patternFill patternType="solid">
            <bgColor theme="1" tint="0.499984740745262"/>
          </patternFill>
        </fill>
      </dxf>
    </rfmt>
    <rfmt sheetId="8" sqref="AG402" start="0" length="0">
      <dxf>
        <fill>
          <patternFill patternType="solid">
            <bgColor theme="1" tint="0.499984740745262"/>
          </patternFill>
        </fill>
      </dxf>
    </rfmt>
    <rfmt sheetId="8" sqref="AG403" start="0" length="0">
      <dxf>
        <fill>
          <patternFill patternType="solid">
            <bgColor theme="1" tint="0.499984740745262"/>
          </patternFill>
        </fill>
      </dxf>
    </rfmt>
    <rfmt sheetId="8" sqref="AG404" start="0" length="0">
      <dxf>
        <fill>
          <patternFill patternType="solid">
            <bgColor theme="1" tint="0.499984740745262"/>
          </patternFill>
        </fill>
      </dxf>
    </rfmt>
    <rfmt sheetId="8" sqref="AG405" start="0" length="0">
      <dxf>
        <fill>
          <patternFill patternType="solid">
            <bgColor theme="1" tint="0.499984740745262"/>
          </patternFill>
        </fill>
      </dxf>
    </rfmt>
    <rfmt sheetId="8" sqref="AG406" start="0" length="0">
      <dxf>
        <fill>
          <patternFill patternType="solid">
            <bgColor theme="1" tint="0.499984740745262"/>
          </patternFill>
        </fill>
      </dxf>
    </rfmt>
    <rfmt sheetId="8" sqref="AG407" start="0" length="0">
      <dxf>
        <fill>
          <patternFill patternType="solid">
            <bgColor theme="1" tint="0.499984740745262"/>
          </patternFill>
        </fill>
      </dxf>
    </rfmt>
    <rfmt sheetId="8" sqref="AG408" start="0" length="0">
      <dxf>
        <fill>
          <patternFill patternType="solid">
            <bgColor theme="1" tint="0.499984740745262"/>
          </patternFill>
        </fill>
      </dxf>
    </rfmt>
    <rfmt sheetId="8" sqref="AG409" start="0" length="0">
      <dxf>
        <fill>
          <patternFill patternType="solid">
            <bgColor theme="1" tint="0.499984740745262"/>
          </patternFill>
        </fill>
      </dxf>
    </rfmt>
    <rfmt sheetId="8" sqref="AG410" start="0" length="0">
      <dxf>
        <fill>
          <patternFill patternType="solid">
            <bgColor theme="1" tint="0.499984740745262"/>
          </patternFill>
        </fill>
      </dxf>
    </rfmt>
    <rfmt sheetId="8" sqref="AG411" start="0" length="0">
      <dxf>
        <fill>
          <patternFill patternType="solid">
            <bgColor theme="1" tint="0.499984740745262"/>
          </patternFill>
        </fill>
      </dxf>
    </rfmt>
    <rfmt sheetId="8" sqref="AG412" start="0" length="0">
      <dxf>
        <fill>
          <patternFill patternType="solid">
            <bgColor theme="1" tint="0.499984740745262"/>
          </patternFill>
        </fill>
      </dxf>
    </rfmt>
    <rfmt sheetId="8" sqref="AG413" start="0" length="0">
      <dxf>
        <fill>
          <patternFill patternType="solid">
            <bgColor theme="1" tint="0.499984740745262"/>
          </patternFill>
        </fill>
      </dxf>
    </rfmt>
    <rfmt sheetId="8" sqref="AG414" start="0" length="0">
      <dxf>
        <fill>
          <patternFill patternType="solid">
            <bgColor theme="1" tint="0.499984740745262"/>
          </patternFill>
        </fill>
      </dxf>
    </rfmt>
    <rfmt sheetId="8" sqref="AG415" start="0" length="0">
      <dxf>
        <fill>
          <patternFill patternType="solid">
            <bgColor theme="1" tint="0.499984740745262"/>
          </patternFill>
        </fill>
      </dxf>
    </rfmt>
    <rfmt sheetId="8" sqref="AG416" start="0" length="0">
      <dxf>
        <fill>
          <patternFill patternType="solid">
            <bgColor theme="1" tint="0.499984740745262"/>
          </patternFill>
        </fill>
      </dxf>
    </rfmt>
    <rfmt sheetId="8" sqref="AG417" start="0" length="0">
      <dxf>
        <fill>
          <patternFill patternType="solid">
            <bgColor theme="1" tint="0.499984740745262"/>
          </patternFill>
        </fill>
      </dxf>
    </rfmt>
    <rfmt sheetId="8" sqref="AG418" start="0" length="0">
      <dxf>
        <fill>
          <patternFill patternType="solid">
            <bgColor theme="1" tint="0.499984740745262"/>
          </patternFill>
        </fill>
      </dxf>
    </rfmt>
    <rfmt sheetId="8" sqref="AG419" start="0" length="0">
      <dxf>
        <fill>
          <patternFill patternType="solid">
            <bgColor theme="1" tint="0.499984740745262"/>
          </patternFill>
        </fill>
      </dxf>
    </rfmt>
    <rfmt sheetId="8" sqref="AG420" start="0" length="0">
      <dxf>
        <fill>
          <patternFill patternType="solid">
            <bgColor theme="1" tint="0.499984740745262"/>
          </patternFill>
        </fill>
      </dxf>
    </rfmt>
    <rfmt sheetId="8" sqref="AG421" start="0" length="0">
      <dxf>
        <fill>
          <patternFill patternType="solid">
            <bgColor theme="1" tint="0.499984740745262"/>
          </patternFill>
        </fill>
      </dxf>
    </rfmt>
    <rfmt sheetId="8" sqref="AG422" start="0" length="0">
      <dxf>
        <fill>
          <patternFill patternType="solid">
            <bgColor theme="1" tint="0.499984740745262"/>
          </patternFill>
        </fill>
      </dxf>
    </rfmt>
    <rfmt sheetId="8" sqref="AG423" start="0" length="0">
      <dxf>
        <fill>
          <patternFill patternType="solid">
            <bgColor theme="1" tint="0.499984740745262"/>
          </patternFill>
        </fill>
      </dxf>
    </rfmt>
    <rfmt sheetId="8" sqref="AG424" start="0" length="0">
      <dxf>
        <fill>
          <patternFill patternType="solid">
            <bgColor theme="1" tint="0.499984740745262"/>
          </patternFill>
        </fill>
      </dxf>
    </rfmt>
    <rfmt sheetId="8" sqref="AG425" start="0" length="0">
      <dxf>
        <fill>
          <patternFill patternType="solid">
            <bgColor theme="1" tint="0.499984740745262"/>
          </patternFill>
        </fill>
      </dxf>
    </rfmt>
    <rfmt sheetId="8" sqref="AG426" start="0" length="0">
      <dxf>
        <fill>
          <patternFill patternType="solid">
            <bgColor theme="1" tint="0.499984740745262"/>
          </patternFill>
        </fill>
      </dxf>
    </rfmt>
    <rfmt sheetId="8" sqref="AG427" start="0" length="0">
      <dxf>
        <fill>
          <patternFill patternType="solid">
            <bgColor theme="1" tint="0.499984740745262"/>
          </patternFill>
        </fill>
      </dxf>
    </rfmt>
    <rfmt sheetId="8" sqref="AG428" start="0" length="0">
      <dxf>
        <fill>
          <patternFill patternType="solid">
            <bgColor theme="1" tint="0.499984740745262"/>
          </patternFill>
        </fill>
      </dxf>
    </rfmt>
    <rfmt sheetId="8" sqref="AG429" start="0" length="0">
      <dxf>
        <fill>
          <patternFill patternType="solid">
            <bgColor theme="1" tint="0.499984740745262"/>
          </patternFill>
        </fill>
      </dxf>
    </rfmt>
    <rfmt sheetId="8" sqref="AG430" start="0" length="0">
      <dxf>
        <fill>
          <patternFill patternType="solid">
            <bgColor theme="1" tint="0.499984740745262"/>
          </patternFill>
        </fill>
      </dxf>
    </rfmt>
    <rfmt sheetId="8" sqref="AG431" start="0" length="0">
      <dxf>
        <fill>
          <patternFill patternType="solid">
            <bgColor theme="1" tint="0.499984740745262"/>
          </patternFill>
        </fill>
      </dxf>
    </rfmt>
    <rfmt sheetId="8" sqref="AG432" start="0" length="0">
      <dxf>
        <fill>
          <patternFill patternType="solid">
            <bgColor theme="1" tint="0.499984740745262"/>
          </patternFill>
        </fill>
      </dxf>
    </rfmt>
    <rfmt sheetId="8" sqref="AG433" start="0" length="0">
      <dxf>
        <fill>
          <patternFill patternType="solid">
            <bgColor theme="1" tint="0.499984740745262"/>
          </patternFill>
        </fill>
      </dxf>
    </rfmt>
    <rfmt sheetId="8" sqref="AG434" start="0" length="0">
      <dxf>
        <fill>
          <patternFill patternType="solid">
            <bgColor theme="1" tint="0.499984740745262"/>
          </patternFill>
        </fill>
      </dxf>
    </rfmt>
    <rfmt sheetId="8" sqref="AG435" start="0" length="0">
      <dxf>
        <fill>
          <patternFill patternType="solid">
            <bgColor theme="1" tint="0.499984740745262"/>
          </patternFill>
        </fill>
      </dxf>
    </rfmt>
    <rfmt sheetId="8" sqref="AG436" start="0" length="0">
      <dxf>
        <fill>
          <patternFill patternType="solid">
            <bgColor theme="1" tint="0.499984740745262"/>
          </patternFill>
        </fill>
      </dxf>
    </rfmt>
    <rfmt sheetId="8" sqref="AG437" start="0" length="0">
      <dxf>
        <fill>
          <patternFill patternType="solid">
            <bgColor theme="1" tint="0.499984740745262"/>
          </patternFill>
        </fill>
      </dxf>
    </rfmt>
    <rfmt sheetId="8" sqref="AG438" start="0" length="0">
      <dxf>
        <fill>
          <patternFill patternType="solid">
            <bgColor theme="1" tint="0.499984740745262"/>
          </patternFill>
        </fill>
      </dxf>
    </rfmt>
    <rfmt sheetId="8" sqref="AG439" start="0" length="0">
      <dxf>
        <fill>
          <patternFill patternType="solid">
            <bgColor theme="1" tint="0.499984740745262"/>
          </patternFill>
        </fill>
      </dxf>
    </rfmt>
    <rfmt sheetId="8" sqref="AG440" start="0" length="0">
      <dxf>
        <fill>
          <patternFill patternType="solid">
            <bgColor theme="1" tint="0.499984740745262"/>
          </patternFill>
        </fill>
      </dxf>
    </rfmt>
    <rfmt sheetId="8" sqref="AG441" start="0" length="0">
      <dxf>
        <fill>
          <patternFill patternType="solid">
            <bgColor theme="1" tint="0.499984740745262"/>
          </patternFill>
        </fill>
      </dxf>
    </rfmt>
    <rfmt sheetId="8" sqref="AG442" start="0" length="0">
      <dxf>
        <fill>
          <patternFill patternType="solid">
            <bgColor theme="1" tint="0.499984740745262"/>
          </patternFill>
        </fill>
      </dxf>
    </rfmt>
    <rfmt sheetId="8" sqref="AG443" start="0" length="0">
      <dxf>
        <fill>
          <patternFill patternType="solid">
            <bgColor theme="1" tint="0.499984740745262"/>
          </patternFill>
        </fill>
      </dxf>
    </rfmt>
    <rfmt sheetId="8" sqref="AG444" start="0" length="0">
      <dxf>
        <fill>
          <patternFill patternType="solid">
            <bgColor theme="1" tint="0.499984740745262"/>
          </patternFill>
        </fill>
      </dxf>
    </rfmt>
    <rfmt sheetId="8" sqref="AG445" start="0" length="0">
      <dxf>
        <fill>
          <patternFill patternType="solid">
            <bgColor theme="1" tint="0.499984740745262"/>
          </patternFill>
        </fill>
      </dxf>
    </rfmt>
    <rfmt sheetId="8" sqref="AG446" start="0" length="0">
      <dxf>
        <fill>
          <patternFill patternType="solid">
            <bgColor theme="1" tint="0.499984740745262"/>
          </patternFill>
        </fill>
      </dxf>
    </rfmt>
    <rfmt sheetId="8" sqref="AG447" start="0" length="0">
      <dxf>
        <fill>
          <patternFill patternType="solid">
            <bgColor theme="1" tint="0.499984740745262"/>
          </patternFill>
        </fill>
      </dxf>
    </rfmt>
    <rfmt sheetId="8" sqref="AG448" start="0" length="0">
      <dxf>
        <fill>
          <patternFill patternType="solid">
            <bgColor theme="1" tint="0.499984740745262"/>
          </patternFill>
        </fill>
      </dxf>
    </rfmt>
    <rfmt sheetId="8" sqref="AG449" start="0" length="0">
      <dxf>
        <fill>
          <patternFill patternType="solid">
            <bgColor theme="1" tint="0.499984740745262"/>
          </patternFill>
        </fill>
      </dxf>
    </rfmt>
    <rfmt sheetId="8" sqref="AG450" start="0" length="0">
      <dxf>
        <fill>
          <patternFill patternType="solid">
            <bgColor theme="1" tint="0.499984740745262"/>
          </patternFill>
        </fill>
      </dxf>
    </rfmt>
    <rfmt sheetId="8" sqref="AG451" start="0" length="0">
      <dxf>
        <fill>
          <patternFill patternType="solid">
            <bgColor theme="1" tint="0.499984740745262"/>
          </patternFill>
        </fill>
      </dxf>
    </rfmt>
    <rfmt sheetId="8" sqref="AG452" start="0" length="0">
      <dxf>
        <fill>
          <patternFill patternType="solid">
            <bgColor theme="1" tint="0.499984740745262"/>
          </patternFill>
        </fill>
      </dxf>
    </rfmt>
    <rfmt sheetId="8" sqref="AG453" start="0" length="0">
      <dxf>
        <fill>
          <patternFill patternType="solid">
            <bgColor theme="1" tint="0.499984740745262"/>
          </patternFill>
        </fill>
      </dxf>
    </rfmt>
    <rfmt sheetId="8" sqref="AG454" start="0" length="0">
      <dxf>
        <fill>
          <patternFill patternType="solid">
            <bgColor theme="1" tint="0.499984740745262"/>
          </patternFill>
        </fill>
      </dxf>
    </rfmt>
    <rfmt sheetId="8" sqref="AG455" start="0" length="0">
      <dxf>
        <fill>
          <patternFill patternType="solid">
            <bgColor theme="1" tint="0.499984740745262"/>
          </patternFill>
        </fill>
      </dxf>
    </rfmt>
    <rfmt sheetId="8" sqref="AG456" start="0" length="0">
      <dxf>
        <fill>
          <patternFill patternType="solid">
            <bgColor theme="1" tint="0.499984740745262"/>
          </patternFill>
        </fill>
      </dxf>
    </rfmt>
    <rfmt sheetId="8" sqref="AG457" start="0" length="0">
      <dxf>
        <fill>
          <patternFill patternType="solid">
            <bgColor theme="1" tint="0.499984740745262"/>
          </patternFill>
        </fill>
      </dxf>
    </rfmt>
    <rfmt sheetId="8" sqref="AG458" start="0" length="0">
      <dxf>
        <fill>
          <patternFill patternType="solid">
            <bgColor theme="1" tint="0.499984740745262"/>
          </patternFill>
        </fill>
      </dxf>
    </rfmt>
    <rfmt sheetId="8" sqref="AG459" start="0" length="0">
      <dxf>
        <fill>
          <patternFill patternType="solid">
            <bgColor theme="1" tint="0.499984740745262"/>
          </patternFill>
        </fill>
      </dxf>
    </rfmt>
    <rfmt sheetId="8" sqref="AG460" start="0" length="0">
      <dxf>
        <fill>
          <patternFill patternType="solid">
            <bgColor theme="1" tint="0.499984740745262"/>
          </patternFill>
        </fill>
      </dxf>
    </rfmt>
    <rfmt sheetId="8" sqref="AG461" start="0" length="0">
      <dxf>
        <fill>
          <patternFill patternType="solid">
            <bgColor theme="1" tint="0.499984740745262"/>
          </patternFill>
        </fill>
      </dxf>
    </rfmt>
    <rfmt sheetId="8" sqref="AG462" start="0" length="0">
      <dxf>
        <fill>
          <patternFill patternType="solid">
            <bgColor theme="1" tint="0.499984740745262"/>
          </patternFill>
        </fill>
      </dxf>
    </rfmt>
    <rfmt sheetId="8" sqref="AG463" start="0" length="0">
      <dxf>
        <fill>
          <patternFill patternType="solid">
            <bgColor theme="1" tint="0.499984740745262"/>
          </patternFill>
        </fill>
      </dxf>
    </rfmt>
    <rfmt sheetId="8" sqref="AG464" start="0" length="0">
      <dxf>
        <fill>
          <patternFill patternType="solid">
            <bgColor theme="1" tint="0.499984740745262"/>
          </patternFill>
        </fill>
      </dxf>
    </rfmt>
    <rfmt sheetId="8" sqref="AG465" start="0" length="0">
      <dxf>
        <fill>
          <patternFill patternType="solid">
            <bgColor theme="1" tint="0.499984740745262"/>
          </patternFill>
        </fill>
      </dxf>
    </rfmt>
    <rfmt sheetId="8" sqref="AG466" start="0" length="0">
      <dxf>
        <fill>
          <patternFill patternType="solid">
            <bgColor theme="1" tint="0.499984740745262"/>
          </patternFill>
        </fill>
      </dxf>
    </rfmt>
    <rfmt sheetId="8" sqref="AG467" start="0" length="0">
      <dxf>
        <fill>
          <patternFill patternType="solid">
            <bgColor theme="1" tint="0.499984740745262"/>
          </patternFill>
        </fill>
      </dxf>
    </rfmt>
    <rfmt sheetId="8" sqref="AG468" start="0" length="0">
      <dxf>
        <fill>
          <patternFill patternType="solid">
            <bgColor theme="1" tint="0.499984740745262"/>
          </patternFill>
        </fill>
      </dxf>
    </rfmt>
    <rfmt sheetId="8" sqref="AG469" start="0" length="0">
      <dxf>
        <fill>
          <patternFill patternType="solid">
            <bgColor theme="1" tint="0.499984740745262"/>
          </patternFill>
        </fill>
      </dxf>
    </rfmt>
    <rfmt sheetId="8" sqref="AG470" start="0" length="0">
      <dxf>
        <fill>
          <patternFill patternType="solid">
            <bgColor theme="1" tint="0.499984740745262"/>
          </patternFill>
        </fill>
      </dxf>
    </rfmt>
    <rfmt sheetId="8" sqref="AG471" start="0" length="0">
      <dxf>
        <fill>
          <patternFill patternType="solid">
            <bgColor theme="1" tint="0.499984740745262"/>
          </patternFill>
        </fill>
      </dxf>
    </rfmt>
    <rfmt sheetId="8" sqref="AG472" start="0" length="0">
      <dxf>
        <fill>
          <patternFill patternType="solid">
            <bgColor theme="1" tint="0.499984740745262"/>
          </patternFill>
        </fill>
      </dxf>
    </rfmt>
    <rfmt sheetId="8" sqref="AG473" start="0" length="0">
      <dxf>
        <fill>
          <patternFill patternType="solid">
            <bgColor theme="1" tint="0.499984740745262"/>
          </patternFill>
        </fill>
      </dxf>
    </rfmt>
    <rfmt sheetId="8" sqref="AG474" start="0" length="0">
      <dxf>
        <fill>
          <patternFill patternType="solid">
            <bgColor theme="1" tint="0.499984740745262"/>
          </patternFill>
        </fill>
      </dxf>
    </rfmt>
    <rfmt sheetId="8" sqref="AG475" start="0" length="0">
      <dxf>
        <fill>
          <patternFill patternType="solid">
            <bgColor theme="1" tint="0.499984740745262"/>
          </patternFill>
        </fill>
      </dxf>
    </rfmt>
    <rfmt sheetId="8" sqref="AG476" start="0" length="0">
      <dxf>
        <fill>
          <patternFill patternType="solid">
            <bgColor theme="1" tint="0.499984740745262"/>
          </patternFill>
        </fill>
      </dxf>
    </rfmt>
    <rfmt sheetId="8" sqref="AG477" start="0" length="0">
      <dxf>
        <fill>
          <patternFill patternType="solid">
            <bgColor theme="1" tint="0.499984740745262"/>
          </patternFill>
        </fill>
      </dxf>
    </rfmt>
    <rfmt sheetId="8" sqref="AG478" start="0" length="0">
      <dxf>
        <fill>
          <patternFill patternType="solid">
            <bgColor theme="1" tint="0.499984740745262"/>
          </patternFill>
        </fill>
      </dxf>
    </rfmt>
    <rfmt sheetId="8" sqref="AG479" start="0" length="0">
      <dxf>
        <fill>
          <patternFill patternType="solid">
            <bgColor theme="1" tint="0.499984740745262"/>
          </patternFill>
        </fill>
      </dxf>
    </rfmt>
    <rfmt sheetId="8" sqref="AG480" start="0" length="0">
      <dxf>
        <fill>
          <patternFill patternType="solid">
            <bgColor theme="1" tint="0.499984740745262"/>
          </patternFill>
        </fill>
      </dxf>
    </rfmt>
    <rfmt sheetId="8" sqref="AG481" start="0" length="0">
      <dxf>
        <fill>
          <patternFill patternType="solid">
            <bgColor theme="1" tint="0.499984740745262"/>
          </patternFill>
        </fill>
      </dxf>
    </rfmt>
    <rfmt sheetId="8" sqref="AG482" start="0" length="0">
      <dxf>
        <fill>
          <patternFill patternType="solid">
            <bgColor theme="1" tint="0.499984740745262"/>
          </patternFill>
        </fill>
      </dxf>
    </rfmt>
    <rfmt sheetId="8" sqref="AG483" start="0" length="0">
      <dxf>
        <fill>
          <patternFill patternType="solid">
            <bgColor theme="1" tint="0.499984740745262"/>
          </patternFill>
        </fill>
      </dxf>
    </rfmt>
    <rfmt sheetId="8" sqref="AG484" start="0" length="0">
      <dxf>
        <fill>
          <patternFill patternType="solid">
            <bgColor theme="1" tint="0.499984740745262"/>
          </patternFill>
        </fill>
      </dxf>
    </rfmt>
    <rfmt sheetId="8" sqref="AG485" start="0" length="0">
      <dxf>
        <fill>
          <patternFill patternType="solid">
            <bgColor theme="1" tint="0.499984740745262"/>
          </patternFill>
        </fill>
      </dxf>
    </rfmt>
    <rfmt sheetId="8" sqref="AG486" start="0" length="0">
      <dxf>
        <fill>
          <patternFill patternType="solid">
            <bgColor theme="1" tint="0.499984740745262"/>
          </patternFill>
        </fill>
      </dxf>
    </rfmt>
    <rfmt sheetId="8" sqref="AG487" start="0" length="0">
      <dxf>
        <fill>
          <patternFill patternType="solid">
            <bgColor theme="1" tint="0.499984740745262"/>
          </patternFill>
        </fill>
      </dxf>
    </rfmt>
    <rfmt sheetId="8" sqref="AG488" start="0" length="0">
      <dxf>
        <fill>
          <patternFill patternType="solid">
            <bgColor theme="1" tint="0.499984740745262"/>
          </patternFill>
        </fill>
      </dxf>
    </rfmt>
    <rfmt sheetId="8" sqref="AG489" start="0" length="0">
      <dxf>
        <fill>
          <patternFill patternType="solid">
            <bgColor theme="1" tint="0.499984740745262"/>
          </patternFill>
        </fill>
      </dxf>
    </rfmt>
    <rfmt sheetId="8" sqref="AG490" start="0" length="0">
      <dxf>
        <fill>
          <patternFill patternType="solid">
            <bgColor theme="1" tint="0.499984740745262"/>
          </patternFill>
        </fill>
      </dxf>
    </rfmt>
    <rfmt sheetId="8" sqref="AG491" start="0" length="0">
      <dxf>
        <fill>
          <patternFill patternType="solid">
            <bgColor theme="1" tint="0.499984740745262"/>
          </patternFill>
        </fill>
      </dxf>
    </rfmt>
    <rfmt sheetId="8" sqref="AG492" start="0" length="0">
      <dxf>
        <fill>
          <patternFill patternType="solid">
            <bgColor theme="1" tint="0.499984740745262"/>
          </patternFill>
        </fill>
      </dxf>
    </rfmt>
    <rfmt sheetId="8" sqref="AG493" start="0" length="0">
      <dxf>
        <fill>
          <patternFill patternType="solid">
            <bgColor theme="1" tint="0.499984740745262"/>
          </patternFill>
        </fill>
      </dxf>
    </rfmt>
    <rfmt sheetId="8" sqref="AG494" start="0" length="0">
      <dxf>
        <fill>
          <patternFill patternType="solid">
            <bgColor theme="1" tint="0.499984740745262"/>
          </patternFill>
        </fill>
      </dxf>
    </rfmt>
    <rfmt sheetId="8" sqref="AG495" start="0" length="0">
      <dxf>
        <fill>
          <patternFill patternType="solid">
            <bgColor theme="1" tint="0.499984740745262"/>
          </patternFill>
        </fill>
      </dxf>
    </rfmt>
    <rfmt sheetId="8" sqref="AG496" start="0" length="0">
      <dxf>
        <fill>
          <patternFill patternType="solid">
            <bgColor theme="1" tint="0.499984740745262"/>
          </patternFill>
        </fill>
      </dxf>
    </rfmt>
    <rfmt sheetId="8" sqref="AG497" start="0" length="0">
      <dxf>
        <fill>
          <patternFill patternType="solid">
            <bgColor theme="1" tint="0.499984740745262"/>
          </patternFill>
        </fill>
      </dxf>
    </rfmt>
    <rfmt sheetId="8" sqref="AG498" start="0" length="0">
      <dxf>
        <fill>
          <patternFill patternType="solid">
            <bgColor theme="1" tint="0.499984740745262"/>
          </patternFill>
        </fill>
      </dxf>
    </rfmt>
    <rfmt sheetId="8" sqref="AG499" start="0" length="0">
      <dxf>
        <fill>
          <patternFill patternType="solid">
            <bgColor theme="1" tint="0.499984740745262"/>
          </patternFill>
        </fill>
      </dxf>
    </rfmt>
    <rfmt sheetId="8" sqref="AG500" start="0" length="0">
      <dxf>
        <fill>
          <patternFill patternType="solid">
            <bgColor theme="1" tint="0.499984740745262"/>
          </patternFill>
        </fill>
      </dxf>
    </rfmt>
    <rfmt sheetId="8" sqref="AG501" start="0" length="0">
      <dxf>
        <fill>
          <patternFill patternType="solid">
            <bgColor theme="1" tint="0.499984740745262"/>
          </patternFill>
        </fill>
      </dxf>
    </rfmt>
    <rfmt sheetId="8" sqref="AG502" start="0" length="0">
      <dxf>
        <fill>
          <patternFill patternType="solid">
            <bgColor theme="1" tint="0.499984740745262"/>
          </patternFill>
        </fill>
      </dxf>
    </rfmt>
    <rfmt sheetId="8" sqref="AG503" start="0" length="0">
      <dxf>
        <fill>
          <patternFill patternType="solid">
            <bgColor theme="1" tint="0.499984740745262"/>
          </patternFill>
        </fill>
      </dxf>
    </rfmt>
    <rfmt sheetId="8" sqref="AG504" start="0" length="0">
      <dxf>
        <fill>
          <patternFill patternType="solid">
            <bgColor theme="1" tint="0.499984740745262"/>
          </patternFill>
        </fill>
      </dxf>
    </rfmt>
    <rfmt sheetId="8" sqref="AG505" start="0" length="0">
      <dxf>
        <fill>
          <patternFill patternType="solid">
            <bgColor theme="1" tint="0.499984740745262"/>
          </patternFill>
        </fill>
      </dxf>
    </rfmt>
    <rfmt sheetId="8" sqref="AG506" start="0" length="0">
      <dxf>
        <fill>
          <patternFill patternType="solid">
            <bgColor theme="1" tint="0.499984740745262"/>
          </patternFill>
        </fill>
      </dxf>
    </rfmt>
    <rfmt sheetId="8" sqref="AG507" start="0" length="0">
      <dxf>
        <fill>
          <patternFill patternType="solid">
            <bgColor theme="1" tint="0.499984740745262"/>
          </patternFill>
        </fill>
      </dxf>
    </rfmt>
    <rfmt sheetId="8" sqref="AG508" start="0" length="0">
      <dxf>
        <fill>
          <patternFill patternType="solid">
            <bgColor theme="1" tint="0.499984740745262"/>
          </patternFill>
        </fill>
      </dxf>
    </rfmt>
    <rfmt sheetId="8" sqref="AG509" start="0" length="0">
      <dxf>
        <fill>
          <patternFill patternType="solid">
            <bgColor theme="1" tint="0.499984740745262"/>
          </patternFill>
        </fill>
      </dxf>
    </rfmt>
    <rfmt sheetId="8" sqref="AG510" start="0" length="0">
      <dxf>
        <fill>
          <patternFill patternType="solid">
            <bgColor theme="1" tint="0.499984740745262"/>
          </patternFill>
        </fill>
      </dxf>
    </rfmt>
    <rfmt sheetId="8" sqref="AG511" start="0" length="0">
      <dxf>
        <fill>
          <patternFill patternType="solid">
            <bgColor theme="1" tint="0.499984740745262"/>
          </patternFill>
        </fill>
      </dxf>
    </rfmt>
    <rfmt sheetId="8" sqref="AG512" start="0" length="0">
      <dxf>
        <fill>
          <patternFill patternType="solid">
            <bgColor theme="1" tint="0.499984740745262"/>
          </patternFill>
        </fill>
      </dxf>
    </rfmt>
    <rfmt sheetId="8" sqref="AG513" start="0" length="0">
      <dxf>
        <fill>
          <patternFill patternType="solid">
            <bgColor theme="1" tint="0.499984740745262"/>
          </patternFill>
        </fill>
      </dxf>
    </rfmt>
    <rfmt sheetId="8" sqref="AG514" start="0" length="0">
      <dxf>
        <fill>
          <patternFill patternType="solid">
            <bgColor theme="1" tint="0.499984740745262"/>
          </patternFill>
        </fill>
      </dxf>
    </rfmt>
    <rfmt sheetId="8" sqref="AG515" start="0" length="0">
      <dxf>
        <fill>
          <patternFill patternType="solid">
            <bgColor theme="1" tint="0.499984740745262"/>
          </patternFill>
        </fill>
      </dxf>
    </rfmt>
    <rfmt sheetId="8" sqref="AG516" start="0" length="0">
      <dxf>
        <fill>
          <patternFill patternType="solid">
            <bgColor theme="1" tint="0.499984740745262"/>
          </patternFill>
        </fill>
      </dxf>
    </rfmt>
    <rfmt sheetId="8" sqref="AG517" start="0" length="0">
      <dxf>
        <fill>
          <patternFill patternType="solid">
            <bgColor theme="1" tint="0.499984740745262"/>
          </patternFill>
        </fill>
      </dxf>
    </rfmt>
    <rfmt sheetId="8" sqref="AG518" start="0" length="0">
      <dxf>
        <fill>
          <patternFill patternType="solid">
            <bgColor theme="1" tint="0.499984740745262"/>
          </patternFill>
        </fill>
      </dxf>
    </rfmt>
    <rfmt sheetId="8" sqref="AG519" start="0" length="0">
      <dxf>
        <fill>
          <patternFill patternType="solid">
            <bgColor theme="1" tint="0.499984740745262"/>
          </patternFill>
        </fill>
      </dxf>
    </rfmt>
    <rfmt sheetId="8" sqref="AG520" start="0" length="0">
      <dxf>
        <fill>
          <patternFill patternType="solid">
            <bgColor theme="1" tint="0.499984740745262"/>
          </patternFill>
        </fill>
      </dxf>
    </rfmt>
    <rfmt sheetId="8" sqref="AG521" start="0" length="0">
      <dxf>
        <fill>
          <patternFill patternType="solid">
            <bgColor theme="1" tint="0.499984740745262"/>
          </patternFill>
        </fill>
      </dxf>
    </rfmt>
    <rfmt sheetId="8" sqref="AG522" start="0" length="0">
      <dxf>
        <fill>
          <patternFill patternType="solid">
            <bgColor theme="1" tint="0.499984740745262"/>
          </patternFill>
        </fill>
      </dxf>
    </rfmt>
    <rfmt sheetId="8" sqref="AG523" start="0" length="0">
      <dxf>
        <fill>
          <patternFill patternType="solid">
            <bgColor theme="1" tint="0.499984740745262"/>
          </patternFill>
        </fill>
      </dxf>
    </rfmt>
    <rfmt sheetId="8" sqref="AG524" start="0" length="0">
      <dxf>
        <fill>
          <patternFill patternType="solid">
            <bgColor theme="1" tint="0.499984740745262"/>
          </patternFill>
        </fill>
      </dxf>
    </rfmt>
    <rfmt sheetId="8" sqref="AG525" start="0" length="0">
      <dxf>
        <fill>
          <patternFill patternType="solid">
            <bgColor theme="1" tint="0.499984740745262"/>
          </patternFill>
        </fill>
      </dxf>
    </rfmt>
    <rfmt sheetId="8" sqref="AG526" start="0" length="0">
      <dxf>
        <fill>
          <patternFill patternType="solid">
            <bgColor theme="1" tint="0.499984740745262"/>
          </patternFill>
        </fill>
      </dxf>
    </rfmt>
    <rfmt sheetId="8" sqref="AG527" start="0" length="0">
      <dxf>
        <fill>
          <patternFill patternType="solid">
            <bgColor theme="1" tint="0.499984740745262"/>
          </patternFill>
        </fill>
      </dxf>
    </rfmt>
    <rfmt sheetId="8" sqref="AG528" start="0" length="0">
      <dxf>
        <fill>
          <patternFill patternType="solid">
            <bgColor theme="1" tint="0.499984740745262"/>
          </patternFill>
        </fill>
      </dxf>
    </rfmt>
    <rfmt sheetId="8" sqref="AG529" start="0" length="0">
      <dxf>
        <fill>
          <patternFill patternType="solid">
            <bgColor theme="1" tint="0.499984740745262"/>
          </patternFill>
        </fill>
      </dxf>
    </rfmt>
    <rfmt sheetId="8" sqref="AG530" start="0" length="0">
      <dxf>
        <fill>
          <patternFill patternType="solid">
            <bgColor theme="1" tint="0.499984740745262"/>
          </patternFill>
        </fill>
      </dxf>
    </rfmt>
    <rfmt sheetId="8" sqref="AG531" start="0" length="0">
      <dxf>
        <fill>
          <patternFill patternType="solid">
            <bgColor theme="1" tint="0.499984740745262"/>
          </patternFill>
        </fill>
      </dxf>
    </rfmt>
    <rfmt sheetId="8" sqref="AG532" start="0" length="0">
      <dxf>
        <fill>
          <patternFill patternType="solid">
            <bgColor theme="1" tint="0.499984740745262"/>
          </patternFill>
        </fill>
      </dxf>
    </rfmt>
    <rfmt sheetId="8" sqref="AG533" start="0" length="0">
      <dxf>
        <fill>
          <patternFill patternType="solid">
            <bgColor theme="1" tint="0.499984740745262"/>
          </patternFill>
        </fill>
      </dxf>
    </rfmt>
    <rfmt sheetId="8" sqref="AG534" start="0" length="0">
      <dxf>
        <fill>
          <patternFill patternType="solid">
            <bgColor theme="1" tint="0.499984740745262"/>
          </patternFill>
        </fill>
      </dxf>
    </rfmt>
    <rfmt sheetId="8" sqref="AG535" start="0" length="0">
      <dxf>
        <fill>
          <patternFill patternType="solid">
            <bgColor theme="1" tint="0.499984740745262"/>
          </patternFill>
        </fill>
      </dxf>
    </rfmt>
    <rfmt sheetId="8" sqref="AG536" start="0" length="0">
      <dxf>
        <fill>
          <patternFill patternType="solid">
            <bgColor theme="1" tint="0.499984740745262"/>
          </patternFill>
        </fill>
      </dxf>
    </rfmt>
    <rfmt sheetId="8" sqref="AG537" start="0" length="0">
      <dxf>
        <fill>
          <patternFill patternType="solid">
            <bgColor theme="1" tint="0.499984740745262"/>
          </patternFill>
        </fill>
      </dxf>
    </rfmt>
    <rfmt sheetId="8" sqref="AG538" start="0" length="0">
      <dxf>
        <fill>
          <patternFill patternType="solid">
            <bgColor theme="1" tint="0.499984740745262"/>
          </patternFill>
        </fill>
      </dxf>
    </rfmt>
    <rfmt sheetId="8" sqref="AG539" start="0" length="0">
      <dxf>
        <fill>
          <patternFill patternType="solid">
            <bgColor theme="1" tint="0.499984740745262"/>
          </patternFill>
        </fill>
      </dxf>
    </rfmt>
    <rfmt sheetId="8" sqref="AG540" start="0" length="0">
      <dxf>
        <fill>
          <patternFill patternType="solid">
            <bgColor theme="1" tint="0.499984740745262"/>
          </patternFill>
        </fill>
      </dxf>
    </rfmt>
    <rfmt sheetId="8" sqref="AG541" start="0" length="0">
      <dxf>
        <fill>
          <patternFill patternType="solid">
            <bgColor theme="1" tint="0.499984740745262"/>
          </patternFill>
        </fill>
      </dxf>
    </rfmt>
    <rfmt sheetId="8" sqref="AG542" start="0" length="0">
      <dxf>
        <fill>
          <patternFill patternType="solid">
            <bgColor theme="1" tint="0.499984740745262"/>
          </patternFill>
        </fill>
      </dxf>
    </rfmt>
    <rfmt sheetId="8" sqref="AG543" start="0" length="0">
      <dxf>
        <fill>
          <patternFill patternType="solid">
            <bgColor theme="1" tint="0.499984740745262"/>
          </patternFill>
        </fill>
      </dxf>
    </rfmt>
    <rfmt sheetId="8" sqref="AG544" start="0" length="0">
      <dxf>
        <fill>
          <patternFill patternType="solid">
            <bgColor theme="1" tint="0.499984740745262"/>
          </patternFill>
        </fill>
      </dxf>
    </rfmt>
    <rfmt sheetId="8" sqref="AG545" start="0" length="0">
      <dxf>
        <fill>
          <patternFill patternType="solid">
            <bgColor theme="1" tint="0.499984740745262"/>
          </patternFill>
        </fill>
      </dxf>
    </rfmt>
    <rfmt sheetId="8" sqref="AG546" start="0" length="0">
      <dxf>
        <fill>
          <patternFill patternType="solid">
            <bgColor theme="1" tint="0.499984740745262"/>
          </patternFill>
        </fill>
      </dxf>
    </rfmt>
    <rfmt sheetId="8" sqref="AG547" start="0" length="0">
      <dxf>
        <fill>
          <patternFill patternType="solid">
            <bgColor theme="1" tint="0.499984740745262"/>
          </patternFill>
        </fill>
      </dxf>
    </rfmt>
    <rfmt sheetId="8" sqref="AG548" start="0" length="0">
      <dxf>
        <fill>
          <patternFill patternType="solid">
            <bgColor theme="1" tint="0.499984740745262"/>
          </patternFill>
        </fill>
      </dxf>
    </rfmt>
    <rfmt sheetId="8" sqref="AG549" start="0" length="0">
      <dxf>
        <fill>
          <patternFill patternType="solid">
            <bgColor theme="1" tint="0.499984740745262"/>
          </patternFill>
        </fill>
      </dxf>
    </rfmt>
    <rfmt sheetId="8" sqref="AG550" start="0" length="0">
      <dxf>
        <fill>
          <patternFill patternType="solid">
            <bgColor theme="1" tint="0.499984740745262"/>
          </patternFill>
        </fill>
      </dxf>
    </rfmt>
    <rfmt sheetId="8" sqref="AG551" start="0" length="0">
      <dxf>
        <fill>
          <patternFill patternType="solid">
            <bgColor theme="1" tint="0.499984740745262"/>
          </patternFill>
        </fill>
      </dxf>
    </rfmt>
    <rfmt sheetId="8" sqref="AG552" start="0" length="0">
      <dxf>
        <fill>
          <patternFill patternType="solid">
            <bgColor theme="1" tint="0.499984740745262"/>
          </patternFill>
        </fill>
      </dxf>
    </rfmt>
    <rfmt sheetId="8" sqref="AG553" start="0" length="0">
      <dxf>
        <fill>
          <patternFill patternType="solid">
            <bgColor theme="1" tint="0.499984740745262"/>
          </patternFill>
        </fill>
      </dxf>
    </rfmt>
    <rfmt sheetId="8" sqref="AG554" start="0" length="0">
      <dxf>
        <fill>
          <patternFill patternType="solid">
            <bgColor theme="1" tint="0.499984740745262"/>
          </patternFill>
        </fill>
      </dxf>
    </rfmt>
    <rfmt sheetId="8" sqref="AG555" start="0" length="0">
      <dxf>
        <fill>
          <patternFill patternType="solid">
            <bgColor theme="1" tint="0.499984740745262"/>
          </patternFill>
        </fill>
      </dxf>
    </rfmt>
    <rfmt sheetId="8" sqref="AG556" start="0" length="0">
      <dxf>
        <fill>
          <patternFill patternType="solid">
            <bgColor theme="1" tint="0.499984740745262"/>
          </patternFill>
        </fill>
      </dxf>
    </rfmt>
    <rfmt sheetId="8" sqref="AG557" start="0" length="0">
      <dxf>
        <fill>
          <patternFill patternType="solid">
            <bgColor theme="1" tint="0.499984740745262"/>
          </patternFill>
        </fill>
      </dxf>
    </rfmt>
    <rfmt sheetId="8" sqref="AG558" start="0" length="0">
      <dxf>
        <fill>
          <patternFill patternType="solid">
            <bgColor theme="1" tint="0.499984740745262"/>
          </patternFill>
        </fill>
      </dxf>
    </rfmt>
    <rfmt sheetId="8" sqref="AG559" start="0" length="0">
      <dxf>
        <fill>
          <patternFill patternType="solid">
            <bgColor theme="1" tint="0.499984740745262"/>
          </patternFill>
        </fill>
      </dxf>
    </rfmt>
    <rfmt sheetId="8" sqref="AG560" start="0" length="0">
      <dxf>
        <fill>
          <patternFill patternType="solid">
            <bgColor theme="1" tint="0.499984740745262"/>
          </patternFill>
        </fill>
      </dxf>
    </rfmt>
    <rfmt sheetId="8" sqref="AG561" start="0" length="0">
      <dxf>
        <fill>
          <patternFill patternType="solid">
            <bgColor theme="1" tint="0.499984740745262"/>
          </patternFill>
        </fill>
      </dxf>
    </rfmt>
    <rfmt sheetId="8" sqref="AG562" start="0" length="0">
      <dxf>
        <fill>
          <patternFill patternType="solid">
            <bgColor theme="1" tint="0.499984740745262"/>
          </patternFill>
        </fill>
      </dxf>
    </rfmt>
    <rfmt sheetId="8" sqref="AG563" start="0" length="0">
      <dxf>
        <fill>
          <patternFill patternType="solid">
            <bgColor theme="1" tint="0.499984740745262"/>
          </patternFill>
        </fill>
      </dxf>
    </rfmt>
    <rfmt sheetId="8" sqref="AG564" start="0" length="0">
      <dxf>
        <fill>
          <patternFill patternType="solid">
            <bgColor theme="1" tint="0.499984740745262"/>
          </patternFill>
        </fill>
      </dxf>
    </rfmt>
    <rfmt sheetId="8" sqref="AG565" start="0" length="0">
      <dxf>
        <fill>
          <patternFill patternType="solid">
            <bgColor theme="1" tint="0.499984740745262"/>
          </patternFill>
        </fill>
      </dxf>
    </rfmt>
    <rfmt sheetId="8" sqref="AG566" start="0" length="0">
      <dxf>
        <fill>
          <patternFill patternType="solid">
            <bgColor theme="1" tint="0.499984740745262"/>
          </patternFill>
        </fill>
      </dxf>
    </rfmt>
    <rfmt sheetId="8" sqref="AG567" start="0" length="0">
      <dxf>
        <fill>
          <patternFill patternType="solid">
            <bgColor theme="1" tint="0.499984740745262"/>
          </patternFill>
        </fill>
      </dxf>
    </rfmt>
    <rfmt sheetId="8" sqref="AG568" start="0" length="0">
      <dxf>
        <fill>
          <patternFill patternType="solid">
            <bgColor theme="1" tint="0.499984740745262"/>
          </patternFill>
        </fill>
      </dxf>
    </rfmt>
    <rfmt sheetId="8" sqref="AG569" start="0" length="0">
      <dxf>
        <fill>
          <patternFill patternType="solid">
            <bgColor theme="1" tint="0.499984740745262"/>
          </patternFill>
        </fill>
      </dxf>
    </rfmt>
    <rfmt sheetId="8" sqref="AG570" start="0" length="0">
      <dxf>
        <fill>
          <patternFill patternType="solid">
            <bgColor theme="1" tint="0.499984740745262"/>
          </patternFill>
        </fill>
      </dxf>
    </rfmt>
    <rfmt sheetId="8" sqref="AG571" start="0" length="0">
      <dxf>
        <fill>
          <patternFill patternType="solid">
            <bgColor theme="1" tint="0.499984740745262"/>
          </patternFill>
        </fill>
      </dxf>
    </rfmt>
    <rfmt sheetId="8" sqref="AG572" start="0" length="0">
      <dxf>
        <fill>
          <patternFill patternType="solid">
            <bgColor theme="1" tint="0.499984740745262"/>
          </patternFill>
        </fill>
      </dxf>
    </rfmt>
    <rfmt sheetId="8" sqref="AG573" start="0" length="0">
      <dxf>
        <fill>
          <patternFill patternType="solid">
            <bgColor theme="1" tint="0.499984740745262"/>
          </patternFill>
        </fill>
      </dxf>
    </rfmt>
    <rfmt sheetId="8" sqref="AG574" start="0" length="0">
      <dxf>
        <fill>
          <patternFill patternType="solid">
            <bgColor theme="1" tint="0.499984740745262"/>
          </patternFill>
        </fill>
      </dxf>
    </rfmt>
    <rfmt sheetId="8" sqref="AG575" start="0" length="0">
      <dxf>
        <fill>
          <patternFill patternType="solid">
            <bgColor theme="1" tint="0.499984740745262"/>
          </patternFill>
        </fill>
      </dxf>
    </rfmt>
    <rfmt sheetId="8" sqref="AG576" start="0" length="0">
      <dxf>
        <fill>
          <patternFill patternType="solid">
            <bgColor theme="1" tint="0.499984740745262"/>
          </patternFill>
        </fill>
      </dxf>
    </rfmt>
    <rfmt sheetId="8" sqref="AG577" start="0" length="0">
      <dxf>
        <fill>
          <patternFill patternType="solid">
            <bgColor theme="1" tint="0.499984740745262"/>
          </patternFill>
        </fill>
      </dxf>
    </rfmt>
    <rfmt sheetId="8" sqref="AG578" start="0" length="0">
      <dxf>
        <fill>
          <patternFill patternType="solid">
            <bgColor theme="1" tint="0.499984740745262"/>
          </patternFill>
        </fill>
      </dxf>
    </rfmt>
    <rfmt sheetId="8" sqref="AG579" start="0" length="0">
      <dxf>
        <fill>
          <patternFill patternType="solid">
            <bgColor theme="1" tint="0.499984740745262"/>
          </patternFill>
        </fill>
      </dxf>
    </rfmt>
    <rfmt sheetId="8" sqref="AG580" start="0" length="0">
      <dxf>
        <fill>
          <patternFill patternType="solid">
            <bgColor theme="1" tint="0.499984740745262"/>
          </patternFill>
        </fill>
      </dxf>
    </rfmt>
    <rfmt sheetId="8" sqref="AG581" start="0" length="0">
      <dxf>
        <fill>
          <patternFill patternType="solid">
            <bgColor theme="1" tint="0.499984740745262"/>
          </patternFill>
        </fill>
      </dxf>
    </rfmt>
    <rfmt sheetId="8" sqref="AG582" start="0" length="0">
      <dxf>
        <fill>
          <patternFill patternType="solid">
            <bgColor theme="1" tint="0.499984740745262"/>
          </patternFill>
        </fill>
      </dxf>
    </rfmt>
    <rfmt sheetId="8" sqref="AG583" start="0" length="0">
      <dxf>
        <fill>
          <patternFill patternType="solid">
            <bgColor theme="1" tint="0.499984740745262"/>
          </patternFill>
        </fill>
      </dxf>
    </rfmt>
    <rfmt sheetId="8" sqref="AG584" start="0" length="0">
      <dxf>
        <fill>
          <patternFill patternType="solid">
            <bgColor theme="1" tint="0.499984740745262"/>
          </patternFill>
        </fill>
      </dxf>
    </rfmt>
    <rfmt sheetId="8" sqref="AG585" start="0" length="0">
      <dxf>
        <fill>
          <patternFill patternType="solid">
            <bgColor theme="1" tint="0.499984740745262"/>
          </patternFill>
        </fill>
      </dxf>
    </rfmt>
    <rfmt sheetId="8" sqref="AG586" start="0" length="0">
      <dxf>
        <fill>
          <patternFill patternType="solid">
            <bgColor theme="1" tint="0.499984740745262"/>
          </patternFill>
        </fill>
      </dxf>
    </rfmt>
    <rfmt sheetId="8" sqref="AG587" start="0" length="0">
      <dxf>
        <fill>
          <patternFill patternType="solid">
            <bgColor theme="1" tint="0.499984740745262"/>
          </patternFill>
        </fill>
      </dxf>
    </rfmt>
    <rfmt sheetId="8" sqref="AG588" start="0" length="0">
      <dxf>
        <fill>
          <patternFill patternType="solid">
            <bgColor theme="1" tint="0.499984740745262"/>
          </patternFill>
        </fill>
      </dxf>
    </rfmt>
    <rfmt sheetId="8" sqref="AG589" start="0" length="0">
      <dxf>
        <fill>
          <patternFill patternType="solid">
            <bgColor theme="1" tint="0.499984740745262"/>
          </patternFill>
        </fill>
      </dxf>
    </rfmt>
    <rfmt sheetId="8" sqref="AG590" start="0" length="0">
      <dxf>
        <fill>
          <patternFill patternType="solid">
            <bgColor theme="1" tint="0.499984740745262"/>
          </patternFill>
        </fill>
      </dxf>
    </rfmt>
    <rfmt sheetId="8" sqref="AG591" start="0" length="0">
      <dxf>
        <fill>
          <patternFill patternType="solid">
            <bgColor theme="1" tint="0.499984740745262"/>
          </patternFill>
        </fill>
      </dxf>
    </rfmt>
    <rfmt sheetId="8" sqref="AG592" start="0" length="0">
      <dxf>
        <fill>
          <patternFill patternType="solid">
            <bgColor theme="1" tint="0.499984740745262"/>
          </patternFill>
        </fill>
      </dxf>
    </rfmt>
    <rfmt sheetId="8" sqref="AG593" start="0" length="0">
      <dxf>
        <fill>
          <patternFill patternType="solid">
            <bgColor theme="1" tint="0.499984740745262"/>
          </patternFill>
        </fill>
      </dxf>
    </rfmt>
    <rfmt sheetId="8" sqref="AG594" start="0" length="0">
      <dxf>
        <fill>
          <patternFill patternType="solid">
            <bgColor theme="1" tint="0.499984740745262"/>
          </patternFill>
        </fill>
      </dxf>
    </rfmt>
    <rfmt sheetId="8" sqref="AG595" start="0" length="0">
      <dxf>
        <fill>
          <patternFill patternType="solid">
            <bgColor theme="1" tint="0.499984740745262"/>
          </patternFill>
        </fill>
      </dxf>
    </rfmt>
    <rfmt sheetId="8" sqref="AG596" start="0" length="0">
      <dxf>
        <fill>
          <patternFill patternType="solid">
            <bgColor theme="1" tint="0.499984740745262"/>
          </patternFill>
        </fill>
      </dxf>
    </rfmt>
    <rfmt sheetId="8" sqref="AG597" start="0" length="0">
      <dxf>
        <fill>
          <patternFill patternType="solid">
            <bgColor theme="1" tint="0.499984740745262"/>
          </patternFill>
        </fill>
      </dxf>
    </rfmt>
    <rfmt sheetId="8" sqref="AG598" start="0" length="0">
      <dxf>
        <fill>
          <patternFill patternType="solid">
            <bgColor theme="1" tint="0.499984740745262"/>
          </patternFill>
        </fill>
      </dxf>
    </rfmt>
    <rfmt sheetId="8" sqref="AG599" start="0" length="0">
      <dxf>
        <fill>
          <patternFill patternType="solid">
            <bgColor theme="1" tint="0.499984740745262"/>
          </patternFill>
        </fill>
      </dxf>
    </rfmt>
    <rfmt sheetId="8" sqref="AG600" start="0" length="0">
      <dxf>
        <fill>
          <patternFill patternType="solid">
            <bgColor theme="1" tint="0.499984740745262"/>
          </patternFill>
        </fill>
      </dxf>
    </rfmt>
    <rfmt sheetId="8" sqref="AG601" start="0" length="0">
      <dxf>
        <fill>
          <patternFill patternType="solid">
            <bgColor theme="1" tint="0.499984740745262"/>
          </patternFill>
        </fill>
      </dxf>
    </rfmt>
    <rfmt sheetId="8" sqref="AG602" start="0" length="0">
      <dxf>
        <fill>
          <patternFill patternType="solid">
            <bgColor theme="1" tint="0.499984740745262"/>
          </patternFill>
        </fill>
      </dxf>
    </rfmt>
    <rfmt sheetId="8" sqref="AG603" start="0" length="0">
      <dxf>
        <fill>
          <patternFill patternType="solid">
            <bgColor theme="1" tint="0.499984740745262"/>
          </patternFill>
        </fill>
      </dxf>
    </rfmt>
    <rfmt sheetId="8" sqref="AG604" start="0" length="0">
      <dxf>
        <fill>
          <patternFill patternType="solid">
            <bgColor theme="1" tint="0.499984740745262"/>
          </patternFill>
        </fill>
      </dxf>
    </rfmt>
    <rfmt sheetId="8" sqref="AG605" start="0" length="0">
      <dxf>
        <fill>
          <patternFill patternType="solid">
            <bgColor theme="1" tint="0.499984740745262"/>
          </patternFill>
        </fill>
      </dxf>
    </rfmt>
    <rfmt sheetId="8" sqref="AG606" start="0" length="0">
      <dxf>
        <fill>
          <patternFill patternType="solid">
            <bgColor theme="1" tint="0.499984740745262"/>
          </patternFill>
        </fill>
      </dxf>
    </rfmt>
    <rfmt sheetId="8" sqref="AG607" start="0" length="0">
      <dxf>
        <fill>
          <patternFill patternType="solid">
            <bgColor theme="1" tint="0.499984740745262"/>
          </patternFill>
        </fill>
      </dxf>
    </rfmt>
    <rfmt sheetId="8" sqref="AG608" start="0" length="0">
      <dxf>
        <fill>
          <patternFill patternType="solid">
            <bgColor theme="1" tint="0.499984740745262"/>
          </patternFill>
        </fill>
      </dxf>
    </rfmt>
    <rfmt sheetId="8" sqref="AG609" start="0" length="0">
      <dxf>
        <fill>
          <patternFill patternType="solid">
            <bgColor theme="1" tint="0.499984740745262"/>
          </patternFill>
        </fill>
      </dxf>
    </rfmt>
    <rfmt sheetId="8" sqref="AG610" start="0" length="0">
      <dxf>
        <fill>
          <patternFill patternType="solid">
            <bgColor theme="1" tint="0.499984740745262"/>
          </patternFill>
        </fill>
      </dxf>
    </rfmt>
    <rfmt sheetId="8" sqref="AG611" start="0" length="0">
      <dxf>
        <fill>
          <patternFill patternType="solid">
            <bgColor theme="1" tint="0.499984740745262"/>
          </patternFill>
        </fill>
      </dxf>
    </rfmt>
    <rfmt sheetId="8" sqref="AG612" start="0" length="0">
      <dxf>
        <fill>
          <patternFill patternType="solid">
            <bgColor theme="1" tint="0.499984740745262"/>
          </patternFill>
        </fill>
      </dxf>
    </rfmt>
    <rfmt sheetId="8" sqref="AG613" start="0" length="0">
      <dxf>
        <fill>
          <patternFill patternType="solid">
            <bgColor theme="1" tint="0.499984740745262"/>
          </patternFill>
        </fill>
      </dxf>
    </rfmt>
    <rfmt sheetId="8" sqref="AG614" start="0" length="0">
      <dxf>
        <fill>
          <patternFill patternType="solid">
            <bgColor theme="1" tint="0.499984740745262"/>
          </patternFill>
        </fill>
      </dxf>
    </rfmt>
    <rfmt sheetId="8" sqref="AG615" start="0" length="0">
      <dxf>
        <fill>
          <patternFill patternType="solid">
            <bgColor theme="1" tint="0.499984740745262"/>
          </patternFill>
        </fill>
      </dxf>
    </rfmt>
    <rfmt sheetId="8" sqref="AG616" start="0" length="0">
      <dxf>
        <fill>
          <patternFill patternType="solid">
            <bgColor theme="1" tint="0.499984740745262"/>
          </patternFill>
        </fill>
      </dxf>
    </rfmt>
    <rfmt sheetId="8" sqref="AG617" start="0" length="0">
      <dxf>
        <fill>
          <patternFill patternType="solid">
            <bgColor theme="1" tint="0.499984740745262"/>
          </patternFill>
        </fill>
      </dxf>
    </rfmt>
    <rfmt sheetId="8" sqref="AG618" start="0" length="0">
      <dxf>
        <fill>
          <patternFill patternType="solid">
            <bgColor theme="1" tint="0.499984740745262"/>
          </patternFill>
        </fill>
      </dxf>
    </rfmt>
    <rfmt sheetId="8" sqref="AG619" start="0" length="0">
      <dxf>
        <fill>
          <patternFill patternType="solid">
            <bgColor theme="1" tint="0.499984740745262"/>
          </patternFill>
        </fill>
      </dxf>
    </rfmt>
    <rfmt sheetId="8" sqref="AG620" start="0" length="0">
      <dxf>
        <fill>
          <patternFill patternType="solid">
            <bgColor theme="1" tint="0.499984740745262"/>
          </patternFill>
        </fill>
      </dxf>
    </rfmt>
    <rfmt sheetId="8" sqref="AG621" start="0" length="0">
      <dxf>
        <fill>
          <patternFill patternType="solid">
            <bgColor theme="1" tint="0.499984740745262"/>
          </patternFill>
        </fill>
      </dxf>
    </rfmt>
    <rfmt sheetId="8" sqref="AG622" start="0" length="0">
      <dxf>
        <fill>
          <patternFill patternType="solid">
            <bgColor theme="1" tint="0.499984740745262"/>
          </patternFill>
        </fill>
      </dxf>
    </rfmt>
    <rfmt sheetId="8" sqref="AG623" start="0" length="0">
      <dxf>
        <fill>
          <patternFill patternType="solid">
            <bgColor theme="1" tint="0.499984740745262"/>
          </patternFill>
        </fill>
      </dxf>
    </rfmt>
    <rfmt sheetId="8" sqref="AG624" start="0" length="0">
      <dxf>
        <fill>
          <patternFill patternType="solid">
            <bgColor theme="1" tint="0.499984740745262"/>
          </patternFill>
        </fill>
      </dxf>
    </rfmt>
    <rfmt sheetId="8" sqref="AG625" start="0" length="0">
      <dxf>
        <fill>
          <patternFill patternType="solid">
            <bgColor theme="1" tint="0.499984740745262"/>
          </patternFill>
        </fill>
      </dxf>
    </rfmt>
    <rfmt sheetId="8" sqref="AG626" start="0" length="0">
      <dxf>
        <fill>
          <patternFill patternType="solid">
            <bgColor theme="1" tint="0.499984740745262"/>
          </patternFill>
        </fill>
      </dxf>
    </rfmt>
    <rfmt sheetId="8" sqref="AG627" start="0" length="0">
      <dxf>
        <fill>
          <patternFill patternType="solid">
            <bgColor theme="1" tint="0.499984740745262"/>
          </patternFill>
        </fill>
      </dxf>
    </rfmt>
    <rfmt sheetId="8" sqref="AG628" start="0" length="0">
      <dxf>
        <fill>
          <patternFill patternType="solid">
            <bgColor theme="1" tint="0.499984740745262"/>
          </patternFill>
        </fill>
      </dxf>
    </rfmt>
    <rfmt sheetId="8" sqref="AG629" start="0" length="0">
      <dxf>
        <fill>
          <patternFill patternType="solid">
            <bgColor theme="1" tint="0.499984740745262"/>
          </patternFill>
        </fill>
      </dxf>
    </rfmt>
    <rfmt sheetId="8" sqref="AG630" start="0" length="0">
      <dxf>
        <fill>
          <patternFill patternType="solid">
            <bgColor theme="1" tint="0.499984740745262"/>
          </patternFill>
        </fill>
      </dxf>
    </rfmt>
    <rfmt sheetId="8" sqref="AG631" start="0" length="0">
      <dxf>
        <fill>
          <patternFill patternType="solid">
            <bgColor theme="1" tint="0.499984740745262"/>
          </patternFill>
        </fill>
      </dxf>
    </rfmt>
    <rfmt sheetId="8" sqref="AG632" start="0" length="0">
      <dxf>
        <fill>
          <patternFill patternType="solid">
            <bgColor theme="1" tint="0.499984740745262"/>
          </patternFill>
        </fill>
      </dxf>
    </rfmt>
    <rfmt sheetId="8" sqref="AG633" start="0" length="0">
      <dxf>
        <fill>
          <patternFill patternType="solid">
            <bgColor theme="1" tint="0.499984740745262"/>
          </patternFill>
        </fill>
      </dxf>
    </rfmt>
    <rfmt sheetId="8" sqref="AG634" start="0" length="0">
      <dxf>
        <fill>
          <patternFill patternType="solid">
            <bgColor theme="1" tint="0.499984740745262"/>
          </patternFill>
        </fill>
      </dxf>
    </rfmt>
    <rfmt sheetId="8" sqref="AG635" start="0" length="0">
      <dxf>
        <fill>
          <patternFill patternType="solid">
            <bgColor theme="1" tint="0.499984740745262"/>
          </patternFill>
        </fill>
      </dxf>
    </rfmt>
    <rfmt sheetId="8" sqref="AG636" start="0" length="0">
      <dxf>
        <fill>
          <patternFill patternType="solid">
            <bgColor theme="1" tint="0.499984740745262"/>
          </patternFill>
        </fill>
      </dxf>
    </rfmt>
    <rfmt sheetId="8" sqref="AG637" start="0" length="0">
      <dxf>
        <fill>
          <patternFill patternType="solid">
            <bgColor theme="1" tint="0.499984740745262"/>
          </patternFill>
        </fill>
      </dxf>
    </rfmt>
    <rfmt sheetId="8" sqref="AG638" start="0" length="0">
      <dxf>
        <fill>
          <patternFill patternType="solid">
            <bgColor theme="1" tint="0.499984740745262"/>
          </patternFill>
        </fill>
      </dxf>
    </rfmt>
    <rfmt sheetId="8" sqref="AG639" start="0" length="0">
      <dxf>
        <fill>
          <patternFill patternType="solid">
            <bgColor theme="1" tint="0.499984740745262"/>
          </patternFill>
        </fill>
      </dxf>
    </rfmt>
    <rfmt sheetId="8" sqref="AG640" start="0" length="0">
      <dxf>
        <fill>
          <patternFill patternType="solid">
            <bgColor theme="1" tint="0.499984740745262"/>
          </patternFill>
        </fill>
      </dxf>
    </rfmt>
    <rfmt sheetId="8" sqref="AG641" start="0" length="0">
      <dxf>
        <fill>
          <patternFill patternType="solid">
            <bgColor theme="1" tint="0.499984740745262"/>
          </patternFill>
        </fill>
      </dxf>
    </rfmt>
    <rfmt sheetId="8" sqref="AG642" start="0" length="0">
      <dxf>
        <fill>
          <patternFill patternType="solid">
            <bgColor theme="1" tint="0.499984740745262"/>
          </patternFill>
        </fill>
      </dxf>
    </rfmt>
    <rfmt sheetId="8" sqref="AG643" start="0" length="0">
      <dxf>
        <fill>
          <patternFill patternType="solid">
            <bgColor theme="1" tint="0.499984740745262"/>
          </patternFill>
        </fill>
      </dxf>
    </rfmt>
    <rfmt sheetId="8" sqref="AG644" start="0" length="0">
      <dxf>
        <fill>
          <patternFill patternType="solid">
            <bgColor theme="1" tint="0.499984740745262"/>
          </patternFill>
        </fill>
      </dxf>
    </rfmt>
    <rfmt sheetId="8" sqref="AG645" start="0" length="0">
      <dxf>
        <fill>
          <patternFill patternType="solid">
            <bgColor theme="1" tint="0.499984740745262"/>
          </patternFill>
        </fill>
      </dxf>
    </rfmt>
    <rfmt sheetId="8" sqref="AG646" start="0" length="0">
      <dxf>
        <fill>
          <patternFill patternType="solid">
            <bgColor theme="1" tint="0.499984740745262"/>
          </patternFill>
        </fill>
      </dxf>
    </rfmt>
    <rfmt sheetId="8" sqref="AG647" start="0" length="0">
      <dxf>
        <fill>
          <patternFill patternType="solid">
            <bgColor theme="1" tint="0.499984740745262"/>
          </patternFill>
        </fill>
      </dxf>
    </rfmt>
    <rfmt sheetId="8" sqref="AG648" start="0" length="0">
      <dxf>
        <fill>
          <patternFill patternType="solid">
            <bgColor theme="1" tint="0.499984740745262"/>
          </patternFill>
        </fill>
      </dxf>
    </rfmt>
    <rfmt sheetId="8" sqref="AG649" start="0" length="0">
      <dxf>
        <fill>
          <patternFill patternType="solid">
            <bgColor theme="1" tint="0.499984740745262"/>
          </patternFill>
        </fill>
      </dxf>
    </rfmt>
    <rfmt sheetId="8" sqref="AG650" start="0" length="0">
      <dxf>
        <fill>
          <patternFill patternType="solid">
            <bgColor theme="1" tint="0.499984740745262"/>
          </patternFill>
        </fill>
      </dxf>
    </rfmt>
    <rfmt sheetId="8" sqref="AG651" start="0" length="0">
      <dxf>
        <fill>
          <patternFill patternType="solid">
            <bgColor theme="1" tint="0.499984740745262"/>
          </patternFill>
        </fill>
      </dxf>
    </rfmt>
    <rfmt sheetId="8" sqref="AG652" start="0" length="0">
      <dxf>
        <fill>
          <patternFill patternType="solid">
            <bgColor theme="1" tint="0.499984740745262"/>
          </patternFill>
        </fill>
      </dxf>
    </rfmt>
    <rfmt sheetId="8" sqref="AG653" start="0" length="0">
      <dxf>
        <fill>
          <patternFill patternType="solid">
            <bgColor theme="1" tint="0.499984740745262"/>
          </patternFill>
        </fill>
      </dxf>
    </rfmt>
    <rfmt sheetId="8" sqref="AG654" start="0" length="0">
      <dxf>
        <fill>
          <patternFill patternType="solid">
            <bgColor theme="1" tint="0.499984740745262"/>
          </patternFill>
        </fill>
      </dxf>
    </rfmt>
    <rfmt sheetId="8" sqref="AG655" start="0" length="0">
      <dxf>
        <fill>
          <patternFill patternType="solid">
            <bgColor theme="1" tint="0.499984740745262"/>
          </patternFill>
        </fill>
      </dxf>
    </rfmt>
    <rfmt sheetId="8" sqref="AG656" start="0" length="0">
      <dxf>
        <fill>
          <patternFill patternType="solid">
            <bgColor theme="1" tint="0.499984740745262"/>
          </patternFill>
        </fill>
      </dxf>
    </rfmt>
    <rfmt sheetId="8" sqref="AG657" start="0" length="0">
      <dxf>
        <fill>
          <patternFill patternType="solid">
            <bgColor theme="1" tint="0.499984740745262"/>
          </patternFill>
        </fill>
      </dxf>
    </rfmt>
    <rfmt sheetId="8" sqref="AG658" start="0" length="0">
      <dxf>
        <fill>
          <patternFill patternType="solid">
            <bgColor theme="1" tint="0.499984740745262"/>
          </patternFill>
        </fill>
      </dxf>
    </rfmt>
    <rfmt sheetId="8" sqref="AG659" start="0" length="0">
      <dxf>
        <fill>
          <patternFill patternType="solid">
            <bgColor theme="1" tint="0.499984740745262"/>
          </patternFill>
        </fill>
      </dxf>
    </rfmt>
    <rfmt sheetId="8" sqref="AG660" start="0" length="0">
      <dxf>
        <fill>
          <patternFill patternType="solid">
            <bgColor theme="1" tint="0.499984740745262"/>
          </patternFill>
        </fill>
      </dxf>
    </rfmt>
    <rfmt sheetId="8" sqref="AG661" start="0" length="0">
      <dxf>
        <fill>
          <patternFill patternType="solid">
            <bgColor theme="1" tint="0.499984740745262"/>
          </patternFill>
        </fill>
      </dxf>
    </rfmt>
    <rfmt sheetId="8" sqref="AG662" start="0" length="0">
      <dxf>
        <fill>
          <patternFill patternType="solid">
            <bgColor theme="1" tint="0.499984740745262"/>
          </patternFill>
        </fill>
      </dxf>
    </rfmt>
    <rfmt sheetId="8" sqref="AG663" start="0" length="0">
      <dxf>
        <fill>
          <patternFill patternType="solid">
            <bgColor theme="1" tint="0.499984740745262"/>
          </patternFill>
        </fill>
      </dxf>
    </rfmt>
    <rfmt sheetId="8" sqref="AG664" start="0" length="0">
      <dxf>
        <fill>
          <patternFill patternType="solid">
            <bgColor theme="1" tint="0.499984740745262"/>
          </patternFill>
        </fill>
      </dxf>
    </rfmt>
    <rfmt sheetId="8" sqref="AG665" start="0" length="0">
      <dxf>
        <fill>
          <patternFill patternType="solid">
            <bgColor theme="1" tint="0.499984740745262"/>
          </patternFill>
        </fill>
      </dxf>
    </rfmt>
    <rfmt sheetId="8" sqref="AG666" start="0" length="0">
      <dxf>
        <fill>
          <patternFill patternType="solid">
            <bgColor theme="1" tint="0.499984740745262"/>
          </patternFill>
        </fill>
      </dxf>
    </rfmt>
    <rfmt sheetId="8" sqref="AG667" start="0" length="0">
      <dxf>
        <fill>
          <patternFill patternType="solid">
            <bgColor theme="1" tint="0.499984740745262"/>
          </patternFill>
        </fill>
      </dxf>
    </rfmt>
    <rfmt sheetId="8" sqref="AG668" start="0" length="0">
      <dxf>
        <fill>
          <patternFill patternType="solid">
            <bgColor theme="1" tint="0.499984740745262"/>
          </patternFill>
        </fill>
      </dxf>
    </rfmt>
    <rfmt sheetId="8" sqref="AG669" start="0" length="0">
      <dxf>
        <fill>
          <patternFill patternType="solid">
            <bgColor theme="1" tint="0.499984740745262"/>
          </patternFill>
        </fill>
      </dxf>
    </rfmt>
    <rfmt sheetId="8" sqref="AG670" start="0" length="0">
      <dxf>
        <fill>
          <patternFill patternType="solid">
            <bgColor theme="1" tint="0.499984740745262"/>
          </patternFill>
        </fill>
      </dxf>
    </rfmt>
    <rfmt sheetId="8" sqref="AG671" start="0" length="0">
      <dxf>
        <fill>
          <patternFill patternType="solid">
            <bgColor theme="1" tint="0.499984740745262"/>
          </patternFill>
        </fill>
      </dxf>
    </rfmt>
    <rfmt sheetId="8" sqref="AG672" start="0" length="0">
      <dxf>
        <fill>
          <patternFill patternType="solid">
            <bgColor theme="1" tint="0.499984740745262"/>
          </patternFill>
        </fill>
      </dxf>
    </rfmt>
    <rfmt sheetId="8" sqref="AG673" start="0" length="0">
      <dxf>
        <fill>
          <patternFill patternType="solid">
            <bgColor theme="1" tint="0.499984740745262"/>
          </patternFill>
        </fill>
      </dxf>
    </rfmt>
    <rfmt sheetId="8" sqref="AG674" start="0" length="0">
      <dxf>
        <fill>
          <patternFill patternType="solid">
            <bgColor theme="1" tint="0.499984740745262"/>
          </patternFill>
        </fill>
      </dxf>
    </rfmt>
    <rfmt sheetId="8" sqref="AG675" start="0" length="0">
      <dxf>
        <fill>
          <patternFill patternType="solid">
            <bgColor theme="1" tint="0.499984740745262"/>
          </patternFill>
        </fill>
      </dxf>
    </rfmt>
    <rfmt sheetId="8" sqref="AG676" start="0" length="0">
      <dxf>
        <fill>
          <patternFill patternType="solid">
            <bgColor theme="1" tint="0.499984740745262"/>
          </patternFill>
        </fill>
      </dxf>
    </rfmt>
    <rfmt sheetId="8" sqref="AG677" start="0" length="0">
      <dxf>
        <fill>
          <patternFill patternType="solid">
            <bgColor theme="1" tint="0.499984740745262"/>
          </patternFill>
        </fill>
      </dxf>
    </rfmt>
    <rfmt sheetId="8" sqref="AG678" start="0" length="0">
      <dxf>
        <fill>
          <patternFill patternType="solid">
            <bgColor theme="1" tint="0.499984740745262"/>
          </patternFill>
        </fill>
      </dxf>
    </rfmt>
    <rfmt sheetId="8" sqref="AG679" start="0" length="0">
      <dxf>
        <fill>
          <patternFill patternType="solid">
            <bgColor theme="1" tint="0.499984740745262"/>
          </patternFill>
        </fill>
      </dxf>
    </rfmt>
    <rfmt sheetId="8" sqref="AG680" start="0" length="0">
      <dxf>
        <fill>
          <patternFill patternType="solid">
            <bgColor theme="1" tint="0.499984740745262"/>
          </patternFill>
        </fill>
      </dxf>
    </rfmt>
    <rfmt sheetId="8" sqref="AG681" start="0" length="0">
      <dxf>
        <fill>
          <patternFill patternType="solid">
            <bgColor theme="1" tint="0.499984740745262"/>
          </patternFill>
        </fill>
      </dxf>
    </rfmt>
    <rfmt sheetId="8" sqref="AG682" start="0" length="0">
      <dxf>
        <fill>
          <patternFill patternType="solid">
            <bgColor theme="1" tint="0.499984740745262"/>
          </patternFill>
        </fill>
      </dxf>
    </rfmt>
    <rfmt sheetId="8" sqref="AG683" start="0" length="0">
      <dxf>
        <fill>
          <patternFill patternType="solid">
            <bgColor theme="1" tint="0.499984740745262"/>
          </patternFill>
        </fill>
      </dxf>
    </rfmt>
    <rfmt sheetId="8" sqref="AG684" start="0" length="0">
      <dxf>
        <fill>
          <patternFill patternType="solid">
            <bgColor theme="1" tint="0.499984740745262"/>
          </patternFill>
        </fill>
      </dxf>
    </rfmt>
    <rfmt sheetId="8" sqref="AG685" start="0" length="0">
      <dxf>
        <fill>
          <patternFill patternType="solid">
            <bgColor theme="1" tint="0.499984740745262"/>
          </patternFill>
        </fill>
      </dxf>
    </rfmt>
    <rfmt sheetId="8" sqref="AG686" start="0" length="0">
      <dxf>
        <fill>
          <patternFill patternType="solid">
            <bgColor theme="1" tint="0.499984740745262"/>
          </patternFill>
        </fill>
      </dxf>
    </rfmt>
    <rfmt sheetId="8" sqref="AG687" start="0" length="0">
      <dxf>
        <fill>
          <patternFill patternType="solid">
            <bgColor theme="1" tint="0.499984740745262"/>
          </patternFill>
        </fill>
      </dxf>
    </rfmt>
    <rfmt sheetId="8" sqref="AG688" start="0" length="0">
      <dxf>
        <fill>
          <patternFill patternType="solid">
            <bgColor theme="1" tint="0.499984740745262"/>
          </patternFill>
        </fill>
      </dxf>
    </rfmt>
    <rfmt sheetId="8" sqref="AG689" start="0" length="0">
      <dxf>
        <fill>
          <patternFill patternType="solid">
            <bgColor theme="1" tint="0.499984740745262"/>
          </patternFill>
        </fill>
      </dxf>
    </rfmt>
    <rfmt sheetId="8" sqref="AG690" start="0" length="0">
      <dxf>
        <fill>
          <patternFill patternType="solid">
            <bgColor theme="1" tint="0.499984740745262"/>
          </patternFill>
        </fill>
      </dxf>
    </rfmt>
    <rfmt sheetId="8" sqref="AG691" start="0" length="0">
      <dxf>
        <fill>
          <patternFill patternType="solid">
            <bgColor theme="1" tint="0.499984740745262"/>
          </patternFill>
        </fill>
      </dxf>
    </rfmt>
    <rfmt sheetId="8" sqref="AG692" start="0" length="0">
      <dxf>
        <fill>
          <patternFill patternType="solid">
            <bgColor theme="1" tint="0.499984740745262"/>
          </patternFill>
        </fill>
      </dxf>
    </rfmt>
    <rfmt sheetId="8" sqref="AG693" start="0" length="0">
      <dxf>
        <fill>
          <patternFill patternType="solid">
            <bgColor theme="1" tint="0.499984740745262"/>
          </patternFill>
        </fill>
      </dxf>
    </rfmt>
    <rfmt sheetId="8" sqref="AG694" start="0" length="0">
      <dxf>
        <fill>
          <patternFill patternType="solid">
            <bgColor theme="1" tint="0.499984740745262"/>
          </patternFill>
        </fill>
      </dxf>
    </rfmt>
    <rfmt sheetId="8" sqref="AG695" start="0" length="0">
      <dxf>
        <fill>
          <patternFill patternType="solid">
            <bgColor theme="1" tint="0.499984740745262"/>
          </patternFill>
        </fill>
      </dxf>
    </rfmt>
    <rfmt sheetId="8" sqref="AG696" start="0" length="0">
      <dxf>
        <fill>
          <patternFill patternType="solid">
            <bgColor theme="1" tint="0.499984740745262"/>
          </patternFill>
        </fill>
      </dxf>
    </rfmt>
    <rfmt sheetId="8" sqref="AG697" start="0" length="0">
      <dxf>
        <fill>
          <patternFill patternType="solid">
            <bgColor theme="1" tint="0.499984740745262"/>
          </patternFill>
        </fill>
      </dxf>
    </rfmt>
    <rfmt sheetId="8" sqref="AG698" start="0" length="0">
      <dxf>
        <fill>
          <patternFill patternType="solid">
            <bgColor theme="1" tint="0.499984740745262"/>
          </patternFill>
        </fill>
      </dxf>
    </rfmt>
    <rfmt sheetId="8" sqref="AG699" start="0" length="0">
      <dxf>
        <fill>
          <patternFill patternType="solid">
            <bgColor theme="1" tint="0.499984740745262"/>
          </patternFill>
        </fill>
      </dxf>
    </rfmt>
    <rfmt sheetId="8" sqref="AG700" start="0" length="0">
      <dxf>
        <fill>
          <patternFill patternType="solid">
            <bgColor theme="1" tint="0.499984740745262"/>
          </patternFill>
        </fill>
      </dxf>
    </rfmt>
    <rfmt sheetId="8" sqref="AG701" start="0" length="0">
      <dxf>
        <fill>
          <patternFill patternType="solid">
            <bgColor theme="1" tint="0.499984740745262"/>
          </patternFill>
        </fill>
      </dxf>
    </rfmt>
    <rfmt sheetId="8" sqref="AG702" start="0" length="0">
      <dxf>
        <fill>
          <patternFill patternType="solid">
            <bgColor theme="1" tint="0.499984740745262"/>
          </patternFill>
        </fill>
      </dxf>
    </rfmt>
    <rfmt sheetId="8" sqref="AG703" start="0" length="0">
      <dxf>
        <fill>
          <patternFill patternType="solid">
            <bgColor theme="1" tint="0.499984740745262"/>
          </patternFill>
        </fill>
      </dxf>
    </rfmt>
    <rfmt sheetId="8" sqref="AG704" start="0" length="0">
      <dxf>
        <fill>
          <patternFill patternType="solid">
            <bgColor theme="1" tint="0.499984740745262"/>
          </patternFill>
        </fill>
      </dxf>
    </rfmt>
    <rfmt sheetId="8" sqref="AG705" start="0" length="0">
      <dxf>
        <fill>
          <patternFill patternType="solid">
            <bgColor theme="1" tint="0.499984740745262"/>
          </patternFill>
        </fill>
      </dxf>
    </rfmt>
    <rfmt sheetId="8" sqref="AG706" start="0" length="0">
      <dxf>
        <fill>
          <patternFill patternType="solid">
            <bgColor theme="1" tint="0.499984740745262"/>
          </patternFill>
        </fill>
      </dxf>
    </rfmt>
    <rfmt sheetId="8" sqref="AG707" start="0" length="0">
      <dxf>
        <fill>
          <patternFill patternType="solid">
            <bgColor theme="1" tint="0.499984740745262"/>
          </patternFill>
        </fill>
      </dxf>
    </rfmt>
    <rfmt sheetId="8" sqref="AG708" start="0" length="0">
      <dxf>
        <fill>
          <patternFill patternType="solid">
            <bgColor theme="1" tint="0.499984740745262"/>
          </patternFill>
        </fill>
      </dxf>
    </rfmt>
    <rfmt sheetId="8" sqref="AG709" start="0" length="0">
      <dxf>
        <fill>
          <patternFill patternType="solid">
            <bgColor theme="1" tint="0.499984740745262"/>
          </patternFill>
        </fill>
      </dxf>
    </rfmt>
    <rfmt sheetId="8" sqref="AG710" start="0" length="0">
      <dxf>
        <fill>
          <patternFill patternType="solid">
            <bgColor theme="1" tint="0.499984740745262"/>
          </patternFill>
        </fill>
      </dxf>
    </rfmt>
    <rfmt sheetId="8" sqref="AG711" start="0" length="0">
      <dxf>
        <fill>
          <patternFill patternType="solid">
            <bgColor theme="1" tint="0.499984740745262"/>
          </patternFill>
        </fill>
      </dxf>
    </rfmt>
    <rfmt sheetId="8" sqref="AG712" start="0" length="0">
      <dxf>
        <fill>
          <patternFill patternType="solid">
            <bgColor theme="1" tint="0.499984740745262"/>
          </patternFill>
        </fill>
      </dxf>
    </rfmt>
    <rfmt sheetId="8" sqref="AG713" start="0" length="0">
      <dxf>
        <fill>
          <patternFill patternType="solid">
            <bgColor theme="1" tint="0.499984740745262"/>
          </patternFill>
        </fill>
      </dxf>
    </rfmt>
    <rfmt sheetId="8" sqref="AG714" start="0" length="0">
      <dxf>
        <fill>
          <patternFill patternType="solid">
            <bgColor theme="1" tint="0.499984740745262"/>
          </patternFill>
        </fill>
      </dxf>
    </rfmt>
    <rfmt sheetId="8" sqref="AG715" start="0" length="0">
      <dxf>
        <fill>
          <patternFill patternType="solid">
            <bgColor theme="1" tint="0.499984740745262"/>
          </patternFill>
        </fill>
      </dxf>
    </rfmt>
    <rfmt sheetId="8" sqref="AG716" start="0" length="0">
      <dxf>
        <fill>
          <patternFill patternType="solid">
            <bgColor theme="1" tint="0.499984740745262"/>
          </patternFill>
        </fill>
      </dxf>
    </rfmt>
    <rfmt sheetId="8" sqref="AG717" start="0" length="0">
      <dxf>
        <fill>
          <patternFill patternType="solid">
            <bgColor theme="1" tint="0.499984740745262"/>
          </patternFill>
        </fill>
      </dxf>
    </rfmt>
    <rfmt sheetId="8" sqref="AG718" start="0" length="0">
      <dxf>
        <fill>
          <patternFill patternType="solid">
            <bgColor theme="1" tint="0.499984740745262"/>
          </patternFill>
        </fill>
      </dxf>
    </rfmt>
    <rfmt sheetId="8" sqref="AG719" start="0" length="0">
      <dxf>
        <fill>
          <patternFill patternType="solid">
            <bgColor theme="1" tint="0.499984740745262"/>
          </patternFill>
        </fill>
      </dxf>
    </rfmt>
    <rfmt sheetId="8" sqref="AG720" start="0" length="0">
      <dxf>
        <fill>
          <patternFill patternType="solid">
            <bgColor theme="1" tint="0.499984740745262"/>
          </patternFill>
        </fill>
      </dxf>
    </rfmt>
    <rfmt sheetId="8" sqref="AG721" start="0" length="0">
      <dxf>
        <fill>
          <patternFill patternType="solid">
            <bgColor theme="1" tint="0.499984740745262"/>
          </patternFill>
        </fill>
      </dxf>
    </rfmt>
    <rfmt sheetId="8" sqref="AG722" start="0" length="0">
      <dxf>
        <fill>
          <patternFill patternType="solid">
            <bgColor theme="1" tint="0.499984740745262"/>
          </patternFill>
        </fill>
      </dxf>
    </rfmt>
    <rfmt sheetId="8" sqref="AG723" start="0" length="0">
      <dxf>
        <fill>
          <patternFill patternType="solid">
            <bgColor theme="1" tint="0.499984740745262"/>
          </patternFill>
        </fill>
      </dxf>
    </rfmt>
    <rfmt sheetId="8" sqref="AG724" start="0" length="0">
      <dxf>
        <fill>
          <patternFill patternType="solid">
            <bgColor theme="1" tint="0.499984740745262"/>
          </patternFill>
        </fill>
      </dxf>
    </rfmt>
    <rfmt sheetId="8" sqref="AG725" start="0" length="0">
      <dxf>
        <fill>
          <patternFill patternType="solid">
            <bgColor theme="1" tint="0.499984740745262"/>
          </patternFill>
        </fill>
      </dxf>
    </rfmt>
    <rfmt sheetId="8" sqref="AG726" start="0" length="0">
      <dxf>
        <fill>
          <patternFill patternType="solid">
            <bgColor theme="1" tint="0.499984740745262"/>
          </patternFill>
        </fill>
      </dxf>
    </rfmt>
    <rfmt sheetId="8" sqref="AG727" start="0" length="0">
      <dxf>
        <fill>
          <patternFill patternType="solid">
            <bgColor theme="1" tint="0.499984740745262"/>
          </patternFill>
        </fill>
      </dxf>
    </rfmt>
    <rfmt sheetId="8" sqref="AG728" start="0" length="0">
      <dxf>
        <fill>
          <patternFill patternType="solid">
            <bgColor theme="1" tint="0.499984740745262"/>
          </patternFill>
        </fill>
      </dxf>
    </rfmt>
    <rfmt sheetId="8" sqref="AG729" start="0" length="0">
      <dxf>
        <fill>
          <patternFill patternType="solid">
            <bgColor theme="1" tint="0.499984740745262"/>
          </patternFill>
        </fill>
      </dxf>
    </rfmt>
    <rfmt sheetId="8" sqref="AG730" start="0" length="0">
      <dxf>
        <fill>
          <patternFill patternType="solid">
            <bgColor theme="1" tint="0.499984740745262"/>
          </patternFill>
        </fill>
      </dxf>
    </rfmt>
    <rfmt sheetId="8" sqref="AG731" start="0" length="0">
      <dxf>
        <fill>
          <patternFill patternType="solid">
            <bgColor theme="1" tint="0.499984740745262"/>
          </patternFill>
        </fill>
      </dxf>
    </rfmt>
    <rfmt sheetId="8" sqref="AG732" start="0" length="0">
      <dxf>
        <fill>
          <patternFill patternType="solid">
            <bgColor theme="1" tint="0.499984740745262"/>
          </patternFill>
        </fill>
      </dxf>
    </rfmt>
    <rfmt sheetId="8" sqref="AG733" start="0" length="0">
      <dxf>
        <fill>
          <patternFill patternType="solid">
            <bgColor theme="1" tint="0.499984740745262"/>
          </patternFill>
        </fill>
      </dxf>
    </rfmt>
    <rfmt sheetId="8" sqref="AG734" start="0" length="0">
      <dxf>
        <fill>
          <patternFill patternType="solid">
            <bgColor theme="1" tint="0.499984740745262"/>
          </patternFill>
        </fill>
      </dxf>
    </rfmt>
    <rfmt sheetId="8" sqref="AG735" start="0" length="0">
      <dxf>
        <fill>
          <patternFill patternType="solid">
            <bgColor theme="1" tint="0.499984740745262"/>
          </patternFill>
        </fill>
      </dxf>
    </rfmt>
    <rfmt sheetId="8" sqref="AG736" start="0" length="0">
      <dxf>
        <fill>
          <patternFill patternType="solid">
            <bgColor theme="1" tint="0.499984740745262"/>
          </patternFill>
        </fill>
      </dxf>
    </rfmt>
    <rfmt sheetId="8" sqref="AG737" start="0" length="0">
      <dxf>
        <fill>
          <patternFill patternType="solid">
            <bgColor theme="1" tint="0.499984740745262"/>
          </patternFill>
        </fill>
      </dxf>
    </rfmt>
    <rfmt sheetId="8" sqref="AG738" start="0" length="0">
      <dxf>
        <fill>
          <patternFill patternType="solid">
            <bgColor theme="1" tint="0.499984740745262"/>
          </patternFill>
        </fill>
      </dxf>
    </rfmt>
    <rfmt sheetId="8" sqref="AG739" start="0" length="0">
      <dxf>
        <fill>
          <patternFill patternType="solid">
            <bgColor theme="1" tint="0.499984740745262"/>
          </patternFill>
        </fill>
      </dxf>
    </rfmt>
    <rfmt sheetId="8" sqref="AG740" start="0" length="0">
      <dxf>
        <fill>
          <patternFill patternType="solid">
            <bgColor theme="1" tint="0.499984740745262"/>
          </patternFill>
        </fill>
      </dxf>
    </rfmt>
    <rfmt sheetId="8" sqref="AG741" start="0" length="0">
      <dxf>
        <fill>
          <patternFill patternType="solid">
            <bgColor theme="1" tint="0.499984740745262"/>
          </patternFill>
        </fill>
      </dxf>
    </rfmt>
    <rfmt sheetId="8" sqref="AG742" start="0" length="0">
      <dxf>
        <fill>
          <patternFill patternType="solid">
            <bgColor theme="1" tint="0.499984740745262"/>
          </patternFill>
        </fill>
      </dxf>
    </rfmt>
    <rfmt sheetId="8" sqref="AG743" start="0" length="0">
      <dxf>
        <fill>
          <patternFill patternType="solid">
            <bgColor theme="1" tint="0.499984740745262"/>
          </patternFill>
        </fill>
      </dxf>
    </rfmt>
    <rfmt sheetId="8" sqref="AG744" start="0" length="0">
      <dxf>
        <fill>
          <patternFill patternType="solid">
            <bgColor theme="1" tint="0.499984740745262"/>
          </patternFill>
        </fill>
      </dxf>
    </rfmt>
    <rfmt sheetId="8" sqref="AG745" start="0" length="0">
      <dxf>
        <fill>
          <patternFill patternType="solid">
            <bgColor theme="1" tint="0.499984740745262"/>
          </patternFill>
        </fill>
      </dxf>
    </rfmt>
    <rfmt sheetId="8" sqref="AG746" start="0" length="0">
      <dxf>
        <fill>
          <patternFill patternType="solid">
            <bgColor theme="1" tint="0.499984740745262"/>
          </patternFill>
        </fill>
      </dxf>
    </rfmt>
    <rfmt sheetId="8" sqref="AG747" start="0" length="0">
      <dxf>
        <fill>
          <patternFill patternType="solid">
            <bgColor theme="1" tint="0.499984740745262"/>
          </patternFill>
        </fill>
      </dxf>
    </rfmt>
    <rfmt sheetId="8" sqref="AG748" start="0" length="0">
      <dxf>
        <fill>
          <patternFill patternType="solid">
            <bgColor theme="1" tint="0.499984740745262"/>
          </patternFill>
        </fill>
      </dxf>
    </rfmt>
    <rfmt sheetId="8" sqref="AG749" start="0" length="0">
      <dxf>
        <fill>
          <patternFill patternType="solid">
            <bgColor theme="1" tint="0.499984740745262"/>
          </patternFill>
        </fill>
      </dxf>
    </rfmt>
    <rfmt sheetId="8" sqref="AG750" start="0" length="0">
      <dxf>
        <fill>
          <patternFill patternType="solid">
            <bgColor theme="1" tint="0.499984740745262"/>
          </patternFill>
        </fill>
      </dxf>
    </rfmt>
    <rfmt sheetId="8" sqref="AG751" start="0" length="0">
      <dxf>
        <fill>
          <patternFill patternType="solid">
            <bgColor theme="1" tint="0.499984740745262"/>
          </patternFill>
        </fill>
      </dxf>
    </rfmt>
    <rfmt sheetId="8" sqref="AG752" start="0" length="0">
      <dxf>
        <fill>
          <patternFill patternType="solid">
            <bgColor theme="1" tint="0.499984740745262"/>
          </patternFill>
        </fill>
      </dxf>
    </rfmt>
    <rfmt sheetId="8" sqref="AG753" start="0" length="0">
      <dxf>
        <fill>
          <patternFill patternType="solid">
            <bgColor theme="1" tint="0.499984740745262"/>
          </patternFill>
        </fill>
      </dxf>
    </rfmt>
    <rfmt sheetId="8" sqref="AG754" start="0" length="0">
      <dxf>
        <fill>
          <patternFill patternType="solid">
            <bgColor theme="1" tint="0.499984740745262"/>
          </patternFill>
        </fill>
      </dxf>
    </rfmt>
    <rfmt sheetId="8" sqref="AG755" start="0" length="0">
      <dxf>
        <fill>
          <patternFill patternType="solid">
            <bgColor theme="1" tint="0.499984740745262"/>
          </patternFill>
        </fill>
      </dxf>
    </rfmt>
    <rfmt sheetId="8" sqref="AG756" start="0" length="0">
      <dxf>
        <fill>
          <patternFill patternType="solid">
            <bgColor theme="1" tint="0.499984740745262"/>
          </patternFill>
        </fill>
      </dxf>
    </rfmt>
    <rfmt sheetId="8" sqref="AG757" start="0" length="0">
      <dxf>
        <fill>
          <patternFill patternType="solid">
            <bgColor theme="1" tint="0.499984740745262"/>
          </patternFill>
        </fill>
      </dxf>
    </rfmt>
    <rfmt sheetId="8" sqref="AG758" start="0" length="0">
      <dxf>
        <fill>
          <patternFill patternType="solid">
            <bgColor theme="1" tint="0.499984740745262"/>
          </patternFill>
        </fill>
      </dxf>
    </rfmt>
    <rfmt sheetId="8" sqref="AG759" start="0" length="0">
      <dxf>
        <fill>
          <patternFill patternType="solid">
            <bgColor theme="1" tint="0.499984740745262"/>
          </patternFill>
        </fill>
      </dxf>
    </rfmt>
    <rfmt sheetId="8" sqref="AG760" start="0" length="0">
      <dxf>
        <fill>
          <patternFill patternType="solid">
            <bgColor theme="1" tint="0.499984740745262"/>
          </patternFill>
        </fill>
      </dxf>
    </rfmt>
    <rfmt sheetId="8" sqref="AG761" start="0" length="0">
      <dxf>
        <fill>
          <patternFill patternType="solid">
            <bgColor theme="1" tint="0.499984740745262"/>
          </patternFill>
        </fill>
      </dxf>
    </rfmt>
    <rfmt sheetId="8" sqref="AG762" start="0" length="0">
      <dxf>
        <fill>
          <patternFill patternType="solid">
            <bgColor theme="1" tint="0.499984740745262"/>
          </patternFill>
        </fill>
      </dxf>
    </rfmt>
    <rfmt sheetId="8" sqref="AG763" start="0" length="0">
      <dxf>
        <fill>
          <patternFill patternType="solid">
            <bgColor theme="1" tint="0.499984740745262"/>
          </patternFill>
        </fill>
      </dxf>
    </rfmt>
    <rfmt sheetId="8" sqref="AG764" start="0" length="0">
      <dxf>
        <fill>
          <patternFill patternType="solid">
            <bgColor theme="1" tint="0.499984740745262"/>
          </patternFill>
        </fill>
      </dxf>
    </rfmt>
    <rfmt sheetId="8" sqref="AG765" start="0" length="0">
      <dxf>
        <fill>
          <patternFill patternType="solid">
            <bgColor theme="1" tint="0.499984740745262"/>
          </patternFill>
        </fill>
      </dxf>
    </rfmt>
    <rfmt sheetId="8" sqref="AG766" start="0" length="0">
      <dxf>
        <fill>
          <patternFill patternType="solid">
            <bgColor theme="1" tint="0.499984740745262"/>
          </patternFill>
        </fill>
      </dxf>
    </rfmt>
    <rfmt sheetId="8" sqref="AG767" start="0" length="0">
      <dxf>
        <fill>
          <patternFill patternType="solid">
            <bgColor theme="1" tint="0.499984740745262"/>
          </patternFill>
        </fill>
      </dxf>
    </rfmt>
    <rfmt sheetId="8" sqref="AG768" start="0" length="0">
      <dxf>
        <fill>
          <patternFill patternType="solid">
            <bgColor theme="1" tint="0.499984740745262"/>
          </patternFill>
        </fill>
      </dxf>
    </rfmt>
    <rfmt sheetId="8" sqref="AG769" start="0" length="0">
      <dxf>
        <fill>
          <patternFill patternType="solid">
            <bgColor theme="1" tint="0.499984740745262"/>
          </patternFill>
        </fill>
      </dxf>
    </rfmt>
    <rfmt sheetId="8" sqref="AG770" start="0" length="0">
      <dxf>
        <fill>
          <patternFill patternType="solid">
            <bgColor theme="1" tint="0.499984740745262"/>
          </patternFill>
        </fill>
      </dxf>
    </rfmt>
    <rfmt sheetId="8" sqref="AG771" start="0" length="0">
      <dxf>
        <fill>
          <patternFill patternType="solid">
            <bgColor theme="1" tint="0.499984740745262"/>
          </patternFill>
        </fill>
      </dxf>
    </rfmt>
    <rfmt sheetId="8" sqref="AG772" start="0" length="0">
      <dxf>
        <fill>
          <patternFill patternType="solid">
            <bgColor theme="1" tint="0.499984740745262"/>
          </patternFill>
        </fill>
      </dxf>
    </rfmt>
    <rfmt sheetId="8" sqref="AG773" start="0" length="0">
      <dxf>
        <fill>
          <patternFill patternType="solid">
            <bgColor theme="1" tint="0.499984740745262"/>
          </patternFill>
        </fill>
      </dxf>
    </rfmt>
    <rfmt sheetId="8" sqref="AG774" start="0" length="0">
      <dxf>
        <fill>
          <patternFill patternType="solid">
            <bgColor theme="1" tint="0.499984740745262"/>
          </patternFill>
        </fill>
      </dxf>
    </rfmt>
    <rfmt sheetId="8" sqref="AG775" start="0" length="0">
      <dxf>
        <fill>
          <patternFill patternType="solid">
            <bgColor theme="1" tint="0.499984740745262"/>
          </patternFill>
        </fill>
      </dxf>
    </rfmt>
    <rfmt sheetId="8" sqref="AG776" start="0" length="0">
      <dxf>
        <fill>
          <patternFill patternType="solid">
            <bgColor theme="1" tint="0.499984740745262"/>
          </patternFill>
        </fill>
      </dxf>
    </rfmt>
    <rfmt sheetId="8" sqref="AG777" start="0" length="0">
      <dxf>
        <fill>
          <patternFill patternType="solid">
            <bgColor theme="1" tint="0.499984740745262"/>
          </patternFill>
        </fill>
      </dxf>
    </rfmt>
    <rfmt sheetId="8" sqref="AG778" start="0" length="0">
      <dxf>
        <fill>
          <patternFill patternType="solid">
            <bgColor theme="1" tint="0.499984740745262"/>
          </patternFill>
        </fill>
      </dxf>
    </rfmt>
    <rfmt sheetId="8" sqref="AG779" start="0" length="0">
      <dxf>
        <fill>
          <patternFill patternType="solid">
            <bgColor theme="1" tint="0.499984740745262"/>
          </patternFill>
        </fill>
      </dxf>
    </rfmt>
    <rfmt sheetId="8" sqref="AG780" start="0" length="0">
      <dxf>
        <fill>
          <patternFill patternType="solid">
            <bgColor theme="1" tint="0.499984740745262"/>
          </patternFill>
        </fill>
      </dxf>
    </rfmt>
    <rfmt sheetId="8" sqref="AG781" start="0" length="0">
      <dxf>
        <fill>
          <patternFill patternType="solid">
            <bgColor theme="1" tint="0.499984740745262"/>
          </patternFill>
        </fill>
      </dxf>
    </rfmt>
    <rfmt sheetId="8" sqref="AG782" start="0" length="0">
      <dxf>
        <fill>
          <patternFill patternType="solid">
            <bgColor theme="1" tint="0.499984740745262"/>
          </patternFill>
        </fill>
      </dxf>
    </rfmt>
    <rfmt sheetId="8" sqref="AG783" start="0" length="0">
      <dxf>
        <fill>
          <patternFill patternType="solid">
            <bgColor theme="1" tint="0.499984740745262"/>
          </patternFill>
        </fill>
      </dxf>
    </rfmt>
    <rfmt sheetId="8" sqref="AG784" start="0" length="0">
      <dxf>
        <fill>
          <patternFill patternType="solid">
            <bgColor theme="1" tint="0.499984740745262"/>
          </patternFill>
        </fill>
      </dxf>
    </rfmt>
    <rfmt sheetId="8" sqref="AG785" start="0" length="0">
      <dxf>
        <fill>
          <patternFill patternType="solid">
            <bgColor theme="1" tint="0.499984740745262"/>
          </patternFill>
        </fill>
      </dxf>
    </rfmt>
    <rfmt sheetId="8" sqref="AG786" start="0" length="0">
      <dxf>
        <fill>
          <patternFill patternType="solid">
            <bgColor theme="1" tint="0.499984740745262"/>
          </patternFill>
        </fill>
      </dxf>
    </rfmt>
    <rfmt sheetId="8" sqref="AG787" start="0" length="0">
      <dxf>
        <fill>
          <patternFill patternType="solid">
            <bgColor theme="1" tint="0.499984740745262"/>
          </patternFill>
        </fill>
      </dxf>
    </rfmt>
    <rfmt sheetId="8" sqref="AG788" start="0" length="0">
      <dxf>
        <fill>
          <patternFill patternType="solid">
            <bgColor theme="1" tint="0.499984740745262"/>
          </patternFill>
        </fill>
      </dxf>
    </rfmt>
    <rfmt sheetId="8" sqref="AG789" start="0" length="0">
      <dxf>
        <fill>
          <patternFill patternType="solid">
            <bgColor theme="1" tint="0.499984740745262"/>
          </patternFill>
        </fill>
      </dxf>
    </rfmt>
    <rfmt sheetId="8" sqref="AG790" start="0" length="0">
      <dxf>
        <fill>
          <patternFill patternType="solid">
            <bgColor theme="1" tint="0.499984740745262"/>
          </patternFill>
        </fill>
      </dxf>
    </rfmt>
    <rfmt sheetId="8" sqref="AG791" start="0" length="0">
      <dxf>
        <fill>
          <patternFill patternType="solid">
            <bgColor theme="1" tint="0.499984740745262"/>
          </patternFill>
        </fill>
      </dxf>
    </rfmt>
    <rfmt sheetId="8" sqref="AG792" start="0" length="0">
      <dxf>
        <fill>
          <patternFill patternType="solid">
            <bgColor theme="1" tint="0.499984740745262"/>
          </patternFill>
        </fill>
      </dxf>
    </rfmt>
    <rfmt sheetId="8" sqref="AG793" start="0" length="0">
      <dxf>
        <fill>
          <patternFill patternType="solid">
            <bgColor theme="1" tint="0.499984740745262"/>
          </patternFill>
        </fill>
      </dxf>
    </rfmt>
    <rfmt sheetId="8" sqref="AG794" start="0" length="0">
      <dxf>
        <fill>
          <patternFill patternType="solid">
            <bgColor theme="1" tint="0.499984740745262"/>
          </patternFill>
        </fill>
      </dxf>
    </rfmt>
    <rfmt sheetId="8" sqref="AG795" start="0" length="0">
      <dxf>
        <fill>
          <patternFill patternType="solid">
            <bgColor theme="1" tint="0.499984740745262"/>
          </patternFill>
        </fill>
      </dxf>
    </rfmt>
    <rfmt sheetId="8" sqref="AG796" start="0" length="0">
      <dxf>
        <fill>
          <patternFill patternType="solid">
            <bgColor theme="1" tint="0.499984740745262"/>
          </patternFill>
        </fill>
      </dxf>
    </rfmt>
    <rfmt sheetId="8" sqref="AG797" start="0" length="0">
      <dxf>
        <fill>
          <patternFill patternType="solid">
            <bgColor theme="1" tint="0.499984740745262"/>
          </patternFill>
        </fill>
      </dxf>
    </rfmt>
    <rfmt sheetId="8" sqref="AG798" start="0" length="0">
      <dxf>
        <fill>
          <patternFill patternType="solid">
            <bgColor theme="1" tint="0.499984740745262"/>
          </patternFill>
        </fill>
      </dxf>
    </rfmt>
    <rfmt sheetId="8" sqref="AG799" start="0" length="0">
      <dxf>
        <fill>
          <patternFill patternType="solid">
            <bgColor theme="1" tint="0.499984740745262"/>
          </patternFill>
        </fill>
      </dxf>
    </rfmt>
    <rfmt sheetId="8" sqref="AG800" start="0" length="0">
      <dxf>
        <fill>
          <patternFill patternType="solid">
            <bgColor theme="1" tint="0.499984740745262"/>
          </patternFill>
        </fill>
      </dxf>
    </rfmt>
    <rfmt sheetId="8" sqref="AG801" start="0" length="0">
      <dxf>
        <fill>
          <patternFill patternType="solid">
            <bgColor theme="1" tint="0.499984740745262"/>
          </patternFill>
        </fill>
      </dxf>
    </rfmt>
    <rfmt sheetId="8" sqref="AG802" start="0" length="0">
      <dxf>
        <fill>
          <patternFill patternType="solid">
            <bgColor theme="1" tint="0.499984740745262"/>
          </patternFill>
        </fill>
      </dxf>
    </rfmt>
    <rfmt sheetId="8" sqref="AG803" start="0" length="0">
      <dxf>
        <fill>
          <patternFill patternType="solid">
            <bgColor theme="1" tint="0.499984740745262"/>
          </patternFill>
        </fill>
      </dxf>
    </rfmt>
    <rfmt sheetId="8" sqref="AG804" start="0" length="0">
      <dxf>
        <fill>
          <patternFill patternType="solid">
            <bgColor theme="1" tint="0.499984740745262"/>
          </patternFill>
        </fill>
      </dxf>
    </rfmt>
    <rfmt sheetId="8" sqref="AG805" start="0" length="0">
      <dxf>
        <fill>
          <patternFill patternType="solid">
            <bgColor theme="1" tint="0.499984740745262"/>
          </patternFill>
        </fill>
      </dxf>
    </rfmt>
    <rfmt sheetId="8" sqref="AG806" start="0" length="0">
      <dxf>
        <fill>
          <patternFill patternType="solid">
            <bgColor theme="1" tint="0.499984740745262"/>
          </patternFill>
        </fill>
      </dxf>
    </rfmt>
    <rfmt sheetId="8" sqref="AG807" start="0" length="0">
      <dxf>
        <fill>
          <patternFill patternType="solid">
            <bgColor theme="1" tint="0.499984740745262"/>
          </patternFill>
        </fill>
      </dxf>
    </rfmt>
    <rfmt sheetId="8" sqref="AG808" start="0" length="0">
      <dxf>
        <fill>
          <patternFill patternType="solid">
            <bgColor theme="1" tint="0.499984740745262"/>
          </patternFill>
        </fill>
      </dxf>
    </rfmt>
    <rfmt sheetId="8" sqref="AG809" start="0" length="0">
      <dxf>
        <fill>
          <patternFill patternType="solid">
            <bgColor theme="1" tint="0.499984740745262"/>
          </patternFill>
        </fill>
      </dxf>
    </rfmt>
    <rfmt sheetId="8" sqref="AG810" start="0" length="0">
      <dxf>
        <fill>
          <patternFill patternType="solid">
            <bgColor theme="1" tint="0.499984740745262"/>
          </patternFill>
        </fill>
      </dxf>
    </rfmt>
    <rfmt sheetId="8" sqref="AG811" start="0" length="0">
      <dxf>
        <fill>
          <patternFill patternType="solid">
            <bgColor theme="1" tint="0.499984740745262"/>
          </patternFill>
        </fill>
      </dxf>
    </rfmt>
    <rfmt sheetId="8" sqref="AG812" start="0" length="0">
      <dxf>
        <fill>
          <patternFill patternType="solid">
            <bgColor theme="1" tint="0.499984740745262"/>
          </patternFill>
        </fill>
      </dxf>
    </rfmt>
    <rfmt sheetId="8" sqref="AG813" start="0" length="0">
      <dxf>
        <fill>
          <patternFill patternType="solid">
            <bgColor theme="1" tint="0.499984740745262"/>
          </patternFill>
        </fill>
      </dxf>
    </rfmt>
    <rfmt sheetId="8" sqref="AG814" start="0" length="0">
      <dxf>
        <fill>
          <patternFill patternType="solid">
            <bgColor theme="1" tint="0.499984740745262"/>
          </patternFill>
        </fill>
      </dxf>
    </rfmt>
    <rfmt sheetId="8" sqref="AG815" start="0" length="0">
      <dxf>
        <fill>
          <patternFill patternType="solid">
            <bgColor theme="1" tint="0.499984740745262"/>
          </patternFill>
        </fill>
      </dxf>
    </rfmt>
    <rfmt sheetId="8" sqref="AG816" start="0" length="0">
      <dxf>
        <fill>
          <patternFill patternType="solid">
            <bgColor theme="1" tint="0.499984740745262"/>
          </patternFill>
        </fill>
      </dxf>
    </rfmt>
    <rfmt sheetId="8" sqref="AG817" start="0" length="0">
      <dxf>
        <fill>
          <patternFill patternType="solid">
            <bgColor theme="1" tint="0.499984740745262"/>
          </patternFill>
        </fill>
      </dxf>
    </rfmt>
    <rfmt sheetId="8" sqref="AG818" start="0" length="0">
      <dxf>
        <fill>
          <patternFill patternType="solid">
            <bgColor theme="1" tint="0.499984740745262"/>
          </patternFill>
        </fill>
      </dxf>
    </rfmt>
    <rfmt sheetId="8" sqref="AG819" start="0" length="0">
      <dxf>
        <fill>
          <patternFill patternType="solid">
            <bgColor theme="1" tint="0.499984740745262"/>
          </patternFill>
        </fill>
      </dxf>
    </rfmt>
    <rfmt sheetId="8" sqref="AG820" start="0" length="0">
      <dxf>
        <fill>
          <patternFill patternType="solid">
            <bgColor theme="1" tint="0.499984740745262"/>
          </patternFill>
        </fill>
      </dxf>
    </rfmt>
    <rfmt sheetId="8" sqref="AG821" start="0" length="0">
      <dxf>
        <fill>
          <patternFill patternType="solid">
            <bgColor theme="1" tint="0.499984740745262"/>
          </patternFill>
        </fill>
      </dxf>
    </rfmt>
    <rfmt sheetId="8" sqref="AG822" start="0" length="0">
      <dxf>
        <fill>
          <patternFill patternType="solid">
            <bgColor theme="1" tint="0.499984740745262"/>
          </patternFill>
        </fill>
      </dxf>
    </rfmt>
    <rfmt sheetId="8" sqref="AG823" start="0" length="0">
      <dxf>
        <fill>
          <patternFill patternType="solid">
            <bgColor theme="1" tint="0.499984740745262"/>
          </patternFill>
        </fill>
      </dxf>
    </rfmt>
    <rfmt sheetId="8" sqref="AG824" start="0" length="0">
      <dxf>
        <fill>
          <patternFill patternType="solid">
            <bgColor theme="1" tint="0.499984740745262"/>
          </patternFill>
        </fill>
      </dxf>
    </rfmt>
    <rfmt sheetId="8" sqref="AG825" start="0" length="0">
      <dxf>
        <fill>
          <patternFill patternType="solid">
            <bgColor theme="1" tint="0.499984740745262"/>
          </patternFill>
        </fill>
      </dxf>
    </rfmt>
    <rfmt sheetId="8" sqref="AG826" start="0" length="0">
      <dxf>
        <fill>
          <patternFill patternType="solid">
            <bgColor theme="1" tint="0.499984740745262"/>
          </patternFill>
        </fill>
      </dxf>
    </rfmt>
    <rfmt sheetId="8" sqref="AG827" start="0" length="0">
      <dxf>
        <fill>
          <patternFill patternType="solid">
            <bgColor theme="1" tint="0.499984740745262"/>
          </patternFill>
        </fill>
      </dxf>
    </rfmt>
    <rfmt sheetId="8" sqref="AG828" start="0" length="0">
      <dxf>
        <fill>
          <patternFill patternType="solid">
            <bgColor theme="1" tint="0.499984740745262"/>
          </patternFill>
        </fill>
      </dxf>
    </rfmt>
    <rfmt sheetId="8" sqref="AG829" start="0" length="0">
      <dxf>
        <fill>
          <patternFill patternType="solid">
            <bgColor theme="1" tint="0.499984740745262"/>
          </patternFill>
        </fill>
      </dxf>
    </rfmt>
    <rfmt sheetId="8" sqref="AG830" start="0" length="0">
      <dxf>
        <fill>
          <patternFill patternType="solid">
            <bgColor theme="1" tint="0.499984740745262"/>
          </patternFill>
        </fill>
      </dxf>
    </rfmt>
    <rfmt sheetId="8" sqref="AG831" start="0" length="0">
      <dxf>
        <fill>
          <patternFill patternType="solid">
            <bgColor theme="1" tint="0.499984740745262"/>
          </patternFill>
        </fill>
      </dxf>
    </rfmt>
    <rfmt sheetId="8" sqref="AG832" start="0" length="0">
      <dxf>
        <fill>
          <patternFill patternType="solid">
            <bgColor theme="1" tint="0.499984740745262"/>
          </patternFill>
        </fill>
      </dxf>
    </rfmt>
    <rfmt sheetId="8" sqref="AG833" start="0" length="0">
      <dxf>
        <fill>
          <patternFill patternType="solid">
            <bgColor theme="1" tint="0.499984740745262"/>
          </patternFill>
        </fill>
      </dxf>
    </rfmt>
    <rfmt sheetId="8" sqref="AG834" start="0" length="0">
      <dxf>
        <fill>
          <patternFill patternType="solid">
            <bgColor theme="1" tint="0.499984740745262"/>
          </patternFill>
        </fill>
      </dxf>
    </rfmt>
    <rfmt sheetId="8" sqref="AG835" start="0" length="0">
      <dxf>
        <fill>
          <patternFill patternType="solid">
            <bgColor theme="1" tint="0.499984740745262"/>
          </patternFill>
        </fill>
      </dxf>
    </rfmt>
    <rfmt sheetId="8" sqref="AG836" start="0" length="0">
      <dxf>
        <fill>
          <patternFill patternType="solid">
            <bgColor theme="1" tint="0.499984740745262"/>
          </patternFill>
        </fill>
      </dxf>
    </rfmt>
    <rfmt sheetId="8" sqref="AG837" start="0" length="0">
      <dxf>
        <fill>
          <patternFill patternType="solid">
            <bgColor theme="1" tint="0.499984740745262"/>
          </patternFill>
        </fill>
      </dxf>
    </rfmt>
    <rfmt sheetId="8" sqref="AG838" start="0" length="0">
      <dxf>
        <fill>
          <patternFill patternType="solid">
            <bgColor theme="1" tint="0.499984740745262"/>
          </patternFill>
        </fill>
      </dxf>
    </rfmt>
    <rfmt sheetId="8" sqref="AG839" start="0" length="0">
      <dxf>
        <fill>
          <patternFill patternType="solid">
            <bgColor theme="1" tint="0.499984740745262"/>
          </patternFill>
        </fill>
      </dxf>
    </rfmt>
    <rfmt sheetId="8" sqref="AG840" start="0" length="0">
      <dxf>
        <fill>
          <patternFill patternType="solid">
            <bgColor theme="1" tint="0.499984740745262"/>
          </patternFill>
        </fill>
      </dxf>
    </rfmt>
    <rfmt sheetId="8" sqref="AG841" start="0" length="0">
      <dxf>
        <fill>
          <patternFill patternType="solid">
            <bgColor theme="1" tint="0.499984740745262"/>
          </patternFill>
        </fill>
      </dxf>
    </rfmt>
    <rfmt sheetId="8" sqref="AG842" start="0" length="0">
      <dxf>
        <fill>
          <patternFill patternType="solid">
            <bgColor theme="1" tint="0.499984740745262"/>
          </patternFill>
        </fill>
      </dxf>
    </rfmt>
    <rfmt sheetId="8" sqref="AG843" start="0" length="0">
      <dxf>
        <fill>
          <patternFill patternType="solid">
            <bgColor theme="1" tint="0.499984740745262"/>
          </patternFill>
        </fill>
      </dxf>
    </rfmt>
    <rfmt sheetId="8" sqref="AG844" start="0" length="0">
      <dxf>
        <fill>
          <patternFill patternType="solid">
            <bgColor theme="1" tint="0.499984740745262"/>
          </patternFill>
        </fill>
      </dxf>
    </rfmt>
    <rfmt sheetId="8" sqref="AG845" start="0" length="0">
      <dxf>
        <fill>
          <patternFill patternType="solid">
            <bgColor theme="1" tint="0.499984740745262"/>
          </patternFill>
        </fill>
      </dxf>
    </rfmt>
    <rfmt sheetId="8" sqref="AG846" start="0" length="0">
      <dxf>
        <fill>
          <patternFill patternType="solid">
            <bgColor theme="1" tint="0.499984740745262"/>
          </patternFill>
        </fill>
      </dxf>
    </rfmt>
    <rfmt sheetId="8" sqref="AG847" start="0" length="0">
      <dxf>
        <fill>
          <patternFill patternType="solid">
            <bgColor theme="1" tint="0.499984740745262"/>
          </patternFill>
        </fill>
      </dxf>
    </rfmt>
    <rfmt sheetId="8" sqref="AG848" start="0" length="0">
      <dxf>
        <fill>
          <patternFill patternType="solid">
            <bgColor theme="1" tint="0.499984740745262"/>
          </patternFill>
        </fill>
      </dxf>
    </rfmt>
    <rfmt sheetId="8" sqref="AG849" start="0" length="0">
      <dxf>
        <fill>
          <patternFill patternType="solid">
            <bgColor theme="1" tint="0.499984740745262"/>
          </patternFill>
        </fill>
      </dxf>
    </rfmt>
    <rfmt sheetId="8" sqref="AG850" start="0" length="0">
      <dxf>
        <fill>
          <patternFill patternType="solid">
            <bgColor theme="1" tint="0.499984740745262"/>
          </patternFill>
        </fill>
      </dxf>
    </rfmt>
    <rfmt sheetId="8" sqref="AG851" start="0" length="0">
      <dxf>
        <fill>
          <patternFill patternType="solid">
            <bgColor theme="1" tint="0.499984740745262"/>
          </patternFill>
        </fill>
      </dxf>
    </rfmt>
    <rfmt sheetId="8" sqref="AG852" start="0" length="0">
      <dxf>
        <fill>
          <patternFill patternType="solid">
            <bgColor theme="1" tint="0.499984740745262"/>
          </patternFill>
        </fill>
      </dxf>
    </rfmt>
    <rfmt sheetId="8" sqref="AG853" start="0" length="0">
      <dxf>
        <fill>
          <patternFill patternType="solid">
            <bgColor theme="1" tint="0.499984740745262"/>
          </patternFill>
        </fill>
      </dxf>
    </rfmt>
    <rfmt sheetId="8" sqref="AG854" start="0" length="0">
      <dxf>
        <fill>
          <patternFill patternType="solid">
            <bgColor theme="1" tint="0.499984740745262"/>
          </patternFill>
        </fill>
      </dxf>
    </rfmt>
    <rfmt sheetId="8" sqref="AG855" start="0" length="0">
      <dxf>
        <fill>
          <patternFill patternType="solid">
            <bgColor theme="1" tint="0.499984740745262"/>
          </patternFill>
        </fill>
      </dxf>
    </rfmt>
    <rfmt sheetId="8" sqref="AG856" start="0" length="0">
      <dxf>
        <fill>
          <patternFill patternType="solid">
            <bgColor theme="1" tint="0.499984740745262"/>
          </patternFill>
        </fill>
      </dxf>
    </rfmt>
    <rfmt sheetId="8" sqref="AG857" start="0" length="0">
      <dxf>
        <fill>
          <patternFill patternType="solid">
            <bgColor theme="1" tint="0.499984740745262"/>
          </patternFill>
        </fill>
      </dxf>
    </rfmt>
    <rfmt sheetId="8" sqref="AG858" start="0" length="0">
      <dxf>
        <fill>
          <patternFill patternType="solid">
            <bgColor theme="1" tint="0.499984740745262"/>
          </patternFill>
        </fill>
      </dxf>
    </rfmt>
    <rfmt sheetId="8" sqref="AG859" start="0" length="0">
      <dxf>
        <fill>
          <patternFill patternType="solid">
            <bgColor theme="1" tint="0.499984740745262"/>
          </patternFill>
        </fill>
      </dxf>
    </rfmt>
    <rfmt sheetId="8" sqref="AG860" start="0" length="0">
      <dxf>
        <fill>
          <patternFill patternType="solid">
            <bgColor theme="1" tint="0.499984740745262"/>
          </patternFill>
        </fill>
      </dxf>
    </rfmt>
    <rfmt sheetId="8" sqref="AG861" start="0" length="0">
      <dxf>
        <fill>
          <patternFill patternType="solid">
            <bgColor theme="1" tint="0.499984740745262"/>
          </patternFill>
        </fill>
      </dxf>
    </rfmt>
    <rfmt sheetId="8" sqref="AG862" start="0" length="0">
      <dxf>
        <fill>
          <patternFill patternType="solid">
            <bgColor theme="1" tint="0.499984740745262"/>
          </patternFill>
        </fill>
      </dxf>
    </rfmt>
    <rfmt sheetId="8" sqref="AG863" start="0" length="0">
      <dxf>
        <fill>
          <patternFill patternType="solid">
            <bgColor theme="1" tint="0.499984740745262"/>
          </patternFill>
        </fill>
      </dxf>
    </rfmt>
    <rfmt sheetId="8" sqref="AG864" start="0" length="0">
      <dxf>
        <fill>
          <patternFill patternType="solid">
            <bgColor theme="1" tint="0.499984740745262"/>
          </patternFill>
        </fill>
      </dxf>
    </rfmt>
    <rfmt sheetId="8" sqref="AG865" start="0" length="0">
      <dxf>
        <fill>
          <patternFill patternType="solid">
            <bgColor theme="1" tint="0.499984740745262"/>
          </patternFill>
        </fill>
      </dxf>
    </rfmt>
    <rfmt sheetId="8" sqref="AG866" start="0" length="0">
      <dxf>
        <fill>
          <patternFill patternType="solid">
            <bgColor theme="1" tint="0.499984740745262"/>
          </patternFill>
        </fill>
      </dxf>
    </rfmt>
    <rfmt sheetId="8" sqref="AG867" start="0" length="0">
      <dxf>
        <fill>
          <patternFill patternType="solid">
            <bgColor theme="1" tint="0.499984740745262"/>
          </patternFill>
        </fill>
      </dxf>
    </rfmt>
    <rfmt sheetId="8" sqref="AG868" start="0" length="0">
      <dxf>
        <fill>
          <patternFill patternType="solid">
            <bgColor theme="1" tint="0.499984740745262"/>
          </patternFill>
        </fill>
      </dxf>
    </rfmt>
    <rfmt sheetId="8" sqref="AG869" start="0" length="0">
      <dxf>
        <fill>
          <patternFill patternType="solid">
            <bgColor theme="1" tint="0.499984740745262"/>
          </patternFill>
        </fill>
      </dxf>
    </rfmt>
    <rfmt sheetId="8" sqref="AG870" start="0" length="0">
      <dxf>
        <fill>
          <patternFill patternType="solid">
            <bgColor theme="1" tint="0.499984740745262"/>
          </patternFill>
        </fill>
      </dxf>
    </rfmt>
    <rfmt sheetId="8" sqref="AG871" start="0" length="0">
      <dxf>
        <fill>
          <patternFill patternType="solid">
            <bgColor theme="1" tint="0.499984740745262"/>
          </patternFill>
        </fill>
      </dxf>
    </rfmt>
    <rfmt sheetId="8" sqref="AG872" start="0" length="0">
      <dxf>
        <fill>
          <patternFill patternType="solid">
            <bgColor theme="1" tint="0.499984740745262"/>
          </patternFill>
        </fill>
      </dxf>
    </rfmt>
    <rfmt sheetId="8" sqref="AG873" start="0" length="0">
      <dxf>
        <fill>
          <patternFill patternType="solid">
            <bgColor theme="1" tint="0.499984740745262"/>
          </patternFill>
        </fill>
      </dxf>
    </rfmt>
    <rfmt sheetId="8" sqref="AG874" start="0" length="0">
      <dxf>
        <fill>
          <patternFill patternType="solid">
            <bgColor theme="1" tint="0.499984740745262"/>
          </patternFill>
        </fill>
      </dxf>
    </rfmt>
    <rfmt sheetId="8" sqref="AG875" start="0" length="0">
      <dxf>
        <fill>
          <patternFill patternType="solid">
            <bgColor theme="1" tint="0.499984740745262"/>
          </patternFill>
        </fill>
      </dxf>
    </rfmt>
    <rfmt sheetId="8" sqref="AG876" start="0" length="0">
      <dxf>
        <fill>
          <patternFill patternType="solid">
            <bgColor theme="1" tint="0.499984740745262"/>
          </patternFill>
        </fill>
      </dxf>
    </rfmt>
    <rfmt sheetId="8" sqref="AG877" start="0" length="0">
      <dxf>
        <fill>
          <patternFill patternType="solid">
            <bgColor theme="1" tint="0.499984740745262"/>
          </patternFill>
        </fill>
      </dxf>
    </rfmt>
    <rfmt sheetId="8" sqref="AG878" start="0" length="0">
      <dxf>
        <fill>
          <patternFill patternType="solid">
            <bgColor theme="1" tint="0.499984740745262"/>
          </patternFill>
        </fill>
      </dxf>
    </rfmt>
    <rfmt sheetId="8" sqref="AG879" start="0" length="0">
      <dxf>
        <fill>
          <patternFill patternType="solid">
            <bgColor theme="1" tint="0.499984740745262"/>
          </patternFill>
        </fill>
      </dxf>
    </rfmt>
    <rfmt sheetId="8" sqref="AG880" start="0" length="0">
      <dxf>
        <fill>
          <patternFill patternType="solid">
            <bgColor theme="1" tint="0.499984740745262"/>
          </patternFill>
        </fill>
      </dxf>
    </rfmt>
    <rfmt sheetId="8" sqref="AG881" start="0" length="0">
      <dxf>
        <fill>
          <patternFill patternType="solid">
            <bgColor theme="1" tint="0.499984740745262"/>
          </patternFill>
        </fill>
      </dxf>
    </rfmt>
    <rfmt sheetId="8" sqref="AG882" start="0" length="0">
      <dxf>
        <fill>
          <patternFill patternType="solid">
            <bgColor theme="1" tint="0.499984740745262"/>
          </patternFill>
        </fill>
      </dxf>
    </rfmt>
    <rfmt sheetId="8" sqref="AG883" start="0" length="0">
      <dxf>
        <fill>
          <patternFill patternType="solid">
            <bgColor theme="1" tint="0.499984740745262"/>
          </patternFill>
        </fill>
      </dxf>
    </rfmt>
    <rfmt sheetId="8" sqref="AG884" start="0" length="0">
      <dxf>
        <fill>
          <patternFill patternType="solid">
            <bgColor theme="1" tint="0.499984740745262"/>
          </patternFill>
        </fill>
      </dxf>
    </rfmt>
    <rfmt sheetId="8" sqref="AG885" start="0" length="0">
      <dxf>
        <fill>
          <patternFill patternType="solid">
            <bgColor theme="1" tint="0.499984740745262"/>
          </patternFill>
        </fill>
      </dxf>
    </rfmt>
    <rfmt sheetId="8" sqref="AG886" start="0" length="0">
      <dxf>
        <fill>
          <patternFill patternType="solid">
            <bgColor theme="1" tint="0.499984740745262"/>
          </patternFill>
        </fill>
      </dxf>
    </rfmt>
    <rfmt sheetId="8" sqref="AG887" start="0" length="0">
      <dxf>
        <fill>
          <patternFill patternType="solid">
            <bgColor theme="1" tint="0.499984740745262"/>
          </patternFill>
        </fill>
      </dxf>
    </rfmt>
    <rfmt sheetId="8" sqref="AG888" start="0" length="0">
      <dxf>
        <fill>
          <patternFill patternType="solid">
            <bgColor theme="1" tint="0.499984740745262"/>
          </patternFill>
        </fill>
      </dxf>
    </rfmt>
    <rfmt sheetId="8" sqref="AG889" start="0" length="0">
      <dxf>
        <fill>
          <patternFill patternType="solid">
            <bgColor theme="1" tint="0.499984740745262"/>
          </patternFill>
        </fill>
      </dxf>
    </rfmt>
    <rfmt sheetId="8" sqref="AG890" start="0" length="0">
      <dxf>
        <fill>
          <patternFill patternType="solid">
            <bgColor theme="1" tint="0.499984740745262"/>
          </patternFill>
        </fill>
      </dxf>
    </rfmt>
    <rfmt sheetId="8" sqref="AG891" start="0" length="0">
      <dxf>
        <fill>
          <patternFill patternType="solid">
            <bgColor theme="1" tint="0.499984740745262"/>
          </patternFill>
        </fill>
      </dxf>
    </rfmt>
    <rfmt sheetId="8" sqref="AG892" start="0" length="0">
      <dxf>
        <fill>
          <patternFill patternType="solid">
            <bgColor theme="1" tint="0.499984740745262"/>
          </patternFill>
        </fill>
      </dxf>
    </rfmt>
    <rfmt sheetId="8" sqref="AG893" start="0" length="0">
      <dxf>
        <fill>
          <patternFill patternType="solid">
            <bgColor theme="1" tint="0.499984740745262"/>
          </patternFill>
        </fill>
      </dxf>
    </rfmt>
    <rfmt sheetId="8" sqref="AG894" start="0" length="0">
      <dxf>
        <fill>
          <patternFill patternType="solid">
            <bgColor theme="1" tint="0.499984740745262"/>
          </patternFill>
        </fill>
      </dxf>
    </rfmt>
    <rfmt sheetId="8" sqref="AG895" start="0" length="0">
      <dxf>
        <fill>
          <patternFill patternType="solid">
            <bgColor theme="1" tint="0.499984740745262"/>
          </patternFill>
        </fill>
      </dxf>
    </rfmt>
    <rfmt sheetId="8" sqref="AG896" start="0" length="0">
      <dxf>
        <fill>
          <patternFill patternType="solid">
            <bgColor theme="1" tint="0.499984740745262"/>
          </patternFill>
        </fill>
      </dxf>
    </rfmt>
    <rfmt sheetId="8" sqref="AG897" start="0" length="0">
      <dxf>
        <fill>
          <patternFill patternType="solid">
            <bgColor theme="1" tint="0.499984740745262"/>
          </patternFill>
        </fill>
      </dxf>
    </rfmt>
    <rfmt sheetId="8" sqref="AG898" start="0" length="0">
      <dxf>
        <fill>
          <patternFill patternType="solid">
            <bgColor theme="1" tint="0.499984740745262"/>
          </patternFill>
        </fill>
      </dxf>
    </rfmt>
    <rfmt sheetId="8" sqref="AG899" start="0" length="0">
      <dxf>
        <fill>
          <patternFill patternType="solid">
            <bgColor theme="1" tint="0.499984740745262"/>
          </patternFill>
        </fill>
      </dxf>
    </rfmt>
    <rfmt sheetId="8" sqref="AG900" start="0" length="0">
      <dxf>
        <fill>
          <patternFill patternType="solid">
            <bgColor theme="1" tint="0.499984740745262"/>
          </patternFill>
        </fill>
      </dxf>
    </rfmt>
    <rfmt sheetId="8" sqref="AG901" start="0" length="0">
      <dxf>
        <fill>
          <patternFill patternType="solid">
            <bgColor theme="1" tint="0.499984740745262"/>
          </patternFill>
        </fill>
      </dxf>
    </rfmt>
    <rfmt sheetId="8" sqref="AG902" start="0" length="0">
      <dxf>
        <fill>
          <patternFill patternType="solid">
            <bgColor theme="1" tint="0.499984740745262"/>
          </patternFill>
        </fill>
      </dxf>
    </rfmt>
    <rfmt sheetId="8" sqref="AG903" start="0" length="0">
      <dxf>
        <fill>
          <patternFill patternType="solid">
            <bgColor theme="1" tint="0.499984740745262"/>
          </patternFill>
        </fill>
      </dxf>
    </rfmt>
    <rfmt sheetId="8" sqref="AG904" start="0" length="0">
      <dxf>
        <fill>
          <patternFill patternType="solid">
            <bgColor theme="1" tint="0.499984740745262"/>
          </patternFill>
        </fill>
      </dxf>
    </rfmt>
    <rfmt sheetId="8" sqref="AG905" start="0" length="0">
      <dxf>
        <fill>
          <patternFill patternType="solid">
            <bgColor theme="1" tint="0.499984740745262"/>
          </patternFill>
        </fill>
      </dxf>
    </rfmt>
    <rfmt sheetId="8" sqref="AG906" start="0" length="0">
      <dxf>
        <fill>
          <patternFill patternType="solid">
            <bgColor theme="1" tint="0.499984740745262"/>
          </patternFill>
        </fill>
      </dxf>
    </rfmt>
    <rfmt sheetId="8" sqref="AG907" start="0" length="0">
      <dxf>
        <fill>
          <patternFill patternType="solid">
            <bgColor theme="1" tint="0.499984740745262"/>
          </patternFill>
        </fill>
      </dxf>
    </rfmt>
    <rfmt sheetId="8" sqref="AG908" start="0" length="0">
      <dxf>
        <fill>
          <patternFill patternType="solid">
            <bgColor theme="1" tint="0.499984740745262"/>
          </patternFill>
        </fill>
      </dxf>
    </rfmt>
    <rfmt sheetId="8" sqref="AG909" start="0" length="0">
      <dxf>
        <fill>
          <patternFill patternType="solid">
            <bgColor theme="1" tint="0.499984740745262"/>
          </patternFill>
        </fill>
      </dxf>
    </rfmt>
    <rfmt sheetId="8" sqref="AG910" start="0" length="0">
      <dxf>
        <fill>
          <patternFill patternType="solid">
            <bgColor theme="1" tint="0.499984740745262"/>
          </patternFill>
        </fill>
      </dxf>
    </rfmt>
    <rfmt sheetId="8" sqref="AG911" start="0" length="0">
      <dxf>
        <fill>
          <patternFill patternType="solid">
            <bgColor theme="1" tint="0.499984740745262"/>
          </patternFill>
        </fill>
      </dxf>
    </rfmt>
    <rfmt sheetId="8" sqref="AG912" start="0" length="0">
      <dxf>
        <fill>
          <patternFill patternType="solid">
            <bgColor theme="1" tint="0.499984740745262"/>
          </patternFill>
        </fill>
      </dxf>
    </rfmt>
    <rfmt sheetId="8" sqref="AG913" start="0" length="0">
      <dxf>
        <fill>
          <patternFill patternType="solid">
            <bgColor theme="1" tint="0.499984740745262"/>
          </patternFill>
        </fill>
      </dxf>
    </rfmt>
    <rfmt sheetId="8" sqref="AG914" start="0" length="0">
      <dxf>
        <fill>
          <patternFill patternType="solid">
            <bgColor theme="1" tint="0.499984740745262"/>
          </patternFill>
        </fill>
      </dxf>
    </rfmt>
    <rfmt sheetId="8" sqref="AG915" start="0" length="0">
      <dxf>
        <fill>
          <patternFill patternType="solid">
            <bgColor theme="1" tint="0.499984740745262"/>
          </patternFill>
        </fill>
      </dxf>
    </rfmt>
    <rfmt sheetId="8" sqref="AG916" start="0" length="0">
      <dxf>
        <fill>
          <patternFill patternType="solid">
            <bgColor theme="1" tint="0.499984740745262"/>
          </patternFill>
        </fill>
      </dxf>
    </rfmt>
    <rfmt sheetId="8" sqref="AG917" start="0" length="0">
      <dxf>
        <fill>
          <patternFill patternType="solid">
            <bgColor theme="1" tint="0.499984740745262"/>
          </patternFill>
        </fill>
      </dxf>
    </rfmt>
    <rfmt sheetId="8" sqref="AG918" start="0" length="0">
      <dxf>
        <fill>
          <patternFill patternType="solid">
            <bgColor theme="1" tint="0.499984740745262"/>
          </patternFill>
        </fill>
      </dxf>
    </rfmt>
    <rfmt sheetId="8" sqref="AG919" start="0" length="0">
      <dxf>
        <fill>
          <patternFill patternType="solid">
            <bgColor theme="1" tint="0.499984740745262"/>
          </patternFill>
        </fill>
      </dxf>
    </rfmt>
    <rfmt sheetId="8" sqref="AG920" start="0" length="0">
      <dxf>
        <fill>
          <patternFill patternType="solid">
            <bgColor theme="1" tint="0.499984740745262"/>
          </patternFill>
        </fill>
      </dxf>
    </rfmt>
    <rfmt sheetId="8" sqref="AG921" start="0" length="0">
      <dxf>
        <fill>
          <patternFill patternType="solid">
            <bgColor theme="1" tint="0.499984740745262"/>
          </patternFill>
        </fill>
      </dxf>
    </rfmt>
    <rfmt sheetId="8" sqref="AG922" start="0" length="0">
      <dxf>
        <fill>
          <patternFill patternType="solid">
            <bgColor theme="1" tint="0.499984740745262"/>
          </patternFill>
        </fill>
      </dxf>
    </rfmt>
    <rfmt sheetId="8" sqref="AG923" start="0" length="0">
      <dxf>
        <fill>
          <patternFill patternType="solid">
            <bgColor theme="1" tint="0.499984740745262"/>
          </patternFill>
        </fill>
      </dxf>
    </rfmt>
    <rfmt sheetId="8" sqref="AG924" start="0" length="0">
      <dxf>
        <fill>
          <patternFill patternType="solid">
            <bgColor theme="1" tint="0.499984740745262"/>
          </patternFill>
        </fill>
      </dxf>
    </rfmt>
    <rfmt sheetId="8" sqref="AG925" start="0" length="0">
      <dxf>
        <fill>
          <patternFill patternType="solid">
            <bgColor theme="1" tint="0.499984740745262"/>
          </patternFill>
        </fill>
      </dxf>
    </rfmt>
    <rfmt sheetId="8" sqref="AG926" start="0" length="0">
      <dxf>
        <fill>
          <patternFill patternType="solid">
            <bgColor theme="1" tint="0.499984740745262"/>
          </patternFill>
        </fill>
      </dxf>
    </rfmt>
    <rfmt sheetId="8" sqref="AG927" start="0" length="0">
      <dxf>
        <fill>
          <patternFill patternType="solid">
            <bgColor theme="1" tint="0.499984740745262"/>
          </patternFill>
        </fill>
      </dxf>
    </rfmt>
    <rfmt sheetId="8" sqref="AG928" start="0" length="0">
      <dxf>
        <fill>
          <patternFill patternType="solid">
            <bgColor theme="1" tint="0.499984740745262"/>
          </patternFill>
        </fill>
      </dxf>
    </rfmt>
    <rfmt sheetId="8" sqref="AG929" start="0" length="0">
      <dxf>
        <fill>
          <patternFill patternType="solid">
            <bgColor theme="1" tint="0.499984740745262"/>
          </patternFill>
        </fill>
      </dxf>
    </rfmt>
    <rfmt sheetId="8" sqref="AG930" start="0" length="0">
      <dxf>
        <fill>
          <patternFill patternType="solid">
            <bgColor theme="1" tint="0.499984740745262"/>
          </patternFill>
        </fill>
      </dxf>
    </rfmt>
    <rfmt sheetId="8" sqref="AG931" start="0" length="0">
      <dxf>
        <fill>
          <patternFill patternType="solid">
            <bgColor theme="1" tint="0.499984740745262"/>
          </patternFill>
        </fill>
      </dxf>
    </rfmt>
    <rfmt sheetId="8" sqref="AG932" start="0" length="0">
      <dxf>
        <fill>
          <patternFill patternType="solid">
            <bgColor theme="1" tint="0.499984740745262"/>
          </patternFill>
        </fill>
      </dxf>
    </rfmt>
    <rfmt sheetId="8" sqref="AG933" start="0" length="0">
      <dxf>
        <fill>
          <patternFill patternType="solid">
            <bgColor theme="1" tint="0.499984740745262"/>
          </patternFill>
        </fill>
      </dxf>
    </rfmt>
    <rfmt sheetId="8" sqref="AG934" start="0" length="0">
      <dxf>
        <fill>
          <patternFill patternType="solid">
            <bgColor theme="1" tint="0.499984740745262"/>
          </patternFill>
        </fill>
      </dxf>
    </rfmt>
    <rfmt sheetId="8" sqref="AG935" start="0" length="0">
      <dxf>
        <fill>
          <patternFill patternType="solid">
            <bgColor theme="1" tint="0.499984740745262"/>
          </patternFill>
        </fill>
      </dxf>
    </rfmt>
    <rfmt sheetId="8" sqref="AG936" start="0" length="0">
      <dxf>
        <fill>
          <patternFill patternType="solid">
            <bgColor theme="1" tint="0.499984740745262"/>
          </patternFill>
        </fill>
      </dxf>
    </rfmt>
    <rfmt sheetId="8" sqref="AG937" start="0" length="0">
      <dxf>
        <fill>
          <patternFill patternType="solid">
            <bgColor theme="1" tint="0.499984740745262"/>
          </patternFill>
        </fill>
      </dxf>
    </rfmt>
    <rfmt sheetId="8" sqref="AG938" start="0" length="0">
      <dxf>
        <fill>
          <patternFill patternType="solid">
            <bgColor theme="1" tint="0.499984740745262"/>
          </patternFill>
        </fill>
      </dxf>
    </rfmt>
    <rfmt sheetId="8" sqref="AG939" start="0" length="0">
      <dxf>
        <fill>
          <patternFill patternType="solid">
            <bgColor theme="1" tint="0.499984740745262"/>
          </patternFill>
        </fill>
      </dxf>
    </rfmt>
    <rfmt sheetId="8" sqref="AG940" start="0" length="0">
      <dxf>
        <fill>
          <patternFill patternType="solid">
            <bgColor theme="1" tint="0.499984740745262"/>
          </patternFill>
        </fill>
      </dxf>
    </rfmt>
    <rfmt sheetId="8" sqref="AG941" start="0" length="0">
      <dxf>
        <fill>
          <patternFill patternType="solid">
            <bgColor theme="1" tint="0.499984740745262"/>
          </patternFill>
        </fill>
      </dxf>
    </rfmt>
    <rfmt sheetId="8" sqref="AG942" start="0" length="0">
      <dxf>
        <fill>
          <patternFill patternType="solid">
            <bgColor theme="1" tint="0.499984740745262"/>
          </patternFill>
        </fill>
      </dxf>
    </rfmt>
    <rfmt sheetId="8" sqref="AG943" start="0" length="0">
      <dxf>
        <fill>
          <patternFill patternType="solid">
            <bgColor theme="1" tint="0.499984740745262"/>
          </patternFill>
        </fill>
      </dxf>
    </rfmt>
    <rfmt sheetId="8" sqref="AG944" start="0" length="0">
      <dxf>
        <fill>
          <patternFill patternType="solid">
            <bgColor theme="1" tint="0.499984740745262"/>
          </patternFill>
        </fill>
      </dxf>
    </rfmt>
    <rfmt sheetId="8" sqref="AG945" start="0" length="0">
      <dxf>
        <fill>
          <patternFill patternType="solid">
            <bgColor theme="1" tint="0.499984740745262"/>
          </patternFill>
        </fill>
      </dxf>
    </rfmt>
    <rfmt sheetId="8" sqref="AG946" start="0" length="0">
      <dxf>
        <fill>
          <patternFill patternType="solid">
            <bgColor theme="1" tint="0.499984740745262"/>
          </patternFill>
        </fill>
      </dxf>
    </rfmt>
    <rfmt sheetId="8" sqref="AG947" start="0" length="0">
      <dxf>
        <fill>
          <patternFill patternType="solid">
            <bgColor theme="1" tint="0.499984740745262"/>
          </patternFill>
        </fill>
      </dxf>
    </rfmt>
    <rfmt sheetId="8" sqref="AG948" start="0" length="0">
      <dxf>
        <fill>
          <patternFill patternType="solid">
            <bgColor theme="1" tint="0.499984740745262"/>
          </patternFill>
        </fill>
      </dxf>
    </rfmt>
    <rfmt sheetId="8" sqref="AG949" start="0" length="0">
      <dxf>
        <fill>
          <patternFill patternType="solid">
            <bgColor theme="1" tint="0.499984740745262"/>
          </patternFill>
        </fill>
      </dxf>
    </rfmt>
    <rfmt sheetId="8" sqref="AG950" start="0" length="0">
      <dxf>
        <fill>
          <patternFill patternType="solid">
            <bgColor theme="1" tint="0.499984740745262"/>
          </patternFill>
        </fill>
      </dxf>
    </rfmt>
    <rfmt sheetId="8" sqref="AG951" start="0" length="0">
      <dxf>
        <fill>
          <patternFill patternType="solid">
            <bgColor theme="1" tint="0.499984740745262"/>
          </patternFill>
        </fill>
      </dxf>
    </rfmt>
    <rfmt sheetId="8" sqref="AG952" start="0" length="0">
      <dxf>
        <fill>
          <patternFill patternType="solid">
            <bgColor theme="1" tint="0.499984740745262"/>
          </patternFill>
        </fill>
      </dxf>
    </rfmt>
    <rfmt sheetId="8" sqref="AG953" start="0" length="0">
      <dxf>
        <fill>
          <patternFill patternType="solid">
            <bgColor theme="1" tint="0.499984740745262"/>
          </patternFill>
        </fill>
      </dxf>
    </rfmt>
    <rfmt sheetId="8" sqref="AG954" start="0" length="0">
      <dxf>
        <fill>
          <patternFill patternType="solid">
            <bgColor theme="1" tint="0.499984740745262"/>
          </patternFill>
        </fill>
      </dxf>
    </rfmt>
    <rfmt sheetId="8" sqref="AG955" start="0" length="0">
      <dxf>
        <fill>
          <patternFill patternType="solid">
            <bgColor theme="1" tint="0.499984740745262"/>
          </patternFill>
        </fill>
      </dxf>
    </rfmt>
    <rfmt sheetId="8" sqref="AG956" start="0" length="0">
      <dxf>
        <fill>
          <patternFill patternType="solid">
            <bgColor theme="1" tint="0.499984740745262"/>
          </patternFill>
        </fill>
      </dxf>
    </rfmt>
    <rfmt sheetId="8" sqref="AG957" start="0" length="0">
      <dxf>
        <fill>
          <patternFill patternType="solid">
            <bgColor theme="1" tint="0.499984740745262"/>
          </patternFill>
        </fill>
      </dxf>
    </rfmt>
    <rfmt sheetId="8" sqref="AG958" start="0" length="0">
      <dxf>
        <fill>
          <patternFill patternType="solid">
            <bgColor theme="1" tint="0.499984740745262"/>
          </patternFill>
        </fill>
      </dxf>
    </rfmt>
    <rfmt sheetId="8" sqref="AG959" start="0" length="0">
      <dxf>
        <fill>
          <patternFill patternType="solid">
            <bgColor theme="1" tint="0.499984740745262"/>
          </patternFill>
        </fill>
      </dxf>
    </rfmt>
    <rfmt sheetId="8" sqref="AG960" start="0" length="0">
      <dxf>
        <fill>
          <patternFill patternType="solid">
            <bgColor theme="1" tint="0.499984740745262"/>
          </patternFill>
        </fill>
      </dxf>
    </rfmt>
    <rfmt sheetId="8" sqref="AG961" start="0" length="0">
      <dxf>
        <fill>
          <patternFill patternType="solid">
            <bgColor theme="1" tint="0.499984740745262"/>
          </patternFill>
        </fill>
      </dxf>
    </rfmt>
    <rfmt sheetId="8" sqref="AG962" start="0" length="0">
      <dxf>
        <fill>
          <patternFill patternType="solid">
            <bgColor theme="1" tint="0.499984740745262"/>
          </patternFill>
        </fill>
      </dxf>
    </rfmt>
    <rfmt sheetId="8" sqref="AG963" start="0" length="0">
      <dxf>
        <fill>
          <patternFill patternType="solid">
            <bgColor theme="1" tint="0.499984740745262"/>
          </patternFill>
        </fill>
      </dxf>
    </rfmt>
    <rfmt sheetId="8" sqref="AG964" start="0" length="0">
      <dxf>
        <fill>
          <patternFill patternType="solid">
            <bgColor theme="1" tint="0.499984740745262"/>
          </patternFill>
        </fill>
      </dxf>
    </rfmt>
    <rfmt sheetId="8" sqref="AG965" start="0" length="0">
      <dxf>
        <fill>
          <patternFill patternType="solid">
            <bgColor theme="1" tint="0.499984740745262"/>
          </patternFill>
        </fill>
      </dxf>
    </rfmt>
    <rfmt sheetId="8" sqref="AG966" start="0" length="0">
      <dxf>
        <fill>
          <patternFill patternType="solid">
            <bgColor theme="1" tint="0.499984740745262"/>
          </patternFill>
        </fill>
      </dxf>
    </rfmt>
    <rfmt sheetId="8" sqref="AG967" start="0" length="0">
      <dxf>
        <fill>
          <patternFill patternType="solid">
            <bgColor theme="1" tint="0.499984740745262"/>
          </patternFill>
        </fill>
      </dxf>
    </rfmt>
    <rfmt sheetId="8" sqref="AG968" start="0" length="0">
      <dxf>
        <fill>
          <patternFill patternType="solid">
            <bgColor theme="1" tint="0.499984740745262"/>
          </patternFill>
        </fill>
      </dxf>
    </rfmt>
    <rfmt sheetId="8" sqref="AG969" start="0" length="0">
      <dxf>
        <fill>
          <patternFill patternType="solid">
            <bgColor theme="1" tint="0.499984740745262"/>
          </patternFill>
        </fill>
      </dxf>
    </rfmt>
    <rfmt sheetId="8" sqref="AG970" start="0" length="0">
      <dxf>
        <fill>
          <patternFill patternType="solid">
            <bgColor theme="1" tint="0.499984740745262"/>
          </patternFill>
        </fill>
      </dxf>
    </rfmt>
    <rfmt sheetId="8" sqref="AG971" start="0" length="0">
      <dxf>
        <fill>
          <patternFill patternType="solid">
            <bgColor theme="1" tint="0.499984740745262"/>
          </patternFill>
        </fill>
      </dxf>
    </rfmt>
    <rfmt sheetId="8" sqref="AG972" start="0" length="0">
      <dxf>
        <fill>
          <patternFill patternType="solid">
            <bgColor theme="1" tint="0.499984740745262"/>
          </patternFill>
        </fill>
      </dxf>
    </rfmt>
    <rfmt sheetId="8" sqref="AG973" start="0" length="0">
      <dxf>
        <fill>
          <patternFill patternType="solid">
            <bgColor theme="1" tint="0.499984740745262"/>
          </patternFill>
        </fill>
      </dxf>
    </rfmt>
    <rfmt sheetId="8" sqref="AG974" start="0" length="0">
      <dxf>
        <fill>
          <patternFill patternType="solid">
            <bgColor theme="1" tint="0.499984740745262"/>
          </patternFill>
        </fill>
      </dxf>
    </rfmt>
    <rfmt sheetId="8" sqref="AG975" start="0" length="0">
      <dxf>
        <fill>
          <patternFill patternType="solid">
            <bgColor theme="1" tint="0.499984740745262"/>
          </patternFill>
        </fill>
      </dxf>
    </rfmt>
    <rfmt sheetId="8" sqref="AG976" start="0" length="0">
      <dxf>
        <fill>
          <patternFill patternType="solid">
            <bgColor theme="1" tint="0.499984740745262"/>
          </patternFill>
        </fill>
      </dxf>
    </rfmt>
    <rfmt sheetId="8" sqref="AG977" start="0" length="0">
      <dxf>
        <fill>
          <patternFill patternType="solid">
            <bgColor theme="1" tint="0.499984740745262"/>
          </patternFill>
        </fill>
      </dxf>
    </rfmt>
    <rfmt sheetId="8" sqref="AG978" start="0" length="0">
      <dxf>
        <fill>
          <patternFill patternType="solid">
            <bgColor theme="1" tint="0.499984740745262"/>
          </patternFill>
        </fill>
      </dxf>
    </rfmt>
    <rfmt sheetId="8" sqref="AG979" start="0" length="0">
      <dxf>
        <fill>
          <patternFill patternType="solid">
            <bgColor theme="1" tint="0.499984740745262"/>
          </patternFill>
        </fill>
      </dxf>
    </rfmt>
    <rfmt sheetId="8" sqref="AG980" start="0" length="0">
      <dxf>
        <fill>
          <patternFill patternType="solid">
            <bgColor theme="1" tint="0.499984740745262"/>
          </patternFill>
        </fill>
      </dxf>
    </rfmt>
    <rfmt sheetId="8" sqref="AG981" start="0" length="0">
      <dxf>
        <fill>
          <patternFill patternType="solid">
            <bgColor theme="1" tint="0.499984740745262"/>
          </patternFill>
        </fill>
      </dxf>
    </rfmt>
    <rfmt sheetId="8" sqref="AG982" start="0" length="0">
      <dxf>
        <fill>
          <patternFill patternType="solid">
            <bgColor theme="1" tint="0.499984740745262"/>
          </patternFill>
        </fill>
      </dxf>
    </rfmt>
    <rfmt sheetId="8" sqref="AG983" start="0" length="0">
      <dxf>
        <fill>
          <patternFill patternType="solid">
            <bgColor theme="1" tint="0.499984740745262"/>
          </patternFill>
        </fill>
      </dxf>
    </rfmt>
    <rfmt sheetId="8" sqref="AG984" start="0" length="0">
      <dxf>
        <fill>
          <patternFill patternType="solid">
            <bgColor theme="1" tint="0.499984740745262"/>
          </patternFill>
        </fill>
      </dxf>
    </rfmt>
    <rfmt sheetId="8" sqref="AG985" start="0" length="0">
      <dxf>
        <fill>
          <patternFill patternType="solid">
            <bgColor theme="1" tint="0.499984740745262"/>
          </patternFill>
        </fill>
      </dxf>
    </rfmt>
    <rfmt sheetId="8" sqref="AG986" start="0" length="0">
      <dxf>
        <fill>
          <patternFill patternType="solid">
            <bgColor theme="1" tint="0.499984740745262"/>
          </patternFill>
        </fill>
      </dxf>
    </rfmt>
    <rfmt sheetId="8" sqref="AG987" start="0" length="0">
      <dxf>
        <fill>
          <patternFill patternType="solid">
            <bgColor theme="1" tint="0.499984740745262"/>
          </patternFill>
        </fill>
      </dxf>
    </rfmt>
    <rfmt sheetId="8" sqref="AG988" start="0" length="0">
      <dxf>
        <fill>
          <patternFill patternType="solid">
            <bgColor theme="1" tint="0.499984740745262"/>
          </patternFill>
        </fill>
      </dxf>
    </rfmt>
    <rfmt sheetId="8" sqref="AG989" start="0" length="0">
      <dxf>
        <fill>
          <patternFill patternType="solid">
            <bgColor theme="1" tint="0.499984740745262"/>
          </patternFill>
        </fill>
      </dxf>
    </rfmt>
    <rfmt sheetId="8" sqref="AG990" start="0" length="0">
      <dxf>
        <fill>
          <patternFill patternType="solid">
            <bgColor theme="1" tint="0.499984740745262"/>
          </patternFill>
        </fill>
      </dxf>
    </rfmt>
    <rfmt sheetId="8" sqref="AG991" start="0" length="0">
      <dxf>
        <fill>
          <patternFill patternType="solid">
            <bgColor theme="1" tint="0.499984740745262"/>
          </patternFill>
        </fill>
      </dxf>
    </rfmt>
    <rfmt sheetId="8" sqref="AG992" start="0" length="0">
      <dxf>
        <fill>
          <patternFill patternType="solid">
            <bgColor theme="1" tint="0.499984740745262"/>
          </patternFill>
        </fill>
      </dxf>
    </rfmt>
    <rfmt sheetId="8" sqref="AG993" start="0" length="0">
      <dxf>
        <fill>
          <patternFill patternType="solid">
            <bgColor theme="1" tint="0.499984740745262"/>
          </patternFill>
        </fill>
      </dxf>
    </rfmt>
    <rfmt sheetId="8" sqref="AG994" start="0" length="0">
      <dxf>
        <fill>
          <patternFill patternType="solid">
            <bgColor theme="1" tint="0.499984740745262"/>
          </patternFill>
        </fill>
      </dxf>
    </rfmt>
    <rfmt sheetId="8" sqref="AG995" start="0" length="0">
      <dxf>
        <fill>
          <patternFill patternType="solid">
            <bgColor theme="1" tint="0.499984740745262"/>
          </patternFill>
        </fill>
      </dxf>
    </rfmt>
    <rfmt sheetId="8" sqref="AG996" start="0" length="0">
      <dxf>
        <fill>
          <patternFill patternType="solid">
            <bgColor theme="1" tint="0.499984740745262"/>
          </patternFill>
        </fill>
      </dxf>
    </rfmt>
    <rfmt sheetId="8" sqref="AG997" start="0" length="0">
      <dxf>
        <fill>
          <patternFill patternType="solid">
            <bgColor theme="1" tint="0.499984740745262"/>
          </patternFill>
        </fill>
      </dxf>
    </rfmt>
    <rfmt sheetId="8" sqref="AG998" start="0" length="0">
      <dxf>
        <fill>
          <patternFill patternType="solid">
            <bgColor theme="1" tint="0.499984740745262"/>
          </patternFill>
        </fill>
      </dxf>
    </rfmt>
    <rfmt sheetId="8" sqref="AG999" start="0" length="0">
      <dxf>
        <fill>
          <patternFill patternType="solid">
            <bgColor theme="1" tint="0.499984740745262"/>
          </patternFill>
        </fill>
      </dxf>
    </rfmt>
    <rfmt sheetId="8" sqref="AG1000" start="0" length="0">
      <dxf>
        <fill>
          <patternFill patternType="solid">
            <bgColor theme="1" tint="0.499984740745262"/>
          </patternFill>
        </fill>
      </dxf>
    </rfmt>
    <rfmt sheetId="8" sqref="AG1001" start="0" length="0">
      <dxf>
        <fill>
          <patternFill patternType="solid">
            <bgColor theme="1" tint="0.499984740745262"/>
          </patternFill>
        </fill>
      </dxf>
    </rfmt>
    <rfmt sheetId="8" sqref="AG1002" start="0" length="0">
      <dxf>
        <fill>
          <patternFill patternType="solid">
            <bgColor theme="1" tint="0.499984740745262"/>
          </patternFill>
        </fill>
      </dxf>
    </rfmt>
    <rfmt sheetId="8" sqref="AG1003" start="0" length="0">
      <dxf>
        <fill>
          <patternFill patternType="solid">
            <bgColor theme="1" tint="0.499984740745262"/>
          </patternFill>
        </fill>
      </dxf>
    </rfmt>
    <rfmt sheetId="8" sqref="AG1004" start="0" length="0">
      <dxf>
        <fill>
          <patternFill patternType="solid">
            <bgColor theme="1" tint="0.499984740745262"/>
          </patternFill>
        </fill>
      </dxf>
    </rfmt>
    <rfmt sheetId="8" sqref="AG1005" start="0" length="0">
      <dxf>
        <fill>
          <patternFill patternType="solid">
            <bgColor theme="1" tint="0.499984740745262"/>
          </patternFill>
        </fill>
      </dxf>
    </rfmt>
    <rfmt sheetId="8" sqref="AG1006" start="0" length="0">
      <dxf>
        <fill>
          <patternFill patternType="solid">
            <bgColor theme="1" tint="0.499984740745262"/>
          </patternFill>
        </fill>
      </dxf>
    </rfmt>
    <rfmt sheetId="8" sqref="AG1007" start="0" length="0">
      <dxf>
        <fill>
          <patternFill patternType="solid">
            <bgColor theme="1" tint="0.499984740745262"/>
          </patternFill>
        </fill>
      </dxf>
    </rfmt>
    <rfmt sheetId="8" sqref="AG1008" start="0" length="0">
      <dxf>
        <fill>
          <patternFill patternType="solid">
            <bgColor theme="1" tint="0.499984740745262"/>
          </patternFill>
        </fill>
      </dxf>
    </rfmt>
    <rfmt sheetId="8" sqref="AG1009" start="0" length="0">
      <dxf>
        <fill>
          <patternFill patternType="solid">
            <bgColor theme="1" tint="0.499984740745262"/>
          </patternFill>
        </fill>
      </dxf>
    </rfmt>
    <rfmt sheetId="8" sqref="AG1010" start="0" length="0">
      <dxf>
        <fill>
          <patternFill patternType="solid">
            <bgColor theme="1" tint="0.499984740745262"/>
          </patternFill>
        </fill>
      </dxf>
    </rfmt>
    <rfmt sheetId="8" sqref="AG1011" start="0" length="0">
      <dxf>
        <fill>
          <patternFill patternType="solid">
            <bgColor theme="1" tint="0.499984740745262"/>
          </patternFill>
        </fill>
      </dxf>
    </rfmt>
    <rfmt sheetId="8" sqref="AG1012" start="0" length="0">
      <dxf>
        <fill>
          <patternFill patternType="solid">
            <bgColor theme="1" tint="0.499984740745262"/>
          </patternFill>
        </fill>
      </dxf>
    </rfmt>
    <rfmt sheetId="8" sqref="AG1013" start="0" length="0">
      <dxf>
        <fill>
          <patternFill patternType="solid">
            <bgColor theme="1" tint="0.499984740745262"/>
          </patternFill>
        </fill>
      </dxf>
    </rfmt>
    <rfmt sheetId="8" sqref="AG1014" start="0" length="0">
      <dxf>
        <fill>
          <patternFill patternType="solid">
            <bgColor theme="1" tint="0.499984740745262"/>
          </patternFill>
        </fill>
      </dxf>
    </rfmt>
    <rfmt sheetId="8" sqref="AG1015" start="0" length="0">
      <dxf>
        <fill>
          <patternFill patternType="solid">
            <bgColor theme="1" tint="0.499984740745262"/>
          </patternFill>
        </fill>
      </dxf>
    </rfmt>
    <rfmt sheetId="8" sqref="AG1016" start="0" length="0">
      <dxf>
        <fill>
          <patternFill patternType="solid">
            <bgColor theme="1" tint="0.499984740745262"/>
          </patternFill>
        </fill>
      </dxf>
    </rfmt>
    <rfmt sheetId="8" sqref="AG1017" start="0" length="0">
      <dxf>
        <fill>
          <patternFill patternType="solid">
            <bgColor theme="1" tint="0.499984740745262"/>
          </patternFill>
        </fill>
      </dxf>
    </rfmt>
    <rfmt sheetId="8" sqref="AG1018" start="0" length="0">
      <dxf>
        <fill>
          <patternFill patternType="solid">
            <bgColor theme="1" tint="0.499984740745262"/>
          </patternFill>
        </fill>
      </dxf>
    </rfmt>
    <rfmt sheetId="8" sqref="AG1019" start="0" length="0">
      <dxf>
        <fill>
          <patternFill patternType="solid">
            <bgColor theme="1" tint="0.499984740745262"/>
          </patternFill>
        </fill>
      </dxf>
    </rfmt>
    <rfmt sheetId="8" sqref="AG1020" start="0" length="0">
      <dxf>
        <fill>
          <patternFill patternType="solid">
            <bgColor theme="1" tint="0.499984740745262"/>
          </patternFill>
        </fill>
      </dxf>
    </rfmt>
    <rfmt sheetId="8" sqref="AG1021" start="0" length="0">
      <dxf>
        <fill>
          <patternFill patternType="solid">
            <bgColor theme="1" tint="0.499984740745262"/>
          </patternFill>
        </fill>
      </dxf>
    </rfmt>
    <rfmt sheetId="8" sqref="AG1022" start="0" length="0">
      <dxf>
        <fill>
          <patternFill patternType="solid">
            <bgColor theme="1" tint="0.499984740745262"/>
          </patternFill>
        </fill>
      </dxf>
    </rfmt>
    <rfmt sheetId="8" sqref="AG1023" start="0" length="0">
      <dxf>
        <fill>
          <patternFill patternType="solid">
            <bgColor theme="1" tint="0.499984740745262"/>
          </patternFill>
        </fill>
      </dxf>
    </rfmt>
    <rfmt sheetId="8" sqref="AG1024" start="0" length="0">
      <dxf>
        <fill>
          <patternFill patternType="solid">
            <bgColor theme="1" tint="0.499984740745262"/>
          </patternFill>
        </fill>
      </dxf>
    </rfmt>
    <rfmt sheetId="8" sqref="AG1025" start="0" length="0">
      <dxf>
        <fill>
          <patternFill patternType="solid">
            <bgColor theme="1" tint="0.499984740745262"/>
          </patternFill>
        </fill>
      </dxf>
    </rfmt>
    <rfmt sheetId="8" sqref="AG1026" start="0" length="0">
      <dxf>
        <fill>
          <patternFill patternType="solid">
            <bgColor theme="1" tint="0.499984740745262"/>
          </patternFill>
        </fill>
      </dxf>
    </rfmt>
    <rfmt sheetId="8" sqref="AG1027" start="0" length="0">
      <dxf>
        <fill>
          <patternFill patternType="solid">
            <bgColor theme="1" tint="0.499984740745262"/>
          </patternFill>
        </fill>
      </dxf>
    </rfmt>
    <rfmt sheetId="8" sqref="AG1028" start="0" length="0">
      <dxf>
        <fill>
          <patternFill patternType="solid">
            <bgColor theme="1" tint="0.499984740745262"/>
          </patternFill>
        </fill>
      </dxf>
    </rfmt>
    <rfmt sheetId="8" sqref="AG1029" start="0" length="0">
      <dxf>
        <fill>
          <patternFill patternType="solid">
            <bgColor theme="1" tint="0.499984740745262"/>
          </patternFill>
        </fill>
      </dxf>
    </rfmt>
    <rfmt sheetId="8" sqref="AG1030" start="0" length="0">
      <dxf>
        <fill>
          <patternFill patternType="solid">
            <bgColor theme="1" tint="0.499984740745262"/>
          </patternFill>
        </fill>
      </dxf>
    </rfmt>
    <rfmt sheetId="8" sqref="AG1031" start="0" length="0">
      <dxf>
        <fill>
          <patternFill patternType="solid">
            <bgColor theme="1" tint="0.499984740745262"/>
          </patternFill>
        </fill>
      </dxf>
    </rfmt>
    <rfmt sheetId="8" sqref="AG1032" start="0" length="0">
      <dxf>
        <fill>
          <patternFill patternType="solid">
            <bgColor theme="1" tint="0.499984740745262"/>
          </patternFill>
        </fill>
      </dxf>
    </rfmt>
    <rfmt sheetId="8" sqref="AG1033" start="0" length="0">
      <dxf>
        <fill>
          <patternFill patternType="solid">
            <bgColor theme="1" tint="0.499984740745262"/>
          </patternFill>
        </fill>
      </dxf>
    </rfmt>
    <rfmt sheetId="8" sqref="AG1034" start="0" length="0">
      <dxf>
        <fill>
          <patternFill patternType="solid">
            <bgColor theme="1" tint="0.499984740745262"/>
          </patternFill>
        </fill>
      </dxf>
    </rfmt>
    <rfmt sheetId="8" sqref="AG1035" start="0" length="0">
      <dxf>
        <fill>
          <patternFill patternType="solid">
            <bgColor theme="1" tint="0.499984740745262"/>
          </patternFill>
        </fill>
      </dxf>
    </rfmt>
    <rfmt sheetId="8" sqref="AG1036" start="0" length="0">
      <dxf>
        <fill>
          <patternFill patternType="solid">
            <bgColor theme="1" tint="0.499984740745262"/>
          </patternFill>
        </fill>
      </dxf>
    </rfmt>
    <rfmt sheetId="8" sqref="AG1037" start="0" length="0">
      <dxf>
        <fill>
          <patternFill patternType="solid">
            <bgColor theme="1" tint="0.499984740745262"/>
          </patternFill>
        </fill>
      </dxf>
    </rfmt>
    <rfmt sheetId="8" sqref="AG1038" start="0" length="0">
      <dxf>
        <fill>
          <patternFill patternType="solid">
            <bgColor theme="1" tint="0.499984740745262"/>
          </patternFill>
        </fill>
      </dxf>
    </rfmt>
    <rfmt sheetId="8" sqref="AG1039" start="0" length="0">
      <dxf>
        <fill>
          <patternFill patternType="solid">
            <bgColor theme="1" tint="0.499984740745262"/>
          </patternFill>
        </fill>
      </dxf>
    </rfmt>
    <rfmt sheetId="8" sqref="AG1040" start="0" length="0">
      <dxf>
        <fill>
          <patternFill patternType="solid">
            <bgColor theme="1" tint="0.499984740745262"/>
          </patternFill>
        </fill>
      </dxf>
    </rfmt>
    <rfmt sheetId="8" sqref="AG1041" start="0" length="0">
      <dxf>
        <fill>
          <patternFill patternType="solid">
            <bgColor theme="1" tint="0.499984740745262"/>
          </patternFill>
        </fill>
      </dxf>
    </rfmt>
    <rfmt sheetId="8" sqref="AG1042" start="0" length="0">
      <dxf>
        <fill>
          <patternFill patternType="solid">
            <bgColor theme="1" tint="0.499984740745262"/>
          </patternFill>
        </fill>
      </dxf>
    </rfmt>
    <rfmt sheetId="8" sqref="AG1043" start="0" length="0">
      <dxf>
        <fill>
          <patternFill patternType="solid">
            <bgColor theme="1" tint="0.499984740745262"/>
          </patternFill>
        </fill>
      </dxf>
    </rfmt>
    <rfmt sheetId="8" sqref="AG1044" start="0" length="0">
      <dxf>
        <fill>
          <patternFill patternType="solid">
            <bgColor theme="1" tint="0.499984740745262"/>
          </patternFill>
        </fill>
      </dxf>
    </rfmt>
    <rfmt sheetId="8" sqref="AG1045" start="0" length="0">
      <dxf>
        <fill>
          <patternFill patternType="solid">
            <bgColor theme="1" tint="0.499984740745262"/>
          </patternFill>
        </fill>
      </dxf>
    </rfmt>
    <rfmt sheetId="8" sqref="AG1046" start="0" length="0">
      <dxf>
        <fill>
          <patternFill patternType="solid">
            <bgColor theme="1" tint="0.499984740745262"/>
          </patternFill>
        </fill>
      </dxf>
    </rfmt>
    <rfmt sheetId="8" sqref="AG1047" start="0" length="0">
      <dxf>
        <fill>
          <patternFill patternType="solid">
            <bgColor theme="1" tint="0.499984740745262"/>
          </patternFill>
        </fill>
      </dxf>
    </rfmt>
    <rfmt sheetId="8" sqref="AG1048" start="0" length="0">
      <dxf>
        <fill>
          <patternFill patternType="solid">
            <bgColor theme="1" tint="0.499984740745262"/>
          </patternFill>
        </fill>
      </dxf>
    </rfmt>
    <rfmt sheetId="8" sqref="AG1049" start="0" length="0">
      <dxf>
        <fill>
          <patternFill patternType="solid">
            <bgColor theme="1" tint="0.499984740745262"/>
          </patternFill>
        </fill>
      </dxf>
    </rfmt>
    <rfmt sheetId="8" sqref="AG1050" start="0" length="0">
      <dxf>
        <fill>
          <patternFill patternType="solid">
            <bgColor theme="1" tint="0.499984740745262"/>
          </patternFill>
        </fill>
      </dxf>
    </rfmt>
    <rfmt sheetId="8" sqref="AG1051" start="0" length="0">
      <dxf>
        <fill>
          <patternFill patternType="solid">
            <bgColor theme="1" tint="0.499984740745262"/>
          </patternFill>
        </fill>
      </dxf>
    </rfmt>
    <rfmt sheetId="8" sqref="AG1052" start="0" length="0">
      <dxf>
        <fill>
          <patternFill patternType="solid">
            <bgColor theme="1" tint="0.499984740745262"/>
          </patternFill>
        </fill>
      </dxf>
    </rfmt>
    <rfmt sheetId="8" sqref="AG1053" start="0" length="0">
      <dxf>
        <fill>
          <patternFill patternType="solid">
            <bgColor theme="1" tint="0.499984740745262"/>
          </patternFill>
        </fill>
      </dxf>
    </rfmt>
    <rfmt sheetId="8" sqref="AG1054" start="0" length="0">
      <dxf>
        <fill>
          <patternFill patternType="solid">
            <bgColor theme="1" tint="0.499984740745262"/>
          </patternFill>
        </fill>
      </dxf>
    </rfmt>
    <rfmt sheetId="8" sqref="AG1055" start="0" length="0">
      <dxf>
        <fill>
          <patternFill patternType="solid">
            <bgColor theme="1" tint="0.499984740745262"/>
          </patternFill>
        </fill>
      </dxf>
    </rfmt>
    <rfmt sheetId="8" sqref="AG1056" start="0" length="0">
      <dxf>
        <fill>
          <patternFill patternType="solid">
            <bgColor theme="1" tint="0.499984740745262"/>
          </patternFill>
        </fill>
      </dxf>
    </rfmt>
    <rfmt sheetId="8" sqref="AG1057" start="0" length="0">
      <dxf>
        <fill>
          <patternFill patternType="solid">
            <bgColor theme="1" tint="0.499984740745262"/>
          </patternFill>
        </fill>
      </dxf>
    </rfmt>
    <rfmt sheetId="8" sqref="AG1058" start="0" length="0">
      <dxf>
        <fill>
          <patternFill patternType="solid">
            <bgColor theme="1" tint="0.499984740745262"/>
          </patternFill>
        </fill>
      </dxf>
    </rfmt>
    <rfmt sheetId="8" sqref="AG1059" start="0" length="0">
      <dxf>
        <fill>
          <patternFill patternType="solid">
            <bgColor theme="1" tint="0.499984740745262"/>
          </patternFill>
        </fill>
      </dxf>
    </rfmt>
    <rfmt sheetId="8" sqref="AG1060" start="0" length="0">
      <dxf>
        <fill>
          <patternFill patternType="solid">
            <bgColor theme="1" tint="0.499984740745262"/>
          </patternFill>
        </fill>
      </dxf>
    </rfmt>
    <rfmt sheetId="8" sqref="AG1061" start="0" length="0">
      <dxf>
        <fill>
          <patternFill patternType="solid">
            <bgColor theme="1" tint="0.499984740745262"/>
          </patternFill>
        </fill>
      </dxf>
    </rfmt>
    <rfmt sheetId="8" sqref="AG1062" start="0" length="0">
      <dxf>
        <fill>
          <patternFill patternType="solid">
            <bgColor theme="1" tint="0.499984740745262"/>
          </patternFill>
        </fill>
      </dxf>
    </rfmt>
    <rfmt sheetId="8" sqref="AG1063" start="0" length="0">
      <dxf>
        <fill>
          <patternFill patternType="solid">
            <bgColor theme="1" tint="0.499984740745262"/>
          </patternFill>
        </fill>
      </dxf>
    </rfmt>
    <rfmt sheetId="8" sqref="AG1064" start="0" length="0">
      <dxf>
        <fill>
          <patternFill patternType="solid">
            <bgColor theme="1" tint="0.499984740745262"/>
          </patternFill>
        </fill>
      </dxf>
    </rfmt>
    <rfmt sheetId="8" sqref="AG1065" start="0" length="0">
      <dxf>
        <fill>
          <patternFill patternType="solid">
            <bgColor theme="1" tint="0.499984740745262"/>
          </patternFill>
        </fill>
      </dxf>
    </rfmt>
    <rfmt sheetId="8" sqref="AG1066" start="0" length="0">
      <dxf>
        <fill>
          <patternFill patternType="solid">
            <bgColor theme="1" tint="0.499984740745262"/>
          </patternFill>
        </fill>
      </dxf>
    </rfmt>
    <rfmt sheetId="8" sqref="AG1067" start="0" length="0">
      <dxf>
        <fill>
          <patternFill patternType="solid">
            <bgColor theme="1" tint="0.499984740745262"/>
          </patternFill>
        </fill>
      </dxf>
    </rfmt>
    <rfmt sheetId="8" sqref="AG1068" start="0" length="0">
      <dxf>
        <fill>
          <patternFill patternType="solid">
            <bgColor theme="1" tint="0.499984740745262"/>
          </patternFill>
        </fill>
      </dxf>
    </rfmt>
    <rfmt sheetId="8" sqref="AG1069" start="0" length="0">
      <dxf>
        <fill>
          <patternFill patternType="solid">
            <bgColor theme="1" tint="0.499984740745262"/>
          </patternFill>
        </fill>
      </dxf>
    </rfmt>
    <rfmt sheetId="8" sqref="AG1070" start="0" length="0">
      <dxf>
        <fill>
          <patternFill patternType="solid">
            <bgColor theme="1" tint="0.499984740745262"/>
          </patternFill>
        </fill>
      </dxf>
    </rfmt>
    <rfmt sheetId="8" sqref="AG1071" start="0" length="0">
      <dxf>
        <fill>
          <patternFill patternType="solid">
            <bgColor theme="1" tint="0.499984740745262"/>
          </patternFill>
        </fill>
      </dxf>
    </rfmt>
    <rfmt sheetId="8" sqref="AG1072" start="0" length="0">
      <dxf>
        <fill>
          <patternFill patternType="solid">
            <bgColor theme="1" tint="0.499984740745262"/>
          </patternFill>
        </fill>
      </dxf>
    </rfmt>
    <rfmt sheetId="8" sqref="AG1073" start="0" length="0">
      <dxf>
        <fill>
          <patternFill patternType="solid">
            <bgColor theme="1" tint="0.499984740745262"/>
          </patternFill>
        </fill>
      </dxf>
    </rfmt>
    <rfmt sheetId="8" sqref="AG1074" start="0" length="0">
      <dxf>
        <fill>
          <patternFill patternType="solid">
            <bgColor theme="1" tint="0.499984740745262"/>
          </patternFill>
        </fill>
      </dxf>
    </rfmt>
    <rfmt sheetId="8" sqref="AG1075" start="0" length="0">
      <dxf>
        <fill>
          <patternFill patternType="solid">
            <bgColor theme="1" tint="0.499984740745262"/>
          </patternFill>
        </fill>
      </dxf>
    </rfmt>
    <rfmt sheetId="8" sqref="AG1076" start="0" length="0">
      <dxf>
        <fill>
          <patternFill patternType="solid">
            <bgColor theme="1" tint="0.499984740745262"/>
          </patternFill>
        </fill>
      </dxf>
    </rfmt>
    <rfmt sheetId="8" sqref="AG1077" start="0" length="0">
      <dxf>
        <fill>
          <patternFill patternType="solid">
            <bgColor theme="1" tint="0.499984740745262"/>
          </patternFill>
        </fill>
      </dxf>
    </rfmt>
    <rfmt sheetId="8" sqref="AG1078" start="0" length="0">
      <dxf>
        <fill>
          <patternFill patternType="solid">
            <bgColor theme="1" tint="0.499984740745262"/>
          </patternFill>
        </fill>
      </dxf>
    </rfmt>
    <rfmt sheetId="8" sqref="AG1079" start="0" length="0">
      <dxf>
        <fill>
          <patternFill patternType="solid">
            <bgColor theme="1" tint="0.499984740745262"/>
          </patternFill>
        </fill>
      </dxf>
    </rfmt>
    <rfmt sheetId="8" sqref="AG1080" start="0" length="0">
      <dxf>
        <fill>
          <patternFill patternType="solid">
            <bgColor theme="1" tint="0.499984740745262"/>
          </patternFill>
        </fill>
      </dxf>
    </rfmt>
    <rfmt sheetId="8" sqref="AG1081" start="0" length="0">
      <dxf>
        <fill>
          <patternFill patternType="solid">
            <bgColor theme="1" tint="0.499984740745262"/>
          </patternFill>
        </fill>
      </dxf>
    </rfmt>
    <rfmt sheetId="8" sqref="AG1082" start="0" length="0">
      <dxf>
        <fill>
          <patternFill patternType="solid">
            <bgColor theme="1" tint="0.499984740745262"/>
          </patternFill>
        </fill>
      </dxf>
    </rfmt>
    <rfmt sheetId="8" sqref="AG1083" start="0" length="0">
      <dxf>
        <fill>
          <patternFill patternType="solid">
            <bgColor theme="1" tint="0.499984740745262"/>
          </patternFill>
        </fill>
      </dxf>
    </rfmt>
    <rfmt sheetId="8" sqref="AG1084" start="0" length="0">
      <dxf>
        <fill>
          <patternFill patternType="solid">
            <bgColor theme="1" tint="0.499984740745262"/>
          </patternFill>
        </fill>
      </dxf>
    </rfmt>
    <rfmt sheetId="8" sqref="AG1085" start="0" length="0">
      <dxf>
        <fill>
          <patternFill patternType="solid">
            <bgColor theme="1" tint="0.499984740745262"/>
          </patternFill>
        </fill>
      </dxf>
    </rfmt>
    <rfmt sheetId="8" sqref="AG1086" start="0" length="0">
      <dxf>
        <fill>
          <patternFill patternType="solid">
            <bgColor theme="1" tint="0.499984740745262"/>
          </patternFill>
        </fill>
      </dxf>
    </rfmt>
    <rfmt sheetId="8" sqref="AG1087" start="0" length="0">
      <dxf>
        <fill>
          <patternFill patternType="solid">
            <bgColor theme="1" tint="0.499984740745262"/>
          </patternFill>
        </fill>
      </dxf>
    </rfmt>
    <rfmt sheetId="8" sqref="AG1088" start="0" length="0">
      <dxf>
        <fill>
          <patternFill patternType="solid">
            <bgColor theme="1" tint="0.499984740745262"/>
          </patternFill>
        </fill>
      </dxf>
    </rfmt>
    <rfmt sheetId="8" sqref="AG1089" start="0" length="0">
      <dxf>
        <fill>
          <patternFill patternType="solid">
            <bgColor theme="1" tint="0.499984740745262"/>
          </patternFill>
        </fill>
      </dxf>
    </rfmt>
    <rfmt sheetId="8" sqref="AG1090" start="0" length="0">
      <dxf>
        <fill>
          <patternFill patternType="solid">
            <bgColor theme="1" tint="0.499984740745262"/>
          </patternFill>
        </fill>
      </dxf>
    </rfmt>
    <rfmt sheetId="8" sqref="AG1091" start="0" length="0">
      <dxf>
        <fill>
          <patternFill patternType="solid">
            <bgColor theme="1" tint="0.499984740745262"/>
          </patternFill>
        </fill>
      </dxf>
    </rfmt>
    <rfmt sheetId="8" sqref="AG1092" start="0" length="0">
      <dxf>
        <fill>
          <patternFill patternType="solid">
            <bgColor theme="1" tint="0.499984740745262"/>
          </patternFill>
        </fill>
      </dxf>
    </rfmt>
    <rfmt sheetId="8" sqref="AG1093" start="0" length="0">
      <dxf>
        <fill>
          <patternFill patternType="solid">
            <bgColor theme="1" tint="0.499984740745262"/>
          </patternFill>
        </fill>
      </dxf>
    </rfmt>
    <rfmt sheetId="8" sqref="AG1094" start="0" length="0">
      <dxf>
        <fill>
          <patternFill patternType="solid">
            <bgColor theme="1" tint="0.499984740745262"/>
          </patternFill>
        </fill>
      </dxf>
    </rfmt>
    <rfmt sheetId="8" sqref="AG1095" start="0" length="0">
      <dxf>
        <fill>
          <patternFill patternType="solid">
            <bgColor theme="1" tint="0.499984740745262"/>
          </patternFill>
        </fill>
      </dxf>
    </rfmt>
    <rfmt sheetId="8" sqref="AG1096" start="0" length="0">
      <dxf>
        <fill>
          <patternFill patternType="solid">
            <bgColor theme="1" tint="0.499984740745262"/>
          </patternFill>
        </fill>
      </dxf>
    </rfmt>
    <rfmt sheetId="8" sqref="AG1097" start="0" length="0">
      <dxf>
        <fill>
          <patternFill patternType="solid">
            <bgColor theme="1" tint="0.499984740745262"/>
          </patternFill>
        </fill>
      </dxf>
    </rfmt>
    <rfmt sheetId="8" sqref="AG1098" start="0" length="0">
      <dxf>
        <fill>
          <patternFill patternType="solid">
            <bgColor theme="1" tint="0.499984740745262"/>
          </patternFill>
        </fill>
      </dxf>
    </rfmt>
    <rfmt sheetId="8" sqref="AG1099" start="0" length="0">
      <dxf>
        <fill>
          <patternFill patternType="solid">
            <bgColor theme="1" tint="0.499984740745262"/>
          </patternFill>
        </fill>
      </dxf>
    </rfmt>
    <rfmt sheetId="8" sqref="AG1100" start="0" length="0">
      <dxf>
        <fill>
          <patternFill patternType="solid">
            <bgColor theme="1" tint="0.499984740745262"/>
          </patternFill>
        </fill>
      </dxf>
    </rfmt>
    <rfmt sheetId="8" sqref="AG1101" start="0" length="0">
      <dxf>
        <fill>
          <patternFill patternType="solid">
            <bgColor theme="1" tint="0.499984740745262"/>
          </patternFill>
        </fill>
      </dxf>
    </rfmt>
    <rfmt sheetId="8" sqref="AG1102" start="0" length="0">
      <dxf>
        <fill>
          <patternFill patternType="solid">
            <bgColor theme="1" tint="0.499984740745262"/>
          </patternFill>
        </fill>
      </dxf>
    </rfmt>
    <rfmt sheetId="8" sqref="AG1103" start="0" length="0">
      <dxf>
        <fill>
          <patternFill patternType="solid">
            <bgColor theme="1" tint="0.499984740745262"/>
          </patternFill>
        </fill>
      </dxf>
    </rfmt>
    <rfmt sheetId="8" sqref="AG1104" start="0" length="0">
      <dxf>
        <fill>
          <patternFill patternType="solid">
            <bgColor theme="1" tint="0.499984740745262"/>
          </patternFill>
        </fill>
      </dxf>
    </rfmt>
    <rfmt sheetId="8" sqref="AG1105" start="0" length="0">
      <dxf>
        <fill>
          <patternFill patternType="solid">
            <bgColor theme="1" tint="0.499984740745262"/>
          </patternFill>
        </fill>
      </dxf>
    </rfmt>
    <rfmt sheetId="8" sqref="AG1106" start="0" length="0">
      <dxf>
        <fill>
          <patternFill patternType="solid">
            <bgColor theme="1" tint="0.499984740745262"/>
          </patternFill>
        </fill>
      </dxf>
    </rfmt>
    <rfmt sheetId="8" sqref="AG1107" start="0" length="0">
      <dxf>
        <fill>
          <patternFill patternType="solid">
            <bgColor theme="1" tint="0.499984740745262"/>
          </patternFill>
        </fill>
      </dxf>
    </rfmt>
    <rfmt sheetId="8" sqref="AG1108" start="0" length="0">
      <dxf>
        <fill>
          <patternFill patternType="solid">
            <bgColor theme="1" tint="0.499984740745262"/>
          </patternFill>
        </fill>
      </dxf>
    </rfmt>
    <rfmt sheetId="8" sqref="AG1109" start="0" length="0">
      <dxf>
        <fill>
          <patternFill patternType="solid">
            <bgColor theme="1" tint="0.499984740745262"/>
          </patternFill>
        </fill>
      </dxf>
    </rfmt>
    <rfmt sheetId="8" sqref="AG1110" start="0" length="0">
      <dxf>
        <fill>
          <patternFill patternType="solid">
            <bgColor theme="1" tint="0.499984740745262"/>
          </patternFill>
        </fill>
      </dxf>
    </rfmt>
    <rfmt sheetId="8" sqref="AG1111" start="0" length="0">
      <dxf>
        <fill>
          <patternFill patternType="solid">
            <bgColor theme="1" tint="0.499984740745262"/>
          </patternFill>
        </fill>
      </dxf>
    </rfmt>
    <rfmt sheetId="8" sqref="AG1112" start="0" length="0">
      <dxf>
        <fill>
          <patternFill patternType="solid">
            <bgColor theme="1" tint="0.499984740745262"/>
          </patternFill>
        </fill>
      </dxf>
    </rfmt>
    <rfmt sheetId="8" sqref="AG1113" start="0" length="0">
      <dxf>
        <fill>
          <patternFill patternType="solid">
            <bgColor theme="1" tint="0.499984740745262"/>
          </patternFill>
        </fill>
      </dxf>
    </rfmt>
    <rfmt sheetId="8" sqref="AG1114" start="0" length="0">
      <dxf>
        <fill>
          <patternFill patternType="solid">
            <bgColor theme="1" tint="0.499984740745262"/>
          </patternFill>
        </fill>
      </dxf>
    </rfmt>
    <rfmt sheetId="8" sqref="AG1115" start="0" length="0">
      <dxf>
        <fill>
          <patternFill patternType="solid">
            <bgColor theme="1" tint="0.499984740745262"/>
          </patternFill>
        </fill>
      </dxf>
    </rfmt>
    <rfmt sheetId="8" sqref="AG1116" start="0" length="0">
      <dxf>
        <fill>
          <patternFill patternType="solid">
            <bgColor theme="1" tint="0.499984740745262"/>
          </patternFill>
        </fill>
      </dxf>
    </rfmt>
    <rfmt sheetId="8" sqref="AG1117" start="0" length="0">
      <dxf>
        <fill>
          <patternFill patternType="solid">
            <bgColor theme="1" tint="0.499984740745262"/>
          </patternFill>
        </fill>
      </dxf>
    </rfmt>
    <rfmt sheetId="8" sqref="AG1118" start="0" length="0">
      <dxf>
        <fill>
          <patternFill patternType="solid">
            <bgColor theme="1" tint="0.499984740745262"/>
          </patternFill>
        </fill>
      </dxf>
    </rfmt>
    <rfmt sheetId="8" sqref="AG1119" start="0" length="0">
      <dxf>
        <fill>
          <patternFill patternType="solid">
            <bgColor theme="1" tint="0.499984740745262"/>
          </patternFill>
        </fill>
      </dxf>
    </rfmt>
    <rfmt sheetId="8" sqref="AG1120" start="0" length="0">
      <dxf>
        <fill>
          <patternFill patternType="solid">
            <bgColor theme="1" tint="0.499984740745262"/>
          </patternFill>
        </fill>
      </dxf>
    </rfmt>
    <rfmt sheetId="8" sqref="AG1121" start="0" length="0">
      <dxf>
        <fill>
          <patternFill patternType="solid">
            <bgColor theme="1" tint="0.499984740745262"/>
          </patternFill>
        </fill>
      </dxf>
    </rfmt>
    <rfmt sheetId="8" sqref="AG1122" start="0" length="0">
      <dxf>
        <fill>
          <patternFill patternType="solid">
            <bgColor theme="1" tint="0.499984740745262"/>
          </patternFill>
        </fill>
      </dxf>
    </rfmt>
    <rfmt sheetId="8" sqref="AG1123" start="0" length="0">
      <dxf>
        <fill>
          <patternFill patternType="solid">
            <bgColor theme="1" tint="0.499984740745262"/>
          </patternFill>
        </fill>
      </dxf>
    </rfmt>
    <rfmt sheetId="8" sqref="AG1124" start="0" length="0">
      <dxf>
        <fill>
          <patternFill patternType="solid">
            <bgColor theme="1" tint="0.499984740745262"/>
          </patternFill>
        </fill>
      </dxf>
    </rfmt>
    <rfmt sheetId="8" sqref="AG1125" start="0" length="0">
      <dxf>
        <fill>
          <patternFill patternType="solid">
            <bgColor theme="1" tint="0.499984740745262"/>
          </patternFill>
        </fill>
      </dxf>
    </rfmt>
    <rfmt sheetId="8" sqref="AG1126" start="0" length="0">
      <dxf>
        <fill>
          <patternFill patternType="solid">
            <bgColor theme="1" tint="0.499984740745262"/>
          </patternFill>
        </fill>
      </dxf>
    </rfmt>
    <rfmt sheetId="8" sqref="AG1127" start="0" length="0">
      <dxf>
        <fill>
          <patternFill patternType="solid">
            <bgColor theme="1" tint="0.499984740745262"/>
          </patternFill>
        </fill>
      </dxf>
    </rfmt>
    <rfmt sheetId="8" sqref="AG1128" start="0" length="0">
      <dxf>
        <fill>
          <patternFill patternType="solid">
            <bgColor theme="1" tint="0.499984740745262"/>
          </patternFill>
        </fill>
      </dxf>
    </rfmt>
    <rfmt sheetId="8" sqref="AG1129" start="0" length="0">
      <dxf>
        <fill>
          <patternFill patternType="solid">
            <bgColor theme="1" tint="0.499984740745262"/>
          </patternFill>
        </fill>
      </dxf>
    </rfmt>
    <rfmt sheetId="8" sqref="AG1130" start="0" length="0">
      <dxf>
        <fill>
          <patternFill patternType="solid">
            <bgColor theme="1" tint="0.499984740745262"/>
          </patternFill>
        </fill>
      </dxf>
    </rfmt>
    <rfmt sheetId="8" sqref="AG1131" start="0" length="0">
      <dxf>
        <fill>
          <patternFill patternType="solid">
            <bgColor theme="1" tint="0.499984740745262"/>
          </patternFill>
        </fill>
      </dxf>
    </rfmt>
    <rfmt sheetId="8" sqref="AG1132" start="0" length="0">
      <dxf>
        <fill>
          <patternFill patternType="solid">
            <bgColor theme="1" tint="0.499984740745262"/>
          </patternFill>
        </fill>
      </dxf>
    </rfmt>
    <rfmt sheetId="8" sqref="AG1133" start="0" length="0">
      <dxf>
        <fill>
          <patternFill patternType="solid">
            <bgColor theme="1" tint="0.499984740745262"/>
          </patternFill>
        </fill>
      </dxf>
    </rfmt>
    <rfmt sheetId="8" sqref="AG1134" start="0" length="0">
      <dxf>
        <fill>
          <patternFill patternType="solid">
            <bgColor theme="1" tint="0.499984740745262"/>
          </patternFill>
        </fill>
      </dxf>
    </rfmt>
    <rfmt sheetId="8" sqref="AG1135" start="0" length="0">
      <dxf>
        <fill>
          <patternFill patternType="solid">
            <bgColor theme="1" tint="0.499984740745262"/>
          </patternFill>
        </fill>
      </dxf>
    </rfmt>
    <rfmt sheetId="8" sqref="AG1136" start="0" length="0">
      <dxf>
        <fill>
          <patternFill patternType="solid">
            <bgColor theme="1" tint="0.499984740745262"/>
          </patternFill>
        </fill>
      </dxf>
    </rfmt>
    <rfmt sheetId="8" sqref="AG1137" start="0" length="0">
      <dxf>
        <fill>
          <patternFill patternType="solid">
            <bgColor theme="1" tint="0.499984740745262"/>
          </patternFill>
        </fill>
      </dxf>
    </rfmt>
    <rfmt sheetId="8" sqref="AG1138" start="0" length="0">
      <dxf>
        <fill>
          <patternFill patternType="solid">
            <bgColor theme="1" tint="0.499984740745262"/>
          </patternFill>
        </fill>
      </dxf>
    </rfmt>
    <rfmt sheetId="8" sqref="AG1139" start="0" length="0">
      <dxf>
        <fill>
          <patternFill patternType="solid">
            <bgColor theme="1" tint="0.499984740745262"/>
          </patternFill>
        </fill>
      </dxf>
    </rfmt>
    <rfmt sheetId="8" sqref="AG1140" start="0" length="0">
      <dxf>
        <fill>
          <patternFill patternType="solid">
            <bgColor theme="1" tint="0.499984740745262"/>
          </patternFill>
        </fill>
      </dxf>
    </rfmt>
    <rfmt sheetId="8" sqref="AG1141" start="0" length="0">
      <dxf>
        <fill>
          <patternFill patternType="solid">
            <bgColor theme="1" tint="0.499984740745262"/>
          </patternFill>
        </fill>
      </dxf>
    </rfmt>
    <rfmt sheetId="8" sqref="AG1142" start="0" length="0">
      <dxf>
        <fill>
          <patternFill patternType="solid">
            <bgColor theme="1" tint="0.499984740745262"/>
          </patternFill>
        </fill>
      </dxf>
    </rfmt>
    <rfmt sheetId="8" sqref="AG1143" start="0" length="0">
      <dxf>
        <fill>
          <patternFill patternType="solid">
            <bgColor theme="1" tint="0.499984740745262"/>
          </patternFill>
        </fill>
      </dxf>
    </rfmt>
    <rfmt sheetId="8" sqref="AG1144" start="0" length="0">
      <dxf>
        <fill>
          <patternFill patternType="solid">
            <bgColor theme="1" tint="0.499984740745262"/>
          </patternFill>
        </fill>
      </dxf>
    </rfmt>
    <rfmt sheetId="8" sqref="AG1145" start="0" length="0">
      <dxf>
        <fill>
          <patternFill patternType="solid">
            <bgColor theme="1" tint="0.499984740745262"/>
          </patternFill>
        </fill>
      </dxf>
    </rfmt>
    <rfmt sheetId="8" sqref="AG1146" start="0" length="0">
      <dxf>
        <fill>
          <patternFill patternType="solid">
            <bgColor theme="1" tint="0.499984740745262"/>
          </patternFill>
        </fill>
      </dxf>
    </rfmt>
    <rfmt sheetId="8" sqref="AG1147" start="0" length="0">
      <dxf>
        <fill>
          <patternFill patternType="solid">
            <bgColor theme="1" tint="0.499984740745262"/>
          </patternFill>
        </fill>
      </dxf>
    </rfmt>
    <rfmt sheetId="8" sqref="AG1148" start="0" length="0">
      <dxf>
        <fill>
          <patternFill patternType="solid">
            <bgColor theme="1" tint="0.499984740745262"/>
          </patternFill>
        </fill>
      </dxf>
    </rfmt>
    <rfmt sheetId="8" sqref="AG1149" start="0" length="0">
      <dxf>
        <fill>
          <patternFill patternType="solid">
            <bgColor theme="1" tint="0.499984740745262"/>
          </patternFill>
        </fill>
      </dxf>
    </rfmt>
    <rfmt sheetId="8" sqref="AG1150" start="0" length="0">
      <dxf>
        <fill>
          <patternFill patternType="solid">
            <bgColor theme="1" tint="0.499984740745262"/>
          </patternFill>
        </fill>
      </dxf>
    </rfmt>
    <rfmt sheetId="8" sqref="AG1151" start="0" length="0">
      <dxf>
        <fill>
          <patternFill patternType="solid">
            <bgColor theme="1" tint="0.499984740745262"/>
          </patternFill>
        </fill>
      </dxf>
    </rfmt>
    <rfmt sheetId="8" sqref="AG1152" start="0" length="0">
      <dxf>
        <fill>
          <patternFill patternType="solid">
            <bgColor theme="1" tint="0.499984740745262"/>
          </patternFill>
        </fill>
      </dxf>
    </rfmt>
    <rfmt sheetId="8" sqref="AG1153" start="0" length="0">
      <dxf>
        <fill>
          <patternFill patternType="solid">
            <bgColor theme="1" tint="0.499984740745262"/>
          </patternFill>
        </fill>
      </dxf>
    </rfmt>
    <rfmt sheetId="8" sqref="AG1154" start="0" length="0">
      <dxf>
        <fill>
          <patternFill patternType="solid">
            <bgColor theme="1" tint="0.499984740745262"/>
          </patternFill>
        </fill>
      </dxf>
    </rfmt>
    <rfmt sheetId="8" sqref="AG1155" start="0" length="0">
      <dxf>
        <fill>
          <patternFill patternType="solid">
            <bgColor theme="1" tint="0.499984740745262"/>
          </patternFill>
        </fill>
      </dxf>
    </rfmt>
    <rfmt sheetId="8" sqref="AG1156" start="0" length="0">
      <dxf>
        <fill>
          <patternFill patternType="solid">
            <bgColor theme="1" tint="0.499984740745262"/>
          </patternFill>
        </fill>
      </dxf>
    </rfmt>
    <rfmt sheetId="8" sqref="AG1157" start="0" length="0">
      <dxf>
        <fill>
          <patternFill patternType="solid">
            <bgColor theme="1" tint="0.499984740745262"/>
          </patternFill>
        </fill>
      </dxf>
    </rfmt>
    <rfmt sheetId="8" sqref="AG1158" start="0" length="0">
      <dxf>
        <fill>
          <patternFill patternType="solid">
            <bgColor theme="1" tint="0.499984740745262"/>
          </patternFill>
        </fill>
      </dxf>
    </rfmt>
    <rfmt sheetId="8" sqref="AG1159" start="0" length="0">
      <dxf>
        <fill>
          <patternFill patternType="solid">
            <bgColor theme="1" tint="0.499984740745262"/>
          </patternFill>
        </fill>
      </dxf>
    </rfmt>
    <rfmt sheetId="8" sqref="AG1160" start="0" length="0">
      <dxf>
        <fill>
          <patternFill patternType="solid">
            <bgColor theme="1" tint="0.499984740745262"/>
          </patternFill>
        </fill>
      </dxf>
    </rfmt>
    <rfmt sheetId="8" sqref="AG1161" start="0" length="0">
      <dxf>
        <fill>
          <patternFill patternType="solid">
            <bgColor theme="1" tint="0.499984740745262"/>
          </patternFill>
        </fill>
      </dxf>
    </rfmt>
    <rfmt sheetId="8" sqref="AG1162" start="0" length="0">
      <dxf>
        <fill>
          <patternFill patternType="solid">
            <bgColor theme="1" tint="0.499984740745262"/>
          </patternFill>
        </fill>
      </dxf>
    </rfmt>
    <rfmt sheetId="8" sqref="AG1163" start="0" length="0">
      <dxf>
        <fill>
          <patternFill patternType="solid">
            <bgColor theme="1" tint="0.499984740745262"/>
          </patternFill>
        </fill>
      </dxf>
    </rfmt>
    <rfmt sheetId="8" sqref="AG1164" start="0" length="0">
      <dxf>
        <fill>
          <patternFill patternType="solid">
            <bgColor theme="1" tint="0.499984740745262"/>
          </patternFill>
        </fill>
      </dxf>
    </rfmt>
    <rfmt sheetId="8" sqref="AG1165" start="0" length="0">
      <dxf>
        <fill>
          <patternFill patternType="solid">
            <bgColor theme="1" tint="0.499984740745262"/>
          </patternFill>
        </fill>
      </dxf>
    </rfmt>
    <rfmt sheetId="8" sqref="AG1166" start="0" length="0">
      <dxf>
        <fill>
          <patternFill patternType="solid">
            <bgColor theme="1" tint="0.499984740745262"/>
          </patternFill>
        </fill>
      </dxf>
    </rfmt>
    <rfmt sheetId="8" sqref="AG1167" start="0" length="0">
      <dxf>
        <fill>
          <patternFill patternType="solid">
            <bgColor theme="1" tint="0.499984740745262"/>
          </patternFill>
        </fill>
      </dxf>
    </rfmt>
    <rfmt sheetId="8" sqref="AG1168" start="0" length="0">
      <dxf>
        <fill>
          <patternFill patternType="solid">
            <bgColor theme="1" tint="0.499984740745262"/>
          </patternFill>
        </fill>
      </dxf>
    </rfmt>
    <rfmt sheetId="8" sqref="AG1169" start="0" length="0">
      <dxf>
        <fill>
          <patternFill patternType="solid">
            <bgColor theme="1" tint="0.499984740745262"/>
          </patternFill>
        </fill>
      </dxf>
    </rfmt>
    <rfmt sheetId="8" sqref="AG1170" start="0" length="0">
      <dxf>
        <fill>
          <patternFill patternType="solid">
            <bgColor theme="1" tint="0.499984740745262"/>
          </patternFill>
        </fill>
      </dxf>
    </rfmt>
    <rfmt sheetId="8" sqref="AG1171" start="0" length="0">
      <dxf>
        <fill>
          <patternFill patternType="solid">
            <bgColor theme="1" tint="0.499984740745262"/>
          </patternFill>
        </fill>
      </dxf>
    </rfmt>
    <rfmt sheetId="8" sqref="AG1172" start="0" length="0">
      <dxf>
        <fill>
          <patternFill patternType="solid">
            <bgColor theme="1" tint="0.499984740745262"/>
          </patternFill>
        </fill>
      </dxf>
    </rfmt>
    <rfmt sheetId="8" sqref="AG1173" start="0" length="0">
      <dxf>
        <fill>
          <patternFill patternType="solid">
            <bgColor theme="1" tint="0.499984740745262"/>
          </patternFill>
        </fill>
      </dxf>
    </rfmt>
    <rfmt sheetId="8" sqref="AG1174" start="0" length="0">
      <dxf>
        <fill>
          <patternFill patternType="solid">
            <bgColor theme="1" tint="0.499984740745262"/>
          </patternFill>
        </fill>
      </dxf>
    </rfmt>
    <rfmt sheetId="8" sqref="AG1175" start="0" length="0">
      <dxf>
        <fill>
          <patternFill patternType="solid">
            <bgColor theme="1" tint="0.499984740745262"/>
          </patternFill>
        </fill>
      </dxf>
    </rfmt>
    <rfmt sheetId="8" sqref="AG1176" start="0" length="0">
      <dxf>
        <fill>
          <patternFill patternType="solid">
            <bgColor theme="1" tint="0.499984740745262"/>
          </patternFill>
        </fill>
      </dxf>
    </rfmt>
    <rfmt sheetId="8" sqref="AG1177" start="0" length="0">
      <dxf>
        <fill>
          <patternFill patternType="solid">
            <bgColor theme="1" tint="0.499984740745262"/>
          </patternFill>
        </fill>
      </dxf>
    </rfmt>
    <rfmt sheetId="8" sqref="AG1178" start="0" length="0">
      <dxf>
        <fill>
          <patternFill patternType="solid">
            <bgColor theme="1" tint="0.499984740745262"/>
          </patternFill>
        </fill>
      </dxf>
    </rfmt>
    <rfmt sheetId="8" sqref="AG1179" start="0" length="0">
      <dxf>
        <fill>
          <patternFill patternType="solid">
            <bgColor theme="1" tint="0.499984740745262"/>
          </patternFill>
        </fill>
      </dxf>
    </rfmt>
    <rfmt sheetId="8" sqref="AG1180" start="0" length="0">
      <dxf>
        <fill>
          <patternFill patternType="solid">
            <bgColor theme="1" tint="0.499984740745262"/>
          </patternFill>
        </fill>
      </dxf>
    </rfmt>
    <rfmt sheetId="8" sqref="AG1181" start="0" length="0">
      <dxf>
        <fill>
          <patternFill patternType="solid">
            <bgColor theme="1" tint="0.499984740745262"/>
          </patternFill>
        </fill>
      </dxf>
    </rfmt>
    <rfmt sheetId="8" sqref="AG1182" start="0" length="0">
      <dxf>
        <fill>
          <patternFill patternType="solid">
            <bgColor theme="1" tint="0.499984740745262"/>
          </patternFill>
        </fill>
      </dxf>
    </rfmt>
    <rfmt sheetId="8" sqref="AG1183" start="0" length="0">
      <dxf>
        <fill>
          <patternFill patternType="solid">
            <bgColor theme="1" tint="0.499984740745262"/>
          </patternFill>
        </fill>
      </dxf>
    </rfmt>
    <rfmt sheetId="8" sqref="AG1184" start="0" length="0">
      <dxf>
        <fill>
          <patternFill patternType="solid">
            <bgColor theme="1" tint="0.499984740745262"/>
          </patternFill>
        </fill>
      </dxf>
    </rfmt>
    <rfmt sheetId="8" sqref="AG1185" start="0" length="0">
      <dxf>
        <fill>
          <patternFill patternType="solid">
            <bgColor theme="1" tint="0.499984740745262"/>
          </patternFill>
        </fill>
      </dxf>
    </rfmt>
    <rfmt sheetId="8" sqref="AG1186" start="0" length="0">
      <dxf>
        <fill>
          <patternFill patternType="solid">
            <bgColor theme="1" tint="0.499984740745262"/>
          </patternFill>
        </fill>
      </dxf>
    </rfmt>
    <rfmt sheetId="8" sqref="AG1187" start="0" length="0">
      <dxf>
        <fill>
          <patternFill patternType="solid">
            <bgColor theme="1" tint="0.499984740745262"/>
          </patternFill>
        </fill>
      </dxf>
    </rfmt>
    <rfmt sheetId="8" sqref="AG1188" start="0" length="0">
      <dxf>
        <fill>
          <patternFill patternType="solid">
            <bgColor theme="1" tint="0.499984740745262"/>
          </patternFill>
        </fill>
      </dxf>
    </rfmt>
    <rfmt sheetId="8" sqref="AG1189" start="0" length="0">
      <dxf>
        <fill>
          <patternFill patternType="solid">
            <bgColor theme="1" tint="0.499984740745262"/>
          </patternFill>
        </fill>
      </dxf>
    </rfmt>
    <rfmt sheetId="8" sqref="AG1190" start="0" length="0">
      <dxf>
        <fill>
          <patternFill patternType="solid">
            <bgColor theme="1" tint="0.499984740745262"/>
          </patternFill>
        </fill>
      </dxf>
    </rfmt>
    <rfmt sheetId="8" sqref="AG1191" start="0" length="0">
      <dxf>
        <fill>
          <patternFill patternType="solid">
            <bgColor theme="1" tint="0.499984740745262"/>
          </patternFill>
        </fill>
      </dxf>
    </rfmt>
    <rfmt sheetId="8" sqref="AG1192" start="0" length="0">
      <dxf>
        <fill>
          <patternFill patternType="solid">
            <bgColor theme="1" tint="0.499984740745262"/>
          </patternFill>
        </fill>
      </dxf>
    </rfmt>
    <rfmt sheetId="8" sqref="AG1193" start="0" length="0">
      <dxf>
        <fill>
          <patternFill patternType="solid">
            <bgColor theme="1" tint="0.499984740745262"/>
          </patternFill>
        </fill>
      </dxf>
    </rfmt>
    <rfmt sheetId="8" sqref="AG1194" start="0" length="0">
      <dxf>
        <fill>
          <patternFill patternType="solid">
            <bgColor theme="1" tint="0.499984740745262"/>
          </patternFill>
        </fill>
      </dxf>
    </rfmt>
    <rfmt sheetId="8" sqref="AG1195" start="0" length="0">
      <dxf>
        <fill>
          <patternFill patternType="solid">
            <bgColor theme="1" tint="0.499984740745262"/>
          </patternFill>
        </fill>
      </dxf>
    </rfmt>
    <rfmt sheetId="8" sqref="AG1196" start="0" length="0">
      <dxf>
        <fill>
          <patternFill patternType="solid">
            <bgColor theme="1" tint="0.499984740745262"/>
          </patternFill>
        </fill>
      </dxf>
    </rfmt>
    <rfmt sheetId="8" sqref="AG1197" start="0" length="0">
      <dxf>
        <fill>
          <patternFill patternType="solid">
            <bgColor theme="1" tint="0.499984740745262"/>
          </patternFill>
        </fill>
      </dxf>
    </rfmt>
    <rfmt sheetId="8" sqref="AG1198" start="0" length="0">
      <dxf>
        <fill>
          <patternFill patternType="solid">
            <bgColor theme="1" tint="0.499984740745262"/>
          </patternFill>
        </fill>
      </dxf>
    </rfmt>
    <rfmt sheetId="8" sqref="AG1199" start="0" length="0">
      <dxf>
        <fill>
          <patternFill patternType="solid">
            <bgColor theme="1" tint="0.499984740745262"/>
          </patternFill>
        </fill>
      </dxf>
    </rfmt>
    <rfmt sheetId="8" sqref="AG1200" start="0" length="0">
      <dxf>
        <fill>
          <patternFill patternType="solid">
            <bgColor theme="1" tint="0.499984740745262"/>
          </patternFill>
        </fill>
      </dxf>
    </rfmt>
    <rfmt sheetId="8" sqref="AG1201" start="0" length="0">
      <dxf>
        <fill>
          <patternFill patternType="solid">
            <bgColor theme="1" tint="0.499984740745262"/>
          </patternFill>
        </fill>
      </dxf>
    </rfmt>
    <rfmt sheetId="8" sqref="AG1202" start="0" length="0">
      <dxf>
        <fill>
          <patternFill patternType="solid">
            <bgColor theme="1" tint="0.499984740745262"/>
          </patternFill>
        </fill>
      </dxf>
    </rfmt>
    <rfmt sheetId="8" sqref="AG1203" start="0" length="0">
      <dxf>
        <fill>
          <patternFill patternType="solid">
            <bgColor theme="1" tint="0.499984740745262"/>
          </patternFill>
        </fill>
      </dxf>
    </rfmt>
    <rfmt sheetId="8" sqref="AG1204" start="0" length="0">
      <dxf>
        <fill>
          <patternFill patternType="solid">
            <bgColor theme="1" tint="0.499984740745262"/>
          </patternFill>
        </fill>
      </dxf>
    </rfmt>
    <rfmt sheetId="8" sqref="AG1205" start="0" length="0">
      <dxf>
        <fill>
          <patternFill patternType="solid">
            <bgColor theme="1" tint="0.499984740745262"/>
          </patternFill>
        </fill>
      </dxf>
    </rfmt>
    <rfmt sheetId="8" sqref="AG1206" start="0" length="0">
      <dxf>
        <fill>
          <patternFill patternType="solid">
            <bgColor theme="1" tint="0.499984740745262"/>
          </patternFill>
        </fill>
      </dxf>
    </rfmt>
    <rfmt sheetId="8" sqref="AG1207" start="0" length="0">
      <dxf>
        <fill>
          <patternFill patternType="solid">
            <bgColor theme="1" tint="0.499984740745262"/>
          </patternFill>
        </fill>
      </dxf>
    </rfmt>
    <rfmt sheetId="8" sqref="AG1208" start="0" length="0">
      <dxf>
        <fill>
          <patternFill patternType="solid">
            <bgColor theme="1" tint="0.499984740745262"/>
          </patternFill>
        </fill>
      </dxf>
    </rfmt>
    <rfmt sheetId="8" sqref="AG1209" start="0" length="0">
      <dxf>
        <fill>
          <patternFill patternType="solid">
            <bgColor theme="1" tint="0.499984740745262"/>
          </patternFill>
        </fill>
      </dxf>
    </rfmt>
    <rfmt sheetId="8" sqref="AG1210" start="0" length="0">
      <dxf>
        <fill>
          <patternFill patternType="solid">
            <bgColor theme="1" tint="0.499984740745262"/>
          </patternFill>
        </fill>
      </dxf>
    </rfmt>
    <rfmt sheetId="8" sqref="AG1211" start="0" length="0">
      <dxf>
        <fill>
          <patternFill patternType="solid">
            <bgColor theme="1" tint="0.499984740745262"/>
          </patternFill>
        </fill>
      </dxf>
    </rfmt>
    <rfmt sheetId="8" sqref="AG1212" start="0" length="0">
      <dxf>
        <fill>
          <patternFill patternType="solid">
            <bgColor theme="1" tint="0.499984740745262"/>
          </patternFill>
        </fill>
      </dxf>
    </rfmt>
    <rfmt sheetId="8" sqref="AG1213" start="0" length="0">
      <dxf>
        <fill>
          <patternFill patternType="solid">
            <bgColor theme="1" tint="0.499984740745262"/>
          </patternFill>
        </fill>
      </dxf>
    </rfmt>
    <rfmt sheetId="8" sqref="AG1214" start="0" length="0">
      <dxf>
        <fill>
          <patternFill patternType="solid">
            <bgColor theme="1" tint="0.499984740745262"/>
          </patternFill>
        </fill>
      </dxf>
    </rfmt>
    <rfmt sheetId="8" sqref="AG1215" start="0" length="0">
      <dxf>
        <fill>
          <patternFill patternType="solid">
            <bgColor theme="1" tint="0.499984740745262"/>
          </patternFill>
        </fill>
      </dxf>
    </rfmt>
    <rfmt sheetId="8" sqref="AG1216" start="0" length="0">
      <dxf>
        <fill>
          <patternFill patternType="solid">
            <bgColor theme="1" tint="0.499984740745262"/>
          </patternFill>
        </fill>
      </dxf>
    </rfmt>
    <rfmt sheetId="8" sqref="AG1217" start="0" length="0">
      <dxf>
        <fill>
          <patternFill patternType="solid">
            <bgColor theme="1" tint="0.499984740745262"/>
          </patternFill>
        </fill>
      </dxf>
    </rfmt>
    <rfmt sheetId="8" sqref="AG1218" start="0" length="0">
      <dxf>
        <fill>
          <patternFill patternType="solid">
            <bgColor theme="1" tint="0.499984740745262"/>
          </patternFill>
        </fill>
      </dxf>
    </rfmt>
    <rfmt sheetId="8" sqref="AG1219" start="0" length="0">
      <dxf>
        <fill>
          <patternFill patternType="solid">
            <bgColor theme="1" tint="0.499984740745262"/>
          </patternFill>
        </fill>
      </dxf>
    </rfmt>
    <rfmt sheetId="8" sqref="AG1220" start="0" length="0">
      <dxf>
        <fill>
          <patternFill patternType="solid">
            <bgColor theme="1" tint="0.499984740745262"/>
          </patternFill>
        </fill>
      </dxf>
    </rfmt>
    <rfmt sheetId="8" sqref="AG1221" start="0" length="0">
      <dxf>
        <fill>
          <patternFill patternType="solid">
            <bgColor theme="1" tint="0.499984740745262"/>
          </patternFill>
        </fill>
      </dxf>
    </rfmt>
    <rfmt sheetId="8" sqref="AG1222" start="0" length="0">
      <dxf>
        <fill>
          <patternFill patternType="solid">
            <bgColor theme="1" tint="0.499984740745262"/>
          </patternFill>
        </fill>
      </dxf>
    </rfmt>
    <rfmt sheetId="8" sqref="AG1223" start="0" length="0">
      <dxf>
        <fill>
          <patternFill patternType="solid">
            <bgColor theme="1" tint="0.499984740745262"/>
          </patternFill>
        </fill>
      </dxf>
    </rfmt>
    <rfmt sheetId="8" sqref="AG1224" start="0" length="0">
      <dxf>
        <fill>
          <patternFill patternType="solid">
            <bgColor theme="1" tint="0.499984740745262"/>
          </patternFill>
        </fill>
      </dxf>
    </rfmt>
    <rfmt sheetId="8" sqref="AG1225" start="0" length="0">
      <dxf>
        <fill>
          <patternFill patternType="solid">
            <bgColor theme="1" tint="0.499984740745262"/>
          </patternFill>
        </fill>
      </dxf>
    </rfmt>
    <rfmt sheetId="8" sqref="AG1226" start="0" length="0">
      <dxf>
        <fill>
          <patternFill patternType="solid">
            <bgColor theme="1" tint="0.499984740745262"/>
          </patternFill>
        </fill>
      </dxf>
    </rfmt>
  </rrc>
  <rrc rId="301" sId="8" ref="AG1:AG1048576" action="deleteCol">
    <undo index="0" exp="ref" v="1" dr="AG16" r="BI16" sId="8"/>
    <undo index="0" exp="ref" v="1" dr="AG16" r="AU16" sId="8"/>
    <undo index="0" exp="ref" v="1" dr="AG9" r="BI9" sId="8"/>
    <undo index="0" exp="ref" v="1" dr="AG9" r="AU9" sId="8"/>
    <undo index="10" exp="area" ref3D="1" dr="$FM$1:$FZ$1048576" dn="Z_A72DD7E4_8E17_45C1_B6EA_82FDF646C0B8_.wvu.Cols" sId="8"/>
    <undo index="8" exp="area" ref3D="1" dr="$ER$1:$FE$1048576" dn="Z_A72DD7E4_8E17_45C1_B6EA_82FDF646C0B8_.wvu.Cols" sId="8"/>
    <undo index="6" exp="area" ref3D="1" dr="$DB$1:$EC$1048576" dn="Z_A72DD7E4_8E17_45C1_B6EA_82FDF646C0B8_.wvu.Cols" sId="8"/>
    <undo index="4" exp="area" ref3D="1" dr="$BL$1:$CM$1048576" dn="Z_A72DD7E4_8E17_45C1_B6EA_82FDF646C0B8_.wvu.Cols" sId="8"/>
    <undo index="2" exp="area" ref3D="1" dr="$AA$1:$AW$1048576" dn="Z_A72DD7E4_8E17_45C1_B6EA_82FDF646C0B8_.wvu.Cols" sId="8"/>
    <undo index="4" exp="area" ref3D="1" dr="$BL$1:$CM$1048576" dn="Z_9B7E6E96_3130_49B9_ABF2_1207FBFACEF7_.wvu.Cols" sId="8"/>
    <undo index="2" exp="area" ref3D="1" dr="$AA$1:$AW$1048576" dn="Z_9B7E6E96_3130_49B9_ABF2_1207FBFACEF7_.wvu.Cols" sId="8"/>
    <undo index="2" exp="area" ref3D="1" dr="$BL$1:$CM$1048576" dn="Z_99DAB54F_9998_492B_954C_CE1032159A97_.wvu.Cols" sId="8"/>
    <undo index="1" exp="area" ref3D="1" dr="$AA$1:$AW$1048576" dn="Z_99DAB54F_9998_492B_954C_CE1032159A97_.wvu.Cols" sId="8"/>
    <undo index="2" exp="area" ref3D="1" dr="$BL$1:$CM$1048576" dn="Z_98B54243_17AA_4C58_A903_4F7DE38BFF74_.wvu.Cols" sId="8"/>
    <undo index="1" exp="area" ref3D="1" dr="$AA$1:$AW$1048576" dn="Z_98B54243_17AA_4C58_A903_4F7DE38BFF74_.wvu.Cols" sId="8"/>
    <undo index="2" exp="area" ref3D="1" dr="$BL$1:$CM$1048576" dn="Z_EC21DF5B_E5BE_4E3D_99FF_D14A3AECB1FB_.wvu.Cols" sId="8"/>
    <undo index="1" exp="area" ref3D="1" dr="$AA$1:$AW$1048576" dn="Z_EC21DF5B_E5BE_4E3D_99FF_D14A3AECB1FB_.wvu.Cols" sId="8"/>
    <undo index="2" exp="area" ref3D="1" dr="$BL$1:$CM$1048576" dn="Z_DE027F13_EE7B_491D_9CF8_E2E18DD61ED8_.wvu.Cols" sId="8"/>
    <undo index="1" exp="area" ref3D="1" dr="$AA$1:$AW$1048576" dn="Z_DE027F13_EE7B_491D_9CF8_E2E18DD61ED8_.wvu.Cols" sId="8"/>
    <undo index="2" exp="area" ref3D="1" dr="$BL$1:$CM$1048576" dn="Z_D7472A55_53F6_4F75_9BD0_118390EEEE61_.wvu.Cols" sId="8"/>
    <undo index="1" exp="area" ref3D="1" dr="$AA$1:$AW$1048576" dn="Z_D7472A55_53F6_4F75_9BD0_118390EEEE61_.wvu.Cols" sId="8"/>
    <undo index="6" exp="area" ref3D="1" dr="$FM$1:$FZ$1048576" dn="Z_D5427FDC_0840_4BD5_BC42_22E35BFF96BA_.wvu.Cols" sId="8"/>
    <undo index="4" exp="area" ref3D="1" dr="$BL$1:$CM$1048576" dn="Z_D5427FDC_0840_4BD5_BC42_22E35BFF96BA_.wvu.Cols" sId="8"/>
    <undo index="2" exp="area" ref3D="1" dr="$AA$1:$AW$1048576" dn="Z_D5427FDC_0840_4BD5_BC42_22E35BFF96BA_.wvu.Cols" sId="8"/>
    <undo index="2" exp="area" ref3D="1" dr="$BL$1:$CM$1048576" dn="Z_CE09DF15_FC71_45DB_A715_5E342A1E9DF6_.wvu.Cols" sId="8"/>
    <undo index="1" exp="area" ref3D="1" dr="$AA$1:$AW$1048576" dn="Z_CE09DF15_FC71_45DB_A715_5E342A1E9DF6_.wvu.Cols" sId="8"/>
    <undo index="2" exp="area" ref3D="1" dr="$BL$1:$CM$1048576" dn="Z_C9A773E5_105B_471E_8D6C_AA117A6DC6FC_.wvu.Cols" sId="8"/>
    <undo index="1" exp="area" ref3D="1" dr="$AA$1:$AW$1048576" dn="Z_C9A773E5_105B_471E_8D6C_AA117A6DC6FC_.wvu.Cols" sId="8"/>
    <undo index="4" exp="area" ref3D="1" dr="$BL$1:$CM$1048576" dn="Z_C59CEEC7_3FE0_4962_B269_7B9ABF21C7B4_.wvu.Cols" sId="8"/>
    <undo index="2" exp="area" ref3D="1" dr="$AA$1:$AW$1048576" dn="Z_C59CEEC7_3FE0_4962_B269_7B9ABF21C7B4_.wvu.Cols" sId="8"/>
    <undo index="2" exp="area" ref3D="1" dr="$BL$1:$CM$1048576" dn="Z_BD7B78EF_30C4_45E5_81E0_4657ED2D6ECC_.wvu.Cols" sId="8"/>
    <undo index="1" exp="area" ref3D="1" dr="$AA$1:$AW$1048576" dn="Z_BD7B78EF_30C4_45E5_81E0_4657ED2D6ECC_.wvu.Cols" sId="8"/>
    <undo index="4" exp="area" ref3D="1" dr="$BL$1:$CM$1048576" dn="Z_B7F3A255_7A5D_4CFA_B5B9_6AD248070729_.wvu.Cols" sId="8"/>
    <undo index="2" exp="area" ref3D="1" dr="$AA$1:$AW$1048576" dn="Z_B7F3A255_7A5D_4CFA_B5B9_6AD248070729_.wvu.Cols" sId="8"/>
    <undo index="2" exp="area" ref3D="1" dr="$BL$1:$CM$1048576" dn="Z_AE54AF70_AD6D_48EF_9A8E_16C4FF58B875_.wvu.Cols" sId="8"/>
    <undo index="1" exp="area" ref3D="1" dr="$AA$1:$AW$1048576" dn="Z_AE54AF70_AD6D_48EF_9A8E_16C4FF58B875_.wvu.Cols" sId="8"/>
    <undo index="10" exp="area" ref3D="1" dr="$FM$1:$FZ$1048576" dn="Z_9396B418_0DC7_4CAE_9839_4E1FE529C903_.wvu.Cols" sId="8"/>
    <undo index="8" exp="area" ref3D="1" dr="$ER$1:$FE$1048576" dn="Z_9396B418_0DC7_4CAE_9839_4E1FE529C903_.wvu.Cols" sId="8"/>
    <undo index="6" exp="area" ref3D="1" dr="$DB$1:$EC$1048576" dn="Z_9396B418_0DC7_4CAE_9839_4E1FE529C903_.wvu.Cols" sId="8"/>
    <undo index="4" exp="area" ref3D="1" dr="$BL$1:$CM$1048576" dn="Z_9396B418_0DC7_4CAE_9839_4E1FE529C903_.wvu.Cols" sId="8"/>
    <undo index="2" exp="area" ref3D="1" dr="$AA$1:$AW$1048576" dn="Z_9396B418_0DC7_4CAE_9839_4E1FE529C903_.wvu.Cols" sId="8"/>
    <undo index="2" exp="area" ref3D="1" dr="$BL$1:$CM$1048576" dn="Z_7DA296DB_43CC_4FAA_B30A_F76F08E10BE6_.wvu.Cols" sId="8"/>
    <undo index="1" exp="area" ref3D="1" dr="$AA$1:$AW$1048576" dn="Z_7DA296DB_43CC_4FAA_B30A_F76F08E10BE6_.wvu.Cols" sId="8"/>
    <undo index="6" exp="area" ref3D="1" dr="$FM$1:$FZ$1048576" dn="Z_7C6BB9A7_B2A0_4A75_9522_BDD6A2F54D2A_.wvu.Cols" sId="8"/>
    <undo index="4" exp="area" ref3D="1" dr="$BL$1:$CM$1048576" dn="Z_7C6BB9A7_B2A0_4A75_9522_BDD6A2F54D2A_.wvu.Cols" sId="8"/>
    <undo index="2" exp="area" ref3D="1" dr="$AA$1:$AW$1048576" dn="Z_7C6BB9A7_B2A0_4A75_9522_BDD6A2F54D2A_.wvu.Cols" sId="8"/>
    <undo index="2" exp="area" ref3D="1" dr="$BL$1:$CM$1048576" dn="Z_78725C7C_D5F4_4171_A3BF_852E9E67648B_.wvu.Cols" sId="8"/>
    <undo index="1" exp="area" ref3D="1" dr="$AA$1:$AW$1048576" dn="Z_78725C7C_D5F4_4171_A3BF_852E9E67648B_.wvu.Cols" sId="8"/>
    <undo index="4" exp="area" ref3D="1" dr="$BL$1:$CM$1048576" dn="Z_5B3A94DD_F138_4F10_BDCF_51726F52F5EA_.wvu.Cols" sId="8"/>
    <undo index="2" exp="area" ref3D="1" dr="$AA$1:$AW$1048576" dn="Z_5B3A94DD_F138_4F10_BDCF_51726F52F5EA_.wvu.Cols" sId="8"/>
    <undo index="4" exp="area" ref3D="1" dr="$BL$1:$CM$1048576" dn="Z_50AD3F31_68BE_4AFE_B329_9874A0A64339_.wvu.Cols" sId="8"/>
    <undo index="2" exp="area" ref3D="1" dr="$AA$1:$AW$1048576" dn="Z_50AD3F31_68BE_4AFE_B329_9874A0A64339_.wvu.Cols" sId="8"/>
    <undo index="4" exp="area" ref3D="1" dr="$BL$1:$CM$1048576" dn="Z_43A82A29_4912_4F7F_8B05_3068C93337DE_.wvu.Cols" sId="8"/>
    <undo index="2" exp="area" ref3D="1" dr="$AA$1:$AW$1048576" dn="Z_43A82A29_4912_4F7F_8B05_3068C93337DE_.wvu.Cols" sId="8"/>
    <undo index="4" exp="area" ref3D="1" dr="$BL$1:$CM$1048576" dn="Z_38325982_3034_41A5_87AE_C5F97D918CAA_.wvu.Cols" sId="8"/>
    <undo index="2" exp="area" ref3D="1" dr="$AA$1:$AW$1048576" dn="Z_38325982_3034_41A5_87AE_C5F97D918CAA_.wvu.Cols" sId="8"/>
    <undo index="4" exp="area" ref3D="1" dr="$BL$1:$CM$1048576" dn="Z_346C95C1_1CC6_4D7E_A98D_95E6FB8F3D0C_.wvu.Cols" sId="8"/>
    <undo index="2" exp="area" ref3D="1" dr="$AA$1:$AW$1048576" dn="Z_346C95C1_1CC6_4D7E_A98D_95E6FB8F3D0C_.wvu.Cols" sId="8"/>
    <undo index="2" exp="area" ref3D="1" dr="$BL$1:$CM$1048576" dn="Z_2886425B_FDB9_4377_9EA8_C029DC51F951_.wvu.Cols" sId="8"/>
    <undo index="1" exp="area" ref3D="1" dr="$AA$1:$AW$1048576" dn="Z_2886425B_FDB9_4377_9EA8_C029DC51F951_.wvu.Cols" sId="8"/>
    <undo index="4" exp="area" ref3D="1" dr="$BL$1:$CM$1048576" dn="Z_13D990A2_7A43_4408_A14A_0BBC740B34E7_.wvu.Cols" sId="8"/>
    <undo index="2" exp="area" ref3D="1" dr="$AA$1:$AW$1048576" dn="Z_13D990A2_7A43_4408_A14A_0BBC740B34E7_.wvu.Cols" sId="8"/>
    <undo index="2" exp="area" ref3D="1" dr="$BL$1:$CM$1048576" dn="Z_10D493BC_5883_40CD_9812_0373CBDA2F53_.wvu.Cols" sId="8"/>
    <undo index="1" exp="area" ref3D="1" dr="$AA$1:$AW$1048576" dn="Z_10D493BC_5883_40CD_9812_0373CBDA2F53_.wvu.Cols" sId="8"/>
    <rfmt sheetId="8" xfDxf="1" sqref="AG1:AG1048576" start="0" length="0">
      <dxf>
        <font>
          <b/>
        </font>
      </dxf>
    </rfmt>
    <rfmt sheetId="8" sqref="AG1" start="0" length="0">
      <dxf>
        <fill>
          <gradientFill degree="270">
            <stop position="0">
              <color theme="5" tint="0.59999389629810485"/>
            </stop>
            <stop position="1">
              <color theme="5" tint="-0.25098422193060094"/>
            </stop>
          </gradientFill>
        </fill>
        <alignment horizontal="center" vertical="top" readingOrder="0"/>
      </dxf>
    </rfmt>
    <rfmt sheetId="8" sqref="AG2" start="0" length="0">
      <dxf>
        <fill>
          <gradientFill degree="270">
            <stop position="0">
              <color theme="5" tint="0.59999389629810485"/>
            </stop>
            <stop position="1">
              <color theme="5" tint="-0.25098422193060094"/>
            </stop>
          </gradientFill>
        </fill>
        <alignment horizontal="center" vertical="top" readingOrder="0"/>
      </dxf>
    </rfmt>
    <rfmt sheetId="8" sqref="AG3" start="0" length="0">
      <dxf>
        <fill>
          <gradientFill degree="270">
            <stop position="0">
              <color theme="5" tint="0.59999389629810485"/>
            </stop>
            <stop position="1">
              <color theme="5" tint="-0.25098422193060094"/>
            </stop>
          </gradientFill>
        </fill>
        <alignment horizontal="center" vertical="top" readingOrder="0"/>
      </dxf>
    </rfmt>
    <rfmt sheetId="8" sqref="AG4" start="0" length="0">
      <dxf>
        <fill>
          <gradientFill degree="270">
            <stop position="0">
              <color theme="5" tint="0.59999389629810485"/>
            </stop>
            <stop position="1">
              <color theme="5" tint="-0.25098422193060094"/>
            </stop>
          </gradientFill>
        </fill>
        <alignment horizontal="center" vertical="top" readingOrder="0"/>
      </dxf>
    </rfmt>
    <rfmt sheetId="8" sqref="AG5" start="0" length="0">
      <dxf>
        <fill>
          <gradientFill degree="270">
            <stop position="0">
              <color theme="5" tint="0.59999389629810485"/>
            </stop>
            <stop position="1">
              <color theme="5" tint="-0.25098422193060094"/>
            </stop>
          </gradientFill>
        </fill>
        <alignment horizontal="center" vertical="top" readingOrder="0"/>
      </dxf>
    </rfmt>
    <rfmt sheetId="8" sqref="AG6" start="0" length="0">
      <dxf>
        <fill>
          <patternFill patternType="solid">
            <bgColor theme="3" tint="-0.249977111117893"/>
          </patternFill>
        </fill>
        <border outline="0">
          <top style="medium">
            <color indexed="64"/>
          </top>
        </border>
      </dxf>
    </rfmt>
    <rfmt sheetId="8" sqref="AG7" start="0" length="0">
      <dxf>
        <font>
          <sz val="12"/>
        </font>
        <fill>
          <patternFill patternType="solid">
            <bgColor rgb="FFFFC000"/>
          </patternFill>
        </fill>
        <alignment horizontal="center" vertical="top" readingOrder="0"/>
        <border outline="0">
          <top style="medium">
            <color indexed="64"/>
          </top>
        </border>
      </dxf>
    </rfmt>
    <rfmt sheetId="8" sqref="AG8" start="0" length="0">
      <dxf>
        <font>
          <sz val="12"/>
        </font>
        <fill>
          <patternFill patternType="solid">
            <bgColor rgb="FFFFC000"/>
          </patternFill>
        </fill>
        <alignment horizontal="center" vertical="top" readingOrder="0"/>
        <border outline="0">
          <top style="medium">
            <color indexed="64"/>
          </top>
          <bottom style="medium">
            <color indexed="64"/>
          </bottom>
        </border>
      </dxf>
    </rfmt>
    <rcc rId="0" sId="8" dxf="1">
      <nc r="AG9" t="inlineStr">
        <is>
          <t>diff</t>
        </is>
      </nc>
      <ndxf>
        <alignment horizontal="center" vertical="top" readingOrder="0"/>
        <protection hidden="1"/>
      </ndxf>
    </rcc>
    <rfmt sheetId="8" sqref="AG1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medium">
            <color indexed="64"/>
          </top>
          <bottom style="thin">
            <color indexed="64"/>
          </bottom>
        </border>
        <protection hidden="1"/>
      </dxf>
    </rfmt>
    <rfmt sheetId="8" sqref="AG1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medium">
            <color indexed="64"/>
          </bottom>
        </border>
        <protection hidden="1"/>
      </dxf>
    </rfmt>
    <rfmt sheetId="8" sqref="AG14" start="0" length="0">
      <dxf>
        <font>
          <sz val="12"/>
        </font>
        <fill>
          <patternFill patternType="solid">
            <bgColor rgb="FFFFC000"/>
          </patternFill>
        </fill>
        <alignment horizontal="center" vertical="top" readingOrder="0"/>
      </dxf>
    </rfmt>
    <rfmt sheetId="8" sqref="AG15" start="0" length="0">
      <dxf>
        <fill>
          <patternFill patternType="solid">
            <bgColor theme="6" tint="0.39997558519241921"/>
          </patternFill>
        </fill>
        <border outline="0">
          <top style="medium">
            <color indexed="64"/>
          </top>
          <bottom style="medium">
            <color indexed="64"/>
          </bottom>
        </border>
      </dxf>
    </rfmt>
    <rcc rId="0" sId="8" dxf="1">
      <nc r="AG16" t="inlineStr">
        <is>
          <t>diff</t>
        </is>
      </nc>
      <ndxf>
        <alignment horizontal="center" vertical="top" readingOrder="0"/>
        <protection hidden="1"/>
      </ndxf>
    </rcc>
    <rfmt sheetId="8" sqref="AG1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medium">
            <color indexed="64"/>
          </top>
          <bottom style="thin">
            <color indexed="64"/>
          </bottom>
        </border>
        <protection hidden="1"/>
      </dxf>
    </rfmt>
    <rfmt sheetId="8" sqref="AG1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2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2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2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2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2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2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2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2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2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2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3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3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3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3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3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3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3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3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3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3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4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4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4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4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4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4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4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4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</border>
      </dxf>
    </rfmt>
    <rfmt sheetId="8" sqref="AG48" start="0" length="0">
      <dxf>
        <font>
          <sz val="10"/>
        </font>
        <fill>
          <patternFill patternType="solid">
            <bgColor theme="9" tint="-0.249977111117893"/>
          </patternFill>
        </fill>
        <alignment horizontal="center" vertical="top" readingOrder="0"/>
        <border outline="0">
          <top style="medium">
            <color indexed="64"/>
          </top>
        </border>
        <protection hidden="1"/>
      </dxf>
    </rfmt>
    <rfmt sheetId="8" sqref="AG49" start="0" length="0">
      <dxf>
        <font>
          <sz val="10"/>
        </font>
        <fill>
          <patternFill patternType="solid">
            <bgColor theme="9" tint="-0.249977111117893"/>
          </patternFill>
        </fill>
        <alignment horizontal="center" vertical="top" readingOrder="0"/>
        <protection hidden="1"/>
      </dxf>
    </rfmt>
    <rfmt sheetId="8" sqref="AG5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medium">
            <color indexed="64"/>
          </top>
          <bottom style="thin">
            <color indexed="64"/>
          </bottom>
        </border>
        <protection hidden="1"/>
      </dxf>
    </rfmt>
    <rfmt sheetId="8" sqref="AG5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5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5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5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5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5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5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5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5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6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6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6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6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6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6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6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6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6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6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7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7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7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7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7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7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7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7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7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7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80" start="0" length="0">
      <dxf>
        <font>
          <sz val="10"/>
        </font>
        <fill>
          <patternFill patternType="solid">
            <bgColor theme="3" tint="0.39997558519241921"/>
          </patternFill>
        </fill>
        <alignment horizontal="center" vertical="top" readingOrder="0"/>
        <border outline="0">
          <top style="medium">
            <color indexed="64"/>
          </top>
        </border>
        <protection hidden="1"/>
      </dxf>
    </rfmt>
    <rfmt sheetId="8" sqref="AG81" start="0" length="0">
      <dxf>
        <font>
          <sz val="10"/>
        </font>
        <fill>
          <patternFill patternType="solid">
            <bgColor theme="3" tint="0.39997558519241921"/>
          </patternFill>
        </fill>
        <alignment horizontal="center" vertical="top" readingOrder="0"/>
        <protection hidden="1"/>
      </dxf>
    </rfmt>
    <rfmt sheetId="8" sqref="AG8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medium">
            <color indexed="64"/>
          </top>
          <bottom style="thin">
            <color indexed="64"/>
          </bottom>
        </border>
        <protection hidden="1"/>
      </dxf>
    </rfmt>
    <rfmt sheetId="8" sqref="AG8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8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8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8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8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8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8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9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9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9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9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9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9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9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9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9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9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0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0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0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0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0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0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0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0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0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0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1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1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12" start="0" length="0">
      <dxf>
        <font>
          <sz val="10"/>
        </font>
        <fill>
          <patternFill patternType="solid">
            <bgColor theme="8" tint="-0.249977111117893"/>
          </patternFill>
        </fill>
        <alignment horizontal="center" vertical="top" readingOrder="0"/>
        <border outline="0">
          <top style="medium">
            <color indexed="64"/>
          </top>
        </border>
        <protection hidden="1"/>
      </dxf>
    </rfmt>
    <rfmt sheetId="8" sqref="AG113" start="0" length="0">
      <dxf>
        <font>
          <sz val="10"/>
        </font>
        <fill>
          <patternFill patternType="solid">
            <bgColor theme="8" tint="-0.249977111117893"/>
          </patternFill>
        </fill>
        <alignment horizontal="center" vertical="top" readingOrder="0"/>
        <border outline="0">
          <bottom style="medium">
            <color indexed="64"/>
          </bottom>
        </border>
        <protection hidden="1"/>
      </dxf>
    </rfmt>
    <rfmt sheetId="8" sqref="AG11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medium">
            <color indexed="64"/>
          </top>
          <bottom style="thin">
            <color indexed="64"/>
          </bottom>
        </border>
        <protection hidden="1"/>
      </dxf>
    </rfmt>
    <rfmt sheetId="8" sqref="AG11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1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1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1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1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2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2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2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2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2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2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2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2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2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2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3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3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3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3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3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3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3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3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3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3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4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4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4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4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4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medium">
            <color indexed="64"/>
          </bottom>
        </border>
      </dxf>
    </rfmt>
    <rfmt sheetId="8" sqref="AG145" start="0" length="0">
      <dxf>
        <font>
          <sz val="10"/>
        </font>
        <fill>
          <patternFill patternType="solid">
            <bgColor theme="0" tint="-0.499984740745262"/>
          </patternFill>
        </fill>
        <alignment horizontal="center" vertical="top" readingOrder="0"/>
        <border outline="0">
          <top style="medium">
            <color indexed="64"/>
          </top>
        </border>
        <protection hidden="1"/>
      </dxf>
    </rfmt>
    <rfmt sheetId="8" sqref="AG146" start="0" length="0">
      <dxf>
        <font>
          <sz val="10"/>
        </font>
        <fill>
          <patternFill patternType="solid">
            <bgColor theme="0" tint="-0.499984740745262"/>
          </patternFill>
        </fill>
        <alignment horizontal="center" vertical="top" readingOrder="0"/>
        <border outline="0">
          <bottom style="medium">
            <color indexed="64"/>
          </bottom>
        </border>
        <protection hidden="1"/>
      </dxf>
    </rfmt>
    <rfmt sheetId="8" sqref="AG14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medium">
            <color indexed="64"/>
          </top>
          <bottom style="thin">
            <color indexed="64"/>
          </bottom>
        </border>
        <protection hidden="1"/>
      </dxf>
    </rfmt>
    <rfmt sheetId="8" sqref="AG14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4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5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5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5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5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5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5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5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5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5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5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6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6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medium">
            <color indexed="64"/>
          </bottom>
        </border>
      </dxf>
    </rfmt>
    <rfmt sheetId="8" sqref="AG162" start="0" length="0">
      <dxf>
        <font>
          <sz val="10"/>
        </font>
        <fill>
          <patternFill patternType="solid">
            <bgColor theme="2" tint="-0.499984740745262"/>
          </patternFill>
        </fill>
        <alignment horizontal="center" vertical="top" readingOrder="0"/>
        <border outline="0">
          <top style="medium">
            <color indexed="64"/>
          </top>
        </border>
        <protection hidden="1"/>
      </dxf>
    </rfmt>
    <rfmt sheetId="8" sqref="AG163" start="0" length="0">
      <dxf>
        <font>
          <sz val="10"/>
        </font>
        <fill>
          <patternFill patternType="solid">
            <bgColor theme="2" tint="-0.499984740745262"/>
          </patternFill>
        </fill>
        <alignment horizontal="center" vertical="top" readingOrder="0"/>
        <border outline="0">
          <bottom style="medium">
            <color indexed="64"/>
          </bottom>
        </border>
        <protection hidden="1"/>
      </dxf>
    </rfmt>
    <rfmt sheetId="8" sqref="AG16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medium">
            <color indexed="64"/>
          </top>
          <bottom style="thin">
            <color indexed="64"/>
          </bottom>
        </border>
        <protection hidden="1"/>
      </dxf>
    </rfmt>
    <rfmt sheetId="8" sqref="AG16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6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6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6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6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7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7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7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7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7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7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7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7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7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medium">
            <color indexed="64"/>
          </bottom>
        </border>
      </dxf>
    </rfmt>
    <rfmt sheetId="8" sqref="AG179" start="0" length="0">
      <dxf>
        <fill>
          <patternFill patternType="solid">
            <bgColor theme="3" tint="-0.249977111117893"/>
          </patternFill>
        </fill>
        <border outline="0">
          <top style="medium">
            <color indexed="64"/>
          </top>
          <bottom style="medium">
            <color indexed="64"/>
          </bottom>
        </border>
        <protection hidden="1"/>
      </dxf>
    </rfmt>
    <rfmt sheetId="8" sqref="AG180" start="0" length="0">
      <dxf>
        <fill>
          <patternFill patternType="solid">
            <bgColor theme="1" tint="0.499984740745262"/>
          </patternFill>
        </fill>
      </dxf>
    </rfmt>
    <rfmt sheetId="8" sqref="AG181" start="0" length="0">
      <dxf>
        <fill>
          <patternFill patternType="solid">
            <bgColor theme="1" tint="0.499984740745262"/>
          </patternFill>
        </fill>
      </dxf>
    </rfmt>
    <rfmt sheetId="8" sqref="AG182" start="0" length="0">
      <dxf>
        <fill>
          <patternFill patternType="solid">
            <bgColor theme="1" tint="0.499984740745262"/>
          </patternFill>
        </fill>
      </dxf>
    </rfmt>
    <rfmt sheetId="8" sqref="AG183" start="0" length="0">
      <dxf>
        <fill>
          <patternFill patternType="solid">
            <bgColor theme="1" tint="0.499984740745262"/>
          </patternFill>
        </fill>
      </dxf>
    </rfmt>
    <rfmt sheetId="8" sqref="AG184" start="0" length="0">
      <dxf>
        <fill>
          <patternFill patternType="solid">
            <bgColor theme="1" tint="0.499984740745262"/>
          </patternFill>
        </fill>
      </dxf>
    </rfmt>
    <rfmt sheetId="8" sqref="AG185" start="0" length="0">
      <dxf>
        <fill>
          <patternFill patternType="solid">
            <bgColor theme="1" tint="0.499984740745262"/>
          </patternFill>
        </fill>
      </dxf>
    </rfmt>
    <rfmt sheetId="8" sqref="AG186" start="0" length="0">
      <dxf>
        <fill>
          <patternFill patternType="solid">
            <bgColor theme="1" tint="0.499984740745262"/>
          </patternFill>
        </fill>
      </dxf>
    </rfmt>
    <rfmt sheetId="8" sqref="AG187" start="0" length="0">
      <dxf>
        <fill>
          <patternFill patternType="solid">
            <bgColor theme="1" tint="0.499984740745262"/>
          </patternFill>
        </fill>
      </dxf>
    </rfmt>
    <rfmt sheetId="8" sqref="AG188" start="0" length="0">
      <dxf>
        <fill>
          <patternFill patternType="solid">
            <bgColor theme="1" tint="0.499984740745262"/>
          </patternFill>
        </fill>
      </dxf>
    </rfmt>
    <rfmt sheetId="8" sqref="AG189" start="0" length="0">
      <dxf>
        <fill>
          <patternFill patternType="solid">
            <bgColor theme="1" tint="0.499984740745262"/>
          </patternFill>
        </fill>
      </dxf>
    </rfmt>
    <rfmt sheetId="8" sqref="AG190" start="0" length="0">
      <dxf>
        <fill>
          <patternFill patternType="solid">
            <bgColor theme="1" tint="0.499984740745262"/>
          </patternFill>
        </fill>
      </dxf>
    </rfmt>
    <rfmt sheetId="8" sqref="AG191" start="0" length="0">
      <dxf>
        <fill>
          <patternFill patternType="solid">
            <bgColor theme="1" tint="0.499984740745262"/>
          </patternFill>
        </fill>
      </dxf>
    </rfmt>
    <rfmt sheetId="8" sqref="AG192" start="0" length="0">
      <dxf>
        <fill>
          <patternFill patternType="solid">
            <bgColor theme="1" tint="0.499984740745262"/>
          </patternFill>
        </fill>
      </dxf>
    </rfmt>
    <rfmt sheetId="8" sqref="AG193" start="0" length="0">
      <dxf>
        <fill>
          <patternFill patternType="solid">
            <bgColor theme="1" tint="0.499984740745262"/>
          </patternFill>
        </fill>
      </dxf>
    </rfmt>
    <rfmt sheetId="8" sqref="AG194" start="0" length="0">
      <dxf>
        <fill>
          <patternFill patternType="solid">
            <bgColor theme="1" tint="0.499984740745262"/>
          </patternFill>
        </fill>
      </dxf>
    </rfmt>
    <rfmt sheetId="8" sqref="AG195" start="0" length="0">
      <dxf>
        <fill>
          <patternFill patternType="solid">
            <bgColor theme="1" tint="0.499984740745262"/>
          </patternFill>
        </fill>
      </dxf>
    </rfmt>
    <rfmt sheetId="8" sqref="AG196" start="0" length="0">
      <dxf>
        <fill>
          <patternFill patternType="solid">
            <bgColor theme="1" tint="0.499984740745262"/>
          </patternFill>
        </fill>
      </dxf>
    </rfmt>
    <rfmt sheetId="8" sqref="AG197" start="0" length="0">
      <dxf>
        <fill>
          <patternFill patternType="solid">
            <bgColor theme="1" tint="0.499984740745262"/>
          </patternFill>
        </fill>
      </dxf>
    </rfmt>
    <rfmt sheetId="8" sqref="AG198" start="0" length="0">
      <dxf>
        <fill>
          <patternFill patternType="solid">
            <bgColor theme="1" tint="0.499984740745262"/>
          </patternFill>
        </fill>
      </dxf>
    </rfmt>
    <rfmt sheetId="8" sqref="AG199" start="0" length="0">
      <dxf>
        <fill>
          <patternFill patternType="solid">
            <bgColor theme="1" tint="0.499984740745262"/>
          </patternFill>
        </fill>
      </dxf>
    </rfmt>
    <rfmt sheetId="8" sqref="AG200" start="0" length="0">
      <dxf>
        <fill>
          <patternFill patternType="solid">
            <bgColor theme="1" tint="0.499984740745262"/>
          </patternFill>
        </fill>
      </dxf>
    </rfmt>
    <rfmt sheetId="8" sqref="AG201" start="0" length="0">
      <dxf>
        <fill>
          <patternFill patternType="solid">
            <bgColor theme="1" tint="0.499984740745262"/>
          </patternFill>
        </fill>
      </dxf>
    </rfmt>
    <rfmt sheetId="8" sqref="AG202" start="0" length="0">
      <dxf>
        <fill>
          <patternFill patternType="solid">
            <bgColor theme="1" tint="0.499984740745262"/>
          </patternFill>
        </fill>
      </dxf>
    </rfmt>
    <rfmt sheetId="8" sqref="AG203" start="0" length="0">
      <dxf>
        <fill>
          <patternFill patternType="solid">
            <bgColor theme="1" tint="0.499984740745262"/>
          </patternFill>
        </fill>
      </dxf>
    </rfmt>
    <rfmt sheetId="8" sqref="AG204" start="0" length="0">
      <dxf>
        <fill>
          <patternFill patternType="solid">
            <bgColor theme="1" tint="0.499984740745262"/>
          </patternFill>
        </fill>
      </dxf>
    </rfmt>
    <rfmt sheetId="8" sqref="AG205" start="0" length="0">
      <dxf>
        <fill>
          <patternFill patternType="solid">
            <bgColor theme="1" tint="0.499984740745262"/>
          </patternFill>
        </fill>
      </dxf>
    </rfmt>
    <rfmt sheetId="8" sqref="AG206" start="0" length="0">
      <dxf>
        <fill>
          <patternFill patternType="solid">
            <bgColor theme="1" tint="0.499984740745262"/>
          </patternFill>
        </fill>
      </dxf>
    </rfmt>
    <rfmt sheetId="8" sqref="AG207" start="0" length="0">
      <dxf>
        <fill>
          <patternFill patternType="solid">
            <bgColor theme="1" tint="0.499984740745262"/>
          </patternFill>
        </fill>
      </dxf>
    </rfmt>
    <rfmt sheetId="8" sqref="AG208" start="0" length="0">
      <dxf>
        <fill>
          <patternFill patternType="solid">
            <bgColor theme="1" tint="0.499984740745262"/>
          </patternFill>
        </fill>
      </dxf>
    </rfmt>
    <rfmt sheetId="8" sqref="AG209" start="0" length="0">
      <dxf>
        <fill>
          <patternFill patternType="solid">
            <bgColor theme="1" tint="0.499984740745262"/>
          </patternFill>
        </fill>
      </dxf>
    </rfmt>
    <rfmt sheetId="8" sqref="AG210" start="0" length="0">
      <dxf>
        <fill>
          <patternFill patternType="solid">
            <bgColor theme="1" tint="0.499984740745262"/>
          </patternFill>
        </fill>
      </dxf>
    </rfmt>
    <rfmt sheetId="8" sqref="AG211" start="0" length="0">
      <dxf>
        <fill>
          <patternFill patternType="solid">
            <bgColor theme="1" tint="0.499984740745262"/>
          </patternFill>
        </fill>
      </dxf>
    </rfmt>
    <rfmt sheetId="8" sqref="AG212" start="0" length="0">
      <dxf>
        <fill>
          <patternFill patternType="solid">
            <bgColor theme="1" tint="0.499984740745262"/>
          </patternFill>
        </fill>
      </dxf>
    </rfmt>
    <rfmt sheetId="8" sqref="AG213" start="0" length="0">
      <dxf>
        <fill>
          <patternFill patternType="solid">
            <bgColor theme="1" tint="0.499984740745262"/>
          </patternFill>
        </fill>
      </dxf>
    </rfmt>
    <rfmt sheetId="8" sqref="AG214" start="0" length="0">
      <dxf>
        <fill>
          <patternFill patternType="solid">
            <bgColor theme="1" tint="0.499984740745262"/>
          </patternFill>
        </fill>
      </dxf>
    </rfmt>
    <rfmt sheetId="8" sqref="AG215" start="0" length="0">
      <dxf>
        <fill>
          <patternFill patternType="solid">
            <bgColor theme="1" tint="0.499984740745262"/>
          </patternFill>
        </fill>
      </dxf>
    </rfmt>
    <rfmt sheetId="8" sqref="AG216" start="0" length="0">
      <dxf>
        <fill>
          <patternFill patternType="solid">
            <bgColor theme="1" tint="0.499984740745262"/>
          </patternFill>
        </fill>
      </dxf>
    </rfmt>
    <rfmt sheetId="8" sqref="AG217" start="0" length="0">
      <dxf>
        <fill>
          <patternFill patternType="solid">
            <bgColor theme="1" tint="0.499984740745262"/>
          </patternFill>
        </fill>
      </dxf>
    </rfmt>
    <rfmt sheetId="8" sqref="AG218" start="0" length="0">
      <dxf>
        <fill>
          <patternFill patternType="solid">
            <bgColor theme="1" tint="0.499984740745262"/>
          </patternFill>
        </fill>
      </dxf>
    </rfmt>
    <rfmt sheetId="8" sqref="AG219" start="0" length="0">
      <dxf>
        <fill>
          <patternFill patternType="solid">
            <bgColor theme="1" tint="0.499984740745262"/>
          </patternFill>
        </fill>
      </dxf>
    </rfmt>
    <rfmt sheetId="8" sqref="AG220" start="0" length="0">
      <dxf>
        <fill>
          <patternFill patternType="solid">
            <bgColor theme="1" tint="0.499984740745262"/>
          </patternFill>
        </fill>
      </dxf>
    </rfmt>
    <rfmt sheetId="8" sqref="AG221" start="0" length="0">
      <dxf>
        <fill>
          <patternFill patternType="solid">
            <bgColor theme="1" tint="0.499984740745262"/>
          </patternFill>
        </fill>
      </dxf>
    </rfmt>
    <rfmt sheetId="8" sqref="AG222" start="0" length="0">
      <dxf>
        <fill>
          <patternFill patternType="solid">
            <bgColor theme="1" tint="0.499984740745262"/>
          </patternFill>
        </fill>
      </dxf>
    </rfmt>
    <rfmt sheetId="8" sqref="AG223" start="0" length="0">
      <dxf>
        <fill>
          <patternFill patternType="solid">
            <bgColor theme="1" tint="0.499984740745262"/>
          </patternFill>
        </fill>
      </dxf>
    </rfmt>
    <rfmt sheetId="8" sqref="AG224" start="0" length="0">
      <dxf>
        <fill>
          <patternFill patternType="solid">
            <bgColor theme="1" tint="0.499984740745262"/>
          </patternFill>
        </fill>
      </dxf>
    </rfmt>
    <rfmt sheetId="8" sqref="AG225" start="0" length="0">
      <dxf>
        <fill>
          <patternFill patternType="solid">
            <bgColor theme="1" tint="0.499984740745262"/>
          </patternFill>
        </fill>
      </dxf>
    </rfmt>
    <rfmt sheetId="8" sqref="AG226" start="0" length="0">
      <dxf>
        <fill>
          <patternFill patternType="solid">
            <bgColor theme="1" tint="0.499984740745262"/>
          </patternFill>
        </fill>
      </dxf>
    </rfmt>
    <rfmt sheetId="8" sqref="AG227" start="0" length="0">
      <dxf>
        <fill>
          <patternFill patternType="solid">
            <bgColor theme="1" tint="0.499984740745262"/>
          </patternFill>
        </fill>
      </dxf>
    </rfmt>
    <rfmt sheetId="8" sqref="AG228" start="0" length="0">
      <dxf>
        <fill>
          <patternFill patternType="solid">
            <bgColor theme="1" tint="0.499984740745262"/>
          </patternFill>
        </fill>
      </dxf>
    </rfmt>
    <rfmt sheetId="8" sqref="AG229" start="0" length="0">
      <dxf>
        <fill>
          <patternFill patternType="solid">
            <bgColor theme="1" tint="0.499984740745262"/>
          </patternFill>
        </fill>
      </dxf>
    </rfmt>
    <rfmt sheetId="8" sqref="AG230" start="0" length="0">
      <dxf>
        <fill>
          <patternFill patternType="solid">
            <bgColor theme="1" tint="0.499984740745262"/>
          </patternFill>
        </fill>
      </dxf>
    </rfmt>
    <rfmt sheetId="8" sqref="AG231" start="0" length="0">
      <dxf>
        <fill>
          <patternFill patternType="solid">
            <bgColor theme="1" tint="0.499984740745262"/>
          </patternFill>
        </fill>
      </dxf>
    </rfmt>
    <rfmt sheetId="8" sqref="AG232" start="0" length="0">
      <dxf>
        <fill>
          <patternFill patternType="solid">
            <bgColor theme="1" tint="0.499984740745262"/>
          </patternFill>
        </fill>
      </dxf>
    </rfmt>
    <rfmt sheetId="8" sqref="AG233" start="0" length="0">
      <dxf>
        <fill>
          <patternFill patternType="solid">
            <bgColor theme="1" tint="0.499984740745262"/>
          </patternFill>
        </fill>
      </dxf>
    </rfmt>
    <rfmt sheetId="8" sqref="AG234" start="0" length="0">
      <dxf>
        <fill>
          <patternFill patternType="solid">
            <bgColor theme="1" tint="0.499984740745262"/>
          </patternFill>
        </fill>
      </dxf>
    </rfmt>
    <rfmt sheetId="8" sqref="AG235" start="0" length="0">
      <dxf>
        <fill>
          <patternFill patternType="solid">
            <bgColor theme="1" tint="0.499984740745262"/>
          </patternFill>
        </fill>
      </dxf>
    </rfmt>
    <rfmt sheetId="8" sqref="AG236" start="0" length="0">
      <dxf>
        <fill>
          <patternFill patternType="solid">
            <bgColor theme="1" tint="0.499984740745262"/>
          </patternFill>
        </fill>
      </dxf>
    </rfmt>
    <rfmt sheetId="8" sqref="AG237" start="0" length="0">
      <dxf>
        <fill>
          <patternFill patternType="solid">
            <bgColor theme="1" tint="0.499984740745262"/>
          </patternFill>
        </fill>
      </dxf>
    </rfmt>
    <rfmt sheetId="8" sqref="AG238" start="0" length="0">
      <dxf>
        <fill>
          <patternFill patternType="solid">
            <bgColor theme="1" tint="0.499984740745262"/>
          </patternFill>
        </fill>
      </dxf>
    </rfmt>
    <rfmt sheetId="8" sqref="AG239" start="0" length="0">
      <dxf>
        <fill>
          <patternFill patternType="solid">
            <bgColor theme="1" tint="0.499984740745262"/>
          </patternFill>
        </fill>
      </dxf>
    </rfmt>
    <rfmt sheetId="8" sqref="AG240" start="0" length="0">
      <dxf>
        <fill>
          <patternFill patternType="solid">
            <bgColor theme="1" tint="0.499984740745262"/>
          </patternFill>
        </fill>
      </dxf>
    </rfmt>
    <rfmt sheetId="8" sqref="AG241" start="0" length="0">
      <dxf>
        <fill>
          <patternFill patternType="solid">
            <bgColor theme="1" tint="0.499984740745262"/>
          </patternFill>
        </fill>
      </dxf>
    </rfmt>
    <rfmt sheetId="8" sqref="AG242" start="0" length="0">
      <dxf>
        <fill>
          <patternFill patternType="solid">
            <bgColor theme="1" tint="0.499984740745262"/>
          </patternFill>
        </fill>
      </dxf>
    </rfmt>
    <rfmt sheetId="8" sqref="AG243" start="0" length="0">
      <dxf>
        <fill>
          <patternFill patternType="solid">
            <bgColor theme="1" tint="0.499984740745262"/>
          </patternFill>
        </fill>
      </dxf>
    </rfmt>
    <rfmt sheetId="8" sqref="AG244" start="0" length="0">
      <dxf>
        <fill>
          <patternFill patternType="solid">
            <bgColor theme="1" tint="0.499984740745262"/>
          </patternFill>
        </fill>
      </dxf>
    </rfmt>
    <rfmt sheetId="8" sqref="AG245" start="0" length="0">
      <dxf>
        <fill>
          <patternFill patternType="solid">
            <bgColor theme="1" tint="0.499984740745262"/>
          </patternFill>
        </fill>
      </dxf>
    </rfmt>
    <rfmt sheetId="8" sqref="AG246" start="0" length="0">
      <dxf>
        <fill>
          <patternFill patternType="solid">
            <bgColor theme="1" tint="0.499984740745262"/>
          </patternFill>
        </fill>
      </dxf>
    </rfmt>
    <rfmt sheetId="8" sqref="AG247" start="0" length="0">
      <dxf>
        <fill>
          <patternFill patternType="solid">
            <bgColor theme="1" tint="0.499984740745262"/>
          </patternFill>
        </fill>
      </dxf>
    </rfmt>
    <rfmt sheetId="8" sqref="AG248" start="0" length="0">
      <dxf>
        <fill>
          <patternFill patternType="solid">
            <bgColor theme="1" tint="0.499984740745262"/>
          </patternFill>
        </fill>
      </dxf>
    </rfmt>
    <rfmt sheetId="8" sqref="AG249" start="0" length="0">
      <dxf>
        <fill>
          <patternFill patternType="solid">
            <bgColor theme="1" tint="0.499984740745262"/>
          </patternFill>
        </fill>
      </dxf>
    </rfmt>
    <rfmt sheetId="8" sqref="AG250" start="0" length="0">
      <dxf>
        <fill>
          <patternFill patternType="solid">
            <bgColor theme="1" tint="0.499984740745262"/>
          </patternFill>
        </fill>
      </dxf>
    </rfmt>
    <rfmt sheetId="8" sqref="AG251" start="0" length="0">
      <dxf>
        <fill>
          <patternFill patternType="solid">
            <bgColor theme="1" tint="0.499984740745262"/>
          </patternFill>
        </fill>
      </dxf>
    </rfmt>
    <rfmt sheetId="8" sqref="AG252" start="0" length="0">
      <dxf>
        <fill>
          <patternFill patternType="solid">
            <bgColor theme="1" tint="0.499984740745262"/>
          </patternFill>
        </fill>
      </dxf>
    </rfmt>
    <rfmt sheetId="8" sqref="AG253" start="0" length="0">
      <dxf>
        <fill>
          <patternFill patternType="solid">
            <bgColor theme="1" tint="0.499984740745262"/>
          </patternFill>
        </fill>
      </dxf>
    </rfmt>
    <rfmt sheetId="8" sqref="AG254" start="0" length="0">
      <dxf>
        <fill>
          <patternFill patternType="solid">
            <bgColor theme="1" tint="0.499984740745262"/>
          </patternFill>
        </fill>
      </dxf>
    </rfmt>
    <rfmt sheetId="8" sqref="AG255" start="0" length="0">
      <dxf>
        <fill>
          <patternFill patternType="solid">
            <bgColor theme="1" tint="0.499984740745262"/>
          </patternFill>
        </fill>
      </dxf>
    </rfmt>
    <rfmt sheetId="8" sqref="AG256" start="0" length="0">
      <dxf>
        <fill>
          <patternFill patternType="solid">
            <bgColor theme="1" tint="0.499984740745262"/>
          </patternFill>
        </fill>
      </dxf>
    </rfmt>
    <rfmt sheetId="8" sqref="AG257" start="0" length="0">
      <dxf>
        <fill>
          <patternFill patternType="solid">
            <bgColor theme="1" tint="0.499984740745262"/>
          </patternFill>
        </fill>
      </dxf>
    </rfmt>
    <rfmt sheetId="8" sqref="AG258" start="0" length="0">
      <dxf>
        <fill>
          <patternFill patternType="solid">
            <bgColor theme="1" tint="0.499984740745262"/>
          </patternFill>
        </fill>
      </dxf>
    </rfmt>
    <rfmt sheetId="8" sqref="AG259" start="0" length="0">
      <dxf>
        <fill>
          <patternFill patternType="solid">
            <bgColor theme="1" tint="0.499984740745262"/>
          </patternFill>
        </fill>
      </dxf>
    </rfmt>
    <rfmt sheetId="8" sqref="AG260" start="0" length="0">
      <dxf>
        <fill>
          <patternFill patternType="solid">
            <bgColor theme="1" tint="0.499984740745262"/>
          </patternFill>
        </fill>
      </dxf>
    </rfmt>
    <rfmt sheetId="8" sqref="AG261" start="0" length="0">
      <dxf>
        <fill>
          <patternFill patternType="solid">
            <bgColor theme="1" tint="0.499984740745262"/>
          </patternFill>
        </fill>
      </dxf>
    </rfmt>
    <rfmt sheetId="8" sqref="AG262" start="0" length="0">
      <dxf>
        <fill>
          <patternFill patternType="solid">
            <bgColor theme="1" tint="0.499984740745262"/>
          </patternFill>
        </fill>
      </dxf>
    </rfmt>
    <rfmt sheetId="8" sqref="AG263" start="0" length="0">
      <dxf>
        <fill>
          <patternFill patternType="solid">
            <bgColor theme="1" tint="0.499984740745262"/>
          </patternFill>
        </fill>
      </dxf>
    </rfmt>
    <rfmt sheetId="8" sqref="AG264" start="0" length="0">
      <dxf>
        <fill>
          <patternFill patternType="solid">
            <bgColor theme="1" tint="0.499984740745262"/>
          </patternFill>
        </fill>
      </dxf>
    </rfmt>
    <rfmt sheetId="8" sqref="AG265" start="0" length="0">
      <dxf>
        <fill>
          <patternFill patternType="solid">
            <bgColor theme="1" tint="0.499984740745262"/>
          </patternFill>
        </fill>
      </dxf>
    </rfmt>
    <rfmt sheetId="8" sqref="AG266" start="0" length="0">
      <dxf>
        <fill>
          <patternFill patternType="solid">
            <bgColor theme="1" tint="0.499984740745262"/>
          </patternFill>
        </fill>
      </dxf>
    </rfmt>
    <rfmt sheetId="8" sqref="AG267" start="0" length="0">
      <dxf>
        <fill>
          <patternFill patternType="solid">
            <bgColor theme="1" tint="0.499984740745262"/>
          </patternFill>
        </fill>
      </dxf>
    </rfmt>
    <rfmt sheetId="8" sqref="AG268" start="0" length="0">
      <dxf>
        <fill>
          <patternFill patternType="solid">
            <bgColor theme="1" tint="0.499984740745262"/>
          </patternFill>
        </fill>
      </dxf>
    </rfmt>
    <rfmt sheetId="8" sqref="AG269" start="0" length="0">
      <dxf>
        <fill>
          <patternFill patternType="solid">
            <bgColor theme="1" tint="0.499984740745262"/>
          </patternFill>
        </fill>
      </dxf>
    </rfmt>
    <rfmt sheetId="8" sqref="AG270" start="0" length="0">
      <dxf>
        <fill>
          <patternFill patternType="solid">
            <bgColor theme="1" tint="0.499984740745262"/>
          </patternFill>
        </fill>
      </dxf>
    </rfmt>
    <rfmt sheetId="8" sqref="AG271" start="0" length="0">
      <dxf>
        <fill>
          <patternFill patternType="solid">
            <bgColor theme="1" tint="0.499984740745262"/>
          </patternFill>
        </fill>
      </dxf>
    </rfmt>
    <rfmt sheetId="8" sqref="AG272" start="0" length="0">
      <dxf>
        <fill>
          <patternFill patternType="solid">
            <bgColor theme="1" tint="0.499984740745262"/>
          </patternFill>
        </fill>
      </dxf>
    </rfmt>
    <rfmt sheetId="8" sqref="AG273" start="0" length="0">
      <dxf>
        <fill>
          <patternFill patternType="solid">
            <bgColor theme="1" tint="0.499984740745262"/>
          </patternFill>
        </fill>
      </dxf>
    </rfmt>
    <rfmt sheetId="8" sqref="AG274" start="0" length="0">
      <dxf>
        <fill>
          <patternFill patternType="solid">
            <bgColor theme="1" tint="0.499984740745262"/>
          </patternFill>
        </fill>
      </dxf>
    </rfmt>
    <rfmt sheetId="8" sqref="AG275" start="0" length="0">
      <dxf>
        <fill>
          <patternFill patternType="solid">
            <bgColor theme="1" tint="0.499984740745262"/>
          </patternFill>
        </fill>
      </dxf>
    </rfmt>
    <rfmt sheetId="8" sqref="AG276" start="0" length="0">
      <dxf>
        <fill>
          <patternFill patternType="solid">
            <bgColor theme="1" tint="0.499984740745262"/>
          </patternFill>
        </fill>
      </dxf>
    </rfmt>
    <rfmt sheetId="8" sqref="AG277" start="0" length="0">
      <dxf>
        <fill>
          <patternFill patternType="solid">
            <bgColor theme="1" tint="0.499984740745262"/>
          </patternFill>
        </fill>
      </dxf>
    </rfmt>
    <rfmt sheetId="8" sqref="AG278" start="0" length="0">
      <dxf>
        <fill>
          <patternFill patternType="solid">
            <bgColor theme="1" tint="0.499984740745262"/>
          </patternFill>
        </fill>
      </dxf>
    </rfmt>
    <rfmt sheetId="8" sqref="AG279" start="0" length="0">
      <dxf>
        <fill>
          <patternFill patternType="solid">
            <bgColor theme="1" tint="0.499984740745262"/>
          </patternFill>
        </fill>
      </dxf>
    </rfmt>
    <rfmt sheetId="8" sqref="AG280" start="0" length="0">
      <dxf>
        <fill>
          <patternFill patternType="solid">
            <bgColor theme="1" tint="0.499984740745262"/>
          </patternFill>
        </fill>
      </dxf>
    </rfmt>
    <rfmt sheetId="8" sqref="AG281" start="0" length="0">
      <dxf>
        <fill>
          <patternFill patternType="solid">
            <bgColor theme="1" tint="0.499984740745262"/>
          </patternFill>
        </fill>
      </dxf>
    </rfmt>
    <rfmt sheetId="8" sqref="AG282" start="0" length="0">
      <dxf>
        <fill>
          <patternFill patternType="solid">
            <bgColor theme="1" tint="0.499984740745262"/>
          </patternFill>
        </fill>
      </dxf>
    </rfmt>
    <rfmt sheetId="8" sqref="AG283" start="0" length="0">
      <dxf>
        <fill>
          <patternFill patternType="solid">
            <bgColor theme="1" tint="0.499984740745262"/>
          </patternFill>
        </fill>
      </dxf>
    </rfmt>
    <rfmt sheetId="8" sqref="AG284" start="0" length="0">
      <dxf>
        <fill>
          <patternFill patternType="solid">
            <bgColor theme="1" tint="0.499984740745262"/>
          </patternFill>
        </fill>
      </dxf>
    </rfmt>
    <rfmt sheetId="8" sqref="AG285" start="0" length="0">
      <dxf>
        <fill>
          <patternFill patternType="solid">
            <bgColor theme="1" tint="0.499984740745262"/>
          </patternFill>
        </fill>
      </dxf>
    </rfmt>
    <rfmt sheetId="8" sqref="AG286" start="0" length="0">
      <dxf>
        <fill>
          <patternFill patternType="solid">
            <bgColor theme="1" tint="0.499984740745262"/>
          </patternFill>
        </fill>
      </dxf>
    </rfmt>
    <rfmt sheetId="8" sqref="AG287" start="0" length="0">
      <dxf>
        <fill>
          <patternFill patternType="solid">
            <bgColor theme="1" tint="0.499984740745262"/>
          </patternFill>
        </fill>
      </dxf>
    </rfmt>
    <rfmt sheetId="8" sqref="AG288" start="0" length="0">
      <dxf>
        <fill>
          <patternFill patternType="solid">
            <bgColor theme="1" tint="0.499984740745262"/>
          </patternFill>
        </fill>
      </dxf>
    </rfmt>
    <rfmt sheetId="8" sqref="AG289" start="0" length="0">
      <dxf>
        <fill>
          <patternFill patternType="solid">
            <bgColor theme="1" tint="0.499984740745262"/>
          </patternFill>
        </fill>
      </dxf>
    </rfmt>
    <rfmt sheetId="8" sqref="AG290" start="0" length="0">
      <dxf>
        <fill>
          <patternFill patternType="solid">
            <bgColor theme="1" tint="0.499984740745262"/>
          </patternFill>
        </fill>
      </dxf>
    </rfmt>
    <rfmt sheetId="8" sqref="AG291" start="0" length="0">
      <dxf>
        <fill>
          <patternFill patternType="solid">
            <bgColor theme="1" tint="0.499984740745262"/>
          </patternFill>
        </fill>
      </dxf>
    </rfmt>
    <rfmt sheetId="8" sqref="AG292" start="0" length="0">
      <dxf>
        <fill>
          <patternFill patternType="solid">
            <bgColor theme="1" tint="0.499984740745262"/>
          </patternFill>
        </fill>
      </dxf>
    </rfmt>
    <rfmt sheetId="8" sqref="AG293" start="0" length="0">
      <dxf>
        <fill>
          <patternFill patternType="solid">
            <bgColor theme="1" tint="0.499984740745262"/>
          </patternFill>
        </fill>
      </dxf>
    </rfmt>
    <rfmt sheetId="8" sqref="AG294" start="0" length="0">
      <dxf>
        <fill>
          <patternFill patternType="solid">
            <bgColor theme="1" tint="0.499984740745262"/>
          </patternFill>
        </fill>
      </dxf>
    </rfmt>
    <rfmt sheetId="8" sqref="AG295" start="0" length="0">
      <dxf>
        <fill>
          <patternFill patternType="solid">
            <bgColor theme="1" tint="0.499984740745262"/>
          </patternFill>
        </fill>
      </dxf>
    </rfmt>
    <rfmt sheetId="8" sqref="AG296" start="0" length="0">
      <dxf>
        <fill>
          <patternFill patternType="solid">
            <bgColor theme="1" tint="0.499984740745262"/>
          </patternFill>
        </fill>
      </dxf>
    </rfmt>
    <rfmt sheetId="8" sqref="AG297" start="0" length="0">
      <dxf>
        <fill>
          <patternFill patternType="solid">
            <bgColor theme="1" tint="0.499984740745262"/>
          </patternFill>
        </fill>
      </dxf>
    </rfmt>
    <rfmt sheetId="8" sqref="AG298" start="0" length="0">
      <dxf>
        <fill>
          <patternFill patternType="solid">
            <bgColor theme="1" tint="0.499984740745262"/>
          </patternFill>
        </fill>
      </dxf>
    </rfmt>
    <rfmt sheetId="8" sqref="AG299" start="0" length="0">
      <dxf>
        <fill>
          <patternFill patternType="solid">
            <bgColor theme="1" tint="0.499984740745262"/>
          </patternFill>
        </fill>
      </dxf>
    </rfmt>
    <rfmt sheetId="8" sqref="AG300" start="0" length="0">
      <dxf>
        <fill>
          <patternFill patternType="solid">
            <bgColor theme="1" tint="0.499984740745262"/>
          </patternFill>
        </fill>
      </dxf>
    </rfmt>
    <rfmt sheetId="8" sqref="AG301" start="0" length="0">
      <dxf>
        <fill>
          <patternFill patternType="solid">
            <bgColor theme="1" tint="0.499984740745262"/>
          </patternFill>
        </fill>
      </dxf>
    </rfmt>
    <rfmt sheetId="8" sqref="AG302" start="0" length="0">
      <dxf>
        <fill>
          <patternFill patternType="solid">
            <bgColor theme="1" tint="0.499984740745262"/>
          </patternFill>
        </fill>
      </dxf>
    </rfmt>
    <rfmt sheetId="8" sqref="AG303" start="0" length="0">
      <dxf>
        <fill>
          <patternFill patternType="solid">
            <bgColor theme="1" tint="0.499984740745262"/>
          </patternFill>
        </fill>
      </dxf>
    </rfmt>
    <rfmt sheetId="8" sqref="AG304" start="0" length="0">
      <dxf>
        <fill>
          <patternFill patternType="solid">
            <bgColor theme="1" tint="0.499984740745262"/>
          </patternFill>
        </fill>
      </dxf>
    </rfmt>
    <rfmt sheetId="8" sqref="AG305" start="0" length="0">
      <dxf>
        <fill>
          <patternFill patternType="solid">
            <bgColor theme="1" tint="0.499984740745262"/>
          </patternFill>
        </fill>
      </dxf>
    </rfmt>
    <rfmt sheetId="8" sqref="AG306" start="0" length="0">
      <dxf>
        <fill>
          <patternFill patternType="solid">
            <bgColor theme="1" tint="0.499984740745262"/>
          </patternFill>
        </fill>
      </dxf>
    </rfmt>
    <rfmt sheetId="8" sqref="AG307" start="0" length="0">
      <dxf>
        <fill>
          <patternFill patternType="solid">
            <bgColor theme="1" tint="0.499984740745262"/>
          </patternFill>
        </fill>
      </dxf>
    </rfmt>
    <rfmt sheetId="8" sqref="AG308" start="0" length="0">
      <dxf>
        <fill>
          <patternFill patternType="solid">
            <bgColor theme="1" tint="0.499984740745262"/>
          </patternFill>
        </fill>
      </dxf>
    </rfmt>
    <rfmt sheetId="8" sqref="AG309" start="0" length="0">
      <dxf>
        <fill>
          <patternFill patternType="solid">
            <bgColor theme="1" tint="0.499984740745262"/>
          </patternFill>
        </fill>
      </dxf>
    </rfmt>
    <rfmt sheetId="8" sqref="AG310" start="0" length="0">
      <dxf>
        <fill>
          <patternFill patternType="solid">
            <bgColor theme="1" tint="0.499984740745262"/>
          </patternFill>
        </fill>
      </dxf>
    </rfmt>
    <rfmt sheetId="8" sqref="AG311" start="0" length="0">
      <dxf>
        <fill>
          <patternFill patternType="solid">
            <bgColor theme="1" tint="0.499984740745262"/>
          </patternFill>
        </fill>
      </dxf>
    </rfmt>
    <rfmt sheetId="8" sqref="AG312" start="0" length="0">
      <dxf>
        <fill>
          <patternFill patternType="solid">
            <bgColor theme="1" tint="0.499984740745262"/>
          </patternFill>
        </fill>
      </dxf>
    </rfmt>
    <rfmt sheetId="8" sqref="AG313" start="0" length="0">
      <dxf>
        <fill>
          <patternFill patternType="solid">
            <bgColor theme="1" tint="0.499984740745262"/>
          </patternFill>
        </fill>
      </dxf>
    </rfmt>
    <rfmt sheetId="8" sqref="AG314" start="0" length="0">
      <dxf>
        <fill>
          <patternFill patternType="solid">
            <bgColor theme="1" tint="0.499984740745262"/>
          </patternFill>
        </fill>
      </dxf>
    </rfmt>
    <rfmt sheetId="8" sqref="AG315" start="0" length="0">
      <dxf>
        <fill>
          <patternFill patternType="solid">
            <bgColor theme="1" tint="0.499984740745262"/>
          </patternFill>
        </fill>
      </dxf>
    </rfmt>
    <rfmt sheetId="8" sqref="AG316" start="0" length="0">
      <dxf>
        <fill>
          <patternFill patternType="solid">
            <bgColor theme="1" tint="0.499984740745262"/>
          </patternFill>
        </fill>
      </dxf>
    </rfmt>
    <rfmt sheetId="8" sqref="AG317" start="0" length="0">
      <dxf>
        <fill>
          <patternFill patternType="solid">
            <bgColor theme="1" tint="0.499984740745262"/>
          </patternFill>
        </fill>
      </dxf>
    </rfmt>
    <rfmt sheetId="8" sqref="AG318" start="0" length="0">
      <dxf>
        <fill>
          <patternFill patternType="solid">
            <bgColor theme="1" tint="0.499984740745262"/>
          </patternFill>
        </fill>
      </dxf>
    </rfmt>
    <rfmt sheetId="8" sqref="AG319" start="0" length="0">
      <dxf>
        <fill>
          <patternFill patternType="solid">
            <bgColor theme="1" tint="0.499984740745262"/>
          </patternFill>
        </fill>
      </dxf>
    </rfmt>
    <rfmt sheetId="8" sqref="AG320" start="0" length="0">
      <dxf>
        <fill>
          <patternFill patternType="solid">
            <bgColor theme="1" tint="0.499984740745262"/>
          </patternFill>
        </fill>
      </dxf>
    </rfmt>
    <rfmt sheetId="8" sqref="AG321" start="0" length="0">
      <dxf>
        <fill>
          <patternFill patternType="solid">
            <bgColor theme="1" tint="0.499984740745262"/>
          </patternFill>
        </fill>
      </dxf>
    </rfmt>
    <rfmt sheetId="8" sqref="AG322" start="0" length="0">
      <dxf>
        <fill>
          <patternFill patternType="solid">
            <bgColor theme="1" tint="0.499984740745262"/>
          </patternFill>
        </fill>
      </dxf>
    </rfmt>
    <rfmt sheetId="8" sqref="AG323" start="0" length="0">
      <dxf>
        <fill>
          <patternFill patternType="solid">
            <bgColor theme="1" tint="0.499984740745262"/>
          </patternFill>
        </fill>
      </dxf>
    </rfmt>
    <rfmt sheetId="8" sqref="AG324" start="0" length="0">
      <dxf>
        <fill>
          <patternFill patternType="solid">
            <bgColor theme="1" tint="0.499984740745262"/>
          </patternFill>
        </fill>
      </dxf>
    </rfmt>
    <rfmt sheetId="8" sqref="AG325" start="0" length="0">
      <dxf>
        <fill>
          <patternFill patternType="solid">
            <bgColor theme="1" tint="0.499984740745262"/>
          </patternFill>
        </fill>
      </dxf>
    </rfmt>
    <rfmt sheetId="8" sqref="AG326" start="0" length="0">
      <dxf>
        <fill>
          <patternFill patternType="solid">
            <bgColor theme="1" tint="0.499984740745262"/>
          </patternFill>
        </fill>
      </dxf>
    </rfmt>
    <rfmt sheetId="8" sqref="AG327" start="0" length="0">
      <dxf>
        <fill>
          <patternFill patternType="solid">
            <bgColor theme="1" tint="0.499984740745262"/>
          </patternFill>
        </fill>
      </dxf>
    </rfmt>
    <rfmt sheetId="8" sqref="AG328" start="0" length="0">
      <dxf>
        <fill>
          <patternFill patternType="solid">
            <bgColor theme="1" tint="0.499984740745262"/>
          </patternFill>
        </fill>
      </dxf>
    </rfmt>
    <rfmt sheetId="8" sqref="AG329" start="0" length="0">
      <dxf>
        <fill>
          <patternFill patternType="solid">
            <bgColor theme="1" tint="0.499984740745262"/>
          </patternFill>
        </fill>
      </dxf>
    </rfmt>
    <rfmt sheetId="8" sqref="AG330" start="0" length="0">
      <dxf>
        <fill>
          <patternFill patternType="solid">
            <bgColor theme="1" tint="0.499984740745262"/>
          </patternFill>
        </fill>
      </dxf>
    </rfmt>
    <rfmt sheetId="8" sqref="AG331" start="0" length="0">
      <dxf>
        <fill>
          <patternFill patternType="solid">
            <bgColor theme="1" tint="0.499984740745262"/>
          </patternFill>
        </fill>
      </dxf>
    </rfmt>
    <rfmt sheetId="8" sqref="AG332" start="0" length="0">
      <dxf>
        <fill>
          <patternFill patternType="solid">
            <bgColor theme="1" tint="0.499984740745262"/>
          </patternFill>
        </fill>
      </dxf>
    </rfmt>
    <rfmt sheetId="8" sqref="AG333" start="0" length="0">
      <dxf>
        <fill>
          <patternFill patternType="solid">
            <bgColor theme="1" tint="0.499984740745262"/>
          </patternFill>
        </fill>
      </dxf>
    </rfmt>
    <rfmt sheetId="8" sqref="AG334" start="0" length="0">
      <dxf>
        <fill>
          <patternFill patternType="solid">
            <bgColor theme="1" tint="0.499984740745262"/>
          </patternFill>
        </fill>
      </dxf>
    </rfmt>
    <rfmt sheetId="8" sqref="AG335" start="0" length="0">
      <dxf>
        <fill>
          <patternFill patternType="solid">
            <bgColor theme="1" tint="0.499984740745262"/>
          </patternFill>
        </fill>
      </dxf>
    </rfmt>
    <rfmt sheetId="8" sqref="AG336" start="0" length="0">
      <dxf>
        <fill>
          <patternFill patternType="solid">
            <bgColor theme="1" tint="0.499984740745262"/>
          </patternFill>
        </fill>
      </dxf>
    </rfmt>
    <rfmt sheetId="8" sqref="AG337" start="0" length="0">
      <dxf>
        <fill>
          <patternFill patternType="solid">
            <bgColor theme="1" tint="0.499984740745262"/>
          </patternFill>
        </fill>
      </dxf>
    </rfmt>
    <rfmt sheetId="8" sqref="AG338" start="0" length="0">
      <dxf>
        <fill>
          <patternFill patternType="solid">
            <bgColor theme="1" tint="0.499984740745262"/>
          </patternFill>
        </fill>
      </dxf>
    </rfmt>
    <rfmt sheetId="8" sqref="AG339" start="0" length="0">
      <dxf>
        <fill>
          <patternFill patternType="solid">
            <bgColor theme="1" tint="0.499984740745262"/>
          </patternFill>
        </fill>
      </dxf>
    </rfmt>
    <rfmt sheetId="8" sqref="AG340" start="0" length="0">
      <dxf>
        <fill>
          <patternFill patternType="solid">
            <bgColor theme="1" tint="0.499984740745262"/>
          </patternFill>
        </fill>
      </dxf>
    </rfmt>
    <rfmt sheetId="8" sqref="AG341" start="0" length="0">
      <dxf>
        <fill>
          <patternFill patternType="solid">
            <bgColor theme="1" tint="0.499984740745262"/>
          </patternFill>
        </fill>
      </dxf>
    </rfmt>
    <rfmt sheetId="8" sqref="AG342" start="0" length="0">
      <dxf>
        <fill>
          <patternFill patternType="solid">
            <bgColor theme="1" tint="0.499984740745262"/>
          </patternFill>
        </fill>
      </dxf>
    </rfmt>
    <rfmt sheetId="8" sqref="AG343" start="0" length="0">
      <dxf>
        <fill>
          <patternFill patternType="solid">
            <bgColor theme="1" tint="0.499984740745262"/>
          </patternFill>
        </fill>
      </dxf>
    </rfmt>
    <rfmt sheetId="8" sqref="AG344" start="0" length="0">
      <dxf>
        <fill>
          <patternFill patternType="solid">
            <bgColor theme="1" tint="0.499984740745262"/>
          </patternFill>
        </fill>
      </dxf>
    </rfmt>
    <rfmt sheetId="8" sqref="AG345" start="0" length="0">
      <dxf>
        <fill>
          <patternFill patternType="solid">
            <bgColor theme="1" tint="0.499984740745262"/>
          </patternFill>
        </fill>
      </dxf>
    </rfmt>
    <rfmt sheetId="8" sqref="AG346" start="0" length="0">
      <dxf>
        <fill>
          <patternFill patternType="solid">
            <bgColor theme="1" tint="0.499984740745262"/>
          </patternFill>
        </fill>
      </dxf>
    </rfmt>
    <rfmt sheetId="8" sqref="AG347" start="0" length="0">
      <dxf>
        <fill>
          <patternFill patternType="solid">
            <bgColor theme="1" tint="0.499984740745262"/>
          </patternFill>
        </fill>
      </dxf>
    </rfmt>
    <rfmt sheetId="8" sqref="AG348" start="0" length="0">
      <dxf>
        <fill>
          <patternFill patternType="solid">
            <bgColor theme="1" tint="0.499984740745262"/>
          </patternFill>
        </fill>
      </dxf>
    </rfmt>
    <rfmt sheetId="8" sqref="AG349" start="0" length="0">
      <dxf>
        <fill>
          <patternFill patternType="solid">
            <bgColor theme="1" tint="0.499984740745262"/>
          </patternFill>
        </fill>
      </dxf>
    </rfmt>
    <rfmt sheetId="8" sqref="AG350" start="0" length="0">
      <dxf>
        <fill>
          <patternFill patternType="solid">
            <bgColor theme="1" tint="0.499984740745262"/>
          </patternFill>
        </fill>
      </dxf>
    </rfmt>
    <rfmt sheetId="8" sqref="AG351" start="0" length="0">
      <dxf>
        <fill>
          <patternFill patternType="solid">
            <bgColor theme="1" tint="0.499984740745262"/>
          </patternFill>
        </fill>
      </dxf>
    </rfmt>
    <rfmt sheetId="8" sqref="AG352" start="0" length="0">
      <dxf>
        <fill>
          <patternFill patternType="solid">
            <bgColor theme="1" tint="0.499984740745262"/>
          </patternFill>
        </fill>
      </dxf>
    </rfmt>
    <rfmt sheetId="8" sqref="AG353" start="0" length="0">
      <dxf>
        <fill>
          <patternFill patternType="solid">
            <bgColor theme="1" tint="0.499984740745262"/>
          </patternFill>
        </fill>
      </dxf>
    </rfmt>
    <rfmt sheetId="8" sqref="AG354" start="0" length="0">
      <dxf>
        <fill>
          <patternFill patternType="solid">
            <bgColor theme="1" tint="0.499984740745262"/>
          </patternFill>
        </fill>
      </dxf>
    </rfmt>
    <rfmt sheetId="8" sqref="AG355" start="0" length="0">
      <dxf>
        <fill>
          <patternFill patternType="solid">
            <bgColor theme="1" tint="0.499984740745262"/>
          </patternFill>
        </fill>
      </dxf>
    </rfmt>
    <rfmt sheetId="8" sqref="AG356" start="0" length="0">
      <dxf>
        <fill>
          <patternFill patternType="solid">
            <bgColor theme="1" tint="0.499984740745262"/>
          </patternFill>
        </fill>
      </dxf>
    </rfmt>
    <rfmt sheetId="8" sqref="AG357" start="0" length="0">
      <dxf>
        <fill>
          <patternFill patternType="solid">
            <bgColor theme="1" tint="0.499984740745262"/>
          </patternFill>
        </fill>
      </dxf>
    </rfmt>
    <rfmt sheetId="8" sqref="AG358" start="0" length="0">
      <dxf>
        <fill>
          <patternFill patternType="solid">
            <bgColor theme="1" tint="0.499984740745262"/>
          </patternFill>
        </fill>
      </dxf>
    </rfmt>
    <rfmt sheetId="8" sqref="AG359" start="0" length="0">
      <dxf>
        <fill>
          <patternFill patternType="solid">
            <bgColor theme="1" tint="0.499984740745262"/>
          </patternFill>
        </fill>
      </dxf>
    </rfmt>
    <rfmt sheetId="8" sqref="AG360" start="0" length="0">
      <dxf>
        <fill>
          <patternFill patternType="solid">
            <bgColor theme="1" tint="0.499984740745262"/>
          </patternFill>
        </fill>
      </dxf>
    </rfmt>
    <rfmt sheetId="8" sqref="AG361" start="0" length="0">
      <dxf>
        <fill>
          <patternFill patternType="solid">
            <bgColor theme="1" tint="0.499984740745262"/>
          </patternFill>
        </fill>
      </dxf>
    </rfmt>
    <rfmt sheetId="8" sqref="AG362" start="0" length="0">
      <dxf>
        <fill>
          <patternFill patternType="solid">
            <bgColor theme="1" tint="0.499984740745262"/>
          </patternFill>
        </fill>
      </dxf>
    </rfmt>
    <rfmt sheetId="8" sqref="AG363" start="0" length="0">
      <dxf>
        <fill>
          <patternFill patternType="solid">
            <bgColor theme="1" tint="0.499984740745262"/>
          </patternFill>
        </fill>
      </dxf>
    </rfmt>
    <rfmt sheetId="8" sqref="AG364" start="0" length="0">
      <dxf>
        <fill>
          <patternFill patternType="solid">
            <bgColor theme="1" tint="0.499984740745262"/>
          </patternFill>
        </fill>
      </dxf>
    </rfmt>
    <rfmt sheetId="8" sqref="AG365" start="0" length="0">
      <dxf>
        <fill>
          <patternFill patternType="solid">
            <bgColor theme="1" tint="0.499984740745262"/>
          </patternFill>
        </fill>
      </dxf>
    </rfmt>
    <rfmt sheetId="8" sqref="AG366" start="0" length="0">
      <dxf>
        <fill>
          <patternFill patternType="solid">
            <bgColor theme="1" tint="0.499984740745262"/>
          </patternFill>
        </fill>
      </dxf>
    </rfmt>
    <rfmt sheetId="8" sqref="AG367" start="0" length="0">
      <dxf>
        <fill>
          <patternFill patternType="solid">
            <bgColor theme="1" tint="0.499984740745262"/>
          </patternFill>
        </fill>
      </dxf>
    </rfmt>
    <rfmt sheetId="8" sqref="AG368" start="0" length="0">
      <dxf>
        <fill>
          <patternFill patternType="solid">
            <bgColor theme="1" tint="0.499984740745262"/>
          </patternFill>
        </fill>
      </dxf>
    </rfmt>
    <rfmt sheetId="8" sqref="AG369" start="0" length="0">
      <dxf>
        <fill>
          <patternFill patternType="solid">
            <bgColor theme="1" tint="0.499984740745262"/>
          </patternFill>
        </fill>
      </dxf>
    </rfmt>
    <rfmt sheetId="8" sqref="AG370" start="0" length="0">
      <dxf>
        <fill>
          <patternFill patternType="solid">
            <bgColor theme="1" tint="0.499984740745262"/>
          </patternFill>
        </fill>
      </dxf>
    </rfmt>
    <rfmt sheetId="8" sqref="AG371" start="0" length="0">
      <dxf>
        <fill>
          <patternFill patternType="solid">
            <bgColor theme="1" tint="0.499984740745262"/>
          </patternFill>
        </fill>
      </dxf>
    </rfmt>
    <rfmt sheetId="8" sqref="AG372" start="0" length="0">
      <dxf>
        <fill>
          <patternFill patternType="solid">
            <bgColor theme="1" tint="0.499984740745262"/>
          </patternFill>
        </fill>
      </dxf>
    </rfmt>
    <rfmt sheetId="8" sqref="AG373" start="0" length="0">
      <dxf>
        <fill>
          <patternFill patternType="solid">
            <bgColor theme="1" tint="0.499984740745262"/>
          </patternFill>
        </fill>
      </dxf>
    </rfmt>
    <rfmt sheetId="8" sqref="AG374" start="0" length="0">
      <dxf>
        <fill>
          <patternFill patternType="solid">
            <bgColor theme="1" tint="0.499984740745262"/>
          </patternFill>
        </fill>
      </dxf>
    </rfmt>
    <rfmt sheetId="8" sqref="AG375" start="0" length="0">
      <dxf>
        <fill>
          <patternFill patternType="solid">
            <bgColor theme="1" tint="0.499984740745262"/>
          </patternFill>
        </fill>
      </dxf>
    </rfmt>
    <rfmt sheetId="8" sqref="AG376" start="0" length="0">
      <dxf>
        <fill>
          <patternFill patternType="solid">
            <bgColor theme="1" tint="0.499984740745262"/>
          </patternFill>
        </fill>
      </dxf>
    </rfmt>
    <rfmt sheetId="8" sqref="AG377" start="0" length="0">
      <dxf>
        <fill>
          <patternFill patternType="solid">
            <bgColor theme="1" tint="0.499984740745262"/>
          </patternFill>
        </fill>
      </dxf>
    </rfmt>
    <rfmt sheetId="8" sqref="AG378" start="0" length="0">
      <dxf>
        <fill>
          <patternFill patternType="solid">
            <bgColor theme="1" tint="0.499984740745262"/>
          </patternFill>
        </fill>
      </dxf>
    </rfmt>
    <rfmt sheetId="8" sqref="AG379" start="0" length="0">
      <dxf>
        <fill>
          <patternFill patternType="solid">
            <bgColor theme="1" tint="0.499984740745262"/>
          </patternFill>
        </fill>
      </dxf>
    </rfmt>
    <rfmt sheetId="8" sqref="AG380" start="0" length="0">
      <dxf>
        <fill>
          <patternFill patternType="solid">
            <bgColor theme="1" tint="0.499984740745262"/>
          </patternFill>
        </fill>
      </dxf>
    </rfmt>
    <rfmt sheetId="8" sqref="AG381" start="0" length="0">
      <dxf>
        <fill>
          <patternFill patternType="solid">
            <bgColor theme="1" tint="0.499984740745262"/>
          </patternFill>
        </fill>
      </dxf>
    </rfmt>
    <rfmt sheetId="8" sqref="AG382" start="0" length="0">
      <dxf>
        <fill>
          <patternFill patternType="solid">
            <bgColor theme="1" tint="0.499984740745262"/>
          </patternFill>
        </fill>
      </dxf>
    </rfmt>
    <rfmt sheetId="8" sqref="AG383" start="0" length="0">
      <dxf>
        <fill>
          <patternFill patternType="solid">
            <bgColor theme="1" tint="0.499984740745262"/>
          </patternFill>
        </fill>
      </dxf>
    </rfmt>
    <rfmt sheetId="8" sqref="AG384" start="0" length="0">
      <dxf>
        <fill>
          <patternFill patternType="solid">
            <bgColor theme="1" tint="0.499984740745262"/>
          </patternFill>
        </fill>
      </dxf>
    </rfmt>
    <rfmt sheetId="8" sqref="AG385" start="0" length="0">
      <dxf>
        <fill>
          <patternFill patternType="solid">
            <bgColor theme="1" tint="0.499984740745262"/>
          </patternFill>
        </fill>
      </dxf>
    </rfmt>
    <rfmt sheetId="8" sqref="AG386" start="0" length="0">
      <dxf>
        <fill>
          <patternFill patternType="solid">
            <bgColor theme="1" tint="0.499984740745262"/>
          </patternFill>
        </fill>
      </dxf>
    </rfmt>
    <rfmt sheetId="8" sqref="AG387" start="0" length="0">
      <dxf>
        <fill>
          <patternFill patternType="solid">
            <bgColor theme="1" tint="0.499984740745262"/>
          </patternFill>
        </fill>
      </dxf>
    </rfmt>
    <rfmt sheetId="8" sqref="AG388" start="0" length="0">
      <dxf>
        <fill>
          <patternFill patternType="solid">
            <bgColor theme="1" tint="0.499984740745262"/>
          </patternFill>
        </fill>
      </dxf>
    </rfmt>
    <rfmt sheetId="8" sqref="AG389" start="0" length="0">
      <dxf>
        <fill>
          <patternFill patternType="solid">
            <bgColor theme="1" tint="0.499984740745262"/>
          </patternFill>
        </fill>
      </dxf>
    </rfmt>
    <rfmt sheetId="8" sqref="AG390" start="0" length="0">
      <dxf>
        <fill>
          <patternFill patternType="solid">
            <bgColor theme="1" tint="0.499984740745262"/>
          </patternFill>
        </fill>
      </dxf>
    </rfmt>
    <rfmt sheetId="8" sqref="AG391" start="0" length="0">
      <dxf>
        <fill>
          <patternFill patternType="solid">
            <bgColor theme="1" tint="0.499984740745262"/>
          </patternFill>
        </fill>
      </dxf>
    </rfmt>
    <rfmt sheetId="8" sqref="AG392" start="0" length="0">
      <dxf>
        <fill>
          <patternFill patternType="solid">
            <bgColor theme="1" tint="0.499984740745262"/>
          </patternFill>
        </fill>
      </dxf>
    </rfmt>
    <rfmt sheetId="8" sqref="AG393" start="0" length="0">
      <dxf>
        <fill>
          <patternFill patternType="solid">
            <bgColor theme="1" tint="0.499984740745262"/>
          </patternFill>
        </fill>
      </dxf>
    </rfmt>
    <rfmt sheetId="8" sqref="AG394" start="0" length="0">
      <dxf>
        <fill>
          <patternFill patternType="solid">
            <bgColor theme="1" tint="0.499984740745262"/>
          </patternFill>
        </fill>
      </dxf>
    </rfmt>
    <rfmt sheetId="8" sqref="AG395" start="0" length="0">
      <dxf>
        <fill>
          <patternFill patternType="solid">
            <bgColor theme="1" tint="0.499984740745262"/>
          </patternFill>
        </fill>
      </dxf>
    </rfmt>
    <rfmt sheetId="8" sqref="AG396" start="0" length="0">
      <dxf>
        <fill>
          <patternFill patternType="solid">
            <bgColor theme="1" tint="0.499984740745262"/>
          </patternFill>
        </fill>
      </dxf>
    </rfmt>
    <rfmt sheetId="8" sqref="AG397" start="0" length="0">
      <dxf>
        <fill>
          <patternFill patternType="solid">
            <bgColor theme="1" tint="0.499984740745262"/>
          </patternFill>
        </fill>
      </dxf>
    </rfmt>
    <rfmt sheetId="8" sqref="AG398" start="0" length="0">
      <dxf>
        <fill>
          <patternFill patternType="solid">
            <bgColor theme="1" tint="0.499984740745262"/>
          </patternFill>
        </fill>
      </dxf>
    </rfmt>
    <rfmt sheetId="8" sqref="AG399" start="0" length="0">
      <dxf>
        <fill>
          <patternFill patternType="solid">
            <bgColor theme="1" tint="0.499984740745262"/>
          </patternFill>
        </fill>
      </dxf>
    </rfmt>
    <rfmt sheetId="8" sqref="AG400" start="0" length="0">
      <dxf>
        <fill>
          <patternFill patternType="solid">
            <bgColor theme="1" tint="0.499984740745262"/>
          </patternFill>
        </fill>
      </dxf>
    </rfmt>
    <rfmt sheetId="8" sqref="AG401" start="0" length="0">
      <dxf>
        <fill>
          <patternFill patternType="solid">
            <bgColor theme="1" tint="0.499984740745262"/>
          </patternFill>
        </fill>
      </dxf>
    </rfmt>
    <rfmt sheetId="8" sqref="AG402" start="0" length="0">
      <dxf>
        <fill>
          <patternFill patternType="solid">
            <bgColor theme="1" tint="0.499984740745262"/>
          </patternFill>
        </fill>
      </dxf>
    </rfmt>
    <rfmt sheetId="8" sqref="AG403" start="0" length="0">
      <dxf>
        <fill>
          <patternFill patternType="solid">
            <bgColor theme="1" tint="0.499984740745262"/>
          </patternFill>
        </fill>
      </dxf>
    </rfmt>
    <rfmt sheetId="8" sqref="AG404" start="0" length="0">
      <dxf>
        <fill>
          <patternFill patternType="solid">
            <bgColor theme="1" tint="0.499984740745262"/>
          </patternFill>
        </fill>
      </dxf>
    </rfmt>
    <rfmt sheetId="8" sqref="AG405" start="0" length="0">
      <dxf>
        <fill>
          <patternFill patternType="solid">
            <bgColor theme="1" tint="0.499984740745262"/>
          </patternFill>
        </fill>
      </dxf>
    </rfmt>
    <rfmt sheetId="8" sqref="AG406" start="0" length="0">
      <dxf>
        <fill>
          <patternFill patternType="solid">
            <bgColor theme="1" tint="0.499984740745262"/>
          </patternFill>
        </fill>
      </dxf>
    </rfmt>
    <rfmt sheetId="8" sqref="AG407" start="0" length="0">
      <dxf>
        <fill>
          <patternFill patternType="solid">
            <bgColor theme="1" tint="0.499984740745262"/>
          </patternFill>
        </fill>
      </dxf>
    </rfmt>
    <rfmt sheetId="8" sqref="AG408" start="0" length="0">
      <dxf>
        <fill>
          <patternFill patternType="solid">
            <bgColor theme="1" tint="0.499984740745262"/>
          </patternFill>
        </fill>
      </dxf>
    </rfmt>
    <rfmt sheetId="8" sqref="AG409" start="0" length="0">
      <dxf>
        <fill>
          <patternFill patternType="solid">
            <bgColor theme="1" tint="0.499984740745262"/>
          </patternFill>
        </fill>
      </dxf>
    </rfmt>
    <rfmt sheetId="8" sqref="AG410" start="0" length="0">
      <dxf>
        <fill>
          <patternFill patternType="solid">
            <bgColor theme="1" tint="0.499984740745262"/>
          </patternFill>
        </fill>
      </dxf>
    </rfmt>
    <rfmt sheetId="8" sqref="AG411" start="0" length="0">
      <dxf>
        <fill>
          <patternFill patternType="solid">
            <bgColor theme="1" tint="0.499984740745262"/>
          </patternFill>
        </fill>
      </dxf>
    </rfmt>
    <rfmt sheetId="8" sqref="AG412" start="0" length="0">
      <dxf>
        <fill>
          <patternFill patternType="solid">
            <bgColor theme="1" tint="0.499984740745262"/>
          </patternFill>
        </fill>
      </dxf>
    </rfmt>
    <rfmt sheetId="8" sqref="AG413" start="0" length="0">
      <dxf>
        <fill>
          <patternFill patternType="solid">
            <bgColor theme="1" tint="0.499984740745262"/>
          </patternFill>
        </fill>
      </dxf>
    </rfmt>
    <rfmt sheetId="8" sqref="AG414" start="0" length="0">
      <dxf>
        <fill>
          <patternFill patternType="solid">
            <bgColor theme="1" tint="0.499984740745262"/>
          </patternFill>
        </fill>
      </dxf>
    </rfmt>
    <rfmt sheetId="8" sqref="AG415" start="0" length="0">
      <dxf>
        <fill>
          <patternFill patternType="solid">
            <bgColor theme="1" tint="0.499984740745262"/>
          </patternFill>
        </fill>
      </dxf>
    </rfmt>
    <rfmt sheetId="8" sqref="AG416" start="0" length="0">
      <dxf>
        <fill>
          <patternFill patternType="solid">
            <bgColor theme="1" tint="0.499984740745262"/>
          </patternFill>
        </fill>
      </dxf>
    </rfmt>
    <rfmt sheetId="8" sqref="AG417" start="0" length="0">
      <dxf>
        <fill>
          <patternFill patternType="solid">
            <bgColor theme="1" tint="0.499984740745262"/>
          </patternFill>
        </fill>
      </dxf>
    </rfmt>
    <rfmt sheetId="8" sqref="AG418" start="0" length="0">
      <dxf>
        <fill>
          <patternFill patternType="solid">
            <bgColor theme="1" tint="0.499984740745262"/>
          </patternFill>
        </fill>
      </dxf>
    </rfmt>
    <rfmt sheetId="8" sqref="AG419" start="0" length="0">
      <dxf>
        <fill>
          <patternFill patternType="solid">
            <bgColor theme="1" tint="0.499984740745262"/>
          </patternFill>
        </fill>
      </dxf>
    </rfmt>
    <rfmt sheetId="8" sqref="AG420" start="0" length="0">
      <dxf>
        <fill>
          <patternFill patternType="solid">
            <bgColor theme="1" tint="0.499984740745262"/>
          </patternFill>
        </fill>
      </dxf>
    </rfmt>
    <rfmt sheetId="8" sqref="AG421" start="0" length="0">
      <dxf>
        <fill>
          <patternFill patternType="solid">
            <bgColor theme="1" tint="0.499984740745262"/>
          </patternFill>
        </fill>
      </dxf>
    </rfmt>
    <rfmt sheetId="8" sqref="AG422" start="0" length="0">
      <dxf>
        <fill>
          <patternFill patternType="solid">
            <bgColor theme="1" tint="0.499984740745262"/>
          </patternFill>
        </fill>
      </dxf>
    </rfmt>
    <rfmt sheetId="8" sqref="AG423" start="0" length="0">
      <dxf>
        <fill>
          <patternFill patternType="solid">
            <bgColor theme="1" tint="0.499984740745262"/>
          </patternFill>
        </fill>
      </dxf>
    </rfmt>
    <rfmt sheetId="8" sqref="AG424" start="0" length="0">
      <dxf>
        <fill>
          <patternFill patternType="solid">
            <bgColor theme="1" tint="0.499984740745262"/>
          </patternFill>
        </fill>
      </dxf>
    </rfmt>
    <rfmt sheetId="8" sqref="AG425" start="0" length="0">
      <dxf>
        <fill>
          <patternFill patternType="solid">
            <bgColor theme="1" tint="0.499984740745262"/>
          </patternFill>
        </fill>
      </dxf>
    </rfmt>
    <rfmt sheetId="8" sqref="AG426" start="0" length="0">
      <dxf>
        <fill>
          <patternFill patternType="solid">
            <bgColor theme="1" tint="0.499984740745262"/>
          </patternFill>
        </fill>
      </dxf>
    </rfmt>
    <rfmt sheetId="8" sqref="AG427" start="0" length="0">
      <dxf>
        <fill>
          <patternFill patternType="solid">
            <bgColor theme="1" tint="0.499984740745262"/>
          </patternFill>
        </fill>
      </dxf>
    </rfmt>
    <rfmt sheetId="8" sqref="AG428" start="0" length="0">
      <dxf>
        <fill>
          <patternFill patternType="solid">
            <bgColor theme="1" tint="0.499984740745262"/>
          </patternFill>
        </fill>
      </dxf>
    </rfmt>
    <rfmt sheetId="8" sqref="AG429" start="0" length="0">
      <dxf>
        <fill>
          <patternFill patternType="solid">
            <bgColor theme="1" tint="0.499984740745262"/>
          </patternFill>
        </fill>
      </dxf>
    </rfmt>
    <rfmt sheetId="8" sqref="AG430" start="0" length="0">
      <dxf>
        <fill>
          <patternFill patternType="solid">
            <bgColor theme="1" tint="0.499984740745262"/>
          </patternFill>
        </fill>
      </dxf>
    </rfmt>
    <rfmt sheetId="8" sqref="AG431" start="0" length="0">
      <dxf>
        <fill>
          <patternFill patternType="solid">
            <bgColor theme="1" tint="0.499984740745262"/>
          </patternFill>
        </fill>
      </dxf>
    </rfmt>
    <rfmt sheetId="8" sqref="AG432" start="0" length="0">
      <dxf>
        <fill>
          <patternFill patternType="solid">
            <bgColor theme="1" tint="0.499984740745262"/>
          </patternFill>
        </fill>
      </dxf>
    </rfmt>
    <rfmt sheetId="8" sqref="AG433" start="0" length="0">
      <dxf>
        <fill>
          <patternFill patternType="solid">
            <bgColor theme="1" tint="0.499984740745262"/>
          </patternFill>
        </fill>
      </dxf>
    </rfmt>
    <rfmt sheetId="8" sqref="AG434" start="0" length="0">
      <dxf>
        <fill>
          <patternFill patternType="solid">
            <bgColor theme="1" tint="0.499984740745262"/>
          </patternFill>
        </fill>
      </dxf>
    </rfmt>
    <rfmt sheetId="8" sqref="AG435" start="0" length="0">
      <dxf>
        <fill>
          <patternFill patternType="solid">
            <bgColor theme="1" tint="0.499984740745262"/>
          </patternFill>
        </fill>
      </dxf>
    </rfmt>
    <rfmt sheetId="8" sqref="AG436" start="0" length="0">
      <dxf>
        <fill>
          <patternFill patternType="solid">
            <bgColor theme="1" tint="0.499984740745262"/>
          </patternFill>
        </fill>
      </dxf>
    </rfmt>
    <rfmt sheetId="8" sqref="AG437" start="0" length="0">
      <dxf>
        <fill>
          <patternFill patternType="solid">
            <bgColor theme="1" tint="0.499984740745262"/>
          </patternFill>
        </fill>
      </dxf>
    </rfmt>
    <rfmt sheetId="8" sqref="AG438" start="0" length="0">
      <dxf>
        <fill>
          <patternFill patternType="solid">
            <bgColor theme="1" tint="0.499984740745262"/>
          </patternFill>
        </fill>
      </dxf>
    </rfmt>
    <rfmt sheetId="8" sqref="AG439" start="0" length="0">
      <dxf>
        <fill>
          <patternFill patternType="solid">
            <bgColor theme="1" tint="0.499984740745262"/>
          </patternFill>
        </fill>
      </dxf>
    </rfmt>
    <rfmt sheetId="8" sqref="AG440" start="0" length="0">
      <dxf>
        <fill>
          <patternFill patternType="solid">
            <bgColor theme="1" tint="0.499984740745262"/>
          </patternFill>
        </fill>
      </dxf>
    </rfmt>
    <rfmt sheetId="8" sqref="AG441" start="0" length="0">
      <dxf>
        <fill>
          <patternFill patternType="solid">
            <bgColor theme="1" tint="0.499984740745262"/>
          </patternFill>
        </fill>
      </dxf>
    </rfmt>
    <rfmt sheetId="8" sqref="AG442" start="0" length="0">
      <dxf>
        <fill>
          <patternFill patternType="solid">
            <bgColor theme="1" tint="0.499984740745262"/>
          </patternFill>
        </fill>
      </dxf>
    </rfmt>
    <rfmt sheetId="8" sqref="AG443" start="0" length="0">
      <dxf>
        <fill>
          <patternFill patternType="solid">
            <bgColor theme="1" tint="0.499984740745262"/>
          </patternFill>
        </fill>
      </dxf>
    </rfmt>
    <rfmt sheetId="8" sqref="AG444" start="0" length="0">
      <dxf>
        <fill>
          <patternFill patternType="solid">
            <bgColor theme="1" tint="0.499984740745262"/>
          </patternFill>
        </fill>
      </dxf>
    </rfmt>
    <rfmt sheetId="8" sqref="AG445" start="0" length="0">
      <dxf>
        <fill>
          <patternFill patternType="solid">
            <bgColor theme="1" tint="0.499984740745262"/>
          </patternFill>
        </fill>
      </dxf>
    </rfmt>
    <rfmt sheetId="8" sqref="AG446" start="0" length="0">
      <dxf>
        <fill>
          <patternFill patternType="solid">
            <bgColor theme="1" tint="0.499984740745262"/>
          </patternFill>
        </fill>
      </dxf>
    </rfmt>
    <rfmt sheetId="8" sqref="AG447" start="0" length="0">
      <dxf>
        <fill>
          <patternFill patternType="solid">
            <bgColor theme="1" tint="0.499984740745262"/>
          </patternFill>
        </fill>
      </dxf>
    </rfmt>
    <rfmt sheetId="8" sqref="AG448" start="0" length="0">
      <dxf>
        <fill>
          <patternFill patternType="solid">
            <bgColor theme="1" tint="0.499984740745262"/>
          </patternFill>
        </fill>
      </dxf>
    </rfmt>
    <rfmt sheetId="8" sqref="AG449" start="0" length="0">
      <dxf>
        <fill>
          <patternFill patternType="solid">
            <bgColor theme="1" tint="0.499984740745262"/>
          </patternFill>
        </fill>
      </dxf>
    </rfmt>
    <rfmt sheetId="8" sqref="AG450" start="0" length="0">
      <dxf>
        <fill>
          <patternFill patternType="solid">
            <bgColor theme="1" tint="0.499984740745262"/>
          </patternFill>
        </fill>
      </dxf>
    </rfmt>
    <rfmt sheetId="8" sqref="AG451" start="0" length="0">
      <dxf>
        <fill>
          <patternFill patternType="solid">
            <bgColor theme="1" tint="0.499984740745262"/>
          </patternFill>
        </fill>
      </dxf>
    </rfmt>
    <rfmt sheetId="8" sqref="AG452" start="0" length="0">
      <dxf>
        <fill>
          <patternFill patternType="solid">
            <bgColor theme="1" tint="0.499984740745262"/>
          </patternFill>
        </fill>
      </dxf>
    </rfmt>
    <rfmt sheetId="8" sqref="AG453" start="0" length="0">
      <dxf>
        <fill>
          <patternFill patternType="solid">
            <bgColor theme="1" tint="0.499984740745262"/>
          </patternFill>
        </fill>
      </dxf>
    </rfmt>
    <rfmt sheetId="8" sqref="AG454" start="0" length="0">
      <dxf>
        <fill>
          <patternFill patternType="solid">
            <bgColor theme="1" tint="0.499984740745262"/>
          </patternFill>
        </fill>
      </dxf>
    </rfmt>
    <rfmt sheetId="8" sqref="AG455" start="0" length="0">
      <dxf>
        <fill>
          <patternFill patternType="solid">
            <bgColor theme="1" tint="0.499984740745262"/>
          </patternFill>
        </fill>
      </dxf>
    </rfmt>
    <rfmt sheetId="8" sqref="AG456" start="0" length="0">
      <dxf>
        <fill>
          <patternFill patternType="solid">
            <bgColor theme="1" tint="0.499984740745262"/>
          </patternFill>
        </fill>
      </dxf>
    </rfmt>
    <rfmt sheetId="8" sqref="AG457" start="0" length="0">
      <dxf>
        <fill>
          <patternFill patternType="solid">
            <bgColor theme="1" tint="0.499984740745262"/>
          </patternFill>
        </fill>
      </dxf>
    </rfmt>
    <rfmt sheetId="8" sqref="AG458" start="0" length="0">
      <dxf>
        <fill>
          <patternFill patternType="solid">
            <bgColor theme="1" tint="0.499984740745262"/>
          </patternFill>
        </fill>
      </dxf>
    </rfmt>
    <rfmt sheetId="8" sqref="AG459" start="0" length="0">
      <dxf>
        <fill>
          <patternFill patternType="solid">
            <bgColor theme="1" tint="0.499984740745262"/>
          </patternFill>
        </fill>
      </dxf>
    </rfmt>
    <rfmt sheetId="8" sqref="AG460" start="0" length="0">
      <dxf>
        <fill>
          <patternFill patternType="solid">
            <bgColor theme="1" tint="0.499984740745262"/>
          </patternFill>
        </fill>
      </dxf>
    </rfmt>
    <rfmt sheetId="8" sqref="AG461" start="0" length="0">
      <dxf>
        <fill>
          <patternFill patternType="solid">
            <bgColor theme="1" tint="0.499984740745262"/>
          </patternFill>
        </fill>
      </dxf>
    </rfmt>
    <rfmt sheetId="8" sqref="AG462" start="0" length="0">
      <dxf>
        <fill>
          <patternFill patternType="solid">
            <bgColor theme="1" tint="0.499984740745262"/>
          </patternFill>
        </fill>
      </dxf>
    </rfmt>
    <rfmt sheetId="8" sqref="AG463" start="0" length="0">
      <dxf>
        <fill>
          <patternFill patternType="solid">
            <bgColor theme="1" tint="0.499984740745262"/>
          </patternFill>
        </fill>
      </dxf>
    </rfmt>
    <rfmt sheetId="8" sqref="AG464" start="0" length="0">
      <dxf>
        <fill>
          <patternFill patternType="solid">
            <bgColor theme="1" tint="0.499984740745262"/>
          </patternFill>
        </fill>
      </dxf>
    </rfmt>
    <rfmt sheetId="8" sqref="AG465" start="0" length="0">
      <dxf>
        <fill>
          <patternFill patternType="solid">
            <bgColor theme="1" tint="0.499984740745262"/>
          </patternFill>
        </fill>
      </dxf>
    </rfmt>
    <rfmt sheetId="8" sqref="AG466" start="0" length="0">
      <dxf>
        <fill>
          <patternFill patternType="solid">
            <bgColor theme="1" tint="0.499984740745262"/>
          </patternFill>
        </fill>
      </dxf>
    </rfmt>
    <rfmt sheetId="8" sqref="AG467" start="0" length="0">
      <dxf>
        <fill>
          <patternFill patternType="solid">
            <bgColor theme="1" tint="0.499984740745262"/>
          </patternFill>
        </fill>
      </dxf>
    </rfmt>
    <rfmt sheetId="8" sqref="AG468" start="0" length="0">
      <dxf>
        <fill>
          <patternFill patternType="solid">
            <bgColor theme="1" tint="0.499984740745262"/>
          </patternFill>
        </fill>
      </dxf>
    </rfmt>
    <rfmt sheetId="8" sqref="AG469" start="0" length="0">
      <dxf>
        <fill>
          <patternFill patternType="solid">
            <bgColor theme="1" tint="0.499984740745262"/>
          </patternFill>
        </fill>
      </dxf>
    </rfmt>
    <rfmt sheetId="8" sqref="AG470" start="0" length="0">
      <dxf>
        <fill>
          <patternFill patternType="solid">
            <bgColor theme="1" tint="0.499984740745262"/>
          </patternFill>
        </fill>
      </dxf>
    </rfmt>
    <rfmt sheetId="8" sqref="AG471" start="0" length="0">
      <dxf>
        <fill>
          <patternFill patternType="solid">
            <bgColor theme="1" tint="0.499984740745262"/>
          </patternFill>
        </fill>
      </dxf>
    </rfmt>
    <rfmt sheetId="8" sqref="AG472" start="0" length="0">
      <dxf>
        <fill>
          <patternFill patternType="solid">
            <bgColor theme="1" tint="0.499984740745262"/>
          </patternFill>
        </fill>
      </dxf>
    </rfmt>
    <rfmt sheetId="8" sqref="AG473" start="0" length="0">
      <dxf>
        <fill>
          <patternFill patternType="solid">
            <bgColor theme="1" tint="0.499984740745262"/>
          </patternFill>
        </fill>
      </dxf>
    </rfmt>
    <rfmt sheetId="8" sqref="AG474" start="0" length="0">
      <dxf>
        <fill>
          <patternFill patternType="solid">
            <bgColor theme="1" tint="0.499984740745262"/>
          </patternFill>
        </fill>
      </dxf>
    </rfmt>
    <rfmt sheetId="8" sqref="AG475" start="0" length="0">
      <dxf>
        <fill>
          <patternFill patternType="solid">
            <bgColor theme="1" tint="0.499984740745262"/>
          </patternFill>
        </fill>
      </dxf>
    </rfmt>
    <rfmt sheetId="8" sqref="AG476" start="0" length="0">
      <dxf>
        <fill>
          <patternFill patternType="solid">
            <bgColor theme="1" tint="0.499984740745262"/>
          </patternFill>
        </fill>
      </dxf>
    </rfmt>
    <rfmt sheetId="8" sqref="AG477" start="0" length="0">
      <dxf>
        <fill>
          <patternFill patternType="solid">
            <bgColor theme="1" tint="0.499984740745262"/>
          </patternFill>
        </fill>
      </dxf>
    </rfmt>
    <rfmt sheetId="8" sqref="AG478" start="0" length="0">
      <dxf>
        <fill>
          <patternFill patternType="solid">
            <bgColor theme="1" tint="0.499984740745262"/>
          </patternFill>
        </fill>
      </dxf>
    </rfmt>
    <rfmt sheetId="8" sqref="AG479" start="0" length="0">
      <dxf>
        <fill>
          <patternFill patternType="solid">
            <bgColor theme="1" tint="0.499984740745262"/>
          </patternFill>
        </fill>
      </dxf>
    </rfmt>
    <rfmt sheetId="8" sqref="AG480" start="0" length="0">
      <dxf>
        <fill>
          <patternFill patternType="solid">
            <bgColor theme="1" tint="0.499984740745262"/>
          </patternFill>
        </fill>
      </dxf>
    </rfmt>
    <rfmt sheetId="8" sqref="AG481" start="0" length="0">
      <dxf>
        <fill>
          <patternFill patternType="solid">
            <bgColor theme="1" tint="0.499984740745262"/>
          </patternFill>
        </fill>
      </dxf>
    </rfmt>
    <rfmt sheetId="8" sqref="AG482" start="0" length="0">
      <dxf>
        <fill>
          <patternFill patternType="solid">
            <bgColor theme="1" tint="0.499984740745262"/>
          </patternFill>
        </fill>
      </dxf>
    </rfmt>
    <rfmt sheetId="8" sqref="AG483" start="0" length="0">
      <dxf>
        <fill>
          <patternFill patternType="solid">
            <bgColor theme="1" tint="0.499984740745262"/>
          </patternFill>
        </fill>
      </dxf>
    </rfmt>
    <rfmt sheetId="8" sqref="AG484" start="0" length="0">
      <dxf>
        <fill>
          <patternFill patternType="solid">
            <bgColor theme="1" tint="0.499984740745262"/>
          </patternFill>
        </fill>
      </dxf>
    </rfmt>
    <rfmt sheetId="8" sqref="AG485" start="0" length="0">
      <dxf>
        <fill>
          <patternFill patternType="solid">
            <bgColor theme="1" tint="0.499984740745262"/>
          </patternFill>
        </fill>
      </dxf>
    </rfmt>
    <rfmt sheetId="8" sqref="AG486" start="0" length="0">
      <dxf>
        <fill>
          <patternFill patternType="solid">
            <bgColor theme="1" tint="0.499984740745262"/>
          </patternFill>
        </fill>
      </dxf>
    </rfmt>
    <rfmt sheetId="8" sqref="AG487" start="0" length="0">
      <dxf>
        <fill>
          <patternFill patternType="solid">
            <bgColor theme="1" tint="0.499984740745262"/>
          </patternFill>
        </fill>
      </dxf>
    </rfmt>
    <rfmt sheetId="8" sqref="AG488" start="0" length="0">
      <dxf>
        <fill>
          <patternFill patternType="solid">
            <bgColor theme="1" tint="0.499984740745262"/>
          </patternFill>
        </fill>
      </dxf>
    </rfmt>
    <rfmt sheetId="8" sqref="AG489" start="0" length="0">
      <dxf>
        <fill>
          <patternFill patternType="solid">
            <bgColor theme="1" tint="0.499984740745262"/>
          </patternFill>
        </fill>
      </dxf>
    </rfmt>
    <rfmt sheetId="8" sqref="AG490" start="0" length="0">
      <dxf>
        <fill>
          <patternFill patternType="solid">
            <bgColor theme="1" tint="0.499984740745262"/>
          </patternFill>
        </fill>
      </dxf>
    </rfmt>
    <rfmt sheetId="8" sqref="AG491" start="0" length="0">
      <dxf>
        <fill>
          <patternFill patternType="solid">
            <bgColor theme="1" tint="0.499984740745262"/>
          </patternFill>
        </fill>
      </dxf>
    </rfmt>
    <rfmt sheetId="8" sqref="AG492" start="0" length="0">
      <dxf>
        <fill>
          <patternFill patternType="solid">
            <bgColor theme="1" tint="0.499984740745262"/>
          </patternFill>
        </fill>
      </dxf>
    </rfmt>
    <rfmt sheetId="8" sqref="AG493" start="0" length="0">
      <dxf>
        <fill>
          <patternFill patternType="solid">
            <bgColor theme="1" tint="0.499984740745262"/>
          </patternFill>
        </fill>
      </dxf>
    </rfmt>
    <rfmt sheetId="8" sqref="AG494" start="0" length="0">
      <dxf>
        <fill>
          <patternFill patternType="solid">
            <bgColor theme="1" tint="0.499984740745262"/>
          </patternFill>
        </fill>
      </dxf>
    </rfmt>
    <rfmt sheetId="8" sqref="AG495" start="0" length="0">
      <dxf>
        <fill>
          <patternFill patternType="solid">
            <bgColor theme="1" tint="0.499984740745262"/>
          </patternFill>
        </fill>
      </dxf>
    </rfmt>
    <rfmt sheetId="8" sqref="AG496" start="0" length="0">
      <dxf>
        <fill>
          <patternFill patternType="solid">
            <bgColor theme="1" tint="0.499984740745262"/>
          </patternFill>
        </fill>
      </dxf>
    </rfmt>
    <rfmt sheetId="8" sqref="AG497" start="0" length="0">
      <dxf>
        <fill>
          <patternFill patternType="solid">
            <bgColor theme="1" tint="0.499984740745262"/>
          </patternFill>
        </fill>
      </dxf>
    </rfmt>
    <rfmt sheetId="8" sqref="AG498" start="0" length="0">
      <dxf>
        <fill>
          <patternFill patternType="solid">
            <bgColor theme="1" tint="0.499984740745262"/>
          </patternFill>
        </fill>
      </dxf>
    </rfmt>
    <rfmt sheetId="8" sqref="AG499" start="0" length="0">
      <dxf>
        <fill>
          <patternFill patternType="solid">
            <bgColor theme="1" tint="0.499984740745262"/>
          </patternFill>
        </fill>
      </dxf>
    </rfmt>
    <rfmt sheetId="8" sqref="AG500" start="0" length="0">
      <dxf>
        <fill>
          <patternFill patternType="solid">
            <bgColor theme="1" tint="0.499984740745262"/>
          </patternFill>
        </fill>
      </dxf>
    </rfmt>
    <rfmt sheetId="8" sqref="AG501" start="0" length="0">
      <dxf>
        <fill>
          <patternFill patternType="solid">
            <bgColor theme="1" tint="0.499984740745262"/>
          </patternFill>
        </fill>
      </dxf>
    </rfmt>
    <rfmt sheetId="8" sqref="AG502" start="0" length="0">
      <dxf>
        <fill>
          <patternFill patternType="solid">
            <bgColor theme="1" tint="0.499984740745262"/>
          </patternFill>
        </fill>
      </dxf>
    </rfmt>
    <rfmt sheetId="8" sqref="AG503" start="0" length="0">
      <dxf>
        <fill>
          <patternFill patternType="solid">
            <bgColor theme="1" tint="0.499984740745262"/>
          </patternFill>
        </fill>
      </dxf>
    </rfmt>
    <rfmt sheetId="8" sqref="AG504" start="0" length="0">
      <dxf>
        <fill>
          <patternFill patternType="solid">
            <bgColor theme="1" tint="0.499984740745262"/>
          </patternFill>
        </fill>
      </dxf>
    </rfmt>
    <rfmt sheetId="8" sqref="AG505" start="0" length="0">
      <dxf>
        <fill>
          <patternFill patternType="solid">
            <bgColor theme="1" tint="0.499984740745262"/>
          </patternFill>
        </fill>
      </dxf>
    </rfmt>
    <rfmt sheetId="8" sqref="AG506" start="0" length="0">
      <dxf>
        <fill>
          <patternFill patternType="solid">
            <bgColor theme="1" tint="0.499984740745262"/>
          </patternFill>
        </fill>
      </dxf>
    </rfmt>
    <rfmt sheetId="8" sqref="AG507" start="0" length="0">
      <dxf>
        <fill>
          <patternFill patternType="solid">
            <bgColor theme="1" tint="0.499984740745262"/>
          </patternFill>
        </fill>
      </dxf>
    </rfmt>
    <rfmt sheetId="8" sqref="AG508" start="0" length="0">
      <dxf>
        <fill>
          <patternFill patternType="solid">
            <bgColor theme="1" tint="0.499984740745262"/>
          </patternFill>
        </fill>
      </dxf>
    </rfmt>
    <rfmt sheetId="8" sqref="AG509" start="0" length="0">
      <dxf>
        <fill>
          <patternFill patternType="solid">
            <bgColor theme="1" tint="0.499984740745262"/>
          </patternFill>
        </fill>
      </dxf>
    </rfmt>
    <rfmt sheetId="8" sqref="AG510" start="0" length="0">
      <dxf>
        <fill>
          <patternFill patternType="solid">
            <bgColor theme="1" tint="0.499984740745262"/>
          </patternFill>
        </fill>
      </dxf>
    </rfmt>
    <rfmt sheetId="8" sqref="AG511" start="0" length="0">
      <dxf>
        <fill>
          <patternFill patternType="solid">
            <bgColor theme="1" tint="0.499984740745262"/>
          </patternFill>
        </fill>
      </dxf>
    </rfmt>
    <rfmt sheetId="8" sqref="AG512" start="0" length="0">
      <dxf>
        <fill>
          <patternFill patternType="solid">
            <bgColor theme="1" tint="0.499984740745262"/>
          </patternFill>
        </fill>
      </dxf>
    </rfmt>
    <rfmt sheetId="8" sqref="AG513" start="0" length="0">
      <dxf>
        <fill>
          <patternFill patternType="solid">
            <bgColor theme="1" tint="0.499984740745262"/>
          </patternFill>
        </fill>
      </dxf>
    </rfmt>
    <rfmt sheetId="8" sqref="AG514" start="0" length="0">
      <dxf>
        <fill>
          <patternFill patternType="solid">
            <bgColor theme="1" tint="0.499984740745262"/>
          </patternFill>
        </fill>
      </dxf>
    </rfmt>
    <rfmt sheetId="8" sqref="AG515" start="0" length="0">
      <dxf>
        <fill>
          <patternFill patternType="solid">
            <bgColor theme="1" tint="0.499984740745262"/>
          </patternFill>
        </fill>
      </dxf>
    </rfmt>
    <rfmt sheetId="8" sqref="AG516" start="0" length="0">
      <dxf>
        <fill>
          <patternFill patternType="solid">
            <bgColor theme="1" tint="0.499984740745262"/>
          </patternFill>
        </fill>
      </dxf>
    </rfmt>
    <rfmt sheetId="8" sqref="AG517" start="0" length="0">
      <dxf>
        <fill>
          <patternFill patternType="solid">
            <bgColor theme="1" tint="0.499984740745262"/>
          </patternFill>
        </fill>
      </dxf>
    </rfmt>
    <rfmt sheetId="8" sqref="AG518" start="0" length="0">
      <dxf>
        <fill>
          <patternFill patternType="solid">
            <bgColor theme="1" tint="0.499984740745262"/>
          </patternFill>
        </fill>
      </dxf>
    </rfmt>
    <rfmt sheetId="8" sqref="AG519" start="0" length="0">
      <dxf>
        <fill>
          <patternFill patternType="solid">
            <bgColor theme="1" tint="0.499984740745262"/>
          </patternFill>
        </fill>
      </dxf>
    </rfmt>
    <rfmt sheetId="8" sqref="AG520" start="0" length="0">
      <dxf>
        <fill>
          <patternFill patternType="solid">
            <bgColor theme="1" tint="0.499984740745262"/>
          </patternFill>
        </fill>
      </dxf>
    </rfmt>
    <rfmt sheetId="8" sqref="AG521" start="0" length="0">
      <dxf>
        <fill>
          <patternFill patternType="solid">
            <bgColor theme="1" tint="0.499984740745262"/>
          </patternFill>
        </fill>
      </dxf>
    </rfmt>
    <rfmt sheetId="8" sqref="AG522" start="0" length="0">
      <dxf>
        <fill>
          <patternFill patternType="solid">
            <bgColor theme="1" tint="0.499984740745262"/>
          </patternFill>
        </fill>
      </dxf>
    </rfmt>
    <rfmt sheetId="8" sqref="AG523" start="0" length="0">
      <dxf>
        <fill>
          <patternFill patternType="solid">
            <bgColor theme="1" tint="0.499984740745262"/>
          </patternFill>
        </fill>
      </dxf>
    </rfmt>
    <rfmt sheetId="8" sqref="AG524" start="0" length="0">
      <dxf>
        <fill>
          <patternFill patternType="solid">
            <bgColor theme="1" tint="0.499984740745262"/>
          </patternFill>
        </fill>
      </dxf>
    </rfmt>
    <rfmt sheetId="8" sqref="AG525" start="0" length="0">
      <dxf>
        <fill>
          <patternFill patternType="solid">
            <bgColor theme="1" tint="0.499984740745262"/>
          </patternFill>
        </fill>
      </dxf>
    </rfmt>
    <rfmt sheetId="8" sqref="AG526" start="0" length="0">
      <dxf>
        <fill>
          <patternFill patternType="solid">
            <bgColor theme="1" tint="0.499984740745262"/>
          </patternFill>
        </fill>
      </dxf>
    </rfmt>
    <rfmt sheetId="8" sqref="AG527" start="0" length="0">
      <dxf>
        <fill>
          <patternFill patternType="solid">
            <bgColor theme="1" tint="0.499984740745262"/>
          </patternFill>
        </fill>
      </dxf>
    </rfmt>
    <rfmt sheetId="8" sqref="AG528" start="0" length="0">
      <dxf>
        <fill>
          <patternFill patternType="solid">
            <bgColor theme="1" tint="0.499984740745262"/>
          </patternFill>
        </fill>
      </dxf>
    </rfmt>
    <rfmt sheetId="8" sqref="AG529" start="0" length="0">
      <dxf>
        <fill>
          <patternFill patternType="solid">
            <bgColor theme="1" tint="0.499984740745262"/>
          </patternFill>
        </fill>
      </dxf>
    </rfmt>
    <rfmt sheetId="8" sqref="AG530" start="0" length="0">
      <dxf>
        <fill>
          <patternFill patternType="solid">
            <bgColor theme="1" tint="0.499984740745262"/>
          </patternFill>
        </fill>
      </dxf>
    </rfmt>
    <rfmt sheetId="8" sqref="AG531" start="0" length="0">
      <dxf>
        <fill>
          <patternFill patternType="solid">
            <bgColor theme="1" tint="0.499984740745262"/>
          </patternFill>
        </fill>
      </dxf>
    </rfmt>
    <rfmt sheetId="8" sqref="AG532" start="0" length="0">
      <dxf>
        <fill>
          <patternFill patternType="solid">
            <bgColor theme="1" tint="0.499984740745262"/>
          </patternFill>
        </fill>
      </dxf>
    </rfmt>
    <rfmt sheetId="8" sqref="AG533" start="0" length="0">
      <dxf>
        <fill>
          <patternFill patternType="solid">
            <bgColor theme="1" tint="0.499984740745262"/>
          </patternFill>
        </fill>
      </dxf>
    </rfmt>
    <rfmt sheetId="8" sqref="AG534" start="0" length="0">
      <dxf>
        <fill>
          <patternFill patternType="solid">
            <bgColor theme="1" tint="0.499984740745262"/>
          </patternFill>
        </fill>
      </dxf>
    </rfmt>
    <rfmt sheetId="8" sqref="AG535" start="0" length="0">
      <dxf>
        <fill>
          <patternFill patternType="solid">
            <bgColor theme="1" tint="0.499984740745262"/>
          </patternFill>
        </fill>
      </dxf>
    </rfmt>
    <rfmt sheetId="8" sqref="AG536" start="0" length="0">
      <dxf>
        <fill>
          <patternFill patternType="solid">
            <bgColor theme="1" tint="0.499984740745262"/>
          </patternFill>
        </fill>
      </dxf>
    </rfmt>
    <rfmt sheetId="8" sqref="AG537" start="0" length="0">
      <dxf>
        <fill>
          <patternFill patternType="solid">
            <bgColor theme="1" tint="0.499984740745262"/>
          </patternFill>
        </fill>
      </dxf>
    </rfmt>
    <rfmt sheetId="8" sqref="AG538" start="0" length="0">
      <dxf>
        <fill>
          <patternFill patternType="solid">
            <bgColor theme="1" tint="0.499984740745262"/>
          </patternFill>
        </fill>
      </dxf>
    </rfmt>
    <rfmt sheetId="8" sqref="AG539" start="0" length="0">
      <dxf>
        <fill>
          <patternFill patternType="solid">
            <bgColor theme="1" tint="0.499984740745262"/>
          </patternFill>
        </fill>
      </dxf>
    </rfmt>
    <rfmt sheetId="8" sqref="AG540" start="0" length="0">
      <dxf>
        <fill>
          <patternFill patternType="solid">
            <bgColor theme="1" tint="0.499984740745262"/>
          </patternFill>
        </fill>
      </dxf>
    </rfmt>
    <rfmt sheetId="8" sqref="AG541" start="0" length="0">
      <dxf>
        <fill>
          <patternFill patternType="solid">
            <bgColor theme="1" tint="0.499984740745262"/>
          </patternFill>
        </fill>
      </dxf>
    </rfmt>
    <rfmt sheetId="8" sqref="AG542" start="0" length="0">
      <dxf>
        <fill>
          <patternFill patternType="solid">
            <bgColor theme="1" tint="0.499984740745262"/>
          </patternFill>
        </fill>
      </dxf>
    </rfmt>
    <rfmt sheetId="8" sqref="AG543" start="0" length="0">
      <dxf>
        <fill>
          <patternFill patternType="solid">
            <bgColor theme="1" tint="0.499984740745262"/>
          </patternFill>
        </fill>
      </dxf>
    </rfmt>
    <rfmt sheetId="8" sqref="AG544" start="0" length="0">
      <dxf>
        <fill>
          <patternFill patternType="solid">
            <bgColor theme="1" tint="0.499984740745262"/>
          </patternFill>
        </fill>
      </dxf>
    </rfmt>
    <rfmt sheetId="8" sqref="AG545" start="0" length="0">
      <dxf>
        <fill>
          <patternFill patternType="solid">
            <bgColor theme="1" tint="0.499984740745262"/>
          </patternFill>
        </fill>
      </dxf>
    </rfmt>
    <rfmt sheetId="8" sqref="AG546" start="0" length="0">
      <dxf>
        <fill>
          <patternFill patternType="solid">
            <bgColor theme="1" tint="0.499984740745262"/>
          </patternFill>
        </fill>
      </dxf>
    </rfmt>
    <rfmt sheetId="8" sqref="AG547" start="0" length="0">
      <dxf>
        <fill>
          <patternFill patternType="solid">
            <bgColor theme="1" tint="0.499984740745262"/>
          </patternFill>
        </fill>
      </dxf>
    </rfmt>
    <rfmt sheetId="8" sqref="AG548" start="0" length="0">
      <dxf>
        <fill>
          <patternFill patternType="solid">
            <bgColor theme="1" tint="0.499984740745262"/>
          </patternFill>
        </fill>
      </dxf>
    </rfmt>
    <rfmt sheetId="8" sqref="AG549" start="0" length="0">
      <dxf>
        <fill>
          <patternFill patternType="solid">
            <bgColor theme="1" tint="0.499984740745262"/>
          </patternFill>
        </fill>
      </dxf>
    </rfmt>
    <rfmt sheetId="8" sqref="AG550" start="0" length="0">
      <dxf>
        <fill>
          <patternFill patternType="solid">
            <bgColor theme="1" tint="0.499984740745262"/>
          </patternFill>
        </fill>
      </dxf>
    </rfmt>
    <rfmt sheetId="8" sqref="AG551" start="0" length="0">
      <dxf>
        <fill>
          <patternFill patternType="solid">
            <bgColor theme="1" tint="0.499984740745262"/>
          </patternFill>
        </fill>
      </dxf>
    </rfmt>
    <rfmt sheetId="8" sqref="AG552" start="0" length="0">
      <dxf>
        <fill>
          <patternFill patternType="solid">
            <bgColor theme="1" tint="0.499984740745262"/>
          </patternFill>
        </fill>
      </dxf>
    </rfmt>
    <rfmt sheetId="8" sqref="AG553" start="0" length="0">
      <dxf>
        <fill>
          <patternFill patternType="solid">
            <bgColor theme="1" tint="0.499984740745262"/>
          </patternFill>
        </fill>
      </dxf>
    </rfmt>
    <rfmt sheetId="8" sqref="AG554" start="0" length="0">
      <dxf>
        <fill>
          <patternFill patternType="solid">
            <bgColor theme="1" tint="0.499984740745262"/>
          </patternFill>
        </fill>
      </dxf>
    </rfmt>
    <rfmt sheetId="8" sqref="AG555" start="0" length="0">
      <dxf>
        <fill>
          <patternFill patternType="solid">
            <bgColor theme="1" tint="0.499984740745262"/>
          </patternFill>
        </fill>
      </dxf>
    </rfmt>
    <rfmt sheetId="8" sqref="AG556" start="0" length="0">
      <dxf>
        <fill>
          <patternFill patternType="solid">
            <bgColor theme="1" tint="0.499984740745262"/>
          </patternFill>
        </fill>
      </dxf>
    </rfmt>
    <rfmt sheetId="8" sqref="AG557" start="0" length="0">
      <dxf>
        <fill>
          <patternFill patternType="solid">
            <bgColor theme="1" tint="0.499984740745262"/>
          </patternFill>
        </fill>
      </dxf>
    </rfmt>
    <rfmt sheetId="8" sqref="AG558" start="0" length="0">
      <dxf>
        <fill>
          <patternFill patternType="solid">
            <bgColor theme="1" tint="0.499984740745262"/>
          </patternFill>
        </fill>
      </dxf>
    </rfmt>
    <rfmt sheetId="8" sqref="AG559" start="0" length="0">
      <dxf>
        <fill>
          <patternFill patternType="solid">
            <bgColor theme="1" tint="0.499984740745262"/>
          </patternFill>
        </fill>
      </dxf>
    </rfmt>
    <rfmt sheetId="8" sqref="AG560" start="0" length="0">
      <dxf>
        <fill>
          <patternFill patternType="solid">
            <bgColor theme="1" tint="0.499984740745262"/>
          </patternFill>
        </fill>
      </dxf>
    </rfmt>
    <rfmt sheetId="8" sqref="AG561" start="0" length="0">
      <dxf>
        <fill>
          <patternFill patternType="solid">
            <bgColor theme="1" tint="0.499984740745262"/>
          </patternFill>
        </fill>
      </dxf>
    </rfmt>
    <rfmt sheetId="8" sqref="AG562" start="0" length="0">
      <dxf>
        <fill>
          <patternFill patternType="solid">
            <bgColor theme="1" tint="0.499984740745262"/>
          </patternFill>
        </fill>
      </dxf>
    </rfmt>
    <rfmt sheetId="8" sqref="AG563" start="0" length="0">
      <dxf>
        <fill>
          <patternFill patternType="solid">
            <bgColor theme="1" tint="0.499984740745262"/>
          </patternFill>
        </fill>
      </dxf>
    </rfmt>
    <rfmt sheetId="8" sqref="AG564" start="0" length="0">
      <dxf>
        <fill>
          <patternFill patternType="solid">
            <bgColor theme="1" tint="0.499984740745262"/>
          </patternFill>
        </fill>
      </dxf>
    </rfmt>
    <rfmt sheetId="8" sqref="AG565" start="0" length="0">
      <dxf>
        <fill>
          <patternFill patternType="solid">
            <bgColor theme="1" tint="0.499984740745262"/>
          </patternFill>
        </fill>
      </dxf>
    </rfmt>
    <rfmt sheetId="8" sqref="AG566" start="0" length="0">
      <dxf>
        <fill>
          <patternFill patternType="solid">
            <bgColor theme="1" tint="0.499984740745262"/>
          </patternFill>
        </fill>
      </dxf>
    </rfmt>
    <rfmt sheetId="8" sqref="AG567" start="0" length="0">
      <dxf>
        <fill>
          <patternFill patternType="solid">
            <bgColor theme="1" tint="0.499984740745262"/>
          </patternFill>
        </fill>
      </dxf>
    </rfmt>
    <rfmt sheetId="8" sqref="AG568" start="0" length="0">
      <dxf>
        <fill>
          <patternFill patternType="solid">
            <bgColor theme="1" tint="0.499984740745262"/>
          </patternFill>
        </fill>
      </dxf>
    </rfmt>
    <rfmt sheetId="8" sqref="AG569" start="0" length="0">
      <dxf>
        <fill>
          <patternFill patternType="solid">
            <bgColor theme="1" tint="0.499984740745262"/>
          </patternFill>
        </fill>
      </dxf>
    </rfmt>
    <rfmt sheetId="8" sqref="AG570" start="0" length="0">
      <dxf>
        <fill>
          <patternFill patternType="solid">
            <bgColor theme="1" tint="0.499984740745262"/>
          </patternFill>
        </fill>
      </dxf>
    </rfmt>
    <rfmt sheetId="8" sqref="AG571" start="0" length="0">
      <dxf>
        <fill>
          <patternFill patternType="solid">
            <bgColor theme="1" tint="0.499984740745262"/>
          </patternFill>
        </fill>
      </dxf>
    </rfmt>
    <rfmt sheetId="8" sqref="AG572" start="0" length="0">
      <dxf>
        <fill>
          <patternFill patternType="solid">
            <bgColor theme="1" tint="0.499984740745262"/>
          </patternFill>
        </fill>
      </dxf>
    </rfmt>
    <rfmt sheetId="8" sqref="AG573" start="0" length="0">
      <dxf>
        <fill>
          <patternFill patternType="solid">
            <bgColor theme="1" tint="0.499984740745262"/>
          </patternFill>
        </fill>
      </dxf>
    </rfmt>
    <rfmt sheetId="8" sqref="AG574" start="0" length="0">
      <dxf>
        <fill>
          <patternFill patternType="solid">
            <bgColor theme="1" tint="0.499984740745262"/>
          </patternFill>
        </fill>
      </dxf>
    </rfmt>
    <rfmt sheetId="8" sqref="AG575" start="0" length="0">
      <dxf>
        <fill>
          <patternFill patternType="solid">
            <bgColor theme="1" tint="0.499984740745262"/>
          </patternFill>
        </fill>
      </dxf>
    </rfmt>
    <rfmt sheetId="8" sqref="AG576" start="0" length="0">
      <dxf>
        <fill>
          <patternFill patternType="solid">
            <bgColor theme="1" tint="0.499984740745262"/>
          </patternFill>
        </fill>
      </dxf>
    </rfmt>
    <rfmt sheetId="8" sqref="AG577" start="0" length="0">
      <dxf>
        <fill>
          <patternFill patternType="solid">
            <bgColor theme="1" tint="0.499984740745262"/>
          </patternFill>
        </fill>
      </dxf>
    </rfmt>
    <rfmt sheetId="8" sqref="AG578" start="0" length="0">
      <dxf>
        <fill>
          <patternFill patternType="solid">
            <bgColor theme="1" tint="0.499984740745262"/>
          </patternFill>
        </fill>
      </dxf>
    </rfmt>
    <rfmt sheetId="8" sqref="AG579" start="0" length="0">
      <dxf>
        <fill>
          <patternFill patternType="solid">
            <bgColor theme="1" tint="0.499984740745262"/>
          </patternFill>
        </fill>
      </dxf>
    </rfmt>
    <rfmt sheetId="8" sqref="AG580" start="0" length="0">
      <dxf>
        <fill>
          <patternFill patternType="solid">
            <bgColor theme="1" tint="0.499984740745262"/>
          </patternFill>
        </fill>
      </dxf>
    </rfmt>
    <rfmt sheetId="8" sqref="AG581" start="0" length="0">
      <dxf>
        <fill>
          <patternFill patternType="solid">
            <bgColor theme="1" tint="0.499984740745262"/>
          </patternFill>
        </fill>
      </dxf>
    </rfmt>
    <rfmt sheetId="8" sqref="AG582" start="0" length="0">
      <dxf>
        <fill>
          <patternFill patternType="solid">
            <bgColor theme="1" tint="0.499984740745262"/>
          </patternFill>
        </fill>
      </dxf>
    </rfmt>
    <rfmt sheetId="8" sqref="AG583" start="0" length="0">
      <dxf>
        <fill>
          <patternFill patternType="solid">
            <bgColor theme="1" tint="0.499984740745262"/>
          </patternFill>
        </fill>
      </dxf>
    </rfmt>
    <rfmt sheetId="8" sqref="AG584" start="0" length="0">
      <dxf>
        <fill>
          <patternFill patternType="solid">
            <bgColor theme="1" tint="0.499984740745262"/>
          </patternFill>
        </fill>
      </dxf>
    </rfmt>
    <rfmt sheetId="8" sqref="AG585" start="0" length="0">
      <dxf>
        <fill>
          <patternFill patternType="solid">
            <bgColor theme="1" tint="0.499984740745262"/>
          </patternFill>
        </fill>
      </dxf>
    </rfmt>
    <rfmt sheetId="8" sqref="AG586" start="0" length="0">
      <dxf>
        <fill>
          <patternFill patternType="solid">
            <bgColor theme="1" tint="0.499984740745262"/>
          </patternFill>
        </fill>
      </dxf>
    </rfmt>
    <rfmt sheetId="8" sqref="AG587" start="0" length="0">
      <dxf>
        <fill>
          <patternFill patternType="solid">
            <bgColor theme="1" tint="0.499984740745262"/>
          </patternFill>
        </fill>
      </dxf>
    </rfmt>
    <rfmt sheetId="8" sqref="AG588" start="0" length="0">
      <dxf>
        <fill>
          <patternFill patternType="solid">
            <bgColor theme="1" tint="0.499984740745262"/>
          </patternFill>
        </fill>
      </dxf>
    </rfmt>
    <rfmt sheetId="8" sqref="AG589" start="0" length="0">
      <dxf>
        <fill>
          <patternFill patternType="solid">
            <bgColor theme="1" tint="0.499984740745262"/>
          </patternFill>
        </fill>
      </dxf>
    </rfmt>
    <rfmt sheetId="8" sqref="AG590" start="0" length="0">
      <dxf>
        <fill>
          <patternFill patternType="solid">
            <bgColor theme="1" tint="0.499984740745262"/>
          </patternFill>
        </fill>
      </dxf>
    </rfmt>
    <rfmt sheetId="8" sqref="AG591" start="0" length="0">
      <dxf>
        <fill>
          <patternFill patternType="solid">
            <bgColor theme="1" tint="0.499984740745262"/>
          </patternFill>
        </fill>
      </dxf>
    </rfmt>
    <rfmt sheetId="8" sqref="AG592" start="0" length="0">
      <dxf>
        <fill>
          <patternFill patternType="solid">
            <bgColor theme="1" tint="0.499984740745262"/>
          </patternFill>
        </fill>
      </dxf>
    </rfmt>
    <rfmt sheetId="8" sqref="AG593" start="0" length="0">
      <dxf>
        <fill>
          <patternFill patternType="solid">
            <bgColor theme="1" tint="0.499984740745262"/>
          </patternFill>
        </fill>
      </dxf>
    </rfmt>
    <rfmt sheetId="8" sqref="AG594" start="0" length="0">
      <dxf>
        <fill>
          <patternFill patternType="solid">
            <bgColor theme="1" tint="0.499984740745262"/>
          </patternFill>
        </fill>
      </dxf>
    </rfmt>
    <rfmt sheetId="8" sqref="AG595" start="0" length="0">
      <dxf>
        <fill>
          <patternFill patternType="solid">
            <bgColor theme="1" tint="0.499984740745262"/>
          </patternFill>
        </fill>
      </dxf>
    </rfmt>
    <rfmt sheetId="8" sqref="AG596" start="0" length="0">
      <dxf>
        <fill>
          <patternFill patternType="solid">
            <bgColor theme="1" tint="0.499984740745262"/>
          </patternFill>
        </fill>
      </dxf>
    </rfmt>
    <rfmt sheetId="8" sqref="AG597" start="0" length="0">
      <dxf>
        <fill>
          <patternFill patternType="solid">
            <bgColor theme="1" tint="0.499984740745262"/>
          </patternFill>
        </fill>
      </dxf>
    </rfmt>
    <rfmt sheetId="8" sqref="AG598" start="0" length="0">
      <dxf>
        <fill>
          <patternFill patternType="solid">
            <bgColor theme="1" tint="0.499984740745262"/>
          </patternFill>
        </fill>
      </dxf>
    </rfmt>
    <rfmt sheetId="8" sqref="AG599" start="0" length="0">
      <dxf>
        <fill>
          <patternFill patternType="solid">
            <bgColor theme="1" tint="0.499984740745262"/>
          </patternFill>
        </fill>
      </dxf>
    </rfmt>
    <rfmt sheetId="8" sqref="AG600" start="0" length="0">
      <dxf>
        <fill>
          <patternFill patternType="solid">
            <bgColor theme="1" tint="0.499984740745262"/>
          </patternFill>
        </fill>
      </dxf>
    </rfmt>
    <rfmt sheetId="8" sqref="AG601" start="0" length="0">
      <dxf>
        <fill>
          <patternFill patternType="solid">
            <bgColor theme="1" tint="0.499984740745262"/>
          </patternFill>
        </fill>
      </dxf>
    </rfmt>
    <rfmt sheetId="8" sqref="AG602" start="0" length="0">
      <dxf>
        <fill>
          <patternFill patternType="solid">
            <bgColor theme="1" tint="0.499984740745262"/>
          </patternFill>
        </fill>
      </dxf>
    </rfmt>
    <rfmt sheetId="8" sqref="AG603" start="0" length="0">
      <dxf>
        <fill>
          <patternFill patternType="solid">
            <bgColor theme="1" tint="0.499984740745262"/>
          </patternFill>
        </fill>
      </dxf>
    </rfmt>
    <rfmt sheetId="8" sqref="AG604" start="0" length="0">
      <dxf>
        <fill>
          <patternFill patternType="solid">
            <bgColor theme="1" tint="0.499984740745262"/>
          </patternFill>
        </fill>
      </dxf>
    </rfmt>
    <rfmt sheetId="8" sqref="AG605" start="0" length="0">
      <dxf>
        <fill>
          <patternFill patternType="solid">
            <bgColor theme="1" tint="0.499984740745262"/>
          </patternFill>
        </fill>
      </dxf>
    </rfmt>
    <rfmt sheetId="8" sqref="AG606" start="0" length="0">
      <dxf>
        <fill>
          <patternFill patternType="solid">
            <bgColor theme="1" tint="0.499984740745262"/>
          </patternFill>
        </fill>
      </dxf>
    </rfmt>
    <rfmt sheetId="8" sqref="AG607" start="0" length="0">
      <dxf>
        <fill>
          <patternFill patternType="solid">
            <bgColor theme="1" tint="0.499984740745262"/>
          </patternFill>
        </fill>
      </dxf>
    </rfmt>
    <rfmt sheetId="8" sqref="AG608" start="0" length="0">
      <dxf>
        <fill>
          <patternFill patternType="solid">
            <bgColor theme="1" tint="0.499984740745262"/>
          </patternFill>
        </fill>
      </dxf>
    </rfmt>
    <rfmt sheetId="8" sqref="AG609" start="0" length="0">
      <dxf>
        <fill>
          <patternFill patternType="solid">
            <bgColor theme="1" tint="0.499984740745262"/>
          </patternFill>
        </fill>
      </dxf>
    </rfmt>
    <rfmt sheetId="8" sqref="AG610" start="0" length="0">
      <dxf>
        <fill>
          <patternFill patternType="solid">
            <bgColor theme="1" tint="0.499984740745262"/>
          </patternFill>
        </fill>
      </dxf>
    </rfmt>
    <rfmt sheetId="8" sqref="AG611" start="0" length="0">
      <dxf>
        <fill>
          <patternFill patternType="solid">
            <bgColor theme="1" tint="0.499984740745262"/>
          </patternFill>
        </fill>
      </dxf>
    </rfmt>
    <rfmt sheetId="8" sqref="AG612" start="0" length="0">
      <dxf>
        <fill>
          <patternFill patternType="solid">
            <bgColor theme="1" tint="0.499984740745262"/>
          </patternFill>
        </fill>
      </dxf>
    </rfmt>
    <rfmt sheetId="8" sqref="AG613" start="0" length="0">
      <dxf>
        <fill>
          <patternFill patternType="solid">
            <bgColor theme="1" tint="0.499984740745262"/>
          </patternFill>
        </fill>
      </dxf>
    </rfmt>
    <rfmt sheetId="8" sqref="AG614" start="0" length="0">
      <dxf>
        <fill>
          <patternFill patternType="solid">
            <bgColor theme="1" tint="0.499984740745262"/>
          </patternFill>
        </fill>
      </dxf>
    </rfmt>
    <rfmt sheetId="8" sqref="AG615" start="0" length="0">
      <dxf>
        <fill>
          <patternFill patternType="solid">
            <bgColor theme="1" tint="0.499984740745262"/>
          </patternFill>
        </fill>
      </dxf>
    </rfmt>
    <rfmt sheetId="8" sqref="AG616" start="0" length="0">
      <dxf>
        <fill>
          <patternFill patternType="solid">
            <bgColor theme="1" tint="0.499984740745262"/>
          </patternFill>
        </fill>
      </dxf>
    </rfmt>
    <rfmt sheetId="8" sqref="AG617" start="0" length="0">
      <dxf>
        <fill>
          <patternFill patternType="solid">
            <bgColor theme="1" tint="0.499984740745262"/>
          </patternFill>
        </fill>
      </dxf>
    </rfmt>
    <rfmt sheetId="8" sqref="AG618" start="0" length="0">
      <dxf>
        <fill>
          <patternFill patternType="solid">
            <bgColor theme="1" tint="0.499984740745262"/>
          </patternFill>
        </fill>
      </dxf>
    </rfmt>
    <rfmt sheetId="8" sqref="AG619" start="0" length="0">
      <dxf>
        <fill>
          <patternFill patternType="solid">
            <bgColor theme="1" tint="0.499984740745262"/>
          </patternFill>
        </fill>
      </dxf>
    </rfmt>
    <rfmt sheetId="8" sqref="AG620" start="0" length="0">
      <dxf>
        <fill>
          <patternFill patternType="solid">
            <bgColor theme="1" tint="0.499984740745262"/>
          </patternFill>
        </fill>
      </dxf>
    </rfmt>
    <rfmt sheetId="8" sqref="AG621" start="0" length="0">
      <dxf>
        <fill>
          <patternFill patternType="solid">
            <bgColor theme="1" tint="0.499984740745262"/>
          </patternFill>
        </fill>
      </dxf>
    </rfmt>
    <rfmt sheetId="8" sqref="AG622" start="0" length="0">
      <dxf>
        <fill>
          <patternFill patternType="solid">
            <bgColor theme="1" tint="0.499984740745262"/>
          </patternFill>
        </fill>
      </dxf>
    </rfmt>
    <rfmt sheetId="8" sqref="AG623" start="0" length="0">
      <dxf>
        <fill>
          <patternFill patternType="solid">
            <bgColor theme="1" tint="0.499984740745262"/>
          </patternFill>
        </fill>
      </dxf>
    </rfmt>
    <rfmt sheetId="8" sqref="AG624" start="0" length="0">
      <dxf>
        <fill>
          <patternFill patternType="solid">
            <bgColor theme="1" tint="0.499984740745262"/>
          </patternFill>
        </fill>
      </dxf>
    </rfmt>
    <rfmt sheetId="8" sqref="AG625" start="0" length="0">
      <dxf>
        <fill>
          <patternFill patternType="solid">
            <bgColor theme="1" tint="0.499984740745262"/>
          </patternFill>
        </fill>
      </dxf>
    </rfmt>
    <rfmt sheetId="8" sqref="AG626" start="0" length="0">
      <dxf>
        <fill>
          <patternFill patternType="solid">
            <bgColor theme="1" tint="0.499984740745262"/>
          </patternFill>
        </fill>
      </dxf>
    </rfmt>
    <rfmt sheetId="8" sqref="AG627" start="0" length="0">
      <dxf>
        <fill>
          <patternFill patternType="solid">
            <bgColor theme="1" tint="0.499984740745262"/>
          </patternFill>
        </fill>
      </dxf>
    </rfmt>
    <rfmt sheetId="8" sqref="AG628" start="0" length="0">
      <dxf>
        <fill>
          <patternFill patternType="solid">
            <bgColor theme="1" tint="0.499984740745262"/>
          </patternFill>
        </fill>
      </dxf>
    </rfmt>
    <rfmt sheetId="8" sqref="AG629" start="0" length="0">
      <dxf>
        <fill>
          <patternFill patternType="solid">
            <bgColor theme="1" tint="0.499984740745262"/>
          </patternFill>
        </fill>
      </dxf>
    </rfmt>
    <rfmt sheetId="8" sqref="AG630" start="0" length="0">
      <dxf>
        <fill>
          <patternFill patternType="solid">
            <bgColor theme="1" tint="0.499984740745262"/>
          </patternFill>
        </fill>
      </dxf>
    </rfmt>
    <rfmt sheetId="8" sqref="AG631" start="0" length="0">
      <dxf>
        <fill>
          <patternFill patternType="solid">
            <bgColor theme="1" tint="0.499984740745262"/>
          </patternFill>
        </fill>
      </dxf>
    </rfmt>
    <rfmt sheetId="8" sqref="AG632" start="0" length="0">
      <dxf>
        <fill>
          <patternFill patternType="solid">
            <bgColor theme="1" tint="0.499984740745262"/>
          </patternFill>
        </fill>
      </dxf>
    </rfmt>
    <rfmt sheetId="8" sqref="AG633" start="0" length="0">
      <dxf>
        <fill>
          <patternFill patternType="solid">
            <bgColor theme="1" tint="0.499984740745262"/>
          </patternFill>
        </fill>
      </dxf>
    </rfmt>
    <rfmt sheetId="8" sqref="AG634" start="0" length="0">
      <dxf>
        <fill>
          <patternFill patternType="solid">
            <bgColor theme="1" tint="0.499984740745262"/>
          </patternFill>
        </fill>
      </dxf>
    </rfmt>
    <rfmt sheetId="8" sqref="AG635" start="0" length="0">
      <dxf>
        <fill>
          <patternFill patternType="solid">
            <bgColor theme="1" tint="0.499984740745262"/>
          </patternFill>
        </fill>
      </dxf>
    </rfmt>
    <rfmt sheetId="8" sqref="AG636" start="0" length="0">
      <dxf>
        <fill>
          <patternFill patternType="solid">
            <bgColor theme="1" tint="0.499984740745262"/>
          </patternFill>
        </fill>
      </dxf>
    </rfmt>
    <rfmt sheetId="8" sqref="AG637" start="0" length="0">
      <dxf>
        <fill>
          <patternFill patternType="solid">
            <bgColor theme="1" tint="0.499984740745262"/>
          </patternFill>
        </fill>
      </dxf>
    </rfmt>
    <rfmt sheetId="8" sqref="AG638" start="0" length="0">
      <dxf>
        <fill>
          <patternFill patternType="solid">
            <bgColor theme="1" tint="0.499984740745262"/>
          </patternFill>
        </fill>
      </dxf>
    </rfmt>
    <rfmt sheetId="8" sqref="AG639" start="0" length="0">
      <dxf>
        <fill>
          <patternFill patternType="solid">
            <bgColor theme="1" tint="0.499984740745262"/>
          </patternFill>
        </fill>
      </dxf>
    </rfmt>
    <rfmt sheetId="8" sqref="AG640" start="0" length="0">
      <dxf>
        <fill>
          <patternFill patternType="solid">
            <bgColor theme="1" tint="0.499984740745262"/>
          </patternFill>
        </fill>
      </dxf>
    </rfmt>
    <rfmt sheetId="8" sqref="AG641" start="0" length="0">
      <dxf>
        <fill>
          <patternFill patternType="solid">
            <bgColor theme="1" tint="0.499984740745262"/>
          </patternFill>
        </fill>
      </dxf>
    </rfmt>
    <rfmt sheetId="8" sqref="AG642" start="0" length="0">
      <dxf>
        <fill>
          <patternFill patternType="solid">
            <bgColor theme="1" tint="0.499984740745262"/>
          </patternFill>
        </fill>
      </dxf>
    </rfmt>
    <rfmt sheetId="8" sqref="AG643" start="0" length="0">
      <dxf>
        <fill>
          <patternFill patternType="solid">
            <bgColor theme="1" tint="0.499984740745262"/>
          </patternFill>
        </fill>
      </dxf>
    </rfmt>
    <rfmt sheetId="8" sqref="AG644" start="0" length="0">
      <dxf>
        <fill>
          <patternFill patternType="solid">
            <bgColor theme="1" tint="0.499984740745262"/>
          </patternFill>
        </fill>
      </dxf>
    </rfmt>
    <rfmt sheetId="8" sqref="AG645" start="0" length="0">
      <dxf>
        <fill>
          <patternFill patternType="solid">
            <bgColor theme="1" tint="0.499984740745262"/>
          </patternFill>
        </fill>
      </dxf>
    </rfmt>
    <rfmt sheetId="8" sqref="AG646" start="0" length="0">
      <dxf>
        <fill>
          <patternFill patternType="solid">
            <bgColor theme="1" tint="0.499984740745262"/>
          </patternFill>
        </fill>
      </dxf>
    </rfmt>
    <rfmt sheetId="8" sqref="AG647" start="0" length="0">
      <dxf>
        <fill>
          <patternFill patternType="solid">
            <bgColor theme="1" tint="0.499984740745262"/>
          </patternFill>
        </fill>
      </dxf>
    </rfmt>
    <rfmt sheetId="8" sqref="AG648" start="0" length="0">
      <dxf>
        <fill>
          <patternFill patternType="solid">
            <bgColor theme="1" tint="0.499984740745262"/>
          </patternFill>
        </fill>
      </dxf>
    </rfmt>
    <rfmt sheetId="8" sqref="AG649" start="0" length="0">
      <dxf>
        <fill>
          <patternFill patternType="solid">
            <bgColor theme="1" tint="0.499984740745262"/>
          </patternFill>
        </fill>
      </dxf>
    </rfmt>
    <rfmt sheetId="8" sqref="AG650" start="0" length="0">
      <dxf>
        <fill>
          <patternFill patternType="solid">
            <bgColor theme="1" tint="0.499984740745262"/>
          </patternFill>
        </fill>
      </dxf>
    </rfmt>
    <rfmt sheetId="8" sqref="AG651" start="0" length="0">
      <dxf>
        <fill>
          <patternFill patternType="solid">
            <bgColor theme="1" tint="0.499984740745262"/>
          </patternFill>
        </fill>
      </dxf>
    </rfmt>
    <rfmt sheetId="8" sqref="AG652" start="0" length="0">
      <dxf>
        <fill>
          <patternFill patternType="solid">
            <bgColor theme="1" tint="0.499984740745262"/>
          </patternFill>
        </fill>
      </dxf>
    </rfmt>
    <rfmt sheetId="8" sqref="AG653" start="0" length="0">
      <dxf>
        <fill>
          <patternFill patternType="solid">
            <bgColor theme="1" tint="0.499984740745262"/>
          </patternFill>
        </fill>
      </dxf>
    </rfmt>
    <rfmt sheetId="8" sqref="AG654" start="0" length="0">
      <dxf>
        <fill>
          <patternFill patternType="solid">
            <bgColor theme="1" tint="0.499984740745262"/>
          </patternFill>
        </fill>
      </dxf>
    </rfmt>
    <rfmt sheetId="8" sqref="AG655" start="0" length="0">
      <dxf>
        <fill>
          <patternFill patternType="solid">
            <bgColor theme="1" tint="0.499984740745262"/>
          </patternFill>
        </fill>
      </dxf>
    </rfmt>
    <rfmt sheetId="8" sqref="AG656" start="0" length="0">
      <dxf>
        <fill>
          <patternFill patternType="solid">
            <bgColor theme="1" tint="0.499984740745262"/>
          </patternFill>
        </fill>
      </dxf>
    </rfmt>
    <rfmt sheetId="8" sqref="AG657" start="0" length="0">
      <dxf>
        <fill>
          <patternFill patternType="solid">
            <bgColor theme="1" tint="0.499984740745262"/>
          </patternFill>
        </fill>
      </dxf>
    </rfmt>
    <rfmt sheetId="8" sqref="AG658" start="0" length="0">
      <dxf>
        <fill>
          <patternFill patternType="solid">
            <bgColor theme="1" tint="0.499984740745262"/>
          </patternFill>
        </fill>
      </dxf>
    </rfmt>
    <rfmt sheetId="8" sqref="AG659" start="0" length="0">
      <dxf>
        <fill>
          <patternFill patternType="solid">
            <bgColor theme="1" tint="0.499984740745262"/>
          </patternFill>
        </fill>
      </dxf>
    </rfmt>
    <rfmt sheetId="8" sqref="AG660" start="0" length="0">
      <dxf>
        <fill>
          <patternFill patternType="solid">
            <bgColor theme="1" tint="0.499984740745262"/>
          </patternFill>
        </fill>
      </dxf>
    </rfmt>
    <rfmt sheetId="8" sqref="AG661" start="0" length="0">
      <dxf>
        <fill>
          <patternFill patternType="solid">
            <bgColor theme="1" tint="0.499984740745262"/>
          </patternFill>
        </fill>
      </dxf>
    </rfmt>
    <rfmt sheetId="8" sqref="AG662" start="0" length="0">
      <dxf>
        <fill>
          <patternFill patternType="solid">
            <bgColor theme="1" tint="0.499984740745262"/>
          </patternFill>
        </fill>
      </dxf>
    </rfmt>
    <rfmt sheetId="8" sqref="AG663" start="0" length="0">
      <dxf>
        <fill>
          <patternFill patternType="solid">
            <bgColor theme="1" tint="0.499984740745262"/>
          </patternFill>
        </fill>
      </dxf>
    </rfmt>
    <rfmt sheetId="8" sqref="AG664" start="0" length="0">
      <dxf>
        <fill>
          <patternFill patternType="solid">
            <bgColor theme="1" tint="0.499984740745262"/>
          </patternFill>
        </fill>
      </dxf>
    </rfmt>
    <rfmt sheetId="8" sqref="AG665" start="0" length="0">
      <dxf>
        <fill>
          <patternFill patternType="solid">
            <bgColor theme="1" tint="0.499984740745262"/>
          </patternFill>
        </fill>
      </dxf>
    </rfmt>
    <rfmt sheetId="8" sqref="AG666" start="0" length="0">
      <dxf>
        <fill>
          <patternFill patternType="solid">
            <bgColor theme="1" tint="0.499984740745262"/>
          </patternFill>
        </fill>
      </dxf>
    </rfmt>
    <rfmt sheetId="8" sqref="AG667" start="0" length="0">
      <dxf>
        <fill>
          <patternFill patternType="solid">
            <bgColor theme="1" tint="0.499984740745262"/>
          </patternFill>
        </fill>
      </dxf>
    </rfmt>
    <rfmt sheetId="8" sqref="AG668" start="0" length="0">
      <dxf>
        <fill>
          <patternFill patternType="solid">
            <bgColor theme="1" tint="0.499984740745262"/>
          </patternFill>
        </fill>
      </dxf>
    </rfmt>
    <rfmt sheetId="8" sqref="AG669" start="0" length="0">
      <dxf>
        <fill>
          <patternFill patternType="solid">
            <bgColor theme="1" tint="0.499984740745262"/>
          </patternFill>
        </fill>
      </dxf>
    </rfmt>
    <rfmt sheetId="8" sqref="AG670" start="0" length="0">
      <dxf>
        <fill>
          <patternFill patternType="solid">
            <bgColor theme="1" tint="0.499984740745262"/>
          </patternFill>
        </fill>
      </dxf>
    </rfmt>
    <rfmt sheetId="8" sqref="AG671" start="0" length="0">
      <dxf>
        <fill>
          <patternFill patternType="solid">
            <bgColor theme="1" tint="0.499984740745262"/>
          </patternFill>
        </fill>
      </dxf>
    </rfmt>
    <rfmt sheetId="8" sqref="AG672" start="0" length="0">
      <dxf>
        <fill>
          <patternFill patternType="solid">
            <bgColor theme="1" tint="0.499984740745262"/>
          </patternFill>
        </fill>
      </dxf>
    </rfmt>
    <rfmt sheetId="8" sqref="AG673" start="0" length="0">
      <dxf>
        <fill>
          <patternFill patternType="solid">
            <bgColor theme="1" tint="0.499984740745262"/>
          </patternFill>
        </fill>
      </dxf>
    </rfmt>
    <rfmt sheetId="8" sqref="AG674" start="0" length="0">
      <dxf>
        <fill>
          <patternFill patternType="solid">
            <bgColor theme="1" tint="0.499984740745262"/>
          </patternFill>
        </fill>
      </dxf>
    </rfmt>
    <rfmt sheetId="8" sqref="AG675" start="0" length="0">
      <dxf>
        <fill>
          <patternFill patternType="solid">
            <bgColor theme="1" tint="0.499984740745262"/>
          </patternFill>
        </fill>
      </dxf>
    </rfmt>
    <rfmt sheetId="8" sqref="AG676" start="0" length="0">
      <dxf>
        <fill>
          <patternFill patternType="solid">
            <bgColor theme="1" tint="0.499984740745262"/>
          </patternFill>
        </fill>
      </dxf>
    </rfmt>
    <rfmt sheetId="8" sqref="AG677" start="0" length="0">
      <dxf>
        <fill>
          <patternFill patternType="solid">
            <bgColor theme="1" tint="0.499984740745262"/>
          </patternFill>
        </fill>
      </dxf>
    </rfmt>
    <rfmt sheetId="8" sqref="AG678" start="0" length="0">
      <dxf>
        <fill>
          <patternFill patternType="solid">
            <bgColor theme="1" tint="0.499984740745262"/>
          </patternFill>
        </fill>
      </dxf>
    </rfmt>
    <rfmt sheetId="8" sqref="AG679" start="0" length="0">
      <dxf>
        <fill>
          <patternFill patternType="solid">
            <bgColor theme="1" tint="0.499984740745262"/>
          </patternFill>
        </fill>
      </dxf>
    </rfmt>
    <rfmt sheetId="8" sqref="AG680" start="0" length="0">
      <dxf>
        <fill>
          <patternFill patternType="solid">
            <bgColor theme="1" tint="0.499984740745262"/>
          </patternFill>
        </fill>
      </dxf>
    </rfmt>
    <rfmt sheetId="8" sqref="AG681" start="0" length="0">
      <dxf>
        <fill>
          <patternFill patternType="solid">
            <bgColor theme="1" tint="0.499984740745262"/>
          </patternFill>
        </fill>
      </dxf>
    </rfmt>
    <rfmt sheetId="8" sqref="AG682" start="0" length="0">
      <dxf>
        <fill>
          <patternFill patternType="solid">
            <bgColor theme="1" tint="0.499984740745262"/>
          </patternFill>
        </fill>
      </dxf>
    </rfmt>
    <rfmt sheetId="8" sqref="AG683" start="0" length="0">
      <dxf>
        <fill>
          <patternFill patternType="solid">
            <bgColor theme="1" tint="0.499984740745262"/>
          </patternFill>
        </fill>
      </dxf>
    </rfmt>
    <rfmt sheetId="8" sqref="AG684" start="0" length="0">
      <dxf>
        <fill>
          <patternFill patternType="solid">
            <bgColor theme="1" tint="0.499984740745262"/>
          </patternFill>
        </fill>
      </dxf>
    </rfmt>
    <rfmt sheetId="8" sqref="AG685" start="0" length="0">
      <dxf>
        <fill>
          <patternFill patternType="solid">
            <bgColor theme="1" tint="0.499984740745262"/>
          </patternFill>
        </fill>
      </dxf>
    </rfmt>
    <rfmt sheetId="8" sqref="AG686" start="0" length="0">
      <dxf>
        <fill>
          <patternFill patternType="solid">
            <bgColor theme="1" tint="0.499984740745262"/>
          </patternFill>
        </fill>
      </dxf>
    </rfmt>
    <rfmt sheetId="8" sqref="AG687" start="0" length="0">
      <dxf>
        <fill>
          <patternFill patternType="solid">
            <bgColor theme="1" tint="0.499984740745262"/>
          </patternFill>
        </fill>
      </dxf>
    </rfmt>
    <rfmt sheetId="8" sqref="AG688" start="0" length="0">
      <dxf>
        <fill>
          <patternFill patternType="solid">
            <bgColor theme="1" tint="0.499984740745262"/>
          </patternFill>
        </fill>
      </dxf>
    </rfmt>
    <rfmt sheetId="8" sqref="AG689" start="0" length="0">
      <dxf>
        <fill>
          <patternFill patternType="solid">
            <bgColor theme="1" tint="0.499984740745262"/>
          </patternFill>
        </fill>
      </dxf>
    </rfmt>
    <rfmt sheetId="8" sqref="AG690" start="0" length="0">
      <dxf>
        <fill>
          <patternFill patternType="solid">
            <bgColor theme="1" tint="0.499984740745262"/>
          </patternFill>
        </fill>
      </dxf>
    </rfmt>
    <rfmt sheetId="8" sqref="AG691" start="0" length="0">
      <dxf>
        <fill>
          <patternFill patternType="solid">
            <bgColor theme="1" tint="0.499984740745262"/>
          </patternFill>
        </fill>
      </dxf>
    </rfmt>
    <rfmt sheetId="8" sqref="AG692" start="0" length="0">
      <dxf>
        <fill>
          <patternFill patternType="solid">
            <bgColor theme="1" tint="0.499984740745262"/>
          </patternFill>
        </fill>
      </dxf>
    </rfmt>
    <rfmt sheetId="8" sqref="AG693" start="0" length="0">
      <dxf>
        <fill>
          <patternFill patternType="solid">
            <bgColor theme="1" tint="0.499984740745262"/>
          </patternFill>
        </fill>
      </dxf>
    </rfmt>
    <rfmt sheetId="8" sqref="AG694" start="0" length="0">
      <dxf>
        <fill>
          <patternFill patternType="solid">
            <bgColor theme="1" tint="0.499984740745262"/>
          </patternFill>
        </fill>
      </dxf>
    </rfmt>
    <rfmt sheetId="8" sqref="AG695" start="0" length="0">
      <dxf>
        <fill>
          <patternFill patternType="solid">
            <bgColor theme="1" tint="0.499984740745262"/>
          </patternFill>
        </fill>
      </dxf>
    </rfmt>
    <rfmt sheetId="8" sqref="AG696" start="0" length="0">
      <dxf>
        <fill>
          <patternFill patternType="solid">
            <bgColor theme="1" tint="0.499984740745262"/>
          </patternFill>
        </fill>
      </dxf>
    </rfmt>
    <rfmt sheetId="8" sqref="AG697" start="0" length="0">
      <dxf>
        <fill>
          <patternFill patternType="solid">
            <bgColor theme="1" tint="0.499984740745262"/>
          </patternFill>
        </fill>
      </dxf>
    </rfmt>
    <rfmt sheetId="8" sqref="AG698" start="0" length="0">
      <dxf>
        <fill>
          <patternFill patternType="solid">
            <bgColor theme="1" tint="0.499984740745262"/>
          </patternFill>
        </fill>
      </dxf>
    </rfmt>
    <rfmt sheetId="8" sqref="AG699" start="0" length="0">
      <dxf>
        <fill>
          <patternFill patternType="solid">
            <bgColor theme="1" tint="0.499984740745262"/>
          </patternFill>
        </fill>
      </dxf>
    </rfmt>
    <rfmt sheetId="8" sqref="AG700" start="0" length="0">
      <dxf>
        <fill>
          <patternFill patternType="solid">
            <bgColor theme="1" tint="0.499984740745262"/>
          </patternFill>
        </fill>
      </dxf>
    </rfmt>
    <rfmt sheetId="8" sqref="AG701" start="0" length="0">
      <dxf>
        <fill>
          <patternFill patternType="solid">
            <bgColor theme="1" tint="0.499984740745262"/>
          </patternFill>
        </fill>
      </dxf>
    </rfmt>
    <rfmt sheetId="8" sqref="AG702" start="0" length="0">
      <dxf>
        <fill>
          <patternFill patternType="solid">
            <bgColor theme="1" tint="0.499984740745262"/>
          </patternFill>
        </fill>
      </dxf>
    </rfmt>
    <rfmt sheetId="8" sqref="AG703" start="0" length="0">
      <dxf>
        <fill>
          <patternFill patternType="solid">
            <bgColor theme="1" tint="0.499984740745262"/>
          </patternFill>
        </fill>
      </dxf>
    </rfmt>
    <rfmt sheetId="8" sqref="AG704" start="0" length="0">
      <dxf>
        <fill>
          <patternFill patternType="solid">
            <bgColor theme="1" tint="0.499984740745262"/>
          </patternFill>
        </fill>
      </dxf>
    </rfmt>
    <rfmt sheetId="8" sqref="AG705" start="0" length="0">
      <dxf>
        <fill>
          <patternFill patternType="solid">
            <bgColor theme="1" tint="0.499984740745262"/>
          </patternFill>
        </fill>
      </dxf>
    </rfmt>
    <rfmt sheetId="8" sqref="AG706" start="0" length="0">
      <dxf>
        <fill>
          <patternFill patternType="solid">
            <bgColor theme="1" tint="0.499984740745262"/>
          </patternFill>
        </fill>
      </dxf>
    </rfmt>
    <rfmt sheetId="8" sqref="AG707" start="0" length="0">
      <dxf>
        <fill>
          <patternFill patternType="solid">
            <bgColor theme="1" tint="0.499984740745262"/>
          </patternFill>
        </fill>
      </dxf>
    </rfmt>
    <rfmt sheetId="8" sqref="AG708" start="0" length="0">
      <dxf>
        <fill>
          <patternFill patternType="solid">
            <bgColor theme="1" tint="0.499984740745262"/>
          </patternFill>
        </fill>
      </dxf>
    </rfmt>
    <rfmt sheetId="8" sqref="AG709" start="0" length="0">
      <dxf>
        <fill>
          <patternFill patternType="solid">
            <bgColor theme="1" tint="0.499984740745262"/>
          </patternFill>
        </fill>
      </dxf>
    </rfmt>
    <rfmt sheetId="8" sqref="AG710" start="0" length="0">
      <dxf>
        <fill>
          <patternFill patternType="solid">
            <bgColor theme="1" tint="0.499984740745262"/>
          </patternFill>
        </fill>
      </dxf>
    </rfmt>
    <rfmt sheetId="8" sqref="AG711" start="0" length="0">
      <dxf>
        <fill>
          <patternFill patternType="solid">
            <bgColor theme="1" tint="0.499984740745262"/>
          </patternFill>
        </fill>
      </dxf>
    </rfmt>
    <rfmt sheetId="8" sqref="AG712" start="0" length="0">
      <dxf>
        <fill>
          <patternFill patternType="solid">
            <bgColor theme="1" tint="0.499984740745262"/>
          </patternFill>
        </fill>
      </dxf>
    </rfmt>
    <rfmt sheetId="8" sqref="AG713" start="0" length="0">
      <dxf>
        <fill>
          <patternFill patternType="solid">
            <bgColor theme="1" tint="0.499984740745262"/>
          </patternFill>
        </fill>
      </dxf>
    </rfmt>
    <rfmt sheetId="8" sqref="AG714" start="0" length="0">
      <dxf>
        <fill>
          <patternFill patternType="solid">
            <bgColor theme="1" tint="0.499984740745262"/>
          </patternFill>
        </fill>
      </dxf>
    </rfmt>
    <rfmt sheetId="8" sqref="AG715" start="0" length="0">
      <dxf>
        <fill>
          <patternFill patternType="solid">
            <bgColor theme="1" tint="0.499984740745262"/>
          </patternFill>
        </fill>
      </dxf>
    </rfmt>
    <rfmt sheetId="8" sqref="AG716" start="0" length="0">
      <dxf>
        <fill>
          <patternFill patternType="solid">
            <bgColor theme="1" tint="0.499984740745262"/>
          </patternFill>
        </fill>
      </dxf>
    </rfmt>
    <rfmt sheetId="8" sqref="AG717" start="0" length="0">
      <dxf>
        <fill>
          <patternFill patternType="solid">
            <bgColor theme="1" tint="0.499984740745262"/>
          </patternFill>
        </fill>
      </dxf>
    </rfmt>
    <rfmt sheetId="8" sqref="AG718" start="0" length="0">
      <dxf>
        <fill>
          <patternFill patternType="solid">
            <bgColor theme="1" tint="0.499984740745262"/>
          </patternFill>
        </fill>
      </dxf>
    </rfmt>
    <rfmt sheetId="8" sqref="AG719" start="0" length="0">
      <dxf>
        <fill>
          <patternFill patternType="solid">
            <bgColor theme="1" tint="0.499984740745262"/>
          </patternFill>
        </fill>
      </dxf>
    </rfmt>
    <rfmt sheetId="8" sqref="AG720" start="0" length="0">
      <dxf>
        <fill>
          <patternFill patternType="solid">
            <bgColor theme="1" tint="0.499984740745262"/>
          </patternFill>
        </fill>
      </dxf>
    </rfmt>
    <rfmt sheetId="8" sqref="AG721" start="0" length="0">
      <dxf>
        <fill>
          <patternFill patternType="solid">
            <bgColor theme="1" tint="0.499984740745262"/>
          </patternFill>
        </fill>
      </dxf>
    </rfmt>
    <rfmt sheetId="8" sqref="AG722" start="0" length="0">
      <dxf>
        <fill>
          <patternFill patternType="solid">
            <bgColor theme="1" tint="0.499984740745262"/>
          </patternFill>
        </fill>
      </dxf>
    </rfmt>
    <rfmt sheetId="8" sqref="AG723" start="0" length="0">
      <dxf>
        <fill>
          <patternFill patternType="solid">
            <bgColor theme="1" tint="0.499984740745262"/>
          </patternFill>
        </fill>
      </dxf>
    </rfmt>
    <rfmt sheetId="8" sqref="AG724" start="0" length="0">
      <dxf>
        <fill>
          <patternFill patternType="solid">
            <bgColor theme="1" tint="0.499984740745262"/>
          </patternFill>
        </fill>
      </dxf>
    </rfmt>
    <rfmt sheetId="8" sqref="AG725" start="0" length="0">
      <dxf>
        <fill>
          <patternFill patternType="solid">
            <bgColor theme="1" tint="0.499984740745262"/>
          </patternFill>
        </fill>
      </dxf>
    </rfmt>
    <rfmt sheetId="8" sqref="AG726" start="0" length="0">
      <dxf>
        <fill>
          <patternFill patternType="solid">
            <bgColor theme="1" tint="0.499984740745262"/>
          </patternFill>
        </fill>
      </dxf>
    </rfmt>
    <rfmt sheetId="8" sqref="AG727" start="0" length="0">
      <dxf>
        <fill>
          <patternFill patternType="solid">
            <bgColor theme="1" tint="0.499984740745262"/>
          </patternFill>
        </fill>
      </dxf>
    </rfmt>
    <rfmt sheetId="8" sqref="AG728" start="0" length="0">
      <dxf>
        <fill>
          <patternFill patternType="solid">
            <bgColor theme="1" tint="0.499984740745262"/>
          </patternFill>
        </fill>
      </dxf>
    </rfmt>
    <rfmt sheetId="8" sqref="AG729" start="0" length="0">
      <dxf>
        <fill>
          <patternFill patternType="solid">
            <bgColor theme="1" tint="0.499984740745262"/>
          </patternFill>
        </fill>
      </dxf>
    </rfmt>
    <rfmt sheetId="8" sqref="AG730" start="0" length="0">
      <dxf>
        <fill>
          <patternFill patternType="solid">
            <bgColor theme="1" tint="0.499984740745262"/>
          </patternFill>
        </fill>
      </dxf>
    </rfmt>
    <rfmt sheetId="8" sqref="AG731" start="0" length="0">
      <dxf>
        <fill>
          <patternFill patternType="solid">
            <bgColor theme="1" tint="0.499984740745262"/>
          </patternFill>
        </fill>
      </dxf>
    </rfmt>
    <rfmt sheetId="8" sqref="AG732" start="0" length="0">
      <dxf>
        <fill>
          <patternFill patternType="solid">
            <bgColor theme="1" tint="0.499984740745262"/>
          </patternFill>
        </fill>
      </dxf>
    </rfmt>
    <rfmt sheetId="8" sqref="AG733" start="0" length="0">
      <dxf>
        <fill>
          <patternFill patternType="solid">
            <bgColor theme="1" tint="0.499984740745262"/>
          </patternFill>
        </fill>
      </dxf>
    </rfmt>
    <rfmt sheetId="8" sqref="AG734" start="0" length="0">
      <dxf>
        <fill>
          <patternFill patternType="solid">
            <bgColor theme="1" tint="0.499984740745262"/>
          </patternFill>
        </fill>
      </dxf>
    </rfmt>
    <rfmt sheetId="8" sqref="AG735" start="0" length="0">
      <dxf>
        <fill>
          <patternFill patternType="solid">
            <bgColor theme="1" tint="0.499984740745262"/>
          </patternFill>
        </fill>
      </dxf>
    </rfmt>
    <rfmt sheetId="8" sqref="AG736" start="0" length="0">
      <dxf>
        <fill>
          <patternFill patternType="solid">
            <bgColor theme="1" tint="0.499984740745262"/>
          </patternFill>
        </fill>
      </dxf>
    </rfmt>
    <rfmt sheetId="8" sqref="AG737" start="0" length="0">
      <dxf>
        <fill>
          <patternFill patternType="solid">
            <bgColor theme="1" tint="0.499984740745262"/>
          </patternFill>
        </fill>
      </dxf>
    </rfmt>
    <rfmt sheetId="8" sqref="AG738" start="0" length="0">
      <dxf>
        <fill>
          <patternFill patternType="solid">
            <bgColor theme="1" tint="0.499984740745262"/>
          </patternFill>
        </fill>
      </dxf>
    </rfmt>
    <rfmt sheetId="8" sqref="AG739" start="0" length="0">
      <dxf>
        <fill>
          <patternFill patternType="solid">
            <bgColor theme="1" tint="0.499984740745262"/>
          </patternFill>
        </fill>
      </dxf>
    </rfmt>
    <rfmt sheetId="8" sqref="AG740" start="0" length="0">
      <dxf>
        <fill>
          <patternFill patternType="solid">
            <bgColor theme="1" tint="0.499984740745262"/>
          </patternFill>
        </fill>
      </dxf>
    </rfmt>
    <rfmt sheetId="8" sqref="AG741" start="0" length="0">
      <dxf>
        <fill>
          <patternFill patternType="solid">
            <bgColor theme="1" tint="0.499984740745262"/>
          </patternFill>
        </fill>
      </dxf>
    </rfmt>
    <rfmt sheetId="8" sqref="AG742" start="0" length="0">
      <dxf>
        <fill>
          <patternFill patternType="solid">
            <bgColor theme="1" tint="0.499984740745262"/>
          </patternFill>
        </fill>
      </dxf>
    </rfmt>
    <rfmt sheetId="8" sqref="AG743" start="0" length="0">
      <dxf>
        <fill>
          <patternFill patternType="solid">
            <bgColor theme="1" tint="0.499984740745262"/>
          </patternFill>
        </fill>
      </dxf>
    </rfmt>
    <rfmt sheetId="8" sqref="AG744" start="0" length="0">
      <dxf>
        <fill>
          <patternFill patternType="solid">
            <bgColor theme="1" tint="0.499984740745262"/>
          </patternFill>
        </fill>
      </dxf>
    </rfmt>
    <rfmt sheetId="8" sqref="AG745" start="0" length="0">
      <dxf>
        <fill>
          <patternFill patternType="solid">
            <bgColor theme="1" tint="0.499984740745262"/>
          </patternFill>
        </fill>
      </dxf>
    </rfmt>
    <rfmt sheetId="8" sqref="AG746" start="0" length="0">
      <dxf>
        <fill>
          <patternFill patternType="solid">
            <bgColor theme="1" tint="0.499984740745262"/>
          </patternFill>
        </fill>
      </dxf>
    </rfmt>
    <rfmt sheetId="8" sqref="AG747" start="0" length="0">
      <dxf>
        <fill>
          <patternFill patternType="solid">
            <bgColor theme="1" tint="0.499984740745262"/>
          </patternFill>
        </fill>
      </dxf>
    </rfmt>
    <rfmt sheetId="8" sqref="AG748" start="0" length="0">
      <dxf>
        <fill>
          <patternFill patternType="solid">
            <bgColor theme="1" tint="0.499984740745262"/>
          </patternFill>
        </fill>
      </dxf>
    </rfmt>
    <rfmt sheetId="8" sqref="AG749" start="0" length="0">
      <dxf>
        <fill>
          <patternFill patternType="solid">
            <bgColor theme="1" tint="0.499984740745262"/>
          </patternFill>
        </fill>
      </dxf>
    </rfmt>
    <rfmt sheetId="8" sqref="AG750" start="0" length="0">
      <dxf>
        <fill>
          <patternFill patternType="solid">
            <bgColor theme="1" tint="0.499984740745262"/>
          </patternFill>
        </fill>
      </dxf>
    </rfmt>
    <rfmt sheetId="8" sqref="AG751" start="0" length="0">
      <dxf>
        <fill>
          <patternFill patternType="solid">
            <bgColor theme="1" tint="0.499984740745262"/>
          </patternFill>
        </fill>
      </dxf>
    </rfmt>
    <rfmt sheetId="8" sqref="AG752" start="0" length="0">
      <dxf>
        <fill>
          <patternFill patternType="solid">
            <bgColor theme="1" tint="0.499984740745262"/>
          </patternFill>
        </fill>
      </dxf>
    </rfmt>
    <rfmt sheetId="8" sqref="AG753" start="0" length="0">
      <dxf>
        <fill>
          <patternFill patternType="solid">
            <bgColor theme="1" tint="0.499984740745262"/>
          </patternFill>
        </fill>
      </dxf>
    </rfmt>
    <rfmt sheetId="8" sqref="AG754" start="0" length="0">
      <dxf>
        <fill>
          <patternFill patternType="solid">
            <bgColor theme="1" tint="0.499984740745262"/>
          </patternFill>
        </fill>
      </dxf>
    </rfmt>
    <rfmt sheetId="8" sqref="AG755" start="0" length="0">
      <dxf>
        <fill>
          <patternFill patternType="solid">
            <bgColor theme="1" tint="0.499984740745262"/>
          </patternFill>
        </fill>
      </dxf>
    </rfmt>
    <rfmt sheetId="8" sqref="AG756" start="0" length="0">
      <dxf>
        <fill>
          <patternFill patternType="solid">
            <bgColor theme="1" tint="0.499984740745262"/>
          </patternFill>
        </fill>
      </dxf>
    </rfmt>
    <rfmt sheetId="8" sqref="AG757" start="0" length="0">
      <dxf>
        <fill>
          <patternFill patternType="solid">
            <bgColor theme="1" tint="0.499984740745262"/>
          </patternFill>
        </fill>
      </dxf>
    </rfmt>
    <rfmt sheetId="8" sqref="AG758" start="0" length="0">
      <dxf>
        <fill>
          <patternFill patternType="solid">
            <bgColor theme="1" tint="0.499984740745262"/>
          </patternFill>
        </fill>
      </dxf>
    </rfmt>
    <rfmt sheetId="8" sqref="AG759" start="0" length="0">
      <dxf>
        <fill>
          <patternFill patternType="solid">
            <bgColor theme="1" tint="0.499984740745262"/>
          </patternFill>
        </fill>
      </dxf>
    </rfmt>
    <rfmt sheetId="8" sqref="AG760" start="0" length="0">
      <dxf>
        <fill>
          <patternFill patternType="solid">
            <bgColor theme="1" tint="0.499984740745262"/>
          </patternFill>
        </fill>
      </dxf>
    </rfmt>
    <rfmt sheetId="8" sqref="AG761" start="0" length="0">
      <dxf>
        <fill>
          <patternFill patternType="solid">
            <bgColor theme="1" tint="0.499984740745262"/>
          </patternFill>
        </fill>
      </dxf>
    </rfmt>
    <rfmt sheetId="8" sqref="AG762" start="0" length="0">
      <dxf>
        <fill>
          <patternFill patternType="solid">
            <bgColor theme="1" tint="0.499984740745262"/>
          </patternFill>
        </fill>
      </dxf>
    </rfmt>
    <rfmt sheetId="8" sqref="AG763" start="0" length="0">
      <dxf>
        <fill>
          <patternFill patternType="solid">
            <bgColor theme="1" tint="0.499984740745262"/>
          </patternFill>
        </fill>
      </dxf>
    </rfmt>
    <rfmt sheetId="8" sqref="AG764" start="0" length="0">
      <dxf>
        <fill>
          <patternFill patternType="solid">
            <bgColor theme="1" tint="0.499984740745262"/>
          </patternFill>
        </fill>
      </dxf>
    </rfmt>
    <rfmt sheetId="8" sqref="AG765" start="0" length="0">
      <dxf>
        <fill>
          <patternFill patternType="solid">
            <bgColor theme="1" tint="0.499984740745262"/>
          </patternFill>
        </fill>
      </dxf>
    </rfmt>
    <rfmt sheetId="8" sqref="AG766" start="0" length="0">
      <dxf>
        <fill>
          <patternFill patternType="solid">
            <bgColor theme="1" tint="0.499984740745262"/>
          </patternFill>
        </fill>
      </dxf>
    </rfmt>
    <rfmt sheetId="8" sqref="AG767" start="0" length="0">
      <dxf>
        <fill>
          <patternFill patternType="solid">
            <bgColor theme="1" tint="0.499984740745262"/>
          </patternFill>
        </fill>
      </dxf>
    </rfmt>
    <rfmt sheetId="8" sqref="AG768" start="0" length="0">
      <dxf>
        <fill>
          <patternFill patternType="solid">
            <bgColor theme="1" tint="0.499984740745262"/>
          </patternFill>
        </fill>
      </dxf>
    </rfmt>
    <rfmt sheetId="8" sqref="AG769" start="0" length="0">
      <dxf>
        <fill>
          <patternFill patternType="solid">
            <bgColor theme="1" tint="0.499984740745262"/>
          </patternFill>
        </fill>
      </dxf>
    </rfmt>
    <rfmt sheetId="8" sqref="AG770" start="0" length="0">
      <dxf>
        <fill>
          <patternFill patternType="solid">
            <bgColor theme="1" tint="0.499984740745262"/>
          </patternFill>
        </fill>
      </dxf>
    </rfmt>
    <rfmt sheetId="8" sqref="AG771" start="0" length="0">
      <dxf>
        <fill>
          <patternFill patternType="solid">
            <bgColor theme="1" tint="0.499984740745262"/>
          </patternFill>
        </fill>
      </dxf>
    </rfmt>
    <rfmt sheetId="8" sqref="AG772" start="0" length="0">
      <dxf>
        <fill>
          <patternFill patternType="solid">
            <bgColor theme="1" tint="0.499984740745262"/>
          </patternFill>
        </fill>
      </dxf>
    </rfmt>
    <rfmt sheetId="8" sqref="AG773" start="0" length="0">
      <dxf>
        <fill>
          <patternFill patternType="solid">
            <bgColor theme="1" tint="0.499984740745262"/>
          </patternFill>
        </fill>
      </dxf>
    </rfmt>
    <rfmt sheetId="8" sqref="AG774" start="0" length="0">
      <dxf>
        <fill>
          <patternFill patternType="solid">
            <bgColor theme="1" tint="0.499984740745262"/>
          </patternFill>
        </fill>
      </dxf>
    </rfmt>
    <rfmt sheetId="8" sqref="AG775" start="0" length="0">
      <dxf>
        <fill>
          <patternFill patternType="solid">
            <bgColor theme="1" tint="0.499984740745262"/>
          </patternFill>
        </fill>
      </dxf>
    </rfmt>
    <rfmt sheetId="8" sqref="AG776" start="0" length="0">
      <dxf>
        <fill>
          <patternFill patternType="solid">
            <bgColor theme="1" tint="0.499984740745262"/>
          </patternFill>
        </fill>
      </dxf>
    </rfmt>
    <rfmt sheetId="8" sqref="AG777" start="0" length="0">
      <dxf>
        <fill>
          <patternFill patternType="solid">
            <bgColor theme="1" tint="0.499984740745262"/>
          </patternFill>
        </fill>
      </dxf>
    </rfmt>
    <rfmt sheetId="8" sqref="AG778" start="0" length="0">
      <dxf>
        <fill>
          <patternFill patternType="solid">
            <bgColor theme="1" tint="0.499984740745262"/>
          </patternFill>
        </fill>
      </dxf>
    </rfmt>
    <rfmt sheetId="8" sqref="AG779" start="0" length="0">
      <dxf>
        <fill>
          <patternFill patternType="solid">
            <bgColor theme="1" tint="0.499984740745262"/>
          </patternFill>
        </fill>
      </dxf>
    </rfmt>
    <rfmt sheetId="8" sqref="AG780" start="0" length="0">
      <dxf>
        <fill>
          <patternFill patternType="solid">
            <bgColor theme="1" tint="0.499984740745262"/>
          </patternFill>
        </fill>
      </dxf>
    </rfmt>
    <rfmt sheetId="8" sqref="AG781" start="0" length="0">
      <dxf>
        <fill>
          <patternFill patternType="solid">
            <bgColor theme="1" tint="0.499984740745262"/>
          </patternFill>
        </fill>
      </dxf>
    </rfmt>
    <rfmt sheetId="8" sqref="AG782" start="0" length="0">
      <dxf>
        <fill>
          <patternFill patternType="solid">
            <bgColor theme="1" tint="0.499984740745262"/>
          </patternFill>
        </fill>
      </dxf>
    </rfmt>
    <rfmt sheetId="8" sqref="AG783" start="0" length="0">
      <dxf>
        <fill>
          <patternFill patternType="solid">
            <bgColor theme="1" tint="0.499984740745262"/>
          </patternFill>
        </fill>
      </dxf>
    </rfmt>
    <rfmt sheetId="8" sqref="AG784" start="0" length="0">
      <dxf>
        <fill>
          <patternFill patternType="solid">
            <bgColor theme="1" tint="0.499984740745262"/>
          </patternFill>
        </fill>
      </dxf>
    </rfmt>
    <rfmt sheetId="8" sqref="AG785" start="0" length="0">
      <dxf>
        <fill>
          <patternFill patternType="solid">
            <bgColor theme="1" tint="0.499984740745262"/>
          </patternFill>
        </fill>
      </dxf>
    </rfmt>
    <rfmt sheetId="8" sqref="AG786" start="0" length="0">
      <dxf>
        <fill>
          <patternFill patternType="solid">
            <bgColor theme="1" tint="0.499984740745262"/>
          </patternFill>
        </fill>
      </dxf>
    </rfmt>
    <rfmt sheetId="8" sqref="AG787" start="0" length="0">
      <dxf>
        <fill>
          <patternFill patternType="solid">
            <bgColor theme="1" tint="0.499984740745262"/>
          </patternFill>
        </fill>
      </dxf>
    </rfmt>
    <rfmt sheetId="8" sqref="AG788" start="0" length="0">
      <dxf>
        <fill>
          <patternFill patternType="solid">
            <bgColor theme="1" tint="0.499984740745262"/>
          </patternFill>
        </fill>
      </dxf>
    </rfmt>
    <rfmt sheetId="8" sqref="AG789" start="0" length="0">
      <dxf>
        <fill>
          <patternFill patternType="solid">
            <bgColor theme="1" tint="0.499984740745262"/>
          </patternFill>
        </fill>
      </dxf>
    </rfmt>
    <rfmt sheetId="8" sqref="AG790" start="0" length="0">
      <dxf>
        <fill>
          <patternFill patternType="solid">
            <bgColor theme="1" tint="0.499984740745262"/>
          </patternFill>
        </fill>
      </dxf>
    </rfmt>
    <rfmt sheetId="8" sqref="AG791" start="0" length="0">
      <dxf>
        <fill>
          <patternFill patternType="solid">
            <bgColor theme="1" tint="0.499984740745262"/>
          </patternFill>
        </fill>
      </dxf>
    </rfmt>
    <rfmt sheetId="8" sqref="AG792" start="0" length="0">
      <dxf>
        <fill>
          <patternFill patternType="solid">
            <bgColor theme="1" tint="0.499984740745262"/>
          </patternFill>
        </fill>
      </dxf>
    </rfmt>
    <rfmt sheetId="8" sqref="AG793" start="0" length="0">
      <dxf>
        <fill>
          <patternFill patternType="solid">
            <bgColor theme="1" tint="0.499984740745262"/>
          </patternFill>
        </fill>
      </dxf>
    </rfmt>
    <rfmt sheetId="8" sqref="AG794" start="0" length="0">
      <dxf>
        <fill>
          <patternFill patternType="solid">
            <bgColor theme="1" tint="0.499984740745262"/>
          </patternFill>
        </fill>
      </dxf>
    </rfmt>
    <rfmt sheetId="8" sqref="AG795" start="0" length="0">
      <dxf>
        <fill>
          <patternFill patternType="solid">
            <bgColor theme="1" tint="0.499984740745262"/>
          </patternFill>
        </fill>
      </dxf>
    </rfmt>
    <rfmt sheetId="8" sqref="AG796" start="0" length="0">
      <dxf>
        <fill>
          <patternFill patternType="solid">
            <bgColor theme="1" tint="0.499984740745262"/>
          </patternFill>
        </fill>
      </dxf>
    </rfmt>
    <rfmt sheetId="8" sqref="AG797" start="0" length="0">
      <dxf>
        <fill>
          <patternFill patternType="solid">
            <bgColor theme="1" tint="0.499984740745262"/>
          </patternFill>
        </fill>
      </dxf>
    </rfmt>
    <rfmt sheetId="8" sqref="AG798" start="0" length="0">
      <dxf>
        <fill>
          <patternFill patternType="solid">
            <bgColor theme="1" tint="0.499984740745262"/>
          </patternFill>
        </fill>
      </dxf>
    </rfmt>
    <rfmt sheetId="8" sqref="AG799" start="0" length="0">
      <dxf>
        <fill>
          <patternFill patternType="solid">
            <bgColor theme="1" tint="0.499984740745262"/>
          </patternFill>
        </fill>
      </dxf>
    </rfmt>
    <rfmt sheetId="8" sqref="AG800" start="0" length="0">
      <dxf>
        <fill>
          <patternFill patternType="solid">
            <bgColor theme="1" tint="0.499984740745262"/>
          </patternFill>
        </fill>
      </dxf>
    </rfmt>
    <rfmt sheetId="8" sqref="AG801" start="0" length="0">
      <dxf>
        <fill>
          <patternFill patternType="solid">
            <bgColor theme="1" tint="0.499984740745262"/>
          </patternFill>
        </fill>
      </dxf>
    </rfmt>
    <rfmt sheetId="8" sqref="AG802" start="0" length="0">
      <dxf>
        <fill>
          <patternFill patternType="solid">
            <bgColor theme="1" tint="0.499984740745262"/>
          </patternFill>
        </fill>
      </dxf>
    </rfmt>
    <rfmt sheetId="8" sqref="AG803" start="0" length="0">
      <dxf>
        <fill>
          <patternFill patternType="solid">
            <bgColor theme="1" tint="0.499984740745262"/>
          </patternFill>
        </fill>
      </dxf>
    </rfmt>
    <rfmt sheetId="8" sqref="AG804" start="0" length="0">
      <dxf>
        <fill>
          <patternFill patternType="solid">
            <bgColor theme="1" tint="0.499984740745262"/>
          </patternFill>
        </fill>
      </dxf>
    </rfmt>
    <rfmt sheetId="8" sqref="AG805" start="0" length="0">
      <dxf>
        <fill>
          <patternFill patternType="solid">
            <bgColor theme="1" tint="0.499984740745262"/>
          </patternFill>
        </fill>
      </dxf>
    </rfmt>
    <rfmt sheetId="8" sqref="AG806" start="0" length="0">
      <dxf>
        <fill>
          <patternFill patternType="solid">
            <bgColor theme="1" tint="0.499984740745262"/>
          </patternFill>
        </fill>
      </dxf>
    </rfmt>
    <rfmt sheetId="8" sqref="AG807" start="0" length="0">
      <dxf>
        <fill>
          <patternFill patternType="solid">
            <bgColor theme="1" tint="0.499984740745262"/>
          </patternFill>
        </fill>
      </dxf>
    </rfmt>
    <rfmt sheetId="8" sqref="AG808" start="0" length="0">
      <dxf>
        <fill>
          <patternFill patternType="solid">
            <bgColor theme="1" tint="0.499984740745262"/>
          </patternFill>
        </fill>
      </dxf>
    </rfmt>
    <rfmt sheetId="8" sqref="AG809" start="0" length="0">
      <dxf>
        <fill>
          <patternFill patternType="solid">
            <bgColor theme="1" tint="0.499984740745262"/>
          </patternFill>
        </fill>
      </dxf>
    </rfmt>
    <rfmt sheetId="8" sqref="AG810" start="0" length="0">
      <dxf>
        <fill>
          <patternFill patternType="solid">
            <bgColor theme="1" tint="0.499984740745262"/>
          </patternFill>
        </fill>
      </dxf>
    </rfmt>
    <rfmt sheetId="8" sqref="AG811" start="0" length="0">
      <dxf>
        <fill>
          <patternFill patternType="solid">
            <bgColor theme="1" tint="0.499984740745262"/>
          </patternFill>
        </fill>
      </dxf>
    </rfmt>
    <rfmt sheetId="8" sqref="AG812" start="0" length="0">
      <dxf>
        <fill>
          <patternFill patternType="solid">
            <bgColor theme="1" tint="0.499984740745262"/>
          </patternFill>
        </fill>
      </dxf>
    </rfmt>
    <rfmt sheetId="8" sqref="AG813" start="0" length="0">
      <dxf>
        <fill>
          <patternFill patternType="solid">
            <bgColor theme="1" tint="0.499984740745262"/>
          </patternFill>
        </fill>
      </dxf>
    </rfmt>
    <rfmt sheetId="8" sqref="AG814" start="0" length="0">
      <dxf>
        <fill>
          <patternFill patternType="solid">
            <bgColor theme="1" tint="0.499984740745262"/>
          </patternFill>
        </fill>
      </dxf>
    </rfmt>
    <rfmt sheetId="8" sqref="AG815" start="0" length="0">
      <dxf>
        <fill>
          <patternFill patternType="solid">
            <bgColor theme="1" tint="0.499984740745262"/>
          </patternFill>
        </fill>
      </dxf>
    </rfmt>
    <rfmt sheetId="8" sqref="AG816" start="0" length="0">
      <dxf>
        <fill>
          <patternFill patternType="solid">
            <bgColor theme="1" tint="0.499984740745262"/>
          </patternFill>
        </fill>
      </dxf>
    </rfmt>
    <rfmt sheetId="8" sqref="AG817" start="0" length="0">
      <dxf>
        <fill>
          <patternFill patternType="solid">
            <bgColor theme="1" tint="0.499984740745262"/>
          </patternFill>
        </fill>
      </dxf>
    </rfmt>
    <rfmt sheetId="8" sqref="AG818" start="0" length="0">
      <dxf>
        <fill>
          <patternFill patternType="solid">
            <bgColor theme="1" tint="0.499984740745262"/>
          </patternFill>
        </fill>
      </dxf>
    </rfmt>
    <rfmt sheetId="8" sqref="AG819" start="0" length="0">
      <dxf>
        <fill>
          <patternFill patternType="solid">
            <bgColor theme="1" tint="0.499984740745262"/>
          </patternFill>
        </fill>
      </dxf>
    </rfmt>
    <rfmt sheetId="8" sqref="AG820" start="0" length="0">
      <dxf>
        <fill>
          <patternFill patternType="solid">
            <bgColor theme="1" tint="0.499984740745262"/>
          </patternFill>
        </fill>
      </dxf>
    </rfmt>
    <rfmt sheetId="8" sqref="AG821" start="0" length="0">
      <dxf>
        <fill>
          <patternFill patternType="solid">
            <bgColor theme="1" tint="0.499984740745262"/>
          </patternFill>
        </fill>
      </dxf>
    </rfmt>
    <rfmt sheetId="8" sqref="AG822" start="0" length="0">
      <dxf>
        <fill>
          <patternFill patternType="solid">
            <bgColor theme="1" tint="0.499984740745262"/>
          </patternFill>
        </fill>
      </dxf>
    </rfmt>
    <rfmt sheetId="8" sqref="AG823" start="0" length="0">
      <dxf>
        <fill>
          <patternFill patternType="solid">
            <bgColor theme="1" tint="0.499984740745262"/>
          </patternFill>
        </fill>
      </dxf>
    </rfmt>
    <rfmt sheetId="8" sqref="AG824" start="0" length="0">
      <dxf>
        <fill>
          <patternFill patternType="solid">
            <bgColor theme="1" tint="0.499984740745262"/>
          </patternFill>
        </fill>
      </dxf>
    </rfmt>
    <rfmt sheetId="8" sqref="AG825" start="0" length="0">
      <dxf>
        <fill>
          <patternFill patternType="solid">
            <bgColor theme="1" tint="0.499984740745262"/>
          </patternFill>
        </fill>
      </dxf>
    </rfmt>
    <rfmt sheetId="8" sqref="AG826" start="0" length="0">
      <dxf>
        <fill>
          <patternFill patternType="solid">
            <bgColor theme="1" tint="0.499984740745262"/>
          </patternFill>
        </fill>
      </dxf>
    </rfmt>
    <rfmt sheetId="8" sqref="AG827" start="0" length="0">
      <dxf>
        <fill>
          <patternFill patternType="solid">
            <bgColor theme="1" tint="0.499984740745262"/>
          </patternFill>
        </fill>
      </dxf>
    </rfmt>
    <rfmt sheetId="8" sqref="AG828" start="0" length="0">
      <dxf>
        <fill>
          <patternFill patternType="solid">
            <bgColor theme="1" tint="0.499984740745262"/>
          </patternFill>
        </fill>
      </dxf>
    </rfmt>
    <rfmt sheetId="8" sqref="AG829" start="0" length="0">
      <dxf>
        <fill>
          <patternFill patternType="solid">
            <bgColor theme="1" tint="0.499984740745262"/>
          </patternFill>
        </fill>
      </dxf>
    </rfmt>
    <rfmt sheetId="8" sqref="AG830" start="0" length="0">
      <dxf>
        <fill>
          <patternFill patternType="solid">
            <bgColor theme="1" tint="0.499984740745262"/>
          </patternFill>
        </fill>
      </dxf>
    </rfmt>
    <rfmt sheetId="8" sqref="AG831" start="0" length="0">
      <dxf>
        <fill>
          <patternFill patternType="solid">
            <bgColor theme="1" tint="0.499984740745262"/>
          </patternFill>
        </fill>
      </dxf>
    </rfmt>
    <rfmt sheetId="8" sqref="AG832" start="0" length="0">
      <dxf>
        <fill>
          <patternFill patternType="solid">
            <bgColor theme="1" tint="0.499984740745262"/>
          </patternFill>
        </fill>
      </dxf>
    </rfmt>
    <rfmt sheetId="8" sqref="AG833" start="0" length="0">
      <dxf>
        <fill>
          <patternFill patternType="solid">
            <bgColor theme="1" tint="0.499984740745262"/>
          </patternFill>
        </fill>
      </dxf>
    </rfmt>
    <rfmt sheetId="8" sqref="AG834" start="0" length="0">
      <dxf>
        <fill>
          <patternFill patternType="solid">
            <bgColor theme="1" tint="0.499984740745262"/>
          </patternFill>
        </fill>
      </dxf>
    </rfmt>
    <rfmt sheetId="8" sqref="AG835" start="0" length="0">
      <dxf>
        <fill>
          <patternFill patternType="solid">
            <bgColor theme="1" tint="0.499984740745262"/>
          </patternFill>
        </fill>
      </dxf>
    </rfmt>
    <rfmt sheetId="8" sqref="AG836" start="0" length="0">
      <dxf>
        <fill>
          <patternFill patternType="solid">
            <bgColor theme="1" tint="0.499984740745262"/>
          </patternFill>
        </fill>
      </dxf>
    </rfmt>
    <rfmt sheetId="8" sqref="AG837" start="0" length="0">
      <dxf>
        <fill>
          <patternFill patternType="solid">
            <bgColor theme="1" tint="0.499984740745262"/>
          </patternFill>
        </fill>
      </dxf>
    </rfmt>
    <rfmt sheetId="8" sqref="AG838" start="0" length="0">
      <dxf>
        <fill>
          <patternFill patternType="solid">
            <bgColor theme="1" tint="0.499984740745262"/>
          </patternFill>
        </fill>
      </dxf>
    </rfmt>
    <rfmt sheetId="8" sqref="AG839" start="0" length="0">
      <dxf>
        <fill>
          <patternFill patternType="solid">
            <bgColor theme="1" tint="0.499984740745262"/>
          </patternFill>
        </fill>
      </dxf>
    </rfmt>
    <rfmt sheetId="8" sqref="AG840" start="0" length="0">
      <dxf>
        <fill>
          <patternFill patternType="solid">
            <bgColor theme="1" tint="0.499984740745262"/>
          </patternFill>
        </fill>
      </dxf>
    </rfmt>
    <rfmt sheetId="8" sqref="AG841" start="0" length="0">
      <dxf>
        <fill>
          <patternFill patternType="solid">
            <bgColor theme="1" tint="0.499984740745262"/>
          </patternFill>
        </fill>
      </dxf>
    </rfmt>
    <rfmt sheetId="8" sqref="AG842" start="0" length="0">
      <dxf>
        <fill>
          <patternFill patternType="solid">
            <bgColor theme="1" tint="0.499984740745262"/>
          </patternFill>
        </fill>
      </dxf>
    </rfmt>
    <rfmt sheetId="8" sqref="AG843" start="0" length="0">
      <dxf>
        <fill>
          <patternFill patternType="solid">
            <bgColor theme="1" tint="0.499984740745262"/>
          </patternFill>
        </fill>
      </dxf>
    </rfmt>
    <rfmt sheetId="8" sqref="AG844" start="0" length="0">
      <dxf>
        <fill>
          <patternFill patternType="solid">
            <bgColor theme="1" tint="0.499984740745262"/>
          </patternFill>
        </fill>
      </dxf>
    </rfmt>
    <rfmt sheetId="8" sqref="AG845" start="0" length="0">
      <dxf>
        <fill>
          <patternFill patternType="solid">
            <bgColor theme="1" tint="0.499984740745262"/>
          </patternFill>
        </fill>
      </dxf>
    </rfmt>
    <rfmt sheetId="8" sqref="AG846" start="0" length="0">
      <dxf>
        <fill>
          <patternFill patternType="solid">
            <bgColor theme="1" tint="0.499984740745262"/>
          </patternFill>
        </fill>
      </dxf>
    </rfmt>
    <rfmt sheetId="8" sqref="AG847" start="0" length="0">
      <dxf>
        <fill>
          <patternFill patternType="solid">
            <bgColor theme="1" tint="0.499984740745262"/>
          </patternFill>
        </fill>
      </dxf>
    </rfmt>
    <rfmt sheetId="8" sqref="AG848" start="0" length="0">
      <dxf>
        <fill>
          <patternFill patternType="solid">
            <bgColor theme="1" tint="0.499984740745262"/>
          </patternFill>
        </fill>
      </dxf>
    </rfmt>
    <rfmt sheetId="8" sqref="AG849" start="0" length="0">
      <dxf>
        <fill>
          <patternFill patternType="solid">
            <bgColor theme="1" tint="0.499984740745262"/>
          </patternFill>
        </fill>
      </dxf>
    </rfmt>
    <rfmt sheetId="8" sqref="AG850" start="0" length="0">
      <dxf>
        <fill>
          <patternFill patternType="solid">
            <bgColor theme="1" tint="0.499984740745262"/>
          </patternFill>
        </fill>
      </dxf>
    </rfmt>
    <rfmt sheetId="8" sqref="AG851" start="0" length="0">
      <dxf>
        <fill>
          <patternFill patternType="solid">
            <bgColor theme="1" tint="0.499984740745262"/>
          </patternFill>
        </fill>
      </dxf>
    </rfmt>
    <rfmt sheetId="8" sqref="AG852" start="0" length="0">
      <dxf>
        <fill>
          <patternFill patternType="solid">
            <bgColor theme="1" tint="0.499984740745262"/>
          </patternFill>
        </fill>
      </dxf>
    </rfmt>
    <rfmt sheetId="8" sqref="AG853" start="0" length="0">
      <dxf>
        <fill>
          <patternFill patternType="solid">
            <bgColor theme="1" tint="0.499984740745262"/>
          </patternFill>
        </fill>
      </dxf>
    </rfmt>
    <rfmt sheetId="8" sqref="AG854" start="0" length="0">
      <dxf>
        <fill>
          <patternFill patternType="solid">
            <bgColor theme="1" tint="0.499984740745262"/>
          </patternFill>
        </fill>
      </dxf>
    </rfmt>
    <rfmt sheetId="8" sqref="AG855" start="0" length="0">
      <dxf>
        <fill>
          <patternFill patternType="solid">
            <bgColor theme="1" tint="0.499984740745262"/>
          </patternFill>
        </fill>
      </dxf>
    </rfmt>
    <rfmt sheetId="8" sqref="AG856" start="0" length="0">
      <dxf>
        <fill>
          <patternFill patternType="solid">
            <bgColor theme="1" tint="0.499984740745262"/>
          </patternFill>
        </fill>
      </dxf>
    </rfmt>
    <rfmt sheetId="8" sqref="AG857" start="0" length="0">
      <dxf>
        <fill>
          <patternFill patternType="solid">
            <bgColor theme="1" tint="0.499984740745262"/>
          </patternFill>
        </fill>
      </dxf>
    </rfmt>
    <rfmt sheetId="8" sqref="AG858" start="0" length="0">
      <dxf>
        <fill>
          <patternFill patternType="solid">
            <bgColor theme="1" tint="0.499984740745262"/>
          </patternFill>
        </fill>
      </dxf>
    </rfmt>
    <rfmt sheetId="8" sqref="AG859" start="0" length="0">
      <dxf>
        <fill>
          <patternFill patternType="solid">
            <bgColor theme="1" tint="0.499984740745262"/>
          </patternFill>
        </fill>
      </dxf>
    </rfmt>
    <rfmt sheetId="8" sqref="AG860" start="0" length="0">
      <dxf>
        <fill>
          <patternFill patternType="solid">
            <bgColor theme="1" tint="0.499984740745262"/>
          </patternFill>
        </fill>
      </dxf>
    </rfmt>
    <rfmt sheetId="8" sqref="AG861" start="0" length="0">
      <dxf>
        <fill>
          <patternFill patternType="solid">
            <bgColor theme="1" tint="0.499984740745262"/>
          </patternFill>
        </fill>
      </dxf>
    </rfmt>
    <rfmt sheetId="8" sqref="AG862" start="0" length="0">
      <dxf>
        <fill>
          <patternFill patternType="solid">
            <bgColor theme="1" tint="0.499984740745262"/>
          </patternFill>
        </fill>
      </dxf>
    </rfmt>
    <rfmt sheetId="8" sqref="AG863" start="0" length="0">
      <dxf>
        <fill>
          <patternFill patternType="solid">
            <bgColor theme="1" tint="0.499984740745262"/>
          </patternFill>
        </fill>
      </dxf>
    </rfmt>
    <rfmt sheetId="8" sqref="AG864" start="0" length="0">
      <dxf>
        <fill>
          <patternFill patternType="solid">
            <bgColor theme="1" tint="0.499984740745262"/>
          </patternFill>
        </fill>
      </dxf>
    </rfmt>
    <rfmt sheetId="8" sqref="AG865" start="0" length="0">
      <dxf>
        <fill>
          <patternFill patternType="solid">
            <bgColor theme="1" tint="0.499984740745262"/>
          </patternFill>
        </fill>
      </dxf>
    </rfmt>
    <rfmt sheetId="8" sqref="AG866" start="0" length="0">
      <dxf>
        <fill>
          <patternFill patternType="solid">
            <bgColor theme="1" tint="0.499984740745262"/>
          </patternFill>
        </fill>
      </dxf>
    </rfmt>
    <rfmt sheetId="8" sqref="AG867" start="0" length="0">
      <dxf>
        <fill>
          <patternFill patternType="solid">
            <bgColor theme="1" tint="0.499984740745262"/>
          </patternFill>
        </fill>
      </dxf>
    </rfmt>
    <rfmt sheetId="8" sqref="AG868" start="0" length="0">
      <dxf>
        <fill>
          <patternFill patternType="solid">
            <bgColor theme="1" tint="0.499984740745262"/>
          </patternFill>
        </fill>
      </dxf>
    </rfmt>
    <rfmt sheetId="8" sqref="AG869" start="0" length="0">
      <dxf>
        <fill>
          <patternFill patternType="solid">
            <bgColor theme="1" tint="0.499984740745262"/>
          </patternFill>
        </fill>
      </dxf>
    </rfmt>
    <rfmt sheetId="8" sqref="AG870" start="0" length="0">
      <dxf>
        <fill>
          <patternFill patternType="solid">
            <bgColor theme="1" tint="0.499984740745262"/>
          </patternFill>
        </fill>
      </dxf>
    </rfmt>
    <rfmt sheetId="8" sqref="AG871" start="0" length="0">
      <dxf>
        <fill>
          <patternFill patternType="solid">
            <bgColor theme="1" tint="0.499984740745262"/>
          </patternFill>
        </fill>
      </dxf>
    </rfmt>
    <rfmt sheetId="8" sqref="AG872" start="0" length="0">
      <dxf>
        <fill>
          <patternFill patternType="solid">
            <bgColor theme="1" tint="0.499984740745262"/>
          </patternFill>
        </fill>
      </dxf>
    </rfmt>
    <rfmt sheetId="8" sqref="AG873" start="0" length="0">
      <dxf>
        <fill>
          <patternFill patternType="solid">
            <bgColor theme="1" tint="0.499984740745262"/>
          </patternFill>
        </fill>
      </dxf>
    </rfmt>
    <rfmt sheetId="8" sqref="AG874" start="0" length="0">
      <dxf>
        <fill>
          <patternFill patternType="solid">
            <bgColor theme="1" tint="0.499984740745262"/>
          </patternFill>
        </fill>
      </dxf>
    </rfmt>
    <rfmt sheetId="8" sqref="AG875" start="0" length="0">
      <dxf>
        <fill>
          <patternFill patternType="solid">
            <bgColor theme="1" tint="0.499984740745262"/>
          </patternFill>
        </fill>
      </dxf>
    </rfmt>
    <rfmt sheetId="8" sqref="AG876" start="0" length="0">
      <dxf>
        <fill>
          <patternFill patternType="solid">
            <bgColor theme="1" tint="0.499984740745262"/>
          </patternFill>
        </fill>
      </dxf>
    </rfmt>
    <rfmt sheetId="8" sqref="AG877" start="0" length="0">
      <dxf>
        <fill>
          <patternFill patternType="solid">
            <bgColor theme="1" tint="0.499984740745262"/>
          </patternFill>
        </fill>
      </dxf>
    </rfmt>
    <rfmt sheetId="8" sqref="AG878" start="0" length="0">
      <dxf>
        <fill>
          <patternFill patternType="solid">
            <bgColor theme="1" tint="0.499984740745262"/>
          </patternFill>
        </fill>
      </dxf>
    </rfmt>
    <rfmt sheetId="8" sqref="AG879" start="0" length="0">
      <dxf>
        <fill>
          <patternFill patternType="solid">
            <bgColor theme="1" tint="0.499984740745262"/>
          </patternFill>
        </fill>
      </dxf>
    </rfmt>
    <rfmt sheetId="8" sqref="AG880" start="0" length="0">
      <dxf>
        <fill>
          <patternFill patternType="solid">
            <bgColor theme="1" tint="0.499984740745262"/>
          </patternFill>
        </fill>
      </dxf>
    </rfmt>
    <rfmt sheetId="8" sqref="AG881" start="0" length="0">
      <dxf>
        <fill>
          <patternFill patternType="solid">
            <bgColor theme="1" tint="0.499984740745262"/>
          </patternFill>
        </fill>
      </dxf>
    </rfmt>
    <rfmt sheetId="8" sqref="AG882" start="0" length="0">
      <dxf>
        <fill>
          <patternFill patternType="solid">
            <bgColor theme="1" tint="0.499984740745262"/>
          </patternFill>
        </fill>
      </dxf>
    </rfmt>
    <rfmt sheetId="8" sqref="AG883" start="0" length="0">
      <dxf>
        <fill>
          <patternFill patternType="solid">
            <bgColor theme="1" tint="0.499984740745262"/>
          </patternFill>
        </fill>
      </dxf>
    </rfmt>
    <rfmt sheetId="8" sqref="AG884" start="0" length="0">
      <dxf>
        <fill>
          <patternFill patternType="solid">
            <bgColor theme="1" tint="0.499984740745262"/>
          </patternFill>
        </fill>
      </dxf>
    </rfmt>
    <rfmt sheetId="8" sqref="AG885" start="0" length="0">
      <dxf>
        <fill>
          <patternFill patternType="solid">
            <bgColor theme="1" tint="0.499984740745262"/>
          </patternFill>
        </fill>
      </dxf>
    </rfmt>
    <rfmt sheetId="8" sqref="AG886" start="0" length="0">
      <dxf>
        <fill>
          <patternFill patternType="solid">
            <bgColor theme="1" tint="0.499984740745262"/>
          </patternFill>
        </fill>
      </dxf>
    </rfmt>
    <rfmt sheetId="8" sqref="AG887" start="0" length="0">
      <dxf>
        <fill>
          <patternFill patternType="solid">
            <bgColor theme="1" tint="0.499984740745262"/>
          </patternFill>
        </fill>
      </dxf>
    </rfmt>
    <rfmt sheetId="8" sqref="AG888" start="0" length="0">
      <dxf>
        <fill>
          <patternFill patternType="solid">
            <bgColor theme="1" tint="0.499984740745262"/>
          </patternFill>
        </fill>
      </dxf>
    </rfmt>
    <rfmt sheetId="8" sqref="AG889" start="0" length="0">
      <dxf>
        <fill>
          <patternFill patternType="solid">
            <bgColor theme="1" tint="0.499984740745262"/>
          </patternFill>
        </fill>
      </dxf>
    </rfmt>
    <rfmt sheetId="8" sqref="AG890" start="0" length="0">
      <dxf>
        <fill>
          <patternFill patternType="solid">
            <bgColor theme="1" tint="0.499984740745262"/>
          </patternFill>
        </fill>
      </dxf>
    </rfmt>
    <rfmt sheetId="8" sqref="AG891" start="0" length="0">
      <dxf>
        <fill>
          <patternFill patternType="solid">
            <bgColor theme="1" tint="0.499984740745262"/>
          </patternFill>
        </fill>
      </dxf>
    </rfmt>
    <rfmt sheetId="8" sqref="AG892" start="0" length="0">
      <dxf>
        <fill>
          <patternFill patternType="solid">
            <bgColor theme="1" tint="0.499984740745262"/>
          </patternFill>
        </fill>
      </dxf>
    </rfmt>
    <rfmt sheetId="8" sqref="AG893" start="0" length="0">
      <dxf>
        <fill>
          <patternFill patternType="solid">
            <bgColor theme="1" tint="0.499984740745262"/>
          </patternFill>
        </fill>
      </dxf>
    </rfmt>
    <rfmt sheetId="8" sqref="AG894" start="0" length="0">
      <dxf>
        <fill>
          <patternFill patternType="solid">
            <bgColor theme="1" tint="0.499984740745262"/>
          </patternFill>
        </fill>
      </dxf>
    </rfmt>
    <rfmt sheetId="8" sqref="AG895" start="0" length="0">
      <dxf>
        <fill>
          <patternFill patternType="solid">
            <bgColor theme="1" tint="0.499984740745262"/>
          </patternFill>
        </fill>
      </dxf>
    </rfmt>
    <rfmt sheetId="8" sqref="AG896" start="0" length="0">
      <dxf>
        <fill>
          <patternFill patternType="solid">
            <bgColor theme="1" tint="0.499984740745262"/>
          </patternFill>
        </fill>
      </dxf>
    </rfmt>
    <rfmt sheetId="8" sqref="AG897" start="0" length="0">
      <dxf>
        <fill>
          <patternFill patternType="solid">
            <bgColor theme="1" tint="0.499984740745262"/>
          </patternFill>
        </fill>
      </dxf>
    </rfmt>
    <rfmt sheetId="8" sqref="AG898" start="0" length="0">
      <dxf>
        <fill>
          <patternFill patternType="solid">
            <bgColor theme="1" tint="0.499984740745262"/>
          </patternFill>
        </fill>
      </dxf>
    </rfmt>
    <rfmt sheetId="8" sqref="AG899" start="0" length="0">
      <dxf>
        <fill>
          <patternFill patternType="solid">
            <bgColor theme="1" tint="0.499984740745262"/>
          </patternFill>
        </fill>
      </dxf>
    </rfmt>
    <rfmt sheetId="8" sqref="AG900" start="0" length="0">
      <dxf>
        <fill>
          <patternFill patternType="solid">
            <bgColor theme="1" tint="0.499984740745262"/>
          </patternFill>
        </fill>
      </dxf>
    </rfmt>
    <rfmt sheetId="8" sqref="AG901" start="0" length="0">
      <dxf>
        <fill>
          <patternFill patternType="solid">
            <bgColor theme="1" tint="0.499984740745262"/>
          </patternFill>
        </fill>
      </dxf>
    </rfmt>
    <rfmt sheetId="8" sqref="AG902" start="0" length="0">
      <dxf>
        <fill>
          <patternFill patternType="solid">
            <bgColor theme="1" tint="0.499984740745262"/>
          </patternFill>
        </fill>
      </dxf>
    </rfmt>
    <rfmt sheetId="8" sqref="AG903" start="0" length="0">
      <dxf>
        <fill>
          <patternFill patternType="solid">
            <bgColor theme="1" tint="0.499984740745262"/>
          </patternFill>
        </fill>
      </dxf>
    </rfmt>
    <rfmt sheetId="8" sqref="AG904" start="0" length="0">
      <dxf>
        <fill>
          <patternFill patternType="solid">
            <bgColor theme="1" tint="0.499984740745262"/>
          </patternFill>
        </fill>
      </dxf>
    </rfmt>
    <rfmt sheetId="8" sqref="AG905" start="0" length="0">
      <dxf>
        <fill>
          <patternFill patternType="solid">
            <bgColor theme="1" tint="0.499984740745262"/>
          </patternFill>
        </fill>
      </dxf>
    </rfmt>
    <rfmt sheetId="8" sqref="AG906" start="0" length="0">
      <dxf>
        <fill>
          <patternFill patternType="solid">
            <bgColor theme="1" tint="0.499984740745262"/>
          </patternFill>
        </fill>
      </dxf>
    </rfmt>
    <rfmt sheetId="8" sqref="AG907" start="0" length="0">
      <dxf>
        <fill>
          <patternFill patternType="solid">
            <bgColor theme="1" tint="0.499984740745262"/>
          </patternFill>
        </fill>
      </dxf>
    </rfmt>
    <rfmt sheetId="8" sqref="AG908" start="0" length="0">
      <dxf>
        <fill>
          <patternFill patternType="solid">
            <bgColor theme="1" tint="0.499984740745262"/>
          </patternFill>
        </fill>
      </dxf>
    </rfmt>
    <rfmt sheetId="8" sqref="AG909" start="0" length="0">
      <dxf>
        <fill>
          <patternFill patternType="solid">
            <bgColor theme="1" tint="0.499984740745262"/>
          </patternFill>
        </fill>
      </dxf>
    </rfmt>
    <rfmt sheetId="8" sqref="AG910" start="0" length="0">
      <dxf>
        <fill>
          <patternFill patternType="solid">
            <bgColor theme="1" tint="0.499984740745262"/>
          </patternFill>
        </fill>
      </dxf>
    </rfmt>
    <rfmt sheetId="8" sqref="AG911" start="0" length="0">
      <dxf>
        <fill>
          <patternFill patternType="solid">
            <bgColor theme="1" tint="0.499984740745262"/>
          </patternFill>
        </fill>
      </dxf>
    </rfmt>
    <rfmt sheetId="8" sqref="AG912" start="0" length="0">
      <dxf>
        <fill>
          <patternFill patternType="solid">
            <bgColor theme="1" tint="0.499984740745262"/>
          </patternFill>
        </fill>
      </dxf>
    </rfmt>
    <rfmt sheetId="8" sqref="AG913" start="0" length="0">
      <dxf>
        <fill>
          <patternFill patternType="solid">
            <bgColor theme="1" tint="0.499984740745262"/>
          </patternFill>
        </fill>
      </dxf>
    </rfmt>
    <rfmt sheetId="8" sqref="AG914" start="0" length="0">
      <dxf>
        <fill>
          <patternFill patternType="solid">
            <bgColor theme="1" tint="0.499984740745262"/>
          </patternFill>
        </fill>
      </dxf>
    </rfmt>
    <rfmt sheetId="8" sqref="AG915" start="0" length="0">
      <dxf>
        <fill>
          <patternFill patternType="solid">
            <bgColor theme="1" tint="0.499984740745262"/>
          </patternFill>
        </fill>
      </dxf>
    </rfmt>
    <rfmt sheetId="8" sqref="AG916" start="0" length="0">
      <dxf>
        <fill>
          <patternFill patternType="solid">
            <bgColor theme="1" tint="0.499984740745262"/>
          </patternFill>
        </fill>
      </dxf>
    </rfmt>
    <rfmt sheetId="8" sqref="AG917" start="0" length="0">
      <dxf>
        <fill>
          <patternFill patternType="solid">
            <bgColor theme="1" tint="0.499984740745262"/>
          </patternFill>
        </fill>
      </dxf>
    </rfmt>
    <rfmt sheetId="8" sqref="AG918" start="0" length="0">
      <dxf>
        <fill>
          <patternFill patternType="solid">
            <bgColor theme="1" tint="0.499984740745262"/>
          </patternFill>
        </fill>
      </dxf>
    </rfmt>
    <rfmt sheetId="8" sqref="AG919" start="0" length="0">
      <dxf>
        <fill>
          <patternFill patternType="solid">
            <bgColor theme="1" tint="0.499984740745262"/>
          </patternFill>
        </fill>
      </dxf>
    </rfmt>
    <rfmt sheetId="8" sqref="AG920" start="0" length="0">
      <dxf>
        <fill>
          <patternFill patternType="solid">
            <bgColor theme="1" tint="0.499984740745262"/>
          </patternFill>
        </fill>
      </dxf>
    </rfmt>
    <rfmt sheetId="8" sqref="AG921" start="0" length="0">
      <dxf>
        <fill>
          <patternFill patternType="solid">
            <bgColor theme="1" tint="0.499984740745262"/>
          </patternFill>
        </fill>
      </dxf>
    </rfmt>
    <rfmt sheetId="8" sqref="AG922" start="0" length="0">
      <dxf>
        <fill>
          <patternFill patternType="solid">
            <bgColor theme="1" tint="0.499984740745262"/>
          </patternFill>
        </fill>
      </dxf>
    </rfmt>
    <rfmt sheetId="8" sqref="AG923" start="0" length="0">
      <dxf>
        <fill>
          <patternFill patternType="solid">
            <bgColor theme="1" tint="0.499984740745262"/>
          </patternFill>
        </fill>
      </dxf>
    </rfmt>
    <rfmt sheetId="8" sqref="AG924" start="0" length="0">
      <dxf>
        <fill>
          <patternFill patternType="solid">
            <bgColor theme="1" tint="0.499984740745262"/>
          </patternFill>
        </fill>
      </dxf>
    </rfmt>
    <rfmt sheetId="8" sqref="AG925" start="0" length="0">
      <dxf>
        <fill>
          <patternFill patternType="solid">
            <bgColor theme="1" tint="0.499984740745262"/>
          </patternFill>
        </fill>
      </dxf>
    </rfmt>
    <rfmt sheetId="8" sqref="AG926" start="0" length="0">
      <dxf>
        <fill>
          <patternFill patternType="solid">
            <bgColor theme="1" tint="0.499984740745262"/>
          </patternFill>
        </fill>
      </dxf>
    </rfmt>
    <rfmt sheetId="8" sqref="AG927" start="0" length="0">
      <dxf>
        <fill>
          <patternFill patternType="solid">
            <bgColor theme="1" tint="0.499984740745262"/>
          </patternFill>
        </fill>
      </dxf>
    </rfmt>
    <rfmt sheetId="8" sqref="AG928" start="0" length="0">
      <dxf>
        <fill>
          <patternFill patternType="solid">
            <bgColor theme="1" tint="0.499984740745262"/>
          </patternFill>
        </fill>
      </dxf>
    </rfmt>
    <rfmt sheetId="8" sqref="AG929" start="0" length="0">
      <dxf>
        <fill>
          <patternFill patternType="solid">
            <bgColor theme="1" tint="0.499984740745262"/>
          </patternFill>
        </fill>
      </dxf>
    </rfmt>
    <rfmt sheetId="8" sqref="AG930" start="0" length="0">
      <dxf>
        <fill>
          <patternFill patternType="solid">
            <bgColor theme="1" tint="0.499984740745262"/>
          </patternFill>
        </fill>
      </dxf>
    </rfmt>
    <rfmt sheetId="8" sqref="AG931" start="0" length="0">
      <dxf>
        <fill>
          <patternFill patternType="solid">
            <bgColor theme="1" tint="0.499984740745262"/>
          </patternFill>
        </fill>
      </dxf>
    </rfmt>
    <rfmt sheetId="8" sqref="AG932" start="0" length="0">
      <dxf>
        <fill>
          <patternFill patternType="solid">
            <bgColor theme="1" tint="0.499984740745262"/>
          </patternFill>
        </fill>
      </dxf>
    </rfmt>
    <rfmt sheetId="8" sqref="AG933" start="0" length="0">
      <dxf>
        <fill>
          <patternFill patternType="solid">
            <bgColor theme="1" tint="0.499984740745262"/>
          </patternFill>
        </fill>
      </dxf>
    </rfmt>
    <rfmt sheetId="8" sqref="AG934" start="0" length="0">
      <dxf>
        <fill>
          <patternFill patternType="solid">
            <bgColor theme="1" tint="0.499984740745262"/>
          </patternFill>
        </fill>
      </dxf>
    </rfmt>
    <rfmt sheetId="8" sqref="AG935" start="0" length="0">
      <dxf>
        <fill>
          <patternFill patternType="solid">
            <bgColor theme="1" tint="0.499984740745262"/>
          </patternFill>
        </fill>
      </dxf>
    </rfmt>
    <rfmt sheetId="8" sqref="AG936" start="0" length="0">
      <dxf>
        <fill>
          <patternFill patternType="solid">
            <bgColor theme="1" tint="0.499984740745262"/>
          </patternFill>
        </fill>
      </dxf>
    </rfmt>
    <rfmt sheetId="8" sqref="AG937" start="0" length="0">
      <dxf>
        <fill>
          <patternFill patternType="solid">
            <bgColor theme="1" tint="0.499984740745262"/>
          </patternFill>
        </fill>
      </dxf>
    </rfmt>
    <rfmt sheetId="8" sqref="AG938" start="0" length="0">
      <dxf>
        <fill>
          <patternFill patternType="solid">
            <bgColor theme="1" tint="0.499984740745262"/>
          </patternFill>
        </fill>
      </dxf>
    </rfmt>
    <rfmt sheetId="8" sqref="AG939" start="0" length="0">
      <dxf>
        <fill>
          <patternFill patternType="solid">
            <bgColor theme="1" tint="0.499984740745262"/>
          </patternFill>
        </fill>
      </dxf>
    </rfmt>
    <rfmt sheetId="8" sqref="AG940" start="0" length="0">
      <dxf>
        <fill>
          <patternFill patternType="solid">
            <bgColor theme="1" tint="0.499984740745262"/>
          </patternFill>
        </fill>
      </dxf>
    </rfmt>
    <rfmt sheetId="8" sqref="AG941" start="0" length="0">
      <dxf>
        <fill>
          <patternFill patternType="solid">
            <bgColor theme="1" tint="0.499984740745262"/>
          </patternFill>
        </fill>
      </dxf>
    </rfmt>
    <rfmt sheetId="8" sqref="AG942" start="0" length="0">
      <dxf>
        <fill>
          <patternFill patternType="solid">
            <bgColor theme="1" tint="0.499984740745262"/>
          </patternFill>
        </fill>
      </dxf>
    </rfmt>
    <rfmt sheetId="8" sqref="AG943" start="0" length="0">
      <dxf>
        <fill>
          <patternFill patternType="solid">
            <bgColor theme="1" tint="0.499984740745262"/>
          </patternFill>
        </fill>
      </dxf>
    </rfmt>
    <rfmt sheetId="8" sqref="AG944" start="0" length="0">
      <dxf>
        <fill>
          <patternFill patternType="solid">
            <bgColor theme="1" tint="0.499984740745262"/>
          </patternFill>
        </fill>
      </dxf>
    </rfmt>
    <rfmt sheetId="8" sqref="AG945" start="0" length="0">
      <dxf>
        <fill>
          <patternFill patternType="solid">
            <bgColor theme="1" tint="0.499984740745262"/>
          </patternFill>
        </fill>
      </dxf>
    </rfmt>
    <rfmt sheetId="8" sqref="AG946" start="0" length="0">
      <dxf>
        <fill>
          <patternFill patternType="solid">
            <bgColor theme="1" tint="0.499984740745262"/>
          </patternFill>
        </fill>
      </dxf>
    </rfmt>
    <rfmt sheetId="8" sqref="AG947" start="0" length="0">
      <dxf>
        <fill>
          <patternFill patternType="solid">
            <bgColor theme="1" tint="0.499984740745262"/>
          </patternFill>
        </fill>
      </dxf>
    </rfmt>
    <rfmt sheetId="8" sqref="AG948" start="0" length="0">
      <dxf>
        <fill>
          <patternFill patternType="solid">
            <bgColor theme="1" tint="0.499984740745262"/>
          </patternFill>
        </fill>
      </dxf>
    </rfmt>
    <rfmt sheetId="8" sqref="AG949" start="0" length="0">
      <dxf>
        <fill>
          <patternFill patternType="solid">
            <bgColor theme="1" tint="0.499984740745262"/>
          </patternFill>
        </fill>
      </dxf>
    </rfmt>
    <rfmt sheetId="8" sqref="AG950" start="0" length="0">
      <dxf>
        <fill>
          <patternFill patternType="solid">
            <bgColor theme="1" tint="0.499984740745262"/>
          </patternFill>
        </fill>
      </dxf>
    </rfmt>
    <rfmt sheetId="8" sqref="AG951" start="0" length="0">
      <dxf>
        <fill>
          <patternFill patternType="solid">
            <bgColor theme="1" tint="0.499984740745262"/>
          </patternFill>
        </fill>
      </dxf>
    </rfmt>
    <rfmt sheetId="8" sqref="AG952" start="0" length="0">
      <dxf>
        <fill>
          <patternFill patternType="solid">
            <bgColor theme="1" tint="0.499984740745262"/>
          </patternFill>
        </fill>
      </dxf>
    </rfmt>
    <rfmt sheetId="8" sqref="AG953" start="0" length="0">
      <dxf>
        <fill>
          <patternFill patternType="solid">
            <bgColor theme="1" tint="0.499984740745262"/>
          </patternFill>
        </fill>
      </dxf>
    </rfmt>
    <rfmt sheetId="8" sqref="AG954" start="0" length="0">
      <dxf>
        <fill>
          <patternFill patternType="solid">
            <bgColor theme="1" tint="0.499984740745262"/>
          </patternFill>
        </fill>
      </dxf>
    </rfmt>
    <rfmt sheetId="8" sqref="AG955" start="0" length="0">
      <dxf>
        <fill>
          <patternFill patternType="solid">
            <bgColor theme="1" tint="0.499984740745262"/>
          </patternFill>
        </fill>
      </dxf>
    </rfmt>
    <rfmt sheetId="8" sqref="AG956" start="0" length="0">
      <dxf>
        <fill>
          <patternFill patternType="solid">
            <bgColor theme="1" tint="0.499984740745262"/>
          </patternFill>
        </fill>
      </dxf>
    </rfmt>
    <rfmt sheetId="8" sqref="AG957" start="0" length="0">
      <dxf>
        <fill>
          <patternFill patternType="solid">
            <bgColor theme="1" tint="0.499984740745262"/>
          </patternFill>
        </fill>
      </dxf>
    </rfmt>
    <rfmt sheetId="8" sqref="AG958" start="0" length="0">
      <dxf>
        <fill>
          <patternFill patternType="solid">
            <bgColor theme="1" tint="0.499984740745262"/>
          </patternFill>
        </fill>
      </dxf>
    </rfmt>
    <rfmt sheetId="8" sqref="AG959" start="0" length="0">
      <dxf>
        <fill>
          <patternFill patternType="solid">
            <bgColor theme="1" tint="0.499984740745262"/>
          </patternFill>
        </fill>
      </dxf>
    </rfmt>
    <rfmt sheetId="8" sqref="AG960" start="0" length="0">
      <dxf>
        <fill>
          <patternFill patternType="solid">
            <bgColor theme="1" tint="0.499984740745262"/>
          </patternFill>
        </fill>
      </dxf>
    </rfmt>
    <rfmt sheetId="8" sqref="AG961" start="0" length="0">
      <dxf>
        <fill>
          <patternFill patternType="solid">
            <bgColor theme="1" tint="0.499984740745262"/>
          </patternFill>
        </fill>
      </dxf>
    </rfmt>
    <rfmt sheetId="8" sqref="AG962" start="0" length="0">
      <dxf>
        <fill>
          <patternFill patternType="solid">
            <bgColor theme="1" tint="0.499984740745262"/>
          </patternFill>
        </fill>
      </dxf>
    </rfmt>
    <rfmt sheetId="8" sqref="AG963" start="0" length="0">
      <dxf>
        <fill>
          <patternFill patternType="solid">
            <bgColor theme="1" tint="0.499984740745262"/>
          </patternFill>
        </fill>
      </dxf>
    </rfmt>
    <rfmt sheetId="8" sqref="AG964" start="0" length="0">
      <dxf>
        <fill>
          <patternFill patternType="solid">
            <bgColor theme="1" tint="0.499984740745262"/>
          </patternFill>
        </fill>
      </dxf>
    </rfmt>
    <rfmt sheetId="8" sqref="AG965" start="0" length="0">
      <dxf>
        <fill>
          <patternFill patternType="solid">
            <bgColor theme="1" tint="0.499984740745262"/>
          </patternFill>
        </fill>
      </dxf>
    </rfmt>
    <rfmt sheetId="8" sqref="AG966" start="0" length="0">
      <dxf>
        <fill>
          <patternFill patternType="solid">
            <bgColor theme="1" tint="0.499984740745262"/>
          </patternFill>
        </fill>
      </dxf>
    </rfmt>
    <rfmt sheetId="8" sqref="AG967" start="0" length="0">
      <dxf>
        <fill>
          <patternFill patternType="solid">
            <bgColor theme="1" tint="0.499984740745262"/>
          </patternFill>
        </fill>
      </dxf>
    </rfmt>
    <rfmt sheetId="8" sqref="AG968" start="0" length="0">
      <dxf>
        <fill>
          <patternFill patternType="solid">
            <bgColor theme="1" tint="0.499984740745262"/>
          </patternFill>
        </fill>
      </dxf>
    </rfmt>
    <rfmt sheetId="8" sqref="AG969" start="0" length="0">
      <dxf>
        <fill>
          <patternFill patternType="solid">
            <bgColor theme="1" tint="0.499984740745262"/>
          </patternFill>
        </fill>
      </dxf>
    </rfmt>
    <rfmt sheetId="8" sqref="AG970" start="0" length="0">
      <dxf>
        <fill>
          <patternFill patternType="solid">
            <bgColor theme="1" tint="0.499984740745262"/>
          </patternFill>
        </fill>
      </dxf>
    </rfmt>
    <rfmt sheetId="8" sqref="AG971" start="0" length="0">
      <dxf>
        <fill>
          <patternFill patternType="solid">
            <bgColor theme="1" tint="0.499984740745262"/>
          </patternFill>
        </fill>
      </dxf>
    </rfmt>
    <rfmt sheetId="8" sqref="AG972" start="0" length="0">
      <dxf>
        <fill>
          <patternFill patternType="solid">
            <bgColor theme="1" tint="0.499984740745262"/>
          </patternFill>
        </fill>
      </dxf>
    </rfmt>
    <rfmt sheetId="8" sqref="AG973" start="0" length="0">
      <dxf>
        <fill>
          <patternFill patternType="solid">
            <bgColor theme="1" tint="0.499984740745262"/>
          </patternFill>
        </fill>
      </dxf>
    </rfmt>
    <rfmt sheetId="8" sqref="AG974" start="0" length="0">
      <dxf>
        <fill>
          <patternFill patternType="solid">
            <bgColor theme="1" tint="0.499984740745262"/>
          </patternFill>
        </fill>
      </dxf>
    </rfmt>
    <rfmt sheetId="8" sqref="AG975" start="0" length="0">
      <dxf>
        <fill>
          <patternFill patternType="solid">
            <bgColor theme="1" tint="0.499984740745262"/>
          </patternFill>
        </fill>
      </dxf>
    </rfmt>
    <rfmt sheetId="8" sqref="AG976" start="0" length="0">
      <dxf>
        <fill>
          <patternFill patternType="solid">
            <bgColor theme="1" tint="0.499984740745262"/>
          </patternFill>
        </fill>
      </dxf>
    </rfmt>
    <rfmt sheetId="8" sqref="AG977" start="0" length="0">
      <dxf>
        <fill>
          <patternFill patternType="solid">
            <bgColor theme="1" tint="0.499984740745262"/>
          </patternFill>
        </fill>
      </dxf>
    </rfmt>
    <rfmt sheetId="8" sqref="AG978" start="0" length="0">
      <dxf>
        <fill>
          <patternFill patternType="solid">
            <bgColor theme="1" tint="0.499984740745262"/>
          </patternFill>
        </fill>
      </dxf>
    </rfmt>
    <rfmt sheetId="8" sqref="AG979" start="0" length="0">
      <dxf>
        <fill>
          <patternFill patternType="solid">
            <bgColor theme="1" tint="0.499984740745262"/>
          </patternFill>
        </fill>
      </dxf>
    </rfmt>
    <rfmt sheetId="8" sqref="AG980" start="0" length="0">
      <dxf>
        <fill>
          <patternFill patternType="solid">
            <bgColor theme="1" tint="0.499984740745262"/>
          </patternFill>
        </fill>
      </dxf>
    </rfmt>
    <rfmt sheetId="8" sqref="AG981" start="0" length="0">
      <dxf>
        <fill>
          <patternFill patternType="solid">
            <bgColor theme="1" tint="0.499984740745262"/>
          </patternFill>
        </fill>
      </dxf>
    </rfmt>
    <rfmt sheetId="8" sqref="AG982" start="0" length="0">
      <dxf>
        <fill>
          <patternFill patternType="solid">
            <bgColor theme="1" tint="0.499984740745262"/>
          </patternFill>
        </fill>
      </dxf>
    </rfmt>
    <rfmt sheetId="8" sqref="AG983" start="0" length="0">
      <dxf>
        <fill>
          <patternFill patternType="solid">
            <bgColor theme="1" tint="0.499984740745262"/>
          </patternFill>
        </fill>
      </dxf>
    </rfmt>
    <rfmt sheetId="8" sqref="AG984" start="0" length="0">
      <dxf>
        <fill>
          <patternFill patternType="solid">
            <bgColor theme="1" tint="0.499984740745262"/>
          </patternFill>
        </fill>
      </dxf>
    </rfmt>
    <rfmt sheetId="8" sqref="AG985" start="0" length="0">
      <dxf>
        <fill>
          <patternFill patternType="solid">
            <bgColor theme="1" tint="0.499984740745262"/>
          </patternFill>
        </fill>
      </dxf>
    </rfmt>
    <rfmt sheetId="8" sqref="AG986" start="0" length="0">
      <dxf>
        <fill>
          <patternFill patternType="solid">
            <bgColor theme="1" tint="0.499984740745262"/>
          </patternFill>
        </fill>
      </dxf>
    </rfmt>
    <rfmt sheetId="8" sqref="AG987" start="0" length="0">
      <dxf>
        <fill>
          <patternFill patternType="solid">
            <bgColor theme="1" tint="0.499984740745262"/>
          </patternFill>
        </fill>
      </dxf>
    </rfmt>
    <rfmt sheetId="8" sqref="AG988" start="0" length="0">
      <dxf>
        <fill>
          <patternFill patternType="solid">
            <bgColor theme="1" tint="0.499984740745262"/>
          </patternFill>
        </fill>
      </dxf>
    </rfmt>
    <rfmt sheetId="8" sqref="AG989" start="0" length="0">
      <dxf>
        <fill>
          <patternFill patternType="solid">
            <bgColor theme="1" tint="0.499984740745262"/>
          </patternFill>
        </fill>
      </dxf>
    </rfmt>
    <rfmt sheetId="8" sqref="AG990" start="0" length="0">
      <dxf>
        <fill>
          <patternFill patternType="solid">
            <bgColor theme="1" tint="0.499984740745262"/>
          </patternFill>
        </fill>
      </dxf>
    </rfmt>
    <rfmt sheetId="8" sqref="AG991" start="0" length="0">
      <dxf>
        <fill>
          <patternFill patternType="solid">
            <bgColor theme="1" tint="0.499984740745262"/>
          </patternFill>
        </fill>
      </dxf>
    </rfmt>
    <rfmt sheetId="8" sqref="AG992" start="0" length="0">
      <dxf>
        <fill>
          <patternFill patternType="solid">
            <bgColor theme="1" tint="0.499984740745262"/>
          </patternFill>
        </fill>
      </dxf>
    </rfmt>
    <rfmt sheetId="8" sqref="AG993" start="0" length="0">
      <dxf>
        <fill>
          <patternFill patternType="solid">
            <bgColor theme="1" tint="0.499984740745262"/>
          </patternFill>
        </fill>
      </dxf>
    </rfmt>
    <rfmt sheetId="8" sqref="AG994" start="0" length="0">
      <dxf>
        <fill>
          <patternFill patternType="solid">
            <bgColor theme="1" tint="0.499984740745262"/>
          </patternFill>
        </fill>
      </dxf>
    </rfmt>
    <rfmt sheetId="8" sqref="AG995" start="0" length="0">
      <dxf>
        <fill>
          <patternFill patternType="solid">
            <bgColor theme="1" tint="0.499984740745262"/>
          </patternFill>
        </fill>
      </dxf>
    </rfmt>
    <rfmt sheetId="8" sqref="AG996" start="0" length="0">
      <dxf>
        <fill>
          <patternFill patternType="solid">
            <bgColor theme="1" tint="0.499984740745262"/>
          </patternFill>
        </fill>
      </dxf>
    </rfmt>
    <rfmt sheetId="8" sqref="AG997" start="0" length="0">
      <dxf>
        <fill>
          <patternFill patternType="solid">
            <bgColor theme="1" tint="0.499984740745262"/>
          </patternFill>
        </fill>
      </dxf>
    </rfmt>
    <rfmt sheetId="8" sqref="AG998" start="0" length="0">
      <dxf>
        <fill>
          <patternFill patternType="solid">
            <bgColor theme="1" tint="0.499984740745262"/>
          </patternFill>
        </fill>
      </dxf>
    </rfmt>
    <rfmt sheetId="8" sqref="AG999" start="0" length="0">
      <dxf>
        <fill>
          <patternFill patternType="solid">
            <bgColor theme="1" tint="0.499984740745262"/>
          </patternFill>
        </fill>
      </dxf>
    </rfmt>
    <rfmt sheetId="8" sqref="AG1000" start="0" length="0">
      <dxf>
        <fill>
          <patternFill patternType="solid">
            <bgColor theme="1" tint="0.499984740745262"/>
          </patternFill>
        </fill>
      </dxf>
    </rfmt>
    <rfmt sheetId="8" sqref="AG1001" start="0" length="0">
      <dxf>
        <fill>
          <patternFill patternType="solid">
            <bgColor theme="1" tint="0.499984740745262"/>
          </patternFill>
        </fill>
      </dxf>
    </rfmt>
    <rfmt sheetId="8" sqref="AG1002" start="0" length="0">
      <dxf>
        <fill>
          <patternFill patternType="solid">
            <bgColor theme="1" tint="0.499984740745262"/>
          </patternFill>
        </fill>
      </dxf>
    </rfmt>
    <rfmt sheetId="8" sqref="AG1003" start="0" length="0">
      <dxf>
        <fill>
          <patternFill patternType="solid">
            <bgColor theme="1" tint="0.499984740745262"/>
          </patternFill>
        </fill>
      </dxf>
    </rfmt>
    <rfmt sheetId="8" sqref="AG1004" start="0" length="0">
      <dxf>
        <fill>
          <patternFill patternType="solid">
            <bgColor theme="1" tint="0.499984740745262"/>
          </patternFill>
        </fill>
      </dxf>
    </rfmt>
    <rfmt sheetId="8" sqref="AG1005" start="0" length="0">
      <dxf>
        <fill>
          <patternFill patternType="solid">
            <bgColor theme="1" tint="0.499984740745262"/>
          </patternFill>
        </fill>
      </dxf>
    </rfmt>
    <rfmt sheetId="8" sqref="AG1006" start="0" length="0">
      <dxf>
        <fill>
          <patternFill patternType="solid">
            <bgColor theme="1" tint="0.499984740745262"/>
          </patternFill>
        </fill>
      </dxf>
    </rfmt>
    <rfmt sheetId="8" sqref="AG1007" start="0" length="0">
      <dxf>
        <fill>
          <patternFill patternType="solid">
            <bgColor theme="1" tint="0.499984740745262"/>
          </patternFill>
        </fill>
      </dxf>
    </rfmt>
    <rfmt sheetId="8" sqref="AG1008" start="0" length="0">
      <dxf>
        <fill>
          <patternFill patternType="solid">
            <bgColor theme="1" tint="0.499984740745262"/>
          </patternFill>
        </fill>
      </dxf>
    </rfmt>
    <rfmt sheetId="8" sqref="AG1009" start="0" length="0">
      <dxf>
        <fill>
          <patternFill patternType="solid">
            <bgColor theme="1" tint="0.499984740745262"/>
          </patternFill>
        </fill>
      </dxf>
    </rfmt>
    <rfmt sheetId="8" sqref="AG1010" start="0" length="0">
      <dxf>
        <fill>
          <patternFill patternType="solid">
            <bgColor theme="1" tint="0.499984740745262"/>
          </patternFill>
        </fill>
      </dxf>
    </rfmt>
    <rfmt sheetId="8" sqref="AG1011" start="0" length="0">
      <dxf>
        <fill>
          <patternFill patternType="solid">
            <bgColor theme="1" tint="0.499984740745262"/>
          </patternFill>
        </fill>
      </dxf>
    </rfmt>
    <rfmt sheetId="8" sqref="AG1012" start="0" length="0">
      <dxf>
        <fill>
          <patternFill patternType="solid">
            <bgColor theme="1" tint="0.499984740745262"/>
          </patternFill>
        </fill>
      </dxf>
    </rfmt>
    <rfmt sheetId="8" sqref="AG1013" start="0" length="0">
      <dxf>
        <fill>
          <patternFill patternType="solid">
            <bgColor theme="1" tint="0.499984740745262"/>
          </patternFill>
        </fill>
      </dxf>
    </rfmt>
    <rfmt sheetId="8" sqref="AG1014" start="0" length="0">
      <dxf>
        <fill>
          <patternFill patternType="solid">
            <bgColor theme="1" tint="0.499984740745262"/>
          </patternFill>
        </fill>
      </dxf>
    </rfmt>
    <rfmt sheetId="8" sqref="AG1015" start="0" length="0">
      <dxf>
        <fill>
          <patternFill patternType="solid">
            <bgColor theme="1" tint="0.499984740745262"/>
          </patternFill>
        </fill>
      </dxf>
    </rfmt>
    <rfmt sheetId="8" sqref="AG1016" start="0" length="0">
      <dxf>
        <fill>
          <patternFill patternType="solid">
            <bgColor theme="1" tint="0.499984740745262"/>
          </patternFill>
        </fill>
      </dxf>
    </rfmt>
    <rfmt sheetId="8" sqref="AG1017" start="0" length="0">
      <dxf>
        <fill>
          <patternFill patternType="solid">
            <bgColor theme="1" tint="0.499984740745262"/>
          </patternFill>
        </fill>
      </dxf>
    </rfmt>
    <rfmt sheetId="8" sqref="AG1018" start="0" length="0">
      <dxf>
        <fill>
          <patternFill patternType="solid">
            <bgColor theme="1" tint="0.499984740745262"/>
          </patternFill>
        </fill>
      </dxf>
    </rfmt>
    <rfmt sheetId="8" sqref="AG1019" start="0" length="0">
      <dxf>
        <fill>
          <patternFill patternType="solid">
            <bgColor theme="1" tint="0.499984740745262"/>
          </patternFill>
        </fill>
      </dxf>
    </rfmt>
    <rfmt sheetId="8" sqref="AG1020" start="0" length="0">
      <dxf>
        <fill>
          <patternFill patternType="solid">
            <bgColor theme="1" tint="0.499984740745262"/>
          </patternFill>
        </fill>
      </dxf>
    </rfmt>
    <rfmt sheetId="8" sqref="AG1021" start="0" length="0">
      <dxf>
        <fill>
          <patternFill patternType="solid">
            <bgColor theme="1" tint="0.499984740745262"/>
          </patternFill>
        </fill>
      </dxf>
    </rfmt>
    <rfmt sheetId="8" sqref="AG1022" start="0" length="0">
      <dxf>
        <fill>
          <patternFill patternType="solid">
            <bgColor theme="1" tint="0.499984740745262"/>
          </patternFill>
        </fill>
      </dxf>
    </rfmt>
    <rfmt sheetId="8" sqref="AG1023" start="0" length="0">
      <dxf>
        <fill>
          <patternFill patternType="solid">
            <bgColor theme="1" tint="0.499984740745262"/>
          </patternFill>
        </fill>
      </dxf>
    </rfmt>
    <rfmt sheetId="8" sqref="AG1024" start="0" length="0">
      <dxf>
        <fill>
          <patternFill patternType="solid">
            <bgColor theme="1" tint="0.499984740745262"/>
          </patternFill>
        </fill>
      </dxf>
    </rfmt>
    <rfmt sheetId="8" sqref="AG1025" start="0" length="0">
      <dxf>
        <fill>
          <patternFill patternType="solid">
            <bgColor theme="1" tint="0.499984740745262"/>
          </patternFill>
        </fill>
      </dxf>
    </rfmt>
    <rfmt sheetId="8" sqref="AG1026" start="0" length="0">
      <dxf>
        <fill>
          <patternFill patternType="solid">
            <bgColor theme="1" tint="0.499984740745262"/>
          </patternFill>
        </fill>
      </dxf>
    </rfmt>
    <rfmt sheetId="8" sqref="AG1027" start="0" length="0">
      <dxf>
        <fill>
          <patternFill patternType="solid">
            <bgColor theme="1" tint="0.499984740745262"/>
          </patternFill>
        </fill>
      </dxf>
    </rfmt>
    <rfmt sheetId="8" sqref="AG1028" start="0" length="0">
      <dxf>
        <fill>
          <patternFill patternType="solid">
            <bgColor theme="1" tint="0.499984740745262"/>
          </patternFill>
        </fill>
      </dxf>
    </rfmt>
    <rfmt sheetId="8" sqref="AG1029" start="0" length="0">
      <dxf>
        <fill>
          <patternFill patternType="solid">
            <bgColor theme="1" tint="0.499984740745262"/>
          </patternFill>
        </fill>
      </dxf>
    </rfmt>
    <rfmt sheetId="8" sqref="AG1030" start="0" length="0">
      <dxf>
        <fill>
          <patternFill patternType="solid">
            <bgColor theme="1" tint="0.499984740745262"/>
          </patternFill>
        </fill>
      </dxf>
    </rfmt>
    <rfmt sheetId="8" sqref="AG1031" start="0" length="0">
      <dxf>
        <fill>
          <patternFill patternType="solid">
            <bgColor theme="1" tint="0.499984740745262"/>
          </patternFill>
        </fill>
      </dxf>
    </rfmt>
    <rfmt sheetId="8" sqref="AG1032" start="0" length="0">
      <dxf>
        <fill>
          <patternFill patternType="solid">
            <bgColor theme="1" tint="0.499984740745262"/>
          </patternFill>
        </fill>
      </dxf>
    </rfmt>
    <rfmt sheetId="8" sqref="AG1033" start="0" length="0">
      <dxf>
        <fill>
          <patternFill patternType="solid">
            <bgColor theme="1" tint="0.499984740745262"/>
          </patternFill>
        </fill>
      </dxf>
    </rfmt>
    <rfmt sheetId="8" sqref="AG1034" start="0" length="0">
      <dxf>
        <fill>
          <patternFill patternType="solid">
            <bgColor theme="1" tint="0.499984740745262"/>
          </patternFill>
        </fill>
      </dxf>
    </rfmt>
    <rfmt sheetId="8" sqref="AG1035" start="0" length="0">
      <dxf>
        <fill>
          <patternFill patternType="solid">
            <bgColor theme="1" tint="0.499984740745262"/>
          </patternFill>
        </fill>
      </dxf>
    </rfmt>
    <rfmt sheetId="8" sqref="AG1036" start="0" length="0">
      <dxf>
        <fill>
          <patternFill patternType="solid">
            <bgColor theme="1" tint="0.499984740745262"/>
          </patternFill>
        </fill>
      </dxf>
    </rfmt>
    <rfmt sheetId="8" sqref="AG1037" start="0" length="0">
      <dxf>
        <fill>
          <patternFill patternType="solid">
            <bgColor theme="1" tint="0.499984740745262"/>
          </patternFill>
        </fill>
      </dxf>
    </rfmt>
    <rfmt sheetId="8" sqref="AG1038" start="0" length="0">
      <dxf>
        <fill>
          <patternFill patternType="solid">
            <bgColor theme="1" tint="0.499984740745262"/>
          </patternFill>
        </fill>
      </dxf>
    </rfmt>
    <rfmt sheetId="8" sqref="AG1039" start="0" length="0">
      <dxf>
        <fill>
          <patternFill patternType="solid">
            <bgColor theme="1" tint="0.499984740745262"/>
          </patternFill>
        </fill>
      </dxf>
    </rfmt>
    <rfmt sheetId="8" sqref="AG1040" start="0" length="0">
      <dxf>
        <fill>
          <patternFill patternType="solid">
            <bgColor theme="1" tint="0.499984740745262"/>
          </patternFill>
        </fill>
      </dxf>
    </rfmt>
    <rfmt sheetId="8" sqref="AG1041" start="0" length="0">
      <dxf>
        <fill>
          <patternFill patternType="solid">
            <bgColor theme="1" tint="0.499984740745262"/>
          </patternFill>
        </fill>
      </dxf>
    </rfmt>
    <rfmt sheetId="8" sqref="AG1042" start="0" length="0">
      <dxf>
        <fill>
          <patternFill patternType="solid">
            <bgColor theme="1" tint="0.499984740745262"/>
          </patternFill>
        </fill>
      </dxf>
    </rfmt>
    <rfmt sheetId="8" sqref="AG1043" start="0" length="0">
      <dxf>
        <fill>
          <patternFill patternType="solid">
            <bgColor theme="1" tint="0.499984740745262"/>
          </patternFill>
        </fill>
      </dxf>
    </rfmt>
    <rfmt sheetId="8" sqref="AG1044" start="0" length="0">
      <dxf>
        <fill>
          <patternFill patternType="solid">
            <bgColor theme="1" tint="0.499984740745262"/>
          </patternFill>
        </fill>
      </dxf>
    </rfmt>
    <rfmt sheetId="8" sqref="AG1045" start="0" length="0">
      <dxf>
        <fill>
          <patternFill patternType="solid">
            <bgColor theme="1" tint="0.499984740745262"/>
          </patternFill>
        </fill>
      </dxf>
    </rfmt>
    <rfmt sheetId="8" sqref="AG1046" start="0" length="0">
      <dxf>
        <fill>
          <patternFill patternType="solid">
            <bgColor theme="1" tint="0.499984740745262"/>
          </patternFill>
        </fill>
      </dxf>
    </rfmt>
    <rfmt sheetId="8" sqref="AG1047" start="0" length="0">
      <dxf>
        <fill>
          <patternFill patternType="solid">
            <bgColor theme="1" tint="0.499984740745262"/>
          </patternFill>
        </fill>
      </dxf>
    </rfmt>
    <rfmt sheetId="8" sqref="AG1048" start="0" length="0">
      <dxf>
        <fill>
          <patternFill patternType="solid">
            <bgColor theme="1" tint="0.499984740745262"/>
          </patternFill>
        </fill>
      </dxf>
    </rfmt>
    <rfmt sheetId="8" sqref="AG1049" start="0" length="0">
      <dxf>
        <fill>
          <patternFill patternType="solid">
            <bgColor theme="1" tint="0.499984740745262"/>
          </patternFill>
        </fill>
      </dxf>
    </rfmt>
    <rfmt sheetId="8" sqref="AG1050" start="0" length="0">
      <dxf>
        <fill>
          <patternFill patternType="solid">
            <bgColor theme="1" tint="0.499984740745262"/>
          </patternFill>
        </fill>
      </dxf>
    </rfmt>
    <rfmt sheetId="8" sqref="AG1051" start="0" length="0">
      <dxf>
        <fill>
          <patternFill patternType="solid">
            <bgColor theme="1" tint="0.499984740745262"/>
          </patternFill>
        </fill>
      </dxf>
    </rfmt>
    <rfmt sheetId="8" sqref="AG1052" start="0" length="0">
      <dxf>
        <fill>
          <patternFill patternType="solid">
            <bgColor theme="1" tint="0.499984740745262"/>
          </patternFill>
        </fill>
      </dxf>
    </rfmt>
    <rfmt sheetId="8" sqref="AG1053" start="0" length="0">
      <dxf>
        <fill>
          <patternFill patternType="solid">
            <bgColor theme="1" tint="0.499984740745262"/>
          </patternFill>
        </fill>
      </dxf>
    </rfmt>
    <rfmt sheetId="8" sqref="AG1054" start="0" length="0">
      <dxf>
        <fill>
          <patternFill patternType="solid">
            <bgColor theme="1" tint="0.499984740745262"/>
          </patternFill>
        </fill>
      </dxf>
    </rfmt>
    <rfmt sheetId="8" sqref="AG1055" start="0" length="0">
      <dxf>
        <fill>
          <patternFill patternType="solid">
            <bgColor theme="1" tint="0.499984740745262"/>
          </patternFill>
        </fill>
      </dxf>
    </rfmt>
    <rfmt sheetId="8" sqref="AG1056" start="0" length="0">
      <dxf>
        <fill>
          <patternFill patternType="solid">
            <bgColor theme="1" tint="0.499984740745262"/>
          </patternFill>
        </fill>
      </dxf>
    </rfmt>
    <rfmt sheetId="8" sqref="AG1057" start="0" length="0">
      <dxf>
        <fill>
          <patternFill patternType="solid">
            <bgColor theme="1" tint="0.499984740745262"/>
          </patternFill>
        </fill>
      </dxf>
    </rfmt>
    <rfmt sheetId="8" sqref="AG1058" start="0" length="0">
      <dxf>
        <fill>
          <patternFill patternType="solid">
            <bgColor theme="1" tint="0.499984740745262"/>
          </patternFill>
        </fill>
      </dxf>
    </rfmt>
    <rfmt sheetId="8" sqref="AG1059" start="0" length="0">
      <dxf>
        <fill>
          <patternFill patternType="solid">
            <bgColor theme="1" tint="0.499984740745262"/>
          </patternFill>
        </fill>
      </dxf>
    </rfmt>
    <rfmt sheetId="8" sqref="AG1060" start="0" length="0">
      <dxf>
        <fill>
          <patternFill patternType="solid">
            <bgColor theme="1" tint="0.499984740745262"/>
          </patternFill>
        </fill>
      </dxf>
    </rfmt>
    <rfmt sheetId="8" sqref="AG1061" start="0" length="0">
      <dxf>
        <fill>
          <patternFill patternType="solid">
            <bgColor theme="1" tint="0.499984740745262"/>
          </patternFill>
        </fill>
      </dxf>
    </rfmt>
    <rfmt sheetId="8" sqref="AG1062" start="0" length="0">
      <dxf>
        <fill>
          <patternFill patternType="solid">
            <bgColor theme="1" tint="0.499984740745262"/>
          </patternFill>
        </fill>
      </dxf>
    </rfmt>
    <rfmt sheetId="8" sqref="AG1063" start="0" length="0">
      <dxf>
        <fill>
          <patternFill patternType="solid">
            <bgColor theme="1" tint="0.499984740745262"/>
          </patternFill>
        </fill>
      </dxf>
    </rfmt>
    <rfmt sheetId="8" sqref="AG1064" start="0" length="0">
      <dxf>
        <fill>
          <patternFill patternType="solid">
            <bgColor theme="1" tint="0.499984740745262"/>
          </patternFill>
        </fill>
      </dxf>
    </rfmt>
    <rfmt sheetId="8" sqref="AG1065" start="0" length="0">
      <dxf>
        <fill>
          <patternFill patternType="solid">
            <bgColor theme="1" tint="0.499984740745262"/>
          </patternFill>
        </fill>
      </dxf>
    </rfmt>
    <rfmt sheetId="8" sqref="AG1066" start="0" length="0">
      <dxf>
        <fill>
          <patternFill patternType="solid">
            <bgColor theme="1" tint="0.499984740745262"/>
          </patternFill>
        </fill>
      </dxf>
    </rfmt>
    <rfmt sheetId="8" sqref="AG1067" start="0" length="0">
      <dxf>
        <fill>
          <patternFill patternType="solid">
            <bgColor theme="1" tint="0.499984740745262"/>
          </patternFill>
        </fill>
      </dxf>
    </rfmt>
    <rfmt sheetId="8" sqref="AG1068" start="0" length="0">
      <dxf>
        <fill>
          <patternFill patternType="solid">
            <bgColor theme="1" tint="0.499984740745262"/>
          </patternFill>
        </fill>
      </dxf>
    </rfmt>
    <rfmt sheetId="8" sqref="AG1069" start="0" length="0">
      <dxf>
        <fill>
          <patternFill patternType="solid">
            <bgColor theme="1" tint="0.499984740745262"/>
          </patternFill>
        </fill>
      </dxf>
    </rfmt>
    <rfmt sheetId="8" sqref="AG1070" start="0" length="0">
      <dxf>
        <fill>
          <patternFill patternType="solid">
            <bgColor theme="1" tint="0.499984740745262"/>
          </patternFill>
        </fill>
      </dxf>
    </rfmt>
    <rfmt sheetId="8" sqref="AG1071" start="0" length="0">
      <dxf>
        <fill>
          <patternFill patternType="solid">
            <bgColor theme="1" tint="0.499984740745262"/>
          </patternFill>
        </fill>
      </dxf>
    </rfmt>
    <rfmt sheetId="8" sqref="AG1072" start="0" length="0">
      <dxf>
        <fill>
          <patternFill patternType="solid">
            <bgColor theme="1" tint="0.499984740745262"/>
          </patternFill>
        </fill>
      </dxf>
    </rfmt>
    <rfmt sheetId="8" sqref="AG1073" start="0" length="0">
      <dxf>
        <fill>
          <patternFill patternType="solid">
            <bgColor theme="1" tint="0.499984740745262"/>
          </patternFill>
        </fill>
      </dxf>
    </rfmt>
    <rfmt sheetId="8" sqref="AG1074" start="0" length="0">
      <dxf>
        <fill>
          <patternFill patternType="solid">
            <bgColor theme="1" tint="0.499984740745262"/>
          </patternFill>
        </fill>
      </dxf>
    </rfmt>
    <rfmt sheetId="8" sqref="AG1075" start="0" length="0">
      <dxf>
        <fill>
          <patternFill patternType="solid">
            <bgColor theme="1" tint="0.499984740745262"/>
          </patternFill>
        </fill>
      </dxf>
    </rfmt>
    <rfmt sheetId="8" sqref="AG1076" start="0" length="0">
      <dxf>
        <fill>
          <patternFill patternType="solid">
            <bgColor theme="1" tint="0.499984740745262"/>
          </patternFill>
        </fill>
      </dxf>
    </rfmt>
    <rfmt sheetId="8" sqref="AG1077" start="0" length="0">
      <dxf>
        <fill>
          <patternFill patternType="solid">
            <bgColor theme="1" tint="0.499984740745262"/>
          </patternFill>
        </fill>
      </dxf>
    </rfmt>
    <rfmt sheetId="8" sqref="AG1078" start="0" length="0">
      <dxf>
        <fill>
          <patternFill patternType="solid">
            <bgColor theme="1" tint="0.499984740745262"/>
          </patternFill>
        </fill>
      </dxf>
    </rfmt>
    <rfmt sheetId="8" sqref="AG1079" start="0" length="0">
      <dxf>
        <fill>
          <patternFill patternType="solid">
            <bgColor theme="1" tint="0.499984740745262"/>
          </patternFill>
        </fill>
      </dxf>
    </rfmt>
    <rfmt sheetId="8" sqref="AG1080" start="0" length="0">
      <dxf>
        <fill>
          <patternFill patternType="solid">
            <bgColor theme="1" tint="0.499984740745262"/>
          </patternFill>
        </fill>
      </dxf>
    </rfmt>
    <rfmt sheetId="8" sqref="AG1081" start="0" length="0">
      <dxf>
        <fill>
          <patternFill patternType="solid">
            <bgColor theme="1" tint="0.499984740745262"/>
          </patternFill>
        </fill>
      </dxf>
    </rfmt>
    <rfmt sheetId="8" sqref="AG1082" start="0" length="0">
      <dxf>
        <fill>
          <patternFill patternType="solid">
            <bgColor theme="1" tint="0.499984740745262"/>
          </patternFill>
        </fill>
      </dxf>
    </rfmt>
    <rfmt sheetId="8" sqref="AG1083" start="0" length="0">
      <dxf>
        <fill>
          <patternFill patternType="solid">
            <bgColor theme="1" tint="0.499984740745262"/>
          </patternFill>
        </fill>
      </dxf>
    </rfmt>
    <rfmt sheetId="8" sqref="AG1084" start="0" length="0">
      <dxf>
        <fill>
          <patternFill patternType="solid">
            <bgColor theme="1" tint="0.499984740745262"/>
          </patternFill>
        </fill>
      </dxf>
    </rfmt>
    <rfmt sheetId="8" sqref="AG1085" start="0" length="0">
      <dxf>
        <fill>
          <patternFill patternType="solid">
            <bgColor theme="1" tint="0.499984740745262"/>
          </patternFill>
        </fill>
      </dxf>
    </rfmt>
    <rfmt sheetId="8" sqref="AG1086" start="0" length="0">
      <dxf>
        <fill>
          <patternFill patternType="solid">
            <bgColor theme="1" tint="0.499984740745262"/>
          </patternFill>
        </fill>
      </dxf>
    </rfmt>
    <rfmt sheetId="8" sqref="AG1087" start="0" length="0">
      <dxf>
        <fill>
          <patternFill patternType="solid">
            <bgColor theme="1" tint="0.499984740745262"/>
          </patternFill>
        </fill>
      </dxf>
    </rfmt>
    <rfmt sheetId="8" sqref="AG1088" start="0" length="0">
      <dxf>
        <fill>
          <patternFill patternType="solid">
            <bgColor theme="1" tint="0.499984740745262"/>
          </patternFill>
        </fill>
      </dxf>
    </rfmt>
    <rfmt sheetId="8" sqref="AG1089" start="0" length="0">
      <dxf>
        <fill>
          <patternFill patternType="solid">
            <bgColor theme="1" tint="0.499984740745262"/>
          </patternFill>
        </fill>
      </dxf>
    </rfmt>
    <rfmt sheetId="8" sqref="AG1090" start="0" length="0">
      <dxf>
        <fill>
          <patternFill patternType="solid">
            <bgColor theme="1" tint="0.499984740745262"/>
          </patternFill>
        </fill>
      </dxf>
    </rfmt>
    <rfmt sheetId="8" sqref="AG1091" start="0" length="0">
      <dxf>
        <fill>
          <patternFill patternType="solid">
            <bgColor theme="1" tint="0.499984740745262"/>
          </patternFill>
        </fill>
      </dxf>
    </rfmt>
    <rfmt sheetId="8" sqref="AG1092" start="0" length="0">
      <dxf>
        <fill>
          <patternFill patternType="solid">
            <bgColor theme="1" tint="0.499984740745262"/>
          </patternFill>
        </fill>
      </dxf>
    </rfmt>
    <rfmt sheetId="8" sqref="AG1093" start="0" length="0">
      <dxf>
        <fill>
          <patternFill patternType="solid">
            <bgColor theme="1" tint="0.499984740745262"/>
          </patternFill>
        </fill>
      </dxf>
    </rfmt>
    <rfmt sheetId="8" sqref="AG1094" start="0" length="0">
      <dxf>
        <fill>
          <patternFill patternType="solid">
            <bgColor theme="1" tint="0.499984740745262"/>
          </patternFill>
        </fill>
      </dxf>
    </rfmt>
    <rfmt sheetId="8" sqref="AG1095" start="0" length="0">
      <dxf>
        <fill>
          <patternFill patternType="solid">
            <bgColor theme="1" tint="0.499984740745262"/>
          </patternFill>
        </fill>
      </dxf>
    </rfmt>
    <rfmt sheetId="8" sqref="AG1096" start="0" length="0">
      <dxf>
        <fill>
          <patternFill patternType="solid">
            <bgColor theme="1" tint="0.499984740745262"/>
          </patternFill>
        </fill>
      </dxf>
    </rfmt>
    <rfmt sheetId="8" sqref="AG1097" start="0" length="0">
      <dxf>
        <fill>
          <patternFill patternType="solid">
            <bgColor theme="1" tint="0.499984740745262"/>
          </patternFill>
        </fill>
      </dxf>
    </rfmt>
    <rfmt sheetId="8" sqref="AG1098" start="0" length="0">
      <dxf>
        <fill>
          <patternFill patternType="solid">
            <bgColor theme="1" tint="0.499984740745262"/>
          </patternFill>
        </fill>
      </dxf>
    </rfmt>
    <rfmt sheetId="8" sqref="AG1099" start="0" length="0">
      <dxf>
        <fill>
          <patternFill patternType="solid">
            <bgColor theme="1" tint="0.499984740745262"/>
          </patternFill>
        </fill>
      </dxf>
    </rfmt>
    <rfmt sheetId="8" sqref="AG1100" start="0" length="0">
      <dxf>
        <fill>
          <patternFill patternType="solid">
            <bgColor theme="1" tint="0.499984740745262"/>
          </patternFill>
        </fill>
      </dxf>
    </rfmt>
    <rfmt sheetId="8" sqref="AG1101" start="0" length="0">
      <dxf>
        <fill>
          <patternFill patternType="solid">
            <bgColor theme="1" tint="0.499984740745262"/>
          </patternFill>
        </fill>
      </dxf>
    </rfmt>
    <rfmt sheetId="8" sqref="AG1102" start="0" length="0">
      <dxf>
        <fill>
          <patternFill patternType="solid">
            <bgColor theme="1" tint="0.499984740745262"/>
          </patternFill>
        </fill>
      </dxf>
    </rfmt>
    <rfmt sheetId="8" sqref="AG1103" start="0" length="0">
      <dxf>
        <fill>
          <patternFill patternType="solid">
            <bgColor theme="1" tint="0.499984740745262"/>
          </patternFill>
        </fill>
      </dxf>
    </rfmt>
    <rfmt sheetId="8" sqref="AG1104" start="0" length="0">
      <dxf>
        <fill>
          <patternFill patternType="solid">
            <bgColor theme="1" tint="0.499984740745262"/>
          </patternFill>
        </fill>
      </dxf>
    </rfmt>
    <rfmt sheetId="8" sqref="AG1105" start="0" length="0">
      <dxf>
        <fill>
          <patternFill patternType="solid">
            <bgColor theme="1" tint="0.499984740745262"/>
          </patternFill>
        </fill>
      </dxf>
    </rfmt>
    <rfmt sheetId="8" sqref="AG1106" start="0" length="0">
      <dxf>
        <fill>
          <patternFill patternType="solid">
            <bgColor theme="1" tint="0.499984740745262"/>
          </patternFill>
        </fill>
      </dxf>
    </rfmt>
    <rfmt sheetId="8" sqref="AG1107" start="0" length="0">
      <dxf>
        <fill>
          <patternFill patternType="solid">
            <bgColor theme="1" tint="0.499984740745262"/>
          </patternFill>
        </fill>
      </dxf>
    </rfmt>
    <rfmt sheetId="8" sqref="AG1108" start="0" length="0">
      <dxf>
        <fill>
          <patternFill patternType="solid">
            <bgColor theme="1" tint="0.499984740745262"/>
          </patternFill>
        </fill>
      </dxf>
    </rfmt>
    <rfmt sheetId="8" sqref="AG1109" start="0" length="0">
      <dxf>
        <fill>
          <patternFill patternType="solid">
            <bgColor theme="1" tint="0.499984740745262"/>
          </patternFill>
        </fill>
      </dxf>
    </rfmt>
    <rfmt sheetId="8" sqref="AG1110" start="0" length="0">
      <dxf>
        <fill>
          <patternFill patternType="solid">
            <bgColor theme="1" tint="0.499984740745262"/>
          </patternFill>
        </fill>
      </dxf>
    </rfmt>
    <rfmt sheetId="8" sqref="AG1111" start="0" length="0">
      <dxf>
        <fill>
          <patternFill patternType="solid">
            <bgColor theme="1" tint="0.499984740745262"/>
          </patternFill>
        </fill>
      </dxf>
    </rfmt>
    <rfmt sheetId="8" sqref="AG1112" start="0" length="0">
      <dxf>
        <fill>
          <patternFill patternType="solid">
            <bgColor theme="1" tint="0.499984740745262"/>
          </patternFill>
        </fill>
      </dxf>
    </rfmt>
    <rfmt sheetId="8" sqref="AG1113" start="0" length="0">
      <dxf>
        <fill>
          <patternFill patternType="solid">
            <bgColor theme="1" tint="0.499984740745262"/>
          </patternFill>
        </fill>
      </dxf>
    </rfmt>
    <rfmt sheetId="8" sqref="AG1114" start="0" length="0">
      <dxf>
        <fill>
          <patternFill patternType="solid">
            <bgColor theme="1" tint="0.499984740745262"/>
          </patternFill>
        </fill>
      </dxf>
    </rfmt>
    <rfmt sheetId="8" sqref="AG1115" start="0" length="0">
      <dxf>
        <fill>
          <patternFill patternType="solid">
            <bgColor theme="1" tint="0.499984740745262"/>
          </patternFill>
        </fill>
      </dxf>
    </rfmt>
    <rfmt sheetId="8" sqref="AG1116" start="0" length="0">
      <dxf>
        <fill>
          <patternFill patternType="solid">
            <bgColor theme="1" tint="0.499984740745262"/>
          </patternFill>
        </fill>
      </dxf>
    </rfmt>
    <rfmt sheetId="8" sqref="AG1117" start="0" length="0">
      <dxf>
        <fill>
          <patternFill patternType="solid">
            <bgColor theme="1" tint="0.499984740745262"/>
          </patternFill>
        </fill>
      </dxf>
    </rfmt>
    <rfmt sheetId="8" sqref="AG1118" start="0" length="0">
      <dxf>
        <fill>
          <patternFill patternType="solid">
            <bgColor theme="1" tint="0.499984740745262"/>
          </patternFill>
        </fill>
      </dxf>
    </rfmt>
    <rfmt sheetId="8" sqref="AG1119" start="0" length="0">
      <dxf>
        <fill>
          <patternFill patternType="solid">
            <bgColor theme="1" tint="0.499984740745262"/>
          </patternFill>
        </fill>
      </dxf>
    </rfmt>
    <rfmt sheetId="8" sqref="AG1120" start="0" length="0">
      <dxf>
        <fill>
          <patternFill patternType="solid">
            <bgColor theme="1" tint="0.499984740745262"/>
          </patternFill>
        </fill>
      </dxf>
    </rfmt>
    <rfmt sheetId="8" sqref="AG1121" start="0" length="0">
      <dxf>
        <fill>
          <patternFill patternType="solid">
            <bgColor theme="1" tint="0.499984740745262"/>
          </patternFill>
        </fill>
      </dxf>
    </rfmt>
    <rfmt sheetId="8" sqref="AG1122" start="0" length="0">
      <dxf>
        <fill>
          <patternFill patternType="solid">
            <bgColor theme="1" tint="0.499984740745262"/>
          </patternFill>
        </fill>
      </dxf>
    </rfmt>
    <rfmt sheetId="8" sqref="AG1123" start="0" length="0">
      <dxf>
        <fill>
          <patternFill patternType="solid">
            <bgColor theme="1" tint="0.499984740745262"/>
          </patternFill>
        </fill>
      </dxf>
    </rfmt>
    <rfmt sheetId="8" sqref="AG1124" start="0" length="0">
      <dxf>
        <fill>
          <patternFill patternType="solid">
            <bgColor theme="1" tint="0.499984740745262"/>
          </patternFill>
        </fill>
      </dxf>
    </rfmt>
    <rfmt sheetId="8" sqref="AG1125" start="0" length="0">
      <dxf>
        <fill>
          <patternFill patternType="solid">
            <bgColor theme="1" tint="0.499984740745262"/>
          </patternFill>
        </fill>
      </dxf>
    </rfmt>
    <rfmt sheetId="8" sqref="AG1126" start="0" length="0">
      <dxf>
        <fill>
          <patternFill patternType="solid">
            <bgColor theme="1" tint="0.499984740745262"/>
          </patternFill>
        </fill>
      </dxf>
    </rfmt>
    <rfmt sheetId="8" sqref="AG1127" start="0" length="0">
      <dxf>
        <fill>
          <patternFill patternType="solid">
            <bgColor theme="1" tint="0.499984740745262"/>
          </patternFill>
        </fill>
      </dxf>
    </rfmt>
    <rfmt sheetId="8" sqref="AG1128" start="0" length="0">
      <dxf>
        <fill>
          <patternFill patternType="solid">
            <bgColor theme="1" tint="0.499984740745262"/>
          </patternFill>
        </fill>
      </dxf>
    </rfmt>
    <rfmt sheetId="8" sqref="AG1129" start="0" length="0">
      <dxf>
        <fill>
          <patternFill patternType="solid">
            <bgColor theme="1" tint="0.499984740745262"/>
          </patternFill>
        </fill>
      </dxf>
    </rfmt>
    <rfmt sheetId="8" sqref="AG1130" start="0" length="0">
      <dxf>
        <fill>
          <patternFill patternType="solid">
            <bgColor theme="1" tint="0.499984740745262"/>
          </patternFill>
        </fill>
      </dxf>
    </rfmt>
    <rfmt sheetId="8" sqref="AG1131" start="0" length="0">
      <dxf>
        <fill>
          <patternFill patternType="solid">
            <bgColor theme="1" tint="0.499984740745262"/>
          </patternFill>
        </fill>
      </dxf>
    </rfmt>
    <rfmt sheetId="8" sqref="AG1132" start="0" length="0">
      <dxf>
        <fill>
          <patternFill patternType="solid">
            <bgColor theme="1" tint="0.499984740745262"/>
          </patternFill>
        </fill>
      </dxf>
    </rfmt>
    <rfmt sheetId="8" sqref="AG1133" start="0" length="0">
      <dxf>
        <fill>
          <patternFill patternType="solid">
            <bgColor theme="1" tint="0.499984740745262"/>
          </patternFill>
        </fill>
      </dxf>
    </rfmt>
    <rfmt sheetId="8" sqref="AG1134" start="0" length="0">
      <dxf>
        <fill>
          <patternFill patternType="solid">
            <bgColor theme="1" tint="0.499984740745262"/>
          </patternFill>
        </fill>
      </dxf>
    </rfmt>
    <rfmt sheetId="8" sqref="AG1135" start="0" length="0">
      <dxf>
        <fill>
          <patternFill patternType="solid">
            <bgColor theme="1" tint="0.499984740745262"/>
          </patternFill>
        </fill>
      </dxf>
    </rfmt>
    <rfmt sheetId="8" sqref="AG1136" start="0" length="0">
      <dxf>
        <fill>
          <patternFill patternType="solid">
            <bgColor theme="1" tint="0.499984740745262"/>
          </patternFill>
        </fill>
      </dxf>
    </rfmt>
    <rfmt sheetId="8" sqref="AG1137" start="0" length="0">
      <dxf>
        <fill>
          <patternFill patternType="solid">
            <bgColor theme="1" tint="0.499984740745262"/>
          </patternFill>
        </fill>
      </dxf>
    </rfmt>
    <rfmt sheetId="8" sqref="AG1138" start="0" length="0">
      <dxf>
        <fill>
          <patternFill patternType="solid">
            <bgColor theme="1" tint="0.499984740745262"/>
          </patternFill>
        </fill>
      </dxf>
    </rfmt>
    <rfmt sheetId="8" sqref="AG1139" start="0" length="0">
      <dxf>
        <fill>
          <patternFill patternType="solid">
            <bgColor theme="1" tint="0.499984740745262"/>
          </patternFill>
        </fill>
      </dxf>
    </rfmt>
    <rfmt sheetId="8" sqref="AG1140" start="0" length="0">
      <dxf>
        <fill>
          <patternFill patternType="solid">
            <bgColor theme="1" tint="0.499984740745262"/>
          </patternFill>
        </fill>
      </dxf>
    </rfmt>
    <rfmt sheetId="8" sqref="AG1141" start="0" length="0">
      <dxf>
        <fill>
          <patternFill patternType="solid">
            <bgColor theme="1" tint="0.499984740745262"/>
          </patternFill>
        </fill>
      </dxf>
    </rfmt>
    <rfmt sheetId="8" sqref="AG1142" start="0" length="0">
      <dxf>
        <fill>
          <patternFill patternType="solid">
            <bgColor theme="1" tint="0.499984740745262"/>
          </patternFill>
        </fill>
      </dxf>
    </rfmt>
    <rfmt sheetId="8" sqref="AG1143" start="0" length="0">
      <dxf>
        <fill>
          <patternFill patternType="solid">
            <bgColor theme="1" tint="0.499984740745262"/>
          </patternFill>
        </fill>
      </dxf>
    </rfmt>
    <rfmt sheetId="8" sqref="AG1144" start="0" length="0">
      <dxf>
        <fill>
          <patternFill patternType="solid">
            <bgColor theme="1" tint="0.499984740745262"/>
          </patternFill>
        </fill>
      </dxf>
    </rfmt>
    <rfmt sheetId="8" sqref="AG1145" start="0" length="0">
      <dxf>
        <fill>
          <patternFill patternType="solid">
            <bgColor theme="1" tint="0.499984740745262"/>
          </patternFill>
        </fill>
      </dxf>
    </rfmt>
    <rfmt sheetId="8" sqref="AG1146" start="0" length="0">
      <dxf>
        <fill>
          <patternFill patternType="solid">
            <bgColor theme="1" tint="0.499984740745262"/>
          </patternFill>
        </fill>
      </dxf>
    </rfmt>
    <rfmt sheetId="8" sqref="AG1147" start="0" length="0">
      <dxf>
        <fill>
          <patternFill patternType="solid">
            <bgColor theme="1" tint="0.499984740745262"/>
          </patternFill>
        </fill>
      </dxf>
    </rfmt>
    <rfmt sheetId="8" sqref="AG1148" start="0" length="0">
      <dxf>
        <fill>
          <patternFill patternType="solid">
            <bgColor theme="1" tint="0.499984740745262"/>
          </patternFill>
        </fill>
      </dxf>
    </rfmt>
    <rfmt sheetId="8" sqref="AG1149" start="0" length="0">
      <dxf>
        <fill>
          <patternFill patternType="solid">
            <bgColor theme="1" tint="0.499984740745262"/>
          </patternFill>
        </fill>
      </dxf>
    </rfmt>
    <rfmt sheetId="8" sqref="AG1150" start="0" length="0">
      <dxf>
        <fill>
          <patternFill patternType="solid">
            <bgColor theme="1" tint="0.499984740745262"/>
          </patternFill>
        </fill>
      </dxf>
    </rfmt>
    <rfmt sheetId="8" sqref="AG1151" start="0" length="0">
      <dxf>
        <fill>
          <patternFill patternType="solid">
            <bgColor theme="1" tint="0.499984740745262"/>
          </patternFill>
        </fill>
      </dxf>
    </rfmt>
    <rfmt sheetId="8" sqref="AG1152" start="0" length="0">
      <dxf>
        <fill>
          <patternFill patternType="solid">
            <bgColor theme="1" tint="0.499984740745262"/>
          </patternFill>
        </fill>
      </dxf>
    </rfmt>
    <rfmt sheetId="8" sqref="AG1153" start="0" length="0">
      <dxf>
        <fill>
          <patternFill patternType="solid">
            <bgColor theme="1" tint="0.499984740745262"/>
          </patternFill>
        </fill>
      </dxf>
    </rfmt>
    <rfmt sheetId="8" sqref="AG1154" start="0" length="0">
      <dxf>
        <fill>
          <patternFill patternType="solid">
            <bgColor theme="1" tint="0.499984740745262"/>
          </patternFill>
        </fill>
      </dxf>
    </rfmt>
    <rfmt sheetId="8" sqref="AG1155" start="0" length="0">
      <dxf>
        <fill>
          <patternFill patternType="solid">
            <bgColor theme="1" tint="0.499984740745262"/>
          </patternFill>
        </fill>
      </dxf>
    </rfmt>
    <rfmt sheetId="8" sqref="AG1156" start="0" length="0">
      <dxf>
        <fill>
          <patternFill patternType="solid">
            <bgColor theme="1" tint="0.499984740745262"/>
          </patternFill>
        </fill>
      </dxf>
    </rfmt>
    <rfmt sheetId="8" sqref="AG1157" start="0" length="0">
      <dxf>
        <fill>
          <patternFill patternType="solid">
            <bgColor theme="1" tint="0.499984740745262"/>
          </patternFill>
        </fill>
      </dxf>
    </rfmt>
    <rfmt sheetId="8" sqref="AG1158" start="0" length="0">
      <dxf>
        <fill>
          <patternFill patternType="solid">
            <bgColor theme="1" tint="0.499984740745262"/>
          </patternFill>
        </fill>
      </dxf>
    </rfmt>
    <rfmt sheetId="8" sqref="AG1159" start="0" length="0">
      <dxf>
        <fill>
          <patternFill patternType="solid">
            <bgColor theme="1" tint="0.499984740745262"/>
          </patternFill>
        </fill>
      </dxf>
    </rfmt>
    <rfmt sheetId="8" sqref="AG1160" start="0" length="0">
      <dxf>
        <fill>
          <patternFill patternType="solid">
            <bgColor theme="1" tint="0.499984740745262"/>
          </patternFill>
        </fill>
      </dxf>
    </rfmt>
    <rfmt sheetId="8" sqref="AG1161" start="0" length="0">
      <dxf>
        <fill>
          <patternFill patternType="solid">
            <bgColor theme="1" tint="0.499984740745262"/>
          </patternFill>
        </fill>
      </dxf>
    </rfmt>
    <rfmt sheetId="8" sqref="AG1162" start="0" length="0">
      <dxf>
        <fill>
          <patternFill patternType="solid">
            <bgColor theme="1" tint="0.499984740745262"/>
          </patternFill>
        </fill>
      </dxf>
    </rfmt>
    <rfmt sheetId="8" sqref="AG1163" start="0" length="0">
      <dxf>
        <fill>
          <patternFill patternType="solid">
            <bgColor theme="1" tint="0.499984740745262"/>
          </patternFill>
        </fill>
      </dxf>
    </rfmt>
    <rfmt sheetId="8" sqref="AG1164" start="0" length="0">
      <dxf>
        <fill>
          <patternFill patternType="solid">
            <bgColor theme="1" tint="0.499984740745262"/>
          </patternFill>
        </fill>
      </dxf>
    </rfmt>
    <rfmt sheetId="8" sqref="AG1165" start="0" length="0">
      <dxf>
        <fill>
          <patternFill patternType="solid">
            <bgColor theme="1" tint="0.499984740745262"/>
          </patternFill>
        </fill>
      </dxf>
    </rfmt>
    <rfmt sheetId="8" sqref="AG1166" start="0" length="0">
      <dxf>
        <fill>
          <patternFill patternType="solid">
            <bgColor theme="1" tint="0.499984740745262"/>
          </patternFill>
        </fill>
      </dxf>
    </rfmt>
    <rfmt sheetId="8" sqref="AG1167" start="0" length="0">
      <dxf>
        <fill>
          <patternFill patternType="solid">
            <bgColor theme="1" tint="0.499984740745262"/>
          </patternFill>
        </fill>
      </dxf>
    </rfmt>
    <rfmt sheetId="8" sqref="AG1168" start="0" length="0">
      <dxf>
        <fill>
          <patternFill patternType="solid">
            <bgColor theme="1" tint="0.499984740745262"/>
          </patternFill>
        </fill>
      </dxf>
    </rfmt>
    <rfmt sheetId="8" sqref="AG1169" start="0" length="0">
      <dxf>
        <fill>
          <patternFill patternType="solid">
            <bgColor theme="1" tint="0.499984740745262"/>
          </patternFill>
        </fill>
      </dxf>
    </rfmt>
    <rfmt sheetId="8" sqref="AG1170" start="0" length="0">
      <dxf>
        <fill>
          <patternFill patternType="solid">
            <bgColor theme="1" tint="0.499984740745262"/>
          </patternFill>
        </fill>
      </dxf>
    </rfmt>
    <rfmt sheetId="8" sqref="AG1171" start="0" length="0">
      <dxf>
        <fill>
          <patternFill patternType="solid">
            <bgColor theme="1" tint="0.499984740745262"/>
          </patternFill>
        </fill>
      </dxf>
    </rfmt>
    <rfmt sheetId="8" sqref="AG1172" start="0" length="0">
      <dxf>
        <fill>
          <patternFill patternType="solid">
            <bgColor theme="1" tint="0.499984740745262"/>
          </patternFill>
        </fill>
      </dxf>
    </rfmt>
    <rfmt sheetId="8" sqref="AG1173" start="0" length="0">
      <dxf>
        <fill>
          <patternFill patternType="solid">
            <bgColor theme="1" tint="0.499984740745262"/>
          </patternFill>
        </fill>
      </dxf>
    </rfmt>
    <rfmt sheetId="8" sqref="AG1174" start="0" length="0">
      <dxf>
        <fill>
          <patternFill patternType="solid">
            <bgColor theme="1" tint="0.499984740745262"/>
          </patternFill>
        </fill>
      </dxf>
    </rfmt>
    <rfmt sheetId="8" sqref="AG1175" start="0" length="0">
      <dxf>
        <fill>
          <patternFill patternType="solid">
            <bgColor theme="1" tint="0.499984740745262"/>
          </patternFill>
        </fill>
      </dxf>
    </rfmt>
    <rfmt sheetId="8" sqref="AG1176" start="0" length="0">
      <dxf>
        <fill>
          <patternFill patternType="solid">
            <bgColor theme="1" tint="0.499984740745262"/>
          </patternFill>
        </fill>
      </dxf>
    </rfmt>
    <rfmt sheetId="8" sqref="AG1177" start="0" length="0">
      <dxf>
        <fill>
          <patternFill patternType="solid">
            <bgColor theme="1" tint="0.499984740745262"/>
          </patternFill>
        </fill>
      </dxf>
    </rfmt>
    <rfmt sheetId="8" sqref="AG1178" start="0" length="0">
      <dxf>
        <fill>
          <patternFill patternType="solid">
            <bgColor theme="1" tint="0.499984740745262"/>
          </patternFill>
        </fill>
      </dxf>
    </rfmt>
    <rfmt sheetId="8" sqref="AG1179" start="0" length="0">
      <dxf>
        <fill>
          <patternFill patternType="solid">
            <bgColor theme="1" tint="0.499984740745262"/>
          </patternFill>
        </fill>
      </dxf>
    </rfmt>
    <rfmt sheetId="8" sqref="AG1180" start="0" length="0">
      <dxf>
        <fill>
          <patternFill patternType="solid">
            <bgColor theme="1" tint="0.499984740745262"/>
          </patternFill>
        </fill>
      </dxf>
    </rfmt>
    <rfmt sheetId="8" sqref="AG1181" start="0" length="0">
      <dxf>
        <fill>
          <patternFill patternType="solid">
            <bgColor theme="1" tint="0.499984740745262"/>
          </patternFill>
        </fill>
      </dxf>
    </rfmt>
    <rfmt sheetId="8" sqref="AG1182" start="0" length="0">
      <dxf>
        <fill>
          <patternFill patternType="solid">
            <bgColor theme="1" tint="0.499984740745262"/>
          </patternFill>
        </fill>
      </dxf>
    </rfmt>
    <rfmt sheetId="8" sqref="AG1183" start="0" length="0">
      <dxf>
        <fill>
          <patternFill patternType="solid">
            <bgColor theme="1" tint="0.499984740745262"/>
          </patternFill>
        </fill>
      </dxf>
    </rfmt>
    <rfmt sheetId="8" sqref="AG1184" start="0" length="0">
      <dxf>
        <fill>
          <patternFill patternType="solid">
            <bgColor theme="1" tint="0.499984740745262"/>
          </patternFill>
        </fill>
      </dxf>
    </rfmt>
    <rfmt sheetId="8" sqref="AG1185" start="0" length="0">
      <dxf>
        <fill>
          <patternFill patternType="solid">
            <bgColor theme="1" tint="0.499984740745262"/>
          </patternFill>
        </fill>
      </dxf>
    </rfmt>
    <rfmt sheetId="8" sqref="AG1186" start="0" length="0">
      <dxf>
        <fill>
          <patternFill patternType="solid">
            <bgColor theme="1" tint="0.499984740745262"/>
          </patternFill>
        </fill>
      </dxf>
    </rfmt>
    <rfmt sheetId="8" sqref="AG1187" start="0" length="0">
      <dxf>
        <fill>
          <patternFill patternType="solid">
            <bgColor theme="1" tint="0.499984740745262"/>
          </patternFill>
        </fill>
      </dxf>
    </rfmt>
    <rfmt sheetId="8" sqref="AG1188" start="0" length="0">
      <dxf>
        <fill>
          <patternFill patternType="solid">
            <bgColor theme="1" tint="0.499984740745262"/>
          </patternFill>
        </fill>
      </dxf>
    </rfmt>
    <rfmt sheetId="8" sqref="AG1189" start="0" length="0">
      <dxf>
        <fill>
          <patternFill patternType="solid">
            <bgColor theme="1" tint="0.499984740745262"/>
          </patternFill>
        </fill>
      </dxf>
    </rfmt>
    <rfmt sheetId="8" sqref="AG1190" start="0" length="0">
      <dxf>
        <fill>
          <patternFill patternType="solid">
            <bgColor theme="1" tint="0.499984740745262"/>
          </patternFill>
        </fill>
      </dxf>
    </rfmt>
    <rfmt sheetId="8" sqref="AG1191" start="0" length="0">
      <dxf>
        <fill>
          <patternFill patternType="solid">
            <bgColor theme="1" tint="0.499984740745262"/>
          </patternFill>
        </fill>
      </dxf>
    </rfmt>
    <rfmt sheetId="8" sqref="AG1192" start="0" length="0">
      <dxf>
        <fill>
          <patternFill patternType="solid">
            <bgColor theme="1" tint="0.499984740745262"/>
          </patternFill>
        </fill>
      </dxf>
    </rfmt>
    <rfmt sheetId="8" sqref="AG1193" start="0" length="0">
      <dxf>
        <fill>
          <patternFill patternType="solid">
            <bgColor theme="1" tint="0.499984740745262"/>
          </patternFill>
        </fill>
      </dxf>
    </rfmt>
    <rfmt sheetId="8" sqref="AG1194" start="0" length="0">
      <dxf>
        <fill>
          <patternFill patternType="solid">
            <bgColor theme="1" tint="0.499984740745262"/>
          </patternFill>
        </fill>
      </dxf>
    </rfmt>
    <rfmt sheetId="8" sqref="AG1195" start="0" length="0">
      <dxf>
        <fill>
          <patternFill patternType="solid">
            <bgColor theme="1" tint="0.499984740745262"/>
          </patternFill>
        </fill>
      </dxf>
    </rfmt>
    <rfmt sheetId="8" sqref="AG1196" start="0" length="0">
      <dxf>
        <fill>
          <patternFill patternType="solid">
            <bgColor theme="1" tint="0.499984740745262"/>
          </patternFill>
        </fill>
      </dxf>
    </rfmt>
    <rfmt sheetId="8" sqref="AG1197" start="0" length="0">
      <dxf>
        <fill>
          <patternFill patternType="solid">
            <bgColor theme="1" tint="0.499984740745262"/>
          </patternFill>
        </fill>
      </dxf>
    </rfmt>
    <rfmt sheetId="8" sqref="AG1198" start="0" length="0">
      <dxf>
        <fill>
          <patternFill patternType="solid">
            <bgColor theme="1" tint="0.499984740745262"/>
          </patternFill>
        </fill>
      </dxf>
    </rfmt>
    <rfmt sheetId="8" sqref="AG1199" start="0" length="0">
      <dxf>
        <fill>
          <patternFill patternType="solid">
            <bgColor theme="1" tint="0.499984740745262"/>
          </patternFill>
        </fill>
      </dxf>
    </rfmt>
    <rfmt sheetId="8" sqref="AG1200" start="0" length="0">
      <dxf>
        <fill>
          <patternFill patternType="solid">
            <bgColor theme="1" tint="0.499984740745262"/>
          </patternFill>
        </fill>
      </dxf>
    </rfmt>
    <rfmt sheetId="8" sqref="AG1201" start="0" length="0">
      <dxf>
        <fill>
          <patternFill patternType="solid">
            <bgColor theme="1" tint="0.499984740745262"/>
          </patternFill>
        </fill>
      </dxf>
    </rfmt>
    <rfmt sheetId="8" sqref="AG1202" start="0" length="0">
      <dxf>
        <fill>
          <patternFill patternType="solid">
            <bgColor theme="1" tint="0.499984740745262"/>
          </patternFill>
        </fill>
      </dxf>
    </rfmt>
    <rfmt sheetId="8" sqref="AG1203" start="0" length="0">
      <dxf>
        <fill>
          <patternFill patternType="solid">
            <bgColor theme="1" tint="0.499984740745262"/>
          </patternFill>
        </fill>
      </dxf>
    </rfmt>
    <rfmt sheetId="8" sqref="AG1204" start="0" length="0">
      <dxf>
        <fill>
          <patternFill patternType="solid">
            <bgColor theme="1" tint="0.499984740745262"/>
          </patternFill>
        </fill>
      </dxf>
    </rfmt>
    <rfmt sheetId="8" sqref="AG1205" start="0" length="0">
      <dxf>
        <fill>
          <patternFill patternType="solid">
            <bgColor theme="1" tint="0.499984740745262"/>
          </patternFill>
        </fill>
      </dxf>
    </rfmt>
    <rfmt sheetId="8" sqref="AG1206" start="0" length="0">
      <dxf>
        <fill>
          <patternFill patternType="solid">
            <bgColor theme="1" tint="0.499984740745262"/>
          </patternFill>
        </fill>
      </dxf>
    </rfmt>
    <rfmt sheetId="8" sqref="AG1207" start="0" length="0">
      <dxf>
        <fill>
          <patternFill patternType="solid">
            <bgColor theme="1" tint="0.499984740745262"/>
          </patternFill>
        </fill>
      </dxf>
    </rfmt>
    <rfmt sheetId="8" sqref="AG1208" start="0" length="0">
      <dxf>
        <fill>
          <patternFill patternType="solid">
            <bgColor theme="1" tint="0.499984740745262"/>
          </patternFill>
        </fill>
      </dxf>
    </rfmt>
    <rfmt sheetId="8" sqref="AG1209" start="0" length="0">
      <dxf>
        <fill>
          <patternFill patternType="solid">
            <bgColor theme="1" tint="0.499984740745262"/>
          </patternFill>
        </fill>
      </dxf>
    </rfmt>
    <rfmt sheetId="8" sqref="AG1210" start="0" length="0">
      <dxf>
        <fill>
          <patternFill patternType="solid">
            <bgColor theme="1" tint="0.499984740745262"/>
          </patternFill>
        </fill>
      </dxf>
    </rfmt>
    <rfmt sheetId="8" sqref="AG1211" start="0" length="0">
      <dxf>
        <fill>
          <patternFill patternType="solid">
            <bgColor theme="1" tint="0.499984740745262"/>
          </patternFill>
        </fill>
      </dxf>
    </rfmt>
    <rfmt sheetId="8" sqref="AG1212" start="0" length="0">
      <dxf>
        <fill>
          <patternFill patternType="solid">
            <bgColor theme="1" tint="0.499984740745262"/>
          </patternFill>
        </fill>
      </dxf>
    </rfmt>
    <rfmt sheetId="8" sqref="AG1213" start="0" length="0">
      <dxf>
        <fill>
          <patternFill patternType="solid">
            <bgColor theme="1" tint="0.499984740745262"/>
          </patternFill>
        </fill>
      </dxf>
    </rfmt>
    <rfmt sheetId="8" sqref="AG1214" start="0" length="0">
      <dxf>
        <fill>
          <patternFill patternType="solid">
            <bgColor theme="1" tint="0.499984740745262"/>
          </patternFill>
        </fill>
      </dxf>
    </rfmt>
    <rfmt sheetId="8" sqref="AG1215" start="0" length="0">
      <dxf>
        <fill>
          <patternFill patternType="solid">
            <bgColor theme="1" tint="0.499984740745262"/>
          </patternFill>
        </fill>
      </dxf>
    </rfmt>
    <rfmt sheetId="8" sqref="AG1216" start="0" length="0">
      <dxf>
        <fill>
          <patternFill patternType="solid">
            <bgColor theme="1" tint="0.499984740745262"/>
          </patternFill>
        </fill>
      </dxf>
    </rfmt>
    <rfmt sheetId="8" sqref="AG1217" start="0" length="0">
      <dxf>
        <fill>
          <patternFill patternType="solid">
            <bgColor theme="1" tint="0.499984740745262"/>
          </patternFill>
        </fill>
      </dxf>
    </rfmt>
    <rfmt sheetId="8" sqref="AG1218" start="0" length="0">
      <dxf>
        <fill>
          <patternFill patternType="solid">
            <bgColor theme="1" tint="0.499984740745262"/>
          </patternFill>
        </fill>
      </dxf>
    </rfmt>
    <rfmt sheetId="8" sqref="AG1219" start="0" length="0">
      <dxf>
        <fill>
          <patternFill patternType="solid">
            <bgColor theme="1" tint="0.499984740745262"/>
          </patternFill>
        </fill>
      </dxf>
    </rfmt>
    <rfmt sheetId="8" sqref="AG1220" start="0" length="0">
      <dxf>
        <fill>
          <patternFill patternType="solid">
            <bgColor theme="1" tint="0.499984740745262"/>
          </patternFill>
        </fill>
      </dxf>
    </rfmt>
    <rfmt sheetId="8" sqref="AG1221" start="0" length="0">
      <dxf>
        <fill>
          <patternFill patternType="solid">
            <bgColor theme="1" tint="0.499984740745262"/>
          </patternFill>
        </fill>
      </dxf>
    </rfmt>
    <rfmt sheetId="8" sqref="AG1222" start="0" length="0">
      <dxf>
        <fill>
          <patternFill patternType="solid">
            <bgColor theme="1" tint="0.499984740745262"/>
          </patternFill>
        </fill>
      </dxf>
    </rfmt>
    <rfmt sheetId="8" sqref="AG1223" start="0" length="0">
      <dxf>
        <fill>
          <patternFill patternType="solid">
            <bgColor theme="1" tint="0.499984740745262"/>
          </patternFill>
        </fill>
      </dxf>
    </rfmt>
    <rfmt sheetId="8" sqref="AG1224" start="0" length="0">
      <dxf>
        <fill>
          <patternFill patternType="solid">
            <bgColor theme="1" tint="0.499984740745262"/>
          </patternFill>
        </fill>
      </dxf>
    </rfmt>
    <rfmt sheetId="8" sqref="AG1225" start="0" length="0">
      <dxf>
        <fill>
          <patternFill patternType="solid">
            <bgColor theme="1" tint="0.499984740745262"/>
          </patternFill>
        </fill>
      </dxf>
    </rfmt>
    <rfmt sheetId="8" sqref="AG1226" start="0" length="0">
      <dxf>
        <fill>
          <patternFill patternType="solid">
            <bgColor theme="1" tint="0.499984740745262"/>
          </patternFill>
        </fill>
      </dxf>
    </rfmt>
  </rrc>
  <rrc rId="302" sId="8" ref="AG1:AG1048576" action="deleteCol">
    <undo index="0" exp="ref" v="1" dr="AG16" r="BI16" sId="8"/>
    <undo index="0" exp="ref" v="1" dr="AG16" r="AU16" sId="8"/>
    <undo index="0" exp="ref" v="1" dr="AG9" r="BI9" sId="8"/>
    <undo index="0" exp="ref" v="1" dr="AG9" r="AU9" sId="8"/>
    <undo index="10" exp="area" ref3D="1" dr="$FL$1:$FY$1048576" dn="Z_A72DD7E4_8E17_45C1_B6EA_82FDF646C0B8_.wvu.Cols" sId="8"/>
    <undo index="8" exp="area" ref3D="1" dr="$EQ$1:$FD$1048576" dn="Z_A72DD7E4_8E17_45C1_B6EA_82FDF646C0B8_.wvu.Cols" sId="8"/>
    <undo index="6" exp="area" ref3D="1" dr="$DA$1:$EB$1048576" dn="Z_A72DD7E4_8E17_45C1_B6EA_82FDF646C0B8_.wvu.Cols" sId="8"/>
    <undo index="4" exp="area" ref3D="1" dr="$BK$1:$CL$1048576" dn="Z_A72DD7E4_8E17_45C1_B6EA_82FDF646C0B8_.wvu.Cols" sId="8"/>
    <undo index="2" exp="area" ref3D="1" dr="$AA$1:$AV$1048576" dn="Z_A72DD7E4_8E17_45C1_B6EA_82FDF646C0B8_.wvu.Cols" sId="8"/>
    <undo index="4" exp="area" ref3D="1" dr="$BK$1:$CL$1048576" dn="Z_9B7E6E96_3130_49B9_ABF2_1207FBFACEF7_.wvu.Cols" sId="8"/>
    <undo index="2" exp="area" ref3D="1" dr="$AA$1:$AV$1048576" dn="Z_9B7E6E96_3130_49B9_ABF2_1207FBFACEF7_.wvu.Cols" sId="8"/>
    <undo index="2" exp="area" ref3D="1" dr="$BK$1:$CL$1048576" dn="Z_99DAB54F_9998_492B_954C_CE1032159A97_.wvu.Cols" sId="8"/>
    <undo index="1" exp="area" ref3D="1" dr="$AA$1:$AV$1048576" dn="Z_99DAB54F_9998_492B_954C_CE1032159A97_.wvu.Cols" sId="8"/>
    <undo index="2" exp="area" ref3D="1" dr="$BK$1:$CL$1048576" dn="Z_98B54243_17AA_4C58_A903_4F7DE38BFF74_.wvu.Cols" sId="8"/>
    <undo index="1" exp="area" ref3D="1" dr="$AA$1:$AV$1048576" dn="Z_98B54243_17AA_4C58_A903_4F7DE38BFF74_.wvu.Cols" sId="8"/>
    <undo index="2" exp="area" ref3D="1" dr="$BK$1:$CL$1048576" dn="Z_EC21DF5B_E5BE_4E3D_99FF_D14A3AECB1FB_.wvu.Cols" sId="8"/>
    <undo index="1" exp="area" ref3D="1" dr="$AA$1:$AV$1048576" dn="Z_EC21DF5B_E5BE_4E3D_99FF_D14A3AECB1FB_.wvu.Cols" sId="8"/>
    <undo index="2" exp="area" ref3D="1" dr="$BK$1:$CL$1048576" dn="Z_DE027F13_EE7B_491D_9CF8_E2E18DD61ED8_.wvu.Cols" sId="8"/>
    <undo index="1" exp="area" ref3D="1" dr="$AA$1:$AV$1048576" dn="Z_DE027F13_EE7B_491D_9CF8_E2E18DD61ED8_.wvu.Cols" sId="8"/>
    <undo index="2" exp="area" ref3D="1" dr="$BK$1:$CL$1048576" dn="Z_D7472A55_53F6_4F75_9BD0_118390EEEE61_.wvu.Cols" sId="8"/>
    <undo index="1" exp="area" ref3D="1" dr="$AA$1:$AV$1048576" dn="Z_D7472A55_53F6_4F75_9BD0_118390EEEE61_.wvu.Cols" sId="8"/>
    <undo index="6" exp="area" ref3D="1" dr="$FL$1:$FY$1048576" dn="Z_D5427FDC_0840_4BD5_BC42_22E35BFF96BA_.wvu.Cols" sId="8"/>
    <undo index="4" exp="area" ref3D="1" dr="$BK$1:$CL$1048576" dn="Z_D5427FDC_0840_4BD5_BC42_22E35BFF96BA_.wvu.Cols" sId="8"/>
    <undo index="2" exp="area" ref3D="1" dr="$AA$1:$AV$1048576" dn="Z_D5427FDC_0840_4BD5_BC42_22E35BFF96BA_.wvu.Cols" sId="8"/>
    <undo index="2" exp="area" ref3D="1" dr="$BK$1:$CL$1048576" dn="Z_CE09DF15_FC71_45DB_A715_5E342A1E9DF6_.wvu.Cols" sId="8"/>
    <undo index="1" exp="area" ref3D="1" dr="$AA$1:$AV$1048576" dn="Z_CE09DF15_FC71_45DB_A715_5E342A1E9DF6_.wvu.Cols" sId="8"/>
    <undo index="2" exp="area" ref3D="1" dr="$BK$1:$CL$1048576" dn="Z_C9A773E5_105B_471E_8D6C_AA117A6DC6FC_.wvu.Cols" sId="8"/>
    <undo index="1" exp="area" ref3D="1" dr="$AA$1:$AV$1048576" dn="Z_C9A773E5_105B_471E_8D6C_AA117A6DC6FC_.wvu.Cols" sId="8"/>
    <undo index="4" exp="area" ref3D="1" dr="$BK$1:$CL$1048576" dn="Z_C59CEEC7_3FE0_4962_B269_7B9ABF21C7B4_.wvu.Cols" sId="8"/>
    <undo index="2" exp="area" ref3D="1" dr="$AA$1:$AV$1048576" dn="Z_C59CEEC7_3FE0_4962_B269_7B9ABF21C7B4_.wvu.Cols" sId="8"/>
    <undo index="2" exp="area" ref3D="1" dr="$BK$1:$CL$1048576" dn="Z_BD7B78EF_30C4_45E5_81E0_4657ED2D6ECC_.wvu.Cols" sId="8"/>
    <undo index="1" exp="area" ref3D="1" dr="$AA$1:$AV$1048576" dn="Z_BD7B78EF_30C4_45E5_81E0_4657ED2D6ECC_.wvu.Cols" sId="8"/>
    <undo index="4" exp="area" ref3D="1" dr="$BK$1:$CL$1048576" dn="Z_B7F3A255_7A5D_4CFA_B5B9_6AD248070729_.wvu.Cols" sId="8"/>
    <undo index="2" exp="area" ref3D="1" dr="$AA$1:$AV$1048576" dn="Z_B7F3A255_7A5D_4CFA_B5B9_6AD248070729_.wvu.Cols" sId="8"/>
    <undo index="2" exp="area" ref3D="1" dr="$BK$1:$CL$1048576" dn="Z_AE54AF70_AD6D_48EF_9A8E_16C4FF58B875_.wvu.Cols" sId="8"/>
    <undo index="1" exp="area" ref3D="1" dr="$AA$1:$AV$1048576" dn="Z_AE54AF70_AD6D_48EF_9A8E_16C4FF58B875_.wvu.Cols" sId="8"/>
    <undo index="10" exp="area" ref3D="1" dr="$FL$1:$FY$1048576" dn="Z_9396B418_0DC7_4CAE_9839_4E1FE529C903_.wvu.Cols" sId="8"/>
    <undo index="8" exp="area" ref3D="1" dr="$EQ$1:$FD$1048576" dn="Z_9396B418_0DC7_4CAE_9839_4E1FE529C903_.wvu.Cols" sId="8"/>
    <undo index="6" exp="area" ref3D="1" dr="$DA$1:$EB$1048576" dn="Z_9396B418_0DC7_4CAE_9839_4E1FE529C903_.wvu.Cols" sId="8"/>
    <undo index="4" exp="area" ref3D="1" dr="$BK$1:$CL$1048576" dn="Z_9396B418_0DC7_4CAE_9839_4E1FE529C903_.wvu.Cols" sId="8"/>
    <undo index="2" exp="area" ref3D="1" dr="$AA$1:$AV$1048576" dn="Z_9396B418_0DC7_4CAE_9839_4E1FE529C903_.wvu.Cols" sId="8"/>
    <undo index="2" exp="area" ref3D="1" dr="$BK$1:$CL$1048576" dn="Z_7DA296DB_43CC_4FAA_B30A_F76F08E10BE6_.wvu.Cols" sId="8"/>
    <undo index="1" exp="area" ref3D="1" dr="$AA$1:$AV$1048576" dn="Z_7DA296DB_43CC_4FAA_B30A_F76F08E10BE6_.wvu.Cols" sId="8"/>
    <undo index="6" exp="area" ref3D="1" dr="$FL$1:$FY$1048576" dn="Z_7C6BB9A7_B2A0_4A75_9522_BDD6A2F54D2A_.wvu.Cols" sId="8"/>
    <undo index="4" exp="area" ref3D="1" dr="$BK$1:$CL$1048576" dn="Z_7C6BB9A7_B2A0_4A75_9522_BDD6A2F54D2A_.wvu.Cols" sId="8"/>
    <undo index="2" exp="area" ref3D="1" dr="$AA$1:$AV$1048576" dn="Z_7C6BB9A7_B2A0_4A75_9522_BDD6A2F54D2A_.wvu.Cols" sId="8"/>
    <undo index="2" exp="area" ref3D="1" dr="$BK$1:$CL$1048576" dn="Z_78725C7C_D5F4_4171_A3BF_852E9E67648B_.wvu.Cols" sId="8"/>
    <undo index="1" exp="area" ref3D="1" dr="$AA$1:$AV$1048576" dn="Z_78725C7C_D5F4_4171_A3BF_852E9E67648B_.wvu.Cols" sId="8"/>
    <undo index="4" exp="area" ref3D="1" dr="$BK$1:$CL$1048576" dn="Z_5B3A94DD_F138_4F10_BDCF_51726F52F5EA_.wvu.Cols" sId="8"/>
    <undo index="2" exp="area" ref3D="1" dr="$AA$1:$AV$1048576" dn="Z_5B3A94DD_F138_4F10_BDCF_51726F52F5EA_.wvu.Cols" sId="8"/>
    <undo index="4" exp="area" ref3D="1" dr="$BK$1:$CL$1048576" dn="Z_50AD3F31_68BE_4AFE_B329_9874A0A64339_.wvu.Cols" sId="8"/>
    <undo index="2" exp="area" ref3D="1" dr="$AA$1:$AV$1048576" dn="Z_50AD3F31_68BE_4AFE_B329_9874A0A64339_.wvu.Cols" sId="8"/>
    <undo index="4" exp="area" ref3D="1" dr="$BK$1:$CL$1048576" dn="Z_43A82A29_4912_4F7F_8B05_3068C93337DE_.wvu.Cols" sId="8"/>
    <undo index="2" exp="area" ref3D="1" dr="$AA$1:$AV$1048576" dn="Z_43A82A29_4912_4F7F_8B05_3068C93337DE_.wvu.Cols" sId="8"/>
    <undo index="4" exp="area" ref3D="1" dr="$BK$1:$CL$1048576" dn="Z_38325982_3034_41A5_87AE_C5F97D918CAA_.wvu.Cols" sId="8"/>
    <undo index="2" exp="area" ref3D="1" dr="$AA$1:$AV$1048576" dn="Z_38325982_3034_41A5_87AE_C5F97D918CAA_.wvu.Cols" sId="8"/>
    <undo index="4" exp="area" ref3D="1" dr="$BK$1:$CL$1048576" dn="Z_346C95C1_1CC6_4D7E_A98D_95E6FB8F3D0C_.wvu.Cols" sId="8"/>
    <undo index="2" exp="area" ref3D="1" dr="$AA$1:$AV$1048576" dn="Z_346C95C1_1CC6_4D7E_A98D_95E6FB8F3D0C_.wvu.Cols" sId="8"/>
    <undo index="2" exp="area" ref3D="1" dr="$BK$1:$CL$1048576" dn="Z_2886425B_FDB9_4377_9EA8_C029DC51F951_.wvu.Cols" sId="8"/>
    <undo index="1" exp="area" ref3D="1" dr="$AA$1:$AV$1048576" dn="Z_2886425B_FDB9_4377_9EA8_C029DC51F951_.wvu.Cols" sId="8"/>
    <undo index="4" exp="area" ref3D="1" dr="$BK$1:$CL$1048576" dn="Z_13D990A2_7A43_4408_A14A_0BBC740B34E7_.wvu.Cols" sId="8"/>
    <undo index="2" exp="area" ref3D="1" dr="$AA$1:$AV$1048576" dn="Z_13D990A2_7A43_4408_A14A_0BBC740B34E7_.wvu.Cols" sId="8"/>
    <undo index="2" exp="area" ref3D="1" dr="$BK$1:$CL$1048576" dn="Z_10D493BC_5883_40CD_9812_0373CBDA2F53_.wvu.Cols" sId="8"/>
    <undo index="1" exp="area" ref3D="1" dr="$AA$1:$AV$1048576" dn="Z_10D493BC_5883_40CD_9812_0373CBDA2F53_.wvu.Cols" sId="8"/>
    <rfmt sheetId="8" xfDxf="1" sqref="AG1:AG1048576" start="0" length="0">
      <dxf>
        <font>
          <b/>
        </font>
      </dxf>
    </rfmt>
    <rfmt sheetId="8" sqref="AG1" start="0" length="0">
      <dxf>
        <fill>
          <gradientFill degree="270">
            <stop position="0">
              <color theme="5" tint="0.59999389629810485"/>
            </stop>
            <stop position="1">
              <color theme="5" tint="-0.25098422193060094"/>
            </stop>
          </gradientFill>
        </fill>
        <alignment horizontal="center" vertical="top" readingOrder="0"/>
      </dxf>
    </rfmt>
    <rfmt sheetId="8" sqref="AG2" start="0" length="0">
      <dxf>
        <fill>
          <gradientFill degree="270">
            <stop position="0">
              <color theme="5" tint="0.59999389629810485"/>
            </stop>
            <stop position="1">
              <color theme="5" tint="-0.25098422193060094"/>
            </stop>
          </gradientFill>
        </fill>
        <alignment horizontal="center" vertical="top" readingOrder="0"/>
      </dxf>
    </rfmt>
    <rfmt sheetId="8" sqref="AG3" start="0" length="0">
      <dxf>
        <fill>
          <gradientFill degree="270">
            <stop position="0">
              <color theme="5" tint="0.59999389629810485"/>
            </stop>
            <stop position="1">
              <color theme="5" tint="-0.25098422193060094"/>
            </stop>
          </gradientFill>
        </fill>
        <alignment horizontal="center" vertical="top" readingOrder="0"/>
      </dxf>
    </rfmt>
    <rfmt sheetId="8" sqref="AG4" start="0" length="0">
      <dxf>
        <fill>
          <gradientFill degree="270">
            <stop position="0">
              <color theme="5" tint="0.59999389629810485"/>
            </stop>
            <stop position="1">
              <color theme="5" tint="-0.25098422193060094"/>
            </stop>
          </gradientFill>
        </fill>
        <alignment horizontal="center" vertical="top" readingOrder="0"/>
      </dxf>
    </rfmt>
    <rfmt sheetId="8" sqref="AG5" start="0" length="0">
      <dxf>
        <fill>
          <gradientFill degree="270">
            <stop position="0">
              <color theme="5" tint="0.59999389629810485"/>
            </stop>
            <stop position="1">
              <color theme="5" tint="-0.25098422193060094"/>
            </stop>
          </gradientFill>
        </fill>
        <alignment horizontal="center" vertical="top" readingOrder="0"/>
      </dxf>
    </rfmt>
    <rfmt sheetId="8" sqref="AG6" start="0" length="0">
      <dxf>
        <fill>
          <patternFill patternType="solid">
            <bgColor theme="3" tint="-0.249977111117893"/>
          </patternFill>
        </fill>
        <border outline="0">
          <top style="medium">
            <color indexed="64"/>
          </top>
        </border>
      </dxf>
    </rfmt>
    <rfmt sheetId="8" sqref="AG7" start="0" length="0">
      <dxf>
        <font>
          <sz val="12"/>
        </font>
        <fill>
          <patternFill patternType="solid">
            <bgColor rgb="FFFFC000"/>
          </patternFill>
        </fill>
        <alignment horizontal="center" vertical="top" readingOrder="0"/>
        <border outline="0">
          <right style="medium">
            <color indexed="64"/>
          </right>
          <top style="medium">
            <color indexed="64"/>
          </top>
        </border>
      </dxf>
    </rfmt>
    <rfmt sheetId="8" sqref="AG8" start="0" length="0">
      <dxf>
        <font>
          <sz val="12"/>
        </font>
        <fill>
          <patternFill patternType="solid">
            <bgColor rgb="FFFFC000"/>
          </patternFill>
        </fill>
        <alignment horizontal="center" vertical="top" readingOrder="0"/>
        <border outline="0">
          <right style="medium">
            <color indexed="64"/>
          </right>
          <top style="medium">
            <color indexed="64"/>
          </top>
          <bottom style="medium">
            <color indexed="64"/>
          </bottom>
        </border>
      </dxf>
    </rfmt>
    <rcc rId="0" sId="8" dxf="1">
      <nc r="AG9" t="inlineStr">
        <is>
          <t>sz</t>
        </is>
      </nc>
      <ndxf>
        <alignment horizontal="center" vertical="top" readingOrder="0"/>
        <border outline="0">
          <right style="medium">
            <color indexed="64"/>
          </right>
        </border>
        <protection hidden="1"/>
      </ndxf>
    </rcc>
    <rfmt sheetId="8" sqref="AG1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medium">
            <color indexed="64"/>
          </top>
          <bottom style="thin">
            <color indexed="64"/>
          </bottom>
        </border>
        <protection hidden="1"/>
      </dxf>
    </rfmt>
    <rfmt sheetId="8" sqref="AG1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medium">
            <color indexed="64"/>
          </bottom>
        </border>
        <protection hidden="1"/>
      </dxf>
    </rfmt>
    <rfmt sheetId="8" sqref="AG14" start="0" length="0">
      <dxf>
        <font>
          <sz val="12"/>
        </font>
        <fill>
          <patternFill patternType="solid">
            <bgColor rgb="FFFFC000"/>
          </patternFill>
        </fill>
        <alignment horizontal="center" vertical="top" readingOrder="0"/>
        <border outline="0">
          <right style="medium">
            <color indexed="64"/>
          </right>
        </border>
      </dxf>
    </rfmt>
    <rfmt sheetId="8" sqref="AG15" start="0" length="0">
      <dxf>
        <fill>
          <patternFill patternType="solid">
            <bgColor theme="6" tint="0.39997558519241921"/>
          </patternFill>
        </fill>
        <border outline="0">
          <right style="medium">
            <color indexed="64"/>
          </right>
          <top style="medium">
            <color indexed="64"/>
          </top>
          <bottom style="medium">
            <color indexed="64"/>
          </bottom>
        </border>
      </dxf>
    </rfmt>
    <rcc rId="0" sId="8" dxf="1">
      <nc r="AG16" t="inlineStr">
        <is>
          <t>sz</t>
        </is>
      </nc>
      <ndxf>
        <alignment horizontal="center" vertical="top" readingOrder="0"/>
        <border outline="0">
          <right style="medium">
            <color indexed="64"/>
          </right>
        </border>
        <protection hidden="1"/>
      </ndxf>
    </rcc>
    <rfmt sheetId="8" sqref="AG1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medium">
            <color indexed="64"/>
          </top>
          <bottom style="thin">
            <color indexed="64"/>
          </bottom>
        </border>
        <protection hidden="1"/>
      </dxf>
    </rfmt>
    <rfmt sheetId="8" sqref="AG1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2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2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2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2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2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2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2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2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2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2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3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3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3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3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3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3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3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3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3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3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4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4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4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4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4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4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4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4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</border>
      </dxf>
    </rfmt>
    <rfmt sheetId="8" sqref="AG48" start="0" length="0">
      <dxf>
        <font>
          <sz val="10"/>
        </font>
        <fill>
          <patternFill patternType="solid">
            <bgColor theme="9" tint="-0.249977111117893"/>
          </patternFill>
        </fill>
        <alignment horizontal="center" vertical="top" readingOrder="0"/>
        <border outline="0">
          <right style="medium">
            <color indexed="64"/>
          </right>
          <top style="medium">
            <color indexed="64"/>
          </top>
        </border>
        <protection hidden="1"/>
      </dxf>
    </rfmt>
    <rfmt sheetId="8" sqref="AG49" start="0" length="0">
      <dxf>
        <font>
          <sz val="10"/>
        </font>
        <fill>
          <patternFill patternType="solid">
            <bgColor theme="9" tint="-0.249977111117893"/>
          </patternFill>
        </fill>
        <alignment horizontal="center" vertical="top" readingOrder="0"/>
        <border outline="0">
          <right style="medium">
            <color indexed="64"/>
          </right>
        </border>
        <protection hidden="1"/>
      </dxf>
    </rfmt>
    <rfmt sheetId="8" sqref="AG5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medium">
            <color indexed="64"/>
          </top>
          <bottom style="thin">
            <color indexed="64"/>
          </bottom>
        </border>
        <protection hidden="1"/>
      </dxf>
    </rfmt>
    <rfmt sheetId="8" sqref="AG5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5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5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5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5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5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5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5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5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6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6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6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6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6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6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6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6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6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6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7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7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7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7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7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7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7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7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7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7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80" start="0" length="0">
      <dxf>
        <font>
          <sz val="10"/>
        </font>
        <fill>
          <patternFill patternType="solid">
            <bgColor theme="3" tint="0.39997558519241921"/>
          </patternFill>
        </fill>
        <alignment horizontal="center" vertical="top" readingOrder="0"/>
        <border outline="0">
          <right style="medium">
            <color indexed="64"/>
          </right>
          <top style="medium">
            <color indexed="64"/>
          </top>
        </border>
        <protection hidden="1"/>
      </dxf>
    </rfmt>
    <rfmt sheetId="8" sqref="AG81" start="0" length="0">
      <dxf>
        <font>
          <sz val="10"/>
        </font>
        <fill>
          <patternFill patternType="solid">
            <bgColor theme="3" tint="0.39997558519241921"/>
          </patternFill>
        </fill>
        <alignment horizontal="center" vertical="top" readingOrder="0"/>
        <border outline="0">
          <right style="medium">
            <color indexed="64"/>
          </right>
        </border>
        <protection hidden="1"/>
      </dxf>
    </rfmt>
    <rfmt sheetId="8" sqref="AG8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medium">
            <color indexed="64"/>
          </top>
          <bottom style="thin">
            <color indexed="64"/>
          </bottom>
        </border>
        <protection hidden="1"/>
      </dxf>
    </rfmt>
    <rfmt sheetId="8" sqref="AG8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8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8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8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8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8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8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9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9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9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9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9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9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9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9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9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9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0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0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0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0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0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0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0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0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0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0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1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1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12" start="0" length="0">
      <dxf>
        <font>
          <sz val="10"/>
        </font>
        <fill>
          <patternFill patternType="solid">
            <bgColor theme="8" tint="-0.249977111117893"/>
          </patternFill>
        </fill>
        <alignment horizontal="center" vertical="top" readingOrder="0"/>
        <border outline="0">
          <right style="medium">
            <color indexed="64"/>
          </right>
          <top style="medium">
            <color indexed="64"/>
          </top>
        </border>
        <protection hidden="1"/>
      </dxf>
    </rfmt>
    <rfmt sheetId="8" sqref="AG113" start="0" length="0">
      <dxf>
        <font>
          <sz val="10"/>
        </font>
        <fill>
          <patternFill patternType="solid">
            <bgColor theme="8" tint="-0.249977111117893"/>
          </patternFill>
        </fill>
        <alignment horizontal="center" vertical="top" readingOrder="0"/>
        <border outline="0">
          <right style="medium">
            <color indexed="64"/>
          </right>
          <bottom style="medium">
            <color indexed="64"/>
          </bottom>
        </border>
        <protection hidden="1"/>
      </dxf>
    </rfmt>
    <rfmt sheetId="8" sqref="AG11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medium">
            <color indexed="64"/>
          </top>
          <bottom style="thin">
            <color indexed="64"/>
          </bottom>
        </border>
        <protection hidden="1"/>
      </dxf>
    </rfmt>
    <rfmt sheetId="8" sqref="AG11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1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1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1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1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2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2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2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2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2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2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2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2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2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2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3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3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3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3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3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3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3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3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3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3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4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4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4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4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4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medium">
            <color indexed="64"/>
          </bottom>
        </border>
      </dxf>
    </rfmt>
    <rfmt sheetId="8" sqref="AG145" start="0" length="0">
      <dxf>
        <font>
          <sz val="10"/>
        </font>
        <fill>
          <patternFill patternType="solid">
            <bgColor theme="0" tint="-0.499984740745262"/>
          </patternFill>
        </fill>
        <alignment horizontal="center" vertical="top" readingOrder="0"/>
        <border outline="0">
          <right style="medium">
            <color indexed="64"/>
          </right>
          <top style="medium">
            <color indexed="64"/>
          </top>
        </border>
        <protection hidden="1"/>
      </dxf>
    </rfmt>
    <rfmt sheetId="8" sqref="AG146" start="0" length="0">
      <dxf>
        <font>
          <sz val="10"/>
        </font>
        <fill>
          <patternFill patternType="solid">
            <bgColor theme="0" tint="-0.499984740745262"/>
          </patternFill>
        </fill>
        <alignment horizontal="center" vertical="top" readingOrder="0"/>
        <border outline="0">
          <right style="medium">
            <color indexed="64"/>
          </right>
          <bottom style="medium">
            <color indexed="64"/>
          </bottom>
        </border>
        <protection hidden="1"/>
      </dxf>
    </rfmt>
    <rfmt sheetId="8" sqref="AG14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medium">
            <color indexed="64"/>
          </top>
          <bottom style="thin">
            <color indexed="64"/>
          </bottom>
        </border>
        <protection hidden="1"/>
      </dxf>
    </rfmt>
    <rfmt sheetId="8" sqref="AG14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4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5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5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5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5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5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5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5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5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5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5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6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6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medium">
            <color indexed="64"/>
          </bottom>
        </border>
      </dxf>
    </rfmt>
    <rfmt sheetId="8" sqref="AG162" start="0" length="0">
      <dxf>
        <font>
          <sz val="10"/>
        </font>
        <fill>
          <patternFill patternType="solid">
            <bgColor theme="2" tint="-0.499984740745262"/>
          </patternFill>
        </fill>
        <alignment horizontal="center" vertical="top" readingOrder="0"/>
        <border outline="0">
          <right style="medium">
            <color indexed="64"/>
          </right>
          <top style="medium">
            <color indexed="64"/>
          </top>
        </border>
        <protection hidden="1"/>
      </dxf>
    </rfmt>
    <rfmt sheetId="8" sqref="AG163" start="0" length="0">
      <dxf>
        <font>
          <sz val="10"/>
        </font>
        <fill>
          <patternFill patternType="solid">
            <bgColor theme="2" tint="-0.499984740745262"/>
          </patternFill>
        </fill>
        <alignment horizontal="center" vertical="top" readingOrder="0"/>
        <border outline="0">
          <right style="medium">
            <color indexed="64"/>
          </right>
          <bottom style="medium">
            <color indexed="64"/>
          </bottom>
        </border>
        <protection hidden="1"/>
      </dxf>
    </rfmt>
    <rfmt sheetId="8" sqref="AG16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medium">
            <color indexed="64"/>
          </top>
          <bottom style="thin">
            <color indexed="64"/>
          </bottom>
        </border>
        <protection hidden="1"/>
      </dxf>
    </rfmt>
    <rfmt sheetId="8" sqref="AG16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6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6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6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69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70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  <protection hidden="1"/>
      </dxf>
    </rfmt>
    <rfmt sheetId="8" sqref="AG171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72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73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74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75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76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77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AG178" start="0" length="0">
      <dxf>
        <font>
          <sz val="10"/>
        </font>
        <alignment horizontal="center" vertical="top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medium">
            <color indexed="64"/>
          </bottom>
        </border>
      </dxf>
    </rfmt>
    <rfmt sheetId="8" sqref="AG179" start="0" length="0">
      <dxf>
        <fill>
          <patternFill patternType="solid">
            <bgColor theme="3" tint="-0.249977111117893"/>
          </patternFill>
        </fill>
        <border outline="0">
          <top style="medium">
            <color indexed="64"/>
          </top>
          <bottom style="medium">
            <color indexed="64"/>
          </bottom>
        </border>
        <protection hidden="1"/>
      </dxf>
    </rfmt>
    <rfmt sheetId="8" sqref="AG180" start="0" length="0">
      <dxf>
        <fill>
          <patternFill patternType="solid">
            <bgColor theme="1" tint="0.499984740745262"/>
          </patternFill>
        </fill>
      </dxf>
    </rfmt>
    <rfmt sheetId="8" sqref="AG181" start="0" length="0">
      <dxf>
        <fill>
          <patternFill patternType="solid">
            <bgColor theme="1" tint="0.499984740745262"/>
          </patternFill>
        </fill>
      </dxf>
    </rfmt>
    <rfmt sheetId="8" sqref="AG182" start="0" length="0">
      <dxf>
        <fill>
          <patternFill patternType="solid">
            <bgColor theme="1" tint="0.499984740745262"/>
          </patternFill>
        </fill>
      </dxf>
    </rfmt>
    <rfmt sheetId="8" sqref="AG183" start="0" length="0">
      <dxf>
        <fill>
          <patternFill patternType="solid">
            <bgColor theme="1" tint="0.499984740745262"/>
          </patternFill>
        </fill>
      </dxf>
    </rfmt>
    <rfmt sheetId="8" sqref="AG184" start="0" length="0">
      <dxf>
        <fill>
          <patternFill patternType="solid">
            <bgColor theme="1" tint="0.499984740745262"/>
          </patternFill>
        </fill>
      </dxf>
    </rfmt>
    <rfmt sheetId="8" sqref="AG185" start="0" length="0">
      <dxf>
        <fill>
          <patternFill patternType="solid">
            <bgColor theme="1" tint="0.499984740745262"/>
          </patternFill>
        </fill>
      </dxf>
    </rfmt>
    <rfmt sheetId="8" sqref="AG186" start="0" length="0">
      <dxf>
        <fill>
          <patternFill patternType="solid">
            <bgColor theme="1" tint="0.499984740745262"/>
          </patternFill>
        </fill>
      </dxf>
    </rfmt>
    <rfmt sheetId="8" sqref="AG187" start="0" length="0">
      <dxf>
        <fill>
          <patternFill patternType="solid">
            <bgColor theme="1" tint="0.499984740745262"/>
          </patternFill>
        </fill>
      </dxf>
    </rfmt>
    <rfmt sheetId="8" sqref="AG188" start="0" length="0">
      <dxf>
        <fill>
          <patternFill patternType="solid">
            <bgColor theme="1" tint="0.499984740745262"/>
          </patternFill>
        </fill>
      </dxf>
    </rfmt>
    <rfmt sheetId="8" sqref="AG189" start="0" length="0">
      <dxf>
        <fill>
          <patternFill patternType="solid">
            <bgColor theme="1" tint="0.499984740745262"/>
          </patternFill>
        </fill>
      </dxf>
    </rfmt>
    <rfmt sheetId="8" sqref="AG190" start="0" length="0">
      <dxf>
        <fill>
          <patternFill patternType="solid">
            <bgColor theme="1" tint="0.499984740745262"/>
          </patternFill>
        </fill>
      </dxf>
    </rfmt>
    <rfmt sheetId="8" sqref="AG191" start="0" length="0">
      <dxf>
        <fill>
          <patternFill patternType="solid">
            <bgColor theme="1" tint="0.499984740745262"/>
          </patternFill>
        </fill>
      </dxf>
    </rfmt>
    <rfmt sheetId="8" sqref="AG192" start="0" length="0">
      <dxf>
        <fill>
          <patternFill patternType="solid">
            <bgColor theme="1" tint="0.499984740745262"/>
          </patternFill>
        </fill>
      </dxf>
    </rfmt>
    <rfmt sheetId="8" sqref="AG193" start="0" length="0">
      <dxf>
        <fill>
          <patternFill patternType="solid">
            <bgColor theme="1" tint="0.499984740745262"/>
          </patternFill>
        </fill>
      </dxf>
    </rfmt>
    <rfmt sheetId="8" sqref="AG194" start="0" length="0">
      <dxf>
        <fill>
          <patternFill patternType="solid">
            <bgColor theme="1" tint="0.499984740745262"/>
          </patternFill>
        </fill>
      </dxf>
    </rfmt>
    <rfmt sheetId="8" sqref="AG195" start="0" length="0">
      <dxf>
        <fill>
          <patternFill patternType="solid">
            <bgColor theme="1" tint="0.499984740745262"/>
          </patternFill>
        </fill>
      </dxf>
    </rfmt>
    <rfmt sheetId="8" sqref="AG196" start="0" length="0">
      <dxf>
        <fill>
          <patternFill patternType="solid">
            <bgColor theme="1" tint="0.499984740745262"/>
          </patternFill>
        </fill>
      </dxf>
    </rfmt>
    <rfmt sheetId="8" sqref="AG197" start="0" length="0">
      <dxf>
        <fill>
          <patternFill patternType="solid">
            <bgColor theme="1" tint="0.499984740745262"/>
          </patternFill>
        </fill>
      </dxf>
    </rfmt>
    <rfmt sheetId="8" sqref="AG198" start="0" length="0">
      <dxf>
        <fill>
          <patternFill patternType="solid">
            <bgColor theme="1" tint="0.499984740745262"/>
          </patternFill>
        </fill>
      </dxf>
    </rfmt>
    <rfmt sheetId="8" sqref="AG199" start="0" length="0">
      <dxf>
        <fill>
          <patternFill patternType="solid">
            <bgColor theme="1" tint="0.499984740745262"/>
          </patternFill>
        </fill>
      </dxf>
    </rfmt>
    <rfmt sheetId="8" sqref="AG200" start="0" length="0">
      <dxf>
        <fill>
          <patternFill patternType="solid">
            <bgColor theme="1" tint="0.499984740745262"/>
          </patternFill>
        </fill>
      </dxf>
    </rfmt>
    <rfmt sheetId="8" sqref="AG201" start="0" length="0">
      <dxf>
        <fill>
          <patternFill patternType="solid">
            <bgColor theme="1" tint="0.499984740745262"/>
          </patternFill>
        </fill>
      </dxf>
    </rfmt>
    <rfmt sheetId="8" sqref="AG202" start="0" length="0">
      <dxf>
        <fill>
          <patternFill patternType="solid">
            <bgColor theme="1" tint="0.499984740745262"/>
          </patternFill>
        </fill>
      </dxf>
    </rfmt>
    <rfmt sheetId="8" sqref="AG203" start="0" length="0">
      <dxf>
        <fill>
          <patternFill patternType="solid">
            <bgColor theme="1" tint="0.499984740745262"/>
          </patternFill>
        </fill>
      </dxf>
    </rfmt>
    <rfmt sheetId="8" sqref="AG204" start="0" length="0">
      <dxf>
        <fill>
          <patternFill patternType="solid">
            <bgColor theme="1" tint="0.499984740745262"/>
          </patternFill>
        </fill>
      </dxf>
    </rfmt>
    <rfmt sheetId="8" sqref="AG205" start="0" length="0">
      <dxf>
        <fill>
          <patternFill patternType="solid">
            <bgColor theme="1" tint="0.499984740745262"/>
          </patternFill>
        </fill>
      </dxf>
    </rfmt>
    <rfmt sheetId="8" sqref="AG206" start="0" length="0">
      <dxf>
        <fill>
          <patternFill patternType="solid">
            <bgColor theme="1" tint="0.499984740745262"/>
          </patternFill>
        </fill>
      </dxf>
    </rfmt>
    <rfmt sheetId="8" sqref="AG207" start="0" length="0">
      <dxf>
        <fill>
          <patternFill patternType="solid">
            <bgColor theme="1" tint="0.499984740745262"/>
          </patternFill>
        </fill>
      </dxf>
    </rfmt>
    <rfmt sheetId="8" sqref="AG208" start="0" length="0">
      <dxf>
        <fill>
          <patternFill patternType="solid">
            <bgColor theme="1" tint="0.499984740745262"/>
          </patternFill>
        </fill>
      </dxf>
    </rfmt>
    <rfmt sheetId="8" sqref="AG209" start="0" length="0">
      <dxf>
        <fill>
          <patternFill patternType="solid">
            <bgColor theme="1" tint="0.499984740745262"/>
          </patternFill>
        </fill>
      </dxf>
    </rfmt>
    <rfmt sheetId="8" sqref="AG210" start="0" length="0">
      <dxf>
        <fill>
          <patternFill patternType="solid">
            <bgColor theme="1" tint="0.499984740745262"/>
          </patternFill>
        </fill>
      </dxf>
    </rfmt>
    <rfmt sheetId="8" sqref="AG211" start="0" length="0">
      <dxf>
        <fill>
          <patternFill patternType="solid">
            <bgColor theme="1" tint="0.499984740745262"/>
          </patternFill>
        </fill>
      </dxf>
    </rfmt>
    <rfmt sheetId="8" sqref="AG212" start="0" length="0">
      <dxf>
        <fill>
          <patternFill patternType="solid">
            <bgColor theme="1" tint="0.499984740745262"/>
          </patternFill>
        </fill>
      </dxf>
    </rfmt>
    <rfmt sheetId="8" sqref="AG213" start="0" length="0">
      <dxf>
        <fill>
          <patternFill patternType="solid">
            <bgColor theme="1" tint="0.499984740745262"/>
          </patternFill>
        </fill>
      </dxf>
    </rfmt>
    <rfmt sheetId="8" sqref="AG214" start="0" length="0">
      <dxf>
        <fill>
          <patternFill patternType="solid">
            <bgColor theme="1" tint="0.499984740745262"/>
          </patternFill>
        </fill>
      </dxf>
    </rfmt>
    <rfmt sheetId="8" sqref="AG215" start="0" length="0">
      <dxf>
        <fill>
          <patternFill patternType="solid">
            <bgColor theme="1" tint="0.499984740745262"/>
          </patternFill>
        </fill>
      </dxf>
    </rfmt>
    <rfmt sheetId="8" sqref="AG216" start="0" length="0">
      <dxf>
        <fill>
          <patternFill patternType="solid">
            <bgColor theme="1" tint="0.499984740745262"/>
          </patternFill>
        </fill>
      </dxf>
    </rfmt>
    <rfmt sheetId="8" sqref="AG217" start="0" length="0">
      <dxf>
        <fill>
          <patternFill patternType="solid">
            <bgColor theme="1" tint="0.499984740745262"/>
          </patternFill>
        </fill>
      </dxf>
    </rfmt>
    <rfmt sheetId="8" sqref="AG218" start="0" length="0">
      <dxf>
        <fill>
          <patternFill patternType="solid">
            <bgColor theme="1" tint="0.499984740745262"/>
          </patternFill>
        </fill>
      </dxf>
    </rfmt>
    <rfmt sheetId="8" sqref="AG219" start="0" length="0">
      <dxf>
        <fill>
          <patternFill patternType="solid">
            <bgColor theme="1" tint="0.499984740745262"/>
          </patternFill>
        </fill>
      </dxf>
    </rfmt>
    <rfmt sheetId="8" sqref="AG220" start="0" length="0">
      <dxf>
        <fill>
          <patternFill patternType="solid">
            <bgColor theme="1" tint="0.499984740745262"/>
          </patternFill>
        </fill>
      </dxf>
    </rfmt>
    <rfmt sheetId="8" sqref="AG221" start="0" length="0">
      <dxf>
        <fill>
          <patternFill patternType="solid">
            <bgColor theme="1" tint="0.499984740745262"/>
          </patternFill>
        </fill>
      </dxf>
    </rfmt>
    <rfmt sheetId="8" sqref="AG222" start="0" length="0">
      <dxf>
        <fill>
          <patternFill patternType="solid">
            <bgColor theme="1" tint="0.499984740745262"/>
          </patternFill>
        </fill>
      </dxf>
    </rfmt>
    <rfmt sheetId="8" sqref="AG223" start="0" length="0">
      <dxf>
        <fill>
          <patternFill patternType="solid">
            <bgColor theme="1" tint="0.499984740745262"/>
          </patternFill>
        </fill>
      </dxf>
    </rfmt>
    <rfmt sheetId="8" sqref="AG224" start="0" length="0">
      <dxf>
        <fill>
          <patternFill patternType="solid">
            <bgColor theme="1" tint="0.499984740745262"/>
          </patternFill>
        </fill>
      </dxf>
    </rfmt>
    <rfmt sheetId="8" sqref="AG225" start="0" length="0">
      <dxf>
        <fill>
          <patternFill patternType="solid">
            <bgColor theme="1" tint="0.499984740745262"/>
          </patternFill>
        </fill>
      </dxf>
    </rfmt>
    <rfmt sheetId="8" sqref="AG226" start="0" length="0">
      <dxf>
        <fill>
          <patternFill patternType="solid">
            <bgColor theme="1" tint="0.499984740745262"/>
          </patternFill>
        </fill>
      </dxf>
    </rfmt>
    <rfmt sheetId="8" sqref="AG227" start="0" length="0">
      <dxf>
        <fill>
          <patternFill patternType="solid">
            <bgColor theme="1" tint="0.499984740745262"/>
          </patternFill>
        </fill>
      </dxf>
    </rfmt>
    <rfmt sheetId="8" sqref="AG228" start="0" length="0">
      <dxf>
        <fill>
          <patternFill patternType="solid">
            <bgColor theme="1" tint="0.499984740745262"/>
          </patternFill>
        </fill>
      </dxf>
    </rfmt>
    <rfmt sheetId="8" sqref="AG229" start="0" length="0">
      <dxf>
        <fill>
          <patternFill patternType="solid">
            <bgColor theme="1" tint="0.499984740745262"/>
          </patternFill>
        </fill>
      </dxf>
    </rfmt>
    <rfmt sheetId="8" sqref="AG230" start="0" length="0">
      <dxf>
        <fill>
          <patternFill patternType="solid">
            <bgColor theme="1" tint="0.499984740745262"/>
          </patternFill>
        </fill>
      </dxf>
    </rfmt>
    <rfmt sheetId="8" sqref="AG231" start="0" length="0">
      <dxf>
        <fill>
          <patternFill patternType="solid">
            <bgColor theme="1" tint="0.499984740745262"/>
          </patternFill>
        </fill>
      </dxf>
    </rfmt>
    <rfmt sheetId="8" sqref="AG232" start="0" length="0">
      <dxf>
        <fill>
          <patternFill patternType="solid">
            <bgColor theme="1" tint="0.499984740745262"/>
          </patternFill>
        </fill>
      </dxf>
    </rfmt>
    <rfmt sheetId="8" sqref="AG233" start="0" length="0">
      <dxf>
        <fill>
          <patternFill patternType="solid">
            <bgColor theme="1" tint="0.499984740745262"/>
          </patternFill>
        </fill>
      </dxf>
    </rfmt>
    <rfmt sheetId="8" sqref="AG234" start="0" length="0">
      <dxf>
        <fill>
          <patternFill patternType="solid">
            <bgColor theme="1" tint="0.499984740745262"/>
          </patternFill>
        </fill>
      </dxf>
    </rfmt>
    <rfmt sheetId="8" sqref="AG235" start="0" length="0">
      <dxf>
        <fill>
          <patternFill patternType="solid">
            <bgColor theme="1" tint="0.499984740745262"/>
          </patternFill>
        </fill>
      </dxf>
    </rfmt>
    <rfmt sheetId="8" sqref="AG236" start="0" length="0">
      <dxf>
        <fill>
          <patternFill patternType="solid">
            <bgColor theme="1" tint="0.499984740745262"/>
          </patternFill>
        </fill>
      </dxf>
    </rfmt>
    <rfmt sheetId="8" sqref="AG237" start="0" length="0">
      <dxf>
        <fill>
          <patternFill patternType="solid">
            <bgColor theme="1" tint="0.499984740745262"/>
          </patternFill>
        </fill>
      </dxf>
    </rfmt>
    <rfmt sheetId="8" sqref="AG238" start="0" length="0">
      <dxf>
        <fill>
          <patternFill patternType="solid">
            <bgColor theme="1" tint="0.499984740745262"/>
          </patternFill>
        </fill>
      </dxf>
    </rfmt>
    <rfmt sheetId="8" sqref="AG239" start="0" length="0">
      <dxf>
        <fill>
          <patternFill patternType="solid">
            <bgColor theme="1" tint="0.499984740745262"/>
          </patternFill>
        </fill>
      </dxf>
    </rfmt>
    <rfmt sheetId="8" sqref="AG240" start="0" length="0">
      <dxf>
        <fill>
          <patternFill patternType="solid">
            <bgColor theme="1" tint="0.499984740745262"/>
          </patternFill>
        </fill>
      </dxf>
    </rfmt>
    <rfmt sheetId="8" sqref="AG241" start="0" length="0">
      <dxf>
        <fill>
          <patternFill patternType="solid">
            <bgColor theme="1" tint="0.499984740745262"/>
          </patternFill>
        </fill>
      </dxf>
    </rfmt>
    <rfmt sheetId="8" sqref="AG242" start="0" length="0">
      <dxf>
        <fill>
          <patternFill patternType="solid">
            <bgColor theme="1" tint="0.499984740745262"/>
          </patternFill>
        </fill>
      </dxf>
    </rfmt>
    <rfmt sheetId="8" sqref="AG243" start="0" length="0">
      <dxf>
        <fill>
          <patternFill patternType="solid">
            <bgColor theme="1" tint="0.499984740745262"/>
          </patternFill>
        </fill>
      </dxf>
    </rfmt>
    <rfmt sheetId="8" sqref="AG244" start="0" length="0">
      <dxf>
        <fill>
          <patternFill patternType="solid">
            <bgColor theme="1" tint="0.499984740745262"/>
          </patternFill>
        </fill>
      </dxf>
    </rfmt>
    <rfmt sheetId="8" sqref="AG245" start="0" length="0">
      <dxf>
        <fill>
          <patternFill patternType="solid">
            <bgColor theme="1" tint="0.499984740745262"/>
          </patternFill>
        </fill>
      </dxf>
    </rfmt>
    <rfmt sheetId="8" sqref="AG246" start="0" length="0">
      <dxf>
        <fill>
          <patternFill patternType="solid">
            <bgColor theme="1" tint="0.499984740745262"/>
          </patternFill>
        </fill>
      </dxf>
    </rfmt>
    <rfmt sheetId="8" sqref="AG247" start="0" length="0">
      <dxf>
        <fill>
          <patternFill patternType="solid">
            <bgColor theme="1" tint="0.499984740745262"/>
          </patternFill>
        </fill>
      </dxf>
    </rfmt>
    <rfmt sheetId="8" sqref="AG248" start="0" length="0">
      <dxf>
        <fill>
          <patternFill patternType="solid">
            <bgColor theme="1" tint="0.499984740745262"/>
          </patternFill>
        </fill>
      </dxf>
    </rfmt>
    <rfmt sheetId="8" sqref="AG249" start="0" length="0">
      <dxf>
        <fill>
          <patternFill patternType="solid">
            <bgColor theme="1" tint="0.499984740745262"/>
          </patternFill>
        </fill>
      </dxf>
    </rfmt>
    <rfmt sheetId="8" sqref="AG250" start="0" length="0">
      <dxf>
        <fill>
          <patternFill patternType="solid">
            <bgColor theme="1" tint="0.499984740745262"/>
          </patternFill>
        </fill>
      </dxf>
    </rfmt>
    <rfmt sheetId="8" sqref="AG251" start="0" length="0">
      <dxf>
        <fill>
          <patternFill patternType="solid">
            <bgColor theme="1" tint="0.499984740745262"/>
          </patternFill>
        </fill>
      </dxf>
    </rfmt>
    <rfmt sheetId="8" sqref="AG252" start="0" length="0">
      <dxf>
        <fill>
          <patternFill patternType="solid">
            <bgColor theme="1" tint="0.499984740745262"/>
          </patternFill>
        </fill>
      </dxf>
    </rfmt>
    <rfmt sheetId="8" sqref="AG253" start="0" length="0">
      <dxf>
        <fill>
          <patternFill patternType="solid">
            <bgColor theme="1" tint="0.499984740745262"/>
          </patternFill>
        </fill>
      </dxf>
    </rfmt>
    <rfmt sheetId="8" sqref="AG254" start="0" length="0">
      <dxf>
        <fill>
          <patternFill patternType="solid">
            <bgColor theme="1" tint="0.499984740745262"/>
          </patternFill>
        </fill>
      </dxf>
    </rfmt>
    <rfmt sheetId="8" sqref="AG255" start="0" length="0">
      <dxf>
        <fill>
          <patternFill patternType="solid">
            <bgColor theme="1" tint="0.499984740745262"/>
          </patternFill>
        </fill>
      </dxf>
    </rfmt>
    <rfmt sheetId="8" sqref="AG256" start="0" length="0">
      <dxf>
        <fill>
          <patternFill patternType="solid">
            <bgColor theme="1" tint="0.499984740745262"/>
          </patternFill>
        </fill>
      </dxf>
    </rfmt>
    <rfmt sheetId="8" sqref="AG257" start="0" length="0">
      <dxf>
        <fill>
          <patternFill patternType="solid">
            <bgColor theme="1" tint="0.499984740745262"/>
          </patternFill>
        </fill>
      </dxf>
    </rfmt>
    <rfmt sheetId="8" sqref="AG258" start="0" length="0">
      <dxf>
        <fill>
          <patternFill patternType="solid">
            <bgColor theme="1" tint="0.499984740745262"/>
          </patternFill>
        </fill>
      </dxf>
    </rfmt>
    <rfmt sheetId="8" sqref="AG259" start="0" length="0">
      <dxf>
        <fill>
          <patternFill patternType="solid">
            <bgColor theme="1" tint="0.499984740745262"/>
          </patternFill>
        </fill>
      </dxf>
    </rfmt>
    <rfmt sheetId="8" sqref="AG260" start="0" length="0">
      <dxf>
        <fill>
          <patternFill patternType="solid">
            <bgColor theme="1" tint="0.499984740745262"/>
          </patternFill>
        </fill>
      </dxf>
    </rfmt>
    <rfmt sheetId="8" sqref="AG261" start="0" length="0">
      <dxf>
        <fill>
          <patternFill patternType="solid">
            <bgColor theme="1" tint="0.499984740745262"/>
          </patternFill>
        </fill>
      </dxf>
    </rfmt>
    <rfmt sheetId="8" sqref="AG262" start="0" length="0">
      <dxf>
        <fill>
          <patternFill patternType="solid">
            <bgColor theme="1" tint="0.499984740745262"/>
          </patternFill>
        </fill>
      </dxf>
    </rfmt>
    <rfmt sheetId="8" sqref="AG263" start="0" length="0">
      <dxf>
        <fill>
          <patternFill patternType="solid">
            <bgColor theme="1" tint="0.499984740745262"/>
          </patternFill>
        </fill>
      </dxf>
    </rfmt>
    <rfmt sheetId="8" sqref="AG264" start="0" length="0">
      <dxf>
        <fill>
          <patternFill patternType="solid">
            <bgColor theme="1" tint="0.499984740745262"/>
          </patternFill>
        </fill>
      </dxf>
    </rfmt>
    <rfmt sheetId="8" sqref="AG265" start="0" length="0">
      <dxf>
        <fill>
          <patternFill patternType="solid">
            <bgColor theme="1" tint="0.499984740745262"/>
          </patternFill>
        </fill>
      </dxf>
    </rfmt>
    <rfmt sheetId="8" sqref="AG266" start="0" length="0">
      <dxf>
        <fill>
          <patternFill patternType="solid">
            <bgColor theme="1" tint="0.499984740745262"/>
          </patternFill>
        </fill>
      </dxf>
    </rfmt>
    <rfmt sheetId="8" sqref="AG267" start="0" length="0">
      <dxf>
        <fill>
          <patternFill patternType="solid">
            <bgColor theme="1" tint="0.499984740745262"/>
          </patternFill>
        </fill>
      </dxf>
    </rfmt>
    <rfmt sheetId="8" sqref="AG268" start="0" length="0">
      <dxf>
        <fill>
          <patternFill patternType="solid">
            <bgColor theme="1" tint="0.499984740745262"/>
          </patternFill>
        </fill>
      </dxf>
    </rfmt>
    <rfmt sheetId="8" sqref="AG269" start="0" length="0">
      <dxf>
        <fill>
          <patternFill patternType="solid">
            <bgColor theme="1" tint="0.499984740745262"/>
          </patternFill>
        </fill>
      </dxf>
    </rfmt>
    <rfmt sheetId="8" sqref="AG270" start="0" length="0">
      <dxf>
        <fill>
          <patternFill patternType="solid">
            <bgColor theme="1" tint="0.499984740745262"/>
          </patternFill>
        </fill>
      </dxf>
    </rfmt>
    <rfmt sheetId="8" sqref="AG271" start="0" length="0">
      <dxf>
        <fill>
          <patternFill patternType="solid">
            <bgColor theme="1" tint="0.499984740745262"/>
          </patternFill>
        </fill>
      </dxf>
    </rfmt>
    <rfmt sheetId="8" sqref="AG272" start="0" length="0">
      <dxf>
        <fill>
          <patternFill patternType="solid">
            <bgColor theme="1" tint="0.499984740745262"/>
          </patternFill>
        </fill>
      </dxf>
    </rfmt>
    <rfmt sheetId="8" sqref="AG273" start="0" length="0">
      <dxf>
        <fill>
          <patternFill patternType="solid">
            <bgColor theme="1" tint="0.499984740745262"/>
          </patternFill>
        </fill>
      </dxf>
    </rfmt>
    <rfmt sheetId="8" sqref="AG274" start="0" length="0">
      <dxf>
        <fill>
          <patternFill patternType="solid">
            <bgColor theme="1" tint="0.499984740745262"/>
          </patternFill>
        </fill>
      </dxf>
    </rfmt>
    <rfmt sheetId="8" sqref="AG275" start="0" length="0">
      <dxf>
        <fill>
          <patternFill patternType="solid">
            <bgColor theme="1" tint="0.499984740745262"/>
          </patternFill>
        </fill>
      </dxf>
    </rfmt>
    <rfmt sheetId="8" sqref="AG276" start="0" length="0">
      <dxf>
        <fill>
          <patternFill patternType="solid">
            <bgColor theme="1" tint="0.499984740745262"/>
          </patternFill>
        </fill>
      </dxf>
    </rfmt>
    <rfmt sheetId="8" sqref="AG277" start="0" length="0">
      <dxf>
        <fill>
          <patternFill patternType="solid">
            <bgColor theme="1" tint="0.499984740745262"/>
          </patternFill>
        </fill>
      </dxf>
    </rfmt>
    <rfmt sheetId="8" sqref="AG278" start="0" length="0">
      <dxf>
        <fill>
          <patternFill patternType="solid">
            <bgColor theme="1" tint="0.499984740745262"/>
          </patternFill>
        </fill>
      </dxf>
    </rfmt>
    <rfmt sheetId="8" sqref="AG279" start="0" length="0">
      <dxf>
        <fill>
          <patternFill patternType="solid">
            <bgColor theme="1" tint="0.499984740745262"/>
          </patternFill>
        </fill>
      </dxf>
    </rfmt>
    <rfmt sheetId="8" sqref="AG280" start="0" length="0">
      <dxf>
        <fill>
          <patternFill patternType="solid">
            <bgColor theme="1" tint="0.499984740745262"/>
          </patternFill>
        </fill>
      </dxf>
    </rfmt>
    <rfmt sheetId="8" sqref="AG281" start="0" length="0">
      <dxf>
        <fill>
          <patternFill patternType="solid">
            <bgColor theme="1" tint="0.499984740745262"/>
          </patternFill>
        </fill>
      </dxf>
    </rfmt>
    <rfmt sheetId="8" sqref="AG282" start="0" length="0">
      <dxf>
        <fill>
          <patternFill patternType="solid">
            <bgColor theme="1" tint="0.499984740745262"/>
          </patternFill>
        </fill>
      </dxf>
    </rfmt>
    <rfmt sheetId="8" sqref="AG283" start="0" length="0">
      <dxf>
        <fill>
          <patternFill patternType="solid">
            <bgColor theme="1" tint="0.499984740745262"/>
          </patternFill>
        </fill>
      </dxf>
    </rfmt>
    <rfmt sheetId="8" sqref="AG284" start="0" length="0">
      <dxf>
        <fill>
          <patternFill patternType="solid">
            <bgColor theme="1" tint="0.499984740745262"/>
          </patternFill>
        </fill>
      </dxf>
    </rfmt>
    <rfmt sheetId="8" sqref="AG285" start="0" length="0">
      <dxf>
        <fill>
          <patternFill patternType="solid">
            <bgColor theme="1" tint="0.499984740745262"/>
          </patternFill>
        </fill>
      </dxf>
    </rfmt>
    <rfmt sheetId="8" sqref="AG286" start="0" length="0">
      <dxf>
        <fill>
          <patternFill patternType="solid">
            <bgColor theme="1" tint="0.499984740745262"/>
          </patternFill>
        </fill>
      </dxf>
    </rfmt>
    <rfmt sheetId="8" sqref="AG287" start="0" length="0">
      <dxf>
        <fill>
          <patternFill patternType="solid">
            <bgColor theme="1" tint="0.499984740745262"/>
          </patternFill>
        </fill>
      </dxf>
    </rfmt>
    <rfmt sheetId="8" sqref="AG288" start="0" length="0">
      <dxf>
        <fill>
          <patternFill patternType="solid">
            <bgColor theme="1" tint="0.499984740745262"/>
          </patternFill>
        </fill>
      </dxf>
    </rfmt>
    <rfmt sheetId="8" sqref="AG289" start="0" length="0">
      <dxf>
        <fill>
          <patternFill patternType="solid">
            <bgColor theme="1" tint="0.499984740745262"/>
          </patternFill>
        </fill>
      </dxf>
    </rfmt>
    <rfmt sheetId="8" sqref="AG290" start="0" length="0">
      <dxf>
        <fill>
          <patternFill patternType="solid">
            <bgColor theme="1" tint="0.499984740745262"/>
          </patternFill>
        </fill>
      </dxf>
    </rfmt>
    <rfmt sheetId="8" sqref="AG291" start="0" length="0">
      <dxf>
        <fill>
          <patternFill patternType="solid">
            <bgColor theme="1" tint="0.499984740745262"/>
          </patternFill>
        </fill>
      </dxf>
    </rfmt>
    <rfmt sheetId="8" sqref="AG292" start="0" length="0">
      <dxf>
        <fill>
          <patternFill patternType="solid">
            <bgColor theme="1" tint="0.499984740745262"/>
          </patternFill>
        </fill>
      </dxf>
    </rfmt>
    <rfmt sheetId="8" sqref="AG293" start="0" length="0">
      <dxf>
        <fill>
          <patternFill patternType="solid">
            <bgColor theme="1" tint="0.499984740745262"/>
          </patternFill>
        </fill>
      </dxf>
    </rfmt>
    <rfmt sheetId="8" sqref="AG294" start="0" length="0">
      <dxf>
        <fill>
          <patternFill patternType="solid">
            <bgColor theme="1" tint="0.499984740745262"/>
          </patternFill>
        </fill>
      </dxf>
    </rfmt>
    <rfmt sheetId="8" sqref="AG295" start="0" length="0">
      <dxf>
        <fill>
          <patternFill patternType="solid">
            <bgColor theme="1" tint="0.499984740745262"/>
          </patternFill>
        </fill>
      </dxf>
    </rfmt>
    <rfmt sheetId="8" sqref="AG296" start="0" length="0">
      <dxf>
        <fill>
          <patternFill patternType="solid">
            <bgColor theme="1" tint="0.499984740745262"/>
          </patternFill>
        </fill>
      </dxf>
    </rfmt>
    <rfmt sheetId="8" sqref="AG297" start="0" length="0">
      <dxf>
        <fill>
          <patternFill patternType="solid">
            <bgColor theme="1" tint="0.499984740745262"/>
          </patternFill>
        </fill>
      </dxf>
    </rfmt>
    <rfmt sheetId="8" sqref="AG298" start="0" length="0">
      <dxf>
        <fill>
          <patternFill patternType="solid">
            <bgColor theme="1" tint="0.499984740745262"/>
          </patternFill>
        </fill>
      </dxf>
    </rfmt>
    <rfmt sheetId="8" sqref="AG299" start="0" length="0">
      <dxf>
        <fill>
          <patternFill patternType="solid">
            <bgColor theme="1" tint="0.499984740745262"/>
          </patternFill>
        </fill>
      </dxf>
    </rfmt>
    <rfmt sheetId="8" sqref="AG300" start="0" length="0">
      <dxf>
        <fill>
          <patternFill patternType="solid">
            <bgColor theme="1" tint="0.499984740745262"/>
          </patternFill>
        </fill>
      </dxf>
    </rfmt>
    <rfmt sheetId="8" sqref="AG301" start="0" length="0">
      <dxf>
        <fill>
          <patternFill patternType="solid">
            <bgColor theme="1" tint="0.499984740745262"/>
          </patternFill>
        </fill>
      </dxf>
    </rfmt>
    <rfmt sheetId="8" sqref="AG302" start="0" length="0">
      <dxf>
        <fill>
          <patternFill patternType="solid">
            <bgColor theme="1" tint="0.499984740745262"/>
          </patternFill>
        </fill>
      </dxf>
    </rfmt>
    <rfmt sheetId="8" sqref="AG303" start="0" length="0">
      <dxf>
        <fill>
          <patternFill patternType="solid">
            <bgColor theme="1" tint="0.499984740745262"/>
          </patternFill>
        </fill>
      </dxf>
    </rfmt>
    <rfmt sheetId="8" sqref="AG304" start="0" length="0">
      <dxf>
        <fill>
          <patternFill patternType="solid">
            <bgColor theme="1" tint="0.499984740745262"/>
          </patternFill>
        </fill>
      </dxf>
    </rfmt>
    <rfmt sheetId="8" sqref="AG305" start="0" length="0">
      <dxf>
        <fill>
          <patternFill patternType="solid">
            <bgColor theme="1" tint="0.499984740745262"/>
          </patternFill>
        </fill>
      </dxf>
    </rfmt>
    <rfmt sheetId="8" sqref="AG306" start="0" length="0">
      <dxf>
        <fill>
          <patternFill patternType="solid">
            <bgColor theme="1" tint="0.499984740745262"/>
          </patternFill>
        </fill>
      </dxf>
    </rfmt>
    <rfmt sheetId="8" sqref="AG307" start="0" length="0">
      <dxf>
        <fill>
          <patternFill patternType="solid">
            <bgColor theme="1" tint="0.499984740745262"/>
          </patternFill>
        </fill>
      </dxf>
    </rfmt>
    <rfmt sheetId="8" sqref="AG308" start="0" length="0">
      <dxf>
        <fill>
          <patternFill patternType="solid">
            <bgColor theme="1" tint="0.499984740745262"/>
          </patternFill>
        </fill>
      </dxf>
    </rfmt>
    <rfmt sheetId="8" sqref="AG309" start="0" length="0">
      <dxf>
        <fill>
          <patternFill patternType="solid">
            <bgColor theme="1" tint="0.499984740745262"/>
          </patternFill>
        </fill>
      </dxf>
    </rfmt>
    <rfmt sheetId="8" sqref="AG310" start="0" length="0">
      <dxf>
        <fill>
          <patternFill patternType="solid">
            <bgColor theme="1" tint="0.499984740745262"/>
          </patternFill>
        </fill>
      </dxf>
    </rfmt>
    <rfmt sheetId="8" sqref="AG311" start="0" length="0">
      <dxf>
        <fill>
          <patternFill patternType="solid">
            <bgColor theme="1" tint="0.499984740745262"/>
          </patternFill>
        </fill>
      </dxf>
    </rfmt>
    <rfmt sheetId="8" sqref="AG312" start="0" length="0">
      <dxf>
        <fill>
          <patternFill patternType="solid">
            <bgColor theme="1" tint="0.499984740745262"/>
          </patternFill>
        </fill>
      </dxf>
    </rfmt>
    <rfmt sheetId="8" sqref="AG313" start="0" length="0">
      <dxf>
        <fill>
          <patternFill patternType="solid">
            <bgColor theme="1" tint="0.499984740745262"/>
          </patternFill>
        </fill>
      </dxf>
    </rfmt>
    <rfmt sheetId="8" sqref="AG314" start="0" length="0">
      <dxf>
        <fill>
          <patternFill patternType="solid">
            <bgColor theme="1" tint="0.499984740745262"/>
          </patternFill>
        </fill>
      </dxf>
    </rfmt>
    <rfmt sheetId="8" sqref="AG315" start="0" length="0">
      <dxf>
        <fill>
          <patternFill patternType="solid">
            <bgColor theme="1" tint="0.499984740745262"/>
          </patternFill>
        </fill>
      </dxf>
    </rfmt>
    <rfmt sheetId="8" sqref="AG316" start="0" length="0">
      <dxf>
        <fill>
          <patternFill patternType="solid">
            <bgColor theme="1" tint="0.499984740745262"/>
          </patternFill>
        </fill>
      </dxf>
    </rfmt>
    <rfmt sheetId="8" sqref="AG317" start="0" length="0">
      <dxf>
        <fill>
          <patternFill patternType="solid">
            <bgColor theme="1" tint="0.499984740745262"/>
          </patternFill>
        </fill>
      </dxf>
    </rfmt>
    <rfmt sheetId="8" sqref="AG318" start="0" length="0">
      <dxf>
        <fill>
          <patternFill patternType="solid">
            <bgColor theme="1" tint="0.499984740745262"/>
          </patternFill>
        </fill>
      </dxf>
    </rfmt>
    <rfmt sheetId="8" sqref="AG319" start="0" length="0">
      <dxf>
        <fill>
          <patternFill patternType="solid">
            <bgColor theme="1" tint="0.499984740745262"/>
          </patternFill>
        </fill>
      </dxf>
    </rfmt>
    <rfmt sheetId="8" sqref="AG320" start="0" length="0">
      <dxf>
        <fill>
          <patternFill patternType="solid">
            <bgColor theme="1" tint="0.499984740745262"/>
          </patternFill>
        </fill>
      </dxf>
    </rfmt>
    <rfmt sheetId="8" sqref="AG321" start="0" length="0">
      <dxf>
        <fill>
          <patternFill patternType="solid">
            <bgColor theme="1" tint="0.499984740745262"/>
          </patternFill>
        </fill>
      </dxf>
    </rfmt>
    <rfmt sheetId="8" sqref="AG322" start="0" length="0">
      <dxf>
        <fill>
          <patternFill patternType="solid">
            <bgColor theme="1" tint="0.499984740745262"/>
          </patternFill>
        </fill>
      </dxf>
    </rfmt>
    <rfmt sheetId="8" sqref="AG323" start="0" length="0">
      <dxf>
        <fill>
          <patternFill patternType="solid">
            <bgColor theme="1" tint="0.499984740745262"/>
          </patternFill>
        </fill>
      </dxf>
    </rfmt>
    <rfmt sheetId="8" sqref="AG324" start="0" length="0">
      <dxf>
        <fill>
          <patternFill patternType="solid">
            <bgColor theme="1" tint="0.499984740745262"/>
          </patternFill>
        </fill>
      </dxf>
    </rfmt>
    <rfmt sheetId="8" sqref="AG325" start="0" length="0">
      <dxf>
        <fill>
          <patternFill patternType="solid">
            <bgColor theme="1" tint="0.499984740745262"/>
          </patternFill>
        </fill>
      </dxf>
    </rfmt>
    <rfmt sheetId="8" sqref="AG326" start="0" length="0">
      <dxf>
        <fill>
          <patternFill patternType="solid">
            <bgColor theme="1" tint="0.499984740745262"/>
          </patternFill>
        </fill>
      </dxf>
    </rfmt>
    <rfmt sheetId="8" sqref="AG327" start="0" length="0">
      <dxf>
        <fill>
          <patternFill patternType="solid">
            <bgColor theme="1" tint="0.499984740745262"/>
          </patternFill>
        </fill>
      </dxf>
    </rfmt>
    <rfmt sheetId="8" sqref="AG328" start="0" length="0">
      <dxf>
        <fill>
          <patternFill patternType="solid">
            <bgColor theme="1" tint="0.499984740745262"/>
          </patternFill>
        </fill>
      </dxf>
    </rfmt>
    <rfmt sheetId="8" sqref="AG329" start="0" length="0">
      <dxf>
        <fill>
          <patternFill patternType="solid">
            <bgColor theme="1" tint="0.499984740745262"/>
          </patternFill>
        </fill>
      </dxf>
    </rfmt>
    <rfmt sheetId="8" sqref="AG330" start="0" length="0">
      <dxf>
        <fill>
          <patternFill patternType="solid">
            <bgColor theme="1" tint="0.499984740745262"/>
          </patternFill>
        </fill>
      </dxf>
    </rfmt>
    <rfmt sheetId="8" sqref="AG331" start="0" length="0">
      <dxf>
        <fill>
          <patternFill patternType="solid">
            <bgColor theme="1" tint="0.499984740745262"/>
          </patternFill>
        </fill>
      </dxf>
    </rfmt>
    <rfmt sheetId="8" sqref="AG332" start="0" length="0">
      <dxf>
        <fill>
          <patternFill patternType="solid">
            <bgColor theme="1" tint="0.499984740745262"/>
          </patternFill>
        </fill>
      </dxf>
    </rfmt>
    <rfmt sheetId="8" sqref="AG333" start="0" length="0">
      <dxf>
        <fill>
          <patternFill patternType="solid">
            <bgColor theme="1" tint="0.499984740745262"/>
          </patternFill>
        </fill>
      </dxf>
    </rfmt>
    <rfmt sheetId="8" sqref="AG334" start="0" length="0">
      <dxf>
        <fill>
          <patternFill patternType="solid">
            <bgColor theme="1" tint="0.499984740745262"/>
          </patternFill>
        </fill>
      </dxf>
    </rfmt>
    <rfmt sheetId="8" sqref="AG335" start="0" length="0">
      <dxf>
        <fill>
          <patternFill patternType="solid">
            <bgColor theme="1" tint="0.499984740745262"/>
          </patternFill>
        </fill>
      </dxf>
    </rfmt>
    <rfmt sheetId="8" sqref="AG336" start="0" length="0">
      <dxf>
        <fill>
          <patternFill patternType="solid">
            <bgColor theme="1" tint="0.499984740745262"/>
          </patternFill>
        </fill>
      </dxf>
    </rfmt>
    <rfmt sheetId="8" sqref="AG337" start="0" length="0">
      <dxf>
        <fill>
          <patternFill patternType="solid">
            <bgColor theme="1" tint="0.499984740745262"/>
          </patternFill>
        </fill>
      </dxf>
    </rfmt>
    <rfmt sheetId="8" sqref="AG338" start="0" length="0">
      <dxf>
        <fill>
          <patternFill patternType="solid">
            <bgColor theme="1" tint="0.499984740745262"/>
          </patternFill>
        </fill>
      </dxf>
    </rfmt>
    <rfmt sheetId="8" sqref="AG339" start="0" length="0">
      <dxf>
        <fill>
          <patternFill patternType="solid">
            <bgColor theme="1" tint="0.499984740745262"/>
          </patternFill>
        </fill>
      </dxf>
    </rfmt>
    <rfmt sheetId="8" sqref="AG340" start="0" length="0">
      <dxf>
        <fill>
          <patternFill patternType="solid">
            <bgColor theme="1" tint="0.499984740745262"/>
          </patternFill>
        </fill>
      </dxf>
    </rfmt>
    <rfmt sheetId="8" sqref="AG341" start="0" length="0">
      <dxf>
        <fill>
          <patternFill patternType="solid">
            <bgColor theme="1" tint="0.499984740745262"/>
          </patternFill>
        </fill>
      </dxf>
    </rfmt>
    <rfmt sheetId="8" sqref="AG342" start="0" length="0">
      <dxf>
        <fill>
          <patternFill patternType="solid">
            <bgColor theme="1" tint="0.499984740745262"/>
          </patternFill>
        </fill>
      </dxf>
    </rfmt>
    <rfmt sheetId="8" sqref="AG343" start="0" length="0">
      <dxf>
        <fill>
          <patternFill patternType="solid">
            <bgColor theme="1" tint="0.499984740745262"/>
          </patternFill>
        </fill>
      </dxf>
    </rfmt>
    <rfmt sheetId="8" sqref="AG344" start="0" length="0">
      <dxf>
        <fill>
          <patternFill patternType="solid">
            <bgColor theme="1" tint="0.499984740745262"/>
          </patternFill>
        </fill>
      </dxf>
    </rfmt>
    <rfmt sheetId="8" sqref="AG345" start="0" length="0">
      <dxf>
        <fill>
          <patternFill patternType="solid">
            <bgColor theme="1" tint="0.499984740745262"/>
          </patternFill>
        </fill>
      </dxf>
    </rfmt>
    <rfmt sheetId="8" sqref="AG346" start="0" length="0">
      <dxf>
        <fill>
          <patternFill patternType="solid">
            <bgColor theme="1" tint="0.499984740745262"/>
          </patternFill>
        </fill>
      </dxf>
    </rfmt>
    <rfmt sheetId="8" sqref="AG347" start="0" length="0">
      <dxf>
        <fill>
          <patternFill patternType="solid">
            <bgColor theme="1" tint="0.499984740745262"/>
          </patternFill>
        </fill>
      </dxf>
    </rfmt>
    <rfmt sheetId="8" sqref="AG348" start="0" length="0">
      <dxf>
        <fill>
          <patternFill patternType="solid">
            <bgColor theme="1" tint="0.499984740745262"/>
          </patternFill>
        </fill>
      </dxf>
    </rfmt>
    <rfmt sheetId="8" sqref="AG349" start="0" length="0">
      <dxf>
        <fill>
          <patternFill patternType="solid">
            <bgColor theme="1" tint="0.499984740745262"/>
          </patternFill>
        </fill>
      </dxf>
    </rfmt>
    <rfmt sheetId="8" sqref="AG350" start="0" length="0">
      <dxf>
        <fill>
          <patternFill patternType="solid">
            <bgColor theme="1" tint="0.499984740745262"/>
          </patternFill>
        </fill>
      </dxf>
    </rfmt>
    <rfmt sheetId="8" sqref="AG351" start="0" length="0">
      <dxf>
        <fill>
          <patternFill patternType="solid">
            <bgColor theme="1" tint="0.499984740745262"/>
          </patternFill>
        </fill>
      </dxf>
    </rfmt>
    <rfmt sheetId="8" sqref="AG352" start="0" length="0">
      <dxf>
        <fill>
          <patternFill patternType="solid">
            <bgColor theme="1" tint="0.499984740745262"/>
          </patternFill>
        </fill>
      </dxf>
    </rfmt>
    <rfmt sheetId="8" sqref="AG353" start="0" length="0">
      <dxf>
        <fill>
          <patternFill patternType="solid">
            <bgColor theme="1" tint="0.499984740745262"/>
          </patternFill>
        </fill>
      </dxf>
    </rfmt>
    <rfmt sheetId="8" sqref="AG354" start="0" length="0">
      <dxf>
        <fill>
          <patternFill patternType="solid">
            <bgColor theme="1" tint="0.499984740745262"/>
          </patternFill>
        </fill>
      </dxf>
    </rfmt>
    <rfmt sheetId="8" sqref="AG355" start="0" length="0">
      <dxf>
        <fill>
          <patternFill patternType="solid">
            <bgColor theme="1" tint="0.499984740745262"/>
          </patternFill>
        </fill>
      </dxf>
    </rfmt>
    <rfmt sheetId="8" sqref="AG356" start="0" length="0">
      <dxf>
        <fill>
          <patternFill patternType="solid">
            <bgColor theme="1" tint="0.499984740745262"/>
          </patternFill>
        </fill>
      </dxf>
    </rfmt>
    <rfmt sheetId="8" sqref="AG357" start="0" length="0">
      <dxf>
        <fill>
          <patternFill patternType="solid">
            <bgColor theme="1" tint="0.499984740745262"/>
          </patternFill>
        </fill>
      </dxf>
    </rfmt>
    <rfmt sheetId="8" sqref="AG358" start="0" length="0">
      <dxf>
        <fill>
          <patternFill patternType="solid">
            <bgColor theme="1" tint="0.499984740745262"/>
          </patternFill>
        </fill>
      </dxf>
    </rfmt>
    <rfmt sheetId="8" sqref="AG359" start="0" length="0">
      <dxf>
        <fill>
          <patternFill patternType="solid">
            <bgColor theme="1" tint="0.499984740745262"/>
          </patternFill>
        </fill>
      </dxf>
    </rfmt>
    <rfmt sheetId="8" sqref="AG360" start="0" length="0">
      <dxf>
        <fill>
          <patternFill patternType="solid">
            <bgColor theme="1" tint="0.499984740745262"/>
          </patternFill>
        </fill>
      </dxf>
    </rfmt>
    <rfmt sheetId="8" sqref="AG361" start="0" length="0">
      <dxf>
        <fill>
          <patternFill patternType="solid">
            <bgColor theme="1" tint="0.499984740745262"/>
          </patternFill>
        </fill>
      </dxf>
    </rfmt>
    <rfmt sheetId="8" sqref="AG362" start="0" length="0">
      <dxf>
        <fill>
          <patternFill patternType="solid">
            <bgColor theme="1" tint="0.499984740745262"/>
          </patternFill>
        </fill>
      </dxf>
    </rfmt>
    <rfmt sheetId="8" sqref="AG363" start="0" length="0">
      <dxf>
        <fill>
          <patternFill patternType="solid">
            <bgColor theme="1" tint="0.499984740745262"/>
          </patternFill>
        </fill>
      </dxf>
    </rfmt>
    <rfmt sheetId="8" sqref="AG364" start="0" length="0">
      <dxf>
        <fill>
          <patternFill patternType="solid">
            <bgColor theme="1" tint="0.499984740745262"/>
          </patternFill>
        </fill>
      </dxf>
    </rfmt>
    <rfmt sheetId="8" sqref="AG365" start="0" length="0">
      <dxf>
        <fill>
          <patternFill patternType="solid">
            <bgColor theme="1" tint="0.499984740745262"/>
          </patternFill>
        </fill>
      </dxf>
    </rfmt>
    <rfmt sheetId="8" sqref="AG366" start="0" length="0">
      <dxf>
        <fill>
          <patternFill patternType="solid">
            <bgColor theme="1" tint="0.499984740745262"/>
          </patternFill>
        </fill>
      </dxf>
    </rfmt>
    <rfmt sheetId="8" sqref="AG367" start="0" length="0">
      <dxf>
        <fill>
          <patternFill patternType="solid">
            <bgColor theme="1" tint="0.499984740745262"/>
          </patternFill>
        </fill>
      </dxf>
    </rfmt>
    <rfmt sheetId="8" sqref="AG368" start="0" length="0">
      <dxf>
        <fill>
          <patternFill patternType="solid">
            <bgColor theme="1" tint="0.499984740745262"/>
          </patternFill>
        </fill>
      </dxf>
    </rfmt>
    <rfmt sheetId="8" sqref="AG369" start="0" length="0">
      <dxf>
        <fill>
          <patternFill patternType="solid">
            <bgColor theme="1" tint="0.499984740745262"/>
          </patternFill>
        </fill>
      </dxf>
    </rfmt>
    <rfmt sheetId="8" sqref="AG370" start="0" length="0">
      <dxf>
        <fill>
          <patternFill patternType="solid">
            <bgColor theme="1" tint="0.499984740745262"/>
          </patternFill>
        </fill>
      </dxf>
    </rfmt>
    <rfmt sheetId="8" sqref="AG371" start="0" length="0">
      <dxf>
        <fill>
          <patternFill patternType="solid">
            <bgColor theme="1" tint="0.499984740745262"/>
          </patternFill>
        </fill>
      </dxf>
    </rfmt>
    <rfmt sheetId="8" sqref="AG372" start="0" length="0">
      <dxf>
        <fill>
          <patternFill patternType="solid">
            <bgColor theme="1" tint="0.499984740745262"/>
          </patternFill>
        </fill>
      </dxf>
    </rfmt>
    <rfmt sheetId="8" sqref="AG373" start="0" length="0">
      <dxf>
        <fill>
          <patternFill patternType="solid">
            <bgColor theme="1" tint="0.499984740745262"/>
          </patternFill>
        </fill>
      </dxf>
    </rfmt>
    <rfmt sheetId="8" sqref="AG374" start="0" length="0">
      <dxf>
        <fill>
          <patternFill patternType="solid">
            <bgColor theme="1" tint="0.499984740745262"/>
          </patternFill>
        </fill>
      </dxf>
    </rfmt>
    <rfmt sheetId="8" sqref="AG375" start="0" length="0">
      <dxf>
        <fill>
          <patternFill patternType="solid">
            <bgColor theme="1" tint="0.499984740745262"/>
          </patternFill>
        </fill>
      </dxf>
    </rfmt>
    <rfmt sheetId="8" sqref="AG376" start="0" length="0">
      <dxf>
        <fill>
          <patternFill patternType="solid">
            <bgColor theme="1" tint="0.499984740745262"/>
          </patternFill>
        </fill>
      </dxf>
    </rfmt>
    <rfmt sheetId="8" sqref="AG377" start="0" length="0">
      <dxf>
        <fill>
          <patternFill patternType="solid">
            <bgColor theme="1" tint="0.499984740745262"/>
          </patternFill>
        </fill>
      </dxf>
    </rfmt>
    <rfmt sheetId="8" sqref="AG378" start="0" length="0">
      <dxf>
        <fill>
          <patternFill patternType="solid">
            <bgColor theme="1" tint="0.499984740745262"/>
          </patternFill>
        </fill>
      </dxf>
    </rfmt>
    <rfmt sheetId="8" sqref="AG379" start="0" length="0">
      <dxf>
        <fill>
          <patternFill patternType="solid">
            <bgColor theme="1" tint="0.499984740745262"/>
          </patternFill>
        </fill>
      </dxf>
    </rfmt>
    <rfmt sheetId="8" sqref="AG380" start="0" length="0">
      <dxf>
        <fill>
          <patternFill patternType="solid">
            <bgColor theme="1" tint="0.499984740745262"/>
          </patternFill>
        </fill>
      </dxf>
    </rfmt>
    <rfmt sheetId="8" sqref="AG381" start="0" length="0">
      <dxf>
        <fill>
          <patternFill patternType="solid">
            <bgColor theme="1" tint="0.499984740745262"/>
          </patternFill>
        </fill>
      </dxf>
    </rfmt>
    <rfmt sheetId="8" sqref="AG382" start="0" length="0">
      <dxf>
        <fill>
          <patternFill patternType="solid">
            <bgColor theme="1" tint="0.499984740745262"/>
          </patternFill>
        </fill>
      </dxf>
    </rfmt>
    <rfmt sheetId="8" sqref="AG383" start="0" length="0">
      <dxf>
        <fill>
          <patternFill patternType="solid">
            <bgColor theme="1" tint="0.499984740745262"/>
          </patternFill>
        </fill>
      </dxf>
    </rfmt>
    <rfmt sheetId="8" sqref="AG384" start="0" length="0">
      <dxf>
        <fill>
          <patternFill patternType="solid">
            <bgColor theme="1" tint="0.499984740745262"/>
          </patternFill>
        </fill>
      </dxf>
    </rfmt>
    <rfmt sheetId="8" sqref="AG385" start="0" length="0">
      <dxf>
        <fill>
          <patternFill patternType="solid">
            <bgColor theme="1" tint="0.499984740745262"/>
          </patternFill>
        </fill>
      </dxf>
    </rfmt>
    <rfmt sheetId="8" sqref="AG386" start="0" length="0">
      <dxf>
        <fill>
          <patternFill patternType="solid">
            <bgColor theme="1" tint="0.499984740745262"/>
          </patternFill>
        </fill>
      </dxf>
    </rfmt>
    <rfmt sheetId="8" sqref="AG387" start="0" length="0">
      <dxf>
        <fill>
          <patternFill patternType="solid">
            <bgColor theme="1" tint="0.499984740745262"/>
          </patternFill>
        </fill>
      </dxf>
    </rfmt>
    <rfmt sheetId="8" sqref="AG388" start="0" length="0">
      <dxf>
        <fill>
          <patternFill patternType="solid">
            <bgColor theme="1" tint="0.499984740745262"/>
          </patternFill>
        </fill>
      </dxf>
    </rfmt>
    <rfmt sheetId="8" sqref="AG389" start="0" length="0">
      <dxf>
        <fill>
          <patternFill patternType="solid">
            <bgColor theme="1" tint="0.499984740745262"/>
          </patternFill>
        </fill>
      </dxf>
    </rfmt>
    <rfmt sheetId="8" sqref="AG390" start="0" length="0">
      <dxf>
        <fill>
          <patternFill patternType="solid">
            <bgColor theme="1" tint="0.499984740745262"/>
          </patternFill>
        </fill>
      </dxf>
    </rfmt>
    <rfmt sheetId="8" sqref="AG391" start="0" length="0">
      <dxf>
        <fill>
          <patternFill patternType="solid">
            <bgColor theme="1" tint="0.499984740745262"/>
          </patternFill>
        </fill>
      </dxf>
    </rfmt>
    <rfmt sheetId="8" sqref="AG392" start="0" length="0">
      <dxf>
        <fill>
          <patternFill patternType="solid">
            <bgColor theme="1" tint="0.499984740745262"/>
          </patternFill>
        </fill>
      </dxf>
    </rfmt>
    <rfmt sheetId="8" sqref="AG393" start="0" length="0">
      <dxf>
        <fill>
          <patternFill patternType="solid">
            <bgColor theme="1" tint="0.499984740745262"/>
          </patternFill>
        </fill>
      </dxf>
    </rfmt>
    <rfmt sheetId="8" sqref="AG394" start="0" length="0">
      <dxf>
        <fill>
          <patternFill patternType="solid">
            <bgColor theme="1" tint="0.499984740745262"/>
          </patternFill>
        </fill>
      </dxf>
    </rfmt>
    <rfmt sheetId="8" sqref="AG395" start="0" length="0">
      <dxf>
        <fill>
          <patternFill patternType="solid">
            <bgColor theme="1" tint="0.499984740745262"/>
          </patternFill>
        </fill>
      </dxf>
    </rfmt>
    <rfmt sheetId="8" sqref="AG396" start="0" length="0">
      <dxf>
        <fill>
          <patternFill patternType="solid">
            <bgColor theme="1" tint="0.499984740745262"/>
          </patternFill>
        </fill>
      </dxf>
    </rfmt>
    <rfmt sheetId="8" sqref="AG397" start="0" length="0">
      <dxf>
        <fill>
          <patternFill patternType="solid">
            <bgColor theme="1" tint="0.499984740745262"/>
          </patternFill>
        </fill>
      </dxf>
    </rfmt>
    <rfmt sheetId="8" sqref="AG398" start="0" length="0">
      <dxf>
        <fill>
          <patternFill patternType="solid">
            <bgColor theme="1" tint="0.499984740745262"/>
          </patternFill>
        </fill>
      </dxf>
    </rfmt>
    <rfmt sheetId="8" sqref="AG399" start="0" length="0">
      <dxf>
        <fill>
          <patternFill patternType="solid">
            <bgColor theme="1" tint="0.499984740745262"/>
          </patternFill>
        </fill>
      </dxf>
    </rfmt>
    <rfmt sheetId="8" sqref="AG400" start="0" length="0">
      <dxf>
        <fill>
          <patternFill patternType="solid">
            <bgColor theme="1" tint="0.499984740745262"/>
          </patternFill>
        </fill>
      </dxf>
    </rfmt>
    <rfmt sheetId="8" sqref="AG401" start="0" length="0">
      <dxf>
        <fill>
          <patternFill patternType="solid">
            <bgColor theme="1" tint="0.499984740745262"/>
          </patternFill>
        </fill>
      </dxf>
    </rfmt>
    <rfmt sheetId="8" sqref="AG402" start="0" length="0">
      <dxf>
        <fill>
          <patternFill patternType="solid">
            <bgColor theme="1" tint="0.499984740745262"/>
          </patternFill>
        </fill>
      </dxf>
    </rfmt>
    <rfmt sheetId="8" sqref="AG403" start="0" length="0">
      <dxf>
        <fill>
          <patternFill patternType="solid">
            <bgColor theme="1" tint="0.499984740745262"/>
          </patternFill>
        </fill>
      </dxf>
    </rfmt>
    <rfmt sheetId="8" sqref="AG404" start="0" length="0">
      <dxf>
        <fill>
          <patternFill patternType="solid">
            <bgColor theme="1" tint="0.499984740745262"/>
          </patternFill>
        </fill>
      </dxf>
    </rfmt>
    <rfmt sheetId="8" sqref="AG405" start="0" length="0">
      <dxf>
        <fill>
          <patternFill patternType="solid">
            <bgColor theme="1" tint="0.499984740745262"/>
          </patternFill>
        </fill>
      </dxf>
    </rfmt>
    <rfmt sheetId="8" sqref="AG406" start="0" length="0">
      <dxf>
        <fill>
          <patternFill patternType="solid">
            <bgColor theme="1" tint="0.499984740745262"/>
          </patternFill>
        </fill>
      </dxf>
    </rfmt>
    <rfmt sheetId="8" sqref="AG407" start="0" length="0">
      <dxf>
        <fill>
          <patternFill patternType="solid">
            <bgColor theme="1" tint="0.499984740745262"/>
          </patternFill>
        </fill>
      </dxf>
    </rfmt>
    <rfmt sheetId="8" sqref="AG408" start="0" length="0">
      <dxf>
        <fill>
          <patternFill patternType="solid">
            <bgColor theme="1" tint="0.499984740745262"/>
          </patternFill>
        </fill>
      </dxf>
    </rfmt>
    <rfmt sheetId="8" sqref="AG409" start="0" length="0">
      <dxf>
        <fill>
          <patternFill patternType="solid">
            <bgColor theme="1" tint="0.499984740745262"/>
          </patternFill>
        </fill>
      </dxf>
    </rfmt>
    <rfmt sheetId="8" sqref="AG410" start="0" length="0">
      <dxf>
        <fill>
          <patternFill patternType="solid">
            <bgColor theme="1" tint="0.499984740745262"/>
          </patternFill>
        </fill>
      </dxf>
    </rfmt>
    <rfmt sheetId="8" sqref="AG411" start="0" length="0">
      <dxf>
        <fill>
          <patternFill patternType="solid">
            <bgColor theme="1" tint="0.499984740745262"/>
          </patternFill>
        </fill>
      </dxf>
    </rfmt>
    <rfmt sheetId="8" sqref="AG412" start="0" length="0">
      <dxf>
        <fill>
          <patternFill patternType="solid">
            <bgColor theme="1" tint="0.499984740745262"/>
          </patternFill>
        </fill>
      </dxf>
    </rfmt>
    <rfmt sheetId="8" sqref="AG413" start="0" length="0">
      <dxf>
        <fill>
          <patternFill patternType="solid">
            <bgColor theme="1" tint="0.499984740745262"/>
          </patternFill>
        </fill>
      </dxf>
    </rfmt>
    <rfmt sheetId="8" sqref="AG414" start="0" length="0">
      <dxf>
        <fill>
          <patternFill patternType="solid">
            <bgColor theme="1" tint="0.499984740745262"/>
          </patternFill>
        </fill>
      </dxf>
    </rfmt>
    <rfmt sheetId="8" sqref="AG415" start="0" length="0">
      <dxf>
        <fill>
          <patternFill patternType="solid">
            <bgColor theme="1" tint="0.499984740745262"/>
          </patternFill>
        </fill>
      </dxf>
    </rfmt>
    <rfmt sheetId="8" sqref="AG416" start="0" length="0">
      <dxf>
        <fill>
          <patternFill patternType="solid">
            <bgColor theme="1" tint="0.499984740745262"/>
          </patternFill>
        </fill>
      </dxf>
    </rfmt>
    <rfmt sheetId="8" sqref="AG417" start="0" length="0">
      <dxf>
        <fill>
          <patternFill patternType="solid">
            <bgColor theme="1" tint="0.499984740745262"/>
          </patternFill>
        </fill>
      </dxf>
    </rfmt>
    <rfmt sheetId="8" sqref="AG418" start="0" length="0">
      <dxf>
        <fill>
          <patternFill patternType="solid">
            <bgColor theme="1" tint="0.499984740745262"/>
          </patternFill>
        </fill>
      </dxf>
    </rfmt>
    <rfmt sheetId="8" sqref="AG419" start="0" length="0">
      <dxf>
        <fill>
          <patternFill patternType="solid">
            <bgColor theme="1" tint="0.499984740745262"/>
          </patternFill>
        </fill>
      </dxf>
    </rfmt>
    <rfmt sheetId="8" sqref="AG420" start="0" length="0">
      <dxf>
        <fill>
          <patternFill patternType="solid">
            <bgColor theme="1" tint="0.499984740745262"/>
          </patternFill>
        </fill>
      </dxf>
    </rfmt>
    <rfmt sheetId="8" sqref="AG421" start="0" length="0">
      <dxf>
        <fill>
          <patternFill patternType="solid">
            <bgColor theme="1" tint="0.499984740745262"/>
          </patternFill>
        </fill>
      </dxf>
    </rfmt>
    <rfmt sheetId="8" sqref="AG422" start="0" length="0">
      <dxf>
        <fill>
          <patternFill patternType="solid">
            <bgColor theme="1" tint="0.499984740745262"/>
          </patternFill>
        </fill>
      </dxf>
    </rfmt>
    <rfmt sheetId="8" sqref="AG423" start="0" length="0">
      <dxf>
        <fill>
          <patternFill patternType="solid">
            <bgColor theme="1" tint="0.499984740745262"/>
          </patternFill>
        </fill>
      </dxf>
    </rfmt>
    <rfmt sheetId="8" sqref="AG424" start="0" length="0">
      <dxf>
        <fill>
          <patternFill patternType="solid">
            <bgColor theme="1" tint="0.499984740745262"/>
          </patternFill>
        </fill>
      </dxf>
    </rfmt>
    <rfmt sheetId="8" sqref="AG425" start="0" length="0">
      <dxf>
        <fill>
          <patternFill patternType="solid">
            <bgColor theme="1" tint="0.499984740745262"/>
          </patternFill>
        </fill>
      </dxf>
    </rfmt>
    <rfmt sheetId="8" sqref="AG426" start="0" length="0">
      <dxf>
        <fill>
          <patternFill patternType="solid">
            <bgColor theme="1" tint="0.499984740745262"/>
          </patternFill>
        </fill>
      </dxf>
    </rfmt>
    <rfmt sheetId="8" sqref="AG427" start="0" length="0">
      <dxf>
        <fill>
          <patternFill patternType="solid">
            <bgColor theme="1" tint="0.499984740745262"/>
          </patternFill>
        </fill>
      </dxf>
    </rfmt>
    <rfmt sheetId="8" sqref="AG428" start="0" length="0">
      <dxf>
        <fill>
          <patternFill patternType="solid">
            <bgColor theme="1" tint="0.499984740745262"/>
          </patternFill>
        </fill>
      </dxf>
    </rfmt>
    <rfmt sheetId="8" sqref="AG429" start="0" length="0">
      <dxf>
        <fill>
          <patternFill patternType="solid">
            <bgColor theme="1" tint="0.499984740745262"/>
          </patternFill>
        </fill>
      </dxf>
    </rfmt>
    <rfmt sheetId="8" sqref="AG430" start="0" length="0">
      <dxf>
        <fill>
          <patternFill patternType="solid">
            <bgColor theme="1" tint="0.499984740745262"/>
          </patternFill>
        </fill>
      </dxf>
    </rfmt>
    <rfmt sheetId="8" sqref="AG431" start="0" length="0">
      <dxf>
        <fill>
          <patternFill patternType="solid">
            <bgColor theme="1" tint="0.499984740745262"/>
          </patternFill>
        </fill>
      </dxf>
    </rfmt>
    <rfmt sheetId="8" sqref="AG432" start="0" length="0">
      <dxf>
        <fill>
          <patternFill patternType="solid">
            <bgColor theme="1" tint="0.499984740745262"/>
          </patternFill>
        </fill>
      </dxf>
    </rfmt>
    <rfmt sheetId="8" sqref="AG433" start="0" length="0">
      <dxf>
        <fill>
          <patternFill patternType="solid">
            <bgColor theme="1" tint="0.499984740745262"/>
          </patternFill>
        </fill>
      </dxf>
    </rfmt>
    <rfmt sheetId="8" sqref="AG434" start="0" length="0">
      <dxf>
        <fill>
          <patternFill patternType="solid">
            <bgColor theme="1" tint="0.499984740745262"/>
          </patternFill>
        </fill>
      </dxf>
    </rfmt>
    <rfmt sheetId="8" sqref="AG435" start="0" length="0">
      <dxf>
        <fill>
          <patternFill patternType="solid">
            <bgColor theme="1" tint="0.499984740745262"/>
          </patternFill>
        </fill>
      </dxf>
    </rfmt>
    <rfmt sheetId="8" sqref="AG436" start="0" length="0">
      <dxf>
        <fill>
          <patternFill patternType="solid">
            <bgColor theme="1" tint="0.499984740745262"/>
          </patternFill>
        </fill>
      </dxf>
    </rfmt>
    <rfmt sheetId="8" sqref="AG437" start="0" length="0">
      <dxf>
        <fill>
          <patternFill patternType="solid">
            <bgColor theme="1" tint="0.499984740745262"/>
          </patternFill>
        </fill>
      </dxf>
    </rfmt>
    <rfmt sheetId="8" sqref="AG438" start="0" length="0">
      <dxf>
        <fill>
          <patternFill patternType="solid">
            <bgColor theme="1" tint="0.499984740745262"/>
          </patternFill>
        </fill>
      </dxf>
    </rfmt>
    <rfmt sheetId="8" sqref="AG439" start="0" length="0">
      <dxf>
        <fill>
          <patternFill patternType="solid">
            <bgColor theme="1" tint="0.499984740745262"/>
          </patternFill>
        </fill>
      </dxf>
    </rfmt>
    <rfmt sheetId="8" sqref="AG440" start="0" length="0">
      <dxf>
        <fill>
          <patternFill patternType="solid">
            <bgColor theme="1" tint="0.499984740745262"/>
          </patternFill>
        </fill>
      </dxf>
    </rfmt>
    <rfmt sheetId="8" sqref="AG441" start="0" length="0">
      <dxf>
        <fill>
          <patternFill patternType="solid">
            <bgColor theme="1" tint="0.499984740745262"/>
          </patternFill>
        </fill>
      </dxf>
    </rfmt>
    <rfmt sheetId="8" sqref="AG442" start="0" length="0">
      <dxf>
        <fill>
          <patternFill patternType="solid">
            <bgColor theme="1" tint="0.499984740745262"/>
          </patternFill>
        </fill>
      </dxf>
    </rfmt>
    <rfmt sheetId="8" sqref="AG443" start="0" length="0">
      <dxf>
        <fill>
          <patternFill patternType="solid">
            <bgColor theme="1" tint="0.499984740745262"/>
          </patternFill>
        </fill>
      </dxf>
    </rfmt>
    <rfmt sheetId="8" sqref="AG444" start="0" length="0">
      <dxf>
        <fill>
          <patternFill patternType="solid">
            <bgColor theme="1" tint="0.499984740745262"/>
          </patternFill>
        </fill>
      </dxf>
    </rfmt>
    <rfmt sheetId="8" sqref="AG445" start="0" length="0">
      <dxf>
        <fill>
          <patternFill patternType="solid">
            <bgColor theme="1" tint="0.499984740745262"/>
          </patternFill>
        </fill>
      </dxf>
    </rfmt>
    <rfmt sheetId="8" sqref="AG446" start="0" length="0">
      <dxf>
        <fill>
          <patternFill patternType="solid">
            <bgColor theme="1" tint="0.499984740745262"/>
          </patternFill>
        </fill>
      </dxf>
    </rfmt>
    <rfmt sheetId="8" sqref="AG447" start="0" length="0">
      <dxf>
        <fill>
          <patternFill patternType="solid">
            <bgColor theme="1" tint="0.499984740745262"/>
          </patternFill>
        </fill>
      </dxf>
    </rfmt>
    <rfmt sheetId="8" sqref="AG448" start="0" length="0">
      <dxf>
        <fill>
          <patternFill patternType="solid">
            <bgColor theme="1" tint="0.499984740745262"/>
          </patternFill>
        </fill>
      </dxf>
    </rfmt>
    <rfmt sheetId="8" sqref="AG449" start="0" length="0">
      <dxf>
        <fill>
          <patternFill patternType="solid">
            <bgColor theme="1" tint="0.499984740745262"/>
          </patternFill>
        </fill>
      </dxf>
    </rfmt>
    <rfmt sheetId="8" sqref="AG450" start="0" length="0">
      <dxf>
        <fill>
          <patternFill patternType="solid">
            <bgColor theme="1" tint="0.499984740745262"/>
          </patternFill>
        </fill>
      </dxf>
    </rfmt>
    <rfmt sheetId="8" sqref="AG451" start="0" length="0">
      <dxf>
        <fill>
          <patternFill patternType="solid">
            <bgColor theme="1" tint="0.499984740745262"/>
          </patternFill>
        </fill>
      </dxf>
    </rfmt>
    <rfmt sheetId="8" sqref="AG452" start="0" length="0">
      <dxf>
        <fill>
          <patternFill patternType="solid">
            <bgColor theme="1" tint="0.499984740745262"/>
          </patternFill>
        </fill>
      </dxf>
    </rfmt>
    <rfmt sheetId="8" sqref="AG453" start="0" length="0">
      <dxf>
        <fill>
          <patternFill patternType="solid">
            <bgColor theme="1" tint="0.499984740745262"/>
          </patternFill>
        </fill>
      </dxf>
    </rfmt>
    <rfmt sheetId="8" sqref="AG454" start="0" length="0">
      <dxf>
        <fill>
          <patternFill patternType="solid">
            <bgColor theme="1" tint="0.499984740745262"/>
          </patternFill>
        </fill>
      </dxf>
    </rfmt>
    <rfmt sheetId="8" sqref="AG455" start="0" length="0">
      <dxf>
        <fill>
          <patternFill patternType="solid">
            <bgColor theme="1" tint="0.499984740745262"/>
          </patternFill>
        </fill>
      </dxf>
    </rfmt>
    <rfmt sheetId="8" sqref="AG456" start="0" length="0">
      <dxf>
        <fill>
          <patternFill patternType="solid">
            <bgColor theme="1" tint="0.499984740745262"/>
          </patternFill>
        </fill>
      </dxf>
    </rfmt>
    <rfmt sheetId="8" sqref="AG457" start="0" length="0">
      <dxf>
        <fill>
          <patternFill patternType="solid">
            <bgColor theme="1" tint="0.499984740745262"/>
          </patternFill>
        </fill>
      </dxf>
    </rfmt>
    <rfmt sheetId="8" sqref="AG458" start="0" length="0">
      <dxf>
        <fill>
          <patternFill patternType="solid">
            <bgColor theme="1" tint="0.499984740745262"/>
          </patternFill>
        </fill>
      </dxf>
    </rfmt>
    <rfmt sheetId="8" sqref="AG459" start="0" length="0">
      <dxf>
        <fill>
          <patternFill patternType="solid">
            <bgColor theme="1" tint="0.499984740745262"/>
          </patternFill>
        </fill>
      </dxf>
    </rfmt>
    <rfmt sheetId="8" sqref="AG460" start="0" length="0">
      <dxf>
        <fill>
          <patternFill patternType="solid">
            <bgColor theme="1" tint="0.499984740745262"/>
          </patternFill>
        </fill>
      </dxf>
    </rfmt>
    <rfmt sheetId="8" sqref="AG461" start="0" length="0">
      <dxf>
        <fill>
          <patternFill patternType="solid">
            <bgColor theme="1" tint="0.499984740745262"/>
          </patternFill>
        </fill>
      </dxf>
    </rfmt>
    <rfmt sheetId="8" sqref="AG462" start="0" length="0">
      <dxf>
        <fill>
          <patternFill patternType="solid">
            <bgColor theme="1" tint="0.499984740745262"/>
          </patternFill>
        </fill>
      </dxf>
    </rfmt>
    <rfmt sheetId="8" sqref="AG463" start="0" length="0">
      <dxf>
        <fill>
          <patternFill patternType="solid">
            <bgColor theme="1" tint="0.499984740745262"/>
          </patternFill>
        </fill>
      </dxf>
    </rfmt>
    <rfmt sheetId="8" sqref="AG464" start="0" length="0">
      <dxf>
        <fill>
          <patternFill patternType="solid">
            <bgColor theme="1" tint="0.499984740745262"/>
          </patternFill>
        </fill>
      </dxf>
    </rfmt>
    <rfmt sheetId="8" sqref="AG465" start="0" length="0">
      <dxf>
        <fill>
          <patternFill patternType="solid">
            <bgColor theme="1" tint="0.499984740745262"/>
          </patternFill>
        </fill>
      </dxf>
    </rfmt>
    <rfmt sheetId="8" sqref="AG466" start="0" length="0">
      <dxf>
        <fill>
          <patternFill patternType="solid">
            <bgColor theme="1" tint="0.499984740745262"/>
          </patternFill>
        </fill>
      </dxf>
    </rfmt>
    <rfmt sheetId="8" sqref="AG467" start="0" length="0">
      <dxf>
        <fill>
          <patternFill patternType="solid">
            <bgColor theme="1" tint="0.499984740745262"/>
          </patternFill>
        </fill>
      </dxf>
    </rfmt>
    <rfmt sheetId="8" sqref="AG468" start="0" length="0">
      <dxf>
        <fill>
          <patternFill patternType="solid">
            <bgColor theme="1" tint="0.499984740745262"/>
          </patternFill>
        </fill>
      </dxf>
    </rfmt>
    <rfmt sheetId="8" sqref="AG469" start="0" length="0">
      <dxf>
        <fill>
          <patternFill patternType="solid">
            <bgColor theme="1" tint="0.499984740745262"/>
          </patternFill>
        </fill>
      </dxf>
    </rfmt>
    <rfmt sheetId="8" sqref="AG470" start="0" length="0">
      <dxf>
        <fill>
          <patternFill patternType="solid">
            <bgColor theme="1" tint="0.499984740745262"/>
          </patternFill>
        </fill>
      </dxf>
    </rfmt>
    <rfmt sheetId="8" sqref="AG471" start="0" length="0">
      <dxf>
        <fill>
          <patternFill patternType="solid">
            <bgColor theme="1" tint="0.499984740745262"/>
          </patternFill>
        </fill>
      </dxf>
    </rfmt>
    <rfmt sheetId="8" sqref="AG472" start="0" length="0">
      <dxf>
        <fill>
          <patternFill patternType="solid">
            <bgColor theme="1" tint="0.499984740745262"/>
          </patternFill>
        </fill>
      </dxf>
    </rfmt>
    <rfmt sheetId="8" sqref="AG473" start="0" length="0">
      <dxf>
        <fill>
          <patternFill patternType="solid">
            <bgColor theme="1" tint="0.499984740745262"/>
          </patternFill>
        </fill>
      </dxf>
    </rfmt>
    <rfmt sheetId="8" sqref="AG474" start="0" length="0">
      <dxf>
        <fill>
          <patternFill patternType="solid">
            <bgColor theme="1" tint="0.499984740745262"/>
          </patternFill>
        </fill>
      </dxf>
    </rfmt>
    <rfmt sheetId="8" sqref="AG475" start="0" length="0">
      <dxf>
        <fill>
          <patternFill patternType="solid">
            <bgColor theme="1" tint="0.499984740745262"/>
          </patternFill>
        </fill>
      </dxf>
    </rfmt>
    <rfmt sheetId="8" sqref="AG476" start="0" length="0">
      <dxf>
        <fill>
          <patternFill patternType="solid">
            <bgColor theme="1" tint="0.499984740745262"/>
          </patternFill>
        </fill>
      </dxf>
    </rfmt>
    <rfmt sheetId="8" sqref="AG477" start="0" length="0">
      <dxf>
        <fill>
          <patternFill patternType="solid">
            <bgColor theme="1" tint="0.499984740745262"/>
          </patternFill>
        </fill>
      </dxf>
    </rfmt>
    <rfmt sheetId="8" sqref="AG478" start="0" length="0">
      <dxf>
        <fill>
          <patternFill patternType="solid">
            <bgColor theme="1" tint="0.499984740745262"/>
          </patternFill>
        </fill>
      </dxf>
    </rfmt>
    <rfmt sheetId="8" sqref="AG479" start="0" length="0">
      <dxf>
        <fill>
          <patternFill patternType="solid">
            <bgColor theme="1" tint="0.499984740745262"/>
          </patternFill>
        </fill>
      </dxf>
    </rfmt>
    <rfmt sheetId="8" sqref="AG480" start="0" length="0">
      <dxf>
        <fill>
          <patternFill patternType="solid">
            <bgColor theme="1" tint="0.499984740745262"/>
          </patternFill>
        </fill>
      </dxf>
    </rfmt>
    <rfmt sheetId="8" sqref="AG481" start="0" length="0">
      <dxf>
        <fill>
          <patternFill patternType="solid">
            <bgColor theme="1" tint="0.499984740745262"/>
          </patternFill>
        </fill>
      </dxf>
    </rfmt>
    <rfmt sheetId="8" sqref="AG482" start="0" length="0">
      <dxf>
        <fill>
          <patternFill patternType="solid">
            <bgColor theme="1" tint="0.499984740745262"/>
          </patternFill>
        </fill>
      </dxf>
    </rfmt>
    <rfmt sheetId="8" sqref="AG483" start="0" length="0">
      <dxf>
        <fill>
          <patternFill patternType="solid">
            <bgColor theme="1" tint="0.499984740745262"/>
          </patternFill>
        </fill>
      </dxf>
    </rfmt>
    <rfmt sheetId="8" sqref="AG484" start="0" length="0">
      <dxf>
        <fill>
          <patternFill patternType="solid">
            <bgColor theme="1" tint="0.499984740745262"/>
          </patternFill>
        </fill>
      </dxf>
    </rfmt>
    <rfmt sheetId="8" sqref="AG485" start="0" length="0">
      <dxf>
        <fill>
          <patternFill patternType="solid">
            <bgColor theme="1" tint="0.499984740745262"/>
          </patternFill>
        </fill>
      </dxf>
    </rfmt>
    <rfmt sheetId="8" sqref="AG486" start="0" length="0">
      <dxf>
        <fill>
          <patternFill patternType="solid">
            <bgColor theme="1" tint="0.499984740745262"/>
          </patternFill>
        </fill>
      </dxf>
    </rfmt>
    <rfmt sheetId="8" sqref="AG487" start="0" length="0">
      <dxf>
        <fill>
          <patternFill patternType="solid">
            <bgColor theme="1" tint="0.499984740745262"/>
          </patternFill>
        </fill>
      </dxf>
    </rfmt>
    <rfmt sheetId="8" sqref="AG488" start="0" length="0">
      <dxf>
        <fill>
          <patternFill patternType="solid">
            <bgColor theme="1" tint="0.499984740745262"/>
          </patternFill>
        </fill>
      </dxf>
    </rfmt>
    <rfmt sheetId="8" sqref="AG489" start="0" length="0">
      <dxf>
        <fill>
          <patternFill patternType="solid">
            <bgColor theme="1" tint="0.499984740745262"/>
          </patternFill>
        </fill>
      </dxf>
    </rfmt>
    <rfmt sheetId="8" sqref="AG490" start="0" length="0">
      <dxf>
        <fill>
          <patternFill patternType="solid">
            <bgColor theme="1" tint="0.499984740745262"/>
          </patternFill>
        </fill>
      </dxf>
    </rfmt>
    <rfmt sheetId="8" sqref="AG491" start="0" length="0">
      <dxf>
        <fill>
          <patternFill patternType="solid">
            <bgColor theme="1" tint="0.499984740745262"/>
          </patternFill>
        </fill>
      </dxf>
    </rfmt>
    <rfmt sheetId="8" sqref="AG492" start="0" length="0">
      <dxf>
        <fill>
          <patternFill patternType="solid">
            <bgColor theme="1" tint="0.499984740745262"/>
          </patternFill>
        </fill>
      </dxf>
    </rfmt>
    <rfmt sheetId="8" sqref="AG493" start="0" length="0">
      <dxf>
        <fill>
          <patternFill patternType="solid">
            <bgColor theme="1" tint="0.499984740745262"/>
          </patternFill>
        </fill>
      </dxf>
    </rfmt>
    <rfmt sheetId="8" sqref="AG494" start="0" length="0">
      <dxf>
        <fill>
          <patternFill patternType="solid">
            <bgColor theme="1" tint="0.499984740745262"/>
          </patternFill>
        </fill>
      </dxf>
    </rfmt>
    <rfmt sheetId="8" sqref="AG495" start="0" length="0">
      <dxf>
        <fill>
          <patternFill patternType="solid">
            <bgColor theme="1" tint="0.499984740745262"/>
          </patternFill>
        </fill>
      </dxf>
    </rfmt>
    <rfmt sheetId="8" sqref="AG496" start="0" length="0">
      <dxf>
        <fill>
          <patternFill patternType="solid">
            <bgColor theme="1" tint="0.499984740745262"/>
          </patternFill>
        </fill>
      </dxf>
    </rfmt>
    <rfmt sheetId="8" sqref="AG497" start="0" length="0">
      <dxf>
        <fill>
          <patternFill patternType="solid">
            <bgColor theme="1" tint="0.499984740745262"/>
          </patternFill>
        </fill>
      </dxf>
    </rfmt>
    <rfmt sheetId="8" sqref="AG498" start="0" length="0">
      <dxf>
        <fill>
          <patternFill patternType="solid">
            <bgColor theme="1" tint="0.499984740745262"/>
          </patternFill>
        </fill>
      </dxf>
    </rfmt>
    <rfmt sheetId="8" sqref="AG499" start="0" length="0">
      <dxf>
        <fill>
          <patternFill patternType="solid">
            <bgColor theme="1" tint="0.499984740745262"/>
          </patternFill>
        </fill>
      </dxf>
    </rfmt>
    <rfmt sheetId="8" sqref="AG500" start="0" length="0">
      <dxf>
        <fill>
          <patternFill patternType="solid">
            <bgColor theme="1" tint="0.499984740745262"/>
          </patternFill>
        </fill>
      </dxf>
    </rfmt>
    <rfmt sheetId="8" sqref="AG501" start="0" length="0">
      <dxf>
        <fill>
          <patternFill patternType="solid">
            <bgColor theme="1" tint="0.499984740745262"/>
          </patternFill>
        </fill>
      </dxf>
    </rfmt>
    <rfmt sheetId="8" sqref="AG502" start="0" length="0">
      <dxf>
        <fill>
          <patternFill patternType="solid">
            <bgColor theme="1" tint="0.499984740745262"/>
          </patternFill>
        </fill>
      </dxf>
    </rfmt>
    <rfmt sheetId="8" sqref="AG503" start="0" length="0">
      <dxf>
        <fill>
          <patternFill patternType="solid">
            <bgColor theme="1" tint="0.499984740745262"/>
          </patternFill>
        </fill>
      </dxf>
    </rfmt>
    <rfmt sheetId="8" sqref="AG504" start="0" length="0">
      <dxf>
        <fill>
          <patternFill patternType="solid">
            <bgColor theme="1" tint="0.499984740745262"/>
          </patternFill>
        </fill>
      </dxf>
    </rfmt>
    <rfmt sheetId="8" sqref="AG505" start="0" length="0">
      <dxf>
        <fill>
          <patternFill patternType="solid">
            <bgColor theme="1" tint="0.499984740745262"/>
          </patternFill>
        </fill>
      </dxf>
    </rfmt>
    <rfmt sheetId="8" sqref="AG506" start="0" length="0">
      <dxf>
        <fill>
          <patternFill patternType="solid">
            <bgColor theme="1" tint="0.499984740745262"/>
          </patternFill>
        </fill>
      </dxf>
    </rfmt>
    <rfmt sheetId="8" sqref="AG507" start="0" length="0">
      <dxf>
        <fill>
          <patternFill patternType="solid">
            <bgColor theme="1" tint="0.499984740745262"/>
          </patternFill>
        </fill>
      </dxf>
    </rfmt>
    <rfmt sheetId="8" sqref="AG508" start="0" length="0">
      <dxf>
        <fill>
          <patternFill patternType="solid">
            <bgColor theme="1" tint="0.499984740745262"/>
          </patternFill>
        </fill>
      </dxf>
    </rfmt>
    <rfmt sheetId="8" sqref="AG509" start="0" length="0">
      <dxf>
        <fill>
          <patternFill patternType="solid">
            <bgColor theme="1" tint="0.499984740745262"/>
          </patternFill>
        </fill>
      </dxf>
    </rfmt>
    <rfmt sheetId="8" sqref="AG510" start="0" length="0">
      <dxf>
        <fill>
          <patternFill patternType="solid">
            <bgColor theme="1" tint="0.499984740745262"/>
          </patternFill>
        </fill>
      </dxf>
    </rfmt>
    <rfmt sheetId="8" sqref="AG511" start="0" length="0">
      <dxf>
        <fill>
          <patternFill patternType="solid">
            <bgColor theme="1" tint="0.499984740745262"/>
          </patternFill>
        </fill>
      </dxf>
    </rfmt>
    <rfmt sheetId="8" sqref="AG512" start="0" length="0">
      <dxf>
        <fill>
          <patternFill patternType="solid">
            <bgColor theme="1" tint="0.499984740745262"/>
          </patternFill>
        </fill>
      </dxf>
    </rfmt>
    <rfmt sheetId="8" sqref="AG513" start="0" length="0">
      <dxf>
        <fill>
          <patternFill patternType="solid">
            <bgColor theme="1" tint="0.499984740745262"/>
          </patternFill>
        </fill>
      </dxf>
    </rfmt>
    <rfmt sheetId="8" sqref="AG514" start="0" length="0">
      <dxf>
        <fill>
          <patternFill patternType="solid">
            <bgColor theme="1" tint="0.499984740745262"/>
          </patternFill>
        </fill>
      </dxf>
    </rfmt>
    <rfmt sheetId="8" sqref="AG515" start="0" length="0">
      <dxf>
        <fill>
          <patternFill patternType="solid">
            <bgColor theme="1" tint="0.499984740745262"/>
          </patternFill>
        </fill>
      </dxf>
    </rfmt>
    <rfmt sheetId="8" sqref="AG516" start="0" length="0">
      <dxf>
        <fill>
          <patternFill patternType="solid">
            <bgColor theme="1" tint="0.499984740745262"/>
          </patternFill>
        </fill>
      </dxf>
    </rfmt>
    <rfmt sheetId="8" sqref="AG517" start="0" length="0">
      <dxf>
        <fill>
          <patternFill patternType="solid">
            <bgColor theme="1" tint="0.499984740745262"/>
          </patternFill>
        </fill>
      </dxf>
    </rfmt>
    <rfmt sheetId="8" sqref="AG518" start="0" length="0">
      <dxf>
        <fill>
          <patternFill patternType="solid">
            <bgColor theme="1" tint="0.499984740745262"/>
          </patternFill>
        </fill>
      </dxf>
    </rfmt>
    <rfmt sheetId="8" sqref="AG519" start="0" length="0">
      <dxf>
        <fill>
          <patternFill patternType="solid">
            <bgColor theme="1" tint="0.499984740745262"/>
          </patternFill>
        </fill>
      </dxf>
    </rfmt>
    <rfmt sheetId="8" sqref="AG520" start="0" length="0">
      <dxf>
        <fill>
          <patternFill patternType="solid">
            <bgColor theme="1" tint="0.499984740745262"/>
          </patternFill>
        </fill>
      </dxf>
    </rfmt>
    <rfmt sheetId="8" sqref="AG521" start="0" length="0">
      <dxf>
        <fill>
          <patternFill patternType="solid">
            <bgColor theme="1" tint="0.499984740745262"/>
          </patternFill>
        </fill>
      </dxf>
    </rfmt>
    <rfmt sheetId="8" sqref="AG522" start="0" length="0">
      <dxf>
        <fill>
          <patternFill patternType="solid">
            <bgColor theme="1" tint="0.499984740745262"/>
          </patternFill>
        </fill>
      </dxf>
    </rfmt>
    <rfmt sheetId="8" sqref="AG523" start="0" length="0">
      <dxf>
        <fill>
          <patternFill patternType="solid">
            <bgColor theme="1" tint="0.499984740745262"/>
          </patternFill>
        </fill>
      </dxf>
    </rfmt>
    <rfmt sheetId="8" sqref="AG524" start="0" length="0">
      <dxf>
        <fill>
          <patternFill patternType="solid">
            <bgColor theme="1" tint="0.499984740745262"/>
          </patternFill>
        </fill>
      </dxf>
    </rfmt>
    <rfmt sheetId="8" sqref="AG525" start="0" length="0">
      <dxf>
        <fill>
          <patternFill patternType="solid">
            <bgColor theme="1" tint="0.499984740745262"/>
          </patternFill>
        </fill>
      </dxf>
    </rfmt>
    <rfmt sheetId="8" sqref="AG526" start="0" length="0">
      <dxf>
        <fill>
          <patternFill patternType="solid">
            <bgColor theme="1" tint="0.499984740745262"/>
          </patternFill>
        </fill>
      </dxf>
    </rfmt>
    <rfmt sheetId="8" sqref="AG527" start="0" length="0">
      <dxf>
        <fill>
          <patternFill patternType="solid">
            <bgColor theme="1" tint="0.499984740745262"/>
          </patternFill>
        </fill>
      </dxf>
    </rfmt>
    <rfmt sheetId="8" sqref="AG528" start="0" length="0">
      <dxf>
        <fill>
          <patternFill patternType="solid">
            <bgColor theme="1" tint="0.499984740745262"/>
          </patternFill>
        </fill>
      </dxf>
    </rfmt>
    <rfmt sheetId="8" sqref="AG529" start="0" length="0">
      <dxf>
        <fill>
          <patternFill patternType="solid">
            <bgColor theme="1" tint="0.499984740745262"/>
          </patternFill>
        </fill>
      </dxf>
    </rfmt>
    <rfmt sheetId="8" sqref="AG530" start="0" length="0">
      <dxf>
        <fill>
          <patternFill patternType="solid">
            <bgColor theme="1" tint="0.499984740745262"/>
          </patternFill>
        </fill>
      </dxf>
    </rfmt>
    <rfmt sheetId="8" sqref="AG531" start="0" length="0">
      <dxf>
        <fill>
          <patternFill patternType="solid">
            <bgColor theme="1" tint="0.499984740745262"/>
          </patternFill>
        </fill>
      </dxf>
    </rfmt>
    <rfmt sheetId="8" sqref="AG532" start="0" length="0">
      <dxf>
        <fill>
          <patternFill patternType="solid">
            <bgColor theme="1" tint="0.499984740745262"/>
          </patternFill>
        </fill>
      </dxf>
    </rfmt>
    <rfmt sheetId="8" sqref="AG533" start="0" length="0">
      <dxf>
        <fill>
          <patternFill patternType="solid">
            <bgColor theme="1" tint="0.499984740745262"/>
          </patternFill>
        </fill>
      </dxf>
    </rfmt>
    <rfmt sheetId="8" sqref="AG534" start="0" length="0">
      <dxf>
        <fill>
          <patternFill patternType="solid">
            <bgColor theme="1" tint="0.499984740745262"/>
          </patternFill>
        </fill>
      </dxf>
    </rfmt>
    <rfmt sheetId="8" sqref="AG535" start="0" length="0">
      <dxf>
        <fill>
          <patternFill patternType="solid">
            <bgColor theme="1" tint="0.499984740745262"/>
          </patternFill>
        </fill>
      </dxf>
    </rfmt>
    <rfmt sheetId="8" sqref="AG536" start="0" length="0">
      <dxf>
        <fill>
          <patternFill patternType="solid">
            <bgColor theme="1" tint="0.499984740745262"/>
          </patternFill>
        </fill>
      </dxf>
    </rfmt>
    <rfmt sheetId="8" sqref="AG537" start="0" length="0">
      <dxf>
        <fill>
          <patternFill patternType="solid">
            <bgColor theme="1" tint="0.499984740745262"/>
          </patternFill>
        </fill>
      </dxf>
    </rfmt>
    <rfmt sheetId="8" sqref="AG538" start="0" length="0">
      <dxf>
        <fill>
          <patternFill patternType="solid">
            <bgColor theme="1" tint="0.499984740745262"/>
          </patternFill>
        </fill>
      </dxf>
    </rfmt>
    <rfmt sheetId="8" sqref="AG539" start="0" length="0">
      <dxf>
        <fill>
          <patternFill patternType="solid">
            <bgColor theme="1" tint="0.499984740745262"/>
          </patternFill>
        </fill>
      </dxf>
    </rfmt>
    <rfmt sheetId="8" sqref="AG540" start="0" length="0">
      <dxf>
        <fill>
          <patternFill patternType="solid">
            <bgColor theme="1" tint="0.499984740745262"/>
          </patternFill>
        </fill>
      </dxf>
    </rfmt>
    <rfmt sheetId="8" sqref="AG541" start="0" length="0">
      <dxf>
        <fill>
          <patternFill patternType="solid">
            <bgColor theme="1" tint="0.499984740745262"/>
          </patternFill>
        </fill>
      </dxf>
    </rfmt>
    <rfmt sheetId="8" sqref="AG542" start="0" length="0">
      <dxf>
        <fill>
          <patternFill patternType="solid">
            <bgColor theme="1" tint="0.499984740745262"/>
          </patternFill>
        </fill>
      </dxf>
    </rfmt>
    <rfmt sheetId="8" sqref="AG543" start="0" length="0">
      <dxf>
        <fill>
          <patternFill patternType="solid">
            <bgColor theme="1" tint="0.499984740745262"/>
          </patternFill>
        </fill>
      </dxf>
    </rfmt>
    <rfmt sheetId="8" sqref="AG544" start="0" length="0">
      <dxf>
        <fill>
          <patternFill patternType="solid">
            <bgColor theme="1" tint="0.499984740745262"/>
          </patternFill>
        </fill>
      </dxf>
    </rfmt>
    <rfmt sheetId="8" sqref="AG545" start="0" length="0">
      <dxf>
        <fill>
          <patternFill patternType="solid">
            <bgColor theme="1" tint="0.499984740745262"/>
          </patternFill>
        </fill>
      </dxf>
    </rfmt>
    <rfmt sheetId="8" sqref="AG546" start="0" length="0">
      <dxf>
        <fill>
          <patternFill patternType="solid">
            <bgColor theme="1" tint="0.499984740745262"/>
          </patternFill>
        </fill>
      </dxf>
    </rfmt>
    <rfmt sheetId="8" sqref="AG547" start="0" length="0">
      <dxf>
        <fill>
          <patternFill patternType="solid">
            <bgColor theme="1" tint="0.499984740745262"/>
          </patternFill>
        </fill>
      </dxf>
    </rfmt>
    <rfmt sheetId="8" sqref="AG548" start="0" length="0">
      <dxf>
        <fill>
          <patternFill patternType="solid">
            <bgColor theme="1" tint="0.499984740745262"/>
          </patternFill>
        </fill>
      </dxf>
    </rfmt>
    <rfmt sheetId="8" sqref="AG549" start="0" length="0">
      <dxf>
        <fill>
          <patternFill patternType="solid">
            <bgColor theme="1" tint="0.499984740745262"/>
          </patternFill>
        </fill>
      </dxf>
    </rfmt>
    <rfmt sheetId="8" sqref="AG550" start="0" length="0">
      <dxf>
        <fill>
          <patternFill patternType="solid">
            <bgColor theme="1" tint="0.499984740745262"/>
          </patternFill>
        </fill>
      </dxf>
    </rfmt>
    <rfmt sheetId="8" sqref="AG551" start="0" length="0">
      <dxf>
        <fill>
          <patternFill patternType="solid">
            <bgColor theme="1" tint="0.499984740745262"/>
          </patternFill>
        </fill>
      </dxf>
    </rfmt>
    <rfmt sheetId="8" sqref="AG552" start="0" length="0">
      <dxf>
        <fill>
          <patternFill patternType="solid">
            <bgColor theme="1" tint="0.499984740745262"/>
          </patternFill>
        </fill>
      </dxf>
    </rfmt>
    <rfmt sheetId="8" sqref="AG553" start="0" length="0">
      <dxf>
        <fill>
          <patternFill patternType="solid">
            <bgColor theme="1" tint="0.499984740745262"/>
          </patternFill>
        </fill>
      </dxf>
    </rfmt>
    <rfmt sheetId="8" sqref="AG554" start="0" length="0">
      <dxf>
        <fill>
          <patternFill patternType="solid">
            <bgColor theme="1" tint="0.499984740745262"/>
          </patternFill>
        </fill>
      </dxf>
    </rfmt>
    <rfmt sheetId="8" sqref="AG555" start="0" length="0">
      <dxf>
        <fill>
          <patternFill patternType="solid">
            <bgColor theme="1" tint="0.499984740745262"/>
          </patternFill>
        </fill>
      </dxf>
    </rfmt>
    <rfmt sheetId="8" sqref="AG556" start="0" length="0">
      <dxf>
        <fill>
          <patternFill patternType="solid">
            <bgColor theme="1" tint="0.499984740745262"/>
          </patternFill>
        </fill>
      </dxf>
    </rfmt>
    <rfmt sheetId="8" sqref="AG557" start="0" length="0">
      <dxf>
        <fill>
          <patternFill patternType="solid">
            <bgColor theme="1" tint="0.499984740745262"/>
          </patternFill>
        </fill>
      </dxf>
    </rfmt>
    <rfmt sheetId="8" sqref="AG558" start="0" length="0">
      <dxf>
        <fill>
          <patternFill patternType="solid">
            <bgColor theme="1" tint="0.499984740745262"/>
          </patternFill>
        </fill>
      </dxf>
    </rfmt>
    <rfmt sheetId="8" sqref="AG559" start="0" length="0">
      <dxf>
        <fill>
          <patternFill patternType="solid">
            <bgColor theme="1" tint="0.499984740745262"/>
          </patternFill>
        </fill>
      </dxf>
    </rfmt>
    <rfmt sheetId="8" sqref="AG560" start="0" length="0">
      <dxf>
        <fill>
          <patternFill patternType="solid">
            <bgColor theme="1" tint="0.499984740745262"/>
          </patternFill>
        </fill>
      </dxf>
    </rfmt>
    <rfmt sheetId="8" sqref="AG561" start="0" length="0">
      <dxf>
        <fill>
          <patternFill patternType="solid">
            <bgColor theme="1" tint="0.499984740745262"/>
          </patternFill>
        </fill>
      </dxf>
    </rfmt>
    <rfmt sheetId="8" sqref="AG562" start="0" length="0">
      <dxf>
        <fill>
          <patternFill patternType="solid">
            <bgColor theme="1" tint="0.499984740745262"/>
          </patternFill>
        </fill>
      </dxf>
    </rfmt>
    <rfmt sheetId="8" sqref="AG563" start="0" length="0">
      <dxf>
        <fill>
          <patternFill patternType="solid">
            <bgColor theme="1" tint="0.499984740745262"/>
          </patternFill>
        </fill>
      </dxf>
    </rfmt>
    <rfmt sheetId="8" sqref="AG564" start="0" length="0">
      <dxf>
        <fill>
          <patternFill patternType="solid">
            <bgColor theme="1" tint="0.499984740745262"/>
          </patternFill>
        </fill>
      </dxf>
    </rfmt>
    <rfmt sheetId="8" sqref="AG565" start="0" length="0">
      <dxf>
        <fill>
          <patternFill patternType="solid">
            <bgColor theme="1" tint="0.499984740745262"/>
          </patternFill>
        </fill>
      </dxf>
    </rfmt>
    <rfmt sheetId="8" sqref="AG566" start="0" length="0">
      <dxf>
        <fill>
          <patternFill patternType="solid">
            <bgColor theme="1" tint="0.499984740745262"/>
          </patternFill>
        </fill>
      </dxf>
    </rfmt>
    <rfmt sheetId="8" sqref="AG567" start="0" length="0">
      <dxf>
        <fill>
          <patternFill patternType="solid">
            <bgColor theme="1" tint="0.499984740745262"/>
          </patternFill>
        </fill>
      </dxf>
    </rfmt>
    <rfmt sheetId="8" sqref="AG568" start="0" length="0">
      <dxf>
        <fill>
          <patternFill patternType="solid">
            <bgColor theme="1" tint="0.499984740745262"/>
          </patternFill>
        </fill>
      </dxf>
    </rfmt>
    <rfmt sheetId="8" sqref="AG569" start="0" length="0">
      <dxf>
        <fill>
          <patternFill patternType="solid">
            <bgColor theme="1" tint="0.499984740745262"/>
          </patternFill>
        </fill>
      </dxf>
    </rfmt>
    <rfmt sheetId="8" sqref="AG570" start="0" length="0">
      <dxf>
        <fill>
          <patternFill patternType="solid">
            <bgColor theme="1" tint="0.499984740745262"/>
          </patternFill>
        </fill>
      </dxf>
    </rfmt>
    <rfmt sheetId="8" sqref="AG571" start="0" length="0">
      <dxf>
        <fill>
          <patternFill patternType="solid">
            <bgColor theme="1" tint="0.499984740745262"/>
          </patternFill>
        </fill>
      </dxf>
    </rfmt>
    <rfmt sheetId="8" sqref="AG572" start="0" length="0">
      <dxf>
        <fill>
          <patternFill patternType="solid">
            <bgColor theme="1" tint="0.499984740745262"/>
          </patternFill>
        </fill>
      </dxf>
    </rfmt>
    <rfmt sheetId="8" sqref="AG573" start="0" length="0">
      <dxf>
        <fill>
          <patternFill patternType="solid">
            <bgColor theme="1" tint="0.499984740745262"/>
          </patternFill>
        </fill>
      </dxf>
    </rfmt>
    <rfmt sheetId="8" sqref="AG574" start="0" length="0">
      <dxf>
        <fill>
          <patternFill patternType="solid">
            <bgColor theme="1" tint="0.499984740745262"/>
          </patternFill>
        </fill>
      </dxf>
    </rfmt>
    <rfmt sheetId="8" sqref="AG575" start="0" length="0">
      <dxf>
        <fill>
          <patternFill patternType="solid">
            <bgColor theme="1" tint="0.499984740745262"/>
          </patternFill>
        </fill>
      </dxf>
    </rfmt>
    <rfmt sheetId="8" sqref="AG576" start="0" length="0">
      <dxf>
        <fill>
          <patternFill patternType="solid">
            <bgColor theme="1" tint="0.499984740745262"/>
          </patternFill>
        </fill>
      </dxf>
    </rfmt>
    <rfmt sheetId="8" sqref="AG577" start="0" length="0">
      <dxf>
        <fill>
          <patternFill patternType="solid">
            <bgColor theme="1" tint="0.499984740745262"/>
          </patternFill>
        </fill>
      </dxf>
    </rfmt>
    <rfmt sheetId="8" sqref="AG578" start="0" length="0">
      <dxf>
        <fill>
          <patternFill patternType="solid">
            <bgColor theme="1" tint="0.499984740745262"/>
          </patternFill>
        </fill>
      </dxf>
    </rfmt>
    <rfmt sheetId="8" sqref="AG579" start="0" length="0">
      <dxf>
        <fill>
          <patternFill patternType="solid">
            <bgColor theme="1" tint="0.499984740745262"/>
          </patternFill>
        </fill>
      </dxf>
    </rfmt>
    <rfmt sheetId="8" sqref="AG580" start="0" length="0">
      <dxf>
        <fill>
          <patternFill patternType="solid">
            <bgColor theme="1" tint="0.499984740745262"/>
          </patternFill>
        </fill>
      </dxf>
    </rfmt>
    <rfmt sheetId="8" sqref="AG581" start="0" length="0">
      <dxf>
        <fill>
          <patternFill patternType="solid">
            <bgColor theme="1" tint="0.499984740745262"/>
          </patternFill>
        </fill>
      </dxf>
    </rfmt>
    <rfmt sheetId="8" sqref="AG582" start="0" length="0">
      <dxf>
        <fill>
          <patternFill patternType="solid">
            <bgColor theme="1" tint="0.499984740745262"/>
          </patternFill>
        </fill>
      </dxf>
    </rfmt>
    <rfmt sheetId="8" sqref="AG583" start="0" length="0">
      <dxf>
        <fill>
          <patternFill patternType="solid">
            <bgColor theme="1" tint="0.499984740745262"/>
          </patternFill>
        </fill>
      </dxf>
    </rfmt>
    <rfmt sheetId="8" sqref="AG584" start="0" length="0">
      <dxf>
        <fill>
          <patternFill patternType="solid">
            <bgColor theme="1" tint="0.499984740745262"/>
          </patternFill>
        </fill>
      </dxf>
    </rfmt>
    <rfmt sheetId="8" sqref="AG585" start="0" length="0">
      <dxf>
        <fill>
          <patternFill patternType="solid">
            <bgColor theme="1" tint="0.499984740745262"/>
          </patternFill>
        </fill>
      </dxf>
    </rfmt>
    <rfmt sheetId="8" sqref="AG586" start="0" length="0">
      <dxf>
        <fill>
          <patternFill patternType="solid">
            <bgColor theme="1" tint="0.499984740745262"/>
          </patternFill>
        </fill>
      </dxf>
    </rfmt>
    <rfmt sheetId="8" sqref="AG587" start="0" length="0">
      <dxf>
        <fill>
          <patternFill patternType="solid">
            <bgColor theme="1" tint="0.499984740745262"/>
          </patternFill>
        </fill>
      </dxf>
    </rfmt>
    <rfmt sheetId="8" sqref="AG588" start="0" length="0">
      <dxf>
        <fill>
          <patternFill patternType="solid">
            <bgColor theme="1" tint="0.499984740745262"/>
          </patternFill>
        </fill>
      </dxf>
    </rfmt>
    <rfmt sheetId="8" sqref="AG589" start="0" length="0">
      <dxf>
        <fill>
          <patternFill patternType="solid">
            <bgColor theme="1" tint="0.499984740745262"/>
          </patternFill>
        </fill>
      </dxf>
    </rfmt>
    <rfmt sheetId="8" sqref="AG590" start="0" length="0">
      <dxf>
        <fill>
          <patternFill patternType="solid">
            <bgColor theme="1" tint="0.499984740745262"/>
          </patternFill>
        </fill>
      </dxf>
    </rfmt>
    <rfmt sheetId="8" sqref="AG591" start="0" length="0">
      <dxf>
        <fill>
          <patternFill patternType="solid">
            <bgColor theme="1" tint="0.499984740745262"/>
          </patternFill>
        </fill>
      </dxf>
    </rfmt>
    <rfmt sheetId="8" sqref="AG592" start="0" length="0">
      <dxf>
        <fill>
          <patternFill patternType="solid">
            <bgColor theme="1" tint="0.499984740745262"/>
          </patternFill>
        </fill>
      </dxf>
    </rfmt>
    <rfmt sheetId="8" sqref="AG593" start="0" length="0">
      <dxf>
        <fill>
          <patternFill patternType="solid">
            <bgColor theme="1" tint="0.499984740745262"/>
          </patternFill>
        </fill>
      </dxf>
    </rfmt>
    <rfmt sheetId="8" sqref="AG594" start="0" length="0">
      <dxf>
        <fill>
          <patternFill patternType="solid">
            <bgColor theme="1" tint="0.499984740745262"/>
          </patternFill>
        </fill>
      </dxf>
    </rfmt>
    <rfmt sheetId="8" sqref="AG595" start="0" length="0">
      <dxf>
        <fill>
          <patternFill patternType="solid">
            <bgColor theme="1" tint="0.499984740745262"/>
          </patternFill>
        </fill>
      </dxf>
    </rfmt>
    <rfmt sheetId="8" sqref="AG596" start="0" length="0">
      <dxf>
        <fill>
          <patternFill patternType="solid">
            <bgColor theme="1" tint="0.499984740745262"/>
          </patternFill>
        </fill>
      </dxf>
    </rfmt>
    <rfmt sheetId="8" sqref="AG597" start="0" length="0">
      <dxf>
        <fill>
          <patternFill patternType="solid">
            <bgColor theme="1" tint="0.499984740745262"/>
          </patternFill>
        </fill>
      </dxf>
    </rfmt>
    <rfmt sheetId="8" sqref="AG598" start="0" length="0">
      <dxf>
        <fill>
          <patternFill patternType="solid">
            <bgColor theme="1" tint="0.499984740745262"/>
          </patternFill>
        </fill>
      </dxf>
    </rfmt>
    <rfmt sheetId="8" sqref="AG599" start="0" length="0">
      <dxf>
        <fill>
          <patternFill patternType="solid">
            <bgColor theme="1" tint="0.499984740745262"/>
          </patternFill>
        </fill>
      </dxf>
    </rfmt>
    <rfmt sheetId="8" sqref="AG600" start="0" length="0">
      <dxf>
        <fill>
          <patternFill patternType="solid">
            <bgColor theme="1" tint="0.499984740745262"/>
          </patternFill>
        </fill>
      </dxf>
    </rfmt>
    <rfmt sheetId="8" sqref="AG601" start="0" length="0">
      <dxf>
        <fill>
          <patternFill patternType="solid">
            <bgColor theme="1" tint="0.499984740745262"/>
          </patternFill>
        </fill>
      </dxf>
    </rfmt>
    <rfmt sheetId="8" sqref="AG602" start="0" length="0">
      <dxf>
        <fill>
          <patternFill patternType="solid">
            <bgColor theme="1" tint="0.499984740745262"/>
          </patternFill>
        </fill>
      </dxf>
    </rfmt>
    <rfmt sheetId="8" sqref="AG603" start="0" length="0">
      <dxf>
        <fill>
          <patternFill patternType="solid">
            <bgColor theme="1" tint="0.499984740745262"/>
          </patternFill>
        </fill>
      </dxf>
    </rfmt>
    <rfmt sheetId="8" sqref="AG604" start="0" length="0">
      <dxf>
        <fill>
          <patternFill patternType="solid">
            <bgColor theme="1" tint="0.499984740745262"/>
          </patternFill>
        </fill>
      </dxf>
    </rfmt>
    <rfmt sheetId="8" sqref="AG605" start="0" length="0">
      <dxf>
        <fill>
          <patternFill patternType="solid">
            <bgColor theme="1" tint="0.499984740745262"/>
          </patternFill>
        </fill>
      </dxf>
    </rfmt>
    <rfmt sheetId="8" sqref="AG606" start="0" length="0">
      <dxf>
        <fill>
          <patternFill patternType="solid">
            <bgColor theme="1" tint="0.499984740745262"/>
          </patternFill>
        </fill>
      </dxf>
    </rfmt>
    <rfmt sheetId="8" sqref="AG607" start="0" length="0">
      <dxf>
        <fill>
          <patternFill patternType="solid">
            <bgColor theme="1" tint="0.499984740745262"/>
          </patternFill>
        </fill>
      </dxf>
    </rfmt>
    <rfmt sheetId="8" sqref="AG608" start="0" length="0">
      <dxf>
        <fill>
          <patternFill patternType="solid">
            <bgColor theme="1" tint="0.499984740745262"/>
          </patternFill>
        </fill>
      </dxf>
    </rfmt>
    <rfmt sheetId="8" sqref="AG609" start="0" length="0">
      <dxf>
        <fill>
          <patternFill patternType="solid">
            <bgColor theme="1" tint="0.499984740745262"/>
          </patternFill>
        </fill>
      </dxf>
    </rfmt>
    <rfmt sheetId="8" sqref="AG610" start="0" length="0">
      <dxf>
        <fill>
          <patternFill patternType="solid">
            <bgColor theme="1" tint="0.499984740745262"/>
          </patternFill>
        </fill>
      </dxf>
    </rfmt>
    <rfmt sheetId="8" sqref="AG611" start="0" length="0">
      <dxf>
        <fill>
          <patternFill patternType="solid">
            <bgColor theme="1" tint="0.499984740745262"/>
          </patternFill>
        </fill>
      </dxf>
    </rfmt>
    <rfmt sheetId="8" sqref="AG612" start="0" length="0">
      <dxf>
        <fill>
          <patternFill patternType="solid">
            <bgColor theme="1" tint="0.499984740745262"/>
          </patternFill>
        </fill>
      </dxf>
    </rfmt>
    <rfmt sheetId="8" sqref="AG613" start="0" length="0">
      <dxf>
        <fill>
          <patternFill patternType="solid">
            <bgColor theme="1" tint="0.499984740745262"/>
          </patternFill>
        </fill>
      </dxf>
    </rfmt>
    <rfmt sheetId="8" sqref="AG614" start="0" length="0">
      <dxf>
        <fill>
          <patternFill patternType="solid">
            <bgColor theme="1" tint="0.499984740745262"/>
          </patternFill>
        </fill>
      </dxf>
    </rfmt>
    <rfmt sheetId="8" sqref="AG615" start="0" length="0">
      <dxf>
        <fill>
          <patternFill patternType="solid">
            <bgColor theme="1" tint="0.499984740745262"/>
          </patternFill>
        </fill>
      </dxf>
    </rfmt>
    <rfmt sheetId="8" sqref="AG616" start="0" length="0">
      <dxf>
        <fill>
          <patternFill patternType="solid">
            <bgColor theme="1" tint="0.499984740745262"/>
          </patternFill>
        </fill>
      </dxf>
    </rfmt>
    <rfmt sheetId="8" sqref="AG617" start="0" length="0">
      <dxf>
        <fill>
          <patternFill patternType="solid">
            <bgColor theme="1" tint="0.499984740745262"/>
          </patternFill>
        </fill>
      </dxf>
    </rfmt>
    <rfmt sheetId="8" sqref="AG618" start="0" length="0">
      <dxf>
        <fill>
          <patternFill patternType="solid">
            <bgColor theme="1" tint="0.499984740745262"/>
          </patternFill>
        </fill>
      </dxf>
    </rfmt>
    <rfmt sheetId="8" sqref="AG619" start="0" length="0">
      <dxf>
        <fill>
          <patternFill patternType="solid">
            <bgColor theme="1" tint="0.499984740745262"/>
          </patternFill>
        </fill>
      </dxf>
    </rfmt>
    <rfmt sheetId="8" sqref="AG620" start="0" length="0">
      <dxf>
        <fill>
          <patternFill patternType="solid">
            <bgColor theme="1" tint="0.499984740745262"/>
          </patternFill>
        </fill>
      </dxf>
    </rfmt>
    <rfmt sheetId="8" sqref="AG621" start="0" length="0">
      <dxf>
        <fill>
          <patternFill patternType="solid">
            <bgColor theme="1" tint="0.499984740745262"/>
          </patternFill>
        </fill>
      </dxf>
    </rfmt>
    <rfmt sheetId="8" sqref="AG622" start="0" length="0">
      <dxf>
        <fill>
          <patternFill patternType="solid">
            <bgColor theme="1" tint="0.499984740745262"/>
          </patternFill>
        </fill>
      </dxf>
    </rfmt>
    <rfmt sheetId="8" sqref="AG623" start="0" length="0">
      <dxf>
        <fill>
          <patternFill patternType="solid">
            <bgColor theme="1" tint="0.499984740745262"/>
          </patternFill>
        </fill>
      </dxf>
    </rfmt>
    <rfmt sheetId="8" sqref="AG624" start="0" length="0">
      <dxf>
        <fill>
          <patternFill patternType="solid">
            <bgColor theme="1" tint="0.499984740745262"/>
          </patternFill>
        </fill>
      </dxf>
    </rfmt>
    <rfmt sheetId="8" sqref="AG625" start="0" length="0">
      <dxf>
        <fill>
          <patternFill patternType="solid">
            <bgColor theme="1" tint="0.499984740745262"/>
          </patternFill>
        </fill>
      </dxf>
    </rfmt>
    <rfmt sheetId="8" sqref="AG626" start="0" length="0">
      <dxf>
        <fill>
          <patternFill patternType="solid">
            <bgColor theme="1" tint="0.499984740745262"/>
          </patternFill>
        </fill>
      </dxf>
    </rfmt>
    <rfmt sheetId="8" sqref="AG627" start="0" length="0">
      <dxf>
        <fill>
          <patternFill patternType="solid">
            <bgColor theme="1" tint="0.499984740745262"/>
          </patternFill>
        </fill>
      </dxf>
    </rfmt>
    <rfmt sheetId="8" sqref="AG628" start="0" length="0">
      <dxf>
        <fill>
          <patternFill patternType="solid">
            <bgColor theme="1" tint="0.499984740745262"/>
          </patternFill>
        </fill>
      </dxf>
    </rfmt>
    <rfmt sheetId="8" sqref="AG629" start="0" length="0">
      <dxf>
        <fill>
          <patternFill patternType="solid">
            <bgColor theme="1" tint="0.499984740745262"/>
          </patternFill>
        </fill>
      </dxf>
    </rfmt>
    <rfmt sheetId="8" sqref="AG630" start="0" length="0">
      <dxf>
        <fill>
          <patternFill patternType="solid">
            <bgColor theme="1" tint="0.499984740745262"/>
          </patternFill>
        </fill>
      </dxf>
    </rfmt>
    <rfmt sheetId="8" sqref="AG631" start="0" length="0">
      <dxf>
        <fill>
          <patternFill patternType="solid">
            <bgColor theme="1" tint="0.499984740745262"/>
          </patternFill>
        </fill>
      </dxf>
    </rfmt>
    <rfmt sheetId="8" sqref="AG632" start="0" length="0">
      <dxf>
        <fill>
          <patternFill patternType="solid">
            <bgColor theme="1" tint="0.499984740745262"/>
          </patternFill>
        </fill>
      </dxf>
    </rfmt>
    <rfmt sheetId="8" sqref="AG633" start="0" length="0">
      <dxf>
        <fill>
          <patternFill patternType="solid">
            <bgColor theme="1" tint="0.499984740745262"/>
          </patternFill>
        </fill>
      </dxf>
    </rfmt>
    <rfmt sheetId="8" sqref="AG634" start="0" length="0">
      <dxf>
        <fill>
          <patternFill patternType="solid">
            <bgColor theme="1" tint="0.499984740745262"/>
          </patternFill>
        </fill>
      </dxf>
    </rfmt>
    <rfmt sheetId="8" sqref="AG635" start="0" length="0">
      <dxf>
        <fill>
          <patternFill patternType="solid">
            <bgColor theme="1" tint="0.499984740745262"/>
          </patternFill>
        </fill>
      </dxf>
    </rfmt>
    <rfmt sheetId="8" sqref="AG636" start="0" length="0">
      <dxf>
        <fill>
          <patternFill patternType="solid">
            <bgColor theme="1" tint="0.499984740745262"/>
          </patternFill>
        </fill>
      </dxf>
    </rfmt>
    <rfmt sheetId="8" sqref="AG637" start="0" length="0">
      <dxf>
        <fill>
          <patternFill patternType="solid">
            <bgColor theme="1" tint="0.499984740745262"/>
          </patternFill>
        </fill>
      </dxf>
    </rfmt>
    <rfmt sheetId="8" sqref="AG638" start="0" length="0">
      <dxf>
        <fill>
          <patternFill patternType="solid">
            <bgColor theme="1" tint="0.499984740745262"/>
          </patternFill>
        </fill>
      </dxf>
    </rfmt>
    <rfmt sheetId="8" sqref="AG639" start="0" length="0">
      <dxf>
        <fill>
          <patternFill patternType="solid">
            <bgColor theme="1" tint="0.499984740745262"/>
          </patternFill>
        </fill>
      </dxf>
    </rfmt>
    <rfmt sheetId="8" sqref="AG640" start="0" length="0">
      <dxf>
        <fill>
          <patternFill patternType="solid">
            <bgColor theme="1" tint="0.499984740745262"/>
          </patternFill>
        </fill>
      </dxf>
    </rfmt>
    <rfmt sheetId="8" sqref="AG641" start="0" length="0">
      <dxf>
        <fill>
          <patternFill patternType="solid">
            <bgColor theme="1" tint="0.499984740745262"/>
          </patternFill>
        </fill>
      </dxf>
    </rfmt>
    <rfmt sheetId="8" sqref="AG642" start="0" length="0">
      <dxf>
        <fill>
          <patternFill patternType="solid">
            <bgColor theme="1" tint="0.499984740745262"/>
          </patternFill>
        </fill>
      </dxf>
    </rfmt>
    <rfmt sheetId="8" sqref="AG643" start="0" length="0">
      <dxf>
        <fill>
          <patternFill patternType="solid">
            <bgColor theme="1" tint="0.499984740745262"/>
          </patternFill>
        </fill>
      </dxf>
    </rfmt>
    <rfmt sheetId="8" sqref="AG644" start="0" length="0">
      <dxf>
        <fill>
          <patternFill patternType="solid">
            <bgColor theme="1" tint="0.499984740745262"/>
          </patternFill>
        </fill>
      </dxf>
    </rfmt>
    <rfmt sheetId="8" sqref="AG645" start="0" length="0">
      <dxf>
        <fill>
          <patternFill patternType="solid">
            <bgColor theme="1" tint="0.499984740745262"/>
          </patternFill>
        </fill>
      </dxf>
    </rfmt>
    <rfmt sheetId="8" sqref="AG646" start="0" length="0">
      <dxf>
        <fill>
          <patternFill patternType="solid">
            <bgColor theme="1" tint="0.499984740745262"/>
          </patternFill>
        </fill>
      </dxf>
    </rfmt>
    <rfmt sheetId="8" sqref="AG647" start="0" length="0">
      <dxf>
        <fill>
          <patternFill patternType="solid">
            <bgColor theme="1" tint="0.499984740745262"/>
          </patternFill>
        </fill>
      </dxf>
    </rfmt>
    <rfmt sheetId="8" sqref="AG648" start="0" length="0">
      <dxf>
        <fill>
          <patternFill patternType="solid">
            <bgColor theme="1" tint="0.499984740745262"/>
          </patternFill>
        </fill>
      </dxf>
    </rfmt>
    <rfmt sheetId="8" sqref="AG649" start="0" length="0">
      <dxf>
        <fill>
          <patternFill patternType="solid">
            <bgColor theme="1" tint="0.499984740745262"/>
          </patternFill>
        </fill>
      </dxf>
    </rfmt>
    <rfmt sheetId="8" sqref="AG650" start="0" length="0">
      <dxf>
        <fill>
          <patternFill patternType="solid">
            <bgColor theme="1" tint="0.499984740745262"/>
          </patternFill>
        </fill>
      </dxf>
    </rfmt>
    <rfmt sheetId="8" sqref="AG651" start="0" length="0">
      <dxf>
        <fill>
          <patternFill patternType="solid">
            <bgColor theme="1" tint="0.499984740745262"/>
          </patternFill>
        </fill>
      </dxf>
    </rfmt>
    <rfmt sheetId="8" sqref="AG652" start="0" length="0">
      <dxf>
        <fill>
          <patternFill patternType="solid">
            <bgColor theme="1" tint="0.499984740745262"/>
          </patternFill>
        </fill>
      </dxf>
    </rfmt>
    <rfmt sheetId="8" sqref="AG653" start="0" length="0">
      <dxf>
        <fill>
          <patternFill patternType="solid">
            <bgColor theme="1" tint="0.499984740745262"/>
          </patternFill>
        </fill>
      </dxf>
    </rfmt>
    <rfmt sheetId="8" sqref="AG654" start="0" length="0">
      <dxf>
        <fill>
          <patternFill patternType="solid">
            <bgColor theme="1" tint="0.499984740745262"/>
          </patternFill>
        </fill>
      </dxf>
    </rfmt>
    <rfmt sheetId="8" sqref="AG655" start="0" length="0">
      <dxf>
        <fill>
          <patternFill patternType="solid">
            <bgColor theme="1" tint="0.499984740745262"/>
          </patternFill>
        </fill>
      </dxf>
    </rfmt>
    <rfmt sheetId="8" sqref="AG656" start="0" length="0">
      <dxf>
        <fill>
          <patternFill patternType="solid">
            <bgColor theme="1" tint="0.499984740745262"/>
          </patternFill>
        </fill>
      </dxf>
    </rfmt>
    <rfmt sheetId="8" sqref="AG657" start="0" length="0">
      <dxf>
        <fill>
          <patternFill patternType="solid">
            <bgColor theme="1" tint="0.499984740745262"/>
          </patternFill>
        </fill>
      </dxf>
    </rfmt>
    <rfmt sheetId="8" sqref="AG658" start="0" length="0">
      <dxf>
        <fill>
          <patternFill patternType="solid">
            <bgColor theme="1" tint="0.499984740745262"/>
          </patternFill>
        </fill>
      </dxf>
    </rfmt>
    <rfmt sheetId="8" sqref="AG659" start="0" length="0">
      <dxf>
        <fill>
          <patternFill patternType="solid">
            <bgColor theme="1" tint="0.499984740745262"/>
          </patternFill>
        </fill>
      </dxf>
    </rfmt>
    <rfmt sheetId="8" sqref="AG660" start="0" length="0">
      <dxf>
        <fill>
          <patternFill patternType="solid">
            <bgColor theme="1" tint="0.499984740745262"/>
          </patternFill>
        </fill>
      </dxf>
    </rfmt>
    <rfmt sheetId="8" sqref="AG661" start="0" length="0">
      <dxf>
        <fill>
          <patternFill patternType="solid">
            <bgColor theme="1" tint="0.499984740745262"/>
          </patternFill>
        </fill>
      </dxf>
    </rfmt>
    <rfmt sheetId="8" sqref="AG662" start="0" length="0">
      <dxf>
        <fill>
          <patternFill patternType="solid">
            <bgColor theme="1" tint="0.499984740745262"/>
          </patternFill>
        </fill>
      </dxf>
    </rfmt>
    <rfmt sheetId="8" sqref="AG663" start="0" length="0">
      <dxf>
        <fill>
          <patternFill patternType="solid">
            <bgColor theme="1" tint="0.499984740745262"/>
          </patternFill>
        </fill>
      </dxf>
    </rfmt>
    <rfmt sheetId="8" sqref="AG664" start="0" length="0">
      <dxf>
        <fill>
          <patternFill patternType="solid">
            <bgColor theme="1" tint="0.499984740745262"/>
          </patternFill>
        </fill>
      </dxf>
    </rfmt>
    <rfmt sheetId="8" sqref="AG665" start="0" length="0">
      <dxf>
        <fill>
          <patternFill patternType="solid">
            <bgColor theme="1" tint="0.499984740745262"/>
          </patternFill>
        </fill>
      </dxf>
    </rfmt>
    <rfmt sheetId="8" sqref="AG666" start="0" length="0">
      <dxf>
        <fill>
          <patternFill patternType="solid">
            <bgColor theme="1" tint="0.499984740745262"/>
          </patternFill>
        </fill>
      </dxf>
    </rfmt>
    <rfmt sheetId="8" sqref="AG667" start="0" length="0">
      <dxf>
        <fill>
          <patternFill patternType="solid">
            <bgColor theme="1" tint="0.499984740745262"/>
          </patternFill>
        </fill>
      </dxf>
    </rfmt>
    <rfmt sheetId="8" sqref="AG668" start="0" length="0">
      <dxf>
        <fill>
          <patternFill patternType="solid">
            <bgColor theme="1" tint="0.499984740745262"/>
          </patternFill>
        </fill>
      </dxf>
    </rfmt>
    <rfmt sheetId="8" sqref="AG669" start="0" length="0">
      <dxf>
        <fill>
          <patternFill patternType="solid">
            <bgColor theme="1" tint="0.499984740745262"/>
          </patternFill>
        </fill>
      </dxf>
    </rfmt>
    <rfmt sheetId="8" sqref="AG670" start="0" length="0">
      <dxf>
        <fill>
          <patternFill patternType="solid">
            <bgColor theme="1" tint="0.499984740745262"/>
          </patternFill>
        </fill>
      </dxf>
    </rfmt>
    <rfmt sheetId="8" sqref="AG671" start="0" length="0">
      <dxf>
        <fill>
          <patternFill patternType="solid">
            <bgColor theme="1" tint="0.499984740745262"/>
          </patternFill>
        </fill>
      </dxf>
    </rfmt>
    <rfmt sheetId="8" sqref="AG672" start="0" length="0">
      <dxf>
        <fill>
          <patternFill patternType="solid">
            <bgColor theme="1" tint="0.499984740745262"/>
          </patternFill>
        </fill>
      </dxf>
    </rfmt>
    <rfmt sheetId="8" sqref="AG673" start="0" length="0">
      <dxf>
        <fill>
          <patternFill patternType="solid">
            <bgColor theme="1" tint="0.499984740745262"/>
          </patternFill>
        </fill>
      </dxf>
    </rfmt>
    <rfmt sheetId="8" sqref="AG674" start="0" length="0">
      <dxf>
        <fill>
          <patternFill patternType="solid">
            <bgColor theme="1" tint="0.499984740745262"/>
          </patternFill>
        </fill>
      </dxf>
    </rfmt>
    <rfmt sheetId="8" sqref="AG675" start="0" length="0">
      <dxf>
        <fill>
          <patternFill patternType="solid">
            <bgColor theme="1" tint="0.499984740745262"/>
          </patternFill>
        </fill>
      </dxf>
    </rfmt>
    <rfmt sheetId="8" sqref="AG676" start="0" length="0">
      <dxf>
        <fill>
          <patternFill patternType="solid">
            <bgColor theme="1" tint="0.499984740745262"/>
          </patternFill>
        </fill>
      </dxf>
    </rfmt>
    <rfmt sheetId="8" sqref="AG677" start="0" length="0">
      <dxf>
        <fill>
          <patternFill patternType="solid">
            <bgColor theme="1" tint="0.499984740745262"/>
          </patternFill>
        </fill>
      </dxf>
    </rfmt>
    <rfmt sheetId="8" sqref="AG678" start="0" length="0">
      <dxf>
        <fill>
          <patternFill patternType="solid">
            <bgColor theme="1" tint="0.499984740745262"/>
          </patternFill>
        </fill>
      </dxf>
    </rfmt>
    <rfmt sheetId="8" sqref="AG679" start="0" length="0">
      <dxf>
        <fill>
          <patternFill patternType="solid">
            <bgColor theme="1" tint="0.499984740745262"/>
          </patternFill>
        </fill>
      </dxf>
    </rfmt>
    <rfmt sheetId="8" sqref="AG680" start="0" length="0">
      <dxf>
        <fill>
          <patternFill patternType="solid">
            <bgColor theme="1" tint="0.499984740745262"/>
          </patternFill>
        </fill>
      </dxf>
    </rfmt>
    <rfmt sheetId="8" sqref="AG681" start="0" length="0">
      <dxf>
        <fill>
          <patternFill patternType="solid">
            <bgColor theme="1" tint="0.499984740745262"/>
          </patternFill>
        </fill>
      </dxf>
    </rfmt>
    <rfmt sheetId="8" sqref="AG682" start="0" length="0">
      <dxf>
        <fill>
          <patternFill patternType="solid">
            <bgColor theme="1" tint="0.499984740745262"/>
          </patternFill>
        </fill>
      </dxf>
    </rfmt>
    <rfmt sheetId="8" sqref="AG683" start="0" length="0">
      <dxf>
        <fill>
          <patternFill patternType="solid">
            <bgColor theme="1" tint="0.499984740745262"/>
          </patternFill>
        </fill>
      </dxf>
    </rfmt>
    <rfmt sheetId="8" sqref="AG684" start="0" length="0">
      <dxf>
        <fill>
          <patternFill patternType="solid">
            <bgColor theme="1" tint="0.499984740745262"/>
          </patternFill>
        </fill>
      </dxf>
    </rfmt>
    <rfmt sheetId="8" sqref="AG685" start="0" length="0">
      <dxf>
        <fill>
          <patternFill patternType="solid">
            <bgColor theme="1" tint="0.499984740745262"/>
          </patternFill>
        </fill>
      </dxf>
    </rfmt>
    <rfmt sheetId="8" sqref="AG686" start="0" length="0">
      <dxf>
        <fill>
          <patternFill patternType="solid">
            <bgColor theme="1" tint="0.499984740745262"/>
          </patternFill>
        </fill>
      </dxf>
    </rfmt>
    <rfmt sheetId="8" sqref="AG687" start="0" length="0">
      <dxf>
        <fill>
          <patternFill patternType="solid">
            <bgColor theme="1" tint="0.499984740745262"/>
          </patternFill>
        </fill>
      </dxf>
    </rfmt>
    <rfmt sheetId="8" sqref="AG688" start="0" length="0">
      <dxf>
        <fill>
          <patternFill patternType="solid">
            <bgColor theme="1" tint="0.499984740745262"/>
          </patternFill>
        </fill>
      </dxf>
    </rfmt>
    <rfmt sheetId="8" sqref="AG689" start="0" length="0">
      <dxf>
        <fill>
          <patternFill patternType="solid">
            <bgColor theme="1" tint="0.499984740745262"/>
          </patternFill>
        </fill>
      </dxf>
    </rfmt>
    <rfmt sheetId="8" sqref="AG690" start="0" length="0">
      <dxf>
        <fill>
          <patternFill patternType="solid">
            <bgColor theme="1" tint="0.499984740745262"/>
          </patternFill>
        </fill>
      </dxf>
    </rfmt>
    <rfmt sheetId="8" sqref="AG691" start="0" length="0">
      <dxf>
        <fill>
          <patternFill patternType="solid">
            <bgColor theme="1" tint="0.499984740745262"/>
          </patternFill>
        </fill>
      </dxf>
    </rfmt>
    <rfmt sheetId="8" sqref="AG692" start="0" length="0">
      <dxf>
        <fill>
          <patternFill patternType="solid">
            <bgColor theme="1" tint="0.499984740745262"/>
          </patternFill>
        </fill>
      </dxf>
    </rfmt>
    <rfmt sheetId="8" sqref="AG693" start="0" length="0">
      <dxf>
        <fill>
          <patternFill patternType="solid">
            <bgColor theme="1" tint="0.499984740745262"/>
          </patternFill>
        </fill>
      </dxf>
    </rfmt>
    <rfmt sheetId="8" sqref="AG694" start="0" length="0">
      <dxf>
        <fill>
          <patternFill patternType="solid">
            <bgColor theme="1" tint="0.499984740745262"/>
          </patternFill>
        </fill>
      </dxf>
    </rfmt>
    <rfmt sheetId="8" sqref="AG695" start="0" length="0">
      <dxf>
        <fill>
          <patternFill patternType="solid">
            <bgColor theme="1" tint="0.499984740745262"/>
          </patternFill>
        </fill>
      </dxf>
    </rfmt>
    <rfmt sheetId="8" sqref="AG696" start="0" length="0">
      <dxf>
        <fill>
          <patternFill patternType="solid">
            <bgColor theme="1" tint="0.499984740745262"/>
          </patternFill>
        </fill>
      </dxf>
    </rfmt>
    <rfmt sheetId="8" sqref="AG697" start="0" length="0">
      <dxf>
        <fill>
          <patternFill patternType="solid">
            <bgColor theme="1" tint="0.499984740745262"/>
          </patternFill>
        </fill>
      </dxf>
    </rfmt>
    <rfmt sheetId="8" sqref="AG698" start="0" length="0">
      <dxf>
        <fill>
          <patternFill patternType="solid">
            <bgColor theme="1" tint="0.499984740745262"/>
          </patternFill>
        </fill>
      </dxf>
    </rfmt>
    <rfmt sheetId="8" sqref="AG699" start="0" length="0">
      <dxf>
        <fill>
          <patternFill patternType="solid">
            <bgColor theme="1" tint="0.499984740745262"/>
          </patternFill>
        </fill>
      </dxf>
    </rfmt>
    <rfmt sheetId="8" sqref="AG700" start="0" length="0">
      <dxf>
        <fill>
          <patternFill patternType="solid">
            <bgColor theme="1" tint="0.499984740745262"/>
          </patternFill>
        </fill>
      </dxf>
    </rfmt>
    <rfmt sheetId="8" sqref="AG701" start="0" length="0">
      <dxf>
        <fill>
          <patternFill patternType="solid">
            <bgColor theme="1" tint="0.499984740745262"/>
          </patternFill>
        </fill>
      </dxf>
    </rfmt>
    <rfmt sheetId="8" sqref="AG702" start="0" length="0">
      <dxf>
        <fill>
          <patternFill patternType="solid">
            <bgColor theme="1" tint="0.499984740745262"/>
          </patternFill>
        </fill>
      </dxf>
    </rfmt>
    <rfmt sheetId="8" sqref="AG703" start="0" length="0">
      <dxf>
        <fill>
          <patternFill patternType="solid">
            <bgColor theme="1" tint="0.499984740745262"/>
          </patternFill>
        </fill>
      </dxf>
    </rfmt>
    <rfmt sheetId="8" sqref="AG704" start="0" length="0">
      <dxf>
        <fill>
          <patternFill patternType="solid">
            <bgColor theme="1" tint="0.499984740745262"/>
          </patternFill>
        </fill>
      </dxf>
    </rfmt>
    <rfmt sheetId="8" sqref="AG705" start="0" length="0">
      <dxf>
        <fill>
          <patternFill patternType="solid">
            <bgColor theme="1" tint="0.499984740745262"/>
          </patternFill>
        </fill>
      </dxf>
    </rfmt>
    <rfmt sheetId="8" sqref="AG706" start="0" length="0">
      <dxf>
        <fill>
          <patternFill patternType="solid">
            <bgColor theme="1" tint="0.499984740745262"/>
          </patternFill>
        </fill>
      </dxf>
    </rfmt>
    <rfmt sheetId="8" sqref="AG707" start="0" length="0">
      <dxf>
        <fill>
          <patternFill patternType="solid">
            <bgColor theme="1" tint="0.499984740745262"/>
          </patternFill>
        </fill>
      </dxf>
    </rfmt>
    <rfmt sheetId="8" sqref="AG708" start="0" length="0">
      <dxf>
        <fill>
          <patternFill patternType="solid">
            <bgColor theme="1" tint="0.499984740745262"/>
          </patternFill>
        </fill>
      </dxf>
    </rfmt>
    <rfmt sheetId="8" sqref="AG709" start="0" length="0">
      <dxf>
        <fill>
          <patternFill patternType="solid">
            <bgColor theme="1" tint="0.499984740745262"/>
          </patternFill>
        </fill>
      </dxf>
    </rfmt>
    <rfmt sheetId="8" sqref="AG710" start="0" length="0">
      <dxf>
        <fill>
          <patternFill patternType="solid">
            <bgColor theme="1" tint="0.499984740745262"/>
          </patternFill>
        </fill>
      </dxf>
    </rfmt>
    <rfmt sheetId="8" sqref="AG711" start="0" length="0">
      <dxf>
        <fill>
          <patternFill patternType="solid">
            <bgColor theme="1" tint="0.499984740745262"/>
          </patternFill>
        </fill>
      </dxf>
    </rfmt>
    <rfmt sheetId="8" sqref="AG712" start="0" length="0">
      <dxf>
        <fill>
          <patternFill patternType="solid">
            <bgColor theme="1" tint="0.499984740745262"/>
          </patternFill>
        </fill>
      </dxf>
    </rfmt>
    <rfmt sheetId="8" sqref="AG713" start="0" length="0">
      <dxf>
        <fill>
          <patternFill patternType="solid">
            <bgColor theme="1" tint="0.499984740745262"/>
          </patternFill>
        </fill>
      </dxf>
    </rfmt>
    <rfmt sheetId="8" sqref="AG714" start="0" length="0">
      <dxf>
        <fill>
          <patternFill patternType="solid">
            <bgColor theme="1" tint="0.499984740745262"/>
          </patternFill>
        </fill>
      </dxf>
    </rfmt>
    <rfmt sheetId="8" sqref="AG715" start="0" length="0">
      <dxf>
        <fill>
          <patternFill patternType="solid">
            <bgColor theme="1" tint="0.499984740745262"/>
          </patternFill>
        </fill>
      </dxf>
    </rfmt>
    <rfmt sheetId="8" sqref="AG716" start="0" length="0">
      <dxf>
        <fill>
          <patternFill patternType="solid">
            <bgColor theme="1" tint="0.499984740745262"/>
          </patternFill>
        </fill>
      </dxf>
    </rfmt>
    <rfmt sheetId="8" sqref="AG717" start="0" length="0">
      <dxf>
        <fill>
          <patternFill patternType="solid">
            <bgColor theme="1" tint="0.499984740745262"/>
          </patternFill>
        </fill>
      </dxf>
    </rfmt>
    <rfmt sheetId="8" sqref="AG718" start="0" length="0">
      <dxf>
        <fill>
          <patternFill patternType="solid">
            <bgColor theme="1" tint="0.499984740745262"/>
          </patternFill>
        </fill>
      </dxf>
    </rfmt>
    <rfmt sheetId="8" sqref="AG719" start="0" length="0">
      <dxf>
        <fill>
          <patternFill patternType="solid">
            <bgColor theme="1" tint="0.499984740745262"/>
          </patternFill>
        </fill>
      </dxf>
    </rfmt>
    <rfmt sheetId="8" sqref="AG720" start="0" length="0">
      <dxf>
        <fill>
          <patternFill patternType="solid">
            <bgColor theme="1" tint="0.499984740745262"/>
          </patternFill>
        </fill>
      </dxf>
    </rfmt>
    <rfmt sheetId="8" sqref="AG721" start="0" length="0">
      <dxf>
        <fill>
          <patternFill patternType="solid">
            <bgColor theme="1" tint="0.499984740745262"/>
          </patternFill>
        </fill>
      </dxf>
    </rfmt>
    <rfmt sheetId="8" sqref="AG722" start="0" length="0">
      <dxf>
        <fill>
          <patternFill patternType="solid">
            <bgColor theme="1" tint="0.499984740745262"/>
          </patternFill>
        </fill>
      </dxf>
    </rfmt>
    <rfmt sheetId="8" sqref="AG723" start="0" length="0">
      <dxf>
        <fill>
          <patternFill patternType="solid">
            <bgColor theme="1" tint="0.499984740745262"/>
          </patternFill>
        </fill>
      </dxf>
    </rfmt>
    <rfmt sheetId="8" sqref="AG724" start="0" length="0">
      <dxf>
        <fill>
          <patternFill patternType="solid">
            <bgColor theme="1" tint="0.499984740745262"/>
          </patternFill>
        </fill>
      </dxf>
    </rfmt>
    <rfmt sheetId="8" sqref="AG725" start="0" length="0">
      <dxf>
        <fill>
          <patternFill patternType="solid">
            <bgColor theme="1" tint="0.499984740745262"/>
          </patternFill>
        </fill>
      </dxf>
    </rfmt>
    <rfmt sheetId="8" sqref="AG726" start="0" length="0">
      <dxf>
        <fill>
          <patternFill patternType="solid">
            <bgColor theme="1" tint="0.499984740745262"/>
          </patternFill>
        </fill>
      </dxf>
    </rfmt>
    <rfmt sheetId="8" sqref="AG727" start="0" length="0">
      <dxf>
        <fill>
          <patternFill patternType="solid">
            <bgColor theme="1" tint="0.499984740745262"/>
          </patternFill>
        </fill>
      </dxf>
    </rfmt>
    <rfmt sheetId="8" sqref="AG728" start="0" length="0">
      <dxf>
        <fill>
          <patternFill patternType="solid">
            <bgColor theme="1" tint="0.499984740745262"/>
          </patternFill>
        </fill>
      </dxf>
    </rfmt>
    <rfmt sheetId="8" sqref="AG729" start="0" length="0">
      <dxf>
        <fill>
          <patternFill patternType="solid">
            <bgColor theme="1" tint="0.499984740745262"/>
          </patternFill>
        </fill>
      </dxf>
    </rfmt>
    <rfmt sheetId="8" sqref="AG730" start="0" length="0">
      <dxf>
        <fill>
          <patternFill patternType="solid">
            <bgColor theme="1" tint="0.499984740745262"/>
          </patternFill>
        </fill>
      </dxf>
    </rfmt>
    <rfmt sheetId="8" sqref="AG731" start="0" length="0">
      <dxf>
        <fill>
          <patternFill patternType="solid">
            <bgColor theme="1" tint="0.499984740745262"/>
          </patternFill>
        </fill>
      </dxf>
    </rfmt>
    <rfmt sheetId="8" sqref="AG732" start="0" length="0">
      <dxf>
        <fill>
          <patternFill patternType="solid">
            <bgColor theme="1" tint="0.499984740745262"/>
          </patternFill>
        </fill>
      </dxf>
    </rfmt>
    <rfmt sheetId="8" sqref="AG733" start="0" length="0">
      <dxf>
        <fill>
          <patternFill patternType="solid">
            <bgColor theme="1" tint="0.499984740745262"/>
          </patternFill>
        </fill>
      </dxf>
    </rfmt>
    <rfmt sheetId="8" sqref="AG734" start="0" length="0">
      <dxf>
        <fill>
          <patternFill patternType="solid">
            <bgColor theme="1" tint="0.499984740745262"/>
          </patternFill>
        </fill>
      </dxf>
    </rfmt>
    <rfmt sheetId="8" sqref="AG735" start="0" length="0">
      <dxf>
        <fill>
          <patternFill patternType="solid">
            <bgColor theme="1" tint="0.499984740745262"/>
          </patternFill>
        </fill>
      </dxf>
    </rfmt>
    <rfmt sheetId="8" sqref="AG736" start="0" length="0">
      <dxf>
        <fill>
          <patternFill patternType="solid">
            <bgColor theme="1" tint="0.499984740745262"/>
          </patternFill>
        </fill>
      </dxf>
    </rfmt>
    <rfmt sheetId="8" sqref="AG737" start="0" length="0">
      <dxf>
        <fill>
          <patternFill patternType="solid">
            <bgColor theme="1" tint="0.499984740745262"/>
          </patternFill>
        </fill>
      </dxf>
    </rfmt>
    <rfmt sheetId="8" sqref="AG738" start="0" length="0">
      <dxf>
        <fill>
          <patternFill patternType="solid">
            <bgColor theme="1" tint="0.499984740745262"/>
          </patternFill>
        </fill>
      </dxf>
    </rfmt>
    <rfmt sheetId="8" sqref="AG739" start="0" length="0">
      <dxf>
        <fill>
          <patternFill patternType="solid">
            <bgColor theme="1" tint="0.499984740745262"/>
          </patternFill>
        </fill>
      </dxf>
    </rfmt>
    <rfmt sheetId="8" sqref="AG740" start="0" length="0">
      <dxf>
        <fill>
          <patternFill patternType="solid">
            <bgColor theme="1" tint="0.499984740745262"/>
          </patternFill>
        </fill>
      </dxf>
    </rfmt>
    <rfmt sheetId="8" sqref="AG741" start="0" length="0">
      <dxf>
        <fill>
          <patternFill patternType="solid">
            <bgColor theme="1" tint="0.499984740745262"/>
          </patternFill>
        </fill>
      </dxf>
    </rfmt>
    <rfmt sheetId="8" sqref="AG742" start="0" length="0">
      <dxf>
        <fill>
          <patternFill patternType="solid">
            <bgColor theme="1" tint="0.499984740745262"/>
          </patternFill>
        </fill>
      </dxf>
    </rfmt>
    <rfmt sheetId="8" sqref="AG743" start="0" length="0">
      <dxf>
        <fill>
          <patternFill patternType="solid">
            <bgColor theme="1" tint="0.499984740745262"/>
          </patternFill>
        </fill>
      </dxf>
    </rfmt>
    <rfmt sheetId="8" sqref="AG744" start="0" length="0">
      <dxf>
        <fill>
          <patternFill patternType="solid">
            <bgColor theme="1" tint="0.499984740745262"/>
          </patternFill>
        </fill>
      </dxf>
    </rfmt>
    <rfmt sheetId="8" sqref="AG745" start="0" length="0">
      <dxf>
        <fill>
          <patternFill patternType="solid">
            <bgColor theme="1" tint="0.499984740745262"/>
          </patternFill>
        </fill>
      </dxf>
    </rfmt>
    <rfmt sheetId="8" sqref="AG746" start="0" length="0">
      <dxf>
        <fill>
          <patternFill patternType="solid">
            <bgColor theme="1" tint="0.499984740745262"/>
          </patternFill>
        </fill>
      </dxf>
    </rfmt>
    <rfmt sheetId="8" sqref="AG747" start="0" length="0">
      <dxf>
        <fill>
          <patternFill patternType="solid">
            <bgColor theme="1" tint="0.499984740745262"/>
          </patternFill>
        </fill>
      </dxf>
    </rfmt>
    <rfmt sheetId="8" sqref="AG748" start="0" length="0">
      <dxf>
        <fill>
          <patternFill patternType="solid">
            <bgColor theme="1" tint="0.499984740745262"/>
          </patternFill>
        </fill>
      </dxf>
    </rfmt>
    <rfmt sheetId="8" sqref="AG749" start="0" length="0">
      <dxf>
        <fill>
          <patternFill patternType="solid">
            <bgColor theme="1" tint="0.499984740745262"/>
          </patternFill>
        </fill>
      </dxf>
    </rfmt>
    <rfmt sheetId="8" sqref="AG750" start="0" length="0">
      <dxf>
        <fill>
          <patternFill patternType="solid">
            <bgColor theme="1" tint="0.499984740745262"/>
          </patternFill>
        </fill>
      </dxf>
    </rfmt>
    <rfmt sheetId="8" sqref="AG751" start="0" length="0">
      <dxf>
        <fill>
          <patternFill patternType="solid">
            <bgColor theme="1" tint="0.499984740745262"/>
          </patternFill>
        </fill>
      </dxf>
    </rfmt>
    <rfmt sheetId="8" sqref="AG752" start="0" length="0">
      <dxf>
        <fill>
          <patternFill patternType="solid">
            <bgColor theme="1" tint="0.499984740745262"/>
          </patternFill>
        </fill>
      </dxf>
    </rfmt>
    <rfmt sheetId="8" sqref="AG753" start="0" length="0">
      <dxf>
        <fill>
          <patternFill patternType="solid">
            <bgColor theme="1" tint="0.499984740745262"/>
          </patternFill>
        </fill>
      </dxf>
    </rfmt>
    <rfmt sheetId="8" sqref="AG754" start="0" length="0">
      <dxf>
        <fill>
          <patternFill patternType="solid">
            <bgColor theme="1" tint="0.499984740745262"/>
          </patternFill>
        </fill>
      </dxf>
    </rfmt>
    <rfmt sheetId="8" sqref="AG755" start="0" length="0">
      <dxf>
        <fill>
          <patternFill patternType="solid">
            <bgColor theme="1" tint="0.499984740745262"/>
          </patternFill>
        </fill>
      </dxf>
    </rfmt>
    <rfmt sheetId="8" sqref="AG756" start="0" length="0">
      <dxf>
        <fill>
          <patternFill patternType="solid">
            <bgColor theme="1" tint="0.499984740745262"/>
          </patternFill>
        </fill>
      </dxf>
    </rfmt>
    <rfmt sheetId="8" sqref="AG757" start="0" length="0">
      <dxf>
        <fill>
          <patternFill patternType="solid">
            <bgColor theme="1" tint="0.499984740745262"/>
          </patternFill>
        </fill>
      </dxf>
    </rfmt>
    <rfmt sheetId="8" sqref="AG758" start="0" length="0">
      <dxf>
        <fill>
          <patternFill patternType="solid">
            <bgColor theme="1" tint="0.499984740745262"/>
          </patternFill>
        </fill>
      </dxf>
    </rfmt>
    <rfmt sheetId="8" sqref="AG759" start="0" length="0">
      <dxf>
        <fill>
          <patternFill patternType="solid">
            <bgColor theme="1" tint="0.499984740745262"/>
          </patternFill>
        </fill>
      </dxf>
    </rfmt>
    <rfmt sheetId="8" sqref="AG760" start="0" length="0">
      <dxf>
        <fill>
          <patternFill patternType="solid">
            <bgColor theme="1" tint="0.499984740745262"/>
          </patternFill>
        </fill>
      </dxf>
    </rfmt>
    <rfmt sheetId="8" sqref="AG761" start="0" length="0">
      <dxf>
        <fill>
          <patternFill patternType="solid">
            <bgColor theme="1" tint="0.499984740745262"/>
          </patternFill>
        </fill>
      </dxf>
    </rfmt>
    <rfmt sheetId="8" sqref="AG762" start="0" length="0">
      <dxf>
        <fill>
          <patternFill patternType="solid">
            <bgColor theme="1" tint="0.499984740745262"/>
          </patternFill>
        </fill>
      </dxf>
    </rfmt>
    <rfmt sheetId="8" sqref="AG763" start="0" length="0">
      <dxf>
        <fill>
          <patternFill patternType="solid">
            <bgColor theme="1" tint="0.499984740745262"/>
          </patternFill>
        </fill>
      </dxf>
    </rfmt>
    <rfmt sheetId="8" sqref="AG764" start="0" length="0">
      <dxf>
        <fill>
          <patternFill patternType="solid">
            <bgColor theme="1" tint="0.499984740745262"/>
          </patternFill>
        </fill>
      </dxf>
    </rfmt>
    <rfmt sheetId="8" sqref="AG765" start="0" length="0">
      <dxf>
        <fill>
          <patternFill patternType="solid">
            <bgColor theme="1" tint="0.499984740745262"/>
          </patternFill>
        </fill>
      </dxf>
    </rfmt>
    <rfmt sheetId="8" sqref="AG766" start="0" length="0">
      <dxf>
        <fill>
          <patternFill patternType="solid">
            <bgColor theme="1" tint="0.499984740745262"/>
          </patternFill>
        </fill>
      </dxf>
    </rfmt>
    <rfmt sheetId="8" sqref="AG767" start="0" length="0">
      <dxf>
        <fill>
          <patternFill patternType="solid">
            <bgColor theme="1" tint="0.499984740745262"/>
          </patternFill>
        </fill>
      </dxf>
    </rfmt>
    <rfmt sheetId="8" sqref="AG768" start="0" length="0">
      <dxf>
        <fill>
          <patternFill patternType="solid">
            <bgColor theme="1" tint="0.499984740745262"/>
          </patternFill>
        </fill>
      </dxf>
    </rfmt>
    <rfmt sheetId="8" sqref="AG769" start="0" length="0">
      <dxf>
        <fill>
          <patternFill patternType="solid">
            <bgColor theme="1" tint="0.499984740745262"/>
          </patternFill>
        </fill>
      </dxf>
    </rfmt>
    <rfmt sheetId="8" sqref="AG770" start="0" length="0">
      <dxf>
        <fill>
          <patternFill patternType="solid">
            <bgColor theme="1" tint="0.499984740745262"/>
          </patternFill>
        </fill>
      </dxf>
    </rfmt>
    <rfmt sheetId="8" sqref="AG771" start="0" length="0">
      <dxf>
        <fill>
          <patternFill patternType="solid">
            <bgColor theme="1" tint="0.499984740745262"/>
          </patternFill>
        </fill>
      </dxf>
    </rfmt>
    <rfmt sheetId="8" sqref="AG772" start="0" length="0">
      <dxf>
        <fill>
          <patternFill patternType="solid">
            <bgColor theme="1" tint="0.499984740745262"/>
          </patternFill>
        </fill>
      </dxf>
    </rfmt>
    <rfmt sheetId="8" sqref="AG773" start="0" length="0">
      <dxf>
        <fill>
          <patternFill patternType="solid">
            <bgColor theme="1" tint="0.499984740745262"/>
          </patternFill>
        </fill>
      </dxf>
    </rfmt>
    <rfmt sheetId="8" sqref="AG774" start="0" length="0">
      <dxf>
        <fill>
          <patternFill patternType="solid">
            <bgColor theme="1" tint="0.499984740745262"/>
          </patternFill>
        </fill>
      </dxf>
    </rfmt>
    <rfmt sheetId="8" sqref="AG775" start="0" length="0">
      <dxf>
        <fill>
          <patternFill patternType="solid">
            <bgColor theme="1" tint="0.499984740745262"/>
          </patternFill>
        </fill>
      </dxf>
    </rfmt>
    <rfmt sheetId="8" sqref="AG776" start="0" length="0">
      <dxf>
        <fill>
          <patternFill patternType="solid">
            <bgColor theme="1" tint="0.499984740745262"/>
          </patternFill>
        </fill>
      </dxf>
    </rfmt>
    <rfmt sheetId="8" sqref="AG777" start="0" length="0">
      <dxf>
        <fill>
          <patternFill patternType="solid">
            <bgColor theme="1" tint="0.499984740745262"/>
          </patternFill>
        </fill>
      </dxf>
    </rfmt>
    <rfmt sheetId="8" sqref="AG778" start="0" length="0">
      <dxf>
        <fill>
          <patternFill patternType="solid">
            <bgColor theme="1" tint="0.499984740745262"/>
          </patternFill>
        </fill>
      </dxf>
    </rfmt>
    <rfmt sheetId="8" sqref="AG779" start="0" length="0">
      <dxf>
        <fill>
          <patternFill patternType="solid">
            <bgColor theme="1" tint="0.499984740745262"/>
          </patternFill>
        </fill>
      </dxf>
    </rfmt>
    <rfmt sheetId="8" sqref="AG780" start="0" length="0">
      <dxf>
        <fill>
          <patternFill patternType="solid">
            <bgColor theme="1" tint="0.499984740745262"/>
          </patternFill>
        </fill>
      </dxf>
    </rfmt>
    <rfmt sheetId="8" sqref="AG781" start="0" length="0">
      <dxf>
        <fill>
          <patternFill patternType="solid">
            <bgColor theme="1" tint="0.499984740745262"/>
          </patternFill>
        </fill>
      </dxf>
    </rfmt>
    <rfmt sheetId="8" sqref="AG782" start="0" length="0">
      <dxf>
        <fill>
          <patternFill patternType="solid">
            <bgColor theme="1" tint="0.499984740745262"/>
          </patternFill>
        </fill>
      </dxf>
    </rfmt>
    <rfmt sheetId="8" sqref="AG783" start="0" length="0">
      <dxf>
        <fill>
          <patternFill patternType="solid">
            <bgColor theme="1" tint="0.499984740745262"/>
          </patternFill>
        </fill>
      </dxf>
    </rfmt>
    <rfmt sheetId="8" sqref="AG784" start="0" length="0">
      <dxf>
        <fill>
          <patternFill patternType="solid">
            <bgColor theme="1" tint="0.499984740745262"/>
          </patternFill>
        </fill>
      </dxf>
    </rfmt>
    <rfmt sheetId="8" sqref="AG785" start="0" length="0">
      <dxf>
        <fill>
          <patternFill patternType="solid">
            <bgColor theme="1" tint="0.499984740745262"/>
          </patternFill>
        </fill>
      </dxf>
    </rfmt>
    <rfmt sheetId="8" sqref="AG786" start="0" length="0">
      <dxf>
        <fill>
          <patternFill patternType="solid">
            <bgColor theme="1" tint="0.499984740745262"/>
          </patternFill>
        </fill>
      </dxf>
    </rfmt>
    <rfmt sheetId="8" sqref="AG787" start="0" length="0">
      <dxf>
        <fill>
          <patternFill patternType="solid">
            <bgColor theme="1" tint="0.499984740745262"/>
          </patternFill>
        </fill>
      </dxf>
    </rfmt>
    <rfmt sheetId="8" sqref="AG788" start="0" length="0">
      <dxf>
        <fill>
          <patternFill patternType="solid">
            <bgColor theme="1" tint="0.499984740745262"/>
          </patternFill>
        </fill>
      </dxf>
    </rfmt>
    <rfmt sheetId="8" sqref="AG789" start="0" length="0">
      <dxf>
        <fill>
          <patternFill patternType="solid">
            <bgColor theme="1" tint="0.499984740745262"/>
          </patternFill>
        </fill>
      </dxf>
    </rfmt>
    <rfmt sheetId="8" sqref="AG790" start="0" length="0">
      <dxf>
        <fill>
          <patternFill patternType="solid">
            <bgColor theme="1" tint="0.499984740745262"/>
          </patternFill>
        </fill>
      </dxf>
    </rfmt>
    <rfmt sheetId="8" sqref="AG791" start="0" length="0">
      <dxf>
        <fill>
          <patternFill patternType="solid">
            <bgColor theme="1" tint="0.499984740745262"/>
          </patternFill>
        </fill>
      </dxf>
    </rfmt>
    <rfmt sheetId="8" sqref="AG792" start="0" length="0">
      <dxf>
        <fill>
          <patternFill patternType="solid">
            <bgColor theme="1" tint="0.499984740745262"/>
          </patternFill>
        </fill>
      </dxf>
    </rfmt>
    <rfmt sheetId="8" sqref="AG793" start="0" length="0">
      <dxf>
        <fill>
          <patternFill patternType="solid">
            <bgColor theme="1" tint="0.499984740745262"/>
          </patternFill>
        </fill>
      </dxf>
    </rfmt>
    <rfmt sheetId="8" sqref="AG794" start="0" length="0">
      <dxf>
        <fill>
          <patternFill patternType="solid">
            <bgColor theme="1" tint="0.499984740745262"/>
          </patternFill>
        </fill>
      </dxf>
    </rfmt>
    <rfmt sheetId="8" sqref="AG795" start="0" length="0">
      <dxf>
        <fill>
          <patternFill patternType="solid">
            <bgColor theme="1" tint="0.499984740745262"/>
          </patternFill>
        </fill>
      </dxf>
    </rfmt>
    <rfmt sheetId="8" sqref="AG796" start="0" length="0">
      <dxf>
        <fill>
          <patternFill patternType="solid">
            <bgColor theme="1" tint="0.499984740745262"/>
          </patternFill>
        </fill>
      </dxf>
    </rfmt>
    <rfmt sheetId="8" sqref="AG797" start="0" length="0">
      <dxf>
        <fill>
          <patternFill patternType="solid">
            <bgColor theme="1" tint="0.499984740745262"/>
          </patternFill>
        </fill>
      </dxf>
    </rfmt>
    <rfmt sheetId="8" sqref="AG798" start="0" length="0">
      <dxf>
        <fill>
          <patternFill patternType="solid">
            <bgColor theme="1" tint="0.499984740745262"/>
          </patternFill>
        </fill>
      </dxf>
    </rfmt>
    <rfmt sheetId="8" sqref="AG799" start="0" length="0">
      <dxf>
        <fill>
          <patternFill patternType="solid">
            <bgColor theme="1" tint="0.499984740745262"/>
          </patternFill>
        </fill>
      </dxf>
    </rfmt>
    <rfmt sheetId="8" sqref="AG800" start="0" length="0">
      <dxf>
        <fill>
          <patternFill patternType="solid">
            <bgColor theme="1" tint="0.499984740745262"/>
          </patternFill>
        </fill>
      </dxf>
    </rfmt>
    <rfmt sheetId="8" sqref="AG801" start="0" length="0">
      <dxf>
        <fill>
          <patternFill patternType="solid">
            <bgColor theme="1" tint="0.499984740745262"/>
          </patternFill>
        </fill>
      </dxf>
    </rfmt>
    <rfmt sheetId="8" sqref="AG802" start="0" length="0">
      <dxf>
        <fill>
          <patternFill patternType="solid">
            <bgColor theme="1" tint="0.499984740745262"/>
          </patternFill>
        </fill>
      </dxf>
    </rfmt>
    <rfmt sheetId="8" sqref="AG803" start="0" length="0">
      <dxf>
        <fill>
          <patternFill patternType="solid">
            <bgColor theme="1" tint="0.499984740745262"/>
          </patternFill>
        </fill>
      </dxf>
    </rfmt>
    <rfmt sheetId="8" sqref="AG804" start="0" length="0">
      <dxf>
        <fill>
          <patternFill patternType="solid">
            <bgColor theme="1" tint="0.499984740745262"/>
          </patternFill>
        </fill>
      </dxf>
    </rfmt>
    <rfmt sheetId="8" sqref="AG805" start="0" length="0">
      <dxf>
        <fill>
          <patternFill patternType="solid">
            <bgColor theme="1" tint="0.499984740745262"/>
          </patternFill>
        </fill>
      </dxf>
    </rfmt>
    <rfmt sheetId="8" sqref="AG806" start="0" length="0">
      <dxf>
        <fill>
          <patternFill patternType="solid">
            <bgColor theme="1" tint="0.499984740745262"/>
          </patternFill>
        </fill>
      </dxf>
    </rfmt>
    <rfmt sheetId="8" sqref="AG807" start="0" length="0">
      <dxf>
        <fill>
          <patternFill patternType="solid">
            <bgColor theme="1" tint="0.499984740745262"/>
          </patternFill>
        </fill>
      </dxf>
    </rfmt>
    <rfmt sheetId="8" sqref="AG808" start="0" length="0">
      <dxf>
        <fill>
          <patternFill patternType="solid">
            <bgColor theme="1" tint="0.499984740745262"/>
          </patternFill>
        </fill>
      </dxf>
    </rfmt>
    <rfmt sheetId="8" sqref="AG809" start="0" length="0">
      <dxf>
        <fill>
          <patternFill patternType="solid">
            <bgColor theme="1" tint="0.499984740745262"/>
          </patternFill>
        </fill>
      </dxf>
    </rfmt>
    <rfmt sheetId="8" sqref="AG810" start="0" length="0">
      <dxf>
        <fill>
          <patternFill patternType="solid">
            <bgColor theme="1" tint="0.499984740745262"/>
          </patternFill>
        </fill>
      </dxf>
    </rfmt>
    <rfmt sheetId="8" sqref="AG811" start="0" length="0">
      <dxf>
        <fill>
          <patternFill patternType="solid">
            <bgColor theme="1" tint="0.499984740745262"/>
          </patternFill>
        </fill>
      </dxf>
    </rfmt>
    <rfmt sheetId="8" sqref="AG812" start="0" length="0">
      <dxf>
        <fill>
          <patternFill patternType="solid">
            <bgColor theme="1" tint="0.499984740745262"/>
          </patternFill>
        </fill>
      </dxf>
    </rfmt>
    <rfmt sheetId="8" sqref="AG813" start="0" length="0">
      <dxf>
        <fill>
          <patternFill patternType="solid">
            <bgColor theme="1" tint="0.499984740745262"/>
          </patternFill>
        </fill>
      </dxf>
    </rfmt>
    <rfmt sheetId="8" sqref="AG814" start="0" length="0">
      <dxf>
        <fill>
          <patternFill patternType="solid">
            <bgColor theme="1" tint="0.499984740745262"/>
          </patternFill>
        </fill>
      </dxf>
    </rfmt>
    <rfmt sheetId="8" sqref="AG815" start="0" length="0">
      <dxf>
        <fill>
          <patternFill patternType="solid">
            <bgColor theme="1" tint="0.499984740745262"/>
          </patternFill>
        </fill>
      </dxf>
    </rfmt>
    <rfmt sheetId="8" sqref="AG816" start="0" length="0">
      <dxf>
        <fill>
          <patternFill patternType="solid">
            <bgColor theme="1" tint="0.499984740745262"/>
          </patternFill>
        </fill>
      </dxf>
    </rfmt>
    <rfmt sheetId="8" sqref="AG817" start="0" length="0">
      <dxf>
        <fill>
          <patternFill patternType="solid">
            <bgColor theme="1" tint="0.499984740745262"/>
          </patternFill>
        </fill>
      </dxf>
    </rfmt>
    <rfmt sheetId="8" sqref="AG818" start="0" length="0">
      <dxf>
        <fill>
          <patternFill patternType="solid">
            <bgColor theme="1" tint="0.499984740745262"/>
          </patternFill>
        </fill>
      </dxf>
    </rfmt>
    <rfmt sheetId="8" sqref="AG819" start="0" length="0">
      <dxf>
        <fill>
          <patternFill patternType="solid">
            <bgColor theme="1" tint="0.499984740745262"/>
          </patternFill>
        </fill>
      </dxf>
    </rfmt>
    <rfmt sheetId="8" sqref="AG820" start="0" length="0">
      <dxf>
        <fill>
          <patternFill patternType="solid">
            <bgColor theme="1" tint="0.499984740745262"/>
          </patternFill>
        </fill>
      </dxf>
    </rfmt>
    <rfmt sheetId="8" sqref="AG821" start="0" length="0">
      <dxf>
        <fill>
          <patternFill patternType="solid">
            <bgColor theme="1" tint="0.499984740745262"/>
          </patternFill>
        </fill>
      </dxf>
    </rfmt>
    <rfmt sheetId="8" sqref="AG822" start="0" length="0">
      <dxf>
        <fill>
          <patternFill patternType="solid">
            <bgColor theme="1" tint="0.499984740745262"/>
          </patternFill>
        </fill>
      </dxf>
    </rfmt>
    <rfmt sheetId="8" sqref="AG823" start="0" length="0">
      <dxf>
        <fill>
          <patternFill patternType="solid">
            <bgColor theme="1" tint="0.499984740745262"/>
          </patternFill>
        </fill>
      </dxf>
    </rfmt>
    <rfmt sheetId="8" sqref="AG824" start="0" length="0">
      <dxf>
        <fill>
          <patternFill patternType="solid">
            <bgColor theme="1" tint="0.499984740745262"/>
          </patternFill>
        </fill>
      </dxf>
    </rfmt>
    <rfmt sheetId="8" sqref="AG825" start="0" length="0">
      <dxf>
        <fill>
          <patternFill patternType="solid">
            <bgColor theme="1" tint="0.499984740745262"/>
          </patternFill>
        </fill>
      </dxf>
    </rfmt>
    <rfmt sheetId="8" sqref="AG826" start="0" length="0">
      <dxf>
        <fill>
          <patternFill patternType="solid">
            <bgColor theme="1" tint="0.499984740745262"/>
          </patternFill>
        </fill>
      </dxf>
    </rfmt>
    <rfmt sheetId="8" sqref="AG827" start="0" length="0">
      <dxf>
        <fill>
          <patternFill patternType="solid">
            <bgColor theme="1" tint="0.499984740745262"/>
          </patternFill>
        </fill>
      </dxf>
    </rfmt>
    <rfmt sheetId="8" sqref="AG828" start="0" length="0">
      <dxf>
        <fill>
          <patternFill patternType="solid">
            <bgColor theme="1" tint="0.499984740745262"/>
          </patternFill>
        </fill>
      </dxf>
    </rfmt>
    <rfmt sheetId="8" sqref="AG829" start="0" length="0">
      <dxf>
        <fill>
          <patternFill patternType="solid">
            <bgColor theme="1" tint="0.499984740745262"/>
          </patternFill>
        </fill>
      </dxf>
    </rfmt>
    <rfmt sheetId="8" sqref="AG830" start="0" length="0">
      <dxf>
        <fill>
          <patternFill patternType="solid">
            <bgColor theme="1" tint="0.499984740745262"/>
          </patternFill>
        </fill>
      </dxf>
    </rfmt>
    <rfmt sheetId="8" sqref="AG831" start="0" length="0">
      <dxf>
        <fill>
          <patternFill patternType="solid">
            <bgColor theme="1" tint="0.499984740745262"/>
          </patternFill>
        </fill>
      </dxf>
    </rfmt>
    <rfmt sheetId="8" sqref="AG832" start="0" length="0">
      <dxf>
        <fill>
          <patternFill patternType="solid">
            <bgColor theme="1" tint="0.499984740745262"/>
          </patternFill>
        </fill>
      </dxf>
    </rfmt>
    <rfmt sheetId="8" sqref="AG833" start="0" length="0">
      <dxf>
        <fill>
          <patternFill patternType="solid">
            <bgColor theme="1" tint="0.499984740745262"/>
          </patternFill>
        </fill>
      </dxf>
    </rfmt>
    <rfmt sheetId="8" sqref="AG834" start="0" length="0">
      <dxf>
        <fill>
          <patternFill patternType="solid">
            <bgColor theme="1" tint="0.499984740745262"/>
          </patternFill>
        </fill>
      </dxf>
    </rfmt>
    <rfmt sheetId="8" sqref="AG835" start="0" length="0">
      <dxf>
        <fill>
          <patternFill patternType="solid">
            <bgColor theme="1" tint="0.499984740745262"/>
          </patternFill>
        </fill>
      </dxf>
    </rfmt>
    <rfmt sheetId="8" sqref="AG836" start="0" length="0">
      <dxf>
        <fill>
          <patternFill patternType="solid">
            <bgColor theme="1" tint="0.499984740745262"/>
          </patternFill>
        </fill>
      </dxf>
    </rfmt>
    <rfmt sheetId="8" sqref="AG837" start="0" length="0">
      <dxf>
        <fill>
          <patternFill patternType="solid">
            <bgColor theme="1" tint="0.499984740745262"/>
          </patternFill>
        </fill>
      </dxf>
    </rfmt>
    <rfmt sheetId="8" sqref="AG838" start="0" length="0">
      <dxf>
        <fill>
          <patternFill patternType="solid">
            <bgColor theme="1" tint="0.499984740745262"/>
          </patternFill>
        </fill>
      </dxf>
    </rfmt>
    <rfmt sheetId="8" sqref="AG839" start="0" length="0">
      <dxf>
        <fill>
          <patternFill patternType="solid">
            <bgColor theme="1" tint="0.499984740745262"/>
          </patternFill>
        </fill>
      </dxf>
    </rfmt>
    <rfmt sheetId="8" sqref="AG840" start="0" length="0">
      <dxf>
        <fill>
          <patternFill patternType="solid">
            <bgColor theme="1" tint="0.499984740745262"/>
          </patternFill>
        </fill>
      </dxf>
    </rfmt>
    <rfmt sheetId="8" sqref="AG841" start="0" length="0">
      <dxf>
        <fill>
          <patternFill patternType="solid">
            <bgColor theme="1" tint="0.499984740745262"/>
          </patternFill>
        </fill>
      </dxf>
    </rfmt>
    <rfmt sheetId="8" sqref="AG842" start="0" length="0">
      <dxf>
        <fill>
          <patternFill patternType="solid">
            <bgColor theme="1" tint="0.499984740745262"/>
          </patternFill>
        </fill>
      </dxf>
    </rfmt>
    <rfmt sheetId="8" sqref="AG843" start="0" length="0">
      <dxf>
        <fill>
          <patternFill patternType="solid">
            <bgColor theme="1" tint="0.499984740745262"/>
          </patternFill>
        </fill>
      </dxf>
    </rfmt>
    <rfmt sheetId="8" sqref="AG844" start="0" length="0">
      <dxf>
        <fill>
          <patternFill patternType="solid">
            <bgColor theme="1" tint="0.499984740745262"/>
          </patternFill>
        </fill>
      </dxf>
    </rfmt>
    <rfmt sheetId="8" sqref="AG845" start="0" length="0">
      <dxf>
        <fill>
          <patternFill patternType="solid">
            <bgColor theme="1" tint="0.499984740745262"/>
          </patternFill>
        </fill>
      </dxf>
    </rfmt>
    <rfmt sheetId="8" sqref="AG846" start="0" length="0">
      <dxf>
        <fill>
          <patternFill patternType="solid">
            <bgColor theme="1" tint="0.499984740745262"/>
          </patternFill>
        </fill>
      </dxf>
    </rfmt>
    <rfmt sheetId="8" sqref="AG847" start="0" length="0">
      <dxf>
        <fill>
          <patternFill patternType="solid">
            <bgColor theme="1" tint="0.499984740745262"/>
          </patternFill>
        </fill>
      </dxf>
    </rfmt>
    <rfmt sheetId="8" sqref="AG848" start="0" length="0">
      <dxf>
        <fill>
          <patternFill patternType="solid">
            <bgColor theme="1" tint="0.499984740745262"/>
          </patternFill>
        </fill>
      </dxf>
    </rfmt>
    <rfmt sheetId="8" sqref="AG849" start="0" length="0">
      <dxf>
        <fill>
          <patternFill patternType="solid">
            <bgColor theme="1" tint="0.499984740745262"/>
          </patternFill>
        </fill>
      </dxf>
    </rfmt>
    <rfmt sheetId="8" sqref="AG850" start="0" length="0">
      <dxf>
        <fill>
          <patternFill patternType="solid">
            <bgColor theme="1" tint="0.499984740745262"/>
          </patternFill>
        </fill>
      </dxf>
    </rfmt>
    <rfmt sheetId="8" sqref="AG851" start="0" length="0">
      <dxf>
        <fill>
          <patternFill patternType="solid">
            <bgColor theme="1" tint="0.499984740745262"/>
          </patternFill>
        </fill>
      </dxf>
    </rfmt>
    <rfmt sheetId="8" sqref="AG852" start="0" length="0">
      <dxf>
        <fill>
          <patternFill patternType="solid">
            <bgColor theme="1" tint="0.499984740745262"/>
          </patternFill>
        </fill>
      </dxf>
    </rfmt>
    <rfmt sheetId="8" sqref="AG853" start="0" length="0">
      <dxf>
        <fill>
          <patternFill patternType="solid">
            <bgColor theme="1" tint="0.499984740745262"/>
          </patternFill>
        </fill>
      </dxf>
    </rfmt>
    <rfmt sheetId="8" sqref="AG854" start="0" length="0">
      <dxf>
        <fill>
          <patternFill patternType="solid">
            <bgColor theme="1" tint="0.499984740745262"/>
          </patternFill>
        </fill>
      </dxf>
    </rfmt>
    <rfmt sheetId="8" sqref="AG855" start="0" length="0">
      <dxf>
        <fill>
          <patternFill patternType="solid">
            <bgColor theme="1" tint="0.499984740745262"/>
          </patternFill>
        </fill>
      </dxf>
    </rfmt>
    <rfmt sheetId="8" sqref="AG856" start="0" length="0">
      <dxf>
        <fill>
          <patternFill patternType="solid">
            <bgColor theme="1" tint="0.499984740745262"/>
          </patternFill>
        </fill>
      </dxf>
    </rfmt>
    <rfmt sheetId="8" sqref="AG857" start="0" length="0">
      <dxf>
        <fill>
          <patternFill patternType="solid">
            <bgColor theme="1" tint="0.499984740745262"/>
          </patternFill>
        </fill>
      </dxf>
    </rfmt>
    <rfmt sheetId="8" sqref="AG858" start="0" length="0">
      <dxf>
        <fill>
          <patternFill patternType="solid">
            <bgColor theme="1" tint="0.499984740745262"/>
          </patternFill>
        </fill>
      </dxf>
    </rfmt>
    <rfmt sheetId="8" sqref="AG859" start="0" length="0">
      <dxf>
        <fill>
          <patternFill patternType="solid">
            <bgColor theme="1" tint="0.499984740745262"/>
          </patternFill>
        </fill>
      </dxf>
    </rfmt>
    <rfmt sheetId="8" sqref="AG860" start="0" length="0">
      <dxf>
        <fill>
          <patternFill patternType="solid">
            <bgColor theme="1" tint="0.499984740745262"/>
          </patternFill>
        </fill>
      </dxf>
    </rfmt>
    <rfmt sheetId="8" sqref="AG861" start="0" length="0">
      <dxf>
        <fill>
          <patternFill patternType="solid">
            <bgColor theme="1" tint="0.499984740745262"/>
          </patternFill>
        </fill>
      </dxf>
    </rfmt>
    <rfmt sheetId="8" sqref="AG862" start="0" length="0">
      <dxf>
        <fill>
          <patternFill patternType="solid">
            <bgColor theme="1" tint="0.499984740745262"/>
          </patternFill>
        </fill>
      </dxf>
    </rfmt>
    <rfmt sheetId="8" sqref="AG863" start="0" length="0">
      <dxf>
        <fill>
          <patternFill patternType="solid">
            <bgColor theme="1" tint="0.499984740745262"/>
          </patternFill>
        </fill>
      </dxf>
    </rfmt>
    <rfmt sheetId="8" sqref="AG864" start="0" length="0">
      <dxf>
        <fill>
          <patternFill patternType="solid">
            <bgColor theme="1" tint="0.499984740745262"/>
          </patternFill>
        </fill>
      </dxf>
    </rfmt>
    <rfmt sheetId="8" sqref="AG865" start="0" length="0">
      <dxf>
        <fill>
          <patternFill patternType="solid">
            <bgColor theme="1" tint="0.499984740745262"/>
          </patternFill>
        </fill>
      </dxf>
    </rfmt>
    <rfmt sheetId="8" sqref="AG866" start="0" length="0">
      <dxf>
        <fill>
          <patternFill patternType="solid">
            <bgColor theme="1" tint="0.499984740745262"/>
          </patternFill>
        </fill>
      </dxf>
    </rfmt>
    <rfmt sheetId="8" sqref="AG867" start="0" length="0">
      <dxf>
        <fill>
          <patternFill patternType="solid">
            <bgColor theme="1" tint="0.499984740745262"/>
          </patternFill>
        </fill>
      </dxf>
    </rfmt>
    <rfmt sheetId="8" sqref="AG868" start="0" length="0">
      <dxf>
        <fill>
          <patternFill patternType="solid">
            <bgColor theme="1" tint="0.499984740745262"/>
          </patternFill>
        </fill>
      </dxf>
    </rfmt>
    <rfmt sheetId="8" sqref="AG869" start="0" length="0">
      <dxf>
        <fill>
          <patternFill patternType="solid">
            <bgColor theme="1" tint="0.499984740745262"/>
          </patternFill>
        </fill>
      </dxf>
    </rfmt>
    <rfmt sheetId="8" sqref="AG870" start="0" length="0">
      <dxf>
        <fill>
          <patternFill patternType="solid">
            <bgColor theme="1" tint="0.499984740745262"/>
          </patternFill>
        </fill>
      </dxf>
    </rfmt>
    <rfmt sheetId="8" sqref="AG871" start="0" length="0">
      <dxf>
        <fill>
          <patternFill patternType="solid">
            <bgColor theme="1" tint="0.499984740745262"/>
          </patternFill>
        </fill>
      </dxf>
    </rfmt>
    <rfmt sheetId="8" sqref="AG872" start="0" length="0">
      <dxf>
        <fill>
          <patternFill patternType="solid">
            <bgColor theme="1" tint="0.499984740745262"/>
          </patternFill>
        </fill>
      </dxf>
    </rfmt>
    <rfmt sheetId="8" sqref="AG873" start="0" length="0">
      <dxf>
        <fill>
          <patternFill patternType="solid">
            <bgColor theme="1" tint="0.499984740745262"/>
          </patternFill>
        </fill>
      </dxf>
    </rfmt>
    <rfmt sheetId="8" sqref="AG874" start="0" length="0">
      <dxf>
        <fill>
          <patternFill patternType="solid">
            <bgColor theme="1" tint="0.499984740745262"/>
          </patternFill>
        </fill>
      </dxf>
    </rfmt>
    <rfmt sheetId="8" sqref="AG875" start="0" length="0">
      <dxf>
        <fill>
          <patternFill patternType="solid">
            <bgColor theme="1" tint="0.499984740745262"/>
          </patternFill>
        </fill>
      </dxf>
    </rfmt>
    <rfmt sheetId="8" sqref="AG876" start="0" length="0">
      <dxf>
        <fill>
          <patternFill patternType="solid">
            <bgColor theme="1" tint="0.499984740745262"/>
          </patternFill>
        </fill>
      </dxf>
    </rfmt>
    <rfmt sheetId="8" sqref="AG877" start="0" length="0">
      <dxf>
        <fill>
          <patternFill patternType="solid">
            <bgColor theme="1" tint="0.499984740745262"/>
          </patternFill>
        </fill>
      </dxf>
    </rfmt>
    <rfmt sheetId="8" sqref="AG878" start="0" length="0">
      <dxf>
        <fill>
          <patternFill patternType="solid">
            <bgColor theme="1" tint="0.499984740745262"/>
          </patternFill>
        </fill>
      </dxf>
    </rfmt>
    <rfmt sheetId="8" sqref="AG879" start="0" length="0">
      <dxf>
        <fill>
          <patternFill patternType="solid">
            <bgColor theme="1" tint="0.499984740745262"/>
          </patternFill>
        </fill>
      </dxf>
    </rfmt>
    <rfmt sheetId="8" sqref="AG880" start="0" length="0">
      <dxf>
        <fill>
          <patternFill patternType="solid">
            <bgColor theme="1" tint="0.499984740745262"/>
          </patternFill>
        </fill>
      </dxf>
    </rfmt>
    <rfmt sheetId="8" sqref="AG881" start="0" length="0">
      <dxf>
        <fill>
          <patternFill patternType="solid">
            <bgColor theme="1" tint="0.499984740745262"/>
          </patternFill>
        </fill>
      </dxf>
    </rfmt>
    <rfmt sheetId="8" sqref="AG882" start="0" length="0">
      <dxf>
        <fill>
          <patternFill patternType="solid">
            <bgColor theme="1" tint="0.499984740745262"/>
          </patternFill>
        </fill>
      </dxf>
    </rfmt>
    <rfmt sheetId="8" sqref="AG883" start="0" length="0">
      <dxf>
        <fill>
          <patternFill patternType="solid">
            <bgColor theme="1" tint="0.499984740745262"/>
          </patternFill>
        </fill>
      </dxf>
    </rfmt>
    <rfmt sheetId="8" sqref="AG884" start="0" length="0">
      <dxf>
        <fill>
          <patternFill patternType="solid">
            <bgColor theme="1" tint="0.499984740745262"/>
          </patternFill>
        </fill>
      </dxf>
    </rfmt>
    <rfmt sheetId="8" sqref="AG885" start="0" length="0">
      <dxf>
        <fill>
          <patternFill patternType="solid">
            <bgColor theme="1" tint="0.499984740745262"/>
          </patternFill>
        </fill>
      </dxf>
    </rfmt>
    <rfmt sheetId="8" sqref="AG886" start="0" length="0">
      <dxf>
        <fill>
          <patternFill patternType="solid">
            <bgColor theme="1" tint="0.499984740745262"/>
          </patternFill>
        </fill>
      </dxf>
    </rfmt>
    <rfmt sheetId="8" sqref="AG887" start="0" length="0">
      <dxf>
        <fill>
          <patternFill patternType="solid">
            <bgColor theme="1" tint="0.499984740745262"/>
          </patternFill>
        </fill>
      </dxf>
    </rfmt>
    <rfmt sheetId="8" sqref="AG888" start="0" length="0">
      <dxf>
        <fill>
          <patternFill patternType="solid">
            <bgColor theme="1" tint="0.499984740745262"/>
          </patternFill>
        </fill>
      </dxf>
    </rfmt>
    <rfmt sheetId="8" sqref="AG889" start="0" length="0">
      <dxf>
        <fill>
          <patternFill patternType="solid">
            <bgColor theme="1" tint="0.499984740745262"/>
          </patternFill>
        </fill>
      </dxf>
    </rfmt>
    <rfmt sheetId="8" sqref="AG890" start="0" length="0">
      <dxf>
        <fill>
          <patternFill patternType="solid">
            <bgColor theme="1" tint="0.499984740745262"/>
          </patternFill>
        </fill>
      </dxf>
    </rfmt>
    <rfmt sheetId="8" sqref="AG891" start="0" length="0">
      <dxf>
        <fill>
          <patternFill patternType="solid">
            <bgColor theme="1" tint="0.499984740745262"/>
          </patternFill>
        </fill>
      </dxf>
    </rfmt>
    <rfmt sheetId="8" sqref="AG892" start="0" length="0">
      <dxf>
        <fill>
          <patternFill patternType="solid">
            <bgColor theme="1" tint="0.499984740745262"/>
          </patternFill>
        </fill>
      </dxf>
    </rfmt>
    <rfmt sheetId="8" sqref="AG893" start="0" length="0">
      <dxf>
        <fill>
          <patternFill patternType="solid">
            <bgColor theme="1" tint="0.499984740745262"/>
          </patternFill>
        </fill>
      </dxf>
    </rfmt>
    <rfmt sheetId="8" sqref="AG894" start="0" length="0">
      <dxf>
        <fill>
          <patternFill patternType="solid">
            <bgColor theme="1" tint="0.499984740745262"/>
          </patternFill>
        </fill>
      </dxf>
    </rfmt>
    <rfmt sheetId="8" sqref="AG895" start="0" length="0">
      <dxf>
        <fill>
          <patternFill patternType="solid">
            <bgColor theme="1" tint="0.499984740745262"/>
          </patternFill>
        </fill>
      </dxf>
    </rfmt>
    <rfmt sheetId="8" sqref="AG896" start="0" length="0">
      <dxf>
        <fill>
          <patternFill patternType="solid">
            <bgColor theme="1" tint="0.499984740745262"/>
          </patternFill>
        </fill>
      </dxf>
    </rfmt>
    <rfmt sheetId="8" sqref="AG897" start="0" length="0">
      <dxf>
        <fill>
          <patternFill patternType="solid">
            <bgColor theme="1" tint="0.499984740745262"/>
          </patternFill>
        </fill>
      </dxf>
    </rfmt>
    <rfmt sheetId="8" sqref="AG898" start="0" length="0">
      <dxf>
        <fill>
          <patternFill patternType="solid">
            <bgColor theme="1" tint="0.499984740745262"/>
          </patternFill>
        </fill>
      </dxf>
    </rfmt>
    <rfmt sheetId="8" sqref="AG899" start="0" length="0">
      <dxf>
        <fill>
          <patternFill patternType="solid">
            <bgColor theme="1" tint="0.499984740745262"/>
          </patternFill>
        </fill>
      </dxf>
    </rfmt>
    <rfmt sheetId="8" sqref="AG900" start="0" length="0">
      <dxf>
        <fill>
          <patternFill patternType="solid">
            <bgColor theme="1" tint="0.499984740745262"/>
          </patternFill>
        </fill>
      </dxf>
    </rfmt>
    <rfmt sheetId="8" sqref="AG901" start="0" length="0">
      <dxf>
        <fill>
          <patternFill patternType="solid">
            <bgColor theme="1" tint="0.499984740745262"/>
          </patternFill>
        </fill>
      </dxf>
    </rfmt>
    <rfmt sheetId="8" sqref="AG902" start="0" length="0">
      <dxf>
        <fill>
          <patternFill patternType="solid">
            <bgColor theme="1" tint="0.499984740745262"/>
          </patternFill>
        </fill>
      </dxf>
    </rfmt>
    <rfmt sheetId="8" sqref="AG903" start="0" length="0">
      <dxf>
        <fill>
          <patternFill patternType="solid">
            <bgColor theme="1" tint="0.499984740745262"/>
          </patternFill>
        </fill>
      </dxf>
    </rfmt>
    <rfmt sheetId="8" sqref="AG904" start="0" length="0">
      <dxf>
        <fill>
          <patternFill patternType="solid">
            <bgColor theme="1" tint="0.499984740745262"/>
          </patternFill>
        </fill>
      </dxf>
    </rfmt>
    <rfmt sheetId="8" sqref="AG905" start="0" length="0">
      <dxf>
        <fill>
          <patternFill patternType="solid">
            <bgColor theme="1" tint="0.499984740745262"/>
          </patternFill>
        </fill>
      </dxf>
    </rfmt>
    <rfmt sheetId="8" sqref="AG906" start="0" length="0">
      <dxf>
        <fill>
          <patternFill patternType="solid">
            <bgColor theme="1" tint="0.499984740745262"/>
          </patternFill>
        </fill>
      </dxf>
    </rfmt>
    <rfmt sheetId="8" sqref="AG907" start="0" length="0">
      <dxf>
        <fill>
          <patternFill patternType="solid">
            <bgColor theme="1" tint="0.499984740745262"/>
          </patternFill>
        </fill>
      </dxf>
    </rfmt>
    <rfmt sheetId="8" sqref="AG908" start="0" length="0">
      <dxf>
        <fill>
          <patternFill patternType="solid">
            <bgColor theme="1" tint="0.499984740745262"/>
          </patternFill>
        </fill>
      </dxf>
    </rfmt>
    <rfmt sheetId="8" sqref="AG909" start="0" length="0">
      <dxf>
        <fill>
          <patternFill patternType="solid">
            <bgColor theme="1" tint="0.499984740745262"/>
          </patternFill>
        </fill>
      </dxf>
    </rfmt>
    <rfmt sheetId="8" sqref="AG910" start="0" length="0">
      <dxf>
        <fill>
          <patternFill patternType="solid">
            <bgColor theme="1" tint="0.499984740745262"/>
          </patternFill>
        </fill>
      </dxf>
    </rfmt>
    <rfmt sheetId="8" sqref="AG911" start="0" length="0">
      <dxf>
        <fill>
          <patternFill patternType="solid">
            <bgColor theme="1" tint="0.499984740745262"/>
          </patternFill>
        </fill>
      </dxf>
    </rfmt>
    <rfmt sheetId="8" sqref="AG912" start="0" length="0">
      <dxf>
        <fill>
          <patternFill patternType="solid">
            <bgColor theme="1" tint="0.499984740745262"/>
          </patternFill>
        </fill>
      </dxf>
    </rfmt>
    <rfmt sheetId="8" sqref="AG913" start="0" length="0">
      <dxf>
        <fill>
          <patternFill patternType="solid">
            <bgColor theme="1" tint="0.499984740745262"/>
          </patternFill>
        </fill>
      </dxf>
    </rfmt>
    <rfmt sheetId="8" sqref="AG914" start="0" length="0">
      <dxf>
        <fill>
          <patternFill patternType="solid">
            <bgColor theme="1" tint="0.499984740745262"/>
          </patternFill>
        </fill>
      </dxf>
    </rfmt>
    <rfmt sheetId="8" sqref="AG915" start="0" length="0">
      <dxf>
        <fill>
          <patternFill patternType="solid">
            <bgColor theme="1" tint="0.499984740745262"/>
          </patternFill>
        </fill>
      </dxf>
    </rfmt>
    <rfmt sheetId="8" sqref="AG916" start="0" length="0">
      <dxf>
        <fill>
          <patternFill patternType="solid">
            <bgColor theme="1" tint="0.499984740745262"/>
          </patternFill>
        </fill>
      </dxf>
    </rfmt>
    <rfmt sheetId="8" sqref="AG917" start="0" length="0">
      <dxf>
        <fill>
          <patternFill patternType="solid">
            <bgColor theme="1" tint="0.499984740745262"/>
          </patternFill>
        </fill>
      </dxf>
    </rfmt>
    <rfmt sheetId="8" sqref="AG918" start="0" length="0">
      <dxf>
        <fill>
          <patternFill patternType="solid">
            <bgColor theme="1" tint="0.499984740745262"/>
          </patternFill>
        </fill>
      </dxf>
    </rfmt>
    <rfmt sheetId="8" sqref="AG919" start="0" length="0">
      <dxf>
        <fill>
          <patternFill patternType="solid">
            <bgColor theme="1" tint="0.499984740745262"/>
          </patternFill>
        </fill>
      </dxf>
    </rfmt>
    <rfmt sheetId="8" sqref="AG920" start="0" length="0">
      <dxf>
        <fill>
          <patternFill patternType="solid">
            <bgColor theme="1" tint="0.499984740745262"/>
          </patternFill>
        </fill>
      </dxf>
    </rfmt>
    <rfmt sheetId="8" sqref="AG921" start="0" length="0">
      <dxf>
        <fill>
          <patternFill patternType="solid">
            <bgColor theme="1" tint="0.499984740745262"/>
          </patternFill>
        </fill>
      </dxf>
    </rfmt>
    <rfmt sheetId="8" sqref="AG922" start="0" length="0">
      <dxf>
        <fill>
          <patternFill patternType="solid">
            <bgColor theme="1" tint="0.499984740745262"/>
          </patternFill>
        </fill>
      </dxf>
    </rfmt>
    <rfmt sheetId="8" sqref="AG923" start="0" length="0">
      <dxf>
        <fill>
          <patternFill patternType="solid">
            <bgColor theme="1" tint="0.499984740745262"/>
          </patternFill>
        </fill>
      </dxf>
    </rfmt>
    <rfmt sheetId="8" sqref="AG924" start="0" length="0">
      <dxf>
        <fill>
          <patternFill patternType="solid">
            <bgColor theme="1" tint="0.499984740745262"/>
          </patternFill>
        </fill>
      </dxf>
    </rfmt>
    <rfmt sheetId="8" sqref="AG925" start="0" length="0">
      <dxf>
        <fill>
          <patternFill patternType="solid">
            <bgColor theme="1" tint="0.499984740745262"/>
          </patternFill>
        </fill>
      </dxf>
    </rfmt>
    <rfmt sheetId="8" sqref="AG926" start="0" length="0">
      <dxf>
        <fill>
          <patternFill patternType="solid">
            <bgColor theme="1" tint="0.499984740745262"/>
          </patternFill>
        </fill>
      </dxf>
    </rfmt>
    <rfmt sheetId="8" sqref="AG927" start="0" length="0">
      <dxf>
        <fill>
          <patternFill patternType="solid">
            <bgColor theme="1" tint="0.499984740745262"/>
          </patternFill>
        </fill>
      </dxf>
    </rfmt>
    <rfmt sheetId="8" sqref="AG928" start="0" length="0">
      <dxf>
        <fill>
          <patternFill patternType="solid">
            <bgColor theme="1" tint="0.499984740745262"/>
          </patternFill>
        </fill>
      </dxf>
    </rfmt>
    <rfmt sheetId="8" sqref="AG929" start="0" length="0">
      <dxf>
        <fill>
          <patternFill patternType="solid">
            <bgColor theme="1" tint="0.499984740745262"/>
          </patternFill>
        </fill>
      </dxf>
    </rfmt>
    <rfmt sheetId="8" sqref="AG930" start="0" length="0">
      <dxf>
        <fill>
          <patternFill patternType="solid">
            <bgColor theme="1" tint="0.499984740745262"/>
          </patternFill>
        </fill>
      </dxf>
    </rfmt>
    <rfmt sheetId="8" sqref="AG931" start="0" length="0">
      <dxf>
        <fill>
          <patternFill patternType="solid">
            <bgColor theme="1" tint="0.499984740745262"/>
          </patternFill>
        </fill>
      </dxf>
    </rfmt>
    <rfmt sheetId="8" sqref="AG932" start="0" length="0">
      <dxf>
        <fill>
          <patternFill patternType="solid">
            <bgColor theme="1" tint="0.499984740745262"/>
          </patternFill>
        </fill>
      </dxf>
    </rfmt>
    <rfmt sheetId="8" sqref="AG933" start="0" length="0">
      <dxf>
        <fill>
          <patternFill patternType="solid">
            <bgColor theme="1" tint="0.499984740745262"/>
          </patternFill>
        </fill>
      </dxf>
    </rfmt>
    <rfmt sheetId="8" sqref="AG934" start="0" length="0">
      <dxf>
        <fill>
          <patternFill patternType="solid">
            <bgColor theme="1" tint="0.499984740745262"/>
          </patternFill>
        </fill>
      </dxf>
    </rfmt>
    <rfmt sheetId="8" sqref="AG935" start="0" length="0">
      <dxf>
        <fill>
          <patternFill patternType="solid">
            <bgColor theme="1" tint="0.499984740745262"/>
          </patternFill>
        </fill>
      </dxf>
    </rfmt>
    <rfmt sheetId="8" sqref="AG936" start="0" length="0">
      <dxf>
        <fill>
          <patternFill patternType="solid">
            <bgColor theme="1" tint="0.499984740745262"/>
          </patternFill>
        </fill>
      </dxf>
    </rfmt>
    <rfmt sheetId="8" sqref="AG937" start="0" length="0">
      <dxf>
        <fill>
          <patternFill patternType="solid">
            <bgColor theme="1" tint="0.499984740745262"/>
          </patternFill>
        </fill>
      </dxf>
    </rfmt>
    <rfmt sheetId="8" sqref="AG938" start="0" length="0">
      <dxf>
        <fill>
          <patternFill patternType="solid">
            <bgColor theme="1" tint="0.499984740745262"/>
          </patternFill>
        </fill>
      </dxf>
    </rfmt>
    <rfmt sheetId="8" sqref="AG939" start="0" length="0">
      <dxf>
        <fill>
          <patternFill patternType="solid">
            <bgColor theme="1" tint="0.499984740745262"/>
          </patternFill>
        </fill>
      </dxf>
    </rfmt>
    <rfmt sheetId="8" sqref="AG940" start="0" length="0">
      <dxf>
        <fill>
          <patternFill patternType="solid">
            <bgColor theme="1" tint="0.499984740745262"/>
          </patternFill>
        </fill>
      </dxf>
    </rfmt>
    <rfmt sheetId="8" sqref="AG941" start="0" length="0">
      <dxf>
        <fill>
          <patternFill patternType="solid">
            <bgColor theme="1" tint="0.499984740745262"/>
          </patternFill>
        </fill>
      </dxf>
    </rfmt>
    <rfmt sheetId="8" sqref="AG942" start="0" length="0">
      <dxf>
        <fill>
          <patternFill patternType="solid">
            <bgColor theme="1" tint="0.499984740745262"/>
          </patternFill>
        </fill>
      </dxf>
    </rfmt>
    <rfmt sheetId="8" sqref="AG943" start="0" length="0">
      <dxf>
        <fill>
          <patternFill patternType="solid">
            <bgColor theme="1" tint="0.499984740745262"/>
          </patternFill>
        </fill>
      </dxf>
    </rfmt>
    <rfmt sheetId="8" sqref="AG944" start="0" length="0">
      <dxf>
        <fill>
          <patternFill patternType="solid">
            <bgColor theme="1" tint="0.499984740745262"/>
          </patternFill>
        </fill>
      </dxf>
    </rfmt>
    <rfmt sheetId="8" sqref="AG945" start="0" length="0">
      <dxf>
        <fill>
          <patternFill patternType="solid">
            <bgColor theme="1" tint="0.499984740745262"/>
          </patternFill>
        </fill>
      </dxf>
    </rfmt>
    <rfmt sheetId="8" sqref="AG946" start="0" length="0">
      <dxf>
        <fill>
          <patternFill patternType="solid">
            <bgColor theme="1" tint="0.499984740745262"/>
          </patternFill>
        </fill>
      </dxf>
    </rfmt>
    <rfmt sheetId="8" sqref="AG947" start="0" length="0">
      <dxf>
        <fill>
          <patternFill patternType="solid">
            <bgColor theme="1" tint="0.499984740745262"/>
          </patternFill>
        </fill>
      </dxf>
    </rfmt>
    <rfmt sheetId="8" sqref="AG948" start="0" length="0">
      <dxf>
        <fill>
          <patternFill patternType="solid">
            <bgColor theme="1" tint="0.499984740745262"/>
          </patternFill>
        </fill>
      </dxf>
    </rfmt>
    <rfmt sheetId="8" sqref="AG949" start="0" length="0">
      <dxf>
        <fill>
          <patternFill patternType="solid">
            <bgColor theme="1" tint="0.499984740745262"/>
          </patternFill>
        </fill>
      </dxf>
    </rfmt>
    <rfmt sheetId="8" sqref="AG950" start="0" length="0">
      <dxf>
        <fill>
          <patternFill patternType="solid">
            <bgColor theme="1" tint="0.499984740745262"/>
          </patternFill>
        </fill>
      </dxf>
    </rfmt>
    <rfmt sheetId="8" sqref="AG951" start="0" length="0">
      <dxf>
        <fill>
          <patternFill patternType="solid">
            <bgColor theme="1" tint="0.499984740745262"/>
          </patternFill>
        </fill>
      </dxf>
    </rfmt>
    <rfmt sheetId="8" sqref="AG952" start="0" length="0">
      <dxf>
        <fill>
          <patternFill patternType="solid">
            <bgColor theme="1" tint="0.499984740745262"/>
          </patternFill>
        </fill>
      </dxf>
    </rfmt>
    <rfmt sheetId="8" sqref="AG953" start="0" length="0">
      <dxf>
        <fill>
          <patternFill patternType="solid">
            <bgColor theme="1" tint="0.499984740745262"/>
          </patternFill>
        </fill>
      </dxf>
    </rfmt>
    <rfmt sheetId="8" sqref="AG954" start="0" length="0">
      <dxf>
        <fill>
          <patternFill patternType="solid">
            <bgColor theme="1" tint="0.499984740745262"/>
          </patternFill>
        </fill>
      </dxf>
    </rfmt>
    <rfmt sheetId="8" sqref="AG955" start="0" length="0">
      <dxf>
        <fill>
          <patternFill patternType="solid">
            <bgColor theme="1" tint="0.499984740745262"/>
          </patternFill>
        </fill>
      </dxf>
    </rfmt>
    <rfmt sheetId="8" sqref="AG956" start="0" length="0">
      <dxf>
        <fill>
          <patternFill patternType="solid">
            <bgColor theme="1" tint="0.499984740745262"/>
          </patternFill>
        </fill>
      </dxf>
    </rfmt>
    <rfmt sheetId="8" sqref="AG957" start="0" length="0">
      <dxf>
        <fill>
          <patternFill patternType="solid">
            <bgColor theme="1" tint="0.499984740745262"/>
          </patternFill>
        </fill>
      </dxf>
    </rfmt>
    <rfmt sheetId="8" sqref="AG958" start="0" length="0">
      <dxf>
        <fill>
          <patternFill patternType="solid">
            <bgColor theme="1" tint="0.499984740745262"/>
          </patternFill>
        </fill>
      </dxf>
    </rfmt>
    <rfmt sheetId="8" sqref="AG959" start="0" length="0">
      <dxf>
        <fill>
          <patternFill patternType="solid">
            <bgColor theme="1" tint="0.499984740745262"/>
          </patternFill>
        </fill>
      </dxf>
    </rfmt>
    <rfmt sheetId="8" sqref="AG960" start="0" length="0">
      <dxf>
        <fill>
          <patternFill patternType="solid">
            <bgColor theme="1" tint="0.499984740745262"/>
          </patternFill>
        </fill>
      </dxf>
    </rfmt>
    <rfmt sheetId="8" sqref="AG961" start="0" length="0">
      <dxf>
        <fill>
          <patternFill patternType="solid">
            <bgColor theme="1" tint="0.499984740745262"/>
          </patternFill>
        </fill>
      </dxf>
    </rfmt>
    <rfmt sheetId="8" sqref="AG962" start="0" length="0">
      <dxf>
        <fill>
          <patternFill patternType="solid">
            <bgColor theme="1" tint="0.499984740745262"/>
          </patternFill>
        </fill>
      </dxf>
    </rfmt>
    <rfmt sheetId="8" sqref="AG963" start="0" length="0">
      <dxf>
        <fill>
          <patternFill patternType="solid">
            <bgColor theme="1" tint="0.499984740745262"/>
          </patternFill>
        </fill>
      </dxf>
    </rfmt>
    <rfmt sheetId="8" sqref="AG964" start="0" length="0">
      <dxf>
        <fill>
          <patternFill patternType="solid">
            <bgColor theme="1" tint="0.499984740745262"/>
          </patternFill>
        </fill>
      </dxf>
    </rfmt>
    <rfmt sheetId="8" sqref="AG965" start="0" length="0">
      <dxf>
        <fill>
          <patternFill patternType="solid">
            <bgColor theme="1" tint="0.499984740745262"/>
          </patternFill>
        </fill>
      </dxf>
    </rfmt>
    <rfmt sheetId="8" sqref="AG966" start="0" length="0">
      <dxf>
        <fill>
          <patternFill patternType="solid">
            <bgColor theme="1" tint="0.499984740745262"/>
          </patternFill>
        </fill>
      </dxf>
    </rfmt>
    <rfmt sheetId="8" sqref="AG967" start="0" length="0">
      <dxf>
        <fill>
          <patternFill patternType="solid">
            <bgColor theme="1" tint="0.499984740745262"/>
          </patternFill>
        </fill>
      </dxf>
    </rfmt>
    <rfmt sheetId="8" sqref="AG968" start="0" length="0">
      <dxf>
        <fill>
          <patternFill patternType="solid">
            <bgColor theme="1" tint="0.499984740745262"/>
          </patternFill>
        </fill>
      </dxf>
    </rfmt>
    <rfmt sheetId="8" sqref="AG969" start="0" length="0">
      <dxf>
        <fill>
          <patternFill patternType="solid">
            <bgColor theme="1" tint="0.499984740745262"/>
          </patternFill>
        </fill>
      </dxf>
    </rfmt>
    <rfmt sheetId="8" sqref="AG970" start="0" length="0">
      <dxf>
        <fill>
          <patternFill patternType="solid">
            <bgColor theme="1" tint="0.499984740745262"/>
          </patternFill>
        </fill>
      </dxf>
    </rfmt>
    <rfmt sheetId="8" sqref="AG971" start="0" length="0">
      <dxf>
        <fill>
          <patternFill patternType="solid">
            <bgColor theme="1" tint="0.499984740745262"/>
          </patternFill>
        </fill>
      </dxf>
    </rfmt>
    <rfmt sheetId="8" sqref="AG972" start="0" length="0">
      <dxf>
        <fill>
          <patternFill patternType="solid">
            <bgColor theme="1" tint="0.499984740745262"/>
          </patternFill>
        </fill>
      </dxf>
    </rfmt>
    <rfmt sheetId="8" sqref="AG973" start="0" length="0">
      <dxf>
        <fill>
          <patternFill patternType="solid">
            <bgColor theme="1" tint="0.499984740745262"/>
          </patternFill>
        </fill>
      </dxf>
    </rfmt>
    <rfmt sheetId="8" sqref="AG974" start="0" length="0">
      <dxf>
        <fill>
          <patternFill patternType="solid">
            <bgColor theme="1" tint="0.499984740745262"/>
          </patternFill>
        </fill>
      </dxf>
    </rfmt>
    <rfmt sheetId="8" sqref="AG975" start="0" length="0">
      <dxf>
        <fill>
          <patternFill patternType="solid">
            <bgColor theme="1" tint="0.499984740745262"/>
          </patternFill>
        </fill>
      </dxf>
    </rfmt>
    <rfmt sheetId="8" sqref="AG976" start="0" length="0">
      <dxf>
        <fill>
          <patternFill patternType="solid">
            <bgColor theme="1" tint="0.499984740745262"/>
          </patternFill>
        </fill>
      </dxf>
    </rfmt>
    <rfmt sheetId="8" sqref="AG977" start="0" length="0">
      <dxf>
        <fill>
          <patternFill patternType="solid">
            <bgColor theme="1" tint="0.499984740745262"/>
          </patternFill>
        </fill>
      </dxf>
    </rfmt>
    <rfmt sheetId="8" sqref="AG978" start="0" length="0">
      <dxf>
        <fill>
          <patternFill patternType="solid">
            <bgColor theme="1" tint="0.499984740745262"/>
          </patternFill>
        </fill>
      </dxf>
    </rfmt>
    <rfmt sheetId="8" sqref="AG979" start="0" length="0">
      <dxf>
        <fill>
          <patternFill patternType="solid">
            <bgColor theme="1" tint="0.499984740745262"/>
          </patternFill>
        </fill>
      </dxf>
    </rfmt>
    <rfmt sheetId="8" sqref="AG980" start="0" length="0">
      <dxf>
        <fill>
          <patternFill patternType="solid">
            <bgColor theme="1" tint="0.499984740745262"/>
          </patternFill>
        </fill>
      </dxf>
    </rfmt>
    <rfmt sheetId="8" sqref="AG981" start="0" length="0">
      <dxf>
        <fill>
          <patternFill patternType="solid">
            <bgColor theme="1" tint="0.499984740745262"/>
          </patternFill>
        </fill>
      </dxf>
    </rfmt>
    <rfmt sheetId="8" sqref="AG982" start="0" length="0">
      <dxf>
        <fill>
          <patternFill patternType="solid">
            <bgColor theme="1" tint="0.499984740745262"/>
          </patternFill>
        </fill>
      </dxf>
    </rfmt>
    <rfmt sheetId="8" sqref="AG983" start="0" length="0">
      <dxf>
        <fill>
          <patternFill patternType="solid">
            <bgColor theme="1" tint="0.499984740745262"/>
          </patternFill>
        </fill>
      </dxf>
    </rfmt>
    <rfmt sheetId="8" sqref="AG984" start="0" length="0">
      <dxf>
        <fill>
          <patternFill patternType="solid">
            <bgColor theme="1" tint="0.499984740745262"/>
          </patternFill>
        </fill>
      </dxf>
    </rfmt>
    <rfmt sheetId="8" sqref="AG985" start="0" length="0">
      <dxf>
        <fill>
          <patternFill patternType="solid">
            <bgColor theme="1" tint="0.499984740745262"/>
          </patternFill>
        </fill>
      </dxf>
    </rfmt>
    <rfmt sheetId="8" sqref="AG986" start="0" length="0">
      <dxf>
        <fill>
          <patternFill patternType="solid">
            <bgColor theme="1" tint="0.499984740745262"/>
          </patternFill>
        </fill>
      </dxf>
    </rfmt>
    <rfmt sheetId="8" sqref="AG987" start="0" length="0">
      <dxf>
        <fill>
          <patternFill patternType="solid">
            <bgColor theme="1" tint="0.499984740745262"/>
          </patternFill>
        </fill>
      </dxf>
    </rfmt>
    <rfmt sheetId="8" sqref="AG988" start="0" length="0">
      <dxf>
        <fill>
          <patternFill patternType="solid">
            <bgColor theme="1" tint="0.499984740745262"/>
          </patternFill>
        </fill>
      </dxf>
    </rfmt>
    <rfmt sheetId="8" sqref="AG989" start="0" length="0">
      <dxf>
        <fill>
          <patternFill patternType="solid">
            <bgColor theme="1" tint="0.499984740745262"/>
          </patternFill>
        </fill>
      </dxf>
    </rfmt>
    <rfmt sheetId="8" sqref="AG990" start="0" length="0">
      <dxf>
        <fill>
          <patternFill patternType="solid">
            <bgColor theme="1" tint="0.499984740745262"/>
          </patternFill>
        </fill>
      </dxf>
    </rfmt>
    <rfmt sheetId="8" sqref="AG991" start="0" length="0">
      <dxf>
        <fill>
          <patternFill patternType="solid">
            <bgColor theme="1" tint="0.499984740745262"/>
          </patternFill>
        </fill>
      </dxf>
    </rfmt>
    <rfmt sheetId="8" sqref="AG992" start="0" length="0">
      <dxf>
        <fill>
          <patternFill patternType="solid">
            <bgColor theme="1" tint="0.499984740745262"/>
          </patternFill>
        </fill>
      </dxf>
    </rfmt>
    <rfmt sheetId="8" sqref="AG993" start="0" length="0">
      <dxf>
        <fill>
          <patternFill patternType="solid">
            <bgColor theme="1" tint="0.499984740745262"/>
          </patternFill>
        </fill>
      </dxf>
    </rfmt>
    <rfmt sheetId="8" sqref="AG994" start="0" length="0">
      <dxf>
        <fill>
          <patternFill patternType="solid">
            <bgColor theme="1" tint="0.499984740745262"/>
          </patternFill>
        </fill>
      </dxf>
    </rfmt>
    <rfmt sheetId="8" sqref="AG995" start="0" length="0">
      <dxf>
        <fill>
          <patternFill patternType="solid">
            <bgColor theme="1" tint="0.499984740745262"/>
          </patternFill>
        </fill>
      </dxf>
    </rfmt>
    <rfmt sheetId="8" sqref="AG996" start="0" length="0">
      <dxf>
        <fill>
          <patternFill patternType="solid">
            <bgColor theme="1" tint="0.499984740745262"/>
          </patternFill>
        </fill>
      </dxf>
    </rfmt>
    <rfmt sheetId="8" sqref="AG997" start="0" length="0">
      <dxf>
        <fill>
          <patternFill patternType="solid">
            <bgColor theme="1" tint="0.499984740745262"/>
          </patternFill>
        </fill>
      </dxf>
    </rfmt>
    <rfmt sheetId="8" sqref="AG998" start="0" length="0">
      <dxf>
        <fill>
          <patternFill patternType="solid">
            <bgColor theme="1" tint="0.499984740745262"/>
          </patternFill>
        </fill>
      </dxf>
    </rfmt>
    <rfmt sheetId="8" sqref="AG999" start="0" length="0">
      <dxf>
        <fill>
          <patternFill patternType="solid">
            <bgColor theme="1" tint="0.499984740745262"/>
          </patternFill>
        </fill>
      </dxf>
    </rfmt>
    <rfmt sheetId="8" sqref="AG1000" start="0" length="0">
      <dxf>
        <fill>
          <patternFill patternType="solid">
            <bgColor theme="1" tint="0.499984740745262"/>
          </patternFill>
        </fill>
      </dxf>
    </rfmt>
    <rfmt sheetId="8" sqref="AG1001" start="0" length="0">
      <dxf>
        <fill>
          <patternFill patternType="solid">
            <bgColor theme="1" tint="0.499984740745262"/>
          </patternFill>
        </fill>
      </dxf>
    </rfmt>
    <rfmt sheetId="8" sqref="AG1002" start="0" length="0">
      <dxf>
        <fill>
          <patternFill patternType="solid">
            <bgColor theme="1" tint="0.499984740745262"/>
          </patternFill>
        </fill>
      </dxf>
    </rfmt>
    <rfmt sheetId="8" sqref="AG1003" start="0" length="0">
      <dxf>
        <fill>
          <patternFill patternType="solid">
            <bgColor theme="1" tint="0.499984740745262"/>
          </patternFill>
        </fill>
      </dxf>
    </rfmt>
    <rfmt sheetId="8" sqref="AG1004" start="0" length="0">
      <dxf>
        <fill>
          <patternFill patternType="solid">
            <bgColor theme="1" tint="0.499984740745262"/>
          </patternFill>
        </fill>
      </dxf>
    </rfmt>
    <rfmt sheetId="8" sqref="AG1005" start="0" length="0">
      <dxf>
        <fill>
          <patternFill patternType="solid">
            <bgColor theme="1" tint="0.499984740745262"/>
          </patternFill>
        </fill>
      </dxf>
    </rfmt>
    <rfmt sheetId="8" sqref="AG1006" start="0" length="0">
      <dxf>
        <fill>
          <patternFill patternType="solid">
            <bgColor theme="1" tint="0.499984740745262"/>
          </patternFill>
        </fill>
      </dxf>
    </rfmt>
    <rfmt sheetId="8" sqref="AG1007" start="0" length="0">
      <dxf>
        <fill>
          <patternFill patternType="solid">
            <bgColor theme="1" tint="0.499984740745262"/>
          </patternFill>
        </fill>
      </dxf>
    </rfmt>
    <rfmt sheetId="8" sqref="AG1008" start="0" length="0">
      <dxf>
        <fill>
          <patternFill patternType="solid">
            <bgColor theme="1" tint="0.499984740745262"/>
          </patternFill>
        </fill>
      </dxf>
    </rfmt>
    <rfmt sheetId="8" sqref="AG1009" start="0" length="0">
      <dxf>
        <fill>
          <patternFill patternType="solid">
            <bgColor theme="1" tint="0.499984740745262"/>
          </patternFill>
        </fill>
      </dxf>
    </rfmt>
    <rfmt sheetId="8" sqref="AG1010" start="0" length="0">
      <dxf>
        <fill>
          <patternFill patternType="solid">
            <bgColor theme="1" tint="0.499984740745262"/>
          </patternFill>
        </fill>
      </dxf>
    </rfmt>
    <rfmt sheetId="8" sqref="AG1011" start="0" length="0">
      <dxf>
        <fill>
          <patternFill patternType="solid">
            <bgColor theme="1" tint="0.499984740745262"/>
          </patternFill>
        </fill>
      </dxf>
    </rfmt>
    <rfmt sheetId="8" sqref="AG1012" start="0" length="0">
      <dxf>
        <fill>
          <patternFill patternType="solid">
            <bgColor theme="1" tint="0.499984740745262"/>
          </patternFill>
        </fill>
      </dxf>
    </rfmt>
    <rfmt sheetId="8" sqref="AG1013" start="0" length="0">
      <dxf>
        <fill>
          <patternFill patternType="solid">
            <bgColor theme="1" tint="0.499984740745262"/>
          </patternFill>
        </fill>
      </dxf>
    </rfmt>
    <rfmt sheetId="8" sqref="AG1014" start="0" length="0">
      <dxf>
        <fill>
          <patternFill patternType="solid">
            <bgColor theme="1" tint="0.499984740745262"/>
          </patternFill>
        </fill>
      </dxf>
    </rfmt>
    <rfmt sheetId="8" sqref="AG1015" start="0" length="0">
      <dxf>
        <fill>
          <patternFill patternType="solid">
            <bgColor theme="1" tint="0.499984740745262"/>
          </patternFill>
        </fill>
      </dxf>
    </rfmt>
    <rfmt sheetId="8" sqref="AG1016" start="0" length="0">
      <dxf>
        <fill>
          <patternFill patternType="solid">
            <bgColor theme="1" tint="0.499984740745262"/>
          </patternFill>
        </fill>
      </dxf>
    </rfmt>
    <rfmt sheetId="8" sqref="AG1017" start="0" length="0">
      <dxf>
        <fill>
          <patternFill patternType="solid">
            <bgColor theme="1" tint="0.499984740745262"/>
          </patternFill>
        </fill>
      </dxf>
    </rfmt>
    <rfmt sheetId="8" sqref="AG1018" start="0" length="0">
      <dxf>
        <fill>
          <patternFill patternType="solid">
            <bgColor theme="1" tint="0.499984740745262"/>
          </patternFill>
        </fill>
      </dxf>
    </rfmt>
    <rfmt sheetId="8" sqref="AG1019" start="0" length="0">
      <dxf>
        <fill>
          <patternFill patternType="solid">
            <bgColor theme="1" tint="0.499984740745262"/>
          </patternFill>
        </fill>
      </dxf>
    </rfmt>
    <rfmt sheetId="8" sqref="AG1020" start="0" length="0">
      <dxf>
        <fill>
          <patternFill patternType="solid">
            <bgColor theme="1" tint="0.499984740745262"/>
          </patternFill>
        </fill>
      </dxf>
    </rfmt>
    <rfmt sheetId="8" sqref="AG1021" start="0" length="0">
      <dxf>
        <fill>
          <patternFill patternType="solid">
            <bgColor theme="1" tint="0.499984740745262"/>
          </patternFill>
        </fill>
      </dxf>
    </rfmt>
    <rfmt sheetId="8" sqref="AG1022" start="0" length="0">
      <dxf>
        <fill>
          <patternFill patternType="solid">
            <bgColor theme="1" tint="0.499984740745262"/>
          </patternFill>
        </fill>
      </dxf>
    </rfmt>
    <rfmt sheetId="8" sqref="AG1023" start="0" length="0">
      <dxf>
        <fill>
          <patternFill patternType="solid">
            <bgColor theme="1" tint="0.499984740745262"/>
          </patternFill>
        </fill>
      </dxf>
    </rfmt>
    <rfmt sheetId="8" sqref="AG1024" start="0" length="0">
      <dxf>
        <fill>
          <patternFill patternType="solid">
            <bgColor theme="1" tint="0.499984740745262"/>
          </patternFill>
        </fill>
      </dxf>
    </rfmt>
    <rfmt sheetId="8" sqref="AG1025" start="0" length="0">
      <dxf>
        <fill>
          <patternFill patternType="solid">
            <bgColor theme="1" tint="0.499984740745262"/>
          </patternFill>
        </fill>
      </dxf>
    </rfmt>
    <rfmt sheetId="8" sqref="AG1026" start="0" length="0">
      <dxf>
        <fill>
          <patternFill patternType="solid">
            <bgColor theme="1" tint="0.499984740745262"/>
          </patternFill>
        </fill>
      </dxf>
    </rfmt>
    <rfmt sheetId="8" sqref="AG1027" start="0" length="0">
      <dxf>
        <fill>
          <patternFill patternType="solid">
            <bgColor theme="1" tint="0.499984740745262"/>
          </patternFill>
        </fill>
      </dxf>
    </rfmt>
    <rfmt sheetId="8" sqref="AG1028" start="0" length="0">
      <dxf>
        <fill>
          <patternFill patternType="solid">
            <bgColor theme="1" tint="0.499984740745262"/>
          </patternFill>
        </fill>
      </dxf>
    </rfmt>
    <rfmt sheetId="8" sqref="AG1029" start="0" length="0">
      <dxf>
        <fill>
          <patternFill patternType="solid">
            <bgColor theme="1" tint="0.499984740745262"/>
          </patternFill>
        </fill>
      </dxf>
    </rfmt>
    <rfmt sheetId="8" sqref="AG1030" start="0" length="0">
      <dxf>
        <fill>
          <patternFill patternType="solid">
            <bgColor theme="1" tint="0.499984740745262"/>
          </patternFill>
        </fill>
      </dxf>
    </rfmt>
    <rfmt sheetId="8" sqref="AG1031" start="0" length="0">
      <dxf>
        <fill>
          <patternFill patternType="solid">
            <bgColor theme="1" tint="0.499984740745262"/>
          </patternFill>
        </fill>
      </dxf>
    </rfmt>
    <rfmt sheetId="8" sqref="AG1032" start="0" length="0">
      <dxf>
        <fill>
          <patternFill patternType="solid">
            <bgColor theme="1" tint="0.499984740745262"/>
          </patternFill>
        </fill>
      </dxf>
    </rfmt>
    <rfmt sheetId="8" sqref="AG1033" start="0" length="0">
      <dxf>
        <fill>
          <patternFill patternType="solid">
            <bgColor theme="1" tint="0.499984740745262"/>
          </patternFill>
        </fill>
      </dxf>
    </rfmt>
    <rfmt sheetId="8" sqref="AG1034" start="0" length="0">
      <dxf>
        <fill>
          <patternFill patternType="solid">
            <bgColor theme="1" tint="0.499984740745262"/>
          </patternFill>
        </fill>
      </dxf>
    </rfmt>
    <rfmt sheetId="8" sqref="AG1035" start="0" length="0">
      <dxf>
        <fill>
          <patternFill patternType="solid">
            <bgColor theme="1" tint="0.499984740745262"/>
          </patternFill>
        </fill>
      </dxf>
    </rfmt>
    <rfmt sheetId="8" sqref="AG1036" start="0" length="0">
      <dxf>
        <fill>
          <patternFill patternType="solid">
            <bgColor theme="1" tint="0.499984740745262"/>
          </patternFill>
        </fill>
      </dxf>
    </rfmt>
    <rfmt sheetId="8" sqref="AG1037" start="0" length="0">
      <dxf>
        <fill>
          <patternFill patternType="solid">
            <bgColor theme="1" tint="0.499984740745262"/>
          </patternFill>
        </fill>
      </dxf>
    </rfmt>
    <rfmt sheetId="8" sqref="AG1038" start="0" length="0">
      <dxf>
        <fill>
          <patternFill patternType="solid">
            <bgColor theme="1" tint="0.499984740745262"/>
          </patternFill>
        </fill>
      </dxf>
    </rfmt>
    <rfmt sheetId="8" sqref="AG1039" start="0" length="0">
      <dxf>
        <fill>
          <patternFill patternType="solid">
            <bgColor theme="1" tint="0.499984740745262"/>
          </patternFill>
        </fill>
      </dxf>
    </rfmt>
    <rfmt sheetId="8" sqref="AG1040" start="0" length="0">
      <dxf>
        <fill>
          <patternFill patternType="solid">
            <bgColor theme="1" tint="0.499984740745262"/>
          </patternFill>
        </fill>
      </dxf>
    </rfmt>
    <rfmt sheetId="8" sqref="AG1041" start="0" length="0">
      <dxf>
        <fill>
          <patternFill patternType="solid">
            <bgColor theme="1" tint="0.499984740745262"/>
          </patternFill>
        </fill>
      </dxf>
    </rfmt>
    <rfmt sheetId="8" sqref="AG1042" start="0" length="0">
      <dxf>
        <fill>
          <patternFill patternType="solid">
            <bgColor theme="1" tint="0.499984740745262"/>
          </patternFill>
        </fill>
      </dxf>
    </rfmt>
    <rfmt sheetId="8" sqref="AG1043" start="0" length="0">
      <dxf>
        <fill>
          <patternFill patternType="solid">
            <bgColor theme="1" tint="0.499984740745262"/>
          </patternFill>
        </fill>
      </dxf>
    </rfmt>
    <rfmt sheetId="8" sqref="AG1044" start="0" length="0">
      <dxf>
        <fill>
          <patternFill patternType="solid">
            <bgColor theme="1" tint="0.499984740745262"/>
          </patternFill>
        </fill>
      </dxf>
    </rfmt>
    <rfmt sheetId="8" sqref="AG1045" start="0" length="0">
      <dxf>
        <fill>
          <patternFill patternType="solid">
            <bgColor theme="1" tint="0.499984740745262"/>
          </patternFill>
        </fill>
      </dxf>
    </rfmt>
    <rfmt sheetId="8" sqref="AG1046" start="0" length="0">
      <dxf>
        <fill>
          <patternFill patternType="solid">
            <bgColor theme="1" tint="0.499984740745262"/>
          </patternFill>
        </fill>
      </dxf>
    </rfmt>
    <rfmt sheetId="8" sqref="AG1047" start="0" length="0">
      <dxf>
        <fill>
          <patternFill patternType="solid">
            <bgColor theme="1" tint="0.499984740745262"/>
          </patternFill>
        </fill>
      </dxf>
    </rfmt>
    <rfmt sheetId="8" sqref="AG1048" start="0" length="0">
      <dxf>
        <fill>
          <patternFill patternType="solid">
            <bgColor theme="1" tint="0.499984740745262"/>
          </patternFill>
        </fill>
      </dxf>
    </rfmt>
    <rfmt sheetId="8" sqref="AG1049" start="0" length="0">
      <dxf>
        <fill>
          <patternFill patternType="solid">
            <bgColor theme="1" tint="0.499984740745262"/>
          </patternFill>
        </fill>
      </dxf>
    </rfmt>
    <rfmt sheetId="8" sqref="AG1050" start="0" length="0">
      <dxf>
        <fill>
          <patternFill patternType="solid">
            <bgColor theme="1" tint="0.499984740745262"/>
          </patternFill>
        </fill>
      </dxf>
    </rfmt>
    <rfmt sheetId="8" sqref="AG1051" start="0" length="0">
      <dxf>
        <fill>
          <patternFill patternType="solid">
            <bgColor theme="1" tint="0.499984740745262"/>
          </patternFill>
        </fill>
      </dxf>
    </rfmt>
    <rfmt sheetId="8" sqref="AG1052" start="0" length="0">
      <dxf>
        <fill>
          <patternFill patternType="solid">
            <bgColor theme="1" tint="0.499984740745262"/>
          </patternFill>
        </fill>
      </dxf>
    </rfmt>
    <rfmt sheetId="8" sqref="AG1053" start="0" length="0">
      <dxf>
        <fill>
          <patternFill patternType="solid">
            <bgColor theme="1" tint="0.499984740745262"/>
          </patternFill>
        </fill>
      </dxf>
    </rfmt>
    <rfmt sheetId="8" sqref="AG1054" start="0" length="0">
      <dxf>
        <fill>
          <patternFill patternType="solid">
            <bgColor theme="1" tint="0.499984740745262"/>
          </patternFill>
        </fill>
      </dxf>
    </rfmt>
    <rfmt sheetId="8" sqref="AG1055" start="0" length="0">
      <dxf>
        <fill>
          <patternFill patternType="solid">
            <bgColor theme="1" tint="0.499984740745262"/>
          </patternFill>
        </fill>
      </dxf>
    </rfmt>
    <rfmt sheetId="8" sqref="AG1056" start="0" length="0">
      <dxf>
        <fill>
          <patternFill patternType="solid">
            <bgColor theme="1" tint="0.499984740745262"/>
          </patternFill>
        </fill>
      </dxf>
    </rfmt>
    <rfmt sheetId="8" sqref="AG1057" start="0" length="0">
      <dxf>
        <fill>
          <patternFill patternType="solid">
            <bgColor theme="1" tint="0.499984740745262"/>
          </patternFill>
        </fill>
      </dxf>
    </rfmt>
    <rfmt sheetId="8" sqref="AG1058" start="0" length="0">
      <dxf>
        <fill>
          <patternFill patternType="solid">
            <bgColor theme="1" tint="0.499984740745262"/>
          </patternFill>
        </fill>
      </dxf>
    </rfmt>
    <rfmt sheetId="8" sqref="AG1059" start="0" length="0">
      <dxf>
        <fill>
          <patternFill patternType="solid">
            <bgColor theme="1" tint="0.499984740745262"/>
          </patternFill>
        </fill>
      </dxf>
    </rfmt>
    <rfmt sheetId="8" sqref="AG1060" start="0" length="0">
      <dxf>
        <fill>
          <patternFill patternType="solid">
            <bgColor theme="1" tint="0.499984740745262"/>
          </patternFill>
        </fill>
      </dxf>
    </rfmt>
    <rfmt sheetId="8" sqref="AG1061" start="0" length="0">
      <dxf>
        <fill>
          <patternFill patternType="solid">
            <bgColor theme="1" tint="0.499984740745262"/>
          </patternFill>
        </fill>
      </dxf>
    </rfmt>
    <rfmt sheetId="8" sqref="AG1062" start="0" length="0">
      <dxf>
        <fill>
          <patternFill patternType="solid">
            <bgColor theme="1" tint="0.499984740745262"/>
          </patternFill>
        </fill>
      </dxf>
    </rfmt>
    <rfmt sheetId="8" sqref="AG1063" start="0" length="0">
      <dxf>
        <fill>
          <patternFill patternType="solid">
            <bgColor theme="1" tint="0.499984740745262"/>
          </patternFill>
        </fill>
      </dxf>
    </rfmt>
    <rfmt sheetId="8" sqref="AG1064" start="0" length="0">
      <dxf>
        <fill>
          <patternFill patternType="solid">
            <bgColor theme="1" tint="0.499984740745262"/>
          </patternFill>
        </fill>
      </dxf>
    </rfmt>
    <rfmt sheetId="8" sqref="AG1065" start="0" length="0">
      <dxf>
        <fill>
          <patternFill patternType="solid">
            <bgColor theme="1" tint="0.499984740745262"/>
          </patternFill>
        </fill>
      </dxf>
    </rfmt>
    <rfmt sheetId="8" sqref="AG1066" start="0" length="0">
      <dxf>
        <fill>
          <patternFill patternType="solid">
            <bgColor theme="1" tint="0.499984740745262"/>
          </patternFill>
        </fill>
      </dxf>
    </rfmt>
    <rfmt sheetId="8" sqref="AG1067" start="0" length="0">
      <dxf>
        <fill>
          <patternFill patternType="solid">
            <bgColor theme="1" tint="0.499984740745262"/>
          </patternFill>
        </fill>
      </dxf>
    </rfmt>
    <rfmt sheetId="8" sqref="AG1068" start="0" length="0">
      <dxf>
        <fill>
          <patternFill patternType="solid">
            <bgColor theme="1" tint="0.499984740745262"/>
          </patternFill>
        </fill>
      </dxf>
    </rfmt>
    <rfmt sheetId="8" sqref="AG1069" start="0" length="0">
      <dxf>
        <fill>
          <patternFill patternType="solid">
            <bgColor theme="1" tint="0.499984740745262"/>
          </patternFill>
        </fill>
      </dxf>
    </rfmt>
    <rfmt sheetId="8" sqref="AG1070" start="0" length="0">
      <dxf>
        <fill>
          <patternFill patternType="solid">
            <bgColor theme="1" tint="0.499984740745262"/>
          </patternFill>
        </fill>
      </dxf>
    </rfmt>
    <rfmt sheetId="8" sqref="AG1071" start="0" length="0">
      <dxf>
        <fill>
          <patternFill patternType="solid">
            <bgColor theme="1" tint="0.499984740745262"/>
          </patternFill>
        </fill>
      </dxf>
    </rfmt>
    <rfmt sheetId="8" sqref="AG1072" start="0" length="0">
      <dxf>
        <fill>
          <patternFill patternType="solid">
            <bgColor theme="1" tint="0.499984740745262"/>
          </patternFill>
        </fill>
      </dxf>
    </rfmt>
    <rfmt sheetId="8" sqref="AG1073" start="0" length="0">
      <dxf>
        <fill>
          <patternFill patternType="solid">
            <bgColor theme="1" tint="0.499984740745262"/>
          </patternFill>
        </fill>
      </dxf>
    </rfmt>
    <rfmt sheetId="8" sqref="AG1074" start="0" length="0">
      <dxf>
        <fill>
          <patternFill patternType="solid">
            <bgColor theme="1" tint="0.499984740745262"/>
          </patternFill>
        </fill>
      </dxf>
    </rfmt>
    <rfmt sheetId="8" sqref="AG1075" start="0" length="0">
      <dxf>
        <fill>
          <patternFill patternType="solid">
            <bgColor theme="1" tint="0.499984740745262"/>
          </patternFill>
        </fill>
      </dxf>
    </rfmt>
    <rfmt sheetId="8" sqref="AG1076" start="0" length="0">
      <dxf>
        <fill>
          <patternFill patternType="solid">
            <bgColor theme="1" tint="0.499984740745262"/>
          </patternFill>
        </fill>
      </dxf>
    </rfmt>
    <rfmt sheetId="8" sqref="AG1077" start="0" length="0">
      <dxf>
        <fill>
          <patternFill patternType="solid">
            <bgColor theme="1" tint="0.499984740745262"/>
          </patternFill>
        </fill>
      </dxf>
    </rfmt>
    <rfmt sheetId="8" sqref="AG1078" start="0" length="0">
      <dxf>
        <fill>
          <patternFill patternType="solid">
            <bgColor theme="1" tint="0.499984740745262"/>
          </patternFill>
        </fill>
      </dxf>
    </rfmt>
    <rfmt sheetId="8" sqref="AG1079" start="0" length="0">
      <dxf>
        <fill>
          <patternFill patternType="solid">
            <bgColor theme="1" tint="0.499984740745262"/>
          </patternFill>
        </fill>
      </dxf>
    </rfmt>
    <rfmt sheetId="8" sqref="AG1080" start="0" length="0">
      <dxf>
        <fill>
          <patternFill patternType="solid">
            <bgColor theme="1" tint="0.499984740745262"/>
          </patternFill>
        </fill>
      </dxf>
    </rfmt>
    <rfmt sheetId="8" sqref="AG1081" start="0" length="0">
      <dxf>
        <fill>
          <patternFill patternType="solid">
            <bgColor theme="1" tint="0.499984740745262"/>
          </patternFill>
        </fill>
      </dxf>
    </rfmt>
    <rfmt sheetId="8" sqref="AG1082" start="0" length="0">
      <dxf>
        <fill>
          <patternFill patternType="solid">
            <bgColor theme="1" tint="0.499984740745262"/>
          </patternFill>
        </fill>
      </dxf>
    </rfmt>
    <rfmt sheetId="8" sqref="AG1083" start="0" length="0">
      <dxf>
        <fill>
          <patternFill patternType="solid">
            <bgColor theme="1" tint="0.499984740745262"/>
          </patternFill>
        </fill>
      </dxf>
    </rfmt>
    <rfmt sheetId="8" sqref="AG1084" start="0" length="0">
      <dxf>
        <fill>
          <patternFill patternType="solid">
            <bgColor theme="1" tint="0.499984740745262"/>
          </patternFill>
        </fill>
      </dxf>
    </rfmt>
    <rfmt sheetId="8" sqref="AG1085" start="0" length="0">
      <dxf>
        <fill>
          <patternFill patternType="solid">
            <bgColor theme="1" tint="0.499984740745262"/>
          </patternFill>
        </fill>
      </dxf>
    </rfmt>
    <rfmt sheetId="8" sqref="AG1086" start="0" length="0">
      <dxf>
        <fill>
          <patternFill patternType="solid">
            <bgColor theme="1" tint="0.499984740745262"/>
          </patternFill>
        </fill>
      </dxf>
    </rfmt>
    <rfmt sheetId="8" sqref="AG1087" start="0" length="0">
      <dxf>
        <fill>
          <patternFill patternType="solid">
            <bgColor theme="1" tint="0.499984740745262"/>
          </patternFill>
        </fill>
      </dxf>
    </rfmt>
    <rfmt sheetId="8" sqref="AG1088" start="0" length="0">
      <dxf>
        <fill>
          <patternFill patternType="solid">
            <bgColor theme="1" tint="0.499984740745262"/>
          </patternFill>
        </fill>
      </dxf>
    </rfmt>
    <rfmt sheetId="8" sqref="AG1089" start="0" length="0">
      <dxf>
        <fill>
          <patternFill patternType="solid">
            <bgColor theme="1" tint="0.499984740745262"/>
          </patternFill>
        </fill>
      </dxf>
    </rfmt>
    <rfmt sheetId="8" sqref="AG1090" start="0" length="0">
      <dxf>
        <fill>
          <patternFill patternType="solid">
            <bgColor theme="1" tint="0.499984740745262"/>
          </patternFill>
        </fill>
      </dxf>
    </rfmt>
    <rfmt sheetId="8" sqref="AG1091" start="0" length="0">
      <dxf>
        <fill>
          <patternFill patternType="solid">
            <bgColor theme="1" tint="0.499984740745262"/>
          </patternFill>
        </fill>
      </dxf>
    </rfmt>
    <rfmt sheetId="8" sqref="AG1092" start="0" length="0">
      <dxf>
        <fill>
          <patternFill patternType="solid">
            <bgColor theme="1" tint="0.499984740745262"/>
          </patternFill>
        </fill>
      </dxf>
    </rfmt>
    <rfmt sheetId="8" sqref="AG1093" start="0" length="0">
      <dxf>
        <fill>
          <patternFill patternType="solid">
            <bgColor theme="1" tint="0.499984740745262"/>
          </patternFill>
        </fill>
      </dxf>
    </rfmt>
    <rfmt sheetId="8" sqref="AG1094" start="0" length="0">
      <dxf>
        <fill>
          <patternFill patternType="solid">
            <bgColor theme="1" tint="0.499984740745262"/>
          </patternFill>
        </fill>
      </dxf>
    </rfmt>
    <rfmt sheetId="8" sqref="AG1095" start="0" length="0">
      <dxf>
        <fill>
          <patternFill patternType="solid">
            <bgColor theme="1" tint="0.499984740745262"/>
          </patternFill>
        </fill>
      </dxf>
    </rfmt>
    <rfmt sheetId="8" sqref="AG1096" start="0" length="0">
      <dxf>
        <fill>
          <patternFill patternType="solid">
            <bgColor theme="1" tint="0.499984740745262"/>
          </patternFill>
        </fill>
      </dxf>
    </rfmt>
    <rfmt sheetId="8" sqref="AG1097" start="0" length="0">
      <dxf>
        <fill>
          <patternFill patternType="solid">
            <bgColor theme="1" tint="0.499984740745262"/>
          </patternFill>
        </fill>
      </dxf>
    </rfmt>
    <rfmt sheetId="8" sqref="AG1098" start="0" length="0">
      <dxf>
        <fill>
          <patternFill patternType="solid">
            <bgColor theme="1" tint="0.499984740745262"/>
          </patternFill>
        </fill>
      </dxf>
    </rfmt>
    <rfmt sheetId="8" sqref="AG1099" start="0" length="0">
      <dxf>
        <fill>
          <patternFill patternType="solid">
            <bgColor theme="1" tint="0.499984740745262"/>
          </patternFill>
        </fill>
      </dxf>
    </rfmt>
    <rfmt sheetId="8" sqref="AG1100" start="0" length="0">
      <dxf>
        <fill>
          <patternFill patternType="solid">
            <bgColor theme="1" tint="0.499984740745262"/>
          </patternFill>
        </fill>
      </dxf>
    </rfmt>
    <rfmt sheetId="8" sqref="AG1101" start="0" length="0">
      <dxf>
        <fill>
          <patternFill patternType="solid">
            <bgColor theme="1" tint="0.499984740745262"/>
          </patternFill>
        </fill>
      </dxf>
    </rfmt>
    <rfmt sheetId="8" sqref="AG1102" start="0" length="0">
      <dxf>
        <fill>
          <patternFill patternType="solid">
            <bgColor theme="1" tint="0.499984740745262"/>
          </patternFill>
        </fill>
      </dxf>
    </rfmt>
    <rfmt sheetId="8" sqref="AG1103" start="0" length="0">
      <dxf>
        <fill>
          <patternFill patternType="solid">
            <bgColor theme="1" tint="0.499984740745262"/>
          </patternFill>
        </fill>
      </dxf>
    </rfmt>
    <rfmt sheetId="8" sqref="AG1104" start="0" length="0">
      <dxf>
        <fill>
          <patternFill patternType="solid">
            <bgColor theme="1" tint="0.499984740745262"/>
          </patternFill>
        </fill>
      </dxf>
    </rfmt>
    <rfmt sheetId="8" sqref="AG1105" start="0" length="0">
      <dxf>
        <fill>
          <patternFill patternType="solid">
            <bgColor theme="1" tint="0.499984740745262"/>
          </patternFill>
        </fill>
      </dxf>
    </rfmt>
    <rfmt sheetId="8" sqref="AG1106" start="0" length="0">
      <dxf>
        <fill>
          <patternFill patternType="solid">
            <bgColor theme="1" tint="0.499984740745262"/>
          </patternFill>
        </fill>
      </dxf>
    </rfmt>
    <rfmt sheetId="8" sqref="AG1107" start="0" length="0">
      <dxf>
        <fill>
          <patternFill patternType="solid">
            <bgColor theme="1" tint="0.499984740745262"/>
          </patternFill>
        </fill>
      </dxf>
    </rfmt>
    <rfmt sheetId="8" sqref="AG1108" start="0" length="0">
      <dxf>
        <fill>
          <patternFill patternType="solid">
            <bgColor theme="1" tint="0.499984740745262"/>
          </patternFill>
        </fill>
      </dxf>
    </rfmt>
    <rfmt sheetId="8" sqref="AG1109" start="0" length="0">
      <dxf>
        <fill>
          <patternFill patternType="solid">
            <bgColor theme="1" tint="0.499984740745262"/>
          </patternFill>
        </fill>
      </dxf>
    </rfmt>
    <rfmt sheetId="8" sqref="AG1110" start="0" length="0">
      <dxf>
        <fill>
          <patternFill patternType="solid">
            <bgColor theme="1" tint="0.499984740745262"/>
          </patternFill>
        </fill>
      </dxf>
    </rfmt>
    <rfmt sheetId="8" sqref="AG1111" start="0" length="0">
      <dxf>
        <fill>
          <patternFill patternType="solid">
            <bgColor theme="1" tint="0.499984740745262"/>
          </patternFill>
        </fill>
      </dxf>
    </rfmt>
    <rfmt sheetId="8" sqref="AG1112" start="0" length="0">
      <dxf>
        <fill>
          <patternFill patternType="solid">
            <bgColor theme="1" tint="0.499984740745262"/>
          </patternFill>
        </fill>
      </dxf>
    </rfmt>
    <rfmt sheetId="8" sqref="AG1113" start="0" length="0">
      <dxf>
        <fill>
          <patternFill patternType="solid">
            <bgColor theme="1" tint="0.499984740745262"/>
          </patternFill>
        </fill>
      </dxf>
    </rfmt>
    <rfmt sheetId="8" sqref="AG1114" start="0" length="0">
      <dxf>
        <fill>
          <patternFill patternType="solid">
            <bgColor theme="1" tint="0.499984740745262"/>
          </patternFill>
        </fill>
      </dxf>
    </rfmt>
    <rfmt sheetId="8" sqref="AG1115" start="0" length="0">
      <dxf>
        <fill>
          <patternFill patternType="solid">
            <bgColor theme="1" tint="0.499984740745262"/>
          </patternFill>
        </fill>
      </dxf>
    </rfmt>
    <rfmt sheetId="8" sqref="AG1116" start="0" length="0">
      <dxf>
        <fill>
          <patternFill patternType="solid">
            <bgColor theme="1" tint="0.499984740745262"/>
          </patternFill>
        </fill>
      </dxf>
    </rfmt>
    <rfmt sheetId="8" sqref="AG1117" start="0" length="0">
      <dxf>
        <fill>
          <patternFill patternType="solid">
            <bgColor theme="1" tint="0.499984740745262"/>
          </patternFill>
        </fill>
      </dxf>
    </rfmt>
    <rfmt sheetId="8" sqref="AG1118" start="0" length="0">
      <dxf>
        <fill>
          <patternFill patternType="solid">
            <bgColor theme="1" tint="0.499984740745262"/>
          </patternFill>
        </fill>
      </dxf>
    </rfmt>
    <rfmt sheetId="8" sqref="AG1119" start="0" length="0">
      <dxf>
        <fill>
          <patternFill patternType="solid">
            <bgColor theme="1" tint="0.499984740745262"/>
          </patternFill>
        </fill>
      </dxf>
    </rfmt>
    <rfmt sheetId="8" sqref="AG1120" start="0" length="0">
      <dxf>
        <fill>
          <patternFill patternType="solid">
            <bgColor theme="1" tint="0.499984740745262"/>
          </patternFill>
        </fill>
      </dxf>
    </rfmt>
    <rfmt sheetId="8" sqref="AG1121" start="0" length="0">
      <dxf>
        <fill>
          <patternFill patternType="solid">
            <bgColor theme="1" tint="0.499984740745262"/>
          </patternFill>
        </fill>
      </dxf>
    </rfmt>
    <rfmt sheetId="8" sqref="AG1122" start="0" length="0">
      <dxf>
        <fill>
          <patternFill patternType="solid">
            <bgColor theme="1" tint="0.499984740745262"/>
          </patternFill>
        </fill>
      </dxf>
    </rfmt>
    <rfmt sheetId="8" sqref="AG1123" start="0" length="0">
      <dxf>
        <fill>
          <patternFill patternType="solid">
            <bgColor theme="1" tint="0.499984740745262"/>
          </patternFill>
        </fill>
      </dxf>
    </rfmt>
    <rfmt sheetId="8" sqref="AG1124" start="0" length="0">
      <dxf>
        <fill>
          <patternFill patternType="solid">
            <bgColor theme="1" tint="0.499984740745262"/>
          </patternFill>
        </fill>
      </dxf>
    </rfmt>
    <rfmt sheetId="8" sqref="AG1125" start="0" length="0">
      <dxf>
        <fill>
          <patternFill patternType="solid">
            <bgColor theme="1" tint="0.499984740745262"/>
          </patternFill>
        </fill>
      </dxf>
    </rfmt>
    <rfmt sheetId="8" sqref="AG1126" start="0" length="0">
      <dxf>
        <fill>
          <patternFill patternType="solid">
            <bgColor theme="1" tint="0.499984740745262"/>
          </patternFill>
        </fill>
      </dxf>
    </rfmt>
    <rfmt sheetId="8" sqref="AG1127" start="0" length="0">
      <dxf>
        <fill>
          <patternFill patternType="solid">
            <bgColor theme="1" tint="0.499984740745262"/>
          </patternFill>
        </fill>
      </dxf>
    </rfmt>
    <rfmt sheetId="8" sqref="AG1128" start="0" length="0">
      <dxf>
        <fill>
          <patternFill patternType="solid">
            <bgColor theme="1" tint="0.499984740745262"/>
          </patternFill>
        </fill>
      </dxf>
    </rfmt>
    <rfmt sheetId="8" sqref="AG1129" start="0" length="0">
      <dxf>
        <fill>
          <patternFill patternType="solid">
            <bgColor theme="1" tint="0.499984740745262"/>
          </patternFill>
        </fill>
      </dxf>
    </rfmt>
    <rfmt sheetId="8" sqref="AG1130" start="0" length="0">
      <dxf>
        <fill>
          <patternFill patternType="solid">
            <bgColor theme="1" tint="0.499984740745262"/>
          </patternFill>
        </fill>
      </dxf>
    </rfmt>
    <rfmt sheetId="8" sqref="AG1131" start="0" length="0">
      <dxf>
        <fill>
          <patternFill patternType="solid">
            <bgColor theme="1" tint="0.499984740745262"/>
          </patternFill>
        </fill>
      </dxf>
    </rfmt>
    <rfmt sheetId="8" sqref="AG1132" start="0" length="0">
      <dxf>
        <fill>
          <patternFill patternType="solid">
            <bgColor theme="1" tint="0.499984740745262"/>
          </patternFill>
        </fill>
      </dxf>
    </rfmt>
    <rfmt sheetId="8" sqref="AG1133" start="0" length="0">
      <dxf>
        <fill>
          <patternFill patternType="solid">
            <bgColor theme="1" tint="0.499984740745262"/>
          </patternFill>
        </fill>
      </dxf>
    </rfmt>
    <rfmt sheetId="8" sqref="AG1134" start="0" length="0">
      <dxf>
        <fill>
          <patternFill patternType="solid">
            <bgColor theme="1" tint="0.499984740745262"/>
          </patternFill>
        </fill>
      </dxf>
    </rfmt>
    <rfmt sheetId="8" sqref="AG1135" start="0" length="0">
      <dxf>
        <fill>
          <patternFill patternType="solid">
            <bgColor theme="1" tint="0.499984740745262"/>
          </patternFill>
        </fill>
      </dxf>
    </rfmt>
    <rfmt sheetId="8" sqref="AG1136" start="0" length="0">
      <dxf>
        <fill>
          <patternFill patternType="solid">
            <bgColor theme="1" tint="0.499984740745262"/>
          </patternFill>
        </fill>
      </dxf>
    </rfmt>
    <rfmt sheetId="8" sqref="AG1137" start="0" length="0">
      <dxf>
        <fill>
          <patternFill patternType="solid">
            <bgColor theme="1" tint="0.499984740745262"/>
          </patternFill>
        </fill>
      </dxf>
    </rfmt>
    <rfmt sheetId="8" sqref="AG1138" start="0" length="0">
      <dxf>
        <fill>
          <patternFill patternType="solid">
            <bgColor theme="1" tint="0.499984740745262"/>
          </patternFill>
        </fill>
      </dxf>
    </rfmt>
    <rfmt sheetId="8" sqref="AG1139" start="0" length="0">
      <dxf>
        <fill>
          <patternFill patternType="solid">
            <bgColor theme="1" tint="0.499984740745262"/>
          </patternFill>
        </fill>
      </dxf>
    </rfmt>
    <rfmt sheetId="8" sqref="AG1140" start="0" length="0">
      <dxf>
        <fill>
          <patternFill patternType="solid">
            <bgColor theme="1" tint="0.499984740745262"/>
          </patternFill>
        </fill>
      </dxf>
    </rfmt>
    <rfmt sheetId="8" sqref="AG1141" start="0" length="0">
      <dxf>
        <fill>
          <patternFill patternType="solid">
            <bgColor theme="1" tint="0.499984740745262"/>
          </patternFill>
        </fill>
      </dxf>
    </rfmt>
    <rfmt sheetId="8" sqref="AG1142" start="0" length="0">
      <dxf>
        <fill>
          <patternFill patternType="solid">
            <bgColor theme="1" tint="0.499984740745262"/>
          </patternFill>
        </fill>
      </dxf>
    </rfmt>
    <rfmt sheetId="8" sqref="AG1143" start="0" length="0">
      <dxf>
        <fill>
          <patternFill patternType="solid">
            <bgColor theme="1" tint="0.499984740745262"/>
          </patternFill>
        </fill>
      </dxf>
    </rfmt>
    <rfmt sheetId="8" sqref="AG1144" start="0" length="0">
      <dxf>
        <fill>
          <patternFill patternType="solid">
            <bgColor theme="1" tint="0.499984740745262"/>
          </patternFill>
        </fill>
      </dxf>
    </rfmt>
    <rfmt sheetId="8" sqref="AG1145" start="0" length="0">
      <dxf>
        <fill>
          <patternFill patternType="solid">
            <bgColor theme="1" tint="0.499984740745262"/>
          </patternFill>
        </fill>
      </dxf>
    </rfmt>
    <rfmt sheetId="8" sqref="AG1146" start="0" length="0">
      <dxf>
        <fill>
          <patternFill patternType="solid">
            <bgColor theme="1" tint="0.499984740745262"/>
          </patternFill>
        </fill>
      </dxf>
    </rfmt>
    <rfmt sheetId="8" sqref="AG1147" start="0" length="0">
      <dxf>
        <fill>
          <patternFill patternType="solid">
            <bgColor theme="1" tint="0.499984740745262"/>
          </patternFill>
        </fill>
      </dxf>
    </rfmt>
    <rfmt sheetId="8" sqref="AG1148" start="0" length="0">
      <dxf>
        <fill>
          <patternFill patternType="solid">
            <bgColor theme="1" tint="0.499984740745262"/>
          </patternFill>
        </fill>
      </dxf>
    </rfmt>
    <rfmt sheetId="8" sqref="AG1149" start="0" length="0">
      <dxf>
        <fill>
          <patternFill patternType="solid">
            <bgColor theme="1" tint="0.499984740745262"/>
          </patternFill>
        </fill>
      </dxf>
    </rfmt>
    <rfmt sheetId="8" sqref="AG1150" start="0" length="0">
      <dxf>
        <fill>
          <patternFill patternType="solid">
            <bgColor theme="1" tint="0.499984740745262"/>
          </patternFill>
        </fill>
      </dxf>
    </rfmt>
    <rfmt sheetId="8" sqref="AG1151" start="0" length="0">
      <dxf>
        <fill>
          <patternFill patternType="solid">
            <bgColor theme="1" tint="0.499984740745262"/>
          </patternFill>
        </fill>
      </dxf>
    </rfmt>
    <rfmt sheetId="8" sqref="AG1152" start="0" length="0">
      <dxf>
        <fill>
          <patternFill patternType="solid">
            <bgColor theme="1" tint="0.499984740745262"/>
          </patternFill>
        </fill>
      </dxf>
    </rfmt>
    <rfmt sheetId="8" sqref="AG1153" start="0" length="0">
      <dxf>
        <fill>
          <patternFill patternType="solid">
            <bgColor theme="1" tint="0.499984740745262"/>
          </patternFill>
        </fill>
      </dxf>
    </rfmt>
    <rfmt sheetId="8" sqref="AG1154" start="0" length="0">
      <dxf>
        <fill>
          <patternFill patternType="solid">
            <bgColor theme="1" tint="0.499984740745262"/>
          </patternFill>
        </fill>
      </dxf>
    </rfmt>
    <rfmt sheetId="8" sqref="AG1155" start="0" length="0">
      <dxf>
        <fill>
          <patternFill patternType="solid">
            <bgColor theme="1" tint="0.499984740745262"/>
          </patternFill>
        </fill>
      </dxf>
    </rfmt>
    <rfmt sheetId="8" sqref="AG1156" start="0" length="0">
      <dxf>
        <fill>
          <patternFill patternType="solid">
            <bgColor theme="1" tint="0.499984740745262"/>
          </patternFill>
        </fill>
      </dxf>
    </rfmt>
    <rfmt sheetId="8" sqref="AG1157" start="0" length="0">
      <dxf>
        <fill>
          <patternFill patternType="solid">
            <bgColor theme="1" tint="0.499984740745262"/>
          </patternFill>
        </fill>
      </dxf>
    </rfmt>
    <rfmt sheetId="8" sqref="AG1158" start="0" length="0">
      <dxf>
        <fill>
          <patternFill patternType="solid">
            <bgColor theme="1" tint="0.499984740745262"/>
          </patternFill>
        </fill>
      </dxf>
    </rfmt>
    <rfmt sheetId="8" sqref="AG1159" start="0" length="0">
      <dxf>
        <fill>
          <patternFill patternType="solid">
            <bgColor theme="1" tint="0.499984740745262"/>
          </patternFill>
        </fill>
      </dxf>
    </rfmt>
    <rfmt sheetId="8" sqref="AG1160" start="0" length="0">
      <dxf>
        <fill>
          <patternFill patternType="solid">
            <bgColor theme="1" tint="0.499984740745262"/>
          </patternFill>
        </fill>
      </dxf>
    </rfmt>
    <rfmt sheetId="8" sqref="AG1161" start="0" length="0">
      <dxf>
        <fill>
          <patternFill patternType="solid">
            <bgColor theme="1" tint="0.499984740745262"/>
          </patternFill>
        </fill>
      </dxf>
    </rfmt>
    <rfmt sheetId="8" sqref="AG1162" start="0" length="0">
      <dxf>
        <fill>
          <patternFill patternType="solid">
            <bgColor theme="1" tint="0.499984740745262"/>
          </patternFill>
        </fill>
      </dxf>
    </rfmt>
    <rfmt sheetId="8" sqref="AG1163" start="0" length="0">
      <dxf>
        <fill>
          <patternFill patternType="solid">
            <bgColor theme="1" tint="0.499984740745262"/>
          </patternFill>
        </fill>
      </dxf>
    </rfmt>
    <rfmt sheetId="8" sqref="AG1164" start="0" length="0">
      <dxf>
        <fill>
          <patternFill patternType="solid">
            <bgColor theme="1" tint="0.499984740745262"/>
          </patternFill>
        </fill>
      </dxf>
    </rfmt>
    <rfmt sheetId="8" sqref="AG1165" start="0" length="0">
      <dxf>
        <fill>
          <patternFill patternType="solid">
            <bgColor theme="1" tint="0.499984740745262"/>
          </patternFill>
        </fill>
      </dxf>
    </rfmt>
    <rfmt sheetId="8" sqref="AG1166" start="0" length="0">
      <dxf>
        <fill>
          <patternFill patternType="solid">
            <bgColor theme="1" tint="0.499984740745262"/>
          </patternFill>
        </fill>
      </dxf>
    </rfmt>
    <rfmt sheetId="8" sqref="AG1167" start="0" length="0">
      <dxf>
        <fill>
          <patternFill patternType="solid">
            <bgColor theme="1" tint="0.499984740745262"/>
          </patternFill>
        </fill>
      </dxf>
    </rfmt>
    <rfmt sheetId="8" sqref="AG1168" start="0" length="0">
      <dxf>
        <fill>
          <patternFill patternType="solid">
            <bgColor theme="1" tint="0.499984740745262"/>
          </patternFill>
        </fill>
      </dxf>
    </rfmt>
    <rfmt sheetId="8" sqref="AG1169" start="0" length="0">
      <dxf>
        <fill>
          <patternFill patternType="solid">
            <bgColor theme="1" tint="0.499984740745262"/>
          </patternFill>
        </fill>
      </dxf>
    </rfmt>
    <rfmt sheetId="8" sqref="AG1170" start="0" length="0">
      <dxf>
        <fill>
          <patternFill patternType="solid">
            <bgColor theme="1" tint="0.499984740745262"/>
          </patternFill>
        </fill>
      </dxf>
    </rfmt>
    <rfmt sheetId="8" sqref="AG1171" start="0" length="0">
      <dxf>
        <fill>
          <patternFill patternType="solid">
            <bgColor theme="1" tint="0.499984740745262"/>
          </patternFill>
        </fill>
      </dxf>
    </rfmt>
    <rfmt sheetId="8" sqref="AG1172" start="0" length="0">
      <dxf>
        <fill>
          <patternFill patternType="solid">
            <bgColor theme="1" tint="0.499984740745262"/>
          </patternFill>
        </fill>
      </dxf>
    </rfmt>
    <rfmt sheetId="8" sqref="AG1173" start="0" length="0">
      <dxf>
        <fill>
          <patternFill patternType="solid">
            <bgColor theme="1" tint="0.499984740745262"/>
          </patternFill>
        </fill>
      </dxf>
    </rfmt>
    <rfmt sheetId="8" sqref="AG1174" start="0" length="0">
      <dxf>
        <fill>
          <patternFill patternType="solid">
            <bgColor theme="1" tint="0.499984740745262"/>
          </patternFill>
        </fill>
      </dxf>
    </rfmt>
    <rfmt sheetId="8" sqref="AG1175" start="0" length="0">
      <dxf>
        <fill>
          <patternFill patternType="solid">
            <bgColor theme="1" tint="0.499984740745262"/>
          </patternFill>
        </fill>
      </dxf>
    </rfmt>
    <rfmt sheetId="8" sqref="AG1176" start="0" length="0">
      <dxf>
        <fill>
          <patternFill patternType="solid">
            <bgColor theme="1" tint="0.499984740745262"/>
          </patternFill>
        </fill>
      </dxf>
    </rfmt>
    <rfmt sheetId="8" sqref="AG1177" start="0" length="0">
      <dxf>
        <fill>
          <patternFill patternType="solid">
            <bgColor theme="1" tint="0.499984740745262"/>
          </patternFill>
        </fill>
      </dxf>
    </rfmt>
    <rfmt sheetId="8" sqref="AG1178" start="0" length="0">
      <dxf>
        <fill>
          <patternFill patternType="solid">
            <bgColor theme="1" tint="0.499984740745262"/>
          </patternFill>
        </fill>
      </dxf>
    </rfmt>
    <rfmt sheetId="8" sqref="AG1179" start="0" length="0">
      <dxf>
        <fill>
          <patternFill patternType="solid">
            <bgColor theme="1" tint="0.499984740745262"/>
          </patternFill>
        </fill>
      </dxf>
    </rfmt>
    <rfmt sheetId="8" sqref="AG1180" start="0" length="0">
      <dxf>
        <fill>
          <patternFill patternType="solid">
            <bgColor theme="1" tint="0.499984740745262"/>
          </patternFill>
        </fill>
      </dxf>
    </rfmt>
    <rfmt sheetId="8" sqref="AG1181" start="0" length="0">
      <dxf>
        <fill>
          <patternFill patternType="solid">
            <bgColor theme="1" tint="0.499984740745262"/>
          </patternFill>
        </fill>
      </dxf>
    </rfmt>
    <rfmt sheetId="8" sqref="AG1182" start="0" length="0">
      <dxf>
        <fill>
          <patternFill patternType="solid">
            <bgColor theme="1" tint="0.499984740745262"/>
          </patternFill>
        </fill>
      </dxf>
    </rfmt>
    <rfmt sheetId="8" sqref="AG1183" start="0" length="0">
      <dxf>
        <fill>
          <patternFill patternType="solid">
            <bgColor theme="1" tint="0.499984740745262"/>
          </patternFill>
        </fill>
      </dxf>
    </rfmt>
    <rfmt sheetId="8" sqref="AG1184" start="0" length="0">
      <dxf>
        <fill>
          <patternFill patternType="solid">
            <bgColor theme="1" tint="0.499984740745262"/>
          </patternFill>
        </fill>
      </dxf>
    </rfmt>
    <rfmt sheetId="8" sqref="AG1185" start="0" length="0">
      <dxf>
        <fill>
          <patternFill patternType="solid">
            <bgColor theme="1" tint="0.499984740745262"/>
          </patternFill>
        </fill>
      </dxf>
    </rfmt>
    <rfmt sheetId="8" sqref="AG1186" start="0" length="0">
      <dxf>
        <fill>
          <patternFill patternType="solid">
            <bgColor theme="1" tint="0.499984740745262"/>
          </patternFill>
        </fill>
      </dxf>
    </rfmt>
    <rfmt sheetId="8" sqref="AG1187" start="0" length="0">
      <dxf>
        <fill>
          <patternFill patternType="solid">
            <bgColor theme="1" tint="0.499984740745262"/>
          </patternFill>
        </fill>
      </dxf>
    </rfmt>
    <rfmt sheetId="8" sqref="AG1188" start="0" length="0">
      <dxf>
        <fill>
          <patternFill patternType="solid">
            <bgColor theme="1" tint="0.499984740745262"/>
          </patternFill>
        </fill>
      </dxf>
    </rfmt>
    <rfmt sheetId="8" sqref="AG1189" start="0" length="0">
      <dxf>
        <fill>
          <patternFill patternType="solid">
            <bgColor theme="1" tint="0.499984740745262"/>
          </patternFill>
        </fill>
      </dxf>
    </rfmt>
    <rfmt sheetId="8" sqref="AG1190" start="0" length="0">
      <dxf>
        <fill>
          <patternFill patternType="solid">
            <bgColor theme="1" tint="0.499984740745262"/>
          </patternFill>
        </fill>
      </dxf>
    </rfmt>
    <rfmt sheetId="8" sqref="AG1191" start="0" length="0">
      <dxf>
        <fill>
          <patternFill patternType="solid">
            <bgColor theme="1" tint="0.499984740745262"/>
          </patternFill>
        </fill>
      </dxf>
    </rfmt>
    <rfmt sheetId="8" sqref="AG1192" start="0" length="0">
      <dxf>
        <fill>
          <patternFill patternType="solid">
            <bgColor theme="1" tint="0.499984740745262"/>
          </patternFill>
        </fill>
      </dxf>
    </rfmt>
    <rfmt sheetId="8" sqref="AG1193" start="0" length="0">
      <dxf>
        <fill>
          <patternFill patternType="solid">
            <bgColor theme="1" tint="0.499984740745262"/>
          </patternFill>
        </fill>
      </dxf>
    </rfmt>
    <rfmt sheetId="8" sqref="AG1194" start="0" length="0">
      <dxf>
        <fill>
          <patternFill patternType="solid">
            <bgColor theme="1" tint="0.499984740745262"/>
          </patternFill>
        </fill>
      </dxf>
    </rfmt>
    <rfmt sheetId="8" sqref="AG1195" start="0" length="0">
      <dxf>
        <fill>
          <patternFill patternType="solid">
            <bgColor theme="1" tint="0.499984740745262"/>
          </patternFill>
        </fill>
      </dxf>
    </rfmt>
    <rfmt sheetId="8" sqref="AG1196" start="0" length="0">
      <dxf>
        <fill>
          <patternFill patternType="solid">
            <bgColor theme="1" tint="0.499984740745262"/>
          </patternFill>
        </fill>
      </dxf>
    </rfmt>
    <rfmt sheetId="8" sqref="AG1197" start="0" length="0">
      <dxf>
        <fill>
          <patternFill patternType="solid">
            <bgColor theme="1" tint="0.499984740745262"/>
          </patternFill>
        </fill>
      </dxf>
    </rfmt>
    <rfmt sheetId="8" sqref="AG1198" start="0" length="0">
      <dxf>
        <fill>
          <patternFill patternType="solid">
            <bgColor theme="1" tint="0.499984740745262"/>
          </patternFill>
        </fill>
      </dxf>
    </rfmt>
    <rfmt sheetId="8" sqref="AG1199" start="0" length="0">
      <dxf>
        <fill>
          <patternFill patternType="solid">
            <bgColor theme="1" tint="0.499984740745262"/>
          </patternFill>
        </fill>
      </dxf>
    </rfmt>
    <rfmt sheetId="8" sqref="AG1200" start="0" length="0">
      <dxf>
        <fill>
          <patternFill patternType="solid">
            <bgColor theme="1" tint="0.499984740745262"/>
          </patternFill>
        </fill>
      </dxf>
    </rfmt>
    <rfmt sheetId="8" sqref="AG1201" start="0" length="0">
      <dxf>
        <fill>
          <patternFill patternType="solid">
            <bgColor theme="1" tint="0.499984740745262"/>
          </patternFill>
        </fill>
      </dxf>
    </rfmt>
    <rfmt sheetId="8" sqref="AG1202" start="0" length="0">
      <dxf>
        <fill>
          <patternFill patternType="solid">
            <bgColor theme="1" tint="0.499984740745262"/>
          </patternFill>
        </fill>
      </dxf>
    </rfmt>
    <rfmt sheetId="8" sqref="AG1203" start="0" length="0">
      <dxf>
        <fill>
          <patternFill patternType="solid">
            <bgColor theme="1" tint="0.499984740745262"/>
          </patternFill>
        </fill>
      </dxf>
    </rfmt>
    <rfmt sheetId="8" sqref="AG1204" start="0" length="0">
      <dxf>
        <fill>
          <patternFill patternType="solid">
            <bgColor theme="1" tint="0.499984740745262"/>
          </patternFill>
        </fill>
      </dxf>
    </rfmt>
    <rfmt sheetId="8" sqref="AG1205" start="0" length="0">
      <dxf>
        <fill>
          <patternFill patternType="solid">
            <bgColor theme="1" tint="0.499984740745262"/>
          </patternFill>
        </fill>
      </dxf>
    </rfmt>
    <rfmt sheetId="8" sqref="AG1206" start="0" length="0">
      <dxf>
        <fill>
          <patternFill patternType="solid">
            <bgColor theme="1" tint="0.499984740745262"/>
          </patternFill>
        </fill>
      </dxf>
    </rfmt>
    <rfmt sheetId="8" sqref="AG1207" start="0" length="0">
      <dxf>
        <fill>
          <patternFill patternType="solid">
            <bgColor theme="1" tint="0.499984740745262"/>
          </patternFill>
        </fill>
      </dxf>
    </rfmt>
    <rfmt sheetId="8" sqref="AG1208" start="0" length="0">
      <dxf>
        <fill>
          <patternFill patternType="solid">
            <bgColor theme="1" tint="0.499984740745262"/>
          </patternFill>
        </fill>
      </dxf>
    </rfmt>
    <rfmt sheetId="8" sqref="AG1209" start="0" length="0">
      <dxf>
        <fill>
          <patternFill patternType="solid">
            <bgColor theme="1" tint="0.499984740745262"/>
          </patternFill>
        </fill>
      </dxf>
    </rfmt>
    <rfmt sheetId="8" sqref="AG1210" start="0" length="0">
      <dxf>
        <fill>
          <patternFill patternType="solid">
            <bgColor theme="1" tint="0.499984740745262"/>
          </patternFill>
        </fill>
      </dxf>
    </rfmt>
    <rfmt sheetId="8" sqref="AG1211" start="0" length="0">
      <dxf>
        <fill>
          <patternFill patternType="solid">
            <bgColor theme="1" tint="0.499984740745262"/>
          </patternFill>
        </fill>
      </dxf>
    </rfmt>
    <rfmt sheetId="8" sqref="AG1212" start="0" length="0">
      <dxf>
        <fill>
          <patternFill patternType="solid">
            <bgColor theme="1" tint="0.499984740745262"/>
          </patternFill>
        </fill>
      </dxf>
    </rfmt>
    <rfmt sheetId="8" sqref="AG1213" start="0" length="0">
      <dxf>
        <fill>
          <patternFill patternType="solid">
            <bgColor theme="1" tint="0.499984740745262"/>
          </patternFill>
        </fill>
      </dxf>
    </rfmt>
    <rfmt sheetId="8" sqref="AG1214" start="0" length="0">
      <dxf>
        <fill>
          <patternFill patternType="solid">
            <bgColor theme="1" tint="0.499984740745262"/>
          </patternFill>
        </fill>
      </dxf>
    </rfmt>
    <rfmt sheetId="8" sqref="AG1215" start="0" length="0">
      <dxf>
        <fill>
          <patternFill patternType="solid">
            <bgColor theme="1" tint="0.499984740745262"/>
          </patternFill>
        </fill>
      </dxf>
    </rfmt>
    <rfmt sheetId="8" sqref="AG1216" start="0" length="0">
      <dxf>
        <fill>
          <patternFill patternType="solid">
            <bgColor theme="1" tint="0.499984740745262"/>
          </patternFill>
        </fill>
      </dxf>
    </rfmt>
    <rfmt sheetId="8" sqref="AG1217" start="0" length="0">
      <dxf>
        <fill>
          <patternFill patternType="solid">
            <bgColor theme="1" tint="0.499984740745262"/>
          </patternFill>
        </fill>
      </dxf>
    </rfmt>
    <rfmt sheetId="8" sqref="AG1218" start="0" length="0">
      <dxf>
        <fill>
          <patternFill patternType="solid">
            <bgColor theme="1" tint="0.499984740745262"/>
          </patternFill>
        </fill>
      </dxf>
    </rfmt>
    <rfmt sheetId="8" sqref="AG1219" start="0" length="0">
      <dxf>
        <fill>
          <patternFill patternType="solid">
            <bgColor theme="1" tint="0.499984740745262"/>
          </patternFill>
        </fill>
      </dxf>
    </rfmt>
    <rfmt sheetId="8" sqref="AG1220" start="0" length="0">
      <dxf>
        <fill>
          <patternFill patternType="solid">
            <bgColor theme="1" tint="0.499984740745262"/>
          </patternFill>
        </fill>
      </dxf>
    </rfmt>
    <rfmt sheetId="8" sqref="AG1221" start="0" length="0">
      <dxf>
        <fill>
          <patternFill patternType="solid">
            <bgColor theme="1" tint="0.499984740745262"/>
          </patternFill>
        </fill>
      </dxf>
    </rfmt>
    <rfmt sheetId="8" sqref="AG1222" start="0" length="0">
      <dxf>
        <fill>
          <patternFill patternType="solid">
            <bgColor theme="1" tint="0.499984740745262"/>
          </patternFill>
        </fill>
      </dxf>
    </rfmt>
    <rfmt sheetId="8" sqref="AG1223" start="0" length="0">
      <dxf>
        <fill>
          <patternFill patternType="solid">
            <bgColor theme="1" tint="0.499984740745262"/>
          </patternFill>
        </fill>
      </dxf>
    </rfmt>
    <rfmt sheetId="8" sqref="AG1224" start="0" length="0">
      <dxf>
        <fill>
          <patternFill patternType="solid">
            <bgColor theme="1" tint="0.499984740745262"/>
          </patternFill>
        </fill>
      </dxf>
    </rfmt>
    <rfmt sheetId="8" sqref="AG1225" start="0" length="0">
      <dxf>
        <fill>
          <patternFill patternType="solid">
            <bgColor theme="1" tint="0.499984740745262"/>
          </patternFill>
        </fill>
      </dxf>
    </rfmt>
    <rfmt sheetId="8" sqref="AG1226" start="0" length="0">
      <dxf>
        <fill>
          <patternFill patternType="solid">
            <bgColor theme="1" tint="0.499984740745262"/>
          </patternFill>
        </fill>
      </dxf>
    </rfmt>
  </rrc>
  <rfmt sheetId="8" xfDxf="1" sqref="AA10" start="0" length="0">
    <dxf>
      <font>
        <b/>
        <sz val="10"/>
      </font>
      <alignment horizontal="center" readingOrder="0"/>
      <border outline="0">
        <left style="medium">
          <color indexed="64"/>
        </left>
        <right style="thin">
          <color indexed="64"/>
        </right>
        <top style="medium">
          <color indexed="64"/>
        </top>
        <bottom style="thin">
          <color indexed="64"/>
        </bottom>
      </border>
      <protection hidden="1"/>
    </dxf>
  </rfmt>
  <rcc rId="303" sId="8">
    <nc r="AA10">
      <f>AF10-SUM(AB10:AC10)</f>
    </nc>
  </rcc>
  <rcc rId="304" sId="8">
    <nc r="AE10">
      <f>'havi összesítő'!BG10</f>
    </nc>
  </rcc>
  <rcc rId="305" sId="8">
    <nc r="AF10">
      <f>'havi összesítő'!BE10</f>
    </nc>
  </rcc>
  <rcc rId="306" sId="8">
    <nc r="AB10">
      <f>'havi összesítő'!BC10</f>
    </nc>
  </rcc>
  <rcc rId="307" sId="8">
    <nc r="AC10">
      <f>'havi összesítő'!BD10</f>
    </nc>
  </rcc>
  <rcc rId="308" sId="8">
    <nc r="AD10">
      <f>'havi összesítő'!BB10</f>
    </nc>
  </rcc>
  <rcc rId="309" sId="8">
    <nc r="AA11">
      <f>AF11-SUM(AB11:AC11)</f>
    </nc>
  </rcc>
  <rcc rId="310" sId="8">
    <nc r="AB11">
      <f>'havi összesítő'!BC11</f>
    </nc>
  </rcc>
  <rcc rId="311" sId="8">
    <nc r="AC11">
      <f>'havi összesítő'!BD11</f>
    </nc>
  </rcc>
  <rcc rId="312" sId="8">
    <nc r="AD11">
      <f>'havi összesítő'!BB11</f>
    </nc>
  </rcc>
  <rcc rId="313" sId="8">
    <nc r="AE11">
      <f>'havi összesítő'!BG11</f>
    </nc>
  </rcc>
  <rcc rId="314" sId="8">
    <nc r="AF11">
      <f>'havi összesítő'!BE11</f>
    </nc>
  </rcc>
  <rcc rId="315" sId="8">
    <nc r="AA12">
      <f>AF12-SUM(AB12:AC12)</f>
    </nc>
  </rcc>
  <rcc rId="316" sId="8">
    <nc r="AB12">
      <f>'havi összesítő'!BC12</f>
    </nc>
  </rcc>
  <rcc rId="317" sId="8">
    <nc r="AC12">
      <f>'havi összesítő'!BD12</f>
    </nc>
  </rcc>
  <rcc rId="318" sId="8">
    <nc r="AD12">
      <f>'havi összesítő'!BB12</f>
    </nc>
  </rcc>
  <rcc rId="319" sId="8">
    <nc r="AE12">
      <f>'havi összesítő'!BG12</f>
    </nc>
  </rcc>
  <rcc rId="320" sId="8">
    <nc r="AF12">
      <f>'havi összesítő'!BE12</f>
    </nc>
  </rcc>
  <rcc rId="321" sId="8">
    <nc r="AA13">
      <f>AF13-SUM(AB13:AC13)</f>
    </nc>
  </rcc>
  <rcc rId="322" sId="8">
    <nc r="AB13">
      <f>'havi összesítő'!BC13</f>
    </nc>
  </rcc>
  <rcc rId="323" sId="8">
    <nc r="AC13">
      <f>'havi összesítő'!BD13</f>
    </nc>
  </rcc>
  <rcc rId="324" sId="8">
    <nc r="AD13">
      <f>'havi összesítő'!BB13</f>
    </nc>
  </rcc>
  <rcc rId="325" sId="8">
    <nc r="AE13">
      <f>'havi összesítő'!BG13</f>
    </nc>
  </rcc>
  <rcc rId="326" sId="8">
    <nc r="AF13">
      <f>'havi összesítő'!BE13</f>
    </nc>
  </rcc>
  <rcc rId="327" sId="8">
    <nc r="AA17">
      <f>AF17-SUM(AB17:AC17)</f>
    </nc>
  </rcc>
  <rcc rId="328" sId="8">
    <nc r="AB17">
      <f>'havi összesítő'!BC17</f>
    </nc>
  </rcc>
  <rcc rId="329" sId="8">
    <nc r="AC17">
      <f>'havi összesítő'!BD17</f>
    </nc>
  </rcc>
  <rcc rId="330" sId="8">
    <nc r="AD17">
      <f>'havi összesítő'!BB17</f>
    </nc>
  </rcc>
  <rcc rId="331" sId="8">
    <nc r="AE17">
      <f>'havi összesítő'!BG17</f>
    </nc>
  </rcc>
  <rcc rId="332" sId="8">
    <nc r="AF17">
      <f>'havi összesítő'!BE17</f>
    </nc>
  </rcc>
  <rcc rId="333" sId="8">
    <nc r="AA18">
      <f>AF18-SUM(AB18:AC18)</f>
    </nc>
  </rcc>
  <rcc rId="334" sId="8">
    <nc r="AB18">
      <f>'havi összesítő'!BC18</f>
    </nc>
  </rcc>
  <rcc rId="335" sId="8">
    <nc r="AC18">
      <f>'havi összesítő'!BD18</f>
    </nc>
  </rcc>
  <rcc rId="336" sId="8">
    <nc r="AD18">
      <f>'havi összesítő'!BB18</f>
    </nc>
  </rcc>
  <rcc rId="337" sId="8">
    <nc r="AE18">
      <f>'havi összesítő'!BG18</f>
    </nc>
  </rcc>
  <rcc rId="338" sId="8">
    <nc r="AF18">
      <f>'havi összesítő'!BE18</f>
    </nc>
  </rcc>
  <rcc rId="339" sId="8">
    <nc r="AA19">
      <f>AF19-SUM(AB19:AC19)</f>
    </nc>
  </rcc>
  <rcc rId="340" sId="8">
    <nc r="AB19">
      <f>'havi összesítő'!BC19</f>
    </nc>
  </rcc>
  <rcc rId="341" sId="8">
    <nc r="AC19">
      <f>'havi összesítő'!BD19</f>
    </nc>
  </rcc>
  <rcc rId="342" sId="8">
    <nc r="AD19">
      <f>'havi összesítő'!BB19</f>
    </nc>
  </rcc>
  <rcc rId="343" sId="8">
    <nc r="AE19">
      <f>'havi összesítő'!BG19</f>
    </nc>
  </rcc>
  <rcc rId="344" sId="8">
    <nc r="AF19">
      <f>'havi összesítő'!BE19</f>
    </nc>
  </rcc>
  <rcc rId="345" sId="8">
    <nc r="AA20">
      <f>AF20-SUM(AB20:AC20)</f>
    </nc>
  </rcc>
  <rcc rId="346" sId="8">
    <nc r="AB20">
      <f>'havi összesítő'!BC20</f>
    </nc>
  </rcc>
  <rcc rId="347" sId="8">
    <nc r="AC20">
      <f>'havi összesítő'!BD20</f>
    </nc>
  </rcc>
  <rcc rId="348" sId="8">
    <nc r="AD20">
      <f>'havi összesítő'!BB20</f>
    </nc>
  </rcc>
  <rcc rId="349" sId="8">
    <nc r="AE20">
      <f>'havi összesítő'!BG20</f>
    </nc>
  </rcc>
  <rcc rId="350" sId="8">
    <nc r="AF20">
      <f>'havi összesítő'!BE20</f>
    </nc>
  </rcc>
  <rcc rId="351" sId="8">
    <nc r="AA21">
      <f>AF21-SUM(AB21:AC21)</f>
    </nc>
  </rcc>
  <rcc rId="352" sId="8">
    <nc r="AB21">
      <f>'havi összesítő'!BC21</f>
    </nc>
  </rcc>
  <rcc rId="353" sId="8">
    <nc r="AC21">
      <f>'havi összesítő'!BD21</f>
    </nc>
  </rcc>
  <rcc rId="354" sId="8">
    <nc r="AD21">
      <f>'havi összesítő'!BB21</f>
    </nc>
  </rcc>
  <rcc rId="355" sId="8">
    <nc r="AE21">
      <f>'havi összesítő'!BG21</f>
    </nc>
  </rcc>
  <rcc rId="356" sId="8">
    <nc r="AF21">
      <f>'havi összesítő'!BE21</f>
    </nc>
  </rcc>
  <rcc rId="357" sId="8">
    <nc r="AA22">
      <f>AF22-SUM(AB22:AC22)</f>
    </nc>
  </rcc>
  <rcc rId="358" sId="8">
    <nc r="AB22">
      <f>'havi összesítő'!BC22</f>
    </nc>
  </rcc>
  <rcc rId="359" sId="8">
    <nc r="AC22">
      <f>'havi összesítő'!BD22</f>
    </nc>
  </rcc>
  <rcc rId="360" sId="8">
    <nc r="AD22">
      <f>'havi összesítő'!BB22</f>
    </nc>
  </rcc>
  <rcc rId="361" sId="8">
    <nc r="AE22">
      <f>'havi összesítő'!BG22</f>
    </nc>
  </rcc>
  <rcc rId="362" sId="8">
    <nc r="AF22">
      <f>'havi összesítő'!BE22</f>
    </nc>
  </rcc>
  <rcc rId="363" sId="8">
    <nc r="AA23">
      <f>AF23-SUM(AB23:AC23)</f>
    </nc>
  </rcc>
  <rcc rId="364" sId="8">
    <nc r="AB23">
      <f>'havi összesítő'!BC23</f>
    </nc>
  </rcc>
  <rcc rId="365" sId="8">
    <nc r="AC23">
      <f>'havi összesítő'!BD23</f>
    </nc>
  </rcc>
  <rcc rId="366" sId="8">
    <nc r="AD23">
      <f>'havi összesítő'!BB23</f>
    </nc>
  </rcc>
  <rcc rId="367" sId="8">
    <nc r="AE23">
      <f>'havi összesítő'!BG23</f>
    </nc>
  </rcc>
  <rcc rId="368" sId="8">
    <nc r="AF23">
      <f>'havi összesítő'!BE23</f>
    </nc>
  </rcc>
  <rcc rId="369" sId="8">
    <nc r="AA24">
      <f>AF24-SUM(AB24:AC24)</f>
    </nc>
  </rcc>
  <rcc rId="370" sId="8">
    <nc r="AB24">
      <f>'havi összesítő'!BC24</f>
    </nc>
  </rcc>
  <rcc rId="371" sId="8">
    <nc r="AC24">
      <f>'havi összesítő'!BD24</f>
    </nc>
  </rcc>
  <rcc rId="372" sId="8">
    <nc r="AD24">
      <f>'havi összesítő'!BB24</f>
    </nc>
  </rcc>
  <rcc rId="373" sId="8">
    <nc r="AE24">
      <f>'havi összesítő'!BG24</f>
    </nc>
  </rcc>
  <rcc rId="374" sId="8">
    <nc r="AF24">
      <f>'havi összesítő'!BE24</f>
    </nc>
  </rcc>
  <rcc rId="375" sId="8">
    <nc r="AA25">
      <f>AF25-SUM(AB25:AC25)</f>
    </nc>
  </rcc>
  <rcc rId="376" sId="8">
    <nc r="AB25">
      <f>'havi összesítő'!BC25</f>
    </nc>
  </rcc>
  <rcc rId="377" sId="8">
    <nc r="AC25">
      <f>'havi összesítő'!BD25</f>
    </nc>
  </rcc>
  <rcc rId="378" sId="8">
    <nc r="AD25">
      <f>'havi összesítő'!BB25</f>
    </nc>
  </rcc>
  <rcc rId="379" sId="8">
    <nc r="AE25">
      <f>'havi összesítő'!BG25</f>
    </nc>
  </rcc>
  <rcc rId="380" sId="8">
    <nc r="AF25">
      <f>'havi összesítő'!BE25</f>
    </nc>
  </rcc>
  <rcc rId="381" sId="8">
    <nc r="AA26">
      <f>AF26-SUM(AB26:AC26)</f>
    </nc>
  </rcc>
  <rcc rId="382" sId="8">
    <nc r="AB26">
      <f>'havi összesítő'!BC26</f>
    </nc>
  </rcc>
  <rcc rId="383" sId="8">
    <nc r="AC26">
      <f>'havi összesítő'!BD26</f>
    </nc>
  </rcc>
  <rcc rId="384" sId="8">
    <nc r="AD26">
      <f>'havi összesítő'!BB26</f>
    </nc>
  </rcc>
  <rcc rId="385" sId="8">
    <nc r="AE26">
      <f>'havi összesítő'!BG26</f>
    </nc>
  </rcc>
  <rcc rId="386" sId="8">
    <nc r="AF26">
      <f>'havi összesítő'!BE26</f>
    </nc>
  </rcc>
  <rcc rId="387" sId="8">
    <nc r="AA27">
      <f>AF27-SUM(AB27:AC27)</f>
    </nc>
  </rcc>
  <rcc rId="388" sId="8">
    <nc r="AB27">
      <f>'havi összesítő'!BC27</f>
    </nc>
  </rcc>
  <rcc rId="389" sId="8">
    <nc r="AC27">
      <f>'havi összesítő'!BD27</f>
    </nc>
  </rcc>
  <rcc rId="390" sId="8">
    <nc r="AD27">
      <f>'havi összesítő'!BB27</f>
    </nc>
  </rcc>
  <rcc rId="391" sId="8">
    <nc r="AE27">
      <f>'havi összesítő'!BG27</f>
    </nc>
  </rcc>
  <rcc rId="392" sId="8">
    <nc r="AF27">
      <f>'havi összesítő'!BE27</f>
    </nc>
  </rcc>
  <rcc rId="393" sId="8">
    <nc r="AA28">
      <f>AF28-SUM(AB28:AC28)</f>
    </nc>
  </rcc>
  <rcc rId="394" sId="8">
    <nc r="AB28">
      <f>'havi összesítő'!BC28</f>
    </nc>
  </rcc>
  <rcc rId="395" sId="8">
    <nc r="AC28">
      <f>'havi összesítő'!BD28</f>
    </nc>
  </rcc>
  <rcc rId="396" sId="8">
    <nc r="AD28">
      <f>'havi összesítő'!BB28</f>
    </nc>
  </rcc>
  <rcc rId="397" sId="8">
    <nc r="AE28">
      <f>'havi összesítő'!BG28</f>
    </nc>
  </rcc>
  <rcc rId="398" sId="8">
    <nc r="AF28">
      <f>'havi összesítő'!BE28</f>
    </nc>
  </rcc>
  <rcc rId="399" sId="8">
    <nc r="AA29">
      <f>AF29-SUM(AB29:AC29)</f>
    </nc>
  </rcc>
  <rcc rId="400" sId="8">
    <nc r="AB29">
      <f>'havi összesítő'!BC29</f>
    </nc>
  </rcc>
  <rcc rId="401" sId="8">
    <nc r="AC29">
      <f>'havi összesítő'!BD29</f>
    </nc>
  </rcc>
  <rcc rId="402" sId="8">
    <nc r="AD29">
      <f>'havi összesítő'!BB29</f>
    </nc>
  </rcc>
  <rcc rId="403" sId="8">
    <nc r="AE29">
      <f>'havi összesítő'!BG29</f>
    </nc>
  </rcc>
  <rcc rId="404" sId="8">
    <nc r="AF29">
      <f>'havi összesítő'!BE29</f>
    </nc>
  </rcc>
  <rcc rId="405" sId="8">
    <nc r="AA30">
      <f>AF30-SUM(AB30:AC30)</f>
    </nc>
  </rcc>
  <rcc rId="406" sId="8">
    <nc r="AB30">
      <f>'havi összesítő'!BC30</f>
    </nc>
  </rcc>
  <rcc rId="407" sId="8">
    <nc r="AC30">
      <f>'havi összesítő'!BD30</f>
    </nc>
  </rcc>
  <rcc rId="408" sId="8">
    <nc r="AD30">
      <f>'havi összesítő'!BB30</f>
    </nc>
  </rcc>
  <rcc rId="409" sId="8">
    <nc r="AE30">
      <f>'havi összesítő'!BG30</f>
    </nc>
  </rcc>
  <rcc rId="410" sId="8">
    <nc r="AF30">
      <f>'havi összesítő'!BE30</f>
    </nc>
  </rcc>
  <rcc rId="411" sId="8">
    <nc r="AA31">
      <f>AF31-SUM(AB31:AC31)</f>
    </nc>
  </rcc>
  <rcc rId="412" sId="8">
    <nc r="AB31">
      <f>'havi összesítő'!BC31</f>
    </nc>
  </rcc>
  <rcc rId="413" sId="8">
    <nc r="AC31">
      <f>'havi összesítő'!BD31</f>
    </nc>
  </rcc>
  <rcc rId="414" sId="8">
    <nc r="AD31">
      <f>'havi összesítő'!BB31</f>
    </nc>
  </rcc>
  <rcc rId="415" sId="8">
    <nc r="AE31">
      <f>'havi összesítő'!BG31</f>
    </nc>
  </rcc>
  <rcc rId="416" sId="8">
    <nc r="AF31">
      <f>'havi összesítő'!BE31</f>
    </nc>
  </rcc>
  <rcc rId="417" sId="8">
    <nc r="AA32">
      <f>AF32-SUM(AB32:AC32)</f>
    </nc>
  </rcc>
  <rcc rId="418" sId="8">
    <nc r="AB32">
      <f>'havi összesítő'!BC32</f>
    </nc>
  </rcc>
  <rcc rId="419" sId="8">
    <nc r="AC32">
      <f>'havi összesítő'!BD32</f>
    </nc>
  </rcc>
  <rcc rId="420" sId="8">
    <nc r="AD32">
      <f>'havi összesítő'!BB32</f>
    </nc>
  </rcc>
  <rcc rId="421" sId="8">
    <nc r="AE32">
      <f>'havi összesítő'!BG32</f>
    </nc>
  </rcc>
  <rcc rId="422" sId="8">
    <nc r="AF32">
      <f>'havi összesítő'!BE32</f>
    </nc>
  </rcc>
  <rcc rId="423" sId="8">
    <nc r="AA33">
      <f>AF33-SUM(AB33:AC33)</f>
    </nc>
  </rcc>
  <rcc rId="424" sId="8">
    <nc r="AB33">
      <f>'havi összesítő'!BC33</f>
    </nc>
  </rcc>
  <rcc rId="425" sId="8">
    <nc r="AC33">
      <f>'havi összesítő'!BD33</f>
    </nc>
  </rcc>
  <rcc rId="426" sId="8">
    <nc r="AD33">
      <f>'havi összesítő'!BB33</f>
    </nc>
  </rcc>
  <rcc rId="427" sId="8">
    <nc r="AE33">
      <f>'havi összesítő'!BG33</f>
    </nc>
  </rcc>
  <rcc rId="428" sId="8">
    <nc r="AF33">
      <f>'havi összesítő'!BE33</f>
    </nc>
  </rcc>
  <rcc rId="429" sId="8">
    <nc r="AA34">
      <f>AF34-SUM(AB34:AC34)</f>
    </nc>
  </rcc>
  <rcc rId="430" sId="8">
    <nc r="AB34">
      <f>'havi összesítő'!BC34</f>
    </nc>
  </rcc>
  <rcc rId="431" sId="8">
    <nc r="AC34">
      <f>'havi összesítő'!BD34</f>
    </nc>
  </rcc>
  <rcc rId="432" sId="8">
    <nc r="AD34">
      <f>'havi összesítő'!BB34</f>
    </nc>
  </rcc>
  <rcc rId="433" sId="8">
    <nc r="AE34">
      <f>'havi összesítő'!BG34</f>
    </nc>
  </rcc>
  <rcc rId="434" sId="8">
    <nc r="AF34">
      <f>'havi összesítő'!BE34</f>
    </nc>
  </rcc>
  <rcc rId="435" sId="8">
    <nc r="AA35">
      <f>AF35-SUM(AB35:AC35)</f>
    </nc>
  </rcc>
  <rcc rId="436" sId="8">
    <nc r="AB35">
      <f>'havi összesítő'!BC35</f>
    </nc>
  </rcc>
  <rcc rId="437" sId="8">
    <nc r="AC35">
      <f>'havi összesítő'!BD35</f>
    </nc>
  </rcc>
  <rcc rId="438" sId="8">
    <nc r="AD35">
      <f>'havi összesítő'!BB35</f>
    </nc>
  </rcc>
  <rcc rId="439" sId="8">
    <nc r="AE35">
      <f>'havi összesítő'!BG35</f>
    </nc>
  </rcc>
  <rcc rId="440" sId="8">
    <nc r="AF35">
      <f>'havi összesítő'!BE35</f>
    </nc>
  </rcc>
  <rcc rId="441" sId="8">
    <nc r="AA36">
      <f>AF36-SUM(AB36:AC36)</f>
    </nc>
  </rcc>
  <rcc rId="442" sId="8">
    <nc r="AB36">
      <f>'havi összesítő'!BC36</f>
    </nc>
  </rcc>
  <rcc rId="443" sId="8">
    <nc r="AC36">
      <f>'havi összesítő'!BD36</f>
    </nc>
  </rcc>
  <rcc rId="444" sId="8">
    <nc r="AD36">
      <f>'havi összesítő'!BB36</f>
    </nc>
  </rcc>
  <rcc rId="445" sId="8">
    <nc r="AE36">
      <f>'havi összesítő'!BG36</f>
    </nc>
  </rcc>
  <rcc rId="446" sId="8">
    <nc r="AF36">
      <f>'havi összesítő'!BE36</f>
    </nc>
  </rcc>
  <rcc rId="447" sId="8">
    <nc r="AA37">
      <f>AF37-SUM(AB37:AC37)</f>
    </nc>
  </rcc>
  <rcc rId="448" sId="8">
    <nc r="AB37">
      <f>'havi összesítő'!BC37</f>
    </nc>
  </rcc>
  <rcc rId="449" sId="8">
    <nc r="AC37">
      <f>'havi összesítő'!BD37</f>
    </nc>
  </rcc>
  <rcc rId="450" sId="8">
    <nc r="AD37">
      <f>'havi összesítő'!BB37</f>
    </nc>
  </rcc>
  <rcc rId="451" sId="8">
    <nc r="AE37">
      <f>'havi összesítő'!BG37</f>
    </nc>
  </rcc>
  <rcc rId="452" sId="8">
    <nc r="AF37">
      <f>'havi összesítő'!BE37</f>
    </nc>
  </rcc>
  <rcc rId="453" sId="8">
    <nc r="AA38">
      <f>AF38-SUM(AB38:AC38)</f>
    </nc>
  </rcc>
  <rcc rId="454" sId="8">
    <nc r="AB38">
      <f>'havi összesítő'!BC38</f>
    </nc>
  </rcc>
  <rcc rId="455" sId="8">
    <nc r="AC38">
      <f>'havi összesítő'!BD38</f>
    </nc>
  </rcc>
  <rcc rId="456" sId="8">
    <nc r="AD38">
      <f>'havi összesítő'!BB38</f>
    </nc>
  </rcc>
  <rcc rId="457" sId="8">
    <nc r="AE38">
      <f>'havi összesítő'!BG38</f>
    </nc>
  </rcc>
  <rcc rId="458" sId="8">
    <nc r="AF38">
      <f>'havi összesítő'!BE38</f>
    </nc>
  </rcc>
  <rcc rId="459" sId="8">
    <nc r="AA39">
      <f>AF39-SUM(AB39:AC39)</f>
    </nc>
  </rcc>
  <rcc rId="460" sId="8">
    <nc r="AB39">
      <f>'havi összesítő'!BC39</f>
    </nc>
  </rcc>
  <rcc rId="461" sId="8">
    <nc r="AC39">
      <f>'havi összesítő'!BD39</f>
    </nc>
  </rcc>
  <rcc rId="462" sId="8">
    <nc r="AD39">
      <f>'havi összesítő'!BB39</f>
    </nc>
  </rcc>
  <rcc rId="463" sId="8">
    <nc r="AE39">
      <f>'havi összesítő'!BG39</f>
    </nc>
  </rcc>
  <rcc rId="464" sId="8">
    <nc r="AF39">
      <f>'havi összesítő'!BE39</f>
    </nc>
  </rcc>
  <rcc rId="465" sId="8">
    <nc r="AA40">
      <f>AF40-SUM(AB40:AC40)</f>
    </nc>
  </rcc>
  <rcc rId="466" sId="8">
    <nc r="AB40">
      <f>'havi összesítő'!BC40</f>
    </nc>
  </rcc>
  <rcc rId="467" sId="8">
    <nc r="AC40">
      <f>'havi összesítő'!BD40</f>
    </nc>
  </rcc>
  <rcc rId="468" sId="8">
    <nc r="AD40">
      <f>'havi összesítő'!BB40</f>
    </nc>
  </rcc>
  <rcc rId="469" sId="8">
    <nc r="AE40">
      <f>'havi összesítő'!BG40</f>
    </nc>
  </rcc>
  <rcc rId="470" sId="8">
    <nc r="AF40">
      <f>'havi összesítő'!BE40</f>
    </nc>
  </rcc>
  <rcc rId="471" sId="8">
    <nc r="AA41">
      <f>AF41-SUM(AB41:AC41)</f>
    </nc>
  </rcc>
  <rcc rId="472" sId="8">
    <nc r="AB41">
      <f>'havi összesítő'!BC41</f>
    </nc>
  </rcc>
  <rcc rId="473" sId="8">
    <nc r="AC41">
      <f>'havi összesítő'!BD41</f>
    </nc>
  </rcc>
  <rcc rId="474" sId="8">
    <nc r="AD41">
      <f>'havi összesítő'!BB41</f>
    </nc>
  </rcc>
  <rcc rId="475" sId="8">
    <nc r="AE41">
      <f>'havi összesítő'!BG41</f>
    </nc>
  </rcc>
  <rcc rId="476" sId="8">
    <nc r="AF41">
      <f>'havi összesítő'!BE41</f>
    </nc>
  </rcc>
  <rcc rId="477" sId="8">
    <nc r="AA42">
      <f>AF42-SUM(AB42:AC42)</f>
    </nc>
  </rcc>
  <rcc rId="478" sId="8">
    <nc r="AB42">
      <f>'havi összesítő'!BC42</f>
    </nc>
  </rcc>
  <rcc rId="479" sId="8">
    <nc r="AC42">
      <f>'havi összesítő'!BD42</f>
    </nc>
  </rcc>
  <rcc rId="480" sId="8">
    <nc r="AD42">
      <f>'havi összesítő'!BB42</f>
    </nc>
  </rcc>
  <rcc rId="481" sId="8">
    <nc r="AE42">
      <f>'havi összesítő'!BG42</f>
    </nc>
  </rcc>
  <rcc rId="482" sId="8">
    <nc r="AF42">
      <f>'havi összesítő'!BE42</f>
    </nc>
  </rcc>
  <rcc rId="483" sId="8">
    <nc r="AA43">
      <f>AF43-SUM(AB43:AC43)</f>
    </nc>
  </rcc>
  <rcc rId="484" sId="8">
    <nc r="AB43">
      <f>'havi összesítő'!BC43</f>
    </nc>
  </rcc>
  <rcc rId="485" sId="8">
    <nc r="AC43">
      <f>'havi összesítő'!BD43</f>
    </nc>
  </rcc>
  <rcc rId="486" sId="8">
    <nc r="AD43">
      <f>'havi összesítő'!BB43</f>
    </nc>
  </rcc>
  <rcc rId="487" sId="8">
    <nc r="AE43">
      <f>'havi összesítő'!BG43</f>
    </nc>
  </rcc>
  <rcc rId="488" sId="8">
    <nc r="AF43">
      <f>'havi összesítő'!BE43</f>
    </nc>
  </rcc>
  <rcc rId="489" sId="8">
    <nc r="AA44">
      <f>AF44-SUM(AB44:AC44)</f>
    </nc>
  </rcc>
  <rcc rId="490" sId="8">
    <nc r="AB44">
      <f>'havi összesítő'!BC44</f>
    </nc>
  </rcc>
  <rcc rId="491" sId="8">
    <nc r="AC44">
      <f>'havi összesítő'!BD44</f>
    </nc>
  </rcc>
  <rcc rId="492" sId="8">
    <nc r="AD44">
      <f>'havi összesítő'!BB44</f>
    </nc>
  </rcc>
  <rcc rId="493" sId="8">
    <nc r="AE44">
      <f>'havi összesítő'!BG44</f>
    </nc>
  </rcc>
  <rcc rId="494" sId="8">
    <nc r="AF44">
      <f>'havi összesítő'!BE44</f>
    </nc>
  </rcc>
  <rcc rId="495" sId="8">
    <nc r="AA45">
      <f>AF45-SUM(AB45:AC45)</f>
    </nc>
  </rcc>
  <rcc rId="496" sId="8">
    <nc r="AB45">
      <f>'havi összesítő'!BC45</f>
    </nc>
  </rcc>
  <rcc rId="497" sId="8">
    <nc r="AC45">
      <f>'havi összesítő'!BD45</f>
    </nc>
  </rcc>
  <rcc rId="498" sId="8">
    <nc r="AD45">
      <f>'havi összesítő'!BB45</f>
    </nc>
  </rcc>
  <rcc rId="499" sId="8">
    <nc r="AE45">
      <f>'havi összesítő'!BG45</f>
    </nc>
  </rcc>
  <rcc rId="500" sId="8">
    <nc r="AF45">
      <f>'havi összesítő'!BE45</f>
    </nc>
  </rcc>
  <rcc rId="501" sId="8">
    <nc r="AA46">
      <f>AF46-SUM(AB46:AC46)</f>
    </nc>
  </rcc>
  <rcc rId="502" sId="8">
    <nc r="AB46">
      <f>'havi összesítő'!BC46</f>
    </nc>
  </rcc>
  <rcc rId="503" sId="8">
    <nc r="AC46">
      <f>'havi összesítő'!BD46</f>
    </nc>
  </rcc>
  <rcc rId="504" sId="8">
    <nc r="AD46">
      <f>'havi összesítő'!BB46</f>
    </nc>
  </rcc>
  <rcc rId="505" sId="8">
    <nc r="AE46">
      <f>'havi összesítő'!BG46</f>
    </nc>
  </rcc>
  <rcc rId="506" sId="8">
    <nc r="AF46">
      <f>'havi összesítő'!BE46</f>
    </nc>
  </rcc>
  <rcc rId="507" sId="8">
    <nc r="AA47">
      <f>AF47-SUM(AB47:AC47)</f>
    </nc>
  </rcc>
  <rcc rId="508" sId="8">
    <nc r="AB47">
      <f>'havi összesítő'!BC47</f>
    </nc>
  </rcc>
  <rcc rId="509" sId="8">
    <nc r="AC47">
      <f>'havi összesítő'!BD47</f>
    </nc>
  </rcc>
  <rcc rId="510" sId="8">
    <nc r="AD47">
      <f>'havi összesítő'!BB47</f>
    </nc>
  </rcc>
  <rcc rId="511" sId="8">
    <nc r="AE47">
      <f>'havi összesítő'!BG47</f>
    </nc>
  </rcc>
  <rcc rId="512" sId="8">
    <nc r="AF47">
      <f>'havi összesítő'!BE47</f>
    </nc>
  </rcc>
  <rcc rId="513" sId="8">
    <nc r="AA50">
      <f>AF50-SUM(AB50:AC50)</f>
    </nc>
  </rcc>
  <rcc rId="514" sId="8">
    <nc r="AB50">
      <f>'havi összesítő'!BC50</f>
    </nc>
  </rcc>
  <rcc rId="515" sId="8">
    <nc r="AC50">
      <f>'havi összesítő'!BD50</f>
    </nc>
  </rcc>
  <rcc rId="516" sId="8">
    <nc r="AD50">
      <f>'havi összesítő'!BB50</f>
    </nc>
  </rcc>
  <rcc rId="517" sId="8">
    <nc r="AE50">
      <f>'havi összesítő'!BG50</f>
    </nc>
  </rcc>
  <rcc rId="518" sId="8">
    <nc r="AF50">
      <f>'havi összesítő'!BE50</f>
    </nc>
  </rcc>
  <rcc rId="519" sId="8">
    <nc r="AA51">
      <f>AF51-SUM(AB51:AC51)</f>
    </nc>
  </rcc>
  <rcc rId="520" sId="8">
    <nc r="AB51">
      <f>'havi összesítő'!BC51</f>
    </nc>
  </rcc>
  <rcc rId="521" sId="8">
    <nc r="AC51">
      <f>'havi összesítő'!BD51</f>
    </nc>
  </rcc>
  <rcc rId="522" sId="8">
    <nc r="AD51">
      <f>'havi összesítő'!BB51</f>
    </nc>
  </rcc>
  <rcc rId="523" sId="8">
    <nc r="AE51">
      <f>'havi összesítő'!BG51</f>
    </nc>
  </rcc>
  <rcc rId="524" sId="8">
    <nc r="AF51">
      <f>'havi összesítő'!BE51</f>
    </nc>
  </rcc>
  <rcc rId="525" sId="8">
    <nc r="AA52">
      <f>AF52-SUM(AB52:AC52)</f>
    </nc>
  </rcc>
  <rcc rId="526" sId="8">
    <nc r="AB52">
      <f>'havi összesítő'!BC52</f>
    </nc>
  </rcc>
  <rcc rId="527" sId="8">
    <nc r="AC52">
      <f>'havi összesítő'!BD52</f>
    </nc>
  </rcc>
  <rcc rId="528" sId="8">
    <nc r="AD52">
      <f>'havi összesítő'!BB52</f>
    </nc>
  </rcc>
  <rcc rId="529" sId="8">
    <nc r="AE52">
      <f>'havi összesítő'!BG52</f>
    </nc>
  </rcc>
  <rcc rId="530" sId="8">
    <nc r="AF52">
      <f>'havi összesítő'!BE52</f>
    </nc>
  </rcc>
  <rcc rId="531" sId="8">
    <nc r="AA53">
      <f>AF53-SUM(AB53:AC53)</f>
    </nc>
  </rcc>
  <rcc rId="532" sId="8">
    <nc r="AB53">
      <f>'havi összesítő'!BC53</f>
    </nc>
  </rcc>
  <rcc rId="533" sId="8">
    <nc r="AC53">
      <f>'havi összesítő'!BD53</f>
    </nc>
  </rcc>
  <rcc rId="534" sId="8">
    <nc r="AD53">
      <f>'havi összesítő'!BB53</f>
    </nc>
  </rcc>
  <rcc rId="535" sId="8">
    <nc r="AE53">
      <f>'havi összesítő'!BG53</f>
    </nc>
  </rcc>
  <rcc rId="536" sId="8">
    <nc r="AF53">
      <f>'havi összesítő'!BE53</f>
    </nc>
  </rcc>
  <rcc rId="537" sId="8">
    <nc r="AA54">
      <f>AF54-SUM(AB54:AC54)</f>
    </nc>
  </rcc>
  <rcc rId="538" sId="8">
    <nc r="AB54">
      <f>'havi összesítő'!BC54</f>
    </nc>
  </rcc>
  <rcc rId="539" sId="8">
    <nc r="AC54">
      <f>'havi összesítő'!BD54</f>
    </nc>
  </rcc>
  <rcc rId="540" sId="8">
    <nc r="AD54">
      <f>'havi összesítő'!BB54</f>
    </nc>
  </rcc>
  <rcc rId="541" sId="8">
    <nc r="AE54">
      <f>'havi összesítő'!BG54</f>
    </nc>
  </rcc>
  <rcc rId="542" sId="8">
    <nc r="AF54">
      <f>'havi összesítő'!BE54</f>
    </nc>
  </rcc>
  <rcc rId="543" sId="8">
    <nc r="AA55">
      <f>AF55-SUM(AB55:AC55)</f>
    </nc>
  </rcc>
  <rcc rId="544" sId="8">
    <nc r="AB55">
      <f>'havi összesítő'!BC55</f>
    </nc>
  </rcc>
  <rcc rId="545" sId="8">
    <nc r="AC55">
      <f>'havi összesítő'!BD55</f>
    </nc>
  </rcc>
  <rcc rId="546" sId="8">
    <nc r="AD55">
      <f>'havi összesítő'!BB55</f>
    </nc>
  </rcc>
  <rcc rId="547" sId="8">
    <nc r="AE55">
      <f>'havi összesítő'!BG55</f>
    </nc>
  </rcc>
  <rcc rId="548" sId="8">
    <nc r="AF55">
      <f>'havi összesítő'!BE55</f>
    </nc>
  </rcc>
  <rcc rId="549" sId="8">
    <nc r="AA56">
      <f>AF56-SUM(AB56:AC56)</f>
    </nc>
  </rcc>
  <rcc rId="550" sId="8">
    <nc r="AB56">
      <f>'havi összesítő'!BC56</f>
    </nc>
  </rcc>
  <rcc rId="551" sId="8">
    <nc r="AC56">
      <f>'havi összesítő'!BD56</f>
    </nc>
  </rcc>
  <rcc rId="552" sId="8">
    <nc r="AD56">
      <f>'havi összesítő'!BB56</f>
    </nc>
  </rcc>
  <rcc rId="553" sId="8">
    <nc r="AE56">
      <f>'havi összesítő'!BG56</f>
    </nc>
  </rcc>
  <rcc rId="554" sId="8">
    <nc r="AF56">
      <f>'havi összesítő'!BE56</f>
    </nc>
  </rcc>
  <rcc rId="555" sId="8">
    <nc r="AA57">
      <f>AF57-SUM(AB57:AC57)</f>
    </nc>
  </rcc>
  <rcc rId="556" sId="8">
    <nc r="AB57">
      <f>'havi összesítő'!BC57</f>
    </nc>
  </rcc>
  <rcc rId="557" sId="8">
    <nc r="AC57">
      <f>'havi összesítő'!BD57</f>
    </nc>
  </rcc>
  <rcc rId="558" sId="8">
    <nc r="AD57">
      <f>'havi összesítő'!BB57</f>
    </nc>
  </rcc>
  <rcc rId="559" sId="8">
    <nc r="AE57">
      <f>'havi összesítő'!BG57</f>
    </nc>
  </rcc>
  <rcc rId="560" sId="8">
    <nc r="AF57">
      <f>'havi összesítő'!BE57</f>
    </nc>
  </rcc>
  <rcc rId="561" sId="8">
    <nc r="AA58">
      <f>AF58-SUM(AB58:AC58)</f>
    </nc>
  </rcc>
  <rcc rId="562" sId="8">
    <nc r="AB58">
      <f>'havi összesítő'!BC58</f>
    </nc>
  </rcc>
  <rcc rId="563" sId="8">
    <nc r="AC58">
      <f>'havi összesítő'!BD58</f>
    </nc>
  </rcc>
  <rcc rId="564" sId="8">
    <nc r="AD58">
      <f>'havi összesítő'!BB58</f>
    </nc>
  </rcc>
  <rcc rId="565" sId="8">
    <nc r="AE58">
      <f>'havi összesítő'!BG58</f>
    </nc>
  </rcc>
  <rcc rId="566" sId="8">
    <nc r="AF58">
      <f>'havi összesítő'!BE58</f>
    </nc>
  </rcc>
  <rcc rId="567" sId="8">
    <nc r="AA59">
      <f>AF59-SUM(AB59:AC59)</f>
    </nc>
  </rcc>
  <rcc rId="568" sId="8">
    <nc r="AB59">
      <f>'havi összesítő'!BC59</f>
    </nc>
  </rcc>
  <rcc rId="569" sId="8">
    <nc r="AC59">
      <f>'havi összesítő'!BD59</f>
    </nc>
  </rcc>
  <rcc rId="570" sId="8">
    <nc r="AD59">
      <f>'havi összesítő'!BB59</f>
    </nc>
  </rcc>
  <rcc rId="571" sId="8">
    <nc r="AE59">
      <f>'havi összesítő'!BG59</f>
    </nc>
  </rcc>
  <rcc rId="572" sId="8">
    <nc r="AF59">
      <f>'havi összesítő'!BE59</f>
    </nc>
  </rcc>
  <rcc rId="573" sId="8">
    <nc r="AA60">
      <f>AF60-SUM(AB60:AC60)</f>
    </nc>
  </rcc>
  <rcc rId="574" sId="8">
    <nc r="AB60">
      <f>'havi összesítő'!BC60</f>
    </nc>
  </rcc>
  <rcc rId="575" sId="8">
    <nc r="AC60">
      <f>'havi összesítő'!BD60</f>
    </nc>
  </rcc>
  <rcc rId="576" sId="8">
    <nc r="AD60">
      <f>'havi összesítő'!BB60</f>
    </nc>
  </rcc>
  <rcc rId="577" sId="8">
    <nc r="AE60">
      <f>'havi összesítő'!BG60</f>
    </nc>
  </rcc>
  <rcc rId="578" sId="8">
    <nc r="AF60">
      <f>'havi összesítő'!BE60</f>
    </nc>
  </rcc>
  <rcc rId="579" sId="8">
    <nc r="AA61">
      <f>AF61-SUM(AB61:AC61)</f>
    </nc>
  </rcc>
  <rcc rId="580" sId="8">
    <nc r="AB61">
      <f>'havi összesítő'!BC61</f>
    </nc>
  </rcc>
  <rcc rId="581" sId="8">
    <nc r="AC61">
      <f>'havi összesítő'!BD61</f>
    </nc>
  </rcc>
  <rcc rId="582" sId="8">
    <nc r="AD61">
      <f>'havi összesítő'!BB61</f>
    </nc>
  </rcc>
  <rcc rId="583" sId="8">
    <nc r="AE61">
      <f>'havi összesítő'!BG61</f>
    </nc>
  </rcc>
  <rcc rId="584" sId="8">
    <nc r="AF61">
      <f>'havi összesítő'!BE61</f>
    </nc>
  </rcc>
  <rcc rId="585" sId="8">
    <nc r="AA62">
      <f>AF62-SUM(AB62:AC62)</f>
    </nc>
  </rcc>
  <rcc rId="586" sId="8">
    <nc r="AB62">
      <f>'havi összesítő'!BC62</f>
    </nc>
  </rcc>
  <rcc rId="587" sId="8">
    <nc r="AC62">
      <f>'havi összesítő'!BD62</f>
    </nc>
  </rcc>
  <rcc rId="588" sId="8">
    <nc r="AD62">
      <f>'havi összesítő'!BB62</f>
    </nc>
  </rcc>
  <rcc rId="589" sId="8">
    <nc r="AE62">
      <f>'havi összesítő'!BG62</f>
    </nc>
  </rcc>
  <rcc rId="590" sId="8">
    <nc r="AF62">
      <f>'havi összesítő'!BE62</f>
    </nc>
  </rcc>
  <rcc rId="591" sId="8">
    <nc r="AA63">
      <f>AF63-SUM(AB63:AC63)</f>
    </nc>
  </rcc>
  <rcc rId="592" sId="8">
    <nc r="AB63">
      <f>'havi összesítő'!BC63</f>
    </nc>
  </rcc>
  <rcc rId="593" sId="8">
    <nc r="AC63">
      <f>'havi összesítő'!BD63</f>
    </nc>
  </rcc>
  <rcc rId="594" sId="8">
    <nc r="AD63">
      <f>'havi összesítő'!BB63</f>
    </nc>
  </rcc>
  <rcc rId="595" sId="8">
    <nc r="AE63">
      <f>'havi összesítő'!BG63</f>
    </nc>
  </rcc>
  <rcc rId="596" sId="8">
    <nc r="AF63">
      <f>'havi összesítő'!BE63</f>
    </nc>
  </rcc>
  <rcc rId="597" sId="8">
    <nc r="AA64">
      <f>AF64-SUM(AB64:AC64)</f>
    </nc>
  </rcc>
  <rcc rId="598" sId="8">
    <nc r="AB64">
      <f>'havi összesítő'!BC64</f>
    </nc>
  </rcc>
  <rcc rId="599" sId="8">
    <nc r="AC64">
      <f>'havi összesítő'!BD64</f>
    </nc>
  </rcc>
  <rcc rId="600" sId="8">
    <nc r="AD64">
      <f>'havi összesítő'!BB64</f>
    </nc>
  </rcc>
  <rcc rId="601" sId="8">
    <nc r="AE64">
      <f>'havi összesítő'!BG64</f>
    </nc>
  </rcc>
  <rcc rId="602" sId="8">
    <nc r="AF64">
      <f>'havi összesítő'!BE64</f>
    </nc>
  </rcc>
  <rcc rId="603" sId="8">
    <nc r="AA65">
      <f>AF65-SUM(AB65:AC65)</f>
    </nc>
  </rcc>
  <rcc rId="604" sId="8">
    <nc r="AB65">
      <f>'havi összesítő'!BC65</f>
    </nc>
  </rcc>
  <rcc rId="605" sId="8">
    <nc r="AC65">
      <f>'havi összesítő'!BD65</f>
    </nc>
  </rcc>
  <rcc rId="606" sId="8">
    <nc r="AD65">
      <f>'havi összesítő'!BB65</f>
    </nc>
  </rcc>
  <rcc rId="607" sId="8">
    <nc r="AE65">
      <f>'havi összesítő'!BG65</f>
    </nc>
  </rcc>
  <rcc rId="608" sId="8">
    <nc r="AF65">
      <f>'havi összesítő'!BE65</f>
    </nc>
  </rcc>
  <rcc rId="609" sId="8">
    <nc r="AA66">
      <f>AF66-SUM(AB66:AC66)</f>
    </nc>
  </rcc>
  <rcc rId="610" sId="8">
    <nc r="AB66">
      <f>'havi összesítő'!BC66</f>
    </nc>
  </rcc>
  <rcc rId="611" sId="8">
    <nc r="AC66">
      <f>'havi összesítő'!BD66</f>
    </nc>
  </rcc>
  <rcc rId="612" sId="8">
    <nc r="AD66">
      <f>'havi összesítő'!BB66</f>
    </nc>
  </rcc>
  <rcc rId="613" sId="8">
    <nc r="AE66">
      <f>'havi összesítő'!BG66</f>
    </nc>
  </rcc>
  <rcc rId="614" sId="8">
    <nc r="AF66">
      <f>'havi összesítő'!BE66</f>
    </nc>
  </rcc>
  <rcc rId="615" sId="8">
    <nc r="AA67">
      <f>AF67-SUM(AB67:AC67)</f>
    </nc>
  </rcc>
  <rcc rId="616" sId="8">
    <nc r="AB67">
      <f>'havi összesítő'!BC67</f>
    </nc>
  </rcc>
  <rcc rId="617" sId="8">
    <nc r="AC67">
      <f>'havi összesítő'!BD67</f>
    </nc>
  </rcc>
  <rcc rId="618" sId="8">
    <nc r="AD67">
      <f>'havi összesítő'!BB67</f>
    </nc>
  </rcc>
  <rcc rId="619" sId="8">
    <nc r="AE67">
      <f>'havi összesítő'!BG67</f>
    </nc>
  </rcc>
  <rcc rId="620" sId="8">
    <nc r="AF67">
      <f>'havi összesítő'!BE67</f>
    </nc>
  </rcc>
  <rcc rId="621" sId="8">
    <nc r="AA68">
      <f>AF68-SUM(AB68:AC68)</f>
    </nc>
  </rcc>
  <rcc rId="622" sId="8">
    <nc r="AB68">
      <f>'havi összesítő'!BC68</f>
    </nc>
  </rcc>
  <rcc rId="623" sId="8">
    <nc r="AC68">
      <f>'havi összesítő'!BD68</f>
    </nc>
  </rcc>
  <rcc rId="624" sId="8">
    <nc r="AD68">
      <f>'havi összesítő'!BB68</f>
    </nc>
  </rcc>
  <rcc rId="625" sId="8">
    <nc r="AE68">
      <f>'havi összesítő'!BG68</f>
    </nc>
  </rcc>
  <rcc rId="626" sId="8">
    <nc r="AF68">
      <f>'havi összesítő'!BE68</f>
    </nc>
  </rcc>
  <rcc rId="627" sId="8">
    <nc r="AA69">
      <f>AF69-SUM(AB69:AC69)</f>
    </nc>
  </rcc>
  <rcc rId="628" sId="8">
    <nc r="AB69">
      <f>'havi összesítő'!BC69</f>
    </nc>
  </rcc>
  <rcc rId="629" sId="8">
    <nc r="AC69">
      <f>'havi összesítő'!BD69</f>
    </nc>
  </rcc>
  <rcc rId="630" sId="8">
    <nc r="AD69">
      <f>'havi összesítő'!BB69</f>
    </nc>
  </rcc>
  <rcc rId="631" sId="8">
    <nc r="AE69">
      <f>'havi összesítő'!BG69</f>
    </nc>
  </rcc>
  <rcc rId="632" sId="8">
    <nc r="AF69">
      <f>'havi összesítő'!BE69</f>
    </nc>
  </rcc>
  <rcc rId="633" sId="8">
    <nc r="AA70">
      <f>AF70-SUM(AB70:AC70)</f>
    </nc>
  </rcc>
  <rcc rId="634" sId="8">
    <nc r="AB70">
      <f>'havi összesítő'!BC70</f>
    </nc>
  </rcc>
  <rcc rId="635" sId="8">
    <nc r="AC70">
      <f>'havi összesítő'!BD70</f>
    </nc>
  </rcc>
  <rcc rId="636" sId="8">
    <nc r="AD70">
      <f>'havi összesítő'!BB70</f>
    </nc>
  </rcc>
  <rcc rId="637" sId="8">
    <nc r="AE70">
      <f>'havi összesítő'!BG70</f>
    </nc>
  </rcc>
  <rcc rId="638" sId="8">
    <nc r="AF70">
      <f>'havi összesítő'!BE70</f>
    </nc>
  </rcc>
  <rcc rId="639" sId="8">
    <nc r="AA71">
      <f>AF71-SUM(AB71:AC71)</f>
    </nc>
  </rcc>
  <rcc rId="640" sId="8">
    <nc r="AB71">
      <f>'havi összesítő'!BC71</f>
    </nc>
  </rcc>
  <rcc rId="641" sId="8">
    <nc r="AC71">
      <f>'havi összesítő'!BD71</f>
    </nc>
  </rcc>
  <rcc rId="642" sId="8">
    <nc r="AD71">
      <f>'havi összesítő'!BB71</f>
    </nc>
  </rcc>
  <rcc rId="643" sId="8">
    <nc r="AE71">
      <f>'havi összesítő'!BG71</f>
    </nc>
  </rcc>
  <rcc rId="644" sId="8">
    <nc r="AF71">
      <f>'havi összesítő'!BE71</f>
    </nc>
  </rcc>
  <rcc rId="645" sId="8">
    <nc r="AA72">
      <f>AF72-SUM(AB72:AC72)</f>
    </nc>
  </rcc>
  <rcc rId="646" sId="8">
    <nc r="AB72">
      <f>'havi összesítő'!BC72</f>
    </nc>
  </rcc>
  <rcc rId="647" sId="8">
    <nc r="AC72">
      <f>'havi összesítő'!BD72</f>
    </nc>
  </rcc>
  <rcc rId="648" sId="8">
    <nc r="AD72">
      <f>'havi összesítő'!BB72</f>
    </nc>
  </rcc>
  <rcc rId="649" sId="8">
    <nc r="AE72">
      <f>'havi összesítő'!BG72</f>
    </nc>
  </rcc>
  <rcc rId="650" sId="8">
    <nc r="AF72">
      <f>'havi összesítő'!BE72</f>
    </nc>
  </rcc>
  <rcc rId="651" sId="8">
    <nc r="AA73">
      <f>AF73-SUM(AB73:AC73)</f>
    </nc>
  </rcc>
  <rcc rId="652" sId="8">
    <nc r="AB73">
      <f>'havi összesítő'!BC73</f>
    </nc>
  </rcc>
  <rcc rId="653" sId="8">
    <nc r="AC73">
      <f>'havi összesítő'!BD73</f>
    </nc>
  </rcc>
  <rcc rId="654" sId="8">
    <nc r="AD73">
      <f>'havi összesítő'!BB73</f>
    </nc>
  </rcc>
  <rcc rId="655" sId="8">
    <nc r="AE73">
      <f>'havi összesítő'!BG73</f>
    </nc>
  </rcc>
  <rcc rId="656" sId="8">
    <nc r="AF73">
      <f>'havi összesítő'!BE73</f>
    </nc>
  </rcc>
  <rcc rId="657" sId="8">
    <nc r="AA74">
      <f>AF74-SUM(AB74:AC74)</f>
    </nc>
  </rcc>
  <rcc rId="658" sId="8">
    <nc r="AB74">
      <f>'havi összesítő'!BC74</f>
    </nc>
  </rcc>
  <rcc rId="659" sId="8">
    <nc r="AC74">
      <f>'havi összesítő'!BD74</f>
    </nc>
  </rcc>
  <rcc rId="660" sId="8">
    <nc r="AD74">
      <f>'havi összesítő'!BB74</f>
    </nc>
  </rcc>
  <rcc rId="661" sId="8">
    <nc r="AE74">
      <f>'havi összesítő'!BG74</f>
    </nc>
  </rcc>
  <rcc rId="662" sId="8">
    <nc r="AF74">
      <f>'havi összesítő'!BE74</f>
    </nc>
  </rcc>
  <rcc rId="663" sId="8">
    <nc r="AA75">
      <f>AF75-SUM(AB75:AC75)</f>
    </nc>
  </rcc>
  <rcc rId="664" sId="8">
    <nc r="AB75">
      <f>'havi összesítő'!BC75</f>
    </nc>
  </rcc>
  <rcc rId="665" sId="8">
    <nc r="AC75">
      <f>'havi összesítő'!BD75</f>
    </nc>
  </rcc>
  <rcc rId="666" sId="8">
    <nc r="AD75">
      <f>'havi összesítő'!BB75</f>
    </nc>
  </rcc>
  <rcc rId="667" sId="8">
    <nc r="AE75">
      <f>'havi összesítő'!BG75</f>
    </nc>
  </rcc>
  <rcc rId="668" sId="8">
    <nc r="AF75">
      <f>'havi összesítő'!BE75</f>
    </nc>
  </rcc>
  <rcc rId="669" sId="8">
    <nc r="AA76">
      <f>AF76-SUM(AB76:AC76)</f>
    </nc>
  </rcc>
  <rcc rId="670" sId="8">
    <nc r="AB76">
      <f>'havi összesítő'!BC76</f>
    </nc>
  </rcc>
  <rcc rId="671" sId="8">
    <nc r="AC76">
      <f>'havi összesítő'!BD76</f>
    </nc>
  </rcc>
  <rcc rId="672" sId="8">
    <nc r="AD76">
      <f>'havi összesítő'!BB76</f>
    </nc>
  </rcc>
  <rcc rId="673" sId="8">
    <nc r="AE76">
      <f>'havi összesítő'!BG76</f>
    </nc>
  </rcc>
  <rcc rId="674" sId="8">
    <nc r="AF76">
      <f>'havi összesítő'!BE76</f>
    </nc>
  </rcc>
  <rcc rId="675" sId="8">
    <nc r="AA77">
      <f>AF77-SUM(AB77:AC77)</f>
    </nc>
  </rcc>
  <rcc rId="676" sId="8">
    <nc r="AB77">
      <f>'havi összesítő'!BC77</f>
    </nc>
  </rcc>
  <rcc rId="677" sId="8">
    <nc r="AC77">
      <f>'havi összesítő'!BD77</f>
    </nc>
  </rcc>
  <rcc rId="678" sId="8">
    <nc r="AD77">
      <f>'havi összesítő'!BB77</f>
    </nc>
  </rcc>
  <rcc rId="679" sId="8">
    <nc r="AE77">
      <f>'havi összesítő'!BG77</f>
    </nc>
  </rcc>
  <rcc rId="680" sId="8">
    <nc r="AF77">
      <f>'havi összesítő'!BE77</f>
    </nc>
  </rcc>
  <rcc rId="681" sId="8">
    <nc r="AA78">
      <f>AF78-SUM(AB78:AC78)</f>
    </nc>
  </rcc>
  <rcc rId="682" sId="8">
    <nc r="AB78">
      <f>'havi összesítő'!BC78</f>
    </nc>
  </rcc>
  <rcc rId="683" sId="8">
    <nc r="AC78">
      <f>'havi összesítő'!BD78</f>
    </nc>
  </rcc>
  <rcc rId="684" sId="8">
    <nc r="AD78">
      <f>'havi összesítő'!BB78</f>
    </nc>
  </rcc>
  <rcc rId="685" sId="8">
    <nc r="AE78">
      <f>'havi összesítő'!BG78</f>
    </nc>
  </rcc>
  <rcc rId="686" sId="8">
    <nc r="AF78">
      <f>'havi összesítő'!BE78</f>
    </nc>
  </rcc>
  <rcc rId="687" sId="8">
    <nc r="AA79">
      <f>AF79-SUM(AB79:AC79)</f>
    </nc>
  </rcc>
  <rcc rId="688" sId="8">
    <nc r="AB79">
      <f>'havi összesítő'!BC79</f>
    </nc>
  </rcc>
  <rcc rId="689" sId="8">
    <nc r="AC79">
      <f>'havi összesítő'!BD79</f>
    </nc>
  </rcc>
  <rcc rId="690" sId="8">
    <nc r="AD79">
      <f>'havi összesítő'!BB79</f>
    </nc>
  </rcc>
  <rcc rId="691" sId="8">
    <nc r="AE79">
      <f>'havi összesítő'!BG79</f>
    </nc>
  </rcc>
  <rcc rId="692" sId="8">
    <nc r="AF79">
      <f>'havi összesítő'!BE79</f>
    </nc>
  </rcc>
  <rcc rId="693" sId="8">
    <nc r="AA82">
      <f>AF82-SUM(AB82:AC82)</f>
    </nc>
  </rcc>
  <rcc rId="694" sId="8">
    <nc r="AB82">
      <f>'havi összesítő'!BC82</f>
    </nc>
  </rcc>
  <rcc rId="695" sId="8">
    <nc r="AC82">
      <f>'havi összesítő'!BD82</f>
    </nc>
  </rcc>
  <rcc rId="696" sId="8">
    <nc r="AD82">
      <f>'havi összesítő'!BB82</f>
    </nc>
  </rcc>
  <rcc rId="697" sId="8">
    <nc r="AE82">
      <f>'havi összesítő'!BG82</f>
    </nc>
  </rcc>
  <rcc rId="698" sId="8">
    <nc r="AF82">
      <f>'havi összesítő'!BE82</f>
    </nc>
  </rcc>
  <rcc rId="699" sId="8">
    <nc r="AA83">
      <f>AF83-SUM(AB83:AC83)</f>
    </nc>
  </rcc>
  <rcc rId="700" sId="8">
    <nc r="AB83">
      <f>'havi összesítő'!BC83</f>
    </nc>
  </rcc>
  <rcc rId="701" sId="8">
    <nc r="AC83">
      <f>'havi összesítő'!BD83</f>
    </nc>
  </rcc>
  <rcc rId="702" sId="8">
    <nc r="AD83">
      <f>'havi összesítő'!BB83</f>
    </nc>
  </rcc>
  <rcc rId="703" sId="8">
    <nc r="AE83">
      <f>'havi összesítő'!BG83</f>
    </nc>
  </rcc>
  <rcc rId="704" sId="8">
    <nc r="AF83">
      <f>'havi összesítő'!BE83</f>
    </nc>
  </rcc>
  <rcc rId="705" sId="8">
    <nc r="AA84">
      <f>AF84-SUM(AB84:AC84)</f>
    </nc>
  </rcc>
  <rcc rId="706" sId="8">
    <nc r="AB84">
      <f>'havi összesítő'!BC84</f>
    </nc>
  </rcc>
  <rcc rId="707" sId="8">
    <nc r="AC84">
      <f>'havi összesítő'!BD84</f>
    </nc>
  </rcc>
  <rcc rId="708" sId="8">
    <nc r="AD84">
      <f>'havi összesítő'!BB84</f>
    </nc>
  </rcc>
  <rcc rId="709" sId="8">
    <nc r="AE84">
      <f>'havi összesítő'!BG84</f>
    </nc>
  </rcc>
  <rcc rId="710" sId="8">
    <nc r="AF84">
      <f>'havi összesítő'!BE84</f>
    </nc>
  </rcc>
  <rcc rId="711" sId="8">
    <nc r="AA85">
      <f>AF85-SUM(AB85:AC85)</f>
    </nc>
  </rcc>
  <rcc rId="712" sId="8">
    <nc r="AB85">
      <f>'havi összesítő'!BC85</f>
    </nc>
  </rcc>
  <rcc rId="713" sId="8">
    <nc r="AC85">
      <f>'havi összesítő'!BD85</f>
    </nc>
  </rcc>
  <rcc rId="714" sId="8">
    <nc r="AD85">
      <f>'havi összesítő'!BB85</f>
    </nc>
  </rcc>
  <rcc rId="715" sId="8">
    <nc r="AE85">
      <f>'havi összesítő'!BG85</f>
    </nc>
  </rcc>
  <rcc rId="716" sId="8">
    <nc r="AF85">
      <f>'havi összesítő'!BE85</f>
    </nc>
  </rcc>
  <rcc rId="717" sId="8">
    <nc r="AA86">
      <f>AF86-SUM(AB86:AC86)</f>
    </nc>
  </rcc>
  <rcc rId="718" sId="8">
    <nc r="AB86">
      <f>'havi összesítő'!BC86</f>
    </nc>
  </rcc>
  <rcc rId="719" sId="8">
    <nc r="AC86">
      <f>'havi összesítő'!BD86</f>
    </nc>
  </rcc>
  <rcc rId="720" sId="8">
    <nc r="AD86">
      <f>'havi összesítő'!BB86</f>
    </nc>
  </rcc>
  <rcc rId="721" sId="8">
    <nc r="AE86">
      <f>'havi összesítő'!BG86</f>
    </nc>
  </rcc>
  <rcc rId="722" sId="8">
    <nc r="AF86">
      <f>'havi összesítő'!BE86</f>
    </nc>
  </rcc>
  <rcc rId="723" sId="8">
    <nc r="AA87">
      <f>AF87-SUM(AB87:AC87)</f>
    </nc>
  </rcc>
  <rcc rId="724" sId="8">
    <nc r="AB87">
      <f>'havi összesítő'!BC87</f>
    </nc>
  </rcc>
  <rcc rId="725" sId="8">
    <nc r="AC87">
      <f>'havi összesítő'!BD87</f>
    </nc>
  </rcc>
  <rcc rId="726" sId="8">
    <nc r="AD87">
      <f>'havi összesítő'!BB87</f>
    </nc>
  </rcc>
  <rcc rId="727" sId="8">
    <nc r="AE87">
      <f>'havi összesítő'!BG87</f>
    </nc>
  </rcc>
  <rcc rId="728" sId="8">
    <nc r="AF87">
      <f>'havi összesítő'!BE87</f>
    </nc>
  </rcc>
  <rcc rId="729" sId="8">
    <nc r="AA88">
      <f>AF88-SUM(AB88:AC88)</f>
    </nc>
  </rcc>
  <rcc rId="730" sId="8">
    <nc r="AB88">
      <f>'havi összesítő'!BC88</f>
    </nc>
  </rcc>
  <rcc rId="731" sId="8">
    <nc r="AC88">
      <f>'havi összesítő'!BD88</f>
    </nc>
  </rcc>
  <rcc rId="732" sId="8">
    <nc r="AD88">
      <f>'havi összesítő'!BB88</f>
    </nc>
  </rcc>
  <rcc rId="733" sId="8">
    <nc r="AE88">
      <f>'havi összesítő'!BG88</f>
    </nc>
  </rcc>
  <rcc rId="734" sId="8">
    <nc r="AF88">
      <f>'havi összesítő'!BE88</f>
    </nc>
  </rcc>
  <rcc rId="735" sId="8">
    <nc r="AA89">
      <f>AF89-SUM(AB89:AC89)</f>
    </nc>
  </rcc>
  <rcc rId="736" sId="8">
    <nc r="AB89">
      <f>'havi összesítő'!BC89</f>
    </nc>
  </rcc>
  <rcc rId="737" sId="8">
    <nc r="AC89">
      <f>'havi összesítő'!BD89</f>
    </nc>
  </rcc>
  <rcc rId="738" sId="8">
    <nc r="AD89">
      <f>'havi összesítő'!BB89</f>
    </nc>
  </rcc>
  <rcc rId="739" sId="8">
    <nc r="AE89">
      <f>'havi összesítő'!BG89</f>
    </nc>
  </rcc>
  <rcc rId="740" sId="8">
    <nc r="AF89">
      <f>'havi összesítő'!BE89</f>
    </nc>
  </rcc>
  <rcc rId="741" sId="8">
    <nc r="AA90">
      <f>AF90-SUM(AB90:AC90)</f>
    </nc>
  </rcc>
  <rcc rId="742" sId="8">
    <nc r="AB90">
      <f>'havi összesítő'!BC90</f>
    </nc>
  </rcc>
  <rcc rId="743" sId="8">
    <nc r="AC90">
      <f>'havi összesítő'!BD90</f>
    </nc>
  </rcc>
  <rcc rId="744" sId="8">
    <nc r="AD90">
      <f>'havi összesítő'!BB90</f>
    </nc>
  </rcc>
  <rcc rId="745" sId="8">
    <nc r="AE90">
      <f>'havi összesítő'!BG90</f>
    </nc>
  </rcc>
  <rcc rId="746" sId="8">
    <nc r="AF90">
      <f>'havi összesítő'!BE90</f>
    </nc>
  </rcc>
  <rcc rId="747" sId="8">
    <nc r="AA91">
      <f>AF91-SUM(AB91:AC91)</f>
    </nc>
  </rcc>
  <rcc rId="748" sId="8">
    <nc r="AB91">
      <f>'havi összesítő'!BC91</f>
    </nc>
  </rcc>
  <rcc rId="749" sId="8">
    <nc r="AC91">
      <f>'havi összesítő'!BD91</f>
    </nc>
  </rcc>
  <rcc rId="750" sId="8">
    <nc r="AD91">
      <f>'havi összesítő'!BB91</f>
    </nc>
  </rcc>
  <rcc rId="751" sId="8">
    <nc r="AE91">
      <f>'havi összesítő'!BG91</f>
    </nc>
  </rcc>
  <rcc rId="752" sId="8">
    <nc r="AF91">
      <f>'havi összesítő'!BE91</f>
    </nc>
  </rcc>
  <rcc rId="753" sId="8">
    <nc r="AA92">
      <f>AF92-SUM(AB92:AC92)</f>
    </nc>
  </rcc>
  <rcc rId="754" sId="8">
    <nc r="AB92">
      <f>'havi összesítő'!BC92</f>
    </nc>
  </rcc>
  <rcc rId="755" sId="8">
    <nc r="AC92">
      <f>'havi összesítő'!BD92</f>
    </nc>
  </rcc>
  <rcc rId="756" sId="8">
    <nc r="AD92">
      <f>'havi összesítő'!BB92</f>
    </nc>
  </rcc>
  <rcc rId="757" sId="8">
    <nc r="AE92">
      <f>'havi összesítő'!BG92</f>
    </nc>
  </rcc>
  <rcc rId="758" sId="8">
    <nc r="AF92">
      <f>'havi összesítő'!BE92</f>
    </nc>
  </rcc>
  <rcc rId="759" sId="8">
    <nc r="AA93">
      <f>AF93-SUM(AB93:AC93)</f>
    </nc>
  </rcc>
  <rcc rId="760" sId="8">
    <nc r="AB93">
      <f>'havi összesítő'!BC93</f>
    </nc>
  </rcc>
  <rcc rId="761" sId="8">
    <nc r="AC93">
      <f>'havi összesítő'!BD93</f>
    </nc>
  </rcc>
  <rcc rId="762" sId="8">
    <nc r="AD93">
      <f>'havi összesítő'!BB93</f>
    </nc>
  </rcc>
  <rcc rId="763" sId="8">
    <nc r="AE93">
      <f>'havi összesítő'!BG93</f>
    </nc>
  </rcc>
  <rcc rId="764" sId="8">
    <nc r="AF93">
      <f>'havi összesítő'!BE93</f>
    </nc>
  </rcc>
  <rcc rId="765" sId="8">
    <nc r="AA94">
      <f>AF94-SUM(AB94:AC94)</f>
    </nc>
  </rcc>
  <rcc rId="766" sId="8">
    <nc r="AB94">
      <f>'havi összesítő'!BC94</f>
    </nc>
  </rcc>
  <rcc rId="767" sId="8">
    <nc r="AC94">
      <f>'havi összesítő'!BD94</f>
    </nc>
  </rcc>
  <rcc rId="768" sId="8">
    <nc r="AD94">
      <f>'havi összesítő'!BB94</f>
    </nc>
  </rcc>
  <rcc rId="769" sId="8">
    <nc r="AE94">
      <f>'havi összesítő'!BG94</f>
    </nc>
  </rcc>
  <rcc rId="770" sId="8">
    <nc r="AF94">
      <f>'havi összesítő'!BE94</f>
    </nc>
  </rcc>
  <rcc rId="771" sId="8">
    <nc r="AA95">
      <f>AF95-SUM(AB95:AC95)</f>
    </nc>
  </rcc>
  <rcc rId="772" sId="8">
    <nc r="AB95">
      <f>'havi összesítő'!BC95</f>
    </nc>
  </rcc>
  <rcc rId="773" sId="8">
    <nc r="AC95">
      <f>'havi összesítő'!BD95</f>
    </nc>
  </rcc>
  <rcc rId="774" sId="8">
    <nc r="AD95">
      <f>'havi összesítő'!BB95</f>
    </nc>
  </rcc>
  <rcc rId="775" sId="8">
    <nc r="AE95">
      <f>'havi összesítő'!BG95</f>
    </nc>
  </rcc>
  <rcc rId="776" sId="8">
    <nc r="AF95">
      <f>'havi összesítő'!BE95</f>
    </nc>
  </rcc>
  <rcc rId="777" sId="8">
    <nc r="AA96">
      <f>AF96-SUM(AB96:AC96)</f>
    </nc>
  </rcc>
  <rcc rId="778" sId="8">
    <nc r="AB96">
      <f>'havi összesítő'!BC96</f>
    </nc>
  </rcc>
  <rcc rId="779" sId="8">
    <nc r="AC96">
      <f>'havi összesítő'!BD96</f>
    </nc>
  </rcc>
  <rcc rId="780" sId="8">
    <nc r="AD96">
      <f>'havi összesítő'!BB96</f>
    </nc>
  </rcc>
  <rcc rId="781" sId="8">
    <nc r="AE96">
      <f>'havi összesítő'!BG96</f>
    </nc>
  </rcc>
  <rcc rId="782" sId="8">
    <nc r="AF96">
      <f>'havi összesítő'!BE96</f>
    </nc>
  </rcc>
  <rcc rId="783" sId="8">
    <nc r="AA97">
      <f>AF97-SUM(AB97:AC97)</f>
    </nc>
  </rcc>
  <rcc rId="784" sId="8">
    <nc r="AB97">
      <f>'havi összesítő'!BC97</f>
    </nc>
  </rcc>
  <rcc rId="785" sId="8">
    <nc r="AC97">
      <f>'havi összesítő'!BD97</f>
    </nc>
  </rcc>
  <rcc rId="786" sId="8">
    <nc r="AD97">
      <f>'havi összesítő'!BB97</f>
    </nc>
  </rcc>
  <rcc rId="787" sId="8">
    <nc r="AE97">
      <f>'havi összesítő'!BG97</f>
    </nc>
  </rcc>
  <rcc rId="788" sId="8">
    <nc r="AF97">
      <f>'havi összesítő'!BE97</f>
    </nc>
  </rcc>
  <rcc rId="789" sId="8">
    <nc r="AA98">
      <f>AF98-SUM(AB98:AC98)</f>
    </nc>
  </rcc>
  <rcc rId="790" sId="8">
    <nc r="AB98">
      <f>'havi összesítő'!BC98</f>
    </nc>
  </rcc>
  <rcc rId="791" sId="8">
    <nc r="AC98">
      <f>'havi összesítő'!BD98</f>
    </nc>
  </rcc>
  <rcc rId="792" sId="8">
    <nc r="AD98">
      <f>'havi összesítő'!BB98</f>
    </nc>
  </rcc>
  <rcc rId="793" sId="8">
    <nc r="AE98">
      <f>'havi összesítő'!BG98</f>
    </nc>
  </rcc>
  <rcc rId="794" sId="8">
    <nc r="AF98">
      <f>'havi összesítő'!BE98</f>
    </nc>
  </rcc>
  <rcc rId="795" sId="8">
    <nc r="AA99">
      <f>AF99-SUM(AB99:AC99)</f>
    </nc>
  </rcc>
  <rcc rId="796" sId="8">
    <nc r="AB99">
      <f>'havi összesítő'!BC99</f>
    </nc>
  </rcc>
  <rcc rId="797" sId="8">
    <nc r="AC99">
      <f>'havi összesítő'!BD99</f>
    </nc>
  </rcc>
  <rcc rId="798" sId="8">
    <nc r="AD99">
      <f>'havi összesítő'!BB99</f>
    </nc>
  </rcc>
  <rcc rId="799" sId="8">
    <nc r="AE99">
      <f>'havi összesítő'!BG99</f>
    </nc>
  </rcc>
  <rcc rId="800" sId="8">
    <nc r="AF99">
      <f>'havi összesítő'!BE99</f>
    </nc>
  </rcc>
  <rcc rId="801" sId="8">
    <nc r="AA100">
      <f>AF100-SUM(AB100:AC100)</f>
    </nc>
  </rcc>
  <rcc rId="802" sId="8">
    <nc r="AB100">
      <f>'havi összesítő'!BC100</f>
    </nc>
  </rcc>
  <rcc rId="803" sId="8">
    <nc r="AC100">
      <f>'havi összesítő'!BD100</f>
    </nc>
  </rcc>
  <rcc rId="804" sId="8">
    <nc r="AD100">
      <f>'havi összesítő'!BB100</f>
    </nc>
  </rcc>
  <rcc rId="805" sId="8">
    <nc r="AE100">
      <f>'havi összesítő'!BG100</f>
    </nc>
  </rcc>
  <rcc rId="806" sId="8">
    <nc r="AF100">
      <f>'havi összesítő'!BE100</f>
    </nc>
  </rcc>
  <rcc rId="807" sId="8">
    <nc r="AA101">
      <f>AF101-SUM(AB101:AC101)</f>
    </nc>
  </rcc>
  <rcc rId="808" sId="8">
    <nc r="AB101">
      <f>'havi összesítő'!BC101</f>
    </nc>
  </rcc>
  <rcc rId="809" sId="8">
    <nc r="AC101">
      <f>'havi összesítő'!BD101</f>
    </nc>
  </rcc>
  <rcc rId="810" sId="8">
    <nc r="AD101">
      <f>'havi összesítő'!BB101</f>
    </nc>
  </rcc>
  <rcc rId="811" sId="8">
    <nc r="AE101">
      <f>'havi összesítő'!BG101</f>
    </nc>
  </rcc>
  <rcc rId="812" sId="8">
    <nc r="AF101">
      <f>'havi összesítő'!BE101</f>
    </nc>
  </rcc>
  <rcc rId="813" sId="8">
    <nc r="AA102">
      <f>AF102-SUM(AB102:AC102)</f>
    </nc>
  </rcc>
  <rcc rId="814" sId="8">
    <nc r="AB102">
      <f>'havi összesítő'!BC102</f>
    </nc>
  </rcc>
  <rcc rId="815" sId="8">
    <nc r="AC102">
      <f>'havi összesítő'!BD102</f>
    </nc>
  </rcc>
  <rcc rId="816" sId="8">
    <nc r="AD102">
      <f>'havi összesítő'!BB102</f>
    </nc>
  </rcc>
  <rcc rId="817" sId="8">
    <nc r="AE102">
      <f>'havi összesítő'!BG102</f>
    </nc>
  </rcc>
  <rcc rId="818" sId="8">
    <nc r="AF102">
      <f>'havi összesítő'!BE102</f>
    </nc>
  </rcc>
  <rcc rId="819" sId="8">
    <nc r="AA103">
      <f>AF103-SUM(AB103:AC103)</f>
    </nc>
  </rcc>
  <rcc rId="820" sId="8">
    <nc r="AB103">
      <f>'havi összesítő'!BC103</f>
    </nc>
  </rcc>
  <rcc rId="821" sId="8">
    <nc r="AC103">
      <f>'havi összesítő'!BD103</f>
    </nc>
  </rcc>
  <rcc rId="822" sId="8">
    <nc r="AD103">
      <f>'havi összesítő'!BB103</f>
    </nc>
  </rcc>
  <rcc rId="823" sId="8">
    <nc r="AE103">
      <f>'havi összesítő'!BG103</f>
    </nc>
  </rcc>
  <rcc rId="824" sId="8">
    <nc r="AF103">
      <f>'havi összesítő'!BE103</f>
    </nc>
  </rcc>
  <rcc rId="825" sId="8">
    <nc r="AA104">
      <f>AF104-SUM(AB104:AC104)</f>
    </nc>
  </rcc>
  <rcc rId="826" sId="8">
    <nc r="AB104">
      <f>'havi összesítő'!BC104</f>
    </nc>
  </rcc>
  <rcc rId="827" sId="8">
    <nc r="AC104">
      <f>'havi összesítő'!BD104</f>
    </nc>
  </rcc>
  <rcc rId="828" sId="8">
    <nc r="AD104">
      <f>'havi összesítő'!BB104</f>
    </nc>
  </rcc>
  <rcc rId="829" sId="8">
    <nc r="AE104">
      <f>'havi összesítő'!BG104</f>
    </nc>
  </rcc>
  <rcc rId="830" sId="8">
    <nc r="AF104">
      <f>'havi összesítő'!BE104</f>
    </nc>
  </rcc>
  <rcc rId="831" sId="8">
    <nc r="AA105">
      <f>AF105-SUM(AB105:AC105)</f>
    </nc>
  </rcc>
  <rcc rId="832" sId="8">
    <nc r="AB105">
      <f>'havi összesítő'!BC105</f>
    </nc>
  </rcc>
  <rcc rId="833" sId="8">
    <nc r="AC105">
      <f>'havi összesítő'!BD105</f>
    </nc>
  </rcc>
  <rcc rId="834" sId="8">
    <nc r="AD105">
      <f>'havi összesítő'!BB105</f>
    </nc>
  </rcc>
  <rcc rId="835" sId="8">
    <nc r="AE105">
      <f>'havi összesítő'!BG105</f>
    </nc>
  </rcc>
  <rcc rId="836" sId="8">
    <nc r="AF105">
      <f>'havi összesítő'!BE105</f>
    </nc>
  </rcc>
  <rcc rId="837" sId="8">
    <nc r="AA106">
      <f>AF106-SUM(AB106:AC106)</f>
    </nc>
  </rcc>
  <rcc rId="838" sId="8">
    <nc r="AB106">
      <f>'havi összesítő'!BC106</f>
    </nc>
  </rcc>
  <rcc rId="839" sId="8">
    <nc r="AC106">
      <f>'havi összesítő'!BD106</f>
    </nc>
  </rcc>
  <rcc rId="840" sId="8">
    <nc r="AD106">
      <f>'havi összesítő'!BB106</f>
    </nc>
  </rcc>
  <rcc rId="841" sId="8">
    <nc r="AE106">
      <f>'havi összesítő'!BG106</f>
    </nc>
  </rcc>
  <rcc rId="842" sId="8">
    <nc r="AF106">
      <f>'havi összesítő'!BE106</f>
    </nc>
  </rcc>
  <rcc rId="843" sId="8">
    <nc r="AA107">
      <f>AF107-SUM(AB107:AC107)</f>
    </nc>
  </rcc>
  <rcc rId="844" sId="8">
    <nc r="AB107">
      <f>'havi összesítő'!BC107</f>
    </nc>
  </rcc>
  <rcc rId="845" sId="8">
    <nc r="AC107">
      <f>'havi összesítő'!BD107</f>
    </nc>
  </rcc>
  <rcc rId="846" sId="8">
    <nc r="AD107">
      <f>'havi összesítő'!BB107</f>
    </nc>
  </rcc>
  <rcc rId="847" sId="8">
    <nc r="AE107">
      <f>'havi összesítő'!BG107</f>
    </nc>
  </rcc>
  <rcc rId="848" sId="8">
    <nc r="AF107">
      <f>'havi összesítő'!BE107</f>
    </nc>
  </rcc>
  <rcc rId="849" sId="8">
    <nc r="AA108">
      <f>AF108-SUM(AB108:AC108)</f>
    </nc>
  </rcc>
  <rcc rId="850" sId="8">
    <nc r="AB108">
      <f>'havi összesítő'!BC108</f>
    </nc>
  </rcc>
  <rcc rId="851" sId="8">
    <nc r="AC108">
      <f>'havi összesítő'!BD108</f>
    </nc>
  </rcc>
  <rcc rId="852" sId="8">
    <nc r="AD108">
      <f>'havi összesítő'!BB108</f>
    </nc>
  </rcc>
  <rcc rId="853" sId="8">
    <nc r="AE108">
      <f>'havi összesítő'!BG108</f>
    </nc>
  </rcc>
  <rcc rId="854" sId="8">
    <nc r="AF108">
      <f>'havi összesítő'!BE108</f>
    </nc>
  </rcc>
  <rcc rId="855" sId="8">
    <nc r="AA109">
      <f>AF109-SUM(AB109:AC109)</f>
    </nc>
  </rcc>
  <rcc rId="856" sId="8">
    <nc r="AB109">
      <f>'havi összesítő'!BC109</f>
    </nc>
  </rcc>
  <rcc rId="857" sId="8">
    <nc r="AC109">
      <f>'havi összesítő'!BD109</f>
    </nc>
  </rcc>
  <rcc rId="858" sId="8">
    <nc r="AD109">
      <f>'havi összesítő'!BB109</f>
    </nc>
  </rcc>
  <rcc rId="859" sId="8">
    <nc r="AE109">
      <f>'havi összesítő'!BG109</f>
    </nc>
  </rcc>
  <rcc rId="860" sId="8">
    <nc r="AF109">
      <f>'havi összesítő'!BE109</f>
    </nc>
  </rcc>
  <rcc rId="861" sId="8">
    <nc r="AA110">
      <f>AF110-SUM(AB110:AC110)</f>
    </nc>
  </rcc>
  <rcc rId="862" sId="8">
    <nc r="AB110">
      <f>'havi összesítő'!BC110</f>
    </nc>
  </rcc>
  <rcc rId="863" sId="8">
    <nc r="AC110">
      <f>'havi összesítő'!BD110</f>
    </nc>
  </rcc>
  <rcc rId="864" sId="8">
    <nc r="AD110">
      <f>'havi összesítő'!BB110</f>
    </nc>
  </rcc>
  <rcc rId="865" sId="8">
    <nc r="AE110">
      <f>'havi összesítő'!BG110</f>
    </nc>
  </rcc>
  <rcc rId="866" sId="8">
    <nc r="AF110">
      <f>'havi összesítő'!BE110</f>
    </nc>
  </rcc>
  <rcc rId="867" sId="8">
    <nc r="AA111">
      <f>AF111-SUM(AB111:AC111)</f>
    </nc>
  </rcc>
  <rcc rId="868" sId="8">
    <nc r="AB111">
      <f>'havi összesítő'!BC111</f>
    </nc>
  </rcc>
  <rcc rId="869" sId="8">
    <nc r="AC111">
      <f>'havi összesítő'!BD111</f>
    </nc>
  </rcc>
  <rcc rId="870" sId="8">
    <nc r="AD111">
      <f>'havi összesítő'!BB111</f>
    </nc>
  </rcc>
  <rcc rId="871" sId="8">
    <nc r="AE111">
      <f>'havi összesítő'!BG111</f>
    </nc>
  </rcc>
  <rcc rId="872" sId="8">
    <nc r="AF111">
      <f>'havi összesítő'!BE111</f>
    </nc>
  </rcc>
  <rcc rId="873" sId="8">
    <nc r="AA114">
      <f>AF114-SUM(AB114:AC114)</f>
    </nc>
  </rcc>
  <rcc rId="874" sId="8">
    <nc r="AA147">
      <f>AF147-SUM(AB147:AC147)</f>
    </nc>
  </rcc>
  <rcc rId="875" sId="8">
    <nc r="AA164">
      <f>AF164-SUM(AB164:AC164)</f>
    </nc>
  </rcc>
  <rcc rId="876" sId="8" xfDxf="1" dxf="1">
    <oc r="AA16" t="inlineStr">
      <is>
        <t>DE</t>
      </is>
    </oc>
    <nc r="AA16" t="inlineStr">
      <is>
        <t>Ténylegesen ledolgozott óra</t>
      </is>
    </nc>
    <ndxf>
      <font>
        <b/>
      </font>
      <alignment horizontal="center" readingOrder="0"/>
      <border outline="0">
        <left style="medium">
          <color indexed="64"/>
        </left>
      </border>
      <protection hidden="1"/>
    </ndxf>
  </rcc>
  <rcc rId="877" sId="8" xfDxf="1" dxf="1">
    <oc r="AB16" t="inlineStr">
      <is>
        <t>DU</t>
      </is>
    </oc>
    <nc r="AB16" t="inlineStr">
      <is>
        <t>Szabadság óra</t>
      </is>
    </nc>
    <ndxf>
      <font>
        <b/>
      </font>
      <alignment horizontal="center" readingOrder="0"/>
      <protection hidden="1"/>
    </ndxf>
  </rcc>
  <rcc rId="878" sId="8" xfDxf="1" dxf="1">
    <oc r="AC16" t="inlineStr">
      <is>
        <t>ÉJ</t>
      </is>
    </oc>
    <nc r="AC16" t="inlineStr">
      <is>
        <t>Beteg szabadság óra</t>
      </is>
    </nc>
    <ndxf>
      <font>
        <b/>
      </font>
      <alignment horizontal="center" readingOrder="0"/>
      <protection hidden="1"/>
    </ndxf>
  </rcc>
  <rcc rId="879" sId="8" xfDxf="1" dxf="1">
    <oc r="AD16" t="inlineStr">
      <is>
        <t>N</t>
      </is>
    </oc>
    <nc r="AD16" t="inlineStr">
      <is>
        <t>Fizetett ünnep</t>
      </is>
    </nc>
    <ndxf>
      <font>
        <b/>
      </font>
      <alignment horizontal="center" readingOrder="0"/>
      <protection hidden="1"/>
    </ndxf>
  </rcc>
  <rcc rId="880" sId="8" xfDxf="1" dxf="1">
    <oc r="AE16" t="inlineStr">
      <is>
        <t>É</t>
      </is>
    </oc>
    <nc r="AE16" t="inlineStr">
      <is>
        <t>Túlóra</t>
      </is>
    </nc>
    <ndxf>
      <font>
        <b/>
      </font>
      <alignment horizontal="center" readingOrder="0"/>
      <protection hidden="1"/>
    </ndxf>
  </rcc>
  <rcc rId="881" sId="8" xfDxf="1" dxf="1">
    <oc r="AF16" t="inlineStr">
      <is>
        <t>ÓRA</t>
      </is>
    </oc>
    <nc r="AF16" t="inlineStr">
      <is>
        <t xml:space="preserve">Ledolgozott </t>
      </is>
    </nc>
    <ndxf>
      <font>
        <b/>
      </font>
      <alignment horizontal="center" readingOrder="0"/>
      <protection hidden="1"/>
    </ndxf>
  </rcc>
  <rfmt sheetId="8" sqref="AA16:AF16">
    <dxf>
      <alignment vertical="center" readingOrder="0"/>
    </dxf>
  </rfmt>
  <rfmt sheetId="8" sqref="AA16:AF16">
    <dxf>
      <alignment wrapText="1" readingOrder="0"/>
    </dxf>
  </rfmt>
  <rcc rId="882" sId="8">
    <nc r="AB114">
      <f>'havi összesítő'!BC146</f>
    </nc>
  </rcc>
  <rcc rId="883" sId="8">
    <nc r="AC114">
      <f>'havi összesítő'!BD146</f>
    </nc>
  </rcc>
  <rcc rId="884" sId="8">
    <nc r="AD114">
      <f>'havi összesítő'!BB146</f>
    </nc>
  </rcc>
  <rcc rId="885" sId="8">
    <nc r="AE114">
      <f>'havi összesítő'!BG146</f>
    </nc>
  </rcc>
  <rcc rId="886" sId="8">
    <nc r="AF114">
      <f>'havi összesítő'!BE146</f>
    </nc>
  </rcc>
  <rfmt sheetId="8" xfDxf="1" sqref="AA115" start="0" length="0">
    <dxf>
      <font>
        <b/>
        <sz val="10"/>
      </font>
      <alignment horizontal="center" readingOrder="0"/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hidden="1"/>
    </dxf>
  </rfmt>
  <rfmt sheetId="8" xfDxf="1" sqref="AB115" start="0" length="0">
    <dxf>
      <font>
        <b/>
        <sz val="10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hidden="1"/>
    </dxf>
  </rfmt>
  <rfmt sheetId="8" xfDxf="1" sqref="AC115" start="0" length="0">
    <dxf>
      <font>
        <b/>
        <sz val="10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hidden="1"/>
    </dxf>
  </rfmt>
  <rfmt sheetId="8" xfDxf="1" sqref="AD115" start="0" length="0">
    <dxf>
      <font>
        <b/>
        <sz val="10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hidden="1"/>
    </dxf>
  </rfmt>
  <rfmt sheetId="8" xfDxf="1" sqref="AE115" start="0" length="0">
    <dxf>
      <font>
        <b/>
        <sz val="10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hidden="1"/>
    </dxf>
  </rfmt>
  <rfmt sheetId="8" xfDxf="1" sqref="AF115" start="0" length="0">
    <dxf>
      <font>
        <b/>
        <sz val="10"/>
      </font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hidden="1"/>
    </dxf>
  </rfmt>
  <rcc rId="887" sId="8" odxf="1" dxf="1">
    <nc r="AA115">
      <f>AF115-SUM(AB115:AC115)</f>
    </nc>
    <ndxf>
      <border outline="0">
        <top style="medium">
          <color indexed="64"/>
        </top>
      </border>
    </ndxf>
  </rcc>
  <rcc rId="888" sId="8" odxf="1" dxf="1">
    <nc r="AB115">
      <f>'havi összesítő'!BC147</f>
    </nc>
    <ndxf>
      <border outline="0">
        <top style="medium">
          <color indexed="64"/>
        </top>
      </border>
    </ndxf>
  </rcc>
  <rcc rId="889" sId="8" odxf="1" dxf="1">
    <nc r="AC115">
      <f>'havi összesítő'!BD147</f>
    </nc>
    <ndxf>
      <border outline="0">
        <top style="medium">
          <color indexed="64"/>
        </top>
      </border>
    </ndxf>
  </rcc>
  <rcc rId="890" sId="8" odxf="1" dxf="1">
    <nc r="AD115">
      <f>'havi összesítő'!BB147</f>
    </nc>
    <ndxf>
      <border outline="0">
        <top style="medium">
          <color indexed="64"/>
        </top>
      </border>
    </ndxf>
  </rcc>
  <rcc rId="891" sId="8" odxf="1" dxf="1">
    <nc r="AE115">
      <f>'havi összesítő'!BG147</f>
    </nc>
    <ndxf>
      <border outline="0">
        <top style="medium">
          <color indexed="64"/>
        </top>
      </border>
    </ndxf>
  </rcc>
  <rcc rId="892" sId="8" odxf="1" dxf="1">
    <nc r="AF115">
      <f>'havi összesítő'!BE147</f>
    </nc>
    <ndxf>
      <border outline="0">
        <top style="medium">
          <color indexed="64"/>
        </top>
      </border>
    </ndxf>
  </rcc>
  <rcc rId="893" sId="8" odxf="1" dxf="1">
    <nc r="AA116">
      <f>AF116-SUM(AB116:AC116)</f>
    </nc>
    <ndxf>
      <border outline="0">
        <top style="medium">
          <color indexed="64"/>
        </top>
      </border>
    </ndxf>
  </rcc>
  <rcc rId="894" sId="8" odxf="1" dxf="1">
    <nc r="AB116">
      <f>'havi összesítő'!BC148</f>
    </nc>
    <ndxf>
      <border outline="0">
        <top style="medium">
          <color indexed="64"/>
        </top>
      </border>
    </ndxf>
  </rcc>
  <rcc rId="895" sId="8" odxf="1" dxf="1">
    <nc r="AC116">
      <f>'havi összesítő'!BD148</f>
    </nc>
    <ndxf>
      <border outline="0">
        <top style="medium">
          <color indexed="64"/>
        </top>
      </border>
    </ndxf>
  </rcc>
  <rcc rId="896" sId="8" odxf="1" dxf="1">
    <nc r="AD116">
      <f>'havi összesítő'!BB148</f>
    </nc>
    <ndxf>
      <border outline="0">
        <top style="medium">
          <color indexed="64"/>
        </top>
      </border>
    </ndxf>
  </rcc>
  <rcc rId="897" sId="8" odxf="1" dxf="1">
    <nc r="AE116">
      <f>'havi összesítő'!BG148</f>
    </nc>
    <ndxf>
      <border outline="0">
        <top style="medium">
          <color indexed="64"/>
        </top>
      </border>
    </ndxf>
  </rcc>
  <rcc rId="898" sId="8" odxf="1" dxf="1">
    <nc r="AF116">
      <f>'havi összesítő'!BE148</f>
    </nc>
    <ndxf>
      <border outline="0">
        <top style="medium">
          <color indexed="64"/>
        </top>
      </border>
    </ndxf>
  </rcc>
  <rcc rId="899" sId="8" odxf="1" dxf="1">
    <nc r="AA117">
      <f>AF117-SUM(AB117:AC117)</f>
    </nc>
    <ndxf>
      <border outline="0">
        <top style="medium">
          <color indexed="64"/>
        </top>
      </border>
    </ndxf>
  </rcc>
  <rcc rId="900" sId="8" odxf="1" dxf="1">
    <nc r="AB117">
      <f>'havi összesítő'!BC149</f>
    </nc>
    <ndxf>
      <border outline="0">
        <top style="medium">
          <color indexed="64"/>
        </top>
      </border>
    </ndxf>
  </rcc>
  <rcc rId="901" sId="8" odxf="1" dxf="1">
    <nc r="AC117">
      <f>'havi összesítő'!BD149</f>
    </nc>
    <ndxf>
      <border outline="0">
        <top style="medium">
          <color indexed="64"/>
        </top>
      </border>
    </ndxf>
  </rcc>
  <rcc rId="902" sId="8" odxf="1" dxf="1">
    <nc r="AD117">
      <f>'havi összesítő'!BB149</f>
    </nc>
    <ndxf>
      <border outline="0">
        <top style="medium">
          <color indexed="64"/>
        </top>
      </border>
    </ndxf>
  </rcc>
  <rcc rId="903" sId="8" odxf="1" dxf="1">
    <nc r="AE117">
      <f>'havi összesítő'!BG149</f>
    </nc>
    <ndxf>
      <border outline="0">
        <top style="medium">
          <color indexed="64"/>
        </top>
      </border>
    </ndxf>
  </rcc>
  <rcc rId="904" sId="8" odxf="1" dxf="1">
    <nc r="AF117">
      <f>'havi összesítő'!BE149</f>
    </nc>
    <ndxf>
      <border outline="0">
        <top style="medium">
          <color indexed="64"/>
        </top>
      </border>
    </ndxf>
  </rcc>
  <rcc rId="905" sId="8" odxf="1" dxf="1">
    <nc r="AA118">
      <f>AF118-SUM(AB118:AC118)</f>
    </nc>
    <ndxf>
      <border outline="0">
        <top style="medium">
          <color indexed="64"/>
        </top>
      </border>
    </ndxf>
  </rcc>
  <rcc rId="906" sId="8" odxf="1" dxf="1">
    <nc r="AB118">
      <f>'havi összesítő'!BC150</f>
    </nc>
    <ndxf>
      <border outline="0">
        <top style="medium">
          <color indexed="64"/>
        </top>
      </border>
    </ndxf>
  </rcc>
  <rcc rId="907" sId="8" odxf="1" dxf="1">
    <nc r="AC118">
      <f>'havi összesítő'!BD150</f>
    </nc>
    <ndxf>
      <border outline="0">
        <top style="medium">
          <color indexed="64"/>
        </top>
      </border>
    </ndxf>
  </rcc>
  <rcc rId="908" sId="8" odxf="1" dxf="1">
    <nc r="AD118">
      <f>'havi összesítő'!BB150</f>
    </nc>
    <ndxf>
      <border outline="0">
        <top style="medium">
          <color indexed="64"/>
        </top>
      </border>
    </ndxf>
  </rcc>
  <rcc rId="909" sId="8" odxf="1" dxf="1">
    <nc r="AE118">
      <f>'havi összesítő'!BG150</f>
    </nc>
    <ndxf>
      <border outline="0">
        <top style="medium">
          <color indexed="64"/>
        </top>
      </border>
    </ndxf>
  </rcc>
  <rcc rId="910" sId="8" odxf="1" dxf="1">
    <nc r="AF118">
      <f>'havi összesítő'!BE150</f>
    </nc>
    <ndxf>
      <border outline="0">
        <top style="medium">
          <color indexed="64"/>
        </top>
      </border>
    </ndxf>
  </rcc>
  <rcc rId="911" sId="8" odxf="1" dxf="1">
    <nc r="AA119">
      <f>AF119-SUM(AB119:AC119)</f>
    </nc>
    <ndxf>
      <border outline="0">
        <top style="medium">
          <color indexed="64"/>
        </top>
      </border>
    </ndxf>
  </rcc>
  <rcc rId="912" sId="8" odxf="1" dxf="1">
    <nc r="AB119">
      <f>'havi összesítő'!BC151</f>
    </nc>
    <ndxf>
      <border outline="0">
        <top style="medium">
          <color indexed="64"/>
        </top>
      </border>
    </ndxf>
  </rcc>
  <rcc rId="913" sId="8" odxf="1" dxf="1">
    <nc r="AC119">
      <f>'havi összesítő'!BD151</f>
    </nc>
    <ndxf>
      <border outline="0">
        <top style="medium">
          <color indexed="64"/>
        </top>
      </border>
    </ndxf>
  </rcc>
  <rcc rId="914" sId="8" odxf="1" dxf="1">
    <nc r="AD119">
      <f>'havi összesítő'!BB151</f>
    </nc>
    <ndxf>
      <border outline="0">
        <top style="medium">
          <color indexed="64"/>
        </top>
      </border>
    </ndxf>
  </rcc>
  <rcc rId="915" sId="8" odxf="1" dxf="1">
    <nc r="AE119">
      <f>'havi összesítő'!BG151</f>
    </nc>
    <ndxf>
      <border outline="0">
        <top style="medium">
          <color indexed="64"/>
        </top>
      </border>
    </ndxf>
  </rcc>
  <rcc rId="916" sId="8" odxf="1" dxf="1">
    <nc r="AF119">
      <f>'havi összesítő'!BE151</f>
    </nc>
    <ndxf>
      <border outline="0">
        <top style="medium">
          <color indexed="64"/>
        </top>
      </border>
    </ndxf>
  </rcc>
  <rcc rId="917" sId="8" odxf="1" dxf="1">
    <nc r="AA120">
      <f>AF120-SUM(AB120:AC120)</f>
    </nc>
    <ndxf>
      <border outline="0">
        <top style="medium">
          <color indexed="64"/>
        </top>
      </border>
    </ndxf>
  </rcc>
  <rcc rId="918" sId="8" odxf="1" dxf="1">
    <nc r="AB120">
      <f>'havi összesítő'!BC152</f>
    </nc>
    <ndxf>
      <border outline="0">
        <top style="medium">
          <color indexed="64"/>
        </top>
      </border>
    </ndxf>
  </rcc>
  <rcc rId="919" sId="8" odxf="1" dxf="1">
    <nc r="AC120">
      <f>'havi összesítő'!BD152</f>
    </nc>
    <ndxf>
      <border outline="0">
        <top style="medium">
          <color indexed="64"/>
        </top>
      </border>
    </ndxf>
  </rcc>
  <rcc rId="920" sId="8" odxf="1" dxf="1">
    <nc r="AD120">
      <f>'havi összesítő'!BB152</f>
    </nc>
    <ndxf>
      <border outline="0">
        <top style="medium">
          <color indexed="64"/>
        </top>
      </border>
    </ndxf>
  </rcc>
  <rcc rId="921" sId="8" odxf="1" dxf="1">
    <nc r="AE120">
      <f>'havi összesítő'!BG152</f>
    </nc>
    <ndxf>
      <border outline="0">
        <top style="medium">
          <color indexed="64"/>
        </top>
      </border>
    </ndxf>
  </rcc>
  <rcc rId="922" sId="8" odxf="1" dxf="1">
    <nc r="AF120">
      <f>'havi összesítő'!BE152</f>
    </nc>
    <ndxf>
      <border outline="0">
        <top style="medium">
          <color indexed="64"/>
        </top>
      </border>
    </ndxf>
  </rcc>
  <rcc rId="923" sId="8" odxf="1" dxf="1">
    <nc r="AA121">
      <f>AF121-SUM(AB121:AC121)</f>
    </nc>
    <ndxf>
      <border outline="0">
        <top style="medium">
          <color indexed="64"/>
        </top>
      </border>
    </ndxf>
  </rcc>
  <rcc rId="924" sId="8" odxf="1" dxf="1">
    <nc r="AB121">
      <f>'havi összesítő'!BC153</f>
    </nc>
    <ndxf>
      <border outline="0">
        <top style="medium">
          <color indexed="64"/>
        </top>
      </border>
    </ndxf>
  </rcc>
  <rcc rId="925" sId="8" odxf="1" dxf="1">
    <nc r="AC121">
      <f>'havi összesítő'!BD153</f>
    </nc>
    <ndxf>
      <border outline="0">
        <top style="medium">
          <color indexed="64"/>
        </top>
      </border>
    </ndxf>
  </rcc>
  <rcc rId="926" sId="8" odxf="1" dxf="1">
    <nc r="AD121">
      <f>'havi összesítő'!BB153</f>
    </nc>
    <ndxf>
      <border outline="0">
        <top style="medium">
          <color indexed="64"/>
        </top>
      </border>
    </ndxf>
  </rcc>
  <rcc rId="927" sId="8" odxf="1" dxf="1">
    <nc r="AE121">
      <f>'havi összesítő'!BG153</f>
    </nc>
    <ndxf>
      <border outline="0">
        <top style="medium">
          <color indexed="64"/>
        </top>
      </border>
    </ndxf>
  </rcc>
  <rcc rId="928" sId="8" odxf="1" dxf="1">
    <nc r="AF121">
      <f>'havi összesítő'!BE153</f>
    </nc>
    <ndxf>
      <border outline="0">
        <top style="medium">
          <color indexed="64"/>
        </top>
      </border>
    </ndxf>
  </rcc>
  <rcc rId="929" sId="8" odxf="1" dxf="1">
    <nc r="AA122">
      <f>AF122-SUM(AB122:AC122)</f>
    </nc>
    <ndxf>
      <border outline="0">
        <top style="medium">
          <color indexed="64"/>
        </top>
      </border>
    </ndxf>
  </rcc>
  <rcc rId="930" sId="8" odxf="1" dxf="1">
    <nc r="AB122">
      <f>'havi összesítő'!BC154</f>
    </nc>
    <ndxf>
      <border outline="0">
        <top style="medium">
          <color indexed="64"/>
        </top>
      </border>
    </ndxf>
  </rcc>
  <rcc rId="931" sId="8" odxf="1" dxf="1">
    <nc r="AC122">
      <f>'havi összesítő'!BD154</f>
    </nc>
    <ndxf>
      <border outline="0">
        <top style="medium">
          <color indexed="64"/>
        </top>
      </border>
    </ndxf>
  </rcc>
  <rcc rId="932" sId="8" odxf="1" dxf="1">
    <nc r="AD122">
      <f>'havi összesítő'!BB154</f>
    </nc>
    <ndxf>
      <border outline="0">
        <top style="medium">
          <color indexed="64"/>
        </top>
      </border>
    </ndxf>
  </rcc>
  <rcc rId="933" sId="8" odxf="1" dxf="1">
    <nc r="AE122">
      <f>'havi összesítő'!BG154</f>
    </nc>
    <ndxf>
      <border outline="0">
        <top style="medium">
          <color indexed="64"/>
        </top>
      </border>
    </ndxf>
  </rcc>
  <rcc rId="934" sId="8" odxf="1" dxf="1">
    <nc r="AF122">
      <f>'havi összesítő'!BE154</f>
    </nc>
    <ndxf>
      <border outline="0">
        <top style="medium">
          <color indexed="64"/>
        </top>
      </border>
    </ndxf>
  </rcc>
  <rcc rId="935" sId="8" odxf="1" dxf="1">
    <nc r="AA123">
      <f>AF123-SUM(AB123:AC123)</f>
    </nc>
    <ndxf>
      <border outline="0">
        <top style="medium">
          <color indexed="64"/>
        </top>
      </border>
      <protection hidden="1"/>
    </ndxf>
  </rcc>
  <rcc rId="936" sId="8" odxf="1" dxf="1">
    <nc r="AB123">
      <f>'havi összesítő'!BC155</f>
    </nc>
    <ndxf>
      <border outline="0">
        <top style="medium">
          <color indexed="64"/>
        </top>
      </border>
      <protection hidden="1"/>
    </ndxf>
  </rcc>
  <rcc rId="937" sId="8" odxf="1" dxf="1">
    <nc r="AC123">
      <f>'havi összesítő'!BD155</f>
    </nc>
    <ndxf>
      <border outline="0">
        <top style="medium">
          <color indexed="64"/>
        </top>
      </border>
      <protection hidden="1"/>
    </ndxf>
  </rcc>
  <rcc rId="938" sId="8" odxf="1" dxf="1">
    <nc r="AD123">
      <f>'havi összesítő'!BB155</f>
    </nc>
    <ndxf>
      <border outline="0">
        <top style="medium">
          <color indexed="64"/>
        </top>
      </border>
      <protection hidden="1"/>
    </ndxf>
  </rcc>
  <rcc rId="939" sId="8" odxf="1" dxf="1">
    <nc r="AE123">
      <f>'havi összesítő'!BG155</f>
    </nc>
    <ndxf>
      <border outline="0">
        <top style="medium">
          <color indexed="64"/>
        </top>
      </border>
      <protection hidden="1"/>
    </ndxf>
  </rcc>
  <rcc rId="940" sId="8" odxf="1" dxf="1">
    <nc r="AF123">
      <f>'havi összesítő'!BE155</f>
    </nc>
    <ndxf>
      <border outline="0">
        <top style="medium">
          <color indexed="64"/>
        </top>
      </border>
      <protection hidden="1"/>
    </ndxf>
  </rcc>
  <rcc rId="941" sId="8" odxf="1" dxf="1">
    <nc r="AA124">
      <f>AF124-SUM(AB124:AC124)</f>
    </nc>
    <ndxf>
      <border outline="0">
        <top style="medium">
          <color indexed="64"/>
        </top>
      </border>
      <protection hidden="1"/>
    </ndxf>
  </rcc>
  <rcc rId="942" sId="8" odxf="1" dxf="1">
    <nc r="AB124">
      <f>'havi összesítő'!BC156</f>
    </nc>
    <ndxf>
      <border outline="0">
        <top style="medium">
          <color indexed="64"/>
        </top>
      </border>
      <protection hidden="1"/>
    </ndxf>
  </rcc>
  <rcc rId="943" sId="8" odxf="1" dxf="1">
    <nc r="AC124">
      <f>'havi összesítő'!BD156</f>
    </nc>
    <ndxf>
      <border outline="0">
        <top style="medium">
          <color indexed="64"/>
        </top>
      </border>
      <protection hidden="1"/>
    </ndxf>
  </rcc>
  <rcc rId="944" sId="8" odxf="1" dxf="1">
    <nc r="AD124">
      <f>'havi összesítő'!BB156</f>
    </nc>
    <ndxf>
      <border outline="0">
        <top style="medium">
          <color indexed="64"/>
        </top>
      </border>
      <protection hidden="1"/>
    </ndxf>
  </rcc>
  <rcc rId="945" sId="8" odxf="1" dxf="1">
    <nc r="AE124">
      <f>'havi összesítő'!BG156</f>
    </nc>
    <ndxf>
      <border outline="0">
        <top style="medium">
          <color indexed="64"/>
        </top>
      </border>
      <protection hidden="1"/>
    </ndxf>
  </rcc>
  <rcc rId="946" sId="8" odxf="1" dxf="1">
    <nc r="AF124">
      <f>'havi összesítő'!BE156</f>
    </nc>
    <ndxf>
      <border outline="0">
        <top style="medium">
          <color indexed="64"/>
        </top>
      </border>
      <protection hidden="1"/>
    </ndxf>
  </rcc>
  <rcc rId="947" sId="8" odxf="1" dxf="1">
    <nc r="AA125">
      <f>AF125-SUM(AB125:AC125)</f>
    </nc>
    <ndxf>
      <border outline="0">
        <top style="medium">
          <color indexed="64"/>
        </top>
      </border>
      <protection hidden="1"/>
    </ndxf>
  </rcc>
  <rcc rId="948" sId="8" odxf="1" dxf="1">
    <nc r="AB125">
      <f>'havi összesítő'!BC157</f>
    </nc>
    <ndxf>
      <border outline="0">
        <top style="medium">
          <color indexed="64"/>
        </top>
      </border>
      <protection hidden="1"/>
    </ndxf>
  </rcc>
  <rcc rId="949" sId="8" odxf="1" dxf="1">
    <nc r="AC125">
      <f>'havi összesítő'!BD157</f>
    </nc>
    <ndxf>
      <border outline="0">
        <top style="medium">
          <color indexed="64"/>
        </top>
      </border>
      <protection hidden="1"/>
    </ndxf>
  </rcc>
  <rcc rId="950" sId="8" odxf="1" dxf="1">
    <nc r="AD125">
      <f>'havi összesítő'!BB157</f>
    </nc>
    <ndxf>
      <border outline="0">
        <top style="medium">
          <color indexed="64"/>
        </top>
      </border>
      <protection hidden="1"/>
    </ndxf>
  </rcc>
  <rcc rId="951" sId="8" odxf="1" dxf="1">
    <nc r="AE125">
      <f>'havi összesítő'!BG157</f>
    </nc>
    <ndxf>
      <border outline="0">
        <top style="medium">
          <color indexed="64"/>
        </top>
      </border>
      <protection hidden="1"/>
    </ndxf>
  </rcc>
  <rcc rId="952" sId="8" odxf="1" dxf="1">
    <nc r="AF125">
      <f>'havi összesítő'!BE157</f>
    </nc>
    <ndxf>
      <border outline="0">
        <top style="medium">
          <color indexed="64"/>
        </top>
      </border>
      <protection hidden="1"/>
    </ndxf>
  </rcc>
  <rcc rId="953" sId="8" odxf="1" dxf="1">
    <nc r="AA126">
      <f>AF126-SUM(AB126:AC126)</f>
    </nc>
    <ndxf>
      <border outline="0">
        <top style="medium">
          <color indexed="64"/>
        </top>
      </border>
      <protection hidden="1"/>
    </ndxf>
  </rcc>
  <rcc rId="954" sId="8" odxf="1" dxf="1">
    <nc r="AB126">
      <f>'havi összesítő'!BC158</f>
    </nc>
    <ndxf>
      <border outline="0">
        <top style="medium">
          <color indexed="64"/>
        </top>
      </border>
      <protection hidden="1"/>
    </ndxf>
  </rcc>
  <rcc rId="955" sId="8" odxf="1" dxf="1">
    <nc r="AC126">
      <f>'havi összesítő'!BD158</f>
    </nc>
    <ndxf>
      <border outline="0">
        <top style="medium">
          <color indexed="64"/>
        </top>
      </border>
      <protection hidden="1"/>
    </ndxf>
  </rcc>
  <rcc rId="956" sId="8" odxf="1" dxf="1">
    <nc r="AD126">
      <f>'havi összesítő'!BB158</f>
    </nc>
    <ndxf>
      <border outline="0">
        <top style="medium">
          <color indexed="64"/>
        </top>
      </border>
      <protection hidden="1"/>
    </ndxf>
  </rcc>
  <rcc rId="957" sId="8" odxf="1" dxf="1">
    <nc r="AE126">
      <f>'havi összesítő'!BG158</f>
    </nc>
    <ndxf>
      <border outline="0">
        <top style="medium">
          <color indexed="64"/>
        </top>
      </border>
      <protection hidden="1"/>
    </ndxf>
  </rcc>
  <rcc rId="958" sId="8" odxf="1" dxf="1">
    <nc r="AF126">
      <f>'havi összesítő'!BE158</f>
    </nc>
    <ndxf>
      <border outline="0">
        <top style="medium">
          <color indexed="64"/>
        </top>
      </border>
      <protection hidden="1"/>
    </ndxf>
  </rcc>
  <rcc rId="959" sId="8" odxf="1" dxf="1">
    <nc r="AA127">
      <f>AF127-SUM(AB127:AC127)</f>
    </nc>
    <ndxf>
      <border outline="0">
        <top style="medium">
          <color indexed="64"/>
        </top>
      </border>
      <protection hidden="1"/>
    </ndxf>
  </rcc>
  <rcc rId="960" sId="8" odxf="1" dxf="1">
    <nc r="AB127">
      <f>'havi összesítő'!BC159</f>
    </nc>
    <ndxf>
      <border outline="0">
        <top style="medium">
          <color indexed="64"/>
        </top>
      </border>
      <protection hidden="1"/>
    </ndxf>
  </rcc>
  <rcc rId="961" sId="8" odxf="1" dxf="1">
    <nc r="AC127">
      <f>'havi összesítő'!BD159</f>
    </nc>
    <ndxf>
      <border outline="0">
        <top style="medium">
          <color indexed="64"/>
        </top>
      </border>
      <protection hidden="1"/>
    </ndxf>
  </rcc>
  <rcc rId="962" sId="8" odxf="1" dxf="1">
    <nc r="AD127">
      <f>'havi összesítő'!BB159</f>
    </nc>
    <ndxf>
      <border outline="0">
        <top style="medium">
          <color indexed="64"/>
        </top>
      </border>
      <protection hidden="1"/>
    </ndxf>
  </rcc>
  <rcc rId="963" sId="8" odxf="1" dxf="1">
    <nc r="AE127">
      <f>'havi összesítő'!BG159</f>
    </nc>
    <ndxf>
      <border outline="0">
        <top style="medium">
          <color indexed="64"/>
        </top>
      </border>
      <protection hidden="1"/>
    </ndxf>
  </rcc>
  <rcc rId="964" sId="8" odxf="1" dxf="1">
    <nc r="AF127">
      <f>'havi összesítő'!BE159</f>
    </nc>
    <ndxf>
      <border outline="0">
        <top style="medium">
          <color indexed="64"/>
        </top>
      </border>
      <protection hidden="1"/>
    </ndxf>
  </rcc>
  <rcc rId="965" sId="8" odxf="1" dxf="1">
    <nc r="AA128">
      <f>AF128-SUM(AB128:AC128)</f>
    </nc>
    <ndxf>
      <border outline="0">
        <top style="medium">
          <color indexed="64"/>
        </top>
      </border>
      <protection hidden="1"/>
    </ndxf>
  </rcc>
  <rcc rId="966" sId="8" odxf="1" dxf="1">
    <nc r="AB128">
      <f>'havi összesítő'!BC160</f>
    </nc>
    <ndxf>
      <border outline="0">
        <top style="medium">
          <color indexed="64"/>
        </top>
      </border>
      <protection hidden="1"/>
    </ndxf>
  </rcc>
  <rcc rId="967" sId="8" odxf="1" dxf="1">
    <nc r="AC128">
      <f>'havi összesítő'!BD160</f>
    </nc>
    <ndxf>
      <border outline="0">
        <top style="medium">
          <color indexed="64"/>
        </top>
      </border>
      <protection hidden="1"/>
    </ndxf>
  </rcc>
  <rcc rId="968" sId="8" odxf="1" dxf="1">
    <nc r="AD128">
      <f>'havi összesítő'!BB160</f>
    </nc>
    <ndxf>
      <border outline="0">
        <top style="medium">
          <color indexed="64"/>
        </top>
      </border>
      <protection hidden="1"/>
    </ndxf>
  </rcc>
  <rcc rId="969" sId="8" odxf="1" dxf="1">
    <nc r="AE128">
      <f>'havi összesítő'!BG160</f>
    </nc>
    <ndxf>
      <border outline="0">
        <top style="medium">
          <color indexed="64"/>
        </top>
      </border>
      <protection hidden="1"/>
    </ndxf>
  </rcc>
  <rcc rId="970" sId="8" odxf="1" dxf="1">
    <nc r="AF128">
      <f>'havi összesítő'!BE160</f>
    </nc>
    <ndxf>
      <border outline="0">
        <top style="medium">
          <color indexed="64"/>
        </top>
      </border>
      <protection hidden="1"/>
    </ndxf>
  </rcc>
  <rcc rId="971" sId="8" odxf="1" dxf="1">
    <nc r="AA129">
      <f>AF129-SUM(AB129:AC129)</f>
    </nc>
    <ndxf>
      <border outline="0">
        <top style="medium">
          <color indexed="64"/>
        </top>
      </border>
      <protection hidden="1"/>
    </ndxf>
  </rcc>
  <rcc rId="972" sId="8" odxf="1" dxf="1">
    <nc r="AB129">
      <f>'havi összesítő'!BC161</f>
    </nc>
    <ndxf>
      <border outline="0">
        <top style="medium">
          <color indexed="64"/>
        </top>
      </border>
      <protection hidden="1"/>
    </ndxf>
  </rcc>
  <rcc rId="973" sId="8" odxf="1" dxf="1">
    <nc r="AC129">
      <f>'havi összesítő'!BD161</f>
    </nc>
    <ndxf>
      <border outline="0">
        <top style="medium">
          <color indexed="64"/>
        </top>
      </border>
      <protection hidden="1"/>
    </ndxf>
  </rcc>
  <rcc rId="974" sId="8" odxf="1" dxf="1">
    <nc r="AD129">
      <f>'havi összesítő'!BB161</f>
    </nc>
    <ndxf>
      <border outline="0">
        <top style="medium">
          <color indexed="64"/>
        </top>
      </border>
      <protection hidden="1"/>
    </ndxf>
  </rcc>
  <rcc rId="975" sId="8" odxf="1" dxf="1">
    <nc r="AE129">
      <f>'havi összesítő'!BG161</f>
    </nc>
    <ndxf>
      <border outline="0">
        <top style="medium">
          <color indexed="64"/>
        </top>
      </border>
      <protection hidden="1"/>
    </ndxf>
  </rcc>
  <rcc rId="976" sId="8" odxf="1" dxf="1">
    <nc r="AF129">
      <f>'havi összesítő'!BE161</f>
    </nc>
    <ndxf>
      <border outline="0">
        <top style="medium">
          <color indexed="64"/>
        </top>
      </border>
      <protection hidden="1"/>
    </ndxf>
  </rcc>
  <rcc rId="977" sId="8" odxf="1" dxf="1">
    <nc r="AA130">
      <f>AF130-SUM(AB130:AC130)</f>
    </nc>
    <ndxf>
      <border outline="0">
        <top style="medium">
          <color indexed="64"/>
        </top>
      </border>
    </ndxf>
  </rcc>
  <rcc rId="978" sId="8" odxf="1" dxf="1">
    <nc r="AB130">
      <f>'havi összesítő'!BC162</f>
    </nc>
    <ndxf>
      <border outline="0">
        <top style="medium">
          <color indexed="64"/>
        </top>
      </border>
    </ndxf>
  </rcc>
  <rcc rId="979" sId="8" odxf="1" dxf="1">
    <nc r="AC130">
      <f>'havi összesítő'!BD162</f>
    </nc>
    <ndxf>
      <border outline="0">
        <top style="medium">
          <color indexed="64"/>
        </top>
      </border>
    </ndxf>
  </rcc>
  <rcc rId="980" sId="8" odxf="1" dxf="1">
    <nc r="AD130">
      <f>'havi összesítő'!BB162</f>
    </nc>
    <ndxf>
      <border outline="0">
        <top style="medium">
          <color indexed="64"/>
        </top>
      </border>
    </ndxf>
  </rcc>
  <rcc rId="981" sId="8" odxf="1" dxf="1">
    <nc r="AE130">
      <f>'havi összesítő'!BG162</f>
    </nc>
    <ndxf>
      <border outline="0">
        <top style="medium">
          <color indexed="64"/>
        </top>
      </border>
    </ndxf>
  </rcc>
  <rcc rId="982" sId="8" odxf="1" dxf="1">
    <nc r="AF130">
      <f>'havi összesítő'!BE162</f>
    </nc>
    <ndxf>
      <border outline="0">
        <top style="medium">
          <color indexed="64"/>
        </top>
      </border>
    </ndxf>
  </rcc>
  <rcc rId="983" sId="8" odxf="1" dxf="1">
    <nc r="AA131">
      <f>AF131-SUM(AB131:AC131)</f>
    </nc>
    <ndxf>
      <border outline="0">
        <top style="medium">
          <color indexed="64"/>
        </top>
      </border>
    </ndxf>
  </rcc>
  <rcc rId="984" sId="8" odxf="1" dxf="1">
    <nc r="AB131">
      <f>'havi összesítő'!BC163</f>
    </nc>
    <ndxf>
      <border outline="0">
        <top style="medium">
          <color indexed="64"/>
        </top>
      </border>
    </ndxf>
  </rcc>
  <rcc rId="985" sId="8" odxf="1" dxf="1">
    <nc r="AC131">
      <f>'havi összesítő'!BD163</f>
    </nc>
    <ndxf>
      <border outline="0">
        <top style="medium">
          <color indexed="64"/>
        </top>
      </border>
    </ndxf>
  </rcc>
  <rcc rId="986" sId="8" odxf="1" dxf="1">
    <nc r="AD131">
      <f>'havi összesítő'!BB163</f>
    </nc>
    <ndxf>
      <border outline="0">
        <top style="medium">
          <color indexed="64"/>
        </top>
      </border>
    </ndxf>
  </rcc>
  <rcc rId="987" sId="8" odxf="1" dxf="1">
    <nc r="AE131">
      <f>'havi összesítő'!BG163</f>
    </nc>
    <ndxf>
      <border outline="0">
        <top style="medium">
          <color indexed="64"/>
        </top>
      </border>
    </ndxf>
  </rcc>
  <rcc rId="988" sId="8" odxf="1" dxf="1">
    <nc r="AF131">
      <f>'havi összesítő'!BE163</f>
    </nc>
    <ndxf>
      <border outline="0">
        <top style="medium">
          <color indexed="64"/>
        </top>
      </border>
    </ndxf>
  </rcc>
  <rcc rId="989" sId="8" odxf="1" dxf="1">
    <nc r="AA132">
      <f>AF132-SUM(AB132:AC132)</f>
    </nc>
    <ndxf>
      <border outline="0">
        <top style="medium">
          <color indexed="64"/>
        </top>
      </border>
    </ndxf>
  </rcc>
  <rcc rId="990" sId="8" odxf="1" dxf="1">
    <nc r="AB132">
      <f>'havi összesítő'!BC164</f>
    </nc>
    <ndxf>
      <border outline="0">
        <top style="medium">
          <color indexed="64"/>
        </top>
      </border>
    </ndxf>
  </rcc>
  <rcc rId="991" sId="8" odxf="1" dxf="1">
    <nc r="AC132">
      <f>'havi összesítő'!BD164</f>
    </nc>
    <ndxf>
      <border outline="0">
        <top style="medium">
          <color indexed="64"/>
        </top>
      </border>
    </ndxf>
  </rcc>
  <rcc rId="992" sId="8" odxf="1" dxf="1">
    <nc r="AD132">
      <f>'havi összesítő'!BB164</f>
    </nc>
    <ndxf>
      <border outline="0">
        <top style="medium">
          <color indexed="64"/>
        </top>
      </border>
    </ndxf>
  </rcc>
  <rcc rId="993" sId="8" odxf="1" dxf="1">
    <nc r="AE132">
      <f>'havi összesítő'!BG164</f>
    </nc>
    <ndxf>
      <border outline="0">
        <top style="medium">
          <color indexed="64"/>
        </top>
      </border>
    </ndxf>
  </rcc>
  <rcc rId="994" sId="8" odxf="1" dxf="1">
    <nc r="AF132">
      <f>'havi összesítő'!BE164</f>
    </nc>
    <ndxf>
      <border outline="0">
        <top style="medium">
          <color indexed="64"/>
        </top>
      </border>
    </ndxf>
  </rcc>
  <rcc rId="995" sId="8" odxf="1" dxf="1">
    <nc r="AA133">
      <f>AF133-SUM(AB133:AC133)</f>
    </nc>
    <ndxf>
      <border outline="0">
        <top style="medium">
          <color indexed="64"/>
        </top>
      </border>
    </ndxf>
  </rcc>
  <rcc rId="996" sId="8" odxf="1" dxf="1">
    <nc r="AB133">
      <f>'havi összesítő'!BC165</f>
    </nc>
    <ndxf>
      <border outline="0">
        <top style="medium">
          <color indexed="64"/>
        </top>
      </border>
    </ndxf>
  </rcc>
  <rcc rId="997" sId="8" odxf="1" dxf="1">
    <nc r="AC133">
      <f>'havi összesítő'!BD165</f>
    </nc>
    <ndxf>
      <border outline="0">
        <top style="medium">
          <color indexed="64"/>
        </top>
      </border>
    </ndxf>
  </rcc>
  <rcc rId="998" sId="8" odxf="1" dxf="1">
    <nc r="AD133">
      <f>'havi összesítő'!BB165</f>
    </nc>
    <ndxf>
      <border outline="0">
        <top style="medium">
          <color indexed="64"/>
        </top>
      </border>
    </ndxf>
  </rcc>
  <rcc rId="999" sId="8" odxf="1" dxf="1">
    <nc r="AE133">
      <f>'havi összesítő'!BG165</f>
    </nc>
    <ndxf>
      <border outline="0">
        <top style="medium">
          <color indexed="64"/>
        </top>
      </border>
    </ndxf>
  </rcc>
  <rcc rId="1000" sId="8" odxf="1" dxf="1">
    <nc r="AF133">
      <f>'havi összesítő'!BE165</f>
    </nc>
    <ndxf>
      <border outline="0">
        <top style="medium">
          <color indexed="64"/>
        </top>
      </border>
    </ndxf>
  </rcc>
  <rcc rId="1001" sId="8" odxf="1" dxf="1">
    <nc r="AA134">
      <f>AF134-SUM(AB134:AC134)</f>
    </nc>
    <ndxf>
      <border outline="0">
        <top style="medium">
          <color indexed="64"/>
        </top>
      </border>
    </ndxf>
  </rcc>
  <rcc rId="1002" sId="8" odxf="1" dxf="1">
    <nc r="AB134">
      <f>'havi összesítő'!BC166</f>
    </nc>
    <ndxf>
      <border outline="0">
        <top style="medium">
          <color indexed="64"/>
        </top>
      </border>
    </ndxf>
  </rcc>
  <rcc rId="1003" sId="8" odxf="1" dxf="1">
    <nc r="AC134">
      <f>'havi összesítő'!BD166</f>
    </nc>
    <ndxf>
      <border outline="0">
        <top style="medium">
          <color indexed="64"/>
        </top>
      </border>
    </ndxf>
  </rcc>
  <rcc rId="1004" sId="8" odxf="1" dxf="1">
    <nc r="AD134">
      <f>'havi összesítő'!BB166</f>
    </nc>
    <ndxf>
      <border outline="0">
        <top style="medium">
          <color indexed="64"/>
        </top>
      </border>
    </ndxf>
  </rcc>
  <rcc rId="1005" sId="8" odxf="1" dxf="1">
    <nc r="AE134">
      <f>'havi összesítő'!BG166</f>
    </nc>
    <ndxf>
      <border outline="0">
        <top style="medium">
          <color indexed="64"/>
        </top>
      </border>
    </ndxf>
  </rcc>
  <rcc rId="1006" sId="8" odxf="1" dxf="1">
    <nc r="AF134">
      <f>'havi összesítő'!BE166</f>
    </nc>
    <ndxf>
      <border outline="0">
        <top style="medium">
          <color indexed="64"/>
        </top>
      </border>
    </ndxf>
  </rcc>
  <rcc rId="1007" sId="8" odxf="1" dxf="1">
    <nc r="AA135">
      <f>AF135-SUM(AB135:AC135)</f>
    </nc>
    <ndxf>
      <border outline="0">
        <top style="medium">
          <color indexed="64"/>
        </top>
      </border>
      <protection hidden="1"/>
    </ndxf>
  </rcc>
  <rcc rId="1008" sId="8" odxf="1" dxf="1">
    <nc r="AB135">
      <f>'havi összesítő'!BC167</f>
    </nc>
    <ndxf>
      <border outline="0">
        <top style="medium">
          <color indexed="64"/>
        </top>
      </border>
      <protection hidden="1"/>
    </ndxf>
  </rcc>
  <rcc rId="1009" sId="8" odxf="1" dxf="1">
    <nc r="AC135">
      <f>'havi összesítő'!BD167</f>
    </nc>
    <ndxf>
      <border outline="0">
        <top style="medium">
          <color indexed="64"/>
        </top>
      </border>
      <protection hidden="1"/>
    </ndxf>
  </rcc>
  <rcc rId="1010" sId="8" odxf="1" dxf="1">
    <nc r="AD135">
      <f>'havi összesítő'!BB167</f>
    </nc>
    <ndxf>
      <border outline="0">
        <top style="medium">
          <color indexed="64"/>
        </top>
      </border>
      <protection hidden="1"/>
    </ndxf>
  </rcc>
  <rcc rId="1011" sId="8" odxf="1" dxf="1">
    <nc r="AE135">
      <f>'havi összesítő'!BG167</f>
    </nc>
    <ndxf>
      <border outline="0">
        <top style="medium">
          <color indexed="64"/>
        </top>
      </border>
      <protection hidden="1"/>
    </ndxf>
  </rcc>
  <rcc rId="1012" sId="8" odxf="1" dxf="1">
    <nc r="AF135">
      <f>'havi összesítő'!BE167</f>
    </nc>
    <ndxf>
      <border outline="0">
        <top style="medium">
          <color indexed="64"/>
        </top>
      </border>
      <protection hidden="1"/>
    </ndxf>
  </rcc>
  <rcc rId="1013" sId="8" odxf="1" dxf="1">
    <nc r="AA136">
      <f>AF136-SUM(AB136:AC136)</f>
    </nc>
    <ndxf>
      <border outline="0">
        <top style="medium">
          <color indexed="64"/>
        </top>
      </border>
      <protection hidden="1"/>
    </ndxf>
  </rcc>
  <rcc rId="1014" sId="8" odxf="1" dxf="1">
    <nc r="AB136">
      <f>'havi összesítő'!BC168</f>
    </nc>
    <ndxf>
      <border outline="0">
        <top style="medium">
          <color indexed="64"/>
        </top>
      </border>
      <protection hidden="1"/>
    </ndxf>
  </rcc>
  <rcc rId="1015" sId="8" odxf="1" dxf="1">
    <nc r="AC136">
      <f>'havi összesítő'!BD168</f>
    </nc>
    <ndxf>
      <border outline="0">
        <top style="medium">
          <color indexed="64"/>
        </top>
      </border>
      <protection hidden="1"/>
    </ndxf>
  </rcc>
  <rcc rId="1016" sId="8" odxf="1" dxf="1">
    <nc r="AD136">
      <f>'havi összesítő'!BB168</f>
    </nc>
    <ndxf>
      <border outline="0">
        <top style="medium">
          <color indexed="64"/>
        </top>
      </border>
      <protection hidden="1"/>
    </ndxf>
  </rcc>
  <rcc rId="1017" sId="8" odxf="1" dxf="1">
    <nc r="AE136">
      <f>'havi összesítő'!BG168</f>
    </nc>
    <ndxf>
      <border outline="0">
        <top style="medium">
          <color indexed="64"/>
        </top>
      </border>
      <protection hidden="1"/>
    </ndxf>
  </rcc>
  <rcc rId="1018" sId="8" odxf="1" dxf="1">
    <nc r="AF136">
      <f>'havi összesítő'!BE168</f>
    </nc>
    <ndxf>
      <border outline="0">
        <top style="medium">
          <color indexed="64"/>
        </top>
      </border>
      <protection hidden="1"/>
    </ndxf>
  </rcc>
  <rcc rId="1019" sId="8" odxf="1" dxf="1">
    <nc r="AA137">
      <f>AF137-SUM(AB137:AC137)</f>
    </nc>
    <ndxf>
      <border outline="0">
        <top style="medium">
          <color indexed="64"/>
        </top>
      </border>
      <protection hidden="1"/>
    </ndxf>
  </rcc>
  <rcc rId="1020" sId="8" odxf="1" dxf="1">
    <nc r="AB137">
      <f>'havi összesítő'!BC169</f>
    </nc>
    <ndxf>
      <border outline="0">
        <top style="medium">
          <color indexed="64"/>
        </top>
      </border>
      <protection hidden="1"/>
    </ndxf>
  </rcc>
  <rcc rId="1021" sId="8" odxf="1" dxf="1">
    <nc r="AC137">
      <f>'havi összesítő'!BD169</f>
    </nc>
    <ndxf>
      <border outline="0">
        <top style="medium">
          <color indexed="64"/>
        </top>
      </border>
      <protection hidden="1"/>
    </ndxf>
  </rcc>
  <rcc rId="1022" sId="8" odxf="1" dxf="1">
    <nc r="AD137">
      <f>'havi összesítő'!BB169</f>
    </nc>
    <ndxf>
      <border outline="0">
        <top style="medium">
          <color indexed="64"/>
        </top>
      </border>
      <protection hidden="1"/>
    </ndxf>
  </rcc>
  <rcc rId="1023" sId="8" odxf="1" dxf="1">
    <nc r="AE137">
      <f>'havi összesítő'!BG169</f>
    </nc>
    <ndxf>
      <border outline="0">
        <top style="medium">
          <color indexed="64"/>
        </top>
      </border>
      <protection hidden="1"/>
    </ndxf>
  </rcc>
  <rcc rId="1024" sId="8" odxf="1" dxf="1">
    <nc r="AF137">
      <f>'havi összesítő'!BE169</f>
    </nc>
    <ndxf>
      <border outline="0">
        <top style="medium">
          <color indexed="64"/>
        </top>
      </border>
      <protection hidden="1"/>
    </ndxf>
  </rcc>
  <rcc rId="1025" sId="8" odxf="1" dxf="1">
    <nc r="AA138">
      <f>AF138-SUM(AB138:AC138)</f>
    </nc>
    <ndxf>
      <border outline="0">
        <top style="medium">
          <color indexed="64"/>
        </top>
      </border>
      <protection hidden="1"/>
    </ndxf>
  </rcc>
  <rcc rId="1026" sId="8" odxf="1" dxf="1">
    <nc r="AB138">
      <f>'havi összesítő'!BC170</f>
    </nc>
    <ndxf>
      <border outline="0">
        <top style="medium">
          <color indexed="64"/>
        </top>
      </border>
      <protection hidden="1"/>
    </ndxf>
  </rcc>
  <rcc rId="1027" sId="8" odxf="1" dxf="1">
    <nc r="AC138">
      <f>'havi összesítő'!BD170</f>
    </nc>
    <ndxf>
      <border outline="0">
        <top style="medium">
          <color indexed="64"/>
        </top>
      </border>
      <protection hidden="1"/>
    </ndxf>
  </rcc>
  <rcc rId="1028" sId="8" odxf="1" dxf="1">
    <nc r="AD138">
      <f>'havi összesítő'!BB170</f>
    </nc>
    <ndxf>
      <border outline="0">
        <top style="medium">
          <color indexed="64"/>
        </top>
      </border>
      <protection hidden="1"/>
    </ndxf>
  </rcc>
  <rcc rId="1029" sId="8" odxf="1" dxf="1">
    <nc r="AE138">
      <f>'havi összesítő'!BG170</f>
    </nc>
    <ndxf>
      <border outline="0">
        <top style="medium">
          <color indexed="64"/>
        </top>
      </border>
      <protection hidden="1"/>
    </ndxf>
  </rcc>
  <rcc rId="1030" sId="8" odxf="1" dxf="1">
    <nc r="AF138">
      <f>'havi összesítő'!BE170</f>
    </nc>
    <ndxf>
      <border outline="0">
        <top style="medium">
          <color indexed="64"/>
        </top>
      </border>
      <protection hidden="1"/>
    </ndxf>
  </rcc>
  <rcc rId="1031" sId="8" odxf="1" dxf="1">
    <nc r="AA139">
      <f>AF139-SUM(AB139:AC139)</f>
    </nc>
    <ndxf>
      <border outline="0">
        <top style="medium">
          <color indexed="64"/>
        </top>
      </border>
      <protection hidden="1"/>
    </ndxf>
  </rcc>
  <rcc rId="1032" sId="8" odxf="1" dxf="1">
    <nc r="AB139">
      <f>'havi összesítő'!BC171</f>
    </nc>
    <ndxf>
      <border outline="0">
        <top style="medium">
          <color indexed="64"/>
        </top>
      </border>
      <protection hidden="1"/>
    </ndxf>
  </rcc>
  <rcc rId="1033" sId="8" odxf="1" dxf="1">
    <nc r="AC139">
      <f>'havi összesítő'!BD171</f>
    </nc>
    <ndxf>
      <border outline="0">
        <top style="medium">
          <color indexed="64"/>
        </top>
      </border>
      <protection hidden="1"/>
    </ndxf>
  </rcc>
  <rcc rId="1034" sId="8" odxf="1" dxf="1">
    <nc r="AD139">
      <f>'havi összesítő'!BB171</f>
    </nc>
    <ndxf>
      <border outline="0">
        <top style="medium">
          <color indexed="64"/>
        </top>
      </border>
      <protection hidden="1"/>
    </ndxf>
  </rcc>
  <rcc rId="1035" sId="8" odxf="1" dxf="1">
    <nc r="AE139">
      <f>'havi összesítő'!BG171</f>
    </nc>
    <ndxf>
      <border outline="0">
        <top style="medium">
          <color indexed="64"/>
        </top>
      </border>
      <protection hidden="1"/>
    </ndxf>
  </rcc>
  <rcc rId="1036" sId="8" odxf="1" dxf="1">
    <nc r="AF139">
      <f>'havi összesítő'!BE171</f>
    </nc>
    <ndxf>
      <border outline="0">
        <top style="medium">
          <color indexed="64"/>
        </top>
      </border>
      <protection hidden="1"/>
    </ndxf>
  </rcc>
  <rcc rId="1037" sId="8" odxf="1" dxf="1">
    <nc r="AA140">
      <f>AF140-SUM(AB140:AC140)</f>
    </nc>
    <ndxf>
      <border outline="0">
        <top style="medium">
          <color indexed="64"/>
        </top>
      </border>
      <protection hidden="1"/>
    </ndxf>
  </rcc>
  <rcc rId="1038" sId="8" odxf="1" dxf="1">
    <nc r="AB140">
      <f>'havi összesítő'!BC172</f>
    </nc>
    <ndxf>
      <border outline="0">
        <top style="medium">
          <color indexed="64"/>
        </top>
      </border>
      <protection hidden="1"/>
    </ndxf>
  </rcc>
  <rcc rId="1039" sId="8" odxf="1" dxf="1">
    <nc r="AC140">
      <f>'havi összesítő'!BD172</f>
    </nc>
    <ndxf>
      <border outline="0">
        <top style="medium">
          <color indexed="64"/>
        </top>
      </border>
      <protection hidden="1"/>
    </ndxf>
  </rcc>
  <rcc rId="1040" sId="8" odxf="1" dxf="1">
    <nc r="AD140">
      <f>'havi összesítő'!BB172</f>
    </nc>
    <ndxf>
      <border outline="0">
        <top style="medium">
          <color indexed="64"/>
        </top>
      </border>
      <protection hidden="1"/>
    </ndxf>
  </rcc>
  <rcc rId="1041" sId="8" odxf="1" dxf="1">
    <nc r="AE140">
      <f>'havi összesítő'!BG172</f>
    </nc>
    <ndxf>
      <border outline="0">
        <top style="medium">
          <color indexed="64"/>
        </top>
      </border>
      <protection hidden="1"/>
    </ndxf>
  </rcc>
  <rcc rId="1042" sId="8" odxf="1" dxf="1">
    <nc r="AF140">
      <f>'havi összesítő'!BE172</f>
    </nc>
    <ndxf>
      <border outline="0">
        <top style="medium">
          <color indexed="64"/>
        </top>
      </border>
      <protection hidden="1"/>
    </ndxf>
  </rcc>
  <rcc rId="1043" sId="8" odxf="1" dxf="1">
    <nc r="AA141">
      <f>AF141-SUM(AB141:AC141)</f>
    </nc>
    <ndxf>
      <border outline="0">
        <top style="medium">
          <color indexed="64"/>
        </top>
      </border>
      <protection hidden="1"/>
    </ndxf>
  </rcc>
  <rcc rId="1044" sId="8" odxf="1" dxf="1">
    <nc r="AB141">
      <f>'havi összesítő'!BC173</f>
    </nc>
    <ndxf>
      <border outline="0">
        <top style="medium">
          <color indexed="64"/>
        </top>
      </border>
      <protection hidden="1"/>
    </ndxf>
  </rcc>
  <rcc rId="1045" sId="8" odxf="1" dxf="1">
    <nc r="AC141">
      <f>'havi összesítő'!BD173</f>
    </nc>
    <ndxf>
      <border outline="0">
        <top style="medium">
          <color indexed="64"/>
        </top>
      </border>
      <protection hidden="1"/>
    </ndxf>
  </rcc>
  <rcc rId="1046" sId="8" odxf="1" dxf="1">
    <nc r="AD141">
      <f>'havi összesítő'!BB173</f>
    </nc>
    <ndxf>
      <border outline="0">
        <top style="medium">
          <color indexed="64"/>
        </top>
      </border>
      <protection hidden="1"/>
    </ndxf>
  </rcc>
  <rcc rId="1047" sId="8" odxf="1" dxf="1">
    <nc r="AE141">
      <f>'havi összesítő'!BG173</f>
    </nc>
    <ndxf>
      <border outline="0">
        <top style="medium">
          <color indexed="64"/>
        </top>
      </border>
      <protection hidden="1"/>
    </ndxf>
  </rcc>
  <rcc rId="1048" sId="8" odxf="1" dxf="1">
    <nc r="AF141">
      <f>'havi összesítő'!BE173</f>
    </nc>
    <ndxf>
      <border outline="0">
        <top style="medium">
          <color indexed="64"/>
        </top>
      </border>
      <protection hidden="1"/>
    </ndxf>
  </rcc>
  <rcc rId="1049" sId="8" odxf="1" dxf="1">
    <nc r="AA142">
      <f>AF142-SUM(AB142:AC142)</f>
    </nc>
    <ndxf>
      <border outline="0">
        <top style="medium">
          <color indexed="64"/>
        </top>
      </border>
      <protection hidden="1"/>
    </ndxf>
  </rcc>
  <rcc rId="1050" sId="8" odxf="1" dxf="1">
    <nc r="AB142">
      <f>'havi összesítő'!BC174</f>
    </nc>
    <ndxf>
      <border outline="0">
        <top style="medium">
          <color indexed="64"/>
        </top>
      </border>
      <protection hidden="1"/>
    </ndxf>
  </rcc>
  <rcc rId="1051" sId="8" odxf="1" dxf="1">
    <nc r="AC142">
      <f>'havi összesítő'!BD174</f>
    </nc>
    <ndxf>
      <border outline="0">
        <top style="medium">
          <color indexed="64"/>
        </top>
      </border>
      <protection hidden="1"/>
    </ndxf>
  </rcc>
  <rcc rId="1052" sId="8" odxf="1" dxf="1">
    <nc r="AD142">
      <f>'havi összesítő'!BB174</f>
    </nc>
    <ndxf>
      <border outline="0">
        <top style="medium">
          <color indexed="64"/>
        </top>
      </border>
      <protection hidden="1"/>
    </ndxf>
  </rcc>
  <rcc rId="1053" sId="8" odxf="1" dxf="1">
    <nc r="AE142">
      <f>'havi összesítő'!BG174</f>
    </nc>
    <ndxf>
      <border outline="0">
        <top style="medium">
          <color indexed="64"/>
        </top>
      </border>
      <protection hidden="1"/>
    </ndxf>
  </rcc>
  <rcc rId="1054" sId="8" odxf="1" dxf="1">
    <nc r="AF142">
      <f>'havi összesítő'!BE174</f>
    </nc>
    <ndxf>
      <border outline="0">
        <top style="medium">
          <color indexed="64"/>
        </top>
      </border>
      <protection hidden="1"/>
    </ndxf>
  </rcc>
  <rcc rId="1055" sId="8" odxf="1" dxf="1">
    <nc r="AA143">
      <f>AF143-SUM(AB143:AC143)</f>
    </nc>
    <ndxf>
      <border outline="0">
        <top style="medium">
          <color indexed="64"/>
        </top>
      </border>
      <protection hidden="1"/>
    </ndxf>
  </rcc>
  <rcc rId="1056" sId="8" odxf="1" dxf="1">
    <nc r="AB143">
      <f>'havi összesítő'!BC175</f>
    </nc>
    <ndxf>
      <border outline="0">
        <top style="medium">
          <color indexed="64"/>
        </top>
      </border>
      <protection hidden="1"/>
    </ndxf>
  </rcc>
  <rcc rId="1057" sId="8" odxf="1" dxf="1">
    <nc r="AC143">
      <f>'havi összesítő'!BD175</f>
    </nc>
    <ndxf>
      <border outline="0">
        <top style="medium">
          <color indexed="64"/>
        </top>
      </border>
      <protection hidden="1"/>
    </ndxf>
  </rcc>
  <rcc rId="1058" sId="8" odxf="1" dxf="1">
    <nc r="AD143">
      <f>'havi összesítő'!BB175</f>
    </nc>
    <ndxf>
      <border outline="0">
        <top style="medium">
          <color indexed="64"/>
        </top>
      </border>
      <protection hidden="1"/>
    </ndxf>
  </rcc>
  <rcc rId="1059" sId="8" odxf="1" dxf="1">
    <nc r="AE143">
      <f>'havi összesítő'!BG175</f>
    </nc>
    <ndxf>
      <border outline="0">
        <top style="medium">
          <color indexed="64"/>
        </top>
      </border>
      <protection hidden="1"/>
    </ndxf>
  </rcc>
  <rcc rId="1060" sId="8" odxf="1" dxf="1">
    <nc r="AF143">
      <f>'havi összesítő'!BE175</f>
    </nc>
    <ndxf>
      <border outline="0">
        <top style="medium">
          <color indexed="64"/>
        </top>
      </border>
      <protection hidden="1"/>
    </ndxf>
  </rcc>
  <rcc rId="1061" sId="8" odxf="1" dxf="1">
    <nc r="AA144">
      <f>AF144-SUM(AB144:AC144)</f>
    </nc>
    <ndxf>
      <border outline="0">
        <top style="medium">
          <color indexed="64"/>
        </top>
        <bottom style="thin">
          <color indexed="64"/>
        </bottom>
      </border>
      <protection hidden="1"/>
    </ndxf>
  </rcc>
  <rcc rId="1062" sId="8" odxf="1" dxf="1">
    <nc r="AB144">
      <f>'havi összesítő'!BC176</f>
    </nc>
    <ndxf>
      <border outline="0">
        <top style="medium">
          <color indexed="64"/>
        </top>
        <bottom style="thin">
          <color indexed="64"/>
        </bottom>
      </border>
      <protection hidden="1"/>
    </ndxf>
  </rcc>
  <rcc rId="1063" sId="8" odxf="1" dxf="1">
    <nc r="AC144">
      <f>'havi összesítő'!BD176</f>
    </nc>
    <ndxf>
      <border outline="0">
        <top style="medium">
          <color indexed="64"/>
        </top>
        <bottom style="thin">
          <color indexed="64"/>
        </bottom>
      </border>
      <protection hidden="1"/>
    </ndxf>
  </rcc>
  <rcc rId="1064" sId="8" odxf="1" dxf="1">
    <nc r="AD144">
      <f>'havi összesítő'!BB176</f>
    </nc>
    <ndxf>
      <border outline="0">
        <top style="medium">
          <color indexed="64"/>
        </top>
        <bottom style="thin">
          <color indexed="64"/>
        </bottom>
      </border>
      <protection hidden="1"/>
    </ndxf>
  </rcc>
  <rcc rId="1065" sId="8" odxf="1" dxf="1">
    <nc r="AE144">
      <f>'havi összesítő'!BG176</f>
    </nc>
    <ndxf>
      <border outline="0">
        <top style="medium">
          <color indexed="64"/>
        </top>
        <bottom style="thin">
          <color indexed="64"/>
        </bottom>
      </border>
      <protection hidden="1"/>
    </ndxf>
  </rcc>
  <rcc rId="1066" sId="8" odxf="1" dxf="1">
    <nc r="AF144">
      <f>'havi összesítő'!BE176</f>
    </nc>
    <ndxf>
      <border outline="0">
        <top style="medium">
          <color indexed="64"/>
        </top>
        <bottom style="thin">
          <color indexed="64"/>
        </bottom>
      </border>
      <protection hidden="1"/>
    </ndxf>
  </rcc>
  <rfmt sheetId="8" sqref="AA114:AA144" start="0" length="0">
    <dxf>
      <border>
        <left style="thin">
          <color indexed="64"/>
        </left>
      </border>
    </dxf>
  </rfmt>
  <rfmt sheetId="8" sqref="AA114:AF114" start="0" length="0">
    <dxf>
      <border>
        <top style="thin">
          <color indexed="64"/>
        </top>
      </border>
    </dxf>
  </rfmt>
  <rfmt sheetId="8" sqref="AA144:AF144" start="0" length="0">
    <dxf>
      <border>
        <bottom style="thin">
          <color indexed="64"/>
        </bottom>
      </border>
    </dxf>
  </rfmt>
  <rfmt sheetId="8" sqref="AA114:AA144" start="0" length="0">
    <dxf>
      <border>
        <left style="medium">
          <color indexed="64"/>
        </left>
      </border>
    </dxf>
  </rfmt>
  <rfmt sheetId="8" sqref="AA114:AF114" start="0" length="0">
    <dxf>
      <border>
        <top style="medium">
          <color indexed="64"/>
        </top>
      </border>
    </dxf>
  </rfmt>
  <rfmt sheetId="8" sqref="AF114:AF144" start="0" length="0">
    <dxf>
      <border>
        <right style="medium">
          <color indexed="64"/>
        </right>
      </border>
    </dxf>
  </rfmt>
  <rfmt sheetId="8" sqref="AA144:AF144" start="0" length="0">
    <dxf>
      <border>
        <bottom style="medium">
          <color indexed="64"/>
        </bottom>
      </border>
    </dxf>
  </rfmt>
  <rcc rId="1067" sId="8">
    <nc r="AB147">
      <f>'havi összesítő'!BC193</f>
    </nc>
  </rcc>
  <rcc rId="1068" sId="8">
    <nc r="AC147">
      <f>'havi összesítő'!BD193</f>
    </nc>
  </rcc>
  <rcc rId="1069" sId="8">
    <nc r="AD147">
      <f>'havi összesítő'!BB193</f>
    </nc>
  </rcc>
  <rcc rId="1070" sId="8">
    <nc r="AE147">
      <f>'havi összesítő'!BG193</f>
    </nc>
  </rcc>
  <rcc rId="1071" sId="8">
    <nc r="AF147">
      <f>'havi összesítő'!BE193</f>
    </nc>
  </rcc>
  <rcc rId="1072" sId="8" odxf="1" dxf="1">
    <nc r="AA148">
      <f>AF148-SUM(AB148:AC148)</f>
    </nc>
    <ndxf>
      <border outline="0">
        <top style="medium">
          <color indexed="64"/>
        </top>
      </border>
    </ndxf>
  </rcc>
  <rcc rId="1073" sId="8" odxf="1" dxf="1">
    <nc r="AB148">
      <f>'havi összesítő'!BC194</f>
    </nc>
    <ndxf>
      <border outline="0">
        <top style="medium">
          <color indexed="64"/>
        </top>
      </border>
    </ndxf>
  </rcc>
  <rcc rId="1074" sId="8" odxf="1" dxf="1">
    <nc r="AC148">
      <f>'havi összesítő'!BD194</f>
    </nc>
    <ndxf>
      <border outline="0">
        <top style="medium">
          <color indexed="64"/>
        </top>
      </border>
    </ndxf>
  </rcc>
  <rcc rId="1075" sId="8" odxf="1" dxf="1">
    <nc r="AD148">
      <f>'havi összesítő'!BB194</f>
    </nc>
    <ndxf>
      <border outline="0">
        <top style="medium">
          <color indexed="64"/>
        </top>
      </border>
    </ndxf>
  </rcc>
  <rcc rId="1076" sId="8" odxf="1" dxf="1">
    <nc r="AE148">
      <f>'havi összesítő'!BG194</f>
    </nc>
    <ndxf>
      <border outline="0">
        <top style="medium">
          <color indexed="64"/>
        </top>
      </border>
    </ndxf>
  </rcc>
  <rcc rId="1077" sId="8" odxf="1" dxf="1">
    <nc r="AF148">
      <f>'havi összesítő'!BE194</f>
    </nc>
    <ndxf>
      <border outline="0">
        <top style="medium">
          <color indexed="64"/>
        </top>
      </border>
    </ndxf>
  </rcc>
  <rcc rId="1078" sId="8" odxf="1" dxf="1">
    <nc r="AA149">
      <f>AF149-SUM(AB149:AC149)</f>
    </nc>
    <ndxf>
      <border outline="0">
        <top style="medium">
          <color indexed="64"/>
        </top>
      </border>
    </ndxf>
  </rcc>
  <rcc rId="1079" sId="8" odxf="1" dxf="1">
    <nc r="AB149">
      <f>'havi összesítő'!BC195</f>
    </nc>
    <ndxf>
      <border outline="0">
        <top style="medium">
          <color indexed="64"/>
        </top>
      </border>
    </ndxf>
  </rcc>
  <rcc rId="1080" sId="8" odxf="1" dxf="1">
    <nc r="AC149">
      <f>'havi összesítő'!BD195</f>
    </nc>
    <ndxf>
      <border outline="0">
        <top style="medium">
          <color indexed="64"/>
        </top>
      </border>
    </ndxf>
  </rcc>
  <rcc rId="1081" sId="8" odxf="1" dxf="1">
    <nc r="AD149">
      <f>'havi összesítő'!BB195</f>
    </nc>
    <ndxf>
      <border outline="0">
        <top style="medium">
          <color indexed="64"/>
        </top>
      </border>
    </ndxf>
  </rcc>
  <rcc rId="1082" sId="8" odxf="1" dxf="1">
    <nc r="AE149">
      <f>'havi összesítő'!BG195</f>
    </nc>
    <ndxf>
      <border outline="0">
        <top style="medium">
          <color indexed="64"/>
        </top>
      </border>
    </ndxf>
  </rcc>
  <rcc rId="1083" sId="8" odxf="1" dxf="1">
    <nc r="AF149">
      <f>'havi összesítő'!BE195</f>
    </nc>
    <ndxf>
      <border outline="0">
        <top style="medium">
          <color indexed="64"/>
        </top>
      </border>
    </ndxf>
  </rcc>
  <rcc rId="1084" sId="8" odxf="1" dxf="1">
    <nc r="AA150">
      <f>AF150-SUM(AB150:AC150)</f>
    </nc>
    <ndxf>
      <border outline="0">
        <top style="medium">
          <color indexed="64"/>
        </top>
      </border>
    </ndxf>
  </rcc>
  <rcc rId="1085" sId="8" odxf="1" dxf="1">
    <nc r="AB150">
      <f>'havi összesítő'!BC196</f>
    </nc>
    <ndxf>
      <border outline="0">
        <top style="medium">
          <color indexed="64"/>
        </top>
      </border>
    </ndxf>
  </rcc>
  <rcc rId="1086" sId="8" odxf="1" dxf="1">
    <nc r="AC150">
      <f>'havi összesítő'!BD196</f>
    </nc>
    <ndxf>
      <border outline="0">
        <top style="medium">
          <color indexed="64"/>
        </top>
      </border>
    </ndxf>
  </rcc>
  <rcc rId="1087" sId="8" odxf="1" dxf="1">
    <nc r="AD150">
      <f>'havi összesítő'!BB196</f>
    </nc>
    <ndxf>
      <border outline="0">
        <top style="medium">
          <color indexed="64"/>
        </top>
      </border>
    </ndxf>
  </rcc>
  <rcc rId="1088" sId="8" odxf="1" dxf="1">
    <nc r="AE150">
      <f>'havi összesítő'!BG196</f>
    </nc>
    <ndxf>
      <border outline="0">
        <top style="medium">
          <color indexed="64"/>
        </top>
      </border>
    </ndxf>
  </rcc>
  <rcc rId="1089" sId="8" odxf="1" dxf="1">
    <nc r="AF150">
      <f>'havi összesítő'!BE196</f>
    </nc>
    <ndxf>
      <border outline="0">
        <top style="medium">
          <color indexed="64"/>
        </top>
      </border>
    </ndxf>
  </rcc>
  <rcc rId="1090" sId="8" odxf="1" dxf="1">
    <nc r="AA151">
      <f>AF151-SUM(AB151:AC151)</f>
    </nc>
    <ndxf>
      <border outline="0">
        <top style="medium">
          <color indexed="64"/>
        </top>
      </border>
    </ndxf>
  </rcc>
  <rcc rId="1091" sId="8" odxf="1" dxf="1">
    <nc r="AB151">
      <f>'havi összesítő'!BC197</f>
    </nc>
    <ndxf>
      <border outline="0">
        <top style="medium">
          <color indexed="64"/>
        </top>
      </border>
    </ndxf>
  </rcc>
  <rcc rId="1092" sId="8" odxf="1" dxf="1">
    <nc r="AC151">
      <f>'havi összesítő'!BD197</f>
    </nc>
    <ndxf>
      <border outline="0">
        <top style="medium">
          <color indexed="64"/>
        </top>
      </border>
    </ndxf>
  </rcc>
  <rcc rId="1093" sId="8" odxf="1" dxf="1">
    <nc r="AD151">
      <f>'havi összesítő'!BB197</f>
    </nc>
    <ndxf>
      <border outline="0">
        <top style="medium">
          <color indexed="64"/>
        </top>
      </border>
    </ndxf>
  </rcc>
  <rcc rId="1094" sId="8" odxf="1" dxf="1">
    <nc r="AE151">
      <f>'havi összesítő'!BG197</f>
    </nc>
    <ndxf>
      <border outline="0">
        <top style="medium">
          <color indexed="64"/>
        </top>
      </border>
    </ndxf>
  </rcc>
  <rcc rId="1095" sId="8" odxf="1" dxf="1">
    <nc r="AF151">
      <f>'havi összesítő'!BE197</f>
    </nc>
    <ndxf>
      <border outline="0">
        <top style="medium">
          <color indexed="64"/>
        </top>
      </border>
    </ndxf>
  </rcc>
  <rcc rId="1096" sId="8" odxf="1" dxf="1">
    <nc r="AA152">
      <f>AF152-SUM(AB152:AC152)</f>
    </nc>
    <ndxf>
      <border outline="0">
        <top style="medium">
          <color indexed="64"/>
        </top>
      </border>
    </ndxf>
  </rcc>
  <rcc rId="1097" sId="8" odxf="1" dxf="1">
    <nc r="AB152">
      <f>'havi összesítő'!BC198</f>
    </nc>
    <ndxf>
      <border outline="0">
        <top style="medium">
          <color indexed="64"/>
        </top>
      </border>
    </ndxf>
  </rcc>
  <rcc rId="1098" sId="8" odxf="1" dxf="1">
    <nc r="AC152">
      <f>'havi összesítő'!BD198</f>
    </nc>
    <ndxf>
      <border outline="0">
        <top style="medium">
          <color indexed="64"/>
        </top>
      </border>
    </ndxf>
  </rcc>
  <rcc rId="1099" sId="8" odxf="1" dxf="1">
    <nc r="AD152">
      <f>'havi összesítő'!BB198</f>
    </nc>
    <ndxf>
      <border outline="0">
        <top style="medium">
          <color indexed="64"/>
        </top>
      </border>
    </ndxf>
  </rcc>
  <rcc rId="1100" sId="8" odxf="1" dxf="1">
    <nc r="AE152">
      <f>'havi összesítő'!BG198</f>
    </nc>
    <ndxf>
      <border outline="0">
        <top style="medium">
          <color indexed="64"/>
        </top>
      </border>
    </ndxf>
  </rcc>
  <rcc rId="1101" sId="8" odxf="1" dxf="1">
    <nc r="AF152">
      <f>'havi összesítő'!BE198</f>
    </nc>
    <ndxf>
      <border outline="0">
        <top style="medium">
          <color indexed="64"/>
        </top>
      </border>
    </ndxf>
  </rcc>
  <rcc rId="1102" sId="8" odxf="1" dxf="1">
    <nc r="AA153">
      <f>AF153-SUM(AB153:AC153)</f>
    </nc>
    <ndxf>
      <border outline="0">
        <top style="medium">
          <color indexed="64"/>
        </top>
      </border>
      <protection hidden="1"/>
    </ndxf>
  </rcc>
  <rcc rId="1103" sId="8" odxf="1" dxf="1">
    <nc r="AB153">
      <f>'havi összesítő'!BC199</f>
    </nc>
    <ndxf>
      <border outline="0">
        <top style="medium">
          <color indexed="64"/>
        </top>
      </border>
      <protection hidden="1"/>
    </ndxf>
  </rcc>
  <rcc rId="1104" sId="8" odxf="1" dxf="1">
    <nc r="AC153">
      <f>'havi összesítő'!BD199</f>
    </nc>
    <ndxf>
      <border outline="0">
        <top style="medium">
          <color indexed="64"/>
        </top>
      </border>
      <protection hidden="1"/>
    </ndxf>
  </rcc>
  <rcc rId="1105" sId="8" odxf="1" dxf="1">
    <nc r="AD153">
      <f>'havi összesítő'!BB199</f>
    </nc>
    <ndxf>
      <border outline="0">
        <top style="medium">
          <color indexed="64"/>
        </top>
      </border>
      <protection hidden="1"/>
    </ndxf>
  </rcc>
  <rcc rId="1106" sId="8" odxf="1" dxf="1">
    <nc r="AE153">
      <f>'havi összesítő'!BG199</f>
    </nc>
    <ndxf>
      <border outline="0">
        <top style="medium">
          <color indexed="64"/>
        </top>
      </border>
      <protection hidden="1"/>
    </ndxf>
  </rcc>
  <rcc rId="1107" sId="8" odxf="1" dxf="1">
    <nc r="AF153">
      <f>'havi összesítő'!BE199</f>
    </nc>
    <ndxf>
      <border outline="0">
        <top style="medium">
          <color indexed="64"/>
        </top>
      </border>
      <protection hidden="1"/>
    </ndxf>
  </rcc>
  <rcc rId="1108" sId="8" odxf="1" dxf="1">
    <nc r="AA154">
      <f>AF154-SUM(AB154:AC154)</f>
    </nc>
    <ndxf>
      <border outline="0">
        <top style="medium">
          <color indexed="64"/>
        </top>
      </border>
      <protection hidden="1"/>
    </ndxf>
  </rcc>
  <rcc rId="1109" sId="8" odxf="1" dxf="1">
    <nc r="AB154">
      <f>'havi összesítő'!BC200</f>
    </nc>
    <ndxf>
      <border outline="0">
        <top style="medium">
          <color indexed="64"/>
        </top>
      </border>
      <protection hidden="1"/>
    </ndxf>
  </rcc>
  <rcc rId="1110" sId="8" odxf="1" dxf="1">
    <nc r="AC154">
      <f>'havi összesítő'!BD200</f>
    </nc>
    <ndxf>
      <border outline="0">
        <top style="medium">
          <color indexed="64"/>
        </top>
      </border>
      <protection hidden="1"/>
    </ndxf>
  </rcc>
  <rcc rId="1111" sId="8" odxf="1" dxf="1">
    <nc r="AD154">
      <f>'havi összesítő'!BB200</f>
    </nc>
    <ndxf>
      <border outline="0">
        <top style="medium">
          <color indexed="64"/>
        </top>
      </border>
      <protection hidden="1"/>
    </ndxf>
  </rcc>
  <rcc rId="1112" sId="8" odxf="1" dxf="1">
    <nc r="AE154">
      <f>'havi összesítő'!BG200</f>
    </nc>
    <ndxf>
      <border outline="0">
        <top style="medium">
          <color indexed="64"/>
        </top>
      </border>
      <protection hidden="1"/>
    </ndxf>
  </rcc>
  <rcc rId="1113" sId="8" odxf="1" dxf="1">
    <nc r="AF154">
      <f>'havi összesítő'!BE200</f>
    </nc>
    <ndxf>
      <border outline="0">
        <top style="medium">
          <color indexed="64"/>
        </top>
      </border>
      <protection hidden="1"/>
    </ndxf>
  </rcc>
  <rcc rId="1114" sId="8" odxf="1" dxf="1">
    <nc r="AA155">
      <f>AF155-SUM(AB155:AC155)</f>
    </nc>
    <ndxf>
      <border outline="0">
        <top style="medium">
          <color indexed="64"/>
        </top>
      </border>
      <protection hidden="1"/>
    </ndxf>
  </rcc>
  <rcc rId="1115" sId="8" odxf="1" dxf="1">
    <nc r="AB155">
      <f>'havi összesítő'!BC201</f>
    </nc>
    <ndxf>
      <border outline="0">
        <top style="medium">
          <color indexed="64"/>
        </top>
      </border>
      <protection hidden="1"/>
    </ndxf>
  </rcc>
  <rcc rId="1116" sId="8" odxf="1" dxf="1">
    <nc r="AC155">
      <f>'havi összesítő'!BD201</f>
    </nc>
    <ndxf>
      <border outline="0">
        <top style="medium">
          <color indexed="64"/>
        </top>
      </border>
      <protection hidden="1"/>
    </ndxf>
  </rcc>
  <rcc rId="1117" sId="8" odxf="1" dxf="1">
    <nc r="AD155">
      <f>'havi összesítő'!BB201</f>
    </nc>
    <ndxf>
      <border outline="0">
        <top style="medium">
          <color indexed="64"/>
        </top>
      </border>
      <protection hidden="1"/>
    </ndxf>
  </rcc>
  <rcc rId="1118" sId="8" odxf="1" dxf="1">
    <nc r="AE155">
      <f>'havi összesítő'!BG201</f>
    </nc>
    <ndxf>
      <border outline="0">
        <top style="medium">
          <color indexed="64"/>
        </top>
      </border>
      <protection hidden="1"/>
    </ndxf>
  </rcc>
  <rcc rId="1119" sId="8" odxf="1" dxf="1">
    <nc r="AF155">
      <f>'havi összesítő'!BE201</f>
    </nc>
    <ndxf>
      <border outline="0">
        <top style="medium">
          <color indexed="64"/>
        </top>
      </border>
      <protection hidden="1"/>
    </ndxf>
  </rcc>
  <rcc rId="1120" sId="8" odxf="1" dxf="1">
    <nc r="AA156">
      <f>AF156-SUM(AB156:AC156)</f>
    </nc>
    <ndxf>
      <border outline="0">
        <top style="medium">
          <color indexed="64"/>
        </top>
      </border>
      <protection hidden="1"/>
    </ndxf>
  </rcc>
  <rcc rId="1121" sId="8" odxf="1" dxf="1">
    <nc r="AB156">
      <f>'havi összesítő'!BC202</f>
    </nc>
    <ndxf>
      <border outline="0">
        <top style="medium">
          <color indexed="64"/>
        </top>
      </border>
      <protection hidden="1"/>
    </ndxf>
  </rcc>
  <rcc rId="1122" sId="8" odxf="1" dxf="1">
    <nc r="AC156">
      <f>'havi összesítő'!BD202</f>
    </nc>
    <ndxf>
      <border outline="0">
        <top style="medium">
          <color indexed="64"/>
        </top>
      </border>
      <protection hidden="1"/>
    </ndxf>
  </rcc>
  <rcc rId="1123" sId="8" odxf="1" dxf="1">
    <nc r="AD156">
      <f>'havi összesítő'!BB202</f>
    </nc>
    <ndxf>
      <border outline="0">
        <top style="medium">
          <color indexed="64"/>
        </top>
      </border>
      <protection hidden="1"/>
    </ndxf>
  </rcc>
  <rcc rId="1124" sId="8" odxf="1" dxf="1">
    <nc r="AE156">
      <f>'havi összesítő'!BG202</f>
    </nc>
    <ndxf>
      <border outline="0">
        <top style="medium">
          <color indexed="64"/>
        </top>
      </border>
      <protection hidden="1"/>
    </ndxf>
  </rcc>
  <rcc rId="1125" sId="8" odxf="1" dxf="1">
    <nc r="AF156">
      <f>'havi összesítő'!BE202</f>
    </nc>
    <ndxf>
      <border outline="0">
        <top style="medium">
          <color indexed="64"/>
        </top>
      </border>
      <protection hidden="1"/>
    </ndxf>
  </rcc>
  <rcc rId="1126" sId="8" odxf="1" dxf="1">
    <nc r="AA157">
      <f>AF157-SUM(AB157:AC157)</f>
    </nc>
    <ndxf>
      <border outline="0">
        <top style="medium">
          <color indexed="64"/>
        </top>
      </border>
      <protection hidden="1"/>
    </ndxf>
  </rcc>
  <rcc rId="1127" sId="8" odxf="1" dxf="1">
    <nc r="AB157">
      <f>'havi összesítő'!BC203</f>
    </nc>
    <ndxf>
      <border outline="0">
        <top style="medium">
          <color indexed="64"/>
        </top>
      </border>
      <protection hidden="1"/>
    </ndxf>
  </rcc>
  <rcc rId="1128" sId="8" odxf="1" dxf="1">
    <nc r="AC157">
      <f>'havi összesítő'!BD203</f>
    </nc>
    <ndxf>
      <border outline="0">
        <top style="medium">
          <color indexed="64"/>
        </top>
      </border>
      <protection hidden="1"/>
    </ndxf>
  </rcc>
  <rcc rId="1129" sId="8" odxf="1" dxf="1">
    <nc r="AD157">
      <f>'havi összesítő'!BB203</f>
    </nc>
    <ndxf>
      <border outline="0">
        <top style="medium">
          <color indexed="64"/>
        </top>
      </border>
      <protection hidden="1"/>
    </ndxf>
  </rcc>
  <rcc rId="1130" sId="8" odxf="1" dxf="1">
    <nc r="AE157">
      <f>'havi összesítő'!BG203</f>
    </nc>
    <ndxf>
      <border outline="0">
        <top style="medium">
          <color indexed="64"/>
        </top>
      </border>
      <protection hidden="1"/>
    </ndxf>
  </rcc>
  <rcc rId="1131" sId="8" odxf="1" dxf="1">
    <nc r="AF157">
      <f>'havi összesítő'!BE203</f>
    </nc>
    <ndxf>
      <border outline="0">
        <top style="medium">
          <color indexed="64"/>
        </top>
      </border>
      <protection hidden="1"/>
    </ndxf>
  </rcc>
  <rcc rId="1132" sId="8" odxf="1" dxf="1">
    <nc r="AA158">
      <f>AF158-SUM(AB158:AC158)</f>
    </nc>
    <ndxf>
      <border outline="0">
        <top style="medium">
          <color indexed="64"/>
        </top>
      </border>
      <protection hidden="1"/>
    </ndxf>
  </rcc>
  <rcc rId="1133" sId="8" odxf="1" dxf="1">
    <nc r="AB158">
      <f>'havi összesítő'!BC204</f>
    </nc>
    <ndxf>
      <border outline="0">
        <top style="medium">
          <color indexed="64"/>
        </top>
      </border>
      <protection hidden="1"/>
    </ndxf>
  </rcc>
  <rcc rId="1134" sId="8" odxf="1" dxf="1">
    <nc r="AC158">
      <f>'havi összesítő'!BD204</f>
    </nc>
    <ndxf>
      <border outline="0">
        <top style="medium">
          <color indexed="64"/>
        </top>
      </border>
      <protection hidden="1"/>
    </ndxf>
  </rcc>
  <rcc rId="1135" sId="8" odxf="1" dxf="1">
    <nc r="AD158">
      <f>'havi összesítő'!BB204</f>
    </nc>
    <ndxf>
      <border outline="0">
        <top style="medium">
          <color indexed="64"/>
        </top>
      </border>
      <protection hidden="1"/>
    </ndxf>
  </rcc>
  <rcc rId="1136" sId="8" odxf="1" dxf="1">
    <nc r="AE158">
      <f>'havi összesítő'!BG204</f>
    </nc>
    <ndxf>
      <border outline="0">
        <top style="medium">
          <color indexed="64"/>
        </top>
      </border>
      <protection hidden="1"/>
    </ndxf>
  </rcc>
  <rcc rId="1137" sId="8" odxf="1" dxf="1">
    <nc r="AF158">
      <f>'havi összesítő'!BE204</f>
    </nc>
    <ndxf>
      <border outline="0">
        <top style="medium">
          <color indexed="64"/>
        </top>
      </border>
      <protection hidden="1"/>
    </ndxf>
  </rcc>
  <rcc rId="1138" sId="8" odxf="1" dxf="1">
    <nc r="AA159">
      <f>AF159-SUM(AB159:AC159)</f>
    </nc>
    <ndxf>
      <border outline="0">
        <top style="medium">
          <color indexed="64"/>
        </top>
      </border>
      <protection hidden="1"/>
    </ndxf>
  </rcc>
  <rcc rId="1139" sId="8" odxf="1" dxf="1">
    <nc r="AB159">
      <f>'havi összesítő'!BC205</f>
    </nc>
    <ndxf>
      <border outline="0">
        <top style="medium">
          <color indexed="64"/>
        </top>
      </border>
      <protection hidden="1"/>
    </ndxf>
  </rcc>
  <rcc rId="1140" sId="8" odxf="1" dxf="1">
    <nc r="AC159">
      <f>'havi összesítő'!BD205</f>
    </nc>
    <ndxf>
      <border outline="0">
        <top style="medium">
          <color indexed="64"/>
        </top>
      </border>
      <protection hidden="1"/>
    </ndxf>
  </rcc>
  <rcc rId="1141" sId="8" odxf="1" dxf="1">
    <nc r="AD159">
      <f>'havi összesítő'!BB205</f>
    </nc>
    <ndxf>
      <border outline="0">
        <top style="medium">
          <color indexed="64"/>
        </top>
      </border>
      <protection hidden="1"/>
    </ndxf>
  </rcc>
  <rcc rId="1142" sId="8" odxf="1" dxf="1">
    <nc r="AE159">
      <f>'havi összesítő'!BG205</f>
    </nc>
    <ndxf>
      <border outline="0">
        <top style="medium">
          <color indexed="64"/>
        </top>
      </border>
      <protection hidden="1"/>
    </ndxf>
  </rcc>
  <rcc rId="1143" sId="8" odxf="1" dxf="1">
    <nc r="AF159">
      <f>'havi összesítő'!BE205</f>
    </nc>
    <ndxf>
      <border outline="0">
        <top style="medium">
          <color indexed="64"/>
        </top>
      </border>
      <protection hidden="1"/>
    </ndxf>
  </rcc>
  <rcc rId="1144" sId="8" odxf="1" dxf="1">
    <nc r="AA160">
      <f>AF160-SUM(AB160:AC160)</f>
    </nc>
    <ndxf>
      <border outline="0">
        <top style="medium">
          <color indexed="64"/>
        </top>
      </border>
      <protection hidden="1"/>
    </ndxf>
  </rcc>
  <rcc rId="1145" sId="8" odxf="1" dxf="1">
    <nc r="AB160">
      <f>'havi összesítő'!BC206</f>
    </nc>
    <ndxf>
      <border outline="0">
        <top style="medium">
          <color indexed="64"/>
        </top>
      </border>
      <protection hidden="1"/>
    </ndxf>
  </rcc>
  <rcc rId="1146" sId="8" odxf="1" dxf="1">
    <nc r="AC160">
      <f>'havi összesítő'!BD206</f>
    </nc>
    <ndxf>
      <border outline="0">
        <top style="medium">
          <color indexed="64"/>
        </top>
      </border>
      <protection hidden="1"/>
    </ndxf>
  </rcc>
  <rcc rId="1147" sId="8" odxf="1" dxf="1">
    <nc r="AD160">
      <f>'havi összesítő'!BB206</f>
    </nc>
    <ndxf>
      <border outline="0">
        <top style="medium">
          <color indexed="64"/>
        </top>
      </border>
      <protection hidden="1"/>
    </ndxf>
  </rcc>
  <rcc rId="1148" sId="8" odxf="1" dxf="1">
    <nc r="AE160">
      <f>'havi összesítő'!BG206</f>
    </nc>
    <ndxf>
      <border outline="0">
        <top style="medium">
          <color indexed="64"/>
        </top>
      </border>
      <protection hidden="1"/>
    </ndxf>
  </rcc>
  <rcc rId="1149" sId="8" odxf="1" dxf="1">
    <nc r="AF160">
      <f>'havi összesítő'!BE206</f>
    </nc>
    <ndxf>
      <border outline="0">
        <top style="medium">
          <color indexed="64"/>
        </top>
      </border>
      <protection hidden="1"/>
    </ndxf>
  </rcc>
  <rcc rId="1150" sId="8" odxf="1" dxf="1">
    <nc r="AA161">
      <f>AF161-SUM(AB161:AC161)</f>
    </nc>
    <ndxf>
      <border outline="0">
        <top style="medium">
          <color indexed="64"/>
        </top>
        <bottom style="thin">
          <color indexed="64"/>
        </bottom>
      </border>
      <protection hidden="1"/>
    </ndxf>
  </rcc>
  <rcc rId="1151" sId="8" odxf="1" dxf="1">
    <nc r="AB161">
      <f>'havi összesítő'!BC207</f>
    </nc>
    <ndxf>
      <border outline="0">
        <top style="medium">
          <color indexed="64"/>
        </top>
        <bottom style="thin">
          <color indexed="64"/>
        </bottom>
      </border>
      <protection hidden="1"/>
    </ndxf>
  </rcc>
  <rcc rId="1152" sId="8" odxf="1" dxf="1">
    <nc r="AC161">
      <f>'havi összesítő'!BD207</f>
    </nc>
    <ndxf>
      <border outline="0">
        <top style="medium">
          <color indexed="64"/>
        </top>
        <bottom style="thin">
          <color indexed="64"/>
        </bottom>
      </border>
      <protection hidden="1"/>
    </ndxf>
  </rcc>
  <rcc rId="1153" sId="8" odxf="1" dxf="1">
    <nc r="AD161">
      <f>'havi összesítő'!BB207</f>
    </nc>
    <ndxf>
      <border outline="0">
        <top style="medium">
          <color indexed="64"/>
        </top>
        <bottom style="thin">
          <color indexed="64"/>
        </bottom>
      </border>
      <protection hidden="1"/>
    </ndxf>
  </rcc>
  <rcc rId="1154" sId="8" odxf="1" dxf="1">
    <nc r="AE161">
      <f>'havi összesítő'!BG207</f>
    </nc>
    <ndxf>
      <border outline="0">
        <top style="medium">
          <color indexed="64"/>
        </top>
        <bottom style="thin">
          <color indexed="64"/>
        </bottom>
      </border>
      <protection hidden="1"/>
    </ndxf>
  </rcc>
  <rcc rId="1155" sId="8" odxf="1" dxf="1">
    <nc r="AF161">
      <f>'havi összesítő'!BE207</f>
    </nc>
    <ndxf>
      <border outline="0">
        <top style="medium">
          <color indexed="64"/>
        </top>
        <bottom style="thin">
          <color indexed="64"/>
        </bottom>
      </border>
      <protection hidden="1"/>
    </ndxf>
  </rcc>
  <rfmt sheetId="8" sqref="AA147:AA161" start="0" length="0">
    <dxf>
      <border>
        <left style="thin">
          <color indexed="64"/>
        </left>
      </border>
    </dxf>
  </rfmt>
  <rfmt sheetId="8" sqref="AA147:AF147" start="0" length="0">
    <dxf>
      <border>
        <top style="thin">
          <color indexed="64"/>
        </top>
      </border>
    </dxf>
  </rfmt>
  <rfmt sheetId="8" sqref="AA161:AF161" start="0" length="0">
    <dxf>
      <border>
        <bottom style="thin">
          <color indexed="64"/>
        </bottom>
      </border>
    </dxf>
  </rfmt>
  <rfmt sheetId="8" sqref="AA147:AA161" start="0" length="0">
    <dxf>
      <border>
        <left style="medium">
          <color indexed="64"/>
        </left>
      </border>
    </dxf>
  </rfmt>
  <rfmt sheetId="8" sqref="AA147:AF147" start="0" length="0">
    <dxf>
      <border>
        <top style="medium">
          <color indexed="64"/>
        </top>
      </border>
    </dxf>
  </rfmt>
  <rfmt sheetId="8" sqref="AF147:AF161" start="0" length="0">
    <dxf>
      <border>
        <right style="medium">
          <color indexed="64"/>
        </right>
      </border>
    </dxf>
  </rfmt>
  <rfmt sheetId="8" sqref="AA161:AF161" start="0" length="0">
    <dxf>
      <border>
        <bottom style="medium">
          <color indexed="64"/>
        </bottom>
      </border>
    </dxf>
  </rfmt>
  <rcc rId="1156" sId="8">
    <nc r="AB164">
      <f>'havi összesítő'!BC210</f>
    </nc>
  </rcc>
  <rcc rId="1157" sId="8">
    <nc r="AC164">
      <f>'havi összesítő'!BD210</f>
    </nc>
  </rcc>
  <rcc rId="1158" sId="8">
    <nc r="AD164">
      <f>'havi összesítő'!BB210</f>
    </nc>
  </rcc>
  <rcc rId="1159" sId="8">
    <nc r="AE164">
      <f>'havi összesítő'!BG210</f>
    </nc>
  </rcc>
  <rcc rId="1160" sId="8">
    <nc r="AF164">
      <f>'havi összesítő'!BE210</f>
    </nc>
  </rcc>
  <rcc rId="1161" sId="8" odxf="1" dxf="1">
    <nc r="AA165">
      <f>AF165-SUM(AB165:AC165)</f>
    </nc>
    <ndxf>
      <border outline="0">
        <top style="medium">
          <color indexed="64"/>
        </top>
      </border>
    </ndxf>
  </rcc>
  <rcc rId="1162" sId="8" odxf="1" dxf="1">
    <nc r="AB165">
      <f>'havi összesítő'!BC211</f>
    </nc>
    <ndxf>
      <border outline="0">
        <top style="medium">
          <color indexed="64"/>
        </top>
      </border>
    </ndxf>
  </rcc>
  <rcc rId="1163" sId="8" odxf="1" dxf="1">
    <nc r="AC165">
      <f>'havi összesítő'!BD211</f>
    </nc>
    <ndxf>
      <border outline="0">
        <top style="medium">
          <color indexed="64"/>
        </top>
      </border>
    </ndxf>
  </rcc>
  <rcc rId="1164" sId="8" odxf="1" dxf="1">
    <nc r="AD165">
      <f>'havi összesítő'!BB211</f>
    </nc>
    <ndxf>
      <border outline="0">
        <top style="medium">
          <color indexed="64"/>
        </top>
      </border>
    </ndxf>
  </rcc>
  <rcc rId="1165" sId="8" odxf="1" dxf="1">
    <nc r="AE165">
      <f>'havi összesítő'!BG211</f>
    </nc>
    <ndxf>
      <border outline="0">
        <top style="medium">
          <color indexed="64"/>
        </top>
      </border>
    </ndxf>
  </rcc>
  <rcc rId="1166" sId="8" odxf="1" dxf="1">
    <nc r="AF165">
      <f>'havi összesítő'!BE211</f>
    </nc>
    <ndxf>
      <border outline="0">
        <top style="medium">
          <color indexed="64"/>
        </top>
      </border>
    </ndxf>
  </rcc>
  <rcc rId="1167" sId="8" odxf="1" dxf="1">
    <nc r="AA166">
      <f>AF166-SUM(AB166:AC166)</f>
    </nc>
    <ndxf>
      <border outline="0">
        <top style="medium">
          <color indexed="64"/>
        </top>
      </border>
    </ndxf>
  </rcc>
  <rcc rId="1168" sId="8" odxf="1" dxf="1">
    <nc r="AB166">
      <f>'havi összesítő'!BC212</f>
    </nc>
    <ndxf>
      <border outline="0">
        <top style="medium">
          <color indexed="64"/>
        </top>
      </border>
    </ndxf>
  </rcc>
  <rcc rId="1169" sId="8" odxf="1" dxf="1">
    <nc r="AC166">
      <f>'havi összesítő'!BD212</f>
    </nc>
    <ndxf>
      <border outline="0">
        <top style="medium">
          <color indexed="64"/>
        </top>
      </border>
    </ndxf>
  </rcc>
  <rcc rId="1170" sId="8" odxf="1" dxf="1">
    <nc r="AD166">
      <f>'havi összesítő'!BB212</f>
    </nc>
    <ndxf>
      <border outline="0">
        <top style="medium">
          <color indexed="64"/>
        </top>
      </border>
    </ndxf>
  </rcc>
  <rcc rId="1171" sId="8" odxf="1" dxf="1">
    <nc r="AE166">
      <f>'havi összesítő'!BG212</f>
    </nc>
    <ndxf>
      <border outline="0">
        <top style="medium">
          <color indexed="64"/>
        </top>
      </border>
    </ndxf>
  </rcc>
  <rcc rId="1172" sId="8" odxf="1" dxf="1">
    <nc r="AF166">
      <f>'havi összesítő'!BE212</f>
    </nc>
    <ndxf>
      <border outline="0">
        <top style="medium">
          <color indexed="64"/>
        </top>
      </border>
    </ndxf>
  </rcc>
  <rcc rId="1173" sId="8" odxf="1" dxf="1">
    <nc r="AA167">
      <f>AF167-SUM(AB167:AC167)</f>
    </nc>
    <ndxf>
      <border outline="0">
        <top style="medium">
          <color indexed="64"/>
        </top>
      </border>
    </ndxf>
  </rcc>
  <rcc rId="1174" sId="8" odxf="1" dxf="1">
    <nc r="AB167">
      <f>'havi összesítő'!BC213</f>
    </nc>
    <ndxf>
      <border outline="0">
        <top style="medium">
          <color indexed="64"/>
        </top>
      </border>
    </ndxf>
  </rcc>
  <rcc rId="1175" sId="8" odxf="1" dxf="1">
    <nc r="AC167">
      <f>'havi összesítő'!BD213</f>
    </nc>
    <ndxf>
      <border outline="0">
        <top style="medium">
          <color indexed="64"/>
        </top>
      </border>
    </ndxf>
  </rcc>
  <rcc rId="1176" sId="8" odxf="1" dxf="1">
    <nc r="AD167">
      <f>'havi összesítő'!BB213</f>
    </nc>
    <ndxf>
      <border outline="0">
        <top style="medium">
          <color indexed="64"/>
        </top>
      </border>
    </ndxf>
  </rcc>
  <rcc rId="1177" sId="8" odxf="1" dxf="1">
    <nc r="AE167">
      <f>'havi összesítő'!BG213</f>
    </nc>
    <ndxf>
      <border outline="0">
        <top style="medium">
          <color indexed="64"/>
        </top>
      </border>
    </ndxf>
  </rcc>
  <rcc rId="1178" sId="8" odxf="1" dxf="1">
    <nc r="AF167">
      <f>'havi összesítő'!BE213</f>
    </nc>
    <ndxf>
      <border outline="0">
        <top style="medium">
          <color indexed="64"/>
        </top>
      </border>
    </ndxf>
  </rcc>
  <rcc rId="1179" sId="8" odxf="1" dxf="1">
    <nc r="AA168">
      <f>AF168-SUM(AB168:AC168)</f>
    </nc>
    <ndxf>
      <border outline="0">
        <top style="medium">
          <color indexed="64"/>
        </top>
      </border>
    </ndxf>
  </rcc>
  <rcc rId="1180" sId="8" odxf="1" dxf="1">
    <nc r="AB168">
      <f>'havi összesítő'!BC214</f>
    </nc>
    <ndxf>
      <border outline="0">
        <top style="medium">
          <color indexed="64"/>
        </top>
      </border>
    </ndxf>
  </rcc>
  <rcc rId="1181" sId="8" odxf="1" dxf="1">
    <nc r="AC168">
      <f>'havi összesítő'!BD214</f>
    </nc>
    <ndxf>
      <border outline="0">
        <top style="medium">
          <color indexed="64"/>
        </top>
      </border>
    </ndxf>
  </rcc>
  <rcc rId="1182" sId="8" odxf="1" dxf="1">
    <nc r="AD168">
      <f>'havi összesítő'!BB214</f>
    </nc>
    <ndxf>
      <border outline="0">
        <top style="medium">
          <color indexed="64"/>
        </top>
      </border>
    </ndxf>
  </rcc>
  <rcc rId="1183" sId="8" odxf="1" dxf="1">
    <nc r="AE168">
      <f>'havi összesítő'!BG214</f>
    </nc>
    <ndxf>
      <border outline="0">
        <top style="medium">
          <color indexed="64"/>
        </top>
      </border>
    </ndxf>
  </rcc>
  <rcc rId="1184" sId="8" odxf="1" dxf="1">
    <nc r="AF168">
      <f>'havi összesítő'!BE214</f>
    </nc>
    <ndxf>
      <border outline="0">
        <top style="medium">
          <color indexed="64"/>
        </top>
      </border>
    </ndxf>
  </rcc>
  <rcc rId="1185" sId="8" odxf="1" dxf="1">
    <nc r="AA169">
      <f>AF169-SUM(AB169:AC169)</f>
    </nc>
    <ndxf>
      <border outline="0">
        <top style="medium">
          <color indexed="64"/>
        </top>
      </border>
    </ndxf>
  </rcc>
  <rcc rId="1186" sId="8" odxf="1" dxf="1">
    <nc r="AB169">
      <f>'havi összesítő'!BC215</f>
    </nc>
    <ndxf>
      <border outline="0">
        <top style="medium">
          <color indexed="64"/>
        </top>
      </border>
    </ndxf>
  </rcc>
  <rcc rId="1187" sId="8" odxf="1" dxf="1">
    <nc r="AC169">
      <f>'havi összesítő'!BD215</f>
    </nc>
    <ndxf>
      <border outline="0">
        <top style="medium">
          <color indexed="64"/>
        </top>
      </border>
    </ndxf>
  </rcc>
  <rcc rId="1188" sId="8" odxf="1" dxf="1">
    <nc r="AD169">
      <f>'havi összesítő'!BB215</f>
    </nc>
    <ndxf>
      <border outline="0">
        <top style="medium">
          <color indexed="64"/>
        </top>
      </border>
    </ndxf>
  </rcc>
  <rcc rId="1189" sId="8" odxf="1" dxf="1">
    <nc r="AE169">
      <f>'havi összesítő'!BG215</f>
    </nc>
    <ndxf>
      <border outline="0">
        <top style="medium">
          <color indexed="64"/>
        </top>
      </border>
    </ndxf>
  </rcc>
  <rcc rId="1190" sId="8" odxf="1" dxf="1">
    <nc r="AF169">
      <f>'havi összesítő'!BE215</f>
    </nc>
    <ndxf>
      <border outline="0">
        <top style="medium">
          <color indexed="64"/>
        </top>
      </border>
    </ndxf>
  </rcc>
  <rcc rId="1191" sId="8" odxf="1" dxf="1">
    <nc r="AA170">
      <f>AF170-SUM(AB170:AC170)</f>
    </nc>
    <ndxf>
      <border outline="0">
        <top style="medium">
          <color indexed="64"/>
        </top>
      </border>
    </ndxf>
  </rcc>
  <rcc rId="1192" sId="8" odxf="1" dxf="1">
    <nc r="AB170">
      <f>'havi összesítő'!BC216</f>
    </nc>
    <ndxf>
      <border outline="0">
        <top style="medium">
          <color indexed="64"/>
        </top>
      </border>
    </ndxf>
  </rcc>
  <rcc rId="1193" sId="8" odxf="1" dxf="1">
    <nc r="AC170">
      <f>'havi összesítő'!BD216</f>
    </nc>
    <ndxf>
      <border outline="0">
        <top style="medium">
          <color indexed="64"/>
        </top>
      </border>
    </ndxf>
  </rcc>
  <rcc rId="1194" sId="8" odxf="1" dxf="1">
    <nc r="AD170">
      <f>'havi összesítő'!BB216</f>
    </nc>
    <ndxf>
      <border outline="0">
        <top style="medium">
          <color indexed="64"/>
        </top>
      </border>
    </ndxf>
  </rcc>
  <rcc rId="1195" sId="8" odxf="1" dxf="1">
    <nc r="AE170">
      <f>'havi összesítő'!BG216</f>
    </nc>
    <ndxf>
      <border outline="0">
        <top style="medium">
          <color indexed="64"/>
        </top>
      </border>
    </ndxf>
  </rcc>
  <rcc rId="1196" sId="8" odxf="1" dxf="1">
    <nc r="AF170">
      <f>'havi összesítő'!BE216</f>
    </nc>
    <ndxf>
      <border outline="0">
        <top style="medium">
          <color indexed="64"/>
        </top>
      </border>
    </ndxf>
  </rcc>
  <rcc rId="1197" sId="8" odxf="1" dxf="1">
    <nc r="AA171">
      <f>AF171-SUM(AB171:AC171)</f>
    </nc>
    <ndxf>
      <border outline="0">
        <top style="medium">
          <color indexed="64"/>
        </top>
      </border>
      <protection hidden="1"/>
    </ndxf>
  </rcc>
  <rcc rId="1198" sId="8" odxf="1" dxf="1">
    <nc r="AB171">
      <f>'havi összesítő'!BC217</f>
    </nc>
    <ndxf>
      <border outline="0">
        <top style="medium">
          <color indexed="64"/>
        </top>
      </border>
      <protection hidden="1"/>
    </ndxf>
  </rcc>
  <rcc rId="1199" sId="8" odxf="1" dxf="1">
    <nc r="AC171">
      <f>'havi összesítő'!BD217</f>
    </nc>
    <ndxf>
      <border outline="0">
        <top style="medium">
          <color indexed="64"/>
        </top>
      </border>
      <protection hidden="1"/>
    </ndxf>
  </rcc>
  <rcc rId="1200" sId="8" odxf="1" dxf="1">
    <nc r="AD171">
      <f>'havi összesítő'!BB217</f>
    </nc>
    <ndxf>
      <border outline="0">
        <top style="medium">
          <color indexed="64"/>
        </top>
      </border>
      <protection hidden="1"/>
    </ndxf>
  </rcc>
  <rcc rId="1201" sId="8" odxf="1" dxf="1">
    <nc r="AE171">
      <f>'havi összesítő'!BG217</f>
    </nc>
    <ndxf>
      <border outline="0">
        <top style="medium">
          <color indexed="64"/>
        </top>
      </border>
      <protection hidden="1"/>
    </ndxf>
  </rcc>
  <rcc rId="1202" sId="8" odxf="1" dxf="1">
    <nc r="AF171">
      <f>'havi összesítő'!BE217</f>
    </nc>
    <ndxf>
      <border outline="0">
        <top style="medium">
          <color indexed="64"/>
        </top>
      </border>
      <protection hidden="1"/>
    </ndxf>
  </rcc>
  <rcc rId="1203" sId="8" odxf="1" dxf="1">
    <nc r="AA172">
      <f>AF172-SUM(AB172:AC172)</f>
    </nc>
    <ndxf>
      <border outline="0">
        <top style="medium">
          <color indexed="64"/>
        </top>
      </border>
      <protection hidden="1"/>
    </ndxf>
  </rcc>
  <rcc rId="1204" sId="8" odxf="1" dxf="1">
    <nc r="AB172">
      <f>'havi összesítő'!BC218</f>
    </nc>
    <ndxf>
      <border outline="0">
        <top style="medium">
          <color indexed="64"/>
        </top>
      </border>
      <protection hidden="1"/>
    </ndxf>
  </rcc>
  <rcc rId="1205" sId="8" odxf="1" dxf="1">
    <nc r="AC172">
      <f>'havi összesítő'!BD218</f>
    </nc>
    <ndxf>
      <border outline="0">
        <top style="medium">
          <color indexed="64"/>
        </top>
      </border>
      <protection hidden="1"/>
    </ndxf>
  </rcc>
  <rcc rId="1206" sId="8" odxf="1" dxf="1">
    <nc r="AD172">
      <f>'havi összesítő'!BB218</f>
    </nc>
    <ndxf>
      <border outline="0">
        <top style="medium">
          <color indexed="64"/>
        </top>
      </border>
      <protection hidden="1"/>
    </ndxf>
  </rcc>
  <rcc rId="1207" sId="8" odxf="1" dxf="1">
    <nc r="AE172">
      <f>'havi összesítő'!BG218</f>
    </nc>
    <ndxf>
      <border outline="0">
        <top style="medium">
          <color indexed="64"/>
        </top>
      </border>
      <protection hidden="1"/>
    </ndxf>
  </rcc>
  <rcc rId="1208" sId="8" odxf="1" dxf="1">
    <nc r="AF172">
      <f>'havi összesítő'!BE218</f>
    </nc>
    <ndxf>
      <border outline="0">
        <top style="medium">
          <color indexed="64"/>
        </top>
      </border>
      <protection hidden="1"/>
    </ndxf>
  </rcc>
  <rcc rId="1209" sId="8" odxf="1" dxf="1">
    <nc r="AA173">
      <f>AF173-SUM(AB173:AC173)</f>
    </nc>
    <ndxf>
      <border outline="0">
        <top style="medium">
          <color indexed="64"/>
        </top>
      </border>
      <protection hidden="1"/>
    </ndxf>
  </rcc>
  <rcc rId="1210" sId="8" odxf="1" dxf="1">
    <nc r="AB173">
      <f>'havi összesítő'!BC219</f>
    </nc>
    <ndxf>
      <border outline="0">
        <top style="medium">
          <color indexed="64"/>
        </top>
      </border>
      <protection hidden="1"/>
    </ndxf>
  </rcc>
  <rcc rId="1211" sId="8" odxf="1" dxf="1">
    <nc r="AC173">
      <f>'havi összesítő'!BD219</f>
    </nc>
    <ndxf>
      <border outline="0">
        <top style="medium">
          <color indexed="64"/>
        </top>
      </border>
      <protection hidden="1"/>
    </ndxf>
  </rcc>
  <rcc rId="1212" sId="8" odxf="1" dxf="1">
    <nc r="AD173">
      <f>'havi összesítő'!BB219</f>
    </nc>
    <ndxf>
      <border outline="0">
        <top style="medium">
          <color indexed="64"/>
        </top>
      </border>
      <protection hidden="1"/>
    </ndxf>
  </rcc>
  <rcc rId="1213" sId="8" odxf="1" dxf="1">
    <nc r="AE173">
      <f>'havi összesítő'!BG219</f>
    </nc>
    <ndxf>
      <border outline="0">
        <top style="medium">
          <color indexed="64"/>
        </top>
      </border>
      <protection hidden="1"/>
    </ndxf>
  </rcc>
  <rcc rId="1214" sId="8" odxf="1" dxf="1">
    <nc r="AF173">
      <f>'havi összesítő'!BE219</f>
    </nc>
    <ndxf>
      <border outline="0">
        <top style="medium">
          <color indexed="64"/>
        </top>
      </border>
      <protection hidden="1"/>
    </ndxf>
  </rcc>
  <rcc rId="1215" sId="8" odxf="1" dxf="1">
    <nc r="AA174">
      <f>AF174-SUM(AB174:AC174)</f>
    </nc>
    <ndxf>
      <border outline="0">
        <top style="medium">
          <color indexed="64"/>
        </top>
      </border>
      <protection hidden="1"/>
    </ndxf>
  </rcc>
  <rcc rId="1216" sId="8" odxf="1" dxf="1">
    <nc r="AB174">
      <f>'havi összesítő'!BC220</f>
    </nc>
    <ndxf>
      <border outline="0">
        <top style="medium">
          <color indexed="64"/>
        </top>
      </border>
      <protection hidden="1"/>
    </ndxf>
  </rcc>
  <rcc rId="1217" sId="8" odxf="1" dxf="1">
    <nc r="AC174">
      <f>'havi összesítő'!BD220</f>
    </nc>
    <ndxf>
      <border outline="0">
        <top style="medium">
          <color indexed="64"/>
        </top>
      </border>
      <protection hidden="1"/>
    </ndxf>
  </rcc>
  <rcc rId="1218" sId="8" odxf="1" dxf="1">
    <nc r="AD174">
      <f>'havi összesítő'!BB220</f>
    </nc>
    <ndxf>
      <border outline="0">
        <top style="medium">
          <color indexed="64"/>
        </top>
      </border>
      <protection hidden="1"/>
    </ndxf>
  </rcc>
  <rcc rId="1219" sId="8" odxf="1" dxf="1">
    <nc r="AE174">
      <f>'havi összesítő'!BG220</f>
    </nc>
    <ndxf>
      <border outline="0">
        <top style="medium">
          <color indexed="64"/>
        </top>
      </border>
      <protection hidden="1"/>
    </ndxf>
  </rcc>
  <rcc rId="1220" sId="8" odxf="1" dxf="1">
    <nc r="AF174">
      <f>'havi összesítő'!BE220</f>
    </nc>
    <ndxf>
      <border outline="0">
        <top style="medium">
          <color indexed="64"/>
        </top>
      </border>
      <protection hidden="1"/>
    </ndxf>
  </rcc>
  <rcc rId="1221" sId="8" odxf="1" dxf="1">
    <nc r="AA175">
      <f>AF175-SUM(AB175:AC175)</f>
    </nc>
    <ndxf>
      <border outline="0">
        <top style="medium">
          <color indexed="64"/>
        </top>
      </border>
      <protection hidden="1"/>
    </ndxf>
  </rcc>
  <rcc rId="1222" sId="8" odxf="1" dxf="1">
    <nc r="AB175">
      <f>'havi összesítő'!BC221</f>
    </nc>
    <ndxf>
      <border outline="0">
        <top style="medium">
          <color indexed="64"/>
        </top>
      </border>
      <protection hidden="1"/>
    </ndxf>
  </rcc>
  <rcc rId="1223" sId="8" odxf="1" dxf="1">
    <nc r="AC175">
      <f>'havi összesítő'!BD221</f>
    </nc>
    <ndxf>
      <border outline="0">
        <top style="medium">
          <color indexed="64"/>
        </top>
      </border>
      <protection hidden="1"/>
    </ndxf>
  </rcc>
  <rcc rId="1224" sId="8" odxf="1" dxf="1">
    <nc r="AD175">
      <f>'havi összesítő'!BB221</f>
    </nc>
    <ndxf>
      <border outline="0">
        <top style="medium">
          <color indexed="64"/>
        </top>
      </border>
      <protection hidden="1"/>
    </ndxf>
  </rcc>
  <rcc rId="1225" sId="8" odxf="1" dxf="1">
    <nc r="AE175">
      <f>'havi összesítő'!BG221</f>
    </nc>
    <ndxf>
      <border outline="0">
        <top style="medium">
          <color indexed="64"/>
        </top>
      </border>
      <protection hidden="1"/>
    </ndxf>
  </rcc>
  <rcc rId="1226" sId="8" odxf="1" dxf="1">
    <nc r="AF175">
      <f>'havi összesítő'!BE221</f>
    </nc>
    <ndxf>
      <border outline="0">
        <top style="medium">
          <color indexed="64"/>
        </top>
      </border>
      <protection hidden="1"/>
    </ndxf>
  </rcc>
  <rcc rId="1227" sId="8" odxf="1" dxf="1">
    <nc r="AA176">
      <f>AF176-SUM(AB176:AC176)</f>
    </nc>
    <ndxf>
      <border outline="0">
        <top style="medium">
          <color indexed="64"/>
        </top>
      </border>
      <protection hidden="1"/>
    </ndxf>
  </rcc>
  <rcc rId="1228" sId="8" odxf="1" dxf="1">
    <nc r="AB176">
      <f>'havi összesítő'!BC222</f>
    </nc>
    <ndxf>
      <border outline="0">
        <top style="medium">
          <color indexed="64"/>
        </top>
      </border>
      <protection hidden="1"/>
    </ndxf>
  </rcc>
  <rcc rId="1229" sId="8" odxf="1" dxf="1">
    <nc r="AC176">
      <f>'havi összesítő'!BD222</f>
    </nc>
    <ndxf>
      <border outline="0">
        <top style="medium">
          <color indexed="64"/>
        </top>
      </border>
      <protection hidden="1"/>
    </ndxf>
  </rcc>
  <rcc rId="1230" sId="8" odxf="1" dxf="1">
    <nc r="AD176">
      <f>'havi összesítő'!BB222</f>
    </nc>
    <ndxf>
      <border outline="0">
        <top style="medium">
          <color indexed="64"/>
        </top>
      </border>
      <protection hidden="1"/>
    </ndxf>
  </rcc>
  <rcc rId="1231" sId="8" odxf="1" dxf="1">
    <nc r="AE176">
      <f>'havi összesítő'!BG222</f>
    </nc>
    <ndxf>
      <border outline="0">
        <top style="medium">
          <color indexed="64"/>
        </top>
      </border>
      <protection hidden="1"/>
    </ndxf>
  </rcc>
  <rcc rId="1232" sId="8" odxf="1" dxf="1">
    <nc r="AF176">
      <f>'havi összesítő'!BE222</f>
    </nc>
    <ndxf>
      <border outline="0">
        <top style="medium">
          <color indexed="64"/>
        </top>
      </border>
      <protection hidden="1"/>
    </ndxf>
  </rcc>
  <rcc rId="1233" sId="8" odxf="1" dxf="1">
    <nc r="AA177">
      <f>AF177-SUM(AB177:AC177)</f>
    </nc>
    <ndxf>
      <border outline="0">
        <top style="medium">
          <color indexed="64"/>
        </top>
      </border>
      <protection hidden="1"/>
    </ndxf>
  </rcc>
  <rcc rId="1234" sId="8" odxf="1" dxf="1">
    <nc r="AB177">
      <f>'havi összesítő'!BC223</f>
    </nc>
    <ndxf>
      <border outline="0">
        <top style="medium">
          <color indexed="64"/>
        </top>
      </border>
      <protection hidden="1"/>
    </ndxf>
  </rcc>
  <rcc rId="1235" sId="8" odxf="1" dxf="1">
    <nc r="AC177">
      <f>'havi összesítő'!BD223</f>
    </nc>
    <ndxf>
      <border outline="0">
        <top style="medium">
          <color indexed="64"/>
        </top>
      </border>
      <protection hidden="1"/>
    </ndxf>
  </rcc>
  <rcc rId="1236" sId="8" odxf="1" dxf="1">
    <nc r="AD177">
      <f>'havi összesítő'!BB223</f>
    </nc>
    <ndxf>
      <border outline="0">
        <top style="medium">
          <color indexed="64"/>
        </top>
      </border>
      <protection hidden="1"/>
    </ndxf>
  </rcc>
  <rcc rId="1237" sId="8" odxf="1" dxf="1">
    <nc r="AE177">
      <f>'havi összesítő'!BG223</f>
    </nc>
    <ndxf>
      <border outline="0">
        <top style="medium">
          <color indexed="64"/>
        </top>
      </border>
      <protection hidden="1"/>
    </ndxf>
  </rcc>
  <rcc rId="1238" sId="8" odxf="1" dxf="1">
    <nc r="AF177">
      <f>'havi összesítő'!BE223</f>
    </nc>
    <ndxf>
      <border outline="0">
        <top style="medium">
          <color indexed="64"/>
        </top>
      </border>
      <protection hidden="1"/>
    </ndxf>
  </rcc>
  <rcc rId="1239" sId="8" odxf="1" dxf="1">
    <nc r="AA178">
      <f>AF178-SUM(AB178:AC178)</f>
    </nc>
    <ndxf>
      <border outline="0">
        <top style="medium">
          <color indexed="64"/>
        </top>
        <bottom style="thin">
          <color indexed="64"/>
        </bottom>
      </border>
      <protection hidden="1"/>
    </ndxf>
  </rcc>
  <rcc rId="1240" sId="8" odxf="1" dxf="1">
    <nc r="AB178">
      <f>'havi összesítő'!BC224</f>
    </nc>
    <ndxf>
      <border outline="0">
        <top style="medium">
          <color indexed="64"/>
        </top>
        <bottom style="thin">
          <color indexed="64"/>
        </bottom>
      </border>
      <protection hidden="1"/>
    </ndxf>
  </rcc>
  <rcc rId="1241" sId="8" odxf="1" dxf="1">
    <nc r="AC178">
      <f>'havi összesítő'!BD224</f>
    </nc>
    <ndxf>
      <border outline="0">
        <top style="medium">
          <color indexed="64"/>
        </top>
        <bottom style="thin">
          <color indexed="64"/>
        </bottom>
      </border>
      <protection hidden="1"/>
    </ndxf>
  </rcc>
  <rcc rId="1242" sId="8" odxf="1" dxf="1">
    <nc r="AD178">
      <f>'havi összesítő'!BB224</f>
    </nc>
    <ndxf>
      <border outline="0">
        <top style="medium">
          <color indexed="64"/>
        </top>
        <bottom style="thin">
          <color indexed="64"/>
        </bottom>
      </border>
      <protection hidden="1"/>
    </ndxf>
  </rcc>
  <rcc rId="1243" sId="8" odxf="1" dxf="1">
    <nc r="AE178">
      <f>'havi összesítő'!BG224</f>
    </nc>
    <ndxf>
      <border outline="0">
        <top style="medium">
          <color indexed="64"/>
        </top>
        <bottom style="thin">
          <color indexed="64"/>
        </bottom>
      </border>
      <protection hidden="1"/>
    </ndxf>
  </rcc>
  <rcc rId="1244" sId="8" odxf="1" dxf="1">
    <nc r="AF178">
      <f>'havi összesítő'!BE224</f>
    </nc>
    <ndxf>
      <border outline="0">
        <top style="medium">
          <color indexed="64"/>
        </top>
        <bottom style="thin">
          <color indexed="64"/>
        </bottom>
      </border>
      <protection hidden="1"/>
    </ndxf>
  </rcc>
  <rfmt sheetId="8" sqref="AA164:AA178" start="0" length="0">
    <dxf>
      <border>
        <left style="thin">
          <color indexed="64"/>
        </left>
      </border>
    </dxf>
  </rfmt>
  <rfmt sheetId="8" sqref="AA164:AF164" start="0" length="0">
    <dxf>
      <border>
        <top style="thin">
          <color indexed="64"/>
        </top>
      </border>
    </dxf>
  </rfmt>
  <rfmt sheetId="8" sqref="AA178:AF178" start="0" length="0">
    <dxf>
      <border>
        <bottom style="thin">
          <color indexed="64"/>
        </bottom>
      </border>
    </dxf>
  </rfmt>
  <rfmt sheetId="8" sqref="AA164:AA178" start="0" length="0">
    <dxf>
      <border>
        <left style="medium">
          <color indexed="64"/>
        </left>
      </border>
    </dxf>
  </rfmt>
  <rfmt sheetId="8" sqref="AA164:AF164" start="0" length="0">
    <dxf>
      <border>
        <top style="medium">
          <color indexed="64"/>
        </top>
      </border>
    </dxf>
  </rfmt>
  <rfmt sheetId="8" sqref="AF164:AF178" start="0" length="0">
    <dxf>
      <border>
        <right style="medium">
          <color indexed="64"/>
        </right>
      </border>
    </dxf>
  </rfmt>
  <rfmt sheetId="8" sqref="AA178:AF178" start="0" length="0">
    <dxf>
      <border>
        <bottom style="medium">
          <color indexed="64"/>
        </bottom>
      </border>
    </dxf>
  </rfmt>
  <rfmt sheetId="8" xfDxf="1" sqref="AA8" start="0" length="0">
    <dxf>
      <font>
        <b/>
        <sz val="12"/>
      </font>
      <fill>
        <patternFill patternType="solid">
          <bgColor rgb="FFFFC000"/>
        </patternFill>
      </fill>
      <alignment horizontal="center" readingOrder="0"/>
      <border outline="0">
        <left style="medium">
          <color indexed="64"/>
        </left>
        <top style="medium">
          <color indexed="64"/>
        </top>
        <bottom style="medium">
          <color indexed="64"/>
        </bottom>
      </border>
    </dxf>
  </rfmt>
  <rcc rId="1245" sId="8">
    <nc r="AA8">
      <f>SUM(AA10:AA13,AA17:AA47,AA50:AA79,AA82:AA111,AA114:AA144,AA147:AA161,AA164:AA178)</f>
    </nc>
  </rcc>
  <rcv guid="{7DA296DB-43CC-4FAA-B30A-F76F08E10BE6}" action="delete"/>
  <rdn rId="0" localSheetId="1" customView="1" name="Z_7DA296DB_43CC_4FAA_B30A_F76F08E10BE6_.wvu.FilterData" hidden="1" oldHidden="1">
    <formula>beosztás!$A$11:$D$226</formula>
    <oldFormula>beosztás!$A$11:$D$226</oldFormula>
  </rdn>
  <rdn rId="0" localSheetId="2" customView="1" name="Z_7DA296DB_43CC_4FAA_B30A_F76F08E10BE6_.wvu.Cols" hidden="1" oldHidden="1">
    <formula>'havi összesítő'!$CL:$DM,'havi összesítő'!$EB:$FC,'havi összesítő'!$FR:$GS,'havi összesítő'!$HH:$II</formula>
    <oldFormula>'havi összesítő'!$CL:$DM,'havi összesítő'!$EB:$FC,'havi összesítő'!$FR:$GS,'havi összesítő'!$HH:$II</oldFormula>
  </rdn>
  <rdn rId="0" localSheetId="2" customView="1" name="Z_7DA296DB_43CC_4FAA_B30A_F76F08E10BE6_.wvu.FilterData" hidden="1" oldHidden="1">
    <formula>'havi összesítő'!$A$9:$D$224</formula>
    <oldFormula>'havi összesítő'!$A$9:$D$224</oldFormula>
  </rdn>
  <rdn rId="0" localSheetId="3" customView="1" name="Z_7DA296DB_43CC_4FAA_B30A_F76F08E10BE6_.wvu.FilterData" hidden="1" oldHidden="1">
    <formula>összesítőlap!$C$12:$D$226</formula>
    <oldFormula>összesítőlap!$C$12:$D$226</oldFormula>
  </rdn>
  <rdn rId="0" localSheetId="4" customView="1" name="Z_7DA296DB_43CC_4FAA_B30A_F76F08E10BE6_.wvu.PrintArea" hidden="1" oldHidden="1">
    <formula>'kézi jelenléti '!$A$1:$AF$39</formula>
    <oldFormula>'kézi jelenléti '!$A$1:$AF$39</oldFormula>
  </rdn>
  <rdn rId="0" localSheetId="4" customView="1" name="Z_7DA296DB_43CC_4FAA_B30A_F76F08E10BE6_.wvu.Cols" hidden="1" oldHidden="1">
    <formula>'kézi jelenléti '!$AG:$BL</formula>
    <oldFormula>'kézi jelenléti '!$AG:$BL</oldFormula>
  </rdn>
  <rdn rId="0" localSheetId="5" customView="1" name="Z_7DA296DB_43CC_4FAA_B30A_F76F08E10BE6_.wvu.PrintArea" hidden="1" oldHidden="1">
    <formula>'szabiigénylő prod panel'!$A$1:$E$32</formula>
    <oldFormula>'szabiigénylő prod panel'!$A$1:$E$32</oldFormula>
  </rdn>
  <rdn rId="0" localSheetId="5" customView="1" name="Z_7DA296DB_43CC_4FAA_B30A_F76F08E10BE6_.wvu.FilterData" hidden="1" oldHidden="1">
    <formula>'szabiigénylő prod panel'!$M$9:$N$140</formula>
    <oldFormula>'szabiigénylő prod panel'!$M$9:$N$140</oldFormula>
  </rdn>
  <rdn rId="0" localSheetId="8" customView="1" name="Z_7DA296DB_43CC_4FAA_B30A_F76F08E10BE6_.wvu.Cols" hidden="1" oldHidden="1">
    <formula>bérszám!$BJ:$CK</formula>
    <oldFormula>bérszám!$AA:$AU,bérszám!$BJ:$CK</oldFormula>
  </rdn>
  <rdn rId="0" localSheetId="8" customView="1" name="Z_7DA296DB_43CC_4FAA_B30A_F76F08E10BE6_.wvu.FilterData" hidden="1" oldHidden="1">
    <formula>bérszám!$A$9:$D$178</formula>
    <oldFormula>bérszám!$A$9:$D$178</oldFormula>
  </rdn>
  <rcv guid="{7DA296DB-43CC-4FAA-B30A-F76F08E10BE6}" action="add"/>
</revisions>
</file>

<file path=xl/revisions/revisionLog1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56" sId="1">
    <oc r="CR29" t="inlineStr">
      <is>
        <t>SDE</t>
      </is>
    </oc>
    <nc r="CR29" t="inlineStr">
      <is>
        <t>DE</t>
      </is>
    </nc>
  </rcc>
  <rcc rId="1257" sId="1">
    <oc r="CR30" t="inlineStr">
      <is>
        <t>SDE</t>
      </is>
    </oc>
    <nc r="CR30" t="inlineStr">
      <is>
        <t>DE</t>
      </is>
    </nc>
  </rcc>
  <rcc rId="1258" sId="1">
    <oc r="CR34" t="inlineStr">
      <is>
        <t>SDE</t>
      </is>
    </oc>
    <nc r="CR34" t="inlineStr">
      <is>
        <t>DE</t>
      </is>
    </nc>
  </rcc>
  <rcc rId="1259" sId="1" odxf="1" dxf="1">
    <oc r="CR44" t="inlineStr">
      <is>
        <t>SDE</t>
      </is>
    </oc>
    <nc r="CR44" t="inlineStr">
      <is>
        <t>DE</t>
      </is>
    </nc>
    <o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</revisions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" sId="1">
    <oc r="CO63">
      <f>IF($C63="","",CO$50)</f>
    </oc>
    <nc r="CO63" t="inlineStr">
      <is>
        <t>BÉ</t>
      </is>
    </nc>
  </rcc>
  <rcc rId="2" sId="1">
    <oc r="CO64">
      <f>IF($C64="","",CO$50)</f>
    </oc>
    <nc r="CO64" t="inlineStr">
      <is>
        <t>Sk</t>
      </is>
    </nc>
  </rcc>
  <rcv guid="{2886425B-FDB9-4377-9EA8-C029DC51F951}" action="delete"/>
  <rdn rId="0" localSheetId="1" customView="1" name="Z_2886425B_FDB9_4377_9EA8_C029DC51F951_.wvu.FilterData" hidden="1" oldHidden="1">
    <formula>beosztás!$A$11:$D$226</formula>
    <oldFormula>beosztás!$A$11:$D$226</oldFormula>
  </rdn>
  <rdn rId="0" localSheetId="2" customView="1" name="Z_2886425B_FDB9_4377_9EA8_C029DC51F951_.wvu.Cols" hidden="1" oldHidden="1">
    <formula>'havi összesítő'!$CL:$DM,'havi összesítő'!$EB:$FC,'havi összesítő'!$FR:$GS,'havi összesítő'!$HH:$II</formula>
    <oldFormula>'havi összesítő'!$CL:$DM,'havi összesítő'!$EB:$FC,'havi összesítő'!$FR:$GS,'havi összesítő'!$HH:$II</oldFormula>
  </rdn>
  <rdn rId="0" localSheetId="2" customView="1" name="Z_2886425B_FDB9_4377_9EA8_C029DC51F951_.wvu.FilterData" hidden="1" oldHidden="1">
    <formula>'havi összesítő'!$A$9:$D$224</formula>
    <oldFormula>'havi összesítő'!$A$9:$D$224</oldFormula>
  </rdn>
  <rdn rId="0" localSheetId="3" customView="1" name="Z_2886425B_FDB9_4377_9EA8_C029DC51F951_.wvu.FilterData" hidden="1" oldHidden="1">
    <formula>összesítőlap!$C$12:$D$226</formula>
    <oldFormula>összesítőlap!$C$12:$D$226</oldFormula>
  </rdn>
  <rdn rId="0" localSheetId="4" customView="1" name="Z_2886425B_FDB9_4377_9EA8_C029DC51F951_.wvu.PrintArea" hidden="1" oldHidden="1">
    <formula>'kézi jelenléti '!$A$1:$AF$39</formula>
    <oldFormula>'kézi jelenléti '!$A$1:$AF$39</oldFormula>
  </rdn>
  <rdn rId="0" localSheetId="4" customView="1" name="Z_2886425B_FDB9_4377_9EA8_C029DC51F951_.wvu.Cols" hidden="1" oldHidden="1">
    <formula>'kézi jelenléti '!$AG:$BL</formula>
    <oldFormula>'kézi jelenléti '!$AG:$BL</oldFormula>
  </rdn>
  <rdn rId="0" localSheetId="5" customView="1" name="Z_2886425B_FDB9_4377_9EA8_C029DC51F951_.wvu.PrintArea" hidden="1" oldHidden="1">
    <formula>'szabiigénylő prod panel'!$A$1:$E$32</formula>
    <oldFormula>'szabiigénylő prod panel'!$A$1:$E$32</oldFormula>
  </rdn>
  <rdn rId="0" localSheetId="5" customView="1" name="Z_2886425B_FDB9_4377_9EA8_C029DC51F951_.wvu.FilterData" hidden="1" oldHidden="1">
    <formula>'szabiigénylő prod panel'!$M$9:$N$140</formula>
    <oldFormula>'szabiigénylő prod panel'!$M$9:$N$140</oldFormula>
  </rdn>
  <rdn rId="0" localSheetId="8" customView="1" name="Z_2886425B_FDB9_4377_9EA8_C029DC51F951_.wvu.Cols" hidden="1" oldHidden="1">
    <formula>bérszám!$AA:$BB,bérszám!$BQ:$CR</formula>
    <oldFormula>bérszám!$AA:$BB,bérszám!$BQ:$CR</oldFormula>
  </rdn>
  <rdn rId="0" localSheetId="8" customView="1" name="Z_2886425B_FDB9_4377_9EA8_C029DC51F951_.wvu.FilterData" hidden="1" oldHidden="1">
    <formula>bérszám!$A$9:$D$178</formula>
    <oldFormula>bérszám!$A$9:$D$178</oldFormula>
  </rdn>
  <rcv guid="{2886425B-FDB9-4377-9EA8-C029DC51F951}" action="add"/>
</revisions>
</file>

<file path=xl/revisions/revisionLog2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60" sId="1">
    <oc r="CR14" t="inlineStr">
      <is>
        <t>SDE</t>
      </is>
    </oc>
    <nc r="CR14" t="inlineStr">
      <is>
        <t>DE</t>
      </is>
    </nc>
  </rcc>
</revisions>
</file>

<file path=xl/revisions/revisionLog2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61" sId="1">
    <oc r="CQ14" t="inlineStr">
      <is>
        <t>SN</t>
      </is>
    </oc>
    <nc r="CQ14" t="inlineStr">
      <is>
        <t>SDE</t>
      </is>
    </nc>
  </rcc>
</revisions>
</file>

<file path=xl/revisions/revisionLog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" sId="1">
    <oc r="CO67">
      <f>IF($C67="","",CO$50)</f>
    </oc>
    <nc r="CO67" t="inlineStr">
      <is>
        <t>SÉ</t>
      </is>
    </nc>
  </rcc>
  <rcc rId="14" sId="1">
    <oc r="CO64" t="inlineStr">
      <is>
        <t>Sk</t>
      </is>
    </oc>
    <nc r="CO64" t="inlineStr">
      <is>
        <t>SÉ</t>
      </is>
    </nc>
  </rcc>
</revisions>
</file>

<file path=xl/revisions/revisionLog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5" sId="1">
    <oc r="CO64" t="inlineStr">
      <is>
        <t>SÉ</t>
      </is>
    </oc>
    <nc r="CO64" t="inlineStr">
      <is>
        <t>É</t>
      </is>
    </nc>
  </rcc>
  <rcc rId="16" sId="1">
    <oc r="CO67" t="inlineStr">
      <is>
        <t>SÉ</t>
      </is>
    </oc>
    <nc r="CO67" t="inlineStr">
      <is>
        <t>É</t>
      </is>
    </nc>
  </rcc>
  <rcc rId="17" sId="1">
    <oc r="CI67">
      <f>IF($C67="","",CI$50)</f>
    </oc>
    <nc r="CI67" t="inlineStr">
      <is>
        <t>SN</t>
      </is>
    </nc>
  </rcc>
  <rcc rId="18" sId="1">
    <oc r="CI64">
      <f>IF($C64="","",CI$50)</f>
    </oc>
    <nc r="CI64" t="inlineStr">
      <is>
        <t>SN</t>
      </is>
    </nc>
  </rcc>
  <rcc rId="19" sId="1">
    <oc r="CI63" t="inlineStr">
      <is>
        <t>Sk</t>
      </is>
    </oc>
    <nc r="CI63" t="inlineStr">
      <is>
        <t>SN</t>
      </is>
    </nc>
  </rcc>
</revisions>
</file>

<file path=xl/revisions/revisionLog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0" sId="1">
    <oc r="CP13" t="inlineStr">
      <is>
        <t>É</t>
      </is>
    </oc>
    <nc r="CP13" t="inlineStr">
      <is>
        <t>P</t>
      </is>
    </nc>
  </rcc>
  <rcc rId="21" sId="1">
    <oc r="CQ13" t="inlineStr">
      <is>
        <t>É</t>
      </is>
    </oc>
    <nc r="CQ13" t="inlineStr">
      <is>
        <t>P</t>
      </is>
    </nc>
  </rcc>
  <rcc rId="22" sId="1">
    <oc r="BV13" t="inlineStr">
      <is>
        <t>P</t>
      </is>
    </oc>
    <nc r="BV13" t="inlineStr">
      <is>
        <t>SN</t>
      </is>
    </nc>
  </rcc>
  <rcc rId="23" sId="1">
    <oc r="CK13">
      <f>IF($C13="","",CK$10)</f>
    </oc>
    <nc r="CK13" t="inlineStr">
      <is>
        <t>SN</t>
      </is>
    </nc>
  </rcc>
  <rcc rId="24" sId="1">
    <oc r="CJ59" t="inlineStr">
      <is>
        <t>BP</t>
      </is>
    </oc>
    <nc r="CJ59" t="inlineStr">
      <is>
        <t>BN</t>
      </is>
    </nc>
  </rcc>
  <rcc rId="25" sId="1">
    <oc r="CK59" t="inlineStr">
      <is>
        <t>BP</t>
      </is>
    </oc>
    <nc r="CK59" t="inlineStr">
      <is>
        <t>BN</t>
      </is>
    </nc>
  </rcc>
  <rcc rId="26" sId="1">
    <oc r="CG59" t="inlineStr">
      <is>
        <t>BN</t>
      </is>
    </oc>
    <nc r="CG59" t="inlineStr">
      <is>
        <t>BDE</t>
      </is>
    </nc>
  </rcc>
  <rcc rId="27" sId="1">
    <oc r="CH61">
      <f>IF($C61="","",CH$50)</f>
    </oc>
    <nc r="CH61" t="inlineStr">
      <is>
        <t>SN</t>
      </is>
    </nc>
  </rcc>
  <rcc rId="28" sId="1">
    <oc r="CH60">
      <f>IF($C60="","",CH$50)</f>
    </oc>
    <nc r="CH60" t="inlineStr">
      <is>
        <t>SN</t>
      </is>
    </nc>
  </rcc>
  <rcc rId="29" sId="1">
    <oc r="CA61" t="inlineStr">
      <is>
        <t>Sk</t>
      </is>
    </oc>
    <nc r="CA61" t="inlineStr">
      <is>
        <t>É</t>
      </is>
    </nc>
  </rcc>
  <rcc rId="30" sId="1">
    <oc r="CB60" t="inlineStr">
      <is>
        <t>Sk</t>
      </is>
    </oc>
    <nc r="CB60" t="inlineStr">
      <is>
        <t>É</t>
      </is>
    </nc>
  </rcc>
  <rcc rId="31" sId="1">
    <oc r="CI53" t="inlineStr">
      <is>
        <t>Sk</t>
      </is>
    </oc>
    <nc r="CI53" t="inlineStr">
      <is>
        <t>SN</t>
      </is>
    </nc>
  </rcc>
  <rcc rId="32" sId="1">
    <oc r="BW13">
      <f>IF($C13="","",BW$10)</f>
    </oc>
    <nc r="BW13" t="inlineStr">
      <is>
        <t>P</t>
      </is>
    </nc>
  </rcc>
</revisions>
</file>

<file path=xl/revisions/revisionLog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" sId="1">
    <oc r="CI60">
      <f>IF($C60="","",CI$50)</f>
    </oc>
    <nc r="CI60" t="inlineStr">
      <is>
        <t>DE</t>
      </is>
    </nc>
  </rcc>
</revisions>
</file>

<file path=xl/revisions/revisionLog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4" sId="1">
    <oc r="CY61">
      <f>IF($C61="","",CY$50)</f>
    </oc>
    <nc r="CY61" t="inlineStr">
      <is>
        <t>Sk</t>
      </is>
    </nc>
  </rcc>
</revisions>
</file>

<file path=xl/revisions/revisionLog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5" sId="1">
    <oc r="CR14" t="inlineStr">
      <is>
        <t>P</t>
      </is>
    </oc>
    <nc r="CR14" t="inlineStr">
      <is>
        <t>SDE</t>
      </is>
    </nc>
  </rcc>
  <rcv guid="{98B54243-17AA-4C58-A903-4F7DE38BFF74}" action="delete"/>
  <rdn rId="0" localSheetId="1" customView="1" name="Z_98B54243_17AA_4C58_A903_4F7DE38BFF74_.wvu.FilterData" hidden="1" oldHidden="1">
    <formula>beosztás!$A$11:$D$226</formula>
    <oldFormula>beosztás!$A$11:$D$226</oldFormula>
  </rdn>
  <rdn rId="0" localSheetId="2" customView="1" name="Z_98B54243_17AA_4C58_A903_4F7DE38BFF74_.wvu.Cols" hidden="1" oldHidden="1">
    <formula>'havi összesítő'!$CL:$DM,'havi összesítő'!$EB:$FC,'havi összesítő'!$FR:$GS,'havi összesítő'!$HH:$II</formula>
    <oldFormula>'havi összesítő'!$CL:$DM,'havi összesítő'!$EB:$FC,'havi összesítő'!$FR:$GS,'havi összesítő'!$HH:$II</oldFormula>
  </rdn>
  <rdn rId="0" localSheetId="2" customView="1" name="Z_98B54243_17AA_4C58_A903_4F7DE38BFF74_.wvu.FilterData" hidden="1" oldHidden="1">
    <formula>'havi összesítő'!$A$9:$D$224</formula>
    <oldFormula>'havi összesítő'!$A$9:$D$224</oldFormula>
  </rdn>
  <rdn rId="0" localSheetId="3" customView="1" name="Z_98B54243_17AA_4C58_A903_4F7DE38BFF74_.wvu.FilterData" hidden="1" oldHidden="1">
    <formula>összesítőlap!$C$12:$D$226</formula>
    <oldFormula>összesítőlap!$C$12:$D$226</oldFormula>
  </rdn>
  <rdn rId="0" localSheetId="4" customView="1" name="Z_98B54243_17AA_4C58_A903_4F7DE38BFF74_.wvu.PrintArea" hidden="1" oldHidden="1">
    <formula>'kézi jelenléti '!$A$1:$AF$39</formula>
    <oldFormula>'kézi jelenléti '!$A$1:$AF$39</oldFormula>
  </rdn>
  <rdn rId="0" localSheetId="4" customView="1" name="Z_98B54243_17AA_4C58_A903_4F7DE38BFF74_.wvu.Cols" hidden="1" oldHidden="1">
    <formula>'kézi jelenléti '!$AG:$BL</formula>
    <oldFormula>'kézi jelenléti '!$AG:$BL</oldFormula>
  </rdn>
  <rdn rId="0" localSheetId="5" customView="1" name="Z_98B54243_17AA_4C58_A903_4F7DE38BFF74_.wvu.PrintArea" hidden="1" oldHidden="1">
    <formula>'szabiigénylő prod panel'!$A$1:$E$32</formula>
    <oldFormula>'szabiigénylő prod panel'!$A$1:$E$32</oldFormula>
  </rdn>
  <rdn rId="0" localSheetId="5" customView="1" name="Z_98B54243_17AA_4C58_A903_4F7DE38BFF74_.wvu.FilterData" hidden="1" oldHidden="1">
    <formula>'szabiigénylő prod panel'!$M$9:$N$140</formula>
    <oldFormula>'szabiigénylő prod panel'!$M$9:$N$140</oldFormula>
  </rdn>
  <rdn rId="0" localSheetId="8" customView="1" name="Z_98B54243_17AA_4C58_A903_4F7DE38BFF74_.wvu.Cols" hidden="1" oldHidden="1">
    <formula>bérszám!$AA:$BB,bérszám!$BQ:$CR</formula>
    <oldFormula>bérszám!$AA:$BB,bérszám!$BQ:$CR</oldFormula>
  </rdn>
  <rdn rId="0" localSheetId="8" customView="1" name="Z_98B54243_17AA_4C58_A903_4F7DE38BFF74_.wvu.FilterData" hidden="1" oldHidden="1">
    <formula>bérszám!$A$9:$D$178</formula>
    <oldFormula>bérszám!$A$9:$D$178</oldFormula>
  </rdn>
  <rcv guid="{98B54243-17AA-4C58-A903-4F7DE38BFF74}" action="add"/>
</revisions>
</file>

<file path=xl/revisions/revisionLog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mt sheetId="1" cell="CI64" guid="{2D5B5AFE-FC0F-483B-A47B-CF1C7564D3A5}" author="Peter Tunner" newLength="28"/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0"/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26" Type="http://schemas.openxmlformats.org/officeDocument/2006/relationships/printerSettings" Target="../printerSettings/printerSettings26.bin"/><Relationship Id="rId39" Type="http://schemas.openxmlformats.org/officeDocument/2006/relationships/comments" Target="../comments1.xml"/><Relationship Id="rId3" Type="http://schemas.openxmlformats.org/officeDocument/2006/relationships/printerSettings" Target="../printerSettings/printerSettings3.bin"/><Relationship Id="rId21" Type="http://schemas.openxmlformats.org/officeDocument/2006/relationships/printerSettings" Target="../printerSettings/printerSettings21.bin"/><Relationship Id="rId34" Type="http://schemas.openxmlformats.org/officeDocument/2006/relationships/printerSettings" Target="../printerSettings/printerSettings34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5" Type="http://schemas.openxmlformats.org/officeDocument/2006/relationships/printerSettings" Target="../printerSettings/printerSettings25.bin"/><Relationship Id="rId33" Type="http://schemas.openxmlformats.org/officeDocument/2006/relationships/printerSettings" Target="../printerSettings/printerSettings33.bin"/><Relationship Id="rId38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20" Type="http://schemas.openxmlformats.org/officeDocument/2006/relationships/printerSettings" Target="../printerSettings/printerSettings20.bin"/><Relationship Id="rId29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24" Type="http://schemas.openxmlformats.org/officeDocument/2006/relationships/printerSettings" Target="../printerSettings/printerSettings24.bin"/><Relationship Id="rId32" Type="http://schemas.openxmlformats.org/officeDocument/2006/relationships/printerSettings" Target="../printerSettings/printerSettings32.bin"/><Relationship Id="rId37" Type="http://schemas.openxmlformats.org/officeDocument/2006/relationships/drawing" Target="../drawings/drawing1.xml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23" Type="http://schemas.openxmlformats.org/officeDocument/2006/relationships/printerSettings" Target="../printerSettings/printerSettings23.bin"/><Relationship Id="rId28" Type="http://schemas.openxmlformats.org/officeDocument/2006/relationships/printerSettings" Target="../printerSettings/printerSettings28.bin"/><Relationship Id="rId36" Type="http://schemas.openxmlformats.org/officeDocument/2006/relationships/printerSettings" Target="../printerSettings/printerSettings36.bin"/><Relationship Id="rId10" Type="http://schemas.openxmlformats.org/officeDocument/2006/relationships/printerSettings" Target="../printerSettings/printerSettings10.bin"/><Relationship Id="rId19" Type="http://schemas.openxmlformats.org/officeDocument/2006/relationships/printerSettings" Target="../printerSettings/printerSettings19.bin"/><Relationship Id="rId31" Type="http://schemas.openxmlformats.org/officeDocument/2006/relationships/printerSettings" Target="../printerSettings/printerSettings31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Relationship Id="rId22" Type="http://schemas.openxmlformats.org/officeDocument/2006/relationships/printerSettings" Target="../printerSettings/printerSettings22.bin"/><Relationship Id="rId27" Type="http://schemas.openxmlformats.org/officeDocument/2006/relationships/printerSettings" Target="../printerSettings/printerSettings27.bin"/><Relationship Id="rId30" Type="http://schemas.openxmlformats.org/officeDocument/2006/relationships/printerSettings" Target="../printerSettings/printerSettings30.bin"/><Relationship Id="rId35" Type="http://schemas.openxmlformats.org/officeDocument/2006/relationships/printerSettings" Target="../printerSettings/printerSettings35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4.bin"/><Relationship Id="rId13" Type="http://schemas.openxmlformats.org/officeDocument/2006/relationships/printerSettings" Target="../printerSettings/printerSettings49.bin"/><Relationship Id="rId18" Type="http://schemas.openxmlformats.org/officeDocument/2006/relationships/printerSettings" Target="../printerSettings/printerSettings54.bin"/><Relationship Id="rId26" Type="http://schemas.openxmlformats.org/officeDocument/2006/relationships/printerSettings" Target="../printerSettings/printerSettings62.bin"/><Relationship Id="rId3" Type="http://schemas.openxmlformats.org/officeDocument/2006/relationships/printerSettings" Target="../printerSettings/printerSettings39.bin"/><Relationship Id="rId21" Type="http://schemas.openxmlformats.org/officeDocument/2006/relationships/printerSettings" Target="../printerSettings/printerSettings57.bin"/><Relationship Id="rId34" Type="http://schemas.openxmlformats.org/officeDocument/2006/relationships/printerSettings" Target="../printerSettings/printerSettings70.bin"/><Relationship Id="rId7" Type="http://schemas.openxmlformats.org/officeDocument/2006/relationships/printerSettings" Target="../printerSettings/printerSettings43.bin"/><Relationship Id="rId12" Type="http://schemas.openxmlformats.org/officeDocument/2006/relationships/printerSettings" Target="../printerSettings/printerSettings48.bin"/><Relationship Id="rId17" Type="http://schemas.openxmlformats.org/officeDocument/2006/relationships/printerSettings" Target="../printerSettings/printerSettings53.bin"/><Relationship Id="rId25" Type="http://schemas.openxmlformats.org/officeDocument/2006/relationships/printerSettings" Target="../printerSettings/printerSettings61.bin"/><Relationship Id="rId33" Type="http://schemas.openxmlformats.org/officeDocument/2006/relationships/printerSettings" Target="../printerSettings/printerSettings69.bin"/><Relationship Id="rId2" Type="http://schemas.openxmlformats.org/officeDocument/2006/relationships/printerSettings" Target="../printerSettings/printerSettings38.bin"/><Relationship Id="rId16" Type="http://schemas.openxmlformats.org/officeDocument/2006/relationships/printerSettings" Target="../printerSettings/printerSettings52.bin"/><Relationship Id="rId20" Type="http://schemas.openxmlformats.org/officeDocument/2006/relationships/printerSettings" Target="../printerSettings/printerSettings56.bin"/><Relationship Id="rId29" Type="http://schemas.openxmlformats.org/officeDocument/2006/relationships/printerSettings" Target="../printerSettings/printerSettings65.bin"/><Relationship Id="rId1" Type="http://schemas.openxmlformats.org/officeDocument/2006/relationships/printerSettings" Target="../printerSettings/printerSettings37.bin"/><Relationship Id="rId6" Type="http://schemas.openxmlformats.org/officeDocument/2006/relationships/printerSettings" Target="../printerSettings/printerSettings42.bin"/><Relationship Id="rId11" Type="http://schemas.openxmlformats.org/officeDocument/2006/relationships/printerSettings" Target="../printerSettings/printerSettings47.bin"/><Relationship Id="rId24" Type="http://schemas.openxmlformats.org/officeDocument/2006/relationships/printerSettings" Target="../printerSettings/printerSettings60.bin"/><Relationship Id="rId32" Type="http://schemas.openxmlformats.org/officeDocument/2006/relationships/printerSettings" Target="../printerSettings/printerSettings68.bin"/><Relationship Id="rId37" Type="http://schemas.openxmlformats.org/officeDocument/2006/relationships/drawing" Target="../drawings/drawing2.xml"/><Relationship Id="rId5" Type="http://schemas.openxmlformats.org/officeDocument/2006/relationships/printerSettings" Target="../printerSettings/printerSettings41.bin"/><Relationship Id="rId15" Type="http://schemas.openxmlformats.org/officeDocument/2006/relationships/printerSettings" Target="../printerSettings/printerSettings51.bin"/><Relationship Id="rId23" Type="http://schemas.openxmlformats.org/officeDocument/2006/relationships/printerSettings" Target="../printerSettings/printerSettings59.bin"/><Relationship Id="rId28" Type="http://schemas.openxmlformats.org/officeDocument/2006/relationships/printerSettings" Target="../printerSettings/printerSettings64.bin"/><Relationship Id="rId36" Type="http://schemas.openxmlformats.org/officeDocument/2006/relationships/printerSettings" Target="../printerSettings/printerSettings72.bin"/><Relationship Id="rId10" Type="http://schemas.openxmlformats.org/officeDocument/2006/relationships/printerSettings" Target="../printerSettings/printerSettings46.bin"/><Relationship Id="rId19" Type="http://schemas.openxmlformats.org/officeDocument/2006/relationships/printerSettings" Target="../printerSettings/printerSettings55.bin"/><Relationship Id="rId31" Type="http://schemas.openxmlformats.org/officeDocument/2006/relationships/printerSettings" Target="../printerSettings/printerSettings67.bin"/><Relationship Id="rId4" Type="http://schemas.openxmlformats.org/officeDocument/2006/relationships/printerSettings" Target="../printerSettings/printerSettings40.bin"/><Relationship Id="rId9" Type="http://schemas.openxmlformats.org/officeDocument/2006/relationships/printerSettings" Target="../printerSettings/printerSettings45.bin"/><Relationship Id="rId14" Type="http://schemas.openxmlformats.org/officeDocument/2006/relationships/printerSettings" Target="../printerSettings/printerSettings50.bin"/><Relationship Id="rId22" Type="http://schemas.openxmlformats.org/officeDocument/2006/relationships/printerSettings" Target="../printerSettings/printerSettings58.bin"/><Relationship Id="rId27" Type="http://schemas.openxmlformats.org/officeDocument/2006/relationships/printerSettings" Target="../printerSettings/printerSettings63.bin"/><Relationship Id="rId30" Type="http://schemas.openxmlformats.org/officeDocument/2006/relationships/printerSettings" Target="../printerSettings/printerSettings66.bin"/><Relationship Id="rId35" Type="http://schemas.openxmlformats.org/officeDocument/2006/relationships/printerSettings" Target="../printerSettings/printerSettings71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0.bin"/><Relationship Id="rId13" Type="http://schemas.openxmlformats.org/officeDocument/2006/relationships/printerSettings" Target="../printerSettings/printerSettings85.bin"/><Relationship Id="rId18" Type="http://schemas.openxmlformats.org/officeDocument/2006/relationships/printerSettings" Target="../printerSettings/printerSettings90.bin"/><Relationship Id="rId26" Type="http://schemas.openxmlformats.org/officeDocument/2006/relationships/printerSettings" Target="../printerSettings/printerSettings98.bin"/><Relationship Id="rId3" Type="http://schemas.openxmlformats.org/officeDocument/2006/relationships/printerSettings" Target="../printerSettings/printerSettings75.bin"/><Relationship Id="rId21" Type="http://schemas.openxmlformats.org/officeDocument/2006/relationships/printerSettings" Target="../printerSettings/printerSettings93.bin"/><Relationship Id="rId34" Type="http://schemas.openxmlformats.org/officeDocument/2006/relationships/printerSettings" Target="../printerSettings/printerSettings106.bin"/><Relationship Id="rId7" Type="http://schemas.openxmlformats.org/officeDocument/2006/relationships/printerSettings" Target="../printerSettings/printerSettings79.bin"/><Relationship Id="rId12" Type="http://schemas.openxmlformats.org/officeDocument/2006/relationships/printerSettings" Target="../printerSettings/printerSettings84.bin"/><Relationship Id="rId17" Type="http://schemas.openxmlformats.org/officeDocument/2006/relationships/printerSettings" Target="../printerSettings/printerSettings89.bin"/><Relationship Id="rId25" Type="http://schemas.openxmlformats.org/officeDocument/2006/relationships/printerSettings" Target="../printerSettings/printerSettings97.bin"/><Relationship Id="rId33" Type="http://schemas.openxmlformats.org/officeDocument/2006/relationships/printerSettings" Target="../printerSettings/printerSettings105.bin"/><Relationship Id="rId2" Type="http://schemas.openxmlformats.org/officeDocument/2006/relationships/printerSettings" Target="../printerSettings/printerSettings74.bin"/><Relationship Id="rId16" Type="http://schemas.openxmlformats.org/officeDocument/2006/relationships/printerSettings" Target="../printerSettings/printerSettings88.bin"/><Relationship Id="rId20" Type="http://schemas.openxmlformats.org/officeDocument/2006/relationships/printerSettings" Target="../printerSettings/printerSettings92.bin"/><Relationship Id="rId29" Type="http://schemas.openxmlformats.org/officeDocument/2006/relationships/printerSettings" Target="../printerSettings/printerSettings101.bin"/><Relationship Id="rId1" Type="http://schemas.openxmlformats.org/officeDocument/2006/relationships/printerSettings" Target="../printerSettings/printerSettings73.bin"/><Relationship Id="rId6" Type="http://schemas.openxmlformats.org/officeDocument/2006/relationships/printerSettings" Target="../printerSettings/printerSettings78.bin"/><Relationship Id="rId11" Type="http://schemas.openxmlformats.org/officeDocument/2006/relationships/printerSettings" Target="../printerSettings/printerSettings83.bin"/><Relationship Id="rId24" Type="http://schemas.openxmlformats.org/officeDocument/2006/relationships/printerSettings" Target="../printerSettings/printerSettings96.bin"/><Relationship Id="rId32" Type="http://schemas.openxmlformats.org/officeDocument/2006/relationships/printerSettings" Target="../printerSettings/printerSettings104.bin"/><Relationship Id="rId37" Type="http://schemas.openxmlformats.org/officeDocument/2006/relationships/drawing" Target="../drawings/drawing3.xml"/><Relationship Id="rId5" Type="http://schemas.openxmlformats.org/officeDocument/2006/relationships/printerSettings" Target="../printerSettings/printerSettings77.bin"/><Relationship Id="rId15" Type="http://schemas.openxmlformats.org/officeDocument/2006/relationships/printerSettings" Target="../printerSettings/printerSettings87.bin"/><Relationship Id="rId23" Type="http://schemas.openxmlformats.org/officeDocument/2006/relationships/printerSettings" Target="../printerSettings/printerSettings95.bin"/><Relationship Id="rId28" Type="http://schemas.openxmlformats.org/officeDocument/2006/relationships/printerSettings" Target="../printerSettings/printerSettings100.bin"/><Relationship Id="rId36" Type="http://schemas.openxmlformats.org/officeDocument/2006/relationships/printerSettings" Target="../printerSettings/printerSettings108.bin"/><Relationship Id="rId10" Type="http://schemas.openxmlformats.org/officeDocument/2006/relationships/printerSettings" Target="../printerSettings/printerSettings82.bin"/><Relationship Id="rId19" Type="http://schemas.openxmlformats.org/officeDocument/2006/relationships/printerSettings" Target="../printerSettings/printerSettings91.bin"/><Relationship Id="rId31" Type="http://schemas.openxmlformats.org/officeDocument/2006/relationships/printerSettings" Target="../printerSettings/printerSettings103.bin"/><Relationship Id="rId4" Type="http://schemas.openxmlformats.org/officeDocument/2006/relationships/printerSettings" Target="../printerSettings/printerSettings76.bin"/><Relationship Id="rId9" Type="http://schemas.openxmlformats.org/officeDocument/2006/relationships/printerSettings" Target="../printerSettings/printerSettings81.bin"/><Relationship Id="rId14" Type="http://schemas.openxmlformats.org/officeDocument/2006/relationships/printerSettings" Target="../printerSettings/printerSettings86.bin"/><Relationship Id="rId22" Type="http://schemas.openxmlformats.org/officeDocument/2006/relationships/printerSettings" Target="../printerSettings/printerSettings94.bin"/><Relationship Id="rId27" Type="http://schemas.openxmlformats.org/officeDocument/2006/relationships/printerSettings" Target="../printerSettings/printerSettings99.bin"/><Relationship Id="rId30" Type="http://schemas.openxmlformats.org/officeDocument/2006/relationships/printerSettings" Target="../printerSettings/printerSettings102.bin"/><Relationship Id="rId35" Type="http://schemas.openxmlformats.org/officeDocument/2006/relationships/printerSettings" Target="../printerSettings/printerSettings107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6.bin"/><Relationship Id="rId13" Type="http://schemas.openxmlformats.org/officeDocument/2006/relationships/printerSettings" Target="../printerSettings/printerSettings121.bin"/><Relationship Id="rId18" Type="http://schemas.openxmlformats.org/officeDocument/2006/relationships/printerSettings" Target="../printerSettings/printerSettings126.bin"/><Relationship Id="rId3" Type="http://schemas.openxmlformats.org/officeDocument/2006/relationships/printerSettings" Target="../printerSettings/printerSettings111.bin"/><Relationship Id="rId21" Type="http://schemas.openxmlformats.org/officeDocument/2006/relationships/printerSettings" Target="../printerSettings/printerSettings129.bin"/><Relationship Id="rId7" Type="http://schemas.openxmlformats.org/officeDocument/2006/relationships/printerSettings" Target="../printerSettings/printerSettings115.bin"/><Relationship Id="rId12" Type="http://schemas.openxmlformats.org/officeDocument/2006/relationships/printerSettings" Target="../printerSettings/printerSettings120.bin"/><Relationship Id="rId17" Type="http://schemas.openxmlformats.org/officeDocument/2006/relationships/printerSettings" Target="../printerSettings/printerSettings125.bin"/><Relationship Id="rId2" Type="http://schemas.openxmlformats.org/officeDocument/2006/relationships/printerSettings" Target="../printerSettings/printerSettings110.bin"/><Relationship Id="rId16" Type="http://schemas.openxmlformats.org/officeDocument/2006/relationships/printerSettings" Target="../printerSettings/printerSettings124.bin"/><Relationship Id="rId20" Type="http://schemas.openxmlformats.org/officeDocument/2006/relationships/printerSettings" Target="../printerSettings/printerSettings128.bin"/><Relationship Id="rId1" Type="http://schemas.openxmlformats.org/officeDocument/2006/relationships/printerSettings" Target="../printerSettings/printerSettings109.bin"/><Relationship Id="rId6" Type="http://schemas.openxmlformats.org/officeDocument/2006/relationships/printerSettings" Target="../printerSettings/printerSettings114.bin"/><Relationship Id="rId11" Type="http://schemas.openxmlformats.org/officeDocument/2006/relationships/printerSettings" Target="../printerSettings/printerSettings119.bin"/><Relationship Id="rId5" Type="http://schemas.openxmlformats.org/officeDocument/2006/relationships/printerSettings" Target="../printerSettings/printerSettings113.bin"/><Relationship Id="rId15" Type="http://schemas.openxmlformats.org/officeDocument/2006/relationships/printerSettings" Target="../printerSettings/printerSettings123.bin"/><Relationship Id="rId10" Type="http://schemas.openxmlformats.org/officeDocument/2006/relationships/printerSettings" Target="../printerSettings/printerSettings118.bin"/><Relationship Id="rId19" Type="http://schemas.openxmlformats.org/officeDocument/2006/relationships/printerSettings" Target="../printerSettings/printerSettings127.bin"/><Relationship Id="rId4" Type="http://schemas.openxmlformats.org/officeDocument/2006/relationships/printerSettings" Target="../printerSettings/printerSettings112.bin"/><Relationship Id="rId9" Type="http://schemas.openxmlformats.org/officeDocument/2006/relationships/printerSettings" Target="../printerSettings/printerSettings117.bin"/><Relationship Id="rId14" Type="http://schemas.openxmlformats.org/officeDocument/2006/relationships/printerSettings" Target="../printerSettings/printerSettings122.bin"/><Relationship Id="rId22" Type="http://schemas.openxmlformats.org/officeDocument/2006/relationships/printerSettings" Target="../printerSettings/printerSettings130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8.bin"/><Relationship Id="rId13" Type="http://schemas.openxmlformats.org/officeDocument/2006/relationships/printerSettings" Target="../printerSettings/printerSettings143.bin"/><Relationship Id="rId18" Type="http://schemas.openxmlformats.org/officeDocument/2006/relationships/printerSettings" Target="../printerSettings/printerSettings148.bin"/><Relationship Id="rId26" Type="http://schemas.openxmlformats.org/officeDocument/2006/relationships/printerSettings" Target="../printerSettings/printerSettings156.bin"/><Relationship Id="rId3" Type="http://schemas.openxmlformats.org/officeDocument/2006/relationships/printerSettings" Target="../printerSettings/printerSettings133.bin"/><Relationship Id="rId21" Type="http://schemas.openxmlformats.org/officeDocument/2006/relationships/printerSettings" Target="../printerSettings/printerSettings151.bin"/><Relationship Id="rId34" Type="http://schemas.openxmlformats.org/officeDocument/2006/relationships/printerSettings" Target="../printerSettings/printerSettings164.bin"/><Relationship Id="rId7" Type="http://schemas.openxmlformats.org/officeDocument/2006/relationships/printerSettings" Target="../printerSettings/printerSettings137.bin"/><Relationship Id="rId12" Type="http://schemas.openxmlformats.org/officeDocument/2006/relationships/printerSettings" Target="../printerSettings/printerSettings142.bin"/><Relationship Id="rId17" Type="http://schemas.openxmlformats.org/officeDocument/2006/relationships/printerSettings" Target="../printerSettings/printerSettings147.bin"/><Relationship Id="rId25" Type="http://schemas.openxmlformats.org/officeDocument/2006/relationships/printerSettings" Target="../printerSettings/printerSettings155.bin"/><Relationship Id="rId33" Type="http://schemas.openxmlformats.org/officeDocument/2006/relationships/printerSettings" Target="../printerSettings/printerSettings163.bin"/><Relationship Id="rId2" Type="http://schemas.openxmlformats.org/officeDocument/2006/relationships/printerSettings" Target="../printerSettings/printerSettings132.bin"/><Relationship Id="rId16" Type="http://schemas.openxmlformats.org/officeDocument/2006/relationships/printerSettings" Target="../printerSettings/printerSettings146.bin"/><Relationship Id="rId20" Type="http://schemas.openxmlformats.org/officeDocument/2006/relationships/printerSettings" Target="../printerSettings/printerSettings150.bin"/><Relationship Id="rId29" Type="http://schemas.openxmlformats.org/officeDocument/2006/relationships/printerSettings" Target="../printerSettings/printerSettings159.bin"/><Relationship Id="rId1" Type="http://schemas.openxmlformats.org/officeDocument/2006/relationships/printerSettings" Target="../printerSettings/printerSettings131.bin"/><Relationship Id="rId6" Type="http://schemas.openxmlformats.org/officeDocument/2006/relationships/printerSettings" Target="../printerSettings/printerSettings136.bin"/><Relationship Id="rId11" Type="http://schemas.openxmlformats.org/officeDocument/2006/relationships/printerSettings" Target="../printerSettings/printerSettings141.bin"/><Relationship Id="rId24" Type="http://schemas.openxmlformats.org/officeDocument/2006/relationships/printerSettings" Target="../printerSettings/printerSettings154.bin"/><Relationship Id="rId32" Type="http://schemas.openxmlformats.org/officeDocument/2006/relationships/printerSettings" Target="../printerSettings/printerSettings162.bin"/><Relationship Id="rId37" Type="http://schemas.openxmlformats.org/officeDocument/2006/relationships/vmlDrawing" Target="../drawings/vmlDrawing2.vml"/><Relationship Id="rId5" Type="http://schemas.openxmlformats.org/officeDocument/2006/relationships/printerSettings" Target="../printerSettings/printerSettings135.bin"/><Relationship Id="rId15" Type="http://schemas.openxmlformats.org/officeDocument/2006/relationships/printerSettings" Target="../printerSettings/printerSettings145.bin"/><Relationship Id="rId23" Type="http://schemas.openxmlformats.org/officeDocument/2006/relationships/printerSettings" Target="../printerSettings/printerSettings153.bin"/><Relationship Id="rId28" Type="http://schemas.openxmlformats.org/officeDocument/2006/relationships/printerSettings" Target="../printerSettings/printerSettings158.bin"/><Relationship Id="rId36" Type="http://schemas.openxmlformats.org/officeDocument/2006/relationships/printerSettings" Target="../printerSettings/printerSettings166.bin"/><Relationship Id="rId10" Type="http://schemas.openxmlformats.org/officeDocument/2006/relationships/printerSettings" Target="../printerSettings/printerSettings140.bin"/><Relationship Id="rId19" Type="http://schemas.openxmlformats.org/officeDocument/2006/relationships/printerSettings" Target="../printerSettings/printerSettings149.bin"/><Relationship Id="rId31" Type="http://schemas.openxmlformats.org/officeDocument/2006/relationships/printerSettings" Target="../printerSettings/printerSettings161.bin"/><Relationship Id="rId4" Type="http://schemas.openxmlformats.org/officeDocument/2006/relationships/printerSettings" Target="../printerSettings/printerSettings134.bin"/><Relationship Id="rId9" Type="http://schemas.openxmlformats.org/officeDocument/2006/relationships/printerSettings" Target="../printerSettings/printerSettings139.bin"/><Relationship Id="rId14" Type="http://schemas.openxmlformats.org/officeDocument/2006/relationships/printerSettings" Target="../printerSettings/printerSettings144.bin"/><Relationship Id="rId22" Type="http://schemas.openxmlformats.org/officeDocument/2006/relationships/printerSettings" Target="../printerSettings/printerSettings152.bin"/><Relationship Id="rId27" Type="http://schemas.openxmlformats.org/officeDocument/2006/relationships/printerSettings" Target="../printerSettings/printerSettings157.bin"/><Relationship Id="rId30" Type="http://schemas.openxmlformats.org/officeDocument/2006/relationships/printerSettings" Target="../printerSettings/printerSettings160.bin"/><Relationship Id="rId35" Type="http://schemas.openxmlformats.org/officeDocument/2006/relationships/printerSettings" Target="../printerSettings/printerSettings165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4.bin"/><Relationship Id="rId13" Type="http://schemas.openxmlformats.org/officeDocument/2006/relationships/printerSettings" Target="../printerSettings/printerSettings179.bin"/><Relationship Id="rId18" Type="http://schemas.openxmlformats.org/officeDocument/2006/relationships/printerSettings" Target="../printerSettings/printerSettings184.bin"/><Relationship Id="rId26" Type="http://schemas.openxmlformats.org/officeDocument/2006/relationships/printerSettings" Target="../printerSettings/printerSettings192.bin"/><Relationship Id="rId3" Type="http://schemas.openxmlformats.org/officeDocument/2006/relationships/printerSettings" Target="../printerSettings/printerSettings169.bin"/><Relationship Id="rId21" Type="http://schemas.openxmlformats.org/officeDocument/2006/relationships/printerSettings" Target="../printerSettings/printerSettings187.bin"/><Relationship Id="rId34" Type="http://schemas.openxmlformats.org/officeDocument/2006/relationships/printerSettings" Target="../printerSettings/printerSettings200.bin"/><Relationship Id="rId7" Type="http://schemas.openxmlformats.org/officeDocument/2006/relationships/printerSettings" Target="../printerSettings/printerSettings173.bin"/><Relationship Id="rId12" Type="http://schemas.openxmlformats.org/officeDocument/2006/relationships/printerSettings" Target="../printerSettings/printerSettings178.bin"/><Relationship Id="rId17" Type="http://schemas.openxmlformats.org/officeDocument/2006/relationships/printerSettings" Target="../printerSettings/printerSettings183.bin"/><Relationship Id="rId25" Type="http://schemas.openxmlformats.org/officeDocument/2006/relationships/printerSettings" Target="../printerSettings/printerSettings191.bin"/><Relationship Id="rId33" Type="http://schemas.openxmlformats.org/officeDocument/2006/relationships/printerSettings" Target="../printerSettings/printerSettings199.bin"/><Relationship Id="rId38" Type="http://schemas.openxmlformats.org/officeDocument/2006/relationships/comments" Target="../comments2.xml"/><Relationship Id="rId2" Type="http://schemas.openxmlformats.org/officeDocument/2006/relationships/printerSettings" Target="../printerSettings/printerSettings168.bin"/><Relationship Id="rId16" Type="http://schemas.openxmlformats.org/officeDocument/2006/relationships/printerSettings" Target="../printerSettings/printerSettings182.bin"/><Relationship Id="rId20" Type="http://schemas.openxmlformats.org/officeDocument/2006/relationships/printerSettings" Target="../printerSettings/printerSettings186.bin"/><Relationship Id="rId29" Type="http://schemas.openxmlformats.org/officeDocument/2006/relationships/printerSettings" Target="../printerSettings/printerSettings195.bin"/><Relationship Id="rId1" Type="http://schemas.openxmlformats.org/officeDocument/2006/relationships/printerSettings" Target="../printerSettings/printerSettings167.bin"/><Relationship Id="rId6" Type="http://schemas.openxmlformats.org/officeDocument/2006/relationships/printerSettings" Target="../printerSettings/printerSettings172.bin"/><Relationship Id="rId11" Type="http://schemas.openxmlformats.org/officeDocument/2006/relationships/printerSettings" Target="../printerSettings/printerSettings177.bin"/><Relationship Id="rId24" Type="http://schemas.openxmlformats.org/officeDocument/2006/relationships/printerSettings" Target="../printerSettings/printerSettings190.bin"/><Relationship Id="rId32" Type="http://schemas.openxmlformats.org/officeDocument/2006/relationships/printerSettings" Target="../printerSettings/printerSettings198.bin"/><Relationship Id="rId37" Type="http://schemas.openxmlformats.org/officeDocument/2006/relationships/vmlDrawing" Target="../drawings/vmlDrawing3.vml"/><Relationship Id="rId5" Type="http://schemas.openxmlformats.org/officeDocument/2006/relationships/printerSettings" Target="../printerSettings/printerSettings171.bin"/><Relationship Id="rId15" Type="http://schemas.openxmlformats.org/officeDocument/2006/relationships/printerSettings" Target="../printerSettings/printerSettings181.bin"/><Relationship Id="rId23" Type="http://schemas.openxmlformats.org/officeDocument/2006/relationships/printerSettings" Target="../printerSettings/printerSettings189.bin"/><Relationship Id="rId28" Type="http://schemas.openxmlformats.org/officeDocument/2006/relationships/printerSettings" Target="../printerSettings/printerSettings194.bin"/><Relationship Id="rId36" Type="http://schemas.openxmlformats.org/officeDocument/2006/relationships/printerSettings" Target="../printerSettings/printerSettings202.bin"/><Relationship Id="rId10" Type="http://schemas.openxmlformats.org/officeDocument/2006/relationships/printerSettings" Target="../printerSettings/printerSettings176.bin"/><Relationship Id="rId19" Type="http://schemas.openxmlformats.org/officeDocument/2006/relationships/printerSettings" Target="../printerSettings/printerSettings185.bin"/><Relationship Id="rId31" Type="http://schemas.openxmlformats.org/officeDocument/2006/relationships/printerSettings" Target="../printerSettings/printerSettings197.bin"/><Relationship Id="rId4" Type="http://schemas.openxmlformats.org/officeDocument/2006/relationships/printerSettings" Target="../printerSettings/printerSettings170.bin"/><Relationship Id="rId9" Type="http://schemas.openxmlformats.org/officeDocument/2006/relationships/printerSettings" Target="../printerSettings/printerSettings175.bin"/><Relationship Id="rId14" Type="http://schemas.openxmlformats.org/officeDocument/2006/relationships/printerSettings" Target="../printerSettings/printerSettings180.bin"/><Relationship Id="rId22" Type="http://schemas.openxmlformats.org/officeDocument/2006/relationships/printerSettings" Target="../printerSettings/printerSettings188.bin"/><Relationship Id="rId27" Type="http://schemas.openxmlformats.org/officeDocument/2006/relationships/printerSettings" Target="../printerSettings/printerSettings193.bin"/><Relationship Id="rId30" Type="http://schemas.openxmlformats.org/officeDocument/2006/relationships/printerSettings" Target="../printerSettings/printerSettings196.bin"/><Relationship Id="rId35" Type="http://schemas.openxmlformats.org/officeDocument/2006/relationships/printerSettings" Target="../printerSettings/printerSettings201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0.bin"/><Relationship Id="rId13" Type="http://schemas.openxmlformats.org/officeDocument/2006/relationships/printerSettings" Target="../printerSettings/printerSettings215.bin"/><Relationship Id="rId18" Type="http://schemas.openxmlformats.org/officeDocument/2006/relationships/vmlDrawing" Target="../drawings/vmlDrawing4.vml"/><Relationship Id="rId3" Type="http://schemas.openxmlformats.org/officeDocument/2006/relationships/printerSettings" Target="../printerSettings/printerSettings205.bin"/><Relationship Id="rId7" Type="http://schemas.openxmlformats.org/officeDocument/2006/relationships/printerSettings" Target="../printerSettings/printerSettings209.bin"/><Relationship Id="rId12" Type="http://schemas.openxmlformats.org/officeDocument/2006/relationships/printerSettings" Target="../printerSettings/printerSettings214.bin"/><Relationship Id="rId17" Type="http://schemas.openxmlformats.org/officeDocument/2006/relationships/drawing" Target="../drawings/drawing4.xml"/><Relationship Id="rId2" Type="http://schemas.openxmlformats.org/officeDocument/2006/relationships/printerSettings" Target="../printerSettings/printerSettings204.bin"/><Relationship Id="rId16" Type="http://schemas.openxmlformats.org/officeDocument/2006/relationships/printerSettings" Target="../printerSettings/printerSettings218.bin"/><Relationship Id="rId1" Type="http://schemas.openxmlformats.org/officeDocument/2006/relationships/printerSettings" Target="../printerSettings/printerSettings203.bin"/><Relationship Id="rId6" Type="http://schemas.openxmlformats.org/officeDocument/2006/relationships/printerSettings" Target="../printerSettings/printerSettings208.bin"/><Relationship Id="rId11" Type="http://schemas.openxmlformats.org/officeDocument/2006/relationships/printerSettings" Target="../printerSettings/printerSettings213.bin"/><Relationship Id="rId5" Type="http://schemas.openxmlformats.org/officeDocument/2006/relationships/printerSettings" Target="../printerSettings/printerSettings207.bin"/><Relationship Id="rId15" Type="http://schemas.openxmlformats.org/officeDocument/2006/relationships/printerSettings" Target="../printerSettings/printerSettings217.bin"/><Relationship Id="rId10" Type="http://schemas.openxmlformats.org/officeDocument/2006/relationships/printerSettings" Target="../printerSettings/printerSettings212.bin"/><Relationship Id="rId19" Type="http://schemas.openxmlformats.org/officeDocument/2006/relationships/comments" Target="../comments3.xml"/><Relationship Id="rId4" Type="http://schemas.openxmlformats.org/officeDocument/2006/relationships/printerSettings" Target="../printerSettings/printerSettings206.bin"/><Relationship Id="rId9" Type="http://schemas.openxmlformats.org/officeDocument/2006/relationships/printerSettings" Target="../printerSettings/printerSettings211.bin"/><Relationship Id="rId14" Type="http://schemas.openxmlformats.org/officeDocument/2006/relationships/printerSettings" Target="../printerSettings/printerSettings216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26.bin"/><Relationship Id="rId13" Type="http://schemas.openxmlformats.org/officeDocument/2006/relationships/printerSettings" Target="../printerSettings/printerSettings231.bin"/><Relationship Id="rId3" Type="http://schemas.openxmlformats.org/officeDocument/2006/relationships/printerSettings" Target="../printerSettings/printerSettings221.bin"/><Relationship Id="rId7" Type="http://schemas.openxmlformats.org/officeDocument/2006/relationships/printerSettings" Target="../printerSettings/printerSettings225.bin"/><Relationship Id="rId12" Type="http://schemas.openxmlformats.org/officeDocument/2006/relationships/printerSettings" Target="../printerSettings/printerSettings230.bin"/><Relationship Id="rId2" Type="http://schemas.openxmlformats.org/officeDocument/2006/relationships/printerSettings" Target="../printerSettings/printerSettings220.bin"/><Relationship Id="rId1" Type="http://schemas.openxmlformats.org/officeDocument/2006/relationships/printerSettings" Target="../printerSettings/printerSettings219.bin"/><Relationship Id="rId6" Type="http://schemas.openxmlformats.org/officeDocument/2006/relationships/printerSettings" Target="../printerSettings/printerSettings224.bin"/><Relationship Id="rId11" Type="http://schemas.openxmlformats.org/officeDocument/2006/relationships/printerSettings" Target="../printerSettings/printerSettings229.bin"/><Relationship Id="rId5" Type="http://schemas.openxmlformats.org/officeDocument/2006/relationships/printerSettings" Target="../printerSettings/printerSettings223.bin"/><Relationship Id="rId10" Type="http://schemas.openxmlformats.org/officeDocument/2006/relationships/printerSettings" Target="../printerSettings/printerSettings228.bin"/><Relationship Id="rId4" Type="http://schemas.openxmlformats.org/officeDocument/2006/relationships/printerSettings" Target="../printerSettings/printerSettings222.bin"/><Relationship Id="rId9" Type="http://schemas.openxmlformats.org/officeDocument/2006/relationships/printerSettings" Target="../printerSettings/printerSettings227.bin"/><Relationship Id="rId14" Type="http://schemas.openxmlformats.org/officeDocument/2006/relationships/printerSettings" Target="../printerSettings/printerSettings23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Munka1" filterMode="1">
    <pageSetUpPr fitToPage="1"/>
  </sheetPr>
  <dimension ref="A1:UR737"/>
  <sheetViews>
    <sheetView tabSelected="1" zoomScaleNormal="120" workbookViewId="0">
      <pane xSplit="5" ySplit="9" topLeftCell="BL10" activePane="bottomRight" state="frozen"/>
      <selection pane="topRight" activeCell="F1" sqref="F1"/>
      <selection pane="bottomLeft" activeCell="A10" sqref="A10"/>
      <selection pane="bottomRight" activeCell="BT29" sqref="BT29"/>
    </sheetView>
  </sheetViews>
  <sheetFormatPr defaultRowHeight="11.25" x14ac:dyDescent="0.2"/>
  <cols>
    <col min="1" max="1" width="3" style="139" bestFit="1" customWidth="1"/>
    <col min="2" max="2" width="8.7109375" style="139" bestFit="1" customWidth="1"/>
    <col min="3" max="3" width="14" style="139" bestFit="1" customWidth="1"/>
    <col min="4" max="4" width="21.28515625" style="139" bestFit="1" customWidth="1"/>
    <col min="5" max="5" width="9.28515625" style="607" bestFit="1" customWidth="1"/>
    <col min="6" max="256" width="3" style="139" customWidth="1"/>
    <col min="257" max="371" width="3.42578125" style="139" customWidth="1"/>
    <col min="372" max="378" width="3.42578125" style="607" customWidth="1"/>
    <col min="379" max="563" width="9.140625" style="140"/>
    <col min="564" max="564" width="9.140625" style="141"/>
    <col min="565" max="16384" width="9.140625" style="139"/>
  </cols>
  <sheetData>
    <row r="1" spans="1:564" ht="12.75" customHeight="1" thickTop="1" x14ac:dyDescent="0.2">
      <c r="D1" s="1256" t="s">
        <v>372</v>
      </c>
      <c r="E1" s="1257"/>
      <c r="F1" s="1251"/>
      <c r="G1" s="1252"/>
      <c r="H1" s="1252"/>
      <c r="I1" s="1252"/>
      <c r="J1" s="1252"/>
      <c r="K1" s="1252"/>
      <c r="L1" s="1252"/>
      <c r="M1" s="1252"/>
      <c r="N1" s="1252"/>
      <c r="O1" s="1252"/>
      <c r="P1" s="1252"/>
      <c r="Q1" s="1252"/>
      <c r="R1" s="1252"/>
      <c r="S1" s="1252"/>
      <c r="T1" s="1252"/>
      <c r="U1" s="1252"/>
      <c r="V1" s="1252"/>
      <c r="W1" s="1252"/>
      <c r="X1" s="1252"/>
      <c r="Y1" s="1252"/>
      <c r="Z1" s="1252"/>
      <c r="AA1" s="1252"/>
      <c r="AB1" s="1252"/>
      <c r="AC1" s="1252"/>
      <c r="AD1" s="1252"/>
      <c r="AE1" s="1252"/>
      <c r="AF1" s="1252"/>
      <c r="AG1" s="1252"/>
      <c r="AH1" s="1252"/>
      <c r="AI1" s="1252"/>
      <c r="AJ1" s="1252"/>
      <c r="AK1" s="1252"/>
      <c r="AL1" s="1252"/>
      <c r="AM1" s="1252"/>
      <c r="AN1" s="1252"/>
      <c r="AO1" s="1252"/>
      <c r="AP1" s="1252"/>
      <c r="AQ1" s="1252"/>
      <c r="AR1" s="1252"/>
      <c r="AS1" s="1252"/>
      <c r="AT1" s="1252"/>
      <c r="AU1" s="1252"/>
      <c r="AV1" s="1252"/>
      <c r="AW1" s="1252"/>
      <c r="AX1" s="1252"/>
      <c r="AY1" s="1252"/>
      <c r="AZ1" s="1252"/>
      <c r="BA1" s="1252"/>
      <c r="BB1" s="1252"/>
      <c r="BC1" s="1252"/>
      <c r="BD1" s="1252"/>
      <c r="BE1" s="1252"/>
      <c r="BF1" s="1252"/>
      <c r="BG1" s="1252"/>
      <c r="BH1" s="1252"/>
      <c r="BI1" s="1252"/>
      <c r="BJ1" s="1252"/>
      <c r="BK1" s="1252"/>
      <c r="BL1" s="1252"/>
      <c r="BM1" s="1252"/>
      <c r="BN1" s="1252"/>
      <c r="BO1" s="1252"/>
      <c r="BP1" s="1252"/>
      <c r="BQ1" s="1252"/>
      <c r="BR1" s="1252"/>
      <c r="BS1" s="1252"/>
      <c r="BT1" s="1252"/>
      <c r="BU1" s="1252"/>
      <c r="BV1" s="1252"/>
      <c r="BW1" s="1252"/>
      <c r="BX1" s="1252"/>
      <c r="BY1" s="1252"/>
      <c r="BZ1" s="1252"/>
      <c r="CA1" s="1252"/>
      <c r="CB1" s="1252"/>
      <c r="CC1" s="1252"/>
      <c r="CD1" s="1252"/>
      <c r="CE1" s="1252"/>
      <c r="CF1" s="1252"/>
      <c r="CG1" s="1252"/>
      <c r="CH1" s="1252"/>
      <c r="CI1" s="1252"/>
      <c r="CJ1" s="1252"/>
      <c r="CK1" s="1252"/>
      <c r="CL1" s="1252"/>
      <c r="CM1" s="1252"/>
      <c r="CN1" s="1252"/>
      <c r="CO1" s="1252"/>
      <c r="CP1" s="1252"/>
      <c r="CQ1" s="1252"/>
      <c r="CR1" s="1252"/>
      <c r="CS1" s="1252"/>
      <c r="CT1" s="1252"/>
      <c r="CU1" s="1252"/>
      <c r="CV1" s="1252"/>
      <c r="CW1" s="1252"/>
      <c r="CX1" s="1252"/>
      <c r="CY1" s="1252"/>
      <c r="CZ1" s="1252"/>
      <c r="DA1" s="1252"/>
      <c r="DB1" s="1252"/>
      <c r="DC1" s="1252"/>
      <c r="DD1" s="1252"/>
      <c r="DE1" s="1252"/>
      <c r="DF1" s="1252"/>
      <c r="DG1" s="1252"/>
      <c r="DH1" s="1252"/>
      <c r="DI1" s="1252"/>
      <c r="DJ1" s="1252"/>
      <c r="DK1" s="1252"/>
      <c r="DL1" s="1252"/>
      <c r="DM1" s="1252"/>
      <c r="DN1" s="1252"/>
      <c r="DO1" s="1252"/>
      <c r="DP1" s="1252"/>
      <c r="DQ1" s="1252"/>
      <c r="DR1" s="1252"/>
      <c r="DS1" s="1252"/>
      <c r="DT1" s="1252"/>
      <c r="DU1" s="1252"/>
      <c r="DV1" s="1252"/>
      <c r="DW1" s="1252"/>
      <c r="DX1" s="1252"/>
      <c r="DY1" s="1252"/>
      <c r="DZ1" s="1252"/>
      <c r="EA1" s="1252"/>
      <c r="EB1" s="1252"/>
      <c r="EC1" s="1252"/>
      <c r="ED1" s="1252"/>
      <c r="EE1" s="1252"/>
      <c r="EF1" s="1252"/>
      <c r="EG1" s="1252"/>
      <c r="EH1" s="1252"/>
      <c r="EI1" s="1252"/>
      <c r="EJ1" s="1252"/>
      <c r="EK1" s="1252"/>
      <c r="EL1" s="1252"/>
      <c r="EM1" s="1252"/>
      <c r="EN1" s="1252"/>
      <c r="EO1" s="1252"/>
      <c r="EP1" s="1252"/>
      <c r="EQ1" s="1252"/>
      <c r="ER1" s="1252"/>
      <c r="ES1" s="1252"/>
      <c r="ET1" s="1252"/>
      <c r="EU1" s="1252"/>
      <c r="EV1" s="1252"/>
      <c r="EW1" s="1252"/>
      <c r="EX1" s="1252"/>
      <c r="EY1" s="1252"/>
      <c r="EZ1" s="1252"/>
      <c r="FA1" s="1252"/>
      <c r="FB1" s="1252"/>
      <c r="FC1" s="1252"/>
      <c r="FD1" s="1252"/>
      <c r="FE1" s="1252"/>
      <c r="FF1" s="1252"/>
      <c r="FG1" s="1252"/>
      <c r="FH1" s="1252"/>
      <c r="FI1" s="1252"/>
      <c r="FJ1" s="1252"/>
      <c r="FK1" s="1252"/>
      <c r="FL1" s="1252"/>
      <c r="FM1" s="1252"/>
      <c r="FN1" s="1252"/>
      <c r="FO1" s="1252"/>
      <c r="FP1" s="1252"/>
      <c r="FQ1" s="1252"/>
      <c r="FR1" s="1252"/>
      <c r="FS1" s="1252"/>
      <c r="FT1" s="1252"/>
      <c r="FU1" s="1252"/>
      <c r="FV1" s="1252"/>
      <c r="FW1" s="1252"/>
      <c r="FX1" s="1252"/>
      <c r="FY1" s="1252"/>
      <c r="FZ1" s="1252"/>
      <c r="GA1" s="1252"/>
      <c r="GB1" s="1252"/>
      <c r="GC1" s="1252"/>
      <c r="GD1" s="1252"/>
      <c r="GE1" s="1252"/>
      <c r="GF1" s="1252"/>
      <c r="GG1" s="1252"/>
      <c r="GH1" s="1252"/>
      <c r="GI1" s="1252"/>
      <c r="GJ1" s="1252"/>
      <c r="GK1" s="1252"/>
      <c r="GL1" s="1252"/>
      <c r="GM1" s="1252"/>
      <c r="GN1" s="1252"/>
      <c r="GO1" s="1252"/>
      <c r="GP1" s="1252"/>
      <c r="GQ1" s="1252"/>
      <c r="GR1" s="1252"/>
      <c r="GS1" s="1252"/>
      <c r="GT1" s="1252"/>
      <c r="GU1" s="1252"/>
      <c r="GV1" s="1252"/>
      <c r="GW1" s="1252"/>
      <c r="GX1" s="1252"/>
      <c r="GY1" s="1252"/>
      <c r="GZ1" s="1252"/>
      <c r="HA1" s="1252"/>
      <c r="HB1" s="1252"/>
      <c r="HC1" s="1252"/>
      <c r="HD1" s="1252"/>
      <c r="HE1" s="1252"/>
      <c r="HF1" s="1252"/>
      <c r="HG1" s="1252"/>
      <c r="HH1" s="1252"/>
      <c r="HI1" s="1252"/>
      <c r="HJ1" s="1252"/>
      <c r="HK1" s="1252"/>
      <c r="HL1" s="1252"/>
      <c r="HM1" s="1252"/>
      <c r="HN1" s="1252"/>
      <c r="HO1" s="1252"/>
      <c r="HP1" s="1252"/>
      <c r="HQ1" s="1252"/>
      <c r="HR1" s="1252"/>
      <c r="HS1" s="1252"/>
      <c r="HT1" s="1252"/>
      <c r="HU1" s="1252"/>
      <c r="HV1" s="1252"/>
      <c r="HW1" s="1252"/>
      <c r="HX1" s="1252"/>
      <c r="HY1" s="1252"/>
      <c r="HZ1" s="1252"/>
      <c r="IA1" s="1252"/>
      <c r="IB1" s="1252"/>
      <c r="IC1" s="1252"/>
      <c r="ID1" s="1252"/>
      <c r="IE1" s="1252"/>
      <c r="IF1" s="1252"/>
      <c r="IG1" s="1252"/>
      <c r="IH1" s="1252"/>
      <c r="II1" s="1252"/>
      <c r="IJ1" s="1252"/>
      <c r="IK1" s="1252"/>
      <c r="IL1" s="1252"/>
      <c r="IM1" s="1252"/>
      <c r="IN1" s="1252"/>
      <c r="IO1" s="1252"/>
      <c r="IP1" s="1252"/>
      <c r="IQ1" s="1252"/>
      <c r="IR1" s="1252"/>
      <c r="IS1" s="1252"/>
      <c r="IT1" s="1252"/>
      <c r="IU1" s="1252"/>
      <c r="IV1" s="1252"/>
      <c r="IW1" s="1252"/>
      <c r="IX1" s="1252"/>
      <c r="IY1" s="1252"/>
      <c r="IZ1" s="1252"/>
      <c r="JA1" s="1252"/>
      <c r="JB1" s="1252"/>
      <c r="JC1" s="1252"/>
      <c r="JD1" s="1252"/>
      <c r="JE1" s="1252"/>
      <c r="JF1" s="1252"/>
      <c r="JG1" s="1252"/>
      <c r="JH1" s="1252"/>
      <c r="JI1" s="1252"/>
      <c r="JJ1" s="1252"/>
      <c r="JK1" s="1252"/>
      <c r="JL1" s="1252"/>
      <c r="JM1" s="1252"/>
      <c r="JN1" s="1252"/>
      <c r="JO1" s="1252"/>
      <c r="JP1" s="1252"/>
      <c r="JQ1" s="1252"/>
      <c r="JR1" s="1252"/>
      <c r="JS1" s="1252"/>
      <c r="JT1" s="1252"/>
      <c r="JU1" s="1252"/>
      <c r="JV1" s="1252"/>
      <c r="JW1" s="1252"/>
      <c r="JX1" s="1252"/>
      <c r="JY1" s="1252"/>
      <c r="JZ1" s="1252"/>
      <c r="KA1" s="1252"/>
      <c r="KB1" s="1252"/>
      <c r="KC1" s="1252"/>
      <c r="KD1" s="1252"/>
      <c r="KE1" s="1252"/>
      <c r="KF1" s="1252"/>
      <c r="KG1" s="1252"/>
      <c r="KH1" s="1252"/>
      <c r="KI1" s="1252"/>
      <c r="KJ1" s="1252"/>
      <c r="KK1" s="1252"/>
      <c r="KL1" s="1252"/>
      <c r="KM1" s="1252"/>
      <c r="KN1" s="1252"/>
      <c r="KO1" s="1252"/>
      <c r="KP1" s="1252"/>
      <c r="KQ1" s="1252"/>
      <c r="KR1" s="1252"/>
      <c r="KS1" s="1252"/>
      <c r="KT1" s="1252"/>
      <c r="KU1" s="1252"/>
      <c r="KV1" s="1252"/>
      <c r="KW1" s="1252"/>
      <c r="KX1" s="1252"/>
      <c r="KY1" s="1252"/>
      <c r="KZ1" s="1252"/>
      <c r="LA1" s="1252"/>
      <c r="LB1" s="1252"/>
      <c r="LC1" s="1252"/>
      <c r="LD1" s="1252"/>
      <c r="LE1" s="1252"/>
      <c r="LF1" s="1252"/>
      <c r="LG1" s="1252"/>
      <c r="LH1" s="1252"/>
      <c r="LI1" s="1252"/>
      <c r="LJ1" s="1252"/>
      <c r="LK1" s="1252"/>
      <c r="LL1" s="1252"/>
      <c r="LM1" s="1252"/>
      <c r="LN1" s="1252"/>
      <c r="LO1" s="1252"/>
      <c r="LP1" s="1252"/>
      <c r="LQ1" s="1252"/>
      <c r="LR1" s="1252"/>
      <c r="LS1" s="1252"/>
      <c r="LT1" s="1252"/>
      <c r="LU1" s="1252"/>
      <c r="LV1" s="1252"/>
      <c r="LW1" s="1252"/>
      <c r="LX1" s="1252"/>
      <c r="LY1" s="1252"/>
      <c r="LZ1" s="1252"/>
      <c r="MA1" s="1252"/>
      <c r="MB1" s="1252"/>
      <c r="MC1" s="1252"/>
      <c r="MD1" s="1252"/>
      <c r="ME1" s="1252"/>
      <c r="MF1" s="1252"/>
      <c r="MG1" s="1252"/>
      <c r="MH1" s="1252"/>
      <c r="MI1" s="1252"/>
      <c r="MJ1" s="1252"/>
      <c r="MK1" s="1252"/>
      <c r="ML1" s="1252"/>
      <c r="MM1" s="1252"/>
      <c r="MN1" s="1252"/>
      <c r="MO1" s="1252"/>
      <c r="MP1" s="1252"/>
      <c r="MQ1" s="1252"/>
      <c r="MR1" s="1252"/>
      <c r="MS1" s="1252"/>
      <c r="MT1" s="1252"/>
      <c r="MU1" s="1252"/>
      <c r="MV1" s="1252"/>
      <c r="MW1" s="1252"/>
      <c r="MX1" s="1252"/>
      <c r="MY1" s="1252"/>
      <c r="MZ1" s="1252"/>
      <c r="NA1" s="1252"/>
      <c r="NB1" s="1252"/>
      <c r="NC1" s="1252"/>
      <c r="ND1" s="1252"/>
      <c r="NE1" s="1252"/>
      <c r="NF1" s="1252"/>
      <c r="NG1" s="1252"/>
      <c r="NH1" s="1252"/>
      <c r="NI1" s="1252"/>
      <c r="NJ1" s="1252"/>
      <c r="NK1" s="1252"/>
      <c r="NL1" s="1252"/>
      <c r="NM1" s="1252"/>
      <c r="NN1" s="1252"/>
    </row>
    <row r="2" spans="1:564" ht="15" customHeight="1" x14ac:dyDescent="0.2">
      <c r="D2" s="1253"/>
      <c r="E2" s="1258"/>
      <c r="F2" s="1253"/>
      <c r="G2" s="1252"/>
      <c r="H2" s="1252"/>
      <c r="I2" s="1252"/>
      <c r="J2" s="1252"/>
      <c r="K2" s="1252"/>
      <c r="L2" s="1252"/>
      <c r="M2" s="1252"/>
      <c r="N2" s="1252"/>
      <c r="O2" s="1252"/>
      <c r="P2" s="1252"/>
      <c r="Q2" s="1252"/>
      <c r="R2" s="1252"/>
      <c r="S2" s="1252"/>
      <c r="T2" s="1252"/>
      <c r="U2" s="1252"/>
      <c r="V2" s="1252"/>
      <c r="W2" s="1252"/>
      <c r="X2" s="1252"/>
      <c r="Y2" s="1252"/>
      <c r="Z2" s="1252"/>
      <c r="AA2" s="1252"/>
      <c r="AB2" s="1252"/>
      <c r="AC2" s="1252"/>
      <c r="AD2" s="1252"/>
      <c r="AE2" s="1252"/>
      <c r="AF2" s="1252"/>
      <c r="AG2" s="1252"/>
      <c r="AH2" s="1252"/>
      <c r="AI2" s="1252"/>
      <c r="AJ2" s="1252"/>
      <c r="AK2" s="1252"/>
      <c r="AL2" s="1252"/>
      <c r="AM2" s="1252"/>
      <c r="AN2" s="1252"/>
      <c r="AO2" s="1252"/>
      <c r="AP2" s="1252"/>
      <c r="AQ2" s="1252"/>
      <c r="AR2" s="1252"/>
      <c r="AS2" s="1252"/>
      <c r="AT2" s="1252"/>
      <c r="AU2" s="1252"/>
      <c r="AV2" s="1252"/>
      <c r="AW2" s="1252"/>
      <c r="AX2" s="1252"/>
      <c r="AY2" s="1252"/>
      <c r="AZ2" s="1252"/>
      <c r="BA2" s="1252"/>
      <c r="BB2" s="1252"/>
      <c r="BC2" s="1252"/>
      <c r="BD2" s="1252"/>
      <c r="BE2" s="1252"/>
      <c r="BF2" s="1252"/>
      <c r="BG2" s="1252"/>
      <c r="BH2" s="1252"/>
      <c r="BI2" s="1252"/>
      <c r="BJ2" s="1252"/>
      <c r="BK2" s="1252"/>
      <c r="BL2" s="1252"/>
      <c r="BM2" s="1252"/>
      <c r="BN2" s="1252"/>
      <c r="BO2" s="1252"/>
      <c r="BP2" s="1252"/>
      <c r="BQ2" s="1252"/>
      <c r="BR2" s="1252"/>
      <c r="BS2" s="1252"/>
      <c r="BT2" s="1252"/>
      <c r="BU2" s="1252"/>
      <c r="BV2" s="1252"/>
      <c r="BW2" s="1252"/>
      <c r="BX2" s="1252"/>
      <c r="BY2" s="1252"/>
      <c r="BZ2" s="1252"/>
      <c r="CA2" s="1252"/>
      <c r="CB2" s="1252"/>
      <c r="CC2" s="1252"/>
      <c r="CD2" s="1252"/>
      <c r="CE2" s="1252"/>
      <c r="CF2" s="1252"/>
      <c r="CG2" s="1252"/>
      <c r="CH2" s="1252"/>
      <c r="CI2" s="1252"/>
      <c r="CJ2" s="1252"/>
      <c r="CK2" s="1252"/>
      <c r="CL2" s="1252"/>
      <c r="CM2" s="1252"/>
      <c r="CN2" s="1252"/>
      <c r="CO2" s="1252"/>
      <c r="CP2" s="1252"/>
      <c r="CQ2" s="1252"/>
      <c r="CR2" s="1252"/>
      <c r="CS2" s="1252"/>
      <c r="CT2" s="1252"/>
      <c r="CU2" s="1252"/>
      <c r="CV2" s="1252"/>
      <c r="CW2" s="1252"/>
      <c r="CX2" s="1252"/>
      <c r="CY2" s="1252"/>
      <c r="CZ2" s="1252"/>
      <c r="DA2" s="1252"/>
      <c r="DB2" s="1252"/>
      <c r="DC2" s="1252"/>
      <c r="DD2" s="1252"/>
      <c r="DE2" s="1252"/>
      <c r="DF2" s="1252"/>
      <c r="DG2" s="1252"/>
      <c r="DH2" s="1252"/>
      <c r="DI2" s="1252"/>
      <c r="DJ2" s="1252"/>
      <c r="DK2" s="1252"/>
      <c r="DL2" s="1252"/>
      <c r="DM2" s="1252"/>
      <c r="DN2" s="1252"/>
      <c r="DO2" s="1252"/>
      <c r="DP2" s="1252"/>
      <c r="DQ2" s="1252"/>
      <c r="DR2" s="1252"/>
      <c r="DS2" s="1252"/>
      <c r="DT2" s="1252"/>
      <c r="DU2" s="1252"/>
      <c r="DV2" s="1252"/>
      <c r="DW2" s="1252"/>
      <c r="DX2" s="1252"/>
      <c r="DY2" s="1252"/>
      <c r="DZ2" s="1252"/>
      <c r="EA2" s="1252"/>
      <c r="EB2" s="1252"/>
      <c r="EC2" s="1252"/>
      <c r="ED2" s="1252"/>
      <c r="EE2" s="1252"/>
      <c r="EF2" s="1252"/>
      <c r="EG2" s="1252"/>
      <c r="EH2" s="1252"/>
      <c r="EI2" s="1252"/>
      <c r="EJ2" s="1252"/>
      <c r="EK2" s="1252"/>
      <c r="EL2" s="1252"/>
      <c r="EM2" s="1252"/>
      <c r="EN2" s="1252"/>
      <c r="EO2" s="1252"/>
      <c r="EP2" s="1252"/>
      <c r="EQ2" s="1252"/>
      <c r="ER2" s="1252"/>
      <c r="ES2" s="1252"/>
      <c r="ET2" s="1252"/>
      <c r="EU2" s="1252"/>
      <c r="EV2" s="1252"/>
      <c r="EW2" s="1252"/>
      <c r="EX2" s="1252"/>
      <c r="EY2" s="1252"/>
      <c r="EZ2" s="1252"/>
      <c r="FA2" s="1252"/>
      <c r="FB2" s="1252"/>
      <c r="FC2" s="1252"/>
      <c r="FD2" s="1252"/>
      <c r="FE2" s="1252"/>
      <c r="FF2" s="1252"/>
      <c r="FG2" s="1252"/>
      <c r="FH2" s="1252"/>
      <c r="FI2" s="1252"/>
      <c r="FJ2" s="1252"/>
      <c r="FK2" s="1252"/>
      <c r="FL2" s="1252"/>
      <c r="FM2" s="1252"/>
      <c r="FN2" s="1252"/>
      <c r="FO2" s="1252"/>
      <c r="FP2" s="1252"/>
      <c r="FQ2" s="1252"/>
      <c r="FR2" s="1252"/>
      <c r="FS2" s="1252"/>
      <c r="FT2" s="1252"/>
      <c r="FU2" s="1252"/>
      <c r="FV2" s="1252"/>
      <c r="FW2" s="1252"/>
      <c r="FX2" s="1252"/>
      <c r="FY2" s="1252"/>
      <c r="FZ2" s="1252"/>
      <c r="GA2" s="1252"/>
      <c r="GB2" s="1252"/>
      <c r="GC2" s="1252"/>
      <c r="GD2" s="1252"/>
      <c r="GE2" s="1252"/>
      <c r="GF2" s="1252"/>
      <c r="GG2" s="1252"/>
      <c r="GH2" s="1252"/>
      <c r="GI2" s="1252"/>
      <c r="GJ2" s="1252"/>
      <c r="GK2" s="1252"/>
      <c r="GL2" s="1252"/>
      <c r="GM2" s="1252"/>
      <c r="GN2" s="1252"/>
      <c r="GO2" s="1252"/>
      <c r="GP2" s="1252"/>
      <c r="GQ2" s="1252"/>
      <c r="GR2" s="1252"/>
      <c r="GS2" s="1252"/>
      <c r="GT2" s="1252"/>
      <c r="GU2" s="1252"/>
      <c r="GV2" s="1252"/>
      <c r="GW2" s="1252"/>
      <c r="GX2" s="1252"/>
      <c r="GY2" s="1252"/>
      <c r="GZ2" s="1252"/>
      <c r="HA2" s="1252"/>
      <c r="HB2" s="1252"/>
      <c r="HC2" s="1252"/>
      <c r="HD2" s="1252"/>
      <c r="HE2" s="1252"/>
      <c r="HF2" s="1252"/>
      <c r="HG2" s="1252"/>
      <c r="HH2" s="1252"/>
      <c r="HI2" s="1252"/>
      <c r="HJ2" s="1252"/>
      <c r="HK2" s="1252"/>
      <c r="HL2" s="1252"/>
      <c r="HM2" s="1252"/>
      <c r="HN2" s="1252"/>
      <c r="HO2" s="1252"/>
      <c r="HP2" s="1252"/>
      <c r="HQ2" s="1252"/>
      <c r="HR2" s="1252"/>
      <c r="HS2" s="1252"/>
      <c r="HT2" s="1252"/>
      <c r="HU2" s="1252"/>
      <c r="HV2" s="1252"/>
      <c r="HW2" s="1252"/>
      <c r="HX2" s="1252"/>
      <c r="HY2" s="1252"/>
      <c r="HZ2" s="1252"/>
      <c r="IA2" s="1252"/>
      <c r="IB2" s="1252"/>
      <c r="IC2" s="1252"/>
      <c r="ID2" s="1252"/>
      <c r="IE2" s="1252"/>
      <c r="IF2" s="1252"/>
      <c r="IG2" s="1252"/>
      <c r="IH2" s="1252"/>
      <c r="II2" s="1252"/>
      <c r="IJ2" s="1252"/>
      <c r="IK2" s="1252"/>
      <c r="IL2" s="1252"/>
      <c r="IM2" s="1252"/>
      <c r="IN2" s="1252"/>
      <c r="IO2" s="1252"/>
      <c r="IP2" s="1252"/>
      <c r="IQ2" s="1252"/>
      <c r="IR2" s="1252"/>
      <c r="IS2" s="1252"/>
      <c r="IT2" s="1252"/>
      <c r="IU2" s="1252"/>
      <c r="IV2" s="1252"/>
      <c r="IW2" s="1252"/>
      <c r="IX2" s="1252"/>
      <c r="IY2" s="1252"/>
      <c r="IZ2" s="1252"/>
      <c r="JA2" s="1252"/>
      <c r="JB2" s="1252"/>
      <c r="JC2" s="1252"/>
      <c r="JD2" s="1252"/>
      <c r="JE2" s="1252"/>
      <c r="JF2" s="1252"/>
      <c r="JG2" s="1252"/>
      <c r="JH2" s="1252"/>
      <c r="JI2" s="1252"/>
      <c r="JJ2" s="1252"/>
      <c r="JK2" s="1252"/>
      <c r="JL2" s="1252"/>
      <c r="JM2" s="1252"/>
      <c r="JN2" s="1252"/>
      <c r="JO2" s="1252"/>
      <c r="JP2" s="1252"/>
      <c r="JQ2" s="1252"/>
      <c r="JR2" s="1252"/>
      <c r="JS2" s="1252"/>
      <c r="JT2" s="1252"/>
      <c r="JU2" s="1252"/>
      <c r="JV2" s="1252"/>
      <c r="JW2" s="1252"/>
      <c r="JX2" s="1252"/>
      <c r="JY2" s="1252"/>
      <c r="JZ2" s="1252"/>
      <c r="KA2" s="1252"/>
      <c r="KB2" s="1252"/>
      <c r="KC2" s="1252"/>
      <c r="KD2" s="1252"/>
      <c r="KE2" s="1252"/>
      <c r="KF2" s="1252"/>
      <c r="KG2" s="1252"/>
      <c r="KH2" s="1252"/>
      <c r="KI2" s="1252"/>
      <c r="KJ2" s="1252"/>
      <c r="KK2" s="1252"/>
      <c r="KL2" s="1252"/>
      <c r="KM2" s="1252"/>
      <c r="KN2" s="1252"/>
      <c r="KO2" s="1252"/>
      <c r="KP2" s="1252"/>
      <c r="KQ2" s="1252"/>
      <c r="KR2" s="1252"/>
      <c r="KS2" s="1252"/>
      <c r="KT2" s="1252"/>
      <c r="KU2" s="1252"/>
      <c r="KV2" s="1252"/>
      <c r="KW2" s="1252"/>
      <c r="KX2" s="1252"/>
      <c r="KY2" s="1252"/>
      <c r="KZ2" s="1252"/>
      <c r="LA2" s="1252"/>
      <c r="LB2" s="1252"/>
      <c r="LC2" s="1252"/>
      <c r="LD2" s="1252"/>
      <c r="LE2" s="1252"/>
      <c r="LF2" s="1252"/>
      <c r="LG2" s="1252"/>
      <c r="LH2" s="1252"/>
      <c r="LI2" s="1252"/>
      <c r="LJ2" s="1252"/>
      <c r="LK2" s="1252"/>
      <c r="LL2" s="1252"/>
      <c r="LM2" s="1252"/>
      <c r="LN2" s="1252"/>
      <c r="LO2" s="1252"/>
      <c r="LP2" s="1252"/>
      <c r="LQ2" s="1252"/>
      <c r="LR2" s="1252"/>
      <c r="LS2" s="1252"/>
      <c r="LT2" s="1252"/>
      <c r="LU2" s="1252"/>
      <c r="LV2" s="1252"/>
      <c r="LW2" s="1252"/>
      <c r="LX2" s="1252"/>
      <c r="LY2" s="1252"/>
      <c r="LZ2" s="1252"/>
      <c r="MA2" s="1252"/>
      <c r="MB2" s="1252"/>
      <c r="MC2" s="1252"/>
      <c r="MD2" s="1252"/>
      <c r="ME2" s="1252"/>
      <c r="MF2" s="1252"/>
      <c r="MG2" s="1252"/>
      <c r="MH2" s="1252"/>
      <c r="MI2" s="1252"/>
      <c r="MJ2" s="1252"/>
      <c r="MK2" s="1252"/>
      <c r="ML2" s="1252"/>
      <c r="MM2" s="1252"/>
      <c r="MN2" s="1252"/>
      <c r="MO2" s="1252"/>
      <c r="MP2" s="1252"/>
      <c r="MQ2" s="1252"/>
      <c r="MR2" s="1252"/>
      <c r="MS2" s="1252"/>
      <c r="MT2" s="1252"/>
      <c r="MU2" s="1252"/>
      <c r="MV2" s="1252"/>
      <c r="MW2" s="1252"/>
      <c r="MX2" s="1252"/>
      <c r="MY2" s="1252"/>
      <c r="MZ2" s="1252"/>
      <c r="NA2" s="1252"/>
      <c r="NB2" s="1252"/>
      <c r="NC2" s="1252"/>
      <c r="ND2" s="1252"/>
      <c r="NE2" s="1252"/>
      <c r="NF2" s="1252"/>
      <c r="NG2" s="1252"/>
      <c r="NH2" s="1252"/>
      <c r="NI2" s="1252"/>
      <c r="NJ2" s="1252"/>
      <c r="NK2" s="1252"/>
      <c r="NL2" s="1252"/>
      <c r="NM2" s="1252"/>
      <c r="NN2" s="1252"/>
    </row>
    <row r="3" spans="1:564" s="142" customFormat="1" ht="15" customHeight="1" x14ac:dyDescent="0.25">
      <c r="D3" s="1253"/>
      <c r="E3" s="1258"/>
      <c r="F3" s="1253"/>
      <c r="G3" s="1252"/>
      <c r="H3" s="1252"/>
      <c r="I3" s="1252"/>
      <c r="J3" s="1252"/>
      <c r="K3" s="1252"/>
      <c r="L3" s="1252"/>
      <c r="M3" s="1252"/>
      <c r="N3" s="1252"/>
      <c r="O3" s="1252"/>
      <c r="P3" s="1252"/>
      <c r="Q3" s="1252"/>
      <c r="R3" s="1252"/>
      <c r="S3" s="1252"/>
      <c r="T3" s="1252"/>
      <c r="U3" s="1252"/>
      <c r="V3" s="1252"/>
      <c r="W3" s="1252"/>
      <c r="X3" s="1252"/>
      <c r="Y3" s="1252"/>
      <c r="Z3" s="1252"/>
      <c r="AA3" s="1252"/>
      <c r="AB3" s="1252"/>
      <c r="AC3" s="1252"/>
      <c r="AD3" s="1252"/>
      <c r="AE3" s="1252"/>
      <c r="AF3" s="1252"/>
      <c r="AG3" s="1252"/>
      <c r="AH3" s="1252"/>
      <c r="AI3" s="1252"/>
      <c r="AJ3" s="1252"/>
      <c r="AK3" s="1252"/>
      <c r="AL3" s="1252"/>
      <c r="AM3" s="1252"/>
      <c r="AN3" s="1252"/>
      <c r="AO3" s="1252"/>
      <c r="AP3" s="1252"/>
      <c r="AQ3" s="1252"/>
      <c r="AR3" s="1252"/>
      <c r="AS3" s="1252"/>
      <c r="AT3" s="1252"/>
      <c r="AU3" s="1252"/>
      <c r="AV3" s="1252"/>
      <c r="AW3" s="1252"/>
      <c r="AX3" s="1252"/>
      <c r="AY3" s="1252"/>
      <c r="AZ3" s="1252"/>
      <c r="BA3" s="1252"/>
      <c r="BB3" s="1252"/>
      <c r="BC3" s="1252"/>
      <c r="BD3" s="1252"/>
      <c r="BE3" s="1252"/>
      <c r="BF3" s="1252"/>
      <c r="BG3" s="1252"/>
      <c r="BH3" s="1252"/>
      <c r="BI3" s="1252"/>
      <c r="BJ3" s="1252"/>
      <c r="BK3" s="1252"/>
      <c r="BL3" s="1252"/>
      <c r="BM3" s="1252"/>
      <c r="BN3" s="1252"/>
      <c r="BO3" s="1252"/>
      <c r="BP3" s="1252"/>
      <c r="BQ3" s="1252"/>
      <c r="BR3" s="1252"/>
      <c r="BS3" s="1252"/>
      <c r="BT3" s="1252"/>
      <c r="BU3" s="1252"/>
      <c r="BV3" s="1252"/>
      <c r="BW3" s="1252"/>
      <c r="BX3" s="1252"/>
      <c r="BY3" s="1252"/>
      <c r="BZ3" s="1252"/>
      <c r="CA3" s="1252"/>
      <c r="CB3" s="1252"/>
      <c r="CC3" s="1252"/>
      <c r="CD3" s="1252"/>
      <c r="CE3" s="1252"/>
      <c r="CF3" s="1252"/>
      <c r="CG3" s="1252"/>
      <c r="CH3" s="1252"/>
      <c r="CI3" s="1252"/>
      <c r="CJ3" s="1252"/>
      <c r="CK3" s="1252"/>
      <c r="CL3" s="1252"/>
      <c r="CM3" s="1252"/>
      <c r="CN3" s="1252"/>
      <c r="CO3" s="1252"/>
      <c r="CP3" s="1252"/>
      <c r="CQ3" s="1252"/>
      <c r="CR3" s="1252"/>
      <c r="CS3" s="1252"/>
      <c r="CT3" s="1252"/>
      <c r="CU3" s="1252"/>
      <c r="CV3" s="1252"/>
      <c r="CW3" s="1252"/>
      <c r="CX3" s="1252"/>
      <c r="CY3" s="1252"/>
      <c r="CZ3" s="1252"/>
      <c r="DA3" s="1252"/>
      <c r="DB3" s="1252"/>
      <c r="DC3" s="1252"/>
      <c r="DD3" s="1252"/>
      <c r="DE3" s="1252"/>
      <c r="DF3" s="1252"/>
      <c r="DG3" s="1252"/>
      <c r="DH3" s="1252"/>
      <c r="DI3" s="1252"/>
      <c r="DJ3" s="1252"/>
      <c r="DK3" s="1252"/>
      <c r="DL3" s="1252"/>
      <c r="DM3" s="1252"/>
      <c r="DN3" s="1252"/>
      <c r="DO3" s="1252"/>
      <c r="DP3" s="1252"/>
      <c r="DQ3" s="1252"/>
      <c r="DR3" s="1252"/>
      <c r="DS3" s="1252"/>
      <c r="DT3" s="1252"/>
      <c r="DU3" s="1252"/>
      <c r="DV3" s="1252"/>
      <c r="DW3" s="1252"/>
      <c r="DX3" s="1252"/>
      <c r="DY3" s="1252"/>
      <c r="DZ3" s="1252"/>
      <c r="EA3" s="1252"/>
      <c r="EB3" s="1252"/>
      <c r="EC3" s="1252"/>
      <c r="ED3" s="1252"/>
      <c r="EE3" s="1252"/>
      <c r="EF3" s="1252"/>
      <c r="EG3" s="1252"/>
      <c r="EH3" s="1252"/>
      <c r="EI3" s="1252"/>
      <c r="EJ3" s="1252"/>
      <c r="EK3" s="1252"/>
      <c r="EL3" s="1252"/>
      <c r="EM3" s="1252"/>
      <c r="EN3" s="1252"/>
      <c r="EO3" s="1252"/>
      <c r="EP3" s="1252"/>
      <c r="EQ3" s="1252"/>
      <c r="ER3" s="1252"/>
      <c r="ES3" s="1252"/>
      <c r="ET3" s="1252"/>
      <c r="EU3" s="1252"/>
      <c r="EV3" s="1252"/>
      <c r="EW3" s="1252"/>
      <c r="EX3" s="1252"/>
      <c r="EY3" s="1252"/>
      <c r="EZ3" s="1252"/>
      <c r="FA3" s="1252"/>
      <c r="FB3" s="1252"/>
      <c r="FC3" s="1252"/>
      <c r="FD3" s="1252"/>
      <c r="FE3" s="1252"/>
      <c r="FF3" s="1252"/>
      <c r="FG3" s="1252"/>
      <c r="FH3" s="1252"/>
      <c r="FI3" s="1252"/>
      <c r="FJ3" s="1252"/>
      <c r="FK3" s="1252"/>
      <c r="FL3" s="1252"/>
      <c r="FM3" s="1252"/>
      <c r="FN3" s="1252"/>
      <c r="FO3" s="1252"/>
      <c r="FP3" s="1252"/>
      <c r="FQ3" s="1252"/>
      <c r="FR3" s="1252"/>
      <c r="FS3" s="1252"/>
      <c r="FT3" s="1252"/>
      <c r="FU3" s="1252"/>
      <c r="FV3" s="1252"/>
      <c r="FW3" s="1252"/>
      <c r="FX3" s="1252"/>
      <c r="FY3" s="1252"/>
      <c r="FZ3" s="1252"/>
      <c r="GA3" s="1252"/>
      <c r="GB3" s="1252"/>
      <c r="GC3" s="1252"/>
      <c r="GD3" s="1252"/>
      <c r="GE3" s="1252"/>
      <c r="GF3" s="1252"/>
      <c r="GG3" s="1252"/>
      <c r="GH3" s="1252"/>
      <c r="GI3" s="1252"/>
      <c r="GJ3" s="1252"/>
      <c r="GK3" s="1252"/>
      <c r="GL3" s="1252"/>
      <c r="GM3" s="1252"/>
      <c r="GN3" s="1252"/>
      <c r="GO3" s="1252"/>
      <c r="GP3" s="1252"/>
      <c r="GQ3" s="1252"/>
      <c r="GR3" s="1252"/>
      <c r="GS3" s="1252"/>
      <c r="GT3" s="1252"/>
      <c r="GU3" s="1252"/>
      <c r="GV3" s="1252"/>
      <c r="GW3" s="1252"/>
      <c r="GX3" s="1252"/>
      <c r="GY3" s="1252"/>
      <c r="GZ3" s="1252"/>
      <c r="HA3" s="1252"/>
      <c r="HB3" s="1252"/>
      <c r="HC3" s="1252"/>
      <c r="HD3" s="1252"/>
      <c r="HE3" s="1252"/>
      <c r="HF3" s="1252"/>
      <c r="HG3" s="1252"/>
      <c r="HH3" s="1252"/>
      <c r="HI3" s="1252"/>
      <c r="HJ3" s="1252"/>
      <c r="HK3" s="1252"/>
      <c r="HL3" s="1252"/>
      <c r="HM3" s="1252"/>
      <c r="HN3" s="1252"/>
      <c r="HO3" s="1252"/>
      <c r="HP3" s="1252"/>
      <c r="HQ3" s="1252"/>
      <c r="HR3" s="1252"/>
      <c r="HS3" s="1252"/>
      <c r="HT3" s="1252"/>
      <c r="HU3" s="1252"/>
      <c r="HV3" s="1252"/>
      <c r="HW3" s="1252"/>
      <c r="HX3" s="1252"/>
      <c r="HY3" s="1252"/>
      <c r="HZ3" s="1252"/>
      <c r="IA3" s="1252"/>
      <c r="IB3" s="1252"/>
      <c r="IC3" s="1252"/>
      <c r="ID3" s="1252"/>
      <c r="IE3" s="1252"/>
      <c r="IF3" s="1252"/>
      <c r="IG3" s="1252"/>
      <c r="IH3" s="1252"/>
      <c r="II3" s="1252"/>
      <c r="IJ3" s="1252"/>
      <c r="IK3" s="1252"/>
      <c r="IL3" s="1252"/>
      <c r="IM3" s="1252"/>
      <c r="IN3" s="1252"/>
      <c r="IO3" s="1252"/>
      <c r="IP3" s="1252"/>
      <c r="IQ3" s="1252"/>
      <c r="IR3" s="1252"/>
      <c r="IS3" s="1252"/>
      <c r="IT3" s="1252"/>
      <c r="IU3" s="1252"/>
      <c r="IV3" s="1252"/>
      <c r="IW3" s="1252"/>
      <c r="IX3" s="1252"/>
      <c r="IY3" s="1252"/>
      <c r="IZ3" s="1252"/>
      <c r="JA3" s="1252"/>
      <c r="JB3" s="1252"/>
      <c r="JC3" s="1252"/>
      <c r="JD3" s="1252"/>
      <c r="JE3" s="1252"/>
      <c r="JF3" s="1252"/>
      <c r="JG3" s="1252"/>
      <c r="JH3" s="1252"/>
      <c r="JI3" s="1252"/>
      <c r="JJ3" s="1252"/>
      <c r="JK3" s="1252"/>
      <c r="JL3" s="1252"/>
      <c r="JM3" s="1252"/>
      <c r="JN3" s="1252"/>
      <c r="JO3" s="1252"/>
      <c r="JP3" s="1252"/>
      <c r="JQ3" s="1252"/>
      <c r="JR3" s="1252"/>
      <c r="JS3" s="1252"/>
      <c r="JT3" s="1252"/>
      <c r="JU3" s="1252"/>
      <c r="JV3" s="1252"/>
      <c r="JW3" s="1252"/>
      <c r="JX3" s="1252"/>
      <c r="JY3" s="1252"/>
      <c r="JZ3" s="1252"/>
      <c r="KA3" s="1252"/>
      <c r="KB3" s="1252"/>
      <c r="KC3" s="1252"/>
      <c r="KD3" s="1252"/>
      <c r="KE3" s="1252"/>
      <c r="KF3" s="1252"/>
      <c r="KG3" s="1252"/>
      <c r="KH3" s="1252"/>
      <c r="KI3" s="1252"/>
      <c r="KJ3" s="1252"/>
      <c r="KK3" s="1252"/>
      <c r="KL3" s="1252"/>
      <c r="KM3" s="1252"/>
      <c r="KN3" s="1252"/>
      <c r="KO3" s="1252"/>
      <c r="KP3" s="1252"/>
      <c r="KQ3" s="1252"/>
      <c r="KR3" s="1252"/>
      <c r="KS3" s="1252"/>
      <c r="KT3" s="1252"/>
      <c r="KU3" s="1252"/>
      <c r="KV3" s="1252"/>
      <c r="KW3" s="1252"/>
      <c r="KX3" s="1252"/>
      <c r="KY3" s="1252"/>
      <c r="KZ3" s="1252"/>
      <c r="LA3" s="1252"/>
      <c r="LB3" s="1252"/>
      <c r="LC3" s="1252"/>
      <c r="LD3" s="1252"/>
      <c r="LE3" s="1252"/>
      <c r="LF3" s="1252"/>
      <c r="LG3" s="1252"/>
      <c r="LH3" s="1252"/>
      <c r="LI3" s="1252"/>
      <c r="LJ3" s="1252"/>
      <c r="LK3" s="1252"/>
      <c r="LL3" s="1252"/>
      <c r="LM3" s="1252"/>
      <c r="LN3" s="1252"/>
      <c r="LO3" s="1252"/>
      <c r="LP3" s="1252"/>
      <c r="LQ3" s="1252"/>
      <c r="LR3" s="1252"/>
      <c r="LS3" s="1252"/>
      <c r="LT3" s="1252"/>
      <c r="LU3" s="1252"/>
      <c r="LV3" s="1252"/>
      <c r="LW3" s="1252"/>
      <c r="LX3" s="1252"/>
      <c r="LY3" s="1252"/>
      <c r="LZ3" s="1252"/>
      <c r="MA3" s="1252"/>
      <c r="MB3" s="1252"/>
      <c r="MC3" s="1252"/>
      <c r="MD3" s="1252"/>
      <c r="ME3" s="1252"/>
      <c r="MF3" s="1252"/>
      <c r="MG3" s="1252"/>
      <c r="MH3" s="1252"/>
      <c r="MI3" s="1252"/>
      <c r="MJ3" s="1252"/>
      <c r="MK3" s="1252"/>
      <c r="ML3" s="1252"/>
      <c r="MM3" s="1252"/>
      <c r="MN3" s="1252"/>
      <c r="MO3" s="1252"/>
      <c r="MP3" s="1252"/>
      <c r="MQ3" s="1252"/>
      <c r="MR3" s="1252"/>
      <c r="MS3" s="1252"/>
      <c r="MT3" s="1252"/>
      <c r="MU3" s="1252"/>
      <c r="MV3" s="1252"/>
      <c r="MW3" s="1252"/>
      <c r="MX3" s="1252"/>
      <c r="MY3" s="1252"/>
      <c r="MZ3" s="1252"/>
      <c r="NA3" s="1252"/>
      <c r="NB3" s="1252"/>
      <c r="NC3" s="1252"/>
      <c r="ND3" s="1252"/>
      <c r="NE3" s="1252"/>
      <c r="NF3" s="1252"/>
      <c r="NG3" s="1252"/>
      <c r="NH3" s="1252"/>
      <c r="NI3" s="1252"/>
      <c r="NJ3" s="1252"/>
      <c r="NK3" s="1252"/>
      <c r="NL3" s="1252"/>
      <c r="NM3" s="1252"/>
      <c r="NN3" s="1252"/>
      <c r="NO3" s="143"/>
      <c r="NP3" s="143"/>
      <c r="NQ3" s="143"/>
      <c r="NR3" s="143"/>
      <c r="NS3" s="143"/>
      <c r="NT3" s="143"/>
      <c r="NU3" s="143"/>
      <c r="NV3" s="143"/>
      <c r="NW3" s="143"/>
      <c r="NX3" s="143"/>
      <c r="NY3" s="143"/>
      <c r="NZ3" s="143"/>
      <c r="OA3" s="143"/>
      <c r="OB3" s="143"/>
      <c r="OC3" s="143"/>
      <c r="OD3" s="143"/>
      <c r="OE3" s="143"/>
      <c r="OF3" s="143"/>
      <c r="OG3" s="143"/>
      <c r="OH3" s="143"/>
      <c r="OI3" s="143"/>
      <c r="OJ3" s="143"/>
      <c r="OK3" s="143"/>
      <c r="OL3" s="143"/>
      <c r="OM3" s="143"/>
      <c r="ON3" s="143"/>
      <c r="OO3" s="143"/>
      <c r="OP3" s="143"/>
      <c r="OQ3" s="143"/>
      <c r="OR3" s="143"/>
      <c r="OS3" s="143"/>
      <c r="OT3" s="143"/>
      <c r="OU3" s="143"/>
      <c r="OV3" s="143"/>
      <c r="OW3" s="143"/>
      <c r="OX3" s="143"/>
      <c r="OY3" s="143"/>
      <c r="OZ3" s="143"/>
      <c r="PA3" s="143"/>
      <c r="PB3" s="143"/>
      <c r="PC3" s="143"/>
      <c r="PD3" s="143"/>
      <c r="PE3" s="143"/>
      <c r="PF3" s="143"/>
      <c r="PG3" s="143"/>
      <c r="PH3" s="143"/>
      <c r="PI3" s="143"/>
      <c r="PJ3" s="143"/>
      <c r="PK3" s="143"/>
      <c r="PL3" s="143"/>
      <c r="PM3" s="143"/>
      <c r="PN3" s="143"/>
      <c r="PO3" s="143"/>
      <c r="PP3" s="143"/>
      <c r="PQ3" s="143"/>
      <c r="PR3" s="143"/>
      <c r="PS3" s="143"/>
      <c r="PT3" s="143"/>
      <c r="PU3" s="143"/>
      <c r="PV3" s="143"/>
      <c r="PW3" s="143"/>
      <c r="PX3" s="143"/>
      <c r="PY3" s="143"/>
      <c r="PZ3" s="143"/>
      <c r="QA3" s="143"/>
      <c r="QB3" s="143"/>
      <c r="QC3" s="143"/>
      <c r="QD3" s="143"/>
      <c r="QE3" s="143"/>
      <c r="QF3" s="143"/>
      <c r="QG3" s="143"/>
      <c r="QH3" s="143"/>
      <c r="QI3" s="143"/>
      <c r="QJ3" s="143"/>
      <c r="QK3" s="143"/>
      <c r="QL3" s="143"/>
      <c r="QM3" s="143"/>
      <c r="QN3" s="143"/>
      <c r="QO3" s="143"/>
      <c r="QP3" s="143"/>
      <c r="QQ3" s="143"/>
      <c r="QR3" s="143"/>
      <c r="QS3" s="143"/>
      <c r="QT3" s="143"/>
      <c r="QU3" s="143"/>
      <c r="QV3" s="143"/>
      <c r="QW3" s="143"/>
      <c r="QX3" s="143"/>
      <c r="QY3" s="143"/>
      <c r="QZ3" s="143"/>
      <c r="RA3" s="143"/>
      <c r="RB3" s="143"/>
      <c r="RC3" s="143"/>
      <c r="RD3" s="143"/>
      <c r="RE3" s="143"/>
      <c r="RF3" s="143"/>
      <c r="RG3" s="143"/>
      <c r="RH3" s="143"/>
      <c r="RI3" s="143"/>
      <c r="RJ3" s="143"/>
      <c r="RK3" s="143"/>
      <c r="RL3" s="143"/>
      <c r="RM3" s="143"/>
      <c r="RN3" s="143"/>
      <c r="RO3" s="143"/>
      <c r="RP3" s="143"/>
      <c r="RQ3" s="143"/>
      <c r="RR3" s="143"/>
      <c r="RS3" s="143"/>
      <c r="RT3" s="143"/>
      <c r="RU3" s="143"/>
      <c r="RV3" s="143"/>
      <c r="RW3" s="143"/>
      <c r="RX3" s="143"/>
      <c r="RY3" s="143"/>
      <c r="RZ3" s="143"/>
      <c r="SA3" s="143"/>
      <c r="SB3" s="143"/>
      <c r="SC3" s="143"/>
      <c r="SD3" s="143"/>
      <c r="SE3" s="143"/>
      <c r="SF3" s="143"/>
      <c r="SG3" s="143"/>
      <c r="SH3" s="143"/>
      <c r="SI3" s="143"/>
      <c r="SJ3" s="143"/>
      <c r="SK3" s="143"/>
      <c r="SL3" s="143"/>
      <c r="SM3" s="143"/>
      <c r="SN3" s="143"/>
      <c r="SO3" s="143"/>
      <c r="SP3" s="143"/>
      <c r="SQ3" s="143"/>
      <c r="SR3" s="143"/>
      <c r="SS3" s="143"/>
      <c r="ST3" s="143"/>
      <c r="SU3" s="143"/>
      <c r="SV3" s="143"/>
      <c r="SW3" s="143"/>
      <c r="SX3" s="143"/>
      <c r="SY3" s="143"/>
      <c r="SZ3" s="143"/>
      <c r="TA3" s="143"/>
      <c r="TB3" s="143"/>
      <c r="TC3" s="143"/>
      <c r="TD3" s="143"/>
      <c r="TE3" s="143"/>
      <c r="TF3" s="143"/>
      <c r="TG3" s="143"/>
      <c r="TH3" s="143"/>
      <c r="TI3" s="143"/>
      <c r="TJ3" s="143"/>
      <c r="TK3" s="143"/>
      <c r="TL3" s="143"/>
      <c r="TM3" s="143"/>
      <c r="TN3" s="143"/>
      <c r="TO3" s="143"/>
      <c r="TP3" s="143"/>
      <c r="TQ3" s="143"/>
      <c r="TR3" s="143"/>
      <c r="TS3" s="143"/>
      <c r="TT3" s="143"/>
      <c r="TU3" s="143"/>
      <c r="TV3" s="143"/>
      <c r="TW3" s="143"/>
      <c r="TX3" s="143"/>
      <c r="TY3" s="143"/>
      <c r="TZ3" s="143"/>
      <c r="UA3" s="143"/>
      <c r="UB3" s="143"/>
      <c r="UC3" s="143"/>
      <c r="UD3" s="143"/>
      <c r="UE3" s="143"/>
      <c r="UF3" s="143"/>
      <c r="UG3" s="143"/>
      <c r="UH3" s="143"/>
      <c r="UI3" s="143"/>
      <c r="UJ3" s="143"/>
      <c r="UK3" s="143"/>
      <c r="UL3" s="143"/>
      <c r="UM3" s="143"/>
      <c r="UN3" s="143"/>
      <c r="UO3" s="143"/>
      <c r="UP3" s="143"/>
      <c r="UQ3" s="143"/>
      <c r="UR3" s="144"/>
    </row>
    <row r="4" spans="1:564" s="141" customFormat="1" ht="15" customHeight="1" x14ac:dyDescent="0.2">
      <c r="D4" s="1253"/>
      <c r="E4" s="1258"/>
      <c r="F4" s="1253"/>
      <c r="G4" s="1252"/>
      <c r="H4" s="1252"/>
      <c r="I4" s="1252"/>
      <c r="J4" s="1252"/>
      <c r="K4" s="1252"/>
      <c r="L4" s="1252"/>
      <c r="M4" s="1252"/>
      <c r="N4" s="1252"/>
      <c r="O4" s="1252"/>
      <c r="P4" s="1252"/>
      <c r="Q4" s="1252"/>
      <c r="R4" s="1252"/>
      <c r="S4" s="1252"/>
      <c r="T4" s="1252"/>
      <c r="U4" s="1252"/>
      <c r="V4" s="1252"/>
      <c r="W4" s="1252"/>
      <c r="X4" s="1252"/>
      <c r="Y4" s="1252"/>
      <c r="Z4" s="1252"/>
      <c r="AA4" s="1252"/>
      <c r="AB4" s="1252"/>
      <c r="AC4" s="1252"/>
      <c r="AD4" s="1252"/>
      <c r="AE4" s="1252"/>
      <c r="AF4" s="1252"/>
      <c r="AG4" s="1252"/>
      <c r="AH4" s="1252"/>
      <c r="AI4" s="1252"/>
      <c r="AJ4" s="1252"/>
      <c r="AK4" s="1252"/>
      <c r="AL4" s="1252"/>
      <c r="AM4" s="1252"/>
      <c r="AN4" s="1252"/>
      <c r="AO4" s="1252"/>
      <c r="AP4" s="1252"/>
      <c r="AQ4" s="1252"/>
      <c r="AR4" s="1252"/>
      <c r="AS4" s="1252"/>
      <c r="AT4" s="1252"/>
      <c r="AU4" s="1252"/>
      <c r="AV4" s="1252"/>
      <c r="AW4" s="1252"/>
      <c r="AX4" s="1252"/>
      <c r="AY4" s="1252"/>
      <c r="AZ4" s="1252"/>
      <c r="BA4" s="1252"/>
      <c r="BB4" s="1252"/>
      <c r="BC4" s="1252"/>
      <c r="BD4" s="1252"/>
      <c r="BE4" s="1252"/>
      <c r="BF4" s="1252"/>
      <c r="BG4" s="1252"/>
      <c r="BH4" s="1252"/>
      <c r="BI4" s="1252"/>
      <c r="BJ4" s="1252"/>
      <c r="BK4" s="1252"/>
      <c r="BL4" s="1252"/>
      <c r="BM4" s="1252"/>
      <c r="BN4" s="1252"/>
      <c r="BO4" s="1252"/>
      <c r="BP4" s="1252"/>
      <c r="BQ4" s="1252"/>
      <c r="BR4" s="1252"/>
      <c r="BS4" s="1252"/>
      <c r="BT4" s="1252"/>
      <c r="BU4" s="1252"/>
      <c r="BV4" s="1252"/>
      <c r="BW4" s="1252"/>
      <c r="BX4" s="1252"/>
      <c r="BY4" s="1252"/>
      <c r="BZ4" s="1252"/>
      <c r="CA4" s="1252"/>
      <c r="CB4" s="1252"/>
      <c r="CC4" s="1252"/>
      <c r="CD4" s="1252"/>
      <c r="CE4" s="1252"/>
      <c r="CF4" s="1252"/>
      <c r="CG4" s="1252"/>
      <c r="CH4" s="1252"/>
      <c r="CI4" s="1252"/>
      <c r="CJ4" s="1252"/>
      <c r="CK4" s="1252"/>
      <c r="CL4" s="1252"/>
      <c r="CM4" s="1252"/>
      <c r="CN4" s="1252"/>
      <c r="CO4" s="1252"/>
      <c r="CP4" s="1252"/>
      <c r="CQ4" s="1252"/>
      <c r="CR4" s="1252"/>
      <c r="CS4" s="1252"/>
      <c r="CT4" s="1252"/>
      <c r="CU4" s="1252"/>
      <c r="CV4" s="1252"/>
      <c r="CW4" s="1252"/>
      <c r="CX4" s="1252"/>
      <c r="CY4" s="1252"/>
      <c r="CZ4" s="1252"/>
      <c r="DA4" s="1252"/>
      <c r="DB4" s="1252"/>
      <c r="DC4" s="1252"/>
      <c r="DD4" s="1252"/>
      <c r="DE4" s="1252"/>
      <c r="DF4" s="1252"/>
      <c r="DG4" s="1252"/>
      <c r="DH4" s="1252"/>
      <c r="DI4" s="1252"/>
      <c r="DJ4" s="1252"/>
      <c r="DK4" s="1252"/>
      <c r="DL4" s="1252"/>
      <c r="DM4" s="1252"/>
      <c r="DN4" s="1252"/>
      <c r="DO4" s="1252"/>
      <c r="DP4" s="1252"/>
      <c r="DQ4" s="1252"/>
      <c r="DR4" s="1252"/>
      <c r="DS4" s="1252"/>
      <c r="DT4" s="1252"/>
      <c r="DU4" s="1252"/>
      <c r="DV4" s="1252"/>
      <c r="DW4" s="1252"/>
      <c r="DX4" s="1252"/>
      <c r="DY4" s="1252"/>
      <c r="DZ4" s="1252"/>
      <c r="EA4" s="1252"/>
      <c r="EB4" s="1252"/>
      <c r="EC4" s="1252"/>
      <c r="ED4" s="1252"/>
      <c r="EE4" s="1252"/>
      <c r="EF4" s="1252"/>
      <c r="EG4" s="1252"/>
      <c r="EH4" s="1252"/>
      <c r="EI4" s="1252"/>
      <c r="EJ4" s="1252"/>
      <c r="EK4" s="1252"/>
      <c r="EL4" s="1252"/>
      <c r="EM4" s="1252"/>
      <c r="EN4" s="1252"/>
      <c r="EO4" s="1252"/>
      <c r="EP4" s="1252"/>
      <c r="EQ4" s="1252"/>
      <c r="ER4" s="1252"/>
      <c r="ES4" s="1252"/>
      <c r="ET4" s="1252"/>
      <c r="EU4" s="1252"/>
      <c r="EV4" s="1252"/>
      <c r="EW4" s="1252"/>
      <c r="EX4" s="1252"/>
      <c r="EY4" s="1252"/>
      <c r="EZ4" s="1252"/>
      <c r="FA4" s="1252"/>
      <c r="FB4" s="1252"/>
      <c r="FC4" s="1252"/>
      <c r="FD4" s="1252"/>
      <c r="FE4" s="1252"/>
      <c r="FF4" s="1252"/>
      <c r="FG4" s="1252"/>
      <c r="FH4" s="1252"/>
      <c r="FI4" s="1252"/>
      <c r="FJ4" s="1252"/>
      <c r="FK4" s="1252"/>
      <c r="FL4" s="1252"/>
      <c r="FM4" s="1252"/>
      <c r="FN4" s="1252"/>
      <c r="FO4" s="1252"/>
      <c r="FP4" s="1252"/>
      <c r="FQ4" s="1252"/>
      <c r="FR4" s="1252"/>
      <c r="FS4" s="1252"/>
      <c r="FT4" s="1252"/>
      <c r="FU4" s="1252"/>
      <c r="FV4" s="1252"/>
      <c r="FW4" s="1252"/>
      <c r="FX4" s="1252"/>
      <c r="FY4" s="1252"/>
      <c r="FZ4" s="1252"/>
      <c r="GA4" s="1252"/>
      <c r="GB4" s="1252"/>
      <c r="GC4" s="1252"/>
      <c r="GD4" s="1252"/>
      <c r="GE4" s="1252"/>
      <c r="GF4" s="1252"/>
      <c r="GG4" s="1252"/>
      <c r="GH4" s="1252"/>
      <c r="GI4" s="1252"/>
      <c r="GJ4" s="1252"/>
      <c r="GK4" s="1252"/>
      <c r="GL4" s="1252"/>
      <c r="GM4" s="1252"/>
      <c r="GN4" s="1252"/>
      <c r="GO4" s="1252"/>
      <c r="GP4" s="1252"/>
      <c r="GQ4" s="1252"/>
      <c r="GR4" s="1252"/>
      <c r="GS4" s="1252"/>
      <c r="GT4" s="1252"/>
      <c r="GU4" s="1252"/>
      <c r="GV4" s="1252"/>
      <c r="GW4" s="1252"/>
      <c r="GX4" s="1252"/>
      <c r="GY4" s="1252"/>
      <c r="GZ4" s="1252"/>
      <c r="HA4" s="1252"/>
      <c r="HB4" s="1252"/>
      <c r="HC4" s="1252"/>
      <c r="HD4" s="1252"/>
      <c r="HE4" s="1252"/>
      <c r="HF4" s="1252"/>
      <c r="HG4" s="1252"/>
      <c r="HH4" s="1252"/>
      <c r="HI4" s="1252"/>
      <c r="HJ4" s="1252"/>
      <c r="HK4" s="1252"/>
      <c r="HL4" s="1252"/>
      <c r="HM4" s="1252"/>
      <c r="HN4" s="1252"/>
      <c r="HO4" s="1252"/>
      <c r="HP4" s="1252"/>
      <c r="HQ4" s="1252"/>
      <c r="HR4" s="1252"/>
      <c r="HS4" s="1252"/>
      <c r="HT4" s="1252"/>
      <c r="HU4" s="1252"/>
      <c r="HV4" s="1252"/>
      <c r="HW4" s="1252"/>
      <c r="HX4" s="1252"/>
      <c r="HY4" s="1252"/>
      <c r="HZ4" s="1252"/>
      <c r="IA4" s="1252"/>
      <c r="IB4" s="1252"/>
      <c r="IC4" s="1252"/>
      <c r="ID4" s="1252"/>
      <c r="IE4" s="1252"/>
      <c r="IF4" s="1252"/>
      <c r="IG4" s="1252"/>
      <c r="IH4" s="1252"/>
      <c r="II4" s="1252"/>
      <c r="IJ4" s="1252"/>
      <c r="IK4" s="1252"/>
      <c r="IL4" s="1252"/>
      <c r="IM4" s="1252"/>
      <c r="IN4" s="1252"/>
      <c r="IO4" s="1252"/>
      <c r="IP4" s="1252"/>
      <c r="IQ4" s="1252"/>
      <c r="IR4" s="1252"/>
      <c r="IS4" s="1252"/>
      <c r="IT4" s="1252"/>
      <c r="IU4" s="1252"/>
      <c r="IV4" s="1252"/>
      <c r="IW4" s="1252"/>
      <c r="IX4" s="1252"/>
      <c r="IY4" s="1252"/>
      <c r="IZ4" s="1252"/>
      <c r="JA4" s="1252"/>
      <c r="JB4" s="1252"/>
      <c r="JC4" s="1252"/>
      <c r="JD4" s="1252"/>
      <c r="JE4" s="1252"/>
      <c r="JF4" s="1252"/>
      <c r="JG4" s="1252"/>
      <c r="JH4" s="1252"/>
      <c r="JI4" s="1252"/>
      <c r="JJ4" s="1252"/>
      <c r="JK4" s="1252"/>
      <c r="JL4" s="1252"/>
      <c r="JM4" s="1252"/>
      <c r="JN4" s="1252"/>
      <c r="JO4" s="1252"/>
      <c r="JP4" s="1252"/>
      <c r="JQ4" s="1252"/>
      <c r="JR4" s="1252"/>
      <c r="JS4" s="1252"/>
      <c r="JT4" s="1252"/>
      <c r="JU4" s="1252"/>
      <c r="JV4" s="1252"/>
      <c r="JW4" s="1252"/>
      <c r="JX4" s="1252"/>
      <c r="JY4" s="1252"/>
      <c r="JZ4" s="1252"/>
      <c r="KA4" s="1252"/>
      <c r="KB4" s="1252"/>
      <c r="KC4" s="1252"/>
      <c r="KD4" s="1252"/>
      <c r="KE4" s="1252"/>
      <c r="KF4" s="1252"/>
      <c r="KG4" s="1252"/>
      <c r="KH4" s="1252"/>
      <c r="KI4" s="1252"/>
      <c r="KJ4" s="1252"/>
      <c r="KK4" s="1252"/>
      <c r="KL4" s="1252"/>
      <c r="KM4" s="1252"/>
      <c r="KN4" s="1252"/>
      <c r="KO4" s="1252"/>
      <c r="KP4" s="1252"/>
      <c r="KQ4" s="1252"/>
      <c r="KR4" s="1252"/>
      <c r="KS4" s="1252"/>
      <c r="KT4" s="1252"/>
      <c r="KU4" s="1252"/>
      <c r="KV4" s="1252"/>
      <c r="KW4" s="1252"/>
      <c r="KX4" s="1252"/>
      <c r="KY4" s="1252"/>
      <c r="KZ4" s="1252"/>
      <c r="LA4" s="1252"/>
      <c r="LB4" s="1252"/>
      <c r="LC4" s="1252"/>
      <c r="LD4" s="1252"/>
      <c r="LE4" s="1252"/>
      <c r="LF4" s="1252"/>
      <c r="LG4" s="1252"/>
      <c r="LH4" s="1252"/>
      <c r="LI4" s="1252"/>
      <c r="LJ4" s="1252"/>
      <c r="LK4" s="1252"/>
      <c r="LL4" s="1252"/>
      <c r="LM4" s="1252"/>
      <c r="LN4" s="1252"/>
      <c r="LO4" s="1252"/>
      <c r="LP4" s="1252"/>
      <c r="LQ4" s="1252"/>
      <c r="LR4" s="1252"/>
      <c r="LS4" s="1252"/>
      <c r="LT4" s="1252"/>
      <c r="LU4" s="1252"/>
      <c r="LV4" s="1252"/>
      <c r="LW4" s="1252"/>
      <c r="LX4" s="1252"/>
      <c r="LY4" s="1252"/>
      <c r="LZ4" s="1252"/>
      <c r="MA4" s="1252"/>
      <c r="MB4" s="1252"/>
      <c r="MC4" s="1252"/>
      <c r="MD4" s="1252"/>
      <c r="ME4" s="1252"/>
      <c r="MF4" s="1252"/>
      <c r="MG4" s="1252"/>
      <c r="MH4" s="1252"/>
      <c r="MI4" s="1252"/>
      <c r="MJ4" s="1252"/>
      <c r="MK4" s="1252"/>
      <c r="ML4" s="1252"/>
      <c r="MM4" s="1252"/>
      <c r="MN4" s="1252"/>
      <c r="MO4" s="1252"/>
      <c r="MP4" s="1252"/>
      <c r="MQ4" s="1252"/>
      <c r="MR4" s="1252"/>
      <c r="MS4" s="1252"/>
      <c r="MT4" s="1252"/>
      <c r="MU4" s="1252"/>
      <c r="MV4" s="1252"/>
      <c r="MW4" s="1252"/>
      <c r="MX4" s="1252"/>
      <c r="MY4" s="1252"/>
      <c r="MZ4" s="1252"/>
      <c r="NA4" s="1252"/>
      <c r="NB4" s="1252"/>
      <c r="NC4" s="1252"/>
      <c r="ND4" s="1252"/>
      <c r="NE4" s="1252"/>
      <c r="NF4" s="1252"/>
      <c r="NG4" s="1252"/>
      <c r="NH4" s="1252"/>
      <c r="NI4" s="1252"/>
      <c r="NJ4" s="1252"/>
      <c r="NK4" s="1252"/>
      <c r="NL4" s="1252"/>
      <c r="NM4" s="1252"/>
      <c r="NN4" s="1252"/>
      <c r="NO4" s="140"/>
      <c r="NP4" s="140"/>
      <c r="NQ4" s="140"/>
      <c r="NR4" s="140"/>
      <c r="NS4" s="140"/>
      <c r="NT4" s="140"/>
      <c r="NU4" s="140"/>
      <c r="NV4" s="140"/>
      <c r="NW4" s="140"/>
      <c r="NX4" s="140"/>
      <c r="NY4" s="140"/>
      <c r="NZ4" s="140"/>
      <c r="OA4" s="140"/>
      <c r="OB4" s="140"/>
      <c r="OC4" s="140"/>
      <c r="OD4" s="140"/>
      <c r="OE4" s="140"/>
      <c r="OF4" s="140"/>
      <c r="OG4" s="140"/>
      <c r="OH4" s="140"/>
      <c r="OI4" s="140"/>
      <c r="OJ4" s="140"/>
      <c r="OK4" s="140"/>
      <c r="OL4" s="140"/>
      <c r="OM4" s="140"/>
      <c r="ON4" s="140"/>
      <c r="OO4" s="140"/>
      <c r="OP4" s="140"/>
      <c r="OQ4" s="140"/>
      <c r="OR4" s="140"/>
      <c r="OS4" s="140"/>
      <c r="OT4" s="140"/>
      <c r="OU4" s="140"/>
      <c r="OV4" s="140"/>
      <c r="OW4" s="140"/>
      <c r="OX4" s="140"/>
      <c r="OY4" s="140"/>
      <c r="OZ4" s="140"/>
      <c r="PA4" s="140"/>
      <c r="PB4" s="140"/>
      <c r="PC4" s="140"/>
      <c r="PD4" s="140"/>
      <c r="PE4" s="140"/>
      <c r="PF4" s="140"/>
      <c r="PG4" s="140"/>
      <c r="PH4" s="140"/>
      <c r="PI4" s="140"/>
      <c r="PJ4" s="140"/>
      <c r="PK4" s="140"/>
      <c r="PL4" s="140"/>
      <c r="PM4" s="140"/>
      <c r="PN4" s="140"/>
      <c r="PO4" s="140"/>
      <c r="PP4" s="140"/>
      <c r="PQ4" s="140"/>
      <c r="PR4" s="140"/>
      <c r="PS4" s="140"/>
      <c r="PT4" s="140"/>
      <c r="PU4" s="140"/>
      <c r="PV4" s="140"/>
      <c r="PW4" s="140"/>
      <c r="PX4" s="140"/>
      <c r="PY4" s="140"/>
      <c r="PZ4" s="140"/>
      <c r="QA4" s="140"/>
      <c r="QB4" s="140"/>
      <c r="QC4" s="140"/>
      <c r="QD4" s="140"/>
      <c r="QE4" s="140"/>
      <c r="QF4" s="140"/>
      <c r="QG4" s="140"/>
      <c r="QH4" s="140"/>
      <c r="QI4" s="140"/>
      <c r="QJ4" s="140"/>
      <c r="QK4" s="140"/>
      <c r="QL4" s="140"/>
      <c r="QM4" s="140"/>
      <c r="QN4" s="140"/>
      <c r="QO4" s="140"/>
      <c r="QP4" s="140"/>
      <c r="QQ4" s="140"/>
      <c r="QR4" s="140"/>
      <c r="QS4" s="140"/>
      <c r="QT4" s="140"/>
      <c r="QU4" s="140"/>
      <c r="QV4" s="140"/>
      <c r="QW4" s="140"/>
      <c r="QX4" s="140"/>
      <c r="QY4" s="140"/>
      <c r="QZ4" s="140"/>
      <c r="RA4" s="140"/>
      <c r="RB4" s="140"/>
      <c r="RC4" s="140"/>
      <c r="RD4" s="140"/>
      <c r="RE4" s="140"/>
      <c r="RF4" s="140"/>
      <c r="RG4" s="140"/>
      <c r="RH4" s="140"/>
      <c r="RI4" s="140"/>
      <c r="RJ4" s="140"/>
      <c r="RK4" s="140"/>
      <c r="RL4" s="140"/>
      <c r="RM4" s="140"/>
      <c r="RN4" s="140"/>
      <c r="RO4" s="140"/>
      <c r="RP4" s="140"/>
      <c r="RQ4" s="140"/>
      <c r="RR4" s="140"/>
      <c r="RS4" s="140"/>
      <c r="RT4" s="140"/>
      <c r="RU4" s="140"/>
      <c r="RV4" s="140"/>
      <c r="RW4" s="140"/>
      <c r="RX4" s="140"/>
      <c r="RY4" s="140"/>
      <c r="RZ4" s="140"/>
      <c r="SA4" s="140"/>
      <c r="SB4" s="140"/>
      <c r="SC4" s="140"/>
      <c r="SD4" s="140"/>
      <c r="SE4" s="140"/>
      <c r="SF4" s="140"/>
      <c r="SG4" s="140"/>
      <c r="SH4" s="140"/>
      <c r="SI4" s="140"/>
      <c r="SJ4" s="140"/>
      <c r="SK4" s="140"/>
      <c r="SL4" s="140"/>
      <c r="SM4" s="140"/>
      <c r="SN4" s="140"/>
      <c r="SO4" s="140"/>
      <c r="SP4" s="140"/>
      <c r="SQ4" s="140"/>
      <c r="SR4" s="140"/>
      <c r="SS4" s="140"/>
      <c r="ST4" s="140"/>
      <c r="SU4" s="140"/>
      <c r="SV4" s="140"/>
      <c r="SW4" s="140"/>
      <c r="SX4" s="140"/>
      <c r="SY4" s="140"/>
      <c r="SZ4" s="140"/>
      <c r="TA4" s="140"/>
      <c r="TB4" s="140"/>
      <c r="TC4" s="140"/>
      <c r="TD4" s="140"/>
      <c r="TE4" s="140"/>
      <c r="TF4" s="140"/>
      <c r="TG4" s="140"/>
      <c r="TH4" s="140"/>
      <c r="TI4" s="140"/>
      <c r="TJ4" s="140"/>
      <c r="TK4" s="140"/>
      <c r="TL4" s="140"/>
      <c r="TM4" s="140"/>
      <c r="TN4" s="140"/>
      <c r="TO4" s="140"/>
      <c r="TP4" s="140"/>
      <c r="TQ4" s="140"/>
      <c r="TR4" s="140"/>
      <c r="TS4" s="140"/>
      <c r="TT4" s="140"/>
      <c r="TU4" s="140"/>
      <c r="TV4" s="140"/>
      <c r="TW4" s="140"/>
      <c r="TX4" s="140"/>
      <c r="TY4" s="140"/>
      <c r="TZ4" s="140"/>
      <c r="UA4" s="140"/>
      <c r="UB4" s="140"/>
      <c r="UC4" s="140"/>
      <c r="UD4" s="140"/>
      <c r="UE4" s="140"/>
      <c r="UF4" s="140"/>
      <c r="UG4" s="140"/>
      <c r="UH4" s="140"/>
      <c r="UI4" s="140"/>
      <c r="UJ4" s="140"/>
      <c r="UK4" s="140"/>
      <c r="UL4" s="140"/>
      <c r="UM4" s="140"/>
      <c r="UN4" s="140"/>
      <c r="UO4" s="140"/>
      <c r="UP4" s="140"/>
      <c r="UQ4" s="140"/>
    </row>
    <row r="5" spans="1:564" s="141" customFormat="1" ht="15" customHeight="1" thickBot="1" x14ac:dyDescent="0.25">
      <c r="D5" s="1259"/>
      <c r="E5" s="1260"/>
      <c r="F5" s="1253"/>
      <c r="G5" s="1252"/>
      <c r="H5" s="1252"/>
      <c r="I5" s="1252"/>
      <c r="J5" s="1252"/>
      <c r="K5" s="1252"/>
      <c r="L5" s="1252"/>
      <c r="M5" s="1252"/>
      <c r="N5" s="1252"/>
      <c r="O5" s="1252"/>
      <c r="P5" s="1252"/>
      <c r="Q5" s="1252"/>
      <c r="R5" s="1252"/>
      <c r="S5" s="1252"/>
      <c r="T5" s="1252"/>
      <c r="U5" s="1252"/>
      <c r="V5" s="1252"/>
      <c r="W5" s="1252"/>
      <c r="X5" s="1252"/>
      <c r="Y5" s="1252"/>
      <c r="Z5" s="1252"/>
      <c r="AA5" s="1252"/>
      <c r="AB5" s="1252"/>
      <c r="AC5" s="1252"/>
      <c r="AD5" s="1252"/>
      <c r="AE5" s="1252"/>
      <c r="AF5" s="1252"/>
      <c r="AG5" s="1252"/>
      <c r="AH5" s="1252"/>
      <c r="AI5" s="1252"/>
      <c r="AJ5" s="1252"/>
      <c r="AK5" s="1252"/>
      <c r="AL5" s="1252"/>
      <c r="AM5" s="1252"/>
      <c r="AN5" s="1252"/>
      <c r="AO5" s="1252"/>
      <c r="AP5" s="1252"/>
      <c r="AQ5" s="1252"/>
      <c r="AR5" s="1252"/>
      <c r="AS5" s="1252"/>
      <c r="AT5" s="1252"/>
      <c r="AU5" s="1252"/>
      <c r="AV5" s="1252"/>
      <c r="AW5" s="1252"/>
      <c r="AX5" s="1252"/>
      <c r="AY5" s="1252"/>
      <c r="AZ5" s="1252"/>
      <c r="BA5" s="1252"/>
      <c r="BB5" s="1252"/>
      <c r="BC5" s="1252"/>
      <c r="BD5" s="1252"/>
      <c r="BE5" s="1252"/>
      <c r="BF5" s="1252"/>
      <c r="BG5" s="1252"/>
      <c r="BH5" s="1252"/>
      <c r="BI5" s="1252"/>
      <c r="BJ5" s="1252"/>
      <c r="BK5" s="1252"/>
      <c r="BL5" s="1252"/>
      <c r="BM5" s="1252"/>
      <c r="BN5" s="1252"/>
      <c r="BO5" s="1252"/>
      <c r="BP5" s="1252"/>
      <c r="BQ5" s="1252"/>
      <c r="BR5" s="1252"/>
      <c r="BS5" s="1252"/>
      <c r="BT5" s="1252"/>
      <c r="BU5" s="1252"/>
      <c r="BV5" s="1252"/>
      <c r="BW5" s="1252"/>
      <c r="BX5" s="1252"/>
      <c r="BY5" s="1252"/>
      <c r="BZ5" s="1252"/>
      <c r="CA5" s="1252"/>
      <c r="CB5" s="1252"/>
      <c r="CC5" s="1252"/>
      <c r="CD5" s="1252"/>
      <c r="CE5" s="1252"/>
      <c r="CF5" s="1252"/>
      <c r="CG5" s="1252"/>
      <c r="CH5" s="1252"/>
      <c r="CI5" s="1252"/>
      <c r="CJ5" s="1252"/>
      <c r="CK5" s="1252"/>
      <c r="CL5" s="1252"/>
      <c r="CM5" s="1252"/>
      <c r="CN5" s="1252"/>
      <c r="CO5" s="1252"/>
      <c r="CP5" s="1252"/>
      <c r="CQ5" s="1252"/>
      <c r="CR5" s="1252"/>
      <c r="CS5" s="1252"/>
      <c r="CT5" s="1252"/>
      <c r="CU5" s="1252"/>
      <c r="CV5" s="1252"/>
      <c r="CW5" s="1252"/>
      <c r="CX5" s="1252"/>
      <c r="CY5" s="1252"/>
      <c r="CZ5" s="1252"/>
      <c r="DA5" s="1252"/>
      <c r="DB5" s="1252"/>
      <c r="DC5" s="1252"/>
      <c r="DD5" s="1252"/>
      <c r="DE5" s="1252"/>
      <c r="DF5" s="1252"/>
      <c r="DG5" s="1252"/>
      <c r="DH5" s="1252"/>
      <c r="DI5" s="1252"/>
      <c r="DJ5" s="1252"/>
      <c r="DK5" s="1252"/>
      <c r="DL5" s="1252"/>
      <c r="DM5" s="1252"/>
      <c r="DN5" s="1252"/>
      <c r="DO5" s="1252"/>
      <c r="DP5" s="1252"/>
      <c r="DQ5" s="1252"/>
      <c r="DR5" s="1252"/>
      <c r="DS5" s="1252"/>
      <c r="DT5" s="1252"/>
      <c r="DU5" s="1252"/>
      <c r="DV5" s="1252"/>
      <c r="DW5" s="1252"/>
      <c r="DX5" s="1252"/>
      <c r="DY5" s="1252"/>
      <c r="DZ5" s="1252"/>
      <c r="EA5" s="1252"/>
      <c r="EB5" s="1252"/>
      <c r="EC5" s="1252"/>
      <c r="ED5" s="1252"/>
      <c r="EE5" s="1252"/>
      <c r="EF5" s="1252"/>
      <c r="EG5" s="1252"/>
      <c r="EH5" s="1252"/>
      <c r="EI5" s="1252"/>
      <c r="EJ5" s="1252"/>
      <c r="EK5" s="1252"/>
      <c r="EL5" s="1252"/>
      <c r="EM5" s="1252"/>
      <c r="EN5" s="1252"/>
      <c r="EO5" s="1252"/>
      <c r="EP5" s="1252"/>
      <c r="EQ5" s="1252"/>
      <c r="ER5" s="1252"/>
      <c r="ES5" s="1252"/>
      <c r="ET5" s="1252"/>
      <c r="EU5" s="1252"/>
      <c r="EV5" s="1252"/>
      <c r="EW5" s="1252"/>
      <c r="EX5" s="1252"/>
      <c r="EY5" s="1252"/>
      <c r="EZ5" s="1252"/>
      <c r="FA5" s="1252"/>
      <c r="FB5" s="1252"/>
      <c r="FC5" s="1252"/>
      <c r="FD5" s="1252"/>
      <c r="FE5" s="1252"/>
      <c r="FF5" s="1252"/>
      <c r="FG5" s="1252"/>
      <c r="FH5" s="1252"/>
      <c r="FI5" s="1252"/>
      <c r="FJ5" s="1252"/>
      <c r="FK5" s="1252"/>
      <c r="FL5" s="1252"/>
      <c r="FM5" s="1252"/>
      <c r="FN5" s="1252"/>
      <c r="FO5" s="1252"/>
      <c r="FP5" s="1252"/>
      <c r="FQ5" s="1252"/>
      <c r="FR5" s="1252"/>
      <c r="FS5" s="1252"/>
      <c r="FT5" s="1252"/>
      <c r="FU5" s="1252"/>
      <c r="FV5" s="1252"/>
      <c r="FW5" s="1252"/>
      <c r="FX5" s="1252"/>
      <c r="FY5" s="1252"/>
      <c r="FZ5" s="1252"/>
      <c r="GA5" s="1252"/>
      <c r="GB5" s="1252"/>
      <c r="GC5" s="1252"/>
      <c r="GD5" s="1252"/>
      <c r="GE5" s="1252"/>
      <c r="GF5" s="1252"/>
      <c r="GG5" s="1252"/>
      <c r="GH5" s="1252"/>
      <c r="GI5" s="1252"/>
      <c r="GJ5" s="1252"/>
      <c r="GK5" s="1252"/>
      <c r="GL5" s="1252"/>
      <c r="GM5" s="1252"/>
      <c r="GN5" s="1252"/>
      <c r="GO5" s="1252"/>
      <c r="GP5" s="1252"/>
      <c r="GQ5" s="1252"/>
      <c r="GR5" s="1252"/>
      <c r="GS5" s="1252"/>
      <c r="GT5" s="1252"/>
      <c r="GU5" s="1252"/>
      <c r="GV5" s="1252"/>
      <c r="GW5" s="1252"/>
      <c r="GX5" s="1252"/>
      <c r="GY5" s="1252"/>
      <c r="GZ5" s="1252"/>
      <c r="HA5" s="1252"/>
      <c r="HB5" s="1252"/>
      <c r="HC5" s="1252"/>
      <c r="HD5" s="1252"/>
      <c r="HE5" s="1252"/>
      <c r="HF5" s="1252"/>
      <c r="HG5" s="1252"/>
      <c r="HH5" s="1252"/>
      <c r="HI5" s="1252"/>
      <c r="HJ5" s="1252"/>
      <c r="HK5" s="1252"/>
      <c r="HL5" s="1252"/>
      <c r="HM5" s="1252"/>
      <c r="HN5" s="1252"/>
      <c r="HO5" s="1252"/>
      <c r="HP5" s="1252"/>
      <c r="HQ5" s="1252"/>
      <c r="HR5" s="1252"/>
      <c r="HS5" s="1252"/>
      <c r="HT5" s="1252"/>
      <c r="HU5" s="1252"/>
      <c r="HV5" s="1252"/>
      <c r="HW5" s="1252"/>
      <c r="HX5" s="1252"/>
      <c r="HY5" s="1252"/>
      <c r="HZ5" s="1252"/>
      <c r="IA5" s="1252"/>
      <c r="IB5" s="1252"/>
      <c r="IC5" s="1252"/>
      <c r="ID5" s="1252"/>
      <c r="IE5" s="1252"/>
      <c r="IF5" s="1252"/>
      <c r="IG5" s="1252"/>
      <c r="IH5" s="1252"/>
      <c r="II5" s="1252"/>
      <c r="IJ5" s="1252"/>
      <c r="IK5" s="1252"/>
      <c r="IL5" s="1252"/>
      <c r="IM5" s="1252"/>
      <c r="IN5" s="1252"/>
      <c r="IO5" s="1252"/>
      <c r="IP5" s="1252"/>
      <c r="IQ5" s="1252"/>
      <c r="IR5" s="1252"/>
      <c r="IS5" s="1252"/>
      <c r="IT5" s="1252"/>
      <c r="IU5" s="1252"/>
      <c r="IV5" s="1252"/>
      <c r="IW5" s="1252"/>
      <c r="IX5" s="1252"/>
      <c r="IY5" s="1252"/>
      <c r="IZ5" s="1252"/>
      <c r="JA5" s="1252"/>
      <c r="JB5" s="1252"/>
      <c r="JC5" s="1252"/>
      <c r="JD5" s="1252"/>
      <c r="JE5" s="1252"/>
      <c r="JF5" s="1252"/>
      <c r="JG5" s="1252"/>
      <c r="JH5" s="1252"/>
      <c r="JI5" s="1252"/>
      <c r="JJ5" s="1252"/>
      <c r="JK5" s="1252"/>
      <c r="JL5" s="1252"/>
      <c r="JM5" s="1252"/>
      <c r="JN5" s="1252"/>
      <c r="JO5" s="1252"/>
      <c r="JP5" s="1252"/>
      <c r="JQ5" s="1252"/>
      <c r="JR5" s="1252"/>
      <c r="JS5" s="1252"/>
      <c r="JT5" s="1252"/>
      <c r="JU5" s="1252"/>
      <c r="JV5" s="1252"/>
      <c r="JW5" s="1252"/>
      <c r="JX5" s="1252"/>
      <c r="JY5" s="1252"/>
      <c r="JZ5" s="1252"/>
      <c r="KA5" s="1252"/>
      <c r="KB5" s="1252"/>
      <c r="KC5" s="1252"/>
      <c r="KD5" s="1252"/>
      <c r="KE5" s="1252"/>
      <c r="KF5" s="1252"/>
      <c r="KG5" s="1252"/>
      <c r="KH5" s="1252"/>
      <c r="KI5" s="1252"/>
      <c r="KJ5" s="1252"/>
      <c r="KK5" s="1252"/>
      <c r="KL5" s="1252"/>
      <c r="KM5" s="1252"/>
      <c r="KN5" s="1252"/>
      <c r="KO5" s="1252"/>
      <c r="KP5" s="1252"/>
      <c r="KQ5" s="1252"/>
      <c r="KR5" s="1252"/>
      <c r="KS5" s="1252"/>
      <c r="KT5" s="1252"/>
      <c r="KU5" s="1252"/>
      <c r="KV5" s="1252"/>
      <c r="KW5" s="1252"/>
      <c r="KX5" s="1252"/>
      <c r="KY5" s="1252"/>
      <c r="KZ5" s="1252"/>
      <c r="LA5" s="1252"/>
      <c r="LB5" s="1252"/>
      <c r="LC5" s="1252"/>
      <c r="LD5" s="1252"/>
      <c r="LE5" s="1252"/>
      <c r="LF5" s="1252"/>
      <c r="LG5" s="1252"/>
      <c r="LH5" s="1252"/>
      <c r="LI5" s="1252"/>
      <c r="LJ5" s="1252"/>
      <c r="LK5" s="1252"/>
      <c r="LL5" s="1252"/>
      <c r="LM5" s="1252"/>
      <c r="LN5" s="1252"/>
      <c r="LO5" s="1252"/>
      <c r="LP5" s="1252"/>
      <c r="LQ5" s="1252"/>
      <c r="LR5" s="1252"/>
      <c r="LS5" s="1252"/>
      <c r="LT5" s="1252"/>
      <c r="LU5" s="1252"/>
      <c r="LV5" s="1252"/>
      <c r="LW5" s="1252"/>
      <c r="LX5" s="1252"/>
      <c r="LY5" s="1252"/>
      <c r="LZ5" s="1252"/>
      <c r="MA5" s="1252"/>
      <c r="MB5" s="1252"/>
      <c r="MC5" s="1252"/>
      <c r="MD5" s="1252"/>
      <c r="ME5" s="1252"/>
      <c r="MF5" s="1252"/>
      <c r="MG5" s="1252"/>
      <c r="MH5" s="1252"/>
      <c r="MI5" s="1252"/>
      <c r="MJ5" s="1252"/>
      <c r="MK5" s="1252"/>
      <c r="ML5" s="1252"/>
      <c r="MM5" s="1252"/>
      <c r="MN5" s="1252"/>
      <c r="MO5" s="1252"/>
      <c r="MP5" s="1252"/>
      <c r="MQ5" s="1252"/>
      <c r="MR5" s="1252"/>
      <c r="MS5" s="1252"/>
      <c r="MT5" s="1252"/>
      <c r="MU5" s="1252"/>
      <c r="MV5" s="1252"/>
      <c r="MW5" s="1252"/>
      <c r="MX5" s="1252"/>
      <c r="MY5" s="1252"/>
      <c r="MZ5" s="1252"/>
      <c r="NA5" s="1252"/>
      <c r="NB5" s="1252"/>
      <c r="NC5" s="1252"/>
      <c r="ND5" s="1252"/>
      <c r="NE5" s="1252"/>
      <c r="NF5" s="1252"/>
      <c r="NG5" s="1252"/>
      <c r="NH5" s="1252"/>
      <c r="NI5" s="1252"/>
      <c r="NJ5" s="1252"/>
      <c r="NK5" s="1252"/>
      <c r="NL5" s="1252"/>
      <c r="NM5" s="1252"/>
      <c r="NN5" s="1252"/>
      <c r="NO5" s="140"/>
      <c r="NP5" s="140"/>
      <c r="NQ5" s="140"/>
      <c r="NR5" s="140"/>
      <c r="NS5" s="140"/>
      <c r="NT5" s="140"/>
      <c r="NU5" s="140"/>
      <c r="NV5" s="140"/>
      <c r="NW5" s="140"/>
      <c r="NX5" s="140"/>
      <c r="NY5" s="140"/>
      <c r="NZ5" s="140"/>
      <c r="OA5" s="140"/>
      <c r="OB5" s="140"/>
      <c r="OC5" s="140"/>
      <c r="OD5" s="140"/>
      <c r="OE5" s="140"/>
      <c r="OF5" s="140"/>
      <c r="OG5" s="140"/>
      <c r="OH5" s="140"/>
      <c r="OI5" s="140"/>
      <c r="OJ5" s="140"/>
      <c r="OK5" s="140"/>
      <c r="OL5" s="140"/>
      <c r="OM5" s="140"/>
      <c r="ON5" s="140"/>
      <c r="OO5" s="140"/>
      <c r="OP5" s="140"/>
      <c r="OQ5" s="140"/>
      <c r="OR5" s="140"/>
      <c r="OS5" s="140"/>
      <c r="OT5" s="140"/>
      <c r="OU5" s="140"/>
      <c r="OV5" s="140"/>
      <c r="OW5" s="140"/>
      <c r="OX5" s="140"/>
      <c r="OY5" s="140"/>
      <c r="OZ5" s="140"/>
      <c r="PA5" s="140"/>
      <c r="PB5" s="140"/>
      <c r="PC5" s="140"/>
      <c r="PD5" s="140"/>
      <c r="PE5" s="140"/>
      <c r="PF5" s="140"/>
      <c r="PG5" s="140"/>
      <c r="PH5" s="140"/>
      <c r="PI5" s="140"/>
      <c r="PJ5" s="140"/>
      <c r="PK5" s="140"/>
      <c r="PL5" s="140"/>
      <c r="PM5" s="140"/>
      <c r="PN5" s="140"/>
      <c r="PO5" s="140"/>
      <c r="PP5" s="140"/>
      <c r="PQ5" s="140"/>
      <c r="PR5" s="140"/>
      <c r="PS5" s="140"/>
      <c r="PT5" s="140"/>
      <c r="PU5" s="140"/>
      <c r="PV5" s="140"/>
      <c r="PW5" s="140"/>
      <c r="PX5" s="140"/>
      <c r="PY5" s="140"/>
      <c r="PZ5" s="140"/>
      <c r="QA5" s="140"/>
      <c r="QB5" s="140"/>
      <c r="QC5" s="140"/>
      <c r="QD5" s="140"/>
      <c r="QE5" s="140"/>
      <c r="QF5" s="140"/>
      <c r="QG5" s="140"/>
      <c r="QH5" s="140"/>
      <c r="QI5" s="140"/>
      <c r="QJ5" s="140"/>
      <c r="QK5" s="140"/>
      <c r="QL5" s="140"/>
      <c r="QM5" s="140"/>
      <c r="QN5" s="140"/>
      <c r="QO5" s="140"/>
      <c r="QP5" s="140"/>
      <c r="QQ5" s="140"/>
      <c r="QR5" s="140"/>
      <c r="QS5" s="140"/>
      <c r="QT5" s="140"/>
      <c r="QU5" s="140"/>
      <c r="QV5" s="140"/>
      <c r="QW5" s="140"/>
      <c r="QX5" s="140"/>
      <c r="QY5" s="140"/>
      <c r="QZ5" s="140"/>
      <c r="RA5" s="140"/>
      <c r="RB5" s="140"/>
      <c r="RC5" s="140"/>
      <c r="RD5" s="140"/>
      <c r="RE5" s="140"/>
      <c r="RF5" s="140"/>
      <c r="RG5" s="140"/>
      <c r="RH5" s="140"/>
      <c r="RI5" s="140"/>
      <c r="RJ5" s="140"/>
      <c r="RK5" s="140"/>
      <c r="RL5" s="140"/>
      <c r="RM5" s="140"/>
      <c r="RN5" s="140"/>
      <c r="RO5" s="140"/>
      <c r="RP5" s="140"/>
      <c r="RQ5" s="140"/>
      <c r="RR5" s="140"/>
      <c r="RS5" s="140"/>
      <c r="RT5" s="140"/>
      <c r="RU5" s="140"/>
      <c r="RV5" s="140"/>
      <c r="RW5" s="140"/>
      <c r="RX5" s="140"/>
      <c r="RY5" s="140"/>
      <c r="RZ5" s="140"/>
      <c r="SA5" s="140"/>
      <c r="SB5" s="140"/>
      <c r="SC5" s="140"/>
      <c r="SD5" s="140"/>
      <c r="SE5" s="140"/>
      <c r="SF5" s="140"/>
      <c r="SG5" s="140"/>
      <c r="SH5" s="140"/>
      <c r="SI5" s="140"/>
      <c r="SJ5" s="140"/>
      <c r="SK5" s="140"/>
      <c r="SL5" s="140"/>
      <c r="SM5" s="140"/>
      <c r="SN5" s="140"/>
      <c r="SO5" s="140"/>
      <c r="SP5" s="140"/>
      <c r="SQ5" s="140"/>
      <c r="SR5" s="140"/>
      <c r="SS5" s="140"/>
      <c r="ST5" s="140"/>
      <c r="SU5" s="140"/>
      <c r="SV5" s="140"/>
      <c r="SW5" s="140"/>
      <c r="SX5" s="140"/>
      <c r="SY5" s="140"/>
      <c r="SZ5" s="140"/>
      <c r="TA5" s="140"/>
      <c r="TB5" s="140"/>
      <c r="TC5" s="140"/>
      <c r="TD5" s="140"/>
      <c r="TE5" s="140"/>
      <c r="TF5" s="140"/>
      <c r="TG5" s="140"/>
      <c r="TH5" s="140"/>
      <c r="TI5" s="140"/>
      <c r="TJ5" s="140"/>
      <c r="TK5" s="140"/>
      <c r="TL5" s="140"/>
      <c r="TM5" s="140"/>
      <c r="TN5" s="140"/>
      <c r="TO5" s="140"/>
      <c r="TP5" s="140"/>
      <c r="TQ5" s="140"/>
      <c r="TR5" s="140"/>
      <c r="TS5" s="140"/>
      <c r="TT5" s="140"/>
      <c r="TU5" s="140"/>
      <c r="TV5" s="140"/>
      <c r="TW5" s="140"/>
      <c r="TX5" s="140"/>
      <c r="TY5" s="140"/>
      <c r="TZ5" s="140"/>
      <c r="UA5" s="140"/>
      <c r="UB5" s="140"/>
      <c r="UC5" s="140"/>
      <c r="UD5" s="140"/>
      <c r="UE5" s="140"/>
      <c r="UF5" s="140"/>
      <c r="UG5" s="140"/>
      <c r="UH5" s="140"/>
      <c r="UI5" s="140"/>
      <c r="UJ5" s="140"/>
      <c r="UK5" s="140"/>
      <c r="UL5" s="140"/>
      <c r="UM5" s="140"/>
      <c r="UN5" s="140"/>
      <c r="UO5" s="140"/>
      <c r="UP5" s="140"/>
      <c r="UQ5" s="140"/>
    </row>
    <row r="6" spans="1:564" s="141" customFormat="1" ht="15.75" customHeight="1" thickTop="1" thickBot="1" x14ac:dyDescent="0.3">
      <c r="D6" s="1261">
        <f ca="1">TODAY()</f>
        <v>41361</v>
      </c>
      <c r="E6" s="1262"/>
      <c r="F6" s="1254"/>
      <c r="G6" s="1255"/>
      <c r="H6" s="1255"/>
      <c r="I6" s="1255"/>
      <c r="J6" s="1255"/>
      <c r="K6" s="1255"/>
      <c r="L6" s="1255"/>
      <c r="M6" s="1255"/>
      <c r="N6" s="1255"/>
      <c r="O6" s="1255"/>
      <c r="P6" s="1255"/>
      <c r="Q6" s="1255"/>
      <c r="R6" s="1255"/>
      <c r="S6" s="1255"/>
      <c r="T6" s="1255"/>
      <c r="U6" s="1255"/>
      <c r="V6" s="1255"/>
      <c r="W6" s="1255"/>
      <c r="X6" s="1255"/>
      <c r="Y6" s="1255"/>
      <c r="Z6" s="1255"/>
      <c r="AA6" s="1255"/>
      <c r="AB6" s="1255"/>
      <c r="AC6" s="1255"/>
      <c r="AD6" s="1255"/>
      <c r="AE6" s="1255"/>
      <c r="AF6" s="1255"/>
      <c r="AG6" s="1255"/>
      <c r="AH6" s="1255"/>
      <c r="AI6" s="1255"/>
      <c r="AJ6" s="1255"/>
      <c r="AK6" s="1255"/>
      <c r="AL6" s="1255"/>
      <c r="AM6" s="1255"/>
      <c r="AN6" s="1255"/>
      <c r="AO6" s="1255"/>
      <c r="AP6" s="1255"/>
      <c r="AQ6" s="1255"/>
      <c r="AR6" s="1255"/>
      <c r="AS6" s="1255"/>
      <c r="AT6" s="1255"/>
      <c r="AU6" s="1255"/>
      <c r="AV6" s="1255"/>
      <c r="AW6" s="1255"/>
      <c r="AX6" s="1255"/>
      <c r="AY6" s="1255"/>
      <c r="AZ6" s="1255"/>
      <c r="BA6" s="1255"/>
      <c r="BB6" s="1255"/>
      <c r="BC6" s="1255"/>
      <c r="BD6" s="1255"/>
      <c r="BE6" s="1255"/>
      <c r="BF6" s="1255"/>
      <c r="BG6" s="1255"/>
      <c r="BH6" s="1255"/>
      <c r="BI6" s="1255"/>
      <c r="BJ6" s="1255"/>
      <c r="BK6" s="1255"/>
      <c r="BL6" s="1255"/>
      <c r="BM6" s="1255"/>
      <c r="BN6" s="1255"/>
      <c r="BO6" s="1255"/>
      <c r="BP6" s="1255"/>
      <c r="BQ6" s="1255"/>
      <c r="BR6" s="1255"/>
      <c r="BS6" s="1255"/>
      <c r="BT6" s="1255"/>
      <c r="BU6" s="1255"/>
      <c r="BV6" s="1255"/>
      <c r="BW6" s="1255"/>
      <c r="BX6" s="1255"/>
      <c r="BY6" s="1255"/>
      <c r="BZ6" s="1255"/>
      <c r="CA6" s="1255"/>
      <c r="CB6" s="1255"/>
      <c r="CC6" s="1255"/>
      <c r="CD6" s="1255"/>
      <c r="CE6" s="1255"/>
      <c r="CF6" s="1255"/>
      <c r="CG6" s="1255"/>
      <c r="CH6" s="1255"/>
      <c r="CI6" s="1255"/>
      <c r="CJ6" s="1255"/>
      <c r="CK6" s="1255"/>
      <c r="CL6" s="1255"/>
      <c r="CM6" s="1255"/>
      <c r="CN6" s="1255"/>
      <c r="CO6" s="1255"/>
      <c r="CP6" s="1255"/>
      <c r="CQ6" s="1255"/>
      <c r="CR6" s="1255"/>
      <c r="CS6" s="1255"/>
      <c r="CT6" s="1255"/>
      <c r="CU6" s="1255"/>
      <c r="CV6" s="1255"/>
      <c r="CW6" s="1255"/>
      <c r="CX6" s="1255"/>
      <c r="CY6" s="1255"/>
      <c r="CZ6" s="1255"/>
      <c r="DA6" s="1255"/>
      <c r="DB6" s="1255"/>
      <c r="DC6" s="1255"/>
      <c r="DD6" s="1255"/>
      <c r="DE6" s="1255"/>
      <c r="DF6" s="1255"/>
      <c r="DG6" s="1255"/>
      <c r="DH6" s="1255"/>
      <c r="DI6" s="1255"/>
      <c r="DJ6" s="1255"/>
      <c r="DK6" s="1255"/>
      <c r="DL6" s="1255"/>
      <c r="DM6" s="1255"/>
      <c r="DN6" s="1255"/>
      <c r="DO6" s="1255"/>
      <c r="DP6" s="1255"/>
      <c r="DQ6" s="1255"/>
      <c r="DR6" s="1255"/>
      <c r="DS6" s="1255"/>
      <c r="DT6" s="1255"/>
      <c r="DU6" s="1255"/>
      <c r="DV6" s="1255"/>
      <c r="DW6" s="1255"/>
      <c r="DX6" s="1255"/>
      <c r="DY6" s="1255"/>
      <c r="DZ6" s="1255"/>
      <c r="EA6" s="1255"/>
      <c r="EB6" s="1255"/>
      <c r="EC6" s="1255"/>
      <c r="ED6" s="1255"/>
      <c r="EE6" s="1255"/>
      <c r="EF6" s="1255"/>
      <c r="EG6" s="1255"/>
      <c r="EH6" s="1255"/>
      <c r="EI6" s="1255"/>
      <c r="EJ6" s="1255"/>
      <c r="EK6" s="1255"/>
      <c r="EL6" s="1255"/>
      <c r="EM6" s="1255"/>
      <c r="EN6" s="1255"/>
      <c r="EO6" s="1255"/>
      <c r="EP6" s="1255"/>
      <c r="EQ6" s="1255"/>
      <c r="ER6" s="1255"/>
      <c r="ES6" s="1255"/>
      <c r="ET6" s="1255"/>
      <c r="EU6" s="1255"/>
      <c r="EV6" s="1255"/>
      <c r="EW6" s="1255"/>
      <c r="EX6" s="1255"/>
      <c r="EY6" s="1255"/>
      <c r="EZ6" s="1255"/>
      <c r="FA6" s="1255"/>
      <c r="FB6" s="1255"/>
      <c r="FC6" s="1255"/>
      <c r="FD6" s="1255"/>
      <c r="FE6" s="1255"/>
      <c r="FF6" s="1255"/>
      <c r="FG6" s="1255"/>
      <c r="FH6" s="1255"/>
      <c r="FI6" s="1255"/>
      <c r="FJ6" s="1255"/>
      <c r="FK6" s="1255"/>
      <c r="FL6" s="1255"/>
      <c r="FM6" s="1255"/>
      <c r="FN6" s="1255"/>
      <c r="FO6" s="1255"/>
      <c r="FP6" s="1255"/>
      <c r="FQ6" s="1255"/>
      <c r="FR6" s="1255"/>
      <c r="FS6" s="1255"/>
      <c r="FT6" s="1255"/>
      <c r="FU6" s="1255"/>
      <c r="FV6" s="1255"/>
      <c r="FW6" s="1255"/>
      <c r="FX6" s="1255"/>
      <c r="FY6" s="1255"/>
      <c r="FZ6" s="1255"/>
      <c r="GA6" s="1255"/>
      <c r="GB6" s="1255"/>
      <c r="GC6" s="1255"/>
      <c r="GD6" s="1255"/>
      <c r="GE6" s="1255"/>
      <c r="GF6" s="1255"/>
      <c r="GG6" s="1255"/>
      <c r="GH6" s="1255"/>
      <c r="GI6" s="1255"/>
      <c r="GJ6" s="1255"/>
      <c r="GK6" s="1255"/>
      <c r="GL6" s="1255"/>
      <c r="GM6" s="1255"/>
      <c r="GN6" s="1255"/>
      <c r="GO6" s="1255"/>
      <c r="GP6" s="1255"/>
      <c r="GQ6" s="1255"/>
      <c r="GR6" s="1255"/>
      <c r="GS6" s="1255"/>
      <c r="GT6" s="1255"/>
      <c r="GU6" s="1255"/>
      <c r="GV6" s="1255"/>
      <c r="GW6" s="1255"/>
      <c r="GX6" s="1255"/>
      <c r="GY6" s="1255"/>
      <c r="GZ6" s="1255"/>
      <c r="HA6" s="1255"/>
      <c r="HB6" s="1255"/>
      <c r="HC6" s="1255"/>
      <c r="HD6" s="1255"/>
      <c r="HE6" s="1255"/>
      <c r="HF6" s="1255"/>
      <c r="HG6" s="1255"/>
      <c r="HH6" s="1255"/>
      <c r="HI6" s="1255"/>
      <c r="HJ6" s="1255"/>
      <c r="HK6" s="1255"/>
      <c r="HL6" s="1255"/>
      <c r="HM6" s="1255"/>
      <c r="HN6" s="1255"/>
      <c r="HO6" s="1255"/>
      <c r="HP6" s="1255"/>
      <c r="HQ6" s="1255"/>
      <c r="HR6" s="1255"/>
      <c r="HS6" s="1255"/>
      <c r="HT6" s="1255"/>
      <c r="HU6" s="1255"/>
      <c r="HV6" s="1255"/>
      <c r="HW6" s="1255"/>
      <c r="HX6" s="1255"/>
      <c r="HY6" s="1255"/>
      <c r="HZ6" s="1255"/>
      <c r="IA6" s="1255"/>
      <c r="IB6" s="1255"/>
      <c r="IC6" s="1255"/>
      <c r="ID6" s="1255"/>
      <c r="IE6" s="1255"/>
      <c r="IF6" s="1255"/>
      <c r="IG6" s="1255"/>
      <c r="IH6" s="1255"/>
      <c r="II6" s="1255"/>
      <c r="IJ6" s="1255"/>
      <c r="IK6" s="1255"/>
      <c r="IL6" s="1255"/>
      <c r="IM6" s="1255"/>
      <c r="IN6" s="1255"/>
      <c r="IO6" s="1255"/>
      <c r="IP6" s="1255"/>
      <c r="IQ6" s="1255"/>
      <c r="IR6" s="1255"/>
      <c r="IS6" s="1255"/>
      <c r="IT6" s="1255"/>
      <c r="IU6" s="1255"/>
      <c r="IV6" s="1255"/>
      <c r="IW6" s="1255"/>
      <c r="IX6" s="1255"/>
      <c r="IY6" s="1255"/>
      <c r="IZ6" s="1255"/>
      <c r="JA6" s="1255"/>
      <c r="JB6" s="1255"/>
      <c r="JC6" s="1255"/>
      <c r="JD6" s="1255"/>
      <c r="JE6" s="1255"/>
      <c r="JF6" s="1255"/>
      <c r="JG6" s="1255"/>
      <c r="JH6" s="1255"/>
      <c r="JI6" s="1255"/>
      <c r="JJ6" s="1255"/>
      <c r="JK6" s="1255"/>
      <c r="JL6" s="1255"/>
      <c r="JM6" s="1255"/>
      <c r="JN6" s="1255"/>
      <c r="JO6" s="1255"/>
      <c r="JP6" s="1255"/>
      <c r="JQ6" s="1255"/>
      <c r="JR6" s="1255"/>
      <c r="JS6" s="1255"/>
      <c r="JT6" s="1255"/>
      <c r="JU6" s="1255"/>
      <c r="JV6" s="1255"/>
      <c r="JW6" s="1255"/>
      <c r="JX6" s="1255"/>
      <c r="JY6" s="1255"/>
      <c r="JZ6" s="1255"/>
      <c r="KA6" s="1255"/>
      <c r="KB6" s="1255"/>
      <c r="KC6" s="1255"/>
      <c r="KD6" s="1255"/>
      <c r="KE6" s="1255"/>
      <c r="KF6" s="1255"/>
      <c r="KG6" s="1255"/>
      <c r="KH6" s="1255"/>
      <c r="KI6" s="1255"/>
      <c r="KJ6" s="1255"/>
      <c r="KK6" s="1255"/>
      <c r="KL6" s="1255"/>
      <c r="KM6" s="1255"/>
      <c r="KN6" s="1255"/>
      <c r="KO6" s="1255"/>
      <c r="KP6" s="1255"/>
      <c r="KQ6" s="1255"/>
      <c r="KR6" s="1255"/>
      <c r="KS6" s="1255"/>
      <c r="KT6" s="1255"/>
      <c r="KU6" s="1255"/>
      <c r="KV6" s="1255"/>
      <c r="KW6" s="1255"/>
      <c r="KX6" s="1255"/>
      <c r="KY6" s="1255"/>
      <c r="KZ6" s="1255"/>
      <c r="LA6" s="1255"/>
      <c r="LB6" s="1255"/>
      <c r="LC6" s="1255"/>
      <c r="LD6" s="1255"/>
      <c r="LE6" s="1255"/>
      <c r="LF6" s="1255"/>
      <c r="LG6" s="1255"/>
      <c r="LH6" s="1255"/>
      <c r="LI6" s="1255"/>
      <c r="LJ6" s="1255"/>
      <c r="LK6" s="1255"/>
      <c r="LL6" s="1255"/>
      <c r="LM6" s="1255"/>
      <c r="LN6" s="1255"/>
      <c r="LO6" s="1255"/>
      <c r="LP6" s="1255"/>
      <c r="LQ6" s="1255"/>
      <c r="LR6" s="1255"/>
      <c r="LS6" s="1255"/>
      <c r="LT6" s="1255"/>
      <c r="LU6" s="1255"/>
      <c r="LV6" s="1255"/>
      <c r="LW6" s="1255"/>
      <c r="LX6" s="1255"/>
      <c r="LY6" s="1255"/>
      <c r="LZ6" s="1255"/>
      <c r="MA6" s="1255"/>
      <c r="MB6" s="1255"/>
      <c r="MC6" s="1255"/>
      <c r="MD6" s="1255"/>
      <c r="ME6" s="1255"/>
      <c r="MF6" s="1255"/>
      <c r="MG6" s="1255"/>
      <c r="MH6" s="1255"/>
      <c r="MI6" s="1255"/>
      <c r="MJ6" s="1255"/>
      <c r="MK6" s="1255"/>
      <c r="ML6" s="1255"/>
      <c r="MM6" s="1255"/>
      <c r="MN6" s="1255"/>
      <c r="MO6" s="1255"/>
      <c r="MP6" s="1255"/>
      <c r="MQ6" s="1255"/>
      <c r="MR6" s="1255"/>
      <c r="MS6" s="1255"/>
      <c r="MT6" s="1255"/>
      <c r="MU6" s="1255"/>
      <c r="MV6" s="1255"/>
      <c r="MW6" s="1255"/>
      <c r="MX6" s="1255"/>
      <c r="MY6" s="1255"/>
      <c r="MZ6" s="1255"/>
      <c r="NA6" s="1255"/>
      <c r="NB6" s="1255"/>
      <c r="NC6" s="1255"/>
      <c r="ND6" s="1255"/>
      <c r="NE6" s="1255"/>
      <c r="NF6" s="1255"/>
      <c r="NG6" s="1255"/>
      <c r="NH6" s="1255"/>
      <c r="NI6" s="1255"/>
      <c r="NJ6" s="1255"/>
      <c r="NK6" s="1255"/>
      <c r="NL6" s="1255"/>
      <c r="NM6" s="1255"/>
      <c r="NN6" s="1255"/>
      <c r="NO6" s="140"/>
      <c r="NP6" s="140"/>
      <c r="NQ6" s="140"/>
      <c r="NR6" s="140"/>
      <c r="NS6" s="140"/>
      <c r="NT6" s="140"/>
      <c r="NU6" s="140"/>
      <c r="NV6" s="140"/>
      <c r="NW6" s="140"/>
      <c r="NX6" s="140"/>
      <c r="NY6" s="140"/>
      <c r="NZ6" s="140"/>
      <c r="OA6" s="140"/>
      <c r="OB6" s="140"/>
      <c r="OC6" s="140"/>
      <c r="OD6" s="140"/>
      <c r="OE6" s="140"/>
      <c r="OF6" s="140"/>
      <c r="OG6" s="140"/>
      <c r="OH6" s="140"/>
      <c r="OI6" s="140"/>
      <c r="OJ6" s="140"/>
      <c r="OK6" s="140"/>
      <c r="OL6" s="140"/>
      <c r="OM6" s="140"/>
      <c r="ON6" s="140"/>
      <c r="OO6" s="140"/>
      <c r="OP6" s="140"/>
      <c r="OQ6" s="140"/>
      <c r="OR6" s="140"/>
      <c r="OS6" s="140"/>
      <c r="OT6" s="140"/>
      <c r="OU6" s="140"/>
      <c r="OV6" s="140"/>
      <c r="OW6" s="140"/>
      <c r="OX6" s="140"/>
      <c r="OY6" s="140"/>
      <c r="OZ6" s="140"/>
      <c r="PA6" s="140"/>
      <c r="PB6" s="140"/>
      <c r="PC6" s="140"/>
      <c r="PD6" s="140"/>
      <c r="PE6" s="140"/>
      <c r="PF6" s="140"/>
      <c r="PG6" s="140"/>
      <c r="PH6" s="140"/>
      <c r="PI6" s="140"/>
      <c r="PJ6" s="140"/>
      <c r="PK6" s="140"/>
      <c r="PL6" s="140"/>
      <c r="PM6" s="140"/>
      <c r="PN6" s="140"/>
      <c r="PO6" s="140"/>
      <c r="PP6" s="140"/>
      <c r="PQ6" s="140"/>
      <c r="PR6" s="140"/>
      <c r="PS6" s="140"/>
      <c r="PT6" s="140"/>
      <c r="PU6" s="140"/>
      <c r="PV6" s="140"/>
      <c r="PW6" s="140"/>
      <c r="PX6" s="140"/>
      <c r="PY6" s="140"/>
      <c r="PZ6" s="140"/>
      <c r="QA6" s="140"/>
      <c r="QB6" s="140"/>
      <c r="QC6" s="140"/>
      <c r="QD6" s="140"/>
      <c r="QE6" s="140"/>
      <c r="QF6" s="140"/>
      <c r="QG6" s="140"/>
      <c r="QH6" s="140"/>
      <c r="QI6" s="140"/>
      <c r="QJ6" s="140"/>
      <c r="QK6" s="140"/>
      <c r="QL6" s="140"/>
      <c r="QM6" s="140"/>
      <c r="QN6" s="140"/>
      <c r="QO6" s="140"/>
      <c r="QP6" s="140"/>
      <c r="QQ6" s="140"/>
      <c r="QR6" s="140"/>
      <c r="QS6" s="140"/>
      <c r="QT6" s="140"/>
      <c r="QU6" s="140"/>
      <c r="QV6" s="140"/>
      <c r="QW6" s="140"/>
      <c r="QX6" s="140"/>
      <c r="QY6" s="140"/>
      <c r="QZ6" s="140"/>
      <c r="RA6" s="140"/>
      <c r="RB6" s="140"/>
      <c r="RC6" s="140"/>
      <c r="RD6" s="140"/>
      <c r="RE6" s="140"/>
      <c r="RF6" s="140"/>
      <c r="RG6" s="140"/>
      <c r="RH6" s="140"/>
      <c r="RI6" s="140"/>
      <c r="RJ6" s="140"/>
      <c r="RK6" s="140"/>
      <c r="RL6" s="140"/>
      <c r="RM6" s="140"/>
      <c r="RN6" s="140"/>
      <c r="RO6" s="140"/>
      <c r="RP6" s="140"/>
      <c r="RQ6" s="140"/>
      <c r="RR6" s="140"/>
      <c r="RS6" s="140"/>
      <c r="RT6" s="140"/>
      <c r="RU6" s="140"/>
      <c r="RV6" s="140"/>
      <c r="RW6" s="140"/>
      <c r="RX6" s="140"/>
      <c r="RY6" s="140"/>
      <c r="RZ6" s="140"/>
      <c r="SA6" s="140"/>
      <c r="SB6" s="140"/>
      <c r="SC6" s="140"/>
      <c r="SD6" s="140"/>
      <c r="SE6" s="140"/>
      <c r="SF6" s="140"/>
      <c r="SG6" s="140"/>
      <c r="SH6" s="140"/>
      <c r="SI6" s="140"/>
      <c r="SJ6" s="140"/>
      <c r="SK6" s="140"/>
      <c r="SL6" s="140"/>
      <c r="SM6" s="140"/>
      <c r="SN6" s="140"/>
      <c r="SO6" s="140"/>
      <c r="SP6" s="140"/>
      <c r="SQ6" s="140"/>
      <c r="SR6" s="140"/>
      <c r="SS6" s="140"/>
      <c r="ST6" s="140"/>
      <c r="SU6" s="140"/>
      <c r="SV6" s="140"/>
      <c r="SW6" s="140"/>
      <c r="SX6" s="140"/>
      <c r="SY6" s="140"/>
      <c r="SZ6" s="140"/>
      <c r="TA6" s="140"/>
      <c r="TB6" s="140"/>
      <c r="TC6" s="140"/>
      <c r="TD6" s="140"/>
      <c r="TE6" s="140"/>
      <c r="TF6" s="140"/>
      <c r="TG6" s="140"/>
      <c r="TH6" s="140"/>
      <c r="TI6" s="140"/>
      <c r="TJ6" s="140"/>
      <c r="TK6" s="140"/>
      <c r="TL6" s="140"/>
      <c r="TM6" s="140"/>
      <c r="TN6" s="140"/>
      <c r="TO6" s="140"/>
      <c r="TP6" s="140"/>
      <c r="TQ6" s="140"/>
      <c r="TR6" s="140"/>
      <c r="TS6" s="140"/>
      <c r="TT6" s="140"/>
      <c r="TU6" s="140"/>
      <c r="TV6" s="140"/>
      <c r="TW6" s="140"/>
      <c r="TX6" s="140"/>
      <c r="TY6" s="140"/>
      <c r="TZ6" s="140"/>
      <c r="UA6" s="140"/>
      <c r="UB6" s="140"/>
      <c r="UC6" s="140"/>
      <c r="UD6" s="140"/>
      <c r="UE6" s="140"/>
      <c r="UF6" s="140"/>
      <c r="UG6" s="140"/>
      <c r="UH6" s="140"/>
      <c r="UI6" s="140"/>
      <c r="UJ6" s="140"/>
      <c r="UK6" s="140"/>
      <c r="UL6" s="140"/>
      <c r="UM6" s="140"/>
      <c r="UN6" s="140"/>
      <c r="UO6" s="140"/>
      <c r="UP6" s="140"/>
      <c r="UQ6" s="140"/>
    </row>
    <row r="7" spans="1:564" s="141" customFormat="1" ht="12" customHeight="1" thickTop="1" thickBot="1" x14ac:dyDescent="0.25">
      <c r="A7" s="1263" t="s">
        <v>406</v>
      </c>
      <c r="B7" s="1264"/>
      <c r="C7" s="1264"/>
      <c r="D7" s="1265"/>
      <c r="E7" s="1272" t="s">
        <v>405</v>
      </c>
      <c r="F7" s="1274">
        <v>2012</v>
      </c>
      <c r="G7" s="1275"/>
      <c r="H7" s="1304" t="s">
        <v>110</v>
      </c>
      <c r="I7" s="1305"/>
      <c r="J7" s="1305"/>
      <c r="K7" s="1305"/>
      <c r="L7" s="1305"/>
      <c r="M7" s="1305"/>
      <c r="N7" s="1305"/>
      <c r="O7" s="1305"/>
      <c r="P7" s="1305"/>
      <c r="Q7" s="1305"/>
      <c r="R7" s="1305"/>
      <c r="S7" s="1305"/>
      <c r="T7" s="1305"/>
      <c r="U7" s="1305"/>
      <c r="V7" s="1305"/>
      <c r="W7" s="1305"/>
      <c r="X7" s="1305"/>
      <c r="Y7" s="1305"/>
      <c r="Z7" s="1305"/>
      <c r="AA7" s="1305"/>
      <c r="AB7" s="1305"/>
      <c r="AC7" s="1305"/>
      <c r="AD7" s="1305"/>
      <c r="AE7" s="1305"/>
      <c r="AF7" s="1305"/>
      <c r="AG7" s="1305"/>
      <c r="AH7" s="1305"/>
      <c r="AI7" s="1305"/>
      <c r="AJ7" s="1305"/>
      <c r="AK7" s="1306"/>
      <c r="AL7" s="1307" t="s">
        <v>111</v>
      </c>
      <c r="AM7" s="1308"/>
      <c r="AN7" s="1308"/>
      <c r="AO7" s="1308"/>
      <c r="AP7" s="1308"/>
      <c r="AQ7" s="1308"/>
      <c r="AR7" s="1308"/>
      <c r="AS7" s="1308"/>
      <c r="AT7" s="1308"/>
      <c r="AU7" s="1308"/>
      <c r="AV7" s="1308"/>
      <c r="AW7" s="1308"/>
      <c r="AX7" s="1308"/>
      <c r="AY7" s="1308"/>
      <c r="AZ7" s="1308"/>
      <c r="BA7" s="1308"/>
      <c r="BB7" s="1308"/>
      <c r="BC7" s="1308"/>
      <c r="BD7" s="1308"/>
      <c r="BE7" s="1308"/>
      <c r="BF7" s="1308"/>
      <c r="BG7" s="1308"/>
      <c r="BH7" s="1308"/>
      <c r="BI7" s="1308"/>
      <c r="BJ7" s="1308"/>
      <c r="BK7" s="1308"/>
      <c r="BL7" s="1308"/>
      <c r="BM7" s="1308"/>
      <c r="BN7" s="1309"/>
      <c r="BO7" s="1304" t="s">
        <v>112</v>
      </c>
      <c r="BP7" s="1305"/>
      <c r="BQ7" s="1305"/>
      <c r="BR7" s="1305"/>
      <c r="BS7" s="1305"/>
      <c r="BT7" s="1305"/>
      <c r="BU7" s="1305"/>
      <c r="BV7" s="1305"/>
      <c r="BW7" s="1305"/>
      <c r="BX7" s="1305"/>
      <c r="BY7" s="1305"/>
      <c r="BZ7" s="1305"/>
      <c r="CA7" s="1305"/>
      <c r="CB7" s="1305"/>
      <c r="CC7" s="1305"/>
      <c r="CD7" s="1305"/>
      <c r="CE7" s="1305"/>
      <c r="CF7" s="1305"/>
      <c r="CG7" s="1305"/>
      <c r="CH7" s="1305"/>
      <c r="CI7" s="1305"/>
      <c r="CJ7" s="1305"/>
      <c r="CK7" s="1305"/>
      <c r="CL7" s="1305"/>
      <c r="CM7" s="1305"/>
      <c r="CN7" s="1305"/>
      <c r="CO7" s="1305"/>
      <c r="CP7" s="1305"/>
      <c r="CQ7" s="1305"/>
      <c r="CR7" s="1305"/>
      <c r="CS7" s="1306"/>
      <c r="CT7" s="1301" t="s">
        <v>113</v>
      </c>
      <c r="CU7" s="1302"/>
      <c r="CV7" s="1302"/>
      <c r="CW7" s="1302"/>
      <c r="CX7" s="1302"/>
      <c r="CY7" s="1302"/>
      <c r="CZ7" s="1302"/>
      <c r="DA7" s="1302"/>
      <c r="DB7" s="1302"/>
      <c r="DC7" s="1302"/>
      <c r="DD7" s="1302"/>
      <c r="DE7" s="1302"/>
      <c r="DF7" s="1302"/>
      <c r="DG7" s="1302"/>
      <c r="DH7" s="1302"/>
      <c r="DI7" s="1302"/>
      <c r="DJ7" s="1302"/>
      <c r="DK7" s="1302"/>
      <c r="DL7" s="1302"/>
      <c r="DM7" s="1302"/>
      <c r="DN7" s="1302"/>
      <c r="DO7" s="1302"/>
      <c r="DP7" s="1302"/>
      <c r="DQ7" s="1302"/>
      <c r="DR7" s="1302"/>
      <c r="DS7" s="1302"/>
      <c r="DT7" s="1302"/>
      <c r="DU7" s="1302"/>
      <c r="DV7" s="1302"/>
      <c r="DW7" s="1303"/>
      <c r="DX7" s="1298" t="s">
        <v>114</v>
      </c>
      <c r="DY7" s="1299"/>
      <c r="DZ7" s="1299"/>
      <c r="EA7" s="1299"/>
      <c r="EB7" s="1299"/>
      <c r="EC7" s="1299"/>
      <c r="ED7" s="1299"/>
      <c r="EE7" s="1299"/>
      <c r="EF7" s="1299"/>
      <c r="EG7" s="1299"/>
      <c r="EH7" s="1299"/>
      <c r="EI7" s="1299"/>
      <c r="EJ7" s="1299"/>
      <c r="EK7" s="1299"/>
      <c r="EL7" s="1299"/>
      <c r="EM7" s="1299"/>
      <c r="EN7" s="1299"/>
      <c r="EO7" s="1299"/>
      <c r="EP7" s="1299"/>
      <c r="EQ7" s="1299"/>
      <c r="ER7" s="1299"/>
      <c r="ES7" s="1299"/>
      <c r="ET7" s="1299"/>
      <c r="EU7" s="1299"/>
      <c r="EV7" s="1299"/>
      <c r="EW7" s="1299"/>
      <c r="EX7" s="1299"/>
      <c r="EY7" s="1299"/>
      <c r="EZ7" s="1299"/>
      <c r="FA7" s="1299"/>
      <c r="FB7" s="1300"/>
      <c r="FC7" s="1301" t="s">
        <v>115</v>
      </c>
      <c r="FD7" s="1302"/>
      <c r="FE7" s="1302"/>
      <c r="FF7" s="1302"/>
      <c r="FG7" s="1302"/>
      <c r="FH7" s="1302"/>
      <c r="FI7" s="1302"/>
      <c r="FJ7" s="1302"/>
      <c r="FK7" s="1302"/>
      <c r="FL7" s="1302"/>
      <c r="FM7" s="1302"/>
      <c r="FN7" s="1302"/>
      <c r="FO7" s="1302"/>
      <c r="FP7" s="1302"/>
      <c r="FQ7" s="1302"/>
      <c r="FR7" s="1302"/>
      <c r="FS7" s="1302"/>
      <c r="FT7" s="1302"/>
      <c r="FU7" s="1302"/>
      <c r="FV7" s="1302"/>
      <c r="FW7" s="1302"/>
      <c r="FX7" s="1302"/>
      <c r="FY7" s="1302"/>
      <c r="FZ7" s="1302"/>
      <c r="GA7" s="1302"/>
      <c r="GB7" s="1302"/>
      <c r="GC7" s="1302"/>
      <c r="GD7" s="1302"/>
      <c r="GE7" s="1302"/>
      <c r="GF7" s="1303"/>
      <c r="GG7" s="1298" t="s">
        <v>116</v>
      </c>
      <c r="GH7" s="1299"/>
      <c r="GI7" s="1299"/>
      <c r="GJ7" s="1299"/>
      <c r="GK7" s="1299"/>
      <c r="GL7" s="1299"/>
      <c r="GM7" s="1299"/>
      <c r="GN7" s="1299"/>
      <c r="GO7" s="1299"/>
      <c r="GP7" s="1299"/>
      <c r="GQ7" s="1299"/>
      <c r="GR7" s="1299"/>
      <c r="GS7" s="1299"/>
      <c r="GT7" s="1299"/>
      <c r="GU7" s="1299"/>
      <c r="GV7" s="1299"/>
      <c r="GW7" s="1299"/>
      <c r="GX7" s="1299"/>
      <c r="GY7" s="1299"/>
      <c r="GZ7" s="1299"/>
      <c r="HA7" s="1299"/>
      <c r="HB7" s="1299"/>
      <c r="HC7" s="1299"/>
      <c r="HD7" s="1299"/>
      <c r="HE7" s="1299"/>
      <c r="HF7" s="1299"/>
      <c r="HG7" s="1299"/>
      <c r="HH7" s="1299"/>
      <c r="HI7" s="1299"/>
      <c r="HJ7" s="1299"/>
      <c r="HK7" s="1300"/>
      <c r="HL7" s="1301" t="s">
        <v>117</v>
      </c>
      <c r="HM7" s="1302"/>
      <c r="HN7" s="1302"/>
      <c r="HO7" s="1302"/>
      <c r="HP7" s="1302"/>
      <c r="HQ7" s="1302"/>
      <c r="HR7" s="1302"/>
      <c r="HS7" s="1302"/>
      <c r="HT7" s="1302"/>
      <c r="HU7" s="1302"/>
      <c r="HV7" s="1302"/>
      <c r="HW7" s="1302"/>
      <c r="HX7" s="1302"/>
      <c r="HY7" s="1302"/>
      <c r="HZ7" s="1302"/>
      <c r="IA7" s="1302"/>
      <c r="IB7" s="1302"/>
      <c r="IC7" s="1302"/>
      <c r="ID7" s="1302"/>
      <c r="IE7" s="1302"/>
      <c r="IF7" s="1302"/>
      <c r="IG7" s="1302"/>
      <c r="IH7" s="1302"/>
      <c r="II7" s="1302"/>
      <c r="IJ7" s="1302"/>
      <c r="IK7" s="1302"/>
      <c r="IL7" s="1302"/>
      <c r="IM7" s="1302"/>
      <c r="IN7" s="1302"/>
      <c r="IO7" s="1302"/>
      <c r="IP7" s="1303"/>
      <c r="IQ7" s="1298" t="s">
        <v>118</v>
      </c>
      <c r="IR7" s="1299"/>
      <c r="IS7" s="1299"/>
      <c r="IT7" s="1299"/>
      <c r="IU7" s="1299"/>
      <c r="IV7" s="1299"/>
      <c r="IW7" s="1299"/>
      <c r="IX7" s="1299"/>
      <c r="IY7" s="1299"/>
      <c r="IZ7" s="1299"/>
      <c r="JA7" s="1299"/>
      <c r="JB7" s="1299"/>
      <c r="JC7" s="1299"/>
      <c r="JD7" s="1299"/>
      <c r="JE7" s="1299"/>
      <c r="JF7" s="1299"/>
      <c r="JG7" s="1299"/>
      <c r="JH7" s="1299"/>
      <c r="JI7" s="1299"/>
      <c r="JJ7" s="1299"/>
      <c r="JK7" s="1299"/>
      <c r="JL7" s="1299"/>
      <c r="JM7" s="1299"/>
      <c r="JN7" s="1299"/>
      <c r="JO7" s="1299"/>
      <c r="JP7" s="1299"/>
      <c r="JQ7" s="1299"/>
      <c r="JR7" s="1299"/>
      <c r="JS7" s="1299"/>
      <c r="JT7" s="1300"/>
      <c r="JU7" s="1301" t="s">
        <v>119</v>
      </c>
      <c r="JV7" s="1302"/>
      <c r="JW7" s="1302"/>
      <c r="JX7" s="1302"/>
      <c r="JY7" s="1302"/>
      <c r="JZ7" s="1302"/>
      <c r="KA7" s="1302"/>
      <c r="KB7" s="1302"/>
      <c r="KC7" s="1302"/>
      <c r="KD7" s="1302"/>
      <c r="KE7" s="1302"/>
      <c r="KF7" s="1302"/>
      <c r="KG7" s="1302"/>
      <c r="KH7" s="1302"/>
      <c r="KI7" s="1302"/>
      <c r="KJ7" s="1302"/>
      <c r="KK7" s="1302"/>
      <c r="KL7" s="1302"/>
      <c r="KM7" s="1302"/>
      <c r="KN7" s="1302"/>
      <c r="KO7" s="1302"/>
      <c r="KP7" s="1302"/>
      <c r="KQ7" s="1302"/>
      <c r="KR7" s="1302"/>
      <c r="KS7" s="1302"/>
      <c r="KT7" s="1302"/>
      <c r="KU7" s="1302"/>
      <c r="KV7" s="1302"/>
      <c r="KW7" s="1302"/>
      <c r="KX7" s="1302"/>
      <c r="KY7" s="1302"/>
      <c r="KZ7" s="1298" t="s">
        <v>120</v>
      </c>
      <c r="LA7" s="1299"/>
      <c r="LB7" s="1299"/>
      <c r="LC7" s="1299"/>
      <c r="LD7" s="1299"/>
      <c r="LE7" s="1299"/>
      <c r="LF7" s="1299"/>
      <c r="LG7" s="1299"/>
      <c r="LH7" s="1299"/>
      <c r="LI7" s="1299"/>
      <c r="LJ7" s="1299"/>
      <c r="LK7" s="1299"/>
      <c r="LL7" s="1299"/>
      <c r="LM7" s="1299"/>
      <c r="LN7" s="1299"/>
      <c r="LO7" s="1299"/>
      <c r="LP7" s="1299"/>
      <c r="LQ7" s="1299"/>
      <c r="LR7" s="1299"/>
      <c r="LS7" s="1299"/>
      <c r="LT7" s="1299"/>
      <c r="LU7" s="1299"/>
      <c r="LV7" s="1299"/>
      <c r="LW7" s="1299"/>
      <c r="LX7" s="1299"/>
      <c r="LY7" s="1299"/>
      <c r="LZ7" s="1299"/>
      <c r="MA7" s="1299"/>
      <c r="MB7" s="1299"/>
      <c r="MC7" s="1300"/>
      <c r="MD7" s="1301" t="s">
        <v>121</v>
      </c>
      <c r="ME7" s="1302"/>
      <c r="MF7" s="1302"/>
      <c r="MG7" s="1302"/>
      <c r="MH7" s="1302"/>
      <c r="MI7" s="1302"/>
      <c r="MJ7" s="1302"/>
      <c r="MK7" s="1302"/>
      <c r="ML7" s="1302"/>
      <c r="MM7" s="1302"/>
      <c r="MN7" s="1302"/>
      <c r="MO7" s="1302"/>
      <c r="MP7" s="1302"/>
      <c r="MQ7" s="1302"/>
      <c r="MR7" s="1302"/>
      <c r="MS7" s="1302"/>
      <c r="MT7" s="1302"/>
      <c r="MU7" s="1302"/>
      <c r="MV7" s="1302"/>
      <c r="MW7" s="1302"/>
      <c r="MX7" s="1302"/>
      <c r="MY7" s="1302"/>
      <c r="MZ7" s="1302"/>
      <c r="NA7" s="1302"/>
      <c r="NB7" s="1302"/>
      <c r="NC7" s="1302"/>
      <c r="ND7" s="1302"/>
      <c r="NE7" s="1302"/>
      <c r="NF7" s="1302"/>
      <c r="NG7" s="1303"/>
      <c r="NH7" s="1279">
        <v>2014</v>
      </c>
      <c r="NI7" s="1280"/>
      <c r="NJ7" s="1280"/>
      <c r="NK7" s="1280"/>
      <c r="NL7" s="1280"/>
      <c r="NM7" s="1280"/>
      <c r="NN7" s="1281"/>
      <c r="NO7" s="140"/>
      <c r="NP7" s="140"/>
      <c r="NQ7" s="140"/>
      <c r="NR7" s="140"/>
      <c r="NS7" s="140"/>
      <c r="NT7" s="140"/>
      <c r="NU7" s="140"/>
      <c r="NV7" s="140"/>
      <c r="NW7" s="140"/>
      <c r="NX7" s="140"/>
      <c r="NY7" s="140"/>
      <c r="NZ7" s="140"/>
      <c r="OA7" s="140"/>
      <c r="OB7" s="140"/>
      <c r="OC7" s="140"/>
      <c r="OD7" s="140"/>
      <c r="OE7" s="140"/>
      <c r="OF7" s="140"/>
      <c r="OG7" s="140"/>
      <c r="OH7" s="140"/>
      <c r="OI7" s="140"/>
      <c r="OJ7" s="140"/>
      <c r="OK7" s="140"/>
      <c r="OL7" s="140"/>
      <c r="OM7" s="140"/>
      <c r="ON7" s="140"/>
      <c r="OO7" s="140"/>
      <c r="OP7" s="140"/>
      <c r="OQ7" s="140"/>
      <c r="OR7" s="140"/>
      <c r="OS7" s="140"/>
      <c r="OT7" s="140"/>
      <c r="OU7" s="140"/>
      <c r="OV7" s="140"/>
      <c r="OW7" s="140"/>
      <c r="OX7" s="140"/>
      <c r="OY7" s="140"/>
      <c r="OZ7" s="140"/>
      <c r="PA7" s="140"/>
      <c r="PB7" s="140"/>
      <c r="PC7" s="140"/>
      <c r="PD7" s="140"/>
      <c r="PE7" s="140"/>
      <c r="PF7" s="140"/>
      <c r="PG7" s="140"/>
      <c r="PH7" s="140"/>
      <c r="PI7" s="140"/>
      <c r="PJ7" s="140"/>
      <c r="PK7" s="140"/>
      <c r="PL7" s="140"/>
      <c r="PM7" s="140"/>
      <c r="PN7" s="140"/>
      <c r="PO7" s="140"/>
      <c r="PP7" s="140"/>
      <c r="PQ7" s="140"/>
      <c r="PR7" s="140"/>
      <c r="PS7" s="140"/>
      <c r="PT7" s="140"/>
      <c r="PU7" s="140"/>
      <c r="PV7" s="140"/>
      <c r="PW7" s="140"/>
      <c r="PX7" s="140"/>
      <c r="PY7" s="140"/>
      <c r="PZ7" s="140"/>
      <c r="QA7" s="140"/>
      <c r="QB7" s="140"/>
      <c r="QC7" s="140"/>
      <c r="QD7" s="140"/>
      <c r="QE7" s="140"/>
      <c r="QF7" s="140"/>
      <c r="QG7" s="140"/>
      <c r="QH7" s="140"/>
      <c r="QI7" s="140"/>
      <c r="QJ7" s="140"/>
      <c r="QK7" s="140"/>
      <c r="QL7" s="140"/>
      <c r="QM7" s="140"/>
      <c r="QN7" s="140"/>
      <c r="QO7" s="140"/>
      <c r="QP7" s="140"/>
      <c r="QQ7" s="140"/>
      <c r="QR7" s="140"/>
      <c r="QS7" s="140"/>
      <c r="QT7" s="140"/>
      <c r="QU7" s="140"/>
      <c r="QV7" s="140"/>
      <c r="QW7" s="140"/>
      <c r="QX7" s="140"/>
      <c r="QY7" s="140"/>
      <c r="QZ7" s="140"/>
      <c r="RA7" s="140"/>
      <c r="RB7" s="140"/>
      <c r="RC7" s="140"/>
      <c r="RD7" s="140"/>
      <c r="RE7" s="140"/>
      <c r="RF7" s="140"/>
      <c r="RG7" s="140"/>
      <c r="RH7" s="140"/>
      <c r="RI7" s="140"/>
      <c r="RJ7" s="140"/>
      <c r="RK7" s="140"/>
      <c r="RL7" s="140"/>
      <c r="RM7" s="140"/>
      <c r="RN7" s="140"/>
      <c r="RO7" s="140"/>
      <c r="RP7" s="140"/>
      <c r="RQ7" s="140"/>
      <c r="RR7" s="140"/>
      <c r="RS7" s="140"/>
      <c r="RT7" s="140"/>
      <c r="RU7" s="140"/>
      <c r="RV7" s="140"/>
      <c r="RW7" s="140"/>
      <c r="RX7" s="140"/>
      <c r="RY7" s="140"/>
      <c r="RZ7" s="140"/>
      <c r="SA7" s="140"/>
      <c r="SB7" s="140"/>
      <c r="SC7" s="140"/>
      <c r="SD7" s="140"/>
      <c r="SE7" s="140"/>
      <c r="SF7" s="140"/>
      <c r="SG7" s="140"/>
      <c r="SH7" s="140"/>
      <c r="SI7" s="140"/>
      <c r="SJ7" s="140"/>
      <c r="SK7" s="140"/>
      <c r="SL7" s="140"/>
      <c r="SM7" s="140"/>
      <c r="SN7" s="140"/>
      <c r="SO7" s="140"/>
      <c r="SP7" s="140"/>
      <c r="SQ7" s="140"/>
      <c r="SR7" s="140"/>
      <c r="SS7" s="140"/>
      <c r="ST7" s="140"/>
      <c r="SU7" s="140"/>
      <c r="SV7" s="140"/>
      <c r="SW7" s="140"/>
      <c r="SX7" s="140"/>
      <c r="SY7" s="140"/>
      <c r="SZ7" s="140"/>
      <c r="TA7" s="140"/>
      <c r="TB7" s="140"/>
      <c r="TC7" s="140"/>
      <c r="TD7" s="140"/>
      <c r="TE7" s="140"/>
      <c r="TF7" s="140"/>
      <c r="TG7" s="140"/>
      <c r="TH7" s="140"/>
      <c r="TI7" s="140"/>
      <c r="TJ7" s="140"/>
      <c r="TK7" s="140"/>
      <c r="TL7" s="140"/>
      <c r="TM7" s="140"/>
      <c r="TN7" s="140"/>
      <c r="TO7" s="140"/>
      <c r="TP7" s="140"/>
      <c r="TQ7" s="140"/>
      <c r="TR7" s="140"/>
      <c r="TS7" s="140"/>
      <c r="TT7" s="140"/>
      <c r="TU7" s="140"/>
      <c r="TV7" s="140"/>
      <c r="TW7" s="140"/>
      <c r="TX7" s="140"/>
      <c r="TY7" s="140"/>
      <c r="TZ7" s="140"/>
      <c r="UA7" s="140"/>
      <c r="UB7" s="140"/>
      <c r="UC7" s="140"/>
      <c r="UD7" s="140"/>
      <c r="UE7" s="140"/>
      <c r="UF7" s="140"/>
      <c r="UG7" s="140"/>
      <c r="UH7" s="140"/>
      <c r="UI7" s="140"/>
      <c r="UJ7" s="140"/>
      <c r="UK7" s="140"/>
      <c r="UL7" s="140"/>
      <c r="UM7" s="140"/>
      <c r="UN7" s="140"/>
      <c r="UO7" s="140"/>
      <c r="UP7" s="140"/>
      <c r="UQ7" s="140"/>
    </row>
    <row r="8" spans="1:564" s="141" customFormat="1" ht="12" customHeight="1" thickBot="1" x14ac:dyDescent="0.25">
      <c r="A8" s="1266"/>
      <c r="B8" s="1267"/>
      <c r="C8" s="1267"/>
      <c r="D8" s="1268"/>
      <c r="E8" s="1272"/>
      <c r="F8" s="1291" t="s">
        <v>65</v>
      </c>
      <c r="G8" s="1291"/>
      <c r="H8" s="1282" t="s">
        <v>66</v>
      </c>
      <c r="I8" s="1283"/>
      <c r="J8" s="1283"/>
      <c r="K8" s="1283"/>
      <c r="L8" s="1283"/>
      <c r="M8" s="1283"/>
      <c r="N8" s="1284"/>
      <c r="O8" s="1276" t="s">
        <v>67</v>
      </c>
      <c r="P8" s="1277"/>
      <c r="Q8" s="1277"/>
      <c r="R8" s="1277"/>
      <c r="S8" s="1277"/>
      <c r="T8" s="1277"/>
      <c r="U8" s="1278"/>
      <c r="V8" s="1282" t="s">
        <v>68</v>
      </c>
      <c r="W8" s="1283"/>
      <c r="X8" s="1283"/>
      <c r="Y8" s="1283"/>
      <c r="Z8" s="1283"/>
      <c r="AA8" s="1283"/>
      <c r="AB8" s="1284"/>
      <c r="AC8" s="1276" t="s">
        <v>69</v>
      </c>
      <c r="AD8" s="1277"/>
      <c r="AE8" s="1277"/>
      <c r="AF8" s="1277"/>
      <c r="AG8" s="1277"/>
      <c r="AH8" s="1277"/>
      <c r="AI8" s="1278"/>
      <c r="AJ8" s="1282" t="s">
        <v>122</v>
      </c>
      <c r="AK8" s="1283"/>
      <c r="AL8" s="1283"/>
      <c r="AM8" s="1283"/>
      <c r="AN8" s="1283"/>
      <c r="AO8" s="1283"/>
      <c r="AP8" s="1284"/>
      <c r="AQ8" s="1276" t="s">
        <v>123</v>
      </c>
      <c r="AR8" s="1277"/>
      <c r="AS8" s="1277"/>
      <c r="AT8" s="1277"/>
      <c r="AU8" s="1277"/>
      <c r="AV8" s="1277"/>
      <c r="AW8" s="1278"/>
      <c r="AX8" s="1282" t="s">
        <v>124</v>
      </c>
      <c r="AY8" s="1283"/>
      <c r="AZ8" s="1283"/>
      <c r="BA8" s="1283"/>
      <c r="BB8" s="1283"/>
      <c r="BC8" s="1283"/>
      <c r="BD8" s="1284"/>
      <c r="BE8" s="1276" t="s">
        <v>125</v>
      </c>
      <c r="BF8" s="1277"/>
      <c r="BG8" s="1277"/>
      <c r="BH8" s="1277"/>
      <c r="BI8" s="1277"/>
      <c r="BJ8" s="1277"/>
      <c r="BK8" s="1278"/>
      <c r="BL8" s="1282" t="s">
        <v>126</v>
      </c>
      <c r="BM8" s="1283"/>
      <c r="BN8" s="1283"/>
      <c r="BO8" s="1283"/>
      <c r="BP8" s="1283"/>
      <c r="BQ8" s="1283"/>
      <c r="BR8" s="1284"/>
      <c r="BS8" s="1276" t="s">
        <v>127</v>
      </c>
      <c r="BT8" s="1277"/>
      <c r="BU8" s="1277"/>
      <c r="BV8" s="1277"/>
      <c r="BW8" s="1277"/>
      <c r="BX8" s="1277"/>
      <c r="BY8" s="1278"/>
      <c r="BZ8" s="1282" t="s">
        <v>128</v>
      </c>
      <c r="CA8" s="1283"/>
      <c r="CB8" s="1283"/>
      <c r="CC8" s="1283"/>
      <c r="CD8" s="1283"/>
      <c r="CE8" s="1283"/>
      <c r="CF8" s="1284"/>
      <c r="CG8" s="1276" t="s">
        <v>129</v>
      </c>
      <c r="CH8" s="1277"/>
      <c r="CI8" s="1277"/>
      <c r="CJ8" s="1277"/>
      <c r="CK8" s="1277"/>
      <c r="CL8" s="1277"/>
      <c r="CM8" s="1278"/>
      <c r="CN8" s="1282" t="s">
        <v>130</v>
      </c>
      <c r="CO8" s="1283"/>
      <c r="CP8" s="1283"/>
      <c r="CQ8" s="1283"/>
      <c r="CR8" s="1283"/>
      <c r="CS8" s="1283"/>
      <c r="CT8" s="1284"/>
      <c r="CU8" s="1276" t="s">
        <v>131</v>
      </c>
      <c r="CV8" s="1277"/>
      <c r="CW8" s="1277"/>
      <c r="CX8" s="1277"/>
      <c r="CY8" s="1277"/>
      <c r="CZ8" s="1277"/>
      <c r="DA8" s="1278"/>
      <c r="DB8" s="1282" t="s">
        <v>132</v>
      </c>
      <c r="DC8" s="1283"/>
      <c r="DD8" s="1283"/>
      <c r="DE8" s="1283"/>
      <c r="DF8" s="1283"/>
      <c r="DG8" s="1283"/>
      <c r="DH8" s="1284"/>
      <c r="DI8" s="1276" t="s">
        <v>133</v>
      </c>
      <c r="DJ8" s="1277"/>
      <c r="DK8" s="1277"/>
      <c r="DL8" s="1277"/>
      <c r="DM8" s="1277"/>
      <c r="DN8" s="1277"/>
      <c r="DO8" s="1278"/>
      <c r="DP8" s="1282" t="s">
        <v>134</v>
      </c>
      <c r="DQ8" s="1283"/>
      <c r="DR8" s="1283"/>
      <c r="DS8" s="1283"/>
      <c r="DT8" s="1283"/>
      <c r="DU8" s="1283"/>
      <c r="DV8" s="1284"/>
      <c r="DW8" s="1285" t="s">
        <v>135</v>
      </c>
      <c r="DX8" s="1286"/>
      <c r="DY8" s="1286"/>
      <c r="DZ8" s="1286"/>
      <c r="EA8" s="1286"/>
      <c r="EB8" s="1286"/>
      <c r="EC8" s="1287"/>
      <c r="ED8" s="1282" t="s">
        <v>136</v>
      </c>
      <c r="EE8" s="1283"/>
      <c r="EF8" s="1283"/>
      <c r="EG8" s="1283"/>
      <c r="EH8" s="1283"/>
      <c r="EI8" s="1283"/>
      <c r="EJ8" s="1284"/>
      <c r="EK8" s="1276" t="s">
        <v>137</v>
      </c>
      <c r="EL8" s="1277"/>
      <c r="EM8" s="1277"/>
      <c r="EN8" s="1277"/>
      <c r="EO8" s="1277"/>
      <c r="EP8" s="1277"/>
      <c r="EQ8" s="1278"/>
      <c r="ER8" s="1282" t="s">
        <v>138</v>
      </c>
      <c r="ES8" s="1283"/>
      <c r="ET8" s="1283"/>
      <c r="EU8" s="1283"/>
      <c r="EV8" s="1283"/>
      <c r="EW8" s="1283"/>
      <c r="EX8" s="1284"/>
      <c r="EY8" s="1288" t="s">
        <v>139</v>
      </c>
      <c r="EZ8" s="1289"/>
      <c r="FA8" s="1289"/>
      <c r="FB8" s="1289"/>
      <c r="FC8" s="1289"/>
      <c r="FD8" s="1289"/>
      <c r="FE8" s="1290"/>
      <c r="FF8" s="1282" t="s">
        <v>140</v>
      </c>
      <c r="FG8" s="1283"/>
      <c r="FH8" s="1283"/>
      <c r="FI8" s="1283"/>
      <c r="FJ8" s="1283"/>
      <c r="FK8" s="1283"/>
      <c r="FL8" s="1284"/>
      <c r="FM8" s="1276" t="s">
        <v>141</v>
      </c>
      <c r="FN8" s="1277"/>
      <c r="FO8" s="1277"/>
      <c r="FP8" s="1277"/>
      <c r="FQ8" s="1277"/>
      <c r="FR8" s="1277"/>
      <c r="FS8" s="1278"/>
      <c r="FT8" s="1282" t="s">
        <v>142</v>
      </c>
      <c r="FU8" s="1283"/>
      <c r="FV8" s="1283"/>
      <c r="FW8" s="1283"/>
      <c r="FX8" s="1283"/>
      <c r="FY8" s="1283"/>
      <c r="FZ8" s="1284"/>
      <c r="GA8" s="1276" t="s">
        <v>143</v>
      </c>
      <c r="GB8" s="1277"/>
      <c r="GC8" s="1277"/>
      <c r="GD8" s="1277"/>
      <c r="GE8" s="1277"/>
      <c r="GF8" s="1277"/>
      <c r="GG8" s="1278"/>
      <c r="GH8" s="1282" t="s">
        <v>144</v>
      </c>
      <c r="GI8" s="1283"/>
      <c r="GJ8" s="1283"/>
      <c r="GK8" s="1283"/>
      <c r="GL8" s="1283"/>
      <c r="GM8" s="1283"/>
      <c r="GN8" s="1284"/>
      <c r="GO8" s="1276" t="s">
        <v>145</v>
      </c>
      <c r="GP8" s="1277"/>
      <c r="GQ8" s="1277"/>
      <c r="GR8" s="1277"/>
      <c r="GS8" s="1277"/>
      <c r="GT8" s="1277"/>
      <c r="GU8" s="1278"/>
      <c r="GV8" s="1282" t="s">
        <v>146</v>
      </c>
      <c r="GW8" s="1283"/>
      <c r="GX8" s="1283"/>
      <c r="GY8" s="1283"/>
      <c r="GZ8" s="1283"/>
      <c r="HA8" s="1283"/>
      <c r="HB8" s="1284"/>
      <c r="HC8" s="1276" t="s">
        <v>147</v>
      </c>
      <c r="HD8" s="1277"/>
      <c r="HE8" s="1277"/>
      <c r="HF8" s="1277"/>
      <c r="HG8" s="1277"/>
      <c r="HH8" s="1277"/>
      <c r="HI8" s="1278"/>
      <c r="HJ8" s="1282" t="s">
        <v>148</v>
      </c>
      <c r="HK8" s="1283"/>
      <c r="HL8" s="1283"/>
      <c r="HM8" s="1283"/>
      <c r="HN8" s="1283"/>
      <c r="HO8" s="1283"/>
      <c r="HP8" s="1284"/>
      <c r="HQ8" s="1276" t="s">
        <v>149</v>
      </c>
      <c r="HR8" s="1277"/>
      <c r="HS8" s="1277"/>
      <c r="HT8" s="1277"/>
      <c r="HU8" s="1277"/>
      <c r="HV8" s="1277"/>
      <c r="HW8" s="1278"/>
      <c r="HX8" s="1282" t="s">
        <v>150</v>
      </c>
      <c r="HY8" s="1283"/>
      <c r="HZ8" s="1283"/>
      <c r="IA8" s="1283"/>
      <c r="IB8" s="1283"/>
      <c r="IC8" s="1283"/>
      <c r="ID8" s="1284"/>
      <c r="IE8" s="1276" t="s">
        <v>151</v>
      </c>
      <c r="IF8" s="1277"/>
      <c r="IG8" s="1277"/>
      <c r="IH8" s="1277"/>
      <c r="II8" s="1277"/>
      <c r="IJ8" s="1277"/>
      <c r="IK8" s="1278"/>
      <c r="IL8" s="1282" t="s">
        <v>152</v>
      </c>
      <c r="IM8" s="1283"/>
      <c r="IN8" s="1283"/>
      <c r="IO8" s="1283"/>
      <c r="IP8" s="1283"/>
      <c r="IQ8" s="1283"/>
      <c r="IR8" s="1284"/>
      <c r="IS8" s="1276" t="s">
        <v>182</v>
      </c>
      <c r="IT8" s="1277"/>
      <c r="IU8" s="1277"/>
      <c r="IV8" s="1277"/>
      <c r="IW8" s="1277"/>
      <c r="IX8" s="1277"/>
      <c r="IY8" s="1278"/>
      <c r="IZ8" s="1282" t="s">
        <v>183</v>
      </c>
      <c r="JA8" s="1283"/>
      <c r="JB8" s="1283"/>
      <c r="JC8" s="1283"/>
      <c r="JD8" s="1283"/>
      <c r="JE8" s="1283"/>
      <c r="JF8" s="1284"/>
      <c r="JG8" s="1276" t="s">
        <v>184</v>
      </c>
      <c r="JH8" s="1277"/>
      <c r="JI8" s="1277"/>
      <c r="JJ8" s="1277"/>
      <c r="JK8" s="1277"/>
      <c r="JL8" s="1277"/>
      <c r="JM8" s="1278"/>
      <c r="JN8" s="1282" t="s">
        <v>185</v>
      </c>
      <c r="JO8" s="1283"/>
      <c r="JP8" s="1283"/>
      <c r="JQ8" s="1283"/>
      <c r="JR8" s="1283"/>
      <c r="JS8" s="1283"/>
      <c r="JT8" s="1284"/>
      <c r="JU8" s="1276" t="s">
        <v>186</v>
      </c>
      <c r="JV8" s="1277"/>
      <c r="JW8" s="1277"/>
      <c r="JX8" s="1277"/>
      <c r="JY8" s="1277"/>
      <c r="JZ8" s="1277"/>
      <c r="KA8" s="1278"/>
      <c r="KB8" s="1292" t="s">
        <v>187</v>
      </c>
      <c r="KC8" s="1293"/>
      <c r="KD8" s="1293"/>
      <c r="KE8" s="1293"/>
      <c r="KF8" s="1293"/>
      <c r="KG8" s="1293"/>
      <c r="KH8" s="1294"/>
      <c r="KI8" s="1276" t="s">
        <v>188</v>
      </c>
      <c r="KJ8" s="1277"/>
      <c r="KK8" s="1277"/>
      <c r="KL8" s="1277"/>
      <c r="KM8" s="1277"/>
      <c r="KN8" s="1277"/>
      <c r="KO8" s="1278"/>
      <c r="KP8" s="1282" t="s">
        <v>189</v>
      </c>
      <c r="KQ8" s="1283"/>
      <c r="KR8" s="1283"/>
      <c r="KS8" s="1283"/>
      <c r="KT8" s="1283"/>
      <c r="KU8" s="1283"/>
      <c r="KV8" s="1284"/>
      <c r="KW8" s="1285" t="s">
        <v>190</v>
      </c>
      <c r="KX8" s="1286"/>
      <c r="KY8" s="1286"/>
      <c r="KZ8" s="1286"/>
      <c r="LA8" s="1286"/>
      <c r="LB8" s="1286"/>
      <c r="LC8" s="1287"/>
      <c r="LD8" s="1282" t="s">
        <v>191</v>
      </c>
      <c r="LE8" s="1283"/>
      <c r="LF8" s="1283"/>
      <c r="LG8" s="1283"/>
      <c r="LH8" s="1283"/>
      <c r="LI8" s="1283"/>
      <c r="LJ8" s="1284"/>
      <c r="LK8" s="1276" t="s">
        <v>192</v>
      </c>
      <c r="LL8" s="1277"/>
      <c r="LM8" s="1277"/>
      <c r="LN8" s="1277"/>
      <c r="LO8" s="1277"/>
      <c r="LP8" s="1277"/>
      <c r="LQ8" s="1278"/>
      <c r="LR8" s="1282" t="s">
        <v>193</v>
      </c>
      <c r="LS8" s="1283"/>
      <c r="LT8" s="1283"/>
      <c r="LU8" s="1283"/>
      <c r="LV8" s="1283"/>
      <c r="LW8" s="1283"/>
      <c r="LX8" s="1284"/>
      <c r="LY8" s="1276" t="s">
        <v>194</v>
      </c>
      <c r="LZ8" s="1277"/>
      <c r="MA8" s="1277"/>
      <c r="MB8" s="1277"/>
      <c r="MC8" s="1277"/>
      <c r="MD8" s="1277"/>
      <c r="ME8" s="1278"/>
      <c r="MF8" s="1282" t="s">
        <v>195</v>
      </c>
      <c r="MG8" s="1283"/>
      <c r="MH8" s="1283"/>
      <c r="MI8" s="1283"/>
      <c r="MJ8" s="1283"/>
      <c r="MK8" s="1283"/>
      <c r="ML8" s="1284"/>
      <c r="MM8" s="1276" t="s">
        <v>196</v>
      </c>
      <c r="MN8" s="1277"/>
      <c r="MO8" s="1277"/>
      <c r="MP8" s="1277"/>
      <c r="MQ8" s="1277"/>
      <c r="MR8" s="1277"/>
      <c r="MS8" s="1278"/>
      <c r="MT8" s="1282" t="s">
        <v>197</v>
      </c>
      <c r="MU8" s="1283"/>
      <c r="MV8" s="1283"/>
      <c r="MW8" s="1283"/>
      <c r="MX8" s="1283"/>
      <c r="MY8" s="1283"/>
      <c r="MZ8" s="1284"/>
      <c r="NA8" s="1276" t="s">
        <v>65</v>
      </c>
      <c r="NB8" s="1277"/>
      <c r="NC8" s="1277"/>
      <c r="ND8" s="1277"/>
      <c r="NE8" s="1277"/>
      <c r="NF8" s="1277"/>
      <c r="NG8" s="1278"/>
      <c r="NH8" s="1276" t="s">
        <v>66</v>
      </c>
      <c r="NI8" s="1277"/>
      <c r="NJ8" s="1277"/>
      <c r="NK8" s="1277"/>
      <c r="NL8" s="1277"/>
      <c r="NM8" s="1277"/>
      <c r="NN8" s="1278"/>
      <c r="NO8" s="140"/>
      <c r="NP8" s="140"/>
      <c r="NQ8" s="140"/>
      <c r="NR8" s="140"/>
      <c r="NS8" s="140"/>
      <c r="NT8" s="140"/>
      <c r="NU8" s="140"/>
      <c r="NV8" s="140"/>
      <c r="NW8" s="140"/>
      <c r="NX8" s="140"/>
      <c r="NY8" s="140"/>
      <c r="NZ8" s="140"/>
      <c r="OA8" s="140"/>
      <c r="OB8" s="140"/>
      <c r="OC8" s="140"/>
      <c r="OD8" s="140"/>
      <c r="OE8" s="140"/>
      <c r="OF8" s="140"/>
      <c r="OG8" s="140"/>
      <c r="OH8" s="140"/>
      <c r="OI8" s="140"/>
      <c r="OJ8" s="140"/>
      <c r="OK8" s="140"/>
      <c r="OL8" s="140"/>
      <c r="OM8" s="140"/>
      <c r="ON8" s="140"/>
      <c r="OO8" s="140"/>
      <c r="OP8" s="140"/>
      <c r="OQ8" s="140"/>
      <c r="OR8" s="140"/>
      <c r="OS8" s="140"/>
      <c r="OT8" s="140"/>
      <c r="OU8" s="140"/>
      <c r="OV8" s="140"/>
      <c r="OW8" s="140"/>
      <c r="OX8" s="140"/>
      <c r="OY8" s="140"/>
      <c r="OZ8" s="140"/>
      <c r="PA8" s="140"/>
      <c r="PB8" s="140"/>
      <c r="PC8" s="140"/>
      <c r="PD8" s="140"/>
      <c r="PE8" s="140"/>
      <c r="PF8" s="140"/>
      <c r="PG8" s="140"/>
      <c r="PH8" s="140"/>
      <c r="PI8" s="140"/>
      <c r="PJ8" s="140"/>
      <c r="PK8" s="140"/>
      <c r="PL8" s="140"/>
      <c r="PM8" s="140"/>
      <c r="PN8" s="140"/>
      <c r="PO8" s="140"/>
      <c r="PP8" s="140"/>
      <c r="PQ8" s="140"/>
      <c r="PR8" s="140"/>
      <c r="PS8" s="140"/>
      <c r="PT8" s="140"/>
      <c r="PU8" s="140"/>
      <c r="PV8" s="140"/>
      <c r="PW8" s="140"/>
      <c r="PX8" s="140"/>
      <c r="PY8" s="140"/>
      <c r="PZ8" s="140"/>
      <c r="QA8" s="140"/>
      <c r="QB8" s="140"/>
      <c r="QC8" s="140"/>
      <c r="QD8" s="140"/>
      <c r="QE8" s="140"/>
      <c r="QF8" s="140"/>
      <c r="QG8" s="140"/>
      <c r="QH8" s="140"/>
      <c r="QI8" s="140"/>
      <c r="QJ8" s="140"/>
      <c r="QK8" s="140"/>
      <c r="QL8" s="140"/>
      <c r="QM8" s="140"/>
      <c r="QN8" s="140"/>
      <c r="QO8" s="140"/>
      <c r="QP8" s="140"/>
      <c r="QQ8" s="140"/>
      <c r="QR8" s="140"/>
      <c r="QS8" s="140"/>
      <c r="QT8" s="140"/>
      <c r="QU8" s="140"/>
      <c r="QV8" s="140"/>
      <c r="QW8" s="140"/>
      <c r="QX8" s="140"/>
      <c r="QY8" s="140"/>
      <c r="QZ8" s="140"/>
      <c r="RA8" s="140"/>
      <c r="RB8" s="140"/>
      <c r="RC8" s="140"/>
      <c r="RD8" s="140"/>
      <c r="RE8" s="140"/>
      <c r="RF8" s="140"/>
      <c r="RG8" s="140"/>
      <c r="RH8" s="140"/>
      <c r="RI8" s="140"/>
      <c r="RJ8" s="140"/>
      <c r="RK8" s="140"/>
      <c r="RL8" s="140"/>
      <c r="RM8" s="140"/>
      <c r="RN8" s="140"/>
      <c r="RO8" s="140"/>
      <c r="RP8" s="140"/>
      <c r="RQ8" s="140"/>
      <c r="RR8" s="140"/>
      <c r="RS8" s="140"/>
      <c r="RT8" s="140"/>
      <c r="RU8" s="140"/>
      <c r="RV8" s="140"/>
      <c r="RW8" s="140"/>
      <c r="RX8" s="140"/>
      <c r="RY8" s="140"/>
      <c r="RZ8" s="140"/>
      <c r="SA8" s="140"/>
      <c r="SB8" s="140"/>
      <c r="SC8" s="140"/>
      <c r="SD8" s="140"/>
      <c r="SE8" s="140"/>
      <c r="SF8" s="140"/>
      <c r="SG8" s="140"/>
      <c r="SH8" s="140"/>
      <c r="SI8" s="140"/>
      <c r="SJ8" s="140"/>
      <c r="SK8" s="140"/>
      <c r="SL8" s="140"/>
      <c r="SM8" s="140"/>
      <c r="SN8" s="140"/>
      <c r="SO8" s="140"/>
      <c r="SP8" s="140"/>
      <c r="SQ8" s="140"/>
      <c r="SR8" s="140"/>
      <c r="SS8" s="140"/>
      <c r="ST8" s="140"/>
      <c r="SU8" s="140"/>
      <c r="SV8" s="140"/>
      <c r="SW8" s="140"/>
      <c r="SX8" s="140"/>
      <c r="SY8" s="140"/>
      <c r="SZ8" s="140"/>
      <c r="TA8" s="140"/>
      <c r="TB8" s="140"/>
      <c r="TC8" s="140"/>
      <c r="TD8" s="140"/>
      <c r="TE8" s="140"/>
      <c r="TF8" s="140"/>
      <c r="TG8" s="140"/>
      <c r="TH8" s="140"/>
      <c r="TI8" s="140"/>
      <c r="TJ8" s="140"/>
      <c r="TK8" s="140"/>
      <c r="TL8" s="140"/>
      <c r="TM8" s="140"/>
      <c r="TN8" s="140"/>
      <c r="TO8" s="140"/>
      <c r="TP8" s="140"/>
      <c r="TQ8" s="140"/>
      <c r="TR8" s="140"/>
      <c r="TS8" s="140"/>
      <c r="TT8" s="140"/>
      <c r="TU8" s="140"/>
      <c r="TV8" s="140"/>
      <c r="TW8" s="140"/>
      <c r="TX8" s="140"/>
      <c r="TY8" s="140"/>
      <c r="TZ8" s="140"/>
      <c r="UA8" s="140"/>
      <c r="UB8" s="140"/>
      <c r="UC8" s="140"/>
      <c r="UD8" s="140"/>
      <c r="UE8" s="140"/>
      <c r="UF8" s="140"/>
      <c r="UG8" s="140"/>
      <c r="UH8" s="140"/>
      <c r="UI8" s="140"/>
      <c r="UJ8" s="140"/>
      <c r="UK8" s="140"/>
      <c r="UL8" s="140"/>
      <c r="UM8" s="140"/>
      <c r="UN8" s="140"/>
      <c r="UO8" s="140"/>
      <c r="UP8" s="140"/>
      <c r="UQ8" s="140"/>
    </row>
    <row r="9" spans="1:564" s="141" customFormat="1" ht="12" customHeight="1" thickBot="1" x14ac:dyDescent="0.25">
      <c r="A9" s="1269"/>
      <c r="B9" s="1270"/>
      <c r="C9" s="1270"/>
      <c r="D9" s="1271"/>
      <c r="E9" s="1273"/>
      <c r="F9" s="145">
        <v>29</v>
      </c>
      <c r="G9" s="145">
        <v>30</v>
      </c>
      <c r="H9" s="142">
        <v>31</v>
      </c>
      <c r="I9" s="142">
        <v>1</v>
      </c>
      <c r="J9" s="142">
        <v>2</v>
      </c>
      <c r="K9" s="142">
        <v>3</v>
      </c>
      <c r="L9" s="142">
        <v>4</v>
      </c>
      <c r="M9" s="146">
        <v>5</v>
      </c>
      <c r="N9" s="146">
        <v>6</v>
      </c>
      <c r="O9" s="142">
        <v>7</v>
      </c>
      <c r="P9" s="142">
        <v>8</v>
      </c>
      <c r="Q9" s="142">
        <v>9</v>
      </c>
      <c r="R9" s="142">
        <v>10</v>
      </c>
      <c r="S9" s="142">
        <v>11</v>
      </c>
      <c r="T9" s="146">
        <v>12</v>
      </c>
      <c r="U9" s="146">
        <v>13</v>
      </c>
      <c r="V9" s="142">
        <v>14</v>
      </c>
      <c r="W9" s="142">
        <v>15</v>
      </c>
      <c r="X9" s="142">
        <v>16</v>
      </c>
      <c r="Y9" s="142">
        <v>17</v>
      </c>
      <c r="Z9" s="142">
        <v>18</v>
      </c>
      <c r="AA9" s="146">
        <v>19</v>
      </c>
      <c r="AB9" s="146">
        <v>20</v>
      </c>
      <c r="AC9" s="142">
        <v>21</v>
      </c>
      <c r="AD9" s="142">
        <v>22</v>
      </c>
      <c r="AE9" s="142">
        <v>23</v>
      </c>
      <c r="AF9" s="142">
        <v>24</v>
      </c>
      <c r="AG9" s="142">
        <v>25</v>
      </c>
      <c r="AH9" s="146">
        <v>26</v>
      </c>
      <c r="AI9" s="146">
        <v>27</v>
      </c>
      <c r="AJ9" s="142">
        <v>28</v>
      </c>
      <c r="AK9" s="142">
        <v>29</v>
      </c>
      <c r="AL9" s="142">
        <v>30</v>
      </c>
      <c r="AM9" s="142">
        <v>31</v>
      </c>
      <c r="AN9" s="142">
        <v>1</v>
      </c>
      <c r="AO9" s="146">
        <v>2</v>
      </c>
      <c r="AP9" s="146">
        <v>3</v>
      </c>
      <c r="AQ9" s="142">
        <v>4</v>
      </c>
      <c r="AR9" s="142">
        <v>5</v>
      </c>
      <c r="AS9" s="142">
        <v>6</v>
      </c>
      <c r="AT9" s="142">
        <v>7</v>
      </c>
      <c r="AU9" s="142">
        <v>8</v>
      </c>
      <c r="AV9" s="146">
        <v>9</v>
      </c>
      <c r="AW9" s="146">
        <v>10</v>
      </c>
      <c r="AX9" s="142">
        <v>11</v>
      </c>
      <c r="AY9" s="142">
        <v>12</v>
      </c>
      <c r="AZ9" s="142">
        <v>13</v>
      </c>
      <c r="BA9" s="142">
        <v>14</v>
      </c>
      <c r="BB9" s="142">
        <v>15</v>
      </c>
      <c r="BC9" s="146">
        <v>16</v>
      </c>
      <c r="BD9" s="146">
        <v>17</v>
      </c>
      <c r="BE9" s="142">
        <v>18</v>
      </c>
      <c r="BF9" s="142">
        <v>19</v>
      </c>
      <c r="BG9" s="142">
        <v>20</v>
      </c>
      <c r="BH9" s="142">
        <v>21</v>
      </c>
      <c r="BI9" s="142">
        <v>22</v>
      </c>
      <c r="BJ9" s="146">
        <v>23</v>
      </c>
      <c r="BK9" s="146">
        <v>24</v>
      </c>
      <c r="BL9" s="142">
        <v>25</v>
      </c>
      <c r="BM9" s="142">
        <v>26</v>
      </c>
      <c r="BN9" s="142">
        <v>27</v>
      </c>
      <c r="BO9" s="142">
        <v>28</v>
      </c>
      <c r="BP9" s="142">
        <v>1</v>
      </c>
      <c r="BQ9" s="146">
        <v>2</v>
      </c>
      <c r="BR9" s="146">
        <v>3</v>
      </c>
      <c r="BS9" s="142">
        <v>4</v>
      </c>
      <c r="BT9" s="142">
        <v>5</v>
      </c>
      <c r="BU9" s="142">
        <v>6</v>
      </c>
      <c r="BV9" s="142">
        <v>7</v>
      </c>
      <c r="BW9" s="142">
        <v>8</v>
      </c>
      <c r="BX9" s="146">
        <v>9</v>
      </c>
      <c r="BY9" s="146">
        <v>10</v>
      </c>
      <c r="BZ9" s="142">
        <v>11</v>
      </c>
      <c r="CA9" s="142">
        <v>12</v>
      </c>
      <c r="CB9" s="142">
        <v>13</v>
      </c>
      <c r="CC9" s="142">
        <v>14</v>
      </c>
      <c r="CD9" s="142">
        <v>15</v>
      </c>
      <c r="CE9" s="146">
        <v>16</v>
      </c>
      <c r="CF9" s="146">
        <v>17</v>
      </c>
      <c r="CG9" s="142">
        <v>18</v>
      </c>
      <c r="CH9" s="142">
        <v>19</v>
      </c>
      <c r="CI9" s="142">
        <v>20</v>
      </c>
      <c r="CJ9" s="142">
        <v>21</v>
      </c>
      <c r="CK9" s="142">
        <v>22</v>
      </c>
      <c r="CL9" s="146">
        <v>23</v>
      </c>
      <c r="CM9" s="146">
        <v>24</v>
      </c>
      <c r="CN9" s="142">
        <v>25</v>
      </c>
      <c r="CO9" s="142">
        <v>26</v>
      </c>
      <c r="CP9" s="142">
        <v>27</v>
      </c>
      <c r="CQ9" s="142">
        <v>28</v>
      </c>
      <c r="CR9" s="142">
        <v>29</v>
      </c>
      <c r="CS9" s="146">
        <v>30</v>
      </c>
      <c r="CT9" s="146">
        <v>31</v>
      </c>
      <c r="CU9" s="697">
        <v>1</v>
      </c>
      <c r="CV9" s="698">
        <v>2</v>
      </c>
      <c r="CW9" s="698">
        <v>3</v>
      </c>
      <c r="CX9" s="698">
        <v>4</v>
      </c>
      <c r="CY9" s="698">
        <v>5</v>
      </c>
      <c r="CZ9" s="699">
        <v>6</v>
      </c>
      <c r="DA9" s="700">
        <v>7</v>
      </c>
      <c r="DB9" s="697">
        <v>8</v>
      </c>
      <c r="DC9" s="698">
        <v>9</v>
      </c>
      <c r="DD9" s="698">
        <v>10</v>
      </c>
      <c r="DE9" s="698">
        <v>11</v>
      </c>
      <c r="DF9" s="698">
        <v>12</v>
      </c>
      <c r="DG9" s="699">
        <v>13</v>
      </c>
      <c r="DH9" s="700">
        <v>14</v>
      </c>
      <c r="DI9" s="697">
        <v>15</v>
      </c>
      <c r="DJ9" s="698">
        <v>16</v>
      </c>
      <c r="DK9" s="698">
        <v>17</v>
      </c>
      <c r="DL9" s="698">
        <v>18</v>
      </c>
      <c r="DM9" s="698">
        <v>19</v>
      </c>
      <c r="DN9" s="699">
        <v>20</v>
      </c>
      <c r="DO9" s="700">
        <v>21</v>
      </c>
      <c r="DP9" s="697">
        <v>22</v>
      </c>
      <c r="DQ9" s="698">
        <v>23</v>
      </c>
      <c r="DR9" s="698">
        <v>24</v>
      </c>
      <c r="DS9" s="698">
        <v>25</v>
      </c>
      <c r="DT9" s="698">
        <v>26</v>
      </c>
      <c r="DU9" s="699">
        <v>27</v>
      </c>
      <c r="DV9" s="700">
        <v>28</v>
      </c>
      <c r="DW9" s="697">
        <v>29</v>
      </c>
      <c r="DX9" s="698">
        <v>30</v>
      </c>
      <c r="DY9" s="698">
        <v>1</v>
      </c>
      <c r="DZ9" s="698">
        <v>2</v>
      </c>
      <c r="EA9" s="698">
        <v>3</v>
      </c>
      <c r="EB9" s="699">
        <v>4</v>
      </c>
      <c r="EC9" s="700">
        <v>5</v>
      </c>
      <c r="ED9" s="697">
        <v>6</v>
      </c>
      <c r="EE9" s="698">
        <v>7</v>
      </c>
      <c r="EF9" s="698">
        <v>8</v>
      </c>
      <c r="EG9" s="698">
        <v>9</v>
      </c>
      <c r="EH9" s="698">
        <v>10</v>
      </c>
      <c r="EI9" s="699">
        <v>11</v>
      </c>
      <c r="EJ9" s="700">
        <v>12</v>
      </c>
      <c r="EK9" s="697">
        <v>13</v>
      </c>
      <c r="EL9" s="698">
        <v>14</v>
      </c>
      <c r="EM9" s="698">
        <v>15</v>
      </c>
      <c r="EN9" s="698">
        <v>16</v>
      </c>
      <c r="EO9" s="698">
        <v>17</v>
      </c>
      <c r="EP9" s="699">
        <v>18</v>
      </c>
      <c r="EQ9" s="700">
        <v>19</v>
      </c>
      <c r="ER9" s="697">
        <v>20</v>
      </c>
      <c r="ES9" s="698">
        <v>21</v>
      </c>
      <c r="ET9" s="698">
        <v>22</v>
      </c>
      <c r="EU9" s="698">
        <v>23</v>
      </c>
      <c r="EV9" s="698">
        <v>24</v>
      </c>
      <c r="EW9" s="699">
        <v>25</v>
      </c>
      <c r="EX9" s="700">
        <v>26</v>
      </c>
      <c r="EY9" s="697">
        <v>27</v>
      </c>
      <c r="EZ9" s="698">
        <v>28</v>
      </c>
      <c r="FA9" s="698">
        <v>29</v>
      </c>
      <c r="FB9" s="698">
        <v>30</v>
      </c>
      <c r="FC9" s="701">
        <v>31</v>
      </c>
      <c r="FD9" s="699">
        <v>1</v>
      </c>
      <c r="FE9" s="700">
        <v>2</v>
      </c>
      <c r="FF9" s="142">
        <v>3</v>
      </c>
      <c r="FG9" s="142">
        <v>4</v>
      </c>
      <c r="FH9" s="142">
        <v>5</v>
      </c>
      <c r="FI9" s="142">
        <v>6</v>
      </c>
      <c r="FJ9" s="142">
        <v>7</v>
      </c>
      <c r="FK9" s="146">
        <v>8</v>
      </c>
      <c r="FL9" s="146">
        <v>9</v>
      </c>
      <c r="FM9" s="142">
        <v>10</v>
      </c>
      <c r="FN9" s="142">
        <v>11</v>
      </c>
      <c r="FO9" s="142">
        <v>12</v>
      </c>
      <c r="FP9" s="142">
        <v>13</v>
      </c>
      <c r="FQ9" s="142">
        <v>14</v>
      </c>
      <c r="FR9" s="146">
        <v>15</v>
      </c>
      <c r="FS9" s="146">
        <v>16</v>
      </c>
      <c r="FT9" s="142">
        <v>17</v>
      </c>
      <c r="FU9" s="142">
        <v>18</v>
      </c>
      <c r="FV9" s="142">
        <v>19</v>
      </c>
      <c r="FW9" s="142">
        <v>20</v>
      </c>
      <c r="FX9" s="142">
        <v>21</v>
      </c>
      <c r="FY9" s="146">
        <v>22</v>
      </c>
      <c r="FZ9" s="146">
        <v>23</v>
      </c>
      <c r="GA9" s="142">
        <v>24</v>
      </c>
      <c r="GB9" s="142">
        <v>25</v>
      </c>
      <c r="GC9" s="142">
        <v>26</v>
      </c>
      <c r="GD9" s="142">
        <v>27</v>
      </c>
      <c r="GE9" s="142">
        <v>28</v>
      </c>
      <c r="GF9" s="146">
        <v>29</v>
      </c>
      <c r="GG9" s="702">
        <v>30</v>
      </c>
      <c r="GH9" s="697">
        <v>1</v>
      </c>
      <c r="GI9" s="698">
        <v>2</v>
      </c>
      <c r="GJ9" s="698">
        <v>3</v>
      </c>
      <c r="GK9" s="698">
        <v>4</v>
      </c>
      <c r="GL9" s="698">
        <v>5</v>
      </c>
      <c r="GM9" s="699">
        <v>6</v>
      </c>
      <c r="GN9" s="700">
        <v>7</v>
      </c>
      <c r="GO9" s="697">
        <v>8</v>
      </c>
      <c r="GP9" s="698">
        <v>9</v>
      </c>
      <c r="GQ9" s="698">
        <v>10</v>
      </c>
      <c r="GR9" s="698">
        <v>11</v>
      </c>
      <c r="GS9" s="698">
        <v>12</v>
      </c>
      <c r="GT9" s="699">
        <v>13</v>
      </c>
      <c r="GU9" s="700">
        <v>14</v>
      </c>
      <c r="GV9" s="697">
        <v>15</v>
      </c>
      <c r="GW9" s="698">
        <v>16</v>
      </c>
      <c r="GX9" s="698">
        <v>17</v>
      </c>
      <c r="GY9" s="698">
        <v>18</v>
      </c>
      <c r="GZ9" s="698">
        <v>19</v>
      </c>
      <c r="HA9" s="699">
        <v>20</v>
      </c>
      <c r="HB9" s="700">
        <v>21</v>
      </c>
      <c r="HC9" s="697">
        <v>22</v>
      </c>
      <c r="HD9" s="698">
        <v>23</v>
      </c>
      <c r="HE9" s="698">
        <v>24</v>
      </c>
      <c r="HF9" s="698">
        <v>25</v>
      </c>
      <c r="HG9" s="698">
        <v>26</v>
      </c>
      <c r="HH9" s="699">
        <v>27</v>
      </c>
      <c r="HI9" s="700">
        <v>28</v>
      </c>
      <c r="HJ9" s="697">
        <v>29</v>
      </c>
      <c r="HK9" s="698">
        <v>30</v>
      </c>
      <c r="HL9" s="528">
        <v>31</v>
      </c>
      <c r="HM9" s="142">
        <v>1</v>
      </c>
      <c r="HN9" s="142">
        <v>2</v>
      </c>
      <c r="HO9" s="146">
        <v>3</v>
      </c>
      <c r="HP9" s="146">
        <v>4</v>
      </c>
      <c r="HQ9" s="697">
        <v>5</v>
      </c>
      <c r="HR9" s="698">
        <v>6</v>
      </c>
      <c r="HS9" s="698">
        <v>7</v>
      </c>
      <c r="HT9" s="698">
        <v>8</v>
      </c>
      <c r="HU9" s="698">
        <v>9</v>
      </c>
      <c r="HV9" s="699">
        <v>10</v>
      </c>
      <c r="HW9" s="700">
        <v>11</v>
      </c>
      <c r="HX9" s="697">
        <v>12</v>
      </c>
      <c r="HY9" s="698">
        <v>13</v>
      </c>
      <c r="HZ9" s="698">
        <v>14</v>
      </c>
      <c r="IA9" s="698">
        <v>15</v>
      </c>
      <c r="IB9" s="698">
        <v>16</v>
      </c>
      <c r="IC9" s="699">
        <v>17</v>
      </c>
      <c r="ID9" s="700">
        <v>18</v>
      </c>
      <c r="IE9" s="697">
        <v>19</v>
      </c>
      <c r="IF9" s="698">
        <v>20</v>
      </c>
      <c r="IG9" s="698">
        <v>21</v>
      </c>
      <c r="IH9" s="698">
        <v>22</v>
      </c>
      <c r="II9" s="698">
        <v>23</v>
      </c>
      <c r="IJ9" s="699">
        <v>24</v>
      </c>
      <c r="IK9" s="700">
        <v>25</v>
      </c>
      <c r="IL9" s="697">
        <v>26</v>
      </c>
      <c r="IM9" s="698">
        <v>27</v>
      </c>
      <c r="IN9" s="698">
        <v>28</v>
      </c>
      <c r="IO9" s="698">
        <v>29</v>
      </c>
      <c r="IP9" s="698">
        <v>30</v>
      </c>
      <c r="IQ9" s="702">
        <v>31</v>
      </c>
      <c r="IR9" s="146">
        <v>1</v>
      </c>
      <c r="IS9" s="697">
        <v>2</v>
      </c>
      <c r="IT9" s="698">
        <v>3</v>
      </c>
      <c r="IU9" s="698">
        <v>4</v>
      </c>
      <c r="IV9" s="698">
        <v>5</v>
      </c>
      <c r="IW9" s="698">
        <v>6</v>
      </c>
      <c r="IX9" s="699">
        <v>7</v>
      </c>
      <c r="IY9" s="700">
        <v>8</v>
      </c>
      <c r="IZ9" s="697">
        <v>9</v>
      </c>
      <c r="JA9" s="698">
        <v>10</v>
      </c>
      <c r="JB9" s="698">
        <v>11</v>
      </c>
      <c r="JC9" s="698">
        <v>12</v>
      </c>
      <c r="JD9" s="698">
        <v>13</v>
      </c>
      <c r="JE9" s="699">
        <v>14</v>
      </c>
      <c r="JF9" s="700">
        <v>15</v>
      </c>
      <c r="JG9" s="697">
        <v>16</v>
      </c>
      <c r="JH9" s="698">
        <v>17</v>
      </c>
      <c r="JI9" s="698">
        <v>18</v>
      </c>
      <c r="JJ9" s="698">
        <v>19</v>
      </c>
      <c r="JK9" s="698">
        <v>20</v>
      </c>
      <c r="JL9" s="699">
        <v>21</v>
      </c>
      <c r="JM9" s="700">
        <v>22</v>
      </c>
      <c r="JN9" s="697">
        <v>23</v>
      </c>
      <c r="JO9" s="698">
        <v>24</v>
      </c>
      <c r="JP9" s="698">
        <v>25</v>
      </c>
      <c r="JQ9" s="698">
        <v>26</v>
      </c>
      <c r="JR9" s="698">
        <v>27</v>
      </c>
      <c r="JS9" s="699">
        <v>28</v>
      </c>
      <c r="JT9" s="700">
        <v>29</v>
      </c>
      <c r="JU9" s="697">
        <v>30</v>
      </c>
      <c r="JV9" s="698">
        <v>1</v>
      </c>
      <c r="JW9" s="698">
        <v>2</v>
      </c>
      <c r="JX9" s="698">
        <v>3</v>
      </c>
      <c r="JY9" s="698">
        <v>4</v>
      </c>
      <c r="JZ9" s="699">
        <v>5</v>
      </c>
      <c r="KA9" s="699">
        <v>6</v>
      </c>
      <c r="KB9" s="697">
        <v>7</v>
      </c>
      <c r="KC9" s="698">
        <v>8</v>
      </c>
      <c r="KD9" s="698">
        <v>9</v>
      </c>
      <c r="KE9" s="698">
        <v>10</v>
      </c>
      <c r="KF9" s="698">
        <v>11</v>
      </c>
      <c r="KG9" s="699">
        <v>12</v>
      </c>
      <c r="KH9" s="700">
        <v>13</v>
      </c>
      <c r="KI9" s="697">
        <v>14</v>
      </c>
      <c r="KJ9" s="698">
        <v>15</v>
      </c>
      <c r="KK9" s="698">
        <v>16</v>
      </c>
      <c r="KL9" s="698">
        <v>17</v>
      </c>
      <c r="KM9" s="698">
        <v>18</v>
      </c>
      <c r="KN9" s="699">
        <v>19</v>
      </c>
      <c r="KO9" s="700">
        <v>20</v>
      </c>
      <c r="KP9" s="697">
        <v>21</v>
      </c>
      <c r="KQ9" s="698">
        <v>22</v>
      </c>
      <c r="KR9" s="698">
        <v>23</v>
      </c>
      <c r="KS9" s="698">
        <v>24</v>
      </c>
      <c r="KT9" s="698">
        <v>25</v>
      </c>
      <c r="KU9" s="699">
        <v>26</v>
      </c>
      <c r="KV9" s="700">
        <v>27</v>
      </c>
      <c r="KW9" s="697">
        <v>28</v>
      </c>
      <c r="KX9" s="698">
        <v>29</v>
      </c>
      <c r="KY9" s="698">
        <v>30</v>
      </c>
      <c r="KZ9" s="698">
        <v>31</v>
      </c>
      <c r="LA9" s="698">
        <v>1</v>
      </c>
      <c r="LB9" s="699">
        <v>2</v>
      </c>
      <c r="LC9" s="700">
        <v>3</v>
      </c>
      <c r="LD9" s="697">
        <v>4</v>
      </c>
      <c r="LE9" s="698">
        <v>5</v>
      </c>
      <c r="LF9" s="698">
        <v>6</v>
      </c>
      <c r="LG9" s="698">
        <v>7</v>
      </c>
      <c r="LH9" s="698">
        <v>8</v>
      </c>
      <c r="LI9" s="699">
        <v>9</v>
      </c>
      <c r="LJ9" s="700">
        <v>10</v>
      </c>
      <c r="LK9" s="697">
        <v>11</v>
      </c>
      <c r="LL9" s="698">
        <v>12</v>
      </c>
      <c r="LM9" s="698">
        <v>13</v>
      </c>
      <c r="LN9" s="698">
        <v>14</v>
      </c>
      <c r="LO9" s="698">
        <v>15</v>
      </c>
      <c r="LP9" s="699">
        <v>16</v>
      </c>
      <c r="LQ9" s="700">
        <v>17</v>
      </c>
      <c r="LR9" s="697">
        <v>18</v>
      </c>
      <c r="LS9" s="698">
        <v>19</v>
      </c>
      <c r="LT9" s="698">
        <v>20</v>
      </c>
      <c r="LU9" s="698">
        <v>21</v>
      </c>
      <c r="LV9" s="698">
        <v>22</v>
      </c>
      <c r="LW9" s="699">
        <v>23</v>
      </c>
      <c r="LX9" s="700">
        <v>24</v>
      </c>
      <c r="LY9" s="697">
        <v>25</v>
      </c>
      <c r="LZ9" s="698">
        <v>26</v>
      </c>
      <c r="MA9" s="698">
        <v>27</v>
      </c>
      <c r="MB9" s="698">
        <v>28</v>
      </c>
      <c r="MC9" s="698">
        <v>29</v>
      </c>
      <c r="MD9" s="699">
        <v>30</v>
      </c>
      <c r="ME9" s="700">
        <v>1</v>
      </c>
      <c r="MF9" s="697">
        <v>2</v>
      </c>
      <c r="MG9" s="698">
        <v>3</v>
      </c>
      <c r="MH9" s="698">
        <v>4</v>
      </c>
      <c r="MI9" s="698">
        <v>5</v>
      </c>
      <c r="MJ9" s="698">
        <v>6</v>
      </c>
      <c r="MK9" s="699">
        <v>7</v>
      </c>
      <c r="ML9" s="700">
        <v>8</v>
      </c>
      <c r="MM9" s="697">
        <v>9</v>
      </c>
      <c r="MN9" s="698">
        <v>10</v>
      </c>
      <c r="MO9" s="698">
        <v>11</v>
      </c>
      <c r="MP9" s="698">
        <v>12</v>
      </c>
      <c r="MQ9" s="698">
        <v>13</v>
      </c>
      <c r="MR9" s="699">
        <v>14</v>
      </c>
      <c r="MS9" s="700">
        <v>15</v>
      </c>
      <c r="MT9" s="697">
        <v>16</v>
      </c>
      <c r="MU9" s="698">
        <v>17</v>
      </c>
      <c r="MV9" s="698">
        <v>18</v>
      </c>
      <c r="MW9" s="698">
        <v>19</v>
      </c>
      <c r="MX9" s="698">
        <v>20</v>
      </c>
      <c r="MY9" s="699">
        <v>21</v>
      </c>
      <c r="MZ9" s="700">
        <v>22</v>
      </c>
      <c r="NA9" s="697">
        <v>23</v>
      </c>
      <c r="NB9" s="698">
        <v>24</v>
      </c>
      <c r="NC9" s="698">
        <v>25</v>
      </c>
      <c r="ND9" s="698">
        <v>26</v>
      </c>
      <c r="NE9" s="698">
        <v>27</v>
      </c>
      <c r="NF9" s="699">
        <v>28</v>
      </c>
      <c r="NG9" s="700">
        <v>29</v>
      </c>
      <c r="NH9" s="697">
        <v>30</v>
      </c>
      <c r="NI9" s="698">
        <v>31</v>
      </c>
      <c r="NJ9" s="698">
        <v>1</v>
      </c>
      <c r="NK9" s="698">
        <v>2</v>
      </c>
      <c r="NL9" s="698">
        <v>3</v>
      </c>
      <c r="NM9" s="699">
        <v>4</v>
      </c>
      <c r="NN9" s="700">
        <v>5</v>
      </c>
      <c r="NO9" s="140"/>
      <c r="NP9" s="140"/>
      <c r="NQ9" s="140"/>
      <c r="NR9" s="140"/>
      <c r="NS9" s="140"/>
      <c r="NT9" s="140"/>
      <c r="NU9" s="140"/>
      <c r="NV9" s="140"/>
      <c r="NW9" s="140"/>
      <c r="NX9" s="140"/>
      <c r="NY9" s="140"/>
      <c r="NZ9" s="140"/>
      <c r="OA9" s="140"/>
      <c r="OB9" s="140"/>
      <c r="OC9" s="140"/>
      <c r="OD9" s="140"/>
      <c r="OE9" s="140"/>
      <c r="OF9" s="140"/>
      <c r="OG9" s="140"/>
      <c r="OH9" s="140"/>
      <c r="OI9" s="140"/>
      <c r="OJ9" s="140"/>
      <c r="OK9" s="140"/>
      <c r="OL9" s="140"/>
      <c r="OM9" s="140"/>
      <c r="ON9" s="140"/>
      <c r="OO9" s="140"/>
      <c r="OP9" s="140"/>
      <c r="OQ9" s="140"/>
      <c r="OR9" s="140"/>
      <c r="OS9" s="140"/>
      <c r="OT9" s="140"/>
      <c r="OU9" s="140"/>
      <c r="OV9" s="140"/>
      <c r="OW9" s="140"/>
      <c r="OX9" s="140"/>
      <c r="OY9" s="140"/>
      <c r="OZ9" s="140"/>
      <c r="PA9" s="140"/>
      <c r="PB9" s="140"/>
      <c r="PC9" s="140"/>
      <c r="PD9" s="140"/>
      <c r="PE9" s="140"/>
      <c r="PF9" s="140"/>
      <c r="PG9" s="140"/>
      <c r="PH9" s="140"/>
      <c r="PI9" s="140"/>
      <c r="PJ9" s="140"/>
      <c r="PK9" s="140"/>
      <c r="PL9" s="140"/>
      <c r="PM9" s="140"/>
      <c r="PN9" s="140"/>
      <c r="PO9" s="140"/>
      <c r="PP9" s="140"/>
      <c r="PQ9" s="140"/>
      <c r="PR9" s="140"/>
      <c r="PS9" s="140"/>
      <c r="PT9" s="140"/>
      <c r="PU9" s="140"/>
      <c r="PV9" s="140"/>
      <c r="PW9" s="140"/>
      <c r="PX9" s="140"/>
      <c r="PY9" s="140"/>
      <c r="PZ9" s="140"/>
      <c r="QA9" s="140"/>
      <c r="QB9" s="140"/>
      <c r="QC9" s="140"/>
      <c r="QD9" s="140"/>
      <c r="QE9" s="140"/>
      <c r="QF9" s="140"/>
      <c r="QG9" s="140"/>
      <c r="QH9" s="140"/>
      <c r="QI9" s="140"/>
      <c r="QJ9" s="140"/>
      <c r="QK9" s="140"/>
      <c r="QL9" s="140"/>
      <c r="QM9" s="140"/>
      <c r="QN9" s="140"/>
      <c r="QO9" s="140"/>
      <c r="QP9" s="140"/>
      <c r="QQ9" s="140"/>
      <c r="QR9" s="140"/>
      <c r="QS9" s="140"/>
      <c r="QT9" s="140"/>
      <c r="QU9" s="140"/>
      <c r="QV9" s="140"/>
      <c r="QW9" s="140"/>
      <c r="QX9" s="140"/>
      <c r="QY9" s="140"/>
      <c r="QZ9" s="140"/>
      <c r="RA9" s="140"/>
      <c r="RB9" s="140"/>
      <c r="RC9" s="140"/>
      <c r="RD9" s="140"/>
      <c r="RE9" s="140"/>
      <c r="RF9" s="140"/>
      <c r="RG9" s="140"/>
      <c r="RH9" s="140"/>
      <c r="RI9" s="140"/>
      <c r="RJ9" s="140"/>
      <c r="RK9" s="140"/>
      <c r="RL9" s="140"/>
      <c r="RM9" s="140"/>
      <c r="RN9" s="140"/>
      <c r="RO9" s="140"/>
      <c r="RP9" s="140"/>
      <c r="RQ9" s="140"/>
      <c r="RR9" s="140"/>
      <c r="RS9" s="140"/>
      <c r="RT9" s="140"/>
      <c r="RU9" s="140"/>
      <c r="RV9" s="140"/>
      <c r="RW9" s="140"/>
      <c r="RX9" s="140"/>
      <c r="RY9" s="140"/>
      <c r="RZ9" s="140"/>
      <c r="SA9" s="140"/>
      <c r="SB9" s="140"/>
      <c r="SC9" s="140"/>
      <c r="SD9" s="140"/>
      <c r="SE9" s="140"/>
      <c r="SF9" s="140"/>
      <c r="SG9" s="140"/>
      <c r="SH9" s="140"/>
      <c r="SI9" s="140"/>
      <c r="SJ9" s="140"/>
      <c r="SK9" s="140"/>
      <c r="SL9" s="140"/>
      <c r="SM9" s="140"/>
      <c r="SN9" s="140"/>
      <c r="SO9" s="140"/>
      <c r="SP9" s="140"/>
      <c r="SQ9" s="140"/>
      <c r="SR9" s="140"/>
      <c r="SS9" s="140"/>
      <c r="ST9" s="140"/>
      <c r="SU9" s="140"/>
      <c r="SV9" s="140"/>
      <c r="SW9" s="140"/>
      <c r="SX9" s="140"/>
      <c r="SY9" s="140"/>
      <c r="SZ9" s="140"/>
      <c r="TA9" s="140"/>
      <c r="TB9" s="140"/>
      <c r="TC9" s="140"/>
      <c r="TD9" s="140"/>
      <c r="TE9" s="140"/>
      <c r="TF9" s="140"/>
      <c r="TG9" s="140"/>
      <c r="TH9" s="140"/>
      <c r="TI9" s="140"/>
      <c r="TJ9" s="140"/>
      <c r="TK9" s="140"/>
      <c r="TL9" s="140"/>
      <c r="TM9" s="140"/>
      <c r="TN9" s="140"/>
      <c r="TO9" s="140"/>
      <c r="TP9" s="140"/>
      <c r="TQ9" s="140"/>
      <c r="TR9" s="140"/>
      <c r="TS9" s="140"/>
      <c r="TT9" s="140"/>
      <c r="TU9" s="140"/>
      <c r="TV9" s="140"/>
      <c r="TW9" s="140"/>
      <c r="TX9" s="140"/>
      <c r="TY9" s="140"/>
      <c r="TZ9" s="140"/>
      <c r="UA9" s="140"/>
      <c r="UB9" s="140"/>
      <c r="UC9" s="140"/>
      <c r="UD9" s="140"/>
      <c r="UE9" s="140"/>
      <c r="UF9" s="140"/>
      <c r="UG9" s="140"/>
      <c r="UH9" s="140"/>
      <c r="UI9" s="140"/>
      <c r="UJ9" s="140"/>
      <c r="UK9" s="140"/>
      <c r="UL9" s="140"/>
      <c r="UM9" s="140"/>
      <c r="UN9" s="140"/>
      <c r="UO9" s="140"/>
      <c r="UP9" s="140"/>
      <c r="UQ9" s="140"/>
    </row>
    <row r="10" spans="1:564" ht="12.75" thickTop="1" thickBot="1" x14ac:dyDescent="0.25">
      <c r="A10" s="932"/>
      <c r="B10" s="933"/>
      <c r="C10" s="934" t="s">
        <v>2</v>
      </c>
      <c r="D10" s="552" t="s">
        <v>235</v>
      </c>
      <c r="E10" s="923"/>
      <c r="F10" s="167" t="s">
        <v>178</v>
      </c>
      <c r="G10" s="167" t="s">
        <v>178</v>
      </c>
      <c r="H10" s="168" t="s">
        <v>178</v>
      </c>
      <c r="I10" s="169" t="s">
        <v>179</v>
      </c>
      <c r="J10" s="169" t="s">
        <v>385</v>
      </c>
      <c r="K10" s="169" t="s">
        <v>385</v>
      </c>
      <c r="L10" s="169" t="s">
        <v>385</v>
      </c>
      <c r="M10" s="169" t="s">
        <v>178</v>
      </c>
      <c r="N10" s="169" t="s">
        <v>178</v>
      </c>
      <c r="O10" s="169" t="s">
        <v>178</v>
      </c>
      <c r="P10" s="169" t="s">
        <v>178</v>
      </c>
      <c r="Q10" s="169" t="s">
        <v>178</v>
      </c>
      <c r="R10" s="169" t="s">
        <v>178</v>
      </c>
      <c r="S10" s="169" t="s">
        <v>178</v>
      </c>
      <c r="T10" s="169" t="s">
        <v>178</v>
      </c>
      <c r="U10" s="169" t="s">
        <v>178</v>
      </c>
      <c r="V10" s="169" t="s">
        <v>178</v>
      </c>
      <c r="W10" s="169" t="s">
        <v>178</v>
      </c>
      <c r="X10" s="169" t="s">
        <v>178</v>
      </c>
      <c r="Y10" s="169" t="s">
        <v>178</v>
      </c>
      <c r="Z10" s="169" t="s">
        <v>178</v>
      </c>
      <c r="AA10" s="169" t="s">
        <v>178</v>
      </c>
      <c r="AB10" s="169" t="s">
        <v>178</v>
      </c>
      <c r="AC10" s="169" t="s">
        <v>178</v>
      </c>
      <c r="AD10" s="169" t="s">
        <v>178</v>
      </c>
      <c r="AE10" s="169" t="s">
        <v>178</v>
      </c>
      <c r="AF10" s="169" t="s">
        <v>178</v>
      </c>
      <c r="AG10" s="169" t="s">
        <v>178</v>
      </c>
      <c r="AH10" s="169" t="s">
        <v>178</v>
      </c>
      <c r="AI10" s="169" t="s">
        <v>178</v>
      </c>
      <c r="AJ10" s="169" t="s">
        <v>178</v>
      </c>
      <c r="AK10" s="170" t="s">
        <v>178</v>
      </c>
      <c r="AL10" s="167" t="s">
        <v>178</v>
      </c>
      <c r="AM10" s="167" t="s">
        <v>178</v>
      </c>
      <c r="AN10" s="167" t="s">
        <v>178</v>
      </c>
      <c r="AO10" s="167" t="s">
        <v>178</v>
      </c>
      <c r="AP10" s="167" t="s">
        <v>178</v>
      </c>
      <c r="AQ10" s="167" t="s">
        <v>178</v>
      </c>
      <c r="AR10" s="167" t="s">
        <v>178</v>
      </c>
      <c r="AS10" s="167" t="s">
        <v>178</v>
      </c>
      <c r="AT10" s="167" t="s">
        <v>178</v>
      </c>
      <c r="AU10" s="167" t="s">
        <v>178</v>
      </c>
      <c r="AV10" s="167" t="s">
        <v>178</v>
      </c>
      <c r="AW10" s="167" t="s">
        <v>178</v>
      </c>
      <c r="AX10" s="167" t="s">
        <v>178</v>
      </c>
      <c r="AY10" s="167" t="s">
        <v>178</v>
      </c>
      <c r="AZ10" s="167" t="s">
        <v>178</v>
      </c>
      <c r="BA10" s="167" t="s">
        <v>178</v>
      </c>
      <c r="BB10" s="167" t="s">
        <v>178</v>
      </c>
      <c r="BC10" s="167" t="s">
        <v>178</v>
      </c>
      <c r="BD10" s="167" t="s">
        <v>178</v>
      </c>
      <c r="BE10" s="167" t="s">
        <v>178</v>
      </c>
      <c r="BF10" s="167" t="s">
        <v>178</v>
      </c>
      <c r="BG10" s="167" t="s">
        <v>178</v>
      </c>
      <c r="BH10" s="167" t="s">
        <v>178</v>
      </c>
      <c r="BI10" s="167" t="s">
        <v>178</v>
      </c>
      <c r="BJ10" s="167" t="s">
        <v>178</v>
      </c>
      <c r="BK10" s="167" t="s">
        <v>178</v>
      </c>
      <c r="BL10" s="167" t="s">
        <v>178</v>
      </c>
      <c r="BM10" s="167" t="s">
        <v>178</v>
      </c>
      <c r="BN10" s="451" t="s">
        <v>178</v>
      </c>
      <c r="BO10" s="167" t="s">
        <v>178</v>
      </c>
      <c r="BP10" s="167" t="s">
        <v>178</v>
      </c>
      <c r="BQ10" s="167" t="s">
        <v>178</v>
      </c>
      <c r="BR10" s="167" t="s">
        <v>178</v>
      </c>
      <c r="BS10" s="167" t="s">
        <v>178</v>
      </c>
      <c r="BT10" s="167" t="s">
        <v>178</v>
      </c>
      <c r="BU10" s="167" t="s">
        <v>178</v>
      </c>
      <c r="BV10" s="167" t="s">
        <v>178</v>
      </c>
      <c r="BW10" s="167" t="s">
        <v>178</v>
      </c>
      <c r="BX10" s="167" t="s">
        <v>178</v>
      </c>
      <c r="BY10" s="167" t="s">
        <v>178</v>
      </c>
      <c r="BZ10" s="167" t="s">
        <v>178</v>
      </c>
      <c r="CA10" s="167" t="s">
        <v>178</v>
      </c>
      <c r="CB10" s="167" t="s">
        <v>178</v>
      </c>
      <c r="CC10" s="167" t="s">
        <v>178</v>
      </c>
      <c r="CD10" s="167" t="s">
        <v>179</v>
      </c>
      <c r="CE10" s="167" t="s">
        <v>178</v>
      </c>
      <c r="CF10" s="167" t="s">
        <v>178</v>
      </c>
      <c r="CG10" s="167" t="s">
        <v>178</v>
      </c>
      <c r="CH10" s="167" t="s">
        <v>178</v>
      </c>
      <c r="CI10" s="167" t="s">
        <v>178</v>
      </c>
      <c r="CJ10" s="167" t="s">
        <v>178</v>
      </c>
      <c r="CK10" s="167" t="s">
        <v>178</v>
      </c>
      <c r="CL10" s="167" t="s">
        <v>178</v>
      </c>
      <c r="CM10" s="167" t="s">
        <v>178</v>
      </c>
      <c r="CN10" s="167" t="s">
        <v>178</v>
      </c>
      <c r="CO10" s="167" t="s">
        <v>178</v>
      </c>
      <c r="CP10" s="167" t="s">
        <v>178</v>
      </c>
      <c r="CQ10" s="167" t="s">
        <v>178</v>
      </c>
      <c r="CR10" s="167" t="s">
        <v>178</v>
      </c>
      <c r="CS10" s="451" t="s">
        <v>178</v>
      </c>
      <c r="CT10" s="167" t="s">
        <v>178</v>
      </c>
      <c r="CU10" s="167" t="s">
        <v>179</v>
      </c>
      <c r="CV10" s="167" t="s">
        <v>178</v>
      </c>
      <c r="CW10" s="167" t="s">
        <v>178</v>
      </c>
      <c r="CX10" s="167" t="s">
        <v>178</v>
      </c>
      <c r="CY10" s="167" t="s">
        <v>178</v>
      </c>
      <c r="CZ10" s="167" t="s">
        <v>178</v>
      </c>
      <c r="DA10" s="167" t="s">
        <v>178</v>
      </c>
      <c r="DB10" s="167" t="s">
        <v>178</v>
      </c>
      <c r="DC10" s="167" t="s">
        <v>178</v>
      </c>
      <c r="DD10" s="167" t="s">
        <v>178</v>
      </c>
      <c r="DE10" s="167" t="s">
        <v>178</v>
      </c>
      <c r="DF10" s="167" t="s">
        <v>178</v>
      </c>
      <c r="DG10" s="167" t="s">
        <v>178</v>
      </c>
      <c r="DH10" s="167" t="s">
        <v>178</v>
      </c>
      <c r="DI10" s="167" t="s">
        <v>178</v>
      </c>
      <c r="DJ10" s="167" t="s">
        <v>178</v>
      </c>
      <c r="DK10" s="167" t="s">
        <v>178</v>
      </c>
      <c r="DL10" s="167" t="s">
        <v>178</v>
      </c>
      <c r="DM10" s="167" t="s">
        <v>178</v>
      </c>
      <c r="DN10" s="167" t="s">
        <v>178</v>
      </c>
      <c r="DO10" s="167" t="s">
        <v>178</v>
      </c>
      <c r="DP10" s="167" t="s">
        <v>178</v>
      </c>
      <c r="DQ10" s="167" t="s">
        <v>178</v>
      </c>
      <c r="DR10" s="167" t="s">
        <v>178</v>
      </c>
      <c r="DS10" s="167" t="s">
        <v>178</v>
      </c>
      <c r="DT10" s="167" t="s">
        <v>178</v>
      </c>
      <c r="DU10" s="167" t="s">
        <v>178</v>
      </c>
      <c r="DV10" s="167" t="s">
        <v>178</v>
      </c>
      <c r="DW10" s="451" t="s">
        <v>178</v>
      </c>
      <c r="DX10" s="167" t="s">
        <v>178</v>
      </c>
      <c r="DY10" s="167" t="s">
        <v>179</v>
      </c>
      <c r="DZ10" s="167" t="s">
        <v>178</v>
      </c>
      <c r="EA10" s="167" t="s">
        <v>178</v>
      </c>
      <c r="EB10" s="167" t="s">
        <v>178</v>
      </c>
      <c r="EC10" s="167" t="s">
        <v>178</v>
      </c>
      <c r="ED10" s="167" t="s">
        <v>178</v>
      </c>
      <c r="EE10" s="167" t="s">
        <v>178</v>
      </c>
      <c r="EF10" s="167" t="s">
        <v>178</v>
      </c>
      <c r="EG10" s="167" t="s">
        <v>178</v>
      </c>
      <c r="EH10" s="167" t="s">
        <v>178</v>
      </c>
      <c r="EI10" s="167" t="s">
        <v>178</v>
      </c>
      <c r="EJ10" s="167" t="s">
        <v>178</v>
      </c>
      <c r="EK10" s="167" t="s">
        <v>178</v>
      </c>
      <c r="EL10" s="167" t="s">
        <v>178</v>
      </c>
      <c r="EM10" s="167" t="s">
        <v>178</v>
      </c>
      <c r="EN10" s="167" t="s">
        <v>178</v>
      </c>
      <c r="EO10" s="167" t="s">
        <v>178</v>
      </c>
      <c r="EP10" s="167" t="s">
        <v>178</v>
      </c>
      <c r="EQ10" s="167" t="s">
        <v>178</v>
      </c>
      <c r="ER10" s="167" t="s">
        <v>179</v>
      </c>
      <c r="ES10" s="167" t="s">
        <v>178</v>
      </c>
      <c r="ET10" s="167" t="s">
        <v>178</v>
      </c>
      <c r="EU10" s="167" t="s">
        <v>178</v>
      </c>
      <c r="EV10" s="167" t="s">
        <v>178</v>
      </c>
      <c r="EW10" s="167" t="s">
        <v>178</v>
      </c>
      <c r="EX10" s="167" t="s">
        <v>178</v>
      </c>
      <c r="EY10" s="167" t="s">
        <v>178</v>
      </c>
      <c r="EZ10" s="167" t="s">
        <v>178</v>
      </c>
      <c r="FA10" s="167" t="s">
        <v>178</v>
      </c>
      <c r="FB10" s="167" t="s">
        <v>178</v>
      </c>
      <c r="FC10" s="529" t="s">
        <v>178</v>
      </c>
      <c r="FD10" s="167" t="s">
        <v>178</v>
      </c>
      <c r="FE10" s="167" t="s">
        <v>178</v>
      </c>
      <c r="FF10" s="167" t="s">
        <v>178</v>
      </c>
      <c r="FG10" s="167" t="s">
        <v>178</v>
      </c>
      <c r="FH10" s="167" t="s">
        <v>178</v>
      </c>
      <c r="FI10" s="167" t="s">
        <v>178</v>
      </c>
      <c r="FJ10" s="167" t="s">
        <v>178</v>
      </c>
      <c r="FK10" s="167" t="s">
        <v>178</v>
      </c>
      <c r="FL10" s="167" t="s">
        <v>178</v>
      </c>
      <c r="FM10" s="167" t="s">
        <v>178</v>
      </c>
      <c r="FN10" s="167" t="s">
        <v>178</v>
      </c>
      <c r="FO10" s="167" t="s">
        <v>178</v>
      </c>
      <c r="FP10" s="167" t="s">
        <v>178</v>
      </c>
      <c r="FQ10" s="167" t="s">
        <v>178</v>
      </c>
      <c r="FR10" s="167" t="s">
        <v>178</v>
      </c>
      <c r="FS10" s="167" t="s">
        <v>178</v>
      </c>
      <c r="FT10" s="167" t="s">
        <v>178</v>
      </c>
      <c r="FU10" s="167" t="s">
        <v>178</v>
      </c>
      <c r="FV10" s="167" t="s">
        <v>178</v>
      </c>
      <c r="FW10" s="167" t="s">
        <v>178</v>
      </c>
      <c r="FX10" s="167" t="s">
        <v>178</v>
      </c>
      <c r="FY10" s="167" t="s">
        <v>178</v>
      </c>
      <c r="FZ10" s="167" t="s">
        <v>178</v>
      </c>
      <c r="GA10" s="167" t="s">
        <v>178</v>
      </c>
      <c r="GB10" s="167" t="s">
        <v>178</v>
      </c>
      <c r="GC10" s="167" t="s">
        <v>178</v>
      </c>
      <c r="GD10" s="167" t="s">
        <v>178</v>
      </c>
      <c r="GE10" s="167" t="s">
        <v>178</v>
      </c>
      <c r="GF10" s="167" t="s">
        <v>178</v>
      </c>
      <c r="GG10" s="529" t="s">
        <v>178</v>
      </c>
      <c r="GH10" s="167" t="s">
        <v>178</v>
      </c>
      <c r="GI10" s="167" t="s">
        <v>178</v>
      </c>
      <c r="GJ10" s="167" t="s">
        <v>178</v>
      </c>
      <c r="GK10" s="167" t="s">
        <v>178</v>
      </c>
      <c r="GL10" s="167" t="s">
        <v>178</v>
      </c>
      <c r="GM10" s="167" t="s">
        <v>178</v>
      </c>
      <c r="GN10" s="167" t="s">
        <v>178</v>
      </c>
      <c r="GO10" s="167" t="s">
        <v>178</v>
      </c>
      <c r="GP10" s="167" t="s">
        <v>178</v>
      </c>
      <c r="GQ10" s="167" t="s">
        <v>178</v>
      </c>
      <c r="GR10" s="167" t="s">
        <v>178</v>
      </c>
      <c r="GS10" s="167" t="s">
        <v>178</v>
      </c>
      <c r="GT10" s="167" t="s">
        <v>178</v>
      </c>
      <c r="GU10" s="167" t="s">
        <v>178</v>
      </c>
      <c r="GV10" s="167" t="s">
        <v>178</v>
      </c>
      <c r="GW10" s="167" t="s">
        <v>178</v>
      </c>
      <c r="GX10" s="167" t="s">
        <v>178</v>
      </c>
      <c r="GY10" s="167" t="s">
        <v>178</v>
      </c>
      <c r="GZ10" s="167" t="s">
        <v>178</v>
      </c>
      <c r="HA10" s="167" t="s">
        <v>178</v>
      </c>
      <c r="HB10" s="167" t="s">
        <v>178</v>
      </c>
      <c r="HC10" s="167" t="s">
        <v>178</v>
      </c>
      <c r="HD10" s="167" t="s">
        <v>178</v>
      </c>
      <c r="HE10" s="167" t="s">
        <v>178</v>
      </c>
      <c r="HF10" s="167" t="s">
        <v>178</v>
      </c>
      <c r="HG10" s="167" t="s">
        <v>178</v>
      </c>
      <c r="HH10" s="167" t="s">
        <v>178</v>
      </c>
      <c r="HI10" s="167" t="s">
        <v>178</v>
      </c>
      <c r="HJ10" s="167" t="s">
        <v>178</v>
      </c>
      <c r="HK10" s="167" t="s">
        <v>178</v>
      </c>
      <c r="HL10" s="529" t="s">
        <v>178</v>
      </c>
      <c r="HM10" s="167" t="s">
        <v>178</v>
      </c>
      <c r="HN10" s="167" t="s">
        <v>178</v>
      </c>
      <c r="HO10" s="167" t="s">
        <v>178</v>
      </c>
      <c r="HP10" s="167" t="s">
        <v>178</v>
      </c>
      <c r="HQ10" s="167" t="s">
        <v>178</v>
      </c>
      <c r="HR10" s="167" t="s">
        <v>178</v>
      </c>
      <c r="HS10" s="167" t="s">
        <v>178</v>
      </c>
      <c r="HT10" s="167" t="s">
        <v>178</v>
      </c>
      <c r="HU10" s="167" t="s">
        <v>178</v>
      </c>
      <c r="HV10" s="167" t="s">
        <v>178</v>
      </c>
      <c r="HW10" s="167" t="s">
        <v>178</v>
      </c>
      <c r="HX10" s="167" t="s">
        <v>178</v>
      </c>
      <c r="HY10" s="167" t="s">
        <v>178</v>
      </c>
      <c r="HZ10" s="167" t="s">
        <v>178</v>
      </c>
      <c r="IA10" s="167" t="s">
        <v>178</v>
      </c>
      <c r="IB10" s="167" t="s">
        <v>178</v>
      </c>
      <c r="IC10" s="167" t="s">
        <v>178</v>
      </c>
      <c r="ID10" s="167" t="s">
        <v>178</v>
      </c>
      <c r="IE10" s="167" t="s">
        <v>178</v>
      </c>
      <c r="IF10" s="167" t="s">
        <v>179</v>
      </c>
      <c r="IG10" s="167" t="s">
        <v>178</v>
      </c>
      <c r="IH10" s="167" t="s">
        <v>178</v>
      </c>
      <c r="II10" s="167" t="s">
        <v>178</v>
      </c>
      <c r="IJ10" s="167" t="s">
        <v>178</v>
      </c>
      <c r="IK10" s="167" t="s">
        <v>178</v>
      </c>
      <c r="IL10" s="167" t="s">
        <v>178</v>
      </c>
      <c r="IM10" s="167" t="s">
        <v>178</v>
      </c>
      <c r="IN10" s="167" t="s">
        <v>178</v>
      </c>
      <c r="IO10" s="167" t="s">
        <v>178</v>
      </c>
      <c r="IP10" s="167" t="s">
        <v>178</v>
      </c>
      <c r="IQ10" s="529" t="s">
        <v>178</v>
      </c>
      <c r="IR10" s="167" t="s">
        <v>178</v>
      </c>
      <c r="IS10" s="167" t="s">
        <v>178</v>
      </c>
      <c r="IT10" s="167" t="s">
        <v>178</v>
      </c>
      <c r="IU10" s="167" t="s">
        <v>178</v>
      </c>
      <c r="IV10" s="167" t="s">
        <v>178</v>
      </c>
      <c r="IW10" s="167" t="s">
        <v>178</v>
      </c>
      <c r="IX10" s="167" t="s">
        <v>178</v>
      </c>
      <c r="IY10" s="167" t="s">
        <v>178</v>
      </c>
      <c r="IZ10" s="167" t="s">
        <v>178</v>
      </c>
      <c r="JA10" s="167" t="s">
        <v>178</v>
      </c>
      <c r="JB10" s="167" t="s">
        <v>178</v>
      </c>
      <c r="JC10" s="167" t="s">
        <v>178</v>
      </c>
      <c r="JD10" s="167" t="s">
        <v>178</v>
      </c>
      <c r="JE10" s="167" t="s">
        <v>178</v>
      </c>
      <c r="JF10" s="167" t="s">
        <v>178</v>
      </c>
      <c r="JG10" s="167" t="s">
        <v>178</v>
      </c>
      <c r="JH10" s="167" t="s">
        <v>178</v>
      </c>
      <c r="JI10" s="167" t="s">
        <v>178</v>
      </c>
      <c r="JJ10" s="167" t="s">
        <v>178</v>
      </c>
      <c r="JK10" s="167" t="s">
        <v>178</v>
      </c>
      <c r="JL10" s="167" t="s">
        <v>178</v>
      </c>
      <c r="JM10" s="167" t="s">
        <v>178</v>
      </c>
      <c r="JN10" s="167" t="s">
        <v>178</v>
      </c>
      <c r="JO10" s="167" t="s">
        <v>178</v>
      </c>
      <c r="JP10" s="167" t="s">
        <v>178</v>
      </c>
      <c r="JQ10" s="167" t="s">
        <v>178</v>
      </c>
      <c r="JR10" s="167" t="s">
        <v>178</v>
      </c>
      <c r="JS10" s="167" t="s">
        <v>178</v>
      </c>
      <c r="JT10" s="167" t="s">
        <v>178</v>
      </c>
      <c r="JU10" s="167" t="s">
        <v>178</v>
      </c>
      <c r="JV10" s="167" t="s">
        <v>178</v>
      </c>
      <c r="JW10" s="167" t="s">
        <v>178</v>
      </c>
      <c r="JX10" s="167" t="s">
        <v>178</v>
      </c>
      <c r="JY10" s="167" t="s">
        <v>178</v>
      </c>
      <c r="JZ10" s="167" t="s">
        <v>178</v>
      </c>
      <c r="KA10" s="167" t="s">
        <v>178</v>
      </c>
      <c r="KB10" s="167" t="s">
        <v>178</v>
      </c>
      <c r="KC10" s="167" t="s">
        <v>178</v>
      </c>
      <c r="KD10" s="167" t="s">
        <v>178</v>
      </c>
      <c r="KE10" s="167" t="s">
        <v>178</v>
      </c>
      <c r="KF10" s="167" t="s">
        <v>178</v>
      </c>
      <c r="KG10" s="167" t="s">
        <v>178</v>
      </c>
      <c r="KH10" s="167" t="s">
        <v>178</v>
      </c>
      <c r="KI10" s="167" t="s">
        <v>178</v>
      </c>
      <c r="KJ10" s="167" t="s">
        <v>178</v>
      </c>
      <c r="KK10" s="167" t="s">
        <v>178</v>
      </c>
      <c r="KL10" s="167" t="s">
        <v>178</v>
      </c>
      <c r="KM10" s="167" t="s">
        <v>178</v>
      </c>
      <c r="KN10" s="167" t="s">
        <v>178</v>
      </c>
      <c r="KO10" s="167" t="s">
        <v>178</v>
      </c>
      <c r="KP10" s="167" t="s">
        <v>178</v>
      </c>
      <c r="KQ10" s="167" t="s">
        <v>178</v>
      </c>
      <c r="KR10" s="167" t="s">
        <v>179</v>
      </c>
      <c r="KS10" s="167" t="s">
        <v>178</v>
      </c>
      <c r="KT10" s="167" t="s">
        <v>178</v>
      </c>
      <c r="KU10" s="167" t="s">
        <v>178</v>
      </c>
      <c r="KV10" s="167" t="s">
        <v>178</v>
      </c>
      <c r="KW10" s="167" t="s">
        <v>178</v>
      </c>
      <c r="KX10" s="167" t="s">
        <v>178</v>
      </c>
      <c r="KY10" s="167" t="s">
        <v>178</v>
      </c>
      <c r="KZ10" s="167" t="s">
        <v>178</v>
      </c>
      <c r="LA10" s="167" t="s">
        <v>179</v>
      </c>
      <c r="LB10" s="167" t="s">
        <v>178</v>
      </c>
      <c r="LC10" s="167" t="s">
        <v>178</v>
      </c>
      <c r="LD10" s="167" t="s">
        <v>178</v>
      </c>
      <c r="LE10" s="167" t="s">
        <v>178</v>
      </c>
      <c r="LF10" s="167" t="s">
        <v>178</v>
      </c>
      <c r="LG10" s="167" t="s">
        <v>178</v>
      </c>
      <c r="LH10" s="167" t="s">
        <v>178</v>
      </c>
      <c r="LI10" s="167" t="s">
        <v>178</v>
      </c>
      <c r="LJ10" s="167" t="s">
        <v>178</v>
      </c>
      <c r="LK10" s="167" t="s">
        <v>178</v>
      </c>
      <c r="LL10" s="167" t="s">
        <v>178</v>
      </c>
      <c r="LM10" s="167" t="s">
        <v>178</v>
      </c>
      <c r="LN10" s="167" t="s">
        <v>178</v>
      </c>
      <c r="LO10" s="167" t="s">
        <v>178</v>
      </c>
      <c r="LP10" s="167" t="s">
        <v>178</v>
      </c>
      <c r="LQ10" s="167" t="s">
        <v>178</v>
      </c>
      <c r="LR10" s="167" t="s">
        <v>178</v>
      </c>
      <c r="LS10" s="167" t="s">
        <v>178</v>
      </c>
      <c r="LT10" s="167" t="s">
        <v>178</v>
      </c>
      <c r="LU10" s="167" t="s">
        <v>178</v>
      </c>
      <c r="LV10" s="167" t="s">
        <v>178</v>
      </c>
      <c r="LW10" s="167" t="s">
        <v>178</v>
      </c>
      <c r="LX10" s="167" t="s">
        <v>178</v>
      </c>
      <c r="LY10" s="167" t="s">
        <v>178</v>
      </c>
      <c r="LZ10" s="167" t="s">
        <v>178</v>
      </c>
      <c r="MA10" s="167" t="s">
        <v>178</v>
      </c>
      <c r="MB10" s="167" t="s">
        <v>178</v>
      </c>
      <c r="MC10" s="167" t="s">
        <v>178</v>
      </c>
      <c r="MD10" s="167" t="s">
        <v>178</v>
      </c>
      <c r="ME10" s="167" t="s">
        <v>178</v>
      </c>
      <c r="MF10" s="167" t="s">
        <v>178</v>
      </c>
      <c r="MG10" s="167" t="s">
        <v>178</v>
      </c>
      <c r="MH10" s="167" t="s">
        <v>178</v>
      </c>
      <c r="MI10" s="167" t="s">
        <v>178</v>
      </c>
      <c r="MJ10" s="167" t="s">
        <v>178</v>
      </c>
      <c r="MK10" s="167" t="s">
        <v>178</v>
      </c>
      <c r="ML10" s="167" t="s">
        <v>178</v>
      </c>
      <c r="MM10" s="167" t="s">
        <v>178</v>
      </c>
      <c r="MN10" s="167" t="s">
        <v>178</v>
      </c>
      <c r="MO10" s="167" t="s">
        <v>178</v>
      </c>
      <c r="MP10" s="167" t="s">
        <v>178</v>
      </c>
      <c r="MQ10" s="167" t="s">
        <v>178</v>
      </c>
      <c r="MR10" s="167" t="s">
        <v>178</v>
      </c>
      <c r="MS10" s="167" t="s">
        <v>178</v>
      </c>
      <c r="MT10" s="167" t="s">
        <v>178</v>
      </c>
      <c r="MU10" s="167" t="s">
        <v>178</v>
      </c>
      <c r="MV10" s="167" t="s">
        <v>178</v>
      </c>
      <c r="MW10" s="167" t="s">
        <v>178</v>
      </c>
      <c r="MX10" s="167" t="s">
        <v>178</v>
      </c>
      <c r="MY10" s="167" t="s">
        <v>178</v>
      </c>
      <c r="MZ10" s="167" t="s">
        <v>178</v>
      </c>
      <c r="NA10" s="167" t="s">
        <v>178</v>
      </c>
      <c r="NB10" s="167" t="s">
        <v>178</v>
      </c>
      <c r="NC10" s="167" t="s">
        <v>179</v>
      </c>
      <c r="ND10" s="167" t="s">
        <v>179</v>
      </c>
      <c r="NE10" s="167" t="s">
        <v>178</v>
      </c>
      <c r="NF10" s="167" t="s">
        <v>178</v>
      </c>
      <c r="NG10" s="167" t="s">
        <v>178</v>
      </c>
      <c r="NH10" s="167" t="s">
        <v>178</v>
      </c>
      <c r="NI10" s="167" t="s">
        <v>178</v>
      </c>
      <c r="NJ10" s="167" t="s">
        <v>178</v>
      </c>
      <c r="NK10" s="167" t="s">
        <v>178</v>
      </c>
      <c r="NL10" s="167" t="s">
        <v>178</v>
      </c>
      <c r="NM10" s="167" t="s">
        <v>178</v>
      </c>
      <c r="NN10" s="167" t="s">
        <v>178</v>
      </c>
    </row>
    <row r="11" spans="1:564" ht="11.25" customHeight="1" thickTop="1" thickBot="1" x14ac:dyDescent="0.25">
      <c r="A11" s="553"/>
      <c r="B11" s="554" t="s">
        <v>63</v>
      </c>
      <c r="C11" s="555" t="s">
        <v>62</v>
      </c>
      <c r="D11" s="554" t="s">
        <v>64</v>
      </c>
      <c r="E11" s="554"/>
      <c r="F11" s="171">
        <f>COUNTIF(F12:F16,"&gt;""")</f>
        <v>4</v>
      </c>
      <c r="G11" s="172">
        <f t="shared" ref="G11:BR11" si="0">COUNTIF(G12:G16,"&gt;""")</f>
        <v>4</v>
      </c>
      <c r="H11" s="171">
        <f t="shared" si="0"/>
        <v>4</v>
      </c>
      <c r="I11" s="173">
        <f t="shared" si="0"/>
        <v>4</v>
      </c>
      <c r="J11" s="173">
        <f t="shared" si="0"/>
        <v>4</v>
      </c>
      <c r="K11" s="173">
        <f t="shared" si="0"/>
        <v>4</v>
      </c>
      <c r="L11" s="173">
        <f t="shared" si="0"/>
        <v>4</v>
      </c>
      <c r="M11" s="173">
        <f t="shared" si="0"/>
        <v>4</v>
      </c>
      <c r="N11" s="172">
        <f t="shared" si="0"/>
        <v>4</v>
      </c>
      <c r="O11" s="171">
        <f t="shared" si="0"/>
        <v>4</v>
      </c>
      <c r="P11" s="173">
        <f t="shared" si="0"/>
        <v>4</v>
      </c>
      <c r="Q11" s="173">
        <f t="shared" si="0"/>
        <v>4</v>
      </c>
      <c r="R11" s="173">
        <f t="shared" si="0"/>
        <v>4</v>
      </c>
      <c r="S11" s="173">
        <f t="shared" si="0"/>
        <v>4</v>
      </c>
      <c r="T11" s="173">
        <f t="shared" si="0"/>
        <v>4</v>
      </c>
      <c r="U11" s="172">
        <f t="shared" si="0"/>
        <v>4</v>
      </c>
      <c r="V11" s="179">
        <f t="shared" si="0"/>
        <v>4</v>
      </c>
      <c r="W11" s="173">
        <f t="shared" si="0"/>
        <v>4</v>
      </c>
      <c r="X11" s="173">
        <f t="shared" si="0"/>
        <v>4</v>
      </c>
      <c r="Y11" s="173">
        <f t="shared" si="0"/>
        <v>4</v>
      </c>
      <c r="Z11" s="173">
        <f t="shared" si="0"/>
        <v>4</v>
      </c>
      <c r="AA11" s="173">
        <f t="shared" si="0"/>
        <v>4</v>
      </c>
      <c r="AB11" s="172">
        <f t="shared" si="0"/>
        <v>4</v>
      </c>
      <c r="AC11" s="171">
        <f t="shared" si="0"/>
        <v>4</v>
      </c>
      <c r="AD11" s="173">
        <f t="shared" si="0"/>
        <v>4</v>
      </c>
      <c r="AE11" s="173">
        <f t="shared" si="0"/>
        <v>4</v>
      </c>
      <c r="AF11" s="173">
        <f t="shared" si="0"/>
        <v>3</v>
      </c>
      <c r="AG11" s="173">
        <f t="shared" si="0"/>
        <v>4</v>
      </c>
      <c r="AH11" s="173">
        <f t="shared" si="0"/>
        <v>4</v>
      </c>
      <c r="AI11" s="172">
        <f t="shared" si="0"/>
        <v>4</v>
      </c>
      <c r="AJ11" s="171">
        <f t="shared" si="0"/>
        <v>4</v>
      </c>
      <c r="AK11" s="763">
        <f t="shared" si="0"/>
        <v>4</v>
      </c>
      <c r="AL11" s="179">
        <f t="shared" si="0"/>
        <v>4</v>
      </c>
      <c r="AM11" s="173">
        <f t="shared" si="0"/>
        <v>4</v>
      </c>
      <c r="AN11" s="173">
        <f t="shared" si="0"/>
        <v>4</v>
      </c>
      <c r="AO11" s="173">
        <f t="shared" si="0"/>
        <v>4</v>
      </c>
      <c r="AP11" s="172">
        <f t="shared" si="0"/>
        <v>4</v>
      </c>
      <c r="AQ11" s="171">
        <f t="shared" si="0"/>
        <v>4</v>
      </c>
      <c r="AR11" s="173">
        <f t="shared" si="0"/>
        <v>4</v>
      </c>
      <c r="AS11" s="173">
        <f t="shared" si="0"/>
        <v>4</v>
      </c>
      <c r="AT11" s="173">
        <f t="shared" si="0"/>
        <v>4</v>
      </c>
      <c r="AU11" s="173">
        <f t="shared" si="0"/>
        <v>4</v>
      </c>
      <c r="AV11" s="173">
        <f t="shared" si="0"/>
        <v>4</v>
      </c>
      <c r="AW11" s="172">
        <f t="shared" si="0"/>
        <v>4</v>
      </c>
      <c r="AX11" s="171">
        <f t="shared" si="0"/>
        <v>4</v>
      </c>
      <c r="AY11" s="173">
        <f t="shared" si="0"/>
        <v>4</v>
      </c>
      <c r="AZ11" s="173">
        <f t="shared" si="0"/>
        <v>4</v>
      </c>
      <c r="BA11" s="173">
        <f t="shared" si="0"/>
        <v>4</v>
      </c>
      <c r="BB11" s="173">
        <f t="shared" si="0"/>
        <v>4</v>
      </c>
      <c r="BC11" s="173">
        <f t="shared" si="0"/>
        <v>4</v>
      </c>
      <c r="BD11" s="172">
        <f t="shared" si="0"/>
        <v>4</v>
      </c>
      <c r="BE11" s="171">
        <f t="shared" si="0"/>
        <v>3</v>
      </c>
      <c r="BF11" s="173">
        <f t="shared" si="0"/>
        <v>4</v>
      </c>
      <c r="BG11" s="173">
        <f t="shared" si="0"/>
        <v>4</v>
      </c>
      <c r="BH11" s="173">
        <f t="shared" si="0"/>
        <v>4</v>
      </c>
      <c r="BI11" s="173">
        <f t="shared" si="0"/>
        <v>4</v>
      </c>
      <c r="BJ11" s="173">
        <f t="shared" si="0"/>
        <v>4</v>
      </c>
      <c r="BK11" s="172">
        <f t="shared" si="0"/>
        <v>4</v>
      </c>
      <c r="BL11" s="179">
        <f t="shared" si="0"/>
        <v>4</v>
      </c>
      <c r="BM11" s="173">
        <f t="shared" si="0"/>
        <v>4</v>
      </c>
      <c r="BN11" s="763">
        <f t="shared" si="0"/>
        <v>4</v>
      </c>
      <c r="BO11" s="179">
        <f t="shared" si="0"/>
        <v>4</v>
      </c>
      <c r="BP11" s="173">
        <f t="shared" si="0"/>
        <v>4</v>
      </c>
      <c r="BQ11" s="173">
        <f t="shared" si="0"/>
        <v>4</v>
      </c>
      <c r="BR11" s="172">
        <f t="shared" si="0"/>
        <v>4</v>
      </c>
      <c r="BS11" s="174">
        <f t="shared" ref="BS11:ED11" si="1">COUNTIF(BS12:BS16,"&gt;""")</f>
        <v>4</v>
      </c>
      <c r="BT11" s="175">
        <f t="shared" si="1"/>
        <v>4</v>
      </c>
      <c r="BU11" s="175">
        <f t="shared" si="1"/>
        <v>4</v>
      </c>
      <c r="BV11" s="175">
        <f t="shared" si="1"/>
        <v>4</v>
      </c>
      <c r="BW11" s="175">
        <f t="shared" si="1"/>
        <v>4</v>
      </c>
      <c r="BX11" s="175">
        <f t="shared" si="1"/>
        <v>4</v>
      </c>
      <c r="BY11" s="176">
        <f t="shared" si="1"/>
        <v>4</v>
      </c>
      <c r="BZ11" s="174">
        <f t="shared" si="1"/>
        <v>4</v>
      </c>
      <c r="CA11" s="175">
        <f t="shared" si="1"/>
        <v>4</v>
      </c>
      <c r="CB11" s="175">
        <f t="shared" si="1"/>
        <v>4</v>
      </c>
      <c r="CC11" s="175">
        <f t="shared" si="1"/>
        <v>4</v>
      </c>
      <c r="CD11" s="175">
        <f t="shared" si="1"/>
        <v>4</v>
      </c>
      <c r="CE11" s="175">
        <f t="shared" si="1"/>
        <v>4</v>
      </c>
      <c r="CF11" s="176">
        <f t="shared" si="1"/>
        <v>4</v>
      </c>
      <c r="CG11" s="174">
        <f t="shared" si="1"/>
        <v>4</v>
      </c>
      <c r="CH11" s="175">
        <f t="shared" si="1"/>
        <v>4</v>
      </c>
      <c r="CI11" s="175">
        <f t="shared" si="1"/>
        <v>4</v>
      </c>
      <c r="CJ11" s="175">
        <f t="shared" si="1"/>
        <v>4</v>
      </c>
      <c r="CK11" s="456">
        <f t="shared" si="1"/>
        <v>4</v>
      </c>
      <c r="CL11" s="175">
        <f t="shared" si="1"/>
        <v>4</v>
      </c>
      <c r="CM11" s="176">
        <f t="shared" si="1"/>
        <v>4</v>
      </c>
      <c r="CN11" s="174">
        <f t="shared" si="1"/>
        <v>4</v>
      </c>
      <c r="CO11" s="175">
        <f t="shared" si="1"/>
        <v>3</v>
      </c>
      <c r="CP11" s="175">
        <f t="shared" si="1"/>
        <v>4</v>
      </c>
      <c r="CQ11" s="175">
        <f t="shared" si="1"/>
        <v>4</v>
      </c>
      <c r="CR11" s="175">
        <f t="shared" si="1"/>
        <v>4</v>
      </c>
      <c r="CS11" s="450">
        <f t="shared" si="1"/>
        <v>4</v>
      </c>
      <c r="CT11" s="452">
        <f t="shared" si="1"/>
        <v>4</v>
      </c>
      <c r="CU11" s="174">
        <f t="shared" si="1"/>
        <v>4</v>
      </c>
      <c r="CV11" s="175">
        <f t="shared" si="1"/>
        <v>4</v>
      </c>
      <c r="CW11" s="456">
        <f t="shared" si="1"/>
        <v>4</v>
      </c>
      <c r="CX11" s="175">
        <f t="shared" si="1"/>
        <v>4</v>
      </c>
      <c r="CY11" s="175">
        <f t="shared" si="1"/>
        <v>4</v>
      </c>
      <c r="CZ11" s="175">
        <f t="shared" si="1"/>
        <v>4</v>
      </c>
      <c r="DA11" s="176">
        <f t="shared" si="1"/>
        <v>4</v>
      </c>
      <c r="DB11" s="174">
        <f t="shared" si="1"/>
        <v>4</v>
      </c>
      <c r="DC11" s="175">
        <f t="shared" si="1"/>
        <v>4</v>
      </c>
      <c r="DD11" s="175">
        <f t="shared" si="1"/>
        <v>4</v>
      </c>
      <c r="DE11" s="175">
        <f t="shared" si="1"/>
        <v>4</v>
      </c>
      <c r="DF11" s="175">
        <f t="shared" si="1"/>
        <v>4</v>
      </c>
      <c r="DG11" s="175">
        <f t="shared" si="1"/>
        <v>4</v>
      </c>
      <c r="DH11" s="176">
        <f t="shared" si="1"/>
        <v>4</v>
      </c>
      <c r="DI11" s="177">
        <f t="shared" si="1"/>
        <v>4</v>
      </c>
      <c r="DJ11" s="175">
        <f t="shared" si="1"/>
        <v>4</v>
      </c>
      <c r="DK11" s="175">
        <f t="shared" si="1"/>
        <v>4</v>
      </c>
      <c r="DL11" s="175">
        <f t="shared" si="1"/>
        <v>4</v>
      </c>
      <c r="DM11" s="175">
        <f t="shared" si="1"/>
        <v>4</v>
      </c>
      <c r="DN11" s="175">
        <f t="shared" si="1"/>
        <v>4</v>
      </c>
      <c r="DO11" s="176">
        <f t="shared" si="1"/>
        <v>4</v>
      </c>
      <c r="DP11" s="174">
        <f t="shared" si="1"/>
        <v>4</v>
      </c>
      <c r="DQ11" s="175">
        <f t="shared" si="1"/>
        <v>4</v>
      </c>
      <c r="DR11" s="175">
        <f t="shared" si="1"/>
        <v>4</v>
      </c>
      <c r="DS11" s="175">
        <f t="shared" si="1"/>
        <v>4</v>
      </c>
      <c r="DT11" s="175">
        <f t="shared" si="1"/>
        <v>4</v>
      </c>
      <c r="DU11" s="175">
        <f t="shared" si="1"/>
        <v>4</v>
      </c>
      <c r="DV11" s="176">
        <f t="shared" si="1"/>
        <v>4</v>
      </c>
      <c r="DW11" s="453">
        <f t="shared" si="1"/>
        <v>4</v>
      </c>
      <c r="DX11" s="177">
        <f t="shared" si="1"/>
        <v>4</v>
      </c>
      <c r="DY11" s="175">
        <f t="shared" si="1"/>
        <v>4</v>
      </c>
      <c r="DZ11" s="175">
        <f t="shared" si="1"/>
        <v>4</v>
      </c>
      <c r="EA11" s="175">
        <f t="shared" si="1"/>
        <v>4</v>
      </c>
      <c r="EB11" s="175">
        <f t="shared" si="1"/>
        <v>4</v>
      </c>
      <c r="EC11" s="176">
        <f t="shared" si="1"/>
        <v>4</v>
      </c>
      <c r="ED11" s="171">
        <f t="shared" si="1"/>
        <v>4</v>
      </c>
      <c r="EE11" s="173">
        <f t="shared" ref="EE11:GP11" si="2">COUNTIF(EE12:EE16,"&gt;""")</f>
        <v>4</v>
      </c>
      <c r="EF11" s="173">
        <f t="shared" si="2"/>
        <v>4</v>
      </c>
      <c r="EG11" s="173">
        <f t="shared" si="2"/>
        <v>4</v>
      </c>
      <c r="EH11" s="173">
        <f t="shared" si="2"/>
        <v>4</v>
      </c>
      <c r="EI11" s="173">
        <f t="shared" si="2"/>
        <v>4</v>
      </c>
      <c r="EJ11" s="172">
        <f t="shared" si="2"/>
        <v>4</v>
      </c>
      <c r="EK11" s="171">
        <f t="shared" si="2"/>
        <v>4</v>
      </c>
      <c r="EL11" s="173">
        <f t="shared" si="2"/>
        <v>4</v>
      </c>
      <c r="EM11" s="173">
        <f t="shared" si="2"/>
        <v>4</v>
      </c>
      <c r="EN11" s="173">
        <f t="shared" si="2"/>
        <v>4</v>
      </c>
      <c r="EO11" s="173">
        <f t="shared" si="2"/>
        <v>4</v>
      </c>
      <c r="EP11" s="173">
        <f t="shared" si="2"/>
        <v>4</v>
      </c>
      <c r="EQ11" s="172">
        <f t="shared" si="2"/>
        <v>4</v>
      </c>
      <c r="ER11" s="171">
        <f t="shared" si="2"/>
        <v>4</v>
      </c>
      <c r="ES11" s="173">
        <f t="shared" si="2"/>
        <v>4</v>
      </c>
      <c r="ET11" s="173">
        <f t="shared" si="2"/>
        <v>4</v>
      </c>
      <c r="EU11" s="173">
        <f t="shared" si="2"/>
        <v>4</v>
      </c>
      <c r="EV11" s="173">
        <f t="shared" si="2"/>
        <v>4</v>
      </c>
      <c r="EW11" s="173">
        <f t="shared" si="2"/>
        <v>4</v>
      </c>
      <c r="EX11" s="172">
        <f t="shared" si="2"/>
        <v>4</v>
      </c>
      <c r="EY11" s="171">
        <f t="shared" si="2"/>
        <v>4</v>
      </c>
      <c r="EZ11" s="173">
        <f t="shared" si="2"/>
        <v>4</v>
      </c>
      <c r="FA11" s="173">
        <f t="shared" si="2"/>
        <v>4</v>
      </c>
      <c r="FB11" s="586">
        <f t="shared" si="2"/>
        <v>4</v>
      </c>
      <c r="FC11" s="600">
        <f t="shared" si="2"/>
        <v>4</v>
      </c>
      <c r="FD11" s="173">
        <f t="shared" si="2"/>
        <v>4</v>
      </c>
      <c r="FE11" s="172">
        <f t="shared" si="2"/>
        <v>4</v>
      </c>
      <c r="FF11" s="179">
        <f t="shared" si="2"/>
        <v>4</v>
      </c>
      <c r="FG11" s="173">
        <f t="shared" si="2"/>
        <v>4</v>
      </c>
      <c r="FH11" s="173">
        <f t="shared" si="2"/>
        <v>4</v>
      </c>
      <c r="FI11" s="173">
        <f t="shared" si="2"/>
        <v>4</v>
      </c>
      <c r="FJ11" s="173">
        <f t="shared" si="2"/>
        <v>4</v>
      </c>
      <c r="FK11" s="173">
        <f t="shared" si="2"/>
        <v>4</v>
      </c>
      <c r="FL11" s="172">
        <f t="shared" si="2"/>
        <v>4</v>
      </c>
      <c r="FM11" s="171">
        <f t="shared" si="2"/>
        <v>4</v>
      </c>
      <c r="FN11" s="173">
        <f t="shared" si="2"/>
        <v>4</v>
      </c>
      <c r="FO11" s="173">
        <f t="shared" si="2"/>
        <v>4</v>
      </c>
      <c r="FP11" s="173">
        <f t="shared" si="2"/>
        <v>4</v>
      </c>
      <c r="FQ11" s="173">
        <f t="shared" si="2"/>
        <v>4</v>
      </c>
      <c r="FR11" s="173">
        <f t="shared" si="2"/>
        <v>4</v>
      </c>
      <c r="FS11" s="172">
        <f t="shared" si="2"/>
        <v>4</v>
      </c>
      <c r="FT11" s="171">
        <f t="shared" si="2"/>
        <v>4</v>
      </c>
      <c r="FU11" s="173">
        <f t="shared" si="2"/>
        <v>4</v>
      </c>
      <c r="FV11" s="173">
        <f t="shared" si="2"/>
        <v>4</v>
      </c>
      <c r="FW11" s="173">
        <f t="shared" si="2"/>
        <v>4</v>
      </c>
      <c r="FX11" s="173">
        <f t="shared" si="2"/>
        <v>4</v>
      </c>
      <c r="FY11" s="173">
        <f t="shared" si="2"/>
        <v>4</v>
      </c>
      <c r="FZ11" s="172">
        <f t="shared" si="2"/>
        <v>4</v>
      </c>
      <c r="GA11" s="171">
        <f t="shared" si="2"/>
        <v>4</v>
      </c>
      <c r="GB11" s="173">
        <f t="shared" si="2"/>
        <v>4</v>
      </c>
      <c r="GC11" s="173">
        <f t="shared" si="2"/>
        <v>4</v>
      </c>
      <c r="GD11" s="173">
        <f t="shared" si="2"/>
        <v>4</v>
      </c>
      <c r="GE11" s="173">
        <f t="shared" si="2"/>
        <v>4</v>
      </c>
      <c r="GF11" s="586">
        <f t="shared" si="2"/>
        <v>4</v>
      </c>
      <c r="GG11" s="769">
        <f t="shared" si="2"/>
        <v>4</v>
      </c>
      <c r="GH11" s="171">
        <f t="shared" si="2"/>
        <v>4</v>
      </c>
      <c r="GI11" s="173">
        <f t="shared" si="2"/>
        <v>4</v>
      </c>
      <c r="GJ11" s="173">
        <f t="shared" si="2"/>
        <v>4</v>
      </c>
      <c r="GK11" s="173">
        <f t="shared" si="2"/>
        <v>4</v>
      </c>
      <c r="GL11" s="173">
        <f t="shared" si="2"/>
        <v>4</v>
      </c>
      <c r="GM11" s="173">
        <f t="shared" si="2"/>
        <v>4</v>
      </c>
      <c r="GN11" s="172">
        <f t="shared" si="2"/>
        <v>4</v>
      </c>
      <c r="GO11" s="171">
        <f t="shared" si="2"/>
        <v>4</v>
      </c>
      <c r="GP11" s="173">
        <f t="shared" si="2"/>
        <v>4</v>
      </c>
      <c r="GQ11" s="173">
        <f t="shared" ref="GQ11:JB11" si="3">COUNTIF(GQ12:GQ16,"&gt;""")</f>
        <v>4</v>
      </c>
      <c r="GR11" s="173">
        <f t="shared" si="3"/>
        <v>4</v>
      </c>
      <c r="GS11" s="173">
        <f t="shared" si="3"/>
        <v>4</v>
      </c>
      <c r="GT11" s="173">
        <f t="shared" si="3"/>
        <v>4</v>
      </c>
      <c r="GU11" s="172">
        <f t="shared" si="3"/>
        <v>4</v>
      </c>
      <c r="GV11" s="171">
        <f t="shared" si="3"/>
        <v>4</v>
      </c>
      <c r="GW11" s="173">
        <f t="shared" si="3"/>
        <v>4</v>
      </c>
      <c r="GX11" s="173">
        <f t="shared" si="3"/>
        <v>4</v>
      </c>
      <c r="GY11" s="173">
        <f t="shared" si="3"/>
        <v>4</v>
      </c>
      <c r="GZ11" s="173">
        <f t="shared" si="3"/>
        <v>4</v>
      </c>
      <c r="HA11" s="173">
        <f t="shared" si="3"/>
        <v>4</v>
      </c>
      <c r="HB11" s="172">
        <f t="shared" si="3"/>
        <v>4</v>
      </c>
      <c r="HC11" s="179">
        <f t="shared" si="3"/>
        <v>4</v>
      </c>
      <c r="HD11" s="173">
        <f t="shared" si="3"/>
        <v>4</v>
      </c>
      <c r="HE11" s="173">
        <f t="shared" si="3"/>
        <v>4</v>
      </c>
      <c r="HF11" s="173">
        <f t="shared" si="3"/>
        <v>4</v>
      </c>
      <c r="HG11" s="173">
        <f t="shared" si="3"/>
        <v>4</v>
      </c>
      <c r="HH11" s="173">
        <f t="shared" si="3"/>
        <v>4</v>
      </c>
      <c r="HI11" s="586">
        <f t="shared" si="3"/>
        <v>4</v>
      </c>
      <c r="HJ11" s="770">
        <f t="shared" si="3"/>
        <v>4</v>
      </c>
      <c r="HK11" s="184">
        <f t="shared" si="3"/>
        <v>4</v>
      </c>
      <c r="HL11" s="184">
        <f t="shared" si="3"/>
        <v>4</v>
      </c>
      <c r="HM11" s="184">
        <f t="shared" si="3"/>
        <v>4</v>
      </c>
      <c r="HN11" s="184">
        <f t="shared" si="3"/>
        <v>4</v>
      </c>
      <c r="HO11" s="184">
        <f t="shared" si="3"/>
        <v>4</v>
      </c>
      <c r="HP11" s="771">
        <f t="shared" si="3"/>
        <v>4</v>
      </c>
      <c r="HQ11" s="179">
        <f t="shared" si="3"/>
        <v>4</v>
      </c>
      <c r="HR11" s="173">
        <f t="shared" si="3"/>
        <v>4</v>
      </c>
      <c r="HS11" s="173">
        <f t="shared" si="3"/>
        <v>4</v>
      </c>
      <c r="HT11" s="173">
        <f t="shared" si="3"/>
        <v>4</v>
      </c>
      <c r="HU11" s="173">
        <f t="shared" si="3"/>
        <v>4</v>
      </c>
      <c r="HV11" s="173">
        <f t="shared" si="3"/>
        <v>4</v>
      </c>
      <c r="HW11" s="172">
        <f t="shared" si="3"/>
        <v>4</v>
      </c>
      <c r="HX11" s="171">
        <f t="shared" si="3"/>
        <v>4</v>
      </c>
      <c r="HY11" s="173">
        <f t="shared" si="3"/>
        <v>4</v>
      </c>
      <c r="HZ11" s="173">
        <f t="shared" si="3"/>
        <v>4</v>
      </c>
      <c r="IA11" s="173">
        <f t="shared" si="3"/>
        <v>4</v>
      </c>
      <c r="IB11" s="173">
        <f t="shared" si="3"/>
        <v>4</v>
      </c>
      <c r="IC11" s="173">
        <f t="shared" si="3"/>
        <v>4</v>
      </c>
      <c r="ID11" s="172">
        <f t="shared" si="3"/>
        <v>4</v>
      </c>
      <c r="IE11" s="171">
        <f t="shared" si="3"/>
        <v>4</v>
      </c>
      <c r="IF11" s="173">
        <f t="shared" si="3"/>
        <v>4</v>
      </c>
      <c r="IG11" s="173">
        <f t="shared" si="3"/>
        <v>4</v>
      </c>
      <c r="IH11" s="173">
        <f t="shared" si="3"/>
        <v>4</v>
      </c>
      <c r="II11" s="173">
        <f t="shared" si="3"/>
        <v>4</v>
      </c>
      <c r="IJ11" s="173">
        <f t="shared" si="3"/>
        <v>4</v>
      </c>
      <c r="IK11" s="172">
        <f t="shared" si="3"/>
        <v>4</v>
      </c>
      <c r="IL11" s="171">
        <f t="shared" si="3"/>
        <v>4</v>
      </c>
      <c r="IM11" s="173">
        <f t="shared" si="3"/>
        <v>4</v>
      </c>
      <c r="IN11" s="173">
        <f t="shared" si="3"/>
        <v>4</v>
      </c>
      <c r="IO11" s="173">
        <f t="shared" si="3"/>
        <v>4</v>
      </c>
      <c r="IP11" s="586">
        <f t="shared" si="3"/>
        <v>4</v>
      </c>
      <c r="IQ11" s="600">
        <f t="shared" si="3"/>
        <v>4</v>
      </c>
      <c r="IR11" s="172">
        <f t="shared" si="3"/>
        <v>4</v>
      </c>
      <c r="IS11" s="171">
        <f t="shared" si="3"/>
        <v>4</v>
      </c>
      <c r="IT11" s="173">
        <f t="shared" si="3"/>
        <v>4</v>
      </c>
      <c r="IU11" s="173">
        <f t="shared" si="3"/>
        <v>4</v>
      </c>
      <c r="IV11" s="173">
        <f t="shared" si="3"/>
        <v>4</v>
      </c>
      <c r="IW11" s="173">
        <f t="shared" si="3"/>
        <v>4</v>
      </c>
      <c r="IX11" s="173">
        <f t="shared" si="3"/>
        <v>4</v>
      </c>
      <c r="IY11" s="172">
        <f t="shared" si="3"/>
        <v>4</v>
      </c>
      <c r="IZ11" s="177">
        <f t="shared" si="3"/>
        <v>4</v>
      </c>
      <c r="JA11" s="175">
        <f t="shared" si="3"/>
        <v>4</v>
      </c>
      <c r="JB11" s="175">
        <f t="shared" si="3"/>
        <v>4</v>
      </c>
      <c r="JC11" s="175">
        <f t="shared" ref="JC11:LN11" si="4">COUNTIF(JC12:JC16,"&gt;""")</f>
        <v>4</v>
      </c>
      <c r="JD11" s="175">
        <f t="shared" si="4"/>
        <v>4</v>
      </c>
      <c r="JE11" s="175">
        <f t="shared" si="4"/>
        <v>4</v>
      </c>
      <c r="JF11" s="176">
        <f t="shared" si="4"/>
        <v>4</v>
      </c>
      <c r="JG11" s="174">
        <f t="shared" si="4"/>
        <v>4</v>
      </c>
      <c r="JH11" s="175">
        <f t="shared" si="4"/>
        <v>4</v>
      </c>
      <c r="JI11" s="175">
        <f t="shared" si="4"/>
        <v>4</v>
      </c>
      <c r="JJ11" s="175">
        <f t="shared" si="4"/>
        <v>4</v>
      </c>
      <c r="JK11" s="175">
        <f t="shared" si="4"/>
        <v>4</v>
      </c>
      <c r="JL11" s="175">
        <f t="shared" si="4"/>
        <v>4</v>
      </c>
      <c r="JM11" s="176">
        <f t="shared" si="4"/>
        <v>4</v>
      </c>
      <c r="JN11" s="174">
        <f t="shared" si="4"/>
        <v>4</v>
      </c>
      <c r="JO11" s="175">
        <f t="shared" si="4"/>
        <v>4</v>
      </c>
      <c r="JP11" s="175">
        <f t="shared" si="4"/>
        <v>4</v>
      </c>
      <c r="JQ11" s="175">
        <f t="shared" si="4"/>
        <v>4</v>
      </c>
      <c r="JR11" s="175">
        <f t="shared" si="4"/>
        <v>4</v>
      </c>
      <c r="JS11" s="175">
        <f t="shared" si="4"/>
        <v>4</v>
      </c>
      <c r="JT11" s="176">
        <f t="shared" si="4"/>
        <v>4</v>
      </c>
      <c r="JU11" s="177">
        <f t="shared" si="4"/>
        <v>4</v>
      </c>
      <c r="JV11" s="175">
        <f t="shared" si="4"/>
        <v>4</v>
      </c>
      <c r="JW11" s="175">
        <f t="shared" si="4"/>
        <v>4</v>
      </c>
      <c r="JX11" s="175">
        <f t="shared" si="4"/>
        <v>4</v>
      </c>
      <c r="JY11" s="175">
        <f t="shared" si="4"/>
        <v>4</v>
      </c>
      <c r="JZ11" s="175">
        <f t="shared" si="4"/>
        <v>4</v>
      </c>
      <c r="KA11" s="176">
        <f t="shared" si="4"/>
        <v>4</v>
      </c>
      <c r="KB11" s="174">
        <f t="shared" si="4"/>
        <v>4</v>
      </c>
      <c r="KC11" s="175">
        <f t="shared" si="4"/>
        <v>4</v>
      </c>
      <c r="KD11" s="175">
        <f t="shared" si="4"/>
        <v>4</v>
      </c>
      <c r="KE11" s="175">
        <f t="shared" si="4"/>
        <v>4</v>
      </c>
      <c r="KF11" s="175">
        <f t="shared" si="4"/>
        <v>4</v>
      </c>
      <c r="KG11" s="175">
        <f t="shared" si="4"/>
        <v>4</v>
      </c>
      <c r="KH11" s="176">
        <f t="shared" si="4"/>
        <v>4</v>
      </c>
      <c r="KI11" s="174">
        <f t="shared" si="4"/>
        <v>4</v>
      </c>
      <c r="KJ11" s="175">
        <f t="shared" si="4"/>
        <v>4</v>
      </c>
      <c r="KK11" s="175">
        <f t="shared" si="4"/>
        <v>4</v>
      </c>
      <c r="KL11" s="175">
        <f t="shared" si="4"/>
        <v>4</v>
      </c>
      <c r="KM11" s="175">
        <f t="shared" si="4"/>
        <v>4</v>
      </c>
      <c r="KN11" s="175">
        <f t="shared" si="4"/>
        <v>4</v>
      </c>
      <c r="KO11" s="176">
        <f t="shared" si="4"/>
        <v>4</v>
      </c>
      <c r="KP11" s="177">
        <f t="shared" si="4"/>
        <v>4</v>
      </c>
      <c r="KQ11" s="175">
        <f t="shared" si="4"/>
        <v>4</v>
      </c>
      <c r="KR11" s="175">
        <f t="shared" si="4"/>
        <v>4</v>
      </c>
      <c r="KS11" s="175">
        <f t="shared" si="4"/>
        <v>4</v>
      </c>
      <c r="KT11" s="175">
        <f t="shared" si="4"/>
        <v>4</v>
      </c>
      <c r="KU11" s="175">
        <f t="shared" si="4"/>
        <v>4</v>
      </c>
      <c r="KV11" s="176">
        <f t="shared" si="4"/>
        <v>4</v>
      </c>
      <c r="KW11" s="174">
        <f t="shared" si="4"/>
        <v>4</v>
      </c>
      <c r="KX11" s="175">
        <f t="shared" si="4"/>
        <v>4</v>
      </c>
      <c r="KY11" s="175">
        <f t="shared" si="4"/>
        <v>4</v>
      </c>
      <c r="KZ11" s="175">
        <f t="shared" si="4"/>
        <v>4</v>
      </c>
      <c r="LA11" s="175">
        <f t="shared" si="4"/>
        <v>4</v>
      </c>
      <c r="LB11" s="175">
        <f t="shared" si="4"/>
        <v>4</v>
      </c>
      <c r="LC11" s="176">
        <f t="shared" si="4"/>
        <v>4</v>
      </c>
      <c r="LD11" s="171">
        <f t="shared" si="4"/>
        <v>4</v>
      </c>
      <c r="LE11" s="173">
        <f t="shared" si="4"/>
        <v>4</v>
      </c>
      <c r="LF11" s="173">
        <f t="shared" si="4"/>
        <v>4</v>
      </c>
      <c r="LG11" s="173">
        <f t="shared" si="4"/>
        <v>4</v>
      </c>
      <c r="LH11" s="173">
        <f t="shared" si="4"/>
        <v>4</v>
      </c>
      <c r="LI11" s="173">
        <f t="shared" si="4"/>
        <v>4</v>
      </c>
      <c r="LJ11" s="172">
        <f t="shared" si="4"/>
        <v>4</v>
      </c>
      <c r="LK11" s="171">
        <f t="shared" si="4"/>
        <v>4</v>
      </c>
      <c r="LL11" s="173">
        <f t="shared" si="4"/>
        <v>4</v>
      </c>
      <c r="LM11" s="173">
        <f t="shared" si="4"/>
        <v>4</v>
      </c>
      <c r="LN11" s="173">
        <f t="shared" si="4"/>
        <v>4</v>
      </c>
      <c r="LO11" s="173">
        <f t="shared" ref="LO11:NG11" si="5">COUNTIF(LO12:LO16,"&gt;""")</f>
        <v>4</v>
      </c>
      <c r="LP11" s="173">
        <f t="shared" si="5"/>
        <v>4</v>
      </c>
      <c r="LQ11" s="172">
        <f t="shared" si="5"/>
        <v>4</v>
      </c>
      <c r="LR11" s="179">
        <f t="shared" si="5"/>
        <v>4</v>
      </c>
      <c r="LS11" s="173">
        <f t="shared" si="5"/>
        <v>4</v>
      </c>
      <c r="LT11" s="173">
        <f t="shared" si="5"/>
        <v>4</v>
      </c>
      <c r="LU11" s="173">
        <f t="shared" si="5"/>
        <v>4</v>
      </c>
      <c r="LV11" s="173">
        <f t="shared" si="5"/>
        <v>4</v>
      </c>
      <c r="LW11" s="173">
        <f t="shared" si="5"/>
        <v>4</v>
      </c>
      <c r="LX11" s="172">
        <f t="shared" si="5"/>
        <v>4</v>
      </c>
      <c r="LY11" s="171">
        <f t="shared" si="5"/>
        <v>4</v>
      </c>
      <c r="LZ11" s="173">
        <f t="shared" si="5"/>
        <v>4</v>
      </c>
      <c r="MA11" s="173">
        <f t="shared" si="5"/>
        <v>4</v>
      </c>
      <c r="MB11" s="173">
        <f t="shared" si="5"/>
        <v>4</v>
      </c>
      <c r="MC11" s="173">
        <f t="shared" si="5"/>
        <v>4</v>
      </c>
      <c r="MD11" s="173">
        <f t="shared" si="5"/>
        <v>4</v>
      </c>
      <c r="ME11" s="172">
        <f t="shared" si="5"/>
        <v>4</v>
      </c>
      <c r="MF11" s="171">
        <f t="shared" si="5"/>
        <v>4</v>
      </c>
      <c r="MG11" s="173">
        <f t="shared" si="5"/>
        <v>4</v>
      </c>
      <c r="MH11" s="173">
        <f t="shared" si="5"/>
        <v>4</v>
      </c>
      <c r="MI11" s="173">
        <f t="shared" si="5"/>
        <v>4</v>
      </c>
      <c r="MJ11" s="173">
        <f t="shared" si="5"/>
        <v>4</v>
      </c>
      <c r="MK11" s="173">
        <f t="shared" si="5"/>
        <v>4</v>
      </c>
      <c r="ML11" s="172">
        <f t="shared" si="5"/>
        <v>4</v>
      </c>
      <c r="MM11" s="171">
        <f t="shared" si="5"/>
        <v>4</v>
      </c>
      <c r="MN11" s="173">
        <f t="shared" si="5"/>
        <v>4</v>
      </c>
      <c r="MO11" s="173">
        <f t="shared" si="5"/>
        <v>4</v>
      </c>
      <c r="MP11" s="173">
        <f t="shared" si="5"/>
        <v>4</v>
      </c>
      <c r="MQ11" s="173">
        <f t="shared" si="5"/>
        <v>4</v>
      </c>
      <c r="MR11" s="173">
        <f t="shared" si="5"/>
        <v>4</v>
      </c>
      <c r="MS11" s="172">
        <f t="shared" si="5"/>
        <v>4</v>
      </c>
      <c r="MT11" s="171">
        <f t="shared" si="5"/>
        <v>4</v>
      </c>
      <c r="MU11" s="173">
        <f t="shared" si="5"/>
        <v>4</v>
      </c>
      <c r="MV11" s="173">
        <f t="shared" si="5"/>
        <v>4</v>
      </c>
      <c r="MW11" s="173">
        <f t="shared" si="5"/>
        <v>4</v>
      </c>
      <c r="MX11" s="173">
        <f t="shared" si="5"/>
        <v>4</v>
      </c>
      <c r="MY11" s="173">
        <f t="shared" si="5"/>
        <v>4</v>
      </c>
      <c r="MZ11" s="172">
        <f t="shared" si="5"/>
        <v>4</v>
      </c>
      <c r="NA11" s="171">
        <f t="shared" si="5"/>
        <v>4</v>
      </c>
      <c r="NB11" s="173">
        <f t="shared" si="5"/>
        <v>4</v>
      </c>
      <c r="NC11" s="173">
        <f t="shared" si="5"/>
        <v>4</v>
      </c>
      <c r="ND11" s="173">
        <f t="shared" si="5"/>
        <v>4</v>
      </c>
      <c r="NE11" s="173">
        <f t="shared" si="5"/>
        <v>4</v>
      </c>
      <c r="NF11" s="173">
        <f t="shared" si="5"/>
        <v>4</v>
      </c>
      <c r="NG11" s="172">
        <f t="shared" si="5"/>
        <v>4</v>
      </c>
      <c r="NH11" s="171">
        <f t="shared" ref="NH11" si="6">COUNTIF(NH12:NH16,"&gt;""")</f>
        <v>4</v>
      </c>
      <c r="NI11" s="173">
        <f t="shared" ref="NI11" si="7">COUNTIF(NI12:NI16,"&gt;""")</f>
        <v>4</v>
      </c>
      <c r="NJ11" s="173">
        <f t="shared" ref="NJ11" si="8">COUNTIF(NJ12:NJ16,"&gt;""")</f>
        <v>4</v>
      </c>
      <c r="NK11" s="173">
        <f t="shared" ref="NK11" si="9">COUNTIF(NK12:NK16,"&gt;""")</f>
        <v>4</v>
      </c>
      <c r="NL11" s="173">
        <f t="shared" ref="NL11" si="10">COUNTIF(NL12:NL16,"&gt;""")</f>
        <v>4</v>
      </c>
      <c r="NM11" s="173">
        <f t="shared" ref="NM11" si="11">COUNTIF(NM12:NM16,"&gt;""")</f>
        <v>4</v>
      </c>
      <c r="NN11" s="172">
        <f t="shared" ref="NN11" si="12">COUNTIF(NN12:NN16,"&gt;""")</f>
        <v>4</v>
      </c>
    </row>
    <row r="12" spans="1:564" ht="12" thickTop="1" x14ac:dyDescent="0.2">
      <c r="A12" s="1152">
        <f>IF(alapadatok!A128="","",alapadatok!A128)</f>
        <v>1</v>
      </c>
      <c r="B12" s="676">
        <f>IF(alapadatok!C128="","",alapadatok!C128)</f>
        <v>36</v>
      </c>
      <c r="C12" s="677" t="str">
        <f>IF(alapadatok!B128="","",alapadatok!B128)</f>
        <v>Faragó Norbert</v>
      </c>
      <c r="D12" s="677" t="str">
        <f>IF(alapadatok!D128="","",alapadatok!D128)</f>
        <v>Shift supervisor</v>
      </c>
      <c r="E12" s="947" t="str">
        <f>IF(alapadatok!K128="","",alapadatok!K128)</f>
        <v/>
      </c>
      <c r="F12" s="950" t="str">
        <f>IF($C12="","",F$10)</f>
        <v>P</v>
      </c>
      <c r="G12" s="761" t="str">
        <f t="shared" ref="G12:V15" si="13">IF($C12="","",G$10)</f>
        <v>P</v>
      </c>
      <c r="H12" s="759" t="str">
        <f t="shared" si="13"/>
        <v>P</v>
      </c>
      <c r="I12" s="454" t="str">
        <f t="shared" si="13"/>
        <v>FÜ</v>
      </c>
      <c r="J12" s="454" t="s">
        <v>385</v>
      </c>
      <c r="K12" s="454" t="s">
        <v>385</v>
      </c>
      <c r="L12" s="454" t="s">
        <v>385</v>
      </c>
      <c r="M12" s="454" t="str">
        <f t="shared" si="13"/>
        <v>P</v>
      </c>
      <c r="N12" s="761" t="str">
        <f t="shared" si="13"/>
        <v>P</v>
      </c>
      <c r="O12" s="759" t="s">
        <v>383</v>
      </c>
      <c r="P12" s="454" t="s">
        <v>383</v>
      </c>
      <c r="Q12" s="454" t="str">
        <f t="shared" si="13"/>
        <v>P</v>
      </c>
      <c r="R12" s="454" t="s">
        <v>178</v>
      </c>
      <c r="S12" s="454" t="s">
        <v>178</v>
      </c>
      <c r="T12" s="454" t="str">
        <f t="shared" si="13"/>
        <v>P</v>
      </c>
      <c r="U12" s="761" t="str">
        <f t="shared" si="13"/>
        <v>P</v>
      </c>
      <c r="V12" s="759" t="str">
        <f t="shared" si="13"/>
        <v>P</v>
      </c>
      <c r="W12" s="454" t="s">
        <v>109</v>
      </c>
      <c r="X12" s="454" t="s">
        <v>109</v>
      </c>
      <c r="Y12" s="454" t="s">
        <v>109</v>
      </c>
      <c r="Z12" s="454" t="s">
        <v>109</v>
      </c>
      <c r="AA12" s="454" t="str">
        <f t="shared" ref="Z12:AI15" si="14">IF($C12="","",AA$10)</f>
        <v>P</v>
      </c>
      <c r="AB12" s="761" t="str">
        <f t="shared" si="14"/>
        <v>P</v>
      </c>
      <c r="AC12" s="759" t="s">
        <v>70</v>
      </c>
      <c r="AD12" s="454" t="s">
        <v>70</v>
      </c>
      <c r="AE12" s="454" t="s">
        <v>70</v>
      </c>
      <c r="AF12" s="454" t="str">
        <f t="shared" si="14"/>
        <v>P</v>
      </c>
      <c r="AG12" s="454" t="str">
        <f t="shared" si="14"/>
        <v>P</v>
      </c>
      <c r="AH12" s="454" t="str">
        <f t="shared" si="14"/>
        <v>P</v>
      </c>
      <c r="AI12" s="761" t="str">
        <f t="shared" si="14"/>
        <v>P</v>
      </c>
      <c r="AJ12" s="759" t="s">
        <v>109</v>
      </c>
      <c r="AK12" s="454" t="s">
        <v>99</v>
      </c>
      <c r="AL12" s="454" t="s">
        <v>99</v>
      </c>
      <c r="AM12" s="454" t="s">
        <v>99</v>
      </c>
      <c r="AN12" s="454" t="s">
        <v>99</v>
      </c>
      <c r="AO12" s="454" t="str">
        <f t="shared" ref="AO12:AW15" si="15">IF($C12="","",AO$10)</f>
        <v>P</v>
      </c>
      <c r="AP12" s="761" t="str">
        <f t="shared" si="15"/>
        <v>P</v>
      </c>
      <c r="AQ12" s="759" t="s">
        <v>99</v>
      </c>
      <c r="AR12" s="454" t="s">
        <v>99</v>
      </c>
      <c r="AS12" s="454" t="s">
        <v>99</v>
      </c>
      <c r="AT12" s="454" t="s">
        <v>385</v>
      </c>
      <c r="AU12" s="454" t="s">
        <v>385</v>
      </c>
      <c r="AV12" s="454" t="str">
        <f t="shared" si="15"/>
        <v>P</v>
      </c>
      <c r="AW12" s="761" t="str">
        <f t="shared" si="15"/>
        <v>P</v>
      </c>
      <c r="AX12" s="759" t="s">
        <v>99</v>
      </c>
      <c r="AY12" s="454" t="s">
        <v>99</v>
      </c>
      <c r="AZ12" s="454" t="s">
        <v>99</v>
      </c>
      <c r="BA12" s="454" t="s">
        <v>109</v>
      </c>
      <c r="BB12" s="454" t="s">
        <v>109</v>
      </c>
      <c r="BC12" s="454" t="str">
        <f t="shared" ref="BC12:BR15" si="16">IF($C12="","",BC$10)</f>
        <v>P</v>
      </c>
      <c r="BD12" s="761" t="str">
        <f t="shared" si="16"/>
        <v>P</v>
      </c>
      <c r="BE12" s="759" t="str">
        <f t="shared" si="16"/>
        <v>P</v>
      </c>
      <c r="BF12" s="454" t="s">
        <v>70</v>
      </c>
      <c r="BG12" s="454" t="s">
        <v>70</v>
      </c>
      <c r="BH12" s="454" t="s">
        <v>70</v>
      </c>
      <c r="BI12" s="454" t="str">
        <f t="shared" si="16"/>
        <v>P</v>
      </c>
      <c r="BJ12" s="454" t="str">
        <f t="shared" si="16"/>
        <v>P</v>
      </c>
      <c r="BK12" s="761" t="str">
        <f t="shared" si="16"/>
        <v>P</v>
      </c>
      <c r="BL12" s="759" t="s">
        <v>178</v>
      </c>
      <c r="BM12" s="454" t="s">
        <v>109</v>
      </c>
      <c r="BN12" s="454" t="s">
        <v>109</v>
      </c>
      <c r="BO12" s="454" t="s">
        <v>109</v>
      </c>
      <c r="BP12" s="454" t="s">
        <v>109</v>
      </c>
      <c r="BQ12" s="454" t="str">
        <f t="shared" si="16"/>
        <v>P</v>
      </c>
      <c r="BR12" s="761" t="str">
        <f t="shared" si="16"/>
        <v>P</v>
      </c>
      <c r="BS12" s="759" t="s">
        <v>70</v>
      </c>
      <c r="BT12" s="454" t="s">
        <v>100</v>
      </c>
      <c r="BU12" s="454" t="str">
        <f t="shared" ref="BU12:CF15" si="17">IF($C12="","",BU$10)</f>
        <v>P</v>
      </c>
      <c r="BV12" s="454" t="s">
        <v>385</v>
      </c>
      <c r="BW12" s="454" t="s">
        <v>385</v>
      </c>
      <c r="BX12" s="454" t="str">
        <f t="shared" si="17"/>
        <v>P</v>
      </c>
      <c r="BY12" s="761" t="str">
        <f t="shared" si="17"/>
        <v>P</v>
      </c>
      <c r="BZ12" s="759" t="str">
        <f t="shared" si="17"/>
        <v>P</v>
      </c>
      <c r="CA12" s="454" t="s">
        <v>109</v>
      </c>
      <c r="CB12" s="454" t="s">
        <v>109</v>
      </c>
      <c r="CC12" s="454" t="s">
        <v>109</v>
      </c>
      <c r="CD12" s="454" t="str">
        <f t="shared" si="17"/>
        <v>FÜ</v>
      </c>
      <c r="CE12" s="454" t="str">
        <f t="shared" si="17"/>
        <v>P</v>
      </c>
      <c r="CF12" s="761" t="str">
        <f t="shared" si="17"/>
        <v>P</v>
      </c>
      <c r="CG12" s="759" t="s">
        <v>178</v>
      </c>
      <c r="CH12" s="454" t="s">
        <v>70</v>
      </c>
      <c r="CI12" s="454" t="s">
        <v>178</v>
      </c>
      <c r="CJ12" s="454" t="s">
        <v>109</v>
      </c>
      <c r="CK12" s="455" t="s">
        <v>383</v>
      </c>
      <c r="CL12" s="454" t="str">
        <f t="shared" ref="CL12:CX15" si="18">IF($C12="","",CL$10)</f>
        <v>P</v>
      </c>
      <c r="CM12" s="761" t="str">
        <f t="shared" si="18"/>
        <v>P</v>
      </c>
      <c r="CN12" s="759" t="s">
        <v>99</v>
      </c>
      <c r="CO12" s="454" t="s">
        <v>109</v>
      </c>
      <c r="CP12" s="454" t="s">
        <v>109</v>
      </c>
      <c r="CQ12" s="454" t="s">
        <v>99</v>
      </c>
      <c r="CR12" s="454" t="str">
        <f t="shared" si="18"/>
        <v>P</v>
      </c>
      <c r="CS12" s="454" t="str">
        <f t="shared" si="18"/>
        <v>P</v>
      </c>
      <c r="CT12" s="761" t="str">
        <f t="shared" si="18"/>
        <v>P</v>
      </c>
      <c r="CU12" s="950" t="str">
        <f t="shared" si="18"/>
        <v>FÜ</v>
      </c>
      <c r="CV12" s="454" t="str">
        <f t="shared" si="18"/>
        <v>P</v>
      </c>
      <c r="CW12" s="454" t="str">
        <f t="shared" si="18"/>
        <v>P</v>
      </c>
      <c r="CX12" s="454" t="str">
        <f t="shared" si="18"/>
        <v>P</v>
      </c>
      <c r="CY12" s="454" t="str">
        <f t="shared" ref="CY12" si="19">IF($C12="","",CY$10)</f>
        <v>P</v>
      </c>
      <c r="CZ12" s="454" t="str">
        <f t="shared" ref="CY12:DN15" si="20">IF($C12="","",CZ$10)</f>
        <v>P</v>
      </c>
      <c r="DA12" s="761" t="str">
        <f t="shared" si="20"/>
        <v>P</v>
      </c>
      <c r="DB12" s="759" t="str">
        <f t="shared" si="20"/>
        <v>P</v>
      </c>
      <c r="DC12" s="454" t="str">
        <f t="shared" si="20"/>
        <v>P</v>
      </c>
      <c r="DD12" s="454" t="str">
        <f t="shared" si="20"/>
        <v>P</v>
      </c>
      <c r="DE12" s="454" t="str">
        <f t="shared" si="20"/>
        <v>P</v>
      </c>
      <c r="DF12" s="454" t="str">
        <f t="shared" si="20"/>
        <v>P</v>
      </c>
      <c r="DG12" s="454" t="str">
        <f t="shared" si="20"/>
        <v>P</v>
      </c>
      <c r="DH12" s="761" t="str">
        <f t="shared" si="20"/>
        <v>P</v>
      </c>
      <c r="DI12" s="759" t="str">
        <f t="shared" si="20"/>
        <v>P</v>
      </c>
      <c r="DJ12" s="454" t="str">
        <f t="shared" si="20"/>
        <v>P</v>
      </c>
      <c r="DK12" s="454" t="str">
        <f t="shared" si="20"/>
        <v>P</v>
      </c>
      <c r="DL12" s="454" t="str">
        <f t="shared" si="20"/>
        <v>P</v>
      </c>
      <c r="DM12" s="454" t="str">
        <f t="shared" si="20"/>
        <v>P</v>
      </c>
      <c r="DN12" s="454" t="str">
        <f t="shared" si="20"/>
        <v>P</v>
      </c>
      <c r="DO12" s="761" t="str">
        <f t="shared" ref="DO12:ED15" si="21">IF($C12="","",DO$10)</f>
        <v>P</v>
      </c>
      <c r="DP12" s="759" t="str">
        <f t="shared" si="21"/>
        <v>P</v>
      </c>
      <c r="DQ12" s="454" t="str">
        <f t="shared" si="21"/>
        <v>P</v>
      </c>
      <c r="DR12" s="454" t="str">
        <f t="shared" si="21"/>
        <v>P</v>
      </c>
      <c r="DS12" s="454" t="str">
        <f t="shared" si="21"/>
        <v>P</v>
      </c>
      <c r="DT12" s="454" t="str">
        <f t="shared" si="21"/>
        <v>P</v>
      </c>
      <c r="DU12" s="454" t="str">
        <f t="shared" si="21"/>
        <v>P</v>
      </c>
      <c r="DV12" s="761" t="str">
        <f t="shared" si="21"/>
        <v>P</v>
      </c>
      <c r="DW12" s="759" t="str">
        <f t="shared" si="21"/>
        <v>P</v>
      </c>
      <c r="DX12" s="454" t="str">
        <f t="shared" si="21"/>
        <v>P</v>
      </c>
      <c r="DY12" s="454" t="str">
        <f t="shared" si="21"/>
        <v>FÜ</v>
      </c>
      <c r="DZ12" s="454" t="str">
        <f t="shared" si="21"/>
        <v>P</v>
      </c>
      <c r="EA12" s="951" t="str">
        <f t="shared" si="21"/>
        <v>P</v>
      </c>
      <c r="EB12" s="454" t="str">
        <f t="shared" si="21"/>
        <v>P</v>
      </c>
      <c r="EC12" s="648" t="str">
        <f t="shared" si="21"/>
        <v>P</v>
      </c>
      <c r="ED12" s="759" t="str">
        <f t="shared" si="21"/>
        <v>P</v>
      </c>
      <c r="EE12" s="454" t="str">
        <f t="shared" ref="EE12:ET15" si="22">IF($C12="","",EE$10)</f>
        <v>P</v>
      </c>
      <c r="EF12" s="454" t="str">
        <f t="shared" si="22"/>
        <v>P</v>
      </c>
      <c r="EG12" s="454" t="str">
        <f t="shared" si="22"/>
        <v>P</v>
      </c>
      <c r="EH12" s="454" t="str">
        <f t="shared" si="22"/>
        <v>P</v>
      </c>
      <c r="EI12" s="454" t="str">
        <f t="shared" si="22"/>
        <v>P</v>
      </c>
      <c r="EJ12" s="761" t="str">
        <f t="shared" si="22"/>
        <v>P</v>
      </c>
      <c r="EK12" s="759" t="str">
        <f t="shared" si="22"/>
        <v>P</v>
      </c>
      <c r="EL12" s="454" t="str">
        <f t="shared" si="22"/>
        <v>P</v>
      </c>
      <c r="EM12" s="454" t="str">
        <f t="shared" si="22"/>
        <v>P</v>
      </c>
      <c r="EN12" s="454" t="str">
        <f t="shared" si="22"/>
        <v>P</v>
      </c>
      <c r="EO12" s="454" t="str">
        <f t="shared" si="22"/>
        <v>P</v>
      </c>
      <c r="EP12" s="454" t="str">
        <f t="shared" si="22"/>
        <v>P</v>
      </c>
      <c r="EQ12" s="761" t="str">
        <f t="shared" si="22"/>
        <v>P</v>
      </c>
      <c r="ER12" s="759" t="str">
        <f t="shared" si="22"/>
        <v>FÜ</v>
      </c>
      <c r="ES12" s="454" t="str">
        <f t="shared" si="22"/>
        <v>P</v>
      </c>
      <c r="ET12" s="454" t="str">
        <f t="shared" si="22"/>
        <v>P</v>
      </c>
      <c r="EU12" s="454" t="str">
        <f t="shared" ref="EU12:FJ15" si="23">IF($C12="","",EU$10)</f>
        <v>P</v>
      </c>
      <c r="EV12" s="454" t="str">
        <f t="shared" si="23"/>
        <v>P</v>
      </c>
      <c r="EW12" s="454" t="str">
        <f t="shared" si="23"/>
        <v>P</v>
      </c>
      <c r="EX12" s="761" t="str">
        <f t="shared" si="23"/>
        <v>P</v>
      </c>
      <c r="EY12" s="759" t="str">
        <f t="shared" si="23"/>
        <v>P</v>
      </c>
      <c r="EZ12" s="454" t="str">
        <f t="shared" si="23"/>
        <v>P</v>
      </c>
      <c r="FA12" s="454" t="str">
        <f t="shared" si="23"/>
        <v>P</v>
      </c>
      <c r="FB12" s="454" t="str">
        <f t="shared" si="23"/>
        <v>P</v>
      </c>
      <c r="FC12" s="454" t="str">
        <f t="shared" si="23"/>
        <v>P</v>
      </c>
      <c r="FD12" s="454" t="str">
        <f t="shared" si="23"/>
        <v>P</v>
      </c>
      <c r="FE12" s="761" t="str">
        <f t="shared" si="23"/>
        <v>P</v>
      </c>
      <c r="FF12" s="759" t="str">
        <f t="shared" si="23"/>
        <v>P</v>
      </c>
      <c r="FG12" s="454" t="str">
        <f t="shared" si="23"/>
        <v>P</v>
      </c>
      <c r="FH12" s="454" t="str">
        <f t="shared" si="23"/>
        <v>P</v>
      </c>
      <c r="FI12" s="454" t="str">
        <f t="shared" si="23"/>
        <v>P</v>
      </c>
      <c r="FJ12" s="454" t="str">
        <f t="shared" si="23"/>
        <v>P</v>
      </c>
      <c r="FK12" s="454" t="str">
        <f t="shared" ref="FK12:FZ15" si="24">IF($C12="","",FK$10)</f>
        <v>P</v>
      </c>
      <c r="FL12" s="761" t="str">
        <f t="shared" si="24"/>
        <v>P</v>
      </c>
      <c r="FM12" s="759" t="str">
        <f t="shared" si="24"/>
        <v>P</v>
      </c>
      <c r="FN12" s="454" t="str">
        <f t="shared" si="24"/>
        <v>P</v>
      </c>
      <c r="FO12" s="454" t="str">
        <f t="shared" si="24"/>
        <v>P</v>
      </c>
      <c r="FP12" s="454" t="str">
        <f t="shared" si="24"/>
        <v>P</v>
      </c>
      <c r="FQ12" s="454" t="str">
        <f t="shared" si="24"/>
        <v>P</v>
      </c>
      <c r="FR12" s="454" t="str">
        <f t="shared" si="24"/>
        <v>P</v>
      </c>
      <c r="FS12" s="761" t="str">
        <f t="shared" si="24"/>
        <v>P</v>
      </c>
      <c r="FT12" s="759" t="str">
        <f t="shared" si="24"/>
        <v>P</v>
      </c>
      <c r="FU12" s="454" t="str">
        <f t="shared" si="24"/>
        <v>P</v>
      </c>
      <c r="FV12" s="454" t="str">
        <f t="shared" si="24"/>
        <v>P</v>
      </c>
      <c r="FW12" s="454" t="str">
        <f t="shared" si="24"/>
        <v>P</v>
      </c>
      <c r="FX12" s="454" t="str">
        <f t="shared" si="24"/>
        <v>P</v>
      </c>
      <c r="FY12" s="454" t="str">
        <f t="shared" si="24"/>
        <v>P</v>
      </c>
      <c r="FZ12" s="761" t="str">
        <f t="shared" si="24"/>
        <v>P</v>
      </c>
      <c r="GA12" s="759" t="str">
        <f t="shared" ref="GA12:GP15" si="25">IF($C12="","",GA$10)</f>
        <v>P</v>
      </c>
      <c r="GB12" s="454" t="str">
        <f t="shared" si="25"/>
        <v>P</v>
      </c>
      <c r="GC12" s="454" t="str">
        <f t="shared" si="25"/>
        <v>P</v>
      </c>
      <c r="GD12" s="454" t="str">
        <f t="shared" si="25"/>
        <v>P</v>
      </c>
      <c r="GE12" s="454" t="str">
        <f t="shared" si="25"/>
        <v>P</v>
      </c>
      <c r="GF12" s="761" t="str">
        <f t="shared" si="25"/>
        <v>P</v>
      </c>
      <c r="GG12" s="759" t="str">
        <f t="shared" si="25"/>
        <v>P</v>
      </c>
      <c r="GH12" s="454" t="str">
        <f t="shared" si="25"/>
        <v>P</v>
      </c>
      <c r="GI12" s="454" t="str">
        <f t="shared" si="25"/>
        <v>P</v>
      </c>
      <c r="GJ12" s="454" t="str">
        <f t="shared" si="25"/>
        <v>P</v>
      </c>
      <c r="GK12" s="454" t="str">
        <f t="shared" si="25"/>
        <v>P</v>
      </c>
      <c r="GL12" s="454" t="str">
        <f t="shared" si="25"/>
        <v>P</v>
      </c>
      <c r="GM12" s="454" t="str">
        <f t="shared" si="25"/>
        <v>P</v>
      </c>
      <c r="GN12" s="648" t="str">
        <f t="shared" si="25"/>
        <v>P</v>
      </c>
      <c r="GO12" s="759" t="str">
        <f t="shared" si="25"/>
        <v>P</v>
      </c>
      <c r="GP12" s="454" t="str">
        <f t="shared" si="25"/>
        <v>P</v>
      </c>
      <c r="GQ12" s="454" t="str">
        <f t="shared" ref="GQ12:HF15" si="26">IF($C12="","",GQ$10)</f>
        <v>P</v>
      </c>
      <c r="GR12" s="454" t="str">
        <f t="shared" si="26"/>
        <v>P</v>
      </c>
      <c r="GS12" s="454" t="str">
        <f t="shared" si="26"/>
        <v>P</v>
      </c>
      <c r="GT12" s="454" t="str">
        <f t="shared" si="26"/>
        <v>P</v>
      </c>
      <c r="GU12" s="761" t="str">
        <f t="shared" si="26"/>
        <v>P</v>
      </c>
      <c r="GV12" s="759" t="str">
        <f t="shared" si="26"/>
        <v>P</v>
      </c>
      <c r="GW12" s="454" t="str">
        <f t="shared" si="26"/>
        <v>P</v>
      </c>
      <c r="GX12" s="454" t="str">
        <f t="shared" si="26"/>
        <v>P</v>
      </c>
      <c r="GY12" s="454" t="str">
        <f t="shared" si="26"/>
        <v>P</v>
      </c>
      <c r="GZ12" s="454" t="str">
        <f t="shared" si="26"/>
        <v>P</v>
      </c>
      <c r="HA12" s="454" t="str">
        <f t="shared" si="26"/>
        <v>P</v>
      </c>
      <c r="HB12" s="761" t="str">
        <f t="shared" si="26"/>
        <v>P</v>
      </c>
      <c r="HC12" s="759" t="str">
        <f t="shared" si="26"/>
        <v>P</v>
      </c>
      <c r="HD12" s="454" t="str">
        <f t="shared" si="26"/>
        <v>P</v>
      </c>
      <c r="HE12" s="454" t="str">
        <f t="shared" si="26"/>
        <v>P</v>
      </c>
      <c r="HF12" s="454" t="str">
        <f t="shared" si="26"/>
        <v>P</v>
      </c>
      <c r="HG12" s="454" t="str">
        <f t="shared" ref="HG12:HV15" si="27">IF($C12="","",HG$10)</f>
        <v>P</v>
      </c>
      <c r="HH12" s="454" t="str">
        <f t="shared" si="27"/>
        <v>P</v>
      </c>
      <c r="HI12" s="761" t="str">
        <f t="shared" si="27"/>
        <v>P</v>
      </c>
      <c r="HJ12" s="759" t="str">
        <f t="shared" si="27"/>
        <v>P</v>
      </c>
      <c r="HK12" s="454" t="str">
        <f t="shared" si="27"/>
        <v>P</v>
      </c>
      <c r="HL12" s="454" t="str">
        <f t="shared" si="27"/>
        <v>P</v>
      </c>
      <c r="HM12" s="454" t="str">
        <f t="shared" si="27"/>
        <v>P</v>
      </c>
      <c r="HN12" s="454" t="str">
        <f t="shared" si="27"/>
        <v>P</v>
      </c>
      <c r="HO12" s="454" t="str">
        <f t="shared" si="27"/>
        <v>P</v>
      </c>
      <c r="HP12" s="761" t="str">
        <f t="shared" si="27"/>
        <v>P</v>
      </c>
      <c r="HQ12" s="759" t="str">
        <f t="shared" si="27"/>
        <v>P</v>
      </c>
      <c r="HR12" s="454" t="str">
        <f t="shared" si="27"/>
        <v>P</v>
      </c>
      <c r="HS12" s="454" t="str">
        <f t="shared" si="27"/>
        <v>P</v>
      </c>
      <c r="HT12" s="454" t="str">
        <f t="shared" si="27"/>
        <v>P</v>
      </c>
      <c r="HU12" s="454" t="str">
        <f t="shared" si="27"/>
        <v>P</v>
      </c>
      <c r="HV12" s="454" t="str">
        <f t="shared" si="27"/>
        <v>P</v>
      </c>
      <c r="HW12" s="761" t="str">
        <f t="shared" ref="HW12:IL15" si="28">IF($C12="","",HW$10)</f>
        <v>P</v>
      </c>
      <c r="HX12" s="759" t="str">
        <f t="shared" si="28"/>
        <v>P</v>
      </c>
      <c r="HY12" s="454" t="str">
        <f t="shared" si="28"/>
        <v>P</v>
      </c>
      <c r="HZ12" s="454" t="str">
        <f t="shared" si="28"/>
        <v>P</v>
      </c>
      <c r="IA12" s="454" t="str">
        <f t="shared" si="28"/>
        <v>P</v>
      </c>
      <c r="IB12" s="454" t="str">
        <f t="shared" si="28"/>
        <v>P</v>
      </c>
      <c r="IC12" s="454" t="str">
        <f t="shared" si="28"/>
        <v>P</v>
      </c>
      <c r="ID12" s="761" t="str">
        <f t="shared" si="28"/>
        <v>P</v>
      </c>
      <c r="IE12" s="759" t="str">
        <f t="shared" si="28"/>
        <v>P</v>
      </c>
      <c r="IF12" s="454" t="str">
        <f t="shared" si="28"/>
        <v>FÜ</v>
      </c>
      <c r="IG12" s="454" t="str">
        <f t="shared" si="28"/>
        <v>P</v>
      </c>
      <c r="IH12" s="454" t="str">
        <f t="shared" si="28"/>
        <v>P</v>
      </c>
      <c r="II12" s="454" t="str">
        <f t="shared" si="28"/>
        <v>P</v>
      </c>
      <c r="IJ12" s="454" t="str">
        <f t="shared" si="28"/>
        <v>P</v>
      </c>
      <c r="IK12" s="761" t="str">
        <f t="shared" si="28"/>
        <v>P</v>
      </c>
      <c r="IL12" s="759" t="str">
        <f t="shared" si="28"/>
        <v>P</v>
      </c>
      <c r="IM12" s="454" t="str">
        <f t="shared" ref="IM12:JB15" si="29">IF($C12="","",IM$10)</f>
        <v>P</v>
      </c>
      <c r="IN12" s="454" t="str">
        <f t="shared" si="29"/>
        <v>P</v>
      </c>
      <c r="IO12" s="454" t="str">
        <f t="shared" si="29"/>
        <v>P</v>
      </c>
      <c r="IP12" s="454" t="str">
        <f t="shared" si="29"/>
        <v>P</v>
      </c>
      <c r="IQ12" s="454" t="str">
        <f t="shared" si="29"/>
        <v>P</v>
      </c>
      <c r="IR12" s="761" t="str">
        <f t="shared" si="29"/>
        <v>P</v>
      </c>
      <c r="IS12" s="759" t="str">
        <f t="shared" si="29"/>
        <v>P</v>
      </c>
      <c r="IT12" s="454" t="str">
        <f t="shared" si="29"/>
        <v>P</v>
      </c>
      <c r="IU12" s="454" t="str">
        <f t="shared" si="29"/>
        <v>P</v>
      </c>
      <c r="IV12" s="454" t="str">
        <f t="shared" si="29"/>
        <v>P</v>
      </c>
      <c r="IW12" s="454" t="str">
        <f t="shared" si="29"/>
        <v>P</v>
      </c>
      <c r="IX12" s="454" t="str">
        <f t="shared" si="29"/>
        <v>P</v>
      </c>
      <c r="IY12" s="648" t="str">
        <f t="shared" si="29"/>
        <v>P</v>
      </c>
      <c r="IZ12" s="759" t="str">
        <f t="shared" si="29"/>
        <v>P</v>
      </c>
      <c r="JA12" s="454" t="str">
        <f t="shared" si="29"/>
        <v>P</v>
      </c>
      <c r="JB12" s="454" t="str">
        <f t="shared" si="29"/>
        <v>P</v>
      </c>
      <c r="JC12" s="454" t="str">
        <f t="shared" ref="JC12:JR15" si="30">IF($C12="","",JC$10)</f>
        <v>P</v>
      </c>
      <c r="JD12" s="454" t="str">
        <f t="shared" si="30"/>
        <v>P</v>
      </c>
      <c r="JE12" s="454" t="str">
        <f t="shared" si="30"/>
        <v>P</v>
      </c>
      <c r="JF12" s="761" t="str">
        <f t="shared" si="30"/>
        <v>P</v>
      </c>
      <c r="JG12" s="759" t="str">
        <f t="shared" si="30"/>
        <v>P</v>
      </c>
      <c r="JH12" s="454" t="str">
        <f t="shared" si="30"/>
        <v>P</v>
      </c>
      <c r="JI12" s="454" t="str">
        <f t="shared" si="30"/>
        <v>P</v>
      </c>
      <c r="JJ12" s="454" t="str">
        <f t="shared" si="30"/>
        <v>P</v>
      </c>
      <c r="JK12" s="454" t="str">
        <f t="shared" si="30"/>
        <v>P</v>
      </c>
      <c r="JL12" s="454" t="str">
        <f t="shared" si="30"/>
        <v>P</v>
      </c>
      <c r="JM12" s="761" t="str">
        <f t="shared" si="30"/>
        <v>P</v>
      </c>
      <c r="JN12" s="759" t="str">
        <f t="shared" si="30"/>
        <v>P</v>
      </c>
      <c r="JO12" s="454" t="str">
        <f t="shared" si="30"/>
        <v>P</v>
      </c>
      <c r="JP12" s="454" t="str">
        <f t="shared" si="30"/>
        <v>P</v>
      </c>
      <c r="JQ12" s="454" t="str">
        <f t="shared" si="30"/>
        <v>P</v>
      </c>
      <c r="JR12" s="454" t="str">
        <f t="shared" si="30"/>
        <v>P</v>
      </c>
      <c r="JS12" s="454" t="str">
        <f t="shared" ref="JS12:KH15" si="31">IF($C12="","",JS$10)</f>
        <v>P</v>
      </c>
      <c r="JT12" s="761" t="str">
        <f t="shared" si="31"/>
        <v>P</v>
      </c>
      <c r="JU12" s="759" t="str">
        <f t="shared" si="31"/>
        <v>P</v>
      </c>
      <c r="JV12" s="454" t="str">
        <f t="shared" si="31"/>
        <v>P</v>
      </c>
      <c r="JW12" s="454" t="str">
        <f t="shared" si="31"/>
        <v>P</v>
      </c>
      <c r="JX12" s="454" t="str">
        <f t="shared" si="31"/>
        <v>P</v>
      </c>
      <c r="JY12" s="454" t="str">
        <f t="shared" si="31"/>
        <v>P</v>
      </c>
      <c r="JZ12" s="454" t="str">
        <f t="shared" si="31"/>
        <v>P</v>
      </c>
      <c r="KA12" s="761" t="str">
        <f t="shared" si="31"/>
        <v>P</v>
      </c>
      <c r="KB12" s="759" t="str">
        <f t="shared" si="31"/>
        <v>P</v>
      </c>
      <c r="KC12" s="454" t="str">
        <f t="shared" si="31"/>
        <v>P</v>
      </c>
      <c r="KD12" s="454" t="str">
        <f t="shared" si="31"/>
        <v>P</v>
      </c>
      <c r="KE12" s="454" t="str">
        <f t="shared" si="31"/>
        <v>P</v>
      </c>
      <c r="KF12" s="454" t="str">
        <f t="shared" si="31"/>
        <v>P</v>
      </c>
      <c r="KG12" s="454" t="str">
        <f t="shared" si="31"/>
        <v>P</v>
      </c>
      <c r="KH12" s="761" t="str">
        <f t="shared" si="31"/>
        <v>P</v>
      </c>
      <c r="KI12" s="759" t="str">
        <f t="shared" ref="KI12:KX15" si="32">IF($C12="","",KI$10)</f>
        <v>P</v>
      </c>
      <c r="KJ12" s="454" t="str">
        <f t="shared" si="32"/>
        <v>P</v>
      </c>
      <c r="KK12" s="454" t="str">
        <f t="shared" si="32"/>
        <v>P</v>
      </c>
      <c r="KL12" s="454" t="str">
        <f t="shared" si="32"/>
        <v>P</v>
      </c>
      <c r="KM12" s="454" t="str">
        <f t="shared" si="32"/>
        <v>P</v>
      </c>
      <c r="KN12" s="454" t="str">
        <f t="shared" si="32"/>
        <v>P</v>
      </c>
      <c r="KO12" s="761" t="str">
        <f t="shared" si="32"/>
        <v>P</v>
      </c>
      <c r="KP12" s="759" t="str">
        <f t="shared" si="32"/>
        <v>P</v>
      </c>
      <c r="KQ12" s="454" t="str">
        <f t="shared" si="32"/>
        <v>P</v>
      </c>
      <c r="KR12" s="454" t="str">
        <f t="shared" si="32"/>
        <v>FÜ</v>
      </c>
      <c r="KS12" s="454" t="str">
        <f t="shared" si="32"/>
        <v>P</v>
      </c>
      <c r="KT12" s="454" t="str">
        <f t="shared" si="32"/>
        <v>P</v>
      </c>
      <c r="KU12" s="454" t="str">
        <f t="shared" si="32"/>
        <v>P</v>
      </c>
      <c r="KV12" s="761" t="str">
        <f t="shared" si="32"/>
        <v>P</v>
      </c>
      <c r="KW12" s="759" t="str">
        <f t="shared" si="32"/>
        <v>P</v>
      </c>
      <c r="KX12" s="454" t="str">
        <f t="shared" si="32"/>
        <v>P</v>
      </c>
      <c r="KY12" s="454" t="str">
        <f t="shared" ref="KY12:LN15" si="33">IF($C12="","",KY$10)</f>
        <v>P</v>
      </c>
      <c r="KZ12" s="454" t="str">
        <f t="shared" si="33"/>
        <v>P</v>
      </c>
      <c r="LA12" s="454" t="str">
        <f t="shared" si="33"/>
        <v>FÜ</v>
      </c>
      <c r="LB12" s="454" t="str">
        <f t="shared" si="33"/>
        <v>P</v>
      </c>
      <c r="LC12" s="648" t="str">
        <f t="shared" si="33"/>
        <v>P</v>
      </c>
      <c r="LD12" s="759" t="str">
        <f t="shared" si="33"/>
        <v>P</v>
      </c>
      <c r="LE12" s="454" t="str">
        <f t="shared" si="33"/>
        <v>P</v>
      </c>
      <c r="LF12" s="454" t="str">
        <f t="shared" si="33"/>
        <v>P</v>
      </c>
      <c r="LG12" s="454" t="str">
        <f t="shared" si="33"/>
        <v>P</v>
      </c>
      <c r="LH12" s="454" t="str">
        <f t="shared" si="33"/>
        <v>P</v>
      </c>
      <c r="LI12" s="454" t="str">
        <f t="shared" si="33"/>
        <v>P</v>
      </c>
      <c r="LJ12" s="761" t="str">
        <f t="shared" si="33"/>
        <v>P</v>
      </c>
      <c r="LK12" s="759" t="str">
        <f t="shared" si="33"/>
        <v>P</v>
      </c>
      <c r="LL12" s="454" t="str">
        <f t="shared" si="33"/>
        <v>P</v>
      </c>
      <c r="LM12" s="454" t="str">
        <f t="shared" si="33"/>
        <v>P</v>
      </c>
      <c r="LN12" s="454" t="str">
        <f t="shared" si="33"/>
        <v>P</v>
      </c>
      <c r="LO12" s="454" t="str">
        <f t="shared" ref="LO12:MD15" si="34">IF($C12="","",LO$10)</f>
        <v>P</v>
      </c>
      <c r="LP12" s="454" t="str">
        <f t="shared" si="34"/>
        <v>P</v>
      </c>
      <c r="LQ12" s="761" t="str">
        <f t="shared" si="34"/>
        <v>P</v>
      </c>
      <c r="LR12" s="759" t="str">
        <f t="shared" si="34"/>
        <v>P</v>
      </c>
      <c r="LS12" s="454" t="str">
        <f t="shared" si="34"/>
        <v>P</v>
      </c>
      <c r="LT12" s="454" t="str">
        <f t="shared" si="34"/>
        <v>P</v>
      </c>
      <c r="LU12" s="454" t="str">
        <f t="shared" si="34"/>
        <v>P</v>
      </c>
      <c r="LV12" s="454" t="str">
        <f t="shared" si="34"/>
        <v>P</v>
      </c>
      <c r="LW12" s="454" t="str">
        <f t="shared" si="34"/>
        <v>P</v>
      </c>
      <c r="LX12" s="761" t="str">
        <f t="shared" si="34"/>
        <v>P</v>
      </c>
      <c r="LY12" s="759" t="str">
        <f t="shared" si="34"/>
        <v>P</v>
      </c>
      <c r="LZ12" s="454" t="str">
        <f t="shared" si="34"/>
        <v>P</v>
      </c>
      <c r="MA12" s="454" t="str">
        <f t="shared" si="34"/>
        <v>P</v>
      </c>
      <c r="MB12" s="454" t="str">
        <f t="shared" si="34"/>
        <v>P</v>
      </c>
      <c r="MC12" s="454" t="str">
        <f t="shared" si="34"/>
        <v>P</v>
      </c>
      <c r="MD12" s="454" t="str">
        <f t="shared" si="34"/>
        <v>P</v>
      </c>
      <c r="ME12" s="761" t="str">
        <f t="shared" ref="ME12:MT15" si="35">IF($C12="","",ME$10)</f>
        <v>P</v>
      </c>
      <c r="MF12" s="759" t="str">
        <f t="shared" si="35"/>
        <v>P</v>
      </c>
      <c r="MG12" s="454" t="str">
        <f t="shared" si="35"/>
        <v>P</v>
      </c>
      <c r="MH12" s="454" t="str">
        <f t="shared" si="35"/>
        <v>P</v>
      </c>
      <c r="MI12" s="454" t="str">
        <f t="shared" si="35"/>
        <v>P</v>
      </c>
      <c r="MJ12" s="454" t="str">
        <f t="shared" si="35"/>
        <v>P</v>
      </c>
      <c r="MK12" s="454" t="str">
        <f t="shared" si="35"/>
        <v>P</v>
      </c>
      <c r="ML12" s="761" t="str">
        <f t="shared" si="35"/>
        <v>P</v>
      </c>
      <c r="MM12" s="759" t="str">
        <f t="shared" si="35"/>
        <v>P</v>
      </c>
      <c r="MN12" s="454" t="str">
        <f t="shared" si="35"/>
        <v>P</v>
      </c>
      <c r="MO12" s="454" t="str">
        <f t="shared" si="35"/>
        <v>P</v>
      </c>
      <c r="MP12" s="454" t="str">
        <f t="shared" si="35"/>
        <v>P</v>
      </c>
      <c r="MQ12" s="454" t="str">
        <f t="shared" si="35"/>
        <v>P</v>
      </c>
      <c r="MR12" s="454" t="str">
        <f t="shared" si="35"/>
        <v>P</v>
      </c>
      <c r="MS12" s="761" t="str">
        <f t="shared" si="35"/>
        <v>P</v>
      </c>
      <c r="MT12" s="759" t="str">
        <f t="shared" si="35"/>
        <v>P</v>
      </c>
      <c r="MU12" s="454" t="str">
        <f t="shared" ref="MU12:NJ15" si="36">IF($C12="","",MU$10)</f>
        <v>P</v>
      </c>
      <c r="MV12" s="454" t="str">
        <f t="shared" si="36"/>
        <v>P</v>
      </c>
      <c r="MW12" s="454" t="str">
        <f t="shared" si="36"/>
        <v>P</v>
      </c>
      <c r="MX12" s="454" t="str">
        <f t="shared" si="36"/>
        <v>P</v>
      </c>
      <c r="MY12" s="454" t="str">
        <f t="shared" si="36"/>
        <v>P</v>
      </c>
      <c r="MZ12" s="761" t="str">
        <f t="shared" si="36"/>
        <v>P</v>
      </c>
      <c r="NA12" s="759" t="str">
        <f t="shared" si="36"/>
        <v>P</v>
      </c>
      <c r="NB12" s="454" t="str">
        <f t="shared" si="36"/>
        <v>P</v>
      </c>
      <c r="NC12" s="454" t="str">
        <f t="shared" si="36"/>
        <v>FÜ</v>
      </c>
      <c r="ND12" s="454" t="str">
        <f t="shared" si="36"/>
        <v>FÜ</v>
      </c>
      <c r="NE12" s="454" t="str">
        <f t="shared" si="36"/>
        <v>P</v>
      </c>
      <c r="NF12" s="454" t="str">
        <f t="shared" si="36"/>
        <v>P</v>
      </c>
      <c r="NG12" s="648" t="str">
        <f t="shared" si="36"/>
        <v>P</v>
      </c>
      <c r="NH12" s="759" t="str">
        <f t="shared" si="36"/>
        <v>P</v>
      </c>
      <c r="NI12" s="454" t="str">
        <f t="shared" si="36"/>
        <v>P</v>
      </c>
      <c r="NJ12" s="454" t="str">
        <f t="shared" si="36"/>
        <v>P</v>
      </c>
      <c r="NK12" s="454" t="str">
        <f t="shared" ref="NK12:NN15" si="37">IF($C12="","",NK$10)</f>
        <v>P</v>
      </c>
      <c r="NL12" s="454" t="str">
        <f t="shared" si="37"/>
        <v>P</v>
      </c>
      <c r="NM12" s="454" t="str">
        <f t="shared" si="37"/>
        <v>P</v>
      </c>
      <c r="NN12" s="761" t="str">
        <f t="shared" si="37"/>
        <v>P</v>
      </c>
    </row>
    <row r="13" spans="1:564" ht="12" thickBot="1" x14ac:dyDescent="0.25">
      <c r="A13" s="1151">
        <f>IF(alapadatok!A129="","",alapadatok!A129)</f>
        <v>2</v>
      </c>
      <c r="B13" s="678">
        <f>IF(alapadatok!C129="","",alapadatok!C129)</f>
        <v>108</v>
      </c>
      <c r="C13" s="584" t="str">
        <f>IF(alapadatok!B129="","",alapadatok!B129)</f>
        <v>Tunner Péter</v>
      </c>
      <c r="D13" s="584" t="str">
        <f>IF(alapadatok!D129="","",alapadatok!D129)</f>
        <v>Shift supervisor</v>
      </c>
      <c r="E13" s="948" t="str">
        <f>IF(alapadatok!K129="","",alapadatok!K129)</f>
        <v/>
      </c>
      <c r="F13" s="952" t="str">
        <f t="shared" ref="F13:F15" si="38">IF($C13="","",F$10)</f>
        <v>P</v>
      </c>
      <c r="G13" s="953" t="str">
        <f t="shared" si="13"/>
        <v>P</v>
      </c>
      <c r="H13" s="768" t="str">
        <f t="shared" si="13"/>
        <v>P</v>
      </c>
      <c r="I13" s="455" t="str">
        <f t="shared" si="13"/>
        <v>FÜ</v>
      </c>
      <c r="J13" s="455" t="s">
        <v>385</v>
      </c>
      <c r="K13" s="455" t="s">
        <v>385</v>
      </c>
      <c r="L13" s="455" t="s">
        <v>385</v>
      </c>
      <c r="M13" s="455" t="str">
        <f t="shared" si="13"/>
        <v>P</v>
      </c>
      <c r="N13" s="953" t="str">
        <f t="shared" si="13"/>
        <v>P</v>
      </c>
      <c r="O13" s="768" t="s">
        <v>109</v>
      </c>
      <c r="P13" s="455" t="s">
        <v>109</v>
      </c>
      <c r="Q13" s="455" t="s">
        <v>109</v>
      </c>
      <c r="R13" s="455" t="s">
        <v>99</v>
      </c>
      <c r="S13" s="455" t="str">
        <f t="shared" si="13"/>
        <v>P</v>
      </c>
      <c r="T13" s="455" t="str">
        <f t="shared" si="13"/>
        <v>P</v>
      </c>
      <c r="U13" s="953" t="str">
        <f t="shared" si="13"/>
        <v>P</v>
      </c>
      <c r="V13" s="768" t="str">
        <f t="shared" si="13"/>
        <v>P</v>
      </c>
      <c r="W13" s="455" t="s">
        <v>178</v>
      </c>
      <c r="X13" s="455" t="s">
        <v>70</v>
      </c>
      <c r="Y13" s="455" t="s">
        <v>70</v>
      </c>
      <c r="Z13" s="455" t="str">
        <f t="shared" si="14"/>
        <v>P</v>
      </c>
      <c r="AA13" s="455" t="str">
        <f t="shared" si="14"/>
        <v>P</v>
      </c>
      <c r="AB13" s="953" t="str">
        <f t="shared" si="14"/>
        <v>P</v>
      </c>
      <c r="AC13" s="768" t="s">
        <v>109</v>
      </c>
      <c r="AD13" s="455" t="s">
        <v>109</v>
      </c>
      <c r="AE13" s="455" t="s">
        <v>109</v>
      </c>
      <c r="AF13" s="455" t="s">
        <v>109</v>
      </c>
      <c r="AG13" s="455" t="s">
        <v>109</v>
      </c>
      <c r="AH13" s="455" t="str">
        <f t="shared" si="14"/>
        <v>P</v>
      </c>
      <c r="AI13" s="953" t="str">
        <f t="shared" si="14"/>
        <v>P</v>
      </c>
      <c r="AJ13" s="768" t="s">
        <v>178</v>
      </c>
      <c r="AK13" s="455" t="s">
        <v>178</v>
      </c>
      <c r="AL13" s="455" t="s">
        <v>99</v>
      </c>
      <c r="AM13" s="455" t="s">
        <v>99</v>
      </c>
      <c r="AN13" s="455" t="s">
        <v>99</v>
      </c>
      <c r="AO13" s="455" t="str">
        <f t="shared" si="15"/>
        <v>P</v>
      </c>
      <c r="AP13" s="953" t="str">
        <f t="shared" si="15"/>
        <v>P</v>
      </c>
      <c r="AQ13" s="768" t="s">
        <v>99</v>
      </c>
      <c r="AR13" s="455" t="s">
        <v>99</v>
      </c>
      <c r="AS13" s="455" t="s">
        <v>99</v>
      </c>
      <c r="AT13" s="1221" t="s">
        <v>99</v>
      </c>
      <c r="AU13" s="455" t="s">
        <v>99</v>
      </c>
      <c r="AV13" s="455" t="str">
        <f t="shared" si="15"/>
        <v>P</v>
      </c>
      <c r="AW13" s="953" t="str">
        <f t="shared" si="15"/>
        <v>P</v>
      </c>
      <c r="AX13" s="768" t="s">
        <v>99</v>
      </c>
      <c r="AY13" s="455" t="s">
        <v>99</v>
      </c>
      <c r="AZ13" s="455" t="s">
        <v>99</v>
      </c>
      <c r="BA13" s="455" t="s">
        <v>70</v>
      </c>
      <c r="BB13" s="455" t="s">
        <v>100</v>
      </c>
      <c r="BC13" s="455" t="str">
        <f t="shared" si="16"/>
        <v>P</v>
      </c>
      <c r="BD13" s="953" t="str">
        <f t="shared" si="16"/>
        <v>P</v>
      </c>
      <c r="BE13" s="768" t="s">
        <v>109</v>
      </c>
      <c r="BF13" s="455" t="s">
        <v>109</v>
      </c>
      <c r="BG13" s="455" t="s">
        <v>109</v>
      </c>
      <c r="BH13" s="455" t="s">
        <v>178</v>
      </c>
      <c r="BI13" s="1221" t="s">
        <v>432</v>
      </c>
      <c r="BJ13" s="455" t="str">
        <f t="shared" si="16"/>
        <v>P</v>
      </c>
      <c r="BK13" s="953" t="str">
        <f t="shared" si="16"/>
        <v>P</v>
      </c>
      <c r="BL13" s="768" t="s">
        <v>178</v>
      </c>
      <c r="BM13" s="455" t="s">
        <v>70</v>
      </c>
      <c r="BN13" s="455" t="s">
        <v>70</v>
      </c>
      <c r="BO13" s="455" t="s">
        <v>70</v>
      </c>
      <c r="BP13" s="455" t="str">
        <f t="shared" si="16"/>
        <v>P</v>
      </c>
      <c r="BQ13" s="455" t="str">
        <f t="shared" si="16"/>
        <v>P</v>
      </c>
      <c r="BR13" s="953" t="str">
        <f t="shared" si="16"/>
        <v>P</v>
      </c>
      <c r="BS13" s="768" t="s">
        <v>109</v>
      </c>
      <c r="BT13" s="455" t="s">
        <v>109</v>
      </c>
      <c r="BU13" s="455" t="s">
        <v>109</v>
      </c>
      <c r="BV13" s="455" t="s">
        <v>383</v>
      </c>
      <c r="BW13" s="455" t="s">
        <v>178</v>
      </c>
      <c r="BX13" s="455" t="str">
        <f t="shared" si="17"/>
        <v>P</v>
      </c>
      <c r="BY13" s="953" t="str">
        <f t="shared" si="17"/>
        <v>P</v>
      </c>
      <c r="BZ13" s="768" t="str">
        <f t="shared" si="17"/>
        <v>P</v>
      </c>
      <c r="CA13" s="455" t="s">
        <v>70</v>
      </c>
      <c r="CB13" s="455" t="s">
        <v>70</v>
      </c>
      <c r="CC13" s="455" t="str">
        <f t="shared" si="17"/>
        <v>P</v>
      </c>
      <c r="CD13" s="455" t="str">
        <f t="shared" si="17"/>
        <v>FÜ</v>
      </c>
      <c r="CE13" s="455" t="str">
        <f t="shared" si="17"/>
        <v>P</v>
      </c>
      <c r="CF13" s="953" t="str">
        <f t="shared" si="17"/>
        <v>P</v>
      </c>
      <c r="CG13" s="768" t="s">
        <v>436</v>
      </c>
      <c r="CH13" s="455" t="s">
        <v>109</v>
      </c>
      <c r="CI13" s="455" t="s">
        <v>109</v>
      </c>
      <c r="CJ13" s="455" t="s">
        <v>109</v>
      </c>
      <c r="CK13" s="455" t="s">
        <v>383</v>
      </c>
      <c r="CL13" s="455" t="str">
        <f t="shared" si="18"/>
        <v>P</v>
      </c>
      <c r="CM13" s="953" t="str">
        <f t="shared" si="18"/>
        <v>P</v>
      </c>
      <c r="CN13" s="768" t="s">
        <v>178</v>
      </c>
      <c r="CO13" s="455" t="s">
        <v>70</v>
      </c>
      <c r="CP13" s="455" t="s">
        <v>178</v>
      </c>
      <c r="CQ13" s="455" t="s">
        <v>178</v>
      </c>
      <c r="CR13" s="455" t="str">
        <f t="shared" si="18"/>
        <v>P</v>
      </c>
      <c r="CS13" s="455" t="str">
        <f t="shared" si="18"/>
        <v>P</v>
      </c>
      <c r="CT13" s="953" t="str">
        <f t="shared" si="18"/>
        <v>P</v>
      </c>
      <c r="CU13" s="952" t="str">
        <f t="shared" si="18"/>
        <v>FÜ</v>
      </c>
      <c r="CV13" s="455" t="s">
        <v>109</v>
      </c>
      <c r="CW13" s="455" t="s">
        <v>109</v>
      </c>
      <c r="CX13" s="455" t="s">
        <v>109</v>
      </c>
      <c r="CY13" s="455" t="s">
        <v>436</v>
      </c>
      <c r="CZ13" s="455" t="str">
        <f t="shared" si="20"/>
        <v>P</v>
      </c>
      <c r="DA13" s="953" t="str">
        <f t="shared" si="20"/>
        <v>P</v>
      </c>
      <c r="DB13" s="768" t="str">
        <f t="shared" si="20"/>
        <v>P</v>
      </c>
      <c r="DC13" s="455" t="str">
        <f t="shared" si="20"/>
        <v>P</v>
      </c>
      <c r="DD13" s="455" t="str">
        <f t="shared" si="20"/>
        <v>P</v>
      </c>
      <c r="DE13" s="455" t="str">
        <f t="shared" si="20"/>
        <v>P</v>
      </c>
      <c r="DF13" s="455" t="str">
        <f t="shared" si="20"/>
        <v>P</v>
      </c>
      <c r="DG13" s="455" t="str">
        <f t="shared" si="20"/>
        <v>P</v>
      </c>
      <c r="DH13" s="953" t="str">
        <f t="shared" si="20"/>
        <v>P</v>
      </c>
      <c r="DI13" s="768" t="str">
        <f t="shared" si="20"/>
        <v>P</v>
      </c>
      <c r="DJ13" s="455" t="str">
        <f t="shared" si="20"/>
        <v>P</v>
      </c>
      <c r="DK13" s="455" t="str">
        <f t="shared" si="20"/>
        <v>P</v>
      </c>
      <c r="DL13" s="455" t="str">
        <f t="shared" si="20"/>
        <v>P</v>
      </c>
      <c r="DM13" s="455" t="str">
        <f t="shared" si="20"/>
        <v>P</v>
      </c>
      <c r="DN13" s="455" t="str">
        <f t="shared" si="20"/>
        <v>P</v>
      </c>
      <c r="DO13" s="953" t="str">
        <f t="shared" si="21"/>
        <v>P</v>
      </c>
      <c r="DP13" s="768" t="str">
        <f t="shared" si="21"/>
        <v>P</v>
      </c>
      <c r="DQ13" s="455" t="str">
        <f t="shared" si="21"/>
        <v>P</v>
      </c>
      <c r="DR13" s="455" t="str">
        <f t="shared" si="21"/>
        <v>P</v>
      </c>
      <c r="DS13" s="455" t="str">
        <f t="shared" si="21"/>
        <v>P</v>
      </c>
      <c r="DT13" s="455" t="str">
        <f t="shared" si="21"/>
        <v>P</v>
      </c>
      <c r="DU13" s="455" t="str">
        <f t="shared" si="21"/>
        <v>P</v>
      </c>
      <c r="DV13" s="953" t="str">
        <f t="shared" si="21"/>
        <v>P</v>
      </c>
      <c r="DW13" s="768" t="str">
        <f t="shared" si="21"/>
        <v>P</v>
      </c>
      <c r="DX13" s="455" t="str">
        <f t="shared" si="21"/>
        <v>P</v>
      </c>
      <c r="DY13" s="455" t="str">
        <f t="shared" si="21"/>
        <v>FÜ</v>
      </c>
      <c r="DZ13" s="455" t="str">
        <f t="shared" si="21"/>
        <v>P</v>
      </c>
      <c r="EA13" s="455" t="str">
        <f t="shared" si="21"/>
        <v>P</v>
      </c>
      <c r="EB13" s="455" t="str">
        <f t="shared" si="21"/>
        <v>P</v>
      </c>
      <c r="EC13" s="954" t="str">
        <f t="shared" si="21"/>
        <v>P</v>
      </c>
      <c r="ED13" s="768" t="str">
        <f t="shared" si="21"/>
        <v>P</v>
      </c>
      <c r="EE13" s="455" t="str">
        <f t="shared" si="22"/>
        <v>P</v>
      </c>
      <c r="EF13" s="455" t="str">
        <f t="shared" si="22"/>
        <v>P</v>
      </c>
      <c r="EG13" s="455" t="str">
        <f t="shared" si="22"/>
        <v>P</v>
      </c>
      <c r="EH13" s="455" t="str">
        <f t="shared" si="22"/>
        <v>P</v>
      </c>
      <c r="EI13" s="455" t="str">
        <f t="shared" si="22"/>
        <v>P</v>
      </c>
      <c r="EJ13" s="953" t="str">
        <f t="shared" si="22"/>
        <v>P</v>
      </c>
      <c r="EK13" s="768" t="str">
        <f t="shared" si="22"/>
        <v>P</v>
      </c>
      <c r="EL13" s="455" t="str">
        <f t="shared" si="22"/>
        <v>P</v>
      </c>
      <c r="EM13" s="455" t="str">
        <f t="shared" si="22"/>
        <v>P</v>
      </c>
      <c r="EN13" s="455" t="str">
        <f t="shared" si="22"/>
        <v>P</v>
      </c>
      <c r="EO13" s="455" t="str">
        <f t="shared" si="22"/>
        <v>P</v>
      </c>
      <c r="EP13" s="455" t="str">
        <f t="shared" si="22"/>
        <v>P</v>
      </c>
      <c r="EQ13" s="953" t="str">
        <f t="shared" si="22"/>
        <v>P</v>
      </c>
      <c r="ER13" s="768" t="str">
        <f t="shared" si="22"/>
        <v>FÜ</v>
      </c>
      <c r="ES13" s="455" t="str">
        <f t="shared" si="22"/>
        <v>P</v>
      </c>
      <c r="ET13" s="455" t="str">
        <f t="shared" si="22"/>
        <v>P</v>
      </c>
      <c r="EU13" s="455" t="str">
        <f t="shared" si="23"/>
        <v>P</v>
      </c>
      <c r="EV13" s="455" t="str">
        <f t="shared" si="23"/>
        <v>P</v>
      </c>
      <c r="EW13" s="455" t="str">
        <f t="shared" si="23"/>
        <v>P</v>
      </c>
      <c r="EX13" s="953" t="str">
        <f t="shared" si="23"/>
        <v>P</v>
      </c>
      <c r="EY13" s="768" t="str">
        <f t="shared" si="23"/>
        <v>P</v>
      </c>
      <c r="EZ13" s="455" t="str">
        <f t="shared" si="23"/>
        <v>P</v>
      </c>
      <c r="FA13" s="455" t="str">
        <f t="shared" si="23"/>
        <v>P</v>
      </c>
      <c r="FB13" s="455" t="str">
        <f t="shared" si="23"/>
        <v>P</v>
      </c>
      <c r="FC13" s="455" t="str">
        <f t="shared" si="23"/>
        <v>P</v>
      </c>
      <c r="FD13" s="455" t="s">
        <v>428</v>
      </c>
      <c r="FE13" s="953" t="s">
        <v>428</v>
      </c>
      <c r="FF13" s="768" t="str">
        <f t="shared" si="23"/>
        <v>P</v>
      </c>
      <c r="FG13" s="455" t="str">
        <f t="shared" si="23"/>
        <v>P</v>
      </c>
      <c r="FH13" s="455" t="str">
        <f t="shared" si="23"/>
        <v>P</v>
      </c>
      <c r="FI13" s="455" t="str">
        <f t="shared" si="23"/>
        <v>P</v>
      </c>
      <c r="FJ13" s="455" t="str">
        <f t="shared" si="23"/>
        <v>P</v>
      </c>
      <c r="FK13" s="455" t="str">
        <f t="shared" si="24"/>
        <v>P</v>
      </c>
      <c r="FL13" s="953" t="str">
        <f t="shared" si="24"/>
        <v>P</v>
      </c>
      <c r="FM13" s="768" t="str">
        <f t="shared" si="24"/>
        <v>P</v>
      </c>
      <c r="FN13" s="455" t="str">
        <f t="shared" si="24"/>
        <v>P</v>
      </c>
      <c r="FO13" s="455" t="str">
        <f t="shared" si="24"/>
        <v>P</v>
      </c>
      <c r="FP13" s="455" t="str">
        <f t="shared" si="24"/>
        <v>P</v>
      </c>
      <c r="FQ13" s="455" t="str">
        <f t="shared" si="24"/>
        <v>P</v>
      </c>
      <c r="FR13" s="455" t="str">
        <f t="shared" si="24"/>
        <v>P</v>
      </c>
      <c r="FS13" s="953" t="str">
        <f t="shared" si="24"/>
        <v>P</v>
      </c>
      <c r="FT13" s="768" t="str">
        <f t="shared" si="24"/>
        <v>P</v>
      </c>
      <c r="FU13" s="455" t="str">
        <f t="shared" si="24"/>
        <v>P</v>
      </c>
      <c r="FV13" s="455" t="str">
        <f t="shared" si="24"/>
        <v>P</v>
      </c>
      <c r="FW13" s="455" t="str">
        <f t="shared" si="24"/>
        <v>P</v>
      </c>
      <c r="FX13" s="455" t="str">
        <f t="shared" si="24"/>
        <v>P</v>
      </c>
      <c r="FY13" s="455" t="str">
        <f t="shared" si="24"/>
        <v>P</v>
      </c>
      <c r="FZ13" s="953" t="str">
        <f t="shared" si="24"/>
        <v>P</v>
      </c>
      <c r="GA13" s="768" t="str">
        <f t="shared" si="25"/>
        <v>P</v>
      </c>
      <c r="GB13" s="455" t="str">
        <f t="shared" si="25"/>
        <v>P</v>
      </c>
      <c r="GC13" s="455" t="str">
        <f t="shared" si="25"/>
        <v>P</v>
      </c>
      <c r="GD13" s="455" t="str">
        <f t="shared" si="25"/>
        <v>P</v>
      </c>
      <c r="GE13" s="455" t="str">
        <f t="shared" si="25"/>
        <v>P</v>
      </c>
      <c r="GF13" s="953" t="str">
        <f t="shared" si="25"/>
        <v>P</v>
      </c>
      <c r="GG13" s="768" t="str">
        <f t="shared" si="25"/>
        <v>P</v>
      </c>
      <c r="GH13" s="455" t="str">
        <f t="shared" si="25"/>
        <v>P</v>
      </c>
      <c r="GI13" s="455" t="str">
        <f t="shared" si="25"/>
        <v>P</v>
      </c>
      <c r="GJ13" s="455" t="str">
        <f t="shared" si="25"/>
        <v>P</v>
      </c>
      <c r="GK13" s="455" t="str">
        <f t="shared" si="25"/>
        <v>P</v>
      </c>
      <c r="GL13" s="455" t="str">
        <f t="shared" si="25"/>
        <v>P</v>
      </c>
      <c r="GM13" s="455" t="str">
        <f t="shared" si="25"/>
        <v>P</v>
      </c>
      <c r="GN13" s="954" t="str">
        <f t="shared" si="25"/>
        <v>P</v>
      </c>
      <c r="GO13" s="768" t="str">
        <f t="shared" si="25"/>
        <v>P</v>
      </c>
      <c r="GP13" s="455" t="str">
        <f t="shared" si="25"/>
        <v>P</v>
      </c>
      <c r="GQ13" s="455" t="str">
        <f t="shared" si="26"/>
        <v>P</v>
      </c>
      <c r="GR13" s="455" t="str">
        <f t="shared" si="26"/>
        <v>P</v>
      </c>
      <c r="GS13" s="455" t="str">
        <f t="shared" si="26"/>
        <v>P</v>
      </c>
      <c r="GT13" s="455" t="str">
        <f t="shared" si="26"/>
        <v>P</v>
      </c>
      <c r="GU13" s="953" t="str">
        <f t="shared" si="26"/>
        <v>P</v>
      </c>
      <c r="GV13" s="768" t="str">
        <f t="shared" si="26"/>
        <v>P</v>
      </c>
      <c r="GW13" s="455" t="str">
        <f t="shared" si="26"/>
        <v>P</v>
      </c>
      <c r="GX13" s="455" t="str">
        <f t="shared" si="26"/>
        <v>P</v>
      </c>
      <c r="GY13" s="455" t="str">
        <f t="shared" si="26"/>
        <v>P</v>
      </c>
      <c r="GZ13" s="455" t="str">
        <f t="shared" si="26"/>
        <v>P</v>
      </c>
      <c r="HA13" s="455" t="str">
        <f t="shared" si="26"/>
        <v>P</v>
      </c>
      <c r="HB13" s="953" t="str">
        <f t="shared" si="26"/>
        <v>P</v>
      </c>
      <c r="HC13" s="768" t="str">
        <f t="shared" si="26"/>
        <v>P</v>
      </c>
      <c r="HD13" s="455" t="str">
        <f t="shared" si="26"/>
        <v>P</v>
      </c>
      <c r="HE13" s="455" t="str">
        <f t="shared" si="26"/>
        <v>P</v>
      </c>
      <c r="HF13" s="455" t="str">
        <f t="shared" si="26"/>
        <v>P</v>
      </c>
      <c r="HG13" s="455" t="str">
        <f t="shared" si="27"/>
        <v>P</v>
      </c>
      <c r="HH13" s="455" t="str">
        <f t="shared" si="27"/>
        <v>P</v>
      </c>
      <c r="HI13" s="953" t="str">
        <f t="shared" si="27"/>
        <v>P</v>
      </c>
      <c r="HJ13" s="768" t="str">
        <f t="shared" si="27"/>
        <v>P</v>
      </c>
      <c r="HK13" s="455" t="str">
        <f t="shared" si="27"/>
        <v>P</v>
      </c>
      <c r="HL13" s="455" t="str">
        <f t="shared" si="27"/>
        <v>P</v>
      </c>
      <c r="HM13" s="455" t="str">
        <f t="shared" si="27"/>
        <v>P</v>
      </c>
      <c r="HN13" s="455" t="str">
        <f t="shared" si="27"/>
        <v>P</v>
      </c>
      <c r="HO13" s="455" t="str">
        <f t="shared" si="27"/>
        <v>P</v>
      </c>
      <c r="HP13" s="953" t="str">
        <f t="shared" si="27"/>
        <v>P</v>
      </c>
      <c r="HQ13" s="768" t="str">
        <f t="shared" si="27"/>
        <v>P</v>
      </c>
      <c r="HR13" s="455" t="str">
        <f t="shared" si="27"/>
        <v>P</v>
      </c>
      <c r="HS13" s="455" t="str">
        <f t="shared" si="27"/>
        <v>P</v>
      </c>
      <c r="HT13" s="455" t="str">
        <f t="shared" si="27"/>
        <v>P</v>
      </c>
      <c r="HU13" s="455" t="str">
        <f t="shared" si="27"/>
        <v>P</v>
      </c>
      <c r="HV13" s="455" t="str">
        <f t="shared" si="27"/>
        <v>P</v>
      </c>
      <c r="HW13" s="953" t="str">
        <f t="shared" si="28"/>
        <v>P</v>
      </c>
      <c r="HX13" s="768" t="str">
        <f t="shared" si="28"/>
        <v>P</v>
      </c>
      <c r="HY13" s="455" t="str">
        <f t="shared" si="28"/>
        <v>P</v>
      </c>
      <c r="HZ13" s="455" t="str">
        <f t="shared" si="28"/>
        <v>P</v>
      </c>
      <c r="IA13" s="455" t="str">
        <f t="shared" si="28"/>
        <v>P</v>
      </c>
      <c r="IB13" s="455" t="str">
        <f t="shared" si="28"/>
        <v>P</v>
      </c>
      <c r="IC13" s="455" t="str">
        <f t="shared" si="28"/>
        <v>P</v>
      </c>
      <c r="ID13" s="953" t="str">
        <f t="shared" si="28"/>
        <v>P</v>
      </c>
      <c r="IE13" s="768" t="str">
        <f t="shared" si="28"/>
        <v>P</v>
      </c>
      <c r="IF13" s="455" t="str">
        <f t="shared" si="28"/>
        <v>FÜ</v>
      </c>
      <c r="IG13" s="455" t="str">
        <f t="shared" si="28"/>
        <v>P</v>
      </c>
      <c r="IH13" s="455" t="str">
        <f t="shared" si="28"/>
        <v>P</v>
      </c>
      <c r="II13" s="455" t="s">
        <v>178</v>
      </c>
      <c r="IJ13" s="455" t="s">
        <v>178</v>
      </c>
      <c r="IK13" s="953" t="s">
        <v>178</v>
      </c>
      <c r="IL13" s="768" t="str">
        <f t="shared" si="28"/>
        <v>P</v>
      </c>
      <c r="IM13" s="455" t="str">
        <f t="shared" si="29"/>
        <v>P</v>
      </c>
      <c r="IN13" s="455" t="str">
        <f t="shared" si="29"/>
        <v>P</v>
      </c>
      <c r="IO13" s="455" t="str">
        <f t="shared" si="29"/>
        <v>P</v>
      </c>
      <c r="IP13" s="455" t="str">
        <f t="shared" si="29"/>
        <v>P</v>
      </c>
      <c r="IQ13" s="455" t="str">
        <f t="shared" si="29"/>
        <v>P</v>
      </c>
      <c r="IR13" s="953" t="str">
        <f t="shared" si="29"/>
        <v>P</v>
      </c>
      <c r="IS13" s="768" t="str">
        <f t="shared" si="29"/>
        <v>P</v>
      </c>
      <c r="IT13" s="455" t="str">
        <f t="shared" si="29"/>
        <v>P</v>
      </c>
      <c r="IU13" s="455" t="str">
        <f t="shared" si="29"/>
        <v>P</v>
      </c>
      <c r="IV13" s="455" t="str">
        <f t="shared" si="29"/>
        <v>P</v>
      </c>
      <c r="IW13" s="455" t="str">
        <f t="shared" si="29"/>
        <v>P</v>
      </c>
      <c r="IX13" s="455" t="str">
        <f t="shared" si="29"/>
        <v>P</v>
      </c>
      <c r="IY13" s="954" t="str">
        <f t="shared" si="29"/>
        <v>P</v>
      </c>
      <c r="IZ13" s="768" t="str">
        <f t="shared" si="29"/>
        <v>P</v>
      </c>
      <c r="JA13" s="455" t="str">
        <f t="shared" si="29"/>
        <v>P</v>
      </c>
      <c r="JB13" s="455" t="str">
        <f t="shared" si="29"/>
        <v>P</v>
      </c>
      <c r="JC13" s="455" t="str">
        <f t="shared" si="30"/>
        <v>P</v>
      </c>
      <c r="JD13" s="455" t="s">
        <v>236</v>
      </c>
      <c r="JE13" s="455" t="s">
        <v>236</v>
      </c>
      <c r="JF13" s="953" t="s">
        <v>236</v>
      </c>
      <c r="JG13" s="768" t="str">
        <f t="shared" si="30"/>
        <v>P</v>
      </c>
      <c r="JH13" s="455" t="str">
        <f t="shared" si="30"/>
        <v>P</v>
      </c>
      <c r="JI13" s="455" t="str">
        <f t="shared" si="30"/>
        <v>P</v>
      </c>
      <c r="JJ13" s="455" t="str">
        <f t="shared" si="30"/>
        <v>P</v>
      </c>
      <c r="JK13" s="455" t="str">
        <f t="shared" si="30"/>
        <v>P</v>
      </c>
      <c r="JL13" s="455" t="str">
        <f t="shared" si="30"/>
        <v>P</v>
      </c>
      <c r="JM13" s="953" t="str">
        <f t="shared" si="30"/>
        <v>P</v>
      </c>
      <c r="JN13" s="768" t="str">
        <f t="shared" si="30"/>
        <v>P</v>
      </c>
      <c r="JO13" s="455" t="str">
        <f t="shared" si="30"/>
        <v>P</v>
      </c>
      <c r="JP13" s="455" t="str">
        <f t="shared" si="30"/>
        <v>P</v>
      </c>
      <c r="JQ13" s="455" t="str">
        <f t="shared" si="30"/>
        <v>P</v>
      </c>
      <c r="JR13" s="455" t="str">
        <f t="shared" si="30"/>
        <v>P</v>
      </c>
      <c r="JS13" s="455" t="s">
        <v>236</v>
      </c>
      <c r="JT13" s="953" t="s">
        <v>236</v>
      </c>
      <c r="JU13" s="768" t="s">
        <v>236</v>
      </c>
      <c r="JV13" s="455" t="s">
        <v>236</v>
      </c>
      <c r="JW13" s="455" t="s">
        <v>236</v>
      </c>
      <c r="JX13" s="455" t="s">
        <v>236</v>
      </c>
      <c r="JY13" s="455" t="s">
        <v>236</v>
      </c>
      <c r="JZ13" s="455" t="s">
        <v>236</v>
      </c>
      <c r="KA13" s="953" t="s">
        <v>236</v>
      </c>
      <c r="KB13" s="768" t="str">
        <f t="shared" si="31"/>
        <v>P</v>
      </c>
      <c r="KC13" s="455" t="str">
        <f t="shared" si="31"/>
        <v>P</v>
      </c>
      <c r="KD13" s="455" t="str">
        <f t="shared" si="31"/>
        <v>P</v>
      </c>
      <c r="KE13" s="455" t="str">
        <f t="shared" si="31"/>
        <v>P</v>
      </c>
      <c r="KF13" s="455" t="str">
        <f t="shared" si="31"/>
        <v>P</v>
      </c>
      <c r="KG13" s="455" t="str">
        <f t="shared" si="31"/>
        <v>P</v>
      </c>
      <c r="KH13" s="953" t="str">
        <f t="shared" si="31"/>
        <v>P</v>
      </c>
      <c r="KI13" s="768" t="str">
        <f t="shared" si="32"/>
        <v>P</v>
      </c>
      <c r="KJ13" s="455" t="str">
        <f t="shared" si="32"/>
        <v>P</v>
      </c>
      <c r="KK13" s="455" t="str">
        <f t="shared" si="32"/>
        <v>P</v>
      </c>
      <c r="KL13" s="455" t="str">
        <f t="shared" si="32"/>
        <v>P</v>
      </c>
      <c r="KM13" s="455" t="str">
        <f t="shared" si="32"/>
        <v>P</v>
      </c>
      <c r="KN13" s="455" t="str">
        <f t="shared" si="32"/>
        <v>P</v>
      </c>
      <c r="KO13" s="953" t="str">
        <f t="shared" si="32"/>
        <v>P</v>
      </c>
      <c r="KP13" s="768" t="str">
        <f t="shared" si="32"/>
        <v>P</v>
      </c>
      <c r="KQ13" s="455" t="str">
        <f t="shared" si="32"/>
        <v>P</v>
      </c>
      <c r="KR13" s="455" t="str">
        <f t="shared" si="32"/>
        <v>FÜ</v>
      </c>
      <c r="KS13" s="455" t="str">
        <f t="shared" si="32"/>
        <v>P</v>
      </c>
      <c r="KT13" s="455" t="str">
        <f t="shared" si="32"/>
        <v>P</v>
      </c>
      <c r="KU13" s="455" t="str">
        <f t="shared" si="32"/>
        <v>P</v>
      </c>
      <c r="KV13" s="953" t="str">
        <f t="shared" si="32"/>
        <v>P</v>
      </c>
      <c r="KW13" s="768" t="str">
        <f t="shared" si="32"/>
        <v>P</v>
      </c>
      <c r="KX13" s="455" t="str">
        <f t="shared" si="32"/>
        <v>P</v>
      </c>
      <c r="KY13" s="455" t="str">
        <f t="shared" si="33"/>
        <v>P</v>
      </c>
      <c r="KZ13" s="455" t="str">
        <f t="shared" si="33"/>
        <v>P</v>
      </c>
      <c r="LA13" s="455" t="str">
        <f t="shared" si="33"/>
        <v>FÜ</v>
      </c>
      <c r="LB13" s="455" t="str">
        <f t="shared" si="33"/>
        <v>P</v>
      </c>
      <c r="LC13" s="954" t="str">
        <f t="shared" si="33"/>
        <v>P</v>
      </c>
      <c r="LD13" s="768" t="str">
        <f t="shared" si="33"/>
        <v>P</v>
      </c>
      <c r="LE13" s="455" t="str">
        <f t="shared" si="33"/>
        <v>P</v>
      </c>
      <c r="LF13" s="455" t="str">
        <f t="shared" si="33"/>
        <v>P</v>
      </c>
      <c r="LG13" s="455" t="str">
        <f t="shared" si="33"/>
        <v>P</v>
      </c>
      <c r="LH13" s="455" t="str">
        <f t="shared" si="33"/>
        <v>P</v>
      </c>
      <c r="LI13" s="455" t="str">
        <f t="shared" si="33"/>
        <v>P</v>
      </c>
      <c r="LJ13" s="953" t="str">
        <f t="shared" si="33"/>
        <v>P</v>
      </c>
      <c r="LK13" s="768" t="str">
        <f t="shared" si="33"/>
        <v>P</v>
      </c>
      <c r="LL13" s="455" t="str">
        <f t="shared" si="33"/>
        <v>P</v>
      </c>
      <c r="LM13" s="455" t="str">
        <f t="shared" si="33"/>
        <v>P</v>
      </c>
      <c r="LN13" s="455" t="str">
        <f t="shared" si="33"/>
        <v>P</v>
      </c>
      <c r="LO13" s="455" t="str">
        <f t="shared" si="34"/>
        <v>P</v>
      </c>
      <c r="LP13" s="455" t="str">
        <f t="shared" si="34"/>
        <v>P</v>
      </c>
      <c r="LQ13" s="953" t="str">
        <f t="shared" si="34"/>
        <v>P</v>
      </c>
      <c r="LR13" s="768" t="str">
        <f t="shared" si="34"/>
        <v>P</v>
      </c>
      <c r="LS13" s="455" t="str">
        <f t="shared" si="34"/>
        <v>P</v>
      </c>
      <c r="LT13" s="455" t="str">
        <f t="shared" si="34"/>
        <v>P</v>
      </c>
      <c r="LU13" s="455" t="str">
        <f t="shared" si="34"/>
        <v>P</v>
      </c>
      <c r="LV13" s="455" t="str">
        <f t="shared" si="34"/>
        <v>P</v>
      </c>
      <c r="LW13" s="455" t="str">
        <f t="shared" si="34"/>
        <v>P</v>
      </c>
      <c r="LX13" s="953" t="str">
        <f t="shared" si="34"/>
        <v>P</v>
      </c>
      <c r="LY13" s="768" t="str">
        <f t="shared" si="34"/>
        <v>P</v>
      </c>
      <c r="LZ13" s="455" t="str">
        <f t="shared" si="34"/>
        <v>P</v>
      </c>
      <c r="MA13" s="455" t="str">
        <f t="shared" si="34"/>
        <v>P</v>
      </c>
      <c r="MB13" s="455" t="str">
        <f t="shared" si="34"/>
        <v>P</v>
      </c>
      <c r="MC13" s="455" t="str">
        <f t="shared" si="34"/>
        <v>P</v>
      </c>
      <c r="MD13" s="455" t="str">
        <f t="shared" si="34"/>
        <v>P</v>
      </c>
      <c r="ME13" s="953" t="str">
        <f t="shared" si="35"/>
        <v>P</v>
      </c>
      <c r="MF13" s="768" t="str">
        <f t="shared" si="35"/>
        <v>P</v>
      </c>
      <c r="MG13" s="455" t="str">
        <f t="shared" si="35"/>
        <v>P</v>
      </c>
      <c r="MH13" s="455" t="str">
        <f t="shared" si="35"/>
        <v>P</v>
      </c>
      <c r="MI13" s="455" t="str">
        <f t="shared" si="35"/>
        <v>P</v>
      </c>
      <c r="MJ13" s="455" t="str">
        <f t="shared" si="35"/>
        <v>P</v>
      </c>
      <c r="MK13" s="455" t="str">
        <f t="shared" si="35"/>
        <v>P</v>
      </c>
      <c r="ML13" s="953" t="str">
        <f t="shared" si="35"/>
        <v>P</v>
      </c>
      <c r="MM13" s="768" t="str">
        <f t="shared" si="35"/>
        <v>P</v>
      </c>
      <c r="MN13" s="455" t="str">
        <f t="shared" si="35"/>
        <v>P</v>
      </c>
      <c r="MO13" s="455" t="str">
        <f t="shared" si="35"/>
        <v>P</v>
      </c>
      <c r="MP13" s="455" t="str">
        <f t="shared" si="35"/>
        <v>P</v>
      </c>
      <c r="MQ13" s="455" t="str">
        <f t="shared" si="35"/>
        <v>P</v>
      </c>
      <c r="MR13" s="455" t="str">
        <f t="shared" si="35"/>
        <v>P</v>
      </c>
      <c r="MS13" s="953" t="str">
        <f t="shared" si="35"/>
        <v>P</v>
      </c>
      <c r="MT13" s="768" t="str">
        <f t="shared" si="35"/>
        <v>P</v>
      </c>
      <c r="MU13" s="455" t="str">
        <f t="shared" si="36"/>
        <v>P</v>
      </c>
      <c r="MV13" s="455" t="str">
        <f t="shared" si="36"/>
        <v>P</v>
      </c>
      <c r="MW13" s="455" t="str">
        <f t="shared" si="36"/>
        <v>P</v>
      </c>
      <c r="MX13" s="455" t="str">
        <f t="shared" si="36"/>
        <v>P</v>
      </c>
      <c r="MY13" s="455" t="str">
        <f t="shared" si="36"/>
        <v>P</v>
      </c>
      <c r="MZ13" s="953" t="str">
        <f t="shared" si="36"/>
        <v>P</v>
      </c>
      <c r="NA13" s="768" t="str">
        <f t="shared" si="36"/>
        <v>P</v>
      </c>
      <c r="NB13" s="455" t="str">
        <f t="shared" si="36"/>
        <v>P</v>
      </c>
      <c r="NC13" s="455" t="str">
        <f t="shared" si="36"/>
        <v>FÜ</v>
      </c>
      <c r="ND13" s="455" t="str">
        <f t="shared" si="36"/>
        <v>FÜ</v>
      </c>
      <c r="NE13" s="455" t="str">
        <f t="shared" si="36"/>
        <v>P</v>
      </c>
      <c r="NF13" s="455" t="str">
        <f t="shared" si="36"/>
        <v>P</v>
      </c>
      <c r="NG13" s="954" t="str">
        <f t="shared" si="36"/>
        <v>P</v>
      </c>
      <c r="NH13" s="768" t="str">
        <f t="shared" si="36"/>
        <v>P</v>
      </c>
      <c r="NI13" s="455" t="str">
        <f t="shared" si="36"/>
        <v>P</v>
      </c>
      <c r="NJ13" s="455" t="str">
        <f t="shared" si="36"/>
        <v>P</v>
      </c>
      <c r="NK13" s="455" t="str">
        <f t="shared" si="37"/>
        <v>P</v>
      </c>
      <c r="NL13" s="455" t="str">
        <f t="shared" si="37"/>
        <v>P</v>
      </c>
      <c r="NM13" s="455" t="str">
        <f t="shared" si="37"/>
        <v>P</v>
      </c>
      <c r="NN13" s="953" t="str">
        <f t="shared" si="37"/>
        <v>P</v>
      </c>
    </row>
    <row r="14" spans="1:564" ht="12" thickBot="1" x14ac:dyDescent="0.25">
      <c r="A14" s="1151">
        <f>IF(alapadatok!A130="","",alapadatok!A130)</f>
        <v>3</v>
      </c>
      <c r="B14" s="678">
        <f>IF(alapadatok!C130="","",alapadatok!C130)</f>
        <v>61</v>
      </c>
      <c r="C14" s="584" t="str">
        <f>IF(alapadatok!B130="","",alapadatok!B130)</f>
        <v>Nagy Ferenc1</v>
      </c>
      <c r="D14" s="584" t="str">
        <f>IF(alapadatok!D130="","",alapadatok!D130)</f>
        <v>Shift supervisor</v>
      </c>
      <c r="E14" s="948" t="str">
        <f>IF(alapadatok!K130="","",alapadatok!K130)</f>
        <v/>
      </c>
      <c r="F14" s="952" t="str">
        <f t="shared" si="38"/>
        <v>P</v>
      </c>
      <c r="G14" s="953" t="str">
        <f t="shared" si="13"/>
        <v>P</v>
      </c>
      <c r="H14" s="768" t="str">
        <f t="shared" si="13"/>
        <v>P</v>
      </c>
      <c r="I14" s="455" t="str">
        <f t="shared" si="13"/>
        <v>FÜ</v>
      </c>
      <c r="J14" s="1143" t="s">
        <v>385</v>
      </c>
      <c r="K14" s="1143" t="s">
        <v>385</v>
      </c>
      <c r="L14" s="1143" t="s">
        <v>385</v>
      </c>
      <c r="M14" s="455" t="str">
        <f t="shared" si="13"/>
        <v>P</v>
      </c>
      <c r="N14" s="953" t="str">
        <f t="shared" si="13"/>
        <v>P</v>
      </c>
      <c r="O14" s="768" t="s">
        <v>70</v>
      </c>
      <c r="P14" s="455" t="s">
        <v>70</v>
      </c>
      <c r="Q14" s="455" t="str">
        <f t="shared" si="13"/>
        <v>P</v>
      </c>
      <c r="R14" s="455" t="str">
        <f t="shared" si="13"/>
        <v>P</v>
      </c>
      <c r="S14" s="455" t="str">
        <f t="shared" si="13"/>
        <v>P</v>
      </c>
      <c r="T14" s="455" t="str">
        <f t="shared" si="13"/>
        <v>P</v>
      </c>
      <c r="U14" s="953" t="str">
        <f t="shared" si="13"/>
        <v>P</v>
      </c>
      <c r="V14" s="768" t="str">
        <f t="shared" si="13"/>
        <v>P</v>
      </c>
      <c r="W14" s="455" t="s">
        <v>109</v>
      </c>
      <c r="X14" s="455" t="s">
        <v>109</v>
      </c>
      <c r="Y14" s="455" t="s">
        <v>109</v>
      </c>
      <c r="Z14" s="1143" t="s">
        <v>109</v>
      </c>
      <c r="AA14" s="455" t="str">
        <f t="shared" si="14"/>
        <v>P</v>
      </c>
      <c r="AB14" s="953" t="str">
        <f t="shared" si="14"/>
        <v>P</v>
      </c>
      <c r="AC14" s="768" t="s">
        <v>70</v>
      </c>
      <c r="AD14" s="455" t="s">
        <v>70</v>
      </c>
      <c r="AE14" s="455" t="s">
        <v>70</v>
      </c>
      <c r="AF14" s="1143">
        <v>6</v>
      </c>
      <c r="AG14" s="455" t="str">
        <f t="shared" si="14"/>
        <v>P</v>
      </c>
      <c r="AH14" s="455" t="str">
        <f t="shared" si="14"/>
        <v>P</v>
      </c>
      <c r="AI14" s="953" t="str">
        <f t="shared" si="14"/>
        <v>P</v>
      </c>
      <c r="AJ14" s="768" t="s">
        <v>109</v>
      </c>
      <c r="AK14" s="455" t="s">
        <v>99</v>
      </c>
      <c r="AL14" s="1143" t="s">
        <v>99</v>
      </c>
      <c r="AM14" s="1143" t="s">
        <v>385</v>
      </c>
      <c r="AN14" s="1143" t="s">
        <v>178</v>
      </c>
      <c r="AO14" s="455" t="str">
        <f t="shared" si="15"/>
        <v>P</v>
      </c>
      <c r="AP14" s="953" t="str">
        <f t="shared" si="15"/>
        <v>P</v>
      </c>
      <c r="AQ14" s="768" t="s">
        <v>99</v>
      </c>
      <c r="AR14" s="1143" t="s">
        <v>99</v>
      </c>
      <c r="AS14" s="954" t="s">
        <v>99</v>
      </c>
      <c r="AT14" s="1171" t="s">
        <v>385</v>
      </c>
      <c r="AU14" s="1145" t="str">
        <f t="shared" si="15"/>
        <v>P</v>
      </c>
      <c r="AV14" s="455" t="str">
        <f t="shared" si="15"/>
        <v>P</v>
      </c>
      <c r="AW14" s="953" t="str">
        <f t="shared" si="15"/>
        <v>P</v>
      </c>
      <c r="AX14" s="768" t="s">
        <v>99</v>
      </c>
      <c r="AY14" s="455" t="s">
        <v>99</v>
      </c>
      <c r="AZ14" s="455" t="s">
        <v>99</v>
      </c>
      <c r="BA14" s="455" t="s">
        <v>109</v>
      </c>
      <c r="BB14" s="455" t="s">
        <v>109</v>
      </c>
      <c r="BC14" s="455" t="str">
        <f t="shared" si="16"/>
        <v>P</v>
      </c>
      <c r="BD14" s="953" t="str">
        <f t="shared" si="16"/>
        <v>P</v>
      </c>
      <c r="BE14" s="1143">
        <v>6</v>
      </c>
      <c r="BF14" s="455" t="s">
        <v>70</v>
      </c>
      <c r="BG14" s="455" t="s">
        <v>70</v>
      </c>
      <c r="BH14" s="954" t="s">
        <v>70</v>
      </c>
      <c r="BI14" s="1171" t="s">
        <v>432</v>
      </c>
      <c r="BJ14" s="1145" t="str">
        <f t="shared" si="16"/>
        <v>P</v>
      </c>
      <c r="BK14" s="953" t="str">
        <f t="shared" si="16"/>
        <v>P</v>
      </c>
      <c r="BL14" s="768" t="s">
        <v>178</v>
      </c>
      <c r="BM14" s="455" t="s">
        <v>109</v>
      </c>
      <c r="BN14" s="455" t="s">
        <v>109</v>
      </c>
      <c r="BO14" s="455" t="s">
        <v>109</v>
      </c>
      <c r="BP14" s="455" t="s">
        <v>109</v>
      </c>
      <c r="BQ14" s="455" t="str">
        <f t="shared" si="16"/>
        <v>P</v>
      </c>
      <c r="BR14" s="953" t="str">
        <f t="shared" si="16"/>
        <v>P</v>
      </c>
      <c r="BS14" s="768" t="s">
        <v>70</v>
      </c>
      <c r="BT14" s="1143" t="s">
        <v>100</v>
      </c>
      <c r="BU14" s="1143" t="s">
        <v>178</v>
      </c>
      <c r="BV14" s="455" t="str">
        <f t="shared" si="17"/>
        <v>P</v>
      </c>
      <c r="BW14" s="455" t="str">
        <f t="shared" si="17"/>
        <v>P</v>
      </c>
      <c r="BX14" s="455" t="str">
        <f t="shared" si="17"/>
        <v>P</v>
      </c>
      <c r="BY14" s="953" t="str">
        <f t="shared" si="17"/>
        <v>P</v>
      </c>
      <c r="BZ14" s="1144" t="s">
        <v>178</v>
      </c>
      <c r="CA14" s="455" t="s">
        <v>109</v>
      </c>
      <c r="CB14" s="455" t="s">
        <v>109</v>
      </c>
      <c r="CC14" s="1143" t="s">
        <v>109</v>
      </c>
      <c r="CD14" s="455" t="str">
        <f t="shared" si="17"/>
        <v>FÜ</v>
      </c>
      <c r="CE14" s="455" t="str">
        <f t="shared" si="17"/>
        <v>P</v>
      </c>
      <c r="CF14" s="953" t="str">
        <f t="shared" si="17"/>
        <v>P</v>
      </c>
      <c r="CG14" s="768" t="s">
        <v>178</v>
      </c>
      <c r="CH14" s="455" t="s">
        <v>70</v>
      </c>
      <c r="CI14" s="455" t="s">
        <v>178</v>
      </c>
      <c r="CJ14" s="455" t="s">
        <v>383</v>
      </c>
      <c r="CK14" s="455" t="s">
        <v>383</v>
      </c>
      <c r="CL14" s="455" t="str">
        <f t="shared" si="18"/>
        <v>P</v>
      </c>
      <c r="CM14" s="953" t="str">
        <f t="shared" si="18"/>
        <v>P</v>
      </c>
      <c r="CN14" s="1144" t="s">
        <v>99</v>
      </c>
      <c r="CO14" s="1143" t="s">
        <v>383</v>
      </c>
      <c r="CP14" s="455" t="s">
        <v>109</v>
      </c>
      <c r="CQ14" s="954" t="s">
        <v>385</v>
      </c>
      <c r="CR14" s="1143" t="s">
        <v>99</v>
      </c>
      <c r="CS14" s="455" t="str">
        <f t="shared" si="18"/>
        <v>P</v>
      </c>
      <c r="CT14" s="953" t="str">
        <f t="shared" si="18"/>
        <v>P</v>
      </c>
      <c r="CU14" s="952" t="str">
        <f t="shared" si="18"/>
        <v>FÜ</v>
      </c>
      <c r="CV14" s="1143" t="s">
        <v>70</v>
      </c>
      <c r="CW14" s="1143" t="s">
        <v>70</v>
      </c>
      <c r="CX14" s="1143" t="s">
        <v>70</v>
      </c>
      <c r="CY14" s="455" t="str">
        <f t="shared" si="20"/>
        <v>P</v>
      </c>
      <c r="CZ14" s="455" t="str">
        <f t="shared" si="20"/>
        <v>P</v>
      </c>
      <c r="DA14" s="953" t="str">
        <f t="shared" si="20"/>
        <v>P</v>
      </c>
      <c r="DB14" s="1144" t="s">
        <v>109</v>
      </c>
      <c r="DC14" s="1143" t="s">
        <v>109</v>
      </c>
      <c r="DD14" s="1143" t="s">
        <v>109</v>
      </c>
      <c r="DE14" s="1143" t="s">
        <v>109</v>
      </c>
      <c r="DF14" s="455" t="str">
        <f t="shared" si="20"/>
        <v>P</v>
      </c>
      <c r="DG14" s="455" t="str">
        <f t="shared" si="20"/>
        <v>P</v>
      </c>
      <c r="DH14" s="953" t="str">
        <f t="shared" si="20"/>
        <v>P</v>
      </c>
      <c r="DI14" s="768" t="str">
        <f t="shared" si="20"/>
        <v>P</v>
      </c>
      <c r="DJ14" s="1143" t="s">
        <v>70</v>
      </c>
      <c r="DK14" s="1143" t="s">
        <v>70</v>
      </c>
      <c r="DL14" s="1143" t="s">
        <v>70</v>
      </c>
      <c r="DM14" s="455" t="str">
        <f t="shared" si="20"/>
        <v>P</v>
      </c>
      <c r="DN14" s="455" t="str">
        <f t="shared" si="20"/>
        <v>P</v>
      </c>
      <c r="DO14" s="953" t="str">
        <f t="shared" si="21"/>
        <v>P</v>
      </c>
      <c r="DP14" s="1144" t="s">
        <v>99</v>
      </c>
      <c r="DQ14" s="1143" t="s">
        <v>109</v>
      </c>
      <c r="DR14" s="1143" t="s">
        <v>109</v>
      </c>
      <c r="DS14" s="1143" t="s">
        <v>109</v>
      </c>
      <c r="DT14" s="455" t="str">
        <f t="shared" si="21"/>
        <v>P</v>
      </c>
      <c r="DU14" s="455" t="str">
        <f t="shared" si="21"/>
        <v>P</v>
      </c>
      <c r="DV14" s="953" t="str">
        <f t="shared" si="21"/>
        <v>P</v>
      </c>
      <c r="DW14" s="1144" t="s">
        <v>70</v>
      </c>
      <c r="DX14" s="455" t="str">
        <f t="shared" si="21"/>
        <v>P</v>
      </c>
      <c r="DY14" s="455" t="str">
        <f t="shared" si="21"/>
        <v>FÜ</v>
      </c>
      <c r="DZ14" s="455" t="str">
        <f t="shared" si="21"/>
        <v>P</v>
      </c>
      <c r="EA14" s="455" t="str">
        <f t="shared" si="21"/>
        <v>P</v>
      </c>
      <c r="EB14" s="455" t="str">
        <f t="shared" si="21"/>
        <v>P</v>
      </c>
      <c r="EC14" s="954" t="str">
        <f t="shared" si="21"/>
        <v>P</v>
      </c>
      <c r="ED14" s="768" t="str">
        <f t="shared" si="21"/>
        <v>P</v>
      </c>
      <c r="EE14" s="455" t="str">
        <f t="shared" si="22"/>
        <v>P</v>
      </c>
      <c r="EF14" s="455" t="str">
        <f t="shared" si="22"/>
        <v>P</v>
      </c>
      <c r="EG14" s="455" t="str">
        <f t="shared" si="22"/>
        <v>P</v>
      </c>
      <c r="EH14" s="455" t="str">
        <f t="shared" si="22"/>
        <v>P</v>
      </c>
      <c r="EI14" s="455" t="str">
        <f t="shared" si="22"/>
        <v>P</v>
      </c>
      <c r="EJ14" s="953" t="str">
        <f t="shared" si="22"/>
        <v>P</v>
      </c>
      <c r="EK14" s="768" t="str">
        <f t="shared" si="22"/>
        <v>P</v>
      </c>
      <c r="EL14" s="455" t="str">
        <f t="shared" si="22"/>
        <v>P</v>
      </c>
      <c r="EM14" s="455" t="str">
        <f t="shared" si="22"/>
        <v>P</v>
      </c>
      <c r="EN14" s="455" t="str">
        <f t="shared" si="22"/>
        <v>P</v>
      </c>
      <c r="EO14" s="455" t="str">
        <f t="shared" si="22"/>
        <v>P</v>
      </c>
      <c r="EP14" s="455" t="str">
        <f t="shared" si="22"/>
        <v>P</v>
      </c>
      <c r="EQ14" s="953" t="str">
        <f t="shared" si="22"/>
        <v>P</v>
      </c>
      <c r="ER14" s="768" t="str">
        <f t="shared" si="22"/>
        <v>FÜ</v>
      </c>
      <c r="ES14" s="455" t="str">
        <f t="shared" si="22"/>
        <v>P</v>
      </c>
      <c r="ET14" s="455" t="str">
        <f t="shared" si="22"/>
        <v>P</v>
      </c>
      <c r="EU14" s="455" t="str">
        <f t="shared" si="23"/>
        <v>P</v>
      </c>
      <c r="EV14" s="455" t="str">
        <f t="shared" si="23"/>
        <v>P</v>
      </c>
      <c r="EW14" s="455" t="str">
        <f t="shared" si="23"/>
        <v>P</v>
      </c>
      <c r="EX14" s="953" t="str">
        <f t="shared" si="23"/>
        <v>P</v>
      </c>
      <c r="EY14" s="768" t="str">
        <f t="shared" si="23"/>
        <v>P</v>
      </c>
      <c r="EZ14" s="455" t="str">
        <f t="shared" si="23"/>
        <v>P</v>
      </c>
      <c r="FA14" s="455" t="str">
        <f t="shared" si="23"/>
        <v>P</v>
      </c>
      <c r="FB14" s="455" t="str">
        <f t="shared" si="23"/>
        <v>P</v>
      </c>
      <c r="FC14" s="455" t="str">
        <f t="shared" si="23"/>
        <v>P</v>
      </c>
      <c r="FD14" s="455" t="str">
        <f t="shared" si="23"/>
        <v>P</v>
      </c>
      <c r="FE14" s="953" t="str">
        <f t="shared" si="23"/>
        <v>P</v>
      </c>
      <c r="FF14" s="768" t="str">
        <f t="shared" si="23"/>
        <v>P</v>
      </c>
      <c r="FG14" s="455" t="str">
        <f t="shared" si="23"/>
        <v>P</v>
      </c>
      <c r="FH14" s="455" t="str">
        <f t="shared" si="23"/>
        <v>P</v>
      </c>
      <c r="FI14" s="455" t="str">
        <f t="shared" si="23"/>
        <v>P</v>
      </c>
      <c r="FJ14" s="455" t="str">
        <f t="shared" si="23"/>
        <v>P</v>
      </c>
      <c r="FK14" s="455" t="str">
        <f t="shared" si="24"/>
        <v>P</v>
      </c>
      <c r="FL14" s="953" t="str">
        <f t="shared" si="24"/>
        <v>P</v>
      </c>
      <c r="FM14" s="768" t="str">
        <f t="shared" si="24"/>
        <v>P</v>
      </c>
      <c r="FN14" s="455" t="str">
        <f t="shared" si="24"/>
        <v>P</v>
      </c>
      <c r="FO14" s="455" t="str">
        <f t="shared" si="24"/>
        <v>P</v>
      </c>
      <c r="FP14" s="455" t="str">
        <f t="shared" si="24"/>
        <v>P</v>
      </c>
      <c r="FQ14" s="455" t="str">
        <f t="shared" si="24"/>
        <v>P</v>
      </c>
      <c r="FR14" s="455" t="str">
        <f t="shared" si="24"/>
        <v>P</v>
      </c>
      <c r="FS14" s="953" t="str">
        <f t="shared" si="24"/>
        <v>P</v>
      </c>
      <c r="FT14" s="1143" t="s">
        <v>425</v>
      </c>
      <c r="FU14" s="1143" t="s">
        <v>425</v>
      </c>
      <c r="FV14" s="1143" t="s">
        <v>425</v>
      </c>
      <c r="FW14" s="1143" t="s">
        <v>425</v>
      </c>
      <c r="FX14" s="1143" t="s">
        <v>425</v>
      </c>
      <c r="FY14" s="1143" t="s">
        <v>425</v>
      </c>
      <c r="FZ14" s="1143" t="s">
        <v>425</v>
      </c>
      <c r="GA14" s="768" t="str">
        <f t="shared" si="25"/>
        <v>P</v>
      </c>
      <c r="GB14" s="455" t="str">
        <f t="shared" si="25"/>
        <v>P</v>
      </c>
      <c r="GC14" s="455" t="str">
        <f t="shared" si="25"/>
        <v>P</v>
      </c>
      <c r="GD14" s="455" t="str">
        <f t="shared" si="25"/>
        <v>P</v>
      </c>
      <c r="GE14" s="455" t="str">
        <f t="shared" si="25"/>
        <v>P</v>
      </c>
      <c r="GF14" s="953" t="str">
        <f t="shared" si="25"/>
        <v>P</v>
      </c>
      <c r="GG14" s="768" t="str">
        <f t="shared" si="25"/>
        <v>P</v>
      </c>
      <c r="GH14" s="455" t="str">
        <f t="shared" si="25"/>
        <v>P</v>
      </c>
      <c r="GI14" s="455" t="str">
        <f t="shared" si="25"/>
        <v>P</v>
      </c>
      <c r="GJ14" s="455" t="str">
        <f t="shared" si="25"/>
        <v>P</v>
      </c>
      <c r="GK14" s="455" t="str">
        <f t="shared" si="25"/>
        <v>P</v>
      </c>
      <c r="GL14" s="455" t="str">
        <f t="shared" si="25"/>
        <v>P</v>
      </c>
      <c r="GM14" s="455" t="str">
        <f t="shared" si="25"/>
        <v>P</v>
      </c>
      <c r="GN14" s="954" t="str">
        <f t="shared" si="25"/>
        <v>P</v>
      </c>
      <c r="GO14" s="768" t="str">
        <f t="shared" si="25"/>
        <v>P</v>
      </c>
      <c r="GP14" s="455" t="str">
        <f t="shared" si="25"/>
        <v>P</v>
      </c>
      <c r="GQ14" s="455" t="str">
        <f t="shared" si="26"/>
        <v>P</v>
      </c>
      <c r="GR14" s="455" t="str">
        <f t="shared" si="26"/>
        <v>P</v>
      </c>
      <c r="GS14" s="455" t="str">
        <f t="shared" si="26"/>
        <v>P</v>
      </c>
      <c r="GT14" s="455" t="str">
        <f t="shared" si="26"/>
        <v>P</v>
      </c>
      <c r="GU14" s="953" t="str">
        <f t="shared" si="26"/>
        <v>P</v>
      </c>
      <c r="GV14" s="768" t="str">
        <f t="shared" si="26"/>
        <v>P</v>
      </c>
      <c r="GW14" s="455" t="str">
        <f t="shared" si="26"/>
        <v>P</v>
      </c>
      <c r="GX14" s="455" t="str">
        <f t="shared" si="26"/>
        <v>P</v>
      </c>
      <c r="GY14" s="455" t="str">
        <f t="shared" si="26"/>
        <v>P</v>
      </c>
      <c r="GZ14" s="455" t="str">
        <f t="shared" si="26"/>
        <v>P</v>
      </c>
      <c r="HA14" s="455" t="str">
        <f t="shared" si="26"/>
        <v>P</v>
      </c>
      <c r="HB14" s="953" t="str">
        <f t="shared" si="26"/>
        <v>P</v>
      </c>
      <c r="HC14" s="768" t="str">
        <f t="shared" si="26"/>
        <v>P</v>
      </c>
      <c r="HD14" s="455" t="str">
        <f t="shared" si="26"/>
        <v>P</v>
      </c>
      <c r="HE14" s="455" t="str">
        <f t="shared" si="26"/>
        <v>P</v>
      </c>
      <c r="HF14" s="455" t="str">
        <f t="shared" si="26"/>
        <v>P</v>
      </c>
      <c r="HG14" s="455" t="str">
        <f t="shared" si="27"/>
        <v>P</v>
      </c>
      <c r="HH14" s="455" t="str">
        <f t="shared" si="27"/>
        <v>P</v>
      </c>
      <c r="HI14" s="953" t="str">
        <f t="shared" si="27"/>
        <v>P</v>
      </c>
      <c r="HJ14" s="768" t="str">
        <f t="shared" si="27"/>
        <v>P</v>
      </c>
      <c r="HK14" s="455" t="str">
        <f t="shared" si="27"/>
        <v>P</v>
      </c>
      <c r="HL14" s="455" t="str">
        <f t="shared" si="27"/>
        <v>P</v>
      </c>
      <c r="HM14" s="455" t="str">
        <f t="shared" si="27"/>
        <v>P</v>
      </c>
      <c r="HN14" s="955" t="str">
        <f t="shared" si="27"/>
        <v>P</v>
      </c>
      <c r="HO14" s="455" t="str">
        <f t="shared" si="27"/>
        <v>P</v>
      </c>
      <c r="HP14" s="953" t="str">
        <f t="shared" si="27"/>
        <v>P</v>
      </c>
      <c r="HQ14" s="768" t="str">
        <f t="shared" si="27"/>
        <v>P</v>
      </c>
      <c r="HR14" s="455" t="str">
        <f t="shared" si="27"/>
        <v>P</v>
      </c>
      <c r="HS14" s="455" t="str">
        <f t="shared" si="27"/>
        <v>P</v>
      </c>
      <c r="HT14" s="455" t="str">
        <f t="shared" si="27"/>
        <v>P</v>
      </c>
      <c r="HU14" s="455" t="str">
        <f t="shared" si="27"/>
        <v>P</v>
      </c>
      <c r="HV14" s="455" t="str">
        <f t="shared" si="27"/>
        <v>P</v>
      </c>
      <c r="HW14" s="953" t="str">
        <f t="shared" si="28"/>
        <v>P</v>
      </c>
      <c r="HX14" s="768" t="str">
        <f t="shared" si="28"/>
        <v>P</v>
      </c>
      <c r="HY14" s="455" t="str">
        <f t="shared" si="28"/>
        <v>P</v>
      </c>
      <c r="HZ14" s="455" t="str">
        <f t="shared" si="28"/>
        <v>P</v>
      </c>
      <c r="IA14" s="455" t="str">
        <f t="shared" si="28"/>
        <v>P</v>
      </c>
      <c r="IB14" s="455" t="str">
        <f t="shared" si="28"/>
        <v>P</v>
      </c>
      <c r="IC14" s="455" t="str">
        <f t="shared" si="28"/>
        <v>P</v>
      </c>
      <c r="ID14" s="953" t="str">
        <f t="shared" si="28"/>
        <v>P</v>
      </c>
      <c r="IE14" s="768" t="str">
        <f t="shared" si="28"/>
        <v>P</v>
      </c>
      <c r="IF14" s="455" t="str">
        <f t="shared" si="28"/>
        <v>FÜ</v>
      </c>
      <c r="IG14" s="455" t="str">
        <f t="shared" si="28"/>
        <v>P</v>
      </c>
      <c r="IH14" s="455" t="str">
        <f t="shared" si="28"/>
        <v>P</v>
      </c>
      <c r="II14" s="455" t="str">
        <f t="shared" si="28"/>
        <v>P</v>
      </c>
      <c r="IJ14" s="455" t="str">
        <f t="shared" si="28"/>
        <v>P</v>
      </c>
      <c r="IK14" s="953" t="str">
        <f t="shared" si="28"/>
        <v>P</v>
      </c>
      <c r="IL14" s="768" t="str">
        <f t="shared" si="28"/>
        <v>P</v>
      </c>
      <c r="IM14" s="455" t="str">
        <f t="shared" si="29"/>
        <v>P</v>
      </c>
      <c r="IN14" s="455" t="str">
        <f t="shared" si="29"/>
        <v>P</v>
      </c>
      <c r="IO14" s="455" t="str">
        <f t="shared" si="29"/>
        <v>P</v>
      </c>
      <c r="IP14" s="455" t="str">
        <f t="shared" si="29"/>
        <v>P</v>
      </c>
      <c r="IQ14" s="455" t="str">
        <f t="shared" si="29"/>
        <v>P</v>
      </c>
      <c r="IR14" s="953" t="str">
        <f t="shared" si="29"/>
        <v>P</v>
      </c>
      <c r="IS14" s="768" t="str">
        <f t="shared" si="29"/>
        <v>P</v>
      </c>
      <c r="IT14" s="455" t="str">
        <f t="shared" si="29"/>
        <v>P</v>
      </c>
      <c r="IU14" s="455" t="str">
        <f t="shared" si="29"/>
        <v>P</v>
      </c>
      <c r="IV14" s="455" t="str">
        <f t="shared" si="29"/>
        <v>P</v>
      </c>
      <c r="IW14" s="455" t="str">
        <f t="shared" si="29"/>
        <v>P</v>
      </c>
      <c r="IX14" s="455" t="str">
        <f t="shared" si="29"/>
        <v>P</v>
      </c>
      <c r="IY14" s="954" t="str">
        <f t="shared" si="29"/>
        <v>P</v>
      </c>
      <c r="IZ14" s="768" t="str">
        <f t="shared" si="29"/>
        <v>P</v>
      </c>
      <c r="JA14" s="455" t="str">
        <f t="shared" si="29"/>
        <v>P</v>
      </c>
      <c r="JB14" s="455" t="str">
        <f t="shared" si="29"/>
        <v>P</v>
      </c>
      <c r="JC14" s="455" t="str">
        <f t="shared" si="30"/>
        <v>P</v>
      </c>
      <c r="JD14" s="455" t="str">
        <f t="shared" si="30"/>
        <v>P</v>
      </c>
      <c r="JE14" s="455" t="str">
        <f t="shared" si="30"/>
        <v>P</v>
      </c>
      <c r="JF14" s="953" t="str">
        <f t="shared" si="30"/>
        <v>P</v>
      </c>
      <c r="JG14" s="768" t="str">
        <f t="shared" si="30"/>
        <v>P</v>
      </c>
      <c r="JH14" s="455" t="str">
        <f t="shared" si="30"/>
        <v>P</v>
      </c>
      <c r="JI14" s="455" t="str">
        <f t="shared" si="30"/>
        <v>P</v>
      </c>
      <c r="JJ14" s="455" t="str">
        <f t="shared" si="30"/>
        <v>P</v>
      </c>
      <c r="JK14" s="455" t="str">
        <f t="shared" si="30"/>
        <v>P</v>
      </c>
      <c r="JL14" s="455" t="str">
        <f t="shared" si="30"/>
        <v>P</v>
      </c>
      <c r="JM14" s="953" t="str">
        <f t="shared" si="30"/>
        <v>P</v>
      </c>
      <c r="JN14" s="768" t="str">
        <f t="shared" si="30"/>
        <v>P</v>
      </c>
      <c r="JO14" s="455" t="str">
        <f t="shared" si="30"/>
        <v>P</v>
      </c>
      <c r="JP14" s="455" t="str">
        <f t="shared" si="30"/>
        <v>P</v>
      </c>
      <c r="JQ14" s="455" t="str">
        <f t="shared" si="30"/>
        <v>P</v>
      </c>
      <c r="JR14" s="455" t="str">
        <f t="shared" si="30"/>
        <v>P</v>
      </c>
      <c r="JS14" s="455" t="str">
        <f t="shared" si="31"/>
        <v>P</v>
      </c>
      <c r="JT14" s="953" t="str">
        <f t="shared" si="31"/>
        <v>P</v>
      </c>
      <c r="JU14" s="768" t="str">
        <f t="shared" si="31"/>
        <v>P</v>
      </c>
      <c r="JV14" s="455" t="str">
        <f t="shared" si="31"/>
        <v>P</v>
      </c>
      <c r="JW14" s="455" t="str">
        <f t="shared" si="31"/>
        <v>P</v>
      </c>
      <c r="JX14" s="455" t="str">
        <f t="shared" si="31"/>
        <v>P</v>
      </c>
      <c r="JY14" s="455" t="str">
        <f t="shared" si="31"/>
        <v>P</v>
      </c>
      <c r="JZ14" s="455" t="str">
        <f t="shared" si="31"/>
        <v>P</v>
      </c>
      <c r="KA14" s="953" t="str">
        <f t="shared" si="31"/>
        <v>P</v>
      </c>
      <c r="KB14" s="768" t="str">
        <f t="shared" si="31"/>
        <v>P</v>
      </c>
      <c r="KC14" s="455" t="str">
        <f t="shared" si="31"/>
        <v>P</v>
      </c>
      <c r="KD14" s="455" t="str">
        <f t="shared" si="31"/>
        <v>P</v>
      </c>
      <c r="KE14" s="455" t="str">
        <f t="shared" si="31"/>
        <v>P</v>
      </c>
      <c r="KF14" s="455" t="str">
        <f t="shared" si="31"/>
        <v>P</v>
      </c>
      <c r="KG14" s="455" t="str">
        <f t="shared" si="31"/>
        <v>P</v>
      </c>
      <c r="KH14" s="953" t="str">
        <f t="shared" si="31"/>
        <v>P</v>
      </c>
      <c r="KI14" s="768" t="str">
        <f t="shared" si="32"/>
        <v>P</v>
      </c>
      <c r="KJ14" s="455" t="str">
        <f t="shared" si="32"/>
        <v>P</v>
      </c>
      <c r="KK14" s="455" t="str">
        <f t="shared" si="32"/>
        <v>P</v>
      </c>
      <c r="KL14" s="455" t="str">
        <f t="shared" si="32"/>
        <v>P</v>
      </c>
      <c r="KM14" s="455" t="str">
        <f t="shared" si="32"/>
        <v>P</v>
      </c>
      <c r="KN14" s="455" t="str">
        <f t="shared" si="32"/>
        <v>P</v>
      </c>
      <c r="KO14" s="953" t="str">
        <f t="shared" si="32"/>
        <v>P</v>
      </c>
      <c r="KP14" s="768" t="str">
        <f t="shared" si="32"/>
        <v>P</v>
      </c>
      <c r="KQ14" s="455" t="str">
        <f t="shared" si="32"/>
        <v>P</v>
      </c>
      <c r="KR14" s="455" t="str">
        <f t="shared" si="32"/>
        <v>FÜ</v>
      </c>
      <c r="KS14" s="455" t="str">
        <f t="shared" si="32"/>
        <v>P</v>
      </c>
      <c r="KT14" s="455" t="str">
        <f t="shared" si="32"/>
        <v>P</v>
      </c>
      <c r="KU14" s="455" t="str">
        <f t="shared" si="32"/>
        <v>P</v>
      </c>
      <c r="KV14" s="953" t="str">
        <f t="shared" si="32"/>
        <v>P</v>
      </c>
      <c r="KW14" s="768" t="str">
        <f t="shared" si="32"/>
        <v>P</v>
      </c>
      <c r="KX14" s="455" t="str">
        <f t="shared" si="32"/>
        <v>P</v>
      </c>
      <c r="KY14" s="455" t="str">
        <f t="shared" si="33"/>
        <v>P</v>
      </c>
      <c r="KZ14" s="455" t="str">
        <f t="shared" si="33"/>
        <v>P</v>
      </c>
      <c r="LA14" s="455" t="str">
        <f t="shared" si="33"/>
        <v>FÜ</v>
      </c>
      <c r="LB14" s="455" t="str">
        <f t="shared" si="33"/>
        <v>P</v>
      </c>
      <c r="LC14" s="954" t="str">
        <f t="shared" si="33"/>
        <v>P</v>
      </c>
      <c r="LD14" s="768" t="str">
        <f t="shared" si="33"/>
        <v>P</v>
      </c>
      <c r="LE14" s="455" t="str">
        <f t="shared" si="33"/>
        <v>P</v>
      </c>
      <c r="LF14" s="455" t="str">
        <f t="shared" si="33"/>
        <v>P</v>
      </c>
      <c r="LG14" s="455" t="str">
        <f t="shared" si="33"/>
        <v>P</v>
      </c>
      <c r="LH14" s="455" t="str">
        <f t="shared" si="33"/>
        <v>P</v>
      </c>
      <c r="LI14" s="455" t="str">
        <f t="shared" si="33"/>
        <v>P</v>
      </c>
      <c r="LJ14" s="953" t="str">
        <f t="shared" si="33"/>
        <v>P</v>
      </c>
      <c r="LK14" s="768" t="str">
        <f t="shared" si="33"/>
        <v>P</v>
      </c>
      <c r="LL14" s="455" t="str">
        <f t="shared" si="33"/>
        <v>P</v>
      </c>
      <c r="LM14" s="455" t="str">
        <f t="shared" si="33"/>
        <v>P</v>
      </c>
      <c r="LN14" s="455" t="str">
        <f t="shared" si="33"/>
        <v>P</v>
      </c>
      <c r="LO14" s="455" t="str">
        <f t="shared" si="34"/>
        <v>P</v>
      </c>
      <c r="LP14" s="455" t="str">
        <f t="shared" si="34"/>
        <v>P</v>
      </c>
      <c r="LQ14" s="953" t="str">
        <f t="shared" si="34"/>
        <v>P</v>
      </c>
      <c r="LR14" s="768" t="str">
        <f t="shared" si="34"/>
        <v>P</v>
      </c>
      <c r="LS14" s="455" t="str">
        <f t="shared" si="34"/>
        <v>P</v>
      </c>
      <c r="LT14" s="455" t="str">
        <f t="shared" si="34"/>
        <v>P</v>
      </c>
      <c r="LU14" s="455" t="str">
        <f t="shared" si="34"/>
        <v>P</v>
      </c>
      <c r="LV14" s="455" t="str">
        <f t="shared" si="34"/>
        <v>P</v>
      </c>
      <c r="LW14" s="455" t="str">
        <f t="shared" si="34"/>
        <v>P</v>
      </c>
      <c r="LX14" s="953" t="str">
        <f t="shared" si="34"/>
        <v>P</v>
      </c>
      <c r="LY14" s="768" t="str">
        <f t="shared" si="34"/>
        <v>P</v>
      </c>
      <c r="LZ14" s="455" t="str">
        <f t="shared" si="34"/>
        <v>P</v>
      </c>
      <c r="MA14" s="455" t="str">
        <f t="shared" si="34"/>
        <v>P</v>
      </c>
      <c r="MB14" s="455" t="str">
        <f t="shared" si="34"/>
        <v>P</v>
      </c>
      <c r="MC14" s="455" t="str">
        <f t="shared" si="34"/>
        <v>P</v>
      </c>
      <c r="MD14" s="455" t="str">
        <f t="shared" si="34"/>
        <v>P</v>
      </c>
      <c r="ME14" s="953" t="str">
        <f t="shared" si="35"/>
        <v>P</v>
      </c>
      <c r="MF14" s="768" t="str">
        <f t="shared" si="35"/>
        <v>P</v>
      </c>
      <c r="MG14" s="455" t="str">
        <f t="shared" si="35"/>
        <v>P</v>
      </c>
      <c r="MH14" s="455" t="str">
        <f t="shared" si="35"/>
        <v>P</v>
      </c>
      <c r="MI14" s="455" t="str">
        <f t="shared" si="35"/>
        <v>P</v>
      </c>
      <c r="MJ14" s="455" t="str">
        <f t="shared" si="35"/>
        <v>P</v>
      </c>
      <c r="MK14" s="455" t="str">
        <f t="shared" si="35"/>
        <v>P</v>
      </c>
      <c r="ML14" s="953" t="str">
        <f t="shared" si="35"/>
        <v>P</v>
      </c>
      <c r="MM14" s="768" t="str">
        <f t="shared" si="35"/>
        <v>P</v>
      </c>
      <c r="MN14" s="455" t="str">
        <f t="shared" si="35"/>
        <v>P</v>
      </c>
      <c r="MO14" s="455" t="str">
        <f t="shared" si="35"/>
        <v>P</v>
      </c>
      <c r="MP14" s="455" t="str">
        <f t="shared" si="35"/>
        <v>P</v>
      </c>
      <c r="MQ14" s="455" t="str">
        <f t="shared" si="35"/>
        <v>P</v>
      </c>
      <c r="MR14" s="455" t="str">
        <f t="shared" si="35"/>
        <v>P</v>
      </c>
      <c r="MS14" s="953" t="str">
        <f t="shared" si="35"/>
        <v>P</v>
      </c>
      <c r="MT14" s="768" t="str">
        <f t="shared" si="35"/>
        <v>P</v>
      </c>
      <c r="MU14" s="455" t="str">
        <f t="shared" si="36"/>
        <v>P</v>
      </c>
      <c r="MV14" s="455" t="str">
        <f t="shared" si="36"/>
        <v>P</v>
      </c>
      <c r="MW14" s="455" t="str">
        <f t="shared" si="36"/>
        <v>P</v>
      </c>
      <c r="MX14" s="455" t="str">
        <f t="shared" si="36"/>
        <v>P</v>
      </c>
      <c r="MY14" s="455" t="str">
        <f t="shared" si="36"/>
        <v>P</v>
      </c>
      <c r="MZ14" s="953" t="str">
        <f t="shared" si="36"/>
        <v>P</v>
      </c>
      <c r="NA14" s="768" t="str">
        <f t="shared" si="36"/>
        <v>P</v>
      </c>
      <c r="NB14" s="455" t="str">
        <f t="shared" si="36"/>
        <v>P</v>
      </c>
      <c r="NC14" s="455" t="str">
        <f t="shared" si="36"/>
        <v>FÜ</v>
      </c>
      <c r="ND14" s="455" t="str">
        <f t="shared" si="36"/>
        <v>FÜ</v>
      </c>
      <c r="NE14" s="455" t="str">
        <f t="shared" si="36"/>
        <v>P</v>
      </c>
      <c r="NF14" s="455" t="str">
        <f t="shared" si="36"/>
        <v>P</v>
      </c>
      <c r="NG14" s="954" t="str">
        <f t="shared" si="36"/>
        <v>P</v>
      </c>
      <c r="NH14" s="768" t="str">
        <f t="shared" si="36"/>
        <v>P</v>
      </c>
      <c r="NI14" s="455" t="str">
        <f t="shared" si="36"/>
        <v>P</v>
      </c>
      <c r="NJ14" s="455" t="str">
        <f t="shared" si="36"/>
        <v>P</v>
      </c>
      <c r="NK14" s="455" t="str">
        <f t="shared" si="37"/>
        <v>P</v>
      </c>
      <c r="NL14" s="455" t="str">
        <f t="shared" si="37"/>
        <v>P</v>
      </c>
      <c r="NM14" s="455" t="str">
        <f t="shared" si="37"/>
        <v>P</v>
      </c>
      <c r="NN14" s="953" t="str">
        <f t="shared" si="37"/>
        <v>P</v>
      </c>
    </row>
    <row r="15" spans="1:564" x14ac:dyDescent="0.2">
      <c r="A15" s="939">
        <f>IF(alapadatok!A131="","",alapadatok!A131)</f>
        <v>4</v>
      </c>
      <c r="B15" s="678">
        <f>IF(alapadatok!C131="","",alapadatok!C131)</f>
        <v>44154</v>
      </c>
      <c r="C15" s="584" t="str">
        <f>IF(alapadatok!B131="","",alapadatok!B131)</f>
        <v>Ratzki Gergő</v>
      </c>
      <c r="D15" s="584" t="str">
        <f>IF(alapadatok!D131="","",alapadatok!D131)</f>
        <v>Shift supervisor</v>
      </c>
      <c r="E15" s="948" t="str">
        <f>IF(alapadatok!K131="","",alapadatok!K131)</f>
        <v/>
      </c>
      <c r="F15" s="952" t="str">
        <f t="shared" si="38"/>
        <v>P</v>
      </c>
      <c r="G15" s="953" t="str">
        <f t="shared" si="13"/>
        <v>P</v>
      </c>
      <c r="H15" s="768" t="str">
        <f t="shared" si="13"/>
        <v>P</v>
      </c>
      <c r="I15" s="455" t="str">
        <f t="shared" si="13"/>
        <v>FÜ</v>
      </c>
      <c r="J15" s="455" t="str">
        <f t="shared" si="13"/>
        <v>SDE</v>
      </c>
      <c r="K15" s="455" t="s">
        <v>99</v>
      </c>
      <c r="L15" s="455" t="s">
        <v>99</v>
      </c>
      <c r="M15" s="455" t="str">
        <f t="shared" si="13"/>
        <v>P</v>
      </c>
      <c r="N15" s="953" t="str">
        <f t="shared" si="13"/>
        <v>P</v>
      </c>
      <c r="O15" s="768" t="s">
        <v>99</v>
      </c>
      <c r="P15" s="455" t="s">
        <v>99</v>
      </c>
      <c r="Q15" s="455" t="s">
        <v>99</v>
      </c>
      <c r="R15" s="455" t="s">
        <v>99</v>
      </c>
      <c r="S15" s="455" t="s">
        <v>99</v>
      </c>
      <c r="T15" s="455" t="str">
        <f t="shared" si="13"/>
        <v>P</v>
      </c>
      <c r="U15" s="953" t="str">
        <f t="shared" si="13"/>
        <v>P</v>
      </c>
      <c r="V15" s="768" t="s">
        <v>99</v>
      </c>
      <c r="W15" s="455" t="s">
        <v>99</v>
      </c>
      <c r="X15" s="455" t="s">
        <v>99</v>
      </c>
      <c r="Y15" s="455" t="s">
        <v>99</v>
      </c>
      <c r="Z15" s="455" t="s">
        <v>99</v>
      </c>
      <c r="AA15" s="455" t="str">
        <f t="shared" si="14"/>
        <v>P</v>
      </c>
      <c r="AB15" s="953" t="str">
        <f t="shared" si="14"/>
        <v>P</v>
      </c>
      <c r="AC15" s="768" t="s">
        <v>99</v>
      </c>
      <c r="AD15" s="455" t="s">
        <v>99</v>
      </c>
      <c r="AE15" s="455" t="s">
        <v>99</v>
      </c>
      <c r="AF15" s="455" t="s">
        <v>99</v>
      </c>
      <c r="AG15" s="455" t="s">
        <v>99</v>
      </c>
      <c r="AH15" s="455" t="str">
        <f t="shared" si="14"/>
        <v>P</v>
      </c>
      <c r="AI15" s="953" t="str">
        <f t="shared" si="14"/>
        <v>P</v>
      </c>
      <c r="AJ15" s="768" t="s">
        <v>99</v>
      </c>
      <c r="AK15" s="455" t="s">
        <v>99</v>
      </c>
      <c r="AL15" s="455" t="s">
        <v>99</v>
      </c>
      <c r="AM15" s="455" t="s">
        <v>99</v>
      </c>
      <c r="AN15" s="455" t="s">
        <v>99</v>
      </c>
      <c r="AO15" s="455" t="str">
        <f t="shared" si="15"/>
        <v>P</v>
      </c>
      <c r="AP15" s="953" t="str">
        <f t="shared" si="15"/>
        <v>P</v>
      </c>
      <c r="AQ15" s="1144" t="s">
        <v>99</v>
      </c>
      <c r="AR15" s="1143" t="s">
        <v>385</v>
      </c>
      <c r="AS15" s="1143" t="s">
        <v>99</v>
      </c>
      <c r="AT15" s="1216" t="s">
        <v>99</v>
      </c>
      <c r="AU15" s="1143" t="s">
        <v>99</v>
      </c>
      <c r="AV15" s="455" t="str">
        <f t="shared" si="15"/>
        <v>P</v>
      </c>
      <c r="AW15" s="953" t="str">
        <f t="shared" si="15"/>
        <v>P</v>
      </c>
      <c r="AX15" s="1144" t="s">
        <v>99</v>
      </c>
      <c r="AY15" s="1143" t="s">
        <v>99</v>
      </c>
      <c r="AZ15" s="1143" t="s">
        <v>99</v>
      </c>
      <c r="BA15" s="1143" t="s">
        <v>99</v>
      </c>
      <c r="BB15" s="1143" t="s">
        <v>99</v>
      </c>
      <c r="BC15" s="455" t="str">
        <f t="shared" si="16"/>
        <v>P</v>
      </c>
      <c r="BD15" s="953" t="str">
        <f t="shared" si="16"/>
        <v>P</v>
      </c>
      <c r="BE15" s="1144" t="s">
        <v>99</v>
      </c>
      <c r="BF15" s="1143" t="s">
        <v>99</v>
      </c>
      <c r="BG15" s="1143" t="s">
        <v>99</v>
      </c>
      <c r="BH15" s="1143" t="s">
        <v>99</v>
      </c>
      <c r="BI15" s="1216" t="s">
        <v>99</v>
      </c>
      <c r="BJ15" s="455" t="str">
        <f t="shared" si="16"/>
        <v>P</v>
      </c>
      <c r="BK15" s="953" t="str">
        <f t="shared" si="16"/>
        <v>P</v>
      </c>
      <c r="BL15" s="1144" t="s">
        <v>99</v>
      </c>
      <c r="BM15" s="1143" t="s">
        <v>99</v>
      </c>
      <c r="BN15" s="1143" t="s">
        <v>99</v>
      </c>
      <c r="BO15" s="1143" t="s">
        <v>99</v>
      </c>
      <c r="BP15" s="1143" t="s">
        <v>99</v>
      </c>
      <c r="BQ15" s="455" t="str">
        <f t="shared" si="16"/>
        <v>P</v>
      </c>
      <c r="BR15" s="953" t="str">
        <f t="shared" si="16"/>
        <v>P</v>
      </c>
      <c r="BS15" s="1144" t="s">
        <v>99</v>
      </c>
      <c r="BT15" s="1143" t="s">
        <v>99</v>
      </c>
      <c r="BU15" s="1143" t="s">
        <v>99</v>
      </c>
      <c r="BV15" s="1143" t="s">
        <v>99</v>
      </c>
      <c r="BW15" s="1143" t="s">
        <v>385</v>
      </c>
      <c r="BX15" s="455" t="str">
        <f t="shared" si="17"/>
        <v>P</v>
      </c>
      <c r="BY15" s="953" t="str">
        <f t="shared" si="17"/>
        <v>P</v>
      </c>
      <c r="BZ15" s="1144" t="s">
        <v>99</v>
      </c>
      <c r="CA15" s="1143" t="s">
        <v>99</v>
      </c>
      <c r="CB15" s="1143" t="s">
        <v>99</v>
      </c>
      <c r="CC15" s="1143" t="s">
        <v>99</v>
      </c>
      <c r="CD15" s="455" t="str">
        <f t="shared" si="17"/>
        <v>FÜ</v>
      </c>
      <c r="CE15" s="455" t="str">
        <f t="shared" si="17"/>
        <v>P</v>
      </c>
      <c r="CF15" s="953" t="str">
        <f t="shared" si="17"/>
        <v>P</v>
      </c>
      <c r="CG15" s="1144" t="s">
        <v>99</v>
      </c>
      <c r="CH15" s="1143" t="s">
        <v>99</v>
      </c>
      <c r="CI15" s="1143" t="s">
        <v>99</v>
      </c>
      <c r="CJ15" s="1143" t="s">
        <v>99</v>
      </c>
      <c r="CK15" s="1143" t="s">
        <v>99</v>
      </c>
      <c r="CL15" s="455" t="str">
        <f t="shared" si="18"/>
        <v>P</v>
      </c>
      <c r="CM15" s="953" t="str">
        <f t="shared" si="18"/>
        <v>P</v>
      </c>
      <c r="CN15" s="1144" t="s">
        <v>99</v>
      </c>
      <c r="CO15" s="1143">
        <v>10</v>
      </c>
      <c r="CP15" s="1143" t="s">
        <v>99</v>
      </c>
      <c r="CQ15" s="1143" t="s">
        <v>99</v>
      </c>
      <c r="CR15" s="1143" t="s">
        <v>385</v>
      </c>
      <c r="CS15" s="455" t="str">
        <f t="shared" si="18"/>
        <v>P</v>
      </c>
      <c r="CT15" s="953" t="str">
        <f t="shared" si="18"/>
        <v>P</v>
      </c>
      <c r="CU15" s="952" t="str">
        <f t="shared" si="18"/>
        <v>FÜ</v>
      </c>
      <c r="CV15" s="1143" t="s">
        <v>99</v>
      </c>
      <c r="CW15" s="1143" t="s">
        <v>99</v>
      </c>
      <c r="CX15" s="1143" t="s">
        <v>99</v>
      </c>
      <c r="CY15" s="1143" t="s">
        <v>99</v>
      </c>
      <c r="CZ15" s="455" t="str">
        <f t="shared" si="20"/>
        <v>P</v>
      </c>
      <c r="DA15" s="953" t="str">
        <f t="shared" si="20"/>
        <v>P</v>
      </c>
      <c r="DB15" s="1144" t="s">
        <v>99</v>
      </c>
      <c r="DC15" s="1143" t="s">
        <v>99</v>
      </c>
      <c r="DD15" s="1143" t="s">
        <v>99</v>
      </c>
      <c r="DE15" s="1143" t="s">
        <v>99</v>
      </c>
      <c r="DF15" s="1143" t="s">
        <v>99</v>
      </c>
      <c r="DG15" s="455" t="str">
        <f t="shared" si="20"/>
        <v>P</v>
      </c>
      <c r="DH15" s="953" t="str">
        <f t="shared" si="20"/>
        <v>P</v>
      </c>
      <c r="DI15" s="1144" t="s">
        <v>99</v>
      </c>
      <c r="DJ15" s="1143" t="s">
        <v>99</v>
      </c>
      <c r="DK15" s="1143" t="s">
        <v>99</v>
      </c>
      <c r="DL15" s="1143" t="s">
        <v>99</v>
      </c>
      <c r="DM15" s="1143" t="s">
        <v>99</v>
      </c>
      <c r="DN15" s="455" t="str">
        <f t="shared" si="20"/>
        <v>P</v>
      </c>
      <c r="DO15" s="953" t="str">
        <f t="shared" si="21"/>
        <v>P</v>
      </c>
      <c r="DP15" s="1144" t="s">
        <v>99</v>
      </c>
      <c r="DQ15" s="1143" t="s">
        <v>99</v>
      </c>
      <c r="DR15" s="1143" t="s">
        <v>99</v>
      </c>
      <c r="DS15" s="1143" t="s">
        <v>99</v>
      </c>
      <c r="DT15" s="1143" t="s">
        <v>99</v>
      </c>
      <c r="DU15" s="455" t="str">
        <f t="shared" si="21"/>
        <v>P</v>
      </c>
      <c r="DV15" s="953" t="str">
        <f t="shared" si="21"/>
        <v>P</v>
      </c>
      <c r="DW15" s="1144" t="s">
        <v>99</v>
      </c>
      <c r="DX15" s="1143" t="s">
        <v>99</v>
      </c>
      <c r="DY15" s="455" t="str">
        <f t="shared" si="21"/>
        <v>FÜ</v>
      </c>
      <c r="DZ15" s="1143" t="s">
        <v>99</v>
      </c>
      <c r="EA15" s="1143" t="s">
        <v>99</v>
      </c>
      <c r="EB15" s="455" t="str">
        <f t="shared" si="21"/>
        <v>P</v>
      </c>
      <c r="EC15" s="954" t="str">
        <f t="shared" si="21"/>
        <v>P</v>
      </c>
      <c r="ED15" s="768" t="str">
        <f t="shared" si="21"/>
        <v>P</v>
      </c>
      <c r="EE15" s="455" t="str">
        <f t="shared" si="22"/>
        <v>P</v>
      </c>
      <c r="EF15" s="455" t="str">
        <f t="shared" si="22"/>
        <v>P</v>
      </c>
      <c r="EG15" s="455" t="str">
        <f t="shared" si="22"/>
        <v>P</v>
      </c>
      <c r="EH15" s="455" t="str">
        <f t="shared" si="22"/>
        <v>P</v>
      </c>
      <c r="EI15" s="455" t="str">
        <f t="shared" si="22"/>
        <v>P</v>
      </c>
      <c r="EJ15" s="953" t="str">
        <f t="shared" si="22"/>
        <v>P</v>
      </c>
      <c r="EK15" s="768" t="str">
        <f t="shared" si="22"/>
        <v>P</v>
      </c>
      <c r="EL15" s="455" t="str">
        <f t="shared" si="22"/>
        <v>P</v>
      </c>
      <c r="EM15" s="455" t="str">
        <f t="shared" si="22"/>
        <v>P</v>
      </c>
      <c r="EN15" s="455" t="str">
        <f t="shared" si="22"/>
        <v>P</v>
      </c>
      <c r="EO15" s="455" t="str">
        <f t="shared" si="22"/>
        <v>P</v>
      </c>
      <c r="EP15" s="455" t="str">
        <f t="shared" si="22"/>
        <v>P</v>
      </c>
      <c r="EQ15" s="953" t="str">
        <f t="shared" si="22"/>
        <v>P</v>
      </c>
      <c r="ER15" s="768" t="str">
        <f t="shared" si="22"/>
        <v>FÜ</v>
      </c>
      <c r="ES15" s="455" t="str">
        <f t="shared" si="22"/>
        <v>P</v>
      </c>
      <c r="ET15" s="455" t="str">
        <f t="shared" si="22"/>
        <v>P</v>
      </c>
      <c r="EU15" s="455" t="str">
        <f t="shared" si="23"/>
        <v>P</v>
      </c>
      <c r="EV15" s="455" t="str">
        <f t="shared" si="23"/>
        <v>P</v>
      </c>
      <c r="EW15" s="455" t="str">
        <f t="shared" si="23"/>
        <v>P</v>
      </c>
      <c r="EX15" s="953" t="str">
        <f t="shared" si="23"/>
        <v>P</v>
      </c>
      <c r="EY15" s="768" t="str">
        <f t="shared" si="23"/>
        <v>P</v>
      </c>
      <c r="EZ15" s="455" t="str">
        <f t="shared" si="23"/>
        <v>P</v>
      </c>
      <c r="FA15" s="455" t="str">
        <f t="shared" si="23"/>
        <v>P</v>
      </c>
      <c r="FB15" s="455" t="str">
        <f t="shared" si="23"/>
        <v>P</v>
      </c>
      <c r="FC15" s="455" t="str">
        <f t="shared" si="23"/>
        <v>P</v>
      </c>
      <c r="FD15" s="455" t="str">
        <f t="shared" si="23"/>
        <v>P</v>
      </c>
      <c r="FE15" s="953" t="str">
        <f t="shared" si="23"/>
        <v>P</v>
      </c>
      <c r="FF15" s="768" t="str">
        <f t="shared" si="23"/>
        <v>P</v>
      </c>
      <c r="FG15" s="455" t="str">
        <f t="shared" si="23"/>
        <v>P</v>
      </c>
      <c r="FH15" s="455" t="str">
        <f t="shared" si="23"/>
        <v>P</v>
      </c>
      <c r="FI15" s="455" t="str">
        <f t="shared" si="23"/>
        <v>P</v>
      </c>
      <c r="FJ15" s="455" t="str">
        <f t="shared" si="23"/>
        <v>P</v>
      </c>
      <c r="FK15" s="455" t="str">
        <f t="shared" si="24"/>
        <v>P</v>
      </c>
      <c r="FL15" s="953" t="str">
        <f t="shared" si="24"/>
        <v>P</v>
      </c>
      <c r="FM15" s="768" t="str">
        <f t="shared" si="24"/>
        <v>P</v>
      </c>
      <c r="FN15" s="455" t="str">
        <f t="shared" si="24"/>
        <v>P</v>
      </c>
      <c r="FO15" s="455" t="str">
        <f t="shared" si="24"/>
        <v>P</v>
      </c>
      <c r="FP15" s="455" t="str">
        <f t="shared" si="24"/>
        <v>P</v>
      </c>
      <c r="FQ15" s="455" t="str">
        <f t="shared" si="24"/>
        <v>P</v>
      </c>
      <c r="FR15" s="455" t="str">
        <f t="shared" si="24"/>
        <v>P</v>
      </c>
      <c r="FS15" s="953" t="str">
        <f t="shared" si="24"/>
        <v>P</v>
      </c>
      <c r="FT15" s="768" t="str">
        <f t="shared" si="24"/>
        <v>P</v>
      </c>
      <c r="FU15" s="455" t="str">
        <f t="shared" si="24"/>
        <v>P</v>
      </c>
      <c r="FV15" s="455" t="str">
        <f t="shared" si="24"/>
        <v>P</v>
      </c>
      <c r="FW15" s="455" t="str">
        <f t="shared" si="24"/>
        <v>P</v>
      </c>
      <c r="FX15" s="455" t="str">
        <f t="shared" si="24"/>
        <v>P</v>
      </c>
      <c r="FY15" s="455" t="str">
        <f t="shared" si="24"/>
        <v>P</v>
      </c>
      <c r="FZ15" s="953" t="str">
        <f t="shared" si="24"/>
        <v>P</v>
      </c>
      <c r="GA15" s="768" t="str">
        <f t="shared" si="25"/>
        <v>P</v>
      </c>
      <c r="GB15" s="455" t="str">
        <f t="shared" si="25"/>
        <v>P</v>
      </c>
      <c r="GC15" s="455" t="str">
        <f t="shared" si="25"/>
        <v>P</v>
      </c>
      <c r="GD15" s="455" t="str">
        <f t="shared" si="25"/>
        <v>P</v>
      </c>
      <c r="GE15" s="455" t="str">
        <f t="shared" si="25"/>
        <v>P</v>
      </c>
      <c r="GF15" s="953" t="str">
        <f t="shared" si="25"/>
        <v>P</v>
      </c>
      <c r="GG15" s="768" t="str">
        <f t="shared" si="25"/>
        <v>P</v>
      </c>
      <c r="GH15" s="455" t="str">
        <f t="shared" si="25"/>
        <v>P</v>
      </c>
      <c r="GI15" s="455" t="str">
        <f t="shared" si="25"/>
        <v>P</v>
      </c>
      <c r="GJ15" s="455" t="str">
        <f t="shared" si="25"/>
        <v>P</v>
      </c>
      <c r="GK15" s="455" t="str">
        <f t="shared" si="25"/>
        <v>P</v>
      </c>
      <c r="GL15" s="455" t="str">
        <f t="shared" si="25"/>
        <v>P</v>
      </c>
      <c r="GM15" s="455" t="str">
        <f t="shared" si="25"/>
        <v>P</v>
      </c>
      <c r="GN15" s="954" t="str">
        <f t="shared" si="25"/>
        <v>P</v>
      </c>
      <c r="GO15" s="768" t="str">
        <f t="shared" si="25"/>
        <v>P</v>
      </c>
      <c r="GP15" s="455" t="str">
        <f t="shared" si="25"/>
        <v>P</v>
      </c>
      <c r="GQ15" s="455" t="str">
        <f t="shared" si="26"/>
        <v>P</v>
      </c>
      <c r="GR15" s="455" t="str">
        <f t="shared" si="26"/>
        <v>P</v>
      </c>
      <c r="GS15" s="455" t="str">
        <f t="shared" si="26"/>
        <v>P</v>
      </c>
      <c r="GT15" s="956" t="str">
        <f t="shared" si="26"/>
        <v>P</v>
      </c>
      <c r="GU15" s="953" t="str">
        <f t="shared" si="26"/>
        <v>P</v>
      </c>
      <c r="GV15" s="768" t="str">
        <f t="shared" si="26"/>
        <v>P</v>
      </c>
      <c r="GW15" s="455" t="str">
        <f t="shared" si="26"/>
        <v>P</v>
      </c>
      <c r="GX15" s="455" t="str">
        <f t="shared" si="26"/>
        <v>P</v>
      </c>
      <c r="GY15" s="455" t="str">
        <f t="shared" si="26"/>
        <v>P</v>
      </c>
      <c r="GZ15" s="455" t="str">
        <f t="shared" si="26"/>
        <v>P</v>
      </c>
      <c r="HA15" s="455" t="str">
        <f t="shared" si="26"/>
        <v>P</v>
      </c>
      <c r="HB15" s="953" t="str">
        <f t="shared" si="26"/>
        <v>P</v>
      </c>
      <c r="HC15" s="768" t="str">
        <f t="shared" si="26"/>
        <v>P</v>
      </c>
      <c r="HD15" s="455" t="str">
        <f t="shared" si="26"/>
        <v>P</v>
      </c>
      <c r="HE15" s="455" t="str">
        <f t="shared" si="26"/>
        <v>P</v>
      </c>
      <c r="HF15" s="455" t="str">
        <f t="shared" si="26"/>
        <v>P</v>
      </c>
      <c r="HG15" s="455" t="str">
        <f t="shared" si="27"/>
        <v>P</v>
      </c>
      <c r="HH15" s="455" t="str">
        <f t="shared" si="27"/>
        <v>P</v>
      </c>
      <c r="HI15" s="953" t="str">
        <f t="shared" si="27"/>
        <v>P</v>
      </c>
      <c r="HJ15" s="768" t="str">
        <f t="shared" si="27"/>
        <v>P</v>
      </c>
      <c r="HK15" s="455" t="str">
        <f t="shared" si="27"/>
        <v>P</v>
      </c>
      <c r="HL15" s="455" t="str">
        <f t="shared" si="27"/>
        <v>P</v>
      </c>
      <c r="HM15" s="455" t="str">
        <f t="shared" si="27"/>
        <v>P</v>
      </c>
      <c r="HN15" s="455" t="str">
        <f t="shared" si="27"/>
        <v>P</v>
      </c>
      <c r="HO15" s="455" t="str">
        <f t="shared" si="27"/>
        <v>P</v>
      </c>
      <c r="HP15" s="953" t="str">
        <f t="shared" si="27"/>
        <v>P</v>
      </c>
      <c r="HQ15" s="768" t="str">
        <f t="shared" si="27"/>
        <v>P</v>
      </c>
      <c r="HR15" s="455" t="str">
        <f t="shared" si="27"/>
        <v>P</v>
      </c>
      <c r="HS15" s="455" t="str">
        <f t="shared" si="27"/>
        <v>P</v>
      </c>
      <c r="HT15" s="455" t="str">
        <f t="shared" si="27"/>
        <v>P</v>
      </c>
      <c r="HU15" s="455" t="str">
        <f t="shared" si="27"/>
        <v>P</v>
      </c>
      <c r="HV15" s="455" t="str">
        <f t="shared" si="27"/>
        <v>P</v>
      </c>
      <c r="HW15" s="953" t="str">
        <f t="shared" si="28"/>
        <v>P</v>
      </c>
      <c r="HX15" s="768" t="str">
        <f t="shared" si="28"/>
        <v>P</v>
      </c>
      <c r="HY15" s="455" t="str">
        <f t="shared" si="28"/>
        <v>P</v>
      </c>
      <c r="HZ15" s="455" t="str">
        <f t="shared" si="28"/>
        <v>P</v>
      </c>
      <c r="IA15" s="455" t="str">
        <f t="shared" si="28"/>
        <v>P</v>
      </c>
      <c r="IB15" s="455" t="str">
        <f t="shared" si="28"/>
        <v>P</v>
      </c>
      <c r="IC15" s="455" t="str">
        <f t="shared" si="28"/>
        <v>P</v>
      </c>
      <c r="ID15" s="953" t="str">
        <f t="shared" si="28"/>
        <v>P</v>
      </c>
      <c r="IE15" s="768" t="str">
        <f t="shared" si="28"/>
        <v>P</v>
      </c>
      <c r="IF15" s="455" t="str">
        <f t="shared" si="28"/>
        <v>FÜ</v>
      </c>
      <c r="IG15" s="455" t="str">
        <f t="shared" si="28"/>
        <v>P</v>
      </c>
      <c r="IH15" s="455" t="str">
        <f t="shared" si="28"/>
        <v>P</v>
      </c>
      <c r="II15" s="455" t="str">
        <f t="shared" si="28"/>
        <v>P</v>
      </c>
      <c r="IJ15" s="455" t="str">
        <f t="shared" si="28"/>
        <v>P</v>
      </c>
      <c r="IK15" s="953" t="str">
        <f t="shared" si="28"/>
        <v>P</v>
      </c>
      <c r="IL15" s="768" t="str">
        <f t="shared" si="28"/>
        <v>P</v>
      </c>
      <c r="IM15" s="455" t="str">
        <f t="shared" si="29"/>
        <v>P</v>
      </c>
      <c r="IN15" s="455" t="str">
        <f t="shared" si="29"/>
        <v>P</v>
      </c>
      <c r="IO15" s="455" t="str">
        <f t="shared" si="29"/>
        <v>P</v>
      </c>
      <c r="IP15" s="455" t="str">
        <f t="shared" si="29"/>
        <v>P</v>
      </c>
      <c r="IQ15" s="455" t="str">
        <f t="shared" si="29"/>
        <v>P</v>
      </c>
      <c r="IR15" s="953" t="str">
        <f t="shared" si="29"/>
        <v>P</v>
      </c>
      <c r="IS15" s="768" t="str">
        <f t="shared" si="29"/>
        <v>P</v>
      </c>
      <c r="IT15" s="455" t="str">
        <f t="shared" si="29"/>
        <v>P</v>
      </c>
      <c r="IU15" s="455" t="str">
        <f t="shared" si="29"/>
        <v>P</v>
      </c>
      <c r="IV15" s="455" t="str">
        <f t="shared" si="29"/>
        <v>P</v>
      </c>
      <c r="IW15" s="455" t="str">
        <f t="shared" si="29"/>
        <v>P</v>
      </c>
      <c r="IX15" s="455" t="str">
        <f t="shared" si="29"/>
        <v>P</v>
      </c>
      <c r="IY15" s="954" t="str">
        <f t="shared" si="29"/>
        <v>P</v>
      </c>
      <c r="IZ15" s="768" t="str">
        <f t="shared" si="29"/>
        <v>P</v>
      </c>
      <c r="JA15" s="455" t="str">
        <f t="shared" si="29"/>
        <v>P</v>
      </c>
      <c r="JB15" s="455" t="str">
        <f t="shared" si="29"/>
        <v>P</v>
      </c>
      <c r="JC15" s="455" t="str">
        <f t="shared" si="30"/>
        <v>P</v>
      </c>
      <c r="JD15" s="455" t="str">
        <f t="shared" si="30"/>
        <v>P</v>
      </c>
      <c r="JE15" s="455" t="str">
        <f t="shared" si="30"/>
        <v>P</v>
      </c>
      <c r="JF15" s="953" t="str">
        <f t="shared" si="30"/>
        <v>P</v>
      </c>
      <c r="JG15" s="768" t="str">
        <f t="shared" si="30"/>
        <v>P</v>
      </c>
      <c r="JH15" s="455" t="str">
        <f t="shared" si="30"/>
        <v>P</v>
      </c>
      <c r="JI15" s="455" t="str">
        <f t="shared" si="30"/>
        <v>P</v>
      </c>
      <c r="JJ15" s="455" t="str">
        <f t="shared" si="30"/>
        <v>P</v>
      </c>
      <c r="JK15" s="455" t="str">
        <f t="shared" si="30"/>
        <v>P</v>
      </c>
      <c r="JL15" s="455" t="str">
        <f t="shared" si="30"/>
        <v>P</v>
      </c>
      <c r="JM15" s="953" t="str">
        <f t="shared" si="30"/>
        <v>P</v>
      </c>
      <c r="JN15" s="768" t="str">
        <f t="shared" si="30"/>
        <v>P</v>
      </c>
      <c r="JO15" s="455" t="str">
        <f t="shared" si="30"/>
        <v>P</v>
      </c>
      <c r="JP15" s="455" t="str">
        <f t="shared" si="30"/>
        <v>P</v>
      </c>
      <c r="JQ15" s="455" t="str">
        <f t="shared" si="30"/>
        <v>P</v>
      </c>
      <c r="JR15" s="455" t="str">
        <f t="shared" si="30"/>
        <v>P</v>
      </c>
      <c r="JS15" s="455" t="str">
        <f t="shared" si="31"/>
        <v>P</v>
      </c>
      <c r="JT15" s="953" t="str">
        <f t="shared" si="31"/>
        <v>P</v>
      </c>
      <c r="JU15" s="768" t="str">
        <f t="shared" si="31"/>
        <v>P</v>
      </c>
      <c r="JV15" s="455" t="str">
        <f t="shared" si="31"/>
        <v>P</v>
      </c>
      <c r="JW15" s="455" t="str">
        <f t="shared" si="31"/>
        <v>P</v>
      </c>
      <c r="JX15" s="455" t="str">
        <f t="shared" si="31"/>
        <v>P</v>
      </c>
      <c r="JY15" s="455" t="str">
        <f t="shared" si="31"/>
        <v>P</v>
      </c>
      <c r="JZ15" s="455" t="str">
        <f t="shared" si="31"/>
        <v>P</v>
      </c>
      <c r="KA15" s="953" t="str">
        <f t="shared" si="31"/>
        <v>P</v>
      </c>
      <c r="KB15" s="768" t="str">
        <f t="shared" si="31"/>
        <v>P</v>
      </c>
      <c r="KC15" s="455" t="str">
        <f t="shared" si="31"/>
        <v>P</v>
      </c>
      <c r="KD15" s="455" t="str">
        <f t="shared" si="31"/>
        <v>P</v>
      </c>
      <c r="KE15" s="455" t="str">
        <f t="shared" si="31"/>
        <v>P</v>
      </c>
      <c r="KF15" s="455" t="str">
        <f t="shared" si="31"/>
        <v>P</v>
      </c>
      <c r="KG15" s="455" t="str">
        <f t="shared" si="31"/>
        <v>P</v>
      </c>
      <c r="KH15" s="953" t="str">
        <f t="shared" si="31"/>
        <v>P</v>
      </c>
      <c r="KI15" s="768" t="str">
        <f t="shared" si="32"/>
        <v>P</v>
      </c>
      <c r="KJ15" s="455" t="str">
        <f t="shared" si="32"/>
        <v>P</v>
      </c>
      <c r="KK15" s="455" t="str">
        <f t="shared" si="32"/>
        <v>P</v>
      </c>
      <c r="KL15" s="455" t="str">
        <f t="shared" si="32"/>
        <v>P</v>
      </c>
      <c r="KM15" s="455" t="str">
        <f t="shared" si="32"/>
        <v>P</v>
      </c>
      <c r="KN15" s="455" t="str">
        <f t="shared" si="32"/>
        <v>P</v>
      </c>
      <c r="KO15" s="953" t="str">
        <f t="shared" si="32"/>
        <v>P</v>
      </c>
      <c r="KP15" s="768" t="str">
        <f t="shared" si="32"/>
        <v>P</v>
      </c>
      <c r="KQ15" s="455" t="str">
        <f t="shared" si="32"/>
        <v>P</v>
      </c>
      <c r="KR15" s="455" t="str">
        <f t="shared" si="32"/>
        <v>FÜ</v>
      </c>
      <c r="KS15" s="455" t="str">
        <f t="shared" si="32"/>
        <v>P</v>
      </c>
      <c r="KT15" s="455" t="str">
        <f t="shared" si="32"/>
        <v>P</v>
      </c>
      <c r="KU15" s="455" t="str">
        <f t="shared" si="32"/>
        <v>P</v>
      </c>
      <c r="KV15" s="953" t="str">
        <f t="shared" si="32"/>
        <v>P</v>
      </c>
      <c r="KW15" s="768" t="str">
        <f t="shared" si="32"/>
        <v>P</v>
      </c>
      <c r="KX15" s="455" t="str">
        <f t="shared" si="32"/>
        <v>P</v>
      </c>
      <c r="KY15" s="455" t="str">
        <f t="shared" si="33"/>
        <v>P</v>
      </c>
      <c r="KZ15" s="455" t="str">
        <f t="shared" si="33"/>
        <v>P</v>
      </c>
      <c r="LA15" s="455" t="str">
        <f t="shared" si="33"/>
        <v>FÜ</v>
      </c>
      <c r="LB15" s="455" t="str">
        <f t="shared" si="33"/>
        <v>P</v>
      </c>
      <c r="LC15" s="954" t="str">
        <f t="shared" si="33"/>
        <v>P</v>
      </c>
      <c r="LD15" s="768" t="str">
        <f t="shared" si="33"/>
        <v>P</v>
      </c>
      <c r="LE15" s="455" t="str">
        <f t="shared" si="33"/>
        <v>P</v>
      </c>
      <c r="LF15" s="455" t="str">
        <f t="shared" si="33"/>
        <v>P</v>
      </c>
      <c r="LG15" s="455" t="str">
        <f t="shared" si="33"/>
        <v>P</v>
      </c>
      <c r="LH15" s="455" t="str">
        <f t="shared" si="33"/>
        <v>P</v>
      </c>
      <c r="LI15" s="455" t="str">
        <f t="shared" si="33"/>
        <v>P</v>
      </c>
      <c r="LJ15" s="953" t="str">
        <f t="shared" si="33"/>
        <v>P</v>
      </c>
      <c r="LK15" s="768" t="str">
        <f t="shared" si="33"/>
        <v>P</v>
      </c>
      <c r="LL15" s="455" t="str">
        <f t="shared" si="33"/>
        <v>P</v>
      </c>
      <c r="LM15" s="455" t="str">
        <f t="shared" si="33"/>
        <v>P</v>
      </c>
      <c r="LN15" s="455" t="str">
        <f t="shared" si="33"/>
        <v>P</v>
      </c>
      <c r="LO15" s="455" t="str">
        <f t="shared" si="34"/>
        <v>P</v>
      </c>
      <c r="LP15" s="455" t="str">
        <f t="shared" si="34"/>
        <v>P</v>
      </c>
      <c r="LQ15" s="953" t="str">
        <f t="shared" si="34"/>
        <v>P</v>
      </c>
      <c r="LR15" s="768" t="str">
        <f t="shared" si="34"/>
        <v>P</v>
      </c>
      <c r="LS15" s="455" t="str">
        <f t="shared" si="34"/>
        <v>P</v>
      </c>
      <c r="LT15" s="455" t="str">
        <f t="shared" si="34"/>
        <v>P</v>
      </c>
      <c r="LU15" s="455" t="str">
        <f t="shared" si="34"/>
        <v>P</v>
      </c>
      <c r="LV15" s="455" t="str">
        <f t="shared" si="34"/>
        <v>P</v>
      </c>
      <c r="LW15" s="455" t="str">
        <f t="shared" si="34"/>
        <v>P</v>
      </c>
      <c r="LX15" s="953" t="str">
        <f t="shared" si="34"/>
        <v>P</v>
      </c>
      <c r="LY15" s="768" t="str">
        <f t="shared" si="34"/>
        <v>P</v>
      </c>
      <c r="LZ15" s="455" t="str">
        <f t="shared" si="34"/>
        <v>P</v>
      </c>
      <c r="MA15" s="455" t="str">
        <f t="shared" si="34"/>
        <v>P</v>
      </c>
      <c r="MB15" s="455" t="str">
        <f t="shared" si="34"/>
        <v>P</v>
      </c>
      <c r="MC15" s="455" t="str">
        <f t="shared" si="34"/>
        <v>P</v>
      </c>
      <c r="MD15" s="455" t="str">
        <f t="shared" si="34"/>
        <v>P</v>
      </c>
      <c r="ME15" s="953" t="str">
        <f t="shared" si="35"/>
        <v>P</v>
      </c>
      <c r="MF15" s="768" t="str">
        <f t="shared" si="35"/>
        <v>P</v>
      </c>
      <c r="MG15" s="455" t="str">
        <f t="shared" si="35"/>
        <v>P</v>
      </c>
      <c r="MH15" s="455" t="str">
        <f t="shared" si="35"/>
        <v>P</v>
      </c>
      <c r="MI15" s="455" t="str">
        <f t="shared" si="35"/>
        <v>P</v>
      </c>
      <c r="MJ15" s="455" t="str">
        <f t="shared" si="35"/>
        <v>P</v>
      </c>
      <c r="MK15" s="455" t="str">
        <f t="shared" si="35"/>
        <v>P</v>
      </c>
      <c r="ML15" s="953" t="str">
        <f t="shared" si="35"/>
        <v>P</v>
      </c>
      <c r="MM15" s="768" t="str">
        <f t="shared" si="35"/>
        <v>P</v>
      </c>
      <c r="MN15" s="455" t="str">
        <f t="shared" si="35"/>
        <v>P</v>
      </c>
      <c r="MO15" s="455" t="str">
        <f t="shared" si="35"/>
        <v>P</v>
      </c>
      <c r="MP15" s="455" t="str">
        <f t="shared" si="35"/>
        <v>P</v>
      </c>
      <c r="MQ15" s="455" t="str">
        <f t="shared" si="35"/>
        <v>P</v>
      </c>
      <c r="MR15" s="455" t="str">
        <f t="shared" si="35"/>
        <v>P</v>
      </c>
      <c r="MS15" s="953" t="str">
        <f t="shared" si="35"/>
        <v>P</v>
      </c>
      <c r="MT15" s="768" t="str">
        <f t="shared" si="35"/>
        <v>P</v>
      </c>
      <c r="MU15" s="455" t="str">
        <f t="shared" si="36"/>
        <v>P</v>
      </c>
      <c r="MV15" s="455" t="str">
        <f t="shared" si="36"/>
        <v>P</v>
      </c>
      <c r="MW15" s="455" t="str">
        <f t="shared" si="36"/>
        <v>P</v>
      </c>
      <c r="MX15" s="455" t="str">
        <f t="shared" si="36"/>
        <v>P</v>
      </c>
      <c r="MY15" s="455" t="str">
        <f t="shared" si="36"/>
        <v>P</v>
      </c>
      <c r="MZ15" s="953" t="str">
        <f t="shared" si="36"/>
        <v>P</v>
      </c>
      <c r="NA15" s="768" t="str">
        <f t="shared" si="36"/>
        <v>P</v>
      </c>
      <c r="NB15" s="455" t="str">
        <f t="shared" si="36"/>
        <v>P</v>
      </c>
      <c r="NC15" s="455" t="str">
        <f t="shared" si="36"/>
        <v>FÜ</v>
      </c>
      <c r="ND15" s="455" t="str">
        <f t="shared" si="36"/>
        <v>FÜ</v>
      </c>
      <c r="NE15" s="455" t="str">
        <f t="shared" si="36"/>
        <v>P</v>
      </c>
      <c r="NF15" s="455" t="str">
        <f t="shared" si="36"/>
        <v>P</v>
      </c>
      <c r="NG15" s="954" t="str">
        <f t="shared" si="36"/>
        <v>P</v>
      </c>
      <c r="NH15" s="768" t="str">
        <f t="shared" si="36"/>
        <v>P</v>
      </c>
      <c r="NI15" s="455" t="str">
        <f t="shared" si="36"/>
        <v>P</v>
      </c>
      <c r="NJ15" s="455" t="str">
        <f t="shared" si="36"/>
        <v>P</v>
      </c>
      <c r="NK15" s="455" t="str">
        <f t="shared" si="37"/>
        <v>P</v>
      </c>
      <c r="NL15" s="455" t="str">
        <f t="shared" si="37"/>
        <v>P</v>
      </c>
      <c r="NM15" s="455" t="str">
        <f t="shared" si="37"/>
        <v>P</v>
      </c>
      <c r="NN15" s="953" t="str">
        <f t="shared" si="37"/>
        <v>P</v>
      </c>
    </row>
    <row r="16" spans="1:564" ht="12" hidden="1" thickBot="1" x14ac:dyDescent="0.25">
      <c r="A16" s="940"/>
      <c r="B16" s="679"/>
      <c r="C16" s="584"/>
      <c r="D16" s="680"/>
      <c r="E16" s="949"/>
      <c r="F16" s="957"/>
      <c r="G16" s="958"/>
      <c r="H16" s="959"/>
      <c r="I16" s="960"/>
      <c r="J16" s="960"/>
      <c r="K16" s="960"/>
      <c r="L16" s="960"/>
      <c r="M16" s="960"/>
      <c r="N16" s="958"/>
      <c r="O16" s="959"/>
      <c r="P16" s="960"/>
      <c r="Q16" s="960"/>
      <c r="R16" s="960"/>
      <c r="S16" s="960"/>
      <c r="T16" s="960"/>
      <c r="U16" s="958"/>
      <c r="V16" s="959"/>
      <c r="W16" s="960"/>
      <c r="X16" s="960"/>
      <c r="Y16" s="960"/>
      <c r="Z16" s="960"/>
      <c r="AA16" s="960"/>
      <c r="AB16" s="958"/>
      <c r="AC16" s="959"/>
      <c r="AD16" s="960"/>
      <c r="AE16" s="960"/>
      <c r="AF16" s="960"/>
      <c r="AG16" s="960"/>
      <c r="AH16" s="960"/>
      <c r="AI16" s="958"/>
      <c r="AJ16" s="959"/>
      <c r="AK16" s="960"/>
      <c r="AL16" s="960"/>
      <c r="AM16" s="960"/>
      <c r="AN16" s="960"/>
      <c r="AO16" s="960"/>
      <c r="AP16" s="958"/>
      <c r="AQ16" s="959"/>
      <c r="AR16" s="960"/>
      <c r="AS16" s="960"/>
      <c r="AT16" s="960"/>
      <c r="AU16" s="960"/>
      <c r="AV16" s="960"/>
      <c r="AW16" s="958"/>
      <c r="AX16" s="959"/>
      <c r="AY16" s="960"/>
      <c r="AZ16" s="960"/>
      <c r="BA16" s="960"/>
      <c r="BB16" s="960"/>
      <c r="BC16" s="960"/>
      <c r="BD16" s="958"/>
      <c r="BE16" s="959"/>
      <c r="BF16" s="960"/>
      <c r="BG16" s="960"/>
      <c r="BH16" s="960"/>
      <c r="BI16" s="960"/>
      <c r="BJ16" s="960"/>
      <c r="BK16" s="958"/>
      <c r="BL16" s="959"/>
      <c r="BM16" s="960"/>
      <c r="BN16" s="960"/>
      <c r="BO16" s="960"/>
      <c r="BP16" s="960"/>
      <c r="BQ16" s="960"/>
      <c r="BR16" s="958"/>
      <c r="BS16" s="959"/>
      <c r="BT16" s="960"/>
      <c r="BU16" s="960"/>
      <c r="BV16" s="960"/>
      <c r="BW16" s="960"/>
      <c r="BX16" s="960"/>
      <c r="BY16" s="958"/>
      <c r="BZ16" s="959"/>
      <c r="CA16" s="960"/>
      <c r="CB16" s="960"/>
      <c r="CC16" s="960"/>
      <c r="CD16" s="960"/>
      <c r="CE16" s="960"/>
      <c r="CF16" s="958"/>
      <c r="CG16" s="959"/>
      <c r="CH16" s="960"/>
      <c r="CI16" s="960"/>
      <c r="CJ16" s="960"/>
      <c r="CK16" s="960"/>
      <c r="CL16" s="960"/>
      <c r="CM16" s="958"/>
      <c r="CN16" s="959"/>
      <c r="CO16" s="960"/>
      <c r="CP16" s="960"/>
      <c r="CQ16" s="960"/>
      <c r="CR16" s="960"/>
      <c r="CS16" s="960"/>
      <c r="CT16" s="958"/>
      <c r="CU16" s="957"/>
      <c r="CV16" s="960"/>
      <c r="CW16" s="960"/>
      <c r="CX16" s="960"/>
      <c r="CY16" s="960"/>
      <c r="CZ16" s="960"/>
      <c r="DA16" s="958"/>
      <c r="DB16" s="959"/>
      <c r="DC16" s="960"/>
      <c r="DD16" s="960"/>
      <c r="DE16" s="960"/>
      <c r="DF16" s="960"/>
      <c r="DG16" s="960"/>
      <c r="DH16" s="958"/>
      <c r="DI16" s="959"/>
      <c r="DJ16" s="960"/>
      <c r="DK16" s="960"/>
      <c r="DL16" s="960"/>
      <c r="DM16" s="960"/>
      <c r="DN16" s="960"/>
      <c r="DO16" s="958"/>
      <c r="DP16" s="959"/>
      <c r="DQ16" s="960"/>
      <c r="DR16" s="960"/>
      <c r="DS16" s="960"/>
      <c r="DT16" s="960"/>
      <c r="DU16" s="960"/>
      <c r="DV16" s="958"/>
      <c r="DW16" s="959"/>
      <c r="DX16" s="960"/>
      <c r="DY16" s="960"/>
      <c r="DZ16" s="960"/>
      <c r="EA16" s="960"/>
      <c r="EB16" s="960"/>
      <c r="EC16" s="961"/>
      <c r="ED16" s="959"/>
      <c r="EE16" s="960"/>
      <c r="EF16" s="960"/>
      <c r="EG16" s="960"/>
      <c r="EH16" s="960"/>
      <c r="EI16" s="960"/>
      <c r="EJ16" s="958"/>
      <c r="EK16" s="959"/>
      <c r="EL16" s="960"/>
      <c r="EM16" s="960"/>
      <c r="EN16" s="960"/>
      <c r="EO16" s="960"/>
      <c r="EP16" s="960"/>
      <c r="EQ16" s="958"/>
      <c r="ER16" s="959"/>
      <c r="ES16" s="960"/>
      <c r="ET16" s="960"/>
      <c r="EU16" s="960"/>
      <c r="EV16" s="960"/>
      <c r="EW16" s="960"/>
      <c r="EX16" s="958"/>
      <c r="EY16" s="959"/>
      <c r="EZ16" s="960"/>
      <c r="FA16" s="960"/>
      <c r="FB16" s="960"/>
      <c r="FC16" s="960"/>
      <c r="FD16" s="960"/>
      <c r="FE16" s="958"/>
      <c r="FF16" s="959"/>
      <c r="FG16" s="960"/>
      <c r="FH16" s="960"/>
      <c r="FI16" s="960"/>
      <c r="FJ16" s="960"/>
      <c r="FK16" s="960"/>
      <c r="FL16" s="958"/>
      <c r="FM16" s="959"/>
      <c r="FN16" s="960"/>
      <c r="FO16" s="960"/>
      <c r="FP16" s="960"/>
      <c r="FQ16" s="960"/>
      <c r="FR16" s="960"/>
      <c r="FS16" s="958"/>
      <c r="FT16" s="959"/>
      <c r="FU16" s="960"/>
      <c r="FV16" s="960"/>
      <c r="FW16" s="960"/>
      <c r="FX16" s="960"/>
      <c r="FY16" s="960"/>
      <c r="FZ16" s="958"/>
      <c r="GA16" s="959"/>
      <c r="GB16" s="960"/>
      <c r="GC16" s="960"/>
      <c r="GD16" s="960"/>
      <c r="GE16" s="960"/>
      <c r="GF16" s="958"/>
      <c r="GG16" s="959"/>
      <c r="GH16" s="960"/>
      <c r="GI16" s="960"/>
      <c r="GJ16" s="960"/>
      <c r="GK16" s="960"/>
      <c r="GL16" s="960"/>
      <c r="GM16" s="960"/>
      <c r="GN16" s="961"/>
      <c r="GO16" s="959"/>
      <c r="GP16" s="960"/>
      <c r="GQ16" s="960"/>
      <c r="GR16" s="960"/>
      <c r="GS16" s="960"/>
      <c r="GT16" s="960"/>
      <c r="GU16" s="958"/>
      <c r="GV16" s="959"/>
      <c r="GW16" s="960"/>
      <c r="GX16" s="960"/>
      <c r="GY16" s="960"/>
      <c r="GZ16" s="960"/>
      <c r="HA16" s="960"/>
      <c r="HB16" s="958"/>
      <c r="HC16" s="959"/>
      <c r="HD16" s="960"/>
      <c r="HE16" s="960"/>
      <c r="HF16" s="960"/>
      <c r="HG16" s="960"/>
      <c r="HH16" s="960"/>
      <c r="HI16" s="958"/>
      <c r="HJ16" s="959"/>
      <c r="HK16" s="960"/>
      <c r="HL16" s="960"/>
      <c r="HM16" s="960"/>
      <c r="HN16" s="960"/>
      <c r="HO16" s="960"/>
      <c r="HP16" s="958"/>
      <c r="HQ16" s="959"/>
      <c r="HR16" s="960"/>
      <c r="HS16" s="960"/>
      <c r="HT16" s="960"/>
      <c r="HU16" s="960"/>
      <c r="HV16" s="960"/>
      <c r="HW16" s="958"/>
      <c r="HX16" s="959"/>
      <c r="HY16" s="960"/>
      <c r="HZ16" s="960"/>
      <c r="IA16" s="960"/>
      <c r="IB16" s="960"/>
      <c r="IC16" s="960"/>
      <c r="ID16" s="958"/>
      <c r="IE16" s="959"/>
      <c r="IF16" s="960"/>
      <c r="IG16" s="960"/>
      <c r="IH16" s="960"/>
      <c r="II16" s="960"/>
      <c r="IJ16" s="960"/>
      <c r="IK16" s="958"/>
      <c r="IL16" s="959"/>
      <c r="IM16" s="960"/>
      <c r="IN16" s="960"/>
      <c r="IO16" s="960"/>
      <c r="IP16" s="960"/>
      <c r="IQ16" s="960"/>
      <c r="IR16" s="958"/>
      <c r="IS16" s="959"/>
      <c r="IT16" s="960"/>
      <c r="IU16" s="960"/>
      <c r="IV16" s="960"/>
      <c r="IW16" s="960"/>
      <c r="IX16" s="960"/>
      <c r="IY16" s="961"/>
      <c r="IZ16" s="959"/>
      <c r="JA16" s="960"/>
      <c r="JB16" s="960"/>
      <c r="JC16" s="960"/>
      <c r="JD16" s="960"/>
      <c r="JE16" s="960"/>
      <c r="JF16" s="958"/>
      <c r="JG16" s="959"/>
      <c r="JH16" s="960"/>
      <c r="JI16" s="960"/>
      <c r="JJ16" s="960"/>
      <c r="JK16" s="960"/>
      <c r="JL16" s="960"/>
      <c r="JM16" s="958"/>
      <c r="JN16" s="959"/>
      <c r="JO16" s="960"/>
      <c r="JP16" s="960"/>
      <c r="JQ16" s="960"/>
      <c r="JR16" s="960"/>
      <c r="JS16" s="960"/>
      <c r="JT16" s="958"/>
      <c r="JU16" s="959"/>
      <c r="JV16" s="960"/>
      <c r="JW16" s="960"/>
      <c r="JX16" s="960"/>
      <c r="JY16" s="960"/>
      <c r="JZ16" s="960"/>
      <c r="KA16" s="958"/>
      <c r="KB16" s="959"/>
      <c r="KC16" s="960"/>
      <c r="KD16" s="960"/>
      <c r="KE16" s="960"/>
      <c r="KF16" s="960"/>
      <c r="KG16" s="960"/>
      <c r="KH16" s="958"/>
      <c r="KI16" s="959"/>
      <c r="KJ16" s="960"/>
      <c r="KK16" s="960"/>
      <c r="KL16" s="960"/>
      <c r="KM16" s="960"/>
      <c r="KN16" s="960"/>
      <c r="KO16" s="958"/>
      <c r="KP16" s="959"/>
      <c r="KQ16" s="960"/>
      <c r="KR16" s="960"/>
      <c r="KS16" s="960"/>
      <c r="KT16" s="960"/>
      <c r="KU16" s="960"/>
      <c r="KV16" s="958"/>
      <c r="KW16" s="959"/>
      <c r="KX16" s="960"/>
      <c r="KY16" s="960"/>
      <c r="KZ16" s="960"/>
      <c r="LA16" s="960"/>
      <c r="LB16" s="960"/>
      <c r="LC16" s="961"/>
      <c r="LD16" s="959"/>
      <c r="LE16" s="960"/>
      <c r="LF16" s="960"/>
      <c r="LG16" s="960"/>
      <c r="LH16" s="960"/>
      <c r="LI16" s="960"/>
      <c r="LJ16" s="958"/>
      <c r="LK16" s="959"/>
      <c r="LL16" s="960"/>
      <c r="LM16" s="960"/>
      <c r="LN16" s="960"/>
      <c r="LO16" s="960"/>
      <c r="LP16" s="960"/>
      <c r="LQ16" s="958"/>
      <c r="LR16" s="959"/>
      <c r="LS16" s="960"/>
      <c r="LT16" s="960"/>
      <c r="LU16" s="960"/>
      <c r="LV16" s="960"/>
      <c r="LW16" s="960"/>
      <c r="LX16" s="958"/>
      <c r="LY16" s="959"/>
      <c r="LZ16" s="960"/>
      <c r="MA16" s="960"/>
      <c r="MB16" s="960"/>
      <c r="MC16" s="960"/>
      <c r="MD16" s="960"/>
      <c r="ME16" s="958"/>
      <c r="MF16" s="959"/>
      <c r="MG16" s="960"/>
      <c r="MH16" s="960"/>
      <c r="MI16" s="960"/>
      <c r="MJ16" s="960"/>
      <c r="MK16" s="960"/>
      <c r="ML16" s="958"/>
      <c r="MM16" s="959"/>
      <c r="MN16" s="960"/>
      <c r="MO16" s="960"/>
      <c r="MP16" s="960"/>
      <c r="MQ16" s="960"/>
      <c r="MR16" s="960"/>
      <c r="MS16" s="958"/>
      <c r="MT16" s="959"/>
      <c r="MU16" s="960"/>
      <c r="MV16" s="960"/>
      <c r="MW16" s="960"/>
      <c r="MX16" s="960"/>
      <c r="MY16" s="960"/>
      <c r="MZ16" s="958"/>
      <c r="NA16" s="959"/>
      <c r="NB16" s="960"/>
      <c r="NC16" s="960"/>
      <c r="ND16" s="960"/>
      <c r="NE16" s="960"/>
      <c r="NF16" s="960"/>
      <c r="NG16" s="961"/>
      <c r="NH16" s="959"/>
      <c r="NI16" s="960"/>
      <c r="NJ16" s="960"/>
      <c r="NK16" s="960"/>
      <c r="NL16" s="960"/>
      <c r="NM16" s="960"/>
      <c r="NN16" s="958"/>
    </row>
    <row r="17" spans="1:378" ht="12" thickBot="1" x14ac:dyDescent="0.25">
      <c r="A17" s="147"/>
      <c r="B17" s="148"/>
      <c r="C17" s="935" t="s">
        <v>71</v>
      </c>
      <c r="D17" s="552" t="s">
        <v>235</v>
      </c>
      <c r="E17" s="923"/>
      <c r="F17" s="167" t="s">
        <v>178</v>
      </c>
      <c r="G17" s="167" t="s">
        <v>178</v>
      </c>
      <c r="H17" s="168" t="s">
        <v>178</v>
      </c>
      <c r="I17" s="169" t="s">
        <v>179</v>
      </c>
      <c r="J17" s="169" t="s">
        <v>385</v>
      </c>
      <c r="K17" s="169" t="s">
        <v>385</v>
      </c>
      <c r="L17" s="169" t="s">
        <v>385</v>
      </c>
      <c r="M17" s="169" t="s">
        <v>178</v>
      </c>
      <c r="N17" s="169" t="s">
        <v>178</v>
      </c>
      <c r="O17" s="169" t="s">
        <v>70</v>
      </c>
      <c r="P17" s="169" t="s">
        <v>70</v>
      </c>
      <c r="Q17" s="169" t="s">
        <v>178</v>
      </c>
      <c r="R17" s="169" t="s">
        <v>178</v>
      </c>
      <c r="S17" s="169" t="s">
        <v>178</v>
      </c>
      <c r="T17" s="169" t="s">
        <v>178</v>
      </c>
      <c r="U17" s="169" t="s">
        <v>178</v>
      </c>
      <c r="V17" s="169" t="s">
        <v>178</v>
      </c>
      <c r="W17" s="169" t="s">
        <v>109</v>
      </c>
      <c r="X17" s="169" t="s">
        <v>109</v>
      </c>
      <c r="Y17" s="169" t="s">
        <v>109</v>
      </c>
      <c r="Z17" s="169" t="s">
        <v>109</v>
      </c>
      <c r="AA17" s="169" t="s">
        <v>178</v>
      </c>
      <c r="AB17" s="169" t="s">
        <v>178</v>
      </c>
      <c r="AC17" s="169" t="s">
        <v>70</v>
      </c>
      <c r="AD17" s="169" t="s">
        <v>70</v>
      </c>
      <c r="AE17" s="169" t="s">
        <v>70</v>
      </c>
      <c r="AF17" s="169" t="s">
        <v>178</v>
      </c>
      <c r="AG17" s="169" t="s">
        <v>178</v>
      </c>
      <c r="AH17" s="169" t="s">
        <v>178</v>
      </c>
      <c r="AI17" s="169" t="s">
        <v>178</v>
      </c>
      <c r="AJ17" s="169" t="s">
        <v>109</v>
      </c>
      <c r="AK17" s="170" t="s">
        <v>99</v>
      </c>
      <c r="AL17" s="167" t="s">
        <v>99</v>
      </c>
      <c r="AM17" s="167" t="s">
        <v>99</v>
      </c>
      <c r="AN17" s="167" t="s">
        <v>99</v>
      </c>
      <c r="AO17" s="167" t="s">
        <v>178</v>
      </c>
      <c r="AP17" s="167" t="s">
        <v>178</v>
      </c>
      <c r="AQ17" s="167" t="s">
        <v>99</v>
      </c>
      <c r="AR17" s="167" t="s">
        <v>99</v>
      </c>
      <c r="AS17" s="167" t="s">
        <v>99</v>
      </c>
      <c r="AT17" s="167" t="s">
        <v>99</v>
      </c>
      <c r="AU17" s="167" t="s">
        <v>99</v>
      </c>
      <c r="AV17" s="167" t="s">
        <v>178</v>
      </c>
      <c r="AW17" s="167" t="s">
        <v>178</v>
      </c>
      <c r="AX17" s="167" t="s">
        <v>99</v>
      </c>
      <c r="AY17" s="167" t="s">
        <v>109</v>
      </c>
      <c r="AZ17" s="167" t="s">
        <v>109</v>
      </c>
      <c r="BA17" s="167" t="s">
        <v>109</v>
      </c>
      <c r="BB17" s="167" t="s">
        <v>109</v>
      </c>
      <c r="BC17" s="167" t="s">
        <v>178</v>
      </c>
      <c r="BD17" s="167" t="s">
        <v>178</v>
      </c>
      <c r="BE17" s="167" t="s">
        <v>178</v>
      </c>
      <c r="BF17" s="167" t="s">
        <v>70</v>
      </c>
      <c r="BG17" s="167" t="s">
        <v>70</v>
      </c>
      <c r="BH17" s="167" t="s">
        <v>70</v>
      </c>
      <c r="BI17" s="167" t="s">
        <v>178</v>
      </c>
      <c r="BJ17" s="167" t="s">
        <v>178</v>
      </c>
      <c r="BK17" s="167" t="s">
        <v>178</v>
      </c>
      <c r="BL17" s="167" t="s">
        <v>178</v>
      </c>
      <c r="BM17" s="167" t="s">
        <v>109</v>
      </c>
      <c r="BN17" s="451" t="s">
        <v>109</v>
      </c>
      <c r="BO17" s="167" t="s">
        <v>109</v>
      </c>
      <c r="BP17" s="167" t="s">
        <v>109</v>
      </c>
      <c r="BQ17" s="167" t="s">
        <v>178</v>
      </c>
      <c r="BR17" s="167" t="s">
        <v>178</v>
      </c>
      <c r="BS17" s="167" t="s">
        <v>70</v>
      </c>
      <c r="BT17" s="167" t="s">
        <v>100</v>
      </c>
      <c r="BU17" s="167" t="s">
        <v>178</v>
      </c>
      <c r="BV17" s="167" t="s">
        <v>178</v>
      </c>
      <c r="BW17" s="167" t="s">
        <v>178</v>
      </c>
      <c r="BX17" s="167" t="s">
        <v>178</v>
      </c>
      <c r="BY17" s="167" t="s">
        <v>178</v>
      </c>
      <c r="BZ17" s="167" t="s">
        <v>178</v>
      </c>
      <c r="CA17" s="167" t="s">
        <v>109</v>
      </c>
      <c r="CB17" s="167" t="s">
        <v>109</v>
      </c>
      <c r="CC17" s="167" t="s">
        <v>109</v>
      </c>
      <c r="CD17" s="167" t="s">
        <v>179</v>
      </c>
      <c r="CE17" s="167" t="s">
        <v>178</v>
      </c>
      <c r="CF17" s="167" t="s">
        <v>178</v>
      </c>
      <c r="CG17" s="167" t="s">
        <v>178</v>
      </c>
      <c r="CH17" s="167" t="s">
        <v>70</v>
      </c>
      <c r="CI17" s="167" t="s">
        <v>178</v>
      </c>
      <c r="CJ17" s="167" t="s">
        <v>109</v>
      </c>
      <c r="CK17" s="167" t="s">
        <v>178</v>
      </c>
      <c r="CL17" s="167" t="s">
        <v>178</v>
      </c>
      <c r="CM17" s="167" t="s">
        <v>178</v>
      </c>
      <c r="CN17" s="167" t="s">
        <v>99</v>
      </c>
      <c r="CO17" s="167" t="s">
        <v>109</v>
      </c>
      <c r="CP17" s="167" t="s">
        <v>109</v>
      </c>
      <c r="CQ17" s="167" t="s">
        <v>99</v>
      </c>
      <c r="CR17" s="167" t="s">
        <v>385</v>
      </c>
      <c r="CS17" s="451" t="s">
        <v>178</v>
      </c>
      <c r="CT17" s="167" t="s">
        <v>178</v>
      </c>
      <c r="CU17" s="167" t="s">
        <v>179</v>
      </c>
      <c r="CV17" s="167" t="s">
        <v>70</v>
      </c>
      <c r="CW17" s="167" t="s">
        <v>70</v>
      </c>
      <c r="CX17" s="167" t="s">
        <v>70</v>
      </c>
      <c r="CY17" s="167" t="s">
        <v>178</v>
      </c>
      <c r="CZ17" s="167" t="s">
        <v>178</v>
      </c>
      <c r="DA17" s="167" t="s">
        <v>178</v>
      </c>
      <c r="DB17" s="167" t="s">
        <v>109</v>
      </c>
      <c r="DC17" s="167" t="s">
        <v>109</v>
      </c>
      <c r="DD17" s="167" t="s">
        <v>109</v>
      </c>
      <c r="DE17" s="167" t="s">
        <v>109</v>
      </c>
      <c r="DF17" s="167" t="s">
        <v>178</v>
      </c>
      <c r="DG17" s="167" t="s">
        <v>178</v>
      </c>
      <c r="DH17" s="167" t="s">
        <v>178</v>
      </c>
      <c r="DI17" s="167" t="s">
        <v>178</v>
      </c>
      <c r="DJ17" s="167" t="s">
        <v>70</v>
      </c>
      <c r="DK17" s="167" t="s">
        <v>70</v>
      </c>
      <c r="DL17" s="167" t="s">
        <v>70</v>
      </c>
      <c r="DM17" s="167" t="s">
        <v>178</v>
      </c>
      <c r="DN17" s="167" t="s">
        <v>178</v>
      </c>
      <c r="DO17" s="167" t="s">
        <v>178</v>
      </c>
      <c r="DP17" s="167" t="s">
        <v>99</v>
      </c>
      <c r="DQ17" s="167" t="s">
        <v>109</v>
      </c>
      <c r="DR17" s="167" t="s">
        <v>109</v>
      </c>
      <c r="DS17" s="167" t="s">
        <v>109</v>
      </c>
      <c r="DT17" s="167" t="s">
        <v>178</v>
      </c>
      <c r="DU17" s="167" t="s">
        <v>178</v>
      </c>
      <c r="DV17" s="167" t="s">
        <v>178</v>
      </c>
      <c r="DW17" s="451" t="s">
        <v>70</v>
      </c>
      <c r="DX17" s="167" t="s">
        <v>178</v>
      </c>
      <c r="DY17" s="167" t="s">
        <v>179</v>
      </c>
      <c r="DZ17" s="167" t="s">
        <v>178</v>
      </c>
      <c r="EA17" s="167" t="s">
        <v>178</v>
      </c>
      <c r="EB17" s="167" t="s">
        <v>178</v>
      </c>
      <c r="EC17" s="167" t="s">
        <v>178</v>
      </c>
      <c r="ED17" s="167" t="s">
        <v>178</v>
      </c>
      <c r="EE17" s="167" t="s">
        <v>178</v>
      </c>
      <c r="EF17" s="167" t="s">
        <v>178</v>
      </c>
      <c r="EG17" s="167" t="s">
        <v>178</v>
      </c>
      <c r="EH17" s="167" t="s">
        <v>178</v>
      </c>
      <c r="EI17" s="167" t="s">
        <v>178</v>
      </c>
      <c r="EJ17" s="167" t="s">
        <v>178</v>
      </c>
      <c r="EK17" s="167" t="s">
        <v>178</v>
      </c>
      <c r="EL17" s="167" t="s">
        <v>178</v>
      </c>
      <c r="EM17" s="167" t="s">
        <v>178</v>
      </c>
      <c r="EN17" s="167" t="s">
        <v>178</v>
      </c>
      <c r="EO17" s="167" t="s">
        <v>178</v>
      </c>
      <c r="EP17" s="167" t="s">
        <v>178</v>
      </c>
      <c r="EQ17" s="167" t="s">
        <v>178</v>
      </c>
      <c r="ER17" s="167" t="s">
        <v>179</v>
      </c>
      <c r="ES17" s="167" t="s">
        <v>178</v>
      </c>
      <c r="ET17" s="167" t="s">
        <v>178</v>
      </c>
      <c r="EU17" s="167" t="s">
        <v>178</v>
      </c>
      <c r="EV17" s="167" t="s">
        <v>178</v>
      </c>
      <c r="EW17" s="167" t="s">
        <v>178</v>
      </c>
      <c r="EX17" s="167" t="s">
        <v>178</v>
      </c>
      <c r="EY17" s="167" t="s">
        <v>178</v>
      </c>
      <c r="EZ17" s="167" t="s">
        <v>178</v>
      </c>
      <c r="FA17" s="167" t="s">
        <v>178</v>
      </c>
      <c r="FB17" s="167" t="s">
        <v>178</v>
      </c>
      <c r="FC17" s="529" t="s">
        <v>178</v>
      </c>
      <c r="FD17" s="167" t="s">
        <v>178</v>
      </c>
      <c r="FE17" s="167" t="s">
        <v>178</v>
      </c>
      <c r="FF17" s="167" t="s">
        <v>178</v>
      </c>
      <c r="FG17" s="167" t="s">
        <v>178</v>
      </c>
      <c r="FH17" s="167" t="s">
        <v>178</v>
      </c>
      <c r="FI17" s="167" t="s">
        <v>178</v>
      </c>
      <c r="FJ17" s="167" t="s">
        <v>178</v>
      </c>
      <c r="FK17" s="167" t="s">
        <v>178</v>
      </c>
      <c r="FL17" s="167" t="s">
        <v>178</v>
      </c>
      <c r="FM17" s="167" t="s">
        <v>178</v>
      </c>
      <c r="FN17" s="167" t="s">
        <v>178</v>
      </c>
      <c r="FO17" s="167" t="s">
        <v>178</v>
      </c>
      <c r="FP17" s="167" t="s">
        <v>178</v>
      </c>
      <c r="FQ17" s="167" t="s">
        <v>178</v>
      </c>
      <c r="FR17" s="167" t="s">
        <v>178</v>
      </c>
      <c r="FS17" s="167" t="s">
        <v>178</v>
      </c>
      <c r="FT17" s="167" t="s">
        <v>178</v>
      </c>
      <c r="FU17" s="167" t="s">
        <v>178</v>
      </c>
      <c r="FV17" s="167" t="s">
        <v>178</v>
      </c>
      <c r="FW17" s="167" t="s">
        <v>178</v>
      </c>
      <c r="FX17" s="167" t="s">
        <v>178</v>
      </c>
      <c r="FY17" s="167" t="s">
        <v>178</v>
      </c>
      <c r="FZ17" s="167" t="s">
        <v>178</v>
      </c>
      <c r="GA17" s="167" t="s">
        <v>178</v>
      </c>
      <c r="GB17" s="167" t="s">
        <v>178</v>
      </c>
      <c r="GC17" s="167" t="s">
        <v>178</v>
      </c>
      <c r="GD17" s="167" t="s">
        <v>178</v>
      </c>
      <c r="GE17" s="167" t="s">
        <v>178</v>
      </c>
      <c r="GF17" s="167" t="s">
        <v>178</v>
      </c>
      <c r="GG17" s="529" t="s">
        <v>178</v>
      </c>
      <c r="GH17" s="167" t="s">
        <v>178</v>
      </c>
      <c r="GI17" s="167" t="s">
        <v>178</v>
      </c>
      <c r="GJ17" s="167" t="s">
        <v>178</v>
      </c>
      <c r="GK17" s="167" t="s">
        <v>178</v>
      </c>
      <c r="GL17" s="167" t="s">
        <v>178</v>
      </c>
      <c r="GM17" s="167" t="s">
        <v>178</v>
      </c>
      <c r="GN17" s="167" t="s">
        <v>178</v>
      </c>
      <c r="GO17" s="167" t="s">
        <v>178</v>
      </c>
      <c r="GP17" s="167" t="s">
        <v>178</v>
      </c>
      <c r="GQ17" s="167" t="s">
        <v>178</v>
      </c>
      <c r="GR17" s="167" t="s">
        <v>178</v>
      </c>
      <c r="GS17" s="167" t="s">
        <v>178</v>
      </c>
      <c r="GT17" s="167" t="s">
        <v>178</v>
      </c>
      <c r="GU17" s="167" t="s">
        <v>178</v>
      </c>
      <c r="GV17" s="167" t="s">
        <v>178</v>
      </c>
      <c r="GW17" s="167" t="s">
        <v>178</v>
      </c>
      <c r="GX17" s="167" t="s">
        <v>178</v>
      </c>
      <c r="GY17" s="167" t="s">
        <v>178</v>
      </c>
      <c r="GZ17" s="167" t="s">
        <v>178</v>
      </c>
      <c r="HA17" s="167" t="s">
        <v>178</v>
      </c>
      <c r="HB17" s="167" t="s">
        <v>178</v>
      </c>
      <c r="HC17" s="167" t="s">
        <v>178</v>
      </c>
      <c r="HD17" s="167" t="s">
        <v>178</v>
      </c>
      <c r="HE17" s="167" t="s">
        <v>178</v>
      </c>
      <c r="HF17" s="167" t="s">
        <v>178</v>
      </c>
      <c r="HG17" s="167" t="s">
        <v>178</v>
      </c>
      <c r="HH17" s="167" t="s">
        <v>178</v>
      </c>
      <c r="HI17" s="167" t="s">
        <v>178</v>
      </c>
      <c r="HJ17" s="167" t="s">
        <v>178</v>
      </c>
      <c r="HK17" s="167" t="s">
        <v>178</v>
      </c>
      <c r="HL17" s="529" t="s">
        <v>178</v>
      </c>
      <c r="HM17" s="167" t="s">
        <v>178</v>
      </c>
      <c r="HN17" s="167" t="s">
        <v>178</v>
      </c>
      <c r="HO17" s="167" t="s">
        <v>178</v>
      </c>
      <c r="HP17" s="167" t="s">
        <v>178</v>
      </c>
      <c r="HQ17" s="167" t="s">
        <v>178</v>
      </c>
      <c r="HR17" s="167" t="s">
        <v>178</v>
      </c>
      <c r="HS17" s="167" t="s">
        <v>178</v>
      </c>
      <c r="HT17" s="167" t="s">
        <v>178</v>
      </c>
      <c r="HU17" s="167" t="s">
        <v>178</v>
      </c>
      <c r="HV17" s="167" t="s">
        <v>178</v>
      </c>
      <c r="HW17" s="167" t="s">
        <v>178</v>
      </c>
      <c r="HX17" s="167" t="s">
        <v>178</v>
      </c>
      <c r="HY17" s="167" t="s">
        <v>178</v>
      </c>
      <c r="HZ17" s="167" t="s">
        <v>178</v>
      </c>
      <c r="IA17" s="167" t="s">
        <v>178</v>
      </c>
      <c r="IB17" s="167" t="s">
        <v>178</v>
      </c>
      <c r="IC17" s="167" t="s">
        <v>178</v>
      </c>
      <c r="ID17" s="167" t="s">
        <v>178</v>
      </c>
      <c r="IE17" s="167" t="s">
        <v>178</v>
      </c>
      <c r="IF17" s="167" t="s">
        <v>179</v>
      </c>
      <c r="IG17" s="167" t="s">
        <v>178</v>
      </c>
      <c r="IH17" s="167" t="s">
        <v>178</v>
      </c>
      <c r="II17" s="167" t="s">
        <v>178</v>
      </c>
      <c r="IJ17" s="167" t="s">
        <v>178</v>
      </c>
      <c r="IK17" s="167" t="s">
        <v>178</v>
      </c>
      <c r="IL17" s="167" t="s">
        <v>178</v>
      </c>
      <c r="IM17" s="167" t="s">
        <v>178</v>
      </c>
      <c r="IN17" s="167" t="s">
        <v>178</v>
      </c>
      <c r="IO17" s="167" t="s">
        <v>178</v>
      </c>
      <c r="IP17" s="167" t="s">
        <v>178</v>
      </c>
      <c r="IQ17" s="529" t="s">
        <v>178</v>
      </c>
      <c r="IR17" s="167" t="s">
        <v>178</v>
      </c>
      <c r="IS17" s="167" t="s">
        <v>178</v>
      </c>
      <c r="IT17" s="167" t="s">
        <v>178</v>
      </c>
      <c r="IU17" s="167" t="s">
        <v>178</v>
      </c>
      <c r="IV17" s="167" t="s">
        <v>178</v>
      </c>
      <c r="IW17" s="167" t="s">
        <v>178</v>
      </c>
      <c r="IX17" s="167" t="s">
        <v>178</v>
      </c>
      <c r="IY17" s="167" t="s">
        <v>178</v>
      </c>
      <c r="IZ17" s="167" t="s">
        <v>178</v>
      </c>
      <c r="JA17" s="167" t="s">
        <v>178</v>
      </c>
      <c r="JB17" s="167" t="s">
        <v>178</v>
      </c>
      <c r="JC17" s="167" t="s">
        <v>178</v>
      </c>
      <c r="JD17" s="167" t="s">
        <v>178</v>
      </c>
      <c r="JE17" s="167" t="s">
        <v>178</v>
      </c>
      <c r="JF17" s="167" t="s">
        <v>178</v>
      </c>
      <c r="JG17" s="167" t="s">
        <v>178</v>
      </c>
      <c r="JH17" s="167" t="s">
        <v>178</v>
      </c>
      <c r="JI17" s="167" t="s">
        <v>178</v>
      </c>
      <c r="JJ17" s="167" t="s">
        <v>178</v>
      </c>
      <c r="JK17" s="167" t="s">
        <v>178</v>
      </c>
      <c r="JL17" s="167" t="s">
        <v>178</v>
      </c>
      <c r="JM17" s="167" t="s">
        <v>178</v>
      </c>
      <c r="JN17" s="167" t="s">
        <v>178</v>
      </c>
      <c r="JO17" s="167" t="s">
        <v>178</v>
      </c>
      <c r="JP17" s="167" t="s">
        <v>178</v>
      </c>
      <c r="JQ17" s="167" t="s">
        <v>178</v>
      </c>
      <c r="JR17" s="167" t="s">
        <v>178</v>
      </c>
      <c r="JS17" s="167" t="s">
        <v>178</v>
      </c>
      <c r="JT17" s="167" t="s">
        <v>178</v>
      </c>
      <c r="JU17" s="167" t="s">
        <v>178</v>
      </c>
      <c r="JV17" s="167" t="s">
        <v>178</v>
      </c>
      <c r="JW17" s="167" t="s">
        <v>178</v>
      </c>
      <c r="JX17" s="167" t="s">
        <v>178</v>
      </c>
      <c r="JY17" s="167" t="s">
        <v>178</v>
      </c>
      <c r="JZ17" s="167" t="s">
        <v>178</v>
      </c>
      <c r="KA17" s="167" t="s">
        <v>178</v>
      </c>
      <c r="KB17" s="167" t="s">
        <v>178</v>
      </c>
      <c r="KC17" s="167" t="s">
        <v>178</v>
      </c>
      <c r="KD17" s="167" t="s">
        <v>178</v>
      </c>
      <c r="KE17" s="167" t="s">
        <v>178</v>
      </c>
      <c r="KF17" s="167" t="s">
        <v>178</v>
      </c>
      <c r="KG17" s="167" t="s">
        <v>178</v>
      </c>
      <c r="KH17" s="167" t="s">
        <v>178</v>
      </c>
      <c r="KI17" s="167" t="s">
        <v>178</v>
      </c>
      <c r="KJ17" s="167" t="s">
        <v>178</v>
      </c>
      <c r="KK17" s="167" t="s">
        <v>178</v>
      </c>
      <c r="KL17" s="167" t="s">
        <v>178</v>
      </c>
      <c r="KM17" s="167" t="s">
        <v>178</v>
      </c>
      <c r="KN17" s="167" t="s">
        <v>178</v>
      </c>
      <c r="KO17" s="167" t="s">
        <v>178</v>
      </c>
      <c r="KP17" s="167" t="s">
        <v>178</v>
      </c>
      <c r="KQ17" s="167" t="s">
        <v>178</v>
      </c>
      <c r="KR17" s="167" t="s">
        <v>179</v>
      </c>
      <c r="KS17" s="167" t="s">
        <v>178</v>
      </c>
      <c r="KT17" s="167" t="s">
        <v>178</v>
      </c>
      <c r="KU17" s="167" t="s">
        <v>178</v>
      </c>
      <c r="KV17" s="167" t="s">
        <v>178</v>
      </c>
      <c r="KW17" s="167" t="s">
        <v>178</v>
      </c>
      <c r="KX17" s="167" t="s">
        <v>178</v>
      </c>
      <c r="KY17" s="167" t="s">
        <v>178</v>
      </c>
      <c r="KZ17" s="167" t="s">
        <v>178</v>
      </c>
      <c r="LA17" s="167" t="s">
        <v>179</v>
      </c>
      <c r="LB17" s="167" t="s">
        <v>178</v>
      </c>
      <c r="LC17" s="167" t="s">
        <v>178</v>
      </c>
      <c r="LD17" s="167" t="s">
        <v>178</v>
      </c>
      <c r="LE17" s="167" t="s">
        <v>178</v>
      </c>
      <c r="LF17" s="167" t="s">
        <v>178</v>
      </c>
      <c r="LG17" s="167" t="s">
        <v>178</v>
      </c>
      <c r="LH17" s="167" t="s">
        <v>178</v>
      </c>
      <c r="LI17" s="167" t="s">
        <v>178</v>
      </c>
      <c r="LJ17" s="167" t="s">
        <v>178</v>
      </c>
      <c r="LK17" s="167" t="s">
        <v>178</v>
      </c>
      <c r="LL17" s="167" t="s">
        <v>178</v>
      </c>
      <c r="LM17" s="167" t="s">
        <v>178</v>
      </c>
      <c r="LN17" s="167" t="s">
        <v>178</v>
      </c>
      <c r="LO17" s="167" t="s">
        <v>178</v>
      </c>
      <c r="LP17" s="167" t="s">
        <v>178</v>
      </c>
      <c r="LQ17" s="167" t="s">
        <v>178</v>
      </c>
      <c r="LR17" s="167" t="s">
        <v>178</v>
      </c>
      <c r="LS17" s="167" t="s">
        <v>178</v>
      </c>
      <c r="LT17" s="167" t="s">
        <v>178</v>
      </c>
      <c r="LU17" s="167" t="s">
        <v>178</v>
      </c>
      <c r="LV17" s="167" t="s">
        <v>178</v>
      </c>
      <c r="LW17" s="167" t="s">
        <v>178</v>
      </c>
      <c r="LX17" s="167" t="s">
        <v>178</v>
      </c>
      <c r="LY17" s="167" t="s">
        <v>178</v>
      </c>
      <c r="LZ17" s="167" t="s">
        <v>178</v>
      </c>
      <c r="MA17" s="167" t="s">
        <v>178</v>
      </c>
      <c r="MB17" s="167" t="s">
        <v>178</v>
      </c>
      <c r="MC17" s="167" t="s">
        <v>178</v>
      </c>
      <c r="MD17" s="167" t="s">
        <v>178</v>
      </c>
      <c r="ME17" s="167" t="s">
        <v>178</v>
      </c>
      <c r="MF17" s="167" t="s">
        <v>178</v>
      </c>
      <c r="MG17" s="167" t="s">
        <v>178</v>
      </c>
      <c r="MH17" s="167" t="s">
        <v>178</v>
      </c>
      <c r="MI17" s="167" t="s">
        <v>178</v>
      </c>
      <c r="MJ17" s="167" t="s">
        <v>178</v>
      </c>
      <c r="MK17" s="167" t="s">
        <v>178</v>
      </c>
      <c r="ML17" s="167" t="s">
        <v>178</v>
      </c>
      <c r="MM17" s="167" t="s">
        <v>178</v>
      </c>
      <c r="MN17" s="167" t="s">
        <v>178</v>
      </c>
      <c r="MO17" s="167" t="s">
        <v>178</v>
      </c>
      <c r="MP17" s="167" t="s">
        <v>178</v>
      </c>
      <c r="MQ17" s="167" t="s">
        <v>178</v>
      </c>
      <c r="MR17" s="167" t="s">
        <v>178</v>
      </c>
      <c r="MS17" s="167" t="s">
        <v>178</v>
      </c>
      <c r="MT17" s="167" t="s">
        <v>178</v>
      </c>
      <c r="MU17" s="167" t="s">
        <v>178</v>
      </c>
      <c r="MV17" s="167" t="s">
        <v>178</v>
      </c>
      <c r="MW17" s="167" t="s">
        <v>178</v>
      </c>
      <c r="MX17" s="167" t="s">
        <v>178</v>
      </c>
      <c r="MY17" s="167" t="s">
        <v>178</v>
      </c>
      <c r="MZ17" s="167" t="s">
        <v>178</v>
      </c>
      <c r="NA17" s="167" t="s">
        <v>178</v>
      </c>
      <c r="NB17" s="167" t="s">
        <v>178</v>
      </c>
      <c r="NC17" s="167" t="s">
        <v>179</v>
      </c>
      <c r="ND17" s="167" t="s">
        <v>179</v>
      </c>
      <c r="NE17" s="167" t="s">
        <v>178</v>
      </c>
      <c r="NF17" s="167" t="s">
        <v>178</v>
      </c>
      <c r="NG17" s="167" t="s">
        <v>178</v>
      </c>
      <c r="NH17" s="167" t="s">
        <v>178</v>
      </c>
      <c r="NI17" s="167" t="s">
        <v>178</v>
      </c>
      <c r="NJ17" s="167" t="s">
        <v>178</v>
      </c>
      <c r="NK17" s="167" t="s">
        <v>178</v>
      </c>
      <c r="NL17" s="167" t="s">
        <v>178</v>
      </c>
      <c r="NM17" s="167" t="s">
        <v>178</v>
      </c>
      <c r="NN17" s="167" t="s">
        <v>178</v>
      </c>
    </row>
    <row r="18" spans="1:378" ht="11.25" customHeight="1" thickBot="1" x14ac:dyDescent="0.25">
      <c r="A18" s="936"/>
      <c r="B18" s="942" t="s">
        <v>63</v>
      </c>
      <c r="C18" s="943" t="s">
        <v>62</v>
      </c>
      <c r="D18" s="942" t="s">
        <v>64</v>
      </c>
      <c r="E18" s="942"/>
      <c r="F18" s="179">
        <f>COUNTIF(F19:F49,"DE")+COUNTIF(F19:F49,"ÉJ")+COUNTIF(F19:F49,"N")+COUNTIF(F19:F49,"É")+COUNTIF(F19:F49,"DU")+COUNTIF(F19:F49,"&gt;0")</f>
        <v>0</v>
      </c>
      <c r="G18" s="172">
        <f t="shared" ref="G18" si="39">COUNTIF(G19:G49,"DE")+COUNTIF(G19:G49,"ÉJ")+COUNTIF(G19:G49,"N")+COUNTIF(G19:G49,"É")+COUNTIF(G19:G49,"DU")+COUNTIF(G19:G49,"&gt;0")</f>
        <v>0</v>
      </c>
      <c r="H18" s="171">
        <f t="shared" ref="H18:BR18" si="40">COUNTIF(H19:H49,"DE")+COUNTIF(H19:H49,"ÉJ")+COUNTIF(H19:H49,"N")+COUNTIF(H19:H49,"É")+COUNTIF(H19:H49,"DU")+COUNTIF(H19:H49,"&gt;0")</f>
        <v>0</v>
      </c>
      <c r="I18" s="173">
        <f t="shared" si="40"/>
        <v>0</v>
      </c>
      <c r="J18" s="173">
        <f t="shared" si="40"/>
        <v>0</v>
      </c>
      <c r="K18" s="173">
        <f t="shared" si="40"/>
        <v>1</v>
      </c>
      <c r="L18" s="456">
        <f t="shared" si="40"/>
        <v>0</v>
      </c>
      <c r="M18" s="173">
        <f t="shared" si="40"/>
        <v>0</v>
      </c>
      <c r="N18" s="172">
        <f t="shared" si="40"/>
        <v>0</v>
      </c>
      <c r="O18" s="174">
        <f t="shared" si="40"/>
        <v>15</v>
      </c>
      <c r="P18" s="175">
        <f t="shared" si="40"/>
        <v>15</v>
      </c>
      <c r="Q18" s="456">
        <f t="shared" si="40"/>
        <v>1</v>
      </c>
      <c r="R18" s="175">
        <f t="shared" si="40"/>
        <v>2</v>
      </c>
      <c r="S18" s="175">
        <f t="shared" si="40"/>
        <v>0</v>
      </c>
      <c r="T18" s="175">
        <f t="shared" si="40"/>
        <v>0</v>
      </c>
      <c r="U18" s="176">
        <f t="shared" si="40"/>
        <v>0</v>
      </c>
      <c r="V18" s="174">
        <f t="shared" si="40"/>
        <v>1</v>
      </c>
      <c r="W18" s="175">
        <f t="shared" si="40"/>
        <v>17</v>
      </c>
      <c r="X18" s="175">
        <f t="shared" si="40"/>
        <v>16</v>
      </c>
      <c r="Y18" s="175">
        <f t="shared" si="40"/>
        <v>16</v>
      </c>
      <c r="Z18" s="175">
        <f t="shared" si="40"/>
        <v>16</v>
      </c>
      <c r="AA18" s="175">
        <f t="shared" si="40"/>
        <v>0</v>
      </c>
      <c r="AB18" s="176">
        <f t="shared" si="40"/>
        <v>0</v>
      </c>
      <c r="AC18" s="457">
        <f t="shared" si="40"/>
        <v>16</v>
      </c>
      <c r="AD18" s="456">
        <f t="shared" si="40"/>
        <v>16</v>
      </c>
      <c r="AE18" s="175">
        <f t="shared" si="40"/>
        <v>16</v>
      </c>
      <c r="AF18" s="175">
        <f t="shared" si="40"/>
        <v>6</v>
      </c>
      <c r="AG18" s="175">
        <f t="shared" si="40"/>
        <v>1</v>
      </c>
      <c r="AH18" s="175">
        <f t="shared" si="40"/>
        <v>0</v>
      </c>
      <c r="AI18" s="176">
        <f t="shared" si="40"/>
        <v>0</v>
      </c>
      <c r="AJ18" s="174">
        <f t="shared" si="40"/>
        <v>17</v>
      </c>
      <c r="AK18" s="450">
        <f t="shared" si="40"/>
        <v>16</v>
      </c>
      <c r="AL18" s="177">
        <f t="shared" si="40"/>
        <v>1</v>
      </c>
      <c r="AM18" s="175">
        <f t="shared" si="40"/>
        <v>14</v>
      </c>
      <c r="AN18" s="456">
        <f t="shared" si="40"/>
        <v>14</v>
      </c>
      <c r="AO18" s="175">
        <f t="shared" si="40"/>
        <v>0</v>
      </c>
      <c r="AP18" s="176">
        <f t="shared" si="40"/>
        <v>0</v>
      </c>
      <c r="AQ18" s="174">
        <f t="shared" si="40"/>
        <v>15</v>
      </c>
      <c r="AR18" s="175">
        <f t="shared" si="40"/>
        <v>15</v>
      </c>
      <c r="AS18" s="175">
        <f t="shared" si="40"/>
        <v>14</v>
      </c>
      <c r="AT18" s="175">
        <f t="shared" si="40"/>
        <v>15</v>
      </c>
      <c r="AU18" s="175">
        <f t="shared" si="40"/>
        <v>13</v>
      </c>
      <c r="AV18" s="175">
        <f t="shared" si="40"/>
        <v>0</v>
      </c>
      <c r="AW18" s="176">
        <f t="shared" si="40"/>
        <v>0</v>
      </c>
      <c r="AX18" s="174">
        <f t="shared" si="40"/>
        <v>14</v>
      </c>
      <c r="AY18" s="175">
        <f t="shared" si="40"/>
        <v>14</v>
      </c>
      <c r="AZ18" s="175">
        <f t="shared" si="40"/>
        <v>14</v>
      </c>
      <c r="BA18" s="175">
        <f t="shared" si="40"/>
        <v>17</v>
      </c>
      <c r="BB18" s="175">
        <f t="shared" si="40"/>
        <v>17</v>
      </c>
      <c r="BC18" s="175">
        <f t="shared" si="40"/>
        <v>0</v>
      </c>
      <c r="BD18" s="176">
        <f t="shared" si="40"/>
        <v>0</v>
      </c>
      <c r="BE18" s="171">
        <f t="shared" si="40"/>
        <v>8</v>
      </c>
      <c r="BF18" s="175">
        <f t="shared" si="40"/>
        <v>16</v>
      </c>
      <c r="BG18" s="173">
        <f t="shared" si="40"/>
        <v>17</v>
      </c>
      <c r="BH18" s="175">
        <f t="shared" si="40"/>
        <v>15</v>
      </c>
      <c r="BI18" s="175">
        <f t="shared" si="40"/>
        <v>0</v>
      </c>
      <c r="BJ18" s="175">
        <f t="shared" si="40"/>
        <v>0</v>
      </c>
      <c r="BK18" s="176">
        <f t="shared" si="40"/>
        <v>0</v>
      </c>
      <c r="BL18" s="457">
        <f t="shared" si="40"/>
        <v>0</v>
      </c>
      <c r="BM18" s="175">
        <f t="shared" si="40"/>
        <v>17</v>
      </c>
      <c r="BN18" s="450">
        <f t="shared" si="40"/>
        <v>17</v>
      </c>
      <c r="BO18" s="177">
        <f t="shared" si="40"/>
        <v>17</v>
      </c>
      <c r="BP18" s="175">
        <f t="shared" si="40"/>
        <v>15</v>
      </c>
      <c r="BQ18" s="175">
        <f t="shared" si="40"/>
        <v>0</v>
      </c>
      <c r="BR18" s="176">
        <f t="shared" si="40"/>
        <v>0</v>
      </c>
      <c r="BS18" s="174">
        <f t="shared" ref="BS18:ED18" si="41">COUNTIF(BS19:BS49,"DE")+COUNTIF(BS19:BS49,"ÉJ")+COUNTIF(BS19:BS49,"N")+COUNTIF(BS19:BS49,"É")+COUNTIF(BS19:BS49,"DU")+COUNTIF(BS19:BS49,"&gt;0")</f>
        <v>17</v>
      </c>
      <c r="BT18" s="175">
        <f t="shared" si="41"/>
        <v>15</v>
      </c>
      <c r="BU18" s="456">
        <f t="shared" si="41"/>
        <v>0</v>
      </c>
      <c r="BV18" s="175">
        <f t="shared" si="41"/>
        <v>0</v>
      </c>
      <c r="BW18" s="175">
        <f t="shared" si="41"/>
        <v>0</v>
      </c>
      <c r="BX18" s="175">
        <f t="shared" si="41"/>
        <v>0</v>
      </c>
      <c r="BY18" s="176">
        <f t="shared" si="41"/>
        <v>0</v>
      </c>
      <c r="BZ18" s="174">
        <f t="shared" si="41"/>
        <v>0</v>
      </c>
      <c r="CA18" s="175">
        <f t="shared" si="41"/>
        <v>17</v>
      </c>
      <c r="CB18" s="175">
        <f t="shared" si="41"/>
        <v>15</v>
      </c>
      <c r="CC18" s="175">
        <f t="shared" si="41"/>
        <v>16</v>
      </c>
      <c r="CD18" s="175">
        <f t="shared" si="41"/>
        <v>0</v>
      </c>
      <c r="CE18" s="175">
        <f t="shared" si="41"/>
        <v>0</v>
      </c>
      <c r="CF18" s="176">
        <f t="shared" si="41"/>
        <v>0</v>
      </c>
      <c r="CG18" s="174">
        <f t="shared" si="41"/>
        <v>0</v>
      </c>
      <c r="CH18" s="175">
        <f t="shared" si="41"/>
        <v>17</v>
      </c>
      <c r="CI18" s="175">
        <f t="shared" si="41"/>
        <v>0</v>
      </c>
      <c r="CJ18" s="175">
        <f t="shared" si="41"/>
        <v>17</v>
      </c>
      <c r="CK18" s="456">
        <f t="shared" si="41"/>
        <v>0</v>
      </c>
      <c r="CL18" s="175">
        <f t="shared" si="41"/>
        <v>0</v>
      </c>
      <c r="CM18" s="176">
        <f t="shared" si="41"/>
        <v>0</v>
      </c>
      <c r="CN18" s="174">
        <f t="shared" si="41"/>
        <v>16</v>
      </c>
      <c r="CO18" s="175">
        <f t="shared" si="41"/>
        <v>16</v>
      </c>
      <c r="CP18" s="175">
        <f t="shared" si="41"/>
        <v>16</v>
      </c>
      <c r="CQ18" s="175">
        <f t="shared" si="41"/>
        <v>16</v>
      </c>
      <c r="CR18" s="175">
        <f t="shared" si="41"/>
        <v>4</v>
      </c>
      <c r="CS18" s="450">
        <f t="shared" si="41"/>
        <v>0</v>
      </c>
      <c r="CT18" s="452">
        <f t="shared" si="41"/>
        <v>0</v>
      </c>
      <c r="CU18" s="174">
        <f t="shared" si="41"/>
        <v>0</v>
      </c>
      <c r="CV18" s="175">
        <f t="shared" si="41"/>
        <v>16</v>
      </c>
      <c r="CW18" s="456">
        <f t="shared" si="41"/>
        <v>17</v>
      </c>
      <c r="CX18" s="175">
        <f t="shared" si="41"/>
        <v>17</v>
      </c>
      <c r="CY18" s="175"/>
      <c r="CZ18" s="175">
        <f t="shared" si="41"/>
        <v>0</v>
      </c>
      <c r="DA18" s="176">
        <f t="shared" si="41"/>
        <v>0</v>
      </c>
      <c r="DB18" s="174">
        <f t="shared" si="41"/>
        <v>17</v>
      </c>
      <c r="DC18" s="175">
        <f t="shared" si="41"/>
        <v>17</v>
      </c>
      <c r="DD18" s="175">
        <f t="shared" si="41"/>
        <v>17</v>
      </c>
      <c r="DE18" s="175">
        <f t="shared" si="41"/>
        <v>16</v>
      </c>
      <c r="DF18" s="175">
        <f t="shared" si="41"/>
        <v>0</v>
      </c>
      <c r="DG18" s="175">
        <f t="shared" si="41"/>
        <v>0</v>
      </c>
      <c r="DH18" s="176">
        <f t="shared" si="41"/>
        <v>0</v>
      </c>
      <c r="DI18" s="177">
        <f t="shared" si="41"/>
        <v>0</v>
      </c>
      <c r="DJ18" s="175">
        <f t="shared" si="41"/>
        <v>17</v>
      </c>
      <c r="DK18" s="175">
        <f t="shared" si="41"/>
        <v>17</v>
      </c>
      <c r="DL18" s="175">
        <f t="shared" si="41"/>
        <v>17</v>
      </c>
      <c r="DM18" s="175">
        <f t="shared" si="41"/>
        <v>0</v>
      </c>
      <c r="DN18" s="175">
        <f t="shared" si="41"/>
        <v>0</v>
      </c>
      <c r="DO18" s="176">
        <f t="shared" si="41"/>
        <v>0</v>
      </c>
      <c r="DP18" s="174">
        <f t="shared" si="41"/>
        <v>16</v>
      </c>
      <c r="DQ18" s="175">
        <f t="shared" si="41"/>
        <v>17</v>
      </c>
      <c r="DR18" s="175">
        <f t="shared" si="41"/>
        <v>17</v>
      </c>
      <c r="DS18" s="175">
        <f t="shared" si="41"/>
        <v>17</v>
      </c>
      <c r="DT18" s="175">
        <f t="shared" si="41"/>
        <v>0</v>
      </c>
      <c r="DU18" s="175">
        <f t="shared" si="41"/>
        <v>0</v>
      </c>
      <c r="DV18" s="176">
        <f t="shared" si="41"/>
        <v>0</v>
      </c>
      <c r="DW18" s="760">
        <f t="shared" si="41"/>
        <v>17</v>
      </c>
      <c r="DX18" s="179">
        <f t="shared" si="41"/>
        <v>0</v>
      </c>
      <c r="DY18" s="173">
        <f t="shared" si="41"/>
        <v>0</v>
      </c>
      <c r="DZ18" s="173">
        <f t="shared" si="41"/>
        <v>0</v>
      </c>
      <c r="EA18" s="173">
        <f t="shared" si="41"/>
        <v>0</v>
      </c>
      <c r="EB18" s="173">
        <f t="shared" si="41"/>
        <v>0</v>
      </c>
      <c r="EC18" s="172">
        <f t="shared" si="41"/>
        <v>0</v>
      </c>
      <c r="ED18" s="171">
        <f t="shared" si="41"/>
        <v>0</v>
      </c>
      <c r="EE18" s="173">
        <f t="shared" ref="EE18:GP18" si="42">COUNTIF(EE19:EE49,"DE")+COUNTIF(EE19:EE49,"ÉJ")+COUNTIF(EE19:EE49,"N")+COUNTIF(EE19:EE49,"É")+COUNTIF(EE19:EE49,"DU")+COUNTIF(EE19:EE49,"&gt;0")</f>
        <v>0</v>
      </c>
      <c r="EF18" s="173">
        <f t="shared" si="42"/>
        <v>0</v>
      </c>
      <c r="EG18" s="173">
        <f t="shared" si="42"/>
        <v>0</v>
      </c>
      <c r="EH18" s="173">
        <f t="shared" si="42"/>
        <v>0</v>
      </c>
      <c r="EI18" s="173">
        <f t="shared" si="42"/>
        <v>0</v>
      </c>
      <c r="EJ18" s="172">
        <f t="shared" si="42"/>
        <v>0</v>
      </c>
      <c r="EK18" s="171">
        <f t="shared" si="42"/>
        <v>0</v>
      </c>
      <c r="EL18" s="173">
        <f t="shared" si="42"/>
        <v>0</v>
      </c>
      <c r="EM18" s="173">
        <f t="shared" si="42"/>
        <v>0</v>
      </c>
      <c r="EN18" s="173">
        <f t="shared" si="42"/>
        <v>0</v>
      </c>
      <c r="EO18" s="173">
        <f t="shared" si="42"/>
        <v>0</v>
      </c>
      <c r="EP18" s="173">
        <f t="shared" si="42"/>
        <v>0</v>
      </c>
      <c r="EQ18" s="172">
        <f t="shared" si="42"/>
        <v>0</v>
      </c>
      <c r="ER18" s="171">
        <f t="shared" si="42"/>
        <v>0</v>
      </c>
      <c r="ES18" s="173">
        <f t="shared" si="42"/>
        <v>0</v>
      </c>
      <c r="ET18" s="173">
        <f t="shared" si="42"/>
        <v>0</v>
      </c>
      <c r="EU18" s="173">
        <f t="shared" si="42"/>
        <v>0</v>
      </c>
      <c r="EV18" s="173">
        <f t="shared" si="42"/>
        <v>0</v>
      </c>
      <c r="EW18" s="173">
        <f t="shared" si="42"/>
        <v>0</v>
      </c>
      <c r="EX18" s="172">
        <f t="shared" si="42"/>
        <v>0</v>
      </c>
      <c r="EY18" s="171">
        <f t="shared" si="42"/>
        <v>0</v>
      </c>
      <c r="EZ18" s="173">
        <f t="shared" si="42"/>
        <v>0</v>
      </c>
      <c r="FA18" s="173">
        <f t="shared" si="42"/>
        <v>0</v>
      </c>
      <c r="FB18" s="586">
        <f t="shared" si="42"/>
        <v>0</v>
      </c>
      <c r="FC18" s="600">
        <f t="shared" si="42"/>
        <v>0</v>
      </c>
      <c r="FD18" s="173">
        <f t="shared" si="42"/>
        <v>0</v>
      </c>
      <c r="FE18" s="172">
        <f t="shared" si="42"/>
        <v>0</v>
      </c>
      <c r="FF18" s="179">
        <f t="shared" si="42"/>
        <v>0</v>
      </c>
      <c r="FG18" s="173">
        <f t="shared" si="42"/>
        <v>0</v>
      </c>
      <c r="FH18" s="173">
        <f t="shared" si="42"/>
        <v>0</v>
      </c>
      <c r="FI18" s="173">
        <f t="shared" si="42"/>
        <v>0</v>
      </c>
      <c r="FJ18" s="173">
        <f t="shared" si="42"/>
        <v>0</v>
      </c>
      <c r="FK18" s="173">
        <f t="shared" si="42"/>
        <v>0</v>
      </c>
      <c r="FL18" s="172">
        <f t="shared" si="42"/>
        <v>0</v>
      </c>
      <c r="FM18" s="171">
        <f t="shared" si="42"/>
        <v>0</v>
      </c>
      <c r="FN18" s="173">
        <f t="shared" si="42"/>
        <v>0</v>
      </c>
      <c r="FO18" s="173">
        <f t="shared" si="42"/>
        <v>0</v>
      </c>
      <c r="FP18" s="173">
        <f t="shared" si="42"/>
        <v>0</v>
      </c>
      <c r="FQ18" s="173">
        <f t="shared" si="42"/>
        <v>0</v>
      </c>
      <c r="FR18" s="173">
        <f t="shared" si="42"/>
        <v>0</v>
      </c>
      <c r="FS18" s="172">
        <f t="shared" si="42"/>
        <v>0</v>
      </c>
      <c r="FT18" s="171">
        <f t="shared" si="42"/>
        <v>0</v>
      </c>
      <c r="FU18" s="173">
        <f t="shared" si="42"/>
        <v>0</v>
      </c>
      <c r="FV18" s="173">
        <f t="shared" si="42"/>
        <v>0</v>
      </c>
      <c r="FW18" s="173">
        <f t="shared" si="42"/>
        <v>0</v>
      </c>
      <c r="FX18" s="173">
        <f t="shared" si="42"/>
        <v>0</v>
      </c>
      <c r="FY18" s="173">
        <f t="shared" si="42"/>
        <v>0</v>
      </c>
      <c r="FZ18" s="172">
        <f t="shared" si="42"/>
        <v>0</v>
      </c>
      <c r="GA18" s="171">
        <f t="shared" si="42"/>
        <v>0</v>
      </c>
      <c r="GB18" s="173">
        <f t="shared" si="42"/>
        <v>0</v>
      </c>
      <c r="GC18" s="173">
        <f t="shared" si="42"/>
        <v>0</v>
      </c>
      <c r="GD18" s="173">
        <f t="shared" si="42"/>
        <v>0</v>
      </c>
      <c r="GE18" s="173">
        <f t="shared" si="42"/>
        <v>0</v>
      </c>
      <c r="GF18" s="586">
        <f t="shared" si="42"/>
        <v>0</v>
      </c>
      <c r="GG18" s="769">
        <f t="shared" si="42"/>
        <v>0</v>
      </c>
      <c r="GH18" s="171">
        <f t="shared" si="42"/>
        <v>0</v>
      </c>
      <c r="GI18" s="173">
        <f t="shared" si="42"/>
        <v>0</v>
      </c>
      <c r="GJ18" s="173">
        <f t="shared" si="42"/>
        <v>0</v>
      </c>
      <c r="GK18" s="173">
        <f t="shared" si="42"/>
        <v>0</v>
      </c>
      <c r="GL18" s="173">
        <f t="shared" si="42"/>
        <v>0</v>
      </c>
      <c r="GM18" s="173">
        <f t="shared" si="42"/>
        <v>0</v>
      </c>
      <c r="GN18" s="172">
        <f t="shared" si="42"/>
        <v>0</v>
      </c>
      <c r="GO18" s="171">
        <f t="shared" si="42"/>
        <v>0</v>
      </c>
      <c r="GP18" s="173">
        <f t="shared" si="42"/>
        <v>0</v>
      </c>
      <c r="GQ18" s="173">
        <f t="shared" ref="GQ18:JB18" si="43">COUNTIF(GQ19:GQ49,"DE")+COUNTIF(GQ19:GQ49,"ÉJ")+COUNTIF(GQ19:GQ49,"N")+COUNTIF(GQ19:GQ49,"É")+COUNTIF(GQ19:GQ49,"DU")+COUNTIF(GQ19:GQ49,"&gt;0")</f>
        <v>0</v>
      </c>
      <c r="GR18" s="173">
        <f t="shared" si="43"/>
        <v>0</v>
      </c>
      <c r="GS18" s="173">
        <f t="shared" si="43"/>
        <v>0</v>
      </c>
      <c r="GT18" s="173">
        <f t="shared" si="43"/>
        <v>0</v>
      </c>
      <c r="GU18" s="172">
        <f t="shared" si="43"/>
        <v>0</v>
      </c>
      <c r="GV18" s="171">
        <f t="shared" si="43"/>
        <v>0</v>
      </c>
      <c r="GW18" s="173">
        <f t="shared" si="43"/>
        <v>0</v>
      </c>
      <c r="GX18" s="173">
        <f t="shared" si="43"/>
        <v>0</v>
      </c>
      <c r="GY18" s="173">
        <f t="shared" si="43"/>
        <v>0</v>
      </c>
      <c r="GZ18" s="173">
        <f t="shared" si="43"/>
        <v>0</v>
      </c>
      <c r="HA18" s="173">
        <f t="shared" si="43"/>
        <v>0</v>
      </c>
      <c r="HB18" s="172">
        <f t="shared" si="43"/>
        <v>0</v>
      </c>
      <c r="HC18" s="179">
        <f t="shared" si="43"/>
        <v>0</v>
      </c>
      <c r="HD18" s="173">
        <f t="shared" si="43"/>
        <v>0</v>
      </c>
      <c r="HE18" s="173">
        <f t="shared" si="43"/>
        <v>0</v>
      </c>
      <c r="HF18" s="173">
        <f t="shared" si="43"/>
        <v>0</v>
      </c>
      <c r="HG18" s="173">
        <f t="shared" si="43"/>
        <v>0</v>
      </c>
      <c r="HH18" s="173">
        <f t="shared" si="43"/>
        <v>0</v>
      </c>
      <c r="HI18" s="172">
        <f t="shared" si="43"/>
        <v>0</v>
      </c>
      <c r="HJ18" s="171">
        <f t="shared" si="43"/>
        <v>0</v>
      </c>
      <c r="HK18" s="586">
        <f t="shared" si="43"/>
        <v>0</v>
      </c>
      <c r="HL18" s="600">
        <f t="shared" si="43"/>
        <v>0</v>
      </c>
      <c r="HM18" s="173">
        <f t="shared" si="43"/>
        <v>0</v>
      </c>
      <c r="HN18" s="173">
        <f t="shared" si="43"/>
        <v>0</v>
      </c>
      <c r="HO18" s="173">
        <f t="shared" si="43"/>
        <v>0</v>
      </c>
      <c r="HP18" s="172">
        <f t="shared" si="43"/>
        <v>0</v>
      </c>
      <c r="HQ18" s="171">
        <f t="shared" si="43"/>
        <v>0</v>
      </c>
      <c r="HR18" s="173">
        <f t="shared" si="43"/>
        <v>0</v>
      </c>
      <c r="HS18" s="173">
        <f t="shared" si="43"/>
        <v>0</v>
      </c>
      <c r="HT18" s="173">
        <f t="shared" si="43"/>
        <v>0</v>
      </c>
      <c r="HU18" s="173">
        <f t="shared" si="43"/>
        <v>0</v>
      </c>
      <c r="HV18" s="173">
        <f t="shared" si="43"/>
        <v>0</v>
      </c>
      <c r="HW18" s="172">
        <f t="shared" si="43"/>
        <v>0</v>
      </c>
      <c r="HX18" s="171">
        <f t="shared" si="43"/>
        <v>0</v>
      </c>
      <c r="HY18" s="173">
        <f t="shared" si="43"/>
        <v>0</v>
      </c>
      <c r="HZ18" s="173">
        <f t="shared" si="43"/>
        <v>0</v>
      </c>
      <c r="IA18" s="173">
        <f t="shared" si="43"/>
        <v>0</v>
      </c>
      <c r="IB18" s="173">
        <f t="shared" si="43"/>
        <v>0</v>
      </c>
      <c r="IC18" s="173">
        <f t="shared" si="43"/>
        <v>0</v>
      </c>
      <c r="ID18" s="172">
        <f t="shared" si="43"/>
        <v>0</v>
      </c>
      <c r="IE18" s="171">
        <f t="shared" si="43"/>
        <v>0</v>
      </c>
      <c r="IF18" s="173">
        <f t="shared" si="43"/>
        <v>0</v>
      </c>
      <c r="IG18" s="173">
        <f t="shared" si="43"/>
        <v>0</v>
      </c>
      <c r="IH18" s="173">
        <f t="shared" si="43"/>
        <v>0</v>
      </c>
      <c r="II18" s="173">
        <f t="shared" si="43"/>
        <v>0</v>
      </c>
      <c r="IJ18" s="173">
        <f t="shared" si="43"/>
        <v>0</v>
      </c>
      <c r="IK18" s="172">
        <f t="shared" si="43"/>
        <v>0</v>
      </c>
      <c r="IL18" s="171">
        <f t="shared" si="43"/>
        <v>0</v>
      </c>
      <c r="IM18" s="173">
        <f t="shared" si="43"/>
        <v>0</v>
      </c>
      <c r="IN18" s="173">
        <f t="shared" si="43"/>
        <v>0</v>
      </c>
      <c r="IO18" s="173">
        <f t="shared" si="43"/>
        <v>0</v>
      </c>
      <c r="IP18" s="586">
        <f t="shared" si="43"/>
        <v>0</v>
      </c>
      <c r="IQ18" s="600">
        <f t="shared" si="43"/>
        <v>0</v>
      </c>
      <c r="IR18" s="172">
        <f t="shared" si="43"/>
        <v>0</v>
      </c>
      <c r="IS18" s="171">
        <f t="shared" si="43"/>
        <v>0</v>
      </c>
      <c r="IT18" s="173">
        <f t="shared" si="43"/>
        <v>0</v>
      </c>
      <c r="IU18" s="173">
        <f t="shared" si="43"/>
        <v>0</v>
      </c>
      <c r="IV18" s="173">
        <f t="shared" si="43"/>
        <v>0</v>
      </c>
      <c r="IW18" s="173">
        <f t="shared" si="43"/>
        <v>0</v>
      </c>
      <c r="IX18" s="173">
        <f t="shared" si="43"/>
        <v>0</v>
      </c>
      <c r="IY18" s="172">
        <f t="shared" si="43"/>
        <v>0</v>
      </c>
      <c r="IZ18" s="177">
        <f t="shared" si="43"/>
        <v>0</v>
      </c>
      <c r="JA18" s="175">
        <f t="shared" si="43"/>
        <v>0</v>
      </c>
      <c r="JB18" s="175">
        <f t="shared" si="43"/>
        <v>0</v>
      </c>
      <c r="JC18" s="175">
        <f t="shared" ref="JC18:LN18" si="44">COUNTIF(JC19:JC49,"DE")+COUNTIF(JC19:JC49,"ÉJ")+COUNTIF(JC19:JC49,"N")+COUNTIF(JC19:JC49,"É")+COUNTIF(JC19:JC49,"DU")+COUNTIF(JC19:JC49,"&gt;0")</f>
        <v>0</v>
      </c>
      <c r="JD18" s="175">
        <f t="shared" si="44"/>
        <v>0</v>
      </c>
      <c r="JE18" s="175">
        <f t="shared" si="44"/>
        <v>0</v>
      </c>
      <c r="JF18" s="176">
        <f t="shared" si="44"/>
        <v>0</v>
      </c>
      <c r="JG18" s="174">
        <f t="shared" si="44"/>
        <v>0</v>
      </c>
      <c r="JH18" s="175">
        <f t="shared" si="44"/>
        <v>0</v>
      </c>
      <c r="JI18" s="175">
        <f t="shared" si="44"/>
        <v>0</v>
      </c>
      <c r="JJ18" s="175">
        <f t="shared" si="44"/>
        <v>0</v>
      </c>
      <c r="JK18" s="175">
        <f t="shared" si="44"/>
        <v>0</v>
      </c>
      <c r="JL18" s="175">
        <f t="shared" si="44"/>
        <v>0</v>
      </c>
      <c r="JM18" s="176">
        <f t="shared" si="44"/>
        <v>0</v>
      </c>
      <c r="JN18" s="174">
        <f t="shared" si="44"/>
        <v>0</v>
      </c>
      <c r="JO18" s="175">
        <f t="shared" si="44"/>
        <v>0</v>
      </c>
      <c r="JP18" s="175">
        <f t="shared" si="44"/>
        <v>0</v>
      </c>
      <c r="JQ18" s="175">
        <f t="shared" si="44"/>
        <v>0</v>
      </c>
      <c r="JR18" s="175">
        <f t="shared" si="44"/>
        <v>0</v>
      </c>
      <c r="JS18" s="175">
        <f t="shared" si="44"/>
        <v>0</v>
      </c>
      <c r="JT18" s="176">
        <f t="shared" si="44"/>
        <v>0</v>
      </c>
      <c r="JU18" s="177">
        <f t="shared" si="44"/>
        <v>0</v>
      </c>
      <c r="JV18" s="175">
        <f t="shared" si="44"/>
        <v>0</v>
      </c>
      <c r="JW18" s="175">
        <f t="shared" si="44"/>
        <v>0</v>
      </c>
      <c r="JX18" s="175">
        <f t="shared" si="44"/>
        <v>0</v>
      </c>
      <c r="JY18" s="175">
        <f t="shared" si="44"/>
        <v>0</v>
      </c>
      <c r="JZ18" s="175">
        <f t="shared" si="44"/>
        <v>0</v>
      </c>
      <c r="KA18" s="176">
        <f t="shared" si="44"/>
        <v>0</v>
      </c>
      <c r="KB18" s="174">
        <f t="shared" si="44"/>
        <v>0</v>
      </c>
      <c r="KC18" s="175">
        <f t="shared" si="44"/>
        <v>0</v>
      </c>
      <c r="KD18" s="175">
        <f t="shared" si="44"/>
        <v>0</v>
      </c>
      <c r="KE18" s="175">
        <f t="shared" si="44"/>
        <v>0</v>
      </c>
      <c r="KF18" s="175">
        <f t="shared" si="44"/>
        <v>0</v>
      </c>
      <c r="KG18" s="175">
        <f t="shared" si="44"/>
        <v>0</v>
      </c>
      <c r="KH18" s="176">
        <f t="shared" si="44"/>
        <v>0</v>
      </c>
      <c r="KI18" s="174">
        <f t="shared" si="44"/>
        <v>0</v>
      </c>
      <c r="KJ18" s="175">
        <f t="shared" si="44"/>
        <v>0</v>
      </c>
      <c r="KK18" s="175">
        <f t="shared" si="44"/>
        <v>0</v>
      </c>
      <c r="KL18" s="175">
        <f t="shared" si="44"/>
        <v>0</v>
      </c>
      <c r="KM18" s="175">
        <f t="shared" si="44"/>
        <v>0</v>
      </c>
      <c r="KN18" s="175">
        <f t="shared" si="44"/>
        <v>0</v>
      </c>
      <c r="KO18" s="176">
        <f t="shared" si="44"/>
        <v>0</v>
      </c>
      <c r="KP18" s="177">
        <f t="shared" si="44"/>
        <v>0</v>
      </c>
      <c r="KQ18" s="175">
        <f t="shared" si="44"/>
        <v>0</v>
      </c>
      <c r="KR18" s="175">
        <f t="shared" si="44"/>
        <v>0</v>
      </c>
      <c r="KS18" s="175">
        <f t="shared" si="44"/>
        <v>0</v>
      </c>
      <c r="KT18" s="175">
        <f t="shared" si="44"/>
        <v>0</v>
      </c>
      <c r="KU18" s="175">
        <f t="shared" si="44"/>
        <v>0</v>
      </c>
      <c r="KV18" s="176">
        <f t="shared" si="44"/>
        <v>0</v>
      </c>
      <c r="KW18" s="174">
        <f t="shared" si="44"/>
        <v>0</v>
      </c>
      <c r="KX18" s="175">
        <f t="shared" si="44"/>
        <v>0</v>
      </c>
      <c r="KY18" s="175">
        <f t="shared" si="44"/>
        <v>0</v>
      </c>
      <c r="KZ18" s="175">
        <f t="shared" si="44"/>
        <v>0</v>
      </c>
      <c r="LA18" s="175">
        <f t="shared" si="44"/>
        <v>0</v>
      </c>
      <c r="LB18" s="175">
        <f t="shared" si="44"/>
        <v>0</v>
      </c>
      <c r="LC18" s="176">
        <f t="shared" si="44"/>
        <v>0</v>
      </c>
      <c r="LD18" s="171">
        <f t="shared" si="44"/>
        <v>0</v>
      </c>
      <c r="LE18" s="173">
        <f t="shared" si="44"/>
        <v>0</v>
      </c>
      <c r="LF18" s="173">
        <f t="shared" si="44"/>
        <v>0</v>
      </c>
      <c r="LG18" s="173">
        <f t="shared" si="44"/>
        <v>0</v>
      </c>
      <c r="LH18" s="173">
        <f t="shared" si="44"/>
        <v>0</v>
      </c>
      <c r="LI18" s="173">
        <f t="shared" si="44"/>
        <v>0</v>
      </c>
      <c r="LJ18" s="172">
        <f t="shared" si="44"/>
        <v>0</v>
      </c>
      <c r="LK18" s="171">
        <f t="shared" si="44"/>
        <v>0</v>
      </c>
      <c r="LL18" s="173">
        <f t="shared" si="44"/>
        <v>0</v>
      </c>
      <c r="LM18" s="173">
        <f t="shared" si="44"/>
        <v>0</v>
      </c>
      <c r="LN18" s="173">
        <f t="shared" si="44"/>
        <v>0</v>
      </c>
      <c r="LO18" s="173">
        <f t="shared" ref="LO18:NG18" si="45">COUNTIF(LO19:LO49,"DE")+COUNTIF(LO19:LO49,"ÉJ")+COUNTIF(LO19:LO49,"N")+COUNTIF(LO19:LO49,"É")+COUNTIF(LO19:LO49,"DU")+COUNTIF(LO19:LO49,"&gt;0")</f>
        <v>0</v>
      </c>
      <c r="LP18" s="173">
        <f t="shared" si="45"/>
        <v>0</v>
      </c>
      <c r="LQ18" s="172">
        <f t="shared" si="45"/>
        <v>0</v>
      </c>
      <c r="LR18" s="179">
        <f t="shared" si="45"/>
        <v>0</v>
      </c>
      <c r="LS18" s="173">
        <f t="shared" si="45"/>
        <v>0</v>
      </c>
      <c r="LT18" s="173">
        <f t="shared" si="45"/>
        <v>0</v>
      </c>
      <c r="LU18" s="173">
        <f t="shared" si="45"/>
        <v>0</v>
      </c>
      <c r="LV18" s="173">
        <f t="shared" si="45"/>
        <v>0</v>
      </c>
      <c r="LW18" s="173">
        <f t="shared" si="45"/>
        <v>0</v>
      </c>
      <c r="LX18" s="172">
        <f t="shared" si="45"/>
        <v>0</v>
      </c>
      <c r="LY18" s="171">
        <f t="shared" si="45"/>
        <v>0</v>
      </c>
      <c r="LZ18" s="173">
        <f t="shared" si="45"/>
        <v>0</v>
      </c>
      <c r="MA18" s="173">
        <f t="shared" si="45"/>
        <v>0</v>
      </c>
      <c r="MB18" s="173">
        <f t="shared" si="45"/>
        <v>0</v>
      </c>
      <c r="MC18" s="173">
        <f t="shared" si="45"/>
        <v>0</v>
      </c>
      <c r="MD18" s="173">
        <f t="shared" si="45"/>
        <v>0</v>
      </c>
      <c r="ME18" s="172">
        <f t="shared" si="45"/>
        <v>0</v>
      </c>
      <c r="MF18" s="171">
        <f t="shared" si="45"/>
        <v>0</v>
      </c>
      <c r="MG18" s="173">
        <f t="shared" si="45"/>
        <v>0</v>
      </c>
      <c r="MH18" s="173">
        <f t="shared" si="45"/>
        <v>0</v>
      </c>
      <c r="MI18" s="173">
        <f t="shared" si="45"/>
        <v>0</v>
      </c>
      <c r="MJ18" s="173">
        <f t="shared" si="45"/>
        <v>0</v>
      </c>
      <c r="MK18" s="173">
        <f t="shared" si="45"/>
        <v>0</v>
      </c>
      <c r="ML18" s="172">
        <f t="shared" si="45"/>
        <v>0</v>
      </c>
      <c r="MM18" s="171">
        <f t="shared" si="45"/>
        <v>0</v>
      </c>
      <c r="MN18" s="173">
        <f t="shared" si="45"/>
        <v>0</v>
      </c>
      <c r="MO18" s="173">
        <f t="shared" si="45"/>
        <v>0</v>
      </c>
      <c r="MP18" s="173">
        <f t="shared" si="45"/>
        <v>0</v>
      </c>
      <c r="MQ18" s="173">
        <f t="shared" si="45"/>
        <v>0</v>
      </c>
      <c r="MR18" s="173">
        <f t="shared" si="45"/>
        <v>0</v>
      </c>
      <c r="MS18" s="172">
        <f t="shared" si="45"/>
        <v>0</v>
      </c>
      <c r="MT18" s="171">
        <f t="shared" si="45"/>
        <v>0</v>
      </c>
      <c r="MU18" s="173">
        <f t="shared" si="45"/>
        <v>0</v>
      </c>
      <c r="MV18" s="173">
        <f t="shared" si="45"/>
        <v>0</v>
      </c>
      <c r="MW18" s="173">
        <f t="shared" si="45"/>
        <v>0</v>
      </c>
      <c r="MX18" s="173">
        <f t="shared" si="45"/>
        <v>0</v>
      </c>
      <c r="MY18" s="173">
        <f t="shared" si="45"/>
        <v>0</v>
      </c>
      <c r="MZ18" s="172">
        <f t="shared" si="45"/>
        <v>0</v>
      </c>
      <c r="NA18" s="171">
        <f t="shared" si="45"/>
        <v>0</v>
      </c>
      <c r="NB18" s="173">
        <f t="shared" si="45"/>
        <v>0</v>
      </c>
      <c r="NC18" s="173">
        <f t="shared" si="45"/>
        <v>0</v>
      </c>
      <c r="ND18" s="173">
        <f t="shared" si="45"/>
        <v>0</v>
      </c>
      <c r="NE18" s="173">
        <f t="shared" si="45"/>
        <v>0</v>
      </c>
      <c r="NF18" s="173">
        <f t="shared" si="45"/>
        <v>0</v>
      </c>
      <c r="NG18" s="172">
        <f t="shared" si="45"/>
        <v>0</v>
      </c>
      <c r="NH18" s="171">
        <f t="shared" ref="NH18:NN18" si="46">COUNTIF(NH19:NH49,"DE")+COUNTIF(NH19:NH49,"ÉJ")+COUNTIF(NH19:NH49,"N")+COUNTIF(NH19:NH49,"É")+COUNTIF(NH19:NH49,"DU")+COUNTIF(NH19:NH49,"&gt;0")</f>
        <v>0</v>
      </c>
      <c r="NI18" s="173">
        <f t="shared" si="46"/>
        <v>0</v>
      </c>
      <c r="NJ18" s="173">
        <f t="shared" si="46"/>
        <v>0</v>
      </c>
      <c r="NK18" s="173">
        <f t="shared" si="46"/>
        <v>0</v>
      </c>
      <c r="NL18" s="173">
        <f t="shared" si="46"/>
        <v>0</v>
      </c>
      <c r="NM18" s="173">
        <f t="shared" si="46"/>
        <v>0</v>
      </c>
      <c r="NN18" s="172">
        <f t="shared" si="46"/>
        <v>0</v>
      </c>
    </row>
    <row r="19" spans="1:378" ht="12.75" thickTop="1" thickBot="1" x14ac:dyDescent="0.25">
      <c r="A19" s="1152">
        <f>alapadatok!A3</f>
        <v>1</v>
      </c>
      <c r="B19" s="676">
        <f>IF(alapadatok!C3="","",alapadatok!C3)</f>
        <v>228</v>
      </c>
      <c r="C19" s="677" t="str">
        <f>IF(alapadatok!B3="","",alapadatok!B3)</f>
        <v>Erdős István</v>
      </c>
      <c r="D19" s="677" t="str">
        <f>IF(alapadatok!D3="","",alapadatok!D3)</f>
        <v>Coil</v>
      </c>
      <c r="E19" s="947" t="str">
        <f>IF(alapadatok!K3="","",alapadatok!K3)</f>
        <v/>
      </c>
      <c r="F19" s="950" t="str">
        <f t="shared" ref="F19:W19" si="47">IF($C19="","",F$17)</f>
        <v>P</v>
      </c>
      <c r="G19" s="761" t="str">
        <f t="shared" si="47"/>
        <v>P</v>
      </c>
      <c r="H19" s="759" t="str">
        <f t="shared" si="47"/>
        <v>P</v>
      </c>
      <c r="I19" s="454" t="str">
        <f t="shared" si="47"/>
        <v>FÜ</v>
      </c>
      <c r="J19" s="454" t="str">
        <f t="shared" si="47"/>
        <v>SDE</v>
      </c>
      <c r="K19" s="454" t="str">
        <f t="shared" si="47"/>
        <v>SDE</v>
      </c>
      <c r="L19" s="454" t="str">
        <f t="shared" si="47"/>
        <v>SDE</v>
      </c>
      <c r="M19" s="454" t="str">
        <f t="shared" si="47"/>
        <v>P</v>
      </c>
      <c r="N19" s="761" t="str">
        <f t="shared" si="47"/>
        <v>P</v>
      </c>
      <c r="O19" s="759" t="str">
        <f t="shared" si="47"/>
        <v>É</v>
      </c>
      <c r="P19" s="454" t="str">
        <f t="shared" si="47"/>
        <v>É</v>
      </c>
      <c r="Q19" s="454" t="str">
        <f t="shared" si="47"/>
        <v>P</v>
      </c>
      <c r="R19" s="454" t="str">
        <f t="shared" si="47"/>
        <v>P</v>
      </c>
      <c r="S19" s="454" t="str">
        <f t="shared" si="47"/>
        <v>P</v>
      </c>
      <c r="T19" s="454" t="str">
        <f t="shared" si="47"/>
        <v>P</v>
      </c>
      <c r="U19" s="761" t="str">
        <f t="shared" si="47"/>
        <v>P</v>
      </c>
      <c r="V19" s="759" t="str">
        <f t="shared" si="47"/>
        <v>P</v>
      </c>
      <c r="W19" s="454" t="str">
        <f t="shared" si="47"/>
        <v>N</v>
      </c>
      <c r="X19" s="454" t="str">
        <f t="shared" ref="X19:CI34" si="48">IF($C19="","",X$17)</f>
        <v>N</v>
      </c>
      <c r="Y19" s="454" t="str">
        <f t="shared" si="48"/>
        <v>N</v>
      </c>
      <c r="Z19" s="454" t="str">
        <f t="shared" si="48"/>
        <v>N</v>
      </c>
      <c r="AA19" s="454" t="str">
        <f t="shared" si="48"/>
        <v>P</v>
      </c>
      <c r="AB19" s="761" t="str">
        <f t="shared" si="48"/>
        <v>P</v>
      </c>
      <c r="AC19" s="759" t="str">
        <f t="shared" si="48"/>
        <v>É</v>
      </c>
      <c r="AD19" s="454" t="str">
        <f t="shared" si="48"/>
        <v>É</v>
      </c>
      <c r="AE19" s="454" t="str">
        <f t="shared" si="48"/>
        <v>É</v>
      </c>
      <c r="AF19" s="454" t="str">
        <f t="shared" si="48"/>
        <v>P</v>
      </c>
      <c r="AG19" s="454" t="str">
        <f t="shared" si="48"/>
        <v>P</v>
      </c>
      <c r="AH19" s="454" t="str">
        <f t="shared" si="48"/>
        <v>P</v>
      </c>
      <c r="AI19" s="761" t="str">
        <f t="shared" si="48"/>
        <v>P</v>
      </c>
      <c r="AJ19" s="759" t="str">
        <f t="shared" si="48"/>
        <v>N</v>
      </c>
      <c r="AK19" s="454" t="str">
        <f t="shared" si="48"/>
        <v>DE</v>
      </c>
      <c r="AL19" s="454" t="s">
        <v>178</v>
      </c>
      <c r="AM19" s="454" t="str">
        <f t="shared" si="48"/>
        <v>DE</v>
      </c>
      <c r="AN19" s="454" t="str">
        <f t="shared" si="48"/>
        <v>DE</v>
      </c>
      <c r="AO19" s="454" t="str">
        <f t="shared" si="48"/>
        <v>P</v>
      </c>
      <c r="AP19" s="761" t="str">
        <f t="shared" si="48"/>
        <v>P</v>
      </c>
      <c r="AQ19" s="759" t="str">
        <f t="shared" si="48"/>
        <v>DE</v>
      </c>
      <c r="AR19" s="454" t="str">
        <f t="shared" si="48"/>
        <v>DE</v>
      </c>
      <c r="AS19" s="454" t="str">
        <f t="shared" si="48"/>
        <v>DE</v>
      </c>
      <c r="AT19" s="454" t="str">
        <f t="shared" si="48"/>
        <v>DE</v>
      </c>
      <c r="AU19" s="454" t="str">
        <f t="shared" si="48"/>
        <v>DE</v>
      </c>
      <c r="AV19" s="454" t="str">
        <f t="shared" si="48"/>
        <v>P</v>
      </c>
      <c r="AW19" s="761" t="str">
        <f t="shared" si="48"/>
        <v>P</v>
      </c>
      <c r="AX19" s="759" t="str">
        <f t="shared" si="48"/>
        <v>DE</v>
      </c>
      <c r="AY19" s="454" t="s">
        <v>99</v>
      </c>
      <c r="AZ19" s="454" t="s">
        <v>99</v>
      </c>
      <c r="BA19" s="454" t="str">
        <f t="shared" si="48"/>
        <v>N</v>
      </c>
      <c r="BB19" s="454" t="str">
        <f t="shared" si="48"/>
        <v>N</v>
      </c>
      <c r="BC19" s="454" t="str">
        <f t="shared" si="48"/>
        <v>P</v>
      </c>
      <c r="BD19" s="648" t="str">
        <f t="shared" si="48"/>
        <v>P</v>
      </c>
      <c r="BE19" s="1171" t="s">
        <v>385</v>
      </c>
      <c r="BF19" s="950" t="str">
        <f t="shared" si="48"/>
        <v>É</v>
      </c>
      <c r="BG19" s="454" t="str">
        <f t="shared" si="48"/>
        <v>É</v>
      </c>
      <c r="BH19" s="454" t="str">
        <f t="shared" si="48"/>
        <v>É</v>
      </c>
      <c r="BI19" s="454" t="s">
        <v>178</v>
      </c>
      <c r="BJ19" s="454" t="str">
        <f t="shared" si="48"/>
        <v>P</v>
      </c>
      <c r="BK19" s="761" t="str">
        <f t="shared" si="48"/>
        <v>P</v>
      </c>
      <c r="BL19" s="1220" t="str">
        <f t="shared" si="48"/>
        <v>P</v>
      </c>
      <c r="BM19" s="454" t="str">
        <f t="shared" si="48"/>
        <v>N</v>
      </c>
      <c r="BN19" s="454" t="str">
        <f t="shared" si="48"/>
        <v>N</v>
      </c>
      <c r="BO19" s="454" t="str">
        <f t="shared" si="48"/>
        <v>N</v>
      </c>
      <c r="BP19" s="454" t="str">
        <f t="shared" si="48"/>
        <v>N</v>
      </c>
      <c r="BQ19" s="454" t="str">
        <f t="shared" si="48"/>
        <v>P</v>
      </c>
      <c r="BR19" s="761" t="str">
        <f t="shared" si="48"/>
        <v>P</v>
      </c>
      <c r="BS19" s="759" t="str">
        <f t="shared" si="48"/>
        <v>É</v>
      </c>
      <c r="BT19" s="454" t="str">
        <f t="shared" si="48"/>
        <v>ÉJ</v>
      </c>
      <c r="BU19" s="454" t="s">
        <v>178</v>
      </c>
      <c r="BV19" s="454" t="str">
        <f t="shared" si="48"/>
        <v>P</v>
      </c>
      <c r="BW19" s="454" t="str">
        <f t="shared" si="48"/>
        <v>P</v>
      </c>
      <c r="BX19" s="454" t="str">
        <f t="shared" si="48"/>
        <v>P</v>
      </c>
      <c r="BY19" s="761" t="str">
        <f t="shared" si="48"/>
        <v>P</v>
      </c>
      <c r="BZ19" s="759" t="str">
        <f t="shared" si="48"/>
        <v>P</v>
      </c>
      <c r="CA19" s="454" t="str">
        <f t="shared" si="48"/>
        <v>N</v>
      </c>
      <c r="CB19" s="454" t="s">
        <v>383</v>
      </c>
      <c r="CC19" s="454" t="str">
        <f t="shared" si="48"/>
        <v>N</v>
      </c>
      <c r="CD19" s="454" t="str">
        <f t="shared" si="48"/>
        <v>FÜ</v>
      </c>
      <c r="CE19" s="454" t="str">
        <f t="shared" si="48"/>
        <v>P</v>
      </c>
      <c r="CF19" s="761" t="str">
        <f t="shared" si="48"/>
        <v>P</v>
      </c>
      <c r="CG19" s="759" t="str">
        <f t="shared" si="48"/>
        <v>P</v>
      </c>
      <c r="CH19" s="454" t="str">
        <f t="shared" si="48"/>
        <v>É</v>
      </c>
      <c r="CI19" s="454" t="str">
        <f t="shared" si="48"/>
        <v>P</v>
      </c>
      <c r="CJ19" s="454" t="str">
        <f t="shared" ref="CJ19:EU22" si="49">IF($C19="","",CJ$17)</f>
        <v>N</v>
      </c>
      <c r="CK19" s="455" t="s">
        <v>383</v>
      </c>
      <c r="CL19" s="454" t="str">
        <f t="shared" si="49"/>
        <v>P</v>
      </c>
      <c r="CM19" s="761" t="str">
        <f t="shared" si="49"/>
        <v>P</v>
      </c>
      <c r="CN19" s="759" t="str">
        <f t="shared" si="49"/>
        <v>DE</v>
      </c>
      <c r="CO19" s="454" t="str">
        <f t="shared" si="49"/>
        <v>N</v>
      </c>
      <c r="CP19" s="454" t="str">
        <f t="shared" si="49"/>
        <v>N</v>
      </c>
      <c r="CQ19" s="454" t="str">
        <f t="shared" si="49"/>
        <v>DE</v>
      </c>
      <c r="CR19" s="454" t="s">
        <v>385</v>
      </c>
      <c r="CS19" s="454" t="str">
        <f t="shared" si="49"/>
        <v>P</v>
      </c>
      <c r="CT19" s="761" t="str">
        <f t="shared" si="49"/>
        <v>P</v>
      </c>
      <c r="CU19" s="950" t="str">
        <f t="shared" si="49"/>
        <v>FÜ</v>
      </c>
      <c r="CV19" s="454" t="str">
        <f t="shared" si="49"/>
        <v>É</v>
      </c>
      <c r="CW19" s="454" t="str">
        <f t="shared" si="49"/>
        <v>É</v>
      </c>
      <c r="CX19" s="454" t="str">
        <f t="shared" si="49"/>
        <v>É</v>
      </c>
      <c r="CY19" s="454" t="str">
        <f t="shared" si="49"/>
        <v>P</v>
      </c>
      <c r="CZ19" s="454" t="str">
        <f t="shared" si="49"/>
        <v>P</v>
      </c>
      <c r="DA19" s="761" t="str">
        <f t="shared" si="49"/>
        <v>P</v>
      </c>
      <c r="DB19" s="759" t="str">
        <f t="shared" si="49"/>
        <v>N</v>
      </c>
      <c r="DC19" s="454" t="str">
        <f t="shared" si="49"/>
        <v>N</v>
      </c>
      <c r="DD19" s="454" t="str">
        <f t="shared" si="49"/>
        <v>N</v>
      </c>
      <c r="DE19" s="454" t="str">
        <f t="shared" si="49"/>
        <v>N</v>
      </c>
      <c r="DF19" s="454" t="str">
        <f t="shared" si="49"/>
        <v>P</v>
      </c>
      <c r="DG19" s="454" t="str">
        <f t="shared" si="49"/>
        <v>P</v>
      </c>
      <c r="DH19" s="761" t="str">
        <f t="shared" si="49"/>
        <v>P</v>
      </c>
      <c r="DI19" s="759" t="str">
        <f t="shared" si="49"/>
        <v>P</v>
      </c>
      <c r="DJ19" s="454" t="str">
        <f t="shared" si="49"/>
        <v>É</v>
      </c>
      <c r="DK19" s="454" t="str">
        <f t="shared" si="49"/>
        <v>É</v>
      </c>
      <c r="DL19" s="454" t="str">
        <f t="shared" si="49"/>
        <v>É</v>
      </c>
      <c r="DM19" s="454" t="str">
        <f t="shared" si="49"/>
        <v>P</v>
      </c>
      <c r="DN19" s="454" t="str">
        <f t="shared" si="49"/>
        <v>P</v>
      </c>
      <c r="DO19" s="761" t="str">
        <f t="shared" si="49"/>
        <v>P</v>
      </c>
      <c r="DP19" s="759" t="str">
        <f t="shared" si="49"/>
        <v>DE</v>
      </c>
      <c r="DQ19" s="454" t="str">
        <f t="shared" si="49"/>
        <v>N</v>
      </c>
      <c r="DR19" s="454" t="str">
        <f t="shared" si="49"/>
        <v>N</v>
      </c>
      <c r="DS19" s="454" t="str">
        <f t="shared" si="49"/>
        <v>N</v>
      </c>
      <c r="DT19" s="454" t="str">
        <f t="shared" si="49"/>
        <v>P</v>
      </c>
      <c r="DU19" s="454" t="str">
        <f t="shared" si="49"/>
        <v>P</v>
      </c>
      <c r="DV19" s="761" t="str">
        <f t="shared" si="49"/>
        <v>P</v>
      </c>
      <c r="DW19" s="759" t="str">
        <f t="shared" si="49"/>
        <v>É</v>
      </c>
      <c r="DX19" s="454" t="str">
        <f t="shared" si="49"/>
        <v>P</v>
      </c>
      <c r="DY19" s="454" t="str">
        <f t="shared" si="49"/>
        <v>FÜ</v>
      </c>
      <c r="DZ19" s="454" t="str">
        <f t="shared" si="49"/>
        <v>P</v>
      </c>
      <c r="EA19" s="951" t="str">
        <f t="shared" si="49"/>
        <v>P</v>
      </c>
      <c r="EB19" s="454" t="str">
        <f t="shared" si="49"/>
        <v>P</v>
      </c>
      <c r="EC19" s="648" t="str">
        <f t="shared" si="49"/>
        <v>P</v>
      </c>
      <c r="ED19" s="759" t="str">
        <f t="shared" si="49"/>
        <v>P</v>
      </c>
      <c r="EE19" s="454" t="str">
        <f t="shared" si="49"/>
        <v>P</v>
      </c>
      <c r="EF19" s="454" t="str">
        <f t="shared" si="49"/>
        <v>P</v>
      </c>
      <c r="EG19" s="454" t="str">
        <f t="shared" si="49"/>
        <v>P</v>
      </c>
      <c r="EH19" s="454" t="str">
        <f t="shared" si="49"/>
        <v>P</v>
      </c>
      <c r="EI19" s="454" t="str">
        <f t="shared" si="49"/>
        <v>P</v>
      </c>
      <c r="EJ19" s="761" t="str">
        <f t="shared" si="49"/>
        <v>P</v>
      </c>
      <c r="EK19" s="759" t="str">
        <f t="shared" si="49"/>
        <v>P</v>
      </c>
      <c r="EL19" s="454" t="str">
        <f t="shared" si="49"/>
        <v>P</v>
      </c>
      <c r="EM19" s="454" t="str">
        <f t="shared" si="49"/>
        <v>P</v>
      </c>
      <c r="EN19" s="454" t="str">
        <f t="shared" si="49"/>
        <v>P</v>
      </c>
      <c r="EO19" s="454" t="str">
        <f t="shared" si="49"/>
        <v>P</v>
      </c>
      <c r="EP19" s="454" t="str">
        <f t="shared" si="49"/>
        <v>P</v>
      </c>
      <c r="EQ19" s="761" t="str">
        <f t="shared" si="49"/>
        <v>P</v>
      </c>
      <c r="ER19" s="759" t="str">
        <f t="shared" si="49"/>
        <v>FÜ</v>
      </c>
      <c r="ES19" s="454" t="str">
        <f t="shared" si="49"/>
        <v>P</v>
      </c>
      <c r="ET19" s="454" t="str">
        <f t="shared" si="49"/>
        <v>P</v>
      </c>
      <c r="EU19" s="454" t="str">
        <f t="shared" si="49"/>
        <v>P</v>
      </c>
      <c r="EV19" s="454" t="str">
        <f t="shared" ref="EV19:HG25" si="50">IF($C19="","",EV$17)</f>
        <v>P</v>
      </c>
      <c r="EW19" s="454" t="str">
        <f t="shared" si="50"/>
        <v>P</v>
      </c>
      <c r="EX19" s="761" t="str">
        <f t="shared" si="50"/>
        <v>P</v>
      </c>
      <c r="EY19" s="759" t="str">
        <f t="shared" si="50"/>
        <v>P</v>
      </c>
      <c r="EZ19" s="454" t="str">
        <f t="shared" si="50"/>
        <v>P</v>
      </c>
      <c r="FA19" s="454" t="str">
        <f t="shared" si="50"/>
        <v>P</v>
      </c>
      <c r="FB19" s="454" t="str">
        <f t="shared" si="50"/>
        <v>P</v>
      </c>
      <c r="FC19" s="454" t="str">
        <f t="shared" si="50"/>
        <v>P</v>
      </c>
      <c r="FD19" s="454" t="str">
        <f t="shared" si="50"/>
        <v>P</v>
      </c>
      <c r="FE19" s="761" t="str">
        <f t="shared" si="50"/>
        <v>P</v>
      </c>
      <c r="FF19" s="759" t="str">
        <f t="shared" si="50"/>
        <v>P</v>
      </c>
      <c r="FG19" s="454" t="str">
        <f t="shared" si="50"/>
        <v>P</v>
      </c>
      <c r="FH19" s="454" t="str">
        <f t="shared" si="50"/>
        <v>P</v>
      </c>
      <c r="FI19" s="454" t="str">
        <f t="shared" si="50"/>
        <v>P</v>
      </c>
      <c r="FJ19" s="454" t="str">
        <f t="shared" si="50"/>
        <v>P</v>
      </c>
      <c r="FK19" s="454" t="str">
        <f t="shared" si="50"/>
        <v>P</v>
      </c>
      <c r="FL19" s="761" t="str">
        <f t="shared" si="50"/>
        <v>P</v>
      </c>
      <c r="FM19" s="759" t="str">
        <f t="shared" si="50"/>
        <v>P</v>
      </c>
      <c r="FN19" s="454" t="str">
        <f t="shared" si="50"/>
        <v>P</v>
      </c>
      <c r="FO19" s="454" t="str">
        <f t="shared" si="50"/>
        <v>P</v>
      </c>
      <c r="FP19" s="454" t="str">
        <f t="shared" si="50"/>
        <v>P</v>
      </c>
      <c r="FQ19" s="454" t="str">
        <f t="shared" si="50"/>
        <v>P</v>
      </c>
      <c r="FR19" s="454" t="str">
        <f t="shared" si="50"/>
        <v>P</v>
      </c>
      <c r="FS19" s="761" t="str">
        <f t="shared" si="50"/>
        <v>P</v>
      </c>
      <c r="FT19" s="759" t="str">
        <f t="shared" si="50"/>
        <v>P</v>
      </c>
      <c r="FU19" s="454" t="str">
        <f t="shared" si="50"/>
        <v>P</v>
      </c>
      <c r="FV19" s="454" t="str">
        <f t="shared" si="50"/>
        <v>P</v>
      </c>
      <c r="FW19" s="454" t="str">
        <f t="shared" si="50"/>
        <v>P</v>
      </c>
      <c r="FX19" s="454" t="str">
        <f t="shared" si="50"/>
        <v>P</v>
      </c>
      <c r="FY19" s="454" t="str">
        <f t="shared" si="50"/>
        <v>P</v>
      </c>
      <c r="FZ19" s="761" t="str">
        <f t="shared" si="50"/>
        <v>P</v>
      </c>
      <c r="GA19" s="759" t="str">
        <f t="shared" si="50"/>
        <v>P</v>
      </c>
      <c r="GB19" s="454" t="str">
        <f t="shared" si="50"/>
        <v>P</v>
      </c>
      <c r="GC19" s="454" t="str">
        <f t="shared" si="50"/>
        <v>P</v>
      </c>
      <c r="GD19" s="454" t="str">
        <f t="shared" si="50"/>
        <v>P</v>
      </c>
      <c r="GE19" s="454" t="str">
        <f t="shared" si="50"/>
        <v>P</v>
      </c>
      <c r="GF19" s="761" t="str">
        <f t="shared" si="50"/>
        <v>P</v>
      </c>
      <c r="GG19" s="759" t="str">
        <f t="shared" si="50"/>
        <v>P</v>
      </c>
      <c r="GH19" s="454" t="str">
        <f t="shared" si="50"/>
        <v>P</v>
      </c>
      <c r="GI19" s="454" t="str">
        <f t="shared" si="50"/>
        <v>P</v>
      </c>
      <c r="GJ19" s="454" t="str">
        <f t="shared" si="50"/>
        <v>P</v>
      </c>
      <c r="GK19" s="454" t="str">
        <f t="shared" si="50"/>
        <v>P</v>
      </c>
      <c r="GL19" s="454" t="str">
        <f t="shared" si="50"/>
        <v>P</v>
      </c>
      <c r="GM19" s="454" t="str">
        <f t="shared" si="50"/>
        <v>P</v>
      </c>
      <c r="GN19" s="648" t="str">
        <f t="shared" si="50"/>
        <v>P</v>
      </c>
      <c r="GO19" s="759" t="str">
        <f t="shared" si="50"/>
        <v>P</v>
      </c>
      <c r="GP19" s="454" t="str">
        <f t="shared" si="50"/>
        <v>P</v>
      </c>
      <c r="GQ19" s="454" t="str">
        <f t="shared" si="50"/>
        <v>P</v>
      </c>
      <c r="GR19" s="454" t="str">
        <f t="shared" si="50"/>
        <v>P</v>
      </c>
      <c r="GS19" s="454" t="str">
        <f t="shared" si="50"/>
        <v>P</v>
      </c>
      <c r="GT19" s="454" t="str">
        <f t="shared" si="50"/>
        <v>P</v>
      </c>
      <c r="GU19" s="761" t="str">
        <f t="shared" si="50"/>
        <v>P</v>
      </c>
      <c r="GV19" s="759" t="str">
        <f t="shared" si="50"/>
        <v>P</v>
      </c>
      <c r="GW19" s="454" t="str">
        <f t="shared" si="50"/>
        <v>P</v>
      </c>
      <c r="GX19" s="454" t="str">
        <f t="shared" si="50"/>
        <v>P</v>
      </c>
      <c r="GY19" s="454" t="str">
        <f t="shared" si="50"/>
        <v>P</v>
      </c>
      <c r="GZ19" s="454" t="str">
        <f t="shared" si="50"/>
        <v>P</v>
      </c>
      <c r="HA19" s="454" t="str">
        <f t="shared" si="50"/>
        <v>P</v>
      </c>
      <c r="HB19" s="761" t="str">
        <f t="shared" si="50"/>
        <v>P</v>
      </c>
      <c r="HC19" s="759" t="str">
        <f t="shared" si="50"/>
        <v>P</v>
      </c>
      <c r="HD19" s="454" t="str">
        <f t="shared" si="50"/>
        <v>P</v>
      </c>
      <c r="HE19" s="454" t="str">
        <f t="shared" si="50"/>
        <v>P</v>
      </c>
      <c r="HF19" s="454" t="str">
        <f t="shared" si="50"/>
        <v>P</v>
      </c>
      <c r="HG19" s="454" t="str">
        <f t="shared" si="50"/>
        <v>P</v>
      </c>
      <c r="HH19" s="454" t="str">
        <f t="shared" ref="HH19:JS22" si="51">IF($C19="","",HH$17)</f>
        <v>P</v>
      </c>
      <c r="HI19" s="761" t="str">
        <f t="shared" si="51"/>
        <v>P</v>
      </c>
      <c r="HJ19" s="759" t="str">
        <f t="shared" si="51"/>
        <v>P</v>
      </c>
      <c r="HK19" s="454" t="str">
        <f t="shared" si="51"/>
        <v>P</v>
      </c>
      <c r="HL19" s="454" t="str">
        <f t="shared" si="51"/>
        <v>P</v>
      </c>
      <c r="HM19" s="454" t="str">
        <f t="shared" si="51"/>
        <v>P</v>
      </c>
      <c r="HN19" s="454" t="str">
        <f t="shared" si="51"/>
        <v>P</v>
      </c>
      <c r="HO19" s="454" t="str">
        <f t="shared" si="51"/>
        <v>P</v>
      </c>
      <c r="HP19" s="761" t="str">
        <f t="shared" si="51"/>
        <v>P</v>
      </c>
      <c r="HQ19" s="759" t="str">
        <f t="shared" si="51"/>
        <v>P</v>
      </c>
      <c r="HR19" s="454" t="str">
        <f t="shared" si="51"/>
        <v>P</v>
      </c>
      <c r="HS19" s="454" t="str">
        <f t="shared" si="51"/>
        <v>P</v>
      </c>
      <c r="HT19" s="454" t="str">
        <f t="shared" si="51"/>
        <v>P</v>
      </c>
      <c r="HU19" s="454" t="str">
        <f t="shared" si="51"/>
        <v>P</v>
      </c>
      <c r="HV19" s="454" t="str">
        <f t="shared" si="51"/>
        <v>P</v>
      </c>
      <c r="HW19" s="761" t="str">
        <f t="shared" si="51"/>
        <v>P</v>
      </c>
      <c r="HX19" s="759" t="str">
        <f t="shared" si="51"/>
        <v>P</v>
      </c>
      <c r="HY19" s="454" t="str">
        <f t="shared" si="51"/>
        <v>P</v>
      </c>
      <c r="HZ19" s="454" t="str">
        <f t="shared" si="51"/>
        <v>P</v>
      </c>
      <c r="IA19" s="454" t="str">
        <f t="shared" si="51"/>
        <v>P</v>
      </c>
      <c r="IB19" s="454" t="str">
        <f t="shared" si="51"/>
        <v>P</v>
      </c>
      <c r="IC19" s="454" t="str">
        <f t="shared" si="51"/>
        <v>P</v>
      </c>
      <c r="ID19" s="761" t="str">
        <f t="shared" si="51"/>
        <v>P</v>
      </c>
      <c r="IE19" s="759" t="str">
        <f t="shared" si="51"/>
        <v>P</v>
      </c>
      <c r="IF19" s="454" t="str">
        <f t="shared" si="51"/>
        <v>FÜ</v>
      </c>
      <c r="IG19" s="454" t="str">
        <f t="shared" si="51"/>
        <v>P</v>
      </c>
      <c r="IH19" s="454" t="str">
        <f t="shared" si="51"/>
        <v>P</v>
      </c>
      <c r="II19" s="454" t="str">
        <f t="shared" si="51"/>
        <v>P</v>
      </c>
      <c r="IJ19" s="454" t="str">
        <f t="shared" si="51"/>
        <v>P</v>
      </c>
      <c r="IK19" s="761" t="str">
        <f t="shared" si="51"/>
        <v>P</v>
      </c>
      <c r="IL19" s="759" t="str">
        <f t="shared" si="51"/>
        <v>P</v>
      </c>
      <c r="IM19" s="454" t="str">
        <f t="shared" si="51"/>
        <v>P</v>
      </c>
      <c r="IN19" s="454" t="str">
        <f t="shared" si="51"/>
        <v>P</v>
      </c>
      <c r="IO19" s="454" t="str">
        <f t="shared" si="51"/>
        <v>P</v>
      </c>
      <c r="IP19" s="454" t="str">
        <f t="shared" si="51"/>
        <v>P</v>
      </c>
      <c r="IQ19" s="454" t="str">
        <f t="shared" si="51"/>
        <v>P</v>
      </c>
      <c r="IR19" s="761" t="str">
        <f t="shared" si="51"/>
        <v>P</v>
      </c>
      <c r="IS19" s="759" t="str">
        <f t="shared" si="51"/>
        <v>P</v>
      </c>
      <c r="IT19" s="454" t="str">
        <f t="shared" si="51"/>
        <v>P</v>
      </c>
      <c r="IU19" s="454" t="str">
        <f t="shared" si="51"/>
        <v>P</v>
      </c>
      <c r="IV19" s="454" t="str">
        <f t="shared" si="51"/>
        <v>P</v>
      </c>
      <c r="IW19" s="454" t="str">
        <f t="shared" si="51"/>
        <v>P</v>
      </c>
      <c r="IX19" s="454" t="str">
        <f t="shared" si="51"/>
        <v>P</v>
      </c>
      <c r="IY19" s="648" t="str">
        <f t="shared" si="51"/>
        <v>P</v>
      </c>
      <c r="IZ19" s="759" t="str">
        <f t="shared" si="51"/>
        <v>P</v>
      </c>
      <c r="JA19" s="454" t="str">
        <f t="shared" si="51"/>
        <v>P</v>
      </c>
      <c r="JB19" s="454" t="str">
        <f t="shared" si="51"/>
        <v>P</v>
      </c>
      <c r="JC19" s="454" t="str">
        <f t="shared" si="51"/>
        <v>P</v>
      </c>
      <c r="JD19" s="454" t="str">
        <f t="shared" si="51"/>
        <v>P</v>
      </c>
      <c r="JE19" s="454" t="str">
        <f t="shared" si="51"/>
        <v>P</v>
      </c>
      <c r="JF19" s="761" t="str">
        <f t="shared" si="51"/>
        <v>P</v>
      </c>
      <c r="JG19" s="759" t="str">
        <f t="shared" si="51"/>
        <v>P</v>
      </c>
      <c r="JH19" s="454" t="str">
        <f t="shared" si="51"/>
        <v>P</v>
      </c>
      <c r="JI19" s="454" t="str">
        <f t="shared" si="51"/>
        <v>P</v>
      </c>
      <c r="JJ19" s="454" t="str">
        <f t="shared" si="51"/>
        <v>P</v>
      </c>
      <c r="JK19" s="454" t="str">
        <f t="shared" si="51"/>
        <v>P</v>
      </c>
      <c r="JL19" s="454" t="str">
        <f t="shared" si="51"/>
        <v>P</v>
      </c>
      <c r="JM19" s="761" t="str">
        <f t="shared" si="51"/>
        <v>P</v>
      </c>
      <c r="JN19" s="759" t="str">
        <f t="shared" si="51"/>
        <v>P</v>
      </c>
      <c r="JO19" s="454" t="str">
        <f t="shared" si="51"/>
        <v>P</v>
      </c>
      <c r="JP19" s="454" t="str">
        <f t="shared" si="51"/>
        <v>P</v>
      </c>
      <c r="JQ19" s="454" t="str">
        <f t="shared" si="51"/>
        <v>P</v>
      </c>
      <c r="JR19" s="454" t="str">
        <f t="shared" si="51"/>
        <v>P</v>
      </c>
      <c r="JS19" s="454" t="str">
        <f t="shared" si="51"/>
        <v>P</v>
      </c>
      <c r="JT19" s="761" t="str">
        <f t="shared" ref="JT19:ME25" si="52">IF($C19="","",JT$17)</f>
        <v>P</v>
      </c>
      <c r="JU19" s="759" t="str">
        <f t="shared" si="52"/>
        <v>P</v>
      </c>
      <c r="JV19" s="454" t="str">
        <f t="shared" si="52"/>
        <v>P</v>
      </c>
      <c r="JW19" s="454" t="str">
        <f t="shared" si="52"/>
        <v>P</v>
      </c>
      <c r="JX19" s="454" t="str">
        <f t="shared" si="52"/>
        <v>P</v>
      </c>
      <c r="JY19" s="454" t="str">
        <f t="shared" si="52"/>
        <v>P</v>
      </c>
      <c r="JZ19" s="454" t="str">
        <f t="shared" si="52"/>
        <v>P</v>
      </c>
      <c r="KA19" s="761" t="str">
        <f t="shared" si="52"/>
        <v>P</v>
      </c>
      <c r="KB19" s="759" t="str">
        <f t="shared" si="52"/>
        <v>P</v>
      </c>
      <c r="KC19" s="454" t="str">
        <f t="shared" si="52"/>
        <v>P</v>
      </c>
      <c r="KD19" s="454" t="str">
        <f t="shared" si="52"/>
        <v>P</v>
      </c>
      <c r="KE19" s="454" t="str">
        <f t="shared" si="52"/>
        <v>P</v>
      </c>
      <c r="KF19" s="454" t="str">
        <f t="shared" si="52"/>
        <v>P</v>
      </c>
      <c r="KG19" s="454" t="str">
        <f t="shared" si="52"/>
        <v>P</v>
      </c>
      <c r="KH19" s="761" t="str">
        <f t="shared" si="52"/>
        <v>P</v>
      </c>
      <c r="KI19" s="759" t="str">
        <f t="shared" si="52"/>
        <v>P</v>
      </c>
      <c r="KJ19" s="454" t="str">
        <f t="shared" si="52"/>
        <v>P</v>
      </c>
      <c r="KK19" s="454" t="str">
        <f t="shared" si="52"/>
        <v>P</v>
      </c>
      <c r="KL19" s="454" t="str">
        <f t="shared" si="52"/>
        <v>P</v>
      </c>
      <c r="KM19" s="454" t="str">
        <f t="shared" si="52"/>
        <v>P</v>
      </c>
      <c r="KN19" s="454" t="str">
        <f t="shared" si="52"/>
        <v>P</v>
      </c>
      <c r="KO19" s="761" t="str">
        <f t="shared" si="52"/>
        <v>P</v>
      </c>
      <c r="KP19" s="759" t="str">
        <f t="shared" si="52"/>
        <v>P</v>
      </c>
      <c r="KQ19" s="454" t="str">
        <f t="shared" si="52"/>
        <v>P</v>
      </c>
      <c r="KR19" s="454" t="str">
        <f t="shared" si="52"/>
        <v>FÜ</v>
      </c>
      <c r="KS19" s="454" t="str">
        <f t="shared" si="52"/>
        <v>P</v>
      </c>
      <c r="KT19" s="454" t="str">
        <f t="shared" si="52"/>
        <v>P</v>
      </c>
      <c r="KU19" s="454" t="str">
        <f t="shared" si="52"/>
        <v>P</v>
      </c>
      <c r="KV19" s="761" t="str">
        <f t="shared" si="52"/>
        <v>P</v>
      </c>
      <c r="KW19" s="759" t="str">
        <f t="shared" si="52"/>
        <v>P</v>
      </c>
      <c r="KX19" s="454" t="str">
        <f t="shared" si="52"/>
        <v>P</v>
      </c>
      <c r="KY19" s="454" t="str">
        <f t="shared" si="52"/>
        <v>P</v>
      </c>
      <c r="KZ19" s="454" t="str">
        <f t="shared" si="52"/>
        <v>P</v>
      </c>
      <c r="LA19" s="454" t="str">
        <f t="shared" si="52"/>
        <v>FÜ</v>
      </c>
      <c r="LB19" s="454" t="str">
        <f t="shared" si="52"/>
        <v>P</v>
      </c>
      <c r="LC19" s="648" t="str">
        <f t="shared" si="52"/>
        <v>P</v>
      </c>
      <c r="LD19" s="759" t="str">
        <f t="shared" si="52"/>
        <v>P</v>
      </c>
      <c r="LE19" s="454" t="str">
        <f t="shared" si="52"/>
        <v>P</v>
      </c>
      <c r="LF19" s="454" t="str">
        <f t="shared" si="52"/>
        <v>P</v>
      </c>
      <c r="LG19" s="454" t="str">
        <f t="shared" si="52"/>
        <v>P</v>
      </c>
      <c r="LH19" s="454" t="str">
        <f t="shared" si="52"/>
        <v>P</v>
      </c>
      <c r="LI19" s="454" t="str">
        <f t="shared" si="52"/>
        <v>P</v>
      </c>
      <c r="LJ19" s="761" t="str">
        <f t="shared" si="52"/>
        <v>P</v>
      </c>
      <c r="LK19" s="759" t="str">
        <f t="shared" si="52"/>
        <v>P</v>
      </c>
      <c r="LL19" s="454" t="str">
        <f t="shared" si="52"/>
        <v>P</v>
      </c>
      <c r="LM19" s="454" t="str">
        <f t="shared" si="52"/>
        <v>P</v>
      </c>
      <c r="LN19" s="454" t="str">
        <f t="shared" si="52"/>
        <v>P</v>
      </c>
      <c r="LO19" s="454" t="str">
        <f t="shared" si="52"/>
        <v>P</v>
      </c>
      <c r="LP19" s="454" t="str">
        <f t="shared" si="52"/>
        <v>P</v>
      </c>
      <c r="LQ19" s="761" t="str">
        <f t="shared" si="52"/>
        <v>P</v>
      </c>
      <c r="LR19" s="759" t="str">
        <f t="shared" si="52"/>
        <v>P</v>
      </c>
      <c r="LS19" s="454" t="str">
        <f t="shared" si="52"/>
        <v>P</v>
      </c>
      <c r="LT19" s="454" t="str">
        <f t="shared" si="52"/>
        <v>P</v>
      </c>
      <c r="LU19" s="454" t="str">
        <f t="shared" si="52"/>
        <v>P</v>
      </c>
      <c r="LV19" s="454" t="str">
        <f t="shared" si="52"/>
        <v>P</v>
      </c>
      <c r="LW19" s="454" t="str">
        <f t="shared" si="52"/>
        <v>P</v>
      </c>
      <c r="LX19" s="761" t="str">
        <f t="shared" si="52"/>
        <v>P</v>
      </c>
      <c r="LY19" s="759" t="str">
        <f t="shared" si="52"/>
        <v>P</v>
      </c>
      <c r="LZ19" s="454" t="str">
        <f t="shared" si="52"/>
        <v>P</v>
      </c>
      <c r="MA19" s="454" t="str">
        <f t="shared" si="52"/>
        <v>P</v>
      </c>
      <c r="MB19" s="454" t="str">
        <f t="shared" si="52"/>
        <v>P</v>
      </c>
      <c r="MC19" s="454" t="str">
        <f t="shared" si="52"/>
        <v>P</v>
      </c>
      <c r="MD19" s="454" t="str">
        <f t="shared" si="52"/>
        <v>P</v>
      </c>
      <c r="ME19" s="761" t="str">
        <f t="shared" si="52"/>
        <v>P</v>
      </c>
      <c r="MF19" s="759" t="str">
        <f t="shared" ref="MF19:NN26" si="53">IF($C19="","",MF$17)</f>
        <v>P</v>
      </c>
      <c r="MG19" s="454" t="str">
        <f t="shared" si="53"/>
        <v>P</v>
      </c>
      <c r="MH19" s="454" t="str">
        <f t="shared" si="53"/>
        <v>P</v>
      </c>
      <c r="MI19" s="454" t="str">
        <f t="shared" si="53"/>
        <v>P</v>
      </c>
      <c r="MJ19" s="454" t="str">
        <f t="shared" si="53"/>
        <v>P</v>
      </c>
      <c r="MK19" s="454" t="str">
        <f t="shared" si="53"/>
        <v>P</v>
      </c>
      <c r="ML19" s="761" t="str">
        <f t="shared" si="53"/>
        <v>P</v>
      </c>
      <c r="MM19" s="759" t="str">
        <f t="shared" si="53"/>
        <v>P</v>
      </c>
      <c r="MN19" s="454" t="str">
        <f t="shared" si="53"/>
        <v>P</v>
      </c>
      <c r="MO19" s="454" t="str">
        <f t="shared" si="53"/>
        <v>P</v>
      </c>
      <c r="MP19" s="454" t="str">
        <f t="shared" si="53"/>
        <v>P</v>
      </c>
      <c r="MQ19" s="454" t="str">
        <f t="shared" si="53"/>
        <v>P</v>
      </c>
      <c r="MR19" s="454" t="str">
        <f t="shared" si="53"/>
        <v>P</v>
      </c>
      <c r="MS19" s="761" t="str">
        <f t="shared" si="53"/>
        <v>P</v>
      </c>
      <c r="MT19" s="759" t="str">
        <f t="shared" si="53"/>
        <v>P</v>
      </c>
      <c r="MU19" s="454" t="str">
        <f t="shared" si="53"/>
        <v>P</v>
      </c>
      <c r="MV19" s="454" t="str">
        <f t="shared" si="53"/>
        <v>P</v>
      </c>
      <c r="MW19" s="454" t="str">
        <f t="shared" si="53"/>
        <v>P</v>
      </c>
      <c r="MX19" s="454" t="str">
        <f t="shared" si="53"/>
        <v>P</v>
      </c>
      <c r="MY19" s="454" t="str">
        <f t="shared" si="53"/>
        <v>P</v>
      </c>
      <c r="MZ19" s="761" t="str">
        <f t="shared" si="53"/>
        <v>P</v>
      </c>
      <c r="NA19" s="759" t="str">
        <f t="shared" si="53"/>
        <v>P</v>
      </c>
      <c r="NB19" s="454" t="str">
        <f t="shared" si="53"/>
        <v>P</v>
      </c>
      <c r="NC19" s="454" t="str">
        <f t="shared" si="53"/>
        <v>FÜ</v>
      </c>
      <c r="ND19" s="454" t="str">
        <f t="shared" si="53"/>
        <v>FÜ</v>
      </c>
      <c r="NE19" s="454" t="str">
        <f t="shared" si="53"/>
        <v>P</v>
      </c>
      <c r="NF19" s="454" t="str">
        <f t="shared" si="53"/>
        <v>P</v>
      </c>
      <c r="NG19" s="648" t="str">
        <f t="shared" si="53"/>
        <v>P</v>
      </c>
      <c r="NH19" s="759" t="str">
        <f t="shared" si="53"/>
        <v>P</v>
      </c>
      <c r="NI19" s="454" t="str">
        <f t="shared" si="53"/>
        <v>P</v>
      </c>
      <c r="NJ19" s="454" t="str">
        <f t="shared" si="53"/>
        <v>P</v>
      </c>
      <c r="NK19" s="454" t="str">
        <f t="shared" si="53"/>
        <v>P</v>
      </c>
      <c r="NL19" s="454" t="str">
        <f t="shared" si="53"/>
        <v>P</v>
      </c>
      <c r="NM19" s="454" t="str">
        <f t="shared" si="53"/>
        <v>P</v>
      </c>
      <c r="NN19" s="761" t="str">
        <f t="shared" si="53"/>
        <v>P</v>
      </c>
    </row>
    <row r="20" spans="1:378" ht="12" hidden="1" thickBot="1" x14ac:dyDescent="0.25">
      <c r="A20" s="1151">
        <f>alapadatok!A4</f>
        <v>2</v>
      </c>
      <c r="B20" s="678" t="str">
        <f>IF(alapadatok!C4="","",alapadatok!C4)</f>
        <v/>
      </c>
      <c r="C20" s="584" t="str">
        <f>IF(alapadatok!B4="","",alapadatok!B4)</f>
        <v/>
      </c>
      <c r="D20" s="584" t="str">
        <f>IF(alapadatok!D4="","",alapadatok!D4)</f>
        <v/>
      </c>
      <c r="E20" s="948" t="str">
        <f>IF(alapadatok!K4="","",alapadatok!K4)</f>
        <v/>
      </c>
      <c r="F20" s="952"/>
      <c r="G20" s="953"/>
      <c r="H20" s="768"/>
      <c r="I20" s="455"/>
      <c r="J20" s="455"/>
      <c r="K20" s="455"/>
      <c r="L20" s="455"/>
      <c r="M20" s="455"/>
      <c r="N20" s="953"/>
      <c r="O20" s="768"/>
      <c r="P20" s="455"/>
      <c r="Q20" s="455"/>
      <c r="R20" s="455"/>
      <c r="S20" s="455"/>
      <c r="T20" s="455"/>
      <c r="U20" s="953"/>
      <c r="V20" s="768"/>
      <c r="W20" s="455"/>
      <c r="X20" s="455"/>
      <c r="Y20" s="455"/>
      <c r="Z20" s="1143"/>
      <c r="AA20" s="455"/>
      <c r="AB20" s="953"/>
      <c r="AC20" s="768"/>
      <c r="AD20" s="455"/>
      <c r="AE20" s="455"/>
      <c r="AF20" s="455"/>
      <c r="AG20" s="455"/>
      <c r="AH20" s="455"/>
      <c r="AI20" s="953"/>
      <c r="AJ20" s="768"/>
      <c r="AK20" s="455"/>
      <c r="AL20" s="455"/>
      <c r="AM20" s="455"/>
      <c r="AN20" s="1143"/>
      <c r="AO20" s="455"/>
      <c r="AP20" s="953"/>
      <c r="AQ20" s="768"/>
      <c r="AR20" s="455"/>
      <c r="AS20" s="455"/>
      <c r="AT20" s="455"/>
      <c r="AU20" s="455"/>
      <c r="AV20" s="455"/>
      <c r="AW20" s="953"/>
      <c r="AX20" s="768"/>
      <c r="AY20" s="455"/>
      <c r="AZ20" s="455"/>
      <c r="BA20" s="455"/>
      <c r="BB20" s="455"/>
      <c r="BC20" s="455"/>
      <c r="BD20" s="953"/>
      <c r="BE20" s="1220"/>
      <c r="BF20" s="1143"/>
      <c r="BG20" s="1143"/>
      <c r="BH20" s="1143"/>
      <c r="BI20" s="1143"/>
      <c r="BJ20" s="455"/>
      <c r="BK20" s="953"/>
      <c r="BL20" s="1222" t="str">
        <f t="shared" si="48"/>
        <v/>
      </c>
      <c r="BM20" s="455"/>
      <c r="BN20" s="455"/>
      <c r="BO20" s="455"/>
      <c r="BP20" s="455"/>
      <c r="BQ20" s="455"/>
      <c r="BR20" s="953"/>
      <c r="BS20" s="768" t="str">
        <f t="shared" si="48"/>
        <v/>
      </c>
      <c r="BT20" s="455" t="str">
        <f t="shared" si="48"/>
        <v/>
      </c>
      <c r="BU20" s="455" t="str">
        <f t="shared" si="48"/>
        <v/>
      </c>
      <c r="BV20" s="455" t="str">
        <f t="shared" si="48"/>
        <v/>
      </c>
      <c r="BW20" s="455" t="str">
        <f t="shared" si="48"/>
        <v/>
      </c>
      <c r="BX20" s="455" t="str">
        <f t="shared" si="48"/>
        <v/>
      </c>
      <c r="BY20" s="953" t="str">
        <f t="shared" si="48"/>
        <v/>
      </c>
      <c r="BZ20" s="768" t="str">
        <f t="shared" si="48"/>
        <v/>
      </c>
      <c r="CA20" s="455" t="str">
        <f t="shared" si="48"/>
        <v/>
      </c>
      <c r="CB20" s="455" t="str">
        <f t="shared" si="48"/>
        <v/>
      </c>
      <c r="CC20" s="455" t="str">
        <f t="shared" si="48"/>
        <v/>
      </c>
      <c r="CD20" s="455" t="str">
        <f t="shared" si="48"/>
        <v/>
      </c>
      <c r="CE20" s="455" t="str">
        <f t="shared" si="48"/>
        <v/>
      </c>
      <c r="CF20" s="953" t="str">
        <f t="shared" si="48"/>
        <v/>
      </c>
      <c r="CG20" s="768" t="str">
        <f t="shared" si="48"/>
        <v/>
      </c>
      <c r="CH20" s="455" t="str">
        <f t="shared" si="48"/>
        <v/>
      </c>
      <c r="CI20" s="455" t="str">
        <f t="shared" si="48"/>
        <v/>
      </c>
      <c r="CJ20" s="455" t="str">
        <f t="shared" si="49"/>
        <v/>
      </c>
      <c r="CK20" s="455" t="str">
        <f t="shared" si="49"/>
        <v/>
      </c>
      <c r="CL20" s="455" t="str">
        <f t="shared" si="49"/>
        <v/>
      </c>
      <c r="CM20" s="953" t="str">
        <f t="shared" si="49"/>
        <v/>
      </c>
      <c r="CN20" s="768" t="str">
        <f t="shared" si="49"/>
        <v/>
      </c>
      <c r="CO20" s="455" t="str">
        <f t="shared" si="49"/>
        <v/>
      </c>
      <c r="CP20" s="455" t="str">
        <f t="shared" si="49"/>
        <v/>
      </c>
      <c r="CQ20" s="455" t="str">
        <f t="shared" si="49"/>
        <v/>
      </c>
      <c r="CR20" s="1143" t="s">
        <v>383</v>
      </c>
      <c r="CS20" s="455" t="str">
        <f t="shared" si="49"/>
        <v/>
      </c>
      <c r="CT20" s="953" t="str">
        <f t="shared" si="49"/>
        <v/>
      </c>
      <c r="CU20" s="952" t="str">
        <f t="shared" si="49"/>
        <v/>
      </c>
      <c r="CV20" s="455" t="str">
        <f t="shared" si="49"/>
        <v/>
      </c>
      <c r="CW20" s="455" t="str">
        <f t="shared" si="49"/>
        <v/>
      </c>
      <c r="CX20" s="455" t="str">
        <f t="shared" si="49"/>
        <v/>
      </c>
      <c r="CY20" s="455" t="str">
        <f t="shared" si="49"/>
        <v/>
      </c>
      <c r="CZ20" s="455" t="str">
        <f t="shared" si="49"/>
        <v/>
      </c>
      <c r="DA20" s="953" t="str">
        <f t="shared" si="49"/>
        <v/>
      </c>
      <c r="DB20" s="768" t="str">
        <f t="shared" si="49"/>
        <v/>
      </c>
      <c r="DC20" s="455" t="str">
        <f t="shared" si="49"/>
        <v/>
      </c>
      <c r="DD20" s="455" t="str">
        <f t="shared" si="49"/>
        <v/>
      </c>
      <c r="DE20" s="455" t="str">
        <f t="shared" si="49"/>
        <v/>
      </c>
      <c r="DF20" s="455" t="str">
        <f t="shared" si="49"/>
        <v/>
      </c>
      <c r="DG20" s="455" t="str">
        <f t="shared" si="49"/>
        <v/>
      </c>
      <c r="DH20" s="953" t="str">
        <f t="shared" si="49"/>
        <v/>
      </c>
      <c r="DI20" s="768" t="str">
        <f t="shared" si="49"/>
        <v/>
      </c>
      <c r="DJ20" s="455" t="str">
        <f t="shared" si="49"/>
        <v/>
      </c>
      <c r="DK20" s="455" t="str">
        <f t="shared" si="49"/>
        <v/>
      </c>
      <c r="DL20" s="455" t="str">
        <f t="shared" si="49"/>
        <v/>
      </c>
      <c r="DM20" s="455" t="str">
        <f t="shared" si="49"/>
        <v/>
      </c>
      <c r="DN20" s="455" t="str">
        <f t="shared" si="49"/>
        <v/>
      </c>
      <c r="DO20" s="953" t="str">
        <f t="shared" si="49"/>
        <v/>
      </c>
      <c r="DP20" s="768" t="str">
        <f t="shared" si="49"/>
        <v/>
      </c>
      <c r="DQ20" s="455" t="str">
        <f t="shared" si="49"/>
        <v/>
      </c>
      <c r="DR20" s="455" t="str">
        <f t="shared" si="49"/>
        <v/>
      </c>
      <c r="DS20" s="455" t="str">
        <f t="shared" si="49"/>
        <v/>
      </c>
      <c r="DT20" s="455" t="str">
        <f t="shared" si="49"/>
        <v/>
      </c>
      <c r="DU20" s="455" t="str">
        <f t="shared" si="49"/>
        <v/>
      </c>
      <c r="DV20" s="953" t="str">
        <f t="shared" si="49"/>
        <v/>
      </c>
      <c r="DW20" s="768" t="str">
        <f t="shared" si="49"/>
        <v/>
      </c>
      <c r="DX20" s="455" t="str">
        <f t="shared" si="49"/>
        <v/>
      </c>
      <c r="DY20" s="455" t="str">
        <f t="shared" si="49"/>
        <v/>
      </c>
      <c r="DZ20" s="455" t="str">
        <f t="shared" si="49"/>
        <v/>
      </c>
      <c r="EA20" s="455" t="str">
        <f t="shared" si="49"/>
        <v/>
      </c>
      <c r="EB20" s="455" t="str">
        <f t="shared" si="49"/>
        <v/>
      </c>
      <c r="EC20" s="954" t="str">
        <f t="shared" si="49"/>
        <v/>
      </c>
      <c r="ED20" s="768" t="str">
        <f t="shared" si="49"/>
        <v/>
      </c>
      <c r="EE20" s="455" t="str">
        <f t="shared" si="49"/>
        <v/>
      </c>
      <c r="EF20" s="455" t="str">
        <f t="shared" si="49"/>
        <v/>
      </c>
      <c r="EG20" s="455" t="str">
        <f t="shared" si="49"/>
        <v/>
      </c>
      <c r="EH20" s="455" t="str">
        <f t="shared" si="49"/>
        <v/>
      </c>
      <c r="EI20" s="455" t="str">
        <f t="shared" si="49"/>
        <v/>
      </c>
      <c r="EJ20" s="953" t="str">
        <f t="shared" si="49"/>
        <v/>
      </c>
      <c r="EK20" s="768" t="str">
        <f t="shared" si="49"/>
        <v/>
      </c>
      <c r="EL20" s="455" t="str">
        <f t="shared" si="49"/>
        <v/>
      </c>
      <c r="EM20" s="455" t="str">
        <f t="shared" si="49"/>
        <v/>
      </c>
      <c r="EN20" s="455" t="str">
        <f t="shared" si="49"/>
        <v/>
      </c>
      <c r="EO20" s="455" t="str">
        <f t="shared" si="49"/>
        <v/>
      </c>
      <c r="EP20" s="455" t="str">
        <f t="shared" si="49"/>
        <v/>
      </c>
      <c r="EQ20" s="953" t="str">
        <f t="shared" si="49"/>
        <v/>
      </c>
      <c r="ER20" s="768" t="str">
        <f t="shared" si="49"/>
        <v/>
      </c>
      <c r="ES20" s="455" t="str">
        <f t="shared" si="49"/>
        <v/>
      </c>
      <c r="ET20" s="455" t="str">
        <f t="shared" si="49"/>
        <v/>
      </c>
      <c r="EU20" s="455" t="str">
        <f t="shared" si="49"/>
        <v/>
      </c>
      <c r="EV20" s="455" t="str">
        <f t="shared" si="50"/>
        <v/>
      </c>
      <c r="EW20" s="455" t="str">
        <f t="shared" si="50"/>
        <v/>
      </c>
      <c r="EX20" s="953" t="str">
        <f t="shared" si="50"/>
        <v/>
      </c>
      <c r="EY20" s="768" t="str">
        <f t="shared" si="50"/>
        <v/>
      </c>
      <c r="EZ20" s="455" t="str">
        <f t="shared" si="50"/>
        <v/>
      </c>
      <c r="FA20" s="455" t="str">
        <f t="shared" si="50"/>
        <v/>
      </c>
      <c r="FB20" s="455" t="str">
        <f t="shared" si="50"/>
        <v/>
      </c>
      <c r="FC20" s="455" t="str">
        <f t="shared" si="50"/>
        <v/>
      </c>
      <c r="FD20" s="455" t="str">
        <f t="shared" si="50"/>
        <v/>
      </c>
      <c r="FE20" s="953" t="str">
        <f t="shared" si="50"/>
        <v/>
      </c>
      <c r="FF20" s="768" t="str">
        <f t="shared" si="50"/>
        <v/>
      </c>
      <c r="FG20" s="455" t="str">
        <f t="shared" si="50"/>
        <v/>
      </c>
      <c r="FH20" s="455" t="str">
        <f t="shared" si="50"/>
        <v/>
      </c>
      <c r="FI20" s="455" t="str">
        <f t="shared" si="50"/>
        <v/>
      </c>
      <c r="FJ20" s="455" t="str">
        <f t="shared" si="50"/>
        <v/>
      </c>
      <c r="FK20" s="455" t="str">
        <f t="shared" si="50"/>
        <v/>
      </c>
      <c r="FL20" s="953" t="str">
        <f t="shared" si="50"/>
        <v/>
      </c>
      <c r="FM20" s="768" t="str">
        <f t="shared" si="50"/>
        <v/>
      </c>
      <c r="FN20" s="455" t="str">
        <f t="shared" si="50"/>
        <v/>
      </c>
      <c r="FO20" s="455" t="str">
        <f t="shared" si="50"/>
        <v/>
      </c>
      <c r="FP20" s="455" t="str">
        <f t="shared" si="50"/>
        <v/>
      </c>
      <c r="FQ20" s="455" t="str">
        <f t="shared" si="50"/>
        <v/>
      </c>
      <c r="FR20" s="455" t="str">
        <f t="shared" si="50"/>
        <v/>
      </c>
      <c r="FS20" s="953" t="str">
        <f t="shared" si="50"/>
        <v/>
      </c>
      <c r="FT20" s="768" t="str">
        <f t="shared" si="50"/>
        <v/>
      </c>
      <c r="FU20" s="455" t="str">
        <f t="shared" si="50"/>
        <v/>
      </c>
      <c r="FV20" s="455" t="str">
        <f t="shared" si="50"/>
        <v/>
      </c>
      <c r="FW20" s="455" t="str">
        <f t="shared" si="50"/>
        <v/>
      </c>
      <c r="FX20" s="455" t="str">
        <f t="shared" si="50"/>
        <v/>
      </c>
      <c r="FY20" s="455" t="str">
        <f t="shared" si="50"/>
        <v/>
      </c>
      <c r="FZ20" s="953" t="str">
        <f t="shared" si="50"/>
        <v/>
      </c>
      <c r="GA20" s="768" t="str">
        <f t="shared" si="50"/>
        <v/>
      </c>
      <c r="GB20" s="455" t="str">
        <f t="shared" si="50"/>
        <v/>
      </c>
      <c r="GC20" s="455" t="str">
        <f t="shared" si="50"/>
        <v/>
      </c>
      <c r="GD20" s="455" t="str">
        <f t="shared" si="50"/>
        <v/>
      </c>
      <c r="GE20" s="455" t="str">
        <f t="shared" si="50"/>
        <v/>
      </c>
      <c r="GF20" s="953" t="str">
        <f t="shared" si="50"/>
        <v/>
      </c>
      <c r="GG20" s="768" t="str">
        <f t="shared" si="50"/>
        <v/>
      </c>
      <c r="GH20" s="455" t="str">
        <f t="shared" si="50"/>
        <v/>
      </c>
      <c r="GI20" s="455" t="str">
        <f t="shared" si="50"/>
        <v/>
      </c>
      <c r="GJ20" s="455" t="str">
        <f t="shared" si="50"/>
        <v/>
      </c>
      <c r="GK20" s="455" t="str">
        <f t="shared" si="50"/>
        <v/>
      </c>
      <c r="GL20" s="455" t="str">
        <f t="shared" si="50"/>
        <v/>
      </c>
      <c r="GM20" s="455" t="str">
        <f t="shared" si="50"/>
        <v/>
      </c>
      <c r="GN20" s="954" t="str">
        <f t="shared" si="50"/>
        <v/>
      </c>
      <c r="GO20" s="768" t="str">
        <f t="shared" si="50"/>
        <v/>
      </c>
      <c r="GP20" s="455" t="str">
        <f t="shared" si="50"/>
        <v/>
      </c>
      <c r="GQ20" s="455" t="str">
        <f t="shared" si="50"/>
        <v/>
      </c>
      <c r="GR20" s="455" t="str">
        <f t="shared" si="50"/>
        <v/>
      </c>
      <c r="GS20" s="455" t="str">
        <f t="shared" si="50"/>
        <v/>
      </c>
      <c r="GT20" s="455" t="str">
        <f t="shared" si="50"/>
        <v/>
      </c>
      <c r="GU20" s="953" t="str">
        <f t="shared" si="50"/>
        <v/>
      </c>
      <c r="GV20" s="768" t="str">
        <f t="shared" si="50"/>
        <v/>
      </c>
      <c r="GW20" s="455" t="str">
        <f t="shared" si="50"/>
        <v/>
      </c>
      <c r="GX20" s="455" t="str">
        <f t="shared" si="50"/>
        <v/>
      </c>
      <c r="GY20" s="455" t="str">
        <f t="shared" si="50"/>
        <v/>
      </c>
      <c r="GZ20" s="455" t="str">
        <f t="shared" si="50"/>
        <v/>
      </c>
      <c r="HA20" s="455" t="str">
        <f t="shared" si="50"/>
        <v/>
      </c>
      <c r="HB20" s="953" t="str">
        <f t="shared" si="50"/>
        <v/>
      </c>
      <c r="HC20" s="768" t="str">
        <f t="shared" si="50"/>
        <v/>
      </c>
      <c r="HD20" s="455" t="str">
        <f t="shared" si="50"/>
        <v/>
      </c>
      <c r="HE20" s="455" t="str">
        <f t="shared" si="50"/>
        <v/>
      </c>
      <c r="HF20" s="455" t="str">
        <f t="shared" si="50"/>
        <v/>
      </c>
      <c r="HG20" s="455" t="str">
        <f t="shared" si="50"/>
        <v/>
      </c>
      <c r="HH20" s="455" t="str">
        <f t="shared" si="51"/>
        <v/>
      </c>
      <c r="HI20" s="953" t="str">
        <f t="shared" si="51"/>
        <v/>
      </c>
      <c r="HJ20" s="768" t="str">
        <f t="shared" si="51"/>
        <v/>
      </c>
      <c r="HK20" s="455" t="str">
        <f t="shared" si="51"/>
        <v/>
      </c>
      <c r="HL20" s="455" t="str">
        <f t="shared" si="51"/>
        <v/>
      </c>
      <c r="HM20" s="455" t="str">
        <f t="shared" si="51"/>
        <v/>
      </c>
      <c r="HN20" s="455" t="str">
        <f t="shared" si="51"/>
        <v/>
      </c>
      <c r="HO20" s="455" t="str">
        <f t="shared" si="51"/>
        <v/>
      </c>
      <c r="HP20" s="953" t="str">
        <f t="shared" si="51"/>
        <v/>
      </c>
      <c r="HQ20" s="768" t="str">
        <f t="shared" si="51"/>
        <v/>
      </c>
      <c r="HR20" s="455" t="str">
        <f t="shared" si="51"/>
        <v/>
      </c>
      <c r="HS20" s="455" t="str">
        <f t="shared" si="51"/>
        <v/>
      </c>
      <c r="HT20" s="455" t="str">
        <f t="shared" si="51"/>
        <v/>
      </c>
      <c r="HU20" s="455" t="str">
        <f t="shared" si="51"/>
        <v/>
      </c>
      <c r="HV20" s="455" t="str">
        <f t="shared" si="51"/>
        <v/>
      </c>
      <c r="HW20" s="953" t="str">
        <f t="shared" si="51"/>
        <v/>
      </c>
      <c r="HX20" s="768" t="str">
        <f t="shared" si="51"/>
        <v/>
      </c>
      <c r="HY20" s="455" t="str">
        <f t="shared" si="51"/>
        <v/>
      </c>
      <c r="HZ20" s="455" t="str">
        <f t="shared" si="51"/>
        <v/>
      </c>
      <c r="IA20" s="455" t="str">
        <f t="shared" si="51"/>
        <v/>
      </c>
      <c r="IB20" s="455" t="str">
        <f t="shared" si="51"/>
        <v/>
      </c>
      <c r="IC20" s="455" t="str">
        <f t="shared" si="51"/>
        <v/>
      </c>
      <c r="ID20" s="953" t="str">
        <f t="shared" si="51"/>
        <v/>
      </c>
      <c r="IE20" s="768" t="str">
        <f t="shared" si="51"/>
        <v/>
      </c>
      <c r="IF20" s="455" t="str">
        <f t="shared" si="51"/>
        <v/>
      </c>
      <c r="IG20" s="455" t="str">
        <f t="shared" si="51"/>
        <v/>
      </c>
      <c r="IH20" s="455" t="str">
        <f t="shared" si="51"/>
        <v/>
      </c>
      <c r="II20" s="455" t="str">
        <f t="shared" si="51"/>
        <v/>
      </c>
      <c r="IJ20" s="455" t="str">
        <f t="shared" si="51"/>
        <v/>
      </c>
      <c r="IK20" s="953" t="str">
        <f t="shared" si="51"/>
        <v/>
      </c>
      <c r="IL20" s="768" t="str">
        <f t="shared" si="51"/>
        <v/>
      </c>
      <c r="IM20" s="455" t="str">
        <f t="shared" si="51"/>
        <v/>
      </c>
      <c r="IN20" s="455" t="str">
        <f t="shared" si="51"/>
        <v/>
      </c>
      <c r="IO20" s="455" t="str">
        <f t="shared" si="51"/>
        <v/>
      </c>
      <c r="IP20" s="455" t="str">
        <f t="shared" si="51"/>
        <v/>
      </c>
      <c r="IQ20" s="455" t="str">
        <f t="shared" si="51"/>
        <v/>
      </c>
      <c r="IR20" s="953" t="str">
        <f t="shared" si="51"/>
        <v/>
      </c>
      <c r="IS20" s="768" t="str">
        <f t="shared" si="51"/>
        <v/>
      </c>
      <c r="IT20" s="455" t="str">
        <f t="shared" si="51"/>
        <v/>
      </c>
      <c r="IU20" s="455" t="str">
        <f t="shared" si="51"/>
        <v/>
      </c>
      <c r="IV20" s="455" t="str">
        <f t="shared" si="51"/>
        <v/>
      </c>
      <c r="IW20" s="455" t="str">
        <f t="shared" si="51"/>
        <v/>
      </c>
      <c r="IX20" s="455" t="str">
        <f t="shared" si="51"/>
        <v/>
      </c>
      <c r="IY20" s="954" t="str">
        <f t="shared" si="51"/>
        <v/>
      </c>
      <c r="IZ20" s="768" t="str">
        <f t="shared" si="51"/>
        <v/>
      </c>
      <c r="JA20" s="455" t="str">
        <f t="shared" si="51"/>
        <v/>
      </c>
      <c r="JB20" s="455" t="str">
        <f t="shared" si="51"/>
        <v/>
      </c>
      <c r="JC20" s="455" t="str">
        <f t="shared" si="51"/>
        <v/>
      </c>
      <c r="JD20" s="455" t="str">
        <f t="shared" si="51"/>
        <v/>
      </c>
      <c r="JE20" s="455" t="str">
        <f t="shared" si="51"/>
        <v/>
      </c>
      <c r="JF20" s="953" t="str">
        <f t="shared" si="51"/>
        <v/>
      </c>
      <c r="JG20" s="768" t="str">
        <f t="shared" si="51"/>
        <v/>
      </c>
      <c r="JH20" s="455" t="str">
        <f t="shared" si="51"/>
        <v/>
      </c>
      <c r="JI20" s="455" t="str">
        <f t="shared" si="51"/>
        <v/>
      </c>
      <c r="JJ20" s="455" t="str">
        <f t="shared" si="51"/>
        <v/>
      </c>
      <c r="JK20" s="455" t="str">
        <f t="shared" si="51"/>
        <v/>
      </c>
      <c r="JL20" s="455" t="str">
        <f t="shared" si="51"/>
        <v/>
      </c>
      <c r="JM20" s="953" t="str">
        <f t="shared" si="51"/>
        <v/>
      </c>
      <c r="JN20" s="768" t="str">
        <f t="shared" si="51"/>
        <v/>
      </c>
      <c r="JO20" s="455" t="str">
        <f t="shared" si="51"/>
        <v/>
      </c>
      <c r="JP20" s="455" t="str">
        <f t="shared" si="51"/>
        <v/>
      </c>
      <c r="JQ20" s="455" t="str">
        <f t="shared" si="51"/>
        <v/>
      </c>
      <c r="JR20" s="455" t="str">
        <f t="shared" si="51"/>
        <v/>
      </c>
      <c r="JS20" s="455" t="str">
        <f t="shared" si="51"/>
        <v/>
      </c>
      <c r="JT20" s="953" t="str">
        <f t="shared" si="52"/>
        <v/>
      </c>
      <c r="JU20" s="768" t="str">
        <f t="shared" si="52"/>
        <v/>
      </c>
      <c r="JV20" s="455" t="str">
        <f t="shared" si="52"/>
        <v/>
      </c>
      <c r="JW20" s="455" t="str">
        <f t="shared" si="52"/>
        <v/>
      </c>
      <c r="JX20" s="455" t="str">
        <f t="shared" si="52"/>
        <v/>
      </c>
      <c r="JY20" s="455" t="str">
        <f t="shared" si="52"/>
        <v/>
      </c>
      <c r="JZ20" s="455" t="str">
        <f t="shared" si="52"/>
        <v/>
      </c>
      <c r="KA20" s="953" t="str">
        <f t="shared" si="52"/>
        <v/>
      </c>
      <c r="KB20" s="768" t="str">
        <f t="shared" si="52"/>
        <v/>
      </c>
      <c r="KC20" s="455" t="str">
        <f t="shared" si="52"/>
        <v/>
      </c>
      <c r="KD20" s="455" t="str">
        <f t="shared" si="52"/>
        <v/>
      </c>
      <c r="KE20" s="455" t="str">
        <f t="shared" si="52"/>
        <v/>
      </c>
      <c r="KF20" s="455" t="str">
        <f t="shared" si="52"/>
        <v/>
      </c>
      <c r="KG20" s="455" t="str">
        <f t="shared" si="52"/>
        <v/>
      </c>
      <c r="KH20" s="953" t="str">
        <f t="shared" si="52"/>
        <v/>
      </c>
      <c r="KI20" s="768" t="str">
        <f t="shared" si="52"/>
        <v/>
      </c>
      <c r="KJ20" s="455" t="str">
        <f t="shared" si="52"/>
        <v/>
      </c>
      <c r="KK20" s="455" t="str">
        <f t="shared" si="52"/>
        <v/>
      </c>
      <c r="KL20" s="455" t="str">
        <f t="shared" si="52"/>
        <v/>
      </c>
      <c r="KM20" s="455" t="str">
        <f t="shared" si="52"/>
        <v/>
      </c>
      <c r="KN20" s="455" t="str">
        <f t="shared" si="52"/>
        <v/>
      </c>
      <c r="KO20" s="953" t="str">
        <f t="shared" si="52"/>
        <v/>
      </c>
      <c r="KP20" s="768" t="str">
        <f t="shared" si="52"/>
        <v/>
      </c>
      <c r="KQ20" s="455" t="str">
        <f t="shared" si="52"/>
        <v/>
      </c>
      <c r="KR20" s="455" t="str">
        <f t="shared" si="52"/>
        <v/>
      </c>
      <c r="KS20" s="455" t="str">
        <f t="shared" si="52"/>
        <v/>
      </c>
      <c r="KT20" s="455" t="str">
        <f t="shared" si="52"/>
        <v/>
      </c>
      <c r="KU20" s="455" t="str">
        <f t="shared" si="52"/>
        <v/>
      </c>
      <c r="KV20" s="953" t="str">
        <f t="shared" si="52"/>
        <v/>
      </c>
      <c r="KW20" s="768" t="str">
        <f t="shared" si="52"/>
        <v/>
      </c>
      <c r="KX20" s="455" t="str">
        <f t="shared" si="52"/>
        <v/>
      </c>
      <c r="KY20" s="455" t="str">
        <f t="shared" si="52"/>
        <v/>
      </c>
      <c r="KZ20" s="455" t="str">
        <f t="shared" si="52"/>
        <v/>
      </c>
      <c r="LA20" s="455" t="str">
        <f t="shared" si="52"/>
        <v/>
      </c>
      <c r="LB20" s="455" t="str">
        <f t="shared" si="52"/>
        <v/>
      </c>
      <c r="LC20" s="954" t="str">
        <f t="shared" si="52"/>
        <v/>
      </c>
      <c r="LD20" s="768" t="str">
        <f t="shared" si="52"/>
        <v/>
      </c>
      <c r="LE20" s="455" t="str">
        <f t="shared" si="52"/>
        <v/>
      </c>
      <c r="LF20" s="455" t="str">
        <f t="shared" si="52"/>
        <v/>
      </c>
      <c r="LG20" s="455" t="str">
        <f t="shared" si="52"/>
        <v/>
      </c>
      <c r="LH20" s="455" t="str">
        <f t="shared" si="52"/>
        <v/>
      </c>
      <c r="LI20" s="455" t="str">
        <f t="shared" si="52"/>
        <v/>
      </c>
      <c r="LJ20" s="953" t="str">
        <f t="shared" si="52"/>
        <v/>
      </c>
      <c r="LK20" s="768" t="str">
        <f t="shared" si="52"/>
        <v/>
      </c>
      <c r="LL20" s="455" t="str">
        <f t="shared" si="52"/>
        <v/>
      </c>
      <c r="LM20" s="455" t="str">
        <f t="shared" si="52"/>
        <v/>
      </c>
      <c r="LN20" s="455" t="str">
        <f t="shared" si="52"/>
        <v/>
      </c>
      <c r="LO20" s="455" t="str">
        <f t="shared" si="52"/>
        <v/>
      </c>
      <c r="LP20" s="455" t="str">
        <f t="shared" si="52"/>
        <v/>
      </c>
      <c r="LQ20" s="953" t="str">
        <f t="shared" si="52"/>
        <v/>
      </c>
      <c r="LR20" s="768" t="str">
        <f t="shared" si="52"/>
        <v/>
      </c>
      <c r="LS20" s="455" t="str">
        <f t="shared" si="52"/>
        <v/>
      </c>
      <c r="LT20" s="455" t="str">
        <f t="shared" si="52"/>
        <v/>
      </c>
      <c r="LU20" s="455" t="str">
        <f t="shared" si="52"/>
        <v/>
      </c>
      <c r="LV20" s="455" t="str">
        <f t="shared" si="52"/>
        <v/>
      </c>
      <c r="LW20" s="455" t="str">
        <f t="shared" si="52"/>
        <v/>
      </c>
      <c r="LX20" s="953" t="str">
        <f t="shared" si="52"/>
        <v/>
      </c>
      <c r="LY20" s="768" t="str">
        <f t="shared" si="52"/>
        <v/>
      </c>
      <c r="LZ20" s="455" t="str">
        <f t="shared" si="52"/>
        <v/>
      </c>
      <c r="MA20" s="455" t="str">
        <f t="shared" si="52"/>
        <v/>
      </c>
      <c r="MB20" s="455" t="str">
        <f t="shared" si="52"/>
        <v/>
      </c>
      <c r="MC20" s="455" t="str">
        <f t="shared" si="52"/>
        <v/>
      </c>
      <c r="MD20" s="455" t="str">
        <f t="shared" si="52"/>
        <v/>
      </c>
      <c r="ME20" s="953" t="str">
        <f t="shared" si="52"/>
        <v/>
      </c>
      <c r="MF20" s="768" t="str">
        <f t="shared" si="53"/>
        <v/>
      </c>
      <c r="MG20" s="455" t="str">
        <f t="shared" si="53"/>
        <v/>
      </c>
      <c r="MH20" s="455" t="str">
        <f t="shared" ref="MH20" si="54">IF($C20="","",MH$17)</f>
        <v/>
      </c>
      <c r="MI20" s="455" t="str">
        <f t="shared" si="53"/>
        <v/>
      </c>
      <c r="MJ20" s="455" t="str">
        <f t="shared" si="53"/>
        <v/>
      </c>
      <c r="MK20" s="455" t="str">
        <f t="shared" si="53"/>
        <v/>
      </c>
      <c r="ML20" s="953" t="str">
        <f t="shared" si="53"/>
        <v/>
      </c>
      <c r="MM20" s="768" t="str">
        <f t="shared" si="53"/>
        <v/>
      </c>
      <c r="MN20" s="455" t="str">
        <f t="shared" si="53"/>
        <v/>
      </c>
      <c r="MO20" s="455" t="str">
        <f t="shared" si="53"/>
        <v/>
      </c>
      <c r="MP20" s="455" t="str">
        <f t="shared" si="53"/>
        <v/>
      </c>
      <c r="MQ20" s="455" t="str">
        <f t="shared" si="53"/>
        <v/>
      </c>
      <c r="MR20" s="455" t="str">
        <f t="shared" si="53"/>
        <v/>
      </c>
      <c r="MS20" s="953" t="str">
        <f t="shared" si="53"/>
        <v/>
      </c>
      <c r="MT20" s="768" t="str">
        <f t="shared" si="53"/>
        <v/>
      </c>
      <c r="MU20" s="455" t="str">
        <f t="shared" si="53"/>
        <v/>
      </c>
      <c r="MV20" s="455" t="str">
        <f t="shared" si="53"/>
        <v/>
      </c>
      <c r="MW20" s="455" t="str">
        <f t="shared" si="53"/>
        <v/>
      </c>
      <c r="MX20" s="455" t="str">
        <f t="shared" si="53"/>
        <v/>
      </c>
      <c r="MY20" s="455" t="str">
        <f t="shared" si="53"/>
        <v/>
      </c>
      <c r="MZ20" s="953" t="str">
        <f t="shared" si="53"/>
        <v/>
      </c>
      <c r="NA20" s="768" t="str">
        <f t="shared" si="53"/>
        <v/>
      </c>
      <c r="NB20" s="455" t="str">
        <f t="shared" si="53"/>
        <v/>
      </c>
      <c r="NC20" s="455" t="str">
        <f t="shared" si="53"/>
        <v/>
      </c>
      <c r="ND20" s="455" t="str">
        <f t="shared" si="53"/>
        <v/>
      </c>
      <c r="NE20" s="455" t="str">
        <f t="shared" si="53"/>
        <v/>
      </c>
      <c r="NF20" s="455" t="str">
        <f t="shared" si="53"/>
        <v/>
      </c>
      <c r="NG20" s="954" t="str">
        <f t="shared" si="53"/>
        <v/>
      </c>
      <c r="NH20" s="768" t="str">
        <f t="shared" si="53"/>
        <v/>
      </c>
      <c r="NI20" s="455" t="str">
        <f t="shared" si="53"/>
        <v/>
      </c>
      <c r="NJ20" s="455" t="str">
        <f t="shared" si="53"/>
        <v/>
      </c>
      <c r="NK20" s="455" t="str">
        <f t="shared" si="53"/>
        <v/>
      </c>
      <c r="NL20" s="455" t="str">
        <f t="shared" si="53"/>
        <v/>
      </c>
      <c r="NM20" s="455" t="str">
        <f t="shared" si="53"/>
        <v/>
      </c>
      <c r="NN20" s="953" t="str">
        <f t="shared" si="53"/>
        <v/>
      </c>
    </row>
    <row r="21" spans="1:378" ht="12" thickBot="1" x14ac:dyDescent="0.25">
      <c r="A21" s="1151">
        <f>alapadatok!A5</f>
        <v>3</v>
      </c>
      <c r="B21" s="678">
        <f>IF(alapadatok!C5="","",alapadatok!C5)</f>
        <v>109</v>
      </c>
      <c r="C21" s="584" t="str">
        <f>IF(alapadatok!B5="","",alapadatok!B5)</f>
        <v>Kaldenecker István</v>
      </c>
      <c r="D21" s="584" t="str">
        <f>IF(alapadatok!D5="","",alapadatok!D5)</f>
        <v>Stacker</v>
      </c>
      <c r="E21" s="948" t="str">
        <f>IF(alapadatok!K5="","",alapadatok!K5)</f>
        <v/>
      </c>
      <c r="F21" s="952" t="str">
        <f t="shared" ref="F21:BQ23" si="55">IF($C21="","",F$17)</f>
        <v>P</v>
      </c>
      <c r="G21" s="953" t="str">
        <f t="shared" si="55"/>
        <v>P</v>
      </c>
      <c r="H21" s="768" t="str">
        <f t="shared" si="55"/>
        <v>P</v>
      </c>
      <c r="I21" s="455" t="str">
        <f t="shared" si="55"/>
        <v>FÜ</v>
      </c>
      <c r="J21" s="455" t="str">
        <f t="shared" si="55"/>
        <v>SDE</v>
      </c>
      <c r="K21" s="455" t="str">
        <f t="shared" si="55"/>
        <v>SDE</v>
      </c>
      <c r="L21" s="455" t="str">
        <f t="shared" si="55"/>
        <v>SDE</v>
      </c>
      <c r="M21" s="455" t="str">
        <f t="shared" si="55"/>
        <v>P</v>
      </c>
      <c r="N21" s="953" t="str">
        <f t="shared" si="55"/>
        <v>P</v>
      </c>
      <c r="O21" s="768" t="str">
        <f t="shared" si="55"/>
        <v>É</v>
      </c>
      <c r="P21" s="455" t="str">
        <f t="shared" si="55"/>
        <v>É</v>
      </c>
      <c r="Q21" s="455" t="str">
        <f t="shared" si="55"/>
        <v>P</v>
      </c>
      <c r="R21" s="455" t="str">
        <f t="shared" si="55"/>
        <v>P</v>
      </c>
      <c r="S21" s="455" t="str">
        <f t="shared" si="55"/>
        <v>P</v>
      </c>
      <c r="T21" s="455" t="str">
        <f t="shared" si="55"/>
        <v>P</v>
      </c>
      <c r="U21" s="953" t="str">
        <f t="shared" si="55"/>
        <v>P</v>
      </c>
      <c r="V21" s="768" t="str">
        <f t="shared" si="55"/>
        <v>P</v>
      </c>
      <c r="W21" s="455" t="str">
        <f t="shared" si="55"/>
        <v>N</v>
      </c>
      <c r="X21" s="455" t="str">
        <f t="shared" si="55"/>
        <v>N</v>
      </c>
      <c r="Y21" s="455" t="str">
        <f t="shared" si="55"/>
        <v>N</v>
      </c>
      <c r="Z21" s="455" t="str">
        <f t="shared" si="55"/>
        <v>N</v>
      </c>
      <c r="AA21" s="455" t="str">
        <f t="shared" si="55"/>
        <v>P</v>
      </c>
      <c r="AB21" s="953" t="str">
        <f t="shared" si="55"/>
        <v>P</v>
      </c>
      <c r="AC21" s="768" t="str">
        <f t="shared" si="55"/>
        <v>É</v>
      </c>
      <c r="AD21" s="455" t="str">
        <f t="shared" si="55"/>
        <v>É</v>
      </c>
      <c r="AE21" s="455">
        <v>6</v>
      </c>
      <c r="AF21" s="455" t="str">
        <f t="shared" si="55"/>
        <v>P</v>
      </c>
      <c r="AG21" s="455" t="str">
        <f t="shared" si="55"/>
        <v>P</v>
      </c>
      <c r="AH21" s="455" t="str">
        <f t="shared" si="55"/>
        <v>P</v>
      </c>
      <c r="AI21" s="953" t="str">
        <f t="shared" si="55"/>
        <v>P</v>
      </c>
      <c r="AJ21" s="768" t="str">
        <f t="shared" si="55"/>
        <v>N</v>
      </c>
      <c r="AK21" s="455" t="str">
        <f t="shared" si="55"/>
        <v>DE</v>
      </c>
      <c r="AL21" s="455" t="s">
        <v>178</v>
      </c>
      <c r="AM21" s="455" t="str">
        <f t="shared" si="55"/>
        <v>DE</v>
      </c>
      <c r="AN21" s="455" t="str">
        <f t="shared" si="55"/>
        <v>DE</v>
      </c>
      <c r="AO21" s="455" t="str">
        <f t="shared" si="55"/>
        <v>P</v>
      </c>
      <c r="AP21" s="953" t="str">
        <f t="shared" si="55"/>
        <v>P</v>
      </c>
      <c r="AQ21" s="768" t="str">
        <f t="shared" si="55"/>
        <v>DE</v>
      </c>
      <c r="AR21" s="455" t="str">
        <f t="shared" si="55"/>
        <v>DE</v>
      </c>
      <c r="AS21" s="455" t="str">
        <f t="shared" si="55"/>
        <v>DE</v>
      </c>
      <c r="AT21" s="455" t="str">
        <f t="shared" si="55"/>
        <v>DE</v>
      </c>
      <c r="AU21" s="455" t="str">
        <f t="shared" si="55"/>
        <v>DE</v>
      </c>
      <c r="AV21" s="455" t="str">
        <f t="shared" si="55"/>
        <v>P</v>
      </c>
      <c r="AW21" s="953" t="str">
        <f t="shared" si="55"/>
        <v>P</v>
      </c>
      <c r="AX21" s="768" t="str">
        <f t="shared" si="55"/>
        <v>DE</v>
      </c>
      <c r="AY21" s="455" t="s">
        <v>99</v>
      </c>
      <c r="AZ21" s="455" t="s">
        <v>99</v>
      </c>
      <c r="BA21" s="455" t="str">
        <f t="shared" si="55"/>
        <v>N</v>
      </c>
      <c r="BB21" s="455" t="str">
        <f t="shared" si="55"/>
        <v>N</v>
      </c>
      <c r="BC21" s="455" t="str">
        <f t="shared" si="55"/>
        <v>P</v>
      </c>
      <c r="BD21" s="953" t="str">
        <f t="shared" si="55"/>
        <v>P</v>
      </c>
      <c r="BE21" s="1143">
        <v>6</v>
      </c>
      <c r="BF21" s="455" t="str">
        <f t="shared" si="55"/>
        <v>É</v>
      </c>
      <c r="BG21" s="455" t="str">
        <f t="shared" si="55"/>
        <v>É</v>
      </c>
      <c r="BH21" s="455" t="s">
        <v>70</v>
      </c>
      <c r="BI21" s="455" t="s">
        <v>178</v>
      </c>
      <c r="BJ21" s="455" t="s">
        <v>178</v>
      </c>
      <c r="BK21" s="954" t="str">
        <f t="shared" si="55"/>
        <v>P</v>
      </c>
      <c r="BL21" s="1171" t="s">
        <v>385</v>
      </c>
      <c r="BM21" s="1145" t="str">
        <f t="shared" si="55"/>
        <v>N</v>
      </c>
      <c r="BN21" s="455" t="str">
        <f t="shared" si="55"/>
        <v>N</v>
      </c>
      <c r="BO21" s="455" t="str">
        <f t="shared" si="55"/>
        <v>N</v>
      </c>
      <c r="BP21" s="455" t="s">
        <v>99</v>
      </c>
      <c r="BQ21" s="455" t="str">
        <f t="shared" si="55"/>
        <v>P</v>
      </c>
      <c r="BR21" s="953" t="str">
        <f t="shared" si="48"/>
        <v>P</v>
      </c>
      <c r="BS21" s="768" t="str">
        <f t="shared" si="48"/>
        <v>É</v>
      </c>
      <c r="BT21" s="455" t="str">
        <f t="shared" si="48"/>
        <v>ÉJ</v>
      </c>
      <c r="BU21" s="455" t="str">
        <f t="shared" si="48"/>
        <v>P</v>
      </c>
      <c r="BV21" s="455" t="str">
        <f t="shared" si="48"/>
        <v>P</v>
      </c>
      <c r="BW21" s="455" t="str">
        <f t="shared" si="48"/>
        <v>P</v>
      </c>
      <c r="BX21" s="455" t="str">
        <f t="shared" si="48"/>
        <v>P</v>
      </c>
      <c r="BY21" s="953" t="str">
        <f t="shared" si="48"/>
        <v>P</v>
      </c>
      <c r="BZ21" s="768" t="str">
        <f t="shared" si="48"/>
        <v>P</v>
      </c>
      <c r="CA21" s="455" t="str">
        <f t="shared" si="48"/>
        <v>N</v>
      </c>
      <c r="CB21" s="455" t="str">
        <f t="shared" si="48"/>
        <v>N</v>
      </c>
      <c r="CC21" s="455" t="str">
        <f t="shared" si="48"/>
        <v>N</v>
      </c>
      <c r="CD21" s="455" t="str">
        <f t="shared" si="48"/>
        <v>FÜ</v>
      </c>
      <c r="CE21" s="455" t="str">
        <f t="shared" si="48"/>
        <v>P</v>
      </c>
      <c r="CF21" s="953" t="str">
        <f t="shared" si="48"/>
        <v>P</v>
      </c>
      <c r="CG21" s="768" t="str">
        <f t="shared" si="48"/>
        <v>P</v>
      </c>
      <c r="CH21" s="455" t="str">
        <f t="shared" si="48"/>
        <v>É</v>
      </c>
      <c r="CI21" s="455" t="str">
        <f t="shared" si="48"/>
        <v>P</v>
      </c>
      <c r="CJ21" s="455" t="str">
        <f t="shared" si="49"/>
        <v>N</v>
      </c>
      <c r="CK21" s="455" t="s">
        <v>383</v>
      </c>
      <c r="CL21" s="455" t="str">
        <f t="shared" si="49"/>
        <v>P</v>
      </c>
      <c r="CM21" s="953" t="str">
        <f t="shared" si="49"/>
        <v>P</v>
      </c>
      <c r="CN21" s="768" t="str">
        <f t="shared" si="49"/>
        <v>DE</v>
      </c>
      <c r="CO21" s="455" t="str">
        <f t="shared" si="49"/>
        <v>N</v>
      </c>
      <c r="CP21" s="455" t="str">
        <f t="shared" si="49"/>
        <v>N</v>
      </c>
      <c r="CQ21" s="455" t="str">
        <f t="shared" si="49"/>
        <v>DE</v>
      </c>
      <c r="CR21" s="1143" t="s">
        <v>385</v>
      </c>
      <c r="CS21" s="455" t="str">
        <f t="shared" si="49"/>
        <v>P</v>
      </c>
      <c r="CT21" s="953" t="str">
        <f t="shared" si="49"/>
        <v>P</v>
      </c>
      <c r="CU21" s="952" t="str">
        <f t="shared" si="49"/>
        <v>FÜ</v>
      </c>
      <c r="CV21" s="455" t="str">
        <f t="shared" si="49"/>
        <v>É</v>
      </c>
      <c r="CW21" s="455" t="str">
        <f t="shared" si="49"/>
        <v>É</v>
      </c>
      <c r="CX21" s="455" t="str">
        <f t="shared" si="49"/>
        <v>É</v>
      </c>
      <c r="CY21" s="455" t="str">
        <f t="shared" si="49"/>
        <v>P</v>
      </c>
      <c r="CZ21" s="455" t="str">
        <f t="shared" si="49"/>
        <v>P</v>
      </c>
      <c r="DA21" s="953" t="str">
        <f t="shared" si="49"/>
        <v>P</v>
      </c>
      <c r="DB21" s="768" t="str">
        <f t="shared" si="49"/>
        <v>N</v>
      </c>
      <c r="DC21" s="455" t="str">
        <f t="shared" si="49"/>
        <v>N</v>
      </c>
      <c r="DD21" s="455" t="str">
        <f t="shared" si="49"/>
        <v>N</v>
      </c>
      <c r="DE21" s="455" t="str">
        <f t="shared" si="49"/>
        <v>N</v>
      </c>
      <c r="DF21" s="455" t="str">
        <f t="shared" si="49"/>
        <v>P</v>
      </c>
      <c r="DG21" s="455" t="str">
        <f t="shared" si="49"/>
        <v>P</v>
      </c>
      <c r="DH21" s="953" t="str">
        <f t="shared" si="49"/>
        <v>P</v>
      </c>
      <c r="DI21" s="768" t="str">
        <f t="shared" si="49"/>
        <v>P</v>
      </c>
      <c r="DJ21" s="455" t="str">
        <f t="shared" si="49"/>
        <v>É</v>
      </c>
      <c r="DK21" s="455" t="str">
        <f t="shared" si="49"/>
        <v>É</v>
      </c>
      <c r="DL21" s="455" t="str">
        <f t="shared" si="49"/>
        <v>É</v>
      </c>
      <c r="DM21" s="455" t="str">
        <f t="shared" si="49"/>
        <v>P</v>
      </c>
      <c r="DN21" s="455" t="str">
        <f t="shared" si="49"/>
        <v>P</v>
      </c>
      <c r="DO21" s="953" t="str">
        <f t="shared" si="49"/>
        <v>P</v>
      </c>
      <c r="DP21" s="768" t="str">
        <f t="shared" si="49"/>
        <v>DE</v>
      </c>
      <c r="DQ21" s="455" t="str">
        <f t="shared" si="49"/>
        <v>N</v>
      </c>
      <c r="DR21" s="455" t="str">
        <f t="shared" si="49"/>
        <v>N</v>
      </c>
      <c r="DS21" s="455" t="str">
        <f t="shared" si="49"/>
        <v>N</v>
      </c>
      <c r="DT21" s="455" t="str">
        <f t="shared" si="49"/>
        <v>P</v>
      </c>
      <c r="DU21" s="455" t="str">
        <f t="shared" si="49"/>
        <v>P</v>
      </c>
      <c r="DV21" s="953" t="str">
        <f t="shared" si="49"/>
        <v>P</v>
      </c>
      <c r="DW21" s="768" t="str">
        <f t="shared" si="49"/>
        <v>É</v>
      </c>
      <c r="DX21" s="455" t="str">
        <f t="shared" si="49"/>
        <v>P</v>
      </c>
      <c r="DY21" s="455" t="str">
        <f t="shared" si="49"/>
        <v>FÜ</v>
      </c>
      <c r="DZ21" s="455" t="str">
        <f t="shared" si="49"/>
        <v>P</v>
      </c>
      <c r="EA21" s="455" t="str">
        <f t="shared" si="49"/>
        <v>P</v>
      </c>
      <c r="EB21" s="455" t="str">
        <f t="shared" si="49"/>
        <v>P</v>
      </c>
      <c r="EC21" s="954" t="str">
        <f t="shared" si="49"/>
        <v>P</v>
      </c>
      <c r="ED21" s="768" t="str">
        <f t="shared" si="49"/>
        <v>P</v>
      </c>
      <c r="EE21" s="455" t="str">
        <f t="shared" si="49"/>
        <v>P</v>
      </c>
      <c r="EF21" s="455" t="str">
        <f t="shared" si="49"/>
        <v>P</v>
      </c>
      <c r="EG21" s="455" t="str">
        <f t="shared" si="49"/>
        <v>P</v>
      </c>
      <c r="EH21" s="455" t="str">
        <f t="shared" si="49"/>
        <v>P</v>
      </c>
      <c r="EI21" s="455" t="str">
        <f t="shared" si="49"/>
        <v>P</v>
      </c>
      <c r="EJ21" s="953" t="str">
        <f t="shared" si="49"/>
        <v>P</v>
      </c>
      <c r="EK21" s="768" t="str">
        <f t="shared" si="49"/>
        <v>P</v>
      </c>
      <c r="EL21" s="455" t="str">
        <f t="shared" si="49"/>
        <v>P</v>
      </c>
      <c r="EM21" s="455" t="str">
        <f t="shared" si="49"/>
        <v>P</v>
      </c>
      <c r="EN21" s="455" t="str">
        <f t="shared" si="49"/>
        <v>P</v>
      </c>
      <c r="EO21" s="455" t="str">
        <f t="shared" si="49"/>
        <v>P</v>
      </c>
      <c r="EP21" s="455" t="str">
        <f t="shared" si="49"/>
        <v>P</v>
      </c>
      <c r="EQ21" s="953" t="str">
        <f t="shared" si="49"/>
        <v>P</v>
      </c>
      <c r="ER21" s="768" t="str">
        <f t="shared" si="49"/>
        <v>FÜ</v>
      </c>
      <c r="ES21" s="455" t="str">
        <f t="shared" si="49"/>
        <v>P</v>
      </c>
      <c r="ET21" s="455" t="str">
        <f t="shared" si="49"/>
        <v>P</v>
      </c>
      <c r="EU21" s="455" t="str">
        <f t="shared" si="49"/>
        <v>P</v>
      </c>
      <c r="EV21" s="455" t="str">
        <f t="shared" si="50"/>
        <v>P</v>
      </c>
      <c r="EW21" s="455" t="str">
        <f t="shared" si="50"/>
        <v>P</v>
      </c>
      <c r="EX21" s="953" t="str">
        <f t="shared" si="50"/>
        <v>P</v>
      </c>
      <c r="EY21" s="768" t="str">
        <f t="shared" si="50"/>
        <v>P</v>
      </c>
      <c r="EZ21" s="455" t="str">
        <f t="shared" si="50"/>
        <v>P</v>
      </c>
      <c r="FA21" s="455" t="str">
        <f t="shared" si="50"/>
        <v>P</v>
      </c>
      <c r="FB21" s="455" t="str">
        <f t="shared" si="50"/>
        <v>P</v>
      </c>
      <c r="FC21" s="455" t="str">
        <f t="shared" si="50"/>
        <v>P</v>
      </c>
      <c r="FD21" s="455" t="str">
        <f t="shared" si="50"/>
        <v>P</v>
      </c>
      <c r="FE21" s="953" t="str">
        <f t="shared" si="50"/>
        <v>P</v>
      </c>
      <c r="FF21" s="768" t="str">
        <f t="shared" si="50"/>
        <v>P</v>
      </c>
      <c r="FG21" s="455" t="str">
        <f t="shared" si="50"/>
        <v>P</v>
      </c>
      <c r="FH21" s="455" t="str">
        <f t="shared" si="50"/>
        <v>P</v>
      </c>
      <c r="FI21" s="455" t="str">
        <f t="shared" si="50"/>
        <v>P</v>
      </c>
      <c r="FJ21" s="455" t="str">
        <f t="shared" si="50"/>
        <v>P</v>
      </c>
      <c r="FK21" s="455" t="str">
        <f t="shared" si="50"/>
        <v>P</v>
      </c>
      <c r="FL21" s="953" t="str">
        <f t="shared" si="50"/>
        <v>P</v>
      </c>
      <c r="FM21" s="768" t="str">
        <f t="shared" si="50"/>
        <v>P</v>
      </c>
      <c r="FN21" s="455" t="str">
        <f t="shared" si="50"/>
        <v>P</v>
      </c>
      <c r="FO21" s="455" t="str">
        <f t="shared" si="50"/>
        <v>P</v>
      </c>
      <c r="FP21" s="455" t="str">
        <f t="shared" si="50"/>
        <v>P</v>
      </c>
      <c r="FQ21" s="455" t="str">
        <f t="shared" si="50"/>
        <v>P</v>
      </c>
      <c r="FR21" s="455" t="str">
        <f t="shared" si="50"/>
        <v>P</v>
      </c>
      <c r="FS21" s="953" t="str">
        <f t="shared" si="50"/>
        <v>P</v>
      </c>
      <c r="FT21" s="768" t="str">
        <f t="shared" si="50"/>
        <v>P</v>
      </c>
      <c r="FU21" s="455" t="str">
        <f t="shared" si="50"/>
        <v>P</v>
      </c>
      <c r="FV21" s="455" t="str">
        <f t="shared" si="50"/>
        <v>P</v>
      </c>
      <c r="FW21" s="455" t="str">
        <f t="shared" si="50"/>
        <v>P</v>
      </c>
      <c r="FX21" s="455" t="str">
        <f t="shared" si="50"/>
        <v>P</v>
      </c>
      <c r="FY21" s="455" t="str">
        <f t="shared" si="50"/>
        <v>P</v>
      </c>
      <c r="FZ21" s="953" t="str">
        <f t="shared" si="50"/>
        <v>P</v>
      </c>
      <c r="GA21" s="768" t="str">
        <f t="shared" si="50"/>
        <v>P</v>
      </c>
      <c r="GB21" s="455" t="str">
        <f t="shared" si="50"/>
        <v>P</v>
      </c>
      <c r="GC21" s="455" t="str">
        <f t="shared" si="50"/>
        <v>P</v>
      </c>
      <c r="GD21" s="455" t="str">
        <f t="shared" si="50"/>
        <v>P</v>
      </c>
      <c r="GE21" s="455" t="str">
        <f t="shared" si="50"/>
        <v>P</v>
      </c>
      <c r="GF21" s="953" t="str">
        <f t="shared" si="50"/>
        <v>P</v>
      </c>
      <c r="GG21" s="768" t="str">
        <f t="shared" si="50"/>
        <v>P</v>
      </c>
      <c r="GH21" s="455" t="str">
        <f t="shared" si="50"/>
        <v>P</v>
      </c>
      <c r="GI21" s="455" t="str">
        <f t="shared" si="50"/>
        <v>P</v>
      </c>
      <c r="GJ21" s="455" t="str">
        <f t="shared" si="50"/>
        <v>P</v>
      </c>
      <c r="GK21" s="455" t="str">
        <f t="shared" si="50"/>
        <v>P</v>
      </c>
      <c r="GL21" s="455" t="str">
        <f t="shared" si="50"/>
        <v>P</v>
      </c>
      <c r="GM21" s="455" t="str">
        <f t="shared" si="50"/>
        <v>P</v>
      </c>
      <c r="GN21" s="954" t="str">
        <f t="shared" si="50"/>
        <v>P</v>
      </c>
      <c r="GO21" s="768" t="str">
        <f t="shared" si="50"/>
        <v>P</v>
      </c>
      <c r="GP21" s="455" t="str">
        <f t="shared" si="50"/>
        <v>P</v>
      </c>
      <c r="GQ21" s="455" t="str">
        <f t="shared" si="50"/>
        <v>P</v>
      </c>
      <c r="GR21" s="455" t="str">
        <f t="shared" si="50"/>
        <v>P</v>
      </c>
      <c r="GS21" s="455" t="str">
        <f t="shared" si="50"/>
        <v>P</v>
      </c>
      <c r="GT21" s="455" t="str">
        <f t="shared" si="50"/>
        <v>P</v>
      </c>
      <c r="GU21" s="953" t="str">
        <f t="shared" si="50"/>
        <v>P</v>
      </c>
      <c r="GV21" s="768" t="str">
        <f t="shared" si="50"/>
        <v>P</v>
      </c>
      <c r="GW21" s="455" t="str">
        <f t="shared" si="50"/>
        <v>P</v>
      </c>
      <c r="GX21" s="455" t="str">
        <f t="shared" si="50"/>
        <v>P</v>
      </c>
      <c r="GY21" s="455" t="str">
        <f t="shared" si="50"/>
        <v>P</v>
      </c>
      <c r="GZ21" s="455" t="str">
        <f t="shared" si="50"/>
        <v>P</v>
      </c>
      <c r="HA21" s="455" t="str">
        <f t="shared" si="50"/>
        <v>P</v>
      </c>
      <c r="HB21" s="953" t="str">
        <f t="shared" si="50"/>
        <v>P</v>
      </c>
      <c r="HC21" s="768" t="str">
        <f t="shared" si="50"/>
        <v>P</v>
      </c>
      <c r="HD21" s="455" t="str">
        <f t="shared" si="50"/>
        <v>P</v>
      </c>
      <c r="HE21" s="455" t="str">
        <f t="shared" si="50"/>
        <v>P</v>
      </c>
      <c r="HF21" s="455" t="str">
        <f t="shared" si="50"/>
        <v>P</v>
      </c>
      <c r="HG21" s="455" t="str">
        <f t="shared" si="50"/>
        <v>P</v>
      </c>
      <c r="HH21" s="455" t="str">
        <f t="shared" si="51"/>
        <v>P</v>
      </c>
      <c r="HI21" s="953" t="str">
        <f t="shared" si="51"/>
        <v>P</v>
      </c>
      <c r="HJ21" s="768" t="str">
        <f t="shared" si="51"/>
        <v>P</v>
      </c>
      <c r="HK21" s="455" t="str">
        <f t="shared" si="51"/>
        <v>P</v>
      </c>
      <c r="HL21" s="455" t="str">
        <f t="shared" si="51"/>
        <v>P</v>
      </c>
      <c r="HM21" s="455" t="str">
        <f t="shared" si="51"/>
        <v>P</v>
      </c>
      <c r="HN21" s="955" t="str">
        <f t="shared" si="51"/>
        <v>P</v>
      </c>
      <c r="HO21" s="455" t="str">
        <f t="shared" si="51"/>
        <v>P</v>
      </c>
      <c r="HP21" s="953" t="str">
        <f t="shared" si="51"/>
        <v>P</v>
      </c>
      <c r="HQ21" s="768" t="str">
        <f t="shared" si="51"/>
        <v>P</v>
      </c>
      <c r="HR21" s="455" t="str">
        <f t="shared" si="51"/>
        <v>P</v>
      </c>
      <c r="HS21" s="455" t="str">
        <f t="shared" si="51"/>
        <v>P</v>
      </c>
      <c r="HT21" s="455" t="str">
        <f t="shared" si="51"/>
        <v>P</v>
      </c>
      <c r="HU21" s="455" t="str">
        <f t="shared" si="51"/>
        <v>P</v>
      </c>
      <c r="HV21" s="455" t="str">
        <f t="shared" si="51"/>
        <v>P</v>
      </c>
      <c r="HW21" s="953" t="str">
        <f t="shared" si="51"/>
        <v>P</v>
      </c>
      <c r="HX21" s="768" t="str">
        <f t="shared" si="51"/>
        <v>P</v>
      </c>
      <c r="HY21" s="455" t="str">
        <f t="shared" si="51"/>
        <v>P</v>
      </c>
      <c r="HZ21" s="455" t="str">
        <f t="shared" si="51"/>
        <v>P</v>
      </c>
      <c r="IA21" s="455" t="str">
        <f t="shared" si="51"/>
        <v>P</v>
      </c>
      <c r="IB21" s="455" t="str">
        <f t="shared" si="51"/>
        <v>P</v>
      </c>
      <c r="IC21" s="455" t="str">
        <f t="shared" si="51"/>
        <v>P</v>
      </c>
      <c r="ID21" s="953" t="str">
        <f t="shared" si="51"/>
        <v>P</v>
      </c>
      <c r="IE21" s="768" t="str">
        <f t="shared" si="51"/>
        <v>P</v>
      </c>
      <c r="IF21" s="455" t="str">
        <f t="shared" si="51"/>
        <v>FÜ</v>
      </c>
      <c r="IG21" s="455" t="str">
        <f t="shared" si="51"/>
        <v>P</v>
      </c>
      <c r="IH21" s="455" t="str">
        <f t="shared" si="51"/>
        <v>P</v>
      </c>
      <c r="II21" s="455" t="str">
        <f t="shared" si="51"/>
        <v>P</v>
      </c>
      <c r="IJ21" s="455" t="str">
        <f t="shared" si="51"/>
        <v>P</v>
      </c>
      <c r="IK21" s="953" t="str">
        <f t="shared" si="51"/>
        <v>P</v>
      </c>
      <c r="IL21" s="768" t="str">
        <f t="shared" si="51"/>
        <v>P</v>
      </c>
      <c r="IM21" s="455" t="str">
        <f t="shared" si="51"/>
        <v>P</v>
      </c>
      <c r="IN21" s="455" t="str">
        <f t="shared" si="51"/>
        <v>P</v>
      </c>
      <c r="IO21" s="455" t="str">
        <f t="shared" si="51"/>
        <v>P</v>
      </c>
      <c r="IP21" s="455" t="str">
        <f t="shared" si="51"/>
        <v>P</v>
      </c>
      <c r="IQ21" s="455" t="str">
        <f t="shared" si="51"/>
        <v>P</v>
      </c>
      <c r="IR21" s="953" t="str">
        <f t="shared" si="51"/>
        <v>P</v>
      </c>
      <c r="IS21" s="768" t="str">
        <f t="shared" si="51"/>
        <v>P</v>
      </c>
      <c r="IT21" s="455" t="str">
        <f t="shared" si="51"/>
        <v>P</v>
      </c>
      <c r="IU21" s="455" t="str">
        <f t="shared" si="51"/>
        <v>P</v>
      </c>
      <c r="IV21" s="455" t="str">
        <f t="shared" si="51"/>
        <v>P</v>
      </c>
      <c r="IW21" s="455" t="str">
        <f t="shared" si="51"/>
        <v>P</v>
      </c>
      <c r="IX21" s="455" t="str">
        <f t="shared" si="51"/>
        <v>P</v>
      </c>
      <c r="IY21" s="954" t="str">
        <f t="shared" si="51"/>
        <v>P</v>
      </c>
      <c r="IZ21" s="768" t="str">
        <f t="shared" si="51"/>
        <v>P</v>
      </c>
      <c r="JA21" s="455" t="str">
        <f t="shared" si="51"/>
        <v>P</v>
      </c>
      <c r="JB21" s="455" t="str">
        <f t="shared" si="51"/>
        <v>P</v>
      </c>
      <c r="JC21" s="455" t="str">
        <f t="shared" si="51"/>
        <v>P</v>
      </c>
      <c r="JD21" s="455" t="str">
        <f t="shared" si="51"/>
        <v>P</v>
      </c>
      <c r="JE21" s="455" t="str">
        <f t="shared" si="51"/>
        <v>P</v>
      </c>
      <c r="JF21" s="953" t="str">
        <f t="shared" si="51"/>
        <v>P</v>
      </c>
      <c r="JG21" s="768" t="str">
        <f t="shared" si="51"/>
        <v>P</v>
      </c>
      <c r="JH21" s="455" t="str">
        <f t="shared" si="51"/>
        <v>P</v>
      </c>
      <c r="JI21" s="455" t="str">
        <f t="shared" si="51"/>
        <v>P</v>
      </c>
      <c r="JJ21" s="455" t="str">
        <f t="shared" si="51"/>
        <v>P</v>
      </c>
      <c r="JK21" s="455" t="str">
        <f t="shared" si="51"/>
        <v>P</v>
      </c>
      <c r="JL21" s="455" t="str">
        <f t="shared" si="51"/>
        <v>P</v>
      </c>
      <c r="JM21" s="953" t="str">
        <f t="shared" si="51"/>
        <v>P</v>
      </c>
      <c r="JN21" s="768" t="str">
        <f t="shared" si="51"/>
        <v>P</v>
      </c>
      <c r="JO21" s="455" t="str">
        <f t="shared" si="51"/>
        <v>P</v>
      </c>
      <c r="JP21" s="455" t="str">
        <f t="shared" si="51"/>
        <v>P</v>
      </c>
      <c r="JQ21" s="455" t="str">
        <f t="shared" si="51"/>
        <v>P</v>
      </c>
      <c r="JR21" s="455" t="str">
        <f t="shared" si="51"/>
        <v>P</v>
      </c>
      <c r="JS21" s="455" t="str">
        <f t="shared" si="51"/>
        <v>P</v>
      </c>
      <c r="JT21" s="953" t="str">
        <f t="shared" si="52"/>
        <v>P</v>
      </c>
      <c r="JU21" s="768" t="str">
        <f t="shared" si="52"/>
        <v>P</v>
      </c>
      <c r="JV21" s="455" t="str">
        <f t="shared" si="52"/>
        <v>P</v>
      </c>
      <c r="JW21" s="455" t="str">
        <f t="shared" si="52"/>
        <v>P</v>
      </c>
      <c r="JX21" s="455" t="str">
        <f t="shared" si="52"/>
        <v>P</v>
      </c>
      <c r="JY21" s="455" t="str">
        <f t="shared" si="52"/>
        <v>P</v>
      </c>
      <c r="JZ21" s="455" t="str">
        <f t="shared" si="52"/>
        <v>P</v>
      </c>
      <c r="KA21" s="953" t="str">
        <f t="shared" si="52"/>
        <v>P</v>
      </c>
      <c r="KB21" s="768" t="str">
        <f t="shared" si="52"/>
        <v>P</v>
      </c>
      <c r="KC21" s="455" t="str">
        <f t="shared" si="52"/>
        <v>P</v>
      </c>
      <c r="KD21" s="455" t="str">
        <f t="shared" si="52"/>
        <v>P</v>
      </c>
      <c r="KE21" s="455" t="str">
        <f t="shared" si="52"/>
        <v>P</v>
      </c>
      <c r="KF21" s="455" t="str">
        <f t="shared" si="52"/>
        <v>P</v>
      </c>
      <c r="KG21" s="455" t="str">
        <f t="shared" si="52"/>
        <v>P</v>
      </c>
      <c r="KH21" s="953" t="str">
        <f t="shared" si="52"/>
        <v>P</v>
      </c>
      <c r="KI21" s="768" t="str">
        <f t="shared" si="52"/>
        <v>P</v>
      </c>
      <c r="KJ21" s="455" t="str">
        <f t="shared" si="52"/>
        <v>P</v>
      </c>
      <c r="KK21" s="455" t="str">
        <f t="shared" si="52"/>
        <v>P</v>
      </c>
      <c r="KL21" s="455" t="str">
        <f t="shared" si="52"/>
        <v>P</v>
      </c>
      <c r="KM21" s="455" t="str">
        <f t="shared" si="52"/>
        <v>P</v>
      </c>
      <c r="KN21" s="455" t="str">
        <f t="shared" si="52"/>
        <v>P</v>
      </c>
      <c r="KO21" s="953" t="str">
        <f t="shared" si="52"/>
        <v>P</v>
      </c>
      <c r="KP21" s="768" t="str">
        <f t="shared" si="52"/>
        <v>P</v>
      </c>
      <c r="KQ21" s="455" t="str">
        <f t="shared" si="52"/>
        <v>P</v>
      </c>
      <c r="KR21" s="455" t="str">
        <f t="shared" si="52"/>
        <v>FÜ</v>
      </c>
      <c r="KS21" s="455" t="str">
        <f t="shared" si="52"/>
        <v>P</v>
      </c>
      <c r="KT21" s="455" t="str">
        <f t="shared" si="52"/>
        <v>P</v>
      </c>
      <c r="KU21" s="455" t="str">
        <f t="shared" si="52"/>
        <v>P</v>
      </c>
      <c r="KV21" s="953" t="str">
        <f t="shared" si="52"/>
        <v>P</v>
      </c>
      <c r="KW21" s="768" t="str">
        <f t="shared" si="52"/>
        <v>P</v>
      </c>
      <c r="KX21" s="455" t="str">
        <f t="shared" si="52"/>
        <v>P</v>
      </c>
      <c r="KY21" s="455" t="str">
        <f t="shared" si="52"/>
        <v>P</v>
      </c>
      <c r="KZ21" s="455" t="str">
        <f t="shared" si="52"/>
        <v>P</v>
      </c>
      <c r="LA21" s="455" t="str">
        <f t="shared" si="52"/>
        <v>FÜ</v>
      </c>
      <c r="LB21" s="455" t="str">
        <f t="shared" si="52"/>
        <v>P</v>
      </c>
      <c r="LC21" s="954" t="str">
        <f t="shared" si="52"/>
        <v>P</v>
      </c>
      <c r="LD21" s="768" t="str">
        <f t="shared" si="52"/>
        <v>P</v>
      </c>
      <c r="LE21" s="455" t="str">
        <f t="shared" si="52"/>
        <v>P</v>
      </c>
      <c r="LF21" s="455" t="str">
        <f t="shared" si="52"/>
        <v>P</v>
      </c>
      <c r="LG21" s="455" t="str">
        <f t="shared" si="52"/>
        <v>P</v>
      </c>
      <c r="LH21" s="455" t="str">
        <f t="shared" si="52"/>
        <v>P</v>
      </c>
      <c r="LI21" s="455" t="str">
        <f t="shared" si="52"/>
        <v>P</v>
      </c>
      <c r="LJ21" s="953" t="str">
        <f t="shared" si="52"/>
        <v>P</v>
      </c>
      <c r="LK21" s="768" t="str">
        <f t="shared" si="52"/>
        <v>P</v>
      </c>
      <c r="LL21" s="455" t="str">
        <f t="shared" si="52"/>
        <v>P</v>
      </c>
      <c r="LM21" s="455" t="str">
        <f t="shared" si="52"/>
        <v>P</v>
      </c>
      <c r="LN21" s="455" t="str">
        <f t="shared" si="52"/>
        <v>P</v>
      </c>
      <c r="LO21" s="455" t="str">
        <f t="shared" si="52"/>
        <v>P</v>
      </c>
      <c r="LP21" s="455" t="str">
        <f t="shared" si="52"/>
        <v>P</v>
      </c>
      <c r="LQ21" s="953" t="str">
        <f t="shared" si="52"/>
        <v>P</v>
      </c>
      <c r="LR21" s="768" t="str">
        <f t="shared" si="52"/>
        <v>P</v>
      </c>
      <c r="LS21" s="455" t="str">
        <f t="shared" si="52"/>
        <v>P</v>
      </c>
      <c r="LT21" s="455" t="str">
        <f t="shared" si="52"/>
        <v>P</v>
      </c>
      <c r="LU21" s="455" t="str">
        <f t="shared" si="52"/>
        <v>P</v>
      </c>
      <c r="LV21" s="455" t="str">
        <f t="shared" si="52"/>
        <v>P</v>
      </c>
      <c r="LW21" s="455" t="str">
        <f t="shared" si="52"/>
        <v>P</v>
      </c>
      <c r="LX21" s="953" t="str">
        <f t="shared" si="52"/>
        <v>P</v>
      </c>
      <c r="LY21" s="768" t="str">
        <f t="shared" si="52"/>
        <v>P</v>
      </c>
      <c r="LZ21" s="455" t="str">
        <f t="shared" si="52"/>
        <v>P</v>
      </c>
      <c r="MA21" s="455" t="str">
        <f t="shared" si="52"/>
        <v>P</v>
      </c>
      <c r="MB21" s="455" t="str">
        <f t="shared" si="52"/>
        <v>P</v>
      </c>
      <c r="MC21" s="455" t="str">
        <f t="shared" si="52"/>
        <v>P</v>
      </c>
      <c r="MD21" s="455" t="str">
        <f t="shared" si="52"/>
        <v>P</v>
      </c>
      <c r="ME21" s="953" t="str">
        <f t="shared" si="52"/>
        <v>P</v>
      </c>
      <c r="MF21" s="768" t="str">
        <f t="shared" si="53"/>
        <v>P</v>
      </c>
      <c r="MG21" s="455" t="str">
        <f t="shared" si="53"/>
        <v>P</v>
      </c>
      <c r="MH21" s="455" t="str">
        <f t="shared" si="53"/>
        <v>P</v>
      </c>
      <c r="MI21" s="455" t="str">
        <f t="shared" si="53"/>
        <v>P</v>
      </c>
      <c r="MJ21" s="455" t="str">
        <f t="shared" si="53"/>
        <v>P</v>
      </c>
      <c r="MK21" s="455" t="str">
        <f t="shared" si="53"/>
        <v>P</v>
      </c>
      <c r="ML21" s="953" t="str">
        <f t="shared" si="53"/>
        <v>P</v>
      </c>
      <c r="MM21" s="768" t="str">
        <f t="shared" si="53"/>
        <v>P</v>
      </c>
      <c r="MN21" s="455" t="str">
        <f t="shared" si="53"/>
        <v>P</v>
      </c>
      <c r="MO21" s="455" t="str">
        <f t="shared" si="53"/>
        <v>P</v>
      </c>
      <c r="MP21" s="455" t="str">
        <f t="shared" si="53"/>
        <v>P</v>
      </c>
      <c r="MQ21" s="455" t="str">
        <f t="shared" si="53"/>
        <v>P</v>
      </c>
      <c r="MR21" s="455" t="str">
        <f t="shared" si="53"/>
        <v>P</v>
      </c>
      <c r="MS21" s="953" t="str">
        <f t="shared" si="53"/>
        <v>P</v>
      </c>
      <c r="MT21" s="768" t="str">
        <f t="shared" si="53"/>
        <v>P</v>
      </c>
      <c r="MU21" s="455" t="str">
        <f t="shared" si="53"/>
        <v>P</v>
      </c>
      <c r="MV21" s="455" t="str">
        <f t="shared" si="53"/>
        <v>P</v>
      </c>
      <c r="MW21" s="455" t="str">
        <f t="shared" si="53"/>
        <v>P</v>
      </c>
      <c r="MX21" s="455" t="str">
        <f t="shared" si="53"/>
        <v>P</v>
      </c>
      <c r="MY21" s="455" t="str">
        <f t="shared" si="53"/>
        <v>P</v>
      </c>
      <c r="MZ21" s="953" t="str">
        <f t="shared" si="53"/>
        <v>P</v>
      </c>
      <c r="NA21" s="768" t="str">
        <f t="shared" si="53"/>
        <v>P</v>
      </c>
      <c r="NB21" s="455" t="str">
        <f t="shared" si="53"/>
        <v>P</v>
      </c>
      <c r="NC21" s="455" t="str">
        <f t="shared" si="53"/>
        <v>FÜ</v>
      </c>
      <c r="ND21" s="455" t="str">
        <f t="shared" si="53"/>
        <v>FÜ</v>
      </c>
      <c r="NE21" s="455" t="str">
        <f t="shared" si="53"/>
        <v>P</v>
      </c>
      <c r="NF21" s="455" t="str">
        <f t="shared" si="53"/>
        <v>P</v>
      </c>
      <c r="NG21" s="954" t="str">
        <f t="shared" si="53"/>
        <v>P</v>
      </c>
      <c r="NH21" s="768" t="str">
        <f t="shared" si="53"/>
        <v>P</v>
      </c>
      <c r="NI21" s="455" t="str">
        <f t="shared" si="53"/>
        <v>P</v>
      </c>
      <c r="NJ21" s="455" t="str">
        <f t="shared" si="53"/>
        <v>P</v>
      </c>
      <c r="NK21" s="455" t="str">
        <f t="shared" si="53"/>
        <v>P</v>
      </c>
      <c r="NL21" s="455" t="str">
        <f t="shared" si="53"/>
        <v>P</v>
      </c>
      <c r="NM21" s="455" t="str">
        <f t="shared" si="53"/>
        <v>P</v>
      </c>
      <c r="NN21" s="953" t="str">
        <f t="shared" si="53"/>
        <v>P</v>
      </c>
    </row>
    <row r="22" spans="1:378" ht="12" hidden="1" thickBot="1" x14ac:dyDescent="0.25">
      <c r="A22" s="1151">
        <f>alapadatok!A6</f>
        <v>4</v>
      </c>
      <c r="B22" s="678" t="str">
        <f>IF(alapadatok!C6="","",alapadatok!C6)</f>
        <v/>
      </c>
      <c r="C22" s="584" t="str">
        <f>IF(alapadatok!B6="","",alapadatok!B6)</f>
        <v/>
      </c>
      <c r="D22" s="584" t="str">
        <f>IF(alapadatok!D6="","",alapadatok!D6)</f>
        <v/>
      </c>
      <c r="E22" s="948" t="str">
        <f>IF(alapadatok!K6="","",alapadatok!K6)</f>
        <v/>
      </c>
      <c r="F22" s="952"/>
      <c r="G22" s="953"/>
      <c r="H22" s="768"/>
      <c r="I22" s="455"/>
      <c r="J22" s="455"/>
      <c r="K22" s="455"/>
      <c r="L22" s="455"/>
      <c r="M22" s="455"/>
      <c r="N22" s="953"/>
      <c r="O22" s="768"/>
      <c r="P22" s="455"/>
      <c r="Q22" s="455"/>
      <c r="R22" s="455"/>
      <c r="S22" s="455"/>
      <c r="T22" s="455"/>
      <c r="U22" s="953"/>
      <c r="V22" s="768"/>
      <c r="W22" s="455"/>
      <c r="X22" s="455"/>
      <c r="Y22" s="455"/>
      <c r="Z22" s="455"/>
      <c r="AA22" s="455"/>
      <c r="AB22" s="953"/>
      <c r="AC22" s="768"/>
      <c r="AD22" s="455"/>
      <c r="AE22" s="455"/>
      <c r="AF22" s="1143"/>
      <c r="AG22" s="455"/>
      <c r="AH22" s="455"/>
      <c r="AI22" s="953"/>
      <c r="AJ22" s="768"/>
      <c r="AK22" s="455"/>
      <c r="AL22" s="455"/>
      <c r="AM22" s="455"/>
      <c r="AN22" s="455"/>
      <c r="AO22" s="455"/>
      <c r="AP22" s="953"/>
      <c r="AQ22" s="768"/>
      <c r="AR22" s="455"/>
      <c r="AS22" s="455"/>
      <c r="AT22" s="455"/>
      <c r="AU22" s="455"/>
      <c r="AV22" s="455"/>
      <c r="AW22" s="953"/>
      <c r="AX22" s="1222"/>
      <c r="AY22" s="1221"/>
      <c r="AZ22" s="1221"/>
      <c r="BA22" s="455"/>
      <c r="BB22" s="455"/>
      <c r="BC22" s="455"/>
      <c r="BD22" s="953"/>
      <c r="BE22" s="768" t="str">
        <f t="shared" si="55"/>
        <v/>
      </c>
      <c r="BF22" s="455" t="str">
        <f t="shared" si="55"/>
        <v/>
      </c>
      <c r="BG22" s="455" t="str">
        <f t="shared" si="55"/>
        <v/>
      </c>
      <c r="BH22" s="455" t="str">
        <f t="shared" si="55"/>
        <v/>
      </c>
      <c r="BI22" s="1221" t="str">
        <f t="shared" si="55"/>
        <v/>
      </c>
      <c r="BJ22" s="455" t="str">
        <f t="shared" si="55"/>
        <v/>
      </c>
      <c r="BK22" s="953" t="str">
        <f t="shared" si="55"/>
        <v/>
      </c>
      <c r="BL22" s="1220" t="str">
        <f t="shared" si="48"/>
        <v/>
      </c>
      <c r="BM22" s="455" t="str">
        <f t="shared" si="55"/>
        <v/>
      </c>
      <c r="BN22" s="455" t="str">
        <f t="shared" si="55"/>
        <v/>
      </c>
      <c r="BO22" s="455" t="str">
        <f t="shared" si="55"/>
        <v/>
      </c>
      <c r="BP22" s="455" t="str">
        <f t="shared" si="55"/>
        <v/>
      </c>
      <c r="BQ22" s="455" t="str">
        <f t="shared" si="55"/>
        <v/>
      </c>
      <c r="BR22" s="953" t="str">
        <f t="shared" si="48"/>
        <v/>
      </c>
      <c r="BS22" s="768" t="str">
        <f t="shared" si="48"/>
        <v/>
      </c>
      <c r="BT22" s="455" t="str">
        <f t="shared" si="48"/>
        <v/>
      </c>
      <c r="BU22" s="455" t="str">
        <f t="shared" si="48"/>
        <v/>
      </c>
      <c r="BV22" s="455" t="str">
        <f t="shared" si="48"/>
        <v/>
      </c>
      <c r="BW22" s="455" t="str">
        <f t="shared" si="48"/>
        <v/>
      </c>
      <c r="BX22" s="455" t="str">
        <f t="shared" si="48"/>
        <v/>
      </c>
      <c r="BY22" s="953" t="str">
        <f t="shared" si="48"/>
        <v/>
      </c>
      <c r="BZ22" s="768" t="str">
        <f t="shared" si="48"/>
        <v/>
      </c>
      <c r="CA22" s="455" t="str">
        <f t="shared" si="48"/>
        <v/>
      </c>
      <c r="CB22" s="455" t="str">
        <f t="shared" si="48"/>
        <v/>
      </c>
      <c r="CC22" s="455" t="str">
        <f t="shared" si="48"/>
        <v/>
      </c>
      <c r="CD22" s="455" t="str">
        <f t="shared" si="48"/>
        <v/>
      </c>
      <c r="CE22" s="455" t="str">
        <f t="shared" si="48"/>
        <v/>
      </c>
      <c r="CF22" s="953" t="str">
        <f t="shared" si="48"/>
        <v/>
      </c>
      <c r="CG22" s="768" t="str">
        <f t="shared" si="48"/>
        <v/>
      </c>
      <c r="CH22" s="455" t="str">
        <f t="shared" si="48"/>
        <v/>
      </c>
      <c r="CI22" s="455" t="str">
        <f t="shared" si="48"/>
        <v/>
      </c>
      <c r="CJ22" s="455" t="str">
        <f t="shared" si="49"/>
        <v/>
      </c>
      <c r="CK22" s="455" t="str">
        <f t="shared" si="49"/>
        <v/>
      </c>
      <c r="CL22" s="455" t="str">
        <f t="shared" si="49"/>
        <v/>
      </c>
      <c r="CM22" s="953" t="str">
        <f t="shared" si="49"/>
        <v/>
      </c>
      <c r="CN22" s="768" t="str">
        <f t="shared" si="49"/>
        <v/>
      </c>
      <c r="CO22" s="455" t="str">
        <f t="shared" si="49"/>
        <v/>
      </c>
      <c r="CP22" s="455" t="str">
        <f t="shared" si="49"/>
        <v/>
      </c>
      <c r="CQ22" s="455" t="str">
        <f t="shared" si="49"/>
        <v/>
      </c>
      <c r="CR22" s="1143" t="s">
        <v>385</v>
      </c>
      <c r="CS22" s="455" t="str">
        <f t="shared" si="49"/>
        <v/>
      </c>
      <c r="CT22" s="953" t="str">
        <f t="shared" si="49"/>
        <v/>
      </c>
      <c r="CU22" s="952" t="str">
        <f t="shared" si="49"/>
        <v/>
      </c>
      <c r="CV22" s="455" t="str">
        <f t="shared" si="49"/>
        <v/>
      </c>
      <c r="CW22" s="455" t="str">
        <f t="shared" si="49"/>
        <v/>
      </c>
      <c r="CX22" s="455" t="str">
        <f t="shared" si="49"/>
        <v/>
      </c>
      <c r="CY22" s="455" t="str">
        <f t="shared" si="49"/>
        <v/>
      </c>
      <c r="CZ22" s="455" t="str">
        <f t="shared" si="49"/>
        <v/>
      </c>
      <c r="DA22" s="953" t="str">
        <f t="shared" si="49"/>
        <v/>
      </c>
      <c r="DB22" s="768" t="str">
        <f t="shared" si="49"/>
        <v/>
      </c>
      <c r="DC22" s="455" t="str">
        <f t="shared" si="49"/>
        <v/>
      </c>
      <c r="DD22" s="455" t="str">
        <f t="shared" si="49"/>
        <v/>
      </c>
      <c r="DE22" s="455" t="str">
        <f t="shared" si="49"/>
        <v/>
      </c>
      <c r="DF22" s="455" t="str">
        <f t="shared" si="49"/>
        <v/>
      </c>
      <c r="DG22" s="455" t="str">
        <f t="shared" si="49"/>
        <v/>
      </c>
      <c r="DH22" s="953" t="str">
        <f t="shared" si="49"/>
        <v/>
      </c>
      <c r="DI22" s="768" t="str">
        <f t="shared" si="49"/>
        <v/>
      </c>
      <c r="DJ22" s="455" t="str">
        <f t="shared" si="49"/>
        <v/>
      </c>
      <c r="DK22" s="455" t="str">
        <f t="shared" si="49"/>
        <v/>
      </c>
      <c r="DL22" s="455" t="str">
        <f t="shared" si="49"/>
        <v/>
      </c>
      <c r="DM22" s="455" t="str">
        <f t="shared" si="49"/>
        <v/>
      </c>
      <c r="DN22" s="455" t="str">
        <f t="shared" si="49"/>
        <v/>
      </c>
      <c r="DO22" s="953" t="str">
        <f t="shared" si="49"/>
        <v/>
      </c>
      <c r="DP22" s="768" t="str">
        <f t="shared" si="49"/>
        <v/>
      </c>
      <c r="DQ22" s="455" t="str">
        <f t="shared" si="49"/>
        <v/>
      </c>
      <c r="DR22" s="455" t="str">
        <f t="shared" si="49"/>
        <v/>
      </c>
      <c r="DS22" s="455" t="str">
        <f t="shared" si="49"/>
        <v/>
      </c>
      <c r="DT22" s="455" t="str">
        <f t="shared" si="49"/>
        <v/>
      </c>
      <c r="DU22" s="455" t="str">
        <f t="shared" si="49"/>
        <v/>
      </c>
      <c r="DV22" s="953" t="str">
        <f t="shared" si="49"/>
        <v/>
      </c>
      <c r="DW22" s="768" t="str">
        <f t="shared" si="49"/>
        <v/>
      </c>
      <c r="DX22" s="455" t="str">
        <f t="shared" si="49"/>
        <v/>
      </c>
      <c r="DY22" s="455" t="str">
        <f t="shared" si="49"/>
        <v/>
      </c>
      <c r="DZ22" s="455" t="str">
        <f t="shared" si="49"/>
        <v/>
      </c>
      <c r="EA22" s="455" t="str">
        <f t="shared" si="49"/>
        <v/>
      </c>
      <c r="EB22" s="455" t="str">
        <f t="shared" si="49"/>
        <v/>
      </c>
      <c r="EC22" s="954" t="str">
        <f t="shared" si="49"/>
        <v/>
      </c>
      <c r="ED22" s="768" t="str">
        <f t="shared" si="49"/>
        <v/>
      </c>
      <c r="EE22" s="455" t="str">
        <f t="shared" si="49"/>
        <v/>
      </c>
      <c r="EF22" s="455" t="str">
        <f t="shared" si="49"/>
        <v/>
      </c>
      <c r="EG22" s="455" t="str">
        <f t="shared" si="49"/>
        <v/>
      </c>
      <c r="EH22" s="455" t="str">
        <f t="shared" si="49"/>
        <v/>
      </c>
      <c r="EI22" s="455" t="str">
        <f t="shared" si="49"/>
        <v/>
      </c>
      <c r="EJ22" s="953" t="str">
        <f t="shared" si="49"/>
        <v/>
      </c>
      <c r="EK22" s="768" t="str">
        <f t="shared" si="49"/>
        <v/>
      </c>
      <c r="EL22" s="455" t="str">
        <f t="shared" si="49"/>
        <v/>
      </c>
      <c r="EM22" s="455" t="str">
        <f t="shared" si="49"/>
        <v/>
      </c>
      <c r="EN22" s="455" t="str">
        <f t="shared" si="49"/>
        <v/>
      </c>
      <c r="EO22" s="455" t="str">
        <f t="shared" si="49"/>
        <v/>
      </c>
      <c r="EP22" s="455" t="str">
        <f t="shared" si="49"/>
        <v/>
      </c>
      <c r="EQ22" s="953" t="str">
        <f t="shared" si="49"/>
        <v/>
      </c>
      <c r="ER22" s="768" t="str">
        <f t="shared" si="49"/>
        <v/>
      </c>
      <c r="ES22" s="455" t="str">
        <f t="shared" si="49"/>
        <v/>
      </c>
      <c r="ET22" s="455" t="str">
        <f t="shared" si="49"/>
        <v/>
      </c>
      <c r="EU22" s="455" t="str">
        <f t="shared" ref="EU22:HF25" si="56">IF($C22="","",EU$17)</f>
        <v/>
      </c>
      <c r="EV22" s="455" t="str">
        <f t="shared" si="56"/>
        <v/>
      </c>
      <c r="EW22" s="455" t="str">
        <f t="shared" si="56"/>
        <v/>
      </c>
      <c r="EX22" s="953" t="str">
        <f t="shared" si="56"/>
        <v/>
      </c>
      <c r="EY22" s="768" t="str">
        <f t="shared" si="56"/>
        <v/>
      </c>
      <c r="EZ22" s="455" t="str">
        <f t="shared" si="56"/>
        <v/>
      </c>
      <c r="FA22" s="455" t="str">
        <f t="shared" si="56"/>
        <v/>
      </c>
      <c r="FB22" s="455" t="str">
        <f t="shared" si="56"/>
        <v/>
      </c>
      <c r="FC22" s="455" t="str">
        <f t="shared" si="56"/>
        <v/>
      </c>
      <c r="FD22" s="455" t="str">
        <f t="shared" si="56"/>
        <v/>
      </c>
      <c r="FE22" s="953" t="str">
        <f t="shared" si="56"/>
        <v/>
      </c>
      <c r="FF22" s="768" t="str">
        <f t="shared" si="56"/>
        <v/>
      </c>
      <c r="FG22" s="455" t="str">
        <f t="shared" si="56"/>
        <v/>
      </c>
      <c r="FH22" s="455" t="str">
        <f t="shared" si="56"/>
        <v/>
      </c>
      <c r="FI22" s="455" t="str">
        <f t="shared" si="56"/>
        <v/>
      </c>
      <c r="FJ22" s="455" t="str">
        <f t="shared" si="56"/>
        <v/>
      </c>
      <c r="FK22" s="455" t="str">
        <f t="shared" si="56"/>
        <v/>
      </c>
      <c r="FL22" s="953" t="str">
        <f t="shared" si="56"/>
        <v/>
      </c>
      <c r="FM22" s="768" t="str">
        <f t="shared" si="56"/>
        <v/>
      </c>
      <c r="FN22" s="455" t="str">
        <f t="shared" si="56"/>
        <v/>
      </c>
      <c r="FO22" s="455" t="str">
        <f t="shared" si="56"/>
        <v/>
      </c>
      <c r="FP22" s="455" t="str">
        <f t="shared" si="56"/>
        <v/>
      </c>
      <c r="FQ22" s="455" t="str">
        <f t="shared" si="56"/>
        <v/>
      </c>
      <c r="FR22" s="455" t="str">
        <f t="shared" si="56"/>
        <v/>
      </c>
      <c r="FS22" s="953" t="str">
        <f t="shared" si="56"/>
        <v/>
      </c>
      <c r="FT22" s="768" t="str">
        <f t="shared" si="56"/>
        <v/>
      </c>
      <c r="FU22" s="455" t="str">
        <f t="shared" si="56"/>
        <v/>
      </c>
      <c r="FV22" s="455" t="str">
        <f t="shared" si="56"/>
        <v/>
      </c>
      <c r="FW22" s="455" t="str">
        <f t="shared" si="56"/>
        <v/>
      </c>
      <c r="FX22" s="455" t="str">
        <f t="shared" si="56"/>
        <v/>
      </c>
      <c r="FY22" s="455" t="str">
        <f t="shared" si="56"/>
        <v/>
      </c>
      <c r="FZ22" s="953" t="str">
        <f t="shared" si="56"/>
        <v/>
      </c>
      <c r="GA22" s="768" t="str">
        <f t="shared" si="56"/>
        <v/>
      </c>
      <c r="GB22" s="455" t="str">
        <f t="shared" si="56"/>
        <v/>
      </c>
      <c r="GC22" s="455" t="str">
        <f t="shared" si="56"/>
        <v/>
      </c>
      <c r="GD22" s="455" t="str">
        <f t="shared" si="56"/>
        <v/>
      </c>
      <c r="GE22" s="455" t="str">
        <f t="shared" si="56"/>
        <v/>
      </c>
      <c r="GF22" s="953" t="str">
        <f t="shared" si="56"/>
        <v/>
      </c>
      <c r="GG22" s="768" t="str">
        <f t="shared" si="56"/>
        <v/>
      </c>
      <c r="GH22" s="455" t="str">
        <f t="shared" si="56"/>
        <v/>
      </c>
      <c r="GI22" s="455" t="str">
        <f t="shared" si="56"/>
        <v/>
      </c>
      <c r="GJ22" s="455" t="str">
        <f t="shared" si="56"/>
        <v/>
      </c>
      <c r="GK22" s="455" t="str">
        <f t="shared" si="56"/>
        <v/>
      </c>
      <c r="GL22" s="455" t="str">
        <f t="shared" si="56"/>
        <v/>
      </c>
      <c r="GM22" s="455" t="str">
        <f t="shared" si="56"/>
        <v/>
      </c>
      <c r="GN22" s="954" t="str">
        <f t="shared" si="56"/>
        <v/>
      </c>
      <c r="GO22" s="768" t="str">
        <f t="shared" si="56"/>
        <v/>
      </c>
      <c r="GP22" s="455" t="str">
        <f t="shared" si="56"/>
        <v/>
      </c>
      <c r="GQ22" s="455" t="str">
        <f t="shared" si="56"/>
        <v/>
      </c>
      <c r="GR22" s="455" t="str">
        <f t="shared" si="56"/>
        <v/>
      </c>
      <c r="GS22" s="455" t="str">
        <f t="shared" si="56"/>
        <v/>
      </c>
      <c r="GT22" s="455" t="str">
        <f t="shared" si="56"/>
        <v/>
      </c>
      <c r="GU22" s="953" t="str">
        <f t="shared" si="56"/>
        <v/>
      </c>
      <c r="GV22" s="768" t="str">
        <f t="shared" si="56"/>
        <v/>
      </c>
      <c r="GW22" s="455" t="str">
        <f t="shared" si="56"/>
        <v/>
      </c>
      <c r="GX22" s="455" t="str">
        <f t="shared" si="56"/>
        <v/>
      </c>
      <c r="GY22" s="455" t="str">
        <f t="shared" si="56"/>
        <v/>
      </c>
      <c r="GZ22" s="455" t="str">
        <f t="shared" si="56"/>
        <v/>
      </c>
      <c r="HA22" s="455" t="str">
        <f t="shared" si="56"/>
        <v/>
      </c>
      <c r="HB22" s="953" t="str">
        <f t="shared" si="56"/>
        <v/>
      </c>
      <c r="HC22" s="768" t="str">
        <f t="shared" si="56"/>
        <v/>
      </c>
      <c r="HD22" s="455" t="str">
        <f t="shared" si="56"/>
        <v/>
      </c>
      <c r="HE22" s="455" t="str">
        <f t="shared" si="56"/>
        <v/>
      </c>
      <c r="HF22" s="455" t="str">
        <f t="shared" si="56"/>
        <v/>
      </c>
      <c r="HG22" s="455" t="str">
        <f t="shared" si="50"/>
        <v/>
      </c>
      <c r="HH22" s="455" t="str">
        <f t="shared" si="51"/>
        <v/>
      </c>
      <c r="HI22" s="953" t="str">
        <f t="shared" si="51"/>
        <v/>
      </c>
      <c r="HJ22" s="768" t="str">
        <f t="shared" si="51"/>
        <v/>
      </c>
      <c r="HK22" s="455" t="str">
        <f t="shared" si="51"/>
        <v/>
      </c>
      <c r="HL22" s="455" t="str">
        <f t="shared" si="51"/>
        <v/>
      </c>
      <c r="HM22" s="455" t="str">
        <f t="shared" si="51"/>
        <v/>
      </c>
      <c r="HN22" s="455" t="str">
        <f t="shared" si="51"/>
        <v/>
      </c>
      <c r="HO22" s="455" t="str">
        <f t="shared" si="51"/>
        <v/>
      </c>
      <c r="HP22" s="953" t="str">
        <f t="shared" si="51"/>
        <v/>
      </c>
      <c r="HQ22" s="768" t="str">
        <f t="shared" si="51"/>
        <v/>
      </c>
      <c r="HR22" s="455" t="str">
        <f t="shared" si="51"/>
        <v/>
      </c>
      <c r="HS22" s="455" t="str">
        <f t="shared" si="51"/>
        <v/>
      </c>
      <c r="HT22" s="455" t="str">
        <f t="shared" si="51"/>
        <v/>
      </c>
      <c r="HU22" s="455" t="str">
        <f t="shared" si="51"/>
        <v/>
      </c>
      <c r="HV22" s="455" t="str">
        <f t="shared" si="51"/>
        <v/>
      </c>
      <c r="HW22" s="953" t="str">
        <f t="shared" si="51"/>
        <v/>
      </c>
      <c r="HX22" s="768" t="str">
        <f t="shared" si="51"/>
        <v/>
      </c>
      <c r="HY22" s="455" t="str">
        <f t="shared" si="51"/>
        <v/>
      </c>
      <c r="HZ22" s="455" t="str">
        <f t="shared" si="51"/>
        <v/>
      </c>
      <c r="IA22" s="455" t="str">
        <f t="shared" si="51"/>
        <v/>
      </c>
      <c r="IB22" s="455" t="str">
        <f t="shared" si="51"/>
        <v/>
      </c>
      <c r="IC22" s="455" t="str">
        <f t="shared" si="51"/>
        <v/>
      </c>
      <c r="ID22" s="953" t="str">
        <f t="shared" si="51"/>
        <v/>
      </c>
      <c r="IE22" s="768" t="str">
        <f t="shared" si="51"/>
        <v/>
      </c>
      <c r="IF22" s="455" t="str">
        <f t="shared" si="51"/>
        <v/>
      </c>
      <c r="IG22" s="455" t="str">
        <f t="shared" si="51"/>
        <v/>
      </c>
      <c r="IH22" s="455" t="str">
        <f t="shared" si="51"/>
        <v/>
      </c>
      <c r="II22" s="455" t="str">
        <f t="shared" si="51"/>
        <v/>
      </c>
      <c r="IJ22" s="455" t="str">
        <f t="shared" si="51"/>
        <v/>
      </c>
      <c r="IK22" s="953" t="str">
        <f t="shared" si="51"/>
        <v/>
      </c>
      <c r="IL22" s="768" t="str">
        <f t="shared" si="51"/>
        <v/>
      </c>
      <c r="IM22" s="455" t="str">
        <f t="shared" si="51"/>
        <v/>
      </c>
      <c r="IN22" s="455" t="str">
        <f t="shared" si="51"/>
        <v/>
      </c>
      <c r="IO22" s="455" t="str">
        <f t="shared" si="51"/>
        <v/>
      </c>
      <c r="IP22" s="455" t="str">
        <f t="shared" si="51"/>
        <v/>
      </c>
      <c r="IQ22" s="455" t="str">
        <f t="shared" si="51"/>
        <v/>
      </c>
      <c r="IR22" s="953" t="str">
        <f t="shared" si="51"/>
        <v/>
      </c>
      <c r="IS22" s="768" t="str">
        <f t="shared" si="51"/>
        <v/>
      </c>
      <c r="IT22" s="455" t="str">
        <f t="shared" si="51"/>
        <v/>
      </c>
      <c r="IU22" s="455" t="str">
        <f t="shared" si="51"/>
        <v/>
      </c>
      <c r="IV22" s="455" t="str">
        <f t="shared" si="51"/>
        <v/>
      </c>
      <c r="IW22" s="455" t="str">
        <f t="shared" si="51"/>
        <v/>
      </c>
      <c r="IX22" s="455" t="str">
        <f t="shared" si="51"/>
        <v/>
      </c>
      <c r="IY22" s="954" t="str">
        <f t="shared" si="51"/>
        <v/>
      </c>
      <c r="IZ22" s="768" t="str">
        <f t="shared" si="51"/>
        <v/>
      </c>
      <c r="JA22" s="455" t="str">
        <f t="shared" si="51"/>
        <v/>
      </c>
      <c r="JB22" s="455" t="str">
        <f t="shared" si="51"/>
        <v/>
      </c>
      <c r="JC22" s="455" t="str">
        <f t="shared" si="51"/>
        <v/>
      </c>
      <c r="JD22" s="455" t="str">
        <f t="shared" si="51"/>
        <v/>
      </c>
      <c r="JE22" s="455" t="str">
        <f t="shared" si="51"/>
        <v/>
      </c>
      <c r="JF22" s="953" t="str">
        <f t="shared" si="51"/>
        <v/>
      </c>
      <c r="JG22" s="768" t="str">
        <f t="shared" si="51"/>
        <v/>
      </c>
      <c r="JH22" s="455" t="str">
        <f t="shared" si="51"/>
        <v/>
      </c>
      <c r="JI22" s="455" t="str">
        <f t="shared" si="51"/>
        <v/>
      </c>
      <c r="JJ22" s="455" t="str">
        <f t="shared" si="51"/>
        <v/>
      </c>
      <c r="JK22" s="455" t="str">
        <f t="shared" si="51"/>
        <v/>
      </c>
      <c r="JL22" s="455" t="str">
        <f t="shared" si="51"/>
        <v/>
      </c>
      <c r="JM22" s="953" t="str">
        <f t="shared" si="51"/>
        <v/>
      </c>
      <c r="JN22" s="768" t="str">
        <f t="shared" si="51"/>
        <v/>
      </c>
      <c r="JO22" s="455" t="str">
        <f t="shared" si="51"/>
        <v/>
      </c>
      <c r="JP22" s="455" t="str">
        <f t="shared" si="51"/>
        <v/>
      </c>
      <c r="JQ22" s="455" t="str">
        <f t="shared" si="51"/>
        <v/>
      </c>
      <c r="JR22" s="455" t="str">
        <f t="shared" si="51"/>
        <v/>
      </c>
      <c r="JS22" s="455" t="str">
        <f t="shared" ref="JS22:MD26" si="57">IF($C22="","",JS$17)</f>
        <v/>
      </c>
      <c r="JT22" s="953" t="str">
        <f t="shared" si="57"/>
        <v/>
      </c>
      <c r="JU22" s="768" t="str">
        <f t="shared" si="57"/>
        <v/>
      </c>
      <c r="JV22" s="455" t="str">
        <f t="shared" si="57"/>
        <v/>
      </c>
      <c r="JW22" s="455" t="str">
        <f t="shared" si="57"/>
        <v/>
      </c>
      <c r="JX22" s="455" t="str">
        <f t="shared" si="57"/>
        <v/>
      </c>
      <c r="JY22" s="455" t="str">
        <f t="shared" si="57"/>
        <v/>
      </c>
      <c r="JZ22" s="455" t="str">
        <f t="shared" si="57"/>
        <v/>
      </c>
      <c r="KA22" s="953" t="str">
        <f t="shared" si="57"/>
        <v/>
      </c>
      <c r="KB22" s="768" t="str">
        <f t="shared" si="57"/>
        <v/>
      </c>
      <c r="KC22" s="455" t="str">
        <f t="shared" si="57"/>
        <v/>
      </c>
      <c r="KD22" s="455" t="str">
        <f t="shared" si="57"/>
        <v/>
      </c>
      <c r="KE22" s="455" t="str">
        <f t="shared" si="57"/>
        <v/>
      </c>
      <c r="KF22" s="455" t="str">
        <f t="shared" si="57"/>
        <v/>
      </c>
      <c r="KG22" s="455" t="str">
        <f t="shared" si="57"/>
        <v/>
      </c>
      <c r="KH22" s="953" t="str">
        <f t="shared" si="57"/>
        <v/>
      </c>
      <c r="KI22" s="768" t="str">
        <f t="shared" si="57"/>
        <v/>
      </c>
      <c r="KJ22" s="455" t="str">
        <f t="shared" si="57"/>
        <v/>
      </c>
      <c r="KK22" s="455" t="str">
        <f t="shared" si="57"/>
        <v/>
      </c>
      <c r="KL22" s="455" t="str">
        <f t="shared" si="57"/>
        <v/>
      </c>
      <c r="KM22" s="455" t="str">
        <f t="shared" si="57"/>
        <v/>
      </c>
      <c r="KN22" s="455" t="str">
        <f t="shared" si="57"/>
        <v/>
      </c>
      <c r="KO22" s="953" t="str">
        <f t="shared" si="57"/>
        <v/>
      </c>
      <c r="KP22" s="768" t="str">
        <f t="shared" si="57"/>
        <v/>
      </c>
      <c r="KQ22" s="455" t="str">
        <f t="shared" si="57"/>
        <v/>
      </c>
      <c r="KR22" s="455" t="str">
        <f t="shared" si="57"/>
        <v/>
      </c>
      <c r="KS22" s="455" t="str">
        <f t="shared" si="57"/>
        <v/>
      </c>
      <c r="KT22" s="455" t="str">
        <f t="shared" si="57"/>
        <v/>
      </c>
      <c r="KU22" s="455" t="str">
        <f t="shared" si="57"/>
        <v/>
      </c>
      <c r="KV22" s="953" t="str">
        <f t="shared" si="57"/>
        <v/>
      </c>
      <c r="KW22" s="768" t="str">
        <f t="shared" si="57"/>
        <v/>
      </c>
      <c r="KX22" s="455" t="str">
        <f t="shared" si="57"/>
        <v/>
      </c>
      <c r="KY22" s="455" t="str">
        <f t="shared" si="57"/>
        <v/>
      </c>
      <c r="KZ22" s="455" t="str">
        <f t="shared" si="57"/>
        <v/>
      </c>
      <c r="LA22" s="455" t="str">
        <f t="shared" si="57"/>
        <v/>
      </c>
      <c r="LB22" s="455" t="str">
        <f t="shared" si="57"/>
        <v/>
      </c>
      <c r="LC22" s="954" t="str">
        <f t="shared" si="57"/>
        <v/>
      </c>
      <c r="LD22" s="768" t="str">
        <f t="shared" si="57"/>
        <v/>
      </c>
      <c r="LE22" s="455" t="str">
        <f t="shared" si="57"/>
        <v/>
      </c>
      <c r="LF22" s="455" t="str">
        <f t="shared" si="57"/>
        <v/>
      </c>
      <c r="LG22" s="455" t="str">
        <f t="shared" si="57"/>
        <v/>
      </c>
      <c r="LH22" s="455" t="str">
        <f t="shared" si="57"/>
        <v/>
      </c>
      <c r="LI22" s="455" t="str">
        <f t="shared" si="57"/>
        <v/>
      </c>
      <c r="LJ22" s="953" t="str">
        <f t="shared" si="57"/>
        <v/>
      </c>
      <c r="LK22" s="768" t="str">
        <f t="shared" si="57"/>
        <v/>
      </c>
      <c r="LL22" s="455" t="str">
        <f t="shared" si="57"/>
        <v/>
      </c>
      <c r="LM22" s="455" t="str">
        <f t="shared" si="57"/>
        <v/>
      </c>
      <c r="LN22" s="455" t="str">
        <f t="shared" si="57"/>
        <v/>
      </c>
      <c r="LO22" s="455" t="str">
        <f t="shared" si="57"/>
        <v/>
      </c>
      <c r="LP22" s="455" t="str">
        <f t="shared" si="57"/>
        <v/>
      </c>
      <c r="LQ22" s="953" t="str">
        <f t="shared" si="57"/>
        <v/>
      </c>
      <c r="LR22" s="768" t="str">
        <f t="shared" si="57"/>
        <v/>
      </c>
      <c r="LS22" s="455" t="str">
        <f t="shared" si="57"/>
        <v/>
      </c>
      <c r="LT22" s="455" t="str">
        <f t="shared" si="57"/>
        <v/>
      </c>
      <c r="LU22" s="455" t="str">
        <f t="shared" si="57"/>
        <v/>
      </c>
      <c r="LV22" s="455" t="str">
        <f t="shared" si="57"/>
        <v/>
      </c>
      <c r="LW22" s="455" t="str">
        <f t="shared" si="57"/>
        <v/>
      </c>
      <c r="LX22" s="953" t="str">
        <f t="shared" si="57"/>
        <v/>
      </c>
      <c r="LY22" s="768" t="str">
        <f t="shared" si="57"/>
        <v/>
      </c>
      <c r="LZ22" s="455" t="str">
        <f t="shared" si="57"/>
        <v/>
      </c>
      <c r="MA22" s="455" t="str">
        <f t="shared" si="57"/>
        <v/>
      </c>
      <c r="MB22" s="455" t="str">
        <f t="shared" si="57"/>
        <v/>
      </c>
      <c r="MC22" s="455" t="str">
        <f t="shared" si="57"/>
        <v/>
      </c>
      <c r="MD22" s="455" t="str">
        <f t="shared" si="57"/>
        <v/>
      </c>
      <c r="ME22" s="953" t="str">
        <f t="shared" si="52"/>
        <v/>
      </c>
      <c r="MF22" s="768" t="str">
        <f t="shared" si="53"/>
        <v/>
      </c>
      <c r="MG22" s="455" t="str">
        <f t="shared" si="53"/>
        <v/>
      </c>
      <c r="MH22" s="455" t="str">
        <f t="shared" si="53"/>
        <v/>
      </c>
      <c r="MI22" s="455" t="str">
        <f t="shared" si="53"/>
        <v/>
      </c>
      <c r="MJ22" s="455" t="str">
        <f t="shared" si="53"/>
        <v/>
      </c>
      <c r="MK22" s="455" t="str">
        <f t="shared" si="53"/>
        <v/>
      </c>
      <c r="ML22" s="953" t="str">
        <f t="shared" si="53"/>
        <v/>
      </c>
      <c r="MM22" s="768" t="str">
        <f t="shared" si="53"/>
        <v/>
      </c>
      <c r="MN22" s="455" t="str">
        <f t="shared" si="53"/>
        <v/>
      </c>
      <c r="MO22" s="455" t="str">
        <f t="shared" si="53"/>
        <v/>
      </c>
      <c r="MP22" s="455" t="str">
        <f t="shared" si="53"/>
        <v/>
      </c>
      <c r="MQ22" s="455" t="str">
        <f t="shared" si="53"/>
        <v/>
      </c>
      <c r="MR22" s="455" t="str">
        <f t="shared" si="53"/>
        <v/>
      </c>
      <c r="MS22" s="953" t="str">
        <f t="shared" si="53"/>
        <v/>
      </c>
      <c r="MT22" s="768" t="str">
        <f t="shared" si="53"/>
        <v/>
      </c>
      <c r="MU22" s="455" t="str">
        <f t="shared" si="53"/>
        <v/>
      </c>
      <c r="MV22" s="455" t="str">
        <f t="shared" si="53"/>
        <v/>
      </c>
      <c r="MW22" s="455" t="str">
        <f t="shared" si="53"/>
        <v/>
      </c>
      <c r="MX22" s="455" t="str">
        <f t="shared" si="53"/>
        <v/>
      </c>
      <c r="MY22" s="455" t="str">
        <f t="shared" si="53"/>
        <v/>
      </c>
      <c r="MZ22" s="953" t="str">
        <f t="shared" si="53"/>
        <v/>
      </c>
      <c r="NA22" s="768" t="str">
        <f t="shared" si="53"/>
        <v/>
      </c>
      <c r="NB22" s="455" t="str">
        <f t="shared" si="53"/>
        <v/>
      </c>
      <c r="NC22" s="455" t="str">
        <f t="shared" si="53"/>
        <v/>
      </c>
      <c r="ND22" s="455" t="str">
        <f t="shared" si="53"/>
        <v/>
      </c>
      <c r="NE22" s="455" t="str">
        <f t="shared" si="53"/>
        <v/>
      </c>
      <c r="NF22" s="455" t="str">
        <f t="shared" si="53"/>
        <v/>
      </c>
      <c r="NG22" s="954" t="str">
        <f t="shared" si="53"/>
        <v/>
      </c>
      <c r="NH22" s="768" t="str">
        <f t="shared" si="53"/>
        <v/>
      </c>
      <c r="NI22" s="455" t="str">
        <f t="shared" si="53"/>
        <v/>
      </c>
      <c r="NJ22" s="455" t="str">
        <f t="shared" si="53"/>
        <v/>
      </c>
      <c r="NK22" s="455" t="str">
        <f t="shared" si="53"/>
        <v/>
      </c>
      <c r="NL22" s="455" t="str">
        <f t="shared" si="53"/>
        <v/>
      </c>
      <c r="NM22" s="455" t="str">
        <f t="shared" si="53"/>
        <v/>
      </c>
      <c r="NN22" s="953" t="str">
        <f t="shared" si="53"/>
        <v/>
      </c>
    </row>
    <row r="23" spans="1:378" ht="12" thickBot="1" x14ac:dyDescent="0.25">
      <c r="A23" s="1151">
        <f>alapadatok!A7</f>
        <v>5</v>
      </c>
      <c r="B23" s="678">
        <f>IF(alapadatok!C7="","",alapadatok!C7)</f>
        <v>121</v>
      </c>
      <c r="C23" s="584" t="str">
        <f>IF(alapadatok!B7="","",alapadatok!B7)</f>
        <v>Nagy Ferenc 2</v>
      </c>
      <c r="D23" s="584" t="str">
        <f>IF(alapadatok!D7="","",alapadatok!D7)</f>
        <v>Packaging coordinator</v>
      </c>
      <c r="E23" s="948" t="str">
        <f>IF(alapadatok!K7="","",alapadatok!K7)</f>
        <v/>
      </c>
      <c r="F23" s="952" t="str">
        <f t="shared" si="55"/>
        <v>P</v>
      </c>
      <c r="G23" s="953" t="str">
        <f t="shared" si="55"/>
        <v>P</v>
      </c>
      <c r="H23" s="768" t="str">
        <f t="shared" si="55"/>
        <v>P</v>
      </c>
      <c r="I23" s="455" t="str">
        <f t="shared" si="55"/>
        <v>FÜ</v>
      </c>
      <c r="J23" s="455" t="str">
        <f t="shared" si="55"/>
        <v>SDE</v>
      </c>
      <c r="K23" s="455" t="str">
        <f t="shared" si="55"/>
        <v>SDE</v>
      </c>
      <c r="L23" s="455" t="str">
        <f t="shared" si="55"/>
        <v>SDE</v>
      </c>
      <c r="M23" s="455" t="str">
        <f t="shared" si="55"/>
        <v>P</v>
      </c>
      <c r="N23" s="953" t="str">
        <f t="shared" si="55"/>
        <v>P</v>
      </c>
      <c r="O23" s="768" t="str">
        <f t="shared" si="55"/>
        <v>É</v>
      </c>
      <c r="P23" s="455" t="str">
        <f t="shared" si="55"/>
        <v>É</v>
      </c>
      <c r="Q23" s="455" t="str">
        <f t="shared" si="55"/>
        <v>P</v>
      </c>
      <c r="R23" s="455" t="str">
        <f t="shared" si="55"/>
        <v>P</v>
      </c>
      <c r="S23" s="455" t="str">
        <f t="shared" si="55"/>
        <v>P</v>
      </c>
      <c r="T23" s="455" t="str">
        <f t="shared" si="55"/>
        <v>P</v>
      </c>
      <c r="U23" s="953" t="str">
        <f t="shared" si="55"/>
        <v>P</v>
      </c>
      <c r="V23" s="768" t="str">
        <f t="shared" si="55"/>
        <v>P</v>
      </c>
      <c r="W23" s="455" t="str">
        <f t="shared" si="55"/>
        <v>N</v>
      </c>
      <c r="X23" s="455" t="str">
        <f t="shared" si="55"/>
        <v>N</v>
      </c>
      <c r="Y23" s="455" t="str">
        <f t="shared" si="55"/>
        <v>N</v>
      </c>
      <c r="Z23" s="455" t="str">
        <f t="shared" si="55"/>
        <v>N</v>
      </c>
      <c r="AA23" s="455" t="str">
        <f t="shared" si="55"/>
        <v>P</v>
      </c>
      <c r="AB23" s="953" t="str">
        <f t="shared" si="55"/>
        <v>P</v>
      </c>
      <c r="AC23" s="768" t="str">
        <f t="shared" si="55"/>
        <v>É</v>
      </c>
      <c r="AD23" s="455" t="str">
        <f t="shared" si="55"/>
        <v>É</v>
      </c>
      <c r="AE23" s="455" t="str">
        <f t="shared" si="55"/>
        <v>É</v>
      </c>
      <c r="AF23" s="455" t="str">
        <f t="shared" si="55"/>
        <v>P</v>
      </c>
      <c r="AG23" s="455" t="str">
        <f t="shared" si="55"/>
        <v>P</v>
      </c>
      <c r="AH23" s="455" t="str">
        <f t="shared" si="55"/>
        <v>P</v>
      </c>
      <c r="AI23" s="953" t="str">
        <f t="shared" si="55"/>
        <v>P</v>
      </c>
      <c r="AJ23" s="768" t="str">
        <f t="shared" si="55"/>
        <v>N</v>
      </c>
      <c r="AK23" s="455" t="str">
        <f t="shared" si="55"/>
        <v>DE</v>
      </c>
      <c r="AL23" s="455" t="s">
        <v>178</v>
      </c>
      <c r="AM23" s="455" t="str">
        <f t="shared" si="55"/>
        <v>DE</v>
      </c>
      <c r="AN23" s="455" t="str">
        <f t="shared" si="55"/>
        <v>DE</v>
      </c>
      <c r="AO23" s="455" t="str">
        <f t="shared" si="55"/>
        <v>P</v>
      </c>
      <c r="AP23" s="953" t="str">
        <f t="shared" si="55"/>
        <v>P</v>
      </c>
      <c r="AQ23" s="768" t="str">
        <f t="shared" si="55"/>
        <v>DE</v>
      </c>
      <c r="AR23" s="455" t="str">
        <f t="shared" si="55"/>
        <v>DE</v>
      </c>
      <c r="AS23" s="455" t="str">
        <f t="shared" si="55"/>
        <v>DE</v>
      </c>
      <c r="AT23" s="1143" t="s">
        <v>99</v>
      </c>
      <c r="AU23" s="1143" t="s">
        <v>99</v>
      </c>
      <c r="AV23" s="455" t="str">
        <f t="shared" si="55"/>
        <v>P</v>
      </c>
      <c r="AW23" s="954" t="str">
        <f t="shared" si="55"/>
        <v>P</v>
      </c>
      <c r="AX23" s="1171" t="s">
        <v>385</v>
      </c>
      <c r="AY23" s="1171" t="s">
        <v>385</v>
      </c>
      <c r="AZ23" s="1171" t="s">
        <v>430</v>
      </c>
      <c r="BA23" s="1145" t="str">
        <f t="shared" si="55"/>
        <v>N</v>
      </c>
      <c r="BB23" s="455" t="str">
        <f t="shared" si="55"/>
        <v>N</v>
      </c>
      <c r="BC23" s="455" t="str">
        <f t="shared" si="55"/>
        <v>P</v>
      </c>
      <c r="BD23" s="953" t="str">
        <f t="shared" si="55"/>
        <v>P</v>
      </c>
      <c r="BE23" s="1143">
        <v>6</v>
      </c>
      <c r="BF23" s="455" t="str">
        <f t="shared" si="55"/>
        <v>É</v>
      </c>
      <c r="BG23" s="455" t="str">
        <f t="shared" si="55"/>
        <v>É</v>
      </c>
      <c r="BH23" s="954" t="str">
        <f t="shared" si="55"/>
        <v>É</v>
      </c>
      <c r="BI23" s="1171" t="s">
        <v>178</v>
      </c>
      <c r="BJ23" s="1145" t="s">
        <v>178</v>
      </c>
      <c r="BK23" s="953" t="str">
        <f t="shared" si="55"/>
        <v>P</v>
      </c>
      <c r="BL23" s="1144" t="str">
        <f t="shared" si="48"/>
        <v>P</v>
      </c>
      <c r="BM23" s="455" t="str">
        <f t="shared" si="55"/>
        <v>N</v>
      </c>
      <c r="BN23" s="455" t="str">
        <f t="shared" si="55"/>
        <v>N</v>
      </c>
      <c r="BO23" s="455" t="str">
        <f t="shared" si="55"/>
        <v>N</v>
      </c>
      <c r="BP23" s="455" t="str">
        <f t="shared" si="55"/>
        <v>N</v>
      </c>
      <c r="BQ23" s="455" t="str">
        <f t="shared" ref="BQ23:EB26" si="58">IF($C23="","",BQ$17)</f>
        <v>P</v>
      </c>
      <c r="BR23" s="953" t="str">
        <f t="shared" si="58"/>
        <v>P</v>
      </c>
      <c r="BS23" s="768" t="str">
        <f t="shared" si="58"/>
        <v>É</v>
      </c>
      <c r="BT23" s="455" t="str">
        <f t="shared" si="58"/>
        <v>ÉJ</v>
      </c>
      <c r="BU23" s="455" t="str">
        <f t="shared" si="58"/>
        <v>P</v>
      </c>
      <c r="BV23" s="455" t="str">
        <f t="shared" si="58"/>
        <v>P</v>
      </c>
      <c r="BW23" s="455" t="str">
        <f t="shared" si="58"/>
        <v>P</v>
      </c>
      <c r="BX23" s="455" t="str">
        <f t="shared" si="58"/>
        <v>P</v>
      </c>
      <c r="BY23" s="953" t="str">
        <f t="shared" si="58"/>
        <v>P</v>
      </c>
      <c r="BZ23" s="768" t="str">
        <f t="shared" si="58"/>
        <v>P</v>
      </c>
      <c r="CA23" s="455" t="str">
        <f t="shared" si="58"/>
        <v>N</v>
      </c>
      <c r="CB23" s="455" t="str">
        <f t="shared" si="58"/>
        <v>N</v>
      </c>
      <c r="CC23" s="455" t="str">
        <f t="shared" si="58"/>
        <v>N</v>
      </c>
      <c r="CD23" s="455" t="str">
        <f t="shared" si="58"/>
        <v>FÜ</v>
      </c>
      <c r="CE23" s="455" t="str">
        <f t="shared" si="58"/>
        <v>P</v>
      </c>
      <c r="CF23" s="953" t="str">
        <f t="shared" si="58"/>
        <v>P</v>
      </c>
      <c r="CG23" s="768" t="str">
        <f t="shared" si="58"/>
        <v>P</v>
      </c>
      <c r="CH23" s="455" t="str">
        <f t="shared" si="58"/>
        <v>É</v>
      </c>
      <c r="CI23" s="455" t="str">
        <f t="shared" si="58"/>
        <v>P</v>
      </c>
      <c r="CJ23" s="455" t="str">
        <f t="shared" si="58"/>
        <v>N</v>
      </c>
      <c r="CK23" s="1143" t="s">
        <v>383</v>
      </c>
      <c r="CL23" s="455" t="str">
        <f t="shared" si="58"/>
        <v>P</v>
      </c>
      <c r="CM23" s="953" t="str">
        <f t="shared" si="58"/>
        <v>P</v>
      </c>
      <c r="CN23" s="768" t="str">
        <f t="shared" si="58"/>
        <v>DE</v>
      </c>
      <c r="CO23" s="455" t="s">
        <v>383</v>
      </c>
      <c r="CP23" s="455" t="str">
        <f t="shared" si="58"/>
        <v>N</v>
      </c>
      <c r="CQ23" s="455" t="str">
        <f t="shared" si="58"/>
        <v>DE</v>
      </c>
      <c r="CR23" s="1143" t="s">
        <v>385</v>
      </c>
      <c r="CS23" s="455" t="str">
        <f t="shared" si="58"/>
        <v>P</v>
      </c>
      <c r="CT23" s="953" t="str">
        <f t="shared" si="58"/>
        <v>P</v>
      </c>
      <c r="CU23" s="952" t="str">
        <f t="shared" si="58"/>
        <v>FÜ</v>
      </c>
      <c r="CV23" s="455" t="str">
        <f t="shared" si="58"/>
        <v>É</v>
      </c>
      <c r="CW23" s="455" t="str">
        <f t="shared" si="58"/>
        <v>É</v>
      </c>
      <c r="CX23" s="455" t="str">
        <f t="shared" si="58"/>
        <v>É</v>
      </c>
      <c r="CY23" s="455" t="str">
        <f t="shared" si="58"/>
        <v>P</v>
      </c>
      <c r="CZ23" s="455" t="str">
        <f t="shared" si="58"/>
        <v>P</v>
      </c>
      <c r="DA23" s="953" t="str">
        <f t="shared" si="58"/>
        <v>P</v>
      </c>
      <c r="DB23" s="768" t="str">
        <f t="shared" si="58"/>
        <v>N</v>
      </c>
      <c r="DC23" s="455" t="str">
        <f t="shared" si="58"/>
        <v>N</v>
      </c>
      <c r="DD23" s="455" t="str">
        <f t="shared" si="58"/>
        <v>N</v>
      </c>
      <c r="DE23" s="455" t="str">
        <f t="shared" si="58"/>
        <v>N</v>
      </c>
      <c r="DF23" s="455" t="str">
        <f t="shared" si="58"/>
        <v>P</v>
      </c>
      <c r="DG23" s="455" t="str">
        <f t="shared" si="58"/>
        <v>P</v>
      </c>
      <c r="DH23" s="953" t="str">
        <f t="shared" si="58"/>
        <v>P</v>
      </c>
      <c r="DI23" s="768" t="str">
        <f t="shared" si="58"/>
        <v>P</v>
      </c>
      <c r="DJ23" s="455" t="str">
        <f t="shared" si="58"/>
        <v>É</v>
      </c>
      <c r="DK23" s="455" t="str">
        <f t="shared" si="58"/>
        <v>É</v>
      </c>
      <c r="DL23" s="455" t="str">
        <f t="shared" si="58"/>
        <v>É</v>
      </c>
      <c r="DM23" s="455" t="str">
        <f t="shared" si="58"/>
        <v>P</v>
      </c>
      <c r="DN23" s="455" t="str">
        <f t="shared" si="58"/>
        <v>P</v>
      </c>
      <c r="DO23" s="953" t="str">
        <f t="shared" si="58"/>
        <v>P</v>
      </c>
      <c r="DP23" s="768" t="str">
        <f t="shared" si="58"/>
        <v>DE</v>
      </c>
      <c r="DQ23" s="455" t="str">
        <f t="shared" si="58"/>
        <v>N</v>
      </c>
      <c r="DR23" s="455" t="str">
        <f t="shared" si="58"/>
        <v>N</v>
      </c>
      <c r="DS23" s="455" t="str">
        <f t="shared" si="58"/>
        <v>N</v>
      </c>
      <c r="DT23" s="455" t="str">
        <f t="shared" si="58"/>
        <v>P</v>
      </c>
      <c r="DU23" s="455" t="str">
        <f t="shared" si="58"/>
        <v>P</v>
      </c>
      <c r="DV23" s="953" t="str">
        <f t="shared" si="58"/>
        <v>P</v>
      </c>
      <c r="DW23" s="768" t="str">
        <f t="shared" si="58"/>
        <v>É</v>
      </c>
      <c r="DX23" s="455" t="str">
        <f t="shared" si="58"/>
        <v>P</v>
      </c>
      <c r="DY23" s="455" t="str">
        <f t="shared" si="58"/>
        <v>FÜ</v>
      </c>
      <c r="DZ23" s="455" t="str">
        <f t="shared" si="58"/>
        <v>P</v>
      </c>
      <c r="EA23" s="455" t="str">
        <f t="shared" si="58"/>
        <v>P</v>
      </c>
      <c r="EB23" s="455" t="str">
        <f t="shared" si="58"/>
        <v>P</v>
      </c>
      <c r="EC23" s="954" t="str">
        <f t="shared" ref="EC23:GN26" si="59">IF($C23="","",EC$17)</f>
        <v>P</v>
      </c>
      <c r="ED23" s="768" t="str">
        <f t="shared" si="59"/>
        <v>P</v>
      </c>
      <c r="EE23" s="455" t="str">
        <f t="shared" si="59"/>
        <v>P</v>
      </c>
      <c r="EF23" s="455" t="str">
        <f t="shared" si="59"/>
        <v>P</v>
      </c>
      <c r="EG23" s="455" t="str">
        <f t="shared" si="59"/>
        <v>P</v>
      </c>
      <c r="EH23" s="455" t="str">
        <f t="shared" si="59"/>
        <v>P</v>
      </c>
      <c r="EI23" s="455" t="str">
        <f t="shared" si="59"/>
        <v>P</v>
      </c>
      <c r="EJ23" s="953" t="str">
        <f t="shared" si="59"/>
        <v>P</v>
      </c>
      <c r="EK23" s="768" t="str">
        <f t="shared" si="59"/>
        <v>P</v>
      </c>
      <c r="EL23" s="455" t="str">
        <f t="shared" si="59"/>
        <v>P</v>
      </c>
      <c r="EM23" s="455" t="str">
        <f t="shared" si="59"/>
        <v>P</v>
      </c>
      <c r="EN23" s="455" t="str">
        <f t="shared" si="59"/>
        <v>P</v>
      </c>
      <c r="EO23" s="455" t="str">
        <f t="shared" si="59"/>
        <v>P</v>
      </c>
      <c r="EP23" s="455" t="str">
        <f t="shared" si="59"/>
        <v>P</v>
      </c>
      <c r="EQ23" s="953" t="str">
        <f t="shared" si="59"/>
        <v>P</v>
      </c>
      <c r="ER23" s="768" t="str">
        <f t="shared" si="59"/>
        <v>FÜ</v>
      </c>
      <c r="ES23" s="455" t="str">
        <f t="shared" si="59"/>
        <v>P</v>
      </c>
      <c r="ET23" s="455" t="str">
        <f t="shared" si="59"/>
        <v>P</v>
      </c>
      <c r="EU23" s="455" t="str">
        <f t="shared" si="59"/>
        <v>P</v>
      </c>
      <c r="EV23" s="455" t="str">
        <f t="shared" si="59"/>
        <v>P</v>
      </c>
      <c r="EW23" s="455" t="str">
        <f t="shared" si="59"/>
        <v>P</v>
      </c>
      <c r="EX23" s="953" t="str">
        <f t="shared" si="59"/>
        <v>P</v>
      </c>
      <c r="EY23" s="768" t="str">
        <f t="shared" si="59"/>
        <v>P</v>
      </c>
      <c r="EZ23" s="455" t="str">
        <f t="shared" si="59"/>
        <v>P</v>
      </c>
      <c r="FA23" s="455" t="str">
        <f t="shared" si="59"/>
        <v>P</v>
      </c>
      <c r="FB23" s="455" t="str">
        <f t="shared" si="59"/>
        <v>P</v>
      </c>
      <c r="FC23" s="455" t="str">
        <f t="shared" si="59"/>
        <v>P</v>
      </c>
      <c r="FD23" s="455" t="str">
        <f t="shared" si="59"/>
        <v>P</v>
      </c>
      <c r="FE23" s="953" t="str">
        <f t="shared" si="59"/>
        <v>P</v>
      </c>
      <c r="FF23" s="768" t="str">
        <f t="shared" si="59"/>
        <v>P</v>
      </c>
      <c r="FG23" s="455" t="str">
        <f t="shared" si="59"/>
        <v>P</v>
      </c>
      <c r="FH23" s="455" t="str">
        <f t="shared" si="59"/>
        <v>P</v>
      </c>
      <c r="FI23" s="455" t="str">
        <f t="shared" si="59"/>
        <v>P</v>
      </c>
      <c r="FJ23" s="455" t="str">
        <f t="shared" si="59"/>
        <v>P</v>
      </c>
      <c r="FK23" s="455" t="str">
        <f t="shared" si="59"/>
        <v>P</v>
      </c>
      <c r="FL23" s="953" t="str">
        <f t="shared" si="59"/>
        <v>P</v>
      </c>
      <c r="FM23" s="768" t="str">
        <f t="shared" si="59"/>
        <v>P</v>
      </c>
      <c r="FN23" s="455" t="str">
        <f t="shared" si="59"/>
        <v>P</v>
      </c>
      <c r="FO23" s="455" t="str">
        <f t="shared" si="59"/>
        <v>P</v>
      </c>
      <c r="FP23" s="455" t="str">
        <f t="shared" si="59"/>
        <v>P</v>
      </c>
      <c r="FQ23" s="455" t="str">
        <f t="shared" si="59"/>
        <v>P</v>
      </c>
      <c r="FR23" s="455" t="str">
        <f t="shared" si="59"/>
        <v>P</v>
      </c>
      <c r="FS23" s="953" t="str">
        <f t="shared" si="59"/>
        <v>P</v>
      </c>
      <c r="FT23" s="768" t="str">
        <f t="shared" si="59"/>
        <v>P</v>
      </c>
      <c r="FU23" s="455" t="str">
        <f t="shared" si="59"/>
        <v>P</v>
      </c>
      <c r="FV23" s="455" t="str">
        <f t="shared" si="59"/>
        <v>P</v>
      </c>
      <c r="FW23" s="455" t="str">
        <f t="shared" si="59"/>
        <v>P</v>
      </c>
      <c r="FX23" s="455" t="str">
        <f t="shared" si="59"/>
        <v>P</v>
      </c>
      <c r="FY23" s="455" t="str">
        <f t="shared" si="59"/>
        <v>P</v>
      </c>
      <c r="FZ23" s="953" t="str">
        <f t="shared" si="59"/>
        <v>P</v>
      </c>
      <c r="GA23" s="768" t="str">
        <f t="shared" si="59"/>
        <v>P</v>
      </c>
      <c r="GB23" s="455" t="str">
        <f t="shared" si="59"/>
        <v>P</v>
      </c>
      <c r="GC23" s="455" t="str">
        <f t="shared" si="59"/>
        <v>P</v>
      </c>
      <c r="GD23" s="455" t="str">
        <f t="shared" si="59"/>
        <v>P</v>
      </c>
      <c r="GE23" s="455" t="str">
        <f t="shared" si="59"/>
        <v>P</v>
      </c>
      <c r="GF23" s="953" t="str">
        <f t="shared" si="59"/>
        <v>P</v>
      </c>
      <c r="GG23" s="768" t="str">
        <f t="shared" si="59"/>
        <v>P</v>
      </c>
      <c r="GH23" s="455" t="str">
        <f t="shared" si="59"/>
        <v>P</v>
      </c>
      <c r="GI23" s="455" t="str">
        <f t="shared" si="59"/>
        <v>P</v>
      </c>
      <c r="GJ23" s="455" t="str">
        <f t="shared" si="59"/>
        <v>P</v>
      </c>
      <c r="GK23" s="455" t="str">
        <f t="shared" si="59"/>
        <v>P</v>
      </c>
      <c r="GL23" s="455" t="str">
        <f t="shared" si="59"/>
        <v>P</v>
      </c>
      <c r="GM23" s="455" t="str">
        <f t="shared" si="59"/>
        <v>P</v>
      </c>
      <c r="GN23" s="954" t="str">
        <f t="shared" si="59"/>
        <v>P</v>
      </c>
      <c r="GO23" s="768" t="str">
        <f t="shared" si="56"/>
        <v>P</v>
      </c>
      <c r="GP23" s="455" t="str">
        <f t="shared" si="56"/>
        <v>P</v>
      </c>
      <c r="GQ23" s="455" t="str">
        <f t="shared" si="56"/>
        <v>P</v>
      </c>
      <c r="GR23" s="455" t="str">
        <f t="shared" si="56"/>
        <v>P</v>
      </c>
      <c r="GS23" s="455" t="str">
        <f t="shared" si="56"/>
        <v>P</v>
      </c>
      <c r="GT23" s="455" t="str">
        <f t="shared" si="56"/>
        <v>P</v>
      </c>
      <c r="GU23" s="953" t="str">
        <f t="shared" si="56"/>
        <v>P</v>
      </c>
      <c r="GV23" s="768" t="str">
        <f t="shared" si="56"/>
        <v>P</v>
      </c>
      <c r="GW23" s="455" t="str">
        <f t="shared" si="56"/>
        <v>P</v>
      </c>
      <c r="GX23" s="455" t="str">
        <f t="shared" si="56"/>
        <v>P</v>
      </c>
      <c r="GY23" s="455" t="str">
        <f t="shared" si="56"/>
        <v>P</v>
      </c>
      <c r="GZ23" s="455" t="str">
        <f t="shared" si="56"/>
        <v>P</v>
      </c>
      <c r="HA23" s="455" t="str">
        <f t="shared" si="56"/>
        <v>P</v>
      </c>
      <c r="HB23" s="953" t="str">
        <f t="shared" si="56"/>
        <v>P</v>
      </c>
      <c r="HC23" s="768" t="str">
        <f t="shared" si="56"/>
        <v>P</v>
      </c>
      <c r="HD23" s="455" t="str">
        <f t="shared" si="56"/>
        <v>P</v>
      </c>
      <c r="HE23" s="455" t="str">
        <f t="shared" si="56"/>
        <v>P</v>
      </c>
      <c r="HF23" s="455" t="str">
        <f t="shared" si="56"/>
        <v>P</v>
      </c>
      <c r="HG23" s="455" t="str">
        <f t="shared" si="50"/>
        <v>P</v>
      </c>
      <c r="HH23" s="455" t="str">
        <f t="shared" ref="HH23:JS29" si="60">IF($C23="","",HH$17)</f>
        <v>P</v>
      </c>
      <c r="HI23" s="953" t="str">
        <f t="shared" si="60"/>
        <v>P</v>
      </c>
      <c r="HJ23" s="768" t="str">
        <f t="shared" si="60"/>
        <v>P</v>
      </c>
      <c r="HK23" s="455" t="str">
        <f t="shared" si="60"/>
        <v>P</v>
      </c>
      <c r="HL23" s="455" t="str">
        <f t="shared" si="60"/>
        <v>P</v>
      </c>
      <c r="HM23" s="455" t="str">
        <f t="shared" si="60"/>
        <v>P</v>
      </c>
      <c r="HN23" s="955" t="str">
        <f t="shared" si="60"/>
        <v>P</v>
      </c>
      <c r="HO23" s="455" t="str">
        <f t="shared" si="60"/>
        <v>P</v>
      </c>
      <c r="HP23" s="953" t="str">
        <f t="shared" si="60"/>
        <v>P</v>
      </c>
      <c r="HQ23" s="768" t="str">
        <f t="shared" si="60"/>
        <v>P</v>
      </c>
      <c r="HR23" s="455" t="str">
        <f t="shared" si="60"/>
        <v>P</v>
      </c>
      <c r="HS23" s="455" t="str">
        <f t="shared" si="60"/>
        <v>P</v>
      </c>
      <c r="HT23" s="455" t="str">
        <f t="shared" si="60"/>
        <v>P</v>
      </c>
      <c r="HU23" s="455" t="str">
        <f t="shared" si="60"/>
        <v>P</v>
      </c>
      <c r="HV23" s="455" t="str">
        <f t="shared" si="60"/>
        <v>P</v>
      </c>
      <c r="HW23" s="953" t="str">
        <f t="shared" si="60"/>
        <v>P</v>
      </c>
      <c r="HX23" s="768" t="str">
        <f t="shared" si="60"/>
        <v>P</v>
      </c>
      <c r="HY23" s="455" t="str">
        <f t="shared" si="60"/>
        <v>P</v>
      </c>
      <c r="HZ23" s="455" t="str">
        <f t="shared" si="60"/>
        <v>P</v>
      </c>
      <c r="IA23" s="455" t="str">
        <f t="shared" si="60"/>
        <v>P</v>
      </c>
      <c r="IB23" s="455" t="str">
        <f t="shared" si="60"/>
        <v>P</v>
      </c>
      <c r="IC23" s="455" t="str">
        <f t="shared" si="60"/>
        <v>P</v>
      </c>
      <c r="ID23" s="953" t="str">
        <f t="shared" si="60"/>
        <v>P</v>
      </c>
      <c r="IE23" s="768" t="str">
        <f t="shared" si="60"/>
        <v>P</v>
      </c>
      <c r="IF23" s="455" t="str">
        <f t="shared" si="60"/>
        <v>FÜ</v>
      </c>
      <c r="IG23" s="455" t="str">
        <f t="shared" si="60"/>
        <v>P</v>
      </c>
      <c r="IH23" s="455" t="str">
        <f t="shared" si="60"/>
        <v>P</v>
      </c>
      <c r="II23" s="455" t="str">
        <f t="shared" si="60"/>
        <v>P</v>
      </c>
      <c r="IJ23" s="455" t="str">
        <f t="shared" si="60"/>
        <v>P</v>
      </c>
      <c r="IK23" s="953" t="str">
        <f t="shared" si="60"/>
        <v>P</v>
      </c>
      <c r="IL23" s="768" t="str">
        <f t="shared" si="60"/>
        <v>P</v>
      </c>
      <c r="IM23" s="455" t="str">
        <f t="shared" si="60"/>
        <v>P</v>
      </c>
      <c r="IN23" s="455" t="str">
        <f t="shared" si="60"/>
        <v>P</v>
      </c>
      <c r="IO23" s="455" t="str">
        <f t="shared" si="60"/>
        <v>P</v>
      </c>
      <c r="IP23" s="455" t="str">
        <f t="shared" si="60"/>
        <v>P</v>
      </c>
      <c r="IQ23" s="455" t="str">
        <f t="shared" si="60"/>
        <v>P</v>
      </c>
      <c r="IR23" s="953" t="str">
        <f t="shared" si="60"/>
        <v>P</v>
      </c>
      <c r="IS23" s="768" t="str">
        <f t="shared" si="60"/>
        <v>P</v>
      </c>
      <c r="IT23" s="455" t="str">
        <f t="shared" si="60"/>
        <v>P</v>
      </c>
      <c r="IU23" s="455" t="str">
        <f t="shared" si="60"/>
        <v>P</v>
      </c>
      <c r="IV23" s="455" t="str">
        <f t="shared" si="60"/>
        <v>P</v>
      </c>
      <c r="IW23" s="455" t="str">
        <f t="shared" si="60"/>
        <v>P</v>
      </c>
      <c r="IX23" s="455" t="str">
        <f t="shared" si="60"/>
        <v>P</v>
      </c>
      <c r="IY23" s="954" t="str">
        <f t="shared" si="60"/>
        <v>P</v>
      </c>
      <c r="IZ23" s="768" t="str">
        <f t="shared" si="60"/>
        <v>P</v>
      </c>
      <c r="JA23" s="455" t="str">
        <f t="shared" si="60"/>
        <v>P</v>
      </c>
      <c r="JB23" s="455" t="str">
        <f t="shared" si="60"/>
        <v>P</v>
      </c>
      <c r="JC23" s="455" t="str">
        <f t="shared" si="60"/>
        <v>P</v>
      </c>
      <c r="JD23" s="455" t="str">
        <f t="shared" si="60"/>
        <v>P</v>
      </c>
      <c r="JE23" s="455" t="str">
        <f t="shared" si="60"/>
        <v>P</v>
      </c>
      <c r="JF23" s="953" t="str">
        <f t="shared" si="60"/>
        <v>P</v>
      </c>
      <c r="JG23" s="768" t="str">
        <f t="shared" si="60"/>
        <v>P</v>
      </c>
      <c r="JH23" s="455" t="str">
        <f t="shared" si="60"/>
        <v>P</v>
      </c>
      <c r="JI23" s="455" t="str">
        <f t="shared" si="60"/>
        <v>P</v>
      </c>
      <c r="JJ23" s="455" t="str">
        <f t="shared" si="60"/>
        <v>P</v>
      </c>
      <c r="JK23" s="455" t="str">
        <f t="shared" si="60"/>
        <v>P</v>
      </c>
      <c r="JL23" s="455" t="str">
        <f t="shared" si="60"/>
        <v>P</v>
      </c>
      <c r="JM23" s="953" t="str">
        <f t="shared" si="60"/>
        <v>P</v>
      </c>
      <c r="JN23" s="768" t="str">
        <f t="shared" si="60"/>
        <v>P</v>
      </c>
      <c r="JO23" s="455" t="str">
        <f t="shared" si="60"/>
        <v>P</v>
      </c>
      <c r="JP23" s="455" t="str">
        <f t="shared" si="60"/>
        <v>P</v>
      </c>
      <c r="JQ23" s="455" t="str">
        <f t="shared" si="60"/>
        <v>P</v>
      </c>
      <c r="JR23" s="455" t="str">
        <f t="shared" si="60"/>
        <v>P</v>
      </c>
      <c r="JS23" s="455" t="str">
        <f t="shared" si="60"/>
        <v>P</v>
      </c>
      <c r="JT23" s="953" t="str">
        <f t="shared" si="57"/>
        <v>P</v>
      </c>
      <c r="JU23" s="768" t="str">
        <f t="shared" si="57"/>
        <v>P</v>
      </c>
      <c r="JV23" s="455" t="str">
        <f t="shared" si="57"/>
        <v>P</v>
      </c>
      <c r="JW23" s="455" t="str">
        <f t="shared" si="57"/>
        <v>P</v>
      </c>
      <c r="JX23" s="455" t="str">
        <f t="shared" si="57"/>
        <v>P</v>
      </c>
      <c r="JY23" s="455" t="str">
        <f t="shared" si="57"/>
        <v>P</v>
      </c>
      <c r="JZ23" s="455" t="str">
        <f t="shared" si="57"/>
        <v>P</v>
      </c>
      <c r="KA23" s="953" t="str">
        <f t="shared" si="57"/>
        <v>P</v>
      </c>
      <c r="KB23" s="768" t="str">
        <f t="shared" si="57"/>
        <v>P</v>
      </c>
      <c r="KC23" s="455" t="str">
        <f t="shared" si="57"/>
        <v>P</v>
      </c>
      <c r="KD23" s="455" t="str">
        <f t="shared" si="57"/>
        <v>P</v>
      </c>
      <c r="KE23" s="455" t="str">
        <f t="shared" si="57"/>
        <v>P</v>
      </c>
      <c r="KF23" s="455" t="str">
        <f t="shared" si="57"/>
        <v>P</v>
      </c>
      <c r="KG23" s="455" t="str">
        <f t="shared" si="57"/>
        <v>P</v>
      </c>
      <c r="KH23" s="953" t="str">
        <f t="shared" si="57"/>
        <v>P</v>
      </c>
      <c r="KI23" s="768" t="str">
        <f t="shared" si="57"/>
        <v>P</v>
      </c>
      <c r="KJ23" s="455" t="str">
        <f t="shared" si="57"/>
        <v>P</v>
      </c>
      <c r="KK23" s="455" t="str">
        <f t="shared" si="57"/>
        <v>P</v>
      </c>
      <c r="KL23" s="455" t="str">
        <f t="shared" si="57"/>
        <v>P</v>
      </c>
      <c r="KM23" s="455" t="str">
        <f t="shared" si="57"/>
        <v>P</v>
      </c>
      <c r="KN23" s="455" t="str">
        <f t="shared" si="57"/>
        <v>P</v>
      </c>
      <c r="KO23" s="953" t="str">
        <f t="shared" si="57"/>
        <v>P</v>
      </c>
      <c r="KP23" s="768" t="str">
        <f t="shared" si="57"/>
        <v>P</v>
      </c>
      <c r="KQ23" s="455" t="str">
        <f t="shared" si="57"/>
        <v>P</v>
      </c>
      <c r="KR23" s="455" t="str">
        <f t="shared" si="57"/>
        <v>FÜ</v>
      </c>
      <c r="KS23" s="455" t="str">
        <f t="shared" si="57"/>
        <v>P</v>
      </c>
      <c r="KT23" s="455" t="str">
        <f t="shared" si="57"/>
        <v>P</v>
      </c>
      <c r="KU23" s="455" t="str">
        <f t="shared" si="57"/>
        <v>P</v>
      </c>
      <c r="KV23" s="953" t="str">
        <f t="shared" si="57"/>
        <v>P</v>
      </c>
      <c r="KW23" s="768" t="str">
        <f t="shared" si="57"/>
        <v>P</v>
      </c>
      <c r="KX23" s="455" t="str">
        <f t="shared" si="57"/>
        <v>P</v>
      </c>
      <c r="KY23" s="455" t="str">
        <f t="shared" si="57"/>
        <v>P</v>
      </c>
      <c r="KZ23" s="455" t="str">
        <f t="shared" si="57"/>
        <v>P</v>
      </c>
      <c r="LA23" s="455" t="str">
        <f t="shared" si="57"/>
        <v>FÜ</v>
      </c>
      <c r="LB23" s="455" t="str">
        <f t="shared" si="57"/>
        <v>P</v>
      </c>
      <c r="LC23" s="954" t="str">
        <f t="shared" si="57"/>
        <v>P</v>
      </c>
      <c r="LD23" s="768" t="str">
        <f t="shared" si="57"/>
        <v>P</v>
      </c>
      <c r="LE23" s="455" t="str">
        <f t="shared" si="57"/>
        <v>P</v>
      </c>
      <c r="LF23" s="455" t="str">
        <f t="shared" si="57"/>
        <v>P</v>
      </c>
      <c r="LG23" s="455" t="str">
        <f t="shared" si="57"/>
        <v>P</v>
      </c>
      <c r="LH23" s="455" t="str">
        <f t="shared" si="57"/>
        <v>P</v>
      </c>
      <c r="LI23" s="455" t="str">
        <f t="shared" si="57"/>
        <v>P</v>
      </c>
      <c r="LJ23" s="953" t="str">
        <f t="shared" si="57"/>
        <v>P</v>
      </c>
      <c r="LK23" s="768" t="str">
        <f t="shared" si="57"/>
        <v>P</v>
      </c>
      <c r="LL23" s="455" t="str">
        <f t="shared" si="57"/>
        <v>P</v>
      </c>
      <c r="LM23" s="455" t="str">
        <f t="shared" si="57"/>
        <v>P</v>
      </c>
      <c r="LN23" s="455" t="str">
        <f t="shared" si="57"/>
        <v>P</v>
      </c>
      <c r="LO23" s="455" t="str">
        <f t="shared" si="57"/>
        <v>P</v>
      </c>
      <c r="LP23" s="455" t="str">
        <f t="shared" si="57"/>
        <v>P</v>
      </c>
      <c r="LQ23" s="953" t="str">
        <f t="shared" si="57"/>
        <v>P</v>
      </c>
      <c r="LR23" s="768" t="str">
        <f t="shared" si="57"/>
        <v>P</v>
      </c>
      <c r="LS23" s="455" t="str">
        <f t="shared" si="57"/>
        <v>P</v>
      </c>
      <c r="LT23" s="455" t="str">
        <f t="shared" si="57"/>
        <v>P</v>
      </c>
      <c r="LU23" s="455" t="str">
        <f t="shared" si="57"/>
        <v>P</v>
      </c>
      <c r="LV23" s="455" t="str">
        <f t="shared" si="57"/>
        <v>P</v>
      </c>
      <c r="LW23" s="455" t="str">
        <f t="shared" si="57"/>
        <v>P</v>
      </c>
      <c r="LX23" s="953" t="str">
        <f t="shared" si="57"/>
        <v>P</v>
      </c>
      <c r="LY23" s="768" t="str">
        <f t="shared" si="57"/>
        <v>P</v>
      </c>
      <c r="LZ23" s="455" t="str">
        <f t="shared" si="57"/>
        <v>P</v>
      </c>
      <c r="MA23" s="455" t="str">
        <f t="shared" si="57"/>
        <v>P</v>
      </c>
      <c r="MB23" s="455" t="str">
        <f t="shared" si="57"/>
        <v>P</v>
      </c>
      <c r="MC23" s="455" t="str">
        <f t="shared" si="57"/>
        <v>P</v>
      </c>
      <c r="MD23" s="455" t="str">
        <f t="shared" si="57"/>
        <v>P</v>
      </c>
      <c r="ME23" s="953" t="str">
        <f t="shared" si="52"/>
        <v>P</v>
      </c>
      <c r="MF23" s="768" t="str">
        <f t="shared" si="53"/>
        <v>P</v>
      </c>
      <c r="MG23" s="455" t="str">
        <f t="shared" si="53"/>
        <v>P</v>
      </c>
      <c r="MH23" s="455" t="str">
        <f t="shared" si="53"/>
        <v>P</v>
      </c>
      <c r="MI23" s="455" t="str">
        <f t="shared" si="53"/>
        <v>P</v>
      </c>
      <c r="MJ23" s="455" t="str">
        <f t="shared" si="53"/>
        <v>P</v>
      </c>
      <c r="MK23" s="455" t="str">
        <f t="shared" si="53"/>
        <v>P</v>
      </c>
      <c r="ML23" s="953" t="str">
        <f t="shared" si="53"/>
        <v>P</v>
      </c>
      <c r="MM23" s="768" t="str">
        <f t="shared" si="53"/>
        <v>P</v>
      </c>
      <c r="MN23" s="455" t="str">
        <f t="shared" si="53"/>
        <v>P</v>
      </c>
      <c r="MO23" s="455" t="str">
        <f t="shared" si="53"/>
        <v>P</v>
      </c>
      <c r="MP23" s="455" t="str">
        <f t="shared" si="53"/>
        <v>P</v>
      </c>
      <c r="MQ23" s="455" t="str">
        <f t="shared" si="53"/>
        <v>P</v>
      </c>
      <c r="MR23" s="455" t="str">
        <f t="shared" si="53"/>
        <v>P</v>
      </c>
      <c r="MS23" s="953" t="str">
        <f t="shared" si="53"/>
        <v>P</v>
      </c>
      <c r="MT23" s="768" t="str">
        <f t="shared" si="53"/>
        <v>P</v>
      </c>
      <c r="MU23" s="455" t="str">
        <f t="shared" si="53"/>
        <v>P</v>
      </c>
      <c r="MV23" s="455" t="str">
        <f t="shared" si="53"/>
        <v>P</v>
      </c>
      <c r="MW23" s="455" t="str">
        <f t="shared" si="53"/>
        <v>P</v>
      </c>
      <c r="MX23" s="455" t="str">
        <f t="shared" si="53"/>
        <v>P</v>
      </c>
      <c r="MY23" s="455" t="str">
        <f t="shared" si="53"/>
        <v>P</v>
      </c>
      <c r="MZ23" s="953" t="str">
        <f t="shared" si="53"/>
        <v>P</v>
      </c>
      <c r="NA23" s="768" t="str">
        <f t="shared" si="53"/>
        <v>P</v>
      </c>
      <c r="NB23" s="455" t="str">
        <f t="shared" si="53"/>
        <v>P</v>
      </c>
      <c r="NC23" s="455" t="str">
        <f t="shared" si="53"/>
        <v>FÜ</v>
      </c>
      <c r="ND23" s="455" t="str">
        <f t="shared" si="53"/>
        <v>FÜ</v>
      </c>
      <c r="NE23" s="455" t="str">
        <f t="shared" si="53"/>
        <v>P</v>
      </c>
      <c r="NF23" s="455" t="str">
        <f t="shared" si="53"/>
        <v>P</v>
      </c>
      <c r="NG23" s="954" t="str">
        <f t="shared" si="53"/>
        <v>P</v>
      </c>
      <c r="NH23" s="768" t="str">
        <f t="shared" si="53"/>
        <v>P</v>
      </c>
      <c r="NI23" s="455" t="str">
        <f t="shared" si="53"/>
        <v>P</v>
      </c>
      <c r="NJ23" s="455" t="str">
        <f t="shared" si="53"/>
        <v>P</v>
      </c>
      <c r="NK23" s="455" t="str">
        <f t="shared" si="53"/>
        <v>P</v>
      </c>
      <c r="NL23" s="455" t="str">
        <f t="shared" si="53"/>
        <v>P</v>
      </c>
      <c r="NM23" s="455" t="str">
        <f t="shared" si="53"/>
        <v>P</v>
      </c>
      <c r="NN23" s="953" t="str">
        <f t="shared" si="53"/>
        <v>P</v>
      </c>
    </row>
    <row r="24" spans="1:378" ht="12" thickBot="1" x14ac:dyDescent="0.25">
      <c r="A24" s="939">
        <f>alapadatok!A8</f>
        <v>6</v>
      </c>
      <c r="B24" s="678">
        <f>IF(alapadatok!C8="","",alapadatok!C8)</f>
        <v>205</v>
      </c>
      <c r="C24" s="584" t="str">
        <f>IF(alapadatok!B8="","",alapadatok!B8)</f>
        <v>Rakita János</v>
      </c>
      <c r="D24" s="584" t="str">
        <f>IF(alapadatok!D8="","",alapadatok!D8)</f>
        <v>End controller</v>
      </c>
      <c r="E24" s="948" t="str">
        <f>IF(alapadatok!K8="","",alapadatok!K8)</f>
        <v/>
      </c>
      <c r="F24" s="952" t="str">
        <f t="shared" ref="F24:BQ27" si="61">IF($C24="","",F$17)</f>
        <v>P</v>
      </c>
      <c r="G24" s="953" t="str">
        <f t="shared" si="61"/>
        <v>P</v>
      </c>
      <c r="H24" s="768" t="str">
        <f t="shared" si="61"/>
        <v>P</v>
      </c>
      <c r="I24" s="455" t="str">
        <f t="shared" si="61"/>
        <v>FÜ</v>
      </c>
      <c r="J24" s="455" t="str">
        <f t="shared" si="61"/>
        <v>SDE</v>
      </c>
      <c r="K24" s="455" t="str">
        <f t="shared" si="61"/>
        <v>SDE</v>
      </c>
      <c r="L24" s="455" t="str">
        <f t="shared" si="61"/>
        <v>SDE</v>
      </c>
      <c r="M24" s="455" t="str">
        <f t="shared" si="61"/>
        <v>P</v>
      </c>
      <c r="N24" s="953" t="str">
        <f t="shared" si="61"/>
        <v>P</v>
      </c>
      <c r="O24" s="768" t="str">
        <f t="shared" si="61"/>
        <v>É</v>
      </c>
      <c r="P24" s="455" t="str">
        <f t="shared" si="61"/>
        <v>É</v>
      </c>
      <c r="Q24" s="455" t="str">
        <f t="shared" si="61"/>
        <v>P</v>
      </c>
      <c r="R24" s="455" t="str">
        <f t="shared" si="61"/>
        <v>P</v>
      </c>
      <c r="S24" s="455" t="str">
        <f t="shared" si="61"/>
        <v>P</v>
      </c>
      <c r="T24" s="455" t="str">
        <f t="shared" si="61"/>
        <v>P</v>
      </c>
      <c r="U24" s="953" t="str">
        <f t="shared" si="61"/>
        <v>P</v>
      </c>
      <c r="V24" s="768" t="str">
        <f t="shared" si="61"/>
        <v>P</v>
      </c>
      <c r="W24" s="455" t="str">
        <f t="shared" si="61"/>
        <v>N</v>
      </c>
      <c r="X24" s="455" t="s">
        <v>409</v>
      </c>
      <c r="Y24" s="1143" t="s">
        <v>409</v>
      </c>
      <c r="Z24" s="1143" t="s">
        <v>409</v>
      </c>
      <c r="AA24" s="455" t="str">
        <f t="shared" si="61"/>
        <v>P</v>
      </c>
      <c r="AB24" s="953" t="str">
        <f t="shared" si="61"/>
        <v>P</v>
      </c>
      <c r="AC24" s="1147" t="s">
        <v>410</v>
      </c>
      <c r="AD24" s="1148" t="s">
        <v>410</v>
      </c>
      <c r="AE24" s="1148" t="s">
        <v>410</v>
      </c>
      <c r="AF24" s="455" t="s">
        <v>414</v>
      </c>
      <c r="AG24" s="455" t="s">
        <v>414</v>
      </c>
      <c r="AH24" s="455" t="str">
        <f t="shared" si="61"/>
        <v>P</v>
      </c>
      <c r="AI24" s="953" t="str">
        <f t="shared" si="61"/>
        <v>P</v>
      </c>
      <c r="AJ24" s="768" t="str">
        <f t="shared" si="61"/>
        <v>N</v>
      </c>
      <c r="AK24" s="455" t="str">
        <f t="shared" si="61"/>
        <v>DE</v>
      </c>
      <c r="AL24" s="455" t="s">
        <v>178</v>
      </c>
      <c r="AM24" s="455" t="str">
        <f t="shared" si="61"/>
        <v>DE</v>
      </c>
      <c r="AN24" s="455" t="str">
        <f t="shared" si="61"/>
        <v>DE</v>
      </c>
      <c r="AO24" s="455" t="str">
        <f t="shared" si="61"/>
        <v>P</v>
      </c>
      <c r="AP24" s="953" t="str">
        <f t="shared" si="61"/>
        <v>P</v>
      </c>
      <c r="AQ24" s="768" t="str">
        <f t="shared" si="61"/>
        <v>DE</v>
      </c>
      <c r="AR24" s="455" t="str">
        <f t="shared" si="61"/>
        <v>DE</v>
      </c>
      <c r="AS24" s="455" t="str">
        <f t="shared" si="61"/>
        <v>DE</v>
      </c>
      <c r="AT24" s="455" t="str">
        <f t="shared" si="61"/>
        <v>DE</v>
      </c>
      <c r="AU24" s="1221" t="str">
        <f t="shared" si="61"/>
        <v>DE</v>
      </c>
      <c r="AV24" s="455" t="str">
        <f t="shared" si="61"/>
        <v>P</v>
      </c>
      <c r="AW24" s="953" t="str">
        <f t="shared" si="61"/>
        <v>P</v>
      </c>
      <c r="AX24" s="1220" t="str">
        <f t="shared" si="61"/>
        <v>DE</v>
      </c>
      <c r="AY24" s="1216" t="s">
        <v>99</v>
      </c>
      <c r="AZ24" s="1216" t="s">
        <v>99</v>
      </c>
      <c r="BA24" s="455" t="str">
        <f t="shared" si="61"/>
        <v>N</v>
      </c>
      <c r="BB24" s="455" t="str">
        <f t="shared" si="61"/>
        <v>N</v>
      </c>
      <c r="BC24" s="455" t="str">
        <f t="shared" si="61"/>
        <v>P</v>
      </c>
      <c r="BD24" s="953" t="str">
        <f t="shared" si="61"/>
        <v>P</v>
      </c>
      <c r="BE24" s="1222" t="s">
        <v>109</v>
      </c>
      <c r="BF24" s="455" t="str">
        <f t="shared" si="61"/>
        <v>É</v>
      </c>
      <c r="BG24" s="455" t="str">
        <f t="shared" si="61"/>
        <v>É</v>
      </c>
      <c r="BH24" s="455" t="str">
        <f t="shared" si="61"/>
        <v>É</v>
      </c>
      <c r="BI24" s="1216" t="s">
        <v>178</v>
      </c>
      <c r="BJ24" s="455" t="s">
        <v>178</v>
      </c>
      <c r="BK24" s="953" t="str">
        <f t="shared" si="61"/>
        <v>P</v>
      </c>
      <c r="BL24" s="1144" t="str">
        <f t="shared" si="48"/>
        <v>P</v>
      </c>
      <c r="BM24" s="455" t="str">
        <f t="shared" si="61"/>
        <v>N</v>
      </c>
      <c r="BN24" s="455" t="str">
        <f t="shared" si="61"/>
        <v>N</v>
      </c>
      <c r="BO24" s="455" t="str">
        <f t="shared" si="61"/>
        <v>N</v>
      </c>
      <c r="BP24" s="455" t="str">
        <f t="shared" si="61"/>
        <v>N</v>
      </c>
      <c r="BQ24" s="455" t="str">
        <f t="shared" si="61"/>
        <v>P</v>
      </c>
      <c r="BR24" s="953" t="str">
        <f t="shared" si="58"/>
        <v>P</v>
      </c>
      <c r="BS24" s="768" t="str">
        <f t="shared" si="58"/>
        <v>É</v>
      </c>
      <c r="BT24" s="455" t="str">
        <f t="shared" si="58"/>
        <v>ÉJ</v>
      </c>
      <c r="BU24" s="455" t="str">
        <f t="shared" si="58"/>
        <v>P</v>
      </c>
      <c r="BV24" s="455" t="str">
        <f t="shared" si="58"/>
        <v>P</v>
      </c>
      <c r="BW24" s="455" t="str">
        <f t="shared" si="58"/>
        <v>P</v>
      </c>
      <c r="BX24" s="455" t="str">
        <f t="shared" si="58"/>
        <v>P</v>
      </c>
      <c r="BY24" s="953" t="str">
        <f t="shared" si="58"/>
        <v>P</v>
      </c>
      <c r="BZ24" s="768" t="str">
        <f t="shared" si="58"/>
        <v>P</v>
      </c>
      <c r="CA24" s="455" t="str">
        <f t="shared" si="58"/>
        <v>N</v>
      </c>
      <c r="CB24" s="455" t="str">
        <f t="shared" si="58"/>
        <v>N</v>
      </c>
      <c r="CC24" s="455" t="str">
        <f t="shared" si="58"/>
        <v>N</v>
      </c>
      <c r="CD24" s="455" t="str">
        <f t="shared" si="58"/>
        <v>FÜ</v>
      </c>
      <c r="CE24" s="455" t="str">
        <f t="shared" si="58"/>
        <v>P</v>
      </c>
      <c r="CF24" s="953" t="str">
        <f t="shared" si="58"/>
        <v>P</v>
      </c>
      <c r="CG24" s="1143" t="s">
        <v>178</v>
      </c>
      <c r="CH24" s="455" t="str">
        <f t="shared" si="58"/>
        <v>É</v>
      </c>
      <c r="CI24" s="455" t="str">
        <f t="shared" si="58"/>
        <v>P</v>
      </c>
      <c r="CJ24" s="455" t="str">
        <f t="shared" si="58"/>
        <v>N</v>
      </c>
      <c r="CK24" s="1143" t="s">
        <v>383</v>
      </c>
      <c r="CL24" s="455" t="str">
        <f t="shared" si="58"/>
        <v>P</v>
      </c>
      <c r="CM24" s="953" t="str">
        <f t="shared" si="58"/>
        <v>P</v>
      </c>
      <c r="CN24" s="768" t="str">
        <f t="shared" si="58"/>
        <v>DE</v>
      </c>
      <c r="CO24" s="455" t="str">
        <f t="shared" si="58"/>
        <v>N</v>
      </c>
      <c r="CP24" s="1143" t="s">
        <v>383</v>
      </c>
      <c r="CQ24" s="455" t="str">
        <f t="shared" si="58"/>
        <v>DE</v>
      </c>
      <c r="CR24" s="1143" t="s">
        <v>385</v>
      </c>
      <c r="CS24" s="455" t="str">
        <f t="shared" si="58"/>
        <v>P</v>
      </c>
      <c r="CT24" s="953" t="str">
        <f t="shared" si="58"/>
        <v>P</v>
      </c>
      <c r="CU24" s="952" t="str">
        <f t="shared" si="58"/>
        <v>FÜ</v>
      </c>
      <c r="CV24" s="455" t="str">
        <f t="shared" si="58"/>
        <v>É</v>
      </c>
      <c r="CW24" s="455" t="str">
        <f t="shared" si="58"/>
        <v>É</v>
      </c>
      <c r="CX24" s="455" t="str">
        <f t="shared" si="58"/>
        <v>É</v>
      </c>
      <c r="CY24" s="455" t="str">
        <f t="shared" si="58"/>
        <v>P</v>
      </c>
      <c r="CZ24" s="455" t="str">
        <f t="shared" si="58"/>
        <v>P</v>
      </c>
      <c r="DA24" s="953" t="str">
        <f t="shared" si="58"/>
        <v>P</v>
      </c>
      <c r="DB24" s="768" t="str">
        <f t="shared" si="58"/>
        <v>N</v>
      </c>
      <c r="DC24" s="455" t="str">
        <f t="shared" si="58"/>
        <v>N</v>
      </c>
      <c r="DD24" s="455" t="str">
        <f t="shared" si="58"/>
        <v>N</v>
      </c>
      <c r="DE24" s="455" t="str">
        <f t="shared" si="58"/>
        <v>N</v>
      </c>
      <c r="DF24" s="455" t="str">
        <f t="shared" si="58"/>
        <v>P</v>
      </c>
      <c r="DG24" s="455" t="str">
        <f t="shared" si="58"/>
        <v>P</v>
      </c>
      <c r="DH24" s="953" t="str">
        <f t="shared" si="58"/>
        <v>P</v>
      </c>
      <c r="DI24" s="768" t="str">
        <f t="shared" si="58"/>
        <v>P</v>
      </c>
      <c r="DJ24" s="455" t="str">
        <f t="shared" si="58"/>
        <v>É</v>
      </c>
      <c r="DK24" s="455" t="str">
        <f t="shared" si="58"/>
        <v>É</v>
      </c>
      <c r="DL24" s="455" t="str">
        <f t="shared" si="58"/>
        <v>É</v>
      </c>
      <c r="DM24" s="455" t="str">
        <f t="shared" si="58"/>
        <v>P</v>
      </c>
      <c r="DN24" s="455" t="str">
        <f t="shared" si="58"/>
        <v>P</v>
      </c>
      <c r="DO24" s="953" t="str">
        <f t="shared" si="58"/>
        <v>P</v>
      </c>
      <c r="DP24" s="768" t="str">
        <f t="shared" si="58"/>
        <v>DE</v>
      </c>
      <c r="DQ24" s="455" t="str">
        <f t="shared" si="58"/>
        <v>N</v>
      </c>
      <c r="DR24" s="455" t="str">
        <f t="shared" si="58"/>
        <v>N</v>
      </c>
      <c r="DS24" s="455" t="str">
        <f t="shared" si="58"/>
        <v>N</v>
      </c>
      <c r="DT24" s="455" t="str">
        <f t="shared" si="58"/>
        <v>P</v>
      </c>
      <c r="DU24" s="455" t="str">
        <f t="shared" si="58"/>
        <v>P</v>
      </c>
      <c r="DV24" s="953" t="str">
        <f t="shared" si="58"/>
        <v>P</v>
      </c>
      <c r="DW24" s="768" t="str">
        <f t="shared" si="58"/>
        <v>É</v>
      </c>
      <c r="DX24" s="455" t="str">
        <f t="shared" si="58"/>
        <v>P</v>
      </c>
      <c r="DY24" s="455" t="str">
        <f t="shared" si="58"/>
        <v>FÜ</v>
      </c>
      <c r="DZ24" s="455" t="str">
        <f t="shared" si="58"/>
        <v>P</v>
      </c>
      <c r="EA24" s="455" t="str">
        <f t="shared" si="58"/>
        <v>P</v>
      </c>
      <c r="EB24" s="455" t="str">
        <f t="shared" si="58"/>
        <v>P</v>
      </c>
      <c r="EC24" s="954" t="str">
        <f t="shared" si="59"/>
        <v>P</v>
      </c>
      <c r="ED24" s="768" t="str">
        <f t="shared" si="59"/>
        <v>P</v>
      </c>
      <c r="EE24" s="455" t="str">
        <f t="shared" si="59"/>
        <v>P</v>
      </c>
      <c r="EF24" s="455" t="str">
        <f t="shared" si="59"/>
        <v>P</v>
      </c>
      <c r="EG24" s="455" t="str">
        <f t="shared" si="59"/>
        <v>P</v>
      </c>
      <c r="EH24" s="455" t="str">
        <f t="shared" si="59"/>
        <v>P</v>
      </c>
      <c r="EI24" s="455" t="str">
        <f t="shared" si="59"/>
        <v>P</v>
      </c>
      <c r="EJ24" s="953" t="str">
        <f t="shared" si="59"/>
        <v>P</v>
      </c>
      <c r="EK24" s="768" t="str">
        <f t="shared" si="59"/>
        <v>P</v>
      </c>
      <c r="EL24" s="455" t="str">
        <f t="shared" si="59"/>
        <v>P</v>
      </c>
      <c r="EM24" s="455" t="str">
        <f t="shared" si="59"/>
        <v>P</v>
      </c>
      <c r="EN24" s="455" t="str">
        <f t="shared" si="59"/>
        <v>P</v>
      </c>
      <c r="EO24" s="455" t="str">
        <f t="shared" si="59"/>
        <v>P</v>
      </c>
      <c r="EP24" s="455" t="str">
        <f t="shared" si="59"/>
        <v>P</v>
      </c>
      <c r="EQ24" s="953" t="str">
        <f t="shared" si="59"/>
        <v>P</v>
      </c>
      <c r="ER24" s="768" t="str">
        <f t="shared" si="59"/>
        <v>FÜ</v>
      </c>
      <c r="ES24" s="455" t="str">
        <f t="shared" si="59"/>
        <v>P</v>
      </c>
      <c r="ET24" s="455" t="str">
        <f t="shared" si="59"/>
        <v>P</v>
      </c>
      <c r="EU24" s="455" t="str">
        <f t="shared" si="59"/>
        <v>P</v>
      </c>
      <c r="EV24" s="455" t="str">
        <f t="shared" si="59"/>
        <v>P</v>
      </c>
      <c r="EW24" s="455" t="str">
        <f t="shared" si="59"/>
        <v>P</v>
      </c>
      <c r="EX24" s="953" t="str">
        <f t="shared" si="59"/>
        <v>P</v>
      </c>
      <c r="EY24" s="768" t="str">
        <f t="shared" si="59"/>
        <v>P</v>
      </c>
      <c r="EZ24" s="455" t="str">
        <f t="shared" si="59"/>
        <v>P</v>
      </c>
      <c r="FA24" s="455" t="str">
        <f t="shared" si="59"/>
        <v>P</v>
      </c>
      <c r="FB24" s="455" t="str">
        <f t="shared" si="59"/>
        <v>P</v>
      </c>
      <c r="FC24" s="455" t="str">
        <f t="shared" si="59"/>
        <v>P</v>
      </c>
      <c r="FD24" s="455" t="str">
        <f t="shared" si="59"/>
        <v>P</v>
      </c>
      <c r="FE24" s="953" t="str">
        <f t="shared" si="59"/>
        <v>P</v>
      </c>
      <c r="FF24" s="768" t="str">
        <f t="shared" si="59"/>
        <v>P</v>
      </c>
      <c r="FG24" s="455" t="str">
        <f t="shared" si="59"/>
        <v>P</v>
      </c>
      <c r="FH24" s="455" t="str">
        <f t="shared" si="59"/>
        <v>P</v>
      </c>
      <c r="FI24" s="455" t="str">
        <f t="shared" si="59"/>
        <v>P</v>
      </c>
      <c r="FJ24" s="455" t="str">
        <f t="shared" si="59"/>
        <v>P</v>
      </c>
      <c r="FK24" s="455" t="str">
        <f t="shared" si="59"/>
        <v>P</v>
      </c>
      <c r="FL24" s="953" t="str">
        <f t="shared" si="59"/>
        <v>P</v>
      </c>
      <c r="FM24" s="768" t="str">
        <f t="shared" si="59"/>
        <v>P</v>
      </c>
      <c r="FN24" s="455" t="str">
        <f t="shared" si="59"/>
        <v>P</v>
      </c>
      <c r="FO24" s="455" t="str">
        <f t="shared" si="59"/>
        <v>P</v>
      </c>
      <c r="FP24" s="455" t="str">
        <f t="shared" si="59"/>
        <v>P</v>
      </c>
      <c r="FQ24" s="455" t="str">
        <f t="shared" si="59"/>
        <v>P</v>
      </c>
      <c r="FR24" s="455" t="str">
        <f t="shared" si="59"/>
        <v>P</v>
      </c>
      <c r="FS24" s="953" t="str">
        <f t="shared" si="59"/>
        <v>P</v>
      </c>
      <c r="FT24" s="768" t="str">
        <f t="shared" si="59"/>
        <v>P</v>
      </c>
      <c r="FU24" s="455" t="str">
        <f t="shared" si="59"/>
        <v>P</v>
      </c>
      <c r="FV24" s="455" t="str">
        <f t="shared" si="59"/>
        <v>P</v>
      </c>
      <c r="FW24" s="455" t="str">
        <f t="shared" si="59"/>
        <v>P</v>
      </c>
      <c r="FX24" s="455" t="str">
        <f t="shared" si="59"/>
        <v>P</v>
      </c>
      <c r="FY24" s="455" t="str">
        <f t="shared" si="59"/>
        <v>P</v>
      </c>
      <c r="FZ24" s="953" t="str">
        <f t="shared" si="59"/>
        <v>P</v>
      </c>
      <c r="GA24" s="768" t="str">
        <f t="shared" si="59"/>
        <v>P</v>
      </c>
      <c r="GB24" s="455" t="str">
        <f t="shared" si="59"/>
        <v>P</v>
      </c>
      <c r="GC24" s="455" t="str">
        <f t="shared" si="59"/>
        <v>P</v>
      </c>
      <c r="GD24" s="455" t="str">
        <f t="shared" si="59"/>
        <v>P</v>
      </c>
      <c r="GE24" s="455" t="str">
        <f t="shared" si="59"/>
        <v>P</v>
      </c>
      <c r="GF24" s="953" t="str">
        <f t="shared" si="59"/>
        <v>P</v>
      </c>
      <c r="GG24" s="768" t="str">
        <f t="shared" si="59"/>
        <v>P</v>
      </c>
      <c r="GH24" s="455" t="str">
        <f t="shared" si="59"/>
        <v>P</v>
      </c>
      <c r="GI24" s="455" t="str">
        <f t="shared" si="59"/>
        <v>P</v>
      </c>
      <c r="GJ24" s="455" t="str">
        <f t="shared" si="59"/>
        <v>P</v>
      </c>
      <c r="GK24" s="455" t="str">
        <f t="shared" si="59"/>
        <v>P</v>
      </c>
      <c r="GL24" s="455" t="str">
        <f t="shared" si="59"/>
        <v>P</v>
      </c>
      <c r="GM24" s="455" t="str">
        <f t="shared" si="59"/>
        <v>P</v>
      </c>
      <c r="GN24" s="954" t="str">
        <f t="shared" si="59"/>
        <v>P</v>
      </c>
      <c r="GO24" s="768" t="str">
        <f t="shared" si="56"/>
        <v>P</v>
      </c>
      <c r="GP24" s="455" t="str">
        <f t="shared" si="56"/>
        <v>P</v>
      </c>
      <c r="GQ24" s="455" t="str">
        <f t="shared" si="56"/>
        <v>P</v>
      </c>
      <c r="GR24" s="455" t="str">
        <f t="shared" si="56"/>
        <v>P</v>
      </c>
      <c r="GS24" s="455" t="str">
        <f t="shared" si="56"/>
        <v>P</v>
      </c>
      <c r="GT24" s="455" t="str">
        <f t="shared" si="56"/>
        <v>P</v>
      </c>
      <c r="GU24" s="953" t="str">
        <f t="shared" si="56"/>
        <v>P</v>
      </c>
      <c r="GV24" s="768" t="str">
        <f t="shared" si="56"/>
        <v>P</v>
      </c>
      <c r="GW24" s="455" t="str">
        <f t="shared" si="56"/>
        <v>P</v>
      </c>
      <c r="GX24" s="455" t="str">
        <f t="shared" si="56"/>
        <v>P</v>
      </c>
      <c r="GY24" s="455" t="str">
        <f t="shared" si="56"/>
        <v>P</v>
      </c>
      <c r="GZ24" s="455" t="str">
        <f t="shared" si="56"/>
        <v>P</v>
      </c>
      <c r="HA24" s="455" t="str">
        <f t="shared" si="56"/>
        <v>P</v>
      </c>
      <c r="HB24" s="953" t="str">
        <f t="shared" si="56"/>
        <v>P</v>
      </c>
      <c r="HC24" s="768" t="str">
        <f t="shared" si="56"/>
        <v>P</v>
      </c>
      <c r="HD24" s="455" t="str">
        <f t="shared" si="56"/>
        <v>P</v>
      </c>
      <c r="HE24" s="455" t="str">
        <f t="shared" si="56"/>
        <v>P</v>
      </c>
      <c r="HF24" s="455" t="str">
        <f t="shared" si="56"/>
        <v>P</v>
      </c>
      <c r="HG24" s="455" t="str">
        <f t="shared" si="50"/>
        <v>P</v>
      </c>
      <c r="HH24" s="455" t="str">
        <f t="shared" si="60"/>
        <v>P</v>
      </c>
      <c r="HI24" s="953" t="str">
        <f t="shared" si="60"/>
        <v>P</v>
      </c>
      <c r="HJ24" s="768" t="str">
        <f t="shared" si="60"/>
        <v>P</v>
      </c>
      <c r="HK24" s="455" t="str">
        <f t="shared" si="60"/>
        <v>P</v>
      </c>
      <c r="HL24" s="455" t="str">
        <f t="shared" si="60"/>
        <v>P</v>
      </c>
      <c r="HM24" s="455" t="str">
        <f t="shared" si="60"/>
        <v>P</v>
      </c>
      <c r="HN24" s="455" t="str">
        <f t="shared" si="60"/>
        <v>P</v>
      </c>
      <c r="HO24" s="455" t="str">
        <f t="shared" si="60"/>
        <v>P</v>
      </c>
      <c r="HP24" s="953" t="str">
        <f t="shared" si="60"/>
        <v>P</v>
      </c>
      <c r="HQ24" s="768" t="str">
        <f t="shared" si="60"/>
        <v>P</v>
      </c>
      <c r="HR24" s="455" t="str">
        <f t="shared" si="60"/>
        <v>P</v>
      </c>
      <c r="HS24" s="455" t="str">
        <f t="shared" si="60"/>
        <v>P</v>
      </c>
      <c r="HT24" s="455" t="str">
        <f t="shared" si="60"/>
        <v>P</v>
      </c>
      <c r="HU24" s="455" t="str">
        <f t="shared" si="60"/>
        <v>P</v>
      </c>
      <c r="HV24" s="455" t="str">
        <f t="shared" si="60"/>
        <v>P</v>
      </c>
      <c r="HW24" s="953" t="str">
        <f t="shared" si="60"/>
        <v>P</v>
      </c>
      <c r="HX24" s="768" t="str">
        <f t="shared" si="60"/>
        <v>P</v>
      </c>
      <c r="HY24" s="455" t="str">
        <f t="shared" si="60"/>
        <v>P</v>
      </c>
      <c r="HZ24" s="455" t="str">
        <f t="shared" si="60"/>
        <v>P</v>
      </c>
      <c r="IA24" s="455" t="str">
        <f t="shared" si="60"/>
        <v>P</v>
      </c>
      <c r="IB24" s="455" t="str">
        <f t="shared" si="60"/>
        <v>P</v>
      </c>
      <c r="IC24" s="455" t="str">
        <f t="shared" si="60"/>
        <v>P</v>
      </c>
      <c r="ID24" s="953" t="str">
        <f t="shared" si="60"/>
        <v>P</v>
      </c>
      <c r="IE24" s="768" t="str">
        <f t="shared" si="60"/>
        <v>P</v>
      </c>
      <c r="IF24" s="455" t="str">
        <f t="shared" si="60"/>
        <v>FÜ</v>
      </c>
      <c r="IG24" s="455" t="str">
        <f t="shared" si="60"/>
        <v>P</v>
      </c>
      <c r="IH24" s="455" t="str">
        <f t="shared" si="60"/>
        <v>P</v>
      </c>
      <c r="II24" s="455" t="str">
        <f t="shared" si="60"/>
        <v>P</v>
      </c>
      <c r="IJ24" s="455" t="str">
        <f t="shared" si="60"/>
        <v>P</v>
      </c>
      <c r="IK24" s="953" t="str">
        <f t="shared" si="60"/>
        <v>P</v>
      </c>
      <c r="IL24" s="768" t="str">
        <f t="shared" si="60"/>
        <v>P</v>
      </c>
      <c r="IM24" s="455" t="str">
        <f t="shared" si="60"/>
        <v>P</v>
      </c>
      <c r="IN24" s="455" t="str">
        <f t="shared" si="60"/>
        <v>P</v>
      </c>
      <c r="IO24" s="455" t="str">
        <f t="shared" si="60"/>
        <v>P</v>
      </c>
      <c r="IP24" s="455" t="str">
        <f t="shared" si="60"/>
        <v>P</v>
      </c>
      <c r="IQ24" s="455" t="str">
        <f t="shared" si="60"/>
        <v>P</v>
      </c>
      <c r="IR24" s="953" t="str">
        <f t="shared" si="60"/>
        <v>P</v>
      </c>
      <c r="IS24" s="768" t="str">
        <f t="shared" si="60"/>
        <v>P</v>
      </c>
      <c r="IT24" s="455" t="str">
        <f t="shared" si="60"/>
        <v>P</v>
      </c>
      <c r="IU24" s="455" t="str">
        <f t="shared" si="60"/>
        <v>P</v>
      </c>
      <c r="IV24" s="455" t="str">
        <f t="shared" si="60"/>
        <v>P</v>
      </c>
      <c r="IW24" s="455" t="str">
        <f t="shared" si="60"/>
        <v>P</v>
      </c>
      <c r="IX24" s="455" t="str">
        <f t="shared" si="60"/>
        <v>P</v>
      </c>
      <c r="IY24" s="954" t="str">
        <f t="shared" si="60"/>
        <v>P</v>
      </c>
      <c r="IZ24" s="768" t="str">
        <f t="shared" si="60"/>
        <v>P</v>
      </c>
      <c r="JA24" s="455" t="str">
        <f t="shared" si="60"/>
        <v>P</v>
      </c>
      <c r="JB24" s="455" t="str">
        <f t="shared" si="60"/>
        <v>P</v>
      </c>
      <c r="JC24" s="455" t="str">
        <f t="shared" si="60"/>
        <v>P</v>
      </c>
      <c r="JD24" s="455" t="str">
        <f t="shared" si="60"/>
        <v>P</v>
      </c>
      <c r="JE24" s="455" t="str">
        <f t="shared" si="60"/>
        <v>P</v>
      </c>
      <c r="JF24" s="953" t="str">
        <f t="shared" si="60"/>
        <v>P</v>
      </c>
      <c r="JG24" s="768" t="str">
        <f t="shared" si="60"/>
        <v>P</v>
      </c>
      <c r="JH24" s="455" t="str">
        <f t="shared" si="60"/>
        <v>P</v>
      </c>
      <c r="JI24" s="455" t="str">
        <f t="shared" si="60"/>
        <v>P</v>
      </c>
      <c r="JJ24" s="455" t="str">
        <f t="shared" si="60"/>
        <v>P</v>
      </c>
      <c r="JK24" s="455" t="str">
        <f t="shared" si="60"/>
        <v>P</v>
      </c>
      <c r="JL24" s="455" t="str">
        <f t="shared" si="60"/>
        <v>P</v>
      </c>
      <c r="JM24" s="953" t="str">
        <f t="shared" si="60"/>
        <v>P</v>
      </c>
      <c r="JN24" s="768" t="str">
        <f t="shared" si="60"/>
        <v>P</v>
      </c>
      <c r="JO24" s="455" t="str">
        <f t="shared" si="60"/>
        <v>P</v>
      </c>
      <c r="JP24" s="455" t="str">
        <f t="shared" si="60"/>
        <v>P</v>
      </c>
      <c r="JQ24" s="455" t="str">
        <f t="shared" si="60"/>
        <v>P</v>
      </c>
      <c r="JR24" s="455" t="str">
        <f t="shared" si="60"/>
        <v>P</v>
      </c>
      <c r="JS24" s="455" t="str">
        <f t="shared" si="60"/>
        <v>P</v>
      </c>
      <c r="JT24" s="953" t="str">
        <f t="shared" si="57"/>
        <v>P</v>
      </c>
      <c r="JU24" s="768" t="str">
        <f t="shared" si="57"/>
        <v>P</v>
      </c>
      <c r="JV24" s="455" t="str">
        <f t="shared" si="57"/>
        <v>P</v>
      </c>
      <c r="JW24" s="455" t="str">
        <f t="shared" si="57"/>
        <v>P</v>
      </c>
      <c r="JX24" s="455" t="str">
        <f t="shared" si="57"/>
        <v>P</v>
      </c>
      <c r="JY24" s="455" t="str">
        <f t="shared" si="57"/>
        <v>P</v>
      </c>
      <c r="JZ24" s="455" t="str">
        <f t="shared" si="57"/>
        <v>P</v>
      </c>
      <c r="KA24" s="953" t="str">
        <f t="shared" si="57"/>
        <v>P</v>
      </c>
      <c r="KB24" s="768" t="str">
        <f t="shared" si="57"/>
        <v>P</v>
      </c>
      <c r="KC24" s="455" t="str">
        <f t="shared" si="57"/>
        <v>P</v>
      </c>
      <c r="KD24" s="455" t="str">
        <f t="shared" si="57"/>
        <v>P</v>
      </c>
      <c r="KE24" s="455" t="str">
        <f t="shared" si="57"/>
        <v>P</v>
      </c>
      <c r="KF24" s="455" t="str">
        <f t="shared" si="57"/>
        <v>P</v>
      </c>
      <c r="KG24" s="455" t="str">
        <f t="shared" si="57"/>
        <v>P</v>
      </c>
      <c r="KH24" s="953" t="str">
        <f t="shared" si="57"/>
        <v>P</v>
      </c>
      <c r="KI24" s="768" t="str">
        <f t="shared" si="57"/>
        <v>P</v>
      </c>
      <c r="KJ24" s="455" t="str">
        <f t="shared" si="57"/>
        <v>P</v>
      </c>
      <c r="KK24" s="455" t="str">
        <f t="shared" si="57"/>
        <v>P</v>
      </c>
      <c r="KL24" s="455" t="str">
        <f t="shared" si="57"/>
        <v>P</v>
      </c>
      <c r="KM24" s="455" t="str">
        <f t="shared" si="57"/>
        <v>P</v>
      </c>
      <c r="KN24" s="455" t="str">
        <f t="shared" si="57"/>
        <v>P</v>
      </c>
      <c r="KO24" s="953" t="str">
        <f t="shared" si="57"/>
        <v>P</v>
      </c>
      <c r="KP24" s="768" t="str">
        <f t="shared" si="57"/>
        <v>P</v>
      </c>
      <c r="KQ24" s="455" t="str">
        <f t="shared" si="57"/>
        <v>P</v>
      </c>
      <c r="KR24" s="455" t="str">
        <f t="shared" si="57"/>
        <v>FÜ</v>
      </c>
      <c r="KS24" s="455" t="str">
        <f t="shared" si="57"/>
        <v>P</v>
      </c>
      <c r="KT24" s="455" t="str">
        <f t="shared" si="57"/>
        <v>P</v>
      </c>
      <c r="KU24" s="455" t="str">
        <f t="shared" si="57"/>
        <v>P</v>
      </c>
      <c r="KV24" s="953" t="str">
        <f t="shared" si="57"/>
        <v>P</v>
      </c>
      <c r="KW24" s="768" t="str">
        <f t="shared" si="57"/>
        <v>P</v>
      </c>
      <c r="KX24" s="455" t="str">
        <f t="shared" si="57"/>
        <v>P</v>
      </c>
      <c r="KY24" s="455" t="str">
        <f t="shared" si="57"/>
        <v>P</v>
      </c>
      <c r="KZ24" s="455" t="str">
        <f t="shared" si="57"/>
        <v>P</v>
      </c>
      <c r="LA24" s="455" t="str">
        <f t="shared" si="57"/>
        <v>FÜ</v>
      </c>
      <c r="LB24" s="455" t="str">
        <f t="shared" si="57"/>
        <v>P</v>
      </c>
      <c r="LC24" s="954" t="str">
        <f t="shared" si="57"/>
        <v>P</v>
      </c>
      <c r="LD24" s="768" t="str">
        <f t="shared" si="57"/>
        <v>P</v>
      </c>
      <c r="LE24" s="455" t="str">
        <f t="shared" si="57"/>
        <v>P</v>
      </c>
      <c r="LF24" s="455" t="str">
        <f t="shared" si="57"/>
        <v>P</v>
      </c>
      <c r="LG24" s="455" t="str">
        <f t="shared" si="57"/>
        <v>P</v>
      </c>
      <c r="LH24" s="455" t="str">
        <f t="shared" si="57"/>
        <v>P</v>
      </c>
      <c r="LI24" s="455" t="str">
        <f t="shared" si="57"/>
        <v>P</v>
      </c>
      <c r="LJ24" s="953" t="str">
        <f t="shared" si="57"/>
        <v>P</v>
      </c>
      <c r="LK24" s="768" t="str">
        <f t="shared" si="57"/>
        <v>P</v>
      </c>
      <c r="LL24" s="455" t="str">
        <f t="shared" ref="LL24" si="62">IF($C24="","",LL$17)</f>
        <v>P</v>
      </c>
      <c r="LM24" s="455" t="str">
        <f t="shared" si="57"/>
        <v>P</v>
      </c>
      <c r="LN24" s="455" t="str">
        <f t="shared" si="57"/>
        <v>P</v>
      </c>
      <c r="LO24" s="455" t="str">
        <f t="shared" si="57"/>
        <v>P</v>
      </c>
      <c r="LP24" s="455" t="str">
        <f t="shared" si="57"/>
        <v>P</v>
      </c>
      <c r="LQ24" s="953" t="str">
        <f t="shared" si="57"/>
        <v>P</v>
      </c>
      <c r="LR24" s="768" t="str">
        <f t="shared" si="57"/>
        <v>P</v>
      </c>
      <c r="LS24" s="455" t="str">
        <f t="shared" si="57"/>
        <v>P</v>
      </c>
      <c r="LT24" s="455" t="str">
        <f t="shared" si="57"/>
        <v>P</v>
      </c>
      <c r="LU24" s="455" t="str">
        <f t="shared" si="57"/>
        <v>P</v>
      </c>
      <c r="LV24" s="455" t="str">
        <f t="shared" si="57"/>
        <v>P</v>
      </c>
      <c r="LW24" s="455" t="str">
        <f t="shared" si="57"/>
        <v>P</v>
      </c>
      <c r="LX24" s="953" t="str">
        <f t="shared" si="57"/>
        <v>P</v>
      </c>
      <c r="LY24" s="768" t="str">
        <f t="shared" si="57"/>
        <v>P</v>
      </c>
      <c r="LZ24" s="455" t="str">
        <f t="shared" si="57"/>
        <v>P</v>
      </c>
      <c r="MA24" s="455" t="str">
        <f t="shared" si="57"/>
        <v>P</v>
      </c>
      <c r="MB24" s="455" t="str">
        <f t="shared" si="57"/>
        <v>P</v>
      </c>
      <c r="MC24" s="455" t="str">
        <f t="shared" si="57"/>
        <v>P</v>
      </c>
      <c r="MD24" s="455" t="str">
        <f t="shared" si="57"/>
        <v>P</v>
      </c>
      <c r="ME24" s="953" t="str">
        <f t="shared" si="52"/>
        <v>P</v>
      </c>
      <c r="MF24" s="768" t="str">
        <f t="shared" si="53"/>
        <v>P</v>
      </c>
      <c r="MG24" s="455" t="str">
        <f t="shared" si="53"/>
        <v>P</v>
      </c>
      <c r="MH24" s="455" t="str">
        <f t="shared" ref="MH24:MH25" si="63">IF($C24="","",MH$17)</f>
        <v>P</v>
      </c>
      <c r="MI24" s="455" t="str">
        <f t="shared" si="53"/>
        <v>P</v>
      </c>
      <c r="MJ24" s="455" t="str">
        <f t="shared" si="53"/>
        <v>P</v>
      </c>
      <c r="MK24" s="455" t="str">
        <f t="shared" si="53"/>
        <v>P</v>
      </c>
      <c r="ML24" s="953" t="str">
        <f t="shared" si="53"/>
        <v>P</v>
      </c>
      <c r="MM24" s="768" t="str">
        <f t="shared" si="53"/>
        <v>P</v>
      </c>
      <c r="MN24" s="455" t="str">
        <f t="shared" si="53"/>
        <v>P</v>
      </c>
      <c r="MO24" s="455" t="str">
        <f t="shared" si="53"/>
        <v>P</v>
      </c>
      <c r="MP24" s="455" t="str">
        <f t="shared" si="53"/>
        <v>P</v>
      </c>
      <c r="MQ24" s="455" t="str">
        <f t="shared" ref="MQ24" si="64">IF($C24="","",MQ$17)</f>
        <v>P</v>
      </c>
      <c r="MR24" s="455" t="str">
        <f t="shared" si="53"/>
        <v>P</v>
      </c>
      <c r="MS24" s="953" t="str">
        <f t="shared" si="53"/>
        <v>P</v>
      </c>
      <c r="MT24" s="768" t="str">
        <f t="shared" si="53"/>
        <v>P</v>
      </c>
      <c r="MU24" s="455" t="str">
        <f t="shared" si="53"/>
        <v>P</v>
      </c>
      <c r="MV24" s="455" t="str">
        <f t="shared" si="53"/>
        <v>P</v>
      </c>
      <c r="MW24" s="455" t="str">
        <f t="shared" si="53"/>
        <v>P</v>
      </c>
      <c r="MX24" s="455" t="str">
        <f t="shared" si="53"/>
        <v>P</v>
      </c>
      <c r="MY24" s="455" t="str">
        <f t="shared" si="53"/>
        <v>P</v>
      </c>
      <c r="MZ24" s="953" t="str">
        <f t="shared" si="53"/>
        <v>P</v>
      </c>
      <c r="NA24" s="768" t="str">
        <f t="shared" si="53"/>
        <v>P</v>
      </c>
      <c r="NB24" s="455" t="str">
        <f t="shared" si="53"/>
        <v>P</v>
      </c>
      <c r="NC24" s="455" t="str">
        <f t="shared" si="53"/>
        <v>FÜ</v>
      </c>
      <c r="ND24" s="455" t="str">
        <f t="shared" si="53"/>
        <v>FÜ</v>
      </c>
      <c r="NE24" s="455" t="str">
        <f t="shared" si="53"/>
        <v>P</v>
      </c>
      <c r="NF24" s="455" t="str">
        <f t="shared" si="53"/>
        <v>P</v>
      </c>
      <c r="NG24" s="954" t="str">
        <f t="shared" si="53"/>
        <v>P</v>
      </c>
      <c r="NH24" s="768" t="str">
        <f t="shared" si="53"/>
        <v>P</v>
      </c>
      <c r="NI24" s="455" t="str">
        <f t="shared" si="53"/>
        <v>P</v>
      </c>
      <c r="NJ24" s="455" t="str">
        <f t="shared" si="53"/>
        <v>P</v>
      </c>
      <c r="NK24" s="455" t="str">
        <f t="shared" si="53"/>
        <v>P</v>
      </c>
      <c r="NL24" s="455" t="str">
        <f t="shared" si="53"/>
        <v>P</v>
      </c>
      <c r="NM24" s="455" t="str">
        <f t="shared" si="53"/>
        <v>P</v>
      </c>
      <c r="NN24" s="953" t="str">
        <f t="shared" si="53"/>
        <v>P</v>
      </c>
    </row>
    <row r="25" spans="1:378" ht="12" thickBot="1" x14ac:dyDescent="0.25">
      <c r="A25" s="1151">
        <f>alapadatok!A9</f>
        <v>7</v>
      </c>
      <c r="B25" s="678">
        <f>IF(alapadatok!C9="","",alapadatok!C9)</f>
        <v>76</v>
      </c>
      <c r="C25" s="584" t="str">
        <f>IF(alapadatok!B9="","",alapadatok!B9)</f>
        <v>Surman Attila</v>
      </c>
      <c r="D25" s="584" t="str">
        <f>IF(alapadatok!D9="","",alapadatok!D9)</f>
        <v>Multi 1</v>
      </c>
      <c r="E25" s="948" t="str">
        <f>IF(alapadatok!K9="","",alapadatok!K9)</f>
        <v/>
      </c>
      <c r="F25" s="952" t="str">
        <f t="shared" si="61"/>
        <v>P</v>
      </c>
      <c r="G25" s="953" t="str">
        <f t="shared" si="61"/>
        <v>P</v>
      </c>
      <c r="H25" s="768" t="str">
        <f t="shared" si="61"/>
        <v>P</v>
      </c>
      <c r="I25" s="455" t="str">
        <f t="shared" si="61"/>
        <v>FÜ</v>
      </c>
      <c r="J25" s="455" t="str">
        <f t="shared" si="61"/>
        <v>SDE</v>
      </c>
      <c r="K25" s="455" t="str">
        <f t="shared" si="61"/>
        <v>SDE</v>
      </c>
      <c r="L25" s="455" t="str">
        <f t="shared" si="61"/>
        <v>SDE</v>
      </c>
      <c r="M25" s="455" t="str">
        <f t="shared" si="61"/>
        <v>P</v>
      </c>
      <c r="N25" s="953" t="str">
        <f t="shared" si="61"/>
        <v>P</v>
      </c>
      <c r="O25" s="768" t="str">
        <f t="shared" si="61"/>
        <v>É</v>
      </c>
      <c r="P25" s="455" t="str">
        <f t="shared" si="61"/>
        <v>É</v>
      </c>
      <c r="Q25" s="455" t="str">
        <f t="shared" si="61"/>
        <v>P</v>
      </c>
      <c r="R25" s="455" t="str">
        <f t="shared" si="61"/>
        <v>P</v>
      </c>
      <c r="S25" s="455" t="str">
        <f t="shared" si="61"/>
        <v>P</v>
      </c>
      <c r="T25" s="455" t="str">
        <f t="shared" si="61"/>
        <v>P</v>
      </c>
      <c r="U25" s="953" t="str">
        <f t="shared" si="61"/>
        <v>P</v>
      </c>
      <c r="V25" s="768" t="str">
        <f t="shared" si="61"/>
        <v>P</v>
      </c>
      <c r="W25" s="455" t="str">
        <f t="shared" si="61"/>
        <v>N</v>
      </c>
      <c r="X25" s="455" t="str">
        <f t="shared" si="61"/>
        <v>N</v>
      </c>
      <c r="Y25" s="455" t="str">
        <f t="shared" si="61"/>
        <v>N</v>
      </c>
      <c r="Z25" s="455" t="str">
        <f t="shared" si="61"/>
        <v>N</v>
      </c>
      <c r="AA25" s="455" t="str">
        <f t="shared" si="61"/>
        <v>P</v>
      </c>
      <c r="AB25" s="953" t="str">
        <f t="shared" si="61"/>
        <v>P</v>
      </c>
      <c r="AC25" s="768" t="str">
        <f t="shared" si="61"/>
        <v>É</v>
      </c>
      <c r="AD25" s="455" t="str">
        <f t="shared" si="61"/>
        <v>É</v>
      </c>
      <c r="AE25" s="455" t="str">
        <f t="shared" si="61"/>
        <v>É</v>
      </c>
      <c r="AF25" s="455" t="str">
        <f t="shared" si="61"/>
        <v>P</v>
      </c>
      <c r="AG25" s="455" t="str">
        <f t="shared" si="61"/>
        <v>P</v>
      </c>
      <c r="AH25" s="455" t="str">
        <f t="shared" si="61"/>
        <v>P</v>
      </c>
      <c r="AI25" s="953" t="str">
        <f t="shared" si="61"/>
        <v>P</v>
      </c>
      <c r="AJ25" s="768" t="str">
        <f t="shared" si="61"/>
        <v>N</v>
      </c>
      <c r="AK25" s="455" t="str">
        <f t="shared" si="61"/>
        <v>DE</v>
      </c>
      <c r="AL25" s="455" t="s">
        <v>178</v>
      </c>
      <c r="AM25" s="455" t="str">
        <f t="shared" si="61"/>
        <v>DE</v>
      </c>
      <c r="AN25" s="455" t="str">
        <f t="shared" si="61"/>
        <v>DE</v>
      </c>
      <c r="AO25" s="455" t="str">
        <f t="shared" si="61"/>
        <v>P</v>
      </c>
      <c r="AP25" s="953" t="str">
        <f t="shared" si="61"/>
        <v>P</v>
      </c>
      <c r="AQ25" s="768" t="str">
        <f t="shared" si="61"/>
        <v>DE</v>
      </c>
      <c r="AR25" s="455" t="str">
        <f t="shared" si="61"/>
        <v>DE</v>
      </c>
      <c r="AS25" s="1221" t="str">
        <f t="shared" si="61"/>
        <v>DE</v>
      </c>
      <c r="AT25" s="954" t="str">
        <f t="shared" si="61"/>
        <v>DE</v>
      </c>
      <c r="AU25" s="1171" t="s">
        <v>385</v>
      </c>
      <c r="AV25" s="1145" t="str">
        <f t="shared" si="61"/>
        <v>P</v>
      </c>
      <c r="AW25" s="953" t="str">
        <f t="shared" si="61"/>
        <v>P</v>
      </c>
      <c r="AX25" s="768" t="str">
        <f t="shared" si="61"/>
        <v>DE</v>
      </c>
      <c r="AY25" s="455" t="s">
        <v>99</v>
      </c>
      <c r="AZ25" s="455" t="s">
        <v>99</v>
      </c>
      <c r="BA25" s="455" t="str">
        <f t="shared" si="61"/>
        <v>N</v>
      </c>
      <c r="BB25" s="455" t="str">
        <f t="shared" si="61"/>
        <v>N</v>
      </c>
      <c r="BC25" s="455" t="str">
        <f t="shared" si="61"/>
        <v>P</v>
      </c>
      <c r="BD25" s="954" t="str">
        <f t="shared" si="61"/>
        <v>P</v>
      </c>
      <c r="BE25" s="1171" t="s">
        <v>385</v>
      </c>
      <c r="BF25" s="1145" t="str">
        <f t="shared" si="61"/>
        <v>É</v>
      </c>
      <c r="BG25" s="455" t="str">
        <f t="shared" si="61"/>
        <v>É</v>
      </c>
      <c r="BH25" s="455" t="str">
        <f t="shared" si="61"/>
        <v>É</v>
      </c>
      <c r="BI25" s="455" t="s">
        <v>178</v>
      </c>
      <c r="BJ25" s="455" t="str">
        <f t="shared" si="61"/>
        <v>P</v>
      </c>
      <c r="BK25" s="953" t="str">
        <f t="shared" si="61"/>
        <v>P</v>
      </c>
      <c r="BL25" s="1144" t="str">
        <f t="shared" si="48"/>
        <v>P</v>
      </c>
      <c r="BM25" s="455" t="str">
        <f t="shared" si="61"/>
        <v>N</v>
      </c>
      <c r="BN25" s="455" t="str">
        <f t="shared" si="61"/>
        <v>N</v>
      </c>
      <c r="BO25" s="455" t="str">
        <f t="shared" si="61"/>
        <v>N</v>
      </c>
      <c r="BP25" s="455" t="str">
        <f t="shared" si="61"/>
        <v>N</v>
      </c>
      <c r="BQ25" s="455" t="str">
        <f t="shared" si="61"/>
        <v>P</v>
      </c>
      <c r="BR25" s="953" t="str">
        <f t="shared" si="58"/>
        <v>P</v>
      </c>
      <c r="BS25" s="768" t="str">
        <f t="shared" si="58"/>
        <v>É</v>
      </c>
      <c r="BT25" s="455" t="str">
        <f t="shared" si="58"/>
        <v>ÉJ</v>
      </c>
      <c r="BU25" s="455" t="str">
        <f t="shared" si="58"/>
        <v>P</v>
      </c>
      <c r="BV25" s="455" t="str">
        <f t="shared" si="58"/>
        <v>P</v>
      </c>
      <c r="BW25" s="455" t="str">
        <f t="shared" si="58"/>
        <v>P</v>
      </c>
      <c r="BX25" s="455" t="str">
        <f t="shared" si="58"/>
        <v>P</v>
      </c>
      <c r="BY25" s="953" t="str">
        <f t="shared" si="58"/>
        <v>P</v>
      </c>
      <c r="BZ25" s="768" t="str">
        <f t="shared" si="58"/>
        <v>P</v>
      </c>
      <c r="CA25" s="455" t="str">
        <f t="shared" si="58"/>
        <v>N</v>
      </c>
      <c r="CB25" s="455" t="str">
        <f t="shared" si="58"/>
        <v>N</v>
      </c>
      <c r="CC25" s="455" t="str">
        <f t="shared" si="58"/>
        <v>N</v>
      </c>
      <c r="CD25" s="455" t="str">
        <f t="shared" si="58"/>
        <v>FÜ</v>
      </c>
      <c r="CE25" s="455" t="str">
        <f t="shared" si="58"/>
        <v>P</v>
      </c>
      <c r="CF25" s="953" t="str">
        <f t="shared" si="58"/>
        <v>P</v>
      </c>
      <c r="CG25" s="768" t="str">
        <f t="shared" si="58"/>
        <v>P</v>
      </c>
      <c r="CH25" s="455" t="str">
        <f t="shared" si="58"/>
        <v>É</v>
      </c>
      <c r="CI25" s="455" t="str">
        <f t="shared" si="58"/>
        <v>P</v>
      </c>
      <c r="CJ25" s="455" t="str">
        <f t="shared" si="58"/>
        <v>N</v>
      </c>
      <c r="CK25" s="1143" t="s">
        <v>383</v>
      </c>
      <c r="CL25" s="455" t="str">
        <f t="shared" si="58"/>
        <v>P</v>
      </c>
      <c r="CM25" s="953" t="str">
        <f t="shared" si="58"/>
        <v>P</v>
      </c>
      <c r="CN25" s="768" t="str">
        <f t="shared" si="58"/>
        <v>DE</v>
      </c>
      <c r="CO25" s="455" t="str">
        <f t="shared" si="58"/>
        <v>N</v>
      </c>
      <c r="CP25" s="455" t="str">
        <f t="shared" si="58"/>
        <v>N</v>
      </c>
      <c r="CQ25" s="455" t="str">
        <f t="shared" si="58"/>
        <v>DE</v>
      </c>
      <c r="CR25" s="1143" t="s">
        <v>385</v>
      </c>
      <c r="CS25" s="455" t="str">
        <f t="shared" si="58"/>
        <v>P</v>
      </c>
      <c r="CT25" s="953" t="str">
        <f t="shared" si="58"/>
        <v>P</v>
      </c>
      <c r="CU25" s="952" t="str">
        <f t="shared" si="58"/>
        <v>FÜ</v>
      </c>
      <c r="CV25" s="455" t="str">
        <f t="shared" si="58"/>
        <v>É</v>
      </c>
      <c r="CW25" s="455" t="str">
        <f t="shared" si="58"/>
        <v>É</v>
      </c>
      <c r="CX25" s="455" t="str">
        <f t="shared" si="58"/>
        <v>É</v>
      </c>
      <c r="CY25" s="455" t="str">
        <f t="shared" si="58"/>
        <v>P</v>
      </c>
      <c r="CZ25" s="455" t="str">
        <f t="shared" si="58"/>
        <v>P</v>
      </c>
      <c r="DA25" s="953" t="str">
        <f t="shared" si="58"/>
        <v>P</v>
      </c>
      <c r="DB25" s="768" t="str">
        <f t="shared" si="58"/>
        <v>N</v>
      </c>
      <c r="DC25" s="455" t="str">
        <f t="shared" si="58"/>
        <v>N</v>
      </c>
      <c r="DD25" s="455" t="str">
        <f t="shared" si="58"/>
        <v>N</v>
      </c>
      <c r="DE25" s="455" t="str">
        <f t="shared" si="58"/>
        <v>N</v>
      </c>
      <c r="DF25" s="455" t="str">
        <f t="shared" si="58"/>
        <v>P</v>
      </c>
      <c r="DG25" s="455" t="str">
        <f t="shared" si="58"/>
        <v>P</v>
      </c>
      <c r="DH25" s="953" t="str">
        <f t="shared" si="58"/>
        <v>P</v>
      </c>
      <c r="DI25" s="768" t="str">
        <f t="shared" si="58"/>
        <v>P</v>
      </c>
      <c r="DJ25" s="455" t="str">
        <f t="shared" si="58"/>
        <v>É</v>
      </c>
      <c r="DK25" s="455" t="str">
        <f t="shared" si="58"/>
        <v>É</v>
      </c>
      <c r="DL25" s="455" t="str">
        <f t="shared" si="58"/>
        <v>É</v>
      </c>
      <c r="DM25" s="455" t="str">
        <f t="shared" si="58"/>
        <v>P</v>
      </c>
      <c r="DN25" s="455" t="str">
        <f t="shared" si="58"/>
        <v>P</v>
      </c>
      <c r="DO25" s="953" t="str">
        <f t="shared" si="58"/>
        <v>P</v>
      </c>
      <c r="DP25" s="768" t="str">
        <f t="shared" si="58"/>
        <v>DE</v>
      </c>
      <c r="DQ25" s="455" t="str">
        <f t="shared" si="58"/>
        <v>N</v>
      </c>
      <c r="DR25" s="455" t="str">
        <f t="shared" si="58"/>
        <v>N</v>
      </c>
      <c r="DS25" s="455" t="str">
        <f t="shared" si="58"/>
        <v>N</v>
      </c>
      <c r="DT25" s="455" t="str">
        <f t="shared" si="58"/>
        <v>P</v>
      </c>
      <c r="DU25" s="455" t="str">
        <f t="shared" si="58"/>
        <v>P</v>
      </c>
      <c r="DV25" s="953" t="str">
        <f t="shared" si="58"/>
        <v>P</v>
      </c>
      <c r="DW25" s="768" t="str">
        <f t="shared" si="58"/>
        <v>É</v>
      </c>
      <c r="DX25" s="455" t="str">
        <f t="shared" si="58"/>
        <v>P</v>
      </c>
      <c r="DY25" s="455" t="str">
        <f t="shared" si="58"/>
        <v>FÜ</v>
      </c>
      <c r="DZ25" s="455" t="str">
        <f t="shared" si="58"/>
        <v>P</v>
      </c>
      <c r="EA25" s="455" t="str">
        <f t="shared" si="58"/>
        <v>P</v>
      </c>
      <c r="EB25" s="455" t="str">
        <f t="shared" si="58"/>
        <v>P</v>
      </c>
      <c r="EC25" s="954" t="str">
        <f t="shared" si="59"/>
        <v>P</v>
      </c>
      <c r="ED25" s="768" t="str">
        <f t="shared" si="59"/>
        <v>P</v>
      </c>
      <c r="EE25" s="455" t="str">
        <f t="shared" si="59"/>
        <v>P</v>
      </c>
      <c r="EF25" s="455" t="str">
        <f t="shared" si="59"/>
        <v>P</v>
      </c>
      <c r="EG25" s="455" t="str">
        <f t="shared" si="59"/>
        <v>P</v>
      </c>
      <c r="EH25" s="455" t="str">
        <f t="shared" si="59"/>
        <v>P</v>
      </c>
      <c r="EI25" s="455" t="str">
        <f t="shared" si="59"/>
        <v>P</v>
      </c>
      <c r="EJ25" s="953" t="str">
        <f t="shared" si="59"/>
        <v>P</v>
      </c>
      <c r="EK25" s="768" t="str">
        <f t="shared" si="59"/>
        <v>P</v>
      </c>
      <c r="EL25" s="455" t="str">
        <f t="shared" si="59"/>
        <v>P</v>
      </c>
      <c r="EM25" s="455" t="str">
        <f t="shared" si="59"/>
        <v>P</v>
      </c>
      <c r="EN25" s="455" t="str">
        <f t="shared" si="59"/>
        <v>P</v>
      </c>
      <c r="EO25" s="455" t="str">
        <f t="shared" si="59"/>
        <v>P</v>
      </c>
      <c r="EP25" s="455" t="str">
        <f t="shared" si="59"/>
        <v>P</v>
      </c>
      <c r="EQ25" s="953" t="str">
        <f t="shared" si="59"/>
        <v>P</v>
      </c>
      <c r="ER25" s="768" t="str">
        <f t="shared" si="59"/>
        <v>FÜ</v>
      </c>
      <c r="ES25" s="455" t="str">
        <f t="shared" si="59"/>
        <v>P</v>
      </c>
      <c r="ET25" s="455" t="str">
        <f t="shared" si="59"/>
        <v>P</v>
      </c>
      <c r="EU25" s="455" t="str">
        <f t="shared" si="59"/>
        <v>P</v>
      </c>
      <c r="EV25" s="455" t="str">
        <f t="shared" si="59"/>
        <v>P</v>
      </c>
      <c r="EW25" s="455" t="str">
        <f t="shared" si="59"/>
        <v>P</v>
      </c>
      <c r="EX25" s="953" t="str">
        <f t="shared" si="59"/>
        <v>P</v>
      </c>
      <c r="EY25" s="768" t="str">
        <f t="shared" si="59"/>
        <v>P</v>
      </c>
      <c r="EZ25" s="455" t="str">
        <f t="shared" si="59"/>
        <v>P</v>
      </c>
      <c r="FA25" s="455" t="str">
        <f t="shared" si="59"/>
        <v>P</v>
      </c>
      <c r="FB25" s="455" t="str">
        <f t="shared" si="59"/>
        <v>P</v>
      </c>
      <c r="FC25" s="455" t="str">
        <f t="shared" si="59"/>
        <v>P</v>
      </c>
      <c r="FD25" s="455" t="str">
        <f t="shared" si="59"/>
        <v>P</v>
      </c>
      <c r="FE25" s="953" t="str">
        <f t="shared" si="59"/>
        <v>P</v>
      </c>
      <c r="FF25" s="768" t="str">
        <f t="shared" si="59"/>
        <v>P</v>
      </c>
      <c r="FG25" s="455" t="str">
        <f t="shared" si="59"/>
        <v>P</v>
      </c>
      <c r="FH25" s="455" t="str">
        <f t="shared" si="59"/>
        <v>P</v>
      </c>
      <c r="FI25" s="455" t="str">
        <f t="shared" si="59"/>
        <v>P</v>
      </c>
      <c r="FJ25" s="455" t="str">
        <f t="shared" si="59"/>
        <v>P</v>
      </c>
      <c r="FK25" s="455" t="str">
        <f t="shared" si="59"/>
        <v>P</v>
      </c>
      <c r="FL25" s="953" t="str">
        <f t="shared" si="59"/>
        <v>P</v>
      </c>
      <c r="FM25" s="768" t="str">
        <f t="shared" si="59"/>
        <v>P</v>
      </c>
      <c r="FN25" s="455" t="str">
        <f t="shared" si="59"/>
        <v>P</v>
      </c>
      <c r="FO25" s="455" t="str">
        <f t="shared" si="59"/>
        <v>P</v>
      </c>
      <c r="FP25" s="455" t="str">
        <f t="shared" si="59"/>
        <v>P</v>
      </c>
      <c r="FQ25" s="455" t="str">
        <f t="shared" si="59"/>
        <v>P</v>
      </c>
      <c r="FR25" s="455" t="str">
        <f t="shared" si="59"/>
        <v>P</v>
      </c>
      <c r="FS25" s="953" t="str">
        <f t="shared" si="59"/>
        <v>P</v>
      </c>
      <c r="FT25" s="768" t="str">
        <f t="shared" si="59"/>
        <v>P</v>
      </c>
      <c r="FU25" s="455" t="str">
        <f t="shared" si="59"/>
        <v>P</v>
      </c>
      <c r="FV25" s="455" t="str">
        <f t="shared" si="59"/>
        <v>P</v>
      </c>
      <c r="FW25" s="455" t="str">
        <f t="shared" si="59"/>
        <v>P</v>
      </c>
      <c r="FX25" s="455" t="str">
        <f t="shared" si="59"/>
        <v>P</v>
      </c>
      <c r="FY25" s="455" t="str">
        <f t="shared" si="59"/>
        <v>P</v>
      </c>
      <c r="FZ25" s="953" t="str">
        <f t="shared" si="59"/>
        <v>P</v>
      </c>
      <c r="GA25" s="768" t="str">
        <f t="shared" si="59"/>
        <v>P</v>
      </c>
      <c r="GB25" s="455" t="str">
        <f t="shared" si="59"/>
        <v>P</v>
      </c>
      <c r="GC25" s="455" t="str">
        <f t="shared" si="59"/>
        <v>P</v>
      </c>
      <c r="GD25" s="455" t="str">
        <f t="shared" si="59"/>
        <v>P</v>
      </c>
      <c r="GE25" s="455" t="str">
        <f t="shared" si="59"/>
        <v>P</v>
      </c>
      <c r="GF25" s="953" t="str">
        <f t="shared" si="59"/>
        <v>P</v>
      </c>
      <c r="GG25" s="768" t="str">
        <f t="shared" si="59"/>
        <v>P</v>
      </c>
      <c r="GH25" s="455" t="str">
        <f t="shared" si="59"/>
        <v>P</v>
      </c>
      <c r="GI25" s="455" t="str">
        <f t="shared" si="59"/>
        <v>P</v>
      </c>
      <c r="GJ25" s="455" t="str">
        <f t="shared" si="59"/>
        <v>P</v>
      </c>
      <c r="GK25" s="455" t="str">
        <f t="shared" si="59"/>
        <v>P</v>
      </c>
      <c r="GL25" s="455" t="str">
        <f t="shared" si="59"/>
        <v>P</v>
      </c>
      <c r="GM25" s="455" t="str">
        <f t="shared" si="59"/>
        <v>P</v>
      </c>
      <c r="GN25" s="954" t="str">
        <f t="shared" si="59"/>
        <v>P</v>
      </c>
      <c r="GO25" s="768" t="str">
        <f t="shared" si="56"/>
        <v>P</v>
      </c>
      <c r="GP25" s="455" t="str">
        <f t="shared" si="56"/>
        <v>P</v>
      </c>
      <c r="GQ25" s="455" t="str">
        <f t="shared" si="56"/>
        <v>P</v>
      </c>
      <c r="GR25" s="455" t="str">
        <f t="shared" si="56"/>
        <v>P</v>
      </c>
      <c r="GS25" s="455" t="str">
        <f t="shared" si="56"/>
        <v>P</v>
      </c>
      <c r="GT25" s="455" t="str">
        <f t="shared" si="56"/>
        <v>P</v>
      </c>
      <c r="GU25" s="953" t="str">
        <f t="shared" si="56"/>
        <v>P</v>
      </c>
      <c r="GV25" s="768" t="str">
        <f t="shared" si="56"/>
        <v>P</v>
      </c>
      <c r="GW25" s="455" t="str">
        <f t="shared" si="56"/>
        <v>P</v>
      </c>
      <c r="GX25" s="455" t="str">
        <f t="shared" si="56"/>
        <v>P</v>
      </c>
      <c r="GY25" s="455" t="str">
        <f t="shared" si="56"/>
        <v>P</v>
      </c>
      <c r="GZ25" s="455" t="str">
        <f t="shared" si="56"/>
        <v>P</v>
      </c>
      <c r="HA25" s="455" t="str">
        <f t="shared" si="56"/>
        <v>P</v>
      </c>
      <c r="HB25" s="953" t="str">
        <f t="shared" si="56"/>
        <v>P</v>
      </c>
      <c r="HC25" s="768" t="str">
        <f t="shared" si="56"/>
        <v>P</v>
      </c>
      <c r="HD25" s="455" t="str">
        <f t="shared" si="56"/>
        <v>P</v>
      </c>
      <c r="HE25" s="455" t="str">
        <f t="shared" si="56"/>
        <v>P</v>
      </c>
      <c r="HF25" s="455" t="str">
        <f t="shared" si="56"/>
        <v>P</v>
      </c>
      <c r="HG25" s="455" t="str">
        <f t="shared" si="50"/>
        <v>P</v>
      </c>
      <c r="HH25" s="455" t="str">
        <f t="shared" si="60"/>
        <v>P</v>
      </c>
      <c r="HI25" s="953" t="str">
        <f t="shared" si="60"/>
        <v>P</v>
      </c>
      <c r="HJ25" s="768" t="str">
        <f t="shared" si="60"/>
        <v>P</v>
      </c>
      <c r="HK25" s="455" t="str">
        <f t="shared" si="60"/>
        <v>P</v>
      </c>
      <c r="HL25" s="455" t="str">
        <f t="shared" si="60"/>
        <v>P</v>
      </c>
      <c r="HM25" s="455" t="str">
        <f t="shared" si="60"/>
        <v>P</v>
      </c>
      <c r="HN25" s="955" t="str">
        <f t="shared" si="60"/>
        <v>P</v>
      </c>
      <c r="HO25" s="455" t="str">
        <f t="shared" si="60"/>
        <v>P</v>
      </c>
      <c r="HP25" s="953" t="str">
        <f t="shared" si="60"/>
        <v>P</v>
      </c>
      <c r="HQ25" s="768" t="str">
        <f t="shared" si="60"/>
        <v>P</v>
      </c>
      <c r="HR25" s="455" t="str">
        <f t="shared" si="60"/>
        <v>P</v>
      </c>
      <c r="HS25" s="455" t="str">
        <f t="shared" si="60"/>
        <v>P</v>
      </c>
      <c r="HT25" s="455" t="str">
        <f t="shared" si="60"/>
        <v>P</v>
      </c>
      <c r="HU25" s="455" t="str">
        <f t="shared" si="60"/>
        <v>P</v>
      </c>
      <c r="HV25" s="455" t="str">
        <f t="shared" si="60"/>
        <v>P</v>
      </c>
      <c r="HW25" s="953" t="str">
        <f t="shared" si="60"/>
        <v>P</v>
      </c>
      <c r="HX25" s="768" t="str">
        <f t="shared" si="60"/>
        <v>P</v>
      </c>
      <c r="HY25" s="455" t="str">
        <f t="shared" si="60"/>
        <v>P</v>
      </c>
      <c r="HZ25" s="455" t="str">
        <f t="shared" si="60"/>
        <v>P</v>
      </c>
      <c r="IA25" s="455" t="str">
        <f t="shared" si="60"/>
        <v>P</v>
      </c>
      <c r="IB25" s="455" t="str">
        <f t="shared" si="60"/>
        <v>P</v>
      </c>
      <c r="IC25" s="455" t="str">
        <f t="shared" si="60"/>
        <v>P</v>
      </c>
      <c r="ID25" s="953" t="str">
        <f t="shared" si="60"/>
        <v>P</v>
      </c>
      <c r="IE25" s="768" t="str">
        <f t="shared" si="60"/>
        <v>P</v>
      </c>
      <c r="IF25" s="455" t="str">
        <f t="shared" si="60"/>
        <v>FÜ</v>
      </c>
      <c r="IG25" s="455" t="str">
        <f t="shared" si="60"/>
        <v>P</v>
      </c>
      <c r="IH25" s="455" t="str">
        <f t="shared" si="60"/>
        <v>P</v>
      </c>
      <c r="II25" s="455" t="str">
        <f t="shared" si="60"/>
        <v>P</v>
      </c>
      <c r="IJ25" s="455" t="str">
        <f t="shared" si="60"/>
        <v>P</v>
      </c>
      <c r="IK25" s="953" t="str">
        <f t="shared" si="60"/>
        <v>P</v>
      </c>
      <c r="IL25" s="768" t="str">
        <f t="shared" si="60"/>
        <v>P</v>
      </c>
      <c r="IM25" s="455" t="str">
        <f t="shared" si="60"/>
        <v>P</v>
      </c>
      <c r="IN25" s="455" t="str">
        <f t="shared" si="60"/>
        <v>P</v>
      </c>
      <c r="IO25" s="455" t="str">
        <f t="shared" si="60"/>
        <v>P</v>
      </c>
      <c r="IP25" s="455" t="str">
        <f t="shared" si="60"/>
        <v>P</v>
      </c>
      <c r="IQ25" s="455" t="str">
        <f t="shared" si="60"/>
        <v>P</v>
      </c>
      <c r="IR25" s="953" t="str">
        <f t="shared" si="60"/>
        <v>P</v>
      </c>
      <c r="IS25" s="768" t="str">
        <f t="shared" si="60"/>
        <v>P</v>
      </c>
      <c r="IT25" s="455" t="str">
        <f t="shared" si="60"/>
        <v>P</v>
      </c>
      <c r="IU25" s="455" t="str">
        <f t="shared" si="60"/>
        <v>P</v>
      </c>
      <c r="IV25" s="455" t="str">
        <f t="shared" si="60"/>
        <v>P</v>
      </c>
      <c r="IW25" s="455" t="str">
        <f t="shared" si="60"/>
        <v>P</v>
      </c>
      <c r="IX25" s="455" t="str">
        <f t="shared" si="60"/>
        <v>P</v>
      </c>
      <c r="IY25" s="954" t="str">
        <f t="shared" si="60"/>
        <v>P</v>
      </c>
      <c r="IZ25" s="768" t="str">
        <f t="shared" si="60"/>
        <v>P</v>
      </c>
      <c r="JA25" s="455" t="str">
        <f t="shared" si="60"/>
        <v>P</v>
      </c>
      <c r="JB25" s="455" t="str">
        <f t="shared" si="60"/>
        <v>P</v>
      </c>
      <c r="JC25" s="455" t="str">
        <f t="shared" si="60"/>
        <v>P</v>
      </c>
      <c r="JD25" s="455" t="str">
        <f t="shared" si="60"/>
        <v>P</v>
      </c>
      <c r="JE25" s="455" t="str">
        <f t="shared" si="60"/>
        <v>P</v>
      </c>
      <c r="JF25" s="953" t="str">
        <f t="shared" si="60"/>
        <v>P</v>
      </c>
      <c r="JG25" s="768" t="str">
        <f t="shared" si="60"/>
        <v>P</v>
      </c>
      <c r="JH25" s="455" t="str">
        <f t="shared" si="60"/>
        <v>P</v>
      </c>
      <c r="JI25" s="455" t="str">
        <f t="shared" si="60"/>
        <v>P</v>
      </c>
      <c r="JJ25" s="455" t="str">
        <f t="shared" si="60"/>
        <v>P</v>
      </c>
      <c r="JK25" s="455" t="str">
        <f t="shared" si="60"/>
        <v>P</v>
      </c>
      <c r="JL25" s="455" t="str">
        <f t="shared" si="60"/>
        <v>P</v>
      </c>
      <c r="JM25" s="953" t="str">
        <f t="shared" si="60"/>
        <v>P</v>
      </c>
      <c r="JN25" s="768" t="str">
        <f t="shared" si="60"/>
        <v>P</v>
      </c>
      <c r="JO25" s="455" t="str">
        <f t="shared" si="60"/>
        <v>P</v>
      </c>
      <c r="JP25" s="455" t="str">
        <f t="shared" si="60"/>
        <v>P</v>
      </c>
      <c r="JQ25" s="455" t="str">
        <f t="shared" si="60"/>
        <v>P</v>
      </c>
      <c r="JR25" s="455" t="str">
        <f t="shared" si="60"/>
        <v>P</v>
      </c>
      <c r="JS25" s="455" t="str">
        <f t="shared" si="60"/>
        <v>P</v>
      </c>
      <c r="JT25" s="953" t="str">
        <f t="shared" si="57"/>
        <v>P</v>
      </c>
      <c r="JU25" s="768" t="str">
        <f t="shared" si="57"/>
        <v>P</v>
      </c>
      <c r="JV25" s="455" t="str">
        <f t="shared" si="57"/>
        <v>P</v>
      </c>
      <c r="JW25" s="455" t="str">
        <f t="shared" si="57"/>
        <v>P</v>
      </c>
      <c r="JX25" s="455" t="str">
        <f t="shared" si="57"/>
        <v>P</v>
      </c>
      <c r="JY25" s="455" t="str">
        <f t="shared" si="57"/>
        <v>P</v>
      </c>
      <c r="JZ25" s="455" t="str">
        <f t="shared" si="57"/>
        <v>P</v>
      </c>
      <c r="KA25" s="953" t="str">
        <f t="shared" si="57"/>
        <v>P</v>
      </c>
      <c r="KB25" s="768" t="str">
        <f t="shared" si="57"/>
        <v>P</v>
      </c>
      <c r="KC25" s="455" t="str">
        <f t="shared" si="57"/>
        <v>P</v>
      </c>
      <c r="KD25" s="455" t="str">
        <f t="shared" si="57"/>
        <v>P</v>
      </c>
      <c r="KE25" s="455" t="str">
        <f t="shared" si="57"/>
        <v>P</v>
      </c>
      <c r="KF25" s="455" t="str">
        <f t="shared" si="57"/>
        <v>P</v>
      </c>
      <c r="KG25" s="455" t="str">
        <f t="shared" si="57"/>
        <v>P</v>
      </c>
      <c r="KH25" s="953" t="str">
        <f t="shared" si="57"/>
        <v>P</v>
      </c>
      <c r="KI25" s="768" t="str">
        <f t="shared" si="57"/>
        <v>P</v>
      </c>
      <c r="KJ25" s="455" t="str">
        <f t="shared" si="57"/>
        <v>P</v>
      </c>
      <c r="KK25" s="455" t="str">
        <f t="shared" si="57"/>
        <v>P</v>
      </c>
      <c r="KL25" s="455" t="str">
        <f t="shared" si="57"/>
        <v>P</v>
      </c>
      <c r="KM25" s="455" t="str">
        <f t="shared" si="57"/>
        <v>P</v>
      </c>
      <c r="KN25" s="455" t="str">
        <f t="shared" si="57"/>
        <v>P</v>
      </c>
      <c r="KO25" s="953" t="str">
        <f t="shared" si="57"/>
        <v>P</v>
      </c>
      <c r="KP25" s="768" t="str">
        <f t="shared" si="57"/>
        <v>P</v>
      </c>
      <c r="KQ25" s="455" t="str">
        <f t="shared" si="57"/>
        <v>P</v>
      </c>
      <c r="KR25" s="455" t="str">
        <f t="shared" si="57"/>
        <v>FÜ</v>
      </c>
      <c r="KS25" s="455" t="str">
        <f t="shared" si="57"/>
        <v>P</v>
      </c>
      <c r="KT25" s="455" t="str">
        <f t="shared" si="57"/>
        <v>P</v>
      </c>
      <c r="KU25" s="455" t="str">
        <f t="shared" si="57"/>
        <v>P</v>
      </c>
      <c r="KV25" s="953" t="str">
        <f t="shared" si="57"/>
        <v>P</v>
      </c>
      <c r="KW25" s="768" t="str">
        <f t="shared" si="57"/>
        <v>P</v>
      </c>
      <c r="KX25" s="455" t="str">
        <f t="shared" si="57"/>
        <v>P</v>
      </c>
      <c r="KY25" s="455" t="str">
        <f t="shared" si="57"/>
        <v>P</v>
      </c>
      <c r="KZ25" s="455" t="str">
        <f t="shared" si="57"/>
        <v>P</v>
      </c>
      <c r="LA25" s="455" t="str">
        <f t="shared" si="57"/>
        <v>FÜ</v>
      </c>
      <c r="LB25" s="455" t="str">
        <f t="shared" si="57"/>
        <v>P</v>
      </c>
      <c r="LC25" s="954" t="str">
        <f t="shared" si="57"/>
        <v>P</v>
      </c>
      <c r="LD25" s="768" t="str">
        <f t="shared" si="57"/>
        <v>P</v>
      </c>
      <c r="LE25" s="455" t="str">
        <f t="shared" si="57"/>
        <v>P</v>
      </c>
      <c r="LF25" s="455" t="str">
        <f t="shared" si="57"/>
        <v>P</v>
      </c>
      <c r="LG25" s="455" t="str">
        <f t="shared" si="57"/>
        <v>P</v>
      </c>
      <c r="LH25" s="455" t="str">
        <f t="shared" si="57"/>
        <v>P</v>
      </c>
      <c r="LI25" s="455" t="str">
        <f t="shared" si="57"/>
        <v>P</v>
      </c>
      <c r="LJ25" s="953" t="str">
        <f t="shared" si="57"/>
        <v>P</v>
      </c>
      <c r="LK25" s="768" t="str">
        <f t="shared" si="57"/>
        <v>P</v>
      </c>
      <c r="LL25" s="455" t="str">
        <f t="shared" si="57"/>
        <v>P</v>
      </c>
      <c r="LM25" s="455" t="str">
        <f t="shared" si="57"/>
        <v>P</v>
      </c>
      <c r="LN25" s="455" t="str">
        <f t="shared" si="57"/>
        <v>P</v>
      </c>
      <c r="LO25" s="455" t="str">
        <f t="shared" si="57"/>
        <v>P</v>
      </c>
      <c r="LP25" s="455" t="str">
        <f t="shared" si="57"/>
        <v>P</v>
      </c>
      <c r="LQ25" s="953" t="str">
        <f t="shared" si="57"/>
        <v>P</v>
      </c>
      <c r="LR25" s="768" t="str">
        <f t="shared" si="57"/>
        <v>P</v>
      </c>
      <c r="LS25" s="455" t="str">
        <f t="shared" si="57"/>
        <v>P</v>
      </c>
      <c r="LT25" s="455" t="str">
        <f t="shared" si="57"/>
        <v>P</v>
      </c>
      <c r="LU25" s="455" t="str">
        <f t="shared" si="57"/>
        <v>P</v>
      </c>
      <c r="LV25" s="455" t="str">
        <f t="shared" si="57"/>
        <v>P</v>
      </c>
      <c r="LW25" s="455" t="str">
        <f t="shared" si="57"/>
        <v>P</v>
      </c>
      <c r="LX25" s="953" t="str">
        <f t="shared" si="57"/>
        <v>P</v>
      </c>
      <c r="LY25" s="768" t="str">
        <f t="shared" si="57"/>
        <v>P</v>
      </c>
      <c r="LZ25" s="455" t="str">
        <f t="shared" si="57"/>
        <v>P</v>
      </c>
      <c r="MA25" s="455" t="str">
        <f t="shared" si="57"/>
        <v>P</v>
      </c>
      <c r="MB25" s="455" t="str">
        <f t="shared" si="57"/>
        <v>P</v>
      </c>
      <c r="MC25" s="455" t="str">
        <f t="shared" si="57"/>
        <v>P</v>
      </c>
      <c r="MD25" s="455" t="str">
        <f t="shared" si="57"/>
        <v>P</v>
      </c>
      <c r="ME25" s="953" t="str">
        <f t="shared" si="52"/>
        <v>P</v>
      </c>
      <c r="MF25" s="768" t="str">
        <f t="shared" si="53"/>
        <v>P</v>
      </c>
      <c r="MG25" s="455" t="str">
        <f t="shared" si="53"/>
        <v>P</v>
      </c>
      <c r="MH25" s="455" t="str">
        <f t="shared" si="63"/>
        <v>P</v>
      </c>
      <c r="MI25" s="455" t="str">
        <f t="shared" si="53"/>
        <v>P</v>
      </c>
      <c r="MJ25" s="455" t="str">
        <f t="shared" si="53"/>
        <v>P</v>
      </c>
      <c r="MK25" s="455" t="str">
        <f t="shared" si="53"/>
        <v>P</v>
      </c>
      <c r="ML25" s="953" t="str">
        <f t="shared" si="53"/>
        <v>P</v>
      </c>
      <c r="MM25" s="768" t="str">
        <f t="shared" si="53"/>
        <v>P</v>
      </c>
      <c r="MN25" s="455" t="str">
        <f t="shared" si="53"/>
        <v>P</v>
      </c>
      <c r="MO25" s="455" t="str">
        <f t="shared" si="53"/>
        <v>P</v>
      </c>
      <c r="MP25" s="455" t="str">
        <f t="shared" si="53"/>
        <v>P</v>
      </c>
      <c r="MQ25" s="455" t="str">
        <f t="shared" si="53"/>
        <v>P</v>
      </c>
      <c r="MR25" s="455" t="str">
        <f t="shared" si="53"/>
        <v>P</v>
      </c>
      <c r="MS25" s="953" t="str">
        <f t="shared" si="53"/>
        <v>P</v>
      </c>
      <c r="MT25" s="768" t="str">
        <f t="shared" si="53"/>
        <v>P</v>
      </c>
      <c r="MU25" s="455" t="str">
        <f t="shared" si="53"/>
        <v>P</v>
      </c>
      <c r="MV25" s="455" t="str">
        <f t="shared" si="53"/>
        <v>P</v>
      </c>
      <c r="MW25" s="455" t="str">
        <f t="shared" si="53"/>
        <v>P</v>
      </c>
      <c r="MX25" s="455" t="str">
        <f t="shared" si="53"/>
        <v>P</v>
      </c>
      <c r="MY25" s="455" t="str">
        <f t="shared" si="53"/>
        <v>P</v>
      </c>
      <c r="MZ25" s="953" t="str">
        <f t="shared" si="53"/>
        <v>P</v>
      </c>
      <c r="NA25" s="768" t="str">
        <f t="shared" si="53"/>
        <v>P</v>
      </c>
      <c r="NB25" s="455" t="str">
        <f t="shared" si="53"/>
        <v>P</v>
      </c>
      <c r="NC25" s="455" t="str">
        <f t="shared" si="53"/>
        <v>FÜ</v>
      </c>
      <c r="ND25" s="455" t="str">
        <f t="shared" si="53"/>
        <v>FÜ</v>
      </c>
      <c r="NE25" s="455" t="str">
        <f t="shared" si="53"/>
        <v>P</v>
      </c>
      <c r="NF25" s="455" t="str">
        <f t="shared" si="53"/>
        <v>P</v>
      </c>
      <c r="NG25" s="954" t="str">
        <f t="shared" si="53"/>
        <v>P</v>
      </c>
      <c r="NH25" s="768" t="str">
        <f t="shared" si="53"/>
        <v>P</v>
      </c>
      <c r="NI25" s="455" t="str">
        <f t="shared" si="53"/>
        <v>P</v>
      </c>
      <c r="NJ25" s="455" t="str">
        <f t="shared" si="53"/>
        <v>P</v>
      </c>
      <c r="NK25" s="455" t="str">
        <f t="shared" si="53"/>
        <v>P</v>
      </c>
      <c r="NL25" s="455" t="str">
        <f t="shared" si="53"/>
        <v>P</v>
      </c>
      <c r="NM25" s="455" t="str">
        <f t="shared" si="53"/>
        <v>P</v>
      </c>
      <c r="NN25" s="953" t="str">
        <f t="shared" si="53"/>
        <v>P</v>
      </c>
    </row>
    <row r="26" spans="1:378" ht="12" thickBot="1" x14ac:dyDescent="0.25">
      <c r="A26" s="1151">
        <f>alapadatok!A10</f>
        <v>8</v>
      </c>
      <c r="B26" s="678">
        <f>IF(alapadatok!C10="","",alapadatok!C10)</f>
        <v>39</v>
      </c>
      <c r="C26" s="584" t="str">
        <f>IF(alapadatok!B10="","",alapadatok!B10)</f>
        <v>Sztahó Zoltán</v>
      </c>
      <c r="D26" s="584" t="str">
        <f>IF(alapadatok!D10="","",alapadatok!D10)</f>
        <v>Mill</v>
      </c>
      <c r="E26" s="948" t="str">
        <f>IF(alapadatok!K10="","",alapadatok!K10)</f>
        <v/>
      </c>
      <c r="F26" s="952" t="str">
        <f t="shared" si="61"/>
        <v>P</v>
      </c>
      <c r="G26" s="953" t="str">
        <f t="shared" si="61"/>
        <v>P</v>
      </c>
      <c r="H26" s="768" t="str">
        <f t="shared" si="61"/>
        <v>P</v>
      </c>
      <c r="I26" s="455" t="str">
        <f t="shared" si="61"/>
        <v>FÜ</v>
      </c>
      <c r="J26" s="1143" t="s">
        <v>385</v>
      </c>
      <c r="K26" s="455" t="str">
        <f t="shared" si="61"/>
        <v>SDE</v>
      </c>
      <c r="L26" s="455" t="str">
        <f t="shared" si="61"/>
        <v>SDE</v>
      </c>
      <c r="M26" s="455" t="str">
        <f t="shared" si="61"/>
        <v>P</v>
      </c>
      <c r="N26" s="953" t="str">
        <f t="shared" si="61"/>
        <v>P</v>
      </c>
      <c r="O26" s="768" t="str">
        <f t="shared" si="61"/>
        <v>É</v>
      </c>
      <c r="P26" s="455" t="str">
        <f t="shared" si="61"/>
        <v>É</v>
      </c>
      <c r="Q26" s="455" t="str">
        <f t="shared" si="61"/>
        <v>P</v>
      </c>
      <c r="R26" s="455" t="str">
        <f t="shared" si="61"/>
        <v>P</v>
      </c>
      <c r="S26" s="455" t="str">
        <f t="shared" si="61"/>
        <v>P</v>
      </c>
      <c r="T26" s="455" t="str">
        <f t="shared" si="61"/>
        <v>P</v>
      </c>
      <c r="U26" s="953" t="str">
        <f t="shared" si="61"/>
        <v>P</v>
      </c>
      <c r="V26" s="768" t="str">
        <f t="shared" si="61"/>
        <v>P</v>
      </c>
      <c r="W26" s="455" t="str">
        <f t="shared" si="61"/>
        <v>N</v>
      </c>
      <c r="X26" s="455" t="str">
        <f t="shared" si="61"/>
        <v>N</v>
      </c>
      <c r="Y26" s="455" t="str">
        <f t="shared" si="61"/>
        <v>N</v>
      </c>
      <c r="Z26" s="455" t="s">
        <v>99</v>
      </c>
      <c r="AA26" s="455" t="str">
        <f t="shared" si="61"/>
        <v>P</v>
      </c>
      <c r="AB26" s="953" t="str">
        <f t="shared" si="61"/>
        <v>P</v>
      </c>
      <c r="AC26" s="768" t="str">
        <f t="shared" si="61"/>
        <v>É</v>
      </c>
      <c r="AD26" s="455" t="str">
        <f t="shared" si="61"/>
        <v>É</v>
      </c>
      <c r="AE26" s="455" t="str">
        <f t="shared" si="61"/>
        <v>É</v>
      </c>
      <c r="AF26" s="1143">
        <v>6</v>
      </c>
      <c r="AG26" s="455" t="str">
        <f t="shared" si="61"/>
        <v>P</v>
      </c>
      <c r="AH26" s="455" t="str">
        <f t="shared" si="61"/>
        <v>P</v>
      </c>
      <c r="AI26" s="953" t="str">
        <f t="shared" si="61"/>
        <v>P</v>
      </c>
      <c r="AJ26" s="768" t="str">
        <f t="shared" si="61"/>
        <v>N</v>
      </c>
      <c r="AK26" s="455" t="str">
        <f t="shared" si="61"/>
        <v>DE</v>
      </c>
      <c r="AL26" s="455" t="s">
        <v>178</v>
      </c>
      <c r="AM26" s="455" t="str">
        <f t="shared" si="61"/>
        <v>DE</v>
      </c>
      <c r="AN26" s="455" t="str">
        <f t="shared" si="61"/>
        <v>DE</v>
      </c>
      <c r="AO26" s="455" t="str">
        <f t="shared" si="61"/>
        <v>P</v>
      </c>
      <c r="AP26" s="953" t="str">
        <f t="shared" si="61"/>
        <v>P</v>
      </c>
      <c r="AQ26" s="768" t="str">
        <f t="shared" si="61"/>
        <v>DE</v>
      </c>
      <c r="AR26" s="954" t="str">
        <f t="shared" si="61"/>
        <v>DE</v>
      </c>
      <c r="AS26" s="1171" t="s">
        <v>385</v>
      </c>
      <c r="AT26" s="1145" t="str">
        <f t="shared" si="61"/>
        <v>DE</v>
      </c>
      <c r="AU26" s="1216" t="str">
        <f t="shared" si="61"/>
        <v>DE</v>
      </c>
      <c r="AV26" s="455" t="str">
        <f t="shared" si="61"/>
        <v>P</v>
      </c>
      <c r="AW26" s="953" t="str">
        <f t="shared" si="61"/>
        <v>P</v>
      </c>
      <c r="AX26" s="768" t="str">
        <f t="shared" si="61"/>
        <v>DE</v>
      </c>
      <c r="AY26" s="455" t="s">
        <v>99</v>
      </c>
      <c r="AZ26" s="455" t="s">
        <v>99</v>
      </c>
      <c r="BA26" s="455" t="str">
        <f t="shared" si="61"/>
        <v>N</v>
      </c>
      <c r="BB26" s="455" t="str">
        <f t="shared" si="61"/>
        <v>N</v>
      </c>
      <c r="BC26" s="455" t="str">
        <f t="shared" si="61"/>
        <v>P</v>
      </c>
      <c r="BD26" s="953" t="str">
        <f t="shared" si="61"/>
        <v>P</v>
      </c>
      <c r="BE26" s="1216">
        <v>6</v>
      </c>
      <c r="BF26" s="455" t="str">
        <f t="shared" si="61"/>
        <v>É</v>
      </c>
      <c r="BG26" s="455" t="str">
        <f t="shared" si="61"/>
        <v>É</v>
      </c>
      <c r="BH26" s="455" t="str">
        <f t="shared" si="61"/>
        <v>É</v>
      </c>
      <c r="BI26" s="455" t="s">
        <v>178</v>
      </c>
      <c r="BJ26" s="455" t="s">
        <v>178</v>
      </c>
      <c r="BK26" s="953" t="str">
        <f t="shared" si="61"/>
        <v>P</v>
      </c>
      <c r="BL26" s="1144" t="str">
        <f t="shared" si="48"/>
        <v>P</v>
      </c>
      <c r="BM26" s="455" t="str">
        <f t="shared" si="61"/>
        <v>N</v>
      </c>
      <c r="BN26" s="455" t="str">
        <f t="shared" si="61"/>
        <v>N</v>
      </c>
      <c r="BO26" s="455" t="str">
        <f t="shared" si="61"/>
        <v>N</v>
      </c>
      <c r="BP26" s="455" t="str">
        <f t="shared" si="61"/>
        <v>N</v>
      </c>
      <c r="BQ26" s="455" t="str">
        <f t="shared" si="61"/>
        <v>P</v>
      </c>
      <c r="BR26" s="953" t="str">
        <f t="shared" si="58"/>
        <v>P</v>
      </c>
      <c r="BS26" s="768" t="str">
        <f t="shared" si="58"/>
        <v>É</v>
      </c>
      <c r="BT26" s="455" t="str">
        <f t="shared" si="58"/>
        <v>ÉJ</v>
      </c>
      <c r="BU26" s="455" t="str">
        <f t="shared" si="58"/>
        <v>P</v>
      </c>
      <c r="BV26" s="455" t="str">
        <f t="shared" si="58"/>
        <v>P</v>
      </c>
      <c r="BW26" s="455" t="str">
        <f t="shared" si="58"/>
        <v>P</v>
      </c>
      <c r="BX26" s="455" t="str">
        <f t="shared" si="58"/>
        <v>P</v>
      </c>
      <c r="BY26" s="953" t="str">
        <f t="shared" si="58"/>
        <v>P</v>
      </c>
      <c r="BZ26" s="768" t="str">
        <f t="shared" si="58"/>
        <v>P</v>
      </c>
      <c r="CA26" s="455" t="str">
        <f t="shared" si="58"/>
        <v>N</v>
      </c>
      <c r="CB26" s="455" t="str">
        <f t="shared" si="58"/>
        <v>N</v>
      </c>
      <c r="CC26" s="455" t="str">
        <f t="shared" si="58"/>
        <v>N</v>
      </c>
      <c r="CD26" s="455" t="str">
        <f t="shared" si="58"/>
        <v>FÜ</v>
      </c>
      <c r="CE26" s="455" t="str">
        <f t="shared" si="58"/>
        <v>P</v>
      </c>
      <c r="CF26" s="953" t="str">
        <f t="shared" si="58"/>
        <v>P</v>
      </c>
      <c r="CG26" s="768" t="str">
        <f t="shared" si="58"/>
        <v>P</v>
      </c>
      <c r="CH26" s="455" t="str">
        <f t="shared" si="58"/>
        <v>É</v>
      </c>
      <c r="CI26" s="455" t="str">
        <f t="shared" si="58"/>
        <v>P</v>
      </c>
      <c r="CJ26" s="455" t="str">
        <f t="shared" si="58"/>
        <v>N</v>
      </c>
      <c r="CK26" s="1143" t="s">
        <v>383</v>
      </c>
      <c r="CL26" s="455" t="str">
        <f t="shared" si="58"/>
        <v>P</v>
      </c>
      <c r="CM26" s="953" t="str">
        <f t="shared" si="58"/>
        <v>P</v>
      </c>
      <c r="CN26" s="768" t="str">
        <f t="shared" si="58"/>
        <v>DE</v>
      </c>
      <c r="CO26" s="455" t="str">
        <f t="shared" si="58"/>
        <v>N</v>
      </c>
      <c r="CP26" s="455" t="str">
        <f t="shared" si="58"/>
        <v>N</v>
      </c>
      <c r="CQ26" s="455" t="str">
        <f t="shared" si="58"/>
        <v>DE</v>
      </c>
      <c r="CR26" s="1143" t="s">
        <v>385</v>
      </c>
      <c r="CS26" s="455" t="str">
        <f t="shared" si="58"/>
        <v>P</v>
      </c>
      <c r="CT26" s="953" t="str">
        <f t="shared" si="58"/>
        <v>P</v>
      </c>
      <c r="CU26" s="952" t="str">
        <f t="shared" si="58"/>
        <v>FÜ</v>
      </c>
      <c r="CV26" s="455" t="str">
        <f t="shared" si="58"/>
        <v>É</v>
      </c>
      <c r="CW26" s="455" t="str">
        <f t="shared" si="58"/>
        <v>É</v>
      </c>
      <c r="CX26" s="455" t="str">
        <f t="shared" si="58"/>
        <v>É</v>
      </c>
      <c r="CY26" s="455" t="str">
        <f t="shared" si="58"/>
        <v>P</v>
      </c>
      <c r="CZ26" s="455" t="str">
        <f t="shared" si="58"/>
        <v>P</v>
      </c>
      <c r="DA26" s="953" t="str">
        <f t="shared" si="58"/>
        <v>P</v>
      </c>
      <c r="DB26" s="768" t="str">
        <f t="shared" si="58"/>
        <v>N</v>
      </c>
      <c r="DC26" s="455" t="str">
        <f t="shared" si="58"/>
        <v>N</v>
      </c>
      <c r="DD26" s="455" t="str">
        <f t="shared" si="58"/>
        <v>N</v>
      </c>
      <c r="DE26" s="455" t="str">
        <f t="shared" si="58"/>
        <v>N</v>
      </c>
      <c r="DF26" s="455" t="str">
        <f t="shared" si="58"/>
        <v>P</v>
      </c>
      <c r="DG26" s="455" t="str">
        <f t="shared" si="58"/>
        <v>P</v>
      </c>
      <c r="DH26" s="953" t="str">
        <f t="shared" si="58"/>
        <v>P</v>
      </c>
      <c r="DI26" s="768" t="str">
        <f t="shared" si="58"/>
        <v>P</v>
      </c>
      <c r="DJ26" s="455" t="str">
        <f t="shared" si="58"/>
        <v>É</v>
      </c>
      <c r="DK26" s="455" t="str">
        <f t="shared" si="58"/>
        <v>É</v>
      </c>
      <c r="DL26" s="455" t="str">
        <f t="shared" si="58"/>
        <v>É</v>
      </c>
      <c r="DM26" s="455" t="str">
        <f t="shared" si="58"/>
        <v>P</v>
      </c>
      <c r="DN26" s="455" t="str">
        <f t="shared" si="58"/>
        <v>P</v>
      </c>
      <c r="DO26" s="953" t="str">
        <f t="shared" si="58"/>
        <v>P</v>
      </c>
      <c r="DP26" s="768" t="str">
        <f t="shared" si="58"/>
        <v>DE</v>
      </c>
      <c r="DQ26" s="455" t="str">
        <f t="shared" si="58"/>
        <v>N</v>
      </c>
      <c r="DR26" s="455" t="str">
        <f t="shared" si="58"/>
        <v>N</v>
      </c>
      <c r="DS26" s="455" t="str">
        <f t="shared" si="58"/>
        <v>N</v>
      </c>
      <c r="DT26" s="455" t="str">
        <f t="shared" si="58"/>
        <v>P</v>
      </c>
      <c r="DU26" s="455" t="str">
        <f t="shared" si="58"/>
        <v>P</v>
      </c>
      <c r="DV26" s="953" t="str">
        <f t="shared" si="58"/>
        <v>P</v>
      </c>
      <c r="DW26" s="768" t="str">
        <f t="shared" si="58"/>
        <v>É</v>
      </c>
      <c r="DX26" s="455" t="str">
        <f t="shared" si="58"/>
        <v>P</v>
      </c>
      <c r="DY26" s="455" t="str">
        <f t="shared" si="58"/>
        <v>FÜ</v>
      </c>
      <c r="DZ26" s="455" t="str">
        <f t="shared" si="58"/>
        <v>P</v>
      </c>
      <c r="EA26" s="455" t="str">
        <f t="shared" si="58"/>
        <v>P</v>
      </c>
      <c r="EB26" s="455" t="str">
        <f t="shared" si="58"/>
        <v>P</v>
      </c>
      <c r="EC26" s="954" t="str">
        <f t="shared" si="59"/>
        <v>P</v>
      </c>
      <c r="ED26" s="768" t="str">
        <f t="shared" si="59"/>
        <v>P</v>
      </c>
      <c r="EE26" s="455" t="str">
        <f t="shared" si="59"/>
        <v>P</v>
      </c>
      <c r="EF26" s="455" t="str">
        <f t="shared" si="59"/>
        <v>P</v>
      </c>
      <c r="EG26" s="455" t="str">
        <f t="shared" si="59"/>
        <v>P</v>
      </c>
      <c r="EH26" s="455" t="str">
        <f t="shared" si="59"/>
        <v>P</v>
      </c>
      <c r="EI26" s="455" t="str">
        <f t="shared" si="59"/>
        <v>P</v>
      </c>
      <c r="EJ26" s="953" t="str">
        <f t="shared" si="59"/>
        <v>P</v>
      </c>
      <c r="EK26" s="768" t="str">
        <f t="shared" si="59"/>
        <v>P</v>
      </c>
      <c r="EL26" s="455" t="str">
        <f t="shared" si="59"/>
        <v>P</v>
      </c>
      <c r="EM26" s="455" t="str">
        <f t="shared" si="59"/>
        <v>P</v>
      </c>
      <c r="EN26" s="455" t="str">
        <f t="shared" si="59"/>
        <v>P</v>
      </c>
      <c r="EO26" s="455" t="str">
        <f t="shared" si="59"/>
        <v>P</v>
      </c>
      <c r="EP26" s="455" t="str">
        <f t="shared" si="59"/>
        <v>P</v>
      </c>
      <c r="EQ26" s="953" t="str">
        <f t="shared" si="59"/>
        <v>P</v>
      </c>
      <c r="ER26" s="768" t="str">
        <f t="shared" si="59"/>
        <v>FÜ</v>
      </c>
      <c r="ES26" s="455" t="str">
        <f t="shared" si="59"/>
        <v>P</v>
      </c>
      <c r="ET26" s="455" t="str">
        <f t="shared" si="59"/>
        <v>P</v>
      </c>
      <c r="EU26" s="455" t="str">
        <f t="shared" si="59"/>
        <v>P</v>
      </c>
      <c r="EV26" s="455" t="str">
        <f t="shared" si="59"/>
        <v>P</v>
      </c>
      <c r="EW26" s="455" t="str">
        <f t="shared" si="59"/>
        <v>P</v>
      </c>
      <c r="EX26" s="953" t="str">
        <f t="shared" si="59"/>
        <v>P</v>
      </c>
      <c r="EY26" s="768" t="str">
        <f t="shared" si="59"/>
        <v>P</v>
      </c>
      <c r="EZ26" s="455" t="str">
        <f t="shared" si="59"/>
        <v>P</v>
      </c>
      <c r="FA26" s="455" t="str">
        <f t="shared" si="59"/>
        <v>P</v>
      </c>
      <c r="FB26" s="455" t="str">
        <f t="shared" si="59"/>
        <v>P</v>
      </c>
      <c r="FC26" s="455" t="str">
        <f t="shared" si="59"/>
        <v>P</v>
      </c>
      <c r="FD26" s="455" t="str">
        <f t="shared" si="59"/>
        <v>P</v>
      </c>
      <c r="FE26" s="953" t="str">
        <f t="shared" si="59"/>
        <v>P</v>
      </c>
      <c r="FF26" s="768" t="str">
        <f t="shared" si="59"/>
        <v>P</v>
      </c>
      <c r="FG26" s="455" t="str">
        <f t="shared" si="59"/>
        <v>P</v>
      </c>
      <c r="FH26" s="455" t="str">
        <f t="shared" si="59"/>
        <v>P</v>
      </c>
      <c r="FI26" s="455" t="str">
        <f t="shared" si="59"/>
        <v>P</v>
      </c>
      <c r="FJ26" s="455" t="str">
        <f t="shared" si="59"/>
        <v>P</v>
      </c>
      <c r="FK26" s="455" t="str">
        <f t="shared" si="59"/>
        <v>P</v>
      </c>
      <c r="FL26" s="953" t="str">
        <f t="shared" si="59"/>
        <v>P</v>
      </c>
      <c r="FM26" s="768" t="str">
        <f t="shared" si="59"/>
        <v>P</v>
      </c>
      <c r="FN26" s="455" t="str">
        <f t="shared" si="59"/>
        <v>P</v>
      </c>
      <c r="FO26" s="455" t="str">
        <f t="shared" si="59"/>
        <v>P</v>
      </c>
      <c r="FP26" s="455" t="str">
        <f t="shared" si="59"/>
        <v>P</v>
      </c>
      <c r="FQ26" s="455" t="str">
        <f t="shared" si="59"/>
        <v>P</v>
      </c>
      <c r="FR26" s="455" t="str">
        <f t="shared" si="59"/>
        <v>P</v>
      </c>
      <c r="FS26" s="953" t="str">
        <f t="shared" si="59"/>
        <v>P</v>
      </c>
      <c r="FT26" s="768" t="str">
        <f t="shared" si="59"/>
        <v>P</v>
      </c>
      <c r="FU26" s="455" t="str">
        <f t="shared" si="59"/>
        <v>P</v>
      </c>
      <c r="FV26" s="455" t="str">
        <f t="shared" si="59"/>
        <v>P</v>
      </c>
      <c r="FW26" s="455" t="str">
        <f t="shared" si="59"/>
        <v>P</v>
      </c>
      <c r="FX26" s="455" t="str">
        <f t="shared" si="59"/>
        <v>P</v>
      </c>
      <c r="FY26" s="455" t="str">
        <f t="shared" si="59"/>
        <v>P</v>
      </c>
      <c r="FZ26" s="953" t="str">
        <f t="shared" si="59"/>
        <v>P</v>
      </c>
      <c r="GA26" s="768" t="str">
        <f t="shared" si="59"/>
        <v>P</v>
      </c>
      <c r="GB26" s="455" t="str">
        <f t="shared" si="59"/>
        <v>P</v>
      </c>
      <c r="GC26" s="455" t="str">
        <f t="shared" si="59"/>
        <v>P</v>
      </c>
      <c r="GD26" s="455" t="str">
        <f t="shared" si="59"/>
        <v>P</v>
      </c>
      <c r="GE26" s="455" t="str">
        <f t="shared" si="59"/>
        <v>P</v>
      </c>
      <c r="GF26" s="953" t="str">
        <f t="shared" si="59"/>
        <v>P</v>
      </c>
      <c r="GG26" s="768" t="str">
        <f t="shared" si="59"/>
        <v>P</v>
      </c>
      <c r="GH26" s="455" t="str">
        <f t="shared" si="59"/>
        <v>P</v>
      </c>
      <c r="GI26" s="455" t="str">
        <f t="shared" si="59"/>
        <v>P</v>
      </c>
      <c r="GJ26" s="455" t="str">
        <f t="shared" si="59"/>
        <v>P</v>
      </c>
      <c r="GK26" s="455" t="str">
        <f t="shared" si="59"/>
        <v>P</v>
      </c>
      <c r="GL26" s="455" t="str">
        <f t="shared" si="59"/>
        <v>P</v>
      </c>
      <c r="GM26" s="455" t="str">
        <f t="shared" si="59"/>
        <v>P</v>
      </c>
      <c r="GN26" s="954" t="str">
        <f t="shared" ref="GN26:IY29" si="65">IF($C26="","",GN$17)</f>
        <v>P</v>
      </c>
      <c r="GO26" s="768" t="str">
        <f t="shared" si="65"/>
        <v>P</v>
      </c>
      <c r="GP26" s="455" t="str">
        <f t="shared" si="65"/>
        <v>P</v>
      </c>
      <c r="GQ26" s="455" t="str">
        <f t="shared" si="65"/>
        <v>P</v>
      </c>
      <c r="GR26" s="455" t="str">
        <f t="shared" si="65"/>
        <v>P</v>
      </c>
      <c r="GS26" s="455" t="str">
        <f t="shared" si="65"/>
        <v>P</v>
      </c>
      <c r="GT26" s="455" t="str">
        <f t="shared" si="65"/>
        <v>P</v>
      </c>
      <c r="GU26" s="953" t="str">
        <f t="shared" si="65"/>
        <v>P</v>
      </c>
      <c r="GV26" s="768" t="str">
        <f t="shared" si="65"/>
        <v>P</v>
      </c>
      <c r="GW26" s="455" t="str">
        <f t="shared" si="65"/>
        <v>P</v>
      </c>
      <c r="GX26" s="455" t="str">
        <f t="shared" si="65"/>
        <v>P</v>
      </c>
      <c r="GY26" s="455" t="str">
        <f t="shared" si="65"/>
        <v>P</v>
      </c>
      <c r="GZ26" s="455" t="str">
        <f t="shared" si="65"/>
        <v>P</v>
      </c>
      <c r="HA26" s="455" t="str">
        <f t="shared" si="65"/>
        <v>P</v>
      </c>
      <c r="HB26" s="953" t="str">
        <f t="shared" si="65"/>
        <v>P</v>
      </c>
      <c r="HC26" s="768" t="str">
        <f t="shared" si="65"/>
        <v>P</v>
      </c>
      <c r="HD26" s="455" t="str">
        <f t="shared" si="65"/>
        <v>P</v>
      </c>
      <c r="HE26" s="455" t="str">
        <f t="shared" si="65"/>
        <v>P</v>
      </c>
      <c r="HF26" s="455" t="str">
        <f t="shared" si="65"/>
        <v>P</v>
      </c>
      <c r="HG26" s="455" t="str">
        <f t="shared" si="65"/>
        <v>P</v>
      </c>
      <c r="HH26" s="455" t="str">
        <f t="shared" si="65"/>
        <v>P</v>
      </c>
      <c r="HI26" s="953" t="str">
        <f t="shared" si="65"/>
        <v>P</v>
      </c>
      <c r="HJ26" s="768" t="str">
        <f t="shared" si="65"/>
        <v>P</v>
      </c>
      <c r="HK26" s="455" t="str">
        <f t="shared" si="65"/>
        <v>P</v>
      </c>
      <c r="HL26" s="455" t="str">
        <f t="shared" si="65"/>
        <v>P</v>
      </c>
      <c r="HM26" s="455" t="str">
        <f t="shared" si="65"/>
        <v>P</v>
      </c>
      <c r="HN26" s="455" t="str">
        <f t="shared" si="65"/>
        <v>P</v>
      </c>
      <c r="HO26" s="455" t="str">
        <f t="shared" si="65"/>
        <v>P</v>
      </c>
      <c r="HP26" s="953" t="str">
        <f t="shared" si="65"/>
        <v>P</v>
      </c>
      <c r="HQ26" s="768" t="str">
        <f t="shared" si="65"/>
        <v>P</v>
      </c>
      <c r="HR26" s="455" t="str">
        <f t="shared" si="65"/>
        <v>P</v>
      </c>
      <c r="HS26" s="455" t="str">
        <f t="shared" si="65"/>
        <v>P</v>
      </c>
      <c r="HT26" s="455" t="str">
        <f t="shared" si="65"/>
        <v>P</v>
      </c>
      <c r="HU26" s="455" t="str">
        <f t="shared" si="65"/>
        <v>P</v>
      </c>
      <c r="HV26" s="455" t="str">
        <f t="shared" si="65"/>
        <v>P</v>
      </c>
      <c r="HW26" s="953" t="str">
        <f t="shared" si="65"/>
        <v>P</v>
      </c>
      <c r="HX26" s="768" t="str">
        <f t="shared" si="65"/>
        <v>P</v>
      </c>
      <c r="HY26" s="455" t="str">
        <f t="shared" si="65"/>
        <v>P</v>
      </c>
      <c r="HZ26" s="455" t="str">
        <f t="shared" si="65"/>
        <v>P</v>
      </c>
      <c r="IA26" s="455" t="str">
        <f t="shared" si="65"/>
        <v>P</v>
      </c>
      <c r="IB26" s="455" t="str">
        <f t="shared" si="65"/>
        <v>P</v>
      </c>
      <c r="IC26" s="455" t="str">
        <f t="shared" si="65"/>
        <v>P</v>
      </c>
      <c r="ID26" s="953" t="str">
        <f t="shared" si="65"/>
        <v>P</v>
      </c>
      <c r="IE26" s="768" t="str">
        <f t="shared" si="65"/>
        <v>P</v>
      </c>
      <c r="IF26" s="455" t="str">
        <f t="shared" si="65"/>
        <v>FÜ</v>
      </c>
      <c r="IG26" s="455" t="str">
        <f t="shared" si="65"/>
        <v>P</v>
      </c>
      <c r="IH26" s="455" t="str">
        <f t="shared" si="65"/>
        <v>P</v>
      </c>
      <c r="II26" s="455" t="str">
        <f t="shared" si="65"/>
        <v>P</v>
      </c>
      <c r="IJ26" s="455" t="str">
        <f t="shared" si="65"/>
        <v>P</v>
      </c>
      <c r="IK26" s="953" t="str">
        <f t="shared" si="65"/>
        <v>P</v>
      </c>
      <c r="IL26" s="768" t="str">
        <f t="shared" si="65"/>
        <v>P</v>
      </c>
      <c r="IM26" s="455" t="str">
        <f t="shared" si="65"/>
        <v>P</v>
      </c>
      <c r="IN26" s="455" t="str">
        <f t="shared" si="65"/>
        <v>P</v>
      </c>
      <c r="IO26" s="455" t="str">
        <f t="shared" si="65"/>
        <v>P</v>
      </c>
      <c r="IP26" s="455" t="str">
        <f t="shared" si="65"/>
        <v>P</v>
      </c>
      <c r="IQ26" s="455" t="str">
        <f t="shared" si="65"/>
        <v>P</v>
      </c>
      <c r="IR26" s="953" t="str">
        <f t="shared" si="65"/>
        <v>P</v>
      </c>
      <c r="IS26" s="768" t="str">
        <f t="shared" si="65"/>
        <v>P</v>
      </c>
      <c r="IT26" s="455" t="str">
        <f t="shared" si="65"/>
        <v>P</v>
      </c>
      <c r="IU26" s="455" t="str">
        <f t="shared" si="65"/>
        <v>P</v>
      </c>
      <c r="IV26" s="455" t="str">
        <f t="shared" si="65"/>
        <v>P</v>
      </c>
      <c r="IW26" s="455" t="str">
        <f t="shared" si="65"/>
        <v>P</v>
      </c>
      <c r="IX26" s="455" t="str">
        <f t="shared" si="65"/>
        <v>P</v>
      </c>
      <c r="IY26" s="954" t="str">
        <f t="shared" si="65"/>
        <v>P</v>
      </c>
      <c r="IZ26" s="768" t="str">
        <f t="shared" si="60"/>
        <v>P</v>
      </c>
      <c r="JA26" s="455" t="str">
        <f t="shared" si="60"/>
        <v>P</v>
      </c>
      <c r="JB26" s="455" t="str">
        <f t="shared" si="60"/>
        <v>P</v>
      </c>
      <c r="JC26" s="455" t="str">
        <f t="shared" si="60"/>
        <v>P</v>
      </c>
      <c r="JD26" s="455" t="str">
        <f t="shared" si="60"/>
        <v>P</v>
      </c>
      <c r="JE26" s="455" t="str">
        <f t="shared" si="60"/>
        <v>P</v>
      </c>
      <c r="JF26" s="953" t="str">
        <f t="shared" si="60"/>
        <v>P</v>
      </c>
      <c r="JG26" s="768" t="str">
        <f t="shared" si="60"/>
        <v>P</v>
      </c>
      <c r="JH26" s="455" t="str">
        <f t="shared" si="60"/>
        <v>P</v>
      </c>
      <c r="JI26" s="455" t="str">
        <f t="shared" si="60"/>
        <v>P</v>
      </c>
      <c r="JJ26" s="455" t="str">
        <f t="shared" si="60"/>
        <v>P</v>
      </c>
      <c r="JK26" s="455" t="str">
        <f t="shared" si="60"/>
        <v>P</v>
      </c>
      <c r="JL26" s="455" t="str">
        <f t="shared" si="60"/>
        <v>P</v>
      </c>
      <c r="JM26" s="953" t="str">
        <f t="shared" si="60"/>
        <v>P</v>
      </c>
      <c r="JN26" s="768" t="str">
        <f t="shared" si="60"/>
        <v>P</v>
      </c>
      <c r="JO26" s="455" t="str">
        <f t="shared" si="60"/>
        <v>P</v>
      </c>
      <c r="JP26" s="455" t="str">
        <f t="shared" si="60"/>
        <v>P</v>
      </c>
      <c r="JQ26" s="455" t="str">
        <f t="shared" si="60"/>
        <v>P</v>
      </c>
      <c r="JR26" s="455" t="str">
        <f t="shared" si="60"/>
        <v>P</v>
      </c>
      <c r="JS26" s="455" t="str">
        <f t="shared" si="60"/>
        <v>P</v>
      </c>
      <c r="JT26" s="953" t="str">
        <f t="shared" si="57"/>
        <v>P</v>
      </c>
      <c r="JU26" s="768" t="str">
        <f t="shared" si="57"/>
        <v>P</v>
      </c>
      <c r="JV26" s="455" t="str">
        <f t="shared" ref="JV26:MG32" si="66">IF($C26="","",JV$17)</f>
        <v>P</v>
      </c>
      <c r="JW26" s="455" t="str">
        <f t="shared" si="66"/>
        <v>P</v>
      </c>
      <c r="JX26" s="455" t="str">
        <f t="shared" si="66"/>
        <v>P</v>
      </c>
      <c r="JY26" s="455" t="str">
        <f t="shared" si="66"/>
        <v>P</v>
      </c>
      <c r="JZ26" s="455" t="str">
        <f t="shared" si="66"/>
        <v>P</v>
      </c>
      <c r="KA26" s="953" t="str">
        <f t="shared" si="66"/>
        <v>P</v>
      </c>
      <c r="KB26" s="768" t="str">
        <f t="shared" si="66"/>
        <v>P</v>
      </c>
      <c r="KC26" s="455" t="str">
        <f t="shared" si="66"/>
        <v>P</v>
      </c>
      <c r="KD26" s="455" t="str">
        <f t="shared" si="66"/>
        <v>P</v>
      </c>
      <c r="KE26" s="455" t="str">
        <f t="shared" si="66"/>
        <v>P</v>
      </c>
      <c r="KF26" s="455" t="str">
        <f t="shared" si="66"/>
        <v>P</v>
      </c>
      <c r="KG26" s="455" t="str">
        <f t="shared" si="66"/>
        <v>P</v>
      </c>
      <c r="KH26" s="953" t="str">
        <f t="shared" si="66"/>
        <v>P</v>
      </c>
      <c r="KI26" s="768" t="str">
        <f t="shared" si="66"/>
        <v>P</v>
      </c>
      <c r="KJ26" s="455" t="str">
        <f t="shared" si="66"/>
        <v>P</v>
      </c>
      <c r="KK26" s="455" t="str">
        <f t="shared" si="66"/>
        <v>P</v>
      </c>
      <c r="KL26" s="455" t="str">
        <f t="shared" si="66"/>
        <v>P</v>
      </c>
      <c r="KM26" s="455" t="str">
        <f t="shared" si="66"/>
        <v>P</v>
      </c>
      <c r="KN26" s="455" t="str">
        <f t="shared" si="66"/>
        <v>P</v>
      </c>
      <c r="KO26" s="953" t="str">
        <f t="shared" si="66"/>
        <v>P</v>
      </c>
      <c r="KP26" s="768" t="str">
        <f t="shared" si="66"/>
        <v>P</v>
      </c>
      <c r="KQ26" s="455" t="str">
        <f t="shared" si="66"/>
        <v>P</v>
      </c>
      <c r="KR26" s="455" t="str">
        <f t="shared" si="66"/>
        <v>FÜ</v>
      </c>
      <c r="KS26" s="455" t="str">
        <f t="shared" si="66"/>
        <v>P</v>
      </c>
      <c r="KT26" s="455" t="str">
        <f t="shared" si="66"/>
        <v>P</v>
      </c>
      <c r="KU26" s="455" t="str">
        <f t="shared" si="66"/>
        <v>P</v>
      </c>
      <c r="KV26" s="953" t="str">
        <f t="shared" si="66"/>
        <v>P</v>
      </c>
      <c r="KW26" s="768" t="str">
        <f t="shared" si="66"/>
        <v>P</v>
      </c>
      <c r="KX26" s="455" t="str">
        <f t="shared" si="66"/>
        <v>P</v>
      </c>
      <c r="KY26" s="455" t="str">
        <f t="shared" si="66"/>
        <v>P</v>
      </c>
      <c r="KZ26" s="455" t="str">
        <f t="shared" si="66"/>
        <v>P</v>
      </c>
      <c r="LA26" s="455" t="str">
        <f t="shared" si="66"/>
        <v>FÜ</v>
      </c>
      <c r="LB26" s="455" t="str">
        <f t="shared" si="66"/>
        <v>P</v>
      </c>
      <c r="LC26" s="954" t="str">
        <f t="shared" si="66"/>
        <v>P</v>
      </c>
      <c r="LD26" s="768" t="str">
        <f t="shared" si="66"/>
        <v>P</v>
      </c>
      <c r="LE26" s="455" t="str">
        <f t="shared" si="66"/>
        <v>P</v>
      </c>
      <c r="LF26" s="455" t="str">
        <f t="shared" si="66"/>
        <v>P</v>
      </c>
      <c r="LG26" s="455" t="str">
        <f t="shared" si="66"/>
        <v>P</v>
      </c>
      <c r="LH26" s="455" t="str">
        <f t="shared" si="66"/>
        <v>P</v>
      </c>
      <c r="LI26" s="455" t="str">
        <f t="shared" si="66"/>
        <v>P</v>
      </c>
      <c r="LJ26" s="953" t="str">
        <f t="shared" si="66"/>
        <v>P</v>
      </c>
      <c r="LK26" s="768" t="str">
        <f t="shared" si="66"/>
        <v>P</v>
      </c>
      <c r="LL26" s="455" t="str">
        <f t="shared" si="66"/>
        <v>P</v>
      </c>
      <c r="LM26" s="455" t="str">
        <f t="shared" si="66"/>
        <v>P</v>
      </c>
      <c r="LN26" s="455" t="str">
        <f t="shared" si="66"/>
        <v>P</v>
      </c>
      <c r="LO26" s="455" t="str">
        <f t="shared" si="66"/>
        <v>P</v>
      </c>
      <c r="LP26" s="455" t="str">
        <f t="shared" si="66"/>
        <v>P</v>
      </c>
      <c r="LQ26" s="953" t="str">
        <f t="shared" si="66"/>
        <v>P</v>
      </c>
      <c r="LR26" s="768" t="str">
        <f t="shared" si="66"/>
        <v>P</v>
      </c>
      <c r="LS26" s="455" t="str">
        <f t="shared" si="66"/>
        <v>P</v>
      </c>
      <c r="LT26" s="455" t="str">
        <f t="shared" si="66"/>
        <v>P</v>
      </c>
      <c r="LU26" s="455" t="str">
        <f t="shared" si="66"/>
        <v>P</v>
      </c>
      <c r="LV26" s="455" t="str">
        <f t="shared" si="66"/>
        <v>P</v>
      </c>
      <c r="LW26" s="455" t="str">
        <f t="shared" si="66"/>
        <v>P</v>
      </c>
      <c r="LX26" s="953" t="str">
        <f t="shared" si="66"/>
        <v>P</v>
      </c>
      <c r="LY26" s="768" t="str">
        <f t="shared" si="66"/>
        <v>P</v>
      </c>
      <c r="LZ26" s="455" t="str">
        <f t="shared" si="66"/>
        <v>P</v>
      </c>
      <c r="MA26" s="455" t="str">
        <f t="shared" si="66"/>
        <v>P</v>
      </c>
      <c r="MB26" s="455" t="str">
        <f t="shared" si="66"/>
        <v>P</v>
      </c>
      <c r="MC26" s="455" t="str">
        <f t="shared" si="66"/>
        <v>P</v>
      </c>
      <c r="MD26" s="455" t="str">
        <f t="shared" si="66"/>
        <v>P</v>
      </c>
      <c r="ME26" s="953" t="str">
        <f t="shared" si="66"/>
        <v>P</v>
      </c>
      <c r="MF26" s="768" t="str">
        <f t="shared" si="66"/>
        <v>P</v>
      </c>
      <c r="MG26" s="455" t="str">
        <f t="shared" si="66"/>
        <v>P</v>
      </c>
      <c r="MH26" s="455" t="str">
        <f t="shared" si="53"/>
        <v>P</v>
      </c>
      <c r="MI26" s="455" t="str">
        <f t="shared" si="53"/>
        <v>P</v>
      </c>
      <c r="MJ26" s="455" t="str">
        <f t="shared" si="53"/>
        <v>P</v>
      </c>
      <c r="MK26" s="455" t="str">
        <f t="shared" si="53"/>
        <v>P</v>
      </c>
      <c r="ML26" s="953" t="str">
        <f t="shared" si="53"/>
        <v>P</v>
      </c>
      <c r="MM26" s="768" t="str">
        <f t="shared" si="53"/>
        <v>P</v>
      </c>
      <c r="MN26" s="455" t="str">
        <f t="shared" si="53"/>
        <v>P</v>
      </c>
      <c r="MO26" s="455" t="str">
        <f t="shared" si="53"/>
        <v>P</v>
      </c>
      <c r="MP26" s="455" t="str">
        <f t="shared" si="53"/>
        <v>P</v>
      </c>
      <c r="MQ26" s="455" t="str">
        <f t="shared" si="53"/>
        <v>P</v>
      </c>
      <c r="MR26" s="455" t="str">
        <f t="shared" ref="MR26:NN26" si="67">IF($C26="","",MR$17)</f>
        <v>P</v>
      </c>
      <c r="MS26" s="953" t="str">
        <f t="shared" si="67"/>
        <v>P</v>
      </c>
      <c r="MT26" s="768" t="str">
        <f t="shared" si="67"/>
        <v>P</v>
      </c>
      <c r="MU26" s="455" t="str">
        <f t="shared" si="67"/>
        <v>P</v>
      </c>
      <c r="MV26" s="455" t="str">
        <f t="shared" si="67"/>
        <v>P</v>
      </c>
      <c r="MW26" s="455" t="str">
        <f t="shared" si="67"/>
        <v>P</v>
      </c>
      <c r="MX26" s="455" t="str">
        <f t="shared" si="67"/>
        <v>P</v>
      </c>
      <c r="MY26" s="455" t="str">
        <f t="shared" si="67"/>
        <v>P</v>
      </c>
      <c r="MZ26" s="953" t="str">
        <f t="shared" si="67"/>
        <v>P</v>
      </c>
      <c r="NA26" s="768" t="str">
        <f t="shared" si="67"/>
        <v>P</v>
      </c>
      <c r="NB26" s="455" t="str">
        <f t="shared" si="67"/>
        <v>P</v>
      </c>
      <c r="NC26" s="455" t="str">
        <f t="shared" si="67"/>
        <v>FÜ</v>
      </c>
      <c r="ND26" s="455" t="str">
        <f t="shared" si="67"/>
        <v>FÜ</v>
      </c>
      <c r="NE26" s="455" t="str">
        <f t="shared" si="67"/>
        <v>P</v>
      </c>
      <c r="NF26" s="455" t="str">
        <f t="shared" si="67"/>
        <v>P</v>
      </c>
      <c r="NG26" s="954" t="str">
        <f t="shared" si="67"/>
        <v>P</v>
      </c>
      <c r="NH26" s="768" t="str">
        <f t="shared" si="67"/>
        <v>P</v>
      </c>
      <c r="NI26" s="455" t="str">
        <f t="shared" si="67"/>
        <v>P</v>
      </c>
      <c r="NJ26" s="455" t="str">
        <f t="shared" si="67"/>
        <v>P</v>
      </c>
      <c r="NK26" s="455" t="str">
        <f t="shared" si="67"/>
        <v>P</v>
      </c>
      <c r="NL26" s="455" t="str">
        <f t="shared" si="67"/>
        <v>P</v>
      </c>
      <c r="NM26" s="455" t="str">
        <f t="shared" si="67"/>
        <v>P</v>
      </c>
      <c r="NN26" s="953" t="str">
        <f t="shared" si="67"/>
        <v>P</v>
      </c>
    </row>
    <row r="27" spans="1:378" ht="12" thickBot="1" x14ac:dyDescent="0.25">
      <c r="A27" s="1151">
        <f>alapadatok!A11</f>
        <v>9</v>
      </c>
      <c r="B27" s="678">
        <f>IF(alapadatok!C11="","",alapadatok!C11)</f>
        <v>114</v>
      </c>
      <c r="C27" s="584" t="str">
        <f>IF(alapadatok!B11="","",alapadatok!B11)</f>
        <v>Vajda István</v>
      </c>
      <c r="D27" s="584" t="str">
        <f>IF(alapadatok!D11="","",alapadatok!D11)</f>
        <v>Laydown</v>
      </c>
      <c r="E27" s="948" t="str">
        <f>IF(alapadatok!K11="","",alapadatok!K11)</f>
        <v/>
      </c>
      <c r="F27" s="952" t="str">
        <f t="shared" si="61"/>
        <v>P</v>
      </c>
      <c r="G27" s="953" t="str">
        <f t="shared" si="61"/>
        <v>P</v>
      </c>
      <c r="H27" s="768" t="str">
        <f t="shared" si="61"/>
        <v>P</v>
      </c>
      <c r="I27" s="455" t="str">
        <f t="shared" si="61"/>
        <v>FÜ</v>
      </c>
      <c r="J27" s="455" t="str">
        <f t="shared" si="61"/>
        <v>SDE</v>
      </c>
      <c r="K27" s="455" t="str">
        <f t="shared" si="61"/>
        <v>SDE</v>
      </c>
      <c r="L27" s="455" t="str">
        <f t="shared" si="61"/>
        <v>SDE</v>
      </c>
      <c r="M27" s="455" t="str">
        <f t="shared" si="61"/>
        <v>P</v>
      </c>
      <c r="N27" s="953" t="str">
        <f t="shared" si="61"/>
        <v>P</v>
      </c>
      <c r="O27" s="768" t="str">
        <f t="shared" si="61"/>
        <v>É</v>
      </c>
      <c r="P27" s="455" t="str">
        <f t="shared" si="61"/>
        <v>É</v>
      </c>
      <c r="Q27" s="455" t="str">
        <f t="shared" si="61"/>
        <v>P</v>
      </c>
      <c r="R27" s="455" t="str">
        <f t="shared" si="61"/>
        <v>P</v>
      </c>
      <c r="S27" s="455" t="str">
        <f t="shared" si="61"/>
        <v>P</v>
      </c>
      <c r="T27" s="455" t="str">
        <f t="shared" si="61"/>
        <v>P</v>
      </c>
      <c r="U27" s="953" t="str">
        <f t="shared" si="61"/>
        <v>P</v>
      </c>
      <c r="V27" s="768" t="str">
        <f t="shared" si="61"/>
        <v>P</v>
      </c>
      <c r="W27" s="455" t="str">
        <f t="shared" si="61"/>
        <v>N</v>
      </c>
      <c r="X27" s="455" t="str">
        <f t="shared" si="61"/>
        <v>N</v>
      </c>
      <c r="Y27" s="455" t="str">
        <f t="shared" si="61"/>
        <v>N</v>
      </c>
      <c r="Z27" s="455" t="str">
        <f t="shared" si="61"/>
        <v>N</v>
      </c>
      <c r="AA27" s="455" t="str">
        <f t="shared" si="61"/>
        <v>P</v>
      </c>
      <c r="AB27" s="953" t="str">
        <f t="shared" si="61"/>
        <v>P</v>
      </c>
      <c r="AC27" s="768" t="str">
        <f t="shared" si="61"/>
        <v>É</v>
      </c>
      <c r="AD27" s="455" t="str">
        <f t="shared" si="61"/>
        <v>É</v>
      </c>
      <c r="AE27" s="455" t="str">
        <f t="shared" si="61"/>
        <v>É</v>
      </c>
      <c r="AF27" s="455" t="str">
        <f t="shared" si="61"/>
        <v>P</v>
      </c>
      <c r="AG27" s="455" t="str">
        <f t="shared" si="61"/>
        <v>P</v>
      </c>
      <c r="AH27" s="455" t="str">
        <f t="shared" si="61"/>
        <v>P</v>
      </c>
      <c r="AI27" s="953" t="str">
        <f t="shared" si="61"/>
        <v>P</v>
      </c>
      <c r="AJ27" s="768" t="str">
        <f t="shared" si="61"/>
        <v>N</v>
      </c>
      <c r="AK27" s="455" t="str">
        <f t="shared" si="61"/>
        <v>DE</v>
      </c>
      <c r="AL27" s="455" t="s">
        <v>178</v>
      </c>
      <c r="AM27" s="455" t="str">
        <f t="shared" si="61"/>
        <v>DE</v>
      </c>
      <c r="AN27" s="455" t="str">
        <f t="shared" si="61"/>
        <v>DE</v>
      </c>
      <c r="AO27" s="455" t="str">
        <f t="shared" si="61"/>
        <v>P</v>
      </c>
      <c r="AP27" s="953" t="str">
        <f t="shared" si="61"/>
        <v>P</v>
      </c>
      <c r="AQ27" s="768" t="str">
        <f t="shared" si="61"/>
        <v>DE</v>
      </c>
      <c r="AR27" s="455" t="str">
        <f t="shared" si="61"/>
        <v>DE</v>
      </c>
      <c r="AS27" s="1216" t="str">
        <f t="shared" si="61"/>
        <v>DE</v>
      </c>
      <c r="AT27" s="455" t="str">
        <f t="shared" si="61"/>
        <v>DE</v>
      </c>
      <c r="AU27" s="455" t="str">
        <f t="shared" si="61"/>
        <v>DE</v>
      </c>
      <c r="AV27" s="455" t="str">
        <f t="shared" si="61"/>
        <v>P</v>
      </c>
      <c r="AW27" s="953" t="str">
        <f t="shared" si="61"/>
        <v>P</v>
      </c>
      <c r="AX27" s="768" t="str">
        <f t="shared" si="61"/>
        <v>DE</v>
      </c>
      <c r="AY27" s="455" t="s">
        <v>99</v>
      </c>
      <c r="AZ27" s="455" t="s">
        <v>99</v>
      </c>
      <c r="BA27" s="455" t="str">
        <f t="shared" si="61"/>
        <v>N</v>
      </c>
      <c r="BB27" s="455" t="str">
        <f t="shared" si="61"/>
        <v>N</v>
      </c>
      <c r="BC27" s="455" t="str">
        <f t="shared" si="61"/>
        <v>P</v>
      </c>
      <c r="BD27" s="953" t="str">
        <f t="shared" si="61"/>
        <v>P</v>
      </c>
      <c r="BE27" s="1222" t="s">
        <v>109</v>
      </c>
      <c r="BF27" s="455" t="str">
        <f t="shared" si="61"/>
        <v>É</v>
      </c>
      <c r="BG27" s="455" t="str">
        <f t="shared" si="61"/>
        <v>É</v>
      </c>
      <c r="BH27" s="455" t="s">
        <v>178</v>
      </c>
      <c r="BI27" s="1171" t="s">
        <v>385</v>
      </c>
      <c r="BJ27" s="455" t="str">
        <f t="shared" si="61"/>
        <v>P</v>
      </c>
      <c r="BK27" s="953" t="str">
        <f t="shared" si="61"/>
        <v>P</v>
      </c>
      <c r="BL27" s="1144" t="str">
        <f t="shared" si="48"/>
        <v>P</v>
      </c>
      <c r="BM27" s="455" t="str">
        <f t="shared" si="61"/>
        <v>N</v>
      </c>
      <c r="BN27" s="455" t="str">
        <f t="shared" si="61"/>
        <v>N</v>
      </c>
      <c r="BO27" s="455" t="str">
        <f t="shared" si="61"/>
        <v>N</v>
      </c>
      <c r="BP27" s="455" t="str">
        <f t="shared" si="61"/>
        <v>N</v>
      </c>
      <c r="BQ27" s="455" t="str">
        <f t="shared" ref="BQ27:EB30" si="68">IF($C27="","",BQ$17)</f>
        <v>P</v>
      </c>
      <c r="BR27" s="953" t="str">
        <f t="shared" si="68"/>
        <v>P</v>
      </c>
      <c r="BS27" s="768" t="str">
        <f t="shared" si="68"/>
        <v>É</v>
      </c>
      <c r="BT27" s="455" t="str">
        <f t="shared" si="68"/>
        <v>ÉJ</v>
      </c>
      <c r="BU27" s="455" t="str">
        <f t="shared" si="68"/>
        <v>P</v>
      </c>
      <c r="BV27" s="455" t="str">
        <f t="shared" si="68"/>
        <v>P</v>
      </c>
      <c r="BW27" s="455" t="str">
        <f t="shared" si="68"/>
        <v>P</v>
      </c>
      <c r="BX27" s="455" t="str">
        <f t="shared" si="68"/>
        <v>P</v>
      </c>
      <c r="BY27" s="953" t="str">
        <f t="shared" si="68"/>
        <v>P</v>
      </c>
      <c r="BZ27" s="768" t="str">
        <f t="shared" si="68"/>
        <v>P</v>
      </c>
      <c r="CA27" s="455" t="str">
        <f t="shared" si="68"/>
        <v>N</v>
      </c>
      <c r="CB27" s="455" t="str">
        <f t="shared" si="68"/>
        <v>N</v>
      </c>
      <c r="CC27" s="455" t="str">
        <f t="shared" si="68"/>
        <v>N</v>
      </c>
      <c r="CD27" s="455" t="str">
        <f t="shared" si="68"/>
        <v>FÜ</v>
      </c>
      <c r="CE27" s="455" t="str">
        <f t="shared" si="68"/>
        <v>P</v>
      </c>
      <c r="CF27" s="953" t="str">
        <f t="shared" si="68"/>
        <v>P</v>
      </c>
      <c r="CG27" s="768" t="str">
        <f t="shared" si="68"/>
        <v>P</v>
      </c>
      <c r="CH27" s="455" t="str">
        <f t="shared" si="68"/>
        <v>É</v>
      </c>
      <c r="CI27" s="455" t="str">
        <f t="shared" si="68"/>
        <v>P</v>
      </c>
      <c r="CJ27" s="455" t="str">
        <f t="shared" si="68"/>
        <v>N</v>
      </c>
      <c r="CK27" s="1143" t="s">
        <v>383</v>
      </c>
      <c r="CL27" s="455" t="str">
        <f t="shared" si="68"/>
        <v>P</v>
      </c>
      <c r="CM27" s="953" t="str">
        <f t="shared" si="68"/>
        <v>P</v>
      </c>
      <c r="CN27" s="768" t="str">
        <f t="shared" si="68"/>
        <v>DE</v>
      </c>
      <c r="CO27" s="455" t="str">
        <f t="shared" si="68"/>
        <v>N</v>
      </c>
      <c r="CP27" s="455" t="str">
        <f t="shared" si="68"/>
        <v>N</v>
      </c>
      <c r="CQ27" s="455" t="str">
        <f t="shared" si="68"/>
        <v>DE</v>
      </c>
      <c r="CR27" s="1143" t="s">
        <v>385</v>
      </c>
      <c r="CS27" s="455" t="str">
        <f t="shared" si="68"/>
        <v>P</v>
      </c>
      <c r="CT27" s="953" t="str">
        <f t="shared" si="68"/>
        <v>P</v>
      </c>
      <c r="CU27" s="952" t="str">
        <f t="shared" si="68"/>
        <v>FÜ</v>
      </c>
      <c r="CV27" s="455" t="str">
        <f t="shared" si="68"/>
        <v>É</v>
      </c>
      <c r="CW27" s="455" t="str">
        <f t="shared" si="68"/>
        <v>É</v>
      </c>
      <c r="CX27" s="455" t="str">
        <f t="shared" si="68"/>
        <v>É</v>
      </c>
      <c r="CY27" s="455" t="str">
        <f t="shared" si="68"/>
        <v>P</v>
      </c>
      <c r="CZ27" s="455" t="str">
        <f t="shared" si="68"/>
        <v>P</v>
      </c>
      <c r="DA27" s="953" t="str">
        <f t="shared" si="68"/>
        <v>P</v>
      </c>
      <c r="DB27" s="768" t="str">
        <f t="shared" si="68"/>
        <v>N</v>
      </c>
      <c r="DC27" s="455" t="str">
        <f t="shared" si="68"/>
        <v>N</v>
      </c>
      <c r="DD27" s="455" t="str">
        <f t="shared" si="68"/>
        <v>N</v>
      </c>
      <c r="DE27" s="455" t="str">
        <f t="shared" si="68"/>
        <v>N</v>
      </c>
      <c r="DF27" s="455" t="str">
        <f t="shared" si="68"/>
        <v>P</v>
      </c>
      <c r="DG27" s="455" t="str">
        <f t="shared" si="68"/>
        <v>P</v>
      </c>
      <c r="DH27" s="953" t="str">
        <f t="shared" si="68"/>
        <v>P</v>
      </c>
      <c r="DI27" s="768" t="str">
        <f t="shared" si="68"/>
        <v>P</v>
      </c>
      <c r="DJ27" s="455" t="str">
        <f t="shared" si="68"/>
        <v>É</v>
      </c>
      <c r="DK27" s="455" t="str">
        <f t="shared" si="68"/>
        <v>É</v>
      </c>
      <c r="DL27" s="455" t="str">
        <f t="shared" si="68"/>
        <v>É</v>
      </c>
      <c r="DM27" s="455" t="str">
        <f t="shared" si="68"/>
        <v>P</v>
      </c>
      <c r="DN27" s="455" t="str">
        <f t="shared" si="68"/>
        <v>P</v>
      </c>
      <c r="DO27" s="953" t="str">
        <f t="shared" si="68"/>
        <v>P</v>
      </c>
      <c r="DP27" s="768" t="str">
        <f t="shared" si="68"/>
        <v>DE</v>
      </c>
      <c r="DQ27" s="455" t="str">
        <f t="shared" si="68"/>
        <v>N</v>
      </c>
      <c r="DR27" s="455" t="str">
        <f t="shared" si="68"/>
        <v>N</v>
      </c>
      <c r="DS27" s="455" t="str">
        <f t="shared" si="68"/>
        <v>N</v>
      </c>
      <c r="DT27" s="455" t="str">
        <f t="shared" si="68"/>
        <v>P</v>
      </c>
      <c r="DU27" s="455" t="str">
        <f t="shared" si="68"/>
        <v>P</v>
      </c>
      <c r="DV27" s="953" t="str">
        <f t="shared" si="68"/>
        <v>P</v>
      </c>
      <c r="DW27" s="768" t="str">
        <f t="shared" si="68"/>
        <v>É</v>
      </c>
      <c r="DX27" s="455" t="str">
        <f t="shared" si="68"/>
        <v>P</v>
      </c>
      <c r="DY27" s="455" t="str">
        <f t="shared" si="68"/>
        <v>FÜ</v>
      </c>
      <c r="DZ27" s="455" t="str">
        <f t="shared" si="68"/>
        <v>P</v>
      </c>
      <c r="EA27" s="455" t="str">
        <f t="shared" si="68"/>
        <v>P</v>
      </c>
      <c r="EB27" s="455" t="str">
        <f t="shared" si="68"/>
        <v>P</v>
      </c>
      <c r="EC27" s="954" t="str">
        <f t="shared" ref="EC27:GN30" si="69">IF($C27="","",EC$17)</f>
        <v>P</v>
      </c>
      <c r="ED27" s="768" t="str">
        <f t="shared" si="69"/>
        <v>P</v>
      </c>
      <c r="EE27" s="455" t="str">
        <f t="shared" si="69"/>
        <v>P</v>
      </c>
      <c r="EF27" s="455" t="str">
        <f t="shared" si="69"/>
        <v>P</v>
      </c>
      <c r="EG27" s="455" t="str">
        <f t="shared" si="69"/>
        <v>P</v>
      </c>
      <c r="EH27" s="455" t="str">
        <f t="shared" si="69"/>
        <v>P</v>
      </c>
      <c r="EI27" s="455" t="str">
        <f t="shared" si="69"/>
        <v>P</v>
      </c>
      <c r="EJ27" s="953" t="str">
        <f t="shared" si="69"/>
        <v>P</v>
      </c>
      <c r="EK27" s="768" t="str">
        <f t="shared" si="69"/>
        <v>P</v>
      </c>
      <c r="EL27" s="455" t="str">
        <f t="shared" si="69"/>
        <v>P</v>
      </c>
      <c r="EM27" s="455" t="str">
        <f t="shared" si="69"/>
        <v>P</v>
      </c>
      <c r="EN27" s="455" t="str">
        <f t="shared" si="69"/>
        <v>P</v>
      </c>
      <c r="EO27" s="455" t="str">
        <f t="shared" si="69"/>
        <v>P</v>
      </c>
      <c r="EP27" s="455" t="str">
        <f t="shared" si="69"/>
        <v>P</v>
      </c>
      <c r="EQ27" s="953" t="str">
        <f t="shared" si="69"/>
        <v>P</v>
      </c>
      <c r="ER27" s="768" t="str">
        <f t="shared" si="69"/>
        <v>FÜ</v>
      </c>
      <c r="ES27" s="455" t="str">
        <f t="shared" si="69"/>
        <v>P</v>
      </c>
      <c r="ET27" s="455" t="str">
        <f t="shared" si="69"/>
        <v>P</v>
      </c>
      <c r="EU27" s="455" t="str">
        <f t="shared" si="69"/>
        <v>P</v>
      </c>
      <c r="EV27" s="455" t="str">
        <f t="shared" si="69"/>
        <v>P</v>
      </c>
      <c r="EW27" s="455" t="str">
        <f t="shared" si="69"/>
        <v>P</v>
      </c>
      <c r="EX27" s="953" t="str">
        <f t="shared" si="69"/>
        <v>P</v>
      </c>
      <c r="EY27" s="768" t="str">
        <f t="shared" si="69"/>
        <v>P</v>
      </c>
      <c r="EZ27" s="455" t="str">
        <f t="shared" si="69"/>
        <v>P</v>
      </c>
      <c r="FA27" s="455" t="str">
        <f t="shared" si="69"/>
        <v>P</v>
      </c>
      <c r="FB27" s="455" t="str">
        <f t="shared" si="69"/>
        <v>P</v>
      </c>
      <c r="FC27" s="455" t="str">
        <f t="shared" si="69"/>
        <v>P</v>
      </c>
      <c r="FD27" s="455" t="str">
        <f t="shared" si="69"/>
        <v>P</v>
      </c>
      <c r="FE27" s="953" t="str">
        <f t="shared" si="69"/>
        <v>P</v>
      </c>
      <c r="FF27" s="768" t="str">
        <f t="shared" si="69"/>
        <v>P</v>
      </c>
      <c r="FG27" s="455" t="str">
        <f t="shared" si="69"/>
        <v>P</v>
      </c>
      <c r="FH27" s="455" t="str">
        <f t="shared" si="69"/>
        <v>P</v>
      </c>
      <c r="FI27" s="455" t="str">
        <f t="shared" si="69"/>
        <v>P</v>
      </c>
      <c r="FJ27" s="455" t="str">
        <f t="shared" si="69"/>
        <v>P</v>
      </c>
      <c r="FK27" s="455" t="str">
        <f t="shared" si="69"/>
        <v>P</v>
      </c>
      <c r="FL27" s="953" t="str">
        <f t="shared" si="69"/>
        <v>P</v>
      </c>
      <c r="FM27" s="768" t="str">
        <f t="shared" si="69"/>
        <v>P</v>
      </c>
      <c r="FN27" s="455" t="str">
        <f t="shared" si="69"/>
        <v>P</v>
      </c>
      <c r="FO27" s="455" t="str">
        <f t="shared" si="69"/>
        <v>P</v>
      </c>
      <c r="FP27" s="455" t="str">
        <f t="shared" si="69"/>
        <v>P</v>
      </c>
      <c r="FQ27" s="455" t="str">
        <f t="shared" si="69"/>
        <v>P</v>
      </c>
      <c r="FR27" s="455" t="str">
        <f t="shared" si="69"/>
        <v>P</v>
      </c>
      <c r="FS27" s="953" t="str">
        <f t="shared" si="69"/>
        <v>P</v>
      </c>
      <c r="FT27" s="768" t="str">
        <f t="shared" si="69"/>
        <v>P</v>
      </c>
      <c r="FU27" s="455" t="str">
        <f t="shared" si="69"/>
        <v>P</v>
      </c>
      <c r="FV27" s="455" t="str">
        <f t="shared" si="69"/>
        <v>P</v>
      </c>
      <c r="FW27" s="455" t="str">
        <f t="shared" si="69"/>
        <v>P</v>
      </c>
      <c r="FX27" s="455" t="str">
        <f t="shared" si="69"/>
        <v>P</v>
      </c>
      <c r="FY27" s="455" t="str">
        <f t="shared" si="69"/>
        <v>P</v>
      </c>
      <c r="FZ27" s="953" t="str">
        <f t="shared" si="69"/>
        <v>P</v>
      </c>
      <c r="GA27" s="768" t="str">
        <f t="shared" si="69"/>
        <v>P</v>
      </c>
      <c r="GB27" s="455" t="str">
        <f t="shared" si="69"/>
        <v>P</v>
      </c>
      <c r="GC27" s="455" t="str">
        <f t="shared" si="69"/>
        <v>P</v>
      </c>
      <c r="GD27" s="455" t="str">
        <f t="shared" si="69"/>
        <v>P</v>
      </c>
      <c r="GE27" s="455" t="str">
        <f t="shared" si="69"/>
        <v>P</v>
      </c>
      <c r="GF27" s="953" t="str">
        <f t="shared" si="69"/>
        <v>P</v>
      </c>
      <c r="GG27" s="768" t="str">
        <f t="shared" si="69"/>
        <v>P</v>
      </c>
      <c r="GH27" s="455" t="str">
        <f t="shared" si="69"/>
        <v>P</v>
      </c>
      <c r="GI27" s="455" t="str">
        <f t="shared" si="69"/>
        <v>P</v>
      </c>
      <c r="GJ27" s="455" t="str">
        <f t="shared" si="69"/>
        <v>P</v>
      </c>
      <c r="GK27" s="455" t="str">
        <f t="shared" si="69"/>
        <v>P</v>
      </c>
      <c r="GL27" s="455" t="str">
        <f t="shared" si="69"/>
        <v>P</v>
      </c>
      <c r="GM27" s="455" t="str">
        <f t="shared" si="69"/>
        <v>P</v>
      </c>
      <c r="GN27" s="954" t="str">
        <f t="shared" si="69"/>
        <v>P</v>
      </c>
      <c r="GO27" s="768" t="str">
        <f t="shared" si="65"/>
        <v>P</v>
      </c>
      <c r="GP27" s="455" t="str">
        <f t="shared" si="65"/>
        <v>P</v>
      </c>
      <c r="GQ27" s="455" t="str">
        <f t="shared" si="65"/>
        <v>P</v>
      </c>
      <c r="GR27" s="455" t="str">
        <f t="shared" si="65"/>
        <v>P</v>
      </c>
      <c r="GS27" s="455" t="str">
        <f t="shared" si="65"/>
        <v>P</v>
      </c>
      <c r="GT27" s="455" t="str">
        <f t="shared" si="65"/>
        <v>P</v>
      </c>
      <c r="GU27" s="953" t="str">
        <f t="shared" si="65"/>
        <v>P</v>
      </c>
      <c r="GV27" s="768" t="str">
        <f t="shared" si="65"/>
        <v>P</v>
      </c>
      <c r="GW27" s="455" t="str">
        <f t="shared" si="65"/>
        <v>P</v>
      </c>
      <c r="GX27" s="455" t="str">
        <f t="shared" si="65"/>
        <v>P</v>
      </c>
      <c r="GY27" s="455" t="str">
        <f t="shared" si="65"/>
        <v>P</v>
      </c>
      <c r="GZ27" s="455" t="str">
        <f t="shared" si="65"/>
        <v>P</v>
      </c>
      <c r="HA27" s="455" t="str">
        <f t="shared" si="65"/>
        <v>P</v>
      </c>
      <c r="HB27" s="953" t="str">
        <f t="shared" si="65"/>
        <v>P</v>
      </c>
      <c r="HC27" s="768" t="str">
        <f t="shared" si="65"/>
        <v>P</v>
      </c>
      <c r="HD27" s="455" t="str">
        <f t="shared" si="65"/>
        <v>P</v>
      </c>
      <c r="HE27" s="455" t="str">
        <f t="shared" si="65"/>
        <v>P</v>
      </c>
      <c r="HF27" s="455" t="str">
        <f t="shared" si="65"/>
        <v>P</v>
      </c>
      <c r="HG27" s="455" t="str">
        <f t="shared" si="65"/>
        <v>P</v>
      </c>
      <c r="HH27" s="455" t="str">
        <f t="shared" si="65"/>
        <v>P</v>
      </c>
      <c r="HI27" s="953" t="str">
        <f t="shared" si="65"/>
        <v>P</v>
      </c>
      <c r="HJ27" s="768" t="str">
        <f t="shared" si="65"/>
        <v>P</v>
      </c>
      <c r="HK27" s="455" t="str">
        <f t="shared" si="65"/>
        <v>P</v>
      </c>
      <c r="HL27" s="455" t="str">
        <f t="shared" si="65"/>
        <v>P</v>
      </c>
      <c r="HM27" s="455" t="str">
        <f t="shared" si="65"/>
        <v>P</v>
      </c>
      <c r="HN27" s="955" t="str">
        <f t="shared" si="65"/>
        <v>P</v>
      </c>
      <c r="HO27" s="455" t="str">
        <f t="shared" si="65"/>
        <v>P</v>
      </c>
      <c r="HP27" s="953" t="str">
        <f t="shared" si="65"/>
        <v>P</v>
      </c>
      <c r="HQ27" s="768" t="str">
        <f t="shared" si="65"/>
        <v>P</v>
      </c>
      <c r="HR27" s="455" t="str">
        <f t="shared" si="65"/>
        <v>P</v>
      </c>
      <c r="HS27" s="455" t="str">
        <f t="shared" si="65"/>
        <v>P</v>
      </c>
      <c r="HT27" s="455" t="str">
        <f t="shared" si="65"/>
        <v>P</v>
      </c>
      <c r="HU27" s="455" t="str">
        <f t="shared" si="65"/>
        <v>P</v>
      </c>
      <c r="HV27" s="455" t="str">
        <f t="shared" si="65"/>
        <v>P</v>
      </c>
      <c r="HW27" s="953" t="str">
        <f t="shared" si="65"/>
        <v>P</v>
      </c>
      <c r="HX27" s="768" t="str">
        <f t="shared" si="65"/>
        <v>P</v>
      </c>
      <c r="HY27" s="455" t="str">
        <f t="shared" si="65"/>
        <v>P</v>
      </c>
      <c r="HZ27" s="455" t="str">
        <f t="shared" si="65"/>
        <v>P</v>
      </c>
      <c r="IA27" s="455" t="str">
        <f t="shared" si="65"/>
        <v>P</v>
      </c>
      <c r="IB27" s="455" t="str">
        <f t="shared" si="65"/>
        <v>P</v>
      </c>
      <c r="IC27" s="455" t="str">
        <f t="shared" si="65"/>
        <v>P</v>
      </c>
      <c r="ID27" s="953" t="str">
        <f t="shared" si="65"/>
        <v>P</v>
      </c>
      <c r="IE27" s="768" t="str">
        <f t="shared" si="65"/>
        <v>P</v>
      </c>
      <c r="IF27" s="455" t="str">
        <f t="shared" si="65"/>
        <v>FÜ</v>
      </c>
      <c r="IG27" s="455" t="str">
        <f t="shared" si="65"/>
        <v>P</v>
      </c>
      <c r="IH27" s="455" t="str">
        <f t="shared" si="65"/>
        <v>P</v>
      </c>
      <c r="II27" s="455" t="str">
        <f t="shared" si="65"/>
        <v>P</v>
      </c>
      <c r="IJ27" s="455" t="str">
        <f t="shared" si="65"/>
        <v>P</v>
      </c>
      <c r="IK27" s="953" t="str">
        <f t="shared" si="65"/>
        <v>P</v>
      </c>
      <c r="IL27" s="768" t="str">
        <f t="shared" si="65"/>
        <v>P</v>
      </c>
      <c r="IM27" s="455" t="str">
        <f t="shared" si="65"/>
        <v>P</v>
      </c>
      <c r="IN27" s="455" t="str">
        <f t="shared" si="65"/>
        <v>P</v>
      </c>
      <c r="IO27" s="455" t="str">
        <f t="shared" si="65"/>
        <v>P</v>
      </c>
      <c r="IP27" s="455" t="str">
        <f t="shared" si="65"/>
        <v>P</v>
      </c>
      <c r="IQ27" s="455" t="str">
        <f t="shared" si="65"/>
        <v>P</v>
      </c>
      <c r="IR27" s="953" t="str">
        <f t="shared" si="65"/>
        <v>P</v>
      </c>
      <c r="IS27" s="768" t="str">
        <f t="shared" si="65"/>
        <v>P</v>
      </c>
      <c r="IT27" s="455" t="str">
        <f t="shared" si="65"/>
        <v>P</v>
      </c>
      <c r="IU27" s="455" t="str">
        <f t="shared" si="65"/>
        <v>P</v>
      </c>
      <c r="IV27" s="455" t="str">
        <f t="shared" si="65"/>
        <v>P</v>
      </c>
      <c r="IW27" s="455" t="str">
        <f t="shared" si="65"/>
        <v>P</v>
      </c>
      <c r="IX27" s="455" t="str">
        <f t="shared" si="65"/>
        <v>P</v>
      </c>
      <c r="IY27" s="954" t="str">
        <f t="shared" si="65"/>
        <v>P</v>
      </c>
      <c r="IZ27" s="768" t="str">
        <f t="shared" si="60"/>
        <v>P</v>
      </c>
      <c r="JA27" s="455" t="str">
        <f t="shared" si="60"/>
        <v>P</v>
      </c>
      <c r="JB27" s="455" t="str">
        <f t="shared" si="60"/>
        <v>P</v>
      </c>
      <c r="JC27" s="455" t="str">
        <f t="shared" si="60"/>
        <v>P</v>
      </c>
      <c r="JD27" s="455" t="str">
        <f t="shared" si="60"/>
        <v>P</v>
      </c>
      <c r="JE27" s="455" t="str">
        <f t="shared" si="60"/>
        <v>P</v>
      </c>
      <c r="JF27" s="953" t="str">
        <f t="shared" si="60"/>
        <v>P</v>
      </c>
      <c r="JG27" s="768" t="str">
        <f t="shared" si="60"/>
        <v>P</v>
      </c>
      <c r="JH27" s="455" t="str">
        <f t="shared" si="60"/>
        <v>P</v>
      </c>
      <c r="JI27" s="455" t="str">
        <f t="shared" si="60"/>
        <v>P</v>
      </c>
      <c r="JJ27" s="455" t="str">
        <f t="shared" si="60"/>
        <v>P</v>
      </c>
      <c r="JK27" s="455" t="str">
        <f t="shared" si="60"/>
        <v>P</v>
      </c>
      <c r="JL27" s="455" t="str">
        <f t="shared" si="60"/>
        <v>P</v>
      </c>
      <c r="JM27" s="953" t="str">
        <f t="shared" si="60"/>
        <v>P</v>
      </c>
      <c r="JN27" s="768" t="str">
        <f t="shared" si="60"/>
        <v>P</v>
      </c>
      <c r="JO27" s="455" t="str">
        <f t="shared" si="60"/>
        <v>P</v>
      </c>
      <c r="JP27" s="455" t="str">
        <f t="shared" si="60"/>
        <v>P</v>
      </c>
      <c r="JQ27" s="455" t="str">
        <f t="shared" si="60"/>
        <v>P</v>
      </c>
      <c r="JR27" s="455" t="str">
        <f t="shared" si="60"/>
        <v>P</v>
      </c>
      <c r="JS27" s="455" t="str">
        <f t="shared" si="60"/>
        <v>P</v>
      </c>
      <c r="JT27" s="953" t="str">
        <f t="shared" ref="JT27:ME32" si="70">IF($C27="","",JT$17)</f>
        <v>P</v>
      </c>
      <c r="JU27" s="768" t="str">
        <f t="shared" si="70"/>
        <v>P</v>
      </c>
      <c r="JV27" s="455" t="str">
        <f t="shared" si="70"/>
        <v>P</v>
      </c>
      <c r="JW27" s="455" t="str">
        <f t="shared" si="70"/>
        <v>P</v>
      </c>
      <c r="JX27" s="455" t="str">
        <f t="shared" si="70"/>
        <v>P</v>
      </c>
      <c r="JY27" s="455" t="str">
        <f t="shared" si="70"/>
        <v>P</v>
      </c>
      <c r="JZ27" s="455" t="str">
        <f t="shared" si="70"/>
        <v>P</v>
      </c>
      <c r="KA27" s="953" t="str">
        <f t="shared" si="70"/>
        <v>P</v>
      </c>
      <c r="KB27" s="768" t="str">
        <f t="shared" si="70"/>
        <v>P</v>
      </c>
      <c r="KC27" s="455" t="str">
        <f t="shared" si="70"/>
        <v>P</v>
      </c>
      <c r="KD27" s="455" t="str">
        <f t="shared" si="70"/>
        <v>P</v>
      </c>
      <c r="KE27" s="455" t="str">
        <f t="shared" si="70"/>
        <v>P</v>
      </c>
      <c r="KF27" s="455" t="str">
        <f t="shared" si="70"/>
        <v>P</v>
      </c>
      <c r="KG27" s="455" t="str">
        <f t="shared" si="70"/>
        <v>P</v>
      </c>
      <c r="KH27" s="953" t="str">
        <f t="shared" si="70"/>
        <v>P</v>
      </c>
      <c r="KI27" s="768" t="str">
        <f t="shared" si="70"/>
        <v>P</v>
      </c>
      <c r="KJ27" s="455" t="str">
        <f t="shared" si="70"/>
        <v>P</v>
      </c>
      <c r="KK27" s="455" t="str">
        <f t="shared" si="70"/>
        <v>P</v>
      </c>
      <c r="KL27" s="455" t="str">
        <f t="shared" si="70"/>
        <v>P</v>
      </c>
      <c r="KM27" s="455" t="str">
        <f t="shared" si="70"/>
        <v>P</v>
      </c>
      <c r="KN27" s="455" t="str">
        <f t="shared" si="70"/>
        <v>P</v>
      </c>
      <c r="KO27" s="953" t="str">
        <f t="shared" si="70"/>
        <v>P</v>
      </c>
      <c r="KP27" s="768" t="str">
        <f t="shared" si="70"/>
        <v>P</v>
      </c>
      <c r="KQ27" s="455" t="str">
        <f t="shared" si="70"/>
        <v>P</v>
      </c>
      <c r="KR27" s="455" t="str">
        <f t="shared" si="70"/>
        <v>FÜ</v>
      </c>
      <c r="KS27" s="455" t="str">
        <f t="shared" si="70"/>
        <v>P</v>
      </c>
      <c r="KT27" s="455" t="str">
        <f t="shared" si="70"/>
        <v>P</v>
      </c>
      <c r="KU27" s="455" t="str">
        <f t="shared" si="70"/>
        <v>P</v>
      </c>
      <c r="KV27" s="953" t="str">
        <f t="shared" si="70"/>
        <v>P</v>
      </c>
      <c r="KW27" s="768" t="str">
        <f t="shared" si="70"/>
        <v>P</v>
      </c>
      <c r="KX27" s="455" t="str">
        <f t="shared" si="70"/>
        <v>P</v>
      </c>
      <c r="KY27" s="455" t="str">
        <f t="shared" si="70"/>
        <v>P</v>
      </c>
      <c r="KZ27" s="455" t="str">
        <f t="shared" si="70"/>
        <v>P</v>
      </c>
      <c r="LA27" s="455" t="str">
        <f t="shared" si="70"/>
        <v>FÜ</v>
      </c>
      <c r="LB27" s="455" t="str">
        <f t="shared" si="70"/>
        <v>P</v>
      </c>
      <c r="LC27" s="954" t="str">
        <f t="shared" si="70"/>
        <v>P</v>
      </c>
      <c r="LD27" s="768" t="str">
        <f t="shared" si="70"/>
        <v>P</v>
      </c>
      <c r="LE27" s="455" t="str">
        <f t="shared" si="70"/>
        <v>P</v>
      </c>
      <c r="LF27" s="455" t="str">
        <f t="shared" si="70"/>
        <v>P</v>
      </c>
      <c r="LG27" s="455" t="str">
        <f t="shared" si="70"/>
        <v>P</v>
      </c>
      <c r="LH27" s="455" t="str">
        <f t="shared" si="70"/>
        <v>P</v>
      </c>
      <c r="LI27" s="455" t="str">
        <f t="shared" si="70"/>
        <v>P</v>
      </c>
      <c r="LJ27" s="953" t="str">
        <f t="shared" si="70"/>
        <v>P</v>
      </c>
      <c r="LK27" s="768" t="str">
        <f t="shared" si="70"/>
        <v>P</v>
      </c>
      <c r="LL27" s="455" t="str">
        <f t="shared" si="70"/>
        <v>P</v>
      </c>
      <c r="LM27" s="455" t="str">
        <f t="shared" si="70"/>
        <v>P</v>
      </c>
      <c r="LN27" s="455" t="str">
        <f t="shared" si="70"/>
        <v>P</v>
      </c>
      <c r="LO27" s="455" t="str">
        <f t="shared" si="70"/>
        <v>P</v>
      </c>
      <c r="LP27" s="455" t="str">
        <f t="shared" si="70"/>
        <v>P</v>
      </c>
      <c r="LQ27" s="953" t="str">
        <f t="shared" si="70"/>
        <v>P</v>
      </c>
      <c r="LR27" s="768" t="str">
        <f t="shared" si="70"/>
        <v>P</v>
      </c>
      <c r="LS27" s="455" t="str">
        <f t="shared" si="70"/>
        <v>P</v>
      </c>
      <c r="LT27" s="455" t="str">
        <f t="shared" si="70"/>
        <v>P</v>
      </c>
      <c r="LU27" s="455" t="str">
        <f t="shared" si="70"/>
        <v>P</v>
      </c>
      <c r="LV27" s="455" t="str">
        <f t="shared" si="70"/>
        <v>P</v>
      </c>
      <c r="LW27" s="455" t="str">
        <f t="shared" si="70"/>
        <v>P</v>
      </c>
      <c r="LX27" s="953" t="str">
        <f t="shared" si="70"/>
        <v>P</v>
      </c>
      <c r="LY27" s="768" t="str">
        <f t="shared" si="70"/>
        <v>P</v>
      </c>
      <c r="LZ27" s="455" t="str">
        <f t="shared" si="70"/>
        <v>P</v>
      </c>
      <c r="MA27" s="455" t="str">
        <f t="shared" si="70"/>
        <v>P</v>
      </c>
      <c r="MB27" s="455" t="str">
        <f t="shared" si="70"/>
        <v>P</v>
      </c>
      <c r="MC27" s="455" t="str">
        <f t="shared" si="70"/>
        <v>P</v>
      </c>
      <c r="MD27" s="455" t="str">
        <f t="shared" si="70"/>
        <v>P</v>
      </c>
      <c r="ME27" s="953" t="str">
        <f t="shared" si="70"/>
        <v>P</v>
      </c>
      <c r="MF27" s="768" t="str">
        <f t="shared" si="66"/>
        <v>P</v>
      </c>
      <c r="MG27" s="455" t="str">
        <f t="shared" si="66"/>
        <v>P</v>
      </c>
      <c r="MH27" s="455" t="str">
        <f t="shared" ref="MH27:NN32" si="71">IF($C27="","",MH$17)</f>
        <v>P</v>
      </c>
      <c r="MI27" s="455" t="str">
        <f t="shared" si="71"/>
        <v>P</v>
      </c>
      <c r="MJ27" s="455" t="str">
        <f t="shared" si="71"/>
        <v>P</v>
      </c>
      <c r="MK27" s="455" t="str">
        <f t="shared" si="71"/>
        <v>P</v>
      </c>
      <c r="ML27" s="953" t="str">
        <f t="shared" si="71"/>
        <v>P</v>
      </c>
      <c r="MM27" s="768" t="str">
        <f t="shared" si="71"/>
        <v>P</v>
      </c>
      <c r="MN27" s="455" t="str">
        <f t="shared" si="71"/>
        <v>P</v>
      </c>
      <c r="MO27" s="455" t="str">
        <f t="shared" si="71"/>
        <v>P</v>
      </c>
      <c r="MP27" s="455" t="str">
        <f t="shared" si="71"/>
        <v>P</v>
      </c>
      <c r="MQ27" s="455" t="str">
        <f t="shared" si="71"/>
        <v>P</v>
      </c>
      <c r="MR27" s="455" t="str">
        <f t="shared" si="71"/>
        <v>P</v>
      </c>
      <c r="MS27" s="953" t="str">
        <f t="shared" si="71"/>
        <v>P</v>
      </c>
      <c r="MT27" s="768" t="str">
        <f t="shared" si="71"/>
        <v>P</v>
      </c>
      <c r="MU27" s="455" t="str">
        <f t="shared" si="71"/>
        <v>P</v>
      </c>
      <c r="MV27" s="455" t="str">
        <f t="shared" si="71"/>
        <v>P</v>
      </c>
      <c r="MW27" s="455" t="str">
        <f t="shared" si="71"/>
        <v>P</v>
      </c>
      <c r="MX27" s="455" t="str">
        <f t="shared" si="71"/>
        <v>P</v>
      </c>
      <c r="MY27" s="455" t="str">
        <f t="shared" si="71"/>
        <v>P</v>
      </c>
      <c r="MZ27" s="953" t="str">
        <f t="shared" si="71"/>
        <v>P</v>
      </c>
      <c r="NA27" s="768" t="str">
        <f t="shared" si="71"/>
        <v>P</v>
      </c>
      <c r="NB27" s="455" t="str">
        <f t="shared" si="71"/>
        <v>P</v>
      </c>
      <c r="NC27" s="455" t="str">
        <f t="shared" si="71"/>
        <v>FÜ</v>
      </c>
      <c r="ND27" s="455" t="str">
        <f t="shared" si="71"/>
        <v>FÜ</v>
      </c>
      <c r="NE27" s="455" t="str">
        <f t="shared" si="71"/>
        <v>P</v>
      </c>
      <c r="NF27" s="455" t="str">
        <f t="shared" si="71"/>
        <v>P</v>
      </c>
      <c r="NG27" s="954" t="str">
        <f t="shared" si="71"/>
        <v>P</v>
      </c>
      <c r="NH27" s="768" t="str">
        <f t="shared" si="71"/>
        <v>P</v>
      </c>
      <c r="NI27" s="455" t="str">
        <f t="shared" si="71"/>
        <v>P</v>
      </c>
      <c r="NJ27" s="455" t="str">
        <f t="shared" si="71"/>
        <v>P</v>
      </c>
      <c r="NK27" s="455" t="str">
        <f t="shared" si="71"/>
        <v>P</v>
      </c>
      <c r="NL27" s="455" t="str">
        <f t="shared" si="71"/>
        <v>P</v>
      </c>
      <c r="NM27" s="455" t="str">
        <f t="shared" si="71"/>
        <v>P</v>
      </c>
      <c r="NN27" s="953" t="str">
        <f t="shared" si="71"/>
        <v>P</v>
      </c>
    </row>
    <row r="28" spans="1:378" ht="12" thickBot="1" x14ac:dyDescent="0.25">
      <c r="A28" s="1151">
        <f>alapadatok!A12</f>
        <v>10</v>
      </c>
      <c r="B28" s="678">
        <f>IF(alapadatok!C12="","",alapadatok!C12)</f>
        <v>204</v>
      </c>
      <c r="C28" s="584" t="str">
        <f>IF(alapadatok!B12="","",alapadatok!B12)</f>
        <v>Vajda László</v>
      </c>
      <c r="D28" s="584" t="str">
        <f>IF(alapadatok!D12="","",alapadatok!D12)</f>
        <v>Packaging</v>
      </c>
      <c r="E28" s="948" t="str">
        <f>IF(alapadatok!K12="","",alapadatok!K12)</f>
        <v/>
      </c>
      <c r="F28" s="952" t="str">
        <f t="shared" ref="F28:BQ37" si="72">IF($C28="","",F$17)</f>
        <v>P</v>
      </c>
      <c r="G28" s="953" t="str">
        <f t="shared" si="72"/>
        <v>P</v>
      </c>
      <c r="H28" s="768" t="str">
        <f t="shared" si="72"/>
        <v>P</v>
      </c>
      <c r="I28" s="455" t="str">
        <f t="shared" si="72"/>
        <v>FÜ</v>
      </c>
      <c r="J28" s="455" t="str">
        <f t="shared" si="72"/>
        <v>SDE</v>
      </c>
      <c r="K28" s="455" t="str">
        <f t="shared" si="72"/>
        <v>SDE</v>
      </c>
      <c r="L28" s="455" t="str">
        <f t="shared" si="72"/>
        <v>SDE</v>
      </c>
      <c r="M28" s="455" t="str">
        <f t="shared" si="72"/>
        <v>P</v>
      </c>
      <c r="N28" s="953" t="str">
        <f t="shared" si="72"/>
        <v>P</v>
      </c>
      <c r="O28" s="768" t="str">
        <f t="shared" si="72"/>
        <v>É</v>
      </c>
      <c r="P28" s="455" t="str">
        <f t="shared" si="72"/>
        <v>É</v>
      </c>
      <c r="Q28" s="455" t="str">
        <f t="shared" si="72"/>
        <v>P</v>
      </c>
      <c r="R28" s="455" t="str">
        <f t="shared" si="72"/>
        <v>P</v>
      </c>
      <c r="S28" s="455" t="str">
        <f t="shared" si="72"/>
        <v>P</v>
      </c>
      <c r="T28" s="455" t="str">
        <f t="shared" si="72"/>
        <v>P</v>
      </c>
      <c r="U28" s="953" t="str">
        <f t="shared" si="72"/>
        <v>P</v>
      </c>
      <c r="V28" s="768" t="str">
        <f t="shared" si="72"/>
        <v>P</v>
      </c>
      <c r="W28" s="455" t="str">
        <f t="shared" si="72"/>
        <v>N</v>
      </c>
      <c r="X28" s="455" t="str">
        <f t="shared" si="72"/>
        <v>N</v>
      </c>
      <c r="Y28" s="455" t="str">
        <f t="shared" si="72"/>
        <v>N</v>
      </c>
      <c r="Z28" s="455" t="str">
        <f t="shared" si="72"/>
        <v>N</v>
      </c>
      <c r="AA28" s="455" t="str">
        <f t="shared" si="72"/>
        <v>P</v>
      </c>
      <c r="AB28" s="953" t="str">
        <f t="shared" si="72"/>
        <v>P</v>
      </c>
      <c r="AC28" s="768" t="str">
        <f t="shared" si="72"/>
        <v>É</v>
      </c>
      <c r="AD28" s="455" t="str">
        <f t="shared" si="72"/>
        <v>É</v>
      </c>
      <c r="AE28" s="455" t="str">
        <f t="shared" si="72"/>
        <v>É</v>
      </c>
      <c r="AF28" s="455" t="str">
        <f t="shared" si="72"/>
        <v>P</v>
      </c>
      <c r="AG28" s="455" t="str">
        <f t="shared" si="72"/>
        <v>P</v>
      </c>
      <c r="AH28" s="1143" t="s">
        <v>178</v>
      </c>
      <c r="AI28" s="953" t="str">
        <f t="shared" si="72"/>
        <v>P</v>
      </c>
      <c r="AJ28" s="768" t="str">
        <f t="shared" si="72"/>
        <v>N</v>
      </c>
      <c r="AK28" s="455" t="s">
        <v>412</v>
      </c>
      <c r="AL28" s="455" t="s">
        <v>414</v>
      </c>
      <c r="AM28" s="1143" t="s">
        <v>414</v>
      </c>
      <c r="AN28" s="1143" t="s">
        <v>412</v>
      </c>
      <c r="AO28" s="455" t="str">
        <f t="shared" si="72"/>
        <v>P</v>
      </c>
      <c r="AP28" s="953" t="str">
        <f t="shared" si="72"/>
        <v>P</v>
      </c>
      <c r="AQ28" s="768" t="s">
        <v>412</v>
      </c>
      <c r="AR28" s="455" t="s">
        <v>412</v>
      </c>
      <c r="AS28" s="455" t="s">
        <v>412</v>
      </c>
      <c r="AT28" s="455" t="s">
        <v>412</v>
      </c>
      <c r="AU28" s="455" t="s">
        <v>412</v>
      </c>
      <c r="AV28" s="455" t="str">
        <f t="shared" si="72"/>
        <v>P</v>
      </c>
      <c r="AW28" s="953" t="str">
        <f t="shared" si="72"/>
        <v>P</v>
      </c>
      <c r="AX28" s="768" t="str">
        <f t="shared" si="72"/>
        <v>DE</v>
      </c>
      <c r="AY28" s="455" t="s">
        <v>99</v>
      </c>
      <c r="AZ28" s="455" t="s">
        <v>99</v>
      </c>
      <c r="BA28" s="455" t="str">
        <f t="shared" si="72"/>
        <v>N</v>
      </c>
      <c r="BB28" s="455" t="str">
        <f t="shared" si="72"/>
        <v>N</v>
      </c>
      <c r="BC28" s="455" t="str">
        <f t="shared" si="72"/>
        <v>P</v>
      </c>
      <c r="BD28" s="954" t="str">
        <f t="shared" si="72"/>
        <v>P</v>
      </c>
      <c r="BE28" s="1171" t="s">
        <v>383</v>
      </c>
      <c r="BF28" s="1145" t="str">
        <f t="shared" si="72"/>
        <v>É</v>
      </c>
      <c r="BG28" s="455" t="str">
        <f t="shared" si="72"/>
        <v>É</v>
      </c>
      <c r="BH28" s="954" t="s">
        <v>178</v>
      </c>
      <c r="BI28" s="1171" t="s">
        <v>432</v>
      </c>
      <c r="BJ28" s="1145" t="str">
        <f t="shared" si="72"/>
        <v>P</v>
      </c>
      <c r="BK28" s="953" t="str">
        <f t="shared" si="72"/>
        <v>P</v>
      </c>
      <c r="BL28" s="1171" t="s">
        <v>383</v>
      </c>
      <c r="BM28" s="455" t="str">
        <f t="shared" si="72"/>
        <v>N</v>
      </c>
      <c r="BN28" s="455" t="str">
        <f t="shared" si="72"/>
        <v>N</v>
      </c>
      <c r="BO28" s="455" t="str">
        <f t="shared" si="72"/>
        <v>N</v>
      </c>
      <c r="BP28" s="455" t="str">
        <f t="shared" si="72"/>
        <v>N</v>
      </c>
      <c r="BQ28" s="455" t="str">
        <f t="shared" si="72"/>
        <v>P</v>
      </c>
      <c r="BR28" s="953" t="str">
        <f t="shared" si="68"/>
        <v>P</v>
      </c>
      <c r="BS28" s="768" t="str">
        <f t="shared" si="68"/>
        <v>É</v>
      </c>
      <c r="BT28" s="455" t="str">
        <f t="shared" si="68"/>
        <v>ÉJ</v>
      </c>
      <c r="BU28" s="455" t="str">
        <f t="shared" si="68"/>
        <v>P</v>
      </c>
      <c r="BV28" s="455" t="str">
        <f t="shared" si="68"/>
        <v>P</v>
      </c>
      <c r="BW28" s="455" t="str">
        <f t="shared" si="68"/>
        <v>P</v>
      </c>
      <c r="BX28" s="455" t="str">
        <f t="shared" si="68"/>
        <v>P</v>
      </c>
      <c r="BY28" s="953" t="str">
        <f t="shared" si="68"/>
        <v>P</v>
      </c>
      <c r="BZ28" s="768" t="str">
        <f t="shared" si="68"/>
        <v>P</v>
      </c>
      <c r="CA28" s="455" t="str">
        <f t="shared" si="68"/>
        <v>N</v>
      </c>
      <c r="CB28" s="455" t="str">
        <f t="shared" si="68"/>
        <v>N</v>
      </c>
      <c r="CC28" s="455" t="str">
        <f t="shared" si="68"/>
        <v>N</v>
      </c>
      <c r="CD28" s="455" t="str">
        <f t="shared" si="68"/>
        <v>FÜ</v>
      </c>
      <c r="CE28" s="455" t="str">
        <f t="shared" si="68"/>
        <v>P</v>
      </c>
      <c r="CF28" s="953" t="str">
        <f t="shared" si="68"/>
        <v>P</v>
      </c>
      <c r="CG28" s="768" t="str">
        <f t="shared" si="68"/>
        <v>P</v>
      </c>
      <c r="CH28" s="455" t="str">
        <f t="shared" si="68"/>
        <v>É</v>
      </c>
      <c r="CI28" s="455" t="str">
        <f t="shared" si="68"/>
        <v>P</v>
      </c>
      <c r="CJ28" s="455" t="str">
        <f t="shared" si="68"/>
        <v>N</v>
      </c>
      <c r="CK28" s="1143" t="s">
        <v>383</v>
      </c>
      <c r="CL28" s="455" t="str">
        <f t="shared" si="68"/>
        <v>P</v>
      </c>
      <c r="CM28" s="953" t="str">
        <f t="shared" si="68"/>
        <v>P</v>
      </c>
      <c r="CN28" s="768" t="str">
        <f t="shared" si="68"/>
        <v>DE</v>
      </c>
      <c r="CO28" s="455" t="str">
        <f t="shared" si="68"/>
        <v>N</v>
      </c>
      <c r="CP28" s="455" t="str">
        <f t="shared" si="68"/>
        <v>N</v>
      </c>
      <c r="CQ28" s="455" t="str">
        <f t="shared" si="68"/>
        <v>DE</v>
      </c>
      <c r="CR28" s="1143" t="s">
        <v>385</v>
      </c>
      <c r="CS28" s="455" t="str">
        <f t="shared" si="68"/>
        <v>P</v>
      </c>
      <c r="CT28" s="953" t="str">
        <f t="shared" si="68"/>
        <v>P</v>
      </c>
      <c r="CU28" s="952" t="str">
        <f t="shared" si="68"/>
        <v>FÜ</v>
      </c>
      <c r="CV28" s="455" t="str">
        <f t="shared" si="68"/>
        <v>É</v>
      </c>
      <c r="CW28" s="455" t="str">
        <f t="shared" si="68"/>
        <v>É</v>
      </c>
      <c r="CX28" s="455" t="str">
        <f t="shared" si="68"/>
        <v>É</v>
      </c>
      <c r="CY28" s="455" t="str">
        <f t="shared" si="68"/>
        <v>P</v>
      </c>
      <c r="CZ28" s="455" t="str">
        <f t="shared" si="68"/>
        <v>P</v>
      </c>
      <c r="DA28" s="953" t="str">
        <f t="shared" si="68"/>
        <v>P</v>
      </c>
      <c r="DB28" s="768" t="str">
        <f t="shared" si="68"/>
        <v>N</v>
      </c>
      <c r="DC28" s="455" t="str">
        <f t="shared" si="68"/>
        <v>N</v>
      </c>
      <c r="DD28" s="455" t="str">
        <f t="shared" si="68"/>
        <v>N</v>
      </c>
      <c r="DE28" s="455" t="str">
        <f t="shared" si="68"/>
        <v>N</v>
      </c>
      <c r="DF28" s="455" t="str">
        <f t="shared" si="68"/>
        <v>P</v>
      </c>
      <c r="DG28" s="455" t="str">
        <f t="shared" si="68"/>
        <v>P</v>
      </c>
      <c r="DH28" s="953" t="str">
        <f t="shared" si="68"/>
        <v>P</v>
      </c>
      <c r="DI28" s="768" t="str">
        <f t="shared" si="68"/>
        <v>P</v>
      </c>
      <c r="DJ28" s="455" t="str">
        <f t="shared" si="68"/>
        <v>É</v>
      </c>
      <c r="DK28" s="455" t="str">
        <f t="shared" si="68"/>
        <v>É</v>
      </c>
      <c r="DL28" s="455" t="str">
        <f t="shared" si="68"/>
        <v>É</v>
      </c>
      <c r="DM28" s="455" t="str">
        <f t="shared" si="68"/>
        <v>P</v>
      </c>
      <c r="DN28" s="455" t="str">
        <f t="shared" si="68"/>
        <v>P</v>
      </c>
      <c r="DO28" s="953" t="str">
        <f t="shared" si="68"/>
        <v>P</v>
      </c>
      <c r="DP28" s="768" t="str">
        <f t="shared" si="68"/>
        <v>DE</v>
      </c>
      <c r="DQ28" s="455" t="str">
        <f t="shared" si="68"/>
        <v>N</v>
      </c>
      <c r="DR28" s="455" t="str">
        <f t="shared" si="68"/>
        <v>N</v>
      </c>
      <c r="DS28" s="455" t="str">
        <f t="shared" si="68"/>
        <v>N</v>
      </c>
      <c r="DT28" s="455" t="str">
        <f t="shared" si="68"/>
        <v>P</v>
      </c>
      <c r="DU28" s="455" t="str">
        <f t="shared" si="68"/>
        <v>P</v>
      </c>
      <c r="DV28" s="953" t="str">
        <f t="shared" si="68"/>
        <v>P</v>
      </c>
      <c r="DW28" s="768" t="str">
        <f t="shared" si="68"/>
        <v>É</v>
      </c>
      <c r="DX28" s="455" t="str">
        <f t="shared" si="68"/>
        <v>P</v>
      </c>
      <c r="DY28" s="455" t="str">
        <f t="shared" si="68"/>
        <v>FÜ</v>
      </c>
      <c r="DZ28" s="455" t="str">
        <f t="shared" si="68"/>
        <v>P</v>
      </c>
      <c r="EA28" s="455" t="str">
        <f t="shared" si="68"/>
        <v>P</v>
      </c>
      <c r="EB28" s="455" t="str">
        <f t="shared" si="68"/>
        <v>P</v>
      </c>
      <c r="EC28" s="954" t="str">
        <f t="shared" si="69"/>
        <v>P</v>
      </c>
      <c r="ED28" s="768" t="str">
        <f t="shared" si="69"/>
        <v>P</v>
      </c>
      <c r="EE28" s="455" t="str">
        <f t="shared" si="69"/>
        <v>P</v>
      </c>
      <c r="EF28" s="455" t="str">
        <f t="shared" si="69"/>
        <v>P</v>
      </c>
      <c r="EG28" s="455" t="str">
        <f t="shared" si="69"/>
        <v>P</v>
      </c>
      <c r="EH28" s="455" t="str">
        <f t="shared" si="69"/>
        <v>P</v>
      </c>
      <c r="EI28" s="455" t="str">
        <f t="shared" si="69"/>
        <v>P</v>
      </c>
      <c r="EJ28" s="953" t="str">
        <f t="shared" si="69"/>
        <v>P</v>
      </c>
      <c r="EK28" s="768" t="str">
        <f t="shared" si="69"/>
        <v>P</v>
      </c>
      <c r="EL28" s="455" t="str">
        <f t="shared" si="69"/>
        <v>P</v>
      </c>
      <c r="EM28" s="455" t="str">
        <f t="shared" si="69"/>
        <v>P</v>
      </c>
      <c r="EN28" s="455" t="str">
        <f t="shared" si="69"/>
        <v>P</v>
      </c>
      <c r="EO28" s="455" t="str">
        <f t="shared" si="69"/>
        <v>P</v>
      </c>
      <c r="EP28" s="455" t="str">
        <f t="shared" si="69"/>
        <v>P</v>
      </c>
      <c r="EQ28" s="953" t="str">
        <f t="shared" si="69"/>
        <v>P</v>
      </c>
      <c r="ER28" s="768" t="str">
        <f t="shared" si="69"/>
        <v>FÜ</v>
      </c>
      <c r="ES28" s="455" t="str">
        <f t="shared" si="69"/>
        <v>P</v>
      </c>
      <c r="ET28" s="455" t="str">
        <f t="shared" si="69"/>
        <v>P</v>
      </c>
      <c r="EU28" s="455" t="str">
        <f t="shared" si="69"/>
        <v>P</v>
      </c>
      <c r="EV28" s="455" t="str">
        <f t="shared" si="69"/>
        <v>P</v>
      </c>
      <c r="EW28" s="455" t="str">
        <f t="shared" si="69"/>
        <v>P</v>
      </c>
      <c r="EX28" s="953" t="str">
        <f t="shared" si="69"/>
        <v>P</v>
      </c>
      <c r="EY28" s="768" t="str">
        <f t="shared" si="69"/>
        <v>P</v>
      </c>
      <c r="EZ28" s="455" t="str">
        <f t="shared" si="69"/>
        <v>P</v>
      </c>
      <c r="FA28" s="455" t="str">
        <f t="shared" si="69"/>
        <v>P</v>
      </c>
      <c r="FB28" s="455" t="str">
        <f t="shared" si="69"/>
        <v>P</v>
      </c>
      <c r="FC28" s="455" t="str">
        <f t="shared" si="69"/>
        <v>P</v>
      </c>
      <c r="FD28" s="455" t="str">
        <f t="shared" si="69"/>
        <v>P</v>
      </c>
      <c r="FE28" s="953" t="str">
        <f t="shared" si="69"/>
        <v>P</v>
      </c>
      <c r="FF28" s="768" t="str">
        <f t="shared" si="69"/>
        <v>P</v>
      </c>
      <c r="FG28" s="455" t="str">
        <f t="shared" si="69"/>
        <v>P</v>
      </c>
      <c r="FH28" s="455" t="str">
        <f t="shared" si="69"/>
        <v>P</v>
      </c>
      <c r="FI28" s="455" t="str">
        <f t="shared" si="69"/>
        <v>P</v>
      </c>
      <c r="FJ28" s="455" t="str">
        <f t="shared" si="69"/>
        <v>P</v>
      </c>
      <c r="FK28" s="455" t="str">
        <f t="shared" si="69"/>
        <v>P</v>
      </c>
      <c r="FL28" s="953" t="str">
        <f t="shared" si="69"/>
        <v>P</v>
      </c>
      <c r="FM28" s="768" t="str">
        <f t="shared" si="69"/>
        <v>P</v>
      </c>
      <c r="FN28" s="455" t="str">
        <f t="shared" si="69"/>
        <v>P</v>
      </c>
      <c r="FO28" s="455" t="str">
        <f t="shared" si="69"/>
        <v>P</v>
      </c>
      <c r="FP28" s="455" t="str">
        <f t="shared" si="69"/>
        <v>P</v>
      </c>
      <c r="FQ28" s="455" t="str">
        <f t="shared" si="69"/>
        <v>P</v>
      </c>
      <c r="FR28" s="455" t="str">
        <f t="shared" si="69"/>
        <v>P</v>
      </c>
      <c r="FS28" s="953" t="str">
        <f t="shared" si="69"/>
        <v>P</v>
      </c>
      <c r="FT28" s="768" t="str">
        <f t="shared" si="69"/>
        <v>P</v>
      </c>
      <c r="FU28" s="455" t="str">
        <f t="shared" si="69"/>
        <v>P</v>
      </c>
      <c r="FV28" s="455" t="str">
        <f t="shared" si="69"/>
        <v>P</v>
      </c>
      <c r="FW28" s="455" t="str">
        <f t="shared" si="69"/>
        <v>P</v>
      </c>
      <c r="FX28" s="455" t="str">
        <f t="shared" si="69"/>
        <v>P</v>
      </c>
      <c r="FY28" s="455" t="str">
        <f t="shared" si="69"/>
        <v>P</v>
      </c>
      <c r="FZ28" s="953" t="str">
        <f t="shared" si="69"/>
        <v>P</v>
      </c>
      <c r="GA28" s="768" t="str">
        <f t="shared" si="69"/>
        <v>P</v>
      </c>
      <c r="GB28" s="455" t="str">
        <f t="shared" si="69"/>
        <v>P</v>
      </c>
      <c r="GC28" s="455" t="str">
        <f t="shared" si="69"/>
        <v>P</v>
      </c>
      <c r="GD28" s="455" t="str">
        <f t="shared" si="69"/>
        <v>P</v>
      </c>
      <c r="GE28" s="455" t="str">
        <f t="shared" si="69"/>
        <v>P</v>
      </c>
      <c r="GF28" s="953" t="str">
        <f t="shared" si="69"/>
        <v>P</v>
      </c>
      <c r="GG28" s="768" t="str">
        <f t="shared" si="69"/>
        <v>P</v>
      </c>
      <c r="GH28" s="455" t="str">
        <f t="shared" si="69"/>
        <v>P</v>
      </c>
      <c r="GI28" s="455" t="str">
        <f t="shared" si="69"/>
        <v>P</v>
      </c>
      <c r="GJ28" s="455" t="str">
        <f t="shared" si="69"/>
        <v>P</v>
      </c>
      <c r="GK28" s="455" t="str">
        <f t="shared" si="69"/>
        <v>P</v>
      </c>
      <c r="GL28" s="455" t="str">
        <f t="shared" si="69"/>
        <v>P</v>
      </c>
      <c r="GM28" s="455" t="str">
        <f t="shared" si="69"/>
        <v>P</v>
      </c>
      <c r="GN28" s="954" t="str">
        <f t="shared" si="69"/>
        <v>P</v>
      </c>
      <c r="GO28" s="768" t="str">
        <f t="shared" si="65"/>
        <v>P</v>
      </c>
      <c r="GP28" s="455" t="str">
        <f t="shared" si="65"/>
        <v>P</v>
      </c>
      <c r="GQ28" s="455" t="str">
        <f t="shared" si="65"/>
        <v>P</v>
      </c>
      <c r="GR28" s="455" t="str">
        <f t="shared" si="65"/>
        <v>P</v>
      </c>
      <c r="GS28" s="455" t="str">
        <f t="shared" si="65"/>
        <v>P</v>
      </c>
      <c r="GT28" s="455" t="str">
        <f t="shared" si="65"/>
        <v>P</v>
      </c>
      <c r="GU28" s="953" t="str">
        <f t="shared" si="65"/>
        <v>P</v>
      </c>
      <c r="GV28" s="768" t="str">
        <f t="shared" si="65"/>
        <v>P</v>
      </c>
      <c r="GW28" s="455" t="str">
        <f t="shared" si="65"/>
        <v>P</v>
      </c>
      <c r="GX28" s="455" t="str">
        <f t="shared" si="65"/>
        <v>P</v>
      </c>
      <c r="GY28" s="455" t="str">
        <f t="shared" si="65"/>
        <v>P</v>
      </c>
      <c r="GZ28" s="455" t="str">
        <f t="shared" si="65"/>
        <v>P</v>
      </c>
      <c r="HA28" s="455" t="str">
        <f t="shared" si="65"/>
        <v>P</v>
      </c>
      <c r="HB28" s="953" t="str">
        <f t="shared" si="65"/>
        <v>P</v>
      </c>
      <c r="HC28" s="768" t="str">
        <f t="shared" si="65"/>
        <v>P</v>
      </c>
      <c r="HD28" s="455" t="str">
        <f t="shared" si="65"/>
        <v>P</v>
      </c>
      <c r="HE28" s="455" t="str">
        <f t="shared" si="65"/>
        <v>P</v>
      </c>
      <c r="HF28" s="455" t="str">
        <f t="shared" si="65"/>
        <v>P</v>
      </c>
      <c r="HG28" s="455" t="str">
        <f t="shared" si="65"/>
        <v>P</v>
      </c>
      <c r="HH28" s="455" t="str">
        <f t="shared" si="65"/>
        <v>P</v>
      </c>
      <c r="HI28" s="953" t="str">
        <f t="shared" si="65"/>
        <v>P</v>
      </c>
      <c r="HJ28" s="768" t="str">
        <f t="shared" si="65"/>
        <v>P</v>
      </c>
      <c r="HK28" s="455" t="str">
        <f t="shared" si="65"/>
        <v>P</v>
      </c>
      <c r="HL28" s="455" t="str">
        <f t="shared" si="65"/>
        <v>P</v>
      </c>
      <c r="HM28" s="455" t="str">
        <f t="shared" si="65"/>
        <v>P</v>
      </c>
      <c r="HN28" s="455" t="str">
        <f t="shared" si="65"/>
        <v>P</v>
      </c>
      <c r="HO28" s="455" t="str">
        <f t="shared" si="65"/>
        <v>P</v>
      </c>
      <c r="HP28" s="953" t="str">
        <f t="shared" si="65"/>
        <v>P</v>
      </c>
      <c r="HQ28" s="768" t="str">
        <f t="shared" si="65"/>
        <v>P</v>
      </c>
      <c r="HR28" s="455" t="str">
        <f t="shared" si="65"/>
        <v>P</v>
      </c>
      <c r="HS28" s="455" t="str">
        <f t="shared" si="65"/>
        <v>P</v>
      </c>
      <c r="HT28" s="455" t="str">
        <f t="shared" si="65"/>
        <v>P</v>
      </c>
      <c r="HU28" s="455" t="str">
        <f t="shared" si="65"/>
        <v>P</v>
      </c>
      <c r="HV28" s="455" t="str">
        <f t="shared" si="65"/>
        <v>P</v>
      </c>
      <c r="HW28" s="953" t="str">
        <f t="shared" si="65"/>
        <v>P</v>
      </c>
      <c r="HX28" s="768" t="str">
        <f t="shared" si="65"/>
        <v>P</v>
      </c>
      <c r="HY28" s="455" t="str">
        <f t="shared" si="65"/>
        <v>P</v>
      </c>
      <c r="HZ28" s="455" t="str">
        <f t="shared" si="65"/>
        <v>P</v>
      </c>
      <c r="IA28" s="455" t="str">
        <f t="shared" si="65"/>
        <v>P</v>
      </c>
      <c r="IB28" s="455" t="str">
        <f t="shared" si="65"/>
        <v>P</v>
      </c>
      <c r="IC28" s="455" t="str">
        <f t="shared" si="65"/>
        <v>P</v>
      </c>
      <c r="ID28" s="953" t="str">
        <f t="shared" si="65"/>
        <v>P</v>
      </c>
      <c r="IE28" s="768" t="str">
        <f t="shared" si="65"/>
        <v>P</v>
      </c>
      <c r="IF28" s="455" t="str">
        <f t="shared" si="65"/>
        <v>FÜ</v>
      </c>
      <c r="IG28" s="455" t="str">
        <f t="shared" si="65"/>
        <v>P</v>
      </c>
      <c r="IH28" s="455" t="str">
        <f t="shared" si="65"/>
        <v>P</v>
      </c>
      <c r="II28" s="455" t="str">
        <f t="shared" si="65"/>
        <v>P</v>
      </c>
      <c r="IJ28" s="455" t="str">
        <f t="shared" si="65"/>
        <v>P</v>
      </c>
      <c r="IK28" s="953" t="str">
        <f t="shared" si="65"/>
        <v>P</v>
      </c>
      <c r="IL28" s="768" t="str">
        <f t="shared" si="65"/>
        <v>P</v>
      </c>
      <c r="IM28" s="455" t="str">
        <f t="shared" si="65"/>
        <v>P</v>
      </c>
      <c r="IN28" s="455" t="str">
        <f t="shared" si="65"/>
        <v>P</v>
      </c>
      <c r="IO28" s="455" t="str">
        <f t="shared" si="65"/>
        <v>P</v>
      </c>
      <c r="IP28" s="455" t="str">
        <f t="shared" si="65"/>
        <v>P</v>
      </c>
      <c r="IQ28" s="455" t="str">
        <f t="shared" si="65"/>
        <v>P</v>
      </c>
      <c r="IR28" s="953" t="str">
        <f t="shared" si="65"/>
        <v>P</v>
      </c>
      <c r="IS28" s="768" t="str">
        <f t="shared" si="65"/>
        <v>P</v>
      </c>
      <c r="IT28" s="455" t="str">
        <f t="shared" si="65"/>
        <v>P</v>
      </c>
      <c r="IU28" s="455" t="str">
        <f t="shared" si="65"/>
        <v>P</v>
      </c>
      <c r="IV28" s="455" t="str">
        <f t="shared" si="65"/>
        <v>P</v>
      </c>
      <c r="IW28" s="455" t="str">
        <f t="shared" si="65"/>
        <v>P</v>
      </c>
      <c r="IX28" s="455" t="str">
        <f t="shared" si="65"/>
        <v>P</v>
      </c>
      <c r="IY28" s="954" t="str">
        <f t="shared" si="65"/>
        <v>P</v>
      </c>
      <c r="IZ28" s="768" t="str">
        <f t="shared" si="60"/>
        <v>P</v>
      </c>
      <c r="JA28" s="455" t="str">
        <f t="shared" si="60"/>
        <v>P</v>
      </c>
      <c r="JB28" s="455" t="str">
        <f t="shared" si="60"/>
        <v>P</v>
      </c>
      <c r="JC28" s="455" t="str">
        <f t="shared" si="60"/>
        <v>P</v>
      </c>
      <c r="JD28" s="455" t="str">
        <f t="shared" si="60"/>
        <v>P</v>
      </c>
      <c r="JE28" s="455" t="str">
        <f t="shared" si="60"/>
        <v>P</v>
      </c>
      <c r="JF28" s="953" t="str">
        <f t="shared" si="60"/>
        <v>P</v>
      </c>
      <c r="JG28" s="768" t="str">
        <f t="shared" si="60"/>
        <v>P</v>
      </c>
      <c r="JH28" s="455" t="str">
        <f t="shared" si="60"/>
        <v>P</v>
      </c>
      <c r="JI28" s="455" t="str">
        <f t="shared" si="60"/>
        <v>P</v>
      </c>
      <c r="JJ28" s="455" t="str">
        <f t="shared" si="60"/>
        <v>P</v>
      </c>
      <c r="JK28" s="455" t="str">
        <f t="shared" si="60"/>
        <v>P</v>
      </c>
      <c r="JL28" s="455" t="str">
        <f t="shared" si="60"/>
        <v>P</v>
      </c>
      <c r="JM28" s="953" t="str">
        <f t="shared" si="60"/>
        <v>P</v>
      </c>
      <c r="JN28" s="768" t="str">
        <f t="shared" si="60"/>
        <v>P</v>
      </c>
      <c r="JO28" s="455" t="str">
        <f t="shared" si="60"/>
        <v>P</v>
      </c>
      <c r="JP28" s="455" t="str">
        <f t="shared" si="60"/>
        <v>P</v>
      </c>
      <c r="JQ28" s="455" t="str">
        <f t="shared" si="60"/>
        <v>P</v>
      </c>
      <c r="JR28" s="455" t="str">
        <f t="shared" si="60"/>
        <v>P</v>
      </c>
      <c r="JS28" s="455" t="str">
        <f t="shared" si="60"/>
        <v>P</v>
      </c>
      <c r="JT28" s="953" t="str">
        <f t="shared" si="70"/>
        <v>P</v>
      </c>
      <c r="JU28" s="768" t="str">
        <f t="shared" si="70"/>
        <v>P</v>
      </c>
      <c r="JV28" s="455" t="str">
        <f t="shared" si="70"/>
        <v>P</v>
      </c>
      <c r="JW28" s="455" t="str">
        <f t="shared" si="70"/>
        <v>P</v>
      </c>
      <c r="JX28" s="455" t="str">
        <f t="shared" si="70"/>
        <v>P</v>
      </c>
      <c r="JY28" s="455" t="str">
        <f t="shared" si="70"/>
        <v>P</v>
      </c>
      <c r="JZ28" s="455" t="str">
        <f t="shared" si="70"/>
        <v>P</v>
      </c>
      <c r="KA28" s="953" t="str">
        <f t="shared" si="70"/>
        <v>P</v>
      </c>
      <c r="KB28" s="768" t="str">
        <f t="shared" si="70"/>
        <v>P</v>
      </c>
      <c r="KC28" s="455" t="str">
        <f t="shared" si="70"/>
        <v>P</v>
      </c>
      <c r="KD28" s="455" t="str">
        <f t="shared" si="70"/>
        <v>P</v>
      </c>
      <c r="KE28" s="455" t="str">
        <f t="shared" si="70"/>
        <v>P</v>
      </c>
      <c r="KF28" s="455" t="str">
        <f t="shared" si="70"/>
        <v>P</v>
      </c>
      <c r="KG28" s="455" t="str">
        <f t="shared" si="70"/>
        <v>P</v>
      </c>
      <c r="KH28" s="953" t="str">
        <f t="shared" si="70"/>
        <v>P</v>
      </c>
      <c r="KI28" s="768" t="str">
        <f t="shared" si="70"/>
        <v>P</v>
      </c>
      <c r="KJ28" s="455" t="str">
        <f t="shared" si="70"/>
        <v>P</v>
      </c>
      <c r="KK28" s="455" t="str">
        <f t="shared" si="70"/>
        <v>P</v>
      </c>
      <c r="KL28" s="455" t="str">
        <f t="shared" si="70"/>
        <v>P</v>
      </c>
      <c r="KM28" s="455" t="str">
        <f t="shared" si="70"/>
        <v>P</v>
      </c>
      <c r="KN28" s="455" t="str">
        <f t="shared" si="70"/>
        <v>P</v>
      </c>
      <c r="KO28" s="953" t="str">
        <f t="shared" si="70"/>
        <v>P</v>
      </c>
      <c r="KP28" s="768" t="str">
        <f t="shared" si="70"/>
        <v>P</v>
      </c>
      <c r="KQ28" s="455" t="str">
        <f t="shared" si="70"/>
        <v>P</v>
      </c>
      <c r="KR28" s="455" t="str">
        <f t="shared" si="70"/>
        <v>FÜ</v>
      </c>
      <c r="KS28" s="455" t="str">
        <f t="shared" si="70"/>
        <v>P</v>
      </c>
      <c r="KT28" s="455" t="str">
        <f t="shared" si="70"/>
        <v>P</v>
      </c>
      <c r="KU28" s="455" t="str">
        <f t="shared" si="70"/>
        <v>P</v>
      </c>
      <c r="KV28" s="953" t="str">
        <f t="shared" si="70"/>
        <v>P</v>
      </c>
      <c r="KW28" s="768" t="str">
        <f t="shared" si="70"/>
        <v>P</v>
      </c>
      <c r="KX28" s="455" t="str">
        <f t="shared" si="70"/>
        <v>P</v>
      </c>
      <c r="KY28" s="455" t="str">
        <f t="shared" si="70"/>
        <v>P</v>
      </c>
      <c r="KZ28" s="455" t="str">
        <f t="shared" si="70"/>
        <v>P</v>
      </c>
      <c r="LA28" s="455" t="str">
        <f t="shared" si="70"/>
        <v>FÜ</v>
      </c>
      <c r="LB28" s="455" t="str">
        <f t="shared" si="70"/>
        <v>P</v>
      </c>
      <c r="LC28" s="954" t="str">
        <f t="shared" si="70"/>
        <v>P</v>
      </c>
      <c r="LD28" s="768" t="str">
        <f t="shared" si="70"/>
        <v>P</v>
      </c>
      <c r="LE28" s="455" t="str">
        <f t="shared" si="70"/>
        <v>P</v>
      </c>
      <c r="LF28" s="455" t="str">
        <f t="shared" si="70"/>
        <v>P</v>
      </c>
      <c r="LG28" s="455" t="str">
        <f t="shared" si="70"/>
        <v>P</v>
      </c>
      <c r="LH28" s="455" t="str">
        <f t="shared" si="70"/>
        <v>P</v>
      </c>
      <c r="LI28" s="455" t="str">
        <f t="shared" si="70"/>
        <v>P</v>
      </c>
      <c r="LJ28" s="953" t="str">
        <f t="shared" si="70"/>
        <v>P</v>
      </c>
      <c r="LK28" s="768" t="str">
        <f t="shared" si="70"/>
        <v>P</v>
      </c>
      <c r="LL28" s="455" t="str">
        <f t="shared" si="70"/>
        <v>P</v>
      </c>
      <c r="LM28" s="455" t="str">
        <f t="shared" si="70"/>
        <v>P</v>
      </c>
      <c r="LN28" s="455" t="str">
        <f t="shared" si="70"/>
        <v>P</v>
      </c>
      <c r="LO28" s="455" t="str">
        <f t="shared" si="70"/>
        <v>P</v>
      </c>
      <c r="LP28" s="455" t="str">
        <f t="shared" si="70"/>
        <v>P</v>
      </c>
      <c r="LQ28" s="953" t="str">
        <f t="shared" si="70"/>
        <v>P</v>
      </c>
      <c r="LR28" s="768" t="str">
        <f t="shared" si="70"/>
        <v>P</v>
      </c>
      <c r="LS28" s="455" t="str">
        <f t="shared" si="70"/>
        <v>P</v>
      </c>
      <c r="LT28" s="455" t="str">
        <f t="shared" si="70"/>
        <v>P</v>
      </c>
      <c r="LU28" s="455" t="str">
        <f t="shared" si="70"/>
        <v>P</v>
      </c>
      <c r="LV28" s="455" t="str">
        <f t="shared" si="70"/>
        <v>P</v>
      </c>
      <c r="LW28" s="455" t="str">
        <f t="shared" si="70"/>
        <v>P</v>
      </c>
      <c r="LX28" s="953" t="str">
        <f t="shared" si="70"/>
        <v>P</v>
      </c>
      <c r="LY28" s="768" t="str">
        <f t="shared" si="70"/>
        <v>P</v>
      </c>
      <c r="LZ28" s="455" t="str">
        <f t="shared" si="70"/>
        <v>P</v>
      </c>
      <c r="MA28" s="455" t="str">
        <f t="shared" si="70"/>
        <v>P</v>
      </c>
      <c r="MB28" s="455" t="str">
        <f t="shared" si="70"/>
        <v>P</v>
      </c>
      <c r="MC28" s="455" t="str">
        <f t="shared" si="70"/>
        <v>P</v>
      </c>
      <c r="MD28" s="455" t="str">
        <f t="shared" si="70"/>
        <v>P</v>
      </c>
      <c r="ME28" s="953" t="str">
        <f t="shared" si="70"/>
        <v>P</v>
      </c>
      <c r="MF28" s="768" t="str">
        <f t="shared" si="66"/>
        <v>P</v>
      </c>
      <c r="MG28" s="455" t="str">
        <f t="shared" si="66"/>
        <v>P</v>
      </c>
      <c r="MH28" s="455" t="str">
        <f t="shared" si="71"/>
        <v>P</v>
      </c>
      <c r="MI28" s="455" t="str">
        <f t="shared" si="71"/>
        <v>P</v>
      </c>
      <c r="MJ28" s="455" t="str">
        <f t="shared" si="71"/>
        <v>P</v>
      </c>
      <c r="MK28" s="455" t="str">
        <f t="shared" si="71"/>
        <v>P</v>
      </c>
      <c r="ML28" s="953" t="str">
        <f t="shared" si="71"/>
        <v>P</v>
      </c>
      <c r="MM28" s="768" t="str">
        <f t="shared" si="71"/>
        <v>P</v>
      </c>
      <c r="MN28" s="455" t="str">
        <f t="shared" si="71"/>
        <v>P</v>
      </c>
      <c r="MO28" s="455" t="str">
        <f t="shared" si="71"/>
        <v>P</v>
      </c>
      <c r="MP28" s="455" t="str">
        <f t="shared" si="71"/>
        <v>P</v>
      </c>
      <c r="MQ28" s="455" t="str">
        <f t="shared" si="71"/>
        <v>P</v>
      </c>
      <c r="MR28" s="455" t="str">
        <f t="shared" si="71"/>
        <v>P</v>
      </c>
      <c r="MS28" s="953" t="str">
        <f t="shared" si="71"/>
        <v>P</v>
      </c>
      <c r="MT28" s="768" t="str">
        <f t="shared" si="71"/>
        <v>P</v>
      </c>
      <c r="MU28" s="455" t="str">
        <f t="shared" si="71"/>
        <v>P</v>
      </c>
      <c r="MV28" s="455" t="str">
        <f t="shared" si="71"/>
        <v>P</v>
      </c>
      <c r="MW28" s="455" t="str">
        <f t="shared" si="71"/>
        <v>P</v>
      </c>
      <c r="MX28" s="455" t="str">
        <f t="shared" si="71"/>
        <v>P</v>
      </c>
      <c r="MY28" s="455" t="str">
        <f t="shared" si="71"/>
        <v>P</v>
      </c>
      <c r="MZ28" s="953" t="str">
        <f t="shared" si="71"/>
        <v>P</v>
      </c>
      <c r="NA28" s="768" t="str">
        <f t="shared" si="71"/>
        <v>P</v>
      </c>
      <c r="NB28" s="455" t="str">
        <f t="shared" si="71"/>
        <v>P</v>
      </c>
      <c r="NC28" s="455" t="str">
        <f t="shared" si="71"/>
        <v>FÜ</v>
      </c>
      <c r="ND28" s="455" t="str">
        <f t="shared" si="71"/>
        <v>FÜ</v>
      </c>
      <c r="NE28" s="455" t="str">
        <f t="shared" si="71"/>
        <v>P</v>
      </c>
      <c r="NF28" s="455" t="str">
        <f t="shared" si="71"/>
        <v>P</v>
      </c>
      <c r="NG28" s="954" t="str">
        <f t="shared" si="71"/>
        <v>P</v>
      </c>
      <c r="NH28" s="768" t="str">
        <f t="shared" si="71"/>
        <v>P</v>
      </c>
      <c r="NI28" s="455" t="str">
        <f t="shared" si="71"/>
        <v>P</v>
      </c>
      <c r="NJ28" s="455" t="str">
        <f t="shared" si="71"/>
        <v>P</v>
      </c>
      <c r="NK28" s="455" t="str">
        <f t="shared" si="71"/>
        <v>P</v>
      </c>
      <c r="NL28" s="455" t="str">
        <f t="shared" si="71"/>
        <v>P</v>
      </c>
      <c r="NM28" s="455" t="str">
        <f t="shared" si="71"/>
        <v>P</v>
      </c>
      <c r="NN28" s="953" t="str">
        <f t="shared" si="71"/>
        <v>P</v>
      </c>
    </row>
    <row r="29" spans="1:378" ht="12" thickBot="1" x14ac:dyDescent="0.25">
      <c r="A29" s="1151">
        <f>alapadatok!A13</f>
        <v>11</v>
      </c>
      <c r="B29" s="678">
        <f>IF(alapadatok!C13="","",alapadatok!C13)</f>
        <v>271</v>
      </c>
      <c r="C29" s="584" t="str">
        <f>IF(alapadatok!B13="","",alapadatok!B13)</f>
        <v>Verrasztó Oszkár</v>
      </c>
      <c r="D29" s="584" t="str">
        <f>IF(alapadatok!D13="","",alapadatok!D13)</f>
        <v>Saw</v>
      </c>
      <c r="E29" s="948" t="str">
        <f>IF(alapadatok!K13="","",alapadatok!K13)</f>
        <v/>
      </c>
      <c r="F29" s="952" t="str">
        <f t="shared" si="72"/>
        <v>P</v>
      </c>
      <c r="G29" s="953" t="str">
        <f t="shared" si="72"/>
        <v>P</v>
      </c>
      <c r="H29" s="768" t="str">
        <f t="shared" si="72"/>
        <v>P</v>
      </c>
      <c r="I29" s="455" t="str">
        <f t="shared" si="72"/>
        <v>FÜ</v>
      </c>
      <c r="J29" s="455" t="str">
        <f t="shared" si="72"/>
        <v>SDE</v>
      </c>
      <c r="K29" s="455" t="str">
        <f t="shared" si="72"/>
        <v>SDE</v>
      </c>
      <c r="L29" s="455" t="str">
        <f t="shared" si="72"/>
        <v>SDE</v>
      </c>
      <c r="M29" s="455" t="str">
        <f t="shared" si="72"/>
        <v>P</v>
      </c>
      <c r="N29" s="953" t="str">
        <f t="shared" si="72"/>
        <v>P</v>
      </c>
      <c r="O29" s="768" t="str">
        <f t="shared" si="72"/>
        <v>É</v>
      </c>
      <c r="P29" s="455" t="str">
        <f t="shared" si="72"/>
        <v>É</v>
      </c>
      <c r="Q29" s="455" t="str">
        <f t="shared" si="72"/>
        <v>P</v>
      </c>
      <c r="R29" s="455" t="str">
        <f t="shared" si="72"/>
        <v>P</v>
      </c>
      <c r="S29" s="455" t="str">
        <f t="shared" si="72"/>
        <v>P</v>
      </c>
      <c r="T29" s="455" t="str">
        <f t="shared" si="72"/>
        <v>P</v>
      </c>
      <c r="U29" s="953" t="str">
        <f t="shared" si="72"/>
        <v>P</v>
      </c>
      <c r="V29" s="768" t="str">
        <f t="shared" si="72"/>
        <v>P</v>
      </c>
      <c r="W29" s="455" t="str">
        <f t="shared" si="72"/>
        <v>N</v>
      </c>
      <c r="X29" s="455" t="str">
        <f t="shared" si="72"/>
        <v>N</v>
      </c>
      <c r="Y29" s="455" t="str">
        <f t="shared" si="72"/>
        <v>N</v>
      </c>
      <c r="Z29" s="455" t="str">
        <f t="shared" si="72"/>
        <v>N</v>
      </c>
      <c r="AA29" s="455" t="str">
        <f t="shared" si="72"/>
        <v>P</v>
      </c>
      <c r="AB29" s="953" t="str">
        <f t="shared" si="72"/>
        <v>P</v>
      </c>
      <c r="AC29" s="768" t="str">
        <f t="shared" si="72"/>
        <v>É</v>
      </c>
      <c r="AD29" s="455" t="str">
        <f t="shared" si="72"/>
        <v>É</v>
      </c>
      <c r="AE29" s="455" t="str">
        <f t="shared" si="72"/>
        <v>É</v>
      </c>
      <c r="AF29" s="1143">
        <v>6</v>
      </c>
      <c r="AG29" s="455" t="str">
        <f t="shared" si="72"/>
        <v>P</v>
      </c>
      <c r="AH29" s="1143" t="s">
        <v>178</v>
      </c>
      <c r="AI29" s="953" t="str">
        <f t="shared" si="72"/>
        <v>P</v>
      </c>
      <c r="AJ29" s="768" t="str">
        <f t="shared" si="72"/>
        <v>N</v>
      </c>
      <c r="AK29" s="455" t="str">
        <f t="shared" si="72"/>
        <v>DE</v>
      </c>
      <c r="AL29" s="455" t="s">
        <v>178</v>
      </c>
      <c r="AM29" s="455" t="str">
        <f t="shared" si="72"/>
        <v>DE</v>
      </c>
      <c r="AN29" s="1221" t="str">
        <f t="shared" si="72"/>
        <v>DE</v>
      </c>
      <c r="AO29" s="455" t="str">
        <f t="shared" si="72"/>
        <v>P</v>
      </c>
      <c r="AP29" s="953" t="str">
        <f t="shared" si="72"/>
        <v>P</v>
      </c>
      <c r="AQ29" s="768" t="str">
        <f t="shared" si="72"/>
        <v>DE</v>
      </c>
      <c r="AR29" s="455" t="str">
        <f t="shared" si="72"/>
        <v>DE</v>
      </c>
      <c r="AS29" s="1221" t="str">
        <f t="shared" si="72"/>
        <v>DE</v>
      </c>
      <c r="AT29" s="1221" t="str">
        <f t="shared" si="72"/>
        <v>DE</v>
      </c>
      <c r="AU29" s="1221" t="str">
        <f t="shared" si="72"/>
        <v>DE</v>
      </c>
      <c r="AV29" s="455" t="str">
        <f t="shared" si="72"/>
        <v>P</v>
      </c>
      <c r="AW29" s="953" t="str">
        <f t="shared" si="72"/>
        <v>P</v>
      </c>
      <c r="AX29" s="768" t="str">
        <f t="shared" si="72"/>
        <v>DE</v>
      </c>
      <c r="AY29" s="455" t="s">
        <v>99</v>
      </c>
      <c r="AZ29" s="1221">
        <v>10</v>
      </c>
      <c r="BA29" s="455" t="str">
        <f t="shared" si="72"/>
        <v>N</v>
      </c>
      <c r="BB29" s="455" t="str">
        <f t="shared" si="72"/>
        <v>N</v>
      </c>
      <c r="BC29" s="455" t="str">
        <f t="shared" si="72"/>
        <v>P</v>
      </c>
      <c r="BD29" s="954" t="str">
        <f t="shared" si="72"/>
        <v>P</v>
      </c>
      <c r="BE29" s="1171" t="s">
        <v>178</v>
      </c>
      <c r="BF29" s="1145" t="s">
        <v>178</v>
      </c>
      <c r="BG29" s="455" t="str">
        <f t="shared" si="72"/>
        <v>É</v>
      </c>
      <c r="BH29" s="455" t="str">
        <f t="shared" si="72"/>
        <v>É</v>
      </c>
      <c r="BI29" s="1214" t="s">
        <v>178</v>
      </c>
      <c r="BJ29" s="455" t="str">
        <f t="shared" si="72"/>
        <v>P</v>
      </c>
      <c r="BK29" s="953" t="str">
        <f t="shared" si="72"/>
        <v>P</v>
      </c>
      <c r="BL29" s="1171" t="s">
        <v>383</v>
      </c>
      <c r="BM29" s="455" t="str">
        <f t="shared" si="72"/>
        <v>N</v>
      </c>
      <c r="BN29" s="455" t="str">
        <f t="shared" si="72"/>
        <v>N</v>
      </c>
      <c r="BO29" s="455" t="str">
        <f t="shared" si="72"/>
        <v>N</v>
      </c>
      <c r="BP29" s="455" t="s">
        <v>383</v>
      </c>
      <c r="BQ29" s="455" t="str">
        <f t="shared" si="72"/>
        <v>P</v>
      </c>
      <c r="BR29" s="953" t="str">
        <f t="shared" si="68"/>
        <v>P</v>
      </c>
      <c r="BS29" s="768" t="str">
        <f t="shared" si="68"/>
        <v>É</v>
      </c>
      <c r="BT29" s="455" t="str">
        <f t="shared" si="68"/>
        <v>ÉJ</v>
      </c>
      <c r="BU29" s="455" t="str">
        <f t="shared" si="68"/>
        <v>P</v>
      </c>
      <c r="BV29" s="455" t="str">
        <f t="shared" si="68"/>
        <v>P</v>
      </c>
      <c r="BW29" s="455" t="str">
        <f t="shared" si="68"/>
        <v>P</v>
      </c>
      <c r="BX29" s="455" t="str">
        <f t="shared" si="68"/>
        <v>P</v>
      </c>
      <c r="BY29" s="953" t="str">
        <f t="shared" si="68"/>
        <v>P</v>
      </c>
      <c r="BZ29" s="768" t="str">
        <f t="shared" si="68"/>
        <v>P</v>
      </c>
      <c r="CA29" s="455" t="str">
        <f t="shared" si="68"/>
        <v>N</v>
      </c>
      <c r="CB29" s="455" t="str">
        <f t="shared" si="68"/>
        <v>N</v>
      </c>
      <c r="CC29" s="455" t="str">
        <f t="shared" si="68"/>
        <v>N</v>
      </c>
      <c r="CD29" s="455" t="str">
        <f t="shared" si="68"/>
        <v>FÜ</v>
      </c>
      <c r="CE29" s="455" t="str">
        <f t="shared" si="68"/>
        <v>P</v>
      </c>
      <c r="CF29" s="953" t="str">
        <f t="shared" si="68"/>
        <v>P</v>
      </c>
      <c r="CG29" s="768" t="str">
        <f t="shared" si="68"/>
        <v>P</v>
      </c>
      <c r="CH29" s="455" t="str">
        <f t="shared" si="68"/>
        <v>É</v>
      </c>
      <c r="CI29" s="455" t="str">
        <f t="shared" si="68"/>
        <v>P</v>
      </c>
      <c r="CJ29" s="455" t="str">
        <f t="shared" si="68"/>
        <v>N</v>
      </c>
      <c r="CK29" s="1143" t="s">
        <v>383</v>
      </c>
      <c r="CL29" s="455" t="str">
        <f t="shared" si="68"/>
        <v>P</v>
      </c>
      <c r="CM29" s="953" t="str">
        <f t="shared" si="68"/>
        <v>P</v>
      </c>
      <c r="CN29" s="768" t="str">
        <f t="shared" si="68"/>
        <v>DE</v>
      </c>
      <c r="CO29" s="455" t="str">
        <f t="shared" si="68"/>
        <v>N</v>
      </c>
      <c r="CP29" s="455" t="str">
        <f t="shared" si="68"/>
        <v>N</v>
      </c>
      <c r="CQ29" s="455" t="str">
        <f t="shared" si="68"/>
        <v>DE</v>
      </c>
      <c r="CR29" s="1143" t="s">
        <v>99</v>
      </c>
      <c r="CS29" s="455" t="str">
        <f t="shared" si="68"/>
        <v>P</v>
      </c>
      <c r="CT29" s="953" t="str">
        <f t="shared" si="68"/>
        <v>P</v>
      </c>
      <c r="CU29" s="952" t="str">
        <f t="shared" si="68"/>
        <v>FÜ</v>
      </c>
      <c r="CV29" s="455" t="s">
        <v>410</v>
      </c>
      <c r="CW29" s="455" t="str">
        <f t="shared" si="68"/>
        <v>É</v>
      </c>
      <c r="CX29" s="455" t="str">
        <f t="shared" si="68"/>
        <v>É</v>
      </c>
      <c r="CY29" s="455" t="str">
        <f t="shared" si="68"/>
        <v>P</v>
      </c>
      <c r="CZ29" s="455" t="str">
        <f t="shared" si="68"/>
        <v>P</v>
      </c>
      <c r="DA29" s="953" t="str">
        <f t="shared" si="68"/>
        <v>P</v>
      </c>
      <c r="DB29" s="768" t="str">
        <f t="shared" si="68"/>
        <v>N</v>
      </c>
      <c r="DC29" s="455" t="str">
        <f t="shared" si="68"/>
        <v>N</v>
      </c>
      <c r="DD29" s="455" t="str">
        <f t="shared" si="68"/>
        <v>N</v>
      </c>
      <c r="DE29" s="455" t="s">
        <v>409</v>
      </c>
      <c r="DF29" s="455" t="str">
        <f t="shared" si="68"/>
        <v>P</v>
      </c>
      <c r="DG29" s="455" t="str">
        <f t="shared" si="68"/>
        <v>P</v>
      </c>
      <c r="DH29" s="953" t="str">
        <f t="shared" si="68"/>
        <v>P</v>
      </c>
      <c r="DI29" s="768" t="str">
        <f t="shared" si="68"/>
        <v>P</v>
      </c>
      <c r="DJ29" s="455" t="str">
        <f t="shared" si="68"/>
        <v>É</v>
      </c>
      <c r="DK29" s="455" t="str">
        <f t="shared" si="68"/>
        <v>É</v>
      </c>
      <c r="DL29" s="455" t="str">
        <f t="shared" si="68"/>
        <v>É</v>
      </c>
      <c r="DM29" s="455" t="str">
        <f t="shared" si="68"/>
        <v>P</v>
      </c>
      <c r="DN29" s="455" t="str">
        <f t="shared" si="68"/>
        <v>P</v>
      </c>
      <c r="DO29" s="953" t="str">
        <f t="shared" si="68"/>
        <v>P</v>
      </c>
      <c r="DP29" s="768" t="str">
        <f t="shared" si="68"/>
        <v>DE</v>
      </c>
      <c r="DQ29" s="455" t="str">
        <f t="shared" si="68"/>
        <v>N</v>
      </c>
      <c r="DR29" s="455" t="str">
        <f t="shared" si="68"/>
        <v>N</v>
      </c>
      <c r="DS29" s="455" t="str">
        <f t="shared" si="68"/>
        <v>N</v>
      </c>
      <c r="DT29" s="455" t="str">
        <f t="shared" si="68"/>
        <v>P</v>
      </c>
      <c r="DU29" s="455" t="str">
        <f t="shared" si="68"/>
        <v>P</v>
      </c>
      <c r="DV29" s="953" t="str">
        <f t="shared" si="68"/>
        <v>P</v>
      </c>
      <c r="DW29" s="768" t="str">
        <f t="shared" si="68"/>
        <v>É</v>
      </c>
      <c r="DX29" s="455" t="str">
        <f t="shared" si="68"/>
        <v>P</v>
      </c>
      <c r="DY29" s="455" t="str">
        <f t="shared" si="68"/>
        <v>FÜ</v>
      </c>
      <c r="DZ29" s="455" t="str">
        <f t="shared" si="68"/>
        <v>P</v>
      </c>
      <c r="EA29" s="455" t="str">
        <f t="shared" si="68"/>
        <v>P</v>
      </c>
      <c r="EB29" s="455" t="str">
        <f t="shared" si="68"/>
        <v>P</v>
      </c>
      <c r="EC29" s="954" t="str">
        <f t="shared" si="69"/>
        <v>P</v>
      </c>
      <c r="ED29" s="768" t="str">
        <f t="shared" si="69"/>
        <v>P</v>
      </c>
      <c r="EE29" s="455" t="str">
        <f t="shared" si="69"/>
        <v>P</v>
      </c>
      <c r="EF29" s="455" t="str">
        <f t="shared" si="69"/>
        <v>P</v>
      </c>
      <c r="EG29" s="455" t="str">
        <f t="shared" si="69"/>
        <v>P</v>
      </c>
      <c r="EH29" s="455" t="str">
        <f t="shared" si="69"/>
        <v>P</v>
      </c>
      <c r="EI29" s="455" t="str">
        <f t="shared" si="69"/>
        <v>P</v>
      </c>
      <c r="EJ29" s="953" t="str">
        <f t="shared" si="69"/>
        <v>P</v>
      </c>
      <c r="EK29" s="768" t="str">
        <f t="shared" si="69"/>
        <v>P</v>
      </c>
      <c r="EL29" s="455" t="str">
        <f t="shared" si="69"/>
        <v>P</v>
      </c>
      <c r="EM29" s="455" t="str">
        <f t="shared" si="69"/>
        <v>P</v>
      </c>
      <c r="EN29" s="455" t="str">
        <f t="shared" si="69"/>
        <v>P</v>
      </c>
      <c r="EO29" s="455" t="str">
        <f t="shared" si="69"/>
        <v>P</v>
      </c>
      <c r="EP29" s="455" t="str">
        <f t="shared" si="69"/>
        <v>P</v>
      </c>
      <c r="EQ29" s="953" t="str">
        <f t="shared" si="69"/>
        <v>P</v>
      </c>
      <c r="ER29" s="768" t="str">
        <f t="shared" si="69"/>
        <v>FÜ</v>
      </c>
      <c r="ES29" s="455" t="str">
        <f t="shared" si="69"/>
        <v>P</v>
      </c>
      <c r="ET29" s="455" t="str">
        <f t="shared" si="69"/>
        <v>P</v>
      </c>
      <c r="EU29" s="455" t="str">
        <f t="shared" si="69"/>
        <v>P</v>
      </c>
      <c r="EV29" s="455" t="str">
        <f t="shared" si="69"/>
        <v>P</v>
      </c>
      <c r="EW29" s="455" t="str">
        <f t="shared" si="69"/>
        <v>P</v>
      </c>
      <c r="EX29" s="953" t="str">
        <f t="shared" si="69"/>
        <v>P</v>
      </c>
      <c r="EY29" s="768" t="str">
        <f t="shared" si="69"/>
        <v>P</v>
      </c>
      <c r="EZ29" s="455" t="str">
        <f t="shared" si="69"/>
        <v>P</v>
      </c>
      <c r="FA29" s="455" t="str">
        <f t="shared" si="69"/>
        <v>P</v>
      </c>
      <c r="FB29" s="455" t="str">
        <f t="shared" si="69"/>
        <v>P</v>
      </c>
      <c r="FC29" s="455" t="str">
        <f t="shared" si="69"/>
        <v>P</v>
      </c>
      <c r="FD29" s="455" t="str">
        <f t="shared" si="69"/>
        <v>P</v>
      </c>
      <c r="FE29" s="953" t="str">
        <f t="shared" si="69"/>
        <v>P</v>
      </c>
      <c r="FF29" s="768" t="str">
        <f t="shared" si="69"/>
        <v>P</v>
      </c>
      <c r="FG29" s="455" t="str">
        <f t="shared" si="69"/>
        <v>P</v>
      </c>
      <c r="FH29" s="455" t="str">
        <f t="shared" si="69"/>
        <v>P</v>
      </c>
      <c r="FI29" s="455" t="str">
        <f t="shared" si="69"/>
        <v>P</v>
      </c>
      <c r="FJ29" s="455" t="str">
        <f t="shared" si="69"/>
        <v>P</v>
      </c>
      <c r="FK29" s="455" t="str">
        <f t="shared" si="69"/>
        <v>P</v>
      </c>
      <c r="FL29" s="953" t="str">
        <f t="shared" si="69"/>
        <v>P</v>
      </c>
      <c r="FM29" s="768" t="str">
        <f t="shared" si="69"/>
        <v>P</v>
      </c>
      <c r="FN29" s="455" t="str">
        <f t="shared" si="69"/>
        <v>P</v>
      </c>
      <c r="FO29" s="455" t="str">
        <f t="shared" si="69"/>
        <v>P</v>
      </c>
      <c r="FP29" s="455" t="str">
        <f t="shared" si="69"/>
        <v>P</v>
      </c>
      <c r="FQ29" s="455" t="str">
        <f t="shared" si="69"/>
        <v>P</v>
      </c>
      <c r="FR29" s="455" t="str">
        <f t="shared" si="69"/>
        <v>P</v>
      </c>
      <c r="FS29" s="953" t="str">
        <f t="shared" si="69"/>
        <v>P</v>
      </c>
      <c r="FT29" s="768" t="str">
        <f t="shared" si="69"/>
        <v>P</v>
      </c>
      <c r="FU29" s="455" t="str">
        <f t="shared" si="69"/>
        <v>P</v>
      </c>
      <c r="FV29" s="455" t="str">
        <f t="shared" si="69"/>
        <v>P</v>
      </c>
      <c r="FW29" s="455" t="str">
        <f t="shared" si="69"/>
        <v>P</v>
      </c>
      <c r="FX29" s="455" t="str">
        <f t="shared" si="69"/>
        <v>P</v>
      </c>
      <c r="FY29" s="455" t="str">
        <f t="shared" si="69"/>
        <v>P</v>
      </c>
      <c r="FZ29" s="953" t="str">
        <f t="shared" si="69"/>
        <v>P</v>
      </c>
      <c r="GA29" s="768" t="str">
        <f t="shared" si="69"/>
        <v>P</v>
      </c>
      <c r="GB29" s="455" t="str">
        <f t="shared" si="69"/>
        <v>P</v>
      </c>
      <c r="GC29" s="455" t="str">
        <f t="shared" si="69"/>
        <v>P</v>
      </c>
      <c r="GD29" s="455" t="str">
        <f t="shared" si="69"/>
        <v>P</v>
      </c>
      <c r="GE29" s="455" t="str">
        <f t="shared" si="69"/>
        <v>P</v>
      </c>
      <c r="GF29" s="953" t="str">
        <f t="shared" si="69"/>
        <v>P</v>
      </c>
      <c r="GG29" s="768" t="str">
        <f t="shared" si="69"/>
        <v>P</v>
      </c>
      <c r="GH29" s="455" t="str">
        <f t="shared" si="69"/>
        <v>P</v>
      </c>
      <c r="GI29" s="455" t="str">
        <f t="shared" si="69"/>
        <v>P</v>
      </c>
      <c r="GJ29" s="455" t="str">
        <f t="shared" si="69"/>
        <v>P</v>
      </c>
      <c r="GK29" s="455" t="str">
        <f t="shared" si="69"/>
        <v>P</v>
      </c>
      <c r="GL29" s="455" t="str">
        <f t="shared" si="69"/>
        <v>P</v>
      </c>
      <c r="GM29" s="455" t="str">
        <f t="shared" si="69"/>
        <v>P</v>
      </c>
      <c r="GN29" s="954" t="str">
        <f t="shared" si="69"/>
        <v>P</v>
      </c>
      <c r="GO29" s="768" t="str">
        <f t="shared" si="65"/>
        <v>P</v>
      </c>
      <c r="GP29" s="455" t="str">
        <f t="shared" si="65"/>
        <v>P</v>
      </c>
      <c r="GQ29" s="455" t="str">
        <f t="shared" si="65"/>
        <v>P</v>
      </c>
      <c r="GR29" s="455" t="str">
        <f t="shared" si="65"/>
        <v>P</v>
      </c>
      <c r="GS29" s="455" t="str">
        <f t="shared" si="65"/>
        <v>P</v>
      </c>
      <c r="GT29" s="455" t="str">
        <f t="shared" si="65"/>
        <v>P</v>
      </c>
      <c r="GU29" s="953" t="str">
        <f t="shared" si="65"/>
        <v>P</v>
      </c>
      <c r="GV29" s="768" t="str">
        <f t="shared" si="65"/>
        <v>P</v>
      </c>
      <c r="GW29" s="455" t="str">
        <f t="shared" si="65"/>
        <v>P</v>
      </c>
      <c r="GX29" s="455" t="str">
        <f t="shared" si="65"/>
        <v>P</v>
      </c>
      <c r="GY29" s="455" t="str">
        <f t="shared" si="65"/>
        <v>P</v>
      </c>
      <c r="GZ29" s="455" t="str">
        <f t="shared" si="65"/>
        <v>P</v>
      </c>
      <c r="HA29" s="455" t="str">
        <f t="shared" si="65"/>
        <v>P</v>
      </c>
      <c r="HB29" s="953" t="str">
        <f t="shared" si="65"/>
        <v>P</v>
      </c>
      <c r="HC29" s="768" t="str">
        <f t="shared" si="65"/>
        <v>P</v>
      </c>
      <c r="HD29" s="455" t="str">
        <f t="shared" si="65"/>
        <v>P</v>
      </c>
      <c r="HE29" s="455" t="str">
        <f t="shared" si="65"/>
        <v>P</v>
      </c>
      <c r="HF29" s="455" t="str">
        <f t="shared" si="65"/>
        <v>P</v>
      </c>
      <c r="HG29" s="455" t="str">
        <f t="shared" si="65"/>
        <v>P</v>
      </c>
      <c r="HH29" s="455" t="str">
        <f t="shared" si="65"/>
        <v>P</v>
      </c>
      <c r="HI29" s="953" t="str">
        <f t="shared" si="65"/>
        <v>P</v>
      </c>
      <c r="HJ29" s="768" t="s">
        <v>425</v>
      </c>
      <c r="HK29" s="455" t="s">
        <v>425</v>
      </c>
      <c r="HL29" s="455" t="s">
        <v>425</v>
      </c>
      <c r="HM29" s="455" t="s">
        <v>425</v>
      </c>
      <c r="HN29" s="955" t="s">
        <v>425</v>
      </c>
      <c r="HO29" s="455" t="s">
        <v>425</v>
      </c>
      <c r="HP29" s="953" t="s">
        <v>425</v>
      </c>
      <c r="HQ29" s="768" t="s">
        <v>425</v>
      </c>
      <c r="HR29" s="455" t="s">
        <v>425</v>
      </c>
      <c r="HS29" s="455" t="s">
        <v>425</v>
      </c>
      <c r="HT29" s="455" t="s">
        <v>425</v>
      </c>
      <c r="HU29" s="455" t="s">
        <v>425</v>
      </c>
      <c r="HV29" s="455" t="s">
        <v>425</v>
      </c>
      <c r="HW29" s="953" t="s">
        <v>425</v>
      </c>
      <c r="HX29" s="768" t="str">
        <f t="shared" si="65"/>
        <v>P</v>
      </c>
      <c r="HY29" s="455" t="str">
        <f t="shared" si="65"/>
        <v>P</v>
      </c>
      <c r="HZ29" s="455" t="str">
        <f t="shared" si="65"/>
        <v>P</v>
      </c>
      <c r="IA29" s="455" t="str">
        <f t="shared" si="65"/>
        <v>P</v>
      </c>
      <c r="IB29" s="455" t="str">
        <f t="shared" si="65"/>
        <v>P</v>
      </c>
      <c r="IC29" s="455" t="str">
        <f t="shared" si="65"/>
        <v>P</v>
      </c>
      <c r="ID29" s="953" t="str">
        <f t="shared" si="65"/>
        <v>P</v>
      </c>
      <c r="IE29" s="768" t="str">
        <f t="shared" si="65"/>
        <v>P</v>
      </c>
      <c r="IF29" s="455" t="str">
        <f t="shared" si="65"/>
        <v>FÜ</v>
      </c>
      <c r="IG29" s="455" t="str">
        <f t="shared" si="65"/>
        <v>P</v>
      </c>
      <c r="IH29" s="455" t="str">
        <f t="shared" si="65"/>
        <v>P</v>
      </c>
      <c r="II29" s="455" t="str">
        <f t="shared" si="65"/>
        <v>P</v>
      </c>
      <c r="IJ29" s="455" t="str">
        <f t="shared" si="65"/>
        <v>P</v>
      </c>
      <c r="IK29" s="953" t="str">
        <f t="shared" si="65"/>
        <v>P</v>
      </c>
      <c r="IL29" s="768" t="str">
        <f t="shared" si="65"/>
        <v>P</v>
      </c>
      <c r="IM29" s="455" t="str">
        <f t="shared" si="65"/>
        <v>P</v>
      </c>
      <c r="IN29" s="455" t="str">
        <f t="shared" si="65"/>
        <v>P</v>
      </c>
      <c r="IO29" s="455" t="str">
        <f t="shared" si="65"/>
        <v>P</v>
      </c>
      <c r="IP29" s="455" t="str">
        <f t="shared" si="65"/>
        <v>P</v>
      </c>
      <c r="IQ29" s="455" t="str">
        <f t="shared" si="65"/>
        <v>P</v>
      </c>
      <c r="IR29" s="953" t="str">
        <f t="shared" si="65"/>
        <v>P</v>
      </c>
      <c r="IS29" s="768" t="str">
        <f t="shared" si="65"/>
        <v>P</v>
      </c>
      <c r="IT29" s="455" t="str">
        <f t="shared" si="65"/>
        <v>P</v>
      </c>
      <c r="IU29" s="455" t="str">
        <f t="shared" si="65"/>
        <v>P</v>
      </c>
      <c r="IV29" s="455" t="str">
        <f t="shared" si="65"/>
        <v>P</v>
      </c>
      <c r="IW29" s="455" t="str">
        <f t="shared" si="65"/>
        <v>P</v>
      </c>
      <c r="IX29" s="455" t="str">
        <f t="shared" si="65"/>
        <v>P</v>
      </c>
      <c r="IY29" s="954" t="str">
        <f t="shared" si="65"/>
        <v>P</v>
      </c>
      <c r="IZ29" s="768" t="str">
        <f t="shared" si="60"/>
        <v>P</v>
      </c>
      <c r="JA29" s="455" t="str">
        <f t="shared" si="60"/>
        <v>P</v>
      </c>
      <c r="JB29" s="455" t="str">
        <f t="shared" si="60"/>
        <v>P</v>
      </c>
      <c r="JC29" s="455" t="str">
        <f t="shared" ref="JC29:LN32" si="73">IF($C29="","",JC$17)</f>
        <v>P</v>
      </c>
      <c r="JD29" s="455" t="str">
        <f t="shared" si="73"/>
        <v>P</v>
      </c>
      <c r="JE29" s="455" t="str">
        <f t="shared" si="73"/>
        <v>P</v>
      </c>
      <c r="JF29" s="953" t="str">
        <f t="shared" si="73"/>
        <v>P</v>
      </c>
      <c r="JG29" s="768" t="str">
        <f t="shared" si="73"/>
        <v>P</v>
      </c>
      <c r="JH29" s="455" t="str">
        <f t="shared" si="73"/>
        <v>P</v>
      </c>
      <c r="JI29" s="455" t="str">
        <f t="shared" si="73"/>
        <v>P</v>
      </c>
      <c r="JJ29" s="455" t="str">
        <f t="shared" si="73"/>
        <v>P</v>
      </c>
      <c r="JK29" s="455" t="str">
        <f t="shared" si="73"/>
        <v>P</v>
      </c>
      <c r="JL29" s="455" t="str">
        <f t="shared" si="73"/>
        <v>P</v>
      </c>
      <c r="JM29" s="953" t="str">
        <f t="shared" si="73"/>
        <v>P</v>
      </c>
      <c r="JN29" s="768" t="str">
        <f t="shared" si="73"/>
        <v>P</v>
      </c>
      <c r="JO29" s="455" t="str">
        <f t="shared" si="73"/>
        <v>P</v>
      </c>
      <c r="JP29" s="455" t="str">
        <f t="shared" si="73"/>
        <v>P</v>
      </c>
      <c r="JQ29" s="455" t="str">
        <f t="shared" si="73"/>
        <v>P</v>
      </c>
      <c r="JR29" s="455" t="str">
        <f t="shared" si="73"/>
        <v>P</v>
      </c>
      <c r="JS29" s="455" t="str">
        <f t="shared" si="73"/>
        <v>P</v>
      </c>
      <c r="JT29" s="953" t="str">
        <f t="shared" si="73"/>
        <v>P</v>
      </c>
      <c r="JU29" s="768" t="str">
        <f t="shared" si="73"/>
        <v>P</v>
      </c>
      <c r="JV29" s="455" t="str">
        <f t="shared" si="73"/>
        <v>P</v>
      </c>
      <c r="JW29" s="455" t="str">
        <f t="shared" si="73"/>
        <v>P</v>
      </c>
      <c r="JX29" s="455" t="str">
        <f t="shared" si="73"/>
        <v>P</v>
      </c>
      <c r="JY29" s="455" t="str">
        <f t="shared" si="73"/>
        <v>P</v>
      </c>
      <c r="JZ29" s="455" t="str">
        <f t="shared" si="73"/>
        <v>P</v>
      </c>
      <c r="KA29" s="953" t="str">
        <f t="shared" si="73"/>
        <v>P</v>
      </c>
      <c r="KB29" s="768" t="str">
        <f t="shared" si="73"/>
        <v>P</v>
      </c>
      <c r="KC29" s="455" t="str">
        <f t="shared" si="73"/>
        <v>P</v>
      </c>
      <c r="KD29" s="455" t="str">
        <f t="shared" si="73"/>
        <v>P</v>
      </c>
      <c r="KE29" s="455" t="str">
        <f t="shared" si="73"/>
        <v>P</v>
      </c>
      <c r="KF29" s="455" t="str">
        <f t="shared" si="73"/>
        <v>P</v>
      </c>
      <c r="KG29" s="455" t="str">
        <f t="shared" si="73"/>
        <v>P</v>
      </c>
      <c r="KH29" s="953" t="str">
        <f t="shared" si="73"/>
        <v>P</v>
      </c>
      <c r="KI29" s="768" t="str">
        <f t="shared" si="73"/>
        <v>P</v>
      </c>
      <c r="KJ29" s="455" t="str">
        <f t="shared" si="73"/>
        <v>P</v>
      </c>
      <c r="KK29" s="455" t="str">
        <f t="shared" si="73"/>
        <v>P</v>
      </c>
      <c r="KL29" s="455" t="str">
        <f t="shared" si="73"/>
        <v>P</v>
      </c>
      <c r="KM29" s="455" t="str">
        <f t="shared" si="73"/>
        <v>P</v>
      </c>
      <c r="KN29" s="455" t="str">
        <f t="shared" si="73"/>
        <v>P</v>
      </c>
      <c r="KO29" s="953" t="str">
        <f t="shared" si="73"/>
        <v>P</v>
      </c>
      <c r="KP29" s="768" t="str">
        <f t="shared" si="73"/>
        <v>P</v>
      </c>
      <c r="KQ29" s="455" t="str">
        <f t="shared" si="73"/>
        <v>P</v>
      </c>
      <c r="KR29" s="455" t="str">
        <f t="shared" si="73"/>
        <v>FÜ</v>
      </c>
      <c r="KS29" s="455" t="str">
        <f t="shared" si="73"/>
        <v>P</v>
      </c>
      <c r="KT29" s="455" t="str">
        <f t="shared" si="73"/>
        <v>P</v>
      </c>
      <c r="KU29" s="455" t="str">
        <f t="shared" si="73"/>
        <v>P</v>
      </c>
      <c r="KV29" s="953" t="str">
        <f t="shared" si="73"/>
        <v>P</v>
      </c>
      <c r="KW29" s="768" t="str">
        <f t="shared" si="73"/>
        <v>P</v>
      </c>
      <c r="KX29" s="455" t="str">
        <f t="shared" si="73"/>
        <v>P</v>
      </c>
      <c r="KY29" s="455" t="str">
        <f t="shared" si="73"/>
        <v>P</v>
      </c>
      <c r="KZ29" s="455" t="str">
        <f t="shared" si="73"/>
        <v>P</v>
      </c>
      <c r="LA29" s="455" t="str">
        <f t="shared" si="73"/>
        <v>FÜ</v>
      </c>
      <c r="LB29" s="455" t="str">
        <f t="shared" si="73"/>
        <v>P</v>
      </c>
      <c r="LC29" s="954" t="str">
        <f t="shared" si="73"/>
        <v>P</v>
      </c>
      <c r="LD29" s="768" t="str">
        <f t="shared" si="73"/>
        <v>P</v>
      </c>
      <c r="LE29" s="455" t="str">
        <f t="shared" si="73"/>
        <v>P</v>
      </c>
      <c r="LF29" s="455" t="str">
        <f t="shared" si="73"/>
        <v>P</v>
      </c>
      <c r="LG29" s="455" t="str">
        <f t="shared" si="73"/>
        <v>P</v>
      </c>
      <c r="LH29" s="455" t="str">
        <f t="shared" si="73"/>
        <v>P</v>
      </c>
      <c r="LI29" s="455" t="str">
        <f t="shared" si="73"/>
        <v>P</v>
      </c>
      <c r="LJ29" s="953" t="str">
        <f t="shared" si="73"/>
        <v>P</v>
      </c>
      <c r="LK29" s="768" t="str">
        <f t="shared" si="73"/>
        <v>P</v>
      </c>
      <c r="LL29" s="455" t="str">
        <f t="shared" si="73"/>
        <v>P</v>
      </c>
      <c r="LM29" s="455" t="str">
        <f t="shared" si="73"/>
        <v>P</v>
      </c>
      <c r="LN29" s="455" t="str">
        <f t="shared" si="73"/>
        <v>P</v>
      </c>
      <c r="LO29" s="455" t="str">
        <f t="shared" si="70"/>
        <v>P</v>
      </c>
      <c r="LP29" s="455" t="str">
        <f t="shared" si="70"/>
        <v>P</v>
      </c>
      <c r="LQ29" s="953" t="str">
        <f t="shared" si="70"/>
        <v>P</v>
      </c>
      <c r="LR29" s="768" t="str">
        <f t="shared" si="70"/>
        <v>P</v>
      </c>
      <c r="LS29" s="455" t="str">
        <f t="shared" si="70"/>
        <v>P</v>
      </c>
      <c r="LT29" s="455" t="str">
        <f t="shared" si="70"/>
        <v>P</v>
      </c>
      <c r="LU29" s="455" t="str">
        <f t="shared" si="70"/>
        <v>P</v>
      </c>
      <c r="LV29" s="455" t="str">
        <f t="shared" si="70"/>
        <v>P</v>
      </c>
      <c r="LW29" s="455" t="str">
        <f t="shared" si="70"/>
        <v>P</v>
      </c>
      <c r="LX29" s="953" t="str">
        <f t="shared" si="70"/>
        <v>P</v>
      </c>
      <c r="LY29" s="768" t="str">
        <f t="shared" si="70"/>
        <v>P</v>
      </c>
      <c r="LZ29" s="455" t="str">
        <f t="shared" si="70"/>
        <v>P</v>
      </c>
      <c r="MA29" s="455" t="str">
        <f t="shared" si="70"/>
        <v>P</v>
      </c>
      <c r="MB29" s="455" t="str">
        <f t="shared" si="70"/>
        <v>P</v>
      </c>
      <c r="MC29" s="455" t="str">
        <f t="shared" si="70"/>
        <v>P</v>
      </c>
      <c r="MD29" s="455" t="str">
        <f t="shared" si="70"/>
        <v>P</v>
      </c>
      <c r="ME29" s="953" t="str">
        <f t="shared" si="70"/>
        <v>P</v>
      </c>
      <c r="MF29" s="768" t="str">
        <f t="shared" si="66"/>
        <v>P</v>
      </c>
      <c r="MG29" s="455" t="str">
        <f t="shared" si="66"/>
        <v>P</v>
      </c>
      <c r="MH29" s="455" t="str">
        <f t="shared" si="71"/>
        <v>P</v>
      </c>
      <c r="MI29" s="455" t="str">
        <f t="shared" si="71"/>
        <v>P</v>
      </c>
      <c r="MJ29" s="455" t="str">
        <f t="shared" si="71"/>
        <v>P</v>
      </c>
      <c r="MK29" s="455" t="str">
        <f t="shared" si="71"/>
        <v>P</v>
      </c>
      <c r="ML29" s="953" t="str">
        <f t="shared" si="71"/>
        <v>P</v>
      </c>
      <c r="MM29" s="768" t="str">
        <f t="shared" si="71"/>
        <v>P</v>
      </c>
      <c r="MN29" s="455" t="str">
        <f t="shared" si="71"/>
        <v>P</v>
      </c>
      <c r="MO29" s="455" t="str">
        <f t="shared" si="71"/>
        <v>P</v>
      </c>
      <c r="MP29" s="455" t="str">
        <f t="shared" si="71"/>
        <v>P</v>
      </c>
      <c r="MQ29" s="455" t="str">
        <f t="shared" si="71"/>
        <v>P</v>
      </c>
      <c r="MR29" s="455" t="str">
        <f t="shared" si="71"/>
        <v>P</v>
      </c>
      <c r="MS29" s="953" t="str">
        <f t="shared" si="71"/>
        <v>P</v>
      </c>
      <c r="MT29" s="768" t="str">
        <f t="shared" si="71"/>
        <v>P</v>
      </c>
      <c r="MU29" s="455" t="str">
        <f t="shared" si="71"/>
        <v>P</v>
      </c>
      <c r="MV29" s="455" t="str">
        <f t="shared" si="71"/>
        <v>P</v>
      </c>
      <c r="MW29" s="455" t="str">
        <f t="shared" si="71"/>
        <v>P</v>
      </c>
      <c r="MX29" s="455" t="str">
        <f t="shared" si="71"/>
        <v>P</v>
      </c>
      <c r="MY29" s="455" t="str">
        <f t="shared" si="71"/>
        <v>P</v>
      </c>
      <c r="MZ29" s="953" t="str">
        <f t="shared" si="71"/>
        <v>P</v>
      </c>
      <c r="NA29" s="768" t="str">
        <f t="shared" si="71"/>
        <v>P</v>
      </c>
      <c r="NB29" s="455" t="str">
        <f t="shared" si="71"/>
        <v>P</v>
      </c>
      <c r="NC29" s="455" t="str">
        <f t="shared" si="71"/>
        <v>FÜ</v>
      </c>
      <c r="ND29" s="455" t="str">
        <f t="shared" si="71"/>
        <v>FÜ</v>
      </c>
      <c r="NE29" s="455" t="str">
        <f t="shared" si="71"/>
        <v>P</v>
      </c>
      <c r="NF29" s="455" t="str">
        <f t="shared" si="71"/>
        <v>P</v>
      </c>
      <c r="NG29" s="954" t="str">
        <f t="shared" si="71"/>
        <v>P</v>
      </c>
      <c r="NH29" s="768" t="str">
        <f t="shared" si="71"/>
        <v>P</v>
      </c>
      <c r="NI29" s="455" t="str">
        <f t="shared" si="71"/>
        <v>P</v>
      </c>
      <c r="NJ29" s="455" t="str">
        <f t="shared" si="71"/>
        <v>P</v>
      </c>
      <c r="NK29" s="455" t="str">
        <f t="shared" si="71"/>
        <v>P</v>
      </c>
      <c r="NL29" s="455" t="str">
        <f t="shared" si="71"/>
        <v>P</v>
      </c>
      <c r="NM29" s="455" t="str">
        <f t="shared" si="71"/>
        <v>P</v>
      </c>
      <c r="NN29" s="953" t="str">
        <f t="shared" si="71"/>
        <v>P</v>
      </c>
    </row>
    <row r="30" spans="1:378" ht="12" thickBot="1" x14ac:dyDescent="0.25">
      <c r="A30" s="1151">
        <f>alapadatok!A14</f>
        <v>12</v>
      </c>
      <c r="B30" s="678">
        <f>IF(alapadatok!C14="","",alapadatok!C14)</f>
        <v>272</v>
      </c>
      <c r="C30" s="584" t="str">
        <f>IF(alapadatok!B14="","",alapadatok!B14)</f>
        <v>Orsós Ármin</v>
      </c>
      <c r="D30" s="584" t="str">
        <f>IF(alapadatok!D14="","",alapadatok!D14)</f>
        <v>Logistics, line loader</v>
      </c>
      <c r="E30" s="948" t="str">
        <f>IF(alapadatok!K14="","",alapadatok!K14)</f>
        <v/>
      </c>
      <c r="F30" s="952" t="str">
        <f t="shared" si="72"/>
        <v>P</v>
      </c>
      <c r="G30" s="953" t="str">
        <f t="shared" si="72"/>
        <v>P</v>
      </c>
      <c r="H30" s="768" t="str">
        <f t="shared" si="72"/>
        <v>P</v>
      </c>
      <c r="I30" s="455" t="str">
        <f t="shared" si="72"/>
        <v>FÜ</v>
      </c>
      <c r="J30" s="1143" t="s">
        <v>385</v>
      </c>
      <c r="K30" s="1143" t="s">
        <v>385</v>
      </c>
      <c r="L30" s="1143" t="s">
        <v>385</v>
      </c>
      <c r="M30" s="455" t="str">
        <f t="shared" si="72"/>
        <v>P</v>
      </c>
      <c r="N30" s="953" t="str">
        <f t="shared" si="72"/>
        <v>P</v>
      </c>
      <c r="O30" s="768" t="str">
        <f t="shared" si="72"/>
        <v>É</v>
      </c>
      <c r="P30" s="455" t="str">
        <f t="shared" si="72"/>
        <v>É</v>
      </c>
      <c r="Q30" s="455" t="str">
        <f t="shared" si="72"/>
        <v>P</v>
      </c>
      <c r="R30" s="455" t="str">
        <f t="shared" si="72"/>
        <v>P</v>
      </c>
      <c r="S30" s="455" t="str">
        <f t="shared" si="72"/>
        <v>P</v>
      </c>
      <c r="T30" s="455" t="str">
        <f t="shared" si="72"/>
        <v>P</v>
      </c>
      <c r="U30" s="953" t="str">
        <f t="shared" si="72"/>
        <v>P</v>
      </c>
      <c r="V30" s="768" t="str">
        <f t="shared" si="72"/>
        <v>P</v>
      </c>
      <c r="W30" s="455" t="str">
        <f t="shared" si="72"/>
        <v>N</v>
      </c>
      <c r="X30" s="455" t="str">
        <f t="shared" si="72"/>
        <v>N</v>
      </c>
      <c r="Y30" s="455" t="str">
        <f t="shared" si="72"/>
        <v>N</v>
      </c>
      <c r="Z30" s="455" t="str">
        <f t="shared" si="72"/>
        <v>N</v>
      </c>
      <c r="AA30" s="455" t="str">
        <f t="shared" si="72"/>
        <v>P</v>
      </c>
      <c r="AB30" s="953" t="str">
        <f t="shared" si="72"/>
        <v>P</v>
      </c>
      <c r="AC30" s="768" t="str">
        <f t="shared" si="72"/>
        <v>É</v>
      </c>
      <c r="AD30" s="455" t="str">
        <f t="shared" si="72"/>
        <v>É</v>
      </c>
      <c r="AE30" s="455" t="str">
        <f t="shared" si="72"/>
        <v>É</v>
      </c>
      <c r="AF30" s="455" t="str">
        <f t="shared" si="72"/>
        <v>P</v>
      </c>
      <c r="AG30" s="455" t="str">
        <f t="shared" si="72"/>
        <v>P</v>
      </c>
      <c r="AH30" s="455" t="str">
        <f t="shared" si="72"/>
        <v>P</v>
      </c>
      <c r="AI30" s="953" t="str">
        <f t="shared" si="72"/>
        <v>P</v>
      </c>
      <c r="AJ30" s="768" t="str">
        <f t="shared" si="72"/>
        <v>N</v>
      </c>
      <c r="AK30" s="455" t="str">
        <f t="shared" si="72"/>
        <v>DE</v>
      </c>
      <c r="AL30" s="455" t="s">
        <v>178</v>
      </c>
      <c r="AM30" s="954" t="s">
        <v>178</v>
      </c>
      <c r="AN30" s="1171" t="s">
        <v>385</v>
      </c>
      <c r="AO30" s="1145" t="str">
        <f t="shared" si="72"/>
        <v>P</v>
      </c>
      <c r="AP30" s="953" t="str">
        <f t="shared" si="72"/>
        <v>P</v>
      </c>
      <c r="AQ30" s="768" t="s">
        <v>99</v>
      </c>
      <c r="AR30" s="954" t="s">
        <v>99</v>
      </c>
      <c r="AS30" s="1171" t="s">
        <v>385</v>
      </c>
      <c r="AT30" s="1171" t="s">
        <v>385</v>
      </c>
      <c r="AU30" s="1171" t="s">
        <v>385</v>
      </c>
      <c r="AV30" s="1145" t="str">
        <f t="shared" si="72"/>
        <v>P</v>
      </c>
      <c r="AW30" s="953" t="str">
        <f t="shared" si="72"/>
        <v>P</v>
      </c>
      <c r="AX30" s="768" t="str">
        <f t="shared" si="72"/>
        <v>DE</v>
      </c>
      <c r="AY30" s="455" t="s">
        <v>99</v>
      </c>
      <c r="AZ30" s="455" t="s">
        <v>99</v>
      </c>
      <c r="BA30" s="455" t="str">
        <f t="shared" si="72"/>
        <v>N</v>
      </c>
      <c r="BB30" s="455" t="str">
        <f t="shared" si="72"/>
        <v>N</v>
      </c>
      <c r="BC30" s="455" t="str">
        <f t="shared" si="72"/>
        <v>P</v>
      </c>
      <c r="BD30" s="953" t="str">
        <f t="shared" si="72"/>
        <v>P</v>
      </c>
      <c r="BE30" s="1216">
        <v>6</v>
      </c>
      <c r="BF30" s="455" t="str">
        <f t="shared" si="72"/>
        <v>É</v>
      </c>
      <c r="BG30" s="455" t="str">
        <f t="shared" si="72"/>
        <v>É</v>
      </c>
      <c r="BH30" s="954" t="s">
        <v>70</v>
      </c>
      <c r="BI30" s="1171" t="s">
        <v>430</v>
      </c>
      <c r="BJ30" s="1145" t="s">
        <v>178</v>
      </c>
      <c r="BK30" s="953" t="str">
        <f t="shared" si="72"/>
        <v>P</v>
      </c>
      <c r="BL30" s="1144" t="str">
        <f t="shared" si="48"/>
        <v>P</v>
      </c>
      <c r="BM30" s="455" t="str">
        <f t="shared" si="72"/>
        <v>N</v>
      </c>
      <c r="BN30" s="455" t="str">
        <f t="shared" si="72"/>
        <v>N</v>
      </c>
      <c r="BO30" s="455" t="str">
        <f t="shared" si="72"/>
        <v>N</v>
      </c>
      <c r="BP30" s="455" t="str">
        <f t="shared" si="72"/>
        <v>N</v>
      </c>
      <c r="BQ30" s="455" t="str">
        <f t="shared" si="72"/>
        <v>P</v>
      </c>
      <c r="BR30" s="953" t="str">
        <f t="shared" si="68"/>
        <v>P</v>
      </c>
      <c r="BS30" s="768" t="str">
        <f t="shared" si="68"/>
        <v>É</v>
      </c>
      <c r="BT30" s="455" t="s">
        <v>387</v>
      </c>
      <c r="BU30" s="455" t="str">
        <f t="shared" si="68"/>
        <v>P</v>
      </c>
      <c r="BV30" s="455" t="str">
        <f t="shared" si="68"/>
        <v>P</v>
      </c>
      <c r="BW30" s="455" t="str">
        <f t="shared" si="68"/>
        <v>P</v>
      </c>
      <c r="BX30" s="455" t="str">
        <f t="shared" si="68"/>
        <v>P</v>
      </c>
      <c r="BY30" s="953" t="str">
        <f t="shared" si="68"/>
        <v>P</v>
      </c>
      <c r="BZ30" s="768" t="str">
        <f t="shared" si="68"/>
        <v>P</v>
      </c>
      <c r="CA30" s="455" t="str">
        <f t="shared" si="68"/>
        <v>N</v>
      </c>
      <c r="CB30" s="455" t="str">
        <f t="shared" si="68"/>
        <v>N</v>
      </c>
      <c r="CC30" s="455" t="str">
        <f t="shared" si="68"/>
        <v>N</v>
      </c>
      <c r="CD30" s="455" t="str">
        <f t="shared" si="68"/>
        <v>FÜ</v>
      </c>
      <c r="CE30" s="455" t="str">
        <f t="shared" si="68"/>
        <v>P</v>
      </c>
      <c r="CF30" s="953" t="str">
        <f t="shared" si="68"/>
        <v>P</v>
      </c>
      <c r="CG30" s="768" t="str">
        <f t="shared" si="68"/>
        <v>P</v>
      </c>
      <c r="CH30" s="455" t="str">
        <f t="shared" si="68"/>
        <v>É</v>
      </c>
      <c r="CI30" s="455" t="str">
        <f t="shared" si="68"/>
        <v>P</v>
      </c>
      <c r="CJ30" s="455" t="str">
        <f t="shared" si="68"/>
        <v>N</v>
      </c>
      <c r="CK30" s="1143" t="s">
        <v>383</v>
      </c>
      <c r="CL30" s="455" t="str">
        <f t="shared" si="68"/>
        <v>P</v>
      </c>
      <c r="CM30" s="953" t="str">
        <f t="shared" si="68"/>
        <v>P</v>
      </c>
      <c r="CN30" s="768" t="str">
        <f t="shared" si="68"/>
        <v>DE</v>
      </c>
      <c r="CO30" s="455" t="str">
        <f t="shared" si="68"/>
        <v>N</v>
      </c>
      <c r="CP30" s="455" t="str">
        <f t="shared" si="68"/>
        <v>N</v>
      </c>
      <c r="CQ30" s="455" t="str">
        <f t="shared" si="68"/>
        <v>DE</v>
      </c>
      <c r="CR30" s="1143" t="s">
        <v>99</v>
      </c>
      <c r="CS30" s="455" t="str">
        <f t="shared" si="68"/>
        <v>P</v>
      </c>
      <c r="CT30" s="953" t="str">
        <f t="shared" si="68"/>
        <v>P</v>
      </c>
      <c r="CU30" s="952" t="str">
        <f t="shared" si="68"/>
        <v>FÜ</v>
      </c>
      <c r="CV30" s="455" t="str">
        <f t="shared" si="68"/>
        <v>É</v>
      </c>
      <c r="CW30" s="455" t="str">
        <f t="shared" si="68"/>
        <v>É</v>
      </c>
      <c r="CX30" s="455" t="str">
        <f t="shared" si="68"/>
        <v>É</v>
      </c>
      <c r="CY30" s="455" t="str">
        <f t="shared" si="68"/>
        <v>P</v>
      </c>
      <c r="CZ30" s="455" t="str">
        <f t="shared" si="68"/>
        <v>P</v>
      </c>
      <c r="DA30" s="953" t="str">
        <f t="shared" si="68"/>
        <v>P</v>
      </c>
      <c r="DB30" s="768" t="str">
        <f t="shared" si="68"/>
        <v>N</v>
      </c>
      <c r="DC30" s="455" t="str">
        <f t="shared" si="68"/>
        <v>N</v>
      </c>
      <c r="DD30" s="455" t="str">
        <f t="shared" si="68"/>
        <v>N</v>
      </c>
      <c r="DE30" s="455" t="str">
        <f t="shared" si="68"/>
        <v>N</v>
      </c>
      <c r="DF30" s="455" t="str">
        <f t="shared" si="68"/>
        <v>P</v>
      </c>
      <c r="DG30" s="455" t="str">
        <f t="shared" si="68"/>
        <v>P</v>
      </c>
      <c r="DH30" s="953" t="str">
        <f t="shared" si="68"/>
        <v>P</v>
      </c>
      <c r="DI30" s="768" t="str">
        <f t="shared" si="68"/>
        <v>P</v>
      </c>
      <c r="DJ30" s="455" t="str">
        <f t="shared" si="68"/>
        <v>É</v>
      </c>
      <c r="DK30" s="455" t="str">
        <f t="shared" si="68"/>
        <v>É</v>
      </c>
      <c r="DL30" s="455" t="str">
        <f t="shared" si="68"/>
        <v>É</v>
      </c>
      <c r="DM30" s="455" t="str">
        <f t="shared" si="68"/>
        <v>P</v>
      </c>
      <c r="DN30" s="455" t="str">
        <f t="shared" si="68"/>
        <v>P</v>
      </c>
      <c r="DO30" s="953" t="str">
        <f t="shared" si="68"/>
        <v>P</v>
      </c>
      <c r="DP30" s="768" t="str">
        <f t="shared" si="68"/>
        <v>DE</v>
      </c>
      <c r="DQ30" s="455" t="str">
        <f t="shared" si="68"/>
        <v>N</v>
      </c>
      <c r="DR30" s="455" t="str">
        <f t="shared" si="68"/>
        <v>N</v>
      </c>
      <c r="DS30" s="455" t="str">
        <f t="shared" si="68"/>
        <v>N</v>
      </c>
      <c r="DT30" s="455" t="str">
        <f t="shared" si="68"/>
        <v>P</v>
      </c>
      <c r="DU30" s="455" t="str">
        <f t="shared" si="68"/>
        <v>P</v>
      </c>
      <c r="DV30" s="953" t="str">
        <f t="shared" si="68"/>
        <v>P</v>
      </c>
      <c r="DW30" s="768" t="str">
        <f t="shared" si="68"/>
        <v>É</v>
      </c>
      <c r="DX30" s="455" t="str">
        <f t="shared" si="68"/>
        <v>P</v>
      </c>
      <c r="DY30" s="455" t="str">
        <f t="shared" si="68"/>
        <v>FÜ</v>
      </c>
      <c r="DZ30" s="455" t="str">
        <f t="shared" si="68"/>
        <v>P</v>
      </c>
      <c r="EA30" s="455" t="str">
        <f t="shared" si="68"/>
        <v>P</v>
      </c>
      <c r="EB30" s="455" t="str">
        <f t="shared" si="68"/>
        <v>P</v>
      </c>
      <c r="EC30" s="954" t="str">
        <f t="shared" si="69"/>
        <v>P</v>
      </c>
      <c r="ED30" s="768" t="str">
        <f t="shared" si="69"/>
        <v>P</v>
      </c>
      <c r="EE30" s="455" t="str">
        <f t="shared" si="69"/>
        <v>P</v>
      </c>
      <c r="EF30" s="455" t="str">
        <f t="shared" si="69"/>
        <v>P</v>
      </c>
      <c r="EG30" s="455" t="str">
        <f t="shared" si="69"/>
        <v>P</v>
      </c>
      <c r="EH30" s="455" t="str">
        <f t="shared" si="69"/>
        <v>P</v>
      </c>
      <c r="EI30" s="455" t="str">
        <f t="shared" si="69"/>
        <v>P</v>
      </c>
      <c r="EJ30" s="953" t="str">
        <f t="shared" si="69"/>
        <v>P</v>
      </c>
      <c r="EK30" s="768" t="str">
        <f t="shared" si="69"/>
        <v>P</v>
      </c>
      <c r="EL30" s="455" t="str">
        <f t="shared" si="69"/>
        <v>P</v>
      </c>
      <c r="EM30" s="455" t="str">
        <f t="shared" si="69"/>
        <v>P</v>
      </c>
      <c r="EN30" s="455" t="str">
        <f t="shared" si="69"/>
        <v>P</v>
      </c>
      <c r="EO30" s="455" t="str">
        <f t="shared" si="69"/>
        <v>P</v>
      </c>
      <c r="EP30" s="455" t="str">
        <f t="shared" si="69"/>
        <v>P</v>
      </c>
      <c r="EQ30" s="953" t="str">
        <f t="shared" si="69"/>
        <v>P</v>
      </c>
      <c r="ER30" s="768" t="str">
        <f t="shared" si="69"/>
        <v>FÜ</v>
      </c>
      <c r="ES30" s="455" t="str">
        <f t="shared" si="69"/>
        <v>P</v>
      </c>
      <c r="ET30" s="455" t="str">
        <f t="shared" si="69"/>
        <v>P</v>
      </c>
      <c r="EU30" s="455" t="str">
        <f t="shared" si="69"/>
        <v>P</v>
      </c>
      <c r="EV30" s="455" t="str">
        <f t="shared" si="69"/>
        <v>P</v>
      </c>
      <c r="EW30" s="455" t="str">
        <f t="shared" si="69"/>
        <v>P</v>
      </c>
      <c r="EX30" s="953" t="str">
        <f t="shared" si="69"/>
        <v>P</v>
      </c>
      <c r="EY30" s="768" t="str">
        <f t="shared" si="69"/>
        <v>P</v>
      </c>
      <c r="EZ30" s="455" t="str">
        <f t="shared" si="69"/>
        <v>P</v>
      </c>
      <c r="FA30" s="455" t="str">
        <f t="shared" si="69"/>
        <v>P</v>
      </c>
      <c r="FB30" s="455" t="str">
        <f t="shared" si="69"/>
        <v>P</v>
      </c>
      <c r="FC30" s="455" t="str">
        <f t="shared" si="69"/>
        <v>P</v>
      </c>
      <c r="FD30" s="455" t="str">
        <f t="shared" si="69"/>
        <v>P</v>
      </c>
      <c r="FE30" s="953" t="str">
        <f t="shared" si="69"/>
        <v>P</v>
      </c>
      <c r="FF30" s="768" t="str">
        <f t="shared" si="69"/>
        <v>P</v>
      </c>
      <c r="FG30" s="455" t="str">
        <f t="shared" si="69"/>
        <v>P</v>
      </c>
      <c r="FH30" s="455" t="str">
        <f t="shared" si="69"/>
        <v>P</v>
      </c>
      <c r="FI30" s="455" t="str">
        <f t="shared" si="69"/>
        <v>P</v>
      </c>
      <c r="FJ30" s="455" t="str">
        <f t="shared" si="69"/>
        <v>P</v>
      </c>
      <c r="FK30" s="455" t="str">
        <f t="shared" si="69"/>
        <v>P</v>
      </c>
      <c r="FL30" s="953" t="str">
        <f t="shared" si="69"/>
        <v>P</v>
      </c>
      <c r="FM30" s="768" t="str">
        <f t="shared" si="69"/>
        <v>P</v>
      </c>
      <c r="FN30" s="455" t="str">
        <f t="shared" si="69"/>
        <v>P</v>
      </c>
      <c r="FO30" s="455" t="str">
        <f t="shared" si="69"/>
        <v>P</v>
      </c>
      <c r="FP30" s="455" t="str">
        <f t="shared" si="69"/>
        <v>P</v>
      </c>
      <c r="FQ30" s="455" t="str">
        <f t="shared" si="69"/>
        <v>P</v>
      </c>
      <c r="FR30" s="455" t="str">
        <f t="shared" si="69"/>
        <v>P</v>
      </c>
      <c r="FS30" s="953" t="str">
        <f t="shared" si="69"/>
        <v>P</v>
      </c>
      <c r="FT30" s="768" t="str">
        <f t="shared" si="69"/>
        <v>P</v>
      </c>
      <c r="FU30" s="455" t="str">
        <f t="shared" si="69"/>
        <v>P</v>
      </c>
      <c r="FV30" s="455" t="str">
        <f t="shared" si="69"/>
        <v>P</v>
      </c>
      <c r="FW30" s="455" t="str">
        <f t="shared" si="69"/>
        <v>P</v>
      </c>
      <c r="FX30" s="455" t="str">
        <f t="shared" si="69"/>
        <v>P</v>
      </c>
      <c r="FY30" s="455" t="str">
        <f t="shared" si="69"/>
        <v>P</v>
      </c>
      <c r="FZ30" s="953" t="str">
        <f t="shared" si="69"/>
        <v>P</v>
      </c>
      <c r="GA30" s="768" t="str">
        <f t="shared" si="69"/>
        <v>P</v>
      </c>
      <c r="GB30" s="455" t="str">
        <f t="shared" si="69"/>
        <v>P</v>
      </c>
      <c r="GC30" s="455" t="str">
        <f t="shared" si="69"/>
        <v>P</v>
      </c>
      <c r="GD30" s="455" t="str">
        <f t="shared" si="69"/>
        <v>P</v>
      </c>
      <c r="GE30" s="455" t="str">
        <f t="shared" si="69"/>
        <v>P</v>
      </c>
      <c r="GF30" s="953" t="str">
        <f t="shared" si="69"/>
        <v>P</v>
      </c>
      <c r="GG30" s="768" t="str">
        <f t="shared" si="69"/>
        <v>P</v>
      </c>
      <c r="GH30" s="455" t="str">
        <f t="shared" si="69"/>
        <v>P</v>
      </c>
      <c r="GI30" s="455" t="str">
        <f t="shared" si="69"/>
        <v>P</v>
      </c>
      <c r="GJ30" s="455" t="str">
        <f t="shared" si="69"/>
        <v>P</v>
      </c>
      <c r="GK30" s="455" t="str">
        <f t="shared" si="69"/>
        <v>P</v>
      </c>
      <c r="GL30" s="455" t="str">
        <f t="shared" si="69"/>
        <v>P</v>
      </c>
      <c r="GM30" s="455" t="str">
        <f t="shared" si="69"/>
        <v>P</v>
      </c>
      <c r="GN30" s="954" t="str">
        <f t="shared" ref="GN30:IY33" si="74">IF($C30="","",GN$17)</f>
        <v>P</v>
      </c>
      <c r="GO30" s="768" t="str">
        <f t="shared" si="74"/>
        <v>P</v>
      </c>
      <c r="GP30" s="455" t="str">
        <f t="shared" si="74"/>
        <v>P</v>
      </c>
      <c r="GQ30" s="455" t="str">
        <f t="shared" si="74"/>
        <v>P</v>
      </c>
      <c r="GR30" s="455" t="str">
        <f t="shared" si="74"/>
        <v>P</v>
      </c>
      <c r="GS30" s="455" t="str">
        <f t="shared" si="74"/>
        <v>P</v>
      </c>
      <c r="GT30" s="455" t="str">
        <f t="shared" si="74"/>
        <v>P</v>
      </c>
      <c r="GU30" s="953" t="str">
        <f t="shared" si="74"/>
        <v>P</v>
      </c>
      <c r="GV30" s="768" t="str">
        <f t="shared" si="74"/>
        <v>P</v>
      </c>
      <c r="GW30" s="455" t="str">
        <f t="shared" si="74"/>
        <v>P</v>
      </c>
      <c r="GX30" s="455" t="str">
        <f t="shared" si="74"/>
        <v>P</v>
      </c>
      <c r="GY30" s="455" t="str">
        <f t="shared" si="74"/>
        <v>P</v>
      </c>
      <c r="GZ30" s="455" t="str">
        <f t="shared" si="74"/>
        <v>P</v>
      </c>
      <c r="HA30" s="455" t="str">
        <f t="shared" si="74"/>
        <v>P</v>
      </c>
      <c r="HB30" s="953" t="str">
        <f t="shared" si="74"/>
        <v>P</v>
      </c>
      <c r="HC30" s="768" t="str">
        <f t="shared" si="74"/>
        <v>P</v>
      </c>
      <c r="HD30" s="455" t="str">
        <f t="shared" si="74"/>
        <v>P</v>
      </c>
      <c r="HE30" s="455" t="str">
        <f t="shared" si="74"/>
        <v>P</v>
      </c>
      <c r="HF30" s="455" t="str">
        <f t="shared" si="74"/>
        <v>P</v>
      </c>
      <c r="HG30" s="455" t="str">
        <f t="shared" si="74"/>
        <v>P</v>
      </c>
      <c r="HH30" s="455" t="str">
        <f t="shared" si="74"/>
        <v>P</v>
      </c>
      <c r="HI30" s="953" t="str">
        <f t="shared" si="74"/>
        <v>P</v>
      </c>
      <c r="HJ30" s="768" t="str">
        <f t="shared" si="74"/>
        <v>P</v>
      </c>
      <c r="HK30" s="455" t="str">
        <f t="shared" si="74"/>
        <v>P</v>
      </c>
      <c r="HL30" s="455" t="str">
        <f t="shared" si="74"/>
        <v>P</v>
      </c>
      <c r="HM30" s="455" t="str">
        <f t="shared" si="74"/>
        <v>P</v>
      </c>
      <c r="HN30" s="455" t="str">
        <f t="shared" si="74"/>
        <v>P</v>
      </c>
      <c r="HO30" s="455" t="str">
        <f t="shared" si="74"/>
        <v>P</v>
      </c>
      <c r="HP30" s="953" t="str">
        <f t="shared" si="74"/>
        <v>P</v>
      </c>
      <c r="HQ30" s="768" t="str">
        <f t="shared" si="74"/>
        <v>P</v>
      </c>
      <c r="HR30" s="455" t="str">
        <f t="shared" si="74"/>
        <v>P</v>
      </c>
      <c r="HS30" s="455" t="str">
        <f t="shared" si="74"/>
        <v>P</v>
      </c>
      <c r="HT30" s="455" t="str">
        <f t="shared" si="74"/>
        <v>P</v>
      </c>
      <c r="HU30" s="455" t="str">
        <f t="shared" si="74"/>
        <v>P</v>
      </c>
      <c r="HV30" s="455" t="str">
        <f t="shared" si="74"/>
        <v>P</v>
      </c>
      <c r="HW30" s="953" t="str">
        <f t="shared" si="74"/>
        <v>P</v>
      </c>
      <c r="HX30" s="768" t="str">
        <f t="shared" si="74"/>
        <v>P</v>
      </c>
      <c r="HY30" s="455" t="str">
        <f t="shared" si="74"/>
        <v>P</v>
      </c>
      <c r="HZ30" s="455" t="str">
        <f t="shared" si="74"/>
        <v>P</v>
      </c>
      <c r="IA30" s="455" t="str">
        <f t="shared" si="74"/>
        <v>P</v>
      </c>
      <c r="IB30" s="455" t="str">
        <f t="shared" si="74"/>
        <v>P</v>
      </c>
      <c r="IC30" s="455" t="str">
        <f t="shared" si="74"/>
        <v>P</v>
      </c>
      <c r="ID30" s="953" t="str">
        <f t="shared" si="74"/>
        <v>P</v>
      </c>
      <c r="IE30" s="768" t="str">
        <f t="shared" si="74"/>
        <v>P</v>
      </c>
      <c r="IF30" s="455" t="str">
        <f t="shared" si="74"/>
        <v>FÜ</v>
      </c>
      <c r="IG30" s="455" t="str">
        <f t="shared" si="74"/>
        <v>P</v>
      </c>
      <c r="IH30" s="455" t="str">
        <f t="shared" si="74"/>
        <v>P</v>
      </c>
      <c r="II30" s="455" t="str">
        <f t="shared" si="74"/>
        <v>P</v>
      </c>
      <c r="IJ30" s="455" t="str">
        <f t="shared" si="74"/>
        <v>P</v>
      </c>
      <c r="IK30" s="953" t="str">
        <f t="shared" si="74"/>
        <v>P</v>
      </c>
      <c r="IL30" s="768" t="str">
        <f t="shared" si="74"/>
        <v>P</v>
      </c>
      <c r="IM30" s="455" t="str">
        <f t="shared" si="74"/>
        <v>P</v>
      </c>
      <c r="IN30" s="455" t="str">
        <f t="shared" si="74"/>
        <v>P</v>
      </c>
      <c r="IO30" s="455" t="str">
        <f t="shared" si="74"/>
        <v>P</v>
      </c>
      <c r="IP30" s="455" t="str">
        <f t="shared" si="74"/>
        <v>P</v>
      </c>
      <c r="IQ30" s="455" t="str">
        <f t="shared" si="74"/>
        <v>P</v>
      </c>
      <c r="IR30" s="953" t="str">
        <f t="shared" si="74"/>
        <v>P</v>
      </c>
      <c r="IS30" s="768" t="str">
        <f t="shared" si="74"/>
        <v>P</v>
      </c>
      <c r="IT30" s="455" t="str">
        <f t="shared" si="74"/>
        <v>P</v>
      </c>
      <c r="IU30" s="455" t="str">
        <f t="shared" si="74"/>
        <v>P</v>
      </c>
      <c r="IV30" s="455" t="str">
        <f t="shared" si="74"/>
        <v>P</v>
      </c>
      <c r="IW30" s="455" t="str">
        <f t="shared" si="74"/>
        <v>P</v>
      </c>
      <c r="IX30" s="455" t="str">
        <f t="shared" si="74"/>
        <v>P</v>
      </c>
      <c r="IY30" s="954" t="str">
        <f t="shared" si="74"/>
        <v>P</v>
      </c>
      <c r="IZ30" s="768" t="str">
        <f t="shared" ref="IZ30:LK33" si="75">IF($C30="","",IZ$17)</f>
        <v>P</v>
      </c>
      <c r="JA30" s="455" t="str">
        <f t="shared" si="75"/>
        <v>P</v>
      </c>
      <c r="JB30" s="455" t="str">
        <f t="shared" si="75"/>
        <v>P</v>
      </c>
      <c r="JC30" s="455" t="str">
        <f t="shared" si="75"/>
        <v>P</v>
      </c>
      <c r="JD30" s="455" t="str">
        <f t="shared" si="75"/>
        <v>P</v>
      </c>
      <c r="JE30" s="455" t="str">
        <f t="shared" si="75"/>
        <v>P</v>
      </c>
      <c r="JF30" s="953" t="str">
        <f t="shared" si="75"/>
        <v>P</v>
      </c>
      <c r="JG30" s="768" t="str">
        <f t="shared" si="75"/>
        <v>P</v>
      </c>
      <c r="JH30" s="455" t="str">
        <f t="shared" si="75"/>
        <v>P</v>
      </c>
      <c r="JI30" s="455" t="str">
        <f t="shared" si="75"/>
        <v>P</v>
      </c>
      <c r="JJ30" s="455" t="str">
        <f t="shared" si="75"/>
        <v>P</v>
      </c>
      <c r="JK30" s="455" t="str">
        <f t="shared" si="75"/>
        <v>P</v>
      </c>
      <c r="JL30" s="455" t="str">
        <f t="shared" si="75"/>
        <v>P</v>
      </c>
      <c r="JM30" s="953" t="str">
        <f t="shared" si="75"/>
        <v>P</v>
      </c>
      <c r="JN30" s="768" t="str">
        <f t="shared" si="75"/>
        <v>P</v>
      </c>
      <c r="JO30" s="455" t="str">
        <f t="shared" si="75"/>
        <v>P</v>
      </c>
      <c r="JP30" s="455" t="str">
        <f t="shared" si="75"/>
        <v>P</v>
      </c>
      <c r="JQ30" s="455" t="str">
        <f t="shared" si="75"/>
        <v>P</v>
      </c>
      <c r="JR30" s="455" t="str">
        <f t="shared" si="75"/>
        <v>P</v>
      </c>
      <c r="JS30" s="455" t="str">
        <f t="shared" si="75"/>
        <v>P</v>
      </c>
      <c r="JT30" s="953" t="str">
        <f t="shared" si="75"/>
        <v>P</v>
      </c>
      <c r="JU30" s="768" t="str">
        <f t="shared" si="75"/>
        <v>P</v>
      </c>
      <c r="JV30" s="455" t="str">
        <f t="shared" si="75"/>
        <v>P</v>
      </c>
      <c r="JW30" s="455" t="str">
        <f t="shared" si="75"/>
        <v>P</v>
      </c>
      <c r="JX30" s="455" t="str">
        <f t="shared" si="75"/>
        <v>P</v>
      </c>
      <c r="JY30" s="455" t="str">
        <f t="shared" si="75"/>
        <v>P</v>
      </c>
      <c r="JZ30" s="455" t="str">
        <f t="shared" si="75"/>
        <v>P</v>
      </c>
      <c r="KA30" s="953" t="str">
        <f t="shared" si="75"/>
        <v>P</v>
      </c>
      <c r="KB30" s="768" t="str">
        <f t="shared" si="75"/>
        <v>P</v>
      </c>
      <c r="KC30" s="455" t="str">
        <f t="shared" si="75"/>
        <v>P</v>
      </c>
      <c r="KD30" s="455" t="str">
        <f t="shared" si="75"/>
        <v>P</v>
      </c>
      <c r="KE30" s="455" t="str">
        <f t="shared" si="75"/>
        <v>P</v>
      </c>
      <c r="KF30" s="455" t="str">
        <f t="shared" si="75"/>
        <v>P</v>
      </c>
      <c r="KG30" s="455" t="str">
        <f t="shared" si="75"/>
        <v>P</v>
      </c>
      <c r="KH30" s="953" t="str">
        <f t="shared" si="75"/>
        <v>P</v>
      </c>
      <c r="KI30" s="768" t="str">
        <f t="shared" si="75"/>
        <v>P</v>
      </c>
      <c r="KJ30" s="455" t="str">
        <f t="shared" si="75"/>
        <v>P</v>
      </c>
      <c r="KK30" s="455" t="str">
        <f t="shared" si="75"/>
        <v>P</v>
      </c>
      <c r="KL30" s="455" t="str">
        <f t="shared" si="75"/>
        <v>P</v>
      </c>
      <c r="KM30" s="455" t="str">
        <f t="shared" si="75"/>
        <v>P</v>
      </c>
      <c r="KN30" s="455" t="str">
        <f t="shared" si="75"/>
        <v>P</v>
      </c>
      <c r="KO30" s="953" t="str">
        <f t="shared" si="75"/>
        <v>P</v>
      </c>
      <c r="KP30" s="768" t="str">
        <f t="shared" si="75"/>
        <v>P</v>
      </c>
      <c r="KQ30" s="455" t="str">
        <f t="shared" si="75"/>
        <v>P</v>
      </c>
      <c r="KR30" s="455" t="str">
        <f t="shared" si="75"/>
        <v>FÜ</v>
      </c>
      <c r="KS30" s="455" t="str">
        <f t="shared" si="75"/>
        <v>P</v>
      </c>
      <c r="KT30" s="455" t="str">
        <f t="shared" si="75"/>
        <v>P</v>
      </c>
      <c r="KU30" s="455" t="str">
        <f t="shared" si="75"/>
        <v>P</v>
      </c>
      <c r="KV30" s="953" t="str">
        <f t="shared" si="75"/>
        <v>P</v>
      </c>
      <c r="KW30" s="768" t="str">
        <f t="shared" si="75"/>
        <v>P</v>
      </c>
      <c r="KX30" s="455" t="str">
        <f t="shared" si="75"/>
        <v>P</v>
      </c>
      <c r="KY30" s="455" t="str">
        <f t="shared" si="75"/>
        <v>P</v>
      </c>
      <c r="KZ30" s="455" t="str">
        <f t="shared" si="75"/>
        <v>P</v>
      </c>
      <c r="LA30" s="455" t="str">
        <f t="shared" si="75"/>
        <v>FÜ</v>
      </c>
      <c r="LB30" s="455" t="str">
        <f t="shared" si="75"/>
        <v>P</v>
      </c>
      <c r="LC30" s="954" t="str">
        <f t="shared" si="75"/>
        <v>P</v>
      </c>
      <c r="LD30" s="768" t="str">
        <f t="shared" si="75"/>
        <v>P</v>
      </c>
      <c r="LE30" s="455" t="str">
        <f t="shared" si="75"/>
        <v>P</v>
      </c>
      <c r="LF30" s="455" t="str">
        <f t="shared" si="75"/>
        <v>P</v>
      </c>
      <c r="LG30" s="455" t="str">
        <f t="shared" si="75"/>
        <v>P</v>
      </c>
      <c r="LH30" s="455" t="str">
        <f t="shared" si="75"/>
        <v>P</v>
      </c>
      <c r="LI30" s="455" t="str">
        <f t="shared" si="75"/>
        <v>P</v>
      </c>
      <c r="LJ30" s="953" t="str">
        <f t="shared" si="75"/>
        <v>P</v>
      </c>
      <c r="LK30" s="768" t="str">
        <f t="shared" si="75"/>
        <v>P</v>
      </c>
      <c r="LL30" s="455" t="str">
        <f t="shared" si="73"/>
        <v>P</v>
      </c>
      <c r="LM30" s="455" t="str">
        <f t="shared" si="73"/>
        <v>P</v>
      </c>
      <c r="LN30" s="455" t="str">
        <f t="shared" si="73"/>
        <v>P</v>
      </c>
      <c r="LO30" s="455" t="str">
        <f t="shared" si="70"/>
        <v>P</v>
      </c>
      <c r="LP30" s="455" t="str">
        <f t="shared" si="70"/>
        <v>P</v>
      </c>
      <c r="LQ30" s="953" t="str">
        <f t="shared" si="70"/>
        <v>P</v>
      </c>
      <c r="LR30" s="768" t="str">
        <f t="shared" si="70"/>
        <v>P</v>
      </c>
      <c r="LS30" s="455" t="str">
        <f t="shared" si="70"/>
        <v>P</v>
      </c>
      <c r="LT30" s="455" t="str">
        <f t="shared" si="70"/>
        <v>P</v>
      </c>
      <c r="LU30" s="455" t="str">
        <f t="shared" si="70"/>
        <v>P</v>
      </c>
      <c r="LV30" s="455" t="str">
        <f t="shared" si="70"/>
        <v>P</v>
      </c>
      <c r="LW30" s="455" t="str">
        <f t="shared" si="70"/>
        <v>P</v>
      </c>
      <c r="LX30" s="953" t="str">
        <f t="shared" si="70"/>
        <v>P</v>
      </c>
      <c r="LY30" s="768" t="str">
        <f t="shared" si="70"/>
        <v>P</v>
      </c>
      <c r="LZ30" s="455" t="str">
        <f t="shared" si="70"/>
        <v>P</v>
      </c>
      <c r="MA30" s="455" t="str">
        <f t="shared" si="70"/>
        <v>P</v>
      </c>
      <c r="MB30" s="455" t="str">
        <f t="shared" si="70"/>
        <v>P</v>
      </c>
      <c r="MC30" s="455" t="str">
        <f t="shared" si="70"/>
        <v>P</v>
      </c>
      <c r="MD30" s="455" t="str">
        <f t="shared" si="70"/>
        <v>P</v>
      </c>
      <c r="ME30" s="953" t="str">
        <f t="shared" si="70"/>
        <v>P</v>
      </c>
      <c r="MF30" s="768" t="str">
        <f t="shared" si="66"/>
        <v>P</v>
      </c>
      <c r="MG30" s="455" t="str">
        <f t="shared" si="66"/>
        <v>P</v>
      </c>
      <c r="MH30" s="455" t="str">
        <f t="shared" si="71"/>
        <v>P</v>
      </c>
      <c r="MI30" s="455" t="str">
        <f t="shared" si="71"/>
        <v>P</v>
      </c>
      <c r="MJ30" s="455" t="str">
        <f t="shared" si="71"/>
        <v>P</v>
      </c>
      <c r="MK30" s="455" t="str">
        <f t="shared" si="71"/>
        <v>P</v>
      </c>
      <c r="ML30" s="953" t="str">
        <f t="shared" si="71"/>
        <v>P</v>
      </c>
      <c r="MM30" s="768" t="str">
        <f t="shared" si="71"/>
        <v>P</v>
      </c>
      <c r="MN30" s="455" t="str">
        <f t="shared" si="71"/>
        <v>P</v>
      </c>
      <c r="MO30" s="455" t="str">
        <f t="shared" si="71"/>
        <v>P</v>
      </c>
      <c r="MP30" s="455" t="str">
        <f t="shared" si="71"/>
        <v>P</v>
      </c>
      <c r="MQ30" s="455" t="str">
        <f t="shared" si="71"/>
        <v>P</v>
      </c>
      <c r="MR30" s="455" t="str">
        <f t="shared" si="71"/>
        <v>P</v>
      </c>
      <c r="MS30" s="953" t="str">
        <f t="shared" si="71"/>
        <v>P</v>
      </c>
      <c r="MT30" s="768" t="str">
        <f t="shared" si="71"/>
        <v>P</v>
      </c>
      <c r="MU30" s="455" t="str">
        <f t="shared" si="71"/>
        <v>P</v>
      </c>
      <c r="MV30" s="455" t="str">
        <f t="shared" si="71"/>
        <v>P</v>
      </c>
      <c r="MW30" s="455" t="str">
        <f t="shared" si="71"/>
        <v>P</v>
      </c>
      <c r="MX30" s="455" t="str">
        <f t="shared" si="71"/>
        <v>P</v>
      </c>
      <c r="MY30" s="455" t="str">
        <f t="shared" si="71"/>
        <v>P</v>
      </c>
      <c r="MZ30" s="953" t="str">
        <f t="shared" si="71"/>
        <v>P</v>
      </c>
      <c r="NA30" s="768" t="str">
        <f t="shared" si="71"/>
        <v>P</v>
      </c>
      <c r="NB30" s="455" t="str">
        <f t="shared" si="71"/>
        <v>P</v>
      </c>
      <c r="NC30" s="455" t="str">
        <f t="shared" si="71"/>
        <v>FÜ</v>
      </c>
      <c r="ND30" s="455" t="str">
        <f t="shared" si="71"/>
        <v>FÜ</v>
      </c>
      <c r="NE30" s="455" t="str">
        <f t="shared" si="71"/>
        <v>P</v>
      </c>
      <c r="NF30" s="455" t="str">
        <f t="shared" si="71"/>
        <v>P</v>
      </c>
      <c r="NG30" s="954" t="str">
        <f t="shared" si="71"/>
        <v>P</v>
      </c>
      <c r="NH30" s="768" t="str">
        <f t="shared" si="71"/>
        <v>P</v>
      </c>
      <c r="NI30" s="455" t="str">
        <f t="shared" si="71"/>
        <v>P</v>
      </c>
      <c r="NJ30" s="455" t="str">
        <f t="shared" si="71"/>
        <v>P</v>
      </c>
      <c r="NK30" s="455" t="str">
        <f t="shared" si="71"/>
        <v>P</v>
      </c>
      <c r="NL30" s="455" t="str">
        <f t="shared" si="71"/>
        <v>P</v>
      </c>
      <c r="NM30" s="455" t="str">
        <f t="shared" si="71"/>
        <v>P</v>
      </c>
      <c r="NN30" s="953" t="str">
        <f t="shared" si="71"/>
        <v>P</v>
      </c>
    </row>
    <row r="31" spans="1:378" ht="12" hidden="1" thickBot="1" x14ac:dyDescent="0.25">
      <c r="A31" s="1151">
        <f>alapadatok!A15</f>
        <v>13</v>
      </c>
      <c r="B31" s="678" t="str">
        <f>IF(alapadatok!C15="","",alapadatok!C15)</f>
        <v/>
      </c>
      <c r="C31" s="584" t="str">
        <f>IF(alapadatok!B15="","",alapadatok!B15)</f>
        <v/>
      </c>
      <c r="D31" s="584" t="str">
        <f>IF(alapadatok!D15="","",alapadatok!D15)</f>
        <v/>
      </c>
      <c r="E31" s="948" t="str">
        <f>IF(alapadatok!K15="","",alapadatok!K15)</f>
        <v/>
      </c>
      <c r="F31" s="952"/>
      <c r="G31" s="953"/>
      <c r="H31" s="768"/>
      <c r="I31" s="455"/>
      <c r="J31" s="1143"/>
      <c r="K31" s="455"/>
      <c r="L31" s="455"/>
      <c r="M31" s="455"/>
      <c r="N31" s="953"/>
      <c r="O31" s="768"/>
      <c r="P31" s="455"/>
      <c r="Q31" s="455"/>
      <c r="R31" s="455"/>
      <c r="S31" s="455"/>
      <c r="T31" s="455"/>
      <c r="U31" s="953"/>
      <c r="V31" s="768"/>
      <c r="W31" s="455"/>
      <c r="X31" s="455"/>
      <c r="Y31" s="455"/>
      <c r="Z31" s="455"/>
      <c r="AA31" s="455"/>
      <c r="AB31" s="953"/>
      <c r="AC31" s="768"/>
      <c r="AD31" s="455"/>
      <c r="AE31" s="455"/>
      <c r="AF31" s="455"/>
      <c r="AG31" s="455"/>
      <c r="AH31" s="455"/>
      <c r="AI31" s="953"/>
      <c r="AJ31" s="768"/>
      <c r="AK31" s="455"/>
      <c r="AL31" s="455"/>
      <c r="AM31" s="455"/>
      <c r="AN31" s="1216"/>
      <c r="AO31" s="455"/>
      <c r="AP31" s="953"/>
      <c r="AQ31" s="768"/>
      <c r="AR31" s="455"/>
      <c r="AS31" s="1216"/>
      <c r="AT31" s="1216"/>
      <c r="AU31" s="1214"/>
      <c r="AV31" s="455"/>
      <c r="AW31" s="953"/>
      <c r="AX31" s="768"/>
      <c r="AY31" s="455"/>
      <c r="AZ31" s="455"/>
      <c r="BA31" s="455" t="str">
        <f t="shared" si="72"/>
        <v/>
      </c>
      <c r="BB31" s="455" t="str">
        <f t="shared" si="72"/>
        <v/>
      </c>
      <c r="BC31" s="455" t="str">
        <f t="shared" si="72"/>
        <v/>
      </c>
      <c r="BD31" s="953" t="str">
        <f t="shared" si="72"/>
        <v/>
      </c>
      <c r="BE31" s="1222" t="str">
        <f t="shared" si="72"/>
        <v/>
      </c>
      <c r="BF31" s="455" t="str">
        <f t="shared" si="72"/>
        <v/>
      </c>
      <c r="BG31" s="455" t="str">
        <f t="shared" si="72"/>
        <v/>
      </c>
      <c r="BH31" s="455" t="str">
        <f t="shared" si="72"/>
        <v/>
      </c>
      <c r="BI31" s="1216" t="str">
        <f t="shared" si="72"/>
        <v/>
      </c>
      <c r="BJ31" s="455" t="str">
        <f t="shared" si="72"/>
        <v/>
      </c>
      <c r="BK31" s="953" t="str">
        <f t="shared" si="72"/>
        <v/>
      </c>
      <c r="BL31" s="1144" t="str">
        <f t="shared" si="48"/>
        <v/>
      </c>
      <c r="BM31" s="1143" t="str">
        <f t="shared" si="72"/>
        <v/>
      </c>
      <c r="BN31" s="1143" t="str">
        <f t="shared" si="72"/>
        <v/>
      </c>
      <c r="BO31" s="1143" t="str">
        <f t="shared" si="72"/>
        <v/>
      </c>
      <c r="BP31" s="1143" t="str">
        <f t="shared" si="72"/>
        <v/>
      </c>
      <c r="BQ31" s="455" t="str">
        <f t="shared" ref="BQ31:EB34" si="76">IF($C31="","",BQ$17)</f>
        <v/>
      </c>
      <c r="BR31" s="953" t="str">
        <f t="shared" si="76"/>
        <v/>
      </c>
      <c r="BS31" s="768" t="str">
        <f t="shared" si="76"/>
        <v/>
      </c>
      <c r="BT31" s="455" t="str">
        <f t="shared" si="76"/>
        <v/>
      </c>
      <c r="BU31" s="455" t="str">
        <f t="shared" si="76"/>
        <v/>
      </c>
      <c r="BV31" s="455" t="str">
        <f t="shared" si="76"/>
        <v/>
      </c>
      <c r="BW31" s="455" t="str">
        <f t="shared" si="76"/>
        <v/>
      </c>
      <c r="BX31" s="455" t="str">
        <f t="shared" si="76"/>
        <v/>
      </c>
      <c r="BY31" s="953" t="str">
        <f t="shared" si="76"/>
        <v/>
      </c>
      <c r="BZ31" s="768" t="str">
        <f t="shared" si="76"/>
        <v/>
      </c>
      <c r="CA31" s="455" t="str">
        <f t="shared" si="76"/>
        <v/>
      </c>
      <c r="CB31" s="455" t="str">
        <f t="shared" si="76"/>
        <v/>
      </c>
      <c r="CC31" s="455" t="str">
        <f t="shared" si="76"/>
        <v/>
      </c>
      <c r="CD31" s="455" t="str">
        <f t="shared" si="76"/>
        <v/>
      </c>
      <c r="CE31" s="455" t="str">
        <f t="shared" si="76"/>
        <v/>
      </c>
      <c r="CF31" s="953" t="str">
        <f t="shared" si="76"/>
        <v/>
      </c>
      <c r="CG31" s="768" t="str">
        <f t="shared" si="76"/>
        <v/>
      </c>
      <c r="CH31" s="455" t="str">
        <f t="shared" si="76"/>
        <v/>
      </c>
      <c r="CI31" s="455" t="str">
        <f t="shared" si="76"/>
        <v/>
      </c>
      <c r="CJ31" s="455" t="str">
        <f t="shared" si="76"/>
        <v/>
      </c>
      <c r="CK31" s="455" t="str">
        <f t="shared" si="76"/>
        <v/>
      </c>
      <c r="CL31" s="455" t="str">
        <f t="shared" si="76"/>
        <v/>
      </c>
      <c r="CM31" s="953" t="str">
        <f t="shared" si="76"/>
        <v/>
      </c>
      <c r="CN31" s="768" t="str">
        <f t="shared" si="76"/>
        <v/>
      </c>
      <c r="CO31" s="455" t="str">
        <f t="shared" si="76"/>
        <v/>
      </c>
      <c r="CP31" s="455" t="str">
        <f t="shared" si="76"/>
        <v/>
      </c>
      <c r="CQ31" s="455" t="str">
        <f t="shared" si="76"/>
        <v/>
      </c>
      <c r="CR31" s="1143" t="s">
        <v>385</v>
      </c>
      <c r="CS31" s="455" t="str">
        <f t="shared" si="76"/>
        <v/>
      </c>
      <c r="CT31" s="953" t="str">
        <f t="shared" si="76"/>
        <v/>
      </c>
      <c r="CU31" s="952" t="str">
        <f t="shared" si="76"/>
        <v/>
      </c>
      <c r="CV31" s="455" t="str">
        <f t="shared" si="76"/>
        <v/>
      </c>
      <c r="CW31" s="455" t="str">
        <f t="shared" si="76"/>
        <v/>
      </c>
      <c r="CX31" s="455" t="str">
        <f t="shared" si="76"/>
        <v/>
      </c>
      <c r="CY31" s="455" t="str">
        <f t="shared" si="76"/>
        <v/>
      </c>
      <c r="CZ31" s="455" t="str">
        <f t="shared" si="76"/>
        <v/>
      </c>
      <c r="DA31" s="953" t="str">
        <f t="shared" si="76"/>
        <v/>
      </c>
      <c r="DB31" s="768" t="str">
        <f t="shared" si="76"/>
        <v/>
      </c>
      <c r="DC31" s="455" t="str">
        <f t="shared" si="76"/>
        <v/>
      </c>
      <c r="DD31" s="455" t="str">
        <f t="shared" si="76"/>
        <v/>
      </c>
      <c r="DE31" s="455" t="str">
        <f t="shared" si="76"/>
        <v/>
      </c>
      <c r="DF31" s="455" t="str">
        <f t="shared" si="76"/>
        <v/>
      </c>
      <c r="DG31" s="455" t="str">
        <f t="shared" si="76"/>
        <v/>
      </c>
      <c r="DH31" s="953" t="str">
        <f t="shared" si="76"/>
        <v/>
      </c>
      <c r="DI31" s="768" t="str">
        <f t="shared" si="76"/>
        <v/>
      </c>
      <c r="DJ31" s="455" t="str">
        <f t="shared" si="76"/>
        <v/>
      </c>
      <c r="DK31" s="455" t="str">
        <f t="shared" si="76"/>
        <v/>
      </c>
      <c r="DL31" s="455" t="str">
        <f t="shared" si="76"/>
        <v/>
      </c>
      <c r="DM31" s="455" t="str">
        <f t="shared" si="76"/>
        <v/>
      </c>
      <c r="DN31" s="455" t="str">
        <f t="shared" si="76"/>
        <v/>
      </c>
      <c r="DO31" s="953" t="str">
        <f t="shared" si="76"/>
        <v/>
      </c>
      <c r="DP31" s="768" t="str">
        <f t="shared" si="76"/>
        <v/>
      </c>
      <c r="DQ31" s="455" t="str">
        <f t="shared" si="76"/>
        <v/>
      </c>
      <c r="DR31" s="455" t="str">
        <f t="shared" si="76"/>
        <v/>
      </c>
      <c r="DS31" s="455" t="str">
        <f t="shared" si="76"/>
        <v/>
      </c>
      <c r="DT31" s="455" t="str">
        <f t="shared" si="76"/>
        <v/>
      </c>
      <c r="DU31" s="455" t="str">
        <f t="shared" si="76"/>
        <v/>
      </c>
      <c r="DV31" s="953" t="str">
        <f t="shared" si="76"/>
        <v/>
      </c>
      <c r="DW31" s="768" t="str">
        <f t="shared" si="76"/>
        <v/>
      </c>
      <c r="DX31" s="455" t="str">
        <f t="shared" si="76"/>
        <v/>
      </c>
      <c r="DY31" s="455" t="str">
        <f t="shared" si="76"/>
        <v/>
      </c>
      <c r="DZ31" s="455" t="str">
        <f t="shared" si="76"/>
        <v/>
      </c>
      <c r="EA31" s="455" t="str">
        <f t="shared" si="76"/>
        <v/>
      </c>
      <c r="EB31" s="455" t="str">
        <f t="shared" si="76"/>
        <v/>
      </c>
      <c r="EC31" s="954" t="str">
        <f t="shared" ref="EC31:GN34" si="77">IF($C31="","",EC$17)</f>
        <v/>
      </c>
      <c r="ED31" s="768" t="str">
        <f t="shared" si="77"/>
        <v/>
      </c>
      <c r="EE31" s="455" t="str">
        <f t="shared" si="77"/>
        <v/>
      </c>
      <c r="EF31" s="455" t="str">
        <f t="shared" si="77"/>
        <v/>
      </c>
      <c r="EG31" s="455" t="str">
        <f t="shared" si="77"/>
        <v/>
      </c>
      <c r="EH31" s="455" t="str">
        <f t="shared" si="77"/>
        <v/>
      </c>
      <c r="EI31" s="455" t="str">
        <f t="shared" si="77"/>
        <v/>
      </c>
      <c r="EJ31" s="953" t="str">
        <f t="shared" si="77"/>
        <v/>
      </c>
      <c r="EK31" s="768" t="str">
        <f t="shared" si="77"/>
        <v/>
      </c>
      <c r="EL31" s="455" t="str">
        <f t="shared" si="77"/>
        <v/>
      </c>
      <c r="EM31" s="455" t="str">
        <f t="shared" si="77"/>
        <v/>
      </c>
      <c r="EN31" s="455" t="str">
        <f t="shared" si="77"/>
        <v/>
      </c>
      <c r="EO31" s="455" t="str">
        <f t="shared" si="77"/>
        <v/>
      </c>
      <c r="EP31" s="455" t="str">
        <f t="shared" si="77"/>
        <v/>
      </c>
      <c r="EQ31" s="953" t="str">
        <f t="shared" si="77"/>
        <v/>
      </c>
      <c r="ER31" s="768" t="str">
        <f t="shared" si="77"/>
        <v/>
      </c>
      <c r="ES31" s="455" t="str">
        <f t="shared" si="77"/>
        <v/>
      </c>
      <c r="ET31" s="455" t="str">
        <f t="shared" si="77"/>
        <v/>
      </c>
      <c r="EU31" s="455" t="str">
        <f t="shared" si="77"/>
        <v/>
      </c>
      <c r="EV31" s="455" t="str">
        <f t="shared" si="77"/>
        <v/>
      </c>
      <c r="EW31" s="455" t="str">
        <f t="shared" si="77"/>
        <v/>
      </c>
      <c r="EX31" s="953" t="str">
        <f t="shared" si="77"/>
        <v/>
      </c>
      <c r="EY31" s="768" t="str">
        <f t="shared" si="77"/>
        <v/>
      </c>
      <c r="EZ31" s="455" t="str">
        <f t="shared" si="77"/>
        <v/>
      </c>
      <c r="FA31" s="455" t="str">
        <f t="shared" si="77"/>
        <v/>
      </c>
      <c r="FB31" s="455" t="str">
        <f t="shared" si="77"/>
        <v/>
      </c>
      <c r="FC31" s="455" t="str">
        <f t="shared" si="77"/>
        <v/>
      </c>
      <c r="FD31" s="455" t="str">
        <f t="shared" si="77"/>
        <v/>
      </c>
      <c r="FE31" s="953" t="str">
        <f t="shared" si="77"/>
        <v/>
      </c>
      <c r="FF31" s="768" t="str">
        <f t="shared" si="77"/>
        <v/>
      </c>
      <c r="FG31" s="455" t="str">
        <f t="shared" si="77"/>
        <v/>
      </c>
      <c r="FH31" s="455" t="str">
        <f t="shared" si="77"/>
        <v/>
      </c>
      <c r="FI31" s="455" t="str">
        <f t="shared" si="77"/>
        <v/>
      </c>
      <c r="FJ31" s="455" t="str">
        <f t="shared" si="77"/>
        <v/>
      </c>
      <c r="FK31" s="455" t="str">
        <f t="shared" si="77"/>
        <v/>
      </c>
      <c r="FL31" s="953" t="str">
        <f t="shared" si="77"/>
        <v/>
      </c>
      <c r="FM31" s="768" t="str">
        <f t="shared" si="77"/>
        <v/>
      </c>
      <c r="FN31" s="455" t="str">
        <f t="shared" si="77"/>
        <v/>
      </c>
      <c r="FO31" s="455" t="str">
        <f t="shared" si="77"/>
        <v/>
      </c>
      <c r="FP31" s="455" t="str">
        <f t="shared" si="77"/>
        <v/>
      </c>
      <c r="FQ31" s="455" t="str">
        <f t="shared" si="77"/>
        <v/>
      </c>
      <c r="FR31" s="455" t="str">
        <f t="shared" si="77"/>
        <v/>
      </c>
      <c r="FS31" s="953" t="str">
        <f t="shared" si="77"/>
        <v/>
      </c>
      <c r="FT31" s="768" t="str">
        <f t="shared" si="77"/>
        <v/>
      </c>
      <c r="FU31" s="455" t="str">
        <f t="shared" si="77"/>
        <v/>
      </c>
      <c r="FV31" s="455" t="str">
        <f t="shared" si="77"/>
        <v/>
      </c>
      <c r="FW31" s="455" t="str">
        <f t="shared" si="77"/>
        <v/>
      </c>
      <c r="FX31" s="455" t="str">
        <f t="shared" si="77"/>
        <v/>
      </c>
      <c r="FY31" s="455" t="str">
        <f t="shared" si="77"/>
        <v/>
      </c>
      <c r="FZ31" s="953" t="str">
        <f t="shared" si="77"/>
        <v/>
      </c>
      <c r="GA31" s="768" t="str">
        <f t="shared" si="77"/>
        <v/>
      </c>
      <c r="GB31" s="455" t="str">
        <f t="shared" si="77"/>
        <v/>
      </c>
      <c r="GC31" s="455" t="str">
        <f t="shared" si="77"/>
        <v/>
      </c>
      <c r="GD31" s="455" t="str">
        <f t="shared" si="77"/>
        <v/>
      </c>
      <c r="GE31" s="455" t="str">
        <f t="shared" si="77"/>
        <v/>
      </c>
      <c r="GF31" s="953" t="str">
        <f t="shared" si="77"/>
        <v/>
      </c>
      <c r="GG31" s="768" t="str">
        <f t="shared" si="77"/>
        <v/>
      </c>
      <c r="GH31" s="455" t="str">
        <f t="shared" si="77"/>
        <v/>
      </c>
      <c r="GI31" s="455" t="str">
        <f t="shared" si="77"/>
        <v/>
      </c>
      <c r="GJ31" s="455" t="str">
        <f t="shared" si="77"/>
        <v/>
      </c>
      <c r="GK31" s="455" t="str">
        <f t="shared" si="77"/>
        <v/>
      </c>
      <c r="GL31" s="455" t="str">
        <f t="shared" si="77"/>
        <v/>
      </c>
      <c r="GM31" s="455" t="str">
        <f t="shared" si="77"/>
        <v/>
      </c>
      <c r="GN31" s="954" t="str">
        <f t="shared" si="77"/>
        <v/>
      </c>
      <c r="GO31" s="768" t="str">
        <f t="shared" si="74"/>
        <v/>
      </c>
      <c r="GP31" s="455" t="str">
        <f t="shared" si="74"/>
        <v/>
      </c>
      <c r="GQ31" s="455" t="str">
        <f t="shared" si="74"/>
        <v/>
      </c>
      <c r="GR31" s="455" t="str">
        <f t="shared" si="74"/>
        <v/>
      </c>
      <c r="GS31" s="455" t="str">
        <f t="shared" si="74"/>
        <v/>
      </c>
      <c r="GT31" s="455" t="str">
        <f t="shared" si="74"/>
        <v/>
      </c>
      <c r="GU31" s="953" t="str">
        <f t="shared" si="74"/>
        <v/>
      </c>
      <c r="GV31" s="768" t="str">
        <f t="shared" si="74"/>
        <v/>
      </c>
      <c r="GW31" s="455" t="str">
        <f t="shared" si="74"/>
        <v/>
      </c>
      <c r="GX31" s="455" t="str">
        <f t="shared" si="74"/>
        <v/>
      </c>
      <c r="GY31" s="455" t="str">
        <f t="shared" si="74"/>
        <v/>
      </c>
      <c r="GZ31" s="455" t="str">
        <f t="shared" si="74"/>
        <v/>
      </c>
      <c r="HA31" s="455" t="str">
        <f t="shared" si="74"/>
        <v/>
      </c>
      <c r="HB31" s="953" t="str">
        <f t="shared" si="74"/>
        <v/>
      </c>
      <c r="HC31" s="768" t="str">
        <f t="shared" si="74"/>
        <v/>
      </c>
      <c r="HD31" s="455" t="str">
        <f t="shared" si="74"/>
        <v/>
      </c>
      <c r="HE31" s="455" t="str">
        <f t="shared" si="74"/>
        <v/>
      </c>
      <c r="HF31" s="455" t="str">
        <f t="shared" si="74"/>
        <v/>
      </c>
      <c r="HG31" s="455" t="str">
        <f t="shared" si="74"/>
        <v/>
      </c>
      <c r="HH31" s="455" t="str">
        <f t="shared" si="74"/>
        <v/>
      </c>
      <c r="HI31" s="953" t="str">
        <f t="shared" si="74"/>
        <v/>
      </c>
      <c r="HJ31" s="768" t="str">
        <f t="shared" si="74"/>
        <v/>
      </c>
      <c r="HK31" s="455" t="str">
        <f t="shared" si="74"/>
        <v/>
      </c>
      <c r="HL31" s="455" t="str">
        <f t="shared" si="74"/>
        <v/>
      </c>
      <c r="HM31" s="455" t="str">
        <f t="shared" si="74"/>
        <v/>
      </c>
      <c r="HN31" s="955" t="str">
        <f t="shared" si="74"/>
        <v/>
      </c>
      <c r="HO31" s="455" t="str">
        <f t="shared" si="74"/>
        <v/>
      </c>
      <c r="HP31" s="953" t="str">
        <f t="shared" si="74"/>
        <v/>
      </c>
      <c r="HQ31" s="768" t="str">
        <f t="shared" si="74"/>
        <v/>
      </c>
      <c r="HR31" s="455" t="str">
        <f t="shared" si="74"/>
        <v/>
      </c>
      <c r="HS31" s="455" t="str">
        <f t="shared" si="74"/>
        <v/>
      </c>
      <c r="HT31" s="455" t="str">
        <f t="shared" si="74"/>
        <v/>
      </c>
      <c r="HU31" s="455" t="str">
        <f t="shared" si="74"/>
        <v/>
      </c>
      <c r="HV31" s="455" t="str">
        <f t="shared" si="74"/>
        <v/>
      </c>
      <c r="HW31" s="953" t="str">
        <f t="shared" si="74"/>
        <v/>
      </c>
      <c r="HX31" s="768" t="str">
        <f t="shared" si="74"/>
        <v/>
      </c>
      <c r="HY31" s="455" t="str">
        <f t="shared" si="74"/>
        <v/>
      </c>
      <c r="HZ31" s="455" t="str">
        <f t="shared" si="74"/>
        <v/>
      </c>
      <c r="IA31" s="455" t="str">
        <f t="shared" si="74"/>
        <v/>
      </c>
      <c r="IB31" s="455" t="str">
        <f t="shared" si="74"/>
        <v/>
      </c>
      <c r="IC31" s="455" t="str">
        <f t="shared" si="74"/>
        <v/>
      </c>
      <c r="ID31" s="953" t="str">
        <f t="shared" si="74"/>
        <v/>
      </c>
      <c r="IE31" s="768" t="str">
        <f t="shared" si="74"/>
        <v/>
      </c>
      <c r="IF31" s="455" t="str">
        <f t="shared" si="74"/>
        <v/>
      </c>
      <c r="IG31" s="455" t="str">
        <f t="shared" si="74"/>
        <v/>
      </c>
      <c r="IH31" s="455" t="str">
        <f t="shared" si="74"/>
        <v/>
      </c>
      <c r="II31" s="455" t="str">
        <f t="shared" si="74"/>
        <v/>
      </c>
      <c r="IJ31" s="455" t="str">
        <f t="shared" si="74"/>
        <v/>
      </c>
      <c r="IK31" s="953" t="str">
        <f t="shared" si="74"/>
        <v/>
      </c>
      <c r="IL31" s="768" t="str">
        <f t="shared" si="74"/>
        <v/>
      </c>
      <c r="IM31" s="455" t="str">
        <f t="shared" si="74"/>
        <v/>
      </c>
      <c r="IN31" s="455" t="str">
        <f t="shared" si="74"/>
        <v/>
      </c>
      <c r="IO31" s="455" t="str">
        <f t="shared" si="74"/>
        <v/>
      </c>
      <c r="IP31" s="455" t="str">
        <f t="shared" si="74"/>
        <v/>
      </c>
      <c r="IQ31" s="455" t="str">
        <f t="shared" si="74"/>
        <v/>
      </c>
      <c r="IR31" s="953" t="str">
        <f t="shared" si="74"/>
        <v/>
      </c>
      <c r="IS31" s="768" t="str">
        <f t="shared" si="74"/>
        <v/>
      </c>
      <c r="IT31" s="455" t="str">
        <f t="shared" si="74"/>
        <v/>
      </c>
      <c r="IU31" s="455" t="str">
        <f t="shared" si="74"/>
        <v/>
      </c>
      <c r="IV31" s="455" t="str">
        <f t="shared" si="74"/>
        <v/>
      </c>
      <c r="IW31" s="455" t="str">
        <f t="shared" si="74"/>
        <v/>
      </c>
      <c r="IX31" s="455" t="str">
        <f t="shared" si="74"/>
        <v/>
      </c>
      <c r="IY31" s="954" t="str">
        <f t="shared" si="74"/>
        <v/>
      </c>
      <c r="IZ31" s="768" t="str">
        <f t="shared" si="75"/>
        <v/>
      </c>
      <c r="JA31" s="455" t="str">
        <f t="shared" si="75"/>
        <v/>
      </c>
      <c r="JB31" s="455" t="str">
        <f t="shared" si="75"/>
        <v/>
      </c>
      <c r="JC31" s="455" t="str">
        <f t="shared" si="75"/>
        <v/>
      </c>
      <c r="JD31" s="455" t="str">
        <f t="shared" si="75"/>
        <v/>
      </c>
      <c r="JE31" s="455" t="str">
        <f t="shared" si="75"/>
        <v/>
      </c>
      <c r="JF31" s="953" t="str">
        <f t="shared" si="75"/>
        <v/>
      </c>
      <c r="JG31" s="768" t="str">
        <f t="shared" si="75"/>
        <v/>
      </c>
      <c r="JH31" s="455" t="str">
        <f t="shared" si="75"/>
        <v/>
      </c>
      <c r="JI31" s="455" t="str">
        <f t="shared" si="75"/>
        <v/>
      </c>
      <c r="JJ31" s="455" t="str">
        <f t="shared" si="75"/>
        <v/>
      </c>
      <c r="JK31" s="455" t="str">
        <f t="shared" si="75"/>
        <v/>
      </c>
      <c r="JL31" s="455" t="str">
        <f t="shared" si="75"/>
        <v/>
      </c>
      <c r="JM31" s="953" t="str">
        <f t="shared" si="75"/>
        <v/>
      </c>
      <c r="JN31" s="768" t="str">
        <f t="shared" si="75"/>
        <v/>
      </c>
      <c r="JO31" s="455" t="str">
        <f t="shared" si="75"/>
        <v/>
      </c>
      <c r="JP31" s="455" t="str">
        <f t="shared" si="75"/>
        <v/>
      </c>
      <c r="JQ31" s="455" t="str">
        <f t="shared" si="75"/>
        <v/>
      </c>
      <c r="JR31" s="455" t="str">
        <f t="shared" si="75"/>
        <v/>
      </c>
      <c r="JS31" s="455" t="str">
        <f t="shared" si="75"/>
        <v/>
      </c>
      <c r="JT31" s="953" t="str">
        <f t="shared" si="75"/>
        <v/>
      </c>
      <c r="JU31" s="768" t="str">
        <f t="shared" si="75"/>
        <v/>
      </c>
      <c r="JV31" s="455" t="str">
        <f t="shared" si="75"/>
        <v/>
      </c>
      <c r="JW31" s="455" t="str">
        <f t="shared" si="75"/>
        <v/>
      </c>
      <c r="JX31" s="455" t="str">
        <f t="shared" si="75"/>
        <v/>
      </c>
      <c r="JY31" s="455" t="str">
        <f t="shared" si="75"/>
        <v/>
      </c>
      <c r="JZ31" s="455" t="str">
        <f t="shared" si="75"/>
        <v/>
      </c>
      <c r="KA31" s="953" t="str">
        <f t="shared" si="75"/>
        <v/>
      </c>
      <c r="KB31" s="768" t="str">
        <f t="shared" si="75"/>
        <v/>
      </c>
      <c r="KC31" s="455" t="str">
        <f t="shared" si="75"/>
        <v/>
      </c>
      <c r="KD31" s="455" t="str">
        <f t="shared" si="75"/>
        <v/>
      </c>
      <c r="KE31" s="455" t="str">
        <f t="shared" si="75"/>
        <v/>
      </c>
      <c r="KF31" s="455" t="str">
        <f t="shared" si="75"/>
        <v/>
      </c>
      <c r="KG31" s="455" t="str">
        <f t="shared" si="75"/>
        <v/>
      </c>
      <c r="KH31" s="953" t="str">
        <f t="shared" si="75"/>
        <v/>
      </c>
      <c r="KI31" s="768" t="str">
        <f t="shared" si="75"/>
        <v/>
      </c>
      <c r="KJ31" s="455" t="str">
        <f t="shared" si="75"/>
        <v/>
      </c>
      <c r="KK31" s="455" t="str">
        <f t="shared" si="75"/>
        <v/>
      </c>
      <c r="KL31" s="455" t="str">
        <f t="shared" si="75"/>
        <v/>
      </c>
      <c r="KM31" s="455" t="str">
        <f t="shared" si="75"/>
        <v/>
      </c>
      <c r="KN31" s="455" t="str">
        <f t="shared" si="75"/>
        <v/>
      </c>
      <c r="KO31" s="953" t="str">
        <f t="shared" si="75"/>
        <v/>
      </c>
      <c r="KP31" s="768" t="str">
        <f t="shared" si="75"/>
        <v/>
      </c>
      <c r="KQ31" s="455" t="str">
        <f t="shared" si="75"/>
        <v/>
      </c>
      <c r="KR31" s="455" t="str">
        <f t="shared" si="75"/>
        <v/>
      </c>
      <c r="KS31" s="455" t="str">
        <f t="shared" si="75"/>
        <v/>
      </c>
      <c r="KT31" s="455" t="str">
        <f t="shared" si="75"/>
        <v/>
      </c>
      <c r="KU31" s="455" t="str">
        <f t="shared" si="75"/>
        <v/>
      </c>
      <c r="KV31" s="953" t="str">
        <f t="shared" si="75"/>
        <v/>
      </c>
      <c r="KW31" s="768" t="str">
        <f t="shared" si="75"/>
        <v/>
      </c>
      <c r="KX31" s="455" t="str">
        <f t="shared" si="75"/>
        <v/>
      </c>
      <c r="KY31" s="455" t="str">
        <f t="shared" si="75"/>
        <v/>
      </c>
      <c r="KZ31" s="455" t="str">
        <f t="shared" si="75"/>
        <v/>
      </c>
      <c r="LA31" s="455" t="str">
        <f t="shared" si="75"/>
        <v/>
      </c>
      <c r="LB31" s="455" t="str">
        <f t="shared" si="75"/>
        <v/>
      </c>
      <c r="LC31" s="954" t="str">
        <f t="shared" si="75"/>
        <v/>
      </c>
      <c r="LD31" s="768" t="str">
        <f t="shared" si="75"/>
        <v/>
      </c>
      <c r="LE31" s="455" t="str">
        <f t="shared" si="75"/>
        <v/>
      </c>
      <c r="LF31" s="455" t="str">
        <f t="shared" si="75"/>
        <v/>
      </c>
      <c r="LG31" s="455" t="str">
        <f t="shared" si="75"/>
        <v/>
      </c>
      <c r="LH31" s="455" t="str">
        <f t="shared" si="75"/>
        <v/>
      </c>
      <c r="LI31" s="455" t="str">
        <f t="shared" si="75"/>
        <v/>
      </c>
      <c r="LJ31" s="953" t="str">
        <f t="shared" si="75"/>
        <v/>
      </c>
      <c r="LK31" s="768" t="str">
        <f t="shared" si="75"/>
        <v/>
      </c>
      <c r="LL31" s="455" t="str">
        <f t="shared" si="73"/>
        <v/>
      </c>
      <c r="LM31" s="455" t="str">
        <f t="shared" si="73"/>
        <v/>
      </c>
      <c r="LN31" s="455" t="str">
        <f t="shared" si="73"/>
        <v/>
      </c>
      <c r="LO31" s="455" t="str">
        <f t="shared" si="70"/>
        <v/>
      </c>
      <c r="LP31" s="455" t="str">
        <f t="shared" si="70"/>
        <v/>
      </c>
      <c r="LQ31" s="953" t="str">
        <f t="shared" si="70"/>
        <v/>
      </c>
      <c r="LR31" s="768" t="str">
        <f t="shared" si="70"/>
        <v/>
      </c>
      <c r="LS31" s="455" t="str">
        <f t="shared" si="70"/>
        <v/>
      </c>
      <c r="LT31" s="455" t="str">
        <f t="shared" si="70"/>
        <v/>
      </c>
      <c r="LU31" s="455" t="str">
        <f t="shared" si="70"/>
        <v/>
      </c>
      <c r="LV31" s="455" t="str">
        <f t="shared" si="70"/>
        <v/>
      </c>
      <c r="LW31" s="455" t="str">
        <f t="shared" si="70"/>
        <v/>
      </c>
      <c r="LX31" s="953" t="str">
        <f t="shared" si="70"/>
        <v/>
      </c>
      <c r="LY31" s="768" t="str">
        <f t="shared" si="70"/>
        <v/>
      </c>
      <c r="LZ31" s="455" t="str">
        <f t="shared" si="70"/>
        <v/>
      </c>
      <c r="MA31" s="455" t="str">
        <f t="shared" si="70"/>
        <v/>
      </c>
      <c r="MB31" s="455" t="str">
        <f t="shared" si="70"/>
        <v/>
      </c>
      <c r="MC31" s="455" t="str">
        <f t="shared" si="70"/>
        <v/>
      </c>
      <c r="MD31" s="455" t="str">
        <f t="shared" si="70"/>
        <v/>
      </c>
      <c r="ME31" s="953" t="str">
        <f t="shared" si="70"/>
        <v/>
      </c>
      <c r="MF31" s="768" t="str">
        <f t="shared" si="66"/>
        <v/>
      </c>
      <c r="MG31" s="455" t="str">
        <f t="shared" si="66"/>
        <v/>
      </c>
      <c r="MH31" s="455" t="str">
        <f t="shared" si="71"/>
        <v/>
      </c>
      <c r="MI31" s="455" t="str">
        <f t="shared" si="71"/>
        <v/>
      </c>
      <c r="MJ31" s="455" t="str">
        <f t="shared" si="71"/>
        <v/>
      </c>
      <c r="MK31" s="455" t="str">
        <f t="shared" si="71"/>
        <v/>
      </c>
      <c r="ML31" s="953" t="str">
        <f t="shared" si="71"/>
        <v/>
      </c>
      <c r="MM31" s="768" t="str">
        <f t="shared" si="71"/>
        <v/>
      </c>
      <c r="MN31" s="455" t="str">
        <f t="shared" si="71"/>
        <v/>
      </c>
      <c r="MO31" s="455" t="str">
        <f t="shared" si="71"/>
        <v/>
      </c>
      <c r="MP31" s="455" t="str">
        <f t="shared" si="71"/>
        <v/>
      </c>
      <c r="MQ31" s="455" t="str">
        <f t="shared" si="71"/>
        <v/>
      </c>
      <c r="MR31" s="455" t="str">
        <f t="shared" si="71"/>
        <v/>
      </c>
      <c r="MS31" s="953" t="str">
        <f t="shared" si="71"/>
        <v/>
      </c>
      <c r="MT31" s="768" t="str">
        <f t="shared" si="71"/>
        <v/>
      </c>
      <c r="MU31" s="455" t="str">
        <f t="shared" si="71"/>
        <v/>
      </c>
      <c r="MV31" s="455" t="str">
        <f t="shared" si="71"/>
        <v/>
      </c>
      <c r="MW31" s="455" t="str">
        <f t="shared" si="71"/>
        <v/>
      </c>
      <c r="MX31" s="455" t="str">
        <f t="shared" si="71"/>
        <v/>
      </c>
      <c r="MY31" s="455" t="str">
        <f t="shared" si="71"/>
        <v/>
      </c>
      <c r="MZ31" s="953" t="str">
        <f t="shared" si="71"/>
        <v/>
      </c>
      <c r="NA31" s="768" t="str">
        <f t="shared" si="71"/>
        <v/>
      </c>
      <c r="NB31" s="455" t="str">
        <f t="shared" si="71"/>
        <v/>
      </c>
      <c r="NC31" s="455" t="str">
        <f t="shared" si="71"/>
        <v/>
      </c>
      <c r="ND31" s="455" t="str">
        <f t="shared" si="71"/>
        <v/>
      </c>
      <c r="NE31" s="455" t="str">
        <f t="shared" si="71"/>
        <v/>
      </c>
      <c r="NF31" s="455" t="str">
        <f t="shared" si="71"/>
        <v/>
      </c>
      <c r="NG31" s="954" t="str">
        <f t="shared" si="71"/>
        <v/>
      </c>
      <c r="NH31" s="768" t="str">
        <f t="shared" si="71"/>
        <v/>
      </c>
      <c r="NI31" s="455" t="str">
        <f t="shared" si="71"/>
        <v/>
      </c>
      <c r="NJ31" s="455" t="str">
        <f t="shared" si="71"/>
        <v/>
      </c>
      <c r="NK31" s="455" t="str">
        <f t="shared" si="71"/>
        <v/>
      </c>
      <c r="NL31" s="455" t="str">
        <f t="shared" si="71"/>
        <v/>
      </c>
      <c r="NM31" s="455" t="str">
        <f t="shared" si="71"/>
        <v/>
      </c>
      <c r="NN31" s="953" t="str">
        <f t="shared" si="71"/>
        <v/>
      </c>
    </row>
    <row r="32" spans="1:378" ht="12" thickBot="1" x14ac:dyDescent="0.25">
      <c r="A32" s="1151">
        <f>alapadatok!A16</f>
        <v>14</v>
      </c>
      <c r="B32" s="678" t="str">
        <f>IF(alapadatok!C16="","",alapadatok!C16)</f>
        <v/>
      </c>
      <c r="C32" s="584" t="str">
        <f>IF(alapadatok!B16="","",alapadatok!B16)</f>
        <v xml:space="preserve">Kádár Lajos </v>
      </c>
      <c r="D32" s="584" t="str">
        <f>IF(alapadatok!D16="","",alapadatok!D16)</f>
        <v>Multi</v>
      </c>
      <c r="E32" s="948" t="str">
        <f>IF(alapadatok!K16="","",alapadatok!K16)</f>
        <v/>
      </c>
      <c r="F32" s="952" t="str">
        <f t="shared" ref="F32:BQ32" si="78">IF($C32="","",F$17)</f>
        <v>P</v>
      </c>
      <c r="G32" s="953" t="str">
        <f t="shared" si="78"/>
        <v>P</v>
      </c>
      <c r="H32" s="768" t="str">
        <f t="shared" si="78"/>
        <v>P</v>
      </c>
      <c r="I32" s="455" t="str">
        <f t="shared" si="78"/>
        <v>FÜ</v>
      </c>
      <c r="J32" s="455" t="str">
        <f t="shared" si="78"/>
        <v>SDE</v>
      </c>
      <c r="K32" s="455" t="str">
        <f t="shared" si="78"/>
        <v>SDE</v>
      </c>
      <c r="L32" s="455" t="str">
        <f t="shared" si="78"/>
        <v>SDE</v>
      </c>
      <c r="M32" s="455" t="str">
        <f t="shared" si="78"/>
        <v>P</v>
      </c>
      <c r="N32" s="953" t="str">
        <f t="shared" si="78"/>
        <v>P</v>
      </c>
      <c r="O32" s="768" t="str">
        <f t="shared" si="78"/>
        <v>É</v>
      </c>
      <c r="P32" s="455" t="str">
        <f t="shared" si="78"/>
        <v>É</v>
      </c>
      <c r="Q32" s="455" t="str">
        <f t="shared" si="78"/>
        <v>P</v>
      </c>
      <c r="R32" s="455" t="str">
        <f t="shared" si="78"/>
        <v>P</v>
      </c>
      <c r="S32" s="455" t="str">
        <f t="shared" si="78"/>
        <v>P</v>
      </c>
      <c r="T32" s="455" t="str">
        <f t="shared" si="78"/>
        <v>P</v>
      </c>
      <c r="U32" s="953" t="str">
        <f t="shared" si="78"/>
        <v>P</v>
      </c>
      <c r="V32" s="768" t="str">
        <f t="shared" si="78"/>
        <v>P</v>
      </c>
      <c r="W32" s="455" t="str">
        <f t="shared" si="78"/>
        <v>N</v>
      </c>
      <c r="X32" s="455" t="str">
        <f t="shared" si="78"/>
        <v>N</v>
      </c>
      <c r="Y32" s="455" t="str">
        <f t="shared" si="78"/>
        <v>N</v>
      </c>
      <c r="Z32" s="455" t="str">
        <f t="shared" si="78"/>
        <v>N</v>
      </c>
      <c r="AA32" s="455" t="str">
        <f t="shared" si="78"/>
        <v>P</v>
      </c>
      <c r="AB32" s="953" t="str">
        <f t="shared" si="78"/>
        <v>P</v>
      </c>
      <c r="AC32" s="768" t="str">
        <f t="shared" si="78"/>
        <v>É</v>
      </c>
      <c r="AD32" s="455" t="str">
        <f t="shared" si="78"/>
        <v>É</v>
      </c>
      <c r="AE32" s="455" t="str">
        <f t="shared" si="78"/>
        <v>É</v>
      </c>
      <c r="AF32" s="1143" t="s">
        <v>178</v>
      </c>
      <c r="AG32" s="455" t="str">
        <f t="shared" si="78"/>
        <v>P</v>
      </c>
      <c r="AH32" s="455" t="str">
        <f t="shared" si="78"/>
        <v>P</v>
      </c>
      <c r="AI32" s="953" t="str">
        <f t="shared" si="78"/>
        <v>P</v>
      </c>
      <c r="AJ32" s="768" t="str">
        <f t="shared" si="78"/>
        <v>N</v>
      </c>
      <c r="AK32" s="455" t="str">
        <f t="shared" si="78"/>
        <v>DE</v>
      </c>
      <c r="AL32" s="455" t="s">
        <v>178</v>
      </c>
      <c r="AM32" s="455" t="str">
        <f t="shared" si="78"/>
        <v>DE</v>
      </c>
      <c r="AN32" s="455" t="str">
        <f t="shared" si="78"/>
        <v>DE</v>
      </c>
      <c r="AO32" s="455" t="str">
        <f t="shared" si="78"/>
        <v>P</v>
      </c>
      <c r="AP32" s="953" t="str">
        <f t="shared" si="78"/>
        <v>P</v>
      </c>
      <c r="AQ32" s="768" t="str">
        <f t="shared" si="78"/>
        <v>DE</v>
      </c>
      <c r="AR32" s="455" t="str">
        <f t="shared" si="78"/>
        <v>DE</v>
      </c>
      <c r="AS32" s="455" t="str">
        <f t="shared" si="78"/>
        <v>DE</v>
      </c>
      <c r="AT32" s="954" t="str">
        <f t="shared" si="78"/>
        <v>DE</v>
      </c>
      <c r="AU32" s="1171" t="s">
        <v>385</v>
      </c>
      <c r="AV32" s="1145" t="str">
        <f t="shared" si="78"/>
        <v>P</v>
      </c>
      <c r="AW32" s="953" t="str">
        <f t="shared" si="78"/>
        <v>P</v>
      </c>
      <c r="AX32" s="768" t="str">
        <f t="shared" si="78"/>
        <v>DE</v>
      </c>
      <c r="AY32" s="455" t="s">
        <v>99</v>
      </c>
      <c r="AZ32" s="455" t="s">
        <v>99</v>
      </c>
      <c r="BA32" s="1143" t="s">
        <v>99</v>
      </c>
      <c r="BB32" s="455" t="str">
        <f t="shared" si="78"/>
        <v>N</v>
      </c>
      <c r="BC32" s="455" t="str">
        <f t="shared" si="78"/>
        <v>P</v>
      </c>
      <c r="BD32" s="954" t="str">
        <f t="shared" si="78"/>
        <v>P</v>
      </c>
      <c r="BE32" s="1171" t="s">
        <v>383</v>
      </c>
      <c r="BF32" s="1145" t="str">
        <f t="shared" si="78"/>
        <v>É</v>
      </c>
      <c r="BG32" s="455" t="str">
        <f t="shared" si="78"/>
        <v>É</v>
      </c>
      <c r="BH32" s="455" t="str">
        <f t="shared" si="78"/>
        <v>É</v>
      </c>
      <c r="BI32" s="455" t="s">
        <v>178</v>
      </c>
      <c r="BJ32" s="455" t="str">
        <f t="shared" si="78"/>
        <v>P</v>
      </c>
      <c r="BK32" s="953" t="str">
        <f t="shared" si="78"/>
        <v>P</v>
      </c>
      <c r="BL32" s="1144" t="str">
        <f t="shared" si="48"/>
        <v>P</v>
      </c>
      <c r="BM32" s="1143" t="str">
        <f t="shared" si="72"/>
        <v>N</v>
      </c>
      <c r="BN32" s="1143" t="str">
        <f t="shared" si="72"/>
        <v>N</v>
      </c>
      <c r="BO32" s="1143" t="str">
        <f t="shared" si="72"/>
        <v>N</v>
      </c>
      <c r="BP32" s="1143" t="s">
        <v>383</v>
      </c>
      <c r="BQ32" s="455" t="str">
        <f t="shared" si="78"/>
        <v>P</v>
      </c>
      <c r="BR32" s="953" t="str">
        <f t="shared" si="76"/>
        <v>P</v>
      </c>
      <c r="BS32" s="768" t="str">
        <f t="shared" si="76"/>
        <v>É</v>
      </c>
      <c r="BT32" s="455" t="str">
        <f t="shared" si="76"/>
        <v>ÉJ</v>
      </c>
      <c r="BU32" s="455" t="str">
        <f t="shared" si="76"/>
        <v>P</v>
      </c>
      <c r="BV32" s="455" t="str">
        <f t="shared" si="76"/>
        <v>P</v>
      </c>
      <c r="BW32" s="455" t="str">
        <f t="shared" si="76"/>
        <v>P</v>
      </c>
      <c r="BX32" s="455" t="str">
        <f t="shared" si="76"/>
        <v>P</v>
      </c>
      <c r="BY32" s="953" t="str">
        <f t="shared" si="76"/>
        <v>P</v>
      </c>
      <c r="BZ32" s="768" t="str">
        <f t="shared" si="76"/>
        <v>P</v>
      </c>
      <c r="CA32" s="455" t="str">
        <f t="shared" si="76"/>
        <v>N</v>
      </c>
      <c r="CB32" s="1143" t="s">
        <v>383</v>
      </c>
      <c r="CC32" s="1143" t="s">
        <v>383</v>
      </c>
      <c r="CD32" s="455" t="str">
        <f t="shared" si="76"/>
        <v>FÜ</v>
      </c>
      <c r="CE32" s="455" t="str">
        <f t="shared" si="76"/>
        <v>P</v>
      </c>
      <c r="CF32" s="953" t="str">
        <f t="shared" si="76"/>
        <v>P</v>
      </c>
      <c r="CG32" s="768" t="str">
        <f t="shared" si="76"/>
        <v>P</v>
      </c>
      <c r="CH32" s="455" t="str">
        <f t="shared" si="76"/>
        <v>É</v>
      </c>
      <c r="CI32" s="455" t="str">
        <f t="shared" si="76"/>
        <v>P</v>
      </c>
      <c r="CJ32" s="455" t="str">
        <f t="shared" si="76"/>
        <v>N</v>
      </c>
      <c r="CK32" s="1143" t="s">
        <v>383</v>
      </c>
      <c r="CL32" s="455" t="str">
        <f t="shared" si="76"/>
        <v>P</v>
      </c>
      <c r="CM32" s="953" t="str">
        <f t="shared" si="76"/>
        <v>P</v>
      </c>
      <c r="CN32" s="768" t="str">
        <f t="shared" si="76"/>
        <v>DE</v>
      </c>
      <c r="CO32" s="455" t="str">
        <f t="shared" si="76"/>
        <v>N</v>
      </c>
      <c r="CP32" s="455" t="str">
        <f t="shared" si="76"/>
        <v>N</v>
      </c>
      <c r="CQ32" s="455" t="str">
        <f t="shared" si="76"/>
        <v>DE</v>
      </c>
      <c r="CR32" s="1143" t="s">
        <v>385</v>
      </c>
      <c r="CS32" s="455" t="str">
        <f t="shared" si="76"/>
        <v>P</v>
      </c>
      <c r="CT32" s="953" t="str">
        <f t="shared" si="76"/>
        <v>P</v>
      </c>
      <c r="CU32" s="952" t="str">
        <f t="shared" si="76"/>
        <v>FÜ</v>
      </c>
      <c r="CV32" s="455" t="str">
        <f t="shared" si="76"/>
        <v>É</v>
      </c>
      <c r="CW32" s="455" t="str">
        <f t="shared" si="76"/>
        <v>É</v>
      </c>
      <c r="CX32" s="455" t="str">
        <f t="shared" si="76"/>
        <v>É</v>
      </c>
      <c r="CY32" s="455" t="str">
        <f t="shared" si="76"/>
        <v>P</v>
      </c>
      <c r="CZ32" s="455" t="str">
        <f t="shared" si="76"/>
        <v>P</v>
      </c>
      <c r="DA32" s="953" t="str">
        <f t="shared" si="76"/>
        <v>P</v>
      </c>
      <c r="DB32" s="768" t="str">
        <f t="shared" si="76"/>
        <v>N</v>
      </c>
      <c r="DC32" s="455" t="str">
        <f t="shared" si="76"/>
        <v>N</v>
      </c>
      <c r="DD32" s="455" t="str">
        <f t="shared" si="76"/>
        <v>N</v>
      </c>
      <c r="DE32" s="455" t="str">
        <f t="shared" si="76"/>
        <v>N</v>
      </c>
      <c r="DF32" s="455" t="str">
        <f t="shared" si="76"/>
        <v>P</v>
      </c>
      <c r="DG32" s="455" t="str">
        <f t="shared" si="76"/>
        <v>P</v>
      </c>
      <c r="DH32" s="953" t="str">
        <f t="shared" si="76"/>
        <v>P</v>
      </c>
      <c r="DI32" s="768" t="str">
        <f t="shared" si="76"/>
        <v>P</v>
      </c>
      <c r="DJ32" s="455" t="str">
        <f t="shared" si="76"/>
        <v>É</v>
      </c>
      <c r="DK32" s="455" t="str">
        <f t="shared" si="76"/>
        <v>É</v>
      </c>
      <c r="DL32" s="455" t="str">
        <f t="shared" si="76"/>
        <v>É</v>
      </c>
      <c r="DM32" s="455" t="str">
        <f t="shared" si="76"/>
        <v>P</v>
      </c>
      <c r="DN32" s="455" t="str">
        <f t="shared" si="76"/>
        <v>P</v>
      </c>
      <c r="DO32" s="953" t="str">
        <f t="shared" si="76"/>
        <v>P</v>
      </c>
      <c r="DP32" s="768" t="str">
        <f t="shared" si="76"/>
        <v>DE</v>
      </c>
      <c r="DQ32" s="455" t="str">
        <f t="shared" si="76"/>
        <v>N</v>
      </c>
      <c r="DR32" s="455" t="str">
        <f t="shared" si="76"/>
        <v>N</v>
      </c>
      <c r="DS32" s="455" t="str">
        <f t="shared" si="76"/>
        <v>N</v>
      </c>
      <c r="DT32" s="455" t="str">
        <f t="shared" si="76"/>
        <v>P</v>
      </c>
      <c r="DU32" s="455" t="str">
        <f t="shared" si="76"/>
        <v>P</v>
      </c>
      <c r="DV32" s="953" t="str">
        <f t="shared" si="76"/>
        <v>P</v>
      </c>
      <c r="DW32" s="768" t="str">
        <f t="shared" si="76"/>
        <v>É</v>
      </c>
      <c r="DX32" s="455" t="str">
        <f t="shared" si="76"/>
        <v>P</v>
      </c>
      <c r="DY32" s="455" t="str">
        <f t="shared" si="76"/>
        <v>FÜ</v>
      </c>
      <c r="DZ32" s="455" t="str">
        <f t="shared" si="76"/>
        <v>P</v>
      </c>
      <c r="EA32" s="455" t="str">
        <f t="shared" si="76"/>
        <v>P</v>
      </c>
      <c r="EB32" s="455" t="str">
        <f t="shared" si="76"/>
        <v>P</v>
      </c>
      <c r="EC32" s="954" t="str">
        <f t="shared" si="77"/>
        <v>P</v>
      </c>
      <c r="ED32" s="768" t="str">
        <f t="shared" si="77"/>
        <v>P</v>
      </c>
      <c r="EE32" s="455" t="str">
        <f t="shared" si="77"/>
        <v>P</v>
      </c>
      <c r="EF32" s="455" t="str">
        <f t="shared" si="77"/>
        <v>P</v>
      </c>
      <c r="EG32" s="455" t="str">
        <f t="shared" si="77"/>
        <v>P</v>
      </c>
      <c r="EH32" s="455" t="str">
        <f t="shared" si="77"/>
        <v>P</v>
      </c>
      <c r="EI32" s="455" t="str">
        <f t="shared" si="77"/>
        <v>P</v>
      </c>
      <c r="EJ32" s="953" t="str">
        <f t="shared" si="77"/>
        <v>P</v>
      </c>
      <c r="EK32" s="768" t="str">
        <f t="shared" si="77"/>
        <v>P</v>
      </c>
      <c r="EL32" s="455" t="str">
        <f t="shared" si="77"/>
        <v>P</v>
      </c>
      <c r="EM32" s="455" t="str">
        <f t="shared" si="77"/>
        <v>P</v>
      </c>
      <c r="EN32" s="455" t="str">
        <f t="shared" si="77"/>
        <v>P</v>
      </c>
      <c r="EO32" s="455" t="str">
        <f t="shared" si="77"/>
        <v>P</v>
      </c>
      <c r="EP32" s="455" t="str">
        <f t="shared" si="77"/>
        <v>P</v>
      </c>
      <c r="EQ32" s="953" t="str">
        <f t="shared" si="77"/>
        <v>P</v>
      </c>
      <c r="ER32" s="768" t="str">
        <f t="shared" si="77"/>
        <v>FÜ</v>
      </c>
      <c r="ES32" s="455" t="str">
        <f t="shared" si="77"/>
        <v>P</v>
      </c>
      <c r="ET32" s="455" t="str">
        <f t="shared" si="77"/>
        <v>P</v>
      </c>
      <c r="EU32" s="455" t="str">
        <f t="shared" si="77"/>
        <v>P</v>
      </c>
      <c r="EV32" s="455" t="str">
        <f t="shared" si="77"/>
        <v>P</v>
      </c>
      <c r="EW32" s="455" t="str">
        <f t="shared" si="77"/>
        <v>P</v>
      </c>
      <c r="EX32" s="953" t="str">
        <f t="shared" si="77"/>
        <v>P</v>
      </c>
      <c r="EY32" s="768" t="str">
        <f t="shared" si="77"/>
        <v>P</v>
      </c>
      <c r="EZ32" s="455" t="str">
        <f t="shared" si="77"/>
        <v>P</v>
      </c>
      <c r="FA32" s="455" t="str">
        <f t="shared" si="77"/>
        <v>P</v>
      </c>
      <c r="FB32" s="455" t="str">
        <f t="shared" si="77"/>
        <v>P</v>
      </c>
      <c r="FC32" s="455" t="str">
        <f t="shared" si="77"/>
        <v>P</v>
      </c>
      <c r="FD32" s="455" t="str">
        <f t="shared" si="77"/>
        <v>P</v>
      </c>
      <c r="FE32" s="953" t="str">
        <f t="shared" si="77"/>
        <v>P</v>
      </c>
      <c r="FF32" s="768" t="str">
        <f t="shared" si="77"/>
        <v>P</v>
      </c>
      <c r="FG32" s="455" t="str">
        <f t="shared" si="77"/>
        <v>P</v>
      </c>
      <c r="FH32" s="455" t="str">
        <f t="shared" si="77"/>
        <v>P</v>
      </c>
      <c r="FI32" s="455" t="str">
        <f t="shared" si="77"/>
        <v>P</v>
      </c>
      <c r="FJ32" s="455" t="str">
        <f t="shared" si="77"/>
        <v>P</v>
      </c>
      <c r="FK32" s="455" t="str">
        <f t="shared" si="77"/>
        <v>P</v>
      </c>
      <c r="FL32" s="953" t="str">
        <f t="shared" si="77"/>
        <v>P</v>
      </c>
      <c r="FM32" s="768" t="str">
        <f t="shared" si="77"/>
        <v>P</v>
      </c>
      <c r="FN32" s="455" t="str">
        <f t="shared" si="77"/>
        <v>P</v>
      </c>
      <c r="FO32" s="455" t="str">
        <f t="shared" si="77"/>
        <v>P</v>
      </c>
      <c r="FP32" s="455" t="str">
        <f t="shared" si="77"/>
        <v>P</v>
      </c>
      <c r="FQ32" s="455" t="str">
        <f t="shared" si="77"/>
        <v>P</v>
      </c>
      <c r="FR32" s="455" t="str">
        <f t="shared" si="77"/>
        <v>P</v>
      </c>
      <c r="FS32" s="953" t="str">
        <f t="shared" si="77"/>
        <v>P</v>
      </c>
      <c r="FT32" s="768" t="str">
        <f t="shared" si="77"/>
        <v>P</v>
      </c>
      <c r="FU32" s="455" t="str">
        <f t="shared" si="77"/>
        <v>P</v>
      </c>
      <c r="FV32" s="455" t="str">
        <f t="shared" si="77"/>
        <v>P</v>
      </c>
      <c r="FW32" s="455" t="str">
        <f t="shared" si="77"/>
        <v>P</v>
      </c>
      <c r="FX32" s="455" t="str">
        <f t="shared" si="77"/>
        <v>P</v>
      </c>
      <c r="FY32" s="455" t="str">
        <f t="shared" si="77"/>
        <v>P</v>
      </c>
      <c r="FZ32" s="953" t="str">
        <f t="shared" si="77"/>
        <v>P</v>
      </c>
      <c r="GA32" s="768" t="str">
        <f t="shared" si="77"/>
        <v>P</v>
      </c>
      <c r="GB32" s="455" t="str">
        <f t="shared" si="77"/>
        <v>P</v>
      </c>
      <c r="GC32" s="455" t="str">
        <f t="shared" si="77"/>
        <v>P</v>
      </c>
      <c r="GD32" s="455" t="str">
        <f t="shared" si="77"/>
        <v>P</v>
      </c>
      <c r="GE32" s="455" t="str">
        <f t="shared" si="77"/>
        <v>P</v>
      </c>
      <c r="GF32" s="953" t="str">
        <f t="shared" si="77"/>
        <v>P</v>
      </c>
      <c r="GG32" s="768" t="str">
        <f t="shared" si="77"/>
        <v>P</v>
      </c>
      <c r="GH32" s="455" t="str">
        <f t="shared" si="77"/>
        <v>P</v>
      </c>
      <c r="GI32" s="455" t="str">
        <f t="shared" si="77"/>
        <v>P</v>
      </c>
      <c r="GJ32" s="455" t="str">
        <f t="shared" si="77"/>
        <v>P</v>
      </c>
      <c r="GK32" s="455" t="str">
        <f t="shared" si="77"/>
        <v>P</v>
      </c>
      <c r="GL32" s="455" t="str">
        <f t="shared" si="77"/>
        <v>P</v>
      </c>
      <c r="GM32" s="455" t="str">
        <f t="shared" si="77"/>
        <v>P</v>
      </c>
      <c r="GN32" s="954" t="str">
        <f t="shared" si="77"/>
        <v>P</v>
      </c>
      <c r="GO32" s="768" t="str">
        <f t="shared" si="74"/>
        <v>P</v>
      </c>
      <c r="GP32" s="455" t="str">
        <f t="shared" si="74"/>
        <v>P</v>
      </c>
      <c r="GQ32" s="455" t="str">
        <f t="shared" si="74"/>
        <v>P</v>
      </c>
      <c r="GR32" s="455" t="str">
        <f t="shared" si="74"/>
        <v>P</v>
      </c>
      <c r="GS32" s="455" t="str">
        <f t="shared" si="74"/>
        <v>P</v>
      </c>
      <c r="GT32" s="455" t="str">
        <f t="shared" si="74"/>
        <v>P</v>
      </c>
      <c r="GU32" s="953" t="str">
        <f t="shared" si="74"/>
        <v>P</v>
      </c>
      <c r="GV32" s="768" t="str">
        <f t="shared" si="74"/>
        <v>P</v>
      </c>
      <c r="GW32" s="455" t="str">
        <f t="shared" si="74"/>
        <v>P</v>
      </c>
      <c r="GX32" s="455" t="str">
        <f t="shared" si="74"/>
        <v>P</v>
      </c>
      <c r="GY32" s="455" t="str">
        <f t="shared" si="74"/>
        <v>P</v>
      </c>
      <c r="GZ32" s="455" t="str">
        <f t="shared" si="74"/>
        <v>P</v>
      </c>
      <c r="HA32" s="455" t="str">
        <f t="shared" si="74"/>
        <v>P</v>
      </c>
      <c r="HB32" s="953" t="str">
        <f t="shared" si="74"/>
        <v>P</v>
      </c>
      <c r="HC32" s="768" t="str">
        <f t="shared" si="74"/>
        <v>P</v>
      </c>
      <c r="HD32" s="455" t="str">
        <f t="shared" si="74"/>
        <v>P</v>
      </c>
      <c r="HE32" s="455" t="str">
        <f t="shared" si="74"/>
        <v>P</v>
      </c>
      <c r="HF32" s="455" t="str">
        <f t="shared" si="74"/>
        <v>P</v>
      </c>
      <c r="HG32" s="455" t="str">
        <f t="shared" si="74"/>
        <v>P</v>
      </c>
      <c r="HH32" s="455" t="str">
        <f t="shared" si="74"/>
        <v>P</v>
      </c>
      <c r="HI32" s="953" t="str">
        <f t="shared" si="74"/>
        <v>P</v>
      </c>
      <c r="HJ32" s="768" t="str">
        <f t="shared" si="74"/>
        <v>P</v>
      </c>
      <c r="HK32" s="455" t="str">
        <f t="shared" si="74"/>
        <v>P</v>
      </c>
      <c r="HL32" s="455" t="str">
        <f t="shared" si="74"/>
        <v>P</v>
      </c>
      <c r="HM32" s="455" t="str">
        <f t="shared" si="74"/>
        <v>P</v>
      </c>
      <c r="HN32" s="455" t="str">
        <f t="shared" si="74"/>
        <v>P</v>
      </c>
      <c r="HO32" s="455" t="str">
        <f t="shared" si="74"/>
        <v>P</v>
      </c>
      <c r="HP32" s="953" t="str">
        <f t="shared" si="74"/>
        <v>P</v>
      </c>
      <c r="HQ32" s="768" t="str">
        <f t="shared" si="74"/>
        <v>P</v>
      </c>
      <c r="HR32" s="455" t="str">
        <f t="shared" si="74"/>
        <v>P</v>
      </c>
      <c r="HS32" s="455" t="str">
        <f t="shared" si="74"/>
        <v>P</v>
      </c>
      <c r="HT32" s="455" t="str">
        <f t="shared" si="74"/>
        <v>P</v>
      </c>
      <c r="HU32" s="455" t="str">
        <f t="shared" si="74"/>
        <v>P</v>
      </c>
      <c r="HV32" s="455" t="str">
        <f t="shared" si="74"/>
        <v>P</v>
      </c>
      <c r="HW32" s="953" t="str">
        <f t="shared" si="74"/>
        <v>P</v>
      </c>
      <c r="HX32" s="768" t="str">
        <f t="shared" si="74"/>
        <v>P</v>
      </c>
      <c r="HY32" s="455" t="str">
        <f t="shared" si="74"/>
        <v>P</v>
      </c>
      <c r="HZ32" s="455" t="str">
        <f t="shared" si="74"/>
        <v>P</v>
      </c>
      <c r="IA32" s="455" t="str">
        <f t="shared" si="74"/>
        <v>P</v>
      </c>
      <c r="IB32" s="455" t="str">
        <f t="shared" si="74"/>
        <v>P</v>
      </c>
      <c r="IC32" s="455" t="str">
        <f t="shared" si="74"/>
        <v>P</v>
      </c>
      <c r="ID32" s="953" t="str">
        <f t="shared" si="74"/>
        <v>P</v>
      </c>
      <c r="IE32" s="768" t="str">
        <f t="shared" si="74"/>
        <v>P</v>
      </c>
      <c r="IF32" s="455" t="str">
        <f t="shared" si="74"/>
        <v>FÜ</v>
      </c>
      <c r="IG32" s="455" t="str">
        <f t="shared" si="74"/>
        <v>P</v>
      </c>
      <c r="IH32" s="455" t="str">
        <f t="shared" si="74"/>
        <v>P</v>
      </c>
      <c r="II32" s="455" t="str">
        <f t="shared" si="74"/>
        <v>P</v>
      </c>
      <c r="IJ32" s="455" t="str">
        <f t="shared" si="74"/>
        <v>P</v>
      </c>
      <c r="IK32" s="953" t="str">
        <f t="shared" si="74"/>
        <v>P</v>
      </c>
      <c r="IL32" s="768" t="str">
        <f t="shared" si="74"/>
        <v>P</v>
      </c>
      <c r="IM32" s="455" t="str">
        <f t="shared" si="74"/>
        <v>P</v>
      </c>
      <c r="IN32" s="455" t="str">
        <f t="shared" si="74"/>
        <v>P</v>
      </c>
      <c r="IO32" s="455" t="str">
        <f t="shared" si="74"/>
        <v>P</v>
      </c>
      <c r="IP32" s="455" t="str">
        <f t="shared" si="74"/>
        <v>P</v>
      </c>
      <c r="IQ32" s="455" t="str">
        <f t="shared" si="74"/>
        <v>P</v>
      </c>
      <c r="IR32" s="953" t="str">
        <f t="shared" si="74"/>
        <v>P</v>
      </c>
      <c r="IS32" s="768" t="str">
        <f t="shared" si="74"/>
        <v>P</v>
      </c>
      <c r="IT32" s="455" t="str">
        <f t="shared" si="74"/>
        <v>P</v>
      </c>
      <c r="IU32" s="455" t="str">
        <f t="shared" si="74"/>
        <v>P</v>
      </c>
      <c r="IV32" s="455" t="str">
        <f t="shared" si="74"/>
        <v>P</v>
      </c>
      <c r="IW32" s="455" t="str">
        <f t="shared" si="74"/>
        <v>P</v>
      </c>
      <c r="IX32" s="455" t="str">
        <f t="shared" si="74"/>
        <v>P</v>
      </c>
      <c r="IY32" s="954" t="str">
        <f t="shared" si="74"/>
        <v>P</v>
      </c>
      <c r="IZ32" s="768" t="str">
        <f t="shared" si="75"/>
        <v>P</v>
      </c>
      <c r="JA32" s="455" t="str">
        <f t="shared" si="75"/>
        <v>P</v>
      </c>
      <c r="JB32" s="455" t="str">
        <f t="shared" si="75"/>
        <v>P</v>
      </c>
      <c r="JC32" s="455" t="str">
        <f t="shared" si="75"/>
        <v>P</v>
      </c>
      <c r="JD32" s="455" t="str">
        <f t="shared" si="75"/>
        <v>P</v>
      </c>
      <c r="JE32" s="455" t="str">
        <f t="shared" si="75"/>
        <v>P</v>
      </c>
      <c r="JF32" s="953" t="str">
        <f t="shared" si="75"/>
        <v>P</v>
      </c>
      <c r="JG32" s="768" t="str">
        <f t="shared" si="75"/>
        <v>P</v>
      </c>
      <c r="JH32" s="455" t="str">
        <f t="shared" si="75"/>
        <v>P</v>
      </c>
      <c r="JI32" s="455" t="str">
        <f t="shared" si="75"/>
        <v>P</v>
      </c>
      <c r="JJ32" s="455" t="str">
        <f t="shared" si="75"/>
        <v>P</v>
      </c>
      <c r="JK32" s="455" t="str">
        <f t="shared" si="75"/>
        <v>P</v>
      </c>
      <c r="JL32" s="455" t="str">
        <f t="shared" si="75"/>
        <v>P</v>
      </c>
      <c r="JM32" s="953" t="str">
        <f t="shared" si="75"/>
        <v>P</v>
      </c>
      <c r="JN32" s="768" t="str">
        <f t="shared" si="75"/>
        <v>P</v>
      </c>
      <c r="JO32" s="455" t="str">
        <f t="shared" si="75"/>
        <v>P</v>
      </c>
      <c r="JP32" s="455" t="str">
        <f t="shared" si="75"/>
        <v>P</v>
      </c>
      <c r="JQ32" s="455" t="str">
        <f t="shared" si="75"/>
        <v>P</v>
      </c>
      <c r="JR32" s="455" t="str">
        <f t="shared" si="75"/>
        <v>P</v>
      </c>
      <c r="JS32" s="455" t="str">
        <f t="shared" si="75"/>
        <v>P</v>
      </c>
      <c r="JT32" s="953" t="str">
        <f t="shared" si="75"/>
        <v>P</v>
      </c>
      <c r="JU32" s="768" t="str">
        <f t="shared" si="75"/>
        <v>P</v>
      </c>
      <c r="JV32" s="455" t="str">
        <f t="shared" si="75"/>
        <v>P</v>
      </c>
      <c r="JW32" s="455" t="str">
        <f t="shared" si="75"/>
        <v>P</v>
      </c>
      <c r="JX32" s="455" t="str">
        <f t="shared" si="75"/>
        <v>P</v>
      </c>
      <c r="JY32" s="455" t="str">
        <f t="shared" si="75"/>
        <v>P</v>
      </c>
      <c r="JZ32" s="455" t="str">
        <f t="shared" si="75"/>
        <v>P</v>
      </c>
      <c r="KA32" s="953" t="str">
        <f t="shared" si="75"/>
        <v>P</v>
      </c>
      <c r="KB32" s="768" t="str">
        <f t="shared" si="75"/>
        <v>P</v>
      </c>
      <c r="KC32" s="455" t="str">
        <f t="shared" si="75"/>
        <v>P</v>
      </c>
      <c r="KD32" s="455" t="str">
        <f t="shared" si="75"/>
        <v>P</v>
      </c>
      <c r="KE32" s="455" t="str">
        <f t="shared" si="75"/>
        <v>P</v>
      </c>
      <c r="KF32" s="455" t="str">
        <f t="shared" si="75"/>
        <v>P</v>
      </c>
      <c r="KG32" s="455" t="str">
        <f t="shared" si="75"/>
        <v>P</v>
      </c>
      <c r="KH32" s="953" t="str">
        <f t="shared" si="75"/>
        <v>P</v>
      </c>
      <c r="KI32" s="768" t="str">
        <f t="shared" si="75"/>
        <v>P</v>
      </c>
      <c r="KJ32" s="455" t="str">
        <f t="shared" si="75"/>
        <v>P</v>
      </c>
      <c r="KK32" s="455" t="str">
        <f t="shared" si="75"/>
        <v>P</v>
      </c>
      <c r="KL32" s="455" t="str">
        <f t="shared" si="75"/>
        <v>P</v>
      </c>
      <c r="KM32" s="455" t="str">
        <f t="shared" si="75"/>
        <v>P</v>
      </c>
      <c r="KN32" s="455" t="str">
        <f t="shared" si="75"/>
        <v>P</v>
      </c>
      <c r="KO32" s="953" t="str">
        <f t="shared" si="75"/>
        <v>P</v>
      </c>
      <c r="KP32" s="768" t="str">
        <f t="shared" si="75"/>
        <v>P</v>
      </c>
      <c r="KQ32" s="455" t="str">
        <f t="shared" si="75"/>
        <v>P</v>
      </c>
      <c r="KR32" s="455" t="str">
        <f t="shared" si="75"/>
        <v>FÜ</v>
      </c>
      <c r="KS32" s="455" t="str">
        <f t="shared" si="75"/>
        <v>P</v>
      </c>
      <c r="KT32" s="455" t="str">
        <f t="shared" si="75"/>
        <v>P</v>
      </c>
      <c r="KU32" s="455" t="str">
        <f t="shared" si="75"/>
        <v>P</v>
      </c>
      <c r="KV32" s="953" t="str">
        <f t="shared" si="75"/>
        <v>P</v>
      </c>
      <c r="KW32" s="768" t="str">
        <f t="shared" si="75"/>
        <v>P</v>
      </c>
      <c r="KX32" s="455" t="str">
        <f t="shared" si="75"/>
        <v>P</v>
      </c>
      <c r="KY32" s="455" t="str">
        <f t="shared" si="75"/>
        <v>P</v>
      </c>
      <c r="KZ32" s="455" t="str">
        <f t="shared" si="75"/>
        <v>P</v>
      </c>
      <c r="LA32" s="455" t="str">
        <f t="shared" si="75"/>
        <v>FÜ</v>
      </c>
      <c r="LB32" s="455" t="str">
        <f t="shared" si="75"/>
        <v>P</v>
      </c>
      <c r="LC32" s="954" t="str">
        <f t="shared" si="75"/>
        <v>P</v>
      </c>
      <c r="LD32" s="768" t="str">
        <f t="shared" si="75"/>
        <v>P</v>
      </c>
      <c r="LE32" s="455" t="str">
        <f t="shared" si="75"/>
        <v>P</v>
      </c>
      <c r="LF32" s="455" t="str">
        <f t="shared" si="75"/>
        <v>P</v>
      </c>
      <c r="LG32" s="455" t="str">
        <f t="shared" si="75"/>
        <v>P</v>
      </c>
      <c r="LH32" s="455" t="str">
        <f t="shared" si="75"/>
        <v>P</v>
      </c>
      <c r="LI32" s="455" t="str">
        <f t="shared" si="75"/>
        <v>P</v>
      </c>
      <c r="LJ32" s="953" t="str">
        <f t="shared" si="75"/>
        <v>P</v>
      </c>
      <c r="LK32" s="768" t="str">
        <f t="shared" si="75"/>
        <v>P</v>
      </c>
      <c r="LL32" s="455" t="str">
        <f t="shared" si="73"/>
        <v>P</v>
      </c>
      <c r="LM32" s="455" t="str">
        <f t="shared" si="73"/>
        <v>P</v>
      </c>
      <c r="LN32" s="455" t="str">
        <f t="shared" si="73"/>
        <v>P</v>
      </c>
      <c r="LO32" s="455" t="str">
        <f t="shared" si="70"/>
        <v>P</v>
      </c>
      <c r="LP32" s="455" t="str">
        <f t="shared" si="70"/>
        <v>P</v>
      </c>
      <c r="LQ32" s="953" t="str">
        <f t="shared" si="70"/>
        <v>P</v>
      </c>
      <c r="LR32" s="768" t="str">
        <f t="shared" si="70"/>
        <v>P</v>
      </c>
      <c r="LS32" s="455" t="str">
        <f t="shared" si="70"/>
        <v>P</v>
      </c>
      <c r="LT32" s="455" t="str">
        <f t="shared" si="70"/>
        <v>P</v>
      </c>
      <c r="LU32" s="455" t="str">
        <f t="shared" si="70"/>
        <v>P</v>
      </c>
      <c r="LV32" s="455" t="str">
        <f t="shared" si="70"/>
        <v>P</v>
      </c>
      <c r="LW32" s="455" t="str">
        <f t="shared" si="70"/>
        <v>P</v>
      </c>
      <c r="LX32" s="953" t="str">
        <f t="shared" si="70"/>
        <v>P</v>
      </c>
      <c r="LY32" s="768" t="str">
        <f t="shared" si="70"/>
        <v>P</v>
      </c>
      <c r="LZ32" s="455" t="str">
        <f t="shared" si="70"/>
        <v>P</v>
      </c>
      <c r="MA32" s="455" t="str">
        <f t="shared" si="70"/>
        <v>P</v>
      </c>
      <c r="MB32" s="455" t="str">
        <f t="shared" si="70"/>
        <v>P</v>
      </c>
      <c r="MC32" s="455" t="str">
        <f t="shared" si="70"/>
        <v>P</v>
      </c>
      <c r="MD32" s="455" t="str">
        <f t="shared" si="70"/>
        <v>P</v>
      </c>
      <c r="ME32" s="953" t="str">
        <f t="shared" si="70"/>
        <v>P</v>
      </c>
      <c r="MF32" s="768" t="str">
        <f t="shared" si="66"/>
        <v>P</v>
      </c>
      <c r="MG32" s="455" t="str">
        <f t="shared" si="66"/>
        <v>P</v>
      </c>
      <c r="MH32" s="455" t="str">
        <f t="shared" si="71"/>
        <v>P</v>
      </c>
      <c r="MI32" s="455" t="str">
        <f t="shared" si="71"/>
        <v>P</v>
      </c>
      <c r="MJ32" s="455" t="str">
        <f t="shared" si="71"/>
        <v>P</v>
      </c>
      <c r="MK32" s="455" t="str">
        <f t="shared" si="71"/>
        <v>P</v>
      </c>
      <c r="ML32" s="953" t="str">
        <f t="shared" si="71"/>
        <v>P</v>
      </c>
      <c r="MM32" s="768" t="str">
        <f t="shared" si="71"/>
        <v>P</v>
      </c>
      <c r="MN32" s="455" t="str">
        <f t="shared" si="71"/>
        <v>P</v>
      </c>
      <c r="MO32" s="455" t="str">
        <f t="shared" si="71"/>
        <v>P</v>
      </c>
      <c r="MP32" s="455" t="str">
        <f t="shared" si="71"/>
        <v>P</v>
      </c>
      <c r="MQ32" s="455" t="str">
        <f t="shared" si="71"/>
        <v>P</v>
      </c>
      <c r="MR32" s="455" t="str">
        <f t="shared" si="71"/>
        <v>P</v>
      </c>
      <c r="MS32" s="953" t="str">
        <f t="shared" si="71"/>
        <v>P</v>
      </c>
      <c r="MT32" s="768" t="str">
        <f t="shared" si="71"/>
        <v>P</v>
      </c>
      <c r="MU32" s="455" t="str">
        <f t="shared" si="71"/>
        <v>P</v>
      </c>
      <c r="MV32" s="455" t="str">
        <f t="shared" si="71"/>
        <v>P</v>
      </c>
      <c r="MW32" s="455" t="str">
        <f t="shared" si="71"/>
        <v>P</v>
      </c>
      <c r="MX32" s="455" t="str">
        <f t="shared" si="71"/>
        <v>P</v>
      </c>
      <c r="MY32" s="455" t="str">
        <f t="shared" si="71"/>
        <v>P</v>
      </c>
      <c r="MZ32" s="953" t="str">
        <f t="shared" si="71"/>
        <v>P</v>
      </c>
      <c r="NA32" s="768" t="str">
        <f t="shared" si="71"/>
        <v>P</v>
      </c>
      <c r="NB32" s="455" t="str">
        <f t="shared" si="71"/>
        <v>P</v>
      </c>
      <c r="NC32" s="455" t="str">
        <f t="shared" si="71"/>
        <v>FÜ</v>
      </c>
      <c r="ND32" s="455" t="str">
        <f t="shared" si="71"/>
        <v>FÜ</v>
      </c>
      <c r="NE32" s="455" t="str">
        <f t="shared" si="71"/>
        <v>P</v>
      </c>
      <c r="NF32" s="455" t="str">
        <f t="shared" si="71"/>
        <v>P</v>
      </c>
      <c r="NG32" s="954" t="str">
        <f t="shared" si="71"/>
        <v>P</v>
      </c>
      <c r="NH32" s="768" t="str">
        <f t="shared" si="71"/>
        <v>P</v>
      </c>
      <c r="NI32" s="455" t="str">
        <f t="shared" si="71"/>
        <v>P</v>
      </c>
      <c r="NJ32" s="455" t="str">
        <f t="shared" si="71"/>
        <v>P</v>
      </c>
      <c r="NK32" s="455" t="str">
        <f t="shared" si="71"/>
        <v>P</v>
      </c>
      <c r="NL32" s="455" t="str">
        <f t="shared" si="71"/>
        <v>P</v>
      </c>
      <c r="NM32" s="455" t="str">
        <f t="shared" si="71"/>
        <v>P</v>
      </c>
      <c r="NN32" s="953" t="str">
        <f t="shared" si="71"/>
        <v>P</v>
      </c>
    </row>
    <row r="33" spans="1:564" ht="12" hidden="1" thickBot="1" x14ac:dyDescent="0.25">
      <c r="A33" s="939">
        <f>alapadatok!A17</f>
        <v>15</v>
      </c>
      <c r="B33" s="678" t="str">
        <f>IF(alapadatok!C17="","",alapadatok!C17)</f>
        <v/>
      </c>
      <c r="C33" s="584" t="str">
        <f>IF(alapadatok!B17="","",alapadatok!B17)</f>
        <v/>
      </c>
      <c r="D33" s="584" t="str">
        <f>IF(alapadatok!D17="","",alapadatok!D17)</f>
        <v/>
      </c>
      <c r="E33" s="948" t="str">
        <f>IF(alapadatok!K17="","",alapadatok!K17)</f>
        <v/>
      </c>
      <c r="F33" s="1145"/>
      <c r="G33" s="1146"/>
      <c r="H33" s="1144"/>
      <c r="I33" s="1143"/>
      <c r="J33" s="1143"/>
      <c r="K33" s="1143"/>
      <c r="L33" s="1143"/>
      <c r="M33" s="1143"/>
      <c r="N33" s="1146"/>
      <c r="O33" s="1144"/>
      <c r="P33" s="1143"/>
      <c r="Q33" s="1143"/>
      <c r="R33" s="1143"/>
      <c r="S33" s="1143"/>
      <c r="T33" s="1143"/>
      <c r="U33" s="1146"/>
      <c r="V33" s="1144"/>
      <c r="W33" s="1143"/>
      <c r="X33" s="1143"/>
      <c r="Y33" s="1143"/>
      <c r="Z33" s="1143"/>
      <c r="AA33" s="1143"/>
      <c r="AB33" s="1146"/>
      <c r="AC33" s="1144"/>
      <c r="AD33" s="1143"/>
      <c r="AE33" s="1143"/>
      <c r="AF33" s="1143"/>
      <c r="AG33" s="1143"/>
      <c r="AH33" s="1143"/>
      <c r="AI33" s="1146"/>
      <c r="AJ33" s="1144"/>
      <c r="AK33" s="1143"/>
      <c r="AL33" s="1143"/>
      <c r="AM33" s="1143"/>
      <c r="AN33" s="1143"/>
      <c r="AO33" s="1143"/>
      <c r="AP33" s="1146"/>
      <c r="AQ33" s="768"/>
      <c r="AR33" s="455"/>
      <c r="AS33" s="455"/>
      <c r="AT33" s="455"/>
      <c r="AU33" s="1216"/>
      <c r="AV33" s="455"/>
      <c r="AW33" s="953"/>
      <c r="AX33" s="768"/>
      <c r="AY33" s="455"/>
      <c r="AZ33" s="455"/>
      <c r="BA33" s="455"/>
      <c r="BB33" s="455"/>
      <c r="BC33" s="455"/>
      <c r="BD33" s="953"/>
      <c r="BE33" s="1220"/>
      <c r="BF33" s="1143"/>
      <c r="BG33" s="1143"/>
      <c r="BH33" s="1143"/>
      <c r="BI33" s="1143"/>
      <c r="BJ33" s="455"/>
      <c r="BK33" s="953"/>
      <c r="BL33" s="1144" t="str">
        <f t="shared" si="48"/>
        <v/>
      </c>
      <c r="BM33" s="1143" t="str">
        <f t="shared" si="72"/>
        <v/>
      </c>
      <c r="BN33" s="1143" t="str">
        <f t="shared" si="72"/>
        <v/>
      </c>
      <c r="BO33" s="1143" t="str">
        <f t="shared" si="72"/>
        <v/>
      </c>
      <c r="BP33" s="1143" t="str">
        <f t="shared" si="72"/>
        <v/>
      </c>
      <c r="BQ33" s="455"/>
      <c r="BR33" s="953"/>
      <c r="BS33" s="768" t="str">
        <f t="shared" si="76"/>
        <v/>
      </c>
      <c r="BT33" s="455" t="str">
        <f t="shared" si="76"/>
        <v/>
      </c>
      <c r="BU33" s="455" t="str">
        <f t="shared" si="76"/>
        <v/>
      </c>
      <c r="BV33" s="455" t="str">
        <f t="shared" si="76"/>
        <v/>
      </c>
      <c r="BW33" s="455" t="str">
        <f t="shared" si="76"/>
        <v/>
      </c>
      <c r="BX33" s="455" t="str">
        <f t="shared" si="76"/>
        <v/>
      </c>
      <c r="BY33" s="953" t="str">
        <f t="shared" si="76"/>
        <v/>
      </c>
      <c r="BZ33" s="768" t="str">
        <f t="shared" si="76"/>
        <v/>
      </c>
      <c r="CA33" s="455" t="str">
        <f t="shared" si="76"/>
        <v/>
      </c>
      <c r="CB33" s="455" t="str">
        <f t="shared" si="76"/>
        <v/>
      </c>
      <c r="CC33" s="455" t="str">
        <f t="shared" si="76"/>
        <v/>
      </c>
      <c r="CD33" s="455" t="str">
        <f t="shared" si="76"/>
        <v/>
      </c>
      <c r="CE33" s="455" t="str">
        <f t="shared" si="76"/>
        <v/>
      </c>
      <c r="CF33" s="953" t="str">
        <f t="shared" si="76"/>
        <v/>
      </c>
      <c r="CG33" s="768" t="str">
        <f t="shared" si="76"/>
        <v/>
      </c>
      <c r="CH33" s="455" t="str">
        <f t="shared" si="76"/>
        <v/>
      </c>
      <c r="CI33" s="455" t="str">
        <f t="shared" si="76"/>
        <v/>
      </c>
      <c r="CJ33" s="455" t="str">
        <f t="shared" si="76"/>
        <v/>
      </c>
      <c r="CK33" s="455" t="str">
        <f t="shared" si="76"/>
        <v/>
      </c>
      <c r="CL33" s="455" t="str">
        <f t="shared" si="76"/>
        <v/>
      </c>
      <c r="CM33" s="953" t="str">
        <f t="shared" si="76"/>
        <v/>
      </c>
      <c r="CN33" s="768" t="str">
        <f t="shared" si="76"/>
        <v/>
      </c>
      <c r="CO33" s="455" t="str">
        <f t="shared" si="76"/>
        <v/>
      </c>
      <c r="CP33" s="455" t="str">
        <f t="shared" si="76"/>
        <v/>
      </c>
      <c r="CQ33" s="455" t="str">
        <f t="shared" si="76"/>
        <v/>
      </c>
      <c r="CR33" s="1143" t="s">
        <v>385</v>
      </c>
      <c r="CS33" s="455" t="str">
        <f t="shared" si="76"/>
        <v/>
      </c>
      <c r="CT33" s="953" t="str">
        <f t="shared" si="76"/>
        <v/>
      </c>
      <c r="CU33" s="952" t="str">
        <f t="shared" si="76"/>
        <v/>
      </c>
      <c r="CV33" s="455" t="str">
        <f t="shared" si="76"/>
        <v/>
      </c>
      <c r="CW33" s="455" t="str">
        <f t="shared" si="76"/>
        <v/>
      </c>
      <c r="CX33" s="455" t="str">
        <f t="shared" si="76"/>
        <v/>
      </c>
      <c r="CY33" s="455" t="str">
        <f t="shared" si="76"/>
        <v/>
      </c>
      <c r="CZ33" s="455" t="str">
        <f t="shared" si="76"/>
        <v/>
      </c>
      <c r="DA33" s="953" t="str">
        <f t="shared" si="76"/>
        <v/>
      </c>
      <c r="DB33" s="768" t="str">
        <f t="shared" si="76"/>
        <v/>
      </c>
      <c r="DC33" s="455" t="str">
        <f t="shared" si="76"/>
        <v/>
      </c>
      <c r="DD33" s="455" t="str">
        <f t="shared" si="76"/>
        <v/>
      </c>
      <c r="DE33" s="455" t="str">
        <f t="shared" si="76"/>
        <v/>
      </c>
      <c r="DF33" s="455" t="str">
        <f t="shared" si="76"/>
        <v/>
      </c>
      <c r="DG33" s="455" t="str">
        <f t="shared" si="76"/>
        <v/>
      </c>
      <c r="DH33" s="953" t="str">
        <f t="shared" si="76"/>
        <v/>
      </c>
      <c r="DI33" s="768" t="str">
        <f t="shared" si="76"/>
        <v/>
      </c>
      <c r="DJ33" s="455" t="str">
        <f t="shared" si="76"/>
        <v/>
      </c>
      <c r="DK33" s="455" t="str">
        <f t="shared" si="76"/>
        <v/>
      </c>
      <c r="DL33" s="455" t="str">
        <f t="shared" si="76"/>
        <v/>
      </c>
      <c r="DM33" s="455" t="str">
        <f t="shared" si="76"/>
        <v/>
      </c>
      <c r="DN33" s="455" t="str">
        <f t="shared" si="76"/>
        <v/>
      </c>
      <c r="DO33" s="953" t="str">
        <f t="shared" si="76"/>
        <v/>
      </c>
      <c r="DP33" s="768" t="str">
        <f t="shared" si="76"/>
        <v/>
      </c>
      <c r="DQ33" s="455" t="str">
        <f t="shared" si="76"/>
        <v/>
      </c>
      <c r="DR33" s="455" t="str">
        <f t="shared" si="76"/>
        <v/>
      </c>
      <c r="DS33" s="455" t="str">
        <f t="shared" si="76"/>
        <v/>
      </c>
      <c r="DT33" s="455" t="str">
        <f t="shared" si="76"/>
        <v/>
      </c>
      <c r="DU33" s="455" t="str">
        <f t="shared" si="76"/>
        <v/>
      </c>
      <c r="DV33" s="953" t="str">
        <f t="shared" si="76"/>
        <v/>
      </c>
      <c r="DW33" s="768" t="str">
        <f t="shared" si="76"/>
        <v/>
      </c>
      <c r="DX33" s="455" t="str">
        <f t="shared" si="76"/>
        <v/>
      </c>
      <c r="DY33" s="455" t="str">
        <f t="shared" si="76"/>
        <v/>
      </c>
      <c r="DZ33" s="455" t="str">
        <f t="shared" si="76"/>
        <v/>
      </c>
      <c r="EA33" s="455" t="str">
        <f t="shared" si="76"/>
        <v/>
      </c>
      <c r="EB33" s="455" t="str">
        <f t="shared" si="76"/>
        <v/>
      </c>
      <c r="EC33" s="954" t="str">
        <f t="shared" si="77"/>
        <v/>
      </c>
      <c r="ED33" s="768" t="str">
        <f t="shared" si="77"/>
        <v/>
      </c>
      <c r="EE33" s="455" t="str">
        <f t="shared" si="77"/>
        <v/>
      </c>
      <c r="EF33" s="455" t="str">
        <f t="shared" si="77"/>
        <v/>
      </c>
      <c r="EG33" s="455" t="str">
        <f t="shared" si="77"/>
        <v/>
      </c>
      <c r="EH33" s="455" t="str">
        <f t="shared" si="77"/>
        <v/>
      </c>
      <c r="EI33" s="455" t="str">
        <f t="shared" si="77"/>
        <v/>
      </c>
      <c r="EJ33" s="953" t="str">
        <f t="shared" si="77"/>
        <v/>
      </c>
      <c r="EK33" s="768" t="str">
        <f t="shared" si="77"/>
        <v/>
      </c>
      <c r="EL33" s="455" t="str">
        <f t="shared" si="77"/>
        <v/>
      </c>
      <c r="EM33" s="455" t="str">
        <f t="shared" si="77"/>
        <v/>
      </c>
      <c r="EN33" s="455" t="str">
        <f t="shared" si="77"/>
        <v/>
      </c>
      <c r="EO33" s="455" t="str">
        <f t="shared" si="77"/>
        <v/>
      </c>
      <c r="EP33" s="455" t="str">
        <f t="shared" si="77"/>
        <v/>
      </c>
      <c r="EQ33" s="953" t="str">
        <f t="shared" si="77"/>
        <v/>
      </c>
      <c r="ER33" s="768" t="str">
        <f t="shared" si="77"/>
        <v/>
      </c>
      <c r="ES33" s="455" t="str">
        <f t="shared" si="77"/>
        <v/>
      </c>
      <c r="ET33" s="455" t="str">
        <f t="shared" si="77"/>
        <v/>
      </c>
      <c r="EU33" s="455" t="str">
        <f t="shared" si="77"/>
        <v/>
      </c>
      <c r="EV33" s="455" t="str">
        <f t="shared" si="77"/>
        <v/>
      </c>
      <c r="EW33" s="455" t="str">
        <f t="shared" si="77"/>
        <v/>
      </c>
      <c r="EX33" s="953" t="str">
        <f t="shared" si="77"/>
        <v/>
      </c>
      <c r="EY33" s="768" t="str">
        <f t="shared" si="77"/>
        <v/>
      </c>
      <c r="EZ33" s="455" t="str">
        <f t="shared" si="77"/>
        <v/>
      </c>
      <c r="FA33" s="455" t="str">
        <f t="shared" si="77"/>
        <v/>
      </c>
      <c r="FB33" s="455" t="str">
        <f t="shared" si="77"/>
        <v/>
      </c>
      <c r="FC33" s="455" t="str">
        <f t="shared" si="77"/>
        <v/>
      </c>
      <c r="FD33" s="455" t="str">
        <f t="shared" si="77"/>
        <v/>
      </c>
      <c r="FE33" s="953" t="str">
        <f t="shared" si="77"/>
        <v/>
      </c>
      <c r="FF33" s="768" t="str">
        <f t="shared" si="77"/>
        <v/>
      </c>
      <c r="FG33" s="455" t="str">
        <f t="shared" si="77"/>
        <v/>
      </c>
      <c r="FH33" s="455" t="str">
        <f t="shared" si="77"/>
        <v/>
      </c>
      <c r="FI33" s="455" t="str">
        <f t="shared" si="77"/>
        <v/>
      </c>
      <c r="FJ33" s="455" t="str">
        <f t="shared" si="77"/>
        <v/>
      </c>
      <c r="FK33" s="455" t="str">
        <f t="shared" si="77"/>
        <v/>
      </c>
      <c r="FL33" s="953" t="str">
        <f t="shared" si="77"/>
        <v/>
      </c>
      <c r="FM33" s="768" t="str">
        <f t="shared" si="77"/>
        <v/>
      </c>
      <c r="FN33" s="455" t="str">
        <f t="shared" si="77"/>
        <v/>
      </c>
      <c r="FO33" s="455" t="str">
        <f t="shared" si="77"/>
        <v/>
      </c>
      <c r="FP33" s="455" t="str">
        <f t="shared" si="77"/>
        <v/>
      </c>
      <c r="FQ33" s="455" t="str">
        <f t="shared" si="77"/>
        <v/>
      </c>
      <c r="FR33" s="455" t="str">
        <f t="shared" si="77"/>
        <v/>
      </c>
      <c r="FS33" s="953" t="str">
        <f t="shared" si="77"/>
        <v/>
      </c>
      <c r="FT33" s="768" t="str">
        <f t="shared" si="77"/>
        <v/>
      </c>
      <c r="FU33" s="455" t="str">
        <f t="shared" si="77"/>
        <v/>
      </c>
      <c r="FV33" s="455" t="str">
        <f t="shared" si="77"/>
        <v/>
      </c>
      <c r="FW33" s="455" t="str">
        <f t="shared" si="77"/>
        <v/>
      </c>
      <c r="FX33" s="455" t="str">
        <f t="shared" si="77"/>
        <v/>
      </c>
      <c r="FY33" s="455" t="str">
        <f t="shared" si="77"/>
        <v/>
      </c>
      <c r="FZ33" s="953" t="str">
        <f t="shared" si="77"/>
        <v/>
      </c>
      <c r="GA33" s="768" t="str">
        <f t="shared" si="77"/>
        <v/>
      </c>
      <c r="GB33" s="455" t="str">
        <f t="shared" si="77"/>
        <v/>
      </c>
      <c r="GC33" s="455" t="str">
        <f t="shared" si="77"/>
        <v/>
      </c>
      <c r="GD33" s="455" t="str">
        <f t="shared" si="77"/>
        <v/>
      </c>
      <c r="GE33" s="455" t="str">
        <f t="shared" si="77"/>
        <v/>
      </c>
      <c r="GF33" s="953" t="str">
        <f t="shared" si="77"/>
        <v/>
      </c>
      <c r="GG33" s="768" t="str">
        <f t="shared" si="77"/>
        <v/>
      </c>
      <c r="GH33" s="455" t="str">
        <f t="shared" si="77"/>
        <v/>
      </c>
      <c r="GI33" s="455" t="str">
        <f t="shared" si="77"/>
        <v/>
      </c>
      <c r="GJ33" s="455" t="str">
        <f t="shared" si="77"/>
        <v/>
      </c>
      <c r="GK33" s="455" t="str">
        <f t="shared" si="77"/>
        <v/>
      </c>
      <c r="GL33" s="455" t="str">
        <f t="shared" si="77"/>
        <v/>
      </c>
      <c r="GM33" s="455" t="str">
        <f t="shared" si="77"/>
        <v/>
      </c>
      <c r="GN33" s="954" t="str">
        <f t="shared" si="77"/>
        <v/>
      </c>
      <c r="GO33" s="768" t="str">
        <f t="shared" si="74"/>
        <v/>
      </c>
      <c r="GP33" s="455" t="str">
        <f t="shared" si="74"/>
        <v/>
      </c>
      <c r="GQ33" s="455" t="str">
        <f t="shared" si="74"/>
        <v/>
      </c>
      <c r="GR33" s="455" t="str">
        <f t="shared" si="74"/>
        <v/>
      </c>
      <c r="GS33" s="455" t="str">
        <f t="shared" si="74"/>
        <v/>
      </c>
      <c r="GT33" s="455" t="str">
        <f t="shared" si="74"/>
        <v/>
      </c>
      <c r="GU33" s="953" t="str">
        <f t="shared" si="74"/>
        <v/>
      </c>
      <c r="GV33" s="768" t="str">
        <f t="shared" si="74"/>
        <v/>
      </c>
      <c r="GW33" s="455" t="str">
        <f t="shared" si="74"/>
        <v/>
      </c>
      <c r="GX33" s="455" t="str">
        <f t="shared" si="74"/>
        <v/>
      </c>
      <c r="GY33" s="455" t="str">
        <f t="shared" si="74"/>
        <v/>
      </c>
      <c r="GZ33" s="455" t="str">
        <f t="shared" si="74"/>
        <v/>
      </c>
      <c r="HA33" s="455" t="str">
        <f t="shared" si="74"/>
        <v/>
      </c>
      <c r="HB33" s="953" t="str">
        <f t="shared" si="74"/>
        <v/>
      </c>
      <c r="HC33" s="768" t="str">
        <f t="shared" si="74"/>
        <v/>
      </c>
      <c r="HD33" s="455" t="str">
        <f t="shared" si="74"/>
        <v/>
      </c>
      <c r="HE33" s="455" t="str">
        <f t="shared" si="74"/>
        <v/>
      </c>
      <c r="HF33" s="455" t="str">
        <f t="shared" si="74"/>
        <v/>
      </c>
      <c r="HG33" s="455" t="str">
        <f t="shared" si="74"/>
        <v/>
      </c>
      <c r="HH33" s="455" t="str">
        <f t="shared" si="74"/>
        <v/>
      </c>
      <c r="HI33" s="953" t="str">
        <f t="shared" si="74"/>
        <v/>
      </c>
      <c r="HJ33" s="768" t="str">
        <f t="shared" si="74"/>
        <v/>
      </c>
      <c r="HK33" s="455" t="str">
        <f t="shared" si="74"/>
        <v/>
      </c>
      <c r="HL33" s="455" t="str">
        <f t="shared" si="74"/>
        <v/>
      </c>
      <c r="HM33" s="455" t="str">
        <f t="shared" si="74"/>
        <v/>
      </c>
      <c r="HN33" s="955" t="str">
        <f t="shared" si="74"/>
        <v/>
      </c>
      <c r="HO33" s="455" t="str">
        <f t="shared" si="74"/>
        <v/>
      </c>
      <c r="HP33" s="953" t="str">
        <f t="shared" si="74"/>
        <v/>
      </c>
      <c r="HQ33" s="768" t="str">
        <f t="shared" si="74"/>
        <v/>
      </c>
      <c r="HR33" s="455" t="str">
        <f t="shared" si="74"/>
        <v/>
      </c>
      <c r="HS33" s="455" t="str">
        <f t="shared" si="74"/>
        <v/>
      </c>
      <c r="HT33" s="455" t="str">
        <f t="shared" si="74"/>
        <v/>
      </c>
      <c r="HU33" s="455" t="str">
        <f t="shared" si="74"/>
        <v/>
      </c>
      <c r="HV33" s="455" t="str">
        <f t="shared" si="74"/>
        <v/>
      </c>
      <c r="HW33" s="953" t="str">
        <f t="shared" si="74"/>
        <v/>
      </c>
      <c r="HX33" s="768" t="str">
        <f t="shared" si="74"/>
        <v/>
      </c>
      <c r="HY33" s="455" t="str">
        <f t="shared" si="74"/>
        <v/>
      </c>
      <c r="HZ33" s="455" t="str">
        <f t="shared" si="74"/>
        <v/>
      </c>
      <c r="IA33" s="455" t="str">
        <f t="shared" si="74"/>
        <v/>
      </c>
      <c r="IB33" s="455" t="str">
        <f t="shared" si="74"/>
        <v/>
      </c>
      <c r="IC33" s="455" t="str">
        <f t="shared" si="74"/>
        <v/>
      </c>
      <c r="ID33" s="953" t="str">
        <f t="shared" si="74"/>
        <v/>
      </c>
      <c r="IE33" s="768" t="str">
        <f t="shared" si="74"/>
        <v/>
      </c>
      <c r="IF33" s="455" t="str">
        <f t="shared" si="74"/>
        <v/>
      </c>
      <c r="IG33" s="455" t="str">
        <f t="shared" si="74"/>
        <v/>
      </c>
      <c r="IH33" s="455" t="str">
        <f t="shared" si="74"/>
        <v/>
      </c>
      <c r="II33" s="455" t="str">
        <f t="shared" si="74"/>
        <v/>
      </c>
      <c r="IJ33" s="455" t="str">
        <f t="shared" si="74"/>
        <v/>
      </c>
      <c r="IK33" s="953" t="str">
        <f t="shared" si="74"/>
        <v/>
      </c>
      <c r="IL33" s="768" t="str">
        <f t="shared" si="74"/>
        <v/>
      </c>
      <c r="IM33" s="455" t="str">
        <f t="shared" si="74"/>
        <v/>
      </c>
      <c r="IN33" s="455" t="str">
        <f t="shared" si="74"/>
        <v/>
      </c>
      <c r="IO33" s="455" t="str">
        <f t="shared" si="74"/>
        <v/>
      </c>
      <c r="IP33" s="455" t="str">
        <f t="shared" si="74"/>
        <v/>
      </c>
      <c r="IQ33" s="455" t="str">
        <f t="shared" si="74"/>
        <v/>
      </c>
      <c r="IR33" s="953" t="str">
        <f t="shared" si="74"/>
        <v/>
      </c>
      <c r="IS33" s="768" t="str">
        <f t="shared" si="74"/>
        <v/>
      </c>
      <c r="IT33" s="455" t="str">
        <f t="shared" si="74"/>
        <v/>
      </c>
      <c r="IU33" s="455" t="str">
        <f t="shared" si="74"/>
        <v/>
      </c>
      <c r="IV33" s="455" t="str">
        <f t="shared" si="74"/>
        <v/>
      </c>
      <c r="IW33" s="455" t="str">
        <f t="shared" si="74"/>
        <v/>
      </c>
      <c r="IX33" s="455" t="str">
        <f t="shared" si="74"/>
        <v/>
      </c>
      <c r="IY33" s="954" t="str">
        <f t="shared" si="74"/>
        <v/>
      </c>
      <c r="IZ33" s="768" t="str">
        <f t="shared" si="75"/>
        <v/>
      </c>
      <c r="JA33" s="455" t="str">
        <f t="shared" si="75"/>
        <v/>
      </c>
      <c r="JB33" s="455" t="str">
        <f t="shared" si="75"/>
        <v/>
      </c>
      <c r="JC33" s="455" t="str">
        <f t="shared" si="75"/>
        <v/>
      </c>
      <c r="JD33" s="455" t="str">
        <f t="shared" si="75"/>
        <v/>
      </c>
      <c r="JE33" s="455" t="str">
        <f t="shared" si="75"/>
        <v/>
      </c>
      <c r="JF33" s="953" t="str">
        <f t="shared" si="75"/>
        <v/>
      </c>
      <c r="JG33" s="768" t="str">
        <f t="shared" si="75"/>
        <v/>
      </c>
      <c r="JH33" s="455" t="str">
        <f t="shared" si="75"/>
        <v/>
      </c>
      <c r="JI33" s="455" t="str">
        <f t="shared" si="75"/>
        <v/>
      </c>
      <c r="JJ33" s="455" t="str">
        <f t="shared" si="75"/>
        <v/>
      </c>
      <c r="JK33" s="455" t="str">
        <f t="shared" si="75"/>
        <v/>
      </c>
      <c r="JL33" s="455" t="str">
        <f t="shared" si="75"/>
        <v/>
      </c>
      <c r="JM33" s="953" t="str">
        <f t="shared" si="75"/>
        <v/>
      </c>
      <c r="JN33" s="768" t="str">
        <f t="shared" si="75"/>
        <v/>
      </c>
      <c r="JO33" s="455" t="str">
        <f t="shared" si="75"/>
        <v/>
      </c>
      <c r="JP33" s="455" t="str">
        <f t="shared" si="75"/>
        <v/>
      </c>
      <c r="JQ33" s="455" t="str">
        <f t="shared" si="75"/>
        <v/>
      </c>
      <c r="JR33" s="455" t="str">
        <f t="shared" si="75"/>
        <v/>
      </c>
      <c r="JS33" s="455" t="str">
        <f t="shared" si="75"/>
        <v/>
      </c>
      <c r="JT33" s="953" t="str">
        <f t="shared" si="75"/>
        <v/>
      </c>
      <c r="JU33" s="768" t="str">
        <f t="shared" si="75"/>
        <v/>
      </c>
      <c r="JV33" s="455" t="str">
        <f t="shared" si="75"/>
        <v/>
      </c>
      <c r="JW33" s="455" t="str">
        <f t="shared" si="75"/>
        <v/>
      </c>
      <c r="JX33" s="455" t="str">
        <f t="shared" si="75"/>
        <v/>
      </c>
      <c r="JY33" s="455" t="str">
        <f t="shared" si="75"/>
        <v/>
      </c>
      <c r="JZ33" s="455" t="str">
        <f t="shared" si="75"/>
        <v/>
      </c>
      <c r="KA33" s="953" t="str">
        <f t="shared" si="75"/>
        <v/>
      </c>
      <c r="KB33" s="768" t="str">
        <f t="shared" si="75"/>
        <v/>
      </c>
      <c r="KC33" s="455" t="str">
        <f t="shared" si="75"/>
        <v/>
      </c>
      <c r="KD33" s="455" t="str">
        <f t="shared" si="75"/>
        <v/>
      </c>
      <c r="KE33" s="455" t="str">
        <f t="shared" si="75"/>
        <v/>
      </c>
      <c r="KF33" s="455" t="str">
        <f t="shared" si="75"/>
        <v/>
      </c>
      <c r="KG33" s="455" t="str">
        <f t="shared" si="75"/>
        <v/>
      </c>
      <c r="KH33" s="953" t="str">
        <f t="shared" si="75"/>
        <v/>
      </c>
      <c r="KI33" s="768" t="str">
        <f t="shared" si="75"/>
        <v/>
      </c>
      <c r="KJ33" s="455" t="str">
        <f t="shared" si="75"/>
        <v/>
      </c>
      <c r="KK33" s="455" t="str">
        <f t="shared" si="75"/>
        <v/>
      </c>
      <c r="KL33" s="455" t="str">
        <f t="shared" si="75"/>
        <v/>
      </c>
      <c r="KM33" s="455" t="str">
        <f t="shared" si="75"/>
        <v/>
      </c>
      <c r="KN33" s="455" t="str">
        <f t="shared" si="75"/>
        <v/>
      </c>
      <c r="KO33" s="953" t="str">
        <f t="shared" si="75"/>
        <v/>
      </c>
      <c r="KP33" s="768" t="str">
        <f t="shared" si="75"/>
        <v/>
      </c>
      <c r="KQ33" s="455" t="str">
        <f t="shared" si="75"/>
        <v/>
      </c>
      <c r="KR33" s="455" t="str">
        <f t="shared" si="75"/>
        <v/>
      </c>
      <c r="KS33" s="455" t="str">
        <f t="shared" si="75"/>
        <v/>
      </c>
      <c r="KT33" s="455" t="str">
        <f t="shared" si="75"/>
        <v/>
      </c>
      <c r="KU33" s="455" t="str">
        <f t="shared" si="75"/>
        <v/>
      </c>
      <c r="KV33" s="953" t="str">
        <f t="shared" si="75"/>
        <v/>
      </c>
      <c r="KW33" s="768" t="str">
        <f t="shared" si="75"/>
        <v/>
      </c>
      <c r="KX33" s="455" t="str">
        <f t="shared" si="75"/>
        <v/>
      </c>
      <c r="KY33" s="455" t="str">
        <f t="shared" si="75"/>
        <v/>
      </c>
      <c r="KZ33" s="455" t="str">
        <f t="shared" si="75"/>
        <v/>
      </c>
      <c r="LA33" s="455" t="str">
        <f t="shared" si="75"/>
        <v/>
      </c>
      <c r="LB33" s="455" t="str">
        <f t="shared" si="75"/>
        <v/>
      </c>
      <c r="LC33" s="954" t="str">
        <f t="shared" si="75"/>
        <v/>
      </c>
      <c r="LD33" s="768" t="str">
        <f t="shared" si="75"/>
        <v/>
      </c>
      <c r="LE33" s="455" t="str">
        <f t="shared" si="75"/>
        <v/>
      </c>
      <c r="LF33" s="455" t="str">
        <f t="shared" si="75"/>
        <v/>
      </c>
      <c r="LG33" s="455" t="str">
        <f t="shared" si="75"/>
        <v/>
      </c>
      <c r="LH33" s="455" t="str">
        <f t="shared" si="75"/>
        <v/>
      </c>
      <c r="LI33" s="455" t="str">
        <f t="shared" si="75"/>
        <v/>
      </c>
      <c r="LJ33" s="953" t="str">
        <f t="shared" si="75"/>
        <v/>
      </c>
      <c r="LK33" s="768" t="str">
        <f t="shared" ref="LK33:NN36" si="79">IF($C33="","",LK$17)</f>
        <v/>
      </c>
      <c r="LL33" s="455" t="str">
        <f t="shared" si="79"/>
        <v/>
      </c>
      <c r="LM33" s="455" t="str">
        <f t="shared" si="79"/>
        <v/>
      </c>
      <c r="LN33" s="455" t="str">
        <f t="shared" si="79"/>
        <v/>
      </c>
      <c r="LO33" s="455" t="str">
        <f t="shared" si="79"/>
        <v/>
      </c>
      <c r="LP33" s="455" t="str">
        <f t="shared" si="79"/>
        <v/>
      </c>
      <c r="LQ33" s="953" t="str">
        <f t="shared" si="79"/>
        <v/>
      </c>
      <c r="LR33" s="768" t="str">
        <f t="shared" si="79"/>
        <v/>
      </c>
      <c r="LS33" s="455" t="str">
        <f t="shared" si="79"/>
        <v/>
      </c>
      <c r="LT33" s="455" t="str">
        <f t="shared" si="79"/>
        <v/>
      </c>
      <c r="LU33" s="455" t="str">
        <f t="shared" si="79"/>
        <v/>
      </c>
      <c r="LV33" s="455" t="str">
        <f t="shared" si="79"/>
        <v/>
      </c>
      <c r="LW33" s="455" t="str">
        <f t="shared" si="79"/>
        <v/>
      </c>
      <c r="LX33" s="953" t="str">
        <f t="shared" si="79"/>
        <v/>
      </c>
      <c r="LY33" s="768" t="str">
        <f t="shared" si="79"/>
        <v/>
      </c>
      <c r="LZ33" s="455" t="str">
        <f t="shared" si="79"/>
        <v/>
      </c>
      <c r="MA33" s="455" t="str">
        <f t="shared" si="79"/>
        <v/>
      </c>
      <c r="MB33" s="455" t="str">
        <f t="shared" si="79"/>
        <v/>
      </c>
      <c r="MC33" s="455" t="str">
        <f t="shared" si="79"/>
        <v/>
      </c>
      <c r="MD33" s="455" t="str">
        <f t="shared" si="79"/>
        <v/>
      </c>
      <c r="ME33" s="953" t="str">
        <f t="shared" si="79"/>
        <v/>
      </c>
      <c r="MF33" s="768" t="str">
        <f t="shared" si="79"/>
        <v/>
      </c>
      <c r="MG33" s="455" t="str">
        <f t="shared" si="79"/>
        <v/>
      </c>
      <c r="MH33" s="455" t="str">
        <f t="shared" si="79"/>
        <v/>
      </c>
      <c r="MI33" s="455" t="str">
        <f t="shared" si="79"/>
        <v/>
      </c>
      <c r="MJ33" s="455" t="str">
        <f t="shared" si="79"/>
        <v/>
      </c>
      <c r="MK33" s="455" t="str">
        <f t="shared" si="79"/>
        <v/>
      </c>
      <c r="ML33" s="953" t="str">
        <f t="shared" si="79"/>
        <v/>
      </c>
      <c r="MM33" s="768" t="str">
        <f t="shared" si="79"/>
        <v/>
      </c>
      <c r="MN33" s="455" t="str">
        <f t="shared" si="79"/>
        <v/>
      </c>
      <c r="MO33" s="455" t="str">
        <f t="shared" si="79"/>
        <v/>
      </c>
      <c r="MP33" s="455" t="str">
        <f t="shared" si="79"/>
        <v/>
      </c>
      <c r="MQ33" s="455" t="str">
        <f t="shared" si="79"/>
        <v/>
      </c>
      <c r="MR33" s="455" t="str">
        <f t="shared" si="79"/>
        <v/>
      </c>
      <c r="MS33" s="953" t="str">
        <f t="shared" si="79"/>
        <v/>
      </c>
      <c r="MT33" s="768" t="str">
        <f t="shared" si="79"/>
        <v/>
      </c>
      <c r="MU33" s="455" t="str">
        <f t="shared" si="79"/>
        <v/>
      </c>
      <c r="MV33" s="455" t="str">
        <f t="shared" si="79"/>
        <v/>
      </c>
      <c r="MW33" s="455" t="str">
        <f t="shared" si="79"/>
        <v/>
      </c>
      <c r="MX33" s="455" t="str">
        <f t="shared" si="79"/>
        <v/>
      </c>
      <c r="MY33" s="455" t="str">
        <f t="shared" si="79"/>
        <v/>
      </c>
      <c r="MZ33" s="953" t="str">
        <f t="shared" si="79"/>
        <v/>
      </c>
      <c r="NA33" s="768" t="str">
        <f t="shared" si="79"/>
        <v/>
      </c>
      <c r="NB33" s="455" t="str">
        <f t="shared" si="79"/>
        <v/>
      </c>
      <c r="NC33" s="455" t="str">
        <f t="shared" si="79"/>
        <v/>
      </c>
      <c r="ND33" s="455" t="str">
        <f t="shared" si="79"/>
        <v/>
      </c>
      <c r="NE33" s="455" t="str">
        <f t="shared" si="79"/>
        <v/>
      </c>
      <c r="NF33" s="455" t="str">
        <f t="shared" si="79"/>
        <v/>
      </c>
      <c r="NG33" s="954" t="str">
        <f t="shared" si="79"/>
        <v/>
      </c>
      <c r="NH33" s="768" t="str">
        <f t="shared" si="79"/>
        <v/>
      </c>
      <c r="NI33" s="455" t="str">
        <f t="shared" si="79"/>
        <v/>
      </c>
      <c r="NJ33" s="455" t="str">
        <f t="shared" si="79"/>
        <v/>
      </c>
      <c r="NK33" s="455" t="str">
        <f t="shared" si="79"/>
        <v/>
      </c>
      <c r="NL33" s="455" t="str">
        <f t="shared" si="79"/>
        <v/>
      </c>
      <c r="NM33" s="455" t="str">
        <f t="shared" si="79"/>
        <v/>
      </c>
      <c r="NN33" s="953" t="str">
        <f t="shared" si="79"/>
        <v/>
      </c>
    </row>
    <row r="34" spans="1:564" s="1" customFormat="1" ht="12" thickBot="1" x14ac:dyDescent="0.25">
      <c r="A34" s="939">
        <f>alapadatok!A18</f>
        <v>16</v>
      </c>
      <c r="B34" s="678">
        <f>IF(alapadatok!C18="","",alapadatok!C18)</f>
        <v>238</v>
      </c>
      <c r="C34" s="584" t="str">
        <f>IF(alapadatok!B18="","",alapadatok!B18)</f>
        <v>Tóth Péter</v>
      </c>
      <c r="D34" s="584" t="str">
        <f>IF(alapadatok!D18="","",alapadatok!D18)</f>
        <v>Packaging</v>
      </c>
      <c r="E34" s="948" t="str">
        <f>IF(alapadatok!K18="","",alapadatok!K18)</f>
        <v/>
      </c>
      <c r="F34" s="1145" t="s">
        <v>178</v>
      </c>
      <c r="G34" s="1146" t="s">
        <v>178</v>
      </c>
      <c r="H34" s="1144" t="s">
        <v>178</v>
      </c>
      <c r="I34" s="1143" t="s">
        <v>179</v>
      </c>
      <c r="J34" s="1143" t="s">
        <v>385</v>
      </c>
      <c r="K34" s="1143" t="s">
        <v>385</v>
      </c>
      <c r="L34" s="1143" t="s">
        <v>385</v>
      </c>
      <c r="M34" s="1143" t="s">
        <v>178</v>
      </c>
      <c r="N34" s="1146" t="s">
        <v>178</v>
      </c>
      <c r="O34" s="1144" t="s">
        <v>385</v>
      </c>
      <c r="P34" s="1143" t="s">
        <v>385</v>
      </c>
      <c r="Q34" s="1143" t="s">
        <v>385</v>
      </c>
      <c r="R34" s="1143" t="s">
        <v>99</v>
      </c>
      <c r="S34" s="1143" t="s">
        <v>178</v>
      </c>
      <c r="T34" s="1143" t="s">
        <v>178</v>
      </c>
      <c r="U34" s="1146" t="s">
        <v>178</v>
      </c>
      <c r="V34" s="1144">
        <v>10</v>
      </c>
      <c r="W34" s="1143">
        <v>10</v>
      </c>
      <c r="X34" s="1143">
        <v>10</v>
      </c>
      <c r="Y34" s="1143">
        <v>10</v>
      </c>
      <c r="Z34" s="1143">
        <v>10</v>
      </c>
      <c r="AA34" s="1143" t="s">
        <v>178</v>
      </c>
      <c r="AB34" s="1146" t="s">
        <v>178</v>
      </c>
      <c r="AC34" s="1144" t="s">
        <v>99</v>
      </c>
      <c r="AD34" s="1143" t="s">
        <v>99</v>
      </c>
      <c r="AE34" s="1143" t="s">
        <v>99</v>
      </c>
      <c r="AF34" s="1143" t="s">
        <v>99</v>
      </c>
      <c r="AG34" s="1143" t="s">
        <v>99</v>
      </c>
      <c r="AH34" s="1143" t="s">
        <v>178</v>
      </c>
      <c r="AI34" s="1146" t="s">
        <v>178</v>
      </c>
      <c r="AJ34" s="1144" t="s">
        <v>99</v>
      </c>
      <c r="AK34" s="1143" t="s">
        <v>99</v>
      </c>
      <c r="AL34" s="1143" t="s">
        <v>99</v>
      </c>
      <c r="AM34" s="1143" t="s">
        <v>385</v>
      </c>
      <c r="AN34" s="1171" t="s">
        <v>385</v>
      </c>
      <c r="AO34" s="1143" t="s">
        <v>178</v>
      </c>
      <c r="AP34" s="1146" t="s">
        <v>178</v>
      </c>
      <c r="AQ34" s="1171" t="s">
        <v>385</v>
      </c>
      <c r="AR34" s="1143" t="s">
        <v>178</v>
      </c>
      <c r="AS34" s="1143" t="s">
        <v>99</v>
      </c>
      <c r="AT34" s="1143" t="s">
        <v>99</v>
      </c>
      <c r="AU34" s="1143" t="s">
        <v>99</v>
      </c>
      <c r="AV34" s="1143" t="s">
        <v>178</v>
      </c>
      <c r="AW34" s="1146" t="s">
        <v>178</v>
      </c>
      <c r="AX34" s="1144" t="s">
        <v>99</v>
      </c>
      <c r="AY34" s="1143" t="s">
        <v>99</v>
      </c>
      <c r="AZ34" s="1143" t="s">
        <v>99</v>
      </c>
      <c r="BA34" s="1143" t="s">
        <v>109</v>
      </c>
      <c r="BB34" s="1143">
        <v>10</v>
      </c>
      <c r="BC34" s="1143" t="s">
        <v>178</v>
      </c>
      <c r="BD34" s="1146" t="s">
        <v>178</v>
      </c>
      <c r="BE34" s="1144" t="s">
        <v>178</v>
      </c>
      <c r="BF34" s="1143" t="s">
        <v>70</v>
      </c>
      <c r="BG34" s="1143" t="s">
        <v>70</v>
      </c>
      <c r="BH34" s="1143" t="s">
        <v>70</v>
      </c>
      <c r="BI34" s="1143" t="s">
        <v>178</v>
      </c>
      <c r="BJ34" s="1143" t="s">
        <v>178</v>
      </c>
      <c r="BK34" s="1146" t="s">
        <v>178</v>
      </c>
      <c r="BL34" s="1144" t="str">
        <f t="shared" si="48"/>
        <v>P</v>
      </c>
      <c r="BM34" s="1143" t="str">
        <f t="shared" si="72"/>
        <v>N</v>
      </c>
      <c r="BN34" s="1143" t="str">
        <f t="shared" si="72"/>
        <v>N</v>
      </c>
      <c r="BO34" s="1143" t="str">
        <f t="shared" si="72"/>
        <v>N</v>
      </c>
      <c r="BP34" s="1143" t="str">
        <f t="shared" si="72"/>
        <v>N</v>
      </c>
      <c r="BQ34" s="1143" t="s">
        <v>178</v>
      </c>
      <c r="BR34" s="1146" t="s">
        <v>178</v>
      </c>
      <c r="BS34" s="768" t="str">
        <f t="shared" si="76"/>
        <v>É</v>
      </c>
      <c r="BT34" s="455" t="str">
        <f t="shared" si="76"/>
        <v>ÉJ</v>
      </c>
      <c r="BU34" s="455" t="str">
        <f t="shared" si="76"/>
        <v>P</v>
      </c>
      <c r="BV34" s="455" t="str">
        <f t="shared" si="76"/>
        <v>P</v>
      </c>
      <c r="BW34" s="455" t="str">
        <f t="shared" si="76"/>
        <v>P</v>
      </c>
      <c r="BX34" s="455" t="str">
        <f t="shared" si="76"/>
        <v>P</v>
      </c>
      <c r="BY34" s="953" t="str">
        <f t="shared" si="76"/>
        <v>P</v>
      </c>
      <c r="BZ34" s="768" t="str">
        <f t="shared" si="76"/>
        <v>P</v>
      </c>
      <c r="CA34" s="455" t="str">
        <f t="shared" si="76"/>
        <v>N</v>
      </c>
      <c r="CB34" s="455" t="str">
        <f t="shared" si="76"/>
        <v>N</v>
      </c>
      <c r="CC34" s="455">
        <v>10</v>
      </c>
      <c r="CD34" s="455" t="str">
        <f t="shared" si="76"/>
        <v>FÜ</v>
      </c>
      <c r="CE34" s="455" t="str">
        <f t="shared" si="76"/>
        <v>P</v>
      </c>
      <c r="CF34" s="953" t="str">
        <f t="shared" si="76"/>
        <v>P</v>
      </c>
      <c r="CG34" s="768" t="str">
        <f t="shared" si="76"/>
        <v>P</v>
      </c>
      <c r="CH34" s="455" t="str">
        <f t="shared" si="76"/>
        <v>É</v>
      </c>
      <c r="CI34" s="455" t="str">
        <f t="shared" si="76"/>
        <v>P</v>
      </c>
      <c r="CJ34" s="455" t="str">
        <f t="shared" si="76"/>
        <v>N</v>
      </c>
      <c r="CK34" s="1143" t="s">
        <v>383</v>
      </c>
      <c r="CL34" s="455" t="str">
        <f t="shared" si="76"/>
        <v>P</v>
      </c>
      <c r="CM34" s="953" t="str">
        <f t="shared" si="76"/>
        <v>P</v>
      </c>
      <c r="CN34" s="768" t="s">
        <v>385</v>
      </c>
      <c r="CO34" s="455" t="str">
        <f t="shared" si="76"/>
        <v>N</v>
      </c>
      <c r="CP34" s="455" t="str">
        <f t="shared" si="76"/>
        <v>N</v>
      </c>
      <c r="CQ34" s="455" t="str">
        <f t="shared" si="76"/>
        <v>DE</v>
      </c>
      <c r="CR34" s="1143" t="s">
        <v>99</v>
      </c>
      <c r="CS34" s="455" t="str">
        <f t="shared" si="76"/>
        <v>P</v>
      </c>
      <c r="CT34" s="953" t="str">
        <f t="shared" si="76"/>
        <v>P</v>
      </c>
      <c r="CU34" s="952" t="str">
        <f t="shared" si="76"/>
        <v>FÜ</v>
      </c>
      <c r="CV34" s="455" t="str">
        <f t="shared" si="76"/>
        <v>É</v>
      </c>
      <c r="CW34" s="455" t="str">
        <f t="shared" si="76"/>
        <v>É</v>
      </c>
      <c r="CX34" s="455" t="str">
        <f t="shared" si="76"/>
        <v>É</v>
      </c>
      <c r="CY34" s="455" t="str">
        <f t="shared" si="76"/>
        <v>P</v>
      </c>
      <c r="CZ34" s="455" t="str">
        <f t="shared" si="76"/>
        <v>P</v>
      </c>
      <c r="DA34" s="953" t="str">
        <f t="shared" si="76"/>
        <v>P</v>
      </c>
      <c r="DB34" s="768" t="str">
        <f t="shared" si="76"/>
        <v>N</v>
      </c>
      <c r="DC34" s="455" t="str">
        <f t="shared" si="76"/>
        <v>N</v>
      </c>
      <c r="DD34" s="455" t="str">
        <f t="shared" si="76"/>
        <v>N</v>
      </c>
      <c r="DE34" s="455" t="str">
        <f t="shared" si="76"/>
        <v>N</v>
      </c>
      <c r="DF34" s="455" t="str">
        <f t="shared" si="76"/>
        <v>P</v>
      </c>
      <c r="DG34" s="455" t="str">
        <f t="shared" si="76"/>
        <v>P</v>
      </c>
      <c r="DH34" s="953" t="str">
        <f t="shared" si="76"/>
        <v>P</v>
      </c>
      <c r="DI34" s="768" t="str">
        <f t="shared" si="76"/>
        <v>P</v>
      </c>
      <c r="DJ34" s="455" t="str">
        <f t="shared" si="76"/>
        <v>É</v>
      </c>
      <c r="DK34" s="455" t="str">
        <f t="shared" si="76"/>
        <v>É</v>
      </c>
      <c r="DL34" s="455" t="str">
        <f t="shared" si="76"/>
        <v>É</v>
      </c>
      <c r="DM34" s="455" t="str">
        <f t="shared" si="76"/>
        <v>P</v>
      </c>
      <c r="DN34" s="455" t="str">
        <f t="shared" si="76"/>
        <v>P</v>
      </c>
      <c r="DO34" s="953" t="str">
        <f t="shared" si="76"/>
        <v>P</v>
      </c>
      <c r="DP34" s="768" t="str">
        <f t="shared" si="76"/>
        <v>DE</v>
      </c>
      <c r="DQ34" s="455" t="str">
        <f t="shared" si="76"/>
        <v>N</v>
      </c>
      <c r="DR34" s="455" t="str">
        <f t="shared" si="76"/>
        <v>N</v>
      </c>
      <c r="DS34" s="455" t="str">
        <f t="shared" si="76"/>
        <v>N</v>
      </c>
      <c r="DT34" s="455" t="str">
        <f t="shared" si="76"/>
        <v>P</v>
      </c>
      <c r="DU34" s="455" t="str">
        <f t="shared" si="76"/>
        <v>P</v>
      </c>
      <c r="DV34" s="953" t="str">
        <f t="shared" si="76"/>
        <v>P</v>
      </c>
      <c r="DW34" s="768" t="str">
        <f t="shared" si="76"/>
        <v>É</v>
      </c>
      <c r="DX34" s="455" t="str">
        <f t="shared" si="76"/>
        <v>P</v>
      </c>
      <c r="DY34" s="455" t="str">
        <f t="shared" si="76"/>
        <v>FÜ</v>
      </c>
      <c r="DZ34" s="455" t="str">
        <f t="shared" si="76"/>
        <v>P</v>
      </c>
      <c r="EA34" s="455" t="str">
        <f t="shared" si="76"/>
        <v>P</v>
      </c>
      <c r="EB34" s="455" t="str">
        <f t="shared" si="76"/>
        <v>P</v>
      </c>
      <c r="EC34" s="954" t="str">
        <f t="shared" si="77"/>
        <v>P</v>
      </c>
      <c r="ED34" s="768" t="str">
        <f t="shared" si="77"/>
        <v>P</v>
      </c>
      <c r="EE34" s="455" t="str">
        <f t="shared" si="77"/>
        <v>P</v>
      </c>
      <c r="EF34" s="455" t="str">
        <f t="shared" si="77"/>
        <v>P</v>
      </c>
      <c r="EG34" s="455" t="str">
        <f t="shared" si="77"/>
        <v>P</v>
      </c>
      <c r="EH34" s="455" t="str">
        <f t="shared" si="77"/>
        <v>P</v>
      </c>
      <c r="EI34" s="455" t="str">
        <f t="shared" si="77"/>
        <v>P</v>
      </c>
      <c r="EJ34" s="953" t="str">
        <f t="shared" si="77"/>
        <v>P</v>
      </c>
      <c r="EK34" s="768" t="str">
        <f t="shared" si="77"/>
        <v>P</v>
      </c>
      <c r="EL34" s="455" t="str">
        <f t="shared" si="77"/>
        <v>P</v>
      </c>
      <c r="EM34" s="455" t="str">
        <f t="shared" si="77"/>
        <v>P</v>
      </c>
      <c r="EN34" s="455" t="str">
        <f t="shared" si="77"/>
        <v>P</v>
      </c>
      <c r="EO34" s="455" t="str">
        <f t="shared" si="77"/>
        <v>P</v>
      </c>
      <c r="EP34" s="455" t="str">
        <f t="shared" si="77"/>
        <v>P</v>
      </c>
      <c r="EQ34" s="953" t="str">
        <f t="shared" si="77"/>
        <v>P</v>
      </c>
      <c r="ER34" s="768" t="str">
        <f t="shared" si="77"/>
        <v>FÜ</v>
      </c>
      <c r="ES34" s="455" t="str">
        <f t="shared" si="77"/>
        <v>P</v>
      </c>
      <c r="ET34" s="455" t="str">
        <f t="shared" si="77"/>
        <v>P</v>
      </c>
      <c r="EU34" s="455" t="str">
        <f t="shared" si="77"/>
        <v>P</v>
      </c>
      <c r="EV34" s="455" t="str">
        <f t="shared" si="77"/>
        <v>P</v>
      </c>
      <c r="EW34" s="455" t="str">
        <f t="shared" si="77"/>
        <v>P</v>
      </c>
      <c r="EX34" s="953" t="str">
        <f t="shared" si="77"/>
        <v>P</v>
      </c>
      <c r="EY34" s="768" t="str">
        <f t="shared" si="77"/>
        <v>P</v>
      </c>
      <c r="EZ34" s="455" t="str">
        <f t="shared" si="77"/>
        <v>P</v>
      </c>
      <c r="FA34" s="455" t="str">
        <f t="shared" si="77"/>
        <v>P</v>
      </c>
      <c r="FB34" s="455" t="str">
        <f t="shared" si="77"/>
        <v>P</v>
      </c>
      <c r="FC34" s="455" t="str">
        <f t="shared" si="77"/>
        <v>P</v>
      </c>
      <c r="FD34" s="455" t="str">
        <f t="shared" si="77"/>
        <v>P</v>
      </c>
      <c r="FE34" s="953" t="str">
        <f t="shared" si="77"/>
        <v>P</v>
      </c>
      <c r="FF34" s="768" t="str">
        <f t="shared" si="77"/>
        <v>P</v>
      </c>
      <c r="FG34" s="455" t="str">
        <f t="shared" si="77"/>
        <v>P</v>
      </c>
      <c r="FH34" s="455" t="str">
        <f t="shared" si="77"/>
        <v>P</v>
      </c>
      <c r="FI34" s="455" t="str">
        <f t="shared" si="77"/>
        <v>P</v>
      </c>
      <c r="FJ34" s="455" t="str">
        <f t="shared" si="77"/>
        <v>P</v>
      </c>
      <c r="FK34" s="455" t="str">
        <f t="shared" si="77"/>
        <v>P</v>
      </c>
      <c r="FL34" s="953" t="str">
        <f t="shared" si="77"/>
        <v>P</v>
      </c>
      <c r="FM34" s="768" t="str">
        <f t="shared" si="77"/>
        <v>P</v>
      </c>
      <c r="FN34" s="455" t="str">
        <f t="shared" si="77"/>
        <v>P</v>
      </c>
      <c r="FO34" s="455" t="str">
        <f t="shared" si="77"/>
        <v>P</v>
      </c>
      <c r="FP34" s="455" t="str">
        <f t="shared" si="77"/>
        <v>P</v>
      </c>
      <c r="FQ34" s="455" t="str">
        <f t="shared" si="77"/>
        <v>P</v>
      </c>
      <c r="FR34" s="455" t="str">
        <f t="shared" si="77"/>
        <v>P</v>
      </c>
      <c r="FS34" s="953" t="str">
        <f t="shared" si="77"/>
        <v>P</v>
      </c>
      <c r="FT34" s="768" t="str">
        <f t="shared" si="77"/>
        <v>P</v>
      </c>
      <c r="FU34" s="455" t="str">
        <f t="shared" si="77"/>
        <v>P</v>
      </c>
      <c r="FV34" s="455" t="str">
        <f t="shared" si="77"/>
        <v>P</v>
      </c>
      <c r="FW34" s="455" t="str">
        <f t="shared" si="77"/>
        <v>P</v>
      </c>
      <c r="FX34" s="455" t="str">
        <f t="shared" si="77"/>
        <v>P</v>
      </c>
      <c r="FY34" s="455" t="str">
        <f t="shared" si="77"/>
        <v>P</v>
      </c>
      <c r="FZ34" s="953" t="str">
        <f t="shared" si="77"/>
        <v>P</v>
      </c>
      <c r="GA34" s="768" t="str">
        <f t="shared" si="77"/>
        <v>P</v>
      </c>
      <c r="GB34" s="455" t="str">
        <f t="shared" si="77"/>
        <v>P</v>
      </c>
      <c r="GC34" s="455" t="str">
        <f t="shared" si="77"/>
        <v>P</v>
      </c>
      <c r="GD34" s="455" t="str">
        <f t="shared" si="77"/>
        <v>P</v>
      </c>
      <c r="GE34" s="455" t="str">
        <f t="shared" si="77"/>
        <v>P</v>
      </c>
      <c r="GF34" s="953" t="str">
        <f t="shared" si="77"/>
        <v>P</v>
      </c>
      <c r="GG34" s="768" t="str">
        <f t="shared" si="77"/>
        <v>P</v>
      </c>
      <c r="GH34" s="455" t="str">
        <f t="shared" si="77"/>
        <v>P</v>
      </c>
      <c r="GI34" s="455" t="str">
        <f t="shared" si="77"/>
        <v>P</v>
      </c>
      <c r="GJ34" s="455" t="str">
        <f t="shared" si="77"/>
        <v>P</v>
      </c>
      <c r="GK34" s="455" t="str">
        <f t="shared" si="77"/>
        <v>P</v>
      </c>
      <c r="GL34" s="455" t="str">
        <f t="shared" si="77"/>
        <v>P</v>
      </c>
      <c r="GM34" s="455" t="str">
        <f t="shared" si="77"/>
        <v>P</v>
      </c>
      <c r="GN34" s="954" t="str">
        <f t="shared" ref="GN34:IY37" si="80">IF($C34="","",GN$17)</f>
        <v>P</v>
      </c>
      <c r="GO34" s="768" t="str">
        <f t="shared" si="80"/>
        <v>P</v>
      </c>
      <c r="GP34" s="455" t="str">
        <f t="shared" si="80"/>
        <v>P</v>
      </c>
      <c r="GQ34" s="455" t="str">
        <f t="shared" si="80"/>
        <v>P</v>
      </c>
      <c r="GR34" s="455" t="str">
        <f t="shared" si="80"/>
        <v>P</v>
      </c>
      <c r="GS34" s="455" t="str">
        <f t="shared" si="80"/>
        <v>P</v>
      </c>
      <c r="GT34" s="455" t="str">
        <f t="shared" si="80"/>
        <v>P</v>
      </c>
      <c r="GU34" s="953" t="str">
        <f t="shared" si="80"/>
        <v>P</v>
      </c>
      <c r="GV34" s="768" t="str">
        <f t="shared" si="80"/>
        <v>P</v>
      </c>
      <c r="GW34" s="455" t="str">
        <f t="shared" si="80"/>
        <v>P</v>
      </c>
      <c r="GX34" s="455" t="str">
        <f t="shared" si="80"/>
        <v>P</v>
      </c>
      <c r="GY34" s="455" t="str">
        <f t="shared" si="80"/>
        <v>P</v>
      </c>
      <c r="GZ34" s="455" t="str">
        <f t="shared" si="80"/>
        <v>P</v>
      </c>
      <c r="HA34" s="455" t="str">
        <f t="shared" si="80"/>
        <v>P</v>
      </c>
      <c r="HB34" s="953" t="str">
        <f t="shared" si="80"/>
        <v>P</v>
      </c>
      <c r="HC34" s="768" t="str">
        <f t="shared" si="80"/>
        <v>P</v>
      </c>
      <c r="HD34" s="455" t="str">
        <f t="shared" si="80"/>
        <v>P</v>
      </c>
      <c r="HE34" s="455" t="str">
        <f t="shared" si="80"/>
        <v>P</v>
      </c>
      <c r="HF34" s="455" t="str">
        <f t="shared" si="80"/>
        <v>P</v>
      </c>
      <c r="HG34" s="455" t="str">
        <f t="shared" si="80"/>
        <v>P</v>
      </c>
      <c r="HH34" s="455" t="str">
        <f t="shared" si="80"/>
        <v>P</v>
      </c>
      <c r="HI34" s="953" t="str">
        <f t="shared" si="80"/>
        <v>P</v>
      </c>
      <c r="HJ34" s="768" t="str">
        <f t="shared" si="80"/>
        <v>P</v>
      </c>
      <c r="HK34" s="455" t="str">
        <f t="shared" si="80"/>
        <v>P</v>
      </c>
      <c r="HL34" s="455" t="str">
        <f t="shared" si="80"/>
        <v>P</v>
      </c>
      <c r="HM34" s="455" t="str">
        <f t="shared" si="80"/>
        <v>P</v>
      </c>
      <c r="HN34" s="455" t="str">
        <f t="shared" si="80"/>
        <v>P</v>
      </c>
      <c r="HO34" s="455" t="str">
        <f t="shared" si="80"/>
        <v>P</v>
      </c>
      <c r="HP34" s="953" t="str">
        <f t="shared" si="80"/>
        <v>P</v>
      </c>
      <c r="HQ34" s="768" t="str">
        <f t="shared" si="80"/>
        <v>P</v>
      </c>
      <c r="HR34" s="455" t="str">
        <f t="shared" si="80"/>
        <v>P</v>
      </c>
      <c r="HS34" s="455" t="str">
        <f t="shared" si="80"/>
        <v>P</v>
      </c>
      <c r="HT34" s="455" t="str">
        <f t="shared" si="80"/>
        <v>P</v>
      </c>
      <c r="HU34" s="455" t="str">
        <f t="shared" si="80"/>
        <v>P</v>
      </c>
      <c r="HV34" s="455" t="str">
        <f t="shared" si="80"/>
        <v>P</v>
      </c>
      <c r="HW34" s="953" t="str">
        <f t="shared" si="80"/>
        <v>P</v>
      </c>
      <c r="HX34" s="768" t="str">
        <f t="shared" si="80"/>
        <v>P</v>
      </c>
      <c r="HY34" s="455" t="str">
        <f t="shared" si="80"/>
        <v>P</v>
      </c>
      <c r="HZ34" s="455" t="str">
        <f t="shared" si="80"/>
        <v>P</v>
      </c>
      <c r="IA34" s="455" t="str">
        <f t="shared" si="80"/>
        <v>P</v>
      </c>
      <c r="IB34" s="455" t="str">
        <f t="shared" si="80"/>
        <v>P</v>
      </c>
      <c r="IC34" s="455" t="str">
        <f t="shared" si="80"/>
        <v>P</v>
      </c>
      <c r="ID34" s="953" t="str">
        <f t="shared" si="80"/>
        <v>P</v>
      </c>
      <c r="IE34" s="768" t="str">
        <f t="shared" si="80"/>
        <v>P</v>
      </c>
      <c r="IF34" s="455" t="str">
        <f t="shared" si="80"/>
        <v>FÜ</v>
      </c>
      <c r="IG34" s="455" t="str">
        <f t="shared" si="80"/>
        <v>P</v>
      </c>
      <c r="IH34" s="455" t="str">
        <f t="shared" si="80"/>
        <v>P</v>
      </c>
      <c r="II34" s="455" t="str">
        <f t="shared" si="80"/>
        <v>P</v>
      </c>
      <c r="IJ34" s="455" t="str">
        <f t="shared" si="80"/>
        <v>P</v>
      </c>
      <c r="IK34" s="953" t="str">
        <f t="shared" si="80"/>
        <v>P</v>
      </c>
      <c r="IL34" s="768" t="str">
        <f t="shared" si="80"/>
        <v>P</v>
      </c>
      <c r="IM34" s="455" t="str">
        <f t="shared" si="80"/>
        <v>P</v>
      </c>
      <c r="IN34" s="455" t="str">
        <f t="shared" si="80"/>
        <v>P</v>
      </c>
      <c r="IO34" s="455" t="str">
        <f t="shared" si="80"/>
        <v>P</v>
      </c>
      <c r="IP34" s="455" t="str">
        <f t="shared" si="80"/>
        <v>P</v>
      </c>
      <c r="IQ34" s="455" t="str">
        <f t="shared" si="80"/>
        <v>P</v>
      </c>
      <c r="IR34" s="953" t="str">
        <f t="shared" si="80"/>
        <v>P</v>
      </c>
      <c r="IS34" s="768" t="str">
        <f t="shared" si="80"/>
        <v>P</v>
      </c>
      <c r="IT34" s="455" t="str">
        <f t="shared" si="80"/>
        <v>P</v>
      </c>
      <c r="IU34" s="455" t="str">
        <f t="shared" si="80"/>
        <v>P</v>
      </c>
      <c r="IV34" s="455" t="str">
        <f t="shared" si="80"/>
        <v>P</v>
      </c>
      <c r="IW34" s="455" t="str">
        <f t="shared" si="80"/>
        <v>P</v>
      </c>
      <c r="IX34" s="455" t="str">
        <f t="shared" si="80"/>
        <v>P</v>
      </c>
      <c r="IY34" s="954" t="str">
        <f t="shared" si="80"/>
        <v>P</v>
      </c>
      <c r="IZ34" s="768" t="str">
        <f t="shared" ref="IZ34:LK37" si="81">IF($C34="","",IZ$17)</f>
        <v>P</v>
      </c>
      <c r="JA34" s="455" t="str">
        <f t="shared" si="81"/>
        <v>P</v>
      </c>
      <c r="JB34" s="455" t="str">
        <f t="shared" si="81"/>
        <v>P</v>
      </c>
      <c r="JC34" s="455" t="str">
        <f t="shared" si="81"/>
        <v>P</v>
      </c>
      <c r="JD34" s="455" t="str">
        <f t="shared" si="81"/>
        <v>P</v>
      </c>
      <c r="JE34" s="455" t="str">
        <f t="shared" si="81"/>
        <v>P</v>
      </c>
      <c r="JF34" s="953" t="str">
        <f t="shared" si="81"/>
        <v>P</v>
      </c>
      <c r="JG34" s="768" t="str">
        <f t="shared" si="81"/>
        <v>P</v>
      </c>
      <c r="JH34" s="455" t="str">
        <f t="shared" si="81"/>
        <v>P</v>
      </c>
      <c r="JI34" s="455" t="str">
        <f t="shared" si="81"/>
        <v>P</v>
      </c>
      <c r="JJ34" s="455" t="str">
        <f t="shared" si="81"/>
        <v>P</v>
      </c>
      <c r="JK34" s="455" t="str">
        <f t="shared" si="81"/>
        <v>P</v>
      </c>
      <c r="JL34" s="455" t="str">
        <f t="shared" si="81"/>
        <v>P</v>
      </c>
      <c r="JM34" s="953" t="str">
        <f t="shared" si="81"/>
        <v>P</v>
      </c>
      <c r="JN34" s="768" t="str">
        <f t="shared" si="81"/>
        <v>P</v>
      </c>
      <c r="JO34" s="455" t="str">
        <f t="shared" si="81"/>
        <v>P</v>
      </c>
      <c r="JP34" s="455" t="str">
        <f t="shared" si="81"/>
        <v>P</v>
      </c>
      <c r="JQ34" s="455" t="str">
        <f t="shared" si="81"/>
        <v>P</v>
      </c>
      <c r="JR34" s="455" t="str">
        <f t="shared" si="81"/>
        <v>P</v>
      </c>
      <c r="JS34" s="455" t="str">
        <f t="shared" si="81"/>
        <v>P</v>
      </c>
      <c r="JT34" s="953" t="str">
        <f t="shared" si="81"/>
        <v>P</v>
      </c>
      <c r="JU34" s="768" t="str">
        <f t="shared" si="81"/>
        <v>P</v>
      </c>
      <c r="JV34" s="455" t="str">
        <f t="shared" si="81"/>
        <v>P</v>
      </c>
      <c r="JW34" s="455" t="str">
        <f t="shared" si="81"/>
        <v>P</v>
      </c>
      <c r="JX34" s="455" t="str">
        <f t="shared" si="81"/>
        <v>P</v>
      </c>
      <c r="JY34" s="455" t="str">
        <f t="shared" si="81"/>
        <v>P</v>
      </c>
      <c r="JZ34" s="455" t="str">
        <f t="shared" si="81"/>
        <v>P</v>
      </c>
      <c r="KA34" s="953" t="str">
        <f t="shared" si="81"/>
        <v>P</v>
      </c>
      <c r="KB34" s="768" t="str">
        <f t="shared" si="81"/>
        <v>P</v>
      </c>
      <c r="KC34" s="455" t="str">
        <f t="shared" si="81"/>
        <v>P</v>
      </c>
      <c r="KD34" s="455" t="str">
        <f t="shared" si="81"/>
        <v>P</v>
      </c>
      <c r="KE34" s="455" t="str">
        <f t="shared" si="81"/>
        <v>P</v>
      </c>
      <c r="KF34" s="455" t="str">
        <f t="shared" si="81"/>
        <v>P</v>
      </c>
      <c r="KG34" s="455" t="str">
        <f t="shared" si="81"/>
        <v>P</v>
      </c>
      <c r="KH34" s="953" t="str">
        <f t="shared" si="81"/>
        <v>P</v>
      </c>
      <c r="KI34" s="768" t="str">
        <f t="shared" si="81"/>
        <v>P</v>
      </c>
      <c r="KJ34" s="455" t="str">
        <f t="shared" si="81"/>
        <v>P</v>
      </c>
      <c r="KK34" s="455" t="str">
        <f t="shared" si="81"/>
        <v>P</v>
      </c>
      <c r="KL34" s="455" t="str">
        <f t="shared" si="81"/>
        <v>P</v>
      </c>
      <c r="KM34" s="455" t="str">
        <f t="shared" si="81"/>
        <v>P</v>
      </c>
      <c r="KN34" s="455" t="str">
        <f t="shared" si="81"/>
        <v>P</v>
      </c>
      <c r="KO34" s="953" t="str">
        <f t="shared" si="81"/>
        <v>P</v>
      </c>
      <c r="KP34" s="768" t="str">
        <f t="shared" si="81"/>
        <v>P</v>
      </c>
      <c r="KQ34" s="455" t="str">
        <f t="shared" si="81"/>
        <v>P</v>
      </c>
      <c r="KR34" s="455" t="str">
        <f t="shared" si="81"/>
        <v>FÜ</v>
      </c>
      <c r="KS34" s="455" t="str">
        <f t="shared" si="81"/>
        <v>P</v>
      </c>
      <c r="KT34" s="455" t="str">
        <f t="shared" si="81"/>
        <v>P</v>
      </c>
      <c r="KU34" s="455" t="str">
        <f t="shared" si="81"/>
        <v>P</v>
      </c>
      <c r="KV34" s="953" t="str">
        <f t="shared" si="81"/>
        <v>P</v>
      </c>
      <c r="KW34" s="768" t="str">
        <f t="shared" si="81"/>
        <v>P</v>
      </c>
      <c r="KX34" s="455" t="str">
        <f t="shared" si="81"/>
        <v>P</v>
      </c>
      <c r="KY34" s="455" t="str">
        <f t="shared" si="81"/>
        <v>P</v>
      </c>
      <c r="KZ34" s="455" t="str">
        <f t="shared" si="81"/>
        <v>P</v>
      </c>
      <c r="LA34" s="455" t="str">
        <f t="shared" si="81"/>
        <v>FÜ</v>
      </c>
      <c r="LB34" s="455" t="str">
        <f t="shared" si="81"/>
        <v>P</v>
      </c>
      <c r="LC34" s="954" t="str">
        <f t="shared" si="81"/>
        <v>P</v>
      </c>
      <c r="LD34" s="768" t="str">
        <f t="shared" si="81"/>
        <v>P</v>
      </c>
      <c r="LE34" s="455" t="str">
        <f t="shared" si="81"/>
        <v>P</v>
      </c>
      <c r="LF34" s="455" t="str">
        <f t="shared" si="81"/>
        <v>P</v>
      </c>
      <c r="LG34" s="455" t="str">
        <f t="shared" si="81"/>
        <v>P</v>
      </c>
      <c r="LH34" s="455" t="str">
        <f t="shared" si="81"/>
        <v>P</v>
      </c>
      <c r="LI34" s="455" t="str">
        <f t="shared" si="81"/>
        <v>P</v>
      </c>
      <c r="LJ34" s="953" t="str">
        <f t="shared" si="81"/>
        <v>P</v>
      </c>
      <c r="LK34" s="768" t="str">
        <f t="shared" si="81"/>
        <v>P</v>
      </c>
      <c r="LL34" s="455" t="str">
        <f t="shared" si="79"/>
        <v>P</v>
      </c>
      <c r="LM34" s="455" t="str">
        <f t="shared" si="79"/>
        <v>P</v>
      </c>
      <c r="LN34" s="455" t="str">
        <f t="shared" si="79"/>
        <v>P</v>
      </c>
      <c r="LO34" s="455" t="str">
        <f t="shared" si="79"/>
        <v>P</v>
      </c>
      <c r="LP34" s="455" t="str">
        <f t="shared" si="79"/>
        <v>P</v>
      </c>
      <c r="LQ34" s="953" t="str">
        <f t="shared" si="79"/>
        <v>P</v>
      </c>
      <c r="LR34" s="768" t="str">
        <f t="shared" si="79"/>
        <v>P</v>
      </c>
      <c r="LS34" s="455" t="str">
        <f t="shared" si="79"/>
        <v>P</v>
      </c>
      <c r="LT34" s="455" t="str">
        <f t="shared" si="79"/>
        <v>P</v>
      </c>
      <c r="LU34" s="455" t="str">
        <f t="shared" si="79"/>
        <v>P</v>
      </c>
      <c r="LV34" s="455" t="str">
        <f t="shared" si="79"/>
        <v>P</v>
      </c>
      <c r="LW34" s="455" t="str">
        <f t="shared" si="79"/>
        <v>P</v>
      </c>
      <c r="LX34" s="953" t="str">
        <f t="shared" si="79"/>
        <v>P</v>
      </c>
      <c r="LY34" s="768" t="str">
        <f t="shared" si="79"/>
        <v>P</v>
      </c>
      <c r="LZ34" s="455" t="str">
        <f t="shared" si="79"/>
        <v>P</v>
      </c>
      <c r="MA34" s="455" t="str">
        <f t="shared" si="79"/>
        <v>P</v>
      </c>
      <c r="MB34" s="455" t="str">
        <f t="shared" si="79"/>
        <v>P</v>
      </c>
      <c r="MC34" s="455" t="str">
        <f t="shared" si="79"/>
        <v>P</v>
      </c>
      <c r="MD34" s="455" t="str">
        <f t="shared" si="79"/>
        <v>P</v>
      </c>
      <c r="ME34" s="953" t="str">
        <f t="shared" si="79"/>
        <v>P</v>
      </c>
      <c r="MF34" s="768" t="str">
        <f t="shared" si="79"/>
        <v>P</v>
      </c>
      <c r="MG34" s="455" t="str">
        <f t="shared" si="79"/>
        <v>P</v>
      </c>
      <c r="MH34" s="455" t="str">
        <f t="shared" si="79"/>
        <v>P</v>
      </c>
      <c r="MI34" s="455" t="str">
        <f t="shared" si="79"/>
        <v>P</v>
      </c>
      <c r="MJ34" s="455" t="str">
        <f t="shared" si="79"/>
        <v>P</v>
      </c>
      <c r="MK34" s="455" t="str">
        <f t="shared" si="79"/>
        <v>P</v>
      </c>
      <c r="ML34" s="953" t="str">
        <f t="shared" si="79"/>
        <v>P</v>
      </c>
      <c r="MM34" s="768" t="str">
        <f t="shared" si="79"/>
        <v>P</v>
      </c>
      <c r="MN34" s="455" t="str">
        <f t="shared" si="79"/>
        <v>P</v>
      </c>
      <c r="MO34" s="455" t="str">
        <f t="shared" si="79"/>
        <v>P</v>
      </c>
      <c r="MP34" s="455" t="str">
        <f t="shared" si="79"/>
        <v>P</v>
      </c>
      <c r="MQ34" s="455" t="str">
        <f t="shared" si="79"/>
        <v>P</v>
      </c>
      <c r="MR34" s="455" t="str">
        <f t="shared" si="79"/>
        <v>P</v>
      </c>
      <c r="MS34" s="953" t="str">
        <f t="shared" si="79"/>
        <v>P</v>
      </c>
      <c r="MT34" s="768" t="str">
        <f t="shared" si="79"/>
        <v>P</v>
      </c>
      <c r="MU34" s="455" t="str">
        <f t="shared" si="79"/>
        <v>P</v>
      </c>
      <c r="MV34" s="455" t="str">
        <f t="shared" si="79"/>
        <v>P</v>
      </c>
      <c r="MW34" s="455" t="str">
        <f t="shared" si="79"/>
        <v>P</v>
      </c>
      <c r="MX34" s="455" t="str">
        <f t="shared" si="79"/>
        <v>P</v>
      </c>
      <c r="MY34" s="455" t="str">
        <f t="shared" si="79"/>
        <v>P</v>
      </c>
      <c r="MZ34" s="953" t="str">
        <f t="shared" si="79"/>
        <v>P</v>
      </c>
      <c r="NA34" s="768" t="str">
        <f t="shared" si="79"/>
        <v>P</v>
      </c>
      <c r="NB34" s="455" t="str">
        <f t="shared" si="79"/>
        <v>P</v>
      </c>
      <c r="NC34" s="455" t="str">
        <f t="shared" si="79"/>
        <v>FÜ</v>
      </c>
      <c r="ND34" s="455" t="str">
        <f t="shared" si="79"/>
        <v>FÜ</v>
      </c>
      <c r="NE34" s="455" t="str">
        <f t="shared" si="79"/>
        <v>P</v>
      </c>
      <c r="NF34" s="455" t="str">
        <f t="shared" si="79"/>
        <v>P</v>
      </c>
      <c r="NG34" s="954" t="str">
        <f t="shared" si="79"/>
        <v>P</v>
      </c>
      <c r="NH34" s="768" t="str">
        <f t="shared" si="79"/>
        <v>P</v>
      </c>
      <c r="NI34" s="455" t="str">
        <f t="shared" si="79"/>
        <v>P</v>
      </c>
      <c r="NJ34" s="455" t="str">
        <f t="shared" si="79"/>
        <v>P</v>
      </c>
      <c r="NK34" s="455" t="str">
        <f t="shared" si="79"/>
        <v>P</v>
      </c>
      <c r="NL34" s="455" t="str">
        <f t="shared" si="79"/>
        <v>P</v>
      </c>
      <c r="NM34" s="455" t="str">
        <f t="shared" si="79"/>
        <v>P</v>
      </c>
      <c r="NN34" s="953" t="str">
        <f t="shared" si="79"/>
        <v>P</v>
      </c>
      <c r="NO34" s="83"/>
      <c r="NP34" s="83"/>
      <c r="NQ34" s="83"/>
      <c r="NR34" s="83"/>
      <c r="NS34" s="83"/>
      <c r="NT34" s="83"/>
      <c r="NU34" s="83"/>
      <c r="NV34" s="83"/>
      <c r="NW34" s="83"/>
      <c r="NX34" s="83"/>
      <c r="NY34" s="83"/>
      <c r="NZ34" s="83"/>
      <c r="OA34" s="83"/>
      <c r="OB34" s="83"/>
      <c r="OC34" s="83"/>
      <c r="OD34" s="83"/>
      <c r="OE34" s="83"/>
      <c r="OF34" s="83"/>
      <c r="OG34" s="83"/>
      <c r="OH34" s="83"/>
      <c r="OI34" s="83"/>
      <c r="OJ34" s="83"/>
      <c r="OK34" s="83"/>
      <c r="OL34" s="83"/>
      <c r="OM34" s="83"/>
      <c r="ON34" s="83"/>
      <c r="OO34" s="83"/>
      <c r="OP34" s="83"/>
      <c r="OQ34" s="83"/>
      <c r="OR34" s="83"/>
      <c r="OS34" s="83"/>
      <c r="OT34" s="83"/>
      <c r="OU34" s="83"/>
      <c r="OV34" s="83"/>
      <c r="OW34" s="83"/>
      <c r="OX34" s="83"/>
      <c r="OY34" s="83"/>
      <c r="OZ34" s="83"/>
      <c r="PA34" s="83"/>
      <c r="PB34" s="83"/>
      <c r="PC34" s="83"/>
      <c r="PD34" s="83"/>
      <c r="PE34" s="83"/>
      <c r="PF34" s="83"/>
      <c r="PG34" s="83"/>
      <c r="PH34" s="83"/>
      <c r="PI34" s="83"/>
      <c r="PJ34" s="83"/>
      <c r="PK34" s="83"/>
      <c r="PL34" s="83"/>
      <c r="PM34" s="83"/>
      <c r="PN34" s="83"/>
      <c r="PO34" s="83"/>
      <c r="PP34" s="83"/>
      <c r="PQ34" s="83"/>
      <c r="PR34" s="83"/>
      <c r="PS34" s="83"/>
      <c r="PT34" s="83"/>
      <c r="PU34" s="83"/>
      <c r="PV34" s="83"/>
      <c r="PW34" s="83"/>
      <c r="PX34" s="83"/>
      <c r="PY34" s="83"/>
      <c r="PZ34" s="83"/>
      <c r="QA34" s="83"/>
      <c r="QB34" s="83"/>
      <c r="QC34" s="83"/>
      <c r="QD34" s="83"/>
      <c r="QE34" s="83"/>
      <c r="QF34" s="83"/>
      <c r="QG34" s="83"/>
      <c r="QH34" s="83"/>
      <c r="QI34" s="83"/>
      <c r="QJ34" s="83"/>
      <c r="QK34" s="83"/>
      <c r="QL34" s="83"/>
      <c r="QM34" s="83"/>
      <c r="QN34" s="83"/>
      <c r="QO34" s="83"/>
      <c r="QP34" s="83"/>
      <c r="QQ34" s="83"/>
      <c r="QR34" s="83"/>
      <c r="QS34" s="83"/>
      <c r="QT34" s="83"/>
      <c r="QU34" s="83"/>
      <c r="QV34" s="83"/>
      <c r="QW34" s="83"/>
      <c r="QX34" s="83"/>
      <c r="QY34" s="83"/>
      <c r="QZ34" s="83"/>
      <c r="RA34" s="83"/>
      <c r="RB34" s="83"/>
      <c r="RC34" s="83"/>
      <c r="RD34" s="83"/>
      <c r="RE34" s="83"/>
      <c r="RF34" s="83"/>
      <c r="RG34" s="83"/>
      <c r="RH34" s="83"/>
      <c r="RI34" s="83"/>
      <c r="RJ34" s="83"/>
      <c r="RK34" s="83"/>
      <c r="RL34" s="83"/>
      <c r="RM34" s="83"/>
      <c r="RN34" s="83"/>
      <c r="RO34" s="83"/>
      <c r="RP34" s="83"/>
      <c r="RQ34" s="83"/>
      <c r="RR34" s="83"/>
      <c r="RS34" s="83"/>
      <c r="RT34" s="83"/>
      <c r="RU34" s="83"/>
      <c r="RV34" s="83"/>
      <c r="RW34" s="83"/>
      <c r="RX34" s="83"/>
      <c r="RY34" s="83"/>
      <c r="RZ34" s="83"/>
      <c r="SA34" s="83"/>
      <c r="SB34" s="83"/>
      <c r="SC34" s="83"/>
      <c r="SD34" s="83"/>
      <c r="SE34" s="83"/>
      <c r="SF34" s="83"/>
      <c r="SG34" s="83"/>
      <c r="SH34" s="83"/>
      <c r="SI34" s="83"/>
      <c r="SJ34" s="83"/>
      <c r="SK34" s="83"/>
      <c r="SL34" s="83"/>
      <c r="SM34" s="83"/>
      <c r="SN34" s="83"/>
      <c r="SO34" s="83"/>
      <c r="SP34" s="83"/>
      <c r="SQ34" s="83"/>
      <c r="SR34" s="83"/>
      <c r="SS34" s="83"/>
      <c r="ST34" s="83"/>
      <c r="SU34" s="83"/>
      <c r="SV34" s="83"/>
      <c r="SW34" s="83"/>
      <c r="SX34" s="83"/>
      <c r="SY34" s="83"/>
      <c r="SZ34" s="83"/>
      <c r="TA34" s="83"/>
      <c r="TB34" s="83"/>
      <c r="TC34" s="83"/>
      <c r="TD34" s="83"/>
      <c r="TE34" s="83"/>
      <c r="TF34" s="83"/>
      <c r="TG34" s="83"/>
      <c r="TH34" s="83"/>
      <c r="TI34" s="83"/>
      <c r="TJ34" s="83"/>
      <c r="TK34" s="83"/>
      <c r="TL34" s="83"/>
      <c r="TM34" s="83"/>
      <c r="TN34" s="83"/>
      <c r="TO34" s="83"/>
      <c r="TP34" s="83"/>
      <c r="TQ34" s="83"/>
      <c r="TR34" s="83"/>
      <c r="TS34" s="83"/>
      <c r="TT34" s="83"/>
      <c r="TU34" s="83"/>
      <c r="TV34" s="83"/>
      <c r="TW34" s="83"/>
      <c r="TX34" s="83"/>
      <c r="TY34" s="83"/>
      <c r="TZ34" s="83"/>
      <c r="UA34" s="83"/>
      <c r="UB34" s="83"/>
      <c r="UC34" s="83"/>
      <c r="UD34" s="83"/>
      <c r="UE34" s="83"/>
      <c r="UF34" s="83"/>
      <c r="UG34" s="83"/>
      <c r="UH34" s="83"/>
      <c r="UI34" s="83"/>
      <c r="UJ34" s="83"/>
      <c r="UK34" s="83"/>
      <c r="UL34" s="83"/>
      <c r="UM34" s="83"/>
      <c r="UN34" s="83"/>
      <c r="UO34" s="83"/>
      <c r="UP34" s="83"/>
      <c r="UQ34" s="83"/>
      <c r="UR34" s="4"/>
    </row>
    <row r="35" spans="1:564" s="1" customFormat="1" ht="12" thickBot="1" x14ac:dyDescent="0.25">
      <c r="A35" s="939">
        <f>alapadatok!A19</f>
        <v>17</v>
      </c>
      <c r="B35" s="678">
        <f>IF(alapadatok!C19="","",alapadatok!C19)</f>
        <v>269</v>
      </c>
      <c r="C35" s="584" t="str">
        <f>IF(alapadatok!B19="","",alapadatok!B19)</f>
        <v>Gallai Pál László</v>
      </c>
      <c r="D35" s="584" t="str">
        <f>IF(alapadatok!D19="","",alapadatok!D19)</f>
        <v>Laydown</v>
      </c>
      <c r="E35" s="948" t="str">
        <f>IF(alapadatok!K19="","",alapadatok!K19)</f>
        <v/>
      </c>
      <c r="F35" s="1145" t="s">
        <v>178</v>
      </c>
      <c r="G35" s="1146" t="s">
        <v>178</v>
      </c>
      <c r="H35" s="1144" t="s">
        <v>178</v>
      </c>
      <c r="I35" s="1143" t="s">
        <v>179</v>
      </c>
      <c r="J35" s="1143" t="s">
        <v>385</v>
      </c>
      <c r="K35" s="1143">
        <v>6</v>
      </c>
      <c r="L35" s="1143" t="s">
        <v>385</v>
      </c>
      <c r="M35" s="1143" t="s">
        <v>178</v>
      </c>
      <c r="N35" s="1146" t="s">
        <v>178</v>
      </c>
      <c r="O35" s="1144" t="s">
        <v>70</v>
      </c>
      <c r="P35" s="1143" t="s">
        <v>70</v>
      </c>
      <c r="Q35" s="1143" t="s">
        <v>178</v>
      </c>
      <c r="R35" s="1143" t="s">
        <v>178</v>
      </c>
      <c r="S35" s="1143" t="s">
        <v>178</v>
      </c>
      <c r="T35" s="1143" t="s">
        <v>178</v>
      </c>
      <c r="U35" s="1146" t="s">
        <v>178</v>
      </c>
      <c r="V35" s="1144" t="s">
        <v>178</v>
      </c>
      <c r="W35" s="1143" t="s">
        <v>109</v>
      </c>
      <c r="X35" s="1143" t="s">
        <v>109</v>
      </c>
      <c r="Y35" s="1143" t="s">
        <v>109</v>
      </c>
      <c r="Z35" s="1143" t="s">
        <v>109</v>
      </c>
      <c r="AA35" s="1143" t="s">
        <v>178</v>
      </c>
      <c r="AB35" s="1146" t="s">
        <v>178</v>
      </c>
      <c r="AC35" s="1144" t="s">
        <v>70</v>
      </c>
      <c r="AD35" s="1143" t="s">
        <v>70</v>
      </c>
      <c r="AE35" s="1143" t="s">
        <v>70</v>
      </c>
      <c r="AF35" s="1143">
        <v>6</v>
      </c>
      <c r="AG35" s="1143" t="s">
        <v>178</v>
      </c>
      <c r="AH35" s="1143" t="s">
        <v>178</v>
      </c>
      <c r="AI35" s="1146" t="s">
        <v>178</v>
      </c>
      <c r="AJ35" s="1144" t="s">
        <v>109</v>
      </c>
      <c r="AK35" s="1143" t="s">
        <v>99</v>
      </c>
      <c r="AL35" s="1143" t="s">
        <v>178</v>
      </c>
      <c r="AM35" s="1143" t="s">
        <v>99</v>
      </c>
      <c r="AN35" s="1143" t="s">
        <v>99</v>
      </c>
      <c r="AO35" s="1143" t="s">
        <v>178</v>
      </c>
      <c r="AP35" s="1146" t="s">
        <v>178</v>
      </c>
      <c r="AQ35" s="1144" t="s">
        <v>99</v>
      </c>
      <c r="AR35" s="1143" t="s">
        <v>99</v>
      </c>
      <c r="AS35" s="1143" t="s">
        <v>99</v>
      </c>
      <c r="AT35" s="1143" t="s">
        <v>99</v>
      </c>
      <c r="AU35" s="1143" t="s">
        <v>99</v>
      </c>
      <c r="AV35" s="1143" t="s">
        <v>178</v>
      </c>
      <c r="AW35" s="1146" t="s">
        <v>178</v>
      </c>
      <c r="AX35" s="1144" t="s">
        <v>99</v>
      </c>
      <c r="AY35" s="1143" t="s">
        <v>99</v>
      </c>
      <c r="AZ35" s="1143" t="s">
        <v>99</v>
      </c>
      <c r="BA35" s="1143" t="s">
        <v>109</v>
      </c>
      <c r="BB35" s="1143" t="s">
        <v>109</v>
      </c>
      <c r="BC35" s="1143" t="s">
        <v>178</v>
      </c>
      <c r="BD35" s="1146" t="s">
        <v>178</v>
      </c>
      <c r="BE35" s="1221">
        <v>6</v>
      </c>
      <c r="BF35" s="1143" t="s">
        <v>70</v>
      </c>
      <c r="BG35" s="1143" t="s">
        <v>70</v>
      </c>
      <c r="BH35" s="1143" t="s">
        <v>70</v>
      </c>
      <c r="BI35" s="1143" t="s">
        <v>178</v>
      </c>
      <c r="BJ35" s="1143" t="s">
        <v>178</v>
      </c>
      <c r="BK35" s="1146" t="s">
        <v>178</v>
      </c>
      <c r="BL35" s="1144" t="str">
        <f t="shared" ref="BL35:BL45" si="82">IF($C35="","",BL$17)</f>
        <v>P</v>
      </c>
      <c r="BM35" s="1143" t="str">
        <f t="shared" si="72"/>
        <v>N</v>
      </c>
      <c r="BN35" s="1143" t="str">
        <f t="shared" si="72"/>
        <v>N</v>
      </c>
      <c r="BO35" s="1143" t="str">
        <f t="shared" si="72"/>
        <v>N</v>
      </c>
      <c r="BP35" s="1143" t="str">
        <f t="shared" si="72"/>
        <v>N</v>
      </c>
      <c r="BQ35" s="1143" t="s">
        <v>178</v>
      </c>
      <c r="BR35" s="1146" t="s">
        <v>178</v>
      </c>
      <c r="BS35" s="768" t="str">
        <f t="shared" ref="BR35:EB38" si="83">IF($C35="","",BS$17)</f>
        <v>É</v>
      </c>
      <c r="BT35" s="455" t="str">
        <f t="shared" si="83"/>
        <v>ÉJ</v>
      </c>
      <c r="BU35" s="455" t="str">
        <f t="shared" si="83"/>
        <v>P</v>
      </c>
      <c r="BV35" s="455" t="str">
        <f t="shared" si="83"/>
        <v>P</v>
      </c>
      <c r="BW35" s="455" t="str">
        <f t="shared" si="83"/>
        <v>P</v>
      </c>
      <c r="BX35" s="455" t="str">
        <f t="shared" si="83"/>
        <v>P</v>
      </c>
      <c r="BY35" s="953" t="str">
        <f t="shared" si="83"/>
        <v>P</v>
      </c>
      <c r="BZ35" s="768" t="str">
        <f t="shared" si="83"/>
        <v>P</v>
      </c>
      <c r="CA35" s="455" t="str">
        <f t="shared" si="83"/>
        <v>N</v>
      </c>
      <c r="CB35" s="455" t="str">
        <f t="shared" si="83"/>
        <v>N</v>
      </c>
      <c r="CC35" s="455" t="str">
        <f t="shared" si="83"/>
        <v>N</v>
      </c>
      <c r="CD35" s="455" t="str">
        <f t="shared" si="83"/>
        <v>FÜ</v>
      </c>
      <c r="CE35" s="455" t="str">
        <f t="shared" si="83"/>
        <v>P</v>
      </c>
      <c r="CF35" s="953" t="str">
        <f t="shared" si="83"/>
        <v>P</v>
      </c>
      <c r="CG35" s="768" t="str">
        <f t="shared" si="83"/>
        <v>P</v>
      </c>
      <c r="CH35" s="455" t="str">
        <f t="shared" si="83"/>
        <v>É</v>
      </c>
      <c r="CI35" s="455" t="str">
        <f t="shared" si="83"/>
        <v>P</v>
      </c>
      <c r="CJ35" s="455" t="str">
        <f t="shared" si="83"/>
        <v>N</v>
      </c>
      <c r="CK35" s="1143" t="s">
        <v>383</v>
      </c>
      <c r="CL35" s="455" t="str">
        <f t="shared" si="83"/>
        <v>P</v>
      </c>
      <c r="CM35" s="953" t="str">
        <f t="shared" si="83"/>
        <v>P</v>
      </c>
      <c r="CN35" s="768" t="str">
        <f t="shared" si="83"/>
        <v>DE</v>
      </c>
      <c r="CO35" s="455" t="str">
        <f t="shared" si="83"/>
        <v>N</v>
      </c>
      <c r="CP35" s="455" t="str">
        <f t="shared" si="83"/>
        <v>N</v>
      </c>
      <c r="CQ35" s="455" t="str">
        <f t="shared" si="83"/>
        <v>DE</v>
      </c>
      <c r="CR35" s="1143" t="s">
        <v>385</v>
      </c>
      <c r="CS35" s="455" t="str">
        <f t="shared" si="83"/>
        <v>P</v>
      </c>
      <c r="CT35" s="953" t="str">
        <f t="shared" si="83"/>
        <v>P</v>
      </c>
      <c r="CU35" s="952" t="str">
        <f t="shared" si="83"/>
        <v>FÜ</v>
      </c>
      <c r="CV35" s="455" t="str">
        <f t="shared" si="83"/>
        <v>É</v>
      </c>
      <c r="CW35" s="455" t="str">
        <f t="shared" si="83"/>
        <v>É</v>
      </c>
      <c r="CX35" s="455" t="str">
        <f t="shared" si="83"/>
        <v>É</v>
      </c>
      <c r="CY35" s="455" t="str">
        <f t="shared" si="83"/>
        <v>P</v>
      </c>
      <c r="CZ35" s="455" t="str">
        <f t="shared" si="83"/>
        <v>P</v>
      </c>
      <c r="DA35" s="953" t="str">
        <f t="shared" si="83"/>
        <v>P</v>
      </c>
      <c r="DB35" s="768" t="str">
        <f t="shared" si="83"/>
        <v>N</v>
      </c>
      <c r="DC35" s="455" t="str">
        <f t="shared" si="83"/>
        <v>N</v>
      </c>
      <c r="DD35" s="455" t="str">
        <f t="shared" si="83"/>
        <v>N</v>
      </c>
      <c r="DE35" s="455" t="str">
        <f t="shared" si="83"/>
        <v>N</v>
      </c>
      <c r="DF35" s="455" t="str">
        <f t="shared" si="83"/>
        <v>P</v>
      </c>
      <c r="DG35" s="455" t="str">
        <f t="shared" si="83"/>
        <v>P</v>
      </c>
      <c r="DH35" s="953" t="str">
        <f t="shared" si="83"/>
        <v>P</v>
      </c>
      <c r="DI35" s="768" t="str">
        <f t="shared" si="83"/>
        <v>P</v>
      </c>
      <c r="DJ35" s="455" t="str">
        <f t="shared" si="83"/>
        <v>É</v>
      </c>
      <c r="DK35" s="455" t="str">
        <f t="shared" si="83"/>
        <v>É</v>
      </c>
      <c r="DL35" s="455" t="str">
        <f t="shared" si="83"/>
        <v>É</v>
      </c>
      <c r="DM35" s="455" t="str">
        <f t="shared" si="83"/>
        <v>P</v>
      </c>
      <c r="DN35" s="455" t="str">
        <f t="shared" si="83"/>
        <v>P</v>
      </c>
      <c r="DO35" s="953" t="str">
        <f t="shared" si="83"/>
        <v>P</v>
      </c>
      <c r="DP35" s="768" t="str">
        <f t="shared" si="83"/>
        <v>DE</v>
      </c>
      <c r="DQ35" s="455" t="str">
        <f t="shared" si="83"/>
        <v>N</v>
      </c>
      <c r="DR35" s="455" t="str">
        <f t="shared" si="83"/>
        <v>N</v>
      </c>
      <c r="DS35" s="455" t="str">
        <f t="shared" si="83"/>
        <v>N</v>
      </c>
      <c r="DT35" s="455" t="str">
        <f t="shared" si="83"/>
        <v>P</v>
      </c>
      <c r="DU35" s="455" t="str">
        <f t="shared" si="83"/>
        <v>P</v>
      </c>
      <c r="DV35" s="953" t="str">
        <f t="shared" si="83"/>
        <v>P</v>
      </c>
      <c r="DW35" s="768" t="str">
        <f t="shared" si="83"/>
        <v>É</v>
      </c>
      <c r="DX35" s="455" t="str">
        <f t="shared" si="83"/>
        <v>P</v>
      </c>
      <c r="DY35" s="455" t="str">
        <f t="shared" si="83"/>
        <v>FÜ</v>
      </c>
      <c r="DZ35" s="455" t="str">
        <f t="shared" si="83"/>
        <v>P</v>
      </c>
      <c r="EA35" s="455" t="str">
        <f t="shared" si="83"/>
        <v>P</v>
      </c>
      <c r="EB35" s="455" t="str">
        <f t="shared" si="83"/>
        <v>P</v>
      </c>
      <c r="EC35" s="954" t="str">
        <f t="shared" ref="EC35:GN38" si="84">IF($C35="","",EC$17)</f>
        <v>P</v>
      </c>
      <c r="ED35" s="768" t="str">
        <f t="shared" si="84"/>
        <v>P</v>
      </c>
      <c r="EE35" s="455" t="str">
        <f t="shared" si="84"/>
        <v>P</v>
      </c>
      <c r="EF35" s="455" t="str">
        <f t="shared" si="84"/>
        <v>P</v>
      </c>
      <c r="EG35" s="455" t="str">
        <f t="shared" si="84"/>
        <v>P</v>
      </c>
      <c r="EH35" s="455" t="str">
        <f t="shared" si="84"/>
        <v>P</v>
      </c>
      <c r="EI35" s="455" t="str">
        <f t="shared" si="84"/>
        <v>P</v>
      </c>
      <c r="EJ35" s="953" t="str">
        <f t="shared" si="84"/>
        <v>P</v>
      </c>
      <c r="EK35" s="768" t="str">
        <f t="shared" si="84"/>
        <v>P</v>
      </c>
      <c r="EL35" s="455" t="str">
        <f t="shared" si="84"/>
        <v>P</v>
      </c>
      <c r="EM35" s="455" t="str">
        <f t="shared" si="84"/>
        <v>P</v>
      </c>
      <c r="EN35" s="455" t="str">
        <f t="shared" si="84"/>
        <v>P</v>
      </c>
      <c r="EO35" s="455" t="str">
        <f t="shared" si="84"/>
        <v>P</v>
      </c>
      <c r="EP35" s="455" t="str">
        <f t="shared" si="84"/>
        <v>P</v>
      </c>
      <c r="EQ35" s="953" t="str">
        <f t="shared" si="84"/>
        <v>P</v>
      </c>
      <c r="ER35" s="768" t="str">
        <f t="shared" si="84"/>
        <v>FÜ</v>
      </c>
      <c r="ES35" s="455" t="str">
        <f t="shared" si="84"/>
        <v>P</v>
      </c>
      <c r="ET35" s="455" t="str">
        <f t="shared" si="84"/>
        <v>P</v>
      </c>
      <c r="EU35" s="455" t="str">
        <f t="shared" si="84"/>
        <v>P</v>
      </c>
      <c r="EV35" s="455" t="str">
        <f t="shared" si="84"/>
        <v>P</v>
      </c>
      <c r="EW35" s="455" t="str">
        <f t="shared" si="84"/>
        <v>P</v>
      </c>
      <c r="EX35" s="953" t="str">
        <f t="shared" si="84"/>
        <v>P</v>
      </c>
      <c r="EY35" s="768" t="str">
        <f t="shared" si="84"/>
        <v>P</v>
      </c>
      <c r="EZ35" s="455" t="str">
        <f t="shared" si="84"/>
        <v>P</v>
      </c>
      <c r="FA35" s="455" t="str">
        <f t="shared" si="84"/>
        <v>P</v>
      </c>
      <c r="FB35" s="455" t="str">
        <f t="shared" si="84"/>
        <v>P</v>
      </c>
      <c r="FC35" s="455" t="str">
        <f t="shared" si="84"/>
        <v>P</v>
      </c>
      <c r="FD35" s="455" t="str">
        <f t="shared" si="84"/>
        <v>P</v>
      </c>
      <c r="FE35" s="953" t="str">
        <f t="shared" si="84"/>
        <v>P</v>
      </c>
      <c r="FF35" s="768" t="str">
        <f t="shared" si="84"/>
        <v>P</v>
      </c>
      <c r="FG35" s="455" t="str">
        <f t="shared" si="84"/>
        <v>P</v>
      </c>
      <c r="FH35" s="455" t="str">
        <f t="shared" si="84"/>
        <v>P</v>
      </c>
      <c r="FI35" s="455" t="str">
        <f t="shared" si="84"/>
        <v>P</v>
      </c>
      <c r="FJ35" s="455" t="str">
        <f t="shared" si="84"/>
        <v>P</v>
      </c>
      <c r="FK35" s="455" t="str">
        <f t="shared" si="84"/>
        <v>P</v>
      </c>
      <c r="FL35" s="953" t="str">
        <f t="shared" si="84"/>
        <v>P</v>
      </c>
      <c r="FM35" s="768" t="str">
        <f t="shared" si="84"/>
        <v>P</v>
      </c>
      <c r="FN35" s="455" t="str">
        <f t="shared" si="84"/>
        <v>P</v>
      </c>
      <c r="FO35" s="455" t="str">
        <f t="shared" si="84"/>
        <v>P</v>
      </c>
      <c r="FP35" s="455" t="str">
        <f t="shared" si="84"/>
        <v>P</v>
      </c>
      <c r="FQ35" s="455" t="str">
        <f t="shared" si="84"/>
        <v>P</v>
      </c>
      <c r="FR35" s="455" t="str">
        <f t="shared" si="84"/>
        <v>P</v>
      </c>
      <c r="FS35" s="953" t="str">
        <f t="shared" si="84"/>
        <v>P</v>
      </c>
      <c r="FT35" s="768" t="str">
        <f t="shared" si="84"/>
        <v>P</v>
      </c>
      <c r="FU35" s="455" t="str">
        <f t="shared" si="84"/>
        <v>P</v>
      </c>
      <c r="FV35" s="455" t="str">
        <f t="shared" si="84"/>
        <v>P</v>
      </c>
      <c r="FW35" s="455" t="str">
        <f t="shared" si="84"/>
        <v>P</v>
      </c>
      <c r="FX35" s="455" t="str">
        <f t="shared" si="84"/>
        <v>P</v>
      </c>
      <c r="FY35" s="455" t="str">
        <f t="shared" si="84"/>
        <v>P</v>
      </c>
      <c r="FZ35" s="953" t="str">
        <f t="shared" si="84"/>
        <v>P</v>
      </c>
      <c r="GA35" s="768" t="str">
        <f t="shared" si="84"/>
        <v>P</v>
      </c>
      <c r="GB35" s="455" t="str">
        <f t="shared" si="84"/>
        <v>P</v>
      </c>
      <c r="GC35" s="455" t="str">
        <f t="shared" si="84"/>
        <v>P</v>
      </c>
      <c r="GD35" s="455" t="str">
        <f t="shared" si="84"/>
        <v>P</v>
      </c>
      <c r="GE35" s="455" t="str">
        <f t="shared" si="84"/>
        <v>P</v>
      </c>
      <c r="GF35" s="953" t="str">
        <f t="shared" si="84"/>
        <v>P</v>
      </c>
      <c r="GG35" s="768" t="str">
        <f t="shared" si="84"/>
        <v>P</v>
      </c>
      <c r="GH35" s="455" t="str">
        <f t="shared" si="84"/>
        <v>P</v>
      </c>
      <c r="GI35" s="455" t="str">
        <f t="shared" si="84"/>
        <v>P</v>
      </c>
      <c r="GJ35" s="455" t="str">
        <f t="shared" si="84"/>
        <v>P</v>
      </c>
      <c r="GK35" s="455" t="str">
        <f t="shared" si="84"/>
        <v>P</v>
      </c>
      <c r="GL35" s="455" t="str">
        <f t="shared" si="84"/>
        <v>P</v>
      </c>
      <c r="GM35" s="455" t="str">
        <f t="shared" si="84"/>
        <v>P</v>
      </c>
      <c r="GN35" s="954" t="str">
        <f t="shared" si="84"/>
        <v>P</v>
      </c>
      <c r="GO35" s="768" t="str">
        <f t="shared" si="80"/>
        <v>P</v>
      </c>
      <c r="GP35" s="455" t="str">
        <f t="shared" si="80"/>
        <v>P</v>
      </c>
      <c r="GQ35" s="455" t="str">
        <f t="shared" si="80"/>
        <v>P</v>
      </c>
      <c r="GR35" s="455" t="str">
        <f t="shared" si="80"/>
        <v>P</v>
      </c>
      <c r="GS35" s="455" t="str">
        <f t="shared" si="80"/>
        <v>P</v>
      </c>
      <c r="GT35" s="455" t="str">
        <f t="shared" si="80"/>
        <v>P</v>
      </c>
      <c r="GU35" s="953" t="str">
        <f t="shared" si="80"/>
        <v>P</v>
      </c>
      <c r="GV35" s="768" t="str">
        <f t="shared" si="80"/>
        <v>P</v>
      </c>
      <c r="GW35" s="455" t="str">
        <f t="shared" si="80"/>
        <v>P</v>
      </c>
      <c r="GX35" s="455" t="str">
        <f t="shared" si="80"/>
        <v>P</v>
      </c>
      <c r="GY35" s="455" t="str">
        <f t="shared" si="80"/>
        <v>P</v>
      </c>
      <c r="GZ35" s="455" t="str">
        <f t="shared" si="80"/>
        <v>P</v>
      </c>
      <c r="HA35" s="455" t="str">
        <f t="shared" si="80"/>
        <v>P</v>
      </c>
      <c r="HB35" s="953" t="str">
        <f t="shared" si="80"/>
        <v>P</v>
      </c>
      <c r="HC35" s="768" t="str">
        <f t="shared" si="80"/>
        <v>P</v>
      </c>
      <c r="HD35" s="455" t="str">
        <f t="shared" si="80"/>
        <v>P</v>
      </c>
      <c r="HE35" s="455" t="str">
        <f t="shared" si="80"/>
        <v>P</v>
      </c>
      <c r="HF35" s="455" t="str">
        <f t="shared" si="80"/>
        <v>P</v>
      </c>
      <c r="HG35" s="455" t="str">
        <f t="shared" si="80"/>
        <v>P</v>
      </c>
      <c r="HH35" s="455" t="str">
        <f t="shared" si="80"/>
        <v>P</v>
      </c>
      <c r="HI35" s="953" t="str">
        <f t="shared" si="80"/>
        <v>P</v>
      </c>
      <c r="HJ35" s="768" t="str">
        <f t="shared" si="80"/>
        <v>P</v>
      </c>
      <c r="HK35" s="455" t="str">
        <f t="shared" si="80"/>
        <v>P</v>
      </c>
      <c r="HL35" s="455" t="str">
        <f t="shared" si="80"/>
        <v>P</v>
      </c>
      <c r="HM35" s="455" t="str">
        <f t="shared" si="80"/>
        <v>P</v>
      </c>
      <c r="HN35" s="955" t="str">
        <f t="shared" si="80"/>
        <v>P</v>
      </c>
      <c r="HO35" s="455" t="str">
        <f t="shared" si="80"/>
        <v>P</v>
      </c>
      <c r="HP35" s="953" t="str">
        <f t="shared" si="80"/>
        <v>P</v>
      </c>
      <c r="HQ35" s="768" t="str">
        <f t="shared" si="80"/>
        <v>P</v>
      </c>
      <c r="HR35" s="455" t="str">
        <f t="shared" si="80"/>
        <v>P</v>
      </c>
      <c r="HS35" s="455" t="str">
        <f t="shared" si="80"/>
        <v>P</v>
      </c>
      <c r="HT35" s="455" t="str">
        <f t="shared" si="80"/>
        <v>P</v>
      </c>
      <c r="HU35" s="455" t="str">
        <f t="shared" si="80"/>
        <v>P</v>
      </c>
      <c r="HV35" s="455" t="str">
        <f t="shared" si="80"/>
        <v>P</v>
      </c>
      <c r="HW35" s="953" t="str">
        <f t="shared" si="80"/>
        <v>P</v>
      </c>
      <c r="HX35" s="768" t="str">
        <f t="shared" si="80"/>
        <v>P</v>
      </c>
      <c r="HY35" s="455" t="str">
        <f t="shared" si="80"/>
        <v>P</v>
      </c>
      <c r="HZ35" s="455" t="str">
        <f t="shared" si="80"/>
        <v>P</v>
      </c>
      <c r="IA35" s="455" t="str">
        <f t="shared" si="80"/>
        <v>P</v>
      </c>
      <c r="IB35" s="455" t="str">
        <f t="shared" si="80"/>
        <v>P</v>
      </c>
      <c r="IC35" s="455" t="str">
        <f t="shared" si="80"/>
        <v>P</v>
      </c>
      <c r="ID35" s="953" t="str">
        <f t="shared" si="80"/>
        <v>P</v>
      </c>
      <c r="IE35" s="768" t="str">
        <f t="shared" si="80"/>
        <v>P</v>
      </c>
      <c r="IF35" s="455" t="str">
        <f t="shared" si="80"/>
        <v>FÜ</v>
      </c>
      <c r="IG35" s="455" t="str">
        <f t="shared" si="80"/>
        <v>P</v>
      </c>
      <c r="IH35" s="455" t="str">
        <f t="shared" si="80"/>
        <v>P</v>
      </c>
      <c r="II35" s="455" t="str">
        <f t="shared" si="80"/>
        <v>P</v>
      </c>
      <c r="IJ35" s="455" t="str">
        <f t="shared" si="80"/>
        <v>P</v>
      </c>
      <c r="IK35" s="953" t="str">
        <f t="shared" si="80"/>
        <v>P</v>
      </c>
      <c r="IL35" s="768" t="str">
        <f t="shared" si="80"/>
        <v>P</v>
      </c>
      <c r="IM35" s="455" t="str">
        <f t="shared" si="80"/>
        <v>P</v>
      </c>
      <c r="IN35" s="455" t="str">
        <f t="shared" si="80"/>
        <v>P</v>
      </c>
      <c r="IO35" s="455" t="str">
        <f t="shared" si="80"/>
        <v>P</v>
      </c>
      <c r="IP35" s="455" t="str">
        <f t="shared" si="80"/>
        <v>P</v>
      </c>
      <c r="IQ35" s="455" t="str">
        <f t="shared" si="80"/>
        <v>P</v>
      </c>
      <c r="IR35" s="953" t="str">
        <f t="shared" si="80"/>
        <v>P</v>
      </c>
      <c r="IS35" s="768" t="str">
        <f t="shared" si="80"/>
        <v>P</v>
      </c>
      <c r="IT35" s="455" t="str">
        <f t="shared" si="80"/>
        <v>P</v>
      </c>
      <c r="IU35" s="455" t="str">
        <f t="shared" si="80"/>
        <v>P</v>
      </c>
      <c r="IV35" s="455" t="str">
        <f t="shared" si="80"/>
        <v>P</v>
      </c>
      <c r="IW35" s="455" t="str">
        <f t="shared" si="80"/>
        <v>P</v>
      </c>
      <c r="IX35" s="455" t="str">
        <f t="shared" si="80"/>
        <v>P</v>
      </c>
      <c r="IY35" s="954" t="str">
        <f t="shared" si="80"/>
        <v>P</v>
      </c>
      <c r="IZ35" s="768" t="str">
        <f t="shared" si="81"/>
        <v>P</v>
      </c>
      <c r="JA35" s="455" t="str">
        <f t="shared" si="81"/>
        <v>P</v>
      </c>
      <c r="JB35" s="455" t="str">
        <f t="shared" si="81"/>
        <v>P</v>
      </c>
      <c r="JC35" s="455" t="str">
        <f t="shared" si="81"/>
        <v>P</v>
      </c>
      <c r="JD35" s="455" t="str">
        <f t="shared" si="81"/>
        <v>P</v>
      </c>
      <c r="JE35" s="455" t="str">
        <f t="shared" si="81"/>
        <v>P</v>
      </c>
      <c r="JF35" s="953" t="str">
        <f t="shared" si="81"/>
        <v>P</v>
      </c>
      <c r="JG35" s="768" t="str">
        <f t="shared" si="81"/>
        <v>P</v>
      </c>
      <c r="JH35" s="455" t="str">
        <f t="shared" si="81"/>
        <v>P</v>
      </c>
      <c r="JI35" s="455" t="str">
        <f t="shared" si="81"/>
        <v>P</v>
      </c>
      <c r="JJ35" s="455" t="str">
        <f t="shared" si="81"/>
        <v>P</v>
      </c>
      <c r="JK35" s="455" t="str">
        <f t="shared" si="81"/>
        <v>P</v>
      </c>
      <c r="JL35" s="455" t="str">
        <f t="shared" si="81"/>
        <v>P</v>
      </c>
      <c r="JM35" s="953" t="str">
        <f t="shared" si="81"/>
        <v>P</v>
      </c>
      <c r="JN35" s="768" t="str">
        <f t="shared" si="81"/>
        <v>P</v>
      </c>
      <c r="JO35" s="455" t="str">
        <f t="shared" si="81"/>
        <v>P</v>
      </c>
      <c r="JP35" s="455" t="str">
        <f t="shared" si="81"/>
        <v>P</v>
      </c>
      <c r="JQ35" s="455" t="str">
        <f t="shared" si="81"/>
        <v>P</v>
      </c>
      <c r="JR35" s="455" t="str">
        <f t="shared" si="81"/>
        <v>P</v>
      </c>
      <c r="JS35" s="455" t="str">
        <f t="shared" si="81"/>
        <v>P</v>
      </c>
      <c r="JT35" s="953" t="str">
        <f t="shared" si="81"/>
        <v>P</v>
      </c>
      <c r="JU35" s="768" t="str">
        <f t="shared" si="81"/>
        <v>P</v>
      </c>
      <c r="JV35" s="455" t="str">
        <f t="shared" si="81"/>
        <v>P</v>
      </c>
      <c r="JW35" s="455" t="str">
        <f t="shared" si="81"/>
        <v>P</v>
      </c>
      <c r="JX35" s="455" t="str">
        <f t="shared" si="81"/>
        <v>P</v>
      </c>
      <c r="JY35" s="455" t="str">
        <f t="shared" si="81"/>
        <v>P</v>
      </c>
      <c r="JZ35" s="455" t="str">
        <f t="shared" si="81"/>
        <v>P</v>
      </c>
      <c r="KA35" s="953" t="str">
        <f t="shared" si="81"/>
        <v>P</v>
      </c>
      <c r="KB35" s="768" t="str">
        <f t="shared" si="81"/>
        <v>P</v>
      </c>
      <c r="KC35" s="455" t="str">
        <f t="shared" si="81"/>
        <v>P</v>
      </c>
      <c r="KD35" s="455" t="str">
        <f t="shared" si="81"/>
        <v>P</v>
      </c>
      <c r="KE35" s="455" t="str">
        <f t="shared" si="81"/>
        <v>P</v>
      </c>
      <c r="KF35" s="455" t="str">
        <f t="shared" si="81"/>
        <v>P</v>
      </c>
      <c r="KG35" s="455" t="str">
        <f t="shared" si="81"/>
        <v>P</v>
      </c>
      <c r="KH35" s="953" t="str">
        <f t="shared" si="81"/>
        <v>P</v>
      </c>
      <c r="KI35" s="768" t="str">
        <f t="shared" si="81"/>
        <v>P</v>
      </c>
      <c r="KJ35" s="455" t="str">
        <f t="shared" si="81"/>
        <v>P</v>
      </c>
      <c r="KK35" s="455" t="str">
        <f t="shared" si="81"/>
        <v>P</v>
      </c>
      <c r="KL35" s="455" t="str">
        <f t="shared" si="81"/>
        <v>P</v>
      </c>
      <c r="KM35" s="455" t="str">
        <f t="shared" si="81"/>
        <v>P</v>
      </c>
      <c r="KN35" s="455" t="str">
        <f t="shared" si="81"/>
        <v>P</v>
      </c>
      <c r="KO35" s="953" t="str">
        <f t="shared" si="81"/>
        <v>P</v>
      </c>
      <c r="KP35" s="768" t="str">
        <f t="shared" si="81"/>
        <v>P</v>
      </c>
      <c r="KQ35" s="455" t="str">
        <f t="shared" si="81"/>
        <v>P</v>
      </c>
      <c r="KR35" s="455" t="str">
        <f t="shared" si="81"/>
        <v>FÜ</v>
      </c>
      <c r="KS35" s="455" t="str">
        <f t="shared" si="81"/>
        <v>P</v>
      </c>
      <c r="KT35" s="455" t="str">
        <f t="shared" si="81"/>
        <v>P</v>
      </c>
      <c r="KU35" s="455" t="str">
        <f t="shared" si="81"/>
        <v>P</v>
      </c>
      <c r="KV35" s="953" t="str">
        <f t="shared" si="81"/>
        <v>P</v>
      </c>
      <c r="KW35" s="768" t="str">
        <f t="shared" si="81"/>
        <v>P</v>
      </c>
      <c r="KX35" s="455" t="str">
        <f t="shared" si="81"/>
        <v>P</v>
      </c>
      <c r="KY35" s="455" t="str">
        <f t="shared" si="81"/>
        <v>P</v>
      </c>
      <c r="KZ35" s="455" t="str">
        <f t="shared" si="81"/>
        <v>P</v>
      </c>
      <c r="LA35" s="455" t="str">
        <f t="shared" si="81"/>
        <v>FÜ</v>
      </c>
      <c r="LB35" s="455" t="str">
        <f t="shared" si="81"/>
        <v>P</v>
      </c>
      <c r="LC35" s="954" t="str">
        <f t="shared" si="81"/>
        <v>P</v>
      </c>
      <c r="LD35" s="768" t="str">
        <f t="shared" si="81"/>
        <v>P</v>
      </c>
      <c r="LE35" s="455" t="str">
        <f t="shared" si="81"/>
        <v>P</v>
      </c>
      <c r="LF35" s="455" t="str">
        <f t="shared" si="81"/>
        <v>P</v>
      </c>
      <c r="LG35" s="455" t="str">
        <f t="shared" si="81"/>
        <v>P</v>
      </c>
      <c r="LH35" s="455" t="str">
        <f t="shared" si="81"/>
        <v>P</v>
      </c>
      <c r="LI35" s="455" t="str">
        <f t="shared" si="81"/>
        <v>P</v>
      </c>
      <c r="LJ35" s="953" t="str">
        <f t="shared" si="81"/>
        <v>P</v>
      </c>
      <c r="LK35" s="768" t="str">
        <f t="shared" si="81"/>
        <v>P</v>
      </c>
      <c r="LL35" s="455" t="str">
        <f t="shared" si="79"/>
        <v>P</v>
      </c>
      <c r="LM35" s="455" t="str">
        <f t="shared" si="79"/>
        <v>P</v>
      </c>
      <c r="LN35" s="455" t="str">
        <f t="shared" si="79"/>
        <v>P</v>
      </c>
      <c r="LO35" s="455" t="str">
        <f t="shared" si="79"/>
        <v>P</v>
      </c>
      <c r="LP35" s="455" t="str">
        <f t="shared" si="79"/>
        <v>P</v>
      </c>
      <c r="LQ35" s="953" t="str">
        <f t="shared" si="79"/>
        <v>P</v>
      </c>
      <c r="LR35" s="768" t="str">
        <f t="shared" si="79"/>
        <v>P</v>
      </c>
      <c r="LS35" s="455" t="str">
        <f t="shared" si="79"/>
        <v>P</v>
      </c>
      <c r="LT35" s="455" t="str">
        <f t="shared" si="79"/>
        <v>P</v>
      </c>
      <c r="LU35" s="455" t="str">
        <f t="shared" si="79"/>
        <v>P</v>
      </c>
      <c r="LV35" s="455" t="str">
        <f t="shared" si="79"/>
        <v>P</v>
      </c>
      <c r="LW35" s="455" t="str">
        <f t="shared" si="79"/>
        <v>P</v>
      </c>
      <c r="LX35" s="953" t="str">
        <f t="shared" si="79"/>
        <v>P</v>
      </c>
      <c r="LY35" s="768" t="str">
        <f t="shared" si="79"/>
        <v>P</v>
      </c>
      <c r="LZ35" s="455" t="str">
        <f t="shared" si="79"/>
        <v>P</v>
      </c>
      <c r="MA35" s="455" t="str">
        <f t="shared" si="79"/>
        <v>P</v>
      </c>
      <c r="MB35" s="455" t="str">
        <f t="shared" si="79"/>
        <v>P</v>
      </c>
      <c r="MC35" s="455" t="str">
        <f t="shared" si="79"/>
        <v>P</v>
      </c>
      <c r="MD35" s="455" t="str">
        <f t="shared" si="79"/>
        <v>P</v>
      </c>
      <c r="ME35" s="953" t="str">
        <f t="shared" si="79"/>
        <v>P</v>
      </c>
      <c r="MF35" s="768" t="str">
        <f t="shared" si="79"/>
        <v>P</v>
      </c>
      <c r="MG35" s="455" t="str">
        <f t="shared" si="79"/>
        <v>P</v>
      </c>
      <c r="MH35" s="455" t="str">
        <f t="shared" si="79"/>
        <v>P</v>
      </c>
      <c r="MI35" s="455" t="str">
        <f t="shared" si="79"/>
        <v>P</v>
      </c>
      <c r="MJ35" s="455" t="str">
        <f t="shared" si="79"/>
        <v>P</v>
      </c>
      <c r="MK35" s="455" t="str">
        <f t="shared" si="79"/>
        <v>P</v>
      </c>
      <c r="ML35" s="953" t="str">
        <f t="shared" si="79"/>
        <v>P</v>
      </c>
      <c r="MM35" s="768" t="str">
        <f t="shared" si="79"/>
        <v>P</v>
      </c>
      <c r="MN35" s="455" t="str">
        <f t="shared" si="79"/>
        <v>P</v>
      </c>
      <c r="MO35" s="455" t="str">
        <f t="shared" si="79"/>
        <v>P</v>
      </c>
      <c r="MP35" s="455" t="str">
        <f t="shared" si="79"/>
        <v>P</v>
      </c>
      <c r="MQ35" s="455" t="str">
        <f t="shared" si="79"/>
        <v>P</v>
      </c>
      <c r="MR35" s="455" t="str">
        <f t="shared" si="79"/>
        <v>P</v>
      </c>
      <c r="MS35" s="953" t="str">
        <f t="shared" si="79"/>
        <v>P</v>
      </c>
      <c r="MT35" s="768" t="str">
        <f t="shared" si="79"/>
        <v>P</v>
      </c>
      <c r="MU35" s="455" t="str">
        <f t="shared" si="79"/>
        <v>P</v>
      </c>
      <c r="MV35" s="455" t="str">
        <f t="shared" si="79"/>
        <v>P</v>
      </c>
      <c r="MW35" s="455" t="str">
        <f t="shared" si="79"/>
        <v>P</v>
      </c>
      <c r="MX35" s="455" t="str">
        <f t="shared" si="79"/>
        <v>P</v>
      </c>
      <c r="MY35" s="455" t="str">
        <f t="shared" si="79"/>
        <v>P</v>
      </c>
      <c r="MZ35" s="953" t="str">
        <f t="shared" si="79"/>
        <v>P</v>
      </c>
      <c r="NA35" s="768" t="str">
        <f t="shared" si="79"/>
        <v>P</v>
      </c>
      <c r="NB35" s="455" t="str">
        <f t="shared" si="79"/>
        <v>P</v>
      </c>
      <c r="NC35" s="455" t="str">
        <f t="shared" si="79"/>
        <v>FÜ</v>
      </c>
      <c r="ND35" s="455" t="str">
        <f t="shared" si="79"/>
        <v>FÜ</v>
      </c>
      <c r="NE35" s="455" t="str">
        <f t="shared" si="79"/>
        <v>P</v>
      </c>
      <c r="NF35" s="455" t="str">
        <f t="shared" si="79"/>
        <v>P</v>
      </c>
      <c r="NG35" s="954" t="str">
        <f t="shared" si="79"/>
        <v>P</v>
      </c>
      <c r="NH35" s="768" t="str">
        <f t="shared" si="79"/>
        <v>P</v>
      </c>
      <c r="NI35" s="455" t="str">
        <f t="shared" si="79"/>
        <v>P</v>
      </c>
      <c r="NJ35" s="455" t="str">
        <f t="shared" si="79"/>
        <v>P</v>
      </c>
      <c r="NK35" s="455" t="str">
        <f t="shared" si="79"/>
        <v>P</v>
      </c>
      <c r="NL35" s="455" t="str">
        <f t="shared" si="79"/>
        <v>P</v>
      </c>
      <c r="NM35" s="455" t="str">
        <f t="shared" si="79"/>
        <v>P</v>
      </c>
      <c r="NN35" s="953" t="str">
        <f t="shared" si="79"/>
        <v>P</v>
      </c>
      <c r="NO35" s="83"/>
      <c r="NP35" s="83"/>
      <c r="NQ35" s="83"/>
      <c r="NR35" s="83"/>
      <c r="NS35" s="83"/>
      <c r="NT35" s="83"/>
      <c r="NU35" s="83"/>
      <c r="NV35" s="83"/>
      <c r="NW35" s="83"/>
      <c r="NX35" s="83"/>
      <c r="NY35" s="83"/>
      <c r="NZ35" s="83"/>
      <c r="OA35" s="83"/>
      <c r="OB35" s="83"/>
      <c r="OC35" s="83"/>
      <c r="OD35" s="83"/>
      <c r="OE35" s="83"/>
      <c r="OF35" s="83"/>
      <c r="OG35" s="83"/>
      <c r="OH35" s="83"/>
      <c r="OI35" s="83"/>
      <c r="OJ35" s="83"/>
      <c r="OK35" s="83"/>
      <c r="OL35" s="83"/>
      <c r="OM35" s="83"/>
      <c r="ON35" s="83"/>
      <c r="OO35" s="83"/>
      <c r="OP35" s="83"/>
      <c r="OQ35" s="83"/>
      <c r="OR35" s="83"/>
      <c r="OS35" s="83"/>
      <c r="OT35" s="83"/>
      <c r="OU35" s="83"/>
      <c r="OV35" s="83"/>
      <c r="OW35" s="83"/>
      <c r="OX35" s="83"/>
      <c r="OY35" s="83"/>
      <c r="OZ35" s="83"/>
      <c r="PA35" s="83"/>
      <c r="PB35" s="83"/>
      <c r="PC35" s="83"/>
      <c r="PD35" s="83"/>
      <c r="PE35" s="83"/>
      <c r="PF35" s="83"/>
      <c r="PG35" s="83"/>
      <c r="PH35" s="83"/>
      <c r="PI35" s="83"/>
      <c r="PJ35" s="83"/>
      <c r="PK35" s="83"/>
      <c r="PL35" s="83"/>
      <c r="PM35" s="83"/>
      <c r="PN35" s="83"/>
      <c r="PO35" s="83"/>
      <c r="PP35" s="83"/>
      <c r="PQ35" s="83"/>
      <c r="PR35" s="83"/>
      <c r="PS35" s="83"/>
      <c r="PT35" s="83"/>
      <c r="PU35" s="83"/>
      <c r="PV35" s="83"/>
      <c r="PW35" s="83"/>
      <c r="PX35" s="83"/>
      <c r="PY35" s="83"/>
      <c r="PZ35" s="83"/>
      <c r="QA35" s="83"/>
      <c r="QB35" s="83"/>
      <c r="QC35" s="83"/>
      <c r="QD35" s="83"/>
      <c r="QE35" s="83"/>
      <c r="QF35" s="83"/>
      <c r="QG35" s="83"/>
      <c r="QH35" s="83"/>
      <c r="QI35" s="83"/>
      <c r="QJ35" s="83"/>
      <c r="QK35" s="83"/>
      <c r="QL35" s="83"/>
      <c r="QM35" s="83"/>
      <c r="QN35" s="83"/>
      <c r="QO35" s="83"/>
      <c r="QP35" s="83"/>
      <c r="QQ35" s="83"/>
      <c r="QR35" s="83"/>
      <c r="QS35" s="83"/>
      <c r="QT35" s="83"/>
      <c r="QU35" s="83"/>
      <c r="QV35" s="83"/>
      <c r="QW35" s="83"/>
      <c r="QX35" s="83"/>
      <c r="QY35" s="83"/>
      <c r="QZ35" s="83"/>
      <c r="RA35" s="83"/>
      <c r="RB35" s="83"/>
      <c r="RC35" s="83"/>
      <c r="RD35" s="83"/>
      <c r="RE35" s="83"/>
      <c r="RF35" s="83"/>
      <c r="RG35" s="83"/>
      <c r="RH35" s="83"/>
      <c r="RI35" s="83"/>
      <c r="RJ35" s="83"/>
      <c r="RK35" s="83"/>
      <c r="RL35" s="83"/>
      <c r="RM35" s="83"/>
      <c r="RN35" s="83"/>
      <c r="RO35" s="83"/>
      <c r="RP35" s="83"/>
      <c r="RQ35" s="83"/>
      <c r="RR35" s="83"/>
      <c r="RS35" s="83"/>
      <c r="RT35" s="83"/>
      <c r="RU35" s="83"/>
      <c r="RV35" s="83"/>
      <c r="RW35" s="83"/>
      <c r="RX35" s="83"/>
      <c r="RY35" s="83"/>
      <c r="RZ35" s="83"/>
      <c r="SA35" s="83"/>
      <c r="SB35" s="83"/>
      <c r="SC35" s="83"/>
    </row>
    <row r="36" spans="1:564" s="1" customFormat="1" ht="12" thickBot="1" x14ac:dyDescent="0.25">
      <c r="A36" s="939">
        <f>alapadatok!A20</f>
        <v>18</v>
      </c>
      <c r="B36" s="678">
        <f>IF(alapadatok!C20="","",alapadatok!C20)</f>
        <v>236</v>
      </c>
      <c r="C36" s="584" t="str">
        <f>IF(alapadatok!B20="","",alapadatok!B20)</f>
        <v>Polgár Róbert</v>
      </c>
      <c r="D36" s="584" t="str">
        <f>IF(alapadatok!D20="","",alapadatok!D20)</f>
        <v>Packaging</v>
      </c>
      <c r="E36" s="948" t="str">
        <f>IF(alapadatok!K20="","",alapadatok!K20)</f>
        <v/>
      </c>
      <c r="F36" s="1145" t="s">
        <v>178</v>
      </c>
      <c r="G36" s="1146" t="s">
        <v>178</v>
      </c>
      <c r="H36" s="1144" t="s">
        <v>178</v>
      </c>
      <c r="I36" s="1143" t="s">
        <v>179</v>
      </c>
      <c r="J36" s="1143" t="s">
        <v>385</v>
      </c>
      <c r="K36" s="1143" t="s">
        <v>385</v>
      </c>
      <c r="L36" s="1143" t="s">
        <v>385</v>
      </c>
      <c r="M36" s="1143" t="s">
        <v>178</v>
      </c>
      <c r="N36" s="1146" t="s">
        <v>178</v>
      </c>
      <c r="O36" s="1144" t="s">
        <v>70</v>
      </c>
      <c r="P36" s="1143" t="s">
        <v>70</v>
      </c>
      <c r="Q36" s="1143" t="s">
        <v>178</v>
      </c>
      <c r="R36" s="1143" t="s">
        <v>178</v>
      </c>
      <c r="S36" s="1143" t="s">
        <v>178</v>
      </c>
      <c r="T36" s="1143" t="s">
        <v>178</v>
      </c>
      <c r="U36" s="1146" t="s">
        <v>178</v>
      </c>
      <c r="V36" s="1144" t="s">
        <v>178</v>
      </c>
      <c r="W36" s="1143" t="s">
        <v>109</v>
      </c>
      <c r="X36" s="1143" t="s">
        <v>109</v>
      </c>
      <c r="Y36" s="1143" t="s">
        <v>109</v>
      </c>
      <c r="Z36" s="1143" t="s">
        <v>109</v>
      </c>
      <c r="AA36" s="1143" t="s">
        <v>178</v>
      </c>
      <c r="AB36" s="1146" t="s">
        <v>178</v>
      </c>
      <c r="AC36" s="1144" t="s">
        <v>70</v>
      </c>
      <c r="AD36" s="1143" t="s">
        <v>70</v>
      </c>
      <c r="AE36" s="1143" t="s">
        <v>70</v>
      </c>
      <c r="AF36" s="1143" t="s">
        <v>178</v>
      </c>
      <c r="AG36" s="1143" t="s">
        <v>178</v>
      </c>
      <c r="AH36" s="1143" t="s">
        <v>178</v>
      </c>
      <c r="AI36" s="1146" t="s">
        <v>178</v>
      </c>
      <c r="AJ36" s="1144" t="s">
        <v>109</v>
      </c>
      <c r="AK36" s="1143" t="s">
        <v>99</v>
      </c>
      <c r="AL36" s="1143" t="s">
        <v>178</v>
      </c>
      <c r="AM36" s="1143" t="s">
        <v>99</v>
      </c>
      <c r="AN36" s="1143" t="s">
        <v>99</v>
      </c>
      <c r="AO36" s="1143" t="s">
        <v>178</v>
      </c>
      <c r="AP36" s="1146" t="s">
        <v>178</v>
      </c>
      <c r="AQ36" s="1144" t="s">
        <v>99</v>
      </c>
      <c r="AR36" s="1143" t="s">
        <v>99</v>
      </c>
      <c r="AS36" s="1143" t="s">
        <v>99</v>
      </c>
      <c r="AT36" s="1143" t="s">
        <v>99</v>
      </c>
      <c r="AU36" s="1143" t="s">
        <v>99</v>
      </c>
      <c r="AV36" s="1143" t="s">
        <v>178</v>
      </c>
      <c r="AW36" s="1146" t="s">
        <v>178</v>
      </c>
      <c r="AX36" s="1144" t="s">
        <v>99</v>
      </c>
      <c r="AY36" s="1143" t="s">
        <v>99</v>
      </c>
      <c r="AZ36" s="1143" t="s">
        <v>99</v>
      </c>
      <c r="BA36" s="1143" t="s">
        <v>109</v>
      </c>
      <c r="BB36" s="1143" t="s">
        <v>109</v>
      </c>
      <c r="BC36" s="1143" t="s">
        <v>178</v>
      </c>
      <c r="BD36" s="954" t="s">
        <v>178</v>
      </c>
      <c r="BE36" s="1171" t="s">
        <v>385</v>
      </c>
      <c r="BF36" s="1145" t="s">
        <v>70</v>
      </c>
      <c r="BG36" s="1143" t="s">
        <v>70</v>
      </c>
      <c r="BH36" s="1143" t="s">
        <v>70</v>
      </c>
      <c r="BI36" s="1143" t="s">
        <v>178</v>
      </c>
      <c r="BJ36" s="1143" t="s">
        <v>178</v>
      </c>
      <c r="BK36" s="1146" t="s">
        <v>178</v>
      </c>
      <c r="BL36" s="1144" t="str">
        <f t="shared" si="82"/>
        <v>P</v>
      </c>
      <c r="BM36" s="1143" t="str">
        <f t="shared" si="72"/>
        <v>N</v>
      </c>
      <c r="BN36" s="1143" t="str">
        <f t="shared" si="72"/>
        <v>N</v>
      </c>
      <c r="BO36" s="1143" t="str">
        <f t="shared" si="72"/>
        <v>N</v>
      </c>
      <c r="BP36" s="1143" t="str">
        <f t="shared" si="72"/>
        <v>N</v>
      </c>
      <c r="BQ36" s="1143" t="s">
        <v>178</v>
      </c>
      <c r="BR36" s="1146" t="s">
        <v>178</v>
      </c>
      <c r="BS36" s="768" t="str">
        <f t="shared" si="83"/>
        <v>É</v>
      </c>
      <c r="BT36" s="455" t="str">
        <f t="shared" si="83"/>
        <v>ÉJ</v>
      </c>
      <c r="BU36" s="455" t="str">
        <f t="shared" si="83"/>
        <v>P</v>
      </c>
      <c r="BV36" s="455" t="str">
        <f t="shared" si="83"/>
        <v>P</v>
      </c>
      <c r="BW36" s="455" t="str">
        <f t="shared" si="83"/>
        <v>P</v>
      </c>
      <c r="BX36" s="455" t="str">
        <f t="shared" si="83"/>
        <v>P</v>
      </c>
      <c r="BY36" s="953" t="str">
        <f t="shared" si="83"/>
        <v>P</v>
      </c>
      <c r="BZ36" s="768" t="str">
        <f t="shared" si="83"/>
        <v>P</v>
      </c>
      <c r="CA36" s="455" t="str">
        <f t="shared" si="83"/>
        <v>N</v>
      </c>
      <c r="CB36" s="455" t="str">
        <f t="shared" si="83"/>
        <v>N</v>
      </c>
      <c r="CC36" s="455" t="str">
        <f t="shared" si="83"/>
        <v>N</v>
      </c>
      <c r="CD36" s="455" t="str">
        <f t="shared" si="83"/>
        <v>FÜ</v>
      </c>
      <c r="CE36" s="455" t="str">
        <f t="shared" si="83"/>
        <v>P</v>
      </c>
      <c r="CF36" s="953" t="str">
        <f t="shared" si="83"/>
        <v>P</v>
      </c>
      <c r="CG36" s="768" t="str">
        <f t="shared" si="83"/>
        <v>P</v>
      </c>
      <c r="CH36" s="455" t="str">
        <f t="shared" si="83"/>
        <v>É</v>
      </c>
      <c r="CI36" s="455" t="str">
        <f t="shared" si="83"/>
        <v>P</v>
      </c>
      <c r="CJ36" s="455" t="str">
        <f t="shared" si="83"/>
        <v>N</v>
      </c>
      <c r="CK36" s="1143" t="s">
        <v>383</v>
      </c>
      <c r="CL36" s="455" t="str">
        <f t="shared" si="83"/>
        <v>P</v>
      </c>
      <c r="CM36" s="953" t="str">
        <f t="shared" si="83"/>
        <v>P</v>
      </c>
      <c r="CN36" s="768" t="str">
        <f t="shared" si="83"/>
        <v>DE</v>
      </c>
      <c r="CO36" s="455" t="str">
        <f t="shared" si="83"/>
        <v>N</v>
      </c>
      <c r="CP36" s="455" t="str">
        <f t="shared" si="83"/>
        <v>N</v>
      </c>
      <c r="CQ36" s="455" t="str">
        <f t="shared" si="83"/>
        <v>DE</v>
      </c>
      <c r="CR36" s="1143" t="s">
        <v>385</v>
      </c>
      <c r="CS36" s="455" t="str">
        <f t="shared" si="83"/>
        <v>P</v>
      </c>
      <c r="CT36" s="953" t="str">
        <f t="shared" si="83"/>
        <v>P</v>
      </c>
      <c r="CU36" s="952" t="str">
        <f t="shared" si="83"/>
        <v>FÜ</v>
      </c>
      <c r="CV36" s="455" t="str">
        <f t="shared" si="83"/>
        <v>É</v>
      </c>
      <c r="CW36" s="455" t="str">
        <f t="shared" si="83"/>
        <v>É</v>
      </c>
      <c r="CX36" s="455" t="str">
        <f t="shared" si="83"/>
        <v>É</v>
      </c>
      <c r="CY36" s="455" t="str">
        <f t="shared" si="83"/>
        <v>P</v>
      </c>
      <c r="CZ36" s="455" t="str">
        <f t="shared" si="83"/>
        <v>P</v>
      </c>
      <c r="DA36" s="953" t="str">
        <f t="shared" si="83"/>
        <v>P</v>
      </c>
      <c r="DB36" s="768" t="str">
        <f t="shared" si="83"/>
        <v>N</v>
      </c>
      <c r="DC36" s="455" t="str">
        <f t="shared" si="83"/>
        <v>N</v>
      </c>
      <c r="DD36" s="455" t="str">
        <f t="shared" si="83"/>
        <v>N</v>
      </c>
      <c r="DE36" s="455" t="str">
        <f t="shared" si="83"/>
        <v>N</v>
      </c>
      <c r="DF36" s="455" t="str">
        <f t="shared" si="83"/>
        <v>P</v>
      </c>
      <c r="DG36" s="455" t="str">
        <f t="shared" si="83"/>
        <v>P</v>
      </c>
      <c r="DH36" s="953" t="str">
        <f t="shared" si="83"/>
        <v>P</v>
      </c>
      <c r="DI36" s="768" t="str">
        <f t="shared" si="83"/>
        <v>P</v>
      </c>
      <c r="DJ36" s="455" t="str">
        <f t="shared" si="83"/>
        <v>É</v>
      </c>
      <c r="DK36" s="455" t="str">
        <f t="shared" si="83"/>
        <v>É</v>
      </c>
      <c r="DL36" s="455" t="str">
        <f t="shared" si="83"/>
        <v>É</v>
      </c>
      <c r="DM36" s="455" t="str">
        <f t="shared" si="83"/>
        <v>P</v>
      </c>
      <c r="DN36" s="455" t="str">
        <f t="shared" si="83"/>
        <v>P</v>
      </c>
      <c r="DO36" s="953" t="str">
        <f t="shared" si="83"/>
        <v>P</v>
      </c>
      <c r="DP36" s="768" t="str">
        <f t="shared" si="83"/>
        <v>DE</v>
      </c>
      <c r="DQ36" s="455" t="str">
        <f t="shared" si="83"/>
        <v>N</v>
      </c>
      <c r="DR36" s="455" t="str">
        <f t="shared" si="83"/>
        <v>N</v>
      </c>
      <c r="DS36" s="455" t="str">
        <f t="shared" si="83"/>
        <v>N</v>
      </c>
      <c r="DT36" s="455" t="str">
        <f t="shared" si="83"/>
        <v>P</v>
      </c>
      <c r="DU36" s="455" t="str">
        <f t="shared" si="83"/>
        <v>P</v>
      </c>
      <c r="DV36" s="953" t="str">
        <f t="shared" si="83"/>
        <v>P</v>
      </c>
      <c r="DW36" s="768" t="str">
        <f t="shared" si="83"/>
        <v>É</v>
      </c>
      <c r="DX36" s="455" t="str">
        <f t="shared" si="83"/>
        <v>P</v>
      </c>
      <c r="DY36" s="455" t="str">
        <f t="shared" si="83"/>
        <v>FÜ</v>
      </c>
      <c r="DZ36" s="455" t="str">
        <f t="shared" si="83"/>
        <v>P</v>
      </c>
      <c r="EA36" s="455" t="str">
        <f t="shared" si="83"/>
        <v>P</v>
      </c>
      <c r="EB36" s="455" t="str">
        <f t="shared" si="83"/>
        <v>P</v>
      </c>
      <c r="EC36" s="954" t="str">
        <f t="shared" si="84"/>
        <v>P</v>
      </c>
      <c r="ED36" s="768" t="str">
        <f t="shared" si="84"/>
        <v>P</v>
      </c>
      <c r="EE36" s="455" t="str">
        <f t="shared" si="84"/>
        <v>P</v>
      </c>
      <c r="EF36" s="455" t="str">
        <f t="shared" si="84"/>
        <v>P</v>
      </c>
      <c r="EG36" s="455" t="str">
        <f t="shared" si="84"/>
        <v>P</v>
      </c>
      <c r="EH36" s="455" t="str">
        <f t="shared" si="84"/>
        <v>P</v>
      </c>
      <c r="EI36" s="455" t="str">
        <f t="shared" si="84"/>
        <v>P</v>
      </c>
      <c r="EJ36" s="953" t="str">
        <f t="shared" si="84"/>
        <v>P</v>
      </c>
      <c r="EK36" s="768" t="str">
        <f t="shared" si="84"/>
        <v>P</v>
      </c>
      <c r="EL36" s="455" t="str">
        <f t="shared" si="84"/>
        <v>P</v>
      </c>
      <c r="EM36" s="455" t="str">
        <f t="shared" si="84"/>
        <v>P</v>
      </c>
      <c r="EN36" s="455" t="str">
        <f t="shared" si="84"/>
        <v>P</v>
      </c>
      <c r="EO36" s="455" t="str">
        <f t="shared" si="84"/>
        <v>P</v>
      </c>
      <c r="EP36" s="455" t="str">
        <f t="shared" si="84"/>
        <v>P</v>
      </c>
      <c r="EQ36" s="953" t="str">
        <f t="shared" si="84"/>
        <v>P</v>
      </c>
      <c r="ER36" s="768" t="str">
        <f t="shared" si="84"/>
        <v>FÜ</v>
      </c>
      <c r="ES36" s="455" t="str">
        <f t="shared" si="84"/>
        <v>P</v>
      </c>
      <c r="ET36" s="455" t="str">
        <f t="shared" si="84"/>
        <v>P</v>
      </c>
      <c r="EU36" s="455" t="str">
        <f t="shared" si="84"/>
        <v>P</v>
      </c>
      <c r="EV36" s="455" t="str">
        <f t="shared" si="84"/>
        <v>P</v>
      </c>
      <c r="EW36" s="455" t="str">
        <f t="shared" si="84"/>
        <v>P</v>
      </c>
      <c r="EX36" s="953" t="str">
        <f t="shared" si="84"/>
        <v>P</v>
      </c>
      <c r="EY36" s="768" t="str">
        <f t="shared" si="84"/>
        <v>P</v>
      </c>
      <c r="EZ36" s="455" t="str">
        <f t="shared" si="84"/>
        <v>P</v>
      </c>
      <c r="FA36" s="455" t="str">
        <f t="shared" si="84"/>
        <v>P</v>
      </c>
      <c r="FB36" s="455" t="str">
        <f t="shared" si="84"/>
        <v>P</v>
      </c>
      <c r="FC36" s="455" t="str">
        <f t="shared" si="84"/>
        <v>P</v>
      </c>
      <c r="FD36" s="455" t="str">
        <f t="shared" si="84"/>
        <v>P</v>
      </c>
      <c r="FE36" s="953" t="str">
        <f t="shared" si="84"/>
        <v>P</v>
      </c>
      <c r="FF36" s="768" t="str">
        <f t="shared" si="84"/>
        <v>P</v>
      </c>
      <c r="FG36" s="455" t="str">
        <f t="shared" si="84"/>
        <v>P</v>
      </c>
      <c r="FH36" s="455" t="str">
        <f t="shared" si="84"/>
        <v>P</v>
      </c>
      <c r="FI36" s="455" t="str">
        <f t="shared" si="84"/>
        <v>P</v>
      </c>
      <c r="FJ36" s="455" t="str">
        <f t="shared" si="84"/>
        <v>P</v>
      </c>
      <c r="FK36" s="455" t="str">
        <f t="shared" si="84"/>
        <v>P</v>
      </c>
      <c r="FL36" s="953" t="str">
        <f t="shared" si="84"/>
        <v>P</v>
      </c>
      <c r="FM36" s="768" t="str">
        <f t="shared" si="84"/>
        <v>P</v>
      </c>
      <c r="FN36" s="455" t="str">
        <f t="shared" si="84"/>
        <v>P</v>
      </c>
      <c r="FO36" s="455" t="str">
        <f t="shared" si="84"/>
        <v>P</v>
      </c>
      <c r="FP36" s="455" t="str">
        <f t="shared" si="84"/>
        <v>P</v>
      </c>
      <c r="FQ36" s="455" t="str">
        <f t="shared" si="84"/>
        <v>P</v>
      </c>
      <c r="FR36" s="455" t="str">
        <f t="shared" si="84"/>
        <v>P</v>
      </c>
      <c r="FS36" s="953" t="str">
        <f t="shared" si="84"/>
        <v>P</v>
      </c>
      <c r="FT36" s="768" t="str">
        <f t="shared" si="84"/>
        <v>P</v>
      </c>
      <c r="FU36" s="455" t="str">
        <f t="shared" si="84"/>
        <v>P</v>
      </c>
      <c r="FV36" s="455" t="str">
        <f t="shared" si="84"/>
        <v>P</v>
      </c>
      <c r="FW36" s="455" t="str">
        <f t="shared" si="84"/>
        <v>P</v>
      </c>
      <c r="FX36" s="455" t="str">
        <f t="shared" si="84"/>
        <v>P</v>
      </c>
      <c r="FY36" s="455" t="str">
        <f t="shared" si="84"/>
        <v>P</v>
      </c>
      <c r="FZ36" s="953" t="str">
        <f t="shared" si="84"/>
        <v>P</v>
      </c>
      <c r="GA36" s="768" t="str">
        <f t="shared" si="84"/>
        <v>P</v>
      </c>
      <c r="GB36" s="455" t="str">
        <f t="shared" si="84"/>
        <v>P</v>
      </c>
      <c r="GC36" s="455" t="str">
        <f t="shared" si="84"/>
        <v>P</v>
      </c>
      <c r="GD36" s="455" t="str">
        <f t="shared" si="84"/>
        <v>P</v>
      </c>
      <c r="GE36" s="455" t="str">
        <f t="shared" si="84"/>
        <v>P</v>
      </c>
      <c r="GF36" s="953" t="str">
        <f t="shared" si="84"/>
        <v>P</v>
      </c>
      <c r="GG36" s="768" t="str">
        <f t="shared" si="84"/>
        <v>P</v>
      </c>
      <c r="GH36" s="455" t="str">
        <f t="shared" si="84"/>
        <v>P</v>
      </c>
      <c r="GI36" s="455" t="str">
        <f t="shared" si="84"/>
        <v>P</v>
      </c>
      <c r="GJ36" s="455" t="str">
        <f t="shared" si="84"/>
        <v>P</v>
      </c>
      <c r="GK36" s="455" t="str">
        <f t="shared" si="84"/>
        <v>P</v>
      </c>
      <c r="GL36" s="455" t="str">
        <f t="shared" si="84"/>
        <v>P</v>
      </c>
      <c r="GM36" s="455" t="str">
        <f t="shared" si="84"/>
        <v>P</v>
      </c>
      <c r="GN36" s="954" t="str">
        <f t="shared" si="84"/>
        <v>P</v>
      </c>
      <c r="GO36" s="768" t="str">
        <f t="shared" si="80"/>
        <v>P</v>
      </c>
      <c r="GP36" s="455" t="str">
        <f t="shared" si="80"/>
        <v>P</v>
      </c>
      <c r="GQ36" s="455" t="str">
        <f t="shared" si="80"/>
        <v>P</v>
      </c>
      <c r="GR36" s="455" t="str">
        <f t="shared" si="80"/>
        <v>P</v>
      </c>
      <c r="GS36" s="455" t="str">
        <f t="shared" si="80"/>
        <v>P</v>
      </c>
      <c r="GT36" s="455" t="str">
        <f t="shared" si="80"/>
        <v>P</v>
      </c>
      <c r="GU36" s="953" t="str">
        <f t="shared" si="80"/>
        <v>P</v>
      </c>
      <c r="GV36" s="768" t="str">
        <f t="shared" si="80"/>
        <v>P</v>
      </c>
      <c r="GW36" s="455" t="str">
        <f t="shared" si="80"/>
        <v>P</v>
      </c>
      <c r="GX36" s="455" t="str">
        <f t="shared" si="80"/>
        <v>P</v>
      </c>
      <c r="GY36" s="455" t="str">
        <f t="shared" si="80"/>
        <v>P</v>
      </c>
      <c r="GZ36" s="455" t="str">
        <f t="shared" si="80"/>
        <v>P</v>
      </c>
      <c r="HA36" s="455" t="str">
        <f t="shared" si="80"/>
        <v>P</v>
      </c>
      <c r="HB36" s="953" t="str">
        <f t="shared" si="80"/>
        <v>P</v>
      </c>
      <c r="HC36" s="768" t="str">
        <f t="shared" si="80"/>
        <v>P</v>
      </c>
      <c r="HD36" s="455" t="str">
        <f t="shared" si="80"/>
        <v>P</v>
      </c>
      <c r="HE36" s="455" t="str">
        <f t="shared" si="80"/>
        <v>P</v>
      </c>
      <c r="HF36" s="455" t="str">
        <f t="shared" si="80"/>
        <v>P</v>
      </c>
      <c r="HG36" s="455" t="str">
        <f t="shared" si="80"/>
        <v>P</v>
      </c>
      <c r="HH36" s="455" t="str">
        <f t="shared" si="80"/>
        <v>P</v>
      </c>
      <c r="HI36" s="953" t="str">
        <f t="shared" si="80"/>
        <v>P</v>
      </c>
      <c r="HJ36" s="768" t="str">
        <f t="shared" si="80"/>
        <v>P</v>
      </c>
      <c r="HK36" s="455" t="str">
        <f t="shared" si="80"/>
        <v>P</v>
      </c>
      <c r="HL36" s="455" t="str">
        <f t="shared" si="80"/>
        <v>P</v>
      </c>
      <c r="HM36" s="455" t="str">
        <f t="shared" si="80"/>
        <v>P</v>
      </c>
      <c r="HN36" s="455" t="str">
        <f t="shared" si="80"/>
        <v>P</v>
      </c>
      <c r="HO36" s="455" t="str">
        <f t="shared" si="80"/>
        <v>P</v>
      </c>
      <c r="HP36" s="953" t="str">
        <f t="shared" si="80"/>
        <v>P</v>
      </c>
      <c r="HQ36" s="768" t="str">
        <f t="shared" si="80"/>
        <v>P</v>
      </c>
      <c r="HR36" s="455" t="str">
        <f t="shared" si="80"/>
        <v>P</v>
      </c>
      <c r="HS36" s="455" t="str">
        <f t="shared" si="80"/>
        <v>P</v>
      </c>
      <c r="HT36" s="455" t="str">
        <f t="shared" si="80"/>
        <v>P</v>
      </c>
      <c r="HU36" s="455" t="str">
        <f t="shared" si="80"/>
        <v>P</v>
      </c>
      <c r="HV36" s="455" t="str">
        <f t="shared" si="80"/>
        <v>P</v>
      </c>
      <c r="HW36" s="953" t="str">
        <f t="shared" si="80"/>
        <v>P</v>
      </c>
      <c r="HX36" s="768" t="str">
        <f t="shared" si="80"/>
        <v>P</v>
      </c>
      <c r="HY36" s="455" t="str">
        <f t="shared" si="80"/>
        <v>P</v>
      </c>
      <c r="HZ36" s="455" t="str">
        <f t="shared" si="80"/>
        <v>P</v>
      </c>
      <c r="IA36" s="455" t="str">
        <f t="shared" si="80"/>
        <v>P</v>
      </c>
      <c r="IB36" s="455" t="str">
        <f t="shared" si="80"/>
        <v>P</v>
      </c>
      <c r="IC36" s="455" t="str">
        <f t="shared" si="80"/>
        <v>P</v>
      </c>
      <c r="ID36" s="953" t="str">
        <f t="shared" si="80"/>
        <v>P</v>
      </c>
      <c r="IE36" s="768" t="str">
        <f t="shared" si="80"/>
        <v>P</v>
      </c>
      <c r="IF36" s="455" t="str">
        <f t="shared" si="80"/>
        <v>FÜ</v>
      </c>
      <c r="IG36" s="455" t="str">
        <f t="shared" si="80"/>
        <v>P</v>
      </c>
      <c r="IH36" s="455" t="str">
        <f t="shared" si="80"/>
        <v>P</v>
      </c>
      <c r="II36" s="455" t="str">
        <f t="shared" si="80"/>
        <v>P</v>
      </c>
      <c r="IJ36" s="455" t="str">
        <f t="shared" si="80"/>
        <v>P</v>
      </c>
      <c r="IK36" s="953" t="str">
        <f t="shared" si="80"/>
        <v>P</v>
      </c>
      <c r="IL36" s="768" t="str">
        <f t="shared" si="80"/>
        <v>P</v>
      </c>
      <c r="IM36" s="455" t="str">
        <f t="shared" si="80"/>
        <v>P</v>
      </c>
      <c r="IN36" s="455" t="str">
        <f t="shared" si="80"/>
        <v>P</v>
      </c>
      <c r="IO36" s="455" t="str">
        <f t="shared" si="80"/>
        <v>P</v>
      </c>
      <c r="IP36" s="455" t="str">
        <f t="shared" si="80"/>
        <v>P</v>
      </c>
      <c r="IQ36" s="455" t="str">
        <f t="shared" si="80"/>
        <v>P</v>
      </c>
      <c r="IR36" s="953" t="str">
        <f t="shared" si="80"/>
        <v>P</v>
      </c>
      <c r="IS36" s="768" t="str">
        <f t="shared" si="80"/>
        <v>P</v>
      </c>
      <c r="IT36" s="455" t="str">
        <f t="shared" si="80"/>
        <v>P</v>
      </c>
      <c r="IU36" s="455" t="str">
        <f t="shared" si="80"/>
        <v>P</v>
      </c>
      <c r="IV36" s="455" t="str">
        <f t="shared" si="80"/>
        <v>P</v>
      </c>
      <c r="IW36" s="455" t="str">
        <f t="shared" si="80"/>
        <v>P</v>
      </c>
      <c r="IX36" s="455" t="str">
        <f t="shared" si="80"/>
        <v>P</v>
      </c>
      <c r="IY36" s="954" t="str">
        <f t="shared" si="80"/>
        <v>P</v>
      </c>
      <c r="IZ36" s="768" t="str">
        <f t="shared" si="81"/>
        <v>P</v>
      </c>
      <c r="JA36" s="455" t="str">
        <f t="shared" si="81"/>
        <v>P</v>
      </c>
      <c r="JB36" s="455" t="str">
        <f t="shared" si="81"/>
        <v>P</v>
      </c>
      <c r="JC36" s="455" t="str">
        <f t="shared" si="81"/>
        <v>P</v>
      </c>
      <c r="JD36" s="455" t="str">
        <f t="shared" si="81"/>
        <v>P</v>
      </c>
      <c r="JE36" s="455" t="str">
        <f t="shared" si="81"/>
        <v>P</v>
      </c>
      <c r="JF36" s="953" t="str">
        <f t="shared" si="81"/>
        <v>P</v>
      </c>
      <c r="JG36" s="768" t="str">
        <f t="shared" si="81"/>
        <v>P</v>
      </c>
      <c r="JH36" s="455" t="str">
        <f t="shared" si="81"/>
        <v>P</v>
      </c>
      <c r="JI36" s="455" t="str">
        <f t="shared" si="81"/>
        <v>P</v>
      </c>
      <c r="JJ36" s="455" t="str">
        <f t="shared" si="81"/>
        <v>P</v>
      </c>
      <c r="JK36" s="455" t="str">
        <f t="shared" si="81"/>
        <v>P</v>
      </c>
      <c r="JL36" s="455" t="str">
        <f t="shared" si="81"/>
        <v>P</v>
      </c>
      <c r="JM36" s="953" t="str">
        <f t="shared" si="81"/>
        <v>P</v>
      </c>
      <c r="JN36" s="768" t="str">
        <f t="shared" si="81"/>
        <v>P</v>
      </c>
      <c r="JO36" s="455" t="str">
        <f t="shared" si="81"/>
        <v>P</v>
      </c>
      <c r="JP36" s="455" t="str">
        <f t="shared" si="81"/>
        <v>P</v>
      </c>
      <c r="JQ36" s="455" t="str">
        <f t="shared" si="81"/>
        <v>P</v>
      </c>
      <c r="JR36" s="455" t="str">
        <f t="shared" si="81"/>
        <v>P</v>
      </c>
      <c r="JS36" s="455" t="str">
        <f t="shared" si="81"/>
        <v>P</v>
      </c>
      <c r="JT36" s="953" t="str">
        <f t="shared" si="81"/>
        <v>P</v>
      </c>
      <c r="JU36" s="768" t="str">
        <f t="shared" si="81"/>
        <v>P</v>
      </c>
      <c r="JV36" s="455" t="str">
        <f t="shared" si="81"/>
        <v>P</v>
      </c>
      <c r="JW36" s="455" t="str">
        <f t="shared" si="81"/>
        <v>P</v>
      </c>
      <c r="JX36" s="455" t="str">
        <f t="shared" si="81"/>
        <v>P</v>
      </c>
      <c r="JY36" s="455" t="str">
        <f t="shared" si="81"/>
        <v>P</v>
      </c>
      <c r="JZ36" s="455" t="str">
        <f t="shared" si="81"/>
        <v>P</v>
      </c>
      <c r="KA36" s="953" t="str">
        <f t="shared" si="81"/>
        <v>P</v>
      </c>
      <c r="KB36" s="768" t="str">
        <f t="shared" si="81"/>
        <v>P</v>
      </c>
      <c r="KC36" s="455" t="str">
        <f t="shared" si="81"/>
        <v>P</v>
      </c>
      <c r="KD36" s="455" t="str">
        <f t="shared" si="81"/>
        <v>P</v>
      </c>
      <c r="KE36" s="455" t="str">
        <f t="shared" si="81"/>
        <v>P</v>
      </c>
      <c r="KF36" s="455" t="str">
        <f t="shared" si="81"/>
        <v>P</v>
      </c>
      <c r="KG36" s="455" t="str">
        <f t="shared" si="81"/>
        <v>P</v>
      </c>
      <c r="KH36" s="953" t="str">
        <f t="shared" si="81"/>
        <v>P</v>
      </c>
      <c r="KI36" s="768" t="str">
        <f t="shared" si="81"/>
        <v>P</v>
      </c>
      <c r="KJ36" s="455" t="str">
        <f t="shared" si="81"/>
        <v>P</v>
      </c>
      <c r="KK36" s="455" t="str">
        <f t="shared" si="81"/>
        <v>P</v>
      </c>
      <c r="KL36" s="455" t="str">
        <f t="shared" si="81"/>
        <v>P</v>
      </c>
      <c r="KM36" s="455" t="str">
        <f t="shared" si="81"/>
        <v>P</v>
      </c>
      <c r="KN36" s="455" t="str">
        <f t="shared" si="81"/>
        <v>P</v>
      </c>
      <c r="KO36" s="953" t="str">
        <f t="shared" si="81"/>
        <v>P</v>
      </c>
      <c r="KP36" s="768" t="str">
        <f t="shared" si="81"/>
        <v>P</v>
      </c>
      <c r="KQ36" s="455" t="str">
        <f t="shared" si="81"/>
        <v>P</v>
      </c>
      <c r="KR36" s="455" t="str">
        <f t="shared" si="81"/>
        <v>FÜ</v>
      </c>
      <c r="KS36" s="455" t="str">
        <f t="shared" si="81"/>
        <v>P</v>
      </c>
      <c r="KT36" s="455" t="str">
        <f t="shared" si="81"/>
        <v>P</v>
      </c>
      <c r="KU36" s="455" t="str">
        <f t="shared" si="81"/>
        <v>P</v>
      </c>
      <c r="KV36" s="953" t="str">
        <f t="shared" si="81"/>
        <v>P</v>
      </c>
      <c r="KW36" s="768" t="str">
        <f t="shared" si="81"/>
        <v>P</v>
      </c>
      <c r="KX36" s="455" t="str">
        <f t="shared" si="81"/>
        <v>P</v>
      </c>
      <c r="KY36" s="455" t="str">
        <f t="shared" si="81"/>
        <v>P</v>
      </c>
      <c r="KZ36" s="455" t="str">
        <f t="shared" si="81"/>
        <v>P</v>
      </c>
      <c r="LA36" s="455" t="str">
        <f t="shared" si="81"/>
        <v>FÜ</v>
      </c>
      <c r="LB36" s="455" t="str">
        <f t="shared" si="81"/>
        <v>P</v>
      </c>
      <c r="LC36" s="954" t="str">
        <f t="shared" si="81"/>
        <v>P</v>
      </c>
      <c r="LD36" s="768" t="str">
        <f t="shared" si="81"/>
        <v>P</v>
      </c>
      <c r="LE36" s="455" t="str">
        <f t="shared" si="81"/>
        <v>P</v>
      </c>
      <c r="LF36" s="455" t="str">
        <f t="shared" si="81"/>
        <v>P</v>
      </c>
      <c r="LG36" s="455" t="str">
        <f t="shared" si="81"/>
        <v>P</v>
      </c>
      <c r="LH36" s="455" t="str">
        <f t="shared" si="81"/>
        <v>P</v>
      </c>
      <c r="LI36" s="455" t="str">
        <f t="shared" si="81"/>
        <v>P</v>
      </c>
      <c r="LJ36" s="953" t="str">
        <f t="shared" si="81"/>
        <v>P</v>
      </c>
      <c r="LK36" s="768" t="str">
        <f t="shared" si="81"/>
        <v>P</v>
      </c>
      <c r="LL36" s="455" t="str">
        <f t="shared" si="79"/>
        <v>P</v>
      </c>
      <c r="LM36" s="455" t="str">
        <f t="shared" si="79"/>
        <v>P</v>
      </c>
      <c r="LN36" s="455" t="str">
        <f t="shared" si="79"/>
        <v>P</v>
      </c>
      <c r="LO36" s="455" t="str">
        <f t="shared" si="79"/>
        <v>P</v>
      </c>
      <c r="LP36" s="455" t="str">
        <f t="shared" si="79"/>
        <v>P</v>
      </c>
      <c r="LQ36" s="953" t="str">
        <f t="shared" si="79"/>
        <v>P</v>
      </c>
      <c r="LR36" s="768" t="str">
        <f t="shared" si="79"/>
        <v>P</v>
      </c>
      <c r="LS36" s="455" t="str">
        <f t="shared" si="79"/>
        <v>P</v>
      </c>
      <c r="LT36" s="455" t="str">
        <f t="shared" si="79"/>
        <v>P</v>
      </c>
      <c r="LU36" s="455" t="str">
        <f t="shared" si="79"/>
        <v>P</v>
      </c>
      <c r="LV36" s="455" t="str">
        <f t="shared" si="79"/>
        <v>P</v>
      </c>
      <c r="LW36" s="455" t="str">
        <f t="shared" si="79"/>
        <v>P</v>
      </c>
      <c r="LX36" s="953" t="str">
        <f t="shared" si="79"/>
        <v>P</v>
      </c>
      <c r="LY36" s="768" t="str">
        <f t="shared" si="79"/>
        <v>P</v>
      </c>
      <c r="LZ36" s="455" t="str">
        <f t="shared" si="79"/>
        <v>P</v>
      </c>
      <c r="MA36" s="455" t="str">
        <f t="shared" si="79"/>
        <v>P</v>
      </c>
      <c r="MB36" s="455" t="str">
        <f t="shared" si="79"/>
        <v>P</v>
      </c>
      <c r="MC36" s="455" t="str">
        <f t="shared" si="79"/>
        <v>P</v>
      </c>
      <c r="MD36" s="455" t="str">
        <f t="shared" si="79"/>
        <v>P</v>
      </c>
      <c r="ME36" s="953" t="str">
        <f t="shared" si="79"/>
        <v>P</v>
      </c>
      <c r="MF36" s="768" t="str">
        <f t="shared" si="79"/>
        <v>P</v>
      </c>
      <c r="MG36" s="455" t="str">
        <f t="shared" si="79"/>
        <v>P</v>
      </c>
      <c r="MH36" s="455" t="str">
        <f t="shared" si="79"/>
        <v>P</v>
      </c>
      <c r="MI36" s="455" t="str">
        <f t="shared" si="79"/>
        <v>P</v>
      </c>
      <c r="MJ36" s="455" t="str">
        <f t="shared" si="79"/>
        <v>P</v>
      </c>
      <c r="MK36" s="455" t="str">
        <f t="shared" si="79"/>
        <v>P</v>
      </c>
      <c r="ML36" s="953" t="str">
        <f t="shared" si="79"/>
        <v>P</v>
      </c>
      <c r="MM36" s="768" t="str">
        <f t="shared" si="79"/>
        <v>P</v>
      </c>
      <c r="MN36" s="455" t="str">
        <f t="shared" si="79"/>
        <v>P</v>
      </c>
      <c r="MO36" s="455" t="str">
        <f t="shared" si="79"/>
        <v>P</v>
      </c>
      <c r="MP36" s="455" t="str">
        <f t="shared" si="79"/>
        <v>P</v>
      </c>
      <c r="MQ36" s="455" t="str">
        <f t="shared" si="79"/>
        <v>P</v>
      </c>
      <c r="MR36" s="455" t="str">
        <f t="shared" si="79"/>
        <v>P</v>
      </c>
      <c r="MS36" s="953" t="str">
        <f t="shared" si="79"/>
        <v>P</v>
      </c>
      <c r="MT36" s="768" t="str">
        <f t="shared" si="79"/>
        <v>P</v>
      </c>
      <c r="MU36" s="455" t="str">
        <f t="shared" si="79"/>
        <v>P</v>
      </c>
      <c r="MV36" s="455" t="str">
        <f t="shared" si="79"/>
        <v>P</v>
      </c>
      <c r="MW36" s="455" t="str">
        <f t="shared" si="79"/>
        <v>P</v>
      </c>
      <c r="MX36" s="455" t="str">
        <f t="shared" si="79"/>
        <v>P</v>
      </c>
      <c r="MY36" s="455" t="str">
        <f t="shared" si="79"/>
        <v>P</v>
      </c>
      <c r="MZ36" s="953" t="str">
        <f t="shared" si="79"/>
        <v>P</v>
      </c>
      <c r="NA36" s="768" t="str">
        <f t="shared" si="79"/>
        <v>P</v>
      </c>
      <c r="NB36" s="455" t="str">
        <f t="shared" si="79"/>
        <v>P</v>
      </c>
      <c r="NC36" s="455" t="str">
        <f t="shared" si="79"/>
        <v>FÜ</v>
      </c>
      <c r="ND36" s="455" t="str">
        <f t="shared" si="79"/>
        <v>FÜ</v>
      </c>
      <c r="NE36" s="455" t="str">
        <f t="shared" si="79"/>
        <v>P</v>
      </c>
      <c r="NF36" s="455" t="str">
        <f t="shared" si="79"/>
        <v>P</v>
      </c>
      <c r="NG36" s="954" t="str">
        <f t="shared" si="79"/>
        <v>P</v>
      </c>
      <c r="NH36" s="768" t="str">
        <f t="shared" si="79"/>
        <v>P</v>
      </c>
      <c r="NI36" s="455" t="str">
        <f t="shared" si="79"/>
        <v>P</v>
      </c>
      <c r="NJ36" s="455" t="str">
        <f t="shared" si="79"/>
        <v>P</v>
      </c>
      <c r="NK36" s="455" t="str">
        <f t="shared" si="79"/>
        <v>P</v>
      </c>
      <c r="NL36" s="455" t="str">
        <f t="shared" si="79"/>
        <v>P</v>
      </c>
      <c r="NM36" s="455" t="str">
        <f t="shared" si="79"/>
        <v>P</v>
      </c>
      <c r="NN36" s="953" t="str">
        <f t="shared" si="79"/>
        <v>P</v>
      </c>
      <c r="NO36" s="83"/>
      <c r="NP36" s="83"/>
      <c r="NQ36" s="83"/>
      <c r="NR36" s="83"/>
      <c r="NS36" s="83"/>
      <c r="NT36" s="83"/>
      <c r="NU36" s="83"/>
      <c r="NV36" s="83"/>
      <c r="NW36" s="83"/>
      <c r="NX36" s="83"/>
      <c r="NY36" s="83"/>
      <c r="NZ36" s="83"/>
      <c r="OA36" s="83"/>
      <c r="OB36" s="83"/>
      <c r="OC36" s="83"/>
      <c r="OD36" s="83"/>
      <c r="OE36" s="83"/>
      <c r="OF36" s="83"/>
      <c r="OG36" s="83"/>
      <c r="OH36" s="83"/>
      <c r="OI36" s="83"/>
      <c r="OJ36" s="83"/>
      <c r="OK36" s="83"/>
      <c r="OL36" s="83"/>
      <c r="OM36" s="83"/>
      <c r="ON36" s="83"/>
      <c r="OO36" s="83"/>
      <c r="OP36" s="83"/>
      <c r="OQ36" s="83"/>
      <c r="OR36" s="83"/>
      <c r="OS36" s="83"/>
      <c r="OT36" s="83"/>
      <c r="OU36" s="83"/>
      <c r="OV36" s="83"/>
      <c r="OW36" s="83"/>
      <c r="OX36" s="83"/>
      <c r="OY36" s="83"/>
      <c r="OZ36" s="83"/>
      <c r="PA36" s="83"/>
      <c r="PB36" s="83"/>
      <c r="PC36" s="83"/>
      <c r="PD36" s="83"/>
      <c r="PE36" s="83"/>
      <c r="PF36" s="83"/>
      <c r="PG36" s="83"/>
      <c r="PH36" s="83"/>
      <c r="PI36" s="83"/>
      <c r="PJ36" s="83"/>
      <c r="PK36" s="83"/>
      <c r="PL36" s="83"/>
      <c r="PM36" s="83"/>
      <c r="PN36" s="83"/>
      <c r="PO36" s="83"/>
      <c r="PP36" s="83"/>
      <c r="PQ36" s="83"/>
      <c r="PR36" s="83"/>
      <c r="PS36" s="83"/>
      <c r="PT36" s="83"/>
      <c r="PU36" s="83"/>
      <c r="PV36" s="83"/>
      <c r="PW36" s="83"/>
      <c r="PX36" s="83"/>
      <c r="PY36" s="83"/>
      <c r="PZ36" s="83"/>
      <c r="QA36" s="83"/>
      <c r="QB36" s="83"/>
      <c r="QC36" s="83"/>
      <c r="QD36" s="83"/>
      <c r="QE36" s="83"/>
      <c r="QF36" s="83"/>
      <c r="QG36" s="83"/>
      <c r="QH36" s="83"/>
      <c r="QI36" s="83"/>
      <c r="QJ36" s="83"/>
      <c r="QK36" s="83"/>
      <c r="QL36" s="83"/>
      <c r="QM36" s="83"/>
      <c r="QN36" s="83"/>
      <c r="QO36" s="83"/>
      <c r="QP36" s="83"/>
      <c r="QQ36" s="83"/>
      <c r="QR36" s="83"/>
      <c r="QS36" s="83"/>
      <c r="QT36" s="83"/>
      <c r="QU36" s="83"/>
      <c r="QV36" s="83"/>
      <c r="QW36" s="83"/>
      <c r="QX36" s="83"/>
      <c r="QY36" s="83"/>
      <c r="QZ36" s="83"/>
      <c r="RA36" s="83"/>
      <c r="RB36" s="83"/>
      <c r="RC36" s="83"/>
      <c r="RD36" s="83"/>
      <c r="RE36" s="83"/>
      <c r="RF36" s="83"/>
      <c r="RG36" s="83"/>
      <c r="RH36" s="83"/>
      <c r="RI36" s="83"/>
      <c r="RJ36" s="83"/>
      <c r="RK36" s="83"/>
      <c r="RL36" s="83"/>
      <c r="RM36" s="83"/>
      <c r="RN36" s="83"/>
      <c r="RO36" s="83"/>
      <c r="RP36" s="83"/>
      <c r="RQ36" s="83"/>
      <c r="RR36" s="83"/>
      <c r="RS36" s="83"/>
      <c r="RT36" s="83"/>
      <c r="RU36" s="83"/>
      <c r="RV36" s="83"/>
      <c r="RW36" s="83"/>
      <c r="RX36" s="83"/>
      <c r="RY36" s="83"/>
      <c r="RZ36" s="83"/>
      <c r="SA36" s="83"/>
      <c r="SB36" s="83"/>
      <c r="SC36" s="83"/>
    </row>
    <row r="37" spans="1:564" s="1" customFormat="1" ht="12" hidden="1" thickBot="1" x14ac:dyDescent="0.25">
      <c r="A37" s="939">
        <f>alapadatok!A21</f>
        <v>19</v>
      </c>
      <c r="B37" s="678" t="str">
        <f>IF(alapadatok!C21="","",alapadatok!C21)</f>
        <v/>
      </c>
      <c r="C37" s="584" t="str">
        <f>IF(alapadatok!B21="","",alapadatok!B21)</f>
        <v/>
      </c>
      <c r="D37" s="584" t="str">
        <f>IF(alapadatok!D21="","",alapadatok!D21)</f>
        <v/>
      </c>
      <c r="E37" s="948" t="str">
        <f>IF(alapadatok!K21="","",alapadatok!K21)</f>
        <v/>
      </c>
      <c r="F37" s="952" t="str">
        <f t="shared" ref="F37:BQ39" si="85">IF($C37="","",F$17)</f>
        <v/>
      </c>
      <c r="G37" s="953" t="str">
        <f t="shared" si="85"/>
        <v/>
      </c>
      <c r="H37" s="768" t="str">
        <f t="shared" si="85"/>
        <v/>
      </c>
      <c r="I37" s="455" t="str">
        <f t="shared" si="85"/>
        <v/>
      </c>
      <c r="J37" s="455" t="str">
        <f t="shared" si="85"/>
        <v/>
      </c>
      <c r="K37" s="455" t="str">
        <f t="shared" si="85"/>
        <v/>
      </c>
      <c r="L37" s="455" t="str">
        <f t="shared" si="85"/>
        <v/>
      </c>
      <c r="M37" s="455" t="str">
        <f t="shared" si="85"/>
        <v/>
      </c>
      <c r="N37" s="953" t="str">
        <f t="shared" si="85"/>
        <v/>
      </c>
      <c r="O37" s="768" t="str">
        <f t="shared" si="85"/>
        <v/>
      </c>
      <c r="P37" s="455" t="str">
        <f t="shared" si="85"/>
        <v/>
      </c>
      <c r="Q37" s="455" t="str">
        <f t="shared" si="85"/>
        <v/>
      </c>
      <c r="R37" s="455" t="str">
        <f t="shared" si="85"/>
        <v/>
      </c>
      <c r="S37" s="455" t="str">
        <f t="shared" si="85"/>
        <v/>
      </c>
      <c r="T37" s="455" t="str">
        <f t="shared" si="85"/>
        <v/>
      </c>
      <c r="U37" s="953" t="str">
        <f t="shared" si="85"/>
        <v/>
      </c>
      <c r="V37" s="768" t="str">
        <f t="shared" si="85"/>
        <v/>
      </c>
      <c r="W37" s="455" t="str">
        <f t="shared" si="85"/>
        <v/>
      </c>
      <c r="X37" s="455" t="str">
        <f t="shared" si="85"/>
        <v/>
      </c>
      <c r="Y37" s="455" t="str">
        <f t="shared" si="85"/>
        <v/>
      </c>
      <c r="Z37" s="455" t="str">
        <f t="shared" si="85"/>
        <v/>
      </c>
      <c r="AA37" s="455" t="str">
        <f t="shared" si="85"/>
        <v/>
      </c>
      <c r="AB37" s="953" t="str">
        <f t="shared" si="85"/>
        <v/>
      </c>
      <c r="AC37" s="768" t="str">
        <f t="shared" si="85"/>
        <v/>
      </c>
      <c r="AD37" s="455" t="str">
        <f t="shared" si="85"/>
        <v/>
      </c>
      <c r="AE37" s="455" t="str">
        <f t="shared" si="85"/>
        <v/>
      </c>
      <c r="AF37" s="455" t="str">
        <f t="shared" si="85"/>
        <v/>
      </c>
      <c r="AG37" s="455" t="str">
        <f t="shared" si="85"/>
        <v/>
      </c>
      <c r="AH37" s="455" t="str">
        <f t="shared" si="85"/>
        <v/>
      </c>
      <c r="AI37" s="953" t="str">
        <f t="shared" si="85"/>
        <v/>
      </c>
      <c r="AJ37" s="768" t="str">
        <f t="shared" si="85"/>
        <v/>
      </c>
      <c r="AK37" s="455" t="str">
        <f t="shared" si="85"/>
        <v/>
      </c>
      <c r="AL37" s="455" t="str">
        <f t="shared" si="85"/>
        <v/>
      </c>
      <c r="AM37" s="455" t="str">
        <f t="shared" si="85"/>
        <v/>
      </c>
      <c r="AN37" s="455" t="str">
        <f t="shared" si="85"/>
        <v/>
      </c>
      <c r="AO37" s="455" t="str">
        <f t="shared" si="85"/>
        <v/>
      </c>
      <c r="AP37" s="953" t="str">
        <f t="shared" si="85"/>
        <v/>
      </c>
      <c r="AQ37" s="768" t="str">
        <f t="shared" si="85"/>
        <v/>
      </c>
      <c r="AR37" s="455" t="str">
        <f t="shared" si="85"/>
        <v/>
      </c>
      <c r="AS37" s="455" t="str">
        <f t="shared" si="85"/>
        <v/>
      </c>
      <c r="AT37" s="455" t="str">
        <f t="shared" si="85"/>
        <v/>
      </c>
      <c r="AU37" s="455" t="str">
        <f t="shared" si="85"/>
        <v/>
      </c>
      <c r="AV37" s="455" t="str">
        <f t="shared" si="85"/>
        <v/>
      </c>
      <c r="AW37" s="953" t="str">
        <f t="shared" si="85"/>
        <v/>
      </c>
      <c r="AX37" s="768" t="str">
        <f t="shared" si="85"/>
        <v/>
      </c>
      <c r="AY37" s="455" t="str">
        <f t="shared" si="85"/>
        <v/>
      </c>
      <c r="AZ37" s="455" t="str">
        <f t="shared" si="85"/>
        <v/>
      </c>
      <c r="BA37" s="455" t="str">
        <f t="shared" si="85"/>
        <v/>
      </c>
      <c r="BB37" s="455" t="str">
        <f t="shared" si="85"/>
        <v/>
      </c>
      <c r="BC37" s="455" t="str">
        <f t="shared" si="85"/>
        <v/>
      </c>
      <c r="BD37" s="953" t="str">
        <f t="shared" si="85"/>
        <v/>
      </c>
      <c r="BE37" s="1220" t="str">
        <f t="shared" si="85"/>
        <v/>
      </c>
      <c r="BF37" s="455" t="str">
        <f t="shared" si="85"/>
        <v/>
      </c>
      <c r="BG37" s="455" t="str">
        <f t="shared" si="85"/>
        <v/>
      </c>
      <c r="BH37" s="455" t="str">
        <f t="shared" si="85"/>
        <v/>
      </c>
      <c r="BI37" s="455" t="str">
        <f t="shared" si="85"/>
        <v/>
      </c>
      <c r="BJ37" s="455" t="str">
        <f t="shared" si="85"/>
        <v/>
      </c>
      <c r="BK37" s="953" t="str">
        <f t="shared" si="85"/>
        <v/>
      </c>
      <c r="BL37" s="1144" t="str">
        <f t="shared" si="82"/>
        <v/>
      </c>
      <c r="BM37" s="1143" t="str">
        <f t="shared" si="72"/>
        <v/>
      </c>
      <c r="BN37" s="1143" t="str">
        <f t="shared" si="72"/>
        <v/>
      </c>
      <c r="BO37" s="1143" t="str">
        <f t="shared" si="72"/>
        <v/>
      </c>
      <c r="BP37" s="1143" t="str">
        <f t="shared" si="72"/>
        <v/>
      </c>
      <c r="BQ37" s="455" t="str">
        <f t="shared" si="85"/>
        <v/>
      </c>
      <c r="BR37" s="953" t="str">
        <f t="shared" si="83"/>
        <v/>
      </c>
      <c r="BS37" s="768" t="str">
        <f t="shared" si="83"/>
        <v/>
      </c>
      <c r="BT37" s="455" t="str">
        <f t="shared" si="83"/>
        <v/>
      </c>
      <c r="BU37" s="455" t="str">
        <f t="shared" si="83"/>
        <v/>
      </c>
      <c r="BV37" s="455" t="str">
        <f t="shared" si="83"/>
        <v/>
      </c>
      <c r="BW37" s="455" t="str">
        <f t="shared" si="83"/>
        <v/>
      </c>
      <c r="BX37" s="455" t="str">
        <f t="shared" si="83"/>
        <v/>
      </c>
      <c r="BY37" s="953" t="str">
        <f t="shared" si="83"/>
        <v/>
      </c>
      <c r="BZ37" s="768" t="str">
        <f t="shared" si="83"/>
        <v/>
      </c>
      <c r="CA37" s="455" t="str">
        <f t="shared" si="83"/>
        <v/>
      </c>
      <c r="CB37" s="455" t="str">
        <f t="shared" si="83"/>
        <v/>
      </c>
      <c r="CC37" s="455" t="str">
        <f t="shared" si="83"/>
        <v/>
      </c>
      <c r="CD37" s="455" t="str">
        <f t="shared" si="83"/>
        <v/>
      </c>
      <c r="CE37" s="455" t="str">
        <f t="shared" si="83"/>
        <v/>
      </c>
      <c r="CF37" s="953" t="str">
        <f t="shared" si="83"/>
        <v/>
      </c>
      <c r="CG37" s="768" t="str">
        <f t="shared" si="83"/>
        <v/>
      </c>
      <c r="CH37" s="455" t="str">
        <f t="shared" si="83"/>
        <v/>
      </c>
      <c r="CI37" s="455" t="str">
        <f t="shared" si="83"/>
        <v/>
      </c>
      <c r="CJ37" s="455" t="str">
        <f t="shared" si="83"/>
        <v/>
      </c>
      <c r="CK37" s="455" t="str">
        <f t="shared" si="83"/>
        <v/>
      </c>
      <c r="CL37" s="455" t="str">
        <f t="shared" si="83"/>
        <v/>
      </c>
      <c r="CM37" s="953" t="str">
        <f t="shared" si="83"/>
        <v/>
      </c>
      <c r="CN37" s="768" t="str">
        <f t="shared" si="83"/>
        <v/>
      </c>
      <c r="CO37" s="455" t="str">
        <f t="shared" si="83"/>
        <v/>
      </c>
      <c r="CP37" s="455" t="str">
        <f t="shared" si="83"/>
        <v/>
      </c>
      <c r="CQ37" s="455" t="str">
        <f t="shared" si="83"/>
        <v/>
      </c>
      <c r="CR37" s="455" t="s">
        <v>385</v>
      </c>
      <c r="CS37" s="455" t="str">
        <f t="shared" si="83"/>
        <v/>
      </c>
      <c r="CT37" s="953" t="str">
        <f t="shared" si="83"/>
        <v/>
      </c>
      <c r="CU37" s="952" t="str">
        <f t="shared" si="83"/>
        <v/>
      </c>
      <c r="CV37" s="455" t="str">
        <f t="shared" si="83"/>
        <v/>
      </c>
      <c r="CW37" s="455" t="str">
        <f t="shared" si="83"/>
        <v/>
      </c>
      <c r="CX37" s="455" t="str">
        <f t="shared" si="83"/>
        <v/>
      </c>
      <c r="CY37" s="455" t="str">
        <f t="shared" si="83"/>
        <v/>
      </c>
      <c r="CZ37" s="455" t="str">
        <f t="shared" si="83"/>
        <v/>
      </c>
      <c r="DA37" s="953" t="str">
        <f t="shared" si="83"/>
        <v/>
      </c>
      <c r="DB37" s="768" t="str">
        <f t="shared" si="83"/>
        <v/>
      </c>
      <c r="DC37" s="455" t="str">
        <f t="shared" si="83"/>
        <v/>
      </c>
      <c r="DD37" s="455" t="str">
        <f t="shared" si="83"/>
        <v/>
      </c>
      <c r="DE37" s="455" t="str">
        <f t="shared" si="83"/>
        <v/>
      </c>
      <c r="DF37" s="455" t="str">
        <f t="shared" si="83"/>
        <v/>
      </c>
      <c r="DG37" s="455" t="str">
        <f t="shared" si="83"/>
        <v/>
      </c>
      <c r="DH37" s="953" t="str">
        <f t="shared" si="83"/>
        <v/>
      </c>
      <c r="DI37" s="768" t="str">
        <f t="shared" si="83"/>
        <v/>
      </c>
      <c r="DJ37" s="455" t="str">
        <f t="shared" si="83"/>
        <v/>
      </c>
      <c r="DK37" s="455" t="str">
        <f t="shared" si="83"/>
        <v/>
      </c>
      <c r="DL37" s="455" t="str">
        <f t="shared" si="83"/>
        <v/>
      </c>
      <c r="DM37" s="455" t="str">
        <f t="shared" si="83"/>
        <v/>
      </c>
      <c r="DN37" s="455" t="str">
        <f t="shared" si="83"/>
        <v/>
      </c>
      <c r="DO37" s="953" t="str">
        <f t="shared" si="83"/>
        <v/>
      </c>
      <c r="DP37" s="768" t="str">
        <f t="shared" si="83"/>
        <v/>
      </c>
      <c r="DQ37" s="455" t="str">
        <f t="shared" si="83"/>
        <v/>
      </c>
      <c r="DR37" s="455" t="str">
        <f t="shared" si="83"/>
        <v/>
      </c>
      <c r="DS37" s="455" t="str">
        <f t="shared" si="83"/>
        <v/>
      </c>
      <c r="DT37" s="455" t="str">
        <f t="shared" si="83"/>
        <v/>
      </c>
      <c r="DU37" s="455" t="str">
        <f t="shared" si="83"/>
        <v/>
      </c>
      <c r="DV37" s="953" t="str">
        <f t="shared" si="83"/>
        <v/>
      </c>
      <c r="DW37" s="768" t="str">
        <f t="shared" si="83"/>
        <v/>
      </c>
      <c r="DX37" s="455" t="str">
        <f t="shared" si="83"/>
        <v/>
      </c>
      <c r="DY37" s="455" t="str">
        <f t="shared" si="83"/>
        <v/>
      </c>
      <c r="DZ37" s="455" t="str">
        <f t="shared" si="83"/>
        <v/>
      </c>
      <c r="EA37" s="455" t="str">
        <f t="shared" si="83"/>
        <v/>
      </c>
      <c r="EB37" s="455" t="str">
        <f t="shared" si="83"/>
        <v/>
      </c>
      <c r="EC37" s="954" t="str">
        <f t="shared" si="84"/>
        <v/>
      </c>
      <c r="ED37" s="768" t="str">
        <f t="shared" si="84"/>
        <v/>
      </c>
      <c r="EE37" s="455" t="str">
        <f t="shared" si="84"/>
        <v/>
      </c>
      <c r="EF37" s="455" t="str">
        <f t="shared" si="84"/>
        <v/>
      </c>
      <c r="EG37" s="455" t="str">
        <f t="shared" si="84"/>
        <v/>
      </c>
      <c r="EH37" s="455" t="str">
        <f t="shared" si="84"/>
        <v/>
      </c>
      <c r="EI37" s="455" t="str">
        <f t="shared" si="84"/>
        <v/>
      </c>
      <c r="EJ37" s="953" t="str">
        <f t="shared" si="84"/>
        <v/>
      </c>
      <c r="EK37" s="768" t="str">
        <f t="shared" si="84"/>
        <v/>
      </c>
      <c r="EL37" s="455" t="str">
        <f t="shared" si="84"/>
        <v/>
      </c>
      <c r="EM37" s="455" t="str">
        <f t="shared" si="84"/>
        <v/>
      </c>
      <c r="EN37" s="455" t="str">
        <f t="shared" si="84"/>
        <v/>
      </c>
      <c r="EO37" s="455" t="str">
        <f t="shared" si="84"/>
        <v/>
      </c>
      <c r="EP37" s="455" t="str">
        <f t="shared" si="84"/>
        <v/>
      </c>
      <c r="EQ37" s="953" t="str">
        <f t="shared" si="84"/>
        <v/>
      </c>
      <c r="ER37" s="768" t="str">
        <f t="shared" si="84"/>
        <v/>
      </c>
      <c r="ES37" s="455" t="str">
        <f t="shared" si="84"/>
        <v/>
      </c>
      <c r="ET37" s="455" t="str">
        <f t="shared" si="84"/>
        <v/>
      </c>
      <c r="EU37" s="455" t="str">
        <f t="shared" si="84"/>
        <v/>
      </c>
      <c r="EV37" s="455" t="str">
        <f t="shared" si="84"/>
        <v/>
      </c>
      <c r="EW37" s="455" t="str">
        <f t="shared" si="84"/>
        <v/>
      </c>
      <c r="EX37" s="953" t="str">
        <f t="shared" si="84"/>
        <v/>
      </c>
      <c r="EY37" s="768" t="str">
        <f t="shared" si="84"/>
        <v/>
      </c>
      <c r="EZ37" s="455" t="str">
        <f t="shared" si="84"/>
        <v/>
      </c>
      <c r="FA37" s="455" t="str">
        <f t="shared" si="84"/>
        <v/>
      </c>
      <c r="FB37" s="455" t="str">
        <f t="shared" si="84"/>
        <v/>
      </c>
      <c r="FC37" s="455" t="str">
        <f t="shared" si="84"/>
        <v/>
      </c>
      <c r="FD37" s="455" t="str">
        <f t="shared" si="84"/>
        <v/>
      </c>
      <c r="FE37" s="953" t="str">
        <f t="shared" si="84"/>
        <v/>
      </c>
      <c r="FF37" s="768" t="str">
        <f t="shared" si="84"/>
        <v/>
      </c>
      <c r="FG37" s="455" t="str">
        <f t="shared" si="84"/>
        <v/>
      </c>
      <c r="FH37" s="455" t="str">
        <f t="shared" si="84"/>
        <v/>
      </c>
      <c r="FI37" s="455" t="str">
        <f t="shared" si="84"/>
        <v/>
      </c>
      <c r="FJ37" s="455" t="str">
        <f t="shared" si="84"/>
        <v/>
      </c>
      <c r="FK37" s="455" t="str">
        <f t="shared" si="84"/>
        <v/>
      </c>
      <c r="FL37" s="953" t="str">
        <f t="shared" si="84"/>
        <v/>
      </c>
      <c r="FM37" s="768" t="str">
        <f t="shared" si="84"/>
        <v/>
      </c>
      <c r="FN37" s="455" t="str">
        <f t="shared" si="84"/>
        <v/>
      </c>
      <c r="FO37" s="455" t="str">
        <f t="shared" si="84"/>
        <v/>
      </c>
      <c r="FP37" s="455" t="str">
        <f t="shared" si="84"/>
        <v/>
      </c>
      <c r="FQ37" s="455" t="str">
        <f t="shared" si="84"/>
        <v/>
      </c>
      <c r="FR37" s="455" t="str">
        <f t="shared" si="84"/>
        <v/>
      </c>
      <c r="FS37" s="953" t="str">
        <f t="shared" si="84"/>
        <v/>
      </c>
      <c r="FT37" s="768" t="str">
        <f t="shared" si="84"/>
        <v/>
      </c>
      <c r="FU37" s="455" t="str">
        <f t="shared" si="84"/>
        <v/>
      </c>
      <c r="FV37" s="455" t="str">
        <f t="shared" si="84"/>
        <v/>
      </c>
      <c r="FW37" s="455" t="str">
        <f t="shared" si="84"/>
        <v/>
      </c>
      <c r="FX37" s="455" t="str">
        <f t="shared" si="84"/>
        <v/>
      </c>
      <c r="FY37" s="455" t="str">
        <f t="shared" si="84"/>
        <v/>
      </c>
      <c r="FZ37" s="953" t="str">
        <f t="shared" si="84"/>
        <v/>
      </c>
      <c r="GA37" s="768" t="str">
        <f t="shared" si="84"/>
        <v/>
      </c>
      <c r="GB37" s="455" t="str">
        <f t="shared" si="84"/>
        <v/>
      </c>
      <c r="GC37" s="455" t="str">
        <f t="shared" si="84"/>
        <v/>
      </c>
      <c r="GD37" s="455" t="str">
        <f t="shared" si="84"/>
        <v/>
      </c>
      <c r="GE37" s="455" t="str">
        <f t="shared" si="84"/>
        <v/>
      </c>
      <c r="GF37" s="953" t="str">
        <f t="shared" si="84"/>
        <v/>
      </c>
      <c r="GG37" s="768" t="str">
        <f t="shared" si="84"/>
        <v/>
      </c>
      <c r="GH37" s="455" t="str">
        <f t="shared" si="84"/>
        <v/>
      </c>
      <c r="GI37" s="455" t="str">
        <f t="shared" si="84"/>
        <v/>
      </c>
      <c r="GJ37" s="455" t="str">
        <f t="shared" si="84"/>
        <v/>
      </c>
      <c r="GK37" s="455" t="str">
        <f t="shared" si="84"/>
        <v/>
      </c>
      <c r="GL37" s="455" t="str">
        <f t="shared" si="84"/>
        <v/>
      </c>
      <c r="GM37" s="455" t="str">
        <f t="shared" si="84"/>
        <v/>
      </c>
      <c r="GN37" s="954" t="str">
        <f t="shared" si="84"/>
        <v/>
      </c>
      <c r="GO37" s="768" t="str">
        <f t="shared" si="80"/>
        <v/>
      </c>
      <c r="GP37" s="455" t="str">
        <f t="shared" si="80"/>
        <v/>
      </c>
      <c r="GQ37" s="455" t="str">
        <f t="shared" si="80"/>
        <v/>
      </c>
      <c r="GR37" s="455" t="str">
        <f t="shared" si="80"/>
        <v/>
      </c>
      <c r="GS37" s="455" t="str">
        <f t="shared" si="80"/>
        <v/>
      </c>
      <c r="GT37" s="455" t="str">
        <f t="shared" si="80"/>
        <v/>
      </c>
      <c r="GU37" s="953" t="str">
        <f t="shared" si="80"/>
        <v/>
      </c>
      <c r="GV37" s="768" t="str">
        <f t="shared" si="80"/>
        <v/>
      </c>
      <c r="GW37" s="455" t="str">
        <f t="shared" si="80"/>
        <v/>
      </c>
      <c r="GX37" s="455" t="str">
        <f t="shared" si="80"/>
        <v/>
      </c>
      <c r="GY37" s="455" t="str">
        <f t="shared" si="80"/>
        <v/>
      </c>
      <c r="GZ37" s="455" t="str">
        <f t="shared" si="80"/>
        <v/>
      </c>
      <c r="HA37" s="455" t="str">
        <f t="shared" si="80"/>
        <v/>
      </c>
      <c r="HB37" s="953" t="str">
        <f t="shared" si="80"/>
        <v/>
      </c>
      <c r="HC37" s="768" t="str">
        <f t="shared" si="80"/>
        <v/>
      </c>
      <c r="HD37" s="455" t="str">
        <f t="shared" si="80"/>
        <v/>
      </c>
      <c r="HE37" s="455" t="str">
        <f t="shared" si="80"/>
        <v/>
      </c>
      <c r="HF37" s="455" t="str">
        <f t="shared" si="80"/>
        <v/>
      </c>
      <c r="HG37" s="455" t="str">
        <f t="shared" si="80"/>
        <v/>
      </c>
      <c r="HH37" s="455" t="str">
        <f t="shared" si="80"/>
        <v/>
      </c>
      <c r="HI37" s="953" t="str">
        <f t="shared" si="80"/>
        <v/>
      </c>
      <c r="HJ37" s="768" t="str">
        <f t="shared" si="80"/>
        <v/>
      </c>
      <c r="HK37" s="455" t="str">
        <f t="shared" si="80"/>
        <v/>
      </c>
      <c r="HL37" s="455" t="str">
        <f t="shared" si="80"/>
        <v/>
      </c>
      <c r="HM37" s="455" t="str">
        <f t="shared" si="80"/>
        <v/>
      </c>
      <c r="HN37" s="955" t="str">
        <f t="shared" si="80"/>
        <v/>
      </c>
      <c r="HO37" s="455" t="str">
        <f t="shared" si="80"/>
        <v/>
      </c>
      <c r="HP37" s="953" t="str">
        <f t="shared" si="80"/>
        <v/>
      </c>
      <c r="HQ37" s="768" t="str">
        <f t="shared" si="80"/>
        <v/>
      </c>
      <c r="HR37" s="455" t="str">
        <f t="shared" si="80"/>
        <v/>
      </c>
      <c r="HS37" s="455" t="str">
        <f t="shared" si="80"/>
        <v/>
      </c>
      <c r="HT37" s="455" t="str">
        <f t="shared" si="80"/>
        <v/>
      </c>
      <c r="HU37" s="455" t="str">
        <f t="shared" si="80"/>
        <v/>
      </c>
      <c r="HV37" s="455" t="str">
        <f t="shared" si="80"/>
        <v/>
      </c>
      <c r="HW37" s="953" t="str">
        <f t="shared" si="80"/>
        <v/>
      </c>
      <c r="HX37" s="768" t="str">
        <f t="shared" si="80"/>
        <v/>
      </c>
      <c r="HY37" s="455" t="str">
        <f t="shared" si="80"/>
        <v/>
      </c>
      <c r="HZ37" s="455" t="str">
        <f t="shared" si="80"/>
        <v/>
      </c>
      <c r="IA37" s="455" t="str">
        <f t="shared" si="80"/>
        <v/>
      </c>
      <c r="IB37" s="455" t="str">
        <f t="shared" si="80"/>
        <v/>
      </c>
      <c r="IC37" s="455" t="str">
        <f t="shared" si="80"/>
        <v/>
      </c>
      <c r="ID37" s="953" t="str">
        <f t="shared" si="80"/>
        <v/>
      </c>
      <c r="IE37" s="768" t="str">
        <f t="shared" si="80"/>
        <v/>
      </c>
      <c r="IF37" s="455" t="str">
        <f t="shared" si="80"/>
        <v/>
      </c>
      <c r="IG37" s="455" t="str">
        <f t="shared" si="80"/>
        <v/>
      </c>
      <c r="IH37" s="455" t="str">
        <f t="shared" si="80"/>
        <v/>
      </c>
      <c r="II37" s="455" t="str">
        <f t="shared" si="80"/>
        <v/>
      </c>
      <c r="IJ37" s="455" t="str">
        <f t="shared" si="80"/>
        <v/>
      </c>
      <c r="IK37" s="953" t="str">
        <f t="shared" si="80"/>
        <v/>
      </c>
      <c r="IL37" s="768" t="str">
        <f t="shared" si="80"/>
        <v/>
      </c>
      <c r="IM37" s="455" t="str">
        <f t="shared" si="80"/>
        <v/>
      </c>
      <c r="IN37" s="455" t="str">
        <f t="shared" si="80"/>
        <v/>
      </c>
      <c r="IO37" s="455" t="str">
        <f t="shared" si="80"/>
        <v/>
      </c>
      <c r="IP37" s="455" t="str">
        <f t="shared" si="80"/>
        <v/>
      </c>
      <c r="IQ37" s="455" t="str">
        <f t="shared" si="80"/>
        <v/>
      </c>
      <c r="IR37" s="953" t="str">
        <f t="shared" si="80"/>
        <v/>
      </c>
      <c r="IS37" s="768" t="str">
        <f t="shared" si="80"/>
        <v/>
      </c>
      <c r="IT37" s="455" t="str">
        <f t="shared" si="80"/>
        <v/>
      </c>
      <c r="IU37" s="455" t="str">
        <f t="shared" si="80"/>
        <v/>
      </c>
      <c r="IV37" s="455" t="str">
        <f t="shared" si="80"/>
        <v/>
      </c>
      <c r="IW37" s="455" t="str">
        <f t="shared" si="80"/>
        <v/>
      </c>
      <c r="IX37" s="455" t="str">
        <f t="shared" si="80"/>
        <v/>
      </c>
      <c r="IY37" s="954" t="str">
        <f t="shared" si="80"/>
        <v/>
      </c>
      <c r="IZ37" s="768" t="str">
        <f t="shared" si="81"/>
        <v/>
      </c>
      <c r="JA37" s="455" t="str">
        <f t="shared" si="81"/>
        <v/>
      </c>
      <c r="JB37" s="455" t="str">
        <f t="shared" si="81"/>
        <v/>
      </c>
      <c r="JC37" s="455" t="str">
        <f t="shared" si="81"/>
        <v/>
      </c>
      <c r="JD37" s="455" t="str">
        <f t="shared" si="81"/>
        <v/>
      </c>
      <c r="JE37" s="455" t="str">
        <f t="shared" si="81"/>
        <v/>
      </c>
      <c r="JF37" s="953" t="str">
        <f t="shared" si="81"/>
        <v/>
      </c>
      <c r="JG37" s="768" t="str">
        <f t="shared" si="81"/>
        <v/>
      </c>
      <c r="JH37" s="455" t="str">
        <f t="shared" si="81"/>
        <v/>
      </c>
      <c r="JI37" s="455" t="str">
        <f t="shared" si="81"/>
        <v/>
      </c>
      <c r="JJ37" s="455" t="str">
        <f t="shared" si="81"/>
        <v/>
      </c>
      <c r="JK37" s="455" t="str">
        <f t="shared" si="81"/>
        <v/>
      </c>
      <c r="JL37" s="455" t="str">
        <f t="shared" si="81"/>
        <v/>
      </c>
      <c r="JM37" s="953" t="str">
        <f t="shared" si="81"/>
        <v/>
      </c>
      <c r="JN37" s="768" t="str">
        <f t="shared" si="81"/>
        <v/>
      </c>
      <c r="JO37" s="455" t="str">
        <f t="shared" si="81"/>
        <v/>
      </c>
      <c r="JP37" s="455" t="str">
        <f t="shared" si="81"/>
        <v/>
      </c>
      <c r="JQ37" s="455" t="str">
        <f t="shared" si="81"/>
        <v/>
      </c>
      <c r="JR37" s="455" t="str">
        <f t="shared" si="81"/>
        <v/>
      </c>
      <c r="JS37" s="455" t="str">
        <f t="shared" si="81"/>
        <v/>
      </c>
      <c r="JT37" s="953" t="str">
        <f t="shared" si="81"/>
        <v/>
      </c>
      <c r="JU37" s="768" t="str">
        <f t="shared" si="81"/>
        <v/>
      </c>
      <c r="JV37" s="455" t="str">
        <f t="shared" si="81"/>
        <v/>
      </c>
      <c r="JW37" s="455" t="str">
        <f t="shared" si="81"/>
        <v/>
      </c>
      <c r="JX37" s="455" t="str">
        <f t="shared" si="81"/>
        <v/>
      </c>
      <c r="JY37" s="455" t="str">
        <f t="shared" si="81"/>
        <v/>
      </c>
      <c r="JZ37" s="455" t="str">
        <f t="shared" si="81"/>
        <v/>
      </c>
      <c r="KA37" s="953" t="str">
        <f t="shared" si="81"/>
        <v/>
      </c>
      <c r="KB37" s="768" t="str">
        <f t="shared" si="81"/>
        <v/>
      </c>
      <c r="KC37" s="455" t="str">
        <f t="shared" si="81"/>
        <v/>
      </c>
      <c r="KD37" s="455" t="str">
        <f t="shared" si="81"/>
        <v/>
      </c>
      <c r="KE37" s="455" t="str">
        <f t="shared" si="81"/>
        <v/>
      </c>
      <c r="KF37" s="455" t="str">
        <f t="shared" si="81"/>
        <v/>
      </c>
      <c r="KG37" s="455" t="str">
        <f t="shared" si="81"/>
        <v/>
      </c>
      <c r="KH37" s="953" t="str">
        <f t="shared" si="81"/>
        <v/>
      </c>
      <c r="KI37" s="768" t="str">
        <f t="shared" si="81"/>
        <v/>
      </c>
      <c r="KJ37" s="455" t="str">
        <f t="shared" si="81"/>
        <v/>
      </c>
      <c r="KK37" s="455" t="str">
        <f t="shared" si="81"/>
        <v/>
      </c>
      <c r="KL37" s="455" t="str">
        <f t="shared" si="81"/>
        <v/>
      </c>
      <c r="KM37" s="455" t="str">
        <f t="shared" si="81"/>
        <v/>
      </c>
      <c r="KN37" s="455" t="str">
        <f t="shared" si="81"/>
        <v/>
      </c>
      <c r="KO37" s="953" t="str">
        <f t="shared" si="81"/>
        <v/>
      </c>
      <c r="KP37" s="768" t="str">
        <f t="shared" si="81"/>
        <v/>
      </c>
      <c r="KQ37" s="455" t="str">
        <f t="shared" si="81"/>
        <v/>
      </c>
      <c r="KR37" s="455" t="str">
        <f t="shared" si="81"/>
        <v/>
      </c>
      <c r="KS37" s="455" t="str">
        <f t="shared" si="81"/>
        <v/>
      </c>
      <c r="KT37" s="455" t="str">
        <f t="shared" si="81"/>
        <v/>
      </c>
      <c r="KU37" s="455" t="str">
        <f t="shared" si="81"/>
        <v/>
      </c>
      <c r="KV37" s="953" t="str">
        <f t="shared" si="81"/>
        <v/>
      </c>
      <c r="KW37" s="768" t="str">
        <f t="shared" si="81"/>
        <v/>
      </c>
      <c r="KX37" s="455" t="str">
        <f t="shared" si="81"/>
        <v/>
      </c>
      <c r="KY37" s="455" t="str">
        <f t="shared" si="81"/>
        <v/>
      </c>
      <c r="KZ37" s="455" t="str">
        <f t="shared" si="81"/>
        <v/>
      </c>
      <c r="LA37" s="455" t="str">
        <f t="shared" si="81"/>
        <v/>
      </c>
      <c r="LB37" s="455" t="str">
        <f t="shared" si="81"/>
        <v/>
      </c>
      <c r="LC37" s="954" t="str">
        <f t="shared" si="81"/>
        <v/>
      </c>
      <c r="LD37" s="768" t="str">
        <f t="shared" si="81"/>
        <v/>
      </c>
      <c r="LE37" s="455" t="str">
        <f t="shared" si="81"/>
        <v/>
      </c>
      <c r="LF37" s="455" t="str">
        <f t="shared" si="81"/>
        <v/>
      </c>
      <c r="LG37" s="455" t="str">
        <f t="shared" si="81"/>
        <v/>
      </c>
      <c r="LH37" s="455" t="str">
        <f t="shared" si="81"/>
        <v/>
      </c>
      <c r="LI37" s="455" t="str">
        <f t="shared" si="81"/>
        <v/>
      </c>
      <c r="LJ37" s="953" t="str">
        <f t="shared" si="81"/>
        <v/>
      </c>
      <c r="LK37" s="768" t="str">
        <f t="shared" ref="LK37:NN40" si="86">IF($C37="","",LK$17)</f>
        <v/>
      </c>
      <c r="LL37" s="455" t="str">
        <f t="shared" si="86"/>
        <v/>
      </c>
      <c r="LM37" s="455" t="str">
        <f t="shared" si="86"/>
        <v/>
      </c>
      <c r="LN37" s="455" t="str">
        <f t="shared" si="86"/>
        <v/>
      </c>
      <c r="LO37" s="455" t="str">
        <f t="shared" si="86"/>
        <v/>
      </c>
      <c r="LP37" s="455" t="str">
        <f t="shared" si="86"/>
        <v/>
      </c>
      <c r="LQ37" s="953" t="str">
        <f t="shared" si="86"/>
        <v/>
      </c>
      <c r="LR37" s="768" t="str">
        <f t="shared" si="86"/>
        <v/>
      </c>
      <c r="LS37" s="455" t="str">
        <f t="shared" si="86"/>
        <v/>
      </c>
      <c r="LT37" s="455" t="str">
        <f t="shared" si="86"/>
        <v/>
      </c>
      <c r="LU37" s="455" t="str">
        <f t="shared" si="86"/>
        <v/>
      </c>
      <c r="LV37" s="455" t="str">
        <f t="shared" si="86"/>
        <v/>
      </c>
      <c r="LW37" s="455" t="str">
        <f t="shared" si="86"/>
        <v/>
      </c>
      <c r="LX37" s="953" t="str">
        <f t="shared" si="86"/>
        <v/>
      </c>
      <c r="LY37" s="768" t="str">
        <f t="shared" si="86"/>
        <v/>
      </c>
      <c r="LZ37" s="455" t="str">
        <f t="shared" si="86"/>
        <v/>
      </c>
      <c r="MA37" s="455" t="str">
        <f t="shared" si="86"/>
        <v/>
      </c>
      <c r="MB37" s="455" t="str">
        <f t="shared" si="86"/>
        <v/>
      </c>
      <c r="MC37" s="455" t="str">
        <f t="shared" si="86"/>
        <v/>
      </c>
      <c r="MD37" s="455" t="str">
        <f t="shared" si="86"/>
        <v/>
      </c>
      <c r="ME37" s="953" t="str">
        <f t="shared" si="86"/>
        <v/>
      </c>
      <c r="MF37" s="768" t="str">
        <f t="shared" si="86"/>
        <v/>
      </c>
      <c r="MG37" s="455" t="str">
        <f t="shared" si="86"/>
        <v/>
      </c>
      <c r="MH37" s="455" t="str">
        <f t="shared" si="86"/>
        <v/>
      </c>
      <c r="MI37" s="455" t="str">
        <f t="shared" si="86"/>
        <v/>
      </c>
      <c r="MJ37" s="455" t="str">
        <f t="shared" si="86"/>
        <v/>
      </c>
      <c r="MK37" s="455" t="str">
        <f t="shared" si="86"/>
        <v/>
      </c>
      <c r="ML37" s="953" t="str">
        <f t="shared" si="86"/>
        <v/>
      </c>
      <c r="MM37" s="768" t="str">
        <f t="shared" si="86"/>
        <v/>
      </c>
      <c r="MN37" s="455" t="str">
        <f t="shared" si="86"/>
        <v/>
      </c>
      <c r="MO37" s="455" t="str">
        <f t="shared" si="86"/>
        <v/>
      </c>
      <c r="MP37" s="455" t="str">
        <f t="shared" si="86"/>
        <v/>
      </c>
      <c r="MQ37" s="455" t="str">
        <f t="shared" si="86"/>
        <v/>
      </c>
      <c r="MR37" s="455" t="str">
        <f t="shared" si="86"/>
        <v/>
      </c>
      <c r="MS37" s="953" t="str">
        <f t="shared" si="86"/>
        <v/>
      </c>
      <c r="MT37" s="768" t="str">
        <f t="shared" si="86"/>
        <v/>
      </c>
      <c r="MU37" s="455" t="str">
        <f t="shared" si="86"/>
        <v/>
      </c>
      <c r="MV37" s="455" t="str">
        <f t="shared" si="86"/>
        <v/>
      </c>
      <c r="MW37" s="455" t="str">
        <f t="shared" si="86"/>
        <v/>
      </c>
      <c r="MX37" s="455" t="str">
        <f t="shared" si="86"/>
        <v/>
      </c>
      <c r="MY37" s="455" t="str">
        <f t="shared" si="86"/>
        <v/>
      </c>
      <c r="MZ37" s="953" t="str">
        <f t="shared" si="86"/>
        <v/>
      </c>
      <c r="NA37" s="768" t="str">
        <f t="shared" si="86"/>
        <v/>
      </c>
      <c r="NB37" s="455" t="str">
        <f t="shared" si="86"/>
        <v/>
      </c>
      <c r="NC37" s="455" t="str">
        <f t="shared" si="86"/>
        <v/>
      </c>
      <c r="ND37" s="455" t="str">
        <f t="shared" si="86"/>
        <v/>
      </c>
      <c r="NE37" s="455" t="str">
        <f t="shared" si="86"/>
        <v/>
      </c>
      <c r="NF37" s="455" t="str">
        <f t="shared" si="86"/>
        <v/>
      </c>
      <c r="NG37" s="954" t="str">
        <f t="shared" si="86"/>
        <v/>
      </c>
      <c r="NH37" s="768" t="str">
        <f t="shared" si="86"/>
        <v/>
      </c>
      <c r="NI37" s="455" t="str">
        <f t="shared" si="86"/>
        <v/>
      </c>
      <c r="NJ37" s="455" t="str">
        <f t="shared" si="86"/>
        <v/>
      </c>
      <c r="NK37" s="455" t="str">
        <f t="shared" si="86"/>
        <v/>
      </c>
      <c r="NL37" s="455" t="str">
        <f t="shared" si="86"/>
        <v/>
      </c>
      <c r="NM37" s="455" t="str">
        <f t="shared" si="86"/>
        <v/>
      </c>
      <c r="NN37" s="953" t="str">
        <f t="shared" si="86"/>
        <v/>
      </c>
      <c r="NO37" s="83"/>
      <c r="NP37" s="83"/>
      <c r="NQ37" s="83"/>
      <c r="NR37" s="83"/>
      <c r="NS37" s="83"/>
      <c r="NT37" s="83"/>
      <c r="NU37" s="83"/>
      <c r="NV37" s="83"/>
      <c r="NW37" s="83"/>
      <c r="NX37" s="83"/>
      <c r="NY37" s="83"/>
      <c r="NZ37" s="83"/>
      <c r="OA37" s="83"/>
      <c r="OB37" s="83"/>
      <c r="OC37" s="83"/>
      <c r="OD37" s="83"/>
      <c r="OE37" s="83"/>
      <c r="OF37" s="83"/>
      <c r="OG37" s="83"/>
      <c r="OH37" s="83"/>
      <c r="OI37" s="83"/>
      <c r="OJ37" s="83"/>
      <c r="OK37" s="83"/>
      <c r="OL37" s="83"/>
      <c r="OM37" s="83"/>
      <c r="ON37" s="83"/>
      <c r="OO37" s="83"/>
      <c r="OP37" s="83"/>
      <c r="OQ37" s="83"/>
      <c r="OR37" s="83"/>
      <c r="OS37" s="83"/>
      <c r="OT37" s="83"/>
      <c r="OU37" s="83"/>
      <c r="OV37" s="83"/>
      <c r="OW37" s="83"/>
      <c r="OX37" s="83"/>
      <c r="OY37" s="83"/>
      <c r="OZ37" s="83"/>
      <c r="PA37" s="83"/>
      <c r="PB37" s="83"/>
      <c r="PC37" s="83"/>
      <c r="PD37" s="83"/>
      <c r="PE37" s="83"/>
      <c r="PF37" s="83"/>
      <c r="PG37" s="83"/>
      <c r="PH37" s="83"/>
      <c r="PI37" s="83"/>
      <c r="PJ37" s="83"/>
      <c r="PK37" s="83"/>
      <c r="PL37" s="83"/>
      <c r="PM37" s="83"/>
      <c r="PN37" s="83"/>
      <c r="PO37" s="83"/>
      <c r="PP37" s="83"/>
      <c r="PQ37" s="83"/>
      <c r="PR37" s="83"/>
      <c r="PS37" s="83"/>
      <c r="PT37" s="83"/>
      <c r="PU37" s="83"/>
      <c r="PV37" s="83"/>
      <c r="PW37" s="83"/>
      <c r="PX37" s="83"/>
      <c r="PY37" s="83"/>
      <c r="PZ37" s="83"/>
      <c r="QA37" s="83"/>
      <c r="QB37" s="83"/>
      <c r="QC37" s="83"/>
      <c r="QD37" s="83"/>
      <c r="QE37" s="83"/>
      <c r="QF37" s="83"/>
      <c r="QG37" s="83"/>
      <c r="QH37" s="83"/>
      <c r="QI37" s="83"/>
      <c r="QJ37" s="83"/>
      <c r="QK37" s="83"/>
      <c r="QL37" s="83"/>
      <c r="QM37" s="83"/>
      <c r="QN37" s="83"/>
      <c r="QO37" s="83"/>
      <c r="QP37" s="83"/>
      <c r="QQ37" s="83"/>
      <c r="QR37" s="83"/>
      <c r="QS37" s="83"/>
      <c r="QT37" s="83"/>
      <c r="QU37" s="83"/>
      <c r="QV37" s="83"/>
      <c r="QW37" s="83"/>
      <c r="QX37" s="83"/>
      <c r="QY37" s="83"/>
      <c r="QZ37" s="83"/>
      <c r="RA37" s="83"/>
      <c r="RB37" s="83"/>
      <c r="RC37" s="83"/>
      <c r="RD37" s="83"/>
      <c r="RE37" s="83"/>
      <c r="RF37" s="83"/>
      <c r="RG37" s="83"/>
      <c r="RH37" s="83"/>
      <c r="RI37" s="83"/>
      <c r="RJ37" s="83"/>
      <c r="RK37" s="83"/>
      <c r="RL37" s="83"/>
      <c r="RM37" s="83"/>
      <c r="RN37" s="83"/>
      <c r="RO37" s="83"/>
      <c r="RP37" s="83"/>
      <c r="RQ37" s="83"/>
      <c r="RR37" s="83"/>
      <c r="RS37" s="83"/>
      <c r="RT37" s="83"/>
      <c r="RU37" s="83"/>
      <c r="RV37" s="83"/>
      <c r="RW37" s="83"/>
      <c r="RX37" s="83"/>
      <c r="RY37" s="83"/>
      <c r="RZ37" s="83"/>
      <c r="SA37" s="83"/>
      <c r="SB37" s="83"/>
      <c r="SC37" s="83"/>
    </row>
    <row r="38" spans="1:564" s="1" customFormat="1" ht="12" hidden="1" thickBot="1" x14ac:dyDescent="0.25">
      <c r="A38" s="939">
        <f>alapadatok!A22</f>
        <v>20</v>
      </c>
      <c r="B38" s="678" t="str">
        <f>IF(alapadatok!C22="","",alapadatok!C22)</f>
        <v/>
      </c>
      <c r="C38" s="584" t="str">
        <f>IF(alapadatok!B22="","",alapadatok!B22)</f>
        <v/>
      </c>
      <c r="D38" s="584" t="str">
        <f>IF(alapadatok!D22="","",alapadatok!D22)</f>
        <v/>
      </c>
      <c r="E38" s="948" t="str">
        <f>IF(alapadatok!K22="","",alapadatok!K22)</f>
        <v/>
      </c>
      <c r="F38" s="952" t="str">
        <f t="shared" si="85"/>
        <v/>
      </c>
      <c r="G38" s="953" t="str">
        <f t="shared" si="85"/>
        <v/>
      </c>
      <c r="H38" s="768" t="str">
        <f t="shared" si="85"/>
        <v/>
      </c>
      <c r="I38" s="455" t="str">
        <f t="shared" si="85"/>
        <v/>
      </c>
      <c r="J38" s="455" t="str">
        <f t="shared" si="85"/>
        <v/>
      </c>
      <c r="K38" s="455" t="str">
        <f t="shared" si="85"/>
        <v/>
      </c>
      <c r="L38" s="455" t="str">
        <f t="shared" si="85"/>
        <v/>
      </c>
      <c r="M38" s="455" t="str">
        <f t="shared" si="85"/>
        <v/>
      </c>
      <c r="N38" s="953" t="str">
        <f t="shared" si="85"/>
        <v/>
      </c>
      <c r="O38" s="768" t="str">
        <f t="shared" si="85"/>
        <v/>
      </c>
      <c r="P38" s="455" t="str">
        <f t="shared" si="85"/>
        <v/>
      </c>
      <c r="Q38" s="455" t="str">
        <f t="shared" si="85"/>
        <v/>
      </c>
      <c r="R38" s="455" t="str">
        <f t="shared" si="85"/>
        <v/>
      </c>
      <c r="S38" s="455" t="str">
        <f t="shared" si="85"/>
        <v/>
      </c>
      <c r="T38" s="455" t="str">
        <f t="shared" si="85"/>
        <v/>
      </c>
      <c r="U38" s="953" t="str">
        <f t="shared" si="85"/>
        <v/>
      </c>
      <c r="V38" s="768" t="str">
        <f t="shared" si="85"/>
        <v/>
      </c>
      <c r="W38" s="455" t="str">
        <f t="shared" si="85"/>
        <v/>
      </c>
      <c r="X38" s="455" t="str">
        <f t="shared" si="85"/>
        <v/>
      </c>
      <c r="Y38" s="455" t="str">
        <f t="shared" si="85"/>
        <v/>
      </c>
      <c r="Z38" s="455" t="str">
        <f t="shared" si="85"/>
        <v/>
      </c>
      <c r="AA38" s="455" t="str">
        <f t="shared" si="85"/>
        <v/>
      </c>
      <c r="AB38" s="953" t="str">
        <f t="shared" si="85"/>
        <v/>
      </c>
      <c r="AC38" s="768" t="str">
        <f t="shared" si="85"/>
        <v/>
      </c>
      <c r="AD38" s="455" t="str">
        <f t="shared" si="85"/>
        <v/>
      </c>
      <c r="AE38" s="455" t="str">
        <f t="shared" si="85"/>
        <v/>
      </c>
      <c r="AF38" s="455" t="str">
        <f t="shared" si="85"/>
        <v/>
      </c>
      <c r="AG38" s="455" t="str">
        <f t="shared" si="85"/>
        <v/>
      </c>
      <c r="AH38" s="455" t="str">
        <f t="shared" si="85"/>
        <v/>
      </c>
      <c r="AI38" s="953" t="str">
        <f t="shared" si="85"/>
        <v/>
      </c>
      <c r="AJ38" s="768" t="str">
        <f t="shared" si="85"/>
        <v/>
      </c>
      <c r="AK38" s="455" t="str">
        <f t="shared" si="85"/>
        <v/>
      </c>
      <c r="AL38" s="455" t="str">
        <f t="shared" si="85"/>
        <v/>
      </c>
      <c r="AM38" s="455" t="str">
        <f t="shared" si="85"/>
        <v/>
      </c>
      <c r="AN38" s="455" t="str">
        <f t="shared" si="85"/>
        <v/>
      </c>
      <c r="AO38" s="455" t="str">
        <f t="shared" si="85"/>
        <v/>
      </c>
      <c r="AP38" s="953" t="str">
        <f t="shared" si="85"/>
        <v/>
      </c>
      <c r="AQ38" s="768" t="str">
        <f t="shared" si="85"/>
        <v/>
      </c>
      <c r="AR38" s="455" t="str">
        <f t="shared" si="85"/>
        <v/>
      </c>
      <c r="AS38" s="455" t="str">
        <f t="shared" si="85"/>
        <v/>
      </c>
      <c r="AT38" s="455" t="str">
        <f t="shared" si="85"/>
        <v/>
      </c>
      <c r="AU38" s="455" t="str">
        <f t="shared" si="85"/>
        <v/>
      </c>
      <c r="AV38" s="455" t="str">
        <f t="shared" si="85"/>
        <v/>
      </c>
      <c r="AW38" s="953" t="str">
        <f t="shared" si="85"/>
        <v/>
      </c>
      <c r="AX38" s="768" t="str">
        <f t="shared" si="85"/>
        <v/>
      </c>
      <c r="AY38" s="455" t="str">
        <f t="shared" si="85"/>
        <v/>
      </c>
      <c r="AZ38" s="455" t="str">
        <f t="shared" si="85"/>
        <v/>
      </c>
      <c r="BA38" s="455" t="str">
        <f t="shared" si="85"/>
        <v/>
      </c>
      <c r="BB38" s="455" t="str">
        <f t="shared" si="85"/>
        <v/>
      </c>
      <c r="BC38" s="455" t="str">
        <f t="shared" si="85"/>
        <v/>
      </c>
      <c r="BD38" s="953" t="str">
        <f t="shared" si="85"/>
        <v/>
      </c>
      <c r="BE38" s="768" t="str">
        <f t="shared" si="85"/>
        <v/>
      </c>
      <c r="BF38" s="455" t="str">
        <f t="shared" si="85"/>
        <v/>
      </c>
      <c r="BG38" s="455" t="str">
        <f t="shared" si="85"/>
        <v/>
      </c>
      <c r="BH38" s="455" t="str">
        <f t="shared" si="85"/>
        <v/>
      </c>
      <c r="BI38" s="455" t="str">
        <f t="shared" si="85"/>
        <v/>
      </c>
      <c r="BJ38" s="455" t="str">
        <f t="shared" si="85"/>
        <v/>
      </c>
      <c r="BK38" s="953" t="str">
        <f t="shared" si="85"/>
        <v/>
      </c>
      <c r="BL38" s="1144" t="str">
        <f t="shared" si="82"/>
        <v/>
      </c>
      <c r="BM38" s="455" t="str">
        <f t="shared" si="85"/>
        <v/>
      </c>
      <c r="BN38" s="455" t="str">
        <f t="shared" si="85"/>
        <v/>
      </c>
      <c r="BO38" s="455" t="str">
        <f t="shared" si="85"/>
        <v/>
      </c>
      <c r="BP38" s="455" t="str">
        <f t="shared" si="85"/>
        <v/>
      </c>
      <c r="BQ38" s="455" t="str">
        <f t="shared" si="85"/>
        <v/>
      </c>
      <c r="BR38" s="953" t="str">
        <f t="shared" si="83"/>
        <v/>
      </c>
      <c r="BS38" s="768" t="str">
        <f t="shared" si="83"/>
        <v/>
      </c>
      <c r="BT38" s="455" t="str">
        <f t="shared" si="83"/>
        <v/>
      </c>
      <c r="BU38" s="455" t="str">
        <f t="shared" si="83"/>
        <v/>
      </c>
      <c r="BV38" s="455" t="str">
        <f t="shared" si="83"/>
        <v/>
      </c>
      <c r="BW38" s="455" t="str">
        <f t="shared" si="83"/>
        <v/>
      </c>
      <c r="BX38" s="455" t="str">
        <f t="shared" si="83"/>
        <v/>
      </c>
      <c r="BY38" s="953" t="str">
        <f t="shared" si="83"/>
        <v/>
      </c>
      <c r="BZ38" s="768" t="str">
        <f t="shared" si="83"/>
        <v/>
      </c>
      <c r="CA38" s="455" t="str">
        <f t="shared" si="83"/>
        <v/>
      </c>
      <c r="CB38" s="455" t="str">
        <f t="shared" si="83"/>
        <v/>
      </c>
      <c r="CC38" s="455" t="str">
        <f t="shared" si="83"/>
        <v/>
      </c>
      <c r="CD38" s="455" t="str">
        <f t="shared" si="83"/>
        <v/>
      </c>
      <c r="CE38" s="455" t="str">
        <f t="shared" si="83"/>
        <v/>
      </c>
      <c r="CF38" s="953" t="str">
        <f t="shared" si="83"/>
        <v/>
      </c>
      <c r="CG38" s="768" t="str">
        <f t="shared" si="83"/>
        <v/>
      </c>
      <c r="CH38" s="455" t="str">
        <f t="shared" si="83"/>
        <v/>
      </c>
      <c r="CI38" s="455" t="str">
        <f t="shared" si="83"/>
        <v/>
      </c>
      <c r="CJ38" s="455" t="str">
        <f t="shared" si="83"/>
        <v/>
      </c>
      <c r="CK38" s="455" t="str">
        <f t="shared" si="83"/>
        <v/>
      </c>
      <c r="CL38" s="455" t="str">
        <f t="shared" si="83"/>
        <v/>
      </c>
      <c r="CM38" s="953" t="str">
        <f t="shared" si="83"/>
        <v/>
      </c>
      <c r="CN38" s="768" t="str">
        <f t="shared" si="83"/>
        <v/>
      </c>
      <c r="CO38" s="455" t="str">
        <f t="shared" si="83"/>
        <v/>
      </c>
      <c r="CP38" s="455" t="str">
        <f t="shared" si="83"/>
        <v/>
      </c>
      <c r="CQ38" s="455" t="str">
        <f t="shared" si="83"/>
        <v/>
      </c>
      <c r="CR38" s="455" t="s">
        <v>385</v>
      </c>
      <c r="CS38" s="455" t="str">
        <f t="shared" si="83"/>
        <v/>
      </c>
      <c r="CT38" s="953" t="str">
        <f t="shared" si="83"/>
        <v/>
      </c>
      <c r="CU38" s="952" t="str">
        <f t="shared" si="83"/>
        <v/>
      </c>
      <c r="CV38" s="455" t="str">
        <f t="shared" si="83"/>
        <v/>
      </c>
      <c r="CW38" s="455" t="str">
        <f t="shared" si="83"/>
        <v/>
      </c>
      <c r="CX38" s="455" t="str">
        <f t="shared" si="83"/>
        <v/>
      </c>
      <c r="CY38" s="455" t="str">
        <f t="shared" si="83"/>
        <v/>
      </c>
      <c r="CZ38" s="455" t="str">
        <f t="shared" si="83"/>
        <v/>
      </c>
      <c r="DA38" s="953" t="str">
        <f t="shared" si="83"/>
        <v/>
      </c>
      <c r="DB38" s="768" t="str">
        <f t="shared" si="83"/>
        <v/>
      </c>
      <c r="DC38" s="455" t="str">
        <f t="shared" si="83"/>
        <v/>
      </c>
      <c r="DD38" s="455" t="str">
        <f t="shared" si="83"/>
        <v/>
      </c>
      <c r="DE38" s="455" t="str">
        <f t="shared" si="83"/>
        <v/>
      </c>
      <c r="DF38" s="455" t="str">
        <f t="shared" si="83"/>
        <v/>
      </c>
      <c r="DG38" s="455" t="str">
        <f t="shared" si="83"/>
        <v/>
      </c>
      <c r="DH38" s="953" t="str">
        <f t="shared" si="83"/>
        <v/>
      </c>
      <c r="DI38" s="768" t="str">
        <f t="shared" si="83"/>
        <v/>
      </c>
      <c r="DJ38" s="455" t="str">
        <f t="shared" si="83"/>
        <v/>
      </c>
      <c r="DK38" s="455" t="str">
        <f t="shared" si="83"/>
        <v/>
      </c>
      <c r="DL38" s="455" t="str">
        <f t="shared" si="83"/>
        <v/>
      </c>
      <c r="DM38" s="455" t="str">
        <f t="shared" si="83"/>
        <v/>
      </c>
      <c r="DN38" s="455" t="str">
        <f t="shared" si="83"/>
        <v/>
      </c>
      <c r="DO38" s="953" t="str">
        <f t="shared" si="83"/>
        <v/>
      </c>
      <c r="DP38" s="768" t="str">
        <f t="shared" si="83"/>
        <v/>
      </c>
      <c r="DQ38" s="455" t="str">
        <f t="shared" si="83"/>
        <v/>
      </c>
      <c r="DR38" s="455" t="str">
        <f t="shared" si="83"/>
        <v/>
      </c>
      <c r="DS38" s="455" t="str">
        <f t="shared" si="83"/>
        <v/>
      </c>
      <c r="DT38" s="455" t="str">
        <f t="shared" si="83"/>
        <v/>
      </c>
      <c r="DU38" s="455" t="str">
        <f t="shared" si="83"/>
        <v/>
      </c>
      <c r="DV38" s="953" t="str">
        <f t="shared" si="83"/>
        <v/>
      </c>
      <c r="DW38" s="768" t="str">
        <f t="shared" si="83"/>
        <v/>
      </c>
      <c r="DX38" s="455" t="str">
        <f t="shared" si="83"/>
        <v/>
      </c>
      <c r="DY38" s="455" t="str">
        <f t="shared" si="83"/>
        <v/>
      </c>
      <c r="DZ38" s="455" t="str">
        <f t="shared" si="83"/>
        <v/>
      </c>
      <c r="EA38" s="455" t="str">
        <f t="shared" si="83"/>
        <v/>
      </c>
      <c r="EB38" s="455" t="str">
        <f t="shared" si="83"/>
        <v/>
      </c>
      <c r="EC38" s="954" t="str">
        <f t="shared" si="84"/>
        <v/>
      </c>
      <c r="ED38" s="768" t="str">
        <f t="shared" si="84"/>
        <v/>
      </c>
      <c r="EE38" s="455" t="str">
        <f t="shared" si="84"/>
        <v/>
      </c>
      <c r="EF38" s="455" t="str">
        <f t="shared" si="84"/>
        <v/>
      </c>
      <c r="EG38" s="455" t="str">
        <f t="shared" si="84"/>
        <v/>
      </c>
      <c r="EH38" s="455" t="str">
        <f t="shared" si="84"/>
        <v/>
      </c>
      <c r="EI38" s="455" t="str">
        <f t="shared" si="84"/>
        <v/>
      </c>
      <c r="EJ38" s="953" t="str">
        <f t="shared" si="84"/>
        <v/>
      </c>
      <c r="EK38" s="768" t="str">
        <f t="shared" si="84"/>
        <v/>
      </c>
      <c r="EL38" s="455" t="str">
        <f t="shared" si="84"/>
        <v/>
      </c>
      <c r="EM38" s="455" t="str">
        <f t="shared" si="84"/>
        <v/>
      </c>
      <c r="EN38" s="455" t="str">
        <f t="shared" si="84"/>
        <v/>
      </c>
      <c r="EO38" s="455" t="str">
        <f t="shared" si="84"/>
        <v/>
      </c>
      <c r="EP38" s="455" t="str">
        <f t="shared" si="84"/>
        <v/>
      </c>
      <c r="EQ38" s="953" t="str">
        <f t="shared" si="84"/>
        <v/>
      </c>
      <c r="ER38" s="768" t="str">
        <f t="shared" si="84"/>
        <v/>
      </c>
      <c r="ES38" s="455" t="str">
        <f t="shared" si="84"/>
        <v/>
      </c>
      <c r="ET38" s="455" t="str">
        <f t="shared" si="84"/>
        <v/>
      </c>
      <c r="EU38" s="455" t="str">
        <f t="shared" si="84"/>
        <v/>
      </c>
      <c r="EV38" s="455" t="str">
        <f t="shared" si="84"/>
        <v/>
      </c>
      <c r="EW38" s="455" t="str">
        <f t="shared" si="84"/>
        <v/>
      </c>
      <c r="EX38" s="953" t="str">
        <f t="shared" si="84"/>
        <v/>
      </c>
      <c r="EY38" s="768" t="str">
        <f t="shared" si="84"/>
        <v/>
      </c>
      <c r="EZ38" s="455" t="str">
        <f t="shared" si="84"/>
        <v/>
      </c>
      <c r="FA38" s="455" t="str">
        <f t="shared" si="84"/>
        <v/>
      </c>
      <c r="FB38" s="455" t="str">
        <f t="shared" si="84"/>
        <v/>
      </c>
      <c r="FC38" s="455" t="str">
        <f t="shared" si="84"/>
        <v/>
      </c>
      <c r="FD38" s="455" t="str">
        <f t="shared" si="84"/>
        <v/>
      </c>
      <c r="FE38" s="953" t="str">
        <f t="shared" si="84"/>
        <v/>
      </c>
      <c r="FF38" s="768" t="str">
        <f t="shared" si="84"/>
        <v/>
      </c>
      <c r="FG38" s="455" t="str">
        <f t="shared" si="84"/>
        <v/>
      </c>
      <c r="FH38" s="455" t="str">
        <f t="shared" si="84"/>
        <v/>
      </c>
      <c r="FI38" s="455" t="str">
        <f t="shared" si="84"/>
        <v/>
      </c>
      <c r="FJ38" s="455" t="str">
        <f t="shared" si="84"/>
        <v/>
      </c>
      <c r="FK38" s="455" t="str">
        <f t="shared" si="84"/>
        <v/>
      </c>
      <c r="FL38" s="953" t="str">
        <f t="shared" si="84"/>
        <v/>
      </c>
      <c r="FM38" s="768" t="str">
        <f t="shared" si="84"/>
        <v/>
      </c>
      <c r="FN38" s="455" t="str">
        <f t="shared" si="84"/>
        <v/>
      </c>
      <c r="FO38" s="455" t="str">
        <f t="shared" si="84"/>
        <v/>
      </c>
      <c r="FP38" s="455" t="str">
        <f t="shared" si="84"/>
        <v/>
      </c>
      <c r="FQ38" s="455" t="str">
        <f t="shared" si="84"/>
        <v/>
      </c>
      <c r="FR38" s="455" t="str">
        <f t="shared" si="84"/>
        <v/>
      </c>
      <c r="FS38" s="953" t="str">
        <f t="shared" si="84"/>
        <v/>
      </c>
      <c r="FT38" s="768" t="str">
        <f t="shared" si="84"/>
        <v/>
      </c>
      <c r="FU38" s="455" t="str">
        <f t="shared" si="84"/>
        <v/>
      </c>
      <c r="FV38" s="455" t="str">
        <f t="shared" si="84"/>
        <v/>
      </c>
      <c r="FW38" s="455" t="str">
        <f t="shared" si="84"/>
        <v/>
      </c>
      <c r="FX38" s="455" t="str">
        <f t="shared" si="84"/>
        <v/>
      </c>
      <c r="FY38" s="455" t="str">
        <f t="shared" si="84"/>
        <v/>
      </c>
      <c r="FZ38" s="953" t="str">
        <f t="shared" si="84"/>
        <v/>
      </c>
      <c r="GA38" s="768" t="str">
        <f t="shared" si="84"/>
        <v/>
      </c>
      <c r="GB38" s="455" t="str">
        <f t="shared" si="84"/>
        <v/>
      </c>
      <c r="GC38" s="455" t="str">
        <f t="shared" si="84"/>
        <v/>
      </c>
      <c r="GD38" s="455" t="str">
        <f t="shared" si="84"/>
        <v/>
      </c>
      <c r="GE38" s="455" t="str">
        <f t="shared" si="84"/>
        <v/>
      </c>
      <c r="GF38" s="953" t="str">
        <f t="shared" si="84"/>
        <v/>
      </c>
      <c r="GG38" s="768" t="str">
        <f t="shared" si="84"/>
        <v/>
      </c>
      <c r="GH38" s="455" t="str">
        <f t="shared" si="84"/>
        <v/>
      </c>
      <c r="GI38" s="455" t="str">
        <f t="shared" si="84"/>
        <v/>
      </c>
      <c r="GJ38" s="455" t="str">
        <f t="shared" si="84"/>
        <v/>
      </c>
      <c r="GK38" s="455" t="str">
        <f t="shared" si="84"/>
        <v/>
      </c>
      <c r="GL38" s="455" t="str">
        <f t="shared" si="84"/>
        <v/>
      </c>
      <c r="GM38" s="455" t="str">
        <f t="shared" si="84"/>
        <v/>
      </c>
      <c r="GN38" s="954" t="str">
        <f t="shared" ref="GN38:IY41" si="87">IF($C38="","",GN$17)</f>
        <v/>
      </c>
      <c r="GO38" s="768" t="str">
        <f t="shared" si="87"/>
        <v/>
      </c>
      <c r="GP38" s="455" t="str">
        <f t="shared" si="87"/>
        <v/>
      </c>
      <c r="GQ38" s="455" t="str">
        <f t="shared" si="87"/>
        <v/>
      </c>
      <c r="GR38" s="455" t="str">
        <f t="shared" si="87"/>
        <v/>
      </c>
      <c r="GS38" s="455" t="str">
        <f t="shared" si="87"/>
        <v/>
      </c>
      <c r="GT38" s="455" t="str">
        <f t="shared" si="87"/>
        <v/>
      </c>
      <c r="GU38" s="953" t="str">
        <f t="shared" si="87"/>
        <v/>
      </c>
      <c r="GV38" s="768" t="str">
        <f t="shared" si="87"/>
        <v/>
      </c>
      <c r="GW38" s="455" t="str">
        <f t="shared" si="87"/>
        <v/>
      </c>
      <c r="GX38" s="455" t="str">
        <f t="shared" si="87"/>
        <v/>
      </c>
      <c r="GY38" s="455" t="str">
        <f t="shared" si="87"/>
        <v/>
      </c>
      <c r="GZ38" s="455" t="str">
        <f t="shared" si="87"/>
        <v/>
      </c>
      <c r="HA38" s="455" t="str">
        <f t="shared" si="87"/>
        <v/>
      </c>
      <c r="HB38" s="953" t="str">
        <f t="shared" si="87"/>
        <v/>
      </c>
      <c r="HC38" s="768" t="str">
        <f t="shared" si="87"/>
        <v/>
      </c>
      <c r="HD38" s="455" t="str">
        <f t="shared" si="87"/>
        <v/>
      </c>
      <c r="HE38" s="455" t="str">
        <f t="shared" si="87"/>
        <v/>
      </c>
      <c r="HF38" s="455" t="str">
        <f t="shared" si="87"/>
        <v/>
      </c>
      <c r="HG38" s="455" t="str">
        <f t="shared" si="87"/>
        <v/>
      </c>
      <c r="HH38" s="455" t="str">
        <f t="shared" si="87"/>
        <v/>
      </c>
      <c r="HI38" s="953" t="str">
        <f t="shared" si="87"/>
        <v/>
      </c>
      <c r="HJ38" s="768" t="str">
        <f t="shared" si="87"/>
        <v/>
      </c>
      <c r="HK38" s="455" t="str">
        <f t="shared" si="87"/>
        <v/>
      </c>
      <c r="HL38" s="455" t="str">
        <f t="shared" si="87"/>
        <v/>
      </c>
      <c r="HM38" s="455" t="str">
        <f t="shared" si="87"/>
        <v/>
      </c>
      <c r="HN38" s="455" t="str">
        <f t="shared" si="87"/>
        <v/>
      </c>
      <c r="HO38" s="455" t="str">
        <f t="shared" si="87"/>
        <v/>
      </c>
      <c r="HP38" s="953" t="str">
        <f t="shared" si="87"/>
        <v/>
      </c>
      <c r="HQ38" s="768" t="str">
        <f t="shared" si="87"/>
        <v/>
      </c>
      <c r="HR38" s="455" t="str">
        <f t="shared" si="87"/>
        <v/>
      </c>
      <c r="HS38" s="455" t="str">
        <f t="shared" si="87"/>
        <v/>
      </c>
      <c r="HT38" s="455" t="str">
        <f t="shared" si="87"/>
        <v/>
      </c>
      <c r="HU38" s="455" t="str">
        <f t="shared" si="87"/>
        <v/>
      </c>
      <c r="HV38" s="455" t="str">
        <f t="shared" si="87"/>
        <v/>
      </c>
      <c r="HW38" s="953" t="str">
        <f t="shared" si="87"/>
        <v/>
      </c>
      <c r="HX38" s="768" t="str">
        <f t="shared" si="87"/>
        <v/>
      </c>
      <c r="HY38" s="455" t="str">
        <f t="shared" si="87"/>
        <v/>
      </c>
      <c r="HZ38" s="455" t="str">
        <f t="shared" si="87"/>
        <v/>
      </c>
      <c r="IA38" s="455" t="str">
        <f t="shared" si="87"/>
        <v/>
      </c>
      <c r="IB38" s="455" t="str">
        <f t="shared" si="87"/>
        <v/>
      </c>
      <c r="IC38" s="455" t="str">
        <f t="shared" si="87"/>
        <v/>
      </c>
      <c r="ID38" s="953" t="str">
        <f t="shared" si="87"/>
        <v/>
      </c>
      <c r="IE38" s="768" t="str">
        <f t="shared" si="87"/>
        <v/>
      </c>
      <c r="IF38" s="455" t="str">
        <f t="shared" si="87"/>
        <v/>
      </c>
      <c r="IG38" s="455" t="str">
        <f t="shared" si="87"/>
        <v/>
      </c>
      <c r="IH38" s="455" t="str">
        <f t="shared" si="87"/>
        <v/>
      </c>
      <c r="II38" s="455" t="str">
        <f t="shared" si="87"/>
        <v/>
      </c>
      <c r="IJ38" s="455" t="str">
        <f t="shared" si="87"/>
        <v/>
      </c>
      <c r="IK38" s="953" t="str">
        <f t="shared" si="87"/>
        <v/>
      </c>
      <c r="IL38" s="768" t="str">
        <f t="shared" si="87"/>
        <v/>
      </c>
      <c r="IM38" s="455" t="str">
        <f t="shared" si="87"/>
        <v/>
      </c>
      <c r="IN38" s="455" t="str">
        <f t="shared" si="87"/>
        <v/>
      </c>
      <c r="IO38" s="455" t="str">
        <f t="shared" si="87"/>
        <v/>
      </c>
      <c r="IP38" s="455" t="str">
        <f t="shared" si="87"/>
        <v/>
      </c>
      <c r="IQ38" s="455" t="str">
        <f t="shared" si="87"/>
        <v/>
      </c>
      <c r="IR38" s="953" t="str">
        <f t="shared" si="87"/>
        <v/>
      </c>
      <c r="IS38" s="768" t="str">
        <f t="shared" si="87"/>
        <v/>
      </c>
      <c r="IT38" s="455" t="str">
        <f t="shared" si="87"/>
        <v/>
      </c>
      <c r="IU38" s="455" t="str">
        <f t="shared" si="87"/>
        <v/>
      </c>
      <c r="IV38" s="455" t="str">
        <f t="shared" si="87"/>
        <v/>
      </c>
      <c r="IW38" s="455" t="str">
        <f t="shared" si="87"/>
        <v/>
      </c>
      <c r="IX38" s="455" t="str">
        <f t="shared" si="87"/>
        <v/>
      </c>
      <c r="IY38" s="954" t="str">
        <f t="shared" si="87"/>
        <v/>
      </c>
      <c r="IZ38" s="768" t="str">
        <f t="shared" ref="IZ38:LK41" si="88">IF($C38="","",IZ$17)</f>
        <v/>
      </c>
      <c r="JA38" s="455" t="str">
        <f t="shared" si="88"/>
        <v/>
      </c>
      <c r="JB38" s="455" t="str">
        <f t="shared" si="88"/>
        <v/>
      </c>
      <c r="JC38" s="455" t="str">
        <f t="shared" si="88"/>
        <v/>
      </c>
      <c r="JD38" s="455" t="str">
        <f t="shared" si="88"/>
        <v/>
      </c>
      <c r="JE38" s="455" t="str">
        <f t="shared" si="88"/>
        <v/>
      </c>
      <c r="JF38" s="953" t="str">
        <f t="shared" si="88"/>
        <v/>
      </c>
      <c r="JG38" s="768" t="str">
        <f t="shared" si="88"/>
        <v/>
      </c>
      <c r="JH38" s="455" t="str">
        <f t="shared" si="88"/>
        <v/>
      </c>
      <c r="JI38" s="455" t="str">
        <f t="shared" si="88"/>
        <v/>
      </c>
      <c r="JJ38" s="455" t="str">
        <f t="shared" si="88"/>
        <v/>
      </c>
      <c r="JK38" s="455" t="str">
        <f t="shared" si="88"/>
        <v/>
      </c>
      <c r="JL38" s="455" t="str">
        <f t="shared" si="88"/>
        <v/>
      </c>
      <c r="JM38" s="953" t="str">
        <f t="shared" si="88"/>
        <v/>
      </c>
      <c r="JN38" s="768" t="str">
        <f t="shared" si="88"/>
        <v/>
      </c>
      <c r="JO38" s="455" t="str">
        <f t="shared" si="88"/>
        <v/>
      </c>
      <c r="JP38" s="455" t="str">
        <f t="shared" si="88"/>
        <v/>
      </c>
      <c r="JQ38" s="455" t="str">
        <f t="shared" si="88"/>
        <v/>
      </c>
      <c r="JR38" s="455" t="str">
        <f t="shared" si="88"/>
        <v/>
      </c>
      <c r="JS38" s="455" t="str">
        <f t="shared" si="88"/>
        <v/>
      </c>
      <c r="JT38" s="953" t="str">
        <f t="shared" si="88"/>
        <v/>
      </c>
      <c r="JU38" s="768" t="str">
        <f t="shared" si="88"/>
        <v/>
      </c>
      <c r="JV38" s="455" t="str">
        <f t="shared" si="88"/>
        <v/>
      </c>
      <c r="JW38" s="455" t="str">
        <f t="shared" si="88"/>
        <v/>
      </c>
      <c r="JX38" s="455" t="str">
        <f t="shared" si="88"/>
        <v/>
      </c>
      <c r="JY38" s="455" t="str">
        <f t="shared" si="88"/>
        <v/>
      </c>
      <c r="JZ38" s="455" t="str">
        <f t="shared" si="88"/>
        <v/>
      </c>
      <c r="KA38" s="953" t="str">
        <f t="shared" si="88"/>
        <v/>
      </c>
      <c r="KB38" s="768" t="str">
        <f t="shared" si="88"/>
        <v/>
      </c>
      <c r="KC38" s="455" t="str">
        <f t="shared" si="88"/>
        <v/>
      </c>
      <c r="KD38" s="455" t="str">
        <f t="shared" si="88"/>
        <v/>
      </c>
      <c r="KE38" s="455" t="str">
        <f t="shared" si="88"/>
        <v/>
      </c>
      <c r="KF38" s="455" t="str">
        <f t="shared" si="88"/>
        <v/>
      </c>
      <c r="KG38" s="455" t="str">
        <f t="shared" si="88"/>
        <v/>
      </c>
      <c r="KH38" s="953" t="str">
        <f t="shared" si="88"/>
        <v/>
      </c>
      <c r="KI38" s="768" t="str">
        <f t="shared" si="88"/>
        <v/>
      </c>
      <c r="KJ38" s="455" t="str">
        <f t="shared" si="88"/>
        <v/>
      </c>
      <c r="KK38" s="455" t="str">
        <f t="shared" si="88"/>
        <v/>
      </c>
      <c r="KL38" s="455" t="str">
        <f t="shared" si="88"/>
        <v/>
      </c>
      <c r="KM38" s="455" t="str">
        <f t="shared" si="88"/>
        <v/>
      </c>
      <c r="KN38" s="455" t="str">
        <f t="shared" si="88"/>
        <v/>
      </c>
      <c r="KO38" s="953" t="str">
        <f t="shared" si="88"/>
        <v/>
      </c>
      <c r="KP38" s="768" t="str">
        <f t="shared" si="88"/>
        <v/>
      </c>
      <c r="KQ38" s="455" t="str">
        <f t="shared" si="88"/>
        <v/>
      </c>
      <c r="KR38" s="455" t="str">
        <f t="shared" si="88"/>
        <v/>
      </c>
      <c r="KS38" s="455" t="str">
        <f t="shared" si="88"/>
        <v/>
      </c>
      <c r="KT38" s="455" t="str">
        <f t="shared" si="88"/>
        <v/>
      </c>
      <c r="KU38" s="455" t="str">
        <f t="shared" si="88"/>
        <v/>
      </c>
      <c r="KV38" s="953" t="str">
        <f t="shared" si="88"/>
        <v/>
      </c>
      <c r="KW38" s="768" t="str">
        <f t="shared" si="88"/>
        <v/>
      </c>
      <c r="KX38" s="455" t="str">
        <f t="shared" si="88"/>
        <v/>
      </c>
      <c r="KY38" s="455" t="str">
        <f t="shared" si="88"/>
        <v/>
      </c>
      <c r="KZ38" s="455" t="str">
        <f t="shared" si="88"/>
        <v/>
      </c>
      <c r="LA38" s="455" t="str">
        <f t="shared" si="88"/>
        <v/>
      </c>
      <c r="LB38" s="455" t="str">
        <f t="shared" si="88"/>
        <v/>
      </c>
      <c r="LC38" s="954" t="str">
        <f t="shared" si="88"/>
        <v/>
      </c>
      <c r="LD38" s="768" t="str">
        <f t="shared" si="88"/>
        <v/>
      </c>
      <c r="LE38" s="455" t="str">
        <f t="shared" si="88"/>
        <v/>
      </c>
      <c r="LF38" s="455" t="str">
        <f t="shared" si="88"/>
        <v/>
      </c>
      <c r="LG38" s="455" t="str">
        <f t="shared" si="88"/>
        <v/>
      </c>
      <c r="LH38" s="455" t="str">
        <f t="shared" si="88"/>
        <v/>
      </c>
      <c r="LI38" s="455" t="str">
        <f t="shared" si="88"/>
        <v/>
      </c>
      <c r="LJ38" s="953" t="str">
        <f t="shared" si="88"/>
        <v/>
      </c>
      <c r="LK38" s="768" t="str">
        <f t="shared" si="88"/>
        <v/>
      </c>
      <c r="LL38" s="455" t="str">
        <f t="shared" si="86"/>
        <v/>
      </c>
      <c r="LM38" s="455" t="str">
        <f t="shared" si="86"/>
        <v/>
      </c>
      <c r="LN38" s="455" t="str">
        <f t="shared" si="86"/>
        <v/>
      </c>
      <c r="LO38" s="455" t="str">
        <f t="shared" si="86"/>
        <v/>
      </c>
      <c r="LP38" s="455" t="str">
        <f t="shared" si="86"/>
        <v/>
      </c>
      <c r="LQ38" s="953" t="str">
        <f t="shared" si="86"/>
        <v/>
      </c>
      <c r="LR38" s="768" t="str">
        <f t="shared" si="86"/>
        <v/>
      </c>
      <c r="LS38" s="455" t="str">
        <f t="shared" si="86"/>
        <v/>
      </c>
      <c r="LT38" s="455" t="str">
        <f t="shared" si="86"/>
        <v/>
      </c>
      <c r="LU38" s="455" t="str">
        <f t="shared" si="86"/>
        <v/>
      </c>
      <c r="LV38" s="455" t="str">
        <f t="shared" si="86"/>
        <v/>
      </c>
      <c r="LW38" s="455" t="str">
        <f t="shared" si="86"/>
        <v/>
      </c>
      <c r="LX38" s="953" t="str">
        <f t="shared" si="86"/>
        <v/>
      </c>
      <c r="LY38" s="768" t="str">
        <f t="shared" si="86"/>
        <v/>
      </c>
      <c r="LZ38" s="455" t="str">
        <f t="shared" si="86"/>
        <v/>
      </c>
      <c r="MA38" s="455" t="str">
        <f t="shared" si="86"/>
        <v/>
      </c>
      <c r="MB38" s="455" t="str">
        <f t="shared" si="86"/>
        <v/>
      </c>
      <c r="MC38" s="455" t="str">
        <f t="shared" si="86"/>
        <v/>
      </c>
      <c r="MD38" s="455" t="str">
        <f t="shared" si="86"/>
        <v/>
      </c>
      <c r="ME38" s="953" t="str">
        <f t="shared" si="86"/>
        <v/>
      </c>
      <c r="MF38" s="768" t="str">
        <f t="shared" si="86"/>
        <v/>
      </c>
      <c r="MG38" s="455" t="str">
        <f t="shared" si="86"/>
        <v/>
      </c>
      <c r="MH38" s="455" t="str">
        <f t="shared" si="86"/>
        <v/>
      </c>
      <c r="MI38" s="455" t="str">
        <f t="shared" si="86"/>
        <v/>
      </c>
      <c r="MJ38" s="455" t="str">
        <f t="shared" si="86"/>
        <v/>
      </c>
      <c r="MK38" s="455" t="str">
        <f t="shared" si="86"/>
        <v/>
      </c>
      <c r="ML38" s="953" t="str">
        <f t="shared" si="86"/>
        <v/>
      </c>
      <c r="MM38" s="768" t="str">
        <f t="shared" si="86"/>
        <v/>
      </c>
      <c r="MN38" s="455" t="str">
        <f t="shared" si="86"/>
        <v/>
      </c>
      <c r="MO38" s="455" t="str">
        <f t="shared" si="86"/>
        <v/>
      </c>
      <c r="MP38" s="455" t="str">
        <f t="shared" si="86"/>
        <v/>
      </c>
      <c r="MQ38" s="455" t="str">
        <f t="shared" si="86"/>
        <v/>
      </c>
      <c r="MR38" s="455" t="str">
        <f t="shared" si="86"/>
        <v/>
      </c>
      <c r="MS38" s="953" t="str">
        <f t="shared" si="86"/>
        <v/>
      </c>
      <c r="MT38" s="768" t="str">
        <f t="shared" si="86"/>
        <v/>
      </c>
      <c r="MU38" s="455" t="str">
        <f t="shared" si="86"/>
        <v/>
      </c>
      <c r="MV38" s="455" t="str">
        <f t="shared" si="86"/>
        <v/>
      </c>
      <c r="MW38" s="455" t="str">
        <f t="shared" si="86"/>
        <v/>
      </c>
      <c r="MX38" s="455" t="str">
        <f t="shared" si="86"/>
        <v/>
      </c>
      <c r="MY38" s="455" t="str">
        <f t="shared" si="86"/>
        <v/>
      </c>
      <c r="MZ38" s="953" t="str">
        <f t="shared" si="86"/>
        <v/>
      </c>
      <c r="NA38" s="768" t="str">
        <f t="shared" si="86"/>
        <v/>
      </c>
      <c r="NB38" s="455" t="str">
        <f t="shared" si="86"/>
        <v/>
      </c>
      <c r="NC38" s="455" t="str">
        <f t="shared" si="86"/>
        <v/>
      </c>
      <c r="ND38" s="455" t="str">
        <f t="shared" si="86"/>
        <v/>
      </c>
      <c r="NE38" s="455" t="str">
        <f t="shared" si="86"/>
        <v/>
      </c>
      <c r="NF38" s="455" t="str">
        <f t="shared" si="86"/>
        <v/>
      </c>
      <c r="NG38" s="954" t="str">
        <f t="shared" si="86"/>
        <v/>
      </c>
      <c r="NH38" s="768" t="str">
        <f t="shared" si="86"/>
        <v/>
      </c>
      <c r="NI38" s="455" t="str">
        <f t="shared" si="86"/>
        <v/>
      </c>
      <c r="NJ38" s="455" t="str">
        <f t="shared" si="86"/>
        <v/>
      </c>
      <c r="NK38" s="455" t="str">
        <f t="shared" si="86"/>
        <v/>
      </c>
      <c r="NL38" s="455" t="str">
        <f t="shared" si="86"/>
        <v/>
      </c>
      <c r="NM38" s="455" t="str">
        <f t="shared" si="86"/>
        <v/>
      </c>
      <c r="NN38" s="953" t="str">
        <f t="shared" si="86"/>
        <v/>
      </c>
      <c r="NO38" s="83"/>
      <c r="NP38" s="83"/>
      <c r="NQ38" s="83"/>
      <c r="NR38" s="83"/>
      <c r="NS38" s="83"/>
      <c r="NT38" s="83"/>
      <c r="NU38" s="83"/>
      <c r="NV38" s="83"/>
      <c r="NW38" s="83"/>
      <c r="NX38" s="83"/>
      <c r="NY38" s="83"/>
      <c r="NZ38" s="83"/>
      <c r="OA38" s="83"/>
      <c r="OB38" s="83"/>
      <c r="OC38" s="83"/>
      <c r="OD38" s="83"/>
      <c r="OE38" s="83"/>
      <c r="OF38" s="83"/>
      <c r="OG38" s="83"/>
      <c r="OH38" s="83"/>
      <c r="OI38" s="83"/>
      <c r="OJ38" s="83"/>
      <c r="OK38" s="83"/>
      <c r="OL38" s="83"/>
      <c r="OM38" s="83"/>
      <c r="ON38" s="83"/>
      <c r="OO38" s="83"/>
      <c r="OP38" s="83"/>
      <c r="OQ38" s="83"/>
      <c r="OR38" s="83"/>
      <c r="OS38" s="83"/>
      <c r="OT38" s="83"/>
      <c r="OU38" s="83"/>
      <c r="OV38" s="83"/>
      <c r="OW38" s="83"/>
      <c r="OX38" s="83"/>
      <c r="OY38" s="83"/>
      <c r="OZ38" s="83"/>
      <c r="PA38" s="83"/>
      <c r="PB38" s="83"/>
      <c r="PC38" s="83"/>
      <c r="PD38" s="83"/>
      <c r="PE38" s="83"/>
      <c r="PF38" s="83"/>
      <c r="PG38" s="83"/>
      <c r="PH38" s="83"/>
      <c r="PI38" s="83"/>
      <c r="PJ38" s="83"/>
      <c r="PK38" s="83"/>
      <c r="PL38" s="83"/>
      <c r="PM38" s="83"/>
      <c r="PN38" s="83"/>
      <c r="PO38" s="83"/>
      <c r="PP38" s="83"/>
      <c r="PQ38" s="83"/>
      <c r="PR38" s="83"/>
      <c r="PS38" s="83"/>
      <c r="PT38" s="83"/>
      <c r="PU38" s="83"/>
      <c r="PV38" s="83"/>
      <c r="PW38" s="83"/>
      <c r="PX38" s="83"/>
      <c r="PY38" s="83"/>
      <c r="PZ38" s="83"/>
      <c r="QA38" s="83"/>
      <c r="QB38" s="83"/>
      <c r="QC38" s="83"/>
      <c r="QD38" s="83"/>
      <c r="QE38" s="83"/>
      <c r="QF38" s="83"/>
      <c r="QG38" s="83"/>
      <c r="QH38" s="83"/>
      <c r="QI38" s="83"/>
      <c r="QJ38" s="83"/>
      <c r="QK38" s="83"/>
      <c r="QL38" s="83"/>
      <c r="QM38" s="83"/>
      <c r="QN38" s="83"/>
      <c r="QO38" s="83"/>
      <c r="QP38" s="83"/>
      <c r="QQ38" s="83"/>
      <c r="QR38" s="83"/>
      <c r="QS38" s="83"/>
      <c r="QT38" s="83"/>
      <c r="QU38" s="83"/>
      <c r="QV38" s="83"/>
      <c r="QW38" s="83"/>
      <c r="QX38" s="83"/>
      <c r="QY38" s="83"/>
      <c r="QZ38" s="83"/>
      <c r="RA38" s="83"/>
      <c r="RB38" s="83"/>
      <c r="RC38" s="83"/>
      <c r="RD38" s="83"/>
      <c r="RE38" s="83"/>
      <c r="RF38" s="83"/>
      <c r="RG38" s="83"/>
      <c r="RH38" s="83"/>
      <c r="RI38" s="83"/>
      <c r="RJ38" s="83"/>
      <c r="RK38" s="83"/>
      <c r="RL38" s="83"/>
      <c r="RM38" s="83"/>
      <c r="RN38" s="83"/>
      <c r="RO38" s="83"/>
      <c r="RP38" s="83"/>
      <c r="RQ38" s="83"/>
      <c r="RR38" s="83"/>
      <c r="RS38" s="83"/>
      <c r="RT38" s="83"/>
      <c r="RU38" s="83"/>
      <c r="RV38" s="83"/>
      <c r="RW38" s="83"/>
      <c r="RX38" s="83"/>
      <c r="RY38" s="83"/>
      <c r="RZ38" s="83"/>
      <c r="SA38" s="83"/>
      <c r="SB38" s="83"/>
      <c r="SC38" s="83"/>
    </row>
    <row r="39" spans="1:564" s="1" customFormat="1" ht="12" hidden="1" thickBot="1" x14ac:dyDescent="0.25">
      <c r="A39" s="939">
        <f>alapadatok!A23</f>
        <v>21</v>
      </c>
      <c r="B39" s="678" t="str">
        <f>IF(alapadatok!C23="","",alapadatok!C23)</f>
        <v/>
      </c>
      <c r="C39" s="584" t="str">
        <f>IF(alapadatok!B23="","",alapadatok!B23)</f>
        <v/>
      </c>
      <c r="D39" s="584" t="str">
        <f>IF(alapadatok!D23="","",alapadatok!D23)</f>
        <v/>
      </c>
      <c r="E39" s="948" t="str">
        <f>IF(alapadatok!K23="","",alapadatok!K23)</f>
        <v/>
      </c>
      <c r="F39" s="952" t="str">
        <f t="shared" si="85"/>
        <v/>
      </c>
      <c r="G39" s="953" t="str">
        <f t="shared" si="85"/>
        <v/>
      </c>
      <c r="H39" s="768" t="str">
        <f t="shared" si="85"/>
        <v/>
      </c>
      <c r="I39" s="455" t="str">
        <f t="shared" si="85"/>
        <v/>
      </c>
      <c r="J39" s="455" t="str">
        <f t="shared" si="85"/>
        <v/>
      </c>
      <c r="K39" s="455" t="str">
        <f t="shared" si="85"/>
        <v/>
      </c>
      <c r="L39" s="455" t="str">
        <f t="shared" si="85"/>
        <v/>
      </c>
      <c r="M39" s="455" t="str">
        <f t="shared" si="85"/>
        <v/>
      </c>
      <c r="N39" s="953" t="str">
        <f t="shared" si="85"/>
        <v/>
      </c>
      <c r="O39" s="768" t="str">
        <f t="shared" si="85"/>
        <v/>
      </c>
      <c r="P39" s="455" t="str">
        <f t="shared" si="85"/>
        <v/>
      </c>
      <c r="Q39" s="455" t="str">
        <f t="shared" si="85"/>
        <v/>
      </c>
      <c r="R39" s="455" t="str">
        <f t="shared" si="85"/>
        <v/>
      </c>
      <c r="S39" s="455" t="str">
        <f t="shared" si="85"/>
        <v/>
      </c>
      <c r="T39" s="455" t="str">
        <f t="shared" si="85"/>
        <v/>
      </c>
      <c r="U39" s="953" t="str">
        <f t="shared" si="85"/>
        <v/>
      </c>
      <c r="V39" s="768" t="str">
        <f t="shared" si="85"/>
        <v/>
      </c>
      <c r="W39" s="455" t="str">
        <f t="shared" si="85"/>
        <v/>
      </c>
      <c r="X39" s="455" t="str">
        <f t="shared" si="85"/>
        <v/>
      </c>
      <c r="Y39" s="455" t="str">
        <f t="shared" si="85"/>
        <v/>
      </c>
      <c r="Z39" s="455" t="str">
        <f t="shared" si="85"/>
        <v/>
      </c>
      <c r="AA39" s="455" t="str">
        <f t="shared" si="85"/>
        <v/>
      </c>
      <c r="AB39" s="953" t="str">
        <f t="shared" si="85"/>
        <v/>
      </c>
      <c r="AC39" s="768" t="str">
        <f t="shared" si="85"/>
        <v/>
      </c>
      <c r="AD39" s="455" t="str">
        <f t="shared" si="85"/>
        <v/>
      </c>
      <c r="AE39" s="455" t="str">
        <f t="shared" si="85"/>
        <v/>
      </c>
      <c r="AF39" s="455" t="str">
        <f t="shared" si="85"/>
        <v/>
      </c>
      <c r="AG39" s="455" t="str">
        <f t="shared" si="85"/>
        <v/>
      </c>
      <c r="AH39" s="455" t="str">
        <f t="shared" si="85"/>
        <v/>
      </c>
      <c r="AI39" s="953" t="str">
        <f t="shared" si="85"/>
        <v/>
      </c>
      <c r="AJ39" s="768" t="str">
        <f t="shared" si="85"/>
        <v/>
      </c>
      <c r="AK39" s="455" t="str">
        <f t="shared" si="85"/>
        <v/>
      </c>
      <c r="AL39" s="455" t="str">
        <f t="shared" si="85"/>
        <v/>
      </c>
      <c r="AM39" s="455" t="str">
        <f t="shared" si="85"/>
        <v/>
      </c>
      <c r="AN39" s="455" t="str">
        <f t="shared" si="85"/>
        <v/>
      </c>
      <c r="AO39" s="455" t="str">
        <f t="shared" si="85"/>
        <v/>
      </c>
      <c r="AP39" s="953" t="str">
        <f t="shared" si="85"/>
        <v/>
      </c>
      <c r="AQ39" s="768" t="str">
        <f t="shared" si="85"/>
        <v/>
      </c>
      <c r="AR39" s="455" t="str">
        <f t="shared" si="85"/>
        <v/>
      </c>
      <c r="AS39" s="455" t="str">
        <f t="shared" si="85"/>
        <v/>
      </c>
      <c r="AT39" s="455" t="str">
        <f t="shared" si="85"/>
        <v/>
      </c>
      <c r="AU39" s="455" t="str">
        <f t="shared" si="85"/>
        <v/>
      </c>
      <c r="AV39" s="455" t="str">
        <f t="shared" si="85"/>
        <v/>
      </c>
      <c r="AW39" s="953" t="str">
        <f t="shared" si="85"/>
        <v/>
      </c>
      <c r="AX39" s="768" t="str">
        <f t="shared" si="85"/>
        <v/>
      </c>
      <c r="AY39" s="455" t="str">
        <f t="shared" si="85"/>
        <v/>
      </c>
      <c r="AZ39" s="455" t="str">
        <f t="shared" si="85"/>
        <v/>
      </c>
      <c r="BA39" s="455" t="str">
        <f t="shared" si="85"/>
        <v/>
      </c>
      <c r="BB39" s="455" t="str">
        <f t="shared" si="85"/>
        <v/>
      </c>
      <c r="BC39" s="455" t="str">
        <f t="shared" si="85"/>
        <v/>
      </c>
      <c r="BD39" s="953" t="str">
        <f t="shared" si="85"/>
        <v/>
      </c>
      <c r="BE39" s="768" t="str">
        <f t="shared" si="85"/>
        <v/>
      </c>
      <c r="BF39" s="455" t="str">
        <f t="shared" si="85"/>
        <v/>
      </c>
      <c r="BG39" s="455" t="str">
        <f t="shared" si="85"/>
        <v/>
      </c>
      <c r="BH39" s="455" t="str">
        <f t="shared" si="85"/>
        <v/>
      </c>
      <c r="BI39" s="455" t="str">
        <f t="shared" si="85"/>
        <v/>
      </c>
      <c r="BJ39" s="455" t="str">
        <f t="shared" si="85"/>
        <v/>
      </c>
      <c r="BK39" s="953" t="str">
        <f t="shared" si="85"/>
        <v/>
      </c>
      <c r="BL39" s="1144" t="str">
        <f t="shared" si="82"/>
        <v/>
      </c>
      <c r="BM39" s="455" t="str">
        <f t="shared" si="85"/>
        <v/>
      </c>
      <c r="BN39" s="455" t="str">
        <f t="shared" si="85"/>
        <v/>
      </c>
      <c r="BO39" s="455" t="str">
        <f t="shared" si="85"/>
        <v/>
      </c>
      <c r="BP39" s="455" t="str">
        <f t="shared" si="85"/>
        <v/>
      </c>
      <c r="BQ39" s="455" t="str">
        <f t="shared" ref="BQ39:EB42" si="89">IF($C39="","",BQ$17)</f>
        <v/>
      </c>
      <c r="BR39" s="953" t="str">
        <f t="shared" si="89"/>
        <v/>
      </c>
      <c r="BS39" s="768" t="str">
        <f t="shared" si="89"/>
        <v/>
      </c>
      <c r="BT39" s="455" t="str">
        <f t="shared" si="89"/>
        <v/>
      </c>
      <c r="BU39" s="455" t="str">
        <f t="shared" si="89"/>
        <v/>
      </c>
      <c r="BV39" s="455" t="str">
        <f t="shared" si="89"/>
        <v/>
      </c>
      <c r="BW39" s="455" t="str">
        <f t="shared" si="89"/>
        <v/>
      </c>
      <c r="BX39" s="455" t="str">
        <f t="shared" si="89"/>
        <v/>
      </c>
      <c r="BY39" s="953" t="str">
        <f t="shared" si="89"/>
        <v/>
      </c>
      <c r="BZ39" s="768" t="str">
        <f t="shared" si="89"/>
        <v/>
      </c>
      <c r="CA39" s="455" t="str">
        <f t="shared" si="89"/>
        <v/>
      </c>
      <c r="CB39" s="455" t="str">
        <f t="shared" si="89"/>
        <v/>
      </c>
      <c r="CC39" s="455" t="str">
        <f t="shared" si="89"/>
        <v/>
      </c>
      <c r="CD39" s="455" t="str">
        <f t="shared" si="89"/>
        <v/>
      </c>
      <c r="CE39" s="455" t="str">
        <f t="shared" si="89"/>
        <v/>
      </c>
      <c r="CF39" s="953" t="str">
        <f t="shared" si="89"/>
        <v/>
      </c>
      <c r="CG39" s="768" t="str">
        <f t="shared" si="89"/>
        <v/>
      </c>
      <c r="CH39" s="455" t="str">
        <f t="shared" si="89"/>
        <v/>
      </c>
      <c r="CI39" s="455" t="str">
        <f t="shared" si="89"/>
        <v/>
      </c>
      <c r="CJ39" s="455" t="str">
        <f t="shared" si="89"/>
        <v/>
      </c>
      <c r="CK39" s="455" t="str">
        <f t="shared" si="89"/>
        <v/>
      </c>
      <c r="CL39" s="455" t="str">
        <f t="shared" si="89"/>
        <v/>
      </c>
      <c r="CM39" s="953" t="str">
        <f t="shared" si="89"/>
        <v/>
      </c>
      <c r="CN39" s="768" t="str">
        <f t="shared" si="89"/>
        <v/>
      </c>
      <c r="CO39" s="455" t="str">
        <f t="shared" si="89"/>
        <v/>
      </c>
      <c r="CP39" s="455" t="str">
        <f t="shared" si="89"/>
        <v/>
      </c>
      <c r="CQ39" s="455" t="str">
        <f t="shared" si="89"/>
        <v/>
      </c>
      <c r="CR39" s="455" t="s">
        <v>385</v>
      </c>
      <c r="CS39" s="455" t="str">
        <f t="shared" si="89"/>
        <v/>
      </c>
      <c r="CT39" s="953" t="str">
        <f t="shared" si="89"/>
        <v/>
      </c>
      <c r="CU39" s="952" t="str">
        <f t="shared" si="89"/>
        <v/>
      </c>
      <c r="CV39" s="455" t="str">
        <f t="shared" si="89"/>
        <v/>
      </c>
      <c r="CW39" s="455" t="str">
        <f t="shared" si="89"/>
        <v/>
      </c>
      <c r="CX39" s="455" t="str">
        <f t="shared" si="89"/>
        <v/>
      </c>
      <c r="CY39" s="455" t="str">
        <f t="shared" si="89"/>
        <v/>
      </c>
      <c r="CZ39" s="455" t="str">
        <f t="shared" si="89"/>
        <v/>
      </c>
      <c r="DA39" s="953" t="str">
        <f t="shared" si="89"/>
        <v/>
      </c>
      <c r="DB39" s="768" t="str">
        <f t="shared" si="89"/>
        <v/>
      </c>
      <c r="DC39" s="455" t="str">
        <f t="shared" si="89"/>
        <v/>
      </c>
      <c r="DD39" s="455" t="str">
        <f t="shared" si="89"/>
        <v/>
      </c>
      <c r="DE39" s="455" t="str">
        <f t="shared" si="89"/>
        <v/>
      </c>
      <c r="DF39" s="455" t="str">
        <f t="shared" si="89"/>
        <v/>
      </c>
      <c r="DG39" s="455" t="str">
        <f t="shared" si="89"/>
        <v/>
      </c>
      <c r="DH39" s="953" t="str">
        <f t="shared" si="89"/>
        <v/>
      </c>
      <c r="DI39" s="768" t="str">
        <f t="shared" si="89"/>
        <v/>
      </c>
      <c r="DJ39" s="455" t="str">
        <f t="shared" si="89"/>
        <v/>
      </c>
      <c r="DK39" s="455" t="str">
        <f t="shared" si="89"/>
        <v/>
      </c>
      <c r="DL39" s="455" t="str">
        <f t="shared" si="89"/>
        <v/>
      </c>
      <c r="DM39" s="455" t="str">
        <f t="shared" si="89"/>
        <v/>
      </c>
      <c r="DN39" s="455" t="str">
        <f t="shared" si="89"/>
        <v/>
      </c>
      <c r="DO39" s="953" t="str">
        <f t="shared" si="89"/>
        <v/>
      </c>
      <c r="DP39" s="768" t="str">
        <f t="shared" si="89"/>
        <v/>
      </c>
      <c r="DQ39" s="455" t="str">
        <f t="shared" si="89"/>
        <v/>
      </c>
      <c r="DR39" s="455" t="str">
        <f t="shared" si="89"/>
        <v/>
      </c>
      <c r="DS39" s="455" t="str">
        <f t="shared" si="89"/>
        <v/>
      </c>
      <c r="DT39" s="455" t="str">
        <f t="shared" si="89"/>
        <v/>
      </c>
      <c r="DU39" s="455" t="str">
        <f t="shared" si="89"/>
        <v/>
      </c>
      <c r="DV39" s="953" t="str">
        <f t="shared" si="89"/>
        <v/>
      </c>
      <c r="DW39" s="768" t="str">
        <f t="shared" si="89"/>
        <v/>
      </c>
      <c r="DX39" s="455" t="str">
        <f t="shared" si="89"/>
        <v/>
      </c>
      <c r="DY39" s="455" t="str">
        <f t="shared" si="89"/>
        <v/>
      </c>
      <c r="DZ39" s="455" t="str">
        <f t="shared" si="89"/>
        <v/>
      </c>
      <c r="EA39" s="455" t="str">
        <f t="shared" si="89"/>
        <v/>
      </c>
      <c r="EB39" s="455" t="str">
        <f t="shared" si="89"/>
        <v/>
      </c>
      <c r="EC39" s="954" t="str">
        <f t="shared" ref="EC39:GN42" si="90">IF($C39="","",EC$17)</f>
        <v/>
      </c>
      <c r="ED39" s="768" t="str">
        <f t="shared" si="90"/>
        <v/>
      </c>
      <c r="EE39" s="455" t="str">
        <f t="shared" si="90"/>
        <v/>
      </c>
      <c r="EF39" s="455" t="str">
        <f t="shared" si="90"/>
        <v/>
      </c>
      <c r="EG39" s="455" t="str">
        <f t="shared" si="90"/>
        <v/>
      </c>
      <c r="EH39" s="455" t="str">
        <f t="shared" si="90"/>
        <v/>
      </c>
      <c r="EI39" s="455" t="str">
        <f t="shared" si="90"/>
        <v/>
      </c>
      <c r="EJ39" s="953" t="str">
        <f t="shared" si="90"/>
        <v/>
      </c>
      <c r="EK39" s="768" t="str">
        <f t="shared" si="90"/>
        <v/>
      </c>
      <c r="EL39" s="455" t="str">
        <f t="shared" si="90"/>
        <v/>
      </c>
      <c r="EM39" s="455" t="str">
        <f t="shared" si="90"/>
        <v/>
      </c>
      <c r="EN39" s="455" t="str">
        <f t="shared" si="90"/>
        <v/>
      </c>
      <c r="EO39" s="455" t="str">
        <f t="shared" si="90"/>
        <v/>
      </c>
      <c r="EP39" s="455" t="str">
        <f t="shared" si="90"/>
        <v/>
      </c>
      <c r="EQ39" s="953" t="str">
        <f t="shared" si="90"/>
        <v/>
      </c>
      <c r="ER39" s="768" t="str">
        <f t="shared" si="90"/>
        <v/>
      </c>
      <c r="ES39" s="455" t="str">
        <f t="shared" si="90"/>
        <v/>
      </c>
      <c r="ET39" s="455" t="str">
        <f t="shared" si="90"/>
        <v/>
      </c>
      <c r="EU39" s="455" t="str">
        <f t="shared" si="90"/>
        <v/>
      </c>
      <c r="EV39" s="455" t="str">
        <f t="shared" si="90"/>
        <v/>
      </c>
      <c r="EW39" s="455" t="str">
        <f t="shared" si="90"/>
        <v/>
      </c>
      <c r="EX39" s="953" t="str">
        <f t="shared" si="90"/>
        <v/>
      </c>
      <c r="EY39" s="768" t="str">
        <f t="shared" si="90"/>
        <v/>
      </c>
      <c r="EZ39" s="455" t="str">
        <f t="shared" si="90"/>
        <v/>
      </c>
      <c r="FA39" s="455" t="str">
        <f t="shared" si="90"/>
        <v/>
      </c>
      <c r="FB39" s="455" t="str">
        <f t="shared" si="90"/>
        <v/>
      </c>
      <c r="FC39" s="455" t="str">
        <f t="shared" si="90"/>
        <v/>
      </c>
      <c r="FD39" s="455" t="str">
        <f t="shared" si="90"/>
        <v/>
      </c>
      <c r="FE39" s="953" t="str">
        <f t="shared" si="90"/>
        <v/>
      </c>
      <c r="FF39" s="768" t="str">
        <f t="shared" si="90"/>
        <v/>
      </c>
      <c r="FG39" s="455" t="str">
        <f t="shared" si="90"/>
        <v/>
      </c>
      <c r="FH39" s="455" t="str">
        <f t="shared" si="90"/>
        <v/>
      </c>
      <c r="FI39" s="455" t="str">
        <f t="shared" si="90"/>
        <v/>
      </c>
      <c r="FJ39" s="455" t="str">
        <f t="shared" si="90"/>
        <v/>
      </c>
      <c r="FK39" s="455" t="str">
        <f t="shared" si="90"/>
        <v/>
      </c>
      <c r="FL39" s="953" t="str">
        <f t="shared" si="90"/>
        <v/>
      </c>
      <c r="FM39" s="768" t="str">
        <f t="shared" si="90"/>
        <v/>
      </c>
      <c r="FN39" s="455" t="str">
        <f t="shared" si="90"/>
        <v/>
      </c>
      <c r="FO39" s="455" t="str">
        <f t="shared" si="90"/>
        <v/>
      </c>
      <c r="FP39" s="455" t="str">
        <f t="shared" si="90"/>
        <v/>
      </c>
      <c r="FQ39" s="455" t="str">
        <f t="shared" si="90"/>
        <v/>
      </c>
      <c r="FR39" s="455" t="str">
        <f t="shared" si="90"/>
        <v/>
      </c>
      <c r="FS39" s="953" t="str">
        <f t="shared" si="90"/>
        <v/>
      </c>
      <c r="FT39" s="768" t="str">
        <f t="shared" si="90"/>
        <v/>
      </c>
      <c r="FU39" s="455" t="str">
        <f t="shared" si="90"/>
        <v/>
      </c>
      <c r="FV39" s="455" t="str">
        <f t="shared" si="90"/>
        <v/>
      </c>
      <c r="FW39" s="455" t="str">
        <f t="shared" si="90"/>
        <v/>
      </c>
      <c r="FX39" s="455" t="str">
        <f t="shared" si="90"/>
        <v/>
      </c>
      <c r="FY39" s="455" t="str">
        <f t="shared" si="90"/>
        <v/>
      </c>
      <c r="FZ39" s="953" t="str">
        <f t="shared" si="90"/>
        <v/>
      </c>
      <c r="GA39" s="768" t="str">
        <f t="shared" si="90"/>
        <v/>
      </c>
      <c r="GB39" s="455" t="str">
        <f t="shared" si="90"/>
        <v/>
      </c>
      <c r="GC39" s="455" t="str">
        <f t="shared" si="90"/>
        <v/>
      </c>
      <c r="GD39" s="455" t="str">
        <f t="shared" si="90"/>
        <v/>
      </c>
      <c r="GE39" s="455" t="str">
        <f t="shared" si="90"/>
        <v/>
      </c>
      <c r="GF39" s="953" t="str">
        <f t="shared" si="90"/>
        <v/>
      </c>
      <c r="GG39" s="768" t="str">
        <f t="shared" si="90"/>
        <v/>
      </c>
      <c r="GH39" s="455" t="str">
        <f t="shared" si="90"/>
        <v/>
      </c>
      <c r="GI39" s="455" t="str">
        <f t="shared" si="90"/>
        <v/>
      </c>
      <c r="GJ39" s="455" t="str">
        <f t="shared" si="90"/>
        <v/>
      </c>
      <c r="GK39" s="455" t="str">
        <f t="shared" si="90"/>
        <v/>
      </c>
      <c r="GL39" s="455" t="str">
        <f t="shared" si="90"/>
        <v/>
      </c>
      <c r="GM39" s="455" t="str">
        <f t="shared" si="90"/>
        <v/>
      </c>
      <c r="GN39" s="954" t="str">
        <f t="shared" si="90"/>
        <v/>
      </c>
      <c r="GO39" s="768" t="str">
        <f t="shared" si="87"/>
        <v/>
      </c>
      <c r="GP39" s="455" t="str">
        <f t="shared" si="87"/>
        <v/>
      </c>
      <c r="GQ39" s="455" t="str">
        <f t="shared" si="87"/>
        <v/>
      </c>
      <c r="GR39" s="455" t="str">
        <f t="shared" si="87"/>
        <v/>
      </c>
      <c r="GS39" s="455" t="str">
        <f t="shared" si="87"/>
        <v/>
      </c>
      <c r="GT39" s="455" t="str">
        <f t="shared" si="87"/>
        <v/>
      </c>
      <c r="GU39" s="953" t="str">
        <f t="shared" si="87"/>
        <v/>
      </c>
      <c r="GV39" s="768" t="str">
        <f t="shared" si="87"/>
        <v/>
      </c>
      <c r="GW39" s="455" t="str">
        <f t="shared" si="87"/>
        <v/>
      </c>
      <c r="GX39" s="455" t="str">
        <f t="shared" si="87"/>
        <v/>
      </c>
      <c r="GY39" s="455" t="str">
        <f t="shared" si="87"/>
        <v/>
      </c>
      <c r="GZ39" s="455" t="str">
        <f t="shared" si="87"/>
        <v/>
      </c>
      <c r="HA39" s="455" t="str">
        <f t="shared" si="87"/>
        <v/>
      </c>
      <c r="HB39" s="953" t="str">
        <f t="shared" si="87"/>
        <v/>
      </c>
      <c r="HC39" s="768" t="str">
        <f t="shared" si="87"/>
        <v/>
      </c>
      <c r="HD39" s="455" t="str">
        <f t="shared" si="87"/>
        <v/>
      </c>
      <c r="HE39" s="455" t="str">
        <f t="shared" si="87"/>
        <v/>
      </c>
      <c r="HF39" s="455" t="str">
        <f t="shared" si="87"/>
        <v/>
      </c>
      <c r="HG39" s="455" t="str">
        <f t="shared" si="87"/>
        <v/>
      </c>
      <c r="HH39" s="455" t="str">
        <f t="shared" si="87"/>
        <v/>
      </c>
      <c r="HI39" s="953" t="str">
        <f t="shared" si="87"/>
        <v/>
      </c>
      <c r="HJ39" s="768" t="str">
        <f t="shared" si="87"/>
        <v/>
      </c>
      <c r="HK39" s="455" t="str">
        <f t="shared" si="87"/>
        <v/>
      </c>
      <c r="HL39" s="455" t="str">
        <f t="shared" si="87"/>
        <v/>
      </c>
      <c r="HM39" s="455" t="str">
        <f t="shared" si="87"/>
        <v/>
      </c>
      <c r="HN39" s="955" t="str">
        <f t="shared" si="87"/>
        <v/>
      </c>
      <c r="HO39" s="455" t="str">
        <f t="shared" si="87"/>
        <v/>
      </c>
      <c r="HP39" s="953" t="str">
        <f t="shared" si="87"/>
        <v/>
      </c>
      <c r="HQ39" s="768" t="str">
        <f t="shared" si="87"/>
        <v/>
      </c>
      <c r="HR39" s="455" t="str">
        <f t="shared" si="87"/>
        <v/>
      </c>
      <c r="HS39" s="455" t="str">
        <f t="shared" si="87"/>
        <v/>
      </c>
      <c r="HT39" s="455" t="str">
        <f t="shared" si="87"/>
        <v/>
      </c>
      <c r="HU39" s="455" t="str">
        <f t="shared" si="87"/>
        <v/>
      </c>
      <c r="HV39" s="455" t="str">
        <f t="shared" si="87"/>
        <v/>
      </c>
      <c r="HW39" s="953" t="str">
        <f t="shared" si="87"/>
        <v/>
      </c>
      <c r="HX39" s="768" t="str">
        <f t="shared" si="87"/>
        <v/>
      </c>
      <c r="HY39" s="455" t="str">
        <f t="shared" si="87"/>
        <v/>
      </c>
      <c r="HZ39" s="455" t="str">
        <f t="shared" si="87"/>
        <v/>
      </c>
      <c r="IA39" s="455" t="str">
        <f t="shared" si="87"/>
        <v/>
      </c>
      <c r="IB39" s="455" t="str">
        <f t="shared" si="87"/>
        <v/>
      </c>
      <c r="IC39" s="455" t="str">
        <f t="shared" si="87"/>
        <v/>
      </c>
      <c r="ID39" s="953" t="str">
        <f t="shared" si="87"/>
        <v/>
      </c>
      <c r="IE39" s="768" t="str">
        <f t="shared" si="87"/>
        <v/>
      </c>
      <c r="IF39" s="455" t="str">
        <f t="shared" si="87"/>
        <v/>
      </c>
      <c r="IG39" s="455" t="str">
        <f t="shared" si="87"/>
        <v/>
      </c>
      <c r="IH39" s="455" t="str">
        <f t="shared" si="87"/>
        <v/>
      </c>
      <c r="II39" s="455" t="str">
        <f t="shared" si="87"/>
        <v/>
      </c>
      <c r="IJ39" s="455" t="str">
        <f t="shared" si="87"/>
        <v/>
      </c>
      <c r="IK39" s="953" t="str">
        <f t="shared" si="87"/>
        <v/>
      </c>
      <c r="IL39" s="768" t="str">
        <f t="shared" si="87"/>
        <v/>
      </c>
      <c r="IM39" s="455" t="str">
        <f t="shared" si="87"/>
        <v/>
      </c>
      <c r="IN39" s="455" t="str">
        <f t="shared" si="87"/>
        <v/>
      </c>
      <c r="IO39" s="455" t="str">
        <f t="shared" si="87"/>
        <v/>
      </c>
      <c r="IP39" s="455" t="str">
        <f t="shared" si="87"/>
        <v/>
      </c>
      <c r="IQ39" s="455" t="str">
        <f t="shared" si="87"/>
        <v/>
      </c>
      <c r="IR39" s="953" t="str">
        <f t="shared" si="87"/>
        <v/>
      </c>
      <c r="IS39" s="768" t="str">
        <f t="shared" si="87"/>
        <v/>
      </c>
      <c r="IT39" s="455" t="str">
        <f t="shared" si="87"/>
        <v/>
      </c>
      <c r="IU39" s="455" t="str">
        <f t="shared" si="87"/>
        <v/>
      </c>
      <c r="IV39" s="455" t="str">
        <f t="shared" si="87"/>
        <v/>
      </c>
      <c r="IW39" s="455" t="str">
        <f t="shared" si="87"/>
        <v/>
      </c>
      <c r="IX39" s="455" t="str">
        <f t="shared" si="87"/>
        <v/>
      </c>
      <c r="IY39" s="954" t="str">
        <f t="shared" si="87"/>
        <v/>
      </c>
      <c r="IZ39" s="768" t="str">
        <f t="shared" si="88"/>
        <v/>
      </c>
      <c r="JA39" s="455" t="str">
        <f t="shared" si="88"/>
        <v/>
      </c>
      <c r="JB39" s="455" t="str">
        <f t="shared" si="88"/>
        <v/>
      </c>
      <c r="JC39" s="455" t="str">
        <f t="shared" si="88"/>
        <v/>
      </c>
      <c r="JD39" s="455" t="str">
        <f t="shared" si="88"/>
        <v/>
      </c>
      <c r="JE39" s="455" t="str">
        <f t="shared" si="88"/>
        <v/>
      </c>
      <c r="JF39" s="953" t="str">
        <f t="shared" si="88"/>
        <v/>
      </c>
      <c r="JG39" s="768" t="str">
        <f t="shared" si="88"/>
        <v/>
      </c>
      <c r="JH39" s="455" t="str">
        <f t="shared" si="88"/>
        <v/>
      </c>
      <c r="JI39" s="455" t="str">
        <f t="shared" si="88"/>
        <v/>
      </c>
      <c r="JJ39" s="455" t="str">
        <f t="shared" si="88"/>
        <v/>
      </c>
      <c r="JK39" s="455" t="str">
        <f t="shared" si="88"/>
        <v/>
      </c>
      <c r="JL39" s="455" t="str">
        <f t="shared" si="88"/>
        <v/>
      </c>
      <c r="JM39" s="953" t="str">
        <f t="shared" si="88"/>
        <v/>
      </c>
      <c r="JN39" s="768" t="str">
        <f t="shared" si="88"/>
        <v/>
      </c>
      <c r="JO39" s="455" t="str">
        <f t="shared" si="88"/>
        <v/>
      </c>
      <c r="JP39" s="455" t="str">
        <f t="shared" si="88"/>
        <v/>
      </c>
      <c r="JQ39" s="455" t="str">
        <f t="shared" si="88"/>
        <v/>
      </c>
      <c r="JR39" s="455" t="str">
        <f t="shared" si="88"/>
        <v/>
      </c>
      <c r="JS39" s="455" t="str">
        <f t="shared" si="88"/>
        <v/>
      </c>
      <c r="JT39" s="953" t="str">
        <f t="shared" si="88"/>
        <v/>
      </c>
      <c r="JU39" s="768" t="str">
        <f t="shared" si="88"/>
        <v/>
      </c>
      <c r="JV39" s="455" t="str">
        <f t="shared" si="88"/>
        <v/>
      </c>
      <c r="JW39" s="455" t="str">
        <f t="shared" si="88"/>
        <v/>
      </c>
      <c r="JX39" s="455" t="str">
        <f t="shared" si="88"/>
        <v/>
      </c>
      <c r="JY39" s="455" t="str">
        <f t="shared" si="88"/>
        <v/>
      </c>
      <c r="JZ39" s="455" t="str">
        <f t="shared" si="88"/>
        <v/>
      </c>
      <c r="KA39" s="953" t="str">
        <f t="shared" si="88"/>
        <v/>
      </c>
      <c r="KB39" s="768" t="str">
        <f t="shared" si="88"/>
        <v/>
      </c>
      <c r="KC39" s="455" t="str">
        <f t="shared" si="88"/>
        <v/>
      </c>
      <c r="KD39" s="455" t="str">
        <f t="shared" si="88"/>
        <v/>
      </c>
      <c r="KE39" s="455" t="str">
        <f t="shared" si="88"/>
        <v/>
      </c>
      <c r="KF39" s="455" t="str">
        <f t="shared" si="88"/>
        <v/>
      </c>
      <c r="KG39" s="455" t="str">
        <f t="shared" si="88"/>
        <v/>
      </c>
      <c r="KH39" s="953" t="str">
        <f t="shared" si="88"/>
        <v/>
      </c>
      <c r="KI39" s="768" t="str">
        <f t="shared" si="88"/>
        <v/>
      </c>
      <c r="KJ39" s="455" t="str">
        <f t="shared" si="88"/>
        <v/>
      </c>
      <c r="KK39" s="455" t="str">
        <f t="shared" si="88"/>
        <v/>
      </c>
      <c r="KL39" s="455" t="str">
        <f t="shared" si="88"/>
        <v/>
      </c>
      <c r="KM39" s="455" t="str">
        <f t="shared" si="88"/>
        <v/>
      </c>
      <c r="KN39" s="455" t="str">
        <f t="shared" si="88"/>
        <v/>
      </c>
      <c r="KO39" s="953" t="str">
        <f t="shared" si="88"/>
        <v/>
      </c>
      <c r="KP39" s="768" t="str">
        <f t="shared" si="88"/>
        <v/>
      </c>
      <c r="KQ39" s="455" t="str">
        <f t="shared" si="88"/>
        <v/>
      </c>
      <c r="KR39" s="455" t="str">
        <f t="shared" si="88"/>
        <v/>
      </c>
      <c r="KS39" s="455" t="str">
        <f t="shared" si="88"/>
        <v/>
      </c>
      <c r="KT39" s="455" t="str">
        <f t="shared" si="88"/>
        <v/>
      </c>
      <c r="KU39" s="455" t="str">
        <f t="shared" si="88"/>
        <v/>
      </c>
      <c r="KV39" s="953" t="str">
        <f t="shared" si="88"/>
        <v/>
      </c>
      <c r="KW39" s="768" t="str">
        <f t="shared" si="88"/>
        <v/>
      </c>
      <c r="KX39" s="455" t="str">
        <f t="shared" si="88"/>
        <v/>
      </c>
      <c r="KY39" s="455" t="str">
        <f t="shared" si="88"/>
        <v/>
      </c>
      <c r="KZ39" s="455" t="str">
        <f t="shared" si="88"/>
        <v/>
      </c>
      <c r="LA39" s="455" t="str">
        <f t="shared" si="88"/>
        <v/>
      </c>
      <c r="LB39" s="455" t="str">
        <f t="shared" si="88"/>
        <v/>
      </c>
      <c r="LC39" s="954" t="str">
        <f t="shared" si="88"/>
        <v/>
      </c>
      <c r="LD39" s="768" t="str">
        <f t="shared" si="88"/>
        <v/>
      </c>
      <c r="LE39" s="455" t="str">
        <f t="shared" si="88"/>
        <v/>
      </c>
      <c r="LF39" s="455" t="str">
        <f t="shared" si="88"/>
        <v/>
      </c>
      <c r="LG39" s="455" t="str">
        <f t="shared" si="88"/>
        <v/>
      </c>
      <c r="LH39" s="455" t="str">
        <f t="shared" si="88"/>
        <v/>
      </c>
      <c r="LI39" s="455" t="str">
        <f t="shared" si="88"/>
        <v/>
      </c>
      <c r="LJ39" s="953" t="str">
        <f t="shared" si="88"/>
        <v/>
      </c>
      <c r="LK39" s="768" t="str">
        <f t="shared" si="88"/>
        <v/>
      </c>
      <c r="LL39" s="455" t="str">
        <f t="shared" si="86"/>
        <v/>
      </c>
      <c r="LM39" s="455" t="str">
        <f t="shared" si="86"/>
        <v/>
      </c>
      <c r="LN39" s="455" t="str">
        <f t="shared" si="86"/>
        <v/>
      </c>
      <c r="LO39" s="455" t="str">
        <f t="shared" si="86"/>
        <v/>
      </c>
      <c r="LP39" s="455" t="str">
        <f t="shared" si="86"/>
        <v/>
      </c>
      <c r="LQ39" s="953" t="str">
        <f t="shared" si="86"/>
        <v/>
      </c>
      <c r="LR39" s="768" t="str">
        <f t="shared" si="86"/>
        <v/>
      </c>
      <c r="LS39" s="455" t="str">
        <f t="shared" si="86"/>
        <v/>
      </c>
      <c r="LT39" s="455" t="str">
        <f t="shared" si="86"/>
        <v/>
      </c>
      <c r="LU39" s="455" t="str">
        <f t="shared" si="86"/>
        <v/>
      </c>
      <c r="LV39" s="455" t="str">
        <f t="shared" si="86"/>
        <v/>
      </c>
      <c r="LW39" s="455" t="str">
        <f t="shared" si="86"/>
        <v/>
      </c>
      <c r="LX39" s="953" t="str">
        <f t="shared" si="86"/>
        <v/>
      </c>
      <c r="LY39" s="768" t="str">
        <f t="shared" si="86"/>
        <v/>
      </c>
      <c r="LZ39" s="455" t="str">
        <f t="shared" si="86"/>
        <v/>
      </c>
      <c r="MA39" s="455" t="str">
        <f t="shared" si="86"/>
        <v/>
      </c>
      <c r="MB39" s="455" t="str">
        <f t="shared" si="86"/>
        <v/>
      </c>
      <c r="MC39" s="455" t="str">
        <f t="shared" si="86"/>
        <v/>
      </c>
      <c r="MD39" s="455" t="str">
        <f t="shared" si="86"/>
        <v/>
      </c>
      <c r="ME39" s="953" t="str">
        <f t="shared" si="86"/>
        <v/>
      </c>
      <c r="MF39" s="768" t="str">
        <f t="shared" si="86"/>
        <v/>
      </c>
      <c r="MG39" s="455" t="str">
        <f t="shared" si="86"/>
        <v/>
      </c>
      <c r="MH39" s="455" t="str">
        <f t="shared" si="86"/>
        <v/>
      </c>
      <c r="MI39" s="455" t="str">
        <f t="shared" si="86"/>
        <v/>
      </c>
      <c r="MJ39" s="455" t="str">
        <f t="shared" si="86"/>
        <v/>
      </c>
      <c r="MK39" s="455" t="str">
        <f t="shared" si="86"/>
        <v/>
      </c>
      <c r="ML39" s="953" t="str">
        <f t="shared" si="86"/>
        <v/>
      </c>
      <c r="MM39" s="768" t="str">
        <f t="shared" si="86"/>
        <v/>
      </c>
      <c r="MN39" s="455" t="str">
        <f t="shared" si="86"/>
        <v/>
      </c>
      <c r="MO39" s="455" t="str">
        <f t="shared" si="86"/>
        <v/>
      </c>
      <c r="MP39" s="455" t="str">
        <f t="shared" si="86"/>
        <v/>
      </c>
      <c r="MQ39" s="455" t="str">
        <f t="shared" si="86"/>
        <v/>
      </c>
      <c r="MR39" s="455" t="str">
        <f t="shared" si="86"/>
        <v/>
      </c>
      <c r="MS39" s="953" t="str">
        <f t="shared" si="86"/>
        <v/>
      </c>
      <c r="MT39" s="768" t="str">
        <f t="shared" si="86"/>
        <v/>
      </c>
      <c r="MU39" s="455" t="str">
        <f t="shared" si="86"/>
        <v/>
      </c>
      <c r="MV39" s="455" t="str">
        <f t="shared" si="86"/>
        <v/>
      </c>
      <c r="MW39" s="455" t="str">
        <f t="shared" si="86"/>
        <v/>
      </c>
      <c r="MX39" s="455" t="str">
        <f t="shared" si="86"/>
        <v/>
      </c>
      <c r="MY39" s="455" t="str">
        <f t="shared" si="86"/>
        <v/>
      </c>
      <c r="MZ39" s="953" t="str">
        <f t="shared" si="86"/>
        <v/>
      </c>
      <c r="NA39" s="768" t="str">
        <f t="shared" si="86"/>
        <v/>
      </c>
      <c r="NB39" s="455" t="str">
        <f t="shared" si="86"/>
        <v/>
      </c>
      <c r="NC39" s="455" t="str">
        <f t="shared" si="86"/>
        <v/>
      </c>
      <c r="ND39" s="455" t="str">
        <f t="shared" si="86"/>
        <v/>
      </c>
      <c r="NE39" s="455" t="str">
        <f t="shared" si="86"/>
        <v/>
      </c>
      <c r="NF39" s="455" t="str">
        <f t="shared" si="86"/>
        <v/>
      </c>
      <c r="NG39" s="954" t="str">
        <f t="shared" si="86"/>
        <v/>
      </c>
      <c r="NH39" s="768" t="str">
        <f t="shared" si="86"/>
        <v/>
      </c>
      <c r="NI39" s="455" t="str">
        <f t="shared" si="86"/>
        <v/>
      </c>
      <c r="NJ39" s="455" t="str">
        <f t="shared" si="86"/>
        <v/>
      </c>
      <c r="NK39" s="455" t="str">
        <f t="shared" si="86"/>
        <v/>
      </c>
      <c r="NL39" s="455" t="str">
        <f t="shared" si="86"/>
        <v/>
      </c>
      <c r="NM39" s="455" t="str">
        <f t="shared" si="86"/>
        <v/>
      </c>
      <c r="NN39" s="953" t="str">
        <f t="shared" si="86"/>
        <v/>
      </c>
      <c r="NO39" s="83"/>
      <c r="NP39" s="83"/>
      <c r="NQ39" s="83"/>
      <c r="NR39" s="83"/>
      <c r="NS39" s="83"/>
      <c r="NT39" s="83"/>
      <c r="NU39" s="83"/>
      <c r="NV39" s="83"/>
      <c r="NW39" s="83"/>
      <c r="NX39" s="83"/>
      <c r="NY39" s="83"/>
      <c r="NZ39" s="83"/>
      <c r="OA39" s="83"/>
      <c r="OB39" s="83"/>
      <c r="OC39" s="83"/>
      <c r="OD39" s="83"/>
      <c r="OE39" s="83"/>
      <c r="OF39" s="83"/>
      <c r="OG39" s="83"/>
      <c r="OH39" s="83"/>
      <c r="OI39" s="83"/>
      <c r="OJ39" s="83"/>
      <c r="OK39" s="83"/>
      <c r="OL39" s="83"/>
      <c r="OM39" s="83"/>
      <c r="ON39" s="83"/>
      <c r="OO39" s="83"/>
      <c r="OP39" s="83"/>
      <c r="OQ39" s="83"/>
      <c r="OR39" s="83"/>
      <c r="OS39" s="83"/>
      <c r="OT39" s="83"/>
      <c r="OU39" s="83"/>
      <c r="OV39" s="83"/>
      <c r="OW39" s="83"/>
      <c r="OX39" s="83"/>
      <c r="OY39" s="83"/>
      <c r="OZ39" s="83"/>
      <c r="PA39" s="83"/>
      <c r="PB39" s="83"/>
      <c r="PC39" s="83"/>
      <c r="PD39" s="83"/>
      <c r="PE39" s="83"/>
      <c r="PF39" s="83"/>
      <c r="PG39" s="83"/>
      <c r="PH39" s="83"/>
      <c r="PI39" s="83"/>
      <c r="PJ39" s="83"/>
      <c r="PK39" s="83"/>
      <c r="PL39" s="83"/>
      <c r="PM39" s="83"/>
      <c r="PN39" s="83"/>
      <c r="PO39" s="83"/>
      <c r="PP39" s="83"/>
      <c r="PQ39" s="83"/>
      <c r="PR39" s="83"/>
      <c r="PS39" s="83"/>
      <c r="PT39" s="83"/>
      <c r="PU39" s="83"/>
      <c r="PV39" s="83"/>
      <c r="PW39" s="83"/>
      <c r="PX39" s="83"/>
      <c r="PY39" s="83"/>
      <c r="PZ39" s="83"/>
      <c r="QA39" s="83"/>
      <c r="QB39" s="83"/>
      <c r="QC39" s="83"/>
      <c r="QD39" s="83"/>
      <c r="QE39" s="83"/>
      <c r="QF39" s="83"/>
      <c r="QG39" s="83"/>
      <c r="QH39" s="83"/>
      <c r="QI39" s="83"/>
      <c r="QJ39" s="83"/>
      <c r="QK39" s="83"/>
      <c r="QL39" s="83"/>
      <c r="QM39" s="83"/>
      <c r="QN39" s="83"/>
      <c r="QO39" s="83"/>
      <c r="QP39" s="83"/>
      <c r="QQ39" s="83"/>
      <c r="QR39" s="83"/>
      <c r="QS39" s="83"/>
      <c r="QT39" s="83"/>
      <c r="QU39" s="83"/>
      <c r="QV39" s="83"/>
      <c r="QW39" s="83"/>
      <c r="QX39" s="83"/>
      <c r="QY39" s="83"/>
      <c r="QZ39" s="83"/>
      <c r="RA39" s="83"/>
      <c r="RB39" s="83"/>
      <c r="RC39" s="83"/>
      <c r="RD39" s="83"/>
      <c r="RE39" s="83"/>
      <c r="RF39" s="83"/>
      <c r="RG39" s="83"/>
      <c r="RH39" s="83"/>
      <c r="RI39" s="83"/>
      <c r="RJ39" s="83"/>
      <c r="RK39" s="83"/>
      <c r="RL39" s="83"/>
      <c r="RM39" s="83"/>
      <c r="RN39" s="83"/>
      <c r="RO39" s="83"/>
      <c r="RP39" s="83"/>
      <c r="RQ39" s="83"/>
      <c r="RR39" s="83"/>
      <c r="RS39" s="83"/>
      <c r="RT39" s="83"/>
      <c r="RU39" s="83"/>
      <c r="RV39" s="83"/>
      <c r="RW39" s="83"/>
      <c r="RX39" s="83"/>
      <c r="RY39" s="83"/>
      <c r="RZ39" s="83"/>
      <c r="SA39" s="83"/>
      <c r="SB39" s="83"/>
      <c r="SC39" s="83"/>
    </row>
    <row r="40" spans="1:564" ht="12" hidden="1" thickBot="1" x14ac:dyDescent="0.25">
      <c r="A40" s="939">
        <f>alapadatok!A24</f>
        <v>22</v>
      </c>
      <c r="B40" s="678" t="str">
        <f>IF(alapadatok!C24="","",alapadatok!C24)</f>
        <v/>
      </c>
      <c r="C40" s="584" t="str">
        <f>IF(alapadatok!B24="","",alapadatok!B24)</f>
        <v/>
      </c>
      <c r="D40" s="584" t="str">
        <f>IF(alapadatok!D24="","",alapadatok!D24)</f>
        <v/>
      </c>
      <c r="E40" s="948" t="str">
        <f>IF(alapadatok!K24="","",alapadatok!K24)</f>
        <v/>
      </c>
      <c r="F40" s="952" t="str">
        <f t="shared" ref="F40:BQ43" si="91">IF($C40="","",F$17)</f>
        <v/>
      </c>
      <c r="G40" s="953" t="str">
        <f t="shared" si="91"/>
        <v/>
      </c>
      <c r="H40" s="768" t="str">
        <f t="shared" si="91"/>
        <v/>
      </c>
      <c r="I40" s="455" t="str">
        <f t="shared" si="91"/>
        <v/>
      </c>
      <c r="J40" s="455" t="str">
        <f t="shared" si="91"/>
        <v/>
      </c>
      <c r="K40" s="455" t="str">
        <f t="shared" si="91"/>
        <v/>
      </c>
      <c r="L40" s="455" t="str">
        <f t="shared" si="91"/>
        <v/>
      </c>
      <c r="M40" s="455" t="str">
        <f t="shared" si="91"/>
        <v/>
      </c>
      <c r="N40" s="953" t="str">
        <f t="shared" si="91"/>
        <v/>
      </c>
      <c r="O40" s="768" t="str">
        <f t="shared" si="91"/>
        <v/>
      </c>
      <c r="P40" s="455" t="str">
        <f t="shared" si="91"/>
        <v/>
      </c>
      <c r="Q40" s="455" t="str">
        <f t="shared" si="91"/>
        <v/>
      </c>
      <c r="R40" s="455" t="str">
        <f t="shared" si="91"/>
        <v/>
      </c>
      <c r="S40" s="455" t="str">
        <f t="shared" si="91"/>
        <v/>
      </c>
      <c r="T40" s="455" t="str">
        <f t="shared" si="91"/>
        <v/>
      </c>
      <c r="U40" s="953" t="str">
        <f t="shared" si="91"/>
        <v/>
      </c>
      <c r="V40" s="768" t="str">
        <f t="shared" si="91"/>
        <v/>
      </c>
      <c r="W40" s="455" t="str">
        <f t="shared" si="91"/>
        <v/>
      </c>
      <c r="X40" s="455" t="str">
        <f t="shared" si="91"/>
        <v/>
      </c>
      <c r="Y40" s="455" t="str">
        <f t="shared" si="91"/>
        <v/>
      </c>
      <c r="Z40" s="455" t="str">
        <f t="shared" si="91"/>
        <v/>
      </c>
      <c r="AA40" s="455" t="str">
        <f t="shared" si="91"/>
        <v/>
      </c>
      <c r="AB40" s="953" t="str">
        <f t="shared" si="91"/>
        <v/>
      </c>
      <c r="AC40" s="768" t="str">
        <f t="shared" si="91"/>
        <v/>
      </c>
      <c r="AD40" s="455" t="str">
        <f t="shared" si="91"/>
        <v/>
      </c>
      <c r="AE40" s="455" t="str">
        <f t="shared" si="91"/>
        <v/>
      </c>
      <c r="AF40" s="455" t="str">
        <f t="shared" si="91"/>
        <v/>
      </c>
      <c r="AG40" s="455" t="str">
        <f t="shared" si="91"/>
        <v/>
      </c>
      <c r="AH40" s="455" t="str">
        <f t="shared" si="91"/>
        <v/>
      </c>
      <c r="AI40" s="953" t="str">
        <f t="shared" si="91"/>
        <v/>
      </c>
      <c r="AJ40" s="768" t="str">
        <f t="shared" si="91"/>
        <v/>
      </c>
      <c r="AK40" s="455" t="str">
        <f t="shared" si="91"/>
        <v/>
      </c>
      <c r="AL40" s="455" t="str">
        <f t="shared" si="91"/>
        <v/>
      </c>
      <c r="AM40" s="455" t="str">
        <f t="shared" si="91"/>
        <v/>
      </c>
      <c r="AN40" s="455" t="str">
        <f t="shared" si="91"/>
        <v/>
      </c>
      <c r="AO40" s="455" t="str">
        <f t="shared" si="91"/>
        <v/>
      </c>
      <c r="AP40" s="953" t="str">
        <f t="shared" si="91"/>
        <v/>
      </c>
      <c r="AQ40" s="768" t="str">
        <f t="shared" si="91"/>
        <v/>
      </c>
      <c r="AR40" s="455" t="str">
        <f t="shared" si="91"/>
        <v/>
      </c>
      <c r="AS40" s="455" t="str">
        <f t="shared" si="91"/>
        <v/>
      </c>
      <c r="AT40" s="455" t="str">
        <f t="shared" si="91"/>
        <v/>
      </c>
      <c r="AU40" s="455" t="str">
        <f t="shared" si="91"/>
        <v/>
      </c>
      <c r="AV40" s="455" t="str">
        <f t="shared" si="91"/>
        <v/>
      </c>
      <c r="AW40" s="953" t="str">
        <f t="shared" si="91"/>
        <v/>
      </c>
      <c r="AX40" s="768" t="str">
        <f t="shared" si="91"/>
        <v/>
      </c>
      <c r="AY40" s="455" t="str">
        <f t="shared" si="91"/>
        <v/>
      </c>
      <c r="AZ40" s="455" t="str">
        <f t="shared" si="91"/>
        <v/>
      </c>
      <c r="BA40" s="455" t="str">
        <f t="shared" si="91"/>
        <v/>
      </c>
      <c r="BB40" s="455" t="str">
        <f t="shared" si="91"/>
        <v/>
      </c>
      <c r="BC40" s="455" t="str">
        <f t="shared" si="91"/>
        <v/>
      </c>
      <c r="BD40" s="953" t="str">
        <f t="shared" si="91"/>
        <v/>
      </c>
      <c r="BE40" s="768" t="str">
        <f t="shared" si="91"/>
        <v/>
      </c>
      <c r="BF40" s="455" t="str">
        <f t="shared" si="91"/>
        <v/>
      </c>
      <c r="BG40" s="455" t="str">
        <f t="shared" si="91"/>
        <v/>
      </c>
      <c r="BH40" s="455" t="str">
        <f t="shared" si="91"/>
        <v/>
      </c>
      <c r="BI40" s="455" t="str">
        <f t="shared" si="91"/>
        <v/>
      </c>
      <c r="BJ40" s="455" t="str">
        <f t="shared" si="91"/>
        <v/>
      </c>
      <c r="BK40" s="953" t="str">
        <f t="shared" si="91"/>
        <v/>
      </c>
      <c r="BL40" s="1144" t="str">
        <f t="shared" si="82"/>
        <v/>
      </c>
      <c r="BM40" s="455" t="str">
        <f t="shared" si="91"/>
        <v/>
      </c>
      <c r="BN40" s="455" t="str">
        <f t="shared" si="91"/>
        <v/>
      </c>
      <c r="BO40" s="455" t="str">
        <f t="shared" si="91"/>
        <v/>
      </c>
      <c r="BP40" s="455" t="str">
        <f t="shared" si="91"/>
        <v/>
      </c>
      <c r="BQ40" s="455" t="str">
        <f t="shared" si="91"/>
        <v/>
      </c>
      <c r="BR40" s="953" t="str">
        <f t="shared" si="89"/>
        <v/>
      </c>
      <c r="BS40" s="768" t="str">
        <f t="shared" si="89"/>
        <v/>
      </c>
      <c r="BT40" s="455" t="str">
        <f t="shared" si="89"/>
        <v/>
      </c>
      <c r="BU40" s="455" t="str">
        <f t="shared" si="89"/>
        <v/>
      </c>
      <c r="BV40" s="455" t="str">
        <f t="shared" si="89"/>
        <v/>
      </c>
      <c r="BW40" s="455" t="str">
        <f t="shared" si="89"/>
        <v/>
      </c>
      <c r="BX40" s="455" t="str">
        <f t="shared" si="89"/>
        <v/>
      </c>
      <c r="BY40" s="953" t="str">
        <f t="shared" si="89"/>
        <v/>
      </c>
      <c r="BZ40" s="768" t="str">
        <f t="shared" si="89"/>
        <v/>
      </c>
      <c r="CA40" s="455" t="str">
        <f t="shared" si="89"/>
        <v/>
      </c>
      <c r="CB40" s="455" t="str">
        <f t="shared" si="89"/>
        <v/>
      </c>
      <c r="CC40" s="455" t="str">
        <f t="shared" si="89"/>
        <v/>
      </c>
      <c r="CD40" s="455" t="str">
        <f t="shared" si="89"/>
        <v/>
      </c>
      <c r="CE40" s="455" t="str">
        <f t="shared" si="89"/>
        <v/>
      </c>
      <c r="CF40" s="953" t="str">
        <f t="shared" si="89"/>
        <v/>
      </c>
      <c r="CG40" s="768" t="str">
        <f t="shared" si="89"/>
        <v/>
      </c>
      <c r="CH40" s="455" t="str">
        <f t="shared" si="89"/>
        <v/>
      </c>
      <c r="CI40" s="455" t="str">
        <f t="shared" si="89"/>
        <v/>
      </c>
      <c r="CJ40" s="455" t="str">
        <f t="shared" si="89"/>
        <v/>
      </c>
      <c r="CK40" s="455" t="str">
        <f t="shared" si="89"/>
        <v/>
      </c>
      <c r="CL40" s="455" t="str">
        <f t="shared" si="89"/>
        <v/>
      </c>
      <c r="CM40" s="953" t="str">
        <f t="shared" si="89"/>
        <v/>
      </c>
      <c r="CN40" s="768" t="str">
        <f t="shared" si="89"/>
        <v/>
      </c>
      <c r="CO40" s="455" t="str">
        <f t="shared" si="89"/>
        <v/>
      </c>
      <c r="CP40" s="455" t="str">
        <f t="shared" si="89"/>
        <v/>
      </c>
      <c r="CQ40" s="455" t="str">
        <f t="shared" si="89"/>
        <v/>
      </c>
      <c r="CR40" s="455" t="s">
        <v>385</v>
      </c>
      <c r="CS40" s="455" t="str">
        <f t="shared" si="89"/>
        <v/>
      </c>
      <c r="CT40" s="953" t="str">
        <f t="shared" si="89"/>
        <v/>
      </c>
      <c r="CU40" s="952" t="str">
        <f t="shared" si="89"/>
        <v/>
      </c>
      <c r="CV40" s="455" t="str">
        <f t="shared" si="89"/>
        <v/>
      </c>
      <c r="CW40" s="455" t="str">
        <f t="shared" si="89"/>
        <v/>
      </c>
      <c r="CX40" s="455" t="str">
        <f t="shared" si="89"/>
        <v/>
      </c>
      <c r="CY40" s="455" t="str">
        <f t="shared" si="89"/>
        <v/>
      </c>
      <c r="CZ40" s="455" t="str">
        <f t="shared" si="89"/>
        <v/>
      </c>
      <c r="DA40" s="953" t="str">
        <f t="shared" si="89"/>
        <v/>
      </c>
      <c r="DB40" s="768" t="str">
        <f t="shared" si="89"/>
        <v/>
      </c>
      <c r="DC40" s="455" t="str">
        <f t="shared" si="89"/>
        <v/>
      </c>
      <c r="DD40" s="455" t="str">
        <f t="shared" si="89"/>
        <v/>
      </c>
      <c r="DE40" s="455" t="str">
        <f t="shared" si="89"/>
        <v/>
      </c>
      <c r="DF40" s="455" t="str">
        <f t="shared" si="89"/>
        <v/>
      </c>
      <c r="DG40" s="455" t="str">
        <f t="shared" si="89"/>
        <v/>
      </c>
      <c r="DH40" s="953" t="str">
        <f t="shared" si="89"/>
        <v/>
      </c>
      <c r="DI40" s="768" t="str">
        <f t="shared" si="89"/>
        <v/>
      </c>
      <c r="DJ40" s="455" t="str">
        <f t="shared" si="89"/>
        <v/>
      </c>
      <c r="DK40" s="455" t="str">
        <f t="shared" si="89"/>
        <v/>
      </c>
      <c r="DL40" s="455" t="str">
        <f t="shared" si="89"/>
        <v/>
      </c>
      <c r="DM40" s="455" t="str">
        <f t="shared" si="89"/>
        <v/>
      </c>
      <c r="DN40" s="455" t="str">
        <f t="shared" si="89"/>
        <v/>
      </c>
      <c r="DO40" s="953" t="str">
        <f t="shared" si="89"/>
        <v/>
      </c>
      <c r="DP40" s="768" t="str">
        <f t="shared" si="89"/>
        <v/>
      </c>
      <c r="DQ40" s="455" t="str">
        <f t="shared" si="89"/>
        <v/>
      </c>
      <c r="DR40" s="455" t="str">
        <f t="shared" si="89"/>
        <v/>
      </c>
      <c r="DS40" s="455" t="str">
        <f t="shared" si="89"/>
        <v/>
      </c>
      <c r="DT40" s="455" t="str">
        <f t="shared" si="89"/>
        <v/>
      </c>
      <c r="DU40" s="455" t="str">
        <f t="shared" si="89"/>
        <v/>
      </c>
      <c r="DV40" s="953" t="str">
        <f t="shared" si="89"/>
        <v/>
      </c>
      <c r="DW40" s="768" t="str">
        <f t="shared" si="89"/>
        <v/>
      </c>
      <c r="DX40" s="455" t="str">
        <f t="shared" si="89"/>
        <v/>
      </c>
      <c r="DY40" s="455" t="str">
        <f t="shared" si="89"/>
        <v/>
      </c>
      <c r="DZ40" s="455" t="str">
        <f t="shared" si="89"/>
        <v/>
      </c>
      <c r="EA40" s="455" t="str">
        <f t="shared" si="89"/>
        <v/>
      </c>
      <c r="EB40" s="455" t="str">
        <f t="shared" si="89"/>
        <v/>
      </c>
      <c r="EC40" s="954" t="str">
        <f t="shared" si="90"/>
        <v/>
      </c>
      <c r="ED40" s="768" t="str">
        <f t="shared" si="90"/>
        <v/>
      </c>
      <c r="EE40" s="455" t="str">
        <f t="shared" si="90"/>
        <v/>
      </c>
      <c r="EF40" s="455" t="str">
        <f t="shared" si="90"/>
        <v/>
      </c>
      <c r="EG40" s="455" t="str">
        <f t="shared" si="90"/>
        <v/>
      </c>
      <c r="EH40" s="455" t="str">
        <f t="shared" si="90"/>
        <v/>
      </c>
      <c r="EI40" s="455" t="str">
        <f t="shared" si="90"/>
        <v/>
      </c>
      <c r="EJ40" s="953" t="str">
        <f t="shared" si="90"/>
        <v/>
      </c>
      <c r="EK40" s="768" t="str">
        <f t="shared" si="90"/>
        <v/>
      </c>
      <c r="EL40" s="455" t="str">
        <f t="shared" si="90"/>
        <v/>
      </c>
      <c r="EM40" s="455" t="str">
        <f t="shared" si="90"/>
        <v/>
      </c>
      <c r="EN40" s="455" t="str">
        <f t="shared" si="90"/>
        <v/>
      </c>
      <c r="EO40" s="455" t="str">
        <f t="shared" si="90"/>
        <v/>
      </c>
      <c r="EP40" s="455" t="str">
        <f t="shared" si="90"/>
        <v/>
      </c>
      <c r="EQ40" s="953" t="str">
        <f t="shared" si="90"/>
        <v/>
      </c>
      <c r="ER40" s="768" t="str">
        <f t="shared" si="90"/>
        <v/>
      </c>
      <c r="ES40" s="455" t="str">
        <f t="shared" si="90"/>
        <v/>
      </c>
      <c r="ET40" s="455" t="str">
        <f t="shared" si="90"/>
        <v/>
      </c>
      <c r="EU40" s="455" t="str">
        <f t="shared" si="90"/>
        <v/>
      </c>
      <c r="EV40" s="455" t="str">
        <f t="shared" si="90"/>
        <v/>
      </c>
      <c r="EW40" s="455" t="str">
        <f t="shared" si="90"/>
        <v/>
      </c>
      <c r="EX40" s="953" t="str">
        <f t="shared" si="90"/>
        <v/>
      </c>
      <c r="EY40" s="768" t="str">
        <f t="shared" si="90"/>
        <v/>
      </c>
      <c r="EZ40" s="455" t="str">
        <f t="shared" si="90"/>
        <v/>
      </c>
      <c r="FA40" s="455" t="str">
        <f t="shared" si="90"/>
        <v/>
      </c>
      <c r="FB40" s="455" t="str">
        <f t="shared" si="90"/>
        <v/>
      </c>
      <c r="FC40" s="455" t="str">
        <f t="shared" si="90"/>
        <v/>
      </c>
      <c r="FD40" s="455" t="str">
        <f t="shared" si="90"/>
        <v/>
      </c>
      <c r="FE40" s="953" t="str">
        <f t="shared" si="90"/>
        <v/>
      </c>
      <c r="FF40" s="768" t="str">
        <f t="shared" si="90"/>
        <v/>
      </c>
      <c r="FG40" s="455" t="str">
        <f t="shared" si="90"/>
        <v/>
      </c>
      <c r="FH40" s="455" t="str">
        <f t="shared" si="90"/>
        <v/>
      </c>
      <c r="FI40" s="455" t="str">
        <f t="shared" si="90"/>
        <v/>
      </c>
      <c r="FJ40" s="455" t="str">
        <f t="shared" si="90"/>
        <v/>
      </c>
      <c r="FK40" s="455" t="str">
        <f t="shared" si="90"/>
        <v/>
      </c>
      <c r="FL40" s="953" t="str">
        <f t="shared" si="90"/>
        <v/>
      </c>
      <c r="FM40" s="768" t="str">
        <f t="shared" si="90"/>
        <v/>
      </c>
      <c r="FN40" s="455" t="str">
        <f t="shared" si="90"/>
        <v/>
      </c>
      <c r="FO40" s="455" t="str">
        <f t="shared" si="90"/>
        <v/>
      </c>
      <c r="FP40" s="455" t="str">
        <f t="shared" si="90"/>
        <v/>
      </c>
      <c r="FQ40" s="455" t="str">
        <f t="shared" si="90"/>
        <v/>
      </c>
      <c r="FR40" s="455" t="str">
        <f t="shared" si="90"/>
        <v/>
      </c>
      <c r="FS40" s="953" t="str">
        <f t="shared" si="90"/>
        <v/>
      </c>
      <c r="FT40" s="768" t="str">
        <f t="shared" si="90"/>
        <v/>
      </c>
      <c r="FU40" s="455" t="str">
        <f t="shared" si="90"/>
        <v/>
      </c>
      <c r="FV40" s="455" t="str">
        <f t="shared" si="90"/>
        <v/>
      </c>
      <c r="FW40" s="455" t="str">
        <f t="shared" si="90"/>
        <v/>
      </c>
      <c r="FX40" s="455" t="str">
        <f t="shared" si="90"/>
        <v/>
      </c>
      <c r="FY40" s="455" t="str">
        <f t="shared" si="90"/>
        <v/>
      </c>
      <c r="FZ40" s="953" t="str">
        <f t="shared" si="90"/>
        <v/>
      </c>
      <c r="GA40" s="768" t="str">
        <f t="shared" si="90"/>
        <v/>
      </c>
      <c r="GB40" s="455" t="str">
        <f t="shared" si="90"/>
        <v/>
      </c>
      <c r="GC40" s="455" t="str">
        <f t="shared" si="90"/>
        <v/>
      </c>
      <c r="GD40" s="455" t="str">
        <f t="shared" si="90"/>
        <v/>
      </c>
      <c r="GE40" s="455" t="str">
        <f t="shared" si="90"/>
        <v/>
      </c>
      <c r="GF40" s="953" t="str">
        <f t="shared" si="90"/>
        <v/>
      </c>
      <c r="GG40" s="768" t="str">
        <f t="shared" si="90"/>
        <v/>
      </c>
      <c r="GH40" s="455" t="str">
        <f t="shared" si="90"/>
        <v/>
      </c>
      <c r="GI40" s="455" t="str">
        <f t="shared" si="90"/>
        <v/>
      </c>
      <c r="GJ40" s="455" t="str">
        <f t="shared" si="90"/>
        <v/>
      </c>
      <c r="GK40" s="455" t="str">
        <f t="shared" si="90"/>
        <v/>
      </c>
      <c r="GL40" s="455" t="str">
        <f t="shared" si="90"/>
        <v/>
      </c>
      <c r="GM40" s="455" t="str">
        <f t="shared" si="90"/>
        <v/>
      </c>
      <c r="GN40" s="954" t="str">
        <f t="shared" si="90"/>
        <v/>
      </c>
      <c r="GO40" s="768" t="str">
        <f t="shared" si="87"/>
        <v/>
      </c>
      <c r="GP40" s="455" t="str">
        <f t="shared" si="87"/>
        <v/>
      </c>
      <c r="GQ40" s="455" t="str">
        <f t="shared" si="87"/>
        <v/>
      </c>
      <c r="GR40" s="455" t="str">
        <f t="shared" si="87"/>
        <v/>
      </c>
      <c r="GS40" s="455" t="str">
        <f t="shared" si="87"/>
        <v/>
      </c>
      <c r="GT40" s="455" t="str">
        <f t="shared" si="87"/>
        <v/>
      </c>
      <c r="GU40" s="953" t="str">
        <f t="shared" si="87"/>
        <v/>
      </c>
      <c r="GV40" s="768" t="str">
        <f t="shared" si="87"/>
        <v/>
      </c>
      <c r="GW40" s="455" t="str">
        <f t="shared" si="87"/>
        <v/>
      </c>
      <c r="GX40" s="455" t="str">
        <f t="shared" si="87"/>
        <v/>
      </c>
      <c r="GY40" s="455" t="str">
        <f t="shared" si="87"/>
        <v/>
      </c>
      <c r="GZ40" s="455" t="str">
        <f t="shared" si="87"/>
        <v/>
      </c>
      <c r="HA40" s="455" t="str">
        <f t="shared" si="87"/>
        <v/>
      </c>
      <c r="HB40" s="953" t="str">
        <f t="shared" si="87"/>
        <v/>
      </c>
      <c r="HC40" s="768" t="str">
        <f t="shared" si="87"/>
        <v/>
      </c>
      <c r="HD40" s="455" t="str">
        <f t="shared" si="87"/>
        <v/>
      </c>
      <c r="HE40" s="455" t="str">
        <f t="shared" si="87"/>
        <v/>
      </c>
      <c r="HF40" s="455" t="str">
        <f t="shared" si="87"/>
        <v/>
      </c>
      <c r="HG40" s="455" t="str">
        <f t="shared" si="87"/>
        <v/>
      </c>
      <c r="HH40" s="455" t="str">
        <f t="shared" si="87"/>
        <v/>
      </c>
      <c r="HI40" s="953" t="str">
        <f t="shared" si="87"/>
        <v/>
      </c>
      <c r="HJ40" s="768" t="str">
        <f t="shared" si="87"/>
        <v/>
      </c>
      <c r="HK40" s="455" t="str">
        <f t="shared" si="87"/>
        <v/>
      </c>
      <c r="HL40" s="455" t="str">
        <f t="shared" si="87"/>
        <v/>
      </c>
      <c r="HM40" s="455" t="str">
        <f t="shared" si="87"/>
        <v/>
      </c>
      <c r="HN40" s="455" t="str">
        <f t="shared" si="87"/>
        <v/>
      </c>
      <c r="HO40" s="455" t="str">
        <f t="shared" si="87"/>
        <v/>
      </c>
      <c r="HP40" s="953" t="str">
        <f t="shared" si="87"/>
        <v/>
      </c>
      <c r="HQ40" s="768" t="str">
        <f t="shared" si="87"/>
        <v/>
      </c>
      <c r="HR40" s="455" t="str">
        <f t="shared" si="87"/>
        <v/>
      </c>
      <c r="HS40" s="455" t="str">
        <f t="shared" si="87"/>
        <v/>
      </c>
      <c r="HT40" s="455" t="str">
        <f t="shared" si="87"/>
        <v/>
      </c>
      <c r="HU40" s="455" t="str">
        <f t="shared" si="87"/>
        <v/>
      </c>
      <c r="HV40" s="455" t="str">
        <f t="shared" si="87"/>
        <v/>
      </c>
      <c r="HW40" s="953" t="str">
        <f t="shared" si="87"/>
        <v/>
      </c>
      <c r="HX40" s="768" t="str">
        <f t="shared" si="87"/>
        <v/>
      </c>
      <c r="HY40" s="455" t="str">
        <f t="shared" si="87"/>
        <v/>
      </c>
      <c r="HZ40" s="455" t="str">
        <f t="shared" si="87"/>
        <v/>
      </c>
      <c r="IA40" s="455" t="str">
        <f t="shared" si="87"/>
        <v/>
      </c>
      <c r="IB40" s="455" t="str">
        <f t="shared" si="87"/>
        <v/>
      </c>
      <c r="IC40" s="455" t="str">
        <f t="shared" si="87"/>
        <v/>
      </c>
      <c r="ID40" s="953" t="str">
        <f t="shared" si="87"/>
        <v/>
      </c>
      <c r="IE40" s="768" t="str">
        <f t="shared" si="87"/>
        <v/>
      </c>
      <c r="IF40" s="455" t="str">
        <f t="shared" si="87"/>
        <v/>
      </c>
      <c r="IG40" s="455" t="str">
        <f t="shared" si="87"/>
        <v/>
      </c>
      <c r="IH40" s="455" t="str">
        <f t="shared" si="87"/>
        <v/>
      </c>
      <c r="II40" s="455" t="str">
        <f t="shared" si="87"/>
        <v/>
      </c>
      <c r="IJ40" s="455" t="str">
        <f t="shared" si="87"/>
        <v/>
      </c>
      <c r="IK40" s="953" t="str">
        <f t="shared" si="87"/>
        <v/>
      </c>
      <c r="IL40" s="768" t="str">
        <f t="shared" si="87"/>
        <v/>
      </c>
      <c r="IM40" s="455" t="str">
        <f t="shared" si="87"/>
        <v/>
      </c>
      <c r="IN40" s="455" t="str">
        <f t="shared" si="87"/>
        <v/>
      </c>
      <c r="IO40" s="455" t="str">
        <f t="shared" si="87"/>
        <v/>
      </c>
      <c r="IP40" s="455" t="str">
        <f t="shared" si="87"/>
        <v/>
      </c>
      <c r="IQ40" s="455" t="str">
        <f t="shared" si="87"/>
        <v/>
      </c>
      <c r="IR40" s="953" t="str">
        <f t="shared" si="87"/>
        <v/>
      </c>
      <c r="IS40" s="768" t="str">
        <f t="shared" si="87"/>
        <v/>
      </c>
      <c r="IT40" s="455" t="str">
        <f t="shared" si="87"/>
        <v/>
      </c>
      <c r="IU40" s="455" t="str">
        <f t="shared" si="87"/>
        <v/>
      </c>
      <c r="IV40" s="455" t="str">
        <f t="shared" si="87"/>
        <v/>
      </c>
      <c r="IW40" s="455" t="str">
        <f t="shared" si="87"/>
        <v/>
      </c>
      <c r="IX40" s="455" t="str">
        <f t="shared" si="87"/>
        <v/>
      </c>
      <c r="IY40" s="954" t="str">
        <f t="shared" si="87"/>
        <v/>
      </c>
      <c r="IZ40" s="768" t="str">
        <f t="shared" si="88"/>
        <v/>
      </c>
      <c r="JA40" s="455" t="str">
        <f t="shared" si="88"/>
        <v/>
      </c>
      <c r="JB40" s="455" t="str">
        <f t="shared" si="88"/>
        <v/>
      </c>
      <c r="JC40" s="455" t="str">
        <f t="shared" si="88"/>
        <v/>
      </c>
      <c r="JD40" s="455" t="str">
        <f t="shared" si="88"/>
        <v/>
      </c>
      <c r="JE40" s="455" t="str">
        <f t="shared" si="88"/>
        <v/>
      </c>
      <c r="JF40" s="953" t="str">
        <f t="shared" si="88"/>
        <v/>
      </c>
      <c r="JG40" s="768" t="str">
        <f t="shared" si="88"/>
        <v/>
      </c>
      <c r="JH40" s="455" t="str">
        <f t="shared" si="88"/>
        <v/>
      </c>
      <c r="JI40" s="455" t="str">
        <f t="shared" si="88"/>
        <v/>
      </c>
      <c r="JJ40" s="455" t="str">
        <f t="shared" si="88"/>
        <v/>
      </c>
      <c r="JK40" s="455" t="str">
        <f t="shared" si="88"/>
        <v/>
      </c>
      <c r="JL40" s="455" t="str">
        <f t="shared" si="88"/>
        <v/>
      </c>
      <c r="JM40" s="953" t="str">
        <f t="shared" si="88"/>
        <v/>
      </c>
      <c r="JN40" s="768" t="str">
        <f t="shared" si="88"/>
        <v/>
      </c>
      <c r="JO40" s="455" t="str">
        <f t="shared" si="88"/>
        <v/>
      </c>
      <c r="JP40" s="455" t="str">
        <f t="shared" si="88"/>
        <v/>
      </c>
      <c r="JQ40" s="455" t="str">
        <f t="shared" si="88"/>
        <v/>
      </c>
      <c r="JR40" s="455" t="str">
        <f t="shared" si="88"/>
        <v/>
      </c>
      <c r="JS40" s="455" t="str">
        <f t="shared" si="88"/>
        <v/>
      </c>
      <c r="JT40" s="953" t="str">
        <f t="shared" si="88"/>
        <v/>
      </c>
      <c r="JU40" s="768" t="str">
        <f t="shared" si="88"/>
        <v/>
      </c>
      <c r="JV40" s="455" t="str">
        <f t="shared" si="88"/>
        <v/>
      </c>
      <c r="JW40" s="455" t="str">
        <f t="shared" si="88"/>
        <v/>
      </c>
      <c r="JX40" s="455" t="str">
        <f t="shared" si="88"/>
        <v/>
      </c>
      <c r="JY40" s="455" t="str">
        <f t="shared" si="88"/>
        <v/>
      </c>
      <c r="JZ40" s="455" t="str">
        <f t="shared" si="88"/>
        <v/>
      </c>
      <c r="KA40" s="953" t="str">
        <f t="shared" si="88"/>
        <v/>
      </c>
      <c r="KB40" s="768" t="str">
        <f t="shared" si="88"/>
        <v/>
      </c>
      <c r="KC40" s="455" t="str">
        <f t="shared" si="88"/>
        <v/>
      </c>
      <c r="KD40" s="455" t="str">
        <f t="shared" si="88"/>
        <v/>
      </c>
      <c r="KE40" s="455" t="str">
        <f t="shared" si="88"/>
        <v/>
      </c>
      <c r="KF40" s="455" t="str">
        <f t="shared" si="88"/>
        <v/>
      </c>
      <c r="KG40" s="455" t="str">
        <f t="shared" si="88"/>
        <v/>
      </c>
      <c r="KH40" s="953" t="str">
        <f t="shared" si="88"/>
        <v/>
      </c>
      <c r="KI40" s="768" t="str">
        <f t="shared" si="88"/>
        <v/>
      </c>
      <c r="KJ40" s="455" t="str">
        <f t="shared" si="88"/>
        <v/>
      </c>
      <c r="KK40" s="455" t="str">
        <f t="shared" si="88"/>
        <v/>
      </c>
      <c r="KL40" s="455" t="str">
        <f t="shared" si="88"/>
        <v/>
      </c>
      <c r="KM40" s="455" t="str">
        <f t="shared" si="88"/>
        <v/>
      </c>
      <c r="KN40" s="455" t="str">
        <f t="shared" si="88"/>
        <v/>
      </c>
      <c r="KO40" s="953" t="str">
        <f t="shared" si="88"/>
        <v/>
      </c>
      <c r="KP40" s="768" t="str">
        <f t="shared" si="88"/>
        <v/>
      </c>
      <c r="KQ40" s="455" t="str">
        <f t="shared" si="88"/>
        <v/>
      </c>
      <c r="KR40" s="455" t="str">
        <f t="shared" si="88"/>
        <v/>
      </c>
      <c r="KS40" s="455" t="str">
        <f t="shared" si="88"/>
        <v/>
      </c>
      <c r="KT40" s="455" t="str">
        <f t="shared" si="88"/>
        <v/>
      </c>
      <c r="KU40" s="455" t="str">
        <f t="shared" si="88"/>
        <v/>
      </c>
      <c r="KV40" s="953" t="str">
        <f t="shared" si="88"/>
        <v/>
      </c>
      <c r="KW40" s="768" t="str">
        <f t="shared" si="88"/>
        <v/>
      </c>
      <c r="KX40" s="455" t="str">
        <f t="shared" si="88"/>
        <v/>
      </c>
      <c r="KY40" s="455" t="str">
        <f t="shared" si="88"/>
        <v/>
      </c>
      <c r="KZ40" s="455" t="str">
        <f t="shared" si="88"/>
        <v/>
      </c>
      <c r="LA40" s="455" t="str">
        <f t="shared" si="88"/>
        <v/>
      </c>
      <c r="LB40" s="455" t="str">
        <f t="shared" si="88"/>
        <v/>
      </c>
      <c r="LC40" s="954" t="str">
        <f t="shared" si="88"/>
        <v/>
      </c>
      <c r="LD40" s="768" t="str">
        <f t="shared" si="88"/>
        <v/>
      </c>
      <c r="LE40" s="455" t="str">
        <f t="shared" si="88"/>
        <v/>
      </c>
      <c r="LF40" s="455" t="str">
        <f t="shared" si="88"/>
        <v/>
      </c>
      <c r="LG40" s="455" t="str">
        <f t="shared" si="88"/>
        <v/>
      </c>
      <c r="LH40" s="455" t="str">
        <f t="shared" si="88"/>
        <v/>
      </c>
      <c r="LI40" s="455" t="str">
        <f t="shared" si="88"/>
        <v/>
      </c>
      <c r="LJ40" s="953" t="str">
        <f t="shared" si="88"/>
        <v/>
      </c>
      <c r="LK40" s="768" t="str">
        <f t="shared" si="88"/>
        <v/>
      </c>
      <c r="LL40" s="455" t="str">
        <f t="shared" si="86"/>
        <v/>
      </c>
      <c r="LM40" s="455" t="str">
        <f t="shared" si="86"/>
        <v/>
      </c>
      <c r="LN40" s="455" t="str">
        <f t="shared" si="86"/>
        <v/>
      </c>
      <c r="LO40" s="455" t="str">
        <f t="shared" si="86"/>
        <v/>
      </c>
      <c r="LP40" s="455" t="str">
        <f t="shared" si="86"/>
        <v/>
      </c>
      <c r="LQ40" s="953" t="str">
        <f t="shared" si="86"/>
        <v/>
      </c>
      <c r="LR40" s="768" t="str">
        <f t="shared" si="86"/>
        <v/>
      </c>
      <c r="LS40" s="455" t="str">
        <f t="shared" si="86"/>
        <v/>
      </c>
      <c r="LT40" s="455" t="str">
        <f t="shared" si="86"/>
        <v/>
      </c>
      <c r="LU40" s="455" t="str">
        <f t="shared" si="86"/>
        <v/>
      </c>
      <c r="LV40" s="455" t="str">
        <f t="shared" si="86"/>
        <v/>
      </c>
      <c r="LW40" s="455" t="str">
        <f t="shared" si="86"/>
        <v/>
      </c>
      <c r="LX40" s="953" t="str">
        <f t="shared" si="86"/>
        <v/>
      </c>
      <c r="LY40" s="768" t="str">
        <f t="shared" si="86"/>
        <v/>
      </c>
      <c r="LZ40" s="455" t="str">
        <f t="shared" si="86"/>
        <v/>
      </c>
      <c r="MA40" s="455" t="str">
        <f t="shared" si="86"/>
        <v/>
      </c>
      <c r="MB40" s="455" t="str">
        <f t="shared" si="86"/>
        <v/>
      </c>
      <c r="MC40" s="455" t="str">
        <f t="shared" si="86"/>
        <v/>
      </c>
      <c r="MD40" s="455" t="str">
        <f t="shared" si="86"/>
        <v/>
      </c>
      <c r="ME40" s="953" t="str">
        <f t="shared" si="86"/>
        <v/>
      </c>
      <c r="MF40" s="768" t="str">
        <f t="shared" si="86"/>
        <v/>
      </c>
      <c r="MG40" s="455" t="str">
        <f t="shared" si="86"/>
        <v/>
      </c>
      <c r="MH40" s="455" t="str">
        <f t="shared" si="86"/>
        <v/>
      </c>
      <c r="MI40" s="455" t="str">
        <f t="shared" si="86"/>
        <v/>
      </c>
      <c r="MJ40" s="455" t="str">
        <f t="shared" si="86"/>
        <v/>
      </c>
      <c r="MK40" s="455" t="str">
        <f t="shared" si="86"/>
        <v/>
      </c>
      <c r="ML40" s="953" t="str">
        <f t="shared" si="86"/>
        <v/>
      </c>
      <c r="MM40" s="768" t="str">
        <f t="shared" si="86"/>
        <v/>
      </c>
      <c r="MN40" s="455" t="str">
        <f t="shared" si="86"/>
        <v/>
      </c>
      <c r="MO40" s="455" t="str">
        <f t="shared" si="86"/>
        <v/>
      </c>
      <c r="MP40" s="455" t="str">
        <f t="shared" si="86"/>
        <v/>
      </c>
      <c r="MQ40" s="455" t="str">
        <f t="shared" si="86"/>
        <v/>
      </c>
      <c r="MR40" s="455" t="str">
        <f t="shared" si="86"/>
        <v/>
      </c>
      <c r="MS40" s="953" t="str">
        <f t="shared" si="86"/>
        <v/>
      </c>
      <c r="MT40" s="768" t="str">
        <f t="shared" si="86"/>
        <v/>
      </c>
      <c r="MU40" s="455" t="str">
        <f t="shared" si="86"/>
        <v/>
      </c>
      <c r="MV40" s="455" t="str">
        <f t="shared" si="86"/>
        <v/>
      </c>
      <c r="MW40" s="455" t="str">
        <f t="shared" si="86"/>
        <v/>
      </c>
      <c r="MX40" s="455" t="str">
        <f t="shared" si="86"/>
        <v/>
      </c>
      <c r="MY40" s="455" t="str">
        <f t="shared" si="86"/>
        <v/>
      </c>
      <c r="MZ40" s="953" t="str">
        <f t="shared" si="86"/>
        <v/>
      </c>
      <c r="NA40" s="768" t="str">
        <f t="shared" si="86"/>
        <v/>
      </c>
      <c r="NB40" s="455" t="str">
        <f t="shared" si="86"/>
        <v/>
      </c>
      <c r="NC40" s="455" t="str">
        <f t="shared" si="86"/>
        <v/>
      </c>
      <c r="ND40" s="455" t="str">
        <f t="shared" si="86"/>
        <v/>
      </c>
      <c r="NE40" s="455" t="str">
        <f t="shared" si="86"/>
        <v/>
      </c>
      <c r="NF40" s="455" t="str">
        <f t="shared" si="86"/>
        <v/>
      </c>
      <c r="NG40" s="954" t="str">
        <f t="shared" si="86"/>
        <v/>
      </c>
      <c r="NH40" s="768" t="str">
        <f t="shared" si="86"/>
        <v/>
      </c>
      <c r="NI40" s="455" t="str">
        <f t="shared" si="86"/>
        <v/>
      </c>
      <c r="NJ40" s="455" t="str">
        <f t="shared" si="86"/>
        <v/>
      </c>
      <c r="NK40" s="455" t="str">
        <f t="shared" si="86"/>
        <v/>
      </c>
      <c r="NL40" s="455" t="str">
        <f t="shared" si="86"/>
        <v/>
      </c>
      <c r="NM40" s="455" t="str">
        <f t="shared" si="86"/>
        <v/>
      </c>
      <c r="NN40" s="953" t="str">
        <f t="shared" si="86"/>
        <v/>
      </c>
      <c r="SD40" s="139"/>
      <c r="SE40" s="139"/>
      <c r="SF40" s="139"/>
      <c r="SG40" s="139"/>
      <c r="SH40" s="139"/>
      <c r="SI40" s="139"/>
      <c r="SJ40" s="139"/>
      <c r="SK40" s="139"/>
      <c r="SL40" s="139"/>
      <c r="SM40" s="139"/>
      <c r="SN40" s="139"/>
      <c r="SO40" s="139"/>
      <c r="SP40" s="139"/>
      <c r="SQ40" s="139"/>
      <c r="SR40" s="139"/>
      <c r="SS40" s="139"/>
      <c r="ST40" s="139"/>
      <c r="SU40" s="139"/>
      <c r="SV40" s="139"/>
      <c r="SW40" s="139"/>
      <c r="SX40" s="139"/>
      <c r="SY40" s="139"/>
      <c r="SZ40" s="139"/>
      <c r="TA40" s="139"/>
      <c r="TB40" s="139"/>
      <c r="TC40" s="139"/>
      <c r="TD40" s="139"/>
      <c r="TE40" s="139"/>
      <c r="TF40" s="139"/>
      <c r="TG40" s="139"/>
      <c r="TH40" s="139"/>
      <c r="TI40" s="139"/>
      <c r="TJ40" s="139"/>
      <c r="TK40" s="139"/>
      <c r="TL40" s="139"/>
      <c r="TM40" s="139"/>
      <c r="TN40" s="139"/>
      <c r="TO40" s="139"/>
      <c r="TP40" s="139"/>
      <c r="TQ40" s="139"/>
      <c r="TR40" s="139"/>
      <c r="TS40" s="139"/>
      <c r="TT40" s="139"/>
      <c r="TU40" s="139"/>
      <c r="TV40" s="139"/>
      <c r="TW40" s="139"/>
      <c r="TX40" s="139"/>
      <c r="TY40" s="139"/>
      <c r="TZ40" s="139"/>
      <c r="UA40" s="139"/>
      <c r="UB40" s="139"/>
      <c r="UC40" s="139"/>
      <c r="UD40" s="139"/>
      <c r="UE40" s="139"/>
      <c r="UF40" s="139"/>
      <c r="UG40" s="139"/>
      <c r="UH40" s="139"/>
      <c r="UI40" s="139"/>
      <c r="UJ40" s="139"/>
      <c r="UK40" s="139"/>
      <c r="UL40" s="139"/>
      <c r="UM40" s="139"/>
      <c r="UN40" s="139"/>
      <c r="UO40" s="139"/>
      <c r="UP40" s="139"/>
      <c r="UQ40" s="139"/>
      <c r="UR40" s="139"/>
    </row>
    <row r="41" spans="1:564" ht="12" hidden="1" thickBot="1" x14ac:dyDescent="0.25">
      <c r="A41" s="939">
        <f>alapadatok!A25</f>
        <v>23</v>
      </c>
      <c r="B41" s="678" t="str">
        <f>IF(alapadatok!C25="","",alapadatok!C25)</f>
        <v/>
      </c>
      <c r="C41" s="584" t="str">
        <f>IF(alapadatok!B25="","",alapadatok!B25)</f>
        <v/>
      </c>
      <c r="D41" s="584" t="str">
        <f>IF(alapadatok!D25="","",alapadatok!D25)</f>
        <v/>
      </c>
      <c r="E41" s="948" t="str">
        <f>IF(alapadatok!K25="","",alapadatok!K25)</f>
        <v/>
      </c>
      <c r="F41" s="952" t="str">
        <f t="shared" si="91"/>
        <v/>
      </c>
      <c r="G41" s="953" t="str">
        <f t="shared" si="91"/>
        <v/>
      </c>
      <c r="H41" s="768" t="str">
        <f t="shared" si="91"/>
        <v/>
      </c>
      <c r="I41" s="455" t="str">
        <f t="shared" si="91"/>
        <v/>
      </c>
      <c r="J41" s="455" t="str">
        <f t="shared" si="91"/>
        <v/>
      </c>
      <c r="K41" s="455" t="str">
        <f t="shared" si="91"/>
        <v/>
      </c>
      <c r="L41" s="455" t="str">
        <f t="shared" si="91"/>
        <v/>
      </c>
      <c r="M41" s="455" t="str">
        <f t="shared" si="91"/>
        <v/>
      </c>
      <c r="N41" s="953" t="str">
        <f t="shared" si="91"/>
        <v/>
      </c>
      <c r="O41" s="768" t="str">
        <f t="shared" si="91"/>
        <v/>
      </c>
      <c r="P41" s="455" t="str">
        <f t="shared" si="91"/>
        <v/>
      </c>
      <c r="Q41" s="455" t="str">
        <f t="shared" si="91"/>
        <v/>
      </c>
      <c r="R41" s="455" t="str">
        <f t="shared" si="91"/>
        <v/>
      </c>
      <c r="S41" s="455" t="str">
        <f t="shared" si="91"/>
        <v/>
      </c>
      <c r="T41" s="455" t="str">
        <f t="shared" si="91"/>
        <v/>
      </c>
      <c r="U41" s="953" t="str">
        <f t="shared" si="91"/>
        <v/>
      </c>
      <c r="V41" s="768" t="str">
        <f t="shared" si="91"/>
        <v/>
      </c>
      <c r="W41" s="455" t="str">
        <f t="shared" si="91"/>
        <v/>
      </c>
      <c r="X41" s="455" t="str">
        <f t="shared" si="91"/>
        <v/>
      </c>
      <c r="Y41" s="455" t="str">
        <f t="shared" si="91"/>
        <v/>
      </c>
      <c r="Z41" s="455" t="str">
        <f t="shared" si="91"/>
        <v/>
      </c>
      <c r="AA41" s="455" t="str">
        <f t="shared" si="91"/>
        <v/>
      </c>
      <c r="AB41" s="953" t="str">
        <f t="shared" si="91"/>
        <v/>
      </c>
      <c r="AC41" s="768" t="str">
        <f t="shared" si="91"/>
        <v/>
      </c>
      <c r="AD41" s="455" t="str">
        <f t="shared" si="91"/>
        <v/>
      </c>
      <c r="AE41" s="455" t="str">
        <f t="shared" si="91"/>
        <v/>
      </c>
      <c r="AF41" s="455" t="str">
        <f t="shared" si="91"/>
        <v/>
      </c>
      <c r="AG41" s="455" t="str">
        <f t="shared" si="91"/>
        <v/>
      </c>
      <c r="AH41" s="455" t="str">
        <f t="shared" si="91"/>
        <v/>
      </c>
      <c r="AI41" s="953" t="str">
        <f t="shared" si="91"/>
        <v/>
      </c>
      <c r="AJ41" s="768" t="str">
        <f t="shared" si="91"/>
        <v/>
      </c>
      <c r="AK41" s="455" t="str">
        <f t="shared" si="91"/>
        <v/>
      </c>
      <c r="AL41" s="455" t="str">
        <f t="shared" si="91"/>
        <v/>
      </c>
      <c r="AM41" s="455" t="str">
        <f t="shared" si="91"/>
        <v/>
      </c>
      <c r="AN41" s="455" t="str">
        <f t="shared" si="91"/>
        <v/>
      </c>
      <c r="AO41" s="455" t="str">
        <f t="shared" si="91"/>
        <v/>
      </c>
      <c r="AP41" s="953" t="str">
        <f t="shared" si="91"/>
        <v/>
      </c>
      <c r="AQ41" s="768" t="str">
        <f t="shared" si="91"/>
        <v/>
      </c>
      <c r="AR41" s="455" t="str">
        <f t="shared" si="91"/>
        <v/>
      </c>
      <c r="AS41" s="455" t="str">
        <f t="shared" si="91"/>
        <v/>
      </c>
      <c r="AT41" s="455" t="str">
        <f t="shared" si="91"/>
        <v/>
      </c>
      <c r="AU41" s="455" t="str">
        <f t="shared" si="91"/>
        <v/>
      </c>
      <c r="AV41" s="455" t="str">
        <f t="shared" si="91"/>
        <v/>
      </c>
      <c r="AW41" s="953" t="str">
        <f t="shared" si="91"/>
        <v/>
      </c>
      <c r="AX41" s="768" t="str">
        <f t="shared" si="91"/>
        <v/>
      </c>
      <c r="AY41" s="455" t="str">
        <f t="shared" si="91"/>
        <v/>
      </c>
      <c r="AZ41" s="455" t="str">
        <f t="shared" si="91"/>
        <v/>
      </c>
      <c r="BA41" s="455" t="str">
        <f t="shared" si="91"/>
        <v/>
      </c>
      <c r="BB41" s="455" t="str">
        <f t="shared" si="91"/>
        <v/>
      </c>
      <c r="BC41" s="455" t="str">
        <f t="shared" si="91"/>
        <v/>
      </c>
      <c r="BD41" s="953" t="str">
        <f t="shared" si="91"/>
        <v/>
      </c>
      <c r="BE41" s="768" t="str">
        <f t="shared" si="91"/>
        <v/>
      </c>
      <c r="BF41" s="455" t="str">
        <f t="shared" si="91"/>
        <v/>
      </c>
      <c r="BG41" s="455" t="str">
        <f t="shared" si="91"/>
        <v/>
      </c>
      <c r="BH41" s="455" t="str">
        <f t="shared" si="91"/>
        <v/>
      </c>
      <c r="BI41" s="455" t="str">
        <f t="shared" si="91"/>
        <v/>
      </c>
      <c r="BJ41" s="455" t="str">
        <f t="shared" si="91"/>
        <v/>
      </c>
      <c r="BK41" s="953" t="str">
        <f t="shared" si="91"/>
        <v/>
      </c>
      <c r="BL41" s="1144" t="str">
        <f t="shared" si="82"/>
        <v/>
      </c>
      <c r="BM41" s="455" t="str">
        <f t="shared" si="91"/>
        <v/>
      </c>
      <c r="BN41" s="455" t="str">
        <f t="shared" si="91"/>
        <v/>
      </c>
      <c r="BO41" s="455" t="str">
        <f t="shared" si="91"/>
        <v/>
      </c>
      <c r="BP41" s="455" t="str">
        <f t="shared" si="91"/>
        <v/>
      </c>
      <c r="BQ41" s="455" t="str">
        <f t="shared" si="91"/>
        <v/>
      </c>
      <c r="BR41" s="953" t="str">
        <f t="shared" si="89"/>
        <v/>
      </c>
      <c r="BS41" s="768" t="str">
        <f t="shared" si="89"/>
        <v/>
      </c>
      <c r="BT41" s="455" t="str">
        <f t="shared" si="89"/>
        <v/>
      </c>
      <c r="BU41" s="455" t="str">
        <f t="shared" si="89"/>
        <v/>
      </c>
      <c r="BV41" s="455" t="str">
        <f t="shared" si="89"/>
        <v/>
      </c>
      <c r="BW41" s="455" t="str">
        <f t="shared" si="89"/>
        <v/>
      </c>
      <c r="BX41" s="455" t="str">
        <f t="shared" si="89"/>
        <v/>
      </c>
      <c r="BY41" s="953" t="str">
        <f t="shared" si="89"/>
        <v/>
      </c>
      <c r="BZ41" s="768" t="str">
        <f t="shared" si="89"/>
        <v/>
      </c>
      <c r="CA41" s="455" t="str">
        <f t="shared" si="89"/>
        <v/>
      </c>
      <c r="CB41" s="455" t="str">
        <f t="shared" si="89"/>
        <v/>
      </c>
      <c r="CC41" s="455" t="str">
        <f t="shared" si="89"/>
        <v/>
      </c>
      <c r="CD41" s="455" t="str">
        <f t="shared" si="89"/>
        <v/>
      </c>
      <c r="CE41" s="455" t="str">
        <f t="shared" si="89"/>
        <v/>
      </c>
      <c r="CF41" s="953" t="str">
        <f t="shared" si="89"/>
        <v/>
      </c>
      <c r="CG41" s="768" t="str">
        <f t="shared" si="89"/>
        <v/>
      </c>
      <c r="CH41" s="455" t="str">
        <f t="shared" si="89"/>
        <v/>
      </c>
      <c r="CI41" s="455" t="str">
        <f t="shared" si="89"/>
        <v/>
      </c>
      <c r="CJ41" s="455" t="str">
        <f t="shared" si="89"/>
        <v/>
      </c>
      <c r="CK41" s="455" t="str">
        <f t="shared" si="89"/>
        <v/>
      </c>
      <c r="CL41" s="455" t="str">
        <f t="shared" si="89"/>
        <v/>
      </c>
      <c r="CM41" s="953" t="str">
        <f t="shared" si="89"/>
        <v/>
      </c>
      <c r="CN41" s="768" t="str">
        <f t="shared" si="89"/>
        <v/>
      </c>
      <c r="CO41" s="455" t="str">
        <f t="shared" si="89"/>
        <v/>
      </c>
      <c r="CP41" s="455" t="str">
        <f t="shared" si="89"/>
        <v/>
      </c>
      <c r="CQ41" s="455" t="str">
        <f t="shared" si="89"/>
        <v/>
      </c>
      <c r="CR41" s="455" t="s">
        <v>385</v>
      </c>
      <c r="CS41" s="455" t="str">
        <f t="shared" si="89"/>
        <v/>
      </c>
      <c r="CT41" s="953" t="str">
        <f t="shared" si="89"/>
        <v/>
      </c>
      <c r="CU41" s="952" t="str">
        <f t="shared" si="89"/>
        <v/>
      </c>
      <c r="CV41" s="455" t="str">
        <f t="shared" si="89"/>
        <v/>
      </c>
      <c r="CW41" s="455" t="str">
        <f t="shared" si="89"/>
        <v/>
      </c>
      <c r="CX41" s="455" t="str">
        <f t="shared" si="89"/>
        <v/>
      </c>
      <c r="CY41" s="455" t="str">
        <f t="shared" si="89"/>
        <v/>
      </c>
      <c r="CZ41" s="455" t="str">
        <f t="shared" si="89"/>
        <v/>
      </c>
      <c r="DA41" s="953" t="str">
        <f t="shared" si="89"/>
        <v/>
      </c>
      <c r="DB41" s="768" t="str">
        <f t="shared" si="89"/>
        <v/>
      </c>
      <c r="DC41" s="455" t="str">
        <f t="shared" si="89"/>
        <v/>
      </c>
      <c r="DD41" s="455" t="str">
        <f t="shared" si="89"/>
        <v/>
      </c>
      <c r="DE41" s="455" t="str">
        <f t="shared" si="89"/>
        <v/>
      </c>
      <c r="DF41" s="455" t="str">
        <f t="shared" si="89"/>
        <v/>
      </c>
      <c r="DG41" s="455" t="str">
        <f t="shared" si="89"/>
        <v/>
      </c>
      <c r="DH41" s="953" t="str">
        <f t="shared" si="89"/>
        <v/>
      </c>
      <c r="DI41" s="768" t="str">
        <f t="shared" si="89"/>
        <v/>
      </c>
      <c r="DJ41" s="455" t="str">
        <f t="shared" si="89"/>
        <v/>
      </c>
      <c r="DK41" s="455" t="str">
        <f t="shared" si="89"/>
        <v/>
      </c>
      <c r="DL41" s="455" t="str">
        <f t="shared" si="89"/>
        <v/>
      </c>
      <c r="DM41" s="455" t="str">
        <f t="shared" si="89"/>
        <v/>
      </c>
      <c r="DN41" s="455" t="str">
        <f t="shared" si="89"/>
        <v/>
      </c>
      <c r="DO41" s="953" t="str">
        <f t="shared" si="89"/>
        <v/>
      </c>
      <c r="DP41" s="768" t="str">
        <f t="shared" si="89"/>
        <v/>
      </c>
      <c r="DQ41" s="455" t="str">
        <f t="shared" si="89"/>
        <v/>
      </c>
      <c r="DR41" s="455" t="str">
        <f t="shared" si="89"/>
        <v/>
      </c>
      <c r="DS41" s="455" t="str">
        <f t="shared" si="89"/>
        <v/>
      </c>
      <c r="DT41" s="455" t="str">
        <f t="shared" si="89"/>
        <v/>
      </c>
      <c r="DU41" s="455" t="str">
        <f t="shared" si="89"/>
        <v/>
      </c>
      <c r="DV41" s="953" t="str">
        <f t="shared" si="89"/>
        <v/>
      </c>
      <c r="DW41" s="768" t="str">
        <f t="shared" si="89"/>
        <v/>
      </c>
      <c r="DX41" s="455" t="str">
        <f t="shared" si="89"/>
        <v/>
      </c>
      <c r="DY41" s="455" t="str">
        <f t="shared" si="89"/>
        <v/>
      </c>
      <c r="DZ41" s="455" t="str">
        <f t="shared" si="89"/>
        <v/>
      </c>
      <c r="EA41" s="455" t="str">
        <f t="shared" si="89"/>
        <v/>
      </c>
      <c r="EB41" s="455" t="str">
        <f t="shared" si="89"/>
        <v/>
      </c>
      <c r="EC41" s="954" t="str">
        <f t="shared" si="90"/>
        <v/>
      </c>
      <c r="ED41" s="768" t="str">
        <f t="shared" si="90"/>
        <v/>
      </c>
      <c r="EE41" s="455" t="str">
        <f t="shared" si="90"/>
        <v/>
      </c>
      <c r="EF41" s="455" t="str">
        <f t="shared" si="90"/>
        <v/>
      </c>
      <c r="EG41" s="455" t="str">
        <f t="shared" si="90"/>
        <v/>
      </c>
      <c r="EH41" s="455" t="str">
        <f t="shared" si="90"/>
        <v/>
      </c>
      <c r="EI41" s="455" t="str">
        <f t="shared" si="90"/>
        <v/>
      </c>
      <c r="EJ41" s="953" t="str">
        <f t="shared" si="90"/>
        <v/>
      </c>
      <c r="EK41" s="768" t="str">
        <f t="shared" si="90"/>
        <v/>
      </c>
      <c r="EL41" s="455" t="str">
        <f t="shared" si="90"/>
        <v/>
      </c>
      <c r="EM41" s="455" t="str">
        <f t="shared" si="90"/>
        <v/>
      </c>
      <c r="EN41" s="455" t="str">
        <f t="shared" si="90"/>
        <v/>
      </c>
      <c r="EO41" s="455" t="str">
        <f t="shared" si="90"/>
        <v/>
      </c>
      <c r="EP41" s="455" t="str">
        <f t="shared" si="90"/>
        <v/>
      </c>
      <c r="EQ41" s="953" t="str">
        <f t="shared" si="90"/>
        <v/>
      </c>
      <c r="ER41" s="768" t="str">
        <f t="shared" si="90"/>
        <v/>
      </c>
      <c r="ES41" s="455" t="str">
        <f t="shared" si="90"/>
        <v/>
      </c>
      <c r="ET41" s="455" t="str">
        <f t="shared" si="90"/>
        <v/>
      </c>
      <c r="EU41" s="455" t="str">
        <f t="shared" si="90"/>
        <v/>
      </c>
      <c r="EV41" s="455" t="str">
        <f t="shared" si="90"/>
        <v/>
      </c>
      <c r="EW41" s="455" t="str">
        <f t="shared" si="90"/>
        <v/>
      </c>
      <c r="EX41" s="953" t="str">
        <f t="shared" si="90"/>
        <v/>
      </c>
      <c r="EY41" s="768" t="str">
        <f t="shared" si="90"/>
        <v/>
      </c>
      <c r="EZ41" s="455" t="str">
        <f t="shared" si="90"/>
        <v/>
      </c>
      <c r="FA41" s="455" t="str">
        <f t="shared" si="90"/>
        <v/>
      </c>
      <c r="FB41" s="455" t="str">
        <f t="shared" si="90"/>
        <v/>
      </c>
      <c r="FC41" s="455" t="str">
        <f t="shared" si="90"/>
        <v/>
      </c>
      <c r="FD41" s="455" t="str">
        <f t="shared" si="90"/>
        <v/>
      </c>
      <c r="FE41" s="953" t="str">
        <f t="shared" si="90"/>
        <v/>
      </c>
      <c r="FF41" s="768" t="str">
        <f t="shared" si="90"/>
        <v/>
      </c>
      <c r="FG41" s="455" t="str">
        <f t="shared" si="90"/>
        <v/>
      </c>
      <c r="FH41" s="455" t="str">
        <f t="shared" si="90"/>
        <v/>
      </c>
      <c r="FI41" s="455" t="str">
        <f t="shared" si="90"/>
        <v/>
      </c>
      <c r="FJ41" s="455" t="str">
        <f t="shared" si="90"/>
        <v/>
      </c>
      <c r="FK41" s="455" t="str">
        <f t="shared" si="90"/>
        <v/>
      </c>
      <c r="FL41" s="953" t="str">
        <f t="shared" si="90"/>
        <v/>
      </c>
      <c r="FM41" s="768" t="str">
        <f t="shared" si="90"/>
        <v/>
      </c>
      <c r="FN41" s="455" t="str">
        <f t="shared" si="90"/>
        <v/>
      </c>
      <c r="FO41" s="455" t="str">
        <f t="shared" si="90"/>
        <v/>
      </c>
      <c r="FP41" s="455" t="str">
        <f t="shared" si="90"/>
        <v/>
      </c>
      <c r="FQ41" s="455" t="str">
        <f t="shared" si="90"/>
        <v/>
      </c>
      <c r="FR41" s="455" t="str">
        <f t="shared" si="90"/>
        <v/>
      </c>
      <c r="FS41" s="953" t="str">
        <f t="shared" si="90"/>
        <v/>
      </c>
      <c r="FT41" s="768" t="str">
        <f t="shared" si="90"/>
        <v/>
      </c>
      <c r="FU41" s="455" t="str">
        <f t="shared" si="90"/>
        <v/>
      </c>
      <c r="FV41" s="455" t="str">
        <f t="shared" si="90"/>
        <v/>
      </c>
      <c r="FW41" s="455" t="str">
        <f t="shared" si="90"/>
        <v/>
      </c>
      <c r="FX41" s="455" t="str">
        <f t="shared" si="90"/>
        <v/>
      </c>
      <c r="FY41" s="455" t="str">
        <f t="shared" si="90"/>
        <v/>
      </c>
      <c r="FZ41" s="953" t="str">
        <f t="shared" si="90"/>
        <v/>
      </c>
      <c r="GA41" s="768" t="str">
        <f t="shared" si="90"/>
        <v/>
      </c>
      <c r="GB41" s="455" t="str">
        <f t="shared" si="90"/>
        <v/>
      </c>
      <c r="GC41" s="455" t="str">
        <f t="shared" si="90"/>
        <v/>
      </c>
      <c r="GD41" s="455" t="str">
        <f t="shared" si="90"/>
        <v/>
      </c>
      <c r="GE41" s="455" t="str">
        <f t="shared" si="90"/>
        <v/>
      </c>
      <c r="GF41" s="953" t="str">
        <f t="shared" si="90"/>
        <v/>
      </c>
      <c r="GG41" s="768" t="str">
        <f t="shared" si="90"/>
        <v/>
      </c>
      <c r="GH41" s="455" t="str">
        <f t="shared" si="90"/>
        <v/>
      </c>
      <c r="GI41" s="455" t="str">
        <f t="shared" si="90"/>
        <v/>
      </c>
      <c r="GJ41" s="455" t="str">
        <f t="shared" si="90"/>
        <v/>
      </c>
      <c r="GK41" s="455" t="str">
        <f t="shared" si="90"/>
        <v/>
      </c>
      <c r="GL41" s="455" t="str">
        <f t="shared" si="90"/>
        <v/>
      </c>
      <c r="GM41" s="455" t="str">
        <f t="shared" si="90"/>
        <v/>
      </c>
      <c r="GN41" s="954" t="str">
        <f t="shared" si="90"/>
        <v/>
      </c>
      <c r="GO41" s="768" t="str">
        <f t="shared" si="87"/>
        <v/>
      </c>
      <c r="GP41" s="455" t="str">
        <f t="shared" si="87"/>
        <v/>
      </c>
      <c r="GQ41" s="455" t="str">
        <f t="shared" si="87"/>
        <v/>
      </c>
      <c r="GR41" s="455" t="str">
        <f t="shared" si="87"/>
        <v/>
      </c>
      <c r="GS41" s="455" t="str">
        <f t="shared" si="87"/>
        <v/>
      </c>
      <c r="GT41" s="455" t="str">
        <f t="shared" si="87"/>
        <v/>
      </c>
      <c r="GU41" s="953" t="str">
        <f t="shared" si="87"/>
        <v/>
      </c>
      <c r="GV41" s="768" t="str">
        <f t="shared" si="87"/>
        <v/>
      </c>
      <c r="GW41" s="455" t="str">
        <f t="shared" si="87"/>
        <v/>
      </c>
      <c r="GX41" s="455" t="str">
        <f t="shared" si="87"/>
        <v/>
      </c>
      <c r="GY41" s="455" t="str">
        <f t="shared" si="87"/>
        <v/>
      </c>
      <c r="GZ41" s="455" t="str">
        <f t="shared" si="87"/>
        <v/>
      </c>
      <c r="HA41" s="455" t="str">
        <f t="shared" si="87"/>
        <v/>
      </c>
      <c r="HB41" s="953" t="str">
        <f t="shared" si="87"/>
        <v/>
      </c>
      <c r="HC41" s="768" t="str">
        <f t="shared" si="87"/>
        <v/>
      </c>
      <c r="HD41" s="455" t="str">
        <f t="shared" si="87"/>
        <v/>
      </c>
      <c r="HE41" s="455" t="str">
        <f t="shared" si="87"/>
        <v/>
      </c>
      <c r="HF41" s="455" t="str">
        <f t="shared" si="87"/>
        <v/>
      </c>
      <c r="HG41" s="455" t="str">
        <f t="shared" si="87"/>
        <v/>
      </c>
      <c r="HH41" s="455" t="str">
        <f t="shared" si="87"/>
        <v/>
      </c>
      <c r="HI41" s="953" t="str">
        <f t="shared" si="87"/>
        <v/>
      </c>
      <c r="HJ41" s="768" t="str">
        <f t="shared" si="87"/>
        <v/>
      </c>
      <c r="HK41" s="455" t="str">
        <f t="shared" si="87"/>
        <v/>
      </c>
      <c r="HL41" s="455" t="str">
        <f t="shared" si="87"/>
        <v/>
      </c>
      <c r="HM41" s="455" t="str">
        <f t="shared" si="87"/>
        <v/>
      </c>
      <c r="HN41" s="955" t="str">
        <f t="shared" si="87"/>
        <v/>
      </c>
      <c r="HO41" s="455" t="str">
        <f t="shared" si="87"/>
        <v/>
      </c>
      <c r="HP41" s="953" t="str">
        <f t="shared" si="87"/>
        <v/>
      </c>
      <c r="HQ41" s="768" t="str">
        <f t="shared" si="87"/>
        <v/>
      </c>
      <c r="HR41" s="455" t="str">
        <f t="shared" si="87"/>
        <v/>
      </c>
      <c r="HS41" s="455" t="str">
        <f t="shared" si="87"/>
        <v/>
      </c>
      <c r="HT41" s="455" t="str">
        <f t="shared" si="87"/>
        <v/>
      </c>
      <c r="HU41" s="455" t="str">
        <f t="shared" si="87"/>
        <v/>
      </c>
      <c r="HV41" s="455" t="str">
        <f t="shared" si="87"/>
        <v/>
      </c>
      <c r="HW41" s="953" t="str">
        <f t="shared" si="87"/>
        <v/>
      </c>
      <c r="HX41" s="768" t="str">
        <f t="shared" si="87"/>
        <v/>
      </c>
      <c r="HY41" s="455" t="str">
        <f t="shared" si="87"/>
        <v/>
      </c>
      <c r="HZ41" s="455" t="str">
        <f t="shared" si="87"/>
        <v/>
      </c>
      <c r="IA41" s="455" t="str">
        <f t="shared" si="87"/>
        <v/>
      </c>
      <c r="IB41" s="455" t="str">
        <f t="shared" si="87"/>
        <v/>
      </c>
      <c r="IC41" s="455" t="str">
        <f t="shared" si="87"/>
        <v/>
      </c>
      <c r="ID41" s="953" t="str">
        <f t="shared" si="87"/>
        <v/>
      </c>
      <c r="IE41" s="768" t="str">
        <f t="shared" si="87"/>
        <v/>
      </c>
      <c r="IF41" s="455" t="str">
        <f t="shared" si="87"/>
        <v/>
      </c>
      <c r="IG41" s="455" t="str">
        <f t="shared" si="87"/>
        <v/>
      </c>
      <c r="IH41" s="455" t="str">
        <f t="shared" si="87"/>
        <v/>
      </c>
      <c r="II41" s="455" t="str">
        <f t="shared" si="87"/>
        <v/>
      </c>
      <c r="IJ41" s="455" t="str">
        <f t="shared" si="87"/>
        <v/>
      </c>
      <c r="IK41" s="953" t="str">
        <f t="shared" si="87"/>
        <v/>
      </c>
      <c r="IL41" s="768" t="str">
        <f t="shared" si="87"/>
        <v/>
      </c>
      <c r="IM41" s="455" t="str">
        <f t="shared" si="87"/>
        <v/>
      </c>
      <c r="IN41" s="455" t="str">
        <f t="shared" si="87"/>
        <v/>
      </c>
      <c r="IO41" s="455" t="str">
        <f t="shared" si="87"/>
        <v/>
      </c>
      <c r="IP41" s="455" t="str">
        <f t="shared" si="87"/>
        <v/>
      </c>
      <c r="IQ41" s="455" t="str">
        <f t="shared" si="87"/>
        <v/>
      </c>
      <c r="IR41" s="953" t="str">
        <f t="shared" si="87"/>
        <v/>
      </c>
      <c r="IS41" s="768" t="str">
        <f t="shared" si="87"/>
        <v/>
      </c>
      <c r="IT41" s="455" t="str">
        <f t="shared" si="87"/>
        <v/>
      </c>
      <c r="IU41" s="455" t="str">
        <f t="shared" si="87"/>
        <v/>
      </c>
      <c r="IV41" s="455" t="str">
        <f t="shared" si="87"/>
        <v/>
      </c>
      <c r="IW41" s="455" t="str">
        <f t="shared" si="87"/>
        <v/>
      </c>
      <c r="IX41" s="455" t="str">
        <f t="shared" si="87"/>
        <v/>
      </c>
      <c r="IY41" s="954" t="str">
        <f t="shared" si="87"/>
        <v/>
      </c>
      <c r="IZ41" s="768" t="str">
        <f t="shared" si="88"/>
        <v/>
      </c>
      <c r="JA41" s="455" t="str">
        <f t="shared" si="88"/>
        <v/>
      </c>
      <c r="JB41" s="455" t="str">
        <f t="shared" si="88"/>
        <v/>
      </c>
      <c r="JC41" s="455" t="str">
        <f t="shared" si="88"/>
        <v/>
      </c>
      <c r="JD41" s="455" t="str">
        <f t="shared" si="88"/>
        <v/>
      </c>
      <c r="JE41" s="455" t="str">
        <f t="shared" si="88"/>
        <v/>
      </c>
      <c r="JF41" s="953" t="str">
        <f t="shared" si="88"/>
        <v/>
      </c>
      <c r="JG41" s="768" t="str">
        <f t="shared" si="88"/>
        <v/>
      </c>
      <c r="JH41" s="455" t="str">
        <f t="shared" si="88"/>
        <v/>
      </c>
      <c r="JI41" s="455" t="str">
        <f t="shared" si="88"/>
        <v/>
      </c>
      <c r="JJ41" s="455" t="str">
        <f t="shared" si="88"/>
        <v/>
      </c>
      <c r="JK41" s="455" t="str">
        <f t="shared" si="88"/>
        <v/>
      </c>
      <c r="JL41" s="455" t="str">
        <f t="shared" si="88"/>
        <v/>
      </c>
      <c r="JM41" s="953" t="str">
        <f t="shared" si="88"/>
        <v/>
      </c>
      <c r="JN41" s="768" t="str">
        <f t="shared" si="88"/>
        <v/>
      </c>
      <c r="JO41" s="455" t="str">
        <f t="shared" si="88"/>
        <v/>
      </c>
      <c r="JP41" s="455" t="str">
        <f t="shared" si="88"/>
        <v/>
      </c>
      <c r="JQ41" s="455" t="str">
        <f t="shared" si="88"/>
        <v/>
      </c>
      <c r="JR41" s="455" t="str">
        <f t="shared" si="88"/>
        <v/>
      </c>
      <c r="JS41" s="455" t="str">
        <f t="shared" si="88"/>
        <v/>
      </c>
      <c r="JT41" s="953" t="str">
        <f t="shared" si="88"/>
        <v/>
      </c>
      <c r="JU41" s="768" t="str">
        <f t="shared" si="88"/>
        <v/>
      </c>
      <c r="JV41" s="455" t="str">
        <f t="shared" si="88"/>
        <v/>
      </c>
      <c r="JW41" s="455" t="str">
        <f t="shared" si="88"/>
        <v/>
      </c>
      <c r="JX41" s="455" t="str">
        <f t="shared" si="88"/>
        <v/>
      </c>
      <c r="JY41" s="455" t="str">
        <f t="shared" si="88"/>
        <v/>
      </c>
      <c r="JZ41" s="455" t="str">
        <f t="shared" si="88"/>
        <v/>
      </c>
      <c r="KA41" s="953" t="str">
        <f t="shared" si="88"/>
        <v/>
      </c>
      <c r="KB41" s="768" t="str">
        <f t="shared" si="88"/>
        <v/>
      </c>
      <c r="KC41" s="455" t="str">
        <f t="shared" si="88"/>
        <v/>
      </c>
      <c r="KD41" s="455" t="str">
        <f t="shared" si="88"/>
        <v/>
      </c>
      <c r="KE41" s="455" t="str">
        <f t="shared" si="88"/>
        <v/>
      </c>
      <c r="KF41" s="455" t="str">
        <f t="shared" si="88"/>
        <v/>
      </c>
      <c r="KG41" s="455" t="str">
        <f t="shared" si="88"/>
        <v/>
      </c>
      <c r="KH41" s="953" t="str">
        <f t="shared" si="88"/>
        <v/>
      </c>
      <c r="KI41" s="768" t="str">
        <f t="shared" si="88"/>
        <v/>
      </c>
      <c r="KJ41" s="455" t="str">
        <f t="shared" si="88"/>
        <v/>
      </c>
      <c r="KK41" s="455" t="str">
        <f t="shared" si="88"/>
        <v/>
      </c>
      <c r="KL41" s="455" t="str">
        <f t="shared" si="88"/>
        <v/>
      </c>
      <c r="KM41" s="455" t="str">
        <f t="shared" si="88"/>
        <v/>
      </c>
      <c r="KN41" s="455" t="str">
        <f t="shared" si="88"/>
        <v/>
      </c>
      <c r="KO41" s="953" t="str">
        <f t="shared" si="88"/>
        <v/>
      </c>
      <c r="KP41" s="768" t="str">
        <f t="shared" si="88"/>
        <v/>
      </c>
      <c r="KQ41" s="455" t="str">
        <f t="shared" si="88"/>
        <v/>
      </c>
      <c r="KR41" s="455" t="str">
        <f t="shared" si="88"/>
        <v/>
      </c>
      <c r="KS41" s="455" t="str">
        <f t="shared" si="88"/>
        <v/>
      </c>
      <c r="KT41" s="455" t="str">
        <f t="shared" si="88"/>
        <v/>
      </c>
      <c r="KU41" s="455" t="str">
        <f t="shared" si="88"/>
        <v/>
      </c>
      <c r="KV41" s="953" t="str">
        <f t="shared" si="88"/>
        <v/>
      </c>
      <c r="KW41" s="768" t="str">
        <f t="shared" si="88"/>
        <v/>
      </c>
      <c r="KX41" s="455" t="str">
        <f t="shared" si="88"/>
        <v/>
      </c>
      <c r="KY41" s="455" t="str">
        <f t="shared" si="88"/>
        <v/>
      </c>
      <c r="KZ41" s="455" t="str">
        <f t="shared" si="88"/>
        <v/>
      </c>
      <c r="LA41" s="455" t="str">
        <f t="shared" si="88"/>
        <v/>
      </c>
      <c r="LB41" s="455" t="str">
        <f t="shared" si="88"/>
        <v/>
      </c>
      <c r="LC41" s="954" t="str">
        <f t="shared" si="88"/>
        <v/>
      </c>
      <c r="LD41" s="768" t="str">
        <f t="shared" si="88"/>
        <v/>
      </c>
      <c r="LE41" s="455" t="str">
        <f t="shared" si="88"/>
        <v/>
      </c>
      <c r="LF41" s="455" t="str">
        <f t="shared" si="88"/>
        <v/>
      </c>
      <c r="LG41" s="455" t="str">
        <f t="shared" si="88"/>
        <v/>
      </c>
      <c r="LH41" s="455" t="str">
        <f t="shared" si="88"/>
        <v/>
      </c>
      <c r="LI41" s="455" t="str">
        <f t="shared" si="88"/>
        <v/>
      </c>
      <c r="LJ41" s="953" t="str">
        <f t="shared" si="88"/>
        <v/>
      </c>
      <c r="LK41" s="768" t="str">
        <f t="shared" ref="LK41:NN44" si="92">IF($C41="","",LK$17)</f>
        <v/>
      </c>
      <c r="LL41" s="455" t="str">
        <f t="shared" si="92"/>
        <v/>
      </c>
      <c r="LM41" s="455" t="str">
        <f t="shared" si="92"/>
        <v/>
      </c>
      <c r="LN41" s="455" t="str">
        <f t="shared" si="92"/>
        <v/>
      </c>
      <c r="LO41" s="455" t="str">
        <f t="shared" si="92"/>
        <v/>
      </c>
      <c r="LP41" s="455" t="str">
        <f t="shared" si="92"/>
        <v/>
      </c>
      <c r="LQ41" s="953" t="str">
        <f t="shared" si="92"/>
        <v/>
      </c>
      <c r="LR41" s="768" t="str">
        <f t="shared" si="92"/>
        <v/>
      </c>
      <c r="LS41" s="455" t="str">
        <f t="shared" si="92"/>
        <v/>
      </c>
      <c r="LT41" s="455" t="str">
        <f t="shared" si="92"/>
        <v/>
      </c>
      <c r="LU41" s="455" t="str">
        <f t="shared" si="92"/>
        <v/>
      </c>
      <c r="LV41" s="455" t="str">
        <f t="shared" si="92"/>
        <v/>
      </c>
      <c r="LW41" s="455" t="str">
        <f t="shared" si="92"/>
        <v/>
      </c>
      <c r="LX41" s="953" t="str">
        <f t="shared" si="92"/>
        <v/>
      </c>
      <c r="LY41" s="768" t="str">
        <f t="shared" si="92"/>
        <v/>
      </c>
      <c r="LZ41" s="455" t="str">
        <f t="shared" si="92"/>
        <v/>
      </c>
      <c r="MA41" s="455" t="str">
        <f t="shared" si="92"/>
        <v/>
      </c>
      <c r="MB41" s="455" t="str">
        <f t="shared" si="92"/>
        <v/>
      </c>
      <c r="MC41" s="455" t="str">
        <f t="shared" si="92"/>
        <v/>
      </c>
      <c r="MD41" s="455" t="str">
        <f t="shared" si="92"/>
        <v/>
      </c>
      <c r="ME41" s="953" t="str">
        <f t="shared" si="92"/>
        <v/>
      </c>
      <c r="MF41" s="768" t="str">
        <f t="shared" si="92"/>
        <v/>
      </c>
      <c r="MG41" s="455" t="str">
        <f t="shared" si="92"/>
        <v/>
      </c>
      <c r="MH41" s="455" t="str">
        <f t="shared" si="92"/>
        <v/>
      </c>
      <c r="MI41" s="455" t="str">
        <f t="shared" si="92"/>
        <v/>
      </c>
      <c r="MJ41" s="455" t="str">
        <f t="shared" si="92"/>
        <v/>
      </c>
      <c r="MK41" s="455" t="str">
        <f t="shared" si="92"/>
        <v/>
      </c>
      <c r="ML41" s="953" t="str">
        <f t="shared" si="92"/>
        <v/>
      </c>
      <c r="MM41" s="768" t="str">
        <f t="shared" si="92"/>
        <v/>
      </c>
      <c r="MN41" s="455" t="str">
        <f t="shared" si="92"/>
        <v/>
      </c>
      <c r="MO41" s="455" t="str">
        <f t="shared" si="92"/>
        <v/>
      </c>
      <c r="MP41" s="455" t="str">
        <f t="shared" si="92"/>
        <v/>
      </c>
      <c r="MQ41" s="455" t="str">
        <f t="shared" si="92"/>
        <v/>
      </c>
      <c r="MR41" s="455" t="str">
        <f t="shared" si="92"/>
        <v/>
      </c>
      <c r="MS41" s="953" t="str">
        <f t="shared" si="92"/>
        <v/>
      </c>
      <c r="MT41" s="768" t="str">
        <f t="shared" si="92"/>
        <v/>
      </c>
      <c r="MU41" s="455" t="str">
        <f t="shared" si="92"/>
        <v/>
      </c>
      <c r="MV41" s="455" t="str">
        <f t="shared" si="92"/>
        <v/>
      </c>
      <c r="MW41" s="455" t="str">
        <f t="shared" si="92"/>
        <v/>
      </c>
      <c r="MX41" s="455" t="str">
        <f t="shared" si="92"/>
        <v/>
      </c>
      <c r="MY41" s="455" t="str">
        <f t="shared" si="92"/>
        <v/>
      </c>
      <c r="MZ41" s="953" t="str">
        <f t="shared" si="92"/>
        <v/>
      </c>
      <c r="NA41" s="768" t="str">
        <f t="shared" si="92"/>
        <v/>
      </c>
      <c r="NB41" s="455" t="str">
        <f t="shared" si="92"/>
        <v/>
      </c>
      <c r="NC41" s="455" t="str">
        <f t="shared" si="92"/>
        <v/>
      </c>
      <c r="ND41" s="455" t="str">
        <f t="shared" si="92"/>
        <v/>
      </c>
      <c r="NE41" s="455" t="str">
        <f t="shared" si="92"/>
        <v/>
      </c>
      <c r="NF41" s="455" t="str">
        <f t="shared" si="92"/>
        <v/>
      </c>
      <c r="NG41" s="954" t="str">
        <f t="shared" si="92"/>
        <v/>
      </c>
      <c r="NH41" s="768" t="str">
        <f t="shared" si="92"/>
        <v/>
      </c>
      <c r="NI41" s="455" t="str">
        <f t="shared" si="92"/>
        <v/>
      </c>
      <c r="NJ41" s="455" t="str">
        <f t="shared" si="92"/>
        <v/>
      </c>
      <c r="NK41" s="455" t="str">
        <f t="shared" si="92"/>
        <v/>
      </c>
      <c r="NL41" s="455" t="str">
        <f t="shared" si="92"/>
        <v/>
      </c>
      <c r="NM41" s="455" t="str">
        <f t="shared" si="92"/>
        <v/>
      </c>
      <c r="NN41" s="953" t="str">
        <f t="shared" si="92"/>
        <v/>
      </c>
      <c r="SD41" s="139"/>
      <c r="SE41" s="139"/>
      <c r="SF41" s="139"/>
      <c r="SG41" s="139"/>
      <c r="SH41" s="139"/>
      <c r="SI41" s="139"/>
      <c r="SJ41" s="139"/>
      <c r="SK41" s="139"/>
      <c r="SL41" s="139"/>
      <c r="SM41" s="139"/>
      <c r="SN41" s="139"/>
      <c r="SO41" s="139"/>
      <c r="SP41" s="139"/>
      <c r="SQ41" s="139"/>
      <c r="SR41" s="139"/>
      <c r="SS41" s="139"/>
      <c r="ST41" s="139"/>
      <c r="SU41" s="139"/>
      <c r="SV41" s="139"/>
      <c r="SW41" s="139"/>
      <c r="SX41" s="139"/>
      <c r="SY41" s="139"/>
      <c r="SZ41" s="139"/>
      <c r="TA41" s="139"/>
      <c r="TB41" s="139"/>
      <c r="TC41" s="139"/>
      <c r="TD41" s="139"/>
      <c r="TE41" s="139"/>
      <c r="TF41" s="139"/>
      <c r="TG41" s="139"/>
      <c r="TH41" s="139"/>
      <c r="TI41" s="139"/>
      <c r="TJ41" s="139"/>
      <c r="TK41" s="139"/>
      <c r="TL41" s="139"/>
      <c r="TM41" s="139"/>
      <c r="TN41" s="139"/>
      <c r="TO41" s="139"/>
      <c r="TP41" s="139"/>
      <c r="TQ41" s="139"/>
      <c r="TR41" s="139"/>
      <c r="TS41" s="139"/>
      <c r="TT41" s="139"/>
      <c r="TU41" s="139"/>
      <c r="TV41" s="139"/>
      <c r="TW41" s="139"/>
      <c r="TX41" s="139"/>
      <c r="TY41" s="139"/>
      <c r="TZ41" s="139"/>
      <c r="UA41" s="139"/>
      <c r="UB41" s="139"/>
      <c r="UC41" s="139"/>
      <c r="UD41" s="139"/>
      <c r="UE41" s="139"/>
      <c r="UF41" s="139"/>
      <c r="UG41" s="139"/>
      <c r="UH41" s="139"/>
      <c r="UI41" s="139"/>
      <c r="UJ41" s="139"/>
      <c r="UK41" s="139"/>
      <c r="UL41" s="139"/>
      <c r="UM41" s="139"/>
      <c r="UN41" s="139"/>
      <c r="UO41" s="139"/>
      <c r="UP41" s="139"/>
      <c r="UQ41" s="139"/>
      <c r="UR41" s="139"/>
    </row>
    <row r="42" spans="1:564" s="1" customFormat="1" ht="12" hidden="1" thickBot="1" x14ac:dyDescent="0.25">
      <c r="A42" s="939">
        <f>alapadatok!A26</f>
        <v>24</v>
      </c>
      <c r="B42" s="678" t="str">
        <f>IF(alapadatok!C26="","",alapadatok!C26)</f>
        <v/>
      </c>
      <c r="C42" s="584" t="str">
        <f>IF(alapadatok!B26="","",alapadatok!B26)</f>
        <v/>
      </c>
      <c r="D42" s="584" t="str">
        <f>IF(alapadatok!D26="","",alapadatok!D26)</f>
        <v/>
      </c>
      <c r="E42" s="948" t="str">
        <f>IF(alapadatok!K26="","",alapadatok!K26)</f>
        <v/>
      </c>
      <c r="F42" s="952" t="str">
        <f t="shared" si="91"/>
        <v/>
      </c>
      <c r="G42" s="953" t="str">
        <f t="shared" si="91"/>
        <v/>
      </c>
      <c r="H42" s="768" t="str">
        <f t="shared" si="91"/>
        <v/>
      </c>
      <c r="I42" s="455" t="str">
        <f t="shared" si="91"/>
        <v/>
      </c>
      <c r="J42" s="455" t="str">
        <f t="shared" si="91"/>
        <v/>
      </c>
      <c r="K42" s="455" t="str">
        <f t="shared" si="91"/>
        <v/>
      </c>
      <c r="L42" s="455" t="str">
        <f t="shared" si="91"/>
        <v/>
      </c>
      <c r="M42" s="455" t="str">
        <f t="shared" si="91"/>
        <v/>
      </c>
      <c r="N42" s="953" t="str">
        <f t="shared" si="91"/>
        <v/>
      </c>
      <c r="O42" s="768" t="str">
        <f t="shared" si="91"/>
        <v/>
      </c>
      <c r="P42" s="455" t="str">
        <f t="shared" si="91"/>
        <v/>
      </c>
      <c r="Q42" s="455" t="str">
        <f t="shared" si="91"/>
        <v/>
      </c>
      <c r="R42" s="455" t="str">
        <f t="shared" si="91"/>
        <v/>
      </c>
      <c r="S42" s="455" t="str">
        <f t="shared" si="91"/>
        <v/>
      </c>
      <c r="T42" s="455" t="str">
        <f t="shared" si="91"/>
        <v/>
      </c>
      <c r="U42" s="953" t="str">
        <f t="shared" si="91"/>
        <v/>
      </c>
      <c r="V42" s="768" t="str">
        <f t="shared" si="91"/>
        <v/>
      </c>
      <c r="W42" s="455" t="str">
        <f t="shared" si="91"/>
        <v/>
      </c>
      <c r="X42" s="455" t="str">
        <f t="shared" si="91"/>
        <v/>
      </c>
      <c r="Y42" s="455" t="str">
        <f t="shared" si="91"/>
        <v/>
      </c>
      <c r="Z42" s="455" t="str">
        <f t="shared" si="91"/>
        <v/>
      </c>
      <c r="AA42" s="455" t="str">
        <f t="shared" si="91"/>
        <v/>
      </c>
      <c r="AB42" s="953" t="str">
        <f t="shared" si="91"/>
        <v/>
      </c>
      <c r="AC42" s="768" t="str">
        <f t="shared" si="91"/>
        <v/>
      </c>
      <c r="AD42" s="455" t="str">
        <f t="shared" si="91"/>
        <v/>
      </c>
      <c r="AE42" s="455" t="str">
        <f t="shared" si="91"/>
        <v/>
      </c>
      <c r="AF42" s="455" t="str">
        <f t="shared" si="91"/>
        <v/>
      </c>
      <c r="AG42" s="455" t="str">
        <f t="shared" si="91"/>
        <v/>
      </c>
      <c r="AH42" s="455" t="str">
        <f t="shared" si="91"/>
        <v/>
      </c>
      <c r="AI42" s="953" t="str">
        <f t="shared" si="91"/>
        <v/>
      </c>
      <c r="AJ42" s="768" t="str">
        <f t="shared" si="91"/>
        <v/>
      </c>
      <c r="AK42" s="455" t="str">
        <f t="shared" si="91"/>
        <v/>
      </c>
      <c r="AL42" s="455" t="str">
        <f t="shared" si="91"/>
        <v/>
      </c>
      <c r="AM42" s="455" t="str">
        <f t="shared" si="91"/>
        <v/>
      </c>
      <c r="AN42" s="455" t="str">
        <f t="shared" si="91"/>
        <v/>
      </c>
      <c r="AO42" s="455" t="str">
        <f t="shared" si="91"/>
        <v/>
      </c>
      <c r="AP42" s="953" t="str">
        <f t="shared" si="91"/>
        <v/>
      </c>
      <c r="AQ42" s="768" t="str">
        <f t="shared" si="91"/>
        <v/>
      </c>
      <c r="AR42" s="455" t="str">
        <f t="shared" si="91"/>
        <v/>
      </c>
      <c r="AS42" s="455" t="str">
        <f t="shared" si="91"/>
        <v/>
      </c>
      <c r="AT42" s="455" t="str">
        <f t="shared" si="91"/>
        <v/>
      </c>
      <c r="AU42" s="455" t="str">
        <f t="shared" si="91"/>
        <v/>
      </c>
      <c r="AV42" s="455" t="str">
        <f t="shared" si="91"/>
        <v/>
      </c>
      <c r="AW42" s="953" t="str">
        <f t="shared" si="91"/>
        <v/>
      </c>
      <c r="AX42" s="768" t="str">
        <f t="shared" si="91"/>
        <v/>
      </c>
      <c r="AY42" s="455" t="str">
        <f t="shared" si="91"/>
        <v/>
      </c>
      <c r="AZ42" s="455" t="str">
        <f t="shared" si="91"/>
        <v/>
      </c>
      <c r="BA42" s="455" t="str">
        <f t="shared" si="91"/>
        <v/>
      </c>
      <c r="BB42" s="455" t="str">
        <f t="shared" si="91"/>
        <v/>
      </c>
      <c r="BC42" s="455" t="str">
        <f t="shared" si="91"/>
        <v/>
      </c>
      <c r="BD42" s="953" t="str">
        <f t="shared" si="91"/>
        <v/>
      </c>
      <c r="BE42" s="1222" t="str">
        <f t="shared" si="91"/>
        <v/>
      </c>
      <c r="BF42" s="455" t="str">
        <f t="shared" si="91"/>
        <v/>
      </c>
      <c r="BG42" s="455" t="str">
        <f t="shared" si="91"/>
        <v/>
      </c>
      <c r="BH42" s="455" t="str">
        <f t="shared" si="91"/>
        <v/>
      </c>
      <c r="BI42" s="455" t="str">
        <f t="shared" si="91"/>
        <v/>
      </c>
      <c r="BJ42" s="455" t="str">
        <f t="shared" si="91"/>
        <v/>
      </c>
      <c r="BK42" s="953" t="str">
        <f t="shared" si="91"/>
        <v/>
      </c>
      <c r="BL42" s="1144" t="str">
        <f t="shared" si="82"/>
        <v/>
      </c>
      <c r="BM42" s="455" t="str">
        <f t="shared" si="91"/>
        <v/>
      </c>
      <c r="BN42" s="455" t="str">
        <f t="shared" si="91"/>
        <v/>
      </c>
      <c r="BO42" s="455" t="str">
        <f t="shared" si="91"/>
        <v/>
      </c>
      <c r="BP42" s="455" t="str">
        <f t="shared" si="91"/>
        <v/>
      </c>
      <c r="BQ42" s="455" t="str">
        <f t="shared" si="91"/>
        <v/>
      </c>
      <c r="BR42" s="953" t="str">
        <f t="shared" si="89"/>
        <v/>
      </c>
      <c r="BS42" s="768" t="str">
        <f t="shared" si="89"/>
        <v/>
      </c>
      <c r="BT42" s="455" t="str">
        <f t="shared" si="89"/>
        <v/>
      </c>
      <c r="BU42" s="455" t="str">
        <f t="shared" si="89"/>
        <v/>
      </c>
      <c r="BV42" s="455" t="str">
        <f t="shared" si="89"/>
        <v/>
      </c>
      <c r="BW42" s="455" t="str">
        <f t="shared" si="89"/>
        <v/>
      </c>
      <c r="BX42" s="455" t="str">
        <f t="shared" si="89"/>
        <v/>
      </c>
      <c r="BY42" s="953" t="str">
        <f t="shared" si="89"/>
        <v/>
      </c>
      <c r="BZ42" s="768" t="str">
        <f t="shared" si="89"/>
        <v/>
      </c>
      <c r="CA42" s="455" t="str">
        <f t="shared" si="89"/>
        <v/>
      </c>
      <c r="CB42" s="455" t="str">
        <f t="shared" si="89"/>
        <v/>
      </c>
      <c r="CC42" s="455" t="str">
        <f t="shared" si="89"/>
        <v/>
      </c>
      <c r="CD42" s="455" t="str">
        <f t="shared" si="89"/>
        <v/>
      </c>
      <c r="CE42" s="455" t="str">
        <f t="shared" si="89"/>
        <v/>
      </c>
      <c r="CF42" s="953" t="str">
        <f t="shared" si="89"/>
        <v/>
      </c>
      <c r="CG42" s="768" t="str">
        <f t="shared" si="89"/>
        <v/>
      </c>
      <c r="CH42" s="455" t="str">
        <f t="shared" si="89"/>
        <v/>
      </c>
      <c r="CI42" s="455" t="str">
        <f t="shared" si="89"/>
        <v/>
      </c>
      <c r="CJ42" s="455" t="str">
        <f t="shared" si="89"/>
        <v/>
      </c>
      <c r="CK42" s="1221" t="str">
        <f t="shared" si="89"/>
        <v/>
      </c>
      <c r="CL42" s="455" t="str">
        <f t="shared" si="89"/>
        <v/>
      </c>
      <c r="CM42" s="953" t="str">
        <f t="shared" si="89"/>
        <v/>
      </c>
      <c r="CN42" s="768" t="str">
        <f t="shared" si="89"/>
        <v/>
      </c>
      <c r="CO42" s="455" t="str">
        <f t="shared" si="89"/>
        <v/>
      </c>
      <c r="CP42" s="455" t="str">
        <f t="shared" si="89"/>
        <v/>
      </c>
      <c r="CQ42" s="455" t="str">
        <f t="shared" si="89"/>
        <v/>
      </c>
      <c r="CR42" s="1221" t="s">
        <v>385</v>
      </c>
      <c r="CS42" s="455" t="str">
        <f t="shared" si="89"/>
        <v/>
      </c>
      <c r="CT42" s="953" t="str">
        <f t="shared" si="89"/>
        <v/>
      </c>
      <c r="CU42" s="952" t="str">
        <f t="shared" si="89"/>
        <v/>
      </c>
      <c r="CV42" s="455" t="str">
        <f t="shared" si="89"/>
        <v/>
      </c>
      <c r="CW42" s="455" t="str">
        <f t="shared" si="89"/>
        <v/>
      </c>
      <c r="CX42" s="455" t="str">
        <f t="shared" si="89"/>
        <v/>
      </c>
      <c r="CY42" s="455" t="str">
        <f t="shared" si="89"/>
        <v/>
      </c>
      <c r="CZ42" s="455" t="str">
        <f t="shared" si="89"/>
        <v/>
      </c>
      <c r="DA42" s="953" t="str">
        <f t="shared" si="89"/>
        <v/>
      </c>
      <c r="DB42" s="768" t="str">
        <f t="shared" si="89"/>
        <v/>
      </c>
      <c r="DC42" s="455" t="str">
        <f t="shared" si="89"/>
        <v/>
      </c>
      <c r="DD42" s="455" t="str">
        <f t="shared" si="89"/>
        <v/>
      </c>
      <c r="DE42" s="455" t="str">
        <f t="shared" si="89"/>
        <v/>
      </c>
      <c r="DF42" s="455" t="str">
        <f t="shared" si="89"/>
        <v/>
      </c>
      <c r="DG42" s="455" t="str">
        <f t="shared" si="89"/>
        <v/>
      </c>
      <c r="DH42" s="953" t="str">
        <f t="shared" si="89"/>
        <v/>
      </c>
      <c r="DI42" s="768" t="str">
        <f t="shared" si="89"/>
        <v/>
      </c>
      <c r="DJ42" s="455" t="str">
        <f t="shared" si="89"/>
        <v/>
      </c>
      <c r="DK42" s="455" t="str">
        <f t="shared" si="89"/>
        <v/>
      </c>
      <c r="DL42" s="455" t="str">
        <f t="shared" si="89"/>
        <v/>
      </c>
      <c r="DM42" s="455" t="str">
        <f t="shared" si="89"/>
        <v/>
      </c>
      <c r="DN42" s="455" t="str">
        <f t="shared" si="89"/>
        <v/>
      </c>
      <c r="DO42" s="953" t="str">
        <f t="shared" si="89"/>
        <v/>
      </c>
      <c r="DP42" s="768" t="str">
        <f t="shared" si="89"/>
        <v/>
      </c>
      <c r="DQ42" s="455" t="str">
        <f t="shared" si="89"/>
        <v/>
      </c>
      <c r="DR42" s="455" t="str">
        <f t="shared" si="89"/>
        <v/>
      </c>
      <c r="DS42" s="455" t="str">
        <f t="shared" si="89"/>
        <v/>
      </c>
      <c r="DT42" s="455" t="str">
        <f t="shared" si="89"/>
        <v/>
      </c>
      <c r="DU42" s="455" t="str">
        <f t="shared" si="89"/>
        <v/>
      </c>
      <c r="DV42" s="953" t="str">
        <f t="shared" si="89"/>
        <v/>
      </c>
      <c r="DW42" s="768" t="str">
        <f t="shared" si="89"/>
        <v/>
      </c>
      <c r="DX42" s="455" t="str">
        <f t="shared" si="89"/>
        <v/>
      </c>
      <c r="DY42" s="455" t="str">
        <f t="shared" si="89"/>
        <v/>
      </c>
      <c r="DZ42" s="455" t="str">
        <f t="shared" si="89"/>
        <v/>
      </c>
      <c r="EA42" s="455" t="str">
        <f t="shared" si="89"/>
        <v/>
      </c>
      <c r="EB42" s="455" t="str">
        <f t="shared" si="89"/>
        <v/>
      </c>
      <c r="EC42" s="954" t="str">
        <f t="shared" si="90"/>
        <v/>
      </c>
      <c r="ED42" s="768" t="str">
        <f t="shared" si="90"/>
        <v/>
      </c>
      <c r="EE42" s="455" t="str">
        <f t="shared" si="90"/>
        <v/>
      </c>
      <c r="EF42" s="455" t="str">
        <f t="shared" si="90"/>
        <v/>
      </c>
      <c r="EG42" s="455" t="str">
        <f t="shared" si="90"/>
        <v/>
      </c>
      <c r="EH42" s="455" t="str">
        <f t="shared" si="90"/>
        <v/>
      </c>
      <c r="EI42" s="455" t="str">
        <f t="shared" si="90"/>
        <v/>
      </c>
      <c r="EJ42" s="953" t="str">
        <f t="shared" si="90"/>
        <v/>
      </c>
      <c r="EK42" s="768" t="str">
        <f t="shared" si="90"/>
        <v/>
      </c>
      <c r="EL42" s="455" t="str">
        <f t="shared" si="90"/>
        <v/>
      </c>
      <c r="EM42" s="455" t="str">
        <f t="shared" si="90"/>
        <v/>
      </c>
      <c r="EN42" s="455" t="str">
        <f t="shared" si="90"/>
        <v/>
      </c>
      <c r="EO42" s="455" t="str">
        <f t="shared" si="90"/>
        <v/>
      </c>
      <c r="EP42" s="455" t="str">
        <f t="shared" si="90"/>
        <v/>
      </c>
      <c r="EQ42" s="953" t="str">
        <f t="shared" si="90"/>
        <v/>
      </c>
      <c r="ER42" s="768" t="str">
        <f t="shared" si="90"/>
        <v/>
      </c>
      <c r="ES42" s="455" t="str">
        <f t="shared" si="90"/>
        <v/>
      </c>
      <c r="ET42" s="455" t="str">
        <f t="shared" si="90"/>
        <v/>
      </c>
      <c r="EU42" s="455" t="str">
        <f t="shared" si="90"/>
        <v/>
      </c>
      <c r="EV42" s="455" t="str">
        <f t="shared" si="90"/>
        <v/>
      </c>
      <c r="EW42" s="455" t="str">
        <f t="shared" si="90"/>
        <v/>
      </c>
      <c r="EX42" s="953" t="str">
        <f t="shared" si="90"/>
        <v/>
      </c>
      <c r="EY42" s="768" t="str">
        <f t="shared" si="90"/>
        <v/>
      </c>
      <c r="EZ42" s="455" t="str">
        <f t="shared" si="90"/>
        <v/>
      </c>
      <c r="FA42" s="455" t="str">
        <f t="shared" si="90"/>
        <v/>
      </c>
      <c r="FB42" s="455" t="str">
        <f t="shared" si="90"/>
        <v/>
      </c>
      <c r="FC42" s="455" t="str">
        <f t="shared" si="90"/>
        <v/>
      </c>
      <c r="FD42" s="455" t="str">
        <f t="shared" si="90"/>
        <v/>
      </c>
      <c r="FE42" s="953" t="str">
        <f t="shared" si="90"/>
        <v/>
      </c>
      <c r="FF42" s="768" t="str">
        <f t="shared" si="90"/>
        <v/>
      </c>
      <c r="FG42" s="455" t="str">
        <f t="shared" si="90"/>
        <v/>
      </c>
      <c r="FH42" s="455" t="str">
        <f t="shared" si="90"/>
        <v/>
      </c>
      <c r="FI42" s="455" t="str">
        <f t="shared" si="90"/>
        <v/>
      </c>
      <c r="FJ42" s="455" t="str">
        <f t="shared" si="90"/>
        <v/>
      </c>
      <c r="FK42" s="455" t="str">
        <f t="shared" si="90"/>
        <v/>
      </c>
      <c r="FL42" s="953" t="str">
        <f t="shared" si="90"/>
        <v/>
      </c>
      <c r="FM42" s="768" t="str">
        <f t="shared" si="90"/>
        <v/>
      </c>
      <c r="FN42" s="455" t="str">
        <f t="shared" si="90"/>
        <v/>
      </c>
      <c r="FO42" s="455" t="str">
        <f t="shared" si="90"/>
        <v/>
      </c>
      <c r="FP42" s="455" t="str">
        <f t="shared" si="90"/>
        <v/>
      </c>
      <c r="FQ42" s="455" t="str">
        <f t="shared" si="90"/>
        <v/>
      </c>
      <c r="FR42" s="455" t="str">
        <f t="shared" si="90"/>
        <v/>
      </c>
      <c r="FS42" s="953" t="str">
        <f t="shared" si="90"/>
        <v/>
      </c>
      <c r="FT42" s="768" t="str">
        <f t="shared" si="90"/>
        <v/>
      </c>
      <c r="FU42" s="455" t="str">
        <f t="shared" si="90"/>
        <v/>
      </c>
      <c r="FV42" s="455" t="str">
        <f t="shared" si="90"/>
        <v/>
      </c>
      <c r="FW42" s="455" t="str">
        <f t="shared" si="90"/>
        <v/>
      </c>
      <c r="FX42" s="455" t="str">
        <f t="shared" si="90"/>
        <v/>
      </c>
      <c r="FY42" s="455" t="str">
        <f t="shared" si="90"/>
        <v/>
      </c>
      <c r="FZ42" s="953" t="str">
        <f t="shared" si="90"/>
        <v/>
      </c>
      <c r="GA42" s="768" t="str">
        <f t="shared" si="90"/>
        <v/>
      </c>
      <c r="GB42" s="455" t="str">
        <f t="shared" si="90"/>
        <v/>
      </c>
      <c r="GC42" s="455" t="str">
        <f t="shared" si="90"/>
        <v/>
      </c>
      <c r="GD42" s="455" t="str">
        <f t="shared" si="90"/>
        <v/>
      </c>
      <c r="GE42" s="455" t="str">
        <f t="shared" si="90"/>
        <v/>
      </c>
      <c r="GF42" s="953" t="str">
        <f t="shared" si="90"/>
        <v/>
      </c>
      <c r="GG42" s="768" t="str">
        <f t="shared" si="90"/>
        <v/>
      </c>
      <c r="GH42" s="455" t="str">
        <f t="shared" si="90"/>
        <v/>
      </c>
      <c r="GI42" s="455" t="str">
        <f t="shared" si="90"/>
        <v/>
      </c>
      <c r="GJ42" s="455" t="str">
        <f t="shared" si="90"/>
        <v/>
      </c>
      <c r="GK42" s="455" t="str">
        <f t="shared" si="90"/>
        <v/>
      </c>
      <c r="GL42" s="455" t="str">
        <f t="shared" si="90"/>
        <v/>
      </c>
      <c r="GM42" s="455" t="str">
        <f t="shared" si="90"/>
        <v/>
      </c>
      <c r="GN42" s="954" t="str">
        <f t="shared" ref="GN42:IY45" si="93">IF($C42="","",GN$17)</f>
        <v/>
      </c>
      <c r="GO42" s="768" t="str">
        <f t="shared" si="93"/>
        <v/>
      </c>
      <c r="GP42" s="455" t="str">
        <f t="shared" si="93"/>
        <v/>
      </c>
      <c r="GQ42" s="455" t="str">
        <f t="shared" si="93"/>
        <v/>
      </c>
      <c r="GR42" s="455" t="str">
        <f t="shared" si="93"/>
        <v/>
      </c>
      <c r="GS42" s="455" t="str">
        <f t="shared" si="93"/>
        <v/>
      </c>
      <c r="GT42" s="455" t="str">
        <f t="shared" si="93"/>
        <v/>
      </c>
      <c r="GU42" s="953" t="str">
        <f t="shared" si="93"/>
        <v/>
      </c>
      <c r="GV42" s="768" t="str">
        <f t="shared" si="93"/>
        <v/>
      </c>
      <c r="GW42" s="455" t="str">
        <f t="shared" si="93"/>
        <v/>
      </c>
      <c r="GX42" s="455" t="str">
        <f t="shared" si="93"/>
        <v/>
      </c>
      <c r="GY42" s="455" t="str">
        <f t="shared" si="93"/>
        <v/>
      </c>
      <c r="GZ42" s="455" t="str">
        <f t="shared" si="93"/>
        <v/>
      </c>
      <c r="HA42" s="455" t="str">
        <f t="shared" si="93"/>
        <v/>
      </c>
      <c r="HB42" s="953" t="str">
        <f t="shared" si="93"/>
        <v/>
      </c>
      <c r="HC42" s="768" t="str">
        <f t="shared" si="93"/>
        <v/>
      </c>
      <c r="HD42" s="455" t="str">
        <f t="shared" si="93"/>
        <v/>
      </c>
      <c r="HE42" s="455" t="str">
        <f t="shared" si="93"/>
        <v/>
      </c>
      <c r="HF42" s="455" t="str">
        <f t="shared" si="93"/>
        <v/>
      </c>
      <c r="HG42" s="455" t="str">
        <f t="shared" si="93"/>
        <v/>
      </c>
      <c r="HH42" s="455" t="str">
        <f t="shared" si="93"/>
        <v/>
      </c>
      <c r="HI42" s="953" t="str">
        <f t="shared" si="93"/>
        <v/>
      </c>
      <c r="HJ42" s="768" t="str">
        <f t="shared" si="93"/>
        <v/>
      </c>
      <c r="HK42" s="455" t="str">
        <f t="shared" si="93"/>
        <v/>
      </c>
      <c r="HL42" s="455" t="str">
        <f t="shared" si="93"/>
        <v/>
      </c>
      <c r="HM42" s="455" t="str">
        <f t="shared" si="93"/>
        <v/>
      </c>
      <c r="HN42" s="455" t="str">
        <f t="shared" si="93"/>
        <v/>
      </c>
      <c r="HO42" s="455" t="str">
        <f t="shared" si="93"/>
        <v/>
      </c>
      <c r="HP42" s="953" t="str">
        <f t="shared" si="93"/>
        <v/>
      </c>
      <c r="HQ42" s="768" t="str">
        <f t="shared" si="93"/>
        <v/>
      </c>
      <c r="HR42" s="455" t="str">
        <f t="shared" si="93"/>
        <v/>
      </c>
      <c r="HS42" s="455" t="str">
        <f t="shared" si="93"/>
        <v/>
      </c>
      <c r="HT42" s="455" t="str">
        <f t="shared" si="93"/>
        <v/>
      </c>
      <c r="HU42" s="455" t="str">
        <f t="shared" si="93"/>
        <v/>
      </c>
      <c r="HV42" s="455" t="str">
        <f t="shared" si="93"/>
        <v/>
      </c>
      <c r="HW42" s="953" t="str">
        <f t="shared" si="93"/>
        <v/>
      </c>
      <c r="HX42" s="768" t="str">
        <f t="shared" si="93"/>
        <v/>
      </c>
      <c r="HY42" s="455" t="str">
        <f t="shared" si="93"/>
        <v/>
      </c>
      <c r="HZ42" s="455" t="str">
        <f t="shared" si="93"/>
        <v/>
      </c>
      <c r="IA42" s="455" t="str">
        <f t="shared" si="93"/>
        <v/>
      </c>
      <c r="IB42" s="455" t="str">
        <f t="shared" si="93"/>
        <v/>
      </c>
      <c r="IC42" s="455" t="str">
        <f t="shared" si="93"/>
        <v/>
      </c>
      <c r="ID42" s="953" t="str">
        <f t="shared" si="93"/>
        <v/>
      </c>
      <c r="IE42" s="768" t="str">
        <f t="shared" si="93"/>
        <v/>
      </c>
      <c r="IF42" s="455" t="str">
        <f t="shared" si="93"/>
        <v/>
      </c>
      <c r="IG42" s="455" t="str">
        <f t="shared" si="93"/>
        <v/>
      </c>
      <c r="IH42" s="455" t="str">
        <f t="shared" si="93"/>
        <v/>
      </c>
      <c r="II42" s="455" t="str">
        <f t="shared" si="93"/>
        <v/>
      </c>
      <c r="IJ42" s="455" t="str">
        <f t="shared" si="93"/>
        <v/>
      </c>
      <c r="IK42" s="953" t="str">
        <f t="shared" si="93"/>
        <v/>
      </c>
      <c r="IL42" s="768" t="str">
        <f t="shared" si="93"/>
        <v/>
      </c>
      <c r="IM42" s="455" t="str">
        <f t="shared" si="93"/>
        <v/>
      </c>
      <c r="IN42" s="455" t="str">
        <f t="shared" si="93"/>
        <v/>
      </c>
      <c r="IO42" s="455" t="str">
        <f t="shared" si="93"/>
        <v/>
      </c>
      <c r="IP42" s="455" t="str">
        <f t="shared" si="93"/>
        <v/>
      </c>
      <c r="IQ42" s="455" t="str">
        <f t="shared" si="93"/>
        <v/>
      </c>
      <c r="IR42" s="953" t="str">
        <f t="shared" si="93"/>
        <v/>
      </c>
      <c r="IS42" s="768" t="str">
        <f t="shared" si="93"/>
        <v/>
      </c>
      <c r="IT42" s="455" t="str">
        <f t="shared" si="93"/>
        <v/>
      </c>
      <c r="IU42" s="455" t="str">
        <f t="shared" si="93"/>
        <v/>
      </c>
      <c r="IV42" s="455" t="str">
        <f t="shared" si="93"/>
        <v/>
      </c>
      <c r="IW42" s="455" t="str">
        <f t="shared" si="93"/>
        <v/>
      </c>
      <c r="IX42" s="455" t="str">
        <f t="shared" si="93"/>
        <v/>
      </c>
      <c r="IY42" s="954" t="str">
        <f t="shared" si="93"/>
        <v/>
      </c>
      <c r="IZ42" s="768" t="str">
        <f t="shared" ref="IZ42:LK45" si="94">IF($C42="","",IZ$17)</f>
        <v/>
      </c>
      <c r="JA42" s="455" t="str">
        <f t="shared" si="94"/>
        <v/>
      </c>
      <c r="JB42" s="455" t="str">
        <f t="shared" si="94"/>
        <v/>
      </c>
      <c r="JC42" s="455" t="str">
        <f t="shared" si="94"/>
        <v/>
      </c>
      <c r="JD42" s="455" t="str">
        <f t="shared" si="94"/>
        <v/>
      </c>
      <c r="JE42" s="455" t="str">
        <f t="shared" si="94"/>
        <v/>
      </c>
      <c r="JF42" s="953" t="str">
        <f t="shared" si="94"/>
        <v/>
      </c>
      <c r="JG42" s="768" t="str">
        <f t="shared" si="94"/>
        <v/>
      </c>
      <c r="JH42" s="455" t="str">
        <f t="shared" si="94"/>
        <v/>
      </c>
      <c r="JI42" s="455" t="str">
        <f t="shared" si="94"/>
        <v/>
      </c>
      <c r="JJ42" s="455" t="str">
        <f t="shared" si="94"/>
        <v/>
      </c>
      <c r="JK42" s="455" t="str">
        <f t="shared" si="94"/>
        <v/>
      </c>
      <c r="JL42" s="455" t="str">
        <f t="shared" si="94"/>
        <v/>
      </c>
      <c r="JM42" s="953" t="str">
        <f t="shared" si="94"/>
        <v/>
      </c>
      <c r="JN42" s="768" t="str">
        <f t="shared" si="94"/>
        <v/>
      </c>
      <c r="JO42" s="455" t="str">
        <f t="shared" si="94"/>
        <v/>
      </c>
      <c r="JP42" s="455" t="str">
        <f t="shared" si="94"/>
        <v/>
      </c>
      <c r="JQ42" s="455" t="str">
        <f t="shared" si="94"/>
        <v/>
      </c>
      <c r="JR42" s="455" t="str">
        <f t="shared" si="94"/>
        <v/>
      </c>
      <c r="JS42" s="455" t="str">
        <f t="shared" si="94"/>
        <v/>
      </c>
      <c r="JT42" s="953" t="str">
        <f t="shared" si="94"/>
        <v/>
      </c>
      <c r="JU42" s="768" t="str">
        <f t="shared" si="94"/>
        <v/>
      </c>
      <c r="JV42" s="455" t="str">
        <f t="shared" si="94"/>
        <v/>
      </c>
      <c r="JW42" s="455" t="str">
        <f t="shared" si="94"/>
        <v/>
      </c>
      <c r="JX42" s="455" t="str">
        <f t="shared" si="94"/>
        <v/>
      </c>
      <c r="JY42" s="455" t="str">
        <f t="shared" si="94"/>
        <v/>
      </c>
      <c r="JZ42" s="455" t="str">
        <f t="shared" si="94"/>
        <v/>
      </c>
      <c r="KA42" s="953" t="str">
        <f t="shared" si="94"/>
        <v/>
      </c>
      <c r="KB42" s="768" t="str">
        <f t="shared" si="94"/>
        <v/>
      </c>
      <c r="KC42" s="455" t="str">
        <f t="shared" si="94"/>
        <v/>
      </c>
      <c r="KD42" s="455" t="str">
        <f t="shared" si="94"/>
        <v/>
      </c>
      <c r="KE42" s="455" t="str">
        <f t="shared" si="94"/>
        <v/>
      </c>
      <c r="KF42" s="455" t="str">
        <f t="shared" si="94"/>
        <v/>
      </c>
      <c r="KG42" s="455" t="str">
        <f t="shared" si="94"/>
        <v/>
      </c>
      <c r="KH42" s="953" t="str">
        <f t="shared" si="94"/>
        <v/>
      </c>
      <c r="KI42" s="768" t="str">
        <f t="shared" si="94"/>
        <v/>
      </c>
      <c r="KJ42" s="455" t="str">
        <f t="shared" si="94"/>
        <v/>
      </c>
      <c r="KK42" s="455" t="str">
        <f t="shared" si="94"/>
        <v/>
      </c>
      <c r="KL42" s="455" t="str">
        <f t="shared" si="94"/>
        <v/>
      </c>
      <c r="KM42" s="455" t="str">
        <f t="shared" si="94"/>
        <v/>
      </c>
      <c r="KN42" s="455" t="str">
        <f t="shared" si="94"/>
        <v/>
      </c>
      <c r="KO42" s="953" t="str">
        <f t="shared" si="94"/>
        <v/>
      </c>
      <c r="KP42" s="768" t="str">
        <f t="shared" si="94"/>
        <v/>
      </c>
      <c r="KQ42" s="455" t="str">
        <f t="shared" si="94"/>
        <v/>
      </c>
      <c r="KR42" s="455" t="str">
        <f t="shared" si="94"/>
        <v/>
      </c>
      <c r="KS42" s="455" t="str">
        <f t="shared" si="94"/>
        <v/>
      </c>
      <c r="KT42" s="455" t="str">
        <f t="shared" si="94"/>
        <v/>
      </c>
      <c r="KU42" s="455" t="str">
        <f t="shared" si="94"/>
        <v/>
      </c>
      <c r="KV42" s="953" t="str">
        <f t="shared" si="94"/>
        <v/>
      </c>
      <c r="KW42" s="768" t="str">
        <f t="shared" si="94"/>
        <v/>
      </c>
      <c r="KX42" s="455" t="str">
        <f t="shared" si="94"/>
        <v/>
      </c>
      <c r="KY42" s="455" t="str">
        <f t="shared" si="94"/>
        <v/>
      </c>
      <c r="KZ42" s="455" t="str">
        <f t="shared" si="94"/>
        <v/>
      </c>
      <c r="LA42" s="455" t="str">
        <f t="shared" si="94"/>
        <v/>
      </c>
      <c r="LB42" s="455" t="str">
        <f t="shared" si="94"/>
        <v/>
      </c>
      <c r="LC42" s="954" t="str">
        <f t="shared" si="94"/>
        <v/>
      </c>
      <c r="LD42" s="768" t="str">
        <f t="shared" si="94"/>
        <v/>
      </c>
      <c r="LE42" s="455" t="str">
        <f t="shared" si="94"/>
        <v/>
      </c>
      <c r="LF42" s="455" t="str">
        <f t="shared" si="94"/>
        <v/>
      </c>
      <c r="LG42" s="455" t="str">
        <f t="shared" si="94"/>
        <v/>
      </c>
      <c r="LH42" s="455" t="str">
        <f t="shared" si="94"/>
        <v/>
      </c>
      <c r="LI42" s="455" t="str">
        <f t="shared" si="94"/>
        <v/>
      </c>
      <c r="LJ42" s="953" t="str">
        <f t="shared" si="94"/>
        <v/>
      </c>
      <c r="LK42" s="768" t="str">
        <f t="shared" si="94"/>
        <v/>
      </c>
      <c r="LL42" s="455" t="str">
        <f t="shared" si="92"/>
        <v/>
      </c>
      <c r="LM42" s="455" t="str">
        <f t="shared" si="92"/>
        <v/>
      </c>
      <c r="LN42" s="455" t="str">
        <f t="shared" si="92"/>
        <v/>
      </c>
      <c r="LO42" s="455" t="str">
        <f t="shared" si="92"/>
        <v/>
      </c>
      <c r="LP42" s="455" t="str">
        <f t="shared" si="92"/>
        <v/>
      </c>
      <c r="LQ42" s="953" t="str">
        <f t="shared" si="92"/>
        <v/>
      </c>
      <c r="LR42" s="768" t="str">
        <f t="shared" si="92"/>
        <v/>
      </c>
      <c r="LS42" s="455" t="str">
        <f t="shared" si="92"/>
        <v/>
      </c>
      <c r="LT42" s="455" t="str">
        <f t="shared" si="92"/>
        <v/>
      </c>
      <c r="LU42" s="455" t="str">
        <f t="shared" si="92"/>
        <v/>
      </c>
      <c r="LV42" s="455" t="str">
        <f t="shared" si="92"/>
        <v/>
      </c>
      <c r="LW42" s="455" t="str">
        <f t="shared" si="92"/>
        <v/>
      </c>
      <c r="LX42" s="953" t="str">
        <f t="shared" si="92"/>
        <v/>
      </c>
      <c r="LY42" s="768" t="str">
        <f t="shared" si="92"/>
        <v/>
      </c>
      <c r="LZ42" s="455" t="str">
        <f t="shared" si="92"/>
        <v/>
      </c>
      <c r="MA42" s="455" t="str">
        <f t="shared" si="92"/>
        <v/>
      </c>
      <c r="MB42" s="455" t="str">
        <f t="shared" si="92"/>
        <v/>
      </c>
      <c r="MC42" s="455" t="str">
        <f t="shared" si="92"/>
        <v/>
      </c>
      <c r="MD42" s="455" t="str">
        <f t="shared" si="92"/>
        <v/>
      </c>
      <c r="ME42" s="953" t="str">
        <f t="shared" si="92"/>
        <v/>
      </c>
      <c r="MF42" s="768" t="str">
        <f t="shared" si="92"/>
        <v/>
      </c>
      <c r="MG42" s="455" t="str">
        <f t="shared" si="92"/>
        <v/>
      </c>
      <c r="MH42" s="455" t="str">
        <f t="shared" si="92"/>
        <v/>
      </c>
      <c r="MI42" s="455" t="str">
        <f t="shared" si="92"/>
        <v/>
      </c>
      <c r="MJ42" s="455" t="str">
        <f t="shared" si="92"/>
        <v/>
      </c>
      <c r="MK42" s="455" t="str">
        <f t="shared" si="92"/>
        <v/>
      </c>
      <c r="ML42" s="953" t="str">
        <f t="shared" si="92"/>
        <v/>
      </c>
      <c r="MM42" s="768" t="str">
        <f t="shared" si="92"/>
        <v/>
      </c>
      <c r="MN42" s="455" t="str">
        <f t="shared" si="92"/>
        <v/>
      </c>
      <c r="MO42" s="455" t="str">
        <f t="shared" si="92"/>
        <v/>
      </c>
      <c r="MP42" s="455" t="str">
        <f t="shared" si="92"/>
        <v/>
      </c>
      <c r="MQ42" s="455" t="str">
        <f t="shared" si="92"/>
        <v/>
      </c>
      <c r="MR42" s="455" t="str">
        <f t="shared" si="92"/>
        <v/>
      </c>
      <c r="MS42" s="953" t="str">
        <f t="shared" si="92"/>
        <v/>
      </c>
      <c r="MT42" s="768" t="str">
        <f t="shared" si="92"/>
        <v/>
      </c>
      <c r="MU42" s="455" t="str">
        <f t="shared" si="92"/>
        <v/>
      </c>
      <c r="MV42" s="455" t="str">
        <f t="shared" si="92"/>
        <v/>
      </c>
      <c r="MW42" s="455" t="str">
        <f t="shared" si="92"/>
        <v/>
      </c>
      <c r="MX42" s="455" t="str">
        <f t="shared" si="92"/>
        <v/>
      </c>
      <c r="MY42" s="455" t="str">
        <f t="shared" si="92"/>
        <v/>
      </c>
      <c r="MZ42" s="953" t="str">
        <f t="shared" si="92"/>
        <v/>
      </c>
      <c r="NA42" s="768" t="str">
        <f t="shared" si="92"/>
        <v/>
      </c>
      <c r="NB42" s="455" t="str">
        <f t="shared" si="92"/>
        <v/>
      </c>
      <c r="NC42" s="455" t="str">
        <f t="shared" si="92"/>
        <v/>
      </c>
      <c r="ND42" s="455" t="str">
        <f t="shared" si="92"/>
        <v/>
      </c>
      <c r="NE42" s="455" t="str">
        <f t="shared" si="92"/>
        <v/>
      </c>
      <c r="NF42" s="455" t="str">
        <f t="shared" si="92"/>
        <v/>
      </c>
      <c r="NG42" s="954" t="str">
        <f t="shared" si="92"/>
        <v/>
      </c>
      <c r="NH42" s="768" t="str">
        <f t="shared" si="92"/>
        <v/>
      </c>
      <c r="NI42" s="455" t="str">
        <f t="shared" si="92"/>
        <v/>
      </c>
      <c r="NJ42" s="455" t="str">
        <f t="shared" si="92"/>
        <v/>
      </c>
      <c r="NK42" s="455" t="str">
        <f t="shared" si="92"/>
        <v/>
      </c>
      <c r="NL42" s="455" t="str">
        <f t="shared" si="92"/>
        <v/>
      </c>
      <c r="NM42" s="455" t="str">
        <f t="shared" si="92"/>
        <v/>
      </c>
      <c r="NN42" s="953" t="str">
        <f t="shared" si="92"/>
        <v/>
      </c>
      <c r="NO42" s="83"/>
      <c r="NP42" s="83"/>
      <c r="NQ42" s="83"/>
      <c r="NR42" s="83"/>
      <c r="NS42" s="83"/>
      <c r="NT42" s="83"/>
      <c r="NU42" s="83"/>
      <c r="NV42" s="83"/>
      <c r="NW42" s="83"/>
      <c r="NX42" s="83"/>
      <c r="NY42" s="83"/>
      <c r="NZ42" s="83"/>
      <c r="OA42" s="83"/>
      <c r="OB42" s="83"/>
      <c r="OC42" s="83"/>
      <c r="OD42" s="83"/>
      <c r="OE42" s="83"/>
      <c r="OF42" s="83"/>
      <c r="OG42" s="83"/>
      <c r="OH42" s="83"/>
      <c r="OI42" s="83"/>
      <c r="OJ42" s="83"/>
      <c r="OK42" s="83"/>
      <c r="OL42" s="83"/>
      <c r="OM42" s="83"/>
      <c r="ON42" s="83"/>
      <c r="OO42" s="83"/>
      <c r="OP42" s="83"/>
      <c r="OQ42" s="83"/>
      <c r="OR42" s="83"/>
      <c r="OS42" s="83"/>
      <c r="OT42" s="83"/>
      <c r="OU42" s="83"/>
      <c r="OV42" s="83"/>
      <c r="OW42" s="83"/>
      <c r="OX42" s="83"/>
      <c r="OY42" s="83"/>
      <c r="OZ42" s="83"/>
      <c r="PA42" s="83"/>
      <c r="PB42" s="83"/>
      <c r="PC42" s="83"/>
      <c r="PD42" s="83"/>
      <c r="PE42" s="83"/>
      <c r="PF42" s="83"/>
      <c r="PG42" s="83"/>
      <c r="PH42" s="83"/>
      <c r="PI42" s="83"/>
      <c r="PJ42" s="83"/>
      <c r="PK42" s="83"/>
      <c r="PL42" s="83"/>
      <c r="PM42" s="83"/>
      <c r="PN42" s="83"/>
      <c r="PO42" s="83"/>
      <c r="PP42" s="83"/>
      <c r="PQ42" s="83"/>
      <c r="PR42" s="83"/>
      <c r="PS42" s="83"/>
      <c r="PT42" s="83"/>
      <c r="PU42" s="83"/>
      <c r="PV42" s="83"/>
      <c r="PW42" s="83"/>
      <c r="PX42" s="83"/>
      <c r="PY42" s="83"/>
      <c r="PZ42" s="83"/>
      <c r="QA42" s="83"/>
      <c r="QB42" s="83"/>
      <c r="QC42" s="83"/>
      <c r="QD42" s="83"/>
      <c r="QE42" s="83"/>
      <c r="QF42" s="83"/>
      <c r="QG42" s="83"/>
      <c r="QH42" s="83"/>
      <c r="QI42" s="83"/>
      <c r="QJ42" s="83"/>
      <c r="QK42" s="83"/>
      <c r="QL42" s="83"/>
      <c r="QM42" s="83"/>
      <c r="QN42" s="83"/>
      <c r="QO42" s="83"/>
      <c r="QP42" s="83"/>
      <c r="QQ42" s="83"/>
      <c r="QR42" s="83"/>
      <c r="QS42" s="83"/>
      <c r="QT42" s="83"/>
      <c r="QU42" s="83"/>
      <c r="QV42" s="83"/>
      <c r="QW42" s="83"/>
      <c r="QX42" s="83"/>
      <c r="QY42" s="83"/>
      <c r="QZ42" s="83"/>
      <c r="RA42" s="83"/>
      <c r="RB42" s="83"/>
      <c r="RC42" s="83"/>
      <c r="RD42" s="83"/>
      <c r="RE42" s="83"/>
      <c r="RF42" s="83"/>
      <c r="RG42" s="83"/>
      <c r="RH42" s="83"/>
      <c r="RI42" s="83"/>
      <c r="RJ42" s="83"/>
      <c r="RK42" s="83"/>
      <c r="RL42" s="83"/>
      <c r="RM42" s="83"/>
      <c r="RN42" s="83"/>
      <c r="RO42" s="83"/>
      <c r="RP42" s="83"/>
      <c r="RQ42" s="83"/>
      <c r="RR42" s="83"/>
      <c r="RS42" s="83"/>
      <c r="RT42" s="83"/>
      <c r="RU42" s="83"/>
      <c r="RV42" s="83"/>
      <c r="RW42" s="83"/>
      <c r="RX42" s="83"/>
      <c r="RY42" s="83"/>
      <c r="RZ42" s="83"/>
      <c r="SA42" s="83"/>
      <c r="SB42" s="83"/>
      <c r="SC42" s="83"/>
    </row>
    <row r="43" spans="1:564" s="1" customFormat="1" ht="12" thickBot="1" x14ac:dyDescent="0.25">
      <c r="A43" s="1151">
        <f>alapadatok!A27</f>
        <v>25</v>
      </c>
      <c r="B43" s="678">
        <f>IF(alapadatok!C27="","",alapadatok!C27)</f>
        <v>44792</v>
      </c>
      <c r="C43" s="584" t="str">
        <f>IF(alapadatok!B27="","",alapadatok!B27)</f>
        <v>Miták Norbert(PJ)</v>
      </c>
      <c r="D43" s="584" t="str">
        <f>IF(alapadatok!D27="","",alapadatok!D27)</f>
        <v>Quality controller</v>
      </c>
      <c r="E43" s="948">
        <f>IF(alapadatok!K27="","",alapadatok!K27)</f>
        <v>41333</v>
      </c>
      <c r="F43" s="952" t="str">
        <f t="shared" si="91"/>
        <v>P</v>
      </c>
      <c r="G43" s="953" t="str">
        <f t="shared" si="91"/>
        <v>P</v>
      </c>
      <c r="H43" s="768" t="str">
        <f t="shared" si="91"/>
        <v>P</v>
      </c>
      <c r="I43" s="455" t="str">
        <f t="shared" si="91"/>
        <v>FÜ</v>
      </c>
      <c r="J43" s="455" t="str">
        <f t="shared" si="91"/>
        <v>SDE</v>
      </c>
      <c r="K43" s="455" t="str">
        <f t="shared" si="91"/>
        <v>SDE</v>
      </c>
      <c r="L43" s="455" t="str">
        <f t="shared" si="91"/>
        <v>SDE</v>
      </c>
      <c r="M43" s="455" t="str">
        <f t="shared" si="91"/>
        <v>P</v>
      </c>
      <c r="N43" s="953" t="str">
        <f t="shared" si="91"/>
        <v>P</v>
      </c>
      <c r="O43" s="768" t="str">
        <f t="shared" si="91"/>
        <v>É</v>
      </c>
      <c r="P43" s="455" t="str">
        <f t="shared" si="91"/>
        <v>É</v>
      </c>
      <c r="Q43" s="455" t="str">
        <f t="shared" si="91"/>
        <v>P</v>
      </c>
      <c r="R43" s="455" t="str">
        <f t="shared" si="91"/>
        <v>P</v>
      </c>
      <c r="S43" s="455" t="str">
        <f t="shared" si="91"/>
        <v>P</v>
      </c>
      <c r="T43" s="455" t="str">
        <f t="shared" si="91"/>
        <v>P</v>
      </c>
      <c r="U43" s="953" t="str">
        <f t="shared" si="91"/>
        <v>P</v>
      </c>
      <c r="V43" s="768" t="str">
        <f t="shared" si="91"/>
        <v>P</v>
      </c>
      <c r="W43" s="455" t="str">
        <f t="shared" si="91"/>
        <v>N</v>
      </c>
      <c r="X43" s="455" t="str">
        <f t="shared" si="91"/>
        <v>N</v>
      </c>
      <c r="Y43" s="455" t="str">
        <f t="shared" si="91"/>
        <v>N</v>
      </c>
      <c r="Z43" s="455" t="str">
        <f t="shared" si="91"/>
        <v>N</v>
      </c>
      <c r="AA43" s="455" t="str">
        <f t="shared" si="91"/>
        <v>P</v>
      </c>
      <c r="AB43" s="953" t="str">
        <f t="shared" si="91"/>
        <v>P</v>
      </c>
      <c r="AC43" s="768" t="str">
        <f t="shared" si="91"/>
        <v>É</v>
      </c>
      <c r="AD43" s="455" t="str">
        <f t="shared" si="91"/>
        <v>É</v>
      </c>
      <c r="AE43" s="455" t="str">
        <f t="shared" si="91"/>
        <v>É</v>
      </c>
      <c r="AF43" s="1143">
        <v>6</v>
      </c>
      <c r="AG43" s="455" t="str">
        <f t="shared" si="91"/>
        <v>P</v>
      </c>
      <c r="AH43" s="455" t="str">
        <f t="shared" si="91"/>
        <v>P</v>
      </c>
      <c r="AI43" s="953" t="str">
        <f t="shared" si="91"/>
        <v>P</v>
      </c>
      <c r="AJ43" s="768" t="str">
        <f t="shared" si="91"/>
        <v>N</v>
      </c>
      <c r="AK43" s="455" t="str">
        <f t="shared" si="91"/>
        <v>DE</v>
      </c>
      <c r="AL43" s="455" t="s">
        <v>178</v>
      </c>
      <c r="AM43" s="455" t="str">
        <f t="shared" si="91"/>
        <v>DE</v>
      </c>
      <c r="AN43" s="455" t="str">
        <f t="shared" si="91"/>
        <v>DE</v>
      </c>
      <c r="AO43" s="455" t="str">
        <f t="shared" si="91"/>
        <v>P</v>
      </c>
      <c r="AP43" s="953" t="str">
        <f t="shared" si="91"/>
        <v>P</v>
      </c>
      <c r="AQ43" s="768" t="str">
        <f t="shared" si="91"/>
        <v>DE</v>
      </c>
      <c r="AR43" s="455" t="str">
        <f t="shared" si="91"/>
        <v>DE</v>
      </c>
      <c r="AS43" s="455" t="str">
        <f t="shared" si="91"/>
        <v>DE</v>
      </c>
      <c r="AT43" s="455" t="str">
        <f t="shared" si="91"/>
        <v>DE</v>
      </c>
      <c r="AU43" s="455" t="str">
        <f t="shared" si="91"/>
        <v>DE</v>
      </c>
      <c r="AV43" s="455" t="str">
        <f t="shared" si="91"/>
        <v>P</v>
      </c>
      <c r="AW43" s="953" t="str">
        <f t="shared" si="91"/>
        <v>P</v>
      </c>
      <c r="AX43" s="768" t="str">
        <f t="shared" si="91"/>
        <v>DE</v>
      </c>
      <c r="AY43" s="1221" t="s">
        <v>99</v>
      </c>
      <c r="AZ43" s="1221">
        <v>10</v>
      </c>
      <c r="BA43" s="455" t="str">
        <f t="shared" si="91"/>
        <v>N</v>
      </c>
      <c r="BB43" s="455" t="str">
        <f t="shared" si="91"/>
        <v>N</v>
      </c>
      <c r="BC43" s="455" t="str">
        <f t="shared" si="91"/>
        <v>P</v>
      </c>
      <c r="BD43" s="954" t="str">
        <f t="shared" si="91"/>
        <v>P</v>
      </c>
      <c r="BE43" s="1171" t="s">
        <v>178</v>
      </c>
      <c r="BF43" s="1145" t="str">
        <f t="shared" si="91"/>
        <v>É</v>
      </c>
      <c r="BG43" s="455" t="str">
        <f t="shared" si="91"/>
        <v>É</v>
      </c>
      <c r="BH43" s="455" t="str">
        <f t="shared" si="91"/>
        <v>É</v>
      </c>
      <c r="BI43" s="1221" t="s">
        <v>178</v>
      </c>
      <c r="BJ43" s="455" t="str">
        <f t="shared" si="91"/>
        <v>P</v>
      </c>
      <c r="BK43" s="953" t="str">
        <f t="shared" si="91"/>
        <v>P</v>
      </c>
      <c r="BL43" s="1144" t="str">
        <f t="shared" si="82"/>
        <v>P</v>
      </c>
      <c r="BM43" s="455" t="str">
        <f t="shared" si="91"/>
        <v>N</v>
      </c>
      <c r="BN43" s="455" t="str">
        <f t="shared" si="91"/>
        <v>N</v>
      </c>
      <c r="BO43" s="455" t="str">
        <f t="shared" si="91"/>
        <v>N</v>
      </c>
      <c r="BP43" s="455" t="str">
        <f t="shared" si="91"/>
        <v>N</v>
      </c>
      <c r="BQ43" s="455" t="str">
        <f t="shared" ref="BQ43:EB46" si="95">IF($C43="","",BQ$17)</f>
        <v>P</v>
      </c>
      <c r="BR43" s="953" t="str">
        <f t="shared" si="95"/>
        <v>P</v>
      </c>
      <c r="BS43" s="768" t="str">
        <f t="shared" si="95"/>
        <v>É</v>
      </c>
      <c r="BT43" s="455" t="str">
        <f t="shared" si="95"/>
        <v>ÉJ</v>
      </c>
      <c r="BU43" s="455" t="str">
        <f t="shared" si="95"/>
        <v>P</v>
      </c>
      <c r="BV43" s="455" t="str">
        <f t="shared" si="95"/>
        <v>P</v>
      </c>
      <c r="BW43" s="455" t="str">
        <f t="shared" si="95"/>
        <v>P</v>
      </c>
      <c r="BX43" s="455" t="str">
        <f t="shared" si="95"/>
        <v>P</v>
      </c>
      <c r="BY43" s="953" t="str">
        <f t="shared" si="95"/>
        <v>P</v>
      </c>
      <c r="BZ43" s="768" t="str">
        <f t="shared" si="95"/>
        <v>P</v>
      </c>
      <c r="CA43" s="455" t="str">
        <f t="shared" si="95"/>
        <v>N</v>
      </c>
      <c r="CB43" s="455" t="str">
        <f t="shared" si="95"/>
        <v>N</v>
      </c>
      <c r="CC43" s="455" t="str">
        <f t="shared" si="95"/>
        <v>N</v>
      </c>
      <c r="CD43" s="455" t="str">
        <f t="shared" si="95"/>
        <v>FÜ</v>
      </c>
      <c r="CE43" s="455" t="str">
        <f t="shared" si="95"/>
        <v>P</v>
      </c>
      <c r="CF43" s="953" t="str">
        <f t="shared" si="95"/>
        <v>P</v>
      </c>
      <c r="CG43" s="768" t="str">
        <f t="shared" si="95"/>
        <v>P</v>
      </c>
      <c r="CH43" s="455" t="str">
        <f t="shared" si="95"/>
        <v>É</v>
      </c>
      <c r="CI43" s="455" t="str">
        <f t="shared" si="95"/>
        <v>P</v>
      </c>
      <c r="CJ43" s="954" t="str">
        <f t="shared" si="95"/>
        <v>N</v>
      </c>
      <c r="CK43" s="1171" t="s">
        <v>383</v>
      </c>
      <c r="CL43" s="1145" t="str">
        <f t="shared" si="95"/>
        <v>P</v>
      </c>
      <c r="CM43" s="953" t="str">
        <f t="shared" si="95"/>
        <v>P</v>
      </c>
      <c r="CN43" s="768" t="str">
        <f t="shared" si="95"/>
        <v>DE</v>
      </c>
      <c r="CO43" s="455" t="str">
        <f t="shared" si="95"/>
        <v>N</v>
      </c>
      <c r="CP43" s="455" t="str">
        <f t="shared" si="95"/>
        <v>N</v>
      </c>
      <c r="CQ43" s="954" t="str">
        <f t="shared" si="95"/>
        <v>DE</v>
      </c>
      <c r="CR43" s="1171" t="s">
        <v>385</v>
      </c>
      <c r="CS43" s="1145" t="str">
        <f t="shared" si="95"/>
        <v>P</v>
      </c>
      <c r="CT43" s="953" t="str">
        <f t="shared" si="95"/>
        <v>P</v>
      </c>
      <c r="CU43" s="952" t="str">
        <f t="shared" si="95"/>
        <v>FÜ</v>
      </c>
      <c r="CV43" s="455" t="str">
        <f t="shared" si="95"/>
        <v>É</v>
      </c>
      <c r="CW43" s="455" t="str">
        <f t="shared" si="95"/>
        <v>É</v>
      </c>
      <c r="CX43" s="455" t="str">
        <f t="shared" si="95"/>
        <v>É</v>
      </c>
      <c r="CY43" s="455" t="str">
        <f t="shared" si="95"/>
        <v>P</v>
      </c>
      <c r="CZ43" s="455" t="str">
        <f t="shared" si="95"/>
        <v>P</v>
      </c>
      <c r="DA43" s="953" t="str">
        <f t="shared" si="95"/>
        <v>P</v>
      </c>
      <c r="DB43" s="768" t="str">
        <f t="shared" si="95"/>
        <v>N</v>
      </c>
      <c r="DC43" s="455" t="str">
        <f t="shared" si="95"/>
        <v>N</v>
      </c>
      <c r="DD43" s="455" t="str">
        <f t="shared" si="95"/>
        <v>N</v>
      </c>
      <c r="DE43" s="455" t="str">
        <f t="shared" si="95"/>
        <v>N</v>
      </c>
      <c r="DF43" s="455" t="str">
        <f t="shared" si="95"/>
        <v>P</v>
      </c>
      <c r="DG43" s="455" t="str">
        <f t="shared" si="95"/>
        <v>P</v>
      </c>
      <c r="DH43" s="953" t="str">
        <f t="shared" si="95"/>
        <v>P</v>
      </c>
      <c r="DI43" s="768" t="str">
        <f t="shared" si="95"/>
        <v>P</v>
      </c>
      <c r="DJ43" s="455" t="str">
        <f t="shared" si="95"/>
        <v>É</v>
      </c>
      <c r="DK43" s="455" t="str">
        <f t="shared" si="95"/>
        <v>É</v>
      </c>
      <c r="DL43" s="455" t="str">
        <f t="shared" si="95"/>
        <v>É</v>
      </c>
      <c r="DM43" s="455" t="str">
        <f t="shared" si="95"/>
        <v>P</v>
      </c>
      <c r="DN43" s="455" t="str">
        <f t="shared" si="95"/>
        <v>P</v>
      </c>
      <c r="DO43" s="953" t="str">
        <f t="shared" si="95"/>
        <v>P</v>
      </c>
      <c r="DP43" s="768" t="str">
        <f t="shared" si="95"/>
        <v>DE</v>
      </c>
      <c r="DQ43" s="455" t="str">
        <f t="shared" si="95"/>
        <v>N</v>
      </c>
      <c r="DR43" s="455" t="str">
        <f t="shared" si="95"/>
        <v>N</v>
      </c>
      <c r="DS43" s="455" t="str">
        <f t="shared" si="95"/>
        <v>N</v>
      </c>
      <c r="DT43" s="455" t="str">
        <f t="shared" si="95"/>
        <v>P</v>
      </c>
      <c r="DU43" s="455" t="str">
        <f t="shared" si="95"/>
        <v>P</v>
      </c>
      <c r="DV43" s="953" t="str">
        <f t="shared" si="95"/>
        <v>P</v>
      </c>
      <c r="DW43" s="768" t="str">
        <f t="shared" si="95"/>
        <v>É</v>
      </c>
      <c r="DX43" s="455" t="str">
        <f t="shared" si="95"/>
        <v>P</v>
      </c>
      <c r="DY43" s="455" t="str">
        <f t="shared" si="95"/>
        <v>FÜ</v>
      </c>
      <c r="DZ43" s="455" t="str">
        <f t="shared" si="95"/>
        <v>P</v>
      </c>
      <c r="EA43" s="455" t="str">
        <f t="shared" si="95"/>
        <v>P</v>
      </c>
      <c r="EB43" s="455" t="str">
        <f t="shared" si="95"/>
        <v>P</v>
      </c>
      <c r="EC43" s="954" t="str">
        <f t="shared" ref="EC43:GN46" si="96">IF($C43="","",EC$17)</f>
        <v>P</v>
      </c>
      <c r="ED43" s="768" t="str">
        <f t="shared" si="96"/>
        <v>P</v>
      </c>
      <c r="EE43" s="455" t="str">
        <f t="shared" si="96"/>
        <v>P</v>
      </c>
      <c r="EF43" s="455" t="str">
        <f t="shared" si="96"/>
        <v>P</v>
      </c>
      <c r="EG43" s="455" t="str">
        <f t="shared" si="96"/>
        <v>P</v>
      </c>
      <c r="EH43" s="455" t="str">
        <f t="shared" si="96"/>
        <v>P</v>
      </c>
      <c r="EI43" s="455" t="str">
        <f t="shared" si="96"/>
        <v>P</v>
      </c>
      <c r="EJ43" s="953" t="str">
        <f t="shared" si="96"/>
        <v>P</v>
      </c>
      <c r="EK43" s="768" t="str">
        <f t="shared" si="96"/>
        <v>P</v>
      </c>
      <c r="EL43" s="455" t="str">
        <f t="shared" si="96"/>
        <v>P</v>
      </c>
      <c r="EM43" s="455" t="str">
        <f t="shared" si="96"/>
        <v>P</v>
      </c>
      <c r="EN43" s="455" t="str">
        <f t="shared" si="96"/>
        <v>P</v>
      </c>
      <c r="EO43" s="455" t="str">
        <f t="shared" si="96"/>
        <v>P</v>
      </c>
      <c r="EP43" s="455" t="str">
        <f t="shared" si="96"/>
        <v>P</v>
      </c>
      <c r="EQ43" s="953" t="str">
        <f t="shared" si="96"/>
        <v>P</v>
      </c>
      <c r="ER43" s="768" t="str">
        <f t="shared" si="96"/>
        <v>FÜ</v>
      </c>
      <c r="ES43" s="455" t="str">
        <f t="shared" si="96"/>
        <v>P</v>
      </c>
      <c r="ET43" s="455" t="str">
        <f t="shared" si="96"/>
        <v>P</v>
      </c>
      <c r="EU43" s="455" t="str">
        <f t="shared" si="96"/>
        <v>P</v>
      </c>
      <c r="EV43" s="455" t="str">
        <f t="shared" si="96"/>
        <v>P</v>
      </c>
      <c r="EW43" s="455" t="str">
        <f t="shared" si="96"/>
        <v>P</v>
      </c>
      <c r="EX43" s="953" t="str">
        <f t="shared" si="96"/>
        <v>P</v>
      </c>
      <c r="EY43" s="768" t="str">
        <f t="shared" si="96"/>
        <v>P</v>
      </c>
      <c r="EZ43" s="455" t="str">
        <f t="shared" si="96"/>
        <v>P</v>
      </c>
      <c r="FA43" s="455" t="str">
        <f t="shared" si="96"/>
        <v>P</v>
      </c>
      <c r="FB43" s="455" t="str">
        <f t="shared" si="96"/>
        <v>P</v>
      </c>
      <c r="FC43" s="455" t="str">
        <f t="shared" si="96"/>
        <v>P</v>
      </c>
      <c r="FD43" s="455" t="str">
        <f t="shared" si="96"/>
        <v>P</v>
      </c>
      <c r="FE43" s="953" t="str">
        <f t="shared" si="96"/>
        <v>P</v>
      </c>
      <c r="FF43" s="768" t="str">
        <f t="shared" si="96"/>
        <v>P</v>
      </c>
      <c r="FG43" s="455" t="str">
        <f t="shared" si="96"/>
        <v>P</v>
      </c>
      <c r="FH43" s="455" t="str">
        <f t="shared" si="96"/>
        <v>P</v>
      </c>
      <c r="FI43" s="455" t="str">
        <f t="shared" si="96"/>
        <v>P</v>
      </c>
      <c r="FJ43" s="455" t="str">
        <f t="shared" si="96"/>
        <v>P</v>
      </c>
      <c r="FK43" s="455" t="str">
        <f t="shared" si="96"/>
        <v>P</v>
      </c>
      <c r="FL43" s="953" t="str">
        <f t="shared" si="96"/>
        <v>P</v>
      </c>
      <c r="FM43" s="768" t="str">
        <f t="shared" si="96"/>
        <v>P</v>
      </c>
      <c r="FN43" s="455" t="str">
        <f t="shared" si="96"/>
        <v>P</v>
      </c>
      <c r="FO43" s="455" t="str">
        <f t="shared" si="96"/>
        <v>P</v>
      </c>
      <c r="FP43" s="455" t="str">
        <f t="shared" si="96"/>
        <v>P</v>
      </c>
      <c r="FQ43" s="455" t="str">
        <f t="shared" si="96"/>
        <v>P</v>
      </c>
      <c r="FR43" s="455" t="str">
        <f t="shared" si="96"/>
        <v>P</v>
      </c>
      <c r="FS43" s="953" t="str">
        <f t="shared" si="96"/>
        <v>P</v>
      </c>
      <c r="FT43" s="768" t="str">
        <f t="shared" si="96"/>
        <v>P</v>
      </c>
      <c r="FU43" s="455" t="str">
        <f t="shared" si="96"/>
        <v>P</v>
      </c>
      <c r="FV43" s="455" t="str">
        <f t="shared" si="96"/>
        <v>P</v>
      </c>
      <c r="FW43" s="455" t="str">
        <f t="shared" si="96"/>
        <v>P</v>
      </c>
      <c r="FX43" s="455" t="str">
        <f t="shared" si="96"/>
        <v>P</v>
      </c>
      <c r="FY43" s="455" t="str">
        <f t="shared" si="96"/>
        <v>P</v>
      </c>
      <c r="FZ43" s="953" t="str">
        <f t="shared" si="96"/>
        <v>P</v>
      </c>
      <c r="GA43" s="768" t="str">
        <f t="shared" si="96"/>
        <v>P</v>
      </c>
      <c r="GB43" s="455" t="str">
        <f t="shared" si="96"/>
        <v>P</v>
      </c>
      <c r="GC43" s="455" t="str">
        <f t="shared" si="96"/>
        <v>P</v>
      </c>
      <c r="GD43" s="455" t="str">
        <f t="shared" si="96"/>
        <v>P</v>
      </c>
      <c r="GE43" s="455" t="str">
        <f t="shared" si="96"/>
        <v>P</v>
      </c>
      <c r="GF43" s="953" t="str">
        <f t="shared" si="96"/>
        <v>P</v>
      </c>
      <c r="GG43" s="768" t="str">
        <f t="shared" si="96"/>
        <v>P</v>
      </c>
      <c r="GH43" s="455" t="str">
        <f t="shared" si="96"/>
        <v>P</v>
      </c>
      <c r="GI43" s="455" t="str">
        <f t="shared" si="96"/>
        <v>P</v>
      </c>
      <c r="GJ43" s="455" t="str">
        <f t="shared" si="96"/>
        <v>P</v>
      </c>
      <c r="GK43" s="455" t="str">
        <f t="shared" si="96"/>
        <v>P</v>
      </c>
      <c r="GL43" s="455" t="str">
        <f t="shared" si="96"/>
        <v>P</v>
      </c>
      <c r="GM43" s="455" t="str">
        <f t="shared" si="96"/>
        <v>P</v>
      </c>
      <c r="GN43" s="954" t="str">
        <f t="shared" si="96"/>
        <v>P</v>
      </c>
      <c r="GO43" s="768" t="str">
        <f t="shared" si="93"/>
        <v>P</v>
      </c>
      <c r="GP43" s="455" t="str">
        <f t="shared" si="93"/>
        <v>P</v>
      </c>
      <c r="GQ43" s="455" t="str">
        <f t="shared" si="93"/>
        <v>P</v>
      </c>
      <c r="GR43" s="455" t="str">
        <f t="shared" si="93"/>
        <v>P</v>
      </c>
      <c r="GS43" s="455" t="str">
        <f t="shared" si="93"/>
        <v>P</v>
      </c>
      <c r="GT43" s="455" t="str">
        <f t="shared" si="93"/>
        <v>P</v>
      </c>
      <c r="GU43" s="953" t="str">
        <f t="shared" si="93"/>
        <v>P</v>
      </c>
      <c r="GV43" s="768" t="str">
        <f t="shared" si="93"/>
        <v>P</v>
      </c>
      <c r="GW43" s="455" t="str">
        <f t="shared" si="93"/>
        <v>P</v>
      </c>
      <c r="GX43" s="455" t="str">
        <f t="shared" si="93"/>
        <v>P</v>
      </c>
      <c r="GY43" s="455" t="str">
        <f t="shared" si="93"/>
        <v>P</v>
      </c>
      <c r="GZ43" s="455" t="str">
        <f t="shared" si="93"/>
        <v>P</v>
      </c>
      <c r="HA43" s="455" t="str">
        <f t="shared" si="93"/>
        <v>P</v>
      </c>
      <c r="HB43" s="953" t="str">
        <f t="shared" si="93"/>
        <v>P</v>
      </c>
      <c r="HC43" s="768" t="str">
        <f t="shared" si="93"/>
        <v>P</v>
      </c>
      <c r="HD43" s="455" t="str">
        <f t="shared" si="93"/>
        <v>P</v>
      </c>
      <c r="HE43" s="455" t="str">
        <f t="shared" si="93"/>
        <v>P</v>
      </c>
      <c r="HF43" s="455" t="str">
        <f t="shared" si="93"/>
        <v>P</v>
      </c>
      <c r="HG43" s="455" t="str">
        <f t="shared" si="93"/>
        <v>P</v>
      </c>
      <c r="HH43" s="455" t="str">
        <f t="shared" si="93"/>
        <v>P</v>
      </c>
      <c r="HI43" s="953" t="str">
        <f t="shared" si="93"/>
        <v>P</v>
      </c>
      <c r="HJ43" s="768" t="str">
        <f t="shared" si="93"/>
        <v>P</v>
      </c>
      <c r="HK43" s="455" t="str">
        <f t="shared" si="93"/>
        <v>P</v>
      </c>
      <c r="HL43" s="455" t="str">
        <f t="shared" si="93"/>
        <v>P</v>
      </c>
      <c r="HM43" s="455" t="str">
        <f t="shared" si="93"/>
        <v>P</v>
      </c>
      <c r="HN43" s="955" t="str">
        <f t="shared" si="93"/>
        <v>P</v>
      </c>
      <c r="HO43" s="455" t="str">
        <f t="shared" si="93"/>
        <v>P</v>
      </c>
      <c r="HP43" s="953" t="str">
        <f t="shared" si="93"/>
        <v>P</v>
      </c>
      <c r="HQ43" s="768" t="str">
        <f t="shared" si="93"/>
        <v>P</v>
      </c>
      <c r="HR43" s="455" t="str">
        <f t="shared" si="93"/>
        <v>P</v>
      </c>
      <c r="HS43" s="455" t="str">
        <f t="shared" si="93"/>
        <v>P</v>
      </c>
      <c r="HT43" s="455" t="str">
        <f t="shared" si="93"/>
        <v>P</v>
      </c>
      <c r="HU43" s="455" t="str">
        <f t="shared" si="93"/>
        <v>P</v>
      </c>
      <c r="HV43" s="455" t="str">
        <f t="shared" si="93"/>
        <v>P</v>
      </c>
      <c r="HW43" s="953" t="str">
        <f t="shared" si="93"/>
        <v>P</v>
      </c>
      <c r="HX43" s="768" t="str">
        <f t="shared" si="93"/>
        <v>P</v>
      </c>
      <c r="HY43" s="455" t="str">
        <f t="shared" si="93"/>
        <v>P</v>
      </c>
      <c r="HZ43" s="455" t="str">
        <f t="shared" si="93"/>
        <v>P</v>
      </c>
      <c r="IA43" s="455" t="str">
        <f t="shared" si="93"/>
        <v>P</v>
      </c>
      <c r="IB43" s="455" t="str">
        <f t="shared" si="93"/>
        <v>P</v>
      </c>
      <c r="IC43" s="455" t="str">
        <f t="shared" si="93"/>
        <v>P</v>
      </c>
      <c r="ID43" s="953" t="str">
        <f t="shared" si="93"/>
        <v>P</v>
      </c>
      <c r="IE43" s="768" t="str">
        <f t="shared" si="93"/>
        <v>P</v>
      </c>
      <c r="IF43" s="455" t="str">
        <f t="shared" si="93"/>
        <v>FÜ</v>
      </c>
      <c r="IG43" s="455" t="str">
        <f t="shared" si="93"/>
        <v>P</v>
      </c>
      <c r="IH43" s="455" t="str">
        <f t="shared" si="93"/>
        <v>P</v>
      </c>
      <c r="II43" s="455" t="str">
        <f t="shared" si="93"/>
        <v>P</v>
      </c>
      <c r="IJ43" s="455" t="str">
        <f t="shared" si="93"/>
        <v>P</v>
      </c>
      <c r="IK43" s="953" t="str">
        <f t="shared" si="93"/>
        <v>P</v>
      </c>
      <c r="IL43" s="768" t="str">
        <f t="shared" si="93"/>
        <v>P</v>
      </c>
      <c r="IM43" s="455" t="str">
        <f t="shared" si="93"/>
        <v>P</v>
      </c>
      <c r="IN43" s="455" t="str">
        <f t="shared" si="93"/>
        <v>P</v>
      </c>
      <c r="IO43" s="455" t="str">
        <f t="shared" si="93"/>
        <v>P</v>
      </c>
      <c r="IP43" s="455" t="str">
        <f t="shared" si="93"/>
        <v>P</v>
      </c>
      <c r="IQ43" s="455" t="str">
        <f t="shared" si="93"/>
        <v>P</v>
      </c>
      <c r="IR43" s="953" t="str">
        <f t="shared" si="93"/>
        <v>P</v>
      </c>
      <c r="IS43" s="768" t="str">
        <f t="shared" si="93"/>
        <v>P</v>
      </c>
      <c r="IT43" s="455" t="str">
        <f t="shared" si="93"/>
        <v>P</v>
      </c>
      <c r="IU43" s="455" t="str">
        <f t="shared" si="93"/>
        <v>P</v>
      </c>
      <c r="IV43" s="455" t="str">
        <f t="shared" si="93"/>
        <v>P</v>
      </c>
      <c r="IW43" s="455" t="str">
        <f t="shared" si="93"/>
        <v>P</v>
      </c>
      <c r="IX43" s="455" t="str">
        <f t="shared" si="93"/>
        <v>P</v>
      </c>
      <c r="IY43" s="954" t="str">
        <f t="shared" si="93"/>
        <v>P</v>
      </c>
      <c r="IZ43" s="768" t="str">
        <f t="shared" si="94"/>
        <v>P</v>
      </c>
      <c r="JA43" s="455" t="str">
        <f t="shared" si="94"/>
        <v>P</v>
      </c>
      <c r="JB43" s="455" t="str">
        <f t="shared" si="94"/>
        <v>P</v>
      </c>
      <c r="JC43" s="455" t="str">
        <f t="shared" si="94"/>
        <v>P</v>
      </c>
      <c r="JD43" s="455" t="str">
        <f t="shared" si="94"/>
        <v>P</v>
      </c>
      <c r="JE43" s="455" t="str">
        <f t="shared" si="94"/>
        <v>P</v>
      </c>
      <c r="JF43" s="953" t="str">
        <f t="shared" si="94"/>
        <v>P</v>
      </c>
      <c r="JG43" s="768" t="str">
        <f t="shared" si="94"/>
        <v>P</v>
      </c>
      <c r="JH43" s="455" t="str">
        <f t="shared" si="94"/>
        <v>P</v>
      </c>
      <c r="JI43" s="455" t="str">
        <f t="shared" si="94"/>
        <v>P</v>
      </c>
      <c r="JJ43" s="455" t="str">
        <f t="shared" si="94"/>
        <v>P</v>
      </c>
      <c r="JK43" s="455" t="str">
        <f t="shared" si="94"/>
        <v>P</v>
      </c>
      <c r="JL43" s="455" t="str">
        <f t="shared" si="94"/>
        <v>P</v>
      </c>
      <c r="JM43" s="953" t="str">
        <f t="shared" si="94"/>
        <v>P</v>
      </c>
      <c r="JN43" s="768" t="str">
        <f t="shared" si="94"/>
        <v>P</v>
      </c>
      <c r="JO43" s="455" t="str">
        <f t="shared" si="94"/>
        <v>P</v>
      </c>
      <c r="JP43" s="455" t="str">
        <f t="shared" si="94"/>
        <v>P</v>
      </c>
      <c r="JQ43" s="455" t="str">
        <f t="shared" si="94"/>
        <v>P</v>
      </c>
      <c r="JR43" s="455" t="str">
        <f t="shared" si="94"/>
        <v>P</v>
      </c>
      <c r="JS43" s="455" t="str">
        <f t="shared" si="94"/>
        <v>P</v>
      </c>
      <c r="JT43" s="953" t="str">
        <f t="shared" si="94"/>
        <v>P</v>
      </c>
      <c r="JU43" s="768" t="str">
        <f t="shared" si="94"/>
        <v>P</v>
      </c>
      <c r="JV43" s="455" t="str">
        <f t="shared" si="94"/>
        <v>P</v>
      </c>
      <c r="JW43" s="455" t="str">
        <f t="shared" si="94"/>
        <v>P</v>
      </c>
      <c r="JX43" s="455" t="str">
        <f t="shared" si="94"/>
        <v>P</v>
      </c>
      <c r="JY43" s="455" t="str">
        <f t="shared" si="94"/>
        <v>P</v>
      </c>
      <c r="JZ43" s="455" t="str">
        <f t="shared" si="94"/>
        <v>P</v>
      </c>
      <c r="KA43" s="953" t="str">
        <f t="shared" si="94"/>
        <v>P</v>
      </c>
      <c r="KB43" s="768" t="str">
        <f t="shared" si="94"/>
        <v>P</v>
      </c>
      <c r="KC43" s="455" t="str">
        <f t="shared" si="94"/>
        <v>P</v>
      </c>
      <c r="KD43" s="455" t="str">
        <f t="shared" si="94"/>
        <v>P</v>
      </c>
      <c r="KE43" s="455" t="str">
        <f t="shared" si="94"/>
        <v>P</v>
      </c>
      <c r="KF43" s="455" t="str">
        <f t="shared" si="94"/>
        <v>P</v>
      </c>
      <c r="KG43" s="455" t="str">
        <f t="shared" si="94"/>
        <v>P</v>
      </c>
      <c r="KH43" s="953" t="str">
        <f t="shared" si="94"/>
        <v>P</v>
      </c>
      <c r="KI43" s="768" t="str">
        <f t="shared" si="94"/>
        <v>P</v>
      </c>
      <c r="KJ43" s="455" t="str">
        <f t="shared" si="94"/>
        <v>P</v>
      </c>
      <c r="KK43" s="455" t="str">
        <f t="shared" si="94"/>
        <v>P</v>
      </c>
      <c r="KL43" s="455" t="str">
        <f t="shared" si="94"/>
        <v>P</v>
      </c>
      <c r="KM43" s="455" t="str">
        <f t="shared" si="94"/>
        <v>P</v>
      </c>
      <c r="KN43" s="455" t="str">
        <f t="shared" si="94"/>
        <v>P</v>
      </c>
      <c r="KO43" s="953" t="str">
        <f t="shared" si="94"/>
        <v>P</v>
      </c>
      <c r="KP43" s="768" t="str">
        <f t="shared" si="94"/>
        <v>P</v>
      </c>
      <c r="KQ43" s="455" t="str">
        <f t="shared" si="94"/>
        <v>P</v>
      </c>
      <c r="KR43" s="455" t="str">
        <f t="shared" si="94"/>
        <v>FÜ</v>
      </c>
      <c r="KS43" s="455" t="str">
        <f t="shared" si="94"/>
        <v>P</v>
      </c>
      <c r="KT43" s="455" t="str">
        <f t="shared" si="94"/>
        <v>P</v>
      </c>
      <c r="KU43" s="455" t="str">
        <f t="shared" si="94"/>
        <v>P</v>
      </c>
      <c r="KV43" s="953" t="str">
        <f t="shared" si="94"/>
        <v>P</v>
      </c>
      <c r="KW43" s="768" t="str">
        <f t="shared" si="94"/>
        <v>P</v>
      </c>
      <c r="KX43" s="455" t="str">
        <f t="shared" si="94"/>
        <v>P</v>
      </c>
      <c r="KY43" s="455" t="str">
        <f t="shared" si="94"/>
        <v>P</v>
      </c>
      <c r="KZ43" s="455" t="str">
        <f t="shared" si="94"/>
        <v>P</v>
      </c>
      <c r="LA43" s="455" t="str">
        <f t="shared" si="94"/>
        <v>FÜ</v>
      </c>
      <c r="LB43" s="455" t="str">
        <f t="shared" si="94"/>
        <v>P</v>
      </c>
      <c r="LC43" s="954" t="str">
        <f t="shared" si="94"/>
        <v>P</v>
      </c>
      <c r="LD43" s="768" t="str">
        <f t="shared" si="94"/>
        <v>P</v>
      </c>
      <c r="LE43" s="455" t="str">
        <f t="shared" si="94"/>
        <v>P</v>
      </c>
      <c r="LF43" s="455" t="str">
        <f t="shared" si="94"/>
        <v>P</v>
      </c>
      <c r="LG43" s="455" t="str">
        <f t="shared" si="94"/>
        <v>P</v>
      </c>
      <c r="LH43" s="455" t="str">
        <f t="shared" si="94"/>
        <v>P</v>
      </c>
      <c r="LI43" s="455" t="str">
        <f t="shared" si="94"/>
        <v>P</v>
      </c>
      <c r="LJ43" s="953" t="str">
        <f t="shared" si="94"/>
        <v>P</v>
      </c>
      <c r="LK43" s="768" t="str">
        <f t="shared" si="94"/>
        <v>P</v>
      </c>
      <c r="LL43" s="455" t="str">
        <f t="shared" si="92"/>
        <v>P</v>
      </c>
      <c r="LM43" s="455" t="str">
        <f t="shared" si="92"/>
        <v>P</v>
      </c>
      <c r="LN43" s="455" t="str">
        <f t="shared" si="92"/>
        <v>P</v>
      </c>
      <c r="LO43" s="455" t="str">
        <f t="shared" si="92"/>
        <v>P</v>
      </c>
      <c r="LP43" s="455" t="str">
        <f t="shared" si="92"/>
        <v>P</v>
      </c>
      <c r="LQ43" s="953" t="str">
        <f t="shared" si="92"/>
        <v>P</v>
      </c>
      <c r="LR43" s="768" t="str">
        <f t="shared" si="92"/>
        <v>P</v>
      </c>
      <c r="LS43" s="455" t="str">
        <f t="shared" si="92"/>
        <v>P</v>
      </c>
      <c r="LT43" s="455" t="str">
        <f t="shared" si="92"/>
        <v>P</v>
      </c>
      <c r="LU43" s="455" t="str">
        <f t="shared" si="92"/>
        <v>P</v>
      </c>
      <c r="LV43" s="455" t="str">
        <f t="shared" si="92"/>
        <v>P</v>
      </c>
      <c r="LW43" s="455" t="str">
        <f t="shared" si="92"/>
        <v>P</v>
      </c>
      <c r="LX43" s="953" t="str">
        <f t="shared" si="92"/>
        <v>P</v>
      </c>
      <c r="LY43" s="768" t="str">
        <f t="shared" si="92"/>
        <v>P</v>
      </c>
      <c r="LZ43" s="455" t="str">
        <f t="shared" si="92"/>
        <v>P</v>
      </c>
      <c r="MA43" s="455" t="str">
        <f t="shared" si="92"/>
        <v>P</v>
      </c>
      <c r="MB43" s="455" t="str">
        <f t="shared" si="92"/>
        <v>P</v>
      </c>
      <c r="MC43" s="455" t="str">
        <f t="shared" si="92"/>
        <v>P</v>
      </c>
      <c r="MD43" s="455" t="str">
        <f t="shared" si="92"/>
        <v>P</v>
      </c>
      <c r="ME43" s="953" t="str">
        <f t="shared" si="92"/>
        <v>P</v>
      </c>
      <c r="MF43" s="768" t="str">
        <f t="shared" si="92"/>
        <v>P</v>
      </c>
      <c r="MG43" s="455" t="str">
        <f t="shared" si="92"/>
        <v>P</v>
      </c>
      <c r="MH43" s="455" t="str">
        <f t="shared" si="92"/>
        <v>P</v>
      </c>
      <c r="MI43" s="455" t="str">
        <f t="shared" si="92"/>
        <v>P</v>
      </c>
      <c r="MJ43" s="455" t="str">
        <f t="shared" si="92"/>
        <v>P</v>
      </c>
      <c r="MK43" s="455" t="str">
        <f t="shared" si="92"/>
        <v>P</v>
      </c>
      <c r="ML43" s="953" t="str">
        <f t="shared" si="92"/>
        <v>P</v>
      </c>
      <c r="MM43" s="768" t="str">
        <f t="shared" si="92"/>
        <v>P</v>
      </c>
      <c r="MN43" s="455" t="str">
        <f t="shared" si="92"/>
        <v>P</v>
      </c>
      <c r="MO43" s="455" t="str">
        <f t="shared" si="92"/>
        <v>P</v>
      </c>
      <c r="MP43" s="455" t="str">
        <f t="shared" si="92"/>
        <v>P</v>
      </c>
      <c r="MQ43" s="455" t="str">
        <f t="shared" si="92"/>
        <v>P</v>
      </c>
      <c r="MR43" s="455" t="str">
        <f t="shared" si="92"/>
        <v>P</v>
      </c>
      <c r="MS43" s="953" t="str">
        <f t="shared" si="92"/>
        <v>P</v>
      </c>
      <c r="MT43" s="768" t="str">
        <f t="shared" si="92"/>
        <v>P</v>
      </c>
      <c r="MU43" s="455" t="str">
        <f t="shared" si="92"/>
        <v>P</v>
      </c>
      <c r="MV43" s="455" t="str">
        <f t="shared" si="92"/>
        <v>P</v>
      </c>
      <c r="MW43" s="455" t="str">
        <f t="shared" si="92"/>
        <v>P</v>
      </c>
      <c r="MX43" s="455" t="str">
        <f t="shared" si="92"/>
        <v>P</v>
      </c>
      <c r="MY43" s="455" t="str">
        <f t="shared" si="92"/>
        <v>P</v>
      </c>
      <c r="MZ43" s="953" t="str">
        <f t="shared" si="92"/>
        <v>P</v>
      </c>
      <c r="NA43" s="768" t="str">
        <f t="shared" si="92"/>
        <v>P</v>
      </c>
      <c r="NB43" s="455" t="str">
        <f t="shared" si="92"/>
        <v>P</v>
      </c>
      <c r="NC43" s="455" t="str">
        <f t="shared" si="92"/>
        <v>FÜ</v>
      </c>
      <c r="ND43" s="455" t="str">
        <f t="shared" si="92"/>
        <v>FÜ</v>
      </c>
      <c r="NE43" s="455" t="str">
        <f t="shared" si="92"/>
        <v>P</v>
      </c>
      <c r="NF43" s="455" t="str">
        <f t="shared" si="92"/>
        <v>P</v>
      </c>
      <c r="NG43" s="954" t="str">
        <f t="shared" si="92"/>
        <v>P</v>
      </c>
      <c r="NH43" s="768" t="str">
        <f t="shared" si="92"/>
        <v>P</v>
      </c>
      <c r="NI43" s="455" t="str">
        <f t="shared" si="92"/>
        <v>P</v>
      </c>
      <c r="NJ43" s="455" t="str">
        <f t="shared" si="92"/>
        <v>P</v>
      </c>
      <c r="NK43" s="455" t="str">
        <f t="shared" si="92"/>
        <v>P</v>
      </c>
      <c r="NL43" s="455" t="str">
        <f t="shared" si="92"/>
        <v>P</v>
      </c>
      <c r="NM43" s="455" t="str">
        <f t="shared" si="92"/>
        <v>P</v>
      </c>
      <c r="NN43" s="953" t="str">
        <f t="shared" si="92"/>
        <v>P</v>
      </c>
      <c r="NO43" s="83"/>
      <c r="NP43" s="83"/>
      <c r="NQ43" s="83"/>
      <c r="NR43" s="83"/>
      <c r="NS43" s="83"/>
      <c r="NT43" s="83"/>
      <c r="NU43" s="83"/>
      <c r="NV43" s="83"/>
      <c r="NW43" s="83"/>
      <c r="NX43" s="83"/>
      <c r="NY43" s="83"/>
      <c r="NZ43" s="83"/>
      <c r="OA43" s="83"/>
      <c r="OB43" s="83"/>
      <c r="OC43" s="83"/>
      <c r="OD43" s="83"/>
      <c r="OE43" s="83"/>
      <c r="OF43" s="83"/>
      <c r="OG43" s="83"/>
      <c r="OH43" s="83"/>
      <c r="OI43" s="83"/>
      <c r="OJ43" s="83"/>
      <c r="OK43" s="83"/>
      <c r="OL43" s="83"/>
      <c r="OM43" s="83"/>
      <c r="ON43" s="83"/>
      <c r="OO43" s="83"/>
      <c r="OP43" s="83"/>
      <c r="OQ43" s="83"/>
      <c r="OR43" s="83"/>
      <c r="OS43" s="83"/>
      <c r="OT43" s="83"/>
      <c r="OU43" s="83"/>
      <c r="OV43" s="83"/>
      <c r="OW43" s="83"/>
      <c r="OX43" s="83"/>
      <c r="OY43" s="83"/>
      <c r="OZ43" s="83"/>
      <c r="PA43" s="83"/>
      <c r="PB43" s="83"/>
      <c r="PC43" s="83"/>
      <c r="PD43" s="83"/>
      <c r="PE43" s="83"/>
      <c r="PF43" s="83"/>
      <c r="PG43" s="83"/>
      <c r="PH43" s="83"/>
      <c r="PI43" s="83"/>
      <c r="PJ43" s="83"/>
      <c r="PK43" s="83"/>
      <c r="PL43" s="83"/>
      <c r="PM43" s="83"/>
      <c r="PN43" s="83"/>
      <c r="PO43" s="83"/>
      <c r="PP43" s="83"/>
      <c r="PQ43" s="83"/>
      <c r="PR43" s="83"/>
      <c r="PS43" s="83"/>
      <c r="PT43" s="83"/>
      <c r="PU43" s="83"/>
      <c r="PV43" s="83"/>
      <c r="PW43" s="83"/>
      <c r="PX43" s="83"/>
      <c r="PY43" s="83"/>
      <c r="PZ43" s="83"/>
      <c r="QA43" s="83"/>
      <c r="QB43" s="83"/>
      <c r="QC43" s="83"/>
      <c r="QD43" s="83"/>
      <c r="QE43" s="83"/>
      <c r="QF43" s="83"/>
      <c r="QG43" s="83"/>
      <c r="QH43" s="83"/>
      <c r="QI43" s="83"/>
      <c r="QJ43" s="83"/>
      <c r="QK43" s="83"/>
      <c r="QL43" s="83"/>
      <c r="QM43" s="83"/>
      <c r="QN43" s="83"/>
      <c r="QO43" s="83"/>
      <c r="QP43" s="83"/>
      <c r="QQ43" s="83"/>
      <c r="QR43" s="83"/>
      <c r="QS43" s="83"/>
      <c r="QT43" s="83"/>
      <c r="QU43" s="83"/>
      <c r="QV43" s="83"/>
      <c r="QW43" s="83"/>
      <c r="QX43" s="83"/>
      <c r="QY43" s="83"/>
      <c r="QZ43" s="83"/>
      <c r="RA43" s="83"/>
      <c r="RB43" s="83"/>
      <c r="RC43" s="83"/>
      <c r="RD43" s="83"/>
      <c r="RE43" s="83"/>
      <c r="RF43" s="83"/>
      <c r="RG43" s="83"/>
      <c r="RH43" s="83"/>
      <c r="RI43" s="83"/>
      <c r="RJ43" s="83"/>
      <c r="RK43" s="83"/>
      <c r="RL43" s="83"/>
      <c r="RM43" s="83"/>
      <c r="RN43" s="83"/>
      <c r="RO43" s="83"/>
      <c r="RP43" s="83"/>
      <c r="RQ43" s="83"/>
      <c r="RR43" s="83"/>
      <c r="RS43" s="83"/>
      <c r="RT43" s="83"/>
      <c r="RU43" s="83"/>
      <c r="RV43" s="83"/>
      <c r="RW43" s="83"/>
      <c r="RX43" s="83"/>
      <c r="RY43" s="83"/>
      <c r="RZ43" s="83"/>
      <c r="SA43" s="83"/>
      <c r="SB43" s="83"/>
      <c r="SC43" s="83"/>
    </row>
    <row r="44" spans="1:564" s="1" customFormat="1" ht="12" thickBot="1" x14ac:dyDescent="0.25">
      <c r="A44" s="1151">
        <f>alapadatok!A28</f>
        <v>26</v>
      </c>
      <c r="B44" s="678">
        <f>IF(alapadatok!C28="","",alapadatok!C28)</f>
        <v>44469</v>
      </c>
      <c r="C44" s="584" t="str">
        <f>IF(alapadatok!B28="","",alapadatok!B28)</f>
        <v>Sztahó József(PJ)</v>
      </c>
      <c r="D44" s="584" t="str">
        <f>IF(alapadatok!D28="","",alapadatok!D28)</f>
        <v xml:space="preserve"> Packing</v>
      </c>
      <c r="E44" s="948" t="str">
        <f>IF(alapadatok!K28="","",alapadatok!K28)</f>
        <v/>
      </c>
      <c r="F44" s="952" t="str">
        <f t="shared" ref="F44:BQ47" si="97">IF($C44="","",F$17)</f>
        <v>P</v>
      </c>
      <c r="G44" s="953" t="str">
        <f t="shared" si="97"/>
        <v>P</v>
      </c>
      <c r="H44" s="768" t="str">
        <f t="shared" si="97"/>
        <v>P</v>
      </c>
      <c r="I44" s="455" t="str">
        <f t="shared" si="97"/>
        <v>FÜ</v>
      </c>
      <c r="J44" s="455" t="str">
        <f t="shared" si="97"/>
        <v>SDE</v>
      </c>
      <c r="K44" s="455" t="str">
        <f t="shared" si="97"/>
        <v>SDE</v>
      </c>
      <c r="L44" s="455" t="str">
        <f t="shared" si="97"/>
        <v>SDE</v>
      </c>
      <c r="M44" s="455" t="str">
        <f t="shared" si="97"/>
        <v>P</v>
      </c>
      <c r="N44" s="953" t="str">
        <f t="shared" si="97"/>
        <v>P</v>
      </c>
      <c r="O44" s="768" t="str">
        <f t="shared" si="97"/>
        <v>É</v>
      </c>
      <c r="P44" s="455" t="str">
        <f t="shared" si="97"/>
        <v>É</v>
      </c>
      <c r="Q44" s="455" t="str">
        <f t="shared" si="97"/>
        <v>P</v>
      </c>
      <c r="R44" s="455" t="str">
        <f t="shared" si="97"/>
        <v>P</v>
      </c>
      <c r="S44" s="455" t="str">
        <f t="shared" si="97"/>
        <v>P</v>
      </c>
      <c r="T44" s="455" t="str">
        <f t="shared" si="97"/>
        <v>P</v>
      </c>
      <c r="U44" s="953" t="str">
        <f t="shared" si="97"/>
        <v>P</v>
      </c>
      <c r="V44" s="768" t="str">
        <f t="shared" si="97"/>
        <v>P</v>
      </c>
      <c r="W44" s="455" t="str">
        <f t="shared" si="97"/>
        <v>N</v>
      </c>
      <c r="X44" s="455" t="str">
        <f t="shared" si="97"/>
        <v>N</v>
      </c>
      <c r="Y44" s="455" t="str">
        <f t="shared" si="97"/>
        <v>N</v>
      </c>
      <c r="Z44" s="455" t="str">
        <f t="shared" si="97"/>
        <v>N</v>
      </c>
      <c r="AA44" s="455" t="str">
        <f t="shared" si="97"/>
        <v>P</v>
      </c>
      <c r="AB44" s="953" t="str">
        <f t="shared" si="97"/>
        <v>P</v>
      </c>
      <c r="AC44" s="768" t="str">
        <f t="shared" si="97"/>
        <v>É</v>
      </c>
      <c r="AD44" s="455" t="str">
        <f t="shared" si="97"/>
        <v>É</v>
      </c>
      <c r="AE44" s="455" t="str">
        <f t="shared" si="97"/>
        <v>É</v>
      </c>
      <c r="AF44" s="1143">
        <v>6</v>
      </c>
      <c r="AG44" s="455" t="str">
        <f t="shared" si="97"/>
        <v>P</v>
      </c>
      <c r="AH44" s="455" t="str">
        <f t="shared" si="97"/>
        <v>P</v>
      </c>
      <c r="AI44" s="953" t="str">
        <f t="shared" si="97"/>
        <v>P</v>
      </c>
      <c r="AJ44" s="768" t="str">
        <f t="shared" si="97"/>
        <v>N</v>
      </c>
      <c r="AK44" s="455" t="str">
        <f t="shared" si="97"/>
        <v>DE</v>
      </c>
      <c r="AL44" s="455" t="s">
        <v>178</v>
      </c>
      <c r="AM44" s="455" t="str">
        <f t="shared" si="97"/>
        <v>DE</v>
      </c>
      <c r="AN44" s="455" t="str">
        <f t="shared" si="97"/>
        <v>DE</v>
      </c>
      <c r="AO44" s="455" t="str">
        <f t="shared" si="97"/>
        <v>P</v>
      </c>
      <c r="AP44" s="953" t="str">
        <f t="shared" si="97"/>
        <v>P</v>
      </c>
      <c r="AQ44" s="768" t="str">
        <f t="shared" si="97"/>
        <v>DE</v>
      </c>
      <c r="AR44" s="455" t="str">
        <f t="shared" si="97"/>
        <v>DE</v>
      </c>
      <c r="AS44" s="455" t="str">
        <f t="shared" si="97"/>
        <v>DE</v>
      </c>
      <c r="AT44" s="455" t="s">
        <v>99</v>
      </c>
      <c r="AU44" s="455" t="s">
        <v>99</v>
      </c>
      <c r="AV44" s="455" t="str">
        <f t="shared" si="97"/>
        <v>P</v>
      </c>
      <c r="AW44" s="953" t="str">
        <f t="shared" si="97"/>
        <v>P</v>
      </c>
      <c r="AX44" s="1223" t="s">
        <v>178</v>
      </c>
      <c r="AY44" s="1171" t="s">
        <v>385</v>
      </c>
      <c r="AZ44" s="1171" t="s">
        <v>385</v>
      </c>
      <c r="BA44" s="1145" t="str">
        <f t="shared" si="97"/>
        <v>N</v>
      </c>
      <c r="BB44" s="455" t="str">
        <f t="shared" si="97"/>
        <v>N</v>
      </c>
      <c r="BC44" s="455" t="str">
        <f t="shared" si="97"/>
        <v>P</v>
      </c>
      <c r="BD44" s="953" t="str">
        <f t="shared" si="97"/>
        <v>P</v>
      </c>
      <c r="BE44" s="1214">
        <v>6</v>
      </c>
      <c r="BF44" s="455" t="str">
        <f t="shared" si="97"/>
        <v>É</v>
      </c>
      <c r="BG44" s="455" t="str">
        <f t="shared" si="97"/>
        <v>É</v>
      </c>
      <c r="BH44" s="954" t="str">
        <f t="shared" si="97"/>
        <v>É</v>
      </c>
      <c r="BI44" s="1224" t="s">
        <v>432</v>
      </c>
      <c r="BJ44" s="1145" t="s">
        <v>178</v>
      </c>
      <c r="BK44" s="953" t="str">
        <f t="shared" si="97"/>
        <v>P</v>
      </c>
      <c r="BL44" s="1144" t="str">
        <f t="shared" si="82"/>
        <v>P</v>
      </c>
      <c r="BM44" s="455" t="str">
        <f t="shared" si="97"/>
        <v>N</v>
      </c>
      <c r="BN44" s="455" t="str">
        <f t="shared" si="97"/>
        <v>N</v>
      </c>
      <c r="BO44" s="455" t="str">
        <f t="shared" si="97"/>
        <v>N</v>
      </c>
      <c r="BP44" s="455" t="str">
        <f t="shared" si="97"/>
        <v>N</v>
      </c>
      <c r="BQ44" s="455" t="str">
        <f t="shared" si="97"/>
        <v>P</v>
      </c>
      <c r="BR44" s="953" t="str">
        <f t="shared" si="95"/>
        <v>P</v>
      </c>
      <c r="BS44" s="768" t="str">
        <f t="shared" si="95"/>
        <v>É</v>
      </c>
      <c r="BT44" s="455" t="str">
        <f t="shared" si="95"/>
        <v>ÉJ</v>
      </c>
      <c r="BU44" s="455" t="str">
        <f t="shared" si="95"/>
        <v>P</v>
      </c>
      <c r="BV44" s="455" t="str">
        <f t="shared" si="95"/>
        <v>P</v>
      </c>
      <c r="BW44" s="455" t="str">
        <f t="shared" si="95"/>
        <v>P</v>
      </c>
      <c r="BX44" s="455" t="str">
        <f t="shared" si="95"/>
        <v>P</v>
      </c>
      <c r="BY44" s="953" t="str">
        <f t="shared" si="95"/>
        <v>P</v>
      </c>
      <c r="BZ44" s="768" t="str">
        <f t="shared" si="95"/>
        <v>P</v>
      </c>
      <c r="CA44" s="455" t="str">
        <f t="shared" si="95"/>
        <v>N</v>
      </c>
      <c r="CB44" s="455" t="str">
        <f t="shared" si="95"/>
        <v>N</v>
      </c>
      <c r="CC44" s="455" t="str">
        <f t="shared" si="95"/>
        <v>N</v>
      </c>
      <c r="CD44" s="455" t="str">
        <f t="shared" si="95"/>
        <v>FÜ</v>
      </c>
      <c r="CE44" s="455" t="str">
        <f t="shared" si="95"/>
        <v>P</v>
      </c>
      <c r="CF44" s="953" t="str">
        <f t="shared" si="95"/>
        <v>P</v>
      </c>
      <c r="CG44" s="768" t="str">
        <f t="shared" si="95"/>
        <v>P</v>
      </c>
      <c r="CH44" s="455" t="str">
        <f t="shared" si="95"/>
        <v>É</v>
      </c>
      <c r="CI44" s="455" t="str">
        <f t="shared" si="95"/>
        <v>P</v>
      </c>
      <c r="CJ44" s="954" t="str">
        <f t="shared" si="95"/>
        <v>N</v>
      </c>
      <c r="CK44" s="1224" t="s">
        <v>383</v>
      </c>
      <c r="CL44" s="1145" t="str">
        <f t="shared" si="95"/>
        <v>P</v>
      </c>
      <c r="CM44" s="953" t="str">
        <f t="shared" si="95"/>
        <v>P</v>
      </c>
      <c r="CN44" s="768" t="str">
        <f t="shared" si="95"/>
        <v>DE</v>
      </c>
      <c r="CO44" s="455" t="str">
        <f t="shared" si="95"/>
        <v>N</v>
      </c>
      <c r="CP44" s="455" t="str">
        <f t="shared" si="95"/>
        <v>N</v>
      </c>
      <c r="CQ44" s="1229" t="str">
        <f t="shared" si="95"/>
        <v>DE</v>
      </c>
      <c r="CR44" s="1143" t="s">
        <v>99</v>
      </c>
      <c r="CS44" s="1145" t="str">
        <f t="shared" si="95"/>
        <v>P</v>
      </c>
      <c r="CT44" s="953" t="str">
        <f t="shared" si="95"/>
        <v>P</v>
      </c>
      <c r="CU44" s="952" t="str">
        <f t="shared" si="95"/>
        <v>FÜ</v>
      </c>
      <c r="CV44" s="455" t="str">
        <f t="shared" si="95"/>
        <v>É</v>
      </c>
      <c r="CW44" s="455" t="str">
        <f t="shared" si="95"/>
        <v>É</v>
      </c>
      <c r="CX44" s="455" t="str">
        <f t="shared" si="95"/>
        <v>É</v>
      </c>
      <c r="CY44" s="455" t="str">
        <f t="shared" si="95"/>
        <v>P</v>
      </c>
      <c r="CZ44" s="455" t="str">
        <f t="shared" si="95"/>
        <v>P</v>
      </c>
      <c r="DA44" s="953" t="str">
        <f t="shared" si="95"/>
        <v>P</v>
      </c>
      <c r="DB44" s="768" t="str">
        <f t="shared" si="95"/>
        <v>N</v>
      </c>
      <c r="DC44" s="455" t="str">
        <f t="shared" si="95"/>
        <v>N</v>
      </c>
      <c r="DD44" s="455" t="str">
        <f t="shared" si="95"/>
        <v>N</v>
      </c>
      <c r="DE44" s="455" t="str">
        <f t="shared" si="95"/>
        <v>N</v>
      </c>
      <c r="DF44" s="455" t="str">
        <f t="shared" si="95"/>
        <v>P</v>
      </c>
      <c r="DG44" s="455" t="str">
        <f t="shared" si="95"/>
        <v>P</v>
      </c>
      <c r="DH44" s="953" t="str">
        <f t="shared" si="95"/>
        <v>P</v>
      </c>
      <c r="DI44" s="768" t="str">
        <f t="shared" si="95"/>
        <v>P</v>
      </c>
      <c r="DJ44" s="455" t="str">
        <f t="shared" si="95"/>
        <v>É</v>
      </c>
      <c r="DK44" s="455" t="str">
        <f t="shared" si="95"/>
        <v>É</v>
      </c>
      <c r="DL44" s="455" t="str">
        <f t="shared" si="95"/>
        <v>É</v>
      </c>
      <c r="DM44" s="455" t="str">
        <f t="shared" si="95"/>
        <v>P</v>
      </c>
      <c r="DN44" s="455" t="str">
        <f t="shared" si="95"/>
        <v>P</v>
      </c>
      <c r="DO44" s="953" t="str">
        <f t="shared" si="95"/>
        <v>P</v>
      </c>
      <c r="DP44" s="768" t="s">
        <v>428</v>
      </c>
      <c r="DQ44" s="455" t="str">
        <f t="shared" si="95"/>
        <v>N</v>
      </c>
      <c r="DR44" s="455" t="str">
        <f t="shared" si="95"/>
        <v>N</v>
      </c>
      <c r="DS44" s="455" t="str">
        <f t="shared" si="95"/>
        <v>N</v>
      </c>
      <c r="DT44" s="455" t="str">
        <f t="shared" si="95"/>
        <v>P</v>
      </c>
      <c r="DU44" s="455" t="str">
        <f t="shared" si="95"/>
        <v>P</v>
      </c>
      <c r="DV44" s="953" t="str">
        <f t="shared" si="95"/>
        <v>P</v>
      </c>
      <c r="DW44" s="768" t="str">
        <f t="shared" si="95"/>
        <v>É</v>
      </c>
      <c r="DX44" s="455" t="str">
        <f t="shared" si="95"/>
        <v>P</v>
      </c>
      <c r="DY44" s="455" t="str">
        <f t="shared" si="95"/>
        <v>FÜ</v>
      </c>
      <c r="DZ44" s="455" t="str">
        <f t="shared" si="95"/>
        <v>P</v>
      </c>
      <c r="EA44" s="455" t="str">
        <f t="shared" si="95"/>
        <v>P</v>
      </c>
      <c r="EB44" s="455" t="str">
        <f t="shared" si="95"/>
        <v>P</v>
      </c>
      <c r="EC44" s="954" t="str">
        <f t="shared" si="96"/>
        <v>P</v>
      </c>
      <c r="ED44" s="768" t="str">
        <f t="shared" si="96"/>
        <v>P</v>
      </c>
      <c r="EE44" s="455" t="str">
        <f t="shared" si="96"/>
        <v>P</v>
      </c>
      <c r="EF44" s="455" t="str">
        <f t="shared" si="96"/>
        <v>P</v>
      </c>
      <c r="EG44" s="455" t="str">
        <f t="shared" si="96"/>
        <v>P</v>
      </c>
      <c r="EH44" s="455" t="str">
        <f t="shared" si="96"/>
        <v>P</v>
      </c>
      <c r="EI44" s="455" t="str">
        <f t="shared" si="96"/>
        <v>P</v>
      </c>
      <c r="EJ44" s="953" t="str">
        <f t="shared" si="96"/>
        <v>P</v>
      </c>
      <c r="EK44" s="768" t="str">
        <f t="shared" si="96"/>
        <v>P</v>
      </c>
      <c r="EL44" s="455" t="str">
        <f t="shared" si="96"/>
        <v>P</v>
      </c>
      <c r="EM44" s="455" t="str">
        <f t="shared" si="96"/>
        <v>P</v>
      </c>
      <c r="EN44" s="455" t="str">
        <f t="shared" si="96"/>
        <v>P</v>
      </c>
      <c r="EO44" s="455" t="str">
        <f t="shared" si="96"/>
        <v>P</v>
      </c>
      <c r="EP44" s="455" t="str">
        <f t="shared" si="96"/>
        <v>P</v>
      </c>
      <c r="EQ44" s="953" t="str">
        <f t="shared" si="96"/>
        <v>P</v>
      </c>
      <c r="ER44" s="768" t="str">
        <f t="shared" si="96"/>
        <v>FÜ</v>
      </c>
      <c r="ES44" s="455" t="str">
        <f t="shared" si="96"/>
        <v>P</v>
      </c>
      <c r="ET44" s="455" t="str">
        <f t="shared" si="96"/>
        <v>P</v>
      </c>
      <c r="EU44" s="455" t="str">
        <f t="shared" si="96"/>
        <v>P</v>
      </c>
      <c r="EV44" s="455" t="str">
        <f t="shared" si="96"/>
        <v>P</v>
      </c>
      <c r="EW44" s="455" t="str">
        <f t="shared" si="96"/>
        <v>P</v>
      </c>
      <c r="EX44" s="953" t="str">
        <f t="shared" si="96"/>
        <v>P</v>
      </c>
      <c r="EY44" s="768" t="str">
        <f t="shared" si="96"/>
        <v>P</v>
      </c>
      <c r="EZ44" s="455" t="str">
        <f t="shared" si="96"/>
        <v>P</v>
      </c>
      <c r="FA44" s="455" t="str">
        <f t="shared" si="96"/>
        <v>P</v>
      </c>
      <c r="FB44" s="455" t="str">
        <f t="shared" si="96"/>
        <v>P</v>
      </c>
      <c r="FC44" s="455" t="str">
        <f t="shared" si="96"/>
        <v>P</v>
      </c>
      <c r="FD44" s="455" t="str">
        <f t="shared" si="96"/>
        <v>P</v>
      </c>
      <c r="FE44" s="953" t="str">
        <f t="shared" si="96"/>
        <v>P</v>
      </c>
      <c r="FF44" s="768" t="str">
        <f t="shared" si="96"/>
        <v>P</v>
      </c>
      <c r="FG44" s="455" t="str">
        <f t="shared" si="96"/>
        <v>P</v>
      </c>
      <c r="FH44" s="455" t="str">
        <f t="shared" si="96"/>
        <v>P</v>
      </c>
      <c r="FI44" s="455" t="str">
        <f t="shared" si="96"/>
        <v>P</v>
      </c>
      <c r="FJ44" s="455" t="str">
        <f t="shared" si="96"/>
        <v>P</v>
      </c>
      <c r="FK44" s="455" t="str">
        <f t="shared" si="96"/>
        <v>P</v>
      </c>
      <c r="FL44" s="953" t="str">
        <f t="shared" si="96"/>
        <v>P</v>
      </c>
      <c r="FM44" s="768" t="str">
        <f t="shared" si="96"/>
        <v>P</v>
      </c>
      <c r="FN44" s="455" t="str">
        <f t="shared" si="96"/>
        <v>P</v>
      </c>
      <c r="FO44" s="455" t="str">
        <f t="shared" si="96"/>
        <v>P</v>
      </c>
      <c r="FP44" s="455" t="str">
        <f t="shared" si="96"/>
        <v>P</v>
      </c>
      <c r="FQ44" s="455" t="str">
        <f t="shared" si="96"/>
        <v>P</v>
      </c>
      <c r="FR44" s="455" t="str">
        <f t="shared" si="96"/>
        <v>P</v>
      </c>
      <c r="FS44" s="953" t="str">
        <f t="shared" si="96"/>
        <v>P</v>
      </c>
      <c r="FT44" s="768" t="str">
        <f t="shared" si="96"/>
        <v>P</v>
      </c>
      <c r="FU44" s="455" t="str">
        <f t="shared" si="96"/>
        <v>P</v>
      </c>
      <c r="FV44" s="455" t="str">
        <f t="shared" si="96"/>
        <v>P</v>
      </c>
      <c r="FW44" s="455" t="str">
        <f t="shared" si="96"/>
        <v>P</v>
      </c>
      <c r="FX44" s="455" t="str">
        <f t="shared" si="96"/>
        <v>P</v>
      </c>
      <c r="FY44" s="455" t="str">
        <f t="shared" si="96"/>
        <v>P</v>
      </c>
      <c r="FZ44" s="953" t="str">
        <f t="shared" si="96"/>
        <v>P</v>
      </c>
      <c r="GA44" s="768" t="str">
        <f t="shared" si="96"/>
        <v>P</v>
      </c>
      <c r="GB44" s="455" t="str">
        <f t="shared" si="96"/>
        <v>P</v>
      </c>
      <c r="GC44" s="455" t="str">
        <f t="shared" si="96"/>
        <v>P</v>
      </c>
      <c r="GD44" s="455" t="str">
        <f t="shared" si="96"/>
        <v>P</v>
      </c>
      <c r="GE44" s="455" t="str">
        <f t="shared" si="96"/>
        <v>P</v>
      </c>
      <c r="GF44" s="953" t="str">
        <f t="shared" si="96"/>
        <v>P</v>
      </c>
      <c r="GG44" s="768" t="str">
        <f t="shared" si="96"/>
        <v>P</v>
      </c>
      <c r="GH44" s="455" t="str">
        <f t="shared" si="96"/>
        <v>P</v>
      </c>
      <c r="GI44" s="455" t="str">
        <f t="shared" si="96"/>
        <v>P</v>
      </c>
      <c r="GJ44" s="455" t="str">
        <f t="shared" si="96"/>
        <v>P</v>
      </c>
      <c r="GK44" s="455" t="str">
        <f t="shared" si="96"/>
        <v>P</v>
      </c>
      <c r="GL44" s="455" t="str">
        <f t="shared" si="96"/>
        <v>P</v>
      </c>
      <c r="GM44" s="455" t="str">
        <f t="shared" si="96"/>
        <v>P</v>
      </c>
      <c r="GN44" s="954" t="str">
        <f t="shared" si="96"/>
        <v>P</v>
      </c>
      <c r="GO44" s="768" t="str">
        <f t="shared" si="93"/>
        <v>P</v>
      </c>
      <c r="GP44" s="455" t="str">
        <f t="shared" si="93"/>
        <v>P</v>
      </c>
      <c r="GQ44" s="455" t="str">
        <f t="shared" si="93"/>
        <v>P</v>
      </c>
      <c r="GR44" s="455" t="str">
        <f t="shared" si="93"/>
        <v>P</v>
      </c>
      <c r="GS44" s="455" t="str">
        <f t="shared" si="93"/>
        <v>P</v>
      </c>
      <c r="GT44" s="455" t="str">
        <f t="shared" si="93"/>
        <v>P</v>
      </c>
      <c r="GU44" s="953" t="str">
        <f t="shared" si="93"/>
        <v>P</v>
      </c>
      <c r="GV44" s="768" t="str">
        <f t="shared" si="93"/>
        <v>P</v>
      </c>
      <c r="GW44" s="455" t="str">
        <f t="shared" si="93"/>
        <v>P</v>
      </c>
      <c r="GX44" s="455" t="str">
        <f t="shared" si="93"/>
        <v>P</v>
      </c>
      <c r="GY44" s="455" t="str">
        <f t="shared" si="93"/>
        <v>P</v>
      </c>
      <c r="GZ44" s="455" t="str">
        <f t="shared" si="93"/>
        <v>P</v>
      </c>
      <c r="HA44" s="455" t="str">
        <f t="shared" si="93"/>
        <v>P</v>
      </c>
      <c r="HB44" s="953" t="str">
        <f t="shared" si="93"/>
        <v>P</v>
      </c>
      <c r="HC44" s="768" t="str">
        <f t="shared" si="93"/>
        <v>P</v>
      </c>
      <c r="HD44" s="455" t="str">
        <f t="shared" si="93"/>
        <v>P</v>
      </c>
      <c r="HE44" s="455" t="str">
        <f t="shared" si="93"/>
        <v>P</v>
      </c>
      <c r="HF44" s="455" t="str">
        <f t="shared" si="93"/>
        <v>P</v>
      </c>
      <c r="HG44" s="455" t="str">
        <f t="shared" si="93"/>
        <v>P</v>
      </c>
      <c r="HH44" s="455" t="str">
        <f t="shared" si="93"/>
        <v>P</v>
      </c>
      <c r="HI44" s="953" t="str">
        <f t="shared" si="93"/>
        <v>P</v>
      </c>
      <c r="HJ44" s="768" t="str">
        <f t="shared" si="93"/>
        <v>P</v>
      </c>
      <c r="HK44" s="455" t="str">
        <f t="shared" si="93"/>
        <v>P</v>
      </c>
      <c r="HL44" s="455" t="str">
        <f t="shared" si="93"/>
        <v>P</v>
      </c>
      <c r="HM44" s="455" t="str">
        <f t="shared" si="93"/>
        <v>P</v>
      </c>
      <c r="HN44" s="455" t="str">
        <f t="shared" si="93"/>
        <v>P</v>
      </c>
      <c r="HO44" s="455" t="str">
        <f t="shared" si="93"/>
        <v>P</v>
      </c>
      <c r="HP44" s="953" t="str">
        <f t="shared" si="93"/>
        <v>P</v>
      </c>
      <c r="HQ44" s="768" t="str">
        <f t="shared" si="93"/>
        <v>P</v>
      </c>
      <c r="HR44" s="455" t="str">
        <f t="shared" si="93"/>
        <v>P</v>
      </c>
      <c r="HS44" s="455" t="str">
        <f t="shared" si="93"/>
        <v>P</v>
      </c>
      <c r="HT44" s="455" t="str">
        <f t="shared" si="93"/>
        <v>P</v>
      </c>
      <c r="HU44" s="455" t="str">
        <f t="shared" si="93"/>
        <v>P</v>
      </c>
      <c r="HV44" s="455" t="str">
        <f t="shared" si="93"/>
        <v>P</v>
      </c>
      <c r="HW44" s="953" t="str">
        <f t="shared" si="93"/>
        <v>P</v>
      </c>
      <c r="HX44" s="768" t="str">
        <f t="shared" si="93"/>
        <v>P</v>
      </c>
      <c r="HY44" s="455" t="str">
        <f t="shared" si="93"/>
        <v>P</v>
      </c>
      <c r="HZ44" s="455" t="str">
        <f t="shared" si="93"/>
        <v>P</v>
      </c>
      <c r="IA44" s="455" t="str">
        <f t="shared" si="93"/>
        <v>P</v>
      </c>
      <c r="IB44" s="455" t="str">
        <f t="shared" si="93"/>
        <v>P</v>
      </c>
      <c r="IC44" s="455" t="str">
        <f t="shared" si="93"/>
        <v>P</v>
      </c>
      <c r="ID44" s="953" t="str">
        <f t="shared" si="93"/>
        <v>P</v>
      </c>
      <c r="IE44" s="768" t="str">
        <f t="shared" si="93"/>
        <v>P</v>
      </c>
      <c r="IF44" s="455" t="str">
        <f t="shared" si="93"/>
        <v>FÜ</v>
      </c>
      <c r="IG44" s="455" t="str">
        <f t="shared" si="93"/>
        <v>P</v>
      </c>
      <c r="IH44" s="455" t="str">
        <f t="shared" si="93"/>
        <v>P</v>
      </c>
      <c r="II44" s="455" t="str">
        <f t="shared" si="93"/>
        <v>P</v>
      </c>
      <c r="IJ44" s="455" t="str">
        <f t="shared" si="93"/>
        <v>P</v>
      </c>
      <c r="IK44" s="953" t="str">
        <f t="shared" si="93"/>
        <v>P</v>
      </c>
      <c r="IL44" s="768" t="str">
        <f t="shared" si="93"/>
        <v>P</v>
      </c>
      <c r="IM44" s="455" t="str">
        <f t="shared" si="93"/>
        <v>P</v>
      </c>
      <c r="IN44" s="455" t="str">
        <f t="shared" si="93"/>
        <v>P</v>
      </c>
      <c r="IO44" s="455" t="str">
        <f t="shared" si="93"/>
        <v>P</v>
      </c>
      <c r="IP44" s="455" t="str">
        <f t="shared" si="93"/>
        <v>P</v>
      </c>
      <c r="IQ44" s="455" t="str">
        <f t="shared" si="93"/>
        <v>P</v>
      </c>
      <c r="IR44" s="953" t="str">
        <f t="shared" si="93"/>
        <v>P</v>
      </c>
      <c r="IS44" s="768" t="str">
        <f t="shared" si="93"/>
        <v>P</v>
      </c>
      <c r="IT44" s="455" t="str">
        <f t="shared" si="93"/>
        <v>P</v>
      </c>
      <c r="IU44" s="455" t="str">
        <f t="shared" si="93"/>
        <v>P</v>
      </c>
      <c r="IV44" s="455" t="str">
        <f t="shared" si="93"/>
        <v>P</v>
      </c>
      <c r="IW44" s="455" t="str">
        <f t="shared" si="93"/>
        <v>P</v>
      </c>
      <c r="IX44" s="455" t="str">
        <f t="shared" si="93"/>
        <v>P</v>
      </c>
      <c r="IY44" s="954" t="str">
        <f t="shared" si="93"/>
        <v>P</v>
      </c>
      <c r="IZ44" s="768" t="str">
        <f t="shared" si="94"/>
        <v>P</v>
      </c>
      <c r="JA44" s="455" t="str">
        <f t="shared" si="94"/>
        <v>P</v>
      </c>
      <c r="JB44" s="455" t="str">
        <f t="shared" si="94"/>
        <v>P</v>
      </c>
      <c r="JC44" s="455" t="str">
        <f t="shared" si="94"/>
        <v>P</v>
      </c>
      <c r="JD44" s="455" t="str">
        <f t="shared" si="94"/>
        <v>P</v>
      </c>
      <c r="JE44" s="455" t="str">
        <f t="shared" si="94"/>
        <v>P</v>
      </c>
      <c r="JF44" s="953" t="str">
        <f t="shared" si="94"/>
        <v>P</v>
      </c>
      <c r="JG44" s="768" t="str">
        <f t="shared" si="94"/>
        <v>P</v>
      </c>
      <c r="JH44" s="455" t="str">
        <f t="shared" si="94"/>
        <v>P</v>
      </c>
      <c r="JI44" s="455" t="str">
        <f t="shared" si="94"/>
        <v>P</v>
      </c>
      <c r="JJ44" s="455" t="str">
        <f t="shared" si="94"/>
        <v>P</v>
      </c>
      <c r="JK44" s="455" t="str">
        <f t="shared" si="94"/>
        <v>P</v>
      </c>
      <c r="JL44" s="455" t="str">
        <f t="shared" si="94"/>
        <v>P</v>
      </c>
      <c r="JM44" s="953" t="str">
        <f t="shared" si="94"/>
        <v>P</v>
      </c>
      <c r="JN44" s="768" t="str">
        <f t="shared" si="94"/>
        <v>P</v>
      </c>
      <c r="JO44" s="455" t="str">
        <f t="shared" si="94"/>
        <v>P</v>
      </c>
      <c r="JP44" s="455" t="str">
        <f t="shared" si="94"/>
        <v>P</v>
      </c>
      <c r="JQ44" s="455" t="str">
        <f t="shared" si="94"/>
        <v>P</v>
      </c>
      <c r="JR44" s="455" t="str">
        <f t="shared" si="94"/>
        <v>P</v>
      </c>
      <c r="JS44" s="455" t="str">
        <f t="shared" si="94"/>
        <v>P</v>
      </c>
      <c r="JT44" s="953" t="str">
        <f t="shared" si="94"/>
        <v>P</v>
      </c>
      <c r="JU44" s="768" t="str">
        <f t="shared" si="94"/>
        <v>P</v>
      </c>
      <c r="JV44" s="455" t="str">
        <f t="shared" si="94"/>
        <v>P</v>
      </c>
      <c r="JW44" s="455" t="str">
        <f t="shared" si="94"/>
        <v>P</v>
      </c>
      <c r="JX44" s="455" t="str">
        <f t="shared" si="94"/>
        <v>P</v>
      </c>
      <c r="JY44" s="455" t="str">
        <f t="shared" si="94"/>
        <v>P</v>
      </c>
      <c r="JZ44" s="455" t="str">
        <f t="shared" si="94"/>
        <v>P</v>
      </c>
      <c r="KA44" s="953" t="str">
        <f t="shared" si="94"/>
        <v>P</v>
      </c>
      <c r="KB44" s="768" t="str">
        <f t="shared" si="94"/>
        <v>P</v>
      </c>
      <c r="KC44" s="455" t="str">
        <f t="shared" si="94"/>
        <v>P</v>
      </c>
      <c r="KD44" s="455" t="str">
        <f t="shared" si="94"/>
        <v>P</v>
      </c>
      <c r="KE44" s="455" t="str">
        <f t="shared" si="94"/>
        <v>P</v>
      </c>
      <c r="KF44" s="455" t="str">
        <f t="shared" si="94"/>
        <v>P</v>
      </c>
      <c r="KG44" s="455" t="str">
        <f t="shared" si="94"/>
        <v>P</v>
      </c>
      <c r="KH44" s="953" t="str">
        <f t="shared" si="94"/>
        <v>P</v>
      </c>
      <c r="KI44" s="768" t="str">
        <f t="shared" si="94"/>
        <v>P</v>
      </c>
      <c r="KJ44" s="455" t="str">
        <f t="shared" si="94"/>
        <v>P</v>
      </c>
      <c r="KK44" s="455" t="str">
        <f t="shared" si="94"/>
        <v>P</v>
      </c>
      <c r="KL44" s="455" t="str">
        <f t="shared" si="94"/>
        <v>P</v>
      </c>
      <c r="KM44" s="455" t="str">
        <f t="shared" si="94"/>
        <v>P</v>
      </c>
      <c r="KN44" s="455" t="str">
        <f t="shared" si="94"/>
        <v>P</v>
      </c>
      <c r="KO44" s="953" t="str">
        <f t="shared" si="94"/>
        <v>P</v>
      </c>
      <c r="KP44" s="768" t="str">
        <f t="shared" si="94"/>
        <v>P</v>
      </c>
      <c r="KQ44" s="455" t="str">
        <f t="shared" si="94"/>
        <v>P</v>
      </c>
      <c r="KR44" s="455" t="str">
        <f t="shared" si="94"/>
        <v>FÜ</v>
      </c>
      <c r="KS44" s="455" t="str">
        <f t="shared" si="94"/>
        <v>P</v>
      </c>
      <c r="KT44" s="455" t="str">
        <f t="shared" si="94"/>
        <v>P</v>
      </c>
      <c r="KU44" s="455" t="str">
        <f t="shared" si="94"/>
        <v>P</v>
      </c>
      <c r="KV44" s="953" t="str">
        <f t="shared" si="94"/>
        <v>P</v>
      </c>
      <c r="KW44" s="768" t="str">
        <f t="shared" si="94"/>
        <v>P</v>
      </c>
      <c r="KX44" s="455" t="str">
        <f t="shared" si="94"/>
        <v>P</v>
      </c>
      <c r="KY44" s="455" t="str">
        <f t="shared" si="94"/>
        <v>P</v>
      </c>
      <c r="KZ44" s="455" t="str">
        <f t="shared" si="94"/>
        <v>P</v>
      </c>
      <c r="LA44" s="455" t="str">
        <f t="shared" si="94"/>
        <v>FÜ</v>
      </c>
      <c r="LB44" s="455" t="str">
        <f t="shared" si="94"/>
        <v>P</v>
      </c>
      <c r="LC44" s="954" t="str">
        <f t="shared" si="94"/>
        <v>P</v>
      </c>
      <c r="LD44" s="768" t="str">
        <f t="shared" si="94"/>
        <v>P</v>
      </c>
      <c r="LE44" s="455" t="str">
        <f t="shared" si="94"/>
        <v>P</v>
      </c>
      <c r="LF44" s="455" t="str">
        <f t="shared" si="94"/>
        <v>P</v>
      </c>
      <c r="LG44" s="455" t="str">
        <f t="shared" si="94"/>
        <v>P</v>
      </c>
      <c r="LH44" s="455" t="str">
        <f t="shared" si="94"/>
        <v>P</v>
      </c>
      <c r="LI44" s="455" t="str">
        <f t="shared" si="94"/>
        <v>P</v>
      </c>
      <c r="LJ44" s="953" t="str">
        <f t="shared" si="94"/>
        <v>P</v>
      </c>
      <c r="LK44" s="768" t="str">
        <f t="shared" si="94"/>
        <v>P</v>
      </c>
      <c r="LL44" s="455" t="str">
        <f t="shared" si="92"/>
        <v>P</v>
      </c>
      <c r="LM44" s="455" t="str">
        <f t="shared" si="92"/>
        <v>P</v>
      </c>
      <c r="LN44" s="455" t="str">
        <f t="shared" si="92"/>
        <v>P</v>
      </c>
      <c r="LO44" s="455" t="str">
        <f t="shared" si="92"/>
        <v>P</v>
      </c>
      <c r="LP44" s="455" t="str">
        <f t="shared" si="92"/>
        <v>P</v>
      </c>
      <c r="LQ44" s="953" t="str">
        <f t="shared" si="92"/>
        <v>P</v>
      </c>
      <c r="LR44" s="768" t="str">
        <f t="shared" si="92"/>
        <v>P</v>
      </c>
      <c r="LS44" s="455" t="str">
        <f t="shared" si="92"/>
        <v>P</v>
      </c>
      <c r="LT44" s="455" t="str">
        <f t="shared" si="92"/>
        <v>P</v>
      </c>
      <c r="LU44" s="455" t="str">
        <f t="shared" si="92"/>
        <v>P</v>
      </c>
      <c r="LV44" s="455" t="str">
        <f t="shared" si="92"/>
        <v>P</v>
      </c>
      <c r="LW44" s="455" t="str">
        <f t="shared" si="92"/>
        <v>P</v>
      </c>
      <c r="LX44" s="953" t="str">
        <f t="shared" si="92"/>
        <v>P</v>
      </c>
      <c r="LY44" s="768" t="str">
        <f t="shared" si="92"/>
        <v>P</v>
      </c>
      <c r="LZ44" s="455" t="str">
        <f t="shared" si="92"/>
        <v>P</v>
      </c>
      <c r="MA44" s="455" t="str">
        <f t="shared" si="92"/>
        <v>P</v>
      </c>
      <c r="MB44" s="455" t="str">
        <f t="shared" si="92"/>
        <v>P</v>
      </c>
      <c r="MC44" s="455" t="str">
        <f t="shared" si="92"/>
        <v>P</v>
      </c>
      <c r="MD44" s="455" t="str">
        <f t="shared" si="92"/>
        <v>P</v>
      </c>
      <c r="ME44" s="953" t="str">
        <f t="shared" si="92"/>
        <v>P</v>
      </c>
      <c r="MF44" s="768" t="str">
        <f t="shared" si="92"/>
        <v>P</v>
      </c>
      <c r="MG44" s="455" t="str">
        <f t="shared" si="92"/>
        <v>P</v>
      </c>
      <c r="MH44" s="455" t="str">
        <f t="shared" si="92"/>
        <v>P</v>
      </c>
      <c r="MI44" s="455" t="str">
        <f t="shared" si="92"/>
        <v>P</v>
      </c>
      <c r="MJ44" s="455" t="str">
        <f t="shared" si="92"/>
        <v>P</v>
      </c>
      <c r="MK44" s="455" t="str">
        <f t="shared" si="92"/>
        <v>P</v>
      </c>
      <c r="ML44" s="953" t="str">
        <f t="shared" si="92"/>
        <v>P</v>
      </c>
      <c r="MM44" s="768" t="str">
        <f t="shared" si="92"/>
        <v>P</v>
      </c>
      <c r="MN44" s="455" t="str">
        <f t="shared" si="92"/>
        <v>P</v>
      </c>
      <c r="MO44" s="455" t="str">
        <f t="shared" si="92"/>
        <v>P</v>
      </c>
      <c r="MP44" s="455" t="str">
        <f t="shared" si="92"/>
        <v>P</v>
      </c>
      <c r="MQ44" s="455" t="str">
        <f t="shared" si="92"/>
        <v>P</v>
      </c>
      <c r="MR44" s="455" t="str">
        <f t="shared" si="92"/>
        <v>P</v>
      </c>
      <c r="MS44" s="953" t="str">
        <f t="shared" si="92"/>
        <v>P</v>
      </c>
      <c r="MT44" s="768" t="str">
        <f t="shared" si="92"/>
        <v>P</v>
      </c>
      <c r="MU44" s="455" t="str">
        <f t="shared" si="92"/>
        <v>P</v>
      </c>
      <c r="MV44" s="455" t="str">
        <f t="shared" si="92"/>
        <v>P</v>
      </c>
      <c r="MW44" s="455" t="str">
        <f t="shared" si="92"/>
        <v>P</v>
      </c>
      <c r="MX44" s="455" t="str">
        <f t="shared" si="92"/>
        <v>P</v>
      </c>
      <c r="MY44" s="455" t="str">
        <f t="shared" si="92"/>
        <v>P</v>
      </c>
      <c r="MZ44" s="953" t="str">
        <f t="shared" si="92"/>
        <v>P</v>
      </c>
      <c r="NA44" s="768" t="str">
        <f t="shared" si="92"/>
        <v>P</v>
      </c>
      <c r="NB44" s="455" t="str">
        <f t="shared" si="92"/>
        <v>P</v>
      </c>
      <c r="NC44" s="455" t="str">
        <f t="shared" si="92"/>
        <v>FÜ</v>
      </c>
      <c r="ND44" s="455" t="str">
        <f t="shared" si="92"/>
        <v>FÜ</v>
      </c>
      <c r="NE44" s="455" t="str">
        <f t="shared" si="92"/>
        <v>P</v>
      </c>
      <c r="NF44" s="455" t="str">
        <f t="shared" si="92"/>
        <v>P</v>
      </c>
      <c r="NG44" s="954" t="str">
        <f t="shared" si="92"/>
        <v>P</v>
      </c>
      <c r="NH44" s="768" t="str">
        <f t="shared" si="92"/>
        <v>P</v>
      </c>
      <c r="NI44" s="455" t="str">
        <f t="shared" si="92"/>
        <v>P</v>
      </c>
      <c r="NJ44" s="455" t="str">
        <f t="shared" si="92"/>
        <v>P</v>
      </c>
      <c r="NK44" s="455" t="str">
        <f t="shared" si="92"/>
        <v>P</v>
      </c>
      <c r="NL44" s="455" t="str">
        <f t="shared" si="92"/>
        <v>P</v>
      </c>
      <c r="NM44" s="455" t="str">
        <f t="shared" si="92"/>
        <v>P</v>
      </c>
      <c r="NN44" s="953" t="str">
        <f t="shared" si="92"/>
        <v>P</v>
      </c>
      <c r="NO44" s="83"/>
      <c r="NP44" s="83"/>
      <c r="NQ44" s="83"/>
      <c r="NR44" s="83"/>
      <c r="NS44" s="83"/>
      <c r="NT44" s="83"/>
      <c r="NU44" s="83"/>
      <c r="NV44" s="83"/>
      <c r="NW44" s="83"/>
      <c r="NX44" s="83"/>
      <c r="NY44" s="83"/>
      <c r="NZ44" s="83"/>
      <c r="OA44" s="83"/>
      <c r="OB44" s="83"/>
      <c r="OC44" s="83"/>
      <c r="OD44" s="83"/>
      <c r="OE44" s="83"/>
      <c r="OF44" s="83"/>
      <c r="OG44" s="83"/>
      <c r="OH44" s="83"/>
      <c r="OI44" s="83"/>
      <c r="OJ44" s="83"/>
      <c r="OK44" s="83"/>
      <c r="OL44" s="83"/>
      <c r="OM44" s="83"/>
      <c r="ON44" s="83"/>
      <c r="OO44" s="83"/>
      <c r="OP44" s="83"/>
      <c r="OQ44" s="83"/>
      <c r="OR44" s="83"/>
      <c r="OS44" s="83"/>
      <c r="OT44" s="83"/>
      <c r="OU44" s="83"/>
      <c r="OV44" s="83"/>
      <c r="OW44" s="83"/>
      <c r="OX44" s="83"/>
      <c r="OY44" s="83"/>
      <c r="OZ44" s="83"/>
      <c r="PA44" s="83"/>
      <c r="PB44" s="83"/>
      <c r="PC44" s="83"/>
      <c r="PD44" s="83"/>
      <c r="PE44" s="83"/>
      <c r="PF44" s="83"/>
      <c r="PG44" s="83"/>
      <c r="PH44" s="83"/>
      <c r="PI44" s="83"/>
      <c r="PJ44" s="83"/>
      <c r="PK44" s="83"/>
      <c r="PL44" s="83"/>
      <c r="PM44" s="83"/>
      <c r="PN44" s="83"/>
      <c r="PO44" s="83"/>
      <c r="PP44" s="83"/>
      <c r="PQ44" s="83"/>
      <c r="PR44" s="83"/>
      <c r="PS44" s="83"/>
      <c r="PT44" s="83"/>
      <c r="PU44" s="83"/>
      <c r="PV44" s="83"/>
      <c r="PW44" s="83"/>
      <c r="PX44" s="83"/>
      <c r="PY44" s="83"/>
      <c r="PZ44" s="83"/>
      <c r="QA44" s="83"/>
      <c r="QB44" s="83"/>
      <c r="QC44" s="83"/>
      <c r="QD44" s="83"/>
      <c r="QE44" s="83"/>
      <c r="QF44" s="83"/>
      <c r="QG44" s="83"/>
      <c r="QH44" s="83"/>
      <c r="QI44" s="83"/>
      <c r="QJ44" s="83"/>
      <c r="QK44" s="83"/>
      <c r="QL44" s="83"/>
      <c r="QM44" s="83"/>
      <c r="QN44" s="83"/>
      <c r="QO44" s="83"/>
      <c r="QP44" s="83"/>
      <c r="QQ44" s="83"/>
      <c r="QR44" s="83"/>
      <c r="QS44" s="83"/>
      <c r="QT44" s="83"/>
      <c r="QU44" s="83"/>
      <c r="QV44" s="83"/>
      <c r="QW44" s="83"/>
      <c r="QX44" s="83"/>
      <c r="QY44" s="83"/>
      <c r="QZ44" s="83"/>
      <c r="RA44" s="83"/>
      <c r="RB44" s="83"/>
      <c r="RC44" s="83"/>
      <c r="RD44" s="83"/>
      <c r="RE44" s="83"/>
      <c r="RF44" s="83"/>
      <c r="RG44" s="83"/>
      <c r="RH44" s="83"/>
      <c r="RI44" s="83"/>
      <c r="RJ44" s="83"/>
      <c r="RK44" s="83"/>
      <c r="RL44" s="83"/>
      <c r="RM44" s="83"/>
      <c r="RN44" s="83"/>
      <c r="RO44" s="83"/>
      <c r="RP44" s="83"/>
      <c r="RQ44" s="83"/>
      <c r="RR44" s="83"/>
      <c r="RS44" s="83"/>
      <c r="RT44" s="83"/>
      <c r="RU44" s="83"/>
      <c r="RV44" s="83"/>
      <c r="RW44" s="83"/>
      <c r="RX44" s="83"/>
      <c r="RY44" s="83"/>
      <c r="RZ44" s="83"/>
      <c r="SA44" s="83"/>
      <c r="SB44" s="83"/>
      <c r="SC44" s="83"/>
    </row>
    <row r="45" spans="1:564" s="1" customFormat="1" ht="12" thickBot="1" x14ac:dyDescent="0.25">
      <c r="A45" s="939">
        <f>alapadatok!A29</f>
        <v>27</v>
      </c>
      <c r="B45" s="678">
        <f>IF(alapadatok!C29="","",alapadatok!C29)</f>
        <v>44793</v>
      </c>
      <c r="C45" s="584" t="str">
        <f>IF(alapadatok!B29="","",alapadatok!B29)</f>
        <v>Szebelédi Viktor(PJ)</v>
      </c>
      <c r="D45" s="584" t="str">
        <f>IF(alapadatok!D29="","",alapadatok!D29)</f>
        <v>Benchmark/Panel Mill</v>
      </c>
      <c r="E45" s="948">
        <f>IF(alapadatok!K29="","",alapadatok!K29)</f>
        <v>41340</v>
      </c>
      <c r="F45" s="1145" t="s">
        <v>178</v>
      </c>
      <c r="G45" s="1146" t="s">
        <v>178</v>
      </c>
      <c r="H45" s="1144" t="s">
        <v>178</v>
      </c>
      <c r="I45" s="1143" t="s">
        <v>179</v>
      </c>
      <c r="J45" s="1143" t="s">
        <v>385</v>
      </c>
      <c r="K45" s="1143" t="s">
        <v>385</v>
      </c>
      <c r="L45" s="1143" t="s">
        <v>385</v>
      </c>
      <c r="M45" s="1143" t="s">
        <v>178</v>
      </c>
      <c r="N45" s="1146" t="s">
        <v>178</v>
      </c>
      <c r="O45" s="1143" t="s">
        <v>385</v>
      </c>
      <c r="P45" s="1143" t="s">
        <v>385</v>
      </c>
      <c r="Q45" s="1143" t="s">
        <v>99</v>
      </c>
      <c r="R45" s="1143" t="s">
        <v>99</v>
      </c>
      <c r="S45" s="1143" t="s">
        <v>385</v>
      </c>
      <c r="T45" s="1143" t="s">
        <v>178</v>
      </c>
      <c r="U45" s="1146" t="s">
        <v>178</v>
      </c>
      <c r="V45" s="1144" t="s">
        <v>178</v>
      </c>
      <c r="W45" s="1143" t="s">
        <v>109</v>
      </c>
      <c r="X45" s="1143" t="s">
        <v>109</v>
      </c>
      <c r="Y45" s="1143" t="s">
        <v>109</v>
      </c>
      <c r="Z45" s="1143" t="s">
        <v>109</v>
      </c>
      <c r="AA45" s="1143" t="s">
        <v>178</v>
      </c>
      <c r="AB45" s="1146" t="s">
        <v>178</v>
      </c>
      <c r="AC45" s="1144" t="s">
        <v>70</v>
      </c>
      <c r="AD45" s="1143" t="s">
        <v>70</v>
      </c>
      <c r="AE45" s="1143" t="s">
        <v>70</v>
      </c>
      <c r="AF45" s="1143" t="s">
        <v>178</v>
      </c>
      <c r="AG45" s="1143" t="s">
        <v>178</v>
      </c>
      <c r="AH45" s="1143" t="s">
        <v>178</v>
      </c>
      <c r="AI45" s="1146" t="s">
        <v>178</v>
      </c>
      <c r="AJ45" s="1144" t="s">
        <v>109</v>
      </c>
      <c r="AK45" s="1143" t="s">
        <v>99</v>
      </c>
      <c r="AL45" s="1143" t="s">
        <v>178</v>
      </c>
      <c r="AM45" s="1143" t="s">
        <v>99</v>
      </c>
      <c r="AN45" s="1143" t="s">
        <v>99</v>
      </c>
      <c r="AO45" s="1143" t="s">
        <v>178</v>
      </c>
      <c r="AP45" s="1146" t="s">
        <v>178</v>
      </c>
      <c r="AQ45" s="1143" t="s">
        <v>99</v>
      </c>
      <c r="AR45" s="1143" t="s">
        <v>99</v>
      </c>
      <c r="AS45" s="1143" t="s">
        <v>99</v>
      </c>
      <c r="AT45" s="1143" t="s">
        <v>99</v>
      </c>
      <c r="AU45" s="1143" t="s">
        <v>99</v>
      </c>
      <c r="AV45" s="1143" t="s">
        <v>178</v>
      </c>
      <c r="AW45" s="1146" t="s">
        <v>178</v>
      </c>
      <c r="AX45" s="1144" t="s">
        <v>178</v>
      </c>
      <c r="AY45" s="1216" t="s">
        <v>178</v>
      </c>
      <c r="AZ45" s="1216" t="s">
        <v>178</v>
      </c>
      <c r="BA45" s="1143" t="s">
        <v>109</v>
      </c>
      <c r="BB45" s="1143" t="s">
        <v>109</v>
      </c>
      <c r="BC45" s="1143" t="s">
        <v>178</v>
      </c>
      <c r="BD45" s="954" t="s">
        <v>178</v>
      </c>
      <c r="BE45" s="1171" t="s">
        <v>383</v>
      </c>
      <c r="BF45" s="1145" t="str">
        <f t="shared" si="97"/>
        <v>É</v>
      </c>
      <c r="BG45" s="455" t="str">
        <f t="shared" si="97"/>
        <v>É</v>
      </c>
      <c r="BH45" s="954" t="str">
        <f t="shared" si="97"/>
        <v>É</v>
      </c>
      <c r="BI45" s="1171" t="s">
        <v>432</v>
      </c>
      <c r="BJ45" s="1145" t="str">
        <f t="shared" si="97"/>
        <v>P</v>
      </c>
      <c r="BK45" s="953" t="str">
        <f t="shared" si="97"/>
        <v>P</v>
      </c>
      <c r="BL45" s="1144" t="str">
        <f t="shared" si="82"/>
        <v>P</v>
      </c>
      <c r="BM45" s="455" t="str">
        <f t="shared" si="97"/>
        <v>N</v>
      </c>
      <c r="BN45" s="455" t="str">
        <f t="shared" si="97"/>
        <v>N</v>
      </c>
      <c r="BO45" s="455" t="str">
        <f t="shared" si="97"/>
        <v>N</v>
      </c>
      <c r="BP45" s="1143" t="s">
        <v>99</v>
      </c>
      <c r="BQ45" s="455" t="str">
        <f t="shared" si="97"/>
        <v>P</v>
      </c>
      <c r="BR45" s="953" t="str">
        <f t="shared" si="95"/>
        <v>P</v>
      </c>
      <c r="BS45" s="768" t="str">
        <f t="shared" si="95"/>
        <v>É</v>
      </c>
      <c r="BT45" s="455" t="s">
        <v>387</v>
      </c>
      <c r="BU45" s="455" t="str">
        <f t="shared" si="95"/>
        <v>P</v>
      </c>
      <c r="BV45" s="455" t="str">
        <f t="shared" si="95"/>
        <v>P</v>
      </c>
      <c r="BW45" s="455" t="str">
        <f t="shared" si="95"/>
        <v>P</v>
      </c>
      <c r="BX45" s="455" t="str">
        <f t="shared" si="95"/>
        <v>P</v>
      </c>
      <c r="BY45" s="953" t="str">
        <f t="shared" si="95"/>
        <v>P</v>
      </c>
      <c r="BZ45" s="768" t="str">
        <f t="shared" si="95"/>
        <v>P</v>
      </c>
      <c r="CA45" s="455" t="str">
        <f t="shared" si="95"/>
        <v>N</v>
      </c>
      <c r="CB45" s="455" t="str">
        <f t="shared" si="95"/>
        <v>N</v>
      </c>
      <c r="CC45" s="455" t="str">
        <f t="shared" si="95"/>
        <v>N</v>
      </c>
      <c r="CD45" s="455" t="str">
        <f t="shared" si="95"/>
        <v>FÜ</v>
      </c>
      <c r="CE45" s="455" t="str">
        <f t="shared" si="95"/>
        <v>P</v>
      </c>
      <c r="CF45" s="953" t="str">
        <f t="shared" si="95"/>
        <v>P</v>
      </c>
      <c r="CG45" s="768" t="str">
        <f t="shared" si="95"/>
        <v>P</v>
      </c>
      <c r="CH45" s="455" t="str">
        <f t="shared" si="95"/>
        <v>É</v>
      </c>
      <c r="CI45" s="455" t="str">
        <f t="shared" si="95"/>
        <v>P</v>
      </c>
      <c r="CJ45" s="954" t="str">
        <f t="shared" si="95"/>
        <v>N</v>
      </c>
      <c r="CK45" s="1171" t="s">
        <v>383</v>
      </c>
      <c r="CL45" s="1145" t="str">
        <f t="shared" si="95"/>
        <v>P</v>
      </c>
      <c r="CM45" s="953" t="str">
        <f t="shared" si="95"/>
        <v>P</v>
      </c>
      <c r="CN45" s="768" t="str">
        <f t="shared" si="95"/>
        <v>DE</v>
      </c>
      <c r="CO45" s="455" t="str">
        <f t="shared" si="95"/>
        <v>N</v>
      </c>
      <c r="CP45" s="954" t="str">
        <f t="shared" si="95"/>
        <v>N</v>
      </c>
      <c r="CQ45" s="1171" t="s">
        <v>385</v>
      </c>
      <c r="CR45" s="1171" t="s">
        <v>385</v>
      </c>
      <c r="CS45" s="1145" t="str">
        <f t="shared" si="95"/>
        <v>P</v>
      </c>
      <c r="CT45" s="953" t="str">
        <f t="shared" si="95"/>
        <v>P</v>
      </c>
      <c r="CU45" s="952" t="str">
        <f t="shared" si="95"/>
        <v>FÜ</v>
      </c>
      <c r="CV45" s="455" t="str">
        <f t="shared" si="95"/>
        <v>É</v>
      </c>
      <c r="CW45" s="455" t="str">
        <f t="shared" si="95"/>
        <v>É</v>
      </c>
      <c r="CX45" s="455" t="str">
        <f t="shared" si="95"/>
        <v>É</v>
      </c>
      <c r="CY45" s="455" t="str">
        <f t="shared" si="95"/>
        <v>P</v>
      </c>
      <c r="CZ45" s="455" t="str">
        <f t="shared" si="95"/>
        <v>P</v>
      </c>
      <c r="DA45" s="953" t="str">
        <f t="shared" si="95"/>
        <v>P</v>
      </c>
      <c r="DB45" s="768" t="str">
        <f t="shared" si="95"/>
        <v>N</v>
      </c>
      <c r="DC45" s="455" t="str">
        <f t="shared" si="95"/>
        <v>N</v>
      </c>
      <c r="DD45" s="455" t="str">
        <f t="shared" si="95"/>
        <v>N</v>
      </c>
      <c r="DE45" s="455" t="str">
        <f t="shared" si="95"/>
        <v>N</v>
      </c>
      <c r="DF45" s="455" t="str">
        <f t="shared" si="95"/>
        <v>P</v>
      </c>
      <c r="DG45" s="455" t="str">
        <f t="shared" si="95"/>
        <v>P</v>
      </c>
      <c r="DH45" s="953" t="str">
        <f t="shared" si="95"/>
        <v>P</v>
      </c>
      <c r="DI45" s="768" t="str">
        <f t="shared" si="95"/>
        <v>P</v>
      </c>
      <c r="DJ45" s="455" t="str">
        <f t="shared" si="95"/>
        <v>É</v>
      </c>
      <c r="DK45" s="455" t="str">
        <f t="shared" si="95"/>
        <v>É</v>
      </c>
      <c r="DL45" s="455" t="str">
        <f t="shared" si="95"/>
        <v>É</v>
      </c>
      <c r="DM45" s="455" t="str">
        <f t="shared" si="95"/>
        <v>P</v>
      </c>
      <c r="DN45" s="455" t="str">
        <f t="shared" si="95"/>
        <v>P</v>
      </c>
      <c r="DO45" s="953" t="str">
        <f t="shared" si="95"/>
        <v>P</v>
      </c>
      <c r="DP45" s="768" t="str">
        <f t="shared" si="95"/>
        <v>DE</v>
      </c>
      <c r="DQ45" s="455" t="str">
        <f t="shared" si="95"/>
        <v>N</v>
      </c>
      <c r="DR45" s="455" t="str">
        <f t="shared" si="95"/>
        <v>N</v>
      </c>
      <c r="DS45" s="455" t="str">
        <f t="shared" si="95"/>
        <v>N</v>
      </c>
      <c r="DT45" s="455" t="str">
        <f t="shared" si="95"/>
        <v>P</v>
      </c>
      <c r="DU45" s="455" t="str">
        <f t="shared" si="95"/>
        <v>P</v>
      </c>
      <c r="DV45" s="953" t="str">
        <f t="shared" si="95"/>
        <v>P</v>
      </c>
      <c r="DW45" s="768" t="str">
        <f t="shared" si="95"/>
        <v>É</v>
      </c>
      <c r="DX45" s="455" t="str">
        <f t="shared" si="95"/>
        <v>P</v>
      </c>
      <c r="DY45" s="455" t="str">
        <f t="shared" si="95"/>
        <v>FÜ</v>
      </c>
      <c r="DZ45" s="455" t="str">
        <f t="shared" si="95"/>
        <v>P</v>
      </c>
      <c r="EA45" s="455" t="str">
        <f t="shared" si="95"/>
        <v>P</v>
      </c>
      <c r="EB45" s="455" t="str">
        <f t="shared" si="95"/>
        <v>P</v>
      </c>
      <c r="EC45" s="954" t="str">
        <f t="shared" si="96"/>
        <v>P</v>
      </c>
      <c r="ED45" s="768" t="str">
        <f t="shared" si="96"/>
        <v>P</v>
      </c>
      <c r="EE45" s="455" t="str">
        <f t="shared" si="96"/>
        <v>P</v>
      </c>
      <c r="EF45" s="455" t="str">
        <f t="shared" si="96"/>
        <v>P</v>
      </c>
      <c r="EG45" s="455" t="str">
        <f t="shared" si="96"/>
        <v>P</v>
      </c>
      <c r="EH45" s="455" t="str">
        <f t="shared" si="96"/>
        <v>P</v>
      </c>
      <c r="EI45" s="455" t="str">
        <f t="shared" si="96"/>
        <v>P</v>
      </c>
      <c r="EJ45" s="953" t="str">
        <f t="shared" si="96"/>
        <v>P</v>
      </c>
      <c r="EK45" s="768" t="str">
        <f t="shared" si="96"/>
        <v>P</v>
      </c>
      <c r="EL45" s="455" t="str">
        <f t="shared" si="96"/>
        <v>P</v>
      </c>
      <c r="EM45" s="455" t="str">
        <f t="shared" si="96"/>
        <v>P</v>
      </c>
      <c r="EN45" s="455" t="str">
        <f t="shared" si="96"/>
        <v>P</v>
      </c>
      <c r="EO45" s="455" t="str">
        <f t="shared" si="96"/>
        <v>P</v>
      </c>
      <c r="EP45" s="455" t="str">
        <f t="shared" si="96"/>
        <v>P</v>
      </c>
      <c r="EQ45" s="953" t="str">
        <f t="shared" si="96"/>
        <v>P</v>
      </c>
      <c r="ER45" s="768" t="str">
        <f t="shared" si="96"/>
        <v>FÜ</v>
      </c>
      <c r="ES45" s="455" t="str">
        <f t="shared" si="96"/>
        <v>P</v>
      </c>
      <c r="ET45" s="455" t="str">
        <f t="shared" si="96"/>
        <v>P</v>
      </c>
      <c r="EU45" s="455" t="str">
        <f t="shared" si="96"/>
        <v>P</v>
      </c>
      <c r="EV45" s="455" t="str">
        <f t="shared" si="96"/>
        <v>P</v>
      </c>
      <c r="EW45" s="455" t="str">
        <f t="shared" si="96"/>
        <v>P</v>
      </c>
      <c r="EX45" s="953" t="str">
        <f t="shared" si="96"/>
        <v>P</v>
      </c>
      <c r="EY45" s="768" t="str">
        <f t="shared" si="96"/>
        <v>P</v>
      </c>
      <c r="EZ45" s="455" t="str">
        <f t="shared" si="96"/>
        <v>P</v>
      </c>
      <c r="FA45" s="455" t="str">
        <f t="shared" si="96"/>
        <v>P</v>
      </c>
      <c r="FB45" s="455" t="str">
        <f t="shared" si="96"/>
        <v>P</v>
      </c>
      <c r="FC45" s="455" t="str">
        <f t="shared" si="96"/>
        <v>P</v>
      </c>
      <c r="FD45" s="455" t="str">
        <f t="shared" si="96"/>
        <v>P</v>
      </c>
      <c r="FE45" s="953" t="str">
        <f t="shared" si="96"/>
        <v>P</v>
      </c>
      <c r="FF45" s="768" t="str">
        <f t="shared" si="96"/>
        <v>P</v>
      </c>
      <c r="FG45" s="455" t="str">
        <f t="shared" si="96"/>
        <v>P</v>
      </c>
      <c r="FH45" s="455" t="str">
        <f t="shared" si="96"/>
        <v>P</v>
      </c>
      <c r="FI45" s="455" t="str">
        <f t="shared" si="96"/>
        <v>P</v>
      </c>
      <c r="FJ45" s="455" t="str">
        <f t="shared" si="96"/>
        <v>P</v>
      </c>
      <c r="FK45" s="455" t="str">
        <f t="shared" si="96"/>
        <v>P</v>
      </c>
      <c r="FL45" s="953" t="str">
        <f t="shared" si="96"/>
        <v>P</v>
      </c>
      <c r="FM45" s="768" t="str">
        <f t="shared" si="96"/>
        <v>P</v>
      </c>
      <c r="FN45" s="455" t="str">
        <f t="shared" si="96"/>
        <v>P</v>
      </c>
      <c r="FO45" s="455" t="str">
        <f t="shared" si="96"/>
        <v>P</v>
      </c>
      <c r="FP45" s="455" t="str">
        <f t="shared" si="96"/>
        <v>P</v>
      </c>
      <c r="FQ45" s="455" t="str">
        <f t="shared" si="96"/>
        <v>P</v>
      </c>
      <c r="FR45" s="455" t="str">
        <f t="shared" si="96"/>
        <v>P</v>
      </c>
      <c r="FS45" s="953" t="str">
        <f t="shared" si="96"/>
        <v>P</v>
      </c>
      <c r="FT45" s="768" t="str">
        <f t="shared" si="96"/>
        <v>P</v>
      </c>
      <c r="FU45" s="455" t="str">
        <f t="shared" si="96"/>
        <v>P</v>
      </c>
      <c r="FV45" s="455" t="str">
        <f t="shared" si="96"/>
        <v>P</v>
      </c>
      <c r="FW45" s="455" t="str">
        <f t="shared" si="96"/>
        <v>P</v>
      </c>
      <c r="FX45" s="455" t="str">
        <f t="shared" si="96"/>
        <v>P</v>
      </c>
      <c r="FY45" s="455" t="str">
        <f t="shared" si="96"/>
        <v>P</v>
      </c>
      <c r="FZ45" s="953" t="str">
        <f t="shared" si="96"/>
        <v>P</v>
      </c>
      <c r="GA45" s="768" t="str">
        <f t="shared" si="96"/>
        <v>P</v>
      </c>
      <c r="GB45" s="455" t="str">
        <f t="shared" si="96"/>
        <v>P</v>
      </c>
      <c r="GC45" s="455" t="str">
        <f t="shared" si="96"/>
        <v>P</v>
      </c>
      <c r="GD45" s="455" t="str">
        <f t="shared" si="96"/>
        <v>P</v>
      </c>
      <c r="GE45" s="455" t="str">
        <f t="shared" si="96"/>
        <v>P</v>
      </c>
      <c r="GF45" s="953" t="str">
        <f t="shared" si="96"/>
        <v>P</v>
      </c>
      <c r="GG45" s="768" t="str">
        <f t="shared" si="96"/>
        <v>P</v>
      </c>
      <c r="GH45" s="455" t="str">
        <f t="shared" si="96"/>
        <v>P</v>
      </c>
      <c r="GI45" s="455" t="str">
        <f t="shared" si="96"/>
        <v>P</v>
      </c>
      <c r="GJ45" s="455" t="str">
        <f t="shared" si="96"/>
        <v>P</v>
      </c>
      <c r="GK45" s="455" t="str">
        <f t="shared" si="96"/>
        <v>P</v>
      </c>
      <c r="GL45" s="455" t="str">
        <f t="shared" si="96"/>
        <v>P</v>
      </c>
      <c r="GM45" s="455" t="str">
        <f t="shared" si="96"/>
        <v>P</v>
      </c>
      <c r="GN45" s="954" t="str">
        <f t="shared" si="96"/>
        <v>P</v>
      </c>
      <c r="GO45" s="768" t="str">
        <f t="shared" si="93"/>
        <v>P</v>
      </c>
      <c r="GP45" s="455" t="str">
        <f t="shared" si="93"/>
        <v>P</v>
      </c>
      <c r="GQ45" s="455" t="str">
        <f t="shared" si="93"/>
        <v>P</v>
      </c>
      <c r="GR45" s="455" t="str">
        <f t="shared" si="93"/>
        <v>P</v>
      </c>
      <c r="GS45" s="455" t="str">
        <f t="shared" si="93"/>
        <v>P</v>
      </c>
      <c r="GT45" s="455" t="str">
        <f t="shared" si="93"/>
        <v>P</v>
      </c>
      <c r="GU45" s="953" t="str">
        <f t="shared" si="93"/>
        <v>P</v>
      </c>
      <c r="GV45" s="768" t="str">
        <f t="shared" si="93"/>
        <v>P</v>
      </c>
      <c r="GW45" s="455" t="str">
        <f t="shared" si="93"/>
        <v>P</v>
      </c>
      <c r="GX45" s="455" t="str">
        <f t="shared" si="93"/>
        <v>P</v>
      </c>
      <c r="GY45" s="455" t="str">
        <f t="shared" si="93"/>
        <v>P</v>
      </c>
      <c r="GZ45" s="455" t="str">
        <f t="shared" si="93"/>
        <v>P</v>
      </c>
      <c r="HA45" s="455" t="str">
        <f t="shared" si="93"/>
        <v>P</v>
      </c>
      <c r="HB45" s="953" t="str">
        <f t="shared" si="93"/>
        <v>P</v>
      </c>
      <c r="HC45" s="768" t="str">
        <f t="shared" si="93"/>
        <v>P</v>
      </c>
      <c r="HD45" s="455" t="str">
        <f t="shared" si="93"/>
        <v>P</v>
      </c>
      <c r="HE45" s="455" t="str">
        <f t="shared" si="93"/>
        <v>P</v>
      </c>
      <c r="HF45" s="455" t="str">
        <f t="shared" si="93"/>
        <v>P</v>
      </c>
      <c r="HG45" s="455" t="str">
        <f t="shared" si="93"/>
        <v>P</v>
      </c>
      <c r="HH45" s="455" t="str">
        <f t="shared" si="93"/>
        <v>P</v>
      </c>
      <c r="HI45" s="953" t="str">
        <f t="shared" si="93"/>
        <v>P</v>
      </c>
      <c r="HJ45" s="768" t="str">
        <f t="shared" si="93"/>
        <v>P</v>
      </c>
      <c r="HK45" s="455" t="str">
        <f t="shared" si="93"/>
        <v>P</v>
      </c>
      <c r="HL45" s="455" t="str">
        <f t="shared" si="93"/>
        <v>P</v>
      </c>
      <c r="HM45" s="455" t="str">
        <f t="shared" si="93"/>
        <v>P</v>
      </c>
      <c r="HN45" s="955" t="str">
        <f t="shared" si="93"/>
        <v>P</v>
      </c>
      <c r="HO45" s="455" t="str">
        <f t="shared" si="93"/>
        <v>P</v>
      </c>
      <c r="HP45" s="953" t="str">
        <f t="shared" si="93"/>
        <v>P</v>
      </c>
      <c r="HQ45" s="768" t="str">
        <f t="shared" si="93"/>
        <v>P</v>
      </c>
      <c r="HR45" s="455" t="str">
        <f t="shared" si="93"/>
        <v>P</v>
      </c>
      <c r="HS45" s="455" t="str">
        <f t="shared" si="93"/>
        <v>P</v>
      </c>
      <c r="HT45" s="455" t="str">
        <f t="shared" si="93"/>
        <v>P</v>
      </c>
      <c r="HU45" s="455" t="str">
        <f t="shared" si="93"/>
        <v>P</v>
      </c>
      <c r="HV45" s="455" t="str">
        <f t="shared" si="93"/>
        <v>P</v>
      </c>
      <c r="HW45" s="953" t="str">
        <f t="shared" si="93"/>
        <v>P</v>
      </c>
      <c r="HX45" s="768" t="str">
        <f t="shared" si="93"/>
        <v>P</v>
      </c>
      <c r="HY45" s="455" t="str">
        <f t="shared" si="93"/>
        <v>P</v>
      </c>
      <c r="HZ45" s="455" t="str">
        <f t="shared" si="93"/>
        <v>P</v>
      </c>
      <c r="IA45" s="455" t="str">
        <f t="shared" si="93"/>
        <v>P</v>
      </c>
      <c r="IB45" s="455" t="str">
        <f t="shared" si="93"/>
        <v>P</v>
      </c>
      <c r="IC45" s="455" t="str">
        <f t="shared" si="93"/>
        <v>P</v>
      </c>
      <c r="ID45" s="953" t="str">
        <f t="shared" si="93"/>
        <v>P</v>
      </c>
      <c r="IE45" s="768" t="str">
        <f t="shared" si="93"/>
        <v>P</v>
      </c>
      <c r="IF45" s="455" t="str">
        <f t="shared" si="93"/>
        <v>FÜ</v>
      </c>
      <c r="IG45" s="455" t="str">
        <f t="shared" si="93"/>
        <v>P</v>
      </c>
      <c r="IH45" s="455" t="str">
        <f t="shared" si="93"/>
        <v>P</v>
      </c>
      <c r="II45" s="455" t="str">
        <f t="shared" si="93"/>
        <v>P</v>
      </c>
      <c r="IJ45" s="455" t="str">
        <f t="shared" si="93"/>
        <v>P</v>
      </c>
      <c r="IK45" s="953" t="str">
        <f t="shared" si="93"/>
        <v>P</v>
      </c>
      <c r="IL45" s="768" t="str">
        <f t="shared" si="93"/>
        <v>P</v>
      </c>
      <c r="IM45" s="455" t="str">
        <f t="shared" si="93"/>
        <v>P</v>
      </c>
      <c r="IN45" s="455" t="str">
        <f t="shared" si="93"/>
        <v>P</v>
      </c>
      <c r="IO45" s="455" t="str">
        <f t="shared" si="93"/>
        <v>P</v>
      </c>
      <c r="IP45" s="455" t="str">
        <f t="shared" si="93"/>
        <v>P</v>
      </c>
      <c r="IQ45" s="455" t="str">
        <f t="shared" si="93"/>
        <v>P</v>
      </c>
      <c r="IR45" s="953" t="str">
        <f t="shared" si="93"/>
        <v>P</v>
      </c>
      <c r="IS45" s="768" t="str">
        <f t="shared" si="93"/>
        <v>P</v>
      </c>
      <c r="IT45" s="455" t="str">
        <f t="shared" si="93"/>
        <v>P</v>
      </c>
      <c r="IU45" s="455" t="str">
        <f t="shared" si="93"/>
        <v>P</v>
      </c>
      <c r="IV45" s="455" t="str">
        <f t="shared" si="93"/>
        <v>P</v>
      </c>
      <c r="IW45" s="455" t="str">
        <f t="shared" si="93"/>
        <v>P</v>
      </c>
      <c r="IX45" s="455" t="str">
        <f t="shared" si="93"/>
        <v>P</v>
      </c>
      <c r="IY45" s="954" t="str">
        <f t="shared" si="93"/>
        <v>P</v>
      </c>
      <c r="IZ45" s="768" t="str">
        <f t="shared" si="94"/>
        <v>P</v>
      </c>
      <c r="JA45" s="455" t="str">
        <f t="shared" si="94"/>
        <v>P</v>
      </c>
      <c r="JB45" s="455" t="str">
        <f t="shared" si="94"/>
        <v>P</v>
      </c>
      <c r="JC45" s="455" t="str">
        <f t="shared" si="94"/>
        <v>P</v>
      </c>
      <c r="JD45" s="455" t="str">
        <f t="shared" si="94"/>
        <v>P</v>
      </c>
      <c r="JE45" s="455" t="str">
        <f t="shared" si="94"/>
        <v>P</v>
      </c>
      <c r="JF45" s="953" t="str">
        <f t="shared" si="94"/>
        <v>P</v>
      </c>
      <c r="JG45" s="768" t="str">
        <f t="shared" si="94"/>
        <v>P</v>
      </c>
      <c r="JH45" s="455" t="str">
        <f t="shared" si="94"/>
        <v>P</v>
      </c>
      <c r="JI45" s="455" t="str">
        <f t="shared" si="94"/>
        <v>P</v>
      </c>
      <c r="JJ45" s="455" t="str">
        <f t="shared" si="94"/>
        <v>P</v>
      </c>
      <c r="JK45" s="455" t="str">
        <f t="shared" si="94"/>
        <v>P</v>
      </c>
      <c r="JL45" s="455" t="str">
        <f t="shared" si="94"/>
        <v>P</v>
      </c>
      <c r="JM45" s="953" t="str">
        <f t="shared" si="94"/>
        <v>P</v>
      </c>
      <c r="JN45" s="768" t="str">
        <f t="shared" si="94"/>
        <v>P</v>
      </c>
      <c r="JO45" s="455" t="str">
        <f t="shared" si="94"/>
        <v>P</v>
      </c>
      <c r="JP45" s="455" t="str">
        <f t="shared" si="94"/>
        <v>P</v>
      </c>
      <c r="JQ45" s="455" t="str">
        <f t="shared" si="94"/>
        <v>P</v>
      </c>
      <c r="JR45" s="455" t="str">
        <f t="shared" si="94"/>
        <v>P</v>
      </c>
      <c r="JS45" s="455" t="str">
        <f t="shared" si="94"/>
        <v>P</v>
      </c>
      <c r="JT45" s="953" t="str">
        <f t="shared" si="94"/>
        <v>P</v>
      </c>
      <c r="JU45" s="768" t="str">
        <f t="shared" si="94"/>
        <v>P</v>
      </c>
      <c r="JV45" s="455" t="str">
        <f t="shared" si="94"/>
        <v>P</v>
      </c>
      <c r="JW45" s="455" t="str">
        <f t="shared" si="94"/>
        <v>P</v>
      </c>
      <c r="JX45" s="455" t="str">
        <f t="shared" si="94"/>
        <v>P</v>
      </c>
      <c r="JY45" s="455" t="str">
        <f t="shared" si="94"/>
        <v>P</v>
      </c>
      <c r="JZ45" s="455" t="str">
        <f t="shared" si="94"/>
        <v>P</v>
      </c>
      <c r="KA45" s="953" t="str">
        <f t="shared" si="94"/>
        <v>P</v>
      </c>
      <c r="KB45" s="768" t="str">
        <f t="shared" si="94"/>
        <v>P</v>
      </c>
      <c r="KC45" s="455" t="str">
        <f t="shared" si="94"/>
        <v>P</v>
      </c>
      <c r="KD45" s="455" t="str">
        <f t="shared" si="94"/>
        <v>P</v>
      </c>
      <c r="KE45" s="455" t="str">
        <f t="shared" si="94"/>
        <v>P</v>
      </c>
      <c r="KF45" s="455" t="str">
        <f t="shared" si="94"/>
        <v>P</v>
      </c>
      <c r="KG45" s="455" t="str">
        <f t="shared" si="94"/>
        <v>P</v>
      </c>
      <c r="KH45" s="953" t="str">
        <f t="shared" si="94"/>
        <v>P</v>
      </c>
      <c r="KI45" s="768" t="str">
        <f t="shared" si="94"/>
        <v>P</v>
      </c>
      <c r="KJ45" s="455" t="str">
        <f t="shared" si="94"/>
        <v>P</v>
      </c>
      <c r="KK45" s="455" t="str">
        <f t="shared" si="94"/>
        <v>P</v>
      </c>
      <c r="KL45" s="455" t="str">
        <f t="shared" si="94"/>
        <v>P</v>
      </c>
      <c r="KM45" s="455" t="str">
        <f t="shared" si="94"/>
        <v>P</v>
      </c>
      <c r="KN45" s="455" t="str">
        <f t="shared" si="94"/>
        <v>P</v>
      </c>
      <c r="KO45" s="953" t="str">
        <f t="shared" si="94"/>
        <v>P</v>
      </c>
      <c r="KP45" s="768" t="str">
        <f t="shared" si="94"/>
        <v>P</v>
      </c>
      <c r="KQ45" s="455" t="str">
        <f t="shared" si="94"/>
        <v>P</v>
      </c>
      <c r="KR45" s="455" t="str">
        <f t="shared" si="94"/>
        <v>FÜ</v>
      </c>
      <c r="KS45" s="455" t="str">
        <f t="shared" si="94"/>
        <v>P</v>
      </c>
      <c r="KT45" s="455" t="str">
        <f t="shared" si="94"/>
        <v>P</v>
      </c>
      <c r="KU45" s="455" t="str">
        <f t="shared" si="94"/>
        <v>P</v>
      </c>
      <c r="KV45" s="953" t="str">
        <f t="shared" si="94"/>
        <v>P</v>
      </c>
      <c r="KW45" s="768" t="str">
        <f t="shared" si="94"/>
        <v>P</v>
      </c>
      <c r="KX45" s="455" t="str">
        <f t="shared" si="94"/>
        <v>P</v>
      </c>
      <c r="KY45" s="455" t="str">
        <f t="shared" si="94"/>
        <v>P</v>
      </c>
      <c r="KZ45" s="455" t="str">
        <f t="shared" si="94"/>
        <v>P</v>
      </c>
      <c r="LA45" s="455" t="str">
        <f t="shared" si="94"/>
        <v>FÜ</v>
      </c>
      <c r="LB45" s="455" t="str">
        <f t="shared" si="94"/>
        <v>P</v>
      </c>
      <c r="LC45" s="954" t="str">
        <f t="shared" si="94"/>
        <v>P</v>
      </c>
      <c r="LD45" s="768" t="str">
        <f t="shared" si="94"/>
        <v>P</v>
      </c>
      <c r="LE45" s="455" t="str">
        <f t="shared" si="94"/>
        <v>P</v>
      </c>
      <c r="LF45" s="455" t="str">
        <f t="shared" si="94"/>
        <v>P</v>
      </c>
      <c r="LG45" s="455" t="str">
        <f t="shared" si="94"/>
        <v>P</v>
      </c>
      <c r="LH45" s="455" t="str">
        <f t="shared" si="94"/>
        <v>P</v>
      </c>
      <c r="LI45" s="455" t="str">
        <f t="shared" si="94"/>
        <v>P</v>
      </c>
      <c r="LJ45" s="953" t="str">
        <f t="shared" si="94"/>
        <v>P</v>
      </c>
      <c r="LK45" s="768" t="str">
        <f t="shared" ref="LK45:NN48" si="98">IF($C45="","",LK$17)</f>
        <v>P</v>
      </c>
      <c r="LL45" s="455" t="str">
        <f t="shared" si="98"/>
        <v>P</v>
      </c>
      <c r="LM45" s="455" t="str">
        <f t="shared" si="98"/>
        <v>P</v>
      </c>
      <c r="LN45" s="455" t="str">
        <f t="shared" si="98"/>
        <v>P</v>
      </c>
      <c r="LO45" s="455" t="str">
        <f t="shared" si="98"/>
        <v>P</v>
      </c>
      <c r="LP45" s="455" t="str">
        <f t="shared" si="98"/>
        <v>P</v>
      </c>
      <c r="LQ45" s="953" t="str">
        <f t="shared" si="98"/>
        <v>P</v>
      </c>
      <c r="LR45" s="768" t="str">
        <f t="shared" si="98"/>
        <v>P</v>
      </c>
      <c r="LS45" s="455" t="str">
        <f t="shared" si="98"/>
        <v>P</v>
      </c>
      <c r="LT45" s="455" t="str">
        <f t="shared" si="98"/>
        <v>P</v>
      </c>
      <c r="LU45" s="455" t="str">
        <f t="shared" si="98"/>
        <v>P</v>
      </c>
      <c r="LV45" s="455" t="str">
        <f t="shared" si="98"/>
        <v>P</v>
      </c>
      <c r="LW45" s="455" t="str">
        <f t="shared" si="98"/>
        <v>P</v>
      </c>
      <c r="LX45" s="953" t="str">
        <f t="shared" si="98"/>
        <v>P</v>
      </c>
      <c r="LY45" s="768" t="str">
        <f t="shared" si="98"/>
        <v>P</v>
      </c>
      <c r="LZ45" s="455" t="str">
        <f t="shared" si="98"/>
        <v>P</v>
      </c>
      <c r="MA45" s="455" t="str">
        <f t="shared" si="98"/>
        <v>P</v>
      </c>
      <c r="MB45" s="455" t="str">
        <f t="shared" si="98"/>
        <v>P</v>
      </c>
      <c r="MC45" s="455" t="str">
        <f t="shared" si="98"/>
        <v>P</v>
      </c>
      <c r="MD45" s="455" t="str">
        <f t="shared" si="98"/>
        <v>P</v>
      </c>
      <c r="ME45" s="953" t="str">
        <f t="shared" si="98"/>
        <v>P</v>
      </c>
      <c r="MF45" s="768" t="str">
        <f t="shared" si="98"/>
        <v>P</v>
      </c>
      <c r="MG45" s="455" t="str">
        <f t="shared" si="98"/>
        <v>P</v>
      </c>
      <c r="MH45" s="455" t="str">
        <f t="shared" si="98"/>
        <v>P</v>
      </c>
      <c r="MI45" s="455" t="str">
        <f t="shared" si="98"/>
        <v>P</v>
      </c>
      <c r="MJ45" s="455" t="str">
        <f t="shared" si="98"/>
        <v>P</v>
      </c>
      <c r="MK45" s="455" t="str">
        <f t="shared" si="98"/>
        <v>P</v>
      </c>
      <c r="ML45" s="953" t="str">
        <f t="shared" si="98"/>
        <v>P</v>
      </c>
      <c r="MM45" s="768" t="str">
        <f t="shared" si="98"/>
        <v>P</v>
      </c>
      <c r="MN45" s="455" t="str">
        <f t="shared" si="98"/>
        <v>P</v>
      </c>
      <c r="MO45" s="455" t="str">
        <f t="shared" si="98"/>
        <v>P</v>
      </c>
      <c r="MP45" s="455" t="str">
        <f t="shared" si="98"/>
        <v>P</v>
      </c>
      <c r="MQ45" s="455" t="str">
        <f t="shared" si="98"/>
        <v>P</v>
      </c>
      <c r="MR45" s="455" t="str">
        <f t="shared" si="98"/>
        <v>P</v>
      </c>
      <c r="MS45" s="953" t="str">
        <f t="shared" si="98"/>
        <v>P</v>
      </c>
      <c r="MT45" s="768" t="str">
        <f t="shared" si="98"/>
        <v>P</v>
      </c>
      <c r="MU45" s="455" t="str">
        <f t="shared" si="98"/>
        <v>P</v>
      </c>
      <c r="MV45" s="455" t="str">
        <f t="shared" si="98"/>
        <v>P</v>
      </c>
      <c r="MW45" s="455" t="str">
        <f t="shared" si="98"/>
        <v>P</v>
      </c>
      <c r="MX45" s="455" t="str">
        <f t="shared" si="98"/>
        <v>P</v>
      </c>
      <c r="MY45" s="455" t="str">
        <f t="shared" si="98"/>
        <v>P</v>
      </c>
      <c r="MZ45" s="953" t="str">
        <f t="shared" si="98"/>
        <v>P</v>
      </c>
      <c r="NA45" s="768" t="str">
        <f t="shared" si="98"/>
        <v>P</v>
      </c>
      <c r="NB45" s="455" t="str">
        <f t="shared" si="98"/>
        <v>P</v>
      </c>
      <c r="NC45" s="455" t="str">
        <f t="shared" si="98"/>
        <v>FÜ</v>
      </c>
      <c r="ND45" s="455" t="str">
        <f t="shared" si="98"/>
        <v>FÜ</v>
      </c>
      <c r="NE45" s="455" t="str">
        <f t="shared" si="98"/>
        <v>P</v>
      </c>
      <c r="NF45" s="455" t="str">
        <f t="shared" si="98"/>
        <v>P</v>
      </c>
      <c r="NG45" s="954" t="str">
        <f t="shared" si="98"/>
        <v>P</v>
      </c>
      <c r="NH45" s="768" t="str">
        <f t="shared" si="98"/>
        <v>P</v>
      </c>
      <c r="NI45" s="455" t="str">
        <f t="shared" si="98"/>
        <v>P</v>
      </c>
      <c r="NJ45" s="455" t="str">
        <f t="shared" si="98"/>
        <v>P</v>
      </c>
      <c r="NK45" s="455" t="str">
        <f t="shared" si="98"/>
        <v>P</v>
      </c>
      <c r="NL45" s="455" t="str">
        <f t="shared" si="98"/>
        <v>P</v>
      </c>
      <c r="NM45" s="455" t="str">
        <f t="shared" si="98"/>
        <v>P</v>
      </c>
      <c r="NN45" s="953" t="str">
        <f t="shared" si="98"/>
        <v>P</v>
      </c>
      <c r="NO45" s="83"/>
      <c r="NP45" s="83"/>
      <c r="NQ45" s="83"/>
      <c r="NR45" s="83"/>
      <c r="NS45" s="83"/>
      <c r="NT45" s="83"/>
      <c r="NU45" s="83"/>
      <c r="NV45" s="83"/>
      <c r="NW45" s="83"/>
      <c r="NX45" s="83"/>
      <c r="NY45" s="83"/>
      <c r="NZ45" s="83"/>
      <c r="OA45" s="83"/>
      <c r="OB45" s="83"/>
      <c r="OC45" s="83"/>
      <c r="OD45" s="83"/>
      <c r="OE45" s="83"/>
      <c r="OF45" s="83"/>
      <c r="OG45" s="83"/>
      <c r="OH45" s="83"/>
      <c r="OI45" s="83"/>
      <c r="OJ45" s="83"/>
      <c r="OK45" s="83"/>
      <c r="OL45" s="83"/>
      <c r="OM45" s="83"/>
      <c r="ON45" s="83"/>
      <c r="OO45" s="83"/>
      <c r="OP45" s="83"/>
      <c r="OQ45" s="83"/>
      <c r="OR45" s="83"/>
      <c r="OS45" s="83"/>
      <c r="OT45" s="83"/>
      <c r="OU45" s="83"/>
      <c r="OV45" s="83"/>
      <c r="OW45" s="83"/>
      <c r="OX45" s="83"/>
      <c r="OY45" s="83"/>
      <c r="OZ45" s="83"/>
      <c r="PA45" s="83"/>
      <c r="PB45" s="83"/>
      <c r="PC45" s="83"/>
      <c r="PD45" s="83"/>
      <c r="PE45" s="83"/>
      <c r="PF45" s="83"/>
      <c r="PG45" s="83"/>
      <c r="PH45" s="83"/>
      <c r="PI45" s="83"/>
      <c r="PJ45" s="83"/>
      <c r="PK45" s="83"/>
      <c r="PL45" s="83"/>
      <c r="PM45" s="83"/>
      <c r="PN45" s="83"/>
      <c r="PO45" s="83"/>
      <c r="PP45" s="83"/>
      <c r="PQ45" s="83"/>
      <c r="PR45" s="83"/>
      <c r="PS45" s="83"/>
      <c r="PT45" s="83"/>
      <c r="PU45" s="83"/>
      <c r="PV45" s="83"/>
      <c r="PW45" s="83"/>
      <c r="PX45" s="83"/>
      <c r="PY45" s="83"/>
      <c r="PZ45" s="83"/>
      <c r="QA45" s="83"/>
      <c r="QB45" s="83"/>
      <c r="QC45" s="83"/>
      <c r="QD45" s="83"/>
      <c r="QE45" s="83"/>
      <c r="QF45" s="83"/>
      <c r="QG45" s="83"/>
      <c r="QH45" s="83"/>
      <c r="QI45" s="83"/>
      <c r="QJ45" s="83"/>
      <c r="QK45" s="83"/>
      <c r="QL45" s="83"/>
      <c r="QM45" s="83"/>
      <c r="QN45" s="83"/>
      <c r="QO45" s="83"/>
      <c r="QP45" s="83"/>
      <c r="QQ45" s="83"/>
      <c r="QR45" s="83"/>
      <c r="QS45" s="83"/>
      <c r="QT45" s="83"/>
      <c r="QU45" s="83"/>
      <c r="QV45" s="83"/>
      <c r="QW45" s="83"/>
      <c r="QX45" s="83"/>
      <c r="QY45" s="83"/>
      <c r="QZ45" s="83"/>
      <c r="RA45" s="83"/>
      <c r="RB45" s="83"/>
      <c r="RC45" s="83"/>
      <c r="RD45" s="83"/>
      <c r="RE45" s="83"/>
      <c r="RF45" s="83"/>
      <c r="RG45" s="83"/>
      <c r="RH45" s="83"/>
      <c r="RI45" s="83"/>
      <c r="RJ45" s="83"/>
      <c r="RK45" s="83"/>
      <c r="RL45" s="83"/>
      <c r="RM45" s="83"/>
      <c r="RN45" s="83"/>
      <c r="RO45" s="83"/>
      <c r="RP45" s="83"/>
      <c r="RQ45" s="83"/>
      <c r="RR45" s="83"/>
      <c r="RS45" s="83"/>
      <c r="RT45" s="83"/>
      <c r="RU45" s="83"/>
      <c r="RV45" s="83"/>
      <c r="RW45" s="83"/>
      <c r="RX45" s="83"/>
      <c r="RY45" s="83"/>
      <c r="RZ45" s="83"/>
      <c r="SA45" s="83"/>
      <c r="SB45" s="83"/>
      <c r="SC45" s="83"/>
    </row>
    <row r="46" spans="1:564" s="1" customFormat="1" hidden="1" x14ac:dyDescent="0.2">
      <c r="A46" s="939">
        <f>alapadatok!A30</f>
        <v>28</v>
      </c>
      <c r="B46" s="678" t="str">
        <f>IF(alapadatok!C30="","",alapadatok!C30)</f>
        <v/>
      </c>
      <c r="C46" s="584" t="str">
        <f>IF(alapadatok!B30="","",alapadatok!B30)</f>
        <v/>
      </c>
      <c r="D46" s="584" t="str">
        <f>IF(alapadatok!D30="","",alapadatok!D30)</f>
        <v/>
      </c>
      <c r="E46" s="948" t="str">
        <f>IF(alapadatok!K30="","",alapadatok!K30)</f>
        <v/>
      </c>
      <c r="F46" s="952" t="str">
        <f t="shared" si="97"/>
        <v/>
      </c>
      <c r="G46" s="953" t="str">
        <f t="shared" si="97"/>
        <v/>
      </c>
      <c r="H46" s="768" t="str">
        <f t="shared" si="97"/>
        <v/>
      </c>
      <c r="I46" s="455" t="str">
        <f t="shared" si="97"/>
        <v/>
      </c>
      <c r="J46" s="455" t="str">
        <f t="shared" si="97"/>
        <v/>
      </c>
      <c r="K46" s="455" t="str">
        <f t="shared" si="97"/>
        <v/>
      </c>
      <c r="L46" s="455" t="str">
        <f t="shared" si="97"/>
        <v/>
      </c>
      <c r="M46" s="455" t="str">
        <f t="shared" si="97"/>
        <v/>
      </c>
      <c r="N46" s="953" t="str">
        <f t="shared" si="97"/>
        <v/>
      </c>
      <c r="O46" s="768" t="str">
        <f t="shared" si="97"/>
        <v/>
      </c>
      <c r="P46" s="455" t="str">
        <f t="shared" si="97"/>
        <v/>
      </c>
      <c r="Q46" s="455" t="str">
        <f t="shared" si="97"/>
        <v/>
      </c>
      <c r="R46" s="455" t="str">
        <f t="shared" si="97"/>
        <v/>
      </c>
      <c r="S46" s="455" t="str">
        <f t="shared" si="97"/>
        <v/>
      </c>
      <c r="T46" s="455" t="str">
        <f t="shared" si="97"/>
        <v/>
      </c>
      <c r="U46" s="953" t="str">
        <f t="shared" si="97"/>
        <v/>
      </c>
      <c r="V46" s="768" t="str">
        <f t="shared" si="97"/>
        <v/>
      </c>
      <c r="W46" s="455" t="str">
        <f t="shared" si="97"/>
        <v/>
      </c>
      <c r="X46" s="455" t="str">
        <f t="shared" si="97"/>
        <v/>
      </c>
      <c r="Y46" s="455" t="str">
        <f t="shared" si="97"/>
        <v/>
      </c>
      <c r="Z46" s="455" t="str">
        <f t="shared" si="97"/>
        <v/>
      </c>
      <c r="AA46" s="455" t="str">
        <f t="shared" si="97"/>
        <v/>
      </c>
      <c r="AB46" s="953" t="str">
        <f t="shared" si="97"/>
        <v/>
      </c>
      <c r="AC46" s="768" t="str">
        <f t="shared" si="97"/>
        <v/>
      </c>
      <c r="AD46" s="455" t="str">
        <f t="shared" si="97"/>
        <v/>
      </c>
      <c r="AE46" s="455" t="str">
        <f t="shared" si="97"/>
        <v/>
      </c>
      <c r="AF46" s="455" t="str">
        <f t="shared" si="97"/>
        <v/>
      </c>
      <c r="AG46" s="455" t="str">
        <f t="shared" si="97"/>
        <v/>
      </c>
      <c r="AH46" s="455" t="str">
        <f t="shared" si="97"/>
        <v/>
      </c>
      <c r="AI46" s="953" t="str">
        <f t="shared" si="97"/>
        <v/>
      </c>
      <c r="AJ46" s="768" t="str">
        <f t="shared" si="97"/>
        <v/>
      </c>
      <c r="AK46" s="455" t="str">
        <f t="shared" si="97"/>
        <v/>
      </c>
      <c r="AL46" s="455" t="str">
        <f t="shared" si="97"/>
        <v/>
      </c>
      <c r="AM46" s="455" t="str">
        <f t="shared" si="97"/>
        <v/>
      </c>
      <c r="AN46" s="455" t="str">
        <f t="shared" si="97"/>
        <v/>
      </c>
      <c r="AO46" s="455" t="str">
        <f t="shared" si="97"/>
        <v/>
      </c>
      <c r="AP46" s="953" t="str">
        <f t="shared" si="97"/>
        <v/>
      </c>
      <c r="AQ46" s="768" t="str">
        <f t="shared" si="97"/>
        <v/>
      </c>
      <c r="AR46" s="455" t="str">
        <f t="shared" si="97"/>
        <v/>
      </c>
      <c r="AS46" s="455" t="str">
        <f t="shared" si="97"/>
        <v/>
      </c>
      <c r="AT46" s="455" t="str">
        <f t="shared" si="97"/>
        <v/>
      </c>
      <c r="AU46" s="455" t="str">
        <f t="shared" si="97"/>
        <v/>
      </c>
      <c r="AV46" s="455" t="str">
        <f t="shared" si="97"/>
        <v/>
      </c>
      <c r="AW46" s="953" t="str">
        <f t="shared" si="97"/>
        <v/>
      </c>
      <c r="AX46" s="768" t="str">
        <f t="shared" si="97"/>
        <v/>
      </c>
      <c r="AY46" s="455" t="str">
        <f t="shared" si="97"/>
        <v/>
      </c>
      <c r="AZ46" s="455" t="str">
        <f t="shared" si="97"/>
        <v/>
      </c>
      <c r="BA46" s="455" t="str">
        <f t="shared" si="97"/>
        <v/>
      </c>
      <c r="BB46" s="455" t="str">
        <f t="shared" si="97"/>
        <v/>
      </c>
      <c r="BC46" s="455" t="str">
        <f t="shared" si="97"/>
        <v/>
      </c>
      <c r="BD46" s="953" t="str">
        <f t="shared" si="97"/>
        <v/>
      </c>
      <c r="BE46" s="1220" t="str">
        <f t="shared" si="97"/>
        <v/>
      </c>
      <c r="BF46" s="455" t="str">
        <f t="shared" si="97"/>
        <v/>
      </c>
      <c r="BG46" s="455" t="str">
        <f t="shared" si="97"/>
        <v/>
      </c>
      <c r="BH46" s="455" t="str">
        <f t="shared" si="97"/>
        <v/>
      </c>
      <c r="BI46" s="1216" t="str">
        <f t="shared" si="97"/>
        <v/>
      </c>
      <c r="BJ46" s="455" t="str">
        <f t="shared" si="97"/>
        <v/>
      </c>
      <c r="BK46" s="953" t="str">
        <f t="shared" si="97"/>
        <v/>
      </c>
      <c r="BL46" s="768" t="str">
        <f t="shared" si="97"/>
        <v/>
      </c>
      <c r="BM46" s="455" t="str">
        <f t="shared" si="97"/>
        <v/>
      </c>
      <c r="BN46" s="455" t="str">
        <f t="shared" si="97"/>
        <v/>
      </c>
      <c r="BO46" s="455" t="str">
        <f t="shared" si="97"/>
        <v/>
      </c>
      <c r="BP46" s="455" t="str">
        <f t="shared" si="97"/>
        <v/>
      </c>
      <c r="BQ46" s="455" t="str">
        <f t="shared" si="97"/>
        <v/>
      </c>
      <c r="BR46" s="953" t="str">
        <f t="shared" si="95"/>
        <v/>
      </c>
      <c r="BS46" s="768" t="str">
        <f t="shared" si="95"/>
        <v/>
      </c>
      <c r="BT46" s="455" t="str">
        <f t="shared" si="95"/>
        <v/>
      </c>
      <c r="BU46" s="455" t="str">
        <f t="shared" si="95"/>
        <v/>
      </c>
      <c r="BV46" s="455" t="str">
        <f t="shared" si="95"/>
        <v/>
      </c>
      <c r="BW46" s="455" t="str">
        <f t="shared" si="95"/>
        <v/>
      </c>
      <c r="BX46" s="455" t="str">
        <f t="shared" si="95"/>
        <v/>
      </c>
      <c r="BY46" s="953" t="str">
        <f t="shared" si="95"/>
        <v/>
      </c>
      <c r="BZ46" s="768" t="str">
        <f t="shared" si="95"/>
        <v/>
      </c>
      <c r="CA46" s="455" t="str">
        <f t="shared" si="95"/>
        <v/>
      </c>
      <c r="CB46" s="455" t="str">
        <f t="shared" si="95"/>
        <v/>
      </c>
      <c r="CC46" s="455" t="str">
        <f t="shared" si="95"/>
        <v/>
      </c>
      <c r="CD46" s="455" t="str">
        <f t="shared" si="95"/>
        <v/>
      </c>
      <c r="CE46" s="455" t="str">
        <f t="shared" si="95"/>
        <v/>
      </c>
      <c r="CF46" s="953" t="str">
        <f t="shared" si="95"/>
        <v/>
      </c>
      <c r="CG46" s="768" t="str">
        <f t="shared" si="95"/>
        <v/>
      </c>
      <c r="CH46" s="455" t="str">
        <f t="shared" si="95"/>
        <v/>
      </c>
      <c r="CI46" s="455" t="str">
        <f t="shared" si="95"/>
        <v/>
      </c>
      <c r="CJ46" s="455" t="str">
        <f t="shared" si="95"/>
        <v/>
      </c>
      <c r="CK46" s="1216" t="str">
        <f t="shared" si="95"/>
        <v/>
      </c>
      <c r="CL46" s="455" t="str">
        <f t="shared" si="95"/>
        <v/>
      </c>
      <c r="CM46" s="953" t="str">
        <f t="shared" si="95"/>
        <v/>
      </c>
      <c r="CN46" s="768" t="str">
        <f t="shared" si="95"/>
        <v/>
      </c>
      <c r="CO46" s="455" t="str">
        <f t="shared" si="95"/>
        <v/>
      </c>
      <c r="CP46" s="455" t="str">
        <f t="shared" si="95"/>
        <v/>
      </c>
      <c r="CQ46" s="1216" t="str">
        <f t="shared" si="95"/>
        <v/>
      </c>
      <c r="CR46" s="1216" t="str">
        <f t="shared" si="95"/>
        <v/>
      </c>
      <c r="CS46" s="455" t="str">
        <f t="shared" si="95"/>
        <v/>
      </c>
      <c r="CT46" s="953" t="str">
        <f t="shared" si="95"/>
        <v/>
      </c>
      <c r="CU46" s="952" t="str">
        <f t="shared" si="95"/>
        <v/>
      </c>
      <c r="CV46" s="455" t="str">
        <f t="shared" si="95"/>
        <v/>
      </c>
      <c r="CW46" s="455" t="str">
        <f t="shared" si="95"/>
        <v/>
      </c>
      <c r="CX46" s="455" t="str">
        <f t="shared" si="95"/>
        <v/>
      </c>
      <c r="CY46" s="455" t="str">
        <f t="shared" si="95"/>
        <v/>
      </c>
      <c r="CZ46" s="455" t="str">
        <f t="shared" si="95"/>
        <v/>
      </c>
      <c r="DA46" s="953" t="str">
        <f t="shared" si="95"/>
        <v/>
      </c>
      <c r="DB46" s="768" t="str">
        <f t="shared" si="95"/>
        <v/>
      </c>
      <c r="DC46" s="455" t="str">
        <f t="shared" si="95"/>
        <v/>
      </c>
      <c r="DD46" s="455" t="str">
        <f t="shared" si="95"/>
        <v/>
      </c>
      <c r="DE46" s="455" t="str">
        <f t="shared" si="95"/>
        <v/>
      </c>
      <c r="DF46" s="455" t="str">
        <f t="shared" si="95"/>
        <v/>
      </c>
      <c r="DG46" s="455" t="str">
        <f t="shared" si="95"/>
        <v/>
      </c>
      <c r="DH46" s="953" t="str">
        <f t="shared" si="95"/>
        <v/>
      </c>
      <c r="DI46" s="768" t="str">
        <f t="shared" si="95"/>
        <v/>
      </c>
      <c r="DJ46" s="455" t="str">
        <f t="shared" si="95"/>
        <v/>
      </c>
      <c r="DK46" s="455" t="str">
        <f t="shared" si="95"/>
        <v/>
      </c>
      <c r="DL46" s="455" t="str">
        <f t="shared" si="95"/>
        <v/>
      </c>
      <c r="DM46" s="455" t="str">
        <f t="shared" si="95"/>
        <v/>
      </c>
      <c r="DN46" s="455" t="str">
        <f t="shared" si="95"/>
        <v/>
      </c>
      <c r="DO46" s="953" t="str">
        <f t="shared" si="95"/>
        <v/>
      </c>
      <c r="DP46" s="768" t="str">
        <f t="shared" si="95"/>
        <v/>
      </c>
      <c r="DQ46" s="455" t="str">
        <f t="shared" si="95"/>
        <v/>
      </c>
      <c r="DR46" s="455" t="str">
        <f t="shared" si="95"/>
        <v/>
      </c>
      <c r="DS46" s="455" t="str">
        <f t="shared" si="95"/>
        <v/>
      </c>
      <c r="DT46" s="455" t="str">
        <f t="shared" si="95"/>
        <v/>
      </c>
      <c r="DU46" s="455" t="str">
        <f t="shared" si="95"/>
        <v/>
      </c>
      <c r="DV46" s="953" t="str">
        <f t="shared" si="95"/>
        <v/>
      </c>
      <c r="DW46" s="768" t="str">
        <f t="shared" si="95"/>
        <v/>
      </c>
      <c r="DX46" s="455" t="str">
        <f t="shared" si="95"/>
        <v/>
      </c>
      <c r="DY46" s="455" t="str">
        <f t="shared" si="95"/>
        <v/>
      </c>
      <c r="DZ46" s="455" t="str">
        <f t="shared" si="95"/>
        <v/>
      </c>
      <c r="EA46" s="455" t="str">
        <f t="shared" si="95"/>
        <v/>
      </c>
      <c r="EB46" s="455" t="str">
        <f t="shared" si="95"/>
        <v/>
      </c>
      <c r="EC46" s="954" t="str">
        <f t="shared" si="96"/>
        <v/>
      </c>
      <c r="ED46" s="768" t="str">
        <f t="shared" si="96"/>
        <v/>
      </c>
      <c r="EE46" s="455" t="str">
        <f t="shared" si="96"/>
        <v/>
      </c>
      <c r="EF46" s="455" t="str">
        <f t="shared" si="96"/>
        <v/>
      </c>
      <c r="EG46" s="455" t="str">
        <f t="shared" si="96"/>
        <v/>
      </c>
      <c r="EH46" s="455" t="str">
        <f t="shared" si="96"/>
        <v/>
      </c>
      <c r="EI46" s="455" t="str">
        <f t="shared" si="96"/>
        <v/>
      </c>
      <c r="EJ46" s="953" t="str">
        <f t="shared" si="96"/>
        <v/>
      </c>
      <c r="EK46" s="768" t="str">
        <f t="shared" si="96"/>
        <v/>
      </c>
      <c r="EL46" s="455" t="str">
        <f t="shared" si="96"/>
        <v/>
      </c>
      <c r="EM46" s="455" t="str">
        <f t="shared" si="96"/>
        <v/>
      </c>
      <c r="EN46" s="455" t="str">
        <f t="shared" si="96"/>
        <v/>
      </c>
      <c r="EO46" s="455" t="str">
        <f t="shared" si="96"/>
        <v/>
      </c>
      <c r="EP46" s="455" t="str">
        <f t="shared" si="96"/>
        <v/>
      </c>
      <c r="EQ46" s="953" t="str">
        <f t="shared" si="96"/>
        <v/>
      </c>
      <c r="ER46" s="768" t="str">
        <f t="shared" si="96"/>
        <v/>
      </c>
      <c r="ES46" s="455" t="str">
        <f t="shared" si="96"/>
        <v/>
      </c>
      <c r="ET46" s="455" t="str">
        <f t="shared" si="96"/>
        <v/>
      </c>
      <c r="EU46" s="455" t="str">
        <f t="shared" si="96"/>
        <v/>
      </c>
      <c r="EV46" s="455" t="str">
        <f t="shared" si="96"/>
        <v/>
      </c>
      <c r="EW46" s="455" t="str">
        <f t="shared" si="96"/>
        <v/>
      </c>
      <c r="EX46" s="953" t="str">
        <f t="shared" si="96"/>
        <v/>
      </c>
      <c r="EY46" s="768" t="str">
        <f t="shared" si="96"/>
        <v/>
      </c>
      <c r="EZ46" s="455" t="str">
        <f t="shared" si="96"/>
        <v/>
      </c>
      <c r="FA46" s="455" t="str">
        <f t="shared" si="96"/>
        <v/>
      </c>
      <c r="FB46" s="455" t="str">
        <f t="shared" si="96"/>
        <v/>
      </c>
      <c r="FC46" s="455" t="str">
        <f t="shared" si="96"/>
        <v/>
      </c>
      <c r="FD46" s="455" t="str">
        <f t="shared" si="96"/>
        <v/>
      </c>
      <c r="FE46" s="953" t="str">
        <f t="shared" si="96"/>
        <v/>
      </c>
      <c r="FF46" s="768" t="str">
        <f t="shared" si="96"/>
        <v/>
      </c>
      <c r="FG46" s="455" t="str">
        <f t="shared" si="96"/>
        <v/>
      </c>
      <c r="FH46" s="455" t="str">
        <f t="shared" si="96"/>
        <v/>
      </c>
      <c r="FI46" s="455" t="str">
        <f t="shared" si="96"/>
        <v/>
      </c>
      <c r="FJ46" s="455" t="str">
        <f t="shared" si="96"/>
        <v/>
      </c>
      <c r="FK46" s="455" t="str">
        <f t="shared" si="96"/>
        <v/>
      </c>
      <c r="FL46" s="953" t="str">
        <f t="shared" si="96"/>
        <v/>
      </c>
      <c r="FM46" s="768" t="str">
        <f t="shared" si="96"/>
        <v/>
      </c>
      <c r="FN46" s="455" t="str">
        <f t="shared" si="96"/>
        <v/>
      </c>
      <c r="FO46" s="455" t="str">
        <f t="shared" si="96"/>
        <v/>
      </c>
      <c r="FP46" s="455" t="str">
        <f t="shared" si="96"/>
        <v/>
      </c>
      <c r="FQ46" s="455" t="str">
        <f t="shared" si="96"/>
        <v/>
      </c>
      <c r="FR46" s="455" t="str">
        <f t="shared" si="96"/>
        <v/>
      </c>
      <c r="FS46" s="953" t="str">
        <f t="shared" si="96"/>
        <v/>
      </c>
      <c r="FT46" s="768" t="str">
        <f t="shared" si="96"/>
        <v/>
      </c>
      <c r="FU46" s="455" t="str">
        <f t="shared" si="96"/>
        <v/>
      </c>
      <c r="FV46" s="455" t="str">
        <f t="shared" si="96"/>
        <v/>
      </c>
      <c r="FW46" s="455" t="str">
        <f t="shared" si="96"/>
        <v/>
      </c>
      <c r="FX46" s="455" t="str">
        <f t="shared" si="96"/>
        <v/>
      </c>
      <c r="FY46" s="455" t="str">
        <f t="shared" si="96"/>
        <v/>
      </c>
      <c r="FZ46" s="953" t="str">
        <f t="shared" si="96"/>
        <v/>
      </c>
      <c r="GA46" s="768" t="str">
        <f t="shared" si="96"/>
        <v/>
      </c>
      <c r="GB46" s="455" t="str">
        <f t="shared" si="96"/>
        <v/>
      </c>
      <c r="GC46" s="455" t="str">
        <f t="shared" si="96"/>
        <v/>
      </c>
      <c r="GD46" s="455" t="str">
        <f t="shared" si="96"/>
        <v/>
      </c>
      <c r="GE46" s="455" t="str">
        <f t="shared" si="96"/>
        <v/>
      </c>
      <c r="GF46" s="953" t="str">
        <f t="shared" si="96"/>
        <v/>
      </c>
      <c r="GG46" s="768" t="str">
        <f t="shared" si="96"/>
        <v/>
      </c>
      <c r="GH46" s="455" t="str">
        <f t="shared" si="96"/>
        <v/>
      </c>
      <c r="GI46" s="455" t="str">
        <f t="shared" si="96"/>
        <v/>
      </c>
      <c r="GJ46" s="455" t="str">
        <f t="shared" si="96"/>
        <v/>
      </c>
      <c r="GK46" s="455" t="str">
        <f t="shared" si="96"/>
        <v/>
      </c>
      <c r="GL46" s="455" t="str">
        <f t="shared" si="96"/>
        <v/>
      </c>
      <c r="GM46" s="455" t="str">
        <f t="shared" si="96"/>
        <v/>
      </c>
      <c r="GN46" s="954" t="str">
        <f t="shared" ref="GN46:IY49" si="99">IF($C46="","",GN$17)</f>
        <v/>
      </c>
      <c r="GO46" s="768" t="str">
        <f t="shared" si="99"/>
        <v/>
      </c>
      <c r="GP46" s="455" t="str">
        <f t="shared" si="99"/>
        <v/>
      </c>
      <c r="GQ46" s="455" t="str">
        <f t="shared" si="99"/>
        <v/>
      </c>
      <c r="GR46" s="455" t="str">
        <f t="shared" si="99"/>
        <v/>
      </c>
      <c r="GS46" s="455" t="str">
        <f t="shared" si="99"/>
        <v/>
      </c>
      <c r="GT46" s="455" t="str">
        <f t="shared" si="99"/>
        <v/>
      </c>
      <c r="GU46" s="953" t="str">
        <f t="shared" si="99"/>
        <v/>
      </c>
      <c r="GV46" s="768" t="str">
        <f t="shared" si="99"/>
        <v/>
      </c>
      <c r="GW46" s="455" t="str">
        <f t="shared" si="99"/>
        <v/>
      </c>
      <c r="GX46" s="455" t="str">
        <f t="shared" si="99"/>
        <v/>
      </c>
      <c r="GY46" s="455" t="str">
        <f t="shared" si="99"/>
        <v/>
      </c>
      <c r="GZ46" s="455" t="str">
        <f t="shared" si="99"/>
        <v/>
      </c>
      <c r="HA46" s="455" t="str">
        <f t="shared" si="99"/>
        <v/>
      </c>
      <c r="HB46" s="953" t="str">
        <f t="shared" si="99"/>
        <v/>
      </c>
      <c r="HC46" s="768" t="str">
        <f t="shared" si="99"/>
        <v/>
      </c>
      <c r="HD46" s="455" t="str">
        <f t="shared" si="99"/>
        <v/>
      </c>
      <c r="HE46" s="455" t="str">
        <f t="shared" si="99"/>
        <v/>
      </c>
      <c r="HF46" s="455" t="str">
        <f t="shared" si="99"/>
        <v/>
      </c>
      <c r="HG46" s="455" t="str">
        <f t="shared" si="99"/>
        <v/>
      </c>
      <c r="HH46" s="455" t="str">
        <f t="shared" si="99"/>
        <v/>
      </c>
      <c r="HI46" s="953" t="str">
        <f t="shared" si="99"/>
        <v/>
      </c>
      <c r="HJ46" s="768" t="str">
        <f t="shared" si="99"/>
        <v/>
      </c>
      <c r="HK46" s="455" t="str">
        <f t="shared" si="99"/>
        <v/>
      </c>
      <c r="HL46" s="455" t="str">
        <f t="shared" si="99"/>
        <v/>
      </c>
      <c r="HM46" s="455" t="str">
        <f t="shared" si="99"/>
        <v/>
      </c>
      <c r="HN46" s="455" t="str">
        <f t="shared" si="99"/>
        <v/>
      </c>
      <c r="HO46" s="455" t="str">
        <f t="shared" si="99"/>
        <v/>
      </c>
      <c r="HP46" s="953" t="str">
        <f t="shared" si="99"/>
        <v/>
      </c>
      <c r="HQ46" s="768" t="str">
        <f t="shared" si="99"/>
        <v/>
      </c>
      <c r="HR46" s="455" t="str">
        <f t="shared" si="99"/>
        <v/>
      </c>
      <c r="HS46" s="455" t="str">
        <f t="shared" si="99"/>
        <v/>
      </c>
      <c r="HT46" s="455" t="str">
        <f t="shared" si="99"/>
        <v/>
      </c>
      <c r="HU46" s="455" t="str">
        <f t="shared" si="99"/>
        <v/>
      </c>
      <c r="HV46" s="455" t="str">
        <f t="shared" si="99"/>
        <v/>
      </c>
      <c r="HW46" s="953" t="str">
        <f t="shared" si="99"/>
        <v/>
      </c>
      <c r="HX46" s="768" t="str">
        <f t="shared" si="99"/>
        <v/>
      </c>
      <c r="HY46" s="455" t="str">
        <f t="shared" si="99"/>
        <v/>
      </c>
      <c r="HZ46" s="455" t="str">
        <f t="shared" si="99"/>
        <v/>
      </c>
      <c r="IA46" s="455" t="str">
        <f t="shared" si="99"/>
        <v/>
      </c>
      <c r="IB46" s="455" t="str">
        <f t="shared" si="99"/>
        <v/>
      </c>
      <c r="IC46" s="455" t="str">
        <f t="shared" si="99"/>
        <v/>
      </c>
      <c r="ID46" s="953" t="str">
        <f t="shared" si="99"/>
        <v/>
      </c>
      <c r="IE46" s="768" t="str">
        <f t="shared" si="99"/>
        <v/>
      </c>
      <c r="IF46" s="455" t="str">
        <f t="shared" si="99"/>
        <v/>
      </c>
      <c r="IG46" s="455" t="str">
        <f t="shared" si="99"/>
        <v/>
      </c>
      <c r="IH46" s="455" t="str">
        <f t="shared" si="99"/>
        <v/>
      </c>
      <c r="II46" s="455" t="str">
        <f t="shared" si="99"/>
        <v/>
      </c>
      <c r="IJ46" s="455" t="str">
        <f t="shared" si="99"/>
        <v/>
      </c>
      <c r="IK46" s="953" t="str">
        <f t="shared" si="99"/>
        <v/>
      </c>
      <c r="IL46" s="768" t="str">
        <f t="shared" si="99"/>
        <v/>
      </c>
      <c r="IM46" s="455" t="str">
        <f t="shared" si="99"/>
        <v/>
      </c>
      <c r="IN46" s="455" t="str">
        <f t="shared" si="99"/>
        <v/>
      </c>
      <c r="IO46" s="455" t="str">
        <f t="shared" si="99"/>
        <v/>
      </c>
      <c r="IP46" s="455" t="str">
        <f t="shared" si="99"/>
        <v/>
      </c>
      <c r="IQ46" s="455" t="str">
        <f t="shared" si="99"/>
        <v/>
      </c>
      <c r="IR46" s="953" t="str">
        <f t="shared" si="99"/>
        <v/>
      </c>
      <c r="IS46" s="768" t="str">
        <f t="shared" si="99"/>
        <v/>
      </c>
      <c r="IT46" s="455" t="str">
        <f t="shared" si="99"/>
        <v/>
      </c>
      <c r="IU46" s="455" t="str">
        <f t="shared" si="99"/>
        <v/>
      </c>
      <c r="IV46" s="455" t="str">
        <f t="shared" si="99"/>
        <v/>
      </c>
      <c r="IW46" s="455" t="str">
        <f t="shared" si="99"/>
        <v/>
      </c>
      <c r="IX46" s="455" t="str">
        <f t="shared" si="99"/>
        <v/>
      </c>
      <c r="IY46" s="954" t="str">
        <f t="shared" si="99"/>
        <v/>
      </c>
      <c r="IZ46" s="768" t="str">
        <f t="shared" ref="IZ46:LK49" si="100">IF($C46="","",IZ$17)</f>
        <v/>
      </c>
      <c r="JA46" s="455" t="str">
        <f t="shared" si="100"/>
        <v/>
      </c>
      <c r="JB46" s="455" t="str">
        <f t="shared" si="100"/>
        <v/>
      </c>
      <c r="JC46" s="455" t="str">
        <f t="shared" si="100"/>
        <v/>
      </c>
      <c r="JD46" s="455" t="str">
        <f t="shared" si="100"/>
        <v/>
      </c>
      <c r="JE46" s="455" t="str">
        <f t="shared" si="100"/>
        <v/>
      </c>
      <c r="JF46" s="953" t="str">
        <f t="shared" si="100"/>
        <v/>
      </c>
      <c r="JG46" s="768" t="str">
        <f t="shared" si="100"/>
        <v/>
      </c>
      <c r="JH46" s="455" t="str">
        <f t="shared" si="100"/>
        <v/>
      </c>
      <c r="JI46" s="455" t="str">
        <f t="shared" si="100"/>
        <v/>
      </c>
      <c r="JJ46" s="455" t="str">
        <f t="shared" si="100"/>
        <v/>
      </c>
      <c r="JK46" s="455" t="str">
        <f t="shared" si="100"/>
        <v/>
      </c>
      <c r="JL46" s="455" t="str">
        <f t="shared" si="100"/>
        <v/>
      </c>
      <c r="JM46" s="953" t="str">
        <f t="shared" si="100"/>
        <v/>
      </c>
      <c r="JN46" s="768" t="str">
        <f t="shared" si="100"/>
        <v/>
      </c>
      <c r="JO46" s="455" t="str">
        <f t="shared" si="100"/>
        <v/>
      </c>
      <c r="JP46" s="455" t="str">
        <f t="shared" si="100"/>
        <v/>
      </c>
      <c r="JQ46" s="455" t="str">
        <f t="shared" si="100"/>
        <v/>
      </c>
      <c r="JR46" s="455" t="str">
        <f t="shared" si="100"/>
        <v/>
      </c>
      <c r="JS46" s="455" t="str">
        <f t="shared" si="100"/>
        <v/>
      </c>
      <c r="JT46" s="953" t="str">
        <f t="shared" si="100"/>
        <v/>
      </c>
      <c r="JU46" s="768" t="str">
        <f t="shared" si="100"/>
        <v/>
      </c>
      <c r="JV46" s="455" t="str">
        <f t="shared" si="100"/>
        <v/>
      </c>
      <c r="JW46" s="455" t="str">
        <f t="shared" si="100"/>
        <v/>
      </c>
      <c r="JX46" s="455" t="str">
        <f t="shared" si="100"/>
        <v/>
      </c>
      <c r="JY46" s="455" t="str">
        <f t="shared" si="100"/>
        <v/>
      </c>
      <c r="JZ46" s="455" t="str">
        <f t="shared" si="100"/>
        <v/>
      </c>
      <c r="KA46" s="953" t="str">
        <f t="shared" si="100"/>
        <v/>
      </c>
      <c r="KB46" s="768" t="str">
        <f t="shared" si="100"/>
        <v/>
      </c>
      <c r="KC46" s="455" t="str">
        <f t="shared" si="100"/>
        <v/>
      </c>
      <c r="KD46" s="455" t="str">
        <f t="shared" si="100"/>
        <v/>
      </c>
      <c r="KE46" s="455" t="str">
        <f t="shared" si="100"/>
        <v/>
      </c>
      <c r="KF46" s="455" t="str">
        <f t="shared" si="100"/>
        <v/>
      </c>
      <c r="KG46" s="455" t="str">
        <f t="shared" si="100"/>
        <v/>
      </c>
      <c r="KH46" s="953" t="str">
        <f t="shared" si="100"/>
        <v/>
      </c>
      <c r="KI46" s="768" t="str">
        <f t="shared" si="100"/>
        <v/>
      </c>
      <c r="KJ46" s="455" t="str">
        <f t="shared" si="100"/>
        <v/>
      </c>
      <c r="KK46" s="455" t="str">
        <f t="shared" si="100"/>
        <v/>
      </c>
      <c r="KL46" s="455" t="str">
        <f t="shared" si="100"/>
        <v/>
      </c>
      <c r="KM46" s="455" t="str">
        <f t="shared" si="100"/>
        <v/>
      </c>
      <c r="KN46" s="455" t="str">
        <f t="shared" si="100"/>
        <v/>
      </c>
      <c r="KO46" s="953" t="str">
        <f t="shared" si="100"/>
        <v/>
      </c>
      <c r="KP46" s="768" t="str">
        <f t="shared" si="100"/>
        <v/>
      </c>
      <c r="KQ46" s="455" t="str">
        <f t="shared" si="100"/>
        <v/>
      </c>
      <c r="KR46" s="455" t="str">
        <f t="shared" si="100"/>
        <v/>
      </c>
      <c r="KS46" s="455" t="str">
        <f t="shared" si="100"/>
        <v/>
      </c>
      <c r="KT46" s="455" t="str">
        <f t="shared" si="100"/>
        <v/>
      </c>
      <c r="KU46" s="455" t="str">
        <f t="shared" si="100"/>
        <v/>
      </c>
      <c r="KV46" s="953" t="str">
        <f t="shared" si="100"/>
        <v/>
      </c>
      <c r="KW46" s="768" t="str">
        <f t="shared" si="100"/>
        <v/>
      </c>
      <c r="KX46" s="455" t="str">
        <f t="shared" si="100"/>
        <v/>
      </c>
      <c r="KY46" s="455" t="str">
        <f t="shared" si="100"/>
        <v/>
      </c>
      <c r="KZ46" s="455" t="str">
        <f t="shared" si="100"/>
        <v/>
      </c>
      <c r="LA46" s="455" t="str">
        <f t="shared" si="100"/>
        <v/>
      </c>
      <c r="LB46" s="455" t="str">
        <f t="shared" si="100"/>
        <v/>
      </c>
      <c r="LC46" s="954" t="str">
        <f t="shared" si="100"/>
        <v/>
      </c>
      <c r="LD46" s="768" t="str">
        <f t="shared" si="100"/>
        <v/>
      </c>
      <c r="LE46" s="455" t="str">
        <f t="shared" si="100"/>
        <v/>
      </c>
      <c r="LF46" s="455" t="str">
        <f t="shared" si="100"/>
        <v/>
      </c>
      <c r="LG46" s="455" t="str">
        <f t="shared" si="100"/>
        <v/>
      </c>
      <c r="LH46" s="455" t="str">
        <f t="shared" si="100"/>
        <v/>
      </c>
      <c r="LI46" s="455" t="str">
        <f t="shared" si="100"/>
        <v/>
      </c>
      <c r="LJ46" s="953" t="str">
        <f t="shared" si="100"/>
        <v/>
      </c>
      <c r="LK46" s="768" t="str">
        <f t="shared" si="100"/>
        <v/>
      </c>
      <c r="LL46" s="455" t="str">
        <f t="shared" si="98"/>
        <v/>
      </c>
      <c r="LM46" s="455" t="str">
        <f t="shared" si="98"/>
        <v/>
      </c>
      <c r="LN46" s="455" t="str">
        <f t="shared" si="98"/>
        <v/>
      </c>
      <c r="LO46" s="455" t="str">
        <f t="shared" si="98"/>
        <v/>
      </c>
      <c r="LP46" s="455" t="str">
        <f t="shared" si="98"/>
        <v/>
      </c>
      <c r="LQ46" s="953" t="str">
        <f t="shared" si="98"/>
        <v/>
      </c>
      <c r="LR46" s="768" t="str">
        <f t="shared" si="98"/>
        <v/>
      </c>
      <c r="LS46" s="455" t="str">
        <f t="shared" si="98"/>
        <v/>
      </c>
      <c r="LT46" s="455" t="str">
        <f t="shared" si="98"/>
        <v/>
      </c>
      <c r="LU46" s="455" t="str">
        <f t="shared" si="98"/>
        <v/>
      </c>
      <c r="LV46" s="455" t="str">
        <f t="shared" si="98"/>
        <v/>
      </c>
      <c r="LW46" s="455" t="str">
        <f t="shared" si="98"/>
        <v/>
      </c>
      <c r="LX46" s="953" t="str">
        <f t="shared" si="98"/>
        <v/>
      </c>
      <c r="LY46" s="768" t="str">
        <f t="shared" si="98"/>
        <v/>
      </c>
      <c r="LZ46" s="455" t="str">
        <f t="shared" si="98"/>
        <v/>
      </c>
      <c r="MA46" s="455" t="str">
        <f t="shared" si="98"/>
        <v/>
      </c>
      <c r="MB46" s="455" t="str">
        <f t="shared" si="98"/>
        <v/>
      </c>
      <c r="MC46" s="455" t="str">
        <f t="shared" si="98"/>
        <v/>
      </c>
      <c r="MD46" s="455" t="str">
        <f t="shared" si="98"/>
        <v/>
      </c>
      <c r="ME46" s="953" t="str">
        <f t="shared" si="98"/>
        <v/>
      </c>
      <c r="MF46" s="768" t="str">
        <f t="shared" si="98"/>
        <v/>
      </c>
      <c r="MG46" s="455" t="str">
        <f t="shared" si="98"/>
        <v/>
      </c>
      <c r="MH46" s="455" t="str">
        <f t="shared" si="98"/>
        <v/>
      </c>
      <c r="MI46" s="455" t="str">
        <f t="shared" si="98"/>
        <v/>
      </c>
      <c r="MJ46" s="455" t="str">
        <f t="shared" si="98"/>
        <v/>
      </c>
      <c r="MK46" s="455" t="str">
        <f t="shared" si="98"/>
        <v/>
      </c>
      <c r="ML46" s="953" t="str">
        <f t="shared" si="98"/>
        <v/>
      </c>
      <c r="MM46" s="768" t="str">
        <f t="shared" si="98"/>
        <v/>
      </c>
      <c r="MN46" s="455" t="str">
        <f t="shared" si="98"/>
        <v/>
      </c>
      <c r="MO46" s="455" t="str">
        <f t="shared" si="98"/>
        <v/>
      </c>
      <c r="MP46" s="455" t="str">
        <f t="shared" si="98"/>
        <v/>
      </c>
      <c r="MQ46" s="455" t="str">
        <f t="shared" si="98"/>
        <v/>
      </c>
      <c r="MR46" s="455" t="str">
        <f t="shared" si="98"/>
        <v/>
      </c>
      <c r="MS46" s="953" t="str">
        <f t="shared" si="98"/>
        <v/>
      </c>
      <c r="MT46" s="768" t="str">
        <f t="shared" si="98"/>
        <v/>
      </c>
      <c r="MU46" s="455" t="str">
        <f t="shared" si="98"/>
        <v/>
      </c>
      <c r="MV46" s="455" t="str">
        <f t="shared" si="98"/>
        <v/>
      </c>
      <c r="MW46" s="455" t="str">
        <f t="shared" si="98"/>
        <v/>
      </c>
      <c r="MX46" s="455" t="str">
        <f t="shared" si="98"/>
        <v/>
      </c>
      <c r="MY46" s="455" t="str">
        <f t="shared" si="98"/>
        <v/>
      </c>
      <c r="MZ46" s="953" t="str">
        <f t="shared" si="98"/>
        <v/>
      </c>
      <c r="NA46" s="768" t="str">
        <f t="shared" si="98"/>
        <v/>
      </c>
      <c r="NB46" s="455" t="str">
        <f t="shared" si="98"/>
        <v/>
      </c>
      <c r="NC46" s="455" t="str">
        <f t="shared" si="98"/>
        <v/>
      </c>
      <c r="ND46" s="455" t="str">
        <f t="shared" si="98"/>
        <v/>
      </c>
      <c r="NE46" s="455" t="str">
        <f t="shared" si="98"/>
        <v/>
      </c>
      <c r="NF46" s="455" t="str">
        <f t="shared" si="98"/>
        <v/>
      </c>
      <c r="NG46" s="954" t="str">
        <f t="shared" si="98"/>
        <v/>
      </c>
      <c r="NH46" s="768" t="str">
        <f t="shared" si="98"/>
        <v/>
      </c>
      <c r="NI46" s="455" t="str">
        <f t="shared" si="98"/>
        <v/>
      </c>
      <c r="NJ46" s="455" t="str">
        <f t="shared" si="98"/>
        <v/>
      </c>
      <c r="NK46" s="455" t="str">
        <f t="shared" si="98"/>
        <v/>
      </c>
      <c r="NL46" s="455" t="str">
        <f t="shared" si="98"/>
        <v/>
      </c>
      <c r="NM46" s="455" t="str">
        <f t="shared" si="98"/>
        <v/>
      </c>
      <c r="NN46" s="953" t="str">
        <f t="shared" si="98"/>
        <v/>
      </c>
      <c r="NO46" s="83"/>
      <c r="NP46" s="83"/>
      <c r="NQ46" s="83"/>
      <c r="NR46" s="83"/>
      <c r="NS46" s="83"/>
      <c r="NT46" s="83"/>
      <c r="NU46" s="83"/>
      <c r="NV46" s="83"/>
      <c r="NW46" s="83"/>
      <c r="NX46" s="83"/>
      <c r="NY46" s="83"/>
      <c r="NZ46" s="83"/>
      <c r="OA46" s="83"/>
      <c r="OB46" s="83"/>
      <c r="OC46" s="83"/>
      <c r="OD46" s="83"/>
      <c r="OE46" s="83"/>
      <c r="OF46" s="83"/>
      <c r="OG46" s="83"/>
      <c r="OH46" s="83"/>
      <c r="OI46" s="83"/>
      <c r="OJ46" s="83"/>
      <c r="OK46" s="83"/>
      <c r="OL46" s="83"/>
      <c r="OM46" s="83"/>
      <c r="ON46" s="83"/>
      <c r="OO46" s="83"/>
      <c r="OP46" s="83"/>
      <c r="OQ46" s="83"/>
      <c r="OR46" s="83"/>
      <c r="OS46" s="83"/>
      <c r="OT46" s="83"/>
      <c r="OU46" s="83"/>
      <c r="OV46" s="83"/>
      <c r="OW46" s="83"/>
      <c r="OX46" s="83"/>
      <c r="OY46" s="83"/>
      <c r="OZ46" s="83"/>
      <c r="PA46" s="83"/>
      <c r="PB46" s="83"/>
      <c r="PC46" s="83"/>
      <c r="PD46" s="83"/>
      <c r="PE46" s="83"/>
      <c r="PF46" s="83"/>
      <c r="PG46" s="83"/>
      <c r="PH46" s="83"/>
      <c r="PI46" s="83"/>
      <c r="PJ46" s="83"/>
      <c r="PK46" s="83"/>
      <c r="PL46" s="83"/>
      <c r="PM46" s="83"/>
      <c r="PN46" s="83"/>
      <c r="PO46" s="83"/>
      <c r="PP46" s="83"/>
      <c r="PQ46" s="83"/>
      <c r="PR46" s="83"/>
      <c r="PS46" s="83"/>
      <c r="PT46" s="83"/>
      <c r="PU46" s="83"/>
      <c r="PV46" s="83"/>
      <c r="PW46" s="83"/>
      <c r="PX46" s="83"/>
      <c r="PY46" s="83"/>
      <c r="PZ46" s="83"/>
      <c r="QA46" s="83"/>
      <c r="QB46" s="83"/>
      <c r="QC46" s="83"/>
      <c r="QD46" s="83"/>
      <c r="QE46" s="83"/>
      <c r="QF46" s="83"/>
      <c r="QG46" s="83"/>
      <c r="QH46" s="83"/>
      <c r="QI46" s="83"/>
      <c r="QJ46" s="83"/>
      <c r="QK46" s="83"/>
      <c r="QL46" s="83"/>
      <c r="QM46" s="83"/>
      <c r="QN46" s="83"/>
      <c r="QO46" s="83"/>
      <c r="QP46" s="83"/>
      <c r="QQ46" s="83"/>
      <c r="QR46" s="83"/>
      <c r="QS46" s="83"/>
      <c r="QT46" s="83"/>
      <c r="QU46" s="83"/>
      <c r="QV46" s="83"/>
      <c r="QW46" s="83"/>
      <c r="QX46" s="83"/>
      <c r="QY46" s="83"/>
      <c r="QZ46" s="83"/>
      <c r="RA46" s="83"/>
      <c r="RB46" s="83"/>
      <c r="RC46" s="83"/>
      <c r="RD46" s="83"/>
      <c r="RE46" s="83"/>
      <c r="RF46" s="83"/>
      <c r="RG46" s="83"/>
      <c r="RH46" s="83"/>
      <c r="RI46" s="83"/>
      <c r="RJ46" s="83"/>
      <c r="RK46" s="83"/>
      <c r="RL46" s="83"/>
      <c r="RM46" s="83"/>
      <c r="RN46" s="83"/>
      <c r="RO46" s="83"/>
      <c r="RP46" s="83"/>
      <c r="RQ46" s="83"/>
      <c r="RR46" s="83"/>
      <c r="RS46" s="83"/>
      <c r="RT46" s="83"/>
      <c r="RU46" s="83"/>
      <c r="RV46" s="83"/>
      <c r="RW46" s="83"/>
      <c r="RX46" s="83"/>
      <c r="RY46" s="83"/>
      <c r="RZ46" s="83"/>
      <c r="SA46" s="83"/>
      <c r="SB46" s="83"/>
      <c r="SC46" s="83"/>
    </row>
    <row r="47" spans="1:564" s="1" customFormat="1" hidden="1" x14ac:dyDescent="0.2">
      <c r="A47" s="939">
        <f>alapadatok!A31</f>
        <v>29</v>
      </c>
      <c r="B47" s="678" t="str">
        <f>IF(alapadatok!C31="","",alapadatok!C31)</f>
        <v/>
      </c>
      <c r="C47" s="584" t="str">
        <f>IF(alapadatok!B31="","",alapadatok!B31)</f>
        <v/>
      </c>
      <c r="D47" s="584" t="str">
        <f>IF(alapadatok!D31="","",alapadatok!D31)</f>
        <v/>
      </c>
      <c r="E47" s="948" t="str">
        <f>IF(alapadatok!K31="","",alapadatok!K31)</f>
        <v/>
      </c>
      <c r="F47" s="952" t="str">
        <f t="shared" si="97"/>
        <v/>
      </c>
      <c r="G47" s="953" t="str">
        <f t="shared" si="97"/>
        <v/>
      </c>
      <c r="H47" s="768" t="str">
        <f t="shared" si="97"/>
        <v/>
      </c>
      <c r="I47" s="455" t="str">
        <f t="shared" si="97"/>
        <v/>
      </c>
      <c r="J47" s="455" t="str">
        <f t="shared" si="97"/>
        <v/>
      </c>
      <c r="K47" s="455" t="str">
        <f t="shared" si="97"/>
        <v/>
      </c>
      <c r="L47" s="455" t="str">
        <f t="shared" si="97"/>
        <v/>
      </c>
      <c r="M47" s="455" t="str">
        <f t="shared" si="97"/>
        <v/>
      </c>
      <c r="N47" s="953" t="str">
        <f t="shared" si="97"/>
        <v/>
      </c>
      <c r="O47" s="768" t="str">
        <f t="shared" si="97"/>
        <v/>
      </c>
      <c r="P47" s="455" t="str">
        <f t="shared" si="97"/>
        <v/>
      </c>
      <c r="Q47" s="455" t="str">
        <f t="shared" ref="Q47:Z47" si="101">IF($C47="","",Q$17)</f>
        <v/>
      </c>
      <c r="R47" s="455" t="str">
        <f t="shared" si="101"/>
        <v/>
      </c>
      <c r="S47" s="455" t="str">
        <f t="shared" si="101"/>
        <v/>
      </c>
      <c r="T47" s="455" t="str">
        <f t="shared" si="101"/>
        <v/>
      </c>
      <c r="U47" s="953" t="str">
        <f t="shared" si="101"/>
        <v/>
      </c>
      <c r="V47" s="768" t="str">
        <f t="shared" si="101"/>
        <v/>
      </c>
      <c r="W47" s="455" t="str">
        <f t="shared" si="101"/>
        <v/>
      </c>
      <c r="X47" s="455" t="str">
        <f t="shared" si="101"/>
        <v/>
      </c>
      <c r="Y47" s="455" t="str">
        <f t="shared" si="101"/>
        <v/>
      </c>
      <c r="Z47" s="455" t="str">
        <f t="shared" si="101"/>
        <v/>
      </c>
      <c r="AA47" s="455" t="str">
        <f t="shared" si="97"/>
        <v/>
      </c>
      <c r="AB47" s="953" t="str">
        <f t="shared" si="97"/>
        <v/>
      </c>
      <c r="AC47" s="768" t="str">
        <f t="shared" si="97"/>
        <v/>
      </c>
      <c r="AD47" s="455" t="str">
        <f t="shared" si="97"/>
        <v/>
      </c>
      <c r="AE47" s="455" t="str">
        <f t="shared" si="97"/>
        <v/>
      </c>
      <c r="AF47" s="455" t="str">
        <f t="shared" si="97"/>
        <v/>
      </c>
      <c r="AG47" s="455" t="str">
        <f t="shared" si="97"/>
        <v/>
      </c>
      <c r="AH47" s="455" t="str">
        <f t="shared" si="97"/>
        <v/>
      </c>
      <c r="AI47" s="953" t="str">
        <f t="shared" si="97"/>
        <v/>
      </c>
      <c r="AJ47" s="768" t="str">
        <f t="shared" si="97"/>
        <v/>
      </c>
      <c r="AK47" s="455" t="str">
        <f t="shared" si="97"/>
        <v/>
      </c>
      <c r="AL47" s="455" t="str">
        <f t="shared" si="97"/>
        <v/>
      </c>
      <c r="AM47" s="455" t="str">
        <f t="shared" si="97"/>
        <v/>
      </c>
      <c r="AN47" s="455" t="str">
        <f t="shared" si="97"/>
        <v/>
      </c>
      <c r="AO47" s="455" t="str">
        <f t="shared" si="97"/>
        <v/>
      </c>
      <c r="AP47" s="953" t="str">
        <f t="shared" si="97"/>
        <v/>
      </c>
      <c r="AQ47" s="768" t="str">
        <f t="shared" si="97"/>
        <v/>
      </c>
      <c r="AR47" s="455" t="str">
        <f t="shared" si="97"/>
        <v/>
      </c>
      <c r="AS47" s="455" t="str">
        <f t="shared" si="97"/>
        <v/>
      </c>
      <c r="AT47" s="455" t="str">
        <f t="shared" si="97"/>
        <v/>
      </c>
      <c r="AU47" s="455" t="str">
        <f t="shared" si="97"/>
        <v/>
      </c>
      <c r="AV47" s="455" t="str">
        <f t="shared" si="97"/>
        <v/>
      </c>
      <c r="AW47" s="953" t="str">
        <f t="shared" si="97"/>
        <v/>
      </c>
      <c r="AX47" s="768" t="str">
        <f t="shared" si="97"/>
        <v/>
      </c>
      <c r="AY47" s="455" t="str">
        <f t="shared" si="97"/>
        <v/>
      </c>
      <c r="AZ47" s="455" t="str">
        <f t="shared" si="97"/>
        <v/>
      </c>
      <c r="BA47" s="455" t="str">
        <f t="shared" si="97"/>
        <v/>
      </c>
      <c r="BB47" s="455" t="str">
        <f t="shared" si="97"/>
        <v/>
      </c>
      <c r="BC47" s="455" t="str">
        <f t="shared" si="97"/>
        <v/>
      </c>
      <c r="BD47" s="953" t="str">
        <f t="shared" si="97"/>
        <v/>
      </c>
      <c r="BE47" s="768" t="str">
        <f t="shared" si="97"/>
        <v/>
      </c>
      <c r="BF47" s="455" t="str">
        <f t="shared" si="97"/>
        <v/>
      </c>
      <c r="BG47" s="455" t="str">
        <f t="shared" si="97"/>
        <v/>
      </c>
      <c r="BH47" s="455" t="str">
        <f t="shared" si="97"/>
        <v/>
      </c>
      <c r="BI47" s="455" t="str">
        <f t="shared" si="97"/>
        <v/>
      </c>
      <c r="BJ47" s="455" t="str">
        <f t="shared" si="97"/>
        <v/>
      </c>
      <c r="BK47" s="953" t="str">
        <f t="shared" si="97"/>
        <v/>
      </c>
      <c r="BL47" s="768" t="str">
        <f t="shared" si="97"/>
        <v/>
      </c>
      <c r="BM47" s="455" t="str">
        <f t="shared" si="97"/>
        <v/>
      </c>
      <c r="BN47" s="455" t="str">
        <f t="shared" si="97"/>
        <v/>
      </c>
      <c r="BO47" s="455" t="str">
        <f t="shared" si="97"/>
        <v/>
      </c>
      <c r="BP47" s="455" t="str">
        <f t="shared" si="97"/>
        <v/>
      </c>
      <c r="BQ47" s="455" t="str">
        <f t="shared" ref="BQ47:EB49" si="102">IF($C47="","",BQ$17)</f>
        <v/>
      </c>
      <c r="BR47" s="953" t="str">
        <f t="shared" si="102"/>
        <v/>
      </c>
      <c r="BS47" s="768" t="str">
        <f t="shared" si="102"/>
        <v/>
      </c>
      <c r="BT47" s="455" t="str">
        <f t="shared" si="102"/>
        <v/>
      </c>
      <c r="BU47" s="455" t="str">
        <f t="shared" si="102"/>
        <v/>
      </c>
      <c r="BV47" s="455" t="str">
        <f t="shared" si="102"/>
        <v/>
      </c>
      <c r="BW47" s="455" t="str">
        <f t="shared" si="102"/>
        <v/>
      </c>
      <c r="BX47" s="455" t="str">
        <f t="shared" si="102"/>
        <v/>
      </c>
      <c r="BY47" s="953" t="str">
        <f t="shared" si="102"/>
        <v/>
      </c>
      <c r="BZ47" s="768" t="str">
        <f t="shared" si="102"/>
        <v/>
      </c>
      <c r="CA47" s="455" t="str">
        <f t="shared" si="102"/>
        <v/>
      </c>
      <c r="CB47" s="455" t="str">
        <f t="shared" si="102"/>
        <v/>
      </c>
      <c r="CC47" s="455" t="str">
        <f t="shared" si="102"/>
        <v/>
      </c>
      <c r="CD47" s="455" t="str">
        <f t="shared" si="102"/>
        <v/>
      </c>
      <c r="CE47" s="455" t="str">
        <f t="shared" si="102"/>
        <v/>
      </c>
      <c r="CF47" s="953" t="str">
        <f t="shared" si="102"/>
        <v/>
      </c>
      <c r="CG47" s="768" t="str">
        <f t="shared" si="102"/>
        <v/>
      </c>
      <c r="CH47" s="455" t="str">
        <f t="shared" si="102"/>
        <v/>
      </c>
      <c r="CI47" s="455" t="str">
        <f t="shared" si="102"/>
        <v/>
      </c>
      <c r="CJ47" s="455" t="str">
        <f t="shared" si="102"/>
        <v/>
      </c>
      <c r="CK47" s="455" t="str">
        <f t="shared" si="102"/>
        <v/>
      </c>
      <c r="CL47" s="455" t="str">
        <f t="shared" si="102"/>
        <v/>
      </c>
      <c r="CM47" s="953" t="str">
        <f t="shared" si="102"/>
        <v/>
      </c>
      <c r="CN47" s="768" t="str">
        <f t="shared" si="102"/>
        <v/>
      </c>
      <c r="CO47" s="455" t="str">
        <f t="shared" si="102"/>
        <v/>
      </c>
      <c r="CP47" s="455" t="str">
        <f t="shared" si="102"/>
        <v/>
      </c>
      <c r="CQ47" s="455" t="str">
        <f t="shared" si="102"/>
        <v/>
      </c>
      <c r="CR47" s="455" t="str">
        <f t="shared" si="102"/>
        <v/>
      </c>
      <c r="CS47" s="455" t="str">
        <f t="shared" si="102"/>
        <v/>
      </c>
      <c r="CT47" s="953" t="str">
        <f t="shared" si="102"/>
        <v/>
      </c>
      <c r="CU47" s="952" t="str">
        <f t="shared" si="102"/>
        <v/>
      </c>
      <c r="CV47" s="455" t="str">
        <f t="shared" si="102"/>
        <v/>
      </c>
      <c r="CW47" s="455" t="str">
        <f t="shared" si="102"/>
        <v/>
      </c>
      <c r="CX47" s="455" t="str">
        <f t="shared" si="102"/>
        <v/>
      </c>
      <c r="CY47" s="455" t="str">
        <f t="shared" si="102"/>
        <v/>
      </c>
      <c r="CZ47" s="455" t="str">
        <f t="shared" si="102"/>
        <v/>
      </c>
      <c r="DA47" s="953" t="str">
        <f t="shared" si="102"/>
        <v/>
      </c>
      <c r="DB47" s="768" t="str">
        <f t="shared" si="102"/>
        <v/>
      </c>
      <c r="DC47" s="455" t="str">
        <f t="shared" si="102"/>
        <v/>
      </c>
      <c r="DD47" s="455" t="str">
        <f t="shared" si="102"/>
        <v/>
      </c>
      <c r="DE47" s="455" t="str">
        <f t="shared" si="102"/>
        <v/>
      </c>
      <c r="DF47" s="455" t="str">
        <f t="shared" si="102"/>
        <v/>
      </c>
      <c r="DG47" s="455" t="str">
        <f t="shared" si="102"/>
        <v/>
      </c>
      <c r="DH47" s="953" t="str">
        <f t="shared" si="102"/>
        <v/>
      </c>
      <c r="DI47" s="768" t="str">
        <f t="shared" si="102"/>
        <v/>
      </c>
      <c r="DJ47" s="455" t="str">
        <f t="shared" si="102"/>
        <v/>
      </c>
      <c r="DK47" s="455" t="str">
        <f t="shared" si="102"/>
        <v/>
      </c>
      <c r="DL47" s="455" t="str">
        <f t="shared" si="102"/>
        <v/>
      </c>
      <c r="DM47" s="455" t="str">
        <f t="shared" si="102"/>
        <v/>
      </c>
      <c r="DN47" s="455" t="str">
        <f t="shared" si="102"/>
        <v/>
      </c>
      <c r="DO47" s="953" t="str">
        <f t="shared" si="102"/>
        <v/>
      </c>
      <c r="DP47" s="768" t="str">
        <f t="shared" si="102"/>
        <v/>
      </c>
      <c r="DQ47" s="455" t="str">
        <f t="shared" si="102"/>
        <v/>
      </c>
      <c r="DR47" s="455" t="str">
        <f t="shared" si="102"/>
        <v/>
      </c>
      <c r="DS47" s="455" t="str">
        <f t="shared" si="102"/>
        <v/>
      </c>
      <c r="DT47" s="455" t="str">
        <f t="shared" si="102"/>
        <v/>
      </c>
      <c r="DU47" s="455" t="str">
        <f t="shared" si="102"/>
        <v/>
      </c>
      <c r="DV47" s="953" t="str">
        <f t="shared" si="102"/>
        <v/>
      </c>
      <c r="DW47" s="768" t="str">
        <f t="shared" si="102"/>
        <v/>
      </c>
      <c r="DX47" s="455" t="str">
        <f t="shared" si="102"/>
        <v/>
      </c>
      <c r="DY47" s="455" t="str">
        <f t="shared" si="102"/>
        <v/>
      </c>
      <c r="DZ47" s="455" t="str">
        <f t="shared" si="102"/>
        <v/>
      </c>
      <c r="EA47" s="455" t="str">
        <f t="shared" si="102"/>
        <v/>
      </c>
      <c r="EB47" s="455" t="str">
        <f t="shared" si="102"/>
        <v/>
      </c>
      <c r="EC47" s="954" t="str">
        <f t="shared" ref="EC47:GN49" si="103">IF($C47="","",EC$17)</f>
        <v/>
      </c>
      <c r="ED47" s="768" t="str">
        <f t="shared" si="103"/>
        <v/>
      </c>
      <c r="EE47" s="455" t="str">
        <f t="shared" si="103"/>
        <v/>
      </c>
      <c r="EF47" s="455" t="str">
        <f t="shared" si="103"/>
        <v/>
      </c>
      <c r="EG47" s="455" t="str">
        <f t="shared" si="103"/>
        <v/>
      </c>
      <c r="EH47" s="455" t="str">
        <f t="shared" si="103"/>
        <v/>
      </c>
      <c r="EI47" s="455" t="str">
        <f t="shared" si="103"/>
        <v/>
      </c>
      <c r="EJ47" s="953" t="str">
        <f t="shared" si="103"/>
        <v/>
      </c>
      <c r="EK47" s="768" t="str">
        <f t="shared" si="103"/>
        <v/>
      </c>
      <c r="EL47" s="455" t="str">
        <f t="shared" si="103"/>
        <v/>
      </c>
      <c r="EM47" s="455" t="str">
        <f t="shared" si="103"/>
        <v/>
      </c>
      <c r="EN47" s="455" t="str">
        <f t="shared" si="103"/>
        <v/>
      </c>
      <c r="EO47" s="455" t="str">
        <f t="shared" si="103"/>
        <v/>
      </c>
      <c r="EP47" s="455" t="str">
        <f t="shared" si="103"/>
        <v/>
      </c>
      <c r="EQ47" s="953" t="str">
        <f t="shared" si="103"/>
        <v/>
      </c>
      <c r="ER47" s="768" t="str">
        <f t="shared" si="103"/>
        <v/>
      </c>
      <c r="ES47" s="455" t="str">
        <f t="shared" si="103"/>
        <v/>
      </c>
      <c r="ET47" s="455" t="str">
        <f t="shared" si="103"/>
        <v/>
      </c>
      <c r="EU47" s="455" t="str">
        <f t="shared" si="103"/>
        <v/>
      </c>
      <c r="EV47" s="455" t="str">
        <f t="shared" si="103"/>
        <v/>
      </c>
      <c r="EW47" s="455" t="str">
        <f t="shared" si="103"/>
        <v/>
      </c>
      <c r="EX47" s="953" t="str">
        <f t="shared" si="103"/>
        <v/>
      </c>
      <c r="EY47" s="768" t="str">
        <f t="shared" si="103"/>
        <v/>
      </c>
      <c r="EZ47" s="455" t="str">
        <f t="shared" si="103"/>
        <v/>
      </c>
      <c r="FA47" s="455" t="str">
        <f t="shared" si="103"/>
        <v/>
      </c>
      <c r="FB47" s="455" t="str">
        <f t="shared" si="103"/>
        <v/>
      </c>
      <c r="FC47" s="455" t="str">
        <f t="shared" si="103"/>
        <v/>
      </c>
      <c r="FD47" s="455" t="str">
        <f t="shared" si="103"/>
        <v/>
      </c>
      <c r="FE47" s="953" t="str">
        <f t="shared" si="103"/>
        <v/>
      </c>
      <c r="FF47" s="768" t="str">
        <f t="shared" si="103"/>
        <v/>
      </c>
      <c r="FG47" s="455" t="str">
        <f t="shared" si="103"/>
        <v/>
      </c>
      <c r="FH47" s="455" t="str">
        <f t="shared" si="103"/>
        <v/>
      </c>
      <c r="FI47" s="455" t="str">
        <f t="shared" si="103"/>
        <v/>
      </c>
      <c r="FJ47" s="455" t="str">
        <f t="shared" si="103"/>
        <v/>
      </c>
      <c r="FK47" s="455" t="str">
        <f t="shared" si="103"/>
        <v/>
      </c>
      <c r="FL47" s="953" t="str">
        <f t="shared" si="103"/>
        <v/>
      </c>
      <c r="FM47" s="768" t="str">
        <f t="shared" si="103"/>
        <v/>
      </c>
      <c r="FN47" s="455" t="str">
        <f t="shared" si="103"/>
        <v/>
      </c>
      <c r="FO47" s="455" t="str">
        <f t="shared" si="103"/>
        <v/>
      </c>
      <c r="FP47" s="455" t="str">
        <f t="shared" si="103"/>
        <v/>
      </c>
      <c r="FQ47" s="455" t="str">
        <f t="shared" si="103"/>
        <v/>
      </c>
      <c r="FR47" s="455" t="str">
        <f t="shared" si="103"/>
        <v/>
      </c>
      <c r="FS47" s="953" t="str">
        <f t="shared" si="103"/>
        <v/>
      </c>
      <c r="FT47" s="768" t="str">
        <f t="shared" si="103"/>
        <v/>
      </c>
      <c r="FU47" s="455" t="str">
        <f t="shared" si="103"/>
        <v/>
      </c>
      <c r="FV47" s="455" t="str">
        <f t="shared" si="103"/>
        <v/>
      </c>
      <c r="FW47" s="455" t="str">
        <f t="shared" si="103"/>
        <v/>
      </c>
      <c r="FX47" s="455" t="str">
        <f t="shared" si="103"/>
        <v/>
      </c>
      <c r="FY47" s="455" t="str">
        <f t="shared" si="103"/>
        <v/>
      </c>
      <c r="FZ47" s="953" t="str">
        <f t="shared" si="103"/>
        <v/>
      </c>
      <c r="GA47" s="768" t="str">
        <f t="shared" si="103"/>
        <v/>
      </c>
      <c r="GB47" s="455" t="str">
        <f t="shared" si="103"/>
        <v/>
      </c>
      <c r="GC47" s="455" t="str">
        <f t="shared" si="103"/>
        <v/>
      </c>
      <c r="GD47" s="455" t="str">
        <f t="shared" si="103"/>
        <v/>
      </c>
      <c r="GE47" s="455" t="str">
        <f t="shared" si="103"/>
        <v/>
      </c>
      <c r="GF47" s="953" t="str">
        <f t="shared" si="103"/>
        <v/>
      </c>
      <c r="GG47" s="768" t="str">
        <f t="shared" si="103"/>
        <v/>
      </c>
      <c r="GH47" s="455" t="str">
        <f t="shared" si="103"/>
        <v/>
      </c>
      <c r="GI47" s="455" t="str">
        <f t="shared" si="103"/>
        <v/>
      </c>
      <c r="GJ47" s="455" t="str">
        <f t="shared" si="103"/>
        <v/>
      </c>
      <c r="GK47" s="455" t="str">
        <f t="shared" si="103"/>
        <v/>
      </c>
      <c r="GL47" s="455" t="str">
        <f t="shared" si="103"/>
        <v/>
      </c>
      <c r="GM47" s="455" t="str">
        <f t="shared" si="103"/>
        <v/>
      </c>
      <c r="GN47" s="954" t="str">
        <f t="shared" si="103"/>
        <v/>
      </c>
      <c r="GO47" s="768" t="str">
        <f t="shared" si="99"/>
        <v/>
      </c>
      <c r="GP47" s="455" t="str">
        <f t="shared" si="99"/>
        <v/>
      </c>
      <c r="GQ47" s="455" t="str">
        <f t="shared" si="99"/>
        <v/>
      </c>
      <c r="GR47" s="455" t="str">
        <f t="shared" si="99"/>
        <v/>
      </c>
      <c r="GS47" s="455" t="str">
        <f t="shared" si="99"/>
        <v/>
      </c>
      <c r="GT47" s="455" t="str">
        <f t="shared" si="99"/>
        <v/>
      </c>
      <c r="GU47" s="953" t="str">
        <f t="shared" si="99"/>
        <v/>
      </c>
      <c r="GV47" s="768" t="str">
        <f t="shared" si="99"/>
        <v/>
      </c>
      <c r="GW47" s="455" t="str">
        <f t="shared" si="99"/>
        <v/>
      </c>
      <c r="GX47" s="455" t="str">
        <f t="shared" si="99"/>
        <v/>
      </c>
      <c r="GY47" s="455" t="str">
        <f t="shared" si="99"/>
        <v/>
      </c>
      <c r="GZ47" s="455" t="str">
        <f t="shared" si="99"/>
        <v/>
      </c>
      <c r="HA47" s="455" t="str">
        <f t="shared" si="99"/>
        <v/>
      </c>
      <c r="HB47" s="953" t="str">
        <f t="shared" si="99"/>
        <v/>
      </c>
      <c r="HC47" s="768" t="str">
        <f t="shared" si="99"/>
        <v/>
      </c>
      <c r="HD47" s="455" t="str">
        <f t="shared" si="99"/>
        <v/>
      </c>
      <c r="HE47" s="455" t="str">
        <f t="shared" si="99"/>
        <v/>
      </c>
      <c r="HF47" s="455" t="str">
        <f t="shared" si="99"/>
        <v/>
      </c>
      <c r="HG47" s="455" t="str">
        <f t="shared" si="99"/>
        <v/>
      </c>
      <c r="HH47" s="455" t="str">
        <f t="shared" si="99"/>
        <v/>
      </c>
      <c r="HI47" s="953" t="str">
        <f t="shared" si="99"/>
        <v/>
      </c>
      <c r="HJ47" s="768" t="str">
        <f t="shared" si="99"/>
        <v/>
      </c>
      <c r="HK47" s="455" t="str">
        <f t="shared" si="99"/>
        <v/>
      </c>
      <c r="HL47" s="455" t="str">
        <f t="shared" si="99"/>
        <v/>
      </c>
      <c r="HM47" s="455" t="str">
        <f t="shared" si="99"/>
        <v/>
      </c>
      <c r="HN47" s="955" t="str">
        <f t="shared" si="99"/>
        <v/>
      </c>
      <c r="HO47" s="455" t="str">
        <f t="shared" si="99"/>
        <v/>
      </c>
      <c r="HP47" s="953" t="str">
        <f t="shared" si="99"/>
        <v/>
      </c>
      <c r="HQ47" s="768" t="str">
        <f t="shared" si="99"/>
        <v/>
      </c>
      <c r="HR47" s="455" t="str">
        <f t="shared" si="99"/>
        <v/>
      </c>
      <c r="HS47" s="455" t="str">
        <f t="shared" si="99"/>
        <v/>
      </c>
      <c r="HT47" s="455" t="str">
        <f t="shared" si="99"/>
        <v/>
      </c>
      <c r="HU47" s="455" t="str">
        <f t="shared" si="99"/>
        <v/>
      </c>
      <c r="HV47" s="455" t="str">
        <f t="shared" si="99"/>
        <v/>
      </c>
      <c r="HW47" s="953" t="str">
        <f t="shared" si="99"/>
        <v/>
      </c>
      <c r="HX47" s="768" t="str">
        <f t="shared" si="99"/>
        <v/>
      </c>
      <c r="HY47" s="455" t="str">
        <f t="shared" si="99"/>
        <v/>
      </c>
      <c r="HZ47" s="455" t="str">
        <f t="shared" si="99"/>
        <v/>
      </c>
      <c r="IA47" s="455" t="str">
        <f t="shared" si="99"/>
        <v/>
      </c>
      <c r="IB47" s="455" t="str">
        <f t="shared" si="99"/>
        <v/>
      </c>
      <c r="IC47" s="455" t="str">
        <f t="shared" si="99"/>
        <v/>
      </c>
      <c r="ID47" s="953" t="str">
        <f t="shared" si="99"/>
        <v/>
      </c>
      <c r="IE47" s="768" t="str">
        <f t="shared" si="99"/>
        <v/>
      </c>
      <c r="IF47" s="455" t="str">
        <f t="shared" si="99"/>
        <v/>
      </c>
      <c r="IG47" s="455" t="str">
        <f t="shared" si="99"/>
        <v/>
      </c>
      <c r="IH47" s="455" t="str">
        <f t="shared" si="99"/>
        <v/>
      </c>
      <c r="II47" s="455" t="str">
        <f t="shared" si="99"/>
        <v/>
      </c>
      <c r="IJ47" s="455" t="str">
        <f t="shared" si="99"/>
        <v/>
      </c>
      <c r="IK47" s="953" t="str">
        <f t="shared" si="99"/>
        <v/>
      </c>
      <c r="IL47" s="768" t="str">
        <f t="shared" si="99"/>
        <v/>
      </c>
      <c r="IM47" s="455" t="str">
        <f t="shared" si="99"/>
        <v/>
      </c>
      <c r="IN47" s="455" t="str">
        <f t="shared" si="99"/>
        <v/>
      </c>
      <c r="IO47" s="455" t="str">
        <f t="shared" si="99"/>
        <v/>
      </c>
      <c r="IP47" s="455" t="str">
        <f t="shared" si="99"/>
        <v/>
      </c>
      <c r="IQ47" s="455" t="str">
        <f t="shared" si="99"/>
        <v/>
      </c>
      <c r="IR47" s="953" t="str">
        <f t="shared" si="99"/>
        <v/>
      </c>
      <c r="IS47" s="768" t="str">
        <f t="shared" si="99"/>
        <v/>
      </c>
      <c r="IT47" s="455" t="str">
        <f t="shared" si="99"/>
        <v/>
      </c>
      <c r="IU47" s="455" t="str">
        <f t="shared" si="99"/>
        <v/>
      </c>
      <c r="IV47" s="455" t="str">
        <f t="shared" si="99"/>
        <v/>
      </c>
      <c r="IW47" s="455" t="str">
        <f t="shared" si="99"/>
        <v/>
      </c>
      <c r="IX47" s="455" t="str">
        <f t="shared" si="99"/>
        <v/>
      </c>
      <c r="IY47" s="954" t="str">
        <f t="shared" si="99"/>
        <v/>
      </c>
      <c r="IZ47" s="768" t="str">
        <f t="shared" si="100"/>
        <v/>
      </c>
      <c r="JA47" s="455" t="str">
        <f t="shared" si="100"/>
        <v/>
      </c>
      <c r="JB47" s="455" t="str">
        <f t="shared" si="100"/>
        <v/>
      </c>
      <c r="JC47" s="455" t="str">
        <f t="shared" si="100"/>
        <v/>
      </c>
      <c r="JD47" s="455" t="str">
        <f t="shared" si="100"/>
        <v/>
      </c>
      <c r="JE47" s="455" t="str">
        <f t="shared" si="100"/>
        <v/>
      </c>
      <c r="JF47" s="953" t="str">
        <f t="shared" si="100"/>
        <v/>
      </c>
      <c r="JG47" s="768" t="str">
        <f t="shared" si="100"/>
        <v/>
      </c>
      <c r="JH47" s="455" t="str">
        <f t="shared" si="100"/>
        <v/>
      </c>
      <c r="JI47" s="455" t="str">
        <f t="shared" si="100"/>
        <v/>
      </c>
      <c r="JJ47" s="455" t="str">
        <f t="shared" si="100"/>
        <v/>
      </c>
      <c r="JK47" s="455" t="str">
        <f t="shared" si="100"/>
        <v/>
      </c>
      <c r="JL47" s="455" t="str">
        <f t="shared" si="100"/>
        <v/>
      </c>
      <c r="JM47" s="953" t="str">
        <f t="shared" si="100"/>
        <v/>
      </c>
      <c r="JN47" s="768" t="str">
        <f t="shared" si="100"/>
        <v/>
      </c>
      <c r="JO47" s="455" t="str">
        <f t="shared" si="100"/>
        <v/>
      </c>
      <c r="JP47" s="455" t="str">
        <f t="shared" si="100"/>
        <v/>
      </c>
      <c r="JQ47" s="455" t="str">
        <f t="shared" si="100"/>
        <v/>
      </c>
      <c r="JR47" s="455" t="str">
        <f t="shared" si="100"/>
        <v/>
      </c>
      <c r="JS47" s="455" t="str">
        <f t="shared" si="100"/>
        <v/>
      </c>
      <c r="JT47" s="953" t="str">
        <f t="shared" si="100"/>
        <v/>
      </c>
      <c r="JU47" s="768" t="str">
        <f t="shared" si="100"/>
        <v/>
      </c>
      <c r="JV47" s="455" t="str">
        <f t="shared" si="100"/>
        <v/>
      </c>
      <c r="JW47" s="455" t="str">
        <f t="shared" si="100"/>
        <v/>
      </c>
      <c r="JX47" s="455" t="str">
        <f t="shared" si="100"/>
        <v/>
      </c>
      <c r="JY47" s="455" t="str">
        <f t="shared" si="100"/>
        <v/>
      </c>
      <c r="JZ47" s="455" t="str">
        <f t="shared" si="100"/>
        <v/>
      </c>
      <c r="KA47" s="953" t="str">
        <f t="shared" si="100"/>
        <v/>
      </c>
      <c r="KB47" s="768" t="str">
        <f t="shared" si="100"/>
        <v/>
      </c>
      <c r="KC47" s="455" t="str">
        <f t="shared" si="100"/>
        <v/>
      </c>
      <c r="KD47" s="455" t="str">
        <f t="shared" si="100"/>
        <v/>
      </c>
      <c r="KE47" s="455" t="str">
        <f t="shared" si="100"/>
        <v/>
      </c>
      <c r="KF47" s="455" t="str">
        <f t="shared" si="100"/>
        <v/>
      </c>
      <c r="KG47" s="455" t="str">
        <f t="shared" si="100"/>
        <v/>
      </c>
      <c r="KH47" s="953" t="str">
        <f t="shared" si="100"/>
        <v/>
      </c>
      <c r="KI47" s="768" t="str">
        <f t="shared" si="100"/>
        <v/>
      </c>
      <c r="KJ47" s="455" t="str">
        <f t="shared" si="100"/>
        <v/>
      </c>
      <c r="KK47" s="455" t="str">
        <f t="shared" si="100"/>
        <v/>
      </c>
      <c r="KL47" s="455" t="str">
        <f t="shared" si="100"/>
        <v/>
      </c>
      <c r="KM47" s="455" t="str">
        <f t="shared" si="100"/>
        <v/>
      </c>
      <c r="KN47" s="455" t="str">
        <f t="shared" si="100"/>
        <v/>
      </c>
      <c r="KO47" s="953" t="str">
        <f t="shared" si="100"/>
        <v/>
      </c>
      <c r="KP47" s="768" t="str">
        <f t="shared" si="100"/>
        <v/>
      </c>
      <c r="KQ47" s="455" t="str">
        <f t="shared" si="100"/>
        <v/>
      </c>
      <c r="KR47" s="455" t="str">
        <f t="shared" si="100"/>
        <v/>
      </c>
      <c r="KS47" s="455" t="str">
        <f t="shared" si="100"/>
        <v/>
      </c>
      <c r="KT47" s="455" t="str">
        <f t="shared" si="100"/>
        <v/>
      </c>
      <c r="KU47" s="455" t="str">
        <f t="shared" si="100"/>
        <v/>
      </c>
      <c r="KV47" s="953" t="str">
        <f t="shared" si="100"/>
        <v/>
      </c>
      <c r="KW47" s="768" t="str">
        <f t="shared" si="100"/>
        <v/>
      </c>
      <c r="KX47" s="455" t="str">
        <f t="shared" si="100"/>
        <v/>
      </c>
      <c r="KY47" s="455" t="str">
        <f t="shared" si="100"/>
        <v/>
      </c>
      <c r="KZ47" s="455" t="str">
        <f t="shared" si="100"/>
        <v/>
      </c>
      <c r="LA47" s="455" t="str">
        <f t="shared" si="100"/>
        <v/>
      </c>
      <c r="LB47" s="455" t="str">
        <f t="shared" si="100"/>
        <v/>
      </c>
      <c r="LC47" s="954" t="str">
        <f t="shared" si="100"/>
        <v/>
      </c>
      <c r="LD47" s="768" t="str">
        <f t="shared" si="100"/>
        <v/>
      </c>
      <c r="LE47" s="455" t="str">
        <f t="shared" si="100"/>
        <v/>
      </c>
      <c r="LF47" s="455" t="str">
        <f t="shared" si="100"/>
        <v/>
      </c>
      <c r="LG47" s="455" t="str">
        <f t="shared" si="100"/>
        <v/>
      </c>
      <c r="LH47" s="455" t="str">
        <f t="shared" si="100"/>
        <v/>
      </c>
      <c r="LI47" s="455" t="str">
        <f t="shared" si="100"/>
        <v/>
      </c>
      <c r="LJ47" s="953" t="str">
        <f t="shared" si="100"/>
        <v/>
      </c>
      <c r="LK47" s="768" t="str">
        <f t="shared" si="100"/>
        <v/>
      </c>
      <c r="LL47" s="455" t="str">
        <f t="shared" si="98"/>
        <v/>
      </c>
      <c r="LM47" s="455" t="str">
        <f t="shared" si="98"/>
        <v/>
      </c>
      <c r="LN47" s="455" t="str">
        <f t="shared" si="98"/>
        <v/>
      </c>
      <c r="LO47" s="455" t="str">
        <f t="shared" si="98"/>
        <v/>
      </c>
      <c r="LP47" s="455" t="str">
        <f t="shared" si="98"/>
        <v/>
      </c>
      <c r="LQ47" s="953" t="str">
        <f t="shared" si="98"/>
        <v/>
      </c>
      <c r="LR47" s="768" t="str">
        <f t="shared" si="98"/>
        <v/>
      </c>
      <c r="LS47" s="455" t="str">
        <f t="shared" si="98"/>
        <v/>
      </c>
      <c r="LT47" s="455" t="str">
        <f t="shared" si="98"/>
        <v/>
      </c>
      <c r="LU47" s="455" t="str">
        <f t="shared" si="98"/>
        <v/>
      </c>
      <c r="LV47" s="455" t="str">
        <f t="shared" si="98"/>
        <v/>
      </c>
      <c r="LW47" s="455" t="str">
        <f t="shared" si="98"/>
        <v/>
      </c>
      <c r="LX47" s="953" t="str">
        <f t="shared" si="98"/>
        <v/>
      </c>
      <c r="LY47" s="768" t="str">
        <f t="shared" si="98"/>
        <v/>
      </c>
      <c r="LZ47" s="455" t="str">
        <f t="shared" si="98"/>
        <v/>
      </c>
      <c r="MA47" s="455" t="str">
        <f t="shared" si="98"/>
        <v/>
      </c>
      <c r="MB47" s="455" t="str">
        <f t="shared" si="98"/>
        <v/>
      </c>
      <c r="MC47" s="455" t="str">
        <f t="shared" si="98"/>
        <v/>
      </c>
      <c r="MD47" s="455" t="str">
        <f t="shared" si="98"/>
        <v/>
      </c>
      <c r="ME47" s="953" t="str">
        <f t="shared" si="98"/>
        <v/>
      </c>
      <c r="MF47" s="768" t="str">
        <f t="shared" si="98"/>
        <v/>
      </c>
      <c r="MG47" s="455" t="str">
        <f t="shared" si="98"/>
        <v/>
      </c>
      <c r="MH47" s="455" t="str">
        <f t="shared" si="98"/>
        <v/>
      </c>
      <c r="MI47" s="455" t="str">
        <f t="shared" si="98"/>
        <v/>
      </c>
      <c r="MJ47" s="455" t="str">
        <f t="shared" si="98"/>
        <v/>
      </c>
      <c r="MK47" s="455" t="str">
        <f t="shared" si="98"/>
        <v/>
      </c>
      <c r="ML47" s="953" t="str">
        <f t="shared" si="98"/>
        <v/>
      </c>
      <c r="MM47" s="768" t="str">
        <f t="shared" si="98"/>
        <v/>
      </c>
      <c r="MN47" s="455" t="str">
        <f t="shared" si="98"/>
        <v/>
      </c>
      <c r="MO47" s="455" t="str">
        <f t="shared" si="98"/>
        <v/>
      </c>
      <c r="MP47" s="455" t="str">
        <f t="shared" si="98"/>
        <v/>
      </c>
      <c r="MQ47" s="455" t="str">
        <f t="shared" si="98"/>
        <v/>
      </c>
      <c r="MR47" s="455" t="str">
        <f t="shared" si="98"/>
        <v/>
      </c>
      <c r="MS47" s="953" t="str">
        <f t="shared" si="98"/>
        <v/>
      </c>
      <c r="MT47" s="768" t="str">
        <f t="shared" si="98"/>
        <v/>
      </c>
      <c r="MU47" s="455" t="str">
        <f t="shared" si="98"/>
        <v/>
      </c>
      <c r="MV47" s="455" t="str">
        <f t="shared" si="98"/>
        <v/>
      </c>
      <c r="MW47" s="455" t="str">
        <f t="shared" si="98"/>
        <v/>
      </c>
      <c r="MX47" s="455" t="str">
        <f t="shared" si="98"/>
        <v/>
      </c>
      <c r="MY47" s="455" t="str">
        <f t="shared" si="98"/>
        <v/>
      </c>
      <c r="MZ47" s="953" t="str">
        <f t="shared" si="98"/>
        <v/>
      </c>
      <c r="NA47" s="768" t="str">
        <f t="shared" si="98"/>
        <v/>
      </c>
      <c r="NB47" s="455" t="str">
        <f t="shared" si="98"/>
        <v/>
      </c>
      <c r="NC47" s="455" t="str">
        <f t="shared" si="98"/>
        <v/>
      </c>
      <c r="ND47" s="455" t="str">
        <f t="shared" si="98"/>
        <v/>
      </c>
      <c r="NE47" s="455" t="str">
        <f t="shared" si="98"/>
        <v/>
      </c>
      <c r="NF47" s="455" t="str">
        <f t="shared" si="98"/>
        <v/>
      </c>
      <c r="NG47" s="954" t="str">
        <f t="shared" si="98"/>
        <v/>
      </c>
      <c r="NH47" s="768" t="str">
        <f t="shared" si="98"/>
        <v/>
      </c>
      <c r="NI47" s="455" t="str">
        <f t="shared" si="98"/>
        <v/>
      </c>
      <c r="NJ47" s="455" t="str">
        <f t="shared" si="98"/>
        <v/>
      </c>
      <c r="NK47" s="455" t="str">
        <f t="shared" si="98"/>
        <v/>
      </c>
      <c r="NL47" s="455" t="str">
        <f t="shared" si="98"/>
        <v/>
      </c>
      <c r="NM47" s="455" t="str">
        <f t="shared" si="98"/>
        <v/>
      </c>
      <c r="NN47" s="953" t="str">
        <f t="shared" si="98"/>
        <v/>
      </c>
      <c r="NO47" s="83"/>
      <c r="NP47" s="83"/>
      <c r="NQ47" s="83"/>
      <c r="NR47" s="83"/>
      <c r="NS47" s="83"/>
      <c r="NT47" s="83"/>
      <c r="NU47" s="83"/>
      <c r="NV47" s="83"/>
      <c r="NW47" s="83"/>
      <c r="NX47" s="83"/>
      <c r="NY47" s="83"/>
      <c r="NZ47" s="83"/>
      <c r="OA47" s="83"/>
      <c r="OB47" s="83"/>
      <c r="OC47" s="83"/>
      <c r="OD47" s="83"/>
      <c r="OE47" s="83"/>
      <c r="OF47" s="83"/>
      <c r="OG47" s="83"/>
      <c r="OH47" s="83"/>
      <c r="OI47" s="83"/>
      <c r="OJ47" s="83"/>
      <c r="OK47" s="83"/>
      <c r="OL47" s="83"/>
      <c r="OM47" s="83"/>
      <c r="ON47" s="83"/>
      <c r="OO47" s="83"/>
      <c r="OP47" s="83"/>
      <c r="OQ47" s="83"/>
      <c r="OR47" s="83"/>
      <c r="OS47" s="83"/>
      <c r="OT47" s="83"/>
      <c r="OU47" s="83"/>
      <c r="OV47" s="83"/>
      <c r="OW47" s="83"/>
      <c r="OX47" s="83"/>
      <c r="OY47" s="83"/>
      <c r="OZ47" s="83"/>
      <c r="PA47" s="83"/>
      <c r="PB47" s="83"/>
      <c r="PC47" s="83"/>
      <c r="PD47" s="83"/>
      <c r="PE47" s="83"/>
      <c r="PF47" s="83"/>
      <c r="PG47" s="83"/>
      <c r="PH47" s="83"/>
      <c r="PI47" s="83"/>
      <c r="PJ47" s="83"/>
      <c r="PK47" s="83"/>
      <c r="PL47" s="83"/>
      <c r="PM47" s="83"/>
      <c r="PN47" s="83"/>
      <c r="PO47" s="83"/>
      <c r="PP47" s="83"/>
      <c r="PQ47" s="83"/>
      <c r="PR47" s="83"/>
      <c r="PS47" s="83"/>
      <c r="PT47" s="83"/>
      <c r="PU47" s="83"/>
      <c r="PV47" s="83"/>
      <c r="PW47" s="83"/>
      <c r="PX47" s="83"/>
      <c r="PY47" s="83"/>
      <c r="PZ47" s="83"/>
      <c r="QA47" s="83"/>
      <c r="QB47" s="83"/>
      <c r="QC47" s="83"/>
      <c r="QD47" s="83"/>
      <c r="QE47" s="83"/>
      <c r="QF47" s="83"/>
      <c r="QG47" s="83"/>
      <c r="QH47" s="83"/>
      <c r="QI47" s="83"/>
      <c r="QJ47" s="83"/>
      <c r="QK47" s="83"/>
      <c r="QL47" s="83"/>
      <c r="QM47" s="83"/>
      <c r="QN47" s="83"/>
      <c r="QO47" s="83"/>
      <c r="QP47" s="83"/>
      <c r="QQ47" s="83"/>
      <c r="QR47" s="83"/>
      <c r="QS47" s="83"/>
      <c r="QT47" s="83"/>
      <c r="QU47" s="83"/>
      <c r="QV47" s="83"/>
      <c r="QW47" s="83"/>
      <c r="QX47" s="83"/>
      <c r="QY47" s="83"/>
      <c r="QZ47" s="83"/>
      <c r="RA47" s="83"/>
      <c r="RB47" s="83"/>
      <c r="RC47" s="83"/>
      <c r="RD47" s="83"/>
      <c r="RE47" s="83"/>
      <c r="RF47" s="83"/>
      <c r="RG47" s="83"/>
      <c r="RH47" s="83"/>
      <c r="RI47" s="83"/>
      <c r="RJ47" s="83"/>
      <c r="RK47" s="83"/>
      <c r="RL47" s="83"/>
      <c r="RM47" s="83"/>
      <c r="RN47" s="83"/>
      <c r="RO47" s="83"/>
      <c r="RP47" s="83"/>
      <c r="RQ47" s="83"/>
      <c r="RR47" s="83"/>
      <c r="RS47" s="83"/>
      <c r="RT47" s="83"/>
      <c r="RU47" s="83"/>
      <c r="RV47" s="83"/>
      <c r="RW47" s="83"/>
      <c r="RX47" s="83"/>
      <c r="RY47" s="83"/>
      <c r="RZ47" s="83"/>
      <c r="SA47" s="83"/>
      <c r="SB47" s="83"/>
      <c r="SC47" s="83"/>
    </row>
    <row r="48" spans="1:564" s="1" customFormat="1" hidden="1" x14ac:dyDescent="0.2">
      <c r="A48" s="939">
        <f>alapadatok!A32</f>
        <v>30</v>
      </c>
      <c r="B48" s="678" t="str">
        <f>IF(alapadatok!C32="","",alapadatok!C32)</f>
        <v/>
      </c>
      <c r="C48" s="584" t="str">
        <f>IF(alapadatok!B32="","",alapadatok!B32)</f>
        <v/>
      </c>
      <c r="D48" s="584" t="str">
        <f>IF(alapadatok!D32="","",alapadatok!D32)</f>
        <v/>
      </c>
      <c r="E48" s="948" t="str">
        <f>IF(alapadatok!K32="","",alapadatok!K32)</f>
        <v/>
      </c>
      <c r="F48" s="952" t="str">
        <f t="shared" ref="F48:BQ49" si="104">IF($C48="","",F$17)</f>
        <v/>
      </c>
      <c r="G48" s="953" t="str">
        <f t="shared" si="104"/>
        <v/>
      </c>
      <c r="H48" s="768" t="str">
        <f t="shared" si="104"/>
        <v/>
      </c>
      <c r="I48" s="455" t="str">
        <f t="shared" si="104"/>
        <v/>
      </c>
      <c r="J48" s="455" t="str">
        <f t="shared" si="104"/>
        <v/>
      </c>
      <c r="K48" s="455" t="str">
        <f t="shared" si="104"/>
        <v/>
      </c>
      <c r="L48" s="455" t="str">
        <f t="shared" si="104"/>
        <v/>
      </c>
      <c r="M48" s="455" t="str">
        <f t="shared" si="104"/>
        <v/>
      </c>
      <c r="N48" s="953" t="str">
        <f t="shared" si="104"/>
        <v/>
      </c>
      <c r="O48" s="768" t="str">
        <f t="shared" si="104"/>
        <v/>
      </c>
      <c r="P48" s="455" t="str">
        <f t="shared" si="104"/>
        <v/>
      </c>
      <c r="Q48" s="455" t="str">
        <f t="shared" si="104"/>
        <v/>
      </c>
      <c r="R48" s="455" t="str">
        <f t="shared" si="104"/>
        <v/>
      </c>
      <c r="S48" s="455" t="str">
        <f t="shared" si="104"/>
        <v/>
      </c>
      <c r="T48" s="455" t="str">
        <f t="shared" si="104"/>
        <v/>
      </c>
      <c r="U48" s="953" t="str">
        <f t="shared" si="104"/>
        <v/>
      </c>
      <c r="V48" s="768" t="str">
        <f t="shared" si="104"/>
        <v/>
      </c>
      <c r="W48" s="455" t="str">
        <f t="shared" si="104"/>
        <v/>
      </c>
      <c r="X48" s="455" t="str">
        <f t="shared" si="104"/>
        <v/>
      </c>
      <c r="Y48" s="455" t="str">
        <f t="shared" si="104"/>
        <v/>
      </c>
      <c r="Z48" s="455" t="str">
        <f t="shared" si="104"/>
        <v/>
      </c>
      <c r="AA48" s="455" t="str">
        <f t="shared" si="104"/>
        <v/>
      </c>
      <c r="AB48" s="953" t="str">
        <f t="shared" si="104"/>
        <v/>
      </c>
      <c r="AC48" s="768" t="str">
        <f t="shared" si="104"/>
        <v/>
      </c>
      <c r="AD48" s="455" t="str">
        <f t="shared" si="104"/>
        <v/>
      </c>
      <c r="AE48" s="455" t="str">
        <f t="shared" si="104"/>
        <v/>
      </c>
      <c r="AF48" s="455" t="str">
        <f t="shared" si="104"/>
        <v/>
      </c>
      <c r="AG48" s="455" t="str">
        <f t="shared" si="104"/>
        <v/>
      </c>
      <c r="AH48" s="455" t="str">
        <f t="shared" si="104"/>
        <v/>
      </c>
      <c r="AI48" s="953" t="str">
        <f t="shared" si="104"/>
        <v/>
      </c>
      <c r="AJ48" s="768" t="str">
        <f t="shared" si="104"/>
        <v/>
      </c>
      <c r="AK48" s="455" t="str">
        <f t="shared" si="104"/>
        <v/>
      </c>
      <c r="AL48" s="455" t="str">
        <f t="shared" si="104"/>
        <v/>
      </c>
      <c r="AM48" s="455" t="str">
        <f t="shared" si="104"/>
        <v/>
      </c>
      <c r="AN48" s="455" t="str">
        <f t="shared" si="104"/>
        <v/>
      </c>
      <c r="AO48" s="455" t="str">
        <f t="shared" si="104"/>
        <v/>
      </c>
      <c r="AP48" s="953" t="str">
        <f t="shared" si="104"/>
        <v/>
      </c>
      <c r="AQ48" s="768" t="str">
        <f t="shared" si="104"/>
        <v/>
      </c>
      <c r="AR48" s="455" t="str">
        <f t="shared" si="104"/>
        <v/>
      </c>
      <c r="AS48" s="455" t="str">
        <f t="shared" si="104"/>
        <v/>
      </c>
      <c r="AT48" s="455" t="str">
        <f t="shared" si="104"/>
        <v/>
      </c>
      <c r="AU48" s="455" t="str">
        <f t="shared" si="104"/>
        <v/>
      </c>
      <c r="AV48" s="455" t="str">
        <f t="shared" si="104"/>
        <v/>
      </c>
      <c r="AW48" s="953" t="str">
        <f t="shared" si="104"/>
        <v/>
      </c>
      <c r="AX48" s="768" t="str">
        <f t="shared" si="104"/>
        <v/>
      </c>
      <c r="AY48" s="455" t="str">
        <f t="shared" si="104"/>
        <v/>
      </c>
      <c r="AZ48" s="455" t="str">
        <f t="shared" si="104"/>
        <v/>
      </c>
      <c r="BA48" s="455" t="str">
        <f t="shared" si="104"/>
        <v/>
      </c>
      <c r="BB48" s="455" t="str">
        <f t="shared" si="104"/>
        <v/>
      </c>
      <c r="BC48" s="455" t="str">
        <f t="shared" si="104"/>
        <v/>
      </c>
      <c r="BD48" s="953" t="str">
        <f t="shared" si="104"/>
        <v/>
      </c>
      <c r="BE48" s="768" t="str">
        <f t="shared" si="104"/>
        <v/>
      </c>
      <c r="BF48" s="455" t="str">
        <f t="shared" si="104"/>
        <v/>
      </c>
      <c r="BG48" s="455" t="str">
        <f t="shared" si="104"/>
        <v/>
      </c>
      <c r="BH48" s="455" t="str">
        <f t="shared" si="104"/>
        <v/>
      </c>
      <c r="BI48" s="455" t="str">
        <f t="shared" si="104"/>
        <v/>
      </c>
      <c r="BJ48" s="455" t="str">
        <f t="shared" si="104"/>
        <v/>
      </c>
      <c r="BK48" s="953" t="str">
        <f t="shared" si="104"/>
        <v/>
      </c>
      <c r="BL48" s="768" t="str">
        <f t="shared" si="104"/>
        <v/>
      </c>
      <c r="BM48" s="455" t="str">
        <f t="shared" si="104"/>
        <v/>
      </c>
      <c r="BN48" s="455" t="str">
        <f t="shared" si="104"/>
        <v/>
      </c>
      <c r="BO48" s="455" t="str">
        <f t="shared" si="104"/>
        <v/>
      </c>
      <c r="BP48" s="455" t="str">
        <f t="shared" si="104"/>
        <v/>
      </c>
      <c r="BQ48" s="455" t="str">
        <f t="shared" si="104"/>
        <v/>
      </c>
      <c r="BR48" s="953" t="str">
        <f t="shared" si="102"/>
        <v/>
      </c>
      <c r="BS48" s="768" t="str">
        <f t="shared" si="102"/>
        <v/>
      </c>
      <c r="BT48" s="455" t="str">
        <f t="shared" si="102"/>
        <v/>
      </c>
      <c r="BU48" s="455" t="str">
        <f t="shared" si="102"/>
        <v/>
      </c>
      <c r="BV48" s="455" t="str">
        <f t="shared" si="102"/>
        <v/>
      </c>
      <c r="BW48" s="455" t="str">
        <f t="shared" si="102"/>
        <v/>
      </c>
      <c r="BX48" s="455" t="str">
        <f t="shared" si="102"/>
        <v/>
      </c>
      <c r="BY48" s="953" t="str">
        <f t="shared" si="102"/>
        <v/>
      </c>
      <c r="BZ48" s="768" t="str">
        <f t="shared" si="102"/>
        <v/>
      </c>
      <c r="CA48" s="455" t="str">
        <f t="shared" si="102"/>
        <v/>
      </c>
      <c r="CB48" s="455" t="str">
        <f t="shared" si="102"/>
        <v/>
      </c>
      <c r="CC48" s="455" t="str">
        <f t="shared" si="102"/>
        <v/>
      </c>
      <c r="CD48" s="455" t="str">
        <f t="shared" si="102"/>
        <v/>
      </c>
      <c r="CE48" s="455" t="str">
        <f t="shared" si="102"/>
        <v/>
      </c>
      <c r="CF48" s="953" t="str">
        <f t="shared" si="102"/>
        <v/>
      </c>
      <c r="CG48" s="768" t="str">
        <f t="shared" si="102"/>
        <v/>
      </c>
      <c r="CH48" s="455" t="str">
        <f t="shared" si="102"/>
        <v/>
      </c>
      <c r="CI48" s="455" t="str">
        <f t="shared" si="102"/>
        <v/>
      </c>
      <c r="CJ48" s="455" t="str">
        <f t="shared" si="102"/>
        <v/>
      </c>
      <c r="CK48" s="455" t="str">
        <f t="shared" si="102"/>
        <v/>
      </c>
      <c r="CL48" s="455" t="str">
        <f t="shared" si="102"/>
        <v/>
      </c>
      <c r="CM48" s="953" t="str">
        <f t="shared" si="102"/>
        <v/>
      </c>
      <c r="CN48" s="768" t="str">
        <f t="shared" si="102"/>
        <v/>
      </c>
      <c r="CO48" s="455" t="str">
        <f t="shared" si="102"/>
        <v/>
      </c>
      <c r="CP48" s="455" t="str">
        <f t="shared" si="102"/>
        <v/>
      </c>
      <c r="CQ48" s="455" t="str">
        <f t="shared" si="102"/>
        <v/>
      </c>
      <c r="CR48" s="455" t="str">
        <f t="shared" si="102"/>
        <v/>
      </c>
      <c r="CS48" s="455" t="str">
        <f t="shared" si="102"/>
        <v/>
      </c>
      <c r="CT48" s="953" t="str">
        <f t="shared" si="102"/>
        <v/>
      </c>
      <c r="CU48" s="952" t="str">
        <f t="shared" si="102"/>
        <v/>
      </c>
      <c r="CV48" s="455" t="str">
        <f t="shared" si="102"/>
        <v/>
      </c>
      <c r="CW48" s="455" t="str">
        <f t="shared" si="102"/>
        <v/>
      </c>
      <c r="CX48" s="455" t="str">
        <f t="shared" si="102"/>
        <v/>
      </c>
      <c r="CY48" s="455" t="str">
        <f t="shared" si="102"/>
        <v/>
      </c>
      <c r="CZ48" s="455" t="str">
        <f t="shared" si="102"/>
        <v/>
      </c>
      <c r="DA48" s="953" t="str">
        <f t="shared" si="102"/>
        <v/>
      </c>
      <c r="DB48" s="768" t="str">
        <f t="shared" si="102"/>
        <v/>
      </c>
      <c r="DC48" s="455" t="str">
        <f t="shared" si="102"/>
        <v/>
      </c>
      <c r="DD48" s="455" t="str">
        <f t="shared" si="102"/>
        <v/>
      </c>
      <c r="DE48" s="455" t="str">
        <f t="shared" si="102"/>
        <v/>
      </c>
      <c r="DF48" s="455" t="str">
        <f t="shared" si="102"/>
        <v/>
      </c>
      <c r="DG48" s="455" t="str">
        <f t="shared" si="102"/>
        <v/>
      </c>
      <c r="DH48" s="953" t="str">
        <f t="shared" si="102"/>
        <v/>
      </c>
      <c r="DI48" s="768" t="str">
        <f t="shared" si="102"/>
        <v/>
      </c>
      <c r="DJ48" s="455" t="str">
        <f t="shared" si="102"/>
        <v/>
      </c>
      <c r="DK48" s="455" t="str">
        <f t="shared" si="102"/>
        <v/>
      </c>
      <c r="DL48" s="455" t="str">
        <f t="shared" si="102"/>
        <v/>
      </c>
      <c r="DM48" s="455" t="str">
        <f t="shared" si="102"/>
        <v/>
      </c>
      <c r="DN48" s="455" t="str">
        <f t="shared" si="102"/>
        <v/>
      </c>
      <c r="DO48" s="953" t="str">
        <f t="shared" si="102"/>
        <v/>
      </c>
      <c r="DP48" s="768" t="str">
        <f t="shared" si="102"/>
        <v/>
      </c>
      <c r="DQ48" s="455" t="str">
        <f t="shared" si="102"/>
        <v/>
      </c>
      <c r="DR48" s="455" t="str">
        <f t="shared" si="102"/>
        <v/>
      </c>
      <c r="DS48" s="455" t="str">
        <f t="shared" si="102"/>
        <v/>
      </c>
      <c r="DT48" s="455" t="str">
        <f t="shared" si="102"/>
        <v/>
      </c>
      <c r="DU48" s="455" t="str">
        <f t="shared" si="102"/>
        <v/>
      </c>
      <c r="DV48" s="953" t="str">
        <f t="shared" si="102"/>
        <v/>
      </c>
      <c r="DW48" s="768" t="str">
        <f t="shared" si="102"/>
        <v/>
      </c>
      <c r="DX48" s="455" t="str">
        <f t="shared" si="102"/>
        <v/>
      </c>
      <c r="DY48" s="455" t="str">
        <f t="shared" si="102"/>
        <v/>
      </c>
      <c r="DZ48" s="455" t="str">
        <f t="shared" si="102"/>
        <v/>
      </c>
      <c r="EA48" s="455" t="str">
        <f t="shared" si="102"/>
        <v/>
      </c>
      <c r="EB48" s="455" t="str">
        <f t="shared" si="102"/>
        <v/>
      </c>
      <c r="EC48" s="954" t="str">
        <f t="shared" si="103"/>
        <v/>
      </c>
      <c r="ED48" s="768" t="str">
        <f t="shared" si="103"/>
        <v/>
      </c>
      <c r="EE48" s="455" t="str">
        <f t="shared" si="103"/>
        <v/>
      </c>
      <c r="EF48" s="455" t="str">
        <f t="shared" si="103"/>
        <v/>
      </c>
      <c r="EG48" s="455" t="str">
        <f t="shared" si="103"/>
        <v/>
      </c>
      <c r="EH48" s="455" t="str">
        <f t="shared" si="103"/>
        <v/>
      </c>
      <c r="EI48" s="455" t="str">
        <f t="shared" si="103"/>
        <v/>
      </c>
      <c r="EJ48" s="953" t="str">
        <f t="shared" si="103"/>
        <v/>
      </c>
      <c r="EK48" s="768" t="str">
        <f t="shared" si="103"/>
        <v/>
      </c>
      <c r="EL48" s="455" t="str">
        <f t="shared" si="103"/>
        <v/>
      </c>
      <c r="EM48" s="455" t="str">
        <f t="shared" si="103"/>
        <v/>
      </c>
      <c r="EN48" s="455" t="str">
        <f t="shared" si="103"/>
        <v/>
      </c>
      <c r="EO48" s="455" t="str">
        <f t="shared" si="103"/>
        <v/>
      </c>
      <c r="EP48" s="455" t="str">
        <f t="shared" si="103"/>
        <v/>
      </c>
      <c r="EQ48" s="953" t="str">
        <f t="shared" si="103"/>
        <v/>
      </c>
      <c r="ER48" s="768" t="str">
        <f t="shared" si="103"/>
        <v/>
      </c>
      <c r="ES48" s="455" t="str">
        <f t="shared" si="103"/>
        <v/>
      </c>
      <c r="ET48" s="455" t="str">
        <f t="shared" si="103"/>
        <v/>
      </c>
      <c r="EU48" s="455" t="str">
        <f t="shared" si="103"/>
        <v/>
      </c>
      <c r="EV48" s="455" t="str">
        <f t="shared" si="103"/>
        <v/>
      </c>
      <c r="EW48" s="455" t="str">
        <f t="shared" si="103"/>
        <v/>
      </c>
      <c r="EX48" s="953" t="str">
        <f t="shared" si="103"/>
        <v/>
      </c>
      <c r="EY48" s="768" t="str">
        <f t="shared" si="103"/>
        <v/>
      </c>
      <c r="EZ48" s="455" t="str">
        <f t="shared" si="103"/>
        <v/>
      </c>
      <c r="FA48" s="455" t="str">
        <f t="shared" si="103"/>
        <v/>
      </c>
      <c r="FB48" s="455" t="str">
        <f t="shared" si="103"/>
        <v/>
      </c>
      <c r="FC48" s="455" t="str">
        <f t="shared" si="103"/>
        <v/>
      </c>
      <c r="FD48" s="455" t="str">
        <f t="shared" si="103"/>
        <v/>
      </c>
      <c r="FE48" s="953" t="str">
        <f t="shared" si="103"/>
        <v/>
      </c>
      <c r="FF48" s="768" t="str">
        <f t="shared" si="103"/>
        <v/>
      </c>
      <c r="FG48" s="455" t="str">
        <f t="shared" si="103"/>
        <v/>
      </c>
      <c r="FH48" s="455" t="str">
        <f t="shared" si="103"/>
        <v/>
      </c>
      <c r="FI48" s="455" t="str">
        <f t="shared" si="103"/>
        <v/>
      </c>
      <c r="FJ48" s="455" t="str">
        <f t="shared" si="103"/>
        <v/>
      </c>
      <c r="FK48" s="455" t="str">
        <f t="shared" si="103"/>
        <v/>
      </c>
      <c r="FL48" s="953" t="str">
        <f t="shared" si="103"/>
        <v/>
      </c>
      <c r="FM48" s="768" t="str">
        <f t="shared" si="103"/>
        <v/>
      </c>
      <c r="FN48" s="455" t="str">
        <f t="shared" si="103"/>
        <v/>
      </c>
      <c r="FO48" s="455" t="str">
        <f t="shared" si="103"/>
        <v/>
      </c>
      <c r="FP48" s="455" t="str">
        <f t="shared" si="103"/>
        <v/>
      </c>
      <c r="FQ48" s="455" t="str">
        <f t="shared" si="103"/>
        <v/>
      </c>
      <c r="FR48" s="455" t="str">
        <f t="shared" si="103"/>
        <v/>
      </c>
      <c r="FS48" s="953" t="str">
        <f t="shared" si="103"/>
        <v/>
      </c>
      <c r="FT48" s="768" t="str">
        <f t="shared" si="103"/>
        <v/>
      </c>
      <c r="FU48" s="455" t="str">
        <f t="shared" si="103"/>
        <v/>
      </c>
      <c r="FV48" s="455" t="str">
        <f t="shared" si="103"/>
        <v/>
      </c>
      <c r="FW48" s="455" t="str">
        <f t="shared" si="103"/>
        <v/>
      </c>
      <c r="FX48" s="455" t="str">
        <f t="shared" si="103"/>
        <v/>
      </c>
      <c r="FY48" s="455" t="str">
        <f t="shared" si="103"/>
        <v/>
      </c>
      <c r="FZ48" s="953" t="str">
        <f t="shared" si="103"/>
        <v/>
      </c>
      <c r="GA48" s="768" t="str">
        <f t="shared" si="103"/>
        <v/>
      </c>
      <c r="GB48" s="455" t="str">
        <f t="shared" si="103"/>
        <v/>
      </c>
      <c r="GC48" s="455" t="str">
        <f t="shared" si="103"/>
        <v/>
      </c>
      <c r="GD48" s="455" t="str">
        <f t="shared" si="103"/>
        <v/>
      </c>
      <c r="GE48" s="455" t="str">
        <f t="shared" si="103"/>
        <v/>
      </c>
      <c r="GF48" s="953" t="str">
        <f t="shared" si="103"/>
        <v/>
      </c>
      <c r="GG48" s="768" t="str">
        <f t="shared" si="103"/>
        <v/>
      </c>
      <c r="GH48" s="455" t="str">
        <f t="shared" si="103"/>
        <v/>
      </c>
      <c r="GI48" s="455" t="str">
        <f t="shared" si="103"/>
        <v/>
      </c>
      <c r="GJ48" s="455" t="str">
        <f t="shared" si="103"/>
        <v/>
      </c>
      <c r="GK48" s="455" t="str">
        <f t="shared" si="103"/>
        <v/>
      </c>
      <c r="GL48" s="455" t="str">
        <f t="shared" si="103"/>
        <v/>
      </c>
      <c r="GM48" s="455" t="str">
        <f t="shared" si="103"/>
        <v/>
      </c>
      <c r="GN48" s="954" t="str">
        <f t="shared" si="103"/>
        <v/>
      </c>
      <c r="GO48" s="768" t="str">
        <f t="shared" si="99"/>
        <v/>
      </c>
      <c r="GP48" s="455" t="str">
        <f t="shared" si="99"/>
        <v/>
      </c>
      <c r="GQ48" s="455" t="str">
        <f t="shared" si="99"/>
        <v/>
      </c>
      <c r="GR48" s="455" t="str">
        <f t="shared" si="99"/>
        <v/>
      </c>
      <c r="GS48" s="455" t="str">
        <f t="shared" si="99"/>
        <v/>
      </c>
      <c r="GT48" s="455" t="str">
        <f t="shared" si="99"/>
        <v/>
      </c>
      <c r="GU48" s="953" t="str">
        <f t="shared" si="99"/>
        <v/>
      </c>
      <c r="GV48" s="768" t="str">
        <f t="shared" si="99"/>
        <v/>
      </c>
      <c r="GW48" s="455" t="str">
        <f t="shared" si="99"/>
        <v/>
      </c>
      <c r="GX48" s="455" t="str">
        <f t="shared" si="99"/>
        <v/>
      </c>
      <c r="GY48" s="455" t="str">
        <f t="shared" si="99"/>
        <v/>
      </c>
      <c r="GZ48" s="455" t="str">
        <f t="shared" si="99"/>
        <v/>
      </c>
      <c r="HA48" s="455" t="str">
        <f t="shared" si="99"/>
        <v/>
      </c>
      <c r="HB48" s="953" t="str">
        <f t="shared" si="99"/>
        <v/>
      </c>
      <c r="HC48" s="768" t="str">
        <f t="shared" si="99"/>
        <v/>
      </c>
      <c r="HD48" s="455" t="str">
        <f t="shared" si="99"/>
        <v/>
      </c>
      <c r="HE48" s="455" t="str">
        <f t="shared" si="99"/>
        <v/>
      </c>
      <c r="HF48" s="455" t="str">
        <f t="shared" si="99"/>
        <v/>
      </c>
      <c r="HG48" s="455" t="str">
        <f t="shared" si="99"/>
        <v/>
      </c>
      <c r="HH48" s="455" t="str">
        <f t="shared" si="99"/>
        <v/>
      </c>
      <c r="HI48" s="953" t="str">
        <f t="shared" si="99"/>
        <v/>
      </c>
      <c r="HJ48" s="768" t="str">
        <f t="shared" si="99"/>
        <v/>
      </c>
      <c r="HK48" s="455" t="str">
        <f t="shared" si="99"/>
        <v/>
      </c>
      <c r="HL48" s="455" t="str">
        <f t="shared" si="99"/>
        <v/>
      </c>
      <c r="HM48" s="455" t="str">
        <f t="shared" si="99"/>
        <v/>
      </c>
      <c r="HN48" s="455" t="str">
        <f t="shared" si="99"/>
        <v/>
      </c>
      <c r="HO48" s="455" t="str">
        <f t="shared" si="99"/>
        <v/>
      </c>
      <c r="HP48" s="953" t="str">
        <f t="shared" si="99"/>
        <v/>
      </c>
      <c r="HQ48" s="768" t="str">
        <f t="shared" si="99"/>
        <v/>
      </c>
      <c r="HR48" s="455" t="str">
        <f t="shared" si="99"/>
        <v/>
      </c>
      <c r="HS48" s="455" t="str">
        <f t="shared" si="99"/>
        <v/>
      </c>
      <c r="HT48" s="455" t="str">
        <f t="shared" si="99"/>
        <v/>
      </c>
      <c r="HU48" s="455" t="str">
        <f t="shared" si="99"/>
        <v/>
      </c>
      <c r="HV48" s="455" t="str">
        <f t="shared" si="99"/>
        <v/>
      </c>
      <c r="HW48" s="953" t="str">
        <f t="shared" si="99"/>
        <v/>
      </c>
      <c r="HX48" s="768" t="str">
        <f t="shared" si="99"/>
        <v/>
      </c>
      <c r="HY48" s="455" t="str">
        <f t="shared" si="99"/>
        <v/>
      </c>
      <c r="HZ48" s="455" t="str">
        <f t="shared" si="99"/>
        <v/>
      </c>
      <c r="IA48" s="455" t="str">
        <f t="shared" si="99"/>
        <v/>
      </c>
      <c r="IB48" s="455" t="str">
        <f t="shared" si="99"/>
        <v/>
      </c>
      <c r="IC48" s="455" t="str">
        <f t="shared" si="99"/>
        <v/>
      </c>
      <c r="ID48" s="953" t="str">
        <f t="shared" si="99"/>
        <v/>
      </c>
      <c r="IE48" s="768" t="str">
        <f t="shared" si="99"/>
        <v/>
      </c>
      <c r="IF48" s="455" t="str">
        <f t="shared" si="99"/>
        <v/>
      </c>
      <c r="IG48" s="455" t="str">
        <f t="shared" si="99"/>
        <v/>
      </c>
      <c r="IH48" s="455" t="str">
        <f t="shared" si="99"/>
        <v/>
      </c>
      <c r="II48" s="455" t="str">
        <f t="shared" si="99"/>
        <v/>
      </c>
      <c r="IJ48" s="455" t="str">
        <f t="shared" si="99"/>
        <v/>
      </c>
      <c r="IK48" s="953" t="str">
        <f t="shared" si="99"/>
        <v/>
      </c>
      <c r="IL48" s="768" t="str">
        <f t="shared" si="99"/>
        <v/>
      </c>
      <c r="IM48" s="455" t="str">
        <f t="shared" si="99"/>
        <v/>
      </c>
      <c r="IN48" s="455" t="str">
        <f t="shared" si="99"/>
        <v/>
      </c>
      <c r="IO48" s="455" t="str">
        <f t="shared" si="99"/>
        <v/>
      </c>
      <c r="IP48" s="455" t="str">
        <f t="shared" si="99"/>
        <v/>
      </c>
      <c r="IQ48" s="455" t="str">
        <f t="shared" si="99"/>
        <v/>
      </c>
      <c r="IR48" s="953" t="str">
        <f t="shared" si="99"/>
        <v/>
      </c>
      <c r="IS48" s="768" t="str">
        <f t="shared" si="99"/>
        <v/>
      </c>
      <c r="IT48" s="455" t="str">
        <f t="shared" si="99"/>
        <v/>
      </c>
      <c r="IU48" s="455" t="str">
        <f t="shared" si="99"/>
        <v/>
      </c>
      <c r="IV48" s="455" t="str">
        <f t="shared" si="99"/>
        <v/>
      </c>
      <c r="IW48" s="455" t="str">
        <f t="shared" si="99"/>
        <v/>
      </c>
      <c r="IX48" s="455" t="str">
        <f t="shared" si="99"/>
        <v/>
      </c>
      <c r="IY48" s="954" t="str">
        <f t="shared" si="99"/>
        <v/>
      </c>
      <c r="IZ48" s="768" t="str">
        <f t="shared" si="100"/>
        <v/>
      </c>
      <c r="JA48" s="455" t="str">
        <f t="shared" si="100"/>
        <v/>
      </c>
      <c r="JB48" s="455" t="str">
        <f t="shared" si="100"/>
        <v/>
      </c>
      <c r="JC48" s="455" t="str">
        <f t="shared" si="100"/>
        <v/>
      </c>
      <c r="JD48" s="455" t="str">
        <f t="shared" si="100"/>
        <v/>
      </c>
      <c r="JE48" s="455" t="str">
        <f t="shared" si="100"/>
        <v/>
      </c>
      <c r="JF48" s="953" t="str">
        <f t="shared" si="100"/>
        <v/>
      </c>
      <c r="JG48" s="768" t="str">
        <f t="shared" si="100"/>
        <v/>
      </c>
      <c r="JH48" s="455" t="str">
        <f t="shared" si="100"/>
        <v/>
      </c>
      <c r="JI48" s="455" t="str">
        <f t="shared" si="100"/>
        <v/>
      </c>
      <c r="JJ48" s="455" t="str">
        <f t="shared" si="100"/>
        <v/>
      </c>
      <c r="JK48" s="455" t="str">
        <f t="shared" si="100"/>
        <v/>
      </c>
      <c r="JL48" s="455" t="str">
        <f t="shared" si="100"/>
        <v/>
      </c>
      <c r="JM48" s="953" t="str">
        <f t="shared" si="100"/>
        <v/>
      </c>
      <c r="JN48" s="768" t="str">
        <f t="shared" si="100"/>
        <v/>
      </c>
      <c r="JO48" s="455" t="str">
        <f t="shared" si="100"/>
        <v/>
      </c>
      <c r="JP48" s="455" t="str">
        <f t="shared" si="100"/>
        <v/>
      </c>
      <c r="JQ48" s="455" t="str">
        <f t="shared" si="100"/>
        <v/>
      </c>
      <c r="JR48" s="455" t="str">
        <f t="shared" si="100"/>
        <v/>
      </c>
      <c r="JS48" s="455" t="str">
        <f t="shared" si="100"/>
        <v/>
      </c>
      <c r="JT48" s="953" t="str">
        <f t="shared" si="100"/>
        <v/>
      </c>
      <c r="JU48" s="768" t="str">
        <f t="shared" si="100"/>
        <v/>
      </c>
      <c r="JV48" s="455" t="str">
        <f t="shared" si="100"/>
        <v/>
      </c>
      <c r="JW48" s="455" t="str">
        <f t="shared" si="100"/>
        <v/>
      </c>
      <c r="JX48" s="455" t="str">
        <f t="shared" si="100"/>
        <v/>
      </c>
      <c r="JY48" s="455" t="str">
        <f t="shared" si="100"/>
        <v/>
      </c>
      <c r="JZ48" s="455" t="str">
        <f t="shared" si="100"/>
        <v/>
      </c>
      <c r="KA48" s="953" t="str">
        <f t="shared" si="100"/>
        <v/>
      </c>
      <c r="KB48" s="768" t="str">
        <f t="shared" si="100"/>
        <v/>
      </c>
      <c r="KC48" s="455" t="str">
        <f t="shared" si="100"/>
        <v/>
      </c>
      <c r="KD48" s="455" t="str">
        <f t="shared" si="100"/>
        <v/>
      </c>
      <c r="KE48" s="455" t="str">
        <f t="shared" si="100"/>
        <v/>
      </c>
      <c r="KF48" s="455" t="str">
        <f t="shared" si="100"/>
        <v/>
      </c>
      <c r="KG48" s="455" t="str">
        <f t="shared" si="100"/>
        <v/>
      </c>
      <c r="KH48" s="953" t="str">
        <f t="shared" si="100"/>
        <v/>
      </c>
      <c r="KI48" s="768" t="str">
        <f t="shared" si="100"/>
        <v/>
      </c>
      <c r="KJ48" s="455" t="str">
        <f t="shared" si="100"/>
        <v/>
      </c>
      <c r="KK48" s="455" t="str">
        <f t="shared" si="100"/>
        <v/>
      </c>
      <c r="KL48" s="455" t="str">
        <f t="shared" si="100"/>
        <v/>
      </c>
      <c r="KM48" s="455" t="str">
        <f t="shared" si="100"/>
        <v/>
      </c>
      <c r="KN48" s="455" t="str">
        <f t="shared" si="100"/>
        <v/>
      </c>
      <c r="KO48" s="953" t="str">
        <f t="shared" si="100"/>
        <v/>
      </c>
      <c r="KP48" s="768" t="str">
        <f t="shared" si="100"/>
        <v/>
      </c>
      <c r="KQ48" s="455" t="str">
        <f t="shared" si="100"/>
        <v/>
      </c>
      <c r="KR48" s="455" t="str">
        <f t="shared" si="100"/>
        <v/>
      </c>
      <c r="KS48" s="455" t="str">
        <f t="shared" si="100"/>
        <v/>
      </c>
      <c r="KT48" s="455" t="str">
        <f t="shared" si="100"/>
        <v/>
      </c>
      <c r="KU48" s="455" t="str">
        <f t="shared" si="100"/>
        <v/>
      </c>
      <c r="KV48" s="953" t="str">
        <f t="shared" si="100"/>
        <v/>
      </c>
      <c r="KW48" s="768" t="str">
        <f t="shared" si="100"/>
        <v/>
      </c>
      <c r="KX48" s="455" t="str">
        <f t="shared" si="100"/>
        <v/>
      </c>
      <c r="KY48" s="455" t="str">
        <f t="shared" si="100"/>
        <v/>
      </c>
      <c r="KZ48" s="455" t="str">
        <f t="shared" si="100"/>
        <v/>
      </c>
      <c r="LA48" s="455" t="str">
        <f t="shared" si="100"/>
        <v/>
      </c>
      <c r="LB48" s="455" t="str">
        <f t="shared" si="100"/>
        <v/>
      </c>
      <c r="LC48" s="954" t="str">
        <f t="shared" si="100"/>
        <v/>
      </c>
      <c r="LD48" s="768" t="str">
        <f t="shared" si="100"/>
        <v/>
      </c>
      <c r="LE48" s="455" t="str">
        <f t="shared" si="100"/>
        <v/>
      </c>
      <c r="LF48" s="455" t="str">
        <f t="shared" si="100"/>
        <v/>
      </c>
      <c r="LG48" s="455" t="str">
        <f t="shared" si="100"/>
        <v/>
      </c>
      <c r="LH48" s="455" t="str">
        <f t="shared" si="100"/>
        <v/>
      </c>
      <c r="LI48" s="455" t="str">
        <f t="shared" si="100"/>
        <v/>
      </c>
      <c r="LJ48" s="953" t="str">
        <f t="shared" si="100"/>
        <v/>
      </c>
      <c r="LK48" s="768" t="str">
        <f t="shared" si="100"/>
        <v/>
      </c>
      <c r="LL48" s="455" t="str">
        <f t="shared" si="98"/>
        <v/>
      </c>
      <c r="LM48" s="455" t="str">
        <f t="shared" si="98"/>
        <v/>
      </c>
      <c r="LN48" s="455" t="str">
        <f t="shared" si="98"/>
        <v/>
      </c>
      <c r="LO48" s="455" t="str">
        <f t="shared" si="98"/>
        <v/>
      </c>
      <c r="LP48" s="455" t="str">
        <f t="shared" si="98"/>
        <v/>
      </c>
      <c r="LQ48" s="953" t="str">
        <f t="shared" si="98"/>
        <v/>
      </c>
      <c r="LR48" s="768" t="str">
        <f t="shared" si="98"/>
        <v/>
      </c>
      <c r="LS48" s="455" t="str">
        <f t="shared" si="98"/>
        <v/>
      </c>
      <c r="LT48" s="455" t="str">
        <f t="shared" si="98"/>
        <v/>
      </c>
      <c r="LU48" s="455" t="str">
        <f t="shared" si="98"/>
        <v/>
      </c>
      <c r="LV48" s="455" t="str">
        <f t="shared" si="98"/>
        <v/>
      </c>
      <c r="LW48" s="455" t="str">
        <f t="shared" si="98"/>
        <v/>
      </c>
      <c r="LX48" s="953" t="str">
        <f t="shared" si="98"/>
        <v/>
      </c>
      <c r="LY48" s="768" t="str">
        <f t="shared" si="98"/>
        <v/>
      </c>
      <c r="LZ48" s="455" t="str">
        <f t="shared" si="98"/>
        <v/>
      </c>
      <c r="MA48" s="455" t="str">
        <f t="shared" si="98"/>
        <v/>
      </c>
      <c r="MB48" s="455" t="str">
        <f t="shared" si="98"/>
        <v/>
      </c>
      <c r="MC48" s="455" t="str">
        <f t="shared" si="98"/>
        <v/>
      </c>
      <c r="MD48" s="455" t="str">
        <f t="shared" si="98"/>
        <v/>
      </c>
      <c r="ME48" s="953" t="str">
        <f t="shared" si="98"/>
        <v/>
      </c>
      <c r="MF48" s="768" t="str">
        <f t="shared" si="98"/>
        <v/>
      </c>
      <c r="MG48" s="455" t="str">
        <f t="shared" si="98"/>
        <v/>
      </c>
      <c r="MH48" s="455" t="str">
        <f t="shared" si="98"/>
        <v/>
      </c>
      <c r="MI48" s="455" t="str">
        <f t="shared" si="98"/>
        <v/>
      </c>
      <c r="MJ48" s="455" t="str">
        <f t="shared" si="98"/>
        <v/>
      </c>
      <c r="MK48" s="455" t="str">
        <f t="shared" si="98"/>
        <v/>
      </c>
      <c r="ML48" s="953" t="str">
        <f t="shared" si="98"/>
        <v/>
      </c>
      <c r="MM48" s="768" t="str">
        <f t="shared" si="98"/>
        <v/>
      </c>
      <c r="MN48" s="455" t="str">
        <f t="shared" si="98"/>
        <v/>
      </c>
      <c r="MO48" s="455" t="str">
        <f t="shared" si="98"/>
        <v/>
      </c>
      <c r="MP48" s="455" t="str">
        <f t="shared" si="98"/>
        <v/>
      </c>
      <c r="MQ48" s="455" t="str">
        <f t="shared" si="98"/>
        <v/>
      </c>
      <c r="MR48" s="455" t="str">
        <f t="shared" si="98"/>
        <v/>
      </c>
      <c r="MS48" s="953" t="str">
        <f t="shared" si="98"/>
        <v/>
      </c>
      <c r="MT48" s="768" t="str">
        <f t="shared" si="98"/>
        <v/>
      </c>
      <c r="MU48" s="455" t="str">
        <f t="shared" si="98"/>
        <v/>
      </c>
      <c r="MV48" s="455" t="str">
        <f t="shared" si="98"/>
        <v/>
      </c>
      <c r="MW48" s="455" t="str">
        <f t="shared" si="98"/>
        <v/>
      </c>
      <c r="MX48" s="455" t="str">
        <f t="shared" si="98"/>
        <v/>
      </c>
      <c r="MY48" s="455" t="str">
        <f t="shared" si="98"/>
        <v/>
      </c>
      <c r="MZ48" s="953" t="str">
        <f t="shared" si="98"/>
        <v/>
      </c>
      <c r="NA48" s="768" t="str">
        <f t="shared" si="98"/>
        <v/>
      </c>
      <c r="NB48" s="455" t="str">
        <f t="shared" si="98"/>
        <v/>
      </c>
      <c r="NC48" s="455" t="str">
        <f t="shared" si="98"/>
        <v/>
      </c>
      <c r="ND48" s="455" t="str">
        <f t="shared" si="98"/>
        <v/>
      </c>
      <c r="NE48" s="455" t="str">
        <f t="shared" si="98"/>
        <v/>
      </c>
      <c r="NF48" s="455" t="str">
        <f t="shared" si="98"/>
        <v/>
      </c>
      <c r="NG48" s="954" t="str">
        <f t="shared" si="98"/>
        <v/>
      </c>
      <c r="NH48" s="768" t="str">
        <f t="shared" si="98"/>
        <v/>
      </c>
      <c r="NI48" s="455" t="str">
        <f t="shared" si="98"/>
        <v/>
      </c>
      <c r="NJ48" s="455" t="str">
        <f t="shared" si="98"/>
        <v/>
      </c>
      <c r="NK48" s="455" t="str">
        <f t="shared" si="98"/>
        <v/>
      </c>
      <c r="NL48" s="455" t="str">
        <f t="shared" si="98"/>
        <v/>
      </c>
      <c r="NM48" s="455" t="str">
        <f t="shared" si="98"/>
        <v/>
      </c>
      <c r="NN48" s="953" t="str">
        <f t="shared" si="98"/>
        <v/>
      </c>
      <c r="NO48" s="83"/>
      <c r="NP48" s="83"/>
      <c r="NQ48" s="83"/>
      <c r="NR48" s="83"/>
      <c r="NS48" s="83"/>
      <c r="NT48" s="83"/>
      <c r="NU48" s="83"/>
      <c r="NV48" s="83"/>
      <c r="NW48" s="83"/>
      <c r="NX48" s="83"/>
      <c r="NY48" s="83"/>
      <c r="NZ48" s="83"/>
      <c r="OA48" s="83"/>
      <c r="OB48" s="83"/>
      <c r="OC48" s="83"/>
      <c r="OD48" s="83"/>
      <c r="OE48" s="83"/>
      <c r="OF48" s="83"/>
      <c r="OG48" s="83"/>
      <c r="OH48" s="83"/>
      <c r="OI48" s="83"/>
      <c r="OJ48" s="83"/>
      <c r="OK48" s="83"/>
      <c r="OL48" s="83"/>
      <c r="OM48" s="83"/>
      <c r="ON48" s="83"/>
      <c r="OO48" s="83"/>
      <c r="OP48" s="83"/>
      <c r="OQ48" s="83"/>
      <c r="OR48" s="83"/>
      <c r="OS48" s="83"/>
      <c r="OT48" s="83"/>
      <c r="OU48" s="83"/>
      <c r="OV48" s="83"/>
      <c r="OW48" s="83"/>
      <c r="OX48" s="83"/>
      <c r="OY48" s="83"/>
      <c r="OZ48" s="83"/>
      <c r="PA48" s="83"/>
      <c r="PB48" s="83"/>
      <c r="PC48" s="83"/>
      <c r="PD48" s="83"/>
      <c r="PE48" s="83"/>
      <c r="PF48" s="83"/>
      <c r="PG48" s="83"/>
      <c r="PH48" s="83"/>
      <c r="PI48" s="83"/>
      <c r="PJ48" s="83"/>
      <c r="PK48" s="83"/>
      <c r="PL48" s="83"/>
      <c r="PM48" s="83"/>
      <c r="PN48" s="83"/>
      <c r="PO48" s="83"/>
      <c r="PP48" s="83"/>
      <c r="PQ48" s="83"/>
      <c r="PR48" s="83"/>
      <c r="PS48" s="83"/>
      <c r="PT48" s="83"/>
      <c r="PU48" s="83"/>
      <c r="PV48" s="83"/>
      <c r="PW48" s="83"/>
      <c r="PX48" s="83"/>
      <c r="PY48" s="83"/>
      <c r="PZ48" s="83"/>
      <c r="QA48" s="83"/>
      <c r="QB48" s="83"/>
      <c r="QC48" s="83"/>
      <c r="QD48" s="83"/>
      <c r="QE48" s="83"/>
      <c r="QF48" s="83"/>
      <c r="QG48" s="83"/>
      <c r="QH48" s="83"/>
      <c r="QI48" s="83"/>
      <c r="QJ48" s="83"/>
      <c r="QK48" s="83"/>
      <c r="QL48" s="83"/>
      <c r="QM48" s="83"/>
      <c r="QN48" s="83"/>
      <c r="QO48" s="83"/>
      <c r="QP48" s="83"/>
      <c r="QQ48" s="83"/>
      <c r="QR48" s="83"/>
      <c r="QS48" s="83"/>
      <c r="QT48" s="83"/>
      <c r="QU48" s="83"/>
      <c r="QV48" s="83"/>
      <c r="QW48" s="83"/>
      <c r="QX48" s="83"/>
      <c r="QY48" s="83"/>
      <c r="QZ48" s="83"/>
      <c r="RA48" s="83"/>
      <c r="RB48" s="83"/>
      <c r="RC48" s="83"/>
      <c r="RD48" s="83"/>
      <c r="RE48" s="83"/>
      <c r="RF48" s="83"/>
      <c r="RG48" s="83"/>
      <c r="RH48" s="83"/>
      <c r="RI48" s="83"/>
      <c r="RJ48" s="83"/>
      <c r="RK48" s="83"/>
      <c r="RL48" s="83"/>
      <c r="RM48" s="83"/>
      <c r="RN48" s="83"/>
      <c r="RO48" s="83"/>
      <c r="RP48" s="83"/>
      <c r="RQ48" s="83"/>
      <c r="RR48" s="83"/>
      <c r="RS48" s="83"/>
      <c r="RT48" s="83"/>
      <c r="RU48" s="83"/>
      <c r="RV48" s="83"/>
      <c r="RW48" s="83"/>
      <c r="RX48" s="83"/>
      <c r="RY48" s="83"/>
      <c r="RZ48" s="83"/>
      <c r="SA48" s="83"/>
      <c r="SB48" s="83"/>
      <c r="SC48" s="83"/>
    </row>
    <row r="49" spans="1:497" s="1" customFormat="1" ht="12" hidden="1" thickBot="1" x14ac:dyDescent="0.25">
      <c r="A49" s="940">
        <f>alapadatok!A33</f>
        <v>31</v>
      </c>
      <c r="B49" s="679" t="str">
        <f>IF(alapadatok!C33="","",alapadatok!C33)</f>
        <v/>
      </c>
      <c r="C49" s="680" t="str">
        <f>IF(alapadatok!B33="","",alapadatok!B33)</f>
        <v/>
      </c>
      <c r="D49" s="680" t="str">
        <f>IF(alapadatok!D33="","",alapadatok!D33)</f>
        <v/>
      </c>
      <c r="E49" s="949" t="str">
        <f>IF(alapadatok!K33="","",alapadatok!K33)</f>
        <v/>
      </c>
      <c r="F49" s="957" t="str">
        <f t="shared" si="104"/>
        <v/>
      </c>
      <c r="G49" s="958" t="str">
        <f t="shared" si="104"/>
        <v/>
      </c>
      <c r="H49" s="959" t="str">
        <f t="shared" si="104"/>
        <v/>
      </c>
      <c r="I49" s="960" t="str">
        <f t="shared" si="104"/>
        <v/>
      </c>
      <c r="J49" s="960" t="str">
        <f t="shared" si="104"/>
        <v/>
      </c>
      <c r="K49" s="960" t="str">
        <f t="shared" si="104"/>
        <v/>
      </c>
      <c r="L49" s="960" t="str">
        <f t="shared" si="104"/>
        <v/>
      </c>
      <c r="M49" s="960" t="str">
        <f t="shared" si="104"/>
        <v/>
      </c>
      <c r="N49" s="958" t="str">
        <f t="shared" si="104"/>
        <v/>
      </c>
      <c r="O49" s="959" t="str">
        <f t="shared" si="104"/>
        <v/>
      </c>
      <c r="P49" s="960" t="str">
        <f t="shared" si="104"/>
        <v/>
      </c>
      <c r="Q49" s="960" t="str">
        <f t="shared" si="104"/>
        <v/>
      </c>
      <c r="R49" s="960" t="str">
        <f t="shared" si="104"/>
        <v/>
      </c>
      <c r="S49" s="960" t="str">
        <f t="shared" si="104"/>
        <v/>
      </c>
      <c r="T49" s="960" t="str">
        <f t="shared" si="104"/>
        <v/>
      </c>
      <c r="U49" s="958" t="str">
        <f t="shared" si="104"/>
        <v/>
      </c>
      <c r="V49" s="959" t="str">
        <f t="shared" si="104"/>
        <v/>
      </c>
      <c r="W49" s="960" t="str">
        <f t="shared" si="104"/>
        <v/>
      </c>
      <c r="X49" s="960" t="str">
        <f t="shared" si="104"/>
        <v/>
      </c>
      <c r="Y49" s="960" t="str">
        <f t="shared" si="104"/>
        <v/>
      </c>
      <c r="Z49" s="960" t="str">
        <f t="shared" si="104"/>
        <v/>
      </c>
      <c r="AA49" s="960" t="str">
        <f t="shared" si="104"/>
        <v/>
      </c>
      <c r="AB49" s="958" t="str">
        <f t="shared" si="104"/>
        <v/>
      </c>
      <c r="AC49" s="959" t="str">
        <f t="shared" si="104"/>
        <v/>
      </c>
      <c r="AD49" s="960" t="str">
        <f t="shared" si="104"/>
        <v/>
      </c>
      <c r="AE49" s="960" t="str">
        <f t="shared" si="104"/>
        <v/>
      </c>
      <c r="AF49" s="960" t="str">
        <f t="shared" si="104"/>
        <v/>
      </c>
      <c r="AG49" s="960" t="str">
        <f t="shared" si="104"/>
        <v/>
      </c>
      <c r="AH49" s="960" t="str">
        <f t="shared" si="104"/>
        <v/>
      </c>
      <c r="AI49" s="958" t="str">
        <f t="shared" si="104"/>
        <v/>
      </c>
      <c r="AJ49" s="959" t="str">
        <f t="shared" si="104"/>
        <v/>
      </c>
      <c r="AK49" s="960" t="str">
        <f t="shared" si="104"/>
        <v/>
      </c>
      <c r="AL49" s="960" t="str">
        <f t="shared" si="104"/>
        <v/>
      </c>
      <c r="AM49" s="960" t="str">
        <f t="shared" si="104"/>
        <v/>
      </c>
      <c r="AN49" s="960" t="str">
        <f t="shared" si="104"/>
        <v/>
      </c>
      <c r="AO49" s="960" t="str">
        <f t="shared" si="104"/>
        <v/>
      </c>
      <c r="AP49" s="958" t="str">
        <f t="shared" si="104"/>
        <v/>
      </c>
      <c r="AQ49" s="959" t="str">
        <f t="shared" si="104"/>
        <v/>
      </c>
      <c r="AR49" s="960" t="str">
        <f t="shared" si="104"/>
        <v/>
      </c>
      <c r="AS49" s="960" t="str">
        <f t="shared" si="104"/>
        <v/>
      </c>
      <c r="AT49" s="960" t="str">
        <f t="shared" si="104"/>
        <v/>
      </c>
      <c r="AU49" s="960" t="str">
        <f t="shared" si="104"/>
        <v/>
      </c>
      <c r="AV49" s="960" t="str">
        <f t="shared" si="104"/>
        <v/>
      </c>
      <c r="AW49" s="958" t="str">
        <f t="shared" si="104"/>
        <v/>
      </c>
      <c r="AX49" s="959" t="str">
        <f t="shared" si="104"/>
        <v/>
      </c>
      <c r="AY49" s="960" t="str">
        <f t="shared" si="104"/>
        <v/>
      </c>
      <c r="AZ49" s="960" t="str">
        <f t="shared" si="104"/>
        <v/>
      </c>
      <c r="BA49" s="960" t="str">
        <f t="shared" si="104"/>
        <v/>
      </c>
      <c r="BB49" s="960" t="str">
        <f t="shared" si="104"/>
        <v/>
      </c>
      <c r="BC49" s="960" t="str">
        <f t="shared" si="104"/>
        <v/>
      </c>
      <c r="BD49" s="958" t="str">
        <f t="shared" si="104"/>
        <v/>
      </c>
      <c r="BE49" s="959" t="str">
        <f t="shared" si="104"/>
        <v/>
      </c>
      <c r="BF49" s="960" t="str">
        <f t="shared" si="104"/>
        <v/>
      </c>
      <c r="BG49" s="960" t="str">
        <f t="shared" si="104"/>
        <v/>
      </c>
      <c r="BH49" s="960" t="str">
        <f t="shared" si="104"/>
        <v/>
      </c>
      <c r="BI49" s="960" t="str">
        <f t="shared" si="104"/>
        <v/>
      </c>
      <c r="BJ49" s="960" t="str">
        <f t="shared" si="104"/>
        <v/>
      </c>
      <c r="BK49" s="958" t="str">
        <f t="shared" si="104"/>
        <v/>
      </c>
      <c r="BL49" s="959" t="str">
        <f t="shared" si="104"/>
        <v/>
      </c>
      <c r="BM49" s="960" t="str">
        <f t="shared" si="104"/>
        <v/>
      </c>
      <c r="BN49" s="960" t="str">
        <f t="shared" si="104"/>
        <v/>
      </c>
      <c r="BO49" s="960" t="str">
        <f t="shared" si="104"/>
        <v/>
      </c>
      <c r="BP49" s="960" t="str">
        <f t="shared" si="104"/>
        <v/>
      </c>
      <c r="BQ49" s="960" t="str">
        <f t="shared" si="104"/>
        <v/>
      </c>
      <c r="BR49" s="958" t="str">
        <f t="shared" si="102"/>
        <v/>
      </c>
      <c r="BS49" s="959" t="str">
        <f t="shared" si="102"/>
        <v/>
      </c>
      <c r="BT49" s="960" t="str">
        <f t="shared" si="102"/>
        <v/>
      </c>
      <c r="BU49" s="960" t="str">
        <f t="shared" si="102"/>
        <v/>
      </c>
      <c r="BV49" s="960" t="str">
        <f t="shared" si="102"/>
        <v/>
      </c>
      <c r="BW49" s="960" t="str">
        <f t="shared" si="102"/>
        <v/>
      </c>
      <c r="BX49" s="960" t="str">
        <f t="shared" si="102"/>
        <v/>
      </c>
      <c r="BY49" s="958" t="str">
        <f t="shared" si="102"/>
        <v/>
      </c>
      <c r="BZ49" s="959" t="str">
        <f t="shared" si="102"/>
        <v/>
      </c>
      <c r="CA49" s="960" t="str">
        <f t="shared" si="102"/>
        <v/>
      </c>
      <c r="CB49" s="960" t="str">
        <f t="shared" si="102"/>
        <v/>
      </c>
      <c r="CC49" s="960" t="str">
        <f t="shared" si="102"/>
        <v/>
      </c>
      <c r="CD49" s="960" t="str">
        <f t="shared" si="102"/>
        <v/>
      </c>
      <c r="CE49" s="960" t="str">
        <f t="shared" si="102"/>
        <v/>
      </c>
      <c r="CF49" s="958" t="str">
        <f t="shared" si="102"/>
        <v/>
      </c>
      <c r="CG49" s="959" t="str">
        <f t="shared" si="102"/>
        <v/>
      </c>
      <c r="CH49" s="960" t="str">
        <f t="shared" si="102"/>
        <v/>
      </c>
      <c r="CI49" s="960" t="str">
        <f t="shared" si="102"/>
        <v/>
      </c>
      <c r="CJ49" s="960" t="str">
        <f t="shared" si="102"/>
        <v/>
      </c>
      <c r="CK49" s="960" t="str">
        <f t="shared" si="102"/>
        <v/>
      </c>
      <c r="CL49" s="960" t="str">
        <f t="shared" si="102"/>
        <v/>
      </c>
      <c r="CM49" s="958" t="str">
        <f t="shared" si="102"/>
        <v/>
      </c>
      <c r="CN49" s="959" t="str">
        <f t="shared" si="102"/>
        <v/>
      </c>
      <c r="CO49" s="960" t="str">
        <f t="shared" si="102"/>
        <v/>
      </c>
      <c r="CP49" s="960" t="str">
        <f t="shared" si="102"/>
        <v/>
      </c>
      <c r="CQ49" s="960" t="str">
        <f t="shared" si="102"/>
        <v/>
      </c>
      <c r="CR49" s="960" t="str">
        <f t="shared" si="102"/>
        <v/>
      </c>
      <c r="CS49" s="960" t="str">
        <f t="shared" si="102"/>
        <v/>
      </c>
      <c r="CT49" s="958" t="str">
        <f t="shared" si="102"/>
        <v/>
      </c>
      <c r="CU49" s="957" t="str">
        <f t="shared" si="102"/>
        <v/>
      </c>
      <c r="CV49" s="960" t="str">
        <f t="shared" si="102"/>
        <v/>
      </c>
      <c r="CW49" s="960" t="str">
        <f t="shared" si="102"/>
        <v/>
      </c>
      <c r="CX49" s="960" t="str">
        <f t="shared" si="102"/>
        <v/>
      </c>
      <c r="CY49" s="960" t="str">
        <f t="shared" si="102"/>
        <v/>
      </c>
      <c r="CZ49" s="960" t="str">
        <f t="shared" si="102"/>
        <v/>
      </c>
      <c r="DA49" s="958" t="str">
        <f t="shared" si="102"/>
        <v/>
      </c>
      <c r="DB49" s="959" t="str">
        <f t="shared" si="102"/>
        <v/>
      </c>
      <c r="DC49" s="960" t="str">
        <f t="shared" si="102"/>
        <v/>
      </c>
      <c r="DD49" s="960" t="str">
        <f t="shared" si="102"/>
        <v/>
      </c>
      <c r="DE49" s="960" t="str">
        <f t="shared" si="102"/>
        <v/>
      </c>
      <c r="DF49" s="960" t="str">
        <f t="shared" si="102"/>
        <v/>
      </c>
      <c r="DG49" s="960" t="str">
        <f t="shared" si="102"/>
        <v/>
      </c>
      <c r="DH49" s="958" t="str">
        <f t="shared" si="102"/>
        <v/>
      </c>
      <c r="DI49" s="959" t="str">
        <f t="shared" si="102"/>
        <v/>
      </c>
      <c r="DJ49" s="960" t="str">
        <f t="shared" si="102"/>
        <v/>
      </c>
      <c r="DK49" s="960" t="str">
        <f t="shared" si="102"/>
        <v/>
      </c>
      <c r="DL49" s="960" t="str">
        <f t="shared" si="102"/>
        <v/>
      </c>
      <c r="DM49" s="960" t="str">
        <f t="shared" si="102"/>
        <v/>
      </c>
      <c r="DN49" s="960" t="str">
        <f t="shared" si="102"/>
        <v/>
      </c>
      <c r="DO49" s="958" t="str">
        <f t="shared" si="102"/>
        <v/>
      </c>
      <c r="DP49" s="959" t="str">
        <f t="shared" si="102"/>
        <v/>
      </c>
      <c r="DQ49" s="960" t="str">
        <f t="shared" si="102"/>
        <v/>
      </c>
      <c r="DR49" s="960" t="str">
        <f t="shared" si="102"/>
        <v/>
      </c>
      <c r="DS49" s="960" t="str">
        <f t="shared" si="102"/>
        <v/>
      </c>
      <c r="DT49" s="960" t="str">
        <f t="shared" si="102"/>
        <v/>
      </c>
      <c r="DU49" s="960" t="str">
        <f t="shared" si="102"/>
        <v/>
      </c>
      <c r="DV49" s="958" t="str">
        <f t="shared" si="102"/>
        <v/>
      </c>
      <c r="DW49" s="959" t="str">
        <f t="shared" si="102"/>
        <v/>
      </c>
      <c r="DX49" s="960" t="str">
        <f t="shared" si="102"/>
        <v/>
      </c>
      <c r="DY49" s="960" t="str">
        <f t="shared" si="102"/>
        <v/>
      </c>
      <c r="DZ49" s="960" t="str">
        <f t="shared" si="102"/>
        <v/>
      </c>
      <c r="EA49" s="960" t="str">
        <f t="shared" si="102"/>
        <v/>
      </c>
      <c r="EB49" s="960" t="str">
        <f t="shared" si="102"/>
        <v/>
      </c>
      <c r="EC49" s="961" t="str">
        <f t="shared" si="103"/>
        <v/>
      </c>
      <c r="ED49" s="959" t="str">
        <f t="shared" si="103"/>
        <v/>
      </c>
      <c r="EE49" s="960" t="str">
        <f t="shared" si="103"/>
        <v/>
      </c>
      <c r="EF49" s="960" t="str">
        <f t="shared" si="103"/>
        <v/>
      </c>
      <c r="EG49" s="960" t="str">
        <f t="shared" si="103"/>
        <v/>
      </c>
      <c r="EH49" s="960" t="str">
        <f t="shared" si="103"/>
        <v/>
      </c>
      <c r="EI49" s="960" t="str">
        <f t="shared" si="103"/>
        <v/>
      </c>
      <c r="EJ49" s="958" t="str">
        <f t="shared" si="103"/>
        <v/>
      </c>
      <c r="EK49" s="959" t="str">
        <f t="shared" si="103"/>
        <v/>
      </c>
      <c r="EL49" s="960" t="str">
        <f t="shared" si="103"/>
        <v/>
      </c>
      <c r="EM49" s="960" t="str">
        <f t="shared" si="103"/>
        <v/>
      </c>
      <c r="EN49" s="960" t="str">
        <f t="shared" si="103"/>
        <v/>
      </c>
      <c r="EO49" s="960" t="str">
        <f t="shared" si="103"/>
        <v/>
      </c>
      <c r="EP49" s="960" t="str">
        <f t="shared" si="103"/>
        <v/>
      </c>
      <c r="EQ49" s="958" t="str">
        <f t="shared" si="103"/>
        <v/>
      </c>
      <c r="ER49" s="959" t="str">
        <f t="shared" si="103"/>
        <v/>
      </c>
      <c r="ES49" s="960" t="str">
        <f t="shared" si="103"/>
        <v/>
      </c>
      <c r="ET49" s="960" t="str">
        <f t="shared" si="103"/>
        <v/>
      </c>
      <c r="EU49" s="960" t="str">
        <f t="shared" si="103"/>
        <v/>
      </c>
      <c r="EV49" s="960" t="str">
        <f t="shared" si="103"/>
        <v/>
      </c>
      <c r="EW49" s="960" t="str">
        <f t="shared" si="103"/>
        <v/>
      </c>
      <c r="EX49" s="958" t="str">
        <f t="shared" si="103"/>
        <v/>
      </c>
      <c r="EY49" s="959" t="str">
        <f t="shared" si="103"/>
        <v/>
      </c>
      <c r="EZ49" s="960" t="str">
        <f t="shared" si="103"/>
        <v/>
      </c>
      <c r="FA49" s="960" t="str">
        <f t="shared" si="103"/>
        <v/>
      </c>
      <c r="FB49" s="960" t="str">
        <f t="shared" si="103"/>
        <v/>
      </c>
      <c r="FC49" s="960" t="str">
        <f t="shared" si="103"/>
        <v/>
      </c>
      <c r="FD49" s="960" t="str">
        <f t="shared" si="103"/>
        <v/>
      </c>
      <c r="FE49" s="958" t="str">
        <f t="shared" si="103"/>
        <v/>
      </c>
      <c r="FF49" s="959" t="str">
        <f t="shared" si="103"/>
        <v/>
      </c>
      <c r="FG49" s="960" t="str">
        <f t="shared" si="103"/>
        <v/>
      </c>
      <c r="FH49" s="960" t="str">
        <f t="shared" si="103"/>
        <v/>
      </c>
      <c r="FI49" s="960" t="str">
        <f t="shared" si="103"/>
        <v/>
      </c>
      <c r="FJ49" s="960" t="str">
        <f t="shared" si="103"/>
        <v/>
      </c>
      <c r="FK49" s="960" t="str">
        <f t="shared" si="103"/>
        <v/>
      </c>
      <c r="FL49" s="958" t="str">
        <f t="shared" si="103"/>
        <v/>
      </c>
      <c r="FM49" s="959" t="str">
        <f t="shared" si="103"/>
        <v/>
      </c>
      <c r="FN49" s="960" t="str">
        <f t="shared" si="103"/>
        <v/>
      </c>
      <c r="FO49" s="960" t="str">
        <f t="shared" si="103"/>
        <v/>
      </c>
      <c r="FP49" s="960" t="str">
        <f t="shared" si="103"/>
        <v/>
      </c>
      <c r="FQ49" s="960" t="str">
        <f t="shared" si="103"/>
        <v/>
      </c>
      <c r="FR49" s="960" t="str">
        <f t="shared" si="103"/>
        <v/>
      </c>
      <c r="FS49" s="958" t="str">
        <f t="shared" si="103"/>
        <v/>
      </c>
      <c r="FT49" s="959" t="str">
        <f t="shared" si="103"/>
        <v/>
      </c>
      <c r="FU49" s="960" t="str">
        <f t="shared" si="103"/>
        <v/>
      </c>
      <c r="FV49" s="960" t="str">
        <f t="shared" si="103"/>
        <v/>
      </c>
      <c r="FW49" s="960" t="str">
        <f t="shared" si="103"/>
        <v/>
      </c>
      <c r="FX49" s="960" t="str">
        <f t="shared" si="103"/>
        <v/>
      </c>
      <c r="FY49" s="960" t="str">
        <f t="shared" si="103"/>
        <v/>
      </c>
      <c r="FZ49" s="958" t="str">
        <f t="shared" si="103"/>
        <v/>
      </c>
      <c r="GA49" s="959" t="str">
        <f t="shared" si="103"/>
        <v/>
      </c>
      <c r="GB49" s="960" t="str">
        <f t="shared" si="103"/>
        <v/>
      </c>
      <c r="GC49" s="960" t="str">
        <f t="shared" si="103"/>
        <v/>
      </c>
      <c r="GD49" s="960" t="str">
        <f t="shared" si="103"/>
        <v/>
      </c>
      <c r="GE49" s="960" t="str">
        <f t="shared" si="103"/>
        <v/>
      </c>
      <c r="GF49" s="958" t="str">
        <f t="shared" si="103"/>
        <v/>
      </c>
      <c r="GG49" s="959" t="str">
        <f t="shared" si="103"/>
        <v/>
      </c>
      <c r="GH49" s="960" t="str">
        <f t="shared" si="103"/>
        <v/>
      </c>
      <c r="GI49" s="960" t="str">
        <f t="shared" si="103"/>
        <v/>
      </c>
      <c r="GJ49" s="960" t="str">
        <f t="shared" si="103"/>
        <v/>
      </c>
      <c r="GK49" s="960" t="str">
        <f t="shared" si="103"/>
        <v/>
      </c>
      <c r="GL49" s="960" t="str">
        <f t="shared" si="103"/>
        <v/>
      </c>
      <c r="GM49" s="960" t="str">
        <f t="shared" si="103"/>
        <v/>
      </c>
      <c r="GN49" s="961" t="str">
        <f t="shared" si="103"/>
        <v/>
      </c>
      <c r="GO49" s="959" t="str">
        <f t="shared" si="99"/>
        <v/>
      </c>
      <c r="GP49" s="960" t="str">
        <f t="shared" si="99"/>
        <v/>
      </c>
      <c r="GQ49" s="960" t="str">
        <f t="shared" si="99"/>
        <v/>
      </c>
      <c r="GR49" s="960" t="str">
        <f t="shared" si="99"/>
        <v/>
      </c>
      <c r="GS49" s="960" t="str">
        <f t="shared" si="99"/>
        <v/>
      </c>
      <c r="GT49" s="960" t="str">
        <f t="shared" si="99"/>
        <v/>
      </c>
      <c r="GU49" s="958" t="str">
        <f t="shared" si="99"/>
        <v/>
      </c>
      <c r="GV49" s="959" t="str">
        <f t="shared" si="99"/>
        <v/>
      </c>
      <c r="GW49" s="960" t="str">
        <f t="shared" si="99"/>
        <v/>
      </c>
      <c r="GX49" s="960" t="str">
        <f t="shared" si="99"/>
        <v/>
      </c>
      <c r="GY49" s="960" t="str">
        <f t="shared" si="99"/>
        <v/>
      </c>
      <c r="GZ49" s="960" t="str">
        <f t="shared" si="99"/>
        <v/>
      </c>
      <c r="HA49" s="960" t="str">
        <f t="shared" si="99"/>
        <v/>
      </c>
      <c r="HB49" s="958" t="str">
        <f t="shared" si="99"/>
        <v/>
      </c>
      <c r="HC49" s="959" t="str">
        <f t="shared" si="99"/>
        <v/>
      </c>
      <c r="HD49" s="960" t="str">
        <f t="shared" si="99"/>
        <v/>
      </c>
      <c r="HE49" s="960" t="str">
        <f t="shared" si="99"/>
        <v/>
      </c>
      <c r="HF49" s="960" t="str">
        <f t="shared" si="99"/>
        <v/>
      </c>
      <c r="HG49" s="960" t="str">
        <f t="shared" si="99"/>
        <v/>
      </c>
      <c r="HH49" s="960" t="str">
        <f t="shared" si="99"/>
        <v/>
      </c>
      <c r="HI49" s="958" t="str">
        <f t="shared" si="99"/>
        <v/>
      </c>
      <c r="HJ49" s="959" t="str">
        <f t="shared" si="99"/>
        <v/>
      </c>
      <c r="HK49" s="960" t="str">
        <f t="shared" si="99"/>
        <v/>
      </c>
      <c r="HL49" s="960" t="str">
        <f t="shared" si="99"/>
        <v/>
      </c>
      <c r="HM49" s="960" t="str">
        <f t="shared" si="99"/>
        <v/>
      </c>
      <c r="HN49" s="960" t="str">
        <f t="shared" si="99"/>
        <v/>
      </c>
      <c r="HO49" s="960" t="str">
        <f t="shared" si="99"/>
        <v/>
      </c>
      <c r="HP49" s="958" t="str">
        <f t="shared" si="99"/>
        <v/>
      </c>
      <c r="HQ49" s="959" t="str">
        <f t="shared" si="99"/>
        <v/>
      </c>
      <c r="HR49" s="960" t="str">
        <f t="shared" si="99"/>
        <v/>
      </c>
      <c r="HS49" s="960" t="str">
        <f t="shared" si="99"/>
        <v/>
      </c>
      <c r="HT49" s="960" t="str">
        <f t="shared" si="99"/>
        <v/>
      </c>
      <c r="HU49" s="960" t="str">
        <f t="shared" si="99"/>
        <v/>
      </c>
      <c r="HV49" s="960" t="str">
        <f t="shared" si="99"/>
        <v/>
      </c>
      <c r="HW49" s="958" t="str">
        <f t="shared" si="99"/>
        <v/>
      </c>
      <c r="HX49" s="959" t="str">
        <f t="shared" si="99"/>
        <v/>
      </c>
      <c r="HY49" s="960" t="str">
        <f t="shared" si="99"/>
        <v/>
      </c>
      <c r="HZ49" s="960" t="str">
        <f t="shared" si="99"/>
        <v/>
      </c>
      <c r="IA49" s="960" t="str">
        <f t="shared" si="99"/>
        <v/>
      </c>
      <c r="IB49" s="960" t="str">
        <f t="shared" si="99"/>
        <v/>
      </c>
      <c r="IC49" s="960" t="str">
        <f t="shared" si="99"/>
        <v/>
      </c>
      <c r="ID49" s="958" t="str">
        <f t="shared" si="99"/>
        <v/>
      </c>
      <c r="IE49" s="959" t="str">
        <f t="shared" si="99"/>
        <v/>
      </c>
      <c r="IF49" s="960" t="str">
        <f t="shared" si="99"/>
        <v/>
      </c>
      <c r="IG49" s="960" t="str">
        <f t="shared" si="99"/>
        <v/>
      </c>
      <c r="IH49" s="960" t="str">
        <f t="shared" si="99"/>
        <v/>
      </c>
      <c r="II49" s="960" t="str">
        <f t="shared" si="99"/>
        <v/>
      </c>
      <c r="IJ49" s="960" t="str">
        <f t="shared" si="99"/>
        <v/>
      </c>
      <c r="IK49" s="958" t="str">
        <f t="shared" si="99"/>
        <v/>
      </c>
      <c r="IL49" s="959" t="str">
        <f t="shared" si="99"/>
        <v/>
      </c>
      <c r="IM49" s="960" t="str">
        <f t="shared" si="99"/>
        <v/>
      </c>
      <c r="IN49" s="960" t="str">
        <f t="shared" si="99"/>
        <v/>
      </c>
      <c r="IO49" s="960" t="str">
        <f t="shared" si="99"/>
        <v/>
      </c>
      <c r="IP49" s="960" t="str">
        <f t="shared" si="99"/>
        <v/>
      </c>
      <c r="IQ49" s="960" t="str">
        <f t="shared" si="99"/>
        <v/>
      </c>
      <c r="IR49" s="958" t="str">
        <f t="shared" si="99"/>
        <v/>
      </c>
      <c r="IS49" s="959" t="str">
        <f t="shared" si="99"/>
        <v/>
      </c>
      <c r="IT49" s="960" t="str">
        <f t="shared" si="99"/>
        <v/>
      </c>
      <c r="IU49" s="960" t="str">
        <f t="shared" si="99"/>
        <v/>
      </c>
      <c r="IV49" s="960" t="str">
        <f t="shared" si="99"/>
        <v/>
      </c>
      <c r="IW49" s="960" t="str">
        <f t="shared" si="99"/>
        <v/>
      </c>
      <c r="IX49" s="960" t="str">
        <f t="shared" si="99"/>
        <v/>
      </c>
      <c r="IY49" s="961" t="str">
        <f t="shared" si="99"/>
        <v/>
      </c>
      <c r="IZ49" s="959" t="str">
        <f t="shared" si="100"/>
        <v/>
      </c>
      <c r="JA49" s="960" t="str">
        <f t="shared" si="100"/>
        <v/>
      </c>
      <c r="JB49" s="960" t="str">
        <f t="shared" si="100"/>
        <v/>
      </c>
      <c r="JC49" s="960" t="str">
        <f t="shared" si="100"/>
        <v/>
      </c>
      <c r="JD49" s="960" t="str">
        <f t="shared" si="100"/>
        <v/>
      </c>
      <c r="JE49" s="960" t="str">
        <f t="shared" si="100"/>
        <v/>
      </c>
      <c r="JF49" s="958" t="str">
        <f t="shared" si="100"/>
        <v/>
      </c>
      <c r="JG49" s="959" t="str">
        <f t="shared" si="100"/>
        <v/>
      </c>
      <c r="JH49" s="960" t="str">
        <f t="shared" si="100"/>
        <v/>
      </c>
      <c r="JI49" s="960" t="str">
        <f t="shared" si="100"/>
        <v/>
      </c>
      <c r="JJ49" s="960" t="str">
        <f t="shared" si="100"/>
        <v/>
      </c>
      <c r="JK49" s="960" t="str">
        <f t="shared" si="100"/>
        <v/>
      </c>
      <c r="JL49" s="960" t="str">
        <f t="shared" si="100"/>
        <v/>
      </c>
      <c r="JM49" s="958" t="str">
        <f t="shared" si="100"/>
        <v/>
      </c>
      <c r="JN49" s="959" t="str">
        <f t="shared" si="100"/>
        <v/>
      </c>
      <c r="JO49" s="960" t="str">
        <f t="shared" si="100"/>
        <v/>
      </c>
      <c r="JP49" s="960" t="str">
        <f t="shared" si="100"/>
        <v/>
      </c>
      <c r="JQ49" s="960" t="str">
        <f t="shared" si="100"/>
        <v/>
      </c>
      <c r="JR49" s="960" t="str">
        <f t="shared" si="100"/>
        <v/>
      </c>
      <c r="JS49" s="960" t="str">
        <f t="shared" si="100"/>
        <v/>
      </c>
      <c r="JT49" s="958" t="str">
        <f t="shared" si="100"/>
        <v/>
      </c>
      <c r="JU49" s="959" t="str">
        <f t="shared" si="100"/>
        <v/>
      </c>
      <c r="JV49" s="960" t="str">
        <f t="shared" si="100"/>
        <v/>
      </c>
      <c r="JW49" s="960" t="str">
        <f t="shared" si="100"/>
        <v/>
      </c>
      <c r="JX49" s="960" t="str">
        <f t="shared" si="100"/>
        <v/>
      </c>
      <c r="JY49" s="960" t="str">
        <f t="shared" si="100"/>
        <v/>
      </c>
      <c r="JZ49" s="960" t="str">
        <f t="shared" si="100"/>
        <v/>
      </c>
      <c r="KA49" s="958" t="str">
        <f t="shared" si="100"/>
        <v/>
      </c>
      <c r="KB49" s="959" t="str">
        <f t="shared" si="100"/>
        <v/>
      </c>
      <c r="KC49" s="960" t="str">
        <f t="shared" si="100"/>
        <v/>
      </c>
      <c r="KD49" s="960" t="str">
        <f t="shared" si="100"/>
        <v/>
      </c>
      <c r="KE49" s="960" t="str">
        <f t="shared" si="100"/>
        <v/>
      </c>
      <c r="KF49" s="960" t="str">
        <f t="shared" si="100"/>
        <v/>
      </c>
      <c r="KG49" s="960" t="str">
        <f t="shared" si="100"/>
        <v/>
      </c>
      <c r="KH49" s="958" t="str">
        <f t="shared" si="100"/>
        <v/>
      </c>
      <c r="KI49" s="959" t="str">
        <f t="shared" si="100"/>
        <v/>
      </c>
      <c r="KJ49" s="960" t="str">
        <f t="shared" si="100"/>
        <v/>
      </c>
      <c r="KK49" s="960" t="str">
        <f t="shared" si="100"/>
        <v/>
      </c>
      <c r="KL49" s="960" t="str">
        <f t="shared" si="100"/>
        <v/>
      </c>
      <c r="KM49" s="960" t="str">
        <f t="shared" si="100"/>
        <v/>
      </c>
      <c r="KN49" s="960" t="str">
        <f t="shared" si="100"/>
        <v/>
      </c>
      <c r="KO49" s="958" t="str">
        <f t="shared" si="100"/>
        <v/>
      </c>
      <c r="KP49" s="959" t="str">
        <f t="shared" si="100"/>
        <v/>
      </c>
      <c r="KQ49" s="960" t="str">
        <f t="shared" si="100"/>
        <v/>
      </c>
      <c r="KR49" s="960" t="str">
        <f t="shared" si="100"/>
        <v/>
      </c>
      <c r="KS49" s="960" t="str">
        <f t="shared" si="100"/>
        <v/>
      </c>
      <c r="KT49" s="960" t="str">
        <f t="shared" si="100"/>
        <v/>
      </c>
      <c r="KU49" s="960" t="str">
        <f t="shared" si="100"/>
        <v/>
      </c>
      <c r="KV49" s="958" t="str">
        <f t="shared" si="100"/>
        <v/>
      </c>
      <c r="KW49" s="959" t="str">
        <f t="shared" si="100"/>
        <v/>
      </c>
      <c r="KX49" s="960" t="str">
        <f t="shared" si="100"/>
        <v/>
      </c>
      <c r="KY49" s="960" t="str">
        <f t="shared" si="100"/>
        <v/>
      </c>
      <c r="KZ49" s="960" t="str">
        <f t="shared" si="100"/>
        <v/>
      </c>
      <c r="LA49" s="960" t="str">
        <f t="shared" si="100"/>
        <v/>
      </c>
      <c r="LB49" s="960" t="str">
        <f t="shared" si="100"/>
        <v/>
      </c>
      <c r="LC49" s="961" t="str">
        <f t="shared" si="100"/>
        <v/>
      </c>
      <c r="LD49" s="959" t="str">
        <f t="shared" si="100"/>
        <v/>
      </c>
      <c r="LE49" s="960" t="str">
        <f t="shared" si="100"/>
        <v/>
      </c>
      <c r="LF49" s="960" t="str">
        <f t="shared" si="100"/>
        <v/>
      </c>
      <c r="LG49" s="960" t="str">
        <f t="shared" si="100"/>
        <v/>
      </c>
      <c r="LH49" s="960" t="str">
        <f t="shared" si="100"/>
        <v/>
      </c>
      <c r="LI49" s="960" t="str">
        <f t="shared" si="100"/>
        <v/>
      </c>
      <c r="LJ49" s="958" t="str">
        <f t="shared" si="100"/>
        <v/>
      </c>
      <c r="LK49" s="959" t="str">
        <f t="shared" ref="LK49:NN49" si="105">IF($C49="","",LK$17)</f>
        <v/>
      </c>
      <c r="LL49" s="960" t="str">
        <f t="shared" si="105"/>
        <v/>
      </c>
      <c r="LM49" s="960" t="str">
        <f t="shared" si="105"/>
        <v/>
      </c>
      <c r="LN49" s="960" t="str">
        <f t="shared" si="105"/>
        <v/>
      </c>
      <c r="LO49" s="960" t="str">
        <f t="shared" si="105"/>
        <v/>
      </c>
      <c r="LP49" s="960" t="str">
        <f t="shared" si="105"/>
        <v/>
      </c>
      <c r="LQ49" s="958" t="str">
        <f t="shared" si="105"/>
        <v/>
      </c>
      <c r="LR49" s="959" t="str">
        <f t="shared" si="105"/>
        <v/>
      </c>
      <c r="LS49" s="960" t="str">
        <f t="shared" si="105"/>
        <v/>
      </c>
      <c r="LT49" s="960" t="str">
        <f t="shared" si="105"/>
        <v/>
      </c>
      <c r="LU49" s="960" t="str">
        <f t="shared" si="105"/>
        <v/>
      </c>
      <c r="LV49" s="960" t="str">
        <f t="shared" si="105"/>
        <v/>
      </c>
      <c r="LW49" s="960" t="str">
        <f t="shared" si="105"/>
        <v/>
      </c>
      <c r="LX49" s="958" t="str">
        <f t="shared" si="105"/>
        <v/>
      </c>
      <c r="LY49" s="959" t="str">
        <f t="shared" si="105"/>
        <v/>
      </c>
      <c r="LZ49" s="960" t="str">
        <f t="shared" si="105"/>
        <v/>
      </c>
      <c r="MA49" s="960" t="str">
        <f t="shared" si="105"/>
        <v/>
      </c>
      <c r="MB49" s="960" t="str">
        <f t="shared" si="105"/>
        <v/>
      </c>
      <c r="MC49" s="960" t="str">
        <f t="shared" si="105"/>
        <v/>
      </c>
      <c r="MD49" s="960" t="str">
        <f t="shared" si="105"/>
        <v/>
      </c>
      <c r="ME49" s="958" t="str">
        <f t="shared" si="105"/>
        <v/>
      </c>
      <c r="MF49" s="959" t="str">
        <f t="shared" si="105"/>
        <v/>
      </c>
      <c r="MG49" s="960" t="str">
        <f t="shared" si="105"/>
        <v/>
      </c>
      <c r="MH49" s="960" t="str">
        <f t="shared" si="105"/>
        <v/>
      </c>
      <c r="MI49" s="960" t="str">
        <f t="shared" si="105"/>
        <v/>
      </c>
      <c r="MJ49" s="960" t="str">
        <f t="shared" si="105"/>
        <v/>
      </c>
      <c r="MK49" s="960" t="str">
        <f t="shared" si="105"/>
        <v/>
      </c>
      <c r="ML49" s="958" t="str">
        <f t="shared" si="105"/>
        <v/>
      </c>
      <c r="MM49" s="959" t="str">
        <f t="shared" si="105"/>
        <v/>
      </c>
      <c r="MN49" s="960" t="str">
        <f t="shared" si="105"/>
        <v/>
      </c>
      <c r="MO49" s="960" t="str">
        <f t="shared" si="105"/>
        <v/>
      </c>
      <c r="MP49" s="960" t="str">
        <f t="shared" si="105"/>
        <v/>
      </c>
      <c r="MQ49" s="960" t="str">
        <f t="shared" si="105"/>
        <v/>
      </c>
      <c r="MR49" s="960" t="str">
        <f t="shared" si="105"/>
        <v/>
      </c>
      <c r="MS49" s="958" t="str">
        <f t="shared" si="105"/>
        <v/>
      </c>
      <c r="MT49" s="959" t="str">
        <f t="shared" si="105"/>
        <v/>
      </c>
      <c r="MU49" s="960" t="str">
        <f t="shared" si="105"/>
        <v/>
      </c>
      <c r="MV49" s="960" t="str">
        <f t="shared" si="105"/>
        <v/>
      </c>
      <c r="MW49" s="960" t="str">
        <f t="shared" si="105"/>
        <v/>
      </c>
      <c r="MX49" s="960" t="str">
        <f t="shared" si="105"/>
        <v/>
      </c>
      <c r="MY49" s="960" t="str">
        <f t="shared" si="105"/>
        <v/>
      </c>
      <c r="MZ49" s="958" t="str">
        <f t="shared" si="105"/>
        <v/>
      </c>
      <c r="NA49" s="959" t="str">
        <f t="shared" si="105"/>
        <v/>
      </c>
      <c r="NB49" s="960" t="str">
        <f t="shared" si="105"/>
        <v/>
      </c>
      <c r="NC49" s="960" t="str">
        <f t="shared" si="105"/>
        <v/>
      </c>
      <c r="ND49" s="960" t="str">
        <f t="shared" si="105"/>
        <v/>
      </c>
      <c r="NE49" s="960" t="str">
        <f t="shared" si="105"/>
        <v/>
      </c>
      <c r="NF49" s="960" t="str">
        <f t="shared" si="105"/>
        <v/>
      </c>
      <c r="NG49" s="961" t="str">
        <f t="shared" si="105"/>
        <v/>
      </c>
      <c r="NH49" s="959" t="str">
        <f t="shared" si="105"/>
        <v/>
      </c>
      <c r="NI49" s="960" t="str">
        <f t="shared" si="105"/>
        <v/>
      </c>
      <c r="NJ49" s="960" t="str">
        <f t="shared" si="105"/>
        <v/>
      </c>
      <c r="NK49" s="960" t="str">
        <f t="shared" si="105"/>
        <v/>
      </c>
      <c r="NL49" s="960" t="str">
        <f t="shared" si="105"/>
        <v/>
      </c>
      <c r="NM49" s="960" t="str">
        <f t="shared" si="105"/>
        <v/>
      </c>
      <c r="NN49" s="958" t="str">
        <f t="shared" si="105"/>
        <v/>
      </c>
      <c r="NO49" s="83"/>
      <c r="NP49" s="83"/>
      <c r="NQ49" s="83"/>
      <c r="NR49" s="83"/>
      <c r="NS49" s="83"/>
      <c r="NT49" s="83"/>
      <c r="NU49" s="83"/>
      <c r="NV49" s="83"/>
      <c r="NW49" s="83"/>
      <c r="NX49" s="83"/>
      <c r="NY49" s="83"/>
      <c r="NZ49" s="83"/>
      <c r="OA49" s="83"/>
      <c r="OB49" s="83"/>
      <c r="OC49" s="83"/>
      <c r="OD49" s="83"/>
      <c r="OE49" s="83"/>
      <c r="OF49" s="83"/>
      <c r="OG49" s="83"/>
      <c r="OH49" s="83"/>
      <c r="OI49" s="83"/>
      <c r="OJ49" s="83"/>
      <c r="OK49" s="83"/>
      <c r="OL49" s="83"/>
      <c r="OM49" s="83"/>
      <c r="ON49" s="83"/>
      <c r="OO49" s="83"/>
      <c r="OP49" s="83"/>
      <c r="OQ49" s="83"/>
      <c r="OR49" s="83"/>
      <c r="OS49" s="83"/>
      <c r="OT49" s="83"/>
      <c r="OU49" s="83"/>
      <c r="OV49" s="83"/>
      <c r="OW49" s="83"/>
      <c r="OX49" s="83"/>
      <c r="OY49" s="83"/>
      <c r="OZ49" s="83"/>
      <c r="PA49" s="83"/>
      <c r="PB49" s="83"/>
      <c r="PC49" s="83"/>
      <c r="PD49" s="83"/>
      <c r="PE49" s="83"/>
      <c r="PF49" s="83"/>
      <c r="PG49" s="83"/>
      <c r="PH49" s="83"/>
      <c r="PI49" s="83"/>
      <c r="PJ49" s="83"/>
      <c r="PK49" s="83"/>
      <c r="PL49" s="83"/>
      <c r="PM49" s="83"/>
      <c r="PN49" s="83"/>
      <c r="PO49" s="83"/>
      <c r="PP49" s="83"/>
      <c r="PQ49" s="83"/>
      <c r="PR49" s="83"/>
      <c r="PS49" s="83"/>
      <c r="PT49" s="83"/>
      <c r="PU49" s="83"/>
      <c r="PV49" s="83"/>
      <c r="PW49" s="83"/>
      <c r="PX49" s="83"/>
      <c r="PY49" s="83"/>
      <c r="PZ49" s="83"/>
      <c r="QA49" s="83"/>
      <c r="QB49" s="83"/>
      <c r="QC49" s="83"/>
      <c r="QD49" s="83"/>
      <c r="QE49" s="83"/>
      <c r="QF49" s="83"/>
      <c r="QG49" s="83"/>
      <c r="QH49" s="83"/>
      <c r="QI49" s="83"/>
      <c r="QJ49" s="83"/>
      <c r="QK49" s="83"/>
      <c r="QL49" s="83"/>
      <c r="QM49" s="83"/>
      <c r="QN49" s="83"/>
      <c r="QO49" s="83"/>
      <c r="QP49" s="83"/>
      <c r="QQ49" s="83"/>
      <c r="QR49" s="83"/>
      <c r="QS49" s="83"/>
      <c r="QT49" s="83"/>
      <c r="QU49" s="83"/>
      <c r="QV49" s="83"/>
      <c r="QW49" s="83"/>
      <c r="QX49" s="83"/>
      <c r="QY49" s="83"/>
      <c r="QZ49" s="83"/>
      <c r="RA49" s="83"/>
      <c r="RB49" s="83"/>
      <c r="RC49" s="83"/>
      <c r="RD49" s="83"/>
      <c r="RE49" s="83"/>
      <c r="RF49" s="83"/>
      <c r="RG49" s="83"/>
      <c r="RH49" s="83"/>
      <c r="RI49" s="83"/>
      <c r="RJ49" s="83"/>
      <c r="RK49" s="83"/>
      <c r="RL49" s="83"/>
      <c r="RM49" s="83"/>
      <c r="RN49" s="83"/>
      <c r="RO49" s="83"/>
      <c r="RP49" s="83"/>
      <c r="RQ49" s="83"/>
      <c r="RR49" s="83"/>
      <c r="RS49" s="83"/>
      <c r="RT49" s="83"/>
      <c r="RU49" s="83"/>
      <c r="RV49" s="83"/>
      <c r="RW49" s="83"/>
      <c r="RX49" s="83"/>
      <c r="RY49" s="83"/>
      <c r="RZ49" s="83"/>
      <c r="SA49" s="83"/>
      <c r="SB49" s="83"/>
      <c r="SC49" s="83"/>
    </row>
    <row r="50" spans="1:497" ht="12" thickBot="1" x14ac:dyDescent="0.25">
      <c r="A50" s="681"/>
      <c r="B50" s="682"/>
      <c r="C50" s="683" t="s">
        <v>14</v>
      </c>
      <c r="D50" s="149" t="s">
        <v>235</v>
      </c>
      <c r="E50" s="149"/>
      <c r="F50" s="167" t="s">
        <v>178</v>
      </c>
      <c r="G50" s="167" t="s">
        <v>178</v>
      </c>
      <c r="H50" s="168" t="s">
        <v>178</v>
      </c>
      <c r="I50" s="169" t="s">
        <v>179</v>
      </c>
      <c r="J50" s="169" t="s">
        <v>385</v>
      </c>
      <c r="K50" s="169" t="s">
        <v>385</v>
      </c>
      <c r="L50" s="169" t="s">
        <v>385</v>
      </c>
      <c r="M50" s="169" t="s">
        <v>178</v>
      </c>
      <c r="N50" s="169" t="s">
        <v>178</v>
      </c>
      <c r="O50" s="169" t="s">
        <v>109</v>
      </c>
      <c r="P50" s="169" t="s">
        <v>109</v>
      </c>
      <c r="Q50" s="169" t="s">
        <v>109</v>
      </c>
      <c r="R50" s="169" t="s">
        <v>99</v>
      </c>
      <c r="S50" s="169" t="s">
        <v>178</v>
      </c>
      <c r="T50" s="169" t="s">
        <v>178</v>
      </c>
      <c r="U50" s="169" t="s">
        <v>178</v>
      </c>
      <c r="V50" s="169" t="s">
        <v>178</v>
      </c>
      <c r="W50" s="169" t="s">
        <v>178</v>
      </c>
      <c r="X50" s="169" t="s">
        <v>70</v>
      </c>
      <c r="Y50" s="169" t="s">
        <v>70</v>
      </c>
      <c r="Z50" s="169" t="s">
        <v>178</v>
      </c>
      <c r="AA50" s="169" t="s">
        <v>178</v>
      </c>
      <c r="AB50" s="169" t="s">
        <v>178</v>
      </c>
      <c r="AC50" s="169" t="s">
        <v>109</v>
      </c>
      <c r="AD50" s="169" t="s">
        <v>109</v>
      </c>
      <c r="AE50" s="169" t="s">
        <v>109</v>
      </c>
      <c r="AF50" s="169" t="s">
        <v>109</v>
      </c>
      <c r="AG50" s="169" t="s">
        <v>109</v>
      </c>
      <c r="AH50" s="169" t="s">
        <v>178</v>
      </c>
      <c r="AI50" s="169" t="s">
        <v>178</v>
      </c>
      <c r="AJ50" s="169" t="s">
        <v>178</v>
      </c>
      <c r="AK50" s="451" t="s">
        <v>178</v>
      </c>
      <c r="AL50" s="167" t="s">
        <v>99</v>
      </c>
      <c r="AM50" s="167" t="s">
        <v>99</v>
      </c>
      <c r="AN50" s="167" t="s">
        <v>99</v>
      </c>
      <c r="AO50" s="167" t="s">
        <v>178</v>
      </c>
      <c r="AP50" s="167" t="s">
        <v>178</v>
      </c>
      <c r="AQ50" s="167" t="s">
        <v>99</v>
      </c>
      <c r="AR50" s="167" t="s">
        <v>99</v>
      </c>
      <c r="AS50" s="167" t="s">
        <v>99</v>
      </c>
      <c r="AT50" s="167" t="s">
        <v>99</v>
      </c>
      <c r="AU50" s="167" t="s">
        <v>99</v>
      </c>
      <c r="AV50" s="167" t="s">
        <v>178</v>
      </c>
      <c r="AW50" s="167" t="s">
        <v>178</v>
      </c>
      <c r="AX50" s="167" t="s">
        <v>99</v>
      </c>
      <c r="AY50" s="167" t="s">
        <v>99</v>
      </c>
      <c r="AZ50" s="167" t="s">
        <v>99</v>
      </c>
      <c r="BA50" s="167" t="s">
        <v>70</v>
      </c>
      <c r="BB50" s="167" t="s">
        <v>100</v>
      </c>
      <c r="BC50" s="167" t="s">
        <v>178</v>
      </c>
      <c r="BD50" s="167" t="s">
        <v>178</v>
      </c>
      <c r="BE50" s="167" t="s">
        <v>109</v>
      </c>
      <c r="BF50" s="167" t="s">
        <v>109</v>
      </c>
      <c r="BG50" s="167" t="s">
        <v>109</v>
      </c>
      <c r="BH50" s="167" t="s">
        <v>109</v>
      </c>
      <c r="BI50" s="167" t="s">
        <v>178</v>
      </c>
      <c r="BJ50" s="167" t="s">
        <v>178</v>
      </c>
      <c r="BK50" s="167" t="s">
        <v>178</v>
      </c>
      <c r="BL50" s="167" t="s">
        <v>178</v>
      </c>
      <c r="BM50" s="167" t="s">
        <v>70</v>
      </c>
      <c r="BN50" s="167" t="s">
        <v>70</v>
      </c>
      <c r="BO50" s="167" t="s">
        <v>70</v>
      </c>
      <c r="BP50" s="167" t="s">
        <v>178</v>
      </c>
      <c r="BQ50" s="167" t="s">
        <v>178</v>
      </c>
      <c r="BR50" s="167" t="s">
        <v>178</v>
      </c>
      <c r="BS50" s="167" t="s">
        <v>109</v>
      </c>
      <c r="BT50" s="167" t="s">
        <v>109</v>
      </c>
      <c r="BU50" s="167" t="s">
        <v>109</v>
      </c>
      <c r="BV50" s="167" t="s">
        <v>383</v>
      </c>
      <c r="BW50" s="167" t="s">
        <v>383</v>
      </c>
      <c r="BX50" s="167" t="s">
        <v>178</v>
      </c>
      <c r="BY50" s="167" t="s">
        <v>178</v>
      </c>
      <c r="BZ50" s="167" t="s">
        <v>178</v>
      </c>
      <c r="CA50" s="167" t="s">
        <v>70</v>
      </c>
      <c r="CB50" s="167" t="s">
        <v>70</v>
      </c>
      <c r="CC50" s="167" t="s">
        <v>178</v>
      </c>
      <c r="CD50" s="167" t="s">
        <v>179</v>
      </c>
      <c r="CE50" s="167" t="s">
        <v>178</v>
      </c>
      <c r="CF50" s="167" t="s">
        <v>178</v>
      </c>
      <c r="CG50" s="167" t="s">
        <v>99</v>
      </c>
      <c r="CH50" s="167" t="s">
        <v>109</v>
      </c>
      <c r="CI50" s="167" t="s">
        <v>109</v>
      </c>
      <c r="CJ50" s="167" t="s">
        <v>383</v>
      </c>
      <c r="CK50" s="167" t="s">
        <v>383</v>
      </c>
      <c r="CL50" s="167" t="s">
        <v>178</v>
      </c>
      <c r="CM50" s="167" t="s">
        <v>178</v>
      </c>
      <c r="CN50" s="167" t="s">
        <v>178</v>
      </c>
      <c r="CO50" s="167" t="s">
        <v>70</v>
      </c>
      <c r="CP50" s="167" t="s">
        <v>178</v>
      </c>
      <c r="CQ50" s="167" t="s">
        <v>178</v>
      </c>
      <c r="CR50" s="167" t="s">
        <v>178</v>
      </c>
      <c r="CS50" s="167" t="s">
        <v>178</v>
      </c>
      <c r="CT50" s="167" t="s">
        <v>178</v>
      </c>
      <c r="CU50" s="167" t="s">
        <v>179</v>
      </c>
      <c r="CV50" s="167" t="s">
        <v>109</v>
      </c>
      <c r="CW50" s="167" t="s">
        <v>109</v>
      </c>
      <c r="CX50" s="167" t="s">
        <v>109</v>
      </c>
      <c r="CY50" s="167" t="s">
        <v>99</v>
      </c>
      <c r="CZ50" s="167" t="s">
        <v>178</v>
      </c>
      <c r="DA50" s="167" t="s">
        <v>178</v>
      </c>
      <c r="DB50" s="167" t="s">
        <v>70</v>
      </c>
      <c r="DC50" s="167" t="s">
        <v>70</v>
      </c>
      <c r="DD50" s="167" t="s">
        <v>70</v>
      </c>
      <c r="DE50" s="167" t="s">
        <v>178</v>
      </c>
      <c r="DF50" s="167" t="s">
        <v>178</v>
      </c>
      <c r="DG50" s="167" t="s">
        <v>178</v>
      </c>
      <c r="DH50" s="167" t="s">
        <v>178</v>
      </c>
      <c r="DI50" s="167" t="s">
        <v>99</v>
      </c>
      <c r="DJ50" s="167" t="s">
        <v>109</v>
      </c>
      <c r="DK50" s="167" t="s">
        <v>109</v>
      </c>
      <c r="DL50" s="167" t="s">
        <v>109</v>
      </c>
      <c r="DM50" s="167" t="s">
        <v>178</v>
      </c>
      <c r="DN50" s="167" t="s">
        <v>178</v>
      </c>
      <c r="DO50" s="167" t="s">
        <v>178</v>
      </c>
      <c r="DP50" s="167" t="s">
        <v>178</v>
      </c>
      <c r="DQ50" s="167" t="s">
        <v>70</v>
      </c>
      <c r="DR50" s="167" t="s">
        <v>70</v>
      </c>
      <c r="DS50" s="167" t="s">
        <v>70</v>
      </c>
      <c r="DT50" s="167" t="s">
        <v>178</v>
      </c>
      <c r="DU50" s="167" t="s">
        <v>178</v>
      </c>
      <c r="DV50" s="167" t="s">
        <v>178</v>
      </c>
      <c r="DW50" s="167" t="s">
        <v>109</v>
      </c>
      <c r="DX50" s="167" t="s">
        <v>109</v>
      </c>
      <c r="DY50" s="167" t="s">
        <v>179</v>
      </c>
      <c r="DZ50" s="167" t="s">
        <v>178</v>
      </c>
      <c r="EA50" s="167" t="s">
        <v>178</v>
      </c>
      <c r="EB50" s="167" t="s">
        <v>178</v>
      </c>
      <c r="EC50" s="167" t="s">
        <v>178</v>
      </c>
      <c r="ED50" s="167" t="s">
        <v>178</v>
      </c>
      <c r="EE50" s="167" t="s">
        <v>178</v>
      </c>
      <c r="EF50" s="167" t="s">
        <v>178</v>
      </c>
      <c r="EG50" s="167" t="s">
        <v>178</v>
      </c>
      <c r="EH50" s="167" t="s">
        <v>178</v>
      </c>
      <c r="EI50" s="167" t="s">
        <v>178</v>
      </c>
      <c r="EJ50" s="167" t="s">
        <v>178</v>
      </c>
      <c r="EK50" s="167" t="s">
        <v>178</v>
      </c>
      <c r="EL50" s="167" t="s">
        <v>178</v>
      </c>
      <c r="EM50" s="167" t="s">
        <v>178</v>
      </c>
      <c r="EN50" s="167" t="s">
        <v>178</v>
      </c>
      <c r="EO50" s="167" t="s">
        <v>178</v>
      </c>
      <c r="EP50" s="167" t="s">
        <v>178</v>
      </c>
      <c r="EQ50" s="167" t="s">
        <v>178</v>
      </c>
      <c r="ER50" s="167" t="s">
        <v>179</v>
      </c>
      <c r="ES50" s="167" t="s">
        <v>178</v>
      </c>
      <c r="ET50" s="167" t="s">
        <v>178</v>
      </c>
      <c r="EU50" s="167" t="s">
        <v>178</v>
      </c>
      <c r="EV50" s="167" t="s">
        <v>178</v>
      </c>
      <c r="EW50" s="167" t="s">
        <v>178</v>
      </c>
      <c r="EX50" s="167" t="s">
        <v>178</v>
      </c>
      <c r="EY50" s="167" t="s">
        <v>178</v>
      </c>
      <c r="EZ50" s="167" t="s">
        <v>178</v>
      </c>
      <c r="FA50" s="167" t="s">
        <v>178</v>
      </c>
      <c r="FB50" s="167" t="s">
        <v>178</v>
      </c>
      <c r="FC50" s="167" t="s">
        <v>178</v>
      </c>
      <c r="FD50" s="167" t="s">
        <v>178</v>
      </c>
      <c r="FE50" s="167" t="s">
        <v>178</v>
      </c>
      <c r="FF50" s="167" t="s">
        <v>178</v>
      </c>
      <c r="FG50" s="167" t="s">
        <v>178</v>
      </c>
      <c r="FH50" s="167" t="s">
        <v>178</v>
      </c>
      <c r="FI50" s="167" t="s">
        <v>178</v>
      </c>
      <c r="FJ50" s="167" t="s">
        <v>178</v>
      </c>
      <c r="FK50" s="167" t="s">
        <v>178</v>
      </c>
      <c r="FL50" s="167" t="s">
        <v>178</v>
      </c>
      <c r="FM50" s="167" t="s">
        <v>178</v>
      </c>
      <c r="FN50" s="167" t="s">
        <v>178</v>
      </c>
      <c r="FO50" s="167" t="s">
        <v>178</v>
      </c>
      <c r="FP50" s="167" t="s">
        <v>178</v>
      </c>
      <c r="FQ50" s="167" t="s">
        <v>178</v>
      </c>
      <c r="FR50" s="167" t="s">
        <v>178</v>
      </c>
      <c r="FS50" s="167" t="s">
        <v>178</v>
      </c>
      <c r="FT50" s="167" t="s">
        <v>178</v>
      </c>
      <c r="FU50" s="167" t="s">
        <v>178</v>
      </c>
      <c r="FV50" s="167" t="s">
        <v>178</v>
      </c>
      <c r="FW50" s="167" t="s">
        <v>178</v>
      </c>
      <c r="FX50" s="167" t="s">
        <v>178</v>
      </c>
      <c r="FY50" s="167" t="s">
        <v>178</v>
      </c>
      <c r="FZ50" s="167" t="s">
        <v>178</v>
      </c>
      <c r="GA50" s="167" t="s">
        <v>178</v>
      </c>
      <c r="GB50" s="167" t="s">
        <v>178</v>
      </c>
      <c r="GC50" s="167" t="s">
        <v>178</v>
      </c>
      <c r="GD50" s="167" t="s">
        <v>178</v>
      </c>
      <c r="GE50" s="167" t="s">
        <v>178</v>
      </c>
      <c r="GF50" s="167" t="s">
        <v>178</v>
      </c>
      <c r="GG50" s="167" t="s">
        <v>178</v>
      </c>
      <c r="GH50" s="167" t="s">
        <v>178</v>
      </c>
      <c r="GI50" s="167" t="s">
        <v>178</v>
      </c>
      <c r="GJ50" s="167" t="s">
        <v>178</v>
      </c>
      <c r="GK50" s="167" t="s">
        <v>178</v>
      </c>
      <c r="GL50" s="167" t="s">
        <v>178</v>
      </c>
      <c r="GM50" s="167" t="s">
        <v>178</v>
      </c>
      <c r="GN50" s="167" t="s">
        <v>178</v>
      </c>
      <c r="GO50" s="167" t="s">
        <v>178</v>
      </c>
      <c r="GP50" s="167" t="s">
        <v>178</v>
      </c>
      <c r="GQ50" s="167" t="s">
        <v>178</v>
      </c>
      <c r="GR50" s="167" t="s">
        <v>178</v>
      </c>
      <c r="GS50" s="167" t="s">
        <v>178</v>
      </c>
      <c r="GT50" s="167" t="s">
        <v>178</v>
      </c>
      <c r="GU50" s="167" t="s">
        <v>178</v>
      </c>
      <c r="GV50" s="167" t="s">
        <v>178</v>
      </c>
      <c r="GW50" s="167" t="s">
        <v>178</v>
      </c>
      <c r="GX50" s="167" t="s">
        <v>178</v>
      </c>
      <c r="GY50" s="167" t="s">
        <v>178</v>
      </c>
      <c r="GZ50" s="167" t="s">
        <v>178</v>
      </c>
      <c r="HA50" s="167" t="s">
        <v>178</v>
      </c>
      <c r="HB50" s="167" t="s">
        <v>178</v>
      </c>
      <c r="HC50" s="167" t="s">
        <v>178</v>
      </c>
      <c r="HD50" s="167" t="s">
        <v>178</v>
      </c>
      <c r="HE50" s="167" t="s">
        <v>178</v>
      </c>
      <c r="HF50" s="167" t="s">
        <v>178</v>
      </c>
      <c r="HG50" s="167" t="s">
        <v>178</v>
      </c>
      <c r="HH50" s="167" t="s">
        <v>178</v>
      </c>
      <c r="HI50" s="167" t="s">
        <v>178</v>
      </c>
      <c r="HJ50" s="167" t="s">
        <v>178</v>
      </c>
      <c r="HK50" s="167" t="s">
        <v>178</v>
      </c>
      <c r="HL50" s="167" t="s">
        <v>178</v>
      </c>
      <c r="HM50" s="167" t="s">
        <v>178</v>
      </c>
      <c r="HN50" s="167" t="s">
        <v>178</v>
      </c>
      <c r="HO50" s="167" t="s">
        <v>178</v>
      </c>
      <c r="HP50" s="167" t="s">
        <v>178</v>
      </c>
      <c r="HQ50" s="167" t="s">
        <v>178</v>
      </c>
      <c r="HR50" s="167" t="s">
        <v>178</v>
      </c>
      <c r="HS50" s="167" t="s">
        <v>178</v>
      </c>
      <c r="HT50" s="167" t="s">
        <v>178</v>
      </c>
      <c r="HU50" s="167" t="s">
        <v>178</v>
      </c>
      <c r="HV50" s="167" t="s">
        <v>178</v>
      </c>
      <c r="HW50" s="167" t="s">
        <v>178</v>
      </c>
      <c r="HX50" s="167" t="s">
        <v>178</v>
      </c>
      <c r="HY50" s="167" t="s">
        <v>178</v>
      </c>
      <c r="HZ50" s="167" t="s">
        <v>178</v>
      </c>
      <c r="IA50" s="167" t="s">
        <v>178</v>
      </c>
      <c r="IB50" s="167" t="s">
        <v>178</v>
      </c>
      <c r="IC50" s="167" t="s">
        <v>178</v>
      </c>
      <c r="ID50" s="167" t="s">
        <v>178</v>
      </c>
      <c r="IE50" s="167" t="s">
        <v>178</v>
      </c>
      <c r="IF50" s="167" t="s">
        <v>179</v>
      </c>
      <c r="IG50" s="167" t="s">
        <v>178</v>
      </c>
      <c r="IH50" s="167" t="s">
        <v>178</v>
      </c>
      <c r="II50" s="167" t="s">
        <v>178</v>
      </c>
      <c r="IJ50" s="167" t="s">
        <v>178</v>
      </c>
      <c r="IK50" s="167" t="s">
        <v>178</v>
      </c>
      <c r="IL50" s="167" t="s">
        <v>178</v>
      </c>
      <c r="IM50" s="167" t="s">
        <v>178</v>
      </c>
      <c r="IN50" s="167" t="s">
        <v>178</v>
      </c>
      <c r="IO50" s="167" t="s">
        <v>178</v>
      </c>
      <c r="IP50" s="167" t="s">
        <v>178</v>
      </c>
      <c r="IQ50" s="167" t="s">
        <v>178</v>
      </c>
      <c r="IR50" s="167" t="s">
        <v>178</v>
      </c>
      <c r="IS50" s="167" t="s">
        <v>178</v>
      </c>
      <c r="IT50" s="167" t="s">
        <v>178</v>
      </c>
      <c r="IU50" s="167" t="s">
        <v>178</v>
      </c>
      <c r="IV50" s="167" t="s">
        <v>178</v>
      </c>
      <c r="IW50" s="167" t="s">
        <v>178</v>
      </c>
      <c r="IX50" s="167" t="s">
        <v>178</v>
      </c>
      <c r="IY50" s="167" t="s">
        <v>178</v>
      </c>
      <c r="IZ50" s="167" t="s">
        <v>178</v>
      </c>
      <c r="JA50" s="167" t="s">
        <v>178</v>
      </c>
      <c r="JB50" s="167" t="s">
        <v>178</v>
      </c>
      <c r="JC50" s="167" t="s">
        <v>178</v>
      </c>
      <c r="JD50" s="167" t="s">
        <v>178</v>
      </c>
      <c r="JE50" s="167" t="s">
        <v>178</v>
      </c>
      <c r="JF50" s="167" t="s">
        <v>178</v>
      </c>
      <c r="JG50" s="167" t="s">
        <v>178</v>
      </c>
      <c r="JH50" s="167" t="s">
        <v>178</v>
      </c>
      <c r="JI50" s="167" t="s">
        <v>178</v>
      </c>
      <c r="JJ50" s="167" t="s">
        <v>178</v>
      </c>
      <c r="JK50" s="167" t="s">
        <v>178</v>
      </c>
      <c r="JL50" s="167" t="s">
        <v>178</v>
      </c>
      <c r="JM50" s="167" t="s">
        <v>178</v>
      </c>
      <c r="JN50" s="167" t="s">
        <v>178</v>
      </c>
      <c r="JO50" s="167" t="s">
        <v>178</v>
      </c>
      <c r="JP50" s="167" t="s">
        <v>178</v>
      </c>
      <c r="JQ50" s="167" t="s">
        <v>178</v>
      </c>
      <c r="JR50" s="167" t="s">
        <v>178</v>
      </c>
      <c r="JS50" s="167" t="s">
        <v>178</v>
      </c>
      <c r="JT50" s="167" t="s">
        <v>178</v>
      </c>
      <c r="JU50" s="167" t="s">
        <v>178</v>
      </c>
      <c r="JV50" s="167" t="s">
        <v>178</v>
      </c>
      <c r="JW50" s="167" t="s">
        <v>178</v>
      </c>
      <c r="JX50" s="167" t="s">
        <v>178</v>
      </c>
      <c r="JY50" s="167" t="s">
        <v>178</v>
      </c>
      <c r="JZ50" s="167" t="s">
        <v>178</v>
      </c>
      <c r="KA50" s="167" t="s">
        <v>178</v>
      </c>
      <c r="KB50" s="167" t="s">
        <v>178</v>
      </c>
      <c r="KC50" s="167" t="s">
        <v>178</v>
      </c>
      <c r="KD50" s="167" t="s">
        <v>178</v>
      </c>
      <c r="KE50" s="167" t="s">
        <v>178</v>
      </c>
      <c r="KF50" s="167" t="s">
        <v>178</v>
      </c>
      <c r="KG50" s="167" t="s">
        <v>178</v>
      </c>
      <c r="KH50" s="167" t="s">
        <v>178</v>
      </c>
      <c r="KI50" s="167" t="s">
        <v>178</v>
      </c>
      <c r="KJ50" s="167" t="s">
        <v>178</v>
      </c>
      <c r="KK50" s="167" t="s">
        <v>178</v>
      </c>
      <c r="KL50" s="167" t="s">
        <v>178</v>
      </c>
      <c r="KM50" s="167" t="s">
        <v>178</v>
      </c>
      <c r="KN50" s="167" t="s">
        <v>178</v>
      </c>
      <c r="KO50" s="167" t="s">
        <v>178</v>
      </c>
      <c r="KP50" s="167" t="s">
        <v>178</v>
      </c>
      <c r="KQ50" s="167" t="s">
        <v>178</v>
      </c>
      <c r="KR50" s="167" t="s">
        <v>179</v>
      </c>
      <c r="KS50" s="167" t="s">
        <v>178</v>
      </c>
      <c r="KT50" s="167" t="s">
        <v>178</v>
      </c>
      <c r="KU50" s="167" t="s">
        <v>178</v>
      </c>
      <c r="KV50" s="167" t="s">
        <v>178</v>
      </c>
      <c r="KW50" s="167" t="s">
        <v>178</v>
      </c>
      <c r="KX50" s="167" t="s">
        <v>178</v>
      </c>
      <c r="KY50" s="167" t="s">
        <v>178</v>
      </c>
      <c r="KZ50" s="167" t="s">
        <v>178</v>
      </c>
      <c r="LA50" s="167" t="s">
        <v>179</v>
      </c>
      <c r="LB50" s="167" t="s">
        <v>178</v>
      </c>
      <c r="LC50" s="167" t="s">
        <v>178</v>
      </c>
      <c r="LD50" s="167" t="s">
        <v>178</v>
      </c>
      <c r="LE50" s="167" t="s">
        <v>178</v>
      </c>
      <c r="LF50" s="167" t="s">
        <v>178</v>
      </c>
      <c r="LG50" s="167" t="s">
        <v>178</v>
      </c>
      <c r="LH50" s="167" t="s">
        <v>178</v>
      </c>
      <c r="LI50" s="167" t="s">
        <v>178</v>
      </c>
      <c r="LJ50" s="167" t="s">
        <v>178</v>
      </c>
      <c r="LK50" s="167" t="s">
        <v>178</v>
      </c>
      <c r="LL50" s="167" t="s">
        <v>178</v>
      </c>
      <c r="LM50" s="167" t="s">
        <v>178</v>
      </c>
      <c r="LN50" s="167" t="s">
        <v>178</v>
      </c>
      <c r="LO50" s="167" t="s">
        <v>178</v>
      </c>
      <c r="LP50" s="167" t="s">
        <v>178</v>
      </c>
      <c r="LQ50" s="167" t="s">
        <v>178</v>
      </c>
      <c r="LR50" s="167" t="s">
        <v>178</v>
      </c>
      <c r="LS50" s="167" t="s">
        <v>178</v>
      </c>
      <c r="LT50" s="167" t="s">
        <v>178</v>
      </c>
      <c r="LU50" s="167" t="s">
        <v>178</v>
      </c>
      <c r="LV50" s="167" t="s">
        <v>178</v>
      </c>
      <c r="LW50" s="167" t="s">
        <v>178</v>
      </c>
      <c r="LX50" s="167" t="s">
        <v>178</v>
      </c>
      <c r="LY50" s="167" t="s">
        <v>178</v>
      </c>
      <c r="LZ50" s="167" t="s">
        <v>178</v>
      </c>
      <c r="MA50" s="167" t="s">
        <v>178</v>
      </c>
      <c r="MB50" s="167" t="s">
        <v>178</v>
      </c>
      <c r="MC50" s="167" t="s">
        <v>178</v>
      </c>
      <c r="MD50" s="167" t="s">
        <v>178</v>
      </c>
      <c r="ME50" s="167" t="s">
        <v>178</v>
      </c>
      <c r="MF50" s="167" t="s">
        <v>178</v>
      </c>
      <c r="MG50" s="167" t="s">
        <v>178</v>
      </c>
      <c r="MH50" s="167" t="s">
        <v>178</v>
      </c>
      <c r="MI50" s="167" t="s">
        <v>178</v>
      </c>
      <c r="MJ50" s="167" t="s">
        <v>178</v>
      </c>
      <c r="MK50" s="167" t="s">
        <v>178</v>
      </c>
      <c r="ML50" s="167" t="s">
        <v>178</v>
      </c>
      <c r="MM50" s="167" t="s">
        <v>178</v>
      </c>
      <c r="MN50" s="167" t="s">
        <v>178</v>
      </c>
      <c r="MO50" s="167" t="s">
        <v>178</v>
      </c>
      <c r="MP50" s="167" t="s">
        <v>178</v>
      </c>
      <c r="MQ50" s="167" t="s">
        <v>178</v>
      </c>
      <c r="MR50" s="167" t="s">
        <v>178</v>
      </c>
      <c r="MS50" s="167" t="s">
        <v>178</v>
      </c>
      <c r="MT50" s="167" t="s">
        <v>178</v>
      </c>
      <c r="MU50" s="167" t="s">
        <v>178</v>
      </c>
      <c r="MV50" s="167" t="s">
        <v>178</v>
      </c>
      <c r="MW50" s="167" t="s">
        <v>178</v>
      </c>
      <c r="MX50" s="167" t="s">
        <v>178</v>
      </c>
      <c r="MY50" s="167" t="s">
        <v>178</v>
      </c>
      <c r="MZ50" s="167" t="s">
        <v>178</v>
      </c>
      <c r="NA50" s="167" t="s">
        <v>178</v>
      </c>
      <c r="NB50" s="167" t="s">
        <v>178</v>
      </c>
      <c r="NC50" s="167" t="s">
        <v>179</v>
      </c>
      <c r="ND50" s="167" t="s">
        <v>179</v>
      </c>
      <c r="NE50" s="167" t="s">
        <v>178</v>
      </c>
      <c r="NF50" s="167" t="s">
        <v>178</v>
      </c>
      <c r="NG50" s="167" t="s">
        <v>178</v>
      </c>
      <c r="NH50" s="167" t="s">
        <v>178</v>
      </c>
      <c r="NI50" s="167" t="s">
        <v>178</v>
      </c>
      <c r="NJ50" s="167" t="s">
        <v>178</v>
      </c>
      <c r="NK50" s="167" t="s">
        <v>178</v>
      </c>
      <c r="NL50" s="167" t="s">
        <v>178</v>
      </c>
      <c r="NM50" s="167" t="s">
        <v>178</v>
      </c>
      <c r="NN50" s="167" t="s">
        <v>178</v>
      </c>
    </row>
    <row r="51" spans="1:497" ht="12" thickBot="1" x14ac:dyDescent="0.25">
      <c r="A51" s="150"/>
      <c r="B51" s="150" t="str">
        <f t="shared" ref="B51:D51" si="106">B18</f>
        <v>Dolg. Kód</v>
      </c>
      <c r="C51" s="150" t="str">
        <f t="shared" si="106"/>
        <v>Név</v>
      </c>
      <c r="D51" s="150" t="str">
        <f t="shared" si="106"/>
        <v>Munkakör/napi létszám</v>
      </c>
      <c r="E51" s="924"/>
      <c r="F51" s="179">
        <f>COUNTIF(F52:F81,"DE")+COUNTIF(F52:F81,"ÉJ")+COUNTIF(F52:F81,"N")+COUNTIF(F52:F81,"É")+COUNTIF(F52:F81,"DU")+COUNTIF(F52:F81,"&gt;0")</f>
        <v>0</v>
      </c>
      <c r="G51" s="172">
        <f t="shared" ref="G51:BQ51" si="107">COUNTIF(G52:G81,"DE")+COUNTIF(G52:G81,"ÉJ")+COUNTIF(G52:G81,"N")+COUNTIF(G52:G81,"É")+COUNTIF(G52:G81,"DU")+COUNTIF(G52:G81,"&gt;0")</f>
        <v>0</v>
      </c>
      <c r="H51" s="171">
        <f t="shared" si="107"/>
        <v>0</v>
      </c>
      <c r="I51" s="173">
        <f t="shared" si="107"/>
        <v>0</v>
      </c>
      <c r="J51" s="173">
        <f t="shared" si="107"/>
        <v>0</v>
      </c>
      <c r="K51" s="173">
        <f t="shared" si="107"/>
        <v>0</v>
      </c>
      <c r="L51" s="173">
        <f t="shared" si="107"/>
        <v>0</v>
      </c>
      <c r="M51" s="173">
        <f t="shared" si="107"/>
        <v>0</v>
      </c>
      <c r="N51" s="172">
        <f t="shared" si="107"/>
        <v>0</v>
      </c>
      <c r="O51" s="174">
        <f t="shared" si="107"/>
        <v>13</v>
      </c>
      <c r="P51" s="175">
        <f t="shared" si="107"/>
        <v>14</v>
      </c>
      <c r="Q51" s="175">
        <f t="shared" si="107"/>
        <v>15</v>
      </c>
      <c r="R51" s="175">
        <f t="shared" si="107"/>
        <v>15</v>
      </c>
      <c r="S51" s="175">
        <f t="shared" si="107"/>
        <v>0</v>
      </c>
      <c r="T51" s="175">
        <f t="shared" si="107"/>
        <v>0</v>
      </c>
      <c r="U51" s="176">
        <f t="shared" si="107"/>
        <v>0</v>
      </c>
      <c r="V51" s="174">
        <f t="shared" si="107"/>
        <v>1</v>
      </c>
      <c r="W51" s="175">
        <f t="shared" si="107"/>
        <v>2</v>
      </c>
      <c r="X51" s="175">
        <f t="shared" si="107"/>
        <v>16</v>
      </c>
      <c r="Y51" s="175">
        <f t="shared" si="107"/>
        <v>16</v>
      </c>
      <c r="Z51" s="175">
        <f t="shared" si="107"/>
        <v>1</v>
      </c>
      <c r="AA51" s="175">
        <f t="shared" si="107"/>
        <v>0</v>
      </c>
      <c r="AB51" s="176">
        <f t="shared" si="107"/>
        <v>0</v>
      </c>
      <c r="AC51" s="177">
        <f t="shared" si="107"/>
        <v>12</v>
      </c>
      <c r="AD51" s="175">
        <f t="shared" si="107"/>
        <v>14</v>
      </c>
      <c r="AE51" s="175">
        <f t="shared" si="107"/>
        <v>14</v>
      </c>
      <c r="AF51" s="175">
        <f t="shared" si="107"/>
        <v>13</v>
      </c>
      <c r="AG51" s="175">
        <f t="shared" si="107"/>
        <v>12</v>
      </c>
      <c r="AH51" s="175">
        <f t="shared" si="107"/>
        <v>0</v>
      </c>
      <c r="AI51" s="176">
        <f t="shared" si="107"/>
        <v>0</v>
      </c>
      <c r="AJ51" s="174">
        <f t="shared" si="107"/>
        <v>2</v>
      </c>
      <c r="AK51" s="175">
        <f t="shared" si="107"/>
        <v>2</v>
      </c>
      <c r="AL51" s="175">
        <f t="shared" si="107"/>
        <v>13</v>
      </c>
      <c r="AM51" s="175">
        <f t="shared" si="107"/>
        <v>13</v>
      </c>
      <c r="AN51" s="175">
        <f t="shared" si="107"/>
        <v>12</v>
      </c>
      <c r="AO51" s="175">
        <f t="shared" si="107"/>
        <v>0</v>
      </c>
      <c r="AP51" s="176">
        <f t="shared" si="107"/>
        <v>0</v>
      </c>
      <c r="AQ51" s="174">
        <f t="shared" si="107"/>
        <v>14</v>
      </c>
      <c r="AR51" s="175">
        <f t="shared" si="107"/>
        <v>13</v>
      </c>
      <c r="AS51" s="175">
        <f t="shared" si="107"/>
        <v>14</v>
      </c>
      <c r="AT51" s="175">
        <f t="shared" si="107"/>
        <v>15</v>
      </c>
      <c r="AU51" s="175">
        <f t="shared" si="107"/>
        <v>15</v>
      </c>
      <c r="AV51" s="175">
        <f t="shared" si="107"/>
        <v>0</v>
      </c>
      <c r="AW51" s="176">
        <f t="shared" si="107"/>
        <v>0</v>
      </c>
      <c r="AX51" s="174">
        <f t="shared" si="107"/>
        <v>11</v>
      </c>
      <c r="AY51" s="175">
        <f t="shared" si="107"/>
        <v>11</v>
      </c>
      <c r="AZ51" s="175">
        <f t="shared" si="107"/>
        <v>12</v>
      </c>
      <c r="BA51" s="175">
        <f t="shared" si="107"/>
        <v>14</v>
      </c>
      <c r="BB51" s="175">
        <f t="shared" si="107"/>
        <v>15</v>
      </c>
      <c r="BC51" s="175">
        <f t="shared" si="107"/>
        <v>0</v>
      </c>
      <c r="BD51" s="176">
        <f t="shared" si="107"/>
        <v>0</v>
      </c>
      <c r="BE51" s="174">
        <f t="shared" si="107"/>
        <v>14</v>
      </c>
      <c r="BF51" s="175">
        <f t="shared" si="107"/>
        <v>13</v>
      </c>
      <c r="BG51" s="175">
        <f t="shared" si="107"/>
        <v>13</v>
      </c>
      <c r="BH51" s="175">
        <f t="shared" si="107"/>
        <v>13</v>
      </c>
      <c r="BI51" s="175">
        <f t="shared" si="107"/>
        <v>7</v>
      </c>
      <c r="BJ51" s="175">
        <f t="shared" si="107"/>
        <v>0</v>
      </c>
      <c r="BK51" s="176">
        <f t="shared" si="107"/>
        <v>0</v>
      </c>
      <c r="BL51" s="177">
        <f t="shared" si="107"/>
        <v>0</v>
      </c>
      <c r="BM51" s="175">
        <f t="shared" si="107"/>
        <v>15</v>
      </c>
      <c r="BN51" s="175">
        <f t="shared" si="107"/>
        <v>16</v>
      </c>
      <c r="BO51" s="175">
        <f t="shared" si="107"/>
        <v>14</v>
      </c>
      <c r="BP51" s="175">
        <f t="shared" si="107"/>
        <v>0</v>
      </c>
      <c r="BQ51" s="175">
        <f t="shared" si="107"/>
        <v>0</v>
      </c>
      <c r="BR51" s="176">
        <f t="shared" ref="BR51:EC51" si="108">COUNTIF(BR52:BR81,"DE")+COUNTIF(BR52:BR81,"ÉJ")+COUNTIF(BR52:BR81,"N")+COUNTIF(BR52:BR81,"É")+COUNTIF(BR52:BR81,"DU")+COUNTIF(BR52:BR81,"&gt;0")</f>
        <v>0</v>
      </c>
      <c r="BS51" s="174">
        <f t="shared" si="108"/>
        <v>15</v>
      </c>
      <c r="BT51" s="175">
        <f t="shared" si="108"/>
        <v>15</v>
      </c>
      <c r="BU51" s="175">
        <f t="shared" si="108"/>
        <v>15</v>
      </c>
      <c r="BV51" s="175">
        <f t="shared" si="108"/>
        <v>0</v>
      </c>
      <c r="BW51" s="175">
        <f t="shared" si="108"/>
        <v>0</v>
      </c>
      <c r="BX51" s="173">
        <f t="shared" si="108"/>
        <v>0</v>
      </c>
      <c r="BY51" s="172">
        <f t="shared" si="108"/>
        <v>0</v>
      </c>
      <c r="BZ51" s="171">
        <f t="shared" si="108"/>
        <v>0</v>
      </c>
      <c r="CA51" s="173">
        <f t="shared" si="108"/>
        <v>15</v>
      </c>
      <c r="CB51" s="173">
        <f t="shared" si="108"/>
        <v>15</v>
      </c>
      <c r="CC51" s="173">
        <f t="shared" si="108"/>
        <v>0</v>
      </c>
      <c r="CD51" s="173">
        <f t="shared" si="108"/>
        <v>0</v>
      </c>
      <c r="CE51" s="173">
        <f t="shared" si="108"/>
        <v>0</v>
      </c>
      <c r="CF51" s="172">
        <f t="shared" si="108"/>
        <v>0</v>
      </c>
      <c r="CG51" s="171">
        <f t="shared" si="108"/>
        <v>15</v>
      </c>
      <c r="CH51" s="173">
        <f t="shared" si="108"/>
        <v>13</v>
      </c>
      <c r="CI51" s="173">
        <f t="shared" si="108"/>
        <v>11</v>
      </c>
      <c r="CJ51" s="173">
        <f t="shared" si="108"/>
        <v>0</v>
      </c>
      <c r="CK51" s="173">
        <f t="shared" si="108"/>
        <v>0</v>
      </c>
      <c r="CL51" s="173">
        <f t="shared" si="108"/>
        <v>0</v>
      </c>
      <c r="CM51" s="172">
        <f t="shared" si="108"/>
        <v>0</v>
      </c>
      <c r="CN51" s="171">
        <f t="shared" si="108"/>
        <v>0</v>
      </c>
      <c r="CO51" s="173">
        <f t="shared" si="108"/>
        <v>15</v>
      </c>
      <c r="CP51" s="173">
        <f t="shared" si="108"/>
        <v>0</v>
      </c>
      <c r="CQ51" s="173">
        <f t="shared" si="108"/>
        <v>0</v>
      </c>
      <c r="CR51" s="173">
        <f t="shared" si="108"/>
        <v>0</v>
      </c>
      <c r="CS51" s="173">
        <f t="shared" si="108"/>
        <v>0</v>
      </c>
      <c r="CT51" s="172">
        <f t="shared" si="108"/>
        <v>0</v>
      </c>
      <c r="CU51" s="171">
        <f t="shared" si="108"/>
        <v>0</v>
      </c>
      <c r="CV51" s="173">
        <f t="shared" si="108"/>
        <v>16</v>
      </c>
      <c r="CW51" s="173">
        <f t="shared" si="108"/>
        <v>16</v>
      </c>
      <c r="CX51" s="173">
        <f t="shared" si="108"/>
        <v>16</v>
      </c>
      <c r="CY51" s="173">
        <f t="shared" si="108"/>
        <v>15</v>
      </c>
      <c r="CZ51" s="173">
        <f t="shared" si="108"/>
        <v>0</v>
      </c>
      <c r="DA51" s="172">
        <f t="shared" si="108"/>
        <v>0</v>
      </c>
      <c r="DB51" s="171">
        <f t="shared" si="108"/>
        <v>15</v>
      </c>
      <c r="DC51" s="173">
        <f t="shared" si="108"/>
        <v>15</v>
      </c>
      <c r="DD51" s="173">
        <f t="shared" si="108"/>
        <v>15</v>
      </c>
      <c r="DE51" s="173">
        <f t="shared" si="108"/>
        <v>0</v>
      </c>
      <c r="DF51" s="173">
        <f t="shared" si="108"/>
        <v>0</v>
      </c>
      <c r="DG51" s="173">
        <f t="shared" si="108"/>
        <v>0</v>
      </c>
      <c r="DH51" s="172">
        <f t="shared" si="108"/>
        <v>0</v>
      </c>
      <c r="DI51" s="179">
        <f t="shared" si="108"/>
        <v>15</v>
      </c>
      <c r="DJ51" s="173">
        <f t="shared" si="108"/>
        <v>16</v>
      </c>
      <c r="DK51" s="173">
        <f t="shared" si="108"/>
        <v>16</v>
      </c>
      <c r="DL51" s="173">
        <f t="shared" si="108"/>
        <v>16</v>
      </c>
      <c r="DM51" s="173">
        <f t="shared" si="108"/>
        <v>0</v>
      </c>
      <c r="DN51" s="173">
        <f t="shared" si="108"/>
        <v>0</v>
      </c>
      <c r="DO51" s="172">
        <f t="shared" si="108"/>
        <v>0</v>
      </c>
      <c r="DP51" s="171">
        <f t="shared" si="108"/>
        <v>0</v>
      </c>
      <c r="DQ51" s="173">
        <f t="shared" si="108"/>
        <v>16</v>
      </c>
      <c r="DR51" s="173">
        <f t="shared" si="108"/>
        <v>16</v>
      </c>
      <c r="DS51" s="173">
        <f t="shared" si="108"/>
        <v>16</v>
      </c>
      <c r="DT51" s="173">
        <f t="shared" si="108"/>
        <v>0</v>
      </c>
      <c r="DU51" s="173">
        <f t="shared" si="108"/>
        <v>0</v>
      </c>
      <c r="DV51" s="172">
        <f t="shared" si="108"/>
        <v>0</v>
      </c>
      <c r="DW51" s="171">
        <f t="shared" si="108"/>
        <v>16</v>
      </c>
      <c r="DX51" s="173">
        <f t="shared" si="108"/>
        <v>16</v>
      </c>
      <c r="DY51" s="173">
        <f t="shared" si="108"/>
        <v>0</v>
      </c>
      <c r="DZ51" s="173">
        <f t="shared" si="108"/>
        <v>0</v>
      </c>
      <c r="EA51" s="173">
        <f t="shared" si="108"/>
        <v>0</v>
      </c>
      <c r="EB51" s="173">
        <f t="shared" si="108"/>
        <v>0</v>
      </c>
      <c r="EC51" s="172">
        <f t="shared" si="108"/>
        <v>0</v>
      </c>
      <c r="ED51" s="174">
        <f t="shared" ref="ED51:GO51" si="109">COUNTIF(ED52:ED81,"DE")+COUNTIF(ED52:ED81,"ÉJ")+COUNTIF(ED52:ED81,"N")+COUNTIF(ED52:ED81,"É")+COUNTIF(ED52:ED81,"DU")+COUNTIF(ED52:ED81,"&gt;0")</f>
        <v>0</v>
      </c>
      <c r="EE51" s="175">
        <f t="shared" si="109"/>
        <v>0</v>
      </c>
      <c r="EF51" s="175">
        <f t="shared" si="109"/>
        <v>0</v>
      </c>
      <c r="EG51" s="175">
        <f t="shared" si="109"/>
        <v>0</v>
      </c>
      <c r="EH51" s="175">
        <f t="shared" si="109"/>
        <v>0</v>
      </c>
      <c r="EI51" s="175">
        <f t="shared" si="109"/>
        <v>0</v>
      </c>
      <c r="EJ51" s="176">
        <f t="shared" si="109"/>
        <v>0</v>
      </c>
      <c r="EK51" s="171">
        <f t="shared" si="109"/>
        <v>0</v>
      </c>
      <c r="EL51" s="173">
        <f t="shared" si="109"/>
        <v>0</v>
      </c>
      <c r="EM51" s="173">
        <f t="shared" si="109"/>
        <v>0</v>
      </c>
      <c r="EN51" s="173">
        <f t="shared" si="109"/>
        <v>0</v>
      </c>
      <c r="EO51" s="173">
        <f t="shared" si="109"/>
        <v>0</v>
      </c>
      <c r="EP51" s="173">
        <f t="shared" si="109"/>
        <v>0</v>
      </c>
      <c r="EQ51" s="172">
        <f t="shared" si="109"/>
        <v>0</v>
      </c>
      <c r="ER51" s="171">
        <f t="shared" si="109"/>
        <v>0</v>
      </c>
      <c r="ES51" s="173">
        <f t="shared" si="109"/>
        <v>0</v>
      </c>
      <c r="ET51" s="173">
        <f t="shared" si="109"/>
        <v>0</v>
      </c>
      <c r="EU51" s="173">
        <f t="shared" si="109"/>
        <v>0</v>
      </c>
      <c r="EV51" s="173">
        <f t="shared" si="109"/>
        <v>0</v>
      </c>
      <c r="EW51" s="173">
        <f t="shared" si="109"/>
        <v>0</v>
      </c>
      <c r="EX51" s="172">
        <f t="shared" si="109"/>
        <v>0</v>
      </c>
      <c r="EY51" s="171">
        <f t="shared" si="109"/>
        <v>0</v>
      </c>
      <c r="EZ51" s="173">
        <f t="shared" si="109"/>
        <v>0</v>
      </c>
      <c r="FA51" s="173">
        <f t="shared" si="109"/>
        <v>0</v>
      </c>
      <c r="FB51" s="173">
        <f t="shared" si="109"/>
        <v>0</v>
      </c>
      <c r="FC51" s="173">
        <f t="shared" si="109"/>
        <v>0</v>
      </c>
      <c r="FD51" s="173">
        <f t="shared" si="109"/>
        <v>0</v>
      </c>
      <c r="FE51" s="172">
        <f t="shared" si="109"/>
        <v>0</v>
      </c>
      <c r="FF51" s="179">
        <f t="shared" si="109"/>
        <v>0</v>
      </c>
      <c r="FG51" s="173">
        <f t="shared" si="109"/>
        <v>0</v>
      </c>
      <c r="FH51" s="173">
        <f t="shared" si="109"/>
        <v>0</v>
      </c>
      <c r="FI51" s="173">
        <f t="shared" si="109"/>
        <v>0</v>
      </c>
      <c r="FJ51" s="173">
        <f t="shared" si="109"/>
        <v>0</v>
      </c>
      <c r="FK51" s="173">
        <f t="shared" si="109"/>
        <v>0</v>
      </c>
      <c r="FL51" s="172">
        <f t="shared" si="109"/>
        <v>0</v>
      </c>
      <c r="FM51" s="171">
        <f t="shared" si="109"/>
        <v>0</v>
      </c>
      <c r="FN51" s="173">
        <f t="shared" si="109"/>
        <v>0</v>
      </c>
      <c r="FO51" s="173">
        <f t="shared" si="109"/>
        <v>0</v>
      </c>
      <c r="FP51" s="173">
        <f t="shared" si="109"/>
        <v>0</v>
      </c>
      <c r="FQ51" s="173">
        <f t="shared" si="109"/>
        <v>0</v>
      </c>
      <c r="FR51" s="173">
        <f t="shared" si="109"/>
        <v>0</v>
      </c>
      <c r="FS51" s="172">
        <f t="shared" si="109"/>
        <v>0</v>
      </c>
      <c r="FT51" s="171">
        <f t="shared" si="109"/>
        <v>0</v>
      </c>
      <c r="FU51" s="173">
        <f t="shared" si="109"/>
        <v>0</v>
      </c>
      <c r="FV51" s="173">
        <f t="shared" si="109"/>
        <v>0</v>
      </c>
      <c r="FW51" s="173">
        <f t="shared" si="109"/>
        <v>0</v>
      </c>
      <c r="FX51" s="173">
        <f t="shared" si="109"/>
        <v>0</v>
      </c>
      <c r="FY51" s="173">
        <f t="shared" si="109"/>
        <v>0</v>
      </c>
      <c r="FZ51" s="172">
        <f t="shared" si="109"/>
        <v>0</v>
      </c>
      <c r="GA51" s="171">
        <f t="shared" si="109"/>
        <v>0</v>
      </c>
      <c r="GB51" s="173">
        <f t="shared" si="109"/>
        <v>0</v>
      </c>
      <c r="GC51" s="173">
        <f t="shared" si="109"/>
        <v>0</v>
      </c>
      <c r="GD51" s="173">
        <f t="shared" si="109"/>
        <v>0</v>
      </c>
      <c r="GE51" s="173">
        <f t="shared" si="109"/>
        <v>0</v>
      </c>
      <c r="GF51" s="173">
        <f t="shared" si="109"/>
        <v>0</v>
      </c>
      <c r="GG51" s="172">
        <f t="shared" si="109"/>
        <v>0</v>
      </c>
      <c r="GH51" s="171">
        <f t="shared" si="109"/>
        <v>0</v>
      </c>
      <c r="GI51" s="173">
        <f t="shared" si="109"/>
        <v>0</v>
      </c>
      <c r="GJ51" s="173">
        <f t="shared" si="109"/>
        <v>0</v>
      </c>
      <c r="GK51" s="173">
        <f t="shared" si="109"/>
        <v>0</v>
      </c>
      <c r="GL51" s="173">
        <f t="shared" si="109"/>
        <v>0</v>
      </c>
      <c r="GM51" s="173">
        <f t="shared" si="109"/>
        <v>0</v>
      </c>
      <c r="GN51" s="172">
        <f t="shared" si="109"/>
        <v>0</v>
      </c>
      <c r="GO51" s="171">
        <f t="shared" si="109"/>
        <v>0</v>
      </c>
      <c r="GP51" s="173">
        <f t="shared" ref="GP51:JA51" si="110">COUNTIF(GP52:GP81,"DE")+COUNTIF(GP52:GP81,"ÉJ")+COUNTIF(GP52:GP81,"N")+COUNTIF(GP52:GP81,"É")+COUNTIF(GP52:GP81,"DU")+COUNTIF(GP52:GP81,"&gt;0")</f>
        <v>0</v>
      </c>
      <c r="GQ51" s="173">
        <f t="shared" si="110"/>
        <v>0</v>
      </c>
      <c r="GR51" s="173">
        <f t="shared" si="110"/>
        <v>0</v>
      </c>
      <c r="GS51" s="173">
        <f t="shared" si="110"/>
        <v>0</v>
      </c>
      <c r="GT51" s="173">
        <f t="shared" si="110"/>
        <v>0</v>
      </c>
      <c r="GU51" s="172">
        <f t="shared" si="110"/>
        <v>0</v>
      </c>
      <c r="GV51" s="171">
        <f t="shared" si="110"/>
        <v>0</v>
      </c>
      <c r="GW51" s="173">
        <f t="shared" si="110"/>
        <v>0</v>
      </c>
      <c r="GX51" s="173">
        <f t="shared" si="110"/>
        <v>0</v>
      </c>
      <c r="GY51" s="173">
        <f t="shared" si="110"/>
        <v>0</v>
      </c>
      <c r="GZ51" s="173">
        <f t="shared" si="110"/>
        <v>0</v>
      </c>
      <c r="HA51" s="173">
        <f t="shared" si="110"/>
        <v>0</v>
      </c>
      <c r="HB51" s="172">
        <f t="shared" si="110"/>
        <v>0</v>
      </c>
      <c r="HC51" s="179">
        <f t="shared" si="110"/>
        <v>0</v>
      </c>
      <c r="HD51" s="173">
        <f t="shared" si="110"/>
        <v>0</v>
      </c>
      <c r="HE51" s="173">
        <f t="shared" si="110"/>
        <v>0</v>
      </c>
      <c r="HF51" s="173">
        <f t="shared" si="110"/>
        <v>0</v>
      </c>
      <c r="HG51" s="173">
        <f t="shared" si="110"/>
        <v>0</v>
      </c>
      <c r="HH51" s="173">
        <f t="shared" si="110"/>
        <v>0</v>
      </c>
      <c r="HI51" s="172">
        <f t="shared" si="110"/>
        <v>0</v>
      </c>
      <c r="HJ51" s="171">
        <f t="shared" si="110"/>
        <v>0</v>
      </c>
      <c r="HK51" s="173">
        <f t="shared" si="110"/>
        <v>0</v>
      </c>
      <c r="HL51" s="173">
        <f t="shared" si="110"/>
        <v>0</v>
      </c>
      <c r="HM51" s="173">
        <f t="shared" si="110"/>
        <v>0</v>
      </c>
      <c r="HN51" s="173">
        <f t="shared" si="110"/>
        <v>0</v>
      </c>
      <c r="HO51" s="173">
        <f t="shared" si="110"/>
        <v>0</v>
      </c>
      <c r="HP51" s="172">
        <f t="shared" si="110"/>
        <v>0</v>
      </c>
      <c r="HQ51" s="171">
        <f t="shared" si="110"/>
        <v>0</v>
      </c>
      <c r="HR51" s="173">
        <f t="shared" si="110"/>
        <v>0</v>
      </c>
      <c r="HS51" s="173">
        <f t="shared" si="110"/>
        <v>0</v>
      </c>
      <c r="HT51" s="173">
        <f t="shared" si="110"/>
        <v>0</v>
      </c>
      <c r="HU51" s="173">
        <f t="shared" si="110"/>
        <v>0</v>
      </c>
      <c r="HV51" s="173">
        <f t="shared" si="110"/>
        <v>0</v>
      </c>
      <c r="HW51" s="172">
        <f t="shared" si="110"/>
        <v>0</v>
      </c>
      <c r="HX51" s="171">
        <f t="shared" si="110"/>
        <v>0</v>
      </c>
      <c r="HY51" s="173">
        <f t="shared" si="110"/>
        <v>0</v>
      </c>
      <c r="HZ51" s="173">
        <f t="shared" si="110"/>
        <v>0</v>
      </c>
      <c r="IA51" s="173">
        <f t="shared" si="110"/>
        <v>0</v>
      </c>
      <c r="IB51" s="173">
        <f t="shared" si="110"/>
        <v>0</v>
      </c>
      <c r="IC51" s="173">
        <f t="shared" si="110"/>
        <v>0</v>
      </c>
      <c r="ID51" s="172">
        <f t="shared" si="110"/>
        <v>0</v>
      </c>
      <c r="IE51" s="171">
        <f t="shared" si="110"/>
        <v>0</v>
      </c>
      <c r="IF51" s="173">
        <f t="shared" si="110"/>
        <v>0</v>
      </c>
      <c r="IG51" s="173">
        <f t="shared" si="110"/>
        <v>0</v>
      </c>
      <c r="IH51" s="173">
        <f t="shared" si="110"/>
        <v>0</v>
      </c>
      <c r="II51" s="173">
        <f t="shared" si="110"/>
        <v>0</v>
      </c>
      <c r="IJ51" s="173">
        <f t="shared" si="110"/>
        <v>0</v>
      </c>
      <c r="IK51" s="172">
        <f t="shared" si="110"/>
        <v>0</v>
      </c>
      <c r="IL51" s="171">
        <f t="shared" si="110"/>
        <v>0</v>
      </c>
      <c r="IM51" s="173">
        <f t="shared" si="110"/>
        <v>0</v>
      </c>
      <c r="IN51" s="173">
        <f t="shared" si="110"/>
        <v>0</v>
      </c>
      <c r="IO51" s="173">
        <f t="shared" si="110"/>
        <v>0</v>
      </c>
      <c r="IP51" s="173">
        <f t="shared" si="110"/>
        <v>0</v>
      </c>
      <c r="IQ51" s="173">
        <f t="shared" si="110"/>
        <v>0</v>
      </c>
      <c r="IR51" s="172">
        <f t="shared" si="110"/>
        <v>0</v>
      </c>
      <c r="IS51" s="171">
        <f t="shared" si="110"/>
        <v>0</v>
      </c>
      <c r="IT51" s="173">
        <f t="shared" si="110"/>
        <v>0</v>
      </c>
      <c r="IU51" s="173">
        <f t="shared" si="110"/>
        <v>0</v>
      </c>
      <c r="IV51" s="173">
        <f t="shared" si="110"/>
        <v>0</v>
      </c>
      <c r="IW51" s="173">
        <f t="shared" si="110"/>
        <v>0</v>
      </c>
      <c r="IX51" s="173">
        <f t="shared" si="110"/>
        <v>0</v>
      </c>
      <c r="IY51" s="172">
        <f t="shared" si="110"/>
        <v>0</v>
      </c>
      <c r="IZ51" s="177">
        <f t="shared" si="110"/>
        <v>0</v>
      </c>
      <c r="JA51" s="175">
        <f t="shared" si="110"/>
        <v>0</v>
      </c>
      <c r="JB51" s="175">
        <f t="shared" ref="JB51:LM51" si="111">COUNTIF(JB52:JB81,"DE")+COUNTIF(JB52:JB81,"ÉJ")+COUNTIF(JB52:JB81,"N")+COUNTIF(JB52:JB81,"É")+COUNTIF(JB52:JB81,"DU")+COUNTIF(JB52:JB81,"&gt;0")</f>
        <v>0</v>
      </c>
      <c r="JC51" s="175">
        <f t="shared" si="111"/>
        <v>0</v>
      </c>
      <c r="JD51" s="175">
        <f t="shared" si="111"/>
        <v>0</v>
      </c>
      <c r="JE51" s="175">
        <f t="shared" si="111"/>
        <v>0</v>
      </c>
      <c r="JF51" s="176">
        <f t="shared" si="111"/>
        <v>0</v>
      </c>
      <c r="JG51" s="174">
        <f t="shared" si="111"/>
        <v>0</v>
      </c>
      <c r="JH51" s="175">
        <f t="shared" si="111"/>
        <v>0</v>
      </c>
      <c r="JI51" s="175">
        <f t="shared" si="111"/>
        <v>0</v>
      </c>
      <c r="JJ51" s="175">
        <f t="shared" si="111"/>
        <v>0</v>
      </c>
      <c r="JK51" s="175">
        <f t="shared" si="111"/>
        <v>0</v>
      </c>
      <c r="JL51" s="175">
        <f t="shared" si="111"/>
        <v>0</v>
      </c>
      <c r="JM51" s="176">
        <f t="shared" si="111"/>
        <v>0</v>
      </c>
      <c r="JN51" s="174">
        <f t="shared" si="111"/>
        <v>0</v>
      </c>
      <c r="JO51" s="175">
        <f t="shared" si="111"/>
        <v>0</v>
      </c>
      <c r="JP51" s="175">
        <f t="shared" si="111"/>
        <v>0</v>
      </c>
      <c r="JQ51" s="175">
        <f t="shared" si="111"/>
        <v>0</v>
      </c>
      <c r="JR51" s="175">
        <f t="shared" si="111"/>
        <v>0</v>
      </c>
      <c r="JS51" s="175">
        <f t="shared" si="111"/>
        <v>0</v>
      </c>
      <c r="JT51" s="176">
        <f t="shared" si="111"/>
        <v>0</v>
      </c>
      <c r="JU51" s="177">
        <f t="shared" si="111"/>
        <v>0</v>
      </c>
      <c r="JV51" s="175">
        <f t="shared" si="111"/>
        <v>0</v>
      </c>
      <c r="JW51" s="175">
        <f t="shared" si="111"/>
        <v>0</v>
      </c>
      <c r="JX51" s="175">
        <f t="shared" si="111"/>
        <v>0</v>
      </c>
      <c r="JY51" s="175">
        <f t="shared" si="111"/>
        <v>0</v>
      </c>
      <c r="JZ51" s="175">
        <f t="shared" si="111"/>
        <v>0</v>
      </c>
      <c r="KA51" s="176">
        <f t="shared" si="111"/>
        <v>0</v>
      </c>
      <c r="KB51" s="174">
        <f t="shared" si="111"/>
        <v>0</v>
      </c>
      <c r="KC51" s="175">
        <f t="shared" si="111"/>
        <v>0</v>
      </c>
      <c r="KD51" s="175">
        <f t="shared" si="111"/>
        <v>0</v>
      </c>
      <c r="KE51" s="175">
        <f t="shared" si="111"/>
        <v>0</v>
      </c>
      <c r="KF51" s="175">
        <f t="shared" si="111"/>
        <v>0</v>
      </c>
      <c r="KG51" s="175">
        <f t="shared" si="111"/>
        <v>0</v>
      </c>
      <c r="KH51" s="176">
        <f t="shared" si="111"/>
        <v>0</v>
      </c>
      <c r="KI51" s="174">
        <f t="shared" si="111"/>
        <v>0</v>
      </c>
      <c r="KJ51" s="175">
        <f t="shared" si="111"/>
        <v>0</v>
      </c>
      <c r="KK51" s="175">
        <f t="shared" si="111"/>
        <v>0</v>
      </c>
      <c r="KL51" s="175">
        <f t="shared" si="111"/>
        <v>0</v>
      </c>
      <c r="KM51" s="175">
        <f t="shared" si="111"/>
        <v>0</v>
      </c>
      <c r="KN51" s="175">
        <f t="shared" si="111"/>
        <v>0</v>
      </c>
      <c r="KO51" s="176">
        <f t="shared" si="111"/>
        <v>0</v>
      </c>
      <c r="KP51" s="177">
        <f t="shared" si="111"/>
        <v>0</v>
      </c>
      <c r="KQ51" s="175">
        <f t="shared" si="111"/>
        <v>0</v>
      </c>
      <c r="KR51" s="175">
        <f t="shared" si="111"/>
        <v>0</v>
      </c>
      <c r="KS51" s="175">
        <f t="shared" si="111"/>
        <v>0</v>
      </c>
      <c r="KT51" s="175">
        <f t="shared" si="111"/>
        <v>0</v>
      </c>
      <c r="KU51" s="175">
        <f t="shared" si="111"/>
        <v>0</v>
      </c>
      <c r="KV51" s="176">
        <f t="shared" si="111"/>
        <v>0</v>
      </c>
      <c r="KW51" s="174">
        <f t="shared" si="111"/>
        <v>0</v>
      </c>
      <c r="KX51" s="175">
        <f t="shared" si="111"/>
        <v>0</v>
      </c>
      <c r="KY51" s="175">
        <f t="shared" si="111"/>
        <v>0</v>
      </c>
      <c r="KZ51" s="175">
        <f t="shared" si="111"/>
        <v>0</v>
      </c>
      <c r="LA51" s="175">
        <f t="shared" si="111"/>
        <v>0</v>
      </c>
      <c r="LB51" s="175">
        <f t="shared" si="111"/>
        <v>0</v>
      </c>
      <c r="LC51" s="176">
        <f t="shared" si="111"/>
        <v>0</v>
      </c>
      <c r="LD51" s="171">
        <f t="shared" si="111"/>
        <v>0</v>
      </c>
      <c r="LE51" s="173">
        <f t="shared" si="111"/>
        <v>0</v>
      </c>
      <c r="LF51" s="173">
        <f t="shared" si="111"/>
        <v>0</v>
      </c>
      <c r="LG51" s="173">
        <f t="shared" si="111"/>
        <v>0</v>
      </c>
      <c r="LH51" s="173">
        <f t="shared" si="111"/>
        <v>0</v>
      </c>
      <c r="LI51" s="173">
        <f t="shared" si="111"/>
        <v>0</v>
      </c>
      <c r="LJ51" s="172">
        <f t="shared" si="111"/>
        <v>0</v>
      </c>
      <c r="LK51" s="171">
        <f t="shared" si="111"/>
        <v>0</v>
      </c>
      <c r="LL51" s="173">
        <f t="shared" si="111"/>
        <v>0</v>
      </c>
      <c r="LM51" s="173">
        <f t="shared" si="111"/>
        <v>0</v>
      </c>
      <c r="LN51" s="173">
        <f t="shared" ref="LN51:NN51" si="112">COUNTIF(LN52:LN81,"DE")+COUNTIF(LN52:LN81,"ÉJ")+COUNTIF(LN52:LN81,"N")+COUNTIF(LN52:LN81,"É")+COUNTIF(LN52:LN81,"DU")+COUNTIF(LN52:LN81,"&gt;0")</f>
        <v>0</v>
      </c>
      <c r="LO51" s="173">
        <f t="shared" si="112"/>
        <v>0</v>
      </c>
      <c r="LP51" s="173">
        <f t="shared" si="112"/>
        <v>0</v>
      </c>
      <c r="LQ51" s="172">
        <f t="shared" si="112"/>
        <v>0</v>
      </c>
      <c r="LR51" s="179">
        <f t="shared" si="112"/>
        <v>0</v>
      </c>
      <c r="LS51" s="173">
        <f t="shared" si="112"/>
        <v>0</v>
      </c>
      <c r="LT51" s="173">
        <f t="shared" si="112"/>
        <v>0</v>
      </c>
      <c r="LU51" s="173">
        <f t="shared" si="112"/>
        <v>0</v>
      </c>
      <c r="LV51" s="173">
        <f t="shared" si="112"/>
        <v>0</v>
      </c>
      <c r="LW51" s="173">
        <f t="shared" si="112"/>
        <v>0</v>
      </c>
      <c r="LX51" s="172">
        <f t="shared" si="112"/>
        <v>0</v>
      </c>
      <c r="LY51" s="171">
        <f t="shared" si="112"/>
        <v>0</v>
      </c>
      <c r="LZ51" s="173">
        <f t="shared" si="112"/>
        <v>0</v>
      </c>
      <c r="MA51" s="173">
        <f t="shared" si="112"/>
        <v>0</v>
      </c>
      <c r="MB51" s="173">
        <f t="shared" si="112"/>
        <v>0</v>
      </c>
      <c r="MC51" s="173">
        <f t="shared" si="112"/>
        <v>0</v>
      </c>
      <c r="MD51" s="173">
        <f t="shared" si="112"/>
        <v>0</v>
      </c>
      <c r="ME51" s="172">
        <f t="shared" si="112"/>
        <v>0</v>
      </c>
      <c r="MF51" s="171">
        <f t="shared" si="112"/>
        <v>0</v>
      </c>
      <c r="MG51" s="173">
        <f t="shared" si="112"/>
        <v>0</v>
      </c>
      <c r="MH51" s="173">
        <f t="shared" si="112"/>
        <v>0</v>
      </c>
      <c r="MI51" s="173">
        <f t="shared" si="112"/>
        <v>0</v>
      </c>
      <c r="MJ51" s="173">
        <f t="shared" si="112"/>
        <v>0</v>
      </c>
      <c r="MK51" s="173">
        <f t="shared" si="112"/>
        <v>0</v>
      </c>
      <c r="ML51" s="172">
        <f t="shared" si="112"/>
        <v>0</v>
      </c>
      <c r="MM51" s="171">
        <f t="shared" si="112"/>
        <v>0</v>
      </c>
      <c r="MN51" s="173">
        <f t="shared" si="112"/>
        <v>0</v>
      </c>
      <c r="MO51" s="173">
        <f t="shared" si="112"/>
        <v>0</v>
      </c>
      <c r="MP51" s="173">
        <f t="shared" si="112"/>
        <v>0</v>
      </c>
      <c r="MQ51" s="173">
        <f t="shared" si="112"/>
        <v>0</v>
      </c>
      <c r="MR51" s="173">
        <f t="shared" si="112"/>
        <v>0</v>
      </c>
      <c r="MS51" s="172">
        <f t="shared" si="112"/>
        <v>0</v>
      </c>
      <c r="MT51" s="171">
        <f t="shared" si="112"/>
        <v>0</v>
      </c>
      <c r="MU51" s="173">
        <f t="shared" si="112"/>
        <v>0</v>
      </c>
      <c r="MV51" s="173">
        <f t="shared" si="112"/>
        <v>0</v>
      </c>
      <c r="MW51" s="173">
        <f t="shared" si="112"/>
        <v>0</v>
      </c>
      <c r="MX51" s="173">
        <f t="shared" si="112"/>
        <v>0</v>
      </c>
      <c r="MY51" s="173">
        <f t="shared" si="112"/>
        <v>0</v>
      </c>
      <c r="MZ51" s="172">
        <f t="shared" si="112"/>
        <v>0</v>
      </c>
      <c r="NA51" s="171">
        <f t="shared" si="112"/>
        <v>0</v>
      </c>
      <c r="NB51" s="173">
        <f t="shared" si="112"/>
        <v>0</v>
      </c>
      <c r="NC51" s="173">
        <f t="shared" si="112"/>
        <v>0</v>
      </c>
      <c r="ND51" s="173">
        <f t="shared" si="112"/>
        <v>0</v>
      </c>
      <c r="NE51" s="173">
        <f t="shared" si="112"/>
        <v>0</v>
      </c>
      <c r="NF51" s="173">
        <f t="shared" si="112"/>
        <v>0</v>
      </c>
      <c r="NG51" s="172">
        <f t="shared" si="112"/>
        <v>0</v>
      </c>
      <c r="NH51" s="171">
        <f t="shared" si="112"/>
        <v>0</v>
      </c>
      <c r="NI51" s="173">
        <f t="shared" si="112"/>
        <v>0</v>
      </c>
      <c r="NJ51" s="173">
        <f t="shared" si="112"/>
        <v>0</v>
      </c>
      <c r="NK51" s="173">
        <f t="shared" si="112"/>
        <v>0</v>
      </c>
      <c r="NL51" s="173">
        <f t="shared" si="112"/>
        <v>0</v>
      </c>
      <c r="NM51" s="173">
        <f t="shared" si="112"/>
        <v>0</v>
      </c>
      <c r="NN51" s="172">
        <f t="shared" si="112"/>
        <v>0</v>
      </c>
    </row>
    <row r="52" spans="1:497" ht="12.75" thickTop="1" thickBot="1" x14ac:dyDescent="0.25">
      <c r="A52" s="684">
        <f>alapadatok!A35</f>
        <v>1</v>
      </c>
      <c r="B52" s="676">
        <f>IF(alapadatok!C35="","",alapadatok!C35)</f>
        <v>237</v>
      </c>
      <c r="C52" s="677" t="str">
        <f>IF(alapadatok!B35="","",alapadatok!B35)</f>
        <v>Bálint Zoltán</v>
      </c>
      <c r="D52" s="677" t="str">
        <f>IF(alapadatok!D35="","",alapadatok!D35)</f>
        <v>Laydown</v>
      </c>
      <c r="E52" s="947" t="str">
        <f>IF(alapadatok!K35="","",alapadatok!K35)</f>
        <v/>
      </c>
      <c r="F52" s="950" t="str">
        <f t="shared" ref="F52:BQ55" si="113">IF($C52="","",F$50)</f>
        <v>P</v>
      </c>
      <c r="G52" s="761" t="str">
        <f t="shared" si="113"/>
        <v>P</v>
      </c>
      <c r="H52" s="759" t="str">
        <f t="shared" si="113"/>
        <v>P</v>
      </c>
      <c r="I52" s="454" t="str">
        <f t="shared" si="113"/>
        <v>FÜ</v>
      </c>
      <c r="J52" s="1225" t="str">
        <f t="shared" si="113"/>
        <v>SDE</v>
      </c>
      <c r="K52" s="1225" t="str">
        <f t="shared" si="113"/>
        <v>SDE</v>
      </c>
      <c r="L52" s="1225" t="str">
        <f t="shared" si="113"/>
        <v>SDE</v>
      </c>
      <c r="M52" s="454" t="str">
        <f t="shared" si="113"/>
        <v>P</v>
      </c>
      <c r="N52" s="761" t="str">
        <f t="shared" si="113"/>
        <v>P</v>
      </c>
      <c r="O52" s="1226" t="str">
        <f t="shared" si="113"/>
        <v>N</v>
      </c>
      <c r="P52" s="1225" t="str">
        <f t="shared" si="113"/>
        <v>N</v>
      </c>
      <c r="Q52" s="454" t="str">
        <f t="shared" si="113"/>
        <v>N</v>
      </c>
      <c r="R52" s="454" t="s">
        <v>109</v>
      </c>
      <c r="S52" s="454" t="str">
        <f t="shared" si="113"/>
        <v>P</v>
      </c>
      <c r="T52" s="454" t="str">
        <f t="shared" si="113"/>
        <v>P</v>
      </c>
      <c r="U52" s="761" t="str">
        <f t="shared" si="113"/>
        <v>P</v>
      </c>
      <c r="V52" s="759" t="str">
        <f t="shared" si="113"/>
        <v>P</v>
      </c>
      <c r="W52" s="454" t="str">
        <f t="shared" si="113"/>
        <v>P</v>
      </c>
      <c r="X52" s="454" t="str">
        <f t="shared" si="113"/>
        <v>É</v>
      </c>
      <c r="Y52" s="454" t="str">
        <f t="shared" si="113"/>
        <v>É</v>
      </c>
      <c r="Z52" s="454" t="str">
        <f t="shared" si="113"/>
        <v>P</v>
      </c>
      <c r="AA52" s="454" t="str">
        <f t="shared" si="113"/>
        <v>P</v>
      </c>
      <c r="AB52" s="761" t="str">
        <f t="shared" si="113"/>
        <v>P</v>
      </c>
      <c r="AC52" s="759" t="str">
        <f t="shared" si="113"/>
        <v>N</v>
      </c>
      <c r="AD52" s="454" t="str">
        <f t="shared" si="113"/>
        <v>N</v>
      </c>
      <c r="AE52" s="454" t="str">
        <f t="shared" si="113"/>
        <v>N</v>
      </c>
      <c r="AF52" s="454" t="str">
        <f t="shared" si="113"/>
        <v>N</v>
      </c>
      <c r="AG52" s="454" t="str">
        <f t="shared" si="113"/>
        <v>N</v>
      </c>
      <c r="AH52" s="454" t="str">
        <f t="shared" si="113"/>
        <v>P</v>
      </c>
      <c r="AI52" s="761" t="str">
        <f t="shared" si="113"/>
        <v>P</v>
      </c>
      <c r="AJ52" s="759" t="str">
        <f t="shared" si="113"/>
        <v>P</v>
      </c>
      <c r="AK52" s="454" t="str">
        <f t="shared" si="113"/>
        <v>P</v>
      </c>
      <c r="AL52" s="454" t="s">
        <v>412</v>
      </c>
      <c r="AM52" s="454" t="s">
        <v>412</v>
      </c>
      <c r="AN52" s="454" t="s">
        <v>412</v>
      </c>
      <c r="AO52" s="454" t="str">
        <f t="shared" si="113"/>
        <v>P</v>
      </c>
      <c r="AP52" s="761" t="str">
        <f t="shared" si="113"/>
        <v>P</v>
      </c>
      <c r="AQ52" s="759" t="s">
        <v>178</v>
      </c>
      <c r="AR52" s="454" t="s">
        <v>432</v>
      </c>
      <c r="AS52" s="454" t="str">
        <f t="shared" si="113"/>
        <v>DE</v>
      </c>
      <c r="AT52" s="454" t="str">
        <f t="shared" si="113"/>
        <v>DE</v>
      </c>
      <c r="AU52" s="454" t="str">
        <f t="shared" si="113"/>
        <v>DE</v>
      </c>
      <c r="AV52" s="454" t="str">
        <f t="shared" si="113"/>
        <v>P</v>
      </c>
      <c r="AW52" s="761" t="str">
        <f t="shared" si="113"/>
        <v>P</v>
      </c>
      <c r="AX52" s="759" t="str">
        <f t="shared" si="113"/>
        <v>DE</v>
      </c>
      <c r="AY52" s="454" t="str">
        <f t="shared" si="113"/>
        <v>DE</v>
      </c>
      <c r="AZ52" s="454" t="str">
        <f t="shared" si="113"/>
        <v>DE</v>
      </c>
      <c r="BA52" s="454" t="str">
        <f t="shared" si="113"/>
        <v>É</v>
      </c>
      <c r="BB52" s="454" t="str">
        <f t="shared" si="113"/>
        <v>ÉJ</v>
      </c>
      <c r="BC52" s="454" t="str">
        <f t="shared" si="113"/>
        <v>P</v>
      </c>
      <c r="BD52" s="761" t="str">
        <f t="shared" si="113"/>
        <v>P</v>
      </c>
      <c r="BE52" s="759" t="s">
        <v>109</v>
      </c>
      <c r="BF52" s="454" t="str">
        <f t="shared" si="113"/>
        <v>N</v>
      </c>
      <c r="BG52" s="454" t="str">
        <f t="shared" si="113"/>
        <v>N</v>
      </c>
      <c r="BH52" s="454" t="str">
        <f t="shared" si="113"/>
        <v>N</v>
      </c>
      <c r="BI52" s="1225" t="str">
        <f t="shared" si="113"/>
        <v>P</v>
      </c>
      <c r="BJ52" s="454" t="str">
        <f t="shared" si="113"/>
        <v>P</v>
      </c>
      <c r="BK52" s="761" t="str">
        <f t="shared" si="113"/>
        <v>P</v>
      </c>
      <c r="BL52" s="759" t="str">
        <f t="shared" si="113"/>
        <v>P</v>
      </c>
      <c r="BM52" s="454" t="str">
        <f t="shared" si="113"/>
        <v>É</v>
      </c>
      <c r="BN52" s="454" t="str">
        <f t="shared" si="113"/>
        <v>É</v>
      </c>
      <c r="BO52" s="454" t="str">
        <f t="shared" si="113"/>
        <v>É</v>
      </c>
      <c r="BP52" s="454" t="str">
        <f t="shared" si="113"/>
        <v>P</v>
      </c>
      <c r="BQ52" s="454" t="str">
        <f t="shared" si="113"/>
        <v>P</v>
      </c>
      <c r="BR52" s="761" t="str">
        <f t="shared" ref="BR52:EC81" si="114">IF($C52="","",BR$50)</f>
        <v>P</v>
      </c>
      <c r="BS52" s="759" t="str">
        <f t="shared" si="114"/>
        <v>N</v>
      </c>
      <c r="BT52" s="454" t="str">
        <f t="shared" si="114"/>
        <v>N</v>
      </c>
      <c r="BU52" s="454" t="str">
        <f t="shared" si="114"/>
        <v>N</v>
      </c>
      <c r="BV52" s="454" t="s">
        <v>383</v>
      </c>
      <c r="BW52" s="454" t="s">
        <v>383</v>
      </c>
      <c r="BX52" s="454" t="str">
        <f t="shared" si="114"/>
        <v>P</v>
      </c>
      <c r="BY52" s="761" t="str">
        <f t="shared" si="114"/>
        <v>P</v>
      </c>
      <c r="BZ52" s="759" t="str">
        <f t="shared" si="114"/>
        <v>P</v>
      </c>
      <c r="CA52" s="454" t="str">
        <f t="shared" si="114"/>
        <v>É</v>
      </c>
      <c r="CB52" s="454" t="str">
        <f t="shared" si="114"/>
        <v>É</v>
      </c>
      <c r="CC52" s="454" t="str">
        <f t="shared" si="114"/>
        <v>P</v>
      </c>
      <c r="CD52" s="454" t="str">
        <f t="shared" si="114"/>
        <v>FÜ</v>
      </c>
      <c r="CE52" s="454" t="str">
        <f t="shared" si="114"/>
        <v>P</v>
      </c>
      <c r="CF52" s="761" t="str">
        <f t="shared" si="114"/>
        <v>P</v>
      </c>
      <c r="CG52" s="759" t="str">
        <f t="shared" si="114"/>
        <v>DE</v>
      </c>
      <c r="CH52" s="454" t="str">
        <f t="shared" si="114"/>
        <v>N</v>
      </c>
      <c r="CI52" s="454" t="str">
        <f t="shared" si="114"/>
        <v>N</v>
      </c>
      <c r="CJ52" s="454" t="s">
        <v>383</v>
      </c>
      <c r="CK52" s="455" t="s">
        <v>383</v>
      </c>
      <c r="CL52" s="454" t="str">
        <f t="shared" si="114"/>
        <v>P</v>
      </c>
      <c r="CM52" s="761" t="str">
        <f t="shared" si="114"/>
        <v>P</v>
      </c>
      <c r="CN52" s="759" t="str">
        <f t="shared" si="114"/>
        <v>P</v>
      </c>
      <c r="CO52" s="454" t="str">
        <f t="shared" si="114"/>
        <v>É</v>
      </c>
      <c r="CP52" s="454" t="str">
        <f t="shared" si="114"/>
        <v>P</v>
      </c>
      <c r="CQ52" s="454" t="str">
        <f t="shared" si="114"/>
        <v>P</v>
      </c>
      <c r="CR52" s="454" t="str">
        <f t="shared" si="114"/>
        <v>P</v>
      </c>
      <c r="CS52" s="454" t="str">
        <f t="shared" si="114"/>
        <v>P</v>
      </c>
      <c r="CT52" s="761" t="str">
        <f t="shared" si="114"/>
        <v>P</v>
      </c>
      <c r="CU52" s="950" t="str">
        <f t="shared" si="114"/>
        <v>FÜ</v>
      </c>
      <c r="CV52" s="454" t="str">
        <f t="shared" si="114"/>
        <v>N</v>
      </c>
      <c r="CW52" s="454" t="str">
        <f t="shared" si="114"/>
        <v>N</v>
      </c>
      <c r="CX52" s="454" t="str">
        <f t="shared" si="114"/>
        <v>N</v>
      </c>
      <c r="CY52" s="454" t="str">
        <f t="shared" si="114"/>
        <v>DE</v>
      </c>
      <c r="CZ52" s="454" t="str">
        <f t="shared" si="114"/>
        <v>P</v>
      </c>
      <c r="DA52" s="761" t="str">
        <f t="shared" si="114"/>
        <v>P</v>
      </c>
      <c r="DB52" s="759" t="str">
        <f t="shared" si="114"/>
        <v>É</v>
      </c>
      <c r="DC52" s="454" t="str">
        <f t="shared" si="114"/>
        <v>É</v>
      </c>
      <c r="DD52" s="454" t="str">
        <f t="shared" si="114"/>
        <v>É</v>
      </c>
      <c r="DE52" s="454" t="str">
        <f t="shared" si="114"/>
        <v>P</v>
      </c>
      <c r="DF52" s="454" t="str">
        <f t="shared" si="114"/>
        <v>P</v>
      </c>
      <c r="DG52" s="454" t="str">
        <f t="shared" si="114"/>
        <v>P</v>
      </c>
      <c r="DH52" s="761" t="str">
        <f t="shared" si="114"/>
        <v>P</v>
      </c>
      <c r="DI52" s="759" t="str">
        <f t="shared" si="114"/>
        <v>DE</v>
      </c>
      <c r="DJ52" s="454" t="str">
        <f t="shared" si="114"/>
        <v>N</v>
      </c>
      <c r="DK52" s="454" t="str">
        <f t="shared" si="114"/>
        <v>N</v>
      </c>
      <c r="DL52" s="454" t="str">
        <f t="shared" si="114"/>
        <v>N</v>
      </c>
      <c r="DM52" s="454" t="str">
        <f t="shared" si="114"/>
        <v>P</v>
      </c>
      <c r="DN52" s="454" t="str">
        <f t="shared" si="114"/>
        <v>P</v>
      </c>
      <c r="DO52" s="761" t="str">
        <f t="shared" si="114"/>
        <v>P</v>
      </c>
      <c r="DP52" s="759" t="str">
        <f t="shared" si="114"/>
        <v>P</v>
      </c>
      <c r="DQ52" s="454" t="str">
        <f t="shared" si="114"/>
        <v>É</v>
      </c>
      <c r="DR52" s="454" t="str">
        <f t="shared" si="114"/>
        <v>É</v>
      </c>
      <c r="DS52" s="454" t="str">
        <f t="shared" si="114"/>
        <v>É</v>
      </c>
      <c r="DT52" s="454" t="str">
        <f t="shared" si="114"/>
        <v>P</v>
      </c>
      <c r="DU52" s="454" t="str">
        <f t="shared" si="114"/>
        <v>P</v>
      </c>
      <c r="DV52" s="761" t="str">
        <f t="shared" si="114"/>
        <v>P</v>
      </c>
      <c r="DW52" s="759" t="str">
        <f t="shared" si="114"/>
        <v>N</v>
      </c>
      <c r="DX52" s="454" t="str">
        <f t="shared" si="114"/>
        <v>N</v>
      </c>
      <c r="DY52" s="454" t="str">
        <f t="shared" si="114"/>
        <v>FÜ</v>
      </c>
      <c r="DZ52" s="454" t="str">
        <f t="shared" si="114"/>
        <v>P</v>
      </c>
      <c r="EA52" s="951" t="str">
        <f t="shared" si="114"/>
        <v>P</v>
      </c>
      <c r="EB52" s="454" t="str">
        <f t="shared" si="114"/>
        <v>P</v>
      </c>
      <c r="EC52" s="648" t="str">
        <f t="shared" si="114"/>
        <v>P</v>
      </c>
      <c r="ED52" s="759" t="str">
        <f t="shared" ref="ED52:GO55" si="115">IF($C52="","",ED$50)</f>
        <v>P</v>
      </c>
      <c r="EE52" s="454" t="str">
        <f t="shared" si="115"/>
        <v>P</v>
      </c>
      <c r="EF52" s="454" t="str">
        <f t="shared" si="115"/>
        <v>P</v>
      </c>
      <c r="EG52" s="454" t="str">
        <f t="shared" si="115"/>
        <v>P</v>
      </c>
      <c r="EH52" s="454" t="str">
        <f t="shared" si="115"/>
        <v>P</v>
      </c>
      <c r="EI52" s="454" t="str">
        <f t="shared" si="115"/>
        <v>P</v>
      </c>
      <c r="EJ52" s="761" t="str">
        <f t="shared" si="115"/>
        <v>P</v>
      </c>
      <c r="EK52" s="759" t="str">
        <f t="shared" si="115"/>
        <v>P</v>
      </c>
      <c r="EL52" s="454" t="str">
        <f t="shared" si="115"/>
        <v>P</v>
      </c>
      <c r="EM52" s="454" t="str">
        <f t="shared" si="115"/>
        <v>P</v>
      </c>
      <c r="EN52" s="454" t="str">
        <f t="shared" si="115"/>
        <v>P</v>
      </c>
      <c r="EO52" s="454" t="str">
        <f t="shared" si="115"/>
        <v>P</v>
      </c>
      <c r="EP52" s="454" t="str">
        <f t="shared" si="115"/>
        <v>P</v>
      </c>
      <c r="EQ52" s="761" t="str">
        <f t="shared" si="115"/>
        <v>P</v>
      </c>
      <c r="ER52" s="759" t="str">
        <f t="shared" si="115"/>
        <v>FÜ</v>
      </c>
      <c r="ES52" s="454" t="str">
        <f t="shared" si="115"/>
        <v>P</v>
      </c>
      <c r="ET52" s="454" t="str">
        <f t="shared" si="115"/>
        <v>P</v>
      </c>
      <c r="EU52" s="454" t="str">
        <f t="shared" si="115"/>
        <v>P</v>
      </c>
      <c r="EV52" s="454" t="str">
        <f t="shared" si="115"/>
        <v>P</v>
      </c>
      <c r="EW52" s="454" t="str">
        <f t="shared" si="115"/>
        <v>P</v>
      </c>
      <c r="EX52" s="761" t="str">
        <f t="shared" si="115"/>
        <v>P</v>
      </c>
      <c r="EY52" s="759" t="str">
        <f t="shared" si="115"/>
        <v>P</v>
      </c>
      <c r="EZ52" s="454" t="str">
        <f t="shared" si="115"/>
        <v>P</v>
      </c>
      <c r="FA52" s="454" t="str">
        <f t="shared" si="115"/>
        <v>P</v>
      </c>
      <c r="FB52" s="454" t="str">
        <f t="shared" si="115"/>
        <v>P</v>
      </c>
      <c r="FC52" s="454" t="str">
        <f t="shared" si="115"/>
        <v>P</v>
      </c>
      <c r="FD52" s="454" t="str">
        <f t="shared" si="115"/>
        <v>P</v>
      </c>
      <c r="FE52" s="761" t="str">
        <f t="shared" si="115"/>
        <v>P</v>
      </c>
      <c r="FF52" s="759" t="str">
        <f t="shared" si="115"/>
        <v>P</v>
      </c>
      <c r="FG52" s="454" t="str">
        <f t="shared" si="115"/>
        <v>P</v>
      </c>
      <c r="FH52" s="454" t="str">
        <f t="shared" si="115"/>
        <v>P</v>
      </c>
      <c r="FI52" s="454" t="str">
        <f t="shared" si="115"/>
        <v>P</v>
      </c>
      <c r="FJ52" s="454" t="str">
        <f t="shared" si="115"/>
        <v>P</v>
      </c>
      <c r="FK52" s="454" t="str">
        <f t="shared" si="115"/>
        <v>P</v>
      </c>
      <c r="FL52" s="761" t="str">
        <f t="shared" si="115"/>
        <v>P</v>
      </c>
      <c r="FM52" s="759" t="str">
        <f t="shared" si="115"/>
        <v>P</v>
      </c>
      <c r="FN52" s="454" t="str">
        <f t="shared" si="115"/>
        <v>P</v>
      </c>
      <c r="FO52" s="454" t="str">
        <f t="shared" si="115"/>
        <v>P</v>
      </c>
      <c r="FP52" s="454" t="str">
        <f t="shared" si="115"/>
        <v>P</v>
      </c>
      <c r="FQ52" s="454" t="str">
        <f t="shared" si="115"/>
        <v>P</v>
      </c>
      <c r="FR52" s="454" t="str">
        <f t="shared" si="115"/>
        <v>P</v>
      </c>
      <c r="FS52" s="761" t="str">
        <f t="shared" si="115"/>
        <v>P</v>
      </c>
      <c r="FT52" s="759" t="str">
        <f t="shared" si="115"/>
        <v>P</v>
      </c>
      <c r="FU52" s="454" t="str">
        <f t="shared" si="115"/>
        <v>P</v>
      </c>
      <c r="FV52" s="454" t="str">
        <f t="shared" si="115"/>
        <v>P</v>
      </c>
      <c r="FW52" s="454" t="str">
        <f t="shared" si="115"/>
        <v>P</v>
      </c>
      <c r="FX52" s="454" t="str">
        <f t="shared" si="115"/>
        <v>P</v>
      </c>
      <c r="FY52" s="454" t="str">
        <f t="shared" si="115"/>
        <v>P</v>
      </c>
      <c r="FZ52" s="761" t="str">
        <f t="shared" si="115"/>
        <v>P</v>
      </c>
      <c r="GA52" s="759" t="str">
        <f t="shared" si="115"/>
        <v>P</v>
      </c>
      <c r="GB52" s="454" t="str">
        <f t="shared" si="115"/>
        <v>P</v>
      </c>
      <c r="GC52" s="454" t="str">
        <f t="shared" si="115"/>
        <v>P</v>
      </c>
      <c r="GD52" s="454" t="str">
        <f t="shared" si="115"/>
        <v>P</v>
      </c>
      <c r="GE52" s="454" t="str">
        <f t="shared" si="115"/>
        <v>P</v>
      </c>
      <c r="GF52" s="761" t="str">
        <f t="shared" si="115"/>
        <v>P</v>
      </c>
      <c r="GG52" s="759" t="str">
        <f t="shared" si="115"/>
        <v>P</v>
      </c>
      <c r="GH52" s="454" t="str">
        <f t="shared" si="115"/>
        <v>P</v>
      </c>
      <c r="GI52" s="454" t="str">
        <f t="shared" si="115"/>
        <v>P</v>
      </c>
      <c r="GJ52" s="454" t="str">
        <f t="shared" si="115"/>
        <v>P</v>
      </c>
      <c r="GK52" s="454" t="str">
        <f t="shared" si="115"/>
        <v>P</v>
      </c>
      <c r="GL52" s="454" t="str">
        <f t="shared" si="115"/>
        <v>P</v>
      </c>
      <c r="GM52" s="454" t="str">
        <f t="shared" si="115"/>
        <v>P</v>
      </c>
      <c r="GN52" s="648" t="str">
        <f t="shared" si="115"/>
        <v>P</v>
      </c>
      <c r="GO52" s="759" t="str">
        <f t="shared" si="115"/>
        <v>P</v>
      </c>
      <c r="GP52" s="454" t="str">
        <f t="shared" ref="GP52:JA81" si="116">IF($C52="","",GP$50)</f>
        <v>P</v>
      </c>
      <c r="GQ52" s="454" t="str">
        <f t="shared" si="116"/>
        <v>P</v>
      </c>
      <c r="GR52" s="454" t="str">
        <f t="shared" si="116"/>
        <v>P</v>
      </c>
      <c r="GS52" s="454" t="str">
        <f t="shared" si="116"/>
        <v>P</v>
      </c>
      <c r="GT52" s="454" t="str">
        <f t="shared" si="116"/>
        <v>P</v>
      </c>
      <c r="GU52" s="761" t="str">
        <f t="shared" si="116"/>
        <v>P</v>
      </c>
      <c r="GV52" s="759" t="str">
        <f t="shared" si="116"/>
        <v>P</v>
      </c>
      <c r="GW52" s="454" t="str">
        <f t="shared" si="116"/>
        <v>P</v>
      </c>
      <c r="GX52" s="454" t="str">
        <f t="shared" si="116"/>
        <v>P</v>
      </c>
      <c r="GY52" s="454" t="str">
        <f t="shared" si="116"/>
        <v>P</v>
      </c>
      <c r="GZ52" s="454" t="str">
        <f t="shared" si="116"/>
        <v>P</v>
      </c>
      <c r="HA52" s="454" t="str">
        <f t="shared" si="116"/>
        <v>P</v>
      </c>
      <c r="HB52" s="761" t="str">
        <f t="shared" si="116"/>
        <v>P</v>
      </c>
      <c r="HC52" s="759" t="str">
        <f t="shared" si="116"/>
        <v>P</v>
      </c>
      <c r="HD52" s="454" t="str">
        <f t="shared" si="116"/>
        <v>P</v>
      </c>
      <c r="HE52" s="454" t="str">
        <f t="shared" si="116"/>
        <v>P</v>
      </c>
      <c r="HF52" s="454" t="str">
        <f t="shared" si="116"/>
        <v>P</v>
      </c>
      <c r="HG52" s="454" t="str">
        <f t="shared" si="116"/>
        <v>P</v>
      </c>
      <c r="HH52" s="454" t="str">
        <f t="shared" si="116"/>
        <v>P</v>
      </c>
      <c r="HI52" s="761" t="str">
        <f t="shared" si="116"/>
        <v>P</v>
      </c>
      <c r="HJ52" s="759" t="str">
        <f t="shared" si="116"/>
        <v>P</v>
      </c>
      <c r="HK52" s="454" t="str">
        <f t="shared" si="116"/>
        <v>P</v>
      </c>
      <c r="HL52" s="454" t="str">
        <f t="shared" si="116"/>
        <v>P</v>
      </c>
      <c r="HM52" s="454" t="str">
        <f t="shared" si="116"/>
        <v>P</v>
      </c>
      <c r="HN52" s="454" t="str">
        <f t="shared" si="116"/>
        <v>P</v>
      </c>
      <c r="HO52" s="454" t="str">
        <f t="shared" si="116"/>
        <v>P</v>
      </c>
      <c r="HP52" s="761" t="str">
        <f t="shared" si="116"/>
        <v>P</v>
      </c>
      <c r="HQ52" s="759" t="str">
        <f t="shared" si="116"/>
        <v>P</v>
      </c>
      <c r="HR52" s="454" t="str">
        <f t="shared" si="116"/>
        <v>P</v>
      </c>
      <c r="HS52" s="454" t="str">
        <f t="shared" si="116"/>
        <v>P</v>
      </c>
      <c r="HT52" s="454" t="str">
        <f t="shared" si="116"/>
        <v>P</v>
      </c>
      <c r="HU52" s="454" t="str">
        <f t="shared" si="116"/>
        <v>P</v>
      </c>
      <c r="HV52" s="454" t="str">
        <f t="shared" si="116"/>
        <v>P</v>
      </c>
      <c r="HW52" s="761" t="str">
        <f t="shared" si="116"/>
        <v>P</v>
      </c>
      <c r="HX52" s="759" t="str">
        <f t="shared" si="116"/>
        <v>P</v>
      </c>
      <c r="HY52" s="454" t="str">
        <f t="shared" si="116"/>
        <v>P</v>
      </c>
      <c r="HZ52" s="454" t="str">
        <f t="shared" si="116"/>
        <v>P</v>
      </c>
      <c r="IA52" s="454" t="str">
        <f t="shared" si="116"/>
        <v>P</v>
      </c>
      <c r="IB52" s="454" t="str">
        <f t="shared" si="116"/>
        <v>P</v>
      </c>
      <c r="IC52" s="454" t="str">
        <f t="shared" si="116"/>
        <v>P</v>
      </c>
      <c r="ID52" s="761" t="str">
        <f t="shared" si="116"/>
        <v>P</v>
      </c>
      <c r="IE52" s="759" t="str">
        <f t="shared" si="116"/>
        <v>P</v>
      </c>
      <c r="IF52" s="454" t="str">
        <f t="shared" si="116"/>
        <v>FÜ</v>
      </c>
      <c r="IG52" s="454" t="str">
        <f t="shared" si="116"/>
        <v>P</v>
      </c>
      <c r="IH52" s="454" t="str">
        <f t="shared" si="116"/>
        <v>P</v>
      </c>
      <c r="II52" s="454" t="str">
        <f t="shared" si="116"/>
        <v>P</v>
      </c>
      <c r="IJ52" s="454" t="str">
        <f t="shared" si="116"/>
        <v>P</v>
      </c>
      <c r="IK52" s="761" t="str">
        <f t="shared" si="116"/>
        <v>P</v>
      </c>
      <c r="IL52" s="759" t="str">
        <f t="shared" si="116"/>
        <v>P</v>
      </c>
      <c r="IM52" s="454" t="str">
        <f t="shared" si="116"/>
        <v>P</v>
      </c>
      <c r="IN52" s="454" t="str">
        <f t="shared" si="116"/>
        <v>P</v>
      </c>
      <c r="IO52" s="454" t="str">
        <f t="shared" si="116"/>
        <v>P</v>
      </c>
      <c r="IP52" s="454" t="str">
        <f t="shared" si="116"/>
        <v>P</v>
      </c>
      <c r="IQ52" s="454" t="str">
        <f t="shared" si="116"/>
        <v>P</v>
      </c>
      <c r="IR52" s="761" t="str">
        <f t="shared" si="116"/>
        <v>P</v>
      </c>
      <c r="IS52" s="759" t="str">
        <f t="shared" si="116"/>
        <v>P</v>
      </c>
      <c r="IT52" s="454" t="str">
        <f t="shared" si="116"/>
        <v>P</v>
      </c>
      <c r="IU52" s="454" t="str">
        <f t="shared" si="116"/>
        <v>P</v>
      </c>
      <c r="IV52" s="454" t="str">
        <f t="shared" si="116"/>
        <v>P</v>
      </c>
      <c r="IW52" s="454" t="str">
        <f t="shared" si="116"/>
        <v>P</v>
      </c>
      <c r="IX52" s="454" t="str">
        <f t="shared" si="116"/>
        <v>P</v>
      </c>
      <c r="IY52" s="648" t="str">
        <f t="shared" si="116"/>
        <v>P</v>
      </c>
      <c r="IZ52" s="759" t="str">
        <f t="shared" si="116"/>
        <v>P</v>
      </c>
      <c r="JA52" s="454" t="str">
        <f t="shared" si="116"/>
        <v>P</v>
      </c>
      <c r="JB52" s="454" t="str">
        <f t="shared" ref="JB52:LM55" si="117">IF($C52="","",JB$50)</f>
        <v>P</v>
      </c>
      <c r="JC52" s="454" t="str">
        <f t="shared" si="117"/>
        <v>P</v>
      </c>
      <c r="JD52" s="454" t="str">
        <f t="shared" si="117"/>
        <v>P</v>
      </c>
      <c r="JE52" s="454" t="str">
        <f t="shared" si="117"/>
        <v>P</v>
      </c>
      <c r="JF52" s="761" t="str">
        <f t="shared" si="117"/>
        <v>P</v>
      </c>
      <c r="JG52" s="759" t="str">
        <f t="shared" si="117"/>
        <v>P</v>
      </c>
      <c r="JH52" s="454" t="str">
        <f t="shared" si="117"/>
        <v>P</v>
      </c>
      <c r="JI52" s="454" t="str">
        <f t="shared" si="117"/>
        <v>P</v>
      </c>
      <c r="JJ52" s="454" t="str">
        <f t="shared" si="117"/>
        <v>P</v>
      </c>
      <c r="JK52" s="454" t="str">
        <f t="shared" si="117"/>
        <v>P</v>
      </c>
      <c r="JL52" s="454" t="str">
        <f t="shared" si="117"/>
        <v>P</v>
      </c>
      <c r="JM52" s="761" t="str">
        <f t="shared" si="117"/>
        <v>P</v>
      </c>
      <c r="JN52" s="759" t="str">
        <f t="shared" si="117"/>
        <v>P</v>
      </c>
      <c r="JO52" s="454" t="str">
        <f t="shared" si="117"/>
        <v>P</v>
      </c>
      <c r="JP52" s="454" t="str">
        <f t="shared" si="117"/>
        <v>P</v>
      </c>
      <c r="JQ52" s="454" t="str">
        <f t="shared" si="117"/>
        <v>P</v>
      </c>
      <c r="JR52" s="454" t="str">
        <f t="shared" si="117"/>
        <v>P</v>
      </c>
      <c r="JS52" s="454" t="str">
        <f t="shared" si="117"/>
        <v>P</v>
      </c>
      <c r="JT52" s="761" t="str">
        <f t="shared" si="117"/>
        <v>P</v>
      </c>
      <c r="JU52" s="759" t="str">
        <f t="shared" si="117"/>
        <v>P</v>
      </c>
      <c r="JV52" s="454" t="str">
        <f t="shared" si="117"/>
        <v>P</v>
      </c>
      <c r="JW52" s="454" t="str">
        <f t="shared" si="117"/>
        <v>P</v>
      </c>
      <c r="JX52" s="454" t="str">
        <f t="shared" si="117"/>
        <v>P</v>
      </c>
      <c r="JY52" s="454" t="str">
        <f t="shared" si="117"/>
        <v>P</v>
      </c>
      <c r="JZ52" s="454" t="str">
        <f t="shared" si="117"/>
        <v>P</v>
      </c>
      <c r="KA52" s="761" t="str">
        <f t="shared" si="117"/>
        <v>P</v>
      </c>
      <c r="KB52" s="759" t="str">
        <f t="shared" si="117"/>
        <v>P</v>
      </c>
      <c r="KC52" s="454" t="str">
        <f t="shared" si="117"/>
        <v>P</v>
      </c>
      <c r="KD52" s="454" t="str">
        <f t="shared" si="117"/>
        <v>P</v>
      </c>
      <c r="KE52" s="454" t="str">
        <f t="shared" si="117"/>
        <v>P</v>
      </c>
      <c r="KF52" s="454" t="str">
        <f t="shared" si="117"/>
        <v>P</v>
      </c>
      <c r="KG52" s="454" t="str">
        <f t="shared" si="117"/>
        <v>P</v>
      </c>
      <c r="KH52" s="761" t="str">
        <f t="shared" si="117"/>
        <v>P</v>
      </c>
      <c r="KI52" s="759" t="str">
        <f t="shared" si="117"/>
        <v>P</v>
      </c>
      <c r="KJ52" s="454" t="str">
        <f t="shared" si="117"/>
        <v>P</v>
      </c>
      <c r="KK52" s="454" t="str">
        <f t="shared" si="117"/>
        <v>P</v>
      </c>
      <c r="KL52" s="454" t="str">
        <f t="shared" si="117"/>
        <v>P</v>
      </c>
      <c r="KM52" s="454" t="str">
        <f t="shared" si="117"/>
        <v>P</v>
      </c>
      <c r="KN52" s="454" t="str">
        <f t="shared" si="117"/>
        <v>P</v>
      </c>
      <c r="KO52" s="761" t="str">
        <f t="shared" si="117"/>
        <v>P</v>
      </c>
      <c r="KP52" s="759" t="str">
        <f t="shared" si="117"/>
        <v>P</v>
      </c>
      <c r="KQ52" s="454" t="str">
        <f t="shared" si="117"/>
        <v>P</v>
      </c>
      <c r="KR52" s="454" t="str">
        <f t="shared" si="117"/>
        <v>FÜ</v>
      </c>
      <c r="KS52" s="454" t="str">
        <f t="shared" si="117"/>
        <v>P</v>
      </c>
      <c r="KT52" s="454" t="str">
        <f t="shared" si="117"/>
        <v>P</v>
      </c>
      <c r="KU52" s="454" t="str">
        <f t="shared" si="117"/>
        <v>P</v>
      </c>
      <c r="KV52" s="761" t="str">
        <f t="shared" si="117"/>
        <v>P</v>
      </c>
      <c r="KW52" s="759" t="str">
        <f t="shared" si="117"/>
        <v>P</v>
      </c>
      <c r="KX52" s="454" t="str">
        <f t="shared" si="117"/>
        <v>P</v>
      </c>
      <c r="KY52" s="454" t="str">
        <f t="shared" si="117"/>
        <v>P</v>
      </c>
      <c r="KZ52" s="454" t="str">
        <f t="shared" si="117"/>
        <v>P</v>
      </c>
      <c r="LA52" s="454" t="str">
        <f t="shared" si="117"/>
        <v>FÜ</v>
      </c>
      <c r="LB52" s="454" t="str">
        <f t="shared" si="117"/>
        <v>P</v>
      </c>
      <c r="LC52" s="648" t="str">
        <f t="shared" si="117"/>
        <v>P</v>
      </c>
      <c r="LD52" s="759" t="str">
        <f t="shared" si="117"/>
        <v>P</v>
      </c>
      <c r="LE52" s="454" t="str">
        <f t="shared" si="117"/>
        <v>P</v>
      </c>
      <c r="LF52" s="454" t="str">
        <f t="shared" si="117"/>
        <v>P</v>
      </c>
      <c r="LG52" s="454" t="str">
        <f t="shared" si="117"/>
        <v>P</v>
      </c>
      <c r="LH52" s="454" t="str">
        <f t="shared" si="117"/>
        <v>P</v>
      </c>
      <c r="LI52" s="454" t="str">
        <f t="shared" si="117"/>
        <v>P</v>
      </c>
      <c r="LJ52" s="761" t="str">
        <f t="shared" si="117"/>
        <v>P</v>
      </c>
      <c r="LK52" s="759" t="str">
        <f t="shared" si="117"/>
        <v>P</v>
      </c>
      <c r="LL52" s="454" t="str">
        <f t="shared" si="117"/>
        <v>P</v>
      </c>
      <c r="LM52" s="454" t="str">
        <f t="shared" si="117"/>
        <v>P</v>
      </c>
      <c r="LN52" s="454" t="str">
        <f t="shared" ref="LN52:NN54" si="118">IF($C52="","",LN$50)</f>
        <v>P</v>
      </c>
      <c r="LO52" s="454" t="str">
        <f t="shared" si="118"/>
        <v>P</v>
      </c>
      <c r="LP52" s="454" t="str">
        <f t="shared" si="118"/>
        <v>P</v>
      </c>
      <c r="LQ52" s="761" t="str">
        <f t="shared" si="118"/>
        <v>P</v>
      </c>
      <c r="LR52" s="759" t="str">
        <f t="shared" si="118"/>
        <v>P</v>
      </c>
      <c r="LS52" s="454" t="str">
        <f t="shared" si="118"/>
        <v>P</v>
      </c>
      <c r="LT52" s="454" t="str">
        <f t="shared" si="118"/>
        <v>P</v>
      </c>
      <c r="LU52" s="454" t="str">
        <f t="shared" si="118"/>
        <v>P</v>
      </c>
      <c r="LV52" s="454" t="str">
        <f t="shared" si="118"/>
        <v>P</v>
      </c>
      <c r="LW52" s="454" t="str">
        <f t="shared" si="118"/>
        <v>P</v>
      </c>
      <c r="LX52" s="761" t="str">
        <f t="shared" si="118"/>
        <v>P</v>
      </c>
      <c r="LY52" s="759" t="str">
        <f t="shared" si="118"/>
        <v>P</v>
      </c>
      <c r="LZ52" s="454" t="str">
        <f t="shared" si="118"/>
        <v>P</v>
      </c>
      <c r="MA52" s="454" t="str">
        <f t="shared" si="118"/>
        <v>P</v>
      </c>
      <c r="MB52" s="454" t="str">
        <f t="shared" si="118"/>
        <v>P</v>
      </c>
      <c r="MC52" s="454" t="str">
        <f t="shared" si="118"/>
        <v>P</v>
      </c>
      <c r="MD52" s="454" t="str">
        <f t="shared" si="118"/>
        <v>P</v>
      </c>
      <c r="ME52" s="761" t="str">
        <f t="shared" si="118"/>
        <v>P</v>
      </c>
      <c r="MF52" s="759" t="str">
        <f t="shared" si="118"/>
        <v>P</v>
      </c>
      <c r="MG52" s="454" t="str">
        <f t="shared" si="118"/>
        <v>P</v>
      </c>
      <c r="MH52" s="454" t="str">
        <f t="shared" si="118"/>
        <v>P</v>
      </c>
      <c r="MI52" s="454" t="str">
        <f t="shared" si="118"/>
        <v>P</v>
      </c>
      <c r="MJ52" s="454" t="str">
        <f t="shared" si="118"/>
        <v>P</v>
      </c>
      <c r="MK52" s="454" t="str">
        <f t="shared" si="118"/>
        <v>P</v>
      </c>
      <c r="ML52" s="761" t="str">
        <f t="shared" si="118"/>
        <v>P</v>
      </c>
      <c r="MM52" s="759" t="str">
        <f t="shared" si="118"/>
        <v>P</v>
      </c>
      <c r="MN52" s="454" t="str">
        <f t="shared" si="118"/>
        <v>P</v>
      </c>
      <c r="MO52" s="454" t="str">
        <f t="shared" si="118"/>
        <v>P</v>
      </c>
      <c r="MP52" s="454" t="str">
        <f t="shared" si="118"/>
        <v>P</v>
      </c>
      <c r="MQ52" s="454" t="str">
        <f t="shared" si="118"/>
        <v>P</v>
      </c>
      <c r="MR52" s="454" t="str">
        <f t="shared" si="118"/>
        <v>P</v>
      </c>
      <c r="MS52" s="761" t="str">
        <f t="shared" si="118"/>
        <v>P</v>
      </c>
      <c r="MT52" s="759" t="str">
        <f t="shared" si="118"/>
        <v>P</v>
      </c>
      <c r="MU52" s="454" t="str">
        <f t="shared" si="118"/>
        <v>P</v>
      </c>
      <c r="MV52" s="454" t="str">
        <f t="shared" si="118"/>
        <v>P</v>
      </c>
      <c r="MW52" s="454" t="str">
        <f t="shared" si="118"/>
        <v>P</v>
      </c>
      <c r="MX52" s="454" t="str">
        <f t="shared" si="118"/>
        <v>P</v>
      </c>
      <c r="MY52" s="454" t="str">
        <f t="shared" si="118"/>
        <v>P</v>
      </c>
      <c r="MZ52" s="761" t="str">
        <f t="shared" si="118"/>
        <v>P</v>
      </c>
      <c r="NA52" s="759" t="str">
        <f t="shared" si="118"/>
        <v>P</v>
      </c>
      <c r="NB52" s="454" t="str">
        <f t="shared" si="118"/>
        <v>P</v>
      </c>
      <c r="NC52" s="454" t="str">
        <f t="shared" si="118"/>
        <v>FÜ</v>
      </c>
      <c r="ND52" s="454" t="str">
        <f t="shared" si="118"/>
        <v>FÜ</v>
      </c>
      <c r="NE52" s="454" t="str">
        <f t="shared" si="118"/>
        <v>P</v>
      </c>
      <c r="NF52" s="454" t="str">
        <f t="shared" si="118"/>
        <v>P</v>
      </c>
      <c r="NG52" s="648" t="str">
        <f t="shared" si="118"/>
        <v>P</v>
      </c>
      <c r="NH52" s="759" t="str">
        <f t="shared" si="118"/>
        <v>P</v>
      </c>
      <c r="NI52" s="454" t="str">
        <f t="shared" si="118"/>
        <v>P</v>
      </c>
      <c r="NJ52" s="454" t="str">
        <f t="shared" si="118"/>
        <v>P</v>
      </c>
      <c r="NK52" s="454" t="str">
        <f t="shared" si="118"/>
        <v>P</v>
      </c>
      <c r="NL52" s="454" t="str">
        <f t="shared" si="118"/>
        <v>P</v>
      </c>
      <c r="NM52" s="454" t="str">
        <f t="shared" si="118"/>
        <v>P</v>
      </c>
      <c r="NN52" s="761" t="str">
        <f t="shared" si="118"/>
        <v>P</v>
      </c>
    </row>
    <row r="53" spans="1:497" ht="12" thickBot="1" x14ac:dyDescent="0.25">
      <c r="A53" s="685">
        <f>alapadatok!A36</f>
        <v>2</v>
      </c>
      <c r="B53" s="678">
        <f>IF(alapadatok!C36="","",alapadatok!C36)</f>
        <v>53</v>
      </c>
      <c r="C53" s="584" t="str">
        <f>IF(alapadatok!B36="","",alapadatok!B36)</f>
        <v>Erdei Sándor</v>
      </c>
      <c r="D53" s="584" t="str">
        <f>IF(alapadatok!D36="","",alapadatok!D36)</f>
        <v>Quality controller</v>
      </c>
      <c r="E53" s="948" t="str">
        <f>IF(alapadatok!K36="","",alapadatok!K36)</f>
        <v/>
      </c>
      <c r="F53" s="952" t="str">
        <f t="shared" si="113"/>
        <v>P</v>
      </c>
      <c r="G53" s="953" t="str">
        <f t="shared" si="113"/>
        <v>P</v>
      </c>
      <c r="H53" s="768" t="str">
        <f t="shared" si="113"/>
        <v>P</v>
      </c>
      <c r="I53" s="954" t="str">
        <f t="shared" si="113"/>
        <v>FÜ</v>
      </c>
      <c r="J53" s="1164" t="str">
        <f t="shared" si="113"/>
        <v>SDE</v>
      </c>
      <c r="K53" s="1165" t="str">
        <f t="shared" si="113"/>
        <v>SDE</v>
      </c>
      <c r="L53" s="1166" t="str">
        <f t="shared" si="113"/>
        <v>SDE</v>
      </c>
      <c r="M53" s="1145" t="str">
        <f t="shared" si="113"/>
        <v>P</v>
      </c>
      <c r="N53" s="954" t="str">
        <f t="shared" si="113"/>
        <v>P</v>
      </c>
      <c r="O53" s="1164" t="s">
        <v>383</v>
      </c>
      <c r="P53" s="1166" t="s">
        <v>383</v>
      </c>
      <c r="Q53" s="1145" t="str">
        <f t="shared" si="113"/>
        <v>N</v>
      </c>
      <c r="R53" s="455" t="str">
        <f t="shared" si="113"/>
        <v>DE</v>
      </c>
      <c r="S53" s="455" t="str">
        <f t="shared" si="113"/>
        <v>P</v>
      </c>
      <c r="T53" s="455" t="str">
        <f t="shared" si="113"/>
        <v>P</v>
      </c>
      <c r="U53" s="953" t="str">
        <f t="shared" si="113"/>
        <v>P</v>
      </c>
      <c r="V53" s="768" t="str">
        <f t="shared" si="113"/>
        <v>P</v>
      </c>
      <c r="W53" s="455" t="str">
        <f t="shared" si="113"/>
        <v>P</v>
      </c>
      <c r="X53" s="455" t="str">
        <f t="shared" si="113"/>
        <v>É</v>
      </c>
      <c r="Y53" s="455" t="str">
        <f t="shared" si="113"/>
        <v>É</v>
      </c>
      <c r="Z53" s="455" t="str">
        <f t="shared" si="113"/>
        <v>P</v>
      </c>
      <c r="AA53" s="455" t="str">
        <f t="shared" si="113"/>
        <v>P</v>
      </c>
      <c r="AB53" s="953" t="str">
        <f t="shared" si="113"/>
        <v>P</v>
      </c>
      <c r="AC53" s="768" t="str">
        <f t="shared" si="113"/>
        <v>N</v>
      </c>
      <c r="AD53" s="455" t="str">
        <f t="shared" si="113"/>
        <v>N</v>
      </c>
      <c r="AE53" s="455" t="str">
        <f t="shared" si="113"/>
        <v>N</v>
      </c>
      <c r="AF53" s="455" t="str">
        <f t="shared" si="113"/>
        <v>N</v>
      </c>
      <c r="AG53" s="455" t="str">
        <f t="shared" si="113"/>
        <v>N</v>
      </c>
      <c r="AH53" s="455" t="str">
        <f t="shared" si="113"/>
        <v>P</v>
      </c>
      <c r="AI53" s="953" t="str">
        <f t="shared" si="113"/>
        <v>P</v>
      </c>
      <c r="AJ53" s="768" t="str">
        <f t="shared" si="113"/>
        <v>P</v>
      </c>
      <c r="AK53" s="455" t="str">
        <f t="shared" si="113"/>
        <v>P</v>
      </c>
      <c r="AL53" s="455" t="str">
        <f t="shared" si="113"/>
        <v>DE</v>
      </c>
      <c r="AM53" s="455" t="str">
        <f t="shared" si="113"/>
        <v>DE</v>
      </c>
      <c r="AN53" s="455" t="str">
        <f t="shared" si="113"/>
        <v>DE</v>
      </c>
      <c r="AO53" s="455" t="str">
        <f t="shared" si="113"/>
        <v>P</v>
      </c>
      <c r="AP53" s="953" t="str">
        <f t="shared" si="113"/>
        <v>P</v>
      </c>
      <c r="AQ53" s="768" t="str">
        <f t="shared" si="113"/>
        <v>DE</v>
      </c>
      <c r="AR53" s="455" t="str">
        <f t="shared" si="113"/>
        <v>DE</v>
      </c>
      <c r="AS53" s="455" t="str">
        <f t="shared" si="113"/>
        <v>DE</v>
      </c>
      <c r="AT53" s="455" t="str">
        <f t="shared" si="113"/>
        <v>DE</v>
      </c>
      <c r="AU53" s="455" t="str">
        <f t="shared" si="113"/>
        <v>DE</v>
      </c>
      <c r="AV53" s="455" t="str">
        <f t="shared" si="113"/>
        <v>P</v>
      </c>
      <c r="AW53" s="953" t="str">
        <f t="shared" si="113"/>
        <v>P</v>
      </c>
      <c r="AX53" s="768" t="str">
        <f t="shared" si="113"/>
        <v>DE</v>
      </c>
      <c r="AY53" s="455" t="str">
        <f t="shared" si="113"/>
        <v>DE</v>
      </c>
      <c r="AZ53" s="455" t="str">
        <f t="shared" si="113"/>
        <v>DE</v>
      </c>
      <c r="BA53" s="455" t="str">
        <f t="shared" si="113"/>
        <v>É</v>
      </c>
      <c r="BB53" s="455" t="str">
        <f t="shared" si="113"/>
        <v>ÉJ</v>
      </c>
      <c r="BC53" s="455" t="str">
        <f t="shared" si="113"/>
        <v>P</v>
      </c>
      <c r="BD53" s="953" t="str">
        <f t="shared" si="113"/>
        <v>P</v>
      </c>
      <c r="BE53" s="768" t="str">
        <f t="shared" si="113"/>
        <v>N</v>
      </c>
      <c r="BF53" s="455" t="str">
        <f t="shared" si="113"/>
        <v>N</v>
      </c>
      <c r="BG53" s="455" t="str">
        <f t="shared" si="113"/>
        <v>N</v>
      </c>
      <c r="BH53" s="954" t="str">
        <f t="shared" si="113"/>
        <v>N</v>
      </c>
      <c r="BI53" s="1171" t="s">
        <v>432</v>
      </c>
      <c r="BJ53" s="1145" t="str">
        <f t="shared" si="113"/>
        <v>P</v>
      </c>
      <c r="BK53" s="953" t="str">
        <f t="shared" si="113"/>
        <v>P</v>
      </c>
      <c r="BL53" s="768" t="s">
        <v>178</v>
      </c>
      <c r="BM53" s="455" t="s">
        <v>178</v>
      </c>
      <c r="BN53" s="455" t="str">
        <f t="shared" si="113"/>
        <v>É</v>
      </c>
      <c r="BO53" s="455" t="str">
        <f t="shared" si="113"/>
        <v>É</v>
      </c>
      <c r="BP53" s="455" t="str">
        <f t="shared" si="113"/>
        <v>P</v>
      </c>
      <c r="BQ53" s="455" t="str">
        <f t="shared" si="113"/>
        <v>P</v>
      </c>
      <c r="BR53" s="953" t="str">
        <f t="shared" si="114"/>
        <v>P</v>
      </c>
      <c r="BS53" s="768" t="str">
        <f t="shared" si="114"/>
        <v>N</v>
      </c>
      <c r="BT53" s="455" t="str">
        <f t="shared" si="114"/>
        <v>N</v>
      </c>
      <c r="BU53" s="455" t="str">
        <f t="shared" si="114"/>
        <v>N</v>
      </c>
      <c r="BV53" s="455" t="str">
        <f t="shared" si="114"/>
        <v>SN</v>
      </c>
      <c r="BW53" s="455" t="str">
        <f t="shared" si="114"/>
        <v>SN</v>
      </c>
      <c r="BX53" s="455" t="str">
        <f t="shared" si="114"/>
        <v>P</v>
      </c>
      <c r="BY53" s="953" t="str">
        <f t="shared" si="114"/>
        <v>P</v>
      </c>
      <c r="BZ53" s="768" t="str">
        <f t="shared" si="114"/>
        <v>P</v>
      </c>
      <c r="CA53" s="455" t="str">
        <f t="shared" si="114"/>
        <v>É</v>
      </c>
      <c r="CB53" s="455" t="str">
        <f t="shared" si="114"/>
        <v>É</v>
      </c>
      <c r="CC53" s="455" t="str">
        <f t="shared" si="114"/>
        <v>P</v>
      </c>
      <c r="CD53" s="455" t="str">
        <f t="shared" si="114"/>
        <v>FÜ</v>
      </c>
      <c r="CE53" s="455" t="str">
        <f t="shared" si="114"/>
        <v>P</v>
      </c>
      <c r="CF53" s="953" t="str">
        <f t="shared" si="114"/>
        <v>P</v>
      </c>
      <c r="CG53" s="768" t="str">
        <f t="shared" si="114"/>
        <v>DE</v>
      </c>
      <c r="CH53" s="455" t="s">
        <v>109</v>
      </c>
      <c r="CI53" s="455" t="s">
        <v>383</v>
      </c>
      <c r="CJ53" s="455" t="str">
        <f t="shared" si="114"/>
        <v>SN</v>
      </c>
      <c r="CK53" s="455" t="str">
        <f t="shared" si="114"/>
        <v>SN</v>
      </c>
      <c r="CL53" s="455" t="str">
        <f t="shared" si="114"/>
        <v>P</v>
      </c>
      <c r="CM53" s="953" t="str">
        <f t="shared" si="114"/>
        <v>P</v>
      </c>
      <c r="CN53" s="768" t="str">
        <f t="shared" si="114"/>
        <v>P</v>
      </c>
      <c r="CO53" s="455" t="str">
        <f t="shared" si="114"/>
        <v>É</v>
      </c>
      <c r="CP53" s="455" t="str">
        <f t="shared" si="114"/>
        <v>P</v>
      </c>
      <c r="CQ53" s="455" t="str">
        <f t="shared" si="114"/>
        <v>P</v>
      </c>
      <c r="CR53" s="455" t="str">
        <f t="shared" si="114"/>
        <v>P</v>
      </c>
      <c r="CS53" s="455" t="str">
        <f t="shared" si="114"/>
        <v>P</v>
      </c>
      <c r="CT53" s="953" t="str">
        <f t="shared" si="114"/>
        <v>P</v>
      </c>
      <c r="CU53" s="952" t="str">
        <f t="shared" si="114"/>
        <v>FÜ</v>
      </c>
      <c r="CV53" s="455" t="str">
        <f t="shared" si="114"/>
        <v>N</v>
      </c>
      <c r="CW53" s="455" t="str">
        <f t="shared" si="114"/>
        <v>N</v>
      </c>
      <c r="CX53" s="455" t="str">
        <f t="shared" si="114"/>
        <v>N</v>
      </c>
      <c r="CY53" s="455" t="str">
        <f t="shared" si="114"/>
        <v>DE</v>
      </c>
      <c r="CZ53" s="455" t="str">
        <f t="shared" si="114"/>
        <v>P</v>
      </c>
      <c r="DA53" s="953" t="str">
        <f t="shared" si="114"/>
        <v>P</v>
      </c>
      <c r="DB53" s="768" t="str">
        <f t="shared" si="114"/>
        <v>É</v>
      </c>
      <c r="DC53" s="455" t="str">
        <f t="shared" si="114"/>
        <v>É</v>
      </c>
      <c r="DD53" s="455" t="str">
        <f t="shared" si="114"/>
        <v>É</v>
      </c>
      <c r="DE53" s="455" t="str">
        <f t="shared" si="114"/>
        <v>P</v>
      </c>
      <c r="DF53" s="455" t="str">
        <f t="shared" si="114"/>
        <v>P</v>
      </c>
      <c r="DG53" s="455" t="str">
        <f t="shared" si="114"/>
        <v>P</v>
      </c>
      <c r="DH53" s="953" t="str">
        <f t="shared" si="114"/>
        <v>P</v>
      </c>
      <c r="DI53" s="768" t="str">
        <f t="shared" si="114"/>
        <v>DE</v>
      </c>
      <c r="DJ53" s="455" t="str">
        <f t="shared" si="114"/>
        <v>N</v>
      </c>
      <c r="DK53" s="455" t="str">
        <f t="shared" si="114"/>
        <v>N</v>
      </c>
      <c r="DL53" s="455" t="str">
        <f t="shared" si="114"/>
        <v>N</v>
      </c>
      <c r="DM53" s="455" t="str">
        <f t="shared" si="114"/>
        <v>P</v>
      </c>
      <c r="DN53" s="455" t="str">
        <f t="shared" si="114"/>
        <v>P</v>
      </c>
      <c r="DO53" s="953" t="str">
        <f t="shared" si="114"/>
        <v>P</v>
      </c>
      <c r="DP53" s="768" t="str">
        <f t="shared" si="114"/>
        <v>P</v>
      </c>
      <c r="DQ53" s="455" t="str">
        <f t="shared" si="114"/>
        <v>É</v>
      </c>
      <c r="DR53" s="455" t="str">
        <f t="shared" si="114"/>
        <v>É</v>
      </c>
      <c r="DS53" s="455" t="str">
        <f t="shared" si="114"/>
        <v>É</v>
      </c>
      <c r="DT53" s="455" t="str">
        <f t="shared" si="114"/>
        <v>P</v>
      </c>
      <c r="DU53" s="455" t="str">
        <f t="shared" si="114"/>
        <v>P</v>
      </c>
      <c r="DV53" s="953" t="str">
        <f t="shared" si="114"/>
        <v>P</v>
      </c>
      <c r="DW53" s="768" t="str">
        <f t="shared" si="114"/>
        <v>N</v>
      </c>
      <c r="DX53" s="455" t="str">
        <f t="shared" si="114"/>
        <v>N</v>
      </c>
      <c r="DY53" s="455" t="str">
        <f t="shared" si="114"/>
        <v>FÜ</v>
      </c>
      <c r="DZ53" s="455" t="str">
        <f t="shared" si="114"/>
        <v>P</v>
      </c>
      <c r="EA53" s="455" t="str">
        <f t="shared" si="114"/>
        <v>P</v>
      </c>
      <c r="EB53" s="455" t="str">
        <f t="shared" si="114"/>
        <v>P</v>
      </c>
      <c r="EC53" s="954" t="str">
        <f t="shared" si="114"/>
        <v>P</v>
      </c>
      <c r="ED53" s="768" t="str">
        <f t="shared" si="115"/>
        <v>P</v>
      </c>
      <c r="EE53" s="455" t="str">
        <f t="shared" si="115"/>
        <v>P</v>
      </c>
      <c r="EF53" s="455" t="str">
        <f t="shared" si="115"/>
        <v>P</v>
      </c>
      <c r="EG53" s="455" t="str">
        <f t="shared" si="115"/>
        <v>P</v>
      </c>
      <c r="EH53" s="455" t="str">
        <f t="shared" si="115"/>
        <v>P</v>
      </c>
      <c r="EI53" s="455" t="str">
        <f t="shared" si="115"/>
        <v>P</v>
      </c>
      <c r="EJ53" s="953" t="str">
        <f t="shared" si="115"/>
        <v>P</v>
      </c>
      <c r="EK53" s="768" t="str">
        <f t="shared" si="115"/>
        <v>P</v>
      </c>
      <c r="EL53" s="455" t="str">
        <f t="shared" si="115"/>
        <v>P</v>
      </c>
      <c r="EM53" s="455" t="str">
        <f t="shared" si="115"/>
        <v>P</v>
      </c>
      <c r="EN53" s="455" t="str">
        <f t="shared" si="115"/>
        <v>P</v>
      </c>
      <c r="EO53" s="455" t="str">
        <f t="shared" si="115"/>
        <v>P</v>
      </c>
      <c r="EP53" s="455" t="str">
        <f t="shared" si="115"/>
        <v>P</v>
      </c>
      <c r="EQ53" s="953" t="str">
        <f t="shared" si="115"/>
        <v>P</v>
      </c>
      <c r="ER53" s="768" t="str">
        <f t="shared" si="115"/>
        <v>FÜ</v>
      </c>
      <c r="ES53" s="455" t="str">
        <f t="shared" si="115"/>
        <v>P</v>
      </c>
      <c r="ET53" s="455" t="str">
        <f t="shared" si="115"/>
        <v>P</v>
      </c>
      <c r="EU53" s="455" t="str">
        <f t="shared" si="115"/>
        <v>P</v>
      </c>
      <c r="EV53" s="455" t="str">
        <f t="shared" si="115"/>
        <v>P</v>
      </c>
      <c r="EW53" s="455" t="str">
        <f t="shared" si="115"/>
        <v>P</v>
      </c>
      <c r="EX53" s="953" t="str">
        <f t="shared" si="115"/>
        <v>P</v>
      </c>
      <c r="EY53" s="768" t="str">
        <f t="shared" si="115"/>
        <v>P</v>
      </c>
      <c r="EZ53" s="455" t="str">
        <f t="shared" si="115"/>
        <v>P</v>
      </c>
      <c r="FA53" s="455" t="str">
        <f t="shared" si="115"/>
        <v>P</v>
      </c>
      <c r="FB53" s="455" t="str">
        <f t="shared" si="115"/>
        <v>P</v>
      </c>
      <c r="FC53" s="455" t="str">
        <f t="shared" si="115"/>
        <v>P</v>
      </c>
      <c r="FD53" s="455" t="str">
        <f t="shared" si="115"/>
        <v>P</v>
      </c>
      <c r="FE53" s="953" t="str">
        <f t="shared" si="115"/>
        <v>P</v>
      </c>
      <c r="FF53" s="768" t="str">
        <f t="shared" si="115"/>
        <v>P</v>
      </c>
      <c r="FG53" s="455" t="str">
        <f t="shared" si="115"/>
        <v>P</v>
      </c>
      <c r="FH53" s="455" t="str">
        <f t="shared" si="115"/>
        <v>P</v>
      </c>
      <c r="FI53" s="455" t="str">
        <f t="shared" si="115"/>
        <v>P</v>
      </c>
      <c r="FJ53" s="455" t="str">
        <f t="shared" si="115"/>
        <v>P</v>
      </c>
      <c r="FK53" s="455" t="str">
        <f t="shared" si="115"/>
        <v>P</v>
      </c>
      <c r="FL53" s="953" t="str">
        <f t="shared" si="115"/>
        <v>P</v>
      </c>
      <c r="FM53" s="768" t="str">
        <f t="shared" si="115"/>
        <v>P</v>
      </c>
      <c r="FN53" s="455" t="str">
        <f t="shared" si="115"/>
        <v>P</v>
      </c>
      <c r="FO53" s="455" t="str">
        <f t="shared" si="115"/>
        <v>P</v>
      </c>
      <c r="FP53" s="455" t="str">
        <f t="shared" si="115"/>
        <v>P</v>
      </c>
      <c r="FQ53" s="455" t="str">
        <f t="shared" si="115"/>
        <v>P</v>
      </c>
      <c r="FR53" s="455" t="str">
        <f t="shared" si="115"/>
        <v>P</v>
      </c>
      <c r="FS53" s="953" t="str">
        <f t="shared" si="115"/>
        <v>P</v>
      </c>
      <c r="FT53" s="768" t="str">
        <f t="shared" si="115"/>
        <v>P</v>
      </c>
      <c r="FU53" s="455" t="str">
        <f t="shared" si="115"/>
        <v>P</v>
      </c>
      <c r="FV53" s="455" t="str">
        <f t="shared" si="115"/>
        <v>P</v>
      </c>
      <c r="FW53" s="455" t="str">
        <f t="shared" si="115"/>
        <v>P</v>
      </c>
      <c r="FX53" s="455" t="str">
        <f t="shared" si="115"/>
        <v>P</v>
      </c>
      <c r="FY53" s="455" t="str">
        <f t="shared" si="115"/>
        <v>P</v>
      </c>
      <c r="FZ53" s="953" t="str">
        <f t="shared" si="115"/>
        <v>P</v>
      </c>
      <c r="GA53" s="768" t="str">
        <f t="shared" si="115"/>
        <v>P</v>
      </c>
      <c r="GB53" s="455" t="str">
        <f t="shared" si="115"/>
        <v>P</v>
      </c>
      <c r="GC53" s="455" t="str">
        <f t="shared" si="115"/>
        <v>P</v>
      </c>
      <c r="GD53" s="455" t="str">
        <f t="shared" si="115"/>
        <v>P</v>
      </c>
      <c r="GE53" s="455" t="str">
        <f t="shared" si="115"/>
        <v>P</v>
      </c>
      <c r="GF53" s="953" t="str">
        <f t="shared" si="115"/>
        <v>P</v>
      </c>
      <c r="GG53" s="768" t="str">
        <f t="shared" si="115"/>
        <v>P</v>
      </c>
      <c r="GH53" s="455" t="str">
        <f t="shared" si="115"/>
        <v>P</v>
      </c>
      <c r="GI53" s="455" t="str">
        <f t="shared" si="115"/>
        <v>P</v>
      </c>
      <c r="GJ53" s="455" t="str">
        <f t="shared" si="115"/>
        <v>P</v>
      </c>
      <c r="GK53" s="455" t="str">
        <f t="shared" si="115"/>
        <v>P</v>
      </c>
      <c r="GL53" s="455" t="str">
        <f t="shared" si="115"/>
        <v>P</v>
      </c>
      <c r="GM53" s="455" t="str">
        <f t="shared" si="115"/>
        <v>P</v>
      </c>
      <c r="GN53" s="954" t="str">
        <f t="shared" si="115"/>
        <v>P</v>
      </c>
      <c r="GO53" s="768" t="str">
        <f t="shared" si="115"/>
        <v>P</v>
      </c>
      <c r="GP53" s="455" t="str">
        <f t="shared" si="116"/>
        <v>P</v>
      </c>
      <c r="GQ53" s="455" t="str">
        <f t="shared" si="116"/>
        <v>P</v>
      </c>
      <c r="GR53" s="455" t="str">
        <f t="shared" si="116"/>
        <v>P</v>
      </c>
      <c r="GS53" s="455" t="str">
        <f t="shared" si="116"/>
        <v>P</v>
      </c>
      <c r="GT53" s="455" t="str">
        <f t="shared" si="116"/>
        <v>P</v>
      </c>
      <c r="GU53" s="953" t="str">
        <f t="shared" si="116"/>
        <v>P</v>
      </c>
      <c r="GV53" s="768" t="str">
        <f t="shared" si="116"/>
        <v>P</v>
      </c>
      <c r="GW53" s="455" t="str">
        <f t="shared" si="116"/>
        <v>P</v>
      </c>
      <c r="GX53" s="455" t="str">
        <f t="shared" si="116"/>
        <v>P</v>
      </c>
      <c r="GY53" s="455" t="str">
        <f t="shared" si="116"/>
        <v>P</v>
      </c>
      <c r="GZ53" s="455" t="str">
        <f t="shared" si="116"/>
        <v>P</v>
      </c>
      <c r="HA53" s="455" t="str">
        <f t="shared" si="116"/>
        <v>P</v>
      </c>
      <c r="HB53" s="953" t="str">
        <f t="shared" si="116"/>
        <v>P</v>
      </c>
      <c r="HC53" s="768" t="str">
        <f t="shared" si="116"/>
        <v>P</v>
      </c>
      <c r="HD53" s="455" t="str">
        <f t="shared" si="116"/>
        <v>P</v>
      </c>
      <c r="HE53" s="455" t="str">
        <f t="shared" si="116"/>
        <v>P</v>
      </c>
      <c r="HF53" s="455" t="str">
        <f t="shared" si="116"/>
        <v>P</v>
      </c>
      <c r="HG53" s="455" t="str">
        <f t="shared" si="116"/>
        <v>P</v>
      </c>
      <c r="HH53" s="455" t="str">
        <f t="shared" si="116"/>
        <v>P</v>
      </c>
      <c r="HI53" s="953" t="str">
        <f t="shared" si="116"/>
        <v>P</v>
      </c>
      <c r="HJ53" s="768" t="str">
        <f t="shared" si="116"/>
        <v>P</v>
      </c>
      <c r="HK53" s="455" t="str">
        <f t="shared" si="116"/>
        <v>P</v>
      </c>
      <c r="HL53" s="455" t="str">
        <f t="shared" si="116"/>
        <v>P</v>
      </c>
      <c r="HM53" s="455" t="str">
        <f t="shared" si="116"/>
        <v>P</v>
      </c>
      <c r="HN53" s="455" t="str">
        <f t="shared" si="116"/>
        <v>P</v>
      </c>
      <c r="HO53" s="455" t="str">
        <f t="shared" si="116"/>
        <v>P</v>
      </c>
      <c r="HP53" s="953" t="str">
        <f t="shared" si="116"/>
        <v>P</v>
      </c>
      <c r="HQ53" s="768" t="str">
        <f t="shared" si="116"/>
        <v>P</v>
      </c>
      <c r="HR53" s="455" t="str">
        <f t="shared" si="116"/>
        <v>P</v>
      </c>
      <c r="HS53" s="455" t="str">
        <f t="shared" si="116"/>
        <v>P</v>
      </c>
      <c r="HT53" s="455" t="str">
        <f t="shared" si="116"/>
        <v>P</v>
      </c>
      <c r="HU53" s="455" t="str">
        <f t="shared" si="116"/>
        <v>P</v>
      </c>
      <c r="HV53" s="455" t="str">
        <f t="shared" si="116"/>
        <v>P</v>
      </c>
      <c r="HW53" s="953" t="str">
        <f t="shared" si="116"/>
        <v>P</v>
      </c>
      <c r="HX53" s="768" t="str">
        <f t="shared" si="116"/>
        <v>P</v>
      </c>
      <c r="HY53" s="455" t="str">
        <f t="shared" si="116"/>
        <v>P</v>
      </c>
      <c r="HZ53" s="455" t="str">
        <f t="shared" si="116"/>
        <v>P</v>
      </c>
      <c r="IA53" s="455" t="str">
        <f t="shared" si="116"/>
        <v>P</v>
      </c>
      <c r="IB53" s="455" t="str">
        <f t="shared" si="116"/>
        <v>P</v>
      </c>
      <c r="IC53" s="455" t="str">
        <f t="shared" si="116"/>
        <v>P</v>
      </c>
      <c r="ID53" s="953" t="str">
        <f t="shared" si="116"/>
        <v>P</v>
      </c>
      <c r="IE53" s="768" t="str">
        <f t="shared" si="116"/>
        <v>P</v>
      </c>
      <c r="IF53" s="455" t="str">
        <f t="shared" si="116"/>
        <v>FÜ</v>
      </c>
      <c r="IG53" s="455" t="str">
        <f t="shared" si="116"/>
        <v>P</v>
      </c>
      <c r="IH53" s="455" t="str">
        <f t="shared" si="116"/>
        <v>P</v>
      </c>
      <c r="II53" s="455" t="str">
        <f t="shared" si="116"/>
        <v>P</v>
      </c>
      <c r="IJ53" s="455" t="str">
        <f t="shared" si="116"/>
        <v>P</v>
      </c>
      <c r="IK53" s="953" t="str">
        <f t="shared" si="116"/>
        <v>P</v>
      </c>
      <c r="IL53" s="768" t="str">
        <f t="shared" si="116"/>
        <v>P</v>
      </c>
      <c r="IM53" s="455" t="str">
        <f t="shared" si="116"/>
        <v>P</v>
      </c>
      <c r="IN53" s="455" t="str">
        <f t="shared" si="116"/>
        <v>P</v>
      </c>
      <c r="IO53" s="455" t="str">
        <f t="shared" si="116"/>
        <v>P</v>
      </c>
      <c r="IP53" s="455" t="str">
        <f t="shared" si="116"/>
        <v>P</v>
      </c>
      <c r="IQ53" s="455" t="str">
        <f t="shared" si="116"/>
        <v>P</v>
      </c>
      <c r="IR53" s="953" t="str">
        <f t="shared" si="116"/>
        <v>P</v>
      </c>
      <c r="IS53" s="768" t="str">
        <f t="shared" si="116"/>
        <v>P</v>
      </c>
      <c r="IT53" s="455" t="str">
        <f t="shared" si="116"/>
        <v>P</v>
      </c>
      <c r="IU53" s="455" t="str">
        <f t="shared" si="116"/>
        <v>P</v>
      </c>
      <c r="IV53" s="455" t="str">
        <f t="shared" si="116"/>
        <v>P</v>
      </c>
      <c r="IW53" s="455" t="str">
        <f t="shared" si="116"/>
        <v>P</v>
      </c>
      <c r="IX53" s="455" t="str">
        <f t="shared" si="116"/>
        <v>P</v>
      </c>
      <c r="IY53" s="954" t="str">
        <f t="shared" si="116"/>
        <v>P</v>
      </c>
      <c r="IZ53" s="768" t="str">
        <f t="shared" si="116"/>
        <v>P</v>
      </c>
      <c r="JA53" s="455" t="str">
        <f t="shared" si="116"/>
        <v>P</v>
      </c>
      <c r="JB53" s="455" t="str">
        <f t="shared" si="117"/>
        <v>P</v>
      </c>
      <c r="JC53" s="455" t="str">
        <f t="shared" si="117"/>
        <v>P</v>
      </c>
      <c r="JD53" s="455" t="str">
        <f t="shared" si="117"/>
        <v>P</v>
      </c>
      <c r="JE53" s="455" t="str">
        <f t="shared" si="117"/>
        <v>P</v>
      </c>
      <c r="JF53" s="953" t="str">
        <f t="shared" si="117"/>
        <v>P</v>
      </c>
      <c r="JG53" s="768" t="str">
        <f t="shared" si="117"/>
        <v>P</v>
      </c>
      <c r="JH53" s="455" t="str">
        <f t="shared" si="117"/>
        <v>P</v>
      </c>
      <c r="JI53" s="455" t="str">
        <f t="shared" si="117"/>
        <v>P</v>
      </c>
      <c r="JJ53" s="455" t="str">
        <f t="shared" si="117"/>
        <v>P</v>
      </c>
      <c r="JK53" s="455" t="str">
        <f t="shared" si="117"/>
        <v>P</v>
      </c>
      <c r="JL53" s="455" t="str">
        <f t="shared" si="117"/>
        <v>P</v>
      </c>
      <c r="JM53" s="953" t="str">
        <f t="shared" si="117"/>
        <v>P</v>
      </c>
      <c r="JN53" s="768" t="str">
        <f t="shared" si="117"/>
        <v>P</v>
      </c>
      <c r="JO53" s="455" t="str">
        <f t="shared" si="117"/>
        <v>P</v>
      </c>
      <c r="JP53" s="455" t="str">
        <f t="shared" si="117"/>
        <v>P</v>
      </c>
      <c r="JQ53" s="455" t="str">
        <f t="shared" si="117"/>
        <v>P</v>
      </c>
      <c r="JR53" s="455" t="str">
        <f t="shared" si="117"/>
        <v>P</v>
      </c>
      <c r="JS53" s="455" t="str">
        <f t="shared" si="117"/>
        <v>P</v>
      </c>
      <c r="JT53" s="953" t="str">
        <f t="shared" si="117"/>
        <v>P</v>
      </c>
      <c r="JU53" s="768" t="str">
        <f t="shared" si="117"/>
        <v>P</v>
      </c>
      <c r="JV53" s="455" t="str">
        <f t="shared" si="117"/>
        <v>P</v>
      </c>
      <c r="JW53" s="455" t="str">
        <f t="shared" si="117"/>
        <v>P</v>
      </c>
      <c r="JX53" s="455" t="str">
        <f t="shared" si="117"/>
        <v>P</v>
      </c>
      <c r="JY53" s="455" t="str">
        <f t="shared" si="117"/>
        <v>P</v>
      </c>
      <c r="JZ53" s="455" t="str">
        <f t="shared" si="117"/>
        <v>P</v>
      </c>
      <c r="KA53" s="953" t="str">
        <f t="shared" si="117"/>
        <v>P</v>
      </c>
      <c r="KB53" s="768" t="str">
        <f t="shared" si="117"/>
        <v>P</v>
      </c>
      <c r="KC53" s="455" t="str">
        <f t="shared" si="117"/>
        <v>P</v>
      </c>
      <c r="KD53" s="455" t="str">
        <f t="shared" si="117"/>
        <v>P</v>
      </c>
      <c r="KE53" s="455" t="str">
        <f t="shared" si="117"/>
        <v>P</v>
      </c>
      <c r="KF53" s="455" t="str">
        <f t="shared" si="117"/>
        <v>P</v>
      </c>
      <c r="KG53" s="455" t="str">
        <f t="shared" si="117"/>
        <v>P</v>
      </c>
      <c r="KH53" s="953" t="str">
        <f t="shared" si="117"/>
        <v>P</v>
      </c>
      <c r="KI53" s="768" t="str">
        <f t="shared" si="117"/>
        <v>P</v>
      </c>
      <c r="KJ53" s="455" t="str">
        <f t="shared" si="117"/>
        <v>P</v>
      </c>
      <c r="KK53" s="455" t="str">
        <f t="shared" si="117"/>
        <v>P</v>
      </c>
      <c r="KL53" s="455" t="str">
        <f t="shared" si="117"/>
        <v>P</v>
      </c>
      <c r="KM53" s="455" t="str">
        <f t="shared" si="117"/>
        <v>P</v>
      </c>
      <c r="KN53" s="455" t="str">
        <f t="shared" si="117"/>
        <v>P</v>
      </c>
      <c r="KO53" s="953" t="str">
        <f t="shared" si="117"/>
        <v>P</v>
      </c>
      <c r="KP53" s="768" t="str">
        <f t="shared" si="117"/>
        <v>P</v>
      </c>
      <c r="KQ53" s="455" t="str">
        <f t="shared" si="117"/>
        <v>P</v>
      </c>
      <c r="KR53" s="455" t="str">
        <f t="shared" si="117"/>
        <v>FÜ</v>
      </c>
      <c r="KS53" s="455" t="str">
        <f t="shared" si="117"/>
        <v>P</v>
      </c>
      <c r="KT53" s="455" t="str">
        <f t="shared" si="117"/>
        <v>P</v>
      </c>
      <c r="KU53" s="455" t="str">
        <f t="shared" si="117"/>
        <v>P</v>
      </c>
      <c r="KV53" s="953" t="str">
        <f t="shared" si="117"/>
        <v>P</v>
      </c>
      <c r="KW53" s="768" t="str">
        <f t="shared" si="117"/>
        <v>P</v>
      </c>
      <c r="KX53" s="455" t="str">
        <f t="shared" si="117"/>
        <v>P</v>
      </c>
      <c r="KY53" s="455" t="str">
        <f t="shared" si="117"/>
        <v>P</v>
      </c>
      <c r="KZ53" s="455" t="str">
        <f t="shared" si="117"/>
        <v>P</v>
      </c>
      <c r="LA53" s="455" t="str">
        <f t="shared" si="117"/>
        <v>FÜ</v>
      </c>
      <c r="LB53" s="455" t="str">
        <f t="shared" si="117"/>
        <v>P</v>
      </c>
      <c r="LC53" s="954" t="str">
        <f t="shared" si="117"/>
        <v>P</v>
      </c>
      <c r="LD53" s="768" t="str">
        <f t="shared" si="117"/>
        <v>P</v>
      </c>
      <c r="LE53" s="455" t="str">
        <f t="shared" si="117"/>
        <v>P</v>
      </c>
      <c r="LF53" s="455" t="str">
        <f t="shared" si="117"/>
        <v>P</v>
      </c>
      <c r="LG53" s="455" t="str">
        <f t="shared" si="117"/>
        <v>P</v>
      </c>
      <c r="LH53" s="455" t="str">
        <f t="shared" si="117"/>
        <v>P</v>
      </c>
      <c r="LI53" s="455" t="str">
        <f t="shared" si="117"/>
        <v>P</v>
      </c>
      <c r="LJ53" s="953" t="str">
        <f t="shared" si="117"/>
        <v>P</v>
      </c>
      <c r="LK53" s="768" t="str">
        <f t="shared" si="117"/>
        <v>P</v>
      </c>
      <c r="LL53" s="455" t="str">
        <f t="shared" si="117"/>
        <v>P</v>
      </c>
      <c r="LM53" s="455" t="str">
        <f t="shared" si="117"/>
        <v>P</v>
      </c>
      <c r="LN53" s="455" t="str">
        <f t="shared" si="118"/>
        <v>P</v>
      </c>
      <c r="LO53" s="455" t="str">
        <f t="shared" si="118"/>
        <v>P</v>
      </c>
      <c r="LP53" s="455" t="str">
        <f t="shared" si="118"/>
        <v>P</v>
      </c>
      <c r="LQ53" s="953" t="str">
        <f t="shared" si="118"/>
        <v>P</v>
      </c>
      <c r="LR53" s="768" t="str">
        <f t="shared" si="118"/>
        <v>P</v>
      </c>
      <c r="LS53" s="455" t="str">
        <f t="shared" si="118"/>
        <v>P</v>
      </c>
      <c r="LT53" s="455" t="str">
        <f t="shared" si="118"/>
        <v>P</v>
      </c>
      <c r="LU53" s="455" t="str">
        <f t="shared" si="118"/>
        <v>P</v>
      </c>
      <c r="LV53" s="455" t="str">
        <f t="shared" si="118"/>
        <v>P</v>
      </c>
      <c r="LW53" s="455" t="str">
        <f t="shared" si="118"/>
        <v>P</v>
      </c>
      <c r="LX53" s="953" t="str">
        <f t="shared" si="118"/>
        <v>P</v>
      </c>
      <c r="LY53" s="768" t="str">
        <f t="shared" si="118"/>
        <v>P</v>
      </c>
      <c r="LZ53" s="455" t="str">
        <f t="shared" si="118"/>
        <v>P</v>
      </c>
      <c r="MA53" s="455" t="str">
        <f t="shared" si="118"/>
        <v>P</v>
      </c>
      <c r="MB53" s="455" t="str">
        <f t="shared" si="118"/>
        <v>P</v>
      </c>
      <c r="MC53" s="455" t="str">
        <f t="shared" si="118"/>
        <v>P</v>
      </c>
      <c r="MD53" s="455" t="str">
        <f t="shared" si="118"/>
        <v>P</v>
      </c>
      <c r="ME53" s="953" t="str">
        <f t="shared" si="118"/>
        <v>P</v>
      </c>
      <c r="MF53" s="768" t="str">
        <f t="shared" si="118"/>
        <v>P</v>
      </c>
      <c r="MG53" s="455" t="str">
        <f t="shared" si="118"/>
        <v>P</v>
      </c>
      <c r="MH53" s="455" t="str">
        <f t="shared" si="118"/>
        <v>P</v>
      </c>
      <c r="MI53" s="455" t="str">
        <f t="shared" si="118"/>
        <v>P</v>
      </c>
      <c r="MJ53" s="455" t="str">
        <f t="shared" si="118"/>
        <v>P</v>
      </c>
      <c r="MK53" s="455" t="str">
        <f t="shared" si="118"/>
        <v>P</v>
      </c>
      <c r="ML53" s="953" t="str">
        <f t="shared" si="118"/>
        <v>P</v>
      </c>
      <c r="MM53" s="768" t="str">
        <f t="shared" si="118"/>
        <v>P</v>
      </c>
      <c r="MN53" s="455" t="str">
        <f t="shared" si="118"/>
        <v>P</v>
      </c>
      <c r="MO53" s="455" t="str">
        <f t="shared" si="118"/>
        <v>P</v>
      </c>
      <c r="MP53" s="455" t="str">
        <f t="shared" si="118"/>
        <v>P</v>
      </c>
      <c r="MQ53" s="455" t="str">
        <f t="shared" si="118"/>
        <v>P</v>
      </c>
      <c r="MR53" s="455" t="str">
        <f t="shared" si="118"/>
        <v>P</v>
      </c>
      <c r="MS53" s="953" t="str">
        <f t="shared" si="118"/>
        <v>P</v>
      </c>
      <c r="MT53" s="768" t="str">
        <f t="shared" si="118"/>
        <v>P</v>
      </c>
      <c r="MU53" s="455" t="str">
        <f t="shared" si="118"/>
        <v>P</v>
      </c>
      <c r="MV53" s="455" t="str">
        <f t="shared" si="118"/>
        <v>P</v>
      </c>
      <c r="MW53" s="455" t="str">
        <f t="shared" si="118"/>
        <v>P</v>
      </c>
      <c r="MX53" s="455" t="str">
        <f t="shared" si="118"/>
        <v>P</v>
      </c>
      <c r="MY53" s="455" t="str">
        <f t="shared" si="118"/>
        <v>P</v>
      </c>
      <c r="MZ53" s="953" t="str">
        <f t="shared" si="118"/>
        <v>P</v>
      </c>
      <c r="NA53" s="768" t="str">
        <f t="shared" si="118"/>
        <v>P</v>
      </c>
      <c r="NB53" s="455" t="str">
        <f t="shared" si="118"/>
        <v>P</v>
      </c>
      <c r="NC53" s="455" t="str">
        <f t="shared" si="118"/>
        <v>FÜ</v>
      </c>
      <c r="ND53" s="455" t="str">
        <f t="shared" si="118"/>
        <v>FÜ</v>
      </c>
      <c r="NE53" s="455" t="str">
        <f t="shared" si="118"/>
        <v>P</v>
      </c>
      <c r="NF53" s="455" t="str">
        <f t="shared" si="118"/>
        <v>P</v>
      </c>
      <c r="NG53" s="954" t="str">
        <f t="shared" si="118"/>
        <v>P</v>
      </c>
      <c r="NH53" s="768" t="str">
        <f t="shared" si="118"/>
        <v>P</v>
      </c>
      <c r="NI53" s="455" t="str">
        <f t="shared" si="118"/>
        <v>P</v>
      </c>
      <c r="NJ53" s="455" t="str">
        <f t="shared" si="118"/>
        <v>P</v>
      </c>
      <c r="NK53" s="455" t="str">
        <f t="shared" si="118"/>
        <v>P</v>
      </c>
      <c r="NL53" s="455" t="str">
        <f t="shared" si="118"/>
        <v>P</v>
      </c>
      <c r="NM53" s="455" t="str">
        <f t="shared" si="118"/>
        <v>P</v>
      </c>
      <c r="NN53" s="953" t="str">
        <f t="shared" ref="NN53" si="119">IF($C53="","",NN$50)</f>
        <v>P</v>
      </c>
    </row>
    <row r="54" spans="1:497" ht="12" hidden="1" thickBot="1" x14ac:dyDescent="0.25">
      <c r="A54" s="685">
        <f>alapadatok!A37</f>
        <v>3</v>
      </c>
      <c r="B54" s="678" t="str">
        <f>IF(alapadatok!C37="","",alapadatok!C37)</f>
        <v/>
      </c>
      <c r="C54" s="584" t="str">
        <f>IF(alapadatok!B37="","",alapadatok!B37)</f>
        <v/>
      </c>
      <c r="D54" s="584" t="str">
        <f>IF(alapadatok!D37="","",alapadatok!D37)</f>
        <v/>
      </c>
      <c r="E54" s="948" t="str">
        <f>IF(alapadatok!K37="","",alapadatok!K37)</f>
        <v/>
      </c>
      <c r="F54" s="952"/>
      <c r="G54" s="953"/>
      <c r="H54" s="768"/>
      <c r="I54" s="455"/>
      <c r="J54" s="1216"/>
      <c r="K54" s="1216"/>
      <c r="L54" s="1216"/>
      <c r="M54" s="455"/>
      <c r="N54" s="953"/>
      <c r="O54" s="1220"/>
      <c r="P54" s="1216"/>
      <c r="Q54" s="455"/>
      <c r="R54" s="455"/>
      <c r="S54" s="455"/>
      <c r="T54" s="455"/>
      <c r="U54" s="953"/>
      <c r="V54" s="768"/>
      <c r="W54" s="455"/>
      <c r="X54" s="455"/>
      <c r="Y54" s="455"/>
      <c r="Z54" s="455"/>
      <c r="AA54" s="455"/>
      <c r="AB54" s="953"/>
      <c r="AC54" s="768"/>
      <c r="AD54" s="455"/>
      <c r="AE54" s="455"/>
      <c r="AF54" s="455"/>
      <c r="AG54" s="455"/>
      <c r="AH54" s="455"/>
      <c r="AI54" s="953"/>
      <c r="AJ54" s="768"/>
      <c r="AK54" s="455"/>
      <c r="AL54" s="455"/>
      <c r="AM54" s="455"/>
      <c r="AN54" s="455"/>
      <c r="AO54" s="455"/>
      <c r="AP54" s="953"/>
      <c r="AQ54" s="768"/>
      <c r="AR54" s="455"/>
      <c r="AS54" s="455"/>
      <c r="AT54" s="455"/>
      <c r="AU54" s="455"/>
      <c r="AV54" s="455"/>
      <c r="AW54" s="953"/>
      <c r="AX54" s="768"/>
      <c r="AY54" s="455"/>
      <c r="AZ54" s="455"/>
      <c r="BA54" s="455"/>
      <c r="BB54" s="455"/>
      <c r="BC54" s="455"/>
      <c r="BD54" s="953"/>
      <c r="BE54" s="768"/>
      <c r="BF54" s="455"/>
      <c r="BG54" s="455"/>
      <c r="BH54" s="455"/>
      <c r="BI54" s="1216"/>
      <c r="BJ54" s="455"/>
      <c r="BK54" s="953"/>
      <c r="BL54" s="768"/>
      <c r="BM54" s="455"/>
      <c r="BN54" s="455"/>
      <c r="BO54" s="455"/>
      <c r="BP54" s="455"/>
      <c r="BQ54" s="455"/>
      <c r="BR54" s="953" t="str">
        <f t="shared" si="114"/>
        <v/>
      </c>
      <c r="BS54" s="768" t="str">
        <f t="shared" si="114"/>
        <v/>
      </c>
      <c r="BT54" s="455" t="str">
        <f t="shared" si="114"/>
        <v/>
      </c>
      <c r="BU54" s="455" t="str">
        <f t="shared" si="114"/>
        <v/>
      </c>
      <c r="BV54" s="455" t="str">
        <f t="shared" si="114"/>
        <v/>
      </c>
      <c r="BW54" s="455" t="str">
        <f t="shared" si="114"/>
        <v/>
      </c>
      <c r="BX54" s="455" t="str">
        <f t="shared" si="114"/>
        <v/>
      </c>
      <c r="BY54" s="953" t="str">
        <f t="shared" si="114"/>
        <v/>
      </c>
      <c r="BZ54" s="768" t="str">
        <f t="shared" si="114"/>
        <v/>
      </c>
      <c r="CA54" s="455" t="str">
        <f t="shared" si="114"/>
        <v/>
      </c>
      <c r="CB54" s="455" t="str">
        <f t="shared" si="114"/>
        <v/>
      </c>
      <c r="CC54" s="455" t="str">
        <f t="shared" si="114"/>
        <v/>
      </c>
      <c r="CD54" s="455" t="str">
        <f t="shared" si="114"/>
        <v/>
      </c>
      <c r="CE54" s="455" t="str">
        <f t="shared" si="114"/>
        <v/>
      </c>
      <c r="CF54" s="953" t="str">
        <f t="shared" si="114"/>
        <v/>
      </c>
      <c r="CG54" s="768" t="str">
        <f t="shared" si="114"/>
        <v/>
      </c>
      <c r="CH54" s="455" t="str">
        <f t="shared" si="114"/>
        <v/>
      </c>
      <c r="CI54" s="455" t="str">
        <f t="shared" si="114"/>
        <v/>
      </c>
      <c r="CJ54" s="455" t="str">
        <f t="shared" si="114"/>
        <v/>
      </c>
      <c r="CK54" s="455" t="str">
        <f t="shared" si="114"/>
        <v/>
      </c>
      <c r="CL54" s="455" t="str">
        <f t="shared" si="114"/>
        <v/>
      </c>
      <c r="CM54" s="953" t="str">
        <f t="shared" si="114"/>
        <v/>
      </c>
      <c r="CN54" s="768" t="str">
        <f t="shared" si="114"/>
        <v/>
      </c>
      <c r="CO54" s="455" t="str">
        <f t="shared" si="114"/>
        <v/>
      </c>
      <c r="CP54" s="455" t="str">
        <f t="shared" si="114"/>
        <v/>
      </c>
      <c r="CQ54" s="455" t="str">
        <f t="shared" si="114"/>
        <v/>
      </c>
      <c r="CR54" s="455" t="str">
        <f t="shared" si="114"/>
        <v/>
      </c>
      <c r="CS54" s="455" t="str">
        <f t="shared" si="114"/>
        <v/>
      </c>
      <c r="CT54" s="953" t="str">
        <f t="shared" si="114"/>
        <v/>
      </c>
      <c r="CU54" s="952" t="str">
        <f t="shared" si="114"/>
        <v/>
      </c>
      <c r="CV54" s="455" t="str">
        <f t="shared" si="114"/>
        <v/>
      </c>
      <c r="CW54" s="455" t="str">
        <f t="shared" si="114"/>
        <v/>
      </c>
      <c r="CX54" s="455" t="str">
        <f t="shared" si="114"/>
        <v/>
      </c>
      <c r="CY54" s="455" t="str">
        <f t="shared" si="114"/>
        <v/>
      </c>
      <c r="CZ54" s="455" t="str">
        <f t="shared" si="114"/>
        <v/>
      </c>
      <c r="DA54" s="953" t="str">
        <f t="shared" si="114"/>
        <v/>
      </c>
      <c r="DB54" s="768" t="str">
        <f t="shared" si="114"/>
        <v/>
      </c>
      <c r="DC54" s="455" t="str">
        <f t="shared" si="114"/>
        <v/>
      </c>
      <c r="DD54" s="455" t="str">
        <f t="shared" si="114"/>
        <v/>
      </c>
      <c r="DE54" s="455" t="str">
        <f t="shared" si="114"/>
        <v/>
      </c>
      <c r="DF54" s="455" t="str">
        <f t="shared" si="114"/>
        <v/>
      </c>
      <c r="DG54" s="455" t="str">
        <f t="shared" si="114"/>
        <v/>
      </c>
      <c r="DH54" s="953" t="str">
        <f t="shared" si="114"/>
        <v/>
      </c>
      <c r="DI54" s="768" t="str">
        <f t="shared" si="114"/>
        <v/>
      </c>
      <c r="DJ54" s="455" t="str">
        <f t="shared" si="114"/>
        <v/>
      </c>
      <c r="DK54" s="455" t="str">
        <f t="shared" si="114"/>
        <v/>
      </c>
      <c r="DL54" s="455" t="str">
        <f t="shared" si="114"/>
        <v/>
      </c>
      <c r="DM54" s="455" t="str">
        <f t="shared" si="114"/>
        <v/>
      </c>
      <c r="DN54" s="455" t="str">
        <f t="shared" si="114"/>
        <v/>
      </c>
      <c r="DO54" s="953" t="str">
        <f t="shared" si="114"/>
        <v/>
      </c>
      <c r="DP54" s="768" t="str">
        <f t="shared" si="114"/>
        <v/>
      </c>
      <c r="DQ54" s="455" t="str">
        <f t="shared" si="114"/>
        <v/>
      </c>
      <c r="DR54" s="455" t="str">
        <f t="shared" si="114"/>
        <v/>
      </c>
      <c r="DS54" s="455" t="str">
        <f t="shared" si="114"/>
        <v/>
      </c>
      <c r="DT54" s="455" t="str">
        <f t="shared" si="114"/>
        <v/>
      </c>
      <c r="DU54" s="455" t="str">
        <f t="shared" si="114"/>
        <v/>
      </c>
      <c r="DV54" s="953" t="str">
        <f t="shared" si="114"/>
        <v/>
      </c>
      <c r="DW54" s="768" t="str">
        <f t="shared" si="114"/>
        <v/>
      </c>
      <c r="DX54" s="455" t="str">
        <f t="shared" si="114"/>
        <v/>
      </c>
      <c r="DY54" s="455" t="str">
        <f t="shared" si="114"/>
        <v/>
      </c>
      <c r="DZ54" s="455" t="str">
        <f t="shared" si="114"/>
        <v/>
      </c>
      <c r="EA54" s="455" t="str">
        <f t="shared" si="114"/>
        <v/>
      </c>
      <c r="EB54" s="455" t="str">
        <f t="shared" si="114"/>
        <v/>
      </c>
      <c r="EC54" s="954" t="str">
        <f t="shared" si="114"/>
        <v/>
      </c>
      <c r="ED54" s="768" t="str">
        <f t="shared" si="115"/>
        <v/>
      </c>
      <c r="EE54" s="455" t="str">
        <f t="shared" si="115"/>
        <v/>
      </c>
      <c r="EF54" s="455" t="str">
        <f t="shared" si="115"/>
        <v/>
      </c>
      <c r="EG54" s="455" t="str">
        <f t="shared" si="115"/>
        <v/>
      </c>
      <c r="EH54" s="455" t="str">
        <f t="shared" si="115"/>
        <v/>
      </c>
      <c r="EI54" s="455" t="str">
        <f t="shared" si="115"/>
        <v/>
      </c>
      <c r="EJ54" s="953" t="str">
        <f t="shared" si="115"/>
        <v/>
      </c>
      <c r="EK54" s="768" t="str">
        <f t="shared" si="115"/>
        <v/>
      </c>
      <c r="EL54" s="455" t="str">
        <f t="shared" si="115"/>
        <v/>
      </c>
      <c r="EM54" s="455" t="str">
        <f t="shared" si="115"/>
        <v/>
      </c>
      <c r="EN54" s="455" t="str">
        <f t="shared" si="115"/>
        <v/>
      </c>
      <c r="EO54" s="455" t="str">
        <f t="shared" si="115"/>
        <v/>
      </c>
      <c r="EP54" s="455" t="str">
        <f t="shared" si="115"/>
        <v/>
      </c>
      <c r="EQ54" s="953" t="str">
        <f t="shared" si="115"/>
        <v/>
      </c>
      <c r="ER54" s="768" t="str">
        <f t="shared" si="115"/>
        <v/>
      </c>
      <c r="ES54" s="455" t="str">
        <f t="shared" si="115"/>
        <v/>
      </c>
      <c r="ET54" s="455" t="str">
        <f t="shared" si="115"/>
        <v/>
      </c>
      <c r="EU54" s="455" t="str">
        <f t="shared" si="115"/>
        <v/>
      </c>
      <c r="EV54" s="455" t="str">
        <f t="shared" si="115"/>
        <v/>
      </c>
      <c r="EW54" s="455" t="str">
        <f t="shared" si="115"/>
        <v/>
      </c>
      <c r="EX54" s="953" t="str">
        <f t="shared" si="115"/>
        <v/>
      </c>
      <c r="EY54" s="768" t="str">
        <f t="shared" si="115"/>
        <v/>
      </c>
      <c r="EZ54" s="455" t="str">
        <f t="shared" si="115"/>
        <v/>
      </c>
      <c r="FA54" s="455" t="str">
        <f t="shared" si="115"/>
        <v/>
      </c>
      <c r="FB54" s="455" t="str">
        <f t="shared" si="115"/>
        <v/>
      </c>
      <c r="FC54" s="455" t="str">
        <f t="shared" si="115"/>
        <v/>
      </c>
      <c r="FD54" s="455" t="str">
        <f t="shared" si="115"/>
        <v/>
      </c>
      <c r="FE54" s="953" t="str">
        <f t="shared" si="115"/>
        <v/>
      </c>
      <c r="FF54" s="768" t="str">
        <f t="shared" si="115"/>
        <v/>
      </c>
      <c r="FG54" s="455" t="str">
        <f t="shared" si="115"/>
        <v/>
      </c>
      <c r="FH54" s="455" t="str">
        <f t="shared" si="115"/>
        <v/>
      </c>
      <c r="FI54" s="455" t="str">
        <f t="shared" si="115"/>
        <v/>
      </c>
      <c r="FJ54" s="455" t="str">
        <f t="shared" si="115"/>
        <v/>
      </c>
      <c r="FK54" s="455" t="str">
        <f t="shared" si="115"/>
        <v/>
      </c>
      <c r="FL54" s="953" t="str">
        <f t="shared" si="115"/>
        <v/>
      </c>
      <c r="FM54" s="768" t="str">
        <f t="shared" si="115"/>
        <v/>
      </c>
      <c r="FN54" s="455" t="str">
        <f t="shared" si="115"/>
        <v/>
      </c>
      <c r="FO54" s="455" t="str">
        <f t="shared" si="115"/>
        <v/>
      </c>
      <c r="FP54" s="455" t="str">
        <f t="shared" si="115"/>
        <v/>
      </c>
      <c r="FQ54" s="455" t="str">
        <f t="shared" si="115"/>
        <v/>
      </c>
      <c r="FR54" s="455" t="str">
        <f t="shared" si="115"/>
        <v/>
      </c>
      <c r="FS54" s="953" t="str">
        <f t="shared" si="115"/>
        <v/>
      </c>
      <c r="FT54" s="768" t="str">
        <f t="shared" si="115"/>
        <v/>
      </c>
      <c r="FU54" s="455" t="str">
        <f t="shared" si="115"/>
        <v/>
      </c>
      <c r="FV54" s="455" t="str">
        <f t="shared" si="115"/>
        <v/>
      </c>
      <c r="FW54" s="455" t="str">
        <f t="shared" si="115"/>
        <v/>
      </c>
      <c r="FX54" s="455" t="str">
        <f t="shared" si="115"/>
        <v/>
      </c>
      <c r="FY54" s="455" t="str">
        <f t="shared" si="115"/>
        <v/>
      </c>
      <c r="FZ54" s="953" t="str">
        <f t="shared" si="115"/>
        <v/>
      </c>
      <c r="GA54" s="768" t="str">
        <f t="shared" si="115"/>
        <v/>
      </c>
      <c r="GB54" s="455" t="str">
        <f t="shared" si="115"/>
        <v/>
      </c>
      <c r="GC54" s="455" t="str">
        <f t="shared" si="115"/>
        <v/>
      </c>
      <c r="GD54" s="455" t="str">
        <f t="shared" si="115"/>
        <v/>
      </c>
      <c r="GE54" s="455" t="str">
        <f t="shared" si="115"/>
        <v/>
      </c>
      <c r="GF54" s="953" t="str">
        <f t="shared" si="115"/>
        <v/>
      </c>
      <c r="GG54" s="768" t="str">
        <f t="shared" si="115"/>
        <v/>
      </c>
      <c r="GH54" s="455" t="str">
        <f t="shared" si="115"/>
        <v/>
      </c>
      <c r="GI54" s="455" t="str">
        <f t="shared" si="115"/>
        <v/>
      </c>
      <c r="GJ54" s="455" t="str">
        <f t="shared" si="115"/>
        <v/>
      </c>
      <c r="GK54" s="455" t="str">
        <f t="shared" si="115"/>
        <v/>
      </c>
      <c r="GL54" s="455" t="str">
        <f t="shared" si="115"/>
        <v/>
      </c>
      <c r="GM54" s="455" t="str">
        <f t="shared" si="115"/>
        <v/>
      </c>
      <c r="GN54" s="954" t="str">
        <f t="shared" si="115"/>
        <v/>
      </c>
      <c r="GO54" s="768" t="str">
        <f t="shared" si="115"/>
        <v/>
      </c>
      <c r="GP54" s="455" t="str">
        <f t="shared" si="116"/>
        <v/>
      </c>
      <c r="GQ54" s="455" t="str">
        <f t="shared" si="116"/>
        <v/>
      </c>
      <c r="GR54" s="455" t="str">
        <f t="shared" si="116"/>
        <v/>
      </c>
      <c r="GS54" s="455" t="str">
        <f t="shared" si="116"/>
        <v/>
      </c>
      <c r="GT54" s="455" t="str">
        <f t="shared" si="116"/>
        <v/>
      </c>
      <c r="GU54" s="953" t="str">
        <f t="shared" si="116"/>
        <v/>
      </c>
      <c r="GV54" s="768" t="str">
        <f t="shared" si="116"/>
        <v/>
      </c>
      <c r="GW54" s="455" t="str">
        <f t="shared" si="116"/>
        <v/>
      </c>
      <c r="GX54" s="455" t="str">
        <f t="shared" si="116"/>
        <v/>
      </c>
      <c r="GY54" s="455" t="str">
        <f t="shared" si="116"/>
        <v/>
      </c>
      <c r="GZ54" s="455" t="str">
        <f t="shared" si="116"/>
        <v/>
      </c>
      <c r="HA54" s="455" t="str">
        <f t="shared" si="116"/>
        <v/>
      </c>
      <c r="HB54" s="953" t="str">
        <f t="shared" si="116"/>
        <v/>
      </c>
      <c r="HC54" s="768" t="str">
        <f t="shared" si="116"/>
        <v/>
      </c>
      <c r="HD54" s="455" t="str">
        <f t="shared" si="116"/>
        <v/>
      </c>
      <c r="HE54" s="455" t="str">
        <f t="shared" si="116"/>
        <v/>
      </c>
      <c r="HF54" s="455" t="str">
        <f t="shared" si="116"/>
        <v/>
      </c>
      <c r="HG54" s="455" t="str">
        <f t="shared" si="116"/>
        <v/>
      </c>
      <c r="HH54" s="455" t="str">
        <f t="shared" si="116"/>
        <v/>
      </c>
      <c r="HI54" s="953" t="str">
        <f t="shared" si="116"/>
        <v/>
      </c>
      <c r="HJ54" s="768" t="str">
        <f t="shared" si="116"/>
        <v/>
      </c>
      <c r="HK54" s="455" t="str">
        <f t="shared" si="116"/>
        <v/>
      </c>
      <c r="HL54" s="455" t="str">
        <f t="shared" si="116"/>
        <v/>
      </c>
      <c r="HM54" s="455" t="str">
        <f t="shared" si="116"/>
        <v/>
      </c>
      <c r="HN54" s="955" t="str">
        <f t="shared" si="116"/>
        <v/>
      </c>
      <c r="HO54" s="455" t="str">
        <f t="shared" si="116"/>
        <v/>
      </c>
      <c r="HP54" s="953" t="str">
        <f t="shared" si="116"/>
        <v/>
      </c>
      <c r="HQ54" s="768" t="str">
        <f t="shared" si="116"/>
        <v/>
      </c>
      <c r="HR54" s="455" t="str">
        <f t="shared" si="116"/>
        <v/>
      </c>
      <c r="HS54" s="455" t="str">
        <f t="shared" si="116"/>
        <v/>
      </c>
      <c r="HT54" s="455" t="str">
        <f t="shared" si="116"/>
        <v/>
      </c>
      <c r="HU54" s="455" t="str">
        <f t="shared" si="116"/>
        <v/>
      </c>
      <c r="HV54" s="455" t="str">
        <f t="shared" si="116"/>
        <v/>
      </c>
      <c r="HW54" s="953" t="str">
        <f t="shared" si="116"/>
        <v/>
      </c>
      <c r="HX54" s="768" t="str">
        <f t="shared" si="116"/>
        <v/>
      </c>
      <c r="HY54" s="455" t="str">
        <f t="shared" si="116"/>
        <v/>
      </c>
      <c r="HZ54" s="455" t="str">
        <f t="shared" si="116"/>
        <v/>
      </c>
      <c r="IA54" s="455" t="str">
        <f t="shared" si="116"/>
        <v/>
      </c>
      <c r="IB54" s="455" t="str">
        <f t="shared" si="116"/>
        <v/>
      </c>
      <c r="IC54" s="455" t="str">
        <f t="shared" si="116"/>
        <v/>
      </c>
      <c r="ID54" s="953" t="str">
        <f t="shared" si="116"/>
        <v/>
      </c>
      <c r="IE54" s="768" t="str">
        <f t="shared" si="116"/>
        <v/>
      </c>
      <c r="IF54" s="455" t="str">
        <f t="shared" si="116"/>
        <v/>
      </c>
      <c r="IG54" s="455" t="str">
        <f t="shared" si="116"/>
        <v/>
      </c>
      <c r="IH54" s="455" t="str">
        <f t="shared" si="116"/>
        <v/>
      </c>
      <c r="II54" s="455" t="str">
        <f t="shared" si="116"/>
        <v/>
      </c>
      <c r="IJ54" s="455" t="str">
        <f t="shared" si="116"/>
        <v/>
      </c>
      <c r="IK54" s="953" t="str">
        <f t="shared" si="116"/>
        <v/>
      </c>
      <c r="IL54" s="768" t="str">
        <f t="shared" si="116"/>
        <v/>
      </c>
      <c r="IM54" s="455" t="str">
        <f t="shared" si="116"/>
        <v/>
      </c>
      <c r="IN54" s="455" t="str">
        <f t="shared" si="116"/>
        <v/>
      </c>
      <c r="IO54" s="455" t="str">
        <f t="shared" si="116"/>
        <v/>
      </c>
      <c r="IP54" s="455" t="str">
        <f t="shared" si="116"/>
        <v/>
      </c>
      <c r="IQ54" s="455" t="str">
        <f t="shared" si="116"/>
        <v/>
      </c>
      <c r="IR54" s="953" t="str">
        <f t="shared" si="116"/>
        <v/>
      </c>
      <c r="IS54" s="768" t="str">
        <f t="shared" si="116"/>
        <v/>
      </c>
      <c r="IT54" s="455" t="str">
        <f t="shared" si="116"/>
        <v/>
      </c>
      <c r="IU54" s="455" t="str">
        <f t="shared" si="116"/>
        <v/>
      </c>
      <c r="IV54" s="455" t="str">
        <f t="shared" si="116"/>
        <v/>
      </c>
      <c r="IW54" s="455" t="str">
        <f t="shared" si="116"/>
        <v/>
      </c>
      <c r="IX54" s="455" t="str">
        <f t="shared" si="116"/>
        <v/>
      </c>
      <c r="IY54" s="954" t="str">
        <f t="shared" si="116"/>
        <v/>
      </c>
      <c r="IZ54" s="768" t="str">
        <f t="shared" si="116"/>
        <v/>
      </c>
      <c r="JA54" s="455" t="str">
        <f t="shared" si="116"/>
        <v/>
      </c>
      <c r="JB54" s="455" t="str">
        <f t="shared" si="117"/>
        <v/>
      </c>
      <c r="JC54" s="455" t="str">
        <f t="shared" si="117"/>
        <v/>
      </c>
      <c r="JD54" s="455" t="str">
        <f t="shared" si="117"/>
        <v/>
      </c>
      <c r="JE54" s="455" t="str">
        <f t="shared" si="117"/>
        <v/>
      </c>
      <c r="JF54" s="953" t="str">
        <f t="shared" si="117"/>
        <v/>
      </c>
      <c r="JG54" s="768" t="str">
        <f t="shared" si="117"/>
        <v/>
      </c>
      <c r="JH54" s="455" t="str">
        <f t="shared" si="117"/>
        <v/>
      </c>
      <c r="JI54" s="455" t="str">
        <f t="shared" si="117"/>
        <v/>
      </c>
      <c r="JJ54" s="455" t="str">
        <f t="shared" si="117"/>
        <v/>
      </c>
      <c r="JK54" s="455" t="str">
        <f t="shared" si="117"/>
        <v/>
      </c>
      <c r="JL54" s="455" t="str">
        <f t="shared" si="117"/>
        <v/>
      </c>
      <c r="JM54" s="953" t="str">
        <f t="shared" si="117"/>
        <v/>
      </c>
      <c r="JN54" s="768" t="str">
        <f t="shared" si="117"/>
        <v/>
      </c>
      <c r="JO54" s="455" t="str">
        <f t="shared" si="117"/>
        <v/>
      </c>
      <c r="JP54" s="455" t="str">
        <f t="shared" si="117"/>
        <v/>
      </c>
      <c r="JQ54" s="455" t="str">
        <f t="shared" si="117"/>
        <v/>
      </c>
      <c r="JR54" s="455" t="str">
        <f t="shared" si="117"/>
        <v/>
      </c>
      <c r="JS54" s="455" t="str">
        <f t="shared" si="117"/>
        <v/>
      </c>
      <c r="JT54" s="953" t="str">
        <f t="shared" si="117"/>
        <v/>
      </c>
      <c r="JU54" s="768" t="str">
        <f t="shared" si="117"/>
        <v/>
      </c>
      <c r="JV54" s="455" t="str">
        <f t="shared" si="117"/>
        <v/>
      </c>
      <c r="JW54" s="455" t="str">
        <f t="shared" si="117"/>
        <v/>
      </c>
      <c r="JX54" s="455" t="str">
        <f t="shared" si="117"/>
        <v/>
      </c>
      <c r="JY54" s="455" t="str">
        <f t="shared" si="117"/>
        <v/>
      </c>
      <c r="JZ54" s="455" t="str">
        <f t="shared" si="117"/>
        <v/>
      </c>
      <c r="KA54" s="953" t="str">
        <f t="shared" si="117"/>
        <v/>
      </c>
      <c r="KB54" s="768" t="str">
        <f t="shared" si="117"/>
        <v/>
      </c>
      <c r="KC54" s="455" t="str">
        <f t="shared" si="117"/>
        <v/>
      </c>
      <c r="KD54" s="455" t="str">
        <f t="shared" si="117"/>
        <v/>
      </c>
      <c r="KE54" s="455" t="str">
        <f t="shared" si="117"/>
        <v/>
      </c>
      <c r="KF54" s="455" t="str">
        <f t="shared" si="117"/>
        <v/>
      </c>
      <c r="KG54" s="455" t="str">
        <f t="shared" si="117"/>
        <v/>
      </c>
      <c r="KH54" s="953" t="str">
        <f t="shared" si="117"/>
        <v/>
      </c>
      <c r="KI54" s="768" t="str">
        <f t="shared" si="117"/>
        <v/>
      </c>
      <c r="KJ54" s="455" t="str">
        <f t="shared" si="117"/>
        <v/>
      </c>
      <c r="KK54" s="455" t="str">
        <f t="shared" si="117"/>
        <v/>
      </c>
      <c r="KL54" s="455" t="str">
        <f t="shared" si="117"/>
        <v/>
      </c>
      <c r="KM54" s="455" t="str">
        <f t="shared" si="117"/>
        <v/>
      </c>
      <c r="KN54" s="455" t="str">
        <f t="shared" si="117"/>
        <v/>
      </c>
      <c r="KO54" s="953" t="str">
        <f t="shared" si="117"/>
        <v/>
      </c>
      <c r="KP54" s="768" t="str">
        <f t="shared" si="117"/>
        <v/>
      </c>
      <c r="KQ54" s="455" t="str">
        <f t="shared" si="117"/>
        <v/>
      </c>
      <c r="KR54" s="455" t="str">
        <f t="shared" si="117"/>
        <v/>
      </c>
      <c r="KS54" s="455" t="str">
        <f t="shared" si="117"/>
        <v/>
      </c>
      <c r="KT54" s="455" t="str">
        <f t="shared" si="117"/>
        <v/>
      </c>
      <c r="KU54" s="455" t="str">
        <f t="shared" si="117"/>
        <v/>
      </c>
      <c r="KV54" s="953" t="str">
        <f t="shared" si="117"/>
        <v/>
      </c>
      <c r="KW54" s="768" t="str">
        <f t="shared" si="117"/>
        <v/>
      </c>
      <c r="KX54" s="455" t="str">
        <f t="shared" si="117"/>
        <v/>
      </c>
      <c r="KY54" s="455" t="str">
        <f t="shared" si="117"/>
        <v/>
      </c>
      <c r="KZ54" s="455" t="str">
        <f t="shared" si="117"/>
        <v/>
      </c>
      <c r="LA54" s="455" t="str">
        <f t="shared" si="117"/>
        <v/>
      </c>
      <c r="LB54" s="455" t="str">
        <f t="shared" si="117"/>
        <v/>
      </c>
      <c r="LC54" s="954" t="str">
        <f t="shared" si="117"/>
        <v/>
      </c>
      <c r="LD54" s="768" t="str">
        <f t="shared" si="117"/>
        <v/>
      </c>
      <c r="LE54" s="455" t="str">
        <f t="shared" si="117"/>
        <v/>
      </c>
      <c r="LF54" s="455" t="str">
        <f t="shared" si="117"/>
        <v/>
      </c>
      <c r="LG54" s="455" t="str">
        <f t="shared" si="117"/>
        <v/>
      </c>
      <c r="LH54" s="455" t="str">
        <f t="shared" si="117"/>
        <v/>
      </c>
      <c r="LI54" s="455" t="str">
        <f t="shared" si="117"/>
        <v/>
      </c>
      <c r="LJ54" s="953" t="str">
        <f t="shared" si="117"/>
        <v/>
      </c>
      <c r="LK54" s="768" t="str">
        <f t="shared" si="117"/>
        <v/>
      </c>
      <c r="LL54" s="455" t="str">
        <f t="shared" si="117"/>
        <v/>
      </c>
      <c r="LM54" s="455" t="str">
        <f t="shared" si="117"/>
        <v/>
      </c>
      <c r="LN54" s="455" t="str">
        <f t="shared" si="118"/>
        <v/>
      </c>
      <c r="LO54" s="455" t="str">
        <f t="shared" si="118"/>
        <v/>
      </c>
      <c r="LP54" s="455" t="str">
        <f t="shared" si="118"/>
        <v/>
      </c>
      <c r="LQ54" s="953" t="str">
        <f t="shared" si="118"/>
        <v/>
      </c>
      <c r="LR54" s="768" t="str">
        <f t="shared" si="118"/>
        <v/>
      </c>
      <c r="LS54" s="455" t="str">
        <f t="shared" si="118"/>
        <v/>
      </c>
      <c r="LT54" s="455" t="str">
        <f t="shared" si="118"/>
        <v/>
      </c>
      <c r="LU54" s="455" t="str">
        <f t="shared" si="118"/>
        <v/>
      </c>
      <c r="LV54" s="455" t="str">
        <f t="shared" si="118"/>
        <v/>
      </c>
      <c r="LW54" s="455" t="str">
        <f t="shared" si="118"/>
        <v/>
      </c>
      <c r="LX54" s="953" t="str">
        <f t="shared" si="118"/>
        <v/>
      </c>
      <c r="LY54" s="768" t="str">
        <f t="shared" si="118"/>
        <v/>
      </c>
      <c r="LZ54" s="455" t="str">
        <f t="shared" si="118"/>
        <v/>
      </c>
      <c r="MA54" s="455" t="str">
        <f t="shared" si="118"/>
        <v/>
      </c>
      <c r="MB54" s="455" t="str">
        <f t="shared" si="118"/>
        <v/>
      </c>
      <c r="MC54" s="455" t="str">
        <f t="shared" si="118"/>
        <v/>
      </c>
      <c r="MD54" s="455" t="str">
        <f t="shared" si="118"/>
        <v/>
      </c>
      <c r="ME54" s="953" t="str">
        <f t="shared" si="118"/>
        <v/>
      </c>
      <c r="MF54" s="768" t="str">
        <f t="shared" si="118"/>
        <v/>
      </c>
      <c r="MG54" s="455" t="str">
        <f t="shared" si="118"/>
        <v/>
      </c>
      <c r="MH54" s="455" t="str">
        <f t="shared" si="118"/>
        <v/>
      </c>
      <c r="MI54" s="455" t="str">
        <f t="shared" si="118"/>
        <v/>
      </c>
      <c r="MJ54" s="455" t="str">
        <f t="shared" si="118"/>
        <v/>
      </c>
      <c r="MK54" s="455" t="str">
        <f t="shared" si="118"/>
        <v/>
      </c>
      <c r="ML54" s="953" t="str">
        <f t="shared" si="118"/>
        <v/>
      </c>
      <c r="MM54" s="768" t="str">
        <f t="shared" si="118"/>
        <v/>
      </c>
      <c r="MN54" s="455" t="str">
        <f t="shared" si="118"/>
        <v/>
      </c>
      <c r="MO54" s="455" t="str">
        <f t="shared" si="118"/>
        <v/>
      </c>
      <c r="MP54" s="455" t="str">
        <f t="shared" si="118"/>
        <v/>
      </c>
      <c r="MQ54" s="455" t="str">
        <f t="shared" si="118"/>
        <v/>
      </c>
      <c r="MR54" s="455" t="str">
        <f t="shared" si="118"/>
        <v/>
      </c>
      <c r="MS54" s="953" t="str">
        <f t="shared" si="118"/>
        <v/>
      </c>
      <c r="MT54" s="768" t="str">
        <f t="shared" si="118"/>
        <v/>
      </c>
      <c r="MU54" s="455" t="str">
        <f t="shared" si="118"/>
        <v/>
      </c>
      <c r="MV54" s="455" t="str">
        <f t="shared" si="118"/>
        <v/>
      </c>
      <c r="MW54" s="455" t="str">
        <f t="shared" si="118"/>
        <v/>
      </c>
      <c r="MX54" s="455" t="str">
        <f t="shared" si="118"/>
        <v/>
      </c>
      <c r="MY54" s="455" t="str">
        <f t="shared" si="118"/>
        <v/>
      </c>
      <c r="MZ54" s="953" t="str">
        <f t="shared" si="118"/>
        <v/>
      </c>
      <c r="NA54" s="768" t="str">
        <f t="shared" si="118"/>
        <v/>
      </c>
      <c r="NB54" s="455" t="str">
        <f t="shared" si="118"/>
        <v/>
      </c>
      <c r="NC54" s="455" t="str">
        <f t="shared" si="118"/>
        <v/>
      </c>
      <c r="ND54" s="455" t="str">
        <f t="shared" si="118"/>
        <v/>
      </c>
      <c r="NE54" s="455" t="str">
        <f t="shared" si="118"/>
        <v/>
      </c>
      <c r="NF54" s="455" t="str">
        <f t="shared" si="118"/>
        <v/>
      </c>
      <c r="NG54" s="954" t="str">
        <f t="shared" si="118"/>
        <v/>
      </c>
      <c r="NH54" s="768" t="str">
        <f t="shared" si="118"/>
        <v/>
      </c>
      <c r="NI54" s="455" t="str">
        <f t="shared" si="118"/>
        <v/>
      </c>
      <c r="NJ54" s="455" t="str">
        <f t="shared" si="118"/>
        <v/>
      </c>
      <c r="NK54" s="455" t="str">
        <f t="shared" si="118"/>
        <v/>
      </c>
      <c r="NL54" s="455" t="str">
        <f t="shared" si="118"/>
        <v/>
      </c>
      <c r="NM54" s="455" t="str">
        <f t="shared" si="118"/>
        <v/>
      </c>
      <c r="NN54" s="953" t="str">
        <f t="shared" si="118"/>
        <v/>
      </c>
    </row>
    <row r="55" spans="1:497" ht="12" thickBot="1" x14ac:dyDescent="0.25">
      <c r="A55" s="685">
        <f>alapadatok!A38</f>
        <v>4</v>
      </c>
      <c r="B55" s="678">
        <f>IF(alapadatok!C38="","",alapadatok!C38)</f>
        <v>232</v>
      </c>
      <c r="C55" s="584" t="str">
        <f>IF(alapadatok!B38="","",alapadatok!B38)</f>
        <v>Gulyás József</v>
      </c>
      <c r="D55" s="584" t="str">
        <f>IF(alapadatok!D38="","",alapadatok!D38)</f>
        <v>Packaging coordinator</v>
      </c>
      <c r="E55" s="948" t="str">
        <f>IF(alapadatok!K38="","",alapadatok!K38)</f>
        <v/>
      </c>
      <c r="F55" s="952" t="str">
        <f t="shared" si="113"/>
        <v>P</v>
      </c>
      <c r="G55" s="953" t="str">
        <f t="shared" si="113"/>
        <v>P</v>
      </c>
      <c r="H55" s="768" t="str">
        <f t="shared" si="113"/>
        <v>P</v>
      </c>
      <c r="I55" s="455" t="str">
        <f t="shared" si="113"/>
        <v>FÜ</v>
      </c>
      <c r="J55" s="1164" t="str">
        <f t="shared" si="113"/>
        <v>SDE</v>
      </c>
      <c r="K55" s="1165" t="str">
        <f t="shared" si="113"/>
        <v>SDE</v>
      </c>
      <c r="L55" s="1166" t="str">
        <f t="shared" si="113"/>
        <v>SDE</v>
      </c>
      <c r="M55" s="455" t="str">
        <f t="shared" si="113"/>
        <v>P</v>
      </c>
      <c r="N55" s="953" t="str">
        <f t="shared" si="113"/>
        <v>P</v>
      </c>
      <c r="O55" s="768" t="str">
        <f t="shared" si="113"/>
        <v>N</v>
      </c>
      <c r="P55" s="455" t="str">
        <f t="shared" si="113"/>
        <v>N</v>
      </c>
      <c r="Q55" s="455" t="str">
        <f t="shared" si="113"/>
        <v>N</v>
      </c>
      <c r="R55" s="455" t="str">
        <f t="shared" si="113"/>
        <v>DE</v>
      </c>
      <c r="S55" s="455" t="str">
        <f t="shared" si="113"/>
        <v>P</v>
      </c>
      <c r="T55" s="455" t="str">
        <f t="shared" si="113"/>
        <v>P</v>
      </c>
      <c r="U55" s="953" t="str">
        <f t="shared" si="113"/>
        <v>P</v>
      </c>
      <c r="V55" s="768" t="str">
        <f t="shared" si="113"/>
        <v>P</v>
      </c>
      <c r="W55" s="455" t="str">
        <f t="shared" si="113"/>
        <v>P</v>
      </c>
      <c r="X55" s="455" t="str">
        <f t="shared" si="113"/>
        <v>É</v>
      </c>
      <c r="Y55" s="455" t="str">
        <f t="shared" si="113"/>
        <v>É</v>
      </c>
      <c r="Z55" s="455" t="str">
        <f t="shared" si="113"/>
        <v>P</v>
      </c>
      <c r="AA55" s="455" t="str">
        <f t="shared" si="113"/>
        <v>P</v>
      </c>
      <c r="AB55" s="953" t="str">
        <f t="shared" si="113"/>
        <v>P</v>
      </c>
      <c r="AC55" s="768" t="str">
        <f t="shared" si="113"/>
        <v>N</v>
      </c>
      <c r="AD55" s="455" t="str">
        <f t="shared" si="113"/>
        <v>N</v>
      </c>
      <c r="AE55" s="455" t="str">
        <f t="shared" si="113"/>
        <v>N</v>
      </c>
      <c r="AF55" s="455" t="str">
        <f t="shared" si="113"/>
        <v>N</v>
      </c>
      <c r="AG55" s="455" t="str">
        <f t="shared" si="113"/>
        <v>N</v>
      </c>
      <c r="AH55" s="455" t="str">
        <f t="shared" si="113"/>
        <v>P</v>
      </c>
      <c r="AI55" s="953" t="str">
        <f t="shared" si="113"/>
        <v>P</v>
      </c>
      <c r="AJ55" s="768" t="str">
        <f t="shared" si="113"/>
        <v>P</v>
      </c>
      <c r="AK55" s="455" t="str">
        <f t="shared" si="113"/>
        <v>P</v>
      </c>
      <c r="AL55" s="455" t="str">
        <f t="shared" si="113"/>
        <v>DE</v>
      </c>
      <c r="AM55" s="455" t="str">
        <f t="shared" si="113"/>
        <v>DE</v>
      </c>
      <c r="AN55" s="455" t="str">
        <f t="shared" si="113"/>
        <v>DE</v>
      </c>
      <c r="AO55" s="455" t="str">
        <f t="shared" si="113"/>
        <v>P</v>
      </c>
      <c r="AP55" s="953" t="str">
        <f t="shared" si="113"/>
        <v>P</v>
      </c>
      <c r="AQ55" s="768" t="str">
        <f t="shared" si="113"/>
        <v>DE</v>
      </c>
      <c r="AR55" s="455" t="str">
        <f t="shared" si="113"/>
        <v>DE</v>
      </c>
      <c r="AS55" s="455" t="str">
        <f t="shared" si="113"/>
        <v>DE</v>
      </c>
      <c r="AT55" s="455" t="str">
        <f t="shared" si="113"/>
        <v>DE</v>
      </c>
      <c r="AU55" s="455" t="str">
        <f t="shared" si="113"/>
        <v>DE</v>
      </c>
      <c r="AV55" s="455" t="str">
        <f t="shared" si="113"/>
        <v>P</v>
      </c>
      <c r="AW55" s="953" t="str">
        <f t="shared" si="113"/>
        <v>P</v>
      </c>
      <c r="AX55" s="768" t="str">
        <f t="shared" si="113"/>
        <v>DE</v>
      </c>
      <c r="AY55" s="1221" t="str">
        <f t="shared" si="113"/>
        <v>DE</v>
      </c>
      <c r="AZ55" s="1221" t="str">
        <f t="shared" si="113"/>
        <v>DE</v>
      </c>
      <c r="BA55" s="455" t="str">
        <f t="shared" si="113"/>
        <v>É</v>
      </c>
      <c r="BB55" s="455" t="str">
        <f t="shared" si="113"/>
        <v>ÉJ</v>
      </c>
      <c r="BC55" s="455" t="str">
        <f t="shared" si="113"/>
        <v>P</v>
      </c>
      <c r="BD55" s="953" t="str">
        <f t="shared" si="113"/>
        <v>P</v>
      </c>
      <c r="BE55" s="768" t="str">
        <f t="shared" si="113"/>
        <v>N</v>
      </c>
      <c r="BF55" s="455" t="s">
        <v>178</v>
      </c>
      <c r="BG55" s="455" t="str">
        <f t="shared" si="113"/>
        <v>N</v>
      </c>
      <c r="BH55" s="455" t="str">
        <f t="shared" si="113"/>
        <v>N</v>
      </c>
      <c r="BI55" s="455" t="s">
        <v>99</v>
      </c>
      <c r="BJ55" s="455" t="str">
        <f t="shared" si="113"/>
        <v>P</v>
      </c>
      <c r="BK55" s="953" t="str">
        <f t="shared" si="113"/>
        <v>P</v>
      </c>
      <c r="BL55" s="768" t="str">
        <f t="shared" si="113"/>
        <v>P</v>
      </c>
      <c r="BM55" s="455" t="str">
        <f t="shared" si="113"/>
        <v>É</v>
      </c>
      <c r="BN55" s="455" t="str">
        <f t="shared" si="113"/>
        <v>É</v>
      </c>
      <c r="BO55" s="455" t="str">
        <f t="shared" si="113"/>
        <v>É</v>
      </c>
      <c r="BP55" s="455" t="str">
        <f t="shared" si="113"/>
        <v>P</v>
      </c>
      <c r="BQ55" s="455" t="str">
        <f t="shared" ref="BQ55:EB58" si="120">IF($C55="","",BQ$50)</f>
        <v>P</v>
      </c>
      <c r="BR55" s="953" t="str">
        <f t="shared" si="120"/>
        <v>P</v>
      </c>
      <c r="BS55" s="768" t="str">
        <f t="shared" si="120"/>
        <v>N</v>
      </c>
      <c r="BT55" s="455" t="str">
        <f t="shared" si="120"/>
        <v>N</v>
      </c>
      <c r="BU55" s="455" t="str">
        <f t="shared" si="120"/>
        <v>N</v>
      </c>
      <c r="BV55" s="455" t="str">
        <f t="shared" si="120"/>
        <v>SN</v>
      </c>
      <c r="BW55" s="455" t="str">
        <f t="shared" si="120"/>
        <v>SN</v>
      </c>
      <c r="BX55" s="455" t="str">
        <f t="shared" si="120"/>
        <v>P</v>
      </c>
      <c r="BY55" s="953" t="str">
        <f t="shared" si="120"/>
        <v>P</v>
      </c>
      <c r="BZ55" s="768" t="str">
        <f t="shared" si="120"/>
        <v>P</v>
      </c>
      <c r="CA55" s="455" t="str">
        <f t="shared" si="120"/>
        <v>É</v>
      </c>
      <c r="CB55" s="455" t="str">
        <f t="shared" si="120"/>
        <v>É</v>
      </c>
      <c r="CC55" s="455" t="str">
        <f t="shared" si="120"/>
        <v>P</v>
      </c>
      <c r="CD55" s="455" t="str">
        <f t="shared" si="120"/>
        <v>FÜ</v>
      </c>
      <c r="CE55" s="455" t="str">
        <f t="shared" si="120"/>
        <v>P</v>
      </c>
      <c r="CF55" s="953" t="str">
        <f t="shared" si="120"/>
        <v>P</v>
      </c>
      <c r="CG55" s="768" t="str">
        <f t="shared" si="120"/>
        <v>DE</v>
      </c>
      <c r="CH55" s="455" t="str">
        <f t="shared" si="120"/>
        <v>N</v>
      </c>
      <c r="CI55" s="455" t="str">
        <f t="shared" si="120"/>
        <v>N</v>
      </c>
      <c r="CJ55" s="455" t="str">
        <f t="shared" si="120"/>
        <v>SN</v>
      </c>
      <c r="CK55" s="455" t="str">
        <f t="shared" si="120"/>
        <v>SN</v>
      </c>
      <c r="CL55" s="455" t="str">
        <f t="shared" si="120"/>
        <v>P</v>
      </c>
      <c r="CM55" s="953" t="str">
        <f t="shared" si="120"/>
        <v>P</v>
      </c>
      <c r="CN55" s="768" t="str">
        <f t="shared" si="120"/>
        <v>P</v>
      </c>
      <c r="CO55" s="455" t="str">
        <f t="shared" si="120"/>
        <v>É</v>
      </c>
      <c r="CP55" s="455" t="str">
        <f t="shared" si="120"/>
        <v>P</v>
      </c>
      <c r="CQ55" s="455" t="str">
        <f t="shared" si="120"/>
        <v>P</v>
      </c>
      <c r="CR55" s="455" t="str">
        <f t="shared" si="120"/>
        <v>P</v>
      </c>
      <c r="CS55" s="455" t="str">
        <f t="shared" si="120"/>
        <v>P</v>
      </c>
      <c r="CT55" s="953" t="str">
        <f t="shared" si="120"/>
        <v>P</v>
      </c>
      <c r="CU55" s="952" t="str">
        <f t="shared" si="120"/>
        <v>FÜ</v>
      </c>
      <c r="CV55" s="455" t="str">
        <f t="shared" si="120"/>
        <v>N</v>
      </c>
      <c r="CW55" s="455" t="str">
        <f t="shared" si="120"/>
        <v>N</v>
      </c>
      <c r="CX55" s="455" t="str">
        <f t="shared" si="120"/>
        <v>N</v>
      </c>
      <c r="CY55" s="455" t="str">
        <f t="shared" si="120"/>
        <v>DE</v>
      </c>
      <c r="CZ55" s="455" t="str">
        <f t="shared" si="120"/>
        <v>P</v>
      </c>
      <c r="DA55" s="953" t="str">
        <f t="shared" si="120"/>
        <v>P</v>
      </c>
      <c r="DB55" s="768" t="str">
        <f t="shared" si="120"/>
        <v>É</v>
      </c>
      <c r="DC55" s="455" t="str">
        <f t="shared" si="120"/>
        <v>É</v>
      </c>
      <c r="DD55" s="455" t="str">
        <f t="shared" si="120"/>
        <v>É</v>
      </c>
      <c r="DE55" s="455" t="str">
        <f t="shared" si="120"/>
        <v>P</v>
      </c>
      <c r="DF55" s="455" t="str">
        <f t="shared" si="120"/>
        <v>P</v>
      </c>
      <c r="DG55" s="455" t="str">
        <f t="shared" si="120"/>
        <v>P</v>
      </c>
      <c r="DH55" s="953" t="str">
        <f t="shared" si="120"/>
        <v>P</v>
      </c>
      <c r="DI55" s="768" t="str">
        <f t="shared" si="120"/>
        <v>DE</v>
      </c>
      <c r="DJ55" s="455" t="str">
        <f t="shared" si="120"/>
        <v>N</v>
      </c>
      <c r="DK55" s="455" t="str">
        <f t="shared" si="120"/>
        <v>N</v>
      </c>
      <c r="DL55" s="455" t="str">
        <f t="shared" si="120"/>
        <v>N</v>
      </c>
      <c r="DM55" s="455" t="str">
        <f t="shared" si="120"/>
        <v>P</v>
      </c>
      <c r="DN55" s="455" t="str">
        <f t="shared" si="120"/>
        <v>P</v>
      </c>
      <c r="DO55" s="953" t="str">
        <f t="shared" si="120"/>
        <v>P</v>
      </c>
      <c r="DP55" s="768" t="str">
        <f t="shared" si="120"/>
        <v>P</v>
      </c>
      <c r="DQ55" s="455" t="str">
        <f t="shared" si="120"/>
        <v>É</v>
      </c>
      <c r="DR55" s="455" t="str">
        <f t="shared" si="120"/>
        <v>É</v>
      </c>
      <c r="DS55" s="455" t="str">
        <f t="shared" si="120"/>
        <v>É</v>
      </c>
      <c r="DT55" s="455" t="str">
        <f t="shared" si="120"/>
        <v>P</v>
      </c>
      <c r="DU55" s="455" t="str">
        <f t="shared" si="120"/>
        <v>P</v>
      </c>
      <c r="DV55" s="953" t="str">
        <f t="shared" si="120"/>
        <v>P</v>
      </c>
      <c r="DW55" s="768" t="str">
        <f t="shared" si="120"/>
        <v>N</v>
      </c>
      <c r="DX55" s="455" t="str">
        <f t="shared" si="120"/>
        <v>N</v>
      </c>
      <c r="DY55" s="455" t="str">
        <f t="shared" si="120"/>
        <v>FÜ</v>
      </c>
      <c r="DZ55" s="455" t="str">
        <f t="shared" si="120"/>
        <v>P</v>
      </c>
      <c r="EA55" s="455" t="str">
        <f t="shared" si="120"/>
        <v>P</v>
      </c>
      <c r="EB55" s="455" t="str">
        <f t="shared" si="120"/>
        <v>P</v>
      </c>
      <c r="EC55" s="954" t="str">
        <f t="shared" si="114"/>
        <v>P</v>
      </c>
      <c r="ED55" s="768" t="str">
        <f t="shared" si="115"/>
        <v>P</v>
      </c>
      <c r="EE55" s="455" t="str">
        <f t="shared" si="115"/>
        <v>P</v>
      </c>
      <c r="EF55" s="455" t="str">
        <f t="shared" si="115"/>
        <v>P</v>
      </c>
      <c r="EG55" s="455" t="str">
        <f t="shared" si="115"/>
        <v>P</v>
      </c>
      <c r="EH55" s="455" t="str">
        <f t="shared" si="115"/>
        <v>P</v>
      </c>
      <c r="EI55" s="455" t="str">
        <f t="shared" si="115"/>
        <v>P</v>
      </c>
      <c r="EJ55" s="953" t="str">
        <f t="shared" si="115"/>
        <v>P</v>
      </c>
      <c r="EK55" s="768" t="str">
        <f t="shared" si="115"/>
        <v>P</v>
      </c>
      <c r="EL55" s="455" t="str">
        <f t="shared" si="115"/>
        <v>P</v>
      </c>
      <c r="EM55" s="455" t="str">
        <f t="shared" si="115"/>
        <v>P</v>
      </c>
      <c r="EN55" s="455" t="str">
        <f t="shared" si="115"/>
        <v>P</v>
      </c>
      <c r="EO55" s="455" t="str">
        <f t="shared" si="115"/>
        <v>P</v>
      </c>
      <c r="EP55" s="455" t="str">
        <f t="shared" si="115"/>
        <v>P</v>
      </c>
      <c r="EQ55" s="953" t="str">
        <f t="shared" si="115"/>
        <v>P</v>
      </c>
      <c r="ER55" s="768" t="str">
        <f t="shared" si="115"/>
        <v>FÜ</v>
      </c>
      <c r="ES55" s="455" t="str">
        <f t="shared" si="115"/>
        <v>P</v>
      </c>
      <c r="ET55" s="455" t="str">
        <f t="shared" si="115"/>
        <v>P</v>
      </c>
      <c r="EU55" s="455" t="str">
        <f t="shared" si="115"/>
        <v>P</v>
      </c>
      <c r="EV55" s="455" t="str">
        <f t="shared" si="115"/>
        <v>P</v>
      </c>
      <c r="EW55" s="455" t="str">
        <f t="shared" si="115"/>
        <v>P</v>
      </c>
      <c r="EX55" s="953" t="str">
        <f t="shared" si="115"/>
        <v>P</v>
      </c>
      <c r="EY55" s="768" t="str">
        <f t="shared" si="115"/>
        <v>P</v>
      </c>
      <c r="EZ55" s="455" t="str">
        <f t="shared" si="115"/>
        <v>P</v>
      </c>
      <c r="FA55" s="455" t="str">
        <f t="shared" si="115"/>
        <v>P</v>
      </c>
      <c r="FB55" s="455" t="str">
        <f t="shared" si="115"/>
        <v>P</v>
      </c>
      <c r="FC55" s="455" t="str">
        <f t="shared" si="115"/>
        <v>P</v>
      </c>
      <c r="FD55" s="455" t="str">
        <f t="shared" si="115"/>
        <v>P</v>
      </c>
      <c r="FE55" s="953" t="str">
        <f t="shared" si="115"/>
        <v>P</v>
      </c>
      <c r="FF55" s="768" t="str">
        <f t="shared" si="115"/>
        <v>P</v>
      </c>
      <c r="FG55" s="455" t="str">
        <f t="shared" si="115"/>
        <v>P</v>
      </c>
      <c r="FH55" s="455" t="str">
        <f t="shared" si="115"/>
        <v>P</v>
      </c>
      <c r="FI55" s="455" t="str">
        <f t="shared" si="115"/>
        <v>P</v>
      </c>
      <c r="FJ55" s="455" t="str">
        <f t="shared" si="115"/>
        <v>P</v>
      </c>
      <c r="FK55" s="455" t="str">
        <f t="shared" si="115"/>
        <v>P</v>
      </c>
      <c r="FL55" s="953" t="str">
        <f t="shared" si="115"/>
        <v>P</v>
      </c>
      <c r="FM55" s="768" t="str">
        <f t="shared" si="115"/>
        <v>P</v>
      </c>
      <c r="FN55" s="455" t="str">
        <f t="shared" si="115"/>
        <v>P</v>
      </c>
      <c r="FO55" s="455" t="str">
        <f t="shared" si="115"/>
        <v>P</v>
      </c>
      <c r="FP55" s="455" t="str">
        <f t="shared" si="115"/>
        <v>P</v>
      </c>
      <c r="FQ55" s="455" t="str">
        <f t="shared" si="115"/>
        <v>P</v>
      </c>
      <c r="FR55" s="455" t="str">
        <f t="shared" si="115"/>
        <v>P</v>
      </c>
      <c r="FS55" s="953" t="str">
        <f t="shared" si="115"/>
        <v>P</v>
      </c>
      <c r="FT55" s="768" t="str">
        <f t="shared" si="115"/>
        <v>P</v>
      </c>
      <c r="FU55" s="455" t="str">
        <f t="shared" si="115"/>
        <v>P</v>
      </c>
      <c r="FV55" s="455" t="str">
        <f t="shared" si="115"/>
        <v>P</v>
      </c>
      <c r="FW55" s="455" t="str">
        <f t="shared" si="115"/>
        <v>P</v>
      </c>
      <c r="FX55" s="455" t="str">
        <f t="shared" si="115"/>
        <v>P</v>
      </c>
      <c r="FY55" s="455" t="str">
        <f t="shared" si="115"/>
        <v>P</v>
      </c>
      <c r="FZ55" s="953" t="str">
        <f t="shared" si="115"/>
        <v>P</v>
      </c>
      <c r="GA55" s="768" t="str">
        <f t="shared" si="115"/>
        <v>P</v>
      </c>
      <c r="GB55" s="455" t="str">
        <f t="shared" si="115"/>
        <v>P</v>
      </c>
      <c r="GC55" s="455" t="str">
        <f t="shared" si="115"/>
        <v>P</v>
      </c>
      <c r="GD55" s="455" t="str">
        <f t="shared" si="115"/>
        <v>P</v>
      </c>
      <c r="GE55" s="455" t="str">
        <f t="shared" si="115"/>
        <v>P</v>
      </c>
      <c r="GF55" s="953" t="str">
        <f t="shared" si="115"/>
        <v>P</v>
      </c>
      <c r="GG55" s="768" t="str">
        <f t="shared" si="115"/>
        <v>P</v>
      </c>
      <c r="GH55" s="455" t="str">
        <f t="shared" si="115"/>
        <v>P</v>
      </c>
      <c r="GI55" s="455" t="str">
        <f t="shared" si="115"/>
        <v>P</v>
      </c>
      <c r="GJ55" s="455" t="str">
        <f t="shared" si="115"/>
        <v>P</v>
      </c>
      <c r="GK55" s="455" t="str">
        <f t="shared" si="115"/>
        <v>P</v>
      </c>
      <c r="GL55" s="455" t="str">
        <f t="shared" si="115"/>
        <v>P</v>
      </c>
      <c r="GM55" s="455" t="str">
        <f t="shared" si="115"/>
        <v>P</v>
      </c>
      <c r="GN55" s="954" t="str">
        <f t="shared" si="115"/>
        <v>P</v>
      </c>
      <c r="GO55" s="768" t="str">
        <f t="shared" ref="GO55:IZ58" si="121">IF($C55="","",GO$50)</f>
        <v>P</v>
      </c>
      <c r="GP55" s="455" t="str">
        <f t="shared" si="121"/>
        <v>P</v>
      </c>
      <c r="GQ55" s="455" t="str">
        <f t="shared" si="121"/>
        <v>P</v>
      </c>
      <c r="GR55" s="455" t="str">
        <f t="shared" si="121"/>
        <v>P</v>
      </c>
      <c r="GS55" s="455" t="str">
        <f t="shared" si="121"/>
        <v>P</v>
      </c>
      <c r="GT55" s="455" t="str">
        <f t="shared" si="121"/>
        <v>P</v>
      </c>
      <c r="GU55" s="953" t="str">
        <f t="shared" si="121"/>
        <v>P</v>
      </c>
      <c r="GV55" s="768" t="str">
        <f t="shared" si="121"/>
        <v>P</v>
      </c>
      <c r="GW55" s="455" t="str">
        <f t="shared" si="121"/>
        <v>P</v>
      </c>
      <c r="GX55" s="455" t="str">
        <f t="shared" si="121"/>
        <v>P</v>
      </c>
      <c r="GY55" s="455" t="str">
        <f t="shared" si="121"/>
        <v>P</v>
      </c>
      <c r="GZ55" s="455" t="str">
        <f t="shared" si="121"/>
        <v>P</v>
      </c>
      <c r="HA55" s="455" t="str">
        <f t="shared" si="121"/>
        <v>P</v>
      </c>
      <c r="HB55" s="953" t="str">
        <f t="shared" si="121"/>
        <v>P</v>
      </c>
      <c r="HC55" s="768" t="str">
        <f t="shared" si="121"/>
        <v>P</v>
      </c>
      <c r="HD55" s="455" t="str">
        <f t="shared" si="121"/>
        <v>P</v>
      </c>
      <c r="HE55" s="455" t="str">
        <f t="shared" si="121"/>
        <v>P</v>
      </c>
      <c r="HF55" s="455" t="str">
        <f t="shared" si="121"/>
        <v>P</v>
      </c>
      <c r="HG55" s="455" t="str">
        <f t="shared" si="121"/>
        <v>P</v>
      </c>
      <c r="HH55" s="455" t="str">
        <f t="shared" si="121"/>
        <v>P</v>
      </c>
      <c r="HI55" s="953" t="str">
        <f t="shared" si="121"/>
        <v>P</v>
      </c>
      <c r="HJ55" s="768" t="str">
        <f t="shared" si="121"/>
        <v>P</v>
      </c>
      <c r="HK55" s="455" t="str">
        <f t="shared" si="121"/>
        <v>P</v>
      </c>
      <c r="HL55" s="455" t="str">
        <f t="shared" si="121"/>
        <v>P</v>
      </c>
      <c r="HM55" s="455" t="str">
        <f t="shared" si="121"/>
        <v>P</v>
      </c>
      <c r="HN55" s="455" t="str">
        <f t="shared" si="121"/>
        <v>P</v>
      </c>
      <c r="HO55" s="455" t="str">
        <f t="shared" si="121"/>
        <v>P</v>
      </c>
      <c r="HP55" s="953" t="str">
        <f t="shared" si="121"/>
        <v>P</v>
      </c>
      <c r="HQ55" s="768" t="str">
        <f t="shared" si="121"/>
        <v>P</v>
      </c>
      <c r="HR55" s="455" t="str">
        <f t="shared" si="121"/>
        <v>P</v>
      </c>
      <c r="HS55" s="455" t="str">
        <f t="shared" si="121"/>
        <v>P</v>
      </c>
      <c r="HT55" s="455" t="str">
        <f t="shared" si="121"/>
        <v>P</v>
      </c>
      <c r="HU55" s="455" t="str">
        <f t="shared" si="121"/>
        <v>P</v>
      </c>
      <c r="HV55" s="455" t="str">
        <f t="shared" si="121"/>
        <v>P</v>
      </c>
      <c r="HW55" s="953" t="str">
        <f t="shared" si="121"/>
        <v>P</v>
      </c>
      <c r="HX55" s="768" t="str">
        <f t="shared" si="121"/>
        <v>P</v>
      </c>
      <c r="HY55" s="455" t="str">
        <f t="shared" si="121"/>
        <v>P</v>
      </c>
      <c r="HZ55" s="455" t="str">
        <f t="shared" si="121"/>
        <v>P</v>
      </c>
      <c r="IA55" s="455" t="str">
        <f t="shared" si="121"/>
        <v>P</v>
      </c>
      <c r="IB55" s="455" t="str">
        <f t="shared" si="121"/>
        <v>P</v>
      </c>
      <c r="IC55" s="455" t="str">
        <f t="shared" si="121"/>
        <v>P</v>
      </c>
      <c r="ID55" s="953" t="str">
        <f t="shared" si="121"/>
        <v>P</v>
      </c>
      <c r="IE55" s="768" t="str">
        <f t="shared" si="121"/>
        <v>P</v>
      </c>
      <c r="IF55" s="455" t="str">
        <f t="shared" si="121"/>
        <v>FÜ</v>
      </c>
      <c r="IG55" s="455" t="str">
        <f t="shared" si="121"/>
        <v>P</v>
      </c>
      <c r="IH55" s="455" t="str">
        <f t="shared" si="121"/>
        <v>P</v>
      </c>
      <c r="II55" s="455" t="str">
        <f t="shared" si="121"/>
        <v>P</v>
      </c>
      <c r="IJ55" s="455" t="str">
        <f t="shared" si="121"/>
        <v>P</v>
      </c>
      <c r="IK55" s="953" t="str">
        <f t="shared" si="121"/>
        <v>P</v>
      </c>
      <c r="IL55" s="768" t="str">
        <f t="shared" si="121"/>
        <v>P</v>
      </c>
      <c r="IM55" s="455" t="str">
        <f t="shared" si="121"/>
        <v>P</v>
      </c>
      <c r="IN55" s="455" t="str">
        <f t="shared" si="121"/>
        <v>P</v>
      </c>
      <c r="IO55" s="455" t="str">
        <f t="shared" si="121"/>
        <v>P</v>
      </c>
      <c r="IP55" s="455" t="str">
        <f t="shared" si="121"/>
        <v>P</v>
      </c>
      <c r="IQ55" s="455" t="str">
        <f t="shared" si="121"/>
        <v>P</v>
      </c>
      <c r="IR55" s="953" t="str">
        <f t="shared" si="121"/>
        <v>P</v>
      </c>
      <c r="IS55" s="768" t="str">
        <f t="shared" si="121"/>
        <v>P</v>
      </c>
      <c r="IT55" s="455" t="str">
        <f t="shared" si="121"/>
        <v>P</v>
      </c>
      <c r="IU55" s="455" t="str">
        <f t="shared" si="121"/>
        <v>P</v>
      </c>
      <c r="IV55" s="455" t="str">
        <f t="shared" si="121"/>
        <v>P</v>
      </c>
      <c r="IW55" s="455" t="str">
        <f t="shared" si="121"/>
        <v>P</v>
      </c>
      <c r="IX55" s="455" t="str">
        <f t="shared" si="121"/>
        <v>P</v>
      </c>
      <c r="IY55" s="954" t="str">
        <f t="shared" si="121"/>
        <v>P</v>
      </c>
      <c r="IZ55" s="768" t="str">
        <f t="shared" si="121"/>
        <v>P</v>
      </c>
      <c r="JA55" s="455" t="str">
        <f t="shared" si="116"/>
        <v>P</v>
      </c>
      <c r="JB55" s="455" t="str">
        <f t="shared" si="117"/>
        <v>P</v>
      </c>
      <c r="JC55" s="455" t="str">
        <f t="shared" si="117"/>
        <v>P</v>
      </c>
      <c r="JD55" s="455" t="str">
        <f t="shared" si="117"/>
        <v>P</v>
      </c>
      <c r="JE55" s="455" t="str">
        <f t="shared" si="117"/>
        <v>P</v>
      </c>
      <c r="JF55" s="953" t="str">
        <f t="shared" si="117"/>
        <v>P</v>
      </c>
      <c r="JG55" s="768" t="str">
        <f t="shared" si="117"/>
        <v>P</v>
      </c>
      <c r="JH55" s="455" t="str">
        <f t="shared" si="117"/>
        <v>P</v>
      </c>
      <c r="JI55" s="455" t="str">
        <f t="shared" si="117"/>
        <v>P</v>
      </c>
      <c r="JJ55" s="455" t="str">
        <f t="shared" si="117"/>
        <v>P</v>
      </c>
      <c r="JK55" s="455" t="str">
        <f t="shared" si="117"/>
        <v>P</v>
      </c>
      <c r="JL55" s="455" t="str">
        <f t="shared" si="117"/>
        <v>P</v>
      </c>
      <c r="JM55" s="953" t="str">
        <f t="shared" si="117"/>
        <v>P</v>
      </c>
      <c r="JN55" s="768" t="str">
        <f t="shared" si="117"/>
        <v>P</v>
      </c>
      <c r="JO55" s="455" t="str">
        <f t="shared" si="117"/>
        <v>P</v>
      </c>
      <c r="JP55" s="455" t="str">
        <f t="shared" si="117"/>
        <v>P</v>
      </c>
      <c r="JQ55" s="455" t="str">
        <f t="shared" si="117"/>
        <v>P</v>
      </c>
      <c r="JR55" s="455" t="str">
        <f t="shared" si="117"/>
        <v>P</v>
      </c>
      <c r="JS55" s="455" t="str">
        <f t="shared" si="117"/>
        <v>P</v>
      </c>
      <c r="JT55" s="953" t="str">
        <f t="shared" si="117"/>
        <v>P</v>
      </c>
      <c r="JU55" s="768" t="str">
        <f t="shared" si="117"/>
        <v>P</v>
      </c>
      <c r="JV55" s="455" t="str">
        <f t="shared" si="117"/>
        <v>P</v>
      </c>
      <c r="JW55" s="455" t="str">
        <f t="shared" si="117"/>
        <v>P</v>
      </c>
      <c r="JX55" s="455" t="str">
        <f t="shared" si="117"/>
        <v>P</v>
      </c>
      <c r="JY55" s="455" t="str">
        <f t="shared" si="117"/>
        <v>P</v>
      </c>
      <c r="JZ55" s="455" t="str">
        <f t="shared" si="117"/>
        <v>P</v>
      </c>
      <c r="KA55" s="953" t="str">
        <f t="shared" si="117"/>
        <v>P</v>
      </c>
      <c r="KB55" s="768" t="str">
        <f t="shared" si="117"/>
        <v>P</v>
      </c>
      <c r="KC55" s="455" t="str">
        <f t="shared" si="117"/>
        <v>P</v>
      </c>
      <c r="KD55" s="455" t="str">
        <f t="shared" si="117"/>
        <v>P</v>
      </c>
      <c r="KE55" s="455" t="str">
        <f t="shared" si="117"/>
        <v>P</v>
      </c>
      <c r="KF55" s="455" t="str">
        <f t="shared" si="117"/>
        <v>P</v>
      </c>
      <c r="KG55" s="455" t="str">
        <f t="shared" si="117"/>
        <v>P</v>
      </c>
      <c r="KH55" s="953" t="str">
        <f t="shared" si="117"/>
        <v>P</v>
      </c>
      <c r="KI55" s="768" t="str">
        <f t="shared" si="117"/>
        <v>P</v>
      </c>
      <c r="KJ55" s="455" t="str">
        <f t="shared" si="117"/>
        <v>P</v>
      </c>
      <c r="KK55" s="455" t="str">
        <f t="shared" si="117"/>
        <v>P</v>
      </c>
      <c r="KL55" s="455" t="str">
        <f t="shared" si="117"/>
        <v>P</v>
      </c>
      <c r="KM55" s="455" t="str">
        <f t="shared" si="117"/>
        <v>P</v>
      </c>
      <c r="KN55" s="455" t="str">
        <f t="shared" si="117"/>
        <v>P</v>
      </c>
      <c r="KO55" s="953" t="str">
        <f t="shared" si="117"/>
        <v>P</v>
      </c>
      <c r="KP55" s="768" t="str">
        <f t="shared" si="117"/>
        <v>P</v>
      </c>
      <c r="KQ55" s="455" t="str">
        <f t="shared" si="117"/>
        <v>P</v>
      </c>
      <c r="KR55" s="455" t="str">
        <f t="shared" si="117"/>
        <v>FÜ</v>
      </c>
      <c r="KS55" s="455" t="str">
        <f t="shared" si="117"/>
        <v>P</v>
      </c>
      <c r="KT55" s="455" t="str">
        <f t="shared" si="117"/>
        <v>P</v>
      </c>
      <c r="KU55" s="455" t="str">
        <f t="shared" si="117"/>
        <v>P</v>
      </c>
      <c r="KV55" s="953" t="str">
        <f t="shared" si="117"/>
        <v>P</v>
      </c>
      <c r="KW55" s="768" t="str">
        <f t="shared" si="117"/>
        <v>P</v>
      </c>
      <c r="KX55" s="455" t="str">
        <f t="shared" si="117"/>
        <v>P</v>
      </c>
      <c r="KY55" s="455" t="str">
        <f t="shared" si="117"/>
        <v>P</v>
      </c>
      <c r="KZ55" s="455" t="str">
        <f t="shared" si="117"/>
        <v>P</v>
      </c>
      <c r="LA55" s="455" t="str">
        <f t="shared" si="117"/>
        <v>FÜ</v>
      </c>
      <c r="LB55" s="455" t="str">
        <f t="shared" si="117"/>
        <v>P</v>
      </c>
      <c r="LC55" s="954" t="str">
        <f t="shared" si="117"/>
        <v>P</v>
      </c>
      <c r="LD55" s="768" t="str">
        <f t="shared" si="117"/>
        <v>P</v>
      </c>
      <c r="LE55" s="455" t="str">
        <f t="shared" si="117"/>
        <v>P</v>
      </c>
      <c r="LF55" s="455" t="str">
        <f t="shared" si="117"/>
        <v>P</v>
      </c>
      <c r="LG55" s="455" t="str">
        <f t="shared" si="117"/>
        <v>P</v>
      </c>
      <c r="LH55" s="455" t="str">
        <f t="shared" si="117"/>
        <v>P</v>
      </c>
      <c r="LI55" s="455" t="str">
        <f t="shared" si="117"/>
        <v>P</v>
      </c>
      <c r="LJ55" s="953" t="str">
        <f t="shared" si="117"/>
        <v>P</v>
      </c>
      <c r="LK55" s="768" t="str">
        <f t="shared" si="117"/>
        <v>P</v>
      </c>
      <c r="LL55" s="455" t="str">
        <f t="shared" si="117"/>
        <v>P</v>
      </c>
      <c r="LM55" s="455" t="str">
        <f t="shared" ref="LM55:NN58" si="122">IF($C55="","",LM$50)</f>
        <v>P</v>
      </c>
      <c r="LN55" s="455" t="str">
        <f t="shared" si="122"/>
        <v>P</v>
      </c>
      <c r="LO55" s="455" t="str">
        <f t="shared" si="122"/>
        <v>P</v>
      </c>
      <c r="LP55" s="455" t="str">
        <f t="shared" si="122"/>
        <v>P</v>
      </c>
      <c r="LQ55" s="953" t="str">
        <f t="shared" si="122"/>
        <v>P</v>
      </c>
      <c r="LR55" s="768" t="str">
        <f t="shared" si="122"/>
        <v>P</v>
      </c>
      <c r="LS55" s="455" t="str">
        <f t="shared" si="122"/>
        <v>P</v>
      </c>
      <c r="LT55" s="455" t="str">
        <f t="shared" si="122"/>
        <v>P</v>
      </c>
      <c r="LU55" s="455" t="str">
        <f t="shared" si="122"/>
        <v>P</v>
      </c>
      <c r="LV55" s="455" t="str">
        <f t="shared" si="122"/>
        <v>P</v>
      </c>
      <c r="LW55" s="455" t="str">
        <f t="shared" si="122"/>
        <v>P</v>
      </c>
      <c r="LX55" s="953" t="str">
        <f t="shared" si="122"/>
        <v>P</v>
      </c>
      <c r="LY55" s="768" t="str">
        <f t="shared" si="122"/>
        <v>P</v>
      </c>
      <c r="LZ55" s="455" t="str">
        <f t="shared" si="122"/>
        <v>P</v>
      </c>
      <c r="MA55" s="455" t="str">
        <f t="shared" si="122"/>
        <v>P</v>
      </c>
      <c r="MB55" s="455" t="str">
        <f t="shared" si="122"/>
        <v>P</v>
      </c>
      <c r="MC55" s="455" t="str">
        <f t="shared" si="122"/>
        <v>P</v>
      </c>
      <c r="MD55" s="455" t="str">
        <f t="shared" si="122"/>
        <v>P</v>
      </c>
      <c r="ME55" s="953" t="str">
        <f t="shared" si="122"/>
        <v>P</v>
      </c>
      <c r="MF55" s="768" t="str">
        <f t="shared" si="122"/>
        <v>P</v>
      </c>
      <c r="MG55" s="455" t="str">
        <f t="shared" si="122"/>
        <v>P</v>
      </c>
      <c r="MH55" s="455" t="str">
        <f t="shared" si="122"/>
        <v>P</v>
      </c>
      <c r="MI55" s="455" t="str">
        <f t="shared" si="122"/>
        <v>P</v>
      </c>
      <c r="MJ55" s="455" t="str">
        <f t="shared" si="122"/>
        <v>P</v>
      </c>
      <c r="MK55" s="455" t="str">
        <f t="shared" si="122"/>
        <v>P</v>
      </c>
      <c r="ML55" s="953" t="str">
        <f t="shared" si="122"/>
        <v>P</v>
      </c>
      <c r="MM55" s="768" t="str">
        <f t="shared" si="122"/>
        <v>P</v>
      </c>
      <c r="MN55" s="455" t="str">
        <f t="shared" si="122"/>
        <v>P</v>
      </c>
      <c r="MO55" s="455" t="str">
        <f t="shared" si="122"/>
        <v>P</v>
      </c>
      <c r="MP55" s="455" t="str">
        <f t="shared" si="122"/>
        <v>P</v>
      </c>
      <c r="MQ55" s="455" t="str">
        <f t="shared" si="122"/>
        <v>P</v>
      </c>
      <c r="MR55" s="455" t="str">
        <f t="shared" si="122"/>
        <v>P</v>
      </c>
      <c r="MS55" s="953" t="str">
        <f t="shared" si="122"/>
        <v>P</v>
      </c>
      <c r="MT55" s="768" t="str">
        <f t="shared" si="122"/>
        <v>P</v>
      </c>
      <c r="MU55" s="455" t="str">
        <f t="shared" si="122"/>
        <v>P</v>
      </c>
      <c r="MV55" s="455" t="str">
        <f t="shared" si="122"/>
        <v>P</v>
      </c>
      <c r="MW55" s="455" t="str">
        <f t="shared" si="122"/>
        <v>P</v>
      </c>
      <c r="MX55" s="455" t="str">
        <f t="shared" si="122"/>
        <v>P</v>
      </c>
      <c r="MY55" s="455" t="str">
        <f t="shared" si="122"/>
        <v>P</v>
      </c>
      <c r="MZ55" s="953" t="str">
        <f t="shared" si="122"/>
        <v>P</v>
      </c>
      <c r="NA55" s="768" t="str">
        <f t="shared" si="122"/>
        <v>P</v>
      </c>
      <c r="NB55" s="455" t="str">
        <f t="shared" si="122"/>
        <v>P</v>
      </c>
      <c r="NC55" s="455" t="str">
        <f t="shared" si="122"/>
        <v>FÜ</v>
      </c>
      <c r="ND55" s="455" t="str">
        <f t="shared" si="122"/>
        <v>FÜ</v>
      </c>
      <c r="NE55" s="455" t="str">
        <f t="shared" si="122"/>
        <v>P</v>
      </c>
      <c r="NF55" s="455" t="str">
        <f t="shared" si="122"/>
        <v>P</v>
      </c>
      <c r="NG55" s="954" t="str">
        <f t="shared" si="122"/>
        <v>P</v>
      </c>
      <c r="NH55" s="768" t="str">
        <f t="shared" si="122"/>
        <v>P</v>
      </c>
      <c r="NI55" s="455" t="str">
        <f t="shared" si="122"/>
        <v>P</v>
      </c>
      <c r="NJ55" s="455" t="str">
        <f t="shared" si="122"/>
        <v>P</v>
      </c>
      <c r="NK55" s="455" t="str">
        <f t="shared" si="122"/>
        <v>P</v>
      </c>
      <c r="NL55" s="455" t="str">
        <f t="shared" si="122"/>
        <v>P</v>
      </c>
      <c r="NM55" s="455" t="str">
        <f t="shared" si="122"/>
        <v>P</v>
      </c>
      <c r="NN55" s="953" t="str">
        <f t="shared" si="122"/>
        <v>P</v>
      </c>
    </row>
    <row r="56" spans="1:497" ht="12" thickBot="1" x14ac:dyDescent="0.25">
      <c r="A56" s="685">
        <f>alapadatok!A39</f>
        <v>5</v>
      </c>
      <c r="B56" s="678">
        <f>IF(alapadatok!C39="","",alapadatok!C39)</f>
        <v>270</v>
      </c>
      <c r="C56" s="584" t="str">
        <f>IF(alapadatok!B39="","",alapadatok!B39)</f>
        <v>Kovács József</v>
      </c>
      <c r="D56" s="584" t="str">
        <f>IF(alapadatok!D39="","",alapadatok!D39)</f>
        <v>Saw</v>
      </c>
      <c r="E56" s="948" t="str">
        <f>IF(alapadatok!K39="","",alapadatok!K39)</f>
        <v/>
      </c>
      <c r="F56" s="952" t="str">
        <f t="shared" ref="F56:BQ59" si="123">IF($C56="","",F$50)</f>
        <v>P</v>
      </c>
      <c r="G56" s="953" t="str">
        <f t="shared" si="123"/>
        <v>P</v>
      </c>
      <c r="H56" s="768" t="str">
        <f t="shared" si="123"/>
        <v>P</v>
      </c>
      <c r="I56" s="455" t="str">
        <f t="shared" si="123"/>
        <v>FÜ</v>
      </c>
      <c r="J56" s="1163" t="str">
        <f t="shared" si="123"/>
        <v>SDE</v>
      </c>
      <c r="K56" s="455" t="str">
        <f t="shared" si="123"/>
        <v>SDE</v>
      </c>
      <c r="L56" s="1167" t="str">
        <f t="shared" si="123"/>
        <v>SDE</v>
      </c>
      <c r="M56" s="455" t="str">
        <f t="shared" si="123"/>
        <v>P</v>
      </c>
      <c r="N56" s="953" t="str">
        <f t="shared" si="123"/>
        <v>P</v>
      </c>
      <c r="O56" s="768" t="str">
        <f t="shared" si="123"/>
        <v>N</v>
      </c>
      <c r="P56" s="455" t="str">
        <f t="shared" si="123"/>
        <v>N</v>
      </c>
      <c r="Q56" s="455" t="str">
        <f t="shared" si="123"/>
        <v>N</v>
      </c>
      <c r="R56" s="455" t="str">
        <f t="shared" si="123"/>
        <v>DE</v>
      </c>
      <c r="S56" s="455" t="str">
        <f t="shared" si="123"/>
        <v>P</v>
      </c>
      <c r="T56" s="455" t="str">
        <f t="shared" si="123"/>
        <v>P</v>
      </c>
      <c r="U56" s="953" t="str">
        <f t="shared" si="123"/>
        <v>P</v>
      </c>
      <c r="V56" s="768" t="str">
        <f t="shared" si="123"/>
        <v>P</v>
      </c>
      <c r="W56" s="455" t="str">
        <f t="shared" si="123"/>
        <v>P</v>
      </c>
      <c r="X56" s="455" t="str">
        <f t="shared" si="123"/>
        <v>É</v>
      </c>
      <c r="Y56" s="455" t="str">
        <f t="shared" si="123"/>
        <v>É</v>
      </c>
      <c r="Z56" s="455" t="str">
        <f t="shared" si="123"/>
        <v>P</v>
      </c>
      <c r="AA56" s="455" t="str">
        <f t="shared" si="123"/>
        <v>P</v>
      </c>
      <c r="AB56" s="953" t="str">
        <f t="shared" si="123"/>
        <v>P</v>
      </c>
      <c r="AC56" s="768" t="str">
        <f t="shared" si="123"/>
        <v>N</v>
      </c>
      <c r="AD56" s="455" t="str">
        <f t="shared" si="123"/>
        <v>N</v>
      </c>
      <c r="AE56" s="455" t="str">
        <f t="shared" si="123"/>
        <v>N</v>
      </c>
      <c r="AF56" s="455" t="str">
        <f t="shared" si="123"/>
        <v>N</v>
      </c>
      <c r="AG56" s="455" t="str">
        <f t="shared" si="123"/>
        <v>N</v>
      </c>
      <c r="AH56" s="455" t="str">
        <f t="shared" si="123"/>
        <v>P</v>
      </c>
      <c r="AI56" s="953" t="str">
        <f t="shared" si="123"/>
        <v>P</v>
      </c>
      <c r="AJ56" s="768" t="str">
        <f t="shared" si="123"/>
        <v>P</v>
      </c>
      <c r="AK56" s="455" t="str">
        <f t="shared" si="123"/>
        <v>P</v>
      </c>
      <c r="AL56" s="455" t="str">
        <f t="shared" si="123"/>
        <v>DE</v>
      </c>
      <c r="AM56" s="455" t="str">
        <f t="shared" si="123"/>
        <v>DE</v>
      </c>
      <c r="AN56" s="455" t="str">
        <f t="shared" si="123"/>
        <v>DE</v>
      </c>
      <c r="AO56" s="455" t="str">
        <f t="shared" si="123"/>
        <v>P</v>
      </c>
      <c r="AP56" s="953" t="str">
        <f t="shared" si="123"/>
        <v>P</v>
      </c>
      <c r="AQ56" s="768" t="str">
        <f t="shared" si="123"/>
        <v>DE</v>
      </c>
      <c r="AR56" s="455" t="str">
        <f t="shared" si="123"/>
        <v>DE</v>
      </c>
      <c r="AS56" s="455" t="str">
        <f t="shared" si="123"/>
        <v>DE</v>
      </c>
      <c r="AT56" s="455" t="str">
        <f t="shared" si="123"/>
        <v>DE</v>
      </c>
      <c r="AU56" s="455" t="str">
        <f t="shared" si="123"/>
        <v>DE</v>
      </c>
      <c r="AV56" s="455" t="str">
        <f t="shared" si="123"/>
        <v>P</v>
      </c>
      <c r="AW56" s="953" t="str">
        <f t="shared" si="123"/>
        <v>P</v>
      </c>
      <c r="AX56" s="1223" t="s">
        <v>178</v>
      </c>
      <c r="AY56" s="1164" t="s">
        <v>435</v>
      </c>
      <c r="AZ56" s="1166" t="s">
        <v>435</v>
      </c>
      <c r="BA56" s="1145" t="str">
        <f t="shared" si="123"/>
        <v>É</v>
      </c>
      <c r="BB56" s="455" t="str">
        <f t="shared" si="123"/>
        <v>ÉJ</v>
      </c>
      <c r="BC56" s="455" t="str">
        <f t="shared" si="123"/>
        <v>P</v>
      </c>
      <c r="BD56" s="953" t="str">
        <f t="shared" si="123"/>
        <v>P</v>
      </c>
      <c r="BE56" s="768" t="str">
        <f t="shared" si="123"/>
        <v>N</v>
      </c>
      <c r="BF56" s="455" t="str">
        <f t="shared" si="123"/>
        <v>N</v>
      </c>
      <c r="BG56" s="455" t="str">
        <f t="shared" si="123"/>
        <v>N</v>
      </c>
      <c r="BH56" s="455" t="str">
        <f t="shared" si="123"/>
        <v>N</v>
      </c>
      <c r="BI56" s="1221" t="s">
        <v>434</v>
      </c>
      <c r="BJ56" s="455" t="str">
        <f t="shared" si="123"/>
        <v>P</v>
      </c>
      <c r="BK56" s="953" t="str">
        <f t="shared" si="123"/>
        <v>P</v>
      </c>
      <c r="BL56" s="768" t="str">
        <f t="shared" si="123"/>
        <v>P</v>
      </c>
      <c r="BM56" s="455" t="str">
        <f t="shared" si="123"/>
        <v>É</v>
      </c>
      <c r="BN56" s="455" t="str">
        <f t="shared" si="123"/>
        <v>É</v>
      </c>
      <c r="BO56" s="455" t="str">
        <f t="shared" si="123"/>
        <v>É</v>
      </c>
      <c r="BP56" s="455" t="str">
        <f t="shared" si="123"/>
        <v>P</v>
      </c>
      <c r="BQ56" s="455" t="str">
        <f t="shared" si="123"/>
        <v>P</v>
      </c>
      <c r="BR56" s="953" t="str">
        <f t="shared" si="120"/>
        <v>P</v>
      </c>
      <c r="BS56" s="768" t="str">
        <f t="shared" si="120"/>
        <v>N</v>
      </c>
      <c r="BT56" s="455" t="str">
        <f t="shared" si="120"/>
        <v>N</v>
      </c>
      <c r="BU56" s="455" t="str">
        <f t="shared" si="120"/>
        <v>N</v>
      </c>
      <c r="BV56" s="455" t="str">
        <f t="shared" si="120"/>
        <v>SN</v>
      </c>
      <c r="BW56" s="455" t="str">
        <f t="shared" si="120"/>
        <v>SN</v>
      </c>
      <c r="BX56" s="455" t="str">
        <f t="shared" si="120"/>
        <v>P</v>
      </c>
      <c r="BY56" s="953" t="str">
        <f t="shared" si="120"/>
        <v>P</v>
      </c>
      <c r="BZ56" s="768" t="str">
        <f t="shared" si="120"/>
        <v>P</v>
      </c>
      <c r="CA56" s="455" t="str">
        <f t="shared" si="120"/>
        <v>É</v>
      </c>
      <c r="CB56" s="455" t="str">
        <f t="shared" si="120"/>
        <v>É</v>
      </c>
      <c r="CC56" s="455" t="str">
        <f t="shared" si="120"/>
        <v>P</v>
      </c>
      <c r="CD56" s="455" t="str">
        <f t="shared" si="120"/>
        <v>FÜ</v>
      </c>
      <c r="CE56" s="455" t="str">
        <f t="shared" si="120"/>
        <v>P</v>
      </c>
      <c r="CF56" s="953" t="str">
        <f t="shared" si="120"/>
        <v>P</v>
      </c>
      <c r="CG56" s="768" t="str">
        <f t="shared" si="120"/>
        <v>DE</v>
      </c>
      <c r="CH56" s="455" t="str">
        <f t="shared" si="120"/>
        <v>N</v>
      </c>
      <c r="CI56" s="455" t="str">
        <f t="shared" si="120"/>
        <v>N</v>
      </c>
      <c r="CJ56" s="455" t="str">
        <f t="shared" si="120"/>
        <v>SN</v>
      </c>
      <c r="CK56" s="455" t="str">
        <f t="shared" si="120"/>
        <v>SN</v>
      </c>
      <c r="CL56" s="455" t="str">
        <f t="shared" si="120"/>
        <v>P</v>
      </c>
      <c r="CM56" s="953" t="str">
        <f t="shared" si="120"/>
        <v>P</v>
      </c>
      <c r="CN56" s="768" t="str">
        <f t="shared" si="120"/>
        <v>P</v>
      </c>
      <c r="CO56" s="455" t="str">
        <f t="shared" si="120"/>
        <v>É</v>
      </c>
      <c r="CP56" s="455" t="str">
        <f t="shared" si="120"/>
        <v>P</v>
      </c>
      <c r="CQ56" s="455" t="str">
        <f t="shared" si="120"/>
        <v>P</v>
      </c>
      <c r="CR56" s="455" t="str">
        <f t="shared" si="120"/>
        <v>P</v>
      </c>
      <c r="CS56" s="455" t="str">
        <f t="shared" si="120"/>
        <v>P</v>
      </c>
      <c r="CT56" s="953" t="str">
        <f t="shared" si="120"/>
        <v>P</v>
      </c>
      <c r="CU56" s="952" t="str">
        <f t="shared" si="120"/>
        <v>FÜ</v>
      </c>
      <c r="CV56" s="455" t="str">
        <f t="shared" si="120"/>
        <v>N</v>
      </c>
      <c r="CW56" s="455" t="str">
        <f t="shared" si="120"/>
        <v>N</v>
      </c>
      <c r="CX56" s="455" t="str">
        <f t="shared" si="120"/>
        <v>N</v>
      </c>
      <c r="CY56" s="455" t="str">
        <f t="shared" si="120"/>
        <v>DE</v>
      </c>
      <c r="CZ56" s="455" t="str">
        <f t="shared" si="120"/>
        <v>P</v>
      </c>
      <c r="DA56" s="953" t="str">
        <f t="shared" si="120"/>
        <v>P</v>
      </c>
      <c r="DB56" s="768" t="str">
        <f t="shared" si="120"/>
        <v>É</v>
      </c>
      <c r="DC56" s="455" t="str">
        <f t="shared" si="120"/>
        <v>É</v>
      </c>
      <c r="DD56" s="455" t="str">
        <f t="shared" si="120"/>
        <v>É</v>
      </c>
      <c r="DE56" s="455" t="str">
        <f t="shared" si="120"/>
        <v>P</v>
      </c>
      <c r="DF56" s="455" t="str">
        <f t="shared" si="120"/>
        <v>P</v>
      </c>
      <c r="DG56" s="455" t="str">
        <f t="shared" si="120"/>
        <v>P</v>
      </c>
      <c r="DH56" s="953" t="str">
        <f t="shared" si="120"/>
        <v>P</v>
      </c>
      <c r="DI56" s="768" t="str">
        <f t="shared" si="120"/>
        <v>DE</v>
      </c>
      <c r="DJ56" s="455" t="str">
        <f t="shared" si="120"/>
        <v>N</v>
      </c>
      <c r="DK56" s="455" t="str">
        <f t="shared" si="120"/>
        <v>N</v>
      </c>
      <c r="DL56" s="455" t="str">
        <f t="shared" si="120"/>
        <v>N</v>
      </c>
      <c r="DM56" s="455" t="str">
        <f t="shared" si="120"/>
        <v>P</v>
      </c>
      <c r="DN56" s="455" t="str">
        <f t="shared" si="120"/>
        <v>P</v>
      </c>
      <c r="DO56" s="953" t="str">
        <f t="shared" si="120"/>
        <v>P</v>
      </c>
      <c r="DP56" s="768" t="str">
        <f t="shared" si="120"/>
        <v>P</v>
      </c>
      <c r="DQ56" s="455" t="str">
        <f t="shared" si="120"/>
        <v>É</v>
      </c>
      <c r="DR56" s="455" t="str">
        <f t="shared" si="120"/>
        <v>É</v>
      </c>
      <c r="DS56" s="455" t="str">
        <f t="shared" si="120"/>
        <v>É</v>
      </c>
      <c r="DT56" s="455" t="str">
        <f t="shared" si="120"/>
        <v>P</v>
      </c>
      <c r="DU56" s="455" t="str">
        <f t="shared" si="120"/>
        <v>P</v>
      </c>
      <c r="DV56" s="953" t="str">
        <f t="shared" si="120"/>
        <v>P</v>
      </c>
      <c r="DW56" s="768" t="str">
        <f t="shared" si="120"/>
        <v>N</v>
      </c>
      <c r="DX56" s="455" t="str">
        <f t="shared" si="120"/>
        <v>N</v>
      </c>
      <c r="DY56" s="455" t="str">
        <f t="shared" si="120"/>
        <v>FÜ</v>
      </c>
      <c r="DZ56" s="455" t="str">
        <f t="shared" si="120"/>
        <v>P</v>
      </c>
      <c r="EA56" s="455" t="str">
        <f t="shared" si="120"/>
        <v>P</v>
      </c>
      <c r="EB56" s="455" t="str">
        <f t="shared" si="120"/>
        <v>P</v>
      </c>
      <c r="EC56" s="954" t="str">
        <f t="shared" si="114"/>
        <v>P</v>
      </c>
      <c r="ED56" s="768" t="str">
        <f t="shared" ref="ED56:GO59" si="124">IF($C56="","",ED$50)</f>
        <v>P</v>
      </c>
      <c r="EE56" s="455" t="str">
        <f t="shared" si="124"/>
        <v>P</v>
      </c>
      <c r="EF56" s="455" t="str">
        <f t="shared" si="124"/>
        <v>P</v>
      </c>
      <c r="EG56" s="455" t="str">
        <f t="shared" si="124"/>
        <v>P</v>
      </c>
      <c r="EH56" s="455" t="str">
        <f t="shared" si="124"/>
        <v>P</v>
      </c>
      <c r="EI56" s="455" t="str">
        <f t="shared" si="124"/>
        <v>P</v>
      </c>
      <c r="EJ56" s="953" t="str">
        <f t="shared" si="124"/>
        <v>P</v>
      </c>
      <c r="EK56" s="768" t="str">
        <f t="shared" si="124"/>
        <v>P</v>
      </c>
      <c r="EL56" s="455" t="str">
        <f t="shared" si="124"/>
        <v>P</v>
      </c>
      <c r="EM56" s="455" t="str">
        <f t="shared" si="124"/>
        <v>P</v>
      </c>
      <c r="EN56" s="455" t="str">
        <f t="shared" si="124"/>
        <v>P</v>
      </c>
      <c r="EO56" s="455" t="str">
        <f t="shared" si="124"/>
        <v>P</v>
      </c>
      <c r="EP56" s="455" t="str">
        <f t="shared" si="124"/>
        <v>P</v>
      </c>
      <c r="EQ56" s="953" t="str">
        <f t="shared" si="124"/>
        <v>P</v>
      </c>
      <c r="ER56" s="768" t="str">
        <f t="shared" si="124"/>
        <v>FÜ</v>
      </c>
      <c r="ES56" s="455" t="str">
        <f t="shared" si="124"/>
        <v>P</v>
      </c>
      <c r="ET56" s="455" t="str">
        <f t="shared" si="124"/>
        <v>P</v>
      </c>
      <c r="EU56" s="455" t="str">
        <f t="shared" si="124"/>
        <v>P</v>
      </c>
      <c r="EV56" s="455" t="str">
        <f t="shared" si="124"/>
        <v>P</v>
      </c>
      <c r="EW56" s="455" t="str">
        <f t="shared" si="124"/>
        <v>P</v>
      </c>
      <c r="EX56" s="953" t="str">
        <f t="shared" si="124"/>
        <v>P</v>
      </c>
      <c r="EY56" s="768" t="str">
        <f t="shared" si="124"/>
        <v>P</v>
      </c>
      <c r="EZ56" s="455" t="str">
        <f t="shared" si="124"/>
        <v>P</v>
      </c>
      <c r="FA56" s="455" t="str">
        <f t="shared" si="124"/>
        <v>P</v>
      </c>
      <c r="FB56" s="455" t="str">
        <f t="shared" si="124"/>
        <v>P</v>
      </c>
      <c r="FC56" s="455" t="str">
        <f t="shared" si="124"/>
        <v>P</v>
      </c>
      <c r="FD56" s="455" t="str">
        <f t="shared" si="124"/>
        <v>P</v>
      </c>
      <c r="FE56" s="953" t="str">
        <f t="shared" si="124"/>
        <v>P</v>
      </c>
      <c r="FF56" s="768" t="str">
        <f t="shared" si="124"/>
        <v>P</v>
      </c>
      <c r="FG56" s="455" t="str">
        <f t="shared" si="124"/>
        <v>P</v>
      </c>
      <c r="FH56" s="455" t="str">
        <f t="shared" si="124"/>
        <v>P</v>
      </c>
      <c r="FI56" s="455" t="str">
        <f t="shared" si="124"/>
        <v>P</v>
      </c>
      <c r="FJ56" s="455" t="str">
        <f t="shared" si="124"/>
        <v>P</v>
      </c>
      <c r="FK56" s="455" t="str">
        <f t="shared" si="124"/>
        <v>P</v>
      </c>
      <c r="FL56" s="953" t="str">
        <f t="shared" si="124"/>
        <v>P</v>
      </c>
      <c r="FM56" s="768" t="str">
        <f t="shared" si="124"/>
        <v>P</v>
      </c>
      <c r="FN56" s="455" t="str">
        <f t="shared" si="124"/>
        <v>P</v>
      </c>
      <c r="FO56" s="455" t="str">
        <f t="shared" si="124"/>
        <v>P</v>
      </c>
      <c r="FP56" s="455" t="str">
        <f t="shared" si="124"/>
        <v>P</v>
      </c>
      <c r="FQ56" s="455" t="str">
        <f t="shared" si="124"/>
        <v>P</v>
      </c>
      <c r="FR56" s="455" t="str">
        <f t="shared" si="124"/>
        <v>P</v>
      </c>
      <c r="FS56" s="953" t="str">
        <f t="shared" si="124"/>
        <v>P</v>
      </c>
      <c r="FT56" s="768" t="str">
        <f t="shared" si="124"/>
        <v>P</v>
      </c>
      <c r="FU56" s="455" t="str">
        <f t="shared" si="124"/>
        <v>P</v>
      </c>
      <c r="FV56" s="455" t="str">
        <f t="shared" si="124"/>
        <v>P</v>
      </c>
      <c r="FW56" s="455" t="str">
        <f t="shared" si="124"/>
        <v>P</v>
      </c>
      <c r="FX56" s="455" t="str">
        <f t="shared" si="124"/>
        <v>P</v>
      </c>
      <c r="FY56" s="455" t="str">
        <f t="shared" si="124"/>
        <v>P</v>
      </c>
      <c r="FZ56" s="953" t="str">
        <f t="shared" si="124"/>
        <v>P</v>
      </c>
      <c r="GA56" s="768" t="str">
        <f t="shared" si="124"/>
        <v>P</v>
      </c>
      <c r="GB56" s="455" t="str">
        <f t="shared" si="124"/>
        <v>P</v>
      </c>
      <c r="GC56" s="455" t="str">
        <f t="shared" si="124"/>
        <v>P</v>
      </c>
      <c r="GD56" s="455" t="str">
        <f t="shared" si="124"/>
        <v>P</v>
      </c>
      <c r="GE56" s="455" t="str">
        <f t="shared" si="124"/>
        <v>P</v>
      </c>
      <c r="GF56" s="953" t="str">
        <f t="shared" si="124"/>
        <v>P</v>
      </c>
      <c r="GG56" s="768" t="str">
        <f t="shared" si="124"/>
        <v>P</v>
      </c>
      <c r="GH56" s="455" t="str">
        <f t="shared" si="124"/>
        <v>P</v>
      </c>
      <c r="GI56" s="455" t="str">
        <f t="shared" si="124"/>
        <v>P</v>
      </c>
      <c r="GJ56" s="455" t="str">
        <f t="shared" si="124"/>
        <v>P</v>
      </c>
      <c r="GK56" s="455" t="str">
        <f t="shared" si="124"/>
        <v>P</v>
      </c>
      <c r="GL56" s="455" t="str">
        <f t="shared" si="124"/>
        <v>P</v>
      </c>
      <c r="GM56" s="455" t="str">
        <f t="shared" si="124"/>
        <v>P</v>
      </c>
      <c r="GN56" s="954" t="str">
        <f t="shared" si="124"/>
        <v>P</v>
      </c>
      <c r="GO56" s="768" t="str">
        <f t="shared" si="124"/>
        <v>P</v>
      </c>
      <c r="GP56" s="455" t="str">
        <f t="shared" si="121"/>
        <v>P</v>
      </c>
      <c r="GQ56" s="455" t="str">
        <f t="shared" si="121"/>
        <v>P</v>
      </c>
      <c r="GR56" s="455" t="str">
        <f t="shared" si="121"/>
        <v>P</v>
      </c>
      <c r="GS56" s="455" t="str">
        <f t="shared" si="121"/>
        <v>P</v>
      </c>
      <c r="GT56" s="455" t="str">
        <f t="shared" si="121"/>
        <v>P</v>
      </c>
      <c r="GU56" s="953" t="str">
        <f t="shared" si="121"/>
        <v>P</v>
      </c>
      <c r="GV56" s="768" t="str">
        <f t="shared" si="121"/>
        <v>P</v>
      </c>
      <c r="GW56" s="455" t="str">
        <f t="shared" si="121"/>
        <v>P</v>
      </c>
      <c r="GX56" s="455" t="str">
        <f t="shared" si="121"/>
        <v>P</v>
      </c>
      <c r="GY56" s="455" t="str">
        <f t="shared" si="121"/>
        <v>P</v>
      </c>
      <c r="GZ56" s="455" t="str">
        <f t="shared" si="121"/>
        <v>P</v>
      </c>
      <c r="HA56" s="455" t="str">
        <f t="shared" si="121"/>
        <v>P</v>
      </c>
      <c r="HB56" s="953" t="str">
        <f t="shared" si="121"/>
        <v>P</v>
      </c>
      <c r="HC56" s="768" t="str">
        <f t="shared" si="121"/>
        <v>P</v>
      </c>
      <c r="HD56" s="455" t="str">
        <f t="shared" si="121"/>
        <v>P</v>
      </c>
      <c r="HE56" s="455" t="str">
        <f t="shared" si="121"/>
        <v>P</v>
      </c>
      <c r="HF56" s="455" t="str">
        <f t="shared" si="121"/>
        <v>P</v>
      </c>
      <c r="HG56" s="455" t="str">
        <f t="shared" si="121"/>
        <v>P</v>
      </c>
      <c r="HH56" s="455" t="str">
        <f t="shared" si="121"/>
        <v>P</v>
      </c>
      <c r="HI56" s="953" t="str">
        <f t="shared" si="121"/>
        <v>P</v>
      </c>
      <c r="HJ56" s="768" t="str">
        <f t="shared" si="121"/>
        <v>P</v>
      </c>
      <c r="HK56" s="455" t="str">
        <f t="shared" si="121"/>
        <v>P</v>
      </c>
      <c r="HL56" s="455" t="str">
        <f t="shared" si="121"/>
        <v>P</v>
      </c>
      <c r="HM56" s="455" t="str">
        <f t="shared" si="121"/>
        <v>P</v>
      </c>
      <c r="HN56" s="955" t="str">
        <f t="shared" si="121"/>
        <v>P</v>
      </c>
      <c r="HO56" s="455" t="str">
        <f t="shared" si="121"/>
        <v>P</v>
      </c>
      <c r="HP56" s="953" t="str">
        <f t="shared" si="121"/>
        <v>P</v>
      </c>
      <c r="HQ56" s="768" t="str">
        <f t="shared" si="121"/>
        <v>P</v>
      </c>
      <c r="HR56" s="455" t="str">
        <f t="shared" si="121"/>
        <v>P</v>
      </c>
      <c r="HS56" s="455" t="str">
        <f t="shared" si="121"/>
        <v>P</v>
      </c>
      <c r="HT56" s="455" t="str">
        <f t="shared" si="121"/>
        <v>P</v>
      </c>
      <c r="HU56" s="455" t="str">
        <f t="shared" si="121"/>
        <v>P</v>
      </c>
      <c r="HV56" s="455" t="str">
        <f t="shared" si="121"/>
        <v>P</v>
      </c>
      <c r="HW56" s="953" t="str">
        <f t="shared" si="121"/>
        <v>P</v>
      </c>
      <c r="HX56" s="768" t="str">
        <f t="shared" si="121"/>
        <v>P</v>
      </c>
      <c r="HY56" s="455" t="str">
        <f t="shared" si="121"/>
        <v>P</v>
      </c>
      <c r="HZ56" s="455" t="str">
        <f t="shared" si="121"/>
        <v>P</v>
      </c>
      <c r="IA56" s="455" t="str">
        <f t="shared" si="121"/>
        <v>P</v>
      </c>
      <c r="IB56" s="455" t="str">
        <f t="shared" si="121"/>
        <v>P</v>
      </c>
      <c r="IC56" s="455" t="str">
        <f t="shared" si="121"/>
        <v>P</v>
      </c>
      <c r="ID56" s="953" t="str">
        <f t="shared" si="121"/>
        <v>P</v>
      </c>
      <c r="IE56" s="768" t="str">
        <f t="shared" si="121"/>
        <v>P</v>
      </c>
      <c r="IF56" s="455" t="str">
        <f t="shared" si="121"/>
        <v>FÜ</v>
      </c>
      <c r="IG56" s="455" t="str">
        <f t="shared" si="121"/>
        <v>P</v>
      </c>
      <c r="IH56" s="455" t="str">
        <f t="shared" si="121"/>
        <v>P</v>
      </c>
      <c r="II56" s="455" t="str">
        <f t="shared" si="121"/>
        <v>P</v>
      </c>
      <c r="IJ56" s="455" t="str">
        <f t="shared" si="121"/>
        <v>P</v>
      </c>
      <c r="IK56" s="953" t="str">
        <f t="shared" si="121"/>
        <v>P</v>
      </c>
      <c r="IL56" s="768" t="str">
        <f t="shared" si="121"/>
        <v>P</v>
      </c>
      <c r="IM56" s="455" t="str">
        <f t="shared" si="121"/>
        <v>P</v>
      </c>
      <c r="IN56" s="455" t="str">
        <f t="shared" si="121"/>
        <v>P</v>
      </c>
      <c r="IO56" s="455" t="str">
        <f t="shared" si="121"/>
        <v>P</v>
      </c>
      <c r="IP56" s="455" t="str">
        <f t="shared" si="121"/>
        <v>P</v>
      </c>
      <c r="IQ56" s="455" t="str">
        <f t="shared" si="121"/>
        <v>P</v>
      </c>
      <c r="IR56" s="953" t="str">
        <f t="shared" si="121"/>
        <v>P</v>
      </c>
      <c r="IS56" s="768" t="str">
        <f t="shared" si="121"/>
        <v>P</v>
      </c>
      <c r="IT56" s="455" t="str">
        <f t="shared" si="121"/>
        <v>P</v>
      </c>
      <c r="IU56" s="455" t="str">
        <f t="shared" si="121"/>
        <v>P</v>
      </c>
      <c r="IV56" s="455" t="str">
        <f t="shared" si="121"/>
        <v>P</v>
      </c>
      <c r="IW56" s="455" t="str">
        <f t="shared" si="121"/>
        <v>P</v>
      </c>
      <c r="IX56" s="455" t="str">
        <f t="shared" si="121"/>
        <v>P</v>
      </c>
      <c r="IY56" s="954" t="str">
        <f t="shared" si="121"/>
        <v>P</v>
      </c>
      <c r="IZ56" s="768" t="str">
        <f t="shared" si="121"/>
        <v>P</v>
      </c>
      <c r="JA56" s="455" t="str">
        <f t="shared" si="116"/>
        <v>P</v>
      </c>
      <c r="JB56" s="455" t="str">
        <f t="shared" ref="JB56:LM59" si="125">IF($C56="","",JB$50)</f>
        <v>P</v>
      </c>
      <c r="JC56" s="455" t="str">
        <f t="shared" si="125"/>
        <v>P</v>
      </c>
      <c r="JD56" s="455" t="str">
        <f t="shared" si="125"/>
        <v>P</v>
      </c>
      <c r="JE56" s="455" t="str">
        <f t="shared" si="125"/>
        <v>P</v>
      </c>
      <c r="JF56" s="953" t="str">
        <f t="shared" si="125"/>
        <v>P</v>
      </c>
      <c r="JG56" s="768" t="str">
        <f t="shared" si="125"/>
        <v>P</v>
      </c>
      <c r="JH56" s="455" t="str">
        <f t="shared" si="125"/>
        <v>P</v>
      </c>
      <c r="JI56" s="455" t="str">
        <f t="shared" si="125"/>
        <v>P</v>
      </c>
      <c r="JJ56" s="455" t="str">
        <f t="shared" si="125"/>
        <v>P</v>
      </c>
      <c r="JK56" s="455" t="str">
        <f t="shared" si="125"/>
        <v>P</v>
      </c>
      <c r="JL56" s="455" t="str">
        <f t="shared" si="125"/>
        <v>P</v>
      </c>
      <c r="JM56" s="953" t="str">
        <f t="shared" si="125"/>
        <v>P</v>
      </c>
      <c r="JN56" s="768" t="str">
        <f t="shared" si="125"/>
        <v>P</v>
      </c>
      <c r="JO56" s="455" t="str">
        <f t="shared" si="125"/>
        <v>P</v>
      </c>
      <c r="JP56" s="455" t="str">
        <f t="shared" si="125"/>
        <v>P</v>
      </c>
      <c r="JQ56" s="455" t="str">
        <f t="shared" si="125"/>
        <v>P</v>
      </c>
      <c r="JR56" s="455" t="str">
        <f t="shared" si="125"/>
        <v>P</v>
      </c>
      <c r="JS56" s="455" t="str">
        <f t="shared" si="125"/>
        <v>P</v>
      </c>
      <c r="JT56" s="953" t="str">
        <f t="shared" si="125"/>
        <v>P</v>
      </c>
      <c r="JU56" s="768" t="str">
        <f t="shared" si="125"/>
        <v>P</v>
      </c>
      <c r="JV56" s="455" t="str">
        <f t="shared" si="125"/>
        <v>P</v>
      </c>
      <c r="JW56" s="455" t="str">
        <f t="shared" si="125"/>
        <v>P</v>
      </c>
      <c r="JX56" s="455" t="str">
        <f t="shared" si="125"/>
        <v>P</v>
      </c>
      <c r="JY56" s="455" t="str">
        <f t="shared" si="125"/>
        <v>P</v>
      </c>
      <c r="JZ56" s="455" t="str">
        <f t="shared" si="125"/>
        <v>P</v>
      </c>
      <c r="KA56" s="953" t="str">
        <f t="shared" si="125"/>
        <v>P</v>
      </c>
      <c r="KB56" s="768" t="str">
        <f t="shared" si="125"/>
        <v>P</v>
      </c>
      <c r="KC56" s="455" t="str">
        <f t="shared" si="125"/>
        <v>P</v>
      </c>
      <c r="KD56" s="455" t="str">
        <f t="shared" si="125"/>
        <v>P</v>
      </c>
      <c r="KE56" s="455" t="str">
        <f t="shared" si="125"/>
        <v>P</v>
      </c>
      <c r="KF56" s="455" t="str">
        <f t="shared" si="125"/>
        <v>P</v>
      </c>
      <c r="KG56" s="455" t="str">
        <f t="shared" si="125"/>
        <v>P</v>
      </c>
      <c r="KH56" s="953" t="str">
        <f t="shared" si="125"/>
        <v>P</v>
      </c>
      <c r="KI56" s="768" t="str">
        <f t="shared" si="125"/>
        <v>P</v>
      </c>
      <c r="KJ56" s="455" t="str">
        <f t="shared" si="125"/>
        <v>P</v>
      </c>
      <c r="KK56" s="455" t="str">
        <f t="shared" si="125"/>
        <v>P</v>
      </c>
      <c r="KL56" s="455" t="str">
        <f t="shared" si="125"/>
        <v>P</v>
      </c>
      <c r="KM56" s="455" t="str">
        <f t="shared" si="125"/>
        <v>P</v>
      </c>
      <c r="KN56" s="455" t="str">
        <f t="shared" si="125"/>
        <v>P</v>
      </c>
      <c r="KO56" s="953" t="str">
        <f t="shared" si="125"/>
        <v>P</v>
      </c>
      <c r="KP56" s="768" t="str">
        <f t="shared" si="125"/>
        <v>P</v>
      </c>
      <c r="KQ56" s="455" t="str">
        <f t="shared" si="125"/>
        <v>P</v>
      </c>
      <c r="KR56" s="455" t="str">
        <f t="shared" si="125"/>
        <v>FÜ</v>
      </c>
      <c r="KS56" s="455" t="str">
        <f t="shared" si="125"/>
        <v>P</v>
      </c>
      <c r="KT56" s="455" t="str">
        <f t="shared" si="125"/>
        <v>P</v>
      </c>
      <c r="KU56" s="455" t="str">
        <f t="shared" si="125"/>
        <v>P</v>
      </c>
      <c r="KV56" s="953" t="str">
        <f t="shared" si="125"/>
        <v>P</v>
      </c>
      <c r="KW56" s="768" t="str">
        <f t="shared" si="125"/>
        <v>P</v>
      </c>
      <c r="KX56" s="455" t="str">
        <f t="shared" si="125"/>
        <v>P</v>
      </c>
      <c r="KY56" s="455" t="str">
        <f t="shared" si="125"/>
        <v>P</v>
      </c>
      <c r="KZ56" s="455" t="str">
        <f t="shared" si="125"/>
        <v>P</v>
      </c>
      <c r="LA56" s="455" t="str">
        <f t="shared" si="125"/>
        <v>FÜ</v>
      </c>
      <c r="LB56" s="455" t="str">
        <f t="shared" si="125"/>
        <v>P</v>
      </c>
      <c r="LC56" s="954" t="str">
        <f t="shared" si="125"/>
        <v>P</v>
      </c>
      <c r="LD56" s="768" t="str">
        <f t="shared" si="125"/>
        <v>P</v>
      </c>
      <c r="LE56" s="455" t="str">
        <f t="shared" si="125"/>
        <v>P</v>
      </c>
      <c r="LF56" s="455" t="str">
        <f t="shared" si="125"/>
        <v>P</v>
      </c>
      <c r="LG56" s="455" t="str">
        <f t="shared" si="125"/>
        <v>P</v>
      </c>
      <c r="LH56" s="455" t="str">
        <f t="shared" si="125"/>
        <v>P</v>
      </c>
      <c r="LI56" s="455" t="str">
        <f t="shared" si="125"/>
        <v>P</v>
      </c>
      <c r="LJ56" s="953" t="str">
        <f t="shared" si="125"/>
        <v>P</v>
      </c>
      <c r="LK56" s="768" t="str">
        <f t="shared" si="125"/>
        <v>P</v>
      </c>
      <c r="LL56" s="455" t="str">
        <f t="shared" si="125"/>
        <v>P</v>
      </c>
      <c r="LM56" s="455" t="str">
        <f t="shared" si="125"/>
        <v>P</v>
      </c>
      <c r="LN56" s="455" t="str">
        <f t="shared" si="122"/>
        <v>P</v>
      </c>
      <c r="LO56" s="455" t="str">
        <f t="shared" si="122"/>
        <v>P</v>
      </c>
      <c r="LP56" s="455" t="str">
        <f t="shared" si="122"/>
        <v>P</v>
      </c>
      <c r="LQ56" s="953" t="str">
        <f t="shared" si="122"/>
        <v>P</v>
      </c>
      <c r="LR56" s="768" t="str">
        <f t="shared" si="122"/>
        <v>P</v>
      </c>
      <c r="LS56" s="455" t="str">
        <f t="shared" si="122"/>
        <v>P</v>
      </c>
      <c r="LT56" s="455" t="str">
        <f t="shared" si="122"/>
        <v>P</v>
      </c>
      <c r="LU56" s="455" t="str">
        <f t="shared" si="122"/>
        <v>P</v>
      </c>
      <c r="LV56" s="455" t="str">
        <f t="shared" si="122"/>
        <v>P</v>
      </c>
      <c r="LW56" s="455" t="str">
        <f t="shared" si="122"/>
        <v>P</v>
      </c>
      <c r="LX56" s="953" t="str">
        <f t="shared" si="122"/>
        <v>P</v>
      </c>
      <c r="LY56" s="768" t="str">
        <f t="shared" si="122"/>
        <v>P</v>
      </c>
      <c r="LZ56" s="455" t="str">
        <f t="shared" si="122"/>
        <v>P</v>
      </c>
      <c r="MA56" s="455" t="str">
        <f t="shared" si="122"/>
        <v>P</v>
      </c>
      <c r="MB56" s="455" t="str">
        <f t="shared" si="122"/>
        <v>P</v>
      </c>
      <c r="MC56" s="455" t="str">
        <f t="shared" si="122"/>
        <v>P</v>
      </c>
      <c r="MD56" s="455" t="str">
        <f t="shared" si="122"/>
        <v>P</v>
      </c>
      <c r="ME56" s="953" t="str">
        <f t="shared" si="122"/>
        <v>P</v>
      </c>
      <c r="MF56" s="768" t="str">
        <f t="shared" si="122"/>
        <v>P</v>
      </c>
      <c r="MG56" s="455" t="str">
        <f t="shared" si="122"/>
        <v>P</v>
      </c>
      <c r="MH56" s="455" t="str">
        <f t="shared" si="122"/>
        <v>P</v>
      </c>
      <c r="MI56" s="455" t="str">
        <f t="shared" si="122"/>
        <v>P</v>
      </c>
      <c r="MJ56" s="455" t="str">
        <f t="shared" si="122"/>
        <v>P</v>
      </c>
      <c r="MK56" s="455" t="str">
        <f t="shared" si="122"/>
        <v>P</v>
      </c>
      <c r="ML56" s="953" t="str">
        <f t="shared" si="122"/>
        <v>P</v>
      </c>
      <c r="MM56" s="768" t="str">
        <f t="shared" si="122"/>
        <v>P</v>
      </c>
      <c r="MN56" s="455" t="str">
        <f t="shared" si="122"/>
        <v>P</v>
      </c>
      <c r="MO56" s="455" t="str">
        <f t="shared" si="122"/>
        <v>P</v>
      </c>
      <c r="MP56" s="455" t="str">
        <f t="shared" si="122"/>
        <v>P</v>
      </c>
      <c r="MQ56" s="455" t="str">
        <f t="shared" si="122"/>
        <v>P</v>
      </c>
      <c r="MR56" s="455" t="str">
        <f t="shared" si="122"/>
        <v>P</v>
      </c>
      <c r="MS56" s="953" t="str">
        <f t="shared" si="122"/>
        <v>P</v>
      </c>
      <c r="MT56" s="768" t="str">
        <f t="shared" si="122"/>
        <v>P</v>
      </c>
      <c r="MU56" s="455" t="str">
        <f t="shared" si="122"/>
        <v>P</v>
      </c>
      <c r="MV56" s="455" t="str">
        <f t="shared" si="122"/>
        <v>P</v>
      </c>
      <c r="MW56" s="455" t="str">
        <f t="shared" si="122"/>
        <v>P</v>
      </c>
      <c r="MX56" s="455" t="str">
        <f t="shared" si="122"/>
        <v>P</v>
      </c>
      <c r="MY56" s="455" t="str">
        <f t="shared" si="122"/>
        <v>P</v>
      </c>
      <c r="MZ56" s="953" t="str">
        <f t="shared" si="122"/>
        <v>P</v>
      </c>
      <c r="NA56" s="768" t="str">
        <f t="shared" si="122"/>
        <v>P</v>
      </c>
      <c r="NB56" s="455" t="str">
        <f t="shared" si="122"/>
        <v>P</v>
      </c>
      <c r="NC56" s="455" t="str">
        <f t="shared" si="122"/>
        <v>FÜ</v>
      </c>
      <c r="ND56" s="455" t="str">
        <f t="shared" si="122"/>
        <v>FÜ</v>
      </c>
      <c r="NE56" s="455" t="str">
        <f t="shared" si="122"/>
        <v>P</v>
      </c>
      <c r="NF56" s="455" t="str">
        <f t="shared" si="122"/>
        <v>P</v>
      </c>
      <c r="NG56" s="954" t="str">
        <f t="shared" si="122"/>
        <v>P</v>
      </c>
      <c r="NH56" s="768" t="str">
        <f t="shared" si="122"/>
        <v>P</v>
      </c>
      <c r="NI56" s="455" t="str">
        <f t="shared" si="122"/>
        <v>P</v>
      </c>
      <c r="NJ56" s="455" t="str">
        <f t="shared" si="122"/>
        <v>P</v>
      </c>
      <c r="NK56" s="455" t="str">
        <f t="shared" si="122"/>
        <v>P</v>
      </c>
      <c r="NL56" s="455" t="str">
        <f t="shared" si="122"/>
        <v>P</v>
      </c>
      <c r="NM56" s="455" t="str">
        <f t="shared" si="122"/>
        <v>P</v>
      </c>
      <c r="NN56" s="953" t="str">
        <f t="shared" si="122"/>
        <v>P</v>
      </c>
    </row>
    <row r="57" spans="1:497" ht="12" thickBot="1" x14ac:dyDescent="0.25">
      <c r="A57" s="685">
        <f>alapadatok!A40</f>
        <v>6</v>
      </c>
      <c r="B57" s="678">
        <f>IF(alapadatok!C40="","",alapadatok!C40)</f>
        <v>209</v>
      </c>
      <c r="C57" s="584" t="str">
        <f>IF(alapadatok!B40="","",alapadatok!B40)</f>
        <v>Kröpfl Péter</v>
      </c>
      <c r="D57" s="584" t="str">
        <f>IF(alapadatok!D40="","",alapadatok!D40)</f>
        <v>Multi 2</v>
      </c>
      <c r="E57" s="948" t="str">
        <f>IF(alapadatok!K40="","",alapadatok!K40)</f>
        <v/>
      </c>
      <c r="F57" s="952" t="str">
        <f t="shared" si="123"/>
        <v>P</v>
      </c>
      <c r="G57" s="953" t="str">
        <f t="shared" si="123"/>
        <v>P</v>
      </c>
      <c r="H57" s="768" t="str">
        <f t="shared" si="123"/>
        <v>P</v>
      </c>
      <c r="I57" s="455" t="str">
        <f t="shared" si="123"/>
        <v>FÜ</v>
      </c>
      <c r="J57" s="1164" t="str">
        <f t="shared" si="123"/>
        <v>SDE</v>
      </c>
      <c r="K57" s="1165" t="str">
        <f t="shared" si="123"/>
        <v>SDE</v>
      </c>
      <c r="L57" s="1166" t="str">
        <f t="shared" si="123"/>
        <v>SDE</v>
      </c>
      <c r="M57" s="455" t="str">
        <f t="shared" si="123"/>
        <v>P</v>
      </c>
      <c r="N57" s="953" t="str">
        <f t="shared" si="123"/>
        <v>P</v>
      </c>
      <c r="O57" s="1222" t="str">
        <f t="shared" si="123"/>
        <v>N</v>
      </c>
      <c r="P57" s="455" t="str">
        <f t="shared" si="123"/>
        <v>N</v>
      </c>
      <c r="Q57" s="455" t="str">
        <f t="shared" si="123"/>
        <v>N</v>
      </c>
      <c r="R57" s="455" t="str">
        <f t="shared" si="123"/>
        <v>DE</v>
      </c>
      <c r="S57" s="455" t="str">
        <f t="shared" si="123"/>
        <v>P</v>
      </c>
      <c r="T57" s="455" t="str">
        <f t="shared" si="123"/>
        <v>P</v>
      </c>
      <c r="U57" s="953" t="str">
        <f t="shared" si="123"/>
        <v>P</v>
      </c>
      <c r="V57" s="768" t="str">
        <f t="shared" si="123"/>
        <v>P</v>
      </c>
      <c r="W57" s="455" t="str">
        <f t="shared" si="123"/>
        <v>P</v>
      </c>
      <c r="X57" s="455" t="str">
        <f t="shared" si="123"/>
        <v>É</v>
      </c>
      <c r="Y57" s="455" t="str">
        <f t="shared" si="123"/>
        <v>É</v>
      </c>
      <c r="Z57" s="455" t="str">
        <f t="shared" si="123"/>
        <v>P</v>
      </c>
      <c r="AA57" s="455" t="str">
        <f t="shared" si="123"/>
        <v>P</v>
      </c>
      <c r="AB57" s="953" t="str">
        <f t="shared" si="123"/>
        <v>P</v>
      </c>
      <c r="AC57" s="768" t="str">
        <f t="shared" si="123"/>
        <v>N</v>
      </c>
      <c r="AD57" s="455" t="str">
        <f t="shared" si="123"/>
        <v>N</v>
      </c>
      <c r="AE57" s="455" t="str">
        <f t="shared" si="123"/>
        <v>N</v>
      </c>
      <c r="AF57" s="455" t="str">
        <f t="shared" si="123"/>
        <v>N</v>
      </c>
      <c r="AG57" s="455" t="str">
        <f t="shared" si="123"/>
        <v>N</v>
      </c>
      <c r="AH57" s="455" t="str">
        <f t="shared" si="123"/>
        <v>P</v>
      </c>
      <c r="AI57" s="953" t="str">
        <f t="shared" si="123"/>
        <v>P</v>
      </c>
      <c r="AJ57" s="768" t="str">
        <f t="shared" si="123"/>
        <v>P</v>
      </c>
      <c r="AK57" s="455" t="str">
        <f t="shared" si="123"/>
        <v>P</v>
      </c>
      <c r="AL57" s="455" t="str">
        <f t="shared" si="123"/>
        <v>DE</v>
      </c>
      <c r="AM57" s="455" t="str">
        <f t="shared" si="123"/>
        <v>DE</v>
      </c>
      <c r="AN57" s="455" t="str">
        <f t="shared" si="123"/>
        <v>DE</v>
      </c>
      <c r="AO57" s="455" t="str">
        <f t="shared" si="123"/>
        <v>P</v>
      </c>
      <c r="AP57" s="953" t="str">
        <f t="shared" si="123"/>
        <v>P</v>
      </c>
      <c r="AQ57" s="768" t="str">
        <f t="shared" si="123"/>
        <v>DE</v>
      </c>
      <c r="AR57" s="455" t="str">
        <f t="shared" si="123"/>
        <v>DE</v>
      </c>
      <c r="AS57" s="455" t="str">
        <f t="shared" si="123"/>
        <v>DE</v>
      </c>
      <c r="AT57" s="455" t="str">
        <f t="shared" si="123"/>
        <v>DE</v>
      </c>
      <c r="AU57" s="455" t="str">
        <f t="shared" si="123"/>
        <v>DE</v>
      </c>
      <c r="AV57" s="455" t="str">
        <f t="shared" si="123"/>
        <v>P</v>
      </c>
      <c r="AW57" s="953" t="str">
        <f t="shared" si="123"/>
        <v>P</v>
      </c>
      <c r="AX57" s="768" t="str">
        <f t="shared" si="123"/>
        <v>DE</v>
      </c>
      <c r="AY57" s="1216" t="str">
        <f t="shared" si="123"/>
        <v>DE</v>
      </c>
      <c r="AZ57" s="1216" t="str">
        <f t="shared" si="123"/>
        <v>DE</v>
      </c>
      <c r="BA57" s="455" t="str">
        <f t="shared" si="123"/>
        <v>É</v>
      </c>
      <c r="BB57" s="455" t="str">
        <f t="shared" si="123"/>
        <v>ÉJ</v>
      </c>
      <c r="BC57" s="455" t="str">
        <f t="shared" si="123"/>
        <v>P</v>
      </c>
      <c r="BD57" s="953" t="str">
        <f t="shared" si="123"/>
        <v>P</v>
      </c>
      <c r="BE57" s="768" t="str">
        <f t="shared" si="123"/>
        <v>N</v>
      </c>
      <c r="BF57" s="455" t="str">
        <f t="shared" si="123"/>
        <v>N</v>
      </c>
      <c r="BG57" s="455" t="s">
        <v>109</v>
      </c>
      <c r="BH57" s="954" t="s">
        <v>178</v>
      </c>
      <c r="BI57" s="1171" t="s">
        <v>99</v>
      </c>
      <c r="BJ57" s="1145" t="str">
        <f t="shared" si="123"/>
        <v>P</v>
      </c>
      <c r="BK57" s="953" t="str">
        <f t="shared" si="123"/>
        <v>P</v>
      </c>
      <c r="BL57" s="768" t="str">
        <f t="shared" si="123"/>
        <v>P</v>
      </c>
      <c r="BM57" s="455" t="str">
        <f t="shared" si="123"/>
        <v>É</v>
      </c>
      <c r="BN57" s="455" t="str">
        <f t="shared" si="123"/>
        <v>É</v>
      </c>
      <c r="BO57" s="455" t="str">
        <f t="shared" si="123"/>
        <v>É</v>
      </c>
      <c r="BP57" s="455" t="str">
        <f t="shared" si="123"/>
        <v>P</v>
      </c>
      <c r="BQ57" s="455" t="str">
        <f t="shared" si="123"/>
        <v>P</v>
      </c>
      <c r="BR57" s="953" t="str">
        <f t="shared" si="120"/>
        <v>P</v>
      </c>
      <c r="BS57" s="768" t="str">
        <f t="shared" si="120"/>
        <v>N</v>
      </c>
      <c r="BT57" s="455" t="str">
        <f t="shared" si="120"/>
        <v>N</v>
      </c>
      <c r="BU57" s="455" t="str">
        <f t="shared" si="120"/>
        <v>N</v>
      </c>
      <c r="BV57" s="455" t="str">
        <f t="shared" si="120"/>
        <v>SN</v>
      </c>
      <c r="BW57" s="455" t="str">
        <f t="shared" si="120"/>
        <v>SN</v>
      </c>
      <c r="BX57" s="455" t="str">
        <f t="shared" si="120"/>
        <v>P</v>
      </c>
      <c r="BY57" s="953" t="str">
        <f t="shared" si="120"/>
        <v>P</v>
      </c>
      <c r="BZ57" s="768" t="str">
        <f t="shared" si="120"/>
        <v>P</v>
      </c>
      <c r="CA57" s="455" t="str">
        <f t="shared" si="120"/>
        <v>É</v>
      </c>
      <c r="CB57" s="455" t="str">
        <f t="shared" si="120"/>
        <v>É</v>
      </c>
      <c r="CC57" s="455" t="str">
        <f t="shared" si="120"/>
        <v>P</v>
      </c>
      <c r="CD57" s="455" t="str">
        <f t="shared" si="120"/>
        <v>FÜ</v>
      </c>
      <c r="CE57" s="455" t="str">
        <f t="shared" si="120"/>
        <v>P</v>
      </c>
      <c r="CF57" s="953" t="str">
        <f t="shared" si="120"/>
        <v>P</v>
      </c>
      <c r="CG57" s="768" t="str">
        <f t="shared" si="120"/>
        <v>DE</v>
      </c>
      <c r="CH57" s="455" t="str">
        <f t="shared" si="120"/>
        <v>N</v>
      </c>
      <c r="CI57" s="455" t="str">
        <f t="shared" si="120"/>
        <v>N</v>
      </c>
      <c r="CJ57" s="455" t="str">
        <f t="shared" si="120"/>
        <v>SN</v>
      </c>
      <c r="CK57" s="455" t="str">
        <f t="shared" si="120"/>
        <v>SN</v>
      </c>
      <c r="CL57" s="455" t="str">
        <f t="shared" si="120"/>
        <v>P</v>
      </c>
      <c r="CM57" s="953" t="str">
        <f t="shared" si="120"/>
        <v>P</v>
      </c>
      <c r="CN57" s="768" t="str">
        <f t="shared" si="120"/>
        <v>P</v>
      </c>
      <c r="CO57" s="455" t="str">
        <f t="shared" si="120"/>
        <v>É</v>
      </c>
      <c r="CP57" s="455" t="str">
        <f t="shared" si="120"/>
        <v>P</v>
      </c>
      <c r="CQ57" s="455" t="str">
        <f t="shared" si="120"/>
        <v>P</v>
      </c>
      <c r="CR57" s="455" t="str">
        <f t="shared" si="120"/>
        <v>P</v>
      </c>
      <c r="CS57" s="455" t="str">
        <f t="shared" si="120"/>
        <v>P</v>
      </c>
      <c r="CT57" s="953" t="str">
        <f t="shared" si="120"/>
        <v>P</v>
      </c>
      <c r="CU57" s="952" t="str">
        <f t="shared" si="120"/>
        <v>FÜ</v>
      </c>
      <c r="CV57" s="455" t="str">
        <f t="shared" si="120"/>
        <v>N</v>
      </c>
      <c r="CW57" s="455" t="str">
        <f t="shared" si="120"/>
        <v>N</v>
      </c>
      <c r="CX57" s="455" t="str">
        <f t="shared" si="120"/>
        <v>N</v>
      </c>
      <c r="CY57" s="455" t="str">
        <f t="shared" si="120"/>
        <v>DE</v>
      </c>
      <c r="CZ57" s="455" t="str">
        <f t="shared" si="120"/>
        <v>P</v>
      </c>
      <c r="DA57" s="953" t="str">
        <f t="shared" si="120"/>
        <v>P</v>
      </c>
      <c r="DB57" s="768" t="str">
        <f t="shared" si="120"/>
        <v>É</v>
      </c>
      <c r="DC57" s="455" t="str">
        <f t="shared" si="120"/>
        <v>É</v>
      </c>
      <c r="DD57" s="455" t="str">
        <f t="shared" si="120"/>
        <v>É</v>
      </c>
      <c r="DE57" s="455" t="str">
        <f t="shared" si="120"/>
        <v>P</v>
      </c>
      <c r="DF57" s="455" t="str">
        <f t="shared" si="120"/>
        <v>P</v>
      </c>
      <c r="DG57" s="455" t="str">
        <f t="shared" si="120"/>
        <v>P</v>
      </c>
      <c r="DH57" s="953" t="str">
        <f t="shared" si="120"/>
        <v>P</v>
      </c>
      <c r="DI57" s="768" t="str">
        <f t="shared" si="120"/>
        <v>DE</v>
      </c>
      <c r="DJ57" s="455" t="str">
        <f t="shared" si="120"/>
        <v>N</v>
      </c>
      <c r="DK57" s="455" t="str">
        <f t="shared" si="120"/>
        <v>N</v>
      </c>
      <c r="DL57" s="455" t="str">
        <f t="shared" si="120"/>
        <v>N</v>
      </c>
      <c r="DM57" s="455" t="str">
        <f t="shared" si="120"/>
        <v>P</v>
      </c>
      <c r="DN57" s="455" t="str">
        <f t="shared" si="120"/>
        <v>P</v>
      </c>
      <c r="DO57" s="953" t="str">
        <f t="shared" si="120"/>
        <v>P</v>
      </c>
      <c r="DP57" s="768" t="str">
        <f t="shared" si="120"/>
        <v>P</v>
      </c>
      <c r="DQ57" s="455" t="str">
        <f t="shared" si="120"/>
        <v>É</v>
      </c>
      <c r="DR57" s="455" t="str">
        <f t="shared" si="120"/>
        <v>É</v>
      </c>
      <c r="DS57" s="455" t="str">
        <f t="shared" si="120"/>
        <v>É</v>
      </c>
      <c r="DT57" s="455" t="str">
        <f t="shared" si="120"/>
        <v>P</v>
      </c>
      <c r="DU57" s="455" t="str">
        <f t="shared" si="120"/>
        <v>P</v>
      </c>
      <c r="DV57" s="953" t="str">
        <f t="shared" si="120"/>
        <v>P</v>
      </c>
      <c r="DW57" s="768" t="str">
        <f t="shared" si="120"/>
        <v>N</v>
      </c>
      <c r="DX57" s="455" t="str">
        <f t="shared" si="120"/>
        <v>N</v>
      </c>
      <c r="DY57" s="455" t="str">
        <f t="shared" si="120"/>
        <v>FÜ</v>
      </c>
      <c r="DZ57" s="455" t="str">
        <f t="shared" si="120"/>
        <v>P</v>
      </c>
      <c r="EA57" s="455" t="str">
        <f t="shared" si="120"/>
        <v>P</v>
      </c>
      <c r="EB57" s="455" t="str">
        <f t="shared" si="120"/>
        <v>P</v>
      </c>
      <c r="EC57" s="954" t="str">
        <f t="shared" si="114"/>
        <v>P</v>
      </c>
      <c r="ED57" s="768" t="str">
        <f t="shared" si="124"/>
        <v>P</v>
      </c>
      <c r="EE57" s="455" t="str">
        <f t="shared" si="124"/>
        <v>P</v>
      </c>
      <c r="EF57" s="455" t="str">
        <f t="shared" si="124"/>
        <v>P</v>
      </c>
      <c r="EG57" s="455" t="str">
        <f t="shared" si="124"/>
        <v>P</v>
      </c>
      <c r="EH57" s="455" t="str">
        <f t="shared" si="124"/>
        <v>P</v>
      </c>
      <c r="EI57" s="455" t="str">
        <f t="shared" si="124"/>
        <v>P</v>
      </c>
      <c r="EJ57" s="953" t="str">
        <f t="shared" si="124"/>
        <v>P</v>
      </c>
      <c r="EK57" s="768" t="str">
        <f t="shared" si="124"/>
        <v>P</v>
      </c>
      <c r="EL57" s="455" t="str">
        <f t="shared" si="124"/>
        <v>P</v>
      </c>
      <c r="EM57" s="455" t="str">
        <f t="shared" si="124"/>
        <v>P</v>
      </c>
      <c r="EN57" s="455" t="str">
        <f t="shared" si="124"/>
        <v>P</v>
      </c>
      <c r="EO57" s="455" t="str">
        <f t="shared" si="124"/>
        <v>P</v>
      </c>
      <c r="EP57" s="455" t="str">
        <f t="shared" si="124"/>
        <v>P</v>
      </c>
      <c r="EQ57" s="953" t="str">
        <f t="shared" si="124"/>
        <v>P</v>
      </c>
      <c r="ER57" s="768" t="str">
        <f t="shared" si="124"/>
        <v>FÜ</v>
      </c>
      <c r="ES57" s="455" t="str">
        <f t="shared" si="124"/>
        <v>P</v>
      </c>
      <c r="ET57" s="455" t="str">
        <f t="shared" si="124"/>
        <v>P</v>
      </c>
      <c r="EU57" s="455" t="str">
        <f t="shared" si="124"/>
        <v>P</v>
      </c>
      <c r="EV57" s="455" t="str">
        <f t="shared" si="124"/>
        <v>P</v>
      </c>
      <c r="EW57" s="455" t="str">
        <f t="shared" si="124"/>
        <v>P</v>
      </c>
      <c r="EX57" s="953" t="str">
        <f t="shared" si="124"/>
        <v>P</v>
      </c>
      <c r="EY57" s="768" t="str">
        <f t="shared" si="124"/>
        <v>P</v>
      </c>
      <c r="EZ57" s="455" t="str">
        <f t="shared" si="124"/>
        <v>P</v>
      </c>
      <c r="FA57" s="455" t="str">
        <f t="shared" si="124"/>
        <v>P</v>
      </c>
      <c r="FB57" s="455" t="str">
        <f t="shared" si="124"/>
        <v>P</v>
      </c>
      <c r="FC57" s="455" t="str">
        <f t="shared" si="124"/>
        <v>P</v>
      </c>
      <c r="FD57" s="455" t="str">
        <f t="shared" si="124"/>
        <v>P</v>
      </c>
      <c r="FE57" s="953" t="str">
        <f t="shared" si="124"/>
        <v>P</v>
      </c>
      <c r="FF57" s="768" t="str">
        <f t="shared" si="124"/>
        <v>P</v>
      </c>
      <c r="FG57" s="455" t="str">
        <f t="shared" si="124"/>
        <v>P</v>
      </c>
      <c r="FH57" s="455" t="str">
        <f t="shared" si="124"/>
        <v>P</v>
      </c>
      <c r="FI57" s="455" t="str">
        <f t="shared" si="124"/>
        <v>P</v>
      </c>
      <c r="FJ57" s="455" t="str">
        <f t="shared" si="124"/>
        <v>P</v>
      </c>
      <c r="FK57" s="455" t="str">
        <f t="shared" si="124"/>
        <v>P</v>
      </c>
      <c r="FL57" s="953" t="str">
        <f t="shared" si="124"/>
        <v>P</v>
      </c>
      <c r="FM57" s="768" t="str">
        <f t="shared" si="124"/>
        <v>P</v>
      </c>
      <c r="FN57" s="455" t="str">
        <f t="shared" si="124"/>
        <v>P</v>
      </c>
      <c r="FO57" s="455" t="str">
        <f t="shared" si="124"/>
        <v>P</v>
      </c>
      <c r="FP57" s="455" t="str">
        <f t="shared" si="124"/>
        <v>P</v>
      </c>
      <c r="FQ57" s="455" t="str">
        <f t="shared" si="124"/>
        <v>P</v>
      </c>
      <c r="FR57" s="455" t="str">
        <f t="shared" si="124"/>
        <v>P</v>
      </c>
      <c r="FS57" s="953" t="str">
        <f t="shared" si="124"/>
        <v>P</v>
      </c>
      <c r="FT57" s="768" t="str">
        <f t="shared" si="124"/>
        <v>P</v>
      </c>
      <c r="FU57" s="455" t="str">
        <f t="shared" si="124"/>
        <v>P</v>
      </c>
      <c r="FV57" s="455" t="str">
        <f t="shared" si="124"/>
        <v>P</v>
      </c>
      <c r="FW57" s="455" t="str">
        <f t="shared" si="124"/>
        <v>P</v>
      </c>
      <c r="FX57" s="455" t="str">
        <f t="shared" si="124"/>
        <v>P</v>
      </c>
      <c r="FY57" s="455" t="str">
        <f t="shared" si="124"/>
        <v>P</v>
      </c>
      <c r="FZ57" s="953" t="str">
        <f t="shared" si="124"/>
        <v>P</v>
      </c>
      <c r="GA57" s="768" t="str">
        <f t="shared" si="124"/>
        <v>P</v>
      </c>
      <c r="GB57" s="455" t="str">
        <f t="shared" si="124"/>
        <v>P</v>
      </c>
      <c r="GC57" s="455" t="str">
        <f t="shared" si="124"/>
        <v>P</v>
      </c>
      <c r="GD57" s="455" t="str">
        <f t="shared" si="124"/>
        <v>P</v>
      </c>
      <c r="GE57" s="455" t="str">
        <f t="shared" si="124"/>
        <v>P</v>
      </c>
      <c r="GF57" s="953" t="str">
        <f t="shared" si="124"/>
        <v>P</v>
      </c>
      <c r="GG57" s="768" t="str">
        <f t="shared" si="124"/>
        <v>P</v>
      </c>
      <c r="GH57" s="455" t="str">
        <f t="shared" si="124"/>
        <v>P</v>
      </c>
      <c r="GI57" s="455" t="str">
        <f t="shared" si="124"/>
        <v>P</v>
      </c>
      <c r="GJ57" s="455" t="str">
        <f t="shared" si="124"/>
        <v>P</v>
      </c>
      <c r="GK57" s="455" t="str">
        <f t="shared" si="124"/>
        <v>P</v>
      </c>
      <c r="GL57" s="455" t="str">
        <f t="shared" si="124"/>
        <v>P</v>
      </c>
      <c r="GM57" s="455" t="str">
        <f t="shared" si="124"/>
        <v>P</v>
      </c>
      <c r="GN57" s="954" t="str">
        <f t="shared" si="124"/>
        <v>P</v>
      </c>
      <c r="GO57" s="768" t="str">
        <f t="shared" si="124"/>
        <v>P</v>
      </c>
      <c r="GP57" s="455" t="str">
        <f t="shared" si="121"/>
        <v>P</v>
      </c>
      <c r="GQ57" s="455" t="str">
        <f t="shared" si="121"/>
        <v>P</v>
      </c>
      <c r="GR57" s="455" t="str">
        <f t="shared" si="121"/>
        <v>P</v>
      </c>
      <c r="GS57" s="455" t="str">
        <f t="shared" si="121"/>
        <v>P</v>
      </c>
      <c r="GT57" s="455" t="str">
        <f t="shared" si="121"/>
        <v>P</v>
      </c>
      <c r="GU57" s="953" t="str">
        <f t="shared" si="121"/>
        <v>P</v>
      </c>
      <c r="GV57" s="768" t="str">
        <f t="shared" si="121"/>
        <v>P</v>
      </c>
      <c r="GW57" s="455" t="str">
        <f t="shared" si="121"/>
        <v>P</v>
      </c>
      <c r="GX57" s="455" t="str">
        <f t="shared" si="121"/>
        <v>P</v>
      </c>
      <c r="GY57" s="455" t="str">
        <f t="shared" si="121"/>
        <v>P</v>
      </c>
      <c r="GZ57" s="455" t="str">
        <f t="shared" si="121"/>
        <v>P</v>
      </c>
      <c r="HA57" s="455" t="str">
        <f t="shared" si="121"/>
        <v>P</v>
      </c>
      <c r="HB57" s="953" t="str">
        <f t="shared" si="121"/>
        <v>P</v>
      </c>
      <c r="HC57" s="768" t="str">
        <f t="shared" si="121"/>
        <v>P</v>
      </c>
      <c r="HD57" s="455" t="str">
        <f t="shared" si="121"/>
        <v>P</v>
      </c>
      <c r="HE57" s="455" t="str">
        <f t="shared" si="121"/>
        <v>P</v>
      </c>
      <c r="HF57" s="455" t="str">
        <f t="shared" si="121"/>
        <v>P</v>
      </c>
      <c r="HG57" s="455" t="str">
        <f t="shared" si="121"/>
        <v>P</v>
      </c>
      <c r="HH57" s="455" t="str">
        <f t="shared" si="121"/>
        <v>P</v>
      </c>
      <c r="HI57" s="953" t="str">
        <f t="shared" si="121"/>
        <v>P</v>
      </c>
      <c r="HJ57" s="768" t="str">
        <f t="shared" si="121"/>
        <v>P</v>
      </c>
      <c r="HK57" s="455" t="str">
        <f t="shared" si="121"/>
        <v>P</v>
      </c>
      <c r="HL57" s="455" t="str">
        <f t="shared" si="121"/>
        <v>P</v>
      </c>
      <c r="HM57" s="455" t="str">
        <f t="shared" si="121"/>
        <v>P</v>
      </c>
      <c r="HN57" s="455" t="str">
        <f t="shared" si="121"/>
        <v>P</v>
      </c>
      <c r="HO57" s="455" t="str">
        <f t="shared" si="121"/>
        <v>P</v>
      </c>
      <c r="HP57" s="953" t="str">
        <f t="shared" si="121"/>
        <v>P</v>
      </c>
      <c r="HQ57" s="768" t="str">
        <f t="shared" si="121"/>
        <v>P</v>
      </c>
      <c r="HR57" s="455" t="str">
        <f t="shared" si="121"/>
        <v>P</v>
      </c>
      <c r="HS57" s="455" t="str">
        <f t="shared" si="121"/>
        <v>P</v>
      </c>
      <c r="HT57" s="455" t="str">
        <f t="shared" si="121"/>
        <v>P</v>
      </c>
      <c r="HU57" s="455" t="str">
        <f t="shared" si="121"/>
        <v>P</v>
      </c>
      <c r="HV57" s="455" t="str">
        <f t="shared" si="121"/>
        <v>P</v>
      </c>
      <c r="HW57" s="953" t="str">
        <f t="shared" si="121"/>
        <v>P</v>
      </c>
      <c r="HX57" s="768" t="str">
        <f t="shared" si="121"/>
        <v>P</v>
      </c>
      <c r="HY57" s="455" t="str">
        <f t="shared" si="121"/>
        <v>P</v>
      </c>
      <c r="HZ57" s="455" t="str">
        <f t="shared" si="121"/>
        <v>P</v>
      </c>
      <c r="IA57" s="455" t="str">
        <f t="shared" si="121"/>
        <v>P</v>
      </c>
      <c r="IB57" s="455" t="str">
        <f t="shared" si="121"/>
        <v>P</v>
      </c>
      <c r="IC57" s="455" t="str">
        <f t="shared" si="121"/>
        <v>P</v>
      </c>
      <c r="ID57" s="953" t="str">
        <f t="shared" si="121"/>
        <v>P</v>
      </c>
      <c r="IE57" s="768" t="str">
        <f t="shared" si="121"/>
        <v>P</v>
      </c>
      <c r="IF57" s="455" t="str">
        <f t="shared" si="121"/>
        <v>FÜ</v>
      </c>
      <c r="IG57" s="455" t="str">
        <f t="shared" si="121"/>
        <v>P</v>
      </c>
      <c r="IH57" s="455" t="str">
        <f t="shared" si="121"/>
        <v>P</v>
      </c>
      <c r="II57" s="455" t="str">
        <f t="shared" si="121"/>
        <v>P</v>
      </c>
      <c r="IJ57" s="455" t="str">
        <f t="shared" si="121"/>
        <v>P</v>
      </c>
      <c r="IK57" s="953" t="str">
        <f t="shared" si="121"/>
        <v>P</v>
      </c>
      <c r="IL57" s="768" t="str">
        <f t="shared" si="121"/>
        <v>P</v>
      </c>
      <c r="IM57" s="455" t="str">
        <f t="shared" si="121"/>
        <v>P</v>
      </c>
      <c r="IN57" s="455" t="str">
        <f t="shared" si="121"/>
        <v>P</v>
      </c>
      <c r="IO57" s="455" t="str">
        <f t="shared" si="121"/>
        <v>P</v>
      </c>
      <c r="IP57" s="455" t="str">
        <f t="shared" si="121"/>
        <v>P</v>
      </c>
      <c r="IQ57" s="455" t="str">
        <f t="shared" si="121"/>
        <v>P</v>
      </c>
      <c r="IR57" s="953" t="str">
        <f t="shared" si="121"/>
        <v>P</v>
      </c>
      <c r="IS57" s="768" t="str">
        <f t="shared" si="121"/>
        <v>P</v>
      </c>
      <c r="IT57" s="455" t="str">
        <f t="shared" si="121"/>
        <v>P</v>
      </c>
      <c r="IU57" s="455" t="str">
        <f t="shared" si="121"/>
        <v>P</v>
      </c>
      <c r="IV57" s="455" t="str">
        <f t="shared" si="121"/>
        <v>P</v>
      </c>
      <c r="IW57" s="455" t="str">
        <f t="shared" si="121"/>
        <v>P</v>
      </c>
      <c r="IX57" s="455" t="str">
        <f t="shared" si="121"/>
        <v>P</v>
      </c>
      <c r="IY57" s="954" t="str">
        <f t="shared" si="121"/>
        <v>P</v>
      </c>
      <c r="IZ57" s="768" t="str">
        <f t="shared" si="121"/>
        <v>P</v>
      </c>
      <c r="JA57" s="455" t="str">
        <f t="shared" si="116"/>
        <v>P</v>
      </c>
      <c r="JB57" s="455" t="str">
        <f t="shared" si="125"/>
        <v>P</v>
      </c>
      <c r="JC57" s="455" t="str">
        <f t="shared" si="125"/>
        <v>P</v>
      </c>
      <c r="JD57" s="455" t="str">
        <f t="shared" si="125"/>
        <v>P</v>
      </c>
      <c r="JE57" s="455" t="str">
        <f t="shared" si="125"/>
        <v>P</v>
      </c>
      <c r="JF57" s="953" t="str">
        <f t="shared" si="125"/>
        <v>P</v>
      </c>
      <c r="JG57" s="768" t="str">
        <f t="shared" si="125"/>
        <v>P</v>
      </c>
      <c r="JH57" s="455" t="str">
        <f t="shared" si="125"/>
        <v>P</v>
      </c>
      <c r="JI57" s="455" t="str">
        <f t="shared" si="125"/>
        <v>P</v>
      </c>
      <c r="JJ57" s="455" t="str">
        <f t="shared" si="125"/>
        <v>P</v>
      </c>
      <c r="JK57" s="455" t="str">
        <f t="shared" si="125"/>
        <v>P</v>
      </c>
      <c r="JL57" s="455" t="str">
        <f t="shared" si="125"/>
        <v>P</v>
      </c>
      <c r="JM57" s="953" t="str">
        <f t="shared" si="125"/>
        <v>P</v>
      </c>
      <c r="JN57" s="768" t="str">
        <f t="shared" si="125"/>
        <v>P</v>
      </c>
      <c r="JO57" s="455" t="str">
        <f t="shared" si="125"/>
        <v>P</v>
      </c>
      <c r="JP57" s="455" t="str">
        <f t="shared" si="125"/>
        <v>P</v>
      </c>
      <c r="JQ57" s="455" t="str">
        <f t="shared" si="125"/>
        <v>P</v>
      </c>
      <c r="JR57" s="455" t="str">
        <f t="shared" si="125"/>
        <v>P</v>
      </c>
      <c r="JS57" s="455" t="str">
        <f t="shared" si="125"/>
        <v>P</v>
      </c>
      <c r="JT57" s="953" t="str">
        <f t="shared" si="125"/>
        <v>P</v>
      </c>
      <c r="JU57" s="768" t="str">
        <f t="shared" si="125"/>
        <v>P</v>
      </c>
      <c r="JV57" s="455" t="str">
        <f t="shared" si="125"/>
        <v>P</v>
      </c>
      <c r="JW57" s="455" t="str">
        <f t="shared" si="125"/>
        <v>P</v>
      </c>
      <c r="JX57" s="455" t="str">
        <f t="shared" si="125"/>
        <v>P</v>
      </c>
      <c r="JY57" s="455" t="str">
        <f t="shared" si="125"/>
        <v>P</v>
      </c>
      <c r="JZ57" s="455" t="str">
        <f t="shared" si="125"/>
        <v>P</v>
      </c>
      <c r="KA57" s="953" t="str">
        <f t="shared" si="125"/>
        <v>P</v>
      </c>
      <c r="KB57" s="768" t="str">
        <f t="shared" si="125"/>
        <v>P</v>
      </c>
      <c r="KC57" s="455" t="str">
        <f t="shared" si="125"/>
        <v>P</v>
      </c>
      <c r="KD57" s="455" t="str">
        <f t="shared" si="125"/>
        <v>P</v>
      </c>
      <c r="KE57" s="455" t="str">
        <f t="shared" si="125"/>
        <v>P</v>
      </c>
      <c r="KF57" s="455" t="str">
        <f t="shared" si="125"/>
        <v>P</v>
      </c>
      <c r="KG57" s="455" t="str">
        <f t="shared" si="125"/>
        <v>P</v>
      </c>
      <c r="KH57" s="953" t="str">
        <f t="shared" si="125"/>
        <v>P</v>
      </c>
      <c r="KI57" s="768" t="str">
        <f t="shared" si="125"/>
        <v>P</v>
      </c>
      <c r="KJ57" s="455" t="str">
        <f t="shared" si="125"/>
        <v>P</v>
      </c>
      <c r="KK57" s="455" t="str">
        <f t="shared" si="125"/>
        <v>P</v>
      </c>
      <c r="KL57" s="455" t="str">
        <f t="shared" si="125"/>
        <v>P</v>
      </c>
      <c r="KM57" s="455" t="str">
        <f t="shared" si="125"/>
        <v>P</v>
      </c>
      <c r="KN57" s="455" t="str">
        <f t="shared" si="125"/>
        <v>P</v>
      </c>
      <c r="KO57" s="953" t="str">
        <f t="shared" si="125"/>
        <v>P</v>
      </c>
      <c r="KP57" s="768" t="str">
        <f t="shared" si="125"/>
        <v>P</v>
      </c>
      <c r="KQ57" s="455" t="str">
        <f t="shared" si="125"/>
        <v>P</v>
      </c>
      <c r="KR57" s="455" t="str">
        <f t="shared" si="125"/>
        <v>FÜ</v>
      </c>
      <c r="KS57" s="455" t="str">
        <f t="shared" si="125"/>
        <v>P</v>
      </c>
      <c r="KT57" s="455" t="str">
        <f t="shared" si="125"/>
        <v>P</v>
      </c>
      <c r="KU57" s="455" t="str">
        <f t="shared" si="125"/>
        <v>P</v>
      </c>
      <c r="KV57" s="953" t="str">
        <f t="shared" si="125"/>
        <v>P</v>
      </c>
      <c r="KW57" s="768" t="str">
        <f t="shared" si="125"/>
        <v>P</v>
      </c>
      <c r="KX57" s="455" t="str">
        <f t="shared" si="125"/>
        <v>P</v>
      </c>
      <c r="KY57" s="455" t="str">
        <f t="shared" si="125"/>
        <v>P</v>
      </c>
      <c r="KZ57" s="455" t="str">
        <f t="shared" si="125"/>
        <v>P</v>
      </c>
      <c r="LA57" s="455" t="str">
        <f t="shared" si="125"/>
        <v>FÜ</v>
      </c>
      <c r="LB57" s="455" t="str">
        <f t="shared" si="125"/>
        <v>P</v>
      </c>
      <c r="LC57" s="954" t="str">
        <f t="shared" si="125"/>
        <v>P</v>
      </c>
      <c r="LD57" s="768" t="str">
        <f t="shared" si="125"/>
        <v>P</v>
      </c>
      <c r="LE57" s="455" t="str">
        <f t="shared" si="125"/>
        <v>P</v>
      </c>
      <c r="LF57" s="455" t="str">
        <f t="shared" si="125"/>
        <v>P</v>
      </c>
      <c r="LG57" s="455" t="str">
        <f t="shared" si="125"/>
        <v>P</v>
      </c>
      <c r="LH57" s="455" t="str">
        <f t="shared" si="125"/>
        <v>P</v>
      </c>
      <c r="LI57" s="455" t="str">
        <f t="shared" si="125"/>
        <v>P</v>
      </c>
      <c r="LJ57" s="953" t="str">
        <f t="shared" si="125"/>
        <v>P</v>
      </c>
      <c r="LK57" s="768" t="str">
        <f t="shared" si="125"/>
        <v>P</v>
      </c>
      <c r="LL57" s="455" t="str">
        <f t="shared" si="125"/>
        <v>P</v>
      </c>
      <c r="LM57" s="455" t="str">
        <f t="shared" si="125"/>
        <v>P</v>
      </c>
      <c r="LN57" s="455" t="str">
        <f t="shared" si="122"/>
        <v>P</v>
      </c>
      <c r="LO57" s="455" t="str">
        <f t="shared" si="122"/>
        <v>P</v>
      </c>
      <c r="LP57" s="455" t="str">
        <f t="shared" si="122"/>
        <v>P</v>
      </c>
      <c r="LQ57" s="953" t="str">
        <f t="shared" si="122"/>
        <v>P</v>
      </c>
      <c r="LR57" s="768" t="str">
        <f t="shared" si="122"/>
        <v>P</v>
      </c>
      <c r="LS57" s="455" t="str">
        <f t="shared" si="122"/>
        <v>P</v>
      </c>
      <c r="LT57" s="455" t="str">
        <f t="shared" si="122"/>
        <v>P</v>
      </c>
      <c r="LU57" s="455" t="str">
        <f t="shared" si="122"/>
        <v>P</v>
      </c>
      <c r="LV57" s="455" t="str">
        <f t="shared" si="122"/>
        <v>P</v>
      </c>
      <c r="LW57" s="455" t="str">
        <f t="shared" si="122"/>
        <v>P</v>
      </c>
      <c r="LX57" s="953" t="str">
        <f t="shared" si="122"/>
        <v>P</v>
      </c>
      <c r="LY57" s="768" t="str">
        <f t="shared" si="122"/>
        <v>P</v>
      </c>
      <c r="LZ57" s="455" t="str">
        <f t="shared" si="122"/>
        <v>P</v>
      </c>
      <c r="MA57" s="455" t="str">
        <f t="shared" si="122"/>
        <v>P</v>
      </c>
      <c r="MB57" s="455" t="str">
        <f t="shared" si="122"/>
        <v>P</v>
      </c>
      <c r="MC57" s="455" t="str">
        <f t="shared" si="122"/>
        <v>P</v>
      </c>
      <c r="MD57" s="455" t="str">
        <f t="shared" si="122"/>
        <v>P</v>
      </c>
      <c r="ME57" s="953" t="str">
        <f t="shared" si="122"/>
        <v>P</v>
      </c>
      <c r="MF57" s="768" t="str">
        <f t="shared" si="122"/>
        <v>P</v>
      </c>
      <c r="MG57" s="455" t="str">
        <f t="shared" si="122"/>
        <v>P</v>
      </c>
      <c r="MH57" s="455" t="str">
        <f t="shared" si="122"/>
        <v>P</v>
      </c>
      <c r="MI57" s="455" t="str">
        <f t="shared" si="122"/>
        <v>P</v>
      </c>
      <c r="MJ57" s="455" t="str">
        <f t="shared" si="122"/>
        <v>P</v>
      </c>
      <c r="MK57" s="455" t="str">
        <f t="shared" si="122"/>
        <v>P</v>
      </c>
      <c r="ML57" s="953" t="str">
        <f t="shared" si="122"/>
        <v>P</v>
      </c>
      <c r="MM57" s="768" t="str">
        <f t="shared" si="122"/>
        <v>P</v>
      </c>
      <c r="MN57" s="455" t="str">
        <f t="shared" si="122"/>
        <v>P</v>
      </c>
      <c r="MO57" s="455" t="str">
        <f t="shared" si="122"/>
        <v>P</v>
      </c>
      <c r="MP57" s="455" t="str">
        <f t="shared" si="122"/>
        <v>P</v>
      </c>
      <c r="MQ57" s="455" t="str">
        <f t="shared" si="122"/>
        <v>P</v>
      </c>
      <c r="MR57" s="455" t="str">
        <f t="shared" si="122"/>
        <v>P</v>
      </c>
      <c r="MS57" s="953" t="str">
        <f t="shared" si="122"/>
        <v>P</v>
      </c>
      <c r="MT57" s="768" t="str">
        <f t="shared" si="122"/>
        <v>P</v>
      </c>
      <c r="MU57" s="455" t="str">
        <f t="shared" si="122"/>
        <v>P</v>
      </c>
      <c r="MV57" s="455" t="str">
        <f t="shared" si="122"/>
        <v>P</v>
      </c>
      <c r="MW57" s="455" t="str">
        <f t="shared" si="122"/>
        <v>P</v>
      </c>
      <c r="MX57" s="455" t="str">
        <f t="shared" si="122"/>
        <v>P</v>
      </c>
      <c r="MY57" s="455" t="str">
        <f t="shared" si="122"/>
        <v>P</v>
      </c>
      <c r="MZ57" s="953" t="str">
        <f t="shared" si="122"/>
        <v>P</v>
      </c>
      <c r="NA57" s="768" t="str">
        <f t="shared" si="122"/>
        <v>P</v>
      </c>
      <c r="NB57" s="455" t="str">
        <f t="shared" si="122"/>
        <v>P</v>
      </c>
      <c r="NC57" s="455" t="str">
        <f t="shared" si="122"/>
        <v>FÜ</v>
      </c>
      <c r="ND57" s="455" t="str">
        <f t="shared" si="122"/>
        <v>FÜ</v>
      </c>
      <c r="NE57" s="455" t="str">
        <f t="shared" si="122"/>
        <v>P</v>
      </c>
      <c r="NF57" s="455" t="str">
        <f t="shared" si="122"/>
        <v>P</v>
      </c>
      <c r="NG57" s="954" t="str">
        <f t="shared" si="122"/>
        <v>P</v>
      </c>
      <c r="NH57" s="768" t="str">
        <f t="shared" si="122"/>
        <v>P</v>
      </c>
      <c r="NI57" s="455" t="str">
        <f t="shared" si="122"/>
        <v>P</v>
      </c>
      <c r="NJ57" s="455" t="str">
        <f t="shared" si="122"/>
        <v>P</v>
      </c>
      <c r="NK57" s="455" t="str">
        <f t="shared" si="122"/>
        <v>P</v>
      </c>
      <c r="NL57" s="455" t="str">
        <f t="shared" si="122"/>
        <v>P</v>
      </c>
      <c r="NM57" s="455" t="str">
        <f t="shared" si="122"/>
        <v>P</v>
      </c>
      <c r="NN57" s="953" t="str">
        <f t="shared" si="122"/>
        <v>P</v>
      </c>
    </row>
    <row r="58" spans="1:497" ht="12" thickBot="1" x14ac:dyDescent="0.25">
      <c r="A58" s="685">
        <f>alapadatok!A41</f>
        <v>7</v>
      </c>
      <c r="B58" s="678">
        <f>IF(alapadatok!C41="","",alapadatok!C41)</f>
        <v>75</v>
      </c>
      <c r="C58" s="584" t="str">
        <f>IF(alapadatok!B41="","",alapadatok!B41)</f>
        <v>Majeczki Miklós</v>
      </c>
      <c r="D58" s="584" t="str">
        <f>IF(alapadatok!D41="","",alapadatok!D41)</f>
        <v>Multi 1</v>
      </c>
      <c r="E58" s="948" t="str">
        <f>IF(alapadatok!K41="","",alapadatok!K41)</f>
        <v/>
      </c>
      <c r="F58" s="952" t="str">
        <f t="shared" si="123"/>
        <v>P</v>
      </c>
      <c r="G58" s="953" t="str">
        <f t="shared" si="123"/>
        <v>P</v>
      </c>
      <c r="H58" s="768" t="str">
        <f t="shared" si="123"/>
        <v>P</v>
      </c>
      <c r="I58" s="954" t="str">
        <f t="shared" si="123"/>
        <v>FÜ</v>
      </c>
      <c r="J58" s="1164" t="str">
        <f t="shared" si="123"/>
        <v>SDE</v>
      </c>
      <c r="K58" s="1165" t="str">
        <f t="shared" si="123"/>
        <v>SDE</v>
      </c>
      <c r="L58" s="1166" t="str">
        <f t="shared" si="123"/>
        <v>SDE</v>
      </c>
      <c r="M58" s="1145" t="str">
        <f t="shared" si="123"/>
        <v>P</v>
      </c>
      <c r="N58" s="954" t="str">
        <f t="shared" si="123"/>
        <v>P</v>
      </c>
      <c r="O58" s="1171" t="s">
        <v>383</v>
      </c>
      <c r="P58" s="1145" t="str">
        <f t="shared" si="123"/>
        <v>N</v>
      </c>
      <c r="Q58" s="455" t="str">
        <f t="shared" si="123"/>
        <v>N</v>
      </c>
      <c r="R58" s="455" t="str">
        <f t="shared" si="123"/>
        <v>DE</v>
      </c>
      <c r="S58" s="455" t="str">
        <f t="shared" si="123"/>
        <v>P</v>
      </c>
      <c r="T58" s="455" t="str">
        <f t="shared" si="123"/>
        <v>P</v>
      </c>
      <c r="U58" s="953" t="str">
        <f t="shared" si="123"/>
        <v>P</v>
      </c>
      <c r="V58" s="768" t="str">
        <f t="shared" si="123"/>
        <v>P</v>
      </c>
      <c r="W58" s="455" t="str">
        <f t="shared" si="123"/>
        <v>P</v>
      </c>
      <c r="X58" s="455" t="str">
        <f t="shared" si="123"/>
        <v>É</v>
      </c>
      <c r="Y58" s="455" t="str">
        <f t="shared" si="123"/>
        <v>É</v>
      </c>
      <c r="Z58" s="455" t="str">
        <f t="shared" si="123"/>
        <v>P</v>
      </c>
      <c r="AA58" s="455" t="str">
        <f t="shared" si="123"/>
        <v>P</v>
      </c>
      <c r="AB58" s="953" t="str">
        <f t="shared" si="123"/>
        <v>P</v>
      </c>
      <c r="AC58" s="768" t="str">
        <f t="shared" si="123"/>
        <v>N</v>
      </c>
      <c r="AD58" s="455" t="str">
        <f t="shared" si="123"/>
        <v>N</v>
      </c>
      <c r="AE58" s="455" t="str">
        <f t="shared" si="123"/>
        <v>N</v>
      </c>
      <c r="AF58" s="455" t="str">
        <f t="shared" si="123"/>
        <v>N</v>
      </c>
      <c r="AG58" s="455" t="str">
        <f t="shared" si="123"/>
        <v>N</v>
      </c>
      <c r="AH58" s="455" t="str">
        <f t="shared" si="123"/>
        <v>P</v>
      </c>
      <c r="AI58" s="953" t="str">
        <f t="shared" si="123"/>
        <v>P</v>
      </c>
      <c r="AJ58" s="768" t="str">
        <f t="shared" si="123"/>
        <v>P</v>
      </c>
      <c r="AK58" s="455" t="str">
        <f t="shared" si="123"/>
        <v>P</v>
      </c>
      <c r="AL58" s="455" t="str">
        <f t="shared" si="123"/>
        <v>DE</v>
      </c>
      <c r="AM58" s="455" t="str">
        <f t="shared" si="123"/>
        <v>DE</v>
      </c>
      <c r="AN58" s="455" t="str">
        <f t="shared" si="123"/>
        <v>DE</v>
      </c>
      <c r="AO58" s="455" t="str">
        <f t="shared" si="123"/>
        <v>P</v>
      </c>
      <c r="AP58" s="953" t="str">
        <f t="shared" si="123"/>
        <v>P</v>
      </c>
      <c r="AQ58" s="768" t="str">
        <f t="shared" si="123"/>
        <v>DE</v>
      </c>
      <c r="AR58" s="455" t="str">
        <f t="shared" si="123"/>
        <v>DE</v>
      </c>
      <c r="AS58" s="455" t="str">
        <f t="shared" si="123"/>
        <v>DE</v>
      </c>
      <c r="AT58" s="455" t="str">
        <f t="shared" si="123"/>
        <v>DE</v>
      </c>
      <c r="AU58" s="1221" t="str">
        <f t="shared" si="123"/>
        <v>DE</v>
      </c>
      <c r="AV58" s="455" t="str">
        <f t="shared" si="123"/>
        <v>P</v>
      </c>
      <c r="AW58" s="953" t="str">
        <f t="shared" si="123"/>
        <v>P</v>
      </c>
      <c r="AX58" s="768" t="str">
        <f t="shared" si="123"/>
        <v>DE</v>
      </c>
      <c r="AY58" s="455" t="str">
        <f t="shared" si="123"/>
        <v>DE</v>
      </c>
      <c r="AZ58" s="455" t="str">
        <f t="shared" si="123"/>
        <v>DE</v>
      </c>
      <c r="BA58" s="455" t="str">
        <f t="shared" si="123"/>
        <v>É</v>
      </c>
      <c r="BB58" s="455" t="str">
        <f t="shared" si="123"/>
        <v>ÉJ</v>
      </c>
      <c r="BC58" s="455" t="str">
        <f t="shared" si="123"/>
        <v>P</v>
      </c>
      <c r="BD58" s="953" t="str">
        <f t="shared" si="123"/>
        <v>P</v>
      </c>
      <c r="BE58" s="1222" t="str">
        <f t="shared" si="123"/>
        <v>N</v>
      </c>
      <c r="BF58" s="1221" t="str">
        <f t="shared" si="123"/>
        <v>N</v>
      </c>
      <c r="BG58" s="1221" t="s">
        <v>178</v>
      </c>
      <c r="BH58" s="1221" t="s">
        <v>109</v>
      </c>
      <c r="BI58" s="1216" t="s">
        <v>99</v>
      </c>
      <c r="BJ58" s="455" t="str">
        <f t="shared" si="123"/>
        <v>P</v>
      </c>
      <c r="BK58" s="953" t="str">
        <f t="shared" si="123"/>
        <v>P</v>
      </c>
      <c r="BL58" s="768" t="str">
        <f t="shared" si="123"/>
        <v>P</v>
      </c>
      <c r="BM58" s="455" t="str">
        <f t="shared" si="123"/>
        <v>É</v>
      </c>
      <c r="BN58" s="455" t="str">
        <f t="shared" si="123"/>
        <v>É</v>
      </c>
      <c r="BO58" s="455" t="str">
        <f t="shared" si="123"/>
        <v>É</v>
      </c>
      <c r="BP58" s="455" t="str">
        <f t="shared" si="123"/>
        <v>P</v>
      </c>
      <c r="BQ58" s="455" t="str">
        <f t="shared" si="123"/>
        <v>P</v>
      </c>
      <c r="BR58" s="953" t="str">
        <f t="shared" si="120"/>
        <v>P</v>
      </c>
      <c r="BS58" s="768" t="str">
        <f t="shared" si="120"/>
        <v>N</v>
      </c>
      <c r="BT58" s="455" t="str">
        <f t="shared" si="120"/>
        <v>N</v>
      </c>
      <c r="BU58" s="455" t="str">
        <f t="shared" si="120"/>
        <v>N</v>
      </c>
      <c r="BV58" s="455" t="s">
        <v>383</v>
      </c>
      <c r="BW58" s="455" t="str">
        <f t="shared" si="120"/>
        <v>SN</v>
      </c>
      <c r="BX58" s="455" t="str">
        <f t="shared" si="120"/>
        <v>P</v>
      </c>
      <c r="BY58" s="953" t="str">
        <f t="shared" si="120"/>
        <v>P</v>
      </c>
      <c r="BZ58" s="768" t="str">
        <f t="shared" si="120"/>
        <v>P</v>
      </c>
      <c r="CA58" s="455" t="str">
        <f t="shared" si="120"/>
        <v>É</v>
      </c>
      <c r="CB58" s="455" t="str">
        <f t="shared" si="120"/>
        <v>É</v>
      </c>
      <c r="CC58" s="455" t="s">
        <v>178</v>
      </c>
      <c r="CD58" s="455" t="str">
        <f t="shared" si="120"/>
        <v>FÜ</v>
      </c>
      <c r="CE58" s="455" t="str">
        <f t="shared" si="120"/>
        <v>P</v>
      </c>
      <c r="CF58" s="953" t="str">
        <f t="shared" si="120"/>
        <v>P</v>
      </c>
      <c r="CG58" s="768" t="str">
        <f t="shared" si="120"/>
        <v>DE</v>
      </c>
      <c r="CH58" s="455" t="str">
        <f t="shared" si="120"/>
        <v>N</v>
      </c>
      <c r="CI58" s="455" t="str">
        <f t="shared" si="120"/>
        <v>N</v>
      </c>
      <c r="CJ58" s="455" t="str">
        <f t="shared" si="120"/>
        <v>SN</v>
      </c>
      <c r="CK58" s="455" t="str">
        <f t="shared" si="120"/>
        <v>SN</v>
      </c>
      <c r="CL58" s="455" t="str">
        <f t="shared" si="120"/>
        <v>P</v>
      </c>
      <c r="CM58" s="953" t="str">
        <f t="shared" si="120"/>
        <v>P</v>
      </c>
      <c r="CN58" s="768" t="str">
        <f t="shared" si="120"/>
        <v>P</v>
      </c>
      <c r="CO58" s="455" t="str">
        <f t="shared" si="120"/>
        <v>É</v>
      </c>
      <c r="CP58" s="455" t="str">
        <f t="shared" si="120"/>
        <v>P</v>
      </c>
      <c r="CQ58" s="455" t="str">
        <f t="shared" si="120"/>
        <v>P</v>
      </c>
      <c r="CR58" s="455" t="str">
        <f t="shared" si="120"/>
        <v>P</v>
      </c>
      <c r="CS58" s="455" t="str">
        <f t="shared" si="120"/>
        <v>P</v>
      </c>
      <c r="CT58" s="953" t="str">
        <f t="shared" si="120"/>
        <v>P</v>
      </c>
      <c r="CU58" s="952" t="str">
        <f t="shared" si="120"/>
        <v>FÜ</v>
      </c>
      <c r="CV58" s="455" t="str">
        <f t="shared" si="120"/>
        <v>N</v>
      </c>
      <c r="CW58" s="455" t="str">
        <f t="shared" si="120"/>
        <v>N</v>
      </c>
      <c r="CX58" s="455" t="str">
        <f t="shared" si="120"/>
        <v>N</v>
      </c>
      <c r="CY58" s="455" t="str">
        <f t="shared" si="120"/>
        <v>DE</v>
      </c>
      <c r="CZ58" s="455" t="str">
        <f t="shared" si="120"/>
        <v>P</v>
      </c>
      <c r="DA58" s="953" t="str">
        <f t="shared" si="120"/>
        <v>P</v>
      </c>
      <c r="DB58" s="768" t="str">
        <f t="shared" si="120"/>
        <v>É</v>
      </c>
      <c r="DC58" s="455" t="str">
        <f t="shared" si="120"/>
        <v>É</v>
      </c>
      <c r="DD58" s="455" t="str">
        <f t="shared" si="120"/>
        <v>É</v>
      </c>
      <c r="DE58" s="455" t="str">
        <f t="shared" si="120"/>
        <v>P</v>
      </c>
      <c r="DF58" s="455" t="str">
        <f t="shared" si="120"/>
        <v>P</v>
      </c>
      <c r="DG58" s="455" t="str">
        <f t="shared" si="120"/>
        <v>P</v>
      </c>
      <c r="DH58" s="953" t="str">
        <f t="shared" si="120"/>
        <v>P</v>
      </c>
      <c r="DI58" s="768" t="str">
        <f t="shared" si="120"/>
        <v>DE</v>
      </c>
      <c r="DJ58" s="455" t="str">
        <f t="shared" si="120"/>
        <v>N</v>
      </c>
      <c r="DK58" s="455" t="str">
        <f t="shared" si="120"/>
        <v>N</v>
      </c>
      <c r="DL58" s="455" t="str">
        <f t="shared" si="120"/>
        <v>N</v>
      </c>
      <c r="DM58" s="455" t="str">
        <f t="shared" si="120"/>
        <v>P</v>
      </c>
      <c r="DN58" s="455" t="str">
        <f t="shared" si="120"/>
        <v>P</v>
      </c>
      <c r="DO58" s="953" t="str">
        <f t="shared" si="120"/>
        <v>P</v>
      </c>
      <c r="DP58" s="768" t="str">
        <f t="shared" si="120"/>
        <v>P</v>
      </c>
      <c r="DQ58" s="455" t="str">
        <f t="shared" si="120"/>
        <v>É</v>
      </c>
      <c r="DR58" s="455" t="str">
        <f t="shared" si="120"/>
        <v>É</v>
      </c>
      <c r="DS58" s="455" t="str">
        <f t="shared" si="120"/>
        <v>É</v>
      </c>
      <c r="DT58" s="455" t="str">
        <f t="shared" si="120"/>
        <v>P</v>
      </c>
      <c r="DU58" s="455" t="str">
        <f t="shared" si="120"/>
        <v>P</v>
      </c>
      <c r="DV58" s="953" t="str">
        <f t="shared" si="120"/>
        <v>P</v>
      </c>
      <c r="DW58" s="768" t="str">
        <f t="shared" si="120"/>
        <v>N</v>
      </c>
      <c r="DX58" s="455" t="str">
        <f t="shared" si="120"/>
        <v>N</v>
      </c>
      <c r="DY58" s="455" t="str">
        <f t="shared" si="120"/>
        <v>FÜ</v>
      </c>
      <c r="DZ58" s="455" t="str">
        <f t="shared" si="120"/>
        <v>P</v>
      </c>
      <c r="EA58" s="455" t="str">
        <f t="shared" si="120"/>
        <v>P</v>
      </c>
      <c r="EB58" s="455" t="str">
        <f t="shared" si="120"/>
        <v>P</v>
      </c>
      <c r="EC58" s="954" t="str">
        <f t="shared" si="114"/>
        <v>P</v>
      </c>
      <c r="ED58" s="768" t="str">
        <f t="shared" si="124"/>
        <v>P</v>
      </c>
      <c r="EE58" s="455" t="str">
        <f t="shared" si="124"/>
        <v>P</v>
      </c>
      <c r="EF58" s="455" t="str">
        <f t="shared" si="124"/>
        <v>P</v>
      </c>
      <c r="EG58" s="455" t="str">
        <f t="shared" si="124"/>
        <v>P</v>
      </c>
      <c r="EH58" s="455" t="str">
        <f t="shared" si="124"/>
        <v>P</v>
      </c>
      <c r="EI58" s="455" t="str">
        <f t="shared" si="124"/>
        <v>P</v>
      </c>
      <c r="EJ58" s="953" t="str">
        <f t="shared" si="124"/>
        <v>P</v>
      </c>
      <c r="EK58" s="768" t="str">
        <f t="shared" si="124"/>
        <v>P</v>
      </c>
      <c r="EL58" s="455" t="str">
        <f t="shared" si="124"/>
        <v>P</v>
      </c>
      <c r="EM58" s="455" t="str">
        <f t="shared" si="124"/>
        <v>P</v>
      </c>
      <c r="EN58" s="455" t="str">
        <f t="shared" si="124"/>
        <v>P</v>
      </c>
      <c r="EO58" s="455" t="str">
        <f t="shared" si="124"/>
        <v>P</v>
      </c>
      <c r="EP58" s="455" t="str">
        <f t="shared" si="124"/>
        <v>P</v>
      </c>
      <c r="EQ58" s="953" t="str">
        <f t="shared" si="124"/>
        <v>P</v>
      </c>
      <c r="ER58" s="768" t="str">
        <f t="shared" si="124"/>
        <v>FÜ</v>
      </c>
      <c r="ES58" s="455" t="str">
        <f t="shared" si="124"/>
        <v>P</v>
      </c>
      <c r="ET58" s="455" t="str">
        <f t="shared" si="124"/>
        <v>P</v>
      </c>
      <c r="EU58" s="455" t="str">
        <f t="shared" si="124"/>
        <v>P</v>
      </c>
      <c r="EV58" s="455" t="str">
        <f t="shared" si="124"/>
        <v>P</v>
      </c>
      <c r="EW58" s="455" t="str">
        <f t="shared" si="124"/>
        <v>P</v>
      </c>
      <c r="EX58" s="953" t="str">
        <f t="shared" si="124"/>
        <v>P</v>
      </c>
      <c r="EY58" s="768" t="str">
        <f t="shared" si="124"/>
        <v>P</v>
      </c>
      <c r="EZ58" s="455" t="str">
        <f t="shared" si="124"/>
        <v>P</v>
      </c>
      <c r="FA58" s="455" t="str">
        <f t="shared" si="124"/>
        <v>P</v>
      </c>
      <c r="FB58" s="455" t="str">
        <f t="shared" si="124"/>
        <v>P</v>
      </c>
      <c r="FC58" s="455" t="str">
        <f t="shared" si="124"/>
        <v>P</v>
      </c>
      <c r="FD58" s="455" t="str">
        <f t="shared" si="124"/>
        <v>P</v>
      </c>
      <c r="FE58" s="953" t="str">
        <f t="shared" si="124"/>
        <v>P</v>
      </c>
      <c r="FF58" s="768" t="str">
        <f t="shared" si="124"/>
        <v>P</v>
      </c>
      <c r="FG58" s="455" t="str">
        <f t="shared" si="124"/>
        <v>P</v>
      </c>
      <c r="FH58" s="455" t="str">
        <f t="shared" si="124"/>
        <v>P</v>
      </c>
      <c r="FI58" s="455" t="str">
        <f t="shared" si="124"/>
        <v>P</v>
      </c>
      <c r="FJ58" s="455" t="str">
        <f t="shared" si="124"/>
        <v>P</v>
      </c>
      <c r="FK58" s="455" t="str">
        <f t="shared" si="124"/>
        <v>P</v>
      </c>
      <c r="FL58" s="953" t="str">
        <f t="shared" si="124"/>
        <v>P</v>
      </c>
      <c r="FM58" s="768" t="str">
        <f t="shared" si="124"/>
        <v>P</v>
      </c>
      <c r="FN58" s="455" t="str">
        <f t="shared" si="124"/>
        <v>P</v>
      </c>
      <c r="FO58" s="455" t="str">
        <f t="shared" si="124"/>
        <v>P</v>
      </c>
      <c r="FP58" s="455" t="str">
        <f t="shared" si="124"/>
        <v>P</v>
      </c>
      <c r="FQ58" s="455" t="str">
        <f t="shared" si="124"/>
        <v>P</v>
      </c>
      <c r="FR58" s="455" t="str">
        <f t="shared" si="124"/>
        <v>P</v>
      </c>
      <c r="FS58" s="953" t="str">
        <f t="shared" si="124"/>
        <v>P</v>
      </c>
      <c r="FT58" s="768" t="str">
        <f t="shared" si="124"/>
        <v>P</v>
      </c>
      <c r="FU58" s="455" t="str">
        <f t="shared" si="124"/>
        <v>P</v>
      </c>
      <c r="FV58" s="455" t="str">
        <f t="shared" si="124"/>
        <v>P</v>
      </c>
      <c r="FW58" s="455" t="str">
        <f t="shared" si="124"/>
        <v>P</v>
      </c>
      <c r="FX58" s="455" t="str">
        <f t="shared" si="124"/>
        <v>P</v>
      </c>
      <c r="FY58" s="455" t="str">
        <f t="shared" si="124"/>
        <v>P</v>
      </c>
      <c r="FZ58" s="953" t="str">
        <f t="shared" si="124"/>
        <v>P</v>
      </c>
      <c r="GA58" s="768" t="str">
        <f t="shared" si="124"/>
        <v>P</v>
      </c>
      <c r="GB58" s="455" t="str">
        <f t="shared" si="124"/>
        <v>P</v>
      </c>
      <c r="GC58" s="455" t="str">
        <f t="shared" si="124"/>
        <v>P</v>
      </c>
      <c r="GD58" s="455" t="str">
        <f t="shared" si="124"/>
        <v>P</v>
      </c>
      <c r="GE58" s="455" t="str">
        <f t="shared" si="124"/>
        <v>P</v>
      </c>
      <c r="GF58" s="953" t="str">
        <f t="shared" si="124"/>
        <v>P</v>
      </c>
      <c r="GG58" s="768" t="str">
        <f t="shared" si="124"/>
        <v>P</v>
      </c>
      <c r="GH58" s="455" t="str">
        <f t="shared" si="124"/>
        <v>P</v>
      </c>
      <c r="GI58" s="455" t="str">
        <f t="shared" si="124"/>
        <v>P</v>
      </c>
      <c r="GJ58" s="455" t="str">
        <f t="shared" si="124"/>
        <v>P</v>
      </c>
      <c r="GK58" s="455" t="str">
        <f t="shared" si="124"/>
        <v>P</v>
      </c>
      <c r="GL58" s="455" t="str">
        <f t="shared" si="124"/>
        <v>P</v>
      </c>
      <c r="GM58" s="455" t="str">
        <f t="shared" si="124"/>
        <v>P</v>
      </c>
      <c r="GN58" s="954" t="str">
        <f t="shared" si="124"/>
        <v>P</v>
      </c>
      <c r="GO58" s="768" t="str">
        <f t="shared" si="124"/>
        <v>P</v>
      </c>
      <c r="GP58" s="455" t="str">
        <f t="shared" si="121"/>
        <v>P</v>
      </c>
      <c r="GQ58" s="455" t="str">
        <f t="shared" si="121"/>
        <v>P</v>
      </c>
      <c r="GR58" s="455" t="str">
        <f t="shared" si="121"/>
        <v>P</v>
      </c>
      <c r="GS58" s="455" t="str">
        <f t="shared" si="121"/>
        <v>P</v>
      </c>
      <c r="GT58" s="455" t="str">
        <f t="shared" si="121"/>
        <v>P</v>
      </c>
      <c r="GU58" s="953" t="str">
        <f t="shared" si="121"/>
        <v>P</v>
      </c>
      <c r="GV58" s="768" t="str">
        <f t="shared" si="121"/>
        <v>P</v>
      </c>
      <c r="GW58" s="455" t="str">
        <f t="shared" si="121"/>
        <v>P</v>
      </c>
      <c r="GX58" s="455" t="str">
        <f t="shared" si="121"/>
        <v>P</v>
      </c>
      <c r="GY58" s="455" t="str">
        <f t="shared" si="121"/>
        <v>P</v>
      </c>
      <c r="GZ58" s="455" t="str">
        <f t="shared" si="121"/>
        <v>P</v>
      </c>
      <c r="HA58" s="455" t="str">
        <f t="shared" si="121"/>
        <v>P</v>
      </c>
      <c r="HB58" s="953" t="str">
        <f t="shared" si="121"/>
        <v>P</v>
      </c>
      <c r="HC58" s="768" t="str">
        <f t="shared" si="121"/>
        <v>P</v>
      </c>
      <c r="HD58" s="455" t="str">
        <f t="shared" si="121"/>
        <v>P</v>
      </c>
      <c r="HE58" s="455" t="str">
        <f t="shared" si="121"/>
        <v>P</v>
      </c>
      <c r="HF58" s="455" t="str">
        <f t="shared" si="121"/>
        <v>P</v>
      </c>
      <c r="HG58" s="455" t="str">
        <f t="shared" si="121"/>
        <v>P</v>
      </c>
      <c r="HH58" s="455" t="str">
        <f t="shared" si="121"/>
        <v>P</v>
      </c>
      <c r="HI58" s="953" t="str">
        <f t="shared" si="121"/>
        <v>P</v>
      </c>
      <c r="HJ58" s="768" t="str">
        <f t="shared" si="121"/>
        <v>P</v>
      </c>
      <c r="HK58" s="455" t="str">
        <f t="shared" si="121"/>
        <v>P</v>
      </c>
      <c r="HL58" s="455" t="str">
        <f t="shared" si="121"/>
        <v>P</v>
      </c>
      <c r="HM58" s="455" t="str">
        <f t="shared" si="121"/>
        <v>P</v>
      </c>
      <c r="HN58" s="955" t="str">
        <f t="shared" si="121"/>
        <v>P</v>
      </c>
      <c r="HO58" s="455" t="str">
        <f t="shared" si="121"/>
        <v>P</v>
      </c>
      <c r="HP58" s="953" t="str">
        <f t="shared" si="121"/>
        <v>P</v>
      </c>
      <c r="HQ58" s="768" t="str">
        <f t="shared" si="121"/>
        <v>P</v>
      </c>
      <c r="HR58" s="455" t="str">
        <f t="shared" si="121"/>
        <v>P</v>
      </c>
      <c r="HS58" s="455" t="str">
        <f t="shared" si="121"/>
        <v>P</v>
      </c>
      <c r="HT58" s="455" t="str">
        <f t="shared" si="121"/>
        <v>P</v>
      </c>
      <c r="HU58" s="455" t="str">
        <f t="shared" si="121"/>
        <v>P</v>
      </c>
      <c r="HV58" s="455" t="str">
        <f t="shared" si="121"/>
        <v>P</v>
      </c>
      <c r="HW58" s="953" t="str">
        <f t="shared" si="121"/>
        <v>P</v>
      </c>
      <c r="HX58" s="768" t="str">
        <f t="shared" si="121"/>
        <v>P</v>
      </c>
      <c r="HY58" s="455" t="str">
        <f t="shared" si="121"/>
        <v>P</v>
      </c>
      <c r="HZ58" s="455" t="str">
        <f t="shared" si="121"/>
        <v>P</v>
      </c>
      <c r="IA58" s="455" t="str">
        <f t="shared" si="121"/>
        <v>P</v>
      </c>
      <c r="IB58" s="455" t="str">
        <f t="shared" si="121"/>
        <v>P</v>
      </c>
      <c r="IC58" s="455" t="str">
        <f t="shared" si="121"/>
        <v>P</v>
      </c>
      <c r="ID58" s="953" t="str">
        <f t="shared" si="121"/>
        <v>P</v>
      </c>
      <c r="IE58" s="768" t="str">
        <f t="shared" si="121"/>
        <v>P</v>
      </c>
      <c r="IF58" s="455" t="str">
        <f t="shared" si="121"/>
        <v>FÜ</v>
      </c>
      <c r="IG58" s="455" t="str">
        <f t="shared" si="121"/>
        <v>P</v>
      </c>
      <c r="IH58" s="455" t="str">
        <f t="shared" si="121"/>
        <v>P</v>
      </c>
      <c r="II58" s="455" t="str">
        <f t="shared" si="121"/>
        <v>P</v>
      </c>
      <c r="IJ58" s="455" t="str">
        <f t="shared" si="121"/>
        <v>P</v>
      </c>
      <c r="IK58" s="953" t="str">
        <f t="shared" si="121"/>
        <v>P</v>
      </c>
      <c r="IL58" s="768" t="str">
        <f t="shared" si="121"/>
        <v>P</v>
      </c>
      <c r="IM58" s="455" t="str">
        <f t="shared" si="121"/>
        <v>P</v>
      </c>
      <c r="IN58" s="455" t="str">
        <f t="shared" si="121"/>
        <v>P</v>
      </c>
      <c r="IO58" s="455" t="str">
        <f t="shared" si="121"/>
        <v>P</v>
      </c>
      <c r="IP58" s="455" t="str">
        <f t="shared" si="121"/>
        <v>P</v>
      </c>
      <c r="IQ58" s="455" t="str">
        <f t="shared" si="121"/>
        <v>P</v>
      </c>
      <c r="IR58" s="953" t="str">
        <f t="shared" si="121"/>
        <v>P</v>
      </c>
      <c r="IS58" s="768" t="str">
        <f t="shared" si="121"/>
        <v>P</v>
      </c>
      <c r="IT58" s="455" t="str">
        <f t="shared" si="121"/>
        <v>P</v>
      </c>
      <c r="IU58" s="455" t="str">
        <f t="shared" si="121"/>
        <v>P</v>
      </c>
      <c r="IV58" s="455" t="str">
        <f t="shared" si="121"/>
        <v>P</v>
      </c>
      <c r="IW58" s="455" t="str">
        <f t="shared" si="121"/>
        <v>P</v>
      </c>
      <c r="IX58" s="455" t="str">
        <f t="shared" si="121"/>
        <v>P</v>
      </c>
      <c r="IY58" s="954" t="str">
        <f t="shared" si="121"/>
        <v>P</v>
      </c>
      <c r="IZ58" s="768" t="str">
        <f t="shared" si="121"/>
        <v>P</v>
      </c>
      <c r="JA58" s="455" t="str">
        <f t="shared" si="116"/>
        <v>P</v>
      </c>
      <c r="JB58" s="455" t="str">
        <f t="shared" si="125"/>
        <v>P</v>
      </c>
      <c r="JC58" s="455" t="str">
        <f t="shared" si="125"/>
        <v>P</v>
      </c>
      <c r="JD58" s="455" t="str">
        <f t="shared" si="125"/>
        <v>P</v>
      </c>
      <c r="JE58" s="455" t="str">
        <f t="shared" si="125"/>
        <v>P</v>
      </c>
      <c r="JF58" s="953" t="str">
        <f t="shared" si="125"/>
        <v>P</v>
      </c>
      <c r="JG58" s="768" t="str">
        <f t="shared" si="125"/>
        <v>P</v>
      </c>
      <c r="JH58" s="455" t="str">
        <f t="shared" si="125"/>
        <v>P</v>
      </c>
      <c r="JI58" s="455" t="str">
        <f t="shared" si="125"/>
        <v>P</v>
      </c>
      <c r="JJ58" s="455" t="str">
        <f t="shared" si="125"/>
        <v>P</v>
      </c>
      <c r="JK58" s="455" t="str">
        <f t="shared" si="125"/>
        <v>P</v>
      </c>
      <c r="JL58" s="455" t="str">
        <f t="shared" si="125"/>
        <v>P</v>
      </c>
      <c r="JM58" s="953" t="str">
        <f t="shared" si="125"/>
        <v>P</v>
      </c>
      <c r="JN58" s="768" t="str">
        <f t="shared" si="125"/>
        <v>P</v>
      </c>
      <c r="JO58" s="455" t="str">
        <f t="shared" si="125"/>
        <v>P</v>
      </c>
      <c r="JP58" s="455" t="str">
        <f t="shared" si="125"/>
        <v>P</v>
      </c>
      <c r="JQ58" s="455" t="str">
        <f t="shared" si="125"/>
        <v>P</v>
      </c>
      <c r="JR58" s="455" t="str">
        <f t="shared" si="125"/>
        <v>P</v>
      </c>
      <c r="JS58" s="455" t="str">
        <f t="shared" si="125"/>
        <v>P</v>
      </c>
      <c r="JT58" s="953" t="str">
        <f t="shared" si="125"/>
        <v>P</v>
      </c>
      <c r="JU58" s="768" t="str">
        <f t="shared" si="125"/>
        <v>P</v>
      </c>
      <c r="JV58" s="455" t="str">
        <f t="shared" si="125"/>
        <v>P</v>
      </c>
      <c r="JW58" s="455" t="str">
        <f t="shared" si="125"/>
        <v>P</v>
      </c>
      <c r="JX58" s="455" t="str">
        <f t="shared" si="125"/>
        <v>P</v>
      </c>
      <c r="JY58" s="455" t="str">
        <f t="shared" si="125"/>
        <v>P</v>
      </c>
      <c r="JZ58" s="455" t="str">
        <f t="shared" si="125"/>
        <v>P</v>
      </c>
      <c r="KA58" s="953" t="str">
        <f t="shared" si="125"/>
        <v>P</v>
      </c>
      <c r="KB58" s="768" t="str">
        <f t="shared" si="125"/>
        <v>P</v>
      </c>
      <c r="KC58" s="455" t="str">
        <f t="shared" si="125"/>
        <v>P</v>
      </c>
      <c r="KD58" s="455" t="str">
        <f t="shared" si="125"/>
        <v>P</v>
      </c>
      <c r="KE58" s="455" t="str">
        <f t="shared" si="125"/>
        <v>P</v>
      </c>
      <c r="KF58" s="455" t="str">
        <f t="shared" si="125"/>
        <v>P</v>
      </c>
      <c r="KG58" s="455" t="str">
        <f t="shared" si="125"/>
        <v>P</v>
      </c>
      <c r="KH58" s="953" t="str">
        <f t="shared" si="125"/>
        <v>P</v>
      </c>
      <c r="KI58" s="768" t="str">
        <f t="shared" si="125"/>
        <v>P</v>
      </c>
      <c r="KJ58" s="455" t="str">
        <f t="shared" si="125"/>
        <v>P</v>
      </c>
      <c r="KK58" s="455" t="str">
        <f t="shared" si="125"/>
        <v>P</v>
      </c>
      <c r="KL58" s="455" t="str">
        <f t="shared" si="125"/>
        <v>P</v>
      </c>
      <c r="KM58" s="455" t="str">
        <f t="shared" si="125"/>
        <v>P</v>
      </c>
      <c r="KN58" s="455" t="str">
        <f t="shared" si="125"/>
        <v>P</v>
      </c>
      <c r="KO58" s="953" t="str">
        <f t="shared" si="125"/>
        <v>P</v>
      </c>
      <c r="KP58" s="768" t="str">
        <f t="shared" si="125"/>
        <v>P</v>
      </c>
      <c r="KQ58" s="455" t="str">
        <f t="shared" si="125"/>
        <v>P</v>
      </c>
      <c r="KR58" s="455" t="str">
        <f t="shared" si="125"/>
        <v>FÜ</v>
      </c>
      <c r="KS58" s="455" t="str">
        <f t="shared" si="125"/>
        <v>P</v>
      </c>
      <c r="KT58" s="455" t="str">
        <f t="shared" si="125"/>
        <v>P</v>
      </c>
      <c r="KU58" s="455" t="str">
        <f t="shared" si="125"/>
        <v>P</v>
      </c>
      <c r="KV58" s="953" t="str">
        <f t="shared" si="125"/>
        <v>P</v>
      </c>
      <c r="KW58" s="768" t="str">
        <f t="shared" si="125"/>
        <v>P</v>
      </c>
      <c r="KX58" s="455" t="str">
        <f t="shared" si="125"/>
        <v>P</v>
      </c>
      <c r="KY58" s="455" t="str">
        <f t="shared" si="125"/>
        <v>P</v>
      </c>
      <c r="KZ58" s="455" t="str">
        <f t="shared" si="125"/>
        <v>P</v>
      </c>
      <c r="LA58" s="455" t="str">
        <f t="shared" si="125"/>
        <v>FÜ</v>
      </c>
      <c r="LB58" s="455" t="str">
        <f t="shared" si="125"/>
        <v>P</v>
      </c>
      <c r="LC58" s="954" t="str">
        <f t="shared" si="125"/>
        <v>P</v>
      </c>
      <c r="LD58" s="768" t="str">
        <f t="shared" si="125"/>
        <v>P</v>
      </c>
      <c r="LE58" s="455" t="str">
        <f t="shared" si="125"/>
        <v>P</v>
      </c>
      <c r="LF58" s="455" t="str">
        <f t="shared" si="125"/>
        <v>P</v>
      </c>
      <c r="LG58" s="455" t="str">
        <f t="shared" si="125"/>
        <v>P</v>
      </c>
      <c r="LH58" s="455" t="str">
        <f t="shared" si="125"/>
        <v>P</v>
      </c>
      <c r="LI58" s="455" t="str">
        <f t="shared" si="125"/>
        <v>P</v>
      </c>
      <c r="LJ58" s="953" t="str">
        <f t="shared" si="125"/>
        <v>P</v>
      </c>
      <c r="LK58" s="768" t="str">
        <f t="shared" si="125"/>
        <v>P</v>
      </c>
      <c r="LL58" s="455" t="str">
        <f t="shared" si="125"/>
        <v>P</v>
      </c>
      <c r="LM58" s="455" t="str">
        <f t="shared" si="125"/>
        <v>P</v>
      </c>
      <c r="LN58" s="455" t="str">
        <f t="shared" si="122"/>
        <v>P</v>
      </c>
      <c r="LO58" s="455" t="str">
        <f t="shared" si="122"/>
        <v>P</v>
      </c>
      <c r="LP58" s="455" t="str">
        <f t="shared" si="122"/>
        <v>P</v>
      </c>
      <c r="LQ58" s="953" t="str">
        <f t="shared" si="122"/>
        <v>P</v>
      </c>
      <c r="LR58" s="768" t="str">
        <f t="shared" si="122"/>
        <v>P</v>
      </c>
      <c r="LS58" s="455" t="str">
        <f t="shared" si="122"/>
        <v>P</v>
      </c>
      <c r="LT58" s="455" t="str">
        <f t="shared" si="122"/>
        <v>P</v>
      </c>
      <c r="LU58" s="455" t="str">
        <f t="shared" si="122"/>
        <v>P</v>
      </c>
      <c r="LV58" s="455" t="str">
        <f t="shared" si="122"/>
        <v>P</v>
      </c>
      <c r="LW58" s="455" t="str">
        <f t="shared" si="122"/>
        <v>P</v>
      </c>
      <c r="LX58" s="953" t="str">
        <f t="shared" si="122"/>
        <v>P</v>
      </c>
      <c r="LY58" s="768" t="str">
        <f t="shared" si="122"/>
        <v>P</v>
      </c>
      <c r="LZ58" s="455" t="str">
        <f t="shared" si="122"/>
        <v>P</v>
      </c>
      <c r="MA58" s="455" t="str">
        <f t="shared" si="122"/>
        <v>P</v>
      </c>
      <c r="MB58" s="455" t="str">
        <f t="shared" si="122"/>
        <v>P</v>
      </c>
      <c r="MC58" s="455" t="str">
        <f t="shared" si="122"/>
        <v>P</v>
      </c>
      <c r="MD58" s="455" t="str">
        <f t="shared" si="122"/>
        <v>P</v>
      </c>
      <c r="ME58" s="953" t="str">
        <f t="shared" si="122"/>
        <v>P</v>
      </c>
      <c r="MF58" s="768" t="str">
        <f t="shared" si="122"/>
        <v>P</v>
      </c>
      <c r="MG58" s="455" t="str">
        <f t="shared" si="122"/>
        <v>P</v>
      </c>
      <c r="MH58" s="455" t="str">
        <f t="shared" si="122"/>
        <v>P</v>
      </c>
      <c r="MI58" s="455" t="str">
        <f t="shared" si="122"/>
        <v>P</v>
      </c>
      <c r="MJ58" s="455" t="str">
        <f t="shared" si="122"/>
        <v>P</v>
      </c>
      <c r="MK58" s="455" t="str">
        <f t="shared" si="122"/>
        <v>P</v>
      </c>
      <c r="ML58" s="953" t="str">
        <f t="shared" si="122"/>
        <v>P</v>
      </c>
      <c r="MM58" s="768" t="str">
        <f t="shared" si="122"/>
        <v>P</v>
      </c>
      <c r="MN58" s="455" t="str">
        <f t="shared" si="122"/>
        <v>P</v>
      </c>
      <c r="MO58" s="455" t="str">
        <f t="shared" si="122"/>
        <v>P</v>
      </c>
      <c r="MP58" s="455" t="str">
        <f t="shared" si="122"/>
        <v>P</v>
      </c>
      <c r="MQ58" s="455" t="str">
        <f t="shared" si="122"/>
        <v>P</v>
      </c>
      <c r="MR58" s="455" t="str">
        <f t="shared" si="122"/>
        <v>P</v>
      </c>
      <c r="MS58" s="953" t="str">
        <f t="shared" si="122"/>
        <v>P</v>
      </c>
      <c r="MT58" s="768" t="str">
        <f t="shared" si="122"/>
        <v>P</v>
      </c>
      <c r="MU58" s="455" t="str">
        <f t="shared" si="122"/>
        <v>P</v>
      </c>
      <c r="MV58" s="455" t="str">
        <f t="shared" si="122"/>
        <v>P</v>
      </c>
      <c r="MW58" s="455" t="str">
        <f t="shared" si="122"/>
        <v>P</v>
      </c>
      <c r="MX58" s="455" t="str">
        <f t="shared" si="122"/>
        <v>P</v>
      </c>
      <c r="MY58" s="455" t="str">
        <f t="shared" si="122"/>
        <v>P</v>
      </c>
      <c r="MZ58" s="953" t="str">
        <f t="shared" si="122"/>
        <v>P</v>
      </c>
      <c r="NA58" s="768" t="str">
        <f t="shared" si="122"/>
        <v>P</v>
      </c>
      <c r="NB58" s="455" t="str">
        <f t="shared" si="122"/>
        <v>P</v>
      </c>
      <c r="NC58" s="455" t="str">
        <f t="shared" si="122"/>
        <v>FÜ</v>
      </c>
      <c r="ND58" s="455" t="str">
        <f t="shared" si="122"/>
        <v>FÜ</v>
      </c>
      <c r="NE58" s="455" t="str">
        <f t="shared" si="122"/>
        <v>P</v>
      </c>
      <c r="NF58" s="455" t="str">
        <f t="shared" si="122"/>
        <v>P</v>
      </c>
      <c r="NG58" s="954" t="str">
        <f t="shared" si="122"/>
        <v>P</v>
      </c>
      <c r="NH58" s="768" t="str">
        <f t="shared" si="122"/>
        <v>P</v>
      </c>
      <c r="NI58" s="455" t="str">
        <f t="shared" si="122"/>
        <v>P</v>
      </c>
      <c r="NJ58" s="455" t="str">
        <f t="shared" si="122"/>
        <v>P</v>
      </c>
      <c r="NK58" s="455" t="str">
        <f t="shared" si="122"/>
        <v>P</v>
      </c>
      <c r="NL58" s="455" t="str">
        <f t="shared" si="122"/>
        <v>P</v>
      </c>
      <c r="NM58" s="455" t="str">
        <f t="shared" si="122"/>
        <v>P</v>
      </c>
      <c r="NN58" s="953" t="str">
        <f t="shared" si="122"/>
        <v>P</v>
      </c>
    </row>
    <row r="59" spans="1:497" ht="12" thickBot="1" x14ac:dyDescent="0.25">
      <c r="A59" s="685">
        <f>alapadatok!A42</f>
        <v>8</v>
      </c>
      <c r="B59" s="678">
        <f>IF(alapadatok!C42="","",alapadatok!C42)</f>
        <v>117</v>
      </c>
      <c r="C59" s="584" t="str">
        <f>IF(alapadatok!B42="","",alapadatok!B42)</f>
        <v>Osvalda Zoltán</v>
      </c>
      <c r="D59" s="584" t="str">
        <f>IF(alapadatok!D42="","",alapadatok!D42)</f>
        <v>End controller</v>
      </c>
      <c r="E59" s="948" t="str">
        <f>IF(alapadatok!K42="","",alapadatok!K42)</f>
        <v/>
      </c>
      <c r="F59" s="952" t="str">
        <f t="shared" si="123"/>
        <v>P</v>
      </c>
      <c r="G59" s="953" t="str">
        <f t="shared" si="123"/>
        <v>P</v>
      </c>
      <c r="H59" s="768" t="str">
        <f t="shared" si="123"/>
        <v>P</v>
      </c>
      <c r="I59" s="455" t="str">
        <f t="shared" si="123"/>
        <v>FÜ</v>
      </c>
      <c r="J59" s="1164" t="str">
        <f t="shared" si="123"/>
        <v>SDE</v>
      </c>
      <c r="K59" s="1165" t="str">
        <f t="shared" si="123"/>
        <v>SDE</v>
      </c>
      <c r="L59" s="1166" t="str">
        <f t="shared" si="123"/>
        <v>SDE</v>
      </c>
      <c r="M59" s="455" t="str">
        <f t="shared" si="123"/>
        <v>P</v>
      </c>
      <c r="N59" s="953" t="str">
        <f t="shared" si="123"/>
        <v>P</v>
      </c>
      <c r="O59" s="1227" t="str">
        <f t="shared" si="123"/>
        <v>N</v>
      </c>
      <c r="P59" s="1221" t="str">
        <f t="shared" si="123"/>
        <v>N</v>
      </c>
      <c r="Q59" s="455" t="str">
        <f t="shared" si="123"/>
        <v>N</v>
      </c>
      <c r="R59" s="455" t="str">
        <f t="shared" si="123"/>
        <v>DE</v>
      </c>
      <c r="S59" s="455" t="str">
        <f t="shared" si="123"/>
        <v>P</v>
      </c>
      <c r="T59" s="455" t="str">
        <f t="shared" si="123"/>
        <v>P</v>
      </c>
      <c r="U59" s="953" t="str">
        <f t="shared" si="123"/>
        <v>P</v>
      </c>
      <c r="V59" s="768" t="str">
        <f t="shared" si="123"/>
        <v>P</v>
      </c>
      <c r="W59" s="455" t="str">
        <f t="shared" si="123"/>
        <v>P</v>
      </c>
      <c r="X59" s="455" t="s">
        <v>70</v>
      </c>
      <c r="Y59" s="455" t="s">
        <v>70</v>
      </c>
      <c r="Z59" s="455" t="str">
        <f t="shared" si="123"/>
        <v>P</v>
      </c>
      <c r="AA59" s="455" t="str">
        <f t="shared" si="123"/>
        <v>P</v>
      </c>
      <c r="AB59" s="953" t="str">
        <f t="shared" si="123"/>
        <v>P</v>
      </c>
      <c r="AC59" s="1164" t="s">
        <v>383</v>
      </c>
      <c r="AD59" s="1166" t="s">
        <v>383</v>
      </c>
      <c r="AE59" s="455" t="str">
        <f t="shared" si="123"/>
        <v>N</v>
      </c>
      <c r="AF59" s="455" t="str">
        <f t="shared" si="123"/>
        <v>N</v>
      </c>
      <c r="AG59" s="1221" t="str">
        <f t="shared" si="123"/>
        <v>N</v>
      </c>
      <c r="AH59" s="455" t="str">
        <f t="shared" si="123"/>
        <v>P</v>
      </c>
      <c r="AI59" s="953" t="str">
        <f t="shared" si="123"/>
        <v>P</v>
      </c>
      <c r="AJ59" s="768" t="str">
        <f t="shared" si="123"/>
        <v>P</v>
      </c>
      <c r="AK59" s="455" t="str">
        <f t="shared" si="123"/>
        <v>P</v>
      </c>
      <c r="AL59" s="455" t="str">
        <f t="shared" si="123"/>
        <v>DE</v>
      </c>
      <c r="AM59" s="1221" t="str">
        <f t="shared" si="123"/>
        <v>DE</v>
      </c>
      <c r="AN59" s="1221" t="str">
        <f t="shared" si="123"/>
        <v>DE</v>
      </c>
      <c r="AO59" s="455" t="str">
        <f t="shared" si="123"/>
        <v>P</v>
      </c>
      <c r="AP59" s="953" t="str">
        <f t="shared" si="123"/>
        <v>P</v>
      </c>
      <c r="AQ59" s="768" t="str">
        <f t="shared" si="123"/>
        <v>DE</v>
      </c>
      <c r="AR59" s="455" t="str">
        <f t="shared" si="123"/>
        <v>DE</v>
      </c>
      <c r="AS59" s="1221" t="str">
        <f t="shared" si="123"/>
        <v>DE</v>
      </c>
      <c r="AT59" s="954" t="str">
        <f t="shared" si="123"/>
        <v>DE</v>
      </c>
      <c r="AU59" s="1171" t="s">
        <v>385</v>
      </c>
      <c r="AV59" s="1145" t="str">
        <f t="shared" si="123"/>
        <v>P</v>
      </c>
      <c r="AW59" s="953" t="str">
        <f t="shared" si="123"/>
        <v>P</v>
      </c>
      <c r="AX59" s="768" t="str">
        <f t="shared" si="123"/>
        <v>DE</v>
      </c>
      <c r="AY59" s="455" t="str">
        <f t="shared" si="123"/>
        <v>DE</v>
      </c>
      <c r="AZ59" s="455" t="str">
        <f t="shared" si="123"/>
        <v>DE</v>
      </c>
      <c r="BA59" s="455" t="str">
        <f t="shared" si="123"/>
        <v>É</v>
      </c>
      <c r="BB59" s="455" t="str">
        <f t="shared" si="123"/>
        <v>ÉJ</v>
      </c>
      <c r="BC59" s="455" t="str">
        <f t="shared" si="123"/>
        <v>P</v>
      </c>
      <c r="BD59" s="954" t="str">
        <f t="shared" si="123"/>
        <v>P</v>
      </c>
      <c r="BE59" s="1164" t="s">
        <v>385</v>
      </c>
      <c r="BF59" s="1165" t="s">
        <v>385</v>
      </c>
      <c r="BG59" s="1165" t="s">
        <v>383</v>
      </c>
      <c r="BH59" s="1166" t="s">
        <v>383</v>
      </c>
      <c r="BI59" s="1145" t="s">
        <v>178</v>
      </c>
      <c r="BJ59" s="455" t="str">
        <f t="shared" si="123"/>
        <v>P</v>
      </c>
      <c r="BK59" s="953" t="str">
        <f t="shared" si="123"/>
        <v>P</v>
      </c>
      <c r="BL59" s="768" t="str">
        <f t="shared" si="123"/>
        <v>P</v>
      </c>
      <c r="BM59" s="455" t="str">
        <f t="shared" si="123"/>
        <v>É</v>
      </c>
      <c r="BN59" s="455" t="str">
        <f t="shared" si="123"/>
        <v>É</v>
      </c>
      <c r="BO59" s="455" t="str">
        <f t="shared" si="123"/>
        <v>É</v>
      </c>
      <c r="BP59" s="455" t="str">
        <f t="shared" si="123"/>
        <v>P</v>
      </c>
      <c r="BQ59" s="455" t="str">
        <f t="shared" ref="BQ59:EB62" si="126">IF($C59="","",BQ$50)</f>
        <v>P</v>
      </c>
      <c r="BR59" s="953" t="str">
        <f t="shared" si="126"/>
        <v>P</v>
      </c>
      <c r="BS59" s="768" t="str">
        <f t="shared" si="126"/>
        <v>N</v>
      </c>
      <c r="BT59" s="455" t="str">
        <f t="shared" si="126"/>
        <v>N</v>
      </c>
      <c r="BU59" s="455" t="str">
        <f t="shared" si="126"/>
        <v>N</v>
      </c>
      <c r="BV59" s="455" t="str">
        <f t="shared" si="126"/>
        <v>SN</v>
      </c>
      <c r="BW59" s="455" t="str">
        <f t="shared" si="126"/>
        <v>SN</v>
      </c>
      <c r="BX59" s="455" t="str">
        <f t="shared" si="126"/>
        <v>P</v>
      </c>
      <c r="BY59" s="953" t="str">
        <f t="shared" si="126"/>
        <v>P</v>
      </c>
      <c r="BZ59" s="768" t="str">
        <f t="shared" si="126"/>
        <v>P</v>
      </c>
      <c r="CA59" s="455" t="s">
        <v>410</v>
      </c>
      <c r="CB59" s="455" t="s">
        <v>410</v>
      </c>
      <c r="CC59" s="455" t="s">
        <v>414</v>
      </c>
      <c r="CD59" s="455" t="str">
        <f t="shared" si="126"/>
        <v>FÜ</v>
      </c>
      <c r="CE59" s="455" t="str">
        <f t="shared" si="126"/>
        <v>P</v>
      </c>
      <c r="CF59" s="953" t="str">
        <f t="shared" si="126"/>
        <v>P</v>
      </c>
      <c r="CG59" s="768" t="s">
        <v>412</v>
      </c>
      <c r="CH59" s="455" t="s">
        <v>409</v>
      </c>
      <c r="CI59" s="455" t="s">
        <v>409</v>
      </c>
      <c r="CJ59" s="455" t="s">
        <v>409</v>
      </c>
      <c r="CK59" s="455" t="s">
        <v>409</v>
      </c>
      <c r="CL59" s="455" t="str">
        <f t="shared" si="126"/>
        <v>P</v>
      </c>
      <c r="CM59" s="953" t="str">
        <f t="shared" si="126"/>
        <v>P</v>
      </c>
      <c r="CN59" s="768" t="str">
        <f t="shared" si="126"/>
        <v>P</v>
      </c>
      <c r="CO59" s="455" t="str">
        <f t="shared" si="126"/>
        <v>É</v>
      </c>
      <c r="CP59" s="455" t="str">
        <f t="shared" si="126"/>
        <v>P</v>
      </c>
      <c r="CQ59" s="455" t="str">
        <f t="shared" si="126"/>
        <v>P</v>
      </c>
      <c r="CR59" s="455" t="str">
        <f t="shared" si="126"/>
        <v>P</v>
      </c>
      <c r="CS59" s="455" t="str">
        <f t="shared" si="126"/>
        <v>P</v>
      </c>
      <c r="CT59" s="953" t="str">
        <f t="shared" si="126"/>
        <v>P</v>
      </c>
      <c r="CU59" s="952" t="str">
        <f t="shared" si="126"/>
        <v>FÜ</v>
      </c>
      <c r="CV59" s="455" t="str">
        <f t="shared" si="126"/>
        <v>N</v>
      </c>
      <c r="CW59" s="455" t="str">
        <f t="shared" si="126"/>
        <v>N</v>
      </c>
      <c r="CX59" s="455" t="str">
        <f t="shared" si="126"/>
        <v>N</v>
      </c>
      <c r="CY59" s="455" t="str">
        <f t="shared" si="126"/>
        <v>DE</v>
      </c>
      <c r="CZ59" s="455" t="str">
        <f t="shared" si="126"/>
        <v>P</v>
      </c>
      <c r="DA59" s="953" t="str">
        <f t="shared" si="126"/>
        <v>P</v>
      </c>
      <c r="DB59" s="768" t="str">
        <f t="shared" si="126"/>
        <v>É</v>
      </c>
      <c r="DC59" s="455" t="str">
        <f t="shared" si="126"/>
        <v>É</v>
      </c>
      <c r="DD59" s="455" t="str">
        <f t="shared" si="126"/>
        <v>É</v>
      </c>
      <c r="DE59" s="455" t="str">
        <f t="shared" si="126"/>
        <v>P</v>
      </c>
      <c r="DF59" s="455" t="str">
        <f t="shared" si="126"/>
        <v>P</v>
      </c>
      <c r="DG59" s="455" t="str">
        <f t="shared" si="126"/>
        <v>P</v>
      </c>
      <c r="DH59" s="953" t="str">
        <f t="shared" si="126"/>
        <v>P</v>
      </c>
      <c r="DI59" s="768" t="str">
        <f t="shared" si="126"/>
        <v>DE</v>
      </c>
      <c r="DJ59" s="455" t="str">
        <f t="shared" si="126"/>
        <v>N</v>
      </c>
      <c r="DK59" s="455" t="str">
        <f t="shared" si="126"/>
        <v>N</v>
      </c>
      <c r="DL59" s="455" t="str">
        <f t="shared" si="126"/>
        <v>N</v>
      </c>
      <c r="DM59" s="455" t="str">
        <f t="shared" si="126"/>
        <v>P</v>
      </c>
      <c r="DN59" s="455" t="str">
        <f t="shared" si="126"/>
        <v>P</v>
      </c>
      <c r="DO59" s="953" t="str">
        <f t="shared" si="126"/>
        <v>P</v>
      </c>
      <c r="DP59" s="768" t="str">
        <f t="shared" si="126"/>
        <v>P</v>
      </c>
      <c r="DQ59" s="455" t="str">
        <f t="shared" si="126"/>
        <v>É</v>
      </c>
      <c r="DR59" s="455" t="str">
        <f t="shared" si="126"/>
        <v>É</v>
      </c>
      <c r="DS59" s="455" t="str">
        <f t="shared" si="126"/>
        <v>É</v>
      </c>
      <c r="DT59" s="455" t="str">
        <f t="shared" si="126"/>
        <v>P</v>
      </c>
      <c r="DU59" s="455" t="str">
        <f t="shared" si="126"/>
        <v>P</v>
      </c>
      <c r="DV59" s="953" t="str">
        <f t="shared" si="126"/>
        <v>P</v>
      </c>
      <c r="DW59" s="768" t="str">
        <f t="shared" si="126"/>
        <v>N</v>
      </c>
      <c r="DX59" s="455" t="str">
        <f t="shared" si="126"/>
        <v>N</v>
      </c>
      <c r="DY59" s="455" t="str">
        <f t="shared" si="126"/>
        <v>FÜ</v>
      </c>
      <c r="DZ59" s="455" t="str">
        <f t="shared" si="126"/>
        <v>P</v>
      </c>
      <c r="EA59" s="455" t="str">
        <f t="shared" si="126"/>
        <v>P</v>
      </c>
      <c r="EB59" s="455" t="str">
        <f t="shared" si="126"/>
        <v>P</v>
      </c>
      <c r="EC59" s="954" t="str">
        <f t="shared" si="114"/>
        <v>P</v>
      </c>
      <c r="ED59" s="768" t="str">
        <f t="shared" si="124"/>
        <v>P</v>
      </c>
      <c r="EE59" s="455" t="str">
        <f t="shared" si="124"/>
        <v>P</v>
      </c>
      <c r="EF59" s="455" t="str">
        <f t="shared" si="124"/>
        <v>P</v>
      </c>
      <c r="EG59" s="455" t="str">
        <f t="shared" si="124"/>
        <v>P</v>
      </c>
      <c r="EH59" s="455" t="str">
        <f t="shared" si="124"/>
        <v>P</v>
      </c>
      <c r="EI59" s="455" t="str">
        <f t="shared" si="124"/>
        <v>P</v>
      </c>
      <c r="EJ59" s="953" t="str">
        <f t="shared" si="124"/>
        <v>P</v>
      </c>
      <c r="EK59" s="768" t="str">
        <f t="shared" si="124"/>
        <v>P</v>
      </c>
      <c r="EL59" s="455" t="str">
        <f t="shared" si="124"/>
        <v>P</v>
      </c>
      <c r="EM59" s="455" t="str">
        <f t="shared" si="124"/>
        <v>P</v>
      </c>
      <c r="EN59" s="455" t="str">
        <f t="shared" si="124"/>
        <v>P</v>
      </c>
      <c r="EO59" s="455" t="str">
        <f t="shared" si="124"/>
        <v>P</v>
      </c>
      <c r="EP59" s="455" t="str">
        <f t="shared" si="124"/>
        <v>P</v>
      </c>
      <c r="EQ59" s="953" t="str">
        <f t="shared" si="124"/>
        <v>P</v>
      </c>
      <c r="ER59" s="768" t="str">
        <f t="shared" si="124"/>
        <v>FÜ</v>
      </c>
      <c r="ES59" s="455" t="str">
        <f t="shared" si="124"/>
        <v>P</v>
      </c>
      <c r="ET59" s="455" t="str">
        <f t="shared" si="124"/>
        <v>P</v>
      </c>
      <c r="EU59" s="455" t="str">
        <f t="shared" si="124"/>
        <v>P</v>
      </c>
      <c r="EV59" s="455" t="str">
        <f t="shared" si="124"/>
        <v>P</v>
      </c>
      <c r="EW59" s="455" t="str">
        <f t="shared" si="124"/>
        <v>P</v>
      </c>
      <c r="EX59" s="953" t="str">
        <f t="shared" si="124"/>
        <v>P</v>
      </c>
      <c r="EY59" s="768" t="str">
        <f t="shared" si="124"/>
        <v>P</v>
      </c>
      <c r="EZ59" s="455" t="str">
        <f t="shared" si="124"/>
        <v>P</v>
      </c>
      <c r="FA59" s="455" t="str">
        <f t="shared" si="124"/>
        <v>P</v>
      </c>
      <c r="FB59" s="455" t="str">
        <f t="shared" si="124"/>
        <v>P</v>
      </c>
      <c r="FC59" s="455" t="str">
        <f t="shared" si="124"/>
        <v>P</v>
      </c>
      <c r="FD59" s="455" t="str">
        <f t="shared" si="124"/>
        <v>P</v>
      </c>
      <c r="FE59" s="953" t="str">
        <f t="shared" si="124"/>
        <v>P</v>
      </c>
      <c r="FF59" s="768" t="str">
        <f t="shared" si="124"/>
        <v>P</v>
      </c>
      <c r="FG59" s="455" t="str">
        <f t="shared" si="124"/>
        <v>P</v>
      </c>
      <c r="FH59" s="455" t="str">
        <f t="shared" si="124"/>
        <v>P</v>
      </c>
      <c r="FI59" s="455" t="str">
        <f t="shared" si="124"/>
        <v>P</v>
      </c>
      <c r="FJ59" s="455" t="str">
        <f t="shared" si="124"/>
        <v>P</v>
      </c>
      <c r="FK59" s="455" t="str">
        <f t="shared" si="124"/>
        <v>P</v>
      </c>
      <c r="FL59" s="953" t="str">
        <f t="shared" si="124"/>
        <v>P</v>
      </c>
      <c r="FM59" s="768" t="str">
        <f t="shared" si="124"/>
        <v>P</v>
      </c>
      <c r="FN59" s="455" t="str">
        <f t="shared" si="124"/>
        <v>P</v>
      </c>
      <c r="FO59" s="455" t="str">
        <f t="shared" si="124"/>
        <v>P</v>
      </c>
      <c r="FP59" s="455" t="str">
        <f t="shared" si="124"/>
        <v>P</v>
      </c>
      <c r="FQ59" s="455" t="str">
        <f t="shared" si="124"/>
        <v>P</v>
      </c>
      <c r="FR59" s="455" t="str">
        <f t="shared" si="124"/>
        <v>P</v>
      </c>
      <c r="FS59" s="953" t="str">
        <f t="shared" si="124"/>
        <v>P</v>
      </c>
      <c r="FT59" s="768" t="str">
        <f t="shared" si="124"/>
        <v>P</v>
      </c>
      <c r="FU59" s="455" t="str">
        <f t="shared" si="124"/>
        <v>P</v>
      </c>
      <c r="FV59" s="455" t="str">
        <f t="shared" si="124"/>
        <v>P</v>
      </c>
      <c r="FW59" s="455" t="str">
        <f t="shared" si="124"/>
        <v>P</v>
      </c>
      <c r="FX59" s="455" t="str">
        <f t="shared" si="124"/>
        <v>P</v>
      </c>
      <c r="FY59" s="455" t="str">
        <f t="shared" si="124"/>
        <v>P</v>
      </c>
      <c r="FZ59" s="953" t="str">
        <f t="shared" si="124"/>
        <v>P</v>
      </c>
      <c r="GA59" s="768" t="str">
        <f t="shared" si="124"/>
        <v>P</v>
      </c>
      <c r="GB59" s="455" t="str">
        <f t="shared" si="124"/>
        <v>P</v>
      </c>
      <c r="GC59" s="455" t="str">
        <f t="shared" si="124"/>
        <v>P</v>
      </c>
      <c r="GD59" s="455" t="str">
        <f t="shared" si="124"/>
        <v>P</v>
      </c>
      <c r="GE59" s="455" t="str">
        <f t="shared" si="124"/>
        <v>P</v>
      </c>
      <c r="GF59" s="953" t="str">
        <f t="shared" si="124"/>
        <v>P</v>
      </c>
      <c r="GG59" s="768" t="str">
        <f t="shared" si="124"/>
        <v>P</v>
      </c>
      <c r="GH59" s="455" t="str">
        <f t="shared" si="124"/>
        <v>P</v>
      </c>
      <c r="GI59" s="455" t="str">
        <f t="shared" si="124"/>
        <v>P</v>
      </c>
      <c r="GJ59" s="455" t="str">
        <f t="shared" si="124"/>
        <v>P</v>
      </c>
      <c r="GK59" s="455" t="str">
        <f t="shared" si="124"/>
        <v>P</v>
      </c>
      <c r="GL59" s="455" t="str">
        <f t="shared" si="124"/>
        <v>P</v>
      </c>
      <c r="GM59" s="455" t="str">
        <f t="shared" si="124"/>
        <v>P</v>
      </c>
      <c r="GN59" s="954" t="str">
        <f t="shared" si="124"/>
        <v>P</v>
      </c>
      <c r="GO59" s="768" t="str">
        <f t="shared" ref="GO59:IZ62" si="127">IF($C59="","",GO$50)</f>
        <v>P</v>
      </c>
      <c r="GP59" s="455" t="str">
        <f t="shared" si="127"/>
        <v>P</v>
      </c>
      <c r="GQ59" s="455" t="str">
        <f t="shared" si="127"/>
        <v>P</v>
      </c>
      <c r="GR59" s="455" t="str">
        <f t="shared" si="127"/>
        <v>P</v>
      </c>
      <c r="GS59" s="455" t="str">
        <f t="shared" si="127"/>
        <v>P</v>
      </c>
      <c r="GT59" s="455" t="str">
        <f t="shared" si="127"/>
        <v>P</v>
      </c>
      <c r="GU59" s="953" t="str">
        <f t="shared" si="127"/>
        <v>P</v>
      </c>
      <c r="GV59" s="768" t="str">
        <f t="shared" si="127"/>
        <v>P</v>
      </c>
      <c r="GW59" s="455" t="str">
        <f t="shared" si="127"/>
        <v>P</v>
      </c>
      <c r="GX59" s="455" t="str">
        <f t="shared" si="127"/>
        <v>P</v>
      </c>
      <c r="GY59" s="455" t="str">
        <f t="shared" si="127"/>
        <v>P</v>
      </c>
      <c r="GZ59" s="455" t="str">
        <f t="shared" si="127"/>
        <v>P</v>
      </c>
      <c r="HA59" s="455" t="str">
        <f t="shared" si="127"/>
        <v>P</v>
      </c>
      <c r="HB59" s="953" t="str">
        <f t="shared" si="127"/>
        <v>P</v>
      </c>
      <c r="HC59" s="768" t="str">
        <f t="shared" si="127"/>
        <v>P</v>
      </c>
      <c r="HD59" s="455" t="str">
        <f t="shared" si="127"/>
        <v>P</v>
      </c>
      <c r="HE59" s="455" t="str">
        <f t="shared" si="127"/>
        <v>P</v>
      </c>
      <c r="HF59" s="455" t="str">
        <f t="shared" si="127"/>
        <v>P</v>
      </c>
      <c r="HG59" s="455" t="str">
        <f t="shared" si="127"/>
        <v>P</v>
      </c>
      <c r="HH59" s="455" t="str">
        <f t="shared" si="127"/>
        <v>P</v>
      </c>
      <c r="HI59" s="953" t="str">
        <f t="shared" si="127"/>
        <v>P</v>
      </c>
      <c r="HJ59" s="768" t="str">
        <f t="shared" si="127"/>
        <v>P</v>
      </c>
      <c r="HK59" s="455" t="str">
        <f t="shared" si="127"/>
        <v>P</v>
      </c>
      <c r="HL59" s="455" t="str">
        <f t="shared" si="127"/>
        <v>P</v>
      </c>
      <c r="HM59" s="455" t="str">
        <f t="shared" si="127"/>
        <v>P</v>
      </c>
      <c r="HN59" s="455" t="str">
        <f t="shared" si="127"/>
        <v>P</v>
      </c>
      <c r="HO59" s="455" t="str">
        <f t="shared" si="127"/>
        <v>P</v>
      </c>
      <c r="HP59" s="953" t="str">
        <f t="shared" si="127"/>
        <v>P</v>
      </c>
      <c r="HQ59" s="768" t="str">
        <f t="shared" si="127"/>
        <v>P</v>
      </c>
      <c r="HR59" s="455" t="str">
        <f t="shared" si="127"/>
        <v>P</v>
      </c>
      <c r="HS59" s="455" t="str">
        <f t="shared" si="127"/>
        <v>P</v>
      </c>
      <c r="HT59" s="455" t="str">
        <f t="shared" si="127"/>
        <v>P</v>
      </c>
      <c r="HU59" s="455" t="str">
        <f t="shared" si="127"/>
        <v>P</v>
      </c>
      <c r="HV59" s="455" t="str">
        <f t="shared" si="127"/>
        <v>P</v>
      </c>
      <c r="HW59" s="953" t="str">
        <f t="shared" si="127"/>
        <v>P</v>
      </c>
      <c r="HX59" s="768" t="str">
        <f t="shared" si="127"/>
        <v>P</v>
      </c>
      <c r="HY59" s="455" t="str">
        <f t="shared" si="127"/>
        <v>P</v>
      </c>
      <c r="HZ59" s="455" t="str">
        <f t="shared" si="127"/>
        <v>P</v>
      </c>
      <c r="IA59" s="455" t="str">
        <f t="shared" si="127"/>
        <v>P</v>
      </c>
      <c r="IB59" s="455" t="str">
        <f t="shared" si="127"/>
        <v>P</v>
      </c>
      <c r="IC59" s="455" t="str">
        <f t="shared" si="127"/>
        <v>P</v>
      </c>
      <c r="ID59" s="953" t="str">
        <f t="shared" si="127"/>
        <v>P</v>
      </c>
      <c r="IE59" s="768" t="str">
        <f t="shared" si="127"/>
        <v>P</v>
      </c>
      <c r="IF59" s="455" t="str">
        <f t="shared" si="127"/>
        <v>FÜ</v>
      </c>
      <c r="IG59" s="455" t="str">
        <f t="shared" si="127"/>
        <v>P</v>
      </c>
      <c r="IH59" s="455" t="str">
        <f t="shared" si="127"/>
        <v>P</v>
      </c>
      <c r="II59" s="455" t="str">
        <f t="shared" si="127"/>
        <v>P</v>
      </c>
      <c r="IJ59" s="455" t="str">
        <f t="shared" si="127"/>
        <v>P</v>
      </c>
      <c r="IK59" s="953" t="str">
        <f t="shared" si="127"/>
        <v>P</v>
      </c>
      <c r="IL59" s="768" t="str">
        <f t="shared" si="127"/>
        <v>P</v>
      </c>
      <c r="IM59" s="455" t="str">
        <f t="shared" si="127"/>
        <v>P</v>
      </c>
      <c r="IN59" s="455" t="str">
        <f t="shared" si="127"/>
        <v>P</v>
      </c>
      <c r="IO59" s="455" t="str">
        <f t="shared" si="127"/>
        <v>P</v>
      </c>
      <c r="IP59" s="455" t="str">
        <f t="shared" si="127"/>
        <v>P</v>
      </c>
      <c r="IQ59" s="455" t="str">
        <f t="shared" si="127"/>
        <v>P</v>
      </c>
      <c r="IR59" s="953" t="str">
        <f t="shared" si="127"/>
        <v>P</v>
      </c>
      <c r="IS59" s="768" t="str">
        <f t="shared" si="127"/>
        <v>P</v>
      </c>
      <c r="IT59" s="455" t="str">
        <f t="shared" si="127"/>
        <v>P</v>
      </c>
      <c r="IU59" s="455" t="str">
        <f t="shared" si="127"/>
        <v>P</v>
      </c>
      <c r="IV59" s="455" t="str">
        <f t="shared" si="127"/>
        <v>P</v>
      </c>
      <c r="IW59" s="455" t="str">
        <f t="shared" si="127"/>
        <v>P</v>
      </c>
      <c r="IX59" s="455" t="str">
        <f t="shared" si="127"/>
        <v>P</v>
      </c>
      <c r="IY59" s="954" t="str">
        <f t="shared" si="127"/>
        <v>P</v>
      </c>
      <c r="IZ59" s="768" t="str">
        <f t="shared" si="127"/>
        <v>P</v>
      </c>
      <c r="JA59" s="455" t="str">
        <f t="shared" si="116"/>
        <v>P</v>
      </c>
      <c r="JB59" s="455" t="str">
        <f t="shared" si="125"/>
        <v>P</v>
      </c>
      <c r="JC59" s="455" t="str">
        <f t="shared" si="125"/>
        <v>P</v>
      </c>
      <c r="JD59" s="455" t="str">
        <f t="shared" si="125"/>
        <v>P</v>
      </c>
      <c r="JE59" s="455" t="str">
        <f t="shared" si="125"/>
        <v>P</v>
      </c>
      <c r="JF59" s="953" t="str">
        <f t="shared" si="125"/>
        <v>P</v>
      </c>
      <c r="JG59" s="768" t="str">
        <f t="shared" si="125"/>
        <v>P</v>
      </c>
      <c r="JH59" s="455" t="str">
        <f t="shared" si="125"/>
        <v>P</v>
      </c>
      <c r="JI59" s="455" t="str">
        <f t="shared" si="125"/>
        <v>P</v>
      </c>
      <c r="JJ59" s="455" t="str">
        <f t="shared" si="125"/>
        <v>P</v>
      </c>
      <c r="JK59" s="455" t="str">
        <f t="shared" si="125"/>
        <v>P</v>
      </c>
      <c r="JL59" s="455" t="str">
        <f t="shared" si="125"/>
        <v>P</v>
      </c>
      <c r="JM59" s="953" t="str">
        <f t="shared" si="125"/>
        <v>P</v>
      </c>
      <c r="JN59" s="768" t="str">
        <f t="shared" si="125"/>
        <v>P</v>
      </c>
      <c r="JO59" s="455" t="str">
        <f t="shared" si="125"/>
        <v>P</v>
      </c>
      <c r="JP59" s="455" t="str">
        <f t="shared" si="125"/>
        <v>P</v>
      </c>
      <c r="JQ59" s="455" t="str">
        <f t="shared" si="125"/>
        <v>P</v>
      </c>
      <c r="JR59" s="455" t="str">
        <f t="shared" si="125"/>
        <v>P</v>
      </c>
      <c r="JS59" s="455" t="str">
        <f t="shared" si="125"/>
        <v>P</v>
      </c>
      <c r="JT59" s="953" t="str">
        <f t="shared" si="125"/>
        <v>P</v>
      </c>
      <c r="JU59" s="768" t="str">
        <f t="shared" si="125"/>
        <v>P</v>
      </c>
      <c r="JV59" s="455" t="str">
        <f t="shared" si="125"/>
        <v>P</v>
      </c>
      <c r="JW59" s="455" t="str">
        <f t="shared" si="125"/>
        <v>P</v>
      </c>
      <c r="JX59" s="455" t="str">
        <f t="shared" si="125"/>
        <v>P</v>
      </c>
      <c r="JY59" s="455" t="str">
        <f t="shared" si="125"/>
        <v>P</v>
      </c>
      <c r="JZ59" s="455" t="str">
        <f t="shared" si="125"/>
        <v>P</v>
      </c>
      <c r="KA59" s="953" t="str">
        <f t="shared" si="125"/>
        <v>P</v>
      </c>
      <c r="KB59" s="768" t="str">
        <f t="shared" si="125"/>
        <v>P</v>
      </c>
      <c r="KC59" s="455" t="str">
        <f t="shared" si="125"/>
        <v>P</v>
      </c>
      <c r="KD59" s="455" t="str">
        <f t="shared" si="125"/>
        <v>P</v>
      </c>
      <c r="KE59" s="455" t="str">
        <f t="shared" si="125"/>
        <v>P</v>
      </c>
      <c r="KF59" s="455" t="str">
        <f t="shared" si="125"/>
        <v>P</v>
      </c>
      <c r="KG59" s="455" t="str">
        <f t="shared" si="125"/>
        <v>P</v>
      </c>
      <c r="KH59" s="953" t="str">
        <f t="shared" si="125"/>
        <v>P</v>
      </c>
      <c r="KI59" s="768" t="str">
        <f t="shared" si="125"/>
        <v>P</v>
      </c>
      <c r="KJ59" s="455" t="str">
        <f t="shared" si="125"/>
        <v>P</v>
      </c>
      <c r="KK59" s="455" t="str">
        <f t="shared" si="125"/>
        <v>P</v>
      </c>
      <c r="KL59" s="455" t="str">
        <f t="shared" si="125"/>
        <v>P</v>
      </c>
      <c r="KM59" s="455" t="str">
        <f t="shared" si="125"/>
        <v>P</v>
      </c>
      <c r="KN59" s="455" t="str">
        <f t="shared" si="125"/>
        <v>P</v>
      </c>
      <c r="KO59" s="953" t="str">
        <f t="shared" si="125"/>
        <v>P</v>
      </c>
      <c r="KP59" s="768" t="str">
        <f t="shared" si="125"/>
        <v>P</v>
      </c>
      <c r="KQ59" s="455" t="str">
        <f t="shared" si="125"/>
        <v>P</v>
      </c>
      <c r="KR59" s="455" t="str">
        <f t="shared" si="125"/>
        <v>FÜ</v>
      </c>
      <c r="KS59" s="455" t="str">
        <f t="shared" si="125"/>
        <v>P</v>
      </c>
      <c r="KT59" s="455" t="str">
        <f t="shared" si="125"/>
        <v>P</v>
      </c>
      <c r="KU59" s="455" t="str">
        <f t="shared" si="125"/>
        <v>P</v>
      </c>
      <c r="KV59" s="953" t="str">
        <f t="shared" si="125"/>
        <v>P</v>
      </c>
      <c r="KW59" s="768" t="str">
        <f t="shared" si="125"/>
        <v>P</v>
      </c>
      <c r="KX59" s="455" t="str">
        <f t="shared" si="125"/>
        <v>P</v>
      </c>
      <c r="KY59" s="455" t="str">
        <f t="shared" si="125"/>
        <v>P</v>
      </c>
      <c r="KZ59" s="455" t="str">
        <f t="shared" si="125"/>
        <v>P</v>
      </c>
      <c r="LA59" s="455" t="str">
        <f t="shared" si="125"/>
        <v>FÜ</v>
      </c>
      <c r="LB59" s="455" t="str">
        <f t="shared" si="125"/>
        <v>P</v>
      </c>
      <c r="LC59" s="954" t="str">
        <f t="shared" si="125"/>
        <v>P</v>
      </c>
      <c r="LD59" s="768" t="str">
        <f t="shared" si="125"/>
        <v>P</v>
      </c>
      <c r="LE59" s="455" t="str">
        <f t="shared" si="125"/>
        <v>P</v>
      </c>
      <c r="LF59" s="455" t="str">
        <f t="shared" si="125"/>
        <v>P</v>
      </c>
      <c r="LG59" s="455" t="str">
        <f t="shared" si="125"/>
        <v>P</v>
      </c>
      <c r="LH59" s="455" t="str">
        <f t="shared" si="125"/>
        <v>P</v>
      </c>
      <c r="LI59" s="455" t="str">
        <f t="shared" si="125"/>
        <v>P</v>
      </c>
      <c r="LJ59" s="953" t="str">
        <f t="shared" si="125"/>
        <v>P</v>
      </c>
      <c r="LK59" s="768" t="str">
        <f t="shared" si="125"/>
        <v>P</v>
      </c>
      <c r="LL59" s="455" t="str">
        <f t="shared" si="125"/>
        <v>P</v>
      </c>
      <c r="LM59" s="455" t="str">
        <f t="shared" ref="LM59:NN62" si="128">IF($C59="","",LM$50)</f>
        <v>P</v>
      </c>
      <c r="LN59" s="455" t="str">
        <f t="shared" si="128"/>
        <v>P</v>
      </c>
      <c r="LO59" s="455" t="str">
        <f t="shared" si="128"/>
        <v>P</v>
      </c>
      <c r="LP59" s="455" t="str">
        <f t="shared" si="128"/>
        <v>P</v>
      </c>
      <c r="LQ59" s="953" t="str">
        <f t="shared" si="128"/>
        <v>P</v>
      </c>
      <c r="LR59" s="768" t="str">
        <f t="shared" si="128"/>
        <v>P</v>
      </c>
      <c r="LS59" s="455" t="str">
        <f t="shared" si="128"/>
        <v>P</v>
      </c>
      <c r="LT59" s="455" t="str">
        <f t="shared" si="128"/>
        <v>P</v>
      </c>
      <c r="LU59" s="455" t="str">
        <f t="shared" si="128"/>
        <v>P</v>
      </c>
      <c r="LV59" s="455" t="str">
        <f t="shared" si="128"/>
        <v>P</v>
      </c>
      <c r="LW59" s="455" t="str">
        <f t="shared" si="128"/>
        <v>P</v>
      </c>
      <c r="LX59" s="953" t="str">
        <f t="shared" si="128"/>
        <v>P</v>
      </c>
      <c r="LY59" s="768" t="str">
        <f t="shared" si="128"/>
        <v>P</v>
      </c>
      <c r="LZ59" s="455" t="str">
        <f t="shared" si="128"/>
        <v>P</v>
      </c>
      <c r="MA59" s="455" t="str">
        <f t="shared" si="128"/>
        <v>P</v>
      </c>
      <c r="MB59" s="455" t="str">
        <f t="shared" si="128"/>
        <v>P</v>
      </c>
      <c r="MC59" s="455" t="str">
        <f t="shared" si="128"/>
        <v>P</v>
      </c>
      <c r="MD59" s="455" t="str">
        <f t="shared" si="128"/>
        <v>P</v>
      </c>
      <c r="ME59" s="953" t="str">
        <f t="shared" si="128"/>
        <v>P</v>
      </c>
      <c r="MF59" s="768" t="str">
        <f t="shared" si="128"/>
        <v>P</v>
      </c>
      <c r="MG59" s="455" t="str">
        <f t="shared" si="128"/>
        <v>P</v>
      </c>
      <c r="MH59" s="455" t="str">
        <f t="shared" si="128"/>
        <v>P</v>
      </c>
      <c r="MI59" s="455" t="str">
        <f t="shared" si="128"/>
        <v>P</v>
      </c>
      <c r="MJ59" s="455" t="str">
        <f t="shared" si="128"/>
        <v>P</v>
      </c>
      <c r="MK59" s="455" t="str">
        <f t="shared" si="128"/>
        <v>P</v>
      </c>
      <c r="ML59" s="953" t="str">
        <f t="shared" si="128"/>
        <v>P</v>
      </c>
      <c r="MM59" s="768" t="str">
        <f t="shared" si="128"/>
        <v>P</v>
      </c>
      <c r="MN59" s="455" t="str">
        <f t="shared" si="128"/>
        <v>P</v>
      </c>
      <c r="MO59" s="455" t="str">
        <f t="shared" si="128"/>
        <v>P</v>
      </c>
      <c r="MP59" s="455" t="str">
        <f t="shared" si="128"/>
        <v>P</v>
      </c>
      <c r="MQ59" s="455" t="str">
        <f t="shared" si="128"/>
        <v>P</v>
      </c>
      <c r="MR59" s="455" t="str">
        <f t="shared" si="128"/>
        <v>P</v>
      </c>
      <c r="MS59" s="953" t="str">
        <f t="shared" si="128"/>
        <v>P</v>
      </c>
      <c r="MT59" s="768" t="str">
        <f t="shared" si="128"/>
        <v>P</v>
      </c>
      <c r="MU59" s="455" t="str">
        <f t="shared" si="128"/>
        <v>P</v>
      </c>
      <c r="MV59" s="455" t="str">
        <f t="shared" si="128"/>
        <v>P</v>
      </c>
      <c r="MW59" s="455" t="str">
        <f t="shared" si="128"/>
        <v>P</v>
      </c>
      <c r="MX59" s="455" t="str">
        <f t="shared" si="128"/>
        <v>P</v>
      </c>
      <c r="MY59" s="455" t="str">
        <f t="shared" si="128"/>
        <v>P</v>
      </c>
      <c r="MZ59" s="953" t="str">
        <f t="shared" si="128"/>
        <v>P</v>
      </c>
      <c r="NA59" s="768" t="str">
        <f t="shared" si="128"/>
        <v>P</v>
      </c>
      <c r="NB59" s="455" t="str">
        <f t="shared" si="128"/>
        <v>P</v>
      </c>
      <c r="NC59" s="455" t="str">
        <f t="shared" si="128"/>
        <v>FÜ</v>
      </c>
      <c r="ND59" s="455" t="str">
        <f t="shared" si="128"/>
        <v>FÜ</v>
      </c>
      <c r="NE59" s="455" t="str">
        <f t="shared" si="128"/>
        <v>P</v>
      </c>
      <c r="NF59" s="455" t="str">
        <f t="shared" si="128"/>
        <v>P</v>
      </c>
      <c r="NG59" s="954" t="str">
        <f t="shared" si="128"/>
        <v>P</v>
      </c>
      <c r="NH59" s="768" t="str">
        <f t="shared" si="128"/>
        <v>P</v>
      </c>
      <c r="NI59" s="455" t="str">
        <f t="shared" si="128"/>
        <v>P</v>
      </c>
      <c r="NJ59" s="455" t="str">
        <f t="shared" si="128"/>
        <v>P</v>
      </c>
      <c r="NK59" s="455" t="str">
        <f t="shared" si="128"/>
        <v>P</v>
      </c>
      <c r="NL59" s="455" t="str">
        <f t="shared" si="128"/>
        <v>P</v>
      </c>
      <c r="NM59" s="455" t="str">
        <f t="shared" si="128"/>
        <v>P</v>
      </c>
      <c r="NN59" s="953" t="str">
        <f t="shared" si="128"/>
        <v>P</v>
      </c>
    </row>
    <row r="60" spans="1:497" ht="12" thickBot="1" x14ac:dyDescent="0.25">
      <c r="A60" s="685">
        <f>alapadatok!A43</f>
        <v>9</v>
      </c>
      <c r="B60" s="678">
        <f>IF(alapadatok!C43="","",alapadatok!C43)</f>
        <v>46</v>
      </c>
      <c r="C60" s="584" t="str">
        <f>IF(alapadatok!B43="","",alapadatok!B43)</f>
        <v>Várszegi Ferenc</v>
      </c>
      <c r="D60" s="584" t="str">
        <f>IF(alapadatok!D43="","",alapadatok!D43)</f>
        <v>Multi 2</v>
      </c>
      <c r="E60" s="948" t="str">
        <f>IF(alapadatok!K43="","",alapadatok!K43)</f>
        <v/>
      </c>
      <c r="F60" s="952" t="str">
        <f t="shared" ref="F60:BQ63" si="129">IF($C60="","",F$50)</f>
        <v>P</v>
      </c>
      <c r="G60" s="953" t="str">
        <f t="shared" si="129"/>
        <v>P</v>
      </c>
      <c r="H60" s="768" t="str">
        <f t="shared" si="129"/>
        <v>P</v>
      </c>
      <c r="I60" s="455" t="str">
        <f t="shared" si="129"/>
        <v>FÜ</v>
      </c>
      <c r="J60" s="455" t="str">
        <f t="shared" si="129"/>
        <v>SDE</v>
      </c>
      <c r="K60" s="455" t="str">
        <f t="shared" si="129"/>
        <v>SDE</v>
      </c>
      <c r="L60" s="455" t="str">
        <f t="shared" si="129"/>
        <v>SDE</v>
      </c>
      <c r="M60" s="455" t="str">
        <f t="shared" si="129"/>
        <v>P</v>
      </c>
      <c r="N60" s="954" t="str">
        <f t="shared" si="129"/>
        <v>P</v>
      </c>
      <c r="O60" s="1164" t="s">
        <v>383</v>
      </c>
      <c r="P60" s="1166" t="s">
        <v>383</v>
      </c>
      <c r="Q60" s="1145" t="str">
        <f t="shared" si="129"/>
        <v>N</v>
      </c>
      <c r="R60" s="455" t="str">
        <f t="shared" si="129"/>
        <v>DE</v>
      </c>
      <c r="S60" s="455" t="str">
        <f t="shared" si="129"/>
        <v>P</v>
      </c>
      <c r="T60" s="455" t="str">
        <f t="shared" si="129"/>
        <v>P</v>
      </c>
      <c r="U60" s="953" t="str">
        <f t="shared" si="129"/>
        <v>P</v>
      </c>
      <c r="V60" s="768" t="str">
        <f t="shared" si="129"/>
        <v>P</v>
      </c>
      <c r="W60" s="455" t="str">
        <f t="shared" si="129"/>
        <v>P</v>
      </c>
      <c r="X60" s="455" t="str">
        <f t="shared" si="129"/>
        <v>É</v>
      </c>
      <c r="Y60" s="455" t="str">
        <f t="shared" si="129"/>
        <v>É</v>
      </c>
      <c r="Z60" s="455" t="str">
        <f t="shared" si="129"/>
        <v>P</v>
      </c>
      <c r="AA60" s="455" t="str">
        <f t="shared" si="129"/>
        <v>P</v>
      </c>
      <c r="AB60" s="953" t="str">
        <f t="shared" si="129"/>
        <v>P</v>
      </c>
      <c r="AC60" s="768" t="str">
        <f t="shared" si="129"/>
        <v>N</v>
      </c>
      <c r="AD60" s="455" t="str">
        <f t="shared" si="129"/>
        <v>N</v>
      </c>
      <c r="AE60" s="455" t="str">
        <f t="shared" si="129"/>
        <v>N</v>
      </c>
      <c r="AF60" s="954" t="str">
        <f t="shared" si="129"/>
        <v>N</v>
      </c>
      <c r="AG60" s="1171" t="s">
        <v>383</v>
      </c>
      <c r="AH60" s="1145" t="str">
        <f t="shared" si="129"/>
        <v>P</v>
      </c>
      <c r="AI60" s="953" t="str">
        <f t="shared" si="129"/>
        <v>P</v>
      </c>
      <c r="AJ60" s="768" t="str">
        <f t="shared" si="129"/>
        <v>P</v>
      </c>
      <c r="AK60" s="455" t="str">
        <f t="shared" si="129"/>
        <v>P</v>
      </c>
      <c r="AL60" s="954" t="str">
        <f t="shared" si="129"/>
        <v>DE</v>
      </c>
      <c r="AM60" s="1164" t="s">
        <v>385</v>
      </c>
      <c r="AN60" s="1166" t="s">
        <v>385</v>
      </c>
      <c r="AO60" s="1145" t="str">
        <f t="shared" si="129"/>
        <v>P</v>
      </c>
      <c r="AP60" s="953" t="str">
        <f t="shared" si="129"/>
        <v>P</v>
      </c>
      <c r="AQ60" s="768" t="s">
        <v>178</v>
      </c>
      <c r="AR60" s="954" t="s">
        <v>178</v>
      </c>
      <c r="AS60" s="1171" t="s">
        <v>432</v>
      </c>
      <c r="AT60" s="1145" t="str">
        <f t="shared" si="129"/>
        <v>DE</v>
      </c>
      <c r="AU60" s="1216" t="str">
        <f t="shared" si="129"/>
        <v>DE</v>
      </c>
      <c r="AV60" s="455" t="str">
        <f t="shared" si="129"/>
        <v>P</v>
      </c>
      <c r="AW60" s="953" t="str">
        <f t="shared" si="129"/>
        <v>P</v>
      </c>
      <c r="AX60" s="768" t="str">
        <f t="shared" si="129"/>
        <v>DE</v>
      </c>
      <c r="AY60" s="455" t="str">
        <f t="shared" si="129"/>
        <v>DE</v>
      </c>
      <c r="AZ60" s="455" t="str">
        <f t="shared" si="129"/>
        <v>DE</v>
      </c>
      <c r="BA60" s="455" t="str">
        <f t="shared" si="129"/>
        <v>É</v>
      </c>
      <c r="BB60" s="455" t="str">
        <f t="shared" si="129"/>
        <v>ÉJ</v>
      </c>
      <c r="BC60" s="455" t="str">
        <f t="shared" si="129"/>
        <v>P</v>
      </c>
      <c r="BD60" s="953" t="str">
        <f t="shared" si="129"/>
        <v>P</v>
      </c>
      <c r="BE60" s="1220" t="s">
        <v>409</v>
      </c>
      <c r="BF60" s="1216" t="s">
        <v>409</v>
      </c>
      <c r="BG60" s="1216" t="s">
        <v>409</v>
      </c>
      <c r="BH60" s="1216" t="s">
        <v>409</v>
      </c>
      <c r="BI60" s="1221" t="s">
        <v>409</v>
      </c>
      <c r="BJ60" s="455" t="str">
        <f t="shared" si="129"/>
        <v>P</v>
      </c>
      <c r="BK60" s="953" t="str">
        <f t="shared" si="129"/>
        <v>P</v>
      </c>
      <c r="BL60" s="768" t="str">
        <f t="shared" si="129"/>
        <v>P</v>
      </c>
      <c r="BM60" s="455" t="str">
        <f t="shared" si="129"/>
        <v>É</v>
      </c>
      <c r="BN60" s="455" t="str">
        <f t="shared" si="129"/>
        <v>É</v>
      </c>
      <c r="BO60" s="455" t="str">
        <f t="shared" si="129"/>
        <v>É</v>
      </c>
      <c r="BP60" s="455" t="str">
        <f t="shared" si="129"/>
        <v>P</v>
      </c>
      <c r="BQ60" s="455" t="str">
        <f t="shared" si="129"/>
        <v>P</v>
      </c>
      <c r="BR60" s="953" t="str">
        <f t="shared" si="126"/>
        <v>P</v>
      </c>
      <c r="BS60" s="768" t="str">
        <f t="shared" si="126"/>
        <v>N</v>
      </c>
      <c r="BT60" s="455" t="str">
        <f t="shared" si="126"/>
        <v>N</v>
      </c>
      <c r="BU60" s="455" t="str">
        <f t="shared" si="126"/>
        <v>N</v>
      </c>
      <c r="BV60" s="455" t="str">
        <f t="shared" si="126"/>
        <v>SN</v>
      </c>
      <c r="BW60" s="455" t="str">
        <f t="shared" si="126"/>
        <v>SN</v>
      </c>
      <c r="BX60" s="455" t="str">
        <f t="shared" si="126"/>
        <v>P</v>
      </c>
      <c r="BY60" s="953" t="str">
        <f t="shared" si="126"/>
        <v>P</v>
      </c>
      <c r="BZ60" s="768" t="str">
        <f t="shared" si="126"/>
        <v>P</v>
      </c>
      <c r="CA60" s="455" t="str">
        <f t="shared" si="126"/>
        <v>É</v>
      </c>
      <c r="CB60" s="455" t="s">
        <v>70</v>
      </c>
      <c r="CC60" s="455" t="str">
        <f t="shared" si="126"/>
        <v>P</v>
      </c>
      <c r="CD60" s="455" t="str">
        <f t="shared" si="126"/>
        <v>FÜ</v>
      </c>
      <c r="CE60" s="455" t="str">
        <f t="shared" si="126"/>
        <v>P</v>
      </c>
      <c r="CF60" s="953" t="str">
        <f t="shared" si="126"/>
        <v>P</v>
      </c>
      <c r="CG60" s="768" t="str">
        <f t="shared" si="126"/>
        <v>DE</v>
      </c>
      <c r="CH60" s="455" t="s">
        <v>383</v>
      </c>
      <c r="CI60" s="455" t="s">
        <v>99</v>
      </c>
      <c r="CJ60" s="455" t="str">
        <f t="shared" si="126"/>
        <v>SN</v>
      </c>
      <c r="CK60" s="455" t="str">
        <f t="shared" si="126"/>
        <v>SN</v>
      </c>
      <c r="CL60" s="455" t="str">
        <f t="shared" si="126"/>
        <v>P</v>
      </c>
      <c r="CM60" s="953" t="str">
        <f t="shared" si="126"/>
        <v>P</v>
      </c>
      <c r="CN60" s="768" t="str">
        <f t="shared" si="126"/>
        <v>P</v>
      </c>
      <c r="CO60" s="455" t="str">
        <f t="shared" si="126"/>
        <v>É</v>
      </c>
      <c r="CP60" s="455" t="str">
        <f t="shared" si="126"/>
        <v>P</v>
      </c>
      <c r="CQ60" s="455" t="str">
        <f t="shared" si="126"/>
        <v>P</v>
      </c>
      <c r="CR60" s="455" t="str">
        <f t="shared" si="126"/>
        <v>P</v>
      </c>
      <c r="CS60" s="455" t="str">
        <f t="shared" si="126"/>
        <v>P</v>
      </c>
      <c r="CT60" s="953" t="str">
        <f t="shared" si="126"/>
        <v>P</v>
      </c>
      <c r="CU60" s="952" t="str">
        <f t="shared" si="126"/>
        <v>FÜ</v>
      </c>
      <c r="CV60" s="455" t="str">
        <f t="shared" si="126"/>
        <v>N</v>
      </c>
      <c r="CW60" s="455" t="str">
        <f t="shared" si="126"/>
        <v>N</v>
      </c>
      <c r="CX60" s="455" t="str">
        <f t="shared" si="126"/>
        <v>N</v>
      </c>
      <c r="CY60" s="455" t="str">
        <f t="shared" si="126"/>
        <v>DE</v>
      </c>
      <c r="CZ60" s="455" t="str">
        <f t="shared" si="126"/>
        <v>P</v>
      </c>
      <c r="DA60" s="953" t="str">
        <f t="shared" si="126"/>
        <v>P</v>
      </c>
      <c r="DB60" s="768" t="str">
        <f t="shared" si="126"/>
        <v>É</v>
      </c>
      <c r="DC60" s="455" t="str">
        <f t="shared" si="126"/>
        <v>É</v>
      </c>
      <c r="DD60" s="455" t="str">
        <f t="shared" si="126"/>
        <v>É</v>
      </c>
      <c r="DE60" s="455" t="str">
        <f t="shared" si="126"/>
        <v>P</v>
      </c>
      <c r="DF60" s="455" t="str">
        <f t="shared" si="126"/>
        <v>P</v>
      </c>
      <c r="DG60" s="455" t="str">
        <f t="shared" si="126"/>
        <v>P</v>
      </c>
      <c r="DH60" s="953" t="str">
        <f t="shared" si="126"/>
        <v>P</v>
      </c>
      <c r="DI60" s="768" t="str">
        <f t="shared" si="126"/>
        <v>DE</v>
      </c>
      <c r="DJ60" s="455" t="str">
        <f t="shared" si="126"/>
        <v>N</v>
      </c>
      <c r="DK60" s="455" t="str">
        <f t="shared" si="126"/>
        <v>N</v>
      </c>
      <c r="DL60" s="455" t="str">
        <f t="shared" si="126"/>
        <v>N</v>
      </c>
      <c r="DM60" s="455" t="str">
        <f t="shared" si="126"/>
        <v>P</v>
      </c>
      <c r="DN60" s="455" t="str">
        <f t="shared" si="126"/>
        <v>P</v>
      </c>
      <c r="DO60" s="953" t="str">
        <f t="shared" si="126"/>
        <v>P</v>
      </c>
      <c r="DP60" s="768" t="str">
        <f t="shared" si="126"/>
        <v>P</v>
      </c>
      <c r="DQ60" s="455" t="str">
        <f t="shared" si="126"/>
        <v>É</v>
      </c>
      <c r="DR60" s="455" t="str">
        <f t="shared" si="126"/>
        <v>É</v>
      </c>
      <c r="DS60" s="455" t="str">
        <f t="shared" si="126"/>
        <v>É</v>
      </c>
      <c r="DT60" s="455" t="str">
        <f t="shared" si="126"/>
        <v>P</v>
      </c>
      <c r="DU60" s="455" t="str">
        <f t="shared" si="126"/>
        <v>P</v>
      </c>
      <c r="DV60" s="953" t="str">
        <f t="shared" si="126"/>
        <v>P</v>
      </c>
      <c r="DW60" s="768" t="str">
        <f t="shared" si="126"/>
        <v>N</v>
      </c>
      <c r="DX60" s="455" t="str">
        <f t="shared" si="126"/>
        <v>N</v>
      </c>
      <c r="DY60" s="455" t="str">
        <f t="shared" si="126"/>
        <v>FÜ</v>
      </c>
      <c r="DZ60" s="455" t="str">
        <f t="shared" si="126"/>
        <v>P</v>
      </c>
      <c r="EA60" s="455" t="str">
        <f t="shared" si="126"/>
        <v>P</v>
      </c>
      <c r="EB60" s="455" t="str">
        <f t="shared" si="126"/>
        <v>P</v>
      </c>
      <c r="EC60" s="954" t="str">
        <f t="shared" si="114"/>
        <v>P</v>
      </c>
      <c r="ED60" s="768" t="str">
        <f t="shared" ref="ED60:GO63" si="130">IF($C60="","",ED$50)</f>
        <v>P</v>
      </c>
      <c r="EE60" s="455" t="str">
        <f t="shared" si="130"/>
        <v>P</v>
      </c>
      <c r="EF60" s="455" t="str">
        <f t="shared" si="130"/>
        <v>P</v>
      </c>
      <c r="EG60" s="455" t="str">
        <f t="shared" si="130"/>
        <v>P</v>
      </c>
      <c r="EH60" s="455" t="str">
        <f t="shared" si="130"/>
        <v>P</v>
      </c>
      <c r="EI60" s="455" t="str">
        <f t="shared" si="130"/>
        <v>P</v>
      </c>
      <c r="EJ60" s="953" t="str">
        <f t="shared" si="130"/>
        <v>P</v>
      </c>
      <c r="EK60" s="768" t="str">
        <f t="shared" si="130"/>
        <v>P</v>
      </c>
      <c r="EL60" s="455" t="str">
        <f t="shared" si="130"/>
        <v>P</v>
      </c>
      <c r="EM60" s="455" t="str">
        <f t="shared" si="130"/>
        <v>P</v>
      </c>
      <c r="EN60" s="455" t="str">
        <f t="shared" si="130"/>
        <v>P</v>
      </c>
      <c r="EO60" s="455" t="str">
        <f t="shared" si="130"/>
        <v>P</v>
      </c>
      <c r="EP60" s="455" t="str">
        <f t="shared" si="130"/>
        <v>P</v>
      </c>
      <c r="EQ60" s="953" t="str">
        <f t="shared" si="130"/>
        <v>P</v>
      </c>
      <c r="ER60" s="768" t="str">
        <f t="shared" si="130"/>
        <v>FÜ</v>
      </c>
      <c r="ES60" s="455" t="str">
        <f t="shared" si="130"/>
        <v>P</v>
      </c>
      <c r="ET60" s="455" t="str">
        <f t="shared" si="130"/>
        <v>P</v>
      </c>
      <c r="EU60" s="455" t="str">
        <f t="shared" si="130"/>
        <v>P</v>
      </c>
      <c r="EV60" s="455" t="str">
        <f t="shared" si="130"/>
        <v>P</v>
      </c>
      <c r="EW60" s="455" t="str">
        <f t="shared" si="130"/>
        <v>P</v>
      </c>
      <c r="EX60" s="953" t="str">
        <f t="shared" si="130"/>
        <v>P</v>
      </c>
      <c r="EY60" s="768" t="str">
        <f t="shared" si="130"/>
        <v>P</v>
      </c>
      <c r="EZ60" s="455" t="str">
        <f t="shared" si="130"/>
        <v>P</v>
      </c>
      <c r="FA60" s="455" t="str">
        <f t="shared" si="130"/>
        <v>P</v>
      </c>
      <c r="FB60" s="455" t="str">
        <f t="shared" si="130"/>
        <v>P</v>
      </c>
      <c r="FC60" s="455" t="str">
        <f t="shared" si="130"/>
        <v>P</v>
      </c>
      <c r="FD60" s="455" t="str">
        <f t="shared" si="130"/>
        <v>P</v>
      </c>
      <c r="FE60" s="953" t="str">
        <f t="shared" si="130"/>
        <v>P</v>
      </c>
      <c r="FF60" s="768" t="str">
        <f t="shared" si="130"/>
        <v>P</v>
      </c>
      <c r="FG60" s="455" t="str">
        <f t="shared" si="130"/>
        <v>P</v>
      </c>
      <c r="FH60" s="455" t="str">
        <f t="shared" si="130"/>
        <v>P</v>
      </c>
      <c r="FI60" s="455" t="str">
        <f t="shared" si="130"/>
        <v>P</v>
      </c>
      <c r="FJ60" s="455" t="str">
        <f t="shared" si="130"/>
        <v>P</v>
      </c>
      <c r="FK60" s="455" t="str">
        <f t="shared" si="130"/>
        <v>P</v>
      </c>
      <c r="FL60" s="953" t="str">
        <f t="shared" si="130"/>
        <v>P</v>
      </c>
      <c r="FM60" s="768" t="str">
        <f t="shared" si="130"/>
        <v>P</v>
      </c>
      <c r="FN60" s="455" t="str">
        <f t="shared" si="130"/>
        <v>P</v>
      </c>
      <c r="FO60" s="455" t="str">
        <f t="shared" si="130"/>
        <v>P</v>
      </c>
      <c r="FP60" s="455" t="str">
        <f t="shared" si="130"/>
        <v>P</v>
      </c>
      <c r="FQ60" s="455" t="str">
        <f t="shared" si="130"/>
        <v>P</v>
      </c>
      <c r="FR60" s="455" t="str">
        <f t="shared" si="130"/>
        <v>P</v>
      </c>
      <c r="FS60" s="953" t="str">
        <f t="shared" si="130"/>
        <v>P</v>
      </c>
      <c r="FT60" s="768" t="str">
        <f t="shared" si="130"/>
        <v>P</v>
      </c>
      <c r="FU60" s="455" t="str">
        <f t="shared" si="130"/>
        <v>P</v>
      </c>
      <c r="FV60" s="455" t="str">
        <f t="shared" si="130"/>
        <v>P</v>
      </c>
      <c r="FW60" s="455" t="str">
        <f t="shared" si="130"/>
        <v>P</v>
      </c>
      <c r="FX60" s="455" t="str">
        <f t="shared" si="130"/>
        <v>P</v>
      </c>
      <c r="FY60" s="455" t="str">
        <f t="shared" si="130"/>
        <v>P</v>
      </c>
      <c r="FZ60" s="953" t="str">
        <f t="shared" si="130"/>
        <v>P</v>
      </c>
      <c r="GA60" s="768" t="str">
        <f t="shared" si="130"/>
        <v>P</v>
      </c>
      <c r="GB60" s="455" t="str">
        <f t="shared" si="130"/>
        <v>P</v>
      </c>
      <c r="GC60" s="455" t="str">
        <f t="shared" si="130"/>
        <v>P</v>
      </c>
      <c r="GD60" s="455" t="str">
        <f t="shared" si="130"/>
        <v>P</v>
      </c>
      <c r="GE60" s="455" t="str">
        <f t="shared" si="130"/>
        <v>P</v>
      </c>
      <c r="GF60" s="953" t="str">
        <f t="shared" si="130"/>
        <v>P</v>
      </c>
      <c r="GG60" s="768" t="str">
        <f t="shared" si="130"/>
        <v>P</v>
      </c>
      <c r="GH60" s="455" t="str">
        <f t="shared" si="130"/>
        <v>P</v>
      </c>
      <c r="GI60" s="455" t="str">
        <f t="shared" si="130"/>
        <v>P</v>
      </c>
      <c r="GJ60" s="455" t="str">
        <f t="shared" si="130"/>
        <v>P</v>
      </c>
      <c r="GK60" s="455" t="str">
        <f t="shared" si="130"/>
        <v>P</v>
      </c>
      <c r="GL60" s="455" t="str">
        <f t="shared" si="130"/>
        <v>P</v>
      </c>
      <c r="GM60" s="455" t="str">
        <f t="shared" si="130"/>
        <v>P</v>
      </c>
      <c r="GN60" s="954" t="str">
        <f t="shared" si="130"/>
        <v>P</v>
      </c>
      <c r="GO60" s="768" t="str">
        <f t="shared" si="130"/>
        <v>P</v>
      </c>
      <c r="GP60" s="455" t="str">
        <f t="shared" si="127"/>
        <v>P</v>
      </c>
      <c r="GQ60" s="455" t="str">
        <f t="shared" si="127"/>
        <v>P</v>
      </c>
      <c r="GR60" s="455" t="str">
        <f t="shared" si="127"/>
        <v>P</v>
      </c>
      <c r="GS60" s="455" t="str">
        <f t="shared" si="127"/>
        <v>P</v>
      </c>
      <c r="GT60" s="455" t="str">
        <f t="shared" si="127"/>
        <v>P</v>
      </c>
      <c r="GU60" s="953" t="str">
        <f t="shared" si="127"/>
        <v>P</v>
      </c>
      <c r="GV60" s="768" t="str">
        <f t="shared" si="127"/>
        <v>P</v>
      </c>
      <c r="GW60" s="455" t="str">
        <f t="shared" si="127"/>
        <v>P</v>
      </c>
      <c r="GX60" s="455" t="str">
        <f t="shared" si="127"/>
        <v>P</v>
      </c>
      <c r="GY60" s="455" t="str">
        <f t="shared" si="127"/>
        <v>P</v>
      </c>
      <c r="GZ60" s="455" t="str">
        <f t="shared" si="127"/>
        <v>P</v>
      </c>
      <c r="HA60" s="455" t="str">
        <f t="shared" si="127"/>
        <v>P</v>
      </c>
      <c r="HB60" s="953" t="str">
        <f t="shared" si="127"/>
        <v>P</v>
      </c>
      <c r="HC60" s="768" t="str">
        <f t="shared" si="127"/>
        <v>P</v>
      </c>
      <c r="HD60" s="455" t="str">
        <f t="shared" si="127"/>
        <v>P</v>
      </c>
      <c r="HE60" s="455" t="str">
        <f t="shared" si="127"/>
        <v>P</v>
      </c>
      <c r="HF60" s="455" t="str">
        <f t="shared" si="127"/>
        <v>P</v>
      </c>
      <c r="HG60" s="455" t="str">
        <f t="shared" si="127"/>
        <v>P</v>
      </c>
      <c r="HH60" s="455" t="str">
        <f t="shared" si="127"/>
        <v>P</v>
      </c>
      <c r="HI60" s="953" t="str">
        <f t="shared" si="127"/>
        <v>P</v>
      </c>
      <c r="HJ60" s="768" t="str">
        <f t="shared" si="127"/>
        <v>P</v>
      </c>
      <c r="HK60" s="455" t="str">
        <f t="shared" si="127"/>
        <v>P</v>
      </c>
      <c r="HL60" s="455" t="str">
        <f t="shared" si="127"/>
        <v>P</v>
      </c>
      <c r="HM60" s="455" t="str">
        <f t="shared" si="127"/>
        <v>P</v>
      </c>
      <c r="HN60" s="955" t="str">
        <f t="shared" si="127"/>
        <v>P</v>
      </c>
      <c r="HO60" s="455" t="str">
        <f t="shared" si="127"/>
        <v>P</v>
      </c>
      <c r="HP60" s="953" t="str">
        <f t="shared" si="127"/>
        <v>P</v>
      </c>
      <c r="HQ60" s="768" t="str">
        <f t="shared" si="127"/>
        <v>P</v>
      </c>
      <c r="HR60" s="455" t="str">
        <f t="shared" si="127"/>
        <v>P</v>
      </c>
      <c r="HS60" s="455" t="str">
        <f t="shared" si="127"/>
        <v>P</v>
      </c>
      <c r="HT60" s="455" t="str">
        <f t="shared" si="127"/>
        <v>P</v>
      </c>
      <c r="HU60" s="455" t="str">
        <f t="shared" si="127"/>
        <v>P</v>
      </c>
      <c r="HV60" s="455" t="str">
        <f t="shared" si="127"/>
        <v>P</v>
      </c>
      <c r="HW60" s="953" t="str">
        <f t="shared" si="127"/>
        <v>P</v>
      </c>
      <c r="HX60" s="768" t="str">
        <f t="shared" si="127"/>
        <v>P</v>
      </c>
      <c r="HY60" s="455" t="str">
        <f t="shared" si="127"/>
        <v>P</v>
      </c>
      <c r="HZ60" s="455" t="str">
        <f t="shared" si="127"/>
        <v>P</v>
      </c>
      <c r="IA60" s="455" t="str">
        <f t="shared" si="127"/>
        <v>P</v>
      </c>
      <c r="IB60" s="455" t="str">
        <f t="shared" si="127"/>
        <v>P</v>
      </c>
      <c r="IC60" s="455" t="str">
        <f t="shared" si="127"/>
        <v>P</v>
      </c>
      <c r="ID60" s="953" t="str">
        <f t="shared" si="127"/>
        <v>P</v>
      </c>
      <c r="IE60" s="768" t="str">
        <f t="shared" si="127"/>
        <v>P</v>
      </c>
      <c r="IF60" s="455" t="str">
        <f t="shared" si="127"/>
        <v>FÜ</v>
      </c>
      <c r="IG60" s="455" t="str">
        <f t="shared" si="127"/>
        <v>P</v>
      </c>
      <c r="IH60" s="455" t="str">
        <f t="shared" si="127"/>
        <v>P</v>
      </c>
      <c r="II60" s="455" t="str">
        <f t="shared" si="127"/>
        <v>P</v>
      </c>
      <c r="IJ60" s="455" t="str">
        <f t="shared" si="127"/>
        <v>P</v>
      </c>
      <c r="IK60" s="953" t="str">
        <f t="shared" si="127"/>
        <v>P</v>
      </c>
      <c r="IL60" s="768" t="str">
        <f t="shared" si="127"/>
        <v>P</v>
      </c>
      <c r="IM60" s="455" t="str">
        <f t="shared" si="127"/>
        <v>P</v>
      </c>
      <c r="IN60" s="455" t="str">
        <f t="shared" si="127"/>
        <v>P</v>
      </c>
      <c r="IO60" s="455" t="str">
        <f t="shared" si="127"/>
        <v>P</v>
      </c>
      <c r="IP60" s="455" t="str">
        <f t="shared" si="127"/>
        <v>P</v>
      </c>
      <c r="IQ60" s="455" t="str">
        <f t="shared" si="127"/>
        <v>P</v>
      </c>
      <c r="IR60" s="953" t="str">
        <f t="shared" si="127"/>
        <v>P</v>
      </c>
      <c r="IS60" s="768" t="str">
        <f t="shared" si="127"/>
        <v>P</v>
      </c>
      <c r="IT60" s="455" t="str">
        <f t="shared" si="127"/>
        <v>P</v>
      </c>
      <c r="IU60" s="455" t="str">
        <f t="shared" si="127"/>
        <v>P</v>
      </c>
      <c r="IV60" s="455" t="str">
        <f t="shared" si="127"/>
        <v>P</v>
      </c>
      <c r="IW60" s="455" t="str">
        <f t="shared" si="127"/>
        <v>P</v>
      </c>
      <c r="IX60" s="455" t="str">
        <f t="shared" si="127"/>
        <v>P</v>
      </c>
      <c r="IY60" s="954" t="str">
        <f t="shared" si="127"/>
        <v>P</v>
      </c>
      <c r="IZ60" s="768" t="str">
        <f t="shared" si="127"/>
        <v>P</v>
      </c>
      <c r="JA60" s="455" t="str">
        <f t="shared" si="116"/>
        <v>P</v>
      </c>
      <c r="JB60" s="455" t="str">
        <f t="shared" ref="JB60:LM63" si="131">IF($C60="","",JB$50)</f>
        <v>P</v>
      </c>
      <c r="JC60" s="455" t="str">
        <f t="shared" si="131"/>
        <v>P</v>
      </c>
      <c r="JD60" s="455" t="str">
        <f t="shared" si="131"/>
        <v>P</v>
      </c>
      <c r="JE60" s="455" t="str">
        <f t="shared" si="131"/>
        <v>P</v>
      </c>
      <c r="JF60" s="953" t="str">
        <f t="shared" si="131"/>
        <v>P</v>
      </c>
      <c r="JG60" s="768" t="str">
        <f t="shared" si="131"/>
        <v>P</v>
      </c>
      <c r="JH60" s="455" t="str">
        <f t="shared" si="131"/>
        <v>P</v>
      </c>
      <c r="JI60" s="455" t="str">
        <f t="shared" si="131"/>
        <v>P</v>
      </c>
      <c r="JJ60" s="455" t="str">
        <f t="shared" si="131"/>
        <v>P</v>
      </c>
      <c r="JK60" s="455" t="str">
        <f t="shared" si="131"/>
        <v>P</v>
      </c>
      <c r="JL60" s="455" t="str">
        <f t="shared" si="131"/>
        <v>P</v>
      </c>
      <c r="JM60" s="953" t="str">
        <f t="shared" si="131"/>
        <v>P</v>
      </c>
      <c r="JN60" s="768" t="str">
        <f t="shared" si="131"/>
        <v>P</v>
      </c>
      <c r="JO60" s="455" t="str">
        <f t="shared" si="131"/>
        <v>P</v>
      </c>
      <c r="JP60" s="455" t="str">
        <f t="shared" si="131"/>
        <v>P</v>
      </c>
      <c r="JQ60" s="455" t="str">
        <f t="shared" si="131"/>
        <v>P</v>
      </c>
      <c r="JR60" s="455" t="str">
        <f t="shared" si="131"/>
        <v>P</v>
      </c>
      <c r="JS60" s="455" t="str">
        <f t="shared" si="131"/>
        <v>P</v>
      </c>
      <c r="JT60" s="953" t="str">
        <f t="shared" si="131"/>
        <v>P</v>
      </c>
      <c r="JU60" s="768" t="str">
        <f t="shared" si="131"/>
        <v>P</v>
      </c>
      <c r="JV60" s="455" t="str">
        <f t="shared" si="131"/>
        <v>P</v>
      </c>
      <c r="JW60" s="455" t="str">
        <f t="shared" si="131"/>
        <v>P</v>
      </c>
      <c r="JX60" s="455" t="str">
        <f t="shared" si="131"/>
        <v>P</v>
      </c>
      <c r="JY60" s="455" t="str">
        <f t="shared" si="131"/>
        <v>P</v>
      </c>
      <c r="JZ60" s="455" t="str">
        <f t="shared" si="131"/>
        <v>P</v>
      </c>
      <c r="KA60" s="953" t="str">
        <f t="shared" si="131"/>
        <v>P</v>
      </c>
      <c r="KB60" s="768" t="str">
        <f t="shared" si="131"/>
        <v>P</v>
      </c>
      <c r="KC60" s="455" t="str">
        <f t="shared" si="131"/>
        <v>P</v>
      </c>
      <c r="KD60" s="455" t="str">
        <f t="shared" si="131"/>
        <v>P</v>
      </c>
      <c r="KE60" s="455" t="str">
        <f t="shared" si="131"/>
        <v>P</v>
      </c>
      <c r="KF60" s="455" t="str">
        <f t="shared" si="131"/>
        <v>P</v>
      </c>
      <c r="KG60" s="455" t="str">
        <f t="shared" si="131"/>
        <v>P</v>
      </c>
      <c r="KH60" s="953" t="str">
        <f t="shared" si="131"/>
        <v>P</v>
      </c>
      <c r="KI60" s="768" t="str">
        <f t="shared" si="131"/>
        <v>P</v>
      </c>
      <c r="KJ60" s="455" t="str">
        <f t="shared" si="131"/>
        <v>P</v>
      </c>
      <c r="KK60" s="455" t="str">
        <f t="shared" si="131"/>
        <v>P</v>
      </c>
      <c r="KL60" s="455" t="str">
        <f t="shared" si="131"/>
        <v>P</v>
      </c>
      <c r="KM60" s="455" t="str">
        <f t="shared" si="131"/>
        <v>P</v>
      </c>
      <c r="KN60" s="455" t="str">
        <f t="shared" si="131"/>
        <v>P</v>
      </c>
      <c r="KO60" s="953" t="str">
        <f t="shared" si="131"/>
        <v>P</v>
      </c>
      <c r="KP60" s="768" t="str">
        <f t="shared" si="131"/>
        <v>P</v>
      </c>
      <c r="KQ60" s="455" t="str">
        <f t="shared" si="131"/>
        <v>P</v>
      </c>
      <c r="KR60" s="455" t="str">
        <f t="shared" si="131"/>
        <v>FÜ</v>
      </c>
      <c r="KS60" s="455" t="str">
        <f t="shared" si="131"/>
        <v>P</v>
      </c>
      <c r="KT60" s="455" t="str">
        <f t="shared" si="131"/>
        <v>P</v>
      </c>
      <c r="KU60" s="455" t="str">
        <f t="shared" si="131"/>
        <v>P</v>
      </c>
      <c r="KV60" s="953" t="str">
        <f t="shared" si="131"/>
        <v>P</v>
      </c>
      <c r="KW60" s="768" t="str">
        <f t="shared" si="131"/>
        <v>P</v>
      </c>
      <c r="KX60" s="455" t="str">
        <f t="shared" si="131"/>
        <v>P</v>
      </c>
      <c r="KY60" s="455" t="str">
        <f t="shared" si="131"/>
        <v>P</v>
      </c>
      <c r="KZ60" s="455" t="str">
        <f t="shared" si="131"/>
        <v>P</v>
      </c>
      <c r="LA60" s="455" t="str">
        <f t="shared" si="131"/>
        <v>FÜ</v>
      </c>
      <c r="LB60" s="455" t="str">
        <f t="shared" si="131"/>
        <v>P</v>
      </c>
      <c r="LC60" s="954" t="str">
        <f t="shared" si="131"/>
        <v>P</v>
      </c>
      <c r="LD60" s="768" t="str">
        <f t="shared" si="131"/>
        <v>P</v>
      </c>
      <c r="LE60" s="455" t="str">
        <f t="shared" si="131"/>
        <v>P</v>
      </c>
      <c r="LF60" s="455" t="str">
        <f t="shared" si="131"/>
        <v>P</v>
      </c>
      <c r="LG60" s="455" t="str">
        <f t="shared" si="131"/>
        <v>P</v>
      </c>
      <c r="LH60" s="455" t="str">
        <f t="shared" si="131"/>
        <v>P</v>
      </c>
      <c r="LI60" s="455" t="str">
        <f t="shared" si="131"/>
        <v>P</v>
      </c>
      <c r="LJ60" s="953" t="str">
        <f t="shared" si="131"/>
        <v>P</v>
      </c>
      <c r="LK60" s="768" t="str">
        <f t="shared" si="131"/>
        <v>P</v>
      </c>
      <c r="LL60" s="455" t="str">
        <f t="shared" si="131"/>
        <v>P</v>
      </c>
      <c r="LM60" s="455" t="str">
        <f t="shared" si="131"/>
        <v>P</v>
      </c>
      <c r="LN60" s="455" t="str">
        <f t="shared" si="128"/>
        <v>P</v>
      </c>
      <c r="LO60" s="455" t="str">
        <f t="shared" si="128"/>
        <v>P</v>
      </c>
      <c r="LP60" s="455" t="str">
        <f t="shared" si="128"/>
        <v>P</v>
      </c>
      <c r="LQ60" s="953" t="str">
        <f t="shared" si="128"/>
        <v>P</v>
      </c>
      <c r="LR60" s="768" t="str">
        <f t="shared" si="128"/>
        <v>P</v>
      </c>
      <c r="LS60" s="455" t="str">
        <f t="shared" si="128"/>
        <v>P</v>
      </c>
      <c r="LT60" s="455" t="str">
        <f t="shared" si="128"/>
        <v>P</v>
      </c>
      <c r="LU60" s="455" t="str">
        <f t="shared" si="128"/>
        <v>P</v>
      </c>
      <c r="LV60" s="455" t="str">
        <f t="shared" si="128"/>
        <v>P</v>
      </c>
      <c r="LW60" s="455" t="str">
        <f t="shared" si="128"/>
        <v>P</v>
      </c>
      <c r="LX60" s="953" t="str">
        <f t="shared" si="128"/>
        <v>P</v>
      </c>
      <c r="LY60" s="768" t="str">
        <f t="shared" si="128"/>
        <v>P</v>
      </c>
      <c r="LZ60" s="455" t="str">
        <f t="shared" si="128"/>
        <v>P</v>
      </c>
      <c r="MA60" s="455" t="str">
        <f t="shared" si="128"/>
        <v>P</v>
      </c>
      <c r="MB60" s="455" t="str">
        <f t="shared" si="128"/>
        <v>P</v>
      </c>
      <c r="MC60" s="455" t="str">
        <f t="shared" si="128"/>
        <v>P</v>
      </c>
      <c r="MD60" s="455" t="str">
        <f t="shared" si="128"/>
        <v>P</v>
      </c>
      <c r="ME60" s="953" t="str">
        <f t="shared" si="128"/>
        <v>P</v>
      </c>
      <c r="MF60" s="768" t="str">
        <f t="shared" si="128"/>
        <v>P</v>
      </c>
      <c r="MG60" s="455" t="str">
        <f t="shared" si="128"/>
        <v>P</v>
      </c>
      <c r="MH60" s="455" t="str">
        <f t="shared" si="128"/>
        <v>P</v>
      </c>
      <c r="MI60" s="455" t="str">
        <f t="shared" si="128"/>
        <v>P</v>
      </c>
      <c r="MJ60" s="455" t="str">
        <f t="shared" si="128"/>
        <v>P</v>
      </c>
      <c r="MK60" s="455" t="str">
        <f t="shared" si="128"/>
        <v>P</v>
      </c>
      <c r="ML60" s="953" t="str">
        <f t="shared" si="128"/>
        <v>P</v>
      </c>
      <c r="MM60" s="768" t="str">
        <f t="shared" si="128"/>
        <v>P</v>
      </c>
      <c r="MN60" s="455" t="str">
        <f t="shared" si="128"/>
        <v>P</v>
      </c>
      <c r="MO60" s="455" t="str">
        <f t="shared" si="128"/>
        <v>P</v>
      </c>
      <c r="MP60" s="455" t="str">
        <f t="shared" si="128"/>
        <v>P</v>
      </c>
      <c r="MQ60" s="455" t="str">
        <f t="shared" si="128"/>
        <v>P</v>
      </c>
      <c r="MR60" s="455" t="str">
        <f t="shared" si="128"/>
        <v>P</v>
      </c>
      <c r="MS60" s="953" t="str">
        <f t="shared" si="128"/>
        <v>P</v>
      </c>
      <c r="MT60" s="768" t="str">
        <f t="shared" si="128"/>
        <v>P</v>
      </c>
      <c r="MU60" s="455" t="str">
        <f t="shared" si="128"/>
        <v>P</v>
      </c>
      <c r="MV60" s="455" t="str">
        <f t="shared" si="128"/>
        <v>P</v>
      </c>
      <c r="MW60" s="455" t="str">
        <f t="shared" si="128"/>
        <v>P</v>
      </c>
      <c r="MX60" s="455" t="str">
        <f t="shared" si="128"/>
        <v>P</v>
      </c>
      <c r="MY60" s="455" t="str">
        <f t="shared" si="128"/>
        <v>P</v>
      </c>
      <c r="MZ60" s="953" t="str">
        <f t="shared" si="128"/>
        <v>P</v>
      </c>
      <c r="NA60" s="768" t="str">
        <f t="shared" si="128"/>
        <v>P</v>
      </c>
      <c r="NB60" s="455" t="str">
        <f t="shared" si="128"/>
        <v>P</v>
      </c>
      <c r="NC60" s="455" t="str">
        <f t="shared" si="128"/>
        <v>FÜ</v>
      </c>
      <c r="ND60" s="455" t="str">
        <f t="shared" si="128"/>
        <v>FÜ</v>
      </c>
      <c r="NE60" s="455" t="str">
        <f t="shared" si="128"/>
        <v>P</v>
      </c>
      <c r="NF60" s="455" t="str">
        <f t="shared" si="128"/>
        <v>P</v>
      </c>
      <c r="NG60" s="954" t="str">
        <f t="shared" si="128"/>
        <v>P</v>
      </c>
      <c r="NH60" s="768" t="str">
        <f t="shared" si="128"/>
        <v>P</v>
      </c>
      <c r="NI60" s="455" t="str">
        <f t="shared" si="128"/>
        <v>P</v>
      </c>
      <c r="NJ60" s="455" t="str">
        <f t="shared" si="128"/>
        <v>P</v>
      </c>
      <c r="NK60" s="455" t="str">
        <f t="shared" si="128"/>
        <v>P</v>
      </c>
      <c r="NL60" s="455" t="str">
        <f t="shared" si="128"/>
        <v>P</v>
      </c>
      <c r="NM60" s="455" t="str">
        <f t="shared" si="128"/>
        <v>P</v>
      </c>
      <c r="NN60" s="953" t="str">
        <f t="shared" si="128"/>
        <v>P</v>
      </c>
    </row>
    <row r="61" spans="1:497" ht="12" thickBot="1" x14ac:dyDescent="0.25">
      <c r="A61" s="685">
        <f>alapadatok!A44</f>
        <v>10</v>
      </c>
      <c r="B61" s="678">
        <f>IF(alapadatok!C44="","",alapadatok!C44)</f>
        <v>199</v>
      </c>
      <c r="C61" s="584" t="str">
        <f>IF(alapadatok!B44="","",alapadatok!B44)</f>
        <v>Rajszki Roland</v>
      </c>
      <c r="D61" s="584" t="str">
        <f>IF(alapadatok!D44="","",alapadatok!D44)</f>
        <v>Quality controller</v>
      </c>
      <c r="E61" s="948" t="str">
        <f>IF(alapadatok!K44="","",alapadatok!K44)</f>
        <v/>
      </c>
      <c r="F61" s="952" t="str">
        <f t="shared" si="129"/>
        <v>P</v>
      </c>
      <c r="G61" s="953" t="str">
        <f t="shared" si="129"/>
        <v>P</v>
      </c>
      <c r="H61" s="768" t="str">
        <f t="shared" si="129"/>
        <v>P</v>
      </c>
      <c r="I61" s="455" t="str">
        <f t="shared" si="129"/>
        <v>FÜ</v>
      </c>
      <c r="J61" s="1164" t="str">
        <f t="shared" si="129"/>
        <v>SDE</v>
      </c>
      <c r="K61" s="1165" t="str">
        <f t="shared" si="129"/>
        <v>SDE</v>
      </c>
      <c r="L61" s="1166" t="str">
        <f t="shared" si="129"/>
        <v>SDE</v>
      </c>
      <c r="M61" s="455" t="str">
        <f t="shared" si="129"/>
        <v>P</v>
      </c>
      <c r="N61" s="953" t="str">
        <f t="shared" si="129"/>
        <v>P</v>
      </c>
      <c r="O61" s="1220" t="str">
        <f t="shared" si="129"/>
        <v>N</v>
      </c>
      <c r="P61" s="1216" t="str">
        <f t="shared" si="129"/>
        <v>N</v>
      </c>
      <c r="Q61" s="455">
        <v>6</v>
      </c>
      <c r="R61" s="455" t="str">
        <f t="shared" si="129"/>
        <v>DE</v>
      </c>
      <c r="S61" s="455" t="str">
        <f t="shared" si="129"/>
        <v>P</v>
      </c>
      <c r="T61" s="455" t="str">
        <f t="shared" si="129"/>
        <v>P</v>
      </c>
      <c r="U61" s="953" t="str">
        <f t="shared" si="129"/>
        <v>P</v>
      </c>
      <c r="V61" s="768" t="str">
        <f t="shared" si="129"/>
        <v>P</v>
      </c>
      <c r="W61" s="455" t="str">
        <f t="shared" si="129"/>
        <v>P</v>
      </c>
      <c r="X61" s="455" t="str">
        <f t="shared" si="129"/>
        <v>É</v>
      </c>
      <c r="Y61" s="455" t="str">
        <f t="shared" si="129"/>
        <v>É</v>
      </c>
      <c r="Z61" s="455" t="str">
        <f t="shared" si="129"/>
        <v>P</v>
      </c>
      <c r="AA61" s="455" t="str">
        <f t="shared" si="129"/>
        <v>P</v>
      </c>
      <c r="AB61" s="953" t="str">
        <f t="shared" si="129"/>
        <v>P</v>
      </c>
      <c r="AC61" s="768" t="str">
        <f t="shared" si="129"/>
        <v>N</v>
      </c>
      <c r="AD61" s="455" t="str">
        <f t="shared" si="129"/>
        <v>N</v>
      </c>
      <c r="AE61" s="455" t="str">
        <f t="shared" si="129"/>
        <v>N</v>
      </c>
      <c r="AF61" s="455" t="str">
        <f t="shared" si="129"/>
        <v>N</v>
      </c>
      <c r="AG61" s="1216" t="str">
        <f t="shared" si="129"/>
        <v>N</v>
      </c>
      <c r="AH61" s="455" t="str">
        <f t="shared" si="129"/>
        <v>P</v>
      </c>
      <c r="AI61" s="953" t="str">
        <f t="shared" si="129"/>
        <v>P</v>
      </c>
      <c r="AJ61" s="768" t="str">
        <f t="shared" si="129"/>
        <v>P</v>
      </c>
      <c r="AK61" s="455" t="str">
        <f t="shared" si="129"/>
        <v>P</v>
      </c>
      <c r="AL61" s="455" t="str">
        <f t="shared" si="129"/>
        <v>DE</v>
      </c>
      <c r="AM61" s="1216" t="str">
        <f t="shared" si="129"/>
        <v>DE</v>
      </c>
      <c r="AN61" s="1216" t="str">
        <f t="shared" si="129"/>
        <v>DE</v>
      </c>
      <c r="AO61" s="455" t="str">
        <f t="shared" si="129"/>
        <v>P</v>
      </c>
      <c r="AP61" s="953" t="str">
        <f t="shared" si="129"/>
        <v>P</v>
      </c>
      <c r="AQ61" s="768" t="str">
        <f t="shared" si="129"/>
        <v>DE</v>
      </c>
      <c r="AR61" s="455" t="str">
        <f t="shared" si="129"/>
        <v>DE</v>
      </c>
      <c r="AS61" s="1216" t="str">
        <f t="shared" si="129"/>
        <v>DE</v>
      </c>
      <c r="AT61" s="455" t="str">
        <f t="shared" si="129"/>
        <v>DE</v>
      </c>
      <c r="AU61" s="455" t="str">
        <f t="shared" si="129"/>
        <v>DE</v>
      </c>
      <c r="AV61" s="455" t="str">
        <f t="shared" si="129"/>
        <v>P</v>
      </c>
      <c r="AW61" s="953" t="str">
        <f t="shared" si="129"/>
        <v>P</v>
      </c>
      <c r="AX61" s="768" t="str">
        <f t="shared" si="129"/>
        <v>DE</v>
      </c>
      <c r="AY61" s="455" t="str">
        <f t="shared" si="129"/>
        <v>DE</v>
      </c>
      <c r="AZ61" s="1221">
        <v>10</v>
      </c>
      <c r="BA61" s="455" t="s">
        <v>178</v>
      </c>
      <c r="BB61" s="455" t="str">
        <f t="shared" si="129"/>
        <v>ÉJ</v>
      </c>
      <c r="BC61" s="455" t="str">
        <f t="shared" si="129"/>
        <v>P</v>
      </c>
      <c r="BD61" s="953" t="str">
        <f t="shared" si="129"/>
        <v>P</v>
      </c>
      <c r="BE61" s="768" t="str">
        <f t="shared" si="129"/>
        <v>N</v>
      </c>
      <c r="BF61" s="455" t="str">
        <f t="shared" si="129"/>
        <v>N</v>
      </c>
      <c r="BG61" s="455" t="str">
        <f t="shared" si="129"/>
        <v>N</v>
      </c>
      <c r="BH61" s="954" t="str">
        <f t="shared" si="129"/>
        <v>N</v>
      </c>
      <c r="BI61" s="1171" t="s">
        <v>99</v>
      </c>
      <c r="BJ61" s="1145" t="str">
        <f t="shared" si="129"/>
        <v>P</v>
      </c>
      <c r="BK61" s="953" t="str">
        <f t="shared" si="129"/>
        <v>P</v>
      </c>
      <c r="BL61" s="768" t="str">
        <f t="shared" si="129"/>
        <v>P</v>
      </c>
      <c r="BM61" s="455" t="str">
        <f t="shared" si="129"/>
        <v>É</v>
      </c>
      <c r="BN61" s="455" t="str">
        <f t="shared" si="129"/>
        <v>É</v>
      </c>
      <c r="BO61" s="455" t="str">
        <f t="shared" si="129"/>
        <v>É</v>
      </c>
      <c r="BP61" s="455" t="str">
        <f t="shared" si="129"/>
        <v>P</v>
      </c>
      <c r="BQ61" s="455" t="str">
        <f t="shared" si="129"/>
        <v>P</v>
      </c>
      <c r="BR61" s="953" t="str">
        <f t="shared" si="126"/>
        <v>P</v>
      </c>
      <c r="BS61" s="768" t="str">
        <f t="shared" si="126"/>
        <v>N</v>
      </c>
      <c r="BT61" s="455" t="str">
        <f t="shared" si="126"/>
        <v>N</v>
      </c>
      <c r="BU61" s="455" t="str">
        <f t="shared" si="126"/>
        <v>N</v>
      </c>
      <c r="BV61" s="455" t="str">
        <f t="shared" si="126"/>
        <v>SN</v>
      </c>
      <c r="BW61" s="455" t="str">
        <f t="shared" si="126"/>
        <v>SN</v>
      </c>
      <c r="BX61" s="455" t="str">
        <f t="shared" si="126"/>
        <v>P</v>
      </c>
      <c r="BY61" s="953" t="str">
        <f t="shared" si="126"/>
        <v>P</v>
      </c>
      <c r="BZ61" s="768" t="str">
        <f t="shared" si="126"/>
        <v>P</v>
      </c>
      <c r="CA61" s="455" t="s">
        <v>70</v>
      </c>
      <c r="CB61" s="455" t="str">
        <f t="shared" si="126"/>
        <v>É</v>
      </c>
      <c r="CC61" s="455" t="str">
        <f t="shared" si="126"/>
        <v>P</v>
      </c>
      <c r="CD61" s="455" t="str">
        <f t="shared" si="126"/>
        <v>FÜ</v>
      </c>
      <c r="CE61" s="455" t="str">
        <f t="shared" si="126"/>
        <v>P</v>
      </c>
      <c r="CF61" s="953" t="str">
        <f t="shared" si="126"/>
        <v>P</v>
      </c>
      <c r="CG61" s="768" t="str">
        <f t="shared" si="126"/>
        <v>DE</v>
      </c>
      <c r="CH61" s="455" t="s">
        <v>383</v>
      </c>
      <c r="CI61" s="455" t="str">
        <f t="shared" si="126"/>
        <v>N</v>
      </c>
      <c r="CJ61" s="455" t="str">
        <f t="shared" si="126"/>
        <v>SN</v>
      </c>
      <c r="CK61" s="455" t="str">
        <f t="shared" si="126"/>
        <v>SN</v>
      </c>
      <c r="CL61" s="455" t="str">
        <f t="shared" si="126"/>
        <v>P</v>
      </c>
      <c r="CM61" s="953" t="str">
        <f t="shared" si="126"/>
        <v>P</v>
      </c>
      <c r="CN61" s="768" t="str">
        <f t="shared" si="126"/>
        <v>P</v>
      </c>
      <c r="CO61" s="455" t="str">
        <f t="shared" si="126"/>
        <v>É</v>
      </c>
      <c r="CP61" s="455" t="str">
        <f t="shared" si="126"/>
        <v>P</v>
      </c>
      <c r="CQ61" s="455" t="str">
        <f t="shared" si="126"/>
        <v>P</v>
      </c>
      <c r="CR61" s="455" t="str">
        <f t="shared" si="126"/>
        <v>P</v>
      </c>
      <c r="CS61" s="455" t="str">
        <f t="shared" si="126"/>
        <v>P</v>
      </c>
      <c r="CT61" s="953" t="str">
        <f t="shared" si="126"/>
        <v>P</v>
      </c>
      <c r="CU61" s="952" t="str">
        <f t="shared" si="126"/>
        <v>FÜ</v>
      </c>
      <c r="CV61" s="455" t="str">
        <f t="shared" si="126"/>
        <v>N</v>
      </c>
      <c r="CW61" s="455" t="str">
        <f t="shared" si="126"/>
        <v>N</v>
      </c>
      <c r="CX61" s="455" t="str">
        <f t="shared" si="126"/>
        <v>N</v>
      </c>
      <c r="CY61" s="455" t="s">
        <v>236</v>
      </c>
      <c r="CZ61" s="455" t="str">
        <f t="shared" si="126"/>
        <v>P</v>
      </c>
      <c r="DA61" s="953" t="str">
        <f t="shared" si="126"/>
        <v>P</v>
      </c>
      <c r="DB61" s="768" t="str">
        <f t="shared" si="126"/>
        <v>É</v>
      </c>
      <c r="DC61" s="455" t="str">
        <f t="shared" si="126"/>
        <v>É</v>
      </c>
      <c r="DD61" s="455" t="str">
        <f t="shared" si="126"/>
        <v>É</v>
      </c>
      <c r="DE61" s="455" t="str">
        <f t="shared" si="126"/>
        <v>P</v>
      </c>
      <c r="DF61" s="455" t="str">
        <f t="shared" si="126"/>
        <v>P</v>
      </c>
      <c r="DG61" s="455" t="str">
        <f t="shared" si="126"/>
        <v>P</v>
      </c>
      <c r="DH61" s="953" t="str">
        <f t="shared" si="126"/>
        <v>P</v>
      </c>
      <c r="DI61" s="768" t="str">
        <f t="shared" si="126"/>
        <v>DE</v>
      </c>
      <c r="DJ61" s="455" t="str">
        <f t="shared" si="126"/>
        <v>N</v>
      </c>
      <c r="DK61" s="455" t="str">
        <f t="shared" si="126"/>
        <v>N</v>
      </c>
      <c r="DL61" s="455" t="str">
        <f t="shared" si="126"/>
        <v>N</v>
      </c>
      <c r="DM61" s="455" t="str">
        <f t="shared" si="126"/>
        <v>P</v>
      </c>
      <c r="DN61" s="455" t="str">
        <f t="shared" si="126"/>
        <v>P</v>
      </c>
      <c r="DO61" s="953" t="str">
        <f t="shared" si="126"/>
        <v>P</v>
      </c>
      <c r="DP61" s="768" t="str">
        <f t="shared" si="126"/>
        <v>P</v>
      </c>
      <c r="DQ61" s="455" t="str">
        <f t="shared" si="126"/>
        <v>É</v>
      </c>
      <c r="DR61" s="455" t="str">
        <f t="shared" si="126"/>
        <v>É</v>
      </c>
      <c r="DS61" s="455" t="str">
        <f t="shared" si="126"/>
        <v>É</v>
      </c>
      <c r="DT61" s="455" t="str">
        <f t="shared" si="126"/>
        <v>P</v>
      </c>
      <c r="DU61" s="455" t="str">
        <f t="shared" si="126"/>
        <v>P</v>
      </c>
      <c r="DV61" s="953" t="str">
        <f t="shared" si="126"/>
        <v>P</v>
      </c>
      <c r="DW61" s="768" t="str">
        <f t="shared" si="126"/>
        <v>N</v>
      </c>
      <c r="DX61" s="455" t="str">
        <f t="shared" si="126"/>
        <v>N</v>
      </c>
      <c r="DY61" s="455" t="str">
        <f t="shared" si="126"/>
        <v>FÜ</v>
      </c>
      <c r="DZ61" s="455" t="str">
        <f t="shared" si="126"/>
        <v>P</v>
      </c>
      <c r="EA61" s="455" t="str">
        <f t="shared" si="126"/>
        <v>P</v>
      </c>
      <c r="EB61" s="455" t="str">
        <f t="shared" si="126"/>
        <v>P</v>
      </c>
      <c r="EC61" s="954" t="str">
        <f t="shared" si="114"/>
        <v>P</v>
      </c>
      <c r="ED61" s="768" t="str">
        <f t="shared" si="130"/>
        <v>P</v>
      </c>
      <c r="EE61" s="455" t="str">
        <f t="shared" si="130"/>
        <v>P</v>
      </c>
      <c r="EF61" s="455" t="str">
        <f t="shared" si="130"/>
        <v>P</v>
      </c>
      <c r="EG61" s="455" t="str">
        <f t="shared" si="130"/>
        <v>P</v>
      </c>
      <c r="EH61" s="455" t="str">
        <f t="shared" si="130"/>
        <v>P</v>
      </c>
      <c r="EI61" s="455" t="str">
        <f t="shared" si="130"/>
        <v>P</v>
      </c>
      <c r="EJ61" s="953" t="str">
        <f t="shared" si="130"/>
        <v>P</v>
      </c>
      <c r="EK61" s="768" t="str">
        <f t="shared" si="130"/>
        <v>P</v>
      </c>
      <c r="EL61" s="455" t="str">
        <f t="shared" si="130"/>
        <v>P</v>
      </c>
      <c r="EM61" s="455" t="str">
        <f t="shared" si="130"/>
        <v>P</v>
      </c>
      <c r="EN61" s="455" t="str">
        <f t="shared" si="130"/>
        <v>P</v>
      </c>
      <c r="EO61" s="455" t="str">
        <f t="shared" si="130"/>
        <v>P</v>
      </c>
      <c r="EP61" s="455" t="str">
        <f t="shared" si="130"/>
        <v>P</v>
      </c>
      <c r="EQ61" s="953" t="str">
        <f t="shared" si="130"/>
        <v>P</v>
      </c>
      <c r="ER61" s="768" t="str">
        <f t="shared" si="130"/>
        <v>FÜ</v>
      </c>
      <c r="ES61" s="455" t="str">
        <f t="shared" si="130"/>
        <v>P</v>
      </c>
      <c r="ET61" s="455" t="str">
        <f t="shared" si="130"/>
        <v>P</v>
      </c>
      <c r="EU61" s="455" t="str">
        <f t="shared" si="130"/>
        <v>P</v>
      </c>
      <c r="EV61" s="455" t="str">
        <f t="shared" si="130"/>
        <v>P</v>
      </c>
      <c r="EW61" s="455" t="str">
        <f t="shared" si="130"/>
        <v>P</v>
      </c>
      <c r="EX61" s="953" t="str">
        <f t="shared" si="130"/>
        <v>P</v>
      </c>
      <c r="EY61" s="768" t="str">
        <f t="shared" si="130"/>
        <v>P</v>
      </c>
      <c r="EZ61" s="455" t="str">
        <f t="shared" si="130"/>
        <v>P</v>
      </c>
      <c r="FA61" s="455" t="str">
        <f t="shared" si="130"/>
        <v>P</v>
      </c>
      <c r="FB61" s="455" t="str">
        <f t="shared" si="130"/>
        <v>P</v>
      </c>
      <c r="FC61" s="455" t="str">
        <f t="shared" si="130"/>
        <v>P</v>
      </c>
      <c r="FD61" s="455" t="str">
        <f t="shared" si="130"/>
        <v>P</v>
      </c>
      <c r="FE61" s="953" t="str">
        <f t="shared" si="130"/>
        <v>P</v>
      </c>
      <c r="FF61" s="768" t="str">
        <f t="shared" si="130"/>
        <v>P</v>
      </c>
      <c r="FG61" s="455" t="str">
        <f t="shared" si="130"/>
        <v>P</v>
      </c>
      <c r="FH61" s="455" t="str">
        <f t="shared" si="130"/>
        <v>P</v>
      </c>
      <c r="FI61" s="455" t="str">
        <f t="shared" si="130"/>
        <v>P</v>
      </c>
      <c r="FJ61" s="455" t="str">
        <f t="shared" si="130"/>
        <v>P</v>
      </c>
      <c r="FK61" s="455" t="str">
        <f t="shared" si="130"/>
        <v>P</v>
      </c>
      <c r="FL61" s="953" t="str">
        <f t="shared" si="130"/>
        <v>P</v>
      </c>
      <c r="FM61" s="768" t="str">
        <f t="shared" si="130"/>
        <v>P</v>
      </c>
      <c r="FN61" s="455" t="str">
        <f t="shared" si="130"/>
        <v>P</v>
      </c>
      <c r="FO61" s="455" t="str">
        <f t="shared" si="130"/>
        <v>P</v>
      </c>
      <c r="FP61" s="455" t="str">
        <f t="shared" si="130"/>
        <v>P</v>
      </c>
      <c r="FQ61" s="455" t="str">
        <f t="shared" si="130"/>
        <v>P</v>
      </c>
      <c r="FR61" s="455" t="str">
        <f t="shared" si="130"/>
        <v>P</v>
      </c>
      <c r="FS61" s="953" t="str">
        <f t="shared" si="130"/>
        <v>P</v>
      </c>
      <c r="FT61" s="768" t="str">
        <f t="shared" si="130"/>
        <v>P</v>
      </c>
      <c r="FU61" s="455" t="str">
        <f t="shared" si="130"/>
        <v>P</v>
      </c>
      <c r="FV61" s="455" t="str">
        <f t="shared" si="130"/>
        <v>P</v>
      </c>
      <c r="FW61" s="455" t="str">
        <f t="shared" si="130"/>
        <v>P</v>
      </c>
      <c r="FX61" s="455" t="str">
        <f t="shared" si="130"/>
        <v>P</v>
      </c>
      <c r="FY61" s="455" t="str">
        <f t="shared" si="130"/>
        <v>P</v>
      </c>
      <c r="FZ61" s="953" t="str">
        <f t="shared" si="130"/>
        <v>P</v>
      </c>
      <c r="GA61" s="768" t="str">
        <f t="shared" si="130"/>
        <v>P</v>
      </c>
      <c r="GB61" s="455" t="str">
        <f t="shared" si="130"/>
        <v>P</v>
      </c>
      <c r="GC61" s="455" t="str">
        <f t="shared" si="130"/>
        <v>P</v>
      </c>
      <c r="GD61" s="455" t="str">
        <f t="shared" si="130"/>
        <v>P</v>
      </c>
      <c r="GE61" s="455" t="str">
        <f t="shared" si="130"/>
        <v>P</v>
      </c>
      <c r="GF61" s="953" t="str">
        <f t="shared" si="130"/>
        <v>P</v>
      </c>
      <c r="GG61" s="768" t="str">
        <f t="shared" si="130"/>
        <v>P</v>
      </c>
      <c r="GH61" s="455" t="str">
        <f t="shared" si="130"/>
        <v>P</v>
      </c>
      <c r="GI61" s="455" t="str">
        <f t="shared" si="130"/>
        <v>P</v>
      </c>
      <c r="GJ61" s="455" t="str">
        <f t="shared" si="130"/>
        <v>P</v>
      </c>
      <c r="GK61" s="455" t="str">
        <f t="shared" si="130"/>
        <v>P</v>
      </c>
      <c r="GL61" s="455" t="str">
        <f t="shared" si="130"/>
        <v>P</v>
      </c>
      <c r="GM61" s="455" t="str">
        <f t="shared" si="130"/>
        <v>P</v>
      </c>
      <c r="GN61" s="954" t="str">
        <f t="shared" si="130"/>
        <v>P</v>
      </c>
      <c r="GO61" s="768" t="str">
        <f t="shared" si="130"/>
        <v>P</v>
      </c>
      <c r="GP61" s="455" t="str">
        <f t="shared" si="127"/>
        <v>P</v>
      </c>
      <c r="GQ61" s="455" t="str">
        <f t="shared" si="127"/>
        <v>P</v>
      </c>
      <c r="GR61" s="455" t="str">
        <f t="shared" si="127"/>
        <v>P</v>
      </c>
      <c r="GS61" s="455" t="str">
        <f t="shared" si="127"/>
        <v>P</v>
      </c>
      <c r="GT61" s="455" t="str">
        <f t="shared" si="127"/>
        <v>P</v>
      </c>
      <c r="GU61" s="953" t="str">
        <f t="shared" si="127"/>
        <v>P</v>
      </c>
      <c r="GV61" s="768" t="str">
        <f t="shared" si="127"/>
        <v>P</v>
      </c>
      <c r="GW61" s="455" t="str">
        <f t="shared" si="127"/>
        <v>P</v>
      </c>
      <c r="GX61" s="455" t="str">
        <f t="shared" si="127"/>
        <v>P</v>
      </c>
      <c r="GY61" s="455" t="str">
        <f t="shared" si="127"/>
        <v>P</v>
      </c>
      <c r="GZ61" s="455" t="str">
        <f t="shared" si="127"/>
        <v>P</v>
      </c>
      <c r="HA61" s="455" t="str">
        <f t="shared" si="127"/>
        <v>P</v>
      </c>
      <c r="HB61" s="953" t="str">
        <f t="shared" si="127"/>
        <v>P</v>
      </c>
      <c r="HC61" s="768" t="str">
        <f t="shared" si="127"/>
        <v>P</v>
      </c>
      <c r="HD61" s="455" t="str">
        <f t="shared" si="127"/>
        <v>P</v>
      </c>
      <c r="HE61" s="455" t="str">
        <f t="shared" si="127"/>
        <v>P</v>
      </c>
      <c r="HF61" s="455" t="str">
        <f t="shared" si="127"/>
        <v>P</v>
      </c>
      <c r="HG61" s="455" t="str">
        <f t="shared" si="127"/>
        <v>P</v>
      </c>
      <c r="HH61" s="455" t="str">
        <f t="shared" si="127"/>
        <v>P</v>
      </c>
      <c r="HI61" s="953" t="str">
        <f t="shared" si="127"/>
        <v>P</v>
      </c>
      <c r="HJ61" s="768" t="str">
        <f t="shared" si="127"/>
        <v>P</v>
      </c>
      <c r="HK61" s="455" t="str">
        <f t="shared" si="127"/>
        <v>P</v>
      </c>
      <c r="HL61" s="455" t="str">
        <f t="shared" si="127"/>
        <v>P</v>
      </c>
      <c r="HM61" s="455" t="str">
        <f t="shared" si="127"/>
        <v>P</v>
      </c>
      <c r="HN61" s="455" t="str">
        <f t="shared" si="127"/>
        <v>P</v>
      </c>
      <c r="HO61" s="455" t="str">
        <f t="shared" si="127"/>
        <v>P</v>
      </c>
      <c r="HP61" s="953" t="str">
        <f t="shared" si="127"/>
        <v>P</v>
      </c>
      <c r="HQ61" s="768" t="str">
        <f t="shared" si="127"/>
        <v>P</v>
      </c>
      <c r="HR61" s="455" t="str">
        <f t="shared" si="127"/>
        <v>P</v>
      </c>
      <c r="HS61" s="455" t="str">
        <f t="shared" si="127"/>
        <v>P</v>
      </c>
      <c r="HT61" s="455" t="str">
        <f t="shared" si="127"/>
        <v>P</v>
      </c>
      <c r="HU61" s="455" t="str">
        <f t="shared" si="127"/>
        <v>P</v>
      </c>
      <c r="HV61" s="455" t="str">
        <f t="shared" si="127"/>
        <v>P</v>
      </c>
      <c r="HW61" s="953" t="str">
        <f t="shared" si="127"/>
        <v>P</v>
      </c>
      <c r="HX61" s="768" t="str">
        <f t="shared" si="127"/>
        <v>P</v>
      </c>
      <c r="HY61" s="455" t="str">
        <f t="shared" si="127"/>
        <v>P</v>
      </c>
      <c r="HZ61" s="455" t="str">
        <f t="shared" si="127"/>
        <v>P</v>
      </c>
      <c r="IA61" s="455" t="str">
        <f t="shared" si="127"/>
        <v>P</v>
      </c>
      <c r="IB61" s="455" t="str">
        <f t="shared" si="127"/>
        <v>P</v>
      </c>
      <c r="IC61" s="455" t="str">
        <f t="shared" si="127"/>
        <v>P</v>
      </c>
      <c r="ID61" s="953" t="str">
        <f t="shared" si="127"/>
        <v>P</v>
      </c>
      <c r="IE61" s="768" t="str">
        <f t="shared" si="127"/>
        <v>P</v>
      </c>
      <c r="IF61" s="455" t="str">
        <f t="shared" si="127"/>
        <v>FÜ</v>
      </c>
      <c r="IG61" s="455" t="str">
        <f t="shared" si="127"/>
        <v>P</v>
      </c>
      <c r="IH61" s="455" t="str">
        <f t="shared" si="127"/>
        <v>P</v>
      </c>
      <c r="II61" s="455" t="str">
        <f t="shared" si="127"/>
        <v>P</v>
      </c>
      <c r="IJ61" s="455" t="str">
        <f t="shared" si="127"/>
        <v>P</v>
      </c>
      <c r="IK61" s="953" t="str">
        <f t="shared" si="127"/>
        <v>P</v>
      </c>
      <c r="IL61" s="768" t="str">
        <f t="shared" si="127"/>
        <v>P</v>
      </c>
      <c r="IM61" s="455" t="str">
        <f t="shared" si="127"/>
        <v>P</v>
      </c>
      <c r="IN61" s="455" t="str">
        <f t="shared" si="127"/>
        <v>P</v>
      </c>
      <c r="IO61" s="455" t="str">
        <f t="shared" si="127"/>
        <v>P</v>
      </c>
      <c r="IP61" s="455" t="str">
        <f t="shared" si="127"/>
        <v>P</v>
      </c>
      <c r="IQ61" s="455" t="str">
        <f t="shared" si="127"/>
        <v>P</v>
      </c>
      <c r="IR61" s="953" t="str">
        <f t="shared" si="127"/>
        <v>P</v>
      </c>
      <c r="IS61" s="768" t="str">
        <f t="shared" si="127"/>
        <v>P</v>
      </c>
      <c r="IT61" s="455" t="str">
        <f t="shared" si="127"/>
        <v>P</v>
      </c>
      <c r="IU61" s="455" t="str">
        <f t="shared" si="127"/>
        <v>P</v>
      </c>
      <c r="IV61" s="455" t="str">
        <f t="shared" si="127"/>
        <v>P</v>
      </c>
      <c r="IW61" s="455" t="str">
        <f t="shared" si="127"/>
        <v>P</v>
      </c>
      <c r="IX61" s="455" t="str">
        <f t="shared" si="127"/>
        <v>P</v>
      </c>
      <c r="IY61" s="954" t="str">
        <f t="shared" si="127"/>
        <v>P</v>
      </c>
      <c r="IZ61" s="768" t="str">
        <f t="shared" si="127"/>
        <v>P</v>
      </c>
      <c r="JA61" s="455" t="str">
        <f t="shared" si="116"/>
        <v>P</v>
      </c>
      <c r="JB61" s="455" t="str">
        <f t="shared" si="131"/>
        <v>P</v>
      </c>
      <c r="JC61" s="455" t="str">
        <f t="shared" si="131"/>
        <v>P</v>
      </c>
      <c r="JD61" s="455" t="str">
        <f t="shared" si="131"/>
        <v>P</v>
      </c>
      <c r="JE61" s="455" t="str">
        <f t="shared" si="131"/>
        <v>P</v>
      </c>
      <c r="JF61" s="953" t="str">
        <f t="shared" si="131"/>
        <v>P</v>
      </c>
      <c r="JG61" s="768" t="str">
        <f t="shared" si="131"/>
        <v>P</v>
      </c>
      <c r="JH61" s="455" t="str">
        <f t="shared" si="131"/>
        <v>P</v>
      </c>
      <c r="JI61" s="455" t="str">
        <f t="shared" si="131"/>
        <v>P</v>
      </c>
      <c r="JJ61" s="455" t="str">
        <f t="shared" si="131"/>
        <v>P</v>
      </c>
      <c r="JK61" s="455" t="str">
        <f t="shared" si="131"/>
        <v>P</v>
      </c>
      <c r="JL61" s="455" t="str">
        <f t="shared" si="131"/>
        <v>P</v>
      </c>
      <c r="JM61" s="953" t="str">
        <f t="shared" si="131"/>
        <v>P</v>
      </c>
      <c r="JN61" s="768" t="str">
        <f t="shared" si="131"/>
        <v>P</v>
      </c>
      <c r="JO61" s="455" t="str">
        <f t="shared" si="131"/>
        <v>P</v>
      </c>
      <c r="JP61" s="455" t="str">
        <f t="shared" si="131"/>
        <v>P</v>
      </c>
      <c r="JQ61" s="455" t="str">
        <f t="shared" si="131"/>
        <v>P</v>
      </c>
      <c r="JR61" s="455" t="str">
        <f t="shared" si="131"/>
        <v>P</v>
      </c>
      <c r="JS61" s="455" t="str">
        <f t="shared" si="131"/>
        <v>P</v>
      </c>
      <c r="JT61" s="953" t="str">
        <f t="shared" si="131"/>
        <v>P</v>
      </c>
      <c r="JU61" s="768" t="str">
        <f t="shared" si="131"/>
        <v>P</v>
      </c>
      <c r="JV61" s="455" t="str">
        <f t="shared" si="131"/>
        <v>P</v>
      </c>
      <c r="JW61" s="455" t="str">
        <f t="shared" si="131"/>
        <v>P</v>
      </c>
      <c r="JX61" s="455" t="str">
        <f t="shared" si="131"/>
        <v>P</v>
      </c>
      <c r="JY61" s="455" t="str">
        <f t="shared" si="131"/>
        <v>P</v>
      </c>
      <c r="JZ61" s="455" t="str">
        <f t="shared" si="131"/>
        <v>P</v>
      </c>
      <c r="KA61" s="953" t="str">
        <f t="shared" si="131"/>
        <v>P</v>
      </c>
      <c r="KB61" s="768" t="str">
        <f t="shared" si="131"/>
        <v>P</v>
      </c>
      <c r="KC61" s="455" t="str">
        <f t="shared" si="131"/>
        <v>P</v>
      </c>
      <c r="KD61" s="455" t="str">
        <f t="shared" si="131"/>
        <v>P</v>
      </c>
      <c r="KE61" s="455" t="str">
        <f t="shared" si="131"/>
        <v>P</v>
      </c>
      <c r="KF61" s="455" t="str">
        <f t="shared" si="131"/>
        <v>P</v>
      </c>
      <c r="KG61" s="455" t="str">
        <f t="shared" si="131"/>
        <v>P</v>
      </c>
      <c r="KH61" s="953" t="str">
        <f t="shared" si="131"/>
        <v>P</v>
      </c>
      <c r="KI61" s="768" t="str">
        <f t="shared" si="131"/>
        <v>P</v>
      </c>
      <c r="KJ61" s="455" t="str">
        <f t="shared" si="131"/>
        <v>P</v>
      </c>
      <c r="KK61" s="455" t="str">
        <f t="shared" si="131"/>
        <v>P</v>
      </c>
      <c r="KL61" s="455" t="str">
        <f t="shared" si="131"/>
        <v>P</v>
      </c>
      <c r="KM61" s="455" t="str">
        <f t="shared" si="131"/>
        <v>P</v>
      </c>
      <c r="KN61" s="455" t="str">
        <f t="shared" si="131"/>
        <v>P</v>
      </c>
      <c r="KO61" s="953" t="str">
        <f t="shared" si="131"/>
        <v>P</v>
      </c>
      <c r="KP61" s="768" t="str">
        <f t="shared" si="131"/>
        <v>P</v>
      </c>
      <c r="KQ61" s="455" t="str">
        <f t="shared" si="131"/>
        <v>P</v>
      </c>
      <c r="KR61" s="455" t="str">
        <f t="shared" si="131"/>
        <v>FÜ</v>
      </c>
      <c r="KS61" s="455" t="str">
        <f t="shared" si="131"/>
        <v>P</v>
      </c>
      <c r="KT61" s="455" t="str">
        <f t="shared" si="131"/>
        <v>P</v>
      </c>
      <c r="KU61" s="455" t="str">
        <f t="shared" si="131"/>
        <v>P</v>
      </c>
      <c r="KV61" s="953" t="str">
        <f t="shared" si="131"/>
        <v>P</v>
      </c>
      <c r="KW61" s="768" t="str">
        <f t="shared" si="131"/>
        <v>P</v>
      </c>
      <c r="KX61" s="455" t="str">
        <f t="shared" si="131"/>
        <v>P</v>
      </c>
      <c r="KY61" s="455" t="str">
        <f t="shared" si="131"/>
        <v>P</v>
      </c>
      <c r="KZ61" s="455" t="str">
        <f t="shared" si="131"/>
        <v>P</v>
      </c>
      <c r="LA61" s="455" t="str">
        <f t="shared" si="131"/>
        <v>FÜ</v>
      </c>
      <c r="LB61" s="455" t="str">
        <f t="shared" si="131"/>
        <v>P</v>
      </c>
      <c r="LC61" s="954" t="str">
        <f t="shared" si="131"/>
        <v>P</v>
      </c>
      <c r="LD61" s="768" t="str">
        <f t="shared" si="131"/>
        <v>P</v>
      </c>
      <c r="LE61" s="455" t="str">
        <f t="shared" si="131"/>
        <v>P</v>
      </c>
      <c r="LF61" s="455" t="str">
        <f t="shared" si="131"/>
        <v>P</v>
      </c>
      <c r="LG61" s="455" t="str">
        <f t="shared" si="131"/>
        <v>P</v>
      </c>
      <c r="LH61" s="455" t="str">
        <f t="shared" si="131"/>
        <v>P</v>
      </c>
      <c r="LI61" s="455" t="str">
        <f t="shared" si="131"/>
        <v>P</v>
      </c>
      <c r="LJ61" s="953" t="str">
        <f t="shared" si="131"/>
        <v>P</v>
      </c>
      <c r="LK61" s="768" t="str">
        <f t="shared" si="131"/>
        <v>P</v>
      </c>
      <c r="LL61" s="455" t="str">
        <f t="shared" si="131"/>
        <v>P</v>
      </c>
      <c r="LM61" s="455" t="str">
        <f t="shared" si="131"/>
        <v>P</v>
      </c>
      <c r="LN61" s="455" t="str">
        <f t="shared" si="128"/>
        <v>P</v>
      </c>
      <c r="LO61" s="455" t="str">
        <f t="shared" si="128"/>
        <v>P</v>
      </c>
      <c r="LP61" s="455" t="str">
        <f t="shared" si="128"/>
        <v>P</v>
      </c>
      <c r="LQ61" s="953" t="str">
        <f t="shared" si="128"/>
        <v>P</v>
      </c>
      <c r="LR61" s="768" t="str">
        <f t="shared" si="128"/>
        <v>P</v>
      </c>
      <c r="LS61" s="455" t="str">
        <f t="shared" si="128"/>
        <v>P</v>
      </c>
      <c r="LT61" s="455" t="str">
        <f t="shared" si="128"/>
        <v>P</v>
      </c>
      <c r="LU61" s="455" t="str">
        <f t="shared" si="128"/>
        <v>P</v>
      </c>
      <c r="LV61" s="455" t="str">
        <f t="shared" si="128"/>
        <v>P</v>
      </c>
      <c r="LW61" s="455" t="str">
        <f t="shared" si="128"/>
        <v>P</v>
      </c>
      <c r="LX61" s="953" t="str">
        <f t="shared" si="128"/>
        <v>P</v>
      </c>
      <c r="LY61" s="768" t="str">
        <f t="shared" si="128"/>
        <v>P</v>
      </c>
      <c r="LZ61" s="455" t="str">
        <f t="shared" si="128"/>
        <v>P</v>
      </c>
      <c r="MA61" s="455" t="str">
        <f t="shared" si="128"/>
        <v>P</v>
      </c>
      <c r="MB61" s="455" t="str">
        <f t="shared" si="128"/>
        <v>P</v>
      </c>
      <c r="MC61" s="455" t="str">
        <f t="shared" si="128"/>
        <v>P</v>
      </c>
      <c r="MD61" s="455" t="str">
        <f t="shared" si="128"/>
        <v>P</v>
      </c>
      <c r="ME61" s="953" t="str">
        <f t="shared" si="128"/>
        <v>P</v>
      </c>
      <c r="MF61" s="768" t="str">
        <f t="shared" si="128"/>
        <v>P</v>
      </c>
      <c r="MG61" s="455" t="str">
        <f t="shared" si="128"/>
        <v>P</v>
      </c>
      <c r="MH61" s="455" t="str">
        <f t="shared" si="128"/>
        <v>P</v>
      </c>
      <c r="MI61" s="455" t="str">
        <f t="shared" si="128"/>
        <v>P</v>
      </c>
      <c r="MJ61" s="455" t="str">
        <f t="shared" si="128"/>
        <v>P</v>
      </c>
      <c r="MK61" s="455" t="str">
        <f t="shared" si="128"/>
        <v>P</v>
      </c>
      <c r="ML61" s="953" t="str">
        <f t="shared" si="128"/>
        <v>P</v>
      </c>
      <c r="MM61" s="768" t="str">
        <f t="shared" si="128"/>
        <v>P</v>
      </c>
      <c r="MN61" s="455" t="str">
        <f t="shared" si="128"/>
        <v>P</v>
      </c>
      <c r="MO61" s="455" t="str">
        <f t="shared" si="128"/>
        <v>P</v>
      </c>
      <c r="MP61" s="455" t="str">
        <f t="shared" si="128"/>
        <v>P</v>
      </c>
      <c r="MQ61" s="455" t="str">
        <f t="shared" si="128"/>
        <v>P</v>
      </c>
      <c r="MR61" s="455" t="str">
        <f t="shared" si="128"/>
        <v>P</v>
      </c>
      <c r="MS61" s="953" t="str">
        <f t="shared" si="128"/>
        <v>P</v>
      </c>
      <c r="MT61" s="768" t="str">
        <f t="shared" si="128"/>
        <v>P</v>
      </c>
      <c r="MU61" s="455" t="str">
        <f t="shared" si="128"/>
        <v>P</v>
      </c>
      <c r="MV61" s="455" t="str">
        <f t="shared" si="128"/>
        <v>P</v>
      </c>
      <c r="MW61" s="455" t="str">
        <f t="shared" si="128"/>
        <v>P</v>
      </c>
      <c r="MX61" s="455" t="str">
        <f t="shared" si="128"/>
        <v>P</v>
      </c>
      <c r="MY61" s="455" t="str">
        <f t="shared" si="128"/>
        <v>P</v>
      </c>
      <c r="MZ61" s="953" t="str">
        <f t="shared" si="128"/>
        <v>P</v>
      </c>
      <c r="NA61" s="768" t="str">
        <f t="shared" si="128"/>
        <v>P</v>
      </c>
      <c r="NB61" s="455" t="str">
        <f t="shared" si="128"/>
        <v>P</v>
      </c>
      <c r="NC61" s="455" t="str">
        <f t="shared" si="128"/>
        <v>FÜ</v>
      </c>
      <c r="ND61" s="455" t="str">
        <f t="shared" si="128"/>
        <v>FÜ</v>
      </c>
      <c r="NE61" s="455" t="str">
        <f t="shared" si="128"/>
        <v>P</v>
      </c>
      <c r="NF61" s="455" t="str">
        <f t="shared" si="128"/>
        <v>P</v>
      </c>
      <c r="NG61" s="954" t="str">
        <f t="shared" si="128"/>
        <v>P</v>
      </c>
      <c r="NH61" s="768" t="str">
        <f t="shared" si="128"/>
        <v>P</v>
      </c>
      <c r="NI61" s="455" t="str">
        <f t="shared" si="128"/>
        <v>P</v>
      </c>
      <c r="NJ61" s="455" t="str">
        <f t="shared" si="128"/>
        <v>P</v>
      </c>
      <c r="NK61" s="455" t="str">
        <f t="shared" si="128"/>
        <v>P</v>
      </c>
      <c r="NL61" s="455" t="str">
        <f t="shared" si="128"/>
        <v>P</v>
      </c>
      <c r="NM61" s="455" t="str">
        <f t="shared" si="128"/>
        <v>P</v>
      </c>
      <c r="NN61" s="953" t="str">
        <f t="shared" si="128"/>
        <v>P</v>
      </c>
    </row>
    <row r="62" spans="1:497" ht="12" thickBot="1" x14ac:dyDescent="0.25">
      <c r="A62" s="685">
        <f>alapadatok!A45</f>
        <v>11</v>
      </c>
      <c r="B62" s="678">
        <f>IF(alapadatok!C45="","",alapadatok!C45)</f>
        <v>229</v>
      </c>
      <c r="C62" s="584" t="str">
        <f>IF(alapadatok!B45="","",alapadatok!B45)</f>
        <v>Svajer Zsolt</v>
      </c>
      <c r="D62" s="584" t="str">
        <f>IF(alapadatok!D45="","",alapadatok!D45)</f>
        <v>Stacker</v>
      </c>
      <c r="E62" s="948" t="str">
        <f>IF(alapadatok!K45="","",alapadatok!K45)</f>
        <v/>
      </c>
      <c r="F62" s="952" t="str">
        <f t="shared" si="129"/>
        <v>P</v>
      </c>
      <c r="G62" s="953" t="str">
        <f t="shared" si="129"/>
        <v>P</v>
      </c>
      <c r="H62" s="768" t="str">
        <f t="shared" si="129"/>
        <v>P</v>
      </c>
      <c r="I62" s="455" t="str">
        <f t="shared" si="129"/>
        <v>FÜ</v>
      </c>
      <c r="J62" s="1168" t="str">
        <f t="shared" si="129"/>
        <v>SDE</v>
      </c>
      <c r="K62" s="1169" t="str">
        <f t="shared" si="129"/>
        <v>SDE</v>
      </c>
      <c r="L62" s="1170" t="str">
        <f t="shared" si="129"/>
        <v>SDE</v>
      </c>
      <c r="M62" s="455" t="str">
        <f t="shared" si="129"/>
        <v>P</v>
      </c>
      <c r="N62" s="953" t="str">
        <f t="shared" si="129"/>
        <v>P</v>
      </c>
      <c r="O62" s="768" t="str">
        <f t="shared" si="129"/>
        <v>N</v>
      </c>
      <c r="P62" s="455" t="str">
        <f t="shared" si="129"/>
        <v>N</v>
      </c>
      <c r="Q62" s="455" t="str">
        <f t="shared" si="129"/>
        <v>N</v>
      </c>
      <c r="R62" s="455" t="str">
        <f t="shared" si="129"/>
        <v>DE</v>
      </c>
      <c r="S62" s="455" t="str">
        <f t="shared" si="129"/>
        <v>P</v>
      </c>
      <c r="T62" s="455" t="str">
        <f t="shared" si="129"/>
        <v>P</v>
      </c>
      <c r="U62" s="953" t="str">
        <f t="shared" si="129"/>
        <v>P</v>
      </c>
      <c r="V62" s="768" t="str">
        <f t="shared" si="129"/>
        <v>P</v>
      </c>
      <c r="W62" s="455" t="str">
        <f t="shared" si="129"/>
        <v>P</v>
      </c>
      <c r="X62" s="455" t="s">
        <v>70</v>
      </c>
      <c r="Y62" s="455" t="str">
        <f t="shared" si="129"/>
        <v>É</v>
      </c>
      <c r="Z62" s="455" t="str">
        <f t="shared" si="129"/>
        <v>P</v>
      </c>
      <c r="AA62" s="455" t="str">
        <f t="shared" si="129"/>
        <v>P</v>
      </c>
      <c r="AB62" s="953" t="str">
        <f t="shared" si="129"/>
        <v>P</v>
      </c>
      <c r="AC62" s="1171" t="s">
        <v>383</v>
      </c>
      <c r="AD62" s="455" t="str">
        <f t="shared" si="129"/>
        <v>N</v>
      </c>
      <c r="AE62" s="455" t="str">
        <f t="shared" si="129"/>
        <v>N</v>
      </c>
      <c r="AF62" s="455" t="str">
        <f t="shared" si="129"/>
        <v>N</v>
      </c>
      <c r="AG62" s="1171" t="s">
        <v>383</v>
      </c>
      <c r="AH62" s="455" t="str">
        <f t="shared" si="129"/>
        <v>P</v>
      </c>
      <c r="AI62" s="953" t="str">
        <f t="shared" si="129"/>
        <v>P</v>
      </c>
      <c r="AJ62" s="768" t="str">
        <f t="shared" si="129"/>
        <v>P</v>
      </c>
      <c r="AK62" s="455" t="str">
        <f t="shared" si="129"/>
        <v>P</v>
      </c>
      <c r="AL62" s="455" t="str">
        <f t="shared" si="129"/>
        <v>DE</v>
      </c>
      <c r="AM62" s="455" t="str">
        <f t="shared" si="129"/>
        <v>DE</v>
      </c>
      <c r="AN62" s="455" t="str">
        <f t="shared" si="129"/>
        <v>DE</v>
      </c>
      <c r="AO62" s="455" t="str">
        <f t="shared" si="129"/>
        <v>P</v>
      </c>
      <c r="AP62" s="953" t="str">
        <f t="shared" si="129"/>
        <v>P</v>
      </c>
      <c r="AQ62" s="768" t="str">
        <f t="shared" si="129"/>
        <v>DE</v>
      </c>
      <c r="AR62" s="455" t="str">
        <f t="shared" si="129"/>
        <v>DE</v>
      </c>
      <c r="AS62" s="455" t="str">
        <f t="shared" si="129"/>
        <v>DE</v>
      </c>
      <c r="AT62" s="455" t="str">
        <f t="shared" si="129"/>
        <v>DE</v>
      </c>
      <c r="AU62" s="455" t="str">
        <f t="shared" si="129"/>
        <v>DE</v>
      </c>
      <c r="AV62" s="455" t="str">
        <f t="shared" si="129"/>
        <v>P</v>
      </c>
      <c r="AW62" s="953" t="str">
        <f t="shared" si="129"/>
        <v>P</v>
      </c>
      <c r="AX62" s="768" t="s">
        <v>178</v>
      </c>
      <c r="AY62" s="954" t="s">
        <v>178</v>
      </c>
      <c r="AZ62" s="1171" t="s">
        <v>385</v>
      </c>
      <c r="BA62" s="1145" t="str">
        <f t="shared" si="129"/>
        <v>É</v>
      </c>
      <c r="BB62" s="455" t="str">
        <f t="shared" si="129"/>
        <v>ÉJ</v>
      </c>
      <c r="BC62" s="455" t="str">
        <f t="shared" si="129"/>
        <v>P</v>
      </c>
      <c r="BD62" s="953" t="str">
        <f t="shared" si="129"/>
        <v>P</v>
      </c>
      <c r="BE62" s="768" t="str">
        <f t="shared" si="129"/>
        <v>N</v>
      </c>
      <c r="BF62" s="455" t="str">
        <f t="shared" si="129"/>
        <v>N</v>
      </c>
      <c r="BG62" s="455" t="str">
        <f t="shared" si="129"/>
        <v>N</v>
      </c>
      <c r="BH62" s="954" t="str">
        <f t="shared" si="129"/>
        <v>N</v>
      </c>
      <c r="BI62" s="1171" t="s">
        <v>99</v>
      </c>
      <c r="BJ62" s="1145" t="str">
        <f t="shared" si="129"/>
        <v>P</v>
      </c>
      <c r="BK62" s="953" t="str">
        <f t="shared" si="129"/>
        <v>P</v>
      </c>
      <c r="BL62" s="768" t="str">
        <f t="shared" si="129"/>
        <v>P</v>
      </c>
      <c r="BM62" s="455" t="str">
        <f t="shared" si="129"/>
        <v>É</v>
      </c>
      <c r="BN62" s="455" t="str">
        <f t="shared" si="129"/>
        <v>É</v>
      </c>
      <c r="BO62" s="455" t="str">
        <f t="shared" si="129"/>
        <v>É</v>
      </c>
      <c r="BP62" s="455" t="str">
        <f t="shared" si="129"/>
        <v>P</v>
      </c>
      <c r="BQ62" s="455" t="str">
        <f t="shared" si="129"/>
        <v>P</v>
      </c>
      <c r="BR62" s="953" t="str">
        <f t="shared" si="126"/>
        <v>P</v>
      </c>
      <c r="BS62" s="768" t="str">
        <f t="shared" si="126"/>
        <v>N</v>
      </c>
      <c r="BT62" s="455" t="str">
        <f t="shared" si="126"/>
        <v>N</v>
      </c>
      <c r="BU62" s="455" t="str">
        <f t="shared" si="126"/>
        <v>N</v>
      </c>
      <c r="BV62" s="455" t="str">
        <f t="shared" si="126"/>
        <v>SN</v>
      </c>
      <c r="BW62" s="455" t="str">
        <f t="shared" si="126"/>
        <v>SN</v>
      </c>
      <c r="BX62" s="455" t="str">
        <f t="shared" si="126"/>
        <v>P</v>
      </c>
      <c r="BY62" s="953" t="str">
        <f t="shared" si="126"/>
        <v>P</v>
      </c>
      <c r="BZ62" s="768" t="str">
        <f t="shared" si="126"/>
        <v>P</v>
      </c>
      <c r="CA62" s="455" t="str">
        <f t="shared" si="126"/>
        <v>É</v>
      </c>
      <c r="CB62" s="455" t="str">
        <f t="shared" si="126"/>
        <v>É</v>
      </c>
      <c r="CC62" s="455" t="str">
        <f t="shared" si="126"/>
        <v>P</v>
      </c>
      <c r="CD62" s="455" t="str">
        <f t="shared" si="126"/>
        <v>FÜ</v>
      </c>
      <c r="CE62" s="455" t="str">
        <f t="shared" si="126"/>
        <v>P</v>
      </c>
      <c r="CF62" s="953" t="str">
        <f t="shared" si="126"/>
        <v>P</v>
      </c>
      <c r="CG62" s="768" t="str">
        <f t="shared" si="126"/>
        <v>DE</v>
      </c>
      <c r="CH62" s="455" t="str">
        <f t="shared" si="126"/>
        <v>N</v>
      </c>
      <c r="CI62" s="455" t="str">
        <f t="shared" si="126"/>
        <v>N</v>
      </c>
      <c r="CJ62" s="455" t="str">
        <f t="shared" si="126"/>
        <v>SN</v>
      </c>
      <c r="CK62" s="455" t="str">
        <f t="shared" si="126"/>
        <v>SN</v>
      </c>
      <c r="CL62" s="455" t="str">
        <f t="shared" si="126"/>
        <v>P</v>
      </c>
      <c r="CM62" s="953" t="str">
        <f t="shared" si="126"/>
        <v>P</v>
      </c>
      <c r="CN62" s="768" t="str">
        <f t="shared" si="126"/>
        <v>P</v>
      </c>
      <c r="CO62" s="455" t="str">
        <f t="shared" si="126"/>
        <v>É</v>
      </c>
      <c r="CP62" s="455" t="str">
        <f t="shared" si="126"/>
        <v>P</v>
      </c>
      <c r="CQ62" s="455" t="str">
        <f t="shared" si="126"/>
        <v>P</v>
      </c>
      <c r="CR62" s="455" t="str">
        <f t="shared" si="126"/>
        <v>P</v>
      </c>
      <c r="CS62" s="455" t="str">
        <f t="shared" si="126"/>
        <v>P</v>
      </c>
      <c r="CT62" s="953" t="str">
        <f t="shared" si="126"/>
        <v>P</v>
      </c>
      <c r="CU62" s="952" t="str">
        <f t="shared" si="126"/>
        <v>FÜ</v>
      </c>
      <c r="CV62" s="455" t="str">
        <f t="shared" si="126"/>
        <v>N</v>
      </c>
      <c r="CW62" s="455" t="str">
        <f t="shared" si="126"/>
        <v>N</v>
      </c>
      <c r="CX62" s="455" t="str">
        <f t="shared" si="126"/>
        <v>N</v>
      </c>
      <c r="CY62" s="455" t="str">
        <f t="shared" si="126"/>
        <v>DE</v>
      </c>
      <c r="CZ62" s="455" t="str">
        <f t="shared" si="126"/>
        <v>P</v>
      </c>
      <c r="DA62" s="953" t="str">
        <f t="shared" si="126"/>
        <v>P</v>
      </c>
      <c r="DB62" s="768" t="s">
        <v>236</v>
      </c>
      <c r="DC62" s="455" t="s">
        <v>236</v>
      </c>
      <c r="DD62" s="455" t="s">
        <v>236</v>
      </c>
      <c r="DE62" s="455" t="s">
        <v>236</v>
      </c>
      <c r="DF62" s="455" t="s">
        <v>236</v>
      </c>
      <c r="DG62" s="455" t="str">
        <f t="shared" si="126"/>
        <v>P</v>
      </c>
      <c r="DH62" s="953" t="str">
        <f t="shared" si="126"/>
        <v>P</v>
      </c>
      <c r="DI62" s="768" t="s">
        <v>236</v>
      </c>
      <c r="DJ62" s="455" t="str">
        <f t="shared" si="126"/>
        <v>N</v>
      </c>
      <c r="DK62" s="455" t="str">
        <f t="shared" si="126"/>
        <v>N</v>
      </c>
      <c r="DL62" s="455" t="str">
        <f t="shared" si="126"/>
        <v>N</v>
      </c>
      <c r="DM62" s="455" t="str">
        <f t="shared" si="126"/>
        <v>P</v>
      </c>
      <c r="DN62" s="455" t="str">
        <f t="shared" si="126"/>
        <v>P</v>
      </c>
      <c r="DO62" s="953" t="str">
        <f t="shared" si="126"/>
        <v>P</v>
      </c>
      <c r="DP62" s="768" t="str">
        <f t="shared" si="126"/>
        <v>P</v>
      </c>
      <c r="DQ62" s="455" t="str">
        <f t="shared" si="126"/>
        <v>É</v>
      </c>
      <c r="DR62" s="455" t="str">
        <f t="shared" si="126"/>
        <v>É</v>
      </c>
      <c r="DS62" s="455" t="str">
        <f t="shared" si="126"/>
        <v>É</v>
      </c>
      <c r="DT62" s="455" t="str">
        <f t="shared" si="126"/>
        <v>P</v>
      </c>
      <c r="DU62" s="455" t="str">
        <f t="shared" si="126"/>
        <v>P</v>
      </c>
      <c r="DV62" s="953" t="str">
        <f t="shared" si="126"/>
        <v>P</v>
      </c>
      <c r="DW62" s="768" t="str">
        <f t="shared" si="126"/>
        <v>N</v>
      </c>
      <c r="DX62" s="455" t="str">
        <f t="shared" si="126"/>
        <v>N</v>
      </c>
      <c r="DY62" s="455" t="str">
        <f t="shared" si="126"/>
        <v>FÜ</v>
      </c>
      <c r="DZ62" s="455" t="str">
        <f t="shared" si="126"/>
        <v>P</v>
      </c>
      <c r="EA62" s="455" t="str">
        <f t="shared" si="126"/>
        <v>P</v>
      </c>
      <c r="EB62" s="455" t="str">
        <f t="shared" si="126"/>
        <v>P</v>
      </c>
      <c r="EC62" s="954" t="str">
        <f t="shared" si="114"/>
        <v>P</v>
      </c>
      <c r="ED62" s="768" t="str">
        <f t="shared" si="130"/>
        <v>P</v>
      </c>
      <c r="EE62" s="455" t="str">
        <f t="shared" si="130"/>
        <v>P</v>
      </c>
      <c r="EF62" s="455" t="str">
        <f t="shared" si="130"/>
        <v>P</v>
      </c>
      <c r="EG62" s="455" t="str">
        <f t="shared" si="130"/>
        <v>P</v>
      </c>
      <c r="EH62" s="455" t="str">
        <f t="shared" si="130"/>
        <v>P</v>
      </c>
      <c r="EI62" s="455" t="str">
        <f t="shared" si="130"/>
        <v>P</v>
      </c>
      <c r="EJ62" s="953" t="str">
        <f t="shared" si="130"/>
        <v>P</v>
      </c>
      <c r="EK62" s="768" t="str">
        <f t="shared" si="130"/>
        <v>P</v>
      </c>
      <c r="EL62" s="455" t="str">
        <f t="shared" si="130"/>
        <v>P</v>
      </c>
      <c r="EM62" s="455" t="str">
        <f t="shared" si="130"/>
        <v>P</v>
      </c>
      <c r="EN62" s="455" t="str">
        <f t="shared" si="130"/>
        <v>P</v>
      </c>
      <c r="EO62" s="455" t="str">
        <f t="shared" si="130"/>
        <v>P</v>
      </c>
      <c r="EP62" s="455" t="str">
        <f t="shared" si="130"/>
        <v>P</v>
      </c>
      <c r="EQ62" s="953" t="str">
        <f t="shared" si="130"/>
        <v>P</v>
      </c>
      <c r="ER62" s="768" t="str">
        <f t="shared" si="130"/>
        <v>FÜ</v>
      </c>
      <c r="ES62" s="455" t="str">
        <f t="shared" si="130"/>
        <v>P</v>
      </c>
      <c r="ET62" s="455" t="str">
        <f t="shared" si="130"/>
        <v>P</v>
      </c>
      <c r="EU62" s="455" t="str">
        <f t="shared" si="130"/>
        <v>P</v>
      </c>
      <c r="EV62" s="455" t="str">
        <f t="shared" si="130"/>
        <v>P</v>
      </c>
      <c r="EW62" s="455" t="str">
        <f t="shared" si="130"/>
        <v>P</v>
      </c>
      <c r="EX62" s="953" t="str">
        <f t="shared" si="130"/>
        <v>P</v>
      </c>
      <c r="EY62" s="768" t="str">
        <f t="shared" si="130"/>
        <v>P</v>
      </c>
      <c r="EZ62" s="455" t="str">
        <f t="shared" si="130"/>
        <v>P</v>
      </c>
      <c r="FA62" s="455" t="str">
        <f t="shared" si="130"/>
        <v>P</v>
      </c>
      <c r="FB62" s="455" t="str">
        <f t="shared" si="130"/>
        <v>P</v>
      </c>
      <c r="FC62" s="455" t="str">
        <f t="shared" si="130"/>
        <v>P</v>
      </c>
      <c r="FD62" s="455" t="str">
        <f t="shared" si="130"/>
        <v>P</v>
      </c>
      <c r="FE62" s="953" t="str">
        <f t="shared" si="130"/>
        <v>P</v>
      </c>
      <c r="FF62" s="768" t="str">
        <f t="shared" si="130"/>
        <v>P</v>
      </c>
      <c r="FG62" s="455" t="str">
        <f t="shared" si="130"/>
        <v>P</v>
      </c>
      <c r="FH62" s="455" t="str">
        <f t="shared" si="130"/>
        <v>P</v>
      </c>
      <c r="FI62" s="455" t="str">
        <f t="shared" si="130"/>
        <v>P</v>
      </c>
      <c r="FJ62" s="455" t="str">
        <f t="shared" si="130"/>
        <v>P</v>
      </c>
      <c r="FK62" s="455" t="str">
        <f t="shared" si="130"/>
        <v>P</v>
      </c>
      <c r="FL62" s="953" t="str">
        <f t="shared" si="130"/>
        <v>P</v>
      </c>
      <c r="FM62" s="768" t="str">
        <f t="shared" si="130"/>
        <v>P</v>
      </c>
      <c r="FN62" s="455" t="str">
        <f t="shared" si="130"/>
        <v>P</v>
      </c>
      <c r="FO62" s="455" t="str">
        <f t="shared" si="130"/>
        <v>P</v>
      </c>
      <c r="FP62" s="455" t="str">
        <f t="shared" si="130"/>
        <v>P</v>
      </c>
      <c r="FQ62" s="455" t="str">
        <f t="shared" si="130"/>
        <v>P</v>
      </c>
      <c r="FR62" s="455" t="str">
        <f t="shared" si="130"/>
        <v>P</v>
      </c>
      <c r="FS62" s="953" t="str">
        <f t="shared" si="130"/>
        <v>P</v>
      </c>
      <c r="FT62" s="768" t="str">
        <f t="shared" si="130"/>
        <v>P</v>
      </c>
      <c r="FU62" s="455" t="str">
        <f t="shared" si="130"/>
        <v>P</v>
      </c>
      <c r="FV62" s="455" t="str">
        <f t="shared" si="130"/>
        <v>P</v>
      </c>
      <c r="FW62" s="455" t="str">
        <f t="shared" si="130"/>
        <v>P</v>
      </c>
      <c r="FX62" s="455" t="str">
        <f t="shared" si="130"/>
        <v>P</v>
      </c>
      <c r="FY62" s="455" t="str">
        <f t="shared" si="130"/>
        <v>P</v>
      </c>
      <c r="FZ62" s="953" t="str">
        <f t="shared" si="130"/>
        <v>P</v>
      </c>
      <c r="GA62" s="768" t="str">
        <f t="shared" si="130"/>
        <v>P</v>
      </c>
      <c r="GB62" s="455" t="str">
        <f t="shared" si="130"/>
        <v>P</v>
      </c>
      <c r="GC62" s="455" t="str">
        <f t="shared" si="130"/>
        <v>P</v>
      </c>
      <c r="GD62" s="455" t="str">
        <f t="shared" si="130"/>
        <v>P</v>
      </c>
      <c r="GE62" s="455" t="str">
        <f t="shared" si="130"/>
        <v>P</v>
      </c>
      <c r="GF62" s="953" t="str">
        <f t="shared" si="130"/>
        <v>P</v>
      </c>
      <c r="GG62" s="768" t="str">
        <f t="shared" si="130"/>
        <v>P</v>
      </c>
      <c r="GH62" s="455" t="str">
        <f t="shared" si="130"/>
        <v>P</v>
      </c>
      <c r="GI62" s="455" t="str">
        <f t="shared" si="130"/>
        <v>P</v>
      </c>
      <c r="GJ62" s="455" t="str">
        <f t="shared" si="130"/>
        <v>P</v>
      </c>
      <c r="GK62" s="455" t="str">
        <f t="shared" si="130"/>
        <v>P</v>
      </c>
      <c r="GL62" s="455" t="str">
        <f t="shared" si="130"/>
        <v>P</v>
      </c>
      <c r="GM62" s="455" t="str">
        <f t="shared" si="130"/>
        <v>P</v>
      </c>
      <c r="GN62" s="954" t="str">
        <f t="shared" si="130"/>
        <v>P</v>
      </c>
      <c r="GO62" s="768" t="str">
        <f t="shared" si="130"/>
        <v>P</v>
      </c>
      <c r="GP62" s="455" t="str">
        <f t="shared" si="127"/>
        <v>P</v>
      </c>
      <c r="GQ62" s="455" t="str">
        <f t="shared" si="127"/>
        <v>P</v>
      </c>
      <c r="GR62" s="455" t="str">
        <f t="shared" si="127"/>
        <v>P</v>
      </c>
      <c r="GS62" s="455" t="str">
        <f t="shared" si="127"/>
        <v>P</v>
      </c>
      <c r="GT62" s="455" t="str">
        <f t="shared" si="127"/>
        <v>P</v>
      </c>
      <c r="GU62" s="953" t="str">
        <f t="shared" si="127"/>
        <v>P</v>
      </c>
      <c r="GV62" s="768" t="str">
        <f t="shared" si="127"/>
        <v>P</v>
      </c>
      <c r="GW62" s="455" t="str">
        <f t="shared" si="127"/>
        <v>P</v>
      </c>
      <c r="GX62" s="455" t="str">
        <f t="shared" si="127"/>
        <v>P</v>
      </c>
      <c r="GY62" s="455" t="str">
        <f t="shared" si="127"/>
        <v>P</v>
      </c>
      <c r="GZ62" s="455" t="str">
        <f t="shared" si="127"/>
        <v>P</v>
      </c>
      <c r="HA62" s="455" t="str">
        <f t="shared" si="127"/>
        <v>P</v>
      </c>
      <c r="HB62" s="953" t="str">
        <f t="shared" si="127"/>
        <v>P</v>
      </c>
      <c r="HC62" s="768" t="str">
        <f t="shared" si="127"/>
        <v>P</v>
      </c>
      <c r="HD62" s="455" t="str">
        <f t="shared" si="127"/>
        <v>P</v>
      </c>
      <c r="HE62" s="455" t="s">
        <v>236</v>
      </c>
      <c r="HF62" s="455" t="s">
        <v>236</v>
      </c>
      <c r="HG62" s="455" t="s">
        <v>236</v>
      </c>
      <c r="HH62" s="455" t="str">
        <f t="shared" si="127"/>
        <v>P</v>
      </c>
      <c r="HI62" s="953" t="str">
        <f t="shared" si="127"/>
        <v>P</v>
      </c>
      <c r="HJ62" s="768" t="s">
        <v>236</v>
      </c>
      <c r="HK62" s="455" t="str">
        <f t="shared" si="127"/>
        <v>P</v>
      </c>
      <c r="HL62" s="455" t="str">
        <f t="shared" si="127"/>
        <v>P</v>
      </c>
      <c r="HM62" s="455" t="str">
        <f t="shared" si="127"/>
        <v>P</v>
      </c>
      <c r="HN62" s="955" t="str">
        <f t="shared" si="127"/>
        <v>P</v>
      </c>
      <c r="HO62" s="455" t="str">
        <f t="shared" si="127"/>
        <v>P</v>
      </c>
      <c r="HP62" s="953" t="str">
        <f t="shared" si="127"/>
        <v>P</v>
      </c>
      <c r="HQ62" s="768" t="str">
        <f t="shared" si="127"/>
        <v>P</v>
      </c>
      <c r="HR62" s="455" t="str">
        <f t="shared" si="127"/>
        <v>P</v>
      </c>
      <c r="HS62" s="455" t="str">
        <f t="shared" si="127"/>
        <v>P</v>
      </c>
      <c r="HT62" s="455" t="str">
        <f t="shared" si="127"/>
        <v>P</v>
      </c>
      <c r="HU62" s="455" t="str">
        <f t="shared" si="127"/>
        <v>P</v>
      </c>
      <c r="HV62" s="455" t="str">
        <f t="shared" si="127"/>
        <v>P</v>
      </c>
      <c r="HW62" s="953" t="str">
        <f t="shared" si="127"/>
        <v>P</v>
      </c>
      <c r="HX62" s="768" t="str">
        <f t="shared" si="127"/>
        <v>P</v>
      </c>
      <c r="HY62" s="455" t="str">
        <f t="shared" si="127"/>
        <v>P</v>
      </c>
      <c r="HZ62" s="455" t="str">
        <f t="shared" si="127"/>
        <v>P</v>
      </c>
      <c r="IA62" s="455" t="str">
        <f t="shared" si="127"/>
        <v>P</v>
      </c>
      <c r="IB62" s="455" t="str">
        <f t="shared" si="127"/>
        <v>P</v>
      </c>
      <c r="IC62" s="455" t="str">
        <f t="shared" si="127"/>
        <v>P</v>
      </c>
      <c r="ID62" s="953" t="str">
        <f t="shared" si="127"/>
        <v>P</v>
      </c>
      <c r="IE62" s="768" t="str">
        <f t="shared" si="127"/>
        <v>P</v>
      </c>
      <c r="IF62" s="455" t="str">
        <f t="shared" si="127"/>
        <v>FÜ</v>
      </c>
      <c r="IG62" s="455" t="str">
        <f t="shared" si="127"/>
        <v>P</v>
      </c>
      <c r="IH62" s="455" t="str">
        <f t="shared" si="127"/>
        <v>P</v>
      </c>
      <c r="II62" s="455" t="str">
        <f t="shared" si="127"/>
        <v>P</v>
      </c>
      <c r="IJ62" s="455" t="str">
        <f t="shared" si="127"/>
        <v>P</v>
      </c>
      <c r="IK62" s="953" t="str">
        <f t="shared" si="127"/>
        <v>P</v>
      </c>
      <c r="IL62" s="768" t="str">
        <f t="shared" si="127"/>
        <v>P</v>
      </c>
      <c r="IM62" s="455" t="str">
        <f t="shared" si="127"/>
        <v>P</v>
      </c>
      <c r="IN62" s="455" t="str">
        <f t="shared" si="127"/>
        <v>P</v>
      </c>
      <c r="IO62" s="455" t="str">
        <f t="shared" si="127"/>
        <v>P</v>
      </c>
      <c r="IP62" s="455" t="str">
        <f t="shared" si="127"/>
        <v>P</v>
      </c>
      <c r="IQ62" s="455" t="str">
        <f t="shared" si="127"/>
        <v>P</v>
      </c>
      <c r="IR62" s="953" t="str">
        <f t="shared" si="127"/>
        <v>P</v>
      </c>
      <c r="IS62" s="768" t="str">
        <f t="shared" si="127"/>
        <v>P</v>
      </c>
      <c r="IT62" s="455" t="str">
        <f t="shared" si="127"/>
        <v>P</v>
      </c>
      <c r="IU62" s="455" t="str">
        <f t="shared" si="127"/>
        <v>P</v>
      </c>
      <c r="IV62" s="455" t="str">
        <f t="shared" si="127"/>
        <v>P</v>
      </c>
      <c r="IW62" s="455" t="str">
        <f t="shared" si="127"/>
        <v>P</v>
      </c>
      <c r="IX62" s="455" t="str">
        <f t="shared" si="127"/>
        <v>P</v>
      </c>
      <c r="IY62" s="954" t="str">
        <f t="shared" si="127"/>
        <v>P</v>
      </c>
      <c r="IZ62" s="768" t="str">
        <f t="shared" si="127"/>
        <v>P</v>
      </c>
      <c r="JA62" s="455" t="str">
        <f t="shared" si="116"/>
        <v>P</v>
      </c>
      <c r="JB62" s="455" t="str">
        <f t="shared" si="131"/>
        <v>P</v>
      </c>
      <c r="JC62" s="455" t="str">
        <f t="shared" si="131"/>
        <v>P</v>
      </c>
      <c r="JD62" s="455" t="str">
        <f t="shared" si="131"/>
        <v>P</v>
      </c>
      <c r="JE62" s="455" t="str">
        <f t="shared" si="131"/>
        <v>P</v>
      </c>
      <c r="JF62" s="953" t="str">
        <f t="shared" si="131"/>
        <v>P</v>
      </c>
      <c r="JG62" s="768" t="str">
        <f t="shared" si="131"/>
        <v>P</v>
      </c>
      <c r="JH62" s="455" t="str">
        <f t="shared" si="131"/>
        <v>P</v>
      </c>
      <c r="JI62" s="455" t="str">
        <f t="shared" si="131"/>
        <v>P</v>
      </c>
      <c r="JJ62" s="455" t="str">
        <f t="shared" si="131"/>
        <v>P</v>
      </c>
      <c r="JK62" s="455" t="str">
        <f t="shared" si="131"/>
        <v>P</v>
      </c>
      <c r="JL62" s="455" t="str">
        <f t="shared" si="131"/>
        <v>P</v>
      </c>
      <c r="JM62" s="953" t="str">
        <f t="shared" si="131"/>
        <v>P</v>
      </c>
      <c r="JN62" s="768" t="str">
        <f t="shared" si="131"/>
        <v>P</v>
      </c>
      <c r="JO62" s="455" t="str">
        <f t="shared" si="131"/>
        <v>P</v>
      </c>
      <c r="JP62" s="455" t="str">
        <f t="shared" si="131"/>
        <v>P</v>
      </c>
      <c r="JQ62" s="455" t="str">
        <f t="shared" si="131"/>
        <v>P</v>
      </c>
      <c r="JR62" s="455" t="str">
        <f t="shared" si="131"/>
        <v>P</v>
      </c>
      <c r="JS62" s="455" t="str">
        <f t="shared" si="131"/>
        <v>P</v>
      </c>
      <c r="JT62" s="953" t="str">
        <f t="shared" si="131"/>
        <v>P</v>
      </c>
      <c r="JU62" s="768" t="str">
        <f t="shared" si="131"/>
        <v>P</v>
      </c>
      <c r="JV62" s="455" t="str">
        <f t="shared" si="131"/>
        <v>P</v>
      </c>
      <c r="JW62" s="455" t="str">
        <f t="shared" si="131"/>
        <v>P</v>
      </c>
      <c r="JX62" s="455" t="str">
        <f t="shared" si="131"/>
        <v>P</v>
      </c>
      <c r="JY62" s="455" t="str">
        <f t="shared" si="131"/>
        <v>P</v>
      </c>
      <c r="JZ62" s="455" t="str">
        <f t="shared" si="131"/>
        <v>P</v>
      </c>
      <c r="KA62" s="953" t="str">
        <f t="shared" si="131"/>
        <v>P</v>
      </c>
      <c r="KB62" s="768" t="str">
        <f t="shared" si="131"/>
        <v>P</v>
      </c>
      <c r="KC62" s="455" t="str">
        <f t="shared" si="131"/>
        <v>P</v>
      </c>
      <c r="KD62" s="455" t="str">
        <f t="shared" si="131"/>
        <v>P</v>
      </c>
      <c r="KE62" s="455" t="str">
        <f t="shared" si="131"/>
        <v>P</v>
      </c>
      <c r="KF62" s="455" t="str">
        <f t="shared" si="131"/>
        <v>P</v>
      </c>
      <c r="KG62" s="455" t="str">
        <f t="shared" si="131"/>
        <v>P</v>
      </c>
      <c r="KH62" s="953" t="str">
        <f t="shared" si="131"/>
        <v>P</v>
      </c>
      <c r="KI62" s="768" t="str">
        <f t="shared" si="131"/>
        <v>P</v>
      </c>
      <c r="KJ62" s="455" t="str">
        <f t="shared" si="131"/>
        <v>P</v>
      </c>
      <c r="KK62" s="455" t="str">
        <f t="shared" si="131"/>
        <v>P</v>
      </c>
      <c r="KL62" s="455" t="str">
        <f t="shared" si="131"/>
        <v>P</v>
      </c>
      <c r="KM62" s="455" t="str">
        <f t="shared" si="131"/>
        <v>P</v>
      </c>
      <c r="KN62" s="455" t="str">
        <f t="shared" si="131"/>
        <v>P</v>
      </c>
      <c r="KO62" s="953" t="str">
        <f t="shared" si="131"/>
        <v>P</v>
      </c>
      <c r="KP62" s="768" t="str">
        <f t="shared" si="131"/>
        <v>P</v>
      </c>
      <c r="KQ62" s="455" t="str">
        <f t="shared" si="131"/>
        <v>P</v>
      </c>
      <c r="KR62" s="455" t="str">
        <f t="shared" si="131"/>
        <v>FÜ</v>
      </c>
      <c r="KS62" s="455" t="str">
        <f t="shared" si="131"/>
        <v>P</v>
      </c>
      <c r="KT62" s="455" t="str">
        <f t="shared" si="131"/>
        <v>P</v>
      </c>
      <c r="KU62" s="455" t="str">
        <f t="shared" si="131"/>
        <v>P</v>
      </c>
      <c r="KV62" s="953" t="str">
        <f t="shared" si="131"/>
        <v>P</v>
      </c>
      <c r="KW62" s="768" t="str">
        <f t="shared" si="131"/>
        <v>P</v>
      </c>
      <c r="KX62" s="455" t="str">
        <f t="shared" si="131"/>
        <v>P</v>
      </c>
      <c r="KY62" s="455" t="str">
        <f t="shared" si="131"/>
        <v>P</v>
      </c>
      <c r="KZ62" s="455" t="str">
        <f t="shared" si="131"/>
        <v>P</v>
      </c>
      <c r="LA62" s="455" t="str">
        <f t="shared" si="131"/>
        <v>FÜ</v>
      </c>
      <c r="LB62" s="455" t="str">
        <f t="shared" si="131"/>
        <v>P</v>
      </c>
      <c r="LC62" s="954" t="str">
        <f t="shared" si="131"/>
        <v>P</v>
      </c>
      <c r="LD62" s="768" t="str">
        <f t="shared" si="131"/>
        <v>P</v>
      </c>
      <c r="LE62" s="455" t="str">
        <f t="shared" si="131"/>
        <v>P</v>
      </c>
      <c r="LF62" s="455" t="str">
        <f t="shared" si="131"/>
        <v>P</v>
      </c>
      <c r="LG62" s="455" t="str">
        <f t="shared" si="131"/>
        <v>P</v>
      </c>
      <c r="LH62" s="455" t="str">
        <f t="shared" si="131"/>
        <v>P</v>
      </c>
      <c r="LI62" s="455" t="str">
        <f t="shared" si="131"/>
        <v>P</v>
      </c>
      <c r="LJ62" s="953" t="str">
        <f t="shared" si="131"/>
        <v>P</v>
      </c>
      <c r="LK62" s="768" t="str">
        <f t="shared" si="131"/>
        <v>P</v>
      </c>
      <c r="LL62" s="455" t="str">
        <f t="shared" si="131"/>
        <v>P</v>
      </c>
      <c r="LM62" s="455" t="str">
        <f t="shared" si="131"/>
        <v>P</v>
      </c>
      <c r="LN62" s="455" t="str">
        <f t="shared" si="128"/>
        <v>P</v>
      </c>
      <c r="LO62" s="455" t="str">
        <f t="shared" si="128"/>
        <v>P</v>
      </c>
      <c r="LP62" s="455" t="str">
        <f t="shared" si="128"/>
        <v>P</v>
      </c>
      <c r="LQ62" s="953" t="str">
        <f t="shared" si="128"/>
        <v>P</v>
      </c>
      <c r="LR62" s="768" t="str">
        <f t="shared" si="128"/>
        <v>P</v>
      </c>
      <c r="LS62" s="455" t="str">
        <f t="shared" si="128"/>
        <v>P</v>
      </c>
      <c r="LT62" s="455" t="str">
        <f t="shared" si="128"/>
        <v>P</v>
      </c>
      <c r="LU62" s="455" t="str">
        <f t="shared" si="128"/>
        <v>P</v>
      </c>
      <c r="LV62" s="455" t="str">
        <f t="shared" si="128"/>
        <v>P</v>
      </c>
      <c r="LW62" s="455" t="str">
        <f t="shared" si="128"/>
        <v>P</v>
      </c>
      <c r="LX62" s="953" t="str">
        <f t="shared" si="128"/>
        <v>P</v>
      </c>
      <c r="LY62" s="768" t="str">
        <f t="shared" si="128"/>
        <v>P</v>
      </c>
      <c r="LZ62" s="455" t="str">
        <f t="shared" si="128"/>
        <v>P</v>
      </c>
      <c r="MA62" s="455" t="str">
        <f t="shared" si="128"/>
        <v>P</v>
      </c>
      <c r="MB62" s="455" t="str">
        <f t="shared" si="128"/>
        <v>P</v>
      </c>
      <c r="MC62" s="455" t="str">
        <f t="shared" si="128"/>
        <v>P</v>
      </c>
      <c r="MD62" s="455" t="str">
        <f t="shared" si="128"/>
        <v>P</v>
      </c>
      <c r="ME62" s="953" t="str">
        <f t="shared" si="128"/>
        <v>P</v>
      </c>
      <c r="MF62" s="768" t="str">
        <f t="shared" si="128"/>
        <v>P</v>
      </c>
      <c r="MG62" s="455" t="str">
        <f t="shared" si="128"/>
        <v>P</v>
      </c>
      <c r="MH62" s="455" t="str">
        <f t="shared" si="128"/>
        <v>P</v>
      </c>
      <c r="MI62" s="455" t="str">
        <f t="shared" si="128"/>
        <v>P</v>
      </c>
      <c r="MJ62" s="455" t="str">
        <f t="shared" si="128"/>
        <v>P</v>
      </c>
      <c r="MK62" s="455" t="str">
        <f t="shared" si="128"/>
        <v>P</v>
      </c>
      <c r="ML62" s="953" t="str">
        <f t="shared" si="128"/>
        <v>P</v>
      </c>
      <c r="MM62" s="768" t="str">
        <f t="shared" si="128"/>
        <v>P</v>
      </c>
      <c r="MN62" s="455" t="str">
        <f t="shared" si="128"/>
        <v>P</v>
      </c>
      <c r="MO62" s="455" t="str">
        <f t="shared" si="128"/>
        <v>P</v>
      </c>
      <c r="MP62" s="455" t="str">
        <f t="shared" si="128"/>
        <v>P</v>
      </c>
      <c r="MQ62" s="455" t="str">
        <f t="shared" si="128"/>
        <v>P</v>
      </c>
      <c r="MR62" s="455" t="str">
        <f t="shared" si="128"/>
        <v>P</v>
      </c>
      <c r="MS62" s="953" t="str">
        <f t="shared" si="128"/>
        <v>P</v>
      </c>
      <c r="MT62" s="768" t="str">
        <f t="shared" si="128"/>
        <v>P</v>
      </c>
      <c r="MU62" s="455" t="str">
        <f t="shared" si="128"/>
        <v>P</v>
      </c>
      <c r="MV62" s="455" t="str">
        <f t="shared" si="128"/>
        <v>P</v>
      </c>
      <c r="MW62" s="455" t="str">
        <f t="shared" si="128"/>
        <v>P</v>
      </c>
      <c r="MX62" s="455" t="str">
        <f t="shared" si="128"/>
        <v>P</v>
      </c>
      <c r="MY62" s="455" t="str">
        <f t="shared" si="128"/>
        <v>P</v>
      </c>
      <c r="MZ62" s="953" t="str">
        <f t="shared" si="128"/>
        <v>P</v>
      </c>
      <c r="NA62" s="768" t="str">
        <f t="shared" si="128"/>
        <v>P</v>
      </c>
      <c r="NB62" s="455" t="str">
        <f t="shared" si="128"/>
        <v>P</v>
      </c>
      <c r="NC62" s="455" t="str">
        <f t="shared" si="128"/>
        <v>FÜ</v>
      </c>
      <c r="ND62" s="455" t="str">
        <f t="shared" si="128"/>
        <v>FÜ</v>
      </c>
      <c r="NE62" s="455" t="str">
        <f t="shared" si="128"/>
        <v>P</v>
      </c>
      <c r="NF62" s="455" t="str">
        <f t="shared" si="128"/>
        <v>P</v>
      </c>
      <c r="NG62" s="954" t="str">
        <f t="shared" si="128"/>
        <v>P</v>
      </c>
      <c r="NH62" s="768" t="str">
        <f t="shared" si="128"/>
        <v>P</v>
      </c>
      <c r="NI62" s="455" t="str">
        <f t="shared" si="128"/>
        <v>P</v>
      </c>
      <c r="NJ62" s="455" t="str">
        <f t="shared" si="128"/>
        <v>P</v>
      </c>
      <c r="NK62" s="455" t="str">
        <f t="shared" si="128"/>
        <v>P</v>
      </c>
      <c r="NL62" s="455" t="str">
        <f t="shared" si="128"/>
        <v>P</v>
      </c>
      <c r="NM62" s="455" t="str">
        <f t="shared" si="128"/>
        <v>P</v>
      </c>
      <c r="NN62" s="953" t="str">
        <f t="shared" si="128"/>
        <v>P</v>
      </c>
    </row>
    <row r="63" spans="1:497" ht="12" thickBot="1" x14ac:dyDescent="0.25">
      <c r="A63" s="685">
        <f>alapadatok!A46</f>
        <v>12</v>
      </c>
      <c r="B63" s="678">
        <f>IF(alapadatok!C46="","",alapadatok!C46)</f>
        <v>119</v>
      </c>
      <c r="C63" s="584" t="str">
        <f>IF(alapadatok!B46="","",alapadatok!B46)</f>
        <v>Tabányi János</v>
      </c>
      <c r="D63" s="584" t="str">
        <f>IF(alapadatok!D46="","",alapadatok!D46)</f>
        <v>Coil</v>
      </c>
      <c r="E63" s="948" t="str">
        <f>IF(alapadatok!K46="","",alapadatok!K46)</f>
        <v/>
      </c>
      <c r="F63" s="952" t="str">
        <f t="shared" si="129"/>
        <v>P</v>
      </c>
      <c r="G63" s="953" t="str">
        <f t="shared" si="129"/>
        <v>P</v>
      </c>
      <c r="H63" s="768" t="str">
        <f t="shared" si="129"/>
        <v>P</v>
      </c>
      <c r="I63" s="455" t="str">
        <f t="shared" si="129"/>
        <v>FÜ</v>
      </c>
      <c r="J63" s="455" t="str">
        <f t="shared" si="129"/>
        <v>SDE</v>
      </c>
      <c r="K63" s="455" t="str">
        <f t="shared" si="129"/>
        <v>SDE</v>
      </c>
      <c r="L63" s="455" t="str">
        <f t="shared" si="129"/>
        <v>SDE</v>
      </c>
      <c r="M63" s="455" t="str">
        <f t="shared" si="129"/>
        <v>P</v>
      </c>
      <c r="N63" s="953" t="str">
        <f t="shared" si="129"/>
        <v>P</v>
      </c>
      <c r="O63" s="768" t="str">
        <f t="shared" si="129"/>
        <v>N</v>
      </c>
      <c r="P63" s="455" t="str">
        <f t="shared" si="129"/>
        <v>N</v>
      </c>
      <c r="Q63" s="455" t="str">
        <f t="shared" si="129"/>
        <v>N</v>
      </c>
      <c r="R63" s="455" t="str">
        <f t="shared" si="129"/>
        <v>DE</v>
      </c>
      <c r="S63" s="455" t="str">
        <f t="shared" si="129"/>
        <v>P</v>
      </c>
      <c r="T63" s="455" t="str">
        <f t="shared" si="129"/>
        <v>P</v>
      </c>
      <c r="U63" s="953" t="str">
        <f t="shared" si="129"/>
        <v>P</v>
      </c>
      <c r="V63" s="768" t="str">
        <f t="shared" si="129"/>
        <v>P</v>
      </c>
      <c r="W63" s="455" t="str">
        <f t="shared" si="129"/>
        <v>P</v>
      </c>
      <c r="X63" s="455" t="str">
        <f t="shared" si="129"/>
        <v>É</v>
      </c>
      <c r="Y63" s="455" t="str">
        <f t="shared" si="129"/>
        <v>É</v>
      </c>
      <c r="Z63" s="455" t="str">
        <f t="shared" si="129"/>
        <v>P</v>
      </c>
      <c r="AA63" s="455" t="str">
        <f t="shared" si="129"/>
        <v>P</v>
      </c>
      <c r="AB63" s="953" t="str">
        <f t="shared" si="129"/>
        <v>P</v>
      </c>
      <c r="AC63" s="768" t="str">
        <f t="shared" si="129"/>
        <v>N</v>
      </c>
      <c r="AD63" s="455" t="str">
        <f t="shared" si="129"/>
        <v>N</v>
      </c>
      <c r="AE63" s="455" t="s">
        <v>383</v>
      </c>
      <c r="AF63" s="455" t="s">
        <v>383</v>
      </c>
      <c r="AG63" s="455" t="str">
        <f t="shared" si="129"/>
        <v>N</v>
      </c>
      <c r="AH63" s="455" t="str">
        <f t="shared" si="129"/>
        <v>P</v>
      </c>
      <c r="AI63" s="953" t="str">
        <f t="shared" si="129"/>
        <v>P</v>
      </c>
      <c r="AJ63" s="768" t="str">
        <f t="shared" si="129"/>
        <v>P</v>
      </c>
      <c r="AK63" s="455" t="str">
        <f t="shared" si="129"/>
        <v>P</v>
      </c>
      <c r="AL63" s="455" t="s">
        <v>385</v>
      </c>
      <c r="AM63" s="455" t="str">
        <f t="shared" si="129"/>
        <v>DE</v>
      </c>
      <c r="AN63" s="455" t="str">
        <f t="shared" si="129"/>
        <v>DE</v>
      </c>
      <c r="AO63" s="455" t="str">
        <f t="shared" si="129"/>
        <v>P</v>
      </c>
      <c r="AP63" s="953" t="str">
        <f t="shared" si="129"/>
        <v>P</v>
      </c>
      <c r="AQ63" s="768" t="str">
        <f t="shared" si="129"/>
        <v>DE</v>
      </c>
      <c r="AR63" s="455" t="s">
        <v>178</v>
      </c>
      <c r="AS63" s="1143" t="s">
        <v>385</v>
      </c>
      <c r="AT63" s="1143" t="s">
        <v>385</v>
      </c>
      <c r="AU63" s="455" t="str">
        <f t="shared" si="129"/>
        <v>DE</v>
      </c>
      <c r="AV63" s="455" t="str">
        <f t="shared" si="129"/>
        <v>P</v>
      </c>
      <c r="AW63" s="953" t="str">
        <f t="shared" si="129"/>
        <v>P</v>
      </c>
      <c r="AX63" s="768" t="str">
        <f t="shared" si="129"/>
        <v>DE</v>
      </c>
      <c r="AY63" s="455" t="str">
        <f t="shared" si="129"/>
        <v>DE</v>
      </c>
      <c r="AZ63" s="1216" t="str">
        <f t="shared" si="129"/>
        <v>DE</v>
      </c>
      <c r="BA63" s="455" t="str">
        <f t="shared" si="129"/>
        <v>É</v>
      </c>
      <c r="BB63" s="455" t="str">
        <f t="shared" si="129"/>
        <v>ÉJ</v>
      </c>
      <c r="BC63" s="455" t="str">
        <f t="shared" si="129"/>
        <v>P</v>
      </c>
      <c r="BD63" s="953" t="str">
        <f t="shared" si="129"/>
        <v>P</v>
      </c>
      <c r="BE63" s="768" t="str">
        <f t="shared" si="129"/>
        <v>N</v>
      </c>
      <c r="BF63" s="455" t="str">
        <f t="shared" si="129"/>
        <v>N</v>
      </c>
      <c r="BG63" s="455" t="str">
        <f t="shared" si="129"/>
        <v>N</v>
      </c>
      <c r="BH63" s="455" t="str">
        <f t="shared" si="129"/>
        <v>N</v>
      </c>
      <c r="BI63" s="1214" t="s">
        <v>178</v>
      </c>
      <c r="BJ63" s="455" t="str">
        <f t="shared" si="129"/>
        <v>P</v>
      </c>
      <c r="BK63" s="953" t="str">
        <f t="shared" si="129"/>
        <v>P</v>
      </c>
      <c r="BL63" s="768" t="str">
        <f t="shared" si="129"/>
        <v>P</v>
      </c>
      <c r="BM63" s="455" t="str">
        <f t="shared" si="129"/>
        <v>É</v>
      </c>
      <c r="BN63" s="455" t="str">
        <f t="shared" si="129"/>
        <v>É</v>
      </c>
      <c r="BO63" s="455" t="str">
        <f t="shared" si="129"/>
        <v>É</v>
      </c>
      <c r="BP63" s="455" t="str">
        <f t="shared" si="129"/>
        <v>P</v>
      </c>
      <c r="BQ63" s="455" t="str">
        <f t="shared" ref="BQ63:EB66" si="132">IF($C63="","",BQ$50)</f>
        <v>P</v>
      </c>
      <c r="BR63" s="953" t="str">
        <f t="shared" si="132"/>
        <v>P</v>
      </c>
      <c r="BS63" s="768" t="s">
        <v>383</v>
      </c>
      <c r="BT63" s="455" t="s">
        <v>383</v>
      </c>
      <c r="BU63" s="455" t="s">
        <v>383</v>
      </c>
      <c r="BV63" s="455" t="str">
        <f t="shared" si="132"/>
        <v>SN</v>
      </c>
      <c r="BW63" s="455" t="str">
        <f t="shared" si="132"/>
        <v>SN</v>
      </c>
      <c r="BX63" s="455" t="str">
        <f t="shared" si="132"/>
        <v>P</v>
      </c>
      <c r="BY63" s="953" t="str">
        <f t="shared" si="132"/>
        <v>P</v>
      </c>
      <c r="BZ63" s="768" t="str">
        <f t="shared" si="132"/>
        <v>P</v>
      </c>
      <c r="CA63" s="455" t="str">
        <f t="shared" si="132"/>
        <v>É</v>
      </c>
      <c r="CB63" s="455" t="str">
        <f t="shared" si="132"/>
        <v>É</v>
      </c>
      <c r="CC63" s="455" t="str">
        <f t="shared" si="132"/>
        <v>P</v>
      </c>
      <c r="CD63" s="455" t="str">
        <f t="shared" si="132"/>
        <v>FÜ</v>
      </c>
      <c r="CE63" s="455" t="str">
        <f t="shared" si="132"/>
        <v>P</v>
      </c>
      <c r="CF63" s="953" t="str">
        <f t="shared" si="132"/>
        <v>P</v>
      </c>
      <c r="CG63" s="768" t="str">
        <f t="shared" si="132"/>
        <v>DE</v>
      </c>
      <c r="CH63" s="455" t="str">
        <f t="shared" si="132"/>
        <v>N</v>
      </c>
      <c r="CI63" s="455" t="s">
        <v>383</v>
      </c>
      <c r="CJ63" s="455" t="str">
        <f t="shared" si="132"/>
        <v>SN</v>
      </c>
      <c r="CK63" s="455" t="str">
        <f t="shared" si="132"/>
        <v>SN</v>
      </c>
      <c r="CL63" s="455" t="str">
        <f t="shared" si="132"/>
        <v>P</v>
      </c>
      <c r="CM63" s="953" t="str">
        <f t="shared" si="132"/>
        <v>P</v>
      </c>
      <c r="CN63" s="768" t="str">
        <f t="shared" si="132"/>
        <v>P</v>
      </c>
      <c r="CO63" s="455" t="s">
        <v>410</v>
      </c>
      <c r="CP63" s="455" t="str">
        <f t="shared" si="132"/>
        <v>P</v>
      </c>
      <c r="CQ63" s="455" t="str">
        <f t="shared" si="132"/>
        <v>P</v>
      </c>
      <c r="CR63" s="455" t="str">
        <f t="shared" si="132"/>
        <v>P</v>
      </c>
      <c r="CS63" s="455" t="str">
        <f t="shared" si="132"/>
        <v>P</v>
      </c>
      <c r="CT63" s="953" t="str">
        <f t="shared" si="132"/>
        <v>P</v>
      </c>
      <c r="CU63" s="952" t="str">
        <f t="shared" si="132"/>
        <v>FÜ</v>
      </c>
      <c r="CV63" s="455" t="str">
        <f t="shared" si="132"/>
        <v>N</v>
      </c>
      <c r="CW63" s="455" t="str">
        <f t="shared" si="132"/>
        <v>N</v>
      </c>
      <c r="CX63" s="455" t="str">
        <f t="shared" si="132"/>
        <v>N</v>
      </c>
      <c r="CY63" s="455" t="str">
        <f t="shared" si="132"/>
        <v>DE</v>
      </c>
      <c r="CZ63" s="455" t="str">
        <f t="shared" si="132"/>
        <v>P</v>
      </c>
      <c r="DA63" s="953" t="str">
        <f t="shared" si="132"/>
        <v>P</v>
      </c>
      <c r="DB63" s="768" t="str">
        <f t="shared" si="132"/>
        <v>É</v>
      </c>
      <c r="DC63" s="455" t="str">
        <f t="shared" si="132"/>
        <v>É</v>
      </c>
      <c r="DD63" s="455" t="str">
        <f t="shared" si="132"/>
        <v>É</v>
      </c>
      <c r="DE63" s="455" t="str">
        <f t="shared" si="132"/>
        <v>P</v>
      </c>
      <c r="DF63" s="455" t="str">
        <f t="shared" si="132"/>
        <v>P</v>
      </c>
      <c r="DG63" s="455" t="str">
        <f t="shared" si="132"/>
        <v>P</v>
      </c>
      <c r="DH63" s="953" t="str">
        <f t="shared" si="132"/>
        <v>P</v>
      </c>
      <c r="DI63" s="768" t="str">
        <f t="shared" si="132"/>
        <v>DE</v>
      </c>
      <c r="DJ63" s="455" t="str">
        <f t="shared" si="132"/>
        <v>N</v>
      </c>
      <c r="DK63" s="455" t="str">
        <f t="shared" si="132"/>
        <v>N</v>
      </c>
      <c r="DL63" s="455" t="str">
        <f t="shared" si="132"/>
        <v>N</v>
      </c>
      <c r="DM63" s="455" t="str">
        <f t="shared" si="132"/>
        <v>P</v>
      </c>
      <c r="DN63" s="455" t="str">
        <f t="shared" si="132"/>
        <v>P</v>
      </c>
      <c r="DO63" s="953" t="str">
        <f t="shared" si="132"/>
        <v>P</v>
      </c>
      <c r="DP63" s="768" t="str">
        <f t="shared" si="132"/>
        <v>P</v>
      </c>
      <c r="DQ63" s="455" t="str">
        <f t="shared" si="132"/>
        <v>É</v>
      </c>
      <c r="DR63" s="455" t="str">
        <f t="shared" si="132"/>
        <v>É</v>
      </c>
      <c r="DS63" s="455" t="str">
        <f t="shared" si="132"/>
        <v>É</v>
      </c>
      <c r="DT63" s="455" t="str">
        <f t="shared" si="132"/>
        <v>P</v>
      </c>
      <c r="DU63" s="455" t="str">
        <f t="shared" si="132"/>
        <v>P</v>
      </c>
      <c r="DV63" s="953" t="str">
        <f t="shared" si="132"/>
        <v>P</v>
      </c>
      <c r="DW63" s="768" t="str">
        <f t="shared" si="132"/>
        <v>N</v>
      </c>
      <c r="DX63" s="455" t="str">
        <f t="shared" si="132"/>
        <v>N</v>
      </c>
      <c r="DY63" s="455" t="str">
        <f t="shared" si="132"/>
        <v>FÜ</v>
      </c>
      <c r="DZ63" s="455" t="str">
        <f t="shared" si="132"/>
        <v>P</v>
      </c>
      <c r="EA63" s="455" t="str">
        <f t="shared" si="132"/>
        <v>P</v>
      </c>
      <c r="EB63" s="455" t="str">
        <f t="shared" si="132"/>
        <v>P</v>
      </c>
      <c r="EC63" s="954" t="str">
        <f t="shared" si="114"/>
        <v>P</v>
      </c>
      <c r="ED63" s="768" t="str">
        <f t="shared" si="130"/>
        <v>P</v>
      </c>
      <c r="EE63" s="455" t="str">
        <f t="shared" si="130"/>
        <v>P</v>
      </c>
      <c r="EF63" s="455" t="str">
        <f t="shared" si="130"/>
        <v>P</v>
      </c>
      <c r="EG63" s="455" t="str">
        <f t="shared" si="130"/>
        <v>P</v>
      </c>
      <c r="EH63" s="455" t="str">
        <f t="shared" si="130"/>
        <v>P</v>
      </c>
      <c r="EI63" s="455" t="str">
        <f t="shared" si="130"/>
        <v>P</v>
      </c>
      <c r="EJ63" s="953" t="str">
        <f t="shared" si="130"/>
        <v>P</v>
      </c>
      <c r="EK63" s="768" t="str">
        <f t="shared" si="130"/>
        <v>P</v>
      </c>
      <c r="EL63" s="455" t="str">
        <f t="shared" si="130"/>
        <v>P</v>
      </c>
      <c r="EM63" s="455" t="str">
        <f t="shared" si="130"/>
        <v>P</v>
      </c>
      <c r="EN63" s="455" t="str">
        <f t="shared" si="130"/>
        <v>P</v>
      </c>
      <c r="EO63" s="455" t="str">
        <f t="shared" si="130"/>
        <v>P</v>
      </c>
      <c r="EP63" s="455" t="str">
        <f t="shared" si="130"/>
        <v>P</v>
      </c>
      <c r="EQ63" s="953" t="str">
        <f t="shared" si="130"/>
        <v>P</v>
      </c>
      <c r="ER63" s="768" t="str">
        <f t="shared" si="130"/>
        <v>FÜ</v>
      </c>
      <c r="ES63" s="455" t="str">
        <f t="shared" si="130"/>
        <v>P</v>
      </c>
      <c r="ET63" s="455" t="str">
        <f t="shared" si="130"/>
        <v>P</v>
      </c>
      <c r="EU63" s="455" t="str">
        <f t="shared" si="130"/>
        <v>P</v>
      </c>
      <c r="EV63" s="455" t="str">
        <f t="shared" si="130"/>
        <v>P</v>
      </c>
      <c r="EW63" s="455" t="str">
        <f t="shared" si="130"/>
        <v>P</v>
      </c>
      <c r="EX63" s="953" t="str">
        <f t="shared" si="130"/>
        <v>P</v>
      </c>
      <c r="EY63" s="768" t="str">
        <f t="shared" si="130"/>
        <v>P</v>
      </c>
      <c r="EZ63" s="455" t="str">
        <f t="shared" si="130"/>
        <v>P</v>
      </c>
      <c r="FA63" s="455" t="str">
        <f t="shared" si="130"/>
        <v>P</v>
      </c>
      <c r="FB63" s="455" t="str">
        <f t="shared" si="130"/>
        <v>P</v>
      </c>
      <c r="FC63" s="455" t="str">
        <f t="shared" si="130"/>
        <v>P</v>
      </c>
      <c r="FD63" s="455" t="str">
        <f t="shared" si="130"/>
        <v>P</v>
      </c>
      <c r="FE63" s="953" t="str">
        <f t="shared" si="130"/>
        <v>P</v>
      </c>
      <c r="FF63" s="768" t="str">
        <f t="shared" si="130"/>
        <v>P</v>
      </c>
      <c r="FG63" s="455" t="str">
        <f t="shared" si="130"/>
        <v>P</v>
      </c>
      <c r="FH63" s="455" t="str">
        <f t="shared" si="130"/>
        <v>P</v>
      </c>
      <c r="FI63" s="455" t="str">
        <f t="shared" si="130"/>
        <v>P</v>
      </c>
      <c r="FJ63" s="455" t="str">
        <f t="shared" si="130"/>
        <v>P</v>
      </c>
      <c r="FK63" s="455" t="str">
        <f t="shared" si="130"/>
        <v>P</v>
      </c>
      <c r="FL63" s="953" t="str">
        <f t="shared" si="130"/>
        <v>P</v>
      </c>
      <c r="FM63" s="768" t="str">
        <f t="shared" si="130"/>
        <v>P</v>
      </c>
      <c r="FN63" s="455" t="str">
        <f t="shared" si="130"/>
        <v>P</v>
      </c>
      <c r="FO63" s="455" t="str">
        <f t="shared" si="130"/>
        <v>P</v>
      </c>
      <c r="FP63" s="455" t="str">
        <f t="shared" si="130"/>
        <v>P</v>
      </c>
      <c r="FQ63" s="455" t="str">
        <f t="shared" si="130"/>
        <v>P</v>
      </c>
      <c r="FR63" s="455" t="str">
        <f t="shared" si="130"/>
        <v>P</v>
      </c>
      <c r="FS63" s="953" t="str">
        <f t="shared" si="130"/>
        <v>P</v>
      </c>
      <c r="FT63" s="768" t="str">
        <f t="shared" si="130"/>
        <v>P</v>
      </c>
      <c r="FU63" s="455" t="str">
        <f t="shared" si="130"/>
        <v>P</v>
      </c>
      <c r="FV63" s="455" t="str">
        <f t="shared" si="130"/>
        <v>P</v>
      </c>
      <c r="FW63" s="455" t="str">
        <f t="shared" si="130"/>
        <v>P</v>
      </c>
      <c r="FX63" s="455" t="str">
        <f t="shared" si="130"/>
        <v>P</v>
      </c>
      <c r="FY63" s="455" t="str">
        <f t="shared" si="130"/>
        <v>P</v>
      </c>
      <c r="FZ63" s="953" t="str">
        <f t="shared" si="130"/>
        <v>P</v>
      </c>
      <c r="GA63" s="768" t="str">
        <f t="shared" si="130"/>
        <v>P</v>
      </c>
      <c r="GB63" s="455" t="str">
        <f t="shared" si="130"/>
        <v>P</v>
      </c>
      <c r="GC63" s="455" t="str">
        <f t="shared" si="130"/>
        <v>P</v>
      </c>
      <c r="GD63" s="455" t="str">
        <f t="shared" si="130"/>
        <v>P</v>
      </c>
      <c r="GE63" s="455" t="str">
        <f t="shared" si="130"/>
        <v>P</v>
      </c>
      <c r="GF63" s="953" t="str">
        <f t="shared" si="130"/>
        <v>P</v>
      </c>
      <c r="GG63" s="768" t="str">
        <f t="shared" si="130"/>
        <v>P</v>
      </c>
      <c r="GH63" s="455" t="str">
        <f t="shared" si="130"/>
        <v>P</v>
      </c>
      <c r="GI63" s="455" t="str">
        <f t="shared" si="130"/>
        <v>P</v>
      </c>
      <c r="GJ63" s="455" t="str">
        <f t="shared" si="130"/>
        <v>P</v>
      </c>
      <c r="GK63" s="455" t="str">
        <f t="shared" si="130"/>
        <v>P</v>
      </c>
      <c r="GL63" s="455" t="str">
        <f t="shared" si="130"/>
        <v>P</v>
      </c>
      <c r="GM63" s="455" t="str">
        <f t="shared" si="130"/>
        <v>P</v>
      </c>
      <c r="GN63" s="954" t="str">
        <f t="shared" si="130"/>
        <v>P</v>
      </c>
      <c r="GO63" s="768" t="str">
        <f t="shared" ref="GO63:IZ66" si="133">IF($C63="","",GO$50)</f>
        <v>P</v>
      </c>
      <c r="GP63" s="455" t="str">
        <f t="shared" si="133"/>
        <v>P</v>
      </c>
      <c r="GQ63" s="455" t="str">
        <f t="shared" si="133"/>
        <v>P</v>
      </c>
      <c r="GR63" s="455" t="str">
        <f t="shared" si="133"/>
        <v>P</v>
      </c>
      <c r="GS63" s="455" t="str">
        <f t="shared" si="133"/>
        <v>P</v>
      </c>
      <c r="GT63" s="455" t="str">
        <f t="shared" si="133"/>
        <v>P</v>
      </c>
      <c r="GU63" s="953" t="str">
        <f t="shared" si="133"/>
        <v>P</v>
      </c>
      <c r="GV63" s="768" t="str">
        <f t="shared" si="133"/>
        <v>P</v>
      </c>
      <c r="GW63" s="455" t="str">
        <f t="shared" si="133"/>
        <v>P</v>
      </c>
      <c r="GX63" s="455" t="str">
        <f t="shared" si="133"/>
        <v>P</v>
      </c>
      <c r="GY63" s="455" t="str">
        <f t="shared" si="133"/>
        <v>P</v>
      </c>
      <c r="GZ63" s="455" t="str">
        <f t="shared" si="133"/>
        <v>P</v>
      </c>
      <c r="HA63" s="455" t="str">
        <f t="shared" si="133"/>
        <v>P</v>
      </c>
      <c r="HB63" s="953" t="str">
        <f t="shared" si="133"/>
        <v>P</v>
      </c>
      <c r="HC63" s="768" t="str">
        <f t="shared" si="133"/>
        <v>P</v>
      </c>
      <c r="HD63" s="455" t="str">
        <f t="shared" si="133"/>
        <v>P</v>
      </c>
      <c r="HE63" s="455" t="str">
        <f t="shared" si="133"/>
        <v>P</v>
      </c>
      <c r="HF63" s="455" t="str">
        <f t="shared" si="133"/>
        <v>P</v>
      </c>
      <c r="HG63" s="455" t="str">
        <f t="shared" si="133"/>
        <v>P</v>
      </c>
      <c r="HH63" s="455" t="str">
        <f t="shared" si="133"/>
        <v>P</v>
      </c>
      <c r="HI63" s="953" t="str">
        <f t="shared" si="133"/>
        <v>P</v>
      </c>
      <c r="HJ63" s="768" t="str">
        <f t="shared" si="133"/>
        <v>P</v>
      </c>
      <c r="HK63" s="455" t="str">
        <f t="shared" si="133"/>
        <v>P</v>
      </c>
      <c r="HL63" s="455" t="str">
        <f t="shared" si="133"/>
        <v>P</v>
      </c>
      <c r="HM63" s="455" t="str">
        <f t="shared" si="133"/>
        <v>P</v>
      </c>
      <c r="HN63" s="455" t="str">
        <f t="shared" si="133"/>
        <v>P</v>
      </c>
      <c r="HO63" s="455" t="str">
        <f t="shared" si="133"/>
        <v>P</v>
      </c>
      <c r="HP63" s="953" t="str">
        <f t="shared" si="133"/>
        <v>P</v>
      </c>
      <c r="HQ63" s="768" t="str">
        <f t="shared" si="133"/>
        <v>P</v>
      </c>
      <c r="HR63" s="455" t="str">
        <f t="shared" si="133"/>
        <v>P</v>
      </c>
      <c r="HS63" s="455" t="str">
        <f t="shared" si="133"/>
        <v>P</v>
      </c>
      <c r="HT63" s="455" t="str">
        <f t="shared" si="133"/>
        <v>P</v>
      </c>
      <c r="HU63" s="455" t="str">
        <f t="shared" si="133"/>
        <v>P</v>
      </c>
      <c r="HV63" s="455" t="str">
        <f t="shared" si="133"/>
        <v>P</v>
      </c>
      <c r="HW63" s="953" t="str">
        <f t="shared" si="133"/>
        <v>P</v>
      </c>
      <c r="HX63" s="768" t="str">
        <f t="shared" si="133"/>
        <v>P</v>
      </c>
      <c r="HY63" s="455" t="str">
        <f t="shared" si="133"/>
        <v>P</v>
      </c>
      <c r="HZ63" s="455" t="str">
        <f t="shared" si="133"/>
        <v>P</v>
      </c>
      <c r="IA63" s="455" t="str">
        <f t="shared" si="133"/>
        <v>P</v>
      </c>
      <c r="IB63" s="455" t="str">
        <f t="shared" si="133"/>
        <v>P</v>
      </c>
      <c r="IC63" s="455" t="str">
        <f t="shared" si="133"/>
        <v>P</v>
      </c>
      <c r="ID63" s="953" t="str">
        <f t="shared" si="133"/>
        <v>P</v>
      </c>
      <c r="IE63" s="768" t="str">
        <f t="shared" si="133"/>
        <v>P</v>
      </c>
      <c r="IF63" s="455" t="str">
        <f t="shared" si="133"/>
        <v>FÜ</v>
      </c>
      <c r="IG63" s="455" t="str">
        <f t="shared" si="133"/>
        <v>P</v>
      </c>
      <c r="IH63" s="455" t="str">
        <f t="shared" si="133"/>
        <v>P</v>
      </c>
      <c r="II63" s="455" t="str">
        <f t="shared" si="133"/>
        <v>P</v>
      </c>
      <c r="IJ63" s="455" t="str">
        <f t="shared" si="133"/>
        <v>P</v>
      </c>
      <c r="IK63" s="953" t="str">
        <f t="shared" si="133"/>
        <v>P</v>
      </c>
      <c r="IL63" s="768" t="str">
        <f t="shared" si="133"/>
        <v>P</v>
      </c>
      <c r="IM63" s="455" t="str">
        <f t="shared" si="133"/>
        <v>P</v>
      </c>
      <c r="IN63" s="455" t="str">
        <f t="shared" si="133"/>
        <v>P</v>
      </c>
      <c r="IO63" s="455" t="str">
        <f t="shared" si="133"/>
        <v>P</v>
      </c>
      <c r="IP63" s="455" t="str">
        <f t="shared" si="133"/>
        <v>P</v>
      </c>
      <c r="IQ63" s="455" t="str">
        <f t="shared" si="133"/>
        <v>P</v>
      </c>
      <c r="IR63" s="953" t="str">
        <f t="shared" si="133"/>
        <v>P</v>
      </c>
      <c r="IS63" s="768" t="str">
        <f t="shared" si="133"/>
        <v>P</v>
      </c>
      <c r="IT63" s="455" t="str">
        <f t="shared" si="133"/>
        <v>P</v>
      </c>
      <c r="IU63" s="455" t="str">
        <f t="shared" si="133"/>
        <v>P</v>
      </c>
      <c r="IV63" s="455" t="str">
        <f t="shared" si="133"/>
        <v>P</v>
      </c>
      <c r="IW63" s="455" t="str">
        <f t="shared" si="133"/>
        <v>P</v>
      </c>
      <c r="IX63" s="455" t="str">
        <f t="shared" si="133"/>
        <v>P</v>
      </c>
      <c r="IY63" s="954" t="str">
        <f t="shared" si="133"/>
        <v>P</v>
      </c>
      <c r="IZ63" s="768" t="str">
        <f t="shared" si="133"/>
        <v>P</v>
      </c>
      <c r="JA63" s="455" t="str">
        <f t="shared" si="116"/>
        <v>P</v>
      </c>
      <c r="JB63" s="455" t="str">
        <f t="shared" si="131"/>
        <v>P</v>
      </c>
      <c r="JC63" s="455" t="str">
        <f t="shared" si="131"/>
        <v>P</v>
      </c>
      <c r="JD63" s="455" t="str">
        <f t="shared" si="131"/>
        <v>P</v>
      </c>
      <c r="JE63" s="455" t="str">
        <f t="shared" si="131"/>
        <v>P</v>
      </c>
      <c r="JF63" s="953" t="str">
        <f t="shared" si="131"/>
        <v>P</v>
      </c>
      <c r="JG63" s="768" t="str">
        <f t="shared" si="131"/>
        <v>P</v>
      </c>
      <c r="JH63" s="455" t="str">
        <f t="shared" si="131"/>
        <v>P</v>
      </c>
      <c r="JI63" s="455" t="str">
        <f t="shared" si="131"/>
        <v>P</v>
      </c>
      <c r="JJ63" s="455" t="str">
        <f t="shared" si="131"/>
        <v>P</v>
      </c>
      <c r="JK63" s="455" t="str">
        <f t="shared" si="131"/>
        <v>P</v>
      </c>
      <c r="JL63" s="455" t="str">
        <f t="shared" si="131"/>
        <v>P</v>
      </c>
      <c r="JM63" s="953" t="str">
        <f t="shared" si="131"/>
        <v>P</v>
      </c>
      <c r="JN63" s="768" t="str">
        <f t="shared" si="131"/>
        <v>P</v>
      </c>
      <c r="JO63" s="455" t="str">
        <f t="shared" si="131"/>
        <v>P</v>
      </c>
      <c r="JP63" s="455" t="str">
        <f t="shared" si="131"/>
        <v>P</v>
      </c>
      <c r="JQ63" s="455" t="str">
        <f t="shared" si="131"/>
        <v>P</v>
      </c>
      <c r="JR63" s="455" t="str">
        <f t="shared" si="131"/>
        <v>P</v>
      </c>
      <c r="JS63" s="455" t="str">
        <f t="shared" si="131"/>
        <v>P</v>
      </c>
      <c r="JT63" s="953" t="str">
        <f t="shared" si="131"/>
        <v>P</v>
      </c>
      <c r="JU63" s="768" t="str">
        <f t="shared" si="131"/>
        <v>P</v>
      </c>
      <c r="JV63" s="455" t="str">
        <f t="shared" si="131"/>
        <v>P</v>
      </c>
      <c r="JW63" s="455" t="str">
        <f t="shared" si="131"/>
        <v>P</v>
      </c>
      <c r="JX63" s="455" t="str">
        <f t="shared" si="131"/>
        <v>P</v>
      </c>
      <c r="JY63" s="455" t="str">
        <f t="shared" si="131"/>
        <v>P</v>
      </c>
      <c r="JZ63" s="455" t="str">
        <f t="shared" si="131"/>
        <v>P</v>
      </c>
      <c r="KA63" s="953" t="str">
        <f t="shared" si="131"/>
        <v>P</v>
      </c>
      <c r="KB63" s="768" t="str">
        <f t="shared" si="131"/>
        <v>P</v>
      </c>
      <c r="KC63" s="455" t="str">
        <f t="shared" si="131"/>
        <v>P</v>
      </c>
      <c r="KD63" s="455" t="str">
        <f t="shared" si="131"/>
        <v>P</v>
      </c>
      <c r="KE63" s="455" t="str">
        <f t="shared" si="131"/>
        <v>P</v>
      </c>
      <c r="KF63" s="455" t="str">
        <f t="shared" si="131"/>
        <v>P</v>
      </c>
      <c r="KG63" s="455" t="str">
        <f t="shared" si="131"/>
        <v>P</v>
      </c>
      <c r="KH63" s="953" t="str">
        <f t="shared" si="131"/>
        <v>P</v>
      </c>
      <c r="KI63" s="768" t="str">
        <f t="shared" si="131"/>
        <v>P</v>
      </c>
      <c r="KJ63" s="455" t="str">
        <f t="shared" si="131"/>
        <v>P</v>
      </c>
      <c r="KK63" s="455" t="str">
        <f t="shared" si="131"/>
        <v>P</v>
      </c>
      <c r="KL63" s="455" t="str">
        <f t="shared" si="131"/>
        <v>P</v>
      </c>
      <c r="KM63" s="455" t="str">
        <f t="shared" si="131"/>
        <v>P</v>
      </c>
      <c r="KN63" s="455" t="str">
        <f t="shared" si="131"/>
        <v>P</v>
      </c>
      <c r="KO63" s="953" t="str">
        <f t="shared" si="131"/>
        <v>P</v>
      </c>
      <c r="KP63" s="768" t="str">
        <f t="shared" si="131"/>
        <v>P</v>
      </c>
      <c r="KQ63" s="455" t="str">
        <f t="shared" si="131"/>
        <v>P</v>
      </c>
      <c r="KR63" s="455" t="str">
        <f t="shared" si="131"/>
        <v>FÜ</v>
      </c>
      <c r="KS63" s="455" t="str">
        <f t="shared" si="131"/>
        <v>P</v>
      </c>
      <c r="KT63" s="455" t="str">
        <f t="shared" si="131"/>
        <v>P</v>
      </c>
      <c r="KU63" s="455" t="str">
        <f t="shared" si="131"/>
        <v>P</v>
      </c>
      <c r="KV63" s="953" t="str">
        <f t="shared" si="131"/>
        <v>P</v>
      </c>
      <c r="KW63" s="768" t="str">
        <f t="shared" si="131"/>
        <v>P</v>
      </c>
      <c r="KX63" s="455" t="str">
        <f t="shared" si="131"/>
        <v>P</v>
      </c>
      <c r="KY63" s="455" t="str">
        <f t="shared" si="131"/>
        <v>P</v>
      </c>
      <c r="KZ63" s="455" t="str">
        <f t="shared" si="131"/>
        <v>P</v>
      </c>
      <c r="LA63" s="455" t="str">
        <f t="shared" si="131"/>
        <v>FÜ</v>
      </c>
      <c r="LB63" s="455" t="str">
        <f t="shared" si="131"/>
        <v>P</v>
      </c>
      <c r="LC63" s="954" t="str">
        <f t="shared" si="131"/>
        <v>P</v>
      </c>
      <c r="LD63" s="768" t="str">
        <f t="shared" si="131"/>
        <v>P</v>
      </c>
      <c r="LE63" s="455" t="str">
        <f t="shared" si="131"/>
        <v>P</v>
      </c>
      <c r="LF63" s="455" t="str">
        <f t="shared" si="131"/>
        <v>P</v>
      </c>
      <c r="LG63" s="455" t="str">
        <f t="shared" si="131"/>
        <v>P</v>
      </c>
      <c r="LH63" s="455" t="str">
        <f t="shared" si="131"/>
        <v>P</v>
      </c>
      <c r="LI63" s="455" t="str">
        <f t="shared" si="131"/>
        <v>P</v>
      </c>
      <c r="LJ63" s="953" t="str">
        <f t="shared" si="131"/>
        <v>P</v>
      </c>
      <c r="LK63" s="768" t="str">
        <f t="shared" si="131"/>
        <v>P</v>
      </c>
      <c r="LL63" s="455" t="str">
        <f t="shared" si="131"/>
        <v>P</v>
      </c>
      <c r="LM63" s="455" t="str">
        <f t="shared" ref="LM63:NN66" si="134">IF($C63="","",LM$50)</f>
        <v>P</v>
      </c>
      <c r="LN63" s="455" t="str">
        <f t="shared" si="134"/>
        <v>P</v>
      </c>
      <c r="LO63" s="455" t="str">
        <f t="shared" si="134"/>
        <v>P</v>
      </c>
      <c r="LP63" s="455" t="str">
        <f t="shared" si="134"/>
        <v>P</v>
      </c>
      <c r="LQ63" s="953" t="str">
        <f t="shared" si="134"/>
        <v>P</v>
      </c>
      <c r="LR63" s="768" t="str">
        <f t="shared" si="134"/>
        <v>P</v>
      </c>
      <c r="LS63" s="455" t="str">
        <f t="shared" si="134"/>
        <v>P</v>
      </c>
      <c r="LT63" s="455" t="str">
        <f t="shared" si="134"/>
        <v>P</v>
      </c>
      <c r="LU63" s="455" t="str">
        <f t="shared" si="134"/>
        <v>P</v>
      </c>
      <c r="LV63" s="455" t="str">
        <f t="shared" si="134"/>
        <v>P</v>
      </c>
      <c r="LW63" s="455" t="str">
        <f t="shared" si="134"/>
        <v>P</v>
      </c>
      <c r="LX63" s="953" t="str">
        <f t="shared" si="134"/>
        <v>P</v>
      </c>
      <c r="LY63" s="768" t="str">
        <f t="shared" si="134"/>
        <v>P</v>
      </c>
      <c r="LZ63" s="455" t="str">
        <f t="shared" si="134"/>
        <v>P</v>
      </c>
      <c r="MA63" s="455" t="str">
        <f t="shared" si="134"/>
        <v>P</v>
      </c>
      <c r="MB63" s="455" t="str">
        <f t="shared" si="134"/>
        <v>P</v>
      </c>
      <c r="MC63" s="455" t="str">
        <f t="shared" si="134"/>
        <v>P</v>
      </c>
      <c r="MD63" s="455" t="str">
        <f t="shared" si="134"/>
        <v>P</v>
      </c>
      <c r="ME63" s="953" t="str">
        <f t="shared" si="134"/>
        <v>P</v>
      </c>
      <c r="MF63" s="768" t="str">
        <f t="shared" si="134"/>
        <v>P</v>
      </c>
      <c r="MG63" s="455" t="str">
        <f t="shared" si="134"/>
        <v>P</v>
      </c>
      <c r="MH63" s="455" t="str">
        <f t="shared" si="134"/>
        <v>P</v>
      </c>
      <c r="MI63" s="455" t="str">
        <f t="shared" si="134"/>
        <v>P</v>
      </c>
      <c r="MJ63" s="455" t="str">
        <f t="shared" si="134"/>
        <v>P</v>
      </c>
      <c r="MK63" s="455" t="str">
        <f t="shared" si="134"/>
        <v>P</v>
      </c>
      <c r="ML63" s="953" t="str">
        <f t="shared" si="134"/>
        <v>P</v>
      </c>
      <c r="MM63" s="768" t="str">
        <f t="shared" si="134"/>
        <v>P</v>
      </c>
      <c r="MN63" s="455" t="str">
        <f t="shared" si="134"/>
        <v>P</v>
      </c>
      <c r="MO63" s="455" t="str">
        <f t="shared" si="134"/>
        <v>P</v>
      </c>
      <c r="MP63" s="455" t="str">
        <f t="shared" si="134"/>
        <v>P</v>
      </c>
      <c r="MQ63" s="455" t="str">
        <f t="shared" si="134"/>
        <v>P</v>
      </c>
      <c r="MR63" s="455" t="str">
        <f t="shared" si="134"/>
        <v>P</v>
      </c>
      <c r="MS63" s="953" t="str">
        <f t="shared" si="134"/>
        <v>P</v>
      </c>
      <c r="MT63" s="768" t="str">
        <f t="shared" si="134"/>
        <v>P</v>
      </c>
      <c r="MU63" s="455" t="str">
        <f t="shared" si="134"/>
        <v>P</v>
      </c>
      <c r="MV63" s="455" t="str">
        <f t="shared" si="134"/>
        <v>P</v>
      </c>
      <c r="MW63" s="455" t="str">
        <f t="shared" si="134"/>
        <v>P</v>
      </c>
      <c r="MX63" s="455" t="str">
        <f t="shared" si="134"/>
        <v>P</v>
      </c>
      <c r="MY63" s="455" t="str">
        <f t="shared" si="134"/>
        <v>P</v>
      </c>
      <c r="MZ63" s="953" t="str">
        <f t="shared" si="134"/>
        <v>P</v>
      </c>
      <c r="NA63" s="768" t="str">
        <f t="shared" si="134"/>
        <v>P</v>
      </c>
      <c r="NB63" s="455" t="str">
        <f t="shared" si="134"/>
        <v>P</v>
      </c>
      <c r="NC63" s="455" t="str">
        <f t="shared" si="134"/>
        <v>FÜ</v>
      </c>
      <c r="ND63" s="455" t="str">
        <f t="shared" si="134"/>
        <v>FÜ</v>
      </c>
      <c r="NE63" s="455" t="str">
        <f t="shared" si="134"/>
        <v>P</v>
      </c>
      <c r="NF63" s="455" t="str">
        <f t="shared" si="134"/>
        <v>P</v>
      </c>
      <c r="NG63" s="954" t="str">
        <f t="shared" si="134"/>
        <v>P</v>
      </c>
      <c r="NH63" s="768" t="str">
        <f t="shared" si="134"/>
        <v>P</v>
      </c>
      <c r="NI63" s="455" t="str">
        <f t="shared" si="134"/>
        <v>P</v>
      </c>
      <c r="NJ63" s="455" t="str">
        <f t="shared" si="134"/>
        <v>P</v>
      </c>
      <c r="NK63" s="455" t="str">
        <f t="shared" si="134"/>
        <v>P</v>
      </c>
      <c r="NL63" s="455" t="str">
        <f t="shared" si="134"/>
        <v>P</v>
      </c>
      <c r="NM63" s="455" t="str">
        <f t="shared" si="134"/>
        <v>P</v>
      </c>
      <c r="NN63" s="953" t="str">
        <f t="shared" si="134"/>
        <v>P</v>
      </c>
    </row>
    <row r="64" spans="1:497" ht="12" thickBot="1" x14ac:dyDescent="0.25">
      <c r="A64" s="685">
        <f>alapadatok!A47</f>
        <v>13</v>
      </c>
      <c r="B64" s="678">
        <f>IF(alapadatok!C47="","",alapadatok!C47)</f>
        <v>217</v>
      </c>
      <c r="C64" s="584" t="str">
        <f>IF(alapadatok!B47="","",alapadatok!B47)</f>
        <v>Víg Zoltán</v>
      </c>
      <c r="D64" s="584" t="str">
        <f>IF(alapadatok!D47="","",alapadatok!D47)</f>
        <v>Mill</v>
      </c>
      <c r="E64" s="948" t="str">
        <f>IF(alapadatok!K47="","",alapadatok!K47)</f>
        <v/>
      </c>
      <c r="F64" s="952" t="str">
        <f t="shared" ref="F64:BQ66" si="135">IF($C64="","",F$50)</f>
        <v>P</v>
      </c>
      <c r="G64" s="953" t="str">
        <f t="shared" si="135"/>
        <v>P</v>
      </c>
      <c r="H64" s="768" t="str">
        <f t="shared" si="135"/>
        <v>P</v>
      </c>
      <c r="I64" s="455" t="str">
        <f t="shared" si="135"/>
        <v>FÜ</v>
      </c>
      <c r="J64" s="1164" t="str">
        <f t="shared" si="135"/>
        <v>SDE</v>
      </c>
      <c r="K64" s="1165" t="str">
        <f t="shared" si="135"/>
        <v>SDE</v>
      </c>
      <c r="L64" s="1166" t="str">
        <f t="shared" si="135"/>
        <v>SDE</v>
      </c>
      <c r="M64" s="455" t="str">
        <f t="shared" si="135"/>
        <v>P</v>
      </c>
      <c r="N64" s="953" t="str">
        <f t="shared" si="135"/>
        <v>P</v>
      </c>
      <c r="O64" s="768" t="str">
        <f t="shared" si="135"/>
        <v>N</v>
      </c>
      <c r="P64" s="455" t="str">
        <f t="shared" si="135"/>
        <v>N</v>
      </c>
      <c r="Q64" s="455" t="str">
        <f t="shared" si="135"/>
        <v>N</v>
      </c>
      <c r="R64" s="455" t="str">
        <f t="shared" si="135"/>
        <v>DE</v>
      </c>
      <c r="S64" s="455" t="str">
        <f t="shared" si="135"/>
        <v>P</v>
      </c>
      <c r="T64" s="455" t="str">
        <f t="shared" si="135"/>
        <v>P</v>
      </c>
      <c r="U64" s="953" t="str">
        <f t="shared" si="135"/>
        <v>P</v>
      </c>
      <c r="V64" s="768" t="str">
        <f t="shared" si="135"/>
        <v>P</v>
      </c>
      <c r="W64" s="455" t="str">
        <f t="shared" si="135"/>
        <v>P</v>
      </c>
      <c r="X64" s="455" t="str">
        <f t="shared" si="135"/>
        <v>É</v>
      </c>
      <c r="Y64" s="455" t="str">
        <f t="shared" si="135"/>
        <v>É</v>
      </c>
      <c r="Z64" s="455" t="str">
        <f t="shared" si="135"/>
        <v>P</v>
      </c>
      <c r="AA64" s="455" t="str">
        <f t="shared" si="135"/>
        <v>P</v>
      </c>
      <c r="AB64" s="953" t="str">
        <f t="shared" si="135"/>
        <v>P</v>
      </c>
      <c r="AC64" s="768" t="s">
        <v>409</v>
      </c>
      <c r="AD64" s="455" t="s">
        <v>409</v>
      </c>
      <c r="AE64" s="455" t="s">
        <v>409</v>
      </c>
      <c r="AF64" s="455" t="s">
        <v>409</v>
      </c>
      <c r="AG64" s="455" t="s">
        <v>409</v>
      </c>
      <c r="AH64" s="455" t="str">
        <f t="shared" si="135"/>
        <v>P</v>
      </c>
      <c r="AI64" s="953" t="str">
        <f t="shared" si="135"/>
        <v>P</v>
      </c>
      <c r="AJ64" s="768" t="str">
        <f t="shared" si="135"/>
        <v>P</v>
      </c>
      <c r="AK64" s="455" t="str">
        <f t="shared" si="135"/>
        <v>P</v>
      </c>
      <c r="AL64" s="455" t="str">
        <f t="shared" si="135"/>
        <v>DE</v>
      </c>
      <c r="AM64" s="1221" t="str">
        <f t="shared" si="135"/>
        <v>DE</v>
      </c>
      <c r="AN64" s="1221" t="str">
        <f t="shared" si="135"/>
        <v>DE</v>
      </c>
      <c r="AO64" s="455" t="str">
        <f t="shared" si="135"/>
        <v>P</v>
      </c>
      <c r="AP64" s="953" t="str">
        <f t="shared" si="135"/>
        <v>P</v>
      </c>
      <c r="AQ64" s="768" t="str">
        <f t="shared" si="135"/>
        <v>DE</v>
      </c>
      <c r="AR64" s="455" t="str">
        <f t="shared" si="135"/>
        <v>DE</v>
      </c>
      <c r="AS64" s="455" t="str">
        <f t="shared" si="135"/>
        <v>DE</v>
      </c>
      <c r="AT64" s="455" t="str">
        <f t="shared" si="135"/>
        <v>DE</v>
      </c>
      <c r="AU64" s="455" t="str">
        <f t="shared" si="135"/>
        <v>DE</v>
      </c>
      <c r="AV64" s="455" t="str">
        <f t="shared" si="135"/>
        <v>P</v>
      </c>
      <c r="AW64" s="953" t="str">
        <f t="shared" si="135"/>
        <v>P</v>
      </c>
      <c r="AX64" s="768" t="str">
        <f t="shared" si="135"/>
        <v>DE</v>
      </c>
      <c r="AY64" s="455" t="str">
        <f t="shared" si="135"/>
        <v>DE</v>
      </c>
      <c r="AZ64" s="1221" t="str">
        <f t="shared" si="135"/>
        <v>DE</v>
      </c>
      <c r="BA64" s="455" t="str">
        <f t="shared" si="135"/>
        <v>É</v>
      </c>
      <c r="BB64" s="455" t="str">
        <f t="shared" si="135"/>
        <v>ÉJ</v>
      </c>
      <c r="BC64" s="455" t="str">
        <f t="shared" si="135"/>
        <v>P</v>
      </c>
      <c r="BD64" s="953" t="str">
        <f t="shared" si="135"/>
        <v>P</v>
      </c>
      <c r="BE64" s="768" t="str">
        <f t="shared" si="135"/>
        <v>N</v>
      </c>
      <c r="BF64" s="455" t="str">
        <f t="shared" si="135"/>
        <v>N</v>
      </c>
      <c r="BG64" s="455" t="str">
        <f t="shared" si="135"/>
        <v>N</v>
      </c>
      <c r="BH64" s="954" t="str">
        <f t="shared" si="135"/>
        <v>N</v>
      </c>
      <c r="BI64" s="1171" t="s">
        <v>99</v>
      </c>
      <c r="BJ64" s="1145" t="str">
        <f t="shared" si="135"/>
        <v>P</v>
      </c>
      <c r="BK64" s="953" t="str">
        <f t="shared" si="135"/>
        <v>P</v>
      </c>
      <c r="BL64" s="768" t="str">
        <f t="shared" si="135"/>
        <v>P</v>
      </c>
      <c r="BM64" s="455" t="str">
        <f t="shared" si="135"/>
        <v>É</v>
      </c>
      <c r="BN64" s="455" t="s">
        <v>70</v>
      </c>
      <c r="BO64" s="455" t="s">
        <v>178</v>
      </c>
      <c r="BP64" s="455" t="str">
        <f t="shared" si="135"/>
        <v>P</v>
      </c>
      <c r="BQ64" s="455" t="str">
        <f t="shared" si="135"/>
        <v>P</v>
      </c>
      <c r="BR64" s="953" t="str">
        <f t="shared" si="132"/>
        <v>P</v>
      </c>
      <c r="BS64" s="768" t="str">
        <f t="shared" si="132"/>
        <v>N</v>
      </c>
      <c r="BT64" s="455" t="str">
        <f t="shared" si="132"/>
        <v>N</v>
      </c>
      <c r="BU64" s="455" t="str">
        <f t="shared" si="132"/>
        <v>N</v>
      </c>
      <c r="BV64" s="455" t="str">
        <f t="shared" si="132"/>
        <v>SN</v>
      </c>
      <c r="BW64" s="455" t="str">
        <f t="shared" si="132"/>
        <v>SN</v>
      </c>
      <c r="BX64" s="455" t="str">
        <f t="shared" si="132"/>
        <v>P</v>
      </c>
      <c r="BY64" s="953" t="str">
        <f t="shared" si="132"/>
        <v>P</v>
      </c>
      <c r="BZ64" s="768" t="str">
        <f t="shared" si="132"/>
        <v>P</v>
      </c>
      <c r="CA64" s="455" t="str">
        <f t="shared" si="132"/>
        <v>É</v>
      </c>
      <c r="CB64" s="455" t="str">
        <f t="shared" si="132"/>
        <v>É</v>
      </c>
      <c r="CC64" s="455" t="str">
        <f t="shared" si="132"/>
        <v>P</v>
      </c>
      <c r="CD64" s="455" t="str">
        <f t="shared" si="132"/>
        <v>FÜ</v>
      </c>
      <c r="CE64" s="455" t="str">
        <f t="shared" si="132"/>
        <v>P</v>
      </c>
      <c r="CF64" s="953" t="str">
        <f t="shared" si="132"/>
        <v>P</v>
      </c>
      <c r="CG64" s="768" t="str">
        <f t="shared" si="132"/>
        <v>DE</v>
      </c>
      <c r="CH64" s="455" t="str">
        <f t="shared" si="132"/>
        <v>N</v>
      </c>
      <c r="CI64" s="455" t="s">
        <v>383</v>
      </c>
      <c r="CJ64" s="455" t="str">
        <f t="shared" si="132"/>
        <v>SN</v>
      </c>
      <c r="CK64" s="455" t="str">
        <f t="shared" si="132"/>
        <v>SN</v>
      </c>
      <c r="CL64" s="455" t="str">
        <f t="shared" si="132"/>
        <v>P</v>
      </c>
      <c r="CM64" s="953" t="str">
        <f t="shared" si="132"/>
        <v>P</v>
      </c>
      <c r="CN64" s="768" t="str">
        <f t="shared" si="132"/>
        <v>P</v>
      </c>
      <c r="CO64" s="455" t="s">
        <v>70</v>
      </c>
      <c r="CP64" s="455" t="str">
        <f t="shared" si="132"/>
        <v>P</v>
      </c>
      <c r="CQ64" s="455" t="str">
        <f t="shared" si="132"/>
        <v>P</v>
      </c>
      <c r="CR64" s="455" t="str">
        <f t="shared" si="132"/>
        <v>P</v>
      </c>
      <c r="CS64" s="455" t="str">
        <f t="shared" si="132"/>
        <v>P</v>
      </c>
      <c r="CT64" s="953" t="str">
        <f t="shared" si="132"/>
        <v>P</v>
      </c>
      <c r="CU64" s="952" t="str">
        <f t="shared" si="132"/>
        <v>FÜ</v>
      </c>
      <c r="CV64" s="455" t="str">
        <f t="shared" si="132"/>
        <v>N</v>
      </c>
      <c r="CW64" s="455" t="str">
        <f t="shared" si="132"/>
        <v>N</v>
      </c>
      <c r="CX64" s="455" t="str">
        <f t="shared" si="132"/>
        <v>N</v>
      </c>
      <c r="CY64" s="455" t="str">
        <f t="shared" si="132"/>
        <v>DE</v>
      </c>
      <c r="CZ64" s="455" t="str">
        <f t="shared" si="132"/>
        <v>P</v>
      </c>
      <c r="DA64" s="953" t="str">
        <f t="shared" si="132"/>
        <v>P</v>
      </c>
      <c r="DB64" s="768" t="str">
        <f t="shared" si="132"/>
        <v>É</v>
      </c>
      <c r="DC64" s="455" t="str">
        <f t="shared" si="132"/>
        <v>É</v>
      </c>
      <c r="DD64" s="455" t="str">
        <f t="shared" si="132"/>
        <v>É</v>
      </c>
      <c r="DE64" s="455" t="str">
        <f t="shared" si="132"/>
        <v>P</v>
      </c>
      <c r="DF64" s="455" t="str">
        <f t="shared" si="132"/>
        <v>P</v>
      </c>
      <c r="DG64" s="455" t="str">
        <f t="shared" si="132"/>
        <v>P</v>
      </c>
      <c r="DH64" s="953" t="str">
        <f t="shared" si="132"/>
        <v>P</v>
      </c>
      <c r="DI64" s="768" t="str">
        <f t="shared" si="132"/>
        <v>DE</v>
      </c>
      <c r="DJ64" s="455" t="str">
        <f t="shared" si="132"/>
        <v>N</v>
      </c>
      <c r="DK64" s="455" t="str">
        <f t="shared" si="132"/>
        <v>N</v>
      </c>
      <c r="DL64" s="455" t="str">
        <f t="shared" si="132"/>
        <v>N</v>
      </c>
      <c r="DM64" s="455" t="str">
        <f t="shared" si="132"/>
        <v>P</v>
      </c>
      <c r="DN64" s="455" t="str">
        <f t="shared" si="132"/>
        <v>P</v>
      </c>
      <c r="DO64" s="953" t="str">
        <f t="shared" si="132"/>
        <v>P</v>
      </c>
      <c r="DP64" s="768" t="str">
        <f t="shared" si="132"/>
        <v>P</v>
      </c>
      <c r="DQ64" s="455" t="str">
        <f t="shared" si="132"/>
        <v>É</v>
      </c>
      <c r="DR64" s="455" t="str">
        <f t="shared" si="132"/>
        <v>É</v>
      </c>
      <c r="DS64" s="455" t="str">
        <f t="shared" si="132"/>
        <v>É</v>
      </c>
      <c r="DT64" s="455" t="str">
        <f t="shared" si="132"/>
        <v>P</v>
      </c>
      <c r="DU64" s="455" t="str">
        <f t="shared" si="132"/>
        <v>P</v>
      </c>
      <c r="DV64" s="953" t="str">
        <f t="shared" si="132"/>
        <v>P</v>
      </c>
      <c r="DW64" s="768" t="str">
        <f t="shared" si="132"/>
        <v>N</v>
      </c>
      <c r="DX64" s="455" t="str">
        <f t="shared" si="132"/>
        <v>N</v>
      </c>
      <c r="DY64" s="455" t="str">
        <f t="shared" si="132"/>
        <v>FÜ</v>
      </c>
      <c r="DZ64" s="455" t="str">
        <f t="shared" si="132"/>
        <v>P</v>
      </c>
      <c r="EA64" s="455" t="str">
        <f t="shared" si="132"/>
        <v>P</v>
      </c>
      <c r="EB64" s="455" t="str">
        <f t="shared" si="132"/>
        <v>P</v>
      </c>
      <c r="EC64" s="954" t="str">
        <f t="shared" si="114"/>
        <v>P</v>
      </c>
      <c r="ED64" s="768" t="str">
        <f t="shared" ref="ED64:GO67" si="136">IF($C64="","",ED$50)</f>
        <v>P</v>
      </c>
      <c r="EE64" s="455" t="str">
        <f t="shared" si="136"/>
        <v>P</v>
      </c>
      <c r="EF64" s="455" t="str">
        <f t="shared" si="136"/>
        <v>P</v>
      </c>
      <c r="EG64" s="455" t="str">
        <f t="shared" si="136"/>
        <v>P</v>
      </c>
      <c r="EH64" s="455" t="str">
        <f t="shared" si="136"/>
        <v>P</v>
      </c>
      <c r="EI64" s="455" t="str">
        <f t="shared" si="136"/>
        <v>P</v>
      </c>
      <c r="EJ64" s="953" t="str">
        <f t="shared" si="136"/>
        <v>P</v>
      </c>
      <c r="EK64" s="768" t="str">
        <f t="shared" si="136"/>
        <v>P</v>
      </c>
      <c r="EL64" s="455" t="str">
        <f t="shared" si="136"/>
        <v>P</v>
      </c>
      <c r="EM64" s="455" t="str">
        <f t="shared" si="136"/>
        <v>P</v>
      </c>
      <c r="EN64" s="455" t="str">
        <f t="shared" si="136"/>
        <v>P</v>
      </c>
      <c r="EO64" s="455" t="str">
        <f t="shared" si="136"/>
        <v>P</v>
      </c>
      <c r="EP64" s="455" t="str">
        <f t="shared" si="136"/>
        <v>P</v>
      </c>
      <c r="EQ64" s="953" t="str">
        <f t="shared" si="136"/>
        <v>P</v>
      </c>
      <c r="ER64" s="768" t="str">
        <f t="shared" si="136"/>
        <v>FÜ</v>
      </c>
      <c r="ES64" s="455" t="str">
        <f t="shared" si="136"/>
        <v>P</v>
      </c>
      <c r="ET64" s="455" t="str">
        <f t="shared" si="136"/>
        <v>P</v>
      </c>
      <c r="EU64" s="455" t="str">
        <f t="shared" si="136"/>
        <v>P</v>
      </c>
      <c r="EV64" s="455" t="str">
        <f t="shared" si="136"/>
        <v>P</v>
      </c>
      <c r="EW64" s="455" t="str">
        <f t="shared" si="136"/>
        <v>P</v>
      </c>
      <c r="EX64" s="953" t="str">
        <f t="shared" si="136"/>
        <v>P</v>
      </c>
      <c r="EY64" s="768" t="str">
        <f t="shared" si="136"/>
        <v>P</v>
      </c>
      <c r="EZ64" s="455" t="str">
        <f t="shared" si="136"/>
        <v>P</v>
      </c>
      <c r="FA64" s="455" t="str">
        <f t="shared" si="136"/>
        <v>P</v>
      </c>
      <c r="FB64" s="455" t="str">
        <f t="shared" si="136"/>
        <v>P</v>
      </c>
      <c r="FC64" s="455" t="str">
        <f t="shared" si="136"/>
        <v>P</v>
      </c>
      <c r="FD64" s="455" t="str">
        <f t="shared" si="136"/>
        <v>P</v>
      </c>
      <c r="FE64" s="953" t="str">
        <f t="shared" si="136"/>
        <v>P</v>
      </c>
      <c r="FF64" s="768" t="str">
        <f t="shared" si="136"/>
        <v>P</v>
      </c>
      <c r="FG64" s="455" t="str">
        <f t="shared" si="136"/>
        <v>P</v>
      </c>
      <c r="FH64" s="455" t="str">
        <f t="shared" si="136"/>
        <v>P</v>
      </c>
      <c r="FI64" s="455" t="str">
        <f t="shared" si="136"/>
        <v>P</v>
      </c>
      <c r="FJ64" s="455" t="str">
        <f t="shared" si="136"/>
        <v>P</v>
      </c>
      <c r="FK64" s="455" t="str">
        <f t="shared" si="136"/>
        <v>P</v>
      </c>
      <c r="FL64" s="953" t="str">
        <f t="shared" si="136"/>
        <v>P</v>
      </c>
      <c r="FM64" s="768" t="str">
        <f t="shared" si="136"/>
        <v>P</v>
      </c>
      <c r="FN64" s="455" t="str">
        <f t="shared" si="136"/>
        <v>P</v>
      </c>
      <c r="FO64" s="455" t="str">
        <f t="shared" si="136"/>
        <v>P</v>
      </c>
      <c r="FP64" s="455" t="str">
        <f t="shared" si="136"/>
        <v>P</v>
      </c>
      <c r="FQ64" s="455" t="str">
        <f t="shared" si="136"/>
        <v>P</v>
      </c>
      <c r="FR64" s="455" t="str">
        <f t="shared" si="136"/>
        <v>P</v>
      </c>
      <c r="FS64" s="953" t="str">
        <f t="shared" si="136"/>
        <v>P</v>
      </c>
      <c r="FT64" s="768" t="str">
        <f t="shared" si="136"/>
        <v>P</v>
      </c>
      <c r="FU64" s="455" t="str">
        <f t="shared" si="136"/>
        <v>P</v>
      </c>
      <c r="FV64" s="455" t="str">
        <f t="shared" si="136"/>
        <v>P</v>
      </c>
      <c r="FW64" s="455" t="str">
        <f t="shared" si="136"/>
        <v>P</v>
      </c>
      <c r="FX64" s="455" t="str">
        <f t="shared" si="136"/>
        <v>P</v>
      </c>
      <c r="FY64" s="455" t="str">
        <f t="shared" si="136"/>
        <v>P</v>
      </c>
      <c r="FZ64" s="953" t="str">
        <f t="shared" si="136"/>
        <v>P</v>
      </c>
      <c r="GA64" s="768" t="str">
        <f t="shared" si="136"/>
        <v>P</v>
      </c>
      <c r="GB64" s="455" t="str">
        <f t="shared" si="136"/>
        <v>P</v>
      </c>
      <c r="GC64" s="455" t="str">
        <f t="shared" si="136"/>
        <v>P</v>
      </c>
      <c r="GD64" s="455" t="str">
        <f t="shared" si="136"/>
        <v>P</v>
      </c>
      <c r="GE64" s="455" t="str">
        <f t="shared" si="136"/>
        <v>P</v>
      </c>
      <c r="GF64" s="953" t="str">
        <f t="shared" si="136"/>
        <v>P</v>
      </c>
      <c r="GG64" s="768" t="str">
        <f t="shared" si="136"/>
        <v>P</v>
      </c>
      <c r="GH64" s="455" t="str">
        <f t="shared" si="136"/>
        <v>P</v>
      </c>
      <c r="GI64" s="455" t="str">
        <f t="shared" si="136"/>
        <v>P</v>
      </c>
      <c r="GJ64" s="455" t="str">
        <f t="shared" si="136"/>
        <v>P</v>
      </c>
      <c r="GK64" s="455" t="str">
        <f t="shared" si="136"/>
        <v>P</v>
      </c>
      <c r="GL64" s="455" t="str">
        <f t="shared" si="136"/>
        <v>P</v>
      </c>
      <c r="GM64" s="455" t="str">
        <f t="shared" si="136"/>
        <v>P</v>
      </c>
      <c r="GN64" s="954" t="str">
        <f t="shared" si="136"/>
        <v>P</v>
      </c>
      <c r="GO64" s="768" t="str">
        <f t="shared" si="136"/>
        <v>P</v>
      </c>
      <c r="GP64" s="455" t="str">
        <f t="shared" si="133"/>
        <v>P</v>
      </c>
      <c r="GQ64" s="455" t="str">
        <f t="shared" si="133"/>
        <v>P</v>
      </c>
      <c r="GR64" s="455" t="str">
        <f t="shared" si="133"/>
        <v>P</v>
      </c>
      <c r="GS64" s="455" t="str">
        <f t="shared" si="133"/>
        <v>P</v>
      </c>
      <c r="GT64" s="455" t="str">
        <f t="shared" si="133"/>
        <v>P</v>
      </c>
      <c r="GU64" s="953" t="str">
        <f t="shared" si="133"/>
        <v>P</v>
      </c>
      <c r="GV64" s="768" t="str">
        <f t="shared" si="133"/>
        <v>P</v>
      </c>
      <c r="GW64" s="455" t="str">
        <f t="shared" si="133"/>
        <v>P</v>
      </c>
      <c r="GX64" s="455" t="str">
        <f t="shared" si="133"/>
        <v>P</v>
      </c>
      <c r="GY64" s="455" t="str">
        <f t="shared" si="133"/>
        <v>P</v>
      </c>
      <c r="GZ64" s="455" t="str">
        <f t="shared" si="133"/>
        <v>P</v>
      </c>
      <c r="HA64" s="455" t="str">
        <f t="shared" si="133"/>
        <v>P</v>
      </c>
      <c r="HB64" s="953" t="str">
        <f t="shared" si="133"/>
        <v>P</v>
      </c>
      <c r="HC64" s="768" t="str">
        <f t="shared" si="133"/>
        <v>P</v>
      </c>
      <c r="HD64" s="455" t="str">
        <f t="shared" si="133"/>
        <v>P</v>
      </c>
      <c r="HE64" s="455" t="str">
        <f t="shared" si="133"/>
        <v>P</v>
      </c>
      <c r="HF64" s="455" t="str">
        <f t="shared" si="133"/>
        <v>P</v>
      </c>
      <c r="HG64" s="455" t="str">
        <f t="shared" si="133"/>
        <v>P</v>
      </c>
      <c r="HH64" s="455" t="str">
        <f t="shared" si="133"/>
        <v>P</v>
      </c>
      <c r="HI64" s="953" t="str">
        <f t="shared" si="133"/>
        <v>P</v>
      </c>
      <c r="HJ64" s="768" t="str">
        <f t="shared" si="133"/>
        <v>P</v>
      </c>
      <c r="HK64" s="455" t="str">
        <f t="shared" si="133"/>
        <v>P</v>
      </c>
      <c r="HL64" s="455" t="str">
        <f t="shared" si="133"/>
        <v>P</v>
      </c>
      <c r="HM64" s="455" t="str">
        <f t="shared" si="133"/>
        <v>P</v>
      </c>
      <c r="HN64" s="955" t="str">
        <f t="shared" si="133"/>
        <v>P</v>
      </c>
      <c r="HO64" s="455" t="str">
        <f t="shared" si="133"/>
        <v>P</v>
      </c>
      <c r="HP64" s="953" t="str">
        <f t="shared" si="133"/>
        <v>P</v>
      </c>
      <c r="HQ64" s="768" t="str">
        <f t="shared" si="133"/>
        <v>P</v>
      </c>
      <c r="HR64" s="455" t="str">
        <f t="shared" si="133"/>
        <v>P</v>
      </c>
      <c r="HS64" s="455" t="str">
        <f t="shared" si="133"/>
        <v>P</v>
      </c>
      <c r="HT64" s="455" t="str">
        <f t="shared" si="133"/>
        <v>P</v>
      </c>
      <c r="HU64" s="455" t="str">
        <f t="shared" si="133"/>
        <v>P</v>
      </c>
      <c r="HV64" s="455" t="str">
        <f t="shared" si="133"/>
        <v>P</v>
      </c>
      <c r="HW64" s="953" t="str">
        <f t="shared" si="133"/>
        <v>P</v>
      </c>
      <c r="HX64" s="768" t="str">
        <f t="shared" si="133"/>
        <v>P</v>
      </c>
      <c r="HY64" s="455" t="str">
        <f t="shared" si="133"/>
        <v>P</v>
      </c>
      <c r="HZ64" s="455" t="str">
        <f t="shared" si="133"/>
        <v>P</v>
      </c>
      <c r="IA64" s="455" t="str">
        <f t="shared" si="133"/>
        <v>P</v>
      </c>
      <c r="IB64" s="455" t="str">
        <f t="shared" si="133"/>
        <v>P</v>
      </c>
      <c r="IC64" s="455" t="str">
        <f t="shared" si="133"/>
        <v>P</v>
      </c>
      <c r="ID64" s="953" t="str">
        <f t="shared" si="133"/>
        <v>P</v>
      </c>
      <c r="IE64" s="768" t="str">
        <f t="shared" si="133"/>
        <v>P</v>
      </c>
      <c r="IF64" s="455" t="str">
        <f t="shared" si="133"/>
        <v>FÜ</v>
      </c>
      <c r="IG64" s="455" t="str">
        <f t="shared" si="133"/>
        <v>P</v>
      </c>
      <c r="IH64" s="455" t="str">
        <f t="shared" si="133"/>
        <v>P</v>
      </c>
      <c r="II64" s="455" t="str">
        <f t="shared" si="133"/>
        <v>P</v>
      </c>
      <c r="IJ64" s="455" t="str">
        <f t="shared" si="133"/>
        <v>P</v>
      </c>
      <c r="IK64" s="953" t="str">
        <f t="shared" si="133"/>
        <v>P</v>
      </c>
      <c r="IL64" s="768" t="str">
        <f t="shared" si="133"/>
        <v>P</v>
      </c>
      <c r="IM64" s="455" t="str">
        <f t="shared" si="133"/>
        <v>P</v>
      </c>
      <c r="IN64" s="455" t="str">
        <f t="shared" si="133"/>
        <v>P</v>
      </c>
      <c r="IO64" s="455" t="str">
        <f t="shared" si="133"/>
        <v>P</v>
      </c>
      <c r="IP64" s="455" t="str">
        <f t="shared" si="133"/>
        <v>P</v>
      </c>
      <c r="IQ64" s="455" t="str">
        <f t="shared" si="133"/>
        <v>P</v>
      </c>
      <c r="IR64" s="953" t="str">
        <f t="shared" si="133"/>
        <v>P</v>
      </c>
      <c r="IS64" s="768" t="str">
        <f t="shared" si="133"/>
        <v>P</v>
      </c>
      <c r="IT64" s="455" t="str">
        <f t="shared" si="133"/>
        <v>P</v>
      </c>
      <c r="IU64" s="455" t="str">
        <f t="shared" si="133"/>
        <v>P</v>
      </c>
      <c r="IV64" s="455" t="str">
        <f t="shared" si="133"/>
        <v>P</v>
      </c>
      <c r="IW64" s="455" t="str">
        <f t="shared" si="133"/>
        <v>P</v>
      </c>
      <c r="IX64" s="455" t="str">
        <f t="shared" si="133"/>
        <v>P</v>
      </c>
      <c r="IY64" s="954" t="str">
        <f t="shared" si="133"/>
        <v>P</v>
      </c>
      <c r="IZ64" s="768" t="str">
        <f t="shared" si="133"/>
        <v>P</v>
      </c>
      <c r="JA64" s="455" t="str">
        <f t="shared" si="116"/>
        <v>P</v>
      </c>
      <c r="JB64" s="455" t="str">
        <f t="shared" ref="JB64:LM67" si="137">IF($C64="","",JB$50)</f>
        <v>P</v>
      </c>
      <c r="JC64" s="455" t="str">
        <f t="shared" si="137"/>
        <v>P</v>
      </c>
      <c r="JD64" s="455" t="str">
        <f t="shared" si="137"/>
        <v>P</v>
      </c>
      <c r="JE64" s="455" t="str">
        <f t="shared" si="137"/>
        <v>P</v>
      </c>
      <c r="JF64" s="953" t="str">
        <f t="shared" si="137"/>
        <v>P</v>
      </c>
      <c r="JG64" s="768" t="str">
        <f t="shared" si="137"/>
        <v>P</v>
      </c>
      <c r="JH64" s="455" t="str">
        <f t="shared" si="137"/>
        <v>P</v>
      </c>
      <c r="JI64" s="455" t="str">
        <f t="shared" si="137"/>
        <v>P</v>
      </c>
      <c r="JJ64" s="455" t="str">
        <f t="shared" si="137"/>
        <v>P</v>
      </c>
      <c r="JK64" s="455" t="str">
        <f t="shared" si="137"/>
        <v>P</v>
      </c>
      <c r="JL64" s="455" t="str">
        <f t="shared" si="137"/>
        <v>P</v>
      </c>
      <c r="JM64" s="953" t="str">
        <f t="shared" si="137"/>
        <v>P</v>
      </c>
      <c r="JN64" s="768" t="str">
        <f t="shared" si="137"/>
        <v>P</v>
      </c>
      <c r="JO64" s="455" t="str">
        <f t="shared" si="137"/>
        <v>P</v>
      </c>
      <c r="JP64" s="455" t="str">
        <f t="shared" si="137"/>
        <v>P</v>
      </c>
      <c r="JQ64" s="455" t="str">
        <f t="shared" si="137"/>
        <v>P</v>
      </c>
      <c r="JR64" s="455" t="str">
        <f t="shared" si="137"/>
        <v>P</v>
      </c>
      <c r="JS64" s="455" t="str">
        <f t="shared" si="137"/>
        <v>P</v>
      </c>
      <c r="JT64" s="953" t="str">
        <f t="shared" si="137"/>
        <v>P</v>
      </c>
      <c r="JU64" s="768" t="str">
        <f t="shared" si="137"/>
        <v>P</v>
      </c>
      <c r="JV64" s="455" t="str">
        <f t="shared" si="137"/>
        <v>P</v>
      </c>
      <c r="JW64" s="455" t="str">
        <f t="shared" si="137"/>
        <v>P</v>
      </c>
      <c r="JX64" s="455" t="str">
        <f t="shared" si="137"/>
        <v>P</v>
      </c>
      <c r="JY64" s="455" t="str">
        <f t="shared" si="137"/>
        <v>P</v>
      </c>
      <c r="JZ64" s="455" t="str">
        <f t="shared" si="137"/>
        <v>P</v>
      </c>
      <c r="KA64" s="953" t="str">
        <f t="shared" si="137"/>
        <v>P</v>
      </c>
      <c r="KB64" s="768" t="str">
        <f t="shared" si="137"/>
        <v>P</v>
      </c>
      <c r="KC64" s="455" t="str">
        <f t="shared" si="137"/>
        <v>P</v>
      </c>
      <c r="KD64" s="455" t="str">
        <f t="shared" si="137"/>
        <v>P</v>
      </c>
      <c r="KE64" s="455" t="str">
        <f t="shared" si="137"/>
        <v>P</v>
      </c>
      <c r="KF64" s="455" t="str">
        <f t="shared" si="137"/>
        <v>P</v>
      </c>
      <c r="KG64" s="455" t="str">
        <f t="shared" si="137"/>
        <v>P</v>
      </c>
      <c r="KH64" s="953" t="str">
        <f t="shared" si="137"/>
        <v>P</v>
      </c>
      <c r="KI64" s="768" t="str">
        <f t="shared" si="137"/>
        <v>P</v>
      </c>
      <c r="KJ64" s="455" t="str">
        <f t="shared" si="137"/>
        <v>P</v>
      </c>
      <c r="KK64" s="455" t="str">
        <f t="shared" si="137"/>
        <v>P</v>
      </c>
      <c r="KL64" s="455" t="str">
        <f t="shared" si="137"/>
        <v>P</v>
      </c>
      <c r="KM64" s="455" t="str">
        <f t="shared" si="137"/>
        <v>P</v>
      </c>
      <c r="KN64" s="455" t="str">
        <f t="shared" si="137"/>
        <v>P</v>
      </c>
      <c r="KO64" s="953" t="str">
        <f t="shared" si="137"/>
        <v>P</v>
      </c>
      <c r="KP64" s="768" t="str">
        <f t="shared" si="137"/>
        <v>P</v>
      </c>
      <c r="KQ64" s="455" t="str">
        <f t="shared" si="137"/>
        <v>P</v>
      </c>
      <c r="KR64" s="455" t="str">
        <f t="shared" si="137"/>
        <v>FÜ</v>
      </c>
      <c r="KS64" s="455" t="str">
        <f t="shared" si="137"/>
        <v>P</v>
      </c>
      <c r="KT64" s="455" t="str">
        <f t="shared" si="137"/>
        <v>P</v>
      </c>
      <c r="KU64" s="455" t="str">
        <f t="shared" si="137"/>
        <v>P</v>
      </c>
      <c r="KV64" s="953" t="str">
        <f t="shared" si="137"/>
        <v>P</v>
      </c>
      <c r="KW64" s="768" t="str">
        <f t="shared" si="137"/>
        <v>P</v>
      </c>
      <c r="KX64" s="455" t="str">
        <f t="shared" si="137"/>
        <v>P</v>
      </c>
      <c r="KY64" s="455" t="str">
        <f t="shared" si="137"/>
        <v>P</v>
      </c>
      <c r="KZ64" s="455" t="str">
        <f t="shared" si="137"/>
        <v>P</v>
      </c>
      <c r="LA64" s="455" t="str">
        <f t="shared" si="137"/>
        <v>FÜ</v>
      </c>
      <c r="LB64" s="455" t="str">
        <f t="shared" si="137"/>
        <v>P</v>
      </c>
      <c r="LC64" s="954" t="str">
        <f t="shared" si="137"/>
        <v>P</v>
      </c>
      <c r="LD64" s="768" t="str">
        <f t="shared" si="137"/>
        <v>P</v>
      </c>
      <c r="LE64" s="455" t="str">
        <f t="shared" si="137"/>
        <v>P</v>
      </c>
      <c r="LF64" s="455" t="str">
        <f t="shared" si="137"/>
        <v>P</v>
      </c>
      <c r="LG64" s="455" t="str">
        <f t="shared" si="137"/>
        <v>P</v>
      </c>
      <c r="LH64" s="455" t="str">
        <f t="shared" si="137"/>
        <v>P</v>
      </c>
      <c r="LI64" s="455" t="str">
        <f t="shared" si="137"/>
        <v>P</v>
      </c>
      <c r="LJ64" s="953" t="str">
        <f t="shared" si="137"/>
        <v>P</v>
      </c>
      <c r="LK64" s="768" t="str">
        <f t="shared" si="137"/>
        <v>P</v>
      </c>
      <c r="LL64" s="455" t="str">
        <f t="shared" si="137"/>
        <v>P</v>
      </c>
      <c r="LM64" s="455" t="str">
        <f t="shared" si="137"/>
        <v>P</v>
      </c>
      <c r="LN64" s="455" t="str">
        <f t="shared" si="134"/>
        <v>P</v>
      </c>
      <c r="LO64" s="455" t="str">
        <f t="shared" si="134"/>
        <v>P</v>
      </c>
      <c r="LP64" s="455" t="str">
        <f t="shared" si="134"/>
        <v>P</v>
      </c>
      <c r="LQ64" s="953" t="str">
        <f t="shared" si="134"/>
        <v>P</v>
      </c>
      <c r="LR64" s="768" t="str">
        <f t="shared" si="134"/>
        <v>P</v>
      </c>
      <c r="LS64" s="455" t="str">
        <f t="shared" si="134"/>
        <v>P</v>
      </c>
      <c r="LT64" s="455" t="str">
        <f t="shared" si="134"/>
        <v>P</v>
      </c>
      <c r="LU64" s="455" t="str">
        <f t="shared" si="134"/>
        <v>P</v>
      </c>
      <c r="LV64" s="455" t="str">
        <f t="shared" si="134"/>
        <v>P</v>
      </c>
      <c r="LW64" s="455" t="str">
        <f t="shared" si="134"/>
        <v>P</v>
      </c>
      <c r="LX64" s="953" t="str">
        <f t="shared" si="134"/>
        <v>P</v>
      </c>
      <c r="LY64" s="768" t="str">
        <f t="shared" si="134"/>
        <v>P</v>
      </c>
      <c r="LZ64" s="455" t="str">
        <f t="shared" si="134"/>
        <v>P</v>
      </c>
      <c r="MA64" s="455" t="str">
        <f t="shared" si="134"/>
        <v>P</v>
      </c>
      <c r="MB64" s="455" t="str">
        <f t="shared" si="134"/>
        <v>P</v>
      </c>
      <c r="MC64" s="455" t="str">
        <f t="shared" si="134"/>
        <v>P</v>
      </c>
      <c r="MD64" s="455" t="str">
        <f t="shared" si="134"/>
        <v>P</v>
      </c>
      <c r="ME64" s="953" t="str">
        <f t="shared" si="134"/>
        <v>P</v>
      </c>
      <c r="MF64" s="768" t="str">
        <f t="shared" si="134"/>
        <v>P</v>
      </c>
      <c r="MG64" s="455" t="str">
        <f t="shared" si="134"/>
        <v>P</v>
      </c>
      <c r="MH64" s="455" t="str">
        <f t="shared" si="134"/>
        <v>P</v>
      </c>
      <c r="MI64" s="455" t="str">
        <f t="shared" si="134"/>
        <v>P</v>
      </c>
      <c r="MJ64" s="455" t="str">
        <f t="shared" si="134"/>
        <v>P</v>
      </c>
      <c r="MK64" s="455" t="str">
        <f t="shared" si="134"/>
        <v>P</v>
      </c>
      <c r="ML64" s="953" t="str">
        <f t="shared" si="134"/>
        <v>P</v>
      </c>
      <c r="MM64" s="768" t="str">
        <f t="shared" si="134"/>
        <v>P</v>
      </c>
      <c r="MN64" s="455" t="str">
        <f t="shared" si="134"/>
        <v>P</v>
      </c>
      <c r="MO64" s="455" t="str">
        <f t="shared" si="134"/>
        <v>P</v>
      </c>
      <c r="MP64" s="455" t="str">
        <f t="shared" si="134"/>
        <v>P</v>
      </c>
      <c r="MQ64" s="455" t="str">
        <f t="shared" si="134"/>
        <v>P</v>
      </c>
      <c r="MR64" s="455" t="str">
        <f t="shared" si="134"/>
        <v>P</v>
      </c>
      <c r="MS64" s="953" t="str">
        <f t="shared" si="134"/>
        <v>P</v>
      </c>
      <c r="MT64" s="768" t="str">
        <f t="shared" si="134"/>
        <v>P</v>
      </c>
      <c r="MU64" s="455" t="str">
        <f t="shared" si="134"/>
        <v>P</v>
      </c>
      <c r="MV64" s="455" t="str">
        <f t="shared" si="134"/>
        <v>P</v>
      </c>
      <c r="MW64" s="455" t="str">
        <f t="shared" si="134"/>
        <v>P</v>
      </c>
      <c r="MX64" s="455" t="str">
        <f t="shared" si="134"/>
        <v>P</v>
      </c>
      <c r="MY64" s="455" t="str">
        <f t="shared" si="134"/>
        <v>P</v>
      </c>
      <c r="MZ64" s="953" t="str">
        <f t="shared" si="134"/>
        <v>P</v>
      </c>
      <c r="NA64" s="768" t="str">
        <f t="shared" si="134"/>
        <v>P</v>
      </c>
      <c r="NB64" s="455" t="str">
        <f t="shared" si="134"/>
        <v>P</v>
      </c>
      <c r="NC64" s="455" t="str">
        <f t="shared" si="134"/>
        <v>FÜ</v>
      </c>
      <c r="ND64" s="455" t="str">
        <f t="shared" si="134"/>
        <v>FÜ</v>
      </c>
      <c r="NE64" s="455" t="str">
        <f t="shared" si="134"/>
        <v>P</v>
      </c>
      <c r="NF64" s="455" t="str">
        <f t="shared" si="134"/>
        <v>P</v>
      </c>
      <c r="NG64" s="954" t="str">
        <f t="shared" si="134"/>
        <v>P</v>
      </c>
      <c r="NH64" s="768" t="str">
        <f t="shared" si="134"/>
        <v>P</v>
      </c>
      <c r="NI64" s="455" t="str">
        <f t="shared" si="134"/>
        <v>P</v>
      </c>
      <c r="NJ64" s="455" t="str">
        <f t="shared" si="134"/>
        <v>P</v>
      </c>
      <c r="NK64" s="455" t="str">
        <f t="shared" si="134"/>
        <v>P</v>
      </c>
      <c r="NL64" s="455" t="str">
        <f t="shared" si="134"/>
        <v>P</v>
      </c>
      <c r="NM64" s="455" t="str">
        <f t="shared" si="134"/>
        <v>P</v>
      </c>
      <c r="NN64" s="953" t="str">
        <f t="shared" si="134"/>
        <v>P</v>
      </c>
    </row>
    <row r="65" spans="1:564" ht="12" thickBot="1" x14ac:dyDescent="0.25">
      <c r="A65" s="685">
        <f>alapadatok!A48</f>
        <v>14</v>
      </c>
      <c r="B65" s="678">
        <f>IF(alapadatok!C48="","",alapadatok!C48)</f>
        <v>284</v>
      </c>
      <c r="C65" s="584" t="str">
        <f>IF(alapadatok!B48="","",alapadatok!B48)</f>
        <v>Jarábik József</v>
      </c>
      <c r="D65" s="584" t="str">
        <f>IF(alapadatok!D48="","",alapadatok!D48)</f>
        <v>Line loader</v>
      </c>
      <c r="E65" s="948" t="str">
        <f>IF(alapadatok!K48="","",alapadatok!K48)</f>
        <v/>
      </c>
      <c r="F65" s="952" t="str">
        <f t="shared" si="135"/>
        <v>P</v>
      </c>
      <c r="G65" s="953" t="str">
        <f t="shared" si="135"/>
        <v>P</v>
      </c>
      <c r="H65" s="768" t="str">
        <f t="shared" si="135"/>
        <v>P</v>
      </c>
      <c r="I65" s="954" t="str">
        <f t="shared" si="135"/>
        <v>FÜ</v>
      </c>
      <c r="J65" s="1164" t="str">
        <f t="shared" si="135"/>
        <v>SDE</v>
      </c>
      <c r="K65" s="1165" t="str">
        <f t="shared" si="135"/>
        <v>SDE</v>
      </c>
      <c r="L65" s="1166" t="str">
        <f t="shared" si="135"/>
        <v>SDE</v>
      </c>
      <c r="M65" s="1145" t="str">
        <f t="shared" si="135"/>
        <v>P</v>
      </c>
      <c r="N65" s="953" t="str">
        <f t="shared" si="135"/>
        <v>P</v>
      </c>
      <c r="O65" s="768" t="str">
        <f t="shared" si="135"/>
        <v>N</v>
      </c>
      <c r="P65" s="455" t="str">
        <f t="shared" si="135"/>
        <v>N</v>
      </c>
      <c r="Q65" s="455" t="str">
        <f t="shared" si="135"/>
        <v>N</v>
      </c>
      <c r="R65" s="455" t="str">
        <f t="shared" si="135"/>
        <v>DE</v>
      </c>
      <c r="S65" s="455" t="str">
        <f t="shared" si="135"/>
        <v>P</v>
      </c>
      <c r="T65" s="455" t="str">
        <f t="shared" si="135"/>
        <v>P</v>
      </c>
      <c r="U65" s="953" t="str">
        <f t="shared" si="135"/>
        <v>P</v>
      </c>
      <c r="V65" s="768" t="str">
        <f t="shared" si="135"/>
        <v>P</v>
      </c>
      <c r="W65" s="455" t="str">
        <f t="shared" si="135"/>
        <v>P</v>
      </c>
      <c r="X65" s="455" t="str">
        <f t="shared" si="135"/>
        <v>É</v>
      </c>
      <c r="Y65" s="455" t="str">
        <f t="shared" si="135"/>
        <v>É</v>
      </c>
      <c r="Z65" s="455" t="str">
        <f t="shared" si="135"/>
        <v>P</v>
      </c>
      <c r="AA65" s="455" t="str">
        <f t="shared" si="135"/>
        <v>P</v>
      </c>
      <c r="AB65" s="953" t="str">
        <f t="shared" si="135"/>
        <v>P</v>
      </c>
      <c r="AC65" s="768" t="str">
        <f t="shared" si="135"/>
        <v>N</v>
      </c>
      <c r="AD65" s="455" t="str">
        <f t="shared" si="135"/>
        <v>N</v>
      </c>
      <c r="AE65" s="455" t="str">
        <f t="shared" si="135"/>
        <v>N</v>
      </c>
      <c r="AF65" s="455" t="str">
        <f t="shared" si="135"/>
        <v>N</v>
      </c>
      <c r="AG65" s="455" t="str">
        <f t="shared" si="135"/>
        <v>N</v>
      </c>
      <c r="AH65" s="455" t="str">
        <f t="shared" si="135"/>
        <v>P</v>
      </c>
      <c r="AI65" s="953" t="str">
        <f t="shared" si="135"/>
        <v>P</v>
      </c>
      <c r="AJ65" s="768" t="str">
        <f t="shared" si="135"/>
        <v>P</v>
      </c>
      <c r="AK65" s="455" t="str">
        <f t="shared" si="135"/>
        <v>P</v>
      </c>
      <c r="AL65" s="954" t="str">
        <f t="shared" si="135"/>
        <v>DE</v>
      </c>
      <c r="AM65" s="1164" t="s">
        <v>385</v>
      </c>
      <c r="AN65" s="1166" t="s">
        <v>385</v>
      </c>
      <c r="AO65" s="1145" t="str">
        <f t="shared" si="135"/>
        <v>P</v>
      </c>
      <c r="AP65" s="953" t="str">
        <f t="shared" si="135"/>
        <v>P</v>
      </c>
      <c r="AQ65" s="768" t="str">
        <f t="shared" si="135"/>
        <v>DE</v>
      </c>
      <c r="AR65" s="455" t="str">
        <f t="shared" si="135"/>
        <v>DE</v>
      </c>
      <c r="AS65" s="455" t="str">
        <f t="shared" si="135"/>
        <v>DE</v>
      </c>
      <c r="AT65" s="455" t="str">
        <f t="shared" si="135"/>
        <v>DE</v>
      </c>
      <c r="AU65" s="455" t="str">
        <f t="shared" si="135"/>
        <v>DE</v>
      </c>
      <c r="AV65" s="455" t="str">
        <f t="shared" si="135"/>
        <v>P</v>
      </c>
      <c r="AW65" s="953" t="str">
        <f t="shared" si="135"/>
        <v>P</v>
      </c>
      <c r="AX65" s="768" t="s">
        <v>178</v>
      </c>
      <c r="AY65" s="954" t="s">
        <v>178</v>
      </c>
      <c r="AZ65" s="1171" t="s">
        <v>385</v>
      </c>
      <c r="BA65" s="1145" t="str">
        <f t="shared" si="135"/>
        <v>É</v>
      </c>
      <c r="BB65" s="455" t="str">
        <f t="shared" si="135"/>
        <v>ÉJ</v>
      </c>
      <c r="BC65" s="455" t="str">
        <f t="shared" si="135"/>
        <v>P</v>
      </c>
      <c r="BD65" s="953" t="str">
        <f t="shared" si="135"/>
        <v>P</v>
      </c>
      <c r="BE65" s="768" t="str">
        <f t="shared" si="135"/>
        <v>N</v>
      </c>
      <c r="BF65" s="455" t="str">
        <f t="shared" si="135"/>
        <v>N</v>
      </c>
      <c r="BG65" s="455" t="str">
        <f t="shared" si="135"/>
        <v>N</v>
      </c>
      <c r="BH65" s="954" t="str">
        <f t="shared" si="135"/>
        <v>N</v>
      </c>
      <c r="BI65" s="1171" t="s">
        <v>385</v>
      </c>
      <c r="BJ65" s="1145" t="str">
        <f t="shared" si="135"/>
        <v>P</v>
      </c>
      <c r="BK65" s="953" t="str">
        <f t="shared" si="135"/>
        <v>P</v>
      </c>
      <c r="BL65" s="768" t="str">
        <f t="shared" si="135"/>
        <v>P</v>
      </c>
      <c r="BM65" s="455" t="str">
        <f t="shared" si="135"/>
        <v>É</v>
      </c>
      <c r="BN65" s="455" t="str">
        <f t="shared" si="135"/>
        <v>É</v>
      </c>
      <c r="BO65" s="455" t="str">
        <f t="shared" si="135"/>
        <v>É</v>
      </c>
      <c r="BP65" s="455" t="str">
        <f t="shared" si="135"/>
        <v>P</v>
      </c>
      <c r="BQ65" s="455" t="str">
        <f t="shared" si="135"/>
        <v>P</v>
      </c>
      <c r="BR65" s="953" t="str">
        <f t="shared" si="132"/>
        <v>P</v>
      </c>
      <c r="BS65" s="768" t="str">
        <f t="shared" si="132"/>
        <v>N</v>
      </c>
      <c r="BT65" s="455" t="str">
        <f t="shared" si="132"/>
        <v>N</v>
      </c>
      <c r="BU65" s="455" t="str">
        <f t="shared" si="132"/>
        <v>N</v>
      </c>
      <c r="BV65" s="455" t="str">
        <f t="shared" si="132"/>
        <v>SN</v>
      </c>
      <c r="BW65" s="455" t="str">
        <f t="shared" si="132"/>
        <v>SN</v>
      </c>
      <c r="BX65" s="455" t="str">
        <f t="shared" si="132"/>
        <v>P</v>
      </c>
      <c r="BY65" s="953" t="str">
        <f t="shared" si="132"/>
        <v>P</v>
      </c>
      <c r="BZ65" s="768" t="str">
        <f t="shared" si="132"/>
        <v>P</v>
      </c>
      <c r="CA65" s="455" t="str">
        <f t="shared" si="132"/>
        <v>É</v>
      </c>
      <c r="CB65" s="455" t="str">
        <f t="shared" si="132"/>
        <v>É</v>
      </c>
      <c r="CC65" s="455" t="str">
        <f t="shared" si="132"/>
        <v>P</v>
      </c>
      <c r="CD65" s="455" t="str">
        <f t="shared" si="132"/>
        <v>FÜ</v>
      </c>
      <c r="CE65" s="455" t="str">
        <f t="shared" si="132"/>
        <v>P</v>
      </c>
      <c r="CF65" s="953" t="str">
        <f t="shared" si="132"/>
        <v>P</v>
      </c>
      <c r="CG65" s="768" t="str">
        <f t="shared" si="132"/>
        <v>DE</v>
      </c>
      <c r="CH65" s="455" t="str">
        <f t="shared" si="132"/>
        <v>N</v>
      </c>
      <c r="CI65" s="455" t="str">
        <f t="shared" si="132"/>
        <v>N</v>
      </c>
      <c r="CJ65" s="455" t="str">
        <f t="shared" si="132"/>
        <v>SN</v>
      </c>
      <c r="CK65" s="455" t="str">
        <f t="shared" si="132"/>
        <v>SN</v>
      </c>
      <c r="CL65" s="455" t="str">
        <f t="shared" si="132"/>
        <v>P</v>
      </c>
      <c r="CM65" s="953" t="str">
        <f t="shared" si="132"/>
        <v>P</v>
      </c>
      <c r="CN65" s="768" t="str">
        <f t="shared" si="132"/>
        <v>P</v>
      </c>
      <c r="CO65" s="455" t="str">
        <f t="shared" si="132"/>
        <v>É</v>
      </c>
      <c r="CP65" s="455" t="str">
        <f t="shared" si="132"/>
        <v>P</v>
      </c>
      <c r="CQ65" s="455" t="str">
        <f t="shared" si="132"/>
        <v>P</v>
      </c>
      <c r="CR65" s="455" t="str">
        <f t="shared" si="132"/>
        <v>P</v>
      </c>
      <c r="CS65" s="455" t="str">
        <f t="shared" si="132"/>
        <v>P</v>
      </c>
      <c r="CT65" s="953" t="str">
        <f t="shared" si="132"/>
        <v>P</v>
      </c>
      <c r="CU65" s="952" t="str">
        <f t="shared" si="132"/>
        <v>FÜ</v>
      </c>
      <c r="CV65" s="455" t="str">
        <f t="shared" si="132"/>
        <v>N</v>
      </c>
      <c r="CW65" s="455" t="str">
        <f t="shared" si="132"/>
        <v>N</v>
      </c>
      <c r="CX65" s="455" t="str">
        <f t="shared" si="132"/>
        <v>N</v>
      </c>
      <c r="CY65" s="455" t="str">
        <f t="shared" si="132"/>
        <v>DE</v>
      </c>
      <c r="CZ65" s="455" t="str">
        <f t="shared" si="132"/>
        <v>P</v>
      </c>
      <c r="DA65" s="953" t="str">
        <f t="shared" si="132"/>
        <v>P</v>
      </c>
      <c r="DB65" s="768" t="str">
        <f t="shared" si="132"/>
        <v>É</v>
      </c>
      <c r="DC65" s="455" t="str">
        <f t="shared" si="132"/>
        <v>É</v>
      </c>
      <c r="DD65" s="455" t="str">
        <f t="shared" si="132"/>
        <v>É</v>
      </c>
      <c r="DE65" s="455" t="str">
        <f t="shared" si="132"/>
        <v>P</v>
      </c>
      <c r="DF65" s="455" t="str">
        <f t="shared" si="132"/>
        <v>P</v>
      </c>
      <c r="DG65" s="455" t="str">
        <f t="shared" si="132"/>
        <v>P</v>
      </c>
      <c r="DH65" s="953" t="str">
        <f t="shared" si="132"/>
        <v>P</v>
      </c>
      <c r="DI65" s="768" t="str">
        <f t="shared" si="132"/>
        <v>DE</v>
      </c>
      <c r="DJ65" s="455" t="str">
        <f t="shared" si="132"/>
        <v>N</v>
      </c>
      <c r="DK65" s="455" t="str">
        <f t="shared" si="132"/>
        <v>N</v>
      </c>
      <c r="DL65" s="455" t="str">
        <f t="shared" si="132"/>
        <v>N</v>
      </c>
      <c r="DM65" s="455" t="str">
        <f t="shared" si="132"/>
        <v>P</v>
      </c>
      <c r="DN65" s="455" t="str">
        <f t="shared" si="132"/>
        <v>P</v>
      </c>
      <c r="DO65" s="953" t="str">
        <f t="shared" si="132"/>
        <v>P</v>
      </c>
      <c r="DP65" s="768" t="str">
        <f t="shared" si="132"/>
        <v>P</v>
      </c>
      <c r="DQ65" s="455" t="str">
        <f t="shared" si="132"/>
        <v>É</v>
      </c>
      <c r="DR65" s="455" t="str">
        <f t="shared" si="132"/>
        <v>É</v>
      </c>
      <c r="DS65" s="455" t="str">
        <f t="shared" si="132"/>
        <v>É</v>
      </c>
      <c r="DT65" s="455" t="str">
        <f t="shared" si="132"/>
        <v>P</v>
      </c>
      <c r="DU65" s="455" t="str">
        <f t="shared" si="132"/>
        <v>P</v>
      </c>
      <c r="DV65" s="953" t="str">
        <f t="shared" si="132"/>
        <v>P</v>
      </c>
      <c r="DW65" s="768" t="str">
        <f t="shared" si="132"/>
        <v>N</v>
      </c>
      <c r="DX65" s="455" t="str">
        <f t="shared" si="132"/>
        <v>N</v>
      </c>
      <c r="DY65" s="455" t="str">
        <f t="shared" si="132"/>
        <v>FÜ</v>
      </c>
      <c r="DZ65" s="455" t="str">
        <f t="shared" si="132"/>
        <v>P</v>
      </c>
      <c r="EA65" s="455" t="str">
        <f t="shared" si="132"/>
        <v>P</v>
      </c>
      <c r="EB65" s="455" t="str">
        <f t="shared" si="132"/>
        <v>P</v>
      </c>
      <c r="EC65" s="954" t="str">
        <f t="shared" si="114"/>
        <v>P</v>
      </c>
      <c r="ED65" s="768" t="str">
        <f t="shared" si="136"/>
        <v>P</v>
      </c>
      <c r="EE65" s="455" t="str">
        <f t="shared" si="136"/>
        <v>P</v>
      </c>
      <c r="EF65" s="455" t="str">
        <f t="shared" si="136"/>
        <v>P</v>
      </c>
      <c r="EG65" s="455" t="str">
        <f t="shared" si="136"/>
        <v>P</v>
      </c>
      <c r="EH65" s="455" t="str">
        <f t="shared" si="136"/>
        <v>P</v>
      </c>
      <c r="EI65" s="455" t="str">
        <f t="shared" si="136"/>
        <v>P</v>
      </c>
      <c r="EJ65" s="953" t="str">
        <f t="shared" si="136"/>
        <v>P</v>
      </c>
      <c r="EK65" s="768" t="str">
        <f t="shared" si="136"/>
        <v>P</v>
      </c>
      <c r="EL65" s="455" t="str">
        <f t="shared" si="136"/>
        <v>P</v>
      </c>
      <c r="EM65" s="455" t="str">
        <f t="shared" si="136"/>
        <v>P</v>
      </c>
      <c r="EN65" s="455" t="str">
        <f t="shared" si="136"/>
        <v>P</v>
      </c>
      <c r="EO65" s="455" t="str">
        <f t="shared" si="136"/>
        <v>P</v>
      </c>
      <c r="EP65" s="455" t="str">
        <f t="shared" si="136"/>
        <v>P</v>
      </c>
      <c r="EQ65" s="953" t="str">
        <f t="shared" si="136"/>
        <v>P</v>
      </c>
      <c r="ER65" s="768" t="str">
        <f t="shared" si="136"/>
        <v>FÜ</v>
      </c>
      <c r="ES65" s="455" t="str">
        <f t="shared" si="136"/>
        <v>P</v>
      </c>
      <c r="ET65" s="455" t="str">
        <f t="shared" si="136"/>
        <v>P</v>
      </c>
      <c r="EU65" s="455" t="str">
        <f t="shared" si="136"/>
        <v>P</v>
      </c>
      <c r="EV65" s="455" t="str">
        <f t="shared" si="136"/>
        <v>P</v>
      </c>
      <c r="EW65" s="455" t="str">
        <f t="shared" si="136"/>
        <v>P</v>
      </c>
      <c r="EX65" s="953" t="str">
        <f t="shared" si="136"/>
        <v>P</v>
      </c>
      <c r="EY65" s="768" t="str">
        <f t="shared" si="136"/>
        <v>P</v>
      </c>
      <c r="EZ65" s="455" t="str">
        <f t="shared" si="136"/>
        <v>P</v>
      </c>
      <c r="FA65" s="455" t="str">
        <f t="shared" si="136"/>
        <v>P</v>
      </c>
      <c r="FB65" s="455" t="str">
        <f t="shared" si="136"/>
        <v>P</v>
      </c>
      <c r="FC65" s="455" t="str">
        <f t="shared" si="136"/>
        <v>P</v>
      </c>
      <c r="FD65" s="455" t="str">
        <f t="shared" si="136"/>
        <v>P</v>
      </c>
      <c r="FE65" s="953" t="str">
        <f t="shared" si="136"/>
        <v>P</v>
      </c>
      <c r="FF65" s="768" t="str">
        <f t="shared" si="136"/>
        <v>P</v>
      </c>
      <c r="FG65" s="455" t="str">
        <f t="shared" si="136"/>
        <v>P</v>
      </c>
      <c r="FH65" s="455" t="str">
        <f t="shared" si="136"/>
        <v>P</v>
      </c>
      <c r="FI65" s="455" t="str">
        <f t="shared" si="136"/>
        <v>P</v>
      </c>
      <c r="FJ65" s="455" t="str">
        <f t="shared" si="136"/>
        <v>P</v>
      </c>
      <c r="FK65" s="455" t="str">
        <f t="shared" si="136"/>
        <v>P</v>
      </c>
      <c r="FL65" s="953" t="str">
        <f t="shared" si="136"/>
        <v>P</v>
      </c>
      <c r="FM65" s="768" t="str">
        <f t="shared" si="136"/>
        <v>P</v>
      </c>
      <c r="FN65" s="455" t="str">
        <f t="shared" si="136"/>
        <v>P</v>
      </c>
      <c r="FO65" s="455" t="str">
        <f t="shared" si="136"/>
        <v>P</v>
      </c>
      <c r="FP65" s="455" t="str">
        <f t="shared" si="136"/>
        <v>P</v>
      </c>
      <c r="FQ65" s="455" t="str">
        <f t="shared" si="136"/>
        <v>P</v>
      </c>
      <c r="FR65" s="455" t="str">
        <f t="shared" si="136"/>
        <v>P</v>
      </c>
      <c r="FS65" s="953" t="str">
        <f t="shared" si="136"/>
        <v>P</v>
      </c>
      <c r="FT65" s="768" t="str">
        <f t="shared" si="136"/>
        <v>P</v>
      </c>
      <c r="FU65" s="455" t="str">
        <f t="shared" si="136"/>
        <v>P</v>
      </c>
      <c r="FV65" s="455" t="str">
        <f t="shared" si="136"/>
        <v>P</v>
      </c>
      <c r="FW65" s="455" t="str">
        <f t="shared" si="136"/>
        <v>P</v>
      </c>
      <c r="FX65" s="455" t="str">
        <f t="shared" si="136"/>
        <v>P</v>
      </c>
      <c r="FY65" s="455" t="str">
        <f t="shared" si="136"/>
        <v>P</v>
      </c>
      <c r="FZ65" s="953" t="str">
        <f t="shared" si="136"/>
        <v>P</v>
      </c>
      <c r="GA65" s="768" t="str">
        <f t="shared" si="136"/>
        <v>P</v>
      </c>
      <c r="GB65" s="455" t="str">
        <f t="shared" si="136"/>
        <v>P</v>
      </c>
      <c r="GC65" s="455" t="str">
        <f t="shared" si="136"/>
        <v>P</v>
      </c>
      <c r="GD65" s="455" t="str">
        <f t="shared" si="136"/>
        <v>P</v>
      </c>
      <c r="GE65" s="455" t="str">
        <f t="shared" si="136"/>
        <v>P</v>
      </c>
      <c r="GF65" s="953" t="str">
        <f t="shared" si="136"/>
        <v>P</v>
      </c>
      <c r="GG65" s="768" t="str">
        <f t="shared" si="136"/>
        <v>P</v>
      </c>
      <c r="GH65" s="455" t="str">
        <f t="shared" si="136"/>
        <v>P</v>
      </c>
      <c r="GI65" s="455" t="str">
        <f t="shared" si="136"/>
        <v>P</v>
      </c>
      <c r="GJ65" s="455" t="str">
        <f t="shared" si="136"/>
        <v>P</v>
      </c>
      <c r="GK65" s="455" t="str">
        <f t="shared" si="136"/>
        <v>P</v>
      </c>
      <c r="GL65" s="455" t="str">
        <f t="shared" si="136"/>
        <v>P</v>
      </c>
      <c r="GM65" s="455" t="str">
        <f t="shared" si="136"/>
        <v>P</v>
      </c>
      <c r="GN65" s="954" t="str">
        <f t="shared" si="136"/>
        <v>P</v>
      </c>
      <c r="GO65" s="768" t="str">
        <f t="shared" si="136"/>
        <v>P</v>
      </c>
      <c r="GP65" s="455" t="str">
        <f t="shared" si="133"/>
        <v>P</v>
      </c>
      <c r="GQ65" s="455" t="str">
        <f t="shared" si="133"/>
        <v>P</v>
      </c>
      <c r="GR65" s="455" t="str">
        <f t="shared" si="133"/>
        <v>P</v>
      </c>
      <c r="GS65" s="455" t="str">
        <f t="shared" si="133"/>
        <v>P</v>
      </c>
      <c r="GT65" s="455" t="str">
        <f t="shared" si="133"/>
        <v>P</v>
      </c>
      <c r="GU65" s="953" t="str">
        <f t="shared" si="133"/>
        <v>P</v>
      </c>
      <c r="GV65" s="768" t="str">
        <f t="shared" si="133"/>
        <v>P</v>
      </c>
      <c r="GW65" s="455" t="str">
        <f t="shared" si="133"/>
        <v>P</v>
      </c>
      <c r="GX65" s="455" t="str">
        <f t="shared" si="133"/>
        <v>P</v>
      </c>
      <c r="GY65" s="455" t="str">
        <f t="shared" si="133"/>
        <v>P</v>
      </c>
      <c r="GZ65" s="455" t="str">
        <f t="shared" si="133"/>
        <v>P</v>
      </c>
      <c r="HA65" s="455" t="str">
        <f t="shared" si="133"/>
        <v>P</v>
      </c>
      <c r="HB65" s="953" t="str">
        <f t="shared" si="133"/>
        <v>P</v>
      </c>
      <c r="HC65" s="768" t="str">
        <f t="shared" si="133"/>
        <v>P</v>
      </c>
      <c r="HD65" s="455" t="str">
        <f t="shared" si="133"/>
        <v>P</v>
      </c>
      <c r="HE65" s="455" t="str">
        <f t="shared" si="133"/>
        <v>P</v>
      </c>
      <c r="HF65" s="455" t="str">
        <f t="shared" si="133"/>
        <v>P</v>
      </c>
      <c r="HG65" s="455" t="str">
        <f t="shared" si="133"/>
        <v>P</v>
      </c>
      <c r="HH65" s="455" t="str">
        <f t="shared" si="133"/>
        <v>P</v>
      </c>
      <c r="HI65" s="953" t="str">
        <f t="shared" si="133"/>
        <v>P</v>
      </c>
      <c r="HJ65" s="768" t="str">
        <f t="shared" si="133"/>
        <v>P</v>
      </c>
      <c r="HK65" s="455" t="str">
        <f t="shared" si="133"/>
        <v>P</v>
      </c>
      <c r="HL65" s="455" t="str">
        <f t="shared" si="133"/>
        <v>P</v>
      </c>
      <c r="HM65" s="455" t="str">
        <f t="shared" si="133"/>
        <v>P</v>
      </c>
      <c r="HN65" s="455" t="str">
        <f t="shared" si="133"/>
        <v>P</v>
      </c>
      <c r="HO65" s="455" t="str">
        <f t="shared" si="133"/>
        <v>P</v>
      </c>
      <c r="HP65" s="953" t="str">
        <f t="shared" si="133"/>
        <v>P</v>
      </c>
      <c r="HQ65" s="768" t="str">
        <f t="shared" si="133"/>
        <v>P</v>
      </c>
      <c r="HR65" s="455" t="str">
        <f t="shared" si="133"/>
        <v>P</v>
      </c>
      <c r="HS65" s="455" t="str">
        <f t="shared" si="133"/>
        <v>P</v>
      </c>
      <c r="HT65" s="455" t="str">
        <f t="shared" si="133"/>
        <v>P</v>
      </c>
      <c r="HU65" s="455" t="str">
        <f t="shared" si="133"/>
        <v>P</v>
      </c>
      <c r="HV65" s="455" t="str">
        <f t="shared" si="133"/>
        <v>P</v>
      </c>
      <c r="HW65" s="953" t="str">
        <f t="shared" si="133"/>
        <v>P</v>
      </c>
      <c r="HX65" s="768" t="str">
        <f t="shared" si="133"/>
        <v>P</v>
      </c>
      <c r="HY65" s="455" t="str">
        <f t="shared" si="133"/>
        <v>P</v>
      </c>
      <c r="HZ65" s="455" t="str">
        <f t="shared" si="133"/>
        <v>P</v>
      </c>
      <c r="IA65" s="455" t="str">
        <f t="shared" si="133"/>
        <v>P</v>
      </c>
      <c r="IB65" s="455" t="str">
        <f t="shared" si="133"/>
        <v>P</v>
      </c>
      <c r="IC65" s="455" t="str">
        <f t="shared" si="133"/>
        <v>P</v>
      </c>
      <c r="ID65" s="953" t="str">
        <f t="shared" si="133"/>
        <v>P</v>
      </c>
      <c r="IE65" s="768" t="str">
        <f t="shared" si="133"/>
        <v>P</v>
      </c>
      <c r="IF65" s="455" t="str">
        <f t="shared" si="133"/>
        <v>FÜ</v>
      </c>
      <c r="IG65" s="455" t="str">
        <f t="shared" si="133"/>
        <v>P</v>
      </c>
      <c r="IH65" s="455" t="str">
        <f t="shared" si="133"/>
        <v>P</v>
      </c>
      <c r="II65" s="455" t="str">
        <f t="shared" si="133"/>
        <v>P</v>
      </c>
      <c r="IJ65" s="455" t="str">
        <f t="shared" si="133"/>
        <v>P</v>
      </c>
      <c r="IK65" s="953" t="str">
        <f t="shared" si="133"/>
        <v>P</v>
      </c>
      <c r="IL65" s="768" t="str">
        <f t="shared" si="133"/>
        <v>P</v>
      </c>
      <c r="IM65" s="455" t="str">
        <f t="shared" si="133"/>
        <v>P</v>
      </c>
      <c r="IN65" s="455" t="str">
        <f t="shared" si="133"/>
        <v>P</v>
      </c>
      <c r="IO65" s="455" t="str">
        <f t="shared" si="133"/>
        <v>P</v>
      </c>
      <c r="IP65" s="455" t="str">
        <f t="shared" si="133"/>
        <v>P</v>
      </c>
      <c r="IQ65" s="455" t="str">
        <f t="shared" si="133"/>
        <v>P</v>
      </c>
      <c r="IR65" s="953" t="str">
        <f t="shared" si="133"/>
        <v>P</v>
      </c>
      <c r="IS65" s="768" t="str">
        <f t="shared" si="133"/>
        <v>P</v>
      </c>
      <c r="IT65" s="455" t="str">
        <f t="shared" si="133"/>
        <v>P</v>
      </c>
      <c r="IU65" s="455" t="str">
        <f t="shared" si="133"/>
        <v>P</v>
      </c>
      <c r="IV65" s="455" t="str">
        <f t="shared" si="133"/>
        <v>P</v>
      </c>
      <c r="IW65" s="455" t="str">
        <f t="shared" si="133"/>
        <v>P</v>
      </c>
      <c r="IX65" s="455" t="str">
        <f t="shared" si="133"/>
        <v>P</v>
      </c>
      <c r="IY65" s="954" t="str">
        <f t="shared" si="133"/>
        <v>P</v>
      </c>
      <c r="IZ65" s="768" t="str">
        <f t="shared" si="133"/>
        <v>P</v>
      </c>
      <c r="JA65" s="455" t="str">
        <f t="shared" si="116"/>
        <v>P</v>
      </c>
      <c r="JB65" s="455" t="str">
        <f t="shared" si="137"/>
        <v>P</v>
      </c>
      <c r="JC65" s="455" t="str">
        <f t="shared" si="137"/>
        <v>P</v>
      </c>
      <c r="JD65" s="455" t="str">
        <f t="shared" si="137"/>
        <v>P</v>
      </c>
      <c r="JE65" s="455" t="str">
        <f t="shared" si="137"/>
        <v>P</v>
      </c>
      <c r="JF65" s="953" t="str">
        <f t="shared" si="137"/>
        <v>P</v>
      </c>
      <c r="JG65" s="768" t="str">
        <f t="shared" si="137"/>
        <v>P</v>
      </c>
      <c r="JH65" s="455" t="str">
        <f t="shared" si="137"/>
        <v>P</v>
      </c>
      <c r="JI65" s="455" t="str">
        <f t="shared" si="137"/>
        <v>P</v>
      </c>
      <c r="JJ65" s="455" t="str">
        <f t="shared" si="137"/>
        <v>P</v>
      </c>
      <c r="JK65" s="455" t="str">
        <f t="shared" si="137"/>
        <v>P</v>
      </c>
      <c r="JL65" s="455" t="str">
        <f t="shared" si="137"/>
        <v>P</v>
      </c>
      <c r="JM65" s="953" t="str">
        <f t="shared" si="137"/>
        <v>P</v>
      </c>
      <c r="JN65" s="768" t="str">
        <f t="shared" si="137"/>
        <v>P</v>
      </c>
      <c r="JO65" s="455" t="str">
        <f t="shared" si="137"/>
        <v>P</v>
      </c>
      <c r="JP65" s="455" t="str">
        <f t="shared" si="137"/>
        <v>P</v>
      </c>
      <c r="JQ65" s="455" t="str">
        <f t="shared" si="137"/>
        <v>P</v>
      </c>
      <c r="JR65" s="455" t="str">
        <f t="shared" si="137"/>
        <v>P</v>
      </c>
      <c r="JS65" s="455" t="str">
        <f t="shared" si="137"/>
        <v>P</v>
      </c>
      <c r="JT65" s="953" t="str">
        <f t="shared" si="137"/>
        <v>P</v>
      </c>
      <c r="JU65" s="768" t="str">
        <f t="shared" si="137"/>
        <v>P</v>
      </c>
      <c r="JV65" s="455" t="str">
        <f t="shared" si="137"/>
        <v>P</v>
      </c>
      <c r="JW65" s="455" t="str">
        <f t="shared" si="137"/>
        <v>P</v>
      </c>
      <c r="JX65" s="455" t="str">
        <f t="shared" si="137"/>
        <v>P</v>
      </c>
      <c r="JY65" s="455" t="str">
        <f t="shared" si="137"/>
        <v>P</v>
      </c>
      <c r="JZ65" s="455" t="str">
        <f t="shared" si="137"/>
        <v>P</v>
      </c>
      <c r="KA65" s="953" t="str">
        <f t="shared" si="137"/>
        <v>P</v>
      </c>
      <c r="KB65" s="768" t="str">
        <f t="shared" si="137"/>
        <v>P</v>
      </c>
      <c r="KC65" s="455" t="str">
        <f t="shared" si="137"/>
        <v>P</v>
      </c>
      <c r="KD65" s="455" t="str">
        <f t="shared" si="137"/>
        <v>P</v>
      </c>
      <c r="KE65" s="455" t="str">
        <f t="shared" si="137"/>
        <v>P</v>
      </c>
      <c r="KF65" s="455" t="str">
        <f t="shared" si="137"/>
        <v>P</v>
      </c>
      <c r="KG65" s="455" t="str">
        <f t="shared" si="137"/>
        <v>P</v>
      </c>
      <c r="KH65" s="953" t="str">
        <f t="shared" si="137"/>
        <v>P</v>
      </c>
      <c r="KI65" s="768" t="str">
        <f t="shared" si="137"/>
        <v>P</v>
      </c>
      <c r="KJ65" s="455" t="str">
        <f t="shared" si="137"/>
        <v>P</v>
      </c>
      <c r="KK65" s="455" t="str">
        <f t="shared" si="137"/>
        <v>P</v>
      </c>
      <c r="KL65" s="455" t="str">
        <f t="shared" si="137"/>
        <v>P</v>
      </c>
      <c r="KM65" s="455" t="str">
        <f t="shared" si="137"/>
        <v>P</v>
      </c>
      <c r="KN65" s="455" t="str">
        <f t="shared" si="137"/>
        <v>P</v>
      </c>
      <c r="KO65" s="953" t="str">
        <f t="shared" si="137"/>
        <v>P</v>
      </c>
      <c r="KP65" s="768" t="str">
        <f t="shared" si="137"/>
        <v>P</v>
      </c>
      <c r="KQ65" s="455" t="str">
        <f t="shared" si="137"/>
        <v>P</v>
      </c>
      <c r="KR65" s="455" t="str">
        <f t="shared" si="137"/>
        <v>FÜ</v>
      </c>
      <c r="KS65" s="455" t="str">
        <f t="shared" si="137"/>
        <v>P</v>
      </c>
      <c r="KT65" s="455" t="str">
        <f t="shared" si="137"/>
        <v>P</v>
      </c>
      <c r="KU65" s="455" t="str">
        <f t="shared" si="137"/>
        <v>P</v>
      </c>
      <c r="KV65" s="953" t="str">
        <f t="shared" si="137"/>
        <v>P</v>
      </c>
      <c r="KW65" s="768" t="str">
        <f t="shared" si="137"/>
        <v>P</v>
      </c>
      <c r="KX65" s="455" t="str">
        <f t="shared" si="137"/>
        <v>P</v>
      </c>
      <c r="KY65" s="455" t="str">
        <f t="shared" si="137"/>
        <v>P</v>
      </c>
      <c r="KZ65" s="455" t="str">
        <f t="shared" si="137"/>
        <v>P</v>
      </c>
      <c r="LA65" s="455" t="str">
        <f t="shared" si="137"/>
        <v>FÜ</v>
      </c>
      <c r="LB65" s="455" t="str">
        <f t="shared" si="137"/>
        <v>P</v>
      </c>
      <c r="LC65" s="954" t="str">
        <f t="shared" si="137"/>
        <v>P</v>
      </c>
      <c r="LD65" s="768" t="str">
        <f t="shared" si="137"/>
        <v>P</v>
      </c>
      <c r="LE65" s="455" t="str">
        <f t="shared" si="137"/>
        <v>P</v>
      </c>
      <c r="LF65" s="455" t="str">
        <f t="shared" si="137"/>
        <v>P</v>
      </c>
      <c r="LG65" s="455" t="str">
        <f t="shared" si="137"/>
        <v>P</v>
      </c>
      <c r="LH65" s="455" t="str">
        <f t="shared" si="137"/>
        <v>P</v>
      </c>
      <c r="LI65" s="455" t="str">
        <f t="shared" si="137"/>
        <v>P</v>
      </c>
      <c r="LJ65" s="953" t="str">
        <f t="shared" si="137"/>
        <v>P</v>
      </c>
      <c r="LK65" s="768" t="str">
        <f t="shared" si="137"/>
        <v>P</v>
      </c>
      <c r="LL65" s="455" t="str">
        <f t="shared" si="137"/>
        <v>P</v>
      </c>
      <c r="LM65" s="455" t="str">
        <f t="shared" si="137"/>
        <v>P</v>
      </c>
      <c r="LN65" s="455" t="str">
        <f t="shared" si="134"/>
        <v>P</v>
      </c>
      <c r="LO65" s="455" t="str">
        <f t="shared" si="134"/>
        <v>P</v>
      </c>
      <c r="LP65" s="455" t="str">
        <f t="shared" si="134"/>
        <v>P</v>
      </c>
      <c r="LQ65" s="953" t="str">
        <f t="shared" si="134"/>
        <v>P</v>
      </c>
      <c r="LR65" s="768" t="str">
        <f t="shared" si="134"/>
        <v>P</v>
      </c>
      <c r="LS65" s="455" t="str">
        <f t="shared" si="134"/>
        <v>P</v>
      </c>
      <c r="LT65" s="455" t="str">
        <f t="shared" si="134"/>
        <v>P</v>
      </c>
      <c r="LU65" s="455" t="str">
        <f t="shared" si="134"/>
        <v>P</v>
      </c>
      <c r="LV65" s="455" t="str">
        <f t="shared" si="134"/>
        <v>P</v>
      </c>
      <c r="LW65" s="455" t="str">
        <f t="shared" si="134"/>
        <v>P</v>
      </c>
      <c r="LX65" s="953" t="str">
        <f t="shared" si="134"/>
        <v>P</v>
      </c>
      <c r="LY65" s="768" t="str">
        <f t="shared" si="134"/>
        <v>P</v>
      </c>
      <c r="LZ65" s="455" t="str">
        <f t="shared" si="134"/>
        <v>P</v>
      </c>
      <c r="MA65" s="455" t="str">
        <f t="shared" si="134"/>
        <v>P</v>
      </c>
      <c r="MB65" s="455" t="str">
        <f t="shared" si="134"/>
        <v>P</v>
      </c>
      <c r="MC65" s="455" t="str">
        <f t="shared" si="134"/>
        <v>P</v>
      </c>
      <c r="MD65" s="455" t="str">
        <f t="shared" si="134"/>
        <v>P</v>
      </c>
      <c r="ME65" s="953" t="str">
        <f t="shared" si="134"/>
        <v>P</v>
      </c>
      <c r="MF65" s="768" t="str">
        <f t="shared" si="134"/>
        <v>P</v>
      </c>
      <c r="MG65" s="455" t="str">
        <f t="shared" si="134"/>
        <v>P</v>
      </c>
      <c r="MH65" s="455" t="str">
        <f t="shared" si="134"/>
        <v>P</v>
      </c>
      <c r="MI65" s="455" t="str">
        <f t="shared" si="134"/>
        <v>P</v>
      </c>
      <c r="MJ65" s="455" t="str">
        <f t="shared" si="134"/>
        <v>P</v>
      </c>
      <c r="MK65" s="455" t="str">
        <f t="shared" si="134"/>
        <v>P</v>
      </c>
      <c r="ML65" s="953" t="str">
        <f t="shared" si="134"/>
        <v>P</v>
      </c>
      <c r="MM65" s="768" t="str">
        <f t="shared" si="134"/>
        <v>P</v>
      </c>
      <c r="MN65" s="455" t="str">
        <f t="shared" si="134"/>
        <v>P</v>
      </c>
      <c r="MO65" s="455" t="str">
        <f t="shared" si="134"/>
        <v>P</v>
      </c>
      <c r="MP65" s="455" t="str">
        <f t="shared" si="134"/>
        <v>P</v>
      </c>
      <c r="MQ65" s="455" t="str">
        <f t="shared" si="134"/>
        <v>P</v>
      </c>
      <c r="MR65" s="455" t="str">
        <f t="shared" si="134"/>
        <v>P</v>
      </c>
      <c r="MS65" s="953" t="str">
        <f t="shared" si="134"/>
        <v>P</v>
      </c>
      <c r="MT65" s="768" t="str">
        <f t="shared" si="134"/>
        <v>P</v>
      </c>
      <c r="MU65" s="455" t="str">
        <f t="shared" si="134"/>
        <v>P</v>
      </c>
      <c r="MV65" s="455" t="str">
        <f t="shared" si="134"/>
        <v>P</v>
      </c>
      <c r="MW65" s="455" t="str">
        <f t="shared" si="134"/>
        <v>P</v>
      </c>
      <c r="MX65" s="455" t="str">
        <f t="shared" si="134"/>
        <v>P</v>
      </c>
      <c r="MY65" s="455" t="str">
        <f t="shared" si="134"/>
        <v>P</v>
      </c>
      <c r="MZ65" s="953" t="str">
        <f t="shared" si="134"/>
        <v>P</v>
      </c>
      <c r="NA65" s="768" t="str">
        <f t="shared" si="134"/>
        <v>P</v>
      </c>
      <c r="NB65" s="455" t="str">
        <f t="shared" si="134"/>
        <v>P</v>
      </c>
      <c r="NC65" s="455" t="str">
        <f t="shared" si="134"/>
        <v>FÜ</v>
      </c>
      <c r="ND65" s="455" t="str">
        <f t="shared" si="134"/>
        <v>FÜ</v>
      </c>
      <c r="NE65" s="455" t="str">
        <f t="shared" si="134"/>
        <v>P</v>
      </c>
      <c r="NF65" s="455" t="str">
        <f t="shared" si="134"/>
        <v>P</v>
      </c>
      <c r="NG65" s="954" t="str">
        <f t="shared" si="134"/>
        <v>P</v>
      </c>
      <c r="NH65" s="768" t="str">
        <f t="shared" si="134"/>
        <v>P</v>
      </c>
      <c r="NI65" s="455" t="str">
        <f t="shared" si="134"/>
        <v>P</v>
      </c>
      <c r="NJ65" s="455" t="str">
        <f t="shared" si="134"/>
        <v>P</v>
      </c>
      <c r="NK65" s="455" t="str">
        <f t="shared" si="134"/>
        <v>P</v>
      </c>
      <c r="NL65" s="455" t="str">
        <f t="shared" si="134"/>
        <v>P</v>
      </c>
      <c r="NM65" s="455" t="str">
        <f t="shared" si="134"/>
        <v>P</v>
      </c>
      <c r="NN65" s="953" t="str">
        <f t="shared" si="134"/>
        <v>P</v>
      </c>
    </row>
    <row r="66" spans="1:564" ht="12" thickBot="1" x14ac:dyDescent="0.25">
      <c r="A66" s="685">
        <f>alapadatok!A49</f>
        <v>15</v>
      </c>
      <c r="B66" s="678">
        <f>IF(alapadatok!C49="","",alapadatok!C49)</f>
        <v>288</v>
      </c>
      <c r="C66" s="584" t="str">
        <f>IF(alapadatok!B49="","",alapadatok!B49)</f>
        <v>Kis László</v>
      </c>
      <c r="D66" s="584" t="str">
        <f>IF(alapadatok!D49="","",alapadatok!D49)</f>
        <v>Packing</v>
      </c>
      <c r="E66" s="948" t="str">
        <f>IF(alapadatok!K49="","",alapadatok!K49)</f>
        <v/>
      </c>
      <c r="F66" s="952" t="str">
        <f t="shared" si="135"/>
        <v>P</v>
      </c>
      <c r="G66" s="953" t="str">
        <f t="shared" si="135"/>
        <v>P</v>
      </c>
      <c r="H66" s="768" t="str">
        <f t="shared" si="135"/>
        <v>P</v>
      </c>
      <c r="I66" s="455" t="str">
        <f t="shared" si="135"/>
        <v>FÜ</v>
      </c>
      <c r="J66" s="1164" t="str">
        <f t="shared" si="135"/>
        <v>SDE</v>
      </c>
      <c r="K66" s="1165" t="str">
        <f t="shared" si="135"/>
        <v>SDE</v>
      </c>
      <c r="L66" s="1166" t="str">
        <f t="shared" si="135"/>
        <v>SDE</v>
      </c>
      <c r="M66" s="455" t="str">
        <f t="shared" si="135"/>
        <v>P</v>
      </c>
      <c r="N66" s="953" t="str">
        <f t="shared" si="135"/>
        <v>P</v>
      </c>
      <c r="O66" s="768" t="str">
        <f t="shared" si="135"/>
        <v>N</v>
      </c>
      <c r="P66" s="455" t="str">
        <f t="shared" si="135"/>
        <v>N</v>
      </c>
      <c r="Q66" s="455" t="str">
        <f t="shared" si="135"/>
        <v>N</v>
      </c>
      <c r="R66" s="455" t="str">
        <f t="shared" si="135"/>
        <v>DE</v>
      </c>
      <c r="S66" s="455" t="str">
        <f t="shared" si="135"/>
        <v>P</v>
      </c>
      <c r="T66" s="455" t="str">
        <f t="shared" si="135"/>
        <v>P</v>
      </c>
      <c r="U66" s="953" t="str">
        <f t="shared" si="135"/>
        <v>P</v>
      </c>
      <c r="V66" s="768" t="str">
        <f t="shared" si="135"/>
        <v>P</v>
      </c>
      <c r="W66" s="455" t="str">
        <f t="shared" si="135"/>
        <v>P</v>
      </c>
      <c r="X66" s="455" t="str">
        <f t="shared" si="135"/>
        <v>É</v>
      </c>
      <c r="Y66" s="455" t="str">
        <f t="shared" si="135"/>
        <v>É</v>
      </c>
      <c r="Z66" s="455" t="str">
        <f t="shared" si="135"/>
        <v>P</v>
      </c>
      <c r="AA66" s="455" t="str">
        <f t="shared" si="135"/>
        <v>P</v>
      </c>
      <c r="AB66" s="953" t="str">
        <f t="shared" si="135"/>
        <v>P</v>
      </c>
      <c r="AC66" s="1171" t="s">
        <v>385</v>
      </c>
      <c r="AD66" s="455" t="str">
        <f t="shared" si="135"/>
        <v>N</v>
      </c>
      <c r="AE66" s="455" t="str">
        <f t="shared" si="135"/>
        <v>N</v>
      </c>
      <c r="AF66" s="455" t="str">
        <f t="shared" si="135"/>
        <v>N</v>
      </c>
      <c r="AG66" s="455" t="str">
        <f t="shared" si="135"/>
        <v>N</v>
      </c>
      <c r="AH66" s="455" t="str">
        <f t="shared" si="135"/>
        <v>P</v>
      </c>
      <c r="AI66" s="953" t="str">
        <f t="shared" si="135"/>
        <v>P</v>
      </c>
      <c r="AJ66" s="768" t="str">
        <f t="shared" si="135"/>
        <v>P</v>
      </c>
      <c r="AK66" s="455" t="str">
        <f t="shared" si="135"/>
        <v>P</v>
      </c>
      <c r="AL66" s="455" t="str">
        <f t="shared" si="135"/>
        <v>DE</v>
      </c>
      <c r="AM66" s="1216" t="str">
        <f t="shared" si="135"/>
        <v>DE</v>
      </c>
      <c r="AN66" s="1216" t="str">
        <f t="shared" si="135"/>
        <v>DE</v>
      </c>
      <c r="AO66" s="455" t="str">
        <f t="shared" si="135"/>
        <v>P</v>
      </c>
      <c r="AP66" s="953" t="str">
        <f t="shared" si="135"/>
        <v>P</v>
      </c>
      <c r="AQ66" s="768" t="str">
        <f t="shared" si="135"/>
        <v>DE</v>
      </c>
      <c r="AR66" s="455" t="str">
        <f t="shared" si="135"/>
        <v>DE</v>
      </c>
      <c r="AS66" s="455" t="str">
        <f t="shared" si="135"/>
        <v>DE</v>
      </c>
      <c r="AT66" s="455" t="str">
        <f t="shared" si="135"/>
        <v>DE</v>
      </c>
      <c r="AU66" s="455" t="str">
        <f t="shared" si="135"/>
        <v>DE</v>
      </c>
      <c r="AV66" s="455" t="str">
        <f t="shared" si="135"/>
        <v>P</v>
      </c>
      <c r="AW66" s="953" t="str">
        <f t="shared" si="135"/>
        <v>P</v>
      </c>
      <c r="AX66" s="768" t="str">
        <f t="shared" si="135"/>
        <v>DE</v>
      </c>
      <c r="AY66" s="455" t="str">
        <f t="shared" si="135"/>
        <v>DE</v>
      </c>
      <c r="AZ66" s="1216" t="str">
        <f t="shared" si="135"/>
        <v>DE</v>
      </c>
      <c r="BA66" s="455" t="str">
        <f t="shared" si="135"/>
        <v>É</v>
      </c>
      <c r="BB66" s="455" t="str">
        <f t="shared" si="135"/>
        <v>ÉJ</v>
      </c>
      <c r="BC66" s="455" t="str">
        <f t="shared" si="135"/>
        <v>P</v>
      </c>
      <c r="BD66" s="953" t="str">
        <f t="shared" si="135"/>
        <v>P</v>
      </c>
      <c r="BE66" s="768" t="str">
        <f t="shared" si="135"/>
        <v>N</v>
      </c>
      <c r="BF66" s="455" t="str">
        <f t="shared" si="135"/>
        <v>N</v>
      </c>
      <c r="BG66" s="455" t="str">
        <f t="shared" si="135"/>
        <v>N</v>
      </c>
      <c r="BH66" s="455" t="str">
        <f t="shared" si="135"/>
        <v>N</v>
      </c>
      <c r="BI66" s="1216" t="s">
        <v>178</v>
      </c>
      <c r="BJ66" s="455" t="str">
        <f t="shared" si="135"/>
        <v>P</v>
      </c>
      <c r="BK66" s="953" t="str">
        <f t="shared" si="135"/>
        <v>P</v>
      </c>
      <c r="BL66" s="768" t="s">
        <v>178</v>
      </c>
      <c r="BM66" s="455" t="str">
        <f t="shared" si="135"/>
        <v>É</v>
      </c>
      <c r="BN66" s="455" t="str">
        <f t="shared" si="135"/>
        <v>É</v>
      </c>
      <c r="BO66" s="455" t="str">
        <f t="shared" si="135"/>
        <v>É</v>
      </c>
      <c r="BP66" s="455" t="str">
        <f t="shared" si="135"/>
        <v>P</v>
      </c>
      <c r="BQ66" s="455" t="str">
        <f t="shared" si="135"/>
        <v>P</v>
      </c>
      <c r="BR66" s="953" t="str">
        <f t="shared" si="132"/>
        <v>P</v>
      </c>
      <c r="BS66" s="768" t="str">
        <f t="shared" si="132"/>
        <v>N</v>
      </c>
      <c r="BT66" s="455" t="str">
        <f t="shared" si="132"/>
        <v>N</v>
      </c>
      <c r="BU66" s="455" t="str">
        <f t="shared" si="132"/>
        <v>N</v>
      </c>
      <c r="BV66" s="455" t="str">
        <f t="shared" si="132"/>
        <v>SN</v>
      </c>
      <c r="BW66" s="455" t="str">
        <f t="shared" si="132"/>
        <v>SN</v>
      </c>
      <c r="BX66" s="455" t="str">
        <f t="shared" si="132"/>
        <v>P</v>
      </c>
      <c r="BY66" s="953" t="str">
        <f t="shared" si="132"/>
        <v>P</v>
      </c>
      <c r="BZ66" s="768" t="str">
        <f t="shared" si="132"/>
        <v>P</v>
      </c>
      <c r="CA66" s="455" t="str">
        <f t="shared" si="132"/>
        <v>É</v>
      </c>
      <c r="CB66" s="455" t="str">
        <f t="shared" si="132"/>
        <v>É</v>
      </c>
      <c r="CC66" s="455" t="str">
        <f t="shared" si="132"/>
        <v>P</v>
      </c>
      <c r="CD66" s="455" t="str">
        <f t="shared" si="132"/>
        <v>FÜ</v>
      </c>
      <c r="CE66" s="455" t="str">
        <f t="shared" si="132"/>
        <v>P</v>
      </c>
      <c r="CF66" s="953" t="str">
        <f t="shared" si="132"/>
        <v>P</v>
      </c>
      <c r="CG66" s="768" t="str">
        <f t="shared" si="132"/>
        <v>DE</v>
      </c>
      <c r="CH66" s="455" t="str">
        <f t="shared" si="132"/>
        <v>N</v>
      </c>
      <c r="CI66" s="455" t="str">
        <f t="shared" si="132"/>
        <v>N</v>
      </c>
      <c r="CJ66" s="455" t="str">
        <f t="shared" si="132"/>
        <v>SN</v>
      </c>
      <c r="CK66" s="455" t="str">
        <f t="shared" si="132"/>
        <v>SN</v>
      </c>
      <c r="CL66" s="455" t="str">
        <f t="shared" si="132"/>
        <v>P</v>
      </c>
      <c r="CM66" s="953" t="str">
        <f t="shared" si="132"/>
        <v>P</v>
      </c>
      <c r="CN66" s="768" t="str">
        <f t="shared" si="132"/>
        <v>P</v>
      </c>
      <c r="CO66" s="455" t="str">
        <f t="shared" si="132"/>
        <v>É</v>
      </c>
      <c r="CP66" s="455" t="str">
        <f t="shared" si="132"/>
        <v>P</v>
      </c>
      <c r="CQ66" s="455" t="str">
        <f t="shared" si="132"/>
        <v>P</v>
      </c>
      <c r="CR66" s="455" t="str">
        <f t="shared" si="132"/>
        <v>P</v>
      </c>
      <c r="CS66" s="455" t="str">
        <f t="shared" si="132"/>
        <v>P</v>
      </c>
      <c r="CT66" s="953" t="str">
        <f t="shared" si="132"/>
        <v>P</v>
      </c>
      <c r="CU66" s="952" t="str">
        <f t="shared" si="132"/>
        <v>FÜ</v>
      </c>
      <c r="CV66" s="455" t="str">
        <f t="shared" si="132"/>
        <v>N</v>
      </c>
      <c r="CW66" s="455" t="str">
        <f t="shared" si="132"/>
        <v>N</v>
      </c>
      <c r="CX66" s="455" t="str">
        <f t="shared" si="132"/>
        <v>N</v>
      </c>
      <c r="CY66" s="455" t="str">
        <f t="shared" si="132"/>
        <v>DE</v>
      </c>
      <c r="CZ66" s="455" t="str">
        <f t="shared" si="132"/>
        <v>P</v>
      </c>
      <c r="DA66" s="953" t="str">
        <f t="shared" si="132"/>
        <v>P</v>
      </c>
      <c r="DB66" s="768" t="str">
        <f t="shared" si="132"/>
        <v>É</v>
      </c>
      <c r="DC66" s="455" t="str">
        <f t="shared" si="132"/>
        <v>É</v>
      </c>
      <c r="DD66" s="455" t="str">
        <f t="shared" si="132"/>
        <v>É</v>
      </c>
      <c r="DE66" s="455" t="str">
        <f t="shared" si="132"/>
        <v>P</v>
      </c>
      <c r="DF66" s="455" t="str">
        <f t="shared" si="132"/>
        <v>P</v>
      </c>
      <c r="DG66" s="455" t="str">
        <f t="shared" si="132"/>
        <v>P</v>
      </c>
      <c r="DH66" s="953" t="str">
        <f t="shared" si="132"/>
        <v>P</v>
      </c>
      <c r="DI66" s="768" t="str">
        <f t="shared" si="132"/>
        <v>DE</v>
      </c>
      <c r="DJ66" s="455" t="str">
        <f t="shared" si="132"/>
        <v>N</v>
      </c>
      <c r="DK66" s="455" t="str">
        <f t="shared" si="132"/>
        <v>N</v>
      </c>
      <c r="DL66" s="455" t="str">
        <f t="shared" si="132"/>
        <v>N</v>
      </c>
      <c r="DM66" s="455" t="str">
        <f t="shared" si="132"/>
        <v>P</v>
      </c>
      <c r="DN66" s="455" t="str">
        <f t="shared" si="132"/>
        <v>P</v>
      </c>
      <c r="DO66" s="953" t="str">
        <f t="shared" si="132"/>
        <v>P</v>
      </c>
      <c r="DP66" s="768" t="str">
        <f t="shared" si="132"/>
        <v>P</v>
      </c>
      <c r="DQ66" s="455" t="str">
        <f t="shared" si="132"/>
        <v>É</v>
      </c>
      <c r="DR66" s="455" t="str">
        <f t="shared" si="132"/>
        <v>É</v>
      </c>
      <c r="DS66" s="455" t="str">
        <f t="shared" si="132"/>
        <v>É</v>
      </c>
      <c r="DT66" s="455" t="str">
        <f t="shared" si="132"/>
        <v>P</v>
      </c>
      <c r="DU66" s="455" t="str">
        <f t="shared" si="132"/>
        <v>P</v>
      </c>
      <c r="DV66" s="953" t="str">
        <f t="shared" si="132"/>
        <v>P</v>
      </c>
      <c r="DW66" s="768" t="str">
        <f t="shared" si="132"/>
        <v>N</v>
      </c>
      <c r="DX66" s="455" t="str">
        <f t="shared" si="132"/>
        <v>N</v>
      </c>
      <c r="DY66" s="455" t="str">
        <f t="shared" si="132"/>
        <v>FÜ</v>
      </c>
      <c r="DZ66" s="455" t="str">
        <f t="shared" si="132"/>
        <v>P</v>
      </c>
      <c r="EA66" s="455" t="str">
        <f t="shared" si="132"/>
        <v>P</v>
      </c>
      <c r="EB66" s="455" t="str">
        <f t="shared" si="132"/>
        <v>P</v>
      </c>
      <c r="EC66" s="954" t="str">
        <f t="shared" si="114"/>
        <v>P</v>
      </c>
      <c r="ED66" s="768" t="str">
        <f t="shared" si="136"/>
        <v>P</v>
      </c>
      <c r="EE66" s="455" t="str">
        <f t="shared" si="136"/>
        <v>P</v>
      </c>
      <c r="EF66" s="455" t="str">
        <f t="shared" si="136"/>
        <v>P</v>
      </c>
      <c r="EG66" s="455" t="str">
        <f t="shared" si="136"/>
        <v>P</v>
      </c>
      <c r="EH66" s="455" t="str">
        <f t="shared" si="136"/>
        <v>P</v>
      </c>
      <c r="EI66" s="455" t="str">
        <f t="shared" si="136"/>
        <v>P</v>
      </c>
      <c r="EJ66" s="953" t="str">
        <f t="shared" si="136"/>
        <v>P</v>
      </c>
      <c r="EK66" s="768" t="str">
        <f t="shared" si="136"/>
        <v>P</v>
      </c>
      <c r="EL66" s="455" t="str">
        <f t="shared" si="136"/>
        <v>P</v>
      </c>
      <c r="EM66" s="455" t="str">
        <f t="shared" si="136"/>
        <v>P</v>
      </c>
      <c r="EN66" s="455" t="str">
        <f t="shared" si="136"/>
        <v>P</v>
      </c>
      <c r="EO66" s="455" t="str">
        <f t="shared" si="136"/>
        <v>P</v>
      </c>
      <c r="EP66" s="455" t="str">
        <f t="shared" si="136"/>
        <v>P</v>
      </c>
      <c r="EQ66" s="953" t="str">
        <f t="shared" si="136"/>
        <v>P</v>
      </c>
      <c r="ER66" s="768" t="str">
        <f t="shared" si="136"/>
        <v>FÜ</v>
      </c>
      <c r="ES66" s="455" t="str">
        <f t="shared" si="136"/>
        <v>P</v>
      </c>
      <c r="ET66" s="455" t="str">
        <f t="shared" si="136"/>
        <v>P</v>
      </c>
      <c r="EU66" s="455" t="str">
        <f t="shared" si="136"/>
        <v>P</v>
      </c>
      <c r="EV66" s="455" t="str">
        <f t="shared" si="136"/>
        <v>P</v>
      </c>
      <c r="EW66" s="455" t="str">
        <f t="shared" si="136"/>
        <v>P</v>
      </c>
      <c r="EX66" s="953" t="str">
        <f t="shared" si="136"/>
        <v>P</v>
      </c>
      <c r="EY66" s="768" t="str">
        <f t="shared" si="136"/>
        <v>P</v>
      </c>
      <c r="EZ66" s="455" t="str">
        <f t="shared" si="136"/>
        <v>P</v>
      </c>
      <c r="FA66" s="455" t="str">
        <f t="shared" si="136"/>
        <v>P</v>
      </c>
      <c r="FB66" s="455" t="str">
        <f t="shared" si="136"/>
        <v>P</v>
      </c>
      <c r="FC66" s="455" t="str">
        <f t="shared" si="136"/>
        <v>P</v>
      </c>
      <c r="FD66" s="455" t="str">
        <f t="shared" si="136"/>
        <v>P</v>
      </c>
      <c r="FE66" s="953" t="str">
        <f t="shared" si="136"/>
        <v>P</v>
      </c>
      <c r="FF66" s="768" t="str">
        <f t="shared" si="136"/>
        <v>P</v>
      </c>
      <c r="FG66" s="455" t="str">
        <f t="shared" si="136"/>
        <v>P</v>
      </c>
      <c r="FH66" s="455" t="str">
        <f t="shared" si="136"/>
        <v>P</v>
      </c>
      <c r="FI66" s="455" t="str">
        <f t="shared" si="136"/>
        <v>P</v>
      </c>
      <c r="FJ66" s="455" t="str">
        <f t="shared" si="136"/>
        <v>P</v>
      </c>
      <c r="FK66" s="455" t="str">
        <f t="shared" si="136"/>
        <v>P</v>
      </c>
      <c r="FL66" s="953" t="str">
        <f t="shared" si="136"/>
        <v>P</v>
      </c>
      <c r="FM66" s="768" t="str">
        <f t="shared" si="136"/>
        <v>P</v>
      </c>
      <c r="FN66" s="455" t="str">
        <f t="shared" si="136"/>
        <v>P</v>
      </c>
      <c r="FO66" s="455" t="str">
        <f t="shared" si="136"/>
        <v>P</v>
      </c>
      <c r="FP66" s="455" t="str">
        <f t="shared" si="136"/>
        <v>P</v>
      </c>
      <c r="FQ66" s="455" t="str">
        <f t="shared" si="136"/>
        <v>P</v>
      </c>
      <c r="FR66" s="455" t="str">
        <f t="shared" si="136"/>
        <v>P</v>
      </c>
      <c r="FS66" s="953" t="str">
        <f t="shared" si="136"/>
        <v>P</v>
      </c>
      <c r="FT66" s="768" t="str">
        <f t="shared" si="136"/>
        <v>P</v>
      </c>
      <c r="FU66" s="455" t="str">
        <f t="shared" si="136"/>
        <v>P</v>
      </c>
      <c r="FV66" s="455" t="str">
        <f t="shared" si="136"/>
        <v>P</v>
      </c>
      <c r="FW66" s="455" t="str">
        <f t="shared" si="136"/>
        <v>P</v>
      </c>
      <c r="FX66" s="455" t="str">
        <f t="shared" si="136"/>
        <v>P</v>
      </c>
      <c r="FY66" s="455" t="str">
        <f t="shared" si="136"/>
        <v>P</v>
      </c>
      <c r="FZ66" s="953" t="str">
        <f t="shared" si="136"/>
        <v>P</v>
      </c>
      <c r="GA66" s="768" t="str">
        <f t="shared" si="136"/>
        <v>P</v>
      </c>
      <c r="GB66" s="455" t="str">
        <f t="shared" si="136"/>
        <v>P</v>
      </c>
      <c r="GC66" s="455" t="str">
        <f t="shared" si="136"/>
        <v>P</v>
      </c>
      <c r="GD66" s="455" t="str">
        <f t="shared" si="136"/>
        <v>P</v>
      </c>
      <c r="GE66" s="455" t="str">
        <f t="shared" si="136"/>
        <v>P</v>
      </c>
      <c r="GF66" s="953" t="str">
        <f t="shared" si="136"/>
        <v>P</v>
      </c>
      <c r="GG66" s="768" t="str">
        <f t="shared" si="136"/>
        <v>P</v>
      </c>
      <c r="GH66" s="455" t="str">
        <f t="shared" si="136"/>
        <v>P</v>
      </c>
      <c r="GI66" s="455" t="str">
        <f t="shared" si="136"/>
        <v>P</v>
      </c>
      <c r="GJ66" s="455" t="str">
        <f t="shared" si="136"/>
        <v>P</v>
      </c>
      <c r="GK66" s="455" t="str">
        <f t="shared" si="136"/>
        <v>P</v>
      </c>
      <c r="GL66" s="455" t="str">
        <f t="shared" si="136"/>
        <v>P</v>
      </c>
      <c r="GM66" s="455" t="str">
        <f t="shared" si="136"/>
        <v>P</v>
      </c>
      <c r="GN66" s="954" t="str">
        <f t="shared" si="136"/>
        <v>P</v>
      </c>
      <c r="GO66" s="768" t="str">
        <f t="shared" si="136"/>
        <v>P</v>
      </c>
      <c r="GP66" s="455" t="str">
        <f t="shared" si="133"/>
        <v>P</v>
      </c>
      <c r="GQ66" s="455" t="str">
        <f t="shared" si="133"/>
        <v>P</v>
      </c>
      <c r="GR66" s="455" t="str">
        <f t="shared" si="133"/>
        <v>P</v>
      </c>
      <c r="GS66" s="455" t="str">
        <f t="shared" si="133"/>
        <v>P</v>
      </c>
      <c r="GT66" s="455" t="str">
        <f t="shared" si="133"/>
        <v>P</v>
      </c>
      <c r="GU66" s="953" t="str">
        <f t="shared" si="133"/>
        <v>P</v>
      </c>
      <c r="GV66" s="768" t="str">
        <f t="shared" si="133"/>
        <v>P</v>
      </c>
      <c r="GW66" s="455" t="str">
        <f t="shared" si="133"/>
        <v>P</v>
      </c>
      <c r="GX66" s="455" t="str">
        <f t="shared" si="133"/>
        <v>P</v>
      </c>
      <c r="GY66" s="455" t="str">
        <f t="shared" si="133"/>
        <v>P</v>
      </c>
      <c r="GZ66" s="455" t="str">
        <f t="shared" si="133"/>
        <v>P</v>
      </c>
      <c r="HA66" s="455" t="str">
        <f t="shared" si="133"/>
        <v>P</v>
      </c>
      <c r="HB66" s="953" t="str">
        <f t="shared" si="133"/>
        <v>P</v>
      </c>
      <c r="HC66" s="768" t="str">
        <f t="shared" si="133"/>
        <v>P</v>
      </c>
      <c r="HD66" s="455" t="str">
        <f t="shared" si="133"/>
        <v>P</v>
      </c>
      <c r="HE66" s="455" t="str">
        <f t="shared" si="133"/>
        <v>P</v>
      </c>
      <c r="HF66" s="455" t="str">
        <f t="shared" si="133"/>
        <v>P</v>
      </c>
      <c r="HG66" s="455" t="str">
        <f t="shared" si="133"/>
        <v>P</v>
      </c>
      <c r="HH66" s="455" t="str">
        <f t="shared" si="133"/>
        <v>P</v>
      </c>
      <c r="HI66" s="953" t="str">
        <f t="shared" si="133"/>
        <v>P</v>
      </c>
      <c r="HJ66" s="768" t="str">
        <f t="shared" si="133"/>
        <v>P</v>
      </c>
      <c r="HK66" s="455" t="str">
        <f t="shared" si="133"/>
        <v>P</v>
      </c>
      <c r="HL66" s="455" t="str">
        <f t="shared" si="133"/>
        <v>P</v>
      </c>
      <c r="HM66" s="455" t="str">
        <f t="shared" si="133"/>
        <v>P</v>
      </c>
      <c r="HN66" s="955" t="str">
        <f t="shared" si="133"/>
        <v>P</v>
      </c>
      <c r="HO66" s="455" t="str">
        <f t="shared" si="133"/>
        <v>P</v>
      </c>
      <c r="HP66" s="953" t="str">
        <f t="shared" si="133"/>
        <v>P</v>
      </c>
      <c r="HQ66" s="768" t="str">
        <f t="shared" si="133"/>
        <v>P</v>
      </c>
      <c r="HR66" s="455" t="str">
        <f t="shared" si="133"/>
        <v>P</v>
      </c>
      <c r="HS66" s="455" t="str">
        <f t="shared" si="133"/>
        <v>P</v>
      </c>
      <c r="HT66" s="455" t="str">
        <f t="shared" si="133"/>
        <v>P</v>
      </c>
      <c r="HU66" s="455" t="str">
        <f t="shared" si="133"/>
        <v>P</v>
      </c>
      <c r="HV66" s="455" t="str">
        <f t="shared" si="133"/>
        <v>P</v>
      </c>
      <c r="HW66" s="953" t="str">
        <f t="shared" si="133"/>
        <v>P</v>
      </c>
      <c r="HX66" s="768" t="str">
        <f t="shared" si="133"/>
        <v>P</v>
      </c>
      <c r="HY66" s="455" t="str">
        <f t="shared" si="133"/>
        <v>P</v>
      </c>
      <c r="HZ66" s="455" t="str">
        <f t="shared" si="133"/>
        <v>P</v>
      </c>
      <c r="IA66" s="455" t="str">
        <f t="shared" si="133"/>
        <v>P</v>
      </c>
      <c r="IB66" s="455" t="str">
        <f t="shared" si="133"/>
        <v>P</v>
      </c>
      <c r="IC66" s="455" t="str">
        <f t="shared" si="133"/>
        <v>P</v>
      </c>
      <c r="ID66" s="953" t="str">
        <f t="shared" si="133"/>
        <v>P</v>
      </c>
      <c r="IE66" s="768" t="str">
        <f t="shared" si="133"/>
        <v>P</v>
      </c>
      <c r="IF66" s="455" t="str">
        <f t="shared" si="133"/>
        <v>FÜ</v>
      </c>
      <c r="IG66" s="455" t="str">
        <f t="shared" si="133"/>
        <v>P</v>
      </c>
      <c r="IH66" s="455" t="str">
        <f t="shared" si="133"/>
        <v>P</v>
      </c>
      <c r="II66" s="455" t="str">
        <f t="shared" si="133"/>
        <v>P</v>
      </c>
      <c r="IJ66" s="455" t="str">
        <f t="shared" si="133"/>
        <v>P</v>
      </c>
      <c r="IK66" s="953" t="str">
        <f t="shared" si="133"/>
        <v>P</v>
      </c>
      <c r="IL66" s="768" t="str">
        <f t="shared" si="133"/>
        <v>P</v>
      </c>
      <c r="IM66" s="455" t="str">
        <f t="shared" si="133"/>
        <v>P</v>
      </c>
      <c r="IN66" s="455" t="str">
        <f t="shared" si="133"/>
        <v>P</v>
      </c>
      <c r="IO66" s="455" t="str">
        <f t="shared" si="133"/>
        <v>P</v>
      </c>
      <c r="IP66" s="455" t="str">
        <f t="shared" si="133"/>
        <v>P</v>
      </c>
      <c r="IQ66" s="455" t="str">
        <f t="shared" si="133"/>
        <v>P</v>
      </c>
      <c r="IR66" s="953" t="str">
        <f t="shared" si="133"/>
        <v>P</v>
      </c>
      <c r="IS66" s="768" t="str">
        <f t="shared" si="133"/>
        <v>P</v>
      </c>
      <c r="IT66" s="455" t="str">
        <f t="shared" si="133"/>
        <v>P</v>
      </c>
      <c r="IU66" s="455" t="str">
        <f t="shared" si="133"/>
        <v>P</v>
      </c>
      <c r="IV66" s="455" t="str">
        <f t="shared" si="133"/>
        <v>P</v>
      </c>
      <c r="IW66" s="455" t="str">
        <f t="shared" si="133"/>
        <v>P</v>
      </c>
      <c r="IX66" s="455" t="str">
        <f t="shared" si="133"/>
        <v>P</v>
      </c>
      <c r="IY66" s="954" t="str">
        <f t="shared" si="133"/>
        <v>P</v>
      </c>
      <c r="IZ66" s="768" t="str">
        <f t="shared" si="133"/>
        <v>P</v>
      </c>
      <c r="JA66" s="455" t="str">
        <f t="shared" si="116"/>
        <v>P</v>
      </c>
      <c r="JB66" s="455" t="str">
        <f t="shared" si="137"/>
        <v>P</v>
      </c>
      <c r="JC66" s="455" t="str">
        <f t="shared" si="137"/>
        <v>P</v>
      </c>
      <c r="JD66" s="455" t="str">
        <f t="shared" si="137"/>
        <v>P</v>
      </c>
      <c r="JE66" s="455" t="str">
        <f t="shared" si="137"/>
        <v>P</v>
      </c>
      <c r="JF66" s="953" t="str">
        <f t="shared" si="137"/>
        <v>P</v>
      </c>
      <c r="JG66" s="768" t="str">
        <f t="shared" si="137"/>
        <v>P</v>
      </c>
      <c r="JH66" s="455" t="str">
        <f t="shared" si="137"/>
        <v>P</v>
      </c>
      <c r="JI66" s="455" t="str">
        <f t="shared" si="137"/>
        <v>P</v>
      </c>
      <c r="JJ66" s="455" t="str">
        <f t="shared" si="137"/>
        <v>P</v>
      </c>
      <c r="JK66" s="455" t="str">
        <f t="shared" si="137"/>
        <v>P</v>
      </c>
      <c r="JL66" s="455" t="str">
        <f t="shared" si="137"/>
        <v>P</v>
      </c>
      <c r="JM66" s="953" t="str">
        <f t="shared" si="137"/>
        <v>P</v>
      </c>
      <c r="JN66" s="768" t="str">
        <f t="shared" si="137"/>
        <v>P</v>
      </c>
      <c r="JO66" s="455" t="str">
        <f t="shared" si="137"/>
        <v>P</v>
      </c>
      <c r="JP66" s="455" t="str">
        <f t="shared" si="137"/>
        <v>P</v>
      </c>
      <c r="JQ66" s="455" t="str">
        <f t="shared" si="137"/>
        <v>P</v>
      </c>
      <c r="JR66" s="455" t="str">
        <f t="shared" si="137"/>
        <v>P</v>
      </c>
      <c r="JS66" s="455" t="str">
        <f t="shared" si="137"/>
        <v>P</v>
      </c>
      <c r="JT66" s="953" t="str">
        <f t="shared" si="137"/>
        <v>P</v>
      </c>
      <c r="JU66" s="768" t="str">
        <f t="shared" si="137"/>
        <v>P</v>
      </c>
      <c r="JV66" s="455" t="str">
        <f t="shared" si="137"/>
        <v>P</v>
      </c>
      <c r="JW66" s="455" t="str">
        <f t="shared" si="137"/>
        <v>P</v>
      </c>
      <c r="JX66" s="455" t="str">
        <f t="shared" si="137"/>
        <v>P</v>
      </c>
      <c r="JY66" s="455" t="str">
        <f t="shared" si="137"/>
        <v>P</v>
      </c>
      <c r="JZ66" s="455" t="str">
        <f t="shared" si="137"/>
        <v>P</v>
      </c>
      <c r="KA66" s="953" t="str">
        <f t="shared" si="137"/>
        <v>P</v>
      </c>
      <c r="KB66" s="768" t="str">
        <f t="shared" si="137"/>
        <v>P</v>
      </c>
      <c r="KC66" s="455" t="str">
        <f t="shared" si="137"/>
        <v>P</v>
      </c>
      <c r="KD66" s="455" t="str">
        <f t="shared" si="137"/>
        <v>P</v>
      </c>
      <c r="KE66" s="455" t="str">
        <f t="shared" si="137"/>
        <v>P</v>
      </c>
      <c r="KF66" s="455" t="str">
        <f t="shared" si="137"/>
        <v>P</v>
      </c>
      <c r="KG66" s="455" t="str">
        <f t="shared" si="137"/>
        <v>P</v>
      </c>
      <c r="KH66" s="953" t="str">
        <f t="shared" si="137"/>
        <v>P</v>
      </c>
      <c r="KI66" s="768" t="str">
        <f t="shared" si="137"/>
        <v>P</v>
      </c>
      <c r="KJ66" s="455" t="str">
        <f t="shared" si="137"/>
        <v>P</v>
      </c>
      <c r="KK66" s="455" t="str">
        <f t="shared" si="137"/>
        <v>P</v>
      </c>
      <c r="KL66" s="455" t="str">
        <f t="shared" si="137"/>
        <v>P</v>
      </c>
      <c r="KM66" s="455" t="str">
        <f t="shared" si="137"/>
        <v>P</v>
      </c>
      <c r="KN66" s="455" t="str">
        <f t="shared" si="137"/>
        <v>P</v>
      </c>
      <c r="KO66" s="953" t="str">
        <f t="shared" si="137"/>
        <v>P</v>
      </c>
      <c r="KP66" s="768" t="str">
        <f t="shared" si="137"/>
        <v>P</v>
      </c>
      <c r="KQ66" s="455" t="str">
        <f t="shared" si="137"/>
        <v>P</v>
      </c>
      <c r="KR66" s="455" t="str">
        <f t="shared" si="137"/>
        <v>FÜ</v>
      </c>
      <c r="KS66" s="455" t="str">
        <f t="shared" si="137"/>
        <v>P</v>
      </c>
      <c r="KT66" s="455" t="str">
        <f t="shared" si="137"/>
        <v>P</v>
      </c>
      <c r="KU66" s="455" t="str">
        <f t="shared" si="137"/>
        <v>P</v>
      </c>
      <c r="KV66" s="953" t="str">
        <f t="shared" si="137"/>
        <v>P</v>
      </c>
      <c r="KW66" s="768" t="str">
        <f t="shared" si="137"/>
        <v>P</v>
      </c>
      <c r="KX66" s="455" t="str">
        <f t="shared" si="137"/>
        <v>P</v>
      </c>
      <c r="KY66" s="455" t="str">
        <f t="shared" si="137"/>
        <v>P</v>
      </c>
      <c r="KZ66" s="455" t="str">
        <f t="shared" si="137"/>
        <v>P</v>
      </c>
      <c r="LA66" s="455" t="str">
        <f t="shared" si="137"/>
        <v>FÜ</v>
      </c>
      <c r="LB66" s="455" t="str">
        <f t="shared" si="137"/>
        <v>P</v>
      </c>
      <c r="LC66" s="954" t="str">
        <f t="shared" si="137"/>
        <v>P</v>
      </c>
      <c r="LD66" s="768" t="str">
        <f t="shared" si="137"/>
        <v>P</v>
      </c>
      <c r="LE66" s="455" t="str">
        <f t="shared" si="137"/>
        <v>P</v>
      </c>
      <c r="LF66" s="455" t="str">
        <f t="shared" si="137"/>
        <v>P</v>
      </c>
      <c r="LG66" s="455" t="str">
        <f t="shared" si="137"/>
        <v>P</v>
      </c>
      <c r="LH66" s="455" t="str">
        <f t="shared" si="137"/>
        <v>P</v>
      </c>
      <c r="LI66" s="455" t="str">
        <f t="shared" si="137"/>
        <v>P</v>
      </c>
      <c r="LJ66" s="953" t="str">
        <f t="shared" si="137"/>
        <v>P</v>
      </c>
      <c r="LK66" s="768" t="str">
        <f t="shared" si="137"/>
        <v>P</v>
      </c>
      <c r="LL66" s="455" t="str">
        <f t="shared" si="137"/>
        <v>P</v>
      </c>
      <c r="LM66" s="455" t="str">
        <f t="shared" si="137"/>
        <v>P</v>
      </c>
      <c r="LN66" s="455" t="str">
        <f t="shared" si="134"/>
        <v>P</v>
      </c>
      <c r="LO66" s="455" t="str">
        <f t="shared" si="134"/>
        <v>P</v>
      </c>
      <c r="LP66" s="455" t="str">
        <f t="shared" si="134"/>
        <v>P</v>
      </c>
      <c r="LQ66" s="953" t="str">
        <f t="shared" si="134"/>
        <v>P</v>
      </c>
      <c r="LR66" s="768" t="str">
        <f t="shared" si="134"/>
        <v>P</v>
      </c>
      <c r="LS66" s="455" t="str">
        <f t="shared" si="134"/>
        <v>P</v>
      </c>
      <c r="LT66" s="455" t="str">
        <f t="shared" si="134"/>
        <v>P</v>
      </c>
      <c r="LU66" s="455" t="str">
        <f t="shared" si="134"/>
        <v>P</v>
      </c>
      <c r="LV66" s="455" t="str">
        <f t="shared" si="134"/>
        <v>P</v>
      </c>
      <c r="LW66" s="455" t="str">
        <f t="shared" si="134"/>
        <v>P</v>
      </c>
      <c r="LX66" s="953" t="str">
        <f t="shared" si="134"/>
        <v>P</v>
      </c>
      <c r="LY66" s="768" t="str">
        <f t="shared" si="134"/>
        <v>P</v>
      </c>
      <c r="LZ66" s="455" t="str">
        <f t="shared" si="134"/>
        <v>P</v>
      </c>
      <c r="MA66" s="455" t="str">
        <f t="shared" si="134"/>
        <v>P</v>
      </c>
      <c r="MB66" s="455" t="str">
        <f t="shared" si="134"/>
        <v>P</v>
      </c>
      <c r="MC66" s="455" t="str">
        <f t="shared" si="134"/>
        <v>P</v>
      </c>
      <c r="MD66" s="455" t="str">
        <f t="shared" si="134"/>
        <v>P</v>
      </c>
      <c r="ME66" s="953" t="str">
        <f t="shared" si="134"/>
        <v>P</v>
      </c>
      <c r="MF66" s="768" t="str">
        <f t="shared" si="134"/>
        <v>P</v>
      </c>
      <c r="MG66" s="455" t="str">
        <f t="shared" si="134"/>
        <v>P</v>
      </c>
      <c r="MH66" s="455" t="str">
        <f t="shared" si="134"/>
        <v>P</v>
      </c>
      <c r="MI66" s="455" t="str">
        <f t="shared" si="134"/>
        <v>P</v>
      </c>
      <c r="MJ66" s="455" t="str">
        <f t="shared" si="134"/>
        <v>P</v>
      </c>
      <c r="MK66" s="455" t="str">
        <f t="shared" si="134"/>
        <v>P</v>
      </c>
      <c r="ML66" s="953" t="str">
        <f t="shared" si="134"/>
        <v>P</v>
      </c>
      <c r="MM66" s="768" t="str">
        <f t="shared" si="134"/>
        <v>P</v>
      </c>
      <c r="MN66" s="455" t="str">
        <f t="shared" si="134"/>
        <v>P</v>
      </c>
      <c r="MO66" s="455" t="str">
        <f t="shared" si="134"/>
        <v>P</v>
      </c>
      <c r="MP66" s="455" t="str">
        <f t="shared" si="134"/>
        <v>P</v>
      </c>
      <c r="MQ66" s="455" t="str">
        <f t="shared" si="134"/>
        <v>P</v>
      </c>
      <c r="MR66" s="455" t="str">
        <f t="shared" si="134"/>
        <v>P</v>
      </c>
      <c r="MS66" s="953" t="str">
        <f t="shared" si="134"/>
        <v>P</v>
      </c>
      <c r="MT66" s="768" t="str">
        <f t="shared" si="134"/>
        <v>P</v>
      </c>
      <c r="MU66" s="455" t="str">
        <f t="shared" si="134"/>
        <v>P</v>
      </c>
      <c r="MV66" s="455" t="str">
        <f t="shared" si="134"/>
        <v>P</v>
      </c>
      <c r="MW66" s="455" t="str">
        <f t="shared" si="134"/>
        <v>P</v>
      </c>
      <c r="MX66" s="455" t="str">
        <f t="shared" si="134"/>
        <v>P</v>
      </c>
      <c r="MY66" s="455" t="str">
        <f t="shared" si="134"/>
        <v>P</v>
      </c>
      <c r="MZ66" s="953" t="str">
        <f t="shared" si="134"/>
        <v>P</v>
      </c>
      <c r="NA66" s="768" t="str">
        <f t="shared" si="134"/>
        <v>P</v>
      </c>
      <c r="NB66" s="455" t="str">
        <f t="shared" si="134"/>
        <v>P</v>
      </c>
      <c r="NC66" s="455" t="str">
        <f t="shared" si="134"/>
        <v>FÜ</v>
      </c>
      <c r="ND66" s="455" t="str">
        <f t="shared" si="134"/>
        <v>FÜ</v>
      </c>
      <c r="NE66" s="455" t="str">
        <f t="shared" si="134"/>
        <v>P</v>
      </c>
      <c r="NF66" s="455" t="str">
        <f t="shared" si="134"/>
        <v>P</v>
      </c>
      <c r="NG66" s="954" t="str">
        <f t="shared" si="134"/>
        <v>P</v>
      </c>
      <c r="NH66" s="768" t="str">
        <f t="shared" si="134"/>
        <v>P</v>
      </c>
      <c r="NI66" s="455" t="str">
        <f t="shared" si="134"/>
        <v>P</v>
      </c>
      <c r="NJ66" s="455" t="str">
        <f t="shared" si="134"/>
        <v>P</v>
      </c>
      <c r="NK66" s="455" t="str">
        <f t="shared" si="134"/>
        <v>P</v>
      </c>
      <c r="NL66" s="455" t="str">
        <f t="shared" si="134"/>
        <v>P</v>
      </c>
      <c r="NM66" s="455" t="str">
        <f t="shared" si="134"/>
        <v>P</v>
      </c>
      <c r="NN66" s="953" t="str">
        <f t="shared" si="134"/>
        <v>P</v>
      </c>
    </row>
    <row r="67" spans="1:564" x14ac:dyDescent="0.2">
      <c r="A67" s="685">
        <f>alapadatok!A50</f>
        <v>16</v>
      </c>
      <c r="B67" s="678">
        <f>IF(alapadatok!C50="","",alapadatok!C50)</f>
        <v>206</v>
      </c>
      <c r="C67" s="584" t="str">
        <f>IF(alapadatok!B50="","",alapadatok!B50)</f>
        <v>Jakab Zoltán</v>
      </c>
      <c r="D67" s="584" t="str">
        <f>IF(alapadatok!D50="","",alapadatok!D50)</f>
        <v>Laydown/Packaging</v>
      </c>
      <c r="E67" s="948" t="str">
        <f>IF(alapadatok!K50="","",alapadatok!K50)</f>
        <v/>
      </c>
      <c r="F67" s="1145" t="str">
        <f t="shared" ref="F67:BD67" si="138">IF($C67="","",F$17)</f>
        <v>P</v>
      </c>
      <c r="G67" s="1146" t="str">
        <f t="shared" si="138"/>
        <v>P</v>
      </c>
      <c r="H67" s="1144" t="str">
        <f t="shared" si="138"/>
        <v>P</v>
      </c>
      <c r="I67" s="1143" t="str">
        <f t="shared" si="138"/>
        <v>FÜ</v>
      </c>
      <c r="J67" s="1143" t="str">
        <f t="shared" si="138"/>
        <v>SDE</v>
      </c>
      <c r="K67" s="1143" t="str">
        <f t="shared" si="138"/>
        <v>SDE</v>
      </c>
      <c r="L67" s="1143" t="str">
        <f t="shared" si="138"/>
        <v>SDE</v>
      </c>
      <c r="M67" s="1143" t="str">
        <f t="shared" si="138"/>
        <v>P</v>
      </c>
      <c r="N67" s="1146" t="str">
        <f t="shared" si="138"/>
        <v>P</v>
      </c>
      <c r="O67" s="1144" t="str">
        <f t="shared" si="138"/>
        <v>É</v>
      </c>
      <c r="P67" s="1143" t="str">
        <f t="shared" si="138"/>
        <v>É</v>
      </c>
      <c r="Q67" s="1143" t="str">
        <f t="shared" si="138"/>
        <v>P</v>
      </c>
      <c r="R67" s="1143" t="str">
        <f t="shared" si="138"/>
        <v>P</v>
      </c>
      <c r="S67" s="1143" t="str">
        <f t="shared" si="138"/>
        <v>P</v>
      </c>
      <c r="T67" s="1143" t="str">
        <f t="shared" si="138"/>
        <v>P</v>
      </c>
      <c r="U67" s="1146" t="str">
        <f t="shared" si="138"/>
        <v>P</v>
      </c>
      <c r="V67" s="1144" t="str">
        <f t="shared" si="138"/>
        <v>P</v>
      </c>
      <c r="W67" s="1143" t="str">
        <f t="shared" si="138"/>
        <v>N</v>
      </c>
      <c r="X67" s="1143" t="str">
        <f t="shared" si="138"/>
        <v>N</v>
      </c>
      <c r="Y67" s="1143" t="str">
        <f t="shared" si="138"/>
        <v>N</v>
      </c>
      <c r="Z67" s="1143" t="s">
        <v>383</v>
      </c>
      <c r="AA67" s="1143" t="str">
        <f t="shared" si="138"/>
        <v>P</v>
      </c>
      <c r="AB67" s="1146" t="str">
        <f t="shared" si="138"/>
        <v>P</v>
      </c>
      <c r="AC67" s="1144" t="str">
        <f t="shared" si="138"/>
        <v>É</v>
      </c>
      <c r="AD67" s="1143" t="str">
        <f t="shared" si="138"/>
        <v>É</v>
      </c>
      <c r="AE67" s="1143" t="str">
        <f t="shared" si="138"/>
        <v>É</v>
      </c>
      <c r="AF67" s="1143" t="str">
        <f t="shared" si="138"/>
        <v>P</v>
      </c>
      <c r="AG67" s="1143" t="str">
        <f t="shared" si="138"/>
        <v>P</v>
      </c>
      <c r="AH67" s="1143" t="str">
        <f t="shared" si="138"/>
        <v>P</v>
      </c>
      <c r="AI67" s="1146" t="str">
        <f t="shared" si="138"/>
        <v>P</v>
      </c>
      <c r="AJ67" s="1144" t="str">
        <f t="shared" si="138"/>
        <v>N</v>
      </c>
      <c r="AK67" s="1143" t="str">
        <f t="shared" si="138"/>
        <v>DE</v>
      </c>
      <c r="AL67" s="1143" t="s">
        <v>385</v>
      </c>
      <c r="AM67" s="1143" t="str">
        <f t="shared" si="138"/>
        <v>DE</v>
      </c>
      <c r="AN67" s="1143" t="s">
        <v>178</v>
      </c>
      <c r="AO67" s="1143" t="str">
        <f t="shared" si="138"/>
        <v>P</v>
      </c>
      <c r="AP67" s="1146" t="str">
        <f t="shared" si="138"/>
        <v>P</v>
      </c>
      <c r="AQ67" s="1144" t="str">
        <f t="shared" si="138"/>
        <v>DE</v>
      </c>
      <c r="AR67" s="1143" t="str">
        <f t="shared" si="138"/>
        <v>DE</v>
      </c>
      <c r="AS67" s="1143" t="str">
        <f t="shared" si="138"/>
        <v>DE</v>
      </c>
      <c r="AT67" s="1143" t="str">
        <f t="shared" si="138"/>
        <v>DE</v>
      </c>
      <c r="AU67" s="1143" t="str">
        <f t="shared" si="138"/>
        <v>DE</v>
      </c>
      <c r="AV67" s="1143" t="str">
        <f t="shared" si="138"/>
        <v>P</v>
      </c>
      <c r="AW67" s="1146" t="str">
        <f t="shared" si="138"/>
        <v>P</v>
      </c>
      <c r="AX67" s="1144" t="s">
        <v>412</v>
      </c>
      <c r="AY67" s="1143" t="s">
        <v>412</v>
      </c>
      <c r="AZ67" s="1143" t="s">
        <v>412</v>
      </c>
      <c r="BA67" s="1143" t="s">
        <v>410</v>
      </c>
      <c r="BB67" s="1143" t="s">
        <v>411</v>
      </c>
      <c r="BC67" s="1143" t="str">
        <f t="shared" si="138"/>
        <v>P</v>
      </c>
      <c r="BD67" s="1146" t="str">
        <f t="shared" si="138"/>
        <v>P</v>
      </c>
      <c r="BE67" s="1144" t="str">
        <f t="shared" ref="BE67:BQ71" si="139">IF($C67="","",BE$50)</f>
        <v>N</v>
      </c>
      <c r="BF67" s="1143" t="str">
        <f t="shared" si="139"/>
        <v>N</v>
      </c>
      <c r="BG67" s="1143" t="str">
        <f t="shared" si="139"/>
        <v>N</v>
      </c>
      <c r="BH67" s="1143" t="str">
        <f t="shared" si="139"/>
        <v>N</v>
      </c>
      <c r="BI67" s="1143" t="s">
        <v>178</v>
      </c>
      <c r="BJ67" s="1143" t="str">
        <f t="shared" si="139"/>
        <v>P</v>
      </c>
      <c r="BK67" s="1146" t="str">
        <f t="shared" si="139"/>
        <v>P</v>
      </c>
      <c r="BL67" s="1144" t="str">
        <f t="shared" si="139"/>
        <v>P</v>
      </c>
      <c r="BM67" s="1143" t="str">
        <f t="shared" si="139"/>
        <v>É</v>
      </c>
      <c r="BN67" s="1143" t="str">
        <f t="shared" si="139"/>
        <v>É</v>
      </c>
      <c r="BO67" s="1143" t="str">
        <f t="shared" si="139"/>
        <v>É</v>
      </c>
      <c r="BP67" s="1143" t="str">
        <f t="shared" si="139"/>
        <v>P</v>
      </c>
      <c r="BQ67" s="1143" t="str">
        <f t="shared" si="139"/>
        <v>P</v>
      </c>
      <c r="BR67" s="1146" t="str">
        <f t="shared" ref="BR67:EB70" si="140">IF($C67="","",BR$50)</f>
        <v>P</v>
      </c>
      <c r="BS67" s="768" t="str">
        <f t="shared" si="140"/>
        <v>N</v>
      </c>
      <c r="BT67" s="455" t="str">
        <f t="shared" si="140"/>
        <v>N</v>
      </c>
      <c r="BU67" s="455" t="str">
        <f t="shared" si="140"/>
        <v>N</v>
      </c>
      <c r="BV67" s="455" t="str">
        <f t="shared" si="140"/>
        <v>SN</v>
      </c>
      <c r="BW67" s="455" t="str">
        <f t="shared" si="140"/>
        <v>SN</v>
      </c>
      <c r="BX67" s="455" t="str">
        <f t="shared" si="140"/>
        <v>P</v>
      </c>
      <c r="BY67" s="953" t="str">
        <f t="shared" si="140"/>
        <v>P</v>
      </c>
      <c r="BZ67" s="768" t="str">
        <f t="shared" si="140"/>
        <v>P</v>
      </c>
      <c r="CA67" s="455" t="str">
        <f t="shared" si="140"/>
        <v>É</v>
      </c>
      <c r="CB67" s="455" t="str">
        <f t="shared" si="140"/>
        <v>É</v>
      </c>
      <c r="CC67" s="455" t="str">
        <f t="shared" si="140"/>
        <v>P</v>
      </c>
      <c r="CD67" s="455" t="str">
        <f t="shared" si="140"/>
        <v>FÜ</v>
      </c>
      <c r="CE67" s="455" t="str">
        <f t="shared" si="140"/>
        <v>P</v>
      </c>
      <c r="CF67" s="953" t="str">
        <f t="shared" si="140"/>
        <v>P</v>
      </c>
      <c r="CG67" s="768" t="str">
        <f t="shared" si="140"/>
        <v>DE</v>
      </c>
      <c r="CH67" s="455" t="str">
        <f t="shared" si="140"/>
        <v>N</v>
      </c>
      <c r="CI67" s="455" t="s">
        <v>383</v>
      </c>
      <c r="CJ67" s="455" t="str">
        <f t="shared" si="140"/>
        <v>SN</v>
      </c>
      <c r="CK67" s="455" t="str">
        <f t="shared" si="140"/>
        <v>SN</v>
      </c>
      <c r="CL67" s="455" t="str">
        <f t="shared" si="140"/>
        <v>P</v>
      </c>
      <c r="CM67" s="953" t="str">
        <f t="shared" si="140"/>
        <v>P</v>
      </c>
      <c r="CN67" s="768" t="str">
        <f t="shared" si="140"/>
        <v>P</v>
      </c>
      <c r="CO67" s="455" t="s">
        <v>70</v>
      </c>
      <c r="CP67" s="455" t="str">
        <f t="shared" si="140"/>
        <v>P</v>
      </c>
      <c r="CQ67" s="455" t="str">
        <f t="shared" si="140"/>
        <v>P</v>
      </c>
      <c r="CR67" s="455" t="str">
        <f t="shared" si="140"/>
        <v>P</v>
      </c>
      <c r="CS67" s="455" t="str">
        <f t="shared" si="140"/>
        <v>P</v>
      </c>
      <c r="CT67" s="953" t="str">
        <f t="shared" si="140"/>
        <v>P</v>
      </c>
      <c r="CU67" s="952" t="str">
        <f t="shared" si="140"/>
        <v>FÜ</v>
      </c>
      <c r="CV67" s="455" t="str">
        <f t="shared" si="140"/>
        <v>N</v>
      </c>
      <c r="CW67" s="455" t="str">
        <f t="shared" si="140"/>
        <v>N</v>
      </c>
      <c r="CX67" s="455" t="str">
        <f t="shared" si="140"/>
        <v>N</v>
      </c>
      <c r="CY67" s="455" t="str">
        <f t="shared" si="140"/>
        <v>DE</v>
      </c>
      <c r="CZ67" s="455" t="str">
        <f t="shared" si="140"/>
        <v>P</v>
      </c>
      <c r="DA67" s="953" t="str">
        <f t="shared" si="140"/>
        <v>P</v>
      </c>
      <c r="DB67" s="768" t="str">
        <f t="shared" si="140"/>
        <v>É</v>
      </c>
      <c r="DC67" s="455" t="str">
        <f t="shared" si="140"/>
        <v>É</v>
      </c>
      <c r="DD67" s="455" t="str">
        <f t="shared" si="140"/>
        <v>É</v>
      </c>
      <c r="DE67" s="455" t="str">
        <f t="shared" si="140"/>
        <v>P</v>
      </c>
      <c r="DF67" s="455" t="str">
        <f t="shared" si="140"/>
        <v>P</v>
      </c>
      <c r="DG67" s="455" t="str">
        <f t="shared" si="140"/>
        <v>P</v>
      </c>
      <c r="DH67" s="953" t="str">
        <f t="shared" si="140"/>
        <v>P</v>
      </c>
      <c r="DI67" s="768" t="str">
        <f t="shared" si="140"/>
        <v>DE</v>
      </c>
      <c r="DJ67" s="455" t="str">
        <f t="shared" si="140"/>
        <v>N</v>
      </c>
      <c r="DK67" s="455" t="str">
        <f t="shared" si="140"/>
        <v>N</v>
      </c>
      <c r="DL67" s="455" t="str">
        <f t="shared" si="140"/>
        <v>N</v>
      </c>
      <c r="DM67" s="455" t="str">
        <f t="shared" si="140"/>
        <v>P</v>
      </c>
      <c r="DN67" s="455" t="str">
        <f t="shared" si="140"/>
        <v>P</v>
      </c>
      <c r="DO67" s="953" t="str">
        <f t="shared" si="140"/>
        <v>P</v>
      </c>
      <c r="DP67" s="768" t="str">
        <f t="shared" si="140"/>
        <v>P</v>
      </c>
      <c r="DQ67" s="455" t="str">
        <f t="shared" si="140"/>
        <v>É</v>
      </c>
      <c r="DR67" s="455" t="str">
        <f t="shared" si="140"/>
        <v>É</v>
      </c>
      <c r="DS67" s="455" t="str">
        <f t="shared" si="140"/>
        <v>É</v>
      </c>
      <c r="DT67" s="455" t="str">
        <f t="shared" si="140"/>
        <v>P</v>
      </c>
      <c r="DU67" s="455" t="str">
        <f t="shared" si="140"/>
        <v>P</v>
      </c>
      <c r="DV67" s="953" t="str">
        <f t="shared" si="140"/>
        <v>P</v>
      </c>
      <c r="DW67" s="768" t="str">
        <f t="shared" si="140"/>
        <v>N</v>
      </c>
      <c r="DX67" s="455" t="str">
        <f t="shared" si="140"/>
        <v>N</v>
      </c>
      <c r="DY67" s="455" t="str">
        <f t="shared" si="140"/>
        <v>FÜ</v>
      </c>
      <c r="DZ67" s="455" t="str">
        <f t="shared" si="140"/>
        <v>P</v>
      </c>
      <c r="EA67" s="455" t="str">
        <f t="shared" si="140"/>
        <v>P</v>
      </c>
      <c r="EB67" s="455" t="str">
        <f t="shared" si="140"/>
        <v>P</v>
      </c>
      <c r="EC67" s="954" t="str">
        <f t="shared" si="114"/>
        <v>P</v>
      </c>
      <c r="ED67" s="768" t="str">
        <f t="shared" si="136"/>
        <v>P</v>
      </c>
      <c r="EE67" s="455" t="str">
        <f t="shared" si="136"/>
        <v>P</v>
      </c>
      <c r="EF67" s="455" t="str">
        <f t="shared" si="136"/>
        <v>P</v>
      </c>
      <c r="EG67" s="455" t="str">
        <f t="shared" si="136"/>
        <v>P</v>
      </c>
      <c r="EH67" s="455" t="str">
        <f t="shared" si="136"/>
        <v>P</v>
      </c>
      <c r="EI67" s="455" t="str">
        <f t="shared" si="136"/>
        <v>P</v>
      </c>
      <c r="EJ67" s="953" t="str">
        <f t="shared" si="136"/>
        <v>P</v>
      </c>
      <c r="EK67" s="768" t="str">
        <f t="shared" si="136"/>
        <v>P</v>
      </c>
      <c r="EL67" s="455" t="str">
        <f t="shared" si="136"/>
        <v>P</v>
      </c>
      <c r="EM67" s="455" t="str">
        <f t="shared" si="136"/>
        <v>P</v>
      </c>
      <c r="EN67" s="455" t="str">
        <f t="shared" si="136"/>
        <v>P</v>
      </c>
      <c r="EO67" s="455" t="str">
        <f t="shared" si="136"/>
        <v>P</v>
      </c>
      <c r="EP67" s="455" t="str">
        <f t="shared" si="136"/>
        <v>P</v>
      </c>
      <c r="EQ67" s="953" t="str">
        <f t="shared" si="136"/>
        <v>P</v>
      </c>
      <c r="ER67" s="768" t="str">
        <f t="shared" si="136"/>
        <v>FÜ</v>
      </c>
      <c r="ES67" s="455" t="str">
        <f t="shared" si="136"/>
        <v>P</v>
      </c>
      <c r="ET67" s="455" t="str">
        <f t="shared" si="136"/>
        <v>P</v>
      </c>
      <c r="EU67" s="455" t="str">
        <f t="shared" si="136"/>
        <v>P</v>
      </c>
      <c r="EV67" s="455" t="str">
        <f t="shared" si="136"/>
        <v>P</v>
      </c>
      <c r="EW67" s="455" t="str">
        <f t="shared" si="136"/>
        <v>P</v>
      </c>
      <c r="EX67" s="953" t="str">
        <f t="shared" si="136"/>
        <v>P</v>
      </c>
      <c r="EY67" s="768" t="str">
        <f t="shared" si="136"/>
        <v>P</v>
      </c>
      <c r="EZ67" s="455" t="str">
        <f t="shared" si="136"/>
        <v>P</v>
      </c>
      <c r="FA67" s="455" t="str">
        <f t="shared" si="136"/>
        <v>P</v>
      </c>
      <c r="FB67" s="455" t="str">
        <f t="shared" si="136"/>
        <v>P</v>
      </c>
      <c r="FC67" s="455" t="str">
        <f t="shared" si="136"/>
        <v>P</v>
      </c>
      <c r="FD67" s="455" t="str">
        <f t="shared" si="136"/>
        <v>P</v>
      </c>
      <c r="FE67" s="953" t="str">
        <f t="shared" si="136"/>
        <v>P</v>
      </c>
      <c r="FF67" s="768" t="str">
        <f t="shared" si="136"/>
        <v>P</v>
      </c>
      <c r="FG67" s="455" t="str">
        <f t="shared" si="136"/>
        <v>P</v>
      </c>
      <c r="FH67" s="455" t="str">
        <f t="shared" si="136"/>
        <v>P</v>
      </c>
      <c r="FI67" s="455" t="str">
        <f t="shared" si="136"/>
        <v>P</v>
      </c>
      <c r="FJ67" s="455" t="str">
        <f t="shared" si="136"/>
        <v>P</v>
      </c>
      <c r="FK67" s="455" t="str">
        <f t="shared" si="136"/>
        <v>P</v>
      </c>
      <c r="FL67" s="953" t="str">
        <f t="shared" si="136"/>
        <v>P</v>
      </c>
      <c r="FM67" s="768" t="str">
        <f t="shared" si="136"/>
        <v>P</v>
      </c>
      <c r="FN67" s="455" t="str">
        <f t="shared" si="136"/>
        <v>P</v>
      </c>
      <c r="FO67" s="455" t="str">
        <f t="shared" si="136"/>
        <v>P</v>
      </c>
      <c r="FP67" s="455" t="str">
        <f t="shared" si="136"/>
        <v>P</v>
      </c>
      <c r="FQ67" s="455" t="str">
        <f t="shared" si="136"/>
        <v>P</v>
      </c>
      <c r="FR67" s="455" t="str">
        <f t="shared" si="136"/>
        <v>P</v>
      </c>
      <c r="FS67" s="953" t="str">
        <f t="shared" si="136"/>
        <v>P</v>
      </c>
      <c r="FT67" s="768" t="str">
        <f t="shared" si="136"/>
        <v>P</v>
      </c>
      <c r="FU67" s="455" t="str">
        <f t="shared" si="136"/>
        <v>P</v>
      </c>
      <c r="FV67" s="455" t="str">
        <f t="shared" si="136"/>
        <v>P</v>
      </c>
      <c r="FW67" s="455" t="str">
        <f t="shared" si="136"/>
        <v>P</v>
      </c>
      <c r="FX67" s="455" t="str">
        <f t="shared" si="136"/>
        <v>P</v>
      </c>
      <c r="FY67" s="455" t="str">
        <f t="shared" si="136"/>
        <v>P</v>
      </c>
      <c r="FZ67" s="953" t="str">
        <f t="shared" si="136"/>
        <v>P</v>
      </c>
      <c r="GA67" s="768" t="str">
        <f t="shared" si="136"/>
        <v>P</v>
      </c>
      <c r="GB67" s="455" t="str">
        <f t="shared" si="136"/>
        <v>P</v>
      </c>
      <c r="GC67" s="455" t="str">
        <f t="shared" si="136"/>
        <v>P</v>
      </c>
      <c r="GD67" s="455" t="str">
        <f t="shared" si="136"/>
        <v>P</v>
      </c>
      <c r="GE67" s="455" t="str">
        <f t="shared" si="136"/>
        <v>P</v>
      </c>
      <c r="GF67" s="953" t="str">
        <f t="shared" si="136"/>
        <v>P</v>
      </c>
      <c r="GG67" s="768" t="str">
        <f t="shared" si="136"/>
        <v>P</v>
      </c>
      <c r="GH67" s="455" t="str">
        <f t="shared" si="136"/>
        <v>P</v>
      </c>
      <c r="GI67" s="455" t="str">
        <f t="shared" si="136"/>
        <v>P</v>
      </c>
      <c r="GJ67" s="455" t="str">
        <f t="shared" si="136"/>
        <v>P</v>
      </c>
      <c r="GK67" s="455" t="str">
        <f t="shared" si="136"/>
        <v>P</v>
      </c>
      <c r="GL67" s="455" t="str">
        <f t="shared" si="136"/>
        <v>P</v>
      </c>
      <c r="GM67" s="455" t="str">
        <f t="shared" si="136"/>
        <v>P</v>
      </c>
      <c r="GN67" s="954" t="str">
        <f t="shared" si="136"/>
        <v>P</v>
      </c>
      <c r="GO67" s="768" t="str">
        <f t="shared" ref="GO67:IZ70" si="141">IF($C67="","",GO$50)</f>
        <v>P</v>
      </c>
      <c r="GP67" s="455" t="str">
        <f t="shared" si="141"/>
        <v>P</v>
      </c>
      <c r="GQ67" s="455" t="str">
        <f t="shared" si="141"/>
        <v>P</v>
      </c>
      <c r="GR67" s="455" t="str">
        <f t="shared" si="141"/>
        <v>P</v>
      </c>
      <c r="GS67" s="455" t="str">
        <f t="shared" si="141"/>
        <v>P</v>
      </c>
      <c r="GT67" s="455" t="str">
        <f t="shared" si="141"/>
        <v>P</v>
      </c>
      <c r="GU67" s="953" t="str">
        <f t="shared" si="141"/>
        <v>P</v>
      </c>
      <c r="GV67" s="768" t="str">
        <f t="shared" si="141"/>
        <v>P</v>
      </c>
      <c r="GW67" s="455" t="str">
        <f t="shared" si="141"/>
        <v>P</v>
      </c>
      <c r="GX67" s="455" t="str">
        <f t="shared" si="141"/>
        <v>P</v>
      </c>
      <c r="GY67" s="455" t="str">
        <f t="shared" si="141"/>
        <v>P</v>
      </c>
      <c r="GZ67" s="455" t="str">
        <f t="shared" si="141"/>
        <v>P</v>
      </c>
      <c r="HA67" s="455" t="str">
        <f t="shared" si="141"/>
        <v>P</v>
      </c>
      <c r="HB67" s="953" t="str">
        <f t="shared" si="141"/>
        <v>P</v>
      </c>
      <c r="HC67" s="768" t="str">
        <f t="shared" si="141"/>
        <v>P</v>
      </c>
      <c r="HD67" s="455" t="str">
        <f t="shared" si="141"/>
        <v>P</v>
      </c>
      <c r="HE67" s="455" t="str">
        <f t="shared" si="141"/>
        <v>P</v>
      </c>
      <c r="HF67" s="455" t="str">
        <f t="shared" si="141"/>
        <v>P</v>
      </c>
      <c r="HG67" s="455" t="str">
        <f t="shared" si="141"/>
        <v>P</v>
      </c>
      <c r="HH67" s="455" t="str">
        <f t="shared" si="141"/>
        <v>P</v>
      </c>
      <c r="HI67" s="953" t="str">
        <f t="shared" si="141"/>
        <v>P</v>
      </c>
      <c r="HJ67" s="768" t="str">
        <f t="shared" si="141"/>
        <v>P</v>
      </c>
      <c r="HK67" s="455" t="str">
        <f t="shared" si="141"/>
        <v>P</v>
      </c>
      <c r="HL67" s="455" t="str">
        <f t="shared" si="141"/>
        <v>P</v>
      </c>
      <c r="HM67" s="455" t="str">
        <f t="shared" si="141"/>
        <v>P</v>
      </c>
      <c r="HN67" s="455" t="str">
        <f t="shared" si="141"/>
        <v>P</v>
      </c>
      <c r="HO67" s="455" t="str">
        <f t="shared" si="141"/>
        <v>P</v>
      </c>
      <c r="HP67" s="953" t="str">
        <f t="shared" si="141"/>
        <v>P</v>
      </c>
      <c r="HQ67" s="768" t="str">
        <f t="shared" si="141"/>
        <v>P</v>
      </c>
      <c r="HR67" s="455" t="str">
        <f t="shared" si="141"/>
        <v>P</v>
      </c>
      <c r="HS67" s="455" t="str">
        <f t="shared" si="141"/>
        <v>P</v>
      </c>
      <c r="HT67" s="455" t="str">
        <f t="shared" si="141"/>
        <v>P</v>
      </c>
      <c r="HU67" s="455" t="str">
        <f t="shared" si="141"/>
        <v>P</v>
      </c>
      <c r="HV67" s="455" t="str">
        <f t="shared" si="141"/>
        <v>P</v>
      </c>
      <c r="HW67" s="953" t="str">
        <f t="shared" si="141"/>
        <v>P</v>
      </c>
      <c r="HX67" s="768" t="str">
        <f t="shared" si="141"/>
        <v>P</v>
      </c>
      <c r="HY67" s="455" t="str">
        <f t="shared" si="141"/>
        <v>P</v>
      </c>
      <c r="HZ67" s="455" t="str">
        <f t="shared" si="141"/>
        <v>P</v>
      </c>
      <c r="IA67" s="455" t="str">
        <f t="shared" si="141"/>
        <v>P</v>
      </c>
      <c r="IB67" s="455" t="str">
        <f t="shared" si="141"/>
        <v>P</v>
      </c>
      <c r="IC67" s="455" t="str">
        <f t="shared" si="141"/>
        <v>P</v>
      </c>
      <c r="ID67" s="953" t="str">
        <f t="shared" si="141"/>
        <v>P</v>
      </c>
      <c r="IE67" s="768" t="str">
        <f t="shared" si="141"/>
        <v>P</v>
      </c>
      <c r="IF67" s="455" t="str">
        <f t="shared" si="141"/>
        <v>FÜ</v>
      </c>
      <c r="IG67" s="455" t="str">
        <f t="shared" si="141"/>
        <v>P</v>
      </c>
      <c r="IH67" s="455" t="str">
        <f t="shared" si="141"/>
        <v>P</v>
      </c>
      <c r="II67" s="455" t="str">
        <f t="shared" si="141"/>
        <v>P</v>
      </c>
      <c r="IJ67" s="455" t="str">
        <f t="shared" si="141"/>
        <v>P</v>
      </c>
      <c r="IK67" s="953" t="str">
        <f t="shared" si="141"/>
        <v>P</v>
      </c>
      <c r="IL67" s="768" t="str">
        <f t="shared" si="141"/>
        <v>P</v>
      </c>
      <c r="IM67" s="455" t="str">
        <f t="shared" si="141"/>
        <v>P</v>
      </c>
      <c r="IN67" s="455" t="str">
        <f t="shared" si="141"/>
        <v>P</v>
      </c>
      <c r="IO67" s="455" t="str">
        <f t="shared" si="141"/>
        <v>P</v>
      </c>
      <c r="IP67" s="455" t="str">
        <f t="shared" si="141"/>
        <v>P</v>
      </c>
      <c r="IQ67" s="455" t="str">
        <f t="shared" si="141"/>
        <v>P</v>
      </c>
      <c r="IR67" s="953" t="str">
        <f t="shared" si="141"/>
        <v>P</v>
      </c>
      <c r="IS67" s="768" t="str">
        <f t="shared" si="141"/>
        <v>P</v>
      </c>
      <c r="IT67" s="455" t="str">
        <f t="shared" si="141"/>
        <v>P</v>
      </c>
      <c r="IU67" s="455" t="str">
        <f t="shared" si="141"/>
        <v>P</v>
      </c>
      <c r="IV67" s="455" t="str">
        <f t="shared" si="141"/>
        <v>P</v>
      </c>
      <c r="IW67" s="455" t="str">
        <f t="shared" si="141"/>
        <v>P</v>
      </c>
      <c r="IX67" s="455" t="str">
        <f t="shared" si="141"/>
        <v>P</v>
      </c>
      <c r="IY67" s="954" t="str">
        <f t="shared" si="141"/>
        <v>P</v>
      </c>
      <c r="IZ67" s="768" t="str">
        <f t="shared" si="141"/>
        <v>P</v>
      </c>
      <c r="JA67" s="455" t="str">
        <f t="shared" si="116"/>
        <v>P</v>
      </c>
      <c r="JB67" s="455" t="str">
        <f t="shared" si="137"/>
        <v>P</v>
      </c>
      <c r="JC67" s="455" t="str">
        <f t="shared" si="137"/>
        <v>P</v>
      </c>
      <c r="JD67" s="455" t="str">
        <f t="shared" si="137"/>
        <v>P</v>
      </c>
      <c r="JE67" s="455" t="str">
        <f t="shared" si="137"/>
        <v>P</v>
      </c>
      <c r="JF67" s="953" t="str">
        <f t="shared" si="137"/>
        <v>P</v>
      </c>
      <c r="JG67" s="768" t="str">
        <f t="shared" si="137"/>
        <v>P</v>
      </c>
      <c r="JH67" s="455" t="str">
        <f t="shared" si="137"/>
        <v>P</v>
      </c>
      <c r="JI67" s="455" t="str">
        <f t="shared" si="137"/>
        <v>P</v>
      </c>
      <c r="JJ67" s="455" t="str">
        <f t="shared" si="137"/>
        <v>P</v>
      </c>
      <c r="JK67" s="455" t="str">
        <f t="shared" si="137"/>
        <v>P</v>
      </c>
      <c r="JL67" s="455" t="str">
        <f t="shared" si="137"/>
        <v>P</v>
      </c>
      <c r="JM67" s="953" t="str">
        <f t="shared" si="137"/>
        <v>P</v>
      </c>
      <c r="JN67" s="768" t="str">
        <f t="shared" si="137"/>
        <v>P</v>
      </c>
      <c r="JO67" s="455" t="str">
        <f t="shared" si="137"/>
        <v>P</v>
      </c>
      <c r="JP67" s="455" t="str">
        <f t="shared" si="137"/>
        <v>P</v>
      </c>
      <c r="JQ67" s="455" t="str">
        <f t="shared" si="137"/>
        <v>P</v>
      </c>
      <c r="JR67" s="455" t="str">
        <f t="shared" si="137"/>
        <v>P</v>
      </c>
      <c r="JS67" s="455" t="str">
        <f t="shared" si="137"/>
        <v>P</v>
      </c>
      <c r="JT67" s="953" t="str">
        <f t="shared" si="137"/>
        <v>P</v>
      </c>
      <c r="JU67" s="768" t="str">
        <f t="shared" si="137"/>
        <v>P</v>
      </c>
      <c r="JV67" s="455" t="str">
        <f t="shared" si="137"/>
        <v>P</v>
      </c>
      <c r="JW67" s="455" t="str">
        <f t="shared" si="137"/>
        <v>P</v>
      </c>
      <c r="JX67" s="455" t="str">
        <f t="shared" si="137"/>
        <v>P</v>
      </c>
      <c r="JY67" s="455" t="str">
        <f t="shared" si="137"/>
        <v>P</v>
      </c>
      <c r="JZ67" s="455" t="str">
        <f t="shared" si="137"/>
        <v>P</v>
      </c>
      <c r="KA67" s="953" t="str">
        <f t="shared" si="137"/>
        <v>P</v>
      </c>
      <c r="KB67" s="768" t="str">
        <f t="shared" si="137"/>
        <v>P</v>
      </c>
      <c r="KC67" s="455" t="str">
        <f t="shared" si="137"/>
        <v>P</v>
      </c>
      <c r="KD67" s="455" t="str">
        <f t="shared" si="137"/>
        <v>P</v>
      </c>
      <c r="KE67" s="455" t="str">
        <f t="shared" si="137"/>
        <v>P</v>
      </c>
      <c r="KF67" s="455" t="str">
        <f t="shared" si="137"/>
        <v>P</v>
      </c>
      <c r="KG67" s="455" t="str">
        <f t="shared" si="137"/>
        <v>P</v>
      </c>
      <c r="KH67" s="953" t="str">
        <f t="shared" si="137"/>
        <v>P</v>
      </c>
      <c r="KI67" s="768" t="str">
        <f t="shared" si="137"/>
        <v>P</v>
      </c>
      <c r="KJ67" s="455" t="str">
        <f t="shared" si="137"/>
        <v>P</v>
      </c>
      <c r="KK67" s="455" t="str">
        <f t="shared" si="137"/>
        <v>P</v>
      </c>
      <c r="KL67" s="455" t="str">
        <f t="shared" si="137"/>
        <v>P</v>
      </c>
      <c r="KM67" s="455" t="str">
        <f t="shared" si="137"/>
        <v>P</v>
      </c>
      <c r="KN67" s="455" t="str">
        <f t="shared" si="137"/>
        <v>P</v>
      </c>
      <c r="KO67" s="953" t="str">
        <f t="shared" si="137"/>
        <v>P</v>
      </c>
      <c r="KP67" s="768" t="str">
        <f t="shared" si="137"/>
        <v>P</v>
      </c>
      <c r="KQ67" s="455" t="str">
        <f t="shared" si="137"/>
        <v>P</v>
      </c>
      <c r="KR67" s="455" t="str">
        <f t="shared" si="137"/>
        <v>FÜ</v>
      </c>
      <c r="KS67" s="455" t="str">
        <f t="shared" si="137"/>
        <v>P</v>
      </c>
      <c r="KT67" s="455" t="str">
        <f t="shared" si="137"/>
        <v>P</v>
      </c>
      <c r="KU67" s="455" t="str">
        <f t="shared" si="137"/>
        <v>P</v>
      </c>
      <c r="KV67" s="953" t="str">
        <f t="shared" si="137"/>
        <v>P</v>
      </c>
      <c r="KW67" s="768" t="str">
        <f t="shared" si="137"/>
        <v>P</v>
      </c>
      <c r="KX67" s="455" t="str">
        <f t="shared" si="137"/>
        <v>P</v>
      </c>
      <c r="KY67" s="455" t="str">
        <f t="shared" si="137"/>
        <v>P</v>
      </c>
      <c r="KZ67" s="455" t="str">
        <f t="shared" si="137"/>
        <v>P</v>
      </c>
      <c r="LA67" s="455" t="str">
        <f t="shared" si="137"/>
        <v>FÜ</v>
      </c>
      <c r="LB67" s="455" t="str">
        <f t="shared" si="137"/>
        <v>P</v>
      </c>
      <c r="LC67" s="954" t="str">
        <f t="shared" si="137"/>
        <v>P</v>
      </c>
      <c r="LD67" s="768" t="str">
        <f t="shared" si="137"/>
        <v>P</v>
      </c>
      <c r="LE67" s="455" t="str">
        <f t="shared" si="137"/>
        <v>P</v>
      </c>
      <c r="LF67" s="455" t="str">
        <f t="shared" si="137"/>
        <v>P</v>
      </c>
      <c r="LG67" s="455" t="str">
        <f t="shared" si="137"/>
        <v>P</v>
      </c>
      <c r="LH67" s="455" t="str">
        <f t="shared" si="137"/>
        <v>P</v>
      </c>
      <c r="LI67" s="455" t="str">
        <f t="shared" si="137"/>
        <v>P</v>
      </c>
      <c r="LJ67" s="953" t="str">
        <f t="shared" si="137"/>
        <v>P</v>
      </c>
      <c r="LK67" s="768" t="str">
        <f t="shared" si="137"/>
        <v>P</v>
      </c>
      <c r="LL67" s="455" t="str">
        <f t="shared" si="137"/>
        <v>P</v>
      </c>
      <c r="LM67" s="455" t="str">
        <f t="shared" ref="LM67:NN70" si="142">IF($C67="","",LM$50)</f>
        <v>P</v>
      </c>
      <c r="LN67" s="455" t="str">
        <f t="shared" si="142"/>
        <v>P</v>
      </c>
      <c r="LO67" s="455" t="str">
        <f t="shared" si="142"/>
        <v>P</v>
      </c>
      <c r="LP67" s="455" t="str">
        <f t="shared" si="142"/>
        <v>P</v>
      </c>
      <c r="LQ67" s="953" t="str">
        <f t="shared" si="142"/>
        <v>P</v>
      </c>
      <c r="LR67" s="768" t="str">
        <f t="shared" si="142"/>
        <v>P</v>
      </c>
      <c r="LS67" s="455" t="str">
        <f t="shared" si="142"/>
        <v>P</v>
      </c>
      <c r="LT67" s="455" t="str">
        <f t="shared" si="142"/>
        <v>P</v>
      </c>
      <c r="LU67" s="455" t="str">
        <f t="shared" si="142"/>
        <v>P</v>
      </c>
      <c r="LV67" s="455" t="str">
        <f t="shared" si="142"/>
        <v>P</v>
      </c>
      <c r="LW67" s="455" t="str">
        <f t="shared" si="142"/>
        <v>P</v>
      </c>
      <c r="LX67" s="953" t="str">
        <f t="shared" si="142"/>
        <v>P</v>
      </c>
      <c r="LY67" s="768" t="str">
        <f t="shared" si="142"/>
        <v>P</v>
      </c>
      <c r="LZ67" s="455" t="str">
        <f t="shared" si="142"/>
        <v>P</v>
      </c>
      <c r="MA67" s="455" t="str">
        <f t="shared" si="142"/>
        <v>P</v>
      </c>
      <c r="MB67" s="455" t="str">
        <f t="shared" si="142"/>
        <v>P</v>
      </c>
      <c r="MC67" s="455" t="str">
        <f t="shared" si="142"/>
        <v>P</v>
      </c>
      <c r="MD67" s="455" t="str">
        <f t="shared" si="142"/>
        <v>P</v>
      </c>
      <c r="ME67" s="953" t="str">
        <f t="shared" si="142"/>
        <v>P</v>
      </c>
      <c r="MF67" s="768" t="str">
        <f t="shared" si="142"/>
        <v>P</v>
      </c>
      <c r="MG67" s="455" t="str">
        <f t="shared" si="142"/>
        <v>P</v>
      </c>
      <c r="MH67" s="455" t="str">
        <f t="shared" si="142"/>
        <v>P</v>
      </c>
      <c r="MI67" s="455" t="str">
        <f t="shared" si="142"/>
        <v>P</v>
      </c>
      <c r="MJ67" s="455" t="str">
        <f t="shared" si="142"/>
        <v>P</v>
      </c>
      <c r="MK67" s="455" t="str">
        <f t="shared" si="142"/>
        <v>P</v>
      </c>
      <c r="ML67" s="953" t="str">
        <f t="shared" si="142"/>
        <v>P</v>
      </c>
      <c r="MM67" s="768" t="str">
        <f t="shared" si="142"/>
        <v>P</v>
      </c>
      <c r="MN67" s="455" t="str">
        <f t="shared" si="142"/>
        <v>P</v>
      </c>
      <c r="MO67" s="455" t="str">
        <f t="shared" si="142"/>
        <v>P</v>
      </c>
      <c r="MP67" s="455" t="str">
        <f t="shared" si="142"/>
        <v>P</v>
      </c>
      <c r="MQ67" s="455" t="str">
        <f t="shared" si="142"/>
        <v>P</v>
      </c>
      <c r="MR67" s="455" t="str">
        <f t="shared" si="142"/>
        <v>P</v>
      </c>
      <c r="MS67" s="953" t="str">
        <f t="shared" si="142"/>
        <v>P</v>
      </c>
      <c r="MT67" s="768" t="str">
        <f t="shared" si="142"/>
        <v>P</v>
      </c>
      <c r="MU67" s="455" t="str">
        <f t="shared" si="142"/>
        <v>P</v>
      </c>
      <c r="MV67" s="455" t="str">
        <f t="shared" si="142"/>
        <v>P</v>
      </c>
      <c r="MW67" s="455" t="str">
        <f t="shared" si="142"/>
        <v>P</v>
      </c>
      <c r="MX67" s="455" t="str">
        <f t="shared" si="142"/>
        <v>P</v>
      </c>
      <c r="MY67" s="455" t="str">
        <f t="shared" si="142"/>
        <v>P</v>
      </c>
      <c r="MZ67" s="953" t="str">
        <f t="shared" si="142"/>
        <v>P</v>
      </c>
      <c r="NA67" s="768" t="str">
        <f t="shared" si="142"/>
        <v>P</v>
      </c>
      <c r="NB67" s="455" t="str">
        <f t="shared" si="142"/>
        <v>P</v>
      </c>
      <c r="NC67" s="455" t="str">
        <f t="shared" si="142"/>
        <v>FÜ</v>
      </c>
      <c r="ND67" s="455" t="str">
        <f t="shared" si="142"/>
        <v>FÜ</v>
      </c>
      <c r="NE67" s="455" t="str">
        <f t="shared" si="142"/>
        <v>P</v>
      </c>
      <c r="NF67" s="455" t="str">
        <f t="shared" si="142"/>
        <v>P</v>
      </c>
      <c r="NG67" s="954" t="str">
        <f t="shared" si="142"/>
        <v>P</v>
      </c>
      <c r="NH67" s="768" t="str">
        <f t="shared" si="142"/>
        <v>P</v>
      </c>
      <c r="NI67" s="455" t="str">
        <f t="shared" si="142"/>
        <v>P</v>
      </c>
      <c r="NJ67" s="455" t="str">
        <f t="shared" si="142"/>
        <v>P</v>
      </c>
      <c r="NK67" s="455" t="str">
        <f t="shared" si="142"/>
        <v>P</v>
      </c>
      <c r="NL67" s="455" t="str">
        <f t="shared" si="142"/>
        <v>P</v>
      </c>
      <c r="NM67" s="455" t="str">
        <f t="shared" si="142"/>
        <v>P</v>
      </c>
      <c r="NN67" s="953" t="str">
        <f t="shared" si="142"/>
        <v>P</v>
      </c>
    </row>
    <row r="68" spans="1:564" s="1" customFormat="1" ht="12" thickBot="1" x14ac:dyDescent="0.25">
      <c r="A68" s="686">
        <f>alapadatok!A51</f>
        <v>17</v>
      </c>
      <c r="B68" s="678">
        <f>IF(alapadatok!C51="","",alapadatok!C51)</f>
        <v>42</v>
      </c>
      <c r="C68" s="584" t="str">
        <f>IF(alapadatok!B51="","",alapadatok!B51)</f>
        <v>Kovács Zsolt</v>
      </c>
      <c r="D68" s="584" t="str">
        <f>IF(alapadatok!D51="","",alapadatok!D51)</f>
        <v>Packaging / Saw</v>
      </c>
      <c r="E68" s="948" t="str">
        <f>IF(alapadatok!K51="","",alapadatok!K51)</f>
        <v/>
      </c>
      <c r="F68" s="1145" t="s">
        <v>178</v>
      </c>
      <c r="G68" s="1146" t="s">
        <v>178</v>
      </c>
      <c r="H68" s="1144" t="s">
        <v>178</v>
      </c>
      <c r="I68" s="1143" t="s">
        <v>179</v>
      </c>
      <c r="J68" s="1143" t="s">
        <v>385</v>
      </c>
      <c r="K68" s="1143" t="s">
        <v>385</v>
      </c>
      <c r="L68" s="1143" t="s">
        <v>385</v>
      </c>
      <c r="M68" s="1143" t="s">
        <v>178</v>
      </c>
      <c r="N68" s="1146" t="s">
        <v>178</v>
      </c>
      <c r="O68" s="1144" t="s">
        <v>99</v>
      </c>
      <c r="P68" s="1143" t="s">
        <v>99</v>
      </c>
      <c r="Q68" s="1143" t="s">
        <v>99</v>
      </c>
      <c r="R68" s="1143" t="s">
        <v>99</v>
      </c>
      <c r="S68" s="1143" t="s">
        <v>178</v>
      </c>
      <c r="T68" s="1143" t="s">
        <v>178</v>
      </c>
      <c r="U68" s="1146" t="s">
        <v>178</v>
      </c>
      <c r="V68" s="1144" t="s">
        <v>99</v>
      </c>
      <c r="W68" s="1143">
        <v>10</v>
      </c>
      <c r="X68" s="1143">
        <v>10</v>
      </c>
      <c r="Y68" s="1143">
        <v>10</v>
      </c>
      <c r="Z68" s="1143">
        <v>10</v>
      </c>
      <c r="AA68" s="1143" t="s">
        <v>178</v>
      </c>
      <c r="AB68" s="1146" t="s">
        <v>178</v>
      </c>
      <c r="AC68" s="1144" t="s">
        <v>99</v>
      </c>
      <c r="AD68" s="1143" t="s">
        <v>99</v>
      </c>
      <c r="AE68" s="1143" t="s">
        <v>99</v>
      </c>
      <c r="AF68" s="1143" t="s">
        <v>99</v>
      </c>
      <c r="AG68" s="1143" t="s">
        <v>99</v>
      </c>
      <c r="AH68" s="1143" t="s">
        <v>178</v>
      </c>
      <c r="AI68" s="1146" t="s">
        <v>178</v>
      </c>
      <c r="AJ68" s="1144" t="s">
        <v>99</v>
      </c>
      <c r="AK68" s="1143" t="s">
        <v>99</v>
      </c>
      <c r="AL68" s="1143" t="s">
        <v>99</v>
      </c>
      <c r="AM68" s="1143" t="s">
        <v>99</v>
      </c>
      <c r="AN68" s="1143" t="s">
        <v>99</v>
      </c>
      <c r="AO68" s="1143" t="s">
        <v>178</v>
      </c>
      <c r="AP68" s="1146" t="s">
        <v>178</v>
      </c>
      <c r="AQ68" s="1144" t="s">
        <v>99</v>
      </c>
      <c r="AR68" s="1143" t="s">
        <v>99</v>
      </c>
      <c r="AS68" s="1143" t="s">
        <v>99</v>
      </c>
      <c r="AT68" s="1143" t="s">
        <v>99</v>
      </c>
      <c r="AU68" s="1143" t="s">
        <v>99</v>
      </c>
      <c r="AV68" s="1143" t="s">
        <v>178</v>
      </c>
      <c r="AW68" s="1146" t="s">
        <v>178</v>
      </c>
      <c r="AX68" s="1144" t="s">
        <v>178</v>
      </c>
      <c r="AY68" s="1143" t="s">
        <v>432</v>
      </c>
      <c r="AZ68" s="1143" t="s">
        <v>99</v>
      </c>
      <c r="BA68" s="1143" t="s">
        <v>70</v>
      </c>
      <c r="BB68" s="1143" t="s">
        <v>433</v>
      </c>
      <c r="BC68" s="1143" t="s">
        <v>178</v>
      </c>
      <c r="BD68" s="1146" t="s">
        <v>178</v>
      </c>
      <c r="BE68" s="1144" t="str">
        <f t="shared" si="139"/>
        <v>N</v>
      </c>
      <c r="BF68" s="1143" t="str">
        <f t="shared" si="139"/>
        <v>N</v>
      </c>
      <c r="BG68" s="1143" t="str">
        <f t="shared" si="139"/>
        <v>N</v>
      </c>
      <c r="BH68" s="1143" t="str">
        <f t="shared" si="139"/>
        <v>N</v>
      </c>
      <c r="BI68" s="1143" t="s">
        <v>436</v>
      </c>
      <c r="BJ68" s="1143" t="str">
        <f t="shared" si="139"/>
        <v>P</v>
      </c>
      <c r="BK68" s="1146" t="str">
        <f t="shared" si="139"/>
        <v>P</v>
      </c>
      <c r="BL68" s="1144" t="str">
        <f t="shared" si="139"/>
        <v>P</v>
      </c>
      <c r="BM68" s="1143" t="str">
        <f t="shared" si="139"/>
        <v>É</v>
      </c>
      <c r="BN68" s="1143" t="str">
        <f t="shared" si="139"/>
        <v>É</v>
      </c>
      <c r="BO68" s="1143" t="s">
        <v>178</v>
      </c>
      <c r="BP68" s="1143" t="str">
        <f t="shared" si="139"/>
        <v>P</v>
      </c>
      <c r="BQ68" s="1143" t="str">
        <f t="shared" si="139"/>
        <v>P</v>
      </c>
      <c r="BR68" s="1146" t="str">
        <f t="shared" si="140"/>
        <v>P</v>
      </c>
      <c r="BS68" s="768" t="str">
        <f t="shared" si="140"/>
        <v>N</v>
      </c>
      <c r="BT68" s="455" t="str">
        <f t="shared" si="140"/>
        <v>N</v>
      </c>
      <c r="BU68" s="455" t="str">
        <f t="shared" si="140"/>
        <v>N</v>
      </c>
      <c r="BV68" s="455" t="str">
        <f t="shared" si="140"/>
        <v>SN</v>
      </c>
      <c r="BW68" s="455" t="str">
        <f t="shared" si="140"/>
        <v>SN</v>
      </c>
      <c r="BX68" s="455" t="str">
        <f t="shared" si="140"/>
        <v>P</v>
      </c>
      <c r="BY68" s="953" t="str">
        <f t="shared" si="140"/>
        <v>P</v>
      </c>
      <c r="BZ68" s="768" t="str">
        <f t="shared" si="140"/>
        <v>P</v>
      </c>
      <c r="CA68" s="455" t="str">
        <f t="shared" si="140"/>
        <v>É</v>
      </c>
      <c r="CB68" s="455" t="str">
        <f t="shared" si="140"/>
        <v>É</v>
      </c>
      <c r="CC68" s="455" t="str">
        <f t="shared" si="140"/>
        <v>P</v>
      </c>
      <c r="CD68" s="455" t="str">
        <f t="shared" si="140"/>
        <v>FÜ</v>
      </c>
      <c r="CE68" s="455" t="str">
        <f t="shared" si="140"/>
        <v>P</v>
      </c>
      <c r="CF68" s="953" t="str">
        <f t="shared" si="140"/>
        <v>P</v>
      </c>
      <c r="CG68" s="768" t="str">
        <f t="shared" si="140"/>
        <v>DE</v>
      </c>
      <c r="CH68" s="455" t="str">
        <f t="shared" si="140"/>
        <v>N</v>
      </c>
      <c r="CI68" s="455" t="str">
        <f t="shared" si="140"/>
        <v>N</v>
      </c>
      <c r="CJ68" s="455" t="str">
        <f t="shared" si="140"/>
        <v>SN</v>
      </c>
      <c r="CK68" s="455" t="str">
        <f t="shared" si="140"/>
        <v>SN</v>
      </c>
      <c r="CL68" s="455" t="str">
        <f t="shared" si="140"/>
        <v>P</v>
      </c>
      <c r="CM68" s="953" t="str">
        <f t="shared" si="140"/>
        <v>P</v>
      </c>
      <c r="CN68" s="768" t="str">
        <f t="shared" si="140"/>
        <v>P</v>
      </c>
      <c r="CO68" s="455" t="str">
        <f t="shared" si="140"/>
        <v>É</v>
      </c>
      <c r="CP68" s="455" t="str">
        <f t="shared" si="140"/>
        <v>P</v>
      </c>
      <c r="CQ68" s="455" t="str">
        <f t="shared" si="140"/>
        <v>P</v>
      </c>
      <c r="CR68" s="455" t="str">
        <f t="shared" si="140"/>
        <v>P</v>
      </c>
      <c r="CS68" s="455" t="str">
        <f t="shared" si="140"/>
        <v>P</v>
      </c>
      <c r="CT68" s="953" t="str">
        <f t="shared" si="140"/>
        <v>P</v>
      </c>
      <c r="CU68" s="952" t="str">
        <f t="shared" si="140"/>
        <v>FÜ</v>
      </c>
      <c r="CV68" s="455" t="str">
        <f t="shared" si="140"/>
        <v>N</v>
      </c>
      <c r="CW68" s="455" t="str">
        <f t="shared" si="140"/>
        <v>N</v>
      </c>
      <c r="CX68" s="455" t="str">
        <f t="shared" si="140"/>
        <v>N</v>
      </c>
      <c r="CY68" s="455" t="str">
        <f t="shared" si="140"/>
        <v>DE</v>
      </c>
      <c r="CZ68" s="455" t="str">
        <f t="shared" si="140"/>
        <v>P</v>
      </c>
      <c r="DA68" s="953" t="str">
        <f t="shared" si="140"/>
        <v>P</v>
      </c>
      <c r="DB68" s="768" t="str">
        <f t="shared" si="140"/>
        <v>É</v>
      </c>
      <c r="DC68" s="455" t="str">
        <f t="shared" si="140"/>
        <v>É</v>
      </c>
      <c r="DD68" s="455" t="str">
        <f t="shared" si="140"/>
        <v>É</v>
      </c>
      <c r="DE68" s="455" t="str">
        <f t="shared" si="140"/>
        <v>P</v>
      </c>
      <c r="DF68" s="455" t="str">
        <f t="shared" si="140"/>
        <v>P</v>
      </c>
      <c r="DG68" s="455" t="str">
        <f t="shared" si="140"/>
        <v>P</v>
      </c>
      <c r="DH68" s="953" t="str">
        <f t="shared" si="140"/>
        <v>P</v>
      </c>
      <c r="DI68" s="768" t="str">
        <f t="shared" si="140"/>
        <v>DE</v>
      </c>
      <c r="DJ68" s="455" t="str">
        <f t="shared" si="140"/>
        <v>N</v>
      </c>
      <c r="DK68" s="455" t="str">
        <f t="shared" si="140"/>
        <v>N</v>
      </c>
      <c r="DL68" s="455" t="str">
        <f t="shared" si="140"/>
        <v>N</v>
      </c>
      <c r="DM68" s="455" t="str">
        <f t="shared" si="140"/>
        <v>P</v>
      </c>
      <c r="DN68" s="455" t="str">
        <f t="shared" si="140"/>
        <v>P</v>
      </c>
      <c r="DO68" s="953" t="str">
        <f t="shared" si="140"/>
        <v>P</v>
      </c>
      <c r="DP68" s="768" t="str">
        <f t="shared" si="140"/>
        <v>P</v>
      </c>
      <c r="DQ68" s="455" t="str">
        <f t="shared" si="140"/>
        <v>É</v>
      </c>
      <c r="DR68" s="455" t="str">
        <f t="shared" si="140"/>
        <v>É</v>
      </c>
      <c r="DS68" s="455" t="str">
        <f t="shared" si="140"/>
        <v>É</v>
      </c>
      <c r="DT68" s="455" t="str">
        <f t="shared" si="140"/>
        <v>P</v>
      </c>
      <c r="DU68" s="455" t="str">
        <f t="shared" si="140"/>
        <v>P</v>
      </c>
      <c r="DV68" s="953" t="str">
        <f t="shared" si="140"/>
        <v>P</v>
      </c>
      <c r="DW68" s="768" t="str">
        <f t="shared" si="140"/>
        <v>N</v>
      </c>
      <c r="DX68" s="455" t="str">
        <f t="shared" si="140"/>
        <v>N</v>
      </c>
      <c r="DY68" s="455" t="str">
        <f t="shared" si="140"/>
        <v>FÜ</v>
      </c>
      <c r="DZ68" s="455" t="str">
        <f t="shared" si="140"/>
        <v>P</v>
      </c>
      <c r="EA68" s="455" t="str">
        <f t="shared" si="140"/>
        <v>P</v>
      </c>
      <c r="EB68" s="455" t="str">
        <f t="shared" si="140"/>
        <v>P</v>
      </c>
      <c r="EC68" s="954" t="str">
        <f t="shared" si="114"/>
        <v>P</v>
      </c>
      <c r="ED68" s="768" t="str">
        <f t="shared" ref="ED68:GO71" si="143">IF($C68="","",ED$50)</f>
        <v>P</v>
      </c>
      <c r="EE68" s="455" t="str">
        <f t="shared" si="143"/>
        <v>P</v>
      </c>
      <c r="EF68" s="455" t="str">
        <f t="shared" si="143"/>
        <v>P</v>
      </c>
      <c r="EG68" s="455" t="str">
        <f t="shared" si="143"/>
        <v>P</v>
      </c>
      <c r="EH68" s="455" t="str">
        <f t="shared" si="143"/>
        <v>P</v>
      </c>
      <c r="EI68" s="455" t="str">
        <f t="shared" si="143"/>
        <v>P</v>
      </c>
      <c r="EJ68" s="953" t="str">
        <f t="shared" si="143"/>
        <v>P</v>
      </c>
      <c r="EK68" s="768" t="str">
        <f t="shared" si="143"/>
        <v>P</v>
      </c>
      <c r="EL68" s="455" t="str">
        <f t="shared" si="143"/>
        <v>P</v>
      </c>
      <c r="EM68" s="455" t="str">
        <f t="shared" si="143"/>
        <v>P</v>
      </c>
      <c r="EN68" s="455" t="str">
        <f t="shared" si="143"/>
        <v>P</v>
      </c>
      <c r="EO68" s="455" t="str">
        <f t="shared" si="143"/>
        <v>P</v>
      </c>
      <c r="EP68" s="455" t="str">
        <f t="shared" si="143"/>
        <v>P</v>
      </c>
      <c r="EQ68" s="953" t="str">
        <f t="shared" si="143"/>
        <v>P</v>
      </c>
      <c r="ER68" s="768" t="str">
        <f t="shared" si="143"/>
        <v>FÜ</v>
      </c>
      <c r="ES68" s="455" t="str">
        <f t="shared" si="143"/>
        <v>P</v>
      </c>
      <c r="ET68" s="455" t="str">
        <f t="shared" si="143"/>
        <v>P</v>
      </c>
      <c r="EU68" s="455" t="str">
        <f t="shared" si="143"/>
        <v>P</v>
      </c>
      <c r="EV68" s="455" t="str">
        <f t="shared" si="143"/>
        <v>P</v>
      </c>
      <c r="EW68" s="455" t="str">
        <f t="shared" si="143"/>
        <v>P</v>
      </c>
      <c r="EX68" s="953" t="str">
        <f t="shared" si="143"/>
        <v>P</v>
      </c>
      <c r="EY68" s="768" t="str">
        <f t="shared" si="143"/>
        <v>P</v>
      </c>
      <c r="EZ68" s="455" t="str">
        <f t="shared" si="143"/>
        <v>P</v>
      </c>
      <c r="FA68" s="455" t="str">
        <f t="shared" si="143"/>
        <v>P</v>
      </c>
      <c r="FB68" s="455" t="str">
        <f t="shared" si="143"/>
        <v>P</v>
      </c>
      <c r="FC68" s="455" t="str">
        <f t="shared" si="143"/>
        <v>P</v>
      </c>
      <c r="FD68" s="455" t="str">
        <f t="shared" si="143"/>
        <v>P</v>
      </c>
      <c r="FE68" s="953" t="str">
        <f t="shared" si="143"/>
        <v>P</v>
      </c>
      <c r="FF68" s="768" t="str">
        <f t="shared" si="143"/>
        <v>P</v>
      </c>
      <c r="FG68" s="455" t="str">
        <f t="shared" si="143"/>
        <v>P</v>
      </c>
      <c r="FH68" s="455" t="str">
        <f t="shared" si="143"/>
        <v>P</v>
      </c>
      <c r="FI68" s="455" t="str">
        <f t="shared" si="143"/>
        <v>P</v>
      </c>
      <c r="FJ68" s="455" t="str">
        <f t="shared" si="143"/>
        <v>P</v>
      </c>
      <c r="FK68" s="455" t="str">
        <f t="shared" si="143"/>
        <v>P</v>
      </c>
      <c r="FL68" s="953" t="str">
        <f t="shared" si="143"/>
        <v>P</v>
      </c>
      <c r="FM68" s="768" t="str">
        <f t="shared" si="143"/>
        <v>P</v>
      </c>
      <c r="FN68" s="455" t="str">
        <f t="shared" si="143"/>
        <v>P</v>
      </c>
      <c r="FO68" s="455" t="str">
        <f t="shared" si="143"/>
        <v>P</v>
      </c>
      <c r="FP68" s="455" t="str">
        <f t="shared" si="143"/>
        <v>P</v>
      </c>
      <c r="FQ68" s="455" t="str">
        <f t="shared" si="143"/>
        <v>P</v>
      </c>
      <c r="FR68" s="455" t="str">
        <f t="shared" si="143"/>
        <v>P</v>
      </c>
      <c r="FS68" s="953" t="str">
        <f t="shared" si="143"/>
        <v>P</v>
      </c>
      <c r="FT68" s="768" t="str">
        <f t="shared" si="143"/>
        <v>P</v>
      </c>
      <c r="FU68" s="455" t="str">
        <f t="shared" si="143"/>
        <v>P</v>
      </c>
      <c r="FV68" s="455" t="str">
        <f t="shared" si="143"/>
        <v>P</v>
      </c>
      <c r="FW68" s="455" t="str">
        <f t="shared" si="143"/>
        <v>P</v>
      </c>
      <c r="FX68" s="455" t="str">
        <f t="shared" si="143"/>
        <v>P</v>
      </c>
      <c r="FY68" s="455" t="str">
        <f t="shared" si="143"/>
        <v>P</v>
      </c>
      <c r="FZ68" s="953" t="str">
        <f t="shared" si="143"/>
        <v>P</v>
      </c>
      <c r="GA68" s="768" t="str">
        <f t="shared" si="143"/>
        <v>P</v>
      </c>
      <c r="GB68" s="455" t="str">
        <f t="shared" si="143"/>
        <v>P</v>
      </c>
      <c r="GC68" s="455" t="str">
        <f t="shared" si="143"/>
        <v>P</v>
      </c>
      <c r="GD68" s="455" t="str">
        <f t="shared" si="143"/>
        <v>P</v>
      </c>
      <c r="GE68" s="455" t="str">
        <f t="shared" si="143"/>
        <v>P</v>
      </c>
      <c r="GF68" s="953" t="str">
        <f t="shared" si="143"/>
        <v>P</v>
      </c>
      <c r="GG68" s="768" t="str">
        <f t="shared" si="143"/>
        <v>P</v>
      </c>
      <c r="GH68" s="455" t="str">
        <f t="shared" si="143"/>
        <v>P</v>
      </c>
      <c r="GI68" s="455" t="str">
        <f t="shared" si="143"/>
        <v>P</v>
      </c>
      <c r="GJ68" s="455" t="str">
        <f t="shared" si="143"/>
        <v>P</v>
      </c>
      <c r="GK68" s="455" t="str">
        <f t="shared" si="143"/>
        <v>P</v>
      </c>
      <c r="GL68" s="455" t="str">
        <f t="shared" si="143"/>
        <v>P</v>
      </c>
      <c r="GM68" s="455" t="str">
        <f t="shared" si="143"/>
        <v>P</v>
      </c>
      <c r="GN68" s="954" t="str">
        <f t="shared" si="143"/>
        <v>P</v>
      </c>
      <c r="GO68" s="768" t="str">
        <f t="shared" si="143"/>
        <v>P</v>
      </c>
      <c r="GP68" s="455" t="str">
        <f t="shared" si="141"/>
        <v>P</v>
      </c>
      <c r="GQ68" s="455" t="str">
        <f t="shared" si="141"/>
        <v>P</v>
      </c>
      <c r="GR68" s="455" t="str">
        <f t="shared" si="141"/>
        <v>P</v>
      </c>
      <c r="GS68" s="455" t="str">
        <f t="shared" si="141"/>
        <v>P</v>
      </c>
      <c r="GT68" s="455" t="str">
        <f t="shared" si="141"/>
        <v>P</v>
      </c>
      <c r="GU68" s="953" t="str">
        <f t="shared" si="141"/>
        <v>P</v>
      </c>
      <c r="GV68" s="768" t="str">
        <f t="shared" si="141"/>
        <v>P</v>
      </c>
      <c r="GW68" s="455" t="str">
        <f t="shared" si="141"/>
        <v>P</v>
      </c>
      <c r="GX68" s="455" t="str">
        <f t="shared" si="141"/>
        <v>P</v>
      </c>
      <c r="GY68" s="455" t="str">
        <f t="shared" si="141"/>
        <v>P</v>
      </c>
      <c r="GZ68" s="455" t="str">
        <f t="shared" si="141"/>
        <v>P</v>
      </c>
      <c r="HA68" s="455" t="str">
        <f t="shared" si="141"/>
        <v>P</v>
      </c>
      <c r="HB68" s="953" t="str">
        <f t="shared" si="141"/>
        <v>P</v>
      </c>
      <c r="HC68" s="768" t="str">
        <f t="shared" si="141"/>
        <v>P</v>
      </c>
      <c r="HD68" s="455" t="str">
        <f t="shared" si="141"/>
        <v>P</v>
      </c>
      <c r="HE68" s="455" t="str">
        <f t="shared" si="141"/>
        <v>P</v>
      </c>
      <c r="HF68" s="455" t="str">
        <f t="shared" si="141"/>
        <v>P</v>
      </c>
      <c r="HG68" s="455" t="str">
        <f t="shared" si="141"/>
        <v>P</v>
      </c>
      <c r="HH68" s="455" t="str">
        <f t="shared" si="141"/>
        <v>P</v>
      </c>
      <c r="HI68" s="953" t="str">
        <f t="shared" si="141"/>
        <v>P</v>
      </c>
      <c r="HJ68" s="768" t="str">
        <f t="shared" si="141"/>
        <v>P</v>
      </c>
      <c r="HK68" s="455" t="str">
        <f t="shared" si="141"/>
        <v>P</v>
      </c>
      <c r="HL68" s="455" t="str">
        <f t="shared" si="141"/>
        <v>P</v>
      </c>
      <c r="HM68" s="455" t="str">
        <f t="shared" si="141"/>
        <v>P</v>
      </c>
      <c r="HN68" s="955" t="str">
        <f t="shared" si="141"/>
        <v>P</v>
      </c>
      <c r="HO68" s="455" t="str">
        <f t="shared" si="141"/>
        <v>P</v>
      </c>
      <c r="HP68" s="953" t="str">
        <f t="shared" si="141"/>
        <v>P</v>
      </c>
      <c r="HQ68" s="768" t="str">
        <f t="shared" si="141"/>
        <v>P</v>
      </c>
      <c r="HR68" s="455" t="str">
        <f t="shared" si="141"/>
        <v>P</v>
      </c>
      <c r="HS68" s="455" t="str">
        <f t="shared" si="141"/>
        <v>P</v>
      </c>
      <c r="HT68" s="455" t="str">
        <f t="shared" si="141"/>
        <v>P</v>
      </c>
      <c r="HU68" s="455" t="str">
        <f t="shared" si="141"/>
        <v>P</v>
      </c>
      <c r="HV68" s="455" t="str">
        <f t="shared" si="141"/>
        <v>P</v>
      </c>
      <c r="HW68" s="953" t="str">
        <f t="shared" si="141"/>
        <v>P</v>
      </c>
      <c r="HX68" s="768" t="str">
        <f t="shared" si="141"/>
        <v>P</v>
      </c>
      <c r="HY68" s="455" t="str">
        <f t="shared" si="141"/>
        <v>P</v>
      </c>
      <c r="HZ68" s="455" t="str">
        <f t="shared" si="141"/>
        <v>P</v>
      </c>
      <c r="IA68" s="455" t="str">
        <f t="shared" si="141"/>
        <v>P</v>
      </c>
      <c r="IB68" s="455" t="str">
        <f t="shared" si="141"/>
        <v>P</v>
      </c>
      <c r="IC68" s="455" t="str">
        <f t="shared" si="141"/>
        <v>P</v>
      </c>
      <c r="ID68" s="953" t="str">
        <f t="shared" si="141"/>
        <v>P</v>
      </c>
      <c r="IE68" s="768" t="str">
        <f t="shared" si="141"/>
        <v>P</v>
      </c>
      <c r="IF68" s="455" t="str">
        <f t="shared" si="141"/>
        <v>FÜ</v>
      </c>
      <c r="IG68" s="455" t="str">
        <f t="shared" si="141"/>
        <v>P</v>
      </c>
      <c r="IH68" s="455" t="str">
        <f t="shared" si="141"/>
        <v>P</v>
      </c>
      <c r="II68" s="455" t="str">
        <f t="shared" si="141"/>
        <v>P</v>
      </c>
      <c r="IJ68" s="455" t="str">
        <f t="shared" si="141"/>
        <v>P</v>
      </c>
      <c r="IK68" s="953" t="str">
        <f t="shared" si="141"/>
        <v>P</v>
      </c>
      <c r="IL68" s="768" t="str">
        <f t="shared" si="141"/>
        <v>P</v>
      </c>
      <c r="IM68" s="455" t="str">
        <f t="shared" si="141"/>
        <v>P</v>
      </c>
      <c r="IN68" s="455" t="str">
        <f t="shared" si="141"/>
        <v>P</v>
      </c>
      <c r="IO68" s="455" t="str">
        <f t="shared" si="141"/>
        <v>P</v>
      </c>
      <c r="IP68" s="455" t="str">
        <f t="shared" si="141"/>
        <v>P</v>
      </c>
      <c r="IQ68" s="455" t="str">
        <f t="shared" si="141"/>
        <v>P</v>
      </c>
      <c r="IR68" s="953" t="str">
        <f t="shared" si="141"/>
        <v>P</v>
      </c>
      <c r="IS68" s="768" t="str">
        <f t="shared" si="141"/>
        <v>P</v>
      </c>
      <c r="IT68" s="455" t="str">
        <f t="shared" si="141"/>
        <v>P</v>
      </c>
      <c r="IU68" s="455" t="str">
        <f t="shared" si="141"/>
        <v>P</v>
      </c>
      <c r="IV68" s="455" t="str">
        <f t="shared" si="141"/>
        <v>P</v>
      </c>
      <c r="IW68" s="455" t="str">
        <f t="shared" si="141"/>
        <v>P</v>
      </c>
      <c r="IX68" s="455" t="str">
        <f t="shared" si="141"/>
        <v>P</v>
      </c>
      <c r="IY68" s="954" t="str">
        <f t="shared" si="141"/>
        <v>P</v>
      </c>
      <c r="IZ68" s="768" t="str">
        <f t="shared" si="141"/>
        <v>P</v>
      </c>
      <c r="JA68" s="455" t="str">
        <f t="shared" si="116"/>
        <v>P</v>
      </c>
      <c r="JB68" s="455" t="str">
        <f t="shared" ref="JB68:LM71" si="144">IF($C68="","",JB$50)</f>
        <v>P</v>
      </c>
      <c r="JC68" s="455" t="str">
        <f t="shared" si="144"/>
        <v>P</v>
      </c>
      <c r="JD68" s="455" t="str">
        <f t="shared" si="144"/>
        <v>P</v>
      </c>
      <c r="JE68" s="455" t="str">
        <f t="shared" si="144"/>
        <v>P</v>
      </c>
      <c r="JF68" s="953" t="str">
        <f t="shared" si="144"/>
        <v>P</v>
      </c>
      <c r="JG68" s="768" t="str">
        <f t="shared" si="144"/>
        <v>P</v>
      </c>
      <c r="JH68" s="455" t="str">
        <f t="shared" si="144"/>
        <v>P</v>
      </c>
      <c r="JI68" s="455" t="str">
        <f t="shared" si="144"/>
        <v>P</v>
      </c>
      <c r="JJ68" s="455" t="str">
        <f t="shared" si="144"/>
        <v>P</v>
      </c>
      <c r="JK68" s="455" t="str">
        <f t="shared" si="144"/>
        <v>P</v>
      </c>
      <c r="JL68" s="455" t="str">
        <f t="shared" si="144"/>
        <v>P</v>
      </c>
      <c r="JM68" s="953" t="str">
        <f t="shared" si="144"/>
        <v>P</v>
      </c>
      <c r="JN68" s="768" t="str">
        <f t="shared" si="144"/>
        <v>P</v>
      </c>
      <c r="JO68" s="455" t="str">
        <f t="shared" si="144"/>
        <v>P</v>
      </c>
      <c r="JP68" s="455" t="str">
        <f t="shared" si="144"/>
        <v>P</v>
      </c>
      <c r="JQ68" s="455" t="str">
        <f t="shared" si="144"/>
        <v>P</v>
      </c>
      <c r="JR68" s="455" t="str">
        <f t="shared" si="144"/>
        <v>P</v>
      </c>
      <c r="JS68" s="455" t="str">
        <f t="shared" si="144"/>
        <v>P</v>
      </c>
      <c r="JT68" s="953" t="str">
        <f t="shared" si="144"/>
        <v>P</v>
      </c>
      <c r="JU68" s="768" t="str">
        <f t="shared" si="144"/>
        <v>P</v>
      </c>
      <c r="JV68" s="455" t="str">
        <f t="shared" si="144"/>
        <v>P</v>
      </c>
      <c r="JW68" s="455" t="str">
        <f t="shared" si="144"/>
        <v>P</v>
      </c>
      <c r="JX68" s="455" t="str">
        <f t="shared" si="144"/>
        <v>P</v>
      </c>
      <c r="JY68" s="455" t="str">
        <f t="shared" si="144"/>
        <v>P</v>
      </c>
      <c r="JZ68" s="455" t="str">
        <f t="shared" si="144"/>
        <v>P</v>
      </c>
      <c r="KA68" s="953" t="str">
        <f t="shared" si="144"/>
        <v>P</v>
      </c>
      <c r="KB68" s="768" t="str">
        <f t="shared" si="144"/>
        <v>P</v>
      </c>
      <c r="KC68" s="455" t="str">
        <f t="shared" si="144"/>
        <v>P</v>
      </c>
      <c r="KD68" s="455" t="str">
        <f t="shared" si="144"/>
        <v>P</v>
      </c>
      <c r="KE68" s="455" t="str">
        <f t="shared" si="144"/>
        <v>P</v>
      </c>
      <c r="KF68" s="455" t="str">
        <f t="shared" si="144"/>
        <v>P</v>
      </c>
      <c r="KG68" s="455" t="str">
        <f t="shared" si="144"/>
        <v>P</v>
      </c>
      <c r="KH68" s="953" t="str">
        <f t="shared" si="144"/>
        <v>P</v>
      </c>
      <c r="KI68" s="768" t="str">
        <f t="shared" si="144"/>
        <v>P</v>
      </c>
      <c r="KJ68" s="455" t="str">
        <f t="shared" si="144"/>
        <v>P</v>
      </c>
      <c r="KK68" s="455" t="str">
        <f t="shared" si="144"/>
        <v>P</v>
      </c>
      <c r="KL68" s="455" t="str">
        <f t="shared" si="144"/>
        <v>P</v>
      </c>
      <c r="KM68" s="455" t="str">
        <f t="shared" si="144"/>
        <v>P</v>
      </c>
      <c r="KN68" s="455" t="str">
        <f t="shared" si="144"/>
        <v>P</v>
      </c>
      <c r="KO68" s="953" t="str">
        <f t="shared" si="144"/>
        <v>P</v>
      </c>
      <c r="KP68" s="768" t="str">
        <f t="shared" si="144"/>
        <v>P</v>
      </c>
      <c r="KQ68" s="455" t="str">
        <f t="shared" si="144"/>
        <v>P</v>
      </c>
      <c r="KR68" s="455" t="str">
        <f t="shared" si="144"/>
        <v>FÜ</v>
      </c>
      <c r="KS68" s="455" t="str">
        <f t="shared" si="144"/>
        <v>P</v>
      </c>
      <c r="KT68" s="455" t="str">
        <f t="shared" si="144"/>
        <v>P</v>
      </c>
      <c r="KU68" s="455" t="str">
        <f t="shared" si="144"/>
        <v>P</v>
      </c>
      <c r="KV68" s="953" t="str">
        <f t="shared" si="144"/>
        <v>P</v>
      </c>
      <c r="KW68" s="768" t="str">
        <f t="shared" si="144"/>
        <v>P</v>
      </c>
      <c r="KX68" s="455" t="str">
        <f t="shared" si="144"/>
        <v>P</v>
      </c>
      <c r="KY68" s="455" t="str">
        <f t="shared" si="144"/>
        <v>P</v>
      </c>
      <c r="KZ68" s="455" t="str">
        <f t="shared" si="144"/>
        <v>P</v>
      </c>
      <c r="LA68" s="455" t="str">
        <f t="shared" si="144"/>
        <v>FÜ</v>
      </c>
      <c r="LB68" s="455" t="str">
        <f t="shared" si="144"/>
        <v>P</v>
      </c>
      <c r="LC68" s="954" t="str">
        <f t="shared" si="144"/>
        <v>P</v>
      </c>
      <c r="LD68" s="768" t="str">
        <f t="shared" si="144"/>
        <v>P</v>
      </c>
      <c r="LE68" s="455" t="str">
        <f t="shared" si="144"/>
        <v>P</v>
      </c>
      <c r="LF68" s="455" t="str">
        <f t="shared" si="144"/>
        <v>P</v>
      </c>
      <c r="LG68" s="455" t="str">
        <f t="shared" si="144"/>
        <v>P</v>
      </c>
      <c r="LH68" s="455" t="str">
        <f t="shared" si="144"/>
        <v>P</v>
      </c>
      <c r="LI68" s="455" t="str">
        <f t="shared" si="144"/>
        <v>P</v>
      </c>
      <c r="LJ68" s="953" t="str">
        <f t="shared" si="144"/>
        <v>P</v>
      </c>
      <c r="LK68" s="768" t="str">
        <f t="shared" si="144"/>
        <v>P</v>
      </c>
      <c r="LL68" s="455" t="str">
        <f t="shared" si="144"/>
        <v>P</v>
      </c>
      <c r="LM68" s="455" t="str">
        <f t="shared" si="144"/>
        <v>P</v>
      </c>
      <c r="LN68" s="455" t="str">
        <f t="shared" si="142"/>
        <v>P</v>
      </c>
      <c r="LO68" s="455" t="str">
        <f t="shared" si="142"/>
        <v>P</v>
      </c>
      <c r="LP68" s="455" t="str">
        <f t="shared" si="142"/>
        <v>P</v>
      </c>
      <c r="LQ68" s="953" t="str">
        <f t="shared" si="142"/>
        <v>P</v>
      </c>
      <c r="LR68" s="768" t="str">
        <f t="shared" si="142"/>
        <v>P</v>
      </c>
      <c r="LS68" s="455" t="str">
        <f t="shared" si="142"/>
        <v>P</v>
      </c>
      <c r="LT68" s="455" t="str">
        <f t="shared" si="142"/>
        <v>P</v>
      </c>
      <c r="LU68" s="455" t="str">
        <f t="shared" si="142"/>
        <v>P</v>
      </c>
      <c r="LV68" s="455" t="str">
        <f t="shared" si="142"/>
        <v>P</v>
      </c>
      <c r="LW68" s="455" t="str">
        <f t="shared" si="142"/>
        <v>P</v>
      </c>
      <c r="LX68" s="953" t="str">
        <f t="shared" si="142"/>
        <v>P</v>
      </c>
      <c r="LY68" s="768" t="str">
        <f t="shared" si="142"/>
        <v>P</v>
      </c>
      <c r="LZ68" s="455" t="str">
        <f t="shared" si="142"/>
        <v>P</v>
      </c>
      <c r="MA68" s="455" t="str">
        <f t="shared" si="142"/>
        <v>P</v>
      </c>
      <c r="MB68" s="455" t="str">
        <f t="shared" si="142"/>
        <v>P</v>
      </c>
      <c r="MC68" s="455" t="str">
        <f t="shared" si="142"/>
        <v>P</v>
      </c>
      <c r="MD68" s="455" t="str">
        <f t="shared" si="142"/>
        <v>P</v>
      </c>
      <c r="ME68" s="953" t="str">
        <f t="shared" si="142"/>
        <v>P</v>
      </c>
      <c r="MF68" s="768" t="str">
        <f t="shared" si="142"/>
        <v>P</v>
      </c>
      <c r="MG68" s="455" t="str">
        <f t="shared" si="142"/>
        <v>P</v>
      </c>
      <c r="MH68" s="455" t="str">
        <f t="shared" si="142"/>
        <v>P</v>
      </c>
      <c r="MI68" s="455" t="str">
        <f t="shared" si="142"/>
        <v>P</v>
      </c>
      <c r="MJ68" s="455" t="str">
        <f t="shared" si="142"/>
        <v>P</v>
      </c>
      <c r="MK68" s="455" t="str">
        <f t="shared" si="142"/>
        <v>P</v>
      </c>
      <c r="ML68" s="953" t="str">
        <f t="shared" si="142"/>
        <v>P</v>
      </c>
      <c r="MM68" s="768" t="str">
        <f t="shared" si="142"/>
        <v>P</v>
      </c>
      <c r="MN68" s="455" t="str">
        <f t="shared" si="142"/>
        <v>P</v>
      </c>
      <c r="MO68" s="455" t="str">
        <f t="shared" si="142"/>
        <v>P</v>
      </c>
      <c r="MP68" s="455" t="str">
        <f t="shared" si="142"/>
        <v>P</v>
      </c>
      <c r="MQ68" s="455" t="str">
        <f t="shared" si="142"/>
        <v>P</v>
      </c>
      <c r="MR68" s="455" t="str">
        <f t="shared" si="142"/>
        <v>P</v>
      </c>
      <c r="MS68" s="953" t="str">
        <f t="shared" si="142"/>
        <v>P</v>
      </c>
      <c r="MT68" s="768" t="str">
        <f t="shared" si="142"/>
        <v>P</v>
      </c>
      <c r="MU68" s="455" t="str">
        <f t="shared" si="142"/>
        <v>P</v>
      </c>
      <c r="MV68" s="455" t="str">
        <f t="shared" si="142"/>
        <v>P</v>
      </c>
      <c r="MW68" s="455" t="str">
        <f t="shared" si="142"/>
        <v>P</v>
      </c>
      <c r="MX68" s="455" t="str">
        <f t="shared" si="142"/>
        <v>P</v>
      </c>
      <c r="MY68" s="455" t="str">
        <f t="shared" si="142"/>
        <v>P</v>
      </c>
      <c r="MZ68" s="953" t="str">
        <f t="shared" si="142"/>
        <v>P</v>
      </c>
      <c r="NA68" s="768" t="str">
        <f t="shared" si="142"/>
        <v>P</v>
      </c>
      <c r="NB68" s="455" t="str">
        <f t="shared" si="142"/>
        <v>P</v>
      </c>
      <c r="NC68" s="455" t="str">
        <f t="shared" si="142"/>
        <v>FÜ</v>
      </c>
      <c r="ND68" s="455" t="str">
        <f t="shared" si="142"/>
        <v>FÜ</v>
      </c>
      <c r="NE68" s="455" t="str">
        <f t="shared" si="142"/>
        <v>P</v>
      </c>
      <c r="NF68" s="455" t="str">
        <f t="shared" si="142"/>
        <v>P</v>
      </c>
      <c r="NG68" s="954" t="str">
        <f t="shared" si="142"/>
        <v>P</v>
      </c>
      <c r="NH68" s="768" t="str">
        <f t="shared" si="142"/>
        <v>P</v>
      </c>
      <c r="NI68" s="455" t="str">
        <f t="shared" si="142"/>
        <v>P</v>
      </c>
      <c r="NJ68" s="455" t="str">
        <f t="shared" si="142"/>
        <v>P</v>
      </c>
      <c r="NK68" s="455" t="str">
        <f t="shared" si="142"/>
        <v>P</v>
      </c>
      <c r="NL68" s="455" t="str">
        <f t="shared" si="142"/>
        <v>P</v>
      </c>
      <c r="NM68" s="455" t="str">
        <f t="shared" si="142"/>
        <v>P</v>
      </c>
      <c r="NN68" s="953" t="str">
        <f t="shared" si="142"/>
        <v>P</v>
      </c>
      <c r="NO68" s="83"/>
      <c r="NP68" s="83"/>
      <c r="NQ68" s="83"/>
      <c r="NR68" s="83"/>
      <c r="NS68" s="83"/>
      <c r="NT68" s="83"/>
      <c r="NU68" s="83"/>
      <c r="NV68" s="83"/>
      <c r="NW68" s="83"/>
      <c r="NX68" s="83"/>
      <c r="NY68" s="83"/>
      <c r="NZ68" s="83"/>
      <c r="OA68" s="83"/>
      <c r="OB68" s="83"/>
      <c r="OC68" s="83"/>
      <c r="OD68" s="83"/>
      <c r="OE68" s="83"/>
      <c r="OF68" s="83"/>
      <c r="OG68" s="83"/>
      <c r="OH68" s="83"/>
      <c r="OI68" s="83"/>
      <c r="OJ68" s="83"/>
      <c r="OK68" s="83"/>
      <c r="OL68" s="83"/>
      <c r="OM68" s="83"/>
      <c r="ON68" s="83"/>
      <c r="OO68" s="83"/>
      <c r="OP68" s="83"/>
      <c r="OQ68" s="83"/>
      <c r="OR68" s="83"/>
      <c r="OS68" s="83"/>
      <c r="OT68" s="83"/>
      <c r="OU68" s="83"/>
      <c r="OV68" s="83"/>
      <c r="OW68" s="83"/>
      <c r="OX68" s="83"/>
      <c r="OY68" s="83"/>
      <c r="OZ68" s="83"/>
      <c r="PA68" s="83"/>
      <c r="PB68" s="83"/>
      <c r="PC68" s="83"/>
      <c r="PD68" s="83"/>
      <c r="PE68" s="83"/>
      <c r="PF68" s="83"/>
      <c r="PG68" s="83"/>
      <c r="PH68" s="83"/>
      <c r="PI68" s="83"/>
      <c r="PJ68" s="83"/>
      <c r="PK68" s="83"/>
      <c r="PL68" s="83"/>
      <c r="PM68" s="83"/>
      <c r="PN68" s="83"/>
      <c r="PO68" s="83"/>
      <c r="PP68" s="83"/>
      <c r="PQ68" s="83"/>
      <c r="PR68" s="83"/>
      <c r="PS68" s="83"/>
      <c r="PT68" s="83"/>
      <c r="PU68" s="83"/>
      <c r="PV68" s="83"/>
      <c r="PW68" s="83"/>
      <c r="PX68" s="83"/>
      <c r="PY68" s="83"/>
      <c r="PZ68" s="83"/>
      <c r="QA68" s="83"/>
      <c r="QB68" s="83"/>
      <c r="QC68" s="83"/>
      <c r="QD68" s="83"/>
      <c r="QE68" s="83"/>
      <c r="QF68" s="83"/>
      <c r="QG68" s="83"/>
      <c r="QH68" s="83"/>
      <c r="QI68" s="83"/>
      <c r="QJ68" s="83"/>
      <c r="QK68" s="83"/>
      <c r="QL68" s="83"/>
      <c r="QM68" s="83"/>
      <c r="QN68" s="83"/>
      <c r="QO68" s="83"/>
      <c r="QP68" s="83"/>
      <c r="QQ68" s="83"/>
      <c r="QR68" s="83"/>
      <c r="QS68" s="83"/>
      <c r="QT68" s="83"/>
      <c r="QU68" s="83"/>
      <c r="QV68" s="83"/>
      <c r="QW68" s="83"/>
      <c r="QX68" s="83"/>
      <c r="QY68" s="83"/>
      <c r="QZ68" s="83"/>
      <c r="RA68" s="83"/>
      <c r="RB68" s="83"/>
      <c r="RC68" s="83"/>
      <c r="RD68" s="83"/>
      <c r="RE68" s="83"/>
      <c r="RF68" s="83"/>
      <c r="RG68" s="83"/>
      <c r="RH68" s="83"/>
      <c r="RI68" s="83"/>
      <c r="RJ68" s="83"/>
      <c r="RK68" s="83"/>
      <c r="RL68" s="83"/>
      <c r="RM68" s="83"/>
      <c r="RN68" s="83"/>
      <c r="RO68" s="83"/>
      <c r="RP68" s="83"/>
      <c r="RQ68" s="83"/>
      <c r="RR68" s="83"/>
      <c r="RS68" s="83"/>
      <c r="RT68" s="83"/>
      <c r="RU68" s="83"/>
      <c r="RV68" s="83"/>
      <c r="RW68" s="83"/>
      <c r="RX68" s="83"/>
      <c r="RY68" s="83"/>
      <c r="RZ68" s="83"/>
      <c r="SA68" s="83"/>
      <c r="SB68" s="83"/>
      <c r="SC68" s="83"/>
      <c r="SD68" s="83"/>
      <c r="SE68" s="83"/>
      <c r="SF68" s="83"/>
      <c r="SG68" s="83"/>
      <c r="SH68" s="83"/>
      <c r="SI68" s="83"/>
      <c r="SJ68" s="83"/>
      <c r="SK68" s="83"/>
      <c r="SL68" s="83"/>
      <c r="SM68" s="83"/>
      <c r="SN68" s="83"/>
      <c r="SO68" s="83"/>
      <c r="SP68" s="83"/>
      <c r="SQ68" s="83"/>
      <c r="SR68" s="83"/>
      <c r="SS68" s="83"/>
      <c r="ST68" s="83"/>
      <c r="SU68" s="83"/>
      <c r="SV68" s="83"/>
      <c r="SW68" s="83"/>
      <c r="SX68" s="83"/>
      <c r="SY68" s="83"/>
      <c r="SZ68" s="83"/>
      <c r="TA68" s="83"/>
      <c r="TB68" s="83"/>
      <c r="TC68" s="83"/>
      <c r="TD68" s="83"/>
      <c r="TE68" s="83"/>
      <c r="TF68" s="83"/>
      <c r="TG68" s="83"/>
      <c r="TH68" s="83"/>
      <c r="TI68" s="83"/>
      <c r="TJ68" s="83"/>
      <c r="TK68" s="83"/>
      <c r="TL68" s="83"/>
      <c r="TM68" s="83"/>
      <c r="TN68" s="83"/>
      <c r="TO68" s="83"/>
      <c r="TP68" s="83"/>
      <c r="TQ68" s="83"/>
      <c r="TR68" s="83"/>
      <c r="TS68" s="83"/>
      <c r="TT68" s="83"/>
      <c r="TU68" s="83"/>
      <c r="TV68" s="83"/>
      <c r="TW68" s="83"/>
      <c r="TX68" s="83"/>
      <c r="TY68" s="83"/>
      <c r="TZ68" s="83"/>
      <c r="UA68" s="83"/>
      <c r="UB68" s="83"/>
      <c r="UC68" s="83"/>
      <c r="UD68" s="83"/>
      <c r="UE68" s="83"/>
      <c r="UF68" s="83"/>
      <c r="UG68" s="83"/>
      <c r="UH68" s="83"/>
      <c r="UI68" s="83"/>
      <c r="UJ68" s="83"/>
      <c r="UK68" s="83"/>
      <c r="UL68" s="83"/>
      <c r="UM68" s="83"/>
      <c r="UN68" s="83"/>
      <c r="UO68" s="83"/>
      <c r="UP68" s="83"/>
      <c r="UQ68" s="83"/>
    </row>
    <row r="69" spans="1:564" s="1" customFormat="1" ht="12" hidden="1" thickBot="1" x14ac:dyDescent="0.25">
      <c r="A69" s="686">
        <f>alapadatok!A52</f>
        <v>18</v>
      </c>
      <c r="B69" s="678" t="str">
        <f>IF(alapadatok!C52="","",alapadatok!C52)</f>
        <v/>
      </c>
      <c r="C69" s="584" t="str">
        <f>IF(alapadatok!B52="","",alapadatok!B52)</f>
        <v/>
      </c>
      <c r="D69" s="584" t="str">
        <f>IF(alapadatok!D52="","",alapadatok!D52)</f>
        <v/>
      </c>
      <c r="E69" s="948" t="str">
        <f>IF(alapadatok!K52="","",alapadatok!K52)</f>
        <v/>
      </c>
      <c r="F69" s="1145"/>
      <c r="G69" s="1146"/>
      <c r="H69" s="1144"/>
      <c r="I69" s="1143"/>
      <c r="J69" s="1143"/>
      <c r="K69" s="1143"/>
      <c r="L69" s="1143"/>
      <c r="M69" s="1143"/>
      <c r="N69" s="1146"/>
      <c r="O69" s="1144"/>
      <c r="P69" s="1143"/>
      <c r="Q69" s="1143"/>
      <c r="R69" s="1143"/>
      <c r="S69" s="1143"/>
      <c r="T69" s="1143"/>
      <c r="U69" s="1146"/>
      <c r="V69" s="1144"/>
      <c r="W69" s="1143"/>
      <c r="X69" s="1143"/>
      <c r="Y69" s="1143"/>
      <c r="Z69" s="1143"/>
      <c r="AA69" s="1143"/>
      <c r="AB69" s="1146"/>
      <c r="AC69" s="1144"/>
      <c r="AD69" s="1143"/>
      <c r="AE69" s="1143"/>
      <c r="AF69" s="1143"/>
      <c r="AG69" s="1143"/>
      <c r="AH69" s="1143"/>
      <c r="AI69" s="1146"/>
      <c r="AJ69" s="1144"/>
      <c r="AK69" s="1143"/>
      <c r="AL69" s="1143"/>
      <c r="AM69" s="1143"/>
      <c r="AN69" s="1143"/>
      <c r="AO69" s="1143"/>
      <c r="AP69" s="1146"/>
      <c r="AQ69" s="1144"/>
      <c r="AR69" s="1143"/>
      <c r="AS69" s="1143"/>
      <c r="AT69" s="1143"/>
      <c r="AU69" s="1143"/>
      <c r="AV69" s="1143"/>
      <c r="AW69" s="1146"/>
      <c r="AX69" s="1144"/>
      <c r="AY69" s="1143"/>
      <c r="AZ69" s="1143"/>
      <c r="BA69" s="455"/>
      <c r="BB69" s="455"/>
      <c r="BC69" s="455"/>
      <c r="BD69" s="953"/>
      <c r="BE69" s="1144" t="str">
        <f t="shared" si="139"/>
        <v/>
      </c>
      <c r="BF69" s="1143" t="str">
        <f t="shared" si="139"/>
        <v/>
      </c>
      <c r="BG69" s="1143" t="str">
        <f t="shared" si="139"/>
        <v/>
      </c>
      <c r="BH69" s="1143" t="str">
        <f t="shared" si="139"/>
        <v/>
      </c>
      <c r="BI69" s="1143" t="str">
        <f t="shared" si="139"/>
        <v/>
      </c>
      <c r="BJ69" s="1143" t="str">
        <f t="shared" si="139"/>
        <v/>
      </c>
      <c r="BK69" s="1146" t="str">
        <f t="shared" si="139"/>
        <v/>
      </c>
      <c r="BL69" s="1144" t="str">
        <f t="shared" si="139"/>
        <v/>
      </c>
      <c r="BM69" s="1143" t="str">
        <f t="shared" si="139"/>
        <v/>
      </c>
      <c r="BN69" s="1143" t="str">
        <f t="shared" si="139"/>
        <v/>
      </c>
      <c r="BO69" s="1143" t="str">
        <f t="shared" si="139"/>
        <v/>
      </c>
      <c r="BP69" s="1143" t="str">
        <f t="shared" si="139"/>
        <v/>
      </c>
      <c r="BQ69" s="1143" t="str">
        <f t="shared" si="139"/>
        <v/>
      </c>
      <c r="BR69" s="1146" t="str">
        <f t="shared" ref="BR69" si="145">IF($C69="","",BR$50)</f>
        <v/>
      </c>
      <c r="BS69" s="768" t="str">
        <f t="shared" si="140"/>
        <v/>
      </c>
      <c r="BT69" s="455" t="str">
        <f t="shared" si="140"/>
        <v/>
      </c>
      <c r="BU69" s="455" t="str">
        <f t="shared" si="140"/>
        <v/>
      </c>
      <c r="BV69" s="455" t="str">
        <f t="shared" si="140"/>
        <v/>
      </c>
      <c r="BW69" s="455" t="str">
        <f t="shared" si="140"/>
        <v/>
      </c>
      <c r="BX69" s="455" t="str">
        <f t="shared" si="140"/>
        <v/>
      </c>
      <c r="BY69" s="953" t="str">
        <f t="shared" si="140"/>
        <v/>
      </c>
      <c r="BZ69" s="768" t="str">
        <f t="shared" si="140"/>
        <v/>
      </c>
      <c r="CA69" s="455" t="str">
        <f t="shared" si="140"/>
        <v/>
      </c>
      <c r="CB69" s="455" t="str">
        <f t="shared" si="140"/>
        <v/>
      </c>
      <c r="CC69" s="455" t="str">
        <f t="shared" si="140"/>
        <v/>
      </c>
      <c r="CD69" s="455" t="str">
        <f t="shared" si="140"/>
        <v/>
      </c>
      <c r="CE69" s="455" t="str">
        <f t="shared" si="140"/>
        <v/>
      </c>
      <c r="CF69" s="953" t="str">
        <f t="shared" si="140"/>
        <v/>
      </c>
      <c r="CG69" s="768" t="str">
        <f t="shared" si="140"/>
        <v/>
      </c>
      <c r="CH69" s="455" t="str">
        <f t="shared" si="140"/>
        <v/>
      </c>
      <c r="CI69" s="455" t="str">
        <f t="shared" si="140"/>
        <v/>
      </c>
      <c r="CJ69" s="455" t="str">
        <f t="shared" si="140"/>
        <v/>
      </c>
      <c r="CK69" s="455" t="str">
        <f t="shared" si="140"/>
        <v/>
      </c>
      <c r="CL69" s="455" t="str">
        <f t="shared" si="140"/>
        <v/>
      </c>
      <c r="CM69" s="953" t="str">
        <f t="shared" si="140"/>
        <v/>
      </c>
      <c r="CN69" s="768" t="str">
        <f t="shared" si="140"/>
        <v/>
      </c>
      <c r="CO69" s="455" t="str">
        <f t="shared" si="140"/>
        <v/>
      </c>
      <c r="CP69" s="455" t="str">
        <f t="shared" si="140"/>
        <v/>
      </c>
      <c r="CQ69" s="455" t="str">
        <f t="shared" si="140"/>
        <v/>
      </c>
      <c r="CR69" s="455" t="str">
        <f t="shared" si="140"/>
        <v/>
      </c>
      <c r="CS69" s="455" t="str">
        <f t="shared" si="140"/>
        <v/>
      </c>
      <c r="CT69" s="953" t="str">
        <f t="shared" si="140"/>
        <v/>
      </c>
      <c r="CU69" s="952" t="str">
        <f t="shared" si="140"/>
        <v/>
      </c>
      <c r="CV69" s="455" t="str">
        <f t="shared" si="140"/>
        <v/>
      </c>
      <c r="CW69" s="455" t="str">
        <f t="shared" si="140"/>
        <v/>
      </c>
      <c r="CX69" s="455" t="str">
        <f t="shared" si="140"/>
        <v/>
      </c>
      <c r="CY69" s="455" t="str">
        <f t="shared" si="140"/>
        <v/>
      </c>
      <c r="CZ69" s="455" t="str">
        <f t="shared" si="140"/>
        <v/>
      </c>
      <c r="DA69" s="953" t="str">
        <f t="shared" si="140"/>
        <v/>
      </c>
      <c r="DB69" s="768" t="str">
        <f t="shared" si="140"/>
        <v/>
      </c>
      <c r="DC69" s="455" t="str">
        <f t="shared" si="140"/>
        <v/>
      </c>
      <c r="DD69" s="455" t="str">
        <f t="shared" si="140"/>
        <v/>
      </c>
      <c r="DE69" s="455" t="str">
        <f t="shared" si="140"/>
        <v/>
      </c>
      <c r="DF69" s="455" t="str">
        <f t="shared" si="140"/>
        <v/>
      </c>
      <c r="DG69" s="455" t="str">
        <f t="shared" si="140"/>
        <v/>
      </c>
      <c r="DH69" s="953" t="str">
        <f t="shared" si="140"/>
        <v/>
      </c>
      <c r="DI69" s="768" t="str">
        <f t="shared" si="140"/>
        <v/>
      </c>
      <c r="DJ69" s="455" t="str">
        <f t="shared" si="140"/>
        <v/>
      </c>
      <c r="DK69" s="455" t="str">
        <f t="shared" si="140"/>
        <v/>
      </c>
      <c r="DL69" s="455" t="str">
        <f t="shared" si="140"/>
        <v/>
      </c>
      <c r="DM69" s="455" t="str">
        <f t="shared" si="140"/>
        <v/>
      </c>
      <c r="DN69" s="455" t="str">
        <f t="shared" si="140"/>
        <v/>
      </c>
      <c r="DO69" s="953" t="str">
        <f t="shared" si="140"/>
        <v/>
      </c>
      <c r="DP69" s="768" t="str">
        <f t="shared" si="140"/>
        <v/>
      </c>
      <c r="DQ69" s="455" t="str">
        <f t="shared" si="140"/>
        <v/>
      </c>
      <c r="DR69" s="455" t="str">
        <f t="shared" si="140"/>
        <v/>
      </c>
      <c r="DS69" s="455" t="str">
        <f t="shared" si="140"/>
        <v/>
      </c>
      <c r="DT69" s="455" t="str">
        <f t="shared" si="140"/>
        <v/>
      </c>
      <c r="DU69" s="455" t="str">
        <f t="shared" si="140"/>
        <v/>
      </c>
      <c r="DV69" s="953" t="str">
        <f t="shared" si="140"/>
        <v/>
      </c>
      <c r="DW69" s="768" t="str">
        <f t="shared" si="140"/>
        <v/>
      </c>
      <c r="DX69" s="455" t="str">
        <f t="shared" si="140"/>
        <v/>
      </c>
      <c r="DY69" s="455" t="str">
        <f t="shared" si="140"/>
        <v/>
      </c>
      <c r="DZ69" s="455" t="str">
        <f t="shared" si="140"/>
        <v/>
      </c>
      <c r="EA69" s="455" t="str">
        <f t="shared" si="140"/>
        <v/>
      </c>
      <c r="EB69" s="455" t="str">
        <f t="shared" si="140"/>
        <v/>
      </c>
      <c r="EC69" s="954" t="str">
        <f t="shared" si="114"/>
        <v/>
      </c>
      <c r="ED69" s="768" t="str">
        <f t="shared" si="143"/>
        <v/>
      </c>
      <c r="EE69" s="455" t="str">
        <f t="shared" si="143"/>
        <v/>
      </c>
      <c r="EF69" s="455" t="str">
        <f t="shared" si="143"/>
        <v/>
      </c>
      <c r="EG69" s="455" t="str">
        <f t="shared" si="143"/>
        <v/>
      </c>
      <c r="EH69" s="455" t="str">
        <f t="shared" si="143"/>
        <v/>
      </c>
      <c r="EI69" s="455" t="str">
        <f t="shared" si="143"/>
        <v/>
      </c>
      <c r="EJ69" s="953" t="str">
        <f t="shared" si="143"/>
        <v/>
      </c>
      <c r="EK69" s="768" t="str">
        <f t="shared" si="143"/>
        <v/>
      </c>
      <c r="EL69" s="455" t="str">
        <f t="shared" si="143"/>
        <v/>
      </c>
      <c r="EM69" s="455" t="str">
        <f t="shared" si="143"/>
        <v/>
      </c>
      <c r="EN69" s="455" t="str">
        <f t="shared" si="143"/>
        <v/>
      </c>
      <c r="EO69" s="455" t="str">
        <f t="shared" si="143"/>
        <v/>
      </c>
      <c r="EP69" s="455" t="str">
        <f t="shared" si="143"/>
        <v/>
      </c>
      <c r="EQ69" s="953" t="str">
        <f t="shared" si="143"/>
        <v/>
      </c>
      <c r="ER69" s="768" t="str">
        <f t="shared" si="143"/>
        <v/>
      </c>
      <c r="ES69" s="455" t="str">
        <f t="shared" si="143"/>
        <v/>
      </c>
      <c r="ET69" s="455" t="str">
        <f t="shared" si="143"/>
        <v/>
      </c>
      <c r="EU69" s="455" t="str">
        <f t="shared" si="143"/>
        <v/>
      </c>
      <c r="EV69" s="455" t="str">
        <f t="shared" si="143"/>
        <v/>
      </c>
      <c r="EW69" s="455" t="str">
        <f t="shared" si="143"/>
        <v/>
      </c>
      <c r="EX69" s="953" t="str">
        <f t="shared" si="143"/>
        <v/>
      </c>
      <c r="EY69" s="768" t="str">
        <f t="shared" si="143"/>
        <v/>
      </c>
      <c r="EZ69" s="455" t="str">
        <f t="shared" si="143"/>
        <v/>
      </c>
      <c r="FA69" s="455" t="str">
        <f t="shared" si="143"/>
        <v/>
      </c>
      <c r="FB69" s="455" t="str">
        <f t="shared" si="143"/>
        <v/>
      </c>
      <c r="FC69" s="455" t="str">
        <f t="shared" si="143"/>
        <v/>
      </c>
      <c r="FD69" s="455" t="str">
        <f t="shared" si="143"/>
        <v/>
      </c>
      <c r="FE69" s="953" t="str">
        <f t="shared" si="143"/>
        <v/>
      </c>
      <c r="FF69" s="768" t="str">
        <f t="shared" si="143"/>
        <v/>
      </c>
      <c r="FG69" s="455" t="str">
        <f t="shared" si="143"/>
        <v/>
      </c>
      <c r="FH69" s="455" t="str">
        <f t="shared" si="143"/>
        <v/>
      </c>
      <c r="FI69" s="455" t="str">
        <f t="shared" si="143"/>
        <v/>
      </c>
      <c r="FJ69" s="455" t="str">
        <f t="shared" si="143"/>
        <v/>
      </c>
      <c r="FK69" s="455" t="str">
        <f t="shared" si="143"/>
        <v/>
      </c>
      <c r="FL69" s="953" t="str">
        <f t="shared" si="143"/>
        <v/>
      </c>
      <c r="FM69" s="768" t="str">
        <f t="shared" si="143"/>
        <v/>
      </c>
      <c r="FN69" s="455" t="str">
        <f t="shared" si="143"/>
        <v/>
      </c>
      <c r="FO69" s="455" t="str">
        <f t="shared" si="143"/>
        <v/>
      </c>
      <c r="FP69" s="455" t="str">
        <f t="shared" si="143"/>
        <v/>
      </c>
      <c r="FQ69" s="455" t="str">
        <f t="shared" si="143"/>
        <v/>
      </c>
      <c r="FR69" s="455" t="str">
        <f t="shared" si="143"/>
        <v/>
      </c>
      <c r="FS69" s="953" t="str">
        <f t="shared" si="143"/>
        <v/>
      </c>
      <c r="FT69" s="768" t="str">
        <f t="shared" si="143"/>
        <v/>
      </c>
      <c r="FU69" s="455" t="str">
        <f t="shared" si="143"/>
        <v/>
      </c>
      <c r="FV69" s="455" t="str">
        <f t="shared" si="143"/>
        <v/>
      </c>
      <c r="FW69" s="455" t="str">
        <f t="shared" si="143"/>
        <v/>
      </c>
      <c r="FX69" s="455" t="str">
        <f t="shared" si="143"/>
        <v/>
      </c>
      <c r="FY69" s="455" t="str">
        <f t="shared" si="143"/>
        <v/>
      </c>
      <c r="FZ69" s="953" t="str">
        <f t="shared" si="143"/>
        <v/>
      </c>
      <c r="GA69" s="768" t="str">
        <f t="shared" si="143"/>
        <v/>
      </c>
      <c r="GB69" s="455" t="str">
        <f t="shared" si="143"/>
        <v/>
      </c>
      <c r="GC69" s="455" t="str">
        <f t="shared" si="143"/>
        <v/>
      </c>
      <c r="GD69" s="455" t="str">
        <f t="shared" si="143"/>
        <v/>
      </c>
      <c r="GE69" s="455" t="str">
        <f t="shared" si="143"/>
        <v/>
      </c>
      <c r="GF69" s="953" t="str">
        <f t="shared" si="143"/>
        <v/>
      </c>
      <c r="GG69" s="768" t="str">
        <f t="shared" si="143"/>
        <v/>
      </c>
      <c r="GH69" s="455" t="str">
        <f t="shared" si="143"/>
        <v/>
      </c>
      <c r="GI69" s="455" t="str">
        <f t="shared" si="143"/>
        <v/>
      </c>
      <c r="GJ69" s="455" t="str">
        <f t="shared" si="143"/>
        <v/>
      </c>
      <c r="GK69" s="455" t="str">
        <f t="shared" si="143"/>
        <v/>
      </c>
      <c r="GL69" s="455" t="str">
        <f t="shared" si="143"/>
        <v/>
      </c>
      <c r="GM69" s="455" t="str">
        <f t="shared" si="143"/>
        <v/>
      </c>
      <c r="GN69" s="954" t="str">
        <f t="shared" si="143"/>
        <v/>
      </c>
      <c r="GO69" s="768" t="str">
        <f t="shared" si="143"/>
        <v/>
      </c>
      <c r="GP69" s="455" t="str">
        <f t="shared" si="141"/>
        <v/>
      </c>
      <c r="GQ69" s="455" t="str">
        <f t="shared" si="141"/>
        <v/>
      </c>
      <c r="GR69" s="455" t="str">
        <f t="shared" si="141"/>
        <v/>
      </c>
      <c r="GS69" s="455" t="str">
        <f t="shared" si="141"/>
        <v/>
      </c>
      <c r="GT69" s="455" t="str">
        <f t="shared" si="141"/>
        <v/>
      </c>
      <c r="GU69" s="953" t="str">
        <f t="shared" si="141"/>
        <v/>
      </c>
      <c r="GV69" s="768" t="str">
        <f t="shared" si="141"/>
        <v/>
      </c>
      <c r="GW69" s="455" t="str">
        <f t="shared" si="141"/>
        <v/>
      </c>
      <c r="GX69" s="455" t="str">
        <f t="shared" si="141"/>
        <v/>
      </c>
      <c r="GY69" s="455" t="str">
        <f t="shared" si="141"/>
        <v/>
      </c>
      <c r="GZ69" s="455" t="str">
        <f t="shared" si="141"/>
        <v/>
      </c>
      <c r="HA69" s="455" t="str">
        <f t="shared" si="141"/>
        <v/>
      </c>
      <c r="HB69" s="953" t="str">
        <f t="shared" si="141"/>
        <v/>
      </c>
      <c r="HC69" s="768" t="str">
        <f t="shared" si="141"/>
        <v/>
      </c>
      <c r="HD69" s="455" t="str">
        <f t="shared" si="141"/>
        <v/>
      </c>
      <c r="HE69" s="455" t="str">
        <f t="shared" si="141"/>
        <v/>
      </c>
      <c r="HF69" s="455" t="str">
        <f t="shared" si="141"/>
        <v/>
      </c>
      <c r="HG69" s="455" t="str">
        <f t="shared" si="141"/>
        <v/>
      </c>
      <c r="HH69" s="455" t="str">
        <f t="shared" si="141"/>
        <v/>
      </c>
      <c r="HI69" s="953" t="str">
        <f t="shared" si="141"/>
        <v/>
      </c>
      <c r="HJ69" s="768" t="str">
        <f t="shared" si="141"/>
        <v/>
      </c>
      <c r="HK69" s="455" t="str">
        <f t="shared" si="141"/>
        <v/>
      </c>
      <c r="HL69" s="455" t="str">
        <f t="shared" si="141"/>
        <v/>
      </c>
      <c r="HM69" s="455" t="str">
        <f t="shared" si="141"/>
        <v/>
      </c>
      <c r="HN69" s="455" t="str">
        <f t="shared" si="141"/>
        <v/>
      </c>
      <c r="HO69" s="455" t="str">
        <f t="shared" si="141"/>
        <v/>
      </c>
      <c r="HP69" s="953" t="str">
        <f t="shared" si="141"/>
        <v/>
      </c>
      <c r="HQ69" s="768" t="str">
        <f t="shared" si="141"/>
        <v/>
      </c>
      <c r="HR69" s="455" t="str">
        <f t="shared" si="141"/>
        <v/>
      </c>
      <c r="HS69" s="455" t="str">
        <f t="shared" si="141"/>
        <v/>
      </c>
      <c r="HT69" s="455" t="str">
        <f t="shared" si="141"/>
        <v/>
      </c>
      <c r="HU69" s="455" t="str">
        <f t="shared" si="141"/>
        <v/>
      </c>
      <c r="HV69" s="455" t="str">
        <f t="shared" si="141"/>
        <v/>
      </c>
      <c r="HW69" s="953" t="str">
        <f t="shared" si="141"/>
        <v/>
      </c>
      <c r="HX69" s="768" t="str">
        <f t="shared" si="141"/>
        <v/>
      </c>
      <c r="HY69" s="455" t="str">
        <f t="shared" si="141"/>
        <v/>
      </c>
      <c r="HZ69" s="455" t="str">
        <f t="shared" si="141"/>
        <v/>
      </c>
      <c r="IA69" s="455" t="str">
        <f t="shared" si="141"/>
        <v/>
      </c>
      <c r="IB69" s="455" t="str">
        <f t="shared" si="141"/>
        <v/>
      </c>
      <c r="IC69" s="455" t="str">
        <f t="shared" si="141"/>
        <v/>
      </c>
      <c r="ID69" s="953" t="str">
        <f t="shared" si="141"/>
        <v/>
      </c>
      <c r="IE69" s="768" t="str">
        <f t="shared" si="141"/>
        <v/>
      </c>
      <c r="IF69" s="455" t="str">
        <f t="shared" si="141"/>
        <v/>
      </c>
      <c r="IG69" s="455" t="str">
        <f t="shared" si="141"/>
        <v/>
      </c>
      <c r="IH69" s="455" t="str">
        <f t="shared" si="141"/>
        <v/>
      </c>
      <c r="II69" s="455" t="str">
        <f t="shared" si="141"/>
        <v/>
      </c>
      <c r="IJ69" s="455" t="str">
        <f t="shared" si="141"/>
        <v/>
      </c>
      <c r="IK69" s="953" t="str">
        <f t="shared" si="141"/>
        <v/>
      </c>
      <c r="IL69" s="768" t="str">
        <f t="shared" si="141"/>
        <v/>
      </c>
      <c r="IM69" s="455" t="str">
        <f t="shared" si="141"/>
        <v/>
      </c>
      <c r="IN69" s="455" t="str">
        <f t="shared" si="141"/>
        <v/>
      </c>
      <c r="IO69" s="455" t="str">
        <f t="shared" si="141"/>
        <v/>
      </c>
      <c r="IP69" s="455" t="str">
        <f t="shared" si="141"/>
        <v/>
      </c>
      <c r="IQ69" s="455" t="str">
        <f t="shared" si="141"/>
        <v/>
      </c>
      <c r="IR69" s="953" t="str">
        <f t="shared" si="141"/>
        <v/>
      </c>
      <c r="IS69" s="768" t="str">
        <f t="shared" si="141"/>
        <v/>
      </c>
      <c r="IT69" s="455" t="str">
        <f t="shared" si="141"/>
        <v/>
      </c>
      <c r="IU69" s="455" t="str">
        <f t="shared" si="141"/>
        <v/>
      </c>
      <c r="IV69" s="455" t="str">
        <f t="shared" si="141"/>
        <v/>
      </c>
      <c r="IW69" s="455" t="str">
        <f t="shared" si="141"/>
        <v/>
      </c>
      <c r="IX69" s="455" t="str">
        <f t="shared" si="141"/>
        <v/>
      </c>
      <c r="IY69" s="954" t="str">
        <f t="shared" si="141"/>
        <v/>
      </c>
      <c r="IZ69" s="768" t="str">
        <f t="shared" si="141"/>
        <v/>
      </c>
      <c r="JA69" s="455" t="str">
        <f t="shared" si="116"/>
        <v/>
      </c>
      <c r="JB69" s="455" t="str">
        <f t="shared" si="144"/>
        <v/>
      </c>
      <c r="JC69" s="455" t="str">
        <f t="shared" si="144"/>
        <v/>
      </c>
      <c r="JD69" s="455" t="str">
        <f t="shared" si="144"/>
        <v/>
      </c>
      <c r="JE69" s="455" t="str">
        <f t="shared" si="144"/>
        <v/>
      </c>
      <c r="JF69" s="953" t="str">
        <f t="shared" si="144"/>
        <v/>
      </c>
      <c r="JG69" s="768" t="str">
        <f t="shared" si="144"/>
        <v/>
      </c>
      <c r="JH69" s="455" t="str">
        <f t="shared" si="144"/>
        <v/>
      </c>
      <c r="JI69" s="455" t="str">
        <f t="shared" si="144"/>
        <v/>
      </c>
      <c r="JJ69" s="455" t="str">
        <f t="shared" si="144"/>
        <v/>
      </c>
      <c r="JK69" s="455" t="str">
        <f t="shared" si="144"/>
        <v/>
      </c>
      <c r="JL69" s="455" t="str">
        <f t="shared" si="144"/>
        <v/>
      </c>
      <c r="JM69" s="953" t="str">
        <f t="shared" si="144"/>
        <v/>
      </c>
      <c r="JN69" s="768" t="str">
        <f t="shared" si="144"/>
        <v/>
      </c>
      <c r="JO69" s="455" t="str">
        <f t="shared" si="144"/>
        <v/>
      </c>
      <c r="JP69" s="455" t="str">
        <f t="shared" si="144"/>
        <v/>
      </c>
      <c r="JQ69" s="455" t="str">
        <f t="shared" si="144"/>
        <v/>
      </c>
      <c r="JR69" s="455" t="str">
        <f t="shared" si="144"/>
        <v/>
      </c>
      <c r="JS69" s="455" t="str">
        <f t="shared" si="144"/>
        <v/>
      </c>
      <c r="JT69" s="953" t="str">
        <f t="shared" si="144"/>
        <v/>
      </c>
      <c r="JU69" s="768" t="str">
        <f t="shared" si="144"/>
        <v/>
      </c>
      <c r="JV69" s="455" t="str">
        <f t="shared" si="144"/>
        <v/>
      </c>
      <c r="JW69" s="455" t="str">
        <f t="shared" si="144"/>
        <v/>
      </c>
      <c r="JX69" s="455" t="str">
        <f t="shared" si="144"/>
        <v/>
      </c>
      <c r="JY69" s="455" t="str">
        <f t="shared" si="144"/>
        <v/>
      </c>
      <c r="JZ69" s="455" t="str">
        <f t="shared" si="144"/>
        <v/>
      </c>
      <c r="KA69" s="953" t="str">
        <f t="shared" si="144"/>
        <v/>
      </c>
      <c r="KB69" s="768" t="str">
        <f t="shared" si="144"/>
        <v/>
      </c>
      <c r="KC69" s="455" t="str">
        <f t="shared" si="144"/>
        <v/>
      </c>
      <c r="KD69" s="455" t="str">
        <f t="shared" si="144"/>
        <v/>
      </c>
      <c r="KE69" s="455" t="str">
        <f t="shared" si="144"/>
        <v/>
      </c>
      <c r="KF69" s="455" t="str">
        <f t="shared" si="144"/>
        <v/>
      </c>
      <c r="KG69" s="455" t="str">
        <f t="shared" si="144"/>
        <v/>
      </c>
      <c r="KH69" s="953" t="str">
        <f t="shared" si="144"/>
        <v/>
      </c>
      <c r="KI69" s="768" t="str">
        <f t="shared" si="144"/>
        <v/>
      </c>
      <c r="KJ69" s="455" t="str">
        <f t="shared" si="144"/>
        <v/>
      </c>
      <c r="KK69" s="455" t="str">
        <f t="shared" si="144"/>
        <v/>
      </c>
      <c r="KL69" s="455" t="str">
        <f t="shared" si="144"/>
        <v/>
      </c>
      <c r="KM69" s="455" t="str">
        <f t="shared" si="144"/>
        <v/>
      </c>
      <c r="KN69" s="455" t="str">
        <f t="shared" si="144"/>
        <v/>
      </c>
      <c r="KO69" s="953" t="str">
        <f t="shared" si="144"/>
        <v/>
      </c>
      <c r="KP69" s="768" t="str">
        <f t="shared" si="144"/>
        <v/>
      </c>
      <c r="KQ69" s="455" t="str">
        <f t="shared" si="144"/>
        <v/>
      </c>
      <c r="KR69" s="455" t="str">
        <f t="shared" si="144"/>
        <v/>
      </c>
      <c r="KS69" s="455" t="str">
        <f t="shared" si="144"/>
        <v/>
      </c>
      <c r="KT69" s="455" t="str">
        <f t="shared" si="144"/>
        <v/>
      </c>
      <c r="KU69" s="455" t="str">
        <f t="shared" si="144"/>
        <v/>
      </c>
      <c r="KV69" s="953" t="str">
        <f t="shared" si="144"/>
        <v/>
      </c>
      <c r="KW69" s="768" t="str">
        <f t="shared" si="144"/>
        <v/>
      </c>
      <c r="KX69" s="455" t="str">
        <f t="shared" si="144"/>
        <v/>
      </c>
      <c r="KY69" s="455" t="str">
        <f t="shared" si="144"/>
        <v/>
      </c>
      <c r="KZ69" s="455" t="str">
        <f t="shared" si="144"/>
        <v/>
      </c>
      <c r="LA69" s="455" t="str">
        <f t="shared" si="144"/>
        <v/>
      </c>
      <c r="LB69" s="455" t="str">
        <f t="shared" si="144"/>
        <v/>
      </c>
      <c r="LC69" s="954" t="str">
        <f t="shared" si="144"/>
        <v/>
      </c>
      <c r="LD69" s="768" t="str">
        <f t="shared" si="144"/>
        <v/>
      </c>
      <c r="LE69" s="455" t="str">
        <f t="shared" si="144"/>
        <v/>
      </c>
      <c r="LF69" s="455" t="str">
        <f t="shared" si="144"/>
        <v/>
      </c>
      <c r="LG69" s="455" t="str">
        <f t="shared" si="144"/>
        <v/>
      </c>
      <c r="LH69" s="455" t="str">
        <f t="shared" si="144"/>
        <v/>
      </c>
      <c r="LI69" s="455" t="str">
        <f t="shared" si="144"/>
        <v/>
      </c>
      <c r="LJ69" s="953" t="str">
        <f t="shared" si="144"/>
        <v/>
      </c>
      <c r="LK69" s="768" t="str">
        <f t="shared" si="144"/>
        <v/>
      </c>
      <c r="LL69" s="455" t="str">
        <f t="shared" si="144"/>
        <v/>
      </c>
      <c r="LM69" s="455" t="str">
        <f t="shared" si="144"/>
        <v/>
      </c>
      <c r="LN69" s="455" t="str">
        <f t="shared" si="142"/>
        <v/>
      </c>
      <c r="LO69" s="455" t="str">
        <f t="shared" si="142"/>
        <v/>
      </c>
      <c r="LP69" s="455" t="str">
        <f t="shared" si="142"/>
        <v/>
      </c>
      <c r="LQ69" s="953" t="str">
        <f t="shared" si="142"/>
        <v/>
      </c>
      <c r="LR69" s="768" t="str">
        <f t="shared" si="142"/>
        <v/>
      </c>
      <c r="LS69" s="455" t="str">
        <f t="shared" si="142"/>
        <v/>
      </c>
      <c r="LT69" s="455" t="str">
        <f t="shared" si="142"/>
        <v/>
      </c>
      <c r="LU69" s="455" t="str">
        <f t="shared" si="142"/>
        <v/>
      </c>
      <c r="LV69" s="455" t="str">
        <f t="shared" si="142"/>
        <v/>
      </c>
      <c r="LW69" s="455" t="str">
        <f t="shared" si="142"/>
        <v/>
      </c>
      <c r="LX69" s="953" t="str">
        <f t="shared" si="142"/>
        <v/>
      </c>
      <c r="LY69" s="768" t="str">
        <f t="shared" si="142"/>
        <v/>
      </c>
      <c r="LZ69" s="455" t="str">
        <f t="shared" si="142"/>
        <v/>
      </c>
      <c r="MA69" s="455" t="str">
        <f t="shared" si="142"/>
        <v/>
      </c>
      <c r="MB69" s="455" t="str">
        <f t="shared" si="142"/>
        <v/>
      </c>
      <c r="MC69" s="455" t="str">
        <f t="shared" si="142"/>
        <v/>
      </c>
      <c r="MD69" s="455" t="str">
        <f t="shared" si="142"/>
        <v/>
      </c>
      <c r="ME69" s="953" t="str">
        <f t="shared" si="142"/>
        <v/>
      </c>
      <c r="MF69" s="768" t="str">
        <f t="shared" si="142"/>
        <v/>
      </c>
      <c r="MG69" s="455" t="str">
        <f t="shared" si="142"/>
        <v/>
      </c>
      <c r="MH69" s="455" t="str">
        <f t="shared" si="142"/>
        <v/>
      </c>
      <c r="MI69" s="455" t="str">
        <f t="shared" si="142"/>
        <v/>
      </c>
      <c r="MJ69" s="455" t="str">
        <f t="shared" si="142"/>
        <v/>
      </c>
      <c r="MK69" s="455" t="str">
        <f t="shared" si="142"/>
        <v/>
      </c>
      <c r="ML69" s="953" t="str">
        <f t="shared" si="142"/>
        <v/>
      </c>
      <c r="MM69" s="768" t="str">
        <f t="shared" si="142"/>
        <v/>
      </c>
      <c r="MN69" s="455" t="str">
        <f t="shared" si="142"/>
        <v/>
      </c>
      <c r="MO69" s="455" t="str">
        <f t="shared" si="142"/>
        <v/>
      </c>
      <c r="MP69" s="455" t="str">
        <f t="shared" si="142"/>
        <v/>
      </c>
      <c r="MQ69" s="455" t="str">
        <f t="shared" si="142"/>
        <v/>
      </c>
      <c r="MR69" s="455" t="str">
        <f t="shared" si="142"/>
        <v/>
      </c>
      <c r="MS69" s="953" t="str">
        <f t="shared" si="142"/>
        <v/>
      </c>
      <c r="MT69" s="768" t="str">
        <f t="shared" si="142"/>
        <v/>
      </c>
      <c r="MU69" s="455" t="str">
        <f t="shared" si="142"/>
        <v/>
      </c>
      <c r="MV69" s="455" t="str">
        <f t="shared" si="142"/>
        <v/>
      </c>
      <c r="MW69" s="455" t="str">
        <f t="shared" si="142"/>
        <v/>
      </c>
      <c r="MX69" s="455" t="str">
        <f t="shared" si="142"/>
        <v/>
      </c>
      <c r="MY69" s="455" t="str">
        <f t="shared" si="142"/>
        <v/>
      </c>
      <c r="MZ69" s="953" t="str">
        <f t="shared" si="142"/>
        <v/>
      </c>
      <c r="NA69" s="768" t="str">
        <f t="shared" si="142"/>
        <v/>
      </c>
      <c r="NB69" s="455" t="str">
        <f t="shared" si="142"/>
        <v/>
      </c>
      <c r="NC69" s="455" t="str">
        <f t="shared" si="142"/>
        <v/>
      </c>
      <c r="ND69" s="455" t="str">
        <f t="shared" si="142"/>
        <v/>
      </c>
      <c r="NE69" s="455" t="str">
        <f t="shared" si="142"/>
        <v/>
      </c>
      <c r="NF69" s="455" t="str">
        <f t="shared" si="142"/>
        <v/>
      </c>
      <c r="NG69" s="954" t="str">
        <f t="shared" si="142"/>
        <v/>
      </c>
      <c r="NH69" s="768" t="str">
        <f t="shared" si="142"/>
        <v/>
      </c>
      <c r="NI69" s="455" t="str">
        <f t="shared" si="142"/>
        <v/>
      </c>
      <c r="NJ69" s="455" t="str">
        <f t="shared" si="142"/>
        <v/>
      </c>
      <c r="NK69" s="455" t="str">
        <f t="shared" si="142"/>
        <v/>
      </c>
      <c r="NL69" s="455" t="str">
        <f t="shared" si="142"/>
        <v/>
      </c>
      <c r="NM69" s="455" t="str">
        <f t="shared" si="142"/>
        <v/>
      </c>
      <c r="NN69" s="953" t="str">
        <f t="shared" si="142"/>
        <v/>
      </c>
      <c r="NO69" s="83"/>
      <c r="NP69" s="83"/>
      <c r="NQ69" s="83"/>
      <c r="NR69" s="83"/>
      <c r="NS69" s="83"/>
      <c r="NT69" s="83"/>
      <c r="NU69" s="83"/>
      <c r="NV69" s="83"/>
      <c r="NW69" s="83"/>
      <c r="NX69" s="83"/>
      <c r="NY69" s="83"/>
      <c r="NZ69" s="83"/>
      <c r="OA69" s="83"/>
      <c r="OB69" s="83"/>
      <c r="OC69" s="83"/>
      <c r="OD69" s="83"/>
      <c r="OE69" s="83"/>
      <c r="OF69" s="83"/>
      <c r="OG69" s="83"/>
      <c r="OH69" s="83"/>
      <c r="OI69" s="83"/>
      <c r="OJ69" s="83"/>
      <c r="OK69" s="83"/>
      <c r="OL69" s="83"/>
      <c r="OM69" s="83"/>
      <c r="ON69" s="83"/>
      <c r="OO69" s="83"/>
      <c r="OP69" s="83"/>
      <c r="OQ69" s="83"/>
      <c r="OR69" s="83"/>
      <c r="OS69" s="83"/>
      <c r="OT69" s="83"/>
      <c r="OU69" s="83"/>
      <c r="OV69" s="83"/>
      <c r="OW69" s="83"/>
      <c r="OX69" s="83"/>
      <c r="OY69" s="83"/>
      <c r="OZ69" s="83"/>
      <c r="PA69" s="83"/>
      <c r="PB69" s="83"/>
      <c r="PC69" s="83"/>
      <c r="PD69" s="83"/>
      <c r="PE69" s="83"/>
      <c r="PF69" s="83"/>
      <c r="PG69" s="83"/>
      <c r="PH69" s="83"/>
      <c r="PI69" s="83"/>
      <c r="PJ69" s="83"/>
      <c r="PK69" s="83"/>
      <c r="PL69" s="83"/>
      <c r="PM69" s="83"/>
      <c r="PN69" s="83"/>
      <c r="PO69" s="83"/>
      <c r="PP69" s="83"/>
      <c r="PQ69" s="83"/>
      <c r="PR69" s="83"/>
      <c r="PS69" s="83"/>
      <c r="PT69" s="83"/>
      <c r="PU69" s="83"/>
      <c r="PV69" s="83"/>
      <c r="PW69" s="83"/>
      <c r="PX69" s="83"/>
      <c r="PY69" s="83"/>
      <c r="PZ69" s="83"/>
      <c r="QA69" s="83"/>
      <c r="QB69" s="83"/>
      <c r="QC69" s="83"/>
      <c r="QD69" s="83"/>
      <c r="QE69" s="83"/>
      <c r="QF69" s="83"/>
      <c r="QG69" s="83"/>
      <c r="QH69" s="83"/>
      <c r="QI69" s="83"/>
      <c r="QJ69" s="83"/>
      <c r="QK69" s="83"/>
      <c r="QL69" s="83"/>
      <c r="QM69" s="83"/>
      <c r="QN69" s="83"/>
      <c r="QO69" s="83"/>
      <c r="QP69" s="83"/>
      <c r="QQ69" s="83"/>
      <c r="QR69" s="83"/>
      <c r="QS69" s="83"/>
      <c r="QT69" s="83"/>
      <c r="QU69" s="83"/>
      <c r="QV69" s="83"/>
      <c r="QW69" s="83"/>
      <c r="QX69" s="83"/>
      <c r="QY69" s="83"/>
      <c r="QZ69" s="83"/>
      <c r="RA69" s="83"/>
      <c r="RB69" s="83"/>
      <c r="RC69" s="83"/>
      <c r="RD69" s="83"/>
      <c r="RE69" s="83"/>
      <c r="RF69" s="83"/>
      <c r="RG69" s="83"/>
      <c r="RH69" s="83"/>
      <c r="RI69" s="83"/>
      <c r="RJ69" s="83"/>
      <c r="RK69" s="83"/>
      <c r="RL69" s="83"/>
      <c r="RM69" s="83"/>
      <c r="RN69" s="83"/>
      <c r="RO69" s="83"/>
      <c r="RP69" s="83"/>
      <c r="RQ69" s="83"/>
      <c r="RR69" s="83"/>
      <c r="RS69" s="83"/>
      <c r="RT69" s="83"/>
      <c r="RU69" s="83"/>
      <c r="RV69" s="83"/>
      <c r="RW69" s="83"/>
      <c r="RX69" s="83"/>
      <c r="RY69" s="83"/>
      <c r="RZ69" s="83"/>
      <c r="SA69" s="83"/>
      <c r="SB69" s="83"/>
      <c r="SC69" s="83"/>
      <c r="SD69" s="83"/>
      <c r="SE69" s="83"/>
      <c r="SF69" s="83"/>
      <c r="SG69" s="83"/>
      <c r="SH69" s="83"/>
      <c r="SI69" s="83"/>
      <c r="SJ69" s="83"/>
      <c r="SK69" s="83"/>
      <c r="SL69" s="83"/>
      <c r="SM69" s="83"/>
      <c r="SN69" s="83"/>
      <c r="SO69" s="83"/>
      <c r="SP69" s="83"/>
      <c r="SQ69" s="83"/>
      <c r="SR69" s="83"/>
      <c r="SS69" s="83"/>
      <c r="ST69" s="83"/>
      <c r="SU69" s="83"/>
      <c r="SV69" s="83"/>
      <c r="SW69" s="83"/>
      <c r="SX69" s="83"/>
      <c r="SY69" s="83"/>
      <c r="SZ69" s="83"/>
      <c r="TA69" s="83"/>
      <c r="TB69" s="83"/>
      <c r="TC69" s="83"/>
      <c r="TD69" s="83"/>
      <c r="TE69" s="83"/>
      <c r="TF69" s="83"/>
      <c r="TG69" s="83"/>
      <c r="TH69" s="83"/>
      <c r="TI69" s="83"/>
      <c r="TJ69" s="83"/>
      <c r="TK69" s="83"/>
      <c r="TL69" s="83"/>
      <c r="TM69" s="83"/>
      <c r="TN69" s="83"/>
      <c r="TO69" s="83"/>
      <c r="TP69" s="83"/>
      <c r="TQ69" s="83"/>
      <c r="TR69" s="83"/>
      <c r="TS69" s="83"/>
      <c r="TT69" s="83"/>
      <c r="TU69" s="83"/>
      <c r="TV69" s="83"/>
      <c r="TW69" s="83"/>
      <c r="TX69" s="83"/>
      <c r="TY69" s="83"/>
      <c r="TZ69" s="83"/>
      <c r="UA69" s="83"/>
      <c r="UB69" s="83"/>
      <c r="UC69" s="83"/>
      <c r="UD69" s="83"/>
      <c r="UE69" s="83"/>
      <c r="UF69" s="83"/>
      <c r="UG69" s="83"/>
      <c r="UH69" s="83"/>
      <c r="UI69" s="83"/>
      <c r="UJ69" s="83"/>
      <c r="UK69" s="83"/>
      <c r="UL69" s="83"/>
      <c r="UM69" s="83"/>
      <c r="UN69" s="83"/>
      <c r="UO69" s="83"/>
      <c r="UP69" s="83"/>
      <c r="UQ69" s="83"/>
    </row>
    <row r="70" spans="1:564" s="1" customFormat="1" ht="12" hidden="1" thickBot="1" x14ac:dyDescent="0.25">
      <c r="A70" s="686">
        <f>alapadatok!A53</f>
        <v>19</v>
      </c>
      <c r="B70" s="678" t="str">
        <f>IF(alapadatok!C53="","",alapadatok!C53)</f>
        <v/>
      </c>
      <c r="C70" s="584" t="str">
        <f>IF(alapadatok!B53="","",alapadatok!B53)</f>
        <v/>
      </c>
      <c r="D70" s="584" t="str">
        <f>IF(alapadatok!D53="","",alapadatok!D53)</f>
        <v/>
      </c>
      <c r="E70" s="948" t="str">
        <f>IF(alapadatok!K53="","",alapadatok!K53)</f>
        <v/>
      </c>
      <c r="F70" s="1145" t="s">
        <v>426</v>
      </c>
      <c r="G70" s="1146" t="s">
        <v>426</v>
      </c>
      <c r="H70" s="1144" t="s">
        <v>426</v>
      </c>
      <c r="I70" s="1143" t="s">
        <v>426</v>
      </c>
      <c r="J70" s="1143" t="s">
        <v>426</v>
      </c>
      <c r="K70" s="1143" t="s">
        <v>426</v>
      </c>
      <c r="L70" s="1143" t="s">
        <v>426</v>
      </c>
      <c r="M70" s="1143" t="s">
        <v>426</v>
      </c>
      <c r="N70" s="1146" t="s">
        <v>426</v>
      </c>
      <c r="O70" s="1144" t="s">
        <v>426</v>
      </c>
      <c r="P70" s="1143" t="s">
        <v>426</v>
      </c>
      <c r="Q70" s="1143" t="s">
        <v>426</v>
      </c>
      <c r="R70" s="1143" t="s">
        <v>426</v>
      </c>
      <c r="S70" s="1143" t="s">
        <v>426</v>
      </c>
      <c r="T70" s="1143" t="s">
        <v>426</v>
      </c>
      <c r="U70" s="1146" t="s">
        <v>426</v>
      </c>
      <c r="V70" s="1144" t="s">
        <v>426</v>
      </c>
      <c r="W70" s="1143" t="s">
        <v>426</v>
      </c>
      <c r="X70" s="1143" t="s">
        <v>426</v>
      </c>
      <c r="Y70" s="1143" t="s">
        <v>426</v>
      </c>
      <c r="Z70" s="1143" t="s">
        <v>426</v>
      </c>
      <c r="AA70" s="1143" t="s">
        <v>426</v>
      </c>
      <c r="AB70" s="1146" t="s">
        <v>426</v>
      </c>
      <c r="AC70" s="1144" t="s">
        <v>426</v>
      </c>
      <c r="AD70" s="1143" t="s">
        <v>426</v>
      </c>
      <c r="AE70" s="1143" t="s">
        <v>426</v>
      </c>
      <c r="AF70" s="1143" t="s">
        <v>426</v>
      </c>
      <c r="AG70" s="1143" t="s">
        <v>426</v>
      </c>
      <c r="AH70" s="1143" t="s">
        <v>426</v>
      </c>
      <c r="AI70" s="1146" t="s">
        <v>426</v>
      </c>
      <c r="AJ70" s="1144" t="s">
        <v>426</v>
      </c>
      <c r="AK70" s="1143" t="s">
        <v>426</v>
      </c>
      <c r="AL70" s="1143" t="s">
        <v>426</v>
      </c>
      <c r="AM70" s="1143" t="s">
        <v>426</v>
      </c>
      <c r="AN70" s="1143" t="s">
        <v>426</v>
      </c>
      <c r="AO70" s="1143" t="s">
        <v>426</v>
      </c>
      <c r="AP70" s="1146" t="s">
        <v>426</v>
      </c>
      <c r="AQ70" s="1144" t="s">
        <v>426</v>
      </c>
      <c r="AR70" s="1143" t="s">
        <v>426</v>
      </c>
      <c r="AS70" s="1143" t="s">
        <v>426</v>
      </c>
      <c r="AT70" s="1143" t="s">
        <v>426</v>
      </c>
      <c r="AU70" s="1143" t="s">
        <v>426</v>
      </c>
      <c r="AV70" s="1143" t="s">
        <v>426</v>
      </c>
      <c r="AW70" s="1146" t="s">
        <v>426</v>
      </c>
      <c r="AX70" s="1144" t="s">
        <v>426</v>
      </c>
      <c r="AY70" s="1143" t="s">
        <v>426</v>
      </c>
      <c r="AZ70" s="1143" t="s">
        <v>426</v>
      </c>
      <c r="BA70" s="1143" t="s">
        <v>426</v>
      </c>
      <c r="BB70" s="1143" t="s">
        <v>426</v>
      </c>
      <c r="BC70" s="1143" t="s">
        <v>426</v>
      </c>
      <c r="BD70" s="1146" t="s">
        <v>426</v>
      </c>
      <c r="BE70" s="768" t="str">
        <f t="shared" si="139"/>
        <v/>
      </c>
      <c r="BF70" s="455" t="str">
        <f t="shared" si="139"/>
        <v/>
      </c>
      <c r="BG70" s="455" t="str">
        <f t="shared" si="139"/>
        <v/>
      </c>
      <c r="BH70" s="455" t="str">
        <f t="shared" si="139"/>
        <v/>
      </c>
      <c r="BI70" s="455" t="str">
        <f t="shared" si="139"/>
        <v/>
      </c>
      <c r="BJ70" s="455" t="str">
        <f t="shared" si="139"/>
        <v/>
      </c>
      <c r="BK70" s="953" t="str">
        <f t="shared" si="139"/>
        <v/>
      </c>
      <c r="BL70" s="768" t="str">
        <f t="shared" si="139"/>
        <v/>
      </c>
      <c r="BM70" s="455" t="str">
        <f t="shared" si="139"/>
        <v/>
      </c>
      <c r="BN70" s="455" t="str">
        <f t="shared" si="139"/>
        <v/>
      </c>
      <c r="BO70" s="455" t="str">
        <f t="shared" si="139"/>
        <v/>
      </c>
      <c r="BP70" s="455" t="str">
        <f t="shared" si="139"/>
        <v/>
      </c>
      <c r="BQ70" s="455" t="str">
        <f t="shared" si="139"/>
        <v/>
      </c>
      <c r="BR70" s="953" t="str">
        <f t="shared" si="140"/>
        <v/>
      </c>
      <c r="BS70" s="768" t="str">
        <f t="shared" si="140"/>
        <v/>
      </c>
      <c r="BT70" s="455" t="str">
        <f t="shared" si="140"/>
        <v/>
      </c>
      <c r="BU70" s="455" t="str">
        <f t="shared" si="140"/>
        <v/>
      </c>
      <c r="BV70" s="455" t="str">
        <f t="shared" si="140"/>
        <v/>
      </c>
      <c r="BW70" s="455" t="str">
        <f t="shared" si="140"/>
        <v/>
      </c>
      <c r="BX70" s="455" t="str">
        <f t="shared" si="140"/>
        <v/>
      </c>
      <c r="BY70" s="953" t="str">
        <f t="shared" si="140"/>
        <v/>
      </c>
      <c r="BZ70" s="768" t="str">
        <f t="shared" si="140"/>
        <v/>
      </c>
      <c r="CA70" s="455" t="str">
        <f t="shared" si="140"/>
        <v/>
      </c>
      <c r="CB70" s="455" t="str">
        <f t="shared" si="140"/>
        <v/>
      </c>
      <c r="CC70" s="455" t="str">
        <f t="shared" si="140"/>
        <v/>
      </c>
      <c r="CD70" s="455" t="str">
        <f t="shared" si="140"/>
        <v/>
      </c>
      <c r="CE70" s="455" t="str">
        <f t="shared" si="140"/>
        <v/>
      </c>
      <c r="CF70" s="953" t="str">
        <f t="shared" si="140"/>
        <v/>
      </c>
      <c r="CG70" s="768" t="str">
        <f t="shared" si="140"/>
        <v/>
      </c>
      <c r="CH70" s="455" t="str">
        <f t="shared" si="140"/>
        <v/>
      </c>
      <c r="CI70" s="455" t="str">
        <f t="shared" si="140"/>
        <v/>
      </c>
      <c r="CJ70" s="455" t="str">
        <f t="shared" si="140"/>
        <v/>
      </c>
      <c r="CK70" s="455" t="str">
        <f t="shared" si="140"/>
        <v/>
      </c>
      <c r="CL70" s="455" t="str">
        <f t="shared" si="140"/>
        <v/>
      </c>
      <c r="CM70" s="953" t="str">
        <f t="shared" si="140"/>
        <v/>
      </c>
      <c r="CN70" s="768" t="str">
        <f t="shared" si="140"/>
        <v/>
      </c>
      <c r="CO70" s="455" t="str">
        <f t="shared" si="140"/>
        <v/>
      </c>
      <c r="CP70" s="455" t="str">
        <f t="shared" si="140"/>
        <v/>
      </c>
      <c r="CQ70" s="455" t="str">
        <f t="shared" si="140"/>
        <v/>
      </c>
      <c r="CR70" s="455" t="str">
        <f t="shared" si="140"/>
        <v/>
      </c>
      <c r="CS70" s="455" t="str">
        <f t="shared" si="140"/>
        <v/>
      </c>
      <c r="CT70" s="953" t="str">
        <f t="shared" si="140"/>
        <v/>
      </c>
      <c r="CU70" s="952" t="str">
        <f t="shared" si="140"/>
        <v/>
      </c>
      <c r="CV70" s="455" t="str">
        <f t="shared" si="140"/>
        <v/>
      </c>
      <c r="CW70" s="455" t="str">
        <f t="shared" si="140"/>
        <v/>
      </c>
      <c r="CX70" s="455" t="str">
        <f t="shared" si="140"/>
        <v/>
      </c>
      <c r="CY70" s="455" t="str">
        <f t="shared" si="140"/>
        <v/>
      </c>
      <c r="CZ70" s="455" t="str">
        <f t="shared" si="140"/>
        <v/>
      </c>
      <c r="DA70" s="953" t="str">
        <f t="shared" si="140"/>
        <v/>
      </c>
      <c r="DB70" s="768" t="str">
        <f t="shared" si="140"/>
        <v/>
      </c>
      <c r="DC70" s="455" t="str">
        <f t="shared" si="140"/>
        <v/>
      </c>
      <c r="DD70" s="455" t="str">
        <f t="shared" si="140"/>
        <v/>
      </c>
      <c r="DE70" s="455" t="str">
        <f t="shared" si="140"/>
        <v/>
      </c>
      <c r="DF70" s="455" t="str">
        <f t="shared" si="140"/>
        <v/>
      </c>
      <c r="DG70" s="455" t="str">
        <f t="shared" si="140"/>
        <v/>
      </c>
      <c r="DH70" s="953" t="str">
        <f t="shared" si="140"/>
        <v/>
      </c>
      <c r="DI70" s="768" t="str">
        <f t="shared" si="140"/>
        <v/>
      </c>
      <c r="DJ70" s="455" t="str">
        <f t="shared" si="140"/>
        <v/>
      </c>
      <c r="DK70" s="455" t="str">
        <f t="shared" si="140"/>
        <v/>
      </c>
      <c r="DL70" s="455" t="str">
        <f t="shared" si="140"/>
        <v/>
      </c>
      <c r="DM70" s="455" t="str">
        <f t="shared" si="140"/>
        <v/>
      </c>
      <c r="DN70" s="455" t="str">
        <f t="shared" si="140"/>
        <v/>
      </c>
      <c r="DO70" s="953" t="str">
        <f t="shared" si="140"/>
        <v/>
      </c>
      <c r="DP70" s="768" t="str">
        <f t="shared" si="140"/>
        <v/>
      </c>
      <c r="DQ70" s="455" t="str">
        <f t="shared" si="140"/>
        <v/>
      </c>
      <c r="DR70" s="455" t="str">
        <f t="shared" si="140"/>
        <v/>
      </c>
      <c r="DS70" s="455" t="str">
        <f t="shared" si="140"/>
        <v/>
      </c>
      <c r="DT70" s="455" t="str">
        <f t="shared" si="140"/>
        <v/>
      </c>
      <c r="DU70" s="455" t="str">
        <f t="shared" si="140"/>
        <v/>
      </c>
      <c r="DV70" s="953" t="str">
        <f t="shared" si="140"/>
        <v/>
      </c>
      <c r="DW70" s="768" t="str">
        <f t="shared" si="140"/>
        <v/>
      </c>
      <c r="DX70" s="455" t="str">
        <f t="shared" si="140"/>
        <v/>
      </c>
      <c r="DY70" s="455" t="str">
        <f t="shared" si="140"/>
        <v/>
      </c>
      <c r="DZ70" s="455" t="str">
        <f t="shared" si="140"/>
        <v/>
      </c>
      <c r="EA70" s="455" t="str">
        <f t="shared" si="140"/>
        <v/>
      </c>
      <c r="EB70" s="455" t="str">
        <f t="shared" si="140"/>
        <v/>
      </c>
      <c r="EC70" s="954" t="str">
        <f t="shared" si="114"/>
        <v/>
      </c>
      <c r="ED70" s="768" t="str">
        <f t="shared" si="143"/>
        <v/>
      </c>
      <c r="EE70" s="455" t="str">
        <f t="shared" si="143"/>
        <v/>
      </c>
      <c r="EF70" s="455" t="str">
        <f t="shared" si="143"/>
        <v/>
      </c>
      <c r="EG70" s="455" t="str">
        <f t="shared" si="143"/>
        <v/>
      </c>
      <c r="EH70" s="455" t="str">
        <f t="shared" si="143"/>
        <v/>
      </c>
      <c r="EI70" s="455" t="str">
        <f t="shared" si="143"/>
        <v/>
      </c>
      <c r="EJ70" s="953" t="str">
        <f t="shared" si="143"/>
        <v/>
      </c>
      <c r="EK70" s="768" t="str">
        <f t="shared" si="143"/>
        <v/>
      </c>
      <c r="EL70" s="455" t="str">
        <f t="shared" si="143"/>
        <v/>
      </c>
      <c r="EM70" s="455" t="str">
        <f t="shared" si="143"/>
        <v/>
      </c>
      <c r="EN70" s="455" t="str">
        <f t="shared" si="143"/>
        <v/>
      </c>
      <c r="EO70" s="455" t="str">
        <f t="shared" si="143"/>
        <v/>
      </c>
      <c r="EP70" s="455" t="str">
        <f t="shared" si="143"/>
        <v/>
      </c>
      <c r="EQ70" s="953" t="str">
        <f t="shared" si="143"/>
        <v/>
      </c>
      <c r="ER70" s="768" t="str">
        <f t="shared" si="143"/>
        <v/>
      </c>
      <c r="ES70" s="455" t="str">
        <f t="shared" si="143"/>
        <v/>
      </c>
      <c r="ET70" s="455" t="str">
        <f t="shared" si="143"/>
        <v/>
      </c>
      <c r="EU70" s="455" t="str">
        <f t="shared" si="143"/>
        <v/>
      </c>
      <c r="EV70" s="455" t="str">
        <f t="shared" si="143"/>
        <v/>
      </c>
      <c r="EW70" s="455" t="str">
        <f t="shared" si="143"/>
        <v/>
      </c>
      <c r="EX70" s="953" t="str">
        <f t="shared" si="143"/>
        <v/>
      </c>
      <c r="EY70" s="768" t="str">
        <f t="shared" si="143"/>
        <v/>
      </c>
      <c r="EZ70" s="455" t="str">
        <f t="shared" si="143"/>
        <v/>
      </c>
      <c r="FA70" s="455" t="str">
        <f t="shared" si="143"/>
        <v/>
      </c>
      <c r="FB70" s="455" t="str">
        <f t="shared" si="143"/>
        <v/>
      </c>
      <c r="FC70" s="455" t="str">
        <f t="shared" si="143"/>
        <v/>
      </c>
      <c r="FD70" s="455" t="str">
        <f t="shared" si="143"/>
        <v/>
      </c>
      <c r="FE70" s="953" t="str">
        <f t="shared" si="143"/>
        <v/>
      </c>
      <c r="FF70" s="768" t="str">
        <f t="shared" si="143"/>
        <v/>
      </c>
      <c r="FG70" s="455" t="str">
        <f t="shared" si="143"/>
        <v/>
      </c>
      <c r="FH70" s="455" t="str">
        <f t="shared" si="143"/>
        <v/>
      </c>
      <c r="FI70" s="455" t="str">
        <f t="shared" si="143"/>
        <v/>
      </c>
      <c r="FJ70" s="455" t="str">
        <f t="shared" si="143"/>
        <v/>
      </c>
      <c r="FK70" s="455" t="str">
        <f t="shared" si="143"/>
        <v/>
      </c>
      <c r="FL70" s="953" t="str">
        <f t="shared" si="143"/>
        <v/>
      </c>
      <c r="FM70" s="768" t="str">
        <f t="shared" si="143"/>
        <v/>
      </c>
      <c r="FN70" s="455" t="str">
        <f t="shared" si="143"/>
        <v/>
      </c>
      <c r="FO70" s="455" t="str">
        <f t="shared" si="143"/>
        <v/>
      </c>
      <c r="FP70" s="455" t="str">
        <f t="shared" si="143"/>
        <v/>
      </c>
      <c r="FQ70" s="455" t="str">
        <f t="shared" si="143"/>
        <v/>
      </c>
      <c r="FR70" s="455" t="str">
        <f t="shared" si="143"/>
        <v/>
      </c>
      <c r="FS70" s="953" t="str">
        <f t="shared" si="143"/>
        <v/>
      </c>
      <c r="FT70" s="768" t="str">
        <f t="shared" si="143"/>
        <v/>
      </c>
      <c r="FU70" s="455" t="str">
        <f t="shared" si="143"/>
        <v/>
      </c>
      <c r="FV70" s="455" t="str">
        <f t="shared" si="143"/>
        <v/>
      </c>
      <c r="FW70" s="455" t="str">
        <f t="shared" si="143"/>
        <v/>
      </c>
      <c r="FX70" s="455" t="str">
        <f t="shared" si="143"/>
        <v/>
      </c>
      <c r="FY70" s="455" t="str">
        <f t="shared" si="143"/>
        <v/>
      </c>
      <c r="FZ70" s="953" t="str">
        <f t="shared" si="143"/>
        <v/>
      </c>
      <c r="GA70" s="768" t="str">
        <f t="shared" si="143"/>
        <v/>
      </c>
      <c r="GB70" s="455" t="str">
        <f t="shared" si="143"/>
        <v/>
      </c>
      <c r="GC70" s="455" t="str">
        <f t="shared" si="143"/>
        <v/>
      </c>
      <c r="GD70" s="455" t="str">
        <f t="shared" si="143"/>
        <v/>
      </c>
      <c r="GE70" s="455" t="str">
        <f t="shared" si="143"/>
        <v/>
      </c>
      <c r="GF70" s="953" t="str">
        <f t="shared" si="143"/>
        <v/>
      </c>
      <c r="GG70" s="768" t="str">
        <f t="shared" si="143"/>
        <v/>
      </c>
      <c r="GH70" s="455" t="str">
        <f t="shared" si="143"/>
        <v/>
      </c>
      <c r="GI70" s="455" t="str">
        <f t="shared" si="143"/>
        <v/>
      </c>
      <c r="GJ70" s="455" t="str">
        <f t="shared" si="143"/>
        <v/>
      </c>
      <c r="GK70" s="455" t="str">
        <f t="shared" si="143"/>
        <v/>
      </c>
      <c r="GL70" s="455" t="str">
        <f t="shared" si="143"/>
        <v/>
      </c>
      <c r="GM70" s="455" t="str">
        <f t="shared" si="143"/>
        <v/>
      </c>
      <c r="GN70" s="954" t="str">
        <f t="shared" si="143"/>
        <v/>
      </c>
      <c r="GO70" s="768" t="str">
        <f t="shared" si="143"/>
        <v/>
      </c>
      <c r="GP70" s="455" t="str">
        <f t="shared" si="141"/>
        <v/>
      </c>
      <c r="GQ70" s="455" t="str">
        <f t="shared" si="141"/>
        <v/>
      </c>
      <c r="GR70" s="455" t="str">
        <f t="shared" si="141"/>
        <v/>
      </c>
      <c r="GS70" s="455" t="str">
        <f t="shared" si="141"/>
        <v/>
      </c>
      <c r="GT70" s="455" t="str">
        <f t="shared" si="141"/>
        <v/>
      </c>
      <c r="GU70" s="953" t="str">
        <f t="shared" si="141"/>
        <v/>
      </c>
      <c r="GV70" s="768" t="str">
        <f t="shared" si="141"/>
        <v/>
      </c>
      <c r="GW70" s="455" t="str">
        <f t="shared" si="141"/>
        <v/>
      </c>
      <c r="GX70" s="455" t="str">
        <f t="shared" si="141"/>
        <v/>
      </c>
      <c r="GY70" s="455" t="str">
        <f t="shared" si="141"/>
        <v/>
      </c>
      <c r="GZ70" s="455" t="str">
        <f t="shared" si="141"/>
        <v/>
      </c>
      <c r="HA70" s="455" t="str">
        <f t="shared" si="141"/>
        <v/>
      </c>
      <c r="HB70" s="953" t="str">
        <f t="shared" si="141"/>
        <v/>
      </c>
      <c r="HC70" s="768" t="str">
        <f t="shared" si="141"/>
        <v/>
      </c>
      <c r="HD70" s="455" t="str">
        <f t="shared" si="141"/>
        <v/>
      </c>
      <c r="HE70" s="455" t="str">
        <f t="shared" si="141"/>
        <v/>
      </c>
      <c r="HF70" s="455" t="str">
        <f t="shared" si="141"/>
        <v/>
      </c>
      <c r="HG70" s="455" t="str">
        <f t="shared" si="141"/>
        <v/>
      </c>
      <c r="HH70" s="455" t="str">
        <f t="shared" si="141"/>
        <v/>
      </c>
      <c r="HI70" s="953" t="str">
        <f t="shared" si="141"/>
        <v/>
      </c>
      <c r="HJ70" s="768" t="str">
        <f t="shared" si="141"/>
        <v/>
      </c>
      <c r="HK70" s="455" t="str">
        <f t="shared" si="141"/>
        <v/>
      </c>
      <c r="HL70" s="455" t="str">
        <f t="shared" si="141"/>
        <v/>
      </c>
      <c r="HM70" s="455" t="str">
        <f t="shared" si="141"/>
        <v/>
      </c>
      <c r="HN70" s="955" t="str">
        <f t="shared" si="141"/>
        <v/>
      </c>
      <c r="HO70" s="455" t="str">
        <f t="shared" si="141"/>
        <v/>
      </c>
      <c r="HP70" s="953" t="str">
        <f t="shared" si="141"/>
        <v/>
      </c>
      <c r="HQ70" s="768" t="str">
        <f t="shared" si="141"/>
        <v/>
      </c>
      <c r="HR70" s="455" t="str">
        <f t="shared" si="141"/>
        <v/>
      </c>
      <c r="HS70" s="455" t="str">
        <f t="shared" si="141"/>
        <v/>
      </c>
      <c r="HT70" s="455" t="str">
        <f t="shared" si="141"/>
        <v/>
      </c>
      <c r="HU70" s="455" t="str">
        <f t="shared" si="141"/>
        <v/>
      </c>
      <c r="HV70" s="455" t="str">
        <f t="shared" si="141"/>
        <v/>
      </c>
      <c r="HW70" s="953" t="str">
        <f t="shared" si="141"/>
        <v/>
      </c>
      <c r="HX70" s="768" t="str">
        <f t="shared" si="141"/>
        <v/>
      </c>
      <c r="HY70" s="455" t="str">
        <f t="shared" si="141"/>
        <v/>
      </c>
      <c r="HZ70" s="455" t="str">
        <f t="shared" si="141"/>
        <v/>
      </c>
      <c r="IA70" s="455" t="str">
        <f t="shared" si="141"/>
        <v/>
      </c>
      <c r="IB70" s="455" t="str">
        <f t="shared" si="141"/>
        <v/>
      </c>
      <c r="IC70" s="455" t="str">
        <f t="shared" si="141"/>
        <v/>
      </c>
      <c r="ID70" s="953" t="str">
        <f t="shared" si="141"/>
        <v/>
      </c>
      <c r="IE70" s="768" t="str">
        <f t="shared" si="141"/>
        <v/>
      </c>
      <c r="IF70" s="455" t="str">
        <f t="shared" si="141"/>
        <v/>
      </c>
      <c r="IG70" s="455" t="str">
        <f t="shared" si="141"/>
        <v/>
      </c>
      <c r="IH70" s="455" t="str">
        <f t="shared" si="141"/>
        <v/>
      </c>
      <c r="II70" s="455" t="str">
        <f t="shared" si="141"/>
        <v/>
      </c>
      <c r="IJ70" s="455" t="str">
        <f t="shared" si="141"/>
        <v/>
      </c>
      <c r="IK70" s="953" t="str">
        <f t="shared" si="141"/>
        <v/>
      </c>
      <c r="IL70" s="768" t="str">
        <f t="shared" si="141"/>
        <v/>
      </c>
      <c r="IM70" s="455" t="str">
        <f t="shared" si="141"/>
        <v/>
      </c>
      <c r="IN70" s="455" t="str">
        <f t="shared" si="141"/>
        <v/>
      </c>
      <c r="IO70" s="455" t="str">
        <f t="shared" si="141"/>
        <v/>
      </c>
      <c r="IP70" s="455" t="str">
        <f t="shared" si="141"/>
        <v/>
      </c>
      <c r="IQ70" s="455" t="str">
        <f t="shared" si="141"/>
        <v/>
      </c>
      <c r="IR70" s="953" t="str">
        <f t="shared" si="141"/>
        <v/>
      </c>
      <c r="IS70" s="768" t="str">
        <f t="shared" si="141"/>
        <v/>
      </c>
      <c r="IT70" s="455" t="str">
        <f t="shared" si="141"/>
        <v/>
      </c>
      <c r="IU70" s="455" t="str">
        <f t="shared" si="141"/>
        <v/>
      </c>
      <c r="IV70" s="455" t="str">
        <f t="shared" si="141"/>
        <v/>
      </c>
      <c r="IW70" s="455" t="str">
        <f t="shared" si="141"/>
        <v/>
      </c>
      <c r="IX70" s="455" t="str">
        <f t="shared" si="141"/>
        <v/>
      </c>
      <c r="IY70" s="954" t="str">
        <f t="shared" si="141"/>
        <v/>
      </c>
      <c r="IZ70" s="768" t="str">
        <f t="shared" si="141"/>
        <v/>
      </c>
      <c r="JA70" s="455" t="str">
        <f t="shared" si="116"/>
        <v/>
      </c>
      <c r="JB70" s="455" t="str">
        <f t="shared" si="144"/>
        <v/>
      </c>
      <c r="JC70" s="455" t="str">
        <f t="shared" si="144"/>
        <v/>
      </c>
      <c r="JD70" s="455" t="str">
        <f t="shared" si="144"/>
        <v/>
      </c>
      <c r="JE70" s="455" t="str">
        <f t="shared" si="144"/>
        <v/>
      </c>
      <c r="JF70" s="953" t="str">
        <f t="shared" si="144"/>
        <v/>
      </c>
      <c r="JG70" s="768" t="str">
        <f t="shared" si="144"/>
        <v/>
      </c>
      <c r="JH70" s="455" t="str">
        <f t="shared" si="144"/>
        <v/>
      </c>
      <c r="JI70" s="455" t="str">
        <f t="shared" si="144"/>
        <v/>
      </c>
      <c r="JJ70" s="455" t="str">
        <f t="shared" si="144"/>
        <v/>
      </c>
      <c r="JK70" s="455" t="str">
        <f t="shared" si="144"/>
        <v/>
      </c>
      <c r="JL70" s="455" t="str">
        <f t="shared" si="144"/>
        <v/>
      </c>
      <c r="JM70" s="953" t="str">
        <f t="shared" si="144"/>
        <v/>
      </c>
      <c r="JN70" s="768" t="str">
        <f t="shared" si="144"/>
        <v/>
      </c>
      <c r="JO70" s="455" t="str">
        <f t="shared" si="144"/>
        <v/>
      </c>
      <c r="JP70" s="455" t="str">
        <f t="shared" si="144"/>
        <v/>
      </c>
      <c r="JQ70" s="455" t="str">
        <f t="shared" si="144"/>
        <v/>
      </c>
      <c r="JR70" s="455" t="str">
        <f t="shared" si="144"/>
        <v/>
      </c>
      <c r="JS70" s="455" t="str">
        <f t="shared" si="144"/>
        <v/>
      </c>
      <c r="JT70" s="953" t="str">
        <f t="shared" si="144"/>
        <v/>
      </c>
      <c r="JU70" s="768" t="str">
        <f t="shared" si="144"/>
        <v/>
      </c>
      <c r="JV70" s="455" t="str">
        <f t="shared" si="144"/>
        <v/>
      </c>
      <c r="JW70" s="455" t="str">
        <f t="shared" si="144"/>
        <v/>
      </c>
      <c r="JX70" s="455" t="str">
        <f t="shared" si="144"/>
        <v/>
      </c>
      <c r="JY70" s="455" t="str">
        <f t="shared" si="144"/>
        <v/>
      </c>
      <c r="JZ70" s="455" t="str">
        <f t="shared" si="144"/>
        <v/>
      </c>
      <c r="KA70" s="953" t="str">
        <f t="shared" si="144"/>
        <v/>
      </c>
      <c r="KB70" s="768" t="str">
        <f t="shared" si="144"/>
        <v/>
      </c>
      <c r="KC70" s="455" t="str">
        <f t="shared" si="144"/>
        <v/>
      </c>
      <c r="KD70" s="455" t="str">
        <f t="shared" si="144"/>
        <v/>
      </c>
      <c r="KE70" s="455" t="str">
        <f t="shared" si="144"/>
        <v/>
      </c>
      <c r="KF70" s="455" t="str">
        <f t="shared" si="144"/>
        <v/>
      </c>
      <c r="KG70" s="455" t="str">
        <f t="shared" si="144"/>
        <v/>
      </c>
      <c r="KH70" s="953" t="str">
        <f t="shared" si="144"/>
        <v/>
      </c>
      <c r="KI70" s="768" t="str">
        <f t="shared" si="144"/>
        <v/>
      </c>
      <c r="KJ70" s="455" t="str">
        <f t="shared" si="144"/>
        <v/>
      </c>
      <c r="KK70" s="455" t="str">
        <f t="shared" si="144"/>
        <v/>
      </c>
      <c r="KL70" s="455" t="str">
        <f t="shared" si="144"/>
        <v/>
      </c>
      <c r="KM70" s="455" t="str">
        <f t="shared" si="144"/>
        <v/>
      </c>
      <c r="KN70" s="455" t="str">
        <f t="shared" si="144"/>
        <v/>
      </c>
      <c r="KO70" s="953" t="str">
        <f t="shared" si="144"/>
        <v/>
      </c>
      <c r="KP70" s="768" t="str">
        <f t="shared" si="144"/>
        <v/>
      </c>
      <c r="KQ70" s="455" t="str">
        <f t="shared" si="144"/>
        <v/>
      </c>
      <c r="KR70" s="455" t="str">
        <f t="shared" si="144"/>
        <v/>
      </c>
      <c r="KS70" s="455" t="str">
        <f t="shared" si="144"/>
        <v/>
      </c>
      <c r="KT70" s="455" t="str">
        <f t="shared" si="144"/>
        <v/>
      </c>
      <c r="KU70" s="455" t="str">
        <f t="shared" si="144"/>
        <v/>
      </c>
      <c r="KV70" s="953" t="str">
        <f t="shared" si="144"/>
        <v/>
      </c>
      <c r="KW70" s="768" t="str">
        <f t="shared" si="144"/>
        <v/>
      </c>
      <c r="KX70" s="455" t="str">
        <f t="shared" si="144"/>
        <v/>
      </c>
      <c r="KY70" s="455" t="str">
        <f t="shared" si="144"/>
        <v/>
      </c>
      <c r="KZ70" s="455" t="str">
        <f t="shared" si="144"/>
        <v/>
      </c>
      <c r="LA70" s="455" t="str">
        <f t="shared" si="144"/>
        <v/>
      </c>
      <c r="LB70" s="455" t="str">
        <f t="shared" si="144"/>
        <v/>
      </c>
      <c r="LC70" s="954" t="str">
        <f t="shared" si="144"/>
        <v/>
      </c>
      <c r="LD70" s="768" t="str">
        <f t="shared" si="144"/>
        <v/>
      </c>
      <c r="LE70" s="455" t="str">
        <f t="shared" si="144"/>
        <v/>
      </c>
      <c r="LF70" s="455" t="str">
        <f t="shared" si="144"/>
        <v/>
      </c>
      <c r="LG70" s="455" t="str">
        <f t="shared" si="144"/>
        <v/>
      </c>
      <c r="LH70" s="455" t="str">
        <f t="shared" si="144"/>
        <v/>
      </c>
      <c r="LI70" s="455" t="str">
        <f t="shared" si="144"/>
        <v/>
      </c>
      <c r="LJ70" s="953" t="str">
        <f t="shared" si="144"/>
        <v/>
      </c>
      <c r="LK70" s="768" t="str">
        <f t="shared" si="144"/>
        <v/>
      </c>
      <c r="LL70" s="455" t="str">
        <f t="shared" si="144"/>
        <v/>
      </c>
      <c r="LM70" s="455" t="str">
        <f t="shared" si="144"/>
        <v/>
      </c>
      <c r="LN70" s="455" t="str">
        <f t="shared" si="142"/>
        <v/>
      </c>
      <c r="LO70" s="455" t="str">
        <f t="shared" si="142"/>
        <v/>
      </c>
      <c r="LP70" s="455" t="str">
        <f t="shared" si="142"/>
        <v/>
      </c>
      <c r="LQ70" s="953" t="str">
        <f t="shared" si="142"/>
        <v/>
      </c>
      <c r="LR70" s="768" t="str">
        <f t="shared" si="142"/>
        <v/>
      </c>
      <c r="LS70" s="455" t="str">
        <f t="shared" si="142"/>
        <v/>
      </c>
      <c r="LT70" s="455" t="str">
        <f t="shared" si="142"/>
        <v/>
      </c>
      <c r="LU70" s="455" t="str">
        <f t="shared" si="142"/>
        <v/>
      </c>
      <c r="LV70" s="455" t="str">
        <f t="shared" si="142"/>
        <v/>
      </c>
      <c r="LW70" s="455" t="str">
        <f t="shared" si="142"/>
        <v/>
      </c>
      <c r="LX70" s="953" t="str">
        <f t="shared" si="142"/>
        <v/>
      </c>
      <c r="LY70" s="768" t="str">
        <f t="shared" si="142"/>
        <v/>
      </c>
      <c r="LZ70" s="455" t="str">
        <f t="shared" si="142"/>
        <v/>
      </c>
      <c r="MA70" s="455" t="str">
        <f t="shared" si="142"/>
        <v/>
      </c>
      <c r="MB70" s="455" t="str">
        <f t="shared" si="142"/>
        <v/>
      </c>
      <c r="MC70" s="455" t="str">
        <f t="shared" si="142"/>
        <v/>
      </c>
      <c r="MD70" s="455" t="str">
        <f t="shared" si="142"/>
        <v/>
      </c>
      <c r="ME70" s="953" t="str">
        <f t="shared" si="142"/>
        <v/>
      </c>
      <c r="MF70" s="768" t="str">
        <f t="shared" si="142"/>
        <v/>
      </c>
      <c r="MG70" s="455" t="str">
        <f t="shared" si="142"/>
        <v/>
      </c>
      <c r="MH70" s="455" t="str">
        <f t="shared" si="142"/>
        <v/>
      </c>
      <c r="MI70" s="455" t="str">
        <f t="shared" si="142"/>
        <v/>
      </c>
      <c r="MJ70" s="455" t="str">
        <f t="shared" si="142"/>
        <v/>
      </c>
      <c r="MK70" s="455" t="str">
        <f t="shared" si="142"/>
        <v/>
      </c>
      <c r="ML70" s="953" t="str">
        <f t="shared" si="142"/>
        <v/>
      </c>
      <c r="MM70" s="768" t="str">
        <f t="shared" si="142"/>
        <v/>
      </c>
      <c r="MN70" s="455" t="str">
        <f t="shared" si="142"/>
        <v/>
      </c>
      <c r="MO70" s="455" t="str">
        <f t="shared" si="142"/>
        <v/>
      </c>
      <c r="MP70" s="455" t="str">
        <f t="shared" si="142"/>
        <v/>
      </c>
      <c r="MQ70" s="455" t="str">
        <f t="shared" si="142"/>
        <v/>
      </c>
      <c r="MR70" s="455" t="str">
        <f t="shared" si="142"/>
        <v/>
      </c>
      <c r="MS70" s="953" t="str">
        <f t="shared" si="142"/>
        <v/>
      </c>
      <c r="MT70" s="768" t="str">
        <f t="shared" si="142"/>
        <v/>
      </c>
      <c r="MU70" s="455" t="str">
        <f t="shared" si="142"/>
        <v/>
      </c>
      <c r="MV70" s="455" t="str">
        <f t="shared" si="142"/>
        <v/>
      </c>
      <c r="MW70" s="455" t="str">
        <f t="shared" si="142"/>
        <v/>
      </c>
      <c r="MX70" s="455" t="str">
        <f t="shared" si="142"/>
        <v/>
      </c>
      <c r="MY70" s="455" t="str">
        <f t="shared" si="142"/>
        <v/>
      </c>
      <c r="MZ70" s="953" t="str">
        <f t="shared" si="142"/>
        <v/>
      </c>
      <c r="NA70" s="768" t="str">
        <f t="shared" si="142"/>
        <v/>
      </c>
      <c r="NB70" s="455" t="str">
        <f t="shared" si="142"/>
        <v/>
      </c>
      <c r="NC70" s="455" t="str">
        <f t="shared" si="142"/>
        <v/>
      </c>
      <c r="ND70" s="455" t="str">
        <f t="shared" si="142"/>
        <v/>
      </c>
      <c r="NE70" s="455" t="str">
        <f t="shared" si="142"/>
        <v/>
      </c>
      <c r="NF70" s="455" t="str">
        <f t="shared" si="142"/>
        <v/>
      </c>
      <c r="NG70" s="954" t="str">
        <f t="shared" si="142"/>
        <v/>
      </c>
      <c r="NH70" s="768" t="str">
        <f t="shared" si="142"/>
        <v/>
      </c>
      <c r="NI70" s="455" t="str">
        <f t="shared" si="142"/>
        <v/>
      </c>
      <c r="NJ70" s="455" t="str">
        <f t="shared" si="142"/>
        <v/>
      </c>
      <c r="NK70" s="455" t="str">
        <f t="shared" si="142"/>
        <v/>
      </c>
      <c r="NL70" s="455" t="str">
        <f t="shared" si="142"/>
        <v/>
      </c>
      <c r="NM70" s="455" t="str">
        <f t="shared" si="142"/>
        <v/>
      </c>
      <c r="NN70" s="953" t="str">
        <f t="shared" si="142"/>
        <v/>
      </c>
      <c r="NO70" s="83"/>
      <c r="NP70" s="83"/>
      <c r="NQ70" s="83"/>
      <c r="NR70" s="83"/>
      <c r="NS70" s="83"/>
      <c r="NT70" s="83"/>
      <c r="NU70" s="83"/>
      <c r="NV70" s="83"/>
      <c r="NW70" s="83"/>
      <c r="NX70" s="83"/>
      <c r="NY70" s="83"/>
      <c r="NZ70" s="83"/>
      <c r="OA70" s="83"/>
      <c r="OB70" s="83"/>
      <c r="OC70" s="83"/>
      <c r="OD70" s="83"/>
      <c r="OE70" s="83"/>
      <c r="OF70" s="83"/>
      <c r="OG70" s="83"/>
      <c r="OH70" s="83"/>
      <c r="OI70" s="83"/>
      <c r="OJ70" s="83"/>
      <c r="OK70" s="83"/>
      <c r="OL70" s="83"/>
      <c r="OM70" s="83"/>
      <c r="ON70" s="83"/>
      <c r="OO70" s="83"/>
      <c r="OP70" s="83"/>
      <c r="OQ70" s="83"/>
      <c r="OR70" s="83"/>
      <c r="OS70" s="83"/>
      <c r="OT70" s="83"/>
      <c r="OU70" s="83"/>
      <c r="OV70" s="83"/>
      <c r="OW70" s="83"/>
      <c r="OX70" s="83"/>
      <c r="OY70" s="83"/>
      <c r="OZ70" s="83"/>
      <c r="PA70" s="83"/>
      <c r="PB70" s="83"/>
      <c r="PC70" s="83"/>
      <c r="PD70" s="83"/>
      <c r="PE70" s="83"/>
      <c r="PF70" s="83"/>
      <c r="PG70" s="83"/>
      <c r="PH70" s="83"/>
      <c r="PI70" s="83"/>
      <c r="PJ70" s="83"/>
      <c r="PK70" s="83"/>
      <c r="PL70" s="83"/>
      <c r="PM70" s="83"/>
      <c r="PN70" s="83"/>
      <c r="PO70" s="83"/>
      <c r="PP70" s="83"/>
      <c r="PQ70" s="83"/>
      <c r="PR70" s="83"/>
      <c r="PS70" s="83"/>
      <c r="PT70" s="83"/>
      <c r="PU70" s="83"/>
      <c r="PV70" s="83"/>
      <c r="PW70" s="83"/>
      <c r="PX70" s="83"/>
      <c r="PY70" s="83"/>
      <c r="PZ70" s="83"/>
      <c r="QA70" s="83"/>
      <c r="QB70" s="83"/>
      <c r="QC70" s="83"/>
      <c r="QD70" s="83"/>
      <c r="QE70" s="83"/>
      <c r="QF70" s="83"/>
      <c r="QG70" s="83"/>
      <c r="QH70" s="83"/>
      <c r="QI70" s="83"/>
      <c r="QJ70" s="83"/>
      <c r="QK70" s="83"/>
      <c r="QL70" s="83"/>
      <c r="QM70" s="83"/>
      <c r="QN70" s="83"/>
      <c r="QO70" s="83"/>
      <c r="QP70" s="83"/>
      <c r="QQ70" s="83"/>
      <c r="QR70" s="83"/>
      <c r="QS70" s="83"/>
      <c r="QT70" s="83"/>
      <c r="QU70" s="83"/>
      <c r="QV70" s="83"/>
      <c r="QW70" s="83"/>
      <c r="QX70" s="83"/>
      <c r="QY70" s="83"/>
      <c r="QZ70" s="83"/>
      <c r="RA70" s="83"/>
      <c r="RB70" s="83"/>
      <c r="RC70" s="83"/>
      <c r="RD70" s="83"/>
      <c r="RE70" s="83"/>
      <c r="RF70" s="83"/>
      <c r="RG70" s="83"/>
      <c r="RH70" s="83"/>
      <c r="RI70" s="83"/>
      <c r="RJ70" s="83"/>
      <c r="RK70" s="83"/>
      <c r="RL70" s="83"/>
      <c r="RM70" s="83"/>
      <c r="RN70" s="83"/>
      <c r="RO70" s="83"/>
      <c r="RP70" s="83"/>
      <c r="RQ70" s="83"/>
      <c r="RR70" s="83"/>
      <c r="RS70" s="83"/>
      <c r="RT70" s="83"/>
      <c r="RU70" s="83"/>
      <c r="RV70" s="83"/>
      <c r="RW70" s="83"/>
      <c r="RX70" s="83"/>
      <c r="RY70" s="83"/>
      <c r="RZ70" s="83"/>
      <c r="SA70" s="83"/>
      <c r="SB70" s="83"/>
      <c r="SC70" s="83"/>
      <c r="SD70" s="83"/>
      <c r="SE70" s="83"/>
      <c r="SF70" s="83"/>
      <c r="SG70" s="83"/>
      <c r="SH70" s="83"/>
      <c r="SI70" s="83"/>
      <c r="SJ70" s="83"/>
      <c r="SK70" s="83"/>
      <c r="SL70" s="83"/>
      <c r="SM70" s="83"/>
      <c r="SN70" s="83"/>
      <c r="SO70" s="83"/>
      <c r="SP70" s="83"/>
      <c r="SQ70" s="83"/>
      <c r="SR70" s="83"/>
      <c r="SS70" s="83"/>
      <c r="ST70" s="83"/>
      <c r="SU70" s="83"/>
      <c r="SV70" s="83"/>
      <c r="SW70" s="83"/>
      <c r="SX70" s="83"/>
      <c r="SY70" s="83"/>
      <c r="SZ70" s="83"/>
      <c r="TA70" s="83"/>
      <c r="TB70" s="83"/>
      <c r="TC70" s="83"/>
      <c r="TD70" s="83"/>
      <c r="TE70" s="83"/>
      <c r="TF70" s="83"/>
      <c r="TG70" s="83"/>
      <c r="TH70" s="83"/>
      <c r="TI70" s="83"/>
      <c r="TJ70" s="83"/>
      <c r="TK70" s="83"/>
      <c r="TL70" s="83"/>
      <c r="TM70" s="83"/>
      <c r="TN70" s="83"/>
      <c r="TO70" s="83"/>
      <c r="TP70" s="83"/>
      <c r="TQ70" s="83"/>
      <c r="TR70" s="83"/>
      <c r="TS70" s="83"/>
      <c r="TT70" s="83"/>
      <c r="TU70" s="83"/>
      <c r="TV70" s="83"/>
      <c r="TW70" s="83"/>
      <c r="TX70" s="83"/>
      <c r="TY70" s="83"/>
      <c r="TZ70" s="83"/>
      <c r="UA70" s="83"/>
      <c r="UB70" s="83"/>
      <c r="UC70" s="83"/>
      <c r="UD70" s="83"/>
      <c r="UE70" s="83"/>
      <c r="UF70" s="83"/>
      <c r="UG70" s="83"/>
      <c r="UH70" s="83"/>
      <c r="UI70" s="83"/>
      <c r="UJ70" s="83"/>
      <c r="UK70" s="83"/>
      <c r="UL70" s="83"/>
      <c r="UM70" s="83"/>
      <c r="UN70" s="83"/>
      <c r="UO70" s="83"/>
      <c r="UP70" s="83"/>
      <c r="UQ70" s="83"/>
    </row>
    <row r="71" spans="1:564" s="1" customFormat="1" ht="12" hidden="1" thickBot="1" x14ac:dyDescent="0.25">
      <c r="A71" s="686">
        <f>alapadatok!A54</f>
        <v>20</v>
      </c>
      <c r="B71" s="678" t="str">
        <f>IF(alapadatok!C54="","",alapadatok!C54)</f>
        <v/>
      </c>
      <c r="C71" s="584" t="str">
        <f>IF(alapadatok!B54="","",alapadatok!B54)</f>
        <v/>
      </c>
      <c r="D71" s="584" t="str">
        <f>IF(alapadatok!D54="","",alapadatok!D54)</f>
        <v/>
      </c>
      <c r="E71" s="948" t="str">
        <f>IF(alapadatok!K54="","",alapadatok!K54)</f>
        <v/>
      </c>
      <c r="F71" s="1145" t="s">
        <v>426</v>
      </c>
      <c r="G71" s="1146" t="s">
        <v>426</v>
      </c>
      <c r="H71" s="1144" t="s">
        <v>426</v>
      </c>
      <c r="I71" s="1143" t="s">
        <v>426</v>
      </c>
      <c r="J71" s="1143" t="s">
        <v>426</v>
      </c>
      <c r="K71" s="1143" t="s">
        <v>426</v>
      </c>
      <c r="L71" s="1143" t="s">
        <v>426</v>
      </c>
      <c r="M71" s="1143" t="s">
        <v>426</v>
      </c>
      <c r="N71" s="1146" t="s">
        <v>426</v>
      </c>
      <c r="O71" s="1144" t="s">
        <v>426</v>
      </c>
      <c r="P71" s="1143" t="s">
        <v>426</v>
      </c>
      <c r="Q71" s="1143" t="s">
        <v>426</v>
      </c>
      <c r="R71" s="1143" t="s">
        <v>426</v>
      </c>
      <c r="S71" s="1143" t="s">
        <v>426</v>
      </c>
      <c r="T71" s="1143" t="s">
        <v>426</v>
      </c>
      <c r="U71" s="1146" t="s">
        <v>426</v>
      </c>
      <c r="V71" s="1144" t="s">
        <v>426</v>
      </c>
      <c r="W71" s="1143" t="s">
        <v>426</v>
      </c>
      <c r="X71" s="1143" t="s">
        <v>426</v>
      </c>
      <c r="Y71" s="1143" t="s">
        <v>426</v>
      </c>
      <c r="Z71" s="1143" t="s">
        <v>426</v>
      </c>
      <c r="AA71" s="1143" t="s">
        <v>426</v>
      </c>
      <c r="AB71" s="1146" t="s">
        <v>426</v>
      </c>
      <c r="AC71" s="1144" t="s">
        <v>426</v>
      </c>
      <c r="AD71" s="1143" t="s">
        <v>426</v>
      </c>
      <c r="AE71" s="1143" t="s">
        <v>426</v>
      </c>
      <c r="AF71" s="1143" t="s">
        <v>426</v>
      </c>
      <c r="AG71" s="1143" t="s">
        <v>426</v>
      </c>
      <c r="AH71" s="1143" t="s">
        <v>426</v>
      </c>
      <c r="AI71" s="1146" t="s">
        <v>426</v>
      </c>
      <c r="AJ71" s="1144" t="s">
        <v>426</v>
      </c>
      <c r="AK71" s="1143" t="s">
        <v>426</v>
      </c>
      <c r="AL71" s="1143" t="s">
        <v>426</v>
      </c>
      <c r="AM71" s="1143" t="s">
        <v>426</v>
      </c>
      <c r="AN71" s="1143" t="s">
        <v>426</v>
      </c>
      <c r="AO71" s="1143" t="s">
        <v>426</v>
      </c>
      <c r="AP71" s="1146" t="s">
        <v>426</v>
      </c>
      <c r="AQ71" s="1144" t="s">
        <v>426</v>
      </c>
      <c r="AR71" s="1143" t="s">
        <v>426</v>
      </c>
      <c r="AS71" s="1143" t="s">
        <v>426</v>
      </c>
      <c r="AT71" s="1143" t="s">
        <v>426</v>
      </c>
      <c r="AU71" s="1143" t="s">
        <v>426</v>
      </c>
      <c r="AV71" s="1143" t="s">
        <v>426</v>
      </c>
      <c r="AW71" s="1146" t="s">
        <v>426</v>
      </c>
      <c r="AX71" s="1144" t="s">
        <v>426</v>
      </c>
      <c r="AY71" s="1143" t="s">
        <v>426</v>
      </c>
      <c r="AZ71" s="1143" t="s">
        <v>426</v>
      </c>
      <c r="BA71" s="1143" t="s">
        <v>426</v>
      </c>
      <c r="BB71" s="1143" t="s">
        <v>426</v>
      </c>
      <c r="BC71" s="1143" t="s">
        <v>426</v>
      </c>
      <c r="BD71" s="1146" t="s">
        <v>426</v>
      </c>
      <c r="BE71" s="768" t="str">
        <f t="shared" si="139"/>
        <v/>
      </c>
      <c r="BF71" s="455" t="str">
        <f t="shared" si="139"/>
        <v/>
      </c>
      <c r="BG71" s="455" t="str">
        <f t="shared" si="139"/>
        <v/>
      </c>
      <c r="BH71" s="455" t="str">
        <f t="shared" si="139"/>
        <v/>
      </c>
      <c r="BI71" s="455" t="str">
        <f t="shared" si="139"/>
        <v/>
      </c>
      <c r="BJ71" s="455" t="str">
        <f t="shared" si="139"/>
        <v/>
      </c>
      <c r="BK71" s="953" t="str">
        <f t="shared" si="139"/>
        <v/>
      </c>
      <c r="BL71" s="768" t="str">
        <f t="shared" si="139"/>
        <v/>
      </c>
      <c r="BM71" s="455" t="str">
        <f t="shared" si="139"/>
        <v/>
      </c>
      <c r="BN71" s="455" t="str">
        <f t="shared" si="139"/>
        <v/>
      </c>
      <c r="BO71" s="455" t="str">
        <f t="shared" si="139"/>
        <v/>
      </c>
      <c r="BP71" s="455" t="str">
        <f t="shared" si="139"/>
        <v/>
      </c>
      <c r="BQ71" s="455" t="str">
        <f t="shared" ref="BQ71:EB74" si="146">IF($C71="","",BQ$50)</f>
        <v/>
      </c>
      <c r="BR71" s="953" t="str">
        <f t="shared" si="146"/>
        <v/>
      </c>
      <c r="BS71" s="768" t="str">
        <f t="shared" si="146"/>
        <v/>
      </c>
      <c r="BT71" s="455" t="str">
        <f t="shared" si="146"/>
        <v/>
      </c>
      <c r="BU71" s="455" t="str">
        <f t="shared" si="146"/>
        <v/>
      </c>
      <c r="BV71" s="455" t="str">
        <f t="shared" si="146"/>
        <v/>
      </c>
      <c r="BW71" s="455" t="str">
        <f t="shared" si="146"/>
        <v/>
      </c>
      <c r="BX71" s="455" t="str">
        <f t="shared" si="146"/>
        <v/>
      </c>
      <c r="BY71" s="953" t="str">
        <f t="shared" si="146"/>
        <v/>
      </c>
      <c r="BZ71" s="768" t="str">
        <f t="shared" si="146"/>
        <v/>
      </c>
      <c r="CA71" s="455" t="str">
        <f t="shared" si="146"/>
        <v/>
      </c>
      <c r="CB71" s="455" t="str">
        <f t="shared" si="146"/>
        <v/>
      </c>
      <c r="CC71" s="455" t="str">
        <f t="shared" si="146"/>
        <v/>
      </c>
      <c r="CD71" s="455" t="str">
        <f t="shared" si="146"/>
        <v/>
      </c>
      <c r="CE71" s="455" t="str">
        <f t="shared" si="146"/>
        <v/>
      </c>
      <c r="CF71" s="953" t="str">
        <f t="shared" si="146"/>
        <v/>
      </c>
      <c r="CG71" s="768" t="str">
        <f t="shared" si="146"/>
        <v/>
      </c>
      <c r="CH71" s="455" t="str">
        <f t="shared" si="146"/>
        <v/>
      </c>
      <c r="CI71" s="455" t="str">
        <f t="shared" si="146"/>
        <v/>
      </c>
      <c r="CJ71" s="455" t="str">
        <f t="shared" si="146"/>
        <v/>
      </c>
      <c r="CK71" s="455" t="str">
        <f t="shared" si="146"/>
        <v/>
      </c>
      <c r="CL71" s="455" t="str">
        <f t="shared" si="146"/>
        <v/>
      </c>
      <c r="CM71" s="953" t="str">
        <f t="shared" si="146"/>
        <v/>
      </c>
      <c r="CN71" s="768" t="str">
        <f t="shared" si="146"/>
        <v/>
      </c>
      <c r="CO71" s="455" t="str">
        <f t="shared" si="146"/>
        <v/>
      </c>
      <c r="CP71" s="455" t="str">
        <f t="shared" si="146"/>
        <v/>
      </c>
      <c r="CQ71" s="455" t="str">
        <f t="shared" si="146"/>
        <v/>
      </c>
      <c r="CR71" s="455" t="str">
        <f t="shared" si="146"/>
        <v/>
      </c>
      <c r="CS71" s="455" t="str">
        <f t="shared" si="146"/>
        <v/>
      </c>
      <c r="CT71" s="953" t="str">
        <f t="shared" si="146"/>
        <v/>
      </c>
      <c r="CU71" s="952" t="str">
        <f t="shared" si="146"/>
        <v/>
      </c>
      <c r="CV71" s="455" t="str">
        <f t="shared" si="146"/>
        <v/>
      </c>
      <c r="CW71" s="455" t="str">
        <f t="shared" si="146"/>
        <v/>
      </c>
      <c r="CX71" s="455" t="str">
        <f t="shared" si="146"/>
        <v/>
      </c>
      <c r="CY71" s="455" t="str">
        <f t="shared" si="146"/>
        <v/>
      </c>
      <c r="CZ71" s="455" t="str">
        <f t="shared" si="146"/>
        <v/>
      </c>
      <c r="DA71" s="953" t="str">
        <f t="shared" si="146"/>
        <v/>
      </c>
      <c r="DB71" s="768" t="str">
        <f t="shared" si="146"/>
        <v/>
      </c>
      <c r="DC71" s="455" t="str">
        <f t="shared" si="146"/>
        <v/>
      </c>
      <c r="DD71" s="455" t="str">
        <f t="shared" si="146"/>
        <v/>
      </c>
      <c r="DE71" s="455" t="str">
        <f t="shared" si="146"/>
        <v/>
      </c>
      <c r="DF71" s="455" t="str">
        <f t="shared" si="146"/>
        <v/>
      </c>
      <c r="DG71" s="455" t="str">
        <f t="shared" si="146"/>
        <v/>
      </c>
      <c r="DH71" s="953" t="str">
        <f t="shared" si="146"/>
        <v/>
      </c>
      <c r="DI71" s="768" t="str">
        <f t="shared" si="146"/>
        <v/>
      </c>
      <c r="DJ71" s="455" t="str">
        <f t="shared" si="146"/>
        <v/>
      </c>
      <c r="DK71" s="455" t="str">
        <f t="shared" si="146"/>
        <v/>
      </c>
      <c r="DL71" s="455" t="str">
        <f t="shared" si="146"/>
        <v/>
      </c>
      <c r="DM71" s="455" t="str">
        <f t="shared" si="146"/>
        <v/>
      </c>
      <c r="DN71" s="455" t="str">
        <f t="shared" si="146"/>
        <v/>
      </c>
      <c r="DO71" s="953" t="str">
        <f t="shared" si="146"/>
        <v/>
      </c>
      <c r="DP71" s="768" t="str">
        <f t="shared" si="146"/>
        <v/>
      </c>
      <c r="DQ71" s="455" t="str">
        <f t="shared" si="146"/>
        <v/>
      </c>
      <c r="DR71" s="455" t="str">
        <f t="shared" si="146"/>
        <v/>
      </c>
      <c r="DS71" s="455" t="str">
        <f t="shared" si="146"/>
        <v/>
      </c>
      <c r="DT71" s="455" t="str">
        <f t="shared" si="146"/>
        <v/>
      </c>
      <c r="DU71" s="455" t="str">
        <f t="shared" si="146"/>
        <v/>
      </c>
      <c r="DV71" s="953" t="str">
        <f t="shared" si="146"/>
        <v/>
      </c>
      <c r="DW71" s="768" t="str">
        <f t="shared" si="146"/>
        <v/>
      </c>
      <c r="DX71" s="455" t="str">
        <f t="shared" si="146"/>
        <v/>
      </c>
      <c r="DY71" s="455" t="str">
        <f t="shared" si="146"/>
        <v/>
      </c>
      <c r="DZ71" s="455" t="str">
        <f t="shared" si="146"/>
        <v/>
      </c>
      <c r="EA71" s="455" t="str">
        <f t="shared" si="146"/>
        <v/>
      </c>
      <c r="EB71" s="455" t="str">
        <f t="shared" si="146"/>
        <v/>
      </c>
      <c r="EC71" s="954" t="str">
        <f t="shared" si="114"/>
        <v/>
      </c>
      <c r="ED71" s="768" t="str">
        <f t="shared" si="143"/>
        <v/>
      </c>
      <c r="EE71" s="455" t="str">
        <f t="shared" si="143"/>
        <v/>
      </c>
      <c r="EF71" s="455" t="str">
        <f t="shared" si="143"/>
        <v/>
      </c>
      <c r="EG71" s="455" t="str">
        <f t="shared" si="143"/>
        <v/>
      </c>
      <c r="EH71" s="455" t="str">
        <f t="shared" si="143"/>
        <v/>
      </c>
      <c r="EI71" s="455" t="str">
        <f t="shared" si="143"/>
        <v/>
      </c>
      <c r="EJ71" s="953" t="str">
        <f t="shared" si="143"/>
        <v/>
      </c>
      <c r="EK71" s="768" t="str">
        <f t="shared" si="143"/>
        <v/>
      </c>
      <c r="EL71" s="455" t="str">
        <f t="shared" si="143"/>
        <v/>
      </c>
      <c r="EM71" s="455" t="str">
        <f t="shared" si="143"/>
        <v/>
      </c>
      <c r="EN71" s="455" t="str">
        <f t="shared" si="143"/>
        <v/>
      </c>
      <c r="EO71" s="455" t="str">
        <f t="shared" si="143"/>
        <v/>
      </c>
      <c r="EP71" s="455" t="str">
        <f t="shared" si="143"/>
        <v/>
      </c>
      <c r="EQ71" s="953" t="str">
        <f t="shared" si="143"/>
        <v/>
      </c>
      <c r="ER71" s="768" t="str">
        <f t="shared" si="143"/>
        <v/>
      </c>
      <c r="ES71" s="455" t="str">
        <f t="shared" si="143"/>
        <v/>
      </c>
      <c r="ET71" s="455" t="str">
        <f t="shared" si="143"/>
        <v/>
      </c>
      <c r="EU71" s="455" t="str">
        <f t="shared" si="143"/>
        <v/>
      </c>
      <c r="EV71" s="455" t="str">
        <f t="shared" si="143"/>
        <v/>
      </c>
      <c r="EW71" s="455" t="str">
        <f t="shared" si="143"/>
        <v/>
      </c>
      <c r="EX71" s="953" t="str">
        <f t="shared" si="143"/>
        <v/>
      </c>
      <c r="EY71" s="768" t="str">
        <f t="shared" si="143"/>
        <v/>
      </c>
      <c r="EZ71" s="455" t="str">
        <f t="shared" si="143"/>
        <v/>
      </c>
      <c r="FA71" s="455" t="str">
        <f t="shared" si="143"/>
        <v/>
      </c>
      <c r="FB71" s="455" t="str">
        <f t="shared" si="143"/>
        <v/>
      </c>
      <c r="FC71" s="455" t="str">
        <f t="shared" si="143"/>
        <v/>
      </c>
      <c r="FD71" s="455" t="str">
        <f t="shared" si="143"/>
        <v/>
      </c>
      <c r="FE71" s="953" t="str">
        <f t="shared" si="143"/>
        <v/>
      </c>
      <c r="FF71" s="768" t="str">
        <f t="shared" si="143"/>
        <v/>
      </c>
      <c r="FG71" s="455" t="str">
        <f t="shared" si="143"/>
        <v/>
      </c>
      <c r="FH71" s="455" t="str">
        <f t="shared" si="143"/>
        <v/>
      </c>
      <c r="FI71" s="455" t="str">
        <f t="shared" si="143"/>
        <v/>
      </c>
      <c r="FJ71" s="455" t="str">
        <f t="shared" si="143"/>
        <v/>
      </c>
      <c r="FK71" s="455" t="str">
        <f t="shared" si="143"/>
        <v/>
      </c>
      <c r="FL71" s="953" t="str">
        <f t="shared" si="143"/>
        <v/>
      </c>
      <c r="FM71" s="768" t="str">
        <f t="shared" si="143"/>
        <v/>
      </c>
      <c r="FN71" s="455" t="str">
        <f t="shared" si="143"/>
        <v/>
      </c>
      <c r="FO71" s="455" t="str">
        <f t="shared" si="143"/>
        <v/>
      </c>
      <c r="FP71" s="455" t="str">
        <f t="shared" si="143"/>
        <v/>
      </c>
      <c r="FQ71" s="455" t="str">
        <f t="shared" si="143"/>
        <v/>
      </c>
      <c r="FR71" s="455" t="str">
        <f t="shared" si="143"/>
        <v/>
      </c>
      <c r="FS71" s="953" t="str">
        <f t="shared" si="143"/>
        <v/>
      </c>
      <c r="FT71" s="768" t="str">
        <f t="shared" si="143"/>
        <v/>
      </c>
      <c r="FU71" s="455" t="str">
        <f t="shared" si="143"/>
        <v/>
      </c>
      <c r="FV71" s="455" t="str">
        <f t="shared" si="143"/>
        <v/>
      </c>
      <c r="FW71" s="455" t="str">
        <f t="shared" si="143"/>
        <v/>
      </c>
      <c r="FX71" s="455" t="str">
        <f t="shared" si="143"/>
        <v/>
      </c>
      <c r="FY71" s="455" t="str">
        <f t="shared" si="143"/>
        <v/>
      </c>
      <c r="FZ71" s="953" t="str">
        <f t="shared" si="143"/>
        <v/>
      </c>
      <c r="GA71" s="768" t="str">
        <f t="shared" si="143"/>
        <v/>
      </c>
      <c r="GB71" s="455" t="str">
        <f t="shared" si="143"/>
        <v/>
      </c>
      <c r="GC71" s="455" t="str">
        <f t="shared" si="143"/>
        <v/>
      </c>
      <c r="GD71" s="455" t="str">
        <f t="shared" si="143"/>
        <v/>
      </c>
      <c r="GE71" s="455" t="str">
        <f t="shared" si="143"/>
        <v/>
      </c>
      <c r="GF71" s="953" t="str">
        <f t="shared" si="143"/>
        <v/>
      </c>
      <c r="GG71" s="768" t="str">
        <f t="shared" si="143"/>
        <v/>
      </c>
      <c r="GH71" s="455" t="str">
        <f t="shared" si="143"/>
        <v/>
      </c>
      <c r="GI71" s="455" t="str">
        <f t="shared" si="143"/>
        <v/>
      </c>
      <c r="GJ71" s="455" t="str">
        <f t="shared" si="143"/>
        <v/>
      </c>
      <c r="GK71" s="455" t="str">
        <f t="shared" si="143"/>
        <v/>
      </c>
      <c r="GL71" s="455" t="str">
        <f t="shared" si="143"/>
        <v/>
      </c>
      <c r="GM71" s="455" t="str">
        <f t="shared" si="143"/>
        <v/>
      </c>
      <c r="GN71" s="954" t="str">
        <f t="shared" si="143"/>
        <v/>
      </c>
      <c r="GO71" s="768" t="str">
        <f t="shared" ref="GO71:IZ74" si="147">IF($C71="","",GO$50)</f>
        <v/>
      </c>
      <c r="GP71" s="455" t="str">
        <f t="shared" si="147"/>
        <v/>
      </c>
      <c r="GQ71" s="455" t="str">
        <f t="shared" si="147"/>
        <v/>
      </c>
      <c r="GR71" s="455" t="str">
        <f t="shared" si="147"/>
        <v/>
      </c>
      <c r="GS71" s="455" t="str">
        <f t="shared" si="147"/>
        <v/>
      </c>
      <c r="GT71" s="455" t="str">
        <f t="shared" si="147"/>
        <v/>
      </c>
      <c r="GU71" s="953" t="str">
        <f t="shared" si="147"/>
        <v/>
      </c>
      <c r="GV71" s="768" t="str">
        <f t="shared" si="147"/>
        <v/>
      </c>
      <c r="GW71" s="455" t="str">
        <f t="shared" si="147"/>
        <v/>
      </c>
      <c r="GX71" s="455" t="str">
        <f t="shared" si="147"/>
        <v/>
      </c>
      <c r="GY71" s="455" t="str">
        <f t="shared" si="147"/>
        <v/>
      </c>
      <c r="GZ71" s="455" t="str">
        <f t="shared" si="147"/>
        <v/>
      </c>
      <c r="HA71" s="455" t="str">
        <f t="shared" si="147"/>
        <v/>
      </c>
      <c r="HB71" s="953" t="str">
        <f t="shared" si="147"/>
        <v/>
      </c>
      <c r="HC71" s="768" t="str">
        <f t="shared" si="147"/>
        <v/>
      </c>
      <c r="HD71" s="455" t="str">
        <f t="shared" si="147"/>
        <v/>
      </c>
      <c r="HE71" s="455" t="str">
        <f t="shared" si="147"/>
        <v/>
      </c>
      <c r="HF71" s="455" t="str">
        <f t="shared" si="147"/>
        <v/>
      </c>
      <c r="HG71" s="455" t="str">
        <f t="shared" si="147"/>
        <v/>
      </c>
      <c r="HH71" s="455" t="str">
        <f t="shared" si="147"/>
        <v/>
      </c>
      <c r="HI71" s="953" t="str">
        <f t="shared" si="147"/>
        <v/>
      </c>
      <c r="HJ71" s="768" t="str">
        <f t="shared" si="147"/>
        <v/>
      </c>
      <c r="HK71" s="455" t="str">
        <f t="shared" si="147"/>
        <v/>
      </c>
      <c r="HL71" s="455" t="str">
        <f t="shared" si="147"/>
        <v/>
      </c>
      <c r="HM71" s="455" t="str">
        <f t="shared" si="147"/>
        <v/>
      </c>
      <c r="HN71" s="455" t="str">
        <f t="shared" si="147"/>
        <v/>
      </c>
      <c r="HO71" s="455" t="str">
        <f t="shared" si="147"/>
        <v/>
      </c>
      <c r="HP71" s="953" t="str">
        <f t="shared" si="147"/>
        <v/>
      </c>
      <c r="HQ71" s="768" t="str">
        <f t="shared" si="147"/>
        <v/>
      </c>
      <c r="HR71" s="455" t="str">
        <f t="shared" si="147"/>
        <v/>
      </c>
      <c r="HS71" s="455" t="str">
        <f t="shared" si="147"/>
        <v/>
      </c>
      <c r="HT71" s="455" t="str">
        <f t="shared" si="147"/>
        <v/>
      </c>
      <c r="HU71" s="455" t="str">
        <f t="shared" si="147"/>
        <v/>
      </c>
      <c r="HV71" s="455" t="str">
        <f t="shared" si="147"/>
        <v/>
      </c>
      <c r="HW71" s="953" t="str">
        <f t="shared" si="147"/>
        <v/>
      </c>
      <c r="HX71" s="768" t="str">
        <f t="shared" si="147"/>
        <v/>
      </c>
      <c r="HY71" s="455" t="str">
        <f t="shared" si="147"/>
        <v/>
      </c>
      <c r="HZ71" s="455" t="str">
        <f t="shared" si="147"/>
        <v/>
      </c>
      <c r="IA71" s="455" t="str">
        <f t="shared" si="147"/>
        <v/>
      </c>
      <c r="IB71" s="455" t="str">
        <f t="shared" si="147"/>
        <v/>
      </c>
      <c r="IC71" s="455" t="str">
        <f t="shared" si="147"/>
        <v/>
      </c>
      <c r="ID71" s="953" t="str">
        <f t="shared" si="147"/>
        <v/>
      </c>
      <c r="IE71" s="768" t="str">
        <f t="shared" si="147"/>
        <v/>
      </c>
      <c r="IF71" s="455" t="str">
        <f t="shared" si="147"/>
        <v/>
      </c>
      <c r="IG71" s="455" t="str">
        <f t="shared" si="147"/>
        <v/>
      </c>
      <c r="IH71" s="455" t="str">
        <f t="shared" si="147"/>
        <v/>
      </c>
      <c r="II71" s="455" t="str">
        <f t="shared" si="147"/>
        <v/>
      </c>
      <c r="IJ71" s="455" t="str">
        <f t="shared" si="147"/>
        <v/>
      </c>
      <c r="IK71" s="953" t="str">
        <f t="shared" si="147"/>
        <v/>
      </c>
      <c r="IL71" s="768" t="str">
        <f t="shared" si="147"/>
        <v/>
      </c>
      <c r="IM71" s="455" t="str">
        <f t="shared" si="147"/>
        <v/>
      </c>
      <c r="IN71" s="455" t="str">
        <f t="shared" si="147"/>
        <v/>
      </c>
      <c r="IO71" s="455" t="str">
        <f t="shared" si="147"/>
        <v/>
      </c>
      <c r="IP71" s="455" t="str">
        <f t="shared" si="147"/>
        <v/>
      </c>
      <c r="IQ71" s="455" t="str">
        <f t="shared" si="147"/>
        <v/>
      </c>
      <c r="IR71" s="953" t="str">
        <f t="shared" si="147"/>
        <v/>
      </c>
      <c r="IS71" s="768" t="str">
        <f t="shared" si="147"/>
        <v/>
      </c>
      <c r="IT71" s="455" t="str">
        <f t="shared" si="147"/>
        <v/>
      </c>
      <c r="IU71" s="455" t="str">
        <f t="shared" si="147"/>
        <v/>
      </c>
      <c r="IV71" s="455" t="str">
        <f t="shared" si="147"/>
        <v/>
      </c>
      <c r="IW71" s="455" t="str">
        <f t="shared" si="147"/>
        <v/>
      </c>
      <c r="IX71" s="455" t="str">
        <f t="shared" si="147"/>
        <v/>
      </c>
      <c r="IY71" s="954" t="str">
        <f t="shared" si="147"/>
        <v/>
      </c>
      <c r="IZ71" s="768" t="str">
        <f t="shared" si="147"/>
        <v/>
      </c>
      <c r="JA71" s="455" t="str">
        <f t="shared" si="116"/>
        <v/>
      </c>
      <c r="JB71" s="455" t="str">
        <f t="shared" si="144"/>
        <v/>
      </c>
      <c r="JC71" s="455" t="str">
        <f t="shared" si="144"/>
        <v/>
      </c>
      <c r="JD71" s="455" t="str">
        <f t="shared" si="144"/>
        <v/>
      </c>
      <c r="JE71" s="455" t="str">
        <f t="shared" si="144"/>
        <v/>
      </c>
      <c r="JF71" s="953" t="str">
        <f t="shared" si="144"/>
        <v/>
      </c>
      <c r="JG71" s="768" t="str">
        <f t="shared" si="144"/>
        <v/>
      </c>
      <c r="JH71" s="455" t="str">
        <f t="shared" si="144"/>
        <v/>
      </c>
      <c r="JI71" s="455" t="str">
        <f t="shared" si="144"/>
        <v/>
      </c>
      <c r="JJ71" s="455" t="str">
        <f t="shared" si="144"/>
        <v/>
      </c>
      <c r="JK71" s="455" t="str">
        <f t="shared" si="144"/>
        <v/>
      </c>
      <c r="JL71" s="455" t="str">
        <f t="shared" si="144"/>
        <v/>
      </c>
      <c r="JM71" s="953" t="str">
        <f t="shared" si="144"/>
        <v/>
      </c>
      <c r="JN71" s="768" t="str">
        <f t="shared" si="144"/>
        <v/>
      </c>
      <c r="JO71" s="455" t="str">
        <f t="shared" si="144"/>
        <v/>
      </c>
      <c r="JP71" s="455" t="str">
        <f t="shared" si="144"/>
        <v/>
      </c>
      <c r="JQ71" s="455" t="str">
        <f t="shared" si="144"/>
        <v/>
      </c>
      <c r="JR71" s="455" t="str">
        <f t="shared" si="144"/>
        <v/>
      </c>
      <c r="JS71" s="455" t="str">
        <f t="shared" si="144"/>
        <v/>
      </c>
      <c r="JT71" s="953" t="str">
        <f t="shared" si="144"/>
        <v/>
      </c>
      <c r="JU71" s="768" t="str">
        <f t="shared" si="144"/>
        <v/>
      </c>
      <c r="JV71" s="455" t="str">
        <f t="shared" si="144"/>
        <v/>
      </c>
      <c r="JW71" s="455" t="str">
        <f t="shared" si="144"/>
        <v/>
      </c>
      <c r="JX71" s="455" t="str">
        <f t="shared" si="144"/>
        <v/>
      </c>
      <c r="JY71" s="455" t="str">
        <f t="shared" si="144"/>
        <v/>
      </c>
      <c r="JZ71" s="455" t="str">
        <f t="shared" si="144"/>
        <v/>
      </c>
      <c r="KA71" s="953" t="str">
        <f t="shared" si="144"/>
        <v/>
      </c>
      <c r="KB71" s="768" t="str">
        <f t="shared" si="144"/>
        <v/>
      </c>
      <c r="KC71" s="455" t="str">
        <f t="shared" si="144"/>
        <v/>
      </c>
      <c r="KD71" s="455" t="str">
        <f t="shared" si="144"/>
        <v/>
      </c>
      <c r="KE71" s="455" t="str">
        <f t="shared" si="144"/>
        <v/>
      </c>
      <c r="KF71" s="455" t="str">
        <f t="shared" si="144"/>
        <v/>
      </c>
      <c r="KG71" s="455" t="str">
        <f t="shared" si="144"/>
        <v/>
      </c>
      <c r="KH71" s="953" t="str">
        <f t="shared" si="144"/>
        <v/>
      </c>
      <c r="KI71" s="768" t="str">
        <f t="shared" si="144"/>
        <v/>
      </c>
      <c r="KJ71" s="455" t="str">
        <f t="shared" si="144"/>
        <v/>
      </c>
      <c r="KK71" s="455" t="str">
        <f t="shared" si="144"/>
        <v/>
      </c>
      <c r="KL71" s="455" t="str">
        <f t="shared" si="144"/>
        <v/>
      </c>
      <c r="KM71" s="455" t="str">
        <f t="shared" si="144"/>
        <v/>
      </c>
      <c r="KN71" s="455" t="str">
        <f t="shared" si="144"/>
        <v/>
      </c>
      <c r="KO71" s="953" t="str">
        <f t="shared" si="144"/>
        <v/>
      </c>
      <c r="KP71" s="768" t="str">
        <f t="shared" si="144"/>
        <v/>
      </c>
      <c r="KQ71" s="455" t="str">
        <f t="shared" si="144"/>
        <v/>
      </c>
      <c r="KR71" s="455" t="str">
        <f t="shared" si="144"/>
        <v/>
      </c>
      <c r="KS71" s="455" t="str">
        <f t="shared" si="144"/>
        <v/>
      </c>
      <c r="KT71" s="455" t="str">
        <f t="shared" si="144"/>
        <v/>
      </c>
      <c r="KU71" s="455" t="str">
        <f t="shared" si="144"/>
        <v/>
      </c>
      <c r="KV71" s="953" t="str">
        <f t="shared" si="144"/>
        <v/>
      </c>
      <c r="KW71" s="768" t="str">
        <f t="shared" si="144"/>
        <v/>
      </c>
      <c r="KX71" s="455" t="str">
        <f t="shared" si="144"/>
        <v/>
      </c>
      <c r="KY71" s="455" t="str">
        <f t="shared" si="144"/>
        <v/>
      </c>
      <c r="KZ71" s="455" t="str">
        <f t="shared" si="144"/>
        <v/>
      </c>
      <c r="LA71" s="455" t="str">
        <f t="shared" si="144"/>
        <v/>
      </c>
      <c r="LB71" s="455" t="str">
        <f t="shared" si="144"/>
        <v/>
      </c>
      <c r="LC71" s="954" t="str">
        <f t="shared" si="144"/>
        <v/>
      </c>
      <c r="LD71" s="768" t="str">
        <f t="shared" si="144"/>
        <v/>
      </c>
      <c r="LE71" s="455" t="str">
        <f t="shared" si="144"/>
        <v/>
      </c>
      <c r="LF71" s="455" t="str">
        <f t="shared" si="144"/>
        <v/>
      </c>
      <c r="LG71" s="455" t="str">
        <f t="shared" si="144"/>
        <v/>
      </c>
      <c r="LH71" s="455" t="str">
        <f t="shared" si="144"/>
        <v/>
      </c>
      <c r="LI71" s="455" t="str">
        <f t="shared" si="144"/>
        <v/>
      </c>
      <c r="LJ71" s="953" t="str">
        <f t="shared" si="144"/>
        <v/>
      </c>
      <c r="LK71" s="768" t="str">
        <f t="shared" si="144"/>
        <v/>
      </c>
      <c r="LL71" s="455" t="str">
        <f t="shared" si="144"/>
        <v/>
      </c>
      <c r="LM71" s="455" t="str">
        <f t="shared" ref="LM71:NN74" si="148">IF($C71="","",LM$50)</f>
        <v/>
      </c>
      <c r="LN71" s="455" t="str">
        <f t="shared" si="148"/>
        <v/>
      </c>
      <c r="LO71" s="455" t="str">
        <f t="shared" si="148"/>
        <v/>
      </c>
      <c r="LP71" s="455" t="str">
        <f t="shared" si="148"/>
        <v/>
      </c>
      <c r="LQ71" s="953" t="str">
        <f t="shared" si="148"/>
        <v/>
      </c>
      <c r="LR71" s="768" t="str">
        <f t="shared" si="148"/>
        <v/>
      </c>
      <c r="LS71" s="455" t="str">
        <f t="shared" si="148"/>
        <v/>
      </c>
      <c r="LT71" s="455" t="str">
        <f t="shared" si="148"/>
        <v/>
      </c>
      <c r="LU71" s="455" t="str">
        <f t="shared" si="148"/>
        <v/>
      </c>
      <c r="LV71" s="455" t="str">
        <f t="shared" si="148"/>
        <v/>
      </c>
      <c r="LW71" s="455" t="str">
        <f t="shared" si="148"/>
        <v/>
      </c>
      <c r="LX71" s="953" t="str">
        <f t="shared" si="148"/>
        <v/>
      </c>
      <c r="LY71" s="768" t="str">
        <f t="shared" si="148"/>
        <v/>
      </c>
      <c r="LZ71" s="455" t="str">
        <f t="shared" si="148"/>
        <v/>
      </c>
      <c r="MA71" s="455" t="str">
        <f t="shared" si="148"/>
        <v/>
      </c>
      <c r="MB71" s="455" t="str">
        <f t="shared" si="148"/>
        <v/>
      </c>
      <c r="MC71" s="455" t="str">
        <f t="shared" si="148"/>
        <v/>
      </c>
      <c r="MD71" s="455" t="str">
        <f t="shared" si="148"/>
        <v/>
      </c>
      <c r="ME71" s="953" t="str">
        <f t="shared" si="148"/>
        <v/>
      </c>
      <c r="MF71" s="768" t="str">
        <f t="shared" si="148"/>
        <v/>
      </c>
      <c r="MG71" s="455" t="str">
        <f t="shared" si="148"/>
        <v/>
      </c>
      <c r="MH71" s="455" t="str">
        <f t="shared" si="148"/>
        <v/>
      </c>
      <c r="MI71" s="455" t="str">
        <f t="shared" si="148"/>
        <v/>
      </c>
      <c r="MJ71" s="455" t="str">
        <f t="shared" si="148"/>
        <v/>
      </c>
      <c r="MK71" s="455" t="str">
        <f t="shared" si="148"/>
        <v/>
      </c>
      <c r="ML71" s="953" t="str">
        <f t="shared" si="148"/>
        <v/>
      </c>
      <c r="MM71" s="768" t="str">
        <f t="shared" si="148"/>
        <v/>
      </c>
      <c r="MN71" s="455" t="str">
        <f t="shared" si="148"/>
        <v/>
      </c>
      <c r="MO71" s="455" t="str">
        <f t="shared" si="148"/>
        <v/>
      </c>
      <c r="MP71" s="455" t="str">
        <f t="shared" si="148"/>
        <v/>
      </c>
      <c r="MQ71" s="455" t="str">
        <f t="shared" si="148"/>
        <v/>
      </c>
      <c r="MR71" s="455" t="str">
        <f t="shared" si="148"/>
        <v/>
      </c>
      <c r="MS71" s="953" t="str">
        <f t="shared" si="148"/>
        <v/>
      </c>
      <c r="MT71" s="768" t="str">
        <f t="shared" si="148"/>
        <v/>
      </c>
      <c r="MU71" s="455" t="str">
        <f t="shared" si="148"/>
        <v/>
      </c>
      <c r="MV71" s="455" t="str">
        <f t="shared" si="148"/>
        <v/>
      </c>
      <c r="MW71" s="455" t="str">
        <f t="shared" si="148"/>
        <v/>
      </c>
      <c r="MX71" s="455" t="str">
        <f t="shared" si="148"/>
        <v/>
      </c>
      <c r="MY71" s="455" t="str">
        <f t="shared" si="148"/>
        <v/>
      </c>
      <c r="MZ71" s="953" t="str">
        <f t="shared" si="148"/>
        <v/>
      </c>
      <c r="NA71" s="768" t="str">
        <f t="shared" si="148"/>
        <v/>
      </c>
      <c r="NB71" s="455" t="str">
        <f t="shared" si="148"/>
        <v/>
      </c>
      <c r="NC71" s="455" t="str">
        <f t="shared" si="148"/>
        <v/>
      </c>
      <c r="ND71" s="455" t="str">
        <f t="shared" si="148"/>
        <v/>
      </c>
      <c r="NE71" s="455" t="str">
        <f t="shared" si="148"/>
        <v/>
      </c>
      <c r="NF71" s="455" t="str">
        <f t="shared" si="148"/>
        <v/>
      </c>
      <c r="NG71" s="954" t="str">
        <f t="shared" si="148"/>
        <v/>
      </c>
      <c r="NH71" s="768" t="str">
        <f t="shared" si="148"/>
        <v/>
      </c>
      <c r="NI71" s="455" t="str">
        <f t="shared" si="148"/>
        <v/>
      </c>
      <c r="NJ71" s="455" t="str">
        <f t="shared" si="148"/>
        <v/>
      </c>
      <c r="NK71" s="455" t="str">
        <f t="shared" si="148"/>
        <v/>
      </c>
      <c r="NL71" s="455" t="str">
        <f t="shared" si="148"/>
        <v/>
      </c>
      <c r="NM71" s="455" t="str">
        <f t="shared" si="148"/>
        <v/>
      </c>
      <c r="NN71" s="953" t="str">
        <f t="shared" si="148"/>
        <v/>
      </c>
      <c r="NO71" s="83"/>
      <c r="NP71" s="83"/>
      <c r="NQ71" s="83"/>
      <c r="NR71" s="83"/>
      <c r="NS71" s="83"/>
      <c r="NT71" s="83"/>
      <c r="NU71" s="83"/>
      <c r="NV71" s="83"/>
      <c r="NW71" s="83"/>
      <c r="NX71" s="83"/>
      <c r="NY71" s="83"/>
      <c r="NZ71" s="83"/>
      <c r="OA71" s="83"/>
      <c r="OB71" s="83"/>
      <c r="OC71" s="83"/>
      <c r="OD71" s="83"/>
      <c r="OE71" s="83"/>
      <c r="OF71" s="83"/>
      <c r="OG71" s="83"/>
      <c r="OH71" s="83"/>
      <c r="OI71" s="83"/>
      <c r="OJ71" s="83"/>
      <c r="OK71" s="83"/>
      <c r="OL71" s="83"/>
      <c r="OM71" s="83"/>
      <c r="ON71" s="83"/>
      <c r="OO71" s="83"/>
      <c r="OP71" s="83"/>
      <c r="OQ71" s="83"/>
      <c r="OR71" s="83"/>
      <c r="OS71" s="83"/>
      <c r="OT71" s="83"/>
      <c r="OU71" s="83"/>
      <c r="OV71" s="83"/>
      <c r="OW71" s="83"/>
      <c r="OX71" s="83"/>
      <c r="OY71" s="83"/>
      <c r="OZ71" s="83"/>
      <c r="PA71" s="83"/>
      <c r="PB71" s="83"/>
      <c r="PC71" s="83"/>
      <c r="PD71" s="83"/>
      <c r="PE71" s="83"/>
      <c r="PF71" s="83"/>
      <c r="PG71" s="83"/>
      <c r="PH71" s="83"/>
      <c r="PI71" s="83"/>
      <c r="PJ71" s="83"/>
      <c r="PK71" s="83"/>
      <c r="PL71" s="83"/>
      <c r="PM71" s="83"/>
      <c r="PN71" s="83"/>
      <c r="PO71" s="83"/>
      <c r="PP71" s="83"/>
      <c r="PQ71" s="83"/>
      <c r="PR71" s="83"/>
      <c r="PS71" s="83"/>
      <c r="PT71" s="83"/>
      <c r="PU71" s="83"/>
      <c r="PV71" s="83"/>
      <c r="PW71" s="83"/>
      <c r="PX71" s="83"/>
      <c r="PY71" s="83"/>
      <c r="PZ71" s="83"/>
      <c r="QA71" s="83"/>
      <c r="QB71" s="83"/>
      <c r="QC71" s="83"/>
      <c r="QD71" s="83"/>
      <c r="QE71" s="83"/>
      <c r="QF71" s="83"/>
      <c r="QG71" s="83"/>
      <c r="QH71" s="83"/>
      <c r="QI71" s="83"/>
      <c r="QJ71" s="83"/>
      <c r="QK71" s="83"/>
      <c r="QL71" s="83"/>
      <c r="QM71" s="83"/>
      <c r="QN71" s="83"/>
      <c r="QO71" s="83"/>
      <c r="QP71" s="83"/>
      <c r="QQ71" s="83"/>
      <c r="QR71" s="83"/>
      <c r="QS71" s="83"/>
      <c r="QT71" s="83"/>
      <c r="QU71" s="83"/>
      <c r="QV71" s="83"/>
      <c r="QW71" s="83"/>
      <c r="QX71" s="83"/>
      <c r="QY71" s="83"/>
      <c r="QZ71" s="83"/>
      <c r="RA71" s="83"/>
      <c r="RB71" s="83"/>
      <c r="RC71" s="83"/>
      <c r="RD71" s="83"/>
      <c r="RE71" s="83"/>
      <c r="RF71" s="83"/>
      <c r="RG71" s="83"/>
      <c r="RH71" s="83"/>
      <c r="RI71" s="83"/>
      <c r="RJ71" s="83"/>
      <c r="RK71" s="83"/>
      <c r="RL71" s="83"/>
      <c r="RM71" s="83"/>
      <c r="RN71" s="83"/>
      <c r="RO71" s="83"/>
      <c r="RP71" s="83"/>
      <c r="RQ71" s="83"/>
      <c r="RR71" s="83"/>
      <c r="RS71" s="83"/>
      <c r="RT71" s="83"/>
      <c r="RU71" s="83"/>
      <c r="RV71" s="83"/>
      <c r="RW71" s="83"/>
      <c r="RX71" s="83"/>
      <c r="RY71" s="83"/>
      <c r="RZ71" s="83"/>
      <c r="SA71" s="83"/>
      <c r="SB71" s="83"/>
      <c r="SC71" s="83"/>
      <c r="SD71" s="83"/>
      <c r="SE71" s="83"/>
      <c r="SF71" s="83"/>
      <c r="SG71" s="83"/>
      <c r="SH71" s="83"/>
      <c r="SI71" s="83"/>
      <c r="SJ71" s="83"/>
      <c r="SK71" s="83"/>
      <c r="SL71" s="83"/>
      <c r="SM71" s="83"/>
      <c r="SN71" s="83"/>
      <c r="SO71" s="83"/>
      <c r="SP71" s="83"/>
      <c r="SQ71" s="83"/>
      <c r="SR71" s="83"/>
      <c r="SS71" s="83"/>
      <c r="ST71" s="83"/>
      <c r="SU71" s="83"/>
      <c r="SV71" s="83"/>
      <c r="SW71" s="83"/>
      <c r="SX71" s="83"/>
      <c r="SY71" s="83"/>
      <c r="SZ71" s="83"/>
      <c r="TA71" s="83"/>
      <c r="TB71" s="83"/>
      <c r="TC71" s="83"/>
      <c r="TD71" s="83"/>
      <c r="TE71" s="83"/>
      <c r="TF71" s="83"/>
      <c r="TG71" s="83"/>
      <c r="TH71" s="83"/>
      <c r="TI71" s="83"/>
      <c r="TJ71" s="83"/>
      <c r="TK71" s="83"/>
      <c r="TL71" s="83"/>
      <c r="TM71" s="83"/>
      <c r="TN71" s="83"/>
      <c r="TO71" s="83"/>
      <c r="TP71" s="83"/>
      <c r="TQ71" s="83"/>
      <c r="TR71" s="83"/>
      <c r="TS71" s="83"/>
      <c r="TT71" s="83"/>
      <c r="TU71" s="83"/>
      <c r="TV71" s="83"/>
      <c r="TW71" s="83"/>
      <c r="TX71" s="83"/>
      <c r="TY71" s="83"/>
      <c r="TZ71" s="83"/>
      <c r="UA71" s="83"/>
      <c r="UB71" s="83"/>
      <c r="UC71" s="83"/>
      <c r="UD71" s="83"/>
      <c r="UE71" s="83"/>
      <c r="UF71" s="83"/>
      <c r="UG71" s="83"/>
      <c r="UH71" s="83"/>
      <c r="UI71" s="83"/>
      <c r="UJ71" s="83"/>
      <c r="UK71" s="83"/>
      <c r="UL71" s="83"/>
      <c r="UM71" s="83"/>
      <c r="UN71" s="83"/>
      <c r="UO71" s="83"/>
      <c r="UP71" s="83"/>
      <c r="UQ71" s="83"/>
    </row>
    <row r="72" spans="1:564" s="1" customFormat="1" ht="12" hidden="1" thickBot="1" x14ac:dyDescent="0.25">
      <c r="A72" s="686">
        <f>alapadatok!A55</f>
        <v>21</v>
      </c>
      <c r="B72" s="678" t="str">
        <f>IF(alapadatok!C55="","",alapadatok!C55)</f>
        <v/>
      </c>
      <c r="C72" s="584" t="str">
        <f>IF(alapadatok!B55="","",alapadatok!B55)</f>
        <v/>
      </c>
      <c r="D72" s="584" t="str">
        <f>IF(alapadatok!D55="","",alapadatok!D55)</f>
        <v/>
      </c>
      <c r="E72" s="948" t="str">
        <f>IF(alapadatok!K55="","",alapadatok!K55)</f>
        <v/>
      </c>
      <c r="F72" s="1145" t="s">
        <v>426</v>
      </c>
      <c r="G72" s="1146" t="s">
        <v>426</v>
      </c>
      <c r="H72" s="1144" t="s">
        <v>426</v>
      </c>
      <c r="I72" s="1143" t="s">
        <v>426</v>
      </c>
      <c r="J72" s="1143" t="s">
        <v>426</v>
      </c>
      <c r="K72" s="1143" t="s">
        <v>426</v>
      </c>
      <c r="L72" s="1143" t="s">
        <v>426</v>
      </c>
      <c r="M72" s="1143" t="s">
        <v>426</v>
      </c>
      <c r="N72" s="1146" t="s">
        <v>426</v>
      </c>
      <c r="O72" s="1144" t="s">
        <v>426</v>
      </c>
      <c r="P72" s="1143" t="s">
        <v>426</v>
      </c>
      <c r="Q72" s="1143" t="s">
        <v>426</v>
      </c>
      <c r="R72" s="1143" t="s">
        <v>426</v>
      </c>
      <c r="S72" s="1143" t="s">
        <v>426</v>
      </c>
      <c r="T72" s="1143" t="s">
        <v>426</v>
      </c>
      <c r="U72" s="1146" t="s">
        <v>426</v>
      </c>
      <c r="V72" s="1144" t="s">
        <v>426</v>
      </c>
      <c r="W72" s="1143" t="s">
        <v>426</v>
      </c>
      <c r="X72" s="1143" t="s">
        <v>426</v>
      </c>
      <c r="Y72" s="1143" t="s">
        <v>426</v>
      </c>
      <c r="Z72" s="1143" t="s">
        <v>426</v>
      </c>
      <c r="AA72" s="1143" t="s">
        <v>426</v>
      </c>
      <c r="AB72" s="1146" t="s">
        <v>426</v>
      </c>
      <c r="AC72" s="1144" t="s">
        <v>426</v>
      </c>
      <c r="AD72" s="1143" t="s">
        <v>426</v>
      </c>
      <c r="AE72" s="1143" t="s">
        <v>426</v>
      </c>
      <c r="AF72" s="1143" t="s">
        <v>426</v>
      </c>
      <c r="AG72" s="1143" t="s">
        <v>426</v>
      </c>
      <c r="AH72" s="1143" t="s">
        <v>426</v>
      </c>
      <c r="AI72" s="1146" t="s">
        <v>426</v>
      </c>
      <c r="AJ72" s="1144" t="s">
        <v>426</v>
      </c>
      <c r="AK72" s="1143" t="s">
        <v>426</v>
      </c>
      <c r="AL72" s="1143" t="s">
        <v>426</v>
      </c>
      <c r="AM72" s="1143" t="s">
        <v>426</v>
      </c>
      <c r="AN72" s="1143" t="s">
        <v>426</v>
      </c>
      <c r="AO72" s="1143" t="s">
        <v>426</v>
      </c>
      <c r="AP72" s="1146" t="s">
        <v>426</v>
      </c>
      <c r="AQ72" s="1144" t="s">
        <v>426</v>
      </c>
      <c r="AR72" s="1143" t="s">
        <v>426</v>
      </c>
      <c r="AS72" s="1143" t="s">
        <v>426</v>
      </c>
      <c r="AT72" s="1143" t="s">
        <v>426</v>
      </c>
      <c r="AU72" s="1143" t="s">
        <v>426</v>
      </c>
      <c r="AV72" s="1143" t="s">
        <v>426</v>
      </c>
      <c r="AW72" s="1146" t="s">
        <v>426</v>
      </c>
      <c r="AX72" s="1144" t="s">
        <v>426</v>
      </c>
      <c r="AY72" s="1143" t="s">
        <v>426</v>
      </c>
      <c r="AZ72" s="1143" t="s">
        <v>426</v>
      </c>
      <c r="BA72" s="1143" t="s">
        <v>426</v>
      </c>
      <c r="BB72" s="1143" t="s">
        <v>426</v>
      </c>
      <c r="BC72" s="1143" t="s">
        <v>426</v>
      </c>
      <c r="BD72" s="1146" t="s">
        <v>426</v>
      </c>
      <c r="BE72" s="768" t="str">
        <f t="shared" ref="F72:BQ75" si="149">IF($C72="","",BE$50)</f>
        <v/>
      </c>
      <c r="BF72" s="455" t="str">
        <f t="shared" si="149"/>
        <v/>
      </c>
      <c r="BG72" s="455" t="str">
        <f t="shared" si="149"/>
        <v/>
      </c>
      <c r="BH72" s="455" t="str">
        <f t="shared" si="149"/>
        <v/>
      </c>
      <c r="BI72" s="455" t="str">
        <f t="shared" si="149"/>
        <v/>
      </c>
      <c r="BJ72" s="455" t="str">
        <f t="shared" si="149"/>
        <v/>
      </c>
      <c r="BK72" s="953" t="str">
        <f t="shared" si="149"/>
        <v/>
      </c>
      <c r="BL72" s="768" t="str">
        <f t="shared" si="149"/>
        <v/>
      </c>
      <c r="BM72" s="455" t="str">
        <f t="shared" si="149"/>
        <v/>
      </c>
      <c r="BN72" s="455" t="str">
        <f t="shared" si="149"/>
        <v/>
      </c>
      <c r="BO72" s="455" t="str">
        <f t="shared" si="149"/>
        <v/>
      </c>
      <c r="BP72" s="455" t="str">
        <f t="shared" si="149"/>
        <v/>
      </c>
      <c r="BQ72" s="455" t="str">
        <f t="shared" si="149"/>
        <v/>
      </c>
      <c r="BR72" s="953" t="str">
        <f t="shared" si="146"/>
        <v/>
      </c>
      <c r="BS72" s="768" t="str">
        <f t="shared" si="146"/>
        <v/>
      </c>
      <c r="BT72" s="455" t="str">
        <f t="shared" si="146"/>
        <v/>
      </c>
      <c r="BU72" s="455" t="str">
        <f t="shared" si="146"/>
        <v/>
      </c>
      <c r="BV72" s="455" t="str">
        <f t="shared" si="146"/>
        <v/>
      </c>
      <c r="BW72" s="455" t="str">
        <f t="shared" si="146"/>
        <v/>
      </c>
      <c r="BX72" s="455" t="str">
        <f t="shared" si="146"/>
        <v/>
      </c>
      <c r="BY72" s="953" t="str">
        <f t="shared" si="146"/>
        <v/>
      </c>
      <c r="BZ72" s="768" t="str">
        <f t="shared" si="146"/>
        <v/>
      </c>
      <c r="CA72" s="455" t="str">
        <f t="shared" si="146"/>
        <v/>
      </c>
      <c r="CB72" s="455" t="str">
        <f t="shared" si="146"/>
        <v/>
      </c>
      <c r="CC72" s="455" t="str">
        <f t="shared" si="146"/>
        <v/>
      </c>
      <c r="CD72" s="455" t="str">
        <f t="shared" si="146"/>
        <v/>
      </c>
      <c r="CE72" s="455" t="str">
        <f t="shared" si="146"/>
        <v/>
      </c>
      <c r="CF72" s="953" t="str">
        <f t="shared" si="146"/>
        <v/>
      </c>
      <c r="CG72" s="768" t="str">
        <f t="shared" si="146"/>
        <v/>
      </c>
      <c r="CH72" s="455" t="str">
        <f t="shared" si="146"/>
        <v/>
      </c>
      <c r="CI72" s="455" t="str">
        <f t="shared" si="146"/>
        <v/>
      </c>
      <c r="CJ72" s="455" t="str">
        <f t="shared" si="146"/>
        <v/>
      </c>
      <c r="CK72" s="455" t="str">
        <f t="shared" si="146"/>
        <v/>
      </c>
      <c r="CL72" s="455" t="str">
        <f t="shared" si="146"/>
        <v/>
      </c>
      <c r="CM72" s="953" t="str">
        <f t="shared" si="146"/>
        <v/>
      </c>
      <c r="CN72" s="768" t="str">
        <f t="shared" si="146"/>
        <v/>
      </c>
      <c r="CO72" s="455" t="str">
        <f t="shared" si="146"/>
        <v/>
      </c>
      <c r="CP72" s="455" t="str">
        <f t="shared" si="146"/>
        <v/>
      </c>
      <c r="CQ72" s="455" t="str">
        <f t="shared" si="146"/>
        <v/>
      </c>
      <c r="CR72" s="455" t="str">
        <f t="shared" si="146"/>
        <v/>
      </c>
      <c r="CS72" s="455" t="str">
        <f t="shared" si="146"/>
        <v/>
      </c>
      <c r="CT72" s="953" t="str">
        <f t="shared" si="146"/>
        <v/>
      </c>
      <c r="CU72" s="952" t="str">
        <f t="shared" si="146"/>
        <v/>
      </c>
      <c r="CV72" s="455" t="str">
        <f t="shared" si="146"/>
        <v/>
      </c>
      <c r="CW72" s="455" t="str">
        <f t="shared" si="146"/>
        <v/>
      </c>
      <c r="CX72" s="455" t="str">
        <f t="shared" si="146"/>
        <v/>
      </c>
      <c r="CY72" s="455" t="str">
        <f t="shared" si="146"/>
        <v/>
      </c>
      <c r="CZ72" s="455" t="str">
        <f t="shared" si="146"/>
        <v/>
      </c>
      <c r="DA72" s="953" t="str">
        <f t="shared" si="146"/>
        <v/>
      </c>
      <c r="DB72" s="768" t="str">
        <f t="shared" si="146"/>
        <v/>
      </c>
      <c r="DC72" s="455" t="str">
        <f t="shared" si="146"/>
        <v/>
      </c>
      <c r="DD72" s="455" t="str">
        <f t="shared" si="146"/>
        <v/>
      </c>
      <c r="DE72" s="455" t="str">
        <f t="shared" si="146"/>
        <v/>
      </c>
      <c r="DF72" s="455" t="str">
        <f t="shared" si="146"/>
        <v/>
      </c>
      <c r="DG72" s="455" t="str">
        <f t="shared" si="146"/>
        <v/>
      </c>
      <c r="DH72" s="953" t="str">
        <f t="shared" si="146"/>
        <v/>
      </c>
      <c r="DI72" s="768" t="str">
        <f t="shared" si="146"/>
        <v/>
      </c>
      <c r="DJ72" s="455" t="str">
        <f t="shared" si="146"/>
        <v/>
      </c>
      <c r="DK72" s="455" t="str">
        <f t="shared" si="146"/>
        <v/>
      </c>
      <c r="DL72" s="455" t="str">
        <f t="shared" si="146"/>
        <v/>
      </c>
      <c r="DM72" s="455" t="str">
        <f t="shared" si="146"/>
        <v/>
      </c>
      <c r="DN72" s="455" t="str">
        <f t="shared" si="146"/>
        <v/>
      </c>
      <c r="DO72" s="953" t="str">
        <f t="shared" si="146"/>
        <v/>
      </c>
      <c r="DP72" s="768" t="str">
        <f t="shared" si="146"/>
        <v/>
      </c>
      <c r="DQ72" s="455" t="str">
        <f t="shared" si="146"/>
        <v/>
      </c>
      <c r="DR72" s="455" t="str">
        <f t="shared" si="146"/>
        <v/>
      </c>
      <c r="DS72" s="455" t="str">
        <f t="shared" si="146"/>
        <v/>
      </c>
      <c r="DT72" s="455" t="str">
        <f t="shared" si="146"/>
        <v/>
      </c>
      <c r="DU72" s="455" t="str">
        <f t="shared" si="146"/>
        <v/>
      </c>
      <c r="DV72" s="953" t="str">
        <f t="shared" si="146"/>
        <v/>
      </c>
      <c r="DW72" s="768" t="str">
        <f t="shared" si="146"/>
        <v/>
      </c>
      <c r="DX72" s="455" t="str">
        <f t="shared" si="146"/>
        <v/>
      </c>
      <c r="DY72" s="455" t="str">
        <f t="shared" si="146"/>
        <v/>
      </c>
      <c r="DZ72" s="455" t="str">
        <f t="shared" si="146"/>
        <v/>
      </c>
      <c r="EA72" s="455" t="str">
        <f t="shared" si="146"/>
        <v/>
      </c>
      <c r="EB72" s="455" t="str">
        <f t="shared" si="146"/>
        <v/>
      </c>
      <c r="EC72" s="954" t="str">
        <f t="shared" si="114"/>
        <v/>
      </c>
      <c r="ED72" s="768" t="str">
        <f t="shared" ref="ED72:GO75" si="150">IF($C72="","",ED$50)</f>
        <v/>
      </c>
      <c r="EE72" s="455" t="str">
        <f t="shared" si="150"/>
        <v/>
      </c>
      <c r="EF72" s="455" t="str">
        <f t="shared" si="150"/>
        <v/>
      </c>
      <c r="EG72" s="455" t="str">
        <f t="shared" si="150"/>
        <v/>
      </c>
      <c r="EH72" s="455" t="str">
        <f t="shared" si="150"/>
        <v/>
      </c>
      <c r="EI72" s="455" t="str">
        <f t="shared" si="150"/>
        <v/>
      </c>
      <c r="EJ72" s="953" t="str">
        <f t="shared" si="150"/>
        <v/>
      </c>
      <c r="EK72" s="768" t="str">
        <f t="shared" si="150"/>
        <v/>
      </c>
      <c r="EL72" s="455" t="str">
        <f t="shared" si="150"/>
        <v/>
      </c>
      <c r="EM72" s="455" t="str">
        <f t="shared" si="150"/>
        <v/>
      </c>
      <c r="EN72" s="455" t="str">
        <f t="shared" si="150"/>
        <v/>
      </c>
      <c r="EO72" s="455" t="str">
        <f t="shared" si="150"/>
        <v/>
      </c>
      <c r="EP72" s="455" t="str">
        <f t="shared" si="150"/>
        <v/>
      </c>
      <c r="EQ72" s="953" t="str">
        <f t="shared" si="150"/>
        <v/>
      </c>
      <c r="ER72" s="768" t="str">
        <f t="shared" si="150"/>
        <v/>
      </c>
      <c r="ES72" s="455" t="str">
        <f t="shared" si="150"/>
        <v/>
      </c>
      <c r="ET72" s="455" t="str">
        <f t="shared" si="150"/>
        <v/>
      </c>
      <c r="EU72" s="455" t="str">
        <f t="shared" si="150"/>
        <v/>
      </c>
      <c r="EV72" s="455" t="str">
        <f t="shared" si="150"/>
        <v/>
      </c>
      <c r="EW72" s="455" t="str">
        <f t="shared" si="150"/>
        <v/>
      </c>
      <c r="EX72" s="953" t="str">
        <f t="shared" si="150"/>
        <v/>
      </c>
      <c r="EY72" s="768" t="str">
        <f t="shared" si="150"/>
        <v/>
      </c>
      <c r="EZ72" s="455" t="str">
        <f t="shared" si="150"/>
        <v/>
      </c>
      <c r="FA72" s="455" t="str">
        <f t="shared" si="150"/>
        <v/>
      </c>
      <c r="FB72" s="455" t="str">
        <f t="shared" si="150"/>
        <v/>
      </c>
      <c r="FC72" s="455" t="str">
        <f t="shared" si="150"/>
        <v/>
      </c>
      <c r="FD72" s="455" t="str">
        <f t="shared" si="150"/>
        <v/>
      </c>
      <c r="FE72" s="953" t="str">
        <f t="shared" si="150"/>
        <v/>
      </c>
      <c r="FF72" s="768" t="str">
        <f t="shared" si="150"/>
        <v/>
      </c>
      <c r="FG72" s="455" t="str">
        <f t="shared" si="150"/>
        <v/>
      </c>
      <c r="FH72" s="455" t="str">
        <f t="shared" si="150"/>
        <v/>
      </c>
      <c r="FI72" s="455" t="str">
        <f t="shared" si="150"/>
        <v/>
      </c>
      <c r="FJ72" s="455" t="str">
        <f t="shared" si="150"/>
        <v/>
      </c>
      <c r="FK72" s="455" t="str">
        <f t="shared" si="150"/>
        <v/>
      </c>
      <c r="FL72" s="953" t="str">
        <f t="shared" si="150"/>
        <v/>
      </c>
      <c r="FM72" s="768" t="str">
        <f t="shared" si="150"/>
        <v/>
      </c>
      <c r="FN72" s="455" t="str">
        <f t="shared" si="150"/>
        <v/>
      </c>
      <c r="FO72" s="455" t="str">
        <f t="shared" si="150"/>
        <v/>
      </c>
      <c r="FP72" s="455" t="str">
        <f t="shared" si="150"/>
        <v/>
      </c>
      <c r="FQ72" s="455" t="str">
        <f t="shared" si="150"/>
        <v/>
      </c>
      <c r="FR72" s="455" t="str">
        <f t="shared" si="150"/>
        <v/>
      </c>
      <c r="FS72" s="953" t="str">
        <f t="shared" si="150"/>
        <v/>
      </c>
      <c r="FT72" s="768" t="str">
        <f t="shared" si="150"/>
        <v/>
      </c>
      <c r="FU72" s="455" t="str">
        <f t="shared" si="150"/>
        <v/>
      </c>
      <c r="FV72" s="455" t="str">
        <f t="shared" si="150"/>
        <v/>
      </c>
      <c r="FW72" s="455" t="str">
        <f t="shared" si="150"/>
        <v/>
      </c>
      <c r="FX72" s="455" t="str">
        <f t="shared" si="150"/>
        <v/>
      </c>
      <c r="FY72" s="455" t="str">
        <f t="shared" si="150"/>
        <v/>
      </c>
      <c r="FZ72" s="953" t="str">
        <f t="shared" si="150"/>
        <v/>
      </c>
      <c r="GA72" s="768" t="str">
        <f t="shared" si="150"/>
        <v/>
      </c>
      <c r="GB72" s="455" t="str">
        <f t="shared" si="150"/>
        <v/>
      </c>
      <c r="GC72" s="455" t="str">
        <f t="shared" si="150"/>
        <v/>
      </c>
      <c r="GD72" s="455" t="str">
        <f t="shared" si="150"/>
        <v/>
      </c>
      <c r="GE72" s="455" t="str">
        <f t="shared" si="150"/>
        <v/>
      </c>
      <c r="GF72" s="953" t="str">
        <f t="shared" si="150"/>
        <v/>
      </c>
      <c r="GG72" s="768" t="str">
        <f t="shared" si="150"/>
        <v/>
      </c>
      <c r="GH72" s="455" t="str">
        <f t="shared" si="150"/>
        <v/>
      </c>
      <c r="GI72" s="455" t="str">
        <f t="shared" si="150"/>
        <v/>
      </c>
      <c r="GJ72" s="455" t="str">
        <f t="shared" si="150"/>
        <v/>
      </c>
      <c r="GK72" s="455" t="str">
        <f t="shared" si="150"/>
        <v/>
      </c>
      <c r="GL72" s="455" t="str">
        <f t="shared" si="150"/>
        <v/>
      </c>
      <c r="GM72" s="455" t="str">
        <f t="shared" si="150"/>
        <v/>
      </c>
      <c r="GN72" s="954" t="str">
        <f t="shared" si="150"/>
        <v/>
      </c>
      <c r="GO72" s="768" t="str">
        <f t="shared" si="150"/>
        <v/>
      </c>
      <c r="GP72" s="455" t="str">
        <f t="shared" si="147"/>
        <v/>
      </c>
      <c r="GQ72" s="455" t="str">
        <f t="shared" si="147"/>
        <v/>
      </c>
      <c r="GR72" s="455" t="str">
        <f t="shared" si="147"/>
        <v/>
      </c>
      <c r="GS72" s="455" t="str">
        <f t="shared" si="147"/>
        <v/>
      </c>
      <c r="GT72" s="455" t="str">
        <f t="shared" si="147"/>
        <v/>
      </c>
      <c r="GU72" s="953" t="str">
        <f t="shared" si="147"/>
        <v/>
      </c>
      <c r="GV72" s="768" t="str">
        <f t="shared" si="147"/>
        <v/>
      </c>
      <c r="GW72" s="455" t="str">
        <f t="shared" si="147"/>
        <v/>
      </c>
      <c r="GX72" s="455" t="str">
        <f t="shared" si="147"/>
        <v/>
      </c>
      <c r="GY72" s="455" t="str">
        <f t="shared" si="147"/>
        <v/>
      </c>
      <c r="GZ72" s="455" t="str">
        <f t="shared" si="147"/>
        <v/>
      </c>
      <c r="HA72" s="455" t="str">
        <f t="shared" si="147"/>
        <v/>
      </c>
      <c r="HB72" s="953" t="str">
        <f t="shared" si="147"/>
        <v/>
      </c>
      <c r="HC72" s="768" t="str">
        <f t="shared" si="147"/>
        <v/>
      </c>
      <c r="HD72" s="455" t="str">
        <f t="shared" si="147"/>
        <v/>
      </c>
      <c r="HE72" s="455" t="str">
        <f t="shared" si="147"/>
        <v/>
      </c>
      <c r="HF72" s="455" t="str">
        <f t="shared" si="147"/>
        <v/>
      </c>
      <c r="HG72" s="455" t="str">
        <f t="shared" si="147"/>
        <v/>
      </c>
      <c r="HH72" s="455" t="str">
        <f t="shared" si="147"/>
        <v/>
      </c>
      <c r="HI72" s="953" t="str">
        <f t="shared" si="147"/>
        <v/>
      </c>
      <c r="HJ72" s="768" t="str">
        <f t="shared" si="147"/>
        <v/>
      </c>
      <c r="HK72" s="455" t="str">
        <f t="shared" si="147"/>
        <v/>
      </c>
      <c r="HL72" s="455" t="str">
        <f t="shared" si="147"/>
        <v/>
      </c>
      <c r="HM72" s="455" t="str">
        <f t="shared" si="147"/>
        <v/>
      </c>
      <c r="HN72" s="955" t="str">
        <f t="shared" si="147"/>
        <v/>
      </c>
      <c r="HO72" s="455" t="str">
        <f t="shared" si="147"/>
        <v/>
      </c>
      <c r="HP72" s="953" t="str">
        <f t="shared" si="147"/>
        <v/>
      </c>
      <c r="HQ72" s="768" t="str">
        <f t="shared" si="147"/>
        <v/>
      </c>
      <c r="HR72" s="455" t="str">
        <f t="shared" si="147"/>
        <v/>
      </c>
      <c r="HS72" s="455" t="str">
        <f t="shared" si="147"/>
        <v/>
      </c>
      <c r="HT72" s="455" t="str">
        <f t="shared" si="147"/>
        <v/>
      </c>
      <c r="HU72" s="455" t="str">
        <f t="shared" si="147"/>
        <v/>
      </c>
      <c r="HV72" s="455" t="str">
        <f t="shared" si="147"/>
        <v/>
      </c>
      <c r="HW72" s="953" t="str">
        <f t="shared" si="147"/>
        <v/>
      </c>
      <c r="HX72" s="768" t="str">
        <f t="shared" si="147"/>
        <v/>
      </c>
      <c r="HY72" s="455" t="str">
        <f t="shared" si="147"/>
        <v/>
      </c>
      <c r="HZ72" s="455" t="str">
        <f t="shared" si="147"/>
        <v/>
      </c>
      <c r="IA72" s="455" t="str">
        <f t="shared" si="147"/>
        <v/>
      </c>
      <c r="IB72" s="455" t="str">
        <f t="shared" si="147"/>
        <v/>
      </c>
      <c r="IC72" s="455" t="str">
        <f t="shared" si="147"/>
        <v/>
      </c>
      <c r="ID72" s="953" t="str">
        <f t="shared" si="147"/>
        <v/>
      </c>
      <c r="IE72" s="768" t="str">
        <f t="shared" si="147"/>
        <v/>
      </c>
      <c r="IF72" s="455" t="str">
        <f t="shared" si="147"/>
        <v/>
      </c>
      <c r="IG72" s="455" t="str">
        <f t="shared" si="147"/>
        <v/>
      </c>
      <c r="IH72" s="455" t="str">
        <f t="shared" si="147"/>
        <v/>
      </c>
      <c r="II72" s="455" t="str">
        <f t="shared" si="147"/>
        <v/>
      </c>
      <c r="IJ72" s="455" t="str">
        <f t="shared" si="147"/>
        <v/>
      </c>
      <c r="IK72" s="953" t="str">
        <f t="shared" si="147"/>
        <v/>
      </c>
      <c r="IL72" s="768" t="str">
        <f t="shared" si="147"/>
        <v/>
      </c>
      <c r="IM72" s="455" t="str">
        <f t="shared" si="147"/>
        <v/>
      </c>
      <c r="IN72" s="455" t="str">
        <f t="shared" si="147"/>
        <v/>
      </c>
      <c r="IO72" s="455" t="str">
        <f t="shared" si="147"/>
        <v/>
      </c>
      <c r="IP72" s="455" t="str">
        <f t="shared" si="147"/>
        <v/>
      </c>
      <c r="IQ72" s="455" t="str">
        <f t="shared" si="147"/>
        <v/>
      </c>
      <c r="IR72" s="953" t="str">
        <f t="shared" si="147"/>
        <v/>
      </c>
      <c r="IS72" s="768" t="str">
        <f t="shared" si="147"/>
        <v/>
      </c>
      <c r="IT72" s="455" t="str">
        <f t="shared" si="147"/>
        <v/>
      </c>
      <c r="IU72" s="455" t="str">
        <f t="shared" si="147"/>
        <v/>
      </c>
      <c r="IV72" s="455" t="str">
        <f t="shared" si="147"/>
        <v/>
      </c>
      <c r="IW72" s="455" t="str">
        <f t="shared" si="147"/>
        <v/>
      </c>
      <c r="IX72" s="455" t="str">
        <f t="shared" si="147"/>
        <v/>
      </c>
      <c r="IY72" s="954" t="str">
        <f t="shared" si="147"/>
        <v/>
      </c>
      <c r="IZ72" s="768" t="str">
        <f t="shared" si="147"/>
        <v/>
      </c>
      <c r="JA72" s="455" t="str">
        <f t="shared" si="116"/>
        <v/>
      </c>
      <c r="JB72" s="455" t="str">
        <f t="shared" ref="JB72:LM75" si="151">IF($C72="","",JB$50)</f>
        <v/>
      </c>
      <c r="JC72" s="455" t="str">
        <f t="shared" si="151"/>
        <v/>
      </c>
      <c r="JD72" s="455" t="str">
        <f t="shared" si="151"/>
        <v/>
      </c>
      <c r="JE72" s="455" t="str">
        <f t="shared" si="151"/>
        <v/>
      </c>
      <c r="JF72" s="953" t="str">
        <f t="shared" si="151"/>
        <v/>
      </c>
      <c r="JG72" s="768" t="str">
        <f t="shared" si="151"/>
        <v/>
      </c>
      <c r="JH72" s="455" t="str">
        <f t="shared" si="151"/>
        <v/>
      </c>
      <c r="JI72" s="455" t="str">
        <f t="shared" si="151"/>
        <v/>
      </c>
      <c r="JJ72" s="455" t="str">
        <f t="shared" si="151"/>
        <v/>
      </c>
      <c r="JK72" s="455" t="str">
        <f t="shared" si="151"/>
        <v/>
      </c>
      <c r="JL72" s="455" t="str">
        <f t="shared" si="151"/>
        <v/>
      </c>
      <c r="JM72" s="953" t="str">
        <f t="shared" si="151"/>
        <v/>
      </c>
      <c r="JN72" s="768" t="str">
        <f t="shared" si="151"/>
        <v/>
      </c>
      <c r="JO72" s="455" t="str">
        <f t="shared" si="151"/>
        <v/>
      </c>
      <c r="JP72" s="455" t="str">
        <f t="shared" si="151"/>
        <v/>
      </c>
      <c r="JQ72" s="455" t="str">
        <f t="shared" si="151"/>
        <v/>
      </c>
      <c r="JR72" s="455" t="str">
        <f t="shared" si="151"/>
        <v/>
      </c>
      <c r="JS72" s="455" t="str">
        <f t="shared" si="151"/>
        <v/>
      </c>
      <c r="JT72" s="953" t="str">
        <f t="shared" si="151"/>
        <v/>
      </c>
      <c r="JU72" s="768" t="str">
        <f t="shared" si="151"/>
        <v/>
      </c>
      <c r="JV72" s="455" t="str">
        <f t="shared" si="151"/>
        <v/>
      </c>
      <c r="JW72" s="455" t="str">
        <f t="shared" si="151"/>
        <v/>
      </c>
      <c r="JX72" s="455" t="str">
        <f t="shared" si="151"/>
        <v/>
      </c>
      <c r="JY72" s="455" t="str">
        <f t="shared" si="151"/>
        <v/>
      </c>
      <c r="JZ72" s="455" t="str">
        <f t="shared" si="151"/>
        <v/>
      </c>
      <c r="KA72" s="953" t="str">
        <f t="shared" si="151"/>
        <v/>
      </c>
      <c r="KB72" s="768" t="str">
        <f t="shared" si="151"/>
        <v/>
      </c>
      <c r="KC72" s="455" t="str">
        <f t="shared" si="151"/>
        <v/>
      </c>
      <c r="KD72" s="455" t="str">
        <f t="shared" si="151"/>
        <v/>
      </c>
      <c r="KE72" s="455" t="str">
        <f t="shared" si="151"/>
        <v/>
      </c>
      <c r="KF72" s="455" t="str">
        <f t="shared" si="151"/>
        <v/>
      </c>
      <c r="KG72" s="455" t="str">
        <f t="shared" si="151"/>
        <v/>
      </c>
      <c r="KH72" s="953" t="str">
        <f t="shared" si="151"/>
        <v/>
      </c>
      <c r="KI72" s="768" t="str">
        <f t="shared" si="151"/>
        <v/>
      </c>
      <c r="KJ72" s="455" t="str">
        <f t="shared" si="151"/>
        <v/>
      </c>
      <c r="KK72" s="455" t="str">
        <f t="shared" si="151"/>
        <v/>
      </c>
      <c r="KL72" s="455" t="str">
        <f t="shared" si="151"/>
        <v/>
      </c>
      <c r="KM72" s="455" t="str">
        <f t="shared" si="151"/>
        <v/>
      </c>
      <c r="KN72" s="455" t="str">
        <f t="shared" si="151"/>
        <v/>
      </c>
      <c r="KO72" s="953" t="str">
        <f t="shared" si="151"/>
        <v/>
      </c>
      <c r="KP72" s="768" t="str">
        <f t="shared" si="151"/>
        <v/>
      </c>
      <c r="KQ72" s="455" t="str">
        <f t="shared" si="151"/>
        <v/>
      </c>
      <c r="KR72" s="455" t="str">
        <f t="shared" si="151"/>
        <v/>
      </c>
      <c r="KS72" s="455" t="str">
        <f t="shared" si="151"/>
        <v/>
      </c>
      <c r="KT72" s="455" t="str">
        <f t="shared" si="151"/>
        <v/>
      </c>
      <c r="KU72" s="455" t="str">
        <f t="shared" si="151"/>
        <v/>
      </c>
      <c r="KV72" s="953" t="str">
        <f t="shared" si="151"/>
        <v/>
      </c>
      <c r="KW72" s="768" t="str">
        <f t="shared" si="151"/>
        <v/>
      </c>
      <c r="KX72" s="455" t="str">
        <f t="shared" si="151"/>
        <v/>
      </c>
      <c r="KY72" s="455" t="str">
        <f t="shared" si="151"/>
        <v/>
      </c>
      <c r="KZ72" s="455" t="str">
        <f t="shared" si="151"/>
        <v/>
      </c>
      <c r="LA72" s="455" t="str">
        <f t="shared" si="151"/>
        <v/>
      </c>
      <c r="LB72" s="455" t="str">
        <f t="shared" si="151"/>
        <v/>
      </c>
      <c r="LC72" s="954" t="str">
        <f t="shared" si="151"/>
        <v/>
      </c>
      <c r="LD72" s="768" t="str">
        <f t="shared" si="151"/>
        <v/>
      </c>
      <c r="LE72" s="455" t="str">
        <f t="shared" si="151"/>
        <v/>
      </c>
      <c r="LF72" s="455" t="str">
        <f t="shared" si="151"/>
        <v/>
      </c>
      <c r="LG72" s="455" t="str">
        <f t="shared" si="151"/>
        <v/>
      </c>
      <c r="LH72" s="455" t="str">
        <f t="shared" si="151"/>
        <v/>
      </c>
      <c r="LI72" s="455" t="str">
        <f t="shared" si="151"/>
        <v/>
      </c>
      <c r="LJ72" s="953" t="str">
        <f t="shared" si="151"/>
        <v/>
      </c>
      <c r="LK72" s="768" t="str">
        <f t="shared" si="151"/>
        <v/>
      </c>
      <c r="LL72" s="455" t="str">
        <f t="shared" si="151"/>
        <v/>
      </c>
      <c r="LM72" s="455" t="str">
        <f t="shared" si="151"/>
        <v/>
      </c>
      <c r="LN72" s="455" t="str">
        <f t="shared" si="148"/>
        <v/>
      </c>
      <c r="LO72" s="455" t="str">
        <f t="shared" si="148"/>
        <v/>
      </c>
      <c r="LP72" s="455" t="str">
        <f t="shared" si="148"/>
        <v/>
      </c>
      <c r="LQ72" s="953" t="str">
        <f t="shared" si="148"/>
        <v/>
      </c>
      <c r="LR72" s="768" t="str">
        <f t="shared" si="148"/>
        <v/>
      </c>
      <c r="LS72" s="455" t="str">
        <f t="shared" si="148"/>
        <v/>
      </c>
      <c r="LT72" s="455" t="str">
        <f t="shared" si="148"/>
        <v/>
      </c>
      <c r="LU72" s="455" t="str">
        <f t="shared" si="148"/>
        <v/>
      </c>
      <c r="LV72" s="455" t="str">
        <f t="shared" si="148"/>
        <v/>
      </c>
      <c r="LW72" s="455" t="str">
        <f t="shared" si="148"/>
        <v/>
      </c>
      <c r="LX72" s="953" t="str">
        <f t="shared" si="148"/>
        <v/>
      </c>
      <c r="LY72" s="768" t="str">
        <f t="shared" si="148"/>
        <v/>
      </c>
      <c r="LZ72" s="455" t="str">
        <f t="shared" si="148"/>
        <v/>
      </c>
      <c r="MA72" s="455" t="str">
        <f t="shared" si="148"/>
        <v/>
      </c>
      <c r="MB72" s="455" t="str">
        <f t="shared" si="148"/>
        <v/>
      </c>
      <c r="MC72" s="455" t="str">
        <f t="shared" si="148"/>
        <v/>
      </c>
      <c r="MD72" s="455" t="str">
        <f t="shared" si="148"/>
        <v/>
      </c>
      <c r="ME72" s="953" t="str">
        <f t="shared" si="148"/>
        <v/>
      </c>
      <c r="MF72" s="768" t="str">
        <f t="shared" si="148"/>
        <v/>
      </c>
      <c r="MG72" s="455" t="str">
        <f t="shared" si="148"/>
        <v/>
      </c>
      <c r="MH72" s="455" t="str">
        <f t="shared" si="148"/>
        <v/>
      </c>
      <c r="MI72" s="455" t="str">
        <f t="shared" si="148"/>
        <v/>
      </c>
      <c r="MJ72" s="455" t="str">
        <f t="shared" si="148"/>
        <v/>
      </c>
      <c r="MK72" s="455" t="str">
        <f t="shared" si="148"/>
        <v/>
      </c>
      <c r="ML72" s="953" t="str">
        <f t="shared" si="148"/>
        <v/>
      </c>
      <c r="MM72" s="768" t="str">
        <f t="shared" si="148"/>
        <v/>
      </c>
      <c r="MN72" s="455" t="str">
        <f t="shared" si="148"/>
        <v/>
      </c>
      <c r="MO72" s="455" t="str">
        <f t="shared" si="148"/>
        <v/>
      </c>
      <c r="MP72" s="455" t="str">
        <f t="shared" si="148"/>
        <v/>
      </c>
      <c r="MQ72" s="455" t="str">
        <f t="shared" si="148"/>
        <v/>
      </c>
      <c r="MR72" s="455" t="str">
        <f t="shared" si="148"/>
        <v/>
      </c>
      <c r="MS72" s="953" t="str">
        <f t="shared" si="148"/>
        <v/>
      </c>
      <c r="MT72" s="768" t="str">
        <f t="shared" si="148"/>
        <v/>
      </c>
      <c r="MU72" s="455" t="str">
        <f t="shared" si="148"/>
        <v/>
      </c>
      <c r="MV72" s="455" t="str">
        <f t="shared" si="148"/>
        <v/>
      </c>
      <c r="MW72" s="455" t="str">
        <f t="shared" si="148"/>
        <v/>
      </c>
      <c r="MX72" s="455" t="str">
        <f t="shared" si="148"/>
        <v/>
      </c>
      <c r="MY72" s="455" t="str">
        <f t="shared" si="148"/>
        <v/>
      </c>
      <c r="MZ72" s="953" t="str">
        <f t="shared" si="148"/>
        <v/>
      </c>
      <c r="NA72" s="768" t="str">
        <f t="shared" si="148"/>
        <v/>
      </c>
      <c r="NB72" s="455" t="str">
        <f t="shared" si="148"/>
        <v/>
      </c>
      <c r="NC72" s="455" t="str">
        <f t="shared" si="148"/>
        <v/>
      </c>
      <c r="ND72" s="455" t="str">
        <f t="shared" si="148"/>
        <v/>
      </c>
      <c r="NE72" s="455" t="str">
        <f t="shared" si="148"/>
        <v/>
      </c>
      <c r="NF72" s="455" t="str">
        <f t="shared" si="148"/>
        <v/>
      </c>
      <c r="NG72" s="954" t="str">
        <f t="shared" si="148"/>
        <v/>
      </c>
      <c r="NH72" s="768" t="str">
        <f t="shared" si="148"/>
        <v/>
      </c>
      <c r="NI72" s="455" t="str">
        <f t="shared" si="148"/>
        <v/>
      </c>
      <c r="NJ72" s="455" t="str">
        <f t="shared" si="148"/>
        <v/>
      </c>
      <c r="NK72" s="455" t="str">
        <f t="shared" si="148"/>
        <v/>
      </c>
      <c r="NL72" s="455" t="str">
        <f t="shared" si="148"/>
        <v/>
      </c>
      <c r="NM72" s="455" t="str">
        <f t="shared" si="148"/>
        <v/>
      </c>
      <c r="NN72" s="953" t="str">
        <f t="shared" si="148"/>
        <v/>
      </c>
      <c r="NO72" s="83"/>
      <c r="NP72" s="83"/>
      <c r="NQ72" s="83"/>
      <c r="NR72" s="83"/>
      <c r="NS72" s="83"/>
      <c r="NT72" s="83"/>
      <c r="NU72" s="83"/>
      <c r="NV72" s="83"/>
      <c r="NW72" s="83"/>
      <c r="NX72" s="83"/>
      <c r="NY72" s="83"/>
      <c r="NZ72" s="83"/>
      <c r="OA72" s="83"/>
      <c r="OB72" s="83"/>
      <c r="OC72" s="83"/>
      <c r="OD72" s="83"/>
      <c r="OE72" s="83"/>
      <c r="OF72" s="83"/>
      <c r="OG72" s="83"/>
      <c r="OH72" s="83"/>
      <c r="OI72" s="83"/>
      <c r="OJ72" s="83"/>
      <c r="OK72" s="83"/>
      <c r="OL72" s="83"/>
      <c r="OM72" s="83"/>
      <c r="ON72" s="83"/>
      <c r="OO72" s="83"/>
      <c r="OP72" s="83"/>
      <c r="OQ72" s="83"/>
      <c r="OR72" s="83"/>
      <c r="OS72" s="83"/>
      <c r="OT72" s="83"/>
      <c r="OU72" s="83"/>
      <c r="OV72" s="83"/>
      <c r="OW72" s="83"/>
      <c r="OX72" s="83"/>
      <c r="OY72" s="83"/>
      <c r="OZ72" s="83"/>
      <c r="PA72" s="83"/>
      <c r="PB72" s="83"/>
      <c r="PC72" s="83"/>
      <c r="PD72" s="83"/>
      <c r="PE72" s="83"/>
      <c r="PF72" s="83"/>
      <c r="PG72" s="83"/>
      <c r="PH72" s="83"/>
      <c r="PI72" s="83"/>
      <c r="PJ72" s="83"/>
      <c r="PK72" s="83"/>
      <c r="PL72" s="83"/>
      <c r="PM72" s="83"/>
      <c r="PN72" s="83"/>
      <c r="PO72" s="83"/>
      <c r="PP72" s="83"/>
      <c r="PQ72" s="83"/>
      <c r="PR72" s="83"/>
      <c r="PS72" s="83"/>
      <c r="PT72" s="83"/>
      <c r="PU72" s="83"/>
      <c r="PV72" s="83"/>
      <c r="PW72" s="83"/>
      <c r="PX72" s="83"/>
      <c r="PY72" s="83"/>
      <c r="PZ72" s="83"/>
      <c r="QA72" s="83"/>
      <c r="QB72" s="83"/>
      <c r="QC72" s="83"/>
      <c r="QD72" s="83"/>
      <c r="QE72" s="83"/>
      <c r="QF72" s="83"/>
      <c r="QG72" s="83"/>
      <c r="QH72" s="83"/>
      <c r="QI72" s="83"/>
      <c r="QJ72" s="83"/>
      <c r="QK72" s="83"/>
      <c r="QL72" s="83"/>
      <c r="QM72" s="83"/>
      <c r="QN72" s="83"/>
      <c r="QO72" s="83"/>
      <c r="QP72" s="83"/>
      <c r="QQ72" s="83"/>
      <c r="QR72" s="83"/>
      <c r="QS72" s="83"/>
      <c r="QT72" s="83"/>
      <c r="QU72" s="83"/>
      <c r="QV72" s="83"/>
      <c r="QW72" s="83"/>
      <c r="QX72" s="83"/>
      <c r="QY72" s="83"/>
      <c r="QZ72" s="83"/>
      <c r="RA72" s="83"/>
      <c r="RB72" s="83"/>
      <c r="RC72" s="83"/>
      <c r="RD72" s="83"/>
      <c r="RE72" s="83"/>
      <c r="RF72" s="83"/>
      <c r="RG72" s="83"/>
      <c r="RH72" s="83"/>
      <c r="RI72" s="83"/>
      <c r="RJ72" s="83"/>
      <c r="RK72" s="83"/>
      <c r="RL72" s="83"/>
      <c r="RM72" s="83"/>
      <c r="RN72" s="83"/>
      <c r="RO72" s="83"/>
      <c r="RP72" s="83"/>
      <c r="RQ72" s="83"/>
      <c r="RR72" s="83"/>
      <c r="RS72" s="83"/>
      <c r="RT72" s="83"/>
      <c r="RU72" s="83"/>
      <c r="RV72" s="83"/>
      <c r="RW72" s="83"/>
      <c r="RX72" s="83"/>
      <c r="RY72" s="83"/>
      <c r="RZ72" s="83"/>
      <c r="SA72" s="83"/>
      <c r="SB72" s="83"/>
      <c r="SC72" s="83"/>
      <c r="SD72" s="83"/>
      <c r="SE72" s="83"/>
      <c r="SF72" s="83"/>
      <c r="SG72" s="83"/>
      <c r="SH72" s="83"/>
      <c r="SI72" s="83"/>
      <c r="SJ72" s="83"/>
      <c r="SK72" s="83"/>
      <c r="SL72" s="83"/>
      <c r="SM72" s="83"/>
      <c r="SN72" s="83"/>
      <c r="SO72" s="83"/>
      <c r="SP72" s="83"/>
      <c r="SQ72" s="83"/>
      <c r="SR72" s="83"/>
      <c r="SS72" s="83"/>
      <c r="ST72" s="83"/>
      <c r="SU72" s="83"/>
      <c r="SV72" s="83"/>
      <c r="SW72" s="83"/>
      <c r="SX72" s="83"/>
      <c r="SY72" s="83"/>
      <c r="SZ72" s="83"/>
      <c r="TA72" s="83"/>
      <c r="TB72" s="83"/>
      <c r="TC72" s="83"/>
      <c r="TD72" s="83"/>
      <c r="TE72" s="83"/>
      <c r="TF72" s="83"/>
      <c r="TG72" s="83"/>
      <c r="TH72" s="83"/>
      <c r="TI72" s="83"/>
      <c r="TJ72" s="83"/>
      <c r="TK72" s="83"/>
      <c r="TL72" s="83"/>
      <c r="TM72" s="83"/>
      <c r="TN72" s="83"/>
      <c r="TO72" s="83"/>
      <c r="TP72" s="83"/>
      <c r="TQ72" s="83"/>
      <c r="TR72" s="83"/>
      <c r="TS72" s="83"/>
      <c r="TT72" s="83"/>
      <c r="TU72" s="83"/>
      <c r="TV72" s="83"/>
      <c r="TW72" s="83"/>
      <c r="TX72" s="83"/>
      <c r="TY72" s="83"/>
      <c r="TZ72" s="83"/>
      <c r="UA72" s="83"/>
      <c r="UB72" s="83"/>
      <c r="UC72" s="83"/>
      <c r="UD72" s="83"/>
      <c r="UE72" s="83"/>
      <c r="UF72" s="83"/>
      <c r="UG72" s="83"/>
      <c r="UH72" s="83"/>
      <c r="UI72" s="83"/>
      <c r="UJ72" s="83"/>
      <c r="UK72" s="83"/>
      <c r="UL72" s="83"/>
      <c r="UM72" s="83"/>
      <c r="UN72" s="83"/>
      <c r="UO72" s="83"/>
      <c r="UP72" s="83"/>
      <c r="UQ72" s="83"/>
    </row>
    <row r="73" spans="1:564" ht="12" hidden="1" thickBot="1" x14ac:dyDescent="0.25">
      <c r="A73" s="685">
        <f>alapadatok!A56</f>
        <v>22</v>
      </c>
      <c r="B73" s="678" t="str">
        <f>IF(alapadatok!C56="","",alapadatok!C56)</f>
        <v/>
      </c>
      <c r="C73" s="584" t="str">
        <f>IF(alapadatok!B56="","",alapadatok!B56)</f>
        <v/>
      </c>
      <c r="D73" s="584" t="str">
        <f>IF(alapadatok!D56="","",alapadatok!D56)</f>
        <v/>
      </c>
      <c r="E73" s="948" t="str">
        <f>IF(alapadatok!K56="","",alapadatok!K56)</f>
        <v/>
      </c>
      <c r="F73" s="1145" t="s">
        <v>426</v>
      </c>
      <c r="G73" s="1146" t="s">
        <v>426</v>
      </c>
      <c r="H73" s="1144" t="s">
        <v>426</v>
      </c>
      <c r="I73" s="1143" t="s">
        <v>426</v>
      </c>
      <c r="J73" s="1143" t="s">
        <v>426</v>
      </c>
      <c r="K73" s="1143" t="s">
        <v>426</v>
      </c>
      <c r="L73" s="1143" t="s">
        <v>426</v>
      </c>
      <c r="M73" s="1143" t="s">
        <v>426</v>
      </c>
      <c r="N73" s="1146" t="s">
        <v>426</v>
      </c>
      <c r="O73" s="1144" t="s">
        <v>426</v>
      </c>
      <c r="P73" s="1143" t="s">
        <v>426</v>
      </c>
      <c r="Q73" s="1143" t="s">
        <v>426</v>
      </c>
      <c r="R73" s="1143" t="s">
        <v>426</v>
      </c>
      <c r="S73" s="1143" t="s">
        <v>426</v>
      </c>
      <c r="T73" s="1143" t="s">
        <v>426</v>
      </c>
      <c r="U73" s="1146" t="s">
        <v>426</v>
      </c>
      <c r="V73" s="1144" t="s">
        <v>426</v>
      </c>
      <c r="W73" s="1143" t="s">
        <v>426</v>
      </c>
      <c r="X73" s="1143" t="s">
        <v>426</v>
      </c>
      <c r="Y73" s="1143" t="s">
        <v>426</v>
      </c>
      <c r="Z73" s="1143" t="s">
        <v>426</v>
      </c>
      <c r="AA73" s="1143" t="s">
        <v>426</v>
      </c>
      <c r="AB73" s="1146" t="s">
        <v>426</v>
      </c>
      <c r="AC73" s="1144" t="s">
        <v>426</v>
      </c>
      <c r="AD73" s="1143" t="s">
        <v>426</v>
      </c>
      <c r="AE73" s="1143" t="s">
        <v>426</v>
      </c>
      <c r="AF73" s="1143" t="s">
        <v>426</v>
      </c>
      <c r="AG73" s="1143" t="s">
        <v>426</v>
      </c>
      <c r="AH73" s="1143" t="s">
        <v>426</v>
      </c>
      <c r="AI73" s="1146" t="s">
        <v>426</v>
      </c>
      <c r="AJ73" s="1144" t="s">
        <v>426</v>
      </c>
      <c r="AK73" s="1143" t="s">
        <v>426</v>
      </c>
      <c r="AL73" s="1143" t="s">
        <v>426</v>
      </c>
      <c r="AM73" s="1143" t="s">
        <v>426</v>
      </c>
      <c r="AN73" s="1143" t="s">
        <v>426</v>
      </c>
      <c r="AO73" s="1143" t="s">
        <v>426</v>
      </c>
      <c r="AP73" s="1146" t="s">
        <v>426</v>
      </c>
      <c r="AQ73" s="1144" t="s">
        <v>426</v>
      </c>
      <c r="AR73" s="1143" t="s">
        <v>426</v>
      </c>
      <c r="AS73" s="1143" t="s">
        <v>426</v>
      </c>
      <c r="AT73" s="1143" t="s">
        <v>426</v>
      </c>
      <c r="AU73" s="1143" t="s">
        <v>426</v>
      </c>
      <c r="AV73" s="1143" t="s">
        <v>426</v>
      </c>
      <c r="AW73" s="1146" t="s">
        <v>426</v>
      </c>
      <c r="AX73" s="1144" t="s">
        <v>426</v>
      </c>
      <c r="AY73" s="1143" t="s">
        <v>426</v>
      </c>
      <c r="AZ73" s="1143" t="s">
        <v>426</v>
      </c>
      <c r="BA73" s="1143" t="s">
        <v>426</v>
      </c>
      <c r="BB73" s="1143" t="s">
        <v>426</v>
      </c>
      <c r="BC73" s="1143" t="s">
        <v>426</v>
      </c>
      <c r="BD73" s="1146" t="s">
        <v>426</v>
      </c>
      <c r="BE73" s="768" t="str">
        <f t="shared" si="149"/>
        <v/>
      </c>
      <c r="BF73" s="455" t="str">
        <f t="shared" si="149"/>
        <v/>
      </c>
      <c r="BG73" s="455" t="str">
        <f t="shared" si="149"/>
        <v/>
      </c>
      <c r="BH73" s="455" t="str">
        <f t="shared" si="149"/>
        <v/>
      </c>
      <c r="BI73" s="455" t="str">
        <f t="shared" si="149"/>
        <v/>
      </c>
      <c r="BJ73" s="455" t="str">
        <f t="shared" si="149"/>
        <v/>
      </c>
      <c r="BK73" s="953" t="str">
        <f t="shared" si="149"/>
        <v/>
      </c>
      <c r="BL73" s="768" t="str">
        <f t="shared" si="149"/>
        <v/>
      </c>
      <c r="BM73" s="455" t="str">
        <f t="shared" si="149"/>
        <v/>
      </c>
      <c r="BN73" s="455" t="str">
        <f t="shared" si="149"/>
        <v/>
      </c>
      <c r="BO73" s="455" t="str">
        <f t="shared" si="149"/>
        <v/>
      </c>
      <c r="BP73" s="455" t="str">
        <f t="shared" si="149"/>
        <v/>
      </c>
      <c r="BQ73" s="455" t="str">
        <f t="shared" si="149"/>
        <v/>
      </c>
      <c r="BR73" s="953" t="str">
        <f t="shared" si="146"/>
        <v/>
      </c>
      <c r="BS73" s="768" t="str">
        <f t="shared" si="146"/>
        <v/>
      </c>
      <c r="BT73" s="455" t="str">
        <f t="shared" si="146"/>
        <v/>
      </c>
      <c r="BU73" s="455" t="str">
        <f t="shared" si="146"/>
        <v/>
      </c>
      <c r="BV73" s="455" t="str">
        <f t="shared" si="146"/>
        <v/>
      </c>
      <c r="BW73" s="455" t="str">
        <f t="shared" si="146"/>
        <v/>
      </c>
      <c r="BX73" s="455" t="str">
        <f t="shared" si="146"/>
        <v/>
      </c>
      <c r="BY73" s="953" t="str">
        <f t="shared" si="146"/>
        <v/>
      </c>
      <c r="BZ73" s="768" t="str">
        <f t="shared" si="146"/>
        <v/>
      </c>
      <c r="CA73" s="455" t="str">
        <f t="shared" si="146"/>
        <v/>
      </c>
      <c r="CB73" s="455" t="str">
        <f t="shared" si="146"/>
        <v/>
      </c>
      <c r="CC73" s="455" t="str">
        <f t="shared" si="146"/>
        <v/>
      </c>
      <c r="CD73" s="455" t="str">
        <f t="shared" si="146"/>
        <v/>
      </c>
      <c r="CE73" s="455" t="str">
        <f t="shared" si="146"/>
        <v/>
      </c>
      <c r="CF73" s="953" t="str">
        <f t="shared" si="146"/>
        <v/>
      </c>
      <c r="CG73" s="768" t="str">
        <f t="shared" si="146"/>
        <v/>
      </c>
      <c r="CH73" s="455" t="str">
        <f t="shared" si="146"/>
        <v/>
      </c>
      <c r="CI73" s="455" t="str">
        <f t="shared" si="146"/>
        <v/>
      </c>
      <c r="CJ73" s="455" t="str">
        <f t="shared" si="146"/>
        <v/>
      </c>
      <c r="CK73" s="455" t="str">
        <f t="shared" si="146"/>
        <v/>
      </c>
      <c r="CL73" s="455" t="str">
        <f t="shared" si="146"/>
        <v/>
      </c>
      <c r="CM73" s="953" t="str">
        <f t="shared" si="146"/>
        <v/>
      </c>
      <c r="CN73" s="768" t="str">
        <f t="shared" si="146"/>
        <v/>
      </c>
      <c r="CO73" s="455" t="str">
        <f t="shared" si="146"/>
        <v/>
      </c>
      <c r="CP73" s="455" t="str">
        <f t="shared" si="146"/>
        <v/>
      </c>
      <c r="CQ73" s="455" t="str">
        <f t="shared" si="146"/>
        <v/>
      </c>
      <c r="CR73" s="455" t="str">
        <f t="shared" si="146"/>
        <v/>
      </c>
      <c r="CS73" s="455" t="str">
        <f t="shared" si="146"/>
        <v/>
      </c>
      <c r="CT73" s="953" t="str">
        <f t="shared" si="146"/>
        <v/>
      </c>
      <c r="CU73" s="952" t="str">
        <f t="shared" si="146"/>
        <v/>
      </c>
      <c r="CV73" s="455" t="str">
        <f t="shared" si="146"/>
        <v/>
      </c>
      <c r="CW73" s="455" t="str">
        <f t="shared" si="146"/>
        <v/>
      </c>
      <c r="CX73" s="455" t="str">
        <f t="shared" si="146"/>
        <v/>
      </c>
      <c r="CY73" s="455" t="str">
        <f t="shared" si="146"/>
        <v/>
      </c>
      <c r="CZ73" s="455" t="str">
        <f t="shared" si="146"/>
        <v/>
      </c>
      <c r="DA73" s="953" t="str">
        <f t="shared" si="146"/>
        <v/>
      </c>
      <c r="DB73" s="768" t="str">
        <f t="shared" si="146"/>
        <v/>
      </c>
      <c r="DC73" s="455" t="str">
        <f t="shared" si="146"/>
        <v/>
      </c>
      <c r="DD73" s="455" t="str">
        <f t="shared" si="146"/>
        <v/>
      </c>
      <c r="DE73" s="455" t="str">
        <f t="shared" si="146"/>
        <v/>
      </c>
      <c r="DF73" s="455" t="str">
        <f t="shared" si="146"/>
        <v/>
      </c>
      <c r="DG73" s="455" t="str">
        <f t="shared" si="146"/>
        <v/>
      </c>
      <c r="DH73" s="953" t="str">
        <f t="shared" si="146"/>
        <v/>
      </c>
      <c r="DI73" s="768" t="str">
        <f t="shared" si="146"/>
        <v/>
      </c>
      <c r="DJ73" s="455" t="str">
        <f t="shared" si="146"/>
        <v/>
      </c>
      <c r="DK73" s="455" t="str">
        <f t="shared" si="146"/>
        <v/>
      </c>
      <c r="DL73" s="455" t="str">
        <f t="shared" si="146"/>
        <v/>
      </c>
      <c r="DM73" s="455" t="str">
        <f t="shared" si="146"/>
        <v/>
      </c>
      <c r="DN73" s="455" t="str">
        <f t="shared" si="146"/>
        <v/>
      </c>
      <c r="DO73" s="953" t="str">
        <f t="shared" si="146"/>
        <v/>
      </c>
      <c r="DP73" s="768" t="str">
        <f t="shared" si="146"/>
        <v/>
      </c>
      <c r="DQ73" s="455" t="str">
        <f t="shared" si="146"/>
        <v/>
      </c>
      <c r="DR73" s="455" t="str">
        <f t="shared" si="146"/>
        <v/>
      </c>
      <c r="DS73" s="455" t="str">
        <f t="shared" si="146"/>
        <v/>
      </c>
      <c r="DT73" s="455" t="str">
        <f t="shared" si="146"/>
        <v/>
      </c>
      <c r="DU73" s="455" t="str">
        <f t="shared" si="146"/>
        <v/>
      </c>
      <c r="DV73" s="953" t="str">
        <f t="shared" si="146"/>
        <v/>
      </c>
      <c r="DW73" s="768" t="str">
        <f t="shared" si="146"/>
        <v/>
      </c>
      <c r="DX73" s="455" t="str">
        <f t="shared" si="146"/>
        <v/>
      </c>
      <c r="DY73" s="455" t="str">
        <f t="shared" si="146"/>
        <v/>
      </c>
      <c r="DZ73" s="455" t="str">
        <f t="shared" si="146"/>
        <v/>
      </c>
      <c r="EA73" s="455" t="str">
        <f t="shared" si="146"/>
        <v/>
      </c>
      <c r="EB73" s="455" t="str">
        <f t="shared" si="146"/>
        <v/>
      </c>
      <c r="EC73" s="954" t="str">
        <f t="shared" si="114"/>
        <v/>
      </c>
      <c r="ED73" s="768" t="str">
        <f t="shared" si="150"/>
        <v/>
      </c>
      <c r="EE73" s="455" t="str">
        <f t="shared" si="150"/>
        <v/>
      </c>
      <c r="EF73" s="455" t="str">
        <f t="shared" si="150"/>
        <v/>
      </c>
      <c r="EG73" s="455" t="str">
        <f t="shared" si="150"/>
        <v/>
      </c>
      <c r="EH73" s="455" t="str">
        <f t="shared" si="150"/>
        <v/>
      </c>
      <c r="EI73" s="455" t="str">
        <f t="shared" si="150"/>
        <v/>
      </c>
      <c r="EJ73" s="953" t="str">
        <f t="shared" si="150"/>
        <v/>
      </c>
      <c r="EK73" s="768" t="str">
        <f t="shared" si="150"/>
        <v/>
      </c>
      <c r="EL73" s="455" t="str">
        <f t="shared" si="150"/>
        <v/>
      </c>
      <c r="EM73" s="455" t="str">
        <f t="shared" si="150"/>
        <v/>
      </c>
      <c r="EN73" s="455" t="str">
        <f t="shared" si="150"/>
        <v/>
      </c>
      <c r="EO73" s="455" t="str">
        <f t="shared" si="150"/>
        <v/>
      </c>
      <c r="EP73" s="455" t="str">
        <f t="shared" si="150"/>
        <v/>
      </c>
      <c r="EQ73" s="953" t="str">
        <f t="shared" si="150"/>
        <v/>
      </c>
      <c r="ER73" s="768" t="str">
        <f t="shared" si="150"/>
        <v/>
      </c>
      <c r="ES73" s="455" t="str">
        <f t="shared" si="150"/>
        <v/>
      </c>
      <c r="ET73" s="455" t="str">
        <f t="shared" si="150"/>
        <v/>
      </c>
      <c r="EU73" s="455" t="str">
        <f t="shared" si="150"/>
        <v/>
      </c>
      <c r="EV73" s="455" t="str">
        <f t="shared" si="150"/>
        <v/>
      </c>
      <c r="EW73" s="455" t="str">
        <f t="shared" si="150"/>
        <v/>
      </c>
      <c r="EX73" s="953" t="str">
        <f t="shared" si="150"/>
        <v/>
      </c>
      <c r="EY73" s="768" t="str">
        <f t="shared" si="150"/>
        <v/>
      </c>
      <c r="EZ73" s="455" t="str">
        <f t="shared" si="150"/>
        <v/>
      </c>
      <c r="FA73" s="455" t="str">
        <f t="shared" si="150"/>
        <v/>
      </c>
      <c r="FB73" s="455" t="str">
        <f t="shared" si="150"/>
        <v/>
      </c>
      <c r="FC73" s="455" t="str">
        <f t="shared" si="150"/>
        <v/>
      </c>
      <c r="FD73" s="455" t="str">
        <f t="shared" si="150"/>
        <v/>
      </c>
      <c r="FE73" s="953" t="str">
        <f t="shared" si="150"/>
        <v/>
      </c>
      <c r="FF73" s="768" t="str">
        <f t="shared" si="150"/>
        <v/>
      </c>
      <c r="FG73" s="455" t="str">
        <f t="shared" si="150"/>
        <v/>
      </c>
      <c r="FH73" s="455" t="str">
        <f t="shared" si="150"/>
        <v/>
      </c>
      <c r="FI73" s="455" t="str">
        <f t="shared" si="150"/>
        <v/>
      </c>
      <c r="FJ73" s="455" t="str">
        <f t="shared" si="150"/>
        <v/>
      </c>
      <c r="FK73" s="455" t="str">
        <f t="shared" si="150"/>
        <v/>
      </c>
      <c r="FL73" s="953" t="str">
        <f t="shared" si="150"/>
        <v/>
      </c>
      <c r="FM73" s="768" t="str">
        <f t="shared" si="150"/>
        <v/>
      </c>
      <c r="FN73" s="455" t="str">
        <f t="shared" si="150"/>
        <v/>
      </c>
      <c r="FO73" s="455" t="str">
        <f t="shared" si="150"/>
        <v/>
      </c>
      <c r="FP73" s="455" t="str">
        <f t="shared" si="150"/>
        <v/>
      </c>
      <c r="FQ73" s="455" t="str">
        <f t="shared" si="150"/>
        <v/>
      </c>
      <c r="FR73" s="455" t="str">
        <f t="shared" si="150"/>
        <v/>
      </c>
      <c r="FS73" s="953" t="str">
        <f t="shared" si="150"/>
        <v/>
      </c>
      <c r="FT73" s="768" t="str">
        <f t="shared" si="150"/>
        <v/>
      </c>
      <c r="FU73" s="455" t="str">
        <f t="shared" si="150"/>
        <v/>
      </c>
      <c r="FV73" s="455" t="str">
        <f t="shared" si="150"/>
        <v/>
      </c>
      <c r="FW73" s="455" t="str">
        <f t="shared" si="150"/>
        <v/>
      </c>
      <c r="FX73" s="455" t="str">
        <f t="shared" si="150"/>
        <v/>
      </c>
      <c r="FY73" s="455" t="str">
        <f t="shared" si="150"/>
        <v/>
      </c>
      <c r="FZ73" s="953" t="str">
        <f t="shared" si="150"/>
        <v/>
      </c>
      <c r="GA73" s="768" t="str">
        <f t="shared" si="150"/>
        <v/>
      </c>
      <c r="GB73" s="455" t="str">
        <f t="shared" si="150"/>
        <v/>
      </c>
      <c r="GC73" s="455" t="str">
        <f t="shared" si="150"/>
        <v/>
      </c>
      <c r="GD73" s="455" t="str">
        <f t="shared" si="150"/>
        <v/>
      </c>
      <c r="GE73" s="455" t="str">
        <f t="shared" si="150"/>
        <v/>
      </c>
      <c r="GF73" s="953" t="str">
        <f t="shared" si="150"/>
        <v/>
      </c>
      <c r="GG73" s="768" t="str">
        <f t="shared" si="150"/>
        <v/>
      </c>
      <c r="GH73" s="455" t="str">
        <f t="shared" si="150"/>
        <v/>
      </c>
      <c r="GI73" s="455" t="str">
        <f t="shared" si="150"/>
        <v/>
      </c>
      <c r="GJ73" s="455" t="str">
        <f t="shared" si="150"/>
        <v/>
      </c>
      <c r="GK73" s="455" t="str">
        <f t="shared" si="150"/>
        <v/>
      </c>
      <c r="GL73" s="455" t="str">
        <f t="shared" si="150"/>
        <v/>
      </c>
      <c r="GM73" s="455" t="str">
        <f t="shared" si="150"/>
        <v/>
      </c>
      <c r="GN73" s="954" t="str">
        <f t="shared" si="150"/>
        <v/>
      </c>
      <c r="GO73" s="768" t="str">
        <f t="shared" si="150"/>
        <v/>
      </c>
      <c r="GP73" s="455" t="str">
        <f t="shared" si="147"/>
        <v/>
      </c>
      <c r="GQ73" s="455" t="str">
        <f t="shared" si="147"/>
        <v/>
      </c>
      <c r="GR73" s="455" t="str">
        <f t="shared" si="147"/>
        <v/>
      </c>
      <c r="GS73" s="455" t="str">
        <f t="shared" si="147"/>
        <v/>
      </c>
      <c r="GT73" s="455" t="str">
        <f t="shared" si="147"/>
        <v/>
      </c>
      <c r="GU73" s="953" t="str">
        <f t="shared" si="147"/>
        <v/>
      </c>
      <c r="GV73" s="768" t="str">
        <f t="shared" si="147"/>
        <v/>
      </c>
      <c r="GW73" s="455" t="str">
        <f t="shared" si="147"/>
        <v/>
      </c>
      <c r="GX73" s="455" t="str">
        <f t="shared" si="147"/>
        <v/>
      </c>
      <c r="GY73" s="455" t="str">
        <f t="shared" si="147"/>
        <v/>
      </c>
      <c r="GZ73" s="455" t="str">
        <f t="shared" si="147"/>
        <v/>
      </c>
      <c r="HA73" s="455" t="str">
        <f t="shared" si="147"/>
        <v/>
      </c>
      <c r="HB73" s="953" t="str">
        <f t="shared" si="147"/>
        <v/>
      </c>
      <c r="HC73" s="768" t="str">
        <f t="shared" si="147"/>
        <v/>
      </c>
      <c r="HD73" s="455" t="str">
        <f t="shared" si="147"/>
        <v/>
      </c>
      <c r="HE73" s="455" t="str">
        <f t="shared" si="147"/>
        <v/>
      </c>
      <c r="HF73" s="455" t="str">
        <f t="shared" si="147"/>
        <v/>
      </c>
      <c r="HG73" s="455" t="str">
        <f t="shared" si="147"/>
        <v/>
      </c>
      <c r="HH73" s="455" t="str">
        <f t="shared" si="147"/>
        <v/>
      </c>
      <c r="HI73" s="953" t="str">
        <f t="shared" si="147"/>
        <v/>
      </c>
      <c r="HJ73" s="768" t="str">
        <f t="shared" si="147"/>
        <v/>
      </c>
      <c r="HK73" s="455" t="str">
        <f t="shared" si="147"/>
        <v/>
      </c>
      <c r="HL73" s="455" t="str">
        <f t="shared" si="147"/>
        <v/>
      </c>
      <c r="HM73" s="455" t="str">
        <f t="shared" si="147"/>
        <v/>
      </c>
      <c r="HN73" s="455" t="str">
        <f t="shared" si="147"/>
        <v/>
      </c>
      <c r="HO73" s="455" t="str">
        <f t="shared" si="147"/>
        <v/>
      </c>
      <c r="HP73" s="953" t="str">
        <f t="shared" si="147"/>
        <v/>
      </c>
      <c r="HQ73" s="768" t="str">
        <f t="shared" si="147"/>
        <v/>
      </c>
      <c r="HR73" s="455" t="str">
        <f t="shared" si="147"/>
        <v/>
      </c>
      <c r="HS73" s="455" t="str">
        <f t="shared" si="147"/>
        <v/>
      </c>
      <c r="HT73" s="455" t="str">
        <f t="shared" si="147"/>
        <v/>
      </c>
      <c r="HU73" s="455" t="str">
        <f t="shared" si="147"/>
        <v/>
      </c>
      <c r="HV73" s="455" t="str">
        <f t="shared" si="147"/>
        <v/>
      </c>
      <c r="HW73" s="953" t="str">
        <f t="shared" si="147"/>
        <v/>
      </c>
      <c r="HX73" s="768" t="str">
        <f t="shared" si="147"/>
        <v/>
      </c>
      <c r="HY73" s="455" t="str">
        <f t="shared" si="147"/>
        <v/>
      </c>
      <c r="HZ73" s="455" t="str">
        <f t="shared" si="147"/>
        <v/>
      </c>
      <c r="IA73" s="455" t="str">
        <f t="shared" si="147"/>
        <v/>
      </c>
      <c r="IB73" s="455" t="str">
        <f t="shared" si="147"/>
        <v/>
      </c>
      <c r="IC73" s="455" t="str">
        <f t="shared" si="147"/>
        <v/>
      </c>
      <c r="ID73" s="953" t="str">
        <f t="shared" si="147"/>
        <v/>
      </c>
      <c r="IE73" s="768" t="str">
        <f t="shared" si="147"/>
        <v/>
      </c>
      <c r="IF73" s="455" t="str">
        <f t="shared" si="147"/>
        <v/>
      </c>
      <c r="IG73" s="455" t="str">
        <f t="shared" si="147"/>
        <v/>
      </c>
      <c r="IH73" s="455" t="str">
        <f t="shared" si="147"/>
        <v/>
      </c>
      <c r="II73" s="455" t="str">
        <f t="shared" si="147"/>
        <v/>
      </c>
      <c r="IJ73" s="455" t="str">
        <f t="shared" si="147"/>
        <v/>
      </c>
      <c r="IK73" s="953" t="str">
        <f t="shared" si="147"/>
        <v/>
      </c>
      <c r="IL73" s="768" t="str">
        <f t="shared" si="147"/>
        <v/>
      </c>
      <c r="IM73" s="455" t="str">
        <f t="shared" si="147"/>
        <v/>
      </c>
      <c r="IN73" s="455" t="str">
        <f t="shared" si="147"/>
        <v/>
      </c>
      <c r="IO73" s="455" t="str">
        <f t="shared" si="147"/>
        <v/>
      </c>
      <c r="IP73" s="455" t="str">
        <f t="shared" si="147"/>
        <v/>
      </c>
      <c r="IQ73" s="455" t="str">
        <f t="shared" si="147"/>
        <v/>
      </c>
      <c r="IR73" s="953" t="str">
        <f t="shared" si="147"/>
        <v/>
      </c>
      <c r="IS73" s="768" t="str">
        <f t="shared" si="147"/>
        <v/>
      </c>
      <c r="IT73" s="455" t="str">
        <f t="shared" si="147"/>
        <v/>
      </c>
      <c r="IU73" s="455" t="str">
        <f t="shared" si="147"/>
        <v/>
      </c>
      <c r="IV73" s="455" t="str">
        <f t="shared" si="147"/>
        <v/>
      </c>
      <c r="IW73" s="455" t="str">
        <f t="shared" si="147"/>
        <v/>
      </c>
      <c r="IX73" s="455" t="str">
        <f t="shared" si="147"/>
        <v/>
      </c>
      <c r="IY73" s="954" t="str">
        <f t="shared" si="147"/>
        <v/>
      </c>
      <c r="IZ73" s="768" t="str">
        <f t="shared" si="147"/>
        <v/>
      </c>
      <c r="JA73" s="455" t="str">
        <f t="shared" si="116"/>
        <v/>
      </c>
      <c r="JB73" s="455" t="str">
        <f t="shared" si="151"/>
        <v/>
      </c>
      <c r="JC73" s="455" t="str">
        <f t="shared" si="151"/>
        <v/>
      </c>
      <c r="JD73" s="455" t="str">
        <f t="shared" si="151"/>
        <v/>
      </c>
      <c r="JE73" s="455" t="str">
        <f t="shared" si="151"/>
        <v/>
      </c>
      <c r="JF73" s="953" t="str">
        <f t="shared" si="151"/>
        <v/>
      </c>
      <c r="JG73" s="768" t="str">
        <f t="shared" si="151"/>
        <v/>
      </c>
      <c r="JH73" s="455" t="str">
        <f t="shared" si="151"/>
        <v/>
      </c>
      <c r="JI73" s="455" t="str">
        <f t="shared" si="151"/>
        <v/>
      </c>
      <c r="JJ73" s="455" t="str">
        <f t="shared" si="151"/>
        <v/>
      </c>
      <c r="JK73" s="455" t="str">
        <f t="shared" si="151"/>
        <v/>
      </c>
      <c r="JL73" s="455" t="str">
        <f t="shared" si="151"/>
        <v/>
      </c>
      <c r="JM73" s="953" t="str">
        <f t="shared" si="151"/>
        <v/>
      </c>
      <c r="JN73" s="768" t="str">
        <f t="shared" si="151"/>
        <v/>
      </c>
      <c r="JO73" s="455" t="str">
        <f t="shared" si="151"/>
        <v/>
      </c>
      <c r="JP73" s="455" t="str">
        <f t="shared" si="151"/>
        <v/>
      </c>
      <c r="JQ73" s="455" t="str">
        <f t="shared" si="151"/>
        <v/>
      </c>
      <c r="JR73" s="455" t="str">
        <f t="shared" si="151"/>
        <v/>
      </c>
      <c r="JS73" s="455" t="str">
        <f t="shared" si="151"/>
        <v/>
      </c>
      <c r="JT73" s="953" t="str">
        <f t="shared" si="151"/>
        <v/>
      </c>
      <c r="JU73" s="768" t="str">
        <f t="shared" si="151"/>
        <v/>
      </c>
      <c r="JV73" s="455" t="str">
        <f t="shared" si="151"/>
        <v/>
      </c>
      <c r="JW73" s="455" t="str">
        <f t="shared" si="151"/>
        <v/>
      </c>
      <c r="JX73" s="455" t="str">
        <f t="shared" si="151"/>
        <v/>
      </c>
      <c r="JY73" s="455" t="str">
        <f t="shared" si="151"/>
        <v/>
      </c>
      <c r="JZ73" s="455" t="str">
        <f t="shared" si="151"/>
        <v/>
      </c>
      <c r="KA73" s="953" t="str">
        <f t="shared" si="151"/>
        <v/>
      </c>
      <c r="KB73" s="768" t="str">
        <f t="shared" si="151"/>
        <v/>
      </c>
      <c r="KC73" s="455" t="str">
        <f t="shared" si="151"/>
        <v/>
      </c>
      <c r="KD73" s="455" t="str">
        <f t="shared" si="151"/>
        <v/>
      </c>
      <c r="KE73" s="455" t="str">
        <f t="shared" si="151"/>
        <v/>
      </c>
      <c r="KF73" s="455" t="str">
        <f t="shared" si="151"/>
        <v/>
      </c>
      <c r="KG73" s="455" t="str">
        <f t="shared" si="151"/>
        <v/>
      </c>
      <c r="KH73" s="953" t="str">
        <f t="shared" si="151"/>
        <v/>
      </c>
      <c r="KI73" s="768" t="str">
        <f t="shared" si="151"/>
        <v/>
      </c>
      <c r="KJ73" s="455" t="str">
        <f t="shared" si="151"/>
        <v/>
      </c>
      <c r="KK73" s="455" t="str">
        <f t="shared" si="151"/>
        <v/>
      </c>
      <c r="KL73" s="455" t="str">
        <f t="shared" si="151"/>
        <v/>
      </c>
      <c r="KM73" s="455" t="str">
        <f t="shared" si="151"/>
        <v/>
      </c>
      <c r="KN73" s="455" t="str">
        <f t="shared" si="151"/>
        <v/>
      </c>
      <c r="KO73" s="953" t="str">
        <f t="shared" si="151"/>
        <v/>
      </c>
      <c r="KP73" s="768" t="str">
        <f t="shared" si="151"/>
        <v/>
      </c>
      <c r="KQ73" s="455" t="str">
        <f t="shared" si="151"/>
        <v/>
      </c>
      <c r="KR73" s="455" t="str">
        <f t="shared" si="151"/>
        <v/>
      </c>
      <c r="KS73" s="455" t="str">
        <f t="shared" si="151"/>
        <v/>
      </c>
      <c r="KT73" s="455" t="str">
        <f t="shared" si="151"/>
        <v/>
      </c>
      <c r="KU73" s="455" t="str">
        <f t="shared" si="151"/>
        <v/>
      </c>
      <c r="KV73" s="953" t="str">
        <f t="shared" si="151"/>
        <v/>
      </c>
      <c r="KW73" s="768" t="str">
        <f t="shared" si="151"/>
        <v/>
      </c>
      <c r="KX73" s="455" t="str">
        <f t="shared" si="151"/>
        <v/>
      </c>
      <c r="KY73" s="455" t="str">
        <f t="shared" si="151"/>
        <v/>
      </c>
      <c r="KZ73" s="455" t="str">
        <f t="shared" si="151"/>
        <v/>
      </c>
      <c r="LA73" s="455" t="str">
        <f t="shared" si="151"/>
        <v/>
      </c>
      <c r="LB73" s="455" t="str">
        <f t="shared" si="151"/>
        <v/>
      </c>
      <c r="LC73" s="954" t="str">
        <f t="shared" si="151"/>
        <v/>
      </c>
      <c r="LD73" s="768" t="str">
        <f t="shared" si="151"/>
        <v/>
      </c>
      <c r="LE73" s="455" t="str">
        <f t="shared" si="151"/>
        <v/>
      </c>
      <c r="LF73" s="455" t="str">
        <f t="shared" si="151"/>
        <v/>
      </c>
      <c r="LG73" s="455" t="str">
        <f t="shared" si="151"/>
        <v/>
      </c>
      <c r="LH73" s="455" t="str">
        <f t="shared" si="151"/>
        <v/>
      </c>
      <c r="LI73" s="455" t="str">
        <f t="shared" si="151"/>
        <v/>
      </c>
      <c r="LJ73" s="953" t="str">
        <f t="shared" si="151"/>
        <v/>
      </c>
      <c r="LK73" s="768" t="str">
        <f t="shared" si="151"/>
        <v/>
      </c>
      <c r="LL73" s="455" t="str">
        <f t="shared" si="151"/>
        <v/>
      </c>
      <c r="LM73" s="455" t="str">
        <f t="shared" si="151"/>
        <v/>
      </c>
      <c r="LN73" s="455" t="str">
        <f t="shared" si="148"/>
        <v/>
      </c>
      <c r="LO73" s="455" t="str">
        <f t="shared" si="148"/>
        <v/>
      </c>
      <c r="LP73" s="455" t="str">
        <f t="shared" si="148"/>
        <v/>
      </c>
      <c r="LQ73" s="953" t="str">
        <f t="shared" si="148"/>
        <v/>
      </c>
      <c r="LR73" s="768" t="str">
        <f t="shared" si="148"/>
        <v/>
      </c>
      <c r="LS73" s="455" t="str">
        <f t="shared" si="148"/>
        <v/>
      </c>
      <c r="LT73" s="455" t="str">
        <f t="shared" si="148"/>
        <v/>
      </c>
      <c r="LU73" s="455" t="str">
        <f t="shared" si="148"/>
        <v/>
      </c>
      <c r="LV73" s="455" t="str">
        <f t="shared" si="148"/>
        <v/>
      </c>
      <c r="LW73" s="455" t="str">
        <f t="shared" si="148"/>
        <v/>
      </c>
      <c r="LX73" s="953" t="str">
        <f t="shared" si="148"/>
        <v/>
      </c>
      <c r="LY73" s="768" t="str">
        <f t="shared" si="148"/>
        <v/>
      </c>
      <c r="LZ73" s="455" t="str">
        <f t="shared" si="148"/>
        <v/>
      </c>
      <c r="MA73" s="455" t="str">
        <f t="shared" si="148"/>
        <v/>
      </c>
      <c r="MB73" s="455" t="str">
        <f t="shared" si="148"/>
        <v/>
      </c>
      <c r="MC73" s="455" t="str">
        <f t="shared" si="148"/>
        <v/>
      </c>
      <c r="MD73" s="455" t="str">
        <f t="shared" si="148"/>
        <v/>
      </c>
      <c r="ME73" s="953" t="str">
        <f t="shared" si="148"/>
        <v/>
      </c>
      <c r="MF73" s="768" t="str">
        <f t="shared" si="148"/>
        <v/>
      </c>
      <c r="MG73" s="455" t="str">
        <f t="shared" si="148"/>
        <v/>
      </c>
      <c r="MH73" s="455" t="str">
        <f t="shared" si="148"/>
        <v/>
      </c>
      <c r="MI73" s="455" t="str">
        <f t="shared" si="148"/>
        <v/>
      </c>
      <c r="MJ73" s="455" t="str">
        <f t="shared" si="148"/>
        <v/>
      </c>
      <c r="MK73" s="455" t="str">
        <f t="shared" si="148"/>
        <v/>
      </c>
      <c r="ML73" s="953" t="str">
        <f t="shared" si="148"/>
        <v/>
      </c>
      <c r="MM73" s="768" t="str">
        <f t="shared" si="148"/>
        <v/>
      </c>
      <c r="MN73" s="455" t="str">
        <f t="shared" si="148"/>
        <v/>
      </c>
      <c r="MO73" s="455" t="str">
        <f t="shared" si="148"/>
        <v/>
      </c>
      <c r="MP73" s="455" t="str">
        <f t="shared" si="148"/>
        <v/>
      </c>
      <c r="MQ73" s="455" t="str">
        <f t="shared" si="148"/>
        <v/>
      </c>
      <c r="MR73" s="455" t="str">
        <f t="shared" si="148"/>
        <v/>
      </c>
      <c r="MS73" s="953" t="str">
        <f t="shared" si="148"/>
        <v/>
      </c>
      <c r="MT73" s="768" t="str">
        <f t="shared" si="148"/>
        <v/>
      </c>
      <c r="MU73" s="455" t="str">
        <f t="shared" si="148"/>
        <v/>
      </c>
      <c r="MV73" s="455" t="str">
        <f t="shared" si="148"/>
        <v/>
      </c>
      <c r="MW73" s="455" t="str">
        <f t="shared" si="148"/>
        <v/>
      </c>
      <c r="MX73" s="455" t="str">
        <f t="shared" si="148"/>
        <v/>
      </c>
      <c r="MY73" s="455" t="str">
        <f t="shared" si="148"/>
        <v/>
      </c>
      <c r="MZ73" s="953" t="str">
        <f t="shared" si="148"/>
        <v/>
      </c>
      <c r="NA73" s="768" t="str">
        <f t="shared" si="148"/>
        <v/>
      </c>
      <c r="NB73" s="455" t="str">
        <f t="shared" si="148"/>
        <v/>
      </c>
      <c r="NC73" s="455" t="str">
        <f t="shared" si="148"/>
        <v/>
      </c>
      <c r="ND73" s="455" t="str">
        <f t="shared" si="148"/>
        <v/>
      </c>
      <c r="NE73" s="455" t="str">
        <f t="shared" si="148"/>
        <v/>
      </c>
      <c r="NF73" s="455" t="str">
        <f t="shared" si="148"/>
        <v/>
      </c>
      <c r="NG73" s="954" t="str">
        <f t="shared" si="148"/>
        <v/>
      </c>
      <c r="NH73" s="768" t="str">
        <f t="shared" si="148"/>
        <v/>
      </c>
      <c r="NI73" s="455" t="str">
        <f t="shared" si="148"/>
        <v/>
      </c>
      <c r="NJ73" s="455" t="str">
        <f t="shared" si="148"/>
        <v/>
      </c>
      <c r="NK73" s="455" t="str">
        <f t="shared" si="148"/>
        <v/>
      </c>
      <c r="NL73" s="455" t="str">
        <f t="shared" si="148"/>
        <v/>
      </c>
      <c r="NM73" s="455" t="str">
        <f t="shared" si="148"/>
        <v/>
      </c>
      <c r="NN73" s="953" t="str">
        <f t="shared" si="148"/>
        <v/>
      </c>
      <c r="UR73" s="139"/>
    </row>
    <row r="74" spans="1:564" s="1" customFormat="1" ht="12" hidden="1" thickBot="1" x14ac:dyDescent="0.25">
      <c r="A74" s="686">
        <f>alapadatok!A57</f>
        <v>23</v>
      </c>
      <c r="B74" s="678" t="str">
        <f>IF(alapadatok!C57="","",alapadatok!C57)</f>
        <v/>
      </c>
      <c r="C74" s="584" t="str">
        <f>IF(alapadatok!B57="","",alapadatok!B57)</f>
        <v/>
      </c>
      <c r="D74" s="584" t="str">
        <f>IF(alapadatok!D57="","",alapadatok!D57)</f>
        <v/>
      </c>
      <c r="E74" s="948" t="str">
        <f>IF(alapadatok!K57="","",alapadatok!K57)</f>
        <v/>
      </c>
      <c r="F74" s="952" t="str">
        <f t="shared" si="149"/>
        <v/>
      </c>
      <c r="G74" s="953" t="str">
        <f t="shared" si="149"/>
        <v/>
      </c>
      <c r="H74" s="768" t="str">
        <f t="shared" si="149"/>
        <v/>
      </c>
      <c r="I74" s="455" t="str">
        <f t="shared" si="149"/>
        <v/>
      </c>
      <c r="J74" s="455" t="str">
        <f t="shared" si="149"/>
        <v/>
      </c>
      <c r="K74" s="455" t="str">
        <f t="shared" si="149"/>
        <v/>
      </c>
      <c r="L74" s="455" t="str">
        <f t="shared" si="149"/>
        <v/>
      </c>
      <c r="M74" s="455" t="str">
        <f t="shared" si="149"/>
        <v/>
      </c>
      <c r="N74" s="953" t="str">
        <f t="shared" si="149"/>
        <v/>
      </c>
      <c r="O74" s="768" t="str">
        <f t="shared" si="149"/>
        <v/>
      </c>
      <c r="P74" s="455" t="str">
        <f t="shared" si="149"/>
        <v/>
      </c>
      <c r="Q74" s="455" t="str">
        <f t="shared" ref="Q74:AF79" si="152">IF($C74="","",Q$50)</f>
        <v/>
      </c>
      <c r="R74" s="455" t="str">
        <f t="shared" si="152"/>
        <v/>
      </c>
      <c r="S74" s="455" t="str">
        <f t="shared" si="152"/>
        <v/>
      </c>
      <c r="T74" s="455" t="str">
        <f t="shared" si="152"/>
        <v/>
      </c>
      <c r="U74" s="953" t="str">
        <f t="shared" si="152"/>
        <v/>
      </c>
      <c r="V74" s="768" t="str">
        <f t="shared" si="152"/>
        <v/>
      </c>
      <c r="W74" s="455" t="str">
        <f t="shared" si="152"/>
        <v/>
      </c>
      <c r="X74" s="455" t="str">
        <f t="shared" si="152"/>
        <v/>
      </c>
      <c r="Y74" s="455" t="str">
        <f t="shared" si="152"/>
        <v/>
      </c>
      <c r="Z74" s="455" t="str">
        <f t="shared" si="152"/>
        <v/>
      </c>
      <c r="AA74" s="455" t="str">
        <f t="shared" si="152"/>
        <v/>
      </c>
      <c r="AB74" s="953" t="str">
        <f t="shared" si="152"/>
        <v/>
      </c>
      <c r="AC74" s="768" t="str">
        <f t="shared" si="152"/>
        <v/>
      </c>
      <c r="AD74" s="455" t="str">
        <f t="shared" si="152"/>
        <v/>
      </c>
      <c r="AE74" s="455" t="str">
        <f t="shared" si="149"/>
        <v/>
      </c>
      <c r="AF74" s="455" t="str">
        <f t="shared" si="149"/>
        <v/>
      </c>
      <c r="AG74" s="455" t="str">
        <f t="shared" si="149"/>
        <v/>
      </c>
      <c r="AH74" s="455" t="str">
        <f t="shared" si="149"/>
        <v/>
      </c>
      <c r="AI74" s="953" t="str">
        <f t="shared" si="149"/>
        <v/>
      </c>
      <c r="AJ74" s="768" t="str">
        <f t="shared" si="149"/>
        <v/>
      </c>
      <c r="AK74" s="455" t="str">
        <f t="shared" si="149"/>
        <v/>
      </c>
      <c r="AL74" s="455" t="str">
        <f t="shared" si="149"/>
        <v/>
      </c>
      <c r="AM74" s="455" t="str">
        <f t="shared" si="149"/>
        <v/>
      </c>
      <c r="AN74" s="455" t="str">
        <f t="shared" si="149"/>
        <v/>
      </c>
      <c r="AO74" s="455" t="str">
        <f t="shared" si="149"/>
        <v/>
      </c>
      <c r="AP74" s="953" t="str">
        <f t="shared" si="149"/>
        <v/>
      </c>
      <c r="AQ74" s="768" t="str">
        <f t="shared" si="149"/>
        <v/>
      </c>
      <c r="AR74" s="455" t="str">
        <f t="shared" si="149"/>
        <v/>
      </c>
      <c r="AS74" s="455" t="str">
        <f t="shared" si="149"/>
        <v/>
      </c>
      <c r="AT74" s="455" t="str">
        <f t="shared" si="149"/>
        <v/>
      </c>
      <c r="AU74" s="455" t="str">
        <f t="shared" si="149"/>
        <v/>
      </c>
      <c r="AV74" s="455" t="str">
        <f t="shared" si="149"/>
        <v/>
      </c>
      <c r="AW74" s="953" t="str">
        <f t="shared" si="149"/>
        <v/>
      </c>
      <c r="AX74" s="768" t="str">
        <f t="shared" si="149"/>
        <v/>
      </c>
      <c r="AY74" s="455" t="str">
        <f t="shared" si="149"/>
        <v/>
      </c>
      <c r="AZ74" s="455" t="str">
        <f t="shared" si="149"/>
        <v/>
      </c>
      <c r="BA74" s="455" t="str">
        <f t="shared" si="149"/>
        <v/>
      </c>
      <c r="BB74" s="455" t="str">
        <f t="shared" si="149"/>
        <v/>
      </c>
      <c r="BC74" s="455" t="str">
        <f t="shared" si="149"/>
        <v/>
      </c>
      <c r="BD74" s="953" t="str">
        <f t="shared" si="149"/>
        <v/>
      </c>
      <c r="BE74" s="768" t="str">
        <f t="shared" si="149"/>
        <v/>
      </c>
      <c r="BF74" s="455" t="str">
        <f t="shared" si="149"/>
        <v/>
      </c>
      <c r="BG74" s="455" t="str">
        <f t="shared" si="149"/>
        <v/>
      </c>
      <c r="BH74" s="455" t="str">
        <f t="shared" si="149"/>
        <v/>
      </c>
      <c r="BI74" s="455" t="str">
        <f t="shared" si="149"/>
        <v/>
      </c>
      <c r="BJ74" s="455" t="str">
        <f t="shared" si="149"/>
        <v/>
      </c>
      <c r="BK74" s="953" t="str">
        <f t="shared" si="149"/>
        <v/>
      </c>
      <c r="BL74" s="768" t="str">
        <f t="shared" si="149"/>
        <v/>
      </c>
      <c r="BM74" s="455" t="str">
        <f t="shared" si="149"/>
        <v/>
      </c>
      <c r="BN74" s="455" t="str">
        <f t="shared" si="149"/>
        <v/>
      </c>
      <c r="BO74" s="455" t="str">
        <f t="shared" si="149"/>
        <v/>
      </c>
      <c r="BP74" s="455" t="str">
        <f t="shared" si="149"/>
        <v/>
      </c>
      <c r="BQ74" s="455" t="str">
        <f t="shared" si="149"/>
        <v/>
      </c>
      <c r="BR74" s="953" t="str">
        <f t="shared" si="146"/>
        <v/>
      </c>
      <c r="BS74" s="768" t="str">
        <f t="shared" si="146"/>
        <v/>
      </c>
      <c r="BT74" s="455" t="str">
        <f t="shared" si="146"/>
        <v/>
      </c>
      <c r="BU74" s="455" t="str">
        <f t="shared" si="146"/>
        <v/>
      </c>
      <c r="BV74" s="455" t="str">
        <f t="shared" si="146"/>
        <v/>
      </c>
      <c r="BW74" s="455" t="str">
        <f t="shared" si="146"/>
        <v/>
      </c>
      <c r="BX74" s="455" t="str">
        <f t="shared" si="146"/>
        <v/>
      </c>
      <c r="BY74" s="953" t="str">
        <f t="shared" si="146"/>
        <v/>
      </c>
      <c r="BZ74" s="768" t="str">
        <f t="shared" si="146"/>
        <v/>
      </c>
      <c r="CA74" s="455" t="str">
        <f t="shared" si="146"/>
        <v/>
      </c>
      <c r="CB74" s="455" t="str">
        <f t="shared" si="146"/>
        <v/>
      </c>
      <c r="CC74" s="455" t="str">
        <f t="shared" si="146"/>
        <v/>
      </c>
      <c r="CD74" s="455" t="str">
        <f t="shared" si="146"/>
        <v/>
      </c>
      <c r="CE74" s="455" t="str">
        <f t="shared" si="146"/>
        <v/>
      </c>
      <c r="CF74" s="953" t="str">
        <f t="shared" si="146"/>
        <v/>
      </c>
      <c r="CG74" s="768" t="str">
        <f t="shared" si="146"/>
        <v/>
      </c>
      <c r="CH74" s="455" t="str">
        <f t="shared" si="146"/>
        <v/>
      </c>
      <c r="CI74" s="455" t="str">
        <f t="shared" si="146"/>
        <v/>
      </c>
      <c r="CJ74" s="455" t="str">
        <f t="shared" si="146"/>
        <v/>
      </c>
      <c r="CK74" s="455" t="str">
        <f t="shared" si="146"/>
        <v/>
      </c>
      <c r="CL74" s="455" t="str">
        <f t="shared" si="146"/>
        <v/>
      </c>
      <c r="CM74" s="953" t="str">
        <f t="shared" si="146"/>
        <v/>
      </c>
      <c r="CN74" s="768" t="str">
        <f t="shared" si="146"/>
        <v/>
      </c>
      <c r="CO74" s="455" t="str">
        <f t="shared" si="146"/>
        <v/>
      </c>
      <c r="CP74" s="455" t="str">
        <f t="shared" si="146"/>
        <v/>
      </c>
      <c r="CQ74" s="455" t="str">
        <f t="shared" si="146"/>
        <v/>
      </c>
      <c r="CR74" s="455" t="str">
        <f t="shared" si="146"/>
        <v/>
      </c>
      <c r="CS74" s="455" t="str">
        <f t="shared" si="146"/>
        <v/>
      </c>
      <c r="CT74" s="953" t="str">
        <f t="shared" si="146"/>
        <v/>
      </c>
      <c r="CU74" s="952" t="str">
        <f t="shared" si="146"/>
        <v/>
      </c>
      <c r="CV74" s="455" t="str">
        <f t="shared" si="146"/>
        <v/>
      </c>
      <c r="CW74" s="455" t="str">
        <f t="shared" si="146"/>
        <v/>
      </c>
      <c r="CX74" s="455" t="str">
        <f t="shared" si="146"/>
        <v/>
      </c>
      <c r="CY74" s="455" t="str">
        <f t="shared" si="146"/>
        <v/>
      </c>
      <c r="CZ74" s="455" t="str">
        <f t="shared" si="146"/>
        <v/>
      </c>
      <c r="DA74" s="953" t="str">
        <f t="shared" si="146"/>
        <v/>
      </c>
      <c r="DB74" s="768" t="str">
        <f t="shared" si="146"/>
        <v/>
      </c>
      <c r="DC74" s="455" t="str">
        <f t="shared" si="146"/>
        <v/>
      </c>
      <c r="DD74" s="455" t="str">
        <f t="shared" si="146"/>
        <v/>
      </c>
      <c r="DE74" s="455" t="str">
        <f t="shared" si="146"/>
        <v/>
      </c>
      <c r="DF74" s="455" t="str">
        <f t="shared" si="146"/>
        <v/>
      </c>
      <c r="DG74" s="455" t="str">
        <f t="shared" si="146"/>
        <v/>
      </c>
      <c r="DH74" s="953" t="str">
        <f t="shared" si="146"/>
        <v/>
      </c>
      <c r="DI74" s="768" t="str">
        <f t="shared" si="146"/>
        <v/>
      </c>
      <c r="DJ74" s="455" t="str">
        <f t="shared" si="146"/>
        <v/>
      </c>
      <c r="DK74" s="455" t="str">
        <f t="shared" si="146"/>
        <v/>
      </c>
      <c r="DL74" s="455" t="str">
        <f t="shared" si="146"/>
        <v/>
      </c>
      <c r="DM74" s="455" t="str">
        <f t="shared" si="146"/>
        <v/>
      </c>
      <c r="DN74" s="455" t="str">
        <f t="shared" si="146"/>
        <v/>
      </c>
      <c r="DO74" s="953" t="str">
        <f t="shared" si="146"/>
        <v/>
      </c>
      <c r="DP74" s="768" t="str">
        <f t="shared" si="146"/>
        <v/>
      </c>
      <c r="DQ74" s="455" t="str">
        <f t="shared" si="146"/>
        <v/>
      </c>
      <c r="DR74" s="455" t="str">
        <f t="shared" si="146"/>
        <v/>
      </c>
      <c r="DS74" s="455" t="str">
        <f t="shared" si="146"/>
        <v/>
      </c>
      <c r="DT74" s="455" t="str">
        <f t="shared" si="146"/>
        <v/>
      </c>
      <c r="DU74" s="455" t="str">
        <f t="shared" si="146"/>
        <v/>
      </c>
      <c r="DV74" s="953" t="str">
        <f t="shared" si="146"/>
        <v/>
      </c>
      <c r="DW74" s="768" t="str">
        <f t="shared" si="146"/>
        <v/>
      </c>
      <c r="DX74" s="455" t="str">
        <f t="shared" si="146"/>
        <v/>
      </c>
      <c r="DY74" s="455" t="str">
        <f t="shared" si="146"/>
        <v/>
      </c>
      <c r="DZ74" s="455" t="str">
        <f t="shared" si="146"/>
        <v/>
      </c>
      <c r="EA74" s="455" t="str">
        <f t="shared" si="146"/>
        <v/>
      </c>
      <c r="EB74" s="455" t="str">
        <f t="shared" si="146"/>
        <v/>
      </c>
      <c r="EC74" s="954" t="str">
        <f t="shared" si="114"/>
        <v/>
      </c>
      <c r="ED74" s="768" t="str">
        <f t="shared" si="150"/>
        <v/>
      </c>
      <c r="EE74" s="455" t="str">
        <f t="shared" si="150"/>
        <v/>
      </c>
      <c r="EF74" s="455" t="str">
        <f t="shared" si="150"/>
        <v/>
      </c>
      <c r="EG74" s="455" t="str">
        <f t="shared" si="150"/>
        <v/>
      </c>
      <c r="EH74" s="455" t="str">
        <f t="shared" si="150"/>
        <v/>
      </c>
      <c r="EI74" s="455" t="str">
        <f t="shared" si="150"/>
        <v/>
      </c>
      <c r="EJ74" s="953" t="str">
        <f t="shared" si="150"/>
        <v/>
      </c>
      <c r="EK74" s="768" t="str">
        <f t="shared" si="150"/>
        <v/>
      </c>
      <c r="EL74" s="455" t="str">
        <f t="shared" si="150"/>
        <v/>
      </c>
      <c r="EM74" s="455" t="str">
        <f t="shared" si="150"/>
        <v/>
      </c>
      <c r="EN74" s="455" t="str">
        <f t="shared" si="150"/>
        <v/>
      </c>
      <c r="EO74" s="455" t="str">
        <f t="shared" si="150"/>
        <v/>
      </c>
      <c r="EP74" s="455" t="str">
        <f t="shared" si="150"/>
        <v/>
      </c>
      <c r="EQ74" s="953" t="str">
        <f t="shared" si="150"/>
        <v/>
      </c>
      <c r="ER74" s="768" t="str">
        <f t="shared" si="150"/>
        <v/>
      </c>
      <c r="ES74" s="455" t="str">
        <f t="shared" si="150"/>
        <v/>
      </c>
      <c r="ET74" s="455" t="str">
        <f t="shared" si="150"/>
        <v/>
      </c>
      <c r="EU74" s="455" t="str">
        <f t="shared" si="150"/>
        <v/>
      </c>
      <c r="EV74" s="455" t="str">
        <f t="shared" si="150"/>
        <v/>
      </c>
      <c r="EW74" s="455" t="str">
        <f t="shared" si="150"/>
        <v/>
      </c>
      <c r="EX74" s="953" t="str">
        <f t="shared" si="150"/>
        <v/>
      </c>
      <c r="EY74" s="768" t="str">
        <f t="shared" si="150"/>
        <v/>
      </c>
      <c r="EZ74" s="455" t="str">
        <f t="shared" si="150"/>
        <v/>
      </c>
      <c r="FA74" s="455" t="str">
        <f t="shared" si="150"/>
        <v/>
      </c>
      <c r="FB74" s="455" t="str">
        <f t="shared" si="150"/>
        <v/>
      </c>
      <c r="FC74" s="455" t="str">
        <f t="shared" si="150"/>
        <v/>
      </c>
      <c r="FD74" s="455" t="str">
        <f t="shared" si="150"/>
        <v/>
      </c>
      <c r="FE74" s="953" t="str">
        <f t="shared" si="150"/>
        <v/>
      </c>
      <c r="FF74" s="768" t="str">
        <f t="shared" si="150"/>
        <v/>
      </c>
      <c r="FG74" s="455" t="str">
        <f t="shared" si="150"/>
        <v/>
      </c>
      <c r="FH74" s="455" t="str">
        <f t="shared" si="150"/>
        <v/>
      </c>
      <c r="FI74" s="455" t="str">
        <f t="shared" si="150"/>
        <v/>
      </c>
      <c r="FJ74" s="455" t="str">
        <f t="shared" si="150"/>
        <v/>
      </c>
      <c r="FK74" s="455" t="str">
        <f t="shared" si="150"/>
        <v/>
      </c>
      <c r="FL74" s="953" t="str">
        <f t="shared" si="150"/>
        <v/>
      </c>
      <c r="FM74" s="768" t="str">
        <f t="shared" si="150"/>
        <v/>
      </c>
      <c r="FN74" s="455" t="str">
        <f t="shared" si="150"/>
        <v/>
      </c>
      <c r="FO74" s="455" t="str">
        <f t="shared" si="150"/>
        <v/>
      </c>
      <c r="FP74" s="455" t="str">
        <f t="shared" si="150"/>
        <v/>
      </c>
      <c r="FQ74" s="455" t="str">
        <f t="shared" si="150"/>
        <v/>
      </c>
      <c r="FR74" s="455" t="str">
        <f t="shared" si="150"/>
        <v/>
      </c>
      <c r="FS74" s="953" t="str">
        <f t="shared" si="150"/>
        <v/>
      </c>
      <c r="FT74" s="768" t="str">
        <f t="shared" si="150"/>
        <v/>
      </c>
      <c r="FU74" s="455" t="str">
        <f t="shared" si="150"/>
        <v/>
      </c>
      <c r="FV74" s="455" t="str">
        <f t="shared" si="150"/>
        <v/>
      </c>
      <c r="FW74" s="455" t="str">
        <f t="shared" si="150"/>
        <v/>
      </c>
      <c r="FX74" s="455" t="str">
        <f t="shared" si="150"/>
        <v/>
      </c>
      <c r="FY74" s="455" t="str">
        <f t="shared" si="150"/>
        <v/>
      </c>
      <c r="FZ74" s="953" t="str">
        <f t="shared" si="150"/>
        <v/>
      </c>
      <c r="GA74" s="768" t="str">
        <f t="shared" si="150"/>
        <v/>
      </c>
      <c r="GB74" s="455" t="str">
        <f t="shared" si="150"/>
        <v/>
      </c>
      <c r="GC74" s="455" t="str">
        <f t="shared" si="150"/>
        <v/>
      </c>
      <c r="GD74" s="455" t="str">
        <f t="shared" si="150"/>
        <v/>
      </c>
      <c r="GE74" s="455" t="str">
        <f t="shared" si="150"/>
        <v/>
      </c>
      <c r="GF74" s="953" t="str">
        <f t="shared" si="150"/>
        <v/>
      </c>
      <c r="GG74" s="768" t="str">
        <f t="shared" si="150"/>
        <v/>
      </c>
      <c r="GH74" s="455" t="str">
        <f t="shared" si="150"/>
        <v/>
      </c>
      <c r="GI74" s="455" t="str">
        <f t="shared" si="150"/>
        <v/>
      </c>
      <c r="GJ74" s="455" t="str">
        <f t="shared" si="150"/>
        <v/>
      </c>
      <c r="GK74" s="455" t="str">
        <f t="shared" si="150"/>
        <v/>
      </c>
      <c r="GL74" s="455" t="str">
        <f t="shared" si="150"/>
        <v/>
      </c>
      <c r="GM74" s="455" t="str">
        <f t="shared" si="150"/>
        <v/>
      </c>
      <c r="GN74" s="954" t="str">
        <f t="shared" si="150"/>
        <v/>
      </c>
      <c r="GO74" s="768" t="str">
        <f t="shared" si="150"/>
        <v/>
      </c>
      <c r="GP74" s="455" t="str">
        <f t="shared" si="147"/>
        <v/>
      </c>
      <c r="GQ74" s="455" t="str">
        <f t="shared" si="147"/>
        <v/>
      </c>
      <c r="GR74" s="455" t="str">
        <f t="shared" si="147"/>
        <v/>
      </c>
      <c r="GS74" s="455" t="str">
        <f t="shared" si="147"/>
        <v/>
      </c>
      <c r="GT74" s="455" t="str">
        <f t="shared" si="147"/>
        <v/>
      </c>
      <c r="GU74" s="953" t="str">
        <f t="shared" si="147"/>
        <v/>
      </c>
      <c r="GV74" s="768" t="str">
        <f t="shared" si="147"/>
        <v/>
      </c>
      <c r="GW74" s="455" t="str">
        <f t="shared" si="147"/>
        <v/>
      </c>
      <c r="GX74" s="455" t="str">
        <f t="shared" si="147"/>
        <v/>
      </c>
      <c r="GY74" s="455" t="str">
        <f t="shared" si="147"/>
        <v/>
      </c>
      <c r="GZ74" s="455" t="str">
        <f t="shared" si="147"/>
        <v/>
      </c>
      <c r="HA74" s="455" t="str">
        <f t="shared" si="147"/>
        <v/>
      </c>
      <c r="HB74" s="953" t="str">
        <f t="shared" si="147"/>
        <v/>
      </c>
      <c r="HC74" s="768" t="str">
        <f t="shared" si="147"/>
        <v/>
      </c>
      <c r="HD74" s="455" t="str">
        <f t="shared" si="147"/>
        <v/>
      </c>
      <c r="HE74" s="455" t="str">
        <f t="shared" si="147"/>
        <v/>
      </c>
      <c r="HF74" s="455" t="str">
        <f t="shared" si="147"/>
        <v/>
      </c>
      <c r="HG74" s="455" t="str">
        <f t="shared" si="147"/>
        <v/>
      </c>
      <c r="HH74" s="455" t="str">
        <f t="shared" si="147"/>
        <v/>
      </c>
      <c r="HI74" s="953" t="str">
        <f t="shared" si="147"/>
        <v/>
      </c>
      <c r="HJ74" s="768" t="str">
        <f t="shared" si="147"/>
        <v/>
      </c>
      <c r="HK74" s="455" t="str">
        <f t="shared" si="147"/>
        <v/>
      </c>
      <c r="HL74" s="455" t="str">
        <f t="shared" si="147"/>
        <v/>
      </c>
      <c r="HM74" s="455" t="str">
        <f t="shared" si="147"/>
        <v/>
      </c>
      <c r="HN74" s="955" t="str">
        <f t="shared" si="147"/>
        <v/>
      </c>
      <c r="HO74" s="455" t="str">
        <f t="shared" si="147"/>
        <v/>
      </c>
      <c r="HP74" s="953" t="str">
        <f t="shared" si="147"/>
        <v/>
      </c>
      <c r="HQ74" s="768" t="str">
        <f t="shared" si="147"/>
        <v/>
      </c>
      <c r="HR74" s="455" t="str">
        <f t="shared" si="147"/>
        <v/>
      </c>
      <c r="HS74" s="455" t="str">
        <f t="shared" si="147"/>
        <v/>
      </c>
      <c r="HT74" s="455" t="str">
        <f t="shared" si="147"/>
        <v/>
      </c>
      <c r="HU74" s="455" t="str">
        <f t="shared" si="147"/>
        <v/>
      </c>
      <c r="HV74" s="455" t="str">
        <f t="shared" si="147"/>
        <v/>
      </c>
      <c r="HW74" s="953" t="str">
        <f t="shared" si="147"/>
        <v/>
      </c>
      <c r="HX74" s="768" t="str">
        <f t="shared" si="147"/>
        <v/>
      </c>
      <c r="HY74" s="455" t="str">
        <f t="shared" si="147"/>
        <v/>
      </c>
      <c r="HZ74" s="455" t="str">
        <f t="shared" si="147"/>
        <v/>
      </c>
      <c r="IA74" s="455" t="str">
        <f t="shared" si="147"/>
        <v/>
      </c>
      <c r="IB74" s="455" t="str">
        <f t="shared" si="147"/>
        <v/>
      </c>
      <c r="IC74" s="455" t="str">
        <f t="shared" si="147"/>
        <v/>
      </c>
      <c r="ID74" s="953" t="str">
        <f t="shared" si="147"/>
        <v/>
      </c>
      <c r="IE74" s="768" t="str">
        <f t="shared" si="147"/>
        <v/>
      </c>
      <c r="IF74" s="455" t="str">
        <f t="shared" si="147"/>
        <v/>
      </c>
      <c r="IG74" s="455" t="str">
        <f t="shared" si="147"/>
        <v/>
      </c>
      <c r="IH74" s="455" t="str">
        <f t="shared" si="147"/>
        <v/>
      </c>
      <c r="II74" s="455" t="str">
        <f t="shared" si="147"/>
        <v/>
      </c>
      <c r="IJ74" s="455" t="str">
        <f t="shared" si="147"/>
        <v/>
      </c>
      <c r="IK74" s="953" t="str">
        <f t="shared" si="147"/>
        <v/>
      </c>
      <c r="IL74" s="768" t="str">
        <f t="shared" si="147"/>
        <v/>
      </c>
      <c r="IM74" s="455" t="str">
        <f t="shared" si="147"/>
        <v/>
      </c>
      <c r="IN74" s="455" t="str">
        <f t="shared" si="147"/>
        <v/>
      </c>
      <c r="IO74" s="455" t="str">
        <f t="shared" si="147"/>
        <v/>
      </c>
      <c r="IP74" s="455" t="str">
        <f t="shared" si="147"/>
        <v/>
      </c>
      <c r="IQ74" s="455" t="str">
        <f t="shared" si="147"/>
        <v/>
      </c>
      <c r="IR74" s="953" t="str">
        <f t="shared" si="147"/>
        <v/>
      </c>
      <c r="IS74" s="768" t="str">
        <f t="shared" si="147"/>
        <v/>
      </c>
      <c r="IT74" s="455" t="str">
        <f t="shared" si="147"/>
        <v/>
      </c>
      <c r="IU74" s="455" t="str">
        <f t="shared" si="147"/>
        <v/>
      </c>
      <c r="IV74" s="455" t="str">
        <f t="shared" si="147"/>
        <v/>
      </c>
      <c r="IW74" s="455" t="str">
        <f t="shared" si="147"/>
        <v/>
      </c>
      <c r="IX74" s="455" t="str">
        <f t="shared" si="147"/>
        <v/>
      </c>
      <c r="IY74" s="954" t="str">
        <f t="shared" si="147"/>
        <v/>
      </c>
      <c r="IZ74" s="768" t="str">
        <f t="shared" si="147"/>
        <v/>
      </c>
      <c r="JA74" s="455" t="str">
        <f t="shared" si="116"/>
        <v/>
      </c>
      <c r="JB74" s="455" t="str">
        <f t="shared" si="151"/>
        <v/>
      </c>
      <c r="JC74" s="455" t="str">
        <f t="shared" si="151"/>
        <v/>
      </c>
      <c r="JD74" s="455" t="str">
        <f t="shared" si="151"/>
        <v/>
      </c>
      <c r="JE74" s="455" t="str">
        <f t="shared" si="151"/>
        <v/>
      </c>
      <c r="JF74" s="953" t="str">
        <f t="shared" si="151"/>
        <v/>
      </c>
      <c r="JG74" s="768" t="str">
        <f t="shared" si="151"/>
        <v/>
      </c>
      <c r="JH74" s="455" t="str">
        <f t="shared" si="151"/>
        <v/>
      </c>
      <c r="JI74" s="455" t="str">
        <f t="shared" si="151"/>
        <v/>
      </c>
      <c r="JJ74" s="455" t="str">
        <f t="shared" si="151"/>
        <v/>
      </c>
      <c r="JK74" s="455" t="str">
        <f t="shared" si="151"/>
        <v/>
      </c>
      <c r="JL74" s="455" t="str">
        <f t="shared" si="151"/>
        <v/>
      </c>
      <c r="JM74" s="953" t="str">
        <f t="shared" si="151"/>
        <v/>
      </c>
      <c r="JN74" s="768" t="str">
        <f t="shared" si="151"/>
        <v/>
      </c>
      <c r="JO74" s="455" t="str">
        <f t="shared" si="151"/>
        <v/>
      </c>
      <c r="JP74" s="455" t="str">
        <f t="shared" si="151"/>
        <v/>
      </c>
      <c r="JQ74" s="455" t="str">
        <f t="shared" si="151"/>
        <v/>
      </c>
      <c r="JR74" s="455" t="str">
        <f t="shared" si="151"/>
        <v/>
      </c>
      <c r="JS74" s="455" t="str">
        <f t="shared" si="151"/>
        <v/>
      </c>
      <c r="JT74" s="953" t="str">
        <f t="shared" si="151"/>
        <v/>
      </c>
      <c r="JU74" s="768" t="str">
        <f t="shared" si="151"/>
        <v/>
      </c>
      <c r="JV74" s="455" t="str">
        <f t="shared" si="151"/>
        <v/>
      </c>
      <c r="JW74" s="455" t="str">
        <f t="shared" si="151"/>
        <v/>
      </c>
      <c r="JX74" s="455" t="str">
        <f t="shared" si="151"/>
        <v/>
      </c>
      <c r="JY74" s="455" t="str">
        <f t="shared" si="151"/>
        <v/>
      </c>
      <c r="JZ74" s="455" t="str">
        <f t="shared" si="151"/>
        <v/>
      </c>
      <c r="KA74" s="953" t="str">
        <f t="shared" si="151"/>
        <v/>
      </c>
      <c r="KB74" s="768" t="str">
        <f t="shared" si="151"/>
        <v/>
      </c>
      <c r="KC74" s="455" t="str">
        <f t="shared" si="151"/>
        <v/>
      </c>
      <c r="KD74" s="455" t="str">
        <f t="shared" si="151"/>
        <v/>
      </c>
      <c r="KE74" s="455" t="str">
        <f t="shared" si="151"/>
        <v/>
      </c>
      <c r="KF74" s="455" t="str">
        <f t="shared" si="151"/>
        <v/>
      </c>
      <c r="KG74" s="455" t="str">
        <f t="shared" si="151"/>
        <v/>
      </c>
      <c r="KH74" s="953" t="str">
        <f t="shared" si="151"/>
        <v/>
      </c>
      <c r="KI74" s="768" t="str">
        <f t="shared" si="151"/>
        <v/>
      </c>
      <c r="KJ74" s="455" t="str">
        <f t="shared" si="151"/>
        <v/>
      </c>
      <c r="KK74" s="455" t="str">
        <f t="shared" si="151"/>
        <v/>
      </c>
      <c r="KL74" s="455" t="str">
        <f t="shared" si="151"/>
        <v/>
      </c>
      <c r="KM74" s="455" t="str">
        <f t="shared" si="151"/>
        <v/>
      </c>
      <c r="KN74" s="455" t="str">
        <f t="shared" si="151"/>
        <v/>
      </c>
      <c r="KO74" s="953" t="str">
        <f t="shared" si="151"/>
        <v/>
      </c>
      <c r="KP74" s="768" t="str">
        <f t="shared" si="151"/>
        <v/>
      </c>
      <c r="KQ74" s="455" t="str">
        <f t="shared" si="151"/>
        <v/>
      </c>
      <c r="KR74" s="455" t="str">
        <f t="shared" si="151"/>
        <v/>
      </c>
      <c r="KS74" s="455" t="str">
        <f t="shared" si="151"/>
        <v/>
      </c>
      <c r="KT74" s="455" t="str">
        <f t="shared" si="151"/>
        <v/>
      </c>
      <c r="KU74" s="455" t="str">
        <f t="shared" si="151"/>
        <v/>
      </c>
      <c r="KV74" s="953" t="str">
        <f t="shared" si="151"/>
        <v/>
      </c>
      <c r="KW74" s="768" t="str">
        <f t="shared" si="151"/>
        <v/>
      </c>
      <c r="KX74" s="455" t="str">
        <f t="shared" si="151"/>
        <v/>
      </c>
      <c r="KY74" s="455" t="str">
        <f t="shared" si="151"/>
        <v/>
      </c>
      <c r="KZ74" s="455" t="str">
        <f t="shared" si="151"/>
        <v/>
      </c>
      <c r="LA74" s="455" t="str">
        <f t="shared" si="151"/>
        <v/>
      </c>
      <c r="LB74" s="455" t="str">
        <f t="shared" si="151"/>
        <v/>
      </c>
      <c r="LC74" s="954" t="str">
        <f t="shared" si="151"/>
        <v/>
      </c>
      <c r="LD74" s="768" t="str">
        <f t="shared" si="151"/>
        <v/>
      </c>
      <c r="LE74" s="455" t="str">
        <f t="shared" si="151"/>
        <v/>
      </c>
      <c r="LF74" s="455" t="str">
        <f t="shared" si="151"/>
        <v/>
      </c>
      <c r="LG74" s="455" t="str">
        <f t="shared" si="151"/>
        <v/>
      </c>
      <c r="LH74" s="455" t="str">
        <f t="shared" si="151"/>
        <v/>
      </c>
      <c r="LI74" s="455" t="str">
        <f t="shared" si="151"/>
        <v/>
      </c>
      <c r="LJ74" s="953" t="str">
        <f t="shared" si="151"/>
        <v/>
      </c>
      <c r="LK74" s="768" t="str">
        <f t="shared" si="151"/>
        <v/>
      </c>
      <c r="LL74" s="455" t="str">
        <f t="shared" si="151"/>
        <v/>
      </c>
      <c r="LM74" s="455" t="str">
        <f t="shared" si="151"/>
        <v/>
      </c>
      <c r="LN74" s="455" t="str">
        <f t="shared" si="148"/>
        <v/>
      </c>
      <c r="LO74" s="455" t="str">
        <f t="shared" si="148"/>
        <v/>
      </c>
      <c r="LP74" s="455" t="str">
        <f t="shared" si="148"/>
        <v/>
      </c>
      <c r="LQ74" s="953" t="str">
        <f t="shared" si="148"/>
        <v/>
      </c>
      <c r="LR74" s="768" t="str">
        <f t="shared" si="148"/>
        <v/>
      </c>
      <c r="LS74" s="455" t="str">
        <f t="shared" si="148"/>
        <v/>
      </c>
      <c r="LT74" s="455" t="str">
        <f t="shared" si="148"/>
        <v/>
      </c>
      <c r="LU74" s="455" t="str">
        <f t="shared" si="148"/>
        <v/>
      </c>
      <c r="LV74" s="455" t="str">
        <f t="shared" si="148"/>
        <v/>
      </c>
      <c r="LW74" s="455" t="str">
        <f t="shared" si="148"/>
        <v/>
      </c>
      <c r="LX74" s="953" t="str">
        <f t="shared" si="148"/>
        <v/>
      </c>
      <c r="LY74" s="768" t="str">
        <f t="shared" si="148"/>
        <v/>
      </c>
      <c r="LZ74" s="455" t="str">
        <f t="shared" si="148"/>
        <v/>
      </c>
      <c r="MA74" s="455" t="str">
        <f t="shared" si="148"/>
        <v/>
      </c>
      <c r="MB74" s="455" t="str">
        <f t="shared" si="148"/>
        <v/>
      </c>
      <c r="MC74" s="455" t="str">
        <f t="shared" si="148"/>
        <v/>
      </c>
      <c r="MD74" s="455" t="str">
        <f t="shared" si="148"/>
        <v/>
      </c>
      <c r="ME74" s="953" t="str">
        <f t="shared" si="148"/>
        <v/>
      </c>
      <c r="MF74" s="768" t="str">
        <f t="shared" si="148"/>
        <v/>
      </c>
      <c r="MG74" s="455" t="str">
        <f t="shared" si="148"/>
        <v/>
      </c>
      <c r="MH74" s="455" t="str">
        <f t="shared" si="148"/>
        <v/>
      </c>
      <c r="MI74" s="455" t="str">
        <f t="shared" si="148"/>
        <v/>
      </c>
      <c r="MJ74" s="455" t="str">
        <f t="shared" si="148"/>
        <v/>
      </c>
      <c r="MK74" s="455" t="str">
        <f t="shared" si="148"/>
        <v/>
      </c>
      <c r="ML74" s="953" t="str">
        <f t="shared" si="148"/>
        <v/>
      </c>
      <c r="MM74" s="768" t="str">
        <f t="shared" si="148"/>
        <v/>
      </c>
      <c r="MN74" s="455" t="str">
        <f t="shared" si="148"/>
        <v/>
      </c>
      <c r="MO74" s="455" t="str">
        <f t="shared" si="148"/>
        <v/>
      </c>
      <c r="MP74" s="455" t="str">
        <f t="shared" si="148"/>
        <v/>
      </c>
      <c r="MQ74" s="455" t="str">
        <f t="shared" si="148"/>
        <v/>
      </c>
      <c r="MR74" s="455" t="str">
        <f t="shared" si="148"/>
        <v/>
      </c>
      <c r="MS74" s="953" t="str">
        <f t="shared" si="148"/>
        <v/>
      </c>
      <c r="MT74" s="768" t="str">
        <f t="shared" si="148"/>
        <v/>
      </c>
      <c r="MU74" s="455" t="str">
        <f t="shared" si="148"/>
        <v/>
      </c>
      <c r="MV74" s="455" t="str">
        <f t="shared" si="148"/>
        <v/>
      </c>
      <c r="MW74" s="455" t="str">
        <f t="shared" si="148"/>
        <v/>
      </c>
      <c r="MX74" s="455" t="str">
        <f t="shared" si="148"/>
        <v/>
      </c>
      <c r="MY74" s="455" t="str">
        <f t="shared" si="148"/>
        <v/>
      </c>
      <c r="MZ74" s="953" t="str">
        <f t="shared" si="148"/>
        <v/>
      </c>
      <c r="NA74" s="768" t="str">
        <f t="shared" si="148"/>
        <v/>
      </c>
      <c r="NB74" s="455" t="str">
        <f t="shared" si="148"/>
        <v/>
      </c>
      <c r="NC74" s="455" t="str">
        <f t="shared" si="148"/>
        <v/>
      </c>
      <c r="ND74" s="455" t="str">
        <f t="shared" si="148"/>
        <v/>
      </c>
      <c r="NE74" s="455" t="str">
        <f t="shared" si="148"/>
        <v/>
      </c>
      <c r="NF74" s="455" t="str">
        <f t="shared" si="148"/>
        <v/>
      </c>
      <c r="NG74" s="954" t="str">
        <f t="shared" si="148"/>
        <v/>
      </c>
      <c r="NH74" s="768" t="str">
        <f t="shared" si="148"/>
        <v/>
      </c>
      <c r="NI74" s="455" t="str">
        <f t="shared" si="148"/>
        <v/>
      </c>
      <c r="NJ74" s="455" t="str">
        <f t="shared" si="148"/>
        <v/>
      </c>
      <c r="NK74" s="455" t="str">
        <f t="shared" si="148"/>
        <v/>
      </c>
      <c r="NL74" s="455" t="str">
        <f t="shared" si="148"/>
        <v/>
      </c>
      <c r="NM74" s="455" t="str">
        <f t="shared" si="148"/>
        <v/>
      </c>
      <c r="NN74" s="953" t="str">
        <f t="shared" si="148"/>
        <v/>
      </c>
      <c r="NO74" s="83"/>
      <c r="NP74" s="83"/>
      <c r="NQ74" s="83"/>
      <c r="NR74" s="83"/>
      <c r="NS74" s="83"/>
      <c r="NT74" s="83"/>
      <c r="NU74" s="83"/>
      <c r="NV74" s="83"/>
      <c r="NW74" s="83"/>
      <c r="NX74" s="83"/>
      <c r="NY74" s="83"/>
      <c r="NZ74" s="83"/>
      <c r="OA74" s="83"/>
      <c r="OB74" s="83"/>
      <c r="OC74" s="83"/>
      <c r="OD74" s="83"/>
      <c r="OE74" s="83"/>
      <c r="OF74" s="83"/>
      <c r="OG74" s="83"/>
      <c r="OH74" s="83"/>
      <c r="OI74" s="83"/>
      <c r="OJ74" s="83"/>
      <c r="OK74" s="83"/>
      <c r="OL74" s="83"/>
      <c r="OM74" s="83"/>
      <c r="ON74" s="83"/>
      <c r="OO74" s="83"/>
      <c r="OP74" s="83"/>
      <c r="OQ74" s="83"/>
      <c r="OR74" s="83"/>
      <c r="OS74" s="83"/>
      <c r="OT74" s="83"/>
      <c r="OU74" s="83"/>
      <c r="OV74" s="83"/>
      <c r="OW74" s="83"/>
      <c r="OX74" s="83"/>
      <c r="OY74" s="83"/>
      <c r="OZ74" s="83"/>
      <c r="PA74" s="83"/>
      <c r="PB74" s="83"/>
      <c r="PC74" s="83"/>
      <c r="PD74" s="83"/>
      <c r="PE74" s="83"/>
      <c r="PF74" s="83"/>
      <c r="PG74" s="83"/>
      <c r="PH74" s="83"/>
      <c r="PI74" s="83"/>
      <c r="PJ74" s="83"/>
      <c r="PK74" s="83"/>
      <c r="PL74" s="83"/>
      <c r="PM74" s="83"/>
      <c r="PN74" s="83"/>
      <c r="PO74" s="83"/>
      <c r="PP74" s="83"/>
      <c r="PQ74" s="83"/>
      <c r="PR74" s="83"/>
      <c r="PS74" s="83"/>
      <c r="PT74" s="83"/>
      <c r="PU74" s="83"/>
      <c r="PV74" s="83"/>
      <c r="PW74" s="83"/>
      <c r="PX74" s="83"/>
      <c r="PY74" s="83"/>
      <c r="PZ74" s="83"/>
      <c r="QA74" s="83"/>
      <c r="QB74" s="83"/>
      <c r="QC74" s="83"/>
      <c r="QD74" s="83"/>
      <c r="QE74" s="83"/>
      <c r="QF74" s="83"/>
      <c r="QG74" s="83"/>
      <c r="QH74" s="83"/>
      <c r="QI74" s="83"/>
      <c r="QJ74" s="83"/>
      <c r="QK74" s="83"/>
      <c r="QL74" s="83"/>
      <c r="QM74" s="83"/>
      <c r="QN74" s="83"/>
      <c r="QO74" s="83"/>
      <c r="QP74" s="83"/>
      <c r="QQ74" s="83"/>
      <c r="QR74" s="83"/>
      <c r="QS74" s="83"/>
      <c r="QT74" s="83"/>
      <c r="QU74" s="83"/>
      <c r="QV74" s="83"/>
      <c r="QW74" s="83"/>
      <c r="QX74" s="83"/>
      <c r="QY74" s="83"/>
      <c r="QZ74" s="83"/>
      <c r="RA74" s="83"/>
      <c r="RB74" s="83"/>
      <c r="RC74" s="83"/>
      <c r="RD74" s="83"/>
      <c r="RE74" s="83"/>
      <c r="RF74" s="83"/>
      <c r="RG74" s="83"/>
      <c r="RH74" s="83"/>
      <c r="RI74" s="83"/>
      <c r="RJ74" s="83"/>
      <c r="RK74" s="83"/>
      <c r="RL74" s="83"/>
      <c r="RM74" s="83"/>
      <c r="RN74" s="83"/>
      <c r="RO74" s="83"/>
      <c r="RP74" s="83"/>
      <c r="RQ74" s="83"/>
      <c r="RR74" s="83"/>
      <c r="RS74" s="83"/>
      <c r="RT74" s="83"/>
      <c r="RU74" s="83"/>
      <c r="RV74" s="83"/>
      <c r="RW74" s="83"/>
      <c r="RX74" s="83"/>
      <c r="RY74" s="83"/>
      <c r="RZ74" s="83"/>
      <c r="SA74" s="83"/>
      <c r="SB74" s="83"/>
      <c r="SC74" s="83"/>
      <c r="SD74" s="83"/>
      <c r="SE74" s="83"/>
      <c r="SF74" s="83"/>
      <c r="SG74" s="83"/>
      <c r="SH74" s="83"/>
      <c r="SI74" s="83"/>
      <c r="SJ74" s="83"/>
      <c r="SK74" s="83"/>
      <c r="SL74" s="83"/>
      <c r="SM74" s="83"/>
      <c r="SN74" s="83"/>
      <c r="SO74" s="83"/>
      <c r="SP74" s="83"/>
      <c r="SQ74" s="83"/>
      <c r="SR74" s="83"/>
      <c r="SS74" s="83"/>
      <c r="ST74" s="83"/>
      <c r="SU74" s="83"/>
      <c r="SV74" s="83"/>
      <c r="SW74" s="83"/>
      <c r="SX74" s="83"/>
      <c r="SY74" s="83"/>
      <c r="SZ74" s="83"/>
      <c r="TA74" s="83"/>
      <c r="TB74" s="83"/>
      <c r="TC74" s="83"/>
      <c r="TD74" s="83"/>
      <c r="TE74" s="83"/>
      <c r="TF74" s="83"/>
      <c r="TG74" s="83"/>
      <c r="TH74" s="83"/>
      <c r="TI74" s="83"/>
      <c r="TJ74" s="83"/>
      <c r="TK74" s="83"/>
      <c r="TL74" s="83"/>
      <c r="TM74" s="83"/>
      <c r="TN74" s="83"/>
      <c r="TO74" s="83"/>
      <c r="TP74" s="83"/>
      <c r="TQ74" s="83"/>
      <c r="TR74" s="83"/>
      <c r="TS74" s="83"/>
      <c r="TT74" s="83"/>
      <c r="TU74" s="83"/>
      <c r="TV74" s="83"/>
      <c r="TW74" s="83"/>
      <c r="TX74" s="83"/>
      <c r="TY74" s="83"/>
      <c r="TZ74" s="83"/>
      <c r="UA74" s="83"/>
      <c r="UB74" s="83"/>
      <c r="UC74" s="83"/>
      <c r="UD74" s="83"/>
      <c r="UE74" s="83"/>
      <c r="UF74" s="83"/>
      <c r="UG74" s="83"/>
      <c r="UH74" s="83"/>
      <c r="UI74" s="83"/>
      <c r="UJ74" s="83"/>
      <c r="UK74" s="83"/>
      <c r="UL74" s="83"/>
      <c r="UM74" s="83"/>
      <c r="UN74" s="83"/>
      <c r="UO74" s="83"/>
      <c r="UP74" s="83"/>
      <c r="UQ74" s="83"/>
    </row>
    <row r="75" spans="1:564" s="1" customFormat="1" ht="12" hidden="1" thickBot="1" x14ac:dyDescent="0.25">
      <c r="A75" s="686">
        <f>alapadatok!A58</f>
        <v>24</v>
      </c>
      <c r="B75" s="678" t="str">
        <f>IF(alapadatok!C58="","",alapadatok!C58)</f>
        <v/>
      </c>
      <c r="C75" s="584" t="str">
        <f>IF(alapadatok!B58="","",alapadatok!B58)</f>
        <v/>
      </c>
      <c r="D75" s="584" t="str">
        <f>IF(alapadatok!D58="","",alapadatok!D58)</f>
        <v/>
      </c>
      <c r="E75" s="948" t="str">
        <f>IF(alapadatok!K58="","",alapadatok!K58)</f>
        <v/>
      </c>
      <c r="F75" s="1145" t="str">
        <f t="shared" si="149"/>
        <v/>
      </c>
      <c r="G75" s="1146" t="str">
        <f t="shared" si="149"/>
        <v/>
      </c>
      <c r="H75" s="1144" t="str">
        <f t="shared" si="149"/>
        <v/>
      </c>
      <c r="I75" s="1143" t="str">
        <f t="shared" si="149"/>
        <v/>
      </c>
      <c r="J75" s="1143" t="str">
        <f t="shared" si="149"/>
        <v/>
      </c>
      <c r="K75" s="1143" t="str">
        <f t="shared" si="149"/>
        <v/>
      </c>
      <c r="L75" s="1143" t="str">
        <f t="shared" si="149"/>
        <v/>
      </c>
      <c r="M75" s="1143" t="str">
        <f t="shared" si="149"/>
        <v/>
      </c>
      <c r="N75" s="1146" t="str">
        <f t="shared" si="149"/>
        <v/>
      </c>
      <c r="O75" s="1144" t="str">
        <f t="shared" si="149"/>
        <v/>
      </c>
      <c r="P75" s="1143" t="str">
        <f t="shared" si="149"/>
        <v/>
      </c>
      <c r="Q75" s="1143" t="str">
        <f t="shared" si="152"/>
        <v/>
      </c>
      <c r="R75" s="1143" t="str">
        <f t="shared" si="152"/>
        <v/>
      </c>
      <c r="S75" s="1143" t="str">
        <f t="shared" si="152"/>
        <v/>
      </c>
      <c r="T75" s="1143" t="str">
        <f t="shared" si="152"/>
        <v/>
      </c>
      <c r="U75" s="1146" t="str">
        <f t="shared" si="152"/>
        <v/>
      </c>
      <c r="V75" s="1144" t="str">
        <f t="shared" si="152"/>
        <v/>
      </c>
      <c r="W75" s="1143" t="str">
        <f t="shared" si="152"/>
        <v/>
      </c>
      <c r="X75" s="1143" t="str">
        <f t="shared" si="152"/>
        <v/>
      </c>
      <c r="Y75" s="1143" t="str">
        <f t="shared" si="152"/>
        <v/>
      </c>
      <c r="Z75" s="1143" t="str">
        <f t="shared" si="152"/>
        <v/>
      </c>
      <c r="AA75" s="1143" t="str">
        <f t="shared" si="152"/>
        <v/>
      </c>
      <c r="AB75" s="1146" t="str">
        <f t="shared" si="152"/>
        <v/>
      </c>
      <c r="AC75" s="1144" t="str">
        <f t="shared" si="152"/>
        <v/>
      </c>
      <c r="AD75" s="1143" t="str">
        <f t="shared" si="152"/>
        <v/>
      </c>
      <c r="AE75" s="1143" t="str">
        <f t="shared" si="149"/>
        <v/>
      </c>
      <c r="AF75" s="1143" t="str">
        <f t="shared" si="149"/>
        <v/>
      </c>
      <c r="AG75" s="1143" t="str">
        <f t="shared" si="149"/>
        <v/>
      </c>
      <c r="AH75" s="1143" t="str">
        <f t="shared" si="149"/>
        <v/>
      </c>
      <c r="AI75" s="1146" t="str">
        <f t="shared" si="149"/>
        <v/>
      </c>
      <c r="AJ75" s="1144" t="str">
        <f t="shared" si="149"/>
        <v/>
      </c>
      <c r="AK75" s="1143" t="str">
        <f t="shared" si="149"/>
        <v/>
      </c>
      <c r="AL75" s="1143" t="str">
        <f t="shared" si="149"/>
        <v/>
      </c>
      <c r="AM75" s="1143" t="str">
        <f t="shared" si="149"/>
        <v/>
      </c>
      <c r="AN75" s="1143" t="str">
        <f t="shared" si="149"/>
        <v/>
      </c>
      <c r="AO75" s="1143" t="str">
        <f t="shared" si="149"/>
        <v/>
      </c>
      <c r="AP75" s="1146" t="str">
        <f t="shared" si="149"/>
        <v/>
      </c>
      <c r="AQ75" s="1144" t="str">
        <f t="shared" si="149"/>
        <v/>
      </c>
      <c r="AR75" s="1143" t="str">
        <f t="shared" si="149"/>
        <v/>
      </c>
      <c r="AS75" s="1143" t="str">
        <f t="shared" si="149"/>
        <v/>
      </c>
      <c r="AT75" s="1143" t="str">
        <f t="shared" si="149"/>
        <v/>
      </c>
      <c r="AU75" s="1143" t="str">
        <f t="shared" si="149"/>
        <v/>
      </c>
      <c r="AV75" s="1143" t="str">
        <f t="shared" si="149"/>
        <v/>
      </c>
      <c r="AW75" s="1146" t="str">
        <f t="shared" ref="AW75:BD79" si="153">IF($C75="","",AW$50)</f>
        <v/>
      </c>
      <c r="AX75" s="1144" t="str">
        <f t="shared" si="153"/>
        <v/>
      </c>
      <c r="AY75" s="1143" t="str">
        <f t="shared" si="153"/>
        <v/>
      </c>
      <c r="AZ75" s="1143" t="str">
        <f t="shared" si="153"/>
        <v/>
      </c>
      <c r="BA75" s="1143" t="str">
        <f t="shared" si="153"/>
        <v/>
      </c>
      <c r="BB75" s="1143" t="str">
        <f t="shared" si="153"/>
        <v/>
      </c>
      <c r="BC75" s="1143" t="str">
        <f t="shared" si="153"/>
        <v/>
      </c>
      <c r="BD75" s="1146" t="str">
        <f t="shared" si="153"/>
        <v/>
      </c>
      <c r="BE75" s="768" t="str">
        <f t="shared" si="149"/>
        <v/>
      </c>
      <c r="BF75" s="455" t="str">
        <f t="shared" si="149"/>
        <v/>
      </c>
      <c r="BG75" s="455" t="str">
        <f t="shared" si="149"/>
        <v/>
      </c>
      <c r="BH75" s="455" t="str">
        <f t="shared" si="149"/>
        <v/>
      </c>
      <c r="BI75" s="455" t="str">
        <f t="shared" si="149"/>
        <v/>
      </c>
      <c r="BJ75" s="455" t="str">
        <f t="shared" si="149"/>
        <v/>
      </c>
      <c r="BK75" s="953" t="str">
        <f t="shared" si="149"/>
        <v/>
      </c>
      <c r="BL75" s="768" t="str">
        <f t="shared" si="149"/>
        <v/>
      </c>
      <c r="BM75" s="455" t="str">
        <f t="shared" si="149"/>
        <v/>
      </c>
      <c r="BN75" s="455" t="str">
        <f t="shared" si="149"/>
        <v/>
      </c>
      <c r="BO75" s="455" t="str">
        <f t="shared" si="149"/>
        <v/>
      </c>
      <c r="BP75" s="455" t="str">
        <f t="shared" si="149"/>
        <v/>
      </c>
      <c r="BQ75" s="455" t="str">
        <f t="shared" ref="BQ75:EB78" si="154">IF($C75="","",BQ$50)</f>
        <v/>
      </c>
      <c r="BR75" s="953" t="str">
        <f t="shared" si="154"/>
        <v/>
      </c>
      <c r="BS75" s="768" t="str">
        <f t="shared" si="154"/>
        <v/>
      </c>
      <c r="BT75" s="455" t="str">
        <f t="shared" si="154"/>
        <v/>
      </c>
      <c r="BU75" s="455" t="str">
        <f t="shared" si="154"/>
        <v/>
      </c>
      <c r="BV75" s="455" t="str">
        <f t="shared" si="154"/>
        <v/>
      </c>
      <c r="BW75" s="455" t="str">
        <f t="shared" si="154"/>
        <v/>
      </c>
      <c r="BX75" s="455" t="str">
        <f t="shared" si="154"/>
        <v/>
      </c>
      <c r="BY75" s="953" t="str">
        <f t="shared" si="154"/>
        <v/>
      </c>
      <c r="BZ75" s="768" t="str">
        <f t="shared" si="154"/>
        <v/>
      </c>
      <c r="CA75" s="455" t="str">
        <f t="shared" si="154"/>
        <v/>
      </c>
      <c r="CB75" s="455" t="str">
        <f t="shared" si="154"/>
        <v/>
      </c>
      <c r="CC75" s="455" t="str">
        <f t="shared" si="154"/>
        <v/>
      </c>
      <c r="CD75" s="455" t="str">
        <f t="shared" si="154"/>
        <v/>
      </c>
      <c r="CE75" s="455" t="str">
        <f t="shared" si="154"/>
        <v/>
      </c>
      <c r="CF75" s="953" t="str">
        <f t="shared" si="154"/>
        <v/>
      </c>
      <c r="CG75" s="768" t="str">
        <f t="shared" si="154"/>
        <v/>
      </c>
      <c r="CH75" s="455" t="str">
        <f t="shared" si="154"/>
        <v/>
      </c>
      <c r="CI75" s="455" t="str">
        <f t="shared" si="154"/>
        <v/>
      </c>
      <c r="CJ75" s="455" t="str">
        <f t="shared" si="154"/>
        <v/>
      </c>
      <c r="CK75" s="455" t="str">
        <f t="shared" si="154"/>
        <v/>
      </c>
      <c r="CL75" s="455" t="str">
        <f t="shared" si="154"/>
        <v/>
      </c>
      <c r="CM75" s="953" t="str">
        <f t="shared" si="154"/>
        <v/>
      </c>
      <c r="CN75" s="768" t="str">
        <f t="shared" si="154"/>
        <v/>
      </c>
      <c r="CO75" s="455" t="str">
        <f t="shared" si="154"/>
        <v/>
      </c>
      <c r="CP75" s="455" t="str">
        <f t="shared" si="154"/>
        <v/>
      </c>
      <c r="CQ75" s="455" t="str">
        <f t="shared" si="154"/>
        <v/>
      </c>
      <c r="CR75" s="455" t="str">
        <f t="shared" si="154"/>
        <v/>
      </c>
      <c r="CS75" s="455" t="str">
        <f t="shared" si="154"/>
        <v/>
      </c>
      <c r="CT75" s="953" t="str">
        <f t="shared" si="154"/>
        <v/>
      </c>
      <c r="CU75" s="952" t="str">
        <f t="shared" si="154"/>
        <v/>
      </c>
      <c r="CV75" s="455" t="str">
        <f t="shared" si="154"/>
        <v/>
      </c>
      <c r="CW75" s="455" t="str">
        <f t="shared" si="154"/>
        <v/>
      </c>
      <c r="CX75" s="455" t="str">
        <f t="shared" si="154"/>
        <v/>
      </c>
      <c r="CY75" s="455" t="str">
        <f t="shared" si="154"/>
        <v/>
      </c>
      <c r="CZ75" s="455" t="str">
        <f t="shared" si="154"/>
        <v/>
      </c>
      <c r="DA75" s="953" t="str">
        <f t="shared" si="154"/>
        <v/>
      </c>
      <c r="DB75" s="768" t="str">
        <f t="shared" si="154"/>
        <v/>
      </c>
      <c r="DC75" s="455" t="str">
        <f t="shared" si="154"/>
        <v/>
      </c>
      <c r="DD75" s="455" t="str">
        <f t="shared" si="154"/>
        <v/>
      </c>
      <c r="DE75" s="455" t="str">
        <f t="shared" si="154"/>
        <v/>
      </c>
      <c r="DF75" s="455" t="str">
        <f t="shared" si="154"/>
        <v/>
      </c>
      <c r="DG75" s="455" t="str">
        <f t="shared" si="154"/>
        <v/>
      </c>
      <c r="DH75" s="953" t="str">
        <f t="shared" si="154"/>
        <v/>
      </c>
      <c r="DI75" s="768" t="str">
        <f t="shared" si="154"/>
        <v/>
      </c>
      <c r="DJ75" s="455" t="str">
        <f t="shared" si="154"/>
        <v/>
      </c>
      <c r="DK75" s="455" t="str">
        <f t="shared" si="154"/>
        <v/>
      </c>
      <c r="DL75" s="455" t="str">
        <f t="shared" si="154"/>
        <v/>
      </c>
      <c r="DM75" s="455" t="str">
        <f t="shared" si="154"/>
        <v/>
      </c>
      <c r="DN75" s="455" t="str">
        <f t="shared" si="154"/>
        <v/>
      </c>
      <c r="DO75" s="953" t="str">
        <f t="shared" si="154"/>
        <v/>
      </c>
      <c r="DP75" s="768" t="str">
        <f t="shared" si="154"/>
        <v/>
      </c>
      <c r="DQ75" s="455" t="str">
        <f t="shared" si="154"/>
        <v/>
      </c>
      <c r="DR75" s="455" t="str">
        <f t="shared" si="154"/>
        <v/>
      </c>
      <c r="DS75" s="455" t="str">
        <f t="shared" si="154"/>
        <v/>
      </c>
      <c r="DT75" s="455" t="str">
        <f t="shared" si="154"/>
        <v/>
      </c>
      <c r="DU75" s="455" t="str">
        <f t="shared" si="154"/>
        <v/>
      </c>
      <c r="DV75" s="953" t="str">
        <f t="shared" si="154"/>
        <v/>
      </c>
      <c r="DW75" s="768" t="str">
        <f t="shared" si="154"/>
        <v/>
      </c>
      <c r="DX75" s="455" t="str">
        <f t="shared" si="154"/>
        <v/>
      </c>
      <c r="DY75" s="455" t="str">
        <f t="shared" si="154"/>
        <v/>
      </c>
      <c r="DZ75" s="455" t="str">
        <f t="shared" si="154"/>
        <v/>
      </c>
      <c r="EA75" s="455" t="str">
        <f t="shared" si="154"/>
        <v/>
      </c>
      <c r="EB75" s="455" t="str">
        <f t="shared" si="154"/>
        <v/>
      </c>
      <c r="EC75" s="954" t="str">
        <f t="shared" si="114"/>
        <v/>
      </c>
      <c r="ED75" s="768" t="str">
        <f t="shared" si="150"/>
        <v/>
      </c>
      <c r="EE75" s="455" t="str">
        <f t="shared" si="150"/>
        <v/>
      </c>
      <c r="EF75" s="455" t="str">
        <f t="shared" si="150"/>
        <v/>
      </c>
      <c r="EG75" s="455" t="str">
        <f t="shared" si="150"/>
        <v/>
      </c>
      <c r="EH75" s="455" t="str">
        <f t="shared" si="150"/>
        <v/>
      </c>
      <c r="EI75" s="455" t="str">
        <f t="shared" si="150"/>
        <v/>
      </c>
      <c r="EJ75" s="953" t="str">
        <f t="shared" si="150"/>
        <v/>
      </c>
      <c r="EK75" s="768" t="str">
        <f t="shared" si="150"/>
        <v/>
      </c>
      <c r="EL75" s="455" t="str">
        <f t="shared" si="150"/>
        <v/>
      </c>
      <c r="EM75" s="455" t="str">
        <f t="shared" si="150"/>
        <v/>
      </c>
      <c r="EN75" s="455" t="str">
        <f t="shared" si="150"/>
        <v/>
      </c>
      <c r="EO75" s="455" t="str">
        <f t="shared" si="150"/>
        <v/>
      </c>
      <c r="EP75" s="455" t="str">
        <f t="shared" si="150"/>
        <v/>
      </c>
      <c r="EQ75" s="953" t="str">
        <f t="shared" si="150"/>
        <v/>
      </c>
      <c r="ER75" s="768" t="str">
        <f t="shared" si="150"/>
        <v/>
      </c>
      <c r="ES75" s="455" t="str">
        <f t="shared" si="150"/>
        <v/>
      </c>
      <c r="ET75" s="455" t="str">
        <f t="shared" si="150"/>
        <v/>
      </c>
      <c r="EU75" s="455" t="str">
        <f t="shared" si="150"/>
        <v/>
      </c>
      <c r="EV75" s="455" t="str">
        <f t="shared" si="150"/>
        <v/>
      </c>
      <c r="EW75" s="455" t="str">
        <f t="shared" si="150"/>
        <v/>
      </c>
      <c r="EX75" s="953" t="str">
        <f t="shared" si="150"/>
        <v/>
      </c>
      <c r="EY75" s="768" t="str">
        <f t="shared" si="150"/>
        <v/>
      </c>
      <c r="EZ75" s="455" t="str">
        <f t="shared" si="150"/>
        <v/>
      </c>
      <c r="FA75" s="455" t="str">
        <f t="shared" si="150"/>
        <v/>
      </c>
      <c r="FB75" s="455" t="str">
        <f t="shared" si="150"/>
        <v/>
      </c>
      <c r="FC75" s="455" t="str">
        <f t="shared" si="150"/>
        <v/>
      </c>
      <c r="FD75" s="455" t="str">
        <f t="shared" si="150"/>
        <v/>
      </c>
      <c r="FE75" s="953" t="str">
        <f t="shared" si="150"/>
        <v/>
      </c>
      <c r="FF75" s="768" t="str">
        <f t="shared" si="150"/>
        <v/>
      </c>
      <c r="FG75" s="455" t="str">
        <f t="shared" si="150"/>
        <v/>
      </c>
      <c r="FH75" s="455" t="str">
        <f t="shared" si="150"/>
        <v/>
      </c>
      <c r="FI75" s="455" t="str">
        <f t="shared" si="150"/>
        <v/>
      </c>
      <c r="FJ75" s="455" t="str">
        <f t="shared" si="150"/>
        <v/>
      </c>
      <c r="FK75" s="455" t="str">
        <f t="shared" si="150"/>
        <v/>
      </c>
      <c r="FL75" s="953" t="str">
        <f t="shared" si="150"/>
        <v/>
      </c>
      <c r="FM75" s="768" t="str">
        <f t="shared" si="150"/>
        <v/>
      </c>
      <c r="FN75" s="455" t="str">
        <f t="shared" si="150"/>
        <v/>
      </c>
      <c r="FO75" s="455" t="str">
        <f t="shared" si="150"/>
        <v/>
      </c>
      <c r="FP75" s="455" t="str">
        <f t="shared" si="150"/>
        <v/>
      </c>
      <c r="FQ75" s="455" t="str">
        <f t="shared" si="150"/>
        <v/>
      </c>
      <c r="FR75" s="455" t="str">
        <f t="shared" si="150"/>
        <v/>
      </c>
      <c r="FS75" s="953" t="str">
        <f t="shared" si="150"/>
        <v/>
      </c>
      <c r="FT75" s="768" t="str">
        <f t="shared" si="150"/>
        <v/>
      </c>
      <c r="FU75" s="455" t="str">
        <f t="shared" si="150"/>
        <v/>
      </c>
      <c r="FV75" s="455" t="str">
        <f t="shared" si="150"/>
        <v/>
      </c>
      <c r="FW75" s="455" t="str">
        <f t="shared" si="150"/>
        <v/>
      </c>
      <c r="FX75" s="455" t="str">
        <f t="shared" si="150"/>
        <v/>
      </c>
      <c r="FY75" s="455" t="str">
        <f t="shared" si="150"/>
        <v/>
      </c>
      <c r="FZ75" s="953" t="str">
        <f t="shared" si="150"/>
        <v/>
      </c>
      <c r="GA75" s="768" t="str">
        <f t="shared" si="150"/>
        <v/>
      </c>
      <c r="GB75" s="455" t="str">
        <f t="shared" si="150"/>
        <v/>
      </c>
      <c r="GC75" s="455" t="str">
        <f t="shared" si="150"/>
        <v/>
      </c>
      <c r="GD75" s="455" t="str">
        <f t="shared" si="150"/>
        <v/>
      </c>
      <c r="GE75" s="455" t="str">
        <f t="shared" si="150"/>
        <v/>
      </c>
      <c r="GF75" s="953" t="str">
        <f t="shared" si="150"/>
        <v/>
      </c>
      <c r="GG75" s="768" t="str">
        <f t="shared" si="150"/>
        <v/>
      </c>
      <c r="GH75" s="455" t="str">
        <f t="shared" si="150"/>
        <v/>
      </c>
      <c r="GI75" s="455" t="str">
        <f t="shared" si="150"/>
        <v/>
      </c>
      <c r="GJ75" s="455" t="str">
        <f t="shared" si="150"/>
        <v/>
      </c>
      <c r="GK75" s="455" t="str">
        <f t="shared" si="150"/>
        <v/>
      </c>
      <c r="GL75" s="455" t="str">
        <f t="shared" si="150"/>
        <v/>
      </c>
      <c r="GM75" s="455" t="str">
        <f t="shared" si="150"/>
        <v/>
      </c>
      <c r="GN75" s="954" t="str">
        <f t="shared" si="150"/>
        <v/>
      </c>
      <c r="GO75" s="768" t="str">
        <f t="shared" ref="GO75:IZ78" si="155">IF($C75="","",GO$50)</f>
        <v/>
      </c>
      <c r="GP75" s="455" t="str">
        <f t="shared" si="155"/>
        <v/>
      </c>
      <c r="GQ75" s="455" t="str">
        <f t="shared" si="155"/>
        <v/>
      </c>
      <c r="GR75" s="455" t="str">
        <f t="shared" si="155"/>
        <v/>
      </c>
      <c r="GS75" s="455" t="str">
        <f t="shared" si="155"/>
        <v/>
      </c>
      <c r="GT75" s="455" t="str">
        <f t="shared" si="155"/>
        <v/>
      </c>
      <c r="GU75" s="953" t="str">
        <f t="shared" si="155"/>
        <v/>
      </c>
      <c r="GV75" s="768" t="str">
        <f t="shared" si="155"/>
        <v/>
      </c>
      <c r="GW75" s="455" t="str">
        <f t="shared" si="155"/>
        <v/>
      </c>
      <c r="GX75" s="455" t="str">
        <f t="shared" si="155"/>
        <v/>
      </c>
      <c r="GY75" s="455" t="str">
        <f t="shared" si="155"/>
        <v/>
      </c>
      <c r="GZ75" s="455" t="str">
        <f t="shared" si="155"/>
        <v/>
      </c>
      <c r="HA75" s="455" t="str">
        <f t="shared" si="155"/>
        <v/>
      </c>
      <c r="HB75" s="953" t="str">
        <f t="shared" si="155"/>
        <v/>
      </c>
      <c r="HC75" s="768" t="str">
        <f t="shared" si="155"/>
        <v/>
      </c>
      <c r="HD75" s="455" t="str">
        <f t="shared" si="155"/>
        <v/>
      </c>
      <c r="HE75" s="455" t="str">
        <f t="shared" si="155"/>
        <v/>
      </c>
      <c r="HF75" s="455" t="str">
        <f t="shared" si="155"/>
        <v/>
      </c>
      <c r="HG75" s="455" t="str">
        <f t="shared" si="155"/>
        <v/>
      </c>
      <c r="HH75" s="455" t="str">
        <f t="shared" si="155"/>
        <v/>
      </c>
      <c r="HI75" s="953" t="str">
        <f t="shared" si="155"/>
        <v/>
      </c>
      <c r="HJ75" s="768" t="str">
        <f t="shared" si="155"/>
        <v/>
      </c>
      <c r="HK75" s="455" t="str">
        <f t="shared" si="155"/>
        <v/>
      </c>
      <c r="HL75" s="455" t="str">
        <f t="shared" si="155"/>
        <v/>
      </c>
      <c r="HM75" s="455" t="str">
        <f t="shared" si="155"/>
        <v/>
      </c>
      <c r="HN75" s="455" t="str">
        <f t="shared" si="155"/>
        <v/>
      </c>
      <c r="HO75" s="455" t="str">
        <f t="shared" si="155"/>
        <v/>
      </c>
      <c r="HP75" s="953" t="str">
        <f t="shared" si="155"/>
        <v/>
      </c>
      <c r="HQ75" s="768" t="str">
        <f t="shared" si="155"/>
        <v/>
      </c>
      <c r="HR75" s="455" t="str">
        <f t="shared" si="155"/>
        <v/>
      </c>
      <c r="HS75" s="455" t="str">
        <f t="shared" si="155"/>
        <v/>
      </c>
      <c r="HT75" s="455" t="str">
        <f t="shared" si="155"/>
        <v/>
      </c>
      <c r="HU75" s="455" t="str">
        <f t="shared" si="155"/>
        <v/>
      </c>
      <c r="HV75" s="455" t="str">
        <f t="shared" si="155"/>
        <v/>
      </c>
      <c r="HW75" s="953" t="str">
        <f t="shared" si="155"/>
        <v/>
      </c>
      <c r="HX75" s="768" t="str">
        <f t="shared" si="155"/>
        <v/>
      </c>
      <c r="HY75" s="455" t="str">
        <f t="shared" si="155"/>
        <v/>
      </c>
      <c r="HZ75" s="455" t="str">
        <f t="shared" si="155"/>
        <v/>
      </c>
      <c r="IA75" s="455" t="str">
        <f t="shared" si="155"/>
        <v/>
      </c>
      <c r="IB75" s="455" t="str">
        <f t="shared" si="155"/>
        <v/>
      </c>
      <c r="IC75" s="455" t="str">
        <f t="shared" si="155"/>
        <v/>
      </c>
      <c r="ID75" s="953" t="str">
        <f t="shared" si="155"/>
        <v/>
      </c>
      <c r="IE75" s="768" t="str">
        <f t="shared" si="155"/>
        <v/>
      </c>
      <c r="IF75" s="455" t="str">
        <f t="shared" si="155"/>
        <v/>
      </c>
      <c r="IG75" s="455" t="str">
        <f t="shared" si="155"/>
        <v/>
      </c>
      <c r="IH75" s="455" t="str">
        <f t="shared" si="155"/>
        <v/>
      </c>
      <c r="II75" s="455" t="str">
        <f t="shared" si="155"/>
        <v/>
      </c>
      <c r="IJ75" s="455" t="str">
        <f t="shared" si="155"/>
        <v/>
      </c>
      <c r="IK75" s="953" t="str">
        <f t="shared" si="155"/>
        <v/>
      </c>
      <c r="IL75" s="768" t="str">
        <f t="shared" si="155"/>
        <v/>
      </c>
      <c r="IM75" s="455" t="str">
        <f t="shared" si="155"/>
        <v/>
      </c>
      <c r="IN75" s="455" t="str">
        <f t="shared" si="155"/>
        <v/>
      </c>
      <c r="IO75" s="455" t="str">
        <f t="shared" si="155"/>
        <v/>
      </c>
      <c r="IP75" s="455" t="str">
        <f t="shared" si="155"/>
        <v/>
      </c>
      <c r="IQ75" s="455" t="str">
        <f t="shared" si="155"/>
        <v/>
      </c>
      <c r="IR75" s="953" t="str">
        <f t="shared" si="155"/>
        <v/>
      </c>
      <c r="IS75" s="768" t="str">
        <f t="shared" si="155"/>
        <v/>
      </c>
      <c r="IT75" s="455" t="str">
        <f t="shared" si="155"/>
        <v/>
      </c>
      <c r="IU75" s="455" t="str">
        <f t="shared" si="155"/>
        <v/>
      </c>
      <c r="IV75" s="455" t="str">
        <f t="shared" si="155"/>
        <v/>
      </c>
      <c r="IW75" s="455" t="str">
        <f t="shared" si="155"/>
        <v/>
      </c>
      <c r="IX75" s="455" t="str">
        <f t="shared" si="155"/>
        <v/>
      </c>
      <c r="IY75" s="954" t="str">
        <f t="shared" si="155"/>
        <v/>
      </c>
      <c r="IZ75" s="768" t="str">
        <f t="shared" si="155"/>
        <v/>
      </c>
      <c r="JA75" s="455" t="str">
        <f t="shared" si="116"/>
        <v/>
      </c>
      <c r="JB75" s="455" t="str">
        <f t="shared" si="151"/>
        <v/>
      </c>
      <c r="JC75" s="455" t="str">
        <f t="shared" si="151"/>
        <v/>
      </c>
      <c r="JD75" s="455" t="str">
        <f t="shared" si="151"/>
        <v/>
      </c>
      <c r="JE75" s="455" t="str">
        <f t="shared" si="151"/>
        <v/>
      </c>
      <c r="JF75" s="953" t="str">
        <f t="shared" si="151"/>
        <v/>
      </c>
      <c r="JG75" s="768" t="str">
        <f t="shared" si="151"/>
        <v/>
      </c>
      <c r="JH75" s="455" t="str">
        <f t="shared" si="151"/>
        <v/>
      </c>
      <c r="JI75" s="455" t="str">
        <f t="shared" si="151"/>
        <v/>
      </c>
      <c r="JJ75" s="455" t="str">
        <f t="shared" si="151"/>
        <v/>
      </c>
      <c r="JK75" s="455" t="str">
        <f t="shared" si="151"/>
        <v/>
      </c>
      <c r="JL75" s="455" t="str">
        <f t="shared" si="151"/>
        <v/>
      </c>
      <c r="JM75" s="953" t="str">
        <f t="shared" si="151"/>
        <v/>
      </c>
      <c r="JN75" s="768" t="str">
        <f t="shared" si="151"/>
        <v/>
      </c>
      <c r="JO75" s="455" t="str">
        <f t="shared" si="151"/>
        <v/>
      </c>
      <c r="JP75" s="455" t="str">
        <f t="shared" si="151"/>
        <v/>
      </c>
      <c r="JQ75" s="455" t="str">
        <f t="shared" si="151"/>
        <v/>
      </c>
      <c r="JR75" s="455" t="str">
        <f t="shared" si="151"/>
        <v/>
      </c>
      <c r="JS75" s="455" t="str">
        <f t="shared" si="151"/>
        <v/>
      </c>
      <c r="JT75" s="953" t="str">
        <f t="shared" si="151"/>
        <v/>
      </c>
      <c r="JU75" s="768" t="str">
        <f t="shared" si="151"/>
        <v/>
      </c>
      <c r="JV75" s="455" t="str">
        <f t="shared" si="151"/>
        <v/>
      </c>
      <c r="JW75" s="455" t="str">
        <f t="shared" si="151"/>
        <v/>
      </c>
      <c r="JX75" s="455" t="str">
        <f t="shared" si="151"/>
        <v/>
      </c>
      <c r="JY75" s="455" t="str">
        <f t="shared" si="151"/>
        <v/>
      </c>
      <c r="JZ75" s="455" t="str">
        <f t="shared" si="151"/>
        <v/>
      </c>
      <c r="KA75" s="953" t="str">
        <f t="shared" si="151"/>
        <v/>
      </c>
      <c r="KB75" s="768" t="str">
        <f t="shared" si="151"/>
        <v/>
      </c>
      <c r="KC75" s="455" t="str">
        <f t="shared" si="151"/>
        <v/>
      </c>
      <c r="KD75" s="455" t="str">
        <f t="shared" si="151"/>
        <v/>
      </c>
      <c r="KE75" s="455" t="str">
        <f t="shared" si="151"/>
        <v/>
      </c>
      <c r="KF75" s="455" t="str">
        <f t="shared" si="151"/>
        <v/>
      </c>
      <c r="KG75" s="455" t="str">
        <f t="shared" si="151"/>
        <v/>
      </c>
      <c r="KH75" s="953" t="str">
        <f t="shared" si="151"/>
        <v/>
      </c>
      <c r="KI75" s="768" t="str">
        <f t="shared" si="151"/>
        <v/>
      </c>
      <c r="KJ75" s="455" t="str">
        <f t="shared" si="151"/>
        <v/>
      </c>
      <c r="KK75" s="455" t="str">
        <f t="shared" si="151"/>
        <v/>
      </c>
      <c r="KL75" s="455" t="str">
        <f t="shared" si="151"/>
        <v/>
      </c>
      <c r="KM75" s="455" t="str">
        <f t="shared" si="151"/>
        <v/>
      </c>
      <c r="KN75" s="455" t="str">
        <f t="shared" si="151"/>
        <v/>
      </c>
      <c r="KO75" s="953" t="str">
        <f t="shared" si="151"/>
        <v/>
      </c>
      <c r="KP75" s="768" t="str">
        <f t="shared" si="151"/>
        <v/>
      </c>
      <c r="KQ75" s="455" t="str">
        <f t="shared" si="151"/>
        <v/>
      </c>
      <c r="KR75" s="455" t="str">
        <f t="shared" si="151"/>
        <v/>
      </c>
      <c r="KS75" s="455" t="str">
        <f t="shared" si="151"/>
        <v/>
      </c>
      <c r="KT75" s="455" t="str">
        <f t="shared" si="151"/>
        <v/>
      </c>
      <c r="KU75" s="455" t="str">
        <f t="shared" si="151"/>
        <v/>
      </c>
      <c r="KV75" s="953" t="str">
        <f t="shared" si="151"/>
        <v/>
      </c>
      <c r="KW75" s="768" t="str">
        <f t="shared" si="151"/>
        <v/>
      </c>
      <c r="KX75" s="455" t="str">
        <f t="shared" si="151"/>
        <v/>
      </c>
      <c r="KY75" s="455" t="str">
        <f t="shared" si="151"/>
        <v/>
      </c>
      <c r="KZ75" s="455" t="str">
        <f t="shared" si="151"/>
        <v/>
      </c>
      <c r="LA75" s="455" t="str">
        <f t="shared" si="151"/>
        <v/>
      </c>
      <c r="LB75" s="455" t="str">
        <f t="shared" si="151"/>
        <v/>
      </c>
      <c r="LC75" s="954" t="str">
        <f t="shared" si="151"/>
        <v/>
      </c>
      <c r="LD75" s="768" t="str">
        <f t="shared" si="151"/>
        <v/>
      </c>
      <c r="LE75" s="455" t="str">
        <f t="shared" si="151"/>
        <v/>
      </c>
      <c r="LF75" s="455" t="str">
        <f t="shared" si="151"/>
        <v/>
      </c>
      <c r="LG75" s="455" t="str">
        <f t="shared" si="151"/>
        <v/>
      </c>
      <c r="LH75" s="455" t="str">
        <f t="shared" si="151"/>
        <v/>
      </c>
      <c r="LI75" s="455" t="str">
        <f t="shared" si="151"/>
        <v/>
      </c>
      <c r="LJ75" s="953" t="str">
        <f t="shared" si="151"/>
        <v/>
      </c>
      <c r="LK75" s="768" t="str">
        <f t="shared" si="151"/>
        <v/>
      </c>
      <c r="LL75" s="455" t="str">
        <f t="shared" si="151"/>
        <v/>
      </c>
      <c r="LM75" s="455" t="str">
        <f t="shared" ref="LM75:NN78" si="156">IF($C75="","",LM$50)</f>
        <v/>
      </c>
      <c r="LN75" s="455" t="str">
        <f t="shared" si="156"/>
        <v/>
      </c>
      <c r="LO75" s="455" t="str">
        <f t="shared" si="156"/>
        <v/>
      </c>
      <c r="LP75" s="455" t="str">
        <f t="shared" si="156"/>
        <v/>
      </c>
      <c r="LQ75" s="953" t="str">
        <f t="shared" si="156"/>
        <v/>
      </c>
      <c r="LR75" s="768" t="str">
        <f t="shared" si="156"/>
        <v/>
      </c>
      <c r="LS75" s="455" t="str">
        <f t="shared" si="156"/>
        <v/>
      </c>
      <c r="LT75" s="455" t="str">
        <f t="shared" si="156"/>
        <v/>
      </c>
      <c r="LU75" s="455" t="str">
        <f t="shared" si="156"/>
        <v/>
      </c>
      <c r="LV75" s="455" t="str">
        <f t="shared" si="156"/>
        <v/>
      </c>
      <c r="LW75" s="455" t="str">
        <f t="shared" si="156"/>
        <v/>
      </c>
      <c r="LX75" s="953" t="str">
        <f t="shared" si="156"/>
        <v/>
      </c>
      <c r="LY75" s="768" t="str">
        <f t="shared" si="156"/>
        <v/>
      </c>
      <c r="LZ75" s="455" t="str">
        <f t="shared" si="156"/>
        <v/>
      </c>
      <c r="MA75" s="455" t="str">
        <f t="shared" si="156"/>
        <v/>
      </c>
      <c r="MB75" s="455" t="str">
        <f t="shared" si="156"/>
        <v/>
      </c>
      <c r="MC75" s="455" t="str">
        <f t="shared" si="156"/>
        <v/>
      </c>
      <c r="MD75" s="455" t="str">
        <f t="shared" si="156"/>
        <v/>
      </c>
      <c r="ME75" s="953" t="str">
        <f t="shared" si="156"/>
        <v/>
      </c>
      <c r="MF75" s="768" t="str">
        <f t="shared" si="156"/>
        <v/>
      </c>
      <c r="MG75" s="455" t="str">
        <f t="shared" si="156"/>
        <v/>
      </c>
      <c r="MH75" s="455" t="str">
        <f t="shared" si="156"/>
        <v/>
      </c>
      <c r="MI75" s="455" t="str">
        <f t="shared" si="156"/>
        <v/>
      </c>
      <c r="MJ75" s="455" t="str">
        <f t="shared" si="156"/>
        <v/>
      </c>
      <c r="MK75" s="455" t="str">
        <f t="shared" si="156"/>
        <v/>
      </c>
      <c r="ML75" s="953" t="str">
        <f t="shared" si="156"/>
        <v/>
      </c>
      <c r="MM75" s="768" t="str">
        <f t="shared" si="156"/>
        <v/>
      </c>
      <c r="MN75" s="455" t="str">
        <f t="shared" si="156"/>
        <v/>
      </c>
      <c r="MO75" s="455" t="str">
        <f t="shared" si="156"/>
        <v/>
      </c>
      <c r="MP75" s="455" t="str">
        <f t="shared" si="156"/>
        <v/>
      </c>
      <c r="MQ75" s="455" t="str">
        <f t="shared" si="156"/>
        <v/>
      </c>
      <c r="MR75" s="455" t="str">
        <f t="shared" si="156"/>
        <v/>
      </c>
      <c r="MS75" s="953" t="str">
        <f t="shared" si="156"/>
        <v/>
      </c>
      <c r="MT75" s="768" t="str">
        <f t="shared" si="156"/>
        <v/>
      </c>
      <c r="MU75" s="455" t="str">
        <f t="shared" si="156"/>
        <v/>
      </c>
      <c r="MV75" s="455" t="str">
        <f t="shared" si="156"/>
        <v/>
      </c>
      <c r="MW75" s="455" t="str">
        <f t="shared" si="156"/>
        <v/>
      </c>
      <c r="MX75" s="455" t="str">
        <f t="shared" si="156"/>
        <v/>
      </c>
      <c r="MY75" s="455" t="str">
        <f t="shared" si="156"/>
        <v/>
      </c>
      <c r="MZ75" s="953" t="str">
        <f t="shared" si="156"/>
        <v/>
      </c>
      <c r="NA75" s="768" t="str">
        <f t="shared" si="156"/>
        <v/>
      </c>
      <c r="NB75" s="455" t="str">
        <f t="shared" si="156"/>
        <v/>
      </c>
      <c r="NC75" s="455" t="str">
        <f t="shared" si="156"/>
        <v/>
      </c>
      <c r="ND75" s="455" t="str">
        <f t="shared" si="156"/>
        <v/>
      </c>
      <c r="NE75" s="455" t="str">
        <f t="shared" si="156"/>
        <v/>
      </c>
      <c r="NF75" s="455" t="str">
        <f t="shared" si="156"/>
        <v/>
      </c>
      <c r="NG75" s="954" t="str">
        <f t="shared" si="156"/>
        <v/>
      </c>
      <c r="NH75" s="768" t="str">
        <f t="shared" si="156"/>
        <v/>
      </c>
      <c r="NI75" s="455" t="str">
        <f t="shared" si="156"/>
        <v/>
      </c>
      <c r="NJ75" s="455" t="str">
        <f t="shared" si="156"/>
        <v/>
      </c>
      <c r="NK75" s="455" t="str">
        <f t="shared" si="156"/>
        <v/>
      </c>
      <c r="NL75" s="455" t="str">
        <f t="shared" si="156"/>
        <v/>
      </c>
      <c r="NM75" s="455" t="str">
        <f t="shared" si="156"/>
        <v/>
      </c>
      <c r="NN75" s="953" t="str">
        <f t="shared" si="156"/>
        <v/>
      </c>
      <c r="NO75" s="83"/>
      <c r="NP75" s="83"/>
      <c r="NQ75" s="83"/>
      <c r="NR75" s="83"/>
      <c r="NS75" s="83"/>
      <c r="NT75" s="83"/>
      <c r="NU75" s="83"/>
      <c r="NV75" s="83"/>
      <c r="NW75" s="83"/>
      <c r="NX75" s="83"/>
      <c r="NY75" s="83"/>
      <c r="NZ75" s="83"/>
      <c r="OA75" s="83"/>
      <c r="OB75" s="83"/>
      <c r="OC75" s="83"/>
      <c r="OD75" s="83"/>
      <c r="OE75" s="83"/>
      <c r="OF75" s="83"/>
      <c r="OG75" s="83"/>
      <c r="OH75" s="83"/>
      <c r="OI75" s="83"/>
      <c r="OJ75" s="83"/>
      <c r="OK75" s="83"/>
      <c r="OL75" s="83"/>
      <c r="OM75" s="83"/>
      <c r="ON75" s="83"/>
      <c r="OO75" s="83"/>
      <c r="OP75" s="83"/>
      <c r="OQ75" s="83"/>
      <c r="OR75" s="83"/>
      <c r="OS75" s="83"/>
      <c r="OT75" s="83"/>
      <c r="OU75" s="83"/>
      <c r="OV75" s="83"/>
      <c r="OW75" s="83"/>
      <c r="OX75" s="83"/>
      <c r="OY75" s="83"/>
      <c r="OZ75" s="83"/>
      <c r="PA75" s="83"/>
      <c r="PB75" s="83"/>
      <c r="PC75" s="83"/>
      <c r="PD75" s="83"/>
      <c r="PE75" s="83"/>
      <c r="PF75" s="83"/>
      <c r="PG75" s="83"/>
      <c r="PH75" s="83"/>
      <c r="PI75" s="83"/>
      <c r="PJ75" s="83"/>
      <c r="PK75" s="83"/>
      <c r="PL75" s="83"/>
      <c r="PM75" s="83"/>
      <c r="PN75" s="83"/>
      <c r="PO75" s="83"/>
      <c r="PP75" s="83"/>
      <c r="PQ75" s="83"/>
      <c r="PR75" s="83"/>
      <c r="PS75" s="83"/>
      <c r="PT75" s="83"/>
      <c r="PU75" s="83"/>
      <c r="PV75" s="83"/>
      <c r="PW75" s="83"/>
      <c r="PX75" s="83"/>
      <c r="PY75" s="83"/>
      <c r="PZ75" s="83"/>
      <c r="QA75" s="83"/>
      <c r="QB75" s="83"/>
      <c r="QC75" s="83"/>
      <c r="QD75" s="83"/>
      <c r="QE75" s="83"/>
      <c r="QF75" s="83"/>
      <c r="QG75" s="83"/>
      <c r="QH75" s="83"/>
      <c r="QI75" s="83"/>
      <c r="QJ75" s="83"/>
      <c r="QK75" s="83"/>
      <c r="QL75" s="83"/>
      <c r="QM75" s="83"/>
      <c r="QN75" s="83"/>
      <c r="QO75" s="83"/>
      <c r="QP75" s="83"/>
      <c r="QQ75" s="83"/>
      <c r="QR75" s="83"/>
      <c r="QS75" s="83"/>
      <c r="QT75" s="83"/>
      <c r="QU75" s="83"/>
      <c r="QV75" s="83"/>
      <c r="QW75" s="83"/>
      <c r="QX75" s="83"/>
      <c r="QY75" s="83"/>
      <c r="QZ75" s="83"/>
      <c r="RA75" s="83"/>
      <c r="RB75" s="83"/>
      <c r="RC75" s="83"/>
      <c r="RD75" s="83"/>
      <c r="RE75" s="83"/>
      <c r="RF75" s="83"/>
      <c r="RG75" s="83"/>
      <c r="RH75" s="83"/>
      <c r="RI75" s="83"/>
      <c r="RJ75" s="83"/>
      <c r="RK75" s="83"/>
      <c r="RL75" s="83"/>
      <c r="RM75" s="83"/>
      <c r="RN75" s="83"/>
      <c r="RO75" s="83"/>
      <c r="RP75" s="83"/>
      <c r="RQ75" s="83"/>
      <c r="RR75" s="83"/>
      <c r="RS75" s="83"/>
      <c r="RT75" s="83"/>
      <c r="RU75" s="83"/>
      <c r="RV75" s="83"/>
      <c r="RW75" s="83"/>
      <c r="RX75" s="83"/>
      <c r="RY75" s="83"/>
      <c r="RZ75" s="83"/>
      <c r="SA75" s="83"/>
      <c r="SB75" s="83"/>
      <c r="SC75" s="83"/>
      <c r="SD75" s="83"/>
      <c r="SE75" s="83"/>
      <c r="SF75" s="83"/>
      <c r="SG75" s="83"/>
      <c r="SH75" s="83"/>
      <c r="SI75" s="83"/>
      <c r="SJ75" s="83"/>
      <c r="SK75" s="83"/>
      <c r="SL75" s="83"/>
      <c r="SM75" s="83"/>
      <c r="SN75" s="83"/>
      <c r="SO75" s="83"/>
      <c r="SP75" s="83"/>
      <c r="SQ75" s="83"/>
      <c r="SR75" s="83"/>
      <c r="SS75" s="83"/>
      <c r="ST75" s="83"/>
      <c r="SU75" s="83"/>
      <c r="SV75" s="83"/>
      <c r="SW75" s="83"/>
      <c r="SX75" s="83"/>
      <c r="SY75" s="83"/>
      <c r="SZ75" s="83"/>
      <c r="TA75" s="83"/>
      <c r="TB75" s="83"/>
      <c r="TC75" s="83"/>
      <c r="TD75" s="83"/>
      <c r="TE75" s="83"/>
      <c r="TF75" s="83"/>
      <c r="TG75" s="83"/>
      <c r="TH75" s="83"/>
      <c r="TI75" s="83"/>
      <c r="TJ75" s="83"/>
      <c r="TK75" s="83"/>
      <c r="TL75" s="83"/>
      <c r="TM75" s="83"/>
      <c r="TN75" s="83"/>
      <c r="TO75" s="83"/>
      <c r="TP75" s="83"/>
      <c r="TQ75" s="83"/>
      <c r="TR75" s="83"/>
      <c r="TS75" s="83"/>
      <c r="TT75" s="83"/>
      <c r="TU75" s="83"/>
      <c r="TV75" s="83"/>
      <c r="TW75" s="83"/>
      <c r="TX75" s="83"/>
      <c r="TY75" s="83"/>
      <c r="TZ75" s="83"/>
      <c r="UA75" s="83"/>
      <c r="UB75" s="83"/>
      <c r="UC75" s="83"/>
      <c r="UD75" s="83"/>
      <c r="UE75" s="83"/>
      <c r="UF75" s="83"/>
      <c r="UG75" s="83"/>
      <c r="UH75" s="83"/>
      <c r="UI75" s="83"/>
      <c r="UJ75" s="83"/>
      <c r="UK75" s="83"/>
      <c r="UL75" s="83"/>
      <c r="UM75" s="83"/>
      <c r="UN75" s="83"/>
      <c r="UO75" s="83"/>
      <c r="UP75" s="83"/>
      <c r="UQ75" s="83"/>
    </row>
    <row r="76" spans="1:564" s="1" customFormat="1" ht="12" hidden="1" thickBot="1" x14ac:dyDescent="0.25">
      <c r="A76" s="686">
        <f>alapadatok!A59</f>
        <v>25</v>
      </c>
      <c r="B76" s="678" t="str">
        <f>IF(alapadatok!C59="","",alapadatok!C59)</f>
        <v/>
      </c>
      <c r="C76" s="584" t="str">
        <f>IF(alapadatok!B59="","",alapadatok!B59)</f>
        <v/>
      </c>
      <c r="D76" s="584" t="str">
        <f>IF(alapadatok!D59="","",alapadatok!D59)</f>
        <v/>
      </c>
      <c r="E76" s="948" t="str">
        <f>IF(alapadatok!K59="","",alapadatok!K59)</f>
        <v/>
      </c>
      <c r="F76" s="1145" t="str">
        <f t="shared" ref="F76:P79" si="157">IF($C76="","",F$50)</f>
        <v/>
      </c>
      <c r="G76" s="1146" t="str">
        <f t="shared" si="157"/>
        <v/>
      </c>
      <c r="H76" s="1144" t="str">
        <f t="shared" si="157"/>
        <v/>
      </c>
      <c r="I76" s="1143" t="str">
        <f t="shared" si="157"/>
        <v/>
      </c>
      <c r="J76" s="1143" t="str">
        <f t="shared" si="157"/>
        <v/>
      </c>
      <c r="K76" s="1143" t="str">
        <f t="shared" si="157"/>
        <v/>
      </c>
      <c r="L76" s="1143" t="str">
        <f t="shared" si="157"/>
        <v/>
      </c>
      <c r="M76" s="1143" t="str">
        <f t="shared" si="157"/>
        <v/>
      </c>
      <c r="N76" s="1146" t="str">
        <f t="shared" si="157"/>
        <v/>
      </c>
      <c r="O76" s="1144" t="str">
        <f t="shared" si="157"/>
        <v/>
      </c>
      <c r="P76" s="1143" t="str">
        <f t="shared" si="157"/>
        <v/>
      </c>
      <c r="Q76" s="1143" t="str">
        <f t="shared" si="152"/>
        <v/>
      </c>
      <c r="R76" s="1143" t="str">
        <f t="shared" si="152"/>
        <v/>
      </c>
      <c r="S76" s="1143" t="str">
        <f t="shared" si="152"/>
        <v/>
      </c>
      <c r="T76" s="1143" t="str">
        <f t="shared" si="152"/>
        <v/>
      </c>
      <c r="U76" s="1146" t="str">
        <f t="shared" si="152"/>
        <v/>
      </c>
      <c r="V76" s="1144" t="str">
        <f t="shared" si="152"/>
        <v/>
      </c>
      <c r="W76" s="1143" t="str">
        <f t="shared" si="152"/>
        <v/>
      </c>
      <c r="X76" s="1143" t="str">
        <f t="shared" si="152"/>
        <v/>
      </c>
      <c r="Y76" s="1143" t="str">
        <f t="shared" si="152"/>
        <v/>
      </c>
      <c r="Z76" s="1143" t="str">
        <f t="shared" si="152"/>
        <v/>
      </c>
      <c r="AA76" s="1143" t="str">
        <f t="shared" si="152"/>
        <v/>
      </c>
      <c r="AB76" s="1146" t="str">
        <f t="shared" si="152"/>
        <v/>
      </c>
      <c r="AC76" s="1144" t="str">
        <f t="shared" si="152"/>
        <v/>
      </c>
      <c r="AD76" s="1143" t="str">
        <f t="shared" si="152"/>
        <v/>
      </c>
      <c r="AE76" s="1143" t="str">
        <f t="shared" si="152"/>
        <v/>
      </c>
      <c r="AF76" s="1143" t="str">
        <f t="shared" si="152"/>
        <v/>
      </c>
      <c r="AG76" s="1143" t="str">
        <f t="shared" ref="AG76:AV79" si="158">IF($C76="","",AG$50)</f>
        <v/>
      </c>
      <c r="AH76" s="1143" t="str">
        <f t="shared" si="158"/>
        <v/>
      </c>
      <c r="AI76" s="1146" t="str">
        <f t="shared" si="158"/>
        <v/>
      </c>
      <c r="AJ76" s="1144" t="str">
        <f t="shared" si="158"/>
        <v/>
      </c>
      <c r="AK76" s="1143" t="str">
        <f t="shared" si="158"/>
        <v/>
      </c>
      <c r="AL76" s="1143" t="str">
        <f t="shared" si="158"/>
        <v/>
      </c>
      <c r="AM76" s="1143" t="str">
        <f t="shared" si="158"/>
        <v/>
      </c>
      <c r="AN76" s="1143" t="str">
        <f t="shared" si="158"/>
        <v/>
      </c>
      <c r="AO76" s="1143" t="str">
        <f t="shared" si="158"/>
        <v/>
      </c>
      <c r="AP76" s="1146" t="str">
        <f t="shared" si="158"/>
        <v/>
      </c>
      <c r="AQ76" s="1144" t="str">
        <f t="shared" si="158"/>
        <v/>
      </c>
      <c r="AR76" s="1143" t="str">
        <f t="shared" si="158"/>
        <v/>
      </c>
      <c r="AS76" s="1143" t="str">
        <f t="shared" si="158"/>
        <v/>
      </c>
      <c r="AT76" s="1143" t="str">
        <f t="shared" si="158"/>
        <v/>
      </c>
      <c r="AU76" s="1143" t="str">
        <f t="shared" si="158"/>
        <v/>
      </c>
      <c r="AV76" s="1143" t="str">
        <f t="shared" si="158"/>
        <v/>
      </c>
      <c r="AW76" s="1146" t="str">
        <f t="shared" si="153"/>
        <v/>
      </c>
      <c r="AX76" s="1144" t="str">
        <f t="shared" si="153"/>
        <v/>
      </c>
      <c r="AY76" s="1143" t="str">
        <f t="shared" si="153"/>
        <v/>
      </c>
      <c r="AZ76" s="1143" t="str">
        <f t="shared" si="153"/>
        <v/>
      </c>
      <c r="BA76" s="1143" t="str">
        <f t="shared" si="153"/>
        <v/>
      </c>
      <c r="BB76" s="1143" t="str">
        <f t="shared" si="153"/>
        <v/>
      </c>
      <c r="BC76" s="1143" t="str">
        <f t="shared" si="153"/>
        <v/>
      </c>
      <c r="BD76" s="1146" t="str">
        <f t="shared" si="153"/>
        <v/>
      </c>
      <c r="BE76" s="768" t="str">
        <f t="shared" ref="BE76:BQ79" si="159">IF($C76="","",BE$50)</f>
        <v/>
      </c>
      <c r="BF76" s="455" t="str">
        <f t="shared" si="159"/>
        <v/>
      </c>
      <c r="BG76" s="455" t="str">
        <f t="shared" si="159"/>
        <v/>
      </c>
      <c r="BH76" s="455" t="str">
        <f t="shared" si="159"/>
        <v/>
      </c>
      <c r="BI76" s="455" t="str">
        <f t="shared" si="159"/>
        <v/>
      </c>
      <c r="BJ76" s="455" t="str">
        <f t="shared" si="159"/>
        <v/>
      </c>
      <c r="BK76" s="953" t="str">
        <f t="shared" si="159"/>
        <v/>
      </c>
      <c r="BL76" s="768" t="str">
        <f t="shared" si="159"/>
        <v/>
      </c>
      <c r="BM76" s="455" t="str">
        <f t="shared" si="159"/>
        <v/>
      </c>
      <c r="BN76" s="455" t="str">
        <f t="shared" si="159"/>
        <v/>
      </c>
      <c r="BO76" s="455" t="str">
        <f t="shared" si="159"/>
        <v/>
      </c>
      <c r="BP76" s="455" t="str">
        <f t="shared" si="159"/>
        <v/>
      </c>
      <c r="BQ76" s="455" t="str">
        <f t="shared" si="159"/>
        <v/>
      </c>
      <c r="BR76" s="953" t="str">
        <f t="shared" si="154"/>
        <v/>
      </c>
      <c r="BS76" s="768" t="str">
        <f t="shared" si="154"/>
        <v/>
      </c>
      <c r="BT76" s="455" t="str">
        <f t="shared" si="154"/>
        <v/>
      </c>
      <c r="BU76" s="455" t="str">
        <f t="shared" si="154"/>
        <v/>
      </c>
      <c r="BV76" s="455" t="str">
        <f t="shared" si="154"/>
        <v/>
      </c>
      <c r="BW76" s="455" t="str">
        <f t="shared" si="154"/>
        <v/>
      </c>
      <c r="BX76" s="455" t="str">
        <f t="shared" si="154"/>
        <v/>
      </c>
      <c r="BY76" s="953" t="str">
        <f t="shared" si="154"/>
        <v/>
      </c>
      <c r="BZ76" s="768" t="str">
        <f t="shared" si="154"/>
        <v/>
      </c>
      <c r="CA76" s="455" t="str">
        <f t="shared" si="154"/>
        <v/>
      </c>
      <c r="CB76" s="455" t="str">
        <f t="shared" si="154"/>
        <v/>
      </c>
      <c r="CC76" s="455" t="str">
        <f t="shared" si="154"/>
        <v/>
      </c>
      <c r="CD76" s="455" t="str">
        <f t="shared" si="154"/>
        <v/>
      </c>
      <c r="CE76" s="455" t="str">
        <f t="shared" si="154"/>
        <v/>
      </c>
      <c r="CF76" s="953" t="str">
        <f t="shared" si="154"/>
        <v/>
      </c>
      <c r="CG76" s="768" t="str">
        <f t="shared" si="154"/>
        <v/>
      </c>
      <c r="CH76" s="455" t="str">
        <f t="shared" si="154"/>
        <v/>
      </c>
      <c r="CI76" s="455" t="str">
        <f t="shared" si="154"/>
        <v/>
      </c>
      <c r="CJ76" s="455" t="str">
        <f t="shared" si="154"/>
        <v/>
      </c>
      <c r="CK76" s="455" t="str">
        <f t="shared" si="154"/>
        <v/>
      </c>
      <c r="CL76" s="455" t="str">
        <f t="shared" si="154"/>
        <v/>
      </c>
      <c r="CM76" s="953" t="str">
        <f t="shared" si="154"/>
        <v/>
      </c>
      <c r="CN76" s="768" t="str">
        <f t="shared" si="154"/>
        <v/>
      </c>
      <c r="CO76" s="455" t="str">
        <f t="shared" si="154"/>
        <v/>
      </c>
      <c r="CP76" s="455" t="str">
        <f t="shared" si="154"/>
        <v/>
      </c>
      <c r="CQ76" s="455" t="str">
        <f t="shared" si="154"/>
        <v/>
      </c>
      <c r="CR76" s="455" t="str">
        <f t="shared" si="154"/>
        <v/>
      </c>
      <c r="CS76" s="455" t="str">
        <f t="shared" si="154"/>
        <v/>
      </c>
      <c r="CT76" s="953" t="str">
        <f t="shared" si="154"/>
        <v/>
      </c>
      <c r="CU76" s="952" t="str">
        <f t="shared" si="154"/>
        <v/>
      </c>
      <c r="CV76" s="455" t="str">
        <f t="shared" si="154"/>
        <v/>
      </c>
      <c r="CW76" s="455" t="str">
        <f t="shared" si="154"/>
        <v/>
      </c>
      <c r="CX76" s="455" t="str">
        <f t="shared" si="154"/>
        <v/>
      </c>
      <c r="CY76" s="455" t="str">
        <f t="shared" si="154"/>
        <v/>
      </c>
      <c r="CZ76" s="455" t="str">
        <f t="shared" si="154"/>
        <v/>
      </c>
      <c r="DA76" s="953" t="str">
        <f t="shared" si="154"/>
        <v/>
      </c>
      <c r="DB76" s="768" t="str">
        <f t="shared" si="154"/>
        <v/>
      </c>
      <c r="DC76" s="455" t="str">
        <f t="shared" si="154"/>
        <v/>
      </c>
      <c r="DD76" s="455" t="str">
        <f t="shared" si="154"/>
        <v/>
      </c>
      <c r="DE76" s="455" t="str">
        <f t="shared" si="154"/>
        <v/>
      </c>
      <c r="DF76" s="455" t="str">
        <f t="shared" si="154"/>
        <v/>
      </c>
      <c r="DG76" s="455" t="str">
        <f t="shared" si="154"/>
        <v/>
      </c>
      <c r="DH76" s="953" t="str">
        <f t="shared" si="154"/>
        <v/>
      </c>
      <c r="DI76" s="768" t="str">
        <f t="shared" si="154"/>
        <v/>
      </c>
      <c r="DJ76" s="455" t="str">
        <f t="shared" si="154"/>
        <v/>
      </c>
      <c r="DK76" s="455" t="str">
        <f t="shared" si="154"/>
        <v/>
      </c>
      <c r="DL76" s="455" t="str">
        <f t="shared" si="154"/>
        <v/>
      </c>
      <c r="DM76" s="455" t="str">
        <f t="shared" si="154"/>
        <v/>
      </c>
      <c r="DN76" s="455" t="str">
        <f t="shared" si="154"/>
        <v/>
      </c>
      <c r="DO76" s="953" t="str">
        <f t="shared" si="154"/>
        <v/>
      </c>
      <c r="DP76" s="768" t="str">
        <f t="shared" si="154"/>
        <v/>
      </c>
      <c r="DQ76" s="455" t="str">
        <f t="shared" si="154"/>
        <v/>
      </c>
      <c r="DR76" s="455" t="str">
        <f t="shared" si="154"/>
        <v/>
      </c>
      <c r="DS76" s="455" t="str">
        <f t="shared" si="154"/>
        <v/>
      </c>
      <c r="DT76" s="455" t="str">
        <f t="shared" si="154"/>
        <v/>
      </c>
      <c r="DU76" s="455" t="str">
        <f t="shared" si="154"/>
        <v/>
      </c>
      <c r="DV76" s="953" t="str">
        <f t="shared" si="154"/>
        <v/>
      </c>
      <c r="DW76" s="768" t="str">
        <f t="shared" si="154"/>
        <v/>
      </c>
      <c r="DX76" s="455" t="str">
        <f t="shared" si="154"/>
        <v/>
      </c>
      <c r="DY76" s="455" t="str">
        <f t="shared" si="154"/>
        <v/>
      </c>
      <c r="DZ76" s="455" t="str">
        <f t="shared" si="154"/>
        <v/>
      </c>
      <c r="EA76" s="455" t="str">
        <f t="shared" si="154"/>
        <v/>
      </c>
      <c r="EB76" s="455" t="str">
        <f t="shared" si="154"/>
        <v/>
      </c>
      <c r="EC76" s="954" t="str">
        <f t="shared" si="114"/>
        <v/>
      </c>
      <c r="ED76" s="768" t="str">
        <f t="shared" ref="ED76:GO79" si="160">IF($C76="","",ED$50)</f>
        <v/>
      </c>
      <c r="EE76" s="455" t="str">
        <f t="shared" si="160"/>
        <v/>
      </c>
      <c r="EF76" s="455" t="str">
        <f t="shared" si="160"/>
        <v/>
      </c>
      <c r="EG76" s="455" t="str">
        <f t="shared" si="160"/>
        <v/>
      </c>
      <c r="EH76" s="455" t="str">
        <f t="shared" si="160"/>
        <v/>
      </c>
      <c r="EI76" s="455" t="str">
        <f t="shared" si="160"/>
        <v/>
      </c>
      <c r="EJ76" s="953" t="str">
        <f t="shared" si="160"/>
        <v/>
      </c>
      <c r="EK76" s="768" t="str">
        <f t="shared" si="160"/>
        <v/>
      </c>
      <c r="EL76" s="455" t="str">
        <f t="shared" si="160"/>
        <v/>
      </c>
      <c r="EM76" s="455" t="str">
        <f t="shared" si="160"/>
        <v/>
      </c>
      <c r="EN76" s="455" t="str">
        <f t="shared" si="160"/>
        <v/>
      </c>
      <c r="EO76" s="455" t="str">
        <f t="shared" si="160"/>
        <v/>
      </c>
      <c r="EP76" s="455" t="str">
        <f t="shared" si="160"/>
        <v/>
      </c>
      <c r="EQ76" s="953" t="str">
        <f t="shared" si="160"/>
        <v/>
      </c>
      <c r="ER76" s="768" t="str">
        <f t="shared" si="160"/>
        <v/>
      </c>
      <c r="ES76" s="455" t="str">
        <f t="shared" si="160"/>
        <v/>
      </c>
      <c r="ET76" s="455" t="str">
        <f t="shared" si="160"/>
        <v/>
      </c>
      <c r="EU76" s="455" t="str">
        <f t="shared" si="160"/>
        <v/>
      </c>
      <c r="EV76" s="455" t="str">
        <f t="shared" si="160"/>
        <v/>
      </c>
      <c r="EW76" s="455" t="str">
        <f t="shared" si="160"/>
        <v/>
      </c>
      <c r="EX76" s="953" t="str">
        <f t="shared" si="160"/>
        <v/>
      </c>
      <c r="EY76" s="768" t="str">
        <f t="shared" si="160"/>
        <v/>
      </c>
      <c r="EZ76" s="455" t="str">
        <f t="shared" si="160"/>
        <v/>
      </c>
      <c r="FA76" s="455" t="str">
        <f t="shared" si="160"/>
        <v/>
      </c>
      <c r="FB76" s="455" t="str">
        <f t="shared" si="160"/>
        <v/>
      </c>
      <c r="FC76" s="455" t="str">
        <f t="shared" si="160"/>
        <v/>
      </c>
      <c r="FD76" s="455" t="str">
        <f t="shared" si="160"/>
        <v/>
      </c>
      <c r="FE76" s="953" t="str">
        <f t="shared" si="160"/>
        <v/>
      </c>
      <c r="FF76" s="768" t="str">
        <f t="shared" si="160"/>
        <v/>
      </c>
      <c r="FG76" s="455" t="str">
        <f t="shared" si="160"/>
        <v/>
      </c>
      <c r="FH76" s="455" t="str">
        <f t="shared" si="160"/>
        <v/>
      </c>
      <c r="FI76" s="455" t="str">
        <f t="shared" si="160"/>
        <v/>
      </c>
      <c r="FJ76" s="455" t="str">
        <f t="shared" si="160"/>
        <v/>
      </c>
      <c r="FK76" s="455" t="str">
        <f t="shared" si="160"/>
        <v/>
      </c>
      <c r="FL76" s="953" t="str">
        <f t="shared" si="160"/>
        <v/>
      </c>
      <c r="FM76" s="768" t="str">
        <f t="shared" si="160"/>
        <v/>
      </c>
      <c r="FN76" s="455" t="str">
        <f t="shared" si="160"/>
        <v/>
      </c>
      <c r="FO76" s="455" t="str">
        <f t="shared" si="160"/>
        <v/>
      </c>
      <c r="FP76" s="455" t="str">
        <f t="shared" si="160"/>
        <v/>
      </c>
      <c r="FQ76" s="455" t="str">
        <f t="shared" si="160"/>
        <v/>
      </c>
      <c r="FR76" s="455" t="str">
        <f t="shared" si="160"/>
        <v/>
      </c>
      <c r="FS76" s="953" t="str">
        <f t="shared" si="160"/>
        <v/>
      </c>
      <c r="FT76" s="768" t="str">
        <f t="shared" si="160"/>
        <v/>
      </c>
      <c r="FU76" s="455" t="str">
        <f t="shared" si="160"/>
        <v/>
      </c>
      <c r="FV76" s="455" t="str">
        <f t="shared" si="160"/>
        <v/>
      </c>
      <c r="FW76" s="455" t="str">
        <f t="shared" si="160"/>
        <v/>
      </c>
      <c r="FX76" s="455" t="str">
        <f t="shared" si="160"/>
        <v/>
      </c>
      <c r="FY76" s="455" t="str">
        <f t="shared" si="160"/>
        <v/>
      </c>
      <c r="FZ76" s="953" t="str">
        <f t="shared" si="160"/>
        <v/>
      </c>
      <c r="GA76" s="768" t="str">
        <f t="shared" si="160"/>
        <v/>
      </c>
      <c r="GB76" s="455" t="str">
        <f t="shared" si="160"/>
        <v/>
      </c>
      <c r="GC76" s="455" t="str">
        <f t="shared" si="160"/>
        <v/>
      </c>
      <c r="GD76" s="455" t="str">
        <f t="shared" si="160"/>
        <v/>
      </c>
      <c r="GE76" s="455" t="str">
        <f t="shared" si="160"/>
        <v/>
      </c>
      <c r="GF76" s="953" t="str">
        <f t="shared" si="160"/>
        <v/>
      </c>
      <c r="GG76" s="768" t="str">
        <f t="shared" si="160"/>
        <v/>
      </c>
      <c r="GH76" s="455" t="str">
        <f t="shared" si="160"/>
        <v/>
      </c>
      <c r="GI76" s="455" t="str">
        <f t="shared" si="160"/>
        <v/>
      </c>
      <c r="GJ76" s="455" t="str">
        <f t="shared" si="160"/>
        <v/>
      </c>
      <c r="GK76" s="455" t="str">
        <f t="shared" si="160"/>
        <v/>
      </c>
      <c r="GL76" s="455" t="str">
        <f t="shared" si="160"/>
        <v/>
      </c>
      <c r="GM76" s="455" t="str">
        <f t="shared" si="160"/>
        <v/>
      </c>
      <c r="GN76" s="954" t="str">
        <f t="shared" si="160"/>
        <v/>
      </c>
      <c r="GO76" s="768" t="str">
        <f t="shared" si="160"/>
        <v/>
      </c>
      <c r="GP76" s="455" t="str">
        <f t="shared" si="155"/>
        <v/>
      </c>
      <c r="GQ76" s="455" t="str">
        <f t="shared" si="155"/>
        <v/>
      </c>
      <c r="GR76" s="455" t="str">
        <f t="shared" si="155"/>
        <v/>
      </c>
      <c r="GS76" s="455" t="str">
        <f t="shared" si="155"/>
        <v/>
      </c>
      <c r="GT76" s="455" t="str">
        <f t="shared" si="155"/>
        <v/>
      </c>
      <c r="GU76" s="953" t="str">
        <f t="shared" si="155"/>
        <v/>
      </c>
      <c r="GV76" s="768" t="str">
        <f t="shared" si="155"/>
        <v/>
      </c>
      <c r="GW76" s="455" t="str">
        <f t="shared" si="155"/>
        <v/>
      </c>
      <c r="GX76" s="455" t="str">
        <f t="shared" si="155"/>
        <v/>
      </c>
      <c r="GY76" s="455" t="str">
        <f t="shared" si="155"/>
        <v/>
      </c>
      <c r="GZ76" s="455" t="str">
        <f t="shared" si="155"/>
        <v/>
      </c>
      <c r="HA76" s="455" t="str">
        <f t="shared" si="155"/>
        <v/>
      </c>
      <c r="HB76" s="953" t="str">
        <f t="shared" si="155"/>
        <v/>
      </c>
      <c r="HC76" s="768" t="str">
        <f t="shared" si="155"/>
        <v/>
      </c>
      <c r="HD76" s="455" t="str">
        <f t="shared" si="155"/>
        <v/>
      </c>
      <c r="HE76" s="455" t="str">
        <f t="shared" si="155"/>
        <v/>
      </c>
      <c r="HF76" s="455" t="str">
        <f t="shared" si="155"/>
        <v/>
      </c>
      <c r="HG76" s="455" t="str">
        <f t="shared" si="155"/>
        <v/>
      </c>
      <c r="HH76" s="455" t="str">
        <f t="shared" si="155"/>
        <v/>
      </c>
      <c r="HI76" s="953" t="str">
        <f t="shared" si="155"/>
        <v/>
      </c>
      <c r="HJ76" s="768" t="str">
        <f t="shared" si="155"/>
        <v/>
      </c>
      <c r="HK76" s="455" t="str">
        <f t="shared" si="155"/>
        <v/>
      </c>
      <c r="HL76" s="455" t="str">
        <f t="shared" si="155"/>
        <v/>
      </c>
      <c r="HM76" s="455" t="str">
        <f t="shared" si="155"/>
        <v/>
      </c>
      <c r="HN76" s="955" t="str">
        <f t="shared" si="155"/>
        <v/>
      </c>
      <c r="HO76" s="455" t="str">
        <f t="shared" si="155"/>
        <v/>
      </c>
      <c r="HP76" s="953" t="str">
        <f t="shared" si="155"/>
        <v/>
      </c>
      <c r="HQ76" s="768" t="str">
        <f t="shared" si="155"/>
        <v/>
      </c>
      <c r="HR76" s="455" t="str">
        <f t="shared" si="155"/>
        <v/>
      </c>
      <c r="HS76" s="455" t="str">
        <f t="shared" si="155"/>
        <v/>
      </c>
      <c r="HT76" s="455" t="str">
        <f t="shared" si="155"/>
        <v/>
      </c>
      <c r="HU76" s="455" t="str">
        <f t="shared" si="155"/>
        <v/>
      </c>
      <c r="HV76" s="455" t="str">
        <f t="shared" si="155"/>
        <v/>
      </c>
      <c r="HW76" s="953" t="str">
        <f t="shared" si="155"/>
        <v/>
      </c>
      <c r="HX76" s="768" t="str">
        <f t="shared" si="155"/>
        <v/>
      </c>
      <c r="HY76" s="455" t="str">
        <f t="shared" si="155"/>
        <v/>
      </c>
      <c r="HZ76" s="455" t="str">
        <f t="shared" si="155"/>
        <v/>
      </c>
      <c r="IA76" s="455" t="str">
        <f t="shared" si="155"/>
        <v/>
      </c>
      <c r="IB76" s="455" t="str">
        <f t="shared" si="155"/>
        <v/>
      </c>
      <c r="IC76" s="455" t="str">
        <f t="shared" si="155"/>
        <v/>
      </c>
      <c r="ID76" s="953" t="str">
        <f t="shared" si="155"/>
        <v/>
      </c>
      <c r="IE76" s="768" t="str">
        <f t="shared" si="155"/>
        <v/>
      </c>
      <c r="IF76" s="455" t="str">
        <f t="shared" si="155"/>
        <v/>
      </c>
      <c r="IG76" s="455" t="str">
        <f t="shared" si="155"/>
        <v/>
      </c>
      <c r="IH76" s="455" t="str">
        <f t="shared" si="155"/>
        <v/>
      </c>
      <c r="II76" s="455" t="str">
        <f t="shared" si="155"/>
        <v/>
      </c>
      <c r="IJ76" s="455" t="str">
        <f t="shared" si="155"/>
        <v/>
      </c>
      <c r="IK76" s="953" t="str">
        <f t="shared" si="155"/>
        <v/>
      </c>
      <c r="IL76" s="768" t="str">
        <f t="shared" si="155"/>
        <v/>
      </c>
      <c r="IM76" s="455" t="str">
        <f t="shared" si="155"/>
        <v/>
      </c>
      <c r="IN76" s="455" t="str">
        <f t="shared" si="155"/>
        <v/>
      </c>
      <c r="IO76" s="455" t="str">
        <f t="shared" si="155"/>
        <v/>
      </c>
      <c r="IP76" s="455" t="str">
        <f t="shared" si="155"/>
        <v/>
      </c>
      <c r="IQ76" s="455" t="str">
        <f t="shared" si="155"/>
        <v/>
      </c>
      <c r="IR76" s="953" t="str">
        <f t="shared" si="155"/>
        <v/>
      </c>
      <c r="IS76" s="768" t="str">
        <f t="shared" si="155"/>
        <v/>
      </c>
      <c r="IT76" s="455" t="str">
        <f t="shared" si="155"/>
        <v/>
      </c>
      <c r="IU76" s="455" t="str">
        <f t="shared" si="155"/>
        <v/>
      </c>
      <c r="IV76" s="455" t="str">
        <f t="shared" si="155"/>
        <v/>
      </c>
      <c r="IW76" s="455" t="str">
        <f t="shared" si="155"/>
        <v/>
      </c>
      <c r="IX76" s="455" t="str">
        <f t="shared" si="155"/>
        <v/>
      </c>
      <c r="IY76" s="954" t="str">
        <f t="shared" si="155"/>
        <v/>
      </c>
      <c r="IZ76" s="768" t="str">
        <f t="shared" si="155"/>
        <v/>
      </c>
      <c r="JA76" s="455" t="str">
        <f t="shared" si="116"/>
        <v/>
      </c>
      <c r="JB76" s="455" t="str">
        <f t="shared" ref="JB76:LM79" si="161">IF($C76="","",JB$50)</f>
        <v/>
      </c>
      <c r="JC76" s="455" t="str">
        <f t="shared" si="161"/>
        <v/>
      </c>
      <c r="JD76" s="455" t="str">
        <f t="shared" si="161"/>
        <v/>
      </c>
      <c r="JE76" s="455" t="str">
        <f t="shared" si="161"/>
        <v/>
      </c>
      <c r="JF76" s="953" t="str">
        <f t="shared" si="161"/>
        <v/>
      </c>
      <c r="JG76" s="768" t="str">
        <f t="shared" si="161"/>
        <v/>
      </c>
      <c r="JH76" s="455" t="str">
        <f t="shared" si="161"/>
        <v/>
      </c>
      <c r="JI76" s="455" t="str">
        <f t="shared" si="161"/>
        <v/>
      </c>
      <c r="JJ76" s="455" t="str">
        <f t="shared" si="161"/>
        <v/>
      </c>
      <c r="JK76" s="455" t="str">
        <f t="shared" si="161"/>
        <v/>
      </c>
      <c r="JL76" s="455" t="str">
        <f t="shared" si="161"/>
        <v/>
      </c>
      <c r="JM76" s="953" t="str">
        <f t="shared" si="161"/>
        <v/>
      </c>
      <c r="JN76" s="768" t="str">
        <f t="shared" si="161"/>
        <v/>
      </c>
      <c r="JO76" s="455" t="str">
        <f t="shared" si="161"/>
        <v/>
      </c>
      <c r="JP76" s="455" t="str">
        <f t="shared" si="161"/>
        <v/>
      </c>
      <c r="JQ76" s="455" t="str">
        <f t="shared" si="161"/>
        <v/>
      </c>
      <c r="JR76" s="455" t="str">
        <f t="shared" si="161"/>
        <v/>
      </c>
      <c r="JS76" s="455" t="str">
        <f t="shared" si="161"/>
        <v/>
      </c>
      <c r="JT76" s="953" t="str">
        <f t="shared" si="161"/>
        <v/>
      </c>
      <c r="JU76" s="768" t="str">
        <f t="shared" si="161"/>
        <v/>
      </c>
      <c r="JV76" s="455" t="str">
        <f t="shared" si="161"/>
        <v/>
      </c>
      <c r="JW76" s="455" t="str">
        <f t="shared" si="161"/>
        <v/>
      </c>
      <c r="JX76" s="455" t="str">
        <f t="shared" si="161"/>
        <v/>
      </c>
      <c r="JY76" s="455" t="str">
        <f t="shared" si="161"/>
        <v/>
      </c>
      <c r="JZ76" s="455" t="str">
        <f t="shared" si="161"/>
        <v/>
      </c>
      <c r="KA76" s="953" t="str">
        <f t="shared" si="161"/>
        <v/>
      </c>
      <c r="KB76" s="768" t="str">
        <f t="shared" si="161"/>
        <v/>
      </c>
      <c r="KC76" s="455" t="str">
        <f t="shared" si="161"/>
        <v/>
      </c>
      <c r="KD76" s="455" t="str">
        <f t="shared" si="161"/>
        <v/>
      </c>
      <c r="KE76" s="455" t="str">
        <f t="shared" si="161"/>
        <v/>
      </c>
      <c r="KF76" s="455" t="str">
        <f t="shared" si="161"/>
        <v/>
      </c>
      <c r="KG76" s="455" t="str">
        <f t="shared" si="161"/>
        <v/>
      </c>
      <c r="KH76" s="953" t="str">
        <f t="shared" si="161"/>
        <v/>
      </c>
      <c r="KI76" s="768" t="str">
        <f t="shared" si="161"/>
        <v/>
      </c>
      <c r="KJ76" s="455" t="str">
        <f t="shared" si="161"/>
        <v/>
      </c>
      <c r="KK76" s="455" t="str">
        <f t="shared" si="161"/>
        <v/>
      </c>
      <c r="KL76" s="455" t="str">
        <f t="shared" si="161"/>
        <v/>
      </c>
      <c r="KM76" s="455" t="str">
        <f t="shared" si="161"/>
        <v/>
      </c>
      <c r="KN76" s="455" t="str">
        <f t="shared" si="161"/>
        <v/>
      </c>
      <c r="KO76" s="953" t="str">
        <f t="shared" si="161"/>
        <v/>
      </c>
      <c r="KP76" s="768" t="str">
        <f t="shared" si="161"/>
        <v/>
      </c>
      <c r="KQ76" s="455" t="str">
        <f t="shared" si="161"/>
        <v/>
      </c>
      <c r="KR76" s="455" t="str">
        <f t="shared" si="161"/>
        <v/>
      </c>
      <c r="KS76" s="455" t="str">
        <f t="shared" si="161"/>
        <v/>
      </c>
      <c r="KT76" s="455" t="str">
        <f t="shared" si="161"/>
        <v/>
      </c>
      <c r="KU76" s="455" t="str">
        <f t="shared" si="161"/>
        <v/>
      </c>
      <c r="KV76" s="953" t="str">
        <f t="shared" si="161"/>
        <v/>
      </c>
      <c r="KW76" s="768" t="str">
        <f t="shared" si="161"/>
        <v/>
      </c>
      <c r="KX76" s="455" t="str">
        <f t="shared" si="161"/>
        <v/>
      </c>
      <c r="KY76" s="455" t="str">
        <f t="shared" si="161"/>
        <v/>
      </c>
      <c r="KZ76" s="455" t="str">
        <f t="shared" si="161"/>
        <v/>
      </c>
      <c r="LA76" s="455" t="str">
        <f t="shared" si="161"/>
        <v/>
      </c>
      <c r="LB76" s="455" t="str">
        <f t="shared" si="161"/>
        <v/>
      </c>
      <c r="LC76" s="954" t="str">
        <f t="shared" si="161"/>
        <v/>
      </c>
      <c r="LD76" s="768" t="str">
        <f t="shared" si="161"/>
        <v/>
      </c>
      <c r="LE76" s="455" t="str">
        <f t="shared" si="161"/>
        <v/>
      </c>
      <c r="LF76" s="455" t="str">
        <f t="shared" si="161"/>
        <v/>
      </c>
      <c r="LG76" s="455" t="str">
        <f t="shared" si="161"/>
        <v/>
      </c>
      <c r="LH76" s="455" t="str">
        <f t="shared" si="161"/>
        <v/>
      </c>
      <c r="LI76" s="455" t="str">
        <f t="shared" si="161"/>
        <v/>
      </c>
      <c r="LJ76" s="953" t="str">
        <f t="shared" si="161"/>
        <v/>
      </c>
      <c r="LK76" s="768" t="str">
        <f t="shared" si="161"/>
        <v/>
      </c>
      <c r="LL76" s="455" t="str">
        <f t="shared" si="161"/>
        <v/>
      </c>
      <c r="LM76" s="455" t="str">
        <f t="shared" si="161"/>
        <v/>
      </c>
      <c r="LN76" s="455" t="str">
        <f t="shared" si="156"/>
        <v/>
      </c>
      <c r="LO76" s="455" t="str">
        <f t="shared" si="156"/>
        <v/>
      </c>
      <c r="LP76" s="455" t="str">
        <f t="shared" si="156"/>
        <v/>
      </c>
      <c r="LQ76" s="953" t="str">
        <f t="shared" si="156"/>
        <v/>
      </c>
      <c r="LR76" s="768" t="str">
        <f t="shared" si="156"/>
        <v/>
      </c>
      <c r="LS76" s="455" t="str">
        <f t="shared" si="156"/>
        <v/>
      </c>
      <c r="LT76" s="455" t="str">
        <f t="shared" si="156"/>
        <v/>
      </c>
      <c r="LU76" s="455" t="str">
        <f t="shared" si="156"/>
        <v/>
      </c>
      <c r="LV76" s="455" t="str">
        <f t="shared" si="156"/>
        <v/>
      </c>
      <c r="LW76" s="455" t="str">
        <f t="shared" si="156"/>
        <v/>
      </c>
      <c r="LX76" s="953" t="str">
        <f t="shared" si="156"/>
        <v/>
      </c>
      <c r="LY76" s="768" t="str">
        <f t="shared" si="156"/>
        <v/>
      </c>
      <c r="LZ76" s="455" t="str">
        <f t="shared" si="156"/>
        <v/>
      </c>
      <c r="MA76" s="455" t="str">
        <f t="shared" si="156"/>
        <v/>
      </c>
      <c r="MB76" s="455" t="str">
        <f t="shared" si="156"/>
        <v/>
      </c>
      <c r="MC76" s="455" t="str">
        <f t="shared" si="156"/>
        <v/>
      </c>
      <c r="MD76" s="455" t="str">
        <f t="shared" si="156"/>
        <v/>
      </c>
      <c r="ME76" s="953" t="str">
        <f t="shared" si="156"/>
        <v/>
      </c>
      <c r="MF76" s="768" t="str">
        <f t="shared" si="156"/>
        <v/>
      </c>
      <c r="MG76" s="455" t="str">
        <f t="shared" si="156"/>
        <v/>
      </c>
      <c r="MH76" s="455" t="str">
        <f t="shared" si="156"/>
        <v/>
      </c>
      <c r="MI76" s="455" t="str">
        <f t="shared" si="156"/>
        <v/>
      </c>
      <c r="MJ76" s="455" t="str">
        <f t="shared" si="156"/>
        <v/>
      </c>
      <c r="MK76" s="455" t="str">
        <f t="shared" si="156"/>
        <v/>
      </c>
      <c r="ML76" s="953" t="str">
        <f t="shared" si="156"/>
        <v/>
      </c>
      <c r="MM76" s="768" t="str">
        <f t="shared" si="156"/>
        <v/>
      </c>
      <c r="MN76" s="455" t="str">
        <f t="shared" si="156"/>
        <v/>
      </c>
      <c r="MO76" s="455" t="str">
        <f t="shared" si="156"/>
        <v/>
      </c>
      <c r="MP76" s="455" t="str">
        <f t="shared" si="156"/>
        <v/>
      </c>
      <c r="MQ76" s="455" t="str">
        <f t="shared" si="156"/>
        <v/>
      </c>
      <c r="MR76" s="455" t="str">
        <f t="shared" si="156"/>
        <v/>
      </c>
      <c r="MS76" s="953" t="str">
        <f t="shared" si="156"/>
        <v/>
      </c>
      <c r="MT76" s="768" t="str">
        <f t="shared" si="156"/>
        <v/>
      </c>
      <c r="MU76" s="455" t="str">
        <f t="shared" si="156"/>
        <v/>
      </c>
      <c r="MV76" s="455" t="str">
        <f t="shared" si="156"/>
        <v/>
      </c>
      <c r="MW76" s="455" t="str">
        <f t="shared" si="156"/>
        <v/>
      </c>
      <c r="MX76" s="455" t="str">
        <f t="shared" si="156"/>
        <v/>
      </c>
      <c r="MY76" s="455" t="str">
        <f t="shared" si="156"/>
        <v/>
      </c>
      <c r="MZ76" s="953" t="str">
        <f t="shared" si="156"/>
        <v/>
      </c>
      <c r="NA76" s="768" t="str">
        <f t="shared" si="156"/>
        <v/>
      </c>
      <c r="NB76" s="455" t="str">
        <f t="shared" si="156"/>
        <v/>
      </c>
      <c r="NC76" s="455" t="str">
        <f t="shared" si="156"/>
        <v/>
      </c>
      <c r="ND76" s="455" t="str">
        <f t="shared" si="156"/>
        <v/>
      </c>
      <c r="NE76" s="455" t="str">
        <f t="shared" si="156"/>
        <v/>
      </c>
      <c r="NF76" s="455" t="str">
        <f t="shared" si="156"/>
        <v/>
      </c>
      <c r="NG76" s="954" t="str">
        <f t="shared" si="156"/>
        <v/>
      </c>
      <c r="NH76" s="768" t="str">
        <f t="shared" si="156"/>
        <v/>
      </c>
      <c r="NI76" s="455" t="str">
        <f t="shared" si="156"/>
        <v/>
      </c>
      <c r="NJ76" s="455" t="str">
        <f t="shared" si="156"/>
        <v/>
      </c>
      <c r="NK76" s="455" t="str">
        <f t="shared" si="156"/>
        <v/>
      </c>
      <c r="NL76" s="455" t="str">
        <f t="shared" si="156"/>
        <v/>
      </c>
      <c r="NM76" s="455" t="str">
        <f t="shared" si="156"/>
        <v/>
      </c>
      <c r="NN76" s="953" t="str">
        <f t="shared" si="156"/>
        <v/>
      </c>
      <c r="NO76" s="83"/>
      <c r="NP76" s="83"/>
      <c r="NQ76" s="83"/>
      <c r="NR76" s="83"/>
      <c r="NS76" s="83"/>
      <c r="NT76" s="83"/>
      <c r="NU76" s="83"/>
      <c r="NV76" s="83"/>
      <c r="NW76" s="83"/>
      <c r="NX76" s="83"/>
      <c r="NY76" s="83"/>
      <c r="NZ76" s="83"/>
      <c r="OA76" s="83"/>
      <c r="OB76" s="83"/>
      <c r="OC76" s="83"/>
      <c r="OD76" s="83"/>
      <c r="OE76" s="83"/>
      <c r="OF76" s="83"/>
      <c r="OG76" s="83"/>
      <c r="OH76" s="83"/>
      <c r="OI76" s="83"/>
      <c r="OJ76" s="83"/>
      <c r="OK76" s="83"/>
      <c r="OL76" s="83"/>
      <c r="OM76" s="83"/>
      <c r="ON76" s="83"/>
      <c r="OO76" s="83"/>
      <c r="OP76" s="83"/>
      <c r="OQ76" s="83"/>
      <c r="OR76" s="83"/>
      <c r="OS76" s="83"/>
      <c r="OT76" s="83"/>
      <c r="OU76" s="83"/>
      <c r="OV76" s="83"/>
      <c r="OW76" s="83"/>
      <c r="OX76" s="83"/>
      <c r="OY76" s="83"/>
      <c r="OZ76" s="83"/>
      <c r="PA76" s="83"/>
      <c r="PB76" s="83"/>
      <c r="PC76" s="83"/>
      <c r="PD76" s="83"/>
      <c r="PE76" s="83"/>
      <c r="PF76" s="83"/>
      <c r="PG76" s="83"/>
      <c r="PH76" s="83"/>
      <c r="PI76" s="83"/>
      <c r="PJ76" s="83"/>
      <c r="PK76" s="83"/>
      <c r="PL76" s="83"/>
      <c r="PM76" s="83"/>
      <c r="PN76" s="83"/>
      <c r="PO76" s="83"/>
      <c r="PP76" s="83"/>
      <c r="PQ76" s="83"/>
      <c r="PR76" s="83"/>
      <c r="PS76" s="83"/>
      <c r="PT76" s="83"/>
      <c r="PU76" s="83"/>
      <c r="PV76" s="83"/>
      <c r="PW76" s="83"/>
      <c r="PX76" s="83"/>
      <c r="PY76" s="83"/>
      <c r="PZ76" s="83"/>
      <c r="QA76" s="83"/>
      <c r="QB76" s="83"/>
      <c r="QC76" s="83"/>
      <c r="QD76" s="83"/>
      <c r="QE76" s="83"/>
      <c r="QF76" s="83"/>
      <c r="QG76" s="83"/>
      <c r="QH76" s="83"/>
      <c r="QI76" s="83"/>
      <c r="QJ76" s="83"/>
      <c r="QK76" s="83"/>
      <c r="QL76" s="83"/>
      <c r="QM76" s="83"/>
      <c r="QN76" s="83"/>
      <c r="QO76" s="83"/>
      <c r="QP76" s="83"/>
      <c r="QQ76" s="83"/>
      <c r="QR76" s="83"/>
      <c r="QS76" s="83"/>
      <c r="QT76" s="83"/>
      <c r="QU76" s="83"/>
      <c r="QV76" s="83"/>
      <c r="QW76" s="83"/>
      <c r="QX76" s="83"/>
      <c r="QY76" s="83"/>
      <c r="QZ76" s="83"/>
      <c r="RA76" s="83"/>
      <c r="RB76" s="83"/>
      <c r="RC76" s="83"/>
      <c r="RD76" s="83"/>
      <c r="RE76" s="83"/>
      <c r="RF76" s="83"/>
      <c r="RG76" s="83"/>
      <c r="RH76" s="83"/>
      <c r="RI76" s="83"/>
      <c r="RJ76" s="83"/>
      <c r="RK76" s="83"/>
      <c r="RL76" s="83"/>
      <c r="RM76" s="83"/>
      <c r="RN76" s="83"/>
      <c r="RO76" s="83"/>
      <c r="RP76" s="83"/>
      <c r="RQ76" s="83"/>
      <c r="RR76" s="83"/>
      <c r="RS76" s="83"/>
      <c r="RT76" s="83"/>
      <c r="RU76" s="83"/>
      <c r="RV76" s="83"/>
      <c r="RW76" s="83"/>
      <c r="RX76" s="83"/>
      <c r="RY76" s="83"/>
      <c r="RZ76" s="83"/>
      <c r="SA76" s="83"/>
      <c r="SB76" s="83"/>
      <c r="SC76" s="83"/>
      <c r="SD76" s="83"/>
      <c r="SE76" s="83"/>
      <c r="SF76" s="83"/>
      <c r="SG76" s="83"/>
      <c r="SH76" s="83"/>
      <c r="SI76" s="83"/>
      <c r="SJ76" s="83"/>
      <c r="SK76" s="83"/>
      <c r="SL76" s="83"/>
      <c r="SM76" s="83"/>
      <c r="SN76" s="83"/>
      <c r="SO76" s="83"/>
      <c r="SP76" s="83"/>
      <c r="SQ76" s="83"/>
      <c r="SR76" s="83"/>
      <c r="SS76" s="83"/>
      <c r="ST76" s="83"/>
      <c r="SU76" s="83"/>
      <c r="SV76" s="83"/>
      <c r="SW76" s="83"/>
      <c r="SX76" s="83"/>
      <c r="SY76" s="83"/>
      <c r="SZ76" s="83"/>
      <c r="TA76" s="83"/>
      <c r="TB76" s="83"/>
      <c r="TC76" s="83"/>
      <c r="TD76" s="83"/>
      <c r="TE76" s="83"/>
      <c r="TF76" s="83"/>
      <c r="TG76" s="83"/>
      <c r="TH76" s="83"/>
      <c r="TI76" s="83"/>
      <c r="TJ76" s="83"/>
      <c r="TK76" s="83"/>
      <c r="TL76" s="83"/>
      <c r="TM76" s="83"/>
      <c r="TN76" s="83"/>
      <c r="TO76" s="83"/>
      <c r="TP76" s="83"/>
      <c r="TQ76" s="83"/>
      <c r="TR76" s="83"/>
      <c r="TS76" s="83"/>
      <c r="TT76" s="83"/>
      <c r="TU76" s="83"/>
      <c r="TV76" s="83"/>
      <c r="TW76" s="83"/>
      <c r="TX76" s="83"/>
      <c r="TY76" s="83"/>
      <c r="TZ76" s="83"/>
      <c r="UA76" s="83"/>
      <c r="UB76" s="83"/>
      <c r="UC76" s="83"/>
      <c r="UD76" s="83"/>
      <c r="UE76" s="83"/>
      <c r="UF76" s="83"/>
      <c r="UG76" s="83"/>
      <c r="UH76" s="83"/>
      <c r="UI76" s="83"/>
      <c r="UJ76" s="83"/>
      <c r="UK76" s="83"/>
      <c r="UL76" s="83"/>
      <c r="UM76" s="83"/>
      <c r="UN76" s="83"/>
      <c r="UO76" s="83"/>
      <c r="UP76" s="83"/>
      <c r="UQ76" s="83"/>
    </row>
    <row r="77" spans="1:564" s="1" customFormat="1" ht="12" hidden="1" thickBot="1" x14ac:dyDescent="0.25">
      <c r="A77" s="686">
        <f>alapadatok!A60</f>
        <v>26</v>
      </c>
      <c r="B77" s="678" t="str">
        <f>IF(alapadatok!C60="","",alapadatok!C60)</f>
        <v/>
      </c>
      <c r="C77" s="584" t="str">
        <f>IF(alapadatok!B60="","",alapadatok!B60)</f>
        <v/>
      </c>
      <c r="D77" s="584" t="str">
        <f>IF(alapadatok!D60="","",alapadatok!D60)</f>
        <v/>
      </c>
      <c r="E77" s="948" t="str">
        <f>IF(alapadatok!K60="","",alapadatok!K60)</f>
        <v/>
      </c>
      <c r="F77" s="1145" t="str">
        <f t="shared" si="157"/>
        <v/>
      </c>
      <c r="G77" s="1146" t="str">
        <f t="shared" si="157"/>
        <v/>
      </c>
      <c r="H77" s="1144" t="str">
        <f t="shared" si="157"/>
        <v/>
      </c>
      <c r="I77" s="1143" t="str">
        <f t="shared" si="157"/>
        <v/>
      </c>
      <c r="J77" s="1143" t="str">
        <f t="shared" si="157"/>
        <v/>
      </c>
      <c r="K77" s="1143" t="str">
        <f t="shared" si="157"/>
        <v/>
      </c>
      <c r="L77" s="1143" t="str">
        <f t="shared" si="157"/>
        <v/>
      </c>
      <c r="M77" s="1143" t="str">
        <f t="shared" si="157"/>
        <v/>
      </c>
      <c r="N77" s="1146" t="str">
        <f t="shared" si="157"/>
        <v/>
      </c>
      <c r="O77" s="1144" t="str">
        <f t="shared" si="157"/>
        <v/>
      </c>
      <c r="P77" s="1143" t="str">
        <f t="shared" si="157"/>
        <v/>
      </c>
      <c r="Q77" s="1143" t="str">
        <f t="shared" si="152"/>
        <v/>
      </c>
      <c r="R77" s="1143" t="str">
        <f t="shared" si="152"/>
        <v/>
      </c>
      <c r="S77" s="1143" t="str">
        <f t="shared" si="152"/>
        <v/>
      </c>
      <c r="T77" s="1143" t="str">
        <f t="shared" si="152"/>
        <v/>
      </c>
      <c r="U77" s="1146" t="str">
        <f t="shared" si="152"/>
        <v/>
      </c>
      <c r="V77" s="1144" t="str">
        <f t="shared" si="152"/>
        <v/>
      </c>
      <c r="W77" s="1143" t="str">
        <f t="shared" si="152"/>
        <v/>
      </c>
      <c r="X77" s="1143" t="str">
        <f t="shared" si="152"/>
        <v/>
      </c>
      <c r="Y77" s="1143" t="str">
        <f t="shared" si="152"/>
        <v/>
      </c>
      <c r="Z77" s="1143" t="str">
        <f t="shared" si="152"/>
        <v/>
      </c>
      <c r="AA77" s="1143" t="str">
        <f t="shared" si="152"/>
        <v/>
      </c>
      <c r="AB77" s="1146" t="str">
        <f t="shared" si="152"/>
        <v/>
      </c>
      <c r="AC77" s="1144" t="str">
        <f t="shared" si="152"/>
        <v/>
      </c>
      <c r="AD77" s="1143" t="str">
        <f t="shared" si="152"/>
        <v/>
      </c>
      <c r="AE77" s="1143" t="str">
        <f t="shared" si="152"/>
        <v/>
      </c>
      <c r="AF77" s="1143" t="str">
        <f t="shared" si="152"/>
        <v/>
      </c>
      <c r="AG77" s="1143" t="str">
        <f t="shared" si="158"/>
        <v/>
      </c>
      <c r="AH77" s="1143" t="str">
        <f t="shared" si="158"/>
        <v/>
      </c>
      <c r="AI77" s="1146" t="str">
        <f t="shared" si="158"/>
        <v/>
      </c>
      <c r="AJ77" s="1144" t="str">
        <f t="shared" si="158"/>
        <v/>
      </c>
      <c r="AK77" s="1143" t="str">
        <f t="shared" si="158"/>
        <v/>
      </c>
      <c r="AL77" s="1143" t="str">
        <f t="shared" si="158"/>
        <v/>
      </c>
      <c r="AM77" s="1143" t="str">
        <f t="shared" si="158"/>
        <v/>
      </c>
      <c r="AN77" s="1143" t="str">
        <f t="shared" si="158"/>
        <v/>
      </c>
      <c r="AO77" s="1143" t="str">
        <f t="shared" si="158"/>
        <v/>
      </c>
      <c r="AP77" s="1146" t="str">
        <f t="shared" si="158"/>
        <v/>
      </c>
      <c r="AQ77" s="1144" t="str">
        <f t="shared" si="158"/>
        <v/>
      </c>
      <c r="AR77" s="1143" t="str">
        <f t="shared" si="158"/>
        <v/>
      </c>
      <c r="AS77" s="1143" t="str">
        <f t="shared" si="158"/>
        <v/>
      </c>
      <c r="AT77" s="1143" t="str">
        <f t="shared" si="158"/>
        <v/>
      </c>
      <c r="AU77" s="1143" t="str">
        <f t="shared" si="158"/>
        <v/>
      </c>
      <c r="AV77" s="1143" t="str">
        <f t="shared" si="158"/>
        <v/>
      </c>
      <c r="AW77" s="1146" t="str">
        <f t="shared" si="153"/>
        <v/>
      </c>
      <c r="AX77" s="1144" t="str">
        <f t="shared" si="153"/>
        <v/>
      </c>
      <c r="AY77" s="1143" t="str">
        <f t="shared" si="153"/>
        <v/>
      </c>
      <c r="AZ77" s="1143" t="str">
        <f t="shared" si="153"/>
        <v/>
      </c>
      <c r="BA77" s="1143" t="str">
        <f t="shared" si="153"/>
        <v/>
      </c>
      <c r="BB77" s="1143" t="str">
        <f t="shared" si="153"/>
        <v/>
      </c>
      <c r="BC77" s="1143" t="str">
        <f t="shared" si="153"/>
        <v/>
      </c>
      <c r="BD77" s="1146" t="str">
        <f t="shared" si="153"/>
        <v/>
      </c>
      <c r="BE77" s="768" t="str">
        <f t="shared" si="159"/>
        <v/>
      </c>
      <c r="BF77" s="455" t="str">
        <f t="shared" si="159"/>
        <v/>
      </c>
      <c r="BG77" s="455" t="str">
        <f t="shared" si="159"/>
        <v/>
      </c>
      <c r="BH77" s="455" t="str">
        <f t="shared" si="159"/>
        <v/>
      </c>
      <c r="BI77" s="455" t="str">
        <f t="shared" si="159"/>
        <v/>
      </c>
      <c r="BJ77" s="455" t="str">
        <f t="shared" si="159"/>
        <v/>
      </c>
      <c r="BK77" s="953" t="str">
        <f t="shared" si="159"/>
        <v/>
      </c>
      <c r="BL77" s="768" t="str">
        <f t="shared" si="159"/>
        <v/>
      </c>
      <c r="BM77" s="455" t="str">
        <f t="shared" si="159"/>
        <v/>
      </c>
      <c r="BN77" s="455" t="str">
        <f t="shared" si="159"/>
        <v/>
      </c>
      <c r="BO77" s="455" t="str">
        <f t="shared" si="159"/>
        <v/>
      </c>
      <c r="BP77" s="455" t="str">
        <f t="shared" si="159"/>
        <v/>
      </c>
      <c r="BQ77" s="455" t="str">
        <f t="shared" si="159"/>
        <v/>
      </c>
      <c r="BR77" s="953" t="str">
        <f t="shared" si="154"/>
        <v/>
      </c>
      <c r="BS77" s="768" t="str">
        <f t="shared" si="154"/>
        <v/>
      </c>
      <c r="BT77" s="455" t="str">
        <f t="shared" si="154"/>
        <v/>
      </c>
      <c r="BU77" s="455" t="str">
        <f t="shared" si="154"/>
        <v/>
      </c>
      <c r="BV77" s="455" t="str">
        <f t="shared" si="154"/>
        <v/>
      </c>
      <c r="BW77" s="455" t="str">
        <f t="shared" si="154"/>
        <v/>
      </c>
      <c r="BX77" s="455" t="str">
        <f t="shared" si="154"/>
        <v/>
      </c>
      <c r="BY77" s="953" t="str">
        <f t="shared" si="154"/>
        <v/>
      </c>
      <c r="BZ77" s="768" t="str">
        <f t="shared" si="154"/>
        <v/>
      </c>
      <c r="CA77" s="455" t="str">
        <f t="shared" si="154"/>
        <v/>
      </c>
      <c r="CB77" s="455" t="str">
        <f t="shared" si="154"/>
        <v/>
      </c>
      <c r="CC77" s="455" t="str">
        <f t="shared" si="154"/>
        <v/>
      </c>
      <c r="CD77" s="455" t="str">
        <f t="shared" si="154"/>
        <v/>
      </c>
      <c r="CE77" s="455" t="str">
        <f t="shared" si="154"/>
        <v/>
      </c>
      <c r="CF77" s="953" t="str">
        <f t="shared" si="154"/>
        <v/>
      </c>
      <c r="CG77" s="768" t="str">
        <f t="shared" si="154"/>
        <v/>
      </c>
      <c r="CH77" s="455" t="str">
        <f t="shared" si="154"/>
        <v/>
      </c>
      <c r="CI77" s="455" t="str">
        <f t="shared" si="154"/>
        <v/>
      </c>
      <c r="CJ77" s="455" t="str">
        <f t="shared" si="154"/>
        <v/>
      </c>
      <c r="CK77" s="455" t="str">
        <f t="shared" si="154"/>
        <v/>
      </c>
      <c r="CL77" s="455" t="str">
        <f t="shared" si="154"/>
        <v/>
      </c>
      <c r="CM77" s="953" t="str">
        <f t="shared" si="154"/>
        <v/>
      </c>
      <c r="CN77" s="768" t="str">
        <f t="shared" si="154"/>
        <v/>
      </c>
      <c r="CO77" s="455" t="str">
        <f t="shared" si="154"/>
        <v/>
      </c>
      <c r="CP77" s="455" t="str">
        <f t="shared" si="154"/>
        <v/>
      </c>
      <c r="CQ77" s="455" t="str">
        <f t="shared" si="154"/>
        <v/>
      </c>
      <c r="CR77" s="455" t="str">
        <f t="shared" si="154"/>
        <v/>
      </c>
      <c r="CS77" s="455" t="str">
        <f t="shared" si="154"/>
        <v/>
      </c>
      <c r="CT77" s="953" t="str">
        <f t="shared" si="154"/>
        <v/>
      </c>
      <c r="CU77" s="952" t="str">
        <f t="shared" si="154"/>
        <v/>
      </c>
      <c r="CV77" s="455" t="str">
        <f t="shared" si="154"/>
        <v/>
      </c>
      <c r="CW77" s="455" t="str">
        <f t="shared" si="154"/>
        <v/>
      </c>
      <c r="CX77" s="455" t="str">
        <f t="shared" si="154"/>
        <v/>
      </c>
      <c r="CY77" s="455" t="str">
        <f t="shared" si="154"/>
        <v/>
      </c>
      <c r="CZ77" s="455" t="str">
        <f t="shared" si="154"/>
        <v/>
      </c>
      <c r="DA77" s="953" t="str">
        <f t="shared" si="154"/>
        <v/>
      </c>
      <c r="DB77" s="768" t="str">
        <f t="shared" si="154"/>
        <v/>
      </c>
      <c r="DC77" s="455" t="str">
        <f t="shared" si="154"/>
        <v/>
      </c>
      <c r="DD77" s="455" t="str">
        <f t="shared" si="154"/>
        <v/>
      </c>
      <c r="DE77" s="455" t="str">
        <f t="shared" si="154"/>
        <v/>
      </c>
      <c r="DF77" s="455" t="str">
        <f t="shared" si="154"/>
        <v/>
      </c>
      <c r="DG77" s="455" t="str">
        <f t="shared" si="154"/>
        <v/>
      </c>
      <c r="DH77" s="953" t="str">
        <f t="shared" si="154"/>
        <v/>
      </c>
      <c r="DI77" s="768" t="str">
        <f t="shared" si="154"/>
        <v/>
      </c>
      <c r="DJ77" s="455" t="str">
        <f t="shared" si="154"/>
        <v/>
      </c>
      <c r="DK77" s="455" t="str">
        <f t="shared" si="154"/>
        <v/>
      </c>
      <c r="DL77" s="455" t="str">
        <f t="shared" si="154"/>
        <v/>
      </c>
      <c r="DM77" s="455" t="str">
        <f t="shared" si="154"/>
        <v/>
      </c>
      <c r="DN77" s="455" t="str">
        <f t="shared" si="154"/>
        <v/>
      </c>
      <c r="DO77" s="953" t="str">
        <f t="shared" si="154"/>
        <v/>
      </c>
      <c r="DP77" s="768" t="str">
        <f t="shared" si="154"/>
        <v/>
      </c>
      <c r="DQ77" s="455" t="str">
        <f t="shared" si="154"/>
        <v/>
      </c>
      <c r="DR77" s="455" t="str">
        <f t="shared" si="154"/>
        <v/>
      </c>
      <c r="DS77" s="455" t="str">
        <f t="shared" si="154"/>
        <v/>
      </c>
      <c r="DT77" s="455" t="str">
        <f t="shared" si="154"/>
        <v/>
      </c>
      <c r="DU77" s="455" t="str">
        <f t="shared" si="154"/>
        <v/>
      </c>
      <c r="DV77" s="953" t="str">
        <f t="shared" si="154"/>
        <v/>
      </c>
      <c r="DW77" s="768" t="str">
        <f t="shared" si="154"/>
        <v/>
      </c>
      <c r="DX77" s="455" t="str">
        <f t="shared" si="154"/>
        <v/>
      </c>
      <c r="DY77" s="455" t="str">
        <f t="shared" si="154"/>
        <v/>
      </c>
      <c r="DZ77" s="455" t="str">
        <f t="shared" si="154"/>
        <v/>
      </c>
      <c r="EA77" s="455" t="str">
        <f t="shared" si="154"/>
        <v/>
      </c>
      <c r="EB77" s="455" t="str">
        <f t="shared" si="154"/>
        <v/>
      </c>
      <c r="EC77" s="954" t="str">
        <f t="shared" si="114"/>
        <v/>
      </c>
      <c r="ED77" s="768" t="str">
        <f t="shared" si="160"/>
        <v/>
      </c>
      <c r="EE77" s="455" t="str">
        <f t="shared" si="160"/>
        <v/>
      </c>
      <c r="EF77" s="455" t="str">
        <f t="shared" si="160"/>
        <v/>
      </c>
      <c r="EG77" s="455" t="str">
        <f t="shared" si="160"/>
        <v/>
      </c>
      <c r="EH77" s="455" t="str">
        <f t="shared" si="160"/>
        <v/>
      </c>
      <c r="EI77" s="455" t="str">
        <f t="shared" si="160"/>
        <v/>
      </c>
      <c r="EJ77" s="953" t="str">
        <f t="shared" si="160"/>
        <v/>
      </c>
      <c r="EK77" s="768" t="str">
        <f t="shared" si="160"/>
        <v/>
      </c>
      <c r="EL77" s="455" t="str">
        <f t="shared" si="160"/>
        <v/>
      </c>
      <c r="EM77" s="455" t="str">
        <f t="shared" si="160"/>
        <v/>
      </c>
      <c r="EN77" s="455" t="str">
        <f t="shared" si="160"/>
        <v/>
      </c>
      <c r="EO77" s="455" t="str">
        <f t="shared" si="160"/>
        <v/>
      </c>
      <c r="EP77" s="455" t="str">
        <f t="shared" si="160"/>
        <v/>
      </c>
      <c r="EQ77" s="953" t="str">
        <f t="shared" si="160"/>
        <v/>
      </c>
      <c r="ER77" s="768" t="str">
        <f t="shared" si="160"/>
        <v/>
      </c>
      <c r="ES77" s="455" t="str">
        <f t="shared" si="160"/>
        <v/>
      </c>
      <c r="ET77" s="455" t="str">
        <f t="shared" si="160"/>
        <v/>
      </c>
      <c r="EU77" s="455" t="str">
        <f t="shared" si="160"/>
        <v/>
      </c>
      <c r="EV77" s="455" t="str">
        <f t="shared" si="160"/>
        <v/>
      </c>
      <c r="EW77" s="455" t="str">
        <f t="shared" si="160"/>
        <v/>
      </c>
      <c r="EX77" s="953" t="str">
        <f t="shared" si="160"/>
        <v/>
      </c>
      <c r="EY77" s="768" t="str">
        <f t="shared" si="160"/>
        <v/>
      </c>
      <c r="EZ77" s="455" t="str">
        <f t="shared" si="160"/>
        <v/>
      </c>
      <c r="FA77" s="455" t="str">
        <f t="shared" si="160"/>
        <v/>
      </c>
      <c r="FB77" s="455" t="str">
        <f t="shared" si="160"/>
        <v/>
      </c>
      <c r="FC77" s="455" t="str">
        <f t="shared" si="160"/>
        <v/>
      </c>
      <c r="FD77" s="455" t="str">
        <f t="shared" si="160"/>
        <v/>
      </c>
      <c r="FE77" s="953" t="str">
        <f t="shared" si="160"/>
        <v/>
      </c>
      <c r="FF77" s="768" t="str">
        <f t="shared" si="160"/>
        <v/>
      </c>
      <c r="FG77" s="455" t="str">
        <f t="shared" si="160"/>
        <v/>
      </c>
      <c r="FH77" s="455" t="str">
        <f t="shared" si="160"/>
        <v/>
      </c>
      <c r="FI77" s="455" t="str">
        <f t="shared" si="160"/>
        <v/>
      </c>
      <c r="FJ77" s="455" t="str">
        <f t="shared" si="160"/>
        <v/>
      </c>
      <c r="FK77" s="455" t="str">
        <f t="shared" si="160"/>
        <v/>
      </c>
      <c r="FL77" s="953" t="str">
        <f t="shared" si="160"/>
        <v/>
      </c>
      <c r="FM77" s="768" t="str">
        <f t="shared" si="160"/>
        <v/>
      </c>
      <c r="FN77" s="455" t="str">
        <f t="shared" si="160"/>
        <v/>
      </c>
      <c r="FO77" s="455" t="str">
        <f t="shared" si="160"/>
        <v/>
      </c>
      <c r="FP77" s="455" t="str">
        <f t="shared" si="160"/>
        <v/>
      </c>
      <c r="FQ77" s="455" t="str">
        <f t="shared" si="160"/>
        <v/>
      </c>
      <c r="FR77" s="455" t="str">
        <f t="shared" si="160"/>
        <v/>
      </c>
      <c r="FS77" s="953" t="str">
        <f t="shared" si="160"/>
        <v/>
      </c>
      <c r="FT77" s="768" t="str">
        <f t="shared" si="160"/>
        <v/>
      </c>
      <c r="FU77" s="455" t="str">
        <f t="shared" si="160"/>
        <v/>
      </c>
      <c r="FV77" s="455" t="str">
        <f t="shared" si="160"/>
        <v/>
      </c>
      <c r="FW77" s="455" t="str">
        <f t="shared" si="160"/>
        <v/>
      </c>
      <c r="FX77" s="455" t="str">
        <f t="shared" si="160"/>
        <v/>
      </c>
      <c r="FY77" s="455" t="str">
        <f t="shared" si="160"/>
        <v/>
      </c>
      <c r="FZ77" s="953" t="str">
        <f t="shared" si="160"/>
        <v/>
      </c>
      <c r="GA77" s="768" t="str">
        <f t="shared" si="160"/>
        <v/>
      </c>
      <c r="GB77" s="455" t="str">
        <f t="shared" si="160"/>
        <v/>
      </c>
      <c r="GC77" s="455" t="str">
        <f t="shared" si="160"/>
        <v/>
      </c>
      <c r="GD77" s="455" t="str">
        <f t="shared" si="160"/>
        <v/>
      </c>
      <c r="GE77" s="455" t="str">
        <f t="shared" si="160"/>
        <v/>
      </c>
      <c r="GF77" s="953" t="str">
        <f t="shared" si="160"/>
        <v/>
      </c>
      <c r="GG77" s="768" t="str">
        <f t="shared" si="160"/>
        <v/>
      </c>
      <c r="GH77" s="455" t="str">
        <f t="shared" si="160"/>
        <v/>
      </c>
      <c r="GI77" s="455" t="str">
        <f t="shared" si="160"/>
        <v/>
      </c>
      <c r="GJ77" s="455" t="str">
        <f t="shared" si="160"/>
        <v/>
      </c>
      <c r="GK77" s="455" t="str">
        <f t="shared" si="160"/>
        <v/>
      </c>
      <c r="GL77" s="455" t="str">
        <f t="shared" si="160"/>
        <v/>
      </c>
      <c r="GM77" s="455" t="str">
        <f t="shared" si="160"/>
        <v/>
      </c>
      <c r="GN77" s="954" t="str">
        <f t="shared" si="160"/>
        <v/>
      </c>
      <c r="GO77" s="768" t="str">
        <f t="shared" si="160"/>
        <v/>
      </c>
      <c r="GP77" s="455" t="str">
        <f t="shared" si="155"/>
        <v/>
      </c>
      <c r="GQ77" s="455" t="str">
        <f t="shared" si="155"/>
        <v/>
      </c>
      <c r="GR77" s="455" t="str">
        <f t="shared" si="155"/>
        <v/>
      </c>
      <c r="GS77" s="455" t="str">
        <f t="shared" si="155"/>
        <v/>
      </c>
      <c r="GT77" s="455" t="str">
        <f t="shared" si="155"/>
        <v/>
      </c>
      <c r="GU77" s="953" t="str">
        <f t="shared" si="155"/>
        <v/>
      </c>
      <c r="GV77" s="768" t="str">
        <f t="shared" si="155"/>
        <v/>
      </c>
      <c r="GW77" s="455" t="str">
        <f t="shared" si="155"/>
        <v/>
      </c>
      <c r="GX77" s="455" t="str">
        <f t="shared" si="155"/>
        <v/>
      </c>
      <c r="GY77" s="455" t="str">
        <f t="shared" si="155"/>
        <v/>
      </c>
      <c r="GZ77" s="455" t="str">
        <f t="shared" si="155"/>
        <v/>
      </c>
      <c r="HA77" s="455" t="str">
        <f t="shared" si="155"/>
        <v/>
      </c>
      <c r="HB77" s="953" t="str">
        <f t="shared" si="155"/>
        <v/>
      </c>
      <c r="HC77" s="768" t="str">
        <f t="shared" si="155"/>
        <v/>
      </c>
      <c r="HD77" s="455" t="str">
        <f t="shared" si="155"/>
        <v/>
      </c>
      <c r="HE77" s="455" t="str">
        <f t="shared" si="155"/>
        <v/>
      </c>
      <c r="HF77" s="455" t="str">
        <f t="shared" si="155"/>
        <v/>
      </c>
      <c r="HG77" s="455" t="str">
        <f t="shared" si="155"/>
        <v/>
      </c>
      <c r="HH77" s="455" t="str">
        <f t="shared" si="155"/>
        <v/>
      </c>
      <c r="HI77" s="953" t="str">
        <f t="shared" si="155"/>
        <v/>
      </c>
      <c r="HJ77" s="768" t="str">
        <f t="shared" si="155"/>
        <v/>
      </c>
      <c r="HK77" s="455" t="str">
        <f t="shared" si="155"/>
        <v/>
      </c>
      <c r="HL77" s="455" t="str">
        <f t="shared" si="155"/>
        <v/>
      </c>
      <c r="HM77" s="455" t="str">
        <f t="shared" si="155"/>
        <v/>
      </c>
      <c r="HN77" s="455" t="str">
        <f t="shared" si="155"/>
        <v/>
      </c>
      <c r="HO77" s="455" t="str">
        <f t="shared" si="155"/>
        <v/>
      </c>
      <c r="HP77" s="953" t="str">
        <f t="shared" si="155"/>
        <v/>
      </c>
      <c r="HQ77" s="768" t="str">
        <f t="shared" si="155"/>
        <v/>
      </c>
      <c r="HR77" s="455" t="str">
        <f t="shared" si="155"/>
        <v/>
      </c>
      <c r="HS77" s="455" t="str">
        <f t="shared" si="155"/>
        <v/>
      </c>
      <c r="HT77" s="455" t="str">
        <f t="shared" si="155"/>
        <v/>
      </c>
      <c r="HU77" s="455" t="str">
        <f t="shared" si="155"/>
        <v/>
      </c>
      <c r="HV77" s="455" t="str">
        <f t="shared" si="155"/>
        <v/>
      </c>
      <c r="HW77" s="953" t="str">
        <f t="shared" si="155"/>
        <v/>
      </c>
      <c r="HX77" s="768" t="str">
        <f t="shared" si="155"/>
        <v/>
      </c>
      <c r="HY77" s="455" t="str">
        <f t="shared" si="155"/>
        <v/>
      </c>
      <c r="HZ77" s="455" t="str">
        <f t="shared" si="155"/>
        <v/>
      </c>
      <c r="IA77" s="455" t="str">
        <f t="shared" si="155"/>
        <v/>
      </c>
      <c r="IB77" s="455" t="str">
        <f t="shared" si="155"/>
        <v/>
      </c>
      <c r="IC77" s="455" t="str">
        <f t="shared" si="155"/>
        <v/>
      </c>
      <c r="ID77" s="953" t="str">
        <f t="shared" si="155"/>
        <v/>
      </c>
      <c r="IE77" s="768" t="str">
        <f t="shared" si="155"/>
        <v/>
      </c>
      <c r="IF77" s="455" t="str">
        <f t="shared" si="155"/>
        <v/>
      </c>
      <c r="IG77" s="455" t="str">
        <f t="shared" si="155"/>
        <v/>
      </c>
      <c r="IH77" s="455" t="str">
        <f t="shared" si="155"/>
        <v/>
      </c>
      <c r="II77" s="455" t="str">
        <f t="shared" si="155"/>
        <v/>
      </c>
      <c r="IJ77" s="455" t="str">
        <f t="shared" si="155"/>
        <v/>
      </c>
      <c r="IK77" s="953" t="str">
        <f t="shared" si="155"/>
        <v/>
      </c>
      <c r="IL77" s="768" t="str">
        <f t="shared" si="155"/>
        <v/>
      </c>
      <c r="IM77" s="455" t="str">
        <f t="shared" si="155"/>
        <v/>
      </c>
      <c r="IN77" s="455" t="str">
        <f t="shared" si="155"/>
        <v/>
      </c>
      <c r="IO77" s="455" t="str">
        <f t="shared" si="155"/>
        <v/>
      </c>
      <c r="IP77" s="455" t="str">
        <f t="shared" si="155"/>
        <v/>
      </c>
      <c r="IQ77" s="455" t="str">
        <f t="shared" si="155"/>
        <v/>
      </c>
      <c r="IR77" s="953" t="str">
        <f t="shared" si="155"/>
        <v/>
      </c>
      <c r="IS77" s="768" t="str">
        <f t="shared" si="155"/>
        <v/>
      </c>
      <c r="IT77" s="455" t="str">
        <f t="shared" si="155"/>
        <v/>
      </c>
      <c r="IU77" s="455" t="str">
        <f t="shared" si="155"/>
        <v/>
      </c>
      <c r="IV77" s="455" t="str">
        <f t="shared" si="155"/>
        <v/>
      </c>
      <c r="IW77" s="455" t="str">
        <f t="shared" si="155"/>
        <v/>
      </c>
      <c r="IX77" s="455" t="str">
        <f t="shared" si="155"/>
        <v/>
      </c>
      <c r="IY77" s="954" t="str">
        <f t="shared" si="155"/>
        <v/>
      </c>
      <c r="IZ77" s="768" t="str">
        <f t="shared" si="155"/>
        <v/>
      </c>
      <c r="JA77" s="455" t="str">
        <f t="shared" si="116"/>
        <v/>
      </c>
      <c r="JB77" s="455" t="str">
        <f t="shared" si="161"/>
        <v/>
      </c>
      <c r="JC77" s="455" t="str">
        <f t="shared" si="161"/>
        <v/>
      </c>
      <c r="JD77" s="455" t="str">
        <f t="shared" si="161"/>
        <v/>
      </c>
      <c r="JE77" s="455" t="str">
        <f t="shared" si="161"/>
        <v/>
      </c>
      <c r="JF77" s="953" t="str">
        <f t="shared" si="161"/>
        <v/>
      </c>
      <c r="JG77" s="768" t="str">
        <f t="shared" si="161"/>
        <v/>
      </c>
      <c r="JH77" s="455" t="str">
        <f t="shared" si="161"/>
        <v/>
      </c>
      <c r="JI77" s="455" t="str">
        <f t="shared" si="161"/>
        <v/>
      </c>
      <c r="JJ77" s="455" t="str">
        <f t="shared" si="161"/>
        <v/>
      </c>
      <c r="JK77" s="455" t="str">
        <f t="shared" si="161"/>
        <v/>
      </c>
      <c r="JL77" s="455" t="str">
        <f t="shared" si="161"/>
        <v/>
      </c>
      <c r="JM77" s="953" t="str">
        <f t="shared" si="161"/>
        <v/>
      </c>
      <c r="JN77" s="768" t="str">
        <f t="shared" si="161"/>
        <v/>
      </c>
      <c r="JO77" s="455" t="str">
        <f t="shared" si="161"/>
        <v/>
      </c>
      <c r="JP77" s="455" t="str">
        <f t="shared" si="161"/>
        <v/>
      </c>
      <c r="JQ77" s="455" t="str">
        <f t="shared" si="161"/>
        <v/>
      </c>
      <c r="JR77" s="455" t="str">
        <f t="shared" si="161"/>
        <v/>
      </c>
      <c r="JS77" s="455" t="str">
        <f t="shared" si="161"/>
        <v/>
      </c>
      <c r="JT77" s="953" t="str">
        <f t="shared" si="161"/>
        <v/>
      </c>
      <c r="JU77" s="768" t="str">
        <f t="shared" si="161"/>
        <v/>
      </c>
      <c r="JV77" s="455" t="str">
        <f t="shared" si="161"/>
        <v/>
      </c>
      <c r="JW77" s="455" t="str">
        <f t="shared" si="161"/>
        <v/>
      </c>
      <c r="JX77" s="455" t="str">
        <f t="shared" si="161"/>
        <v/>
      </c>
      <c r="JY77" s="455" t="str">
        <f t="shared" si="161"/>
        <v/>
      </c>
      <c r="JZ77" s="455" t="str">
        <f t="shared" si="161"/>
        <v/>
      </c>
      <c r="KA77" s="953" t="str">
        <f t="shared" si="161"/>
        <v/>
      </c>
      <c r="KB77" s="768" t="str">
        <f t="shared" si="161"/>
        <v/>
      </c>
      <c r="KC77" s="455" t="str">
        <f t="shared" si="161"/>
        <v/>
      </c>
      <c r="KD77" s="455" t="str">
        <f t="shared" si="161"/>
        <v/>
      </c>
      <c r="KE77" s="455" t="str">
        <f t="shared" si="161"/>
        <v/>
      </c>
      <c r="KF77" s="455" t="str">
        <f t="shared" si="161"/>
        <v/>
      </c>
      <c r="KG77" s="455" t="str">
        <f t="shared" si="161"/>
        <v/>
      </c>
      <c r="KH77" s="953" t="str">
        <f t="shared" si="161"/>
        <v/>
      </c>
      <c r="KI77" s="768" t="str">
        <f t="shared" si="161"/>
        <v/>
      </c>
      <c r="KJ77" s="455" t="str">
        <f t="shared" si="161"/>
        <v/>
      </c>
      <c r="KK77" s="455" t="str">
        <f t="shared" si="161"/>
        <v/>
      </c>
      <c r="KL77" s="455" t="str">
        <f t="shared" si="161"/>
        <v/>
      </c>
      <c r="KM77" s="455" t="str">
        <f t="shared" si="161"/>
        <v/>
      </c>
      <c r="KN77" s="455" t="str">
        <f t="shared" si="161"/>
        <v/>
      </c>
      <c r="KO77" s="953" t="str">
        <f t="shared" si="161"/>
        <v/>
      </c>
      <c r="KP77" s="768" t="str">
        <f t="shared" si="161"/>
        <v/>
      </c>
      <c r="KQ77" s="455" t="str">
        <f t="shared" si="161"/>
        <v/>
      </c>
      <c r="KR77" s="455" t="str">
        <f t="shared" si="161"/>
        <v/>
      </c>
      <c r="KS77" s="455" t="str">
        <f t="shared" si="161"/>
        <v/>
      </c>
      <c r="KT77" s="455" t="str">
        <f t="shared" si="161"/>
        <v/>
      </c>
      <c r="KU77" s="455" t="str">
        <f t="shared" si="161"/>
        <v/>
      </c>
      <c r="KV77" s="953" t="str">
        <f t="shared" si="161"/>
        <v/>
      </c>
      <c r="KW77" s="768" t="str">
        <f t="shared" si="161"/>
        <v/>
      </c>
      <c r="KX77" s="455" t="str">
        <f t="shared" si="161"/>
        <v/>
      </c>
      <c r="KY77" s="455" t="str">
        <f t="shared" si="161"/>
        <v/>
      </c>
      <c r="KZ77" s="455" t="str">
        <f t="shared" si="161"/>
        <v/>
      </c>
      <c r="LA77" s="455" t="str">
        <f t="shared" si="161"/>
        <v/>
      </c>
      <c r="LB77" s="455" t="str">
        <f t="shared" si="161"/>
        <v/>
      </c>
      <c r="LC77" s="954" t="str">
        <f t="shared" si="161"/>
        <v/>
      </c>
      <c r="LD77" s="768" t="str">
        <f t="shared" si="161"/>
        <v/>
      </c>
      <c r="LE77" s="455" t="str">
        <f t="shared" si="161"/>
        <v/>
      </c>
      <c r="LF77" s="455" t="str">
        <f t="shared" si="161"/>
        <v/>
      </c>
      <c r="LG77" s="455" t="str">
        <f t="shared" si="161"/>
        <v/>
      </c>
      <c r="LH77" s="455" t="str">
        <f t="shared" si="161"/>
        <v/>
      </c>
      <c r="LI77" s="455" t="str">
        <f t="shared" si="161"/>
        <v/>
      </c>
      <c r="LJ77" s="953" t="str">
        <f t="shared" si="161"/>
        <v/>
      </c>
      <c r="LK77" s="768" t="str">
        <f t="shared" si="161"/>
        <v/>
      </c>
      <c r="LL77" s="455" t="str">
        <f t="shared" si="161"/>
        <v/>
      </c>
      <c r="LM77" s="455" t="str">
        <f t="shared" si="161"/>
        <v/>
      </c>
      <c r="LN77" s="455" t="str">
        <f t="shared" si="156"/>
        <v/>
      </c>
      <c r="LO77" s="455" t="str">
        <f t="shared" si="156"/>
        <v/>
      </c>
      <c r="LP77" s="455" t="str">
        <f t="shared" si="156"/>
        <v/>
      </c>
      <c r="LQ77" s="953" t="str">
        <f t="shared" si="156"/>
        <v/>
      </c>
      <c r="LR77" s="768" t="str">
        <f t="shared" si="156"/>
        <v/>
      </c>
      <c r="LS77" s="455" t="str">
        <f t="shared" si="156"/>
        <v/>
      </c>
      <c r="LT77" s="455" t="str">
        <f t="shared" si="156"/>
        <v/>
      </c>
      <c r="LU77" s="455" t="str">
        <f t="shared" si="156"/>
        <v/>
      </c>
      <c r="LV77" s="455" t="str">
        <f t="shared" si="156"/>
        <v/>
      </c>
      <c r="LW77" s="455" t="str">
        <f t="shared" si="156"/>
        <v/>
      </c>
      <c r="LX77" s="953" t="str">
        <f t="shared" si="156"/>
        <v/>
      </c>
      <c r="LY77" s="768" t="str">
        <f t="shared" si="156"/>
        <v/>
      </c>
      <c r="LZ77" s="455" t="str">
        <f t="shared" si="156"/>
        <v/>
      </c>
      <c r="MA77" s="455" t="str">
        <f t="shared" si="156"/>
        <v/>
      </c>
      <c r="MB77" s="455" t="str">
        <f t="shared" si="156"/>
        <v/>
      </c>
      <c r="MC77" s="455" t="str">
        <f t="shared" si="156"/>
        <v/>
      </c>
      <c r="MD77" s="455" t="str">
        <f t="shared" si="156"/>
        <v/>
      </c>
      <c r="ME77" s="953" t="str">
        <f t="shared" si="156"/>
        <v/>
      </c>
      <c r="MF77" s="768" t="str">
        <f t="shared" si="156"/>
        <v/>
      </c>
      <c r="MG77" s="455" t="str">
        <f t="shared" si="156"/>
        <v/>
      </c>
      <c r="MH77" s="455" t="str">
        <f t="shared" si="156"/>
        <v/>
      </c>
      <c r="MI77" s="455" t="str">
        <f t="shared" si="156"/>
        <v/>
      </c>
      <c r="MJ77" s="455" t="str">
        <f t="shared" si="156"/>
        <v/>
      </c>
      <c r="MK77" s="455" t="str">
        <f t="shared" si="156"/>
        <v/>
      </c>
      <c r="ML77" s="953" t="str">
        <f t="shared" si="156"/>
        <v/>
      </c>
      <c r="MM77" s="768" t="str">
        <f t="shared" si="156"/>
        <v/>
      </c>
      <c r="MN77" s="455" t="str">
        <f t="shared" si="156"/>
        <v/>
      </c>
      <c r="MO77" s="455" t="str">
        <f t="shared" si="156"/>
        <v/>
      </c>
      <c r="MP77" s="455" t="str">
        <f t="shared" si="156"/>
        <v/>
      </c>
      <c r="MQ77" s="455" t="str">
        <f t="shared" si="156"/>
        <v/>
      </c>
      <c r="MR77" s="455" t="str">
        <f t="shared" si="156"/>
        <v/>
      </c>
      <c r="MS77" s="953" t="str">
        <f t="shared" si="156"/>
        <v/>
      </c>
      <c r="MT77" s="768" t="str">
        <f t="shared" si="156"/>
        <v/>
      </c>
      <c r="MU77" s="455" t="str">
        <f t="shared" si="156"/>
        <v/>
      </c>
      <c r="MV77" s="455" t="str">
        <f t="shared" si="156"/>
        <v/>
      </c>
      <c r="MW77" s="455" t="str">
        <f t="shared" si="156"/>
        <v/>
      </c>
      <c r="MX77" s="455" t="str">
        <f t="shared" si="156"/>
        <v/>
      </c>
      <c r="MY77" s="455" t="str">
        <f t="shared" si="156"/>
        <v/>
      </c>
      <c r="MZ77" s="953" t="str">
        <f t="shared" si="156"/>
        <v/>
      </c>
      <c r="NA77" s="768" t="str">
        <f t="shared" si="156"/>
        <v/>
      </c>
      <c r="NB77" s="455" t="str">
        <f t="shared" si="156"/>
        <v/>
      </c>
      <c r="NC77" s="455" t="str">
        <f t="shared" si="156"/>
        <v/>
      </c>
      <c r="ND77" s="455" t="str">
        <f t="shared" si="156"/>
        <v/>
      </c>
      <c r="NE77" s="455" t="str">
        <f t="shared" si="156"/>
        <v/>
      </c>
      <c r="NF77" s="455" t="str">
        <f t="shared" si="156"/>
        <v/>
      </c>
      <c r="NG77" s="954" t="str">
        <f t="shared" si="156"/>
        <v/>
      </c>
      <c r="NH77" s="768" t="str">
        <f t="shared" si="156"/>
        <v/>
      </c>
      <c r="NI77" s="455" t="str">
        <f t="shared" si="156"/>
        <v/>
      </c>
      <c r="NJ77" s="455" t="str">
        <f t="shared" si="156"/>
        <v/>
      </c>
      <c r="NK77" s="455" t="str">
        <f t="shared" si="156"/>
        <v/>
      </c>
      <c r="NL77" s="455" t="str">
        <f t="shared" si="156"/>
        <v/>
      </c>
      <c r="NM77" s="455" t="str">
        <f t="shared" si="156"/>
        <v/>
      </c>
      <c r="NN77" s="953" t="str">
        <f t="shared" si="156"/>
        <v/>
      </c>
      <c r="NO77" s="83"/>
      <c r="NP77" s="83"/>
      <c r="NQ77" s="83"/>
      <c r="NR77" s="83"/>
      <c r="NS77" s="83"/>
      <c r="NT77" s="83"/>
      <c r="NU77" s="83"/>
      <c r="NV77" s="83"/>
      <c r="NW77" s="83"/>
      <c r="NX77" s="83"/>
      <c r="NY77" s="83"/>
      <c r="NZ77" s="83"/>
      <c r="OA77" s="83"/>
      <c r="OB77" s="83"/>
      <c r="OC77" s="83"/>
      <c r="OD77" s="83"/>
      <c r="OE77" s="83"/>
      <c r="OF77" s="83"/>
      <c r="OG77" s="83"/>
      <c r="OH77" s="83"/>
      <c r="OI77" s="83"/>
      <c r="OJ77" s="83"/>
      <c r="OK77" s="83"/>
      <c r="OL77" s="83"/>
      <c r="OM77" s="83"/>
      <c r="ON77" s="83"/>
      <c r="OO77" s="83"/>
      <c r="OP77" s="83"/>
      <c r="OQ77" s="83"/>
      <c r="OR77" s="83"/>
      <c r="OS77" s="83"/>
      <c r="OT77" s="83"/>
      <c r="OU77" s="83"/>
      <c r="OV77" s="83"/>
      <c r="OW77" s="83"/>
      <c r="OX77" s="83"/>
      <c r="OY77" s="83"/>
      <c r="OZ77" s="83"/>
      <c r="PA77" s="83"/>
      <c r="PB77" s="83"/>
      <c r="PC77" s="83"/>
      <c r="PD77" s="83"/>
      <c r="PE77" s="83"/>
      <c r="PF77" s="83"/>
      <c r="PG77" s="83"/>
      <c r="PH77" s="83"/>
      <c r="PI77" s="83"/>
      <c r="PJ77" s="83"/>
      <c r="PK77" s="83"/>
      <c r="PL77" s="83"/>
      <c r="PM77" s="83"/>
      <c r="PN77" s="83"/>
      <c r="PO77" s="83"/>
      <c r="PP77" s="83"/>
      <c r="PQ77" s="83"/>
      <c r="PR77" s="83"/>
      <c r="PS77" s="83"/>
      <c r="PT77" s="83"/>
      <c r="PU77" s="83"/>
      <c r="PV77" s="83"/>
      <c r="PW77" s="83"/>
      <c r="PX77" s="83"/>
      <c r="PY77" s="83"/>
      <c r="PZ77" s="83"/>
      <c r="QA77" s="83"/>
      <c r="QB77" s="83"/>
      <c r="QC77" s="83"/>
      <c r="QD77" s="83"/>
      <c r="QE77" s="83"/>
      <c r="QF77" s="83"/>
      <c r="QG77" s="83"/>
      <c r="QH77" s="83"/>
      <c r="QI77" s="83"/>
      <c r="QJ77" s="83"/>
      <c r="QK77" s="83"/>
      <c r="QL77" s="83"/>
      <c r="QM77" s="83"/>
      <c r="QN77" s="83"/>
      <c r="QO77" s="83"/>
      <c r="QP77" s="83"/>
      <c r="QQ77" s="83"/>
      <c r="QR77" s="83"/>
      <c r="QS77" s="83"/>
      <c r="QT77" s="83"/>
      <c r="QU77" s="83"/>
      <c r="QV77" s="83"/>
      <c r="QW77" s="83"/>
      <c r="QX77" s="83"/>
      <c r="QY77" s="83"/>
      <c r="QZ77" s="83"/>
      <c r="RA77" s="83"/>
      <c r="RB77" s="83"/>
      <c r="RC77" s="83"/>
      <c r="RD77" s="83"/>
      <c r="RE77" s="83"/>
      <c r="RF77" s="83"/>
      <c r="RG77" s="83"/>
      <c r="RH77" s="83"/>
      <c r="RI77" s="83"/>
      <c r="RJ77" s="83"/>
      <c r="RK77" s="83"/>
      <c r="RL77" s="83"/>
      <c r="RM77" s="83"/>
      <c r="RN77" s="83"/>
      <c r="RO77" s="83"/>
      <c r="RP77" s="83"/>
      <c r="RQ77" s="83"/>
      <c r="RR77" s="83"/>
      <c r="RS77" s="83"/>
      <c r="RT77" s="83"/>
      <c r="RU77" s="83"/>
      <c r="RV77" s="83"/>
      <c r="RW77" s="83"/>
      <c r="RX77" s="83"/>
      <c r="RY77" s="83"/>
      <c r="RZ77" s="83"/>
      <c r="SA77" s="83"/>
      <c r="SB77" s="83"/>
      <c r="SC77" s="83"/>
      <c r="SD77" s="83"/>
      <c r="SE77" s="83"/>
      <c r="SF77" s="83"/>
      <c r="SG77" s="83"/>
      <c r="SH77" s="83"/>
      <c r="SI77" s="83"/>
      <c r="SJ77" s="83"/>
      <c r="SK77" s="83"/>
      <c r="SL77" s="83"/>
      <c r="SM77" s="83"/>
      <c r="SN77" s="83"/>
      <c r="SO77" s="83"/>
      <c r="SP77" s="83"/>
      <c r="SQ77" s="83"/>
      <c r="SR77" s="83"/>
      <c r="SS77" s="83"/>
      <c r="ST77" s="83"/>
      <c r="SU77" s="83"/>
      <c r="SV77" s="83"/>
      <c r="SW77" s="83"/>
      <c r="SX77" s="83"/>
      <c r="SY77" s="83"/>
      <c r="SZ77" s="83"/>
      <c r="TA77" s="83"/>
      <c r="TB77" s="83"/>
      <c r="TC77" s="83"/>
      <c r="TD77" s="83"/>
      <c r="TE77" s="83"/>
      <c r="TF77" s="83"/>
      <c r="TG77" s="83"/>
      <c r="TH77" s="83"/>
      <c r="TI77" s="83"/>
      <c r="TJ77" s="83"/>
      <c r="TK77" s="83"/>
      <c r="TL77" s="83"/>
      <c r="TM77" s="83"/>
      <c r="TN77" s="83"/>
      <c r="TO77" s="83"/>
      <c r="TP77" s="83"/>
      <c r="TQ77" s="83"/>
      <c r="TR77" s="83"/>
      <c r="TS77" s="83"/>
      <c r="TT77" s="83"/>
      <c r="TU77" s="83"/>
      <c r="TV77" s="83"/>
      <c r="TW77" s="83"/>
      <c r="TX77" s="83"/>
      <c r="TY77" s="83"/>
      <c r="TZ77" s="83"/>
      <c r="UA77" s="83"/>
      <c r="UB77" s="83"/>
      <c r="UC77" s="83"/>
      <c r="UD77" s="83"/>
      <c r="UE77" s="83"/>
      <c r="UF77" s="83"/>
      <c r="UG77" s="83"/>
      <c r="UH77" s="83"/>
      <c r="UI77" s="83"/>
      <c r="UJ77" s="83"/>
      <c r="UK77" s="83"/>
      <c r="UL77" s="83"/>
      <c r="UM77" s="83"/>
      <c r="UN77" s="83"/>
      <c r="UO77" s="83"/>
      <c r="UP77" s="83"/>
      <c r="UQ77" s="83"/>
    </row>
    <row r="78" spans="1:564" s="1" customFormat="1" ht="12" hidden="1" thickBot="1" x14ac:dyDescent="0.25">
      <c r="A78" s="686">
        <f>alapadatok!A61</f>
        <v>27</v>
      </c>
      <c r="B78" s="678" t="str">
        <f>IF(alapadatok!C61="","",alapadatok!C61)</f>
        <v/>
      </c>
      <c r="C78" s="584" t="str">
        <f>IF(alapadatok!B61="","",alapadatok!B61)</f>
        <v/>
      </c>
      <c r="D78" s="584" t="str">
        <f>IF(alapadatok!D61="","",alapadatok!D61)</f>
        <v/>
      </c>
      <c r="E78" s="948" t="str">
        <f>IF(alapadatok!K61="","",alapadatok!K61)</f>
        <v/>
      </c>
      <c r="F78" s="1145" t="str">
        <f t="shared" si="157"/>
        <v/>
      </c>
      <c r="G78" s="1146" t="str">
        <f t="shared" si="157"/>
        <v/>
      </c>
      <c r="H78" s="1144" t="str">
        <f t="shared" si="157"/>
        <v/>
      </c>
      <c r="I78" s="1143" t="str">
        <f t="shared" si="157"/>
        <v/>
      </c>
      <c r="J78" s="1143" t="str">
        <f t="shared" si="157"/>
        <v/>
      </c>
      <c r="K78" s="1143" t="str">
        <f t="shared" si="157"/>
        <v/>
      </c>
      <c r="L78" s="1143" t="str">
        <f t="shared" si="157"/>
        <v/>
      </c>
      <c r="M78" s="1143" t="str">
        <f t="shared" si="157"/>
        <v/>
      </c>
      <c r="N78" s="1146" t="str">
        <f t="shared" si="157"/>
        <v/>
      </c>
      <c r="O78" s="1144" t="str">
        <f t="shared" si="157"/>
        <v/>
      </c>
      <c r="P78" s="1143" t="str">
        <f t="shared" si="157"/>
        <v/>
      </c>
      <c r="Q78" s="1143" t="str">
        <f t="shared" si="152"/>
        <v/>
      </c>
      <c r="R78" s="1143" t="str">
        <f t="shared" si="152"/>
        <v/>
      </c>
      <c r="S78" s="1143" t="str">
        <f t="shared" si="152"/>
        <v/>
      </c>
      <c r="T78" s="1143" t="str">
        <f t="shared" si="152"/>
        <v/>
      </c>
      <c r="U78" s="1146" t="str">
        <f t="shared" si="152"/>
        <v/>
      </c>
      <c r="V78" s="1144" t="str">
        <f t="shared" si="152"/>
        <v/>
      </c>
      <c r="W78" s="1143" t="str">
        <f t="shared" si="152"/>
        <v/>
      </c>
      <c r="X78" s="1143" t="str">
        <f t="shared" si="152"/>
        <v/>
      </c>
      <c r="Y78" s="1143" t="str">
        <f t="shared" si="152"/>
        <v/>
      </c>
      <c r="Z78" s="1143" t="str">
        <f t="shared" si="152"/>
        <v/>
      </c>
      <c r="AA78" s="1143" t="str">
        <f t="shared" si="152"/>
        <v/>
      </c>
      <c r="AB78" s="1146" t="str">
        <f t="shared" si="152"/>
        <v/>
      </c>
      <c r="AC78" s="1144" t="str">
        <f t="shared" si="152"/>
        <v/>
      </c>
      <c r="AD78" s="1143" t="str">
        <f t="shared" si="152"/>
        <v/>
      </c>
      <c r="AE78" s="1143" t="str">
        <f t="shared" si="152"/>
        <v/>
      </c>
      <c r="AF78" s="1143" t="str">
        <f t="shared" si="152"/>
        <v/>
      </c>
      <c r="AG78" s="1143" t="str">
        <f t="shared" si="158"/>
        <v/>
      </c>
      <c r="AH78" s="1143" t="str">
        <f t="shared" si="158"/>
        <v/>
      </c>
      <c r="AI78" s="1146" t="str">
        <f t="shared" si="158"/>
        <v/>
      </c>
      <c r="AJ78" s="1144" t="str">
        <f t="shared" si="158"/>
        <v/>
      </c>
      <c r="AK78" s="1143" t="str">
        <f t="shared" si="158"/>
        <v/>
      </c>
      <c r="AL78" s="1143" t="str">
        <f t="shared" si="158"/>
        <v/>
      </c>
      <c r="AM78" s="1143" t="str">
        <f t="shared" si="158"/>
        <v/>
      </c>
      <c r="AN78" s="1143" t="str">
        <f t="shared" si="158"/>
        <v/>
      </c>
      <c r="AO78" s="1143" t="str">
        <f t="shared" si="158"/>
        <v/>
      </c>
      <c r="AP78" s="1146" t="str">
        <f t="shared" si="158"/>
        <v/>
      </c>
      <c r="AQ78" s="1144" t="str">
        <f t="shared" si="158"/>
        <v/>
      </c>
      <c r="AR78" s="1143" t="str">
        <f t="shared" si="158"/>
        <v/>
      </c>
      <c r="AS78" s="1143" t="str">
        <f t="shared" si="158"/>
        <v/>
      </c>
      <c r="AT78" s="1143" t="str">
        <f t="shared" si="158"/>
        <v/>
      </c>
      <c r="AU78" s="1143" t="str">
        <f t="shared" si="158"/>
        <v/>
      </c>
      <c r="AV78" s="1143" t="str">
        <f t="shared" si="158"/>
        <v/>
      </c>
      <c r="AW78" s="1146" t="str">
        <f t="shared" si="153"/>
        <v/>
      </c>
      <c r="AX78" s="1144" t="str">
        <f t="shared" si="153"/>
        <v/>
      </c>
      <c r="AY78" s="1143" t="str">
        <f t="shared" si="153"/>
        <v/>
      </c>
      <c r="AZ78" s="1143" t="str">
        <f t="shared" si="153"/>
        <v/>
      </c>
      <c r="BA78" s="1143" t="str">
        <f t="shared" si="153"/>
        <v/>
      </c>
      <c r="BB78" s="1143" t="str">
        <f t="shared" si="153"/>
        <v/>
      </c>
      <c r="BC78" s="1143" t="str">
        <f t="shared" si="153"/>
        <v/>
      </c>
      <c r="BD78" s="1146" t="str">
        <f t="shared" si="153"/>
        <v/>
      </c>
      <c r="BE78" s="768" t="str">
        <f t="shared" si="159"/>
        <v/>
      </c>
      <c r="BF78" s="455" t="str">
        <f t="shared" si="159"/>
        <v/>
      </c>
      <c r="BG78" s="455" t="str">
        <f t="shared" si="159"/>
        <v/>
      </c>
      <c r="BH78" s="455" t="str">
        <f t="shared" si="159"/>
        <v/>
      </c>
      <c r="BI78" s="455" t="str">
        <f t="shared" si="159"/>
        <v/>
      </c>
      <c r="BJ78" s="455" t="str">
        <f t="shared" si="159"/>
        <v/>
      </c>
      <c r="BK78" s="953" t="str">
        <f t="shared" si="159"/>
        <v/>
      </c>
      <c r="BL78" s="768" t="str">
        <f t="shared" si="159"/>
        <v/>
      </c>
      <c r="BM78" s="455" t="str">
        <f t="shared" si="159"/>
        <v/>
      </c>
      <c r="BN78" s="455" t="str">
        <f t="shared" si="159"/>
        <v/>
      </c>
      <c r="BO78" s="455" t="str">
        <f t="shared" si="159"/>
        <v/>
      </c>
      <c r="BP78" s="455" t="str">
        <f t="shared" si="159"/>
        <v/>
      </c>
      <c r="BQ78" s="455" t="str">
        <f t="shared" si="159"/>
        <v/>
      </c>
      <c r="BR78" s="953" t="str">
        <f t="shared" si="154"/>
        <v/>
      </c>
      <c r="BS78" s="768" t="str">
        <f t="shared" si="154"/>
        <v/>
      </c>
      <c r="BT78" s="455" t="str">
        <f t="shared" si="154"/>
        <v/>
      </c>
      <c r="BU78" s="455" t="str">
        <f t="shared" si="154"/>
        <v/>
      </c>
      <c r="BV78" s="455" t="str">
        <f t="shared" si="154"/>
        <v/>
      </c>
      <c r="BW78" s="455" t="str">
        <f t="shared" si="154"/>
        <v/>
      </c>
      <c r="BX78" s="455" t="str">
        <f t="shared" si="154"/>
        <v/>
      </c>
      <c r="BY78" s="953" t="str">
        <f t="shared" si="154"/>
        <v/>
      </c>
      <c r="BZ78" s="768" t="str">
        <f t="shared" si="154"/>
        <v/>
      </c>
      <c r="CA78" s="455" t="str">
        <f t="shared" si="154"/>
        <v/>
      </c>
      <c r="CB78" s="455" t="str">
        <f t="shared" si="154"/>
        <v/>
      </c>
      <c r="CC78" s="455" t="str">
        <f t="shared" si="154"/>
        <v/>
      </c>
      <c r="CD78" s="455" t="str">
        <f t="shared" si="154"/>
        <v/>
      </c>
      <c r="CE78" s="455" t="str">
        <f t="shared" si="154"/>
        <v/>
      </c>
      <c r="CF78" s="953" t="str">
        <f t="shared" si="154"/>
        <v/>
      </c>
      <c r="CG78" s="768" t="str">
        <f t="shared" si="154"/>
        <v/>
      </c>
      <c r="CH78" s="455" t="str">
        <f t="shared" si="154"/>
        <v/>
      </c>
      <c r="CI78" s="455" t="str">
        <f t="shared" si="154"/>
        <v/>
      </c>
      <c r="CJ78" s="455" t="str">
        <f t="shared" si="154"/>
        <v/>
      </c>
      <c r="CK78" s="455" t="str">
        <f t="shared" si="154"/>
        <v/>
      </c>
      <c r="CL78" s="455" t="str">
        <f t="shared" si="154"/>
        <v/>
      </c>
      <c r="CM78" s="953" t="str">
        <f t="shared" si="154"/>
        <v/>
      </c>
      <c r="CN78" s="768" t="str">
        <f t="shared" si="154"/>
        <v/>
      </c>
      <c r="CO78" s="455" t="str">
        <f t="shared" si="154"/>
        <v/>
      </c>
      <c r="CP78" s="455" t="str">
        <f t="shared" si="154"/>
        <v/>
      </c>
      <c r="CQ78" s="455" t="str">
        <f t="shared" si="154"/>
        <v/>
      </c>
      <c r="CR78" s="455" t="str">
        <f t="shared" si="154"/>
        <v/>
      </c>
      <c r="CS78" s="455" t="str">
        <f t="shared" si="154"/>
        <v/>
      </c>
      <c r="CT78" s="953" t="str">
        <f t="shared" si="154"/>
        <v/>
      </c>
      <c r="CU78" s="952" t="str">
        <f t="shared" si="154"/>
        <v/>
      </c>
      <c r="CV78" s="455" t="str">
        <f t="shared" si="154"/>
        <v/>
      </c>
      <c r="CW78" s="455" t="str">
        <f t="shared" si="154"/>
        <v/>
      </c>
      <c r="CX78" s="455" t="str">
        <f t="shared" si="154"/>
        <v/>
      </c>
      <c r="CY78" s="455" t="str">
        <f t="shared" si="154"/>
        <v/>
      </c>
      <c r="CZ78" s="455" t="str">
        <f t="shared" si="154"/>
        <v/>
      </c>
      <c r="DA78" s="953" t="str">
        <f t="shared" si="154"/>
        <v/>
      </c>
      <c r="DB78" s="768" t="str">
        <f t="shared" si="154"/>
        <v/>
      </c>
      <c r="DC78" s="455" t="str">
        <f t="shared" si="154"/>
        <v/>
      </c>
      <c r="DD78" s="455" t="str">
        <f t="shared" si="154"/>
        <v/>
      </c>
      <c r="DE78" s="455" t="str">
        <f t="shared" si="154"/>
        <v/>
      </c>
      <c r="DF78" s="455" t="str">
        <f t="shared" si="154"/>
        <v/>
      </c>
      <c r="DG78" s="455" t="str">
        <f t="shared" si="154"/>
        <v/>
      </c>
      <c r="DH78" s="953" t="str">
        <f t="shared" si="154"/>
        <v/>
      </c>
      <c r="DI78" s="768" t="str">
        <f t="shared" si="154"/>
        <v/>
      </c>
      <c r="DJ78" s="455" t="str">
        <f t="shared" si="154"/>
        <v/>
      </c>
      <c r="DK78" s="455" t="str">
        <f t="shared" si="154"/>
        <v/>
      </c>
      <c r="DL78" s="455" t="str">
        <f t="shared" si="154"/>
        <v/>
      </c>
      <c r="DM78" s="455" t="str">
        <f t="shared" si="154"/>
        <v/>
      </c>
      <c r="DN78" s="455" t="str">
        <f t="shared" si="154"/>
        <v/>
      </c>
      <c r="DO78" s="953" t="str">
        <f t="shared" si="154"/>
        <v/>
      </c>
      <c r="DP78" s="768" t="str">
        <f t="shared" si="154"/>
        <v/>
      </c>
      <c r="DQ78" s="455" t="str">
        <f t="shared" si="154"/>
        <v/>
      </c>
      <c r="DR78" s="455" t="str">
        <f t="shared" si="154"/>
        <v/>
      </c>
      <c r="DS78" s="455" t="str">
        <f t="shared" si="154"/>
        <v/>
      </c>
      <c r="DT78" s="455" t="str">
        <f t="shared" si="154"/>
        <v/>
      </c>
      <c r="DU78" s="455" t="str">
        <f t="shared" si="154"/>
        <v/>
      </c>
      <c r="DV78" s="953" t="str">
        <f t="shared" si="154"/>
        <v/>
      </c>
      <c r="DW78" s="768" t="str">
        <f t="shared" si="154"/>
        <v/>
      </c>
      <c r="DX78" s="455" t="str">
        <f t="shared" si="154"/>
        <v/>
      </c>
      <c r="DY78" s="455" t="str">
        <f t="shared" si="154"/>
        <v/>
      </c>
      <c r="DZ78" s="455" t="str">
        <f t="shared" si="154"/>
        <v/>
      </c>
      <c r="EA78" s="455" t="str">
        <f t="shared" si="154"/>
        <v/>
      </c>
      <c r="EB78" s="455" t="str">
        <f t="shared" si="154"/>
        <v/>
      </c>
      <c r="EC78" s="954" t="str">
        <f t="shared" si="114"/>
        <v/>
      </c>
      <c r="ED78" s="768" t="str">
        <f t="shared" si="160"/>
        <v/>
      </c>
      <c r="EE78" s="455" t="str">
        <f t="shared" si="160"/>
        <v/>
      </c>
      <c r="EF78" s="455" t="str">
        <f t="shared" si="160"/>
        <v/>
      </c>
      <c r="EG78" s="455" t="str">
        <f t="shared" si="160"/>
        <v/>
      </c>
      <c r="EH78" s="455" t="str">
        <f t="shared" si="160"/>
        <v/>
      </c>
      <c r="EI78" s="455" t="str">
        <f t="shared" si="160"/>
        <v/>
      </c>
      <c r="EJ78" s="953" t="str">
        <f t="shared" si="160"/>
        <v/>
      </c>
      <c r="EK78" s="768" t="str">
        <f t="shared" si="160"/>
        <v/>
      </c>
      <c r="EL78" s="455" t="str">
        <f t="shared" si="160"/>
        <v/>
      </c>
      <c r="EM78" s="455" t="str">
        <f t="shared" si="160"/>
        <v/>
      </c>
      <c r="EN78" s="455" t="str">
        <f t="shared" si="160"/>
        <v/>
      </c>
      <c r="EO78" s="455" t="str">
        <f t="shared" si="160"/>
        <v/>
      </c>
      <c r="EP78" s="455" t="str">
        <f t="shared" si="160"/>
        <v/>
      </c>
      <c r="EQ78" s="953" t="str">
        <f t="shared" si="160"/>
        <v/>
      </c>
      <c r="ER78" s="768" t="str">
        <f t="shared" si="160"/>
        <v/>
      </c>
      <c r="ES78" s="455" t="str">
        <f t="shared" si="160"/>
        <v/>
      </c>
      <c r="ET78" s="455" t="str">
        <f t="shared" si="160"/>
        <v/>
      </c>
      <c r="EU78" s="455" t="str">
        <f t="shared" si="160"/>
        <v/>
      </c>
      <c r="EV78" s="455" t="str">
        <f t="shared" si="160"/>
        <v/>
      </c>
      <c r="EW78" s="455" t="str">
        <f t="shared" si="160"/>
        <v/>
      </c>
      <c r="EX78" s="953" t="str">
        <f t="shared" si="160"/>
        <v/>
      </c>
      <c r="EY78" s="768" t="str">
        <f t="shared" si="160"/>
        <v/>
      </c>
      <c r="EZ78" s="455" t="str">
        <f t="shared" si="160"/>
        <v/>
      </c>
      <c r="FA78" s="455" t="str">
        <f t="shared" si="160"/>
        <v/>
      </c>
      <c r="FB78" s="455" t="str">
        <f t="shared" si="160"/>
        <v/>
      </c>
      <c r="FC78" s="455" t="str">
        <f t="shared" si="160"/>
        <v/>
      </c>
      <c r="FD78" s="455" t="str">
        <f t="shared" si="160"/>
        <v/>
      </c>
      <c r="FE78" s="953" t="str">
        <f t="shared" si="160"/>
        <v/>
      </c>
      <c r="FF78" s="768" t="str">
        <f t="shared" si="160"/>
        <v/>
      </c>
      <c r="FG78" s="455" t="str">
        <f t="shared" si="160"/>
        <v/>
      </c>
      <c r="FH78" s="455" t="str">
        <f t="shared" si="160"/>
        <v/>
      </c>
      <c r="FI78" s="455" t="str">
        <f t="shared" si="160"/>
        <v/>
      </c>
      <c r="FJ78" s="455" t="str">
        <f t="shared" si="160"/>
        <v/>
      </c>
      <c r="FK78" s="455" t="str">
        <f t="shared" si="160"/>
        <v/>
      </c>
      <c r="FL78" s="953" t="str">
        <f t="shared" si="160"/>
        <v/>
      </c>
      <c r="FM78" s="768" t="str">
        <f t="shared" si="160"/>
        <v/>
      </c>
      <c r="FN78" s="455" t="str">
        <f t="shared" si="160"/>
        <v/>
      </c>
      <c r="FO78" s="455" t="str">
        <f t="shared" si="160"/>
        <v/>
      </c>
      <c r="FP78" s="455" t="str">
        <f t="shared" si="160"/>
        <v/>
      </c>
      <c r="FQ78" s="455" t="str">
        <f t="shared" si="160"/>
        <v/>
      </c>
      <c r="FR78" s="455" t="str">
        <f t="shared" si="160"/>
        <v/>
      </c>
      <c r="FS78" s="953" t="str">
        <f t="shared" si="160"/>
        <v/>
      </c>
      <c r="FT78" s="768" t="str">
        <f t="shared" si="160"/>
        <v/>
      </c>
      <c r="FU78" s="455" t="str">
        <f t="shared" si="160"/>
        <v/>
      </c>
      <c r="FV78" s="455" t="str">
        <f t="shared" si="160"/>
        <v/>
      </c>
      <c r="FW78" s="455" t="str">
        <f t="shared" si="160"/>
        <v/>
      </c>
      <c r="FX78" s="455" t="str">
        <f t="shared" si="160"/>
        <v/>
      </c>
      <c r="FY78" s="455" t="str">
        <f t="shared" si="160"/>
        <v/>
      </c>
      <c r="FZ78" s="953" t="str">
        <f t="shared" si="160"/>
        <v/>
      </c>
      <c r="GA78" s="768" t="str">
        <f t="shared" si="160"/>
        <v/>
      </c>
      <c r="GB78" s="455" t="str">
        <f t="shared" si="160"/>
        <v/>
      </c>
      <c r="GC78" s="455" t="str">
        <f t="shared" si="160"/>
        <v/>
      </c>
      <c r="GD78" s="455" t="str">
        <f t="shared" si="160"/>
        <v/>
      </c>
      <c r="GE78" s="455" t="str">
        <f t="shared" si="160"/>
        <v/>
      </c>
      <c r="GF78" s="953" t="str">
        <f t="shared" si="160"/>
        <v/>
      </c>
      <c r="GG78" s="768" t="str">
        <f t="shared" si="160"/>
        <v/>
      </c>
      <c r="GH78" s="455" t="str">
        <f t="shared" si="160"/>
        <v/>
      </c>
      <c r="GI78" s="455" t="str">
        <f t="shared" si="160"/>
        <v/>
      </c>
      <c r="GJ78" s="455" t="str">
        <f t="shared" si="160"/>
        <v/>
      </c>
      <c r="GK78" s="455" t="str">
        <f t="shared" si="160"/>
        <v/>
      </c>
      <c r="GL78" s="455" t="str">
        <f t="shared" si="160"/>
        <v/>
      </c>
      <c r="GM78" s="455" t="str">
        <f t="shared" si="160"/>
        <v/>
      </c>
      <c r="GN78" s="954" t="str">
        <f t="shared" si="160"/>
        <v/>
      </c>
      <c r="GO78" s="768" t="str">
        <f t="shared" si="160"/>
        <v/>
      </c>
      <c r="GP78" s="455" t="str">
        <f t="shared" si="155"/>
        <v/>
      </c>
      <c r="GQ78" s="455" t="str">
        <f t="shared" si="155"/>
        <v/>
      </c>
      <c r="GR78" s="455" t="str">
        <f t="shared" si="155"/>
        <v/>
      </c>
      <c r="GS78" s="455" t="str">
        <f t="shared" si="155"/>
        <v/>
      </c>
      <c r="GT78" s="455" t="str">
        <f t="shared" si="155"/>
        <v/>
      </c>
      <c r="GU78" s="953" t="str">
        <f t="shared" si="155"/>
        <v/>
      </c>
      <c r="GV78" s="768" t="str">
        <f t="shared" si="155"/>
        <v/>
      </c>
      <c r="GW78" s="455" t="str">
        <f t="shared" si="155"/>
        <v/>
      </c>
      <c r="GX78" s="455" t="str">
        <f t="shared" si="155"/>
        <v/>
      </c>
      <c r="GY78" s="455" t="str">
        <f t="shared" si="155"/>
        <v/>
      </c>
      <c r="GZ78" s="455" t="str">
        <f t="shared" si="155"/>
        <v/>
      </c>
      <c r="HA78" s="455" t="str">
        <f t="shared" si="155"/>
        <v/>
      </c>
      <c r="HB78" s="953" t="str">
        <f t="shared" si="155"/>
        <v/>
      </c>
      <c r="HC78" s="768" t="str">
        <f t="shared" si="155"/>
        <v/>
      </c>
      <c r="HD78" s="455" t="str">
        <f t="shared" si="155"/>
        <v/>
      </c>
      <c r="HE78" s="455" t="str">
        <f t="shared" si="155"/>
        <v/>
      </c>
      <c r="HF78" s="455" t="str">
        <f t="shared" si="155"/>
        <v/>
      </c>
      <c r="HG78" s="455" t="str">
        <f t="shared" si="155"/>
        <v/>
      </c>
      <c r="HH78" s="455" t="str">
        <f t="shared" si="155"/>
        <v/>
      </c>
      <c r="HI78" s="953" t="str">
        <f t="shared" si="155"/>
        <v/>
      </c>
      <c r="HJ78" s="768" t="str">
        <f t="shared" si="155"/>
        <v/>
      </c>
      <c r="HK78" s="455" t="str">
        <f t="shared" si="155"/>
        <v/>
      </c>
      <c r="HL78" s="455" t="str">
        <f t="shared" si="155"/>
        <v/>
      </c>
      <c r="HM78" s="455" t="str">
        <f t="shared" si="155"/>
        <v/>
      </c>
      <c r="HN78" s="955" t="str">
        <f t="shared" si="155"/>
        <v/>
      </c>
      <c r="HO78" s="455" t="str">
        <f t="shared" si="155"/>
        <v/>
      </c>
      <c r="HP78" s="953" t="str">
        <f t="shared" si="155"/>
        <v/>
      </c>
      <c r="HQ78" s="768" t="str">
        <f t="shared" si="155"/>
        <v/>
      </c>
      <c r="HR78" s="455" t="str">
        <f t="shared" si="155"/>
        <v/>
      </c>
      <c r="HS78" s="455" t="str">
        <f t="shared" si="155"/>
        <v/>
      </c>
      <c r="HT78" s="455" t="str">
        <f t="shared" si="155"/>
        <v/>
      </c>
      <c r="HU78" s="455" t="str">
        <f t="shared" si="155"/>
        <v/>
      </c>
      <c r="HV78" s="455" t="str">
        <f t="shared" si="155"/>
        <v/>
      </c>
      <c r="HW78" s="953" t="str">
        <f t="shared" si="155"/>
        <v/>
      </c>
      <c r="HX78" s="768" t="str">
        <f t="shared" si="155"/>
        <v/>
      </c>
      <c r="HY78" s="455" t="str">
        <f t="shared" si="155"/>
        <v/>
      </c>
      <c r="HZ78" s="455" t="str">
        <f t="shared" si="155"/>
        <v/>
      </c>
      <c r="IA78" s="455" t="str">
        <f t="shared" si="155"/>
        <v/>
      </c>
      <c r="IB78" s="455" t="str">
        <f t="shared" si="155"/>
        <v/>
      </c>
      <c r="IC78" s="455" t="str">
        <f t="shared" si="155"/>
        <v/>
      </c>
      <c r="ID78" s="953" t="str">
        <f t="shared" si="155"/>
        <v/>
      </c>
      <c r="IE78" s="768" t="str">
        <f t="shared" si="155"/>
        <v/>
      </c>
      <c r="IF78" s="455" t="str">
        <f t="shared" si="155"/>
        <v/>
      </c>
      <c r="IG78" s="455" t="str">
        <f t="shared" si="155"/>
        <v/>
      </c>
      <c r="IH78" s="455" t="str">
        <f t="shared" si="155"/>
        <v/>
      </c>
      <c r="II78" s="455" t="str">
        <f t="shared" si="155"/>
        <v/>
      </c>
      <c r="IJ78" s="455" t="str">
        <f t="shared" si="155"/>
        <v/>
      </c>
      <c r="IK78" s="953" t="str">
        <f t="shared" si="155"/>
        <v/>
      </c>
      <c r="IL78" s="768" t="str">
        <f t="shared" si="155"/>
        <v/>
      </c>
      <c r="IM78" s="455" t="str">
        <f t="shared" si="155"/>
        <v/>
      </c>
      <c r="IN78" s="455" t="str">
        <f t="shared" si="155"/>
        <v/>
      </c>
      <c r="IO78" s="455" t="str">
        <f t="shared" si="155"/>
        <v/>
      </c>
      <c r="IP78" s="455" t="str">
        <f t="shared" si="155"/>
        <v/>
      </c>
      <c r="IQ78" s="455" t="str">
        <f t="shared" si="155"/>
        <v/>
      </c>
      <c r="IR78" s="953" t="str">
        <f t="shared" si="155"/>
        <v/>
      </c>
      <c r="IS78" s="768" t="str">
        <f t="shared" si="155"/>
        <v/>
      </c>
      <c r="IT78" s="455" t="str">
        <f t="shared" si="155"/>
        <v/>
      </c>
      <c r="IU78" s="455" t="str">
        <f t="shared" si="155"/>
        <v/>
      </c>
      <c r="IV78" s="455" t="str">
        <f t="shared" si="155"/>
        <v/>
      </c>
      <c r="IW78" s="455" t="str">
        <f t="shared" si="155"/>
        <v/>
      </c>
      <c r="IX78" s="455" t="str">
        <f t="shared" si="155"/>
        <v/>
      </c>
      <c r="IY78" s="954" t="str">
        <f t="shared" si="155"/>
        <v/>
      </c>
      <c r="IZ78" s="768" t="str">
        <f t="shared" si="155"/>
        <v/>
      </c>
      <c r="JA78" s="455" t="str">
        <f t="shared" si="116"/>
        <v/>
      </c>
      <c r="JB78" s="455" t="str">
        <f t="shared" si="161"/>
        <v/>
      </c>
      <c r="JC78" s="455" t="str">
        <f t="shared" si="161"/>
        <v/>
      </c>
      <c r="JD78" s="455" t="str">
        <f t="shared" si="161"/>
        <v/>
      </c>
      <c r="JE78" s="455" t="str">
        <f t="shared" si="161"/>
        <v/>
      </c>
      <c r="JF78" s="953" t="str">
        <f t="shared" si="161"/>
        <v/>
      </c>
      <c r="JG78" s="768" t="str">
        <f t="shared" si="161"/>
        <v/>
      </c>
      <c r="JH78" s="455" t="str">
        <f t="shared" si="161"/>
        <v/>
      </c>
      <c r="JI78" s="455" t="str">
        <f t="shared" si="161"/>
        <v/>
      </c>
      <c r="JJ78" s="455" t="str">
        <f t="shared" si="161"/>
        <v/>
      </c>
      <c r="JK78" s="455" t="str">
        <f t="shared" si="161"/>
        <v/>
      </c>
      <c r="JL78" s="455" t="str">
        <f t="shared" si="161"/>
        <v/>
      </c>
      <c r="JM78" s="953" t="str">
        <f t="shared" si="161"/>
        <v/>
      </c>
      <c r="JN78" s="768" t="str">
        <f t="shared" si="161"/>
        <v/>
      </c>
      <c r="JO78" s="455" t="str">
        <f t="shared" si="161"/>
        <v/>
      </c>
      <c r="JP78" s="455" t="str">
        <f t="shared" si="161"/>
        <v/>
      </c>
      <c r="JQ78" s="455" t="str">
        <f t="shared" si="161"/>
        <v/>
      </c>
      <c r="JR78" s="455" t="str">
        <f t="shared" si="161"/>
        <v/>
      </c>
      <c r="JS78" s="455" t="str">
        <f t="shared" si="161"/>
        <v/>
      </c>
      <c r="JT78" s="953" t="str">
        <f t="shared" si="161"/>
        <v/>
      </c>
      <c r="JU78" s="768" t="str">
        <f t="shared" si="161"/>
        <v/>
      </c>
      <c r="JV78" s="455" t="str">
        <f t="shared" si="161"/>
        <v/>
      </c>
      <c r="JW78" s="455" t="str">
        <f t="shared" si="161"/>
        <v/>
      </c>
      <c r="JX78" s="455" t="str">
        <f t="shared" si="161"/>
        <v/>
      </c>
      <c r="JY78" s="455" t="str">
        <f t="shared" si="161"/>
        <v/>
      </c>
      <c r="JZ78" s="455" t="str">
        <f t="shared" si="161"/>
        <v/>
      </c>
      <c r="KA78" s="953" t="str">
        <f t="shared" si="161"/>
        <v/>
      </c>
      <c r="KB78" s="768" t="str">
        <f t="shared" si="161"/>
        <v/>
      </c>
      <c r="KC78" s="455" t="str">
        <f t="shared" si="161"/>
        <v/>
      </c>
      <c r="KD78" s="455" t="str">
        <f t="shared" si="161"/>
        <v/>
      </c>
      <c r="KE78" s="455" t="str">
        <f t="shared" si="161"/>
        <v/>
      </c>
      <c r="KF78" s="455" t="str">
        <f t="shared" si="161"/>
        <v/>
      </c>
      <c r="KG78" s="455" t="str">
        <f t="shared" si="161"/>
        <v/>
      </c>
      <c r="KH78" s="953" t="str">
        <f t="shared" si="161"/>
        <v/>
      </c>
      <c r="KI78" s="768" t="str">
        <f t="shared" si="161"/>
        <v/>
      </c>
      <c r="KJ78" s="455" t="str">
        <f t="shared" si="161"/>
        <v/>
      </c>
      <c r="KK78" s="455" t="str">
        <f t="shared" si="161"/>
        <v/>
      </c>
      <c r="KL78" s="455" t="str">
        <f t="shared" si="161"/>
        <v/>
      </c>
      <c r="KM78" s="455" t="str">
        <f t="shared" si="161"/>
        <v/>
      </c>
      <c r="KN78" s="455" t="str">
        <f t="shared" si="161"/>
        <v/>
      </c>
      <c r="KO78" s="953" t="str">
        <f t="shared" si="161"/>
        <v/>
      </c>
      <c r="KP78" s="768" t="str">
        <f t="shared" si="161"/>
        <v/>
      </c>
      <c r="KQ78" s="455" t="str">
        <f t="shared" si="161"/>
        <v/>
      </c>
      <c r="KR78" s="455" t="str">
        <f t="shared" si="161"/>
        <v/>
      </c>
      <c r="KS78" s="455" t="str">
        <f t="shared" si="161"/>
        <v/>
      </c>
      <c r="KT78" s="455" t="str">
        <f t="shared" si="161"/>
        <v/>
      </c>
      <c r="KU78" s="455" t="str">
        <f t="shared" si="161"/>
        <v/>
      </c>
      <c r="KV78" s="953" t="str">
        <f t="shared" si="161"/>
        <v/>
      </c>
      <c r="KW78" s="768" t="str">
        <f t="shared" si="161"/>
        <v/>
      </c>
      <c r="KX78" s="455" t="str">
        <f t="shared" si="161"/>
        <v/>
      </c>
      <c r="KY78" s="455" t="str">
        <f t="shared" si="161"/>
        <v/>
      </c>
      <c r="KZ78" s="455" t="str">
        <f t="shared" si="161"/>
        <v/>
      </c>
      <c r="LA78" s="455" t="str">
        <f t="shared" si="161"/>
        <v/>
      </c>
      <c r="LB78" s="455" t="str">
        <f t="shared" si="161"/>
        <v/>
      </c>
      <c r="LC78" s="954" t="str">
        <f t="shared" si="161"/>
        <v/>
      </c>
      <c r="LD78" s="768" t="str">
        <f t="shared" si="161"/>
        <v/>
      </c>
      <c r="LE78" s="455" t="str">
        <f t="shared" si="161"/>
        <v/>
      </c>
      <c r="LF78" s="455" t="str">
        <f t="shared" si="161"/>
        <v/>
      </c>
      <c r="LG78" s="455" t="str">
        <f t="shared" si="161"/>
        <v/>
      </c>
      <c r="LH78" s="455" t="str">
        <f t="shared" si="161"/>
        <v/>
      </c>
      <c r="LI78" s="455" t="str">
        <f t="shared" si="161"/>
        <v/>
      </c>
      <c r="LJ78" s="953" t="str">
        <f t="shared" si="161"/>
        <v/>
      </c>
      <c r="LK78" s="768" t="str">
        <f t="shared" si="161"/>
        <v/>
      </c>
      <c r="LL78" s="455" t="str">
        <f t="shared" si="161"/>
        <v/>
      </c>
      <c r="LM78" s="455" t="str">
        <f t="shared" si="161"/>
        <v/>
      </c>
      <c r="LN78" s="455" t="str">
        <f t="shared" si="156"/>
        <v/>
      </c>
      <c r="LO78" s="455" t="str">
        <f t="shared" si="156"/>
        <v/>
      </c>
      <c r="LP78" s="455" t="str">
        <f t="shared" si="156"/>
        <v/>
      </c>
      <c r="LQ78" s="953" t="str">
        <f t="shared" si="156"/>
        <v/>
      </c>
      <c r="LR78" s="768" t="str">
        <f t="shared" si="156"/>
        <v/>
      </c>
      <c r="LS78" s="455" t="str">
        <f t="shared" si="156"/>
        <v/>
      </c>
      <c r="LT78" s="455" t="str">
        <f t="shared" si="156"/>
        <v/>
      </c>
      <c r="LU78" s="455" t="str">
        <f t="shared" si="156"/>
        <v/>
      </c>
      <c r="LV78" s="455" t="str">
        <f t="shared" si="156"/>
        <v/>
      </c>
      <c r="LW78" s="455" t="str">
        <f t="shared" si="156"/>
        <v/>
      </c>
      <c r="LX78" s="953" t="str">
        <f t="shared" si="156"/>
        <v/>
      </c>
      <c r="LY78" s="768" t="str">
        <f t="shared" si="156"/>
        <v/>
      </c>
      <c r="LZ78" s="455" t="str">
        <f t="shared" si="156"/>
        <v/>
      </c>
      <c r="MA78" s="455" t="str">
        <f t="shared" si="156"/>
        <v/>
      </c>
      <c r="MB78" s="455" t="str">
        <f t="shared" si="156"/>
        <v/>
      </c>
      <c r="MC78" s="455" t="str">
        <f t="shared" si="156"/>
        <v/>
      </c>
      <c r="MD78" s="455" t="str">
        <f t="shared" si="156"/>
        <v/>
      </c>
      <c r="ME78" s="953" t="str">
        <f t="shared" si="156"/>
        <v/>
      </c>
      <c r="MF78" s="768" t="str">
        <f t="shared" si="156"/>
        <v/>
      </c>
      <c r="MG78" s="455" t="str">
        <f t="shared" si="156"/>
        <v/>
      </c>
      <c r="MH78" s="455" t="str">
        <f t="shared" si="156"/>
        <v/>
      </c>
      <c r="MI78" s="455" t="str">
        <f t="shared" si="156"/>
        <v/>
      </c>
      <c r="MJ78" s="455" t="str">
        <f t="shared" si="156"/>
        <v/>
      </c>
      <c r="MK78" s="455" t="str">
        <f t="shared" si="156"/>
        <v/>
      </c>
      <c r="ML78" s="953" t="str">
        <f t="shared" si="156"/>
        <v/>
      </c>
      <c r="MM78" s="768" t="str">
        <f t="shared" si="156"/>
        <v/>
      </c>
      <c r="MN78" s="455" t="str">
        <f t="shared" si="156"/>
        <v/>
      </c>
      <c r="MO78" s="455" t="str">
        <f t="shared" si="156"/>
        <v/>
      </c>
      <c r="MP78" s="455" t="str">
        <f t="shared" si="156"/>
        <v/>
      </c>
      <c r="MQ78" s="455" t="str">
        <f t="shared" si="156"/>
        <v/>
      </c>
      <c r="MR78" s="455" t="str">
        <f t="shared" si="156"/>
        <v/>
      </c>
      <c r="MS78" s="953" t="str">
        <f t="shared" si="156"/>
        <v/>
      </c>
      <c r="MT78" s="768" t="str">
        <f t="shared" si="156"/>
        <v/>
      </c>
      <c r="MU78" s="455" t="str">
        <f t="shared" si="156"/>
        <v/>
      </c>
      <c r="MV78" s="455" t="str">
        <f t="shared" si="156"/>
        <v/>
      </c>
      <c r="MW78" s="455" t="str">
        <f t="shared" si="156"/>
        <v/>
      </c>
      <c r="MX78" s="455" t="str">
        <f t="shared" si="156"/>
        <v/>
      </c>
      <c r="MY78" s="455" t="str">
        <f t="shared" si="156"/>
        <v/>
      </c>
      <c r="MZ78" s="953" t="str">
        <f t="shared" si="156"/>
        <v/>
      </c>
      <c r="NA78" s="768" t="str">
        <f t="shared" si="156"/>
        <v/>
      </c>
      <c r="NB78" s="455" t="str">
        <f t="shared" si="156"/>
        <v/>
      </c>
      <c r="NC78" s="455" t="str">
        <f t="shared" si="156"/>
        <v/>
      </c>
      <c r="ND78" s="455" t="str">
        <f t="shared" si="156"/>
        <v/>
      </c>
      <c r="NE78" s="455" t="str">
        <f t="shared" si="156"/>
        <v/>
      </c>
      <c r="NF78" s="455" t="str">
        <f t="shared" si="156"/>
        <v/>
      </c>
      <c r="NG78" s="954" t="str">
        <f t="shared" si="156"/>
        <v/>
      </c>
      <c r="NH78" s="768" t="str">
        <f t="shared" si="156"/>
        <v/>
      </c>
      <c r="NI78" s="455" t="str">
        <f t="shared" si="156"/>
        <v/>
      </c>
      <c r="NJ78" s="455" t="str">
        <f t="shared" si="156"/>
        <v/>
      </c>
      <c r="NK78" s="455" t="str">
        <f t="shared" si="156"/>
        <v/>
      </c>
      <c r="NL78" s="455" t="str">
        <f t="shared" si="156"/>
        <v/>
      </c>
      <c r="NM78" s="455" t="str">
        <f t="shared" si="156"/>
        <v/>
      </c>
      <c r="NN78" s="953" t="str">
        <f t="shared" si="156"/>
        <v/>
      </c>
      <c r="NO78" s="83"/>
      <c r="NP78" s="83"/>
      <c r="NQ78" s="83"/>
      <c r="NR78" s="83"/>
      <c r="NS78" s="83"/>
      <c r="NT78" s="83"/>
      <c r="NU78" s="83"/>
      <c r="NV78" s="83"/>
      <c r="NW78" s="83"/>
      <c r="NX78" s="83"/>
      <c r="NY78" s="83"/>
      <c r="NZ78" s="83"/>
      <c r="OA78" s="83"/>
      <c r="OB78" s="83"/>
      <c r="OC78" s="83"/>
      <c r="OD78" s="83"/>
      <c r="OE78" s="83"/>
      <c r="OF78" s="83"/>
      <c r="OG78" s="83"/>
      <c r="OH78" s="83"/>
      <c r="OI78" s="83"/>
      <c r="OJ78" s="83"/>
      <c r="OK78" s="83"/>
      <c r="OL78" s="83"/>
      <c r="OM78" s="83"/>
      <c r="ON78" s="83"/>
      <c r="OO78" s="83"/>
      <c r="OP78" s="83"/>
      <c r="OQ78" s="83"/>
      <c r="OR78" s="83"/>
      <c r="OS78" s="83"/>
      <c r="OT78" s="83"/>
      <c r="OU78" s="83"/>
      <c r="OV78" s="83"/>
      <c r="OW78" s="83"/>
      <c r="OX78" s="83"/>
      <c r="OY78" s="83"/>
      <c r="OZ78" s="83"/>
      <c r="PA78" s="83"/>
      <c r="PB78" s="83"/>
      <c r="PC78" s="83"/>
      <c r="PD78" s="83"/>
      <c r="PE78" s="83"/>
      <c r="PF78" s="83"/>
      <c r="PG78" s="83"/>
      <c r="PH78" s="83"/>
      <c r="PI78" s="83"/>
      <c r="PJ78" s="83"/>
      <c r="PK78" s="83"/>
      <c r="PL78" s="83"/>
      <c r="PM78" s="83"/>
      <c r="PN78" s="83"/>
      <c r="PO78" s="83"/>
      <c r="PP78" s="83"/>
      <c r="PQ78" s="83"/>
      <c r="PR78" s="83"/>
      <c r="PS78" s="83"/>
      <c r="PT78" s="83"/>
      <c r="PU78" s="83"/>
      <c r="PV78" s="83"/>
      <c r="PW78" s="83"/>
      <c r="PX78" s="83"/>
      <c r="PY78" s="83"/>
      <c r="PZ78" s="83"/>
      <c r="QA78" s="83"/>
      <c r="QB78" s="83"/>
      <c r="QC78" s="83"/>
      <c r="QD78" s="83"/>
      <c r="QE78" s="83"/>
      <c r="QF78" s="83"/>
      <c r="QG78" s="83"/>
      <c r="QH78" s="83"/>
      <c r="QI78" s="83"/>
      <c r="QJ78" s="83"/>
      <c r="QK78" s="83"/>
      <c r="QL78" s="83"/>
      <c r="QM78" s="83"/>
      <c r="QN78" s="83"/>
      <c r="QO78" s="83"/>
      <c r="QP78" s="83"/>
      <c r="QQ78" s="83"/>
      <c r="QR78" s="83"/>
      <c r="QS78" s="83"/>
      <c r="QT78" s="83"/>
      <c r="QU78" s="83"/>
      <c r="QV78" s="83"/>
      <c r="QW78" s="83"/>
      <c r="QX78" s="83"/>
      <c r="QY78" s="83"/>
      <c r="QZ78" s="83"/>
      <c r="RA78" s="83"/>
      <c r="RB78" s="83"/>
      <c r="RC78" s="83"/>
      <c r="RD78" s="83"/>
      <c r="RE78" s="83"/>
      <c r="RF78" s="83"/>
      <c r="RG78" s="83"/>
      <c r="RH78" s="83"/>
      <c r="RI78" s="83"/>
      <c r="RJ78" s="83"/>
      <c r="RK78" s="83"/>
      <c r="RL78" s="83"/>
      <c r="RM78" s="83"/>
      <c r="RN78" s="83"/>
      <c r="RO78" s="83"/>
      <c r="RP78" s="83"/>
      <c r="RQ78" s="83"/>
      <c r="RR78" s="83"/>
      <c r="RS78" s="83"/>
      <c r="RT78" s="83"/>
      <c r="RU78" s="83"/>
      <c r="RV78" s="83"/>
      <c r="RW78" s="83"/>
      <c r="RX78" s="83"/>
      <c r="RY78" s="83"/>
      <c r="RZ78" s="83"/>
      <c r="SA78" s="83"/>
      <c r="SB78" s="83"/>
      <c r="SC78" s="83"/>
      <c r="SD78" s="83"/>
      <c r="SE78" s="83"/>
      <c r="SF78" s="83"/>
      <c r="SG78" s="83"/>
      <c r="SH78" s="83"/>
      <c r="SI78" s="83"/>
      <c r="SJ78" s="83"/>
      <c r="SK78" s="83"/>
      <c r="SL78" s="83"/>
      <c r="SM78" s="83"/>
      <c r="SN78" s="83"/>
      <c r="SO78" s="83"/>
      <c r="SP78" s="83"/>
      <c r="SQ78" s="83"/>
      <c r="SR78" s="83"/>
      <c r="SS78" s="83"/>
      <c r="ST78" s="83"/>
      <c r="SU78" s="83"/>
      <c r="SV78" s="83"/>
      <c r="SW78" s="83"/>
      <c r="SX78" s="83"/>
      <c r="SY78" s="83"/>
      <c r="SZ78" s="83"/>
      <c r="TA78" s="83"/>
      <c r="TB78" s="83"/>
      <c r="TC78" s="83"/>
      <c r="TD78" s="83"/>
      <c r="TE78" s="83"/>
      <c r="TF78" s="83"/>
      <c r="TG78" s="83"/>
      <c r="TH78" s="83"/>
      <c r="TI78" s="83"/>
      <c r="TJ78" s="83"/>
      <c r="TK78" s="83"/>
      <c r="TL78" s="83"/>
      <c r="TM78" s="83"/>
      <c r="TN78" s="83"/>
      <c r="TO78" s="83"/>
      <c r="TP78" s="83"/>
      <c r="TQ78" s="83"/>
      <c r="TR78" s="83"/>
      <c r="TS78" s="83"/>
      <c r="TT78" s="83"/>
      <c r="TU78" s="83"/>
      <c r="TV78" s="83"/>
      <c r="TW78" s="83"/>
      <c r="TX78" s="83"/>
      <c r="TY78" s="83"/>
      <c r="TZ78" s="83"/>
      <c r="UA78" s="83"/>
      <c r="UB78" s="83"/>
      <c r="UC78" s="83"/>
      <c r="UD78" s="83"/>
      <c r="UE78" s="83"/>
      <c r="UF78" s="83"/>
      <c r="UG78" s="83"/>
      <c r="UH78" s="83"/>
      <c r="UI78" s="83"/>
      <c r="UJ78" s="83"/>
      <c r="UK78" s="83"/>
      <c r="UL78" s="83"/>
      <c r="UM78" s="83"/>
      <c r="UN78" s="83"/>
      <c r="UO78" s="83"/>
      <c r="UP78" s="83"/>
      <c r="UQ78" s="83"/>
    </row>
    <row r="79" spans="1:564" s="1" customFormat="1" ht="12" hidden="1" thickBot="1" x14ac:dyDescent="0.25">
      <c r="A79" s="686">
        <f>alapadatok!A62</f>
        <v>28</v>
      </c>
      <c r="B79" s="678" t="str">
        <f>IF(alapadatok!C62="","",alapadatok!C62)</f>
        <v/>
      </c>
      <c r="C79" s="584" t="str">
        <f>IF(alapadatok!B62="","",alapadatok!B62)</f>
        <v/>
      </c>
      <c r="D79" s="584" t="str">
        <f>IF(alapadatok!D62="","",alapadatok!D62)</f>
        <v/>
      </c>
      <c r="E79" s="948" t="str">
        <f>IF(alapadatok!K62="","",alapadatok!K62)</f>
        <v/>
      </c>
      <c r="F79" s="1145" t="str">
        <f t="shared" si="157"/>
        <v/>
      </c>
      <c r="G79" s="1146" t="str">
        <f t="shared" si="157"/>
        <v/>
      </c>
      <c r="H79" s="1144" t="str">
        <f t="shared" si="157"/>
        <v/>
      </c>
      <c r="I79" s="1143" t="str">
        <f t="shared" si="157"/>
        <v/>
      </c>
      <c r="J79" s="1143" t="str">
        <f t="shared" si="157"/>
        <v/>
      </c>
      <c r="K79" s="1143" t="str">
        <f t="shared" si="157"/>
        <v/>
      </c>
      <c r="L79" s="1143" t="str">
        <f t="shared" si="157"/>
        <v/>
      </c>
      <c r="M79" s="1143" t="str">
        <f t="shared" si="157"/>
        <v/>
      </c>
      <c r="N79" s="1146" t="str">
        <f t="shared" si="157"/>
        <v/>
      </c>
      <c r="O79" s="1144" t="str">
        <f t="shared" si="157"/>
        <v/>
      </c>
      <c r="P79" s="1143" t="str">
        <f t="shared" si="157"/>
        <v/>
      </c>
      <c r="Q79" s="1143" t="str">
        <f t="shared" si="152"/>
        <v/>
      </c>
      <c r="R79" s="1143" t="str">
        <f t="shared" si="152"/>
        <v/>
      </c>
      <c r="S79" s="1143" t="str">
        <f t="shared" si="152"/>
        <v/>
      </c>
      <c r="T79" s="1143" t="str">
        <f t="shared" si="152"/>
        <v/>
      </c>
      <c r="U79" s="1146" t="str">
        <f t="shared" si="152"/>
        <v/>
      </c>
      <c r="V79" s="1144" t="str">
        <f t="shared" si="152"/>
        <v/>
      </c>
      <c r="W79" s="1143" t="str">
        <f t="shared" si="152"/>
        <v/>
      </c>
      <c r="X79" s="1143" t="str">
        <f t="shared" si="152"/>
        <v/>
      </c>
      <c r="Y79" s="1143" t="str">
        <f t="shared" si="152"/>
        <v/>
      </c>
      <c r="Z79" s="1143" t="str">
        <f t="shared" si="152"/>
        <v/>
      </c>
      <c r="AA79" s="1143" t="str">
        <f t="shared" si="152"/>
        <v/>
      </c>
      <c r="AB79" s="1146" t="str">
        <f t="shared" si="152"/>
        <v/>
      </c>
      <c r="AC79" s="1144" t="str">
        <f t="shared" si="152"/>
        <v/>
      </c>
      <c r="AD79" s="1143" t="str">
        <f t="shared" si="152"/>
        <v/>
      </c>
      <c r="AE79" s="1143" t="str">
        <f t="shared" si="152"/>
        <v/>
      </c>
      <c r="AF79" s="1143" t="str">
        <f t="shared" si="152"/>
        <v/>
      </c>
      <c r="AG79" s="1143" t="str">
        <f t="shared" si="158"/>
        <v/>
      </c>
      <c r="AH79" s="1143" t="str">
        <f t="shared" si="158"/>
        <v/>
      </c>
      <c r="AI79" s="1146" t="str">
        <f t="shared" si="158"/>
        <v/>
      </c>
      <c r="AJ79" s="1144" t="str">
        <f t="shared" si="158"/>
        <v/>
      </c>
      <c r="AK79" s="1143" t="str">
        <f t="shared" si="158"/>
        <v/>
      </c>
      <c r="AL79" s="1143" t="str">
        <f t="shared" si="158"/>
        <v/>
      </c>
      <c r="AM79" s="1143" t="str">
        <f t="shared" si="158"/>
        <v/>
      </c>
      <c r="AN79" s="1143" t="str">
        <f t="shared" si="158"/>
        <v/>
      </c>
      <c r="AO79" s="1143" t="str">
        <f t="shared" si="158"/>
        <v/>
      </c>
      <c r="AP79" s="1146" t="str">
        <f t="shared" si="158"/>
        <v/>
      </c>
      <c r="AQ79" s="1144" t="str">
        <f t="shared" si="158"/>
        <v/>
      </c>
      <c r="AR79" s="1143" t="str">
        <f t="shared" si="158"/>
        <v/>
      </c>
      <c r="AS79" s="1143" t="str">
        <f t="shared" si="158"/>
        <v/>
      </c>
      <c r="AT79" s="1143" t="str">
        <f t="shared" si="158"/>
        <v/>
      </c>
      <c r="AU79" s="1143" t="str">
        <f t="shared" si="158"/>
        <v/>
      </c>
      <c r="AV79" s="1143" t="str">
        <f t="shared" si="158"/>
        <v/>
      </c>
      <c r="AW79" s="1146" t="str">
        <f t="shared" si="153"/>
        <v/>
      </c>
      <c r="AX79" s="1144" t="str">
        <f t="shared" si="153"/>
        <v/>
      </c>
      <c r="AY79" s="1143" t="str">
        <f t="shared" si="153"/>
        <v/>
      </c>
      <c r="AZ79" s="1143" t="str">
        <f t="shared" si="153"/>
        <v/>
      </c>
      <c r="BA79" s="1143" t="str">
        <f t="shared" si="153"/>
        <v/>
      </c>
      <c r="BB79" s="1143" t="str">
        <f t="shared" si="153"/>
        <v/>
      </c>
      <c r="BC79" s="1143" t="str">
        <f t="shared" si="153"/>
        <v/>
      </c>
      <c r="BD79" s="1146" t="str">
        <f t="shared" si="153"/>
        <v/>
      </c>
      <c r="BE79" s="768" t="str">
        <f t="shared" si="159"/>
        <v/>
      </c>
      <c r="BF79" s="455" t="str">
        <f t="shared" si="159"/>
        <v/>
      </c>
      <c r="BG79" s="455" t="str">
        <f t="shared" si="159"/>
        <v/>
      </c>
      <c r="BH79" s="455" t="str">
        <f t="shared" si="159"/>
        <v/>
      </c>
      <c r="BI79" s="455" t="str">
        <f t="shared" si="159"/>
        <v/>
      </c>
      <c r="BJ79" s="455" t="str">
        <f t="shared" si="159"/>
        <v/>
      </c>
      <c r="BK79" s="953" t="str">
        <f t="shared" si="159"/>
        <v/>
      </c>
      <c r="BL79" s="768" t="str">
        <f t="shared" si="159"/>
        <v/>
      </c>
      <c r="BM79" s="455" t="str">
        <f t="shared" si="159"/>
        <v/>
      </c>
      <c r="BN79" s="455" t="str">
        <f t="shared" si="159"/>
        <v/>
      </c>
      <c r="BO79" s="455" t="str">
        <f t="shared" si="159"/>
        <v/>
      </c>
      <c r="BP79" s="455" t="str">
        <f t="shared" si="159"/>
        <v/>
      </c>
      <c r="BQ79" s="455" t="str">
        <f t="shared" ref="BQ79:EB81" si="162">IF($C79="","",BQ$50)</f>
        <v/>
      </c>
      <c r="BR79" s="953" t="str">
        <f t="shared" si="162"/>
        <v/>
      </c>
      <c r="BS79" s="768" t="str">
        <f t="shared" si="162"/>
        <v/>
      </c>
      <c r="BT79" s="455" t="str">
        <f t="shared" si="162"/>
        <v/>
      </c>
      <c r="BU79" s="455" t="str">
        <f t="shared" si="162"/>
        <v/>
      </c>
      <c r="BV79" s="455" t="str">
        <f t="shared" si="162"/>
        <v/>
      </c>
      <c r="BW79" s="455" t="str">
        <f t="shared" si="162"/>
        <v/>
      </c>
      <c r="BX79" s="455" t="str">
        <f t="shared" si="162"/>
        <v/>
      </c>
      <c r="BY79" s="953" t="str">
        <f t="shared" si="162"/>
        <v/>
      </c>
      <c r="BZ79" s="768" t="str">
        <f t="shared" si="162"/>
        <v/>
      </c>
      <c r="CA79" s="455" t="str">
        <f t="shared" si="162"/>
        <v/>
      </c>
      <c r="CB79" s="455" t="str">
        <f t="shared" si="162"/>
        <v/>
      </c>
      <c r="CC79" s="455" t="str">
        <f t="shared" si="162"/>
        <v/>
      </c>
      <c r="CD79" s="455" t="str">
        <f t="shared" si="162"/>
        <v/>
      </c>
      <c r="CE79" s="455" t="str">
        <f t="shared" si="162"/>
        <v/>
      </c>
      <c r="CF79" s="953" t="str">
        <f t="shared" si="162"/>
        <v/>
      </c>
      <c r="CG79" s="768" t="str">
        <f t="shared" si="162"/>
        <v/>
      </c>
      <c r="CH79" s="455" t="str">
        <f t="shared" si="162"/>
        <v/>
      </c>
      <c r="CI79" s="455" t="str">
        <f t="shared" si="162"/>
        <v/>
      </c>
      <c r="CJ79" s="455" t="str">
        <f t="shared" si="162"/>
        <v/>
      </c>
      <c r="CK79" s="455" t="str">
        <f t="shared" si="162"/>
        <v/>
      </c>
      <c r="CL79" s="455" t="str">
        <f t="shared" si="162"/>
        <v/>
      </c>
      <c r="CM79" s="953" t="str">
        <f t="shared" si="162"/>
        <v/>
      </c>
      <c r="CN79" s="768" t="str">
        <f t="shared" si="162"/>
        <v/>
      </c>
      <c r="CO79" s="455" t="str">
        <f t="shared" si="162"/>
        <v/>
      </c>
      <c r="CP79" s="455" t="str">
        <f t="shared" si="162"/>
        <v/>
      </c>
      <c r="CQ79" s="455" t="str">
        <f t="shared" si="162"/>
        <v/>
      </c>
      <c r="CR79" s="455" t="str">
        <f t="shared" si="162"/>
        <v/>
      </c>
      <c r="CS79" s="455" t="str">
        <f t="shared" si="162"/>
        <v/>
      </c>
      <c r="CT79" s="953" t="str">
        <f t="shared" si="162"/>
        <v/>
      </c>
      <c r="CU79" s="952" t="str">
        <f t="shared" si="162"/>
        <v/>
      </c>
      <c r="CV79" s="455" t="str">
        <f t="shared" si="162"/>
        <v/>
      </c>
      <c r="CW79" s="455" t="str">
        <f t="shared" si="162"/>
        <v/>
      </c>
      <c r="CX79" s="455" t="str">
        <f t="shared" si="162"/>
        <v/>
      </c>
      <c r="CY79" s="455" t="str">
        <f t="shared" si="162"/>
        <v/>
      </c>
      <c r="CZ79" s="455" t="str">
        <f t="shared" si="162"/>
        <v/>
      </c>
      <c r="DA79" s="953" t="str">
        <f t="shared" si="162"/>
        <v/>
      </c>
      <c r="DB79" s="768" t="str">
        <f t="shared" si="162"/>
        <v/>
      </c>
      <c r="DC79" s="455" t="str">
        <f t="shared" si="162"/>
        <v/>
      </c>
      <c r="DD79" s="455" t="str">
        <f t="shared" si="162"/>
        <v/>
      </c>
      <c r="DE79" s="455" t="str">
        <f t="shared" si="162"/>
        <v/>
      </c>
      <c r="DF79" s="455" t="str">
        <f t="shared" si="162"/>
        <v/>
      </c>
      <c r="DG79" s="455" t="str">
        <f t="shared" si="162"/>
        <v/>
      </c>
      <c r="DH79" s="953" t="str">
        <f t="shared" si="162"/>
        <v/>
      </c>
      <c r="DI79" s="768" t="str">
        <f t="shared" si="162"/>
        <v/>
      </c>
      <c r="DJ79" s="455" t="str">
        <f t="shared" si="162"/>
        <v/>
      </c>
      <c r="DK79" s="455" t="str">
        <f t="shared" si="162"/>
        <v/>
      </c>
      <c r="DL79" s="455" t="str">
        <f t="shared" si="162"/>
        <v/>
      </c>
      <c r="DM79" s="455" t="str">
        <f t="shared" si="162"/>
        <v/>
      </c>
      <c r="DN79" s="455" t="str">
        <f t="shared" si="162"/>
        <v/>
      </c>
      <c r="DO79" s="953" t="str">
        <f t="shared" si="162"/>
        <v/>
      </c>
      <c r="DP79" s="768" t="str">
        <f t="shared" si="162"/>
        <v/>
      </c>
      <c r="DQ79" s="455" t="str">
        <f t="shared" si="162"/>
        <v/>
      </c>
      <c r="DR79" s="455" t="str">
        <f t="shared" si="162"/>
        <v/>
      </c>
      <c r="DS79" s="455" t="str">
        <f t="shared" si="162"/>
        <v/>
      </c>
      <c r="DT79" s="455" t="str">
        <f t="shared" si="162"/>
        <v/>
      </c>
      <c r="DU79" s="455" t="str">
        <f t="shared" si="162"/>
        <v/>
      </c>
      <c r="DV79" s="953" t="str">
        <f t="shared" si="162"/>
        <v/>
      </c>
      <c r="DW79" s="768" t="str">
        <f t="shared" si="162"/>
        <v/>
      </c>
      <c r="DX79" s="455" t="str">
        <f t="shared" si="162"/>
        <v/>
      </c>
      <c r="DY79" s="455" t="str">
        <f t="shared" si="162"/>
        <v/>
      </c>
      <c r="DZ79" s="455" t="str">
        <f t="shared" si="162"/>
        <v/>
      </c>
      <c r="EA79" s="455" t="str">
        <f t="shared" si="162"/>
        <v/>
      </c>
      <c r="EB79" s="455" t="str">
        <f t="shared" si="162"/>
        <v/>
      </c>
      <c r="EC79" s="954" t="str">
        <f t="shared" si="114"/>
        <v/>
      </c>
      <c r="ED79" s="768" t="str">
        <f t="shared" si="160"/>
        <v/>
      </c>
      <c r="EE79" s="455" t="str">
        <f t="shared" si="160"/>
        <v/>
      </c>
      <c r="EF79" s="455" t="str">
        <f t="shared" si="160"/>
        <v/>
      </c>
      <c r="EG79" s="455" t="str">
        <f t="shared" si="160"/>
        <v/>
      </c>
      <c r="EH79" s="455" t="str">
        <f t="shared" si="160"/>
        <v/>
      </c>
      <c r="EI79" s="455" t="str">
        <f t="shared" si="160"/>
        <v/>
      </c>
      <c r="EJ79" s="953" t="str">
        <f t="shared" si="160"/>
        <v/>
      </c>
      <c r="EK79" s="768" t="str">
        <f t="shared" si="160"/>
        <v/>
      </c>
      <c r="EL79" s="455" t="str">
        <f t="shared" si="160"/>
        <v/>
      </c>
      <c r="EM79" s="455" t="str">
        <f t="shared" si="160"/>
        <v/>
      </c>
      <c r="EN79" s="455" t="str">
        <f t="shared" si="160"/>
        <v/>
      </c>
      <c r="EO79" s="455" t="str">
        <f t="shared" si="160"/>
        <v/>
      </c>
      <c r="EP79" s="455" t="str">
        <f t="shared" si="160"/>
        <v/>
      </c>
      <c r="EQ79" s="953" t="str">
        <f t="shared" si="160"/>
        <v/>
      </c>
      <c r="ER79" s="768" t="str">
        <f t="shared" si="160"/>
        <v/>
      </c>
      <c r="ES79" s="455" t="str">
        <f t="shared" si="160"/>
        <v/>
      </c>
      <c r="ET79" s="455" t="str">
        <f t="shared" si="160"/>
        <v/>
      </c>
      <c r="EU79" s="455" t="str">
        <f t="shared" si="160"/>
        <v/>
      </c>
      <c r="EV79" s="455" t="str">
        <f t="shared" si="160"/>
        <v/>
      </c>
      <c r="EW79" s="455" t="str">
        <f t="shared" si="160"/>
        <v/>
      </c>
      <c r="EX79" s="953" t="str">
        <f t="shared" si="160"/>
        <v/>
      </c>
      <c r="EY79" s="768" t="str">
        <f t="shared" si="160"/>
        <v/>
      </c>
      <c r="EZ79" s="455" t="str">
        <f t="shared" si="160"/>
        <v/>
      </c>
      <c r="FA79" s="455" t="str">
        <f t="shared" si="160"/>
        <v/>
      </c>
      <c r="FB79" s="455" t="str">
        <f t="shared" si="160"/>
        <v/>
      </c>
      <c r="FC79" s="455" t="str">
        <f t="shared" si="160"/>
        <v/>
      </c>
      <c r="FD79" s="455" t="str">
        <f t="shared" si="160"/>
        <v/>
      </c>
      <c r="FE79" s="953" t="str">
        <f t="shared" si="160"/>
        <v/>
      </c>
      <c r="FF79" s="768" t="str">
        <f t="shared" si="160"/>
        <v/>
      </c>
      <c r="FG79" s="455" t="str">
        <f t="shared" si="160"/>
        <v/>
      </c>
      <c r="FH79" s="455" t="str">
        <f t="shared" si="160"/>
        <v/>
      </c>
      <c r="FI79" s="455" t="str">
        <f t="shared" si="160"/>
        <v/>
      </c>
      <c r="FJ79" s="455" t="str">
        <f t="shared" si="160"/>
        <v/>
      </c>
      <c r="FK79" s="455" t="str">
        <f t="shared" si="160"/>
        <v/>
      </c>
      <c r="FL79" s="953" t="str">
        <f t="shared" si="160"/>
        <v/>
      </c>
      <c r="FM79" s="768" t="str">
        <f t="shared" si="160"/>
        <v/>
      </c>
      <c r="FN79" s="455" t="str">
        <f t="shared" si="160"/>
        <v/>
      </c>
      <c r="FO79" s="455" t="str">
        <f t="shared" si="160"/>
        <v/>
      </c>
      <c r="FP79" s="455" t="str">
        <f t="shared" si="160"/>
        <v/>
      </c>
      <c r="FQ79" s="455" t="str">
        <f t="shared" si="160"/>
        <v/>
      </c>
      <c r="FR79" s="455" t="str">
        <f t="shared" si="160"/>
        <v/>
      </c>
      <c r="FS79" s="953" t="str">
        <f t="shared" si="160"/>
        <v/>
      </c>
      <c r="FT79" s="768" t="str">
        <f t="shared" si="160"/>
        <v/>
      </c>
      <c r="FU79" s="455" t="str">
        <f t="shared" si="160"/>
        <v/>
      </c>
      <c r="FV79" s="455" t="str">
        <f t="shared" si="160"/>
        <v/>
      </c>
      <c r="FW79" s="455" t="str">
        <f t="shared" si="160"/>
        <v/>
      </c>
      <c r="FX79" s="455" t="str">
        <f t="shared" si="160"/>
        <v/>
      </c>
      <c r="FY79" s="455" t="str">
        <f t="shared" si="160"/>
        <v/>
      </c>
      <c r="FZ79" s="953" t="str">
        <f t="shared" si="160"/>
        <v/>
      </c>
      <c r="GA79" s="768" t="str">
        <f t="shared" si="160"/>
        <v/>
      </c>
      <c r="GB79" s="455" t="str">
        <f t="shared" si="160"/>
        <v/>
      </c>
      <c r="GC79" s="455" t="str">
        <f t="shared" si="160"/>
        <v/>
      </c>
      <c r="GD79" s="455" t="str">
        <f t="shared" si="160"/>
        <v/>
      </c>
      <c r="GE79" s="455" t="str">
        <f t="shared" si="160"/>
        <v/>
      </c>
      <c r="GF79" s="953" t="str">
        <f t="shared" si="160"/>
        <v/>
      </c>
      <c r="GG79" s="768" t="str">
        <f t="shared" si="160"/>
        <v/>
      </c>
      <c r="GH79" s="455" t="str">
        <f t="shared" si="160"/>
        <v/>
      </c>
      <c r="GI79" s="455" t="str">
        <f t="shared" si="160"/>
        <v/>
      </c>
      <c r="GJ79" s="455" t="str">
        <f t="shared" si="160"/>
        <v/>
      </c>
      <c r="GK79" s="455" t="str">
        <f t="shared" si="160"/>
        <v/>
      </c>
      <c r="GL79" s="455" t="str">
        <f t="shared" si="160"/>
        <v/>
      </c>
      <c r="GM79" s="455" t="str">
        <f t="shared" si="160"/>
        <v/>
      </c>
      <c r="GN79" s="954" t="str">
        <f t="shared" si="160"/>
        <v/>
      </c>
      <c r="GO79" s="768" t="str">
        <f t="shared" ref="GO79:IZ81" si="163">IF($C79="","",GO$50)</f>
        <v/>
      </c>
      <c r="GP79" s="455" t="str">
        <f t="shared" si="163"/>
        <v/>
      </c>
      <c r="GQ79" s="455" t="str">
        <f t="shared" si="163"/>
        <v/>
      </c>
      <c r="GR79" s="455" t="str">
        <f t="shared" si="163"/>
        <v/>
      </c>
      <c r="GS79" s="455" t="str">
        <f t="shared" si="163"/>
        <v/>
      </c>
      <c r="GT79" s="455" t="str">
        <f t="shared" si="163"/>
        <v/>
      </c>
      <c r="GU79" s="953" t="str">
        <f t="shared" si="163"/>
        <v/>
      </c>
      <c r="GV79" s="768" t="str">
        <f t="shared" si="163"/>
        <v/>
      </c>
      <c r="GW79" s="455" t="str">
        <f t="shared" si="163"/>
        <v/>
      </c>
      <c r="GX79" s="455" t="str">
        <f t="shared" si="163"/>
        <v/>
      </c>
      <c r="GY79" s="455" t="str">
        <f t="shared" si="163"/>
        <v/>
      </c>
      <c r="GZ79" s="455" t="str">
        <f t="shared" si="163"/>
        <v/>
      </c>
      <c r="HA79" s="455" t="str">
        <f t="shared" si="163"/>
        <v/>
      </c>
      <c r="HB79" s="953" t="str">
        <f t="shared" si="163"/>
        <v/>
      </c>
      <c r="HC79" s="768" t="str">
        <f t="shared" si="163"/>
        <v/>
      </c>
      <c r="HD79" s="455" t="str">
        <f t="shared" si="163"/>
        <v/>
      </c>
      <c r="HE79" s="455" t="str">
        <f t="shared" si="163"/>
        <v/>
      </c>
      <c r="HF79" s="455" t="str">
        <f t="shared" si="163"/>
        <v/>
      </c>
      <c r="HG79" s="455" t="str">
        <f t="shared" si="163"/>
        <v/>
      </c>
      <c r="HH79" s="455" t="str">
        <f t="shared" si="163"/>
        <v/>
      </c>
      <c r="HI79" s="953" t="str">
        <f t="shared" si="163"/>
        <v/>
      </c>
      <c r="HJ79" s="768" t="str">
        <f t="shared" si="163"/>
        <v/>
      </c>
      <c r="HK79" s="455" t="str">
        <f t="shared" si="163"/>
        <v/>
      </c>
      <c r="HL79" s="455" t="str">
        <f t="shared" si="163"/>
        <v/>
      </c>
      <c r="HM79" s="455" t="str">
        <f t="shared" si="163"/>
        <v/>
      </c>
      <c r="HN79" s="455" t="str">
        <f t="shared" si="163"/>
        <v/>
      </c>
      <c r="HO79" s="455" t="str">
        <f t="shared" si="163"/>
        <v/>
      </c>
      <c r="HP79" s="953" t="str">
        <f t="shared" si="163"/>
        <v/>
      </c>
      <c r="HQ79" s="768" t="str">
        <f t="shared" si="163"/>
        <v/>
      </c>
      <c r="HR79" s="455" t="str">
        <f t="shared" si="163"/>
        <v/>
      </c>
      <c r="HS79" s="455" t="str">
        <f t="shared" si="163"/>
        <v/>
      </c>
      <c r="HT79" s="455" t="str">
        <f t="shared" si="163"/>
        <v/>
      </c>
      <c r="HU79" s="455" t="str">
        <f t="shared" si="163"/>
        <v/>
      </c>
      <c r="HV79" s="455" t="str">
        <f t="shared" si="163"/>
        <v/>
      </c>
      <c r="HW79" s="953" t="str">
        <f t="shared" si="163"/>
        <v/>
      </c>
      <c r="HX79" s="768" t="str">
        <f t="shared" si="163"/>
        <v/>
      </c>
      <c r="HY79" s="455" t="str">
        <f t="shared" si="163"/>
        <v/>
      </c>
      <c r="HZ79" s="455" t="str">
        <f t="shared" si="163"/>
        <v/>
      </c>
      <c r="IA79" s="455" t="str">
        <f t="shared" si="163"/>
        <v/>
      </c>
      <c r="IB79" s="455" t="str">
        <f t="shared" si="163"/>
        <v/>
      </c>
      <c r="IC79" s="455" t="str">
        <f t="shared" si="163"/>
        <v/>
      </c>
      <c r="ID79" s="953" t="str">
        <f t="shared" si="163"/>
        <v/>
      </c>
      <c r="IE79" s="768" t="str">
        <f t="shared" si="163"/>
        <v/>
      </c>
      <c r="IF79" s="455" t="str">
        <f t="shared" si="163"/>
        <v/>
      </c>
      <c r="IG79" s="455" t="str">
        <f t="shared" si="163"/>
        <v/>
      </c>
      <c r="IH79" s="455" t="str">
        <f t="shared" si="163"/>
        <v/>
      </c>
      <c r="II79" s="455" t="str">
        <f t="shared" si="163"/>
        <v/>
      </c>
      <c r="IJ79" s="455" t="str">
        <f t="shared" si="163"/>
        <v/>
      </c>
      <c r="IK79" s="953" t="str">
        <f t="shared" si="163"/>
        <v/>
      </c>
      <c r="IL79" s="768" t="str">
        <f t="shared" si="163"/>
        <v/>
      </c>
      <c r="IM79" s="455" t="str">
        <f t="shared" si="163"/>
        <v/>
      </c>
      <c r="IN79" s="455" t="str">
        <f t="shared" si="163"/>
        <v/>
      </c>
      <c r="IO79" s="455" t="str">
        <f t="shared" si="163"/>
        <v/>
      </c>
      <c r="IP79" s="455" t="str">
        <f t="shared" si="163"/>
        <v/>
      </c>
      <c r="IQ79" s="455" t="str">
        <f t="shared" si="163"/>
        <v/>
      </c>
      <c r="IR79" s="953" t="str">
        <f t="shared" si="163"/>
        <v/>
      </c>
      <c r="IS79" s="768" t="str">
        <f t="shared" si="163"/>
        <v/>
      </c>
      <c r="IT79" s="455" t="str">
        <f t="shared" si="163"/>
        <v/>
      </c>
      <c r="IU79" s="455" t="str">
        <f t="shared" si="163"/>
        <v/>
      </c>
      <c r="IV79" s="455" t="str">
        <f t="shared" si="163"/>
        <v/>
      </c>
      <c r="IW79" s="455" t="str">
        <f t="shared" si="163"/>
        <v/>
      </c>
      <c r="IX79" s="455" t="str">
        <f t="shared" si="163"/>
        <v/>
      </c>
      <c r="IY79" s="954" t="str">
        <f t="shared" si="163"/>
        <v/>
      </c>
      <c r="IZ79" s="768" t="str">
        <f t="shared" si="163"/>
        <v/>
      </c>
      <c r="JA79" s="455" t="str">
        <f t="shared" si="116"/>
        <v/>
      </c>
      <c r="JB79" s="455" t="str">
        <f t="shared" si="161"/>
        <v/>
      </c>
      <c r="JC79" s="455" t="str">
        <f t="shared" si="161"/>
        <v/>
      </c>
      <c r="JD79" s="455" t="str">
        <f t="shared" si="161"/>
        <v/>
      </c>
      <c r="JE79" s="455" t="str">
        <f t="shared" si="161"/>
        <v/>
      </c>
      <c r="JF79" s="953" t="str">
        <f t="shared" si="161"/>
        <v/>
      </c>
      <c r="JG79" s="768" t="str">
        <f t="shared" si="161"/>
        <v/>
      </c>
      <c r="JH79" s="455" t="str">
        <f t="shared" si="161"/>
        <v/>
      </c>
      <c r="JI79" s="455" t="str">
        <f t="shared" si="161"/>
        <v/>
      </c>
      <c r="JJ79" s="455" t="str">
        <f t="shared" si="161"/>
        <v/>
      </c>
      <c r="JK79" s="455" t="str">
        <f t="shared" si="161"/>
        <v/>
      </c>
      <c r="JL79" s="455" t="str">
        <f t="shared" si="161"/>
        <v/>
      </c>
      <c r="JM79" s="953" t="str">
        <f t="shared" si="161"/>
        <v/>
      </c>
      <c r="JN79" s="768" t="str">
        <f t="shared" si="161"/>
        <v/>
      </c>
      <c r="JO79" s="455" t="str">
        <f t="shared" si="161"/>
        <v/>
      </c>
      <c r="JP79" s="455" t="str">
        <f t="shared" si="161"/>
        <v/>
      </c>
      <c r="JQ79" s="455" t="str">
        <f t="shared" si="161"/>
        <v/>
      </c>
      <c r="JR79" s="455" t="str">
        <f t="shared" si="161"/>
        <v/>
      </c>
      <c r="JS79" s="455" t="str">
        <f t="shared" si="161"/>
        <v/>
      </c>
      <c r="JT79" s="953" t="str">
        <f t="shared" si="161"/>
        <v/>
      </c>
      <c r="JU79" s="768" t="str">
        <f t="shared" si="161"/>
        <v/>
      </c>
      <c r="JV79" s="455" t="str">
        <f t="shared" si="161"/>
        <v/>
      </c>
      <c r="JW79" s="455" t="str">
        <f t="shared" si="161"/>
        <v/>
      </c>
      <c r="JX79" s="455" t="str">
        <f t="shared" si="161"/>
        <v/>
      </c>
      <c r="JY79" s="455" t="str">
        <f t="shared" si="161"/>
        <v/>
      </c>
      <c r="JZ79" s="455" t="str">
        <f t="shared" si="161"/>
        <v/>
      </c>
      <c r="KA79" s="953" t="str">
        <f t="shared" si="161"/>
        <v/>
      </c>
      <c r="KB79" s="768" t="str">
        <f t="shared" si="161"/>
        <v/>
      </c>
      <c r="KC79" s="455" t="str">
        <f t="shared" si="161"/>
        <v/>
      </c>
      <c r="KD79" s="455" t="str">
        <f t="shared" si="161"/>
        <v/>
      </c>
      <c r="KE79" s="455" t="str">
        <f t="shared" si="161"/>
        <v/>
      </c>
      <c r="KF79" s="455" t="str">
        <f t="shared" si="161"/>
        <v/>
      </c>
      <c r="KG79" s="455" t="str">
        <f t="shared" si="161"/>
        <v/>
      </c>
      <c r="KH79" s="953" t="str">
        <f t="shared" si="161"/>
        <v/>
      </c>
      <c r="KI79" s="768" t="str">
        <f t="shared" si="161"/>
        <v/>
      </c>
      <c r="KJ79" s="455" t="str">
        <f t="shared" si="161"/>
        <v/>
      </c>
      <c r="KK79" s="455" t="str">
        <f t="shared" si="161"/>
        <v/>
      </c>
      <c r="KL79" s="455" t="str">
        <f t="shared" si="161"/>
        <v/>
      </c>
      <c r="KM79" s="455" t="str">
        <f t="shared" si="161"/>
        <v/>
      </c>
      <c r="KN79" s="455" t="str">
        <f t="shared" si="161"/>
        <v/>
      </c>
      <c r="KO79" s="953" t="str">
        <f t="shared" si="161"/>
        <v/>
      </c>
      <c r="KP79" s="768" t="str">
        <f t="shared" si="161"/>
        <v/>
      </c>
      <c r="KQ79" s="455" t="str">
        <f t="shared" si="161"/>
        <v/>
      </c>
      <c r="KR79" s="455" t="str">
        <f t="shared" si="161"/>
        <v/>
      </c>
      <c r="KS79" s="455" t="str">
        <f t="shared" si="161"/>
        <v/>
      </c>
      <c r="KT79" s="455" t="str">
        <f t="shared" si="161"/>
        <v/>
      </c>
      <c r="KU79" s="455" t="str">
        <f t="shared" si="161"/>
        <v/>
      </c>
      <c r="KV79" s="953" t="str">
        <f t="shared" si="161"/>
        <v/>
      </c>
      <c r="KW79" s="768" t="str">
        <f t="shared" si="161"/>
        <v/>
      </c>
      <c r="KX79" s="455" t="str">
        <f t="shared" si="161"/>
        <v/>
      </c>
      <c r="KY79" s="455" t="str">
        <f t="shared" si="161"/>
        <v/>
      </c>
      <c r="KZ79" s="455" t="str">
        <f t="shared" si="161"/>
        <v/>
      </c>
      <c r="LA79" s="455" t="str">
        <f t="shared" si="161"/>
        <v/>
      </c>
      <c r="LB79" s="455" t="str">
        <f t="shared" si="161"/>
        <v/>
      </c>
      <c r="LC79" s="954" t="str">
        <f t="shared" si="161"/>
        <v/>
      </c>
      <c r="LD79" s="768" t="str">
        <f t="shared" si="161"/>
        <v/>
      </c>
      <c r="LE79" s="455" t="str">
        <f t="shared" si="161"/>
        <v/>
      </c>
      <c r="LF79" s="455" t="str">
        <f t="shared" si="161"/>
        <v/>
      </c>
      <c r="LG79" s="455" t="str">
        <f t="shared" si="161"/>
        <v/>
      </c>
      <c r="LH79" s="455" t="str">
        <f t="shared" si="161"/>
        <v/>
      </c>
      <c r="LI79" s="455" t="str">
        <f t="shared" si="161"/>
        <v/>
      </c>
      <c r="LJ79" s="953" t="str">
        <f t="shared" si="161"/>
        <v/>
      </c>
      <c r="LK79" s="768" t="str">
        <f t="shared" si="161"/>
        <v/>
      </c>
      <c r="LL79" s="455" t="str">
        <f t="shared" si="161"/>
        <v/>
      </c>
      <c r="LM79" s="455" t="str">
        <f t="shared" ref="LM79:NN81" si="164">IF($C79="","",LM$50)</f>
        <v/>
      </c>
      <c r="LN79" s="455" t="str">
        <f t="shared" si="164"/>
        <v/>
      </c>
      <c r="LO79" s="455" t="str">
        <f t="shared" si="164"/>
        <v/>
      </c>
      <c r="LP79" s="455" t="str">
        <f t="shared" si="164"/>
        <v/>
      </c>
      <c r="LQ79" s="953" t="str">
        <f t="shared" si="164"/>
        <v/>
      </c>
      <c r="LR79" s="768" t="str">
        <f t="shared" si="164"/>
        <v/>
      </c>
      <c r="LS79" s="455" t="str">
        <f t="shared" si="164"/>
        <v/>
      </c>
      <c r="LT79" s="455" t="str">
        <f t="shared" si="164"/>
        <v/>
      </c>
      <c r="LU79" s="455" t="str">
        <f t="shared" si="164"/>
        <v/>
      </c>
      <c r="LV79" s="455" t="str">
        <f t="shared" si="164"/>
        <v/>
      </c>
      <c r="LW79" s="455" t="str">
        <f t="shared" si="164"/>
        <v/>
      </c>
      <c r="LX79" s="953" t="str">
        <f t="shared" si="164"/>
        <v/>
      </c>
      <c r="LY79" s="768" t="str">
        <f t="shared" si="164"/>
        <v/>
      </c>
      <c r="LZ79" s="455" t="str">
        <f t="shared" si="164"/>
        <v/>
      </c>
      <c r="MA79" s="455" t="str">
        <f t="shared" si="164"/>
        <v/>
      </c>
      <c r="MB79" s="455" t="str">
        <f t="shared" si="164"/>
        <v/>
      </c>
      <c r="MC79" s="455" t="str">
        <f t="shared" si="164"/>
        <v/>
      </c>
      <c r="MD79" s="455" t="str">
        <f t="shared" si="164"/>
        <v/>
      </c>
      <c r="ME79" s="953" t="str">
        <f t="shared" si="164"/>
        <v/>
      </c>
      <c r="MF79" s="768" t="str">
        <f t="shared" si="164"/>
        <v/>
      </c>
      <c r="MG79" s="455" t="str">
        <f t="shared" si="164"/>
        <v/>
      </c>
      <c r="MH79" s="455" t="str">
        <f t="shared" si="164"/>
        <v/>
      </c>
      <c r="MI79" s="455" t="str">
        <f t="shared" si="164"/>
        <v/>
      </c>
      <c r="MJ79" s="455" t="str">
        <f t="shared" si="164"/>
        <v/>
      </c>
      <c r="MK79" s="455" t="str">
        <f t="shared" si="164"/>
        <v/>
      </c>
      <c r="ML79" s="953" t="str">
        <f t="shared" si="164"/>
        <v/>
      </c>
      <c r="MM79" s="768" t="str">
        <f t="shared" si="164"/>
        <v/>
      </c>
      <c r="MN79" s="455" t="str">
        <f t="shared" si="164"/>
        <v/>
      </c>
      <c r="MO79" s="455" t="str">
        <f t="shared" si="164"/>
        <v/>
      </c>
      <c r="MP79" s="455" t="str">
        <f t="shared" si="164"/>
        <v/>
      </c>
      <c r="MQ79" s="455" t="str">
        <f t="shared" si="164"/>
        <v/>
      </c>
      <c r="MR79" s="455" t="str">
        <f t="shared" si="164"/>
        <v/>
      </c>
      <c r="MS79" s="953" t="str">
        <f t="shared" si="164"/>
        <v/>
      </c>
      <c r="MT79" s="768" t="str">
        <f t="shared" si="164"/>
        <v/>
      </c>
      <c r="MU79" s="455" t="str">
        <f t="shared" si="164"/>
        <v/>
      </c>
      <c r="MV79" s="455" t="str">
        <f t="shared" si="164"/>
        <v/>
      </c>
      <c r="MW79" s="455" t="str">
        <f t="shared" si="164"/>
        <v/>
      </c>
      <c r="MX79" s="455" t="str">
        <f t="shared" si="164"/>
        <v/>
      </c>
      <c r="MY79" s="455" t="str">
        <f t="shared" si="164"/>
        <v/>
      </c>
      <c r="MZ79" s="953" t="str">
        <f t="shared" si="164"/>
        <v/>
      </c>
      <c r="NA79" s="768" t="str">
        <f t="shared" si="164"/>
        <v/>
      </c>
      <c r="NB79" s="455" t="str">
        <f t="shared" si="164"/>
        <v/>
      </c>
      <c r="NC79" s="455" t="str">
        <f t="shared" si="164"/>
        <v/>
      </c>
      <c r="ND79" s="455" t="str">
        <f t="shared" si="164"/>
        <v/>
      </c>
      <c r="NE79" s="455" t="str">
        <f t="shared" si="164"/>
        <v/>
      </c>
      <c r="NF79" s="455" t="str">
        <f t="shared" si="164"/>
        <v/>
      </c>
      <c r="NG79" s="954" t="str">
        <f t="shared" si="164"/>
        <v/>
      </c>
      <c r="NH79" s="768" t="str">
        <f t="shared" si="164"/>
        <v/>
      </c>
      <c r="NI79" s="455" t="str">
        <f t="shared" si="164"/>
        <v/>
      </c>
      <c r="NJ79" s="455" t="str">
        <f t="shared" si="164"/>
        <v/>
      </c>
      <c r="NK79" s="455" t="str">
        <f t="shared" si="164"/>
        <v/>
      </c>
      <c r="NL79" s="455" t="str">
        <f t="shared" si="164"/>
        <v/>
      </c>
      <c r="NM79" s="455" t="str">
        <f t="shared" si="164"/>
        <v/>
      </c>
      <c r="NN79" s="953" t="str">
        <f t="shared" si="164"/>
        <v/>
      </c>
      <c r="NO79" s="83"/>
      <c r="NP79" s="83"/>
      <c r="NQ79" s="83"/>
      <c r="NR79" s="83"/>
      <c r="NS79" s="83"/>
      <c r="NT79" s="83"/>
      <c r="NU79" s="83"/>
      <c r="NV79" s="83"/>
      <c r="NW79" s="83"/>
      <c r="NX79" s="83"/>
      <c r="NY79" s="83"/>
      <c r="NZ79" s="83"/>
      <c r="OA79" s="83"/>
      <c r="OB79" s="83"/>
      <c r="OC79" s="83"/>
      <c r="OD79" s="83"/>
      <c r="OE79" s="83"/>
      <c r="OF79" s="83"/>
      <c r="OG79" s="83"/>
      <c r="OH79" s="83"/>
      <c r="OI79" s="83"/>
      <c r="OJ79" s="83"/>
      <c r="OK79" s="83"/>
      <c r="OL79" s="83"/>
      <c r="OM79" s="83"/>
      <c r="ON79" s="83"/>
      <c r="OO79" s="83"/>
      <c r="OP79" s="83"/>
      <c r="OQ79" s="83"/>
      <c r="OR79" s="83"/>
      <c r="OS79" s="83"/>
      <c r="OT79" s="83"/>
      <c r="OU79" s="83"/>
      <c r="OV79" s="83"/>
      <c r="OW79" s="83"/>
      <c r="OX79" s="83"/>
      <c r="OY79" s="83"/>
      <c r="OZ79" s="83"/>
      <c r="PA79" s="83"/>
      <c r="PB79" s="83"/>
      <c r="PC79" s="83"/>
      <c r="PD79" s="83"/>
      <c r="PE79" s="83"/>
      <c r="PF79" s="83"/>
      <c r="PG79" s="83"/>
      <c r="PH79" s="83"/>
      <c r="PI79" s="83"/>
      <c r="PJ79" s="83"/>
      <c r="PK79" s="83"/>
      <c r="PL79" s="83"/>
      <c r="PM79" s="83"/>
      <c r="PN79" s="83"/>
      <c r="PO79" s="83"/>
      <c r="PP79" s="83"/>
      <c r="PQ79" s="83"/>
      <c r="PR79" s="83"/>
      <c r="PS79" s="83"/>
      <c r="PT79" s="83"/>
      <c r="PU79" s="83"/>
      <c r="PV79" s="83"/>
      <c r="PW79" s="83"/>
      <c r="PX79" s="83"/>
      <c r="PY79" s="83"/>
      <c r="PZ79" s="83"/>
      <c r="QA79" s="83"/>
      <c r="QB79" s="83"/>
      <c r="QC79" s="83"/>
      <c r="QD79" s="83"/>
      <c r="QE79" s="83"/>
      <c r="QF79" s="83"/>
      <c r="QG79" s="83"/>
      <c r="QH79" s="83"/>
      <c r="QI79" s="83"/>
      <c r="QJ79" s="83"/>
      <c r="QK79" s="83"/>
      <c r="QL79" s="83"/>
      <c r="QM79" s="83"/>
      <c r="QN79" s="83"/>
      <c r="QO79" s="83"/>
      <c r="QP79" s="83"/>
      <c r="QQ79" s="83"/>
      <c r="QR79" s="83"/>
      <c r="QS79" s="83"/>
      <c r="QT79" s="83"/>
      <c r="QU79" s="83"/>
      <c r="QV79" s="83"/>
      <c r="QW79" s="83"/>
      <c r="QX79" s="83"/>
      <c r="QY79" s="83"/>
      <c r="QZ79" s="83"/>
      <c r="RA79" s="83"/>
      <c r="RB79" s="83"/>
      <c r="RC79" s="83"/>
      <c r="RD79" s="83"/>
      <c r="RE79" s="83"/>
      <c r="RF79" s="83"/>
      <c r="RG79" s="83"/>
      <c r="RH79" s="83"/>
      <c r="RI79" s="83"/>
      <c r="RJ79" s="83"/>
      <c r="RK79" s="83"/>
      <c r="RL79" s="83"/>
      <c r="RM79" s="83"/>
      <c r="RN79" s="83"/>
      <c r="RO79" s="83"/>
      <c r="RP79" s="83"/>
      <c r="RQ79" s="83"/>
      <c r="RR79" s="83"/>
      <c r="RS79" s="83"/>
      <c r="RT79" s="83"/>
      <c r="RU79" s="83"/>
      <c r="RV79" s="83"/>
      <c r="RW79" s="83"/>
      <c r="RX79" s="83"/>
      <c r="RY79" s="83"/>
      <c r="RZ79" s="83"/>
      <c r="SA79" s="83"/>
      <c r="SB79" s="83"/>
      <c r="SC79" s="83"/>
      <c r="SD79" s="83"/>
      <c r="SE79" s="83"/>
      <c r="SF79" s="83"/>
      <c r="SG79" s="83"/>
      <c r="SH79" s="83"/>
      <c r="SI79" s="83"/>
      <c r="SJ79" s="83"/>
      <c r="SK79" s="83"/>
      <c r="SL79" s="83"/>
      <c r="SM79" s="83"/>
      <c r="SN79" s="83"/>
      <c r="SO79" s="83"/>
      <c r="SP79" s="83"/>
      <c r="SQ79" s="83"/>
      <c r="SR79" s="83"/>
      <c r="SS79" s="83"/>
      <c r="ST79" s="83"/>
      <c r="SU79" s="83"/>
      <c r="SV79" s="83"/>
      <c r="SW79" s="83"/>
      <c r="SX79" s="83"/>
      <c r="SY79" s="83"/>
      <c r="SZ79" s="83"/>
      <c r="TA79" s="83"/>
      <c r="TB79" s="83"/>
      <c r="TC79" s="83"/>
      <c r="TD79" s="83"/>
      <c r="TE79" s="83"/>
      <c r="TF79" s="83"/>
      <c r="TG79" s="83"/>
      <c r="TH79" s="83"/>
      <c r="TI79" s="83"/>
      <c r="TJ79" s="83"/>
      <c r="TK79" s="83"/>
      <c r="TL79" s="83"/>
      <c r="TM79" s="83"/>
      <c r="TN79" s="83"/>
      <c r="TO79" s="83"/>
      <c r="TP79" s="83"/>
      <c r="TQ79" s="83"/>
      <c r="TR79" s="83"/>
      <c r="TS79" s="83"/>
      <c r="TT79" s="83"/>
      <c r="TU79" s="83"/>
      <c r="TV79" s="83"/>
      <c r="TW79" s="83"/>
      <c r="TX79" s="83"/>
      <c r="TY79" s="83"/>
      <c r="TZ79" s="83"/>
      <c r="UA79" s="83"/>
      <c r="UB79" s="83"/>
      <c r="UC79" s="83"/>
      <c r="UD79" s="83"/>
      <c r="UE79" s="83"/>
      <c r="UF79" s="83"/>
      <c r="UG79" s="83"/>
      <c r="UH79" s="83"/>
      <c r="UI79" s="83"/>
      <c r="UJ79" s="83"/>
      <c r="UK79" s="83"/>
      <c r="UL79" s="83"/>
      <c r="UM79" s="83"/>
      <c r="UN79" s="83"/>
      <c r="UO79" s="83"/>
      <c r="UP79" s="83"/>
      <c r="UQ79" s="83"/>
    </row>
    <row r="80" spans="1:564" s="1" customFormat="1" ht="12" hidden="1" thickBot="1" x14ac:dyDescent="0.25">
      <c r="A80" s="686">
        <f>alapadatok!A63</f>
        <v>29</v>
      </c>
      <c r="B80" s="678" t="str">
        <f>IF(alapadatok!C63="","",alapadatok!C63)</f>
        <v/>
      </c>
      <c r="C80" s="584" t="str">
        <f>IF(alapadatok!B63="","",alapadatok!B63)</f>
        <v/>
      </c>
      <c r="D80" s="584" t="str">
        <f>IF(alapadatok!D63="","",alapadatok!D63)</f>
        <v/>
      </c>
      <c r="E80" s="948" t="str">
        <f>IF(alapadatok!K63="","",alapadatok!K63)</f>
        <v/>
      </c>
      <c r="F80" s="952" t="str">
        <f t="shared" ref="F80:BQ81" si="165">IF($C80="","",F$50)</f>
        <v/>
      </c>
      <c r="G80" s="953" t="str">
        <f t="shared" si="165"/>
        <v/>
      </c>
      <c r="H80" s="768" t="str">
        <f t="shared" si="165"/>
        <v/>
      </c>
      <c r="I80" s="455" t="str">
        <f t="shared" si="165"/>
        <v/>
      </c>
      <c r="J80" s="455" t="str">
        <f t="shared" si="165"/>
        <v/>
      </c>
      <c r="K80" s="455" t="str">
        <f t="shared" si="165"/>
        <v/>
      </c>
      <c r="L80" s="455" t="str">
        <f t="shared" si="165"/>
        <v/>
      </c>
      <c r="M80" s="455" t="str">
        <f t="shared" si="165"/>
        <v/>
      </c>
      <c r="N80" s="953" t="str">
        <f t="shared" si="165"/>
        <v/>
      </c>
      <c r="O80" s="768" t="str">
        <f t="shared" si="165"/>
        <v/>
      </c>
      <c r="P80" s="455" t="str">
        <f t="shared" si="165"/>
        <v/>
      </c>
      <c r="Q80" s="455" t="str">
        <f t="shared" si="165"/>
        <v/>
      </c>
      <c r="R80" s="455" t="str">
        <f t="shared" si="165"/>
        <v/>
      </c>
      <c r="S80" s="455" t="str">
        <f t="shared" si="165"/>
        <v/>
      </c>
      <c r="T80" s="455" t="str">
        <f t="shared" si="165"/>
        <v/>
      </c>
      <c r="U80" s="953" t="str">
        <f t="shared" si="165"/>
        <v/>
      </c>
      <c r="V80" s="768" t="str">
        <f t="shared" si="165"/>
        <v/>
      </c>
      <c r="W80" s="455" t="str">
        <f t="shared" si="165"/>
        <v/>
      </c>
      <c r="X80" s="455" t="str">
        <f t="shared" si="165"/>
        <v/>
      </c>
      <c r="Y80" s="455" t="str">
        <f t="shared" si="165"/>
        <v/>
      </c>
      <c r="Z80" s="455" t="str">
        <f t="shared" si="165"/>
        <v/>
      </c>
      <c r="AA80" s="455" t="str">
        <f t="shared" si="165"/>
        <v/>
      </c>
      <c r="AB80" s="953" t="str">
        <f t="shared" si="165"/>
        <v/>
      </c>
      <c r="AC80" s="768" t="str">
        <f t="shared" si="165"/>
        <v/>
      </c>
      <c r="AD80" s="455" t="str">
        <f t="shared" si="165"/>
        <v/>
      </c>
      <c r="AE80" s="455" t="str">
        <f t="shared" si="165"/>
        <v/>
      </c>
      <c r="AF80" s="455" t="str">
        <f t="shared" si="165"/>
        <v/>
      </c>
      <c r="AG80" s="455" t="str">
        <f t="shared" si="165"/>
        <v/>
      </c>
      <c r="AH80" s="455" t="str">
        <f t="shared" si="165"/>
        <v/>
      </c>
      <c r="AI80" s="953" t="str">
        <f t="shared" si="165"/>
        <v/>
      </c>
      <c r="AJ80" s="768" t="str">
        <f t="shared" si="165"/>
        <v/>
      </c>
      <c r="AK80" s="455" t="str">
        <f t="shared" si="165"/>
        <v/>
      </c>
      <c r="AL80" s="455" t="str">
        <f t="shared" si="165"/>
        <v/>
      </c>
      <c r="AM80" s="455" t="str">
        <f t="shared" si="165"/>
        <v/>
      </c>
      <c r="AN80" s="455" t="str">
        <f t="shared" si="165"/>
        <v/>
      </c>
      <c r="AO80" s="455" t="str">
        <f t="shared" si="165"/>
        <v/>
      </c>
      <c r="AP80" s="953" t="str">
        <f t="shared" si="165"/>
        <v/>
      </c>
      <c r="AQ80" s="768" t="str">
        <f t="shared" si="165"/>
        <v/>
      </c>
      <c r="AR80" s="455" t="str">
        <f t="shared" si="165"/>
        <v/>
      </c>
      <c r="AS80" s="455" t="str">
        <f t="shared" si="165"/>
        <v/>
      </c>
      <c r="AT80" s="455" t="str">
        <f t="shared" si="165"/>
        <v/>
      </c>
      <c r="AU80" s="455" t="str">
        <f t="shared" si="165"/>
        <v/>
      </c>
      <c r="AV80" s="455" t="str">
        <f t="shared" si="165"/>
        <v/>
      </c>
      <c r="AW80" s="953" t="str">
        <f t="shared" si="165"/>
        <v/>
      </c>
      <c r="AX80" s="768" t="str">
        <f t="shared" si="165"/>
        <v/>
      </c>
      <c r="AY80" s="455" t="str">
        <f t="shared" si="165"/>
        <v/>
      </c>
      <c r="AZ80" s="455" t="str">
        <f t="shared" si="165"/>
        <v/>
      </c>
      <c r="BA80" s="455" t="str">
        <f t="shared" si="165"/>
        <v/>
      </c>
      <c r="BB80" s="455" t="str">
        <f t="shared" si="165"/>
        <v/>
      </c>
      <c r="BC80" s="455" t="str">
        <f t="shared" si="165"/>
        <v/>
      </c>
      <c r="BD80" s="953" t="str">
        <f t="shared" si="165"/>
        <v/>
      </c>
      <c r="BE80" s="768" t="str">
        <f t="shared" si="165"/>
        <v/>
      </c>
      <c r="BF80" s="455" t="str">
        <f t="shared" si="165"/>
        <v/>
      </c>
      <c r="BG80" s="455" t="str">
        <f t="shared" si="165"/>
        <v/>
      </c>
      <c r="BH80" s="455" t="str">
        <f t="shared" si="165"/>
        <v/>
      </c>
      <c r="BI80" s="455" t="str">
        <f t="shared" si="165"/>
        <v/>
      </c>
      <c r="BJ80" s="455" t="str">
        <f t="shared" si="165"/>
        <v/>
      </c>
      <c r="BK80" s="953" t="str">
        <f t="shared" si="165"/>
        <v/>
      </c>
      <c r="BL80" s="768" t="str">
        <f t="shared" si="165"/>
        <v/>
      </c>
      <c r="BM80" s="455" t="str">
        <f t="shared" si="165"/>
        <v/>
      </c>
      <c r="BN80" s="455" t="str">
        <f t="shared" si="165"/>
        <v/>
      </c>
      <c r="BO80" s="455" t="str">
        <f t="shared" si="165"/>
        <v/>
      </c>
      <c r="BP80" s="455" t="str">
        <f t="shared" si="165"/>
        <v/>
      </c>
      <c r="BQ80" s="455" t="str">
        <f t="shared" si="165"/>
        <v/>
      </c>
      <c r="BR80" s="953" t="str">
        <f t="shared" si="162"/>
        <v/>
      </c>
      <c r="BS80" s="768" t="str">
        <f t="shared" si="162"/>
        <v/>
      </c>
      <c r="BT80" s="455" t="str">
        <f t="shared" si="162"/>
        <v/>
      </c>
      <c r="BU80" s="455" t="str">
        <f t="shared" si="162"/>
        <v/>
      </c>
      <c r="BV80" s="455" t="str">
        <f t="shared" si="162"/>
        <v/>
      </c>
      <c r="BW80" s="455" t="str">
        <f t="shared" si="162"/>
        <v/>
      </c>
      <c r="BX80" s="455" t="str">
        <f t="shared" si="162"/>
        <v/>
      </c>
      <c r="BY80" s="953" t="str">
        <f t="shared" si="162"/>
        <v/>
      </c>
      <c r="BZ80" s="768" t="str">
        <f t="shared" si="162"/>
        <v/>
      </c>
      <c r="CA80" s="455" t="str">
        <f t="shared" si="162"/>
        <v/>
      </c>
      <c r="CB80" s="455" t="str">
        <f t="shared" si="162"/>
        <v/>
      </c>
      <c r="CC80" s="455" t="str">
        <f t="shared" si="162"/>
        <v/>
      </c>
      <c r="CD80" s="455" t="str">
        <f t="shared" si="162"/>
        <v/>
      </c>
      <c r="CE80" s="455" t="str">
        <f t="shared" si="162"/>
        <v/>
      </c>
      <c r="CF80" s="953" t="str">
        <f t="shared" si="162"/>
        <v/>
      </c>
      <c r="CG80" s="768" t="str">
        <f t="shared" si="162"/>
        <v/>
      </c>
      <c r="CH80" s="455" t="str">
        <f t="shared" si="162"/>
        <v/>
      </c>
      <c r="CI80" s="455" t="str">
        <f t="shared" si="162"/>
        <v/>
      </c>
      <c r="CJ80" s="455" t="str">
        <f t="shared" si="162"/>
        <v/>
      </c>
      <c r="CK80" s="455" t="str">
        <f t="shared" si="162"/>
        <v/>
      </c>
      <c r="CL80" s="455" t="str">
        <f t="shared" si="162"/>
        <v/>
      </c>
      <c r="CM80" s="953" t="str">
        <f t="shared" si="162"/>
        <v/>
      </c>
      <c r="CN80" s="768" t="str">
        <f t="shared" si="162"/>
        <v/>
      </c>
      <c r="CO80" s="455" t="str">
        <f t="shared" si="162"/>
        <v/>
      </c>
      <c r="CP80" s="455" t="str">
        <f t="shared" si="162"/>
        <v/>
      </c>
      <c r="CQ80" s="455" t="str">
        <f t="shared" si="162"/>
        <v/>
      </c>
      <c r="CR80" s="455" t="str">
        <f t="shared" si="162"/>
        <v/>
      </c>
      <c r="CS80" s="455" t="str">
        <f t="shared" si="162"/>
        <v/>
      </c>
      <c r="CT80" s="953" t="str">
        <f t="shared" si="162"/>
        <v/>
      </c>
      <c r="CU80" s="952" t="str">
        <f t="shared" si="162"/>
        <v/>
      </c>
      <c r="CV80" s="455" t="str">
        <f t="shared" si="162"/>
        <v/>
      </c>
      <c r="CW80" s="455" t="str">
        <f t="shared" si="162"/>
        <v/>
      </c>
      <c r="CX80" s="455" t="str">
        <f t="shared" si="162"/>
        <v/>
      </c>
      <c r="CY80" s="455" t="str">
        <f t="shared" si="162"/>
        <v/>
      </c>
      <c r="CZ80" s="455" t="str">
        <f t="shared" si="162"/>
        <v/>
      </c>
      <c r="DA80" s="953" t="str">
        <f t="shared" si="162"/>
        <v/>
      </c>
      <c r="DB80" s="768" t="str">
        <f t="shared" si="162"/>
        <v/>
      </c>
      <c r="DC80" s="455" t="str">
        <f t="shared" si="162"/>
        <v/>
      </c>
      <c r="DD80" s="455" t="str">
        <f t="shared" si="162"/>
        <v/>
      </c>
      <c r="DE80" s="455" t="str">
        <f t="shared" si="162"/>
        <v/>
      </c>
      <c r="DF80" s="455" t="str">
        <f t="shared" si="162"/>
        <v/>
      </c>
      <c r="DG80" s="455" t="str">
        <f t="shared" si="162"/>
        <v/>
      </c>
      <c r="DH80" s="953" t="str">
        <f t="shared" si="162"/>
        <v/>
      </c>
      <c r="DI80" s="768" t="str">
        <f t="shared" si="162"/>
        <v/>
      </c>
      <c r="DJ80" s="455" t="str">
        <f t="shared" si="162"/>
        <v/>
      </c>
      <c r="DK80" s="455" t="str">
        <f t="shared" si="162"/>
        <v/>
      </c>
      <c r="DL80" s="455" t="str">
        <f t="shared" si="162"/>
        <v/>
      </c>
      <c r="DM80" s="455" t="str">
        <f t="shared" si="162"/>
        <v/>
      </c>
      <c r="DN80" s="455" t="str">
        <f t="shared" si="162"/>
        <v/>
      </c>
      <c r="DO80" s="953" t="str">
        <f t="shared" si="162"/>
        <v/>
      </c>
      <c r="DP80" s="768" t="str">
        <f t="shared" si="162"/>
        <v/>
      </c>
      <c r="DQ80" s="455" t="str">
        <f t="shared" si="162"/>
        <v/>
      </c>
      <c r="DR80" s="455" t="str">
        <f t="shared" si="162"/>
        <v/>
      </c>
      <c r="DS80" s="455" t="str">
        <f t="shared" si="162"/>
        <v/>
      </c>
      <c r="DT80" s="455" t="str">
        <f t="shared" si="162"/>
        <v/>
      </c>
      <c r="DU80" s="455" t="str">
        <f t="shared" si="162"/>
        <v/>
      </c>
      <c r="DV80" s="953" t="str">
        <f t="shared" si="162"/>
        <v/>
      </c>
      <c r="DW80" s="768" t="str">
        <f t="shared" si="162"/>
        <v/>
      </c>
      <c r="DX80" s="455" t="str">
        <f t="shared" si="162"/>
        <v/>
      </c>
      <c r="DY80" s="455" t="str">
        <f t="shared" si="162"/>
        <v/>
      </c>
      <c r="DZ80" s="455" t="str">
        <f t="shared" si="162"/>
        <v/>
      </c>
      <c r="EA80" s="455" t="str">
        <f t="shared" si="162"/>
        <v/>
      </c>
      <c r="EB80" s="455" t="str">
        <f t="shared" si="162"/>
        <v/>
      </c>
      <c r="EC80" s="954" t="str">
        <f t="shared" si="114"/>
        <v/>
      </c>
      <c r="ED80" s="768" t="str">
        <f t="shared" ref="ED80:GO81" si="166">IF($C80="","",ED$50)</f>
        <v/>
      </c>
      <c r="EE80" s="455" t="str">
        <f t="shared" si="166"/>
        <v/>
      </c>
      <c r="EF80" s="455" t="str">
        <f t="shared" si="166"/>
        <v/>
      </c>
      <c r="EG80" s="455" t="str">
        <f t="shared" si="166"/>
        <v/>
      </c>
      <c r="EH80" s="455" t="str">
        <f t="shared" si="166"/>
        <v/>
      </c>
      <c r="EI80" s="455" t="str">
        <f t="shared" si="166"/>
        <v/>
      </c>
      <c r="EJ80" s="953" t="str">
        <f t="shared" si="166"/>
        <v/>
      </c>
      <c r="EK80" s="768" t="str">
        <f t="shared" si="166"/>
        <v/>
      </c>
      <c r="EL80" s="455" t="str">
        <f t="shared" si="166"/>
        <v/>
      </c>
      <c r="EM80" s="455" t="str">
        <f t="shared" si="166"/>
        <v/>
      </c>
      <c r="EN80" s="455" t="str">
        <f t="shared" si="166"/>
        <v/>
      </c>
      <c r="EO80" s="455" t="str">
        <f t="shared" si="166"/>
        <v/>
      </c>
      <c r="EP80" s="455" t="str">
        <f t="shared" si="166"/>
        <v/>
      </c>
      <c r="EQ80" s="953" t="str">
        <f t="shared" si="166"/>
        <v/>
      </c>
      <c r="ER80" s="768" t="str">
        <f t="shared" si="166"/>
        <v/>
      </c>
      <c r="ES80" s="455" t="str">
        <f t="shared" si="166"/>
        <v/>
      </c>
      <c r="ET80" s="455" t="str">
        <f t="shared" si="166"/>
        <v/>
      </c>
      <c r="EU80" s="455" t="str">
        <f t="shared" si="166"/>
        <v/>
      </c>
      <c r="EV80" s="455" t="str">
        <f t="shared" si="166"/>
        <v/>
      </c>
      <c r="EW80" s="455" t="str">
        <f t="shared" si="166"/>
        <v/>
      </c>
      <c r="EX80" s="953" t="str">
        <f t="shared" si="166"/>
        <v/>
      </c>
      <c r="EY80" s="768" t="str">
        <f t="shared" si="166"/>
        <v/>
      </c>
      <c r="EZ80" s="455" t="str">
        <f t="shared" si="166"/>
        <v/>
      </c>
      <c r="FA80" s="455" t="str">
        <f t="shared" si="166"/>
        <v/>
      </c>
      <c r="FB80" s="455" t="str">
        <f t="shared" si="166"/>
        <v/>
      </c>
      <c r="FC80" s="455" t="str">
        <f t="shared" si="166"/>
        <v/>
      </c>
      <c r="FD80" s="455" t="str">
        <f t="shared" si="166"/>
        <v/>
      </c>
      <c r="FE80" s="953" t="str">
        <f t="shared" si="166"/>
        <v/>
      </c>
      <c r="FF80" s="768" t="str">
        <f t="shared" si="166"/>
        <v/>
      </c>
      <c r="FG80" s="455" t="str">
        <f t="shared" si="166"/>
        <v/>
      </c>
      <c r="FH80" s="455" t="str">
        <f t="shared" si="166"/>
        <v/>
      </c>
      <c r="FI80" s="455" t="str">
        <f t="shared" si="166"/>
        <v/>
      </c>
      <c r="FJ80" s="455" t="str">
        <f t="shared" si="166"/>
        <v/>
      </c>
      <c r="FK80" s="455" t="str">
        <f t="shared" si="166"/>
        <v/>
      </c>
      <c r="FL80" s="953" t="str">
        <f t="shared" si="166"/>
        <v/>
      </c>
      <c r="FM80" s="768" t="str">
        <f t="shared" si="166"/>
        <v/>
      </c>
      <c r="FN80" s="455" t="str">
        <f t="shared" si="166"/>
        <v/>
      </c>
      <c r="FO80" s="455" t="str">
        <f t="shared" si="166"/>
        <v/>
      </c>
      <c r="FP80" s="455" t="str">
        <f t="shared" si="166"/>
        <v/>
      </c>
      <c r="FQ80" s="455" t="str">
        <f t="shared" si="166"/>
        <v/>
      </c>
      <c r="FR80" s="455" t="str">
        <f t="shared" si="166"/>
        <v/>
      </c>
      <c r="FS80" s="953" t="str">
        <f t="shared" si="166"/>
        <v/>
      </c>
      <c r="FT80" s="768" t="str">
        <f t="shared" si="166"/>
        <v/>
      </c>
      <c r="FU80" s="455" t="str">
        <f t="shared" si="166"/>
        <v/>
      </c>
      <c r="FV80" s="455" t="str">
        <f t="shared" si="166"/>
        <v/>
      </c>
      <c r="FW80" s="455" t="str">
        <f t="shared" si="166"/>
        <v/>
      </c>
      <c r="FX80" s="455" t="str">
        <f t="shared" si="166"/>
        <v/>
      </c>
      <c r="FY80" s="455" t="str">
        <f t="shared" si="166"/>
        <v/>
      </c>
      <c r="FZ80" s="953" t="str">
        <f t="shared" si="166"/>
        <v/>
      </c>
      <c r="GA80" s="768" t="str">
        <f t="shared" si="166"/>
        <v/>
      </c>
      <c r="GB80" s="455" t="str">
        <f t="shared" si="166"/>
        <v/>
      </c>
      <c r="GC80" s="455" t="str">
        <f t="shared" si="166"/>
        <v/>
      </c>
      <c r="GD80" s="455" t="str">
        <f t="shared" si="166"/>
        <v/>
      </c>
      <c r="GE80" s="455" t="str">
        <f t="shared" si="166"/>
        <v/>
      </c>
      <c r="GF80" s="953" t="str">
        <f t="shared" si="166"/>
        <v/>
      </c>
      <c r="GG80" s="768" t="str">
        <f t="shared" si="166"/>
        <v/>
      </c>
      <c r="GH80" s="455" t="str">
        <f t="shared" si="166"/>
        <v/>
      </c>
      <c r="GI80" s="455" t="str">
        <f t="shared" si="166"/>
        <v/>
      </c>
      <c r="GJ80" s="455" t="str">
        <f t="shared" si="166"/>
        <v/>
      </c>
      <c r="GK80" s="455" t="str">
        <f t="shared" si="166"/>
        <v/>
      </c>
      <c r="GL80" s="455" t="str">
        <f t="shared" si="166"/>
        <v/>
      </c>
      <c r="GM80" s="455" t="str">
        <f t="shared" si="166"/>
        <v/>
      </c>
      <c r="GN80" s="954" t="str">
        <f t="shared" si="166"/>
        <v/>
      </c>
      <c r="GO80" s="768" t="str">
        <f t="shared" si="166"/>
        <v/>
      </c>
      <c r="GP80" s="455" t="str">
        <f t="shared" si="163"/>
        <v/>
      </c>
      <c r="GQ80" s="455" t="str">
        <f t="shared" si="163"/>
        <v/>
      </c>
      <c r="GR80" s="455" t="str">
        <f t="shared" si="163"/>
        <v/>
      </c>
      <c r="GS80" s="455" t="str">
        <f t="shared" si="163"/>
        <v/>
      </c>
      <c r="GT80" s="455" t="str">
        <f t="shared" si="163"/>
        <v/>
      </c>
      <c r="GU80" s="953" t="str">
        <f t="shared" si="163"/>
        <v/>
      </c>
      <c r="GV80" s="768" t="str">
        <f t="shared" si="163"/>
        <v/>
      </c>
      <c r="GW80" s="455" t="str">
        <f t="shared" si="163"/>
        <v/>
      </c>
      <c r="GX80" s="455" t="str">
        <f t="shared" si="163"/>
        <v/>
      </c>
      <c r="GY80" s="455" t="str">
        <f t="shared" si="163"/>
        <v/>
      </c>
      <c r="GZ80" s="455" t="str">
        <f t="shared" si="163"/>
        <v/>
      </c>
      <c r="HA80" s="455" t="str">
        <f t="shared" si="163"/>
        <v/>
      </c>
      <c r="HB80" s="953" t="str">
        <f t="shared" si="163"/>
        <v/>
      </c>
      <c r="HC80" s="768" t="str">
        <f t="shared" si="163"/>
        <v/>
      </c>
      <c r="HD80" s="455" t="str">
        <f t="shared" si="163"/>
        <v/>
      </c>
      <c r="HE80" s="455" t="str">
        <f t="shared" si="163"/>
        <v/>
      </c>
      <c r="HF80" s="455" t="str">
        <f t="shared" si="163"/>
        <v/>
      </c>
      <c r="HG80" s="455" t="str">
        <f t="shared" si="163"/>
        <v/>
      </c>
      <c r="HH80" s="455" t="str">
        <f t="shared" si="163"/>
        <v/>
      </c>
      <c r="HI80" s="953" t="str">
        <f t="shared" si="163"/>
        <v/>
      </c>
      <c r="HJ80" s="768" t="str">
        <f t="shared" si="163"/>
        <v/>
      </c>
      <c r="HK80" s="455" t="str">
        <f t="shared" si="163"/>
        <v/>
      </c>
      <c r="HL80" s="455" t="str">
        <f t="shared" si="163"/>
        <v/>
      </c>
      <c r="HM80" s="455" t="str">
        <f t="shared" si="163"/>
        <v/>
      </c>
      <c r="HN80" s="955" t="str">
        <f t="shared" si="163"/>
        <v/>
      </c>
      <c r="HO80" s="455" t="str">
        <f t="shared" si="163"/>
        <v/>
      </c>
      <c r="HP80" s="953" t="str">
        <f t="shared" si="163"/>
        <v/>
      </c>
      <c r="HQ80" s="768" t="str">
        <f t="shared" si="163"/>
        <v/>
      </c>
      <c r="HR80" s="455" t="str">
        <f t="shared" si="163"/>
        <v/>
      </c>
      <c r="HS80" s="455" t="str">
        <f t="shared" si="163"/>
        <v/>
      </c>
      <c r="HT80" s="455" t="str">
        <f t="shared" si="163"/>
        <v/>
      </c>
      <c r="HU80" s="455" t="str">
        <f t="shared" si="163"/>
        <v/>
      </c>
      <c r="HV80" s="455" t="str">
        <f t="shared" si="163"/>
        <v/>
      </c>
      <c r="HW80" s="953" t="str">
        <f t="shared" si="163"/>
        <v/>
      </c>
      <c r="HX80" s="768" t="str">
        <f t="shared" si="163"/>
        <v/>
      </c>
      <c r="HY80" s="455" t="str">
        <f t="shared" si="163"/>
        <v/>
      </c>
      <c r="HZ80" s="455" t="str">
        <f t="shared" si="163"/>
        <v/>
      </c>
      <c r="IA80" s="455" t="str">
        <f t="shared" si="163"/>
        <v/>
      </c>
      <c r="IB80" s="455" t="str">
        <f t="shared" si="163"/>
        <v/>
      </c>
      <c r="IC80" s="455" t="str">
        <f t="shared" si="163"/>
        <v/>
      </c>
      <c r="ID80" s="953" t="str">
        <f t="shared" si="163"/>
        <v/>
      </c>
      <c r="IE80" s="768" t="str">
        <f t="shared" si="163"/>
        <v/>
      </c>
      <c r="IF80" s="455" t="str">
        <f t="shared" si="163"/>
        <v/>
      </c>
      <c r="IG80" s="455" t="str">
        <f t="shared" si="163"/>
        <v/>
      </c>
      <c r="IH80" s="455" t="str">
        <f t="shared" si="163"/>
        <v/>
      </c>
      <c r="II80" s="455" t="str">
        <f t="shared" si="163"/>
        <v/>
      </c>
      <c r="IJ80" s="455" t="str">
        <f t="shared" si="163"/>
        <v/>
      </c>
      <c r="IK80" s="953" t="str">
        <f t="shared" si="163"/>
        <v/>
      </c>
      <c r="IL80" s="768" t="str">
        <f t="shared" si="163"/>
        <v/>
      </c>
      <c r="IM80" s="455" t="str">
        <f t="shared" si="163"/>
        <v/>
      </c>
      <c r="IN80" s="455" t="str">
        <f t="shared" si="163"/>
        <v/>
      </c>
      <c r="IO80" s="455" t="str">
        <f t="shared" si="163"/>
        <v/>
      </c>
      <c r="IP80" s="455" t="str">
        <f t="shared" si="163"/>
        <v/>
      </c>
      <c r="IQ80" s="455" t="str">
        <f t="shared" si="163"/>
        <v/>
      </c>
      <c r="IR80" s="953" t="str">
        <f t="shared" si="163"/>
        <v/>
      </c>
      <c r="IS80" s="768" t="str">
        <f t="shared" si="163"/>
        <v/>
      </c>
      <c r="IT80" s="455" t="str">
        <f t="shared" si="163"/>
        <v/>
      </c>
      <c r="IU80" s="455" t="str">
        <f t="shared" si="163"/>
        <v/>
      </c>
      <c r="IV80" s="455" t="str">
        <f t="shared" si="163"/>
        <v/>
      </c>
      <c r="IW80" s="455" t="str">
        <f t="shared" si="163"/>
        <v/>
      </c>
      <c r="IX80" s="455" t="str">
        <f t="shared" si="163"/>
        <v/>
      </c>
      <c r="IY80" s="954" t="str">
        <f t="shared" si="163"/>
        <v/>
      </c>
      <c r="IZ80" s="768" t="str">
        <f t="shared" si="163"/>
        <v/>
      </c>
      <c r="JA80" s="455" t="str">
        <f t="shared" si="116"/>
        <v/>
      </c>
      <c r="JB80" s="455" t="str">
        <f t="shared" ref="JB80:LM81" si="167">IF($C80="","",JB$50)</f>
        <v/>
      </c>
      <c r="JC80" s="455" t="str">
        <f t="shared" si="167"/>
        <v/>
      </c>
      <c r="JD80" s="455" t="str">
        <f t="shared" si="167"/>
        <v/>
      </c>
      <c r="JE80" s="455" t="str">
        <f t="shared" si="167"/>
        <v/>
      </c>
      <c r="JF80" s="953" t="str">
        <f t="shared" si="167"/>
        <v/>
      </c>
      <c r="JG80" s="768" t="str">
        <f t="shared" si="167"/>
        <v/>
      </c>
      <c r="JH80" s="455" t="str">
        <f t="shared" si="167"/>
        <v/>
      </c>
      <c r="JI80" s="455" t="str">
        <f t="shared" si="167"/>
        <v/>
      </c>
      <c r="JJ80" s="455" t="str">
        <f t="shared" si="167"/>
        <v/>
      </c>
      <c r="JK80" s="455" t="str">
        <f t="shared" si="167"/>
        <v/>
      </c>
      <c r="JL80" s="455" t="str">
        <f t="shared" si="167"/>
        <v/>
      </c>
      <c r="JM80" s="953" t="str">
        <f t="shared" si="167"/>
        <v/>
      </c>
      <c r="JN80" s="768" t="str">
        <f t="shared" si="167"/>
        <v/>
      </c>
      <c r="JO80" s="455" t="str">
        <f t="shared" si="167"/>
        <v/>
      </c>
      <c r="JP80" s="455" t="str">
        <f t="shared" si="167"/>
        <v/>
      </c>
      <c r="JQ80" s="455" t="str">
        <f t="shared" si="167"/>
        <v/>
      </c>
      <c r="JR80" s="455" t="str">
        <f t="shared" si="167"/>
        <v/>
      </c>
      <c r="JS80" s="455" t="str">
        <f t="shared" si="167"/>
        <v/>
      </c>
      <c r="JT80" s="953" t="str">
        <f t="shared" si="167"/>
        <v/>
      </c>
      <c r="JU80" s="768" t="str">
        <f t="shared" si="167"/>
        <v/>
      </c>
      <c r="JV80" s="455" t="str">
        <f t="shared" si="167"/>
        <v/>
      </c>
      <c r="JW80" s="455" t="str">
        <f t="shared" si="167"/>
        <v/>
      </c>
      <c r="JX80" s="455" t="str">
        <f t="shared" si="167"/>
        <v/>
      </c>
      <c r="JY80" s="455" t="str">
        <f t="shared" si="167"/>
        <v/>
      </c>
      <c r="JZ80" s="455" t="str">
        <f t="shared" si="167"/>
        <v/>
      </c>
      <c r="KA80" s="953" t="str">
        <f t="shared" si="167"/>
        <v/>
      </c>
      <c r="KB80" s="768" t="str">
        <f t="shared" si="167"/>
        <v/>
      </c>
      <c r="KC80" s="455" t="str">
        <f t="shared" si="167"/>
        <v/>
      </c>
      <c r="KD80" s="455" t="str">
        <f t="shared" si="167"/>
        <v/>
      </c>
      <c r="KE80" s="455" t="str">
        <f t="shared" si="167"/>
        <v/>
      </c>
      <c r="KF80" s="455" t="str">
        <f t="shared" si="167"/>
        <v/>
      </c>
      <c r="KG80" s="455" t="str">
        <f t="shared" si="167"/>
        <v/>
      </c>
      <c r="KH80" s="953" t="str">
        <f t="shared" si="167"/>
        <v/>
      </c>
      <c r="KI80" s="768" t="str">
        <f t="shared" si="167"/>
        <v/>
      </c>
      <c r="KJ80" s="455" t="str">
        <f t="shared" si="167"/>
        <v/>
      </c>
      <c r="KK80" s="455" t="str">
        <f t="shared" si="167"/>
        <v/>
      </c>
      <c r="KL80" s="455" t="str">
        <f t="shared" si="167"/>
        <v/>
      </c>
      <c r="KM80" s="455" t="str">
        <f t="shared" si="167"/>
        <v/>
      </c>
      <c r="KN80" s="455" t="str">
        <f t="shared" si="167"/>
        <v/>
      </c>
      <c r="KO80" s="953" t="str">
        <f t="shared" si="167"/>
        <v/>
      </c>
      <c r="KP80" s="768" t="str">
        <f t="shared" si="167"/>
        <v/>
      </c>
      <c r="KQ80" s="455" t="str">
        <f t="shared" si="167"/>
        <v/>
      </c>
      <c r="KR80" s="455" t="str">
        <f t="shared" si="167"/>
        <v/>
      </c>
      <c r="KS80" s="455" t="str">
        <f t="shared" si="167"/>
        <v/>
      </c>
      <c r="KT80" s="455" t="str">
        <f t="shared" si="167"/>
        <v/>
      </c>
      <c r="KU80" s="455" t="str">
        <f t="shared" si="167"/>
        <v/>
      </c>
      <c r="KV80" s="953" t="str">
        <f t="shared" si="167"/>
        <v/>
      </c>
      <c r="KW80" s="768" t="str">
        <f t="shared" si="167"/>
        <v/>
      </c>
      <c r="KX80" s="455" t="str">
        <f t="shared" si="167"/>
        <v/>
      </c>
      <c r="KY80" s="455" t="str">
        <f t="shared" si="167"/>
        <v/>
      </c>
      <c r="KZ80" s="455" t="str">
        <f t="shared" si="167"/>
        <v/>
      </c>
      <c r="LA80" s="455" t="str">
        <f t="shared" si="167"/>
        <v/>
      </c>
      <c r="LB80" s="455" t="str">
        <f t="shared" si="167"/>
        <v/>
      </c>
      <c r="LC80" s="954" t="str">
        <f t="shared" si="167"/>
        <v/>
      </c>
      <c r="LD80" s="768" t="str">
        <f t="shared" si="167"/>
        <v/>
      </c>
      <c r="LE80" s="455" t="str">
        <f t="shared" si="167"/>
        <v/>
      </c>
      <c r="LF80" s="455" t="str">
        <f t="shared" si="167"/>
        <v/>
      </c>
      <c r="LG80" s="455" t="str">
        <f t="shared" si="167"/>
        <v/>
      </c>
      <c r="LH80" s="455" t="str">
        <f t="shared" si="167"/>
        <v/>
      </c>
      <c r="LI80" s="455" t="str">
        <f t="shared" si="167"/>
        <v/>
      </c>
      <c r="LJ80" s="953" t="str">
        <f t="shared" si="167"/>
        <v/>
      </c>
      <c r="LK80" s="768" t="str">
        <f t="shared" si="167"/>
        <v/>
      </c>
      <c r="LL80" s="455" t="str">
        <f t="shared" si="167"/>
        <v/>
      </c>
      <c r="LM80" s="455" t="str">
        <f t="shared" si="167"/>
        <v/>
      </c>
      <c r="LN80" s="455" t="str">
        <f t="shared" si="164"/>
        <v/>
      </c>
      <c r="LO80" s="455" t="str">
        <f t="shared" si="164"/>
        <v/>
      </c>
      <c r="LP80" s="455" t="str">
        <f t="shared" si="164"/>
        <v/>
      </c>
      <c r="LQ80" s="953" t="str">
        <f t="shared" si="164"/>
        <v/>
      </c>
      <c r="LR80" s="768" t="str">
        <f t="shared" si="164"/>
        <v/>
      </c>
      <c r="LS80" s="455" t="str">
        <f t="shared" si="164"/>
        <v/>
      </c>
      <c r="LT80" s="455" t="str">
        <f t="shared" si="164"/>
        <v/>
      </c>
      <c r="LU80" s="455" t="str">
        <f t="shared" si="164"/>
        <v/>
      </c>
      <c r="LV80" s="455" t="str">
        <f t="shared" si="164"/>
        <v/>
      </c>
      <c r="LW80" s="455" t="str">
        <f t="shared" si="164"/>
        <v/>
      </c>
      <c r="LX80" s="953" t="str">
        <f t="shared" si="164"/>
        <v/>
      </c>
      <c r="LY80" s="768" t="str">
        <f t="shared" si="164"/>
        <v/>
      </c>
      <c r="LZ80" s="455" t="str">
        <f t="shared" si="164"/>
        <v/>
      </c>
      <c r="MA80" s="455" t="str">
        <f t="shared" si="164"/>
        <v/>
      </c>
      <c r="MB80" s="455" t="str">
        <f t="shared" si="164"/>
        <v/>
      </c>
      <c r="MC80" s="455" t="str">
        <f t="shared" si="164"/>
        <v/>
      </c>
      <c r="MD80" s="455" t="str">
        <f t="shared" si="164"/>
        <v/>
      </c>
      <c r="ME80" s="953" t="str">
        <f t="shared" si="164"/>
        <v/>
      </c>
      <c r="MF80" s="768" t="str">
        <f t="shared" si="164"/>
        <v/>
      </c>
      <c r="MG80" s="455" t="str">
        <f t="shared" si="164"/>
        <v/>
      </c>
      <c r="MH80" s="455" t="str">
        <f t="shared" si="164"/>
        <v/>
      </c>
      <c r="MI80" s="455" t="str">
        <f t="shared" si="164"/>
        <v/>
      </c>
      <c r="MJ80" s="455" t="str">
        <f t="shared" si="164"/>
        <v/>
      </c>
      <c r="MK80" s="455" t="str">
        <f t="shared" si="164"/>
        <v/>
      </c>
      <c r="ML80" s="953" t="str">
        <f t="shared" si="164"/>
        <v/>
      </c>
      <c r="MM80" s="768" t="str">
        <f t="shared" si="164"/>
        <v/>
      </c>
      <c r="MN80" s="455" t="str">
        <f t="shared" si="164"/>
        <v/>
      </c>
      <c r="MO80" s="455" t="str">
        <f t="shared" si="164"/>
        <v/>
      </c>
      <c r="MP80" s="455" t="str">
        <f t="shared" si="164"/>
        <v/>
      </c>
      <c r="MQ80" s="455" t="str">
        <f t="shared" si="164"/>
        <v/>
      </c>
      <c r="MR80" s="455" t="str">
        <f t="shared" si="164"/>
        <v/>
      </c>
      <c r="MS80" s="953" t="str">
        <f t="shared" si="164"/>
        <v/>
      </c>
      <c r="MT80" s="768" t="str">
        <f t="shared" si="164"/>
        <v/>
      </c>
      <c r="MU80" s="455" t="str">
        <f t="shared" si="164"/>
        <v/>
      </c>
      <c r="MV80" s="455" t="str">
        <f t="shared" si="164"/>
        <v/>
      </c>
      <c r="MW80" s="455" t="str">
        <f t="shared" si="164"/>
        <v/>
      </c>
      <c r="MX80" s="455" t="str">
        <f t="shared" si="164"/>
        <v/>
      </c>
      <c r="MY80" s="455" t="str">
        <f t="shared" si="164"/>
        <v/>
      </c>
      <c r="MZ80" s="953" t="str">
        <f t="shared" si="164"/>
        <v/>
      </c>
      <c r="NA80" s="768" t="str">
        <f t="shared" si="164"/>
        <v/>
      </c>
      <c r="NB80" s="455" t="str">
        <f t="shared" si="164"/>
        <v/>
      </c>
      <c r="NC80" s="455" t="str">
        <f t="shared" si="164"/>
        <v/>
      </c>
      <c r="ND80" s="455" t="str">
        <f t="shared" si="164"/>
        <v/>
      </c>
      <c r="NE80" s="455" t="str">
        <f t="shared" si="164"/>
        <v/>
      </c>
      <c r="NF80" s="455" t="str">
        <f t="shared" si="164"/>
        <v/>
      </c>
      <c r="NG80" s="954" t="str">
        <f t="shared" si="164"/>
        <v/>
      </c>
      <c r="NH80" s="768" t="str">
        <f t="shared" si="164"/>
        <v/>
      </c>
      <c r="NI80" s="455" t="str">
        <f t="shared" si="164"/>
        <v/>
      </c>
      <c r="NJ80" s="455" t="str">
        <f t="shared" si="164"/>
        <v/>
      </c>
      <c r="NK80" s="455" t="str">
        <f t="shared" si="164"/>
        <v/>
      </c>
      <c r="NL80" s="455" t="str">
        <f t="shared" si="164"/>
        <v/>
      </c>
      <c r="NM80" s="455" t="str">
        <f t="shared" si="164"/>
        <v/>
      </c>
      <c r="NN80" s="953" t="str">
        <f t="shared" si="164"/>
        <v/>
      </c>
      <c r="NO80" s="83"/>
      <c r="NP80" s="83"/>
      <c r="NQ80" s="83"/>
      <c r="NR80" s="83"/>
      <c r="NS80" s="83"/>
      <c r="NT80" s="83"/>
      <c r="NU80" s="83"/>
      <c r="NV80" s="83"/>
      <c r="NW80" s="83"/>
      <c r="NX80" s="83"/>
      <c r="NY80" s="83"/>
      <c r="NZ80" s="83"/>
      <c r="OA80" s="83"/>
      <c r="OB80" s="83"/>
      <c r="OC80" s="83"/>
      <c r="OD80" s="83"/>
      <c r="OE80" s="83"/>
      <c r="OF80" s="83"/>
      <c r="OG80" s="83"/>
      <c r="OH80" s="83"/>
      <c r="OI80" s="83"/>
      <c r="OJ80" s="83"/>
      <c r="OK80" s="83"/>
      <c r="OL80" s="83"/>
      <c r="OM80" s="83"/>
      <c r="ON80" s="83"/>
      <c r="OO80" s="83"/>
      <c r="OP80" s="83"/>
      <c r="OQ80" s="83"/>
      <c r="OR80" s="83"/>
      <c r="OS80" s="83"/>
      <c r="OT80" s="83"/>
      <c r="OU80" s="83"/>
      <c r="OV80" s="83"/>
      <c r="OW80" s="83"/>
      <c r="OX80" s="83"/>
      <c r="OY80" s="83"/>
      <c r="OZ80" s="83"/>
      <c r="PA80" s="83"/>
      <c r="PB80" s="83"/>
      <c r="PC80" s="83"/>
      <c r="PD80" s="83"/>
      <c r="PE80" s="83"/>
      <c r="PF80" s="83"/>
      <c r="PG80" s="83"/>
      <c r="PH80" s="83"/>
      <c r="PI80" s="83"/>
      <c r="PJ80" s="83"/>
      <c r="PK80" s="83"/>
      <c r="PL80" s="83"/>
      <c r="PM80" s="83"/>
      <c r="PN80" s="83"/>
      <c r="PO80" s="83"/>
      <c r="PP80" s="83"/>
      <c r="PQ80" s="83"/>
      <c r="PR80" s="83"/>
      <c r="PS80" s="83"/>
      <c r="PT80" s="83"/>
      <c r="PU80" s="83"/>
      <c r="PV80" s="83"/>
      <c r="PW80" s="83"/>
      <c r="PX80" s="83"/>
      <c r="PY80" s="83"/>
      <c r="PZ80" s="83"/>
      <c r="QA80" s="83"/>
      <c r="QB80" s="83"/>
      <c r="QC80" s="83"/>
      <c r="QD80" s="83"/>
      <c r="QE80" s="83"/>
      <c r="QF80" s="83"/>
      <c r="QG80" s="83"/>
      <c r="QH80" s="83"/>
      <c r="QI80" s="83"/>
      <c r="QJ80" s="83"/>
      <c r="QK80" s="83"/>
      <c r="QL80" s="83"/>
      <c r="QM80" s="83"/>
      <c r="QN80" s="83"/>
      <c r="QO80" s="83"/>
      <c r="QP80" s="83"/>
      <c r="QQ80" s="83"/>
      <c r="QR80" s="83"/>
      <c r="QS80" s="83"/>
      <c r="QT80" s="83"/>
      <c r="QU80" s="83"/>
      <c r="QV80" s="83"/>
      <c r="QW80" s="83"/>
      <c r="QX80" s="83"/>
      <c r="QY80" s="83"/>
      <c r="QZ80" s="83"/>
      <c r="RA80" s="83"/>
      <c r="RB80" s="83"/>
      <c r="RC80" s="83"/>
      <c r="RD80" s="83"/>
      <c r="RE80" s="83"/>
      <c r="RF80" s="83"/>
      <c r="RG80" s="83"/>
      <c r="RH80" s="83"/>
      <c r="RI80" s="83"/>
      <c r="RJ80" s="83"/>
      <c r="RK80" s="83"/>
      <c r="RL80" s="83"/>
      <c r="RM80" s="83"/>
      <c r="RN80" s="83"/>
      <c r="RO80" s="83"/>
      <c r="RP80" s="83"/>
      <c r="RQ80" s="83"/>
      <c r="RR80" s="83"/>
      <c r="RS80" s="83"/>
      <c r="RT80" s="83"/>
      <c r="RU80" s="83"/>
      <c r="RV80" s="83"/>
      <c r="RW80" s="83"/>
      <c r="RX80" s="83"/>
      <c r="RY80" s="83"/>
      <c r="RZ80" s="83"/>
      <c r="SA80" s="83"/>
      <c r="SB80" s="83"/>
      <c r="SC80" s="83"/>
      <c r="SD80" s="83"/>
      <c r="SE80" s="83"/>
      <c r="SF80" s="83"/>
      <c r="SG80" s="83"/>
      <c r="SH80" s="83"/>
      <c r="SI80" s="83"/>
      <c r="SJ80" s="83"/>
      <c r="SK80" s="83"/>
      <c r="SL80" s="83"/>
      <c r="SM80" s="83"/>
      <c r="SN80" s="83"/>
      <c r="SO80" s="83"/>
      <c r="SP80" s="83"/>
      <c r="SQ80" s="83"/>
      <c r="SR80" s="83"/>
      <c r="SS80" s="83"/>
      <c r="ST80" s="83"/>
      <c r="SU80" s="83"/>
      <c r="SV80" s="83"/>
      <c r="SW80" s="83"/>
      <c r="SX80" s="83"/>
      <c r="SY80" s="83"/>
      <c r="SZ80" s="83"/>
      <c r="TA80" s="83"/>
      <c r="TB80" s="83"/>
      <c r="TC80" s="83"/>
      <c r="TD80" s="83"/>
      <c r="TE80" s="83"/>
      <c r="TF80" s="83"/>
      <c r="TG80" s="83"/>
      <c r="TH80" s="83"/>
      <c r="TI80" s="83"/>
      <c r="TJ80" s="83"/>
      <c r="TK80" s="83"/>
      <c r="TL80" s="83"/>
      <c r="TM80" s="83"/>
      <c r="TN80" s="83"/>
      <c r="TO80" s="83"/>
      <c r="TP80" s="83"/>
      <c r="TQ80" s="83"/>
      <c r="TR80" s="83"/>
      <c r="TS80" s="83"/>
      <c r="TT80" s="83"/>
      <c r="TU80" s="83"/>
      <c r="TV80" s="83"/>
      <c r="TW80" s="83"/>
      <c r="TX80" s="83"/>
      <c r="TY80" s="83"/>
      <c r="TZ80" s="83"/>
      <c r="UA80" s="83"/>
      <c r="UB80" s="83"/>
      <c r="UC80" s="83"/>
      <c r="UD80" s="83"/>
      <c r="UE80" s="83"/>
      <c r="UF80" s="83"/>
      <c r="UG80" s="83"/>
      <c r="UH80" s="83"/>
      <c r="UI80" s="83"/>
      <c r="UJ80" s="83"/>
      <c r="UK80" s="83"/>
      <c r="UL80" s="83"/>
      <c r="UM80" s="83"/>
      <c r="UN80" s="83"/>
      <c r="UO80" s="83"/>
      <c r="UP80" s="83"/>
      <c r="UQ80" s="83"/>
    </row>
    <row r="81" spans="1:564" s="1" customFormat="1" ht="12" hidden="1" thickBot="1" x14ac:dyDescent="0.25">
      <c r="A81" s="687">
        <f>alapadatok!A64</f>
        <v>30</v>
      </c>
      <c r="B81" s="679" t="str">
        <f>IF(alapadatok!C64="","",alapadatok!C64)</f>
        <v/>
      </c>
      <c r="C81" s="680" t="str">
        <f>IF(alapadatok!B64="","",alapadatok!B64)</f>
        <v/>
      </c>
      <c r="D81" s="680" t="str">
        <f>IF(alapadatok!D64="","",alapadatok!D64)</f>
        <v/>
      </c>
      <c r="E81" s="949" t="str">
        <f>IF(alapadatok!K64="","",alapadatok!K64)</f>
        <v/>
      </c>
      <c r="F81" s="957" t="str">
        <f t="shared" si="165"/>
        <v/>
      </c>
      <c r="G81" s="958" t="str">
        <f t="shared" si="165"/>
        <v/>
      </c>
      <c r="H81" s="959" t="str">
        <f t="shared" si="165"/>
        <v/>
      </c>
      <c r="I81" s="960" t="str">
        <f t="shared" si="165"/>
        <v/>
      </c>
      <c r="J81" s="960" t="str">
        <f t="shared" si="165"/>
        <v/>
      </c>
      <c r="K81" s="960" t="str">
        <f t="shared" si="165"/>
        <v/>
      </c>
      <c r="L81" s="960" t="str">
        <f t="shared" si="165"/>
        <v/>
      </c>
      <c r="M81" s="960" t="str">
        <f t="shared" si="165"/>
        <v/>
      </c>
      <c r="N81" s="958" t="str">
        <f t="shared" si="165"/>
        <v/>
      </c>
      <c r="O81" s="959" t="str">
        <f t="shared" si="165"/>
        <v/>
      </c>
      <c r="P81" s="960" t="str">
        <f t="shared" si="165"/>
        <v/>
      </c>
      <c r="Q81" s="960" t="str">
        <f t="shared" si="165"/>
        <v/>
      </c>
      <c r="R81" s="960" t="str">
        <f t="shared" si="165"/>
        <v/>
      </c>
      <c r="S81" s="960" t="str">
        <f t="shared" si="165"/>
        <v/>
      </c>
      <c r="T81" s="960" t="str">
        <f t="shared" si="165"/>
        <v/>
      </c>
      <c r="U81" s="958" t="str">
        <f t="shared" si="165"/>
        <v/>
      </c>
      <c r="V81" s="959" t="str">
        <f t="shared" si="165"/>
        <v/>
      </c>
      <c r="W81" s="960" t="str">
        <f t="shared" si="165"/>
        <v/>
      </c>
      <c r="X81" s="960" t="str">
        <f t="shared" si="165"/>
        <v/>
      </c>
      <c r="Y81" s="960" t="str">
        <f t="shared" si="165"/>
        <v/>
      </c>
      <c r="Z81" s="960" t="str">
        <f t="shared" si="165"/>
        <v/>
      </c>
      <c r="AA81" s="960" t="str">
        <f t="shared" si="165"/>
        <v/>
      </c>
      <c r="AB81" s="958" t="str">
        <f t="shared" si="165"/>
        <v/>
      </c>
      <c r="AC81" s="959" t="str">
        <f t="shared" si="165"/>
        <v/>
      </c>
      <c r="AD81" s="960" t="str">
        <f t="shared" si="165"/>
        <v/>
      </c>
      <c r="AE81" s="960" t="str">
        <f t="shared" si="165"/>
        <v/>
      </c>
      <c r="AF81" s="960" t="str">
        <f t="shared" si="165"/>
        <v/>
      </c>
      <c r="AG81" s="960" t="str">
        <f t="shared" si="165"/>
        <v/>
      </c>
      <c r="AH81" s="960" t="str">
        <f t="shared" si="165"/>
        <v/>
      </c>
      <c r="AI81" s="958" t="str">
        <f t="shared" si="165"/>
        <v/>
      </c>
      <c r="AJ81" s="959" t="str">
        <f t="shared" si="165"/>
        <v/>
      </c>
      <c r="AK81" s="960" t="str">
        <f t="shared" si="165"/>
        <v/>
      </c>
      <c r="AL81" s="960" t="str">
        <f t="shared" si="165"/>
        <v/>
      </c>
      <c r="AM81" s="960" t="str">
        <f t="shared" si="165"/>
        <v/>
      </c>
      <c r="AN81" s="960" t="str">
        <f t="shared" si="165"/>
        <v/>
      </c>
      <c r="AO81" s="960" t="str">
        <f t="shared" si="165"/>
        <v/>
      </c>
      <c r="AP81" s="958" t="str">
        <f t="shared" si="165"/>
        <v/>
      </c>
      <c r="AQ81" s="959" t="str">
        <f t="shared" si="165"/>
        <v/>
      </c>
      <c r="AR81" s="960" t="str">
        <f t="shared" si="165"/>
        <v/>
      </c>
      <c r="AS81" s="960" t="str">
        <f t="shared" si="165"/>
        <v/>
      </c>
      <c r="AT81" s="960" t="str">
        <f t="shared" si="165"/>
        <v/>
      </c>
      <c r="AU81" s="960" t="str">
        <f t="shared" si="165"/>
        <v/>
      </c>
      <c r="AV81" s="960" t="str">
        <f t="shared" si="165"/>
        <v/>
      </c>
      <c r="AW81" s="958" t="str">
        <f t="shared" si="165"/>
        <v/>
      </c>
      <c r="AX81" s="959" t="str">
        <f t="shared" si="165"/>
        <v/>
      </c>
      <c r="AY81" s="960" t="str">
        <f t="shared" si="165"/>
        <v/>
      </c>
      <c r="AZ81" s="960" t="str">
        <f t="shared" si="165"/>
        <v/>
      </c>
      <c r="BA81" s="960" t="str">
        <f t="shared" si="165"/>
        <v/>
      </c>
      <c r="BB81" s="960" t="str">
        <f t="shared" si="165"/>
        <v/>
      </c>
      <c r="BC81" s="960" t="str">
        <f t="shared" si="165"/>
        <v/>
      </c>
      <c r="BD81" s="958" t="str">
        <f t="shared" si="165"/>
        <v/>
      </c>
      <c r="BE81" s="959" t="str">
        <f t="shared" si="165"/>
        <v/>
      </c>
      <c r="BF81" s="960" t="str">
        <f t="shared" si="165"/>
        <v/>
      </c>
      <c r="BG81" s="960" t="str">
        <f t="shared" si="165"/>
        <v/>
      </c>
      <c r="BH81" s="960" t="str">
        <f t="shared" si="165"/>
        <v/>
      </c>
      <c r="BI81" s="960" t="str">
        <f t="shared" si="165"/>
        <v/>
      </c>
      <c r="BJ81" s="960" t="str">
        <f t="shared" si="165"/>
        <v/>
      </c>
      <c r="BK81" s="958" t="str">
        <f t="shared" si="165"/>
        <v/>
      </c>
      <c r="BL81" s="959" t="str">
        <f t="shared" si="165"/>
        <v/>
      </c>
      <c r="BM81" s="960" t="str">
        <f t="shared" si="165"/>
        <v/>
      </c>
      <c r="BN81" s="960" t="str">
        <f t="shared" si="165"/>
        <v/>
      </c>
      <c r="BO81" s="960" t="str">
        <f t="shared" si="165"/>
        <v/>
      </c>
      <c r="BP81" s="960" t="str">
        <f t="shared" si="165"/>
        <v/>
      </c>
      <c r="BQ81" s="960" t="str">
        <f t="shared" si="165"/>
        <v/>
      </c>
      <c r="BR81" s="958" t="str">
        <f t="shared" si="162"/>
        <v/>
      </c>
      <c r="BS81" s="959" t="str">
        <f t="shared" si="162"/>
        <v/>
      </c>
      <c r="BT81" s="960" t="str">
        <f t="shared" si="162"/>
        <v/>
      </c>
      <c r="BU81" s="960" t="str">
        <f t="shared" si="162"/>
        <v/>
      </c>
      <c r="BV81" s="960" t="str">
        <f t="shared" si="162"/>
        <v/>
      </c>
      <c r="BW81" s="960" t="str">
        <f t="shared" si="162"/>
        <v/>
      </c>
      <c r="BX81" s="960" t="str">
        <f t="shared" si="162"/>
        <v/>
      </c>
      <c r="BY81" s="958" t="str">
        <f t="shared" si="162"/>
        <v/>
      </c>
      <c r="BZ81" s="959" t="str">
        <f t="shared" si="162"/>
        <v/>
      </c>
      <c r="CA81" s="960" t="str">
        <f t="shared" si="162"/>
        <v/>
      </c>
      <c r="CB81" s="960" t="str">
        <f t="shared" si="162"/>
        <v/>
      </c>
      <c r="CC81" s="960" t="str">
        <f t="shared" si="162"/>
        <v/>
      </c>
      <c r="CD81" s="960" t="str">
        <f t="shared" si="162"/>
        <v/>
      </c>
      <c r="CE81" s="960" t="str">
        <f t="shared" si="162"/>
        <v/>
      </c>
      <c r="CF81" s="958" t="str">
        <f t="shared" si="162"/>
        <v/>
      </c>
      <c r="CG81" s="959" t="str">
        <f t="shared" si="162"/>
        <v/>
      </c>
      <c r="CH81" s="960" t="str">
        <f t="shared" si="162"/>
        <v/>
      </c>
      <c r="CI81" s="960" t="str">
        <f t="shared" si="162"/>
        <v/>
      </c>
      <c r="CJ81" s="960" t="str">
        <f t="shared" si="162"/>
        <v/>
      </c>
      <c r="CK81" s="960" t="str">
        <f t="shared" si="162"/>
        <v/>
      </c>
      <c r="CL81" s="960" t="str">
        <f t="shared" si="162"/>
        <v/>
      </c>
      <c r="CM81" s="958" t="str">
        <f t="shared" si="162"/>
        <v/>
      </c>
      <c r="CN81" s="959" t="str">
        <f t="shared" si="162"/>
        <v/>
      </c>
      <c r="CO81" s="960" t="str">
        <f t="shared" si="162"/>
        <v/>
      </c>
      <c r="CP81" s="960" t="str">
        <f t="shared" si="162"/>
        <v/>
      </c>
      <c r="CQ81" s="960" t="str">
        <f t="shared" si="162"/>
        <v/>
      </c>
      <c r="CR81" s="960" t="str">
        <f t="shared" si="162"/>
        <v/>
      </c>
      <c r="CS81" s="960" t="str">
        <f t="shared" si="162"/>
        <v/>
      </c>
      <c r="CT81" s="958" t="str">
        <f t="shared" si="162"/>
        <v/>
      </c>
      <c r="CU81" s="957" t="str">
        <f t="shared" si="162"/>
        <v/>
      </c>
      <c r="CV81" s="960" t="str">
        <f t="shared" si="162"/>
        <v/>
      </c>
      <c r="CW81" s="960" t="str">
        <f t="shared" si="162"/>
        <v/>
      </c>
      <c r="CX81" s="960" t="str">
        <f t="shared" si="162"/>
        <v/>
      </c>
      <c r="CY81" s="960" t="str">
        <f t="shared" si="162"/>
        <v/>
      </c>
      <c r="CZ81" s="960" t="str">
        <f t="shared" si="162"/>
        <v/>
      </c>
      <c r="DA81" s="958" t="str">
        <f t="shared" si="162"/>
        <v/>
      </c>
      <c r="DB81" s="959" t="str">
        <f t="shared" si="162"/>
        <v/>
      </c>
      <c r="DC81" s="960" t="str">
        <f t="shared" si="162"/>
        <v/>
      </c>
      <c r="DD81" s="960" t="str">
        <f t="shared" si="162"/>
        <v/>
      </c>
      <c r="DE81" s="960" t="str">
        <f t="shared" si="162"/>
        <v/>
      </c>
      <c r="DF81" s="960" t="str">
        <f t="shared" si="162"/>
        <v/>
      </c>
      <c r="DG81" s="960" t="str">
        <f t="shared" si="162"/>
        <v/>
      </c>
      <c r="DH81" s="958" t="str">
        <f t="shared" si="162"/>
        <v/>
      </c>
      <c r="DI81" s="959" t="str">
        <f t="shared" si="162"/>
        <v/>
      </c>
      <c r="DJ81" s="960" t="str">
        <f t="shared" si="162"/>
        <v/>
      </c>
      <c r="DK81" s="960" t="str">
        <f t="shared" si="162"/>
        <v/>
      </c>
      <c r="DL81" s="960" t="str">
        <f t="shared" si="162"/>
        <v/>
      </c>
      <c r="DM81" s="960" t="str">
        <f t="shared" si="162"/>
        <v/>
      </c>
      <c r="DN81" s="960" t="str">
        <f t="shared" si="162"/>
        <v/>
      </c>
      <c r="DO81" s="958" t="str">
        <f t="shared" si="162"/>
        <v/>
      </c>
      <c r="DP81" s="959" t="str">
        <f t="shared" si="162"/>
        <v/>
      </c>
      <c r="DQ81" s="960" t="str">
        <f t="shared" si="162"/>
        <v/>
      </c>
      <c r="DR81" s="960" t="str">
        <f t="shared" si="162"/>
        <v/>
      </c>
      <c r="DS81" s="960" t="str">
        <f t="shared" si="162"/>
        <v/>
      </c>
      <c r="DT81" s="960" t="str">
        <f t="shared" si="162"/>
        <v/>
      </c>
      <c r="DU81" s="960" t="str">
        <f t="shared" si="162"/>
        <v/>
      </c>
      <c r="DV81" s="958" t="str">
        <f t="shared" si="162"/>
        <v/>
      </c>
      <c r="DW81" s="959" t="str">
        <f t="shared" si="162"/>
        <v/>
      </c>
      <c r="DX81" s="960" t="str">
        <f t="shared" si="162"/>
        <v/>
      </c>
      <c r="DY81" s="960" t="str">
        <f t="shared" si="162"/>
        <v/>
      </c>
      <c r="DZ81" s="960" t="str">
        <f t="shared" si="162"/>
        <v/>
      </c>
      <c r="EA81" s="960" t="str">
        <f t="shared" si="162"/>
        <v/>
      </c>
      <c r="EB81" s="960" t="str">
        <f t="shared" si="162"/>
        <v/>
      </c>
      <c r="EC81" s="961" t="str">
        <f t="shared" si="114"/>
        <v/>
      </c>
      <c r="ED81" s="959" t="str">
        <f t="shared" si="166"/>
        <v/>
      </c>
      <c r="EE81" s="960" t="str">
        <f t="shared" si="166"/>
        <v/>
      </c>
      <c r="EF81" s="960" t="str">
        <f t="shared" si="166"/>
        <v/>
      </c>
      <c r="EG81" s="960" t="str">
        <f t="shared" si="166"/>
        <v/>
      </c>
      <c r="EH81" s="960" t="str">
        <f t="shared" si="166"/>
        <v/>
      </c>
      <c r="EI81" s="960" t="str">
        <f t="shared" si="166"/>
        <v/>
      </c>
      <c r="EJ81" s="958" t="str">
        <f t="shared" si="166"/>
        <v/>
      </c>
      <c r="EK81" s="959" t="str">
        <f t="shared" si="166"/>
        <v/>
      </c>
      <c r="EL81" s="960" t="str">
        <f t="shared" si="166"/>
        <v/>
      </c>
      <c r="EM81" s="960" t="str">
        <f t="shared" si="166"/>
        <v/>
      </c>
      <c r="EN81" s="960" t="str">
        <f t="shared" si="166"/>
        <v/>
      </c>
      <c r="EO81" s="960" t="str">
        <f t="shared" si="166"/>
        <v/>
      </c>
      <c r="EP81" s="960" t="str">
        <f t="shared" si="166"/>
        <v/>
      </c>
      <c r="EQ81" s="958" t="str">
        <f t="shared" si="166"/>
        <v/>
      </c>
      <c r="ER81" s="959" t="str">
        <f t="shared" si="166"/>
        <v/>
      </c>
      <c r="ES81" s="960" t="str">
        <f t="shared" si="166"/>
        <v/>
      </c>
      <c r="ET81" s="960" t="str">
        <f t="shared" si="166"/>
        <v/>
      </c>
      <c r="EU81" s="960" t="str">
        <f t="shared" si="166"/>
        <v/>
      </c>
      <c r="EV81" s="960" t="str">
        <f t="shared" si="166"/>
        <v/>
      </c>
      <c r="EW81" s="960" t="str">
        <f t="shared" si="166"/>
        <v/>
      </c>
      <c r="EX81" s="958" t="str">
        <f t="shared" si="166"/>
        <v/>
      </c>
      <c r="EY81" s="959" t="str">
        <f t="shared" si="166"/>
        <v/>
      </c>
      <c r="EZ81" s="960" t="str">
        <f t="shared" si="166"/>
        <v/>
      </c>
      <c r="FA81" s="960" t="str">
        <f t="shared" si="166"/>
        <v/>
      </c>
      <c r="FB81" s="960" t="str">
        <f t="shared" si="166"/>
        <v/>
      </c>
      <c r="FC81" s="960" t="str">
        <f t="shared" si="166"/>
        <v/>
      </c>
      <c r="FD81" s="960" t="str">
        <f t="shared" si="166"/>
        <v/>
      </c>
      <c r="FE81" s="958" t="str">
        <f t="shared" si="166"/>
        <v/>
      </c>
      <c r="FF81" s="959" t="str">
        <f t="shared" si="166"/>
        <v/>
      </c>
      <c r="FG81" s="960" t="str">
        <f t="shared" si="166"/>
        <v/>
      </c>
      <c r="FH81" s="960" t="str">
        <f t="shared" si="166"/>
        <v/>
      </c>
      <c r="FI81" s="960" t="str">
        <f t="shared" si="166"/>
        <v/>
      </c>
      <c r="FJ81" s="960" t="str">
        <f t="shared" si="166"/>
        <v/>
      </c>
      <c r="FK81" s="960" t="str">
        <f t="shared" si="166"/>
        <v/>
      </c>
      <c r="FL81" s="958" t="str">
        <f t="shared" si="166"/>
        <v/>
      </c>
      <c r="FM81" s="959" t="str">
        <f t="shared" si="166"/>
        <v/>
      </c>
      <c r="FN81" s="960" t="str">
        <f t="shared" si="166"/>
        <v/>
      </c>
      <c r="FO81" s="960" t="str">
        <f t="shared" si="166"/>
        <v/>
      </c>
      <c r="FP81" s="960" t="str">
        <f t="shared" si="166"/>
        <v/>
      </c>
      <c r="FQ81" s="960" t="str">
        <f t="shared" si="166"/>
        <v/>
      </c>
      <c r="FR81" s="960" t="str">
        <f t="shared" si="166"/>
        <v/>
      </c>
      <c r="FS81" s="958" t="str">
        <f t="shared" si="166"/>
        <v/>
      </c>
      <c r="FT81" s="959" t="str">
        <f t="shared" si="166"/>
        <v/>
      </c>
      <c r="FU81" s="960" t="str">
        <f t="shared" si="166"/>
        <v/>
      </c>
      <c r="FV81" s="960" t="str">
        <f t="shared" si="166"/>
        <v/>
      </c>
      <c r="FW81" s="960" t="str">
        <f t="shared" si="166"/>
        <v/>
      </c>
      <c r="FX81" s="960" t="str">
        <f t="shared" si="166"/>
        <v/>
      </c>
      <c r="FY81" s="960" t="str">
        <f t="shared" si="166"/>
        <v/>
      </c>
      <c r="FZ81" s="958" t="str">
        <f t="shared" si="166"/>
        <v/>
      </c>
      <c r="GA81" s="959" t="str">
        <f t="shared" si="166"/>
        <v/>
      </c>
      <c r="GB81" s="960" t="str">
        <f t="shared" si="166"/>
        <v/>
      </c>
      <c r="GC81" s="960" t="str">
        <f t="shared" si="166"/>
        <v/>
      </c>
      <c r="GD81" s="960" t="str">
        <f t="shared" si="166"/>
        <v/>
      </c>
      <c r="GE81" s="960" t="str">
        <f t="shared" si="166"/>
        <v/>
      </c>
      <c r="GF81" s="958" t="str">
        <f t="shared" si="166"/>
        <v/>
      </c>
      <c r="GG81" s="959" t="str">
        <f t="shared" si="166"/>
        <v/>
      </c>
      <c r="GH81" s="960" t="str">
        <f t="shared" si="166"/>
        <v/>
      </c>
      <c r="GI81" s="960" t="str">
        <f t="shared" si="166"/>
        <v/>
      </c>
      <c r="GJ81" s="960" t="str">
        <f t="shared" si="166"/>
        <v/>
      </c>
      <c r="GK81" s="960" t="str">
        <f t="shared" si="166"/>
        <v/>
      </c>
      <c r="GL81" s="960" t="str">
        <f t="shared" si="166"/>
        <v/>
      </c>
      <c r="GM81" s="960" t="str">
        <f t="shared" si="166"/>
        <v/>
      </c>
      <c r="GN81" s="961" t="str">
        <f t="shared" si="166"/>
        <v/>
      </c>
      <c r="GO81" s="959" t="str">
        <f t="shared" si="166"/>
        <v/>
      </c>
      <c r="GP81" s="960" t="str">
        <f t="shared" si="163"/>
        <v/>
      </c>
      <c r="GQ81" s="960" t="str">
        <f t="shared" si="163"/>
        <v/>
      </c>
      <c r="GR81" s="960" t="str">
        <f t="shared" si="163"/>
        <v/>
      </c>
      <c r="GS81" s="960" t="str">
        <f t="shared" si="163"/>
        <v/>
      </c>
      <c r="GT81" s="960" t="str">
        <f t="shared" si="163"/>
        <v/>
      </c>
      <c r="GU81" s="958" t="str">
        <f t="shared" si="163"/>
        <v/>
      </c>
      <c r="GV81" s="959" t="str">
        <f t="shared" si="163"/>
        <v/>
      </c>
      <c r="GW81" s="960" t="str">
        <f t="shared" si="163"/>
        <v/>
      </c>
      <c r="GX81" s="960" t="str">
        <f t="shared" si="163"/>
        <v/>
      </c>
      <c r="GY81" s="960" t="str">
        <f t="shared" si="163"/>
        <v/>
      </c>
      <c r="GZ81" s="960" t="str">
        <f t="shared" si="163"/>
        <v/>
      </c>
      <c r="HA81" s="960" t="str">
        <f t="shared" si="163"/>
        <v/>
      </c>
      <c r="HB81" s="958" t="str">
        <f t="shared" si="163"/>
        <v/>
      </c>
      <c r="HC81" s="959" t="str">
        <f t="shared" si="163"/>
        <v/>
      </c>
      <c r="HD81" s="960" t="str">
        <f t="shared" si="163"/>
        <v/>
      </c>
      <c r="HE81" s="960" t="str">
        <f t="shared" si="163"/>
        <v/>
      </c>
      <c r="HF81" s="960" t="str">
        <f t="shared" si="163"/>
        <v/>
      </c>
      <c r="HG81" s="960" t="str">
        <f t="shared" si="163"/>
        <v/>
      </c>
      <c r="HH81" s="960" t="str">
        <f t="shared" si="163"/>
        <v/>
      </c>
      <c r="HI81" s="958" t="str">
        <f t="shared" si="163"/>
        <v/>
      </c>
      <c r="HJ81" s="959" t="str">
        <f t="shared" si="163"/>
        <v/>
      </c>
      <c r="HK81" s="960" t="str">
        <f t="shared" si="163"/>
        <v/>
      </c>
      <c r="HL81" s="960" t="str">
        <f t="shared" si="163"/>
        <v/>
      </c>
      <c r="HM81" s="960" t="str">
        <f t="shared" si="163"/>
        <v/>
      </c>
      <c r="HN81" s="960" t="str">
        <f t="shared" si="163"/>
        <v/>
      </c>
      <c r="HO81" s="960" t="str">
        <f t="shared" si="163"/>
        <v/>
      </c>
      <c r="HP81" s="958" t="str">
        <f t="shared" si="163"/>
        <v/>
      </c>
      <c r="HQ81" s="959" t="str">
        <f t="shared" si="163"/>
        <v/>
      </c>
      <c r="HR81" s="960" t="str">
        <f t="shared" si="163"/>
        <v/>
      </c>
      <c r="HS81" s="960" t="str">
        <f t="shared" si="163"/>
        <v/>
      </c>
      <c r="HT81" s="960" t="str">
        <f t="shared" si="163"/>
        <v/>
      </c>
      <c r="HU81" s="960" t="str">
        <f t="shared" si="163"/>
        <v/>
      </c>
      <c r="HV81" s="960" t="str">
        <f t="shared" si="163"/>
        <v/>
      </c>
      <c r="HW81" s="958" t="str">
        <f t="shared" si="163"/>
        <v/>
      </c>
      <c r="HX81" s="959" t="str">
        <f t="shared" si="163"/>
        <v/>
      </c>
      <c r="HY81" s="960" t="str">
        <f t="shared" si="163"/>
        <v/>
      </c>
      <c r="HZ81" s="960" t="str">
        <f t="shared" si="163"/>
        <v/>
      </c>
      <c r="IA81" s="960" t="str">
        <f t="shared" si="163"/>
        <v/>
      </c>
      <c r="IB81" s="960" t="str">
        <f t="shared" si="163"/>
        <v/>
      </c>
      <c r="IC81" s="960" t="str">
        <f t="shared" si="163"/>
        <v/>
      </c>
      <c r="ID81" s="958" t="str">
        <f t="shared" si="163"/>
        <v/>
      </c>
      <c r="IE81" s="959" t="str">
        <f t="shared" si="163"/>
        <v/>
      </c>
      <c r="IF81" s="960" t="str">
        <f t="shared" si="163"/>
        <v/>
      </c>
      <c r="IG81" s="960" t="str">
        <f t="shared" si="163"/>
        <v/>
      </c>
      <c r="IH81" s="960" t="str">
        <f t="shared" si="163"/>
        <v/>
      </c>
      <c r="II81" s="960" t="str">
        <f t="shared" si="163"/>
        <v/>
      </c>
      <c r="IJ81" s="960" t="str">
        <f t="shared" si="163"/>
        <v/>
      </c>
      <c r="IK81" s="958" t="str">
        <f t="shared" si="163"/>
        <v/>
      </c>
      <c r="IL81" s="959" t="str">
        <f t="shared" si="163"/>
        <v/>
      </c>
      <c r="IM81" s="960" t="str">
        <f t="shared" si="163"/>
        <v/>
      </c>
      <c r="IN81" s="960" t="str">
        <f t="shared" si="163"/>
        <v/>
      </c>
      <c r="IO81" s="960" t="str">
        <f t="shared" si="163"/>
        <v/>
      </c>
      <c r="IP81" s="960" t="str">
        <f t="shared" si="163"/>
        <v/>
      </c>
      <c r="IQ81" s="960" t="str">
        <f t="shared" si="163"/>
        <v/>
      </c>
      <c r="IR81" s="958" t="str">
        <f t="shared" si="163"/>
        <v/>
      </c>
      <c r="IS81" s="959" t="str">
        <f t="shared" si="163"/>
        <v/>
      </c>
      <c r="IT81" s="960" t="str">
        <f t="shared" si="163"/>
        <v/>
      </c>
      <c r="IU81" s="960" t="str">
        <f t="shared" si="163"/>
        <v/>
      </c>
      <c r="IV81" s="960" t="str">
        <f t="shared" si="163"/>
        <v/>
      </c>
      <c r="IW81" s="960" t="str">
        <f t="shared" si="163"/>
        <v/>
      </c>
      <c r="IX81" s="960" t="str">
        <f t="shared" si="163"/>
        <v/>
      </c>
      <c r="IY81" s="961" t="str">
        <f t="shared" si="163"/>
        <v/>
      </c>
      <c r="IZ81" s="959" t="str">
        <f t="shared" si="163"/>
        <v/>
      </c>
      <c r="JA81" s="960" t="str">
        <f t="shared" si="116"/>
        <v/>
      </c>
      <c r="JB81" s="960" t="str">
        <f t="shared" si="167"/>
        <v/>
      </c>
      <c r="JC81" s="960" t="str">
        <f t="shared" si="167"/>
        <v/>
      </c>
      <c r="JD81" s="960" t="str">
        <f t="shared" si="167"/>
        <v/>
      </c>
      <c r="JE81" s="960" t="str">
        <f t="shared" si="167"/>
        <v/>
      </c>
      <c r="JF81" s="958" t="str">
        <f t="shared" si="167"/>
        <v/>
      </c>
      <c r="JG81" s="959" t="str">
        <f t="shared" si="167"/>
        <v/>
      </c>
      <c r="JH81" s="960" t="str">
        <f t="shared" si="167"/>
        <v/>
      </c>
      <c r="JI81" s="960" t="str">
        <f t="shared" si="167"/>
        <v/>
      </c>
      <c r="JJ81" s="960" t="str">
        <f t="shared" si="167"/>
        <v/>
      </c>
      <c r="JK81" s="960" t="str">
        <f t="shared" si="167"/>
        <v/>
      </c>
      <c r="JL81" s="960" t="str">
        <f t="shared" si="167"/>
        <v/>
      </c>
      <c r="JM81" s="958" t="str">
        <f t="shared" si="167"/>
        <v/>
      </c>
      <c r="JN81" s="959" t="str">
        <f t="shared" si="167"/>
        <v/>
      </c>
      <c r="JO81" s="960" t="str">
        <f t="shared" si="167"/>
        <v/>
      </c>
      <c r="JP81" s="960" t="str">
        <f t="shared" si="167"/>
        <v/>
      </c>
      <c r="JQ81" s="960" t="str">
        <f t="shared" si="167"/>
        <v/>
      </c>
      <c r="JR81" s="960" t="str">
        <f t="shared" si="167"/>
        <v/>
      </c>
      <c r="JS81" s="960" t="str">
        <f t="shared" si="167"/>
        <v/>
      </c>
      <c r="JT81" s="958" t="str">
        <f t="shared" si="167"/>
        <v/>
      </c>
      <c r="JU81" s="959" t="str">
        <f t="shared" si="167"/>
        <v/>
      </c>
      <c r="JV81" s="960" t="str">
        <f t="shared" si="167"/>
        <v/>
      </c>
      <c r="JW81" s="960" t="str">
        <f t="shared" si="167"/>
        <v/>
      </c>
      <c r="JX81" s="960" t="str">
        <f t="shared" si="167"/>
        <v/>
      </c>
      <c r="JY81" s="960" t="str">
        <f t="shared" si="167"/>
        <v/>
      </c>
      <c r="JZ81" s="960" t="str">
        <f t="shared" si="167"/>
        <v/>
      </c>
      <c r="KA81" s="958" t="str">
        <f t="shared" si="167"/>
        <v/>
      </c>
      <c r="KB81" s="959" t="str">
        <f t="shared" si="167"/>
        <v/>
      </c>
      <c r="KC81" s="960" t="str">
        <f t="shared" si="167"/>
        <v/>
      </c>
      <c r="KD81" s="960" t="str">
        <f t="shared" si="167"/>
        <v/>
      </c>
      <c r="KE81" s="960" t="str">
        <f t="shared" si="167"/>
        <v/>
      </c>
      <c r="KF81" s="960" t="str">
        <f t="shared" si="167"/>
        <v/>
      </c>
      <c r="KG81" s="960" t="str">
        <f t="shared" si="167"/>
        <v/>
      </c>
      <c r="KH81" s="958" t="str">
        <f t="shared" si="167"/>
        <v/>
      </c>
      <c r="KI81" s="959" t="str">
        <f t="shared" si="167"/>
        <v/>
      </c>
      <c r="KJ81" s="960" t="str">
        <f t="shared" si="167"/>
        <v/>
      </c>
      <c r="KK81" s="960" t="str">
        <f t="shared" si="167"/>
        <v/>
      </c>
      <c r="KL81" s="960" t="str">
        <f t="shared" si="167"/>
        <v/>
      </c>
      <c r="KM81" s="960" t="str">
        <f t="shared" si="167"/>
        <v/>
      </c>
      <c r="KN81" s="960" t="str">
        <f t="shared" si="167"/>
        <v/>
      </c>
      <c r="KO81" s="958" t="str">
        <f t="shared" si="167"/>
        <v/>
      </c>
      <c r="KP81" s="959" t="str">
        <f t="shared" si="167"/>
        <v/>
      </c>
      <c r="KQ81" s="960" t="str">
        <f t="shared" si="167"/>
        <v/>
      </c>
      <c r="KR81" s="960" t="str">
        <f t="shared" si="167"/>
        <v/>
      </c>
      <c r="KS81" s="960" t="str">
        <f t="shared" si="167"/>
        <v/>
      </c>
      <c r="KT81" s="960" t="str">
        <f t="shared" si="167"/>
        <v/>
      </c>
      <c r="KU81" s="960" t="str">
        <f t="shared" si="167"/>
        <v/>
      </c>
      <c r="KV81" s="958" t="str">
        <f t="shared" si="167"/>
        <v/>
      </c>
      <c r="KW81" s="959" t="str">
        <f t="shared" si="167"/>
        <v/>
      </c>
      <c r="KX81" s="960" t="str">
        <f t="shared" si="167"/>
        <v/>
      </c>
      <c r="KY81" s="960" t="str">
        <f t="shared" si="167"/>
        <v/>
      </c>
      <c r="KZ81" s="960" t="str">
        <f t="shared" si="167"/>
        <v/>
      </c>
      <c r="LA81" s="960" t="str">
        <f t="shared" si="167"/>
        <v/>
      </c>
      <c r="LB81" s="960" t="str">
        <f t="shared" si="167"/>
        <v/>
      </c>
      <c r="LC81" s="961" t="str">
        <f t="shared" si="167"/>
        <v/>
      </c>
      <c r="LD81" s="959" t="str">
        <f t="shared" si="167"/>
        <v/>
      </c>
      <c r="LE81" s="960" t="str">
        <f t="shared" si="167"/>
        <v/>
      </c>
      <c r="LF81" s="960" t="str">
        <f t="shared" si="167"/>
        <v/>
      </c>
      <c r="LG81" s="960" t="str">
        <f t="shared" si="167"/>
        <v/>
      </c>
      <c r="LH81" s="960" t="str">
        <f t="shared" si="167"/>
        <v/>
      </c>
      <c r="LI81" s="960" t="str">
        <f t="shared" si="167"/>
        <v/>
      </c>
      <c r="LJ81" s="958" t="str">
        <f t="shared" si="167"/>
        <v/>
      </c>
      <c r="LK81" s="959" t="str">
        <f t="shared" si="167"/>
        <v/>
      </c>
      <c r="LL81" s="960" t="str">
        <f t="shared" si="167"/>
        <v/>
      </c>
      <c r="LM81" s="960" t="str">
        <f t="shared" si="167"/>
        <v/>
      </c>
      <c r="LN81" s="960" t="str">
        <f t="shared" si="164"/>
        <v/>
      </c>
      <c r="LO81" s="960" t="str">
        <f t="shared" si="164"/>
        <v/>
      </c>
      <c r="LP81" s="960" t="str">
        <f t="shared" si="164"/>
        <v/>
      </c>
      <c r="LQ81" s="958" t="str">
        <f t="shared" si="164"/>
        <v/>
      </c>
      <c r="LR81" s="959" t="str">
        <f t="shared" si="164"/>
        <v/>
      </c>
      <c r="LS81" s="960" t="str">
        <f t="shared" si="164"/>
        <v/>
      </c>
      <c r="LT81" s="960" t="str">
        <f t="shared" si="164"/>
        <v/>
      </c>
      <c r="LU81" s="960" t="str">
        <f t="shared" si="164"/>
        <v/>
      </c>
      <c r="LV81" s="960" t="str">
        <f t="shared" si="164"/>
        <v/>
      </c>
      <c r="LW81" s="960" t="str">
        <f t="shared" si="164"/>
        <v/>
      </c>
      <c r="LX81" s="958" t="str">
        <f t="shared" si="164"/>
        <v/>
      </c>
      <c r="LY81" s="959" t="str">
        <f t="shared" si="164"/>
        <v/>
      </c>
      <c r="LZ81" s="960" t="str">
        <f t="shared" si="164"/>
        <v/>
      </c>
      <c r="MA81" s="960" t="str">
        <f t="shared" si="164"/>
        <v/>
      </c>
      <c r="MB81" s="960" t="str">
        <f t="shared" si="164"/>
        <v/>
      </c>
      <c r="MC81" s="960" t="str">
        <f t="shared" si="164"/>
        <v/>
      </c>
      <c r="MD81" s="960" t="str">
        <f t="shared" si="164"/>
        <v/>
      </c>
      <c r="ME81" s="958" t="str">
        <f t="shared" si="164"/>
        <v/>
      </c>
      <c r="MF81" s="959" t="str">
        <f t="shared" si="164"/>
        <v/>
      </c>
      <c r="MG81" s="960" t="str">
        <f t="shared" si="164"/>
        <v/>
      </c>
      <c r="MH81" s="960" t="str">
        <f t="shared" si="164"/>
        <v/>
      </c>
      <c r="MI81" s="960" t="str">
        <f t="shared" si="164"/>
        <v/>
      </c>
      <c r="MJ81" s="960" t="str">
        <f t="shared" si="164"/>
        <v/>
      </c>
      <c r="MK81" s="960" t="str">
        <f t="shared" si="164"/>
        <v/>
      </c>
      <c r="ML81" s="958" t="str">
        <f t="shared" si="164"/>
        <v/>
      </c>
      <c r="MM81" s="959" t="str">
        <f t="shared" si="164"/>
        <v/>
      </c>
      <c r="MN81" s="960" t="str">
        <f t="shared" si="164"/>
        <v/>
      </c>
      <c r="MO81" s="960" t="str">
        <f t="shared" si="164"/>
        <v/>
      </c>
      <c r="MP81" s="960" t="str">
        <f t="shared" si="164"/>
        <v/>
      </c>
      <c r="MQ81" s="960" t="str">
        <f t="shared" si="164"/>
        <v/>
      </c>
      <c r="MR81" s="960" t="str">
        <f t="shared" si="164"/>
        <v/>
      </c>
      <c r="MS81" s="958" t="str">
        <f t="shared" si="164"/>
        <v/>
      </c>
      <c r="MT81" s="959" t="str">
        <f t="shared" si="164"/>
        <v/>
      </c>
      <c r="MU81" s="960" t="str">
        <f t="shared" si="164"/>
        <v/>
      </c>
      <c r="MV81" s="960" t="str">
        <f t="shared" si="164"/>
        <v/>
      </c>
      <c r="MW81" s="960" t="str">
        <f t="shared" si="164"/>
        <v/>
      </c>
      <c r="MX81" s="960" t="str">
        <f t="shared" si="164"/>
        <v/>
      </c>
      <c r="MY81" s="960" t="str">
        <f t="shared" si="164"/>
        <v/>
      </c>
      <c r="MZ81" s="958" t="str">
        <f t="shared" si="164"/>
        <v/>
      </c>
      <c r="NA81" s="959" t="str">
        <f t="shared" si="164"/>
        <v/>
      </c>
      <c r="NB81" s="960" t="str">
        <f t="shared" si="164"/>
        <v/>
      </c>
      <c r="NC81" s="960" t="str">
        <f t="shared" si="164"/>
        <v/>
      </c>
      <c r="ND81" s="960" t="str">
        <f t="shared" si="164"/>
        <v/>
      </c>
      <c r="NE81" s="960" t="str">
        <f t="shared" si="164"/>
        <v/>
      </c>
      <c r="NF81" s="960" t="str">
        <f t="shared" si="164"/>
        <v/>
      </c>
      <c r="NG81" s="961" t="str">
        <f t="shared" si="164"/>
        <v/>
      </c>
      <c r="NH81" s="959" t="str">
        <f t="shared" si="164"/>
        <v/>
      </c>
      <c r="NI81" s="960" t="str">
        <f t="shared" si="164"/>
        <v/>
      </c>
      <c r="NJ81" s="960" t="str">
        <f t="shared" si="164"/>
        <v/>
      </c>
      <c r="NK81" s="960" t="str">
        <f t="shared" si="164"/>
        <v/>
      </c>
      <c r="NL81" s="960" t="str">
        <f t="shared" si="164"/>
        <v/>
      </c>
      <c r="NM81" s="960" t="str">
        <f t="shared" si="164"/>
        <v/>
      </c>
      <c r="NN81" s="958" t="str">
        <f t="shared" si="164"/>
        <v/>
      </c>
      <c r="NO81" s="83"/>
      <c r="NP81" s="83"/>
      <c r="NQ81" s="83"/>
      <c r="NR81" s="83"/>
      <c r="NS81" s="83"/>
      <c r="NT81" s="83"/>
      <c r="NU81" s="83"/>
      <c r="NV81" s="83"/>
      <c r="NW81" s="83"/>
      <c r="NX81" s="83"/>
      <c r="NY81" s="83"/>
      <c r="NZ81" s="83"/>
      <c r="OA81" s="83"/>
      <c r="OB81" s="83"/>
      <c r="OC81" s="83"/>
      <c r="OD81" s="83"/>
      <c r="OE81" s="83"/>
      <c r="OF81" s="83"/>
      <c r="OG81" s="83"/>
      <c r="OH81" s="83"/>
      <c r="OI81" s="83"/>
      <c r="OJ81" s="83"/>
      <c r="OK81" s="83"/>
      <c r="OL81" s="83"/>
      <c r="OM81" s="83"/>
      <c r="ON81" s="83"/>
      <c r="OO81" s="83"/>
      <c r="OP81" s="83"/>
      <c r="OQ81" s="83"/>
      <c r="OR81" s="83"/>
      <c r="OS81" s="83"/>
      <c r="OT81" s="83"/>
      <c r="OU81" s="83"/>
      <c r="OV81" s="83"/>
      <c r="OW81" s="83"/>
      <c r="OX81" s="83"/>
      <c r="OY81" s="83"/>
      <c r="OZ81" s="83"/>
      <c r="PA81" s="83"/>
      <c r="PB81" s="83"/>
      <c r="PC81" s="83"/>
      <c r="PD81" s="83"/>
      <c r="PE81" s="83"/>
      <c r="PF81" s="83"/>
      <c r="PG81" s="83"/>
      <c r="PH81" s="83"/>
      <c r="PI81" s="83"/>
      <c r="PJ81" s="83"/>
      <c r="PK81" s="83"/>
      <c r="PL81" s="83"/>
      <c r="PM81" s="83"/>
      <c r="PN81" s="83"/>
      <c r="PO81" s="83"/>
      <c r="PP81" s="83"/>
      <c r="PQ81" s="83"/>
      <c r="PR81" s="83"/>
      <c r="PS81" s="83"/>
      <c r="PT81" s="83"/>
      <c r="PU81" s="83"/>
      <c r="PV81" s="83"/>
      <c r="PW81" s="83"/>
      <c r="PX81" s="83"/>
      <c r="PY81" s="83"/>
      <c r="PZ81" s="83"/>
      <c r="QA81" s="83"/>
      <c r="QB81" s="83"/>
      <c r="QC81" s="83"/>
      <c r="QD81" s="83"/>
      <c r="QE81" s="83"/>
      <c r="QF81" s="83"/>
      <c r="QG81" s="83"/>
      <c r="QH81" s="83"/>
      <c r="QI81" s="83"/>
      <c r="QJ81" s="83"/>
      <c r="QK81" s="83"/>
      <c r="QL81" s="83"/>
      <c r="QM81" s="83"/>
      <c r="QN81" s="83"/>
      <c r="QO81" s="83"/>
      <c r="QP81" s="83"/>
      <c r="QQ81" s="83"/>
      <c r="QR81" s="83"/>
      <c r="QS81" s="83"/>
      <c r="QT81" s="83"/>
      <c r="QU81" s="83"/>
      <c r="QV81" s="83"/>
      <c r="QW81" s="83"/>
      <c r="QX81" s="83"/>
      <c r="QY81" s="83"/>
      <c r="QZ81" s="83"/>
      <c r="RA81" s="83"/>
      <c r="RB81" s="83"/>
      <c r="RC81" s="83"/>
      <c r="RD81" s="83"/>
      <c r="RE81" s="83"/>
      <c r="RF81" s="83"/>
      <c r="RG81" s="83"/>
      <c r="RH81" s="83"/>
      <c r="RI81" s="83"/>
      <c r="RJ81" s="83"/>
      <c r="RK81" s="83"/>
      <c r="RL81" s="83"/>
      <c r="RM81" s="83"/>
      <c r="RN81" s="83"/>
      <c r="RO81" s="83"/>
      <c r="RP81" s="83"/>
      <c r="RQ81" s="83"/>
      <c r="RR81" s="83"/>
      <c r="RS81" s="83"/>
      <c r="RT81" s="83"/>
      <c r="RU81" s="83"/>
      <c r="RV81" s="83"/>
      <c r="RW81" s="83"/>
      <c r="RX81" s="83"/>
      <c r="RY81" s="83"/>
      <c r="RZ81" s="83"/>
      <c r="SA81" s="83"/>
      <c r="SB81" s="83"/>
      <c r="SC81" s="83"/>
      <c r="SD81" s="83"/>
      <c r="SE81" s="83"/>
      <c r="SF81" s="83"/>
      <c r="SG81" s="83"/>
      <c r="SH81" s="83"/>
      <c r="SI81" s="83"/>
      <c r="SJ81" s="83"/>
      <c r="SK81" s="83"/>
      <c r="SL81" s="83"/>
      <c r="SM81" s="83"/>
      <c r="SN81" s="83"/>
      <c r="SO81" s="83"/>
      <c r="SP81" s="83"/>
      <c r="SQ81" s="83"/>
      <c r="SR81" s="83"/>
      <c r="SS81" s="83"/>
      <c r="ST81" s="83"/>
      <c r="SU81" s="83"/>
      <c r="SV81" s="83"/>
      <c r="SW81" s="83"/>
      <c r="SX81" s="83"/>
      <c r="SY81" s="83"/>
      <c r="SZ81" s="83"/>
      <c r="TA81" s="83"/>
      <c r="TB81" s="83"/>
      <c r="TC81" s="83"/>
      <c r="TD81" s="83"/>
      <c r="TE81" s="83"/>
      <c r="TF81" s="83"/>
      <c r="TG81" s="83"/>
      <c r="TH81" s="83"/>
      <c r="TI81" s="83"/>
      <c r="TJ81" s="83"/>
      <c r="TK81" s="83"/>
      <c r="TL81" s="83"/>
      <c r="TM81" s="83"/>
      <c r="TN81" s="83"/>
      <c r="TO81" s="83"/>
      <c r="TP81" s="83"/>
      <c r="TQ81" s="83"/>
      <c r="TR81" s="83"/>
      <c r="TS81" s="83"/>
      <c r="TT81" s="83"/>
      <c r="TU81" s="83"/>
      <c r="TV81" s="83"/>
      <c r="TW81" s="83"/>
      <c r="TX81" s="83"/>
      <c r="TY81" s="83"/>
      <c r="TZ81" s="83"/>
      <c r="UA81" s="83"/>
      <c r="UB81" s="83"/>
      <c r="UC81" s="83"/>
      <c r="UD81" s="83"/>
      <c r="UE81" s="83"/>
      <c r="UF81" s="83"/>
      <c r="UG81" s="83"/>
      <c r="UH81" s="83"/>
      <c r="UI81" s="83"/>
      <c r="UJ81" s="83"/>
      <c r="UK81" s="83"/>
      <c r="UL81" s="83"/>
      <c r="UM81" s="83"/>
      <c r="UN81" s="83"/>
      <c r="UO81" s="83"/>
      <c r="UP81" s="83"/>
      <c r="UQ81" s="83"/>
    </row>
    <row r="82" spans="1:564" s="607" customFormat="1" ht="12" thickBot="1" x14ac:dyDescent="0.25">
      <c r="A82" s="151"/>
      <c r="B82" s="688"/>
      <c r="C82" s="689" t="s">
        <v>74</v>
      </c>
      <c r="D82" s="149" t="s">
        <v>235</v>
      </c>
      <c r="E82" s="149"/>
      <c r="F82" s="167" t="s">
        <v>178</v>
      </c>
      <c r="G82" s="167" t="s">
        <v>178</v>
      </c>
      <c r="H82" s="168" t="s">
        <v>178</v>
      </c>
      <c r="I82" s="169" t="s">
        <v>179</v>
      </c>
      <c r="J82" s="169" t="s">
        <v>385</v>
      </c>
      <c r="K82" s="169" t="s">
        <v>385</v>
      </c>
      <c r="L82" s="169" t="s">
        <v>385</v>
      </c>
      <c r="M82" s="169" t="s">
        <v>178</v>
      </c>
      <c r="N82" s="169" t="s">
        <v>178</v>
      </c>
      <c r="O82" s="169" t="s">
        <v>99</v>
      </c>
      <c r="P82" s="169" t="s">
        <v>99</v>
      </c>
      <c r="Q82" s="169" t="s">
        <v>99</v>
      </c>
      <c r="R82" s="169" t="s">
        <v>99</v>
      </c>
      <c r="S82" s="169" t="s">
        <v>99</v>
      </c>
      <c r="T82" s="169" t="s">
        <v>178</v>
      </c>
      <c r="U82" s="169" t="s">
        <v>178</v>
      </c>
      <c r="V82" s="169" t="s">
        <v>99</v>
      </c>
      <c r="W82" s="169" t="s">
        <v>99</v>
      </c>
      <c r="X82" s="169" t="s">
        <v>99</v>
      </c>
      <c r="Y82" s="169" t="s">
        <v>99</v>
      </c>
      <c r="Z82" s="169" t="s">
        <v>99</v>
      </c>
      <c r="AA82" s="169" t="s">
        <v>178</v>
      </c>
      <c r="AB82" s="169" t="s">
        <v>178</v>
      </c>
      <c r="AC82" s="169" t="s">
        <v>99</v>
      </c>
      <c r="AD82" s="169" t="s">
        <v>99</v>
      </c>
      <c r="AE82" s="169" t="s">
        <v>99</v>
      </c>
      <c r="AF82" s="169" t="s">
        <v>99</v>
      </c>
      <c r="AG82" s="169" t="s">
        <v>99</v>
      </c>
      <c r="AH82" s="169" t="s">
        <v>178</v>
      </c>
      <c r="AI82" s="169" t="s">
        <v>178</v>
      </c>
      <c r="AJ82" s="169" t="s">
        <v>99</v>
      </c>
      <c r="AK82" s="170" t="s">
        <v>99</v>
      </c>
      <c r="AL82" s="167" t="s">
        <v>99</v>
      </c>
      <c r="AM82" s="167" t="s">
        <v>99</v>
      </c>
      <c r="AN82" s="167" t="s">
        <v>99</v>
      </c>
      <c r="AO82" s="167" t="s">
        <v>178</v>
      </c>
      <c r="AP82" s="167" t="s">
        <v>178</v>
      </c>
      <c r="AQ82" s="167" t="s">
        <v>178</v>
      </c>
      <c r="AR82" s="167" t="s">
        <v>178</v>
      </c>
      <c r="AS82" s="167" t="s">
        <v>178</v>
      </c>
      <c r="AT82" s="167" t="s">
        <v>178</v>
      </c>
      <c r="AU82" s="167" t="s">
        <v>178</v>
      </c>
      <c r="AV82" s="167" t="s">
        <v>178</v>
      </c>
      <c r="AW82" s="167" t="s">
        <v>178</v>
      </c>
      <c r="AX82" s="167" t="s">
        <v>178</v>
      </c>
      <c r="AY82" s="167" t="s">
        <v>178</v>
      </c>
      <c r="AZ82" s="167" t="s">
        <v>178</v>
      </c>
      <c r="BA82" s="167" t="s">
        <v>178</v>
      </c>
      <c r="BB82" s="167" t="s">
        <v>178</v>
      </c>
      <c r="BC82" s="167" t="s">
        <v>178</v>
      </c>
      <c r="BD82" s="167" t="s">
        <v>178</v>
      </c>
      <c r="BE82" s="167" t="s">
        <v>99</v>
      </c>
      <c r="BF82" s="167" t="s">
        <v>99</v>
      </c>
      <c r="BG82" s="167" t="s">
        <v>99</v>
      </c>
      <c r="BH82" s="167" t="s">
        <v>99</v>
      </c>
      <c r="BI82" s="167" t="s">
        <v>99</v>
      </c>
      <c r="BJ82" s="167" t="s">
        <v>178</v>
      </c>
      <c r="BK82" s="167" t="s">
        <v>178</v>
      </c>
      <c r="BL82" s="167" t="s">
        <v>99</v>
      </c>
      <c r="BM82" s="167" t="s">
        <v>99</v>
      </c>
      <c r="BN82" s="167" t="s">
        <v>99</v>
      </c>
      <c r="BO82" s="167" t="s">
        <v>99</v>
      </c>
      <c r="BP82" s="167" t="s">
        <v>178</v>
      </c>
      <c r="BQ82" s="167" t="s">
        <v>178</v>
      </c>
      <c r="BR82" s="167" t="s">
        <v>178</v>
      </c>
      <c r="BS82" s="167" t="s">
        <v>178</v>
      </c>
      <c r="BT82" s="167" t="s">
        <v>178</v>
      </c>
      <c r="BU82" s="167" t="s">
        <v>178</v>
      </c>
      <c r="BV82" s="167" t="s">
        <v>178</v>
      </c>
      <c r="BW82" s="167" t="s">
        <v>178</v>
      </c>
      <c r="BX82" s="167" t="s">
        <v>178</v>
      </c>
      <c r="BY82" s="167" t="s">
        <v>178</v>
      </c>
      <c r="BZ82" s="167" t="s">
        <v>178</v>
      </c>
      <c r="CA82" s="167" t="s">
        <v>178</v>
      </c>
      <c r="CB82" s="167" t="s">
        <v>178</v>
      </c>
      <c r="CC82" s="167" t="s">
        <v>178</v>
      </c>
      <c r="CD82" s="167" t="s">
        <v>179</v>
      </c>
      <c r="CE82" s="167" t="s">
        <v>178</v>
      </c>
      <c r="CF82" s="167" t="s">
        <v>178</v>
      </c>
      <c r="CG82" s="167" t="s">
        <v>178</v>
      </c>
      <c r="CH82" s="167" t="s">
        <v>178</v>
      </c>
      <c r="CI82" s="167" t="s">
        <v>178</v>
      </c>
      <c r="CJ82" s="167" t="s">
        <v>178</v>
      </c>
      <c r="CK82" s="167" t="s">
        <v>178</v>
      </c>
      <c r="CL82" s="167" t="s">
        <v>178</v>
      </c>
      <c r="CM82" s="167" t="s">
        <v>178</v>
      </c>
      <c r="CN82" s="167" t="s">
        <v>178</v>
      </c>
      <c r="CO82" s="167" t="s">
        <v>178</v>
      </c>
      <c r="CP82" s="167" t="s">
        <v>178</v>
      </c>
      <c r="CQ82" s="167" t="s">
        <v>178</v>
      </c>
      <c r="CR82" s="167" t="s">
        <v>178</v>
      </c>
      <c r="CS82" s="167" t="s">
        <v>178</v>
      </c>
      <c r="CT82" s="167" t="s">
        <v>178</v>
      </c>
      <c r="CU82" s="167" t="s">
        <v>179</v>
      </c>
      <c r="CV82" s="167" t="s">
        <v>178</v>
      </c>
      <c r="CW82" s="167" t="s">
        <v>178</v>
      </c>
      <c r="CX82" s="167" t="s">
        <v>178</v>
      </c>
      <c r="CY82" s="167" t="s">
        <v>178</v>
      </c>
      <c r="CZ82" s="167" t="s">
        <v>178</v>
      </c>
      <c r="DA82" s="167" t="s">
        <v>178</v>
      </c>
      <c r="DB82" s="167" t="s">
        <v>178</v>
      </c>
      <c r="DC82" s="167" t="s">
        <v>178</v>
      </c>
      <c r="DD82" s="167" t="s">
        <v>178</v>
      </c>
      <c r="DE82" s="167" t="s">
        <v>178</v>
      </c>
      <c r="DF82" s="167" t="s">
        <v>178</v>
      </c>
      <c r="DG82" s="167" t="s">
        <v>178</v>
      </c>
      <c r="DH82" s="167" t="s">
        <v>178</v>
      </c>
      <c r="DI82" s="167" t="s">
        <v>178</v>
      </c>
      <c r="DJ82" s="167" t="s">
        <v>178</v>
      </c>
      <c r="DK82" s="167" t="s">
        <v>178</v>
      </c>
      <c r="DL82" s="167" t="s">
        <v>178</v>
      </c>
      <c r="DM82" s="167" t="s">
        <v>178</v>
      </c>
      <c r="DN82" s="167" t="s">
        <v>178</v>
      </c>
      <c r="DO82" s="167" t="s">
        <v>178</v>
      </c>
      <c r="DP82" s="167" t="s">
        <v>178</v>
      </c>
      <c r="DQ82" s="167" t="s">
        <v>178</v>
      </c>
      <c r="DR82" s="167" t="s">
        <v>178</v>
      </c>
      <c r="DS82" s="167" t="s">
        <v>178</v>
      </c>
      <c r="DT82" s="167" t="s">
        <v>178</v>
      </c>
      <c r="DU82" s="167" t="s">
        <v>178</v>
      </c>
      <c r="DV82" s="167" t="s">
        <v>178</v>
      </c>
      <c r="DW82" s="167" t="s">
        <v>178</v>
      </c>
      <c r="DX82" s="167" t="s">
        <v>178</v>
      </c>
      <c r="DY82" s="167" t="s">
        <v>179</v>
      </c>
      <c r="DZ82" s="167" t="s">
        <v>178</v>
      </c>
      <c r="EA82" s="167" t="s">
        <v>178</v>
      </c>
      <c r="EB82" s="167" t="s">
        <v>178</v>
      </c>
      <c r="EC82" s="167" t="s">
        <v>178</v>
      </c>
      <c r="ED82" s="167" t="s">
        <v>178</v>
      </c>
      <c r="EE82" s="167" t="s">
        <v>178</v>
      </c>
      <c r="EF82" s="167" t="s">
        <v>178</v>
      </c>
      <c r="EG82" s="167" t="s">
        <v>178</v>
      </c>
      <c r="EH82" s="167" t="s">
        <v>178</v>
      </c>
      <c r="EI82" s="167" t="s">
        <v>178</v>
      </c>
      <c r="EJ82" s="167" t="s">
        <v>178</v>
      </c>
      <c r="EK82" s="167" t="s">
        <v>178</v>
      </c>
      <c r="EL82" s="167" t="s">
        <v>178</v>
      </c>
      <c r="EM82" s="167" t="s">
        <v>178</v>
      </c>
      <c r="EN82" s="167" t="s">
        <v>178</v>
      </c>
      <c r="EO82" s="167" t="s">
        <v>178</v>
      </c>
      <c r="EP82" s="167" t="s">
        <v>178</v>
      </c>
      <c r="EQ82" s="167" t="s">
        <v>178</v>
      </c>
      <c r="ER82" s="167" t="s">
        <v>179</v>
      </c>
      <c r="ES82" s="167" t="s">
        <v>178</v>
      </c>
      <c r="ET82" s="167" t="s">
        <v>178</v>
      </c>
      <c r="EU82" s="167" t="s">
        <v>178</v>
      </c>
      <c r="EV82" s="167" t="s">
        <v>178</v>
      </c>
      <c r="EW82" s="167" t="s">
        <v>178</v>
      </c>
      <c r="EX82" s="167" t="s">
        <v>178</v>
      </c>
      <c r="EY82" s="167" t="s">
        <v>178</v>
      </c>
      <c r="EZ82" s="167" t="s">
        <v>178</v>
      </c>
      <c r="FA82" s="167" t="s">
        <v>178</v>
      </c>
      <c r="FB82" s="167" t="s">
        <v>178</v>
      </c>
      <c r="FC82" s="167" t="s">
        <v>178</v>
      </c>
      <c r="FD82" s="167" t="s">
        <v>178</v>
      </c>
      <c r="FE82" s="167" t="s">
        <v>178</v>
      </c>
      <c r="FF82" s="167" t="s">
        <v>178</v>
      </c>
      <c r="FG82" s="167" t="s">
        <v>178</v>
      </c>
      <c r="FH82" s="167" t="s">
        <v>178</v>
      </c>
      <c r="FI82" s="167" t="s">
        <v>178</v>
      </c>
      <c r="FJ82" s="167" t="s">
        <v>178</v>
      </c>
      <c r="FK82" s="167" t="s">
        <v>178</v>
      </c>
      <c r="FL82" s="167" t="s">
        <v>178</v>
      </c>
      <c r="FM82" s="167" t="s">
        <v>178</v>
      </c>
      <c r="FN82" s="167" t="s">
        <v>178</v>
      </c>
      <c r="FO82" s="167" t="s">
        <v>178</v>
      </c>
      <c r="FP82" s="167" t="s">
        <v>178</v>
      </c>
      <c r="FQ82" s="167" t="s">
        <v>178</v>
      </c>
      <c r="FR82" s="167" t="s">
        <v>178</v>
      </c>
      <c r="FS82" s="167" t="s">
        <v>178</v>
      </c>
      <c r="FT82" s="167" t="s">
        <v>178</v>
      </c>
      <c r="FU82" s="167" t="s">
        <v>178</v>
      </c>
      <c r="FV82" s="167" t="s">
        <v>178</v>
      </c>
      <c r="FW82" s="167" t="s">
        <v>178</v>
      </c>
      <c r="FX82" s="167" t="s">
        <v>178</v>
      </c>
      <c r="FY82" s="167" t="s">
        <v>178</v>
      </c>
      <c r="FZ82" s="167" t="s">
        <v>178</v>
      </c>
      <c r="GA82" s="167" t="s">
        <v>178</v>
      </c>
      <c r="GB82" s="167" t="s">
        <v>178</v>
      </c>
      <c r="GC82" s="167" t="s">
        <v>178</v>
      </c>
      <c r="GD82" s="167" t="s">
        <v>178</v>
      </c>
      <c r="GE82" s="167" t="s">
        <v>178</v>
      </c>
      <c r="GF82" s="167" t="s">
        <v>178</v>
      </c>
      <c r="GG82" s="167" t="s">
        <v>178</v>
      </c>
      <c r="GH82" s="167" t="s">
        <v>178</v>
      </c>
      <c r="GI82" s="167" t="s">
        <v>178</v>
      </c>
      <c r="GJ82" s="167" t="s">
        <v>178</v>
      </c>
      <c r="GK82" s="167" t="s">
        <v>178</v>
      </c>
      <c r="GL82" s="167" t="s">
        <v>178</v>
      </c>
      <c r="GM82" s="167" t="s">
        <v>178</v>
      </c>
      <c r="GN82" s="167" t="s">
        <v>178</v>
      </c>
      <c r="GO82" s="167" t="s">
        <v>178</v>
      </c>
      <c r="GP82" s="167" t="s">
        <v>178</v>
      </c>
      <c r="GQ82" s="167" t="s">
        <v>178</v>
      </c>
      <c r="GR82" s="167" t="s">
        <v>178</v>
      </c>
      <c r="GS82" s="167" t="s">
        <v>178</v>
      </c>
      <c r="GT82" s="167" t="s">
        <v>178</v>
      </c>
      <c r="GU82" s="167" t="s">
        <v>178</v>
      </c>
      <c r="GV82" s="167" t="s">
        <v>178</v>
      </c>
      <c r="GW82" s="167" t="s">
        <v>178</v>
      </c>
      <c r="GX82" s="167" t="s">
        <v>178</v>
      </c>
      <c r="GY82" s="167" t="s">
        <v>178</v>
      </c>
      <c r="GZ82" s="167" t="s">
        <v>178</v>
      </c>
      <c r="HA82" s="167" t="s">
        <v>178</v>
      </c>
      <c r="HB82" s="167" t="s">
        <v>178</v>
      </c>
      <c r="HC82" s="167" t="s">
        <v>178</v>
      </c>
      <c r="HD82" s="167" t="s">
        <v>178</v>
      </c>
      <c r="HE82" s="167" t="s">
        <v>178</v>
      </c>
      <c r="HF82" s="167" t="s">
        <v>178</v>
      </c>
      <c r="HG82" s="167" t="s">
        <v>178</v>
      </c>
      <c r="HH82" s="167" t="s">
        <v>178</v>
      </c>
      <c r="HI82" s="167" t="s">
        <v>178</v>
      </c>
      <c r="HJ82" s="167" t="s">
        <v>178</v>
      </c>
      <c r="HK82" s="167" t="s">
        <v>178</v>
      </c>
      <c r="HL82" s="167" t="s">
        <v>178</v>
      </c>
      <c r="HM82" s="167" t="s">
        <v>178</v>
      </c>
      <c r="HN82" s="167" t="s">
        <v>178</v>
      </c>
      <c r="HO82" s="167" t="s">
        <v>178</v>
      </c>
      <c r="HP82" s="167" t="s">
        <v>178</v>
      </c>
      <c r="HQ82" s="167" t="s">
        <v>178</v>
      </c>
      <c r="HR82" s="167" t="s">
        <v>178</v>
      </c>
      <c r="HS82" s="167" t="s">
        <v>178</v>
      </c>
      <c r="HT82" s="167" t="s">
        <v>178</v>
      </c>
      <c r="HU82" s="167" t="s">
        <v>178</v>
      </c>
      <c r="HV82" s="167" t="s">
        <v>178</v>
      </c>
      <c r="HW82" s="167" t="s">
        <v>178</v>
      </c>
      <c r="HX82" s="167" t="s">
        <v>178</v>
      </c>
      <c r="HY82" s="167" t="s">
        <v>178</v>
      </c>
      <c r="HZ82" s="167" t="s">
        <v>178</v>
      </c>
      <c r="IA82" s="167" t="s">
        <v>178</v>
      </c>
      <c r="IB82" s="167" t="s">
        <v>178</v>
      </c>
      <c r="IC82" s="167" t="s">
        <v>178</v>
      </c>
      <c r="ID82" s="167" t="s">
        <v>178</v>
      </c>
      <c r="IE82" s="167" t="s">
        <v>178</v>
      </c>
      <c r="IF82" s="167" t="s">
        <v>179</v>
      </c>
      <c r="IG82" s="167" t="s">
        <v>178</v>
      </c>
      <c r="IH82" s="167" t="s">
        <v>178</v>
      </c>
      <c r="II82" s="167" t="s">
        <v>178</v>
      </c>
      <c r="IJ82" s="167" t="s">
        <v>178</v>
      </c>
      <c r="IK82" s="167" t="s">
        <v>178</v>
      </c>
      <c r="IL82" s="167" t="s">
        <v>178</v>
      </c>
      <c r="IM82" s="167" t="s">
        <v>178</v>
      </c>
      <c r="IN82" s="167" t="s">
        <v>178</v>
      </c>
      <c r="IO82" s="167" t="s">
        <v>178</v>
      </c>
      <c r="IP82" s="167" t="s">
        <v>178</v>
      </c>
      <c r="IQ82" s="167" t="s">
        <v>178</v>
      </c>
      <c r="IR82" s="167" t="s">
        <v>178</v>
      </c>
      <c r="IS82" s="167" t="s">
        <v>178</v>
      </c>
      <c r="IT82" s="167" t="s">
        <v>178</v>
      </c>
      <c r="IU82" s="167" t="s">
        <v>178</v>
      </c>
      <c r="IV82" s="167" t="s">
        <v>178</v>
      </c>
      <c r="IW82" s="167" t="s">
        <v>178</v>
      </c>
      <c r="IX82" s="167" t="s">
        <v>178</v>
      </c>
      <c r="IY82" s="167" t="s">
        <v>178</v>
      </c>
      <c r="IZ82" s="167" t="s">
        <v>178</v>
      </c>
      <c r="JA82" s="167" t="s">
        <v>178</v>
      </c>
      <c r="JB82" s="167" t="s">
        <v>178</v>
      </c>
      <c r="JC82" s="167" t="s">
        <v>178</v>
      </c>
      <c r="JD82" s="167" t="s">
        <v>178</v>
      </c>
      <c r="JE82" s="167" t="s">
        <v>178</v>
      </c>
      <c r="JF82" s="167" t="s">
        <v>178</v>
      </c>
      <c r="JG82" s="167" t="s">
        <v>178</v>
      </c>
      <c r="JH82" s="167" t="s">
        <v>178</v>
      </c>
      <c r="JI82" s="167" t="s">
        <v>178</v>
      </c>
      <c r="JJ82" s="167" t="s">
        <v>178</v>
      </c>
      <c r="JK82" s="167" t="s">
        <v>178</v>
      </c>
      <c r="JL82" s="167" t="s">
        <v>178</v>
      </c>
      <c r="JM82" s="167" t="s">
        <v>178</v>
      </c>
      <c r="JN82" s="167" t="s">
        <v>178</v>
      </c>
      <c r="JO82" s="167" t="s">
        <v>178</v>
      </c>
      <c r="JP82" s="167" t="s">
        <v>178</v>
      </c>
      <c r="JQ82" s="167" t="s">
        <v>178</v>
      </c>
      <c r="JR82" s="167" t="s">
        <v>178</v>
      </c>
      <c r="JS82" s="167" t="s">
        <v>178</v>
      </c>
      <c r="JT82" s="167" t="s">
        <v>178</v>
      </c>
      <c r="JU82" s="167" t="s">
        <v>178</v>
      </c>
      <c r="JV82" s="167" t="s">
        <v>178</v>
      </c>
      <c r="JW82" s="167" t="s">
        <v>178</v>
      </c>
      <c r="JX82" s="167" t="s">
        <v>178</v>
      </c>
      <c r="JY82" s="167" t="s">
        <v>178</v>
      </c>
      <c r="JZ82" s="167" t="s">
        <v>178</v>
      </c>
      <c r="KA82" s="167" t="s">
        <v>178</v>
      </c>
      <c r="KB82" s="167" t="s">
        <v>178</v>
      </c>
      <c r="KC82" s="167" t="s">
        <v>178</v>
      </c>
      <c r="KD82" s="167" t="s">
        <v>178</v>
      </c>
      <c r="KE82" s="167" t="s">
        <v>178</v>
      </c>
      <c r="KF82" s="167" t="s">
        <v>178</v>
      </c>
      <c r="KG82" s="167" t="s">
        <v>178</v>
      </c>
      <c r="KH82" s="167" t="s">
        <v>178</v>
      </c>
      <c r="KI82" s="167" t="s">
        <v>178</v>
      </c>
      <c r="KJ82" s="167" t="s">
        <v>178</v>
      </c>
      <c r="KK82" s="167" t="s">
        <v>178</v>
      </c>
      <c r="KL82" s="167" t="s">
        <v>178</v>
      </c>
      <c r="KM82" s="167" t="s">
        <v>178</v>
      </c>
      <c r="KN82" s="167" t="s">
        <v>178</v>
      </c>
      <c r="KO82" s="167" t="s">
        <v>178</v>
      </c>
      <c r="KP82" s="167" t="s">
        <v>178</v>
      </c>
      <c r="KQ82" s="167" t="s">
        <v>178</v>
      </c>
      <c r="KR82" s="167" t="s">
        <v>179</v>
      </c>
      <c r="KS82" s="167" t="s">
        <v>178</v>
      </c>
      <c r="KT82" s="167" t="s">
        <v>178</v>
      </c>
      <c r="KU82" s="167" t="s">
        <v>178</v>
      </c>
      <c r="KV82" s="167" t="s">
        <v>178</v>
      </c>
      <c r="KW82" s="167" t="s">
        <v>178</v>
      </c>
      <c r="KX82" s="167" t="s">
        <v>178</v>
      </c>
      <c r="KY82" s="167" t="s">
        <v>178</v>
      </c>
      <c r="KZ82" s="167" t="s">
        <v>178</v>
      </c>
      <c r="LA82" s="167" t="s">
        <v>179</v>
      </c>
      <c r="LB82" s="167" t="s">
        <v>178</v>
      </c>
      <c r="LC82" s="167" t="s">
        <v>178</v>
      </c>
      <c r="LD82" s="167" t="s">
        <v>178</v>
      </c>
      <c r="LE82" s="167" t="s">
        <v>178</v>
      </c>
      <c r="LF82" s="167" t="s">
        <v>178</v>
      </c>
      <c r="LG82" s="167" t="s">
        <v>178</v>
      </c>
      <c r="LH82" s="167" t="s">
        <v>178</v>
      </c>
      <c r="LI82" s="167" t="s">
        <v>178</v>
      </c>
      <c r="LJ82" s="167" t="s">
        <v>178</v>
      </c>
      <c r="LK82" s="167" t="s">
        <v>178</v>
      </c>
      <c r="LL82" s="167" t="s">
        <v>178</v>
      </c>
      <c r="LM82" s="167" t="s">
        <v>178</v>
      </c>
      <c r="LN82" s="167" t="s">
        <v>178</v>
      </c>
      <c r="LO82" s="167" t="s">
        <v>178</v>
      </c>
      <c r="LP82" s="167" t="s">
        <v>178</v>
      </c>
      <c r="LQ82" s="167" t="s">
        <v>178</v>
      </c>
      <c r="LR82" s="167" t="s">
        <v>178</v>
      </c>
      <c r="LS82" s="167" t="s">
        <v>178</v>
      </c>
      <c r="LT82" s="167" t="s">
        <v>178</v>
      </c>
      <c r="LU82" s="167" t="s">
        <v>178</v>
      </c>
      <c r="LV82" s="167" t="s">
        <v>178</v>
      </c>
      <c r="LW82" s="167" t="s">
        <v>178</v>
      </c>
      <c r="LX82" s="167" t="s">
        <v>178</v>
      </c>
      <c r="LY82" s="167" t="s">
        <v>178</v>
      </c>
      <c r="LZ82" s="167" t="s">
        <v>178</v>
      </c>
      <c r="MA82" s="167" t="s">
        <v>178</v>
      </c>
      <c r="MB82" s="167" t="s">
        <v>178</v>
      </c>
      <c r="MC82" s="167" t="s">
        <v>178</v>
      </c>
      <c r="MD82" s="167" t="s">
        <v>178</v>
      </c>
      <c r="ME82" s="167" t="s">
        <v>178</v>
      </c>
      <c r="MF82" s="167" t="s">
        <v>178</v>
      </c>
      <c r="MG82" s="167" t="s">
        <v>178</v>
      </c>
      <c r="MH82" s="167" t="s">
        <v>178</v>
      </c>
      <c r="MI82" s="167" t="s">
        <v>178</v>
      </c>
      <c r="MJ82" s="167" t="s">
        <v>178</v>
      </c>
      <c r="MK82" s="167" t="s">
        <v>178</v>
      </c>
      <c r="ML82" s="167" t="s">
        <v>178</v>
      </c>
      <c r="MM82" s="167" t="s">
        <v>178</v>
      </c>
      <c r="MN82" s="167" t="s">
        <v>178</v>
      </c>
      <c r="MO82" s="167" t="s">
        <v>178</v>
      </c>
      <c r="MP82" s="167" t="s">
        <v>178</v>
      </c>
      <c r="MQ82" s="167" t="s">
        <v>178</v>
      </c>
      <c r="MR82" s="167" t="s">
        <v>178</v>
      </c>
      <c r="MS82" s="167" t="s">
        <v>178</v>
      </c>
      <c r="MT82" s="167" t="s">
        <v>178</v>
      </c>
      <c r="MU82" s="167" t="s">
        <v>178</v>
      </c>
      <c r="MV82" s="167" t="s">
        <v>178</v>
      </c>
      <c r="MW82" s="167" t="s">
        <v>178</v>
      </c>
      <c r="MX82" s="167" t="s">
        <v>178</v>
      </c>
      <c r="MY82" s="167" t="s">
        <v>178</v>
      </c>
      <c r="MZ82" s="167" t="s">
        <v>178</v>
      </c>
      <c r="NA82" s="167" t="s">
        <v>178</v>
      </c>
      <c r="NB82" s="167" t="s">
        <v>178</v>
      </c>
      <c r="NC82" s="167" t="s">
        <v>179</v>
      </c>
      <c r="ND82" s="167" t="s">
        <v>179</v>
      </c>
      <c r="NE82" s="167" t="s">
        <v>178</v>
      </c>
      <c r="NF82" s="167" t="s">
        <v>178</v>
      </c>
      <c r="NG82" s="167" t="s">
        <v>178</v>
      </c>
      <c r="NH82" s="167" t="s">
        <v>178</v>
      </c>
      <c r="NI82" s="167" t="s">
        <v>178</v>
      </c>
      <c r="NJ82" s="167" t="s">
        <v>178</v>
      </c>
      <c r="NK82" s="167" t="s">
        <v>178</v>
      </c>
      <c r="NL82" s="167" t="s">
        <v>178</v>
      </c>
      <c r="NM82" s="167" t="s">
        <v>178</v>
      </c>
      <c r="NN82" s="167" t="s">
        <v>178</v>
      </c>
      <c r="NO82" s="140"/>
      <c r="NP82" s="140"/>
      <c r="NQ82" s="140"/>
      <c r="NR82" s="140"/>
      <c r="NS82" s="140"/>
      <c r="NT82" s="140"/>
      <c r="NU82" s="140"/>
      <c r="NV82" s="140"/>
      <c r="NW82" s="140"/>
      <c r="NX82" s="140"/>
      <c r="NY82" s="140"/>
      <c r="NZ82" s="140"/>
      <c r="OA82" s="140"/>
      <c r="OB82" s="140"/>
      <c r="OC82" s="140"/>
      <c r="OD82" s="140"/>
      <c r="OE82" s="140"/>
      <c r="OF82" s="140"/>
      <c r="OG82" s="140"/>
      <c r="OH82" s="140"/>
      <c r="OI82" s="140"/>
      <c r="OJ82" s="140"/>
      <c r="OK82" s="140"/>
      <c r="OL82" s="140"/>
      <c r="OM82" s="140"/>
      <c r="ON82" s="140"/>
      <c r="OO82" s="140"/>
      <c r="OP82" s="140"/>
      <c r="OQ82" s="140"/>
      <c r="OR82" s="140"/>
      <c r="OS82" s="140"/>
      <c r="OT82" s="140"/>
      <c r="OU82" s="140"/>
      <c r="OV82" s="140"/>
      <c r="OW82" s="140"/>
      <c r="OX82" s="140"/>
      <c r="OY82" s="140"/>
      <c r="OZ82" s="140"/>
      <c r="PA82" s="140"/>
      <c r="PB82" s="140"/>
      <c r="PC82" s="140"/>
      <c r="PD82" s="140"/>
      <c r="PE82" s="140"/>
      <c r="PF82" s="140"/>
      <c r="PG82" s="140"/>
      <c r="PH82" s="140"/>
      <c r="PI82" s="140"/>
      <c r="PJ82" s="140"/>
      <c r="PK82" s="140"/>
      <c r="PL82" s="140"/>
      <c r="PM82" s="140"/>
      <c r="PN82" s="140"/>
      <c r="PO82" s="140"/>
      <c r="PP82" s="140"/>
      <c r="PQ82" s="140"/>
      <c r="PR82" s="140"/>
      <c r="PS82" s="140"/>
      <c r="PT82" s="140"/>
      <c r="PU82" s="140"/>
      <c r="PV82" s="140"/>
      <c r="PW82" s="140"/>
      <c r="PX82" s="140"/>
      <c r="PY82" s="140"/>
      <c r="PZ82" s="140"/>
      <c r="QA82" s="140"/>
      <c r="QB82" s="140"/>
      <c r="QC82" s="140"/>
      <c r="QD82" s="140"/>
      <c r="QE82" s="140"/>
      <c r="QF82" s="140"/>
      <c r="QG82" s="140"/>
      <c r="QH82" s="140"/>
      <c r="QI82" s="140"/>
      <c r="QJ82" s="140"/>
      <c r="QK82" s="140"/>
      <c r="QL82" s="140"/>
      <c r="QM82" s="140"/>
      <c r="QN82" s="140"/>
      <c r="QO82" s="140"/>
      <c r="QP82" s="140"/>
      <c r="QQ82" s="140"/>
      <c r="QR82" s="140"/>
      <c r="QS82" s="140"/>
      <c r="QT82" s="140"/>
      <c r="QU82" s="140"/>
      <c r="QV82" s="140"/>
      <c r="QW82" s="140"/>
      <c r="QX82" s="140"/>
      <c r="QY82" s="140"/>
      <c r="QZ82" s="140"/>
      <c r="RA82" s="140"/>
      <c r="RB82" s="140"/>
      <c r="RC82" s="140"/>
      <c r="RD82" s="140"/>
      <c r="RE82" s="140"/>
      <c r="RF82" s="140"/>
      <c r="RG82" s="140"/>
      <c r="RH82" s="140"/>
      <c r="RI82" s="140"/>
      <c r="RJ82" s="140"/>
      <c r="RK82" s="140"/>
      <c r="RL82" s="140"/>
      <c r="RM82" s="140"/>
      <c r="RN82" s="140"/>
      <c r="RO82" s="140"/>
      <c r="RP82" s="140"/>
      <c r="RQ82" s="140"/>
      <c r="RR82" s="140"/>
      <c r="RS82" s="140"/>
      <c r="RT82" s="140"/>
      <c r="RU82" s="140"/>
      <c r="RV82" s="140"/>
      <c r="RW82" s="140"/>
      <c r="RX82" s="140"/>
      <c r="RY82" s="140"/>
      <c r="RZ82" s="140"/>
      <c r="SA82" s="140"/>
      <c r="SB82" s="140"/>
      <c r="SC82" s="140"/>
      <c r="SD82" s="140"/>
      <c r="SE82" s="140"/>
      <c r="SF82" s="140"/>
      <c r="SG82" s="140"/>
      <c r="SH82" s="140"/>
      <c r="SI82" s="140"/>
      <c r="SJ82" s="140"/>
      <c r="SK82" s="140"/>
      <c r="SL82" s="140"/>
      <c r="SM82" s="140"/>
      <c r="SN82" s="140"/>
      <c r="SO82" s="140"/>
      <c r="SP82" s="140"/>
      <c r="SQ82" s="140"/>
      <c r="SR82" s="140"/>
      <c r="SS82" s="140"/>
      <c r="ST82" s="140"/>
      <c r="SU82" s="140"/>
      <c r="SV82" s="140"/>
      <c r="SW82" s="140"/>
      <c r="SX82" s="140"/>
      <c r="SY82" s="140"/>
      <c r="SZ82" s="140"/>
      <c r="TA82" s="140"/>
      <c r="TB82" s="140"/>
      <c r="TC82" s="140"/>
      <c r="TD82" s="140"/>
      <c r="TE82" s="140"/>
      <c r="TF82" s="140"/>
      <c r="TG82" s="140"/>
      <c r="TH82" s="140"/>
      <c r="TI82" s="140"/>
      <c r="TJ82" s="140"/>
      <c r="TK82" s="140"/>
      <c r="TL82" s="140"/>
      <c r="TM82" s="140"/>
      <c r="TN82" s="140"/>
      <c r="TO82" s="140"/>
      <c r="TP82" s="140"/>
      <c r="TQ82" s="140"/>
      <c r="TR82" s="140"/>
      <c r="TS82" s="140"/>
      <c r="TT82" s="140"/>
      <c r="TU82" s="140"/>
      <c r="TV82" s="140"/>
      <c r="TW82" s="140"/>
      <c r="TX82" s="140"/>
      <c r="TY82" s="140"/>
      <c r="TZ82" s="140"/>
      <c r="UA82" s="140"/>
      <c r="UB82" s="140"/>
      <c r="UC82" s="140"/>
      <c r="UD82" s="140"/>
      <c r="UE82" s="140"/>
      <c r="UF82" s="140"/>
      <c r="UG82" s="140"/>
      <c r="UH82" s="140"/>
      <c r="UI82" s="140"/>
      <c r="UJ82" s="140"/>
      <c r="UK82" s="140"/>
      <c r="UL82" s="140"/>
      <c r="UM82" s="140"/>
      <c r="UN82" s="140"/>
      <c r="UO82" s="140"/>
      <c r="UP82" s="140"/>
      <c r="UQ82" s="140"/>
      <c r="UR82" s="141"/>
    </row>
    <row r="83" spans="1:564" s="153" customFormat="1" x14ac:dyDescent="0.2">
      <c r="A83" s="152"/>
      <c r="B83" s="152" t="str">
        <f>B11</f>
        <v>Dolg. Kód</v>
      </c>
      <c r="C83" s="152" t="str">
        <f t="shared" ref="C83:D83" si="168">C11</f>
        <v>Név</v>
      </c>
      <c r="D83" s="152" t="str">
        <f t="shared" si="168"/>
        <v>Munkakör/napi létszám</v>
      </c>
      <c r="E83" s="925"/>
      <c r="F83" s="179">
        <f t="shared" ref="F83:BQ83" si="169">COUNTIF(F84:F113,"DE")+COUNTIF(F84:F113,"ÉJ")+COUNTIF(F84:F113,"N")+COUNTIF(F84:F113,"É")+COUNTIF(F84:F113,"DU")+COUNTIF(F84:F113,"&gt;0")</f>
        <v>0</v>
      </c>
      <c r="G83" s="172">
        <f t="shared" si="169"/>
        <v>0</v>
      </c>
      <c r="H83" s="171">
        <f t="shared" si="169"/>
        <v>0</v>
      </c>
      <c r="I83" s="173">
        <f t="shared" si="169"/>
        <v>0</v>
      </c>
      <c r="J83" s="173">
        <f t="shared" si="169"/>
        <v>1</v>
      </c>
      <c r="K83" s="173">
        <f t="shared" si="169"/>
        <v>1</v>
      </c>
      <c r="L83" s="173">
        <f t="shared" si="169"/>
        <v>1</v>
      </c>
      <c r="M83" s="173">
        <f t="shared" si="169"/>
        <v>0</v>
      </c>
      <c r="N83" s="172">
        <f t="shared" si="169"/>
        <v>0</v>
      </c>
      <c r="O83" s="174">
        <f t="shared" si="169"/>
        <v>5</v>
      </c>
      <c r="P83" s="175">
        <f t="shared" si="169"/>
        <v>4</v>
      </c>
      <c r="Q83" s="175">
        <f t="shared" si="169"/>
        <v>5</v>
      </c>
      <c r="R83" s="175">
        <f t="shared" si="169"/>
        <v>5</v>
      </c>
      <c r="S83" s="175">
        <f t="shared" si="169"/>
        <v>0</v>
      </c>
      <c r="T83" s="175">
        <f t="shared" si="169"/>
        <v>0</v>
      </c>
      <c r="U83" s="176">
        <f t="shared" si="169"/>
        <v>0</v>
      </c>
      <c r="V83" s="174">
        <f t="shared" si="169"/>
        <v>2</v>
      </c>
      <c r="W83" s="175">
        <f t="shared" si="169"/>
        <v>2</v>
      </c>
      <c r="X83" s="175">
        <f t="shared" si="169"/>
        <v>5</v>
      </c>
      <c r="Y83" s="175">
        <f t="shared" si="169"/>
        <v>5</v>
      </c>
      <c r="Z83" s="175">
        <f t="shared" si="169"/>
        <v>2</v>
      </c>
      <c r="AA83" s="175">
        <f t="shared" si="169"/>
        <v>0</v>
      </c>
      <c r="AB83" s="176">
        <f t="shared" si="169"/>
        <v>0</v>
      </c>
      <c r="AC83" s="177">
        <f t="shared" si="169"/>
        <v>5</v>
      </c>
      <c r="AD83" s="175">
        <f t="shared" si="169"/>
        <v>5</v>
      </c>
      <c r="AE83" s="175">
        <f t="shared" si="169"/>
        <v>5</v>
      </c>
      <c r="AF83" s="175">
        <f t="shared" si="169"/>
        <v>5</v>
      </c>
      <c r="AG83" s="175">
        <f t="shared" si="169"/>
        <v>3</v>
      </c>
      <c r="AH83" s="175">
        <f t="shared" si="169"/>
        <v>0</v>
      </c>
      <c r="AI83" s="176">
        <f t="shared" si="169"/>
        <v>0</v>
      </c>
      <c r="AJ83" s="174">
        <f t="shared" si="169"/>
        <v>2</v>
      </c>
      <c r="AK83" s="175">
        <f t="shared" si="169"/>
        <v>2</v>
      </c>
      <c r="AL83" s="175">
        <f t="shared" si="169"/>
        <v>5</v>
      </c>
      <c r="AM83" s="175">
        <f t="shared" si="169"/>
        <v>5</v>
      </c>
      <c r="AN83" s="175">
        <f t="shared" si="169"/>
        <v>5</v>
      </c>
      <c r="AO83" s="175">
        <f t="shared" si="169"/>
        <v>0</v>
      </c>
      <c r="AP83" s="176">
        <f t="shared" si="169"/>
        <v>0</v>
      </c>
      <c r="AQ83" s="174">
        <f t="shared" si="169"/>
        <v>3</v>
      </c>
      <c r="AR83" s="175">
        <f t="shared" si="169"/>
        <v>3</v>
      </c>
      <c r="AS83" s="175">
        <f t="shared" si="169"/>
        <v>2</v>
      </c>
      <c r="AT83" s="175">
        <f t="shared" si="169"/>
        <v>2</v>
      </c>
      <c r="AU83" s="175">
        <f t="shared" si="169"/>
        <v>2</v>
      </c>
      <c r="AV83" s="175">
        <f t="shared" si="169"/>
        <v>0</v>
      </c>
      <c r="AW83" s="176">
        <f t="shared" si="169"/>
        <v>0</v>
      </c>
      <c r="AX83" s="174">
        <f t="shared" si="169"/>
        <v>2</v>
      </c>
      <c r="AY83" s="175">
        <f t="shared" si="169"/>
        <v>2</v>
      </c>
      <c r="AZ83" s="175">
        <f t="shared" si="169"/>
        <v>3</v>
      </c>
      <c r="BA83" s="175">
        <f t="shared" si="169"/>
        <v>3</v>
      </c>
      <c r="BB83" s="175">
        <f t="shared" si="169"/>
        <v>3</v>
      </c>
      <c r="BC83" s="175">
        <f t="shared" si="169"/>
        <v>0</v>
      </c>
      <c r="BD83" s="176">
        <f t="shared" si="169"/>
        <v>0</v>
      </c>
      <c r="BE83" s="174">
        <f t="shared" si="169"/>
        <v>3</v>
      </c>
      <c r="BF83" s="175">
        <f t="shared" si="169"/>
        <v>4</v>
      </c>
      <c r="BG83" s="175">
        <f t="shared" si="169"/>
        <v>4</v>
      </c>
      <c r="BH83" s="175">
        <f t="shared" si="169"/>
        <v>2</v>
      </c>
      <c r="BI83" s="175">
        <f t="shared" si="169"/>
        <v>3</v>
      </c>
      <c r="BJ83" s="175">
        <f t="shared" si="169"/>
        <v>0</v>
      </c>
      <c r="BK83" s="176">
        <f t="shared" si="169"/>
        <v>0</v>
      </c>
      <c r="BL83" s="177">
        <f t="shared" si="169"/>
        <v>3</v>
      </c>
      <c r="BM83" s="175">
        <f t="shared" si="169"/>
        <v>2</v>
      </c>
      <c r="BN83" s="175">
        <f t="shared" si="169"/>
        <v>3</v>
      </c>
      <c r="BO83" s="175">
        <f t="shared" si="169"/>
        <v>3</v>
      </c>
      <c r="BP83" s="175">
        <f t="shared" si="169"/>
        <v>2</v>
      </c>
      <c r="BQ83" s="175">
        <f t="shared" si="169"/>
        <v>0</v>
      </c>
      <c r="BR83" s="176">
        <f t="shared" ref="BR83:EC83" si="170">COUNTIF(BR84:BR113,"DE")+COUNTIF(BR84:BR113,"ÉJ")+COUNTIF(BR84:BR113,"N")+COUNTIF(BR84:BR113,"É")+COUNTIF(BR84:BR113,"DU")+COUNTIF(BR84:BR113,"&gt;0")</f>
        <v>0</v>
      </c>
      <c r="BS83" s="174">
        <f t="shared" si="170"/>
        <v>4</v>
      </c>
      <c r="BT83" s="175">
        <f t="shared" si="170"/>
        <v>4</v>
      </c>
      <c r="BU83" s="175">
        <f t="shared" si="170"/>
        <v>3</v>
      </c>
      <c r="BV83" s="175">
        <f t="shared" si="170"/>
        <v>2</v>
      </c>
      <c r="BW83" s="175">
        <f t="shared" si="170"/>
        <v>2</v>
      </c>
      <c r="BX83" s="173">
        <f t="shared" si="170"/>
        <v>0</v>
      </c>
      <c r="BY83" s="172">
        <f t="shared" si="170"/>
        <v>0</v>
      </c>
      <c r="BZ83" s="171">
        <f t="shared" si="170"/>
        <v>2</v>
      </c>
      <c r="CA83" s="173">
        <f t="shared" si="170"/>
        <v>1</v>
      </c>
      <c r="CB83" s="173">
        <f t="shared" si="170"/>
        <v>3</v>
      </c>
      <c r="CC83" s="173">
        <f t="shared" si="170"/>
        <v>3</v>
      </c>
      <c r="CD83" s="173">
        <f t="shared" si="170"/>
        <v>0</v>
      </c>
      <c r="CE83" s="173">
        <f t="shared" si="170"/>
        <v>0</v>
      </c>
      <c r="CF83" s="172">
        <f t="shared" si="170"/>
        <v>0</v>
      </c>
      <c r="CG83" s="171">
        <f t="shared" si="170"/>
        <v>4</v>
      </c>
      <c r="CH83" s="173">
        <f t="shared" si="170"/>
        <v>4</v>
      </c>
      <c r="CI83" s="173">
        <f t="shared" si="170"/>
        <v>3</v>
      </c>
      <c r="CJ83" s="173">
        <f t="shared" si="170"/>
        <v>3</v>
      </c>
      <c r="CK83" s="173">
        <f t="shared" si="170"/>
        <v>3</v>
      </c>
      <c r="CL83" s="173">
        <f t="shared" si="170"/>
        <v>0</v>
      </c>
      <c r="CM83" s="172">
        <f t="shared" si="170"/>
        <v>0</v>
      </c>
      <c r="CN83" s="171">
        <f t="shared" si="170"/>
        <v>2</v>
      </c>
      <c r="CO83" s="173">
        <f t="shared" si="170"/>
        <v>2</v>
      </c>
      <c r="CP83" s="173">
        <f t="shared" si="170"/>
        <v>3</v>
      </c>
      <c r="CQ83" s="173">
        <f t="shared" si="170"/>
        <v>3</v>
      </c>
      <c r="CR83" s="173">
        <f t="shared" si="170"/>
        <v>3</v>
      </c>
      <c r="CS83" s="173">
        <f t="shared" si="170"/>
        <v>0</v>
      </c>
      <c r="CT83" s="172">
        <f t="shared" si="170"/>
        <v>0</v>
      </c>
      <c r="CU83" s="171">
        <f t="shared" si="170"/>
        <v>0</v>
      </c>
      <c r="CV83" s="173">
        <f t="shared" si="170"/>
        <v>0</v>
      </c>
      <c r="CW83" s="173">
        <f t="shared" si="170"/>
        <v>0</v>
      </c>
      <c r="CX83" s="173">
        <f t="shared" si="170"/>
        <v>0</v>
      </c>
      <c r="CY83" s="173">
        <f t="shared" si="170"/>
        <v>0</v>
      </c>
      <c r="CZ83" s="173">
        <f t="shared" si="170"/>
        <v>0</v>
      </c>
      <c r="DA83" s="172">
        <f t="shared" si="170"/>
        <v>0</v>
      </c>
      <c r="DB83" s="171">
        <f t="shared" si="170"/>
        <v>0</v>
      </c>
      <c r="DC83" s="173">
        <f t="shared" si="170"/>
        <v>0</v>
      </c>
      <c r="DD83" s="173">
        <f t="shared" si="170"/>
        <v>0</v>
      </c>
      <c r="DE83" s="173">
        <f t="shared" si="170"/>
        <v>0</v>
      </c>
      <c r="DF83" s="173">
        <f t="shared" si="170"/>
        <v>0</v>
      </c>
      <c r="DG83" s="173">
        <f t="shared" si="170"/>
        <v>0</v>
      </c>
      <c r="DH83" s="172">
        <f t="shared" si="170"/>
        <v>0</v>
      </c>
      <c r="DI83" s="179">
        <f t="shared" si="170"/>
        <v>0</v>
      </c>
      <c r="DJ83" s="173">
        <f t="shared" si="170"/>
        <v>0</v>
      </c>
      <c r="DK83" s="173">
        <f t="shared" si="170"/>
        <v>0</v>
      </c>
      <c r="DL83" s="173">
        <f t="shared" si="170"/>
        <v>0</v>
      </c>
      <c r="DM83" s="173">
        <f t="shared" si="170"/>
        <v>0</v>
      </c>
      <c r="DN83" s="173">
        <f t="shared" si="170"/>
        <v>0</v>
      </c>
      <c r="DO83" s="172">
        <f t="shared" si="170"/>
        <v>0</v>
      </c>
      <c r="DP83" s="171">
        <f t="shared" si="170"/>
        <v>0</v>
      </c>
      <c r="DQ83" s="173">
        <f t="shared" si="170"/>
        <v>0</v>
      </c>
      <c r="DR83" s="173">
        <f t="shared" si="170"/>
        <v>0</v>
      </c>
      <c r="DS83" s="173">
        <f t="shared" si="170"/>
        <v>0</v>
      </c>
      <c r="DT83" s="173">
        <f t="shared" si="170"/>
        <v>0</v>
      </c>
      <c r="DU83" s="173">
        <f t="shared" si="170"/>
        <v>0</v>
      </c>
      <c r="DV83" s="172">
        <f t="shared" si="170"/>
        <v>0</v>
      </c>
      <c r="DW83" s="171">
        <f t="shared" si="170"/>
        <v>0</v>
      </c>
      <c r="DX83" s="173">
        <f t="shared" si="170"/>
        <v>0</v>
      </c>
      <c r="DY83" s="173">
        <f t="shared" si="170"/>
        <v>0</v>
      </c>
      <c r="DZ83" s="173">
        <f t="shared" si="170"/>
        <v>0</v>
      </c>
      <c r="EA83" s="173">
        <f t="shared" si="170"/>
        <v>0</v>
      </c>
      <c r="EB83" s="173">
        <f t="shared" si="170"/>
        <v>0</v>
      </c>
      <c r="EC83" s="172">
        <f t="shared" si="170"/>
        <v>0</v>
      </c>
      <c r="ED83" s="174">
        <f t="shared" ref="ED83:GO83" si="171">COUNTIF(ED84:ED113,"DE")+COUNTIF(ED84:ED113,"ÉJ")+COUNTIF(ED84:ED113,"N")+COUNTIF(ED84:ED113,"É")+COUNTIF(ED84:ED113,"DU")+COUNTIF(ED84:ED113,"&gt;0")</f>
        <v>0</v>
      </c>
      <c r="EE83" s="175">
        <f t="shared" si="171"/>
        <v>0</v>
      </c>
      <c r="EF83" s="175">
        <f t="shared" si="171"/>
        <v>0</v>
      </c>
      <c r="EG83" s="175">
        <f t="shared" si="171"/>
        <v>0</v>
      </c>
      <c r="EH83" s="175">
        <f t="shared" si="171"/>
        <v>0</v>
      </c>
      <c r="EI83" s="175">
        <f t="shared" si="171"/>
        <v>0</v>
      </c>
      <c r="EJ83" s="176">
        <f t="shared" si="171"/>
        <v>0</v>
      </c>
      <c r="EK83" s="174">
        <f t="shared" si="171"/>
        <v>0</v>
      </c>
      <c r="EL83" s="175">
        <f t="shared" si="171"/>
        <v>0</v>
      </c>
      <c r="EM83" s="175">
        <f t="shared" si="171"/>
        <v>0</v>
      </c>
      <c r="EN83" s="175">
        <f t="shared" si="171"/>
        <v>0</v>
      </c>
      <c r="EO83" s="175">
        <f t="shared" si="171"/>
        <v>0</v>
      </c>
      <c r="EP83" s="175">
        <f t="shared" si="171"/>
        <v>0</v>
      </c>
      <c r="EQ83" s="176">
        <f t="shared" si="171"/>
        <v>0</v>
      </c>
      <c r="ER83" s="174">
        <f t="shared" si="171"/>
        <v>0</v>
      </c>
      <c r="ES83" s="175">
        <f t="shared" si="171"/>
        <v>0</v>
      </c>
      <c r="ET83" s="175">
        <f t="shared" si="171"/>
        <v>0</v>
      </c>
      <c r="EU83" s="175">
        <f t="shared" si="171"/>
        <v>0</v>
      </c>
      <c r="EV83" s="175">
        <f t="shared" si="171"/>
        <v>0</v>
      </c>
      <c r="EW83" s="175">
        <f t="shared" si="171"/>
        <v>0</v>
      </c>
      <c r="EX83" s="176">
        <f t="shared" si="171"/>
        <v>0</v>
      </c>
      <c r="EY83" s="174">
        <f t="shared" si="171"/>
        <v>0</v>
      </c>
      <c r="EZ83" s="175">
        <f t="shared" si="171"/>
        <v>0</v>
      </c>
      <c r="FA83" s="175">
        <f t="shared" si="171"/>
        <v>0</v>
      </c>
      <c r="FB83" s="175">
        <f t="shared" si="171"/>
        <v>0</v>
      </c>
      <c r="FC83" s="175">
        <f t="shared" si="171"/>
        <v>0</v>
      </c>
      <c r="FD83" s="175">
        <f t="shared" si="171"/>
        <v>0</v>
      </c>
      <c r="FE83" s="176">
        <f t="shared" si="171"/>
        <v>0</v>
      </c>
      <c r="FF83" s="177">
        <f t="shared" si="171"/>
        <v>0</v>
      </c>
      <c r="FG83" s="175">
        <f t="shared" si="171"/>
        <v>0</v>
      </c>
      <c r="FH83" s="175">
        <f t="shared" si="171"/>
        <v>0</v>
      </c>
      <c r="FI83" s="175">
        <f t="shared" si="171"/>
        <v>0</v>
      </c>
      <c r="FJ83" s="175">
        <f t="shared" si="171"/>
        <v>0</v>
      </c>
      <c r="FK83" s="175">
        <f t="shared" si="171"/>
        <v>0</v>
      </c>
      <c r="FL83" s="176">
        <f t="shared" si="171"/>
        <v>0</v>
      </c>
      <c r="FM83" s="174">
        <f t="shared" si="171"/>
        <v>0</v>
      </c>
      <c r="FN83" s="175">
        <f t="shared" si="171"/>
        <v>0</v>
      </c>
      <c r="FO83" s="175">
        <f t="shared" si="171"/>
        <v>0</v>
      </c>
      <c r="FP83" s="175">
        <f t="shared" si="171"/>
        <v>0</v>
      </c>
      <c r="FQ83" s="175">
        <f t="shared" si="171"/>
        <v>0</v>
      </c>
      <c r="FR83" s="175">
        <f t="shared" si="171"/>
        <v>0</v>
      </c>
      <c r="FS83" s="176">
        <f t="shared" si="171"/>
        <v>0</v>
      </c>
      <c r="FT83" s="174">
        <f t="shared" si="171"/>
        <v>0</v>
      </c>
      <c r="FU83" s="175">
        <f t="shared" si="171"/>
        <v>0</v>
      </c>
      <c r="FV83" s="175">
        <f t="shared" si="171"/>
        <v>0</v>
      </c>
      <c r="FW83" s="175">
        <f t="shared" si="171"/>
        <v>0</v>
      </c>
      <c r="FX83" s="175">
        <f t="shared" si="171"/>
        <v>0</v>
      </c>
      <c r="FY83" s="175">
        <f t="shared" si="171"/>
        <v>0</v>
      </c>
      <c r="FZ83" s="176">
        <f t="shared" si="171"/>
        <v>0</v>
      </c>
      <c r="GA83" s="174">
        <f t="shared" si="171"/>
        <v>0</v>
      </c>
      <c r="GB83" s="175">
        <f t="shared" si="171"/>
        <v>0</v>
      </c>
      <c r="GC83" s="175">
        <f t="shared" si="171"/>
        <v>0</v>
      </c>
      <c r="GD83" s="175">
        <f t="shared" si="171"/>
        <v>0</v>
      </c>
      <c r="GE83" s="175">
        <f t="shared" si="171"/>
        <v>0</v>
      </c>
      <c r="GF83" s="175">
        <f t="shared" si="171"/>
        <v>0</v>
      </c>
      <c r="GG83" s="176">
        <f t="shared" si="171"/>
        <v>0</v>
      </c>
      <c r="GH83" s="174">
        <f t="shared" si="171"/>
        <v>0</v>
      </c>
      <c r="GI83" s="175">
        <f t="shared" si="171"/>
        <v>0</v>
      </c>
      <c r="GJ83" s="175">
        <f t="shared" si="171"/>
        <v>0</v>
      </c>
      <c r="GK83" s="175">
        <f t="shared" si="171"/>
        <v>0</v>
      </c>
      <c r="GL83" s="175">
        <f t="shared" si="171"/>
        <v>0</v>
      </c>
      <c r="GM83" s="175">
        <f t="shared" si="171"/>
        <v>0</v>
      </c>
      <c r="GN83" s="176">
        <f t="shared" si="171"/>
        <v>0</v>
      </c>
      <c r="GO83" s="174">
        <f t="shared" si="171"/>
        <v>0</v>
      </c>
      <c r="GP83" s="175">
        <f t="shared" ref="GP83:JA83" si="172">COUNTIF(GP84:GP113,"DE")+COUNTIF(GP84:GP113,"ÉJ")+COUNTIF(GP84:GP113,"N")+COUNTIF(GP84:GP113,"É")+COUNTIF(GP84:GP113,"DU")+COUNTIF(GP84:GP113,"&gt;0")</f>
        <v>0</v>
      </c>
      <c r="GQ83" s="175">
        <f t="shared" si="172"/>
        <v>0</v>
      </c>
      <c r="GR83" s="175">
        <f t="shared" si="172"/>
        <v>0</v>
      </c>
      <c r="GS83" s="175">
        <f t="shared" si="172"/>
        <v>0</v>
      </c>
      <c r="GT83" s="175">
        <f t="shared" si="172"/>
        <v>0</v>
      </c>
      <c r="GU83" s="176">
        <f t="shared" si="172"/>
        <v>0</v>
      </c>
      <c r="GV83" s="174">
        <f t="shared" si="172"/>
        <v>0</v>
      </c>
      <c r="GW83" s="175">
        <f t="shared" si="172"/>
        <v>0</v>
      </c>
      <c r="GX83" s="175">
        <f t="shared" si="172"/>
        <v>0</v>
      </c>
      <c r="GY83" s="175">
        <f t="shared" si="172"/>
        <v>0</v>
      </c>
      <c r="GZ83" s="175">
        <f t="shared" si="172"/>
        <v>0</v>
      </c>
      <c r="HA83" s="175">
        <f t="shared" si="172"/>
        <v>0</v>
      </c>
      <c r="HB83" s="176">
        <f t="shared" si="172"/>
        <v>0</v>
      </c>
      <c r="HC83" s="177">
        <f t="shared" si="172"/>
        <v>0</v>
      </c>
      <c r="HD83" s="175">
        <f t="shared" si="172"/>
        <v>0</v>
      </c>
      <c r="HE83" s="175">
        <f t="shared" si="172"/>
        <v>0</v>
      </c>
      <c r="HF83" s="175">
        <f t="shared" si="172"/>
        <v>0</v>
      </c>
      <c r="HG83" s="175">
        <f t="shared" si="172"/>
        <v>0</v>
      </c>
      <c r="HH83" s="175">
        <f t="shared" si="172"/>
        <v>0</v>
      </c>
      <c r="HI83" s="176">
        <f t="shared" si="172"/>
        <v>0</v>
      </c>
      <c r="HJ83" s="174">
        <f t="shared" si="172"/>
        <v>0</v>
      </c>
      <c r="HK83" s="175">
        <f t="shared" si="172"/>
        <v>0</v>
      </c>
      <c r="HL83" s="175">
        <f t="shared" si="172"/>
        <v>0</v>
      </c>
      <c r="HM83" s="175">
        <f t="shared" si="172"/>
        <v>0</v>
      </c>
      <c r="HN83" s="175">
        <f t="shared" si="172"/>
        <v>0</v>
      </c>
      <c r="HO83" s="175">
        <f t="shared" si="172"/>
        <v>0</v>
      </c>
      <c r="HP83" s="176">
        <f t="shared" si="172"/>
        <v>0</v>
      </c>
      <c r="HQ83" s="174">
        <f t="shared" si="172"/>
        <v>0</v>
      </c>
      <c r="HR83" s="175">
        <f t="shared" si="172"/>
        <v>0</v>
      </c>
      <c r="HS83" s="175">
        <f t="shared" si="172"/>
        <v>0</v>
      </c>
      <c r="HT83" s="175">
        <f t="shared" si="172"/>
        <v>0</v>
      </c>
      <c r="HU83" s="175">
        <f t="shared" si="172"/>
        <v>0</v>
      </c>
      <c r="HV83" s="175">
        <f t="shared" si="172"/>
        <v>0</v>
      </c>
      <c r="HW83" s="176">
        <f t="shared" si="172"/>
        <v>0</v>
      </c>
      <c r="HX83" s="174">
        <f t="shared" si="172"/>
        <v>0</v>
      </c>
      <c r="HY83" s="175">
        <f t="shared" si="172"/>
        <v>0</v>
      </c>
      <c r="HZ83" s="175">
        <f t="shared" si="172"/>
        <v>0</v>
      </c>
      <c r="IA83" s="175">
        <f t="shared" si="172"/>
        <v>0</v>
      </c>
      <c r="IB83" s="175">
        <f t="shared" si="172"/>
        <v>0</v>
      </c>
      <c r="IC83" s="175">
        <f t="shared" si="172"/>
        <v>0</v>
      </c>
      <c r="ID83" s="176">
        <f t="shared" si="172"/>
        <v>0</v>
      </c>
      <c r="IE83" s="174">
        <f t="shared" si="172"/>
        <v>0</v>
      </c>
      <c r="IF83" s="175">
        <f t="shared" si="172"/>
        <v>0</v>
      </c>
      <c r="IG83" s="175">
        <f t="shared" si="172"/>
        <v>0</v>
      </c>
      <c r="IH83" s="175">
        <f t="shared" si="172"/>
        <v>0</v>
      </c>
      <c r="II83" s="175">
        <f t="shared" si="172"/>
        <v>0</v>
      </c>
      <c r="IJ83" s="175">
        <f t="shared" si="172"/>
        <v>0</v>
      </c>
      <c r="IK83" s="176">
        <f t="shared" si="172"/>
        <v>0</v>
      </c>
      <c r="IL83" s="174">
        <f t="shared" si="172"/>
        <v>0</v>
      </c>
      <c r="IM83" s="175">
        <f t="shared" si="172"/>
        <v>0</v>
      </c>
      <c r="IN83" s="175">
        <f t="shared" si="172"/>
        <v>0</v>
      </c>
      <c r="IO83" s="175">
        <f t="shared" si="172"/>
        <v>0</v>
      </c>
      <c r="IP83" s="175">
        <f t="shared" si="172"/>
        <v>0</v>
      </c>
      <c r="IQ83" s="175">
        <f t="shared" si="172"/>
        <v>0</v>
      </c>
      <c r="IR83" s="176">
        <f t="shared" si="172"/>
        <v>0</v>
      </c>
      <c r="IS83" s="174">
        <f t="shared" si="172"/>
        <v>0</v>
      </c>
      <c r="IT83" s="175">
        <f t="shared" si="172"/>
        <v>0</v>
      </c>
      <c r="IU83" s="175">
        <f t="shared" si="172"/>
        <v>0</v>
      </c>
      <c r="IV83" s="175">
        <f t="shared" si="172"/>
        <v>0</v>
      </c>
      <c r="IW83" s="175">
        <f t="shared" si="172"/>
        <v>0</v>
      </c>
      <c r="IX83" s="175">
        <f t="shared" si="172"/>
        <v>0</v>
      </c>
      <c r="IY83" s="176">
        <f t="shared" si="172"/>
        <v>0</v>
      </c>
      <c r="IZ83" s="177">
        <f t="shared" si="172"/>
        <v>0</v>
      </c>
      <c r="JA83" s="175">
        <f t="shared" si="172"/>
        <v>0</v>
      </c>
      <c r="JB83" s="175">
        <f t="shared" ref="JB83:LM83" si="173">COUNTIF(JB84:JB113,"DE")+COUNTIF(JB84:JB113,"ÉJ")+COUNTIF(JB84:JB113,"N")+COUNTIF(JB84:JB113,"É")+COUNTIF(JB84:JB113,"DU")+COUNTIF(JB84:JB113,"&gt;0")</f>
        <v>0</v>
      </c>
      <c r="JC83" s="175">
        <f t="shared" si="173"/>
        <v>0</v>
      </c>
      <c r="JD83" s="175">
        <f t="shared" si="173"/>
        <v>0</v>
      </c>
      <c r="JE83" s="175">
        <f t="shared" si="173"/>
        <v>0</v>
      </c>
      <c r="JF83" s="176">
        <f t="shared" si="173"/>
        <v>0</v>
      </c>
      <c r="JG83" s="174">
        <f t="shared" si="173"/>
        <v>0</v>
      </c>
      <c r="JH83" s="175">
        <f t="shared" si="173"/>
        <v>0</v>
      </c>
      <c r="JI83" s="175">
        <f t="shared" si="173"/>
        <v>0</v>
      </c>
      <c r="JJ83" s="175">
        <f t="shared" si="173"/>
        <v>0</v>
      </c>
      <c r="JK83" s="175">
        <f t="shared" si="173"/>
        <v>0</v>
      </c>
      <c r="JL83" s="175">
        <f t="shared" si="173"/>
        <v>0</v>
      </c>
      <c r="JM83" s="176">
        <f t="shared" si="173"/>
        <v>0</v>
      </c>
      <c r="JN83" s="174">
        <f t="shared" si="173"/>
        <v>0</v>
      </c>
      <c r="JO83" s="175">
        <f t="shared" si="173"/>
        <v>0</v>
      </c>
      <c r="JP83" s="175">
        <f t="shared" si="173"/>
        <v>0</v>
      </c>
      <c r="JQ83" s="175">
        <f t="shared" si="173"/>
        <v>0</v>
      </c>
      <c r="JR83" s="175">
        <f t="shared" si="173"/>
        <v>0</v>
      </c>
      <c r="JS83" s="175">
        <f t="shared" si="173"/>
        <v>0</v>
      </c>
      <c r="JT83" s="176">
        <f t="shared" si="173"/>
        <v>0</v>
      </c>
      <c r="JU83" s="177">
        <f t="shared" si="173"/>
        <v>0</v>
      </c>
      <c r="JV83" s="175">
        <f t="shared" si="173"/>
        <v>0</v>
      </c>
      <c r="JW83" s="175">
        <f t="shared" si="173"/>
        <v>0</v>
      </c>
      <c r="JX83" s="175">
        <f t="shared" si="173"/>
        <v>0</v>
      </c>
      <c r="JY83" s="175">
        <f t="shared" si="173"/>
        <v>0</v>
      </c>
      <c r="JZ83" s="175">
        <f t="shared" si="173"/>
        <v>0</v>
      </c>
      <c r="KA83" s="176">
        <f t="shared" si="173"/>
        <v>0</v>
      </c>
      <c r="KB83" s="174">
        <f t="shared" si="173"/>
        <v>0</v>
      </c>
      <c r="KC83" s="175">
        <f t="shared" si="173"/>
        <v>0</v>
      </c>
      <c r="KD83" s="175">
        <f t="shared" si="173"/>
        <v>0</v>
      </c>
      <c r="KE83" s="175">
        <f t="shared" si="173"/>
        <v>0</v>
      </c>
      <c r="KF83" s="175">
        <f t="shared" si="173"/>
        <v>0</v>
      </c>
      <c r="KG83" s="175">
        <f t="shared" si="173"/>
        <v>0</v>
      </c>
      <c r="KH83" s="176">
        <f t="shared" si="173"/>
        <v>0</v>
      </c>
      <c r="KI83" s="174">
        <f t="shared" si="173"/>
        <v>0</v>
      </c>
      <c r="KJ83" s="175">
        <f t="shared" si="173"/>
        <v>0</v>
      </c>
      <c r="KK83" s="175">
        <f t="shared" si="173"/>
        <v>0</v>
      </c>
      <c r="KL83" s="175">
        <f t="shared" si="173"/>
        <v>0</v>
      </c>
      <c r="KM83" s="175">
        <f t="shared" si="173"/>
        <v>0</v>
      </c>
      <c r="KN83" s="175">
        <f t="shared" si="173"/>
        <v>0</v>
      </c>
      <c r="KO83" s="176">
        <f t="shared" si="173"/>
        <v>0</v>
      </c>
      <c r="KP83" s="177">
        <f t="shared" si="173"/>
        <v>0</v>
      </c>
      <c r="KQ83" s="175">
        <f t="shared" si="173"/>
        <v>0</v>
      </c>
      <c r="KR83" s="175">
        <f t="shared" si="173"/>
        <v>0</v>
      </c>
      <c r="KS83" s="175">
        <f t="shared" si="173"/>
        <v>0</v>
      </c>
      <c r="KT83" s="175">
        <f t="shared" si="173"/>
        <v>0</v>
      </c>
      <c r="KU83" s="175">
        <f t="shared" si="173"/>
        <v>0</v>
      </c>
      <c r="KV83" s="176">
        <f t="shared" si="173"/>
        <v>0</v>
      </c>
      <c r="KW83" s="174">
        <f t="shared" si="173"/>
        <v>0</v>
      </c>
      <c r="KX83" s="175">
        <f t="shared" si="173"/>
        <v>0</v>
      </c>
      <c r="KY83" s="175">
        <f t="shared" si="173"/>
        <v>0</v>
      </c>
      <c r="KZ83" s="175">
        <f t="shared" si="173"/>
        <v>0</v>
      </c>
      <c r="LA83" s="175">
        <f t="shared" si="173"/>
        <v>0</v>
      </c>
      <c r="LB83" s="175">
        <f t="shared" si="173"/>
        <v>0</v>
      </c>
      <c r="LC83" s="176">
        <f t="shared" si="173"/>
        <v>0</v>
      </c>
      <c r="LD83" s="171">
        <f t="shared" si="173"/>
        <v>0</v>
      </c>
      <c r="LE83" s="173">
        <f t="shared" si="173"/>
        <v>0</v>
      </c>
      <c r="LF83" s="173">
        <f t="shared" si="173"/>
        <v>0</v>
      </c>
      <c r="LG83" s="173">
        <f t="shared" si="173"/>
        <v>0</v>
      </c>
      <c r="LH83" s="173">
        <f t="shared" si="173"/>
        <v>0</v>
      </c>
      <c r="LI83" s="173">
        <f t="shared" si="173"/>
        <v>0</v>
      </c>
      <c r="LJ83" s="172">
        <f t="shared" si="173"/>
        <v>0</v>
      </c>
      <c r="LK83" s="171">
        <f t="shared" si="173"/>
        <v>0</v>
      </c>
      <c r="LL83" s="173">
        <f t="shared" si="173"/>
        <v>0</v>
      </c>
      <c r="LM83" s="173">
        <f t="shared" si="173"/>
        <v>0</v>
      </c>
      <c r="LN83" s="173">
        <f t="shared" ref="LN83:NN83" si="174">COUNTIF(LN84:LN113,"DE")+COUNTIF(LN84:LN113,"ÉJ")+COUNTIF(LN84:LN113,"N")+COUNTIF(LN84:LN113,"É")+COUNTIF(LN84:LN113,"DU")+COUNTIF(LN84:LN113,"&gt;0")</f>
        <v>0</v>
      </c>
      <c r="LO83" s="173">
        <f t="shared" si="174"/>
        <v>0</v>
      </c>
      <c r="LP83" s="173">
        <f t="shared" si="174"/>
        <v>0</v>
      </c>
      <c r="LQ83" s="172">
        <f t="shared" si="174"/>
        <v>0</v>
      </c>
      <c r="LR83" s="179">
        <f t="shared" si="174"/>
        <v>0</v>
      </c>
      <c r="LS83" s="173">
        <f t="shared" si="174"/>
        <v>0</v>
      </c>
      <c r="LT83" s="173">
        <f t="shared" si="174"/>
        <v>0</v>
      </c>
      <c r="LU83" s="173">
        <f t="shared" si="174"/>
        <v>0</v>
      </c>
      <c r="LV83" s="173">
        <f t="shared" si="174"/>
        <v>0</v>
      </c>
      <c r="LW83" s="173">
        <f t="shared" si="174"/>
        <v>0</v>
      </c>
      <c r="LX83" s="172">
        <f t="shared" si="174"/>
        <v>0</v>
      </c>
      <c r="LY83" s="171">
        <f t="shared" si="174"/>
        <v>0</v>
      </c>
      <c r="LZ83" s="173">
        <f t="shared" si="174"/>
        <v>0</v>
      </c>
      <c r="MA83" s="173">
        <f t="shared" si="174"/>
        <v>0</v>
      </c>
      <c r="MB83" s="173">
        <f t="shared" si="174"/>
        <v>0</v>
      </c>
      <c r="MC83" s="173">
        <f t="shared" si="174"/>
        <v>0</v>
      </c>
      <c r="MD83" s="173">
        <f t="shared" si="174"/>
        <v>0</v>
      </c>
      <c r="ME83" s="172">
        <f t="shared" si="174"/>
        <v>0</v>
      </c>
      <c r="MF83" s="171">
        <f t="shared" si="174"/>
        <v>0</v>
      </c>
      <c r="MG83" s="173">
        <f t="shared" si="174"/>
        <v>0</v>
      </c>
      <c r="MH83" s="173">
        <f t="shared" si="174"/>
        <v>0</v>
      </c>
      <c r="MI83" s="173">
        <f t="shared" si="174"/>
        <v>0</v>
      </c>
      <c r="MJ83" s="173">
        <f t="shared" si="174"/>
        <v>0</v>
      </c>
      <c r="MK83" s="173">
        <f t="shared" si="174"/>
        <v>0</v>
      </c>
      <c r="ML83" s="172">
        <f t="shared" si="174"/>
        <v>0</v>
      </c>
      <c r="MM83" s="171">
        <f t="shared" si="174"/>
        <v>0</v>
      </c>
      <c r="MN83" s="173">
        <f t="shared" si="174"/>
        <v>0</v>
      </c>
      <c r="MO83" s="173">
        <f t="shared" si="174"/>
        <v>0</v>
      </c>
      <c r="MP83" s="173">
        <f t="shared" si="174"/>
        <v>0</v>
      </c>
      <c r="MQ83" s="173">
        <f t="shared" si="174"/>
        <v>0</v>
      </c>
      <c r="MR83" s="173">
        <f t="shared" si="174"/>
        <v>0</v>
      </c>
      <c r="MS83" s="172">
        <f t="shared" si="174"/>
        <v>0</v>
      </c>
      <c r="MT83" s="171">
        <f t="shared" si="174"/>
        <v>0</v>
      </c>
      <c r="MU83" s="173">
        <f t="shared" si="174"/>
        <v>0</v>
      </c>
      <c r="MV83" s="173">
        <f t="shared" si="174"/>
        <v>0</v>
      </c>
      <c r="MW83" s="173">
        <f t="shared" si="174"/>
        <v>0</v>
      </c>
      <c r="MX83" s="173">
        <f t="shared" si="174"/>
        <v>0</v>
      </c>
      <c r="MY83" s="173">
        <f t="shared" si="174"/>
        <v>0</v>
      </c>
      <c r="MZ83" s="172">
        <f t="shared" si="174"/>
        <v>0</v>
      </c>
      <c r="NA83" s="171">
        <f t="shared" si="174"/>
        <v>0</v>
      </c>
      <c r="NB83" s="173">
        <f t="shared" si="174"/>
        <v>0</v>
      </c>
      <c r="NC83" s="173">
        <f t="shared" si="174"/>
        <v>0</v>
      </c>
      <c r="ND83" s="173">
        <f t="shared" si="174"/>
        <v>0</v>
      </c>
      <c r="NE83" s="173">
        <f t="shared" si="174"/>
        <v>0</v>
      </c>
      <c r="NF83" s="173">
        <f t="shared" si="174"/>
        <v>0</v>
      </c>
      <c r="NG83" s="172">
        <f t="shared" si="174"/>
        <v>0</v>
      </c>
      <c r="NH83" s="171">
        <f t="shared" si="174"/>
        <v>0</v>
      </c>
      <c r="NI83" s="173">
        <f t="shared" si="174"/>
        <v>0</v>
      </c>
      <c r="NJ83" s="173">
        <f t="shared" si="174"/>
        <v>0</v>
      </c>
      <c r="NK83" s="173">
        <f t="shared" si="174"/>
        <v>0</v>
      </c>
      <c r="NL83" s="173">
        <f t="shared" si="174"/>
        <v>0</v>
      </c>
      <c r="NM83" s="173">
        <f t="shared" si="174"/>
        <v>0</v>
      </c>
      <c r="NN83" s="172">
        <f t="shared" si="174"/>
        <v>0</v>
      </c>
      <c r="NO83" s="140"/>
      <c r="NP83" s="140"/>
      <c r="NQ83" s="140"/>
      <c r="NR83" s="140"/>
      <c r="NS83" s="140"/>
      <c r="NT83" s="140"/>
      <c r="NU83" s="140"/>
      <c r="NV83" s="140"/>
      <c r="NW83" s="140"/>
      <c r="NX83" s="140"/>
      <c r="NY83" s="140"/>
      <c r="NZ83" s="140"/>
      <c r="OA83" s="140"/>
      <c r="OB83" s="140"/>
      <c r="OC83" s="140"/>
      <c r="OD83" s="140"/>
      <c r="OE83" s="140"/>
      <c r="OF83" s="140"/>
      <c r="OG83" s="140"/>
      <c r="OH83" s="140"/>
      <c r="OI83" s="140"/>
      <c r="OJ83" s="140"/>
      <c r="OK83" s="140"/>
      <c r="OL83" s="140"/>
      <c r="OM83" s="140"/>
      <c r="ON83" s="140"/>
      <c r="OO83" s="140"/>
      <c r="OP83" s="140"/>
      <c r="OQ83" s="140"/>
      <c r="OR83" s="140"/>
      <c r="OS83" s="140"/>
      <c r="OT83" s="140"/>
      <c r="OU83" s="140"/>
      <c r="OV83" s="140"/>
      <c r="OW83" s="140"/>
      <c r="OX83" s="140"/>
      <c r="OY83" s="140"/>
      <c r="OZ83" s="140"/>
      <c r="PA83" s="140"/>
      <c r="PB83" s="140"/>
      <c r="PC83" s="140"/>
      <c r="PD83" s="140"/>
      <c r="PE83" s="140"/>
      <c r="PF83" s="140"/>
      <c r="PG83" s="140"/>
      <c r="PH83" s="140"/>
      <c r="PI83" s="140"/>
      <c r="PJ83" s="140"/>
      <c r="PK83" s="140"/>
      <c r="PL83" s="140"/>
      <c r="PM83" s="140"/>
      <c r="PN83" s="140"/>
      <c r="PO83" s="140"/>
      <c r="PP83" s="140"/>
      <c r="PQ83" s="140"/>
      <c r="PR83" s="140"/>
      <c r="PS83" s="140"/>
      <c r="PT83" s="140"/>
      <c r="PU83" s="140"/>
      <c r="PV83" s="140"/>
      <c r="PW83" s="140"/>
      <c r="PX83" s="140"/>
      <c r="PY83" s="140"/>
      <c r="PZ83" s="140"/>
      <c r="QA83" s="140"/>
      <c r="QB83" s="140"/>
      <c r="QC83" s="140"/>
      <c r="QD83" s="140"/>
      <c r="QE83" s="140"/>
      <c r="QF83" s="140"/>
      <c r="QG83" s="140"/>
      <c r="QH83" s="140"/>
      <c r="QI83" s="140"/>
      <c r="QJ83" s="140"/>
      <c r="QK83" s="140"/>
      <c r="QL83" s="140"/>
      <c r="QM83" s="140"/>
      <c r="QN83" s="140"/>
      <c r="QO83" s="140"/>
      <c r="QP83" s="140"/>
      <c r="QQ83" s="140"/>
      <c r="QR83" s="140"/>
      <c r="QS83" s="140"/>
      <c r="QT83" s="140"/>
      <c r="QU83" s="140"/>
      <c r="QV83" s="140"/>
      <c r="QW83" s="140"/>
      <c r="QX83" s="140"/>
      <c r="QY83" s="140"/>
      <c r="QZ83" s="140"/>
      <c r="RA83" s="140"/>
      <c r="RB83" s="140"/>
      <c r="RC83" s="140"/>
      <c r="RD83" s="140"/>
      <c r="RE83" s="140"/>
      <c r="RF83" s="140"/>
      <c r="RG83" s="140"/>
      <c r="RH83" s="140"/>
      <c r="RI83" s="140"/>
      <c r="RJ83" s="140"/>
      <c r="RK83" s="140"/>
      <c r="RL83" s="140"/>
      <c r="RM83" s="140"/>
      <c r="RN83" s="140"/>
      <c r="RO83" s="140"/>
      <c r="RP83" s="140"/>
      <c r="RQ83" s="140"/>
      <c r="RR83" s="140"/>
      <c r="RS83" s="140"/>
      <c r="RT83" s="140"/>
      <c r="RU83" s="140"/>
      <c r="RV83" s="140"/>
      <c r="RW83" s="140"/>
      <c r="RX83" s="140"/>
      <c r="RY83" s="140"/>
      <c r="RZ83" s="140"/>
      <c r="SA83" s="140"/>
      <c r="SB83" s="140"/>
      <c r="SC83" s="140"/>
      <c r="SD83" s="140"/>
      <c r="SE83" s="140"/>
      <c r="SF83" s="140"/>
      <c r="SG83" s="140"/>
      <c r="SH83" s="140"/>
      <c r="SI83" s="140"/>
      <c r="SJ83" s="140"/>
      <c r="SK83" s="140"/>
      <c r="SL83" s="140"/>
      <c r="SM83" s="140"/>
      <c r="SN83" s="140"/>
      <c r="SO83" s="140"/>
      <c r="SP83" s="140"/>
      <c r="SQ83" s="140"/>
      <c r="SR83" s="140"/>
      <c r="SS83" s="140"/>
      <c r="ST83" s="140"/>
      <c r="SU83" s="140"/>
      <c r="SV83" s="140"/>
      <c r="SW83" s="140"/>
      <c r="SX83" s="140"/>
      <c r="SY83" s="140"/>
      <c r="SZ83" s="140"/>
      <c r="TA83" s="140"/>
      <c r="TB83" s="140"/>
      <c r="TC83" s="140"/>
      <c r="TD83" s="140"/>
      <c r="TE83" s="140"/>
      <c r="TF83" s="140"/>
      <c r="TG83" s="140"/>
      <c r="TH83" s="140"/>
      <c r="TI83" s="140"/>
      <c r="TJ83" s="140"/>
      <c r="TK83" s="140"/>
      <c r="TL83" s="140"/>
      <c r="TM83" s="140"/>
      <c r="TN83" s="140"/>
      <c r="TO83" s="140"/>
      <c r="TP83" s="140"/>
      <c r="TQ83" s="140"/>
      <c r="TR83" s="140"/>
      <c r="TS83" s="140"/>
      <c r="TT83" s="140"/>
      <c r="TU83" s="140"/>
      <c r="TV83" s="140"/>
      <c r="TW83" s="140"/>
      <c r="TX83" s="140"/>
      <c r="TY83" s="140"/>
      <c r="TZ83" s="140"/>
      <c r="UA83" s="140"/>
      <c r="UB83" s="140"/>
      <c r="UC83" s="140"/>
      <c r="UD83" s="140"/>
      <c r="UE83" s="140"/>
      <c r="UF83" s="140"/>
      <c r="UG83" s="140"/>
      <c r="UH83" s="140"/>
      <c r="UI83" s="140"/>
      <c r="UJ83" s="140"/>
      <c r="UK83" s="140"/>
      <c r="UL83" s="140"/>
      <c r="UM83" s="140"/>
      <c r="UN83" s="140"/>
      <c r="UO83" s="140"/>
      <c r="UP83" s="140"/>
      <c r="UQ83" s="140"/>
      <c r="UR83" s="141"/>
    </row>
    <row r="84" spans="1:564" s="607" customFormat="1" ht="12" hidden="1" thickTop="1" x14ac:dyDescent="0.2">
      <c r="A84" s="1153">
        <f>alapadatok!A66</f>
        <v>1</v>
      </c>
      <c r="B84" s="676" t="str">
        <f>IF(alapadatok!C66="","",alapadatok!C66)</f>
        <v/>
      </c>
      <c r="C84" s="677" t="str">
        <f>IF(alapadatok!B66="","",alapadatok!B66)</f>
        <v/>
      </c>
      <c r="D84" s="677" t="str">
        <f>IF(alapadatok!D66="","",alapadatok!D66)</f>
        <v/>
      </c>
      <c r="E84" s="947" t="str">
        <f>IF(alapadatok!K66="","",alapadatok!K66)</f>
        <v/>
      </c>
      <c r="F84" s="950" t="str">
        <f t="shared" ref="F84:U99" si="175">IF($C84="","",F$82)</f>
        <v/>
      </c>
      <c r="G84" s="761" t="str">
        <f t="shared" si="175"/>
        <v/>
      </c>
      <c r="H84" s="759" t="str">
        <f t="shared" si="175"/>
        <v/>
      </c>
      <c r="I84" s="454" t="str">
        <f t="shared" si="175"/>
        <v/>
      </c>
      <c r="J84" s="454" t="str">
        <f t="shared" si="175"/>
        <v/>
      </c>
      <c r="K84" s="454" t="str">
        <f t="shared" si="175"/>
        <v/>
      </c>
      <c r="L84" s="454" t="str">
        <f t="shared" si="175"/>
        <v/>
      </c>
      <c r="M84" s="454" t="str">
        <f t="shared" si="175"/>
        <v/>
      </c>
      <c r="N84" s="761" t="str">
        <f t="shared" si="175"/>
        <v/>
      </c>
      <c r="O84" s="759" t="str">
        <f t="shared" si="175"/>
        <v/>
      </c>
      <c r="P84" s="454" t="str">
        <f t="shared" si="175"/>
        <v/>
      </c>
      <c r="Q84" s="454" t="str">
        <f t="shared" si="175"/>
        <v/>
      </c>
      <c r="R84" s="454" t="str">
        <f t="shared" ref="R84:BD85" si="176">IF($C84="","",R$82)</f>
        <v/>
      </c>
      <c r="S84" s="454" t="str">
        <f t="shared" si="176"/>
        <v/>
      </c>
      <c r="T84" s="454" t="str">
        <f t="shared" si="176"/>
        <v/>
      </c>
      <c r="U84" s="761" t="str">
        <f t="shared" si="176"/>
        <v/>
      </c>
      <c r="V84" s="759" t="str">
        <f t="shared" si="176"/>
        <v/>
      </c>
      <c r="W84" s="454" t="str">
        <f t="shared" si="176"/>
        <v/>
      </c>
      <c r="X84" s="454" t="str">
        <f t="shared" si="176"/>
        <v/>
      </c>
      <c r="Y84" s="454" t="str">
        <f t="shared" si="176"/>
        <v/>
      </c>
      <c r="Z84" s="454" t="str">
        <f t="shared" si="176"/>
        <v/>
      </c>
      <c r="AA84" s="454" t="str">
        <f t="shared" si="176"/>
        <v/>
      </c>
      <c r="AB84" s="761" t="str">
        <f t="shared" si="176"/>
        <v/>
      </c>
      <c r="AC84" s="759" t="str">
        <f t="shared" si="176"/>
        <v/>
      </c>
      <c r="AD84" s="454" t="str">
        <f t="shared" si="176"/>
        <v/>
      </c>
      <c r="AE84" s="454" t="str">
        <f t="shared" si="176"/>
        <v/>
      </c>
      <c r="AF84" s="454" t="str">
        <f t="shared" si="176"/>
        <v/>
      </c>
      <c r="AG84" s="454" t="str">
        <f t="shared" si="176"/>
        <v/>
      </c>
      <c r="AH84" s="454" t="str">
        <f t="shared" si="176"/>
        <v/>
      </c>
      <c r="AI84" s="761" t="str">
        <f t="shared" si="176"/>
        <v/>
      </c>
      <c r="AJ84" s="759" t="str">
        <f t="shared" si="176"/>
        <v/>
      </c>
      <c r="AK84" s="454" t="str">
        <f t="shared" si="176"/>
        <v/>
      </c>
      <c r="AL84" s="454" t="str">
        <f t="shared" si="176"/>
        <v/>
      </c>
      <c r="AM84" s="454" t="str">
        <f t="shared" si="176"/>
        <v/>
      </c>
      <c r="AN84" s="454" t="str">
        <f t="shared" si="176"/>
        <v/>
      </c>
      <c r="AO84" s="454" t="str">
        <f t="shared" si="176"/>
        <v/>
      </c>
      <c r="AP84" s="761" t="str">
        <f t="shared" si="176"/>
        <v/>
      </c>
      <c r="AQ84" s="759" t="str">
        <f t="shared" si="176"/>
        <v/>
      </c>
      <c r="AR84" s="454" t="str">
        <f t="shared" si="176"/>
        <v/>
      </c>
      <c r="AS84" s="454" t="str">
        <f t="shared" si="176"/>
        <v/>
      </c>
      <c r="AT84" s="454" t="str">
        <f t="shared" si="176"/>
        <v/>
      </c>
      <c r="AU84" s="454" t="str">
        <f t="shared" si="176"/>
        <v/>
      </c>
      <c r="AV84" s="454" t="str">
        <f t="shared" si="176"/>
        <v/>
      </c>
      <c r="AW84" s="761" t="str">
        <f t="shared" si="176"/>
        <v/>
      </c>
      <c r="AX84" s="759" t="str">
        <f t="shared" si="176"/>
        <v/>
      </c>
      <c r="AY84" s="454" t="str">
        <f t="shared" si="176"/>
        <v/>
      </c>
      <c r="AZ84" s="454" t="str">
        <f t="shared" si="176"/>
        <v/>
      </c>
      <c r="BA84" s="454" t="str">
        <f t="shared" si="176"/>
        <v/>
      </c>
      <c r="BB84" s="454" t="str">
        <f t="shared" si="176"/>
        <v/>
      </c>
      <c r="BC84" s="454" t="str">
        <f t="shared" si="176"/>
        <v/>
      </c>
      <c r="BD84" s="761" t="str">
        <f t="shared" si="176"/>
        <v/>
      </c>
      <c r="BE84" s="759" t="str">
        <f t="shared" ref="BB84:BQ99" si="177">IF($C84="","",BE$82)</f>
        <v/>
      </c>
      <c r="BF84" s="454" t="str">
        <f t="shared" si="177"/>
        <v/>
      </c>
      <c r="BG84" s="454" t="str">
        <f t="shared" si="177"/>
        <v/>
      </c>
      <c r="BH84" s="454" t="str">
        <f t="shared" si="177"/>
        <v/>
      </c>
      <c r="BI84" s="454" t="str">
        <f t="shared" si="177"/>
        <v/>
      </c>
      <c r="BJ84" s="454" t="str">
        <f t="shared" ref="BJ84:BK84" si="178">IF($C84="","",BJ$82)</f>
        <v/>
      </c>
      <c r="BK84" s="761" t="str">
        <f t="shared" si="178"/>
        <v/>
      </c>
      <c r="BL84" s="759" t="str">
        <f t="shared" si="177"/>
        <v/>
      </c>
      <c r="BM84" s="454" t="str">
        <f t="shared" si="177"/>
        <v/>
      </c>
      <c r="BN84" s="454" t="str">
        <f t="shared" si="177"/>
        <v/>
      </c>
      <c r="BO84" s="454" t="str">
        <f t="shared" si="177"/>
        <v/>
      </c>
      <c r="BP84" s="454" t="str">
        <f t="shared" si="177"/>
        <v/>
      </c>
      <c r="BQ84" s="454" t="str">
        <f t="shared" si="177"/>
        <v/>
      </c>
      <c r="BR84" s="761" t="str">
        <f t="shared" ref="BR84:CG99" si="179">IF($C84="","",BR$82)</f>
        <v/>
      </c>
      <c r="BS84" s="759" t="str">
        <f t="shared" si="179"/>
        <v/>
      </c>
      <c r="BT84" s="454" t="str">
        <f t="shared" si="179"/>
        <v/>
      </c>
      <c r="BU84" s="454" t="str">
        <f t="shared" si="179"/>
        <v/>
      </c>
      <c r="BV84" s="454" t="str">
        <f t="shared" si="179"/>
        <v/>
      </c>
      <c r="BW84" s="454" t="str">
        <f t="shared" si="179"/>
        <v/>
      </c>
      <c r="BX84" s="454" t="str">
        <f t="shared" si="179"/>
        <v/>
      </c>
      <c r="BY84" s="761" t="str">
        <f t="shared" si="179"/>
        <v/>
      </c>
      <c r="BZ84" s="759" t="str">
        <f t="shared" si="179"/>
        <v/>
      </c>
      <c r="CA84" s="454" t="str">
        <f t="shared" si="179"/>
        <v/>
      </c>
      <c r="CB84" s="454" t="str">
        <f t="shared" si="179"/>
        <v/>
      </c>
      <c r="CC84" s="454" t="str">
        <f t="shared" si="179"/>
        <v/>
      </c>
      <c r="CD84" s="454" t="str">
        <f t="shared" si="179"/>
        <v/>
      </c>
      <c r="CE84" s="454" t="str">
        <f t="shared" si="179"/>
        <v/>
      </c>
      <c r="CF84" s="761" t="str">
        <f t="shared" si="179"/>
        <v/>
      </c>
      <c r="CG84" s="759" t="str">
        <f t="shared" si="179"/>
        <v/>
      </c>
      <c r="CH84" s="454" t="str">
        <f t="shared" ref="CH84:CW99" si="180">IF($C84="","",CH$82)</f>
        <v/>
      </c>
      <c r="CI84" s="454" t="str">
        <f t="shared" si="180"/>
        <v/>
      </c>
      <c r="CJ84" s="454" t="str">
        <f t="shared" si="180"/>
        <v/>
      </c>
      <c r="CK84" s="455" t="str">
        <f t="shared" si="180"/>
        <v/>
      </c>
      <c r="CL84" s="454" t="str">
        <f t="shared" si="180"/>
        <v/>
      </c>
      <c r="CM84" s="761" t="str">
        <f t="shared" si="180"/>
        <v/>
      </c>
      <c r="CN84" s="759" t="str">
        <f t="shared" si="180"/>
        <v/>
      </c>
      <c r="CO84" s="454" t="str">
        <f t="shared" si="180"/>
        <v/>
      </c>
      <c r="CP84" s="454" t="str">
        <f t="shared" si="180"/>
        <v/>
      </c>
      <c r="CQ84" s="454" t="str">
        <f t="shared" si="180"/>
        <v/>
      </c>
      <c r="CR84" s="454" t="str">
        <f t="shared" si="180"/>
        <v/>
      </c>
      <c r="CS84" s="454" t="str">
        <f t="shared" si="180"/>
        <v/>
      </c>
      <c r="CT84" s="761" t="str">
        <f t="shared" si="180"/>
        <v/>
      </c>
      <c r="CU84" s="950" t="str">
        <f t="shared" si="180"/>
        <v/>
      </c>
      <c r="CV84" s="454" t="str">
        <f t="shared" si="180"/>
        <v/>
      </c>
      <c r="CW84" s="454" t="str">
        <f t="shared" si="180"/>
        <v/>
      </c>
      <c r="CX84" s="454" t="str">
        <f t="shared" ref="CX84:DM99" si="181">IF($C84="","",CX$82)</f>
        <v/>
      </c>
      <c r="CY84" s="454" t="str">
        <f t="shared" si="181"/>
        <v/>
      </c>
      <c r="CZ84" s="454" t="str">
        <f t="shared" si="181"/>
        <v/>
      </c>
      <c r="DA84" s="761" t="str">
        <f t="shared" si="181"/>
        <v/>
      </c>
      <c r="DB84" s="759" t="str">
        <f t="shared" si="181"/>
        <v/>
      </c>
      <c r="DC84" s="454" t="str">
        <f t="shared" si="181"/>
        <v/>
      </c>
      <c r="DD84" s="454" t="str">
        <f t="shared" si="181"/>
        <v/>
      </c>
      <c r="DE84" s="454" t="str">
        <f t="shared" si="181"/>
        <v/>
      </c>
      <c r="DF84" s="454" t="str">
        <f t="shared" si="181"/>
        <v/>
      </c>
      <c r="DG84" s="454" t="str">
        <f t="shared" si="181"/>
        <v/>
      </c>
      <c r="DH84" s="761" t="str">
        <f t="shared" si="181"/>
        <v/>
      </c>
      <c r="DI84" s="759" t="str">
        <f t="shared" si="181"/>
        <v/>
      </c>
      <c r="DJ84" s="454" t="str">
        <f t="shared" si="181"/>
        <v/>
      </c>
      <c r="DK84" s="454" t="str">
        <f t="shared" si="181"/>
        <v/>
      </c>
      <c r="DL84" s="454" t="str">
        <f t="shared" si="181"/>
        <v/>
      </c>
      <c r="DM84" s="454" t="str">
        <f t="shared" si="181"/>
        <v/>
      </c>
      <c r="DN84" s="454" t="str">
        <f t="shared" ref="DN84:EC99" si="182">IF($C84="","",DN$82)</f>
        <v/>
      </c>
      <c r="DO84" s="761" t="str">
        <f t="shared" si="182"/>
        <v/>
      </c>
      <c r="DP84" s="759" t="str">
        <f t="shared" si="182"/>
        <v/>
      </c>
      <c r="DQ84" s="454" t="str">
        <f t="shared" si="182"/>
        <v/>
      </c>
      <c r="DR84" s="454" t="str">
        <f t="shared" si="182"/>
        <v/>
      </c>
      <c r="DS84" s="454" t="str">
        <f t="shared" si="182"/>
        <v/>
      </c>
      <c r="DT84" s="454" t="str">
        <f t="shared" si="182"/>
        <v/>
      </c>
      <c r="DU84" s="454" t="str">
        <f t="shared" si="182"/>
        <v/>
      </c>
      <c r="DV84" s="761" t="str">
        <f t="shared" si="182"/>
        <v/>
      </c>
      <c r="DW84" s="759" t="str">
        <f t="shared" si="182"/>
        <v/>
      </c>
      <c r="DX84" s="454" t="str">
        <f t="shared" si="182"/>
        <v/>
      </c>
      <c r="DY84" s="454" t="str">
        <f t="shared" si="182"/>
        <v/>
      </c>
      <c r="DZ84" s="454" t="str">
        <f t="shared" si="182"/>
        <v/>
      </c>
      <c r="EA84" s="951" t="str">
        <f t="shared" si="182"/>
        <v/>
      </c>
      <c r="EB84" s="454" t="str">
        <f t="shared" si="182"/>
        <v/>
      </c>
      <c r="EC84" s="648" t="str">
        <f t="shared" si="182"/>
        <v/>
      </c>
      <c r="ED84" s="759" t="str">
        <f t="shared" ref="ED84:ES99" si="183">IF($C84="","",ED$82)</f>
        <v/>
      </c>
      <c r="EE84" s="454" t="str">
        <f t="shared" si="183"/>
        <v/>
      </c>
      <c r="EF84" s="454" t="str">
        <f t="shared" si="183"/>
        <v/>
      </c>
      <c r="EG84" s="454" t="str">
        <f t="shared" si="183"/>
        <v/>
      </c>
      <c r="EH84" s="454" t="str">
        <f t="shared" si="183"/>
        <v/>
      </c>
      <c r="EI84" s="454" t="str">
        <f t="shared" si="183"/>
        <v/>
      </c>
      <c r="EJ84" s="761" t="str">
        <f t="shared" si="183"/>
        <v/>
      </c>
      <c r="EK84" s="759" t="str">
        <f t="shared" si="183"/>
        <v/>
      </c>
      <c r="EL84" s="454" t="str">
        <f t="shared" si="183"/>
        <v/>
      </c>
      <c r="EM84" s="454" t="str">
        <f t="shared" si="183"/>
        <v/>
      </c>
      <c r="EN84" s="454" t="str">
        <f t="shared" si="183"/>
        <v/>
      </c>
      <c r="EO84" s="454" t="str">
        <f t="shared" si="183"/>
        <v/>
      </c>
      <c r="EP84" s="454" t="str">
        <f t="shared" si="183"/>
        <v/>
      </c>
      <c r="EQ84" s="761" t="str">
        <f t="shared" si="183"/>
        <v/>
      </c>
      <c r="ER84" s="759" t="str">
        <f t="shared" si="183"/>
        <v/>
      </c>
      <c r="ES84" s="454" t="str">
        <f t="shared" si="183"/>
        <v/>
      </c>
      <c r="ET84" s="454" t="str">
        <f t="shared" ref="ET84:FI99" si="184">IF($C84="","",ET$82)</f>
        <v/>
      </c>
      <c r="EU84" s="454" t="str">
        <f t="shared" si="184"/>
        <v/>
      </c>
      <c r="EV84" s="454" t="str">
        <f t="shared" si="184"/>
        <v/>
      </c>
      <c r="EW84" s="454" t="str">
        <f t="shared" si="184"/>
        <v/>
      </c>
      <c r="EX84" s="761" t="str">
        <f t="shared" si="184"/>
        <v/>
      </c>
      <c r="EY84" s="759" t="str">
        <f t="shared" si="184"/>
        <v/>
      </c>
      <c r="EZ84" s="454" t="str">
        <f t="shared" si="184"/>
        <v/>
      </c>
      <c r="FA84" s="454" t="str">
        <f t="shared" si="184"/>
        <v/>
      </c>
      <c r="FB84" s="454" t="str">
        <f t="shared" si="184"/>
        <v/>
      </c>
      <c r="FC84" s="454" t="str">
        <f t="shared" si="184"/>
        <v/>
      </c>
      <c r="FD84" s="454" t="str">
        <f t="shared" si="184"/>
        <v/>
      </c>
      <c r="FE84" s="761" t="str">
        <f t="shared" si="184"/>
        <v/>
      </c>
      <c r="FF84" s="759" t="str">
        <f t="shared" si="184"/>
        <v/>
      </c>
      <c r="FG84" s="454" t="str">
        <f t="shared" si="184"/>
        <v/>
      </c>
      <c r="FH84" s="454" t="str">
        <f t="shared" si="184"/>
        <v/>
      </c>
      <c r="FI84" s="454" t="str">
        <f t="shared" si="184"/>
        <v/>
      </c>
      <c r="FJ84" s="454" t="str">
        <f t="shared" ref="FJ84:FY99" si="185">IF($C84="","",FJ$82)</f>
        <v/>
      </c>
      <c r="FK84" s="454" t="str">
        <f t="shared" si="185"/>
        <v/>
      </c>
      <c r="FL84" s="761" t="str">
        <f t="shared" si="185"/>
        <v/>
      </c>
      <c r="FM84" s="759" t="str">
        <f t="shared" si="185"/>
        <v/>
      </c>
      <c r="FN84" s="454" t="str">
        <f t="shared" si="185"/>
        <v/>
      </c>
      <c r="FO84" s="454" t="str">
        <f t="shared" si="185"/>
        <v/>
      </c>
      <c r="FP84" s="454" t="str">
        <f t="shared" si="185"/>
        <v/>
      </c>
      <c r="FQ84" s="454" t="str">
        <f t="shared" si="185"/>
        <v/>
      </c>
      <c r="FR84" s="454" t="str">
        <f t="shared" si="185"/>
        <v/>
      </c>
      <c r="FS84" s="761" t="str">
        <f t="shared" si="185"/>
        <v/>
      </c>
      <c r="FT84" s="759" t="str">
        <f t="shared" si="185"/>
        <v/>
      </c>
      <c r="FU84" s="454" t="str">
        <f t="shared" si="185"/>
        <v/>
      </c>
      <c r="FV84" s="454" t="str">
        <f t="shared" si="185"/>
        <v/>
      </c>
      <c r="FW84" s="454" t="str">
        <f t="shared" si="185"/>
        <v/>
      </c>
      <c r="FX84" s="454" t="str">
        <f t="shared" si="185"/>
        <v/>
      </c>
      <c r="FY84" s="454" t="str">
        <f t="shared" si="185"/>
        <v/>
      </c>
      <c r="FZ84" s="761" t="str">
        <f t="shared" ref="FZ84:GO99" si="186">IF($C84="","",FZ$82)</f>
        <v/>
      </c>
      <c r="GA84" s="759" t="str">
        <f t="shared" si="186"/>
        <v/>
      </c>
      <c r="GB84" s="454" t="str">
        <f t="shared" si="186"/>
        <v/>
      </c>
      <c r="GC84" s="454" t="str">
        <f t="shared" si="186"/>
        <v/>
      </c>
      <c r="GD84" s="454" t="str">
        <f t="shared" si="186"/>
        <v/>
      </c>
      <c r="GE84" s="454" t="str">
        <f t="shared" si="186"/>
        <v/>
      </c>
      <c r="GF84" s="761" t="str">
        <f t="shared" si="186"/>
        <v/>
      </c>
      <c r="GG84" s="759" t="str">
        <f t="shared" si="186"/>
        <v/>
      </c>
      <c r="GH84" s="454" t="str">
        <f t="shared" si="186"/>
        <v/>
      </c>
      <c r="GI84" s="454" t="str">
        <f t="shared" si="186"/>
        <v/>
      </c>
      <c r="GJ84" s="454" t="str">
        <f t="shared" si="186"/>
        <v/>
      </c>
      <c r="GK84" s="454" t="str">
        <f t="shared" si="186"/>
        <v/>
      </c>
      <c r="GL84" s="454" t="str">
        <f t="shared" si="186"/>
        <v/>
      </c>
      <c r="GM84" s="454" t="str">
        <f t="shared" si="186"/>
        <v/>
      </c>
      <c r="GN84" s="648" t="str">
        <f t="shared" si="186"/>
        <v/>
      </c>
      <c r="GO84" s="759" t="str">
        <f t="shared" si="186"/>
        <v/>
      </c>
      <c r="GP84" s="454" t="str">
        <f t="shared" ref="GP84:HE99" si="187">IF($C84="","",GP$82)</f>
        <v/>
      </c>
      <c r="GQ84" s="454" t="str">
        <f t="shared" si="187"/>
        <v/>
      </c>
      <c r="GR84" s="454" t="str">
        <f t="shared" si="187"/>
        <v/>
      </c>
      <c r="GS84" s="454" t="str">
        <f t="shared" si="187"/>
        <v/>
      </c>
      <c r="GT84" s="454" t="str">
        <f t="shared" si="187"/>
        <v/>
      </c>
      <c r="GU84" s="761" t="str">
        <f t="shared" si="187"/>
        <v/>
      </c>
      <c r="GV84" s="759" t="str">
        <f t="shared" si="187"/>
        <v/>
      </c>
      <c r="GW84" s="454" t="str">
        <f t="shared" si="187"/>
        <v/>
      </c>
      <c r="GX84" s="454" t="str">
        <f t="shared" si="187"/>
        <v/>
      </c>
      <c r="GY84" s="454" t="str">
        <f t="shared" si="187"/>
        <v/>
      </c>
      <c r="GZ84" s="454" t="str">
        <f t="shared" si="187"/>
        <v/>
      </c>
      <c r="HA84" s="454" t="str">
        <f t="shared" si="187"/>
        <v/>
      </c>
      <c r="HB84" s="761" t="str">
        <f t="shared" si="187"/>
        <v/>
      </c>
      <c r="HC84" s="759" t="str">
        <f t="shared" si="187"/>
        <v/>
      </c>
      <c r="HD84" s="454" t="str">
        <f t="shared" si="187"/>
        <v/>
      </c>
      <c r="HE84" s="454" t="str">
        <f t="shared" si="187"/>
        <v/>
      </c>
      <c r="HF84" s="454" t="str">
        <f t="shared" ref="HF84:HU99" si="188">IF($C84="","",HF$82)</f>
        <v/>
      </c>
      <c r="HG84" s="454" t="str">
        <f t="shared" si="188"/>
        <v/>
      </c>
      <c r="HH84" s="454" t="str">
        <f t="shared" si="188"/>
        <v/>
      </c>
      <c r="HI84" s="761" t="str">
        <f t="shared" si="188"/>
        <v/>
      </c>
      <c r="HJ84" s="759" t="str">
        <f t="shared" si="188"/>
        <v/>
      </c>
      <c r="HK84" s="454" t="str">
        <f t="shared" si="188"/>
        <v/>
      </c>
      <c r="HL84" s="454" t="str">
        <f t="shared" si="188"/>
        <v/>
      </c>
      <c r="HM84" s="454" t="str">
        <f t="shared" si="188"/>
        <v/>
      </c>
      <c r="HN84" s="454" t="str">
        <f t="shared" si="188"/>
        <v/>
      </c>
      <c r="HO84" s="454" t="str">
        <f t="shared" si="188"/>
        <v/>
      </c>
      <c r="HP84" s="761" t="str">
        <f t="shared" si="188"/>
        <v/>
      </c>
      <c r="HQ84" s="759" t="str">
        <f t="shared" si="188"/>
        <v/>
      </c>
      <c r="HR84" s="454" t="str">
        <f t="shared" si="188"/>
        <v/>
      </c>
      <c r="HS84" s="454" t="str">
        <f t="shared" si="188"/>
        <v/>
      </c>
      <c r="HT84" s="454" t="str">
        <f t="shared" si="188"/>
        <v/>
      </c>
      <c r="HU84" s="454" t="str">
        <f t="shared" si="188"/>
        <v/>
      </c>
      <c r="HV84" s="454" t="str">
        <f t="shared" ref="HV84:IK99" si="189">IF($C84="","",HV$82)</f>
        <v/>
      </c>
      <c r="HW84" s="761" t="str">
        <f t="shared" si="189"/>
        <v/>
      </c>
      <c r="HX84" s="759" t="str">
        <f t="shared" si="189"/>
        <v/>
      </c>
      <c r="HY84" s="454" t="str">
        <f t="shared" si="189"/>
        <v/>
      </c>
      <c r="HZ84" s="454" t="str">
        <f t="shared" si="189"/>
        <v/>
      </c>
      <c r="IA84" s="454" t="str">
        <f t="shared" si="189"/>
        <v/>
      </c>
      <c r="IB84" s="454" t="str">
        <f t="shared" si="189"/>
        <v/>
      </c>
      <c r="IC84" s="454" t="str">
        <f t="shared" si="189"/>
        <v/>
      </c>
      <c r="ID84" s="761" t="str">
        <f t="shared" si="189"/>
        <v/>
      </c>
      <c r="IE84" s="759" t="str">
        <f t="shared" si="189"/>
        <v/>
      </c>
      <c r="IF84" s="454" t="str">
        <f t="shared" si="189"/>
        <v/>
      </c>
      <c r="IG84" s="454" t="str">
        <f t="shared" si="189"/>
        <v/>
      </c>
      <c r="IH84" s="454" t="str">
        <f t="shared" si="189"/>
        <v/>
      </c>
      <c r="II84" s="454" t="str">
        <f t="shared" si="189"/>
        <v/>
      </c>
      <c r="IJ84" s="454" t="str">
        <f t="shared" si="189"/>
        <v/>
      </c>
      <c r="IK84" s="761" t="str">
        <f t="shared" si="189"/>
        <v/>
      </c>
      <c r="IL84" s="759" t="str">
        <f t="shared" ref="IL84:JA99" si="190">IF($C84="","",IL$82)</f>
        <v/>
      </c>
      <c r="IM84" s="454" t="str">
        <f t="shared" si="190"/>
        <v/>
      </c>
      <c r="IN84" s="454" t="str">
        <f t="shared" si="190"/>
        <v/>
      </c>
      <c r="IO84" s="454" t="str">
        <f t="shared" si="190"/>
        <v/>
      </c>
      <c r="IP84" s="454" t="str">
        <f t="shared" si="190"/>
        <v/>
      </c>
      <c r="IQ84" s="454" t="str">
        <f t="shared" si="190"/>
        <v/>
      </c>
      <c r="IR84" s="761" t="str">
        <f t="shared" si="190"/>
        <v/>
      </c>
      <c r="IS84" s="759" t="str">
        <f t="shared" si="190"/>
        <v/>
      </c>
      <c r="IT84" s="454" t="str">
        <f t="shared" si="190"/>
        <v/>
      </c>
      <c r="IU84" s="454" t="str">
        <f t="shared" si="190"/>
        <v/>
      </c>
      <c r="IV84" s="454" t="str">
        <f t="shared" si="190"/>
        <v/>
      </c>
      <c r="IW84" s="454" t="str">
        <f t="shared" si="190"/>
        <v/>
      </c>
      <c r="IX84" s="454" t="str">
        <f t="shared" si="190"/>
        <v/>
      </c>
      <c r="IY84" s="648" t="str">
        <f t="shared" si="190"/>
        <v/>
      </c>
      <c r="IZ84" s="759" t="str">
        <f t="shared" si="190"/>
        <v/>
      </c>
      <c r="JA84" s="454" t="str">
        <f t="shared" si="190"/>
        <v/>
      </c>
      <c r="JB84" s="454" t="str">
        <f t="shared" ref="JB84:JQ99" si="191">IF($C84="","",JB$82)</f>
        <v/>
      </c>
      <c r="JC84" s="454" t="str">
        <f t="shared" si="191"/>
        <v/>
      </c>
      <c r="JD84" s="454" t="str">
        <f t="shared" si="191"/>
        <v/>
      </c>
      <c r="JE84" s="454" t="str">
        <f t="shared" si="191"/>
        <v/>
      </c>
      <c r="JF84" s="761" t="str">
        <f t="shared" si="191"/>
        <v/>
      </c>
      <c r="JG84" s="759" t="str">
        <f t="shared" si="191"/>
        <v/>
      </c>
      <c r="JH84" s="454" t="str">
        <f t="shared" si="191"/>
        <v/>
      </c>
      <c r="JI84" s="454" t="str">
        <f t="shared" si="191"/>
        <v/>
      </c>
      <c r="JJ84" s="454" t="str">
        <f t="shared" si="191"/>
        <v/>
      </c>
      <c r="JK84" s="454" t="str">
        <f t="shared" si="191"/>
        <v/>
      </c>
      <c r="JL84" s="454" t="str">
        <f t="shared" si="191"/>
        <v/>
      </c>
      <c r="JM84" s="761" t="str">
        <f t="shared" si="191"/>
        <v/>
      </c>
      <c r="JN84" s="759" t="str">
        <f t="shared" si="191"/>
        <v/>
      </c>
      <c r="JO84" s="454" t="str">
        <f t="shared" si="191"/>
        <v/>
      </c>
      <c r="JP84" s="454" t="str">
        <f t="shared" si="191"/>
        <v/>
      </c>
      <c r="JQ84" s="454" t="str">
        <f t="shared" si="191"/>
        <v/>
      </c>
      <c r="JR84" s="454" t="str">
        <f t="shared" ref="JR84:KG99" si="192">IF($C84="","",JR$82)</f>
        <v/>
      </c>
      <c r="JS84" s="454" t="str">
        <f t="shared" si="192"/>
        <v/>
      </c>
      <c r="JT84" s="761" t="str">
        <f t="shared" si="192"/>
        <v/>
      </c>
      <c r="JU84" s="759" t="str">
        <f t="shared" si="192"/>
        <v/>
      </c>
      <c r="JV84" s="454" t="str">
        <f t="shared" si="192"/>
        <v/>
      </c>
      <c r="JW84" s="454" t="str">
        <f t="shared" si="192"/>
        <v/>
      </c>
      <c r="JX84" s="454" t="str">
        <f t="shared" si="192"/>
        <v/>
      </c>
      <c r="JY84" s="454" t="str">
        <f t="shared" si="192"/>
        <v/>
      </c>
      <c r="JZ84" s="454" t="str">
        <f t="shared" si="192"/>
        <v/>
      </c>
      <c r="KA84" s="761" t="str">
        <f t="shared" si="192"/>
        <v/>
      </c>
      <c r="KB84" s="759" t="str">
        <f t="shared" si="192"/>
        <v/>
      </c>
      <c r="KC84" s="454" t="str">
        <f t="shared" si="192"/>
        <v/>
      </c>
      <c r="KD84" s="454" t="str">
        <f t="shared" si="192"/>
        <v/>
      </c>
      <c r="KE84" s="454" t="str">
        <f t="shared" si="192"/>
        <v/>
      </c>
      <c r="KF84" s="454" t="str">
        <f t="shared" si="192"/>
        <v/>
      </c>
      <c r="KG84" s="454" t="str">
        <f t="shared" si="192"/>
        <v/>
      </c>
      <c r="KH84" s="761" t="str">
        <f t="shared" ref="KH84:KW99" si="193">IF($C84="","",KH$82)</f>
        <v/>
      </c>
      <c r="KI84" s="759" t="str">
        <f t="shared" si="193"/>
        <v/>
      </c>
      <c r="KJ84" s="454" t="str">
        <f t="shared" si="193"/>
        <v/>
      </c>
      <c r="KK84" s="454" t="str">
        <f t="shared" si="193"/>
        <v/>
      </c>
      <c r="KL84" s="454" t="str">
        <f t="shared" si="193"/>
        <v/>
      </c>
      <c r="KM84" s="454" t="str">
        <f t="shared" si="193"/>
        <v/>
      </c>
      <c r="KN84" s="454" t="str">
        <f t="shared" si="193"/>
        <v/>
      </c>
      <c r="KO84" s="761" t="str">
        <f t="shared" si="193"/>
        <v/>
      </c>
      <c r="KP84" s="759" t="str">
        <f t="shared" si="193"/>
        <v/>
      </c>
      <c r="KQ84" s="454" t="str">
        <f t="shared" si="193"/>
        <v/>
      </c>
      <c r="KR84" s="454" t="str">
        <f t="shared" si="193"/>
        <v/>
      </c>
      <c r="KS84" s="454" t="str">
        <f t="shared" si="193"/>
        <v/>
      </c>
      <c r="KT84" s="454" t="str">
        <f t="shared" si="193"/>
        <v/>
      </c>
      <c r="KU84" s="454" t="str">
        <f t="shared" si="193"/>
        <v/>
      </c>
      <c r="KV84" s="761" t="str">
        <f t="shared" si="193"/>
        <v/>
      </c>
      <c r="KW84" s="759" t="str">
        <f t="shared" si="193"/>
        <v/>
      </c>
      <c r="KX84" s="454" t="str">
        <f t="shared" ref="KX84:LM99" si="194">IF($C84="","",KX$82)</f>
        <v/>
      </c>
      <c r="KY84" s="454" t="str">
        <f t="shared" si="194"/>
        <v/>
      </c>
      <c r="KZ84" s="454" t="str">
        <f t="shared" si="194"/>
        <v/>
      </c>
      <c r="LA84" s="454" t="str">
        <f t="shared" si="194"/>
        <v/>
      </c>
      <c r="LB84" s="454" t="str">
        <f t="shared" si="194"/>
        <v/>
      </c>
      <c r="LC84" s="648" t="str">
        <f t="shared" si="194"/>
        <v/>
      </c>
      <c r="LD84" s="759" t="str">
        <f t="shared" si="194"/>
        <v/>
      </c>
      <c r="LE84" s="454" t="str">
        <f t="shared" si="194"/>
        <v/>
      </c>
      <c r="LF84" s="454" t="str">
        <f t="shared" si="194"/>
        <v/>
      </c>
      <c r="LG84" s="454" t="str">
        <f t="shared" si="194"/>
        <v/>
      </c>
      <c r="LH84" s="454" t="str">
        <f t="shared" si="194"/>
        <v/>
      </c>
      <c r="LI84" s="454" t="str">
        <f t="shared" si="194"/>
        <v/>
      </c>
      <c r="LJ84" s="761" t="str">
        <f t="shared" si="194"/>
        <v/>
      </c>
      <c r="LK84" s="759" t="str">
        <f t="shared" si="194"/>
        <v/>
      </c>
      <c r="LL84" s="454" t="str">
        <f t="shared" si="194"/>
        <v/>
      </c>
      <c r="LM84" s="454" t="str">
        <f t="shared" si="194"/>
        <v/>
      </c>
      <c r="LN84" s="454" t="str">
        <f t="shared" ref="LN84:MC99" si="195">IF($C84="","",LN$82)</f>
        <v/>
      </c>
      <c r="LO84" s="454" t="str">
        <f t="shared" si="195"/>
        <v/>
      </c>
      <c r="LP84" s="454" t="str">
        <f t="shared" si="195"/>
        <v/>
      </c>
      <c r="LQ84" s="761" t="str">
        <f t="shared" si="195"/>
        <v/>
      </c>
      <c r="LR84" s="759" t="str">
        <f t="shared" si="195"/>
        <v/>
      </c>
      <c r="LS84" s="454" t="str">
        <f t="shared" si="195"/>
        <v/>
      </c>
      <c r="LT84" s="454" t="str">
        <f t="shared" si="195"/>
        <v/>
      </c>
      <c r="LU84" s="454" t="str">
        <f t="shared" si="195"/>
        <v/>
      </c>
      <c r="LV84" s="454" t="str">
        <f t="shared" si="195"/>
        <v/>
      </c>
      <c r="LW84" s="454" t="str">
        <f t="shared" si="195"/>
        <v/>
      </c>
      <c r="LX84" s="761" t="str">
        <f t="shared" si="195"/>
        <v/>
      </c>
      <c r="LY84" s="759" t="str">
        <f t="shared" si="195"/>
        <v/>
      </c>
      <c r="LZ84" s="454" t="str">
        <f t="shared" si="195"/>
        <v/>
      </c>
      <c r="MA84" s="454" t="str">
        <f t="shared" si="195"/>
        <v/>
      </c>
      <c r="MB84" s="454" t="str">
        <f t="shared" si="195"/>
        <v/>
      </c>
      <c r="MC84" s="454" t="str">
        <f t="shared" si="195"/>
        <v/>
      </c>
      <c r="MD84" s="454" t="str">
        <f t="shared" ref="MD84:MS99" si="196">IF($C84="","",MD$82)</f>
        <v/>
      </c>
      <c r="ME84" s="761" t="str">
        <f t="shared" si="196"/>
        <v/>
      </c>
      <c r="MF84" s="759" t="str">
        <f t="shared" si="196"/>
        <v/>
      </c>
      <c r="MG84" s="454" t="str">
        <f t="shared" si="196"/>
        <v/>
      </c>
      <c r="MH84" s="454" t="str">
        <f t="shared" si="196"/>
        <v/>
      </c>
      <c r="MI84" s="454" t="str">
        <f t="shared" si="196"/>
        <v/>
      </c>
      <c r="MJ84" s="454" t="str">
        <f t="shared" si="196"/>
        <v/>
      </c>
      <c r="MK84" s="454" t="str">
        <f t="shared" si="196"/>
        <v/>
      </c>
      <c r="ML84" s="761" t="str">
        <f t="shared" si="196"/>
        <v/>
      </c>
      <c r="MM84" s="759" t="str">
        <f t="shared" si="196"/>
        <v/>
      </c>
      <c r="MN84" s="454" t="str">
        <f t="shared" si="196"/>
        <v/>
      </c>
      <c r="MO84" s="454" t="str">
        <f t="shared" si="196"/>
        <v/>
      </c>
      <c r="MP84" s="454" t="str">
        <f t="shared" si="196"/>
        <v/>
      </c>
      <c r="MQ84" s="454" t="str">
        <f t="shared" si="196"/>
        <v/>
      </c>
      <c r="MR84" s="454" t="str">
        <f t="shared" si="196"/>
        <v/>
      </c>
      <c r="MS84" s="761" t="str">
        <f t="shared" si="196"/>
        <v/>
      </c>
      <c r="MT84" s="759" t="str">
        <f t="shared" ref="MT84:NI99" si="197">IF($C84="","",MT$82)</f>
        <v/>
      </c>
      <c r="MU84" s="454" t="str">
        <f t="shared" si="197"/>
        <v/>
      </c>
      <c r="MV84" s="454" t="str">
        <f t="shared" si="197"/>
        <v/>
      </c>
      <c r="MW84" s="454" t="str">
        <f t="shared" si="197"/>
        <v/>
      </c>
      <c r="MX84" s="454" t="str">
        <f t="shared" si="197"/>
        <v/>
      </c>
      <c r="MY84" s="454" t="str">
        <f t="shared" si="197"/>
        <v/>
      </c>
      <c r="MZ84" s="761" t="str">
        <f t="shared" si="197"/>
        <v/>
      </c>
      <c r="NA84" s="759" t="str">
        <f t="shared" si="197"/>
        <v/>
      </c>
      <c r="NB84" s="454" t="str">
        <f t="shared" si="197"/>
        <v/>
      </c>
      <c r="NC84" s="454" t="str">
        <f t="shared" si="197"/>
        <v/>
      </c>
      <c r="ND84" s="454" t="str">
        <f t="shared" si="197"/>
        <v/>
      </c>
      <c r="NE84" s="454" t="str">
        <f t="shared" si="197"/>
        <v/>
      </c>
      <c r="NF84" s="454" t="str">
        <f t="shared" si="197"/>
        <v/>
      </c>
      <c r="NG84" s="648" t="str">
        <f t="shared" si="197"/>
        <v/>
      </c>
      <c r="NH84" s="759" t="str">
        <f t="shared" si="197"/>
        <v/>
      </c>
      <c r="NI84" s="454" t="str">
        <f t="shared" si="197"/>
        <v/>
      </c>
      <c r="NJ84" s="454" t="str">
        <f t="shared" ref="NJ84:NN99" si="198">IF($C84="","",NJ$82)</f>
        <v/>
      </c>
      <c r="NK84" s="454" t="str">
        <f t="shared" si="198"/>
        <v/>
      </c>
      <c r="NL84" s="454" t="str">
        <f t="shared" si="198"/>
        <v/>
      </c>
      <c r="NM84" s="454" t="str">
        <f t="shared" si="198"/>
        <v/>
      </c>
      <c r="NN84" s="761" t="str">
        <f t="shared" si="198"/>
        <v/>
      </c>
      <c r="NO84" s="140"/>
      <c r="NP84" s="140"/>
      <c r="NQ84" s="140"/>
      <c r="NR84" s="140"/>
      <c r="NS84" s="140"/>
      <c r="NT84" s="140"/>
      <c r="NU84" s="140"/>
      <c r="NV84" s="140"/>
      <c r="NW84" s="140"/>
      <c r="NX84" s="140"/>
      <c r="NY84" s="140"/>
      <c r="NZ84" s="140"/>
      <c r="OA84" s="140"/>
      <c r="OB84" s="140"/>
      <c r="OC84" s="140"/>
      <c r="OD84" s="140"/>
      <c r="OE84" s="140"/>
      <c r="OF84" s="140"/>
      <c r="OG84" s="140"/>
      <c r="OH84" s="140"/>
      <c r="OI84" s="140"/>
      <c r="OJ84" s="140"/>
      <c r="OK84" s="140"/>
      <c r="OL84" s="140"/>
      <c r="OM84" s="140"/>
      <c r="ON84" s="140"/>
      <c r="OO84" s="140"/>
      <c r="OP84" s="140"/>
      <c r="OQ84" s="140"/>
      <c r="OR84" s="140"/>
      <c r="OS84" s="140"/>
      <c r="OT84" s="140"/>
      <c r="OU84" s="140"/>
      <c r="OV84" s="140"/>
      <c r="OW84" s="140"/>
      <c r="OX84" s="140"/>
      <c r="OY84" s="140"/>
      <c r="OZ84" s="140"/>
      <c r="PA84" s="140"/>
      <c r="PB84" s="140"/>
      <c r="PC84" s="140"/>
      <c r="PD84" s="140"/>
      <c r="PE84" s="140"/>
      <c r="PF84" s="140"/>
      <c r="PG84" s="140"/>
      <c r="PH84" s="140"/>
      <c r="PI84" s="140"/>
      <c r="PJ84" s="140"/>
      <c r="PK84" s="140"/>
      <c r="PL84" s="140"/>
      <c r="PM84" s="140"/>
      <c r="PN84" s="140"/>
      <c r="PO84" s="140"/>
      <c r="PP84" s="140"/>
      <c r="PQ84" s="140"/>
      <c r="PR84" s="140"/>
      <c r="PS84" s="140"/>
      <c r="PT84" s="140"/>
      <c r="PU84" s="140"/>
      <c r="PV84" s="140"/>
      <c r="PW84" s="140"/>
      <c r="PX84" s="140"/>
      <c r="PY84" s="140"/>
      <c r="PZ84" s="140"/>
      <c r="QA84" s="140"/>
      <c r="QB84" s="140"/>
      <c r="QC84" s="140"/>
      <c r="QD84" s="140"/>
      <c r="QE84" s="140"/>
      <c r="QF84" s="140"/>
      <c r="QG84" s="140"/>
      <c r="QH84" s="140"/>
      <c r="QI84" s="140"/>
      <c r="QJ84" s="140"/>
      <c r="QK84" s="140"/>
      <c r="QL84" s="140"/>
      <c r="QM84" s="140"/>
      <c r="QN84" s="140"/>
      <c r="QO84" s="140"/>
      <c r="QP84" s="140"/>
      <c r="QQ84" s="140"/>
      <c r="QR84" s="140"/>
      <c r="QS84" s="140"/>
      <c r="QT84" s="140"/>
      <c r="QU84" s="140"/>
      <c r="QV84" s="140"/>
      <c r="QW84" s="140"/>
      <c r="QX84" s="140"/>
      <c r="QY84" s="140"/>
      <c r="QZ84" s="140"/>
      <c r="RA84" s="140"/>
      <c r="RB84" s="140"/>
      <c r="RC84" s="140"/>
      <c r="RD84" s="140"/>
      <c r="RE84" s="140"/>
      <c r="RF84" s="140"/>
      <c r="RG84" s="140"/>
      <c r="RH84" s="140"/>
      <c r="RI84" s="140"/>
      <c r="RJ84" s="140"/>
      <c r="RK84" s="140"/>
      <c r="RL84" s="140"/>
      <c r="RM84" s="140"/>
      <c r="RN84" s="140"/>
      <c r="RO84" s="140"/>
      <c r="RP84" s="140"/>
      <c r="RQ84" s="140"/>
      <c r="RR84" s="140"/>
      <c r="RS84" s="140"/>
      <c r="RT84" s="140"/>
      <c r="RU84" s="140"/>
      <c r="RV84" s="140"/>
      <c r="RW84" s="140"/>
      <c r="RX84" s="140"/>
      <c r="RY84" s="140"/>
      <c r="RZ84" s="140"/>
      <c r="SA84" s="140"/>
      <c r="SB84" s="140"/>
      <c r="SC84" s="140"/>
      <c r="SD84" s="140"/>
      <c r="SE84" s="140"/>
      <c r="SF84" s="140"/>
      <c r="SG84" s="140"/>
      <c r="SH84" s="140"/>
      <c r="SI84" s="140"/>
      <c r="SJ84" s="140"/>
      <c r="SK84" s="140"/>
      <c r="SL84" s="140"/>
      <c r="SM84" s="140"/>
      <c r="SN84" s="140"/>
      <c r="SO84" s="140"/>
      <c r="SP84" s="140"/>
      <c r="SQ84" s="140"/>
      <c r="SR84" s="140"/>
      <c r="SS84" s="140"/>
      <c r="ST84" s="140"/>
      <c r="SU84" s="140"/>
      <c r="SV84" s="140"/>
      <c r="SW84" s="140"/>
      <c r="SX84" s="140"/>
      <c r="SY84" s="140"/>
      <c r="SZ84" s="140"/>
      <c r="TA84" s="140"/>
      <c r="TB84" s="140"/>
      <c r="TC84" s="140"/>
      <c r="TD84" s="140"/>
      <c r="TE84" s="140"/>
      <c r="TF84" s="140"/>
      <c r="TG84" s="140"/>
      <c r="TH84" s="140"/>
      <c r="TI84" s="140"/>
      <c r="TJ84" s="140"/>
      <c r="TK84" s="140"/>
      <c r="TL84" s="140"/>
      <c r="TM84" s="140"/>
      <c r="TN84" s="140"/>
      <c r="TO84" s="140"/>
      <c r="TP84" s="140"/>
      <c r="TQ84" s="140"/>
      <c r="TR84" s="140"/>
      <c r="TS84" s="140"/>
      <c r="TT84" s="140"/>
      <c r="TU84" s="140"/>
      <c r="TV84" s="140"/>
      <c r="TW84" s="140"/>
      <c r="TX84" s="140"/>
      <c r="TY84" s="140"/>
      <c r="TZ84" s="140"/>
      <c r="UA84" s="140"/>
      <c r="UB84" s="140"/>
      <c r="UC84" s="140"/>
      <c r="UD84" s="140"/>
      <c r="UE84" s="140"/>
      <c r="UF84" s="140"/>
      <c r="UG84" s="140"/>
      <c r="UH84" s="140"/>
      <c r="UI84" s="140"/>
      <c r="UJ84" s="140"/>
      <c r="UK84" s="140"/>
      <c r="UL84" s="140"/>
      <c r="UM84" s="140"/>
      <c r="UN84" s="140"/>
      <c r="UO84" s="140"/>
      <c r="UP84" s="140"/>
      <c r="UQ84" s="140"/>
      <c r="UR84" s="141"/>
    </row>
    <row r="85" spans="1:564" s="607" customFormat="1" hidden="1" x14ac:dyDescent="0.2">
      <c r="A85" s="1153">
        <f>alapadatok!A67</f>
        <v>2</v>
      </c>
      <c r="B85" s="678" t="str">
        <f>IF(alapadatok!C67="","",alapadatok!C67)</f>
        <v/>
      </c>
      <c r="C85" s="584" t="str">
        <f>IF(alapadatok!B67="","",alapadatok!B67)</f>
        <v/>
      </c>
      <c r="D85" s="584" t="str">
        <f>IF(alapadatok!D67="","",alapadatok!D67)</f>
        <v/>
      </c>
      <c r="E85" s="948" t="str">
        <f>IF(alapadatok!K67="","",alapadatok!K67)</f>
        <v/>
      </c>
      <c r="F85" s="952" t="str">
        <f t="shared" si="175"/>
        <v/>
      </c>
      <c r="G85" s="953" t="str">
        <f t="shared" si="175"/>
        <v/>
      </c>
      <c r="H85" s="1144" t="str">
        <f t="shared" ref="H85:N85" si="199">IF($C85="","",H$82)</f>
        <v/>
      </c>
      <c r="I85" s="1143" t="str">
        <f t="shared" si="199"/>
        <v/>
      </c>
      <c r="J85" s="1143" t="str">
        <f t="shared" si="199"/>
        <v/>
      </c>
      <c r="K85" s="1143" t="str">
        <f t="shared" si="199"/>
        <v/>
      </c>
      <c r="L85" s="1143" t="str">
        <f t="shared" si="199"/>
        <v/>
      </c>
      <c r="M85" s="1143" t="str">
        <f t="shared" si="199"/>
        <v/>
      </c>
      <c r="N85" s="1146" t="str">
        <f t="shared" si="199"/>
        <v/>
      </c>
      <c r="O85" s="1144" t="str">
        <f t="shared" ref="O85:U85" si="200">IF($C85="","",O$82)</f>
        <v/>
      </c>
      <c r="P85" s="1143" t="str">
        <f t="shared" si="200"/>
        <v/>
      </c>
      <c r="Q85" s="1143" t="str">
        <f t="shared" si="200"/>
        <v/>
      </c>
      <c r="R85" s="1143" t="str">
        <f t="shared" si="200"/>
        <v/>
      </c>
      <c r="S85" s="1143" t="str">
        <f t="shared" si="200"/>
        <v/>
      </c>
      <c r="T85" s="1143" t="str">
        <f t="shared" si="200"/>
        <v/>
      </c>
      <c r="U85" s="1146" t="str">
        <f t="shared" si="200"/>
        <v/>
      </c>
      <c r="V85" s="1144" t="str">
        <f t="shared" si="176"/>
        <v/>
      </c>
      <c r="W85" s="1143" t="str">
        <f t="shared" si="176"/>
        <v/>
      </c>
      <c r="X85" s="1143" t="str">
        <f t="shared" si="176"/>
        <v/>
      </c>
      <c r="Y85" s="1143" t="str">
        <f t="shared" si="176"/>
        <v/>
      </c>
      <c r="Z85" s="1143" t="str">
        <f t="shared" si="176"/>
        <v/>
      </c>
      <c r="AA85" s="1143" t="str">
        <f t="shared" si="176"/>
        <v/>
      </c>
      <c r="AB85" s="1146" t="str">
        <f t="shared" si="176"/>
        <v/>
      </c>
      <c r="AC85" s="1144" t="str">
        <f t="shared" si="176"/>
        <v/>
      </c>
      <c r="AD85" s="1143" t="str">
        <f t="shared" si="176"/>
        <v/>
      </c>
      <c r="AE85" s="1143" t="str">
        <f t="shared" si="176"/>
        <v/>
      </c>
      <c r="AF85" s="1143" t="str">
        <f t="shared" si="176"/>
        <v/>
      </c>
      <c r="AG85" s="1143" t="str">
        <f t="shared" si="176"/>
        <v/>
      </c>
      <c r="AH85" s="1143" t="str">
        <f t="shared" si="176"/>
        <v/>
      </c>
      <c r="AI85" s="1146" t="str">
        <f t="shared" si="176"/>
        <v/>
      </c>
      <c r="AJ85" s="1144" t="str">
        <f t="shared" si="176"/>
        <v/>
      </c>
      <c r="AK85" s="1143" t="str">
        <f t="shared" si="176"/>
        <v/>
      </c>
      <c r="AL85" s="1143" t="str">
        <f t="shared" si="176"/>
        <v/>
      </c>
      <c r="AM85" s="1143" t="str">
        <f t="shared" si="176"/>
        <v/>
      </c>
      <c r="AN85" s="1143" t="str">
        <f t="shared" si="176"/>
        <v/>
      </c>
      <c r="AO85" s="1143" t="str">
        <f t="shared" si="176"/>
        <v/>
      </c>
      <c r="AP85" s="1146" t="str">
        <f t="shared" si="176"/>
        <v/>
      </c>
      <c r="AQ85" s="1144" t="str">
        <f t="shared" si="176"/>
        <v/>
      </c>
      <c r="AR85" s="1143" t="str">
        <f t="shared" si="176"/>
        <v/>
      </c>
      <c r="AS85" s="1143" t="str">
        <f t="shared" si="176"/>
        <v/>
      </c>
      <c r="AT85" s="1143" t="str">
        <f t="shared" si="176"/>
        <v/>
      </c>
      <c r="AU85" s="1143" t="str">
        <f t="shared" si="176"/>
        <v/>
      </c>
      <c r="AV85" s="1143" t="str">
        <f t="shared" si="176"/>
        <v/>
      </c>
      <c r="AW85" s="1146" t="str">
        <f t="shared" si="176"/>
        <v/>
      </c>
      <c r="AX85" s="1144" t="str">
        <f t="shared" si="176"/>
        <v/>
      </c>
      <c r="AY85" s="1143" t="str">
        <f t="shared" si="176"/>
        <v/>
      </c>
      <c r="AZ85" s="1143" t="str">
        <f t="shared" si="176"/>
        <v/>
      </c>
      <c r="BA85" s="1143" t="str">
        <f t="shared" si="176"/>
        <v/>
      </c>
      <c r="BB85" s="1143" t="str">
        <f t="shared" si="176"/>
        <v/>
      </c>
      <c r="BC85" s="1143" t="str">
        <f t="shared" si="176"/>
        <v/>
      </c>
      <c r="BD85" s="1146" t="str">
        <f t="shared" si="176"/>
        <v/>
      </c>
      <c r="BE85" s="768" t="str">
        <f t="shared" si="177"/>
        <v/>
      </c>
      <c r="BF85" s="455" t="str">
        <f t="shared" si="177"/>
        <v/>
      </c>
      <c r="BG85" s="455" t="str">
        <f t="shared" si="177"/>
        <v/>
      </c>
      <c r="BH85" s="455" t="str">
        <f t="shared" si="177"/>
        <v/>
      </c>
      <c r="BI85" s="455" t="str">
        <f t="shared" si="177"/>
        <v/>
      </c>
      <c r="BJ85" s="455" t="str">
        <f t="shared" si="177"/>
        <v/>
      </c>
      <c r="BK85" s="953" t="str">
        <f t="shared" si="177"/>
        <v/>
      </c>
      <c r="BL85" s="768" t="str">
        <f t="shared" si="177"/>
        <v/>
      </c>
      <c r="BM85" s="455" t="str">
        <f t="shared" si="177"/>
        <v/>
      </c>
      <c r="BN85" s="455" t="str">
        <f t="shared" si="177"/>
        <v/>
      </c>
      <c r="BO85" s="455" t="str">
        <f t="shared" si="177"/>
        <v/>
      </c>
      <c r="BP85" s="455" t="str">
        <f t="shared" si="177"/>
        <v/>
      </c>
      <c r="BQ85" s="455" t="str">
        <f t="shared" si="177"/>
        <v/>
      </c>
      <c r="BR85" s="953" t="str">
        <f t="shared" si="179"/>
        <v/>
      </c>
      <c r="BS85" s="768" t="str">
        <f t="shared" si="179"/>
        <v/>
      </c>
      <c r="BT85" s="455" t="str">
        <f t="shared" si="179"/>
        <v/>
      </c>
      <c r="BU85" s="455" t="str">
        <f t="shared" si="179"/>
        <v/>
      </c>
      <c r="BV85" s="455" t="str">
        <f t="shared" si="179"/>
        <v/>
      </c>
      <c r="BW85" s="455" t="str">
        <f t="shared" si="179"/>
        <v/>
      </c>
      <c r="BX85" s="455" t="str">
        <f t="shared" si="179"/>
        <v/>
      </c>
      <c r="BY85" s="953" t="str">
        <f t="shared" si="179"/>
        <v/>
      </c>
      <c r="BZ85" s="768" t="str">
        <f t="shared" si="179"/>
        <v/>
      </c>
      <c r="CA85" s="455" t="str">
        <f t="shared" si="179"/>
        <v/>
      </c>
      <c r="CB85" s="455" t="str">
        <f t="shared" si="179"/>
        <v/>
      </c>
      <c r="CC85" s="455" t="str">
        <f t="shared" si="179"/>
        <v/>
      </c>
      <c r="CD85" s="455" t="str">
        <f t="shared" si="179"/>
        <v/>
      </c>
      <c r="CE85" s="455" t="str">
        <f t="shared" si="179"/>
        <v/>
      </c>
      <c r="CF85" s="953" t="str">
        <f t="shared" si="179"/>
        <v/>
      </c>
      <c r="CG85" s="768" t="str">
        <f t="shared" si="179"/>
        <v/>
      </c>
      <c r="CH85" s="455" t="str">
        <f t="shared" si="180"/>
        <v/>
      </c>
      <c r="CI85" s="455" t="str">
        <f t="shared" si="180"/>
        <v/>
      </c>
      <c r="CJ85" s="455" t="str">
        <f t="shared" si="180"/>
        <v/>
      </c>
      <c r="CK85" s="455" t="str">
        <f t="shared" si="180"/>
        <v/>
      </c>
      <c r="CL85" s="455" t="str">
        <f t="shared" si="180"/>
        <v/>
      </c>
      <c r="CM85" s="953" t="str">
        <f t="shared" si="180"/>
        <v/>
      </c>
      <c r="CN85" s="768" t="str">
        <f t="shared" si="180"/>
        <v/>
      </c>
      <c r="CO85" s="455" t="str">
        <f t="shared" si="180"/>
        <v/>
      </c>
      <c r="CP85" s="455" t="str">
        <f t="shared" si="180"/>
        <v/>
      </c>
      <c r="CQ85" s="455" t="str">
        <f t="shared" si="180"/>
        <v/>
      </c>
      <c r="CR85" s="455" t="str">
        <f t="shared" si="180"/>
        <v/>
      </c>
      <c r="CS85" s="455" t="str">
        <f t="shared" si="180"/>
        <v/>
      </c>
      <c r="CT85" s="953" t="str">
        <f t="shared" si="180"/>
        <v/>
      </c>
      <c r="CU85" s="952" t="str">
        <f t="shared" si="180"/>
        <v/>
      </c>
      <c r="CV85" s="455" t="str">
        <f t="shared" si="180"/>
        <v/>
      </c>
      <c r="CW85" s="455" t="str">
        <f t="shared" si="180"/>
        <v/>
      </c>
      <c r="CX85" s="455" t="str">
        <f t="shared" si="181"/>
        <v/>
      </c>
      <c r="CY85" s="455" t="str">
        <f t="shared" si="181"/>
        <v/>
      </c>
      <c r="CZ85" s="455" t="str">
        <f t="shared" si="181"/>
        <v/>
      </c>
      <c r="DA85" s="953" t="str">
        <f t="shared" si="181"/>
        <v/>
      </c>
      <c r="DB85" s="768" t="str">
        <f t="shared" si="181"/>
        <v/>
      </c>
      <c r="DC85" s="455" t="str">
        <f t="shared" si="181"/>
        <v/>
      </c>
      <c r="DD85" s="455" t="str">
        <f t="shared" si="181"/>
        <v/>
      </c>
      <c r="DE85" s="455" t="str">
        <f t="shared" si="181"/>
        <v/>
      </c>
      <c r="DF85" s="455" t="str">
        <f t="shared" si="181"/>
        <v/>
      </c>
      <c r="DG85" s="455" t="str">
        <f t="shared" si="181"/>
        <v/>
      </c>
      <c r="DH85" s="953" t="str">
        <f t="shared" si="181"/>
        <v/>
      </c>
      <c r="DI85" s="768" t="str">
        <f t="shared" si="181"/>
        <v/>
      </c>
      <c r="DJ85" s="455" t="str">
        <f t="shared" si="181"/>
        <v/>
      </c>
      <c r="DK85" s="455" t="str">
        <f t="shared" si="181"/>
        <v/>
      </c>
      <c r="DL85" s="455" t="str">
        <f t="shared" si="181"/>
        <v/>
      </c>
      <c r="DM85" s="455" t="str">
        <f t="shared" si="181"/>
        <v/>
      </c>
      <c r="DN85" s="455" t="str">
        <f t="shared" si="182"/>
        <v/>
      </c>
      <c r="DO85" s="953" t="str">
        <f t="shared" si="182"/>
        <v/>
      </c>
      <c r="DP85" s="768" t="str">
        <f t="shared" si="182"/>
        <v/>
      </c>
      <c r="DQ85" s="455" t="str">
        <f t="shared" si="182"/>
        <v/>
      </c>
      <c r="DR85" s="455" t="str">
        <f t="shared" si="182"/>
        <v/>
      </c>
      <c r="DS85" s="455" t="str">
        <f t="shared" si="182"/>
        <v/>
      </c>
      <c r="DT85" s="455" t="str">
        <f t="shared" si="182"/>
        <v/>
      </c>
      <c r="DU85" s="455" t="str">
        <f t="shared" si="182"/>
        <v/>
      </c>
      <c r="DV85" s="953" t="str">
        <f t="shared" si="182"/>
        <v/>
      </c>
      <c r="DW85" s="768" t="str">
        <f t="shared" si="182"/>
        <v/>
      </c>
      <c r="DX85" s="455" t="str">
        <f t="shared" si="182"/>
        <v/>
      </c>
      <c r="DY85" s="455" t="str">
        <f t="shared" si="182"/>
        <v/>
      </c>
      <c r="DZ85" s="455" t="str">
        <f t="shared" si="182"/>
        <v/>
      </c>
      <c r="EA85" s="455" t="str">
        <f t="shared" si="182"/>
        <v/>
      </c>
      <c r="EB85" s="455" t="str">
        <f t="shared" si="182"/>
        <v/>
      </c>
      <c r="EC85" s="954" t="str">
        <f t="shared" si="182"/>
        <v/>
      </c>
      <c r="ED85" s="768" t="str">
        <f t="shared" si="183"/>
        <v/>
      </c>
      <c r="EE85" s="455" t="str">
        <f t="shared" si="183"/>
        <v/>
      </c>
      <c r="EF85" s="455" t="str">
        <f t="shared" si="183"/>
        <v/>
      </c>
      <c r="EG85" s="455" t="str">
        <f t="shared" si="183"/>
        <v/>
      </c>
      <c r="EH85" s="455" t="str">
        <f t="shared" si="183"/>
        <v/>
      </c>
      <c r="EI85" s="455" t="str">
        <f t="shared" si="183"/>
        <v/>
      </c>
      <c r="EJ85" s="953" t="str">
        <f t="shared" si="183"/>
        <v/>
      </c>
      <c r="EK85" s="768" t="str">
        <f t="shared" si="183"/>
        <v/>
      </c>
      <c r="EL85" s="455" t="str">
        <f t="shared" si="183"/>
        <v/>
      </c>
      <c r="EM85" s="455" t="str">
        <f t="shared" si="183"/>
        <v/>
      </c>
      <c r="EN85" s="455" t="str">
        <f t="shared" si="183"/>
        <v/>
      </c>
      <c r="EO85" s="455" t="str">
        <f t="shared" si="183"/>
        <v/>
      </c>
      <c r="EP85" s="455" t="str">
        <f t="shared" si="183"/>
        <v/>
      </c>
      <c r="EQ85" s="953" t="str">
        <f t="shared" si="183"/>
        <v/>
      </c>
      <c r="ER85" s="768" t="str">
        <f t="shared" si="183"/>
        <v/>
      </c>
      <c r="ES85" s="455" t="str">
        <f t="shared" si="183"/>
        <v/>
      </c>
      <c r="ET85" s="455" t="str">
        <f t="shared" si="184"/>
        <v/>
      </c>
      <c r="EU85" s="455" t="str">
        <f t="shared" si="184"/>
        <v/>
      </c>
      <c r="EV85" s="455" t="str">
        <f t="shared" si="184"/>
        <v/>
      </c>
      <c r="EW85" s="455" t="str">
        <f t="shared" si="184"/>
        <v/>
      </c>
      <c r="EX85" s="953" t="str">
        <f t="shared" si="184"/>
        <v/>
      </c>
      <c r="EY85" s="768" t="str">
        <f t="shared" si="184"/>
        <v/>
      </c>
      <c r="EZ85" s="455" t="str">
        <f t="shared" si="184"/>
        <v/>
      </c>
      <c r="FA85" s="455" t="str">
        <f t="shared" si="184"/>
        <v/>
      </c>
      <c r="FB85" s="455" t="str">
        <f t="shared" si="184"/>
        <v/>
      </c>
      <c r="FC85" s="455" t="str">
        <f t="shared" si="184"/>
        <v/>
      </c>
      <c r="FD85" s="455" t="str">
        <f t="shared" si="184"/>
        <v/>
      </c>
      <c r="FE85" s="953" t="str">
        <f t="shared" si="184"/>
        <v/>
      </c>
      <c r="FF85" s="768" t="str">
        <f t="shared" si="184"/>
        <v/>
      </c>
      <c r="FG85" s="455" t="str">
        <f t="shared" si="184"/>
        <v/>
      </c>
      <c r="FH85" s="455" t="str">
        <f t="shared" si="184"/>
        <v/>
      </c>
      <c r="FI85" s="455" t="str">
        <f t="shared" si="184"/>
        <v/>
      </c>
      <c r="FJ85" s="455" t="str">
        <f t="shared" si="185"/>
        <v/>
      </c>
      <c r="FK85" s="455" t="str">
        <f t="shared" si="185"/>
        <v/>
      </c>
      <c r="FL85" s="953" t="str">
        <f t="shared" si="185"/>
        <v/>
      </c>
      <c r="FM85" s="768" t="str">
        <f t="shared" si="185"/>
        <v/>
      </c>
      <c r="FN85" s="455" t="str">
        <f t="shared" si="185"/>
        <v/>
      </c>
      <c r="FO85" s="455" t="str">
        <f t="shared" si="185"/>
        <v/>
      </c>
      <c r="FP85" s="455" t="str">
        <f t="shared" si="185"/>
        <v/>
      </c>
      <c r="FQ85" s="455" t="str">
        <f t="shared" si="185"/>
        <v/>
      </c>
      <c r="FR85" s="455" t="str">
        <f t="shared" si="185"/>
        <v/>
      </c>
      <c r="FS85" s="953" t="str">
        <f t="shared" si="185"/>
        <v/>
      </c>
      <c r="FT85" s="768" t="str">
        <f t="shared" si="185"/>
        <v/>
      </c>
      <c r="FU85" s="455" t="str">
        <f t="shared" si="185"/>
        <v/>
      </c>
      <c r="FV85" s="455" t="str">
        <f t="shared" si="185"/>
        <v/>
      </c>
      <c r="FW85" s="455" t="str">
        <f t="shared" si="185"/>
        <v/>
      </c>
      <c r="FX85" s="455" t="str">
        <f t="shared" si="185"/>
        <v/>
      </c>
      <c r="FY85" s="455" t="str">
        <f t="shared" si="185"/>
        <v/>
      </c>
      <c r="FZ85" s="953" t="str">
        <f t="shared" si="186"/>
        <v/>
      </c>
      <c r="GA85" s="768" t="str">
        <f t="shared" si="186"/>
        <v/>
      </c>
      <c r="GB85" s="455" t="str">
        <f t="shared" si="186"/>
        <v/>
      </c>
      <c r="GC85" s="455" t="str">
        <f t="shared" si="186"/>
        <v/>
      </c>
      <c r="GD85" s="455" t="str">
        <f t="shared" si="186"/>
        <v/>
      </c>
      <c r="GE85" s="455" t="str">
        <f t="shared" si="186"/>
        <v/>
      </c>
      <c r="GF85" s="953" t="str">
        <f t="shared" si="186"/>
        <v/>
      </c>
      <c r="GG85" s="768" t="str">
        <f t="shared" si="186"/>
        <v/>
      </c>
      <c r="GH85" s="455" t="str">
        <f t="shared" si="186"/>
        <v/>
      </c>
      <c r="GI85" s="455" t="str">
        <f t="shared" si="186"/>
        <v/>
      </c>
      <c r="GJ85" s="455" t="str">
        <f t="shared" si="186"/>
        <v/>
      </c>
      <c r="GK85" s="455" t="str">
        <f t="shared" si="186"/>
        <v/>
      </c>
      <c r="GL85" s="455" t="str">
        <f t="shared" si="186"/>
        <v/>
      </c>
      <c r="GM85" s="455" t="str">
        <f t="shared" si="186"/>
        <v/>
      </c>
      <c r="GN85" s="954" t="str">
        <f t="shared" si="186"/>
        <v/>
      </c>
      <c r="GO85" s="768" t="str">
        <f t="shared" si="186"/>
        <v/>
      </c>
      <c r="GP85" s="455" t="str">
        <f t="shared" si="187"/>
        <v/>
      </c>
      <c r="GQ85" s="455" t="str">
        <f t="shared" si="187"/>
        <v/>
      </c>
      <c r="GR85" s="455" t="str">
        <f t="shared" si="187"/>
        <v/>
      </c>
      <c r="GS85" s="455" t="str">
        <f t="shared" si="187"/>
        <v/>
      </c>
      <c r="GT85" s="455" t="str">
        <f t="shared" si="187"/>
        <v/>
      </c>
      <c r="GU85" s="953" t="str">
        <f t="shared" si="187"/>
        <v/>
      </c>
      <c r="GV85" s="768" t="str">
        <f t="shared" si="187"/>
        <v/>
      </c>
      <c r="GW85" s="455" t="str">
        <f t="shared" si="187"/>
        <v/>
      </c>
      <c r="GX85" s="455" t="str">
        <f t="shared" si="187"/>
        <v/>
      </c>
      <c r="GY85" s="455" t="str">
        <f t="shared" si="187"/>
        <v/>
      </c>
      <c r="GZ85" s="455" t="str">
        <f t="shared" si="187"/>
        <v/>
      </c>
      <c r="HA85" s="455" t="str">
        <f t="shared" si="187"/>
        <v/>
      </c>
      <c r="HB85" s="953" t="str">
        <f t="shared" si="187"/>
        <v/>
      </c>
      <c r="HC85" s="768" t="str">
        <f t="shared" si="187"/>
        <v/>
      </c>
      <c r="HD85" s="455" t="str">
        <f t="shared" si="187"/>
        <v/>
      </c>
      <c r="HE85" s="455" t="str">
        <f t="shared" si="187"/>
        <v/>
      </c>
      <c r="HF85" s="455" t="str">
        <f t="shared" si="188"/>
        <v/>
      </c>
      <c r="HG85" s="455" t="str">
        <f t="shared" si="188"/>
        <v/>
      </c>
      <c r="HH85" s="455" t="str">
        <f t="shared" si="188"/>
        <v/>
      </c>
      <c r="HI85" s="953" t="str">
        <f t="shared" si="188"/>
        <v/>
      </c>
      <c r="HJ85" s="768" t="str">
        <f t="shared" si="188"/>
        <v/>
      </c>
      <c r="HK85" s="455" t="str">
        <f t="shared" si="188"/>
        <v/>
      </c>
      <c r="HL85" s="455" t="str">
        <f t="shared" si="188"/>
        <v/>
      </c>
      <c r="HM85" s="455" t="str">
        <f t="shared" si="188"/>
        <v/>
      </c>
      <c r="HN85" s="455" t="str">
        <f t="shared" si="188"/>
        <v/>
      </c>
      <c r="HO85" s="455" t="str">
        <f t="shared" si="188"/>
        <v/>
      </c>
      <c r="HP85" s="953" t="str">
        <f t="shared" si="188"/>
        <v/>
      </c>
      <c r="HQ85" s="768" t="str">
        <f t="shared" si="188"/>
        <v/>
      </c>
      <c r="HR85" s="455" t="str">
        <f t="shared" si="188"/>
        <v/>
      </c>
      <c r="HS85" s="455" t="str">
        <f t="shared" si="188"/>
        <v/>
      </c>
      <c r="HT85" s="455" t="str">
        <f t="shared" si="188"/>
        <v/>
      </c>
      <c r="HU85" s="455" t="str">
        <f t="shared" si="188"/>
        <v/>
      </c>
      <c r="HV85" s="455" t="str">
        <f t="shared" si="189"/>
        <v/>
      </c>
      <c r="HW85" s="953" t="str">
        <f t="shared" si="189"/>
        <v/>
      </c>
      <c r="HX85" s="768" t="str">
        <f t="shared" si="189"/>
        <v/>
      </c>
      <c r="HY85" s="455" t="str">
        <f t="shared" si="189"/>
        <v/>
      </c>
      <c r="HZ85" s="455" t="str">
        <f t="shared" si="189"/>
        <v/>
      </c>
      <c r="IA85" s="455" t="str">
        <f t="shared" si="189"/>
        <v/>
      </c>
      <c r="IB85" s="455" t="str">
        <f t="shared" si="189"/>
        <v/>
      </c>
      <c r="IC85" s="455" t="str">
        <f t="shared" si="189"/>
        <v/>
      </c>
      <c r="ID85" s="953" t="str">
        <f t="shared" si="189"/>
        <v/>
      </c>
      <c r="IE85" s="768" t="str">
        <f t="shared" si="189"/>
        <v/>
      </c>
      <c r="IF85" s="455" t="str">
        <f t="shared" si="189"/>
        <v/>
      </c>
      <c r="IG85" s="455" t="str">
        <f t="shared" si="189"/>
        <v/>
      </c>
      <c r="IH85" s="455" t="str">
        <f t="shared" si="189"/>
        <v/>
      </c>
      <c r="II85" s="455" t="str">
        <f t="shared" si="189"/>
        <v/>
      </c>
      <c r="IJ85" s="455" t="str">
        <f t="shared" si="189"/>
        <v/>
      </c>
      <c r="IK85" s="953" t="str">
        <f t="shared" si="189"/>
        <v/>
      </c>
      <c r="IL85" s="768" t="str">
        <f t="shared" si="190"/>
        <v/>
      </c>
      <c r="IM85" s="455" t="str">
        <f t="shared" si="190"/>
        <v/>
      </c>
      <c r="IN85" s="455" t="str">
        <f t="shared" si="190"/>
        <v/>
      </c>
      <c r="IO85" s="455" t="str">
        <f t="shared" si="190"/>
        <v/>
      </c>
      <c r="IP85" s="455" t="str">
        <f t="shared" si="190"/>
        <v/>
      </c>
      <c r="IQ85" s="455" t="str">
        <f t="shared" si="190"/>
        <v/>
      </c>
      <c r="IR85" s="953" t="str">
        <f t="shared" si="190"/>
        <v/>
      </c>
      <c r="IS85" s="768" t="str">
        <f t="shared" si="190"/>
        <v/>
      </c>
      <c r="IT85" s="455" t="str">
        <f t="shared" si="190"/>
        <v/>
      </c>
      <c r="IU85" s="455" t="str">
        <f t="shared" si="190"/>
        <v/>
      </c>
      <c r="IV85" s="455" t="str">
        <f t="shared" si="190"/>
        <v/>
      </c>
      <c r="IW85" s="455" t="str">
        <f t="shared" si="190"/>
        <v/>
      </c>
      <c r="IX85" s="455" t="str">
        <f t="shared" si="190"/>
        <v/>
      </c>
      <c r="IY85" s="954" t="str">
        <f t="shared" si="190"/>
        <v/>
      </c>
      <c r="IZ85" s="768" t="str">
        <f t="shared" si="190"/>
        <v/>
      </c>
      <c r="JA85" s="455" t="str">
        <f t="shared" si="190"/>
        <v/>
      </c>
      <c r="JB85" s="455" t="str">
        <f t="shared" si="191"/>
        <v/>
      </c>
      <c r="JC85" s="455" t="str">
        <f t="shared" si="191"/>
        <v/>
      </c>
      <c r="JD85" s="455" t="str">
        <f t="shared" si="191"/>
        <v/>
      </c>
      <c r="JE85" s="455" t="str">
        <f t="shared" si="191"/>
        <v/>
      </c>
      <c r="JF85" s="953" t="str">
        <f t="shared" si="191"/>
        <v/>
      </c>
      <c r="JG85" s="768" t="str">
        <f t="shared" si="191"/>
        <v/>
      </c>
      <c r="JH85" s="455" t="str">
        <f t="shared" si="191"/>
        <v/>
      </c>
      <c r="JI85" s="455" t="str">
        <f t="shared" si="191"/>
        <v/>
      </c>
      <c r="JJ85" s="455" t="str">
        <f t="shared" si="191"/>
        <v/>
      </c>
      <c r="JK85" s="455" t="str">
        <f t="shared" si="191"/>
        <v/>
      </c>
      <c r="JL85" s="455" t="str">
        <f t="shared" si="191"/>
        <v/>
      </c>
      <c r="JM85" s="953" t="str">
        <f t="shared" si="191"/>
        <v/>
      </c>
      <c r="JN85" s="768" t="str">
        <f t="shared" si="191"/>
        <v/>
      </c>
      <c r="JO85" s="455" t="str">
        <f t="shared" si="191"/>
        <v/>
      </c>
      <c r="JP85" s="455" t="str">
        <f t="shared" si="191"/>
        <v/>
      </c>
      <c r="JQ85" s="455" t="str">
        <f t="shared" si="191"/>
        <v/>
      </c>
      <c r="JR85" s="455" t="str">
        <f t="shared" si="192"/>
        <v/>
      </c>
      <c r="JS85" s="455" t="str">
        <f t="shared" si="192"/>
        <v/>
      </c>
      <c r="JT85" s="953" t="str">
        <f t="shared" si="192"/>
        <v/>
      </c>
      <c r="JU85" s="768" t="str">
        <f t="shared" si="192"/>
        <v/>
      </c>
      <c r="JV85" s="455" t="str">
        <f t="shared" si="192"/>
        <v/>
      </c>
      <c r="JW85" s="455" t="str">
        <f t="shared" si="192"/>
        <v/>
      </c>
      <c r="JX85" s="455" t="str">
        <f t="shared" si="192"/>
        <v/>
      </c>
      <c r="JY85" s="455" t="str">
        <f t="shared" si="192"/>
        <v/>
      </c>
      <c r="JZ85" s="455" t="str">
        <f t="shared" si="192"/>
        <v/>
      </c>
      <c r="KA85" s="953" t="str">
        <f t="shared" si="192"/>
        <v/>
      </c>
      <c r="KB85" s="768" t="str">
        <f t="shared" si="192"/>
        <v/>
      </c>
      <c r="KC85" s="455" t="str">
        <f t="shared" si="192"/>
        <v/>
      </c>
      <c r="KD85" s="455" t="str">
        <f t="shared" si="192"/>
        <v/>
      </c>
      <c r="KE85" s="455" t="str">
        <f t="shared" si="192"/>
        <v/>
      </c>
      <c r="KF85" s="455" t="str">
        <f t="shared" si="192"/>
        <v/>
      </c>
      <c r="KG85" s="455" t="str">
        <f t="shared" si="192"/>
        <v/>
      </c>
      <c r="KH85" s="953" t="str">
        <f t="shared" si="193"/>
        <v/>
      </c>
      <c r="KI85" s="768" t="str">
        <f t="shared" si="193"/>
        <v/>
      </c>
      <c r="KJ85" s="455" t="str">
        <f t="shared" si="193"/>
        <v/>
      </c>
      <c r="KK85" s="455" t="str">
        <f t="shared" si="193"/>
        <v/>
      </c>
      <c r="KL85" s="455" t="str">
        <f t="shared" si="193"/>
        <v/>
      </c>
      <c r="KM85" s="455" t="str">
        <f t="shared" si="193"/>
        <v/>
      </c>
      <c r="KN85" s="455" t="str">
        <f t="shared" si="193"/>
        <v/>
      </c>
      <c r="KO85" s="953" t="str">
        <f t="shared" si="193"/>
        <v/>
      </c>
      <c r="KP85" s="768" t="str">
        <f t="shared" si="193"/>
        <v/>
      </c>
      <c r="KQ85" s="455" t="str">
        <f t="shared" si="193"/>
        <v/>
      </c>
      <c r="KR85" s="455" t="str">
        <f t="shared" si="193"/>
        <v/>
      </c>
      <c r="KS85" s="455" t="str">
        <f t="shared" si="193"/>
        <v/>
      </c>
      <c r="KT85" s="455" t="str">
        <f t="shared" si="193"/>
        <v/>
      </c>
      <c r="KU85" s="455" t="str">
        <f t="shared" si="193"/>
        <v/>
      </c>
      <c r="KV85" s="953" t="str">
        <f t="shared" si="193"/>
        <v/>
      </c>
      <c r="KW85" s="768" t="str">
        <f t="shared" si="193"/>
        <v/>
      </c>
      <c r="KX85" s="455" t="str">
        <f t="shared" si="194"/>
        <v/>
      </c>
      <c r="KY85" s="455" t="str">
        <f t="shared" si="194"/>
        <v/>
      </c>
      <c r="KZ85" s="455" t="str">
        <f t="shared" si="194"/>
        <v/>
      </c>
      <c r="LA85" s="455" t="str">
        <f t="shared" si="194"/>
        <v/>
      </c>
      <c r="LB85" s="455" t="str">
        <f t="shared" si="194"/>
        <v/>
      </c>
      <c r="LC85" s="954" t="str">
        <f t="shared" si="194"/>
        <v/>
      </c>
      <c r="LD85" s="768" t="str">
        <f t="shared" si="194"/>
        <v/>
      </c>
      <c r="LE85" s="455" t="str">
        <f t="shared" si="194"/>
        <v/>
      </c>
      <c r="LF85" s="455" t="str">
        <f t="shared" si="194"/>
        <v/>
      </c>
      <c r="LG85" s="455" t="str">
        <f t="shared" si="194"/>
        <v/>
      </c>
      <c r="LH85" s="455" t="str">
        <f t="shared" si="194"/>
        <v/>
      </c>
      <c r="LI85" s="455" t="str">
        <f t="shared" si="194"/>
        <v/>
      </c>
      <c r="LJ85" s="953" t="str">
        <f t="shared" si="194"/>
        <v/>
      </c>
      <c r="LK85" s="768" t="str">
        <f t="shared" si="194"/>
        <v/>
      </c>
      <c r="LL85" s="455" t="str">
        <f t="shared" si="194"/>
        <v/>
      </c>
      <c r="LM85" s="455" t="str">
        <f t="shared" si="194"/>
        <v/>
      </c>
      <c r="LN85" s="455" t="str">
        <f t="shared" si="195"/>
        <v/>
      </c>
      <c r="LO85" s="455" t="str">
        <f t="shared" si="195"/>
        <v/>
      </c>
      <c r="LP85" s="455" t="str">
        <f t="shared" si="195"/>
        <v/>
      </c>
      <c r="LQ85" s="953" t="str">
        <f t="shared" si="195"/>
        <v/>
      </c>
      <c r="LR85" s="768" t="str">
        <f t="shared" si="195"/>
        <v/>
      </c>
      <c r="LS85" s="455" t="str">
        <f t="shared" si="195"/>
        <v/>
      </c>
      <c r="LT85" s="455" t="str">
        <f t="shared" si="195"/>
        <v/>
      </c>
      <c r="LU85" s="455" t="str">
        <f t="shared" si="195"/>
        <v/>
      </c>
      <c r="LV85" s="455" t="str">
        <f t="shared" si="195"/>
        <v/>
      </c>
      <c r="LW85" s="455" t="str">
        <f t="shared" si="195"/>
        <v/>
      </c>
      <c r="LX85" s="953" t="str">
        <f t="shared" si="195"/>
        <v/>
      </c>
      <c r="LY85" s="768" t="str">
        <f t="shared" si="195"/>
        <v/>
      </c>
      <c r="LZ85" s="455" t="str">
        <f t="shared" si="195"/>
        <v/>
      </c>
      <c r="MA85" s="455" t="str">
        <f t="shared" si="195"/>
        <v/>
      </c>
      <c r="MB85" s="455" t="str">
        <f t="shared" si="195"/>
        <v/>
      </c>
      <c r="MC85" s="455" t="str">
        <f t="shared" si="195"/>
        <v/>
      </c>
      <c r="MD85" s="455" t="str">
        <f t="shared" si="196"/>
        <v/>
      </c>
      <c r="ME85" s="953" t="str">
        <f t="shared" si="196"/>
        <v/>
      </c>
      <c r="MF85" s="768" t="str">
        <f t="shared" si="196"/>
        <v/>
      </c>
      <c r="MG85" s="455" t="str">
        <f t="shared" si="196"/>
        <v/>
      </c>
      <c r="MH85" s="455" t="str">
        <f t="shared" si="196"/>
        <v/>
      </c>
      <c r="MI85" s="455" t="str">
        <f t="shared" si="196"/>
        <v/>
      </c>
      <c r="MJ85" s="455" t="str">
        <f t="shared" si="196"/>
        <v/>
      </c>
      <c r="MK85" s="455" t="str">
        <f t="shared" si="196"/>
        <v/>
      </c>
      <c r="ML85" s="953" t="str">
        <f t="shared" si="196"/>
        <v/>
      </c>
      <c r="MM85" s="768" t="str">
        <f t="shared" si="196"/>
        <v/>
      </c>
      <c r="MN85" s="455" t="str">
        <f t="shared" si="196"/>
        <v/>
      </c>
      <c r="MO85" s="455" t="str">
        <f t="shared" si="196"/>
        <v/>
      </c>
      <c r="MP85" s="455" t="str">
        <f t="shared" si="196"/>
        <v/>
      </c>
      <c r="MQ85" s="455" t="str">
        <f t="shared" si="196"/>
        <v/>
      </c>
      <c r="MR85" s="455" t="str">
        <f t="shared" si="196"/>
        <v/>
      </c>
      <c r="MS85" s="953" t="str">
        <f t="shared" si="196"/>
        <v/>
      </c>
      <c r="MT85" s="768" t="str">
        <f t="shared" si="197"/>
        <v/>
      </c>
      <c r="MU85" s="455" t="str">
        <f t="shared" si="197"/>
        <v/>
      </c>
      <c r="MV85" s="455" t="str">
        <f t="shared" si="197"/>
        <v/>
      </c>
      <c r="MW85" s="455" t="str">
        <f t="shared" si="197"/>
        <v/>
      </c>
      <c r="MX85" s="455" t="str">
        <f t="shared" si="197"/>
        <v/>
      </c>
      <c r="MY85" s="455" t="str">
        <f t="shared" si="197"/>
        <v/>
      </c>
      <c r="MZ85" s="953" t="str">
        <f t="shared" si="197"/>
        <v/>
      </c>
      <c r="NA85" s="768" t="str">
        <f t="shared" si="197"/>
        <v/>
      </c>
      <c r="NB85" s="455" t="str">
        <f t="shared" si="197"/>
        <v/>
      </c>
      <c r="NC85" s="455" t="str">
        <f t="shared" si="197"/>
        <v/>
      </c>
      <c r="ND85" s="455" t="str">
        <f t="shared" si="197"/>
        <v/>
      </c>
      <c r="NE85" s="455" t="str">
        <f t="shared" si="197"/>
        <v/>
      </c>
      <c r="NF85" s="455" t="str">
        <f t="shared" si="197"/>
        <v/>
      </c>
      <c r="NG85" s="954" t="str">
        <f t="shared" si="197"/>
        <v/>
      </c>
      <c r="NH85" s="768" t="str">
        <f t="shared" si="197"/>
        <v/>
      </c>
      <c r="NI85" s="455" t="str">
        <f t="shared" si="197"/>
        <v/>
      </c>
      <c r="NJ85" s="455" t="str">
        <f t="shared" si="198"/>
        <v/>
      </c>
      <c r="NK85" s="455" t="str">
        <f t="shared" si="198"/>
        <v/>
      </c>
      <c r="NL85" s="455" t="str">
        <f t="shared" si="198"/>
        <v/>
      </c>
      <c r="NM85" s="455" t="str">
        <f t="shared" si="198"/>
        <v/>
      </c>
      <c r="NN85" s="953" t="str">
        <f t="shared" si="198"/>
        <v/>
      </c>
      <c r="NO85" s="140"/>
      <c r="NP85" s="140"/>
      <c r="NQ85" s="140"/>
      <c r="NR85" s="140"/>
      <c r="NS85" s="140"/>
      <c r="NT85" s="140"/>
      <c r="NU85" s="140"/>
      <c r="NV85" s="140"/>
      <c r="NW85" s="140"/>
      <c r="NX85" s="140"/>
      <c r="NY85" s="140"/>
      <c r="NZ85" s="140"/>
      <c r="OA85" s="140"/>
      <c r="OB85" s="140"/>
      <c r="OC85" s="140"/>
      <c r="OD85" s="140"/>
      <c r="OE85" s="140"/>
      <c r="OF85" s="140"/>
      <c r="OG85" s="140"/>
      <c r="OH85" s="140"/>
      <c r="OI85" s="140"/>
      <c r="OJ85" s="140"/>
      <c r="OK85" s="140"/>
      <c r="OL85" s="140"/>
      <c r="OM85" s="140"/>
      <c r="ON85" s="140"/>
      <c r="OO85" s="140"/>
      <c r="OP85" s="140"/>
      <c r="OQ85" s="140"/>
      <c r="OR85" s="140"/>
      <c r="OS85" s="140"/>
      <c r="OT85" s="140"/>
      <c r="OU85" s="140"/>
      <c r="OV85" s="140"/>
      <c r="OW85" s="140"/>
      <c r="OX85" s="140"/>
      <c r="OY85" s="140"/>
      <c r="OZ85" s="140"/>
      <c r="PA85" s="140"/>
      <c r="PB85" s="140"/>
      <c r="PC85" s="140"/>
      <c r="PD85" s="140"/>
      <c r="PE85" s="140"/>
      <c r="PF85" s="140"/>
      <c r="PG85" s="140"/>
      <c r="PH85" s="140"/>
      <c r="PI85" s="140"/>
      <c r="PJ85" s="140"/>
      <c r="PK85" s="140"/>
      <c r="PL85" s="140"/>
      <c r="PM85" s="140"/>
      <c r="PN85" s="140"/>
      <c r="PO85" s="140"/>
      <c r="PP85" s="140"/>
      <c r="PQ85" s="140"/>
      <c r="PR85" s="140"/>
      <c r="PS85" s="140"/>
      <c r="PT85" s="140"/>
      <c r="PU85" s="140"/>
      <c r="PV85" s="140"/>
      <c r="PW85" s="140"/>
      <c r="PX85" s="140"/>
      <c r="PY85" s="140"/>
      <c r="PZ85" s="140"/>
      <c r="QA85" s="140"/>
      <c r="QB85" s="140"/>
      <c r="QC85" s="140"/>
      <c r="QD85" s="140"/>
      <c r="QE85" s="140"/>
      <c r="QF85" s="140"/>
      <c r="QG85" s="140"/>
      <c r="QH85" s="140"/>
      <c r="QI85" s="140"/>
      <c r="QJ85" s="140"/>
      <c r="QK85" s="140"/>
      <c r="QL85" s="140"/>
      <c r="QM85" s="140"/>
      <c r="QN85" s="140"/>
      <c r="QO85" s="140"/>
      <c r="QP85" s="140"/>
      <c r="QQ85" s="140"/>
      <c r="QR85" s="140"/>
      <c r="QS85" s="140"/>
      <c r="QT85" s="140"/>
      <c r="QU85" s="140"/>
      <c r="QV85" s="140"/>
      <c r="QW85" s="140"/>
      <c r="QX85" s="140"/>
      <c r="QY85" s="140"/>
      <c r="QZ85" s="140"/>
      <c r="RA85" s="140"/>
      <c r="RB85" s="140"/>
      <c r="RC85" s="140"/>
      <c r="RD85" s="140"/>
      <c r="RE85" s="140"/>
      <c r="RF85" s="140"/>
      <c r="RG85" s="140"/>
      <c r="RH85" s="140"/>
      <c r="RI85" s="140"/>
      <c r="RJ85" s="140"/>
      <c r="RK85" s="140"/>
      <c r="RL85" s="140"/>
      <c r="RM85" s="140"/>
      <c r="RN85" s="140"/>
      <c r="RO85" s="140"/>
      <c r="RP85" s="140"/>
      <c r="RQ85" s="140"/>
      <c r="RR85" s="140"/>
      <c r="RS85" s="140"/>
      <c r="RT85" s="140"/>
      <c r="RU85" s="140"/>
      <c r="RV85" s="140"/>
      <c r="RW85" s="140"/>
      <c r="RX85" s="140"/>
      <c r="RY85" s="140"/>
      <c r="RZ85" s="140"/>
      <c r="SA85" s="140"/>
      <c r="SB85" s="140"/>
      <c r="SC85" s="140"/>
      <c r="SD85" s="140"/>
      <c r="SE85" s="140"/>
      <c r="SF85" s="140"/>
      <c r="SG85" s="140"/>
      <c r="SH85" s="140"/>
      <c r="SI85" s="140"/>
      <c r="SJ85" s="140"/>
      <c r="SK85" s="140"/>
      <c r="SL85" s="140"/>
      <c r="SM85" s="140"/>
      <c r="SN85" s="140"/>
      <c r="SO85" s="140"/>
      <c r="SP85" s="140"/>
      <c r="SQ85" s="140"/>
      <c r="SR85" s="140"/>
      <c r="SS85" s="140"/>
      <c r="ST85" s="140"/>
      <c r="SU85" s="140"/>
      <c r="SV85" s="140"/>
      <c r="SW85" s="140"/>
      <c r="SX85" s="140"/>
      <c r="SY85" s="140"/>
      <c r="SZ85" s="140"/>
      <c r="TA85" s="140"/>
      <c r="TB85" s="140"/>
      <c r="TC85" s="140"/>
      <c r="TD85" s="140"/>
      <c r="TE85" s="140"/>
      <c r="TF85" s="140"/>
      <c r="TG85" s="140"/>
      <c r="TH85" s="140"/>
      <c r="TI85" s="140"/>
      <c r="TJ85" s="140"/>
      <c r="TK85" s="140"/>
      <c r="TL85" s="140"/>
      <c r="TM85" s="140"/>
      <c r="TN85" s="140"/>
      <c r="TO85" s="140"/>
      <c r="TP85" s="140"/>
      <c r="TQ85" s="140"/>
      <c r="TR85" s="140"/>
      <c r="TS85" s="140"/>
      <c r="TT85" s="140"/>
      <c r="TU85" s="140"/>
      <c r="TV85" s="140"/>
      <c r="TW85" s="140"/>
      <c r="TX85" s="140"/>
      <c r="TY85" s="140"/>
      <c r="TZ85" s="140"/>
      <c r="UA85" s="140"/>
      <c r="UB85" s="140"/>
      <c r="UC85" s="140"/>
      <c r="UD85" s="140"/>
      <c r="UE85" s="140"/>
      <c r="UF85" s="140"/>
      <c r="UG85" s="140"/>
      <c r="UH85" s="140"/>
      <c r="UI85" s="140"/>
      <c r="UJ85" s="140"/>
      <c r="UK85" s="140"/>
      <c r="UL85" s="140"/>
      <c r="UM85" s="140"/>
      <c r="UN85" s="140"/>
      <c r="UO85" s="140"/>
      <c r="UP85" s="140"/>
      <c r="UQ85" s="140"/>
      <c r="UR85" s="141"/>
    </row>
    <row r="86" spans="1:564" s="607" customFormat="1" x14ac:dyDescent="0.2">
      <c r="A86" s="1153">
        <f>alapadatok!A68</f>
        <v>3</v>
      </c>
      <c r="B86" s="678">
        <f>IF(alapadatok!C68="","",alapadatok!C68)</f>
        <v>87</v>
      </c>
      <c r="C86" s="584" t="str">
        <f>IF(alapadatok!B68="","",alapadatok!B68)</f>
        <v>Sári Pál</v>
      </c>
      <c r="D86" s="584" t="str">
        <f>IF(alapadatok!D68="","",alapadatok!D68)</f>
        <v>Second loader</v>
      </c>
      <c r="E86" s="948" t="str">
        <f>IF(alapadatok!K68="","",alapadatok!K68)</f>
        <v/>
      </c>
      <c r="F86" s="952" t="str">
        <f t="shared" si="175"/>
        <v>P</v>
      </c>
      <c r="G86" s="953" t="str">
        <f t="shared" si="175"/>
        <v>P</v>
      </c>
      <c r="H86" s="768" t="str">
        <f t="shared" si="175"/>
        <v>P</v>
      </c>
      <c r="I86" s="455" t="str">
        <f t="shared" si="175"/>
        <v>FÜ</v>
      </c>
      <c r="J86" s="455" t="str">
        <f t="shared" si="175"/>
        <v>SDE</v>
      </c>
      <c r="K86" s="455" t="str">
        <f t="shared" si="175"/>
        <v>SDE</v>
      </c>
      <c r="L86" s="455" t="str">
        <f t="shared" si="175"/>
        <v>SDE</v>
      </c>
      <c r="M86" s="455" t="str">
        <f t="shared" si="175"/>
        <v>P</v>
      </c>
      <c r="N86" s="953" t="str">
        <f t="shared" si="175"/>
        <v>P</v>
      </c>
      <c r="O86" s="768" t="str">
        <f t="shared" si="175"/>
        <v>DE</v>
      </c>
      <c r="P86" s="455" t="str">
        <f t="shared" si="175"/>
        <v>DE</v>
      </c>
      <c r="Q86" s="455">
        <v>10</v>
      </c>
      <c r="R86" s="455" t="str">
        <f t="shared" si="175"/>
        <v>DE</v>
      </c>
      <c r="S86" s="455" t="s">
        <v>385</v>
      </c>
      <c r="T86" s="455" t="str">
        <f t="shared" si="175"/>
        <v>P</v>
      </c>
      <c r="U86" s="953" t="str">
        <f t="shared" si="175"/>
        <v>P</v>
      </c>
      <c r="V86" s="768" t="str">
        <f t="shared" ref="V86:AK99" si="201">IF($C86="","",V$82)</f>
        <v>DE</v>
      </c>
      <c r="W86" s="455" t="str">
        <f t="shared" si="201"/>
        <v>DE</v>
      </c>
      <c r="X86" s="455" t="str">
        <f t="shared" si="201"/>
        <v>DE</v>
      </c>
      <c r="Y86" s="455" t="str">
        <f t="shared" si="201"/>
        <v>DE</v>
      </c>
      <c r="Z86" s="455" t="str">
        <f t="shared" si="201"/>
        <v>DE</v>
      </c>
      <c r="AA86" s="455" t="str">
        <f t="shared" si="201"/>
        <v>P</v>
      </c>
      <c r="AB86" s="953" t="str">
        <f t="shared" si="201"/>
        <v>P</v>
      </c>
      <c r="AC86" s="768" t="str">
        <f t="shared" si="201"/>
        <v>DE</v>
      </c>
      <c r="AD86" s="455" t="str">
        <f t="shared" si="201"/>
        <v>DE</v>
      </c>
      <c r="AE86" s="455" t="str">
        <f t="shared" si="201"/>
        <v>DE</v>
      </c>
      <c r="AF86" s="455" t="str">
        <f t="shared" si="201"/>
        <v>DE</v>
      </c>
      <c r="AG86" s="455" t="s">
        <v>385</v>
      </c>
      <c r="AH86" s="455" t="str">
        <f t="shared" si="201"/>
        <v>P</v>
      </c>
      <c r="AI86" s="953" t="str">
        <f t="shared" si="201"/>
        <v>P</v>
      </c>
      <c r="AJ86" s="768" t="str">
        <f t="shared" si="201"/>
        <v>DE</v>
      </c>
      <c r="AK86" s="455" t="str">
        <f t="shared" si="201"/>
        <v>DE</v>
      </c>
      <c r="AL86" s="455" t="str">
        <f t="shared" ref="AL86:BA99" si="202">IF($C86="","",AL$82)</f>
        <v>DE</v>
      </c>
      <c r="AM86" s="455" t="str">
        <f t="shared" si="202"/>
        <v>DE</v>
      </c>
      <c r="AN86" s="455" t="s">
        <v>99</v>
      </c>
      <c r="AO86" s="455" t="str">
        <f t="shared" si="202"/>
        <v>P</v>
      </c>
      <c r="AP86" s="953" t="str">
        <f t="shared" si="202"/>
        <v>P</v>
      </c>
      <c r="AQ86" s="768" t="s">
        <v>385</v>
      </c>
      <c r="AR86" s="455" t="s">
        <v>385</v>
      </c>
      <c r="AS86" s="455" t="s">
        <v>385</v>
      </c>
      <c r="AT86" s="455" t="s">
        <v>385</v>
      </c>
      <c r="AU86" s="455" t="s">
        <v>431</v>
      </c>
      <c r="AV86" s="455" t="str">
        <f t="shared" si="202"/>
        <v>P</v>
      </c>
      <c r="AW86" s="953" t="str">
        <f t="shared" si="202"/>
        <v>P</v>
      </c>
      <c r="AX86" s="768" t="s">
        <v>99</v>
      </c>
      <c r="AY86" s="455" t="s">
        <v>99</v>
      </c>
      <c r="AZ86" s="455" t="s">
        <v>99</v>
      </c>
      <c r="BA86" s="455" t="s">
        <v>99</v>
      </c>
      <c r="BB86" s="455" t="s">
        <v>99</v>
      </c>
      <c r="BC86" s="455" t="str">
        <f t="shared" si="177"/>
        <v>P</v>
      </c>
      <c r="BD86" s="953" t="str">
        <f t="shared" si="177"/>
        <v>P</v>
      </c>
      <c r="BE86" s="768" t="str">
        <f t="shared" si="177"/>
        <v>DE</v>
      </c>
      <c r="BF86" s="455" t="str">
        <f t="shared" si="177"/>
        <v>DE</v>
      </c>
      <c r="BG86" s="455" t="str">
        <f t="shared" si="177"/>
        <v>DE</v>
      </c>
      <c r="BH86" s="455" t="str">
        <f t="shared" si="177"/>
        <v>DE</v>
      </c>
      <c r="BI86" s="455" t="str">
        <f t="shared" si="177"/>
        <v>DE</v>
      </c>
      <c r="BJ86" s="455" t="str">
        <f t="shared" si="177"/>
        <v>P</v>
      </c>
      <c r="BK86" s="953" t="str">
        <f t="shared" si="177"/>
        <v>P</v>
      </c>
      <c r="BL86" s="768" t="str">
        <f t="shared" si="177"/>
        <v>DE</v>
      </c>
      <c r="BM86" s="455" t="str">
        <f t="shared" si="177"/>
        <v>DE</v>
      </c>
      <c r="BN86" s="455" t="str">
        <f t="shared" si="177"/>
        <v>DE</v>
      </c>
      <c r="BO86" s="455" t="str">
        <f t="shared" si="177"/>
        <v>DE</v>
      </c>
      <c r="BP86" s="455" t="s">
        <v>385</v>
      </c>
      <c r="BQ86" s="455" t="str">
        <f t="shared" si="177"/>
        <v>P</v>
      </c>
      <c r="BR86" s="953" t="str">
        <f t="shared" si="179"/>
        <v>P</v>
      </c>
      <c r="BS86" s="768" t="s">
        <v>99</v>
      </c>
      <c r="BT86" s="455" t="s">
        <v>99</v>
      </c>
      <c r="BU86" s="455" t="s">
        <v>99</v>
      </c>
      <c r="BV86" s="455" t="s">
        <v>385</v>
      </c>
      <c r="BW86" s="455" t="s">
        <v>385</v>
      </c>
      <c r="BX86" s="455" t="str">
        <f t="shared" si="179"/>
        <v>P</v>
      </c>
      <c r="BY86" s="953" t="str">
        <f t="shared" si="179"/>
        <v>P</v>
      </c>
      <c r="BZ86" s="768" t="s">
        <v>99</v>
      </c>
      <c r="CA86" s="455" t="s">
        <v>385</v>
      </c>
      <c r="CB86" s="455" t="s">
        <v>99</v>
      </c>
      <c r="CC86" s="455" t="s">
        <v>99</v>
      </c>
      <c r="CD86" s="455" t="str">
        <f t="shared" si="179"/>
        <v>FÜ</v>
      </c>
      <c r="CE86" s="455" t="str">
        <f t="shared" si="179"/>
        <v>P</v>
      </c>
      <c r="CF86" s="953" t="str">
        <f t="shared" si="179"/>
        <v>P</v>
      </c>
      <c r="CG86" s="768" t="s">
        <v>99</v>
      </c>
      <c r="CH86" s="455" t="s">
        <v>99</v>
      </c>
      <c r="CI86" s="455" t="s">
        <v>99</v>
      </c>
      <c r="CJ86" s="455" t="s">
        <v>99</v>
      </c>
      <c r="CK86" s="455" t="s">
        <v>99</v>
      </c>
      <c r="CL86" s="455" t="str">
        <f t="shared" si="180"/>
        <v>P</v>
      </c>
      <c r="CM86" s="953" t="str">
        <f t="shared" si="180"/>
        <v>P</v>
      </c>
      <c r="CN86" s="768" t="s">
        <v>99</v>
      </c>
      <c r="CO86" s="455" t="s">
        <v>99</v>
      </c>
      <c r="CP86" s="455" t="s">
        <v>99</v>
      </c>
      <c r="CQ86" s="455" t="s">
        <v>99</v>
      </c>
      <c r="CR86" s="455" t="s">
        <v>99</v>
      </c>
      <c r="CS86" s="455" t="str">
        <f t="shared" si="180"/>
        <v>P</v>
      </c>
      <c r="CT86" s="953" t="str">
        <f t="shared" si="180"/>
        <v>P</v>
      </c>
      <c r="CU86" s="952" t="str">
        <f t="shared" si="180"/>
        <v>FÜ</v>
      </c>
      <c r="CV86" s="455" t="str">
        <f t="shared" si="180"/>
        <v>P</v>
      </c>
      <c r="CW86" s="455" t="str">
        <f t="shared" si="180"/>
        <v>P</v>
      </c>
      <c r="CX86" s="455" t="str">
        <f t="shared" si="181"/>
        <v>P</v>
      </c>
      <c r="CY86" s="455" t="str">
        <f t="shared" si="181"/>
        <v>P</v>
      </c>
      <c r="CZ86" s="455" t="str">
        <f t="shared" si="181"/>
        <v>P</v>
      </c>
      <c r="DA86" s="953" t="str">
        <f t="shared" si="181"/>
        <v>P</v>
      </c>
      <c r="DB86" s="768" t="str">
        <f t="shared" si="181"/>
        <v>P</v>
      </c>
      <c r="DC86" s="455" t="str">
        <f t="shared" si="181"/>
        <v>P</v>
      </c>
      <c r="DD86" s="455" t="str">
        <f t="shared" si="181"/>
        <v>P</v>
      </c>
      <c r="DE86" s="455" t="str">
        <f t="shared" si="181"/>
        <v>P</v>
      </c>
      <c r="DF86" s="455" t="str">
        <f t="shared" si="181"/>
        <v>P</v>
      </c>
      <c r="DG86" s="455" t="str">
        <f t="shared" si="181"/>
        <v>P</v>
      </c>
      <c r="DH86" s="953" t="str">
        <f t="shared" si="181"/>
        <v>P</v>
      </c>
      <c r="DI86" s="768" t="str">
        <f t="shared" si="181"/>
        <v>P</v>
      </c>
      <c r="DJ86" s="455" t="str">
        <f t="shared" si="181"/>
        <v>P</v>
      </c>
      <c r="DK86" s="455" t="str">
        <f t="shared" si="181"/>
        <v>P</v>
      </c>
      <c r="DL86" s="455" t="str">
        <f t="shared" si="181"/>
        <v>P</v>
      </c>
      <c r="DM86" s="455" t="str">
        <f t="shared" si="181"/>
        <v>P</v>
      </c>
      <c r="DN86" s="455" t="str">
        <f t="shared" si="182"/>
        <v>P</v>
      </c>
      <c r="DO86" s="953" t="str">
        <f t="shared" si="182"/>
        <v>P</v>
      </c>
      <c r="DP86" s="768" t="str">
        <f t="shared" si="182"/>
        <v>P</v>
      </c>
      <c r="DQ86" s="455" t="str">
        <f t="shared" si="182"/>
        <v>P</v>
      </c>
      <c r="DR86" s="455" t="str">
        <f t="shared" si="182"/>
        <v>P</v>
      </c>
      <c r="DS86" s="455" t="str">
        <f t="shared" si="182"/>
        <v>P</v>
      </c>
      <c r="DT86" s="455" t="str">
        <f t="shared" si="182"/>
        <v>P</v>
      </c>
      <c r="DU86" s="455" t="str">
        <f t="shared" si="182"/>
        <v>P</v>
      </c>
      <c r="DV86" s="953" t="str">
        <f t="shared" si="182"/>
        <v>P</v>
      </c>
      <c r="DW86" s="768" t="str">
        <f t="shared" si="182"/>
        <v>P</v>
      </c>
      <c r="DX86" s="455" t="str">
        <f t="shared" si="182"/>
        <v>P</v>
      </c>
      <c r="DY86" s="455" t="str">
        <f t="shared" si="182"/>
        <v>FÜ</v>
      </c>
      <c r="DZ86" s="455" t="str">
        <f t="shared" si="182"/>
        <v>P</v>
      </c>
      <c r="EA86" s="455" t="str">
        <f t="shared" si="182"/>
        <v>P</v>
      </c>
      <c r="EB86" s="455" t="str">
        <f t="shared" si="182"/>
        <v>P</v>
      </c>
      <c r="EC86" s="954" t="str">
        <f t="shared" si="182"/>
        <v>P</v>
      </c>
      <c r="ED86" s="768" t="str">
        <f t="shared" si="183"/>
        <v>P</v>
      </c>
      <c r="EE86" s="455" t="str">
        <f t="shared" si="183"/>
        <v>P</v>
      </c>
      <c r="EF86" s="455" t="str">
        <f t="shared" si="183"/>
        <v>P</v>
      </c>
      <c r="EG86" s="455" t="str">
        <f t="shared" si="183"/>
        <v>P</v>
      </c>
      <c r="EH86" s="455" t="str">
        <f t="shared" si="183"/>
        <v>P</v>
      </c>
      <c r="EI86" s="455" t="str">
        <f t="shared" si="183"/>
        <v>P</v>
      </c>
      <c r="EJ86" s="953" t="str">
        <f t="shared" si="183"/>
        <v>P</v>
      </c>
      <c r="EK86" s="768" t="str">
        <f t="shared" si="183"/>
        <v>P</v>
      </c>
      <c r="EL86" s="455" t="str">
        <f t="shared" si="183"/>
        <v>P</v>
      </c>
      <c r="EM86" s="455" t="str">
        <f t="shared" si="183"/>
        <v>P</v>
      </c>
      <c r="EN86" s="455" t="str">
        <f t="shared" si="183"/>
        <v>P</v>
      </c>
      <c r="EO86" s="455" t="str">
        <f t="shared" si="183"/>
        <v>P</v>
      </c>
      <c r="EP86" s="455" t="str">
        <f t="shared" si="183"/>
        <v>P</v>
      </c>
      <c r="EQ86" s="953" t="str">
        <f t="shared" si="183"/>
        <v>P</v>
      </c>
      <c r="ER86" s="768" t="str">
        <f t="shared" si="183"/>
        <v>FÜ</v>
      </c>
      <c r="ES86" s="455" t="str">
        <f t="shared" si="183"/>
        <v>P</v>
      </c>
      <c r="ET86" s="455" t="str">
        <f t="shared" si="184"/>
        <v>P</v>
      </c>
      <c r="EU86" s="455" t="str">
        <f t="shared" si="184"/>
        <v>P</v>
      </c>
      <c r="EV86" s="455" t="str">
        <f t="shared" si="184"/>
        <v>P</v>
      </c>
      <c r="EW86" s="455" t="str">
        <f t="shared" si="184"/>
        <v>P</v>
      </c>
      <c r="EX86" s="953" t="str">
        <f t="shared" si="184"/>
        <v>P</v>
      </c>
      <c r="EY86" s="768" t="str">
        <f t="shared" si="184"/>
        <v>P</v>
      </c>
      <c r="EZ86" s="455" t="str">
        <f t="shared" si="184"/>
        <v>P</v>
      </c>
      <c r="FA86" s="455" t="str">
        <f t="shared" si="184"/>
        <v>P</v>
      </c>
      <c r="FB86" s="455" t="str">
        <f t="shared" si="184"/>
        <v>P</v>
      </c>
      <c r="FC86" s="455" t="str">
        <f t="shared" si="184"/>
        <v>P</v>
      </c>
      <c r="FD86" s="455" t="str">
        <f t="shared" si="184"/>
        <v>P</v>
      </c>
      <c r="FE86" s="953" t="str">
        <f t="shared" si="184"/>
        <v>P</v>
      </c>
      <c r="FF86" s="768" t="str">
        <f t="shared" si="184"/>
        <v>P</v>
      </c>
      <c r="FG86" s="455" t="str">
        <f t="shared" si="184"/>
        <v>P</v>
      </c>
      <c r="FH86" s="455" t="str">
        <f t="shared" si="184"/>
        <v>P</v>
      </c>
      <c r="FI86" s="455" t="str">
        <f t="shared" si="184"/>
        <v>P</v>
      </c>
      <c r="FJ86" s="455" t="str">
        <f t="shared" si="185"/>
        <v>P</v>
      </c>
      <c r="FK86" s="455" t="str">
        <f t="shared" si="185"/>
        <v>P</v>
      </c>
      <c r="FL86" s="953" t="str">
        <f t="shared" si="185"/>
        <v>P</v>
      </c>
      <c r="FM86" s="768" t="str">
        <f t="shared" si="185"/>
        <v>P</v>
      </c>
      <c r="FN86" s="455" t="str">
        <f t="shared" si="185"/>
        <v>P</v>
      </c>
      <c r="FO86" s="455" t="str">
        <f t="shared" si="185"/>
        <v>P</v>
      </c>
      <c r="FP86" s="455" t="str">
        <f t="shared" si="185"/>
        <v>P</v>
      </c>
      <c r="FQ86" s="455" t="str">
        <f t="shared" si="185"/>
        <v>P</v>
      </c>
      <c r="FR86" s="455" t="str">
        <f t="shared" si="185"/>
        <v>P</v>
      </c>
      <c r="FS86" s="953" t="str">
        <f t="shared" si="185"/>
        <v>P</v>
      </c>
      <c r="FT86" s="768" t="str">
        <f t="shared" si="185"/>
        <v>P</v>
      </c>
      <c r="FU86" s="455" t="str">
        <f t="shared" si="185"/>
        <v>P</v>
      </c>
      <c r="FV86" s="455" t="str">
        <f t="shared" si="185"/>
        <v>P</v>
      </c>
      <c r="FW86" s="455" t="str">
        <f t="shared" si="185"/>
        <v>P</v>
      </c>
      <c r="FX86" s="455" t="str">
        <f t="shared" si="185"/>
        <v>P</v>
      </c>
      <c r="FY86" s="455" t="str">
        <f t="shared" si="185"/>
        <v>P</v>
      </c>
      <c r="FZ86" s="953" t="str">
        <f t="shared" si="186"/>
        <v>P</v>
      </c>
      <c r="GA86" s="768" t="str">
        <f t="shared" si="186"/>
        <v>P</v>
      </c>
      <c r="GB86" s="455" t="str">
        <f t="shared" si="186"/>
        <v>P</v>
      </c>
      <c r="GC86" s="455" t="str">
        <f t="shared" si="186"/>
        <v>P</v>
      </c>
      <c r="GD86" s="455" t="str">
        <f t="shared" si="186"/>
        <v>P</v>
      </c>
      <c r="GE86" s="455" t="str">
        <f t="shared" si="186"/>
        <v>P</v>
      </c>
      <c r="GF86" s="953" t="str">
        <f t="shared" si="186"/>
        <v>P</v>
      </c>
      <c r="GG86" s="768" t="str">
        <f t="shared" si="186"/>
        <v>P</v>
      </c>
      <c r="GH86" s="455" t="str">
        <f t="shared" si="186"/>
        <v>P</v>
      </c>
      <c r="GI86" s="455" t="str">
        <f t="shared" si="186"/>
        <v>P</v>
      </c>
      <c r="GJ86" s="455" t="str">
        <f t="shared" si="186"/>
        <v>P</v>
      </c>
      <c r="GK86" s="455" t="str">
        <f t="shared" si="186"/>
        <v>P</v>
      </c>
      <c r="GL86" s="455" t="str">
        <f t="shared" si="186"/>
        <v>P</v>
      </c>
      <c r="GM86" s="455" t="str">
        <f t="shared" si="186"/>
        <v>P</v>
      </c>
      <c r="GN86" s="954" t="str">
        <f t="shared" si="186"/>
        <v>P</v>
      </c>
      <c r="GO86" s="768" t="str">
        <f t="shared" si="186"/>
        <v>P</v>
      </c>
      <c r="GP86" s="455" t="str">
        <f t="shared" si="187"/>
        <v>P</v>
      </c>
      <c r="GQ86" s="455" t="str">
        <f t="shared" si="187"/>
        <v>P</v>
      </c>
      <c r="GR86" s="455" t="str">
        <f t="shared" si="187"/>
        <v>P</v>
      </c>
      <c r="GS86" s="455" t="str">
        <f t="shared" si="187"/>
        <v>P</v>
      </c>
      <c r="GT86" s="455" t="str">
        <f t="shared" si="187"/>
        <v>P</v>
      </c>
      <c r="GU86" s="953" t="str">
        <f t="shared" si="187"/>
        <v>P</v>
      </c>
      <c r="GV86" s="768" t="str">
        <f t="shared" si="187"/>
        <v>P</v>
      </c>
      <c r="GW86" s="455" t="str">
        <f t="shared" si="187"/>
        <v>P</v>
      </c>
      <c r="GX86" s="455" t="str">
        <f t="shared" si="187"/>
        <v>P</v>
      </c>
      <c r="GY86" s="455" t="str">
        <f t="shared" si="187"/>
        <v>P</v>
      </c>
      <c r="GZ86" s="455" t="str">
        <f t="shared" si="187"/>
        <v>P</v>
      </c>
      <c r="HA86" s="455" t="str">
        <f t="shared" si="187"/>
        <v>P</v>
      </c>
      <c r="HB86" s="953" t="str">
        <f t="shared" si="187"/>
        <v>P</v>
      </c>
      <c r="HC86" s="768" t="str">
        <f t="shared" si="187"/>
        <v>P</v>
      </c>
      <c r="HD86" s="455" t="str">
        <f t="shared" si="187"/>
        <v>P</v>
      </c>
      <c r="HE86" s="455" t="str">
        <f t="shared" si="187"/>
        <v>P</v>
      </c>
      <c r="HF86" s="455" t="str">
        <f t="shared" si="188"/>
        <v>P</v>
      </c>
      <c r="HG86" s="455" t="str">
        <f t="shared" si="188"/>
        <v>P</v>
      </c>
      <c r="HH86" s="455" t="str">
        <f t="shared" si="188"/>
        <v>P</v>
      </c>
      <c r="HI86" s="953" t="str">
        <f t="shared" si="188"/>
        <v>P</v>
      </c>
      <c r="HJ86" s="768" t="str">
        <f t="shared" si="188"/>
        <v>P</v>
      </c>
      <c r="HK86" s="455" t="str">
        <f t="shared" si="188"/>
        <v>P</v>
      </c>
      <c r="HL86" s="455" t="str">
        <f t="shared" si="188"/>
        <v>P</v>
      </c>
      <c r="HM86" s="455" t="str">
        <f t="shared" si="188"/>
        <v>P</v>
      </c>
      <c r="HN86" s="955" t="str">
        <f t="shared" si="188"/>
        <v>P</v>
      </c>
      <c r="HO86" s="455" t="str">
        <f t="shared" si="188"/>
        <v>P</v>
      </c>
      <c r="HP86" s="953" t="str">
        <f t="shared" si="188"/>
        <v>P</v>
      </c>
      <c r="HQ86" s="768" t="str">
        <f t="shared" si="188"/>
        <v>P</v>
      </c>
      <c r="HR86" s="455" t="str">
        <f t="shared" si="188"/>
        <v>P</v>
      </c>
      <c r="HS86" s="455" t="str">
        <f t="shared" si="188"/>
        <v>P</v>
      </c>
      <c r="HT86" s="455" t="str">
        <f t="shared" si="188"/>
        <v>P</v>
      </c>
      <c r="HU86" s="455" t="str">
        <f t="shared" si="188"/>
        <v>P</v>
      </c>
      <c r="HV86" s="455" t="str">
        <f t="shared" si="189"/>
        <v>P</v>
      </c>
      <c r="HW86" s="953" t="str">
        <f t="shared" si="189"/>
        <v>P</v>
      </c>
      <c r="HX86" s="768" t="str">
        <f t="shared" si="189"/>
        <v>P</v>
      </c>
      <c r="HY86" s="455" t="str">
        <f t="shared" si="189"/>
        <v>P</v>
      </c>
      <c r="HZ86" s="455" t="str">
        <f t="shared" si="189"/>
        <v>P</v>
      </c>
      <c r="IA86" s="455" t="str">
        <f t="shared" si="189"/>
        <v>P</v>
      </c>
      <c r="IB86" s="455" t="str">
        <f t="shared" si="189"/>
        <v>P</v>
      </c>
      <c r="IC86" s="455" t="str">
        <f t="shared" si="189"/>
        <v>P</v>
      </c>
      <c r="ID86" s="953" t="str">
        <f t="shared" si="189"/>
        <v>P</v>
      </c>
      <c r="IE86" s="768" t="str">
        <f t="shared" si="189"/>
        <v>P</v>
      </c>
      <c r="IF86" s="455" t="str">
        <f t="shared" si="189"/>
        <v>FÜ</v>
      </c>
      <c r="IG86" s="455" t="str">
        <f t="shared" si="189"/>
        <v>P</v>
      </c>
      <c r="IH86" s="455" t="str">
        <f t="shared" si="189"/>
        <v>P</v>
      </c>
      <c r="II86" s="455" t="str">
        <f t="shared" si="189"/>
        <v>P</v>
      </c>
      <c r="IJ86" s="455" t="str">
        <f t="shared" si="189"/>
        <v>P</v>
      </c>
      <c r="IK86" s="953" t="str">
        <f t="shared" si="189"/>
        <v>P</v>
      </c>
      <c r="IL86" s="768" t="str">
        <f t="shared" si="190"/>
        <v>P</v>
      </c>
      <c r="IM86" s="455" t="str">
        <f t="shared" si="190"/>
        <v>P</v>
      </c>
      <c r="IN86" s="455" t="str">
        <f t="shared" si="190"/>
        <v>P</v>
      </c>
      <c r="IO86" s="455" t="str">
        <f t="shared" si="190"/>
        <v>P</v>
      </c>
      <c r="IP86" s="455" t="str">
        <f t="shared" si="190"/>
        <v>P</v>
      </c>
      <c r="IQ86" s="455" t="str">
        <f t="shared" si="190"/>
        <v>P</v>
      </c>
      <c r="IR86" s="953" t="str">
        <f t="shared" si="190"/>
        <v>P</v>
      </c>
      <c r="IS86" s="768" t="str">
        <f t="shared" si="190"/>
        <v>P</v>
      </c>
      <c r="IT86" s="455" t="str">
        <f t="shared" si="190"/>
        <v>P</v>
      </c>
      <c r="IU86" s="455" t="str">
        <f t="shared" si="190"/>
        <v>P</v>
      </c>
      <c r="IV86" s="455" t="str">
        <f t="shared" si="190"/>
        <v>P</v>
      </c>
      <c r="IW86" s="455" t="str">
        <f t="shared" si="190"/>
        <v>P</v>
      </c>
      <c r="IX86" s="455" t="str">
        <f t="shared" si="190"/>
        <v>P</v>
      </c>
      <c r="IY86" s="954" t="str">
        <f t="shared" si="190"/>
        <v>P</v>
      </c>
      <c r="IZ86" s="768" t="str">
        <f t="shared" si="190"/>
        <v>P</v>
      </c>
      <c r="JA86" s="455" t="str">
        <f t="shared" si="190"/>
        <v>P</v>
      </c>
      <c r="JB86" s="455" t="str">
        <f t="shared" si="191"/>
        <v>P</v>
      </c>
      <c r="JC86" s="455" t="str">
        <f t="shared" si="191"/>
        <v>P</v>
      </c>
      <c r="JD86" s="455" t="str">
        <f t="shared" si="191"/>
        <v>P</v>
      </c>
      <c r="JE86" s="455" t="str">
        <f t="shared" si="191"/>
        <v>P</v>
      </c>
      <c r="JF86" s="953" t="str">
        <f t="shared" si="191"/>
        <v>P</v>
      </c>
      <c r="JG86" s="768" t="str">
        <f t="shared" si="191"/>
        <v>P</v>
      </c>
      <c r="JH86" s="455" t="str">
        <f t="shared" si="191"/>
        <v>P</v>
      </c>
      <c r="JI86" s="455" t="str">
        <f t="shared" si="191"/>
        <v>P</v>
      </c>
      <c r="JJ86" s="455" t="str">
        <f t="shared" si="191"/>
        <v>P</v>
      </c>
      <c r="JK86" s="455" t="str">
        <f t="shared" si="191"/>
        <v>P</v>
      </c>
      <c r="JL86" s="455" t="str">
        <f t="shared" si="191"/>
        <v>P</v>
      </c>
      <c r="JM86" s="953" t="str">
        <f t="shared" si="191"/>
        <v>P</v>
      </c>
      <c r="JN86" s="768" t="str">
        <f t="shared" si="191"/>
        <v>P</v>
      </c>
      <c r="JO86" s="455" t="str">
        <f t="shared" si="191"/>
        <v>P</v>
      </c>
      <c r="JP86" s="455" t="str">
        <f t="shared" si="191"/>
        <v>P</v>
      </c>
      <c r="JQ86" s="455" t="str">
        <f t="shared" si="191"/>
        <v>P</v>
      </c>
      <c r="JR86" s="455" t="str">
        <f t="shared" si="192"/>
        <v>P</v>
      </c>
      <c r="JS86" s="455" t="str">
        <f t="shared" si="192"/>
        <v>P</v>
      </c>
      <c r="JT86" s="953" t="str">
        <f t="shared" si="192"/>
        <v>P</v>
      </c>
      <c r="JU86" s="768" t="str">
        <f t="shared" si="192"/>
        <v>P</v>
      </c>
      <c r="JV86" s="455" t="str">
        <f t="shared" si="192"/>
        <v>P</v>
      </c>
      <c r="JW86" s="455" t="str">
        <f t="shared" si="192"/>
        <v>P</v>
      </c>
      <c r="JX86" s="455" t="str">
        <f t="shared" si="192"/>
        <v>P</v>
      </c>
      <c r="JY86" s="455" t="str">
        <f t="shared" si="192"/>
        <v>P</v>
      </c>
      <c r="JZ86" s="455" t="str">
        <f t="shared" si="192"/>
        <v>P</v>
      </c>
      <c r="KA86" s="953" t="str">
        <f t="shared" si="192"/>
        <v>P</v>
      </c>
      <c r="KB86" s="768" t="str">
        <f t="shared" si="192"/>
        <v>P</v>
      </c>
      <c r="KC86" s="455" t="str">
        <f t="shared" si="192"/>
        <v>P</v>
      </c>
      <c r="KD86" s="455" t="str">
        <f t="shared" si="192"/>
        <v>P</v>
      </c>
      <c r="KE86" s="455" t="str">
        <f t="shared" si="192"/>
        <v>P</v>
      </c>
      <c r="KF86" s="455" t="str">
        <f t="shared" si="192"/>
        <v>P</v>
      </c>
      <c r="KG86" s="455" t="str">
        <f t="shared" si="192"/>
        <v>P</v>
      </c>
      <c r="KH86" s="953" t="str">
        <f t="shared" si="193"/>
        <v>P</v>
      </c>
      <c r="KI86" s="768" t="str">
        <f t="shared" si="193"/>
        <v>P</v>
      </c>
      <c r="KJ86" s="455" t="str">
        <f t="shared" si="193"/>
        <v>P</v>
      </c>
      <c r="KK86" s="455" t="str">
        <f t="shared" si="193"/>
        <v>P</v>
      </c>
      <c r="KL86" s="455" t="str">
        <f t="shared" si="193"/>
        <v>P</v>
      </c>
      <c r="KM86" s="455" t="str">
        <f t="shared" si="193"/>
        <v>P</v>
      </c>
      <c r="KN86" s="455" t="str">
        <f t="shared" si="193"/>
        <v>P</v>
      </c>
      <c r="KO86" s="953" t="str">
        <f t="shared" si="193"/>
        <v>P</v>
      </c>
      <c r="KP86" s="768" t="str">
        <f t="shared" si="193"/>
        <v>P</v>
      </c>
      <c r="KQ86" s="455" t="str">
        <f t="shared" si="193"/>
        <v>P</v>
      </c>
      <c r="KR86" s="455" t="str">
        <f t="shared" si="193"/>
        <v>FÜ</v>
      </c>
      <c r="KS86" s="455" t="str">
        <f t="shared" si="193"/>
        <v>P</v>
      </c>
      <c r="KT86" s="455" t="str">
        <f t="shared" si="193"/>
        <v>P</v>
      </c>
      <c r="KU86" s="455" t="str">
        <f t="shared" si="193"/>
        <v>P</v>
      </c>
      <c r="KV86" s="953" t="str">
        <f t="shared" si="193"/>
        <v>P</v>
      </c>
      <c r="KW86" s="768" t="str">
        <f t="shared" si="193"/>
        <v>P</v>
      </c>
      <c r="KX86" s="455" t="str">
        <f t="shared" si="194"/>
        <v>P</v>
      </c>
      <c r="KY86" s="455" t="str">
        <f t="shared" si="194"/>
        <v>P</v>
      </c>
      <c r="KZ86" s="455" t="str">
        <f t="shared" si="194"/>
        <v>P</v>
      </c>
      <c r="LA86" s="455" t="str">
        <f t="shared" si="194"/>
        <v>FÜ</v>
      </c>
      <c r="LB86" s="455" t="str">
        <f t="shared" si="194"/>
        <v>P</v>
      </c>
      <c r="LC86" s="954" t="str">
        <f t="shared" si="194"/>
        <v>P</v>
      </c>
      <c r="LD86" s="768" t="str">
        <f t="shared" si="194"/>
        <v>P</v>
      </c>
      <c r="LE86" s="455" t="str">
        <f t="shared" si="194"/>
        <v>P</v>
      </c>
      <c r="LF86" s="455" t="str">
        <f t="shared" si="194"/>
        <v>P</v>
      </c>
      <c r="LG86" s="455" t="str">
        <f t="shared" si="194"/>
        <v>P</v>
      </c>
      <c r="LH86" s="455" t="str">
        <f t="shared" si="194"/>
        <v>P</v>
      </c>
      <c r="LI86" s="455" t="str">
        <f t="shared" si="194"/>
        <v>P</v>
      </c>
      <c r="LJ86" s="953" t="str">
        <f t="shared" si="194"/>
        <v>P</v>
      </c>
      <c r="LK86" s="768" t="str">
        <f t="shared" si="194"/>
        <v>P</v>
      </c>
      <c r="LL86" s="455" t="str">
        <f t="shared" si="194"/>
        <v>P</v>
      </c>
      <c r="LM86" s="455" t="str">
        <f t="shared" si="194"/>
        <v>P</v>
      </c>
      <c r="LN86" s="455" t="str">
        <f t="shared" si="195"/>
        <v>P</v>
      </c>
      <c r="LO86" s="455" t="str">
        <f t="shared" si="195"/>
        <v>P</v>
      </c>
      <c r="LP86" s="455" t="str">
        <f t="shared" si="195"/>
        <v>P</v>
      </c>
      <c r="LQ86" s="953" t="str">
        <f t="shared" si="195"/>
        <v>P</v>
      </c>
      <c r="LR86" s="768" t="str">
        <f t="shared" si="195"/>
        <v>P</v>
      </c>
      <c r="LS86" s="455" t="str">
        <f t="shared" si="195"/>
        <v>P</v>
      </c>
      <c r="LT86" s="455" t="str">
        <f t="shared" si="195"/>
        <v>P</v>
      </c>
      <c r="LU86" s="455" t="str">
        <f t="shared" si="195"/>
        <v>P</v>
      </c>
      <c r="LV86" s="455" t="str">
        <f t="shared" si="195"/>
        <v>P</v>
      </c>
      <c r="LW86" s="455" t="str">
        <f t="shared" si="195"/>
        <v>P</v>
      </c>
      <c r="LX86" s="953" t="str">
        <f t="shared" si="195"/>
        <v>P</v>
      </c>
      <c r="LY86" s="768" t="str">
        <f t="shared" si="195"/>
        <v>P</v>
      </c>
      <c r="LZ86" s="455" t="str">
        <f t="shared" si="195"/>
        <v>P</v>
      </c>
      <c r="MA86" s="455" t="str">
        <f t="shared" si="195"/>
        <v>P</v>
      </c>
      <c r="MB86" s="455" t="str">
        <f t="shared" si="195"/>
        <v>P</v>
      </c>
      <c r="MC86" s="455" t="str">
        <f t="shared" si="195"/>
        <v>P</v>
      </c>
      <c r="MD86" s="455" t="str">
        <f t="shared" si="196"/>
        <v>P</v>
      </c>
      <c r="ME86" s="953" t="str">
        <f t="shared" si="196"/>
        <v>P</v>
      </c>
      <c r="MF86" s="768" t="str">
        <f t="shared" si="196"/>
        <v>P</v>
      </c>
      <c r="MG86" s="455" t="str">
        <f t="shared" si="196"/>
        <v>P</v>
      </c>
      <c r="MH86" s="455" t="str">
        <f t="shared" si="196"/>
        <v>P</v>
      </c>
      <c r="MI86" s="455" t="str">
        <f t="shared" si="196"/>
        <v>P</v>
      </c>
      <c r="MJ86" s="455" t="str">
        <f t="shared" si="196"/>
        <v>P</v>
      </c>
      <c r="MK86" s="455" t="str">
        <f t="shared" si="196"/>
        <v>P</v>
      </c>
      <c r="ML86" s="953" t="str">
        <f t="shared" si="196"/>
        <v>P</v>
      </c>
      <c r="MM86" s="768" t="str">
        <f t="shared" si="196"/>
        <v>P</v>
      </c>
      <c r="MN86" s="455" t="str">
        <f t="shared" si="196"/>
        <v>P</v>
      </c>
      <c r="MO86" s="455" t="str">
        <f t="shared" si="196"/>
        <v>P</v>
      </c>
      <c r="MP86" s="455" t="str">
        <f t="shared" si="196"/>
        <v>P</v>
      </c>
      <c r="MQ86" s="455" t="str">
        <f t="shared" si="196"/>
        <v>P</v>
      </c>
      <c r="MR86" s="455" t="str">
        <f t="shared" si="196"/>
        <v>P</v>
      </c>
      <c r="MS86" s="953" t="str">
        <f t="shared" si="196"/>
        <v>P</v>
      </c>
      <c r="MT86" s="768" t="str">
        <f t="shared" si="197"/>
        <v>P</v>
      </c>
      <c r="MU86" s="455" t="str">
        <f t="shared" si="197"/>
        <v>P</v>
      </c>
      <c r="MV86" s="455" t="str">
        <f t="shared" si="197"/>
        <v>P</v>
      </c>
      <c r="MW86" s="455" t="str">
        <f t="shared" si="197"/>
        <v>P</v>
      </c>
      <c r="MX86" s="455" t="str">
        <f t="shared" si="197"/>
        <v>P</v>
      </c>
      <c r="MY86" s="455" t="str">
        <f t="shared" si="197"/>
        <v>P</v>
      </c>
      <c r="MZ86" s="953" t="str">
        <f t="shared" si="197"/>
        <v>P</v>
      </c>
      <c r="NA86" s="768" t="str">
        <f t="shared" si="197"/>
        <v>P</v>
      </c>
      <c r="NB86" s="455" t="str">
        <f t="shared" si="197"/>
        <v>P</v>
      </c>
      <c r="NC86" s="455" t="str">
        <f t="shared" si="197"/>
        <v>FÜ</v>
      </c>
      <c r="ND86" s="455" t="str">
        <f t="shared" si="197"/>
        <v>FÜ</v>
      </c>
      <c r="NE86" s="455" t="str">
        <f t="shared" si="197"/>
        <v>P</v>
      </c>
      <c r="NF86" s="455" t="str">
        <f t="shared" si="197"/>
        <v>P</v>
      </c>
      <c r="NG86" s="954" t="str">
        <f t="shared" si="197"/>
        <v>P</v>
      </c>
      <c r="NH86" s="768" t="str">
        <f t="shared" si="197"/>
        <v>P</v>
      </c>
      <c r="NI86" s="455" t="str">
        <f t="shared" si="197"/>
        <v>P</v>
      </c>
      <c r="NJ86" s="455" t="str">
        <f t="shared" si="198"/>
        <v>P</v>
      </c>
      <c r="NK86" s="455" t="str">
        <f t="shared" si="198"/>
        <v>P</v>
      </c>
      <c r="NL86" s="455" t="str">
        <f t="shared" si="198"/>
        <v>P</v>
      </c>
      <c r="NM86" s="455" t="str">
        <f t="shared" si="198"/>
        <v>P</v>
      </c>
      <c r="NN86" s="953" t="str">
        <f>IF($C86="","",NN$82)</f>
        <v>P</v>
      </c>
      <c r="NO86" s="140"/>
      <c r="NP86" s="140"/>
      <c r="NQ86" s="140"/>
      <c r="NR86" s="140"/>
      <c r="NS86" s="140"/>
      <c r="NT86" s="140"/>
      <c r="NU86" s="140"/>
      <c r="NV86" s="140"/>
      <c r="NW86" s="140"/>
      <c r="NX86" s="140"/>
      <c r="NY86" s="140"/>
      <c r="NZ86" s="140"/>
      <c r="OA86" s="140"/>
      <c r="OB86" s="140"/>
      <c r="OC86" s="140"/>
      <c r="OD86" s="140"/>
      <c r="OE86" s="140"/>
      <c r="OF86" s="140"/>
      <c r="OG86" s="140"/>
      <c r="OH86" s="140"/>
      <c r="OI86" s="140"/>
      <c r="OJ86" s="140"/>
      <c r="OK86" s="140"/>
      <c r="OL86" s="140"/>
      <c r="OM86" s="140"/>
      <c r="ON86" s="140"/>
      <c r="OO86" s="140"/>
      <c r="OP86" s="140"/>
      <c r="OQ86" s="140"/>
      <c r="OR86" s="140"/>
      <c r="OS86" s="140"/>
      <c r="OT86" s="140"/>
      <c r="OU86" s="140"/>
      <c r="OV86" s="140"/>
      <c r="OW86" s="140"/>
      <c r="OX86" s="140"/>
      <c r="OY86" s="140"/>
      <c r="OZ86" s="140"/>
      <c r="PA86" s="140"/>
      <c r="PB86" s="140"/>
      <c r="PC86" s="140"/>
      <c r="PD86" s="140"/>
      <c r="PE86" s="140"/>
      <c r="PF86" s="140"/>
      <c r="PG86" s="140"/>
      <c r="PH86" s="140"/>
      <c r="PI86" s="140"/>
      <c r="PJ86" s="140"/>
      <c r="PK86" s="140"/>
      <c r="PL86" s="140"/>
      <c r="PM86" s="140"/>
      <c r="PN86" s="140"/>
      <c r="PO86" s="140"/>
      <c r="PP86" s="140"/>
      <c r="PQ86" s="140"/>
      <c r="PR86" s="140"/>
      <c r="PS86" s="140"/>
      <c r="PT86" s="140"/>
      <c r="PU86" s="140"/>
      <c r="PV86" s="140"/>
      <c r="PW86" s="140"/>
      <c r="PX86" s="140"/>
      <c r="PY86" s="140"/>
      <c r="PZ86" s="140"/>
      <c r="QA86" s="140"/>
      <c r="QB86" s="140"/>
      <c r="QC86" s="140"/>
      <c r="QD86" s="140"/>
      <c r="QE86" s="140"/>
      <c r="QF86" s="140"/>
      <c r="QG86" s="140"/>
      <c r="QH86" s="140"/>
      <c r="QI86" s="140"/>
      <c r="QJ86" s="140"/>
      <c r="QK86" s="140"/>
      <c r="QL86" s="140"/>
      <c r="QM86" s="140"/>
      <c r="QN86" s="140"/>
      <c r="QO86" s="140"/>
      <c r="QP86" s="140"/>
      <c r="QQ86" s="140"/>
      <c r="QR86" s="140"/>
      <c r="QS86" s="140"/>
      <c r="QT86" s="140"/>
      <c r="QU86" s="140"/>
      <c r="QV86" s="140"/>
      <c r="QW86" s="140"/>
      <c r="QX86" s="140"/>
      <c r="QY86" s="140"/>
      <c r="QZ86" s="140"/>
      <c r="RA86" s="140"/>
      <c r="RB86" s="140"/>
      <c r="RC86" s="140"/>
      <c r="RD86" s="140"/>
      <c r="RE86" s="140"/>
      <c r="RF86" s="140"/>
      <c r="RG86" s="140"/>
      <c r="RH86" s="140"/>
      <c r="RI86" s="140"/>
      <c r="RJ86" s="140"/>
      <c r="RK86" s="140"/>
      <c r="RL86" s="140"/>
      <c r="RM86" s="140"/>
      <c r="RN86" s="140"/>
      <c r="RO86" s="140"/>
      <c r="RP86" s="140"/>
      <c r="RQ86" s="140"/>
      <c r="RR86" s="140"/>
      <c r="RS86" s="140"/>
      <c r="RT86" s="140"/>
      <c r="RU86" s="140"/>
      <c r="RV86" s="140"/>
      <c r="RW86" s="140"/>
      <c r="RX86" s="140"/>
      <c r="RY86" s="140"/>
      <c r="RZ86" s="140"/>
      <c r="SA86" s="140"/>
      <c r="SB86" s="140"/>
      <c r="SC86" s="140"/>
      <c r="SD86" s="140"/>
      <c r="SE86" s="140"/>
      <c r="SF86" s="140"/>
      <c r="SG86" s="140"/>
      <c r="SH86" s="140"/>
      <c r="SI86" s="140"/>
      <c r="SJ86" s="140"/>
      <c r="SK86" s="140"/>
      <c r="SL86" s="140"/>
      <c r="SM86" s="140"/>
      <c r="SN86" s="140"/>
      <c r="SO86" s="140"/>
      <c r="SP86" s="140"/>
      <c r="SQ86" s="140"/>
      <c r="SR86" s="140"/>
      <c r="SS86" s="140"/>
      <c r="ST86" s="140"/>
      <c r="SU86" s="140"/>
      <c r="SV86" s="140"/>
      <c r="SW86" s="140"/>
      <c r="SX86" s="140"/>
      <c r="SY86" s="140"/>
      <c r="SZ86" s="140"/>
      <c r="TA86" s="140"/>
      <c r="TB86" s="140"/>
      <c r="TC86" s="140"/>
      <c r="TD86" s="140"/>
      <c r="TE86" s="140"/>
      <c r="TF86" s="140"/>
      <c r="TG86" s="140"/>
      <c r="TH86" s="140"/>
      <c r="TI86" s="140"/>
      <c r="TJ86" s="140"/>
      <c r="TK86" s="140"/>
      <c r="TL86" s="140"/>
      <c r="TM86" s="140"/>
      <c r="TN86" s="140"/>
      <c r="TO86" s="140"/>
      <c r="TP86" s="140"/>
      <c r="TQ86" s="140"/>
      <c r="TR86" s="140"/>
      <c r="TS86" s="140"/>
      <c r="TT86" s="140"/>
      <c r="TU86" s="140"/>
      <c r="TV86" s="140"/>
      <c r="TW86" s="140"/>
      <c r="TX86" s="140"/>
      <c r="TY86" s="140"/>
      <c r="TZ86" s="140"/>
      <c r="UA86" s="140"/>
      <c r="UB86" s="140"/>
      <c r="UC86" s="140"/>
      <c r="UD86" s="140"/>
      <c r="UE86" s="140"/>
      <c r="UF86" s="140"/>
      <c r="UG86" s="140"/>
      <c r="UH86" s="140"/>
      <c r="UI86" s="140"/>
      <c r="UJ86" s="140"/>
      <c r="UK86" s="140"/>
      <c r="UL86" s="140"/>
      <c r="UM86" s="140"/>
      <c r="UN86" s="140"/>
      <c r="UO86" s="140"/>
      <c r="UP86" s="140"/>
      <c r="UQ86" s="140"/>
      <c r="UR86" s="141"/>
    </row>
    <row r="87" spans="1:564" s="1" customFormat="1" hidden="1" x14ac:dyDescent="0.2">
      <c r="A87" s="938">
        <f>alapadatok!A69</f>
        <v>4</v>
      </c>
      <c r="B87" s="678" t="str">
        <f>IF(alapadatok!C69="","",alapadatok!C69)</f>
        <v/>
      </c>
      <c r="C87" s="584" t="str">
        <f>IF(alapadatok!B69="","",alapadatok!B69)</f>
        <v/>
      </c>
      <c r="D87" s="584" t="str">
        <f>IF(alapadatok!D69="","",alapadatok!D69)</f>
        <v/>
      </c>
      <c r="E87" s="948" t="str">
        <f>IF(alapadatok!K69="","",alapadatok!K69)</f>
        <v/>
      </c>
      <c r="F87" s="952" t="str">
        <f t="shared" si="175"/>
        <v/>
      </c>
      <c r="G87" s="953" t="str">
        <f t="shared" si="175"/>
        <v/>
      </c>
      <c r="H87" s="768" t="str">
        <f t="shared" ref="H87:H88" si="203">IF($C87="","",H$82)</f>
        <v/>
      </c>
      <c r="I87" s="455" t="str">
        <f t="shared" si="175"/>
        <v/>
      </c>
      <c r="J87" s="455" t="str">
        <f t="shared" si="175"/>
        <v/>
      </c>
      <c r="K87" s="455" t="str">
        <f t="shared" si="175"/>
        <v/>
      </c>
      <c r="L87" s="455" t="str">
        <f t="shared" si="175"/>
        <v/>
      </c>
      <c r="M87" s="455" t="str">
        <f t="shared" si="175"/>
        <v/>
      </c>
      <c r="N87" s="953" t="str">
        <f t="shared" si="175"/>
        <v/>
      </c>
      <c r="O87" s="768" t="str">
        <f t="shared" si="175"/>
        <v/>
      </c>
      <c r="P87" s="455" t="str">
        <f t="shared" si="175"/>
        <v/>
      </c>
      <c r="Q87" s="455" t="str">
        <f t="shared" si="175"/>
        <v/>
      </c>
      <c r="R87" s="455" t="str">
        <f t="shared" si="175"/>
        <v/>
      </c>
      <c r="S87" s="455" t="str">
        <f t="shared" si="175"/>
        <v/>
      </c>
      <c r="T87" s="455" t="str">
        <f t="shared" si="175"/>
        <v/>
      </c>
      <c r="U87" s="953" t="str">
        <f t="shared" si="175"/>
        <v/>
      </c>
      <c r="V87" s="768" t="str">
        <f t="shared" si="201"/>
        <v/>
      </c>
      <c r="W87" s="455" t="str">
        <f t="shared" si="201"/>
        <v/>
      </c>
      <c r="X87" s="455" t="str">
        <f t="shared" si="201"/>
        <v/>
      </c>
      <c r="Y87" s="455" t="str">
        <f t="shared" si="201"/>
        <v/>
      </c>
      <c r="Z87" s="455" t="str">
        <f t="shared" si="201"/>
        <v/>
      </c>
      <c r="AA87" s="455" t="str">
        <f t="shared" si="201"/>
        <v/>
      </c>
      <c r="AB87" s="953" t="str">
        <f t="shared" si="201"/>
        <v/>
      </c>
      <c r="AC87" s="768" t="str">
        <f t="shared" si="201"/>
        <v/>
      </c>
      <c r="AD87" s="455" t="str">
        <f t="shared" si="201"/>
        <v/>
      </c>
      <c r="AE87" s="455" t="str">
        <f t="shared" si="201"/>
        <v/>
      </c>
      <c r="AF87" s="455" t="str">
        <f t="shared" si="201"/>
        <v/>
      </c>
      <c r="AG87" s="455" t="str">
        <f t="shared" si="201"/>
        <v/>
      </c>
      <c r="AH87" s="455" t="str">
        <f t="shared" si="201"/>
        <v/>
      </c>
      <c r="AI87" s="953" t="str">
        <f t="shared" si="201"/>
        <v/>
      </c>
      <c r="AJ87" s="768" t="str">
        <f t="shared" si="201"/>
        <v/>
      </c>
      <c r="AK87" s="455" t="str">
        <f t="shared" si="201"/>
        <v/>
      </c>
      <c r="AL87" s="455" t="str">
        <f t="shared" si="202"/>
        <v/>
      </c>
      <c r="AM87" s="455" t="str">
        <f t="shared" si="202"/>
        <v/>
      </c>
      <c r="AN87" s="455" t="str">
        <f t="shared" si="202"/>
        <v/>
      </c>
      <c r="AO87" s="455" t="str">
        <f t="shared" si="202"/>
        <v/>
      </c>
      <c r="AP87" s="953" t="str">
        <f t="shared" si="202"/>
        <v/>
      </c>
      <c r="AQ87" s="768" t="str">
        <f t="shared" si="202"/>
        <v/>
      </c>
      <c r="AR87" s="455" t="str">
        <f t="shared" si="202"/>
        <v/>
      </c>
      <c r="AS87" s="455" t="str">
        <f t="shared" si="202"/>
        <v/>
      </c>
      <c r="AT87" s="455" t="str">
        <f t="shared" si="202"/>
        <v/>
      </c>
      <c r="AU87" s="455" t="str">
        <f t="shared" si="202"/>
        <v/>
      </c>
      <c r="AV87" s="455" t="str">
        <f t="shared" si="202"/>
        <v/>
      </c>
      <c r="AW87" s="953" t="str">
        <f t="shared" si="202"/>
        <v/>
      </c>
      <c r="AX87" s="768" t="str">
        <f t="shared" si="202"/>
        <v/>
      </c>
      <c r="AY87" s="455" t="str">
        <f t="shared" si="202"/>
        <v/>
      </c>
      <c r="AZ87" s="455" t="str">
        <f t="shared" si="202"/>
        <v/>
      </c>
      <c r="BA87" s="455" t="str">
        <f t="shared" si="202"/>
        <v/>
      </c>
      <c r="BB87" s="455" t="str">
        <f t="shared" si="177"/>
        <v/>
      </c>
      <c r="BC87" s="455" t="str">
        <f t="shared" si="177"/>
        <v/>
      </c>
      <c r="BD87" s="953" t="str">
        <f t="shared" si="177"/>
        <v/>
      </c>
      <c r="BE87" s="768" t="str">
        <f t="shared" si="177"/>
        <v/>
      </c>
      <c r="BF87" s="455" t="str">
        <f t="shared" si="177"/>
        <v/>
      </c>
      <c r="BG87" s="455" t="str">
        <f t="shared" si="177"/>
        <v/>
      </c>
      <c r="BH87" s="455" t="str">
        <f t="shared" si="177"/>
        <v/>
      </c>
      <c r="BI87" s="455" t="str">
        <f t="shared" si="177"/>
        <v/>
      </c>
      <c r="BJ87" s="455" t="str">
        <f t="shared" si="177"/>
        <v/>
      </c>
      <c r="BK87" s="953" t="str">
        <f t="shared" si="177"/>
        <v/>
      </c>
      <c r="BL87" s="768" t="str">
        <f t="shared" si="177"/>
        <v/>
      </c>
      <c r="BM87" s="455" t="str">
        <f t="shared" si="177"/>
        <v/>
      </c>
      <c r="BN87" s="455" t="str">
        <f t="shared" si="177"/>
        <v/>
      </c>
      <c r="BO87" s="455" t="str">
        <f t="shared" si="177"/>
        <v/>
      </c>
      <c r="BP87" s="455" t="str">
        <f t="shared" si="177"/>
        <v/>
      </c>
      <c r="BQ87" s="455" t="str">
        <f t="shared" si="177"/>
        <v/>
      </c>
      <c r="BR87" s="953" t="str">
        <f t="shared" si="179"/>
        <v/>
      </c>
      <c r="BS87" s="768" t="str">
        <f t="shared" si="179"/>
        <v/>
      </c>
      <c r="BT87" s="455" t="str">
        <f t="shared" si="179"/>
        <v/>
      </c>
      <c r="BU87" s="455" t="str">
        <f t="shared" si="179"/>
        <v/>
      </c>
      <c r="BV87" s="455" t="str">
        <f t="shared" si="179"/>
        <v/>
      </c>
      <c r="BW87" s="455" t="str">
        <f t="shared" si="179"/>
        <v/>
      </c>
      <c r="BX87" s="455" t="str">
        <f t="shared" si="179"/>
        <v/>
      </c>
      <c r="BY87" s="953" t="str">
        <f t="shared" si="179"/>
        <v/>
      </c>
      <c r="BZ87" s="768" t="str">
        <f t="shared" si="179"/>
        <v/>
      </c>
      <c r="CA87" s="455" t="str">
        <f t="shared" si="179"/>
        <v/>
      </c>
      <c r="CB87" s="455" t="str">
        <f t="shared" si="179"/>
        <v/>
      </c>
      <c r="CC87" s="455" t="str">
        <f t="shared" si="179"/>
        <v/>
      </c>
      <c r="CD87" s="455" t="str">
        <f t="shared" si="179"/>
        <v/>
      </c>
      <c r="CE87" s="455" t="str">
        <f t="shared" si="179"/>
        <v/>
      </c>
      <c r="CF87" s="953" t="str">
        <f t="shared" si="179"/>
        <v/>
      </c>
      <c r="CG87" s="768" t="str">
        <f t="shared" si="179"/>
        <v/>
      </c>
      <c r="CH87" s="455" t="str">
        <f t="shared" si="180"/>
        <v/>
      </c>
      <c r="CI87" s="455" t="str">
        <f t="shared" si="180"/>
        <v/>
      </c>
      <c r="CJ87" s="455" t="str">
        <f t="shared" si="180"/>
        <v/>
      </c>
      <c r="CK87" s="455" t="str">
        <f t="shared" si="180"/>
        <v/>
      </c>
      <c r="CL87" s="455" t="str">
        <f t="shared" si="180"/>
        <v/>
      </c>
      <c r="CM87" s="953" t="str">
        <f t="shared" si="180"/>
        <v/>
      </c>
      <c r="CN87" s="768" t="str">
        <f t="shared" si="180"/>
        <v/>
      </c>
      <c r="CO87" s="455" t="str">
        <f t="shared" si="180"/>
        <v/>
      </c>
      <c r="CP87" s="455" t="str">
        <f t="shared" si="180"/>
        <v/>
      </c>
      <c r="CQ87" s="455" t="str">
        <f t="shared" si="180"/>
        <v/>
      </c>
      <c r="CR87" s="455" t="str">
        <f t="shared" si="180"/>
        <v/>
      </c>
      <c r="CS87" s="455" t="str">
        <f t="shared" si="180"/>
        <v/>
      </c>
      <c r="CT87" s="953" t="str">
        <f t="shared" si="180"/>
        <v/>
      </c>
      <c r="CU87" s="952" t="str">
        <f t="shared" si="180"/>
        <v/>
      </c>
      <c r="CV87" s="455" t="str">
        <f t="shared" si="180"/>
        <v/>
      </c>
      <c r="CW87" s="455" t="str">
        <f t="shared" si="180"/>
        <v/>
      </c>
      <c r="CX87" s="455" t="str">
        <f t="shared" si="181"/>
        <v/>
      </c>
      <c r="CY87" s="455" t="str">
        <f t="shared" si="181"/>
        <v/>
      </c>
      <c r="CZ87" s="455" t="str">
        <f t="shared" si="181"/>
        <v/>
      </c>
      <c r="DA87" s="953" t="str">
        <f t="shared" si="181"/>
        <v/>
      </c>
      <c r="DB87" s="768" t="str">
        <f t="shared" si="181"/>
        <v/>
      </c>
      <c r="DC87" s="455" t="str">
        <f t="shared" si="181"/>
        <v/>
      </c>
      <c r="DD87" s="455" t="str">
        <f t="shared" si="181"/>
        <v/>
      </c>
      <c r="DE87" s="455" t="str">
        <f t="shared" si="181"/>
        <v/>
      </c>
      <c r="DF87" s="455" t="str">
        <f t="shared" si="181"/>
        <v/>
      </c>
      <c r="DG87" s="455" t="str">
        <f t="shared" si="181"/>
        <v/>
      </c>
      <c r="DH87" s="953" t="str">
        <f t="shared" si="181"/>
        <v/>
      </c>
      <c r="DI87" s="768" t="str">
        <f t="shared" si="181"/>
        <v/>
      </c>
      <c r="DJ87" s="455" t="str">
        <f t="shared" si="181"/>
        <v/>
      </c>
      <c r="DK87" s="455" t="str">
        <f t="shared" si="181"/>
        <v/>
      </c>
      <c r="DL87" s="455" t="str">
        <f t="shared" si="181"/>
        <v/>
      </c>
      <c r="DM87" s="455" t="str">
        <f t="shared" si="181"/>
        <v/>
      </c>
      <c r="DN87" s="455" t="str">
        <f t="shared" si="182"/>
        <v/>
      </c>
      <c r="DO87" s="953" t="str">
        <f t="shared" si="182"/>
        <v/>
      </c>
      <c r="DP87" s="768" t="str">
        <f t="shared" si="182"/>
        <v/>
      </c>
      <c r="DQ87" s="455" t="str">
        <f t="shared" si="182"/>
        <v/>
      </c>
      <c r="DR87" s="455" t="str">
        <f t="shared" si="182"/>
        <v/>
      </c>
      <c r="DS87" s="455" t="str">
        <f t="shared" si="182"/>
        <v/>
      </c>
      <c r="DT87" s="455" t="str">
        <f t="shared" si="182"/>
        <v/>
      </c>
      <c r="DU87" s="455" t="str">
        <f t="shared" si="182"/>
        <v/>
      </c>
      <c r="DV87" s="953" t="str">
        <f t="shared" si="182"/>
        <v/>
      </c>
      <c r="DW87" s="768" t="str">
        <f t="shared" si="182"/>
        <v/>
      </c>
      <c r="DX87" s="455" t="str">
        <f t="shared" si="182"/>
        <v/>
      </c>
      <c r="DY87" s="455" t="str">
        <f t="shared" si="182"/>
        <v/>
      </c>
      <c r="DZ87" s="455" t="str">
        <f t="shared" si="182"/>
        <v/>
      </c>
      <c r="EA87" s="455" t="str">
        <f t="shared" si="182"/>
        <v/>
      </c>
      <c r="EB87" s="455" t="str">
        <f t="shared" si="182"/>
        <v/>
      </c>
      <c r="EC87" s="954" t="str">
        <f t="shared" si="182"/>
        <v/>
      </c>
      <c r="ED87" s="768" t="str">
        <f t="shared" si="183"/>
        <v/>
      </c>
      <c r="EE87" s="455" t="str">
        <f t="shared" si="183"/>
        <v/>
      </c>
      <c r="EF87" s="455" t="str">
        <f t="shared" si="183"/>
        <v/>
      </c>
      <c r="EG87" s="455" t="str">
        <f t="shared" si="183"/>
        <v/>
      </c>
      <c r="EH87" s="455" t="str">
        <f t="shared" si="183"/>
        <v/>
      </c>
      <c r="EI87" s="455" t="str">
        <f t="shared" si="183"/>
        <v/>
      </c>
      <c r="EJ87" s="953" t="str">
        <f t="shared" si="183"/>
        <v/>
      </c>
      <c r="EK87" s="768" t="str">
        <f t="shared" si="183"/>
        <v/>
      </c>
      <c r="EL87" s="455" t="str">
        <f t="shared" si="183"/>
        <v/>
      </c>
      <c r="EM87" s="455" t="str">
        <f t="shared" si="183"/>
        <v/>
      </c>
      <c r="EN87" s="455" t="str">
        <f t="shared" si="183"/>
        <v/>
      </c>
      <c r="EO87" s="455" t="str">
        <f t="shared" si="183"/>
        <v/>
      </c>
      <c r="EP87" s="455" t="str">
        <f t="shared" si="183"/>
        <v/>
      </c>
      <c r="EQ87" s="953" t="str">
        <f t="shared" si="183"/>
        <v/>
      </c>
      <c r="ER87" s="768" t="str">
        <f t="shared" si="183"/>
        <v/>
      </c>
      <c r="ES87" s="455" t="str">
        <f t="shared" si="183"/>
        <v/>
      </c>
      <c r="ET87" s="455" t="str">
        <f t="shared" si="184"/>
        <v/>
      </c>
      <c r="EU87" s="455" t="str">
        <f t="shared" si="184"/>
        <v/>
      </c>
      <c r="EV87" s="455" t="str">
        <f t="shared" si="184"/>
        <v/>
      </c>
      <c r="EW87" s="455" t="str">
        <f t="shared" si="184"/>
        <v/>
      </c>
      <c r="EX87" s="953" t="str">
        <f t="shared" si="184"/>
        <v/>
      </c>
      <c r="EY87" s="768" t="str">
        <f t="shared" si="184"/>
        <v/>
      </c>
      <c r="EZ87" s="455" t="str">
        <f t="shared" si="184"/>
        <v/>
      </c>
      <c r="FA87" s="455" t="str">
        <f t="shared" si="184"/>
        <v/>
      </c>
      <c r="FB87" s="455" t="str">
        <f t="shared" si="184"/>
        <v/>
      </c>
      <c r="FC87" s="455" t="str">
        <f t="shared" si="184"/>
        <v/>
      </c>
      <c r="FD87" s="455" t="str">
        <f t="shared" si="184"/>
        <v/>
      </c>
      <c r="FE87" s="953" t="str">
        <f t="shared" si="184"/>
        <v/>
      </c>
      <c r="FF87" s="768" t="str">
        <f t="shared" si="184"/>
        <v/>
      </c>
      <c r="FG87" s="455" t="str">
        <f t="shared" si="184"/>
        <v/>
      </c>
      <c r="FH87" s="455" t="str">
        <f t="shared" si="184"/>
        <v/>
      </c>
      <c r="FI87" s="455" t="str">
        <f t="shared" si="184"/>
        <v/>
      </c>
      <c r="FJ87" s="455" t="str">
        <f t="shared" si="185"/>
        <v/>
      </c>
      <c r="FK87" s="455" t="str">
        <f t="shared" si="185"/>
        <v/>
      </c>
      <c r="FL87" s="953" t="str">
        <f t="shared" si="185"/>
        <v/>
      </c>
      <c r="FM87" s="768" t="str">
        <f t="shared" si="185"/>
        <v/>
      </c>
      <c r="FN87" s="455" t="str">
        <f t="shared" si="185"/>
        <v/>
      </c>
      <c r="FO87" s="455" t="str">
        <f t="shared" si="185"/>
        <v/>
      </c>
      <c r="FP87" s="455" t="str">
        <f t="shared" si="185"/>
        <v/>
      </c>
      <c r="FQ87" s="455" t="str">
        <f t="shared" si="185"/>
        <v/>
      </c>
      <c r="FR87" s="455" t="str">
        <f t="shared" si="185"/>
        <v/>
      </c>
      <c r="FS87" s="953" t="str">
        <f t="shared" si="185"/>
        <v/>
      </c>
      <c r="FT87" s="768" t="str">
        <f t="shared" si="185"/>
        <v/>
      </c>
      <c r="FU87" s="455" t="str">
        <f t="shared" si="185"/>
        <v/>
      </c>
      <c r="FV87" s="455" t="str">
        <f t="shared" si="185"/>
        <v/>
      </c>
      <c r="FW87" s="455" t="str">
        <f t="shared" si="185"/>
        <v/>
      </c>
      <c r="FX87" s="455" t="str">
        <f t="shared" si="185"/>
        <v/>
      </c>
      <c r="FY87" s="455" t="str">
        <f t="shared" si="185"/>
        <v/>
      </c>
      <c r="FZ87" s="953" t="str">
        <f t="shared" si="186"/>
        <v/>
      </c>
      <c r="GA87" s="768" t="str">
        <f t="shared" si="186"/>
        <v/>
      </c>
      <c r="GB87" s="455" t="str">
        <f t="shared" si="186"/>
        <v/>
      </c>
      <c r="GC87" s="455" t="str">
        <f t="shared" si="186"/>
        <v/>
      </c>
      <c r="GD87" s="455" t="str">
        <f t="shared" si="186"/>
        <v/>
      </c>
      <c r="GE87" s="455" t="str">
        <f t="shared" si="186"/>
        <v/>
      </c>
      <c r="GF87" s="953" t="str">
        <f t="shared" si="186"/>
        <v/>
      </c>
      <c r="GG87" s="768" t="str">
        <f t="shared" si="186"/>
        <v/>
      </c>
      <c r="GH87" s="455" t="str">
        <f t="shared" si="186"/>
        <v/>
      </c>
      <c r="GI87" s="455" t="str">
        <f t="shared" si="186"/>
        <v/>
      </c>
      <c r="GJ87" s="455" t="str">
        <f t="shared" si="186"/>
        <v/>
      </c>
      <c r="GK87" s="455" t="str">
        <f t="shared" si="186"/>
        <v/>
      </c>
      <c r="GL87" s="455" t="str">
        <f t="shared" si="186"/>
        <v/>
      </c>
      <c r="GM87" s="455" t="str">
        <f t="shared" si="186"/>
        <v/>
      </c>
      <c r="GN87" s="954" t="str">
        <f t="shared" si="186"/>
        <v/>
      </c>
      <c r="GO87" s="768" t="str">
        <f t="shared" si="186"/>
        <v/>
      </c>
      <c r="GP87" s="455" t="str">
        <f t="shared" si="187"/>
        <v/>
      </c>
      <c r="GQ87" s="455" t="str">
        <f t="shared" si="187"/>
        <v/>
      </c>
      <c r="GR87" s="455" t="str">
        <f t="shared" si="187"/>
        <v/>
      </c>
      <c r="GS87" s="455" t="str">
        <f t="shared" si="187"/>
        <v/>
      </c>
      <c r="GT87" s="455" t="str">
        <f t="shared" si="187"/>
        <v/>
      </c>
      <c r="GU87" s="953" t="str">
        <f t="shared" si="187"/>
        <v/>
      </c>
      <c r="GV87" s="768" t="str">
        <f t="shared" si="187"/>
        <v/>
      </c>
      <c r="GW87" s="455" t="str">
        <f t="shared" si="187"/>
        <v/>
      </c>
      <c r="GX87" s="455" t="str">
        <f t="shared" si="187"/>
        <v/>
      </c>
      <c r="GY87" s="455" t="str">
        <f t="shared" si="187"/>
        <v/>
      </c>
      <c r="GZ87" s="455" t="str">
        <f t="shared" si="187"/>
        <v/>
      </c>
      <c r="HA87" s="455" t="str">
        <f t="shared" si="187"/>
        <v/>
      </c>
      <c r="HB87" s="953" t="str">
        <f t="shared" si="187"/>
        <v/>
      </c>
      <c r="HC87" s="768" t="str">
        <f t="shared" si="187"/>
        <v/>
      </c>
      <c r="HD87" s="455" t="str">
        <f t="shared" si="187"/>
        <v/>
      </c>
      <c r="HE87" s="455" t="str">
        <f t="shared" si="187"/>
        <v/>
      </c>
      <c r="HF87" s="455" t="str">
        <f t="shared" si="188"/>
        <v/>
      </c>
      <c r="HG87" s="455" t="str">
        <f t="shared" si="188"/>
        <v/>
      </c>
      <c r="HH87" s="455" t="str">
        <f t="shared" si="188"/>
        <v/>
      </c>
      <c r="HI87" s="953" t="str">
        <f t="shared" si="188"/>
        <v/>
      </c>
      <c r="HJ87" s="768" t="str">
        <f t="shared" si="188"/>
        <v/>
      </c>
      <c r="HK87" s="455" t="str">
        <f t="shared" si="188"/>
        <v/>
      </c>
      <c r="HL87" s="455" t="str">
        <f t="shared" si="188"/>
        <v/>
      </c>
      <c r="HM87" s="455" t="str">
        <f t="shared" si="188"/>
        <v/>
      </c>
      <c r="HN87" s="455" t="str">
        <f t="shared" si="188"/>
        <v/>
      </c>
      <c r="HO87" s="455" t="str">
        <f t="shared" si="188"/>
        <v/>
      </c>
      <c r="HP87" s="953" t="str">
        <f t="shared" si="188"/>
        <v/>
      </c>
      <c r="HQ87" s="768" t="str">
        <f t="shared" si="188"/>
        <v/>
      </c>
      <c r="HR87" s="455" t="str">
        <f t="shared" si="188"/>
        <v/>
      </c>
      <c r="HS87" s="455" t="str">
        <f t="shared" si="188"/>
        <v/>
      </c>
      <c r="HT87" s="455" t="str">
        <f t="shared" si="188"/>
        <v/>
      </c>
      <c r="HU87" s="455" t="str">
        <f t="shared" si="188"/>
        <v/>
      </c>
      <c r="HV87" s="455" t="str">
        <f t="shared" si="189"/>
        <v/>
      </c>
      <c r="HW87" s="953" t="str">
        <f t="shared" si="189"/>
        <v/>
      </c>
      <c r="HX87" s="768" t="str">
        <f t="shared" si="189"/>
        <v/>
      </c>
      <c r="HY87" s="455" t="str">
        <f t="shared" si="189"/>
        <v/>
      </c>
      <c r="HZ87" s="455" t="str">
        <f t="shared" si="189"/>
        <v/>
      </c>
      <c r="IA87" s="455" t="str">
        <f t="shared" si="189"/>
        <v/>
      </c>
      <c r="IB87" s="455" t="str">
        <f t="shared" si="189"/>
        <v/>
      </c>
      <c r="IC87" s="455" t="str">
        <f t="shared" si="189"/>
        <v/>
      </c>
      <c r="ID87" s="953" t="str">
        <f t="shared" si="189"/>
        <v/>
      </c>
      <c r="IE87" s="768" t="str">
        <f t="shared" si="189"/>
        <v/>
      </c>
      <c r="IF87" s="455" t="str">
        <f t="shared" si="189"/>
        <v/>
      </c>
      <c r="IG87" s="455" t="str">
        <f t="shared" si="189"/>
        <v/>
      </c>
      <c r="IH87" s="455" t="str">
        <f t="shared" si="189"/>
        <v/>
      </c>
      <c r="II87" s="455" t="str">
        <f t="shared" si="189"/>
        <v/>
      </c>
      <c r="IJ87" s="455" t="str">
        <f t="shared" si="189"/>
        <v/>
      </c>
      <c r="IK87" s="953" t="str">
        <f t="shared" si="189"/>
        <v/>
      </c>
      <c r="IL87" s="768" t="str">
        <f t="shared" si="190"/>
        <v/>
      </c>
      <c r="IM87" s="455" t="str">
        <f t="shared" si="190"/>
        <v/>
      </c>
      <c r="IN87" s="455" t="str">
        <f t="shared" si="190"/>
        <v/>
      </c>
      <c r="IO87" s="455" t="str">
        <f t="shared" si="190"/>
        <v/>
      </c>
      <c r="IP87" s="455" t="str">
        <f t="shared" si="190"/>
        <v/>
      </c>
      <c r="IQ87" s="455" t="str">
        <f t="shared" si="190"/>
        <v/>
      </c>
      <c r="IR87" s="953" t="str">
        <f t="shared" si="190"/>
        <v/>
      </c>
      <c r="IS87" s="768" t="str">
        <f t="shared" si="190"/>
        <v/>
      </c>
      <c r="IT87" s="455" t="str">
        <f t="shared" si="190"/>
        <v/>
      </c>
      <c r="IU87" s="455" t="str">
        <f t="shared" si="190"/>
        <v/>
      </c>
      <c r="IV87" s="455" t="str">
        <f t="shared" si="190"/>
        <v/>
      </c>
      <c r="IW87" s="455" t="str">
        <f t="shared" si="190"/>
        <v/>
      </c>
      <c r="IX87" s="455" t="str">
        <f t="shared" si="190"/>
        <v/>
      </c>
      <c r="IY87" s="954" t="str">
        <f t="shared" si="190"/>
        <v/>
      </c>
      <c r="IZ87" s="768" t="str">
        <f t="shared" si="190"/>
        <v/>
      </c>
      <c r="JA87" s="455" t="str">
        <f t="shared" si="190"/>
        <v/>
      </c>
      <c r="JB87" s="455" t="str">
        <f t="shared" si="191"/>
        <v/>
      </c>
      <c r="JC87" s="455" t="str">
        <f t="shared" si="191"/>
        <v/>
      </c>
      <c r="JD87" s="455" t="str">
        <f t="shared" si="191"/>
        <v/>
      </c>
      <c r="JE87" s="455" t="str">
        <f t="shared" si="191"/>
        <v/>
      </c>
      <c r="JF87" s="953" t="str">
        <f t="shared" si="191"/>
        <v/>
      </c>
      <c r="JG87" s="768" t="str">
        <f t="shared" si="191"/>
        <v/>
      </c>
      <c r="JH87" s="455" t="str">
        <f t="shared" si="191"/>
        <v/>
      </c>
      <c r="JI87" s="455" t="str">
        <f t="shared" si="191"/>
        <v/>
      </c>
      <c r="JJ87" s="455" t="str">
        <f t="shared" si="191"/>
        <v/>
      </c>
      <c r="JK87" s="455" t="str">
        <f t="shared" si="191"/>
        <v/>
      </c>
      <c r="JL87" s="455" t="str">
        <f t="shared" si="191"/>
        <v/>
      </c>
      <c r="JM87" s="953" t="str">
        <f t="shared" si="191"/>
        <v/>
      </c>
      <c r="JN87" s="768" t="str">
        <f t="shared" si="191"/>
        <v/>
      </c>
      <c r="JO87" s="455" t="str">
        <f t="shared" si="191"/>
        <v/>
      </c>
      <c r="JP87" s="455" t="str">
        <f t="shared" si="191"/>
        <v/>
      </c>
      <c r="JQ87" s="455" t="str">
        <f t="shared" si="191"/>
        <v/>
      </c>
      <c r="JR87" s="455" t="str">
        <f t="shared" si="192"/>
        <v/>
      </c>
      <c r="JS87" s="455" t="str">
        <f t="shared" si="192"/>
        <v/>
      </c>
      <c r="JT87" s="953" t="str">
        <f t="shared" si="192"/>
        <v/>
      </c>
      <c r="JU87" s="768" t="str">
        <f t="shared" si="192"/>
        <v/>
      </c>
      <c r="JV87" s="455" t="str">
        <f t="shared" si="192"/>
        <v/>
      </c>
      <c r="JW87" s="455" t="str">
        <f t="shared" si="192"/>
        <v/>
      </c>
      <c r="JX87" s="455" t="str">
        <f t="shared" si="192"/>
        <v/>
      </c>
      <c r="JY87" s="455" t="str">
        <f t="shared" si="192"/>
        <v/>
      </c>
      <c r="JZ87" s="455" t="str">
        <f t="shared" si="192"/>
        <v/>
      </c>
      <c r="KA87" s="953" t="str">
        <f t="shared" si="192"/>
        <v/>
      </c>
      <c r="KB87" s="768" t="str">
        <f t="shared" si="192"/>
        <v/>
      </c>
      <c r="KC87" s="455" t="str">
        <f t="shared" si="192"/>
        <v/>
      </c>
      <c r="KD87" s="455" t="str">
        <f t="shared" si="192"/>
        <v/>
      </c>
      <c r="KE87" s="455" t="str">
        <f t="shared" si="192"/>
        <v/>
      </c>
      <c r="KF87" s="455" t="str">
        <f t="shared" si="192"/>
        <v/>
      </c>
      <c r="KG87" s="455" t="str">
        <f t="shared" si="192"/>
        <v/>
      </c>
      <c r="KH87" s="953" t="str">
        <f t="shared" si="193"/>
        <v/>
      </c>
      <c r="KI87" s="768" t="str">
        <f t="shared" si="193"/>
        <v/>
      </c>
      <c r="KJ87" s="455" t="str">
        <f t="shared" si="193"/>
        <v/>
      </c>
      <c r="KK87" s="455" t="str">
        <f t="shared" si="193"/>
        <v/>
      </c>
      <c r="KL87" s="455" t="str">
        <f t="shared" si="193"/>
        <v/>
      </c>
      <c r="KM87" s="455" t="str">
        <f t="shared" si="193"/>
        <v/>
      </c>
      <c r="KN87" s="455" t="str">
        <f t="shared" si="193"/>
        <v/>
      </c>
      <c r="KO87" s="953" t="str">
        <f t="shared" si="193"/>
        <v/>
      </c>
      <c r="KP87" s="768" t="str">
        <f t="shared" si="193"/>
        <v/>
      </c>
      <c r="KQ87" s="455" t="str">
        <f t="shared" si="193"/>
        <v/>
      </c>
      <c r="KR87" s="455" t="str">
        <f t="shared" si="193"/>
        <v/>
      </c>
      <c r="KS87" s="455" t="str">
        <f t="shared" si="193"/>
        <v/>
      </c>
      <c r="KT87" s="455" t="str">
        <f t="shared" si="193"/>
        <v/>
      </c>
      <c r="KU87" s="455" t="str">
        <f t="shared" si="193"/>
        <v/>
      </c>
      <c r="KV87" s="953" t="str">
        <f t="shared" si="193"/>
        <v/>
      </c>
      <c r="KW87" s="768" t="str">
        <f t="shared" si="193"/>
        <v/>
      </c>
      <c r="KX87" s="455" t="str">
        <f t="shared" si="194"/>
        <v/>
      </c>
      <c r="KY87" s="455" t="str">
        <f t="shared" si="194"/>
        <v/>
      </c>
      <c r="KZ87" s="455" t="str">
        <f t="shared" si="194"/>
        <v/>
      </c>
      <c r="LA87" s="455" t="str">
        <f t="shared" si="194"/>
        <v/>
      </c>
      <c r="LB87" s="455" t="str">
        <f t="shared" si="194"/>
        <v/>
      </c>
      <c r="LC87" s="954" t="str">
        <f t="shared" si="194"/>
        <v/>
      </c>
      <c r="LD87" s="768" t="str">
        <f t="shared" si="194"/>
        <v/>
      </c>
      <c r="LE87" s="455" t="str">
        <f t="shared" si="194"/>
        <v/>
      </c>
      <c r="LF87" s="455" t="str">
        <f t="shared" si="194"/>
        <v/>
      </c>
      <c r="LG87" s="455" t="str">
        <f t="shared" si="194"/>
        <v/>
      </c>
      <c r="LH87" s="455" t="str">
        <f t="shared" si="194"/>
        <v/>
      </c>
      <c r="LI87" s="455" t="str">
        <f t="shared" si="194"/>
        <v/>
      </c>
      <c r="LJ87" s="953" t="str">
        <f t="shared" si="194"/>
        <v/>
      </c>
      <c r="LK87" s="768" t="str">
        <f t="shared" si="194"/>
        <v/>
      </c>
      <c r="LL87" s="455" t="str">
        <f t="shared" si="194"/>
        <v/>
      </c>
      <c r="LM87" s="455" t="str">
        <f t="shared" si="194"/>
        <v/>
      </c>
      <c r="LN87" s="455" t="str">
        <f t="shared" si="195"/>
        <v/>
      </c>
      <c r="LO87" s="455" t="str">
        <f t="shared" si="195"/>
        <v/>
      </c>
      <c r="LP87" s="455" t="str">
        <f t="shared" si="195"/>
        <v/>
      </c>
      <c r="LQ87" s="953" t="str">
        <f t="shared" si="195"/>
        <v/>
      </c>
      <c r="LR87" s="768" t="str">
        <f t="shared" si="195"/>
        <v/>
      </c>
      <c r="LS87" s="455" t="str">
        <f t="shared" si="195"/>
        <v/>
      </c>
      <c r="LT87" s="455" t="str">
        <f t="shared" si="195"/>
        <v/>
      </c>
      <c r="LU87" s="455" t="str">
        <f t="shared" si="195"/>
        <v/>
      </c>
      <c r="LV87" s="455" t="str">
        <f t="shared" si="195"/>
        <v/>
      </c>
      <c r="LW87" s="455" t="str">
        <f t="shared" si="195"/>
        <v/>
      </c>
      <c r="LX87" s="953" t="str">
        <f t="shared" si="195"/>
        <v/>
      </c>
      <c r="LY87" s="768" t="str">
        <f t="shared" si="195"/>
        <v/>
      </c>
      <c r="LZ87" s="455" t="str">
        <f t="shared" si="195"/>
        <v/>
      </c>
      <c r="MA87" s="455" t="str">
        <f t="shared" si="195"/>
        <v/>
      </c>
      <c r="MB87" s="455" t="str">
        <f t="shared" si="195"/>
        <v/>
      </c>
      <c r="MC87" s="455" t="str">
        <f t="shared" si="195"/>
        <v/>
      </c>
      <c r="MD87" s="455" t="str">
        <f t="shared" si="196"/>
        <v/>
      </c>
      <c r="ME87" s="953" t="str">
        <f t="shared" si="196"/>
        <v/>
      </c>
      <c r="MF87" s="768" t="str">
        <f t="shared" si="196"/>
        <v/>
      </c>
      <c r="MG87" s="455" t="str">
        <f t="shared" si="196"/>
        <v/>
      </c>
      <c r="MH87" s="455" t="str">
        <f t="shared" si="196"/>
        <v/>
      </c>
      <c r="MI87" s="455" t="str">
        <f t="shared" si="196"/>
        <v/>
      </c>
      <c r="MJ87" s="455" t="str">
        <f t="shared" si="196"/>
        <v/>
      </c>
      <c r="MK87" s="455" t="str">
        <f t="shared" si="196"/>
        <v/>
      </c>
      <c r="ML87" s="953" t="str">
        <f t="shared" si="196"/>
        <v/>
      </c>
      <c r="MM87" s="768" t="str">
        <f t="shared" si="196"/>
        <v/>
      </c>
      <c r="MN87" s="455" t="str">
        <f t="shared" si="196"/>
        <v/>
      </c>
      <c r="MO87" s="455" t="str">
        <f t="shared" si="196"/>
        <v/>
      </c>
      <c r="MP87" s="455" t="str">
        <f t="shared" si="196"/>
        <v/>
      </c>
      <c r="MQ87" s="455" t="str">
        <f t="shared" si="196"/>
        <v/>
      </c>
      <c r="MR87" s="455" t="str">
        <f t="shared" si="196"/>
        <v/>
      </c>
      <c r="MS87" s="953" t="str">
        <f t="shared" si="196"/>
        <v/>
      </c>
      <c r="MT87" s="768" t="str">
        <f t="shared" si="197"/>
        <v/>
      </c>
      <c r="MU87" s="455" t="str">
        <f t="shared" si="197"/>
        <v/>
      </c>
      <c r="MV87" s="455" t="str">
        <f t="shared" si="197"/>
        <v/>
      </c>
      <c r="MW87" s="455" t="str">
        <f t="shared" si="197"/>
        <v/>
      </c>
      <c r="MX87" s="455" t="str">
        <f t="shared" si="197"/>
        <v/>
      </c>
      <c r="MY87" s="455" t="str">
        <f t="shared" si="197"/>
        <v/>
      </c>
      <c r="MZ87" s="953" t="str">
        <f t="shared" si="197"/>
        <v/>
      </c>
      <c r="NA87" s="768" t="str">
        <f t="shared" si="197"/>
        <v/>
      </c>
      <c r="NB87" s="455" t="str">
        <f t="shared" si="197"/>
        <v/>
      </c>
      <c r="NC87" s="455" t="str">
        <f t="shared" si="197"/>
        <v/>
      </c>
      <c r="ND87" s="455" t="str">
        <f t="shared" si="197"/>
        <v/>
      </c>
      <c r="NE87" s="455" t="str">
        <f t="shared" si="197"/>
        <v/>
      </c>
      <c r="NF87" s="455" t="str">
        <f t="shared" si="197"/>
        <v/>
      </c>
      <c r="NG87" s="954" t="str">
        <f t="shared" si="197"/>
        <v/>
      </c>
      <c r="NH87" s="768" t="str">
        <f t="shared" si="197"/>
        <v/>
      </c>
      <c r="NI87" s="455" t="str">
        <f t="shared" si="197"/>
        <v/>
      </c>
      <c r="NJ87" s="455" t="str">
        <f t="shared" si="198"/>
        <v/>
      </c>
      <c r="NK87" s="455" t="str">
        <f t="shared" si="198"/>
        <v/>
      </c>
      <c r="NL87" s="455" t="str">
        <f t="shared" si="198"/>
        <v/>
      </c>
      <c r="NM87" s="455" t="str">
        <f t="shared" si="198"/>
        <v/>
      </c>
      <c r="NN87" s="953" t="str">
        <f t="shared" si="198"/>
        <v/>
      </c>
      <c r="NO87" s="83"/>
      <c r="NP87" s="83"/>
      <c r="NQ87" s="83"/>
      <c r="NR87" s="83"/>
      <c r="NS87" s="83"/>
      <c r="NT87" s="83"/>
      <c r="NU87" s="83"/>
      <c r="NV87" s="83"/>
      <c r="NW87" s="83"/>
      <c r="NX87" s="83"/>
      <c r="NY87" s="83"/>
      <c r="NZ87" s="83"/>
      <c r="OA87" s="83"/>
      <c r="OB87" s="83"/>
      <c r="OC87" s="83"/>
      <c r="OD87" s="83"/>
      <c r="OE87" s="83"/>
      <c r="OF87" s="83"/>
      <c r="OG87" s="83"/>
      <c r="OH87" s="83"/>
      <c r="OI87" s="83"/>
      <c r="OJ87" s="83"/>
      <c r="OK87" s="83"/>
      <c r="OL87" s="83"/>
      <c r="OM87" s="83"/>
      <c r="ON87" s="83"/>
      <c r="OO87" s="83"/>
      <c r="OP87" s="83"/>
      <c r="OQ87" s="83"/>
      <c r="OR87" s="83"/>
      <c r="OS87" s="83"/>
      <c r="OT87" s="83"/>
      <c r="OU87" s="83"/>
      <c r="OV87" s="83"/>
      <c r="OW87" s="83"/>
      <c r="OX87" s="83"/>
      <c r="OY87" s="83"/>
      <c r="OZ87" s="83"/>
      <c r="PA87" s="83"/>
      <c r="PB87" s="83"/>
      <c r="PC87" s="83"/>
      <c r="PD87" s="83"/>
      <c r="PE87" s="83"/>
      <c r="PF87" s="83"/>
      <c r="PG87" s="83"/>
      <c r="PH87" s="83"/>
      <c r="PI87" s="83"/>
      <c r="PJ87" s="83"/>
      <c r="PK87" s="83"/>
      <c r="PL87" s="83"/>
      <c r="PM87" s="83"/>
      <c r="PN87" s="83"/>
      <c r="PO87" s="83"/>
      <c r="PP87" s="83"/>
      <c r="PQ87" s="83"/>
      <c r="PR87" s="83"/>
      <c r="PS87" s="83"/>
      <c r="PT87" s="83"/>
      <c r="PU87" s="83"/>
      <c r="PV87" s="83"/>
      <c r="PW87" s="83"/>
      <c r="PX87" s="83"/>
      <c r="PY87" s="83"/>
      <c r="PZ87" s="83"/>
      <c r="QA87" s="83"/>
      <c r="QB87" s="83"/>
      <c r="QC87" s="83"/>
      <c r="QD87" s="83"/>
      <c r="QE87" s="83"/>
      <c r="QF87" s="83"/>
      <c r="QG87" s="83"/>
      <c r="QH87" s="83"/>
      <c r="QI87" s="83"/>
      <c r="QJ87" s="83"/>
      <c r="QK87" s="83"/>
      <c r="QL87" s="83"/>
      <c r="QM87" s="83"/>
      <c r="QN87" s="83"/>
      <c r="QO87" s="83"/>
      <c r="QP87" s="83"/>
      <c r="QQ87" s="83"/>
      <c r="QR87" s="83"/>
      <c r="QS87" s="83"/>
      <c r="QT87" s="83"/>
      <c r="QU87" s="83"/>
      <c r="QV87" s="83"/>
      <c r="QW87" s="83"/>
      <c r="QX87" s="83"/>
      <c r="QY87" s="83"/>
      <c r="QZ87" s="83"/>
      <c r="RA87" s="83"/>
      <c r="RB87" s="83"/>
      <c r="RC87" s="83"/>
      <c r="RD87" s="83"/>
      <c r="RE87" s="83"/>
      <c r="RF87" s="83"/>
      <c r="RG87" s="83"/>
      <c r="RH87" s="83"/>
      <c r="RI87" s="83"/>
      <c r="RJ87" s="83"/>
      <c r="RK87" s="83"/>
      <c r="RL87" s="83"/>
      <c r="RM87" s="83"/>
      <c r="RN87" s="83"/>
      <c r="RO87" s="83"/>
      <c r="RP87" s="83"/>
      <c r="RQ87" s="83"/>
      <c r="RR87" s="83"/>
      <c r="RS87" s="83"/>
      <c r="RT87" s="83"/>
      <c r="RU87" s="83"/>
      <c r="RV87" s="83"/>
      <c r="RW87" s="83"/>
      <c r="RX87" s="83"/>
      <c r="RY87" s="83"/>
      <c r="RZ87" s="83"/>
      <c r="SA87" s="83"/>
      <c r="SB87" s="83"/>
      <c r="SC87" s="83"/>
      <c r="SD87" s="83"/>
      <c r="SE87" s="83"/>
      <c r="SF87" s="83"/>
      <c r="SG87" s="83"/>
      <c r="SH87" s="83"/>
      <c r="SI87" s="83"/>
      <c r="SJ87" s="83"/>
      <c r="SK87" s="83"/>
      <c r="SL87" s="83"/>
      <c r="SM87" s="83"/>
      <c r="SN87" s="83"/>
      <c r="SO87" s="83"/>
      <c r="SP87" s="83"/>
      <c r="SQ87" s="83"/>
      <c r="SR87" s="83"/>
      <c r="SS87" s="83"/>
      <c r="ST87" s="83"/>
      <c r="SU87" s="83"/>
      <c r="SV87" s="83"/>
      <c r="SW87" s="83"/>
      <c r="SX87" s="83"/>
      <c r="SY87" s="83"/>
      <c r="SZ87" s="83"/>
      <c r="TA87" s="83"/>
      <c r="TB87" s="83"/>
      <c r="TC87" s="83"/>
      <c r="TD87" s="83"/>
      <c r="TE87" s="83"/>
      <c r="TF87" s="83"/>
      <c r="TG87" s="83"/>
      <c r="TH87" s="83"/>
      <c r="TI87" s="83"/>
      <c r="TJ87" s="83"/>
      <c r="TK87" s="83"/>
      <c r="TL87" s="83"/>
      <c r="TM87" s="83"/>
      <c r="TN87" s="83"/>
      <c r="TO87" s="83"/>
      <c r="TP87" s="83"/>
      <c r="TQ87" s="83"/>
      <c r="TR87" s="83"/>
      <c r="TS87" s="83"/>
      <c r="TT87" s="83"/>
      <c r="TU87" s="83"/>
      <c r="TV87" s="83"/>
      <c r="TW87" s="83"/>
      <c r="TX87" s="83"/>
      <c r="TY87" s="83"/>
      <c r="TZ87" s="83"/>
      <c r="UA87" s="83"/>
      <c r="UB87" s="83"/>
      <c r="UC87" s="83"/>
      <c r="UD87" s="83"/>
      <c r="UE87" s="83"/>
      <c r="UF87" s="83"/>
      <c r="UG87" s="83"/>
      <c r="UH87" s="83"/>
      <c r="UI87" s="83"/>
      <c r="UJ87" s="83"/>
      <c r="UK87" s="83"/>
      <c r="UL87" s="83"/>
      <c r="UM87" s="83"/>
      <c r="UN87" s="83"/>
      <c r="UO87" s="83"/>
      <c r="UP87" s="83"/>
      <c r="UQ87" s="83"/>
      <c r="UR87" s="4"/>
    </row>
    <row r="88" spans="1:564" s="1" customFormat="1" hidden="1" x14ac:dyDescent="0.2">
      <c r="A88" s="938">
        <f>alapadatok!A70</f>
        <v>5</v>
      </c>
      <c r="B88" s="678" t="str">
        <f>IF(alapadatok!C70="","",alapadatok!C70)</f>
        <v/>
      </c>
      <c r="C88" s="584" t="str">
        <f>IF(alapadatok!B70="","",alapadatok!B70)</f>
        <v/>
      </c>
      <c r="D88" s="584" t="str">
        <f>IF(alapadatok!D70="","",alapadatok!D70)</f>
        <v/>
      </c>
      <c r="E88" s="948" t="str">
        <f>IF(alapadatok!K70="","",alapadatok!K70)</f>
        <v/>
      </c>
      <c r="F88" s="952" t="str">
        <f t="shared" si="175"/>
        <v/>
      </c>
      <c r="G88" s="953" t="str">
        <f t="shared" si="175"/>
        <v/>
      </c>
      <c r="H88" s="768" t="str">
        <f t="shared" si="203"/>
        <v/>
      </c>
      <c r="I88" s="455" t="str">
        <f t="shared" si="175"/>
        <v/>
      </c>
      <c r="J88" s="455" t="str">
        <f t="shared" si="175"/>
        <v/>
      </c>
      <c r="K88" s="455" t="str">
        <f t="shared" si="175"/>
        <v/>
      </c>
      <c r="L88" s="455" t="str">
        <f t="shared" si="175"/>
        <v/>
      </c>
      <c r="M88" s="455" t="str">
        <f t="shared" si="175"/>
        <v/>
      </c>
      <c r="N88" s="953" t="str">
        <f t="shared" si="175"/>
        <v/>
      </c>
      <c r="O88" s="768" t="str">
        <f t="shared" si="175"/>
        <v/>
      </c>
      <c r="P88" s="455" t="str">
        <f t="shared" si="175"/>
        <v/>
      </c>
      <c r="Q88" s="455" t="str">
        <f t="shared" si="175"/>
        <v/>
      </c>
      <c r="R88" s="455" t="str">
        <f t="shared" si="175"/>
        <v/>
      </c>
      <c r="S88" s="455" t="str">
        <f t="shared" si="175"/>
        <v/>
      </c>
      <c r="T88" s="455" t="str">
        <f t="shared" si="175"/>
        <v/>
      </c>
      <c r="U88" s="953" t="str">
        <f t="shared" si="175"/>
        <v/>
      </c>
      <c r="V88" s="768" t="str">
        <f t="shared" si="201"/>
        <v/>
      </c>
      <c r="W88" s="455" t="str">
        <f t="shared" si="201"/>
        <v/>
      </c>
      <c r="X88" s="455" t="str">
        <f t="shared" si="201"/>
        <v/>
      </c>
      <c r="Y88" s="455" t="str">
        <f t="shared" si="201"/>
        <v/>
      </c>
      <c r="Z88" s="455" t="str">
        <f t="shared" si="201"/>
        <v/>
      </c>
      <c r="AA88" s="455" t="str">
        <f t="shared" si="201"/>
        <v/>
      </c>
      <c r="AB88" s="953" t="str">
        <f t="shared" si="201"/>
        <v/>
      </c>
      <c r="AC88" s="768" t="str">
        <f t="shared" si="201"/>
        <v/>
      </c>
      <c r="AD88" s="455" t="str">
        <f t="shared" si="201"/>
        <v/>
      </c>
      <c r="AE88" s="455" t="str">
        <f t="shared" si="201"/>
        <v/>
      </c>
      <c r="AF88" s="455" t="str">
        <f t="shared" si="201"/>
        <v/>
      </c>
      <c r="AG88" s="455" t="str">
        <f t="shared" si="201"/>
        <v/>
      </c>
      <c r="AH88" s="455" t="str">
        <f t="shared" si="201"/>
        <v/>
      </c>
      <c r="AI88" s="953" t="str">
        <f t="shared" si="201"/>
        <v/>
      </c>
      <c r="AJ88" s="768" t="str">
        <f t="shared" si="201"/>
        <v/>
      </c>
      <c r="AK88" s="455" t="str">
        <f t="shared" si="201"/>
        <v/>
      </c>
      <c r="AL88" s="455" t="str">
        <f t="shared" si="202"/>
        <v/>
      </c>
      <c r="AM88" s="455" t="str">
        <f t="shared" si="202"/>
        <v/>
      </c>
      <c r="AN88" s="455" t="str">
        <f t="shared" si="202"/>
        <v/>
      </c>
      <c r="AO88" s="455" t="str">
        <f t="shared" si="202"/>
        <v/>
      </c>
      <c r="AP88" s="953" t="str">
        <f t="shared" si="202"/>
        <v/>
      </c>
      <c r="AQ88" s="768" t="str">
        <f t="shared" si="202"/>
        <v/>
      </c>
      <c r="AR88" s="455" t="str">
        <f t="shared" si="202"/>
        <v/>
      </c>
      <c r="AS88" s="455" t="str">
        <f t="shared" si="202"/>
        <v/>
      </c>
      <c r="AT88" s="455" t="str">
        <f t="shared" si="202"/>
        <v/>
      </c>
      <c r="AU88" s="455" t="str">
        <f t="shared" si="202"/>
        <v/>
      </c>
      <c r="AV88" s="455" t="str">
        <f t="shared" si="202"/>
        <v/>
      </c>
      <c r="AW88" s="953" t="str">
        <f t="shared" si="202"/>
        <v/>
      </c>
      <c r="AX88" s="768" t="str">
        <f t="shared" si="202"/>
        <v/>
      </c>
      <c r="AY88" s="455" t="str">
        <f t="shared" si="202"/>
        <v/>
      </c>
      <c r="AZ88" s="455" t="str">
        <f t="shared" si="202"/>
        <v/>
      </c>
      <c r="BA88" s="455" t="str">
        <f t="shared" si="202"/>
        <v/>
      </c>
      <c r="BB88" s="455" t="str">
        <f t="shared" si="177"/>
        <v/>
      </c>
      <c r="BC88" s="455" t="str">
        <f t="shared" si="177"/>
        <v/>
      </c>
      <c r="BD88" s="953" t="str">
        <f t="shared" si="177"/>
        <v/>
      </c>
      <c r="BE88" s="768" t="str">
        <f t="shared" si="177"/>
        <v/>
      </c>
      <c r="BF88" s="455" t="str">
        <f t="shared" si="177"/>
        <v/>
      </c>
      <c r="BG88" s="455" t="str">
        <f t="shared" si="177"/>
        <v/>
      </c>
      <c r="BH88" s="455" t="str">
        <f t="shared" si="177"/>
        <v/>
      </c>
      <c r="BI88" s="455" t="str">
        <f t="shared" si="177"/>
        <v/>
      </c>
      <c r="BJ88" s="455" t="str">
        <f t="shared" si="177"/>
        <v/>
      </c>
      <c r="BK88" s="953" t="str">
        <f t="shared" si="177"/>
        <v/>
      </c>
      <c r="BL88" s="768" t="str">
        <f t="shared" si="177"/>
        <v/>
      </c>
      <c r="BM88" s="455" t="str">
        <f t="shared" si="177"/>
        <v/>
      </c>
      <c r="BN88" s="455" t="str">
        <f t="shared" si="177"/>
        <v/>
      </c>
      <c r="BO88" s="455" t="str">
        <f t="shared" si="177"/>
        <v/>
      </c>
      <c r="BP88" s="455" t="str">
        <f t="shared" si="177"/>
        <v/>
      </c>
      <c r="BQ88" s="455" t="str">
        <f t="shared" si="177"/>
        <v/>
      </c>
      <c r="BR88" s="953" t="str">
        <f t="shared" si="179"/>
        <v/>
      </c>
      <c r="BS88" s="768" t="str">
        <f t="shared" si="179"/>
        <v/>
      </c>
      <c r="BT88" s="455" t="str">
        <f t="shared" si="179"/>
        <v/>
      </c>
      <c r="BU88" s="455" t="str">
        <f t="shared" si="179"/>
        <v/>
      </c>
      <c r="BV88" s="455" t="str">
        <f t="shared" si="179"/>
        <v/>
      </c>
      <c r="BW88" s="455" t="str">
        <f t="shared" si="179"/>
        <v/>
      </c>
      <c r="BX88" s="455" t="str">
        <f t="shared" si="179"/>
        <v/>
      </c>
      <c r="BY88" s="953" t="str">
        <f t="shared" si="179"/>
        <v/>
      </c>
      <c r="BZ88" s="768" t="str">
        <f t="shared" si="179"/>
        <v/>
      </c>
      <c r="CA88" s="455" t="str">
        <f t="shared" si="179"/>
        <v/>
      </c>
      <c r="CB88" s="455" t="str">
        <f t="shared" si="179"/>
        <v/>
      </c>
      <c r="CC88" s="455" t="str">
        <f t="shared" si="179"/>
        <v/>
      </c>
      <c r="CD88" s="455" t="str">
        <f t="shared" si="179"/>
        <v/>
      </c>
      <c r="CE88" s="455" t="str">
        <f t="shared" si="179"/>
        <v/>
      </c>
      <c r="CF88" s="953" t="str">
        <f t="shared" si="179"/>
        <v/>
      </c>
      <c r="CG88" s="768" t="str">
        <f t="shared" si="179"/>
        <v/>
      </c>
      <c r="CH88" s="455" t="str">
        <f t="shared" si="180"/>
        <v/>
      </c>
      <c r="CI88" s="455" t="str">
        <f t="shared" si="180"/>
        <v/>
      </c>
      <c r="CJ88" s="455" t="str">
        <f t="shared" si="180"/>
        <v/>
      </c>
      <c r="CK88" s="455" t="str">
        <f t="shared" si="180"/>
        <v/>
      </c>
      <c r="CL88" s="455" t="str">
        <f t="shared" si="180"/>
        <v/>
      </c>
      <c r="CM88" s="953" t="str">
        <f t="shared" si="180"/>
        <v/>
      </c>
      <c r="CN88" s="768" t="str">
        <f t="shared" si="180"/>
        <v/>
      </c>
      <c r="CO88" s="455" t="str">
        <f t="shared" si="180"/>
        <v/>
      </c>
      <c r="CP88" s="455" t="str">
        <f t="shared" si="180"/>
        <v/>
      </c>
      <c r="CQ88" s="455" t="str">
        <f t="shared" si="180"/>
        <v/>
      </c>
      <c r="CR88" s="455" t="str">
        <f t="shared" si="180"/>
        <v/>
      </c>
      <c r="CS88" s="455" t="str">
        <f t="shared" si="180"/>
        <v/>
      </c>
      <c r="CT88" s="953" t="str">
        <f t="shared" si="180"/>
        <v/>
      </c>
      <c r="CU88" s="952" t="str">
        <f t="shared" si="180"/>
        <v/>
      </c>
      <c r="CV88" s="455" t="str">
        <f t="shared" si="180"/>
        <v/>
      </c>
      <c r="CW88" s="455" t="str">
        <f t="shared" si="180"/>
        <v/>
      </c>
      <c r="CX88" s="455" t="str">
        <f t="shared" si="181"/>
        <v/>
      </c>
      <c r="CY88" s="455" t="str">
        <f t="shared" si="181"/>
        <v/>
      </c>
      <c r="CZ88" s="455" t="str">
        <f t="shared" si="181"/>
        <v/>
      </c>
      <c r="DA88" s="953" t="str">
        <f t="shared" si="181"/>
        <v/>
      </c>
      <c r="DB88" s="768" t="str">
        <f t="shared" si="181"/>
        <v/>
      </c>
      <c r="DC88" s="455" t="str">
        <f t="shared" si="181"/>
        <v/>
      </c>
      <c r="DD88" s="455" t="str">
        <f t="shared" si="181"/>
        <v/>
      </c>
      <c r="DE88" s="455" t="str">
        <f t="shared" si="181"/>
        <v/>
      </c>
      <c r="DF88" s="455" t="str">
        <f t="shared" si="181"/>
        <v/>
      </c>
      <c r="DG88" s="455" t="str">
        <f t="shared" si="181"/>
        <v/>
      </c>
      <c r="DH88" s="953" t="str">
        <f t="shared" si="181"/>
        <v/>
      </c>
      <c r="DI88" s="768" t="str">
        <f t="shared" si="181"/>
        <v/>
      </c>
      <c r="DJ88" s="455" t="str">
        <f t="shared" si="181"/>
        <v/>
      </c>
      <c r="DK88" s="455" t="str">
        <f t="shared" si="181"/>
        <v/>
      </c>
      <c r="DL88" s="455" t="str">
        <f t="shared" si="181"/>
        <v/>
      </c>
      <c r="DM88" s="455" t="str">
        <f t="shared" si="181"/>
        <v/>
      </c>
      <c r="DN88" s="455" t="str">
        <f t="shared" si="182"/>
        <v/>
      </c>
      <c r="DO88" s="953" t="str">
        <f t="shared" si="182"/>
        <v/>
      </c>
      <c r="DP88" s="768" t="str">
        <f t="shared" si="182"/>
        <v/>
      </c>
      <c r="DQ88" s="455" t="str">
        <f t="shared" si="182"/>
        <v/>
      </c>
      <c r="DR88" s="455" t="str">
        <f t="shared" si="182"/>
        <v/>
      </c>
      <c r="DS88" s="455" t="str">
        <f t="shared" si="182"/>
        <v/>
      </c>
      <c r="DT88" s="455" t="str">
        <f t="shared" si="182"/>
        <v/>
      </c>
      <c r="DU88" s="455" t="str">
        <f t="shared" si="182"/>
        <v/>
      </c>
      <c r="DV88" s="953" t="str">
        <f t="shared" si="182"/>
        <v/>
      </c>
      <c r="DW88" s="768" t="str">
        <f t="shared" si="182"/>
        <v/>
      </c>
      <c r="DX88" s="455" t="str">
        <f t="shared" si="182"/>
        <v/>
      </c>
      <c r="DY88" s="455" t="str">
        <f t="shared" si="182"/>
        <v/>
      </c>
      <c r="DZ88" s="455" t="str">
        <f t="shared" si="182"/>
        <v/>
      </c>
      <c r="EA88" s="455" t="str">
        <f t="shared" si="182"/>
        <v/>
      </c>
      <c r="EB88" s="455" t="str">
        <f t="shared" si="182"/>
        <v/>
      </c>
      <c r="EC88" s="954" t="str">
        <f t="shared" si="182"/>
        <v/>
      </c>
      <c r="ED88" s="768" t="str">
        <f t="shared" si="183"/>
        <v/>
      </c>
      <c r="EE88" s="455" t="str">
        <f t="shared" si="183"/>
        <v/>
      </c>
      <c r="EF88" s="455" t="str">
        <f t="shared" si="183"/>
        <v/>
      </c>
      <c r="EG88" s="455" t="str">
        <f t="shared" si="183"/>
        <v/>
      </c>
      <c r="EH88" s="455" t="str">
        <f t="shared" si="183"/>
        <v/>
      </c>
      <c r="EI88" s="455" t="str">
        <f t="shared" si="183"/>
        <v/>
      </c>
      <c r="EJ88" s="953" t="str">
        <f t="shared" si="183"/>
        <v/>
      </c>
      <c r="EK88" s="768" t="str">
        <f t="shared" si="183"/>
        <v/>
      </c>
      <c r="EL88" s="455" t="str">
        <f t="shared" si="183"/>
        <v/>
      </c>
      <c r="EM88" s="455" t="str">
        <f t="shared" si="183"/>
        <v/>
      </c>
      <c r="EN88" s="455" t="str">
        <f t="shared" si="183"/>
        <v/>
      </c>
      <c r="EO88" s="455" t="str">
        <f t="shared" si="183"/>
        <v/>
      </c>
      <c r="EP88" s="455" t="str">
        <f t="shared" si="183"/>
        <v/>
      </c>
      <c r="EQ88" s="953" t="str">
        <f t="shared" si="183"/>
        <v/>
      </c>
      <c r="ER88" s="768" t="str">
        <f t="shared" si="183"/>
        <v/>
      </c>
      <c r="ES88" s="455" t="str">
        <f t="shared" si="183"/>
        <v/>
      </c>
      <c r="ET88" s="455" t="str">
        <f t="shared" si="184"/>
        <v/>
      </c>
      <c r="EU88" s="455" t="str">
        <f t="shared" si="184"/>
        <v/>
      </c>
      <c r="EV88" s="455" t="str">
        <f t="shared" si="184"/>
        <v/>
      </c>
      <c r="EW88" s="455" t="str">
        <f t="shared" si="184"/>
        <v/>
      </c>
      <c r="EX88" s="953" t="str">
        <f t="shared" si="184"/>
        <v/>
      </c>
      <c r="EY88" s="768" t="str">
        <f t="shared" si="184"/>
        <v/>
      </c>
      <c r="EZ88" s="455" t="str">
        <f t="shared" si="184"/>
        <v/>
      </c>
      <c r="FA88" s="455" t="str">
        <f t="shared" si="184"/>
        <v/>
      </c>
      <c r="FB88" s="455" t="str">
        <f t="shared" si="184"/>
        <v/>
      </c>
      <c r="FC88" s="455" t="str">
        <f t="shared" si="184"/>
        <v/>
      </c>
      <c r="FD88" s="455" t="str">
        <f t="shared" si="184"/>
        <v/>
      </c>
      <c r="FE88" s="953" t="str">
        <f t="shared" si="184"/>
        <v/>
      </c>
      <c r="FF88" s="768" t="str">
        <f t="shared" si="184"/>
        <v/>
      </c>
      <c r="FG88" s="455" t="str">
        <f t="shared" si="184"/>
        <v/>
      </c>
      <c r="FH88" s="455" t="str">
        <f t="shared" si="184"/>
        <v/>
      </c>
      <c r="FI88" s="455" t="str">
        <f t="shared" si="184"/>
        <v/>
      </c>
      <c r="FJ88" s="455" t="str">
        <f t="shared" si="185"/>
        <v/>
      </c>
      <c r="FK88" s="455" t="str">
        <f t="shared" si="185"/>
        <v/>
      </c>
      <c r="FL88" s="953" t="str">
        <f t="shared" si="185"/>
        <v/>
      </c>
      <c r="FM88" s="768" t="str">
        <f t="shared" si="185"/>
        <v/>
      </c>
      <c r="FN88" s="455" t="str">
        <f t="shared" si="185"/>
        <v/>
      </c>
      <c r="FO88" s="455" t="str">
        <f t="shared" si="185"/>
        <v/>
      </c>
      <c r="FP88" s="455" t="str">
        <f t="shared" si="185"/>
        <v/>
      </c>
      <c r="FQ88" s="455" t="str">
        <f t="shared" si="185"/>
        <v/>
      </c>
      <c r="FR88" s="455" t="str">
        <f t="shared" si="185"/>
        <v/>
      </c>
      <c r="FS88" s="953" t="str">
        <f t="shared" si="185"/>
        <v/>
      </c>
      <c r="FT88" s="768" t="str">
        <f t="shared" si="185"/>
        <v/>
      </c>
      <c r="FU88" s="455" t="str">
        <f t="shared" si="185"/>
        <v/>
      </c>
      <c r="FV88" s="455" t="str">
        <f t="shared" si="185"/>
        <v/>
      </c>
      <c r="FW88" s="455" t="str">
        <f t="shared" si="185"/>
        <v/>
      </c>
      <c r="FX88" s="455" t="str">
        <f t="shared" si="185"/>
        <v/>
      </c>
      <c r="FY88" s="455" t="str">
        <f t="shared" si="185"/>
        <v/>
      </c>
      <c r="FZ88" s="953" t="str">
        <f t="shared" si="186"/>
        <v/>
      </c>
      <c r="GA88" s="768" t="str">
        <f t="shared" si="186"/>
        <v/>
      </c>
      <c r="GB88" s="455" t="str">
        <f t="shared" si="186"/>
        <v/>
      </c>
      <c r="GC88" s="455" t="str">
        <f t="shared" si="186"/>
        <v/>
      </c>
      <c r="GD88" s="455" t="str">
        <f t="shared" si="186"/>
        <v/>
      </c>
      <c r="GE88" s="455" t="str">
        <f t="shared" si="186"/>
        <v/>
      </c>
      <c r="GF88" s="953" t="str">
        <f t="shared" si="186"/>
        <v/>
      </c>
      <c r="GG88" s="768" t="str">
        <f t="shared" si="186"/>
        <v/>
      </c>
      <c r="GH88" s="455" t="str">
        <f t="shared" si="186"/>
        <v/>
      </c>
      <c r="GI88" s="455" t="str">
        <f t="shared" si="186"/>
        <v/>
      </c>
      <c r="GJ88" s="455" t="str">
        <f t="shared" si="186"/>
        <v/>
      </c>
      <c r="GK88" s="455" t="str">
        <f t="shared" si="186"/>
        <v/>
      </c>
      <c r="GL88" s="455" t="str">
        <f t="shared" si="186"/>
        <v/>
      </c>
      <c r="GM88" s="455" t="str">
        <f t="shared" si="186"/>
        <v/>
      </c>
      <c r="GN88" s="954" t="str">
        <f t="shared" si="186"/>
        <v/>
      </c>
      <c r="GO88" s="768" t="str">
        <f t="shared" si="186"/>
        <v/>
      </c>
      <c r="GP88" s="455" t="str">
        <f t="shared" si="187"/>
        <v/>
      </c>
      <c r="GQ88" s="455" t="str">
        <f t="shared" si="187"/>
        <v/>
      </c>
      <c r="GR88" s="455" t="str">
        <f t="shared" si="187"/>
        <v/>
      </c>
      <c r="GS88" s="455" t="str">
        <f t="shared" si="187"/>
        <v/>
      </c>
      <c r="GT88" s="455" t="str">
        <f t="shared" si="187"/>
        <v/>
      </c>
      <c r="GU88" s="953" t="str">
        <f t="shared" si="187"/>
        <v/>
      </c>
      <c r="GV88" s="768" t="str">
        <f t="shared" si="187"/>
        <v/>
      </c>
      <c r="GW88" s="455" t="str">
        <f t="shared" si="187"/>
        <v/>
      </c>
      <c r="GX88" s="455" t="str">
        <f t="shared" si="187"/>
        <v/>
      </c>
      <c r="GY88" s="455" t="str">
        <f t="shared" si="187"/>
        <v/>
      </c>
      <c r="GZ88" s="455" t="str">
        <f t="shared" si="187"/>
        <v/>
      </c>
      <c r="HA88" s="455" t="str">
        <f t="shared" si="187"/>
        <v/>
      </c>
      <c r="HB88" s="953" t="str">
        <f t="shared" si="187"/>
        <v/>
      </c>
      <c r="HC88" s="768" t="str">
        <f t="shared" si="187"/>
        <v/>
      </c>
      <c r="HD88" s="455" t="str">
        <f t="shared" si="187"/>
        <v/>
      </c>
      <c r="HE88" s="455" t="str">
        <f t="shared" si="187"/>
        <v/>
      </c>
      <c r="HF88" s="455" t="str">
        <f t="shared" si="188"/>
        <v/>
      </c>
      <c r="HG88" s="455" t="str">
        <f t="shared" si="188"/>
        <v/>
      </c>
      <c r="HH88" s="455" t="str">
        <f t="shared" si="188"/>
        <v/>
      </c>
      <c r="HI88" s="953" t="str">
        <f t="shared" si="188"/>
        <v/>
      </c>
      <c r="HJ88" s="768" t="str">
        <f t="shared" si="188"/>
        <v/>
      </c>
      <c r="HK88" s="455" t="str">
        <f t="shared" si="188"/>
        <v/>
      </c>
      <c r="HL88" s="455" t="str">
        <f t="shared" si="188"/>
        <v/>
      </c>
      <c r="HM88" s="455" t="str">
        <f t="shared" si="188"/>
        <v/>
      </c>
      <c r="HN88" s="955" t="str">
        <f t="shared" si="188"/>
        <v/>
      </c>
      <c r="HO88" s="455" t="str">
        <f t="shared" si="188"/>
        <v/>
      </c>
      <c r="HP88" s="953" t="str">
        <f t="shared" si="188"/>
        <v/>
      </c>
      <c r="HQ88" s="768" t="str">
        <f t="shared" si="188"/>
        <v/>
      </c>
      <c r="HR88" s="455" t="str">
        <f t="shared" si="188"/>
        <v/>
      </c>
      <c r="HS88" s="455" t="str">
        <f t="shared" si="188"/>
        <v/>
      </c>
      <c r="HT88" s="455" t="str">
        <f t="shared" si="188"/>
        <v/>
      </c>
      <c r="HU88" s="455" t="str">
        <f t="shared" si="188"/>
        <v/>
      </c>
      <c r="HV88" s="455" t="str">
        <f t="shared" si="189"/>
        <v/>
      </c>
      <c r="HW88" s="953" t="str">
        <f t="shared" si="189"/>
        <v/>
      </c>
      <c r="HX88" s="768" t="str">
        <f t="shared" si="189"/>
        <v/>
      </c>
      <c r="HY88" s="455" t="str">
        <f t="shared" si="189"/>
        <v/>
      </c>
      <c r="HZ88" s="455" t="str">
        <f t="shared" si="189"/>
        <v/>
      </c>
      <c r="IA88" s="455" t="str">
        <f t="shared" si="189"/>
        <v/>
      </c>
      <c r="IB88" s="455" t="str">
        <f t="shared" si="189"/>
        <v/>
      </c>
      <c r="IC88" s="455" t="str">
        <f t="shared" si="189"/>
        <v/>
      </c>
      <c r="ID88" s="953" t="str">
        <f t="shared" si="189"/>
        <v/>
      </c>
      <c r="IE88" s="768" t="str">
        <f t="shared" si="189"/>
        <v/>
      </c>
      <c r="IF88" s="455" t="str">
        <f t="shared" si="189"/>
        <v/>
      </c>
      <c r="IG88" s="455" t="str">
        <f t="shared" si="189"/>
        <v/>
      </c>
      <c r="IH88" s="455" t="str">
        <f t="shared" si="189"/>
        <v/>
      </c>
      <c r="II88" s="455" t="str">
        <f t="shared" si="189"/>
        <v/>
      </c>
      <c r="IJ88" s="455" t="str">
        <f t="shared" si="189"/>
        <v/>
      </c>
      <c r="IK88" s="953" t="str">
        <f t="shared" si="189"/>
        <v/>
      </c>
      <c r="IL88" s="768" t="str">
        <f t="shared" si="190"/>
        <v/>
      </c>
      <c r="IM88" s="455" t="str">
        <f t="shared" si="190"/>
        <v/>
      </c>
      <c r="IN88" s="455" t="str">
        <f t="shared" si="190"/>
        <v/>
      </c>
      <c r="IO88" s="455" t="str">
        <f t="shared" si="190"/>
        <v/>
      </c>
      <c r="IP88" s="455" t="str">
        <f t="shared" si="190"/>
        <v/>
      </c>
      <c r="IQ88" s="455" t="str">
        <f t="shared" si="190"/>
        <v/>
      </c>
      <c r="IR88" s="953" t="str">
        <f t="shared" si="190"/>
        <v/>
      </c>
      <c r="IS88" s="768" t="str">
        <f t="shared" si="190"/>
        <v/>
      </c>
      <c r="IT88" s="455" t="str">
        <f t="shared" si="190"/>
        <v/>
      </c>
      <c r="IU88" s="455" t="str">
        <f t="shared" si="190"/>
        <v/>
      </c>
      <c r="IV88" s="455" t="str">
        <f t="shared" si="190"/>
        <v/>
      </c>
      <c r="IW88" s="455" t="str">
        <f t="shared" si="190"/>
        <v/>
      </c>
      <c r="IX88" s="455" t="str">
        <f t="shared" si="190"/>
        <v/>
      </c>
      <c r="IY88" s="954" t="str">
        <f t="shared" si="190"/>
        <v/>
      </c>
      <c r="IZ88" s="768" t="str">
        <f t="shared" si="190"/>
        <v/>
      </c>
      <c r="JA88" s="455" t="str">
        <f t="shared" si="190"/>
        <v/>
      </c>
      <c r="JB88" s="455" t="str">
        <f t="shared" si="191"/>
        <v/>
      </c>
      <c r="JC88" s="455" t="str">
        <f t="shared" si="191"/>
        <v/>
      </c>
      <c r="JD88" s="455" t="str">
        <f t="shared" si="191"/>
        <v/>
      </c>
      <c r="JE88" s="455" t="str">
        <f t="shared" si="191"/>
        <v/>
      </c>
      <c r="JF88" s="953" t="str">
        <f t="shared" si="191"/>
        <v/>
      </c>
      <c r="JG88" s="768" t="str">
        <f t="shared" si="191"/>
        <v/>
      </c>
      <c r="JH88" s="455" t="str">
        <f t="shared" si="191"/>
        <v/>
      </c>
      <c r="JI88" s="455" t="str">
        <f t="shared" si="191"/>
        <v/>
      </c>
      <c r="JJ88" s="455" t="str">
        <f t="shared" si="191"/>
        <v/>
      </c>
      <c r="JK88" s="455" t="str">
        <f t="shared" si="191"/>
        <v/>
      </c>
      <c r="JL88" s="455" t="str">
        <f t="shared" si="191"/>
        <v/>
      </c>
      <c r="JM88" s="953" t="str">
        <f t="shared" si="191"/>
        <v/>
      </c>
      <c r="JN88" s="768" t="str">
        <f t="shared" si="191"/>
        <v/>
      </c>
      <c r="JO88" s="455" t="str">
        <f t="shared" si="191"/>
        <v/>
      </c>
      <c r="JP88" s="455" t="str">
        <f t="shared" si="191"/>
        <v/>
      </c>
      <c r="JQ88" s="455" t="str">
        <f t="shared" si="191"/>
        <v/>
      </c>
      <c r="JR88" s="455" t="str">
        <f t="shared" si="192"/>
        <v/>
      </c>
      <c r="JS88" s="455" t="str">
        <f t="shared" si="192"/>
        <v/>
      </c>
      <c r="JT88" s="953" t="str">
        <f t="shared" si="192"/>
        <v/>
      </c>
      <c r="JU88" s="768" t="str">
        <f t="shared" si="192"/>
        <v/>
      </c>
      <c r="JV88" s="455" t="str">
        <f t="shared" si="192"/>
        <v/>
      </c>
      <c r="JW88" s="455" t="str">
        <f t="shared" si="192"/>
        <v/>
      </c>
      <c r="JX88" s="455" t="str">
        <f t="shared" si="192"/>
        <v/>
      </c>
      <c r="JY88" s="455" t="str">
        <f t="shared" si="192"/>
        <v/>
      </c>
      <c r="JZ88" s="455" t="str">
        <f t="shared" si="192"/>
        <v/>
      </c>
      <c r="KA88" s="953" t="str">
        <f t="shared" si="192"/>
        <v/>
      </c>
      <c r="KB88" s="768" t="str">
        <f t="shared" si="192"/>
        <v/>
      </c>
      <c r="KC88" s="455" t="str">
        <f t="shared" si="192"/>
        <v/>
      </c>
      <c r="KD88" s="455" t="str">
        <f t="shared" si="192"/>
        <v/>
      </c>
      <c r="KE88" s="455" t="str">
        <f t="shared" si="192"/>
        <v/>
      </c>
      <c r="KF88" s="455" t="str">
        <f t="shared" si="192"/>
        <v/>
      </c>
      <c r="KG88" s="455" t="str">
        <f t="shared" si="192"/>
        <v/>
      </c>
      <c r="KH88" s="953" t="str">
        <f t="shared" si="193"/>
        <v/>
      </c>
      <c r="KI88" s="768" t="str">
        <f t="shared" si="193"/>
        <v/>
      </c>
      <c r="KJ88" s="455" t="str">
        <f t="shared" si="193"/>
        <v/>
      </c>
      <c r="KK88" s="455" t="str">
        <f t="shared" si="193"/>
        <v/>
      </c>
      <c r="KL88" s="455" t="str">
        <f t="shared" si="193"/>
        <v/>
      </c>
      <c r="KM88" s="455" t="str">
        <f t="shared" si="193"/>
        <v/>
      </c>
      <c r="KN88" s="455" t="str">
        <f t="shared" si="193"/>
        <v/>
      </c>
      <c r="KO88" s="953" t="str">
        <f t="shared" si="193"/>
        <v/>
      </c>
      <c r="KP88" s="768" t="str">
        <f t="shared" si="193"/>
        <v/>
      </c>
      <c r="KQ88" s="455" t="str">
        <f t="shared" si="193"/>
        <v/>
      </c>
      <c r="KR88" s="455" t="str">
        <f t="shared" si="193"/>
        <v/>
      </c>
      <c r="KS88" s="455" t="str">
        <f t="shared" si="193"/>
        <v/>
      </c>
      <c r="KT88" s="455" t="str">
        <f t="shared" si="193"/>
        <v/>
      </c>
      <c r="KU88" s="455" t="str">
        <f t="shared" si="193"/>
        <v/>
      </c>
      <c r="KV88" s="953" t="str">
        <f t="shared" si="193"/>
        <v/>
      </c>
      <c r="KW88" s="768" t="str">
        <f t="shared" si="193"/>
        <v/>
      </c>
      <c r="KX88" s="455" t="str">
        <f t="shared" si="194"/>
        <v/>
      </c>
      <c r="KY88" s="455" t="str">
        <f t="shared" si="194"/>
        <v/>
      </c>
      <c r="KZ88" s="455" t="str">
        <f t="shared" si="194"/>
        <v/>
      </c>
      <c r="LA88" s="455" t="str">
        <f t="shared" si="194"/>
        <v/>
      </c>
      <c r="LB88" s="455" t="str">
        <f t="shared" si="194"/>
        <v/>
      </c>
      <c r="LC88" s="954" t="str">
        <f t="shared" si="194"/>
        <v/>
      </c>
      <c r="LD88" s="768" t="str">
        <f t="shared" si="194"/>
        <v/>
      </c>
      <c r="LE88" s="455" t="str">
        <f t="shared" si="194"/>
        <v/>
      </c>
      <c r="LF88" s="455" t="str">
        <f t="shared" si="194"/>
        <v/>
      </c>
      <c r="LG88" s="455" t="str">
        <f t="shared" si="194"/>
        <v/>
      </c>
      <c r="LH88" s="455" t="str">
        <f t="shared" si="194"/>
        <v/>
      </c>
      <c r="LI88" s="455" t="str">
        <f t="shared" si="194"/>
        <v/>
      </c>
      <c r="LJ88" s="953" t="str">
        <f t="shared" si="194"/>
        <v/>
      </c>
      <c r="LK88" s="768" t="str">
        <f t="shared" si="194"/>
        <v/>
      </c>
      <c r="LL88" s="455" t="str">
        <f t="shared" si="194"/>
        <v/>
      </c>
      <c r="LM88" s="455" t="str">
        <f t="shared" si="194"/>
        <v/>
      </c>
      <c r="LN88" s="455" t="str">
        <f t="shared" si="195"/>
        <v/>
      </c>
      <c r="LO88" s="455" t="str">
        <f t="shared" si="195"/>
        <v/>
      </c>
      <c r="LP88" s="455" t="str">
        <f t="shared" si="195"/>
        <v/>
      </c>
      <c r="LQ88" s="953" t="str">
        <f t="shared" si="195"/>
        <v/>
      </c>
      <c r="LR88" s="768" t="str">
        <f t="shared" si="195"/>
        <v/>
      </c>
      <c r="LS88" s="455" t="str">
        <f t="shared" si="195"/>
        <v/>
      </c>
      <c r="LT88" s="455" t="str">
        <f t="shared" si="195"/>
        <v/>
      </c>
      <c r="LU88" s="455" t="str">
        <f t="shared" si="195"/>
        <v/>
      </c>
      <c r="LV88" s="455" t="str">
        <f t="shared" si="195"/>
        <v/>
      </c>
      <c r="LW88" s="455" t="str">
        <f t="shared" si="195"/>
        <v/>
      </c>
      <c r="LX88" s="953" t="str">
        <f t="shared" si="195"/>
        <v/>
      </c>
      <c r="LY88" s="768" t="str">
        <f t="shared" si="195"/>
        <v/>
      </c>
      <c r="LZ88" s="455" t="str">
        <f t="shared" si="195"/>
        <v/>
      </c>
      <c r="MA88" s="455" t="str">
        <f t="shared" si="195"/>
        <v/>
      </c>
      <c r="MB88" s="455" t="str">
        <f t="shared" si="195"/>
        <v/>
      </c>
      <c r="MC88" s="455" t="str">
        <f t="shared" si="195"/>
        <v/>
      </c>
      <c r="MD88" s="455" t="str">
        <f t="shared" si="196"/>
        <v/>
      </c>
      <c r="ME88" s="953" t="str">
        <f t="shared" si="196"/>
        <v/>
      </c>
      <c r="MF88" s="768" t="str">
        <f t="shared" si="196"/>
        <v/>
      </c>
      <c r="MG88" s="455" t="str">
        <f t="shared" si="196"/>
        <v/>
      </c>
      <c r="MH88" s="455" t="str">
        <f t="shared" si="196"/>
        <v/>
      </c>
      <c r="MI88" s="455" t="str">
        <f t="shared" si="196"/>
        <v/>
      </c>
      <c r="MJ88" s="455" t="str">
        <f t="shared" si="196"/>
        <v/>
      </c>
      <c r="MK88" s="455" t="str">
        <f t="shared" si="196"/>
        <v/>
      </c>
      <c r="ML88" s="953" t="str">
        <f t="shared" si="196"/>
        <v/>
      </c>
      <c r="MM88" s="768" t="str">
        <f t="shared" si="196"/>
        <v/>
      </c>
      <c r="MN88" s="455" t="str">
        <f t="shared" si="196"/>
        <v/>
      </c>
      <c r="MO88" s="455" t="str">
        <f t="shared" si="196"/>
        <v/>
      </c>
      <c r="MP88" s="455" t="str">
        <f t="shared" si="196"/>
        <v/>
      </c>
      <c r="MQ88" s="455" t="str">
        <f t="shared" si="196"/>
        <v/>
      </c>
      <c r="MR88" s="455" t="str">
        <f t="shared" si="196"/>
        <v/>
      </c>
      <c r="MS88" s="953" t="str">
        <f t="shared" si="196"/>
        <v/>
      </c>
      <c r="MT88" s="768" t="str">
        <f t="shared" si="197"/>
        <v/>
      </c>
      <c r="MU88" s="455" t="str">
        <f t="shared" si="197"/>
        <v/>
      </c>
      <c r="MV88" s="455" t="str">
        <f t="shared" si="197"/>
        <v/>
      </c>
      <c r="MW88" s="455" t="str">
        <f t="shared" si="197"/>
        <v/>
      </c>
      <c r="MX88" s="455" t="str">
        <f t="shared" si="197"/>
        <v/>
      </c>
      <c r="MY88" s="455" t="str">
        <f t="shared" si="197"/>
        <v/>
      </c>
      <c r="MZ88" s="953" t="str">
        <f t="shared" si="197"/>
        <v/>
      </c>
      <c r="NA88" s="768" t="str">
        <f t="shared" si="197"/>
        <v/>
      </c>
      <c r="NB88" s="455" t="str">
        <f t="shared" si="197"/>
        <v/>
      </c>
      <c r="NC88" s="455" t="str">
        <f t="shared" si="197"/>
        <v/>
      </c>
      <c r="ND88" s="455" t="str">
        <f t="shared" si="197"/>
        <v/>
      </c>
      <c r="NE88" s="455" t="str">
        <f t="shared" si="197"/>
        <v/>
      </c>
      <c r="NF88" s="455" t="str">
        <f t="shared" si="197"/>
        <v/>
      </c>
      <c r="NG88" s="954" t="str">
        <f t="shared" si="197"/>
        <v/>
      </c>
      <c r="NH88" s="768" t="str">
        <f t="shared" si="197"/>
        <v/>
      </c>
      <c r="NI88" s="455" t="str">
        <f t="shared" si="197"/>
        <v/>
      </c>
      <c r="NJ88" s="455" t="str">
        <f t="shared" si="198"/>
        <v/>
      </c>
      <c r="NK88" s="455" t="str">
        <f t="shared" si="198"/>
        <v/>
      </c>
      <c r="NL88" s="455" t="str">
        <f t="shared" si="198"/>
        <v/>
      </c>
      <c r="NM88" s="455" t="str">
        <f t="shared" si="198"/>
        <v/>
      </c>
      <c r="NN88" s="953" t="str">
        <f t="shared" si="198"/>
        <v/>
      </c>
      <c r="NO88" s="83"/>
      <c r="NP88" s="83"/>
      <c r="NQ88" s="83"/>
      <c r="NR88" s="83"/>
      <c r="NS88" s="83"/>
      <c r="NT88" s="83"/>
      <c r="NU88" s="83"/>
      <c r="NV88" s="83"/>
      <c r="NW88" s="83"/>
      <c r="NX88" s="83"/>
      <c r="NY88" s="83"/>
      <c r="NZ88" s="83"/>
      <c r="OA88" s="83"/>
      <c r="OB88" s="83"/>
      <c r="OC88" s="83"/>
      <c r="OD88" s="83"/>
      <c r="OE88" s="83"/>
      <c r="OF88" s="83"/>
      <c r="OG88" s="83"/>
      <c r="OH88" s="83"/>
      <c r="OI88" s="83"/>
      <c r="OJ88" s="83"/>
      <c r="OK88" s="83"/>
      <c r="OL88" s="83"/>
      <c r="OM88" s="83"/>
      <c r="ON88" s="83"/>
      <c r="OO88" s="83"/>
      <c r="OP88" s="83"/>
      <c r="OQ88" s="83"/>
      <c r="OR88" s="83"/>
      <c r="OS88" s="83"/>
      <c r="OT88" s="83"/>
      <c r="OU88" s="83"/>
      <c r="OV88" s="83"/>
      <c r="OW88" s="83"/>
      <c r="OX88" s="83"/>
      <c r="OY88" s="83"/>
      <c r="OZ88" s="83"/>
      <c r="PA88" s="83"/>
      <c r="PB88" s="83"/>
      <c r="PC88" s="83"/>
      <c r="PD88" s="83"/>
      <c r="PE88" s="83"/>
      <c r="PF88" s="83"/>
      <c r="PG88" s="83"/>
      <c r="PH88" s="83"/>
      <c r="PI88" s="83"/>
      <c r="PJ88" s="83"/>
      <c r="PK88" s="83"/>
      <c r="PL88" s="83"/>
      <c r="PM88" s="83"/>
      <c r="PN88" s="83"/>
      <c r="PO88" s="83"/>
      <c r="PP88" s="83"/>
      <c r="PQ88" s="83"/>
      <c r="PR88" s="83"/>
      <c r="PS88" s="83"/>
      <c r="PT88" s="83"/>
      <c r="PU88" s="83"/>
      <c r="PV88" s="83"/>
      <c r="PW88" s="83"/>
      <c r="PX88" s="83"/>
      <c r="PY88" s="83"/>
      <c r="PZ88" s="83"/>
      <c r="QA88" s="83"/>
      <c r="QB88" s="83"/>
      <c r="QC88" s="83"/>
      <c r="QD88" s="83"/>
      <c r="QE88" s="83"/>
      <c r="QF88" s="83"/>
      <c r="QG88" s="83"/>
      <c r="QH88" s="83"/>
      <c r="QI88" s="83"/>
      <c r="QJ88" s="83"/>
      <c r="QK88" s="83"/>
      <c r="QL88" s="83"/>
      <c r="QM88" s="83"/>
      <c r="QN88" s="83"/>
      <c r="QO88" s="83"/>
      <c r="QP88" s="83"/>
      <c r="QQ88" s="83"/>
      <c r="QR88" s="83"/>
      <c r="QS88" s="83"/>
      <c r="QT88" s="83"/>
      <c r="QU88" s="83"/>
      <c r="QV88" s="83"/>
      <c r="QW88" s="83"/>
      <c r="QX88" s="83"/>
      <c r="QY88" s="83"/>
      <c r="QZ88" s="83"/>
      <c r="RA88" s="83"/>
      <c r="RB88" s="83"/>
      <c r="RC88" s="83"/>
      <c r="RD88" s="83"/>
      <c r="RE88" s="83"/>
      <c r="RF88" s="83"/>
      <c r="RG88" s="83"/>
      <c r="RH88" s="83"/>
      <c r="RI88" s="83"/>
      <c r="RJ88" s="83"/>
      <c r="RK88" s="83"/>
      <c r="RL88" s="83"/>
      <c r="RM88" s="83"/>
      <c r="RN88" s="83"/>
      <c r="RO88" s="83"/>
      <c r="RP88" s="83"/>
      <c r="RQ88" s="83"/>
      <c r="RR88" s="83"/>
      <c r="RS88" s="83"/>
      <c r="RT88" s="83"/>
      <c r="RU88" s="83"/>
      <c r="RV88" s="83"/>
      <c r="RW88" s="83"/>
      <c r="RX88" s="83"/>
      <c r="RY88" s="83"/>
      <c r="RZ88" s="83"/>
      <c r="SA88" s="83"/>
      <c r="SB88" s="83"/>
      <c r="SC88" s="83"/>
      <c r="SD88" s="83"/>
      <c r="SE88" s="83"/>
      <c r="SF88" s="83"/>
      <c r="SG88" s="83"/>
      <c r="SH88" s="83"/>
      <c r="SI88" s="83"/>
      <c r="SJ88" s="83"/>
      <c r="SK88" s="83"/>
      <c r="SL88" s="83"/>
      <c r="SM88" s="83"/>
      <c r="SN88" s="83"/>
      <c r="SO88" s="83"/>
      <c r="SP88" s="83"/>
      <c r="SQ88" s="83"/>
      <c r="SR88" s="83"/>
      <c r="SS88" s="83"/>
      <c r="ST88" s="83"/>
      <c r="SU88" s="83"/>
      <c r="SV88" s="83"/>
      <c r="SW88" s="83"/>
      <c r="SX88" s="83"/>
      <c r="SY88" s="83"/>
      <c r="SZ88" s="83"/>
      <c r="TA88" s="83"/>
      <c r="TB88" s="83"/>
      <c r="TC88" s="83"/>
      <c r="TD88" s="83"/>
      <c r="TE88" s="83"/>
      <c r="TF88" s="83"/>
      <c r="TG88" s="83"/>
      <c r="TH88" s="83"/>
      <c r="TI88" s="83"/>
      <c r="TJ88" s="83"/>
      <c r="TK88" s="83"/>
      <c r="TL88" s="83"/>
      <c r="TM88" s="83"/>
      <c r="TN88" s="83"/>
      <c r="TO88" s="83"/>
      <c r="TP88" s="83"/>
      <c r="TQ88" s="83"/>
      <c r="TR88" s="83"/>
      <c r="TS88" s="83"/>
      <c r="TT88" s="83"/>
      <c r="TU88" s="83"/>
      <c r="TV88" s="83"/>
      <c r="TW88" s="83"/>
      <c r="TX88" s="83"/>
      <c r="TY88" s="83"/>
      <c r="TZ88" s="83"/>
      <c r="UA88" s="83"/>
      <c r="UB88" s="83"/>
      <c r="UC88" s="83"/>
      <c r="UD88" s="83"/>
      <c r="UE88" s="83"/>
      <c r="UF88" s="83"/>
      <c r="UG88" s="83"/>
      <c r="UH88" s="83"/>
      <c r="UI88" s="83"/>
      <c r="UJ88" s="83"/>
      <c r="UK88" s="83"/>
      <c r="UL88" s="83"/>
      <c r="UM88" s="83"/>
      <c r="UN88" s="83"/>
      <c r="UO88" s="83"/>
      <c r="UP88" s="83"/>
      <c r="UQ88" s="83"/>
    </row>
    <row r="89" spans="1:564" s="1" customFormat="1" hidden="1" x14ac:dyDescent="0.2">
      <c r="A89" s="938">
        <f>alapadatok!A71</f>
        <v>6</v>
      </c>
      <c r="B89" s="678" t="str">
        <f>IF(alapadatok!C71="","",alapadatok!C71)</f>
        <v/>
      </c>
      <c r="C89" s="584" t="str">
        <f>IF(alapadatok!B71="","",alapadatok!B71)</f>
        <v/>
      </c>
      <c r="D89" s="584" t="str">
        <f>IF(alapadatok!D71="","",alapadatok!D71)</f>
        <v/>
      </c>
      <c r="E89" s="948" t="str">
        <f>IF(alapadatok!K71="","",alapadatok!K71)</f>
        <v/>
      </c>
      <c r="F89" s="952" t="str">
        <f t="shared" si="175"/>
        <v/>
      </c>
      <c r="G89" s="953" t="str">
        <f t="shared" si="175"/>
        <v/>
      </c>
      <c r="H89" s="768" t="str">
        <f t="shared" si="175"/>
        <v/>
      </c>
      <c r="I89" s="455" t="str">
        <f t="shared" si="175"/>
        <v/>
      </c>
      <c r="J89" s="455" t="str">
        <f t="shared" si="175"/>
        <v/>
      </c>
      <c r="K89" s="455" t="str">
        <f t="shared" si="175"/>
        <v/>
      </c>
      <c r="L89" s="455" t="str">
        <f t="shared" si="175"/>
        <v/>
      </c>
      <c r="M89" s="455" t="str">
        <f t="shared" si="175"/>
        <v/>
      </c>
      <c r="N89" s="953" t="str">
        <f t="shared" si="175"/>
        <v/>
      </c>
      <c r="O89" s="768" t="str">
        <f t="shared" si="175"/>
        <v/>
      </c>
      <c r="P89" s="455" t="str">
        <f t="shared" si="175"/>
        <v/>
      </c>
      <c r="Q89" s="455" t="str">
        <f t="shared" si="175"/>
        <v/>
      </c>
      <c r="R89" s="455" t="str">
        <f t="shared" si="175"/>
        <v/>
      </c>
      <c r="S89" s="455" t="str">
        <f t="shared" si="175"/>
        <v/>
      </c>
      <c r="T89" s="455" t="str">
        <f t="shared" si="175"/>
        <v/>
      </c>
      <c r="U89" s="953" t="str">
        <f t="shared" si="175"/>
        <v/>
      </c>
      <c r="V89" s="768" t="str">
        <f t="shared" si="201"/>
        <v/>
      </c>
      <c r="W89" s="455" t="str">
        <f t="shared" si="201"/>
        <v/>
      </c>
      <c r="X89" s="455" t="str">
        <f t="shared" si="201"/>
        <v/>
      </c>
      <c r="Y89" s="455" t="str">
        <f t="shared" si="201"/>
        <v/>
      </c>
      <c r="Z89" s="455" t="str">
        <f t="shared" si="201"/>
        <v/>
      </c>
      <c r="AA89" s="455" t="str">
        <f t="shared" si="201"/>
        <v/>
      </c>
      <c r="AB89" s="953" t="str">
        <f t="shared" si="201"/>
        <v/>
      </c>
      <c r="AC89" s="768" t="str">
        <f t="shared" si="201"/>
        <v/>
      </c>
      <c r="AD89" s="455" t="str">
        <f t="shared" si="201"/>
        <v/>
      </c>
      <c r="AE89" s="455" t="str">
        <f t="shared" si="201"/>
        <v/>
      </c>
      <c r="AF89" s="455" t="str">
        <f t="shared" si="201"/>
        <v/>
      </c>
      <c r="AG89" s="455" t="str">
        <f t="shared" si="201"/>
        <v/>
      </c>
      <c r="AH89" s="455" t="str">
        <f t="shared" si="201"/>
        <v/>
      </c>
      <c r="AI89" s="953" t="str">
        <f t="shared" si="201"/>
        <v/>
      </c>
      <c r="AJ89" s="768" t="str">
        <f t="shared" si="201"/>
        <v/>
      </c>
      <c r="AK89" s="455" t="str">
        <f t="shared" si="201"/>
        <v/>
      </c>
      <c r="AL89" s="455" t="str">
        <f t="shared" si="202"/>
        <v/>
      </c>
      <c r="AM89" s="455" t="str">
        <f t="shared" si="202"/>
        <v/>
      </c>
      <c r="AN89" s="455" t="str">
        <f t="shared" si="202"/>
        <v/>
      </c>
      <c r="AO89" s="455" t="str">
        <f t="shared" si="202"/>
        <v/>
      </c>
      <c r="AP89" s="953" t="str">
        <f t="shared" si="202"/>
        <v/>
      </c>
      <c r="AQ89" s="768" t="str">
        <f t="shared" si="202"/>
        <v/>
      </c>
      <c r="AR89" s="455" t="str">
        <f t="shared" si="202"/>
        <v/>
      </c>
      <c r="AS89" s="455" t="str">
        <f t="shared" si="202"/>
        <v/>
      </c>
      <c r="AT89" s="455" t="str">
        <f t="shared" si="202"/>
        <v/>
      </c>
      <c r="AU89" s="455" t="str">
        <f t="shared" si="202"/>
        <v/>
      </c>
      <c r="AV89" s="455" t="str">
        <f t="shared" si="202"/>
        <v/>
      </c>
      <c r="AW89" s="953" t="str">
        <f t="shared" si="202"/>
        <v/>
      </c>
      <c r="AX89" s="768" t="str">
        <f t="shared" si="202"/>
        <v/>
      </c>
      <c r="AY89" s="455" t="str">
        <f t="shared" si="202"/>
        <v/>
      </c>
      <c r="AZ89" s="455" t="str">
        <f t="shared" si="202"/>
        <v/>
      </c>
      <c r="BA89" s="455" t="str">
        <f t="shared" si="202"/>
        <v/>
      </c>
      <c r="BB89" s="455" t="str">
        <f t="shared" si="177"/>
        <v/>
      </c>
      <c r="BC89" s="455" t="str">
        <f t="shared" si="177"/>
        <v/>
      </c>
      <c r="BD89" s="953" t="str">
        <f t="shared" si="177"/>
        <v/>
      </c>
      <c r="BE89" s="768" t="str">
        <f t="shared" si="177"/>
        <v/>
      </c>
      <c r="BF89" s="455" t="str">
        <f t="shared" si="177"/>
        <v/>
      </c>
      <c r="BG89" s="455" t="str">
        <f t="shared" si="177"/>
        <v/>
      </c>
      <c r="BH89" s="455" t="str">
        <f t="shared" si="177"/>
        <v/>
      </c>
      <c r="BI89" s="455" t="str">
        <f t="shared" si="177"/>
        <v/>
      </c>
      <c r="BJ89" s="455" t="str">
        <f t="shared" si="177"/>
        <v/>
      </c>
      <c r="BK89" s="953" t="str">
        <f t="shared" si="177"/>
        <v/>
      </c>
      <c r="BL89" s="768" t="str">
        <f t="shared" si="177"/>
        <v/>
      </c>
      <c r="BM89" s="455" t="str">
        <f t="shared" si="177"/>
        <v/>
      </c>
      <c r="BN89" s="455" t="str">
        <f t="shared" si="177"/>
        <v/>
      </c>
      <c r="BO89" s="455" t="str">
        <f t="shared" si="177"/>
        <v/>
      </c>
      <c r="BP89" s="455" t="str">
        <f t="shared" si="177"/>
        <v/>
      </c>
      <c r="BQ89" s="455" t="str">
        <f t="shared" si="177"/>
        <v/>
      </c>
      <c r="BR89" s="953" t="str">
        <f t="shared" si="179"/>
        <v/>
      </c>
      <c r="BS89" s="768" t="str">
        <f t="shared" si="179"/>
        <v/>
      </c>
      <c r="BT89" s="455" t="str">
        <f t="shared" si="179"/>
        <v/>
      </c>
      <c r="BU89" s="455" t="str">
        <f t="shared" si="179"/>
        <v/>
      </c>
      <c r="BV89" s="455" t="str">
        <f t="shared" si="179"/>
        <v/>
      </c>
      <c r="BW89" s="455" t="str">
        <f t="shared" si="179"/>
        <v/>
      </c>
      <c r="BX89" s="455" t="str">
        <f t="shared" si="179"/>
        <v/>
      </c>
      <c r="BY89" s="953" t="str">
        <f t="shared" si="179"/>
        <v/>
      </c>
      <c r="BZ89" s="768" t="str">
        <f t="shared" si="179"/>
        <v/>
      </c>
      <c r="CA89" s="455" t="str">
        <f t="shared" si="179"/>
        <v/>
      </c>
      <c r="CB89" s="455" t="str">
        <f t="shared" si="179"/>
        <v/>
      </c>
      <c r="CC89" s="455" t="str">
        <f t="shared" si="179"/>
        <v/>
      </c>
      <c r="CD89" s="455" t="str">
        <f t="shared" si="179"/>
        <v/>
      </c>
      <c r="CE89" s="455" t="str">
        <f t="shared" si="179"/>
        <v/>
      </c>
      <c r="CF89" s="953" t="str">
        <f t="shared" si="179"/>
        <v/>
      </c>
      <c r="CG89" s="768" t="str">
        <f t="shared" si="179"/>
        <v/>
      </c>
      <c r="CH89" s="455" t="str">
        <f t="shared" si="180"/>
        <v/>
      </c>
      <c r="CI89" s="455" t="str">
        <f t="shared" si="180"/>
        <v/>
      </c>
      <c r="CJ89" s="455" t="str">
        <f t="shared" si="180"/>
        <v/>
      </c>
      <c r="CK89" s="455" t="str">
        <f t="shared" si="180"/>
        <v/>
      </c>
      <c r="CL89" s="455" t="str">
        <f t="shared" si="180"/>
        <v/>
      </c>
      <c r="CM89" s="953" t="str">
        <f t="shared" si="180"/>
        <v/>
      </c>
      <c r="CN89" s="768" t="str">
        <f t="shared" si="180"/>
        <v/>
      </c>
      <c r="CO89" s="455" t="str">
        <f t="shared" si="180"/>
        <v/>
      </c>
      <c r="CP89" s="455" t="str">
        <f t="shared" si="180"/>
        <v/>
      </c>
      <c r="CQ89" s="455" t="str">
        <f t="shared" si="180"/>
        <v/>
      </c>
      <c r="CR89" s="455" t="str">
        <f t="shared" si="180"/>
        <v/>
      </c>
      <c r="CS89" s="455" t="str">
        <f t="shared" si="180"/>
        <v/>
      </c>
      <c r="CT89" s="953" t="str">
        <f t="shared" si="180"/>
        <v/>
      </c>
      <c r="CU89" s="952" t="str">
        <f t="shared" si="180"/>
        <v/>
      </c>
      <c r="CV89" s="455" t="str">
        <f t="shared" si="180"/>
        <v/>
      </c>
      <c r="CW89" s="455" t="str">
        <f t="shared" si="180"/>
        <v/>
      </c>
      <c r="CX89" s="455" t="str">
        <f t="shared" si="181"/>
        <v/>
      </c>
      <c r="CY89" s="455" t="str">
        <f t="shared" si="181"/>
        <v/>
      </c>
      <c r="CZ89" s="455" t="str">
        <f t="shared" si="181"/>
        <v/>
      </c>
      <c r="DA89" s="953" t="str">
        <f t="shared" si="181"/>
        <v/>
      </c>
      <c r="DB89" s="768" t="str">
        <f t="shared" si="181"/>
        <v/>
      </c>
      <c r="DC89" s="455" t="str">
        <f t="shared" si="181"/>
        <v/>
      </c>
      <c r="DD89" s="455" t="str">
        <f t="shared" si="181"/>
        <v/>
      </c>
      <c r="DE89" s="455" t="str">
        <f t="shared" si="181"/>
        <v/>
      </c>
      <c r="DF89" s="455" t="str">
        <f t="shared" si="181"/>
        <v/>
      </c>
      <c r="DG89" s="455" t="str">
        <f t="shared" si="181"/>
        <v/>
      </c>
      <c r="DH89" s="953" t="str">
        <f t="shared" si="181"/>
        <v/>
      </c>
      <c r="DI89" s="768" t="str">
        <f t="shared" si="181"/>
        <v/>
      </c>
      <c r="DJ89" s="455" t="str">
        <f t="shared" si="181"/>
        <v/>
      </c>
      <c r="DK89" s="455" t="str">
        <f t="shared" si="181"/>
        <v/>
      </c>
      <c r="DL89" s="455" t="str">
        <f t="shared" si="181"/>
        <v/>
      </c>
      <c r="DM89" s="455" t="str">
        <f t="shared" si="181"/>
        <v/>
      </c>
      <c r="DN89" s="455" t="str">
        <f t="shared" si="182"/>
        <v/>
      </c>
      <c r="DO89" s="953" t="str">
        <f t="shared" si="182"/>
        <v/>
      </c>
      <c r="DP89" s="768" t="str">
        <f t="shared" si="182"/>
        <v/>
      </c>
      <c r="DQ89" s="455" t="str">
        <f t="shared" si="182"/>
        <v/>
      </c>
      <c r="DR89" s="455" t="str">
        <f t="shared" si="182"/>
        <v/>
      </c>
      <c r="DS89" s="455" t="str">
        <f t="shared" si="182"/>
        <v/>
      </c>
      <c r="DT89" s="455" t="str">
        <f t="shared" si="182"/>
        <v/>
      </c>
      <c r="DU89" s="455" t="str">
        <f t="shared" si="182"/>
        <v/>
      </c>
      <c r="DV89" s="953" t="str">
        <f t="shared" si="182"/>
        <v/>
      </c>
      <c r="DW89" s="768" t="str">
        <f t="shared" si="182"/>
        <v/>
      </c>
      <c r="DX89" s="455" t="str">
        <f t="shared" si="182"/>
        <v/>
      </c>
      <c r="DY89" s="455" t="str">
        <f t="shared" si="182"/>
        <v/>
      </c>
      <c r="DZ89" s="455" t="str">
        <f t="shared" si="182"/>
        <v/>
      </c>
      <c r="EA89" s="455" t="str">
        <f t="shared" si="182"/>
        <v/>
      </c>
      <c r="EB89" s="455" t="str">
        <f t="shared" si="182"/>
        <v/>
      </c>
      <c r="EC89" s="954" t="str">
        <f t="shared" si="182"/>
        <v/>
      </c>
      <c r="ED89" s="768" t="str">
        <f t="shared" si="183"/>
        <v/>
      </c>
      <c r="EE89" s="455" t="str">
        <f t="shared" si="183"/>
        <v/>
      </c>
      <c r="EF89" s="455" t="str">
        <f t="shared" si="183"/>
        <v/>
      </c>
      <c r="EG89" s="455" t="str">
        <f t="shared" si="183"/>
        <v/>
      </c>
      <c r="EH89" s="455" t="str">
        <f t="shared" si="183"/>
        <v/>
      </c>
      <c r="EI89" s="455" t="str">
        <f t="shared" si="183"/>
        <v/>
      </c>
      <c r="EJ89" s="953" t="str">
        <f t="shared" si="183"/>
        <v/>
      </c>
      <c r="EK89" s="768" t="str">
        <f t="shared" si="183"/>
        <v/>
      </c>
      <c r="EL89" s="455" t="str">
        <f t="shared" si="183"/>
        <v/>
      </c>
      <c r="EM89" s="455" t="str">
        <f t="shared" si="183"/>
        <v/>
      </c>
      <c r="EN89" s="455" t="str">
        <f t="shared" si="183"/>
        <v/>
      </c>
      <c r="EO89" s="455" t="str">
        <f t="shared" si="183"/>
        <v/>
      </c>
      <c r="EP89" s="455" t="str">
        <f t="shared" si="183"/>
        <v/>
      </c>
      <c r="EQ89" s="953" t="str">
        <f t="shared" si="183"/>
        <v/>
      </c>
      <c r="ER89" s="768" t="str">
        <f t="shared" si="183"/>
        <v/>
      </c>
      <c r="ES89" s="455" t="str">
        <f t="shared" si="183"/>
        <v/>
      </c>
      <c r="ET89" s="455" t="str">
        <f t="shared" si="184"/>
        <v/>
      </c>
      <c r="EU89" s="455" t="str">
        <f t="shared" si="184"/>
        <v/>
      </c>
      <c r="EV89" s="455" t="str">
        <f t="shared" si="184"/>
        <v/>
      </c>
      <c r="EW89" s="455" t="str">
        <f t="shared" si="184"/>
        <v/>
      </c>
      <c r="EX89" s="953" t="str">
        <f t="shared" si="184"/>
        <v/>
      </c>
      <c r="EY89" s="768" t="str">
        <f t="shared" si="184"/>
        <v/>
      </c>
      <c r="EZ89" s="455" t="str">
        <f t="shared" si="184"/>
        <v/>
      </c>
      <c r="FA89" s="455" t="str">
        <f t="shared" si="184"/>
        <v/>
      </c>
      <c r="FB89" s="455" t="str">
        <f t="shared" si="184"/>
        <v/>
      </c>
      <c r="FC89" s="455" t="str">
        <f t="shared" si="184"/>
        <v/>
      </c>
      <c r="FD89" s="455" t="str">
        <f t="shared" si="184"/>
        <v/>
      </c>
      <c r="FE89" s="953" t="str">
        <f t="shared" si="184"/>
        <v/>
      </c>
      <c r="FF89" s="768" t="str">
        <f t="shared" si="184"/>
        <v/>
      </c>
      <c r="FG89" s="455" t="str">
        <f t="shared" si="184"/>
        <v/>
      </c>
      <c r="FH89" s="455" t="str">
        <f t="shared" si="184"/>
        <v/>
      </c>
      <c r="FI89" s="455" t="str">
        <f t="shared" si="184"/>
        <v/>
      </c>
      <c r="FJ89" s="455" t="str">
        <f t="shared" si="185"/>
        <v/>
      </c>
      <c r="FK89" s="455" t="str">
        <f t="shared" si="185"/>
        <v/>
      </c>
      <c r="FL89" s="953" t="str">
        <f t="shared" si="185"/>
        <v/>
      </c>
      <c r="FM89" s="768" t="str">
        <f t="shared" si="185"/>
        <v/>
      </c>
      <c r="FN89" s="455" t="str">
        <f t="shared" si="185"/>
        <v/>
      </c>
      <c r="FO89" s="455" t="str">
        <f t="shared" si="185"/>
        <v/>
      </c>
      <c r="FP89" s="455" t="str">
        <f t="shared" si="185"/>
        <v/>
      </c>
      <c r="FQ89" s="455" t="str">
        <f t="shared" si="185"/>
        <v/>
      </c>
      <c r="FR89" s="455" t="str">
        <f t="shared" si="185"/>
        <v/>
      </c>
      <c r="FS89" s="953" t="str">
        <f t="shared" si="185"/>
        <v/>
      </c>
      <c r="FT89" s="768" t="str">
        <f t="shared" si="185"/>
        <v/>
      </c>
      <c r="FU89" s="455" t="str">
        <f t="shared" si="185"/>
        <v/>
      </c>
      <c r="FV89" s="455" t="str">
        <f t="shared" si="185"/>
        <v/>
      </c>
      <c r="FW89" s="455" t="str">
        <f t="shared" si="185"/>
        <v/>
      </c>
      <c r="FX89" s="455" t="str">
        <f t="shared" si="185"/>
        <v/>
      </c>
      <c r="FY89" s="455" t="str">
        <f t="shared" si="185"/>
        <v/>
      </c>
      <c r="FZ89" s="953" t="str">
        <f t="shared" si="186"/>
        <v/>
      </c>
      <c r="GA89" s="768" t="str">
        <f t="shared" si="186"/>
        <v/>
      </c>
      <c r="GB89" s="455" t="str">
        <f t="shared" si="186"/>
        <v/>
      </c>
      <c r="GC89" s="455" t="str">
        <f t="shared" si="186"/>
        <v/>
      </c>
      <c r="GD89" s="455" t="str">
        <f t="shared" si="186"/>
        <v/>
      </c>
      <c r="GE89" s="455" t="str">
        <f t="shared" si="186"/>
        <v/>
      </c>
      <c r="GF89" s="953" t="str">
        <f t="shared" si="186"/>
        <v/>
      </c>
      <c r="GG89" s="768" t="str">
        <f t="shared" si="186"/>
        <v/>
      </c>
      <c r="GH89" s="455" t="str">
        <f t="shared" si="186"/>
        <v/>
      </c>
      <c r="GI89" s="455" t="str">
        <f t="shared" si="186"/>
        <v/>
      </c>
      <c r="GJ89" s="455" t="str">
        <f t="shared" si="186"/>
        <v/>
      </c>
      <c r="GK89" s="455" t="str">
        <f t="shared" si="186"/>
        <v/>
      </c>
      <c r="GL89" s="455" t="str">
        <f t="shared" si="186"/>
        <v/>
      </c>
      <c r="GM89" s="455" t="str">
        <f t="shared" si="186"/>
        <v/>
      </c>
      <c r="GN89" s="954" t="str">
        <f t="shared" si="186"/>
        <v/>
      </c>
      <c r="GO89" s="768" t="str">
        <f t="shared" si="186"/>
        <v/>
      </c>
      <c r="GP89" s="455" t="str">
        <f t="shared" si="187"/>
        <v/>
      </c>
      <c r="GQ89" s="455" t="str">
        <f t="shared" si="187"/>
        <v/>
      </c>
      <c r="GR89" s="455" t="str">
        <f t="shared" si="187"/>
        <v/>
      </c>
      <c r="GS89" s="455" t="str">
        <f t="shared" si="187"/>
        <v/>
      </c>
      <c r="GT89" s="455" t="str">
        <f t="shared" si="187"/>
        <v/>
      </c>
      <c r="GU89" s="953" t="str">
        <f t="shared" si="187"/>
        <v/>
      </c>
      <c r="GV89" s="768" t="str">
        <f t="shared" si="187"/>
        <v/>
      </c>
      <c r="GW89" s="455" t="str">
        <f t="shared" si="187"/>
        <v/>
      </c>
      <c r="GX89" s="455" t="str">
        <f t="shared" si="187"/>
        <v/>
      </c>
      <c r="GY89" s="455" t="str">
        <f t="shared" si="187"/>
        <v/>
      </c>
      <c r="GZ89" s="455" t="str">
        <f t="shared" si="187"/>
        <v/>
      </c>
      <c r="HA89" s="455" t="str">
        <f t="shared" si="187"/>
        <v/>
      </c>
      <c r="HB89" s="953" t="str">
        <f t="shared" si="187"/>
        <v/>
      </c>
      <c r="HC89" s="768" t="str">
        <f t="shared" si="187"/>
        <v/>
      </c>
      <c r="HD89" s="455" t="str">
        <f t="shared" si="187"/>
        <v/>
      </c>
      <c r="HE89" s="455" t="str">
        <f t="shared" si="187"/>
        <v/>
      </c>
      <c r="HF89" s="455" t="str">
        <f t="shared" si="188"/>
        <v/>
      </c>
      <c r="HG89" s="455" t="str">
        <f t="shared" si="188"/>
        <v/>
      </c>
      <c r="HH89" s="455" t="str">
        <f t="shared" si="188"/>
        <v/>
      </c>
      <c r="HI89" s="953" t="str">
        <f t="shared" si="188"/>
        <v/>
      </c>
      <c r="HJ89" s="768" t="str">
        <f t="shared" si="188"/>
        <v/>
      </c>
      <c r="HK89" s="455" t="str">
        <f t="shared" si="188"/>
        <v/>
      </c>
      <c r="HL89" s="455" t="str">
        <f t="shared" si="188"/>
        <v/>
      </c>
      <c r="HM89" s="455" t="str">
        <f t="shared" si="188"/>
        <v/>
      </c>
      <c r="HN89" s="455" t="str">
        <f t="shared" si="188"/>
        <v/>
      </c>
      <c r="HO89" s="455" t="str">
        <f t="shared" si="188"/>
        <v/>
      </c>
      <c r="HP89" s="953" t="str">
        <f t="shared" si="188"/>
        <v/>
      </c>
      <c r="HQ89" s="768" t="str">
        <f t="shared" si="188"/>
        <v/>
      </c>
      <c r="HR89" s="455" t="str">
        <f t="shared" si="188"/>
        <v/>
      </c>
      <c r="HS89" s="455" t="str">
        <f t="shared" si="188"/>
        <v/>
      </c>
      <c r="HT89" s="455" t="str">
        <f t="shared" si="188"/>
        <v/>
      </c>
      <c r="HU89" s="455" t="str">
        <f t="shared" si="188"/>
        <v/>
      </c>
      <c r="HV89" s="455" t="str">
        <f t="shared" si="189"/>
        <v/>
      </c>
      <c r="HW89" s="953" t="str">
        <f t="shared" si="189"/>
        <v/>
      </c>
      <c r="HX89" s="768" t="str">
        <f t="shared" si="189"/>
        <v/>
      </c>
      <c r="HY89" s="455" t="str">
        <f t="shared" si="189"/>
        <v/>
      </c>
      <c r="HZ89" s="455" t="str">
        <f t="shared" si="189"/>
        <v/>
      </c>
      <c r="IA89" s="455" t="str">
        <f t="shared" si="189"/>
        <v/>
      </c>
      <c r="IB89" s="455" t="str">
        <f t="shared" si="189"/>
        <v/>
      </c>
      <c r="IC89" s="455" t="str">
        <f t="shared" si="189"/>
        <v/>
      </c>
      <c r="ID89" s="953" t="str">
        <f t="shared" si="189"/>
        <v/>
      </c>
      <c r="IE89" s="768" t="str">
        <f t="shared" si="189"/>
        <v/>
      </c>
      <c r="IF89" s="455" t="str">
        <f t="shared" si="189"/>
        <v/>
      </c>
      <c r="IG89" s="455" t="str">
        <f t="shared" si="189"/>
        <v/>
      </c>
      <c r="IH89" s="455" t="str">
        <f t="shared" si="189"/>
        <v/>
      </c>
      <c r="II89" s="455" t="str">
        <f t="shared" si="189"/>
        <v/>
      </c>
      <c r="IJ89" s="455" t="str">
        <f t="shared" si="189"/>
        <v/>
      </c>
      <c r="IK89" s="953" t="str">
        <f t="shared" si="189"/>
        <v/>
      </c>
      <c r="IL89" s="768" t="str">
        <f t="shared" si="190"/>
        <v/>
      </c>
      <c r="IM89" s="455" t="str">
        <f t="shared" si="190"/>
        <v/>
      </c>
      <c r="IN89" s="455" t="str">
        <f t="shared" si="190"/>
        <v/>
      </c>
      <c r="IO89" s="455" t="str">
        <f t="shared" si="190"/>
        <v/>
      </c>
      <c r="IP89" s="455" t="str">
        <f t="shared" si="190"/>
        <v/>
      </c>
      <c r="IQ89" s="455" t="str">
        <f t="shared" si="190"/>
        <v/>
      </c>
      <c r="IR89" s="953" t="str">
        <f t="shared" si="190"/>
        <v/>
      </c>
      <c r="IS89" s="768" t="str">
        <f t="shared" si="190"/>
        <v/>
      </c>
      <c r="IT89" s="455" t="str">
        <f t="shared" si="190"/>
        <v/>
      </c>
      <c r="IU89" s="455" t="str">
        <f t="shared" si="190"/>
        <v/>
      </c>
      <c r="IV89" s="455" t="str">
        <f t="shared" si="190"/>
        <v/>
      </c>
      <c r="IW89" s="455" t="str">
        <f t="shared" si="190"/>
        <v/>
      </c>
      <c r="IX89" s="455" t="str">
        <f t="shared" si="190"/>
        <v/>
      </c>
      <c r="IY89" s="954" t="str">
        <f t="shared" si="190"/>
        <v/>
      </c>
      <c r="IZ89" s="768" t="str">
        <f t="shared" si="190"/>
        <v/>
      </c>
      <c r="JA89" s="455" t="str">
        <f t="shared" si="190"/>
        <v/>
      </c>
      <c r="JB89" s="455" t="str">
        <f t="shared" si="191"/>
        <v/>
      </c>
      <c r="JC89" s="455" t="str">
        <f t="shared" si="191"/>
        <v/>
      </c>
      <c r="JD89" s="455" t="str">
        <f t="shared" si="191"/>
        <v/>
      </c>
      <c r="JE89" s="455" t="str">
        <f t="shared" si="191"/>
        <v/>
      </c>
      <c r="JF89" s="953" t="str">
        <f t="shared" si="191"/>
        <v/>
      </c>
      <c r="JG89" s="768" t="str">
        <f t="shared" si="191"/>
        <v/>
      </c>
      <c r="JH89" s="455" t="str">
        <f t="shared" si="191"/>
        <v/>
      </c>
      <c r="JI89" s="455" t="str">
        <f t="shared" si="191"/>
        <v/>
      </c>
      <c r="JJ89" s="455" t="str">
        <f t="shared" si="191"/>
        <v/>
      </c>
      <c r="JK89" s="455" t="str">
        <f t="shared" si="191"/>
        <v/>
      </c>
      <c r="JL89" s="455" t="str">
        <f t="shared" si="191"/>
        <v/>
      </c>
      <c r="JM89" s="953" t="str">
        <f t="shared" si="191"/>
        <v/>
      </c>
      <c r="JN89" s="768" t="str">
        <f t="shared" si="191"/>
        <v/>
      </c>
      <c r="JO89" s="455" t="str">
        <f t="shared" si="191"/>
        <v/>
      </c>
      <c r="JP89" s="455" t="str">
        <f t="shared" si="191"/>
        <v/>
      </c>
      <c r="JQ89" s="455" t="str">
        <f t="shared" si="191"/>
        <v/>
      </c>
      <c r="JR89" s="455" t="str">
        <f t="shared" si="192"/>
        <v/>
      </c>
      <c r="JS89" s="455" t="str">
        <f t="shared" si="192"/>
        <v/>
      </c>
      <c r="JT89" s="953" t="str">
        <f t="shared" si="192"/>
        <v/>
      </c>
      <c r="JU89" s="768" t="str">
        <f t="shared" si="192"/>
        <v/>
      </c>
      <c r="JV89" s="455" t="str">
        <f t="shared" si="192"/>
        <v/>
      </c>
      <c r="JW89" s="455" t="str">
        <f t="shared" si="192"/>
        <v/>
      </c>
      <c r="JX89" s="455" t="str">
        <f t="shared" si="192"/>
        <v/>
      </c>
      <c r="JY89" s="455" t="str">
        <f t="shared" si="192"/>
        <v/>
      </c>
      <c r="JZ89" s="455" t="str">
        <f t="shared" si="192"/>
        <v/>
      </c>
      <c r="KA89" s="953" t="str">
        <f t="shared" si="192"/>
        <v/>
      </c>
      <c r="KB89" s="768" t="str">
        <f t="shared" si="192"/>
        <v/>
      </c>
      <c r="KC89" s="455" t="str">
        <f t="shared" si="192"/>
        <v/>
      </c>
      <c r="KD89" s="455" t="str">
        <f t="shared" si="192"/>
        <v/>
      </c>
      <c r="KE89" s="455" t="str">
        <f t="shared" si="192"/>
        <v/>
      </c>
      <c r="KF89" s="455" t="str">
        <f t="shared" si="192"/>
        <v/>
      </c>
      <c r="KG89" s="455" t="str">
        <f t="shared" si="192"/>
        <v/>
      </c>
      <c r="KH89" s="953" t="str">
        <f t="shared" si="193"/>
        <v/>
      </c>
      <c r="KI89" s="768" t="str">
        <f t="shared" si="193"/>
        <v/>
      </c>
      <c r="KJ89" s="455" t="str">
        <f t="shared" si="193"/>
        <v/>
      </c>
      <c r="KK89" s="455" t="str">
        <f t="shared" si="193"/>
        <v/>
      </c>
      <c r="KL89" s="455" t="str">
        <f t="shared" si="193"/>
        <v/>
      </c>
      <c r="KM89" s="455" t="str">
        <f t="shared" si="193"/>
        <v/>
      </c>
      <c r="KN89" s="455" t="str">
        <f t="shared" si="193"/>
        <v/>
      </c>
      <c r="KO89" s="953" t="str">
        <f t="shared" si="193"/>
        <v/>
      </c>
      <c r="KP89" s="768" t="str">
        <f t="shared" si="193"/>
        <v/>
      </c>
      <c r="KQ89" s="455" t="str">
        <f t="shared" si="193"/>
        <v/>
      </c>
      <c r="KR89" s="455" t="str">
        <f t="shared" si="193"/>
        <v/>
      </c>
      <c r="KS89" s="455" t="str">
        <f t="shared" si="193"/>
        <v/>
      </c>
      <c r="KT89" s="455" t="str">
        <f t="shared" si="193"/>
        <v/>
      </c>
      <c r="KU89" s="455" t="str">
        <f t="shared" si="193"/>
        <v/>
      </c>
      <c r="KV89" s="953" t="str">
        <f t="shared" si="193"/>
        <v/>
      </c>
      <c r="KW89" s="768" t="str">
        <f t="shared" si="193"/>
        <v/>
      </c>
      <c r="KX89" s="455" t="str">
        <f t="shared" si="194"/>
        <v/>
      </c>
      <c r="KY89" s="455" t="str">
        <f t="shared" si="194"/>
        <v/>
      </c>
      <c r="KZ89" s="455" t="str">
        <f t="shared" si="194"/>
        <v/>
      </c>
      <c r="LA89" s="455" t="str">
        <f t="shared" si="194"/>
        <v/>
      </c>
      <c r="LB89" s="455" t="str">
        <f t="shared" si="194"/>
        <v/>
      </c>
      <c r="LC89" s="954" t="str">
        <f t="shared" si="194"/>
        <v/>
      </c>
      <c r="LD89" s="768" t="str">
        <f t="shared" si="194"/>
        <v/>
      </c>
      <c r="LE89" s="455" t="str">
        <f t="shared" si="194"/>
        <v/>
      </c>
      <c r="LF89" s="455" t="str">
        <f t="shared" si="194"/>
        <v/>
      </c>
      <c r="LG89" s="455" t="str">
        <f t="shared" si="194"/>
        <v/>
      </c>
      <c r="LH89" s="455" t="str">
        <f t="shared" si="194"/>
        <v/>
      </c>
      <c r="LI89" s="455" t="str">
        <f t="shared" si="194"/>
        <v/>
      </c>
      <c r="LJ89" s="953" t="str">
        <f t="shared" si="194"/>
        <v/>
      </c>
      <c r="LK89" s="768" t="str">
        <f t="shared" si="194"/>
        <v/>
      </c>
      <c r="LL89" s="455" t="str">
        <f t="shared" si="194"/>
        <v/>
      </c>
      <c r="LM89" s="455" t="str">
        <f t="shared" si="194"/>
        <v/>
      </c>
      <c r="LN89" s="455" t="str">
        <f t="shared" si="195"/>
        <v/>
      </c>
      <c r="LO89" s="455" t="str">
        <f t="shared" si="195"/>
        <v/>
      </c>
      <c r="LP89" s="455" t="str">
        <f t="shared" si="195"/>
        <v/>
      </c>
      <c r="LQ89" s="953" t="str">
        <f t="shared" si="195"/>
        <v/>
      </c>
      <c r="LR89" s="768" t="str">
        <f t="shared" si="195"/>
        <v/>
      </c>
      <c r="LS89" s="455" t="str">
        <f t="shared" si="195"/>
        <v/>
      </c>
      <c r="LT89" s="455" t="str">
        <f t="shared" si="195"/>
        <v/>
      </c>
      <c r="LU89" s="455" t="str">
        <f t="shared" si="195"/>
        <v/>
      </c>
      <c r="LV89" s="455" t="str">
        <f t="shared" si="195"/>
        <v/>
      </c>
      <c r="LW89" s="455" t="str">
        <f t="shared" si="195"/>
        <v/>
      </c>
      <c r="LX89" s="953" t="str">
        <f t="shared" si="195"/>
        <v/>
      </c>
      <c r="LY89" s="768" t="str">
        <f t="shared" si="195"/>
        <v/>
      </c>
      <c r="LZ89" s="455" t="str">
        <f t="shared" si="195"/>
        <v/>
      </c>
      <c r="MA89" s="455" t="str">
        <f t="shared" si="195"/>
        <v/>
      </c>
      <c r="MB89" s="455" t="str">
        <f t="shared" si="195"/>
        <v/>
      </c>
      <c r="MC89" s="455" t="str">
        <f t="shared" si="195"/>
        <v/>
      </c>
      <c r="MD89" s="455" t="str">
        <f t="shared" si="196"/>
        <v/>
      </c>
      <c r="ME89" s="953" t="str">
        <f t="shared" si="196"/>
        <v/>
      </c>
      <c r="MF89" s="768" t="str">
        <f t="shared" si="196"/>
        <v/>
      </c>
      <c r="MG89" s="455" t="str">
        <f t="shared" si="196"/>
        <v/>
      </c>
      <c r="MH89" s="455" t="str">
        <f t="shared" si="196"/>
        <v/>
      </c>
      <c r="MI89" s="455" t="str">
        <f t="shared" si="196"/>
        <v/>
      </c>
      <c r="MJ89" s="455" t="str">
        <f t="shared" si="196"/>
        <v/>
      </c>
      <c r="MK89" s="455" t="str">
        <f t="shared" si="196"/>
        <v/>
      </c>
      <c r="ML89" s="953" t="str">
        <f t="shared" si="196"/>
        <v/>
      </c>
      <c r="MM89" s="768" t="str">
        <f t="shared" si="196"/>
        <v/>
      </c>
      <c r="MN89" s="455" t="str">
        <f t="shared" si="196"/>
        <v/>
      </c>
      <c r="MO89" s="455" t="str">
        <f t="shared" si="196"/>
        <v/>
      </c>
      <c r="MP89" s="455" t="str">
        <f t="shared" si="196"/>
        <v/>
      </c>
      <c r="MQ89" s="455" t="str">
        <f t="shared" si="196"/>
        <v/>
      </c>
      <c r="MR89" s="455" t="str">
        <f t="shared" si="196"/>
        <v/>
      </c>
      <c r="MS89" s="953" t="str">
        <f t="shared" si="196"/>
        <v/>
      </c>
      <c r="MT89" s="768" t="str">
        <f t="shared" si="197"/>
        <v/>
      </c>
      <c r="MU89" s="455" t="str">
        <f t="shared" si="197"/>
        <v/>
      </c>
      <c r="MV89" s="455" t="str">
        <f t="shared" si="197"/>
        <v/>
      </c>
      <c r="MW89" s="455" t="str">
        <f t="shared" si="197"/>
        <v/>
      </c>
      <c r="MX89" s="455" t="str">
        <f t="shared" si="197"/>
        <v/>
      </c>
      <c r="MY89" s="455" t="str">
        <f t="shared" si="197"/>
        <v/>
      </c>
      <c r="MZ89" s="953" t="str">
        <f t="shared" si="197"/>
        <v/>
      </c>
      <c r="NA89" s="768" t="str">
        <f t="shared" si="197"/>
        <v/>
      </c>
      <c r="NB89" s="455" t="str">
        <f t="shared" si="197"/>
        <v/>
      </c>
      <c r="NC89" s="455" t="str">
        <f t="shared" si="197"/>
        <v/>
      </c>
      <c r="ND89" s="455" t="str">
        <f t="shared" si="197"/>
        <v/>
      </c>
      <c r="NE89" s="455" t="str">
        <f t="shared" si="197"/>
        <v/>
      </c>
      <c r="NF89" s="455" t="str">
        <f t="shared" si="197"/>
        <v/>
      </c>
      <c r="NG89" s="954" t="str">
        <f t="shared" si="197"/>
        <v/>
      </c>
      <c r="NH89" s="768" t="str">
        <f t="shared" si="197"/>
        <v/>
      </c>
      <c r="NI89" s="455" t="str">
        <f t="shared" si="197"/>
        <v/>
      </c>
      <c r="NJ89" s="455" t="str">
        <f t="shared" si="198"/>
        <v/>
      </c>
      <c r="NK89" s="455" t="str">
        <f t="shared" si="198"/>
        <v/>
      </c>
      <c r="NL89" s="455" t="str">
        <f t="shared" si="198"/>
        <v/>
      </c>
      <c r="NM89" s="455" t="str">
        <f t="shared" si="198"/>
        <v/>
      </c>
      <c r="NN89" s="953" t="str">
        <f t="shared" si="198"/>
        <v/>
      </c>
      <c r="NO89" s="83"/>
      <c r="NP89" s="83"/>
      <c r="NQ89" s="83"/>
      <c r="NR89" s="83"/>
      <c r="NS89" s="83"/>
      <c r="NT89" s="83"/>
      <c r="NU89" s="83"/>
      <c r="NV89" s="83"/>
      <c r="NW89" s="83"/>
      <c r="NX89" s="83"/>
      <c r="NY89" s="83"/>
      <c r="NZ89" s="83"/>
      <c r="OA89" s="83"/>
      <c r="OB89" s="83"/>
      <c r="OC89" s="83"/>
      <c r="OD89" s="83"/>
      <c r="OE89" s="83"/>
      <c r="OF89" s="83"/>
      <c r="OG89" s="83"/>
      <c r="OH89" s="83"/>
      <c r="OI89" s="83"/>
      <c r="OJ89" s="83"/>
      <c r="OK89" s="83"/>
      <c r="OL89" s="83"/>
      <c r="OM89" s="83"/>
      <c r="ON89" s="83"/>
      <c r="OO89" s="83"/>
      <c r="OP89" s="83"/>
      <c r="OQ89" s="83"/>
      <c r="OR89" s="83"/>
      <c r="OS89" s="83"/>
      <c r="OT89" s="83"/>
      <c r="OU89" s="83"/>
      <c r="OV89" s="83"/>
      <c r="OW89" s="83"/>
      <c r="OX89" s="83"/>
      <c r="OY89" s="83"/>
      <c r="OZ89" s="83"/>
      <c r="PA89" s="83"/>
      <c r="PB89" s="83"/>
      <c r="PC89" s="83"/>
      <c r="PD89" s="83"/>
      <c r="PE89" s="83"/>
      <c r="PF89" s="83"/>
      <c r="PG89" s="83"/>
      <c r="PH89" s="83"/>
      <c r="PI89" s="83"/>
      <c r="PJ89" s="83"/>
      <c r="PK89" s="83"/>
      <c r="PL89" s="83"/>
      <c r="PM89" s="83"/>
      <c r="PN89" s="83"/>
      <c r="PO89" s="83"/>
      <c r="PP89" s="83"/>
      <c r="PQ89" s="83"/>
      <c r="PR89" s="83"/>
      <c r="PS89" s="83"/>
      <c r="PT89" s="83"/>
      <c r="PU89" s="83"/>
      <c r="PV89" s="83"/>
      <c r="PW89" s="83"/>
      <c r="PX89" s="83"/>
      <c r="PY89" s="83"/>
      <c r="PZ89" s="83"/>
      <c r="QA89" s="83"/>
      <c r="QB89" s="83"/>
      <c r="QC89" s="83"/>
      <c r="QD89" s="83"/>
      <c r="QE89" s="83"/>
      <c r="QF89" s="83"/>
      <c r="QG89" s="83"/>
      <c r="QH89" s="83"/>
      <c r="QI89" s="83"/>
      <c r="QJ89" s="83"/>
      <c r="QK89" s="83"/>
      <c r="QL89" s="83"/>
      <c r="QM89" s="83"/>
      <c r="QN89" s="83"/>
      <c r="QO89" s="83"/>
      <c r="QP89" s="83"/>
      <c r="QQ89" s="83"/>
      <c r="QR89" s="83"/>
      <c r="QS89" s="83"/>
      <c r="QT89" s="83"/>
      <c r="QU89" s="83"/>
      <c r="QV89" s="83"/>
      <c r="QW89" s="83"/>
      <c r="QX89" s="83"/>
      <c r="QY89" s="83"/>
      <c r="QZ89" s="83"/>
      <c r="RA89" s="83"/>
      <c r="RB89" s="83"/>
      <c r="RC89" s="83"/>
      <c r="RD89" s="83"/>
      <c r="RE89" s="83"/>
      <c r="RF89" s="83"/>
      <c r="RG89" s="83"/>
      <c r="RH89" s="83"/>
      <c r="RI89" s="83"/>
      <c r="RJ89" s="83"/>
      <c r="RK89" s="83"/>
      <c r="RL89" s="83"/>
      <c r="RM89" s="83"/>
      <c r="RN89" s="83"/>
      <c r="RO89" s="83"/>
      <c r="RP89" s="83"/>
      <c r="RQ89" s="83"/>
      <c r="RR89" s="83"/>
      <c r="RS89" s="83"/>
      <c r="RT89" s="83"/>
      <c r="RU89" s="83"/>
      <c r="RV89" s="83"/>
      <c r="RW89" s="83"/>
      <c r="RX89" s="83"/>
      <c r="RY89" s="83"/>
      <c r="RZ89" s="83"/>
      <c r="SA89" s="83"/>
      <c r="SB89" s="83"/>
      <c r="SC89" s="83"/>
      <c r="SD89" s="83"/>
      <c r="SE89" s="83"/>
      <c r="SF89" s="83"/>
      <c r="SG89" s="83"/>
      <c r="SH89" s="83"/>
      <c r="SI89" s="83"/>
      <c r="SJ89" s="83"/>
      <c r="SK89" s="83"/>
      <c r="SL89" s="83"/>
      <c r="SM89" s="83"/>
      <c r="SN89" s="83"/>
      <c r="SO89" s="83"/>
      <c r="SP89" s="83"/>
      <c r="SQ89" s="83"/>
      <c r="SR89" s="83"/>
      <c r="SS89" s="83"/>
      <c r="ST89" s="83"/>
      <c r="SU89" s="83"/>
      <c r="SV89" s="83"/>
      <c r="SW89" s="83"/>
      <c r="SX89" s="83"/>
      <c r="SY89" s="83"/>
      <c r="SZ89" s="83"/>
      <c r="TA89" s="83"/>
      <c r="TB89" s="83"/>
      <c r="TC89" s="83"/>
      <c r="TD89" s="83"/>
      <c r="TE89" s="83"/>
      <c r="TF89" s="83"/>
      <c r="TG89" s="83"/>
      <c r="TH89" s="83"/>
      <c r="TI89" s="83"/>
      <c r="TJ89" s="83"/>
      <c r="TK89" s="83"/>
      <c r="TL89" s="83"/>
      <c r="TM89" s="83"/>
      <c r="TN89" s="83"/>
      <c r="TO89" s="83"/>
      <c r="TP89" s="83"/>
      <c r="TQ89" s="83"/>
      <c r="TR89" s="83"/>
      <c r="TS89" s="83"/>
      <c r="TT89" s="83"/>
      <c r="TU89" s="83"/>
      <c r="TV89" s="83"/>
      <c r="TW89" s="83"/>
      <c r="TX89" s="83"/>
      <c r="TY89" s="83"/>
      <c r="TZ89" s="83"/>
      <c r="UA89" s="83"/>
      <c r="UB89" s="83"/>
      <c r="UC89" s="83"/>
      <c r="UD89" s="83"/>
      <c r="UE89" s="83"/>
      <c r="UF89" s="83"/>
      <c r="UG89" s="83"/>
      <c r="UH89" s="83"/>
      <c r="UI89" s="83"/>
      <c r="UJ89" s="83"/>
      <c r="UK89" s="83"/>
      <c r="UL89" s="83"/>
      <c r="UM89" s="83"/>
      <c r="UN89" s="83"/>
      <c r="UO89" s="83"/>
      <c r="UP89" s="83"/>
      <c r="UQ89" s="83"/>
    </row>
    <row r="90" spans="1:564" s="1" customFormat="1" hidden="1" x14ac:dyDescent="0.2">
      <c r="A90" s="938">
        <f>alapadatok!A72</f>
        <v>7</v>
      </c>
      <c r="B90" s="678" t="str">
        <f>IF(alapadatok!C72="","",alapadatok!C72)</f>
        <v/>
      </c>
      <c r="C90" s="584" t="str">
        <f>IF(alapadatok!B72="","",alapadatok!B72)</f>
        <v/>
      </c>
      <c r="D90" s="584" t="str">
        <f>IF(alapadatok!D72="","",alapadatok!D72)</f>
        <v/>
      </c>
      <c r="E90" s="948" t="str">
        <f>IF(alapadatok!K72="","",alapadatok!K72)</f>
        <v/>
      </c>
      <c r="F90" s="952" t="str">
        <f t="shared" si="175"/>
        <v/>
      </c>
      <c r="G90" s="953" t="str">
        <f t="shared" si="175"/>
        <v/>
      </c>
      <c r="H90" s="768" t="str">
        <f t="shared" si="175"/>
        <v/>
      </c>
      <c r="I90" s="455" t="str">
        <f t="shared" si="175"/>
        <v/>
      </c>
      <c r="J90" s="455" t="str">
        <f t="shared" si="175"/>
        <v/>
      </c>
      <c r="K90" s="455" t="str">
        <f t="shared" si="175"/>
        <v/>
      </c>
      <c r="L90" s="455" t="str">
        <f t="shared" si="175"/>
        <v/>
      </c>
      <c r="M90" s="455" t="str">
        <f t="shared" si="175"/>
        <v/>
      </c>
      <c r="N90" s="953" t="str">
        <f t="shared" si="175"/>
        <v/>
      </c>
      <c r="O90" s="768" t="str">
        <f t="shared" si="175"/>
        <v/>
      </c>
      <c r="P90" s="455" t="str">
        <f t="shared" si="175"/>
        <v/>
      </c>
      <c r="Q90" s="455" t="str">
        <f t="shared" si="175"/>
        <v/>
      </c>
      <c r="R90" s="455" t="str">
        <f t="shared" si="175"/>
        <v/>
      </c>
      <c r="S90" s="455" t="str">
        <f t="shared" si="175"/>
        <v/>
      </c>
      <c r="T90" s="455" t="str">
        <f t="shared" si="175"/>
        <v/>
      </c>
      <c r="U90" s="953" t="str">
        <f t="shared" si="175"/>
        <v/>
      </c>
      <c r="V90" s="768" t="str">
        <f t="shared" si="201"/>
        <v/>
      </c>
      <c r="W90" s="455" t="str">
        <f t="shared" si="201"/>
        <v/>
      </c>
      <c r="X90" s="455" t="str">
        <f t="shared" si="201"/>
        <v/>
      </c>
      <c r="Y90" s="455" t="str">
        <f t="shared" si="201"/>
        <v/>
      </c>
      <c r="Z90" s="455" t="str">
        <f t="shared" si="201"/>
        <v/>
      </c>
      <c r="AA90" s="455" t="str">
        <f t="shared" si="201"/>
        <v/>
      </c>
      <c r="AB90" s="953" t="str">
        <f t="shared" si="201"/>
        <v/>
      </c>
      <c r="AC90" s="768" t="str">
        <f t="shared" si="201"/>
        <v/>
      </c>
      <c r="AD90" s="455" t="str">
        <f t="shared" si="201"/>
        <v/>
      </c>
      <c r="AE90" s="455" t="str">
        <f t="shared" si="201"/>
        <v/>
      </c>
      <c r="AF90" s="455" t="str">
        <f t="shared" si="201"/>
        <v/>
      </c>
      <c r="AG90" s="455" t="str">
        <f t="shared" si="201"/>
        <v/>
      </c>
      <c r="AH90" s="455" t="str">
        <f t="shared" si="201"/>
        <v/>
      </c>
      <c r="AI90" s="953" t="str">
        <f t="shared" si="201"/>
        <v/>
      </c>
      <c r="AJ90" s="768" t="str">
        <f t="shared" si="201"/>
        <v/>
      </c>
      <c r="AK90" s="455" t="str">
        <f t="shared" si="201"/>
        <v/>
      </c>
      <c r="AL90" s="455" t="str">
        <f t="shared" si="202"/>
        <v/>
      </c>
      <c r="AM90" s="455" t="str">
        <f t="shared" si="202"/>
        <v/>
      </c>
      <c r="AN90" s="455" t="str">
        <f t="shared" si="202"/>
        <v/>
      </c>
      <c r="AO90" s="455" t="str">
        <f t="shared" si="202"/>
        <v/>
      </c>
      <c r="AP90" s="953" t="str">
        <f t="shared" si="202"/>
        <v/>
      </c>
      <c r="AQ90" s="768" t="str">
        <f t="shared" si="202"/>
        <v/>
      </c>
      <c r="AR90" s="455" t="str">
        <f t="shared" si="202"/>
        <v/>
      </c>
      <c r="AS90" s="455" t="str">
        <f t="shared" si="202"/>
        <v/>
      </c>
      <c r="AT90" s="455" t="str">
        <f t="shared" si="202"/>
        <v/>
      </c>
      <c r="AU90" s="455" t="str">
        <f t="shared" si="202"/>
        <v/>
      </c>
      <c r="AV90" s="455" t="str">
        <f t="shared" si="202"/>
        <v/>
      </c>
      <c r="AW90" s="953" t="str">
        <f t="shared" si="202"/>
        <v/>
      </c>
      <c r="AX90" s="768" t="str">
        <f t="shared" si="202"/>
        <v/>
      </c>
      <c r="AY90" s="455" t="str">
        <f t="shared" si="202"/>
        <v/>
      </c>
      <c r="AZ90" s="455" t="str">
        <f t="shared" si="202"/>
        <v/>
      </c>
      <c r="BA90" s="455" t="str">
        <f t="shared" si="202"/>
        <v/>
      </c>
      <c r="BB90" s="455" t="str">
        <f t="shared" si="177"/>
        <v/>
      </c>
      <c r="BC90" s="455" t="str">
        <f t="shared" si="177"/>
        <v/>
      </c>
      <c r="BD90" s="953" t="str">
        <f t="shared" si="177"/>
        <v/>
      </c>
      <c r="BE90" s="768" t="str">
        <f t="shared" si="177"/>
        <v/>
      </c>
      <c r="BF90" s="455" t="str">
        <f t="shared" si="177"/>
        <v/>
      </c>
      <c r="BG90" s="455" t="str">
        <f t="shared" si="177"/>
        <v/>
      </c>
      <c r="BH90" s="455" t="str">
        <f t="shared" si="177"/>
        <v/>
      </c>
      <c r="BI90" s="455" t="str">
        <f t="shared" si="177"/>
        <v/>
      </c>
      <c r="BJ90" s="455" t="str">
        <f t="shared" si="177"/>
        <v/>
      </c>
      <c r="BK90" s="953" t="str">
        <f t="shared" si="177"/>
        <v/>
      </c>
      <c r="BL90" s="768" t="str">
        <f t="shared" si="177"/>
        <v/>
      </c>
      <c r="BM90" s="455" t="str">
        <f t="shared" si="177"/>
        <v/>
      </c>
      <c r="BN90" s="455" t="str">
        <f t="shared" si="177"/>
        <v/>
      </c>
      <c r="BO90" s="455" t="str">
        <f t="shared" si="177"/>
        <v/>
      </c>
      <c r="BP90" s="455" t="str">
        <f t="shared" si="177"/>
        <v/>
      </c>
      <c r="BQ90" s="455" t="str">
        <f t="shared" si="177"/>
        <v/>
      </c>
      <c r="BR90" s="953" t="str">
        <f t="shared" si="179"/>
        <v/>
      </c>
      <c r="BS90" s="768" t="str">
        <f t="shared" si="179"/>
        <v/>
      </c>
      <c r="BT90" s="455" t="str">
        <f t="shared" si="179"/>
        <v/>
      </c>
      <c r="BU90" s="455" t="str">
        <f t="shared" si="179"/>
        <v/>
      </c>
      <c r="BV90" s="455" t="str">
        <f t="shared" si="179"/>
        <v/>
      </c>
      <c r="BW90" s="455" t="str">
        <f t="shared" si="179"/>
        <v/>
      </c>
      <c r="BX90" s="455" t="str">
        <f t="shared" si="179"/>
        <v/>
      </c>
      <c r="BY90" s="953" t="str">
        <f t="shared" si="179"/>
        <v/>
      </c>
      <c r="BZ90" s="768" t="str">
        <f t="shared" si="179"/>
        <v/>
      </c>
      <c r="CA90" s="455" t="str">
        <f t="shared" si="179"/>
        <v/>
      </c>
      <c r="CB90" s="455" t="str">
        <f t="shared" si="179"/>
        <v/>
      </c>
      <c r="CC90" s="455" t="str">
        <f t="shared" si="179"/>
        <v/>
      </c>
      <c r="CD90" s="455" t="str">
        <f t="shared" si="179"/>
        <v/>
      </c>
      <c r="CE90" s="455" t="str">
        <f t="shared" si="179"/>
        <v/>
      </c>
      <c r="CF90" s="953" t="str">
        <f t="shared" si="179"/>
        <v/>
      </c>
      <c r="CG90" s="768" t="str">
        <f t="shared" si="179"/>
        <v/>
      </c>
      <c r="CH90" s="455" t="str">
        <f t="shared" si="180"/>
        <v/>
      </c>
      <c r="CI90" s="455" t="str">
        <f t="shared" si="180"/>
        <v/>
      </c>
      <c r="CJ90" s="455" t="str">
        <f t="shared" si="180"/>
        <v/>
      </c>
      <c r="CK90" s="455" t="str">
        <f t="shared" si="180"/>
        <v/>
      </c>
      <c r="CL90" s="455" t="str">
        <f t="shared" si="180"/>
        <v/>
      </c>
      <c r="CM90" s="953" t="str">
        <f t="shared" si="180"/>
        <v/>
      </c>
      <c r="CN90" s="768" t="str">
        <f t="shared" si="180"/>
        <v/>
      </c>
      <c r="CO90" s="455" t="str">
        <f t="shared" si="180"/>
        <v/>
      </c>
      <c r="CP90" s="455" t="str">
        <f t="shared" si="180"/>
        <v/>
      </c>
      <c r="CQ90" s="455" t="str">
        <f t="shared" si="180"/>
        <v/>
      </c>
      <c r="CR90" s="455" t="str">
        <f t="shared" si="180"/>
        <v/>
      </c>
      <c r="CS90" s="455" t="str">
        <f t="shared" si="180"/>
        <v/>
      </c>
      <c r="CT90" s="953" t="str">
        <f t="shared" si="180"/>
        <v/>
      </c>
      <c r="CU90" s="952" t="str">
        <f t="shared" si="180"/>
        <v/>
      </c>
      <c r="CV90" s="455" t="str">
        <f t="shared" si="180"/>
        <v/>
      </c>
      <c r="CW90" s="455" t="str">
        <f t="shared" si="180"/>
        <v/>
      </c>
      <c r="CX90" s="455" t="str">
        <f t="shared" si="181"/>
        <v/>
      </c>
      <c r="CY90" s="455" t="str">
        <f t="shared" si="181"/>
        <v/>
      </c>
      <c r="CZ90" s="455" t="str">
        <f t="shared" si="181"/>
        <v/>
      </c>
      <c r="DA90" s="953" t="str">
        <f t="shared" si="181"/>
        <v/>
      </c>
      <c r="DB90" s="768" t="str">
        <f t="shared" si="181"/>
        <v/>
      </c>
      <c r="DC90" s="455" t="str">
        <f t="shared" si="181"/>
        <v/>
      </c>
      <c r="DD90" s="455" t="str">
        <f t="shared" si="181"/>
        <v/>
      </c>
      <c r="DE90" s="455" t="str">
        <f t="shared" si="181"/>
        <v/>
      </c>
      <c r="DF90" s="455" t="str">
        <f t="shared" si="181"/>
        <v/>
      </c>
      <c r="DG90" s="455" t="str">
        <f t="shared" si="181"/>
        <v/>
      </c>
      <c r="DH90" s="953" t="str">
        <f t="shared" si="181"/>
        <v/>
      </c>
      <c r="DI90" s="768" t="str">
        <f t="shared" si="181"/>
        <v/>
      </c>
      <c r="DJ90" s="455" t="str">
        <f t="shared" si="181"/>
        <v/>
      </c>
      <c r="DK90" s="455" t="str">
        <f t="shared" si="181"/>
        <v/>
      </c>
      <c r="DL90" s="455" t="str">
        <f t="shared" si="181"/>
        <v/>
      </c>
      <c r="DM90" s="455" t="str">
        <f t="shared" si="181"/>
        <v/>
      </c>
      <c r="DN90" s="455" t="str">
        <f t="shared" si="182"/>
        <v/>
      </c>
      <c r="DO90" s="953" t="str">
        <f t="shared" si="182"/>
        <v/>
      </c>
      <c r="DP90" s="768" t="str">
        <f t="shared" si="182"/>
        <v/>
      </c>
      <c r="DQ90" s="455" t="str">
        <f t="shared" si="182"/>
        <v/>
      </c>
      <c r="DR90" s="455" t="str">
        <f t="shared" si="182"/>
        <v/>
      </c>
      <c r="DS90" s="455" t="str">
        <f t="shared" si="182"/>
        <v/>
      </c>
      <c r="DT90" s="455" t="str">
        <f t="shared" si="182"/>
        <v/>
      </c>
      <c r="DU90" s="455" t="str">
        <f t="shared" si="182"/>
        <v/>
      </c>
      <c r="DV90" s="953" t="str">
        <f t="shared" si="182"/>
        <v/>
      </c>
      <c r="DW90" s="768" t="str">
        <f t="shared" si="182"/>
        <v/>
      </c>
      <c r="DX90" s="455" t="str">
        <f t="shared" si="182"/>
        <v/>
      </c>
      <c r="DY90" s="455" t="str">
        <f t="shared" si="182"/>
        <v/>
      </c>
      <c r="DZ90" s="455" t="str">
        <f t="shared" si="182"/>
        <v/>
      </c>
      <c r="EA90" s="455" t="str">
        <f t="shared" si="182"/>
        <v/>
      </c>
      <c r="EB90" s="455" t="str">
        <f t="shared" si="182"/>
        <v/>
      </c>
      <c r="EC90" s="954" t="str">
        <f t="shared" si="182"/>
        <v/>
      </c>
      <c r="ED90" s="768" t="str">
        <f t="shared" si="183"/>
        <v/>
      </c>
      <c r="EE90" s="455" t="str">
        <f t="shared" si="183"/>
        <v/>
      </c>
      <c r="EF90" s="455" t="str">
        <f t="shared" si="183"/>
        <v/>
      </c>
      <c r="EG90" s="455" t="str">
        <f t="shared" si="183"/>
        <v/>
      </c>
      <c r="EH90" s="455" t="str">
        <f t="shared" si="183"/>
        <v/>
      </c>
      <c r="EI90" s="455" t="str">
        <f t="shared" si="183"/>
        <v/>
      </c>
      <c r="EJ90" s="953" t="str">
        <f t="shared" si="183"/>
        <v/>
      </c>
      <c r="EK90" s="768" t="str">
        <f t="shared" si="183"/>
        <v/>
      </c>
      <c r="EL90" s="455" t="str">
        <f t="shared" si="183"/>
        <v/>
      </c>
      <c r="EM90" s="455" t="str">
        <f t="shared" si="183"/>
        <v/>
      </c>
      <c r="EN90" s="455" t="str">
        <f t="shared" si="183"/>
        <v/>
      </c>
      <c r="EO90" s="455" t="str">
        <f t="shared" si="183"/>
        <v/>
      </c>
      <c r="EP90" s="455" t="str">
        <f t="shared" si="183"/>
        <v/>
      </c>
      <c r="EQ90" s="953" t="str">
        <f t="shared" si="183"/>
        <v/>
      </c>
      <c r="ER90" s="768" t="str">
        <f t="shared" si="183"/>
        <v/>
      </c>
      <c r="ES90" s="455" t="str">
        <f t="shared" si="183"/>
        <v/>
      </c>
      <c r="ET90" s="455" t="str">
        <f t="shared" si="184"/>
        <v/>
      </c>
      <c r="EU90" s="455" t="str">
        <f t="shared" si="184"/>
        <v/>
      </c>
      <c r="EV90" s="455" t="str">
        <f t="shared" si="184"/>
        <v/>
      </c>
      <c r="EW90" s="455" t="str">
        <f t="shared" si="184"/>
        <v/>
      </c>
      <c r="EX90" s="953" t="str">
        <f t="shared" si="184"/>
        <v/>
      </c>
      <c r="EY90" s="768" t="str">
        <f t="shared" si="184"/>
        <v/>
      </c>
      <c r="EZ90" s="455" t="str">
        <f t="shared" si="184"/>
        <v/>
      </c>
      <c r="FA90" s="455" t="str">
        <f t="shared" si="184"/>
        <v/>
      </c>
      <c r="FB90" s="455" t="str">
        <f t="shared" si="184"/>
        <v/>
      </c>
      <c r="FC90" s="455" t="str">
        <f t="shared" si="184"/>
        <v/>
      </c>
      <c r="FD90" s="455" t="str">
        <f t="shared" si="184"/>
        <v/>
      </c>
      <c r="FE90" s="953" t="str">
        <f t="shared" si="184"/>
        <v/>
      </c>
      <c r="FF90" s="768" t="str">
        <f t="shared" si="184"/>
        <v/>
      </c>
      <c r="FG90" s="455" t="str">
        <f t="shared" si="184"/>
        <v/>
      </c>
      <c r="FH90" s="455" t="str">
        <f t="shared" si="184"/>
        <v/>
      </c>
      <c r="FI90" s="455" t="str">
        <f t="shared" si="184"/>
        <v/>
      </c>
      <c r="FJ90" s="455" t="str">
        <f t="shared" si="185"/>
        <v/>
      </c>
      <c r="FK90" s="455" t="str">
        <f t="shared" si="185"/>
        <v/>
      </c>
      <c r="FL90" s="953" t="str">
        <f t="shared" si="185"/>
        <v/>
      </c>
      <c r="FM90" s="768" t="str">
        <f t="shared" si="185"/>
        <v/>
      </c>
      <c r="FN90" s="455" t="str">
        <f t="shared" si="185"/>
        <v/>
      </c>
      <c r="FO90" s="455" t="str">
        <f t="shared" si="185"/>
        <v/>
      </c>
      <c r="FP90" s="455" t="str">
        <f t="shared" si="185"/>
        <v/>
      </c>
      <c r="FQ90" s="455" t="str">
        <f t="shared" si="185"/>
        <v/>
      </c>
      <c r="FR90" s="455" t="str">
        <f t="shared" si="185"/>
        <v/>
      </c>
      <c r="FS90" s="953" t="str">
        <f t="shared" si="185"/>
        <v/>
      </c>
      <c r="FT90" s="768" t="str">
        <f t="shared" si="185"/>
        <v/>
      </c>
      <c r="FU90" s="455" t="str">
        <f t="shared" si="185"/>
        <v/>
      </c>
      <c r="FV90" s="455" t="str">
        <f t="shared" si="185"/>
        <v/>
      </c>
      <c r="FW90" s="455" t="str">
        <f t="shared" si="185"/>
        <v/>
      </c>
      <c r="FX90" s="455" t="str">
        <f t="shared" si="185"/>
        <v/>
      </c>
      <c r="FY90" s="455" t="str">
        <f t="shared" si="185"/>
        <v/>
      </c>
      <c r="FZ90" s="953" t="str">
        <f t="shared" si="186"/>
        <v/>
      </c>
      <c r="GA90" s="768" t="str">
        <f t="shared" si="186"/>
        <v/>
      </c>
      <c r="GB90" s="455" t="str">
        <f t="shared" si="186"/>
        <v/>
      </c>
      <c r="GC90" s="455" t="str">
        <f t="shared" si="186"/>
        <v/>
      </c>
      <c r="GD90" s="455" t="str">
        <f t="shared" si="186"/>
        <v/>
      </c>
      <c r="GE90" s="455" t="str">
        <f t="shared" si="186"/>
        <v/>
      </c>
      <c r="GF90" s="953" t="str">
        <f t="shared" si="186"/>
        <v/>
      </c>
      <c r="GG90" s="768" t="str">
        <f t="shared" si="186"/>
        <v/>
      </c>
      <c r="GH90" s="455" t="str">
        <f t="shared" si="186"/>
        <v/>
      </c>
      <c r="GI90" s="455" t="str">
        <f t="shared" si="186"/>
        <v/>
      </c>
      <c r="GJ90" s="455" t="str">
        <f t="shared" si="186"/>
        <v/>
      </c>
      <c r="GK90" s="455" t="str">
        <f t="shared" si="186"/>
        <v/>
      </c>
      <c r="GL90" s="455" t="str">
        <f t="shared" si="186"/>
        <v/>
      </c>
      <c r="GM90" s="455" t="str">
        <f t="shared" si="186"/>
        <v/>
      </c>
      <c r="GN90" s="954" t="str">
        <f t="shared" si="186"/>
        <v/>
      </c>
      <c r="GO90" s="768" t="str">
        <f t="shared" si="186"/>
        <v/>
      </c>
      <c r="GP90" s="455" t="str">
        <f t="shared" si="187"/>
        <v/>
      </c>
      <c r="GQ90" s="455" t="str">
        <f t="shared" si="187"/>
        <v/>
      </c>
      <c r="GR90" s="455" t="str">
        <f t="shared" si="187"/>
        <v/>
      </c>
      <c r="GS90" s="455" t="str">
        <f t="shared" si="187"/>
        <v/>
      </c>
      <c r="GT90" s="455" t="str">
        <f t="shared" si="187"/>
        <v/>
      </c>
      <c r="GU90" s="953" t="str">
        <f t="shared" si="187"/>
        <v/>
      </c>
      <c r="GV90" s="768" t="str">
        <f t="shared" si="187"/>
        <v/>
      </c>
      <c r="GW90" s="455" t="str">
        <f t="shared" si="187"/>
        <v/>
      </c>
      <c r="GX90" s="455" t="str">
        <f t="shared" si="187"/>
        <v/>
      </c>
      <c r="GY90" s="455" t="str">
        <f t="shared" si="187"/>
        <v/>
      </c>
      <c r="GZ90" s="455" t="str">
        <f t="shared" si="187"/>
        <v/>
      </c>
      <c r="HA90" s="455" t="str">
        <f t="shared" si="187"/>
        <v/>
      </c>
      <c r="HB90" s="953" t="str">
        <f t="shared" si="187"/>
        <v/>
      </c>
      <c r="HC90" s="768" t="str">
        <f t="shared" si="187"/>
        <v/>
      </c>
      <c r="HD90" s="455" t="str">
        <f t="shared" si="187"/>
        <v/>
      </c>
      <c r="HE90" s="455" t="str">
        <f t="shared" si="187"/>
        <v/>
      </c>
      <c r="HF90" s="455" t="str">
        <f t="shared" si="188"/>
        <v/>
      </c>
      <c r="HG90" s="455" t="str">
        <f t="shared" si="188"/>
        <v/>
      </c>
      <c r="HH90" s="455" t="str">
        <f t="shared" si="188"/>
        <v/>
      </c>
      <c r="HI90" s="953" t="str">
        <f t="shared" si="188"/>
        <v/>
      </c>
      <c r="HJ90" s="768" t="str">
        <f t="shared" si="188"/>
        <v/>
      </c>
      <c r="HK90" s="455" t="str">
        <f t="shared" si="188"/>
        <v/>
      </c>
      <c r="HL90" s="455" t="str">
        <f t="shared" si="188"/>
        <v/>
      </c>
      <c r="HM90" s="455" t="str">
        <f t="shared" si="188"/>
        <v/>
      </c>
      <c r="HN90" s="955" t="str">
        <f t="shared" si="188"/>
        <v/>
      </c>
      <c r="HO90" s="455" t="str">
        <f t="shared" si="188"/>
        <v/>
      </c>
      <c r="HP90" s="953" t="str">
        <f t="shared" si="188"/>
        <v/>
      </c>
      <c r="HQ90" s="768" t="str">
        <f t="shared" si="188"/>
        <v/>
      </c>
      <c r="HR90" s="455" t="str">
        <f t="shared" si="188"/>
        <v/>
      </c>
      <c r="HS90" s="455" t="str">
        <f t="shared" si="188"/>
        <v/>
      </c>
      <c r="HT90" s="455" t="str">
        <f t="shared" si="188"/>
        <v/>
      </c>
      <c r="HU90" s="455" t="str">
        <f t="shared" si="188"/>
        <v/>
      </c>
      <c r="HV90" s="455" t="str">
        <f t="shared" si="189"/>
        <v/>
      </c>
      <c r="HW90" s="953" t="str">
        <f t="shared" si="189"/>
        <v/>
      </c>
      <c r="HX90" s="768" t="str">
        <f t="shared" si="189"/>
        <v/>
      </c>
      <c r="HY90" s="455" t="str">
        <f t="shared" si="189"/>
        <v/>
      </c>
      <c r="HZ90" s="455" t="str">
        <f t="shared" si="189"/>
        <v/>
      </c>
      <c r="IA90" s="455" t="str">
        <f t="shared" si="189"/>
        <v/>
      </c>
      <c r="IB90" s="455" t="str">
        <f t="shared" si="189"/>
        <v/>
      </c>
      <c r="IC90" s="455" t="str">
        <f t="shared" si="189"/>
        <v/>
      </c>
      <c r="ID90" s="953" t="str">
        <f t="shared" si="189"/>
        <v/>
      </c>
      <c r="IE90" s="768" t="str">
        <f t="shared" si="189"/>
        <v/>
      </c>
      <c r="IF90" s="455" t="str">
        <f t="shared" si="189"/>
        <v/>
      </c>
      <c r="IG90" s="455" t="str">
        <f t="shared" si="189"/>
        <v/>
      </c>
      <c r="IH90" s="455" t="str">
        <f t="shared" si="189"/>
        <v/>
      </c>
      <c r="II90" s="455" t="str">
        <f t="shared" si="189"/>
        <v/>
      </c>
      <c r="IJ90" s="455" t="str">
        <f t="shared" si="189"/>
        <v/>
      </c>
      <c r="IK90" s="953" t="str">
        <f t="shared" si="189"/>
        <v/>
      </c>
      <c r="IL90" s="768" t="str">
        <f t="shared" si="190"/>
        <v/>
      </c>
      <c r="IM90" s="455" t="str">
        <f t="shared" si="190"/>
        <v/>
      </c>
      <c r="IN90" s="455" t="str">
        <f t="shared" si="190"/>
        <v/>
      </c>
      <c r="IO90" s="455" t="str">
        <f t="shared" si="190"/>
        <v/>
      </c>
      <c r="IP90" s="455" t="str">
        <f t="shared" si="190"/>
        <v/>
      </c>
      <c r="IQ90" s="455" t="str">
        <f t="shared" si="190"/>
        <v/>
      </c>
      <c r="IR90" s="953" t="str">
        <f t="shared" si="190"/>
        <v/>
      </c>
      <c r="IS90" s="768" t="str">
        <f t="shared" si="190"/>
        <v/>
      </c>
      <c r="IT90" s="455" t="str">
        <f t="shared" si="190"/>
        <v/>
      </c>
      <c r="IU90" s="455" t="str">
        <f t="shared" si="190"/>
        <v/>
      </c>
      <c r="IV90" s="455" t="str">
        <f t="shared" si="190"/>
        <v/>
      </c>
      <c r="IW90" s="455" t="str">
        <f t="shared" si="190"/>
        <v/>
      </c>
      <c r="IX90" s="455" t="str">
        <f t="shared" si="190"/>
        <v/>
      </c>
      <c r="IY90" s="954" t="str">
        <f t="shared" si="190"/>
        <v/>
      </c>
      <c r="IZ90" s="768" t="str">
        <f t="shared" si="190"/>
        <v/>
      </c>
      <c r="JA90" s="455" t="str">
        <f t="shared" si="190"/>
        <v/>
      </c>
      <c r="JB90" s="455" t="str">
        <f t="shared" si="191"/>
        <v/>
      </c>
      <c r="JC90" s="455" t="str">
        <f t="shared" si="191"/>
        <v/>
      </c>
      <c r="JD90" s="455" t="str">
        <f t="shared" si="191"/>
        <v/>
      </c>
      <c r="JE90" s="455" t="str">
        <f t="shared" si="191"/>
        <v/>
      </c>
      <c r="JF90" s="953" t="str">
        <f t="shared" si="191"/>
        <v/>
      </c>
      <c r="JG90" s="768" t="str">
        <f t="shared" si="191"/>
        <v/>
      </c>
      <c r="JH90" s="455" t="str">
        <f t="shared" si="191"/>
        <v/>
      </c>
      <c r="JI90" s="455" t="str">
        <f t="shared" si="191"/>
        <v/>
      </c>
      <c r="JJ90" s="455" t="str">
        <f t="shared" si="191"/>
        <v/>
      </c>
      <c r="JK90" s="455" t="str">
        <f t="shared" si="191"/>
        <v/>
      </c>
      <c r="JL90" s="455" t="str">
        <f t="shared" si="191"/>
        <v/>
      </c>
      <c r="JM90" s="953" t="str">
        <f t="shared" si="191"/>
        <v/>
      </c>
      <c r="JN90" s="768" t="str">
        <f t="shared" si="191"/>
        <v/>
      </c>
      <c r="JO90" s="455" t="str">
        <f t="shared" si="191"/>
        <v/>
      </c>
      <c r="JP90" s="455" t="str">
        <f t="shared" si="191"/>
        <v/>
      </c>
      <c r="JQ90" s="455" t="str">
        <f t="shared" si="191"/>
        <v/>
      </c>
      <c r="JR90" s="455" t="str">
        <f t="shared" si="192"/>
        <v/>
      </c>
      <c r="JS90" s="455" t="str">
        <f t="shared" si="192"/>
        <v/>
      </c>
      <c r="JT90" s="953" t="str">
        <f t="shared" si="192"/>
        <v/>
      </c>
      <c r="JU90" s="768" t="str">
        <f t="shared" si="192"/>
        <v/>
      </c>
      <c r="JV90" s="455" t="str">
        <f t="shared" si="192"/>
        <v/>
      </c>
      <c r="JW90" s="455" t="str">
        <f t="shared" si="192"/>
        <v/>
      </c>
      <c r="JX90" s="455" t="str">
        <f t="shared" si="192"/>
        <v/>
      </c>
      <c r="JY90" s="455" t="str">
        <f t="shared" si="192"/>
        <v/>
      </c>
      <c r="JZ90" s="455" t="str">
        <f t="shared" si="192"/>
        <v/>
      </c>
      <c r="KA90" s="953" t="str">
        <f t="shared" si="192"/>
        <v/>
      </c>
      <c r="KB90" s="768" t="str">
        <f t="shared" si="192"/>
        <v/>
      </c>
      <c r="KC90" s="455" t="str">
        <f t="shared" si="192"/>
        <v/>
      </c>
      <c r="KD90" s="455" t="str">
        <f t="shared" si="192"/>
        <v/>
      </c>
      <c r="KE90" s="455" t="str">
        <f t="shared" si="192"/>
        <v/>
      </c>
      <c r="KF90" s="455" t="str">
        <f t="shared" si="192"/>
        <v/>
      </c>
      <c r="KG90" s="455" t="str">
        <f t="shared" si="192"/>
        <v/>
      </c>
      <c r="KH90" s="953" t="str">
        <f t="shared" si="193"/>
        <v/>
      </c>
      <c r="KI90" s="768" t="str">
        <f t="shared" si="193"/>
        <v/>
      </c>
      <c r="KJ90" s="455" t="str">
        <f t="shared" si="193"/>
        <v/>
      </c>
      <c r="KK90" s="455" t="str">
        <f t="shared" si="193"/>
        <v/>
      </c>
      <c r="KL90" s="455" t="str">
        <f t="shared" si="193"/>
        <v/>
      </c>
      <c r="KM90" s="455" t="str">
        <f t="shared" si="193"/>
        <v/>
      </c>
      <c r="KN90" s="455" t="str">
        <f t="shared" si="193"/>
        <v/>
      </c>
      <c r="KO90" s="953" t="str">
        <f t="shared" si="193"/>
        <v/>
      </c>
      <c r="KP90" s="768" t="str">
        <f t="shared" si="193"/>
        <v/>
      </c>
      <c r="KQ90" s="455" t="str">
        <f t="shared" si="193"/>
        <v/>
      </c>
      <c r="KR90" s="455" t="str">
        <f t="shared" si="193"/>
        <v/>
      </c>
      <c r="KS90" s="455" t="str">
        <f t="shared" si="193"/>
        <v/>
      </c>
      <c r="KT90" s="455" t="str">
        <f t="shared" si="193"/>
        <v/>
      </c>
      <c r="KU90" s="455" t="str">
        <f t="shared" si="193"/>
        <v/>
      </c>
      <c r="KV90" s="953" t="str">
        <f t="shared" si="193"/>
        <v/>
      </c>
      <c r="KW90" s="768" t="str">
        <f t="shared" si="193"/>
        <v/>
      </c>
      <c r="KX90" s="455" t="str">
        <f t="shared" si="194"/>
        <v/>
      </c>
      <c r="KY90" s="455" t="str">
        <f t="shared" si="194"/>
        <v/>
      </c>
      <c r="KZ90" s="455" t="str">
        <f t="shared" si="194"/>
        <v/>
      </c>
      <c r="LA90" s="455" t="str">
        <f t="shared" si="194"/>
        <v/>
      </c>
      <c r="LB90" s="455" t="str">
        <f t="shared" si="194"/>
        <v/>
      </c>
      <c r="LC90" s="954" t="str">
        <f t="shared" si="194"/>
        <v/>
      </c>
      <c r="LD90" s="768" t="str">
        <f t="shared" si="194"/>
        <v/>
      </c>
      <c r="LE90" s="455" t="str">
        <f t="shared" si="194"/>
        <v/>
      </c>
      <c r="LF90" s="455" t="str">
        <f t="shared" si="194"/>
        <v/>
      </c>
      <c r="LG90" s="455" t="str">
        <f t="shared" si="194"/>
        <v/>
      </c>
      <c r="LH90" s="455" t="str">
        <f t="shared" si="194"/>
        <v/>
      </c>
      <c r="LI90" s="455" t="str">
        <f t="shared" si="194"/>
        <v/>
      </c>
      <c r="LJ90" s="953" t="str">
        <f t="shared" si="194"/>
        <v/>
      </c>
      <c r="LK90" s="768" t="str">
        <f t="shared" si="194"/>
        <v/>
      </c>
      <c r="LL90" s="455" t="str">
        <f t="shared" si="194"/>
        <v/>
      </c>
      <c r="LM90" s="455" t="str">
        <f t="shared" si="194"/>
        <v/>
      </c>
      <c r="LN90" s="455" t="str">
        <f t="shared" si="195"/>
        <v/>
      </c>
      <c r="LO90" s="455" t="str">
        <f t="shared" si="195"/>
        <v/>
      </c>
      <c r="LP90" s="455" t="str">
        <f t="shared" si="195"/>
        <v/>
      </c>
      <c r="LQ90" s="953" t="str">
        <f t="shared" si="195"/>
        <v/>
      </c>
      <c r="LR90" s="768" t="str">
        <f t="shared" si="195"/>
        <v/>
      </c>
      <c r="LS90" s="455" t="str">
        <f t="shared" si="195"/>
        <v/>
      </c>
      <c r="LT90" s="455" t="str">
        <f t="shared" si="195"/>
        <v/>
      </c>
      <c r="LU90" s="455" t="str">
        <f t="shared" si="195"/>
        <v/>
      </c>
      <c r="LV90" s="455" t="str">
        <f t="shared" si="195"/>
        <v/>
      </c>
      <c r="LW90" s="455" t="str">
        <f t="shared" si="195"/>
        <v/>
      </c>
      <c r="LX90" s="953" t="str">
        <f t="shared" si="195"/>
        <v/>
      </c>
      <c r="LY90" s="768" t="str">
        <f t="shared" si="195"/>
        <v/>
      </c>
      <c r="LZ90" s="455" t="str">
        <f t="shared" si="195"/>
        <v/>
      </c>
      <c r="MA90" s="455" t="str">
        <f t="shared" si="195"/>
        <v/>
      </c>
      <c r="MB90" s="455" t="str">
        <f t="shared" si="195"/>
        <v/>
      </c>
      <c r="MC90" s="455" t="str">
        <f t="shared" si="195"/>
        <v/>
      </c>
      <c r="MD90" s="455" t="str">
        <f t="shared" si="196"/>
        <v/>
      </c>
      <c r="ME90" s="953" t="str">
        <f t="shared" si="196"/>
        <v/>
      </c>
      <c r="MF90" s="768" t="str">
        <f t="shared" si="196"/>
        <v/>
      </c>
      <c r="MG90" s="455" t="str">
        <f t="shared" si="196"/>
        <v/>
      </c>
      <c r="MH90" s="455" t="str">
        <f t="shared" si="196"/>
        <v/>
      </c>
      <c r="MI90" s="455" t="str">
        <f t="shared" si="196"/>
        <v/>
      </c>
      <c r="MJ90" s="455" t="str">
        <f t="shared" si="196"/>
        <v/>
      </c>
      <c r="MK90" s="455" t="str">
        <f t="shared" si="196"/>
        <v/>
      </c>
      <c r="ML90" s="953" t="str">
        <f t="shared" si="196"/>
        <v/>
      </c>
      <c r="MM90" s="768" t="str">
        <f t="shared" si="196"/>
        <v/>
      </c>
      <c r="MN90" s="455" t="str">
        <f t="shared" si="196"/>
        <v/>
      </c>
      <c r="MO90" s="455" t="str">
        <f t="shared" si="196"/>
        <v/>
      </c>
      <c r="MP90" s="455" t="str">
        <f t="shared" si="196"/>
        <v/>
      </c>
      <c r="MQ90" s="455" t="str">
        <f t="shared" si="196"/>
        <v/>
      </c>
      <c r="MR90" s="455" t="str">
        <f t="shared" si="196"/>
        <v/>
      </c>
      <c r="MS90" s="953" t="str">
        <f t="shared" si="196"/>
        <v/>
      </c>
      <c r="MT90" s="768" t="str">
        <f t="shared" si="197"/>
        <v/>
      </c>
      <c r="MU90" s="455" t="str">
        <f t="shared" si="197"/>
        <v/>
      </c>
      <c r="MV90" s="455" t="str">
        <f t="shared" si="197"/>
        <v/>
      </c>
      <c r="MW90" s="455" t="str">
        <f t="shared" si="197"/>
        <v/>
      </c>
      <c r="MX90" s="455" t="str">
        <f t="shared" si="197"/>
        <v/>
      </c>
      <c r="MY90" s="455" t="str">
        <f t="shared" si="197"/>
        <v/>
      </c>
      <c r="MZ90" s="953" t="str">
        <f t="shared" si="197"/>
        <v/>
      </c>
      <c r="NA90" s="768" t="str">
        <f t="shared" si="197"/>
        <v/>
      </c>
      <c r="NB90" s="455" t="str">
        <f t="shared" si="197"/>
        <v/>
      </c>
      <c r="NC90" s="455" t="str">
        <f t="shared" si="197"/>
        <v/>
      </c>
      <c r="ND90" s="455" t="str">
        <f t="shared" si="197"/>
        <v/>
      </c>
      <c r="NE90" s="455" t="str">
        <f t="shared" si="197"/>
        <v/>
      </c>
      <c r="NF90" s="455" t="str">
        <f t="shared" si="197"/>
        <v/>
      </c>
      <c r="NG90" s="954" t="str">
        <f t="shared" si="197"/>
        <v/>
      </c>
      <c r="NH90" s="768" t="str">
        <f t="shared" si="197"/>
        <v/>
      </c>
      <c r="NI90" s="455" t="str">
        <f t="shared" si="197"/>
        <v/>
      </c>
      <c r="NJ90" s="455" t="str">
        <f t="shared" si="198"/>
        <v/>
      </c>
      <c r="NK90" s="455" t="str">
        <f t="shared" si="198"/>
        <v/>
      </c>
      <c r="NL90" s="455" t="str">
        <f t="shared" si="198"/>
        <v/>
      </c>
      <c r="NM90" s="455" t="str">
        <f t="shared" si="198"/>
        <v/>
      </c>
      <c r="NN90" s="953" t="str">
        <f t="shared" si="198"/>
        <v/>
      </c>
      <c r="NO90" s="83"/>
      <c r="NP90" s="83"/>
      <c r="NQ90" s="83"/>
      <c r="NR90" s="83"/>
      <c r="NS90" s="83"/>
      <c r="NT90" s="83"/>
      <c r="NU90" s="83"/>
      <c r="NV90" s="83"/>
      <c r="NW90" s="83"/>
      <c r="NX90" s="83"/>
      <c r="NY90" s="83"/>
      <c r="NZ90" s="83"/>
      <c r="OA90" s="83"/>
      <c r="OB90" s="83"/>
      <c r="OC90" s="83"/>
      <c r="OD90" s="83"/>
      <c r="OE90" s="83"/>
      <c r="OF90" s="83"/>
      <c r="OG90" s="83"/>
      <c r="OH90" s="83"/>
      <c r="OI90" s="83"/>
      <c r="OJ90" s="83"/>
      <c r="OK90" s="83"/>
      <c r="OL90" s="83"/>
      <c r="OM90" s="83"/>
      <c r="ON90" s="83"/>
      <c r="OO90" s="83"/>
      <c r="OP90" s="83"/>
      <c r="OQ90" s="83"/>
      <c r="OR90" s="83"/>
      <c r="OS90" s="83"/>
      <c r="OT90" s="83"/>
      <c r="OU90" s="83"/>
      <c r="OV90" s="83"/>
      <c r="OW90" s="83"/>
      <c r="OX90" s="83"/>
      <c r="OY90" s="83"/>
      <c r="OZ90" s="83"/>
      <c r="PA90" s="83"/>
      <c r="PB90" s="83"/>
      <c r="PC90" s="83"/>
      <c r="PD90" s="83"/>
      <c r="PE90" s="83"/>
      <c r="PF90" s="83"/>
      <c r="PG90" s="83"/>
      <c r="PH90" s="83"/>
      <c r="PI90" s="83"/>
      <c r="PJ90" s="83"/>
      <c r="PK90" s="83"/>
      <c r="PL90" s="83"/>
      <c r="PM90" s="83"/>
      <c r="PN90" s="83"/>
      <c r="PO90" s="83"/>
      <c r="PP90" s="83"/>
      <c r="PQ90" s="83"/>
      <c r="PR90" s="83"/>
      <c r="PS90" s="83"/>
      <c r="PT90" s="83"/>
      <c r="PU90" s="83"/>
      <c r="PV90" s="83"/>
      <c r="PW90" s="83"/>
      <c r="PX90" s="83"/>
      <c r="PY90" s="83"/>
      <c r="PZ90" s="83"/>
      <c r="QA90" s="83"/>
      <c r="QB90" s="83"/>
      <c r="QC90" s="83"/>
      <c r="QD90" s="83"/>
      <c r="QE90" s="83"/>
      <c r="QF90" s="83"/>
      <c r="QG90" s="83"/>
      <c r="QH90" s="83"/>
      <c r="QI90" s="83"/>
      <c r="QJ90" s="83"/>
      <c r="QK90" s="83"/>
      <c r="QL90" s="83"/>
      <c r="QM90" s="83"/>
      <c r="QN90" s="83"/>
      <c r="QO90" s="83"/>
      <c r="QP90" s="83"/>
      <c r="QQ90" s="83"/>
      <c r="QR90" s="83"/>
      <c r="QS90" s="83"/>
      <c r="QT90" s="83"/>
      <c r="QU90" s="83"/>
      <c r="QV90" s="83"/>
      <c r="QW90" s="83"/>
      <c r="QX90" s="83"/>
      <c r="QY90" s="83"/>
      <c r="QZ90" s="83"/>
      <c r="RA90" s="83"/>
      <c r="RB90" s="83"/>
      <c r="RC90" s="83"/>
      <c r="RD90" s="83"/>
      <c r="RE90" s="83"/>
      <c r="RF90" s="83"/>
      <c r="RG90" s="83"/>
      <c r="RH90" s="83"/>
      <c r="RI90" s="83"/>
      <c r="RJ90" s="83"/>
      <c r="RK90" s="83"/>
      <c r="RL90" s="83"/>
      <c r="RM90" s="83"/>
      <c r="RN90" s="83"/>
      <c r="RO90" s="83"/>
      <c r="RP90" s="83"/>
      <c r="RQ90" s="83"/>
      <c r="RR90" s="83"/>
      <c r="RS90" s="83"/>
      <c r="RT90" s="83"/>
      <c r="RU90" s="83"/>
      <c r="RV90" s="83"/>
      <c r="RW90" s="83"/>
      <c r="RX90" s="83"/>
      <c r="RY90" s="83"/>
      <c r="RZ90" s="83"/>
      <c r="SA90" s="83"/>
      <c r="SB90" s="83"/>
      <c r="SC90" s="83"/>
      <c r="SD90" s="83"/>
      <c r="SE90" s="83"/>
      <c r="SF90" s="83"/>
      <c r="SG90" s="83"/>
      <c r="SH90" s="83"/>
      <c r="SI90" s="83"/>
      <c r="SJ90" s="83"/>
      <c r="SK90" s="83"/>
      <c r="SL90" s="83"/>
      <c r="SM90" s="83"/>
      <c r="SN90" s="83"/>
      <c r="SO90" s="83"/>
      <c r="SP90" s="83"/>
      <c r="SQ90" s="83"/>
      <c r="SR90" s="83"/>
      <c r="SS90" s="83"/>
      <c r="ST90" s="83"/>
      <c r="SU90" s="83"/>
      <c r="SV90" s="83"/>
      <c r="SW90" s="83"/>
      <c r="SX90" s="83"/>
      <c r="SY90" s="83"/>
      <c r="SZ90" s="83"/>
      <c r="TA90" s="83"/>
      <c r="TB90" s="83"/>
      <c r="TC90" s="83"/>
      <c r="TD90" s="83"/>
      <c r="TE90" s="83"/>
      <c r="TF90" s="83"/>
      <c r="TG90" s="83"/>
      <c r="TH90" s="83"/>
      <c r="TI90" s="83"/>
      <c r="TJ90" s="83"/>
      <c r="TK90" s="83"/>
      <c r="TL90" s="83"/>
      <c r="TM90" s="83"/>
      <c r="TN90" s="83"/>
      <c r="TO90" s="83"/>
      <c r="TP90" s="83"/>
      <c r="TQ90" s="83"/>
      <c r="TR90" s="83"/>
      <c r="TS90" s="83"/>
      <c r="TT90" s="83"/>
      <c r="TU90" s="83"/>
      <c r="TV90" s="83"/>
      <c r="TW90" s="83"/>
      <c r="TX90" s="83"/>
      <c r="TY90" s="83"/>
      <c r="TZ90" s="83"/>
      <c r="UA90" s="83"/>
      <c r="UB90" s="83"/>
      <c r="UC90" s="83"/>
      <c r="UD90" s="83"/>
      <c r="UE90" s="83"/>
      <c r="UF90" s="83"/>
      <c r="UG90" s="83"/>
      <c r="UH90" s="83"/>
      <c r="UI90" s="83"/>
      <c r="UJ90" s="83"/>
      <c r="UK90" s="83"/>
      <c r="UL90" s="83"/>
      <c r="UM90" s="83"/>
      <c r="UN90" s="83"/>
      <c r="UO90" s="83"/>
      <c r="UP90" s="83"/>
      <c r="UQ90" s="83"/>
    </row>
    <row r="91" spans="1:564" s="1" customFormat="1" hidden="1" x14ac:dyDescent="0.2">
      <c r="A91" s="938">
        <f>alapadatok!A73</f>
        <v>8</v>
      </c>
      <c r="B91" s="678" t="str">
        <f>IF(alapadatok!C73="","",alapadatok!C73)</f>
        <v/>
      </c>
      <c r="C91" s="584" t="str">
        <f>IF(alapadatok!B73="","",alapadatok!B73)</f>
        <v/>
      </c>
      <c r="D91" s="584" t="str">
        <f>IF(alapadatok!D73="","",alapadatok!D73)</f>
        <v/>
      </c>
      <c r="E91" s="948" t="str">
        <f>IF(alapadatok!K73="","",alapadatok!K73)</f>
        <v/>
      </c>
      <c r="F91" s="952" t="str">
        <f t="shared" si="175"/>
        <v/>
      </c>
      <c r="G91" s="953" t="str">
        <f t="shared" si="175"/>
        <v/>
      </c>
      <c r="H91" s="768" t="str">
        <f t="shared" si="175"/>
        <v/>
      </c>
      <c r="I91" s="455" t="str">
        <f t="shared" si="175"/>
        <v/>
      </c>
      <c r="J91" s="455" t="str">
        <f t="shared" si="175"/>
        <v/>
      </c>
      <c r="K91" s="455" t="str">
        <f t="shared" si="175"/>
        <v/>
      </c>
      <c r="L91" s="455" t="str">
        <f t="shared" si="175"/>
        <v/>
      </c>
      <c r="M91" s="455" t="str">
        <f t="shared" si="175"/>
        <v/>
      </c>
      <c r="N91" s="953" t="str">
        <f t="shared" si="175"/>
        <v/>
      </c>
      <c r="O91" s="768" t="str">
        <f t="shared" si="175"/>
        <v/>
      </c>
      <c r="P91" s="455" t="str">
        <f t="shared" si="175"/>
        <v/>
      </c>
      <c r="Q91" s="455" t="str">
        <f t="shared" si="175"/>
        <v/>
      </c>
      <c r="R91" s="455" t="str">
        <f t="shared" si="175"/>
        <v/>
      </c>
      <c r="S91" s="455" t="str">
        <f t="shared" si="175"/>
        <v/>
      </c>
      <c r="T91" s="455" t="str">
        <f t="shared" si="175"/>
        <v/>
      </c>
      <c r="U91" s="953" t="str">
        <f t="shared" si="175"/>
        <v/>
      </c>
      <c r="V91" s="768" t="str">
        <f t="shared" si="201"/>
        <v/>
      </c>
      <c r="W91" s="455" t="str">
        <f t="shared" si="201"/>
        <v/>
      </c>
      <c r="X91" s="455" t="str">
        <f t="shared" si="201"/>
        <v/>
      </c>
      <c r="Y91" s="455" t="str">
        <f t="shared" si="201"/>
        <v/>
      </c>
      <c r="Z91" s="455" t="str">
        <f t="shared" si="201"/>
        <v/>
      </c>
      <c r="AA91" s="455" t="str">
        <f t="shared" si="201"/>
        <v/>
      </c>
      <c r="AB91" s="953" t="str">
        <f t="shared" si="201"/>
        <v/>
      </c>
      <c r="AC91" s="768" t="str">
        <f t="shared" si="201"/>
        <v/>
      </c>
      <c r="AD91" s="455" t="str">
        <f t="shared" si="201"/>
        <v/>
      </c>
      <c r="AE91" s="455" t="str">
        <f t="shared" si="201"/>
        <v/>
      </c>
      <c r="AF91" s="455" t="str">
        <f t="shared" si="201"/>
        <v/>
      </c>
      <c r="AG91" s="455" t="str">
        <f t="shared" si="201"/>
        <v/>
      </c>
      <c r="AH91" s="455" t="str">
        <f t="shared" si="201"/>
        <v/>
      </c>
      <c r="AI91" s="953" t="str">
        <f t="shared" si="201"/>
        <v/>
      </c>
      <c r="AJ91" s="768" t="str">
        <f t="shared" si="201"/>
        <v/>
      </c>
      <c r="AK91" s="455" t="str">
        <f t="shared" si="201"/>
        <v/>
      </c>
      <c r="AL91" s="455" t="str">
        <f t="shared" si="202"/>
        <v/>
      </c>
      <c r="AM91" s="455" t="str">
        <f t="shared" si="202"/>
        <v/>
      </c>
      <c r="AN91" s="455" t="str">
        <f t="shared" si="202"/>
        <v/>
      </c>
      <c r="AO91" s="455" t="str">
        <f t="shared" si="202"/>
        <v/>
      </c>
      <c r="AP91" s="953" t="str">
        <f t="shared" si="202"/>
        <v/>
      </c>
      <c r="AQ91" s="768" t="str">
        <f t="shared" si="202"/>
        <v/>
      </c>
      <c r="AR91" s="455" t="str">
        <f t="shared" si="202"/>
        <v/>
      </c>
      <c r="AS91" s="455" t="str">
        <f t="shared" si="202"/>
        <v/>
      </c>
      <c r="AT91" s="455" t="str">
        <f t="shared" si="202"/>
        <v/>
      </c>
      <c r="AU91" s="455" t="str">
        <f t="shared" si="202"/>
        <v/>
      </c>
      <c r="AV91" s="455" t="str">
        <f t="shared" si="202"/>
        <v/>
      </c>
      <c r="AW91" s="953" t="str">
        <f t="shared" si="202"/>
        <v/>
      </c>
      <c r="AX91" s="768" t="str">
        <f t="shared" si="202"/>
        <v/>
      </c>
      <c r="AY91" s="455" t="str">
        <f t="shared" si="202"/>
        <v/>
      </c>
      <c r="AZ91" s="455" t="str">
        <f t="shared" si="202"/>
        <v/>
      </c>
      <c r="BA91" s="455" t="str">
        <f t="shared" si="202"/>
        <v/>
      </c>
      <c r="BB91" s="455" t="str">
        <f t="shared" si="177"/>
        <v/>
      </c>
      <c r="BC91" s="455" t="str">
        <f t="shared" si="177"/>
        <v/>
      </c>
      <c r="BD91" s="953" t="str">
        <f t="shared" si="177"/>
        <v/>
      </c>
      <c r="BE91" s="768" t="str">
        <f t="shared" si="177"/>
        <v/>
      </c>
      <c r="BF91" s="455" t="str">
        <f t="shared" si="177"/>
        <v/>
      </c>
      <c r="BG91" s="455" t="str">
        <f t="shared" si="177"/>
        <v/>
      </c>
      <c r="BH91" s="455" t="str">
        <f t="shared" si="177"/>
        <v/>
      </c>
      <c r="BI91" s="455" t="str">
        <f t="shared" si="177"/>
        <v/>
      </c>
      <c r="BJ91" s="455" t="str">
        <f t="shared" si="177"/>
        <v/>
      </c>
      <c r="BK91" s="953" t="str">
        <f t="shared" si="177"/>
        <v/>
      </c>
      <c r="BL91" s="768" t="str">
        <f t="shared" si="177"/>
        <v/>
      </c>
      <c r="BM91" s="455" t="str">
        <f t="shared" si="177"/>
        <v/>
      </c>
      <c r="BN91" s="455" t="str">
        <f t="shared" si="177"/>
        <v/>
      </c>
      <c r="BO91" s="455" t="str">
        <f t="shared" si="177"/>
        <v/>
      </c>
      <c r="BP91" s="455" t="str">
        <f t="shared" si="177"/>
        <v/>
      </c>
      <c r="BQ91" s="455" t="str">
        <f t="shared" si="177"/>
        <v/>
      </c>
      <c r="BR91" s="953" t="str">
        <f t="shared" si="179"/>
        <v/>
      </c>
      <c r="BS91" s="768" t="str">
        <f t="shared" si="179"/>
        <v/>
      </c>
      <c r="BT91" s="455" t="str">
        <f t="shared" si="179"/>
        <v/>
      </c>
      <c r="BU91" s="455" t="str">
        <f t="shared" si="179"/>
        <v/>
      </c>
      <c r="BV91" s="455" t="str">
        <f t="shared" si="179"/>
        <v/>
      </c>
      <c r="BW91" s="455" t="str">
        <f t="shared" si="179"/>
        <v/>
      </c>
      <c r="BX91" s="455" t="str">
        <f t="shared" si="179"/>
        <v/>
      </c>
      <c r="BY91" s="953" t="str">
        <f t="shared" si="179"/>
        <v/>
      </c>
      <c r="BZ91" s="768" t="str">
        <f t="shared" si="179"/>
        <v/>
      </c>
      <c r="CA91" s="455" t="str">
        <f t="shared" si="179"/>
        <v/>
      </c>
      <c r="CB91" s="455" t="str">
        <f t="shared" si="179"/>
        <v/>
      </c>
      <c r="CC91" s="455" t="str">
        <f t="shared" si="179"/>
        <v/>
      </c>
      <c r="CD91" s="455" t="str">
        <f t="shared" si="179"/>
        <v/>
      </c>
      <c r="CE91" s="455" t="str">
        <f t="shared" si="179"/>
        <v/>
      </c>
      <c r="CF91" s="953" t="str">
        <f t="shared" si="179"/>
        <v/>
      </c>
      <c r="CG91" s="768" t="str">
        <f t="shared" si="179"/>
        <v/>
      </c>
      <c r="CH91" s="455" t="str">
        <f t="shared" si="180"/>
        <v/>
      </c>
      <c r="CI91" s="455" t="str">
        <f t="shared" si="180"/>
        <v/>
      </c>
      <c r="CJ91" s="455" t="str">
        <f t="shared" si="180"/>
        <v/>
      </c>
      <c r="CK91" s="455" t="str">
        <f t="shared" si="180"/>
        <v/>
      </c>
      <c r="CL91" s="455" t="str">
        <f t="shared" si="180"/>
        <v/>
      </c>
      <c r="CM91" s="953" t="str">
        <f t="shared" si="180"/>
        <v/>
      </c>
      <c r="CN91" s="768" t="str">
        <f t="shared" si="180"/>
        <v/>
      </c>
      <c r="CO91" s="455" t="str">
        <f t="shared" si="180"/>
        <v/>
      </c>
      <c r="CP91" s="455" t="str">
        <f t="shared" si="180"/>
        <v/>
      </c>
      <c r="CQ91" s="455" t="str">
        <f t="shared" si="180"/>
        <v/>
      </c>
      <c r="CR91" s="455" t="str">
        <f t="shared" si="180"/>
        <v/>
      </c>
      <c r="CS91" s="455" t="str">
        <f t="shared" si="180"/>
        <v/>
      </c>
      <c r="CT91" s="953" t="str">
        <f t="shared" si="180"/>
        <v/>
      </c>
      <c r="CU91" s="952" t="str">
        <f t="shared" si="180"/>
        <v/>
      </c>
      <c r="CV91" s="455" t="str">
        <f t="shared" si="180"/>
        <v/>
      </c>
      <c r="CW91" s="455" t="str">
        <f t="shared" si="180"/>
        <v/>
      </c>
      <c r="CX91" s="455" t="str">
        <f t="shared" si="181"/>
        <v/>
      </c>
      <c r="CY91" s="455" t="str">
        <f t="shared" si="181"/>
        <v/>
      </c>
      <c r="CZ91" s="455" t="str">
        <f t="shared" si="181"/>
        <v/>
      </c>
      <c r="DA91" s="953" t="str">
        <f t="shared" si="181"/>
        <v/>
      </c>
      <c r="DB91" s="768" t="str">
        <f t="shared" si="181"/>
        <v/>
      </c>
      <c r="DC91" s="455" t="str">
        <f t="shared" si="181"/>
        <v/>
      </c>
      <c r="DD91" s="455" t="str">
        <f t="shared" si="181"/>
        <v/>
      </c>
      <c r="DE91" s="455" t="str">
        <f t="shared" si="181"/>
        <v/>
      </c>
      <c r="DF91" s="455" t="str">
        <f t="shared" si="181"/>
        <v/>
      </c>
      <c r="DG91" s="455" t="str">
        <f t="shared" si="181"/>
        <v/>
      </c>
      <c r="DH91" s="953" t="str">
        <f t="shared" si="181"/>
        <v/>
      </c>
      <c r="DI91" s="768" t="str">
        <f t="shared" si="181"/>
        <v/>
      </c>
      <c r="DJ91" s="455" t="str">
        <f t="shared" si="181"/>
        <v/>
      </c>
      <c r="DK91" s="455" t="str">
        <f t="shared" si="181"/>
        <v/>
      </c>
      <c r="DL91" s="455" t="str">
        <f t="shared" si="181"/>
        <v/>
      </c>
      <c r="DM91" s="455" t="str">
        <f t="shared" si="181"/>
        <v/>
      </c>
      <c r="DN91" s="455" t="str">
        <f t="shared" si="182"/>
        <v/>
      </c>
      <c r="DO91" s="953" t="str">
        <f t="shared" si="182"/>
        <v/>
      </c>
      <c r="DP91" s="768" t="str">
        <f t="shared" si="182"/>
        <v/>
      </c>
      <c r="DQ91" s="455" t="str">
        <f t="shared" si="182"/>
        <v/>
      </c>
      <c r="DR91" s="455" t="str">
        <f t="shared" si="182"/>
        <v/>
      </c>
      <c r="DS91" s="455" t="str">
        <f t="shared" si="182"/>
        <v/>
      </c>
      <c r="DT91" s="455" t="str">
        <f t="shared" si="182"/>
        <v/>
      </c>
      <c r="DU91" s="455" t="str">
        <f t="shared" si="182"/>
        <v/>
      </c>
      <c r="DV91" s="953" t="str">
        <f t="shared" si="182"/>
        <v/>
      </c>
      <c r="DW91" s="768" t="str">
        <f t="shared" si="182"/>
        <v/>
      </c>
      <c r="DX91" s="455" t="str">
        <f t="shared" si="182"/>
        <v/>
      </c>
      <c r="DY91" s="455" t="str">
        <f t="shared" si="182"/>
        <v/>
      </c>
      <c r="DZ91" s="455" t="str">
        <f t="shared" si="182"/>
        <v/>
      </c>
      <c r="EA91" s="455" t="str">
        <f t="shared" si="182"/>
        <v/>
      </c>
      <c r="EB91" s="455" t="str">
        <f t="shared" si="182"/>
        <v/>
      </c>
      <c r="EC91" s="954" t="str">
        <f t="shared" si="182"/>
        <v/>
      </c>
      <c r="ED91" s="768" t="str">
        <f t="shared" si="183"/>
        <v/>
      </c>
      <c r="EE91" s="455" t="str">
        <f t="shared" si="183"/>
        <v/>
      </c>
      <c r="EF91" s="455" t="str">
        <f t="shared" si="183"/>
        <v/>
      </c>
      <c r="EG91" s="455" t="str">
        <f t="shared" si="183"/>
        <v/>
      </c>
      <c r="EH91" s="455" t="str">
        <f t="shared" si="183"/>
        <v/>
      </c>
      <c r="EI91" s="455" t="str">
        <f t="shared" si="183"/>
        <v/>
      </c>
      <c r="EJ91" s="953" t="str">
        <f t="shared" si="183"/>
        <v/>
      </c>
      <c r="EK91" s="768" t="str">
        <f t="shared" si="183"/>
        <v/>
      </c>
      <c r="EL91" s="455" t="str">
        <f t="shared" si="183"/>
        <v/>
      </c>
      <c r="EM91" s="455" t="str">
        <f t="shared" si="183"/>
        <v/>
      </c>
      <c r="EN91" s="455" t="str">
        <f t="shared" si="183"/>
        <v/>
      </c>
      <c r="EO91" s="455" t="str">
        <f t="shared" si="183"/>
        <v/>
      </c>
      <c r="EP91" s="455" t="str">
        <f t="shared" si="183"/>
        <v/>
      </c>
      <c r="EQ91" s="953" t="str">
        <f t="shared" si="183"/>
        <v/>
      </c>
      <c r="ER91" s="768" t="str">
        <f t="shared" si="183"/>
        <v/>
      </c>
      <c r="ES91" s="455" t="str">
        <f t="shared" si="183"/>
        <v/>
      </c>
      <c r="ET91" s="455" t="str">
        <f t="shared" si="184"/>
        <v/>
      </c>
      <c r="EU91" s="455" t="str">
        <f t="shared" si="184"/>
        <v/>
      </c>
      <c r="EV91" s="455" t="str">
        <f t="shared" si="184"/>
        <v/>
      </c>
      <c r="EW91" s="455" t="str">
        <f t="shared" si="184"/>
        <v/>
      </c>
      <c r="EX91" s="953" t="str">
        <f t="shared" si="184"/>
        <v/>
      </c>
      <c r="EY91" s="768" t="str">
        <f t="shared" si="184"/>
        <v/>
      </c>
      <c r="EZ91" s="455" t="str">
        <f t="shared" si="184"/>
        <v/>
      </c>
      <c r="FA91" s="455" t="str">
        <f t="shared" si="184"/>
        <v/>
      </c>
      <c r="FB91" s="455" t="str">
        <f t="shared" si="184"/>
        <v/>
      </c>
      <c r="FC91" s="455" t="str">
        <f t="shared" si="184"/>
        <v/>
      </c>
      <c r="FD91" s="455" t="str">
        <f t="shared" si="184"/>
        <v/>
      </c>
      <c r="FE91" s="953" t="str">
        <f t="shared" si="184"/>
        <v/>
      </c>
      <c r="FF91" s="768" t="str">
        <f t="shared" si="184"/>
        <v/>
      </c>
      <c r="FG91" s="455" t="str">
        <f t="shared" si="184"/>
        <v/>
      </c>
      <c r="FH91" s="455" t="str">
        <f t="shared" si="184"/>
        <v/>
      </c>
      <c r="FI91" s="455" t="str">
        <f t="shared" si="184"/>
        <v/>
      </c>
      <c r="FJ91" s="455" t="str">
        <f t="shared" si="185"/>
        <v/>
      </c>
      <c r="FK91" s="455" t="str">
        <f t="shared" si="185"/>
        <v/>
      </c>
      <c r="FL91" s="953" t="str">
        <f t="shared" si="185"/>
        <v/>
      </c>
      <c r="FM91" s="768" t="str">
        <f t="shared" si="185"/>
        <v/>
      </c>
      <c r="FN91" s="455" t="str">
        <f t="shared" si="185"/>
        <v/>
      </c>
      <c r="FO91" s="455" t="str">
        <f t="shared" si="185"/>
        <v/>
      </c>
      <c r="FP91" s="455" t="str">
        <f t="shared" si="185"/>
        <v/>
      </c>
      <c r="FQ91" s="455" t="str">
        <f t="shared" si="185"/>
        <v/>
      </c>
      <c r="FR91" s="455" t="str">
        <f t="shared" si="185"/>
        <v/>
      </c>
      <c r="FS91" s="953" t="str">
        <f t="shared" si="185"/>
        <v/>
      </c>
      <c r="FT91" s="768" t="str">
        <f t="shared" si="185"/>
        <v/>
      </c>
      <c r="FU91" s="455" t="str">
        <f t="shared" si="185"/>
        <v/>
      </c>
      <c r="FV91" s="455" t="str">
        <f t="shared" si="185"/>
        <v/>
      </c>
      <c r="FW91" s="455" t="str">
        <f t="shared" si="185"/>
        <v/>
      </c>
      <c r="FX91" s="455" t="str">
        <f t="shared" si="185"/>
        <v/>
      </c>
      <c r="FY91" s="455" t="str">
        <f t="shared" si="185"/>
        <v/>
      </c>
      <c r="FZ91" s="953" t="str">
        <f t="shared" si="186"/>
        <v/>
      </c>
      <c r="GA91" s="768" t="str">
        <f t="shared" si="186"/>
        <v/>
      </c>
      <c r="GB91" s="455" t="str">
        <f t="shared" si="186"/>
        <v/>
      </c>
      <c r="GC91" s="455" t="str">
        <f t="shared" si="186"/>
        <v/>
      </c>
      <c r="GD91" s="455" t="str">
        <f t="shared" si="186"/>
        <v/>
      </c>
      <c r="GE91" s="455" t="str">
        <f t="shared" si="186"/>
        <v/>
      </c>
      <c r="GF91" s="953" t="str">
        <f t="shared" si="186"/>
        <v/>
      </c>
      <c r="GG91" s="768" t="str">
        <f t="shared" si="186"/>
        <v/>
      </c>
      <c r="GH91" s="455" t="str">
        <f t="shared" si="186"/>
        <v/>
      </c>
      <c r="GI91" s="455" t="str">
        <f t="shared" si="186"/>
        <v/>
      </c>
      <c r="GJ91" s="455" t="str">
        <f t="shared" si="186"/>
        <v/>
      </c>
      <c r="GK91" s="455" t="str">
        <f t="shared" si="186"/>
        <v/>
      </c>
      <c r="GL91" s="455" t="str">
        <f t="shared" si="186"/>
        <v/>
      </c>
      <c r="GM91" s="455" t="str">
        <f t="shared" si="186"/>
        <v/>
      </c>
      <c r="GN91" s="954" t="str">
        <f t="shared" si="186"/>
        <v/>
      </c>
      <c r="GO91" s="768" t="str">
        <f t="shared" si="186"/>
        <v/>
      </c>
      <c r="GP91" s="455" t="str">
        <f t="shared" si="187"/>
        <v/>
      </c>
      <c r="GQ91" s="455" t="str">
        <f t="shared" si="187"/>
        <v/>
      </c>
      <c r="GR91" s="455" t="str">
        <f t="shared" si="187"/>
        <v/>
      </c>
      <c r="GS91" s="455" t="str">
        <f t="shared" si="187"/>
        <v/>
      </c>
      <c r="GT91" s="455" t="str">
        <f t="shared" si="187"/>
        <v/>
      </c>
      <c r="GU91" s="953" t="str">
        <f t="shared" si="187"/>
        <v/>
      </c>
      <c r="GV91" s="768" t="str">
        <f t="shared" si="187"/>
        <v/>
      </c>
      <c r="GW91" s="455" t="str">
        <f t="shared" si="187"/>
        <v/>
      </c>
      <c r="GX91" s="455" t="str">
        <f t="shared" si="187"/>
        <v/>
      </c>
      <c r="GY91" s="455" t="str">
        <f t="shared" si="187"/>
        <v/>
      </c>
      <c r="GZ91" s="455" t="str">
        <f t="shared" si="187"/>
        <v/>
      </c>
      <c r="HA91" s="455" t="str">
        <f t="shared" si="187"/>
        <v/>
      </c>
      <c r="HB91" s="953" t="str">
        <f t="shared" si="187"/>
        <v/>
      </c>
      <c r="HC91" s="768" t="str">
        <f t="shared" si="187"/>
        <v/>
      </c>
      <c r="HD91" s="455" t="str">
        <f t="shared" si="187"/>
        <v/>
      </c>
      <c r="HE91" s="455" t="str">
        <f t="shared" si="187"/>
        <v/>
      </c>
      <c r="HF91" s="455" t="str">
        <f t="shared" si="188"/>
        <v/>
      </c>
      <c r="HG91" s="455" t="str">
        <f t="shared" si="188"/>
        <v/>
      </c>
      <c r="HH91" s="455" t="str">
        <f t="shared" si="188"/>
        <v/>
      </c>
      <c r="HI91" s="953" t="str">
        <f t="shared" si="188"/>
        <v/>
      </c>
      <c r="HJ91" s="768" t="str">
        <f t="shared" si="188"/>
        <v/>
      </c>
      <c r="HK91" s="455" t="str">
        <f t="shared" si="188"/>
        <v/>
      </c>
      <c r="HL91" s="455" t="str">
        <f t="shared" si="188"/>
        <v/>
      </c>
      <c r="HM91" s="455" t="str">
        <f t="shared" si="188"/>
        <v/>
      </c>
      <c r="HN91" s="455" t="str">
        <f t="shared" si="188"/>
        <v/>
      </c>
      <c r="HO91" s="455" t="str">
        <f t="shared" si="188"/>
        <v/>
      </c>
      <c r="HP91" s="953" t="str">
        <f t="shared" si="188"/>
        <v/>
      </c>
      <c r="HQ91" s="768" t="str">
        <f t="shared" si="188"/>
        <v/>
      </c>
      <c r="HR91" s="455" t="str">
        <f t="shared" si="188"/>
        <v/>
      </c>
      <c r="HS91" s="455" t="str">
        <f t="shared" si="188"/>
        <v/>
      </c>
      <c r="HT91" s="455" t="str">
        <f t="shared" si="188"/>
        <v/>
      </c>
      <c r="HU91" s="455" t="str">
        <f t="shared" si="188"/>
        <v/>
      </c>
      <c r="HV91" s="455" t="str">
        <f t="shared" si="189"/>
        <v/>
      </c>
      <c r="HW91" s="953" t="str">
        <f t="shared" si="189"/>
        <v/>
      </c>
      <c r="HX91" s="768" t="str">
        <f t="shared" si="189"/>
        <v/>
      </c>
      <c r="HY91" s="455" t="str">
        <f t="shared" si="189"/>
        <v/>
      </c>
      <c r="HZ91" s="455" t="str">
        <f t="shared" si="189"/>
        <v/>
      </c>
      <c r="IA91" s="455" t="str">
        <f t="shared" si="189"/>
        <v/>
      </c>
      <c r="IB91" s="455" t="str">
        <f t="shared" si="189"/>
        <v/>
      </c>
      <c r="IC91" s="455" t="str">
        <f t="shared" si="189"/>
        <v/>
      </c>
      <c r="ID91" s="953" t="str">
        <f t="shared" si="189"/>
        <v/>
      </c>
      <c r="IE91" s="768" t="str">
        <f t="shared" si="189"/>
        <v/>
      </c>
      <c r="IF91" s="455" t="str">
        <f t="shared" si="189"/>
        <v/>
      </c>
      <c r="IG91" s="455" t="str">
        <f t="shared" si="189"/>
        <v/>
      </c>
      <c r="IH91" s="455" t="str">
        <f t="shared" si="189"/>
        <v/>
      </c>
      <c r="II91" s="455" t="str">
        <f t="shared" si="189"/>
        <v/>
      </c>
      <c r="IJ91" s="455" t="str">
        <f t="shared" si="189"/>
        <v/>
      </c>
      <c r="IK91" s="953" t="str">
        <f t="shared" si="189"/>
        <v/>
      </c>
      <c r="IL91" s="768" t="str">
        <f t="shared" si="190"/>
        <v/>
      </c>
      <c r="IM91" s="455" t="str">
        <f t="shared" si="190"/>
        <v/>
      </c>
      <c r="IN91" s="455" t="str">
        <f t="shared" si="190"/>
        <v/>
      </c>
      <c r="IO91" s="455" t="str">
        <f t="shared" si="190"/>
        <v/>
      </c>
      <c r="IP91" s="455" t="str">
        <f t="shared" si="190"/>
        <v/>
      </c>
      <c r="IQ91" s="455" t="str">
        <f t="shared" si="190"/>
        <v/>
      </c>
      <c r="IR91" s="953" t="str">
        <f t="shared" si="190"/>
        <v/>
      </c>
      <c r="IS91" s="768" t="str">
        <f t="shared" si="190"/>
        <v/>
      </c>
      <c r="IT91" s="455" t="str">
        <f t="shared" si="190"/>
        <v/>
      </c>
      <c r="IU91" s="455" t="str">
        <f t="shared" si="190"/>
        <v/>
      </c>
      <c r="IV91" s="455" t="str">
        <f t="shared" si="190"/>
        <v/>
      </c>
      <c r="IW91" s="455" t="str">
        <f t="shared" si="190"/>
        <v/>
      </c>
      <c r="IX91" s="455" t="str">
        <f t="shared" si="190"/>
        <v/>
      </c>
      <c r="IY91" s="954" t="str">
        <f t="shared" si="190"/>
        <v/>
      </c>
      <c r="IZ91" s="768" t="str">
        <f t="shared" si="190"/>
        <v/>
      </c>
      <c r="JA91" s="455" t="str">
        <f t="shared" si="190"/>
        <v/>
      </c>
      <c r="JB91" s="455" t="str">
        <f t="shared" si="191"/>
        <v/>
      </c>
      <c r="JC91" s="455" t="str">
        <f t="shared" si="191"/>
        <v/>
      </c>
      <c r="JD91" s="455" t="str">
        <f t="shared" si="191"/>
        <v/>
      </c>
      <c r="JE91" s="455" t="str">
        <f t="shared" si="191"/>
        <v/>
      </c>
      <c r="JF91" s="953" t="str">
        <f t="shared" si="191"/>
        <v/>
      </c>
      <c r="JG91" s="768" t="str">
        <f t="shared" si="191"/>
        <v/>
      </c>
      <c r="JH91" s="455" t="str">
        <f t="shared" si="191"/>
        <v/>
      </c>
      <c r="JI91" s="455" t="str">
        <f t="shared" si="191"/>
        <v/>
      </c>
      <c r="JJ91" s="455" t="str">
        <f t="shared" si="191"/>
        <v/>
      </c>
      <c r="JK91" s="455" t="str">
        <f t="shared" si="191"/>
        <v/>
      </c>
      <c r="JL91" s="455" t="str">
        <f t="shared" si="191"/>
        <v/>
      </c>
      <c r="JM91" s="953" t="str">
        <f t="shared" si="191"/>
        <v/>
      </c>
      <c r="JN91" s="768" t="str">
        <f t="shared" si="191"/>
        <v/>
      </c>
      <c r="JO91" s="455" t="str">
        <f t="shared" si="191"/>
        <v/>
      </c>
      <c r="JP91" s="455" t="str">
        <f t="shared" si="191"/>
        <v/>
      </c>
      <c r="JQ91" s="455" t="str">
        <f t="shared" si="191"/>
        <v/>
      </c>
      <c r="JR91" s="455" t="str">
        <f t="shared" si="192"/>
        <v/>
      </c>
      <c r="JS91" s="455" t="str">
        <f t="shared" si="192"/>
        <v/>
      </c>
      <c r="JT91" s="953" t="str">
        <f t="shared" si="192"/>
        <v/>
      </c>
      <c r="JU91" s="768" t="str">
        <f t="shared" si="192"/>
        <v/>
      </c>
      <c r="JV91" s="455" t="str">
        <f t="shared" si="192"/>
        <v/>
      </c>
      <c r="JW91" s="455" t="str">
        <f t="shared" si="192"/>
        <v/>
      </c>
      <c r="JX91" s="455" t="str">
        <f t="shared" si="192"/>
        <v/>
      </c>
      <c r="JY91" s="455" t="str">
        <f t="shared" si="192"/>
        <v/>
      </c>
      <c r="JZ91" s="455" t="str">
        <f t="shared" si="192"/>
        <v/>
      </c>
      <c r="KA91" s="953" t="str">
        <f t="shared" si="192"/>
        <v/>
      </c>
      <c r="KB91" s="768" t="str">
        <f t="shared" si="192"/>
        <v/>
      </c>
      <c r="KC91" s="455" t="str">
        <f t="shared" si="192"/>
        <v/>
      </c>
      <c r="KD91" s="455" t="str">
        <f t="shared" si="192"/>
        <v/>
      </c>
      <c r="KE91" s="455" t="str">
        <f t="shared" si="192"/>
        <v/>
      </c>
      <c r="KF91" s="455" t="str">
        <f t="shared" si="192"/>
        <v/>
      </c>
      <c r="KG91" s="455" t="str">
        <f t="shared" si="192"/>
        <v/>
      </c>
      <c r="KH91" s="953" t="str">
        <f t="shared" si="193"/>
        <v/>
      </c>
      <c r="KI91" s="768" t="str">
        <f t="shared" si="193"/>
        <v/>
      </c>
      <c r="KJ91" s="455" t="str">
        <f t="shared" si="193"/>
        <v/>
      </c>
      <c r="KK91" s="455" t="str">
        <f t="shared" si="193"/>
        <v/>
      </c>
      <c r="KL91" s="455" t="str">
        <f t="shared" si="193"/>
        <v/>
      </c>
      <c r="KM91" s="455" t="str">
        <f t="shared" si="193"/>
        <v/>
      </c>
      <c r="KN91" s="455" t="str">
        <f t="shared" si="193"/>
        <v/>
      </c>
      <c r="KO91" s="953" t="str">
        <f t="shared" si="193"/>
        <v/>
      </c>
      <c r="KP91" s="768" t="str">
        <f t="shared" si="193"/>
        <v/>
      </c>
      <c r="KQ91" s="455" t="str">
        <f t="shared" si="193"/>
        <v/>
      </c>
      <c r="KR91" s="455" t="str">
        <f t="shared" si="193"/>
        <v/>
      </c>
      <c r="KS91" s="455" t="str">
        <f t="shared" si="193"/>
        <v/>
      </c>
      <c r="KT91" s="455" t="str">
        <f t="shared" si="193"/>
        <v/>
      </c>
      <c r="KU91" s="455" t="str">
        <f t="shared" si="193"/>
        <v/>
      </c>
      <c r="KV91" s="953" t="str">
        <f t="shared" si="193"/>
        <v/>
      </c>
      <c r="KW91" s="768" t="str">
        <f t="shared" si="193"/>
        <v/>
      </c>
      <c r="KX91" s="455" t="str">
        <f t="shared" si="194"/>
        <v/>
      </c>
      <c r="KY91" s="455" t="str">
        <f t="shared" si="194"/>
        <v/>
      </c>
      <c r="KZ91" s="455" t="str">
        <f t="shared" si="194"/>
        <v/>
      </c>
      <c r="LA91" s="455" t="str">
        <f t="shared" si="194"/>
        <v/>
      </c>
      <c r="LB91" s="455" t="str">
        <f t="shared" si="194"/>
        <v/>
      </c>
      <c r="LC91" s="954" t="str">
        <f t="shared" si="194"/>
        <v/>
      </c>
      <c r="LD91" s="768" t="str">
        <f t="shared" si="194"/>
        <v/>
      </c>
      <c r="LE91" s="455" t="str">
        <f t="shared" si="194"/>
        <v/>
      </c>
      <c r="LF91" s="455" t="str">
        <f t="shared" si="194"/>
        <v/>
      </c>
      <c r="LG91" s="455" t="str">
        <f t="shared" si="194"/>
        <v/>
      </c>
      <c r="LH91" s="455" t="str">
        <f t="shared" si="194"/>
        <v/>
      </c>
      <c r="LI91" s="455" t="str">
        <f t="shared" si="194"/>
        <v/>
      </c>
      <c r="LJ91" s="953" t="str">
        <f t="shared" si="194"/>
        <v/>
      </c>
      <c r="LK91" s="768" t="str">
        <f t="shared" si="194"/>
        <v/>
      </c>
      <c r="LL91" s="455" t="str">
        <f t="shared" si="194"/>
        <v/>
      </c>
      <c r="LM91" s="455" t="str">
        <f t="shared" si="194"/>
        <v/>
      </c>
      <c r="LN91" s="455" t="str">
        <f t="shared" si="195"/>
        <v/>
      </c>
      <c r="LO91" s="455" t="str">
        <f t="shared" si="195"/>
        <v/>
      </c>
      <c r="LP91" s="455" t="str">
        <f t="shared" si="195"/>
        <v/>
      </c>
      <c r="LQ91" s="953" t="str">
        <f t="shared" si="195"/>
        <v/>
      </c>
      <c r="LR91" s="768" t="str">
        <f t="shared" si="195"/>
        <v/>
      </c>
      <c r="LS91" s="455" t="str">
        <f t="shared" si="195"/>
        <v/>
      </c>
      <c r="LT91" s="455" t="str">
        <f t="shared" si="195"/>
        <v/>
      </c>
      <c r="LU91" s="455" t="str">
        <f t="shared" si="195"/>
        <v/>
      </c>
      <c r="LV91" s="455" t="str">
        <f t="shared" si="195"/>
        <v/>
      </c>
      <c r="LW91" s="455" t="str">
        <f t="shared" si="195"/>
        <v/>
      </c>
      <c r="LX91" s="953" t="str">
        <f t="shared" si="195"/>
        <v/>
      </c>
      <c r="LY91" s="768" t="str">
        <f t="shared" si="195"/>
        <v/>
      </c>
      <c r="LZ91" s="455" t="str">
        <f t="shared" si="195"/>
        <v/>
      </c>
      <c r="MA91" s="455" t="str">
        <f t="shared" si="195"/>
        <v/>
      </c>
      <c r="MB91" s="455" t="str">
        <f t="shared" si="195"/>
        <v/>
      </c>
      <c r="MC91" s="455" t="str">
        <f t="shared" si="195"/>
        <v/>
      </c>
      <c r="MD91" s="455" t="str">
        <f t="shared" si="196"/>
        <v/>
      </c>
      <c r="ME91" s="953" t="str">
        <f t="shared" si="196"/>
        <v/>
      </c>
      <c r="MF91" s="768" t="str">
        <f t="shared" si="196"/>
        <v/>
      </c>
      <c r="MG91" s="455" t="str">
        <f t="shared" si="196"/>
        <v/>
      </c>
      <c r="MH91" s="455" t="str">
        <f t="shared" si="196"/>
        <v/>
      </c>
      <c r="MI91" s="455" t="str">
        <f t="shared" si="196"/>
        <v/>
      </c>
      <c r="MJ91" s="455" t="str">
        <f t="shared" si="196"/>
        <v/>
      </c>
      <c r="MK91" s="455" t="str">
        <f t="shared" si="196"/>
        <v/>
      </c>
      <c r="ML91" s="953" t="str">
        <f t="shared" si="196"/>
        <v/>
      </c>
      <c r="MM91" s="768" t="str">
        <f t="shared" si="196"/>
        <v/>
      </c>
      <c r="MN91" s="455" t="str">
        <f t="shared" si="196"/>
        <v/>
      </c>
      <c r="MO91" s="455" t="str">
        <f t="shared" si="196"/>
        <v/>
      </c>
      <c r="MP91" s="455" t="str">
        <f t="shared" si="196"/>
        <v/>
      </c>
      <c r="MQ91" s="455" t="str">
        <f t="shared" si="196"/>
        <v/>
      </c>
      <c r="MR91" s="455" t="str">
        <f t="shared" si="196"/>
        <v/>
      </c>
      <c r="MS91" s="953" t="str">
        <f t="shared" si="196"/>
        <v/>
      </c>
      <c r="MT91" s="768" t="str">
        <f t="shared" si="197"/>
        <v/>
      </c>
      <c r="MU91" s="455" t="str">
        <f t="shared" si="197"/>
        <v/>
      </c>
      <c r="MV91" s="455" t="str">
        <f t="shared" si="197"/>
        <v/>
      </c>
      <c r="MW91" s="455" t="str">
        <f t="shared" si="197"/>
        <v/>
      </c>
      <c r="MX91" s="455" t="str">
        <f t="shared" si="197"/>
        <v/>
      </c>
      <c r="MY91" s="455" t="str">
        <f t="shared" si="197"/>
        <v/>
      </c>
      <c r="MZ91" s="953" t="str">
        <f t="shared" si="197"/>
        <v/>
      </c>
      <c r="NA91" s="768" t="str">
        <f t="shared" si="197"/>
        <v/>
      </c>
      <c r="NB91" s="455" t="str">
        <f t="shared" si="197"/>
        <v/>
      </c>
      <c r="NC91" s="455" t="str">
        <f t="shared" si="197"/>
        <v/>
      </c>
      <c r="ND91" s="455" t="str">
        <f t="shared" si="197"/>
        <v/>
      </c>
      <c r="NE91" s="455" t="str">
        <f t="shared" si="197"/>
        <v/>
      </c>
      <c r="NF91" s="455" t="str">
        <f t="shared" si="197"/>
        <v/>
      </c>
      <c r="NG91" s="954" t="str">
        <f t="shared" si="197"/>
        <v/>
      </c>
      <c r="NH91" s="768" t="str">
        <f t="shared" si="197"/>
        <v/>
      </c>
      <c r="NI91" s="455" t="str">
        <f t="shared" si="197"/>
        <v/>
      </c>
      <c r="NJ91" s="455" t="str">
        <f t="shared" si="198"/>
        <v/>
      </c>
      <c r="NK91" s="455" t="str">
        <f t="shared" si="198"/>
        <v/>
      </c>
      <c r="NL91" s="455" t="str">
        <f t="shared" si="198"/>
        <v/>
      </c>
      <c r="NM91" s="455" t="str">
        <f t="shared" si="198"/>
        <v/>
      </c>
      <c r="NN91" s="953" t="str">
        <f t="shared" si="198"/>
        <v/>
      </c>
      <c r="NO91" s="83"/>
      <c r="NP91" s="83"/>
      <c r="NQ91" s="83"/>
      <c r="NR91" s="83"/>
      <c r="NS91" s="83"/>
      <c r="NT91" s="83"/>
      <c r="NU91" s="83"/>
      <c r="NV91" s="83"/>
      <c r="NW91" s="83"/>
      <c r="NX91" s="83"/>
      <c r="NY91" s="83"/>
      <c r="NZ91" s="83"/>
      <c r="OA91" s="83"/>
      <c r="OB91" s="83"/>
      <c r="OC91" s="83"/>
      <c r="OD91" s="83"/>
      <c r="OE91" s="83"/>
      <c r="OF91" s="83"/>
      <c r="OG91" s="83"/>
      <c r="OH91" s="83"/>
      <c r="OI91" s="83"/>
      <c r="OJ91" s="83"/>
      <c r="OK91" s="83"/>
      <c r="OL91" s="83"/>
      <c r="OM91" s="83"/>
      <c r="ON91" s="83"/>
      <c r="OO91" s="83"/>
      <c r="OP91" s="83"/>
      <c r="OQ91" s="83"/>
      <c r="OR91" s="83"/>
      <c r="OS91" s="83"/>
      <c r="OT91" s="83"/>
      <c r="OU91" s="83"/>
      <c r="OV91" s="83"/>
      <c r="OW91" s="83"/>
      <c r="OX91" s="83"/>
      <c r="OY91" s="83"/>
      <c r="OZ91" s="83"/>
      <c r="PA91" s="83"/>
      <c r="PB91" s="83"/>
      <c r="PC91" s="83"/>
      <c r="PD91" s="83"/>
      <c r="PE91" s="83"/>
      <c r="PF91" s="83"/>
      <c r="PG91" s="83"/>
      <c r="PH91" s="83"/>
      <c r="PI91" s="83"/>
      <c r="PJ91" s="83"/>
      <c r="PK91" s="83"/>
      <c r="PL91" s="83"/>
      <c r="PM91" s="83"/>
      <c r="PN91" s="83"/>
      <c r="PO91" s="83"/>
      <c r="PP91" s="83"/>
      <c r="PQ91" s="83"/>
      <c r="PR91" s="83"/>
      <c r="PS91" s="83"/>
      <c r="PT91" s="83"/>
      <c r="PU91" s="83"/>
      <c r="PV91" s="83"/>
      <c r="PW91" s="83"/>
      <c r="PX91" s="83"/>
      <c r="PY91" s="83"/>
      <c r="PZ91" s="83"/>
      <c r="QA91" s="83"/>
      <c r="QB91" s="83"/>
      <c r="QC91" s="83"/>
      <c r="QD91" s="83"/>
      <c r="QE91" s="83"/>
      <c r="QF91" s="83"/>
      <c r="QG91" s="83"/>
      <c r="QH91" s="83"/>
      <c r="QI91" s="83"/>
      <c r="QJ91" s="83"/>
      <c r="QK91" s="83"/>
      <c r="QL91" s="83"/>
      <c r="QM91" s="83"/>
      <c r="QN91" s="83"/>
      <c r="QO91" s="83"/>
      <c r="QP91" s="83"/>
      <c r="QQ91" s="83"/>
      <c r="QR91" s="83"/>
      <c r="QS91" s="83"/>
      <c r="QT91" s="83"/>
      <c r="QU91" s="83"/>
      <c r="QV91" s="83"/>
      <c r="QW91" s="83"/>
      <c r="QX91" s="83"/>
      <c r="QY91" s="83"/>
      <c r="QZ91" s="83"/>
      <c r="RA91" s="83"/>
      <c r="RB91" s="83"/>
      <c r="RC91" s="83"/>
      <c r="RD91" s="83"/>
      <c r="RE91" s="83"/>
      <c r="RF91" s="83"/>
      <c r="RG91" s="83"/>
      <c r="RH91" s="83"/>
      <c r="RI91" s="83"/>
      <c r="RJ91" s="83"/>
      <c r="RK91" s="83"/>
      <c r="RL91" s="83"/>
      <c r="RM91" s="83"/>
      <c r="RN91" s="83"/>
      <c r="RO91" s="83"/>
      <c r="RP91" s="83"/>
      <c r="RQ91" s="83"/>
      <c r="RR91" s="83"/>
      <c r="RS91" s="83"/>
      <c r="RT91" s="83"/>
      <c r="RU91" s="83"/>
      <c r="RV91" s="83"/>
      <c r="RW91" s="83"/>
      <c r="RX91" s="83"/>
      <c r="RY91" s="83"/>
      <c r="RZ91" s="83"/>
      <c r="SA91" s="83"/>
      <c r="SB91" s="83"/>
      <c r="SC91" s="83"/>
      <c r="SD91" s="83"/>
      <c r="SE91" s="83"/>
      <c r="SF91" s="83"/>
      <c r="SG91" s="83"/>
      <c r="SH91" s="83"/>
      <c r="SI91" s="83"/>
      <c r="SJ91" s="83"/>
      <c r="SK91" s="83"/>
      <c r="SL91" s="83"/>
      <c r="SM91" s="83"/>
      <c r="SN91" s="83"/>
      <c r="SO91" s="83"/>
      <c r="SP91" s="83"/>
      <c r="SQ91" s="83"/>
      <c r="SR91" s="83"/>
      <c r="SS91" s="83"/>
      <c r="ST91" s="83"/>
      <c r="SU91" s="83"/>
      <c r="SV91" s="83"/>
      <c r="SW91" s="83"/>
      <c r="SX91" s="83"/>
      <c r="SY91" s="83"/>
      <c r="SZ91" s="83"/>
      <c r="TA91" s="83"/>
      <c r="TB91" s="83"/>
      <c r="TC91" s="83"/>
      <c r="TD91" s="83"/>
      <c r="TE91" s="83"/>
      <c r="TF91" s="83"/>
      <c r="TG91" s="83"/>
      <c r="TH91" s="83"/>
      <c r="TI91" s="83"/>
      <c r="TJ91" s="83"/>
      <c r="TK91" s="83"/>
      <c r="TL91" s="83"/>
      <c r="TM91" s="83"/>
      <c r="TN91" s="83"/>
      <c r="TO91" s="83"/>
      <c r="TP91" s="83"/>
      <c r="TQ91" s="83"/>
      <c r="TR91" s="83"/>
      <c r="TS91" s="83"/>
      <c r="TT91" s="83"/>
      <c r="TU91" s="83"/>
      <c r="TV91" s="83"/>
      <c r="TW91" s="83"/>
      <c r="TX91" s="83"/>
      <c r="TY91" s="83"/>
      <c r="TZ91" s="83"/>
      <c r="UA91" s="83"/>
      <c r="UB91" s="83"/>
      <c r="UC91" s="83"/>
      <c r="UD91" s="83"/>
      <c r="UE91" s="83"/>
      <c r="UF91" s="83"/>
      <c r="UG91" s="83"/>
      <c r="UH91" s="83"/>
      <c r="UI91" s="83"/>
      <c r="UJ91" s="83"/>
      <c r="UK91" s="83"/>
      <c r="UL91" s="83"/>
      <c r="UM91" s="83"/>
      <c r="UN91" s="83"/>
      <c r="UO91" s="83"/>
      <c r="UP91" s="83"/>
      <c r="UQ91" s="83"/>
    </row>
    <row r="92" spans="1:564" s="1" customFormat="1" hidden="1" x14ac:dyDescent="0.2">
      <c r="A92" s="938">
        <f>alapadatok!A74</f>
        <v>9</v>
      </c>
      <c r="B92" s="678" t="str">
        <f>IF(alapadatok!C74="","",alapadatok!C74)</f>
        <v/>
      </c>
      <c r="C92" s="584" t="str">
        <f>IF(alapadatok!B74="","",alapadatok!B74)</f>
        <v/>
      </c>
      <c r="D92" s="584" t="str">
        <f>IF(alapadatok!D74="","",alapadatok!D74)</f>
        <v/>
      </c>
      <c r="E92" s="948" t="str">
        <f>IF(alapadatok!K74="","",alapadatok!K74)</f>
        <v/>
      </c>
      <c r="F92" s="952" t="str">
        <f t="shared" si="175"/>
        <v/>
      </c>
      <c r="G92" s="953" t="str">
        <f t="shared" si="175"/>
        <v/>
      </c>
      <c r="H92" s="768" t="str">
        <f t="shared" si="175"/>
        <v/>
      </c>
      <c r="I92" s="455" t="str">
        <f t="shared" si="175"/>
        <v/>
      </c>
      <c r="J92" s="455" t="str">
        <f t="shared" si="175"/>
        <v/>
      </c>
      <c r="K92" s="455" t="str">
        <f t="shared" si="175"/>
        <v/>
      </c>
      <c r="L92" s="455" t="str">
        <f t="shared" si="175"/>
        <v/>
      </c>
      <c r="M92" s="455" t="str">
        <f t="shared" si="175"/>
        <v/>
      </c>
      <c r="N92" s="953" t="str">
        <f t="shared" si="175"/>
        <v/>
      </c>
      <c r="O92" s="768" t="str">
        <f t="shared" si="175"/>
        <v/>
      </c>
      <c r="P92" s="455" t="str">
        <f t="shared" si="175"/>
        <v/>
      </c>
      <c r="Q92" s="455" t="str">
        <f t="shared" si="175"/>
        <v/>
      </c>
      <c r="R92" s="455" t="str">
        <f t="shared" si="175"/>
        <v/>
      </c>
      <c r="S92" s="455" t="str">
        <f t="shared" si="175"/>
        <v/>
      </c>
      <c r="T92" s="455" t="str">
        <f t="shared" si="175"/>
        <v/>
      </c>
      <c r="U92" s="953" t="str">
        <f t="shared" si="175"/>
        <v/>
      </c>
      <c r="V92" s="768" t="str">
        <f t="shared" si="201"/>
        <v/>
      </c>
      <c r="W92" s="455" t="str">
        <f t="shared" si="201"/>
        <v/>
      </c>
      <c r="X92" s="455" t="str">
        <f t="shared" si="201"/>
        <v/>
      </c>
      <c r="Y92" s="455" t="str">
        <f t="shared" si="201"/>
        <v/>
      </c>
      <c r="Z92" s="455" t="str">
        <f t="shared" si="201"/>
        <v/>
      </c>
      <c r="AA92" s="455" t="str">
        <f t="shared" si="201"/>
        <v/>
      </c>
      <c r="AB92" s="953" t="str">
        <f t="shared" si="201"/>
        <v/>
      </c>
      <c r="AC92" s="768" t="str">
        <f t="shared" si="201"/>
        <v/>
      </c>
      <c r="AD92" s="455" t="str">
        <f t="shared" si="201"/>
        <v/>
      </c>
      <c r="AE92" s="455" t="str">
        <f t="shared" si="201"/>
        <v/>
      </c>
      <c r="AF92" s="455" t="str">
        <f t="shared" si="201"/>
        <v/>
      </c>
      <c r="AG92" s="455" t="str">
        <f t="shared" si="201"/>
        <v/>
      </c>
      <c r="AH92" s="455" t="str">
        <f t="shared" si="201"/>
        <v/>
      </c>
      <c r="AI92" s="953" t="str">
        <f t="shared" si="201"/>
        <v/>
      </c>
      <c r="AJ92" s="768" t="str">
        <f t="shared" si="201"/>
        <v/>
      </c>
      <c r="AK92" s="455" t="str">
        <f t="shared" si="201"/>
        <v/>
      </c>
      <c r="AL92" s="455" t="str">
        <f t="shared" si="202"/>
        <v/>
      </c>
      <c r="AM92" s="455" t="str">
        <f t="shared" si="202"/>
        <v/>
      </c>
      <c r="AN92" s="455" t="str">
        <f t="shared" si="202"/>
        <v/>
      </c>
      <c r="AO92" s="455" t="str">
        <f t="shared" si="202"/>
        <v/>
      </c>
      <c r="AP92" s="953" t="str">
        <f t="shared" si="202"/>
        <v/>
      </c>
      <c r="AQ92" s="768" t="str">
        <f t="shared" si="202"/>
        <v/>
      </c>
      <c r="AR92" s="455" t="str">
        <f t="shared" si="202"/>
        <v/>
      </c>
      <c r="AS92" s="455" t="str">
        <f t="shared" si="202"/>
        <v/>
      </c>
      <c r="AT92" s="455" t="str">
        <f t="shared" si="202"/>
        <v/>
      </c>
      <c r="AU92" s="455" t="str">
        <f t="shared" si="202"/>
        <v/>
      </c>
      <c r="AV92" s="455" t="str">
        <f t="shared" si="202"/>
        <v/>
      </c>
      <c r="AW92" s="953" t="str">
        <f t="shared" si="202"/>
        <v/>
      </c>
      <c r="AX92" s="768" t="str">
        <f t="shared" si="202"/>
        <v/>
      </c>
      <c r="AY92" s="455" t="str">
        <f t="shared" si="202"/>
        <v/>
      </c>
      <c r="AZ92" s="455" t="str">
        <f t="shared" si="202"/>
        <v/>
      </c>
      <c r="BA92" s="455" t="str">
        <f t="shared" si="202"/>
        <v/>
      </c>
      <c r="BB92" s="455" t="str">
        <f t="shared" si="177"/>
        <v/>
      </c>
      <c r="BC92" s="455" t="str">
        <f t="shared" si="177"/>
        <v/>
      </c>
      <c r="BD92" s="953" t="str">
        <f t="shared" si="177"/>
        <v/>
      </c>
      <c r="BE92" s="768" t="str">
        <f t="shared" si="177"/>
        <v/>
      </c>
      <c r="BF92" s="455" t="str">
        <f t="shared" si="177"/>
        <v/>
      </c>
      <c r="BG92" s="455" t="str">
        <f t="shared" si="177"/>
        <v/>
      </c>
      <c r="BH92" s="455" t="str">
        <f t="shared" si="177"/>
        <v/>
      </c>
      <c r="BI92" s="455" t="str">
        <f t="shared" si="177"/>
        <v/>
      </c>
      <c r="BJ92" s="455" t="str">
        <f t="shared" si="177"/>
        <v/>
      </c>
      <c r="BK92" s="953" t="str">
        <f t="shared" si="177"/>
        <v/>
      </c>
      <c r="BL92" s="768" t="str">
        <f t="shared" si="177"/>
        <v/>
      </c>
      <c r="BM92" s="455" t="str">
        <f t="shared" si="177"/>
        <v/>
      </c>
      <c r="BN92" s="455" t="str">
        <f t="shared" si="177"/>
        <v/>
      </c>
      <c r="BO92" s="455" t="str">
        <f t="shared" si="177"/>
        <v/>
      </c>
      <c r="BP92" s="455" t="str">
        <f t="shared" si="177"/>
        <v/>
      </c>
      <c r="BQ92" s="455" t="str">
        <f t="shared" si="177"/>
        <v/>
      </c>
      <c r="BR92" s="953" t="str">
        <f t="shared" si="179"/>
        <v/>
      </c>
      <c r="BS92" s="768" t="str">
        <f t="shared" si="179"/>
        <v/>
      </c>
      <c r="BT92" s="455" t="str">
        <f t="shared" si="179"/>
        <v/>
      </c>
      <c r="BU92" s="455" t="str">
        <f t="shared" si="179"/>
        <v/>
      </c>
      <c r="BV92" s="455" t="str">
        <f t="shared" si="179"/>
        <v/>
      </c>
      <c r="BW92" s="455" t="str">
        <f t="shared" si="179"/>
        <v/>
      </c>
      <c r="BX92" s="455" t="str">
        <f t="shared" si="179"/>
        <v/>
      </c>
      <c r="BY92" s="953" t="str">
        <f t="shared" si="179"/>
        <v/>
      </c>
      <c r="BZ92" s="768" t="str">
        <f t="shared" si="179"/>
        <v/>
      </c>
      <c r="CA92" s="455" t="str">
        <f t="shared" si="179"/>
        <v/>
      </c>
      <c r="CB92" s="455" t="str">
        <f t="shared" si="179"/>
        <v/>
      </c>
      <c r="CC92" s="455" t="str">
        <f t="shared" si="179"/>
        <v/>
      </c>
      <c r="CD92" s="455" t="str">
        <f t="shared" si="179"/>
        <v/>
      </c>
      <c r="CE92" s="455" t="str">
        <f t="shared" si="179"/>
        <v/>
      </c>
      <c r="CF92" s="953" t="str">
        <f t="shared" si="179"/>
        <v/>
      </c>
      <c r="CG92" s="768" t="str">
        <f t="shared" si="179"/>
        <v/>
      </c>
      <c r="CH92" s="455" t="str">
        <f t="shared" si="180"/>
        <v/>
      </c>
      <c r="CI92" s="455" t="str">
        <f t="shared" si="180"/>
        <v/>
      </c>
      <c r="CJ92" s="455" t="str">
        <f t="shared" si="180"/>
        <v/>
      </c>
      <c r="CK92" s="455" t="str">
        <f t="shared" si="180"/>
        <v/>
      </c>
      <c r="CL92" s="455" t="str">
        <f t="shared" si="180"/>
        <v/>
      </c>
      <c r="CM92" s="953" t="str">
        <f t="shared" si="180"/>
        <v/>
      </c>
      <c r="CN92" s="768" t="str">
        <f t="shared" si="180"/>
        <v/>
      </c>
      <c r="CO92" s="455" t="str">
        <f t="shared" si="180"/>
        <v/>
      </c>
      <c r="CP92" s="455" t="str">
        <f t="shared" si="180"/>
        <v/>
      </c>
      <c r="CQ92" s="455" t="str">
        <f t="shared" si="180"/>
        <v/>
      </c>
      <c r="CR92" s="455" t="str">
        <f t="shared" si="180"/>
        <v/>
      </c>
      <c r="CS92" s="455" t="str">
        <f t="shared" si="180"/>
        <v/>
      </c>
      <c r="CT92" s="953" t="str">
        <f t="shared" si="180"/>
        <v/>
      </c>
      <c r="CU92" s="952" t="str">
        <f t="shared" si="180"/>
        <v/>
      </c>
      <c r="CV92" s="455" t="str">
        <f t="shared" si="180"/>
        <v/>
      </c>
      <c r="CW92" s="455" t="str">
        <f t="shared" si="180"/>
        <v/>
      </c>
      <c r="CX92" s="455" t="str">
        <f t="shared" si="181"/>
        <v/>
      </c>
      <c r="CY92" s="455" t="str">
        <f t="shared" si="181"/>
        <v/>
      </c>
      <c r="CZ92" s="455" t="str">
        <f t="shared" si="181"/>
        <v/>
      </c>
      <c r="DA92" s="953" t="str">
        <f t="shared" si="181"/>
        <v/>
      </c>
      <c r="DB92" s="768" t="str">
        <f t="shared" si="181"/>
        <v/>
      </c>
      <c r="DC92" s="455" t="str">
        <f t="shared" si="181"/>
        <v/>
      </c>
      <c r="DD92" s="455" t="str">
        <f t="shared" si="181"/>
        <v/>
      </c>
      <c r="DE92" s="455" t="str">
        <f t="shared" si="181"/>
        <v/>
      </c>
      <c r="DF92" s="455" t="str">
        <f t="shared" si="181"/>
        <v/>
      </c>
      <c r="DG92" s="455" t="str">
        <f t="shared" si="181"/>
        <v/>
      </c>
      <c r="DH92" s="953" t="str">
        <f t="shared" si="181"/>
        <v/>
      </c>
      <c r="DI92" s="768" t="str">
        <f t="shared" si="181"/>
        <v/>
      </c>
      <c r="DJ92" s="455" t="str">
        <f t="shared" si="181"/>
        <v/>
      </c>
      <c r="DK92" s="455" t="str">
        <f t="shared" si="181"/>
        <v/>
      </c>
      <c r="DL92" s="455" t="str">
        <f t="shared" si="181"/>
        <v/>
      </c>
      <c r="DM92" s="455" t="str">
        <f t="shared" si="181"/>
        <v/>
      </c>
      <c r="DN92" s="455" t="str">
        <f t="shared" si="182"/>
        <v/>
      </c>
      <c r="DO92" s="953" t="str">
        <f t="shared" si="182"/>
        <v/>
      </c>
      <c r="DP92" s="768" t="str">
        <f t="shared" si="182"/>
        <v/>
      </c>
      <c r="DQ92" s="455" t="str">
        <f t="shared" si="182"/>
        <v/>
      </c>
      <c r="DR92" s="455" t="str">
        <f t="shared" si="182"/>
        <v/>
      </c>
      <c r="DS92" s="455" t="str">
        <f t="shared" si="182"/>
        <v/>
      </c>
      <c r="DT92" s="455" t="str">
        <f t="shared" si="182"/>
        <v/>
      </c>
      <c r="DU92" s="455" t="str">
        <f t="shared" si="182"/>
        <v/>
      </c>
      <c r="DV92" s="953" t="str">
        <f t="shared" si="182"/>
        <v/>
      </c>
      <c r="DW92" s="768" t="str">
        <f t="shared" si="182"/>
        <v/>
      </c>
      <c r="DX92" s="455" t="str">
        <f t="shared" si="182"/>
        <v/>
      </c>
      <c r="DY92" s="455" t="str">
        <f t="shared" si="182"/>
        <v/>
      </c>
      <c r="DZ92" s="455" t="str">
        <f t="shared" si="182"/>
        <v/>
      </c>
      <c r="EA92" s="455" t="str">
        <f t="shared" si="182"/>
        <v/>
      </c>
      <c r="EB92" s="455" t="str">
        <f t="shared" si="182"/>
        <v/>
      </c>
      <c r="EC92" s="954" t="str">
        <f t="shared" si="182"/>
        <v/>
      </c>
      <c r="ED92" s="768" t="str">
        <f t="shared" si="183"/>
        <v/>
      </c>
      <c r="EE92" s="455" t="str">
        <f t="shared" si="183"/>
        <v/>
      </c>
      <c r="EF92" s="455" t="str">
        <f t="shared" si="183"/>
        <v/>
      </c>
      <c r="EG92" s="455" t="str">
        <f t="shared" si="183"/>
        <v/>
      </c>
      <c r="EH92" s="455" t="str">
        <f t="shared" si="183"/>
        <v/>
      </c>
      <c r="EI92" s="455" t="str">
        <f t="shared" si="183"/>
        <v/>
      </c>
      <c r="EJ92" s="953" t="str">
        <f t="shared" si="183"/>
        <v/>
      </c>
      <c r="EK92" s="768" t="str">
        <f t="shared" si="183"/>
        <v/>
      </c>
      <c r="EL92" s="455" t="str">
        <f t="shared" si="183"/>
        <v/>
      </c>
      <c r="EM92" s="455" t="str">
        <f t="shared" si="183"/>
        <v/>
      </c>
      <c r="EN92" s="455" t="str">
        <f t="shared" si="183"/>
        <v/>
      </c>
      <c r="EO92" s="455" t="str">
        <f t="shared" si="183"/>
        <v/>
      </c>
      <c r="EP92" s="455" t="str">
        <f t="shared" si="183"/>
        <v/>
      </c>
      <c r="EQ92" s="953" t="str">
        <f t="shared" si="183"/>
        <v/>
      </c>
      <c r="ER92" s="768" t="str">
        <f t="shared" si="183"/>
        <v/>
      </c>
      <c r="ES92" s="455" t="str">
        <f t="shared" si="183"/>
        <v/>
      </c>
      <c r="ET92" s="455" t="str">
        <f t="shared" si="184"/>
        <v/>
      </c>
      <c r="EU92" s="455" t="str">
        <f t="shared" si="184"/>
        <v/>
      </c>
      <c r="EV92" s="455" t="str">
        <f t="shared" si="184"/>
        <v/>
      </c>
      <c r="EW92" s="455" t="str">
        <f t="shared" si="184"/>
        <v/>
      </c>
      <c r="EX92" s="953" t="str">
        <f t="shared" si="184"/>
        <v/>
      </c>
      <c r="EY92" s="768" t="str">
        <f t="shared" si="184"/>
        <v/>
      </c>
      <c r="EZ92" s="455" t="str">
        <f t="shared" si="184"/>
        <v/>
      </c>
      <c r="FA92" s="455" t="str">
        <f t="shared" si="184"/>
        <v/>
      </c>
      <c r="FB92" s="455" t="str">
        <f t="shared" si="184"/>
        <v/>
      </c>
      <c r="FC92" s="455" t="str">
        <f t="shared" si="184"/>
        <v/>
      </c>
      <c r="FD92" s="455" t="str">
        <f t="shared" si="184"/>
        <v/>
      </c>
      <c r="FE92" s="953" t="str">
        <f t="shared" si="184"/>
        <v/>
      </c>
      <c r="FF92" s="768" t="str">
        <f t="shared" si="184"/>
        <v/>
      </c>
      <c r="FG92" s="455" t="str">
        <f t="shared" si="184"/>
        <v/>
      </c>
      <c r="FH92" s="455" t="str">
        <f t="shared" si="184"/>
        <v/>
      </c>
      <c r="FI92" s="455" t="str">
        <f t="shared" si="184"/>
        <v/>
      </c>
      <c r="FJ92" s="455" t="str">
        <f t="shared" si="185"/>
        <v/>
      </c>
      <c r="FK92" s="455" t="str">
        <f t="shared" si="185"/>
        <v/>
      </c>
      <c r="FL92" s="953" t="str">
        <f t="shared" si="185"/>
        <v/>
      </c>
      <c r="FM92" s="768" t="str">
        <f t="shared" si="185"/>
        <v/>
      </c>
      <c r="FN92" s="455" t="str">
        <f t="shared" si="185"/>
        <v/>
      </c>
      <c r="FO92" s="455" t="str">
        <f t="shared" si="185"/>
        <v/>
      </c>
      <c r="FP92" s="455" t="str">
        <f t="shared" si="185"/>
        <v/>
      </c>
      <c r="FQ92" s="455" t="str">
        <f t="shared" si="185"/>
        <v/>
      </c>
      <c r="FR92" s="455" t="str">
        <f t="shared" si="185"/>
        <v/>
      </c>
      <c r="FS92" s="953" t="str">
        <f t="shared" si="185"/>
        <v/>
      </c>
      <c r="FT92" s="768" t="str">
        <f t="shared" si="185"/>
        <v/>
      </c>
      <c r="FU92" s="455" t="str">
        <f t="shared" si="185"/>
        <v/>
      </c>
      <c r="FV92" s="455" t="str">
        <f t="shared" si="185"/>
        <v/>
      </c>
      <c r="FW92" s="455" t="str">
        <f t="shared" si="185"/>
        <v/>
      </c>
      <c r="FX92" s="455" t="str">
        <f t="shared" si="185"/>
        <v/>
      </c>
      <c r="FY92" s="455" t="str">
        <f t="shared" si="185"/>
        <v/>
      </c>
      <c r="FZ92" s="953" t="str">
        <f t="shared" si="186"/>
        <v/>
      </c>
      <c r="GA92" s="768" t="str">
        <f t="shared" si="186"/>
        <v/>
      </c>
      <c r="GB92" s="455" t="str">
        <f t="shared" si="186"/>
        <v/>
      </c>
      <c r="GC92" s="455" t="str">
        <f t="shared" si="186"/>
        <v/>
      </c>
      <c r="GD92" s="455" t="str">
        <f t="shared" si="186"/>
        <v/>
      </c>
      <c r="GE92" s="455" t="str">
        <f t="shared" si="186"/>
        <v/>
      </c>
      <c r="GF92" s="953" t="str">
        <f t="shared" si="186"/>
        <v/>
      </c>
      <c r="GG92" s="768" t="str">
        <f t="shared" si="186"/>
        <v/>
      </c>
      <c r="GH92" s="455" t="str">
        <f t="shared" si="186"/>
        <v/>
      </c>
      <c r="GI92" s="455" t="str">
        <f t="shared" si="186"/>
        <v/>
      </c>
      <c r="GJ92" s="455" t="str">
        <f t="shared" si="186"/>
        <v/>
      </c>
      <c r="GK92" s="455" t="str">
        <f t="shared" si="186"/>
        <v/>
      </c>
      <c r="GL92" s="455" t="str">
        <f t="shared" si="186"/>
        <v/>
      </c>
      <c r="GM92" s="455" t="str">
        <f t="shared" si="186"/>
        <v/>
      </c>
      <c r="GN92" s="954" t="str">
        <f t="shared" si="186"/>
        <v/>
      </c>
      <c r="GO92" s="768" t="str">
        <f t="shared" si="186"/>
        <v/>
      </c>
      <c r="GP92" s="455" t="str">
        <f t="shared" si="187"/>
        <v/>
      </c>
      <c r="GQ92" s="455" t="str">
        <f t="shared" si="187"/>
        <v/>
      </c>
      <c r="GR92" s="455" t="str">
        <f t="shared" si="187"/>
        <v/>
      </c>
      <c r="GS92" s="455" t="str">
        <f t="shared" si="187"/>
        <v/>
      </c>
      <c r="GT92" s="455" t="str">
        <f t="shared" si="187"/>
        <v/>
      </c>
      <c r="GU92" s="953" t="str">
        <f t="shared" si="187"/>
        <v/>
      </c>
      <c r="GV92" s="768" t="str">
        <f t="shared" si="187"/>
        <v/>
      </c>
      <c r="GW92" s="455" t="str">
        <f t="shared" si="187"/>
        <v/>
      </c>
      <c r="GX92" s="455" t="str">
        <f t="shared" si="187"/>
        <v/>
      </c>
      <c r="GY92" s="455" t="str">
        <f t="shared" si="187"/>
        <v/>
      </c>
      <c r="GZ92" s="455" t="str">
        <f t="shared" si="187"/>
        <v/>
      </c>
      <c r="HA92" s="455" t="str">
        <f t="shared" si="187"/>
        <v/>
      </c>
      <c r="HB92" s="953" t="str">
        <f t="shared" si="187"/>
        <v/>
      </c>
      <c r="HC92" s="768" t="str">
        <f t="shared" si="187"/>
        <v/>
      </c>
      <c r="HD92" s="455" t="str">
        <f t="shared" si="187"/>
        <v/>
      </c>
      <c r="HE92" s="455" t="str">
        <f t="shared" si="187"/>
        <v/>
      </c>
      <c r="HF92" s="455" t="str">
        <f t="shared" si="188"/>
        <v/>
      </c>
      <c r="HG92" s="455" t="str">
        <f t="shared" si="188"/>
        <v/>
      </c>
      <c r="HH92" s="455" t="str">
        <f t="shared" si="188"/>
        <v/>
      </c>
      <c r="HI92" s="953" t="str">
        <f t="shared" si="188"/>
        <v/>
      </c>
      <c r="HJ92" s="768" t="str">
        <f t="shared" si="188"/>
        <v/>
      </c>
      <c r="HK92" s="455" t="str">
        <f t="shared" si="188"/>
        <v/>
      </c>
      <c r="HL92" s="455" t="str">
        <f t="shared" si="188"/>
        <v/>
      </c>
      <c r="HM92" s="455" t="str">
        <f t="shared" si="188"/>
        <v/>
      </c>
      <c r="HN92" s="955" t="str">
        <f t="shared" si="188"/>
        <v/>
      </c>
      <c r="HO92" s="455" t="str">
        <f t="shared" si="188"/>
        <v/>
      </c>
      <c r="HP92" s="953" t="str">
        <f t="shared" si="188"/>
        <v/>
      </c>
      <c r="HQ92" s="768" t="str">
        <f t="shared" si="188"/>
        <v/>
      </c>
      <c r="HR92" s="455" t="str">
        <f t="shared" si="188"/>
        <v/>
      </c>
      <c r="HS92" s="455" t="str">
        <f t="shared" si="188"/>
        <v/>
      </c>
      <c r="HT92" s="455" t="str">
        <f t="shared" si="188"/>
        <v/>
      </c>
      <c r="HU92" s="455" t="str">
        <f t="shared" si="188"/>
        <v/>
      </c>
      <c r="HV92" s="455" t="str">
        <f t="shared" si="189"/>
        <v/>
      </c>
      <c r="HW92" s="953" t="str">
        <f t="shared" si="189"/>
        <v/>
      </c>
      <c r="HX92" s="768" t="str">
        <f t="shared" si="189"/>
        <v/>
      </c>
      <c r="HY92" s="455" t="str">
        <f t="shared" si="189"/>
        <v/>
      </c>
      <c r="HZ92" s="455" t="str">
        <f t="shared" si="189"/>
        <v/>
      </c>
      <c r="IA92" s="455" t="str">
        <f t="shared" si="189"/>
        <v/>
      </c>
      <c r="IB92" s="455" t="str">
        <f t="shared" si="189"/>
        <v/>
      </c>
      <c r="IC92" s="455" t="str">
        <f t="shared" si="189"/>
        <v/>
      </c>
      <c r="ID92" s="953" t="str">
        <f t="shared" si="189"/>
        <v/>
      </c>
      <c r="IE92" s="768" t="str">
        <f t="shared" si="189"/>
        <v/>
      </c>
      <c r="IF92" s="455" t="str">
        <f t="shared" si="189"/>
        <v/>
      </c>
      <c r="IG92" s="455" t="str">
        <f t="shared" si="189"/>
        <v/>
      </c>
      <c r="IH92" s="455" t="str">
        <f t="shared" si="189"/>
        <v/>
      </c>
      <c r="II92" s="455" t="str">
        <f t="shared" si="189"/>
        <v/>
      </c>
      <c r="IJ92" s="455" t="str">
        <f t="shared" si="189"/>
        <v/>
      </c>
      <c r="IK92" s="953" t="str">
        <f t="shared" si="189"/>
        <v/>
      </c>
      <c r="IL92" s="768" t="str">
        <f t="shared" si="190"/>
        <v/>
      </c>
      <c r="IM92" s="455" t="str">
        <f t="shared" si="190"/>
        <v/>
      </c>
      <c r="IN92" s="455" t="str">
        <f t="shared" si="190"/>
        <v/>
      </c>
      <c r="IO92" s="455" t="str">
        <f t="shared" si="190"/>
        <v/>
      </c>
      <c r="IP92" s="455" t="str">
        <f t="shared" si="190"/>
        <v/>
      </c>
      <c r="IQ92" s="455" t="str">
        <f t="shared" si="190"/>
        <v/>
      </c>
      <c r="IR92" s="953" t="str">
        <f t="shared" si="190"/>
        <v/>
      </c>
      <c r="IS92" s="768" t="str">
        <f t="shared" si="190"/>
        <v/>
      </c>
      <c r="IT92" s="455" t="str">
        <f t="shared" si="190"/>
        <v/>
      </c>
      <c r="IU92" s="455" t="str">
        <f t="shared" si="190"/>
        <v/>
      </c>
      <c r="IV92" s="455" t="str">
        <f t="shared" si="190"/>
        <v/>
      </c>
      <c r="IW92" s="455" t="str">
        <f t="shared" si="190"/>
        <v/>
      </c>
      <c r="IX92" s="455" t="str">
        <f t="shared" si="190"/>
        <v/>
      </c>
      <c r="IY92" s="954" t="str">
        <f t="shared" si="190"/>
        <v/>
      </c>
      <c r="IZ92" s="768" t="str">
        <f t="shared" si="190"/>
        <v/>
      </c>
      <c r="JA92" s="455" t="str">
        <f t="shared" si="190"/>
        <v/>
      </c>
      <c r="JB92" s="455" t="str">
        <f t="shared" si="191"/>
        <v/>
      </c>
      <c r="JC92" s="455" t="str">
        <f t="shared" si="191"/>
        <v/>
      </c>
      <c r="JD92" s="455" t="str">
        <f t="shared" si="191"/>
        <v/>
      </c>
      <c r="JE92" s="455" t="str">
        <f t="shared" si="191"/>
        <v/>
      </c>
      <c r="JF92" s="953" t="str">
        <f t="shared" si="191"/>
        <v/>
      </c>
      <c r="JG92" s="768" t="str">
        <f t="shared" si="191"/>
        <v/>
      </c>
      <c r="JH92" s="455" t="str">
        <f t="shared" si="191"/>
        <v/>
      </c>
      <c r="JI92" s="455" t="str">
        <f t="shared" si="191"/>
        <v/>
      </c>
      <c r="JJ92" s="455" t="str">
        <f t="shared" si="191"/>
        <v/>
      </c>
      <c r="JK92" s="455" t="str">
        <f t="shared" si="191"/>
        <v/>
      </c>
      <c r="JL92" s="455" t="str">
        <f t="shared" si="191"/>
        <v/>
      </c>
      <c r="JM92" s="953" t="str">
        <f t="shared" si="191"/>
        <v/>
      </c>
      <c r="JN92" s="768" t="str">
        <f t="shared" si="191"/>
        <v/>
      </c>
      <c r="JO92" s="455" t="str">
        <f t="shared" si="191"/>
        <v/>
      </c>
      <c r="JP92" s="455" t="str">
        <f t="shared" si="191"/>
        <v/>
      </c>
      <c r="JQ92" s="455" t="str">
        <f t="shared" si="191"/>
        <v/>
      </c>
      <c r="JR92" s="455" t="str">
        <f t="shared" si="192"/>
        <v/>
      </c>
      <c r="JS92" s="455" t="str">
        <f t="shared" si="192"/>
        <v/>
      </c>
      <c r="JT92" s="953" t="str">
        <f t="shared" si="192"/>
        <v/>
      </c>
      <c r="JU92" s="768" t="str">
        <f t="shared" si="192"/>
        <v/>
      </c>
      <c r="JV92" s="455" t="str">
        <f t="shared" si="192"/>
        <v/>
      </c>
      <c r="JW92" s="455" t="str">
        <f t="shared" si="192"/>
        <v/>
      </c>
      <c r="JX92" s="455" t="str">
        <f t="shared" si="192"/>
        <v/>
      </c>
      <c r="JY92" s="455" t="str">
        <f t="shared" si="192"/>
        <v/>
      </c>
      <c r="JZ92" s="455" t="str">
        <f t="shared" si="192"/>
        <v/>
      </c>
      <c r="KA92" s="953" t="str">
        <f t="shared" si="192"/>
        <v/>
      </c>
      <c r="KB92" s="768" t="str">
        <f t="shared" si="192"/>
        <v/>
      </c>
      <c r="KC92" s="455" t="str">
        <f t="shared" si="192"/>
        <v/>
      </c>
      <c r="KD92" s="455" t="str">
        <f t="shared" si="192"/>
        <v/>
      </c>
      <c r="KE92" s="455" t="str">
        <f t="shared" si="192"/>
        <v/>
      </c>
      <c r="KF92" s="455" t="str">
        <f t="shared" si="192"/>
        <v/>
      </c>
      <c r="KG92" s="455" t="str">
        <f t="shared" si="192"/>
        <v/>
      </c>
      <c r="KH92" s="953" t="str">
        <f t="shared" si="193"/>
        <v/>
      </c>
      <c r="KI92" s="768" t="str">
        <f t="shared" si="193"/>
        <v/>
      </c>
      <c r="KJ92" s="455" t="str">
        <f t="shared" si="193"/>
        <v/>
      </c>
      <c r="KK92" s="455" t="str">
        <f t="shared" si="193"/>
        <v/>
      </c>
      <c r="KL92" s="455" t="str">
        <f t="shared" si="193"/>
        <v/>
      </c>
      <c r="KM92" s="455" t="str">
        <f t="shared" si="193"/>
        <v/>
      </c>
      <c r="KN92" s="455" t="str">
        <f t="shared" si="193"/>
        <v/>
      </c>
      <c r="KO92" s="953" t="str">
        <f t="shared" si="193"/>
        <v/>
      </c>
      <c r="KP92" s="768" t="str">
        <f t="shared" si="193"/>
        <v/>
      </c>
      <c r="KQ92" s="455" t="str">
        <f t="shared" si="193"/>
        <v/>
      </c>
      <c r="KR92" s="455" t="str">
        <f t="shared" si="193"/>
        <v/>
      </c>
      <c r="KS92" s="455" t="str">
        <f t="shared" si="193"/>
        <v/>
      </c>
      <c r="KT92" s="455" t="str">
        <f t="shared" si="193"/>
        <v/>
      </c>
      <c r="KU92" s="455" t="str">
        <f t="shared" si="193"/>
        <v/>
      </c>
      <c r="KV92" s="953" t="str">
        <f t="shared" si="193"/>
        <v/>
      </c>
      <c r="KW92" s="768" t="str">
        <f t="shared" si="193"/>
        <v/>
      </c>
      <c r="KX92" s="455" t="str">
        <f t="shared" si="194"/>
        <v/>
      </c>
      <c r="KY92" s="455" t="str">
        <f t="shared" si="194"/>
        <v/>
      </c>
      <c r="KZ92" s="455" t="str">
        <f t="shared" si="194"/>
        <v/>
      </c>
      <c r="LA92" s="455" t="str">
        <f t="shared" si="194"/>
        <v/>
      </c>
      <c r="LB92" s="455" t="str">
        <f t="shared" si="194"/>
        <v/>
      </c>
      <c r="LC92" s="954" t="str">
        <f t="shared" si="194"/>
        <v/>
      </c>
      <c r="LD92" s="768" t="str">
        <f t="shared" si="194"/>
        <v/>
      </c>
      <c r="LE92" s="455" t="str">
        <f t="shared" si="194"/>
        <v/>
      </c>
      <c r="LF92" s="455" t="str">
        <f t="shared" si="194"/>
        <v/>
      </c>
      <c r="LG92" s="455" t="str">
        <f t="shared" si="194"/>
        <v/>
      </c>
      <c r="LH92" s="455" t="str">
        <f t="shared" si="194"/>
        <v/>
      </c>
      <c r="LI92" s="455" t="str">
        <f t="shared" si="194"/>
        <v/>
      </c>
      <c r="LJ92" s="953" t="str">
        <f t="shared" si="194"/>
        <v/>
      </c>
      <c r="LK92" s="768" t="str">
        <f t="shared" si="194"/>
        <v/>
      </c>
      <c r="LL92" s="455" t="str">
        <f t="shared" si="194"/>
        <v/>
      </c>
      <c r="LM92" s="455" t="str">
        <f t="shared" si="194"/>
        <v/>
      </c>
      <c r="LN92" s="455" t="str">
        <f t="shared" si="195"/>
        <v/>
      </c>
      <c r="LO92" s="455" t="str">
        <f t="shared" si="195"/>
        <v/>
      </c>
      <c r="LP92" s="455" t="str">
        <f t="shared" si="195"/>
        <v/>
      </c>
      <c r="LQ92" s="953" t="str">
        <f t="shared" si="195"/>
        <v/>
      </c>
      <c r="LR92" s="768" t="str">
        <f t="shared" si="195"/>
        <v/>
      </c>
      <c r="LS92" s="455" t="str">
        <f t="shared" si="195"/>
        <v/>
      </c>
      <c r="LT92" s="455" t="str">
        <f t="shared" si="195"/>
        <v/>
      </c>
      <c r="LU92" s="455" t="str">
        <f t="shared" si="195"/>
        <v/>
      </c>
      <c r="LV92" s="455" t="str">
        <f t="shared" si="195"/>
        <v/>
      </c>
      <c r="LW92" s="455" t="str">
        <f t="shared" si="195"/>
        <v/>
      </c>
      <c r="LX92" s="953" t="str">
        <f t="shared" si="195"/>
        <v/>
      </c>
      <c r="LY92" s="768" t="str">
        <f t="shared" si="195"/>
        <v/>
      </c>
      <c r="LZ92" s="455" t="str">
        <f t="shared" si="195"/>
        <v/>
      </c>
      <c r="MA92" s="455" t="str">
        <f t="shared" si="195"/>
        <v/>
      </c>
      <c r="MB92" s="455" t="str">
        <f t="shared" si="195"/>
        <v/>
      </c>
      <c r="MC92" s="455" t="str">
        <f t="shared" si="195"/>
        <v/>
      </c>
      <c r="MD92" s="455" t="str">
        <f t="shared" si="196"/>
        <v/>
      </c>
      <c r="ME92" s="953" t="str">
        <f t="shared" si="196"/>
        <v/>
      </c>
      <c r="MF92" s="768" t="str">
        <f t="shared" si="196"/>
        <v/>
      </c>
      <c r="MG92" s="455" t="str">
        <f t="shared" si="196"/>
        <v/>
      </c>
      <c r="MH92" s="455" t="str">
        <f t="shared" si="196"/>
        <v/>
      </c>
      <c r="MI92" s="455" t="str">
        <f t="shared" si="196"/>
        <v/>
      </c>
      <c r="MJ92" s="455" t="str">
        <f t="shared" si="196"/>
        <v/>
      </c>
      <c r="MK92" s="455" t="str">
        <f t="shared" si="196"/>
        <v/>
      </c>
      <c r="ML92" s="953" t="str">
        <f t="shared" si="196"/>
        <v/>
      </c>
      <c r="MM92" s="768" t="str">
        <f t="shared" si="196"/>
        <v/>
      </c>
      <c r="MN92" s="455" t="str">
        <f t="shared" si="196"/>
        <v/>
      </c>
      <c r="MO92" s="455" t="str">
        <f t="shared" si="196"/>
        <v/>
      </c>
      <c r="MP92" s="455" t="str">
        <f t="shared" si="196"/>
        <v/>
      </c>
      <c r="MQ92" s="455" t="str">
        <f t="shared" si="196"/>
        <v/>
      </c>
      <c r="MR92" s="455" t="str">
        <f t="shared" si="196"/>
        <v/>
      </c>
      <c r="MS92" s="953" t="str">
        <f t="shared" si="196"/>
        <v/>
      </c>
      <c r="MT92" s="768" t="str">
        <f t="shared" si="197"/>
        <v/>
      </c>
      <c r="MU92" s="455" t="str">
        <f t="shared" si="197"/>
        <v/>
      </c>
      <c r="MV92" s="455" t="str">
        <f t="shared" si="197"/>
        <v/>
      </c>
      <c r="MW92" s="455" t="str">
        <f t="shared" si="197"/>
        <v/>
      </c>
      <c r="MX92" s="455" t="str">
        <f t="shared" si="197"/>
        <v/>
      </c>
      <c r="MY92" s="455" t="str">
        <f t="shared" si="197"/>
        <v/>
      </c>
      <c r="MZ92" s="953" t="str">
        <f t="shared" si="197"/>
        <v/>
      </c>
      <c r="NA92" s="768" t="str">
        <f t="shared" si="197"/>
        <v/>
      </c>
      <c r="NB92" s="455" t="str">
        <f t="shared" si="197"/>
        <v/>
      </c>
      <c r="NC92" s="455" t="str">
        <f t="shared" si="197"/>
        <v/>
      </c>
      <c r="ND92" s="455" t="str">
        <f t="shared" si="197"/>
        <v/>
      </c>
      <c r="NE92" s="455" t="str">
        <f t="shared" si="197"/>
        <v/>
      </c>
      <c r="NF92" s="455" t="str">
        <f t="shared" si="197"/>
        <v/>
      </c>
      <c r="NG92" s="954" t="str">
        <f t="shared" si="197"/>
        <v/>
      </c>
      <c r="NH92" s="768" t="str">
        <f t="shared" si="197"/>
        <v/>
      </c>
      <c r="NI92" s="455" t="str">
        <f t="shared" si="197"/>
        <v/>
      </c>
      <c r="NJ92" s="455" t="str">
        <f t="shared" si="198"/>
        <v/>
      </c>
      <c r="NK92" s="455" t="str">
        <f t="shared" si="198"/>
        <v/>
      </c>
      <c r="NL92" s="455" t="str">
        <f t="shared" si="198"/>
        <v/>
      </c>
      <c r="NM92" s="455" t="str">
        <f t="shared" si="198"/>
        <v/>
      </c>
      <c r="NN92" s="953" t="str">
        <f t="shared" si="198"/>
        <v/>
      </c>
      <c r="NO92" s="83"/>
      <c r="NP92" s="83"/>
      <c r="NQ92" s="83"/>
      <c r="NR92" s="83"/>
      <c r="NS92" s="83"/>
      <c r="NT92" s="83"/>
      <c r="NU92" s="83"/>
      <c r="NV92" s="83"/>
      <c r="NW92" s="83"/>
      <c r="NX92" s="83"/>
      <c r="NY92" s="83"/>
      <c r="NZ92" s="83"/>
      <c r="OA92" s="83"/>
      <c r="OB92" s="83"/>
      <c r="OC92" s="83"/>
      <c r="OD92" s="83"/>
      <c r="OE92" s="83"/>
      <c r="OF92" s="83"/>
      <c r="OG92" s="83"/>
      <c r="OH92" s="83"/>
      <c r="OI92" s="83"/>
      <c r="OJ92" s="83"/>
      <c r="OK92" s="83"/>
      <c r="OL92" s="83"/>
      <c r="OM92" s="83"/>
      <c r="ON92" s="83"/>
      <c r="OO92" s="83"/>
      <c r="OP92" s="83"/>
      <c r="OQ92" s="83"/>
      <c r="OR92" s="83"/>
      <c r="OS92" s="83"/>
      <c r="OT92" s="83"/>
      <c r="OU92" s="83"/>
      <c r="OV92" s="83"/>
      <c r="OW92" s="83"/>
      <c r="OX92" s="83"/>
      <c r="OY92" s="83"/>
      <c r="OZ92" s="83"/>
      <c r="PA92" s="83"/>
      <c r="PB92" s="83"/>
      <c r="PC92" s="83"/>
      <c r="PD92" s="83"/>
      <c r="PE92" s="83"/>
      <c r="PF92" s="83"/>
      <c r="PG92" s="83"/>
      <c r="PH92" s="83"/>
      <c r="PI92" s="83"/>
      <c r="PJ92" s="83"/>
      <c r="PK92" s="83"/>
      <c r="PL92" s="83"/>
      <c r="PM92" s="83"/>
      <c r="PN92" s="83"/>
      <c r="PO92" s="83"/>
      <c r="PP92" s="83"/>
      <c r="PQ92" s="83"/>
      <c r="PR92" s="83"/>
      <c r="PS92" s="83"/>
      <c r="PT92" s="83"/>
      <c r="PU92" s="83"/>
      <c r="PV92" s="83"/>
      <c r="PW92" s="83"/>
      <c r="PX92" s="83"/>
      <c r="PY92" s="83"/>
      <c r="PZ92" s="83"/>
      <c r="QA92" s="83"/>
      <c r="QB92" s="83"/>
      <c r="QC92" s="83"/>
      <c r="QD92" s="83"/>
      <c r="QE92" s="83"/>
      <c r="QF92" s="83"/>
      <c r="QG92" s="83"/>
      <c r="QH92" s="83"/>
      <c r="QI92" s="83"/>
      <c r="QJ92" s="83"/>
      <c r="QK92" s="83"/>
      <c r="QL92" s="83"/>
      <c r="QM92" s="83"/>
      <c r="QN92" s="83"/>
      <c r="QO92" s="83"/>
      <c r="QP92" s="83"/>
      <c r="QQ92" s="83"/>
      <c r="QR92" s="83"/>
      <c r="QS92" s="83"/>
      <c r="QT92" s="83"/>
      <c r="QU92" s="83"/>
      <c r="QV92" s="83"/>
      <c r="QW92" s="83"/>
      <c r="QX92" s="83"/>
      <c r="QY92" s="83"/>
      <c r="QZ92" s="83"/>
      <c r="RA92" s="83"/>
      <c r="RB92" s="83"/>
      <c r="RC92" s="83"/>
      <c r="RD92" s="83"/>
      <c r="RE92" s="83"/>
      <c r="RF92" s="83"/>
      <c r="RG92" s="83"/>
      <c r="RH92" s="83"/>
      <c r="RI92" s="83"/>
      <c r="RJ92" s="83"/>
      <c r="RK92" s="83"/>
      <c r="RL92" s="83"/>
      <c r="RM92" s="83"/>
      <c r="RN92" s="83"/>
      <c r="RO92" s="83"/>
      <c r="RP92" s="83"/>
      <c r="RQ92" s="83"/>
      <c r="RR92" s="83"/>
      <c r="RS92" s="83"/>
      <c r="RT92" s="83"/>
      <c r="RU92" s="83"/>
      <c r="RV92" s="83"/>
      <c r="RW92" s="83"/>
      <c r="RX92" s="83"/>
      <c r="RY92" s="83"/>
      <c r="RZ92" s="83"/>
      <c r="SA92" s="83"/>
      <c r="SB92" s="83"/>
      <c r="SC92" s="83"/>
      <c r="SD92" s="83"/>
      <c r="SE92" s="83"/>
      <c r="SF92" s="83"/>
      <c r="SG92" s="83"/>
      <c r="SH92" s="83"/>
      <c r="SI92" s="83"/>
      <c r="SJ92" s="83"/>
      <c r="SK92" s="83"/>
      <c r="SL92" s="83"/>
      <c r="SM92" s="83"/>
      <c r="SN92" s="83"/>
      <c r="SO92" s="83"/>
      <c r="SP92" s="83"/>
      <c r="SQ92" s="83"/>
      <c r="SR92" s="83"/>
      <c r="SS92" s="83"/>
      <c r="ST92" s="83"/>
      <c r="SU92" s="83"/>
      <c r="SV92" s="83"/>
      <c r="SW92" s="83"/>
      <c r="SX92" s="83"/>
      <c r="SY92" s="83"/>
      <c r="SZ92" s="83"/>
      <c r="TA92" s="83"/>
      <c r="TB92" s="83"/>
      <c r="TC92" s="83"/>
      <c r="TD92" s="83"/>
      <c r="TE92" s="83"/>
      <c r="TF92" s="83"/>
      <c r="TG92" s="83"/>
      <c r="TH92" s="83"/>
      <c r="TI92" s="83"/>
      <c r="TJ92" s="83"/>
      <c r="TK92" s="83"/>
      <c r="TL92" s="83"/>
      <c r="TM92" s="83"/>
      <c r="TN92" s="83"/>
      <c r="TO92" s="83"/>
      <c r="TP92" s="83"/>
      <c r="TQ92" s="83"/>
      <c r="TR92" s="83"/>
      <c r="TS92" s="83"/>
      <c r="TT92" s="83"/>
      <c r="TU92" s="83"/>
      <c r="TV92" s="83"/>
      <c r="TW92" s="83"/>
      <c r="TX92" s="83"/>
      <c r="TY92" s="83"/>
      <c r="TZ92" s="83"/>
      <c r="UA92" s="83"/>
      <c r="UB92" s="83"/>
      <c r="UC92" s="83"/>
      <c r="UD92" s="83"/>
      <c r="UE92" s="83"/>
      <c r="UF92" s="83"/>
      <c r="UG92" s="83"/>
      <c r="UH92" s="83"/>
      <c r="UI92" s="83"/>
      <c r="UJ92" s="83"/>
      <c r="UK92" s="83"/>
      <c r="UL92" s="83"/>
      <c r="UM92" s="83"/>
      <c r="UN92" s="83"/>
      <c r="UO92" s="83"/>
      <c r="UP92" s="83"/>
      <c r="UQ92" s="83"/>
    </row>
    <row r="93" spans="1:564" s="1" customFormat="1" hidden="1" x14ac:dyDescent="0.2">
      <c r="A93" s="938">
        <f>alapadatok!A75</f>
        <v>10</v>
      </c>
      <c r="B93" s="678" t="str">
        <f>IF(alapadatok!C75="","",alapadatok!C75)</f>
        <v/>
      </c>
      <c r="C93" s="584" t="str">
        <f>IF(alapadatok!B75="","",alapadatok!B75)</f>
        <v/>
      </c>
      <c r="D93" s="584" t="str">
        <f>IF(alapadatok!D75="","",alapadatok!D75)</f>
        <v/>
      </c>
      <c r="E93" s="948" t="str">
        <f>IF(alapadatok!K75="","",alapadatok!K75)</f>
        <v/>
      </c>
      <c r="F93" s="952" t="str">
        <f t="shared" si="175"/>
        <v/>
      </c>
      <c r="G93" s="953" t="str">
        <f t="shared" si="175"/>
        <v/>
      </c>
      <c r="H93" s="768" t="str">
        <f t="shared" si="175"/>
        <v/>
      </c>
      <c r="I93" s="455" t="str">
        <f t="shared" si="175"/>
        <v/>
      </c>
      <c r="J93" s="455" t="str">
        <f t="shared" si="175"/>
        <v/>
      </c>
      <c r="K93" s="455" t="str">
        <f t="shared" si="175"/>
        <v/>
      </c>
      <c r="L93" s="455" t="str">
        <f t="shared" si="175"/>
        <v/>
      </c>
      <c r="M93" s="455" t="str">
        <f t="shared" si="175"/>
        <v/>
      </c>
      <c r="N93" s="953" t="str">
        <f t="shared" si="175"/>
        <v/>
      </c>
      <c r="O93" s="768" t="str">
        <f t="shared" si="175"/>
        <v/>
      </c>
      <c r="P93" s="455" t="str">
        <f t="shared" si="175"/>
        <v/>
      </c>
      <c r="Q93" s="455" t="str">
        <f t="shared" si="175"/>
        <v/>
      </c>
      <c r="R93" s="455" t="str">
        <f t="shared" si="175"/>
        <v/>
      </c>
      <c r="S93" s="455" t="str">
        <f t="shared" si="175"/>
        <v/>
      </c>
      <c r="T93" s="455" t="str">
        <f t="shared" si="175"/>
        <v/>
      </c>
      <c r="U93" s="953" t="str">
        <f t="shared" si="175"/>
        <v/>
      </c>
      <c r="V93" s="768" t="str">
        <f t="shared" si="201"/>
        <v/>
      </c>
      <c r="W93" s="455" t="str">
        <f t="shared" si="201"/>
        <v/>
      </c>
      <c r="X93" s="455" t="str">
        <f t="shared" si="201"/>
        <v/>
      </c>
      <c r="Y93" s="455" t="str">
        <f t="shared" si="201"/>
        <v/>
      </c>
      <c r="Z93" s="455" t="str">
        <f t="shared" si="201"/>
        <v/>
      </c>
      <c r="AA93" s="455" t="str">
        <f t="shared" si="201"/>
        <v/>
      </c>
      <c r="AB93" s="953" t="str">
        <f t="shared" si="201"/>
        <v/>
      </c>
      <c r="AC93" s="768" t="str">
        <f t="shared" si="201"/>
        <v/>
      </c>
      <c r="AD93" s="455" t="str">
        <f t="shared" si="201"/>
        <v/>
      </c>
      <c r="AE93" s="455" t="str">
        <f t="shared" si="201"/>
        <v/>
      </c>
      <c r="AF93" s="455" t="str">
        <f t="shared" si="201"/>
        <v/>
      </c>
      <c r="AG93" s="455" t="str">
        <f t="shared" si="201"/>
        <v/>
      </c>
      <c r="AH93" s="455" t="str">
        <f t="shared" si="201"/>
        <v/>
      </c>
      <c r="AI93" s="953" t="str">
        <f t="shared" si="201"/>
        <v/>
      </c>
      <c r="AJ93" s="768" t="str">
        <f t="shared" si="201"/>
        <v/>
      </c>
      <c r="AK93" s="455" t="str">
        <f t="shared" si="201"/>
        <v/>
      </c>
      <c r="AL93" s="455" t="str">
        <f t="shared" si="202"/>
        <v/>
      </c>
      <c r="AM93" s="455" t="str">
        <f t="shared" si="202"/>
        <v/>
      </c>
      <c r="AN93" s="455" t="str">
        <f t="shared" si="202"/>
        <v/>
      </c>
      <c r="AO93" s="455" t="str">
        <f t="shared" si="202"/>
        <v/>
      </c>
      <c r="AP93" s="953" t="str">
        <f t="shared" si="202"/>
        <v/>
      </c>
      <c r="AQ93" s="768" t="str">
        <f t="shared" si="202"/>
        <v/>
      </c>
      <c r="AR93" s="455" t="str">
        <f t="shared" si="202"/>
        <v/>
      </c>
      <c r="AS93" s="455" t="str">
        <f t="shared" si="202"/>
        <v/>
      </c>
      <c r="AT93" s="455" t="str">
        <f t="shared" si="202"/>
        <v/>
      </c>
      <c r="AU93" s="455" t="str">
        <f t="shared" si="202"/>
        <v/>
      </c>
      <c r="AV93" s="455" t="str">
        <f t="shared" si="202"/>
        <v/>
      </c>
      <c r="AW93" s="953" t="str">
        <f t="shared" si="202"/>
        <v/>
      </c>
      <c r="AX93" s="768" t="str">
        <f t="shared" si="202"/>
        <v/>
      </c>
      <c r="AY93" s="455" t="str">
        <f t="shared" si="202"/>
        <v/>
      </c>
      <c r="AZ93" s="455" t="str">
        <f t="shared" si="202"/>
        <v/>
      </c>
      <c r="BA93" s="455" t="str">
        <f t="shared" si="202"/>
        <v/>
      </c>
      <c r="BB93" s="455" t="str">
        <f t="shared" si="177"/>
        <v/>
      </c>
      <c r="BC93" s="455" t="str">
        <f t="shared" si="177"/>
        <v/>
      </c>
      <c r="BD93" s="953" t="str">
        <f t="shared" si="177"/>
        <v/>
      </c>
      <c r="BE93" s="768" t="str">
        <f t="shared" si="177"/>
        <v/>
      </c>
      <c r="BF93" s="455" t="str">
        <f t="shared" si="177"/>
        <v/>
      </c>
      <c r="BG93" s="455" t="str">
        <f t="shared" si="177"/>
        <v/>
      </c>
      <c r="BH93" s="455" t="str">
        <f t="shared" si="177"/>
        <v/>
      </c>
      <c r="BI93" s="455" t="str">
        <f t="shared" si="177"/>
        <v/>
      </c>
      <c r="BJ93" s="455" t="str">
        <f t="shared" si="177"/>
        <v/>
      </c>
      <c r="BK93" s="953" t="str">
        <f t="shared" si="177"/>
        <v/>
      </c>
      <c r="BL93" s="768" t="str">
        <f t="shared" si="177"/>
        <v/>
      </c>
      <c r="BM93" s="455" t="str">
        <f t="shared" si="177"/>
        <v/>
      </c>
      <c r="BN93" s="455" t="str">
        <f t="shared" si="177"/>
        <v/>
      </c>
      <c r="BO93" s="455" t="str">
        <f t="shared" si="177"/>
        <v/>
      </c>
      <c r="BP93" s="455" t="str">
        <f t="shared" si="177"/>
        <v/>
      </c>
      <c r="BQ93" s="455" t="str">
        <f t="shared" si="177"/>
        <v/>
      </c>
      <c r="BR93" s="953" t="str">
        <f t="shared" si="179"/>
        <v/>
      </c>
      <c r="BS93" s="768" t="str">
        <f t="shared" si="179"/>
        <v/>
      </c>
      <c r="BT93" s="455" t="str">
        <f t="shared" si="179"/>
        <v/>
      </c>
      <c r="BU93" s="455" t="str">
        <f t="shared" si="179"/>
        <v/>
      </c>
      <c r="BV93" s="455" t="str">
        <f t="shared" si="179"/>
        <v/>
      </c>
      <c r="BW93" s="455" t="str">
        <f t="shared" si="179"/>
        <v/>
      </c>
      <c r="BX93" s="455" t="str">
        <f t="shared" si="179"/>
        <v/>
      </c>
      <c r="BY93" s="953" t="str">
        <f t="shared" si="179"/>
        <v/>
      </c>
      <c r="BZ93" s="768" t="str">
        <f t="shared" si="179"/>
        <v/>
      </c>
      <c r="CA93" s="455" t="str">
        <f t="shared" si="179"/>
        <v/>
      </c>
      <c r="CB93" s="455" t="str">
        <f t="shared" si="179"/>
        <v/>
      </c>
      <c r="CC93" s="455" t="str">
        <f t="shared" si="179"/>
        <v/>
      </c>
      <c r="CD93" s="455" t="str">
        <f t="shared" si="179"/>
        <v/>
      </c>
      <c r="CE93" s="455" t="str">
        <f t="shared" si="179"/>
        <v/>
      </c>
      <c r="CF93" s="953" t="str">
        <f t="shared" si="179"/>
        <v/>
      </c>
      <c r="CG93" s="768" t="str">
        <f t="shared" si="179"/>
        <v/>
      </c>
      <c r="CH93" s="455" t="str">
        <f t="shared" si="180"/>
        <v/>
      </c>
      <c r="CI93" s="455" t="str">
        <f t="shared" si="180"/>
        <v/>
      </c>
      <c r="CJ93" s="455" t="str">
        <f t="shared" si="180"/>
        <v/>
      </c>
      <c r="CK93" s="455" t="str">
        <f t="shared" si="180"/>
        <v/>
      </c>
      <c r="CL93" s="455" t="str">
        <f t="shared" si="180"/>
        <v/>
      </c>
      <c r="CM93" s="953" t="str">
        <f t="shared" si="180"/>
        <v/>
      </c>
      <c r="CN93" s="768" t="str">
        <f t="shared" si="180"/>
        <v/>
      </c>
      <c r="CO93" s="455" t="str">
        <f t="shared" si="180"/>
        <v/>
      </c>
      <c r="CP93" s="455" t="str">
        <f t="shared" si="180"/>
        <v/>
      </c>
      <c r="CQ93" s="455" t="str">
        <f t="shared" si="180"/>
        <v/>
      </c>
      <c r="CR93" s="455" t="str">
        <f t="shared" si="180"/>
        <v/>
      </c>
      <c r="CS93" s="455" t="str">
        <f t="shared" si="180"/>
        <v/>
      </c>
      <c r="CT93" s="953" t="str">
        <f t="shared" si="180"/>
        <v/>
      </c>
      <c r="CU93" s="952" t="str">
        <f t="shared" si="180"/>
        <v/>
      </c>
      <c r="CV93" s="455" t="str">
        <f t="shared" si="180"/>
        <v/>
      </c>
      <c r="CW93" s="455" t="str">
        <f t="shared" si="180"/>
        <v/>
      </c>
      <c r="CX93" s="455" t="str">
        <f t="shared" si="181"/>
        <v/>
      </c>
      <c r="CY93" s="455" t="str">
        <f t="shared" si="181"/>
        <v/>
      </c>
      <c r="CZ93" s="455" t="str">
        <f t="shared" si="181"/>
        <v/>
      </c>
      <c r="DA93" s="953" t="str">
        <f t="shared" si="181"/>
        <v/>
      </c>
      <c r="DB93" s="768" t="str">
        <f t="shared" si="181"/>
        <v/>
      </c>
      <c r="DC93" s="455" t="str">
        <f t="shared" si="181"/>
        <v/>
      </c>
      <c r="DD93" s="455" t="str">
        <f t="shared" si="181"/>
        <v/>
      </c>
      <c r="DE93" s="455" t="str">
        <f t="shared" si="181"/>
        <v/>
      </c>
      <c r="DF93" s="455" t="str">
        <f t="shared" si="181"/>
        <v/>
      </c>
      <c r="DG93" s="455" t="str">
        <f t="shared" si="181"/>
        <v/>
      </c>
      <c r="DH93" s="953" t="str">
        <f t="shared" si="181"/>
        <v/>
      </c>
      <c r="DI93" s="768" t="str">
        <f t="shared" si="181"/>
        <v/>
      </c>
      <c r="DJ93" s="455" t="str">
        <f t="shared" si="181"/>
        <v/>
      </c>
      <c r="DK93" s="455" t="str">
        <f t="shared" si="181"/>
        <v/>
      </c>
      <c r="DL93" s="455" t="str">
        <f t="shared" si="181"/>
        <v/>
      </c>
      <c r="DM93" s="455" t="str">
        <f t="shared" si="181"/>
        <v/>
      </c>
      <c r="DN93" s="455" t="str">
        <f t="shared" si="182"/>
        <v/>
      </c>
      <c r="DO93" s="953" t="str">
        <f t="shared" si="182"/>
        <v/>
      </c>
      <c r="DP93" s="768" t="str">
        <f t="shared" si="182"/>
        <v/>
      </c>
      <c r="DQ93" s="455" t="str">
        <f t="shared" si="182"/>
        <v/>
      </c>
      <c r="DR93" s="455" t="str">
        <f t="shared" si="182"/>
        <v/>
      </c>
      <c r="DS93" s="455" t="str">
        <f t="shared" si="182"/>
        <v/>
      </c>
      <c r="DT93" s="455" t="str">
        <f t="shared" si="182"/>
        <v/>
      </c>
      <c r="DU93" s="455" t="str">
        <f t="shared" si="182"/>
        <v/>
      </c>
      <c r="DV93" s="953" t="str">
        <f t="shared" si="182"/>
        <v/>
      </c>
      <c r="DW93" s="768" t="str">
        <f t="shared" si="182"/>
        <v/>
      </c>
      <c r="DX93" s="455" t="str">
        <f t="shared" si="182"/>
        <v/>
      </c>
      <c r="DY93" s="455" t="str">
        <f t="shared" si="182"/>
        <v/>
      </c>
      <c r="DZ93" s="455" t="str">
        <f t="shared" si="182"/>
        <v/>
      </c>
      <c r="EA93" s="455" t="str">
        <f t="shared" si="182"/>
        <v/>
      </c>
      <c r="EB93" s="455" t="str">
        <f t="shared" si="182"/>
        <v/>
      </c>
      <c r="EC93" s="954" t="str">
        <f t="shared" si="182"/>
        <v/>
      </c>
      <c r="ED93" s="768" t="str">
        <f t="shared" si="183"/>
        <v/>
      </c>
      <c r="EE93" s="455" t="str">
        <f t="shared" si="183"/>
        <v/>
      </c>
      <c r="EF93" s="455" t="str">
        <f t="shared" si="183"/>
        <v/>
      </c>
      <c r="EG93" s="455" t="str">
        <f t="shared" si="183"/>
        <v/>
      </c>
      <c r="EH93" s="455" t="str">
        <f t="shared" si="183"/>
        <v/>
      </c>
      <c r="EI93" s="455" t="str">
        <f t="shared" si="183"/>
        <v/>
      </c>
      <c r="EJ93" s="953" t="str">
        <f t="shared" si="183"/>
        <v/>
      </c>
      <c r="EK93" s="768" t="str">
        <f t="shared" si="183"/>
        <v/>
      </c>
      <c r="EL93" s="455" t="str">
        <f t="shared" si="183"/>
        <v/>
      </c>
      <c r="EM93" s="455" t="str">
        <f t="shared" si="183"/>
        <v/>
      </c>
      <c r="EN93" s="455" t="str">
        <f t="shared" si="183"/>
        <v/>
      </c>
      <c r="EO93" s="455" t="str">
        <f t="shared" si="183"/>
        <v/>
      </c>
      <c r="EP93" s="455" t="str">
        <f t="shared" si="183"/>
        <v/>
      </c>
      <c r="EQ93" s="953" t="str">
        <f t="shared" si="183"/>
        <v/>
      </c>
      <c r="ER93" s="768" t="str">
        <f t="shared" si="183"/>
        <v/>
      </c>
      <c r="ES93" s="455" t="str">
        <f t="shared" si="183"/>
        <v/>
      </c>
      <c r="ET93" s="455" t="str">
        <f t="shared" si="184"/>
        <v/>
      </c>
      <c r="EU93" s="455" t="str">
        <f t="shared" si="184"/>
        <v/>
      </c>
      <c r="EV93" s="455" t="str">
        <f t="shared" si="184"/>
        <v/>
      </c>
      <c r="EW93" s="455" t="str">
        <f t="shared" si="184"/>
        <v/>
      </c>
      <c r="EX93" s="953" t="str">
        <f t="shared" si="184"/>
        <v/>
      </c>
      <c r="EY93" s="768" t="str">
        <f t="shared" si="184"/>
        <v/>
      </c>
      <c r="EZ93" s="455" t="str">
        <f t="shared" si="184"/>
        <v/>
      </c>
      <c r="FA93" s="455" t="str">
        <f t="shared" si="184"/>
        <v/>
      </c>
      <c r="FB93" s="455" t="str">
        <f t="shared" si="184"/>
        <v/>
      </c>
      <c r="FC93" s="455" t="str">
        <f t="shared" si="184"/>
        <v/>
      </c>
      <c r="FD93" s="455" t="str">
        <f t="shared" si="184"/>
        <v/>
      </c>
      <c r="FE93" s="953" t="str">
        <f t="shared" si="184"/>
        <v/>
      </c>
      <c r="FF93" s="768" t="str">
        <f t="shared" si="184"/>
        <v/>
      </c>
      <c r="FG93" s="455" t="str">
        <f t="shared" si="184"/>
        <v/>
      </c>
      <c r="FH93" s="455" t="str">
        <f t="shared" si="184"/>
        <v/>
      </c>
      <c r="FI93" s="455" t="str">
        <f t="shared" si="184"/>
        <v/>
      </c>
      <c r="FJ93" s="455" t="str">
        <f t="shared" si="185"/>
        <v/>
      </c>
      <c r="FK93" s="455" t="str">
        <f t="shared" si="185"/>
        <v/>
      </c>
      <c r="FL93" s="953" t="str">
        <f t="shared" si="185"/>
        <v/>
      </c>
      <c r="FM93" s="768" t="str">
        <f t="shared" si="185"/>
        <v/>
      </c>
      <c r="FN93" s="455" t="str">
        <f t="shared" si="185"/>
        <v/>
      </c>
      <c r="FO93" s="455" t="str">
        <f t="shared" si="185"/>
        <v/>
      </c>
      <c r="FP93" s="455" t="str">
        <f t="shared" si="185"/>
        <v/>
      </c>
      <c r="FQ93" s="455" t="str">
        <f t="shared" si="185"/>
        <v/>
      </c>
      <c r="FR93" s="455" t="str">
        <f t="shared" si="185"/>
        <v/>
      </c>
      <c r="FS93" s="953" t="str">
        <f t="shared" si="185"/>
        <v/>
      </c>
      <c r="FT93" s="768" t="str">
        <f t="shared" si="185"/>
        <v/>
      </c>
      <c r="FU93" s="455" t="str">
        <f t="shared" si="185"/>
        <v/>
      </c>
      <c r="FV93" s="455" t="str">
        <f t="shared" si="185"/>
        <v/>
      </c>
      <c r="FW93" s="455" t="str">
        <f t="shared" si="185"/>
        <v/>
      </c>
      <c r="FX93" s="455" t="str">
        <f t="shared" si="185"/>
        <v/>
      </c>
      <c r="FY93" s="455" t="str">
        <f t="shared" si="185"/>
        <v/>
      </c>
      <c r="FZ93" s="953" t="str">
        <f t="shared" si="186"/>
        <v/>
      </c>
      <c r="GA93" s="768" t="str">
        <f t="shared" si="186"/>
        <v/>
      </c>
      <c r="GB93" s="455" t="str">
        <f t="shared" si="186"/>
        <v/>
      </c>
      <c r="GC93" s="455" t="str">
        <f t="shared" si="186"/>
        <v/>
      </c>
      <c r="GD93" s="455" t="str">
        <f t="shared" si="186"/>
        <v/>
      </c>
      <c r="GE93" s="455" t="str">
        <f t="shared" si="186"/>
        <v/>
      </c>
      <c r="GF93" s="953" t="str">
        <f t="shared" si="186"/>
        <v/>
      </c>
      <c r="GG93" s="768" t="str">
        <f t="shared" si="186"/>
        <v/>
      </c>
      <c r="GH93" s="455" t="str">
        <f t="shared" si="186"/>
        <v/>
      </c>
      <c r="GI93" s="455" t="str">
        <f t="shared" si="186"/>
        <v/>
      </c>
      <c r="GJ93" s="455" t="str">
        <f t="shared" si="186"/>
        <v/>
      </c>
      <c r="GK93" s="455" t="str">
        <f t="shared" si="186"/>
        <v/>
      </c>
      <c r="GL93" s="455" t="str">
        <f t="shared" si="186"/>
        <v/>
      </c>
      <c r="GM93" s="455" t="str">
        <f t="shared" si="186"/>
        <v/>
      </c>
      <c r="GN93" s="954" t="str">
        <f t="shared" si="186"/>
        <v/>
      </c>
      <c r="GO93" s="768" t="str">
        <f t="shared" si="186"/>
        <v/>
      </c>
      <c r="GP93" s="455" t="str">
        <f t="shared" si="187"/>
        <v/>
      </c>
      <c r="GQ93" s="455" t="str">
        <f t="shared" si="187"/>
        <v/>
      </c>
      <c r="GR93" s="455" t="str">
        <f t="shared" si="187"/>
        <v/>
      </c>
      <c r="GS93" s="455" t="str">
        <f t="shared" si="187"/>
        <v/>
      </c>
      <c r="GT93" s="455" t="str">
        <f t="shared" si="187"/>
        <v/>
      </c>
      <c r="GU93" s="953" t="str">
        <f t="shared" si="187"/>
        <v/>
      </c>
      <c r="GV93" s="768" t="str">
        <f t="shared" si="187"/>
        <v/>
      </c>
      <c r="GW93" s="455" t="str">
        <f t="shared" si="187"/>
        <v/>
      </c>
      <c r="GX93" s="455" t="str">
        <f t="shared" si="187"/>
        <v/>
      </c>
      <c r="GY93" s="455" t="str">
        <f t="shared" si="187"/>
        <v/>
      </c>
      <c r="GZ93" s="455" t="str">
        <f t="shared" si="187"/>
        <v/>
      </c>
      <c r="HA93" s="455" t="str">
        <f t="shared" si="187"/>
        <v/>
      </c>
      <c r="HB93" s="953" t="str">
        <f t="shared" si="187"/>
        <v/>
      </c>
      <c r="HC93" s="768" t="str">
        <f t="shared" si="187"/>
        <v/>
      </c>
      <c r="HD93" s="455" t="str">
        <f t="shared" si="187"/>
        <v/>
      </c>
      <c r="HE93" s="455" t="str">
        <f t="shared" si="187"/>
        <v/>
      </c>
      <c r="HF93" s="455" t="str">
        <f t="shared" si="188"/>
        <v/>
      </c>
      <c r="HG93" s="455" t="str">
        <f t="shared" si="188"/>
        <v/>
      </c>
      <c r="HH93" s="455" t="str">
        <f t="shared" si="188"/>
        <v/>
      </c>
      <c r="HI93" s="953" t="str">
        <f t="shared" si="188"/>
        <v/>
      </c>
      <c r="HJ93" s="768" t="str">
        <f t="shared" si="188"/>
        <v/>
      </c>
      <c r="HK93" s="455" t="str">
        <f t="shared" si="188"/>
        <v/>
      </c>
      <c r="HL93" s="455" t="str">
        <f t="shared" si="188"/>
        <v/>
      </c>
      <c r="HM93" s="455" t="str">
        <f t="shared" si="188"/>
        <v/>
      </c>
      <c r="HN93" s="455" t="str">
        <f t="shared" si="188"/>
        <v/>
      </c>
      <c r="HO93" s="455" t="str">
        <f t="shared" si="188"/>
        <v/>
      </c>
      <c r="HP93" s="953" t="str">
        <f t="shared" si="188"/>
        <v/>
      </c>
      <c r="HQ93" s="768" t="str">
        <f t="shared" si="188"/>
        <v/>
      </c>
      <c r="HR93" s="455" t="str">
        <f t="shared" si="188"/>
        <v/>
      </c>
      <c r="HS93" s="455" t="str">
        <f t="shared" si="188"/>
        <v/>
      </c>
      <c r="HT93" s="455" t="str">
        <f t="shared" si="188"/>
        <v/>
      </c>
      <c r="HU93" s="455" t="str">
        <f t="shared" si="188"/>
        <v/>
      </c>
      <c r="HV93" s="455" t="str">
        <f t="shared" si="189"/>
        <v/>
      </c>
      <c r="HW93" s="953" t="str">
        <f t="shared" si="189"/>
        <v/>
      </c>
      <c r="HX93" s="768" t="str">
        <f t="shared" si="189"/>
        <v/>
      </c>
      <c r="HY93" s="455" t="str">
        <f t="shared" si="189"/>
        <v/>
      </c>
      <c r="HZ93" s="455" t="str">
        <f t="shared" si="189"/>
        <v/>
      </c>
      <c r="IA93" s="455" t="str">
        <f t="shared" si="189"/>
        <v/>
      </c>
      <c r="IB93" s="455" t="str">
        <f t="shared" si="189"/>
        <v/>
      </c>
      <c r="IC93" s="455" t="str">
        <f t="shared" si="189"/>
        <v/>
      </c>
      <c r="ID93" s="953" t="str">
        <f t="shared" si="189"/>
        <v/>
      </c>
      <c r="IE93" s="768" t="str">
        <f t="shared" si="189"/>
        <v/>
      </c>
      <c r="IF93" s="455" t="str">
        <f t="shared" si="189"/>
        <v/>
      </c>
      <c r="IG93" s="455" t="str">
        <f t="shared" si="189"/>
        <v/>
      </c>
      <c r="IH93" s="455" t="str">
        <f t="shared" si="189"/>
        <v/>
      </c>
      <c r="II93" s="455" t="str">
        <f t="shared" si="189"/>
        <v/>
      </c>
      <c r="IJ93" s="455" t="str">
        <f t="shared" si="189"/>
        <v/>
      </c>
      <c r="IK93" s="953" t="str">
        <f t="shared" si="189"/>
        <v/>
      </c>
      <c r="IL93" s="768" t="str">
        <f t="shared" si="190"/>
        <v/>
      </c>
      <c r="IM93" s="455" t="str">
        <f t="shared" si="190"/>
        <v/>
      </c>
      <c r="IN93" s="455" t="str">
        <f t="shared" si="190"/>
        <v/>
      </c>
      <c r="IO93" s="455" t="str">
        <f t="shared" si="190"/>
        <v/>
      </c>
      <c r="IP93" s="455" t="str">
        <f t="shared" si="190"/>
        <v/>
      </c>
      <c r="IQ93" s="455" t="str">
        <f t="shared" si="190"/>
        <v/>
      </c>
      <c r="IR93" s="953" t="str">
        <f t="shared" si="190"/>
        <v/>
      </c>
      <c r="IS93" s="768" t="str">
        <f t="shared" si="190"/>
        <v/>
      </c>
      <c r="IT93" s="455" t="str">
        <f t="shared" si="190"/>
        <v/>
      </c>
      <c r="IU93" s="455" t="str">
        <f t="shared" si="190"/>
        <v/>
      </c>
      <c r="IV93" s="455" t="str">
        <f t="shared" si="190"/>
        <v/>
      </c>
      <c r="IW93" s="455" t="str">
        <f t="shared" si="190"/>
        <v/>
      </c>
      <c r="IX93" s="455" t="str">
        <f t="shared" si="190"/>
        <v/>
      </c>
      <c r="IY93" s="954" t="str">
        <f t="shared" si="190"/>
        <v/>
      </c>
      <c r="IZ93" s="768" t="str">
        <f t="shared" si="190"/>
        <v/>
      </c>
      <c r="JA93" s="455" t="str">
        <f t="shared" si="190"/>
        <v/>
      </c>
      <c r="JB93" s="455" t="str">
        <f t="shared" si="191"/>
        <v/>
      </c>
      <c r="JC93" s="455" t="str">
        <f t="shared" si="191"/>
        <v/>
      </c>
      <c r="JD93" s="455" t="str">
        <f t="shared" si="191"/>
        <v/>
      </c>
      <c r="JE93" s="455" t="str">
        <f t="shared" si="191"/>
        <v/>
      </c>
      <c r="JF93" s="953" t="str">
        <f t="shared" si="191"/>
        <v/>
      </c>
      <c r="JG93" s="768" t="str">
        <f t="shared" si="191"/>
        <v/>
      </c>
      <c r="JH93" s="455" t="str">
        <f t="shared" si="191"/>
        <v/>
      </c>
      <c r="JI93" s="455" t="str">
        <f t="shared" si="191"/>
        <v/>
      </c>
      <c r="JJ93" s="455" t="str">
        <f t="shared" si="191"/>
        <v/>
      </c>
      <c r="JK93" s="455" t="str">
        <f t="shared" si="191"/>
        <v/>
      </c>
      <c r="JL93" s="455" t="str">
        <f t="shared" si="191"/>
        <v/>
      </c>
      <c r="JM93" s="953" t="str">
        <f t="shared" si="191"/>
        <v/>
      </c>
      <c r="JN93" s="768" t="str">
        <f t="shared" si="191"/>
        <v/>
      </c>
      <c r="JO93" s="455" t="str">
        <f t="shared" si="191"/>
        <v/>
      </c>
      <c r="JP93" s="455" t="str">
        <f t="shared" si="191"/>
        <v/>
      </c>
      <c r="JQ93" s="455" t="str">
        <f t="shared" si="191"/>
        <v/>
      </c>
      <c r="JR93" s="455" t="str">
        <f t="shared" si="192"/>
        <v/>
      </c>
      <c r="JS93" s="455" t="str">
        <f t="shared" si="192"/>
        <v/>
      </c>
      <c r="JT93" s="953" t="str">
        <f t="shared" si="192"/>
        <v/>
      </c>
      <c r="JU93" s="768" t="str">
        <f t="shared" si="192"/>
        <v/>
      </c>
      <c r="JV93" s="455" t="str">
        <f t="shared" si="192"/>
        <v/>
      </c>
      <c r="JW93" s="455" t="str">
        <f t="shared" si="192"/>
        <v/>
      </c>
      <c r="JX93" s="455" t="str">
        <f t="shared" si="192"/>
        <v/>
      </c>
      <c r="JY93" s="455" t="str">
        <f t="shared" si="192"/>
        <v/>
      </c>
      <c r="JZ93" s="455" t="str">
        <f t="shared" si="192"/>
        <v/>
      </c>
      <c r="KA93" s="953" t="str">
        <f t="shared" si="192"/>
        <v/>
      </c>
      <c r="KB93" s="768" t="str">
        <f t="shared" si="192"/>
        <v/>
      </c>
      <c r="KC93" s="455" t="str">
        <f t="shared" si="192"/>
        <v/>
      </c>
      <c r="KD93" s="455" t="str">
        <f t="shared" si="192"/>
        <v/>
      </c>
      <c r="KE93" s="455" t="str">
        <f t="shared" si="192"/>
        <v/>
      </c>
      <c r="KF93" s="455" t="str">
        <f t="shared" si="192"/>
        <v/>
      </c>
      <c r="KG93" s="455" t="str">
        <f t="shared" si="192"/>
        <v/>
      </c>
      <c r="KH93" s="953" t="str">
        <f t="shared" si="193"/>
        <v/>
      </c>
      <c r="KI93" s="768" t="str">
        <f t="shared" si="193"/>
        <v/>
      </c>
      <c r="KJ93" s="455" t="str">
        <f t="shared" si="193"/>
        <v/>
      </c>
      <c r="KK93" s="455" t="str">
        <f t="shared" si="193"/>
        <v/>
      </c>
      <c r="KL93" s="455" t="str">
        <f t="shared" si="193"/>
        <v/>
      </c>
      <c r="KM93" s="455" t="str">
        <f t="shared" si="193"/>
        <v/>
      </c>
      <c r="KN93" s="455" t="str">
        <f t="shared" si="193"/>
        <v/>
      </c>
      <c r="KO93" s="953" t="str">
        <f t="shared" si="193"/>
        <v/>
      </c>
      <c r="KP93" s="768" t="str">
        <f t="shared" si="193"/>
        <v/>
      </c>
      <c r="KQ93" s="455" t="str">
        <f t="shared" si="193"/>
        <v/>
      </c>
      <c r="KR93" s="455" t="str">
        <f t="shared" si="193"/>
        <v/>
      </c>
      <c r="KS93" s="455" t="str">
        <f t="shared" si="193"/>
        <v/>
      </c>
      <c r="KT93" s="455" t="str">
        <f t="shared" si="193"/>
        <v/>
      </c>
      <c r="KU93" s="455" t="str">
        <f t="shared" si="193"/>
        <v/>
      </c>
      <c r="KV93" s="953" t="str">
        <f t="shared" si="193"/>
        <v/>
      </c>
      <c r="KW93" s="768" t="str">
        <f t="shared" si="193"/>
        <v/>
      </c>
      <c r="KX93" s="455" t="str">
        <f t="shared" si="194"/>
        <v/>
      </c>
      <c r="KY93" s="455" t="str">
        <f t="shared" si="194"/>
        <v/>
      </c>
      <c r="KZ93" s="455" t="str">
        <f t="shared" si="194"/>
        <v/>
      </c>
      <c r="LA93" s="455" t="str">
        <f t="shared" si="194"/>
        <v/>
      </c>
      <c r="LB93" s="455" t="str">
        <f t="shared" si="194"/>
        <v/>
      </c>
      <c r="LC93" s="954" t="str">
        <f t="shared" si="194"/>
        <v/>
      </c>
      <c r="LD93" s="768" t="str">
        <f t="shared" si="194"/>
        <v/>
      </c>
      <c r="LE93" s="455" t="str">
        <f t="shared" si="194"/>
        <v/>
      </c>
      <c r="LF93" s="455" t="str">
        <f t="shared" si="194"/>
        <v/>
      </c>
      <c r="LG93" s="455" t="str">
        <f t="shared" si="194"/>
        <v/>
      </c>
      <c r="LH93" s="455" t="str">
        <f t="shared" si="194"/>
        <v/>
      </c>
      <c r="LI93" s="455" t="str">
        <f t="shared" si="194"/>
        <v/>
      </c>
      <c r="LJ93" s="953" t="str">
        <f t="shared" si="194"/>
        <v/>
      </c>
      <c r="LK93" s="768" t="str">
        <f t="shared" si="194"/>
        <v/>
      </c>
      <c r="LL93" s="455" t="str">
        <f t="shared" si="194"/>
        <v/>
      </c>
      <c r="LM93" s="455" t="str">
        <f t="shared" si="194"/>
        <v/>
      </c>
      <c r="LN93" s="455" t="str">
        <f t="shared" si="195"/>
        <v/>
      </c>
      <c r="LO93" s="455" t="str">
        <f t="shared" si="195"/>
        <v/>
      </c>
      <c r="LP93" s="455" t="str">
        <f t="shared" si="195"/>
        <v/>
      </c>
      <c r="LQ93" s="953" t="str">
        <f t="shared" si="195"/>
        <v/>
      </c>
      <c r="LR93" s="768" t="str">
        <f t="shared" si="195"/>
        <v/>
      </c>
      <c r="LS93" s="455" t="str">
        <f t="shared" si="195"/>
        <v/>
      </c>
      <c r="LT93" s="455" t="str">
        <f t="shared" si="195"/>
        <v/>
      </c>
      <c r="LU93" s="455" t="str">
        <f t="shared" si="195"/>
        <v/>
      </c>
      <c r="LV93" s="455" t="str">
        <f t="shared" si="195"/>
        <v/>
      </c>
      <c r="LW93" s="455" t="str">
        <f t="shared" si="195"/>
        <v/>
      </c>
      <c r="LX93" s="953" t="str">
        <f t="shared" si="195"/>
        <v/>
      </c>
      <c r="LY93" s="768" t="str">
        <f t="shared" si="195"/>
        <v/>
      </c>
      <c r="LZ93" s="455" t="str">
        <f t="shared" si="195"/>
        <v/>
      </c>
      <c r="MA93" s="455" t="str">
        <f t="shared" si="195"/>
        <v/>
      </c>
      <c r="MB93" s="455" t="str">
        <f t="shared" si="195"/>
        <v/>
      </c>
      <c r="MC93" s="455" t="str">
        <f t="shared" si="195"/>
        <v/>
      </c>
      <c r="MD93" s="455" t="str">
        <f t="shared" si="196"/>
        <v/>
      </c>
      <c r="ME93" s="953" t="str">
        <f t="shared" si="196"/>
        <v/>
      </c>
      <c r="MF93" s="768" t="str">
        <f t="shared" si="196"/>
        <v/>
      </c>
      <c r="MG93" s="455" t="str">
        <f t="shared" si="196"/>
        <v/>
      </c>
      <c r="MH93" s="455" t="str">
        <f t="shared" si="196"/>
        <v/>
      </c>
      <c r="MI93" s="455" t="str">
        <f t="shared" si="196"/>
        <v/>
      </c>
      <c r="MJ93" s="455" t="str">
        <f t="shared" si="196"/>
        <v/>
      </c>
      <c r="MK93" s="455" t="str">
        <f t="shared" si="196"/>
        <v/>
      </c>
      <c r="ML93" s="953" t="str">
        <f t="shared" si="196"/>
        <v/>
      </c>
      <c r="MM93" s="768" t="str">
        <f t="shared" si="196"/>
        <v/>
      </c>
      <c r="MN93" s="455" t="str">
        <f t="shared" si="196"/>
        <v/>
      </c>
      <c r="MO93" s="455" t="str">
        <f t="shared" si="196"/>
        <v/>
      </c>
      <c r="MP93" s="455" t="str">
        <f t="shared" si="196"/>
        <v/>
      </c>
      <c r="MQ93" s="455" t="str">
        <f t="shared" si="196"/>
        <v/>
      </c>
      <c r="MR93" s="455" t="str">
        <f t="shared" si="196"/>
        <v/>
      </c>
      <c r="MS93" s="953" t="str">
        <f t="shared" si="196"/>
        <v/>
      </c>
      <c r="MT93" s="768" t="str">
        <f t="shared" si="197"/>
        <v/>
      </c>
      <c r="MU93" s="455" t="str">
        <f t="shared" si="197"/>
        <v/>
      </c>
      <c r="MV93" s="455" t="str">
        <f t="shared" si="197"/>
        <v/>
      </c>
      <c r="MW93" s="455" t="str">
        <f t="shared" si="197"/>
        <v/>
      </c>
      <c r="MX93" s="455" t="str">
        <f t="shared" si="197"/>
        <v/>
      </c>
      <c r="MY93" s="455" t="str">
        <f t="shared" si="197"/>
        <v/>
      </c>
      <c r="MZ93" s="953" t="str">
        <f t="shared" si="197"/>
        <v/>
      </c>
      <c r="NA93" s="768" t="str">
        <f t="shared" si="197"/>
        <v/>
      </c>
      <c r="NB93" s="455" t="str">
        <f t="shared" si="197"/>
        <v/>
      </c>
      <c r="NC93" s="455" t="str">
        <f t="shared" si="197"/>
        <v/>
      </c>
      <c r="ND93" s="455" t="str">
        <f t="shared" si="197"/>
        <v/>
      </c>
      <c r="NE93" s="455" t="str">
        <f t="shared" si="197"/>
        <v/>
      </c>
      <c r="NF93" s="455" t="str">
        <f t="shared" si="197"/>
        <v/>
      </c>
      <c r="NG93" s="954" t="str">
        <f t="shared" si="197"/>
        <v/>
      </c>
      <c r="NH93" s="768" t="str">
        <f t="shared" si="197"/>
        <v/>
      </c>
      <c r="NI93" s="455" t="str">
        <f t="shared" si="197"/>
        <v/>
      </c>
      <c r="NJ93" s="455" t="str">
        <f t="shared" si="198"/>
        <v/>
      </c>
      <c r="NK93" s="455" t="str">
        <f t="shared" si="198"/>
        <v/>
      </c>
      <c r="NL93" s="455" t="str">
        <f t="shared" si="198"/>
        <v/>
      </c>
      <c r="NM93" s="455" t="str">
        <f t="shared" si="198"/>
        <v/>
      </c>
      <c r="NN93" s="953" t="str">
        <f t="shared" si="198"/>
        <v/>
      </c>
      <c r="NO93" s="83"/>
      <c r="NP93" s="83"/>
      <c r="NQ93" s="83"/>
      <c r="NR93" s="83"/>
      <c r="NS93" s="83"/>
      <c r="NT93" s="83"/>
      <c r="NU93" s="83"/>
      <c r="NV93" s="83"/>
      <c r="NW93" s="83"/>
      <c r="NX93" s="83"/>
      <c r="NY93" s="83"/>
      <c r="NZ93" s="83"/>
      <c r="OA93" s="83"/>
      <c r="OB93" s="83"/>
      <c r="OC93" s="83"/>
      <c r="OD93" s="83"/>
      <c r="OE93" s="83"/>
      <c r="OF93" s="83"/>
      <c r="OG93" s="83"/>
      <c r="OH93" s="83"/>
      <c r="OI93" s="83"/>
      <c r="OJ93" s="83"/>
      <c r="OK93" s="83"/>
      <c r="OL93" s="83"/>
      <c r="OM93" s="83"/>
      <c r="ON93" s="83"/>
      <c r="OO93" s="83"/>
      <c r="OP93" s="83"/>
      <c r="OQ93" s="83"/>
      <c r="OR93" s="83"/>
      <c r="OS93" s="83"/>
      <c r="OT93" s="83"/>
      <c r="OU93" s="83"/>
      <c r="OV93" s="83"/>
      <c r="OW93" s="83"/>
      <c r="OX93" s="83"/>
      <c r="OY93" s="83"/>
      <c r="OZ93" s="83"/>
      <c r="PA93" s="83"/>
      <c r="PB93" s="83"/>
      <c r="PC93" s="83"/>
      <c r="PD93" s="83"/>
      <c r="PE93" s="83"/>
      <c r="PF93" s="83"/>
      <c r="PG93" s="83"/>
      <c r="PH93" s="83"/>
      <c r="PI93" s="83"/>
      <c r="PJ93" s="83"/>
      <c r="PK93" s="83"/>
      <c r="PL93" s="83"/>
      <c r="PM93" s="83"/>
      <c r="PN93" s="83"/>
      <c r="PO93" s="83"/>
      <c r="PP93" s="83"/>
      <c r="PQ93" s="83"/>
      <c r="PR93" s="83"/>
      <c r="PS93" s="83"/>
      <c r="PT93" s="83"/>
      <c r="PU93" s="83"/>
      <c r="PV93" s="83"/>
      <c r="PW93" s="83"/>
      <c r="PX93" s="83"/>
      <c r="PY93" s="83"/>
      <c r="PZ93" s="83"/>
      <c r="QA93" s="83"/>
      <c r="QB93" s="83"/>
      <c r="QC93" s="83"/>
      <c r="QD93" s="83"/>
      <c r="QE93" s="83"/>
      <c r="QF93" s="83"/>
      <c r="QG93" s="83"/>
      <c r="QH93" s="83"/>
      <c r="QI93" s="83"/>
      <c r="QJ93" s="83"/>
      <c r="QK93" s="83"/>
      <c r="QL93" s="83"/>
      <c r="QM93" s="83"/>
      <c r="QN93" s="83"/>
      <c r="QO93" s="83"/>
      <c r="QP93" s="83"/>
      <c r="QQ93" s="83"/>
      <c r="QR93" s="83"/>
      <c r="QS93" s="83"/>
      <c r="QT93" s="83"/>
      <c r="QU93" s="83"/>
      <c r="QV93" s="83"/>
      <c r="QW93" s="83"/>
      <c r="QX93" s="83"/>
      <c r="QY93" s="83"/>
      <c r="QZ93" s="83"/>
      <c r="RA93" s="83"/>
      <c r="RB93" s="83"/>
      <c r="RC93" s="83"/>
      <c r="RD93" s="83"/>
      <c r="RE93" s="83"/>
      <c r="RF93" s="83"/>
      <c r="RG93" s="83"/>
      <c r="RH93" s="83"/>
      <c r="RI93" s="83"/>
      <c r="RJ93" s="83"/>
      <c r="RK93" s="83"/>
      <c r="RL93" s="83"/>
      <c r="RM93" s="83"/>
      <c r="RN93" s="83"/>
      <c r="RO93" s="83"/>
      <c r="RP93" s="83"/>
      <c r="RQ93" s="83"/>
      <c r="RR93" s="83"/>
      <c r="RS93" s="83"/>
      <c r="RT93" s="83"/>
      <c r="RU93" s="83"/>
      <c r="RV93" s="83"/>
      <c r="RW93" s="83"/>
      <c r="RX93" s="83"/>
      <c r="RY93" s="83"/>
      <c r="RZ93" s="83"/>
      <c r="SA93" s="83"/>
      <c r="SB93" s="83"/>
      <c r="SC93" s="83"/>
      <c r="SD93" s="83"/>
      <c r="SE93" s="83"/>
      <c r="SF93" s="83"/>
      <c r="SG93" s="83"/>
      <c r="SH93" s="83"/>
      <c r="SI93" s="83"/>
      <c r="SJ93" s="83"/>
      <c r="SK93" s="83"/>
      <c r="SL93" s="83"/>
      <c r="SM93" s="83"/>
      <c r="SN93" s="83"/>
      <c r="SO93" s="83"/>
      <c r="SP93" s="83"/>
      <c r="SQ93" s="83"/>
      <c r="SR93" s="83"/>
      <c r="SS93" s="83"/>
      <c r="ST93" s="83"/>
      <c r="SU93" s="83"/>
      <c r="SV93" s="83"/>
      <c r="SW93" s="83"/>
      <c r="SX93" s="83"/>
      <c r="SY93" s="83"/>
      <c r="SZ93" s="83"/>
      <c r="TA93" s="83"/>
      <c r="TB93" s="83"/>
      <c r="TC93" s="83"/>
      <c r="TD93" s="83"/>
      <c r="TE93" s="83"/>
      <c r="TF93" s="83"/>
      <c r="TG93" s="83"/>
      <c r="TH93" s="83"/>
      <c r="TI93" s="83"/>
      <c r="TJ93" s="83"/>
      <c r="TK93" s="83"/>
      <c r="TL93" s="83"/>
      <c r="TM93" s="83"/>
      <c r="TN93" s="83"/>
      <c r="TO93" s="83"/>
      <c r="TP93" s="83"/>
      <c r="TQ93" s="83"/>
      <c r="TR93" s="83"/>
      <c r="TS93" s="83"/>
      <c r="TT93" s="83"/>
      <c r="TU93" s="83"/>
      <c r="TV93" s="83"/>
      <c r="TW93" s="83"/>
      <c r="TX93" s="83"/>
      <c r="TY93" s="83"/>
      <c r="TZ93" s="83"/>
      <c r="UA93" s="83"/>
      <c r="UB93" s="83"/>
      <c r="UC93" s="83"/>
      <c r="UD93" s="83"/>
      <c r="UE93" s="83"/>
      <c r="UF93" s="83"/>
      <c r="UG93" s="83"/>
      <c r="UH93" s="83"/>
      <c r="UI93" s="83"/>
      <c r="UJ93" s="83"/>
      <c r="UK93" s="83"/>
      <c r="UL93" s="83"/>
      <c r="UM93" s="83"/>
      <c r="UN93" s="83"/>
      <c r="UO93" s="83"/>
      <c r="UP93" s="83"/>
      <c r="UQ93" s="83"/>
    </row>
    <row r="94" spans="1:564" s="1" customFormat="1" hidden="1" x14ac:dyDescent="0.2">
      <c r="A94" s="938">
        <f>alapadatok!A76</f>
        <v>11</v>
      </c>
      <c r="B94" s="678" t="str">
        <f>IF(alapadatok!C76="","",alapadatok!C76)</f>
        <v/>
      </c>
      <c r="C94" s="584" t="str">
        <f>IF(alapadatok!B76="","",alapadatok!B76)</f>
        <v/>
      </c>
      <c r="D94" s="584" t="str">
        <f>IF(alapadatok!D76="","",alapadatok!D76)</f>
        <v/>
      </c>
      <c r="E94" s="948" t="str">
        <f>IF(alapadatok!K76="","",alapadatok!K76)</f>
        <v/>
      </c>
      <c r="F94" s="952" t="str">
        <f t="shared" si="175"/>
        <v/>
      </c>
      <c r="G94" s="953" t="str">
        <f t="shared" si="175"/>
        <v/>
      </c>
      <c r="H94" s="768" t="str">
        <f t="shared" si="175"/>
        <v/>
      </c>
      <c r="I94" s="455" t="str">
        <f t="shared" si="175"/>
        <v/>
      </c>
      <c r="J94" s="455" t="str">
        <f t="shared" si="175"/>
        <v/>
      </c>
      <c r="K94" s="455" t="str">
        <f t="shared" si="175"/>
        <v/>
      </c>
      <c r="L94" s="455" t="str">
        <f t="shared" si="175"/>
        <v/>
      </c>
      <c r="M94" s="455" t="str">
        <f t="shared" si="175"/>
        <v/>
      </c>
      <c r="N94" s="953" t="str">
        <f t="shared" si="175"/>
        <v/>
      </c>
      <c r="O94" s="768" t="str">
        <f t="shared" si="175"/>
        <v/>
      </c>
      <c r="P94" s="455" t="str">
        <f t="shared" si="175"/>
        <v/>
      </c>
      <c r="Q94" s="455" t="str">
        <f t="shared" si="175"/>
        <v/>
      </c>
      <c r="R94" s="455" t="str">
        <f t="shared" si="175"/>
        <v/>
      </c>
      <c r="S94" s="455" t="str">
        <f t="shared" si="175"/>
        <v/>
      </c>
      <c r="T94" s="455" t="str">
        <f t="shared" si="175"/>
        <v/>
      </c>
      <c r="U94" s="953" t="str">
        <f t="shared" si="175"/>
        <v/>
      </c>
      <c r="V94" s="768" t="str">
        <f t="shared" si="201"/>
        <v/>
      </c>
      <c r="W94" s="455" t="str">
        <f t="shared" si="201"/>
        <v/>
      </c>
      <c r="X94" s="455" t="str">
        <f t="shared" si="201"/>
        <v/>
      </c>
      <c r="Y94" s="455" t="str">
        <f t="shared" si="201"/>
        <v/>
      </c>
      <c r="Z94" s="455" t="str">
        <f t="shared" si="201"/>
        <v/>
      </c>
      <c r="AA94" s="455" t="str">
        <f t="shared" si="201"/>
        <v/>
      </c>
      <c r="AB94" s="953" t="str">
        <f t="shared" si="201"/>
        <v/>
      </c>
      <c r="AC94" s="768" t="str">
        <f t="shared" si="201"/>
        <v/>
      </c>
      <c r="AD94" s="455" t="str">
        <f t="shared" si="201"/>
        <v/>
      </c>
      <c r="AE94" s="455" t="str">
        <f t="shared" si="201"/>
        <v/>
      </c>
      <c r="AF94" s="455" t="str">
        <f t="shared" si="201"/>
        <v/>
      </c>
      <c r="AG94" s="455" t="str">
        <f t="shared" si="201"/>
        <v/>
      </c>
      <c r="AH94" s="455" t="str">
        <f t="shared" si="201"/>
        <v/>
      </c>
      <c r="AI94" s="953" t="str">
        <f t="shared" si="201"/>
        <v/>
      </c>
      <c r="AJ94" s="768" t="str">
        <f t="shared" si="201"/>
        <v/>
      </c>
      <c r="AK94" s="455" t="str">
        <f t="shared" si="201"/>
        <v/>
      </c>
      <c r="AL94" s="455" t="str">
        <f t="shared" si="202"/>
        <v/>
      </c>
      <c r="AM94" s="455" t="str">
        <f t="shared" si="202"/>
        <v/>
      </c>
      <c r="AN94" s="455" t="str">
        <f t="shared" si="202"/>
        <v/>
      </c>
      <c r="AO94" s="455" t="str">
        <f t="shared" si="202"/>
        <v/>
      </c>
      <c r="AP94" s="953" t="str">
        <f t="shared" si="202"/>
        <v/>
      </c>
      <c r="AQ94" s="768" t="str">
        <f t="shared" si="202"/>
        <v/>
      </c>
      <c r="AR94" s="455" t="str">
        <f t="shared" si="202"/>
        <v/>
      </c>
      <c r="AS94" s="455" t="str">
        <f t="shared" si="202"/>
        <v/>
      </c>
      <c r="AT94" s="455" t="str">
        <f t="shared" si="202"/>
        <v/>
      </c>
      <c r="AU94" s="455" t="str">
        <f t="shared" si="202"/>
        <v/>
      </c>
      <c r="AV94" s="455" t="str">
        <f t="shared" si="202"/>
        <v/>
      </c>
      <c r="AW94" s="953" t="str">
        <f t="shared" si="202"/>
        <v/>
      </c>
      <c r="AX94" s="768" t="str">
        <f t="shared" si="202"/>
        <v/>
      </c>
      <c r="AY94" s="455" t="str">
        <f t="shared" si="202"/>
        <v/>
      </c>
      <c r="AZ94" s="455" t="str">
        <f t="shared" si="202"/>
        <v/>
      </c>
      <c r="BA94" s="455" t="str">
        <f t="shared" si="202"/>
        <v/>
      </c>
      <c r="BB94" s="455" t="str">
        <f t="shared" si="177"/>
        <v/>
      </c>
      <c r="BC94" s="455" t="str">
        <f t="shared" si="177"/>
        <v/>
      </c>
      <c r="BD94" s="953" t="str">
        <f t="shared" si="177"/>
        <v/>
      </c>
      <c r="BE94" s="768" t="str">
        <f t="shared" si="177"/>
        <v/>
      </c>
      <c r="BF94" s="455" t="str">
        <f t="shared" si="177"/>
        <v/>
      </c>
      <c r="BG94" s="455" t="str">
        <f t="shared" si="177"/>
        <v/>
      </c>
      <c r="BH94" s="455" t="str">
        <f t="shared" si="177"/>
        <v/>
      </c>
      <c r="BI94" s="455" t="str">
        <f t="shared" si="177"/>
        <v/>
      </c>
      <c r="BJ94" s="455" t="str">
        <f t="shared" si="177"/>
        <v/>
      </c>
      <c r="BK94" s="953" t="str">
        <f t="shared" si="177"/>
        <v/>
      </c>
      <c r="BL94" s="768" t="str">
        <f t="shared" si="177"/>
        <v/>
      </c>
      <c r="BM94" s="455" t="str">
        <f t="shared" si="177"/>
        <v/>
      </c>
      <c r="BN94" s="455" t="str">
        <f t="shared" si="177"/>
        <v/>
      </c>
      <c r="BO94" s="455" t="str">
        <f t="shared" si="177"/>
        <v/>
      </c>
      <c r="BP94" s="455" t="str">
        <f t="shared" si="177"/>
        <v/>
      </c>
      <c r="BQ94" s="455" t="str">
        <f t="shared" si="177"/>
        <v/>
      </c>
      <c r="BR94" s="953" t="str">
        <f t="shared" si="179"/>
        <v/>
      </c>
      <c r="BS94" s="768" t="str">
        <f t="shared" si="179"/>
        <v/>
      </c>
      <c r="BT94" s="455" t="str">
        <f t="shared" si="179"/>
        <v/>
      </c>
      <c r="BU94" s="455" t="str">
        <f t="shared" si="179"/>
        <v/>
      </c>
      <c r="BV94" s="455" t="str">
        <f t="shared" si="179"/>
        <v/>
      </c>
      <c r="BW94" s="455" t="str">
        <f t="shared" si="179"/>
        <v/>
      </c>
      <c r="BX94" s="455" t="str">
        <f t="shared" si="179"/>
        <v/>
      </c>
      <c r="BY94" s="953" t="str">
        <f t="shared" si="179"/>
        <v/>
      </c>
      <c r="BZ94" s="768" t="str">
        <f t="shared" si="179"/>
        <v/>
      </c>
      <c r="CA94" s="455" t="str">
        <f t="shared" si="179"/>
        <v/>
      </c>
      <c r="CB94" s="455" t="str">
        <f t="shared" si="179"/>
        <v/>
      </c>
      <c r="CC94" s="455" t="str">
        <f t="shared" si="179"/>
        <v/>
      </c>
      <c r="CD94" s="455" t="str">
        <f t="shared" si="179"/>
        <v/>
      </c>
      <c r="CE94" s="455" t="str">
        <f t="shared" si="179"/>
        <v/>
      </c>
      <c r="CF94" s="953" t="str">
        <f t="shared" si="179"/>
        <v/>
      </c>
      <c r="CG94" s="768" t="str">
        <f t="shared" si="179"/>
        <v/>
      </c>
      <c r="CH94" s="455" t="str">
        <f t="shared" si="180"/>
        <v/>
      </c>
      <c r="CI94" s="455" t="str">
        <f t="shared" si="180"/>
        <v/>
      </c>
      <c r="CJ94" s="455" t="str">
        <f t="shared" si="180"/>
        <v/>
      </c>
      <c r="CK94" s="455" t="str">
        <f t="shared" si="180"/>
        <v/>
      </c>
      <c r="CL94" s="455" t="str">
        <f t="shared" si="180"/>
        <v/>
      </c>
      <c r="CM94" s="953" t="str">
        <f t="shared" si="180"/>
        <v/>
      </c>
      <c r="CN94" s="768" t="str">
        <f t="shared" si="180"/>
        <v/>
      </c>
      <c r="CO94" s="455" t="str">
        <f t="shared" si="180"/>
        <v/>
      </c>
      <c r="CP94" s="455" t="str">
        <f t="shared" si="180"/>
        <v/>
      </c>
      <c r="CQ94" s="455" t="str">
        <f t="shared" si="180"/>
        <v/>
      </c>
      <c r="CR94" s="455" t="str">
        <f t="shared" si="180"/>
        <v/>
      </c>
      <c r="CS94" s="455" t="str">
        <f t="shared" si="180"/>
        <v/>
      </c>
      <c r="CT94" s="953" t="str">
        <f t="shared" si="180"/>
        <v/>
      </c>
      <c r="CU94" s="952" t="str">
        <f t="shared" si="180"/>
        <v/>
      </c>
      <c r="CV94" s="455" t="str">
        <f t="shared" si="180"/>
        <v/>
      </c>
      <c r="CW94" s="455" t="str">
        <f t="shared" si="180"/>
        <v/>
      </c>
      <c r="CX94" s="455" t="str">
        <f t="shared" si="181"/>
        <v/>
      </c>
      <c r="CY94" s="455" t="str">
        <f t="shared" si="181"/>
        <v/>
      </c>
      <c r="CZ94" s="455" t="str">
        <f t="shared" si="181"/>
        <v/>
      </c>
      <c r="DA94" s="953" t="str">
        <f t="shared" si="181"/>
        <v/>
      </c>
      <c r="DB94" s="768" t="str">
        <f t="shared" si="181"/>
        <v/>
      </c>
      <c r="DC94" s="455" t="str">
        <f t="shared" si="181"/>
        <v/>
      </c>
      <c r="DD94" s="455" t="str">
        <f t="shared" si="181"/>
        <v/>
      </c>
      <c r="DE94" s="455" t="str">
        <f t="shared" si="181"/>
        <v/>
      </c>
      <c r="DF94" s="455" t="str">
        <f t="shared" si="181"/>
        <v/>
      </c>
      <c r="DG94" s="455" t="str">
        <f t="shared" si="181"/>
        <v/>
      </c>
      <c r="DH94" s="953" t="str">
        <f t="shared" si="181"/>
        <v/>
      </c>
      <c r="DI94" s="768" t="str">
        <f t="shared" si="181"/>
        <v/>
      </c>
      <c r="DJ94" s="455" t="str">
        <f t="shared" si="181"/>
        <v/>
      </c>
      <c r="DK94" s="455" t="str">
        <f t="shared" si="181"/>
        <v/>
      </c>
      <c r="DL94" s="455" t="str">
        <f t="shared" si="181"/>
        <v/>
      </c>
      <c r="DM94" s="455" t="str">
        <f t="shared" si="181"/>
        <v/>
      </c>
      <c r="DN94" s="455" t="str">
        <f t="shared" si="182"/>
        <v/>
      </c>
      <c r="DO94" s="953" t="str">
        <f t="shared" si="182"/>
        <v/>
      </c>
      <c r="DP94" s="768" t="str">
        <f t="shared" si="182"/>
        <v/>
      </c>
      <c r="DQ94" s="455" t="str">
        <f t="shared" si="182"/>
        <v/>
      </c>
      <c r="DR94" s="455" t="str">
        <f t="shared" si="182"/>
        <v/>
      </c>
      <c r="DS94" s="455" t="str">
        <f t="shared" si="182"/>
        <v/>
      </c>
      <c r="DT94" s="455" t="str">
        <f t="shared" si="182"/>
        <v/>
      </c>
      <c r="DU94" s="455" t="str">
        <f t="shared" si="182"/>
        <v/>
      </c>
      <c r="DV94" s="953" t="str">
        <f t="shared" si="182"/>
        <v/>
      </c>
      <c r="DW94" s="768" t="str">
        <f t="shared" si="182"/>
        <v/>
      </c>
      <c r="DX94" s="455" t="str">
        <f t="shared" si="182"/>
        <v/>
      </c>
      <c r="DY94" s="455" t="str">
        <f t="shared" si="182"/>
        <v/>
      </c>
      <c r="DZ94" s="455" t="str">
        <f t="shared" si="182"/>
        <v/>
      </c>
      <c r="EA94" s="455" t="str">
        <f t="shared" si="182"/>
        <v/>
      </c>
      <c r="EB94" s="455" t="str">
        <f t="shared" si="182"/>
        <v/>
      </c>
      <c r="EC94" s="954" t="str">
        <f t="shared" si="182"/>
        <v/>
      </c>
      <c r="ED94" s="768" t="str">
        <f t="shared" si="183"/>
        <v/>
      </c>
      <c r="EE94" s="455" t="str">
        <f t="shared" si="183"/>
        <v/>
      </c>
      <c r="EF94" s="455" t="str">
        <f t="shared" si="183"/>
        <v/>
      </c>
      <c r="EG94" s="455" t="str">
        <f t="shared" si="183"/>
        <v/>
      </c>
      <c r="EH94" s="455" t="str">
        <f t="shared" si="183"/>
        <v/>
      </c>
      <c r="EI94" s="455" t="str">
        <f t="shared" si="183"/>
        <v/>
      </c>
      <c r="EJ94" s="953" t="str">
        <f t="shared" si="183"/>
        <v/>
      </c>
      <c r="EK94" s="768" t="str">
        <f t="shared" si="183"/>
        <v/>
      </c>
      <c r="EL94" s="455" t="str">
        <f t="shared" si="183"/>
        <v/>
      </c>
      <c r="EM94" s="455" t="str">
        <f t="shared" si="183"/>
        <v/>
      </c>
      <c r="EN94" s="455" t="str">
        <f t="shared" si="183"/>
        <v/>
      </c>
      <c r="EO94" s="455" t="str">
        <f t="shared" si="183"/>
        <v/>
      </c>
      <c r="EP94" s="455" t="str">
        <f t="shared" si="183"/>
        <v/>
      </c>
      <c r="EQ94" s="953" t="str">
        <f t="shared" si="183"/>
        <v/>
      </c>
      <c r="ER94" s="768" t="str">
        <f t="shared" si="183"/>
        <v/>
      </c>
      <c r="ES94" s="455" t="str">
        <f t="shared" si="183"/>
        <v/>
      </c>
      <c r="ET94" s="455" t="str">
        <f t="shared" si="184"/>
        <v/>
      </c>
      <c r="EU94" s="455" t="str">
        <f t="shared" si="184"/>
        <v/>
      </c>
      <c r="EV94" s="455" t="str">
        <f t="shared" si="184"/>
        <v/>
      </c>
      <c r="EW94" s="455" t="str">
        <f t="shared" si="184"/>
        <v/>
      </c>
      <c r="EX94" s="953" t="str">
        <f t="shared" si="184"/>
        <v/>
      </c>
      <c r="EY94" s="768" t="str">
        <f t="shared" si="184"/>
        <v/>
      </c>
      <c r="EZ94" s="455" t="str">
        <f t="shared" si="184"/>
        <v/>
      </c>
      <c r="FA94" s="455" t="str">
        <f t="shared" si="184"/>
        <v/>
      </c>
      <c r="FB94" s="455" t="str">
        <f t="shared" si="184"/>
        <v/>
      </c>
      <c r="FC94" s="455" t="str">
        <f t="shared" si="184"/>
        <v/>
      </c>
      <c r="FD94" s="455" t="str">
        <f t="shared" si="184"/>
        <v/>
      </c>
      <c r="FE94" s="953" t="str">
        <f t="shared" si="184"/>
        <v/>
      </c>
      <c r="FF94" s="768" t="str">
        <f t="shared" si="184"/>
        <v/>
      </c>
      <c r="FG94" s="455" t="str">
        <f t="shared" si="184"/>
        <v/>
      </c>
      <c r="FH94" s="455" t="str">
        <f t="shared" si="184"/>
        <v/>
      </c>
      <c r="FI94" s="455" t="str">
        <f t="shared" si="184"/>
        <v/>
      </c>
      <c r="FJ94" s="455" t="str">
        <f t="shared" si="185"/>
        <v/>
      </c>
      <c r="FK94" s="455" t="str">
        <f t="shared" si="185"/>
        <v/>
      </c>
      <c r="FL94" s="953" t="str">
        <f t="shared" si="185"/>
        <v/>
      </c>
      <c r="FM94" s="768" t="str">
        <f t="shared" si="185"/>
        <v/>
      </c>
      <c r="FN94" s="455" t="str">
        <f t="shared" si="185"/>
        <v/>
      </c>
      <c r="FO94" s="455" t="str">
        <f t="shared" si="185"/>
        <v/>
      </c>
      <c r="FP94" s="455" t="str">
        <f t="shared" si="185"/>
        <v/>
      </c>
      <c r="FQ94" s="455" t="str">
        <f t="shared" si="185"/>
        <v/>
      </c>
      <c r="FR94" s="455" t="str">
        <f t="shared" si="185"/>
        <v/>
      </c>
      <c r="FS94" s="953" t="str">
        <f t="shared" si="185"/>
        <v/>
      </c>
      <c r="FT94" s="768" t="str">
        <f t="shared" si="185"/>
        <v/>
      </c>
      <c r="FU94" s="455" t="str">
        <f t="shared" si="185"/>
        <v/>
      </c>
      <c r="FV94" s="455" t="str">
        <f t="shared" si="185"/>
        <v/>
      </c>
      <c r="FW94" s="455" t="str">
        <f t="shared" si="185"/>
        <v/>
      </c>
      <c r="FX94" s="455" t="str">
        <f t="shared" si="185"/>
        <v/>
      </c>
      <c r="FY94" s="455" t="str">
        <f t="shared" si="185"/>
        <v/>
      </c>
      <c r="FZ94" s="953" t="str">
        <f t="shared" si="186"/>
        <v/>
      </c>
      <c r="GA94" s="768" t="str">
        <f t="shared" si="186"/>
        <v/>
      </c>
      <c r="GB94" s="455" t="str">
        <f t="shared" si="186"/>
        <v/>
      </c>
      <c r="GC94" s="455" t="str">
        <f t="shared" si="186"/>
        <v/>
      </c>
      <c r="GD94" s="455" t="str">
        <f t="shared" si="186"/>
        <v/>
      </c>
      <c r="GE94" s="455" t="str">
        <f t="shared" si="186"/>
        <v/>
      </c>
      <c r="GF94" s="953" t="str">
        <f t="shared" si="186"/>
        <v/>
      </c>
      <c r="GG94" s="768" t="str">
        <f t="shared" si="186"/>
        <v/>
      </c>
      <c r="GH94" s="455" t="str">
        <f t="shared" si="186"/>
        <v/>
      </c>
      <c r="GI94" s="455" t="str">
        <f t="shared" si="186"/>
        <v/>
      </c>
      <c r="GJ94" s="455" t="str">
        <f t="shared" si="186"/>
        <v/>
      </c>
      <c r="GK94" s="455" t="str">
        <f t="shared" si="186"/>
        <v/>
      </c>
      <c r="GL94" s="455" t="str">
        <f t="shared" si="186"/>
        <v/>
      </c>
      <c r="GM94" s="455" t="str">
        <f t="shared" si="186"/>
        <v/>
      </c>
      <c r="GN94" s="954" t="str">
        <f t="shared" si="186"/>
        <v/>
      </c>
      <c r="GO94" s="768" t="str">
        <f t="shared" si="186"/>
        <v/>
      </c>
      <c r="GP94" s="455" t="str">
        <f t="shared" si="187"/>
        <v/>
      </c>
      <c r="GQ94" s="455" t="str">
        <f t="shared" si="187"/>
        <v/>
      </c>
      <c r="GR94" s="455" t="str">
        <f t="shared" si="187"/>
        <v/>
      </c>
      <c r="GS94" s="455" t="str">
        <f t="shared" si="187"/>
        <v/>
      </c>
      <c r="GT94" s="455" t="str">
        <f t="shared" si="187"/>
        <v/>
      </c>
      <c r="GU94" s="953" t="str">
        <f t="shared" si="187"/>
        <v/>
      </c>
      <c r="GV94" s="768" t="str">
        <f t="shared" si="187"/>
        <v/>
      </c>
      <c r="GW94" s="455" t="str">
        <f t="shared" si="187"/>
        <v/>
      </c>
      <c r="GX94" s="455" t="str">
        <f t="shared" si="187"/>
        <v/>
      </c>
      <c r="GY94" s="455" t="str">
        <f t="shared" si="187"/>
        <v/>
      </c>
      <c r="GZ94" s="455" t="str">
        <f t="shared" si="187"/>
        <v/>
      </c>
      <c r="HA94" s="455" t="str">
        <f t="shared" si="187"/>
        <v/>
      </c>
      <c r="HB94" s="953" t="str">
        <f t="shared" si="187"/>
        <v/>
      </c>
      <c r="HC94" s="768" t="str">
        <f t="shared" si="187"/>
        <v/>
      </c>
      <c r="HD94" s="455" t="str">
        <f t="shared" si="187"/>
        <v/>
      </c>
      <c r="HE94" s="455" t="str">
        <f t="shared" si="187"/>
        <v/>
      </c>
      <c r="HF94" s="455" t="str">
        <f t="shared" si="188"/>
        <v/>
      </c>
      <c r="HG94" s="455" t="str">
        <f t="shared" si="188"/>
        <v/>
      </c>
      <c r="HH94" s="455" t="str">
        <f t="shared" si="188"/>
        <v/>
      </c>
      <c r="HI94" s="953" t="str">
        <f t="shared" si="188"/>
        <v/>
      </c>
      <c r="HJ94" s="768" t="str">
        <f t="shared" si="188"/>
        <v/>
      </c>
      <c r="HK94" s="455" t="str">
        <f t="shared" si="188"/>
        <v/>
      </c>
      <c r="HL94" s="455" t="str">
        <f t="shared" si="188"/>
        <v/>
      </c>
      <c r="HM94" s="455" t="str">
        <f t="shared" si="188"/>
        <v/>
      </c>
      <c r="HN94" s="955" t="str">
        <f t="shared" si="188"/>
        <v/>
      </c>
      <c r="HO94" s="455" t="str">
        <f t="shared" si="188"/>
        <v/>
      </c>
      <c r="HP94" s="953" t="str">
        <f t="shared" si="188"/>
        <v/>
      </c>
      <c r="HQ94" s="768" t="str">
        <f t="shared" si="188"/>
        <v/>
      </c>
      <c r="HR94" s="455" t="str">
        <f t="shared" si="188"/>
        <v/>
      </c>
      <c r="HS94" s="455" t="str">
        <f t="shared" si="188"/>
        <v/>
      </c>
      <c r="HT94" s="455" t="str">
        <f t="shared" si="188"/>
        <v/>
      </c>
      <c r="HU94" s="455" t="str">
        <f t="shared" si="188"/>
        <v/>
      </c>
      <c r="HV94" s="455" t="str">
        <f t="shared" si="189"/>
        <v/>
      </c>
      <c r="HW94" s="953" t="str">
        <f t="shared" si="189"/>
        <v/>
      </c>
      <c r="HX94" s="768" t="str">
        <f t="shared" si="189"/>
        <v/>
      </c>
      <c r="HY94" s="455" t="str">
        <f t="shared" si="189"/>
        <v/>
      </c>
      <c r="HZ94" s="455" t="str">
        <f t="shared" si="189"/>
        <v/>
      </c>
      <c r="IA94" s="455" t="str">
        <f t="shared" si="189"/>
        <v/>
      </c>
      <c r="IB94" s="455" t="str">
        <f t="shared" si="189"/>
        <v/>
      </c>
      <c r="IC94" s="455" t="str">
        <f t="shared" si="189"/>
        <v/>
      </c>
      <c r="ID94" s="953" t="str">
        <f t="shared" si="189"/>
        <v/>
      </c>
      <c r="IE94" s="768" t="str">
        <f t="shared" si="189"/>
        <v/>
      </c>
      <c r="IF94" s="455" t="str">
        <f t="shared" si="189"/>
        <v/>
      </c>
      <c r="IG94" s="455" t="str">
        <f t="shared" si="189"/>
        <v/>
      </c>
      <c r="IH94" s="455" t="str">
        <f t="shared" si="189"/>
        <v/>
      </c>
      <c r="II94" s="455" t="str">
        <f t="shared" si="189"/>
        <v/>
      </c>
      <c r="IJ94" s="455" t="str">
        <f t="shared" si="189"/>
        <v/>
      </c>
      <c r="IK94" s="953" t="str">
        <f t="shared" si="189"/>
        <v/>
      </c>
      <c r="IL94" s="768" t="str">
        <f t="shared" si="190"/>
        <v/>
      </c>
      <c r="IM94" s="455" t="str">
        <f t="shared" si="190"/>
        <v/>
      </c>
      <c r="IN94" s="455" t="str">
        <f t="shared" si="190"/>
        <v/>
      </c>
      <c r="IO94" s="455" t="str">
        <f t="shared" si="190"/>
        <v/>
      </c>
      <c r="IP94" s="455" t="str">
        <f t="shared" si="190"/>
        <v/>
      </c>
      <c r="IQ94" s="455" t="str">
        <f t="shared" si="190"/>
        <v/>
      </c>
      <c r="IR94" s="953" t="str">
        <f t="shared" si="190"/>
        <v/>
      </c>
      <c r="IS94" s="768" t="str">
        <f t="shared" si="190"/>
        <v/>
      </c>
      <c r="IT94" s="455" t="str">
        <f t="shared" si="190"/>
        <v/>
      </c>
      <c r="IU94" s="455" t="str">
        <f t="shared" si="190"/>
        <v/>
      </c>
      <c r="IV94" s="455" t="str">
        <f t="shared" si="190"/>
        <v/>
      </c>
      <c r="IW94" s="455" t="str">
        <f t="shared" si="190"/>
        <v/>
      </c>
      <c r="IX94" s="455" t="str">
        <f t="shared" si="190"/>
        <v/>
      </c>
      <c r="IY94" s="954" t="str">
        <f t="shared" si="190"/>
        <v/>
      </c>
      <c r="IZ94" s="768" t="str">
        <f t="shared" si="190"/>
        <v/>
      </c>
      <c r="JA94" s="455" t="str">
        <f t="shared" si="190"/>
        <v/>
      </c>
      <c r="JB94" s="455" t="str">
        <f t="shared" si="191"/>
        <v/>
      </c>
      <c r="JC94" s="455" t="str">
        <f t="shared" si="191"/>
        <v/>
      </c>
      <c r="JD94" s="455" t="str">
        <f t="shared" si="191"/>
        <v/>
      </c>
      <c r="JE94" s="455" t="str">
        <f t="shared" si="191"/>
        <v/>
      </c>
      <c r="JF94" s="953" t="str">
        <f t="shared" si="191"/>
        <v/>
      </c>
      <c r="JG94" s="768" t="str">
        <f t="shared" si="191"/>
        <v/>
      </c>
      <c r="JH94" s="455" t="str">
        <f t="shared" si="191"/>
        <v/>
      </c>
      <c r="JI94" s="455" t="str">
        <f t="shared" si="191"/>
        <v/>
      </c>
      <c r="JJ94" s="455" t="str">
        <f t="shared" si="191"/>
        <v/>
      </c>
      <c r="JK94" s="455" t="str">
        <f t="shared" si="191"/>
        <v/>
      </c>
      <c r="JL94" s="455" t="str">
        <f t="shared" si="191"/>
        <v/>
      </c>
      <c r="JM94" s="953" t="str">
        <f t="shared" si="191"/>
        <v/>
      </c>
      <c r="JN94" s="768" t="str">
        <f t="shared" si="191"/>
        <v/>
      </c>
      <c r="JO94" s="455" t="str">
        <f t="shared" si="191"/>
        <v/>
      </c>
      <c r="JP94" s="455" t="str">
        <f t="shared" si="191"/>
        <v/>
      </c>
      <c r="JQ94" s="455" t="str">
        <f t="shared" si="191"/>
        <v/>
      </c>
      <c r="JR94" s="455" t="str">
        <f t="shared" si="192"/>
        <v/>
      </c>
      <c r="JS94" s="455" t="str">
        <f t="shared" si="192"/>
        <v/>
      </c>
      <c r="JT94" s="953" t="str">
        <f t="shared" si="192"/>
        <v/>
      </c>
      <c r="JU94" s="768" t="str">
        <f t="shared" si="192"/>
        <v/>
      </c>
      <c r="JV94" s="455" t="str">
        <f t="shared" si="192"/>
        <v/>
      </c>
      <c r="JW94" s="455" t="str">
        <f t="shared" si="192"/>
        <v/>
      </c>
      <c r="JX94" s="455" t="str">
        <f t="shared" si="192"/>
        <v/>
      </c>
      <c r="JY94" s="455" t="str">
        <f t="shared" si="192"/>
        <v/>
      </c>
      <c r="JZ94" s="455" t="str">
        <f t="shared" si="192"/>
        <v/>
      </c>
      <c r="KA94" s="953" t="str">
        <f t="shared" si="192"/>
        <v/>
      </c>
      <c r="KB94" s="768" t="str">
        <f t="shared" si="192"/>
        <v/>
      </c>
      <c r="KC94" s="455" t="str">
        <f t="shared" si="192"/>
        <v/>
      </c>
      <c r="KD94" s="455" t="str">
        <f t="shared" si="192"/>
        <v/>
      </c>
      <c r="KE94" s="455" t="str">
        <f t="shared" si="192"/>
        <v/>
      </c>
      <c r="KF94" s="455" t="str">
        <f t="shared" si="192"/>
        <v/>
      </c>
      <c r="KG94" s="455" t="str">
        <f t="shared" si="192"/>
        <v/>
      </c>
      <c r="KH94" s="953" t="str">
        <f t="shared" si="193"/>
        <v/>
      </c>
      <c r="KI94" s="768" t="str">
        <f t="shared" si="193"/>
        <v/>
      </c>
      <c r="KJ94" s="455" t="str">
        <f t="shared" si="193"/>
        <v/>
      </c>
      <c r="KK94" s="455" t="str">
        <f t="shared" si="193"/>
        <v/>
      </c>
      <c r="KL94" s="455" t="str">
        <f t="shared" si="193"/>
        <v/>
      </c>
      <c r="KM94" s="455" t="str">
        <f t="shared" si="193"/>
        <v/>
      </c>
      <c r="KN94" s="455" t="str">
        <f t="shared" si="193"/>
        <v/>
      </c>
      <c r="KO94" s="953" t="str">
        <f t="shared" si="193"/>
        <v/>
      </c>
      <c r="KP94" s="768" t="str">
        <f t="shared" si="193"/>
        <v/>
      </c>
      <c r="KQ94" s="455" t="str">
        <f t="shared" si="193"/>
        <v/>
      </c>
      <c r="KR94" s="455" t="str">
        <f t="shared" si="193"/>
        <v/>
      </c>
      <c r="KS94" s="455" t="str">
        <f t="shared" si="193"/>
        <v/>
      </c>
      <c r="KT94" s="455" t="str">
        <f t="shared" si="193"/>
        <v/>
      </c>
      <c r="KU94" s="455" t="str">
        <f t="shared" si="193"/>
        <v/>
      </c>
      <c r="KV94" s="953" t="str">
        <f t="shared" si="193"/>
        <v/>
      </c>
      <c r="KW94" s="768" t="str">
        <f t="shared" si="193"/>
        <v/>
      </c>
      <c r="KX94" s="455" t="str">
        <f t="shared" si="194"/>
        <v/>
      </c>
      <c r="KY94" s="455" t="str">
        <f t="shared" si="194"/>
        <v/>
      </c>
      <c r="KZ94" s="455" t="str">
        <f t="shared" si="194"/>
        <v/>
      </c>
      <c r="LA94" s="455" t="str">
        <f t="shared" si="194"/>
        <v/>
      </c>
      <c r="LB94" s="455" t="str">
        <f t="shared" si="194"/>
        <v/>
      </c>
      <c r="LC94" s="954" t="str">
        <f t="shared" si="194"/>
        <v/>
      </c>
      <c r="LD94" s="768" t="str">
        <f t="shared" si="194"/>
        <v/>
      </c>
      <c r="LE94" s="455" t="str">
        <f t="shared" si="194"/>
        <v/>
      </c>
      <c r="LF94" s="455" t="str">
        <f t="shared" si="194"/>
        <v/>
      </c>
      <c r="LG94" s="455" t="str">
        <f t="shared" si="194"/>
        <v/>
      </c>
      <c r="LH94" s="455" t="str">
        <f t="shared" si="194"/>
        <v/>
      </c>
      <c r="LI94" s="455" t="str">
        <f t="shared" si="194"/>
        <v/>
      </c>
      <c r="LJ94" s="953" t="str">
        <f t="shared" si="194"/>
        <v/>
      </c>
      <c r="LK94" s="768" t="str">
        <f t="shared" si="194"/>
        <v/>
      </c>
      <c r="LL94" s="455" t="str">
        <f t="shared" si="194"/>
        <v/>
      </c>
      <c r="LM94" s="455" t="str">
        <f t="shared" si="194"/>
        <v/>
      </c>
      <c r="LN94" s="455" t="str">
        <f t="shared" si="195"/>
        <v/>
      </c>
      <c r="LO94" s="455" t="str">
        <f t="shared" si="195"/>
        <v/>
      </c>
      <c r="LP94" s="455" t="str">
        <f t="shared" si="195"/>
        <v/>
      </c>
      <c r="LQ94" s="953" t="str">
        <f t="shared" si="195"/>
        <v/>
      </c>
      <c r="LR94" s="768" t="str">
        <f t="shared" si="195"/>
        <v/>
      </c>
      <c r="LS94" s="455" t="str">
        <f t="shared" si="195"/>
        <v/>
      </c>
      <c r="LT94" s="455" t="str">
        <f t="shared" si="195"/>
        <v/>
      </c>
      <c r="LU94" s="455" t="str">
        <f t="shared" si="195"/>
        <v/>
      </c>
      <c r="LV94" s="455" t="str">
        <f t="shared" si="195"/>
        <v/>
      </c>
      <c r="LW94" s="455" t="str">
        <f t="shared" si="195"/>
        <v/>
      </c>
      <c r="LX94" s="953" t="str">
        <f t="shared" si="195"/>
        <v/>
      </c>
      <c r="LY94" s="768" t="str">
        <f t="shared" si="195"/>
        <v/>
      </c>
      <c r="LZ94" s="455" t="str">
        <f t="shared" si="195"/>
        <v/>
      </c>
      <c r="MA94" s="455" t="str">
        <f t="shared" si="195"/>
        <v/>
      </c>
      <c r="MB94" s="455" t="str">
        <f t="shared" si="195"/>
        <v/>
      </c>
      <c r="MC94" s="455" t="str">
        <f t="shared" si="195"/>
        <v/>
      </c>
      <c r="MD94" s="455" t="str">
        <f t="shared" si="196"/>
        <v/>
      </c>
      <c r="ME94" s="953" t="str">
        <f t="shared" si="196"/>
        <v/>
      </c>
      <c r="MF94" s="768" t="str">
        <f t="shared" si="196"/>
        <v/>
      </c>
      <c r="MG94" s="455" t="str">
        <f t="shared" si="196"/>
        <v/>
      </c>
      <c r="MH94" s="455" t="str">
        <f t="shared" si="196"/>
        <v/>
      </c>
      <c r="MI94" s="455" t="str">
        <f t="shared" si="196"/>
        <v/>
      </c>
      <c r="MJ94" s="455" t="str">
        <f t="shared" si="196"/>
        <v/>
      </c>
      <c r="MK94" s="455" t="str">
        <f t="shared" si="196"/>
        <v/>
      </c>
      <c r="ML94" s="953" t="str">
        <f t="shared" si="196"/>
        <v/>
      </c>
      <c r="MM94" s="768" t="str">
        <f t="shared" si="196"/>
        <v/>
      </c>
      <c r="MN94" s="455" t="str">
        <f t="shared" si="196"/>
        <v/>
      </c>
      <c r="MO94" s="455" t="str">
        <f t="shared" si="196"/>
        <v/>
      </c>
      <c r="MP94" s="455" t="str">
        <f t="shared" si="196"/>
        <v/>
      </c>
      <c r="MQ94" s="455" t="str">
        <f t="shared" si="196"/>
        <v/>
      </c>
      <c r="MR94" s="455" t="str">
        <f t="shared" si="196"/>
        <v/>
      </c>
      <c r="MS94" s="953" t="str">
        <f t="shared" si="196"/>
        <v/>
      </c>
      <c r="MT94" s="768" t="str">
        <f t="shared" si="197"/>
        <v/>
      </c>
      <c r="MU94" s="455" t="str">
        <f t="shared" si="197"/>
        <v/>
      </c>
      <c r="MV94" s="455" t="str">
        <f t="shared" si="197"/>
        <v/>
      </c>
      <c r="MW94" s="455" t="str">
        <f t="shared" si="197"/>
        <v/>
      </c>
      <c r="MX94" s="455" t="str">
        <f t="shared" si="197"/>
        <v/>
      </c>
      <c r="MY94" s="455" t="str">
        <f t="shared" si="197"/>
        <v/>
      </c>
      <c r="MZ94" s="953" t="str">
        <f t="shared" si="197"/>
        <v/>
      </c>
      <c r="NA94" s="768" t="str">
        <f t="shared" si="197"/>
        <v/>
      </c>
      <c r="NB94" s="455" t="str">
        <f t="shared" si="197"/>
        <v/>
      </c>
      <c r="NC94" s="455" t="str">
        <f t="shared" si="197"/>
        <v/>
      </c>
      <c r="ND94" s="455" t="str">
        <f t="shared" si="197"/>
        <v/>
      </c>
      <c r="NE94" s="455" t="str">
        <f t="shared" si="197"/>
        <v/>
      </c>
      <c r="NF94" s="455" t="str">
        <f t="shared" si="197"/>
        <v/>
      </c>
      <c r="NG94" s="954" t="str">
        <f t="shared" si="197"/>
        <v/>
      </c>
      <c r="NH94" s="768" t="str">
        <f t="shared" si="197"/>
        <v/>
      </c>
      <c r="NI94" s="455" t="str">
        <f t="shared" si="197"/>
        <v/>
      </c>
      <c r="NJ94" s="455" t="str">
        <f t="shared" si="198"/>
        <v/>
      </c>
      <c r="NK94" s="455" t="str">
        <f t="shared" si="198"/>
        <v/>
      </c>
      <c r="NL94" s="455" t="str">
        <f t="shared" si="198"/>
        <v/>
      </c>
      <c r="NM94" s="455" t="str">
        <f t="shared" si="198"/>
        <v/>
      </c>
      <c r="NN94" s="953" t="str">
        <f t="shared" si="198"/>
        <v/>
      </c>
      <c r="NO94" s="83"/>
      <c r="NP94" s="83"/>
      <c r="NQ94" s="83"/>
      <c r="NR94" s="83"/>
      <c r="NS94" s="83"/>
      <c r="NT94" s="83"/>
      <c r="NU94" s="83"/>
      <c r="NV94" s="83"/>
      <c r="NW94" s="83"/>
      <c r="NX94" s="83"/>
      <c r="NY94" s="83"/>
      <c r="NZ94" s="83"/>
      <c r="OA94" s="83"/>
      <c r="OB94" s="83"/>
      <c r="OC94" s="83"/>
      <c r="OD94" s="83"/>
      <c r="OE94" s="83"/>
      <c r="OF94" s="83"/>
      <c r="OG94" s="83"/>
      <c r="OH94" s="83"/>
      <c r="OI94" s="83"/>
      <c r="OJ94" s="83"/>
      <c r="OK94" s="83"/>
      <c r="OL94" s="83"/>
      <c r="OM94" s="83"/>
      <c r="ON94" s="83"/>
      <c r="OO94" s="83"/>
      <c r="OP94" s="83"/>
      <c r="OQ94" s="83"/>
      <c r="OR94" s="83"/>
      <c r="OS94" s="83"/>
      <c r="OT94" s="83"/>
      <c r="OU94" s="83"/>
      <c r="OV94" s="83"/>
      <c r="OW94" s="83"/>
      <c r="OX94" s="83"/>
      <c r="OY94" s="83"/>
      <c r="OZ94" s="83"/>
      <c r="PA94" s="83"/>
      <c r="PB94" s="83"/>
      <c r="PC94" s="83"/>
      <c r="PD94" s="83"/>
      <c r="PE94" s="83"/>
      <c r="PF94" s="83"/>
      <c r="PG94" s="83"/>
      <c r="PH94" s="83"/>
      <c r="PI94" s="83"/>
      <c r="PJ94" s="83"/>
      <c r="PK94" s="83"/>
      <c r="PL94" s="83"/>
      <c r="PM94" s="83"/>
      <c r="PN94" s="83"/>
      <c r="PO94" s="83"/>
      <c r="PP94" s="83"/>
      <c r="PQ94" s="83"/>
      <c r="PR94" s="83"/>
      <c r="PS94" s="83"/>
      <c r="PT94" s="83"/>
      <c r="PU94" s="83"/>
      <c r="PV94" s="83"/>
      <c r="PW94" s="83"/>
      <c r="PX94" s="83"/>
      <c r="PY94" s="83"/>
      <c r="PZ94" s="83"/>
      <c r="QA94" s="83"/>
      <c r="QB94" s="83"/>
      <c r="QC94" s="83"/>
      <c r="QD94" s="83"/>
      <c r="QE94" s="83"/>
      <c r="QF94" s="83"/>
      <c r="QG94" s="83"/>
      <c r="QH94" s="83"/>
      <c r="QI94" s="83"/>
      <c r="QJ94" s="83"/>
      <c r="QK94" s="83"/>
      <c r="QL94" s="83"/>
      <c r="QM94" s="83"/>
      <c r="QN94" s="83"/>
      <c r="QO94" s="83"/>
      <c r="QP94" s="83"/>
      <c r="QQ94" s="83"/>
      <c r="QR94" s="83"/>
      <c r="QS94" s="83"/>
      <c r="QT94" s="83"/>
      <c r="QU94" s="83"/>
      <c r="QV94" s="83"/>
      <c r="QW94" s="83"/>
      <c r="QX94" s="83"/>
      <c r="QY94" s="83"/>
      <c r="QZ94" s="83"/>
      <c r="RA94" s="83"/>
      <c r="RB94" s="83"/>
      <c r="RC94" s="83"/>
      <c r="RD94" s="83"/>
      <c r="RE94" s="83"/>
      <c r="RF94" s="83"/>
      <c r="RG94" s="83"/>
      <c r="RH94" s="83"/>
      <c r="RI94" s="83"/>
      <c r="RJ94" s="83"/>
      <c r="RK94" s="83"/>
      <c r="RL94" s="83"/>
      <c r="RM94" s="83"/>
      <c r="RN94" s="83"/>
      <c r="RO94" s="83"/>
      <c r="RP94" s="83"/>
      <c r="RQ94" s="83"/>
      <c r="RR94" s="83"/>
      <c r="RS94" s="83"/>
      <c r="RT94" s="83"/>
      <c r="RU94" s="83"/>
      <c r="RV94" s="83"/>
      <c r="RW94" s="83"/>
      <c r="RX94" s="83"/>
      <c r="RY94" s="83"/>
      <c r="RZ94" s="83"/>
      <c r="SA94" s="83"/>
      <c r="SB94" s="83"/>
      <c r="SC94" s="83"/>
      <c r="SD94" s="83"/>
      <c r="SE94" s="83"/>
      <c r="SF94" s="83"/>
      <c r="SG94" s="83"/>
      <c r="SH94" s="83"/>
      <c r="SI94" s="83"/>
      <c r="SJ94" s="83"/>
      <c r="SK94" s="83"/>
      <c r="SL94" s="83"/>
      <c r="SM94" s="83"/>
      <c r="SN94" s="83"/>
      <c r="SO94" s="83"/>
      <c r="SP94" s="83"/>
      <c r="SQ94" s="83"/>
      <c r="SR94" s="83"/>
      <c r="SS94" s="83"/>
      <c r="ST94" s="83"/>
      <c r="SU94" s="83"/>
      <c r="SV94" s="83"/>
      <c r="SW94" s="83"/>
      <c r="SX94" s="83"/>
      <c r="SY94" s="83"/>
      <c r="SZ94" s="83"/>
      <c r="TA94" s="83"/>
      <c r="TB94" s="83"/>
      <c r="TC94" s="83"/>
      <c r="TD94" s="83"/>
      <c r="TE94" s="83"/>
      <c r="TF94" s="83"/>
      <c r="TG94" s="83"/>
      <c r="TH94" s="83"/>
      <c r="TI94" s="83"/>
      <c r="TJ94" s="83"/>
      <c r="TK94" s="83"/>
      <c r="TL94" s="83"/>
      <c r="TM94" s="83"/>
      <c r="TN94" s="83"/>
      <c r="TO94" s="83"/>
      <c r="TP94" s="83"/>
      <c r="TQ94" s="83"/>
      <c r="TR94" s="83"/>
      <c r="TS94" s="83"/>
      <c r="TT94" s="83"/>
      <c r="TU94" s="83"/>
      <c r="TV94" s="83"/>
      <c r="TW94" s="83"/>
      <c r="TX94" s="83"/>
      <c r="TY94" s="83"/>
      <c r="TZ94" s="83"/>
      <c r="UA94" s="83"/>
      <c r="UB94" s="83"/>
      <c r="UC94" s="83"/>
      <c r="UD94" s="83"/>
      <c r="UE94" s="83"/>
      <c r="UF94" s="83"/>
      <c r="UG94" s="83"/>
      <c r="UH94" s="83"/>
      <c r="UI94" s="83"/>
      <c r="UJ94" s="83"/>
      <c r="UK94" s="83"/>
      <c r="UL94" s="83"/>
      <c r="UM94" s="83"/>
      <c r="UN94" s="83"/>
      <c r="UO94" s="83"/>
      <c r="UP94" s="83"/>
      <c r="UQ94" s="83"/>
    </row>
    <row r="95" spans="1:564" s="1" customFormat="1" hidden="1" x14ac:dyDescent="0.2">
      <c r="A95" s="938">
        <f>alapadatok!A77</f>
        <v>12</v>
      </c>
      <c r="B95" s="678" t="str">
        <f>IF(alapadatok!C77="","",alapadatok!C77)</f>
        <v/>
      </c>
      <c r="C95" s="584" t="str">
        <f>IF(alapadatok!B77="","",alapadatok!B77)</f>
        <v/>
      </c>
      <c r="D95" s="584" t="str">
        <f>IF(alapadatok!D77="","",alapadatok!D77)</f>
        <v/>
      </c>
      <c r="E95" s="948" t="str">
        <f>IF(alapadatok!K77="","",alapadatok!K77)</f>
        <v/>
      </c>
      <c r="F95" s="952" t="str">
        <f t="shared" si="175"/>
        <v/>
      </c>
      <c r="G95" s="953" t="str">
        <f t="shared" si="175"/>
        <v/>
      </c>
      <c r="H95" s="768" t="str">
        <f t="shared" si="175"/>
        <v/>
      </c>
      <c r="I95" s="455" t="str">
        <f t="shared" si="175"/>
        <v/>
      </c>
      <c r="J95" s="455" t="str">
        <f t="shared" si="175"/>
        <v/>
      </c>
      <c r="K95" s="455" t="str">
        <f t="shared" si="175"/>
        <v/>
      </c>
      <c r="L95" s="455" t="str">
        <f t="shared" si="175"/>
        <v/>
      </c>
      <c r="M95" s="455" t="str">
        <f t="shared" si="175"/>
        <v/>
      </c>
      <c r="N95" s="953" t="str">
        <f t="shared" si="175"/>
        <v/>
      </c>
      <c r="O95" s="768" t="str">
        <f t="shared" si="175"/>
        <v/>
      </c>
      <c r="P95" s="455" t="str">
        <f t="shared" si="175"/>
        <v/>
      </c>
      <c r="Q95" s="455" t="str">
        <f t="shared" si="175"/>
        <v/>
      </c>
      <c r="R95" s="455" t="str">
        <f t="shared" si="175"/>
        <v/>
      </c>
      <c r="S95" s="455" t="str">
        <f t="shared" si="175"/>
        <v/>
      </c>
      <c r="T95" s="455" t="str">
        <f t="shared" si="175"/>
        <v/>
      </c>
      <c r="U95" s="953" t="str">
        <f t="shared" si="175"/>
        <v/>
      </c>
      <c r="V95" s="768" t="str">
        <f t="shared" si="201"/>
        <v/>
      </c>
      <c r="W95" s="455" t="str">
        <f t="shared" si="201"/>
        <v/>
      </c>
      <c r="X95" s="455" t="str">
        <f t="shared" si="201"/>
        <v/>
      </c>
      <c r="Y95" s="455" t="str">
        <f t="shared" si="201"/>
        <v/>
      </c>
      <c r="Z95" s="455" t="str">
        <f t="shared" si="201"/>
        <v/>
      </c>
      <c r="AA95" s="455" t="str">
        <f t="shared" si="201"/>
        <v/>
      </c>
      <c r="AB95" s="953" t="str">
        <f t="shared" si="201"/>
        <v/>
      </c>
      <c r="AC95" s="768" t="str">
        <f t="shared" si="201"/>
        <v/>
      </c>
      <c r="AD95" s="455" t="str">
        <f t="shared" si="201"/>
        <v/>
      </c>
      <c r="AE95" s="455" t="str">
        <f t="shared" si="201"/>
        <v/>
      </c>
      <c r="AF95" s="455" t="str">
        <f t="shared" si="201"/>
        <v/>
      </c>
      <c r="AG95" s="455" t="str">
        <f t="shared" si="201"/>
        <v/>
      </c>
      <c r="AH95" s="455" t="str">
        <f t="shared" si="201"/>
        <v/>
      </c>
      <c r="AI95" s="953" t="str">
        <f t="shared" si="201"/>
        <v/>
      </c>
      <c r="AJ95" s="768" t="str">
        <f t="shared" si="201"/>
        <v/>
      </c>
      <c r="AK95" s="455" t="str">
        <f t="shared" si="201"/>
        <v/>
      </c>
      <c r="AL95" s="455" t="str">
        <f t="shared" si="202"/>
        <v/>
      </c>
      <c r="AM95" s="455" t="str">
        <f t="shared" si="202"/>
        <v/>
      </c>
      <c r="AN95" s="455" t="str">
        <f t="shared" si="202"/>
        <v/>
      </c>
      <c r="AO95" s="455" t="str">
        <f t="shared" si="202"/>
        <v/>
      </c>
      <c r="AP95" s="953" t="str">
        <f t="shared" si="202"/>
        <v/>
      </c>
      <c r="AQ95" s="768" t="str">
        <f t="shared" si="202"/>
        <v/>
      </c>
      <c r="AR95" s="455" t="str">
        <f t="shared" si="202"/>
        <v/>
      </c>
      <c r="AS95" s="455" t="str">
        <f t="shared" si="202"/>
        <v/>
      </c>
      <c r="AT95" s="455" t="str">
        <f t="shared" si="202"/>
        <v/>
      </c>
      <c r="AU95" s="455" t="str">
        <f t="shared" si="202"/>
        <v/>
      </c>
      <c r="AV95" s="455" t="str">
        <f t="shared" si="202"/>
        <v/>
      </c>
      <c r="AW95" s="953" t="str">
        <f t="shared" si="202"/>
        <v/>
      </c>
      <c r="AX95" s="768" t="str">
        <f t="shared" si="202"/>
        <v/>
      </c>
      <c r="AY95" s="455" t="str">
        <f t="shared" si="202"/>
        <v/>
      </c>
      <c r="AZ95" s="455" t="str">
        <f t="shared" si="202"/>
        <v/>
      </c>
      <c r="BA95" s="455" t="str">
        <f t="shared" si="202"/>
        <v/>
      </c>
      <c r="BB95" s="455" t="str">
        <f t="shared" si="177"/>
        <v/>
      </c>
      <c r="BC95" s="455" t="str">
        <f t="shared" si="177"/>
        <v/>
      </c>
      <c r="BD95" s="953" t="str">
        <f t="shared" si="177"/>
        <v/>
      </c>
      <c r="BE95" s="768" t="str">
        <f t="shared" si="177"/>
        <v/>
      </c>
      <c r="BF95" s="455" t="str">
        <f t="shared" si="177"/>
        <v/>
      </c>
      <c r="BG95" s="455" t="str">
        <f t="shared" si="177"/>
        <v/>
      </c>
      <c r="BH95" s="455" t="str">
        <f t="shared" si="177"/>
        <v/>
      </c>
      <c r="BI95" s="455" t="str">
        <f t="shared" si="177"/>
        <v/>
      </c>
      <c r="BJ95" s="455" t="str">
        <f t="shared" si="177"/>
        <v/>
      </c>
      <c r="BK95" s="953" t="str">
        <f t="shared" si="177"/>
        <v/>
      </c>
      <c r="BL95" s="768" t="str">
        <f t="shared" si="177"/>
        <v/>
      </c>
      <c r="BM95" s="455" t="str">
        <f t="shared" si="177"/>
        <v/>
      </c>
      <c r="BN95" s="455" t="str">
        <f t="shared" si="177"/>
        <v/>
      </c>
      <c r="BO95" s="455" t="str">
        <f t="shared" si="177"/>
        <v/>
      </c>
      <c r="BP95" s="455" t="str">
        <f t="shared" si="177"/>
        <v/>
      </c>
      <c r="BQ95" s="455" t="str">
        <f t="shared" si="177"/>
        <v/>
      </c>
      <c r="BR95" s="953" t="str">
        <f t="shared" si="179"/>
        <v/>
      </c>
      <c r="BS95" s="768" t="str">
        <f t="shared" si="179"/>
        <v/>
      </c>
      <c r="BT95" s="455" t="str">
        <f t="shared" si="179"/>
        <v/>
      </c>
      <c r="BU95" s="455" t="str">
        <f t="shared" si="179"/>
        <v/>
      </c>
      <c r="BV95" s="455" t="str">
        <f t="shared" si="179"/>
        <v/>
      </c>
      <c r="BW95" s="455" t="str">
        <f t="shared" si="179"/>
        <v/>
      </c>
      <c r="BX95" s="455" t="str">
        <f t="shared" si="179"/>
        <v/>
      </c>
      <c r="BY95" s="953" t="str">
        <f t="shared" si="179"/>
        <v/>
      </c>
      <c r="BZ95" s="768" t="str">
        <f t="shared" si="179"/>
        <v/>
      </c>
      <c r="CA95" s="455" t="str">
        <f t="shared" si="179"/>
        <v/>
      </c>
      <c r="CB95" s="455" t="str">
        <f t="shared" si="179"/>
        <v/>
      </c>
      <c r="CC95" s="455" t="str">
        <f t="shared" si="179"/>
        <v/>
      </c>
      <c r="CD95" s="455" t="str">
        <f t="shared" si="179"/>
        <v/>
      </c>
      <c r="CE95" s="455" t="str">
        <f t="shared" si="179"/>
        <v/>
      </c>
      <c r="CF95" s="953" t="str">
        <f t="shared" si="179"/>
        <v/>
      </c>
      <c r="CG95" s="768" t="str">
        <f t="shared" si="179"/>
        <v/>
      </c>
      <c r="CH95" s="455" t="str">
        <f t="shared" si="180"/>
        <v/>
      </c>
      <c r="CI95" s="455" t="str">
        <f t="shared" si="180"/>
        <v/>
      </c>
      <c r="CJ95" s="455" t="str">
        <f t="shared" si="180"/>
        <v/>
      </c>
      <c r="CK95" s="455" t="str">
        <f t="shared" si="180"/>
        <v/>
      </c>
      <c r="CL95" s="455" t="str">
        <f t="shared" si="180"/>
        <v/>
      </c>
      <c r="CM95" s="953" t="str">
        <f t="shared" si="180"/>
        <v/>
      </c>
      <c r="CN95" s="768" t="str">
        <f t="shared" si="180"/>
        <v/>
      </c>
      <c r="CO95" s="455" t="str">
        <f t="shared" si="180"/>
        <v/>
      </c>
      <c r="CP95" s="455" t="str">
        <f t="shared" si="180"/>
        <v/>
      </c>
      <c r="CQ95" s="455" t="str">
        <f t="shared" si="180"/>
        <v/>
      </c>
      <c r="CR95" s="455" t="str">
        <f t="shared" si="180"/>
        <v/>
      </c>
      <c r="CS95" s="455" t="str">
        <f t="shared" si="180"/>
        <v/>
      </c>
      <c r="CT95" s="953" t="str">
        <f t="shared" si="180"/>
        <v/>
      </c>
      <c r="CU95" s="952" t="str">
        <f t="shared" si="180"/>
        <v/>
      </c>
      <c r="CV95" s="455" t="str">
        <f t="shared" si="180"/>
        <v/>
      </c>
      <c r="CW95" s="455" t="str">
        <f t="shared" si="180"/>
        <v/>
      </c>
      <c r="CX95" s="455" t="str">
        <f t="shared" si="181"/>
        <v/>
      </c>
      <c r="CY95" s="455" t="str">
        <f t="shared" si="181"/>
        <v/>
      </c>
      <c r="CZ95" s="455" t="str">
        <f t="shared" si="181"/>
        <v/>
      </c>
      <c r="DA95" s="953" t="str">
        <f t="shared" si="181"/>
        <v/>
      </c>
      <c r="DB95" s="768" t="str">
        <f t="shared" si="181"/>
        <v/>
      </c>
      <c r="DC95" s="455" t="str">
        <f t="shared" si="181"/>
        <v/>
      </c>
      <c r="DD95" s="455" t="str">
        <f t="shared" si="181"/>
        <v/>
      </c>
      <c r="DE95" s="455" t="str">
        <f t="shared" si="181"/>
        <v/>
      </c>
      <c r="DF95" s="455" t="str">
        <f t="shared" si="181"/>
        <v/>
      </c>
      <c r="DG95" s="455" t="str">
        <f t="shared" si="181"/>
        <v/>
      </c>
      <c r="DH95" s="953" t="str">
        <f t="shared" si="181"/>
        <v/>
      </c>
      <c r="DI95" s="768" t="str">
        <f t="shared" si="181"/>
        <v/>
      </c>
      <c r="DJ95" s="455" t="str">
        <f t="shared" si="181"/>
        <v/>
      </c>
      <c r="DK95" s="455" t="str">
        <f t="shared" si="181"/>
        <v/>
      </c>
      <c r="DL95" s="455" t="str">
        <f t="shared" si="181"/>
        <v/>
      </c>
      <c r="DM95" s="455" t="str">
        <f t="shared" si="181"/>
        <v/>
      </c>
      <c r="DN95" s="455" t="str">
        <f t="shared" si="182"/>
        <v/>
      </c>
      <c r="DO95" s="953" t="str">
        <f t="shared" si="182"/>
        <v/>
      </c>
      <c r="DP95" s="768" t="str">
        <f t="shared" si="182"/>
        <v/>
      </c>
      <c r="DQ95" s="455" t="str">
        <f t="shared" si="182"/>
        <v/>
      </c>
      <c r="DR95" s="455" t="str">
        <f t="shared" si="182"/>
        <v/>
      </c>
      <c r="DS95" s="455" t="str">
        <f t="shared" si="182"/>
        <v/>
      </c>
      <c r="DT95" s="455" t="str">
        <f t="shared" si="182"/>
        <v/>
      </c>
      <c r="DU95" s="455" t="str">
        <f t="shared" si="182"/>
        <v/>
      </c>
      <c r="DV95" s="953" t="str">
        <f t="shared" si="182"/>
        <v/>
      </c>
      <c r="DW95" s="768" t="str">
        <f t="shared" si="182"/>
        <v/>
      </c>
      <c r="DX95" s="455" t="str">
        <f t="shared" si="182"/>
        <v/>
      </c>
      <c r="DY95" s="455" t="str">
        <f t="shared" si="182"/>
        <v/>
      </c>
      <c r="DZ95" s="455" t="str">
        <f t="shared" si="182"/>
        <v/>
      </c>
      <c r="EA95" s="455" t="str">
        <f t="shared" si="182"/>
        <v/>
      </c>
      <c r="EB95" s="455" t="str">
        <f t="shared" si="182"/>
        <v/>
      </c>
      <c r="EC95" s="954" t="str">
        <f t="shared" si="182"/>
        <v/>
      </c>
      <c r="ED95" s="768" t="str">
        <f t="shared" si="183"/>
        <v/>
      </c>
      <c r="EE95" s="455" t="str">
        <f t="shared" si="183"/>
        <v/>
      </c>
      <c r="EF95" s="455" t="str">
        <f t="shared" si="183"/>
        <v/>
      </c>
      <c r="EG95" s="455" t="str">
        <f t="shared" si="183"/>
        <v/>
      </c>
      <c r="EH95" s="455" t="str">
        <f t="shared" si="183"/>
        <v/>
      </c>
      <c r="EI95" s="455" t="str">
        <f t="shared" si="183"/>
        <v/>
      </c>
      <c r="EJ95" s="953" t="str">
        <f t="shared" si="183"/>
        <v/>
      </c>
      <c r="EK95" s="768" t="str">
        <f t="shared" si="183"/>
        <v/>
      </c>
      <c r="EL95" s="455" t="str">
        <f t="shared" si="183"/>
        <v/>
      </c>
      <c r="EM95" s="455" t="str">
        <f t="shared" si="183"/>
        <v/>
      </c>
      <c r="EN95" s="455" t="str">
        <f t="shared" si="183"/>
        <v/>
      </c>
      <c r="EO95" s="455" t="str">
        <f t="shared" si="183"/>
        <v/>
      </c>
      <c r="EP95" s="455" t="str">
        <f t="shared" si="183"/>
        <v/>
      </c>
      <c r="EQ95" s="953" t="str">
        <f t="shared" si="183"/>
        <v/>
      </c>
      <c r="ER95" s="768" t="str">
        <f t="shared" si="183"/>
        <v/>
      </c>
      <c r="ES95" s="455" t="str">
        <f t="shared" si="183"/>
        <v/>
      </c>
      <c r="ET95" s="455" t="str">
        <f t="shared" si="184"/>
        <v/>
      </c>
      <c r="EU95" s="455" t="str">
        <f t="shared" si="184"/>
        <v/>
      </c>
      <c r="EV95" s="455" t="str">
        <f t="shared" si="184"/>
        <v/>
      </c>
      <c r="EW95" s="455" t="str">
        <f t="shared" si="184"/>
        <v/>
      </c>
      <c r="EX95" s="953" t="str">
        <f t="shared" si="184"/>
        <v/>
      </c>
      <c r="EY95" s="768" t="str">
        <f t="shared" si="184"/>
        <v/>
      </c>
      <c r="EZ95" s="455" t="str">
        <f t="shared" si="184"/>
        <v/>
      </c>
      <c r="FA95" s="455" t="str">
        <f t="shared" si="184"/>
        <v/>
      </c>
      <c r="FB95" s="455" t="str">
        <f t="shared" si="184"/>
        <v/>
      </c>
      <c r="FC95" s="455" t="str">
        <f t="shared" si="184"/>
        <v/>
      </c>
      <c r="FD95" s="455" t="str">
        <f t="shared" si="184"/>
        <v/>
      </c>
      <c r="FE95" s="953" t="str">
        <f t="shared" si="184"/>
        <v/>
      </c>
      <c r="FF95" s="768" t="str">
        <f t="shared" si="184"/>
        <v/>
      </c>
      <c r="FG95" s="455" t="str">
        <f t="shared" si="184"/>
        <v/>
      </c>
      <c r="FH95" s="455" t="str">
        <f t="shared" si="184"/>
        <v/>
      </c>
      <c r="FI95" s="455" t="str">
        <f t="shared" si="184"/>
        <v/>
      </c>
      <c r="FJ95" s="455" t="str">
        <f t="shared" si="185"/>
        <v/>
      </c>
      <c r="FK95" s="455" t="str">
        <f t="shared" si="185"/>
        <v/>
      </c>
      <c r="FL95" s="953" t="str">
        <f t="shared" si="185"/>
        <v/>
      </c>
      <c r="FM95" s="768" t="str">
        <f t="shared" si="185"/>
        <v/>
      </c>
      <c r="FN95" s="455" t="str">
        <f t="shared" si="185"/>
        <v/>
      </c>
      <c r="FO95" s="455" t="str">
        <f t="shared" si="185"/>
        <v/>
      </c>
      <c r="FP95" s="455" t="str">
        <f t="shared" si="185"/>
        <v/>
      </c>
      <c r="FQ95" s="455" t="str">
        <f t="shared" si="185"/>
        <v/>
      </c>
      <c r="FR95" s="455" t="str">
        <f t="shared" si="185"/>
        <v/>
      </c>
      <c r="FS95" s="953" t="str">
        <f t="shared" si="185"/>
        <v/>
      </c>
      <c r="FT95" s="768" t="str">
        <f t="shared" si="185"/>
        <v/>
      </c>
      <c r="FU95" s="455" t="str">
        <f t="shared" si="185"/>
        <v/>
      </c>
      <c r="FV95" s="455" t="str">
        <f t="shared" si="185"/>
        <v/>
      </c>
      <c r="FW95" s="455" t="str">
        <f t="shared" si="185"/>
        <v/>
      </c>
      <c r="FX95" s="455" t="str">
        <f t="shared" si="185"/>
        <v/>
      </c>
      <c r="FY95" s="455" t="str">
        <f t="shared" si="185"/>
        <v/>
      </c>
      <c r="FZ95" s="953" t="str">
        <f t="shared" si="186"/>
        <v/>
      </c>
      <c r="GA95" s="768" t="str">
        <f t="shared" si="186"/>
        <v/>
      </c>
      <c r="GB95" s="455" t="str">
        <f t="shared" si="186"/>
        <v/>
      </c>
      <c r="GC95" s="455" t="str">
        <f t="shared" si="186"/>
        <v/>
      </c>
      <c r="GD95" s="455" t="str">
        <f t="shared" si="186"/>
        <v/>
      </c>
      <c r="GE95" s="455" t="str">
        <f t="shared" si="186"/>
        <v/>
      </c>
      <c r="GF95" s="953" t="str">
        <f t="shared" si="186"/>
        <v/>
      </c>
      <c r="GG95" s="768" t="str">
        <f t="shared" si="186"/>
        <v/>
      </c>
      <c r="GH95" s="455" t="str">
        <f t="shared" si="186"/>
        <v/>
      </c>
      <c r="GI95" s="455" t="str">
        <f t="shared" si="186"/>
        <v/>
      </c>
      <c r="GJ95" s="455" t="str">
        <f t="shared" si="186"/>
        <v/>
      </c>
      <c r="GK95" s="455" t="str">
        <f t="shared" si="186"/>
        <v/>
      </c>
      <c r="GL95" s="455" t="str">
        <f t="shared" si="186"/>
        <v/>
      </c>
      <c r="GM95" s="455" t="str">
        <f t="shared" si="186"/>
        <v/>
      </c>
      <c r="GN95" s="954" t="str">
        <f t="shared" si="186"/>
        <v/>
      </c>
      <c r="GO95" s="768" t="str">
        <f t="shared" si="186"/>
        <v/>
      </c>
      <c r="GP95" s="455" t="str">
        <f t="shared" si="187"/>
        <v/>
      </c>
      <c r="GQ95" s="455" t="str">
        <f t="shared" si="187"/>
        <v/>
      </c>
      <c r="GR95" s="455" t="str">
        <f t="shared" si="187"/>
        <v/>
      </c>
      <c r="GS95" s="455" t="str">
        <f t="shared" si="187"/>
        <v/>
      </c>
      <c r="GT95" s="455" t="str">
        <f t="shared" si="187"/>
        <v/>
      </c>
      <c r="GU95" s="953" t="str">
        <f t="shared" si="187"/>
        <v/>
      </c>
      <c r="GV95" s="768" t="str">
        <f t="shared" si="187"/>
        <v/>
      </c>
      <c r="GW95" s="455" t="str">
        <f t="shared" si="187"/>
        <v/>
      </c>
      <c r="GX95" s="455" t="str">
        <f t="shared" si="187"/>
        <v/>
      </c>
      <c r="GY95" s="455" t="str">
        <f t="shared" si="187"/>
        <v/>
      </c>
      <c r="GZ95" s="455" t="str">
        <f t="shared" si="187"/>
        <v/>
      </c>
      <c r="HA95" s="455" t="str">
        <f t="shared" si="187"/>
        <v/>
      </c>
      <c r="HB95" s="953" t="str">
        <f t="shared" si="187"/>
        <v/>
      </c>
      <c r="HC95" s="768" t="str">
        <f t="shared" si="187"/>
        <v/>
      </c>
      <c r="HD95" s="455" t="str">
        <f t="shared" si="187"/>
        <v/>
      </c>
      <c r="HE95" s="455" t="str">
        <f t="shared" si="187"/>
        <v/>
      </c>
      <c r="HF95" s="455" t="str">
        <f t="shared" si="188"/>
        <v/>
      </c>
      <c r="HG95" s="455" t="str">
        <f t="shared" si="188"/>
        <v/>
      </c>
      <c r="HH95" s="455" t="str">
        <f t="shared" si="188"/>
        <v/>
      </c>
      <c r="HI95" s="953" t="str">
        <f t="shared" si="188"/>
        <v/>
      </c>
      <c r="HJ95" s="768" t="str">
        <f t="shared" si="188"/>
        <v/>
      </c>
      <c r="HK95" s="455" t="str">
        <f t="shared" si="188"/>
        <v/>
      </c>
      <c r="HL95" s="455" t="str">
        <f t="shared" si="188"/>
        <v/>
      </c>
      <c r="HM95" s="455" t="str">
        <f t="shared" si="188"/>
        <v/>
      </c>
      <c r="HN95" s="455" t="str">
        <f t="shared" si="188"/>
        <v/>
      </c>
      <c r="HO95" s="455" t="str">
        <f t="shared" si="188"/>
        <v/>
      </c>
      <c r="HP95" s="953" t="str">
        <f t="shared" si="188"/>
        <v/>
      </c>
      <c r="HQ95" s="768" t="str">
        <f t="shared" si="188"/>
        <v/>
      </c>
      <c r="HR95" s="455" t="str">
        <f t="shared" si="188"/>
        <v/>
      </c>
      <c r="HS95" s="455" t="str">
        <f t="shared" si="188"/>
        <v/>
      </c>
      <c r="HT95" s="455" t="str">
        <f t="shared" si="188"/>
        <v/>
      </c>
      <c r="HU95" s="455" t="str">
        <f t="shared" si="188"/>
        <v/>
      </c>
      <c r="HV95" s="455" t="str">
        <f t="shared" si="189"/>
        <v/>
      </c>
      <c r="HW95" s="953" t="str">
        <f t="shared" si="189"/>
        <v/>
      </c>
      <c r="HX95" s="768" t="str">
        <f t="shared" si="189"/>
        <v/>
      </c>
      <c r="HY95" s="455" t="str">
        <f t="shared" si="189"/>
        <v/>
      </c>
      <c r="HZ95" s="455" t="str">
        <f t="shared" si="189"/>
        <v/>
      </c>
      <c r="IA95" s="455" t="str">
        <f t="shared" si="189"/>
        <v/>
      </c>
      <c r="IB95" s="455" t="str">
        <f t="shared" si="189"/>
        <v/>
      </c>
      <c r="IC95" s="455" t="str">
        <f t="shared" si="189"/>
        <v/>
      </c>
      <c r="ID95" s="953" t="str">
        <f t="shared" si="189"/>
        <v/>
      </c>
      <c r="IE95" s="768" t="str">
        <f t="shared" si="189"/>
        <v/>
      </c>
      <c r="IF95" s="455" t="str">
        <f t="shared" si="189"/>
        <v/>
      </c>
      <c r="IG95" s="455" t="str">
        <f t="shared" si="189"/>
        <v/>
      </c>
      <c r="IH95" s="455" t="str">
        <f t="shared" si="189"/>
        <v/>
      </c>
      <c r="II95" s="455" t="str">
        <f t="shared" si="189"/>
        <v/>
      </c>
      <c r="IJ95" s="455" t="str">
        <f t="shared" si="189"/>
        <v/>
      </c>
      <c r="IK95" s="953" t="str">
        <f t="shared" si="189"/>
        <v/>
      </c>
      <c r="IL95" s="768" t="str">
        <f t="shared" si="190"/>
        <v/>
      </c>
      <c r="IM95" s="455" t="str">
        <f t="shared" si="190"/>
        <v/>
      </c>
      <c r="IN95" s="455" t="str">
        <f t="shared" si="190"/>
        <v/>
      </c>
      <c r="IO95" s="455" t="str">
        <f t="shared" si="190"/>
        <v/>
      </c>
      <c r="IP95" s="455" t="str">
        <f t="shared" si="190"/>
        <v/>
      </c>
      <c r="IQ95" s="455" t="str">
        <f t="shared" si="190"/>
        <v/>
      </c>
      <c r="IR95" s="953" t="str">
        <f t="shared" si="190"/>
        <v/>
      </c>
      <c r="IS95" s="768" t="str">
        <f t="shared" si="190"/>
        <v/>
      </c>
      <c r="IT95" s="455" t="str">
        <f t="shared" si="190"/>
        <v/>
      </c>
      <c r="IU95" s="455" t="str">
        <f t="shared" si="190"/>
        <v/>
      </c>
      <c r="IV95" s="455" t="str">
        <f t="shared" si="190"/>
        <v/>
      </c>
      <c r="IW95" s="455" t="str">
        <f t="shared" si="190"/>
        <v/>
      </c>
      <c r="IX95" s="455" t="str">
        <f t="shared" si="190"/>
        <v/>
      </c>
      <c r="IY95" s="954" t="str">
        <f t="shared" si="190"/>
        <v/>
      </c>
      <c r="IZ95" s="768" t="str">
        <f t="shared" si="190"/>
        <v/>
      </c>
      <c r="JA95" s="455" t="str">
        <f t="shared" si="190"/>
        <v/>
      </c>
      <c r="JB95" s="455" t="str">
        <f t="shared" si="191"/>
        <v/>
      </c>
      <c r="JC95" s="455" t="str">
        <f t="shared" si="191"/>
        <v/>
      </c>
      <c r="JD95" s="455" t="str">
        <f t="shared" si="191"/>
        <v/>
      </c>
      <c r="JE95" s="455" t="str">
        <f t="shared" si="191"/>
        <v/>
      </c>
      <c r="JF95" s="953" t="str">
        <f t="shared" si="191"/>
        <v/>
      </c>
      <c r="JG95" s="768" t="str">
        <f t="shared" si="191"/>
        <v/>
      </c>
      <c r="JH95" s="455" t="str">
        <f t="shared" si="191"/>
        <v/>
      </c>
      <c r="JI95" s="455" t="str">
        <f t="shared" si="191"/>
        <v/>
      </c>
      <c r="JJ95" s="455" t="str">
        <f t="shared" si="191"/>
        <v/>
      </c>
      <c r="JK95" s="455" t="str">
        <f t="shared" si="191"/>
        <v/>
      </c>
      <c r="JL95" s="455" t="str">
        <f t="shared" si="191"/>
        <v/>
      </c>
      <c r="JM95" s="953" t="str">
        <f t="shared" si="191"/>
        <v/>
      </c>
      <c r="JN95" s="768" t="str">
        <f t="shared" si="191"/>
        <v/>
      </c>
      <c r="JO95" s="455" t="str">
        <f t="shared" si="191"/>
        <v/>
      </c>
      <c r="JP95" s="455" t="str">
        <f t="shared" si="191"/>
        <v/>
      </c>
      <c r="JQ95" s="455" t="str">
        <f t="shared" si="191"/>
        <v/>
      </c>
      <c r="JR95" s="455" t="str">
        <f t="shared" si="192"/>
        <v/>
      </c>
      <c r="JS95" s="455" t="str">
        <f t="shared" si="192"/>
        <v/>
      </c>
      <c r="JT95" s="953" t="str">
        <f t="shared" si="192"/>
        <v/>
      </c>
      <c r="JU95" s="768" t="str">
        <f t="shared" si="192"/>
        <v/>
      </c>
      <c r="JV95" s="455" t="str">
        <f t="shared" si="192"/>
        <v/>
      </c>
      <c r="JW95" s="455" t="str">
        <f t="shared" si="192"/>
        <v/>
      </c>
      <c r="JX95" s="455" t="str">
        <f t="shared" si="192"/>
        <v/>
      </c>
      <c r="JY95" s="455" t="str">
        <f t="shared" si="192"/>
        <v/>
      </c>
      <c r="JZ95" s="455" t="str">
        <f t="shared" si="192"/>
        <v/>
      </c>
      <c r="KA95" s="953" t="str">
        <f t="shared" si="192"/>
        <v/>
      </c>
      <c r="KB95" s="768" t="str">
        <f t="shared" si="192"/>
        <v/>
      </c>
      <c r="KC95" s="455" t="str">
        <f t="shared" si="192"/>
        <v/>
      </c>
      <c r="KD95" s="455" t="str">
        <f t="shared" si="192"/>
        <v/>
      </c>
      <c r="KE95" s="455" t="str">
        <f t="shared" si="192"/>
        <v/>
      </c>
      <c r="KF95" s="455" t="str">
        <f t="shared" si="192"/>
        <v/>
      </c>
      <c r="KG95" s="455" t="str">
        <f t="shared" si="192"/>
        <v/>
      </c>
      <c r="KH95" s="953" t="str">
        <f t="shared" si="193"/>
        <v/>
      </c>
      <c r="KI95" s="768" t="str">
        <f t="shared" si="193"/>
        <v/>
      </c>
      <c r="KJ95" s="455" t="str">
        <f t="shared" si="193"/>
        <v/>
      </c>
      <c r="KK95" s="455" t="str">
        <f t="shared" si="193"/>
        <v/>
      </c>
      <c r="KL95" s="455" t="str">
        <f t="shared" si="193"/>
        <v/>
      </c>
      <c r="KM95" s="455" t="str">
        <f t="shared" si="193"/>
        <v/>
      </c>
      <c r="KN95" s="455" t="str">
        <f t="shared" si="193"/>
        <v/>
      </c>
      <c r="KO95" s="953" t="str">
        <f t="shared" si="193"/>
        <v/>
      </c>
      <c r="KP95" s="768" t="str">
        <f t="shared" si="193"/>
        <v/>
      </c>
      <c r="KQ95" s="455" t="str">
        <f t="shared" si="193"/>
        <v/>
      </c>
      <c r="KR95" s="455" t="str">
        <f t="shared" si="193"/>
        <v/>
      </c>
      <c r="KS95" s="455" t="str">
        <f t="shared" si="193"/>
        <v/>
      </c>
      <c r="KT95" s="455" t="str">
        <f t="shared" si="193"/>
        <v/>
      </c>
      <c r="KU95" s="455" t="str">
        <f t="shared" si="193"/>
        <v/>
      </c>
      <c r="KV95" s="953" t="str">
        <f t="shared" si="193"/>
        <v/>
      </c>
      <c r="KW95" s="768" t="str">
        <f t="shared" si="193"/>
        <v/>
      </c>
      <c r="KX95" s="455" t="str">
        <f t="shared" si="194"/>
        <v/>
      </c>
      <c r="KY95" s="455" t="str">
        <f t="shared" si="194"/>
        <v/>
      </c>
      <c r="KZ95" s="455" t="str">
        <f t="shared" si="194"/>
        <v/>
      </c>
      <c r="LA95" s="455" t="str">
        <f t="shared" si="194"/>
        <v/>
      </c>
      <c r="LB95" s="455" t="str">
        <f t="shared" si="194"/>
        <v/>
      </c>
      <c r="LC95" s="954" t="str">
        <f t="shared" si="194"/>
        <v/>
      </c>
      <c r="LD95" s="768" t="str">
        <f t="shared" si="194"/>
        <v/>
      </c>
      <c r="LE95" s="455" t="str">
        <f t="shared" si="194"/>
        <v/>
      </c>
      <c r="LF95" s="455" t="str">
        <f t="shared" si="194"/>
        <v/>
      </c>
      <c r="LG95" s="455" t="str">
        <f t="shared" si="194"/>
        <v/>
      </c>
      <c r="LH95" s="455" t="str">
        <f t="shared" si="194"/>
        <v/>
      </c>
      <c r="LI95" s="455" t="str">
        <f t="shared" si="194"/>
        <v/>
      </c>
      <c r="LJ95" s="953" t="str">
        <f t="shared" si="194"/>
        <v/>
      </c>
      <c r="LK95" s="768" t="str">
        <f t="shared" si="194"/>
        <v/>
      </c>
      <c r="LL95" s="455" t="str">
        <f t="shared" si="194"/>
        <v/>
      </c>
      <c r="LM95" s="455" t="str">
        <f t="shared" si="194"/>
        <v/>
      </c>
      <c r="LN95" s="455" t="str">
        <f t="shared" si="195"/>
        <v/>
      </c>
      <c r="LO95" s="455" t="str">
        <f t="shared" si="195"/>
        <v/>
      </c>
      <c r="LP95" s="455" t="str">
        <f t="shared" si="195"/>
        <v/>
      </c>
      <c r="LQ95" s="953" t="str">
        <f t="shared" si="195"/>
        <v/>
      </c>
      <c r="LR95" s="768" t="str">
        <f t="shared" si="195"/>
        <v/>
      </c>
      <c r="LS95" s="455" t="str">
        <f t="shared" si="195"/>
        <v/>
      </c>
      <c r="LT95" s="455" t="str">
        <f t="shared" si="195"/>
        <v/>
      </c>
      <c r="LU95" s="455" t="str">
        <f t="shared" si="195"/>
        <v/>
      </c>
      <c r="LV95" s="455" t="str">
        <f t="shared" si="195"/>
        <v/>
      </c>
      <c r="LW95" s="455" t="str">
        <f t="shared" si="195"/>
        <v/>
      </c>
      <c r="LX95" s="953" t="str">
        <f t="shared" si="195"/>
        <v/>
      </c>
      <c r="LY95" s="768" t="str">
        <f t="shared" si="195"/>
        <v/>
      </c>
      <c r="LZ95" s="455" t="str">
        <f t="shared" si="195"/>
        <v/>
      </c>
      <c r="MA95" s="455" t="str">
        <f t="shared" si="195"/>
        <v/>
      </c>
      <c r="MB95" s="455" t="str">
        <f t="shared" si="195"/>
        <v/>
      </c>
      <c r="MC95" s="455" t="str">
        <f t="shared" si="195"/>
        <v/>
      </c>
      <c r="MD95" s="455" t="str">
        <f t="shared" si="196"/>
        <v/>
      </c>
      <c r="ME95" s="953" t="str">
        <f t="shared" si="196"/>
        <v/>
      </c>
      <c r="MF95" s="768" t="str">
        <f t="shared" si="196"/>
        <v/>
      </c>
      <c r="MG95" s="455" t="str">
        <f t="shared" si="196"/>
        <v/>
      </c>
      <c r="MH95" s="455" t="str">
        <f t="shared" si="196"/>
        <v/>
      </c>
      <c r="MI95" s="455" t="str">
        <f t="shared" si="196"/>
        <v/>
      </c>
      <c r="MJ95" s="455" t="str">
        <f t="shared" si="196"/>
        <v/>
      </c>
      <c r="MK95" s="455" t="str">
        <f t="shared" si="196"/>
        <v/>
      </c>
      <c r="ML95" s="953" t="str">
        <f t="shared" si="196"/>
        <v/>
      </c>
      <c r="MM95" s="768" t="str">
        <f t="shared" si="196"/>
        <v/>
      </c>
      <c r="MN95" s="455" t="str">
        <f t="shared" si="196"/>
        <v/>
      </c>
      <c r="MO95" s="455" t="str">
        <f t="shared" si="196"/>
        <v/>
      </c>
      <c r="MP95" s="455" t="str">
        <f t="shared" si="196"/>
        <v/>
      </c>
      <c r="MQ95" s="455" t="str">
        <f t="shared" si="196"/>
        <v/>
      </c>
      <c r="MR95" s="455" t="str">
        <f t="shared" si="196"/>
        <v/>
      </c>
      <c r="MS95" s="953" t="str">
        <f t="shared" si="196"/>
        <v/>
      </c>
      <c r="MT95" s="768" t="str">
        <f t="shared" si="197"/>
        <v/>
      </c>
      <c r="MU95" s="455" t="str">
        <f t="shared" si="197"/>
        <v/>
      </c>
      <c r="MV95" s="455" t="str">
        <f t="shared" si="197"/>
        <v/>
      </c>
      <c r="MW95" s="455" t="str">
        <f t="shared" si="197"/>
        <v/>
      </c>
      <c r="MX95" s="455" t="str">
        <f t="shared" si="197"/>
        <v/>
      </c>
      <c r="MY95" s="455" t="str">
        <f t="shared" si="197"/>
        <v/>
      </c>
      <c r="MZ95" s="953" t="str">
        <f t="shared" si="197"/>
        <v/>
      </c>
      <c r="NA95" s="768" t="str">
        <f t="shared" si="197"/>
        <v/>
      </c>
      <c r="NB95" s="455" t="str">
        <f t="shared" si="197"/>
        <v/>
      </c>
      <c r="NC95" s="455" t="str">
        <f t="shared" si="197"/>
        <v/>
      </c>
      <c r="ND95" s="455" t="str">
        <f t="shared" si="197"/>
        <v/>
      </c>
      <c r="NE95" s="455" t="str">
        <f t="shared" si="197"/>
        <v/>
      </c>
      <c r="NF95" s="455" t="str">
        <f t="shared" si="197"/>
        <v/>
      </c>
      <c r="NG95" s="954" t="str">
        <f t="shared" si="197"/>
        <v/>
      </c>
      <c r="NH95" s="768" t="str">
        <f t="shared" si="197"/>
        <v/>
      </c>
      <c r="NI95" s="455" t="str">
        <f t="shared" si="197"/>
        <v/>
      </c>
      <c r="NJ95" s="455" t="str">
        <f t="shared" si="198"/>
        <v/>
      </c>
      <c r="NK95" s="455" t="str">
        <f t="shared" si="198"/>
        <v/>
      </c>
      <c r="NL95" s="455" t="str">
        <f t="shared" si="198"/>
        <v/>
      </c>
      <c r="NM95" s="455" t="str">
        <f t="shared" si="198"/>
        <v/>
      </c>
      <c r="NN95" s="953" t="str">
        <f t="shared" si="198"/>
        <v/>
      </c>
      <c r="NO95" s="83"/>
      <c r="NP95" s="83"/>
      <c r="NQ95" s="83"/>
      <c r="NR95" s="83"/>
      <c r="NS95" s="83"/>
      <c r="NT95" s="83"/>
      <c r="NU95" s="83"/>
      <c r="NV95" s="83"/>
      <c r="NW95" s="83"/>
      <c r="NX95" s="83"/>
      <c r="NY95" s="83"/>
      <c r="NZ95" s="83"/>
      <c r="OA95" s="83"/>
      <c r="OB95" s="83"/>
      <c r="OC95" s="83"/>
      <c r="OD95" s="83"/>
      <c r="OE95" s="83"/>
      <c r="OF95" s="83"/>
      <c r="OG95" s="83"/>
      <c r="OH95" s="83"/>
      <c r="OI95" s="83"/>
      <c r="OJ95" s="83"/>
      <c r="OK95" s="83"/>
      <c r="OL95" s="83"/>
      <c r="OM95" s="83"/>
      <c r="ON95" s="83"/>
      <c r="OO95" s="83"/>
      <c r="OP95" s="83"/>
      <c r="OQ95" s="83"/>
      <c r="OR95" s="83"/>
      <c r="OS95" s="83"/>
      <c r="OT95" s="83"/>
      <c r="OU95" s="83"/>
      <c r="OV95" s="83"/>
      <c r="OW95" s="83"/>
      <c r="OX95" s="83"/>
      <c r="OY95" s="83"/>
      <c r="OZ95" s="83"/>
      <c r="PA95" s="83"/>
      <c r="PB95" s="83"/>
      <c r="PC95" s="83"/>
      <c r="PD95" s="83"/>
      <c r="PE95" s="83"/>
      <c r="PF95" s="83"/>
      <c r="PG95" s="83"/>
      <c r="PH95" s="83"/>
      <c r="PI95" s="83"/>
      <c r="PJ95" s="83"/>
      <c r="PK95" s="83"/>
      <c r="PL95" s="83"/>
      <c r="PM95" s="83"/>
      <c r="PN95" s="83"/>
      <c r="PO95" s="83"/>
      <c r="PP95" s="83"/>
      <c r="PQ95" s="83"/>
      <c r="PR95" s="83"/>
      <c r="PS95" s="83"/>
      <c r="PT95" s="83"/>
      <c r="PU95" s="83"/>
      <c r="PV95" s="83"/>
      <c r="PW95" s="83"/>
      <c r="PX95" s="83"/>
      <c r="PY95" s="83"/>
      <c r="PZ95" s="83"/>
      <c r="QA95" s="83"/>
      <c r="QB95" s="83"/>
      <c r="QC95" s="83"/>
      <c r="QD95" s="83"/>
      <c r="QE95" s="83"/>
      <c r="QF95" s="83"/>
      <c r="QG95" s="83"/>
      <c r="QH95" s="83"/>
      <c r="QI95" s="83"/>
      <c r="QJ95" s="83"/>
      <c r="QK95" s="83"/>
      <c r="QL95" s="83"/>
      <c r="QM95" s="83"/>
      <c r="QN95" s="83"/>
      <c r="QO95" s="83"/>
      <c r="QP95" s="83"/>
      <c r="QQ95" s="83"/>
      <c r="QR95" s="83"/>
      <c r="QS95" s="83"/>
      <c r="QT95" s="83"/>
      <c r="QU95" s="83"/>
      <c r="QV95" s="83"/>
      <c r="QW95" s="83"/>
      <c r="QX95" s="83"/>
      <c r="QY95" s="83"/>
      <c r="QZ95" s="83"/>
      <c r="RA95" s="83"/>
      <c r="RB95" s="83"/>
      <c r="RC95" s="83"/>
      <c r="RD95" s="83"/>
      <c r="RE95" s="83"/>
      <c r="RF95" s="83"/>
      <c r="RG95" s="83"/>
      <c r="RH95" s="83"/>
      <c r="RI95" s="83"/>
      <c r="RJ95" s="83"/>
      <c r="RK95" s="83"/>
      <c r="RL95" s="83"/>
      <c r="RM95" s="83"/>
      <c r="RN95" s="83"/>
      <c r="RO95" s="83"/>
      <c r="RP95" s="83"/>
      <c r="RQ95" s="83"/>
      <c r="RR95" s="83"/>
      <c r="RS95" s="83"/>
      <c r="RT95" s="83"/>
      <c r="RU95" s="83"/>
      <c r="RV95" s="83"/>
      <c r="RW95" s="83"/>
      <c r="RX95" s="83"/>
      <c r="RY95" s="83"/>
      <c r="RZ95" s="83"/>
      <c r="SA95" s="83"/>
      <c r="SB95" s="83"/>
      <c r="SC95" s="83"/>
      <c r="SD95" s="83"/>
      <c r="SE95" s="83"/>
      <c r="SF95" s="83"/>
      <c r="SG95" s="83"/>
      <c r="SH95" s="83"/>
      <c r="SI95" s="83"/>
      <c r="SJ95" s="83"/>
      <c r="SK95" s="83"/>
      <c r="SL95" s="83"/>
      <c r="SM95" s="83"/>
      <c r="SN95" s="83"/>
      <c r="SO95" s="83"/>
      <c r="SP95" s="83"/>
      <c r="SQ95" s="83"/>
      <c r="SR95" s="83"/>
      <c r="SS95" s="83"/>
      <c r="ST95" s="83"/>
      <c r="SU95" s="83"/>
      <c r="SV95" s="83"/>
      <c r="SW95" s="83"/>
      <c r="SX95" s="83"/>
      <c r="SY95" s="83"/>
      <c r="SZ95" s="83"/>
      <c r="TA95" s="83"/>
      <c r="TB95" s="83"/>
      <c r="TC95" s="83"/>
      <c r="TD95" s="83"/>
      <c r="TE95" s="83"/>
      <c r="TF95" s="83"/>
      <c r="TG95" s="83"/>
      <c r="TH95" s="83"/>
      <c r="TI95" s="83"/>
      <c r="TJ95" s="83"/>
      <c r="TK95" s="83"/>
      <c r="TL95" s="83"/>
      <c r="TM95" s="83"/>
      <c r="TN95" s="83"/>
      <c r="TO95" s="83"/>
      <c r="TP95" s="83"/>
      <c r="TQ95" s="83"/>
      <c r="TR95" s="83"/>
      <c r="TS95" s="83"/>
      <c r="TT95" s="83"/>
      <c r="TU95" s="83"/>
      <c r="TV95" s="83"/>
      <c r="TW95" s="83"/>
      <c r="TX95" s="83"/>
      <c r="TY95" s="83"/>
      <c r="TZ95" s="83"/>
      <c r="UA95" s="83"/>
      <c r="UB95" s="83"/>
      <c r="UC95" s="83"/>
      <c r="UD95" s="83"/>
      <c r="UE95" s="83"/>
      <c r="UF95" s="83"/>
      <c r="UG95" s="83"/>
      <c r="UH95" s="83"/>
      <c r="UI95" s="83"/>
      <c r="UJ95" s="83"/>
      <c r="UK95" s="83"/>
      <c r="UL95" s="83"/>
      <c r="UM95" s="83"/>
      <c r="UN95" s="83"/>
      <c r="UO95" s="83"/>
      <c r="UP95" s="83"/>
      <c r="UQ95" s="83"/>
    </row>
    <row r="96" spans="1:564" s="1" customFormat="1" hidden="1" x14ac:dyDescent="0.2">
      <c r="A96" s="938">
        <f>alapadatok!A78</f>
        <v>13</v>
      </c>
      <c r="B96" s="678" t="str">
        <f>IF(alapadatok!C78="","",alapadatok!C78)</f>
        <v/>
      </c>
      <c r="C96" s="584" t="str">
        <f>IF(alapadatok!B78="","",alapadatok!B78)</f>
        <v/>
      </c>
      <c r="D96" s="584" t="str">
        <f>IF(alapadatok!D78="","",alapadatok!D78)</f>
        <v/>
      </c>
      <c r="E96" s="948" t="str">
        <f>IF(alapadatok!K78="","",alapadatok!K78)</f>
        <v/>
      </c>
      <c r="F96" s="952" t="str">
        <f t="shared" si="175"/>
        <v/>
      </c>
      <c r="G96" s="953" t="str">
        <f t="shared" si="175"/>
        <v/>
      </c>
      <c r="H96" s="768" t="str">
        <f t="shared" si="175"/>
        <v/>
      </c>
      <c r="I96" s="455" t="str">
        <f t="shared" si="175"/>
        <v/>
      </c>
      <c r="J96" s="455" t="str">
        <f t="shared" si="175"/>
        <v/>
      </c>
      <c r="K96" s="455" t="str">
        <f t="shared" si="175"/>
        <v/>
      </c>
      <c r="L96" s="455" t="str">
        <f t="shared" si="175"/>
        <v/>
      </c>
      <c r="M96" s="455" t="str">
        <f t="shared" si="175"/>
        <v/>
      </c>
      <c r="N96" s="953" t="str">
        <f t="shared" si="175"/>
        <v/>
      </c>
      <c r="O96" s="768" t="str">
        <f t="shared" si="175"/>
        <v/>
      </c>
      <c r="P96" s="455" t="str">
        <f t="shared" si="175"/>
        <v/>
      </c>
      <c r="Q96" s="455" t="str">
        <f t="shared" si="175"/>
        <v/>
      </c>
      <c r="R96" s="455" t="str">
        <f t="shared" si="175"/>
        <v/>
      </c>
      <c r="S96" s="455" t="str">
        <f t="shared" si="175"/>
        <v/>
      </c>
      <c r="T96" s="455" t="str">
        <f t="shared" si="175"/>
        <v/>
      </c>
      <c r="U96" s="953" t="str">
        <f t="shared" si="175"/>
        <v/>
      </c>
      <c r="V96" s="768" t="str">
        <f t="shared" si="201"/>
        <v/>
      </c>
      <c r="W96" s="455" t="str">
        <f t="shared" si="201"/>
        <v/>
      </c>
      <c r="X96" s="455" t="str">
        <f t="shared" si="201"/>
        <v/>
      </c>
      <c r="Y96" s="455" t="str">
        <f t="shared" si="201"/>
        <v/>
      </c>
      <c r="Z96" s="455" t="str">
        <f t="shared" si="201"/>
        <v/>
      </c>
      <c r="AA96" s="455" t="str">
        <f t="shared" si="201"/>
        <v/>
      </c>
      <c r="AB96" s="953" t="str">
        <f t="shared" si="201"/>
        <v/>
      </c>
      <c r="AC96" s="768" t="str">
        <f t="shared" si="201"/>
        <v/>
      </c>
      <c r="AD96" s="455" t="str">
        <f t="shared" si="201"/>
        <v/>
      </c>
      <c r="AE96" s="455" t="str">
        <f t="shared" si="201"/>
        <v/>
      </c>
      <c r="AF96" s="455" t="str">
        <f t="shared" si="201"/>
        <v/>
      </c>
      <c r="AG96" s="455" t="str">
        <f t="shared" si="201"/>
        <v/>
      </c>
      <c r="AH96" s="455" t="str">
        <f t="shared" si="201"/>
        <v/>
      </c>
      <c r="AI96" s="953" t="str">
        <f t="shared" si="201"/>
        <v/>
      </c>
      <c r="AJ96" s="768" t="str">
        <f t="shared" si="201"/>
        <v/>
      </c>
      <c r="AK96" s="455" t="str">
        <f t="shared" si="201"/>
        <v/>
      </c>
      <c r="AL96" s="455" t="str">
        <f t="shared" si="202"/>
        <v/>
      </c>
      <c r="AM96" s="455" t="str">
        <f t="shared" si="202"/>
        <v/>
      </c>
      <c r="AN96" s="455" t="str">
        <f t="shared" si="202"/>
        <v/>
      </c>
      <c r="AO96" s="455" t="str">
        <f t="shared" si="202"/>
        <v/>
      </c>
      <c r="AP96" s="953" t="str">
        <f t="shared" si="202"/>
        <v/>
      </c>
      <c r="AQ96" s="768" t="str">
        <f t="shared" si="202"/>
        <v/>
      </c>
      <c r="AR96" s="455" t="str">
        <f t="shared" si="202"/>
        <v/>
      </c>
      <c r="AS96" s="455" t="str">
        <f t="shared" si="202"/>
        <v/>
      </c>
      <c r="AT96" s="455" t="str">
        <f t="shared" si="202"/>
        <v/>
      </c>
      <c r="AU96" s="455" t="str">
        <f t="shared" si="202"/>
        <v/>
      </c>
      <c r="AV96" s="455" t="str">
        <f t="shared" si="202"/>
        <v/>
      </c>
      <c r="AW96" s="953" t="str">
        <f t="shared" si="202"/>
        <v/>
      </c>
      <c r="AX96" s="768" t="str">
        <f t="shared" si="202"/>
        <v/>
      </c>
      <c r="AY96" s="455" t="str">
        <f t="shared" si="202"/>
        <v/>
      </c>
      <c r="AZ96" s="455" t="str">
        <f t="shared" si="202"/>
        <v/>
      </c>
      <c r="BA96" s="455" t="str">
        <f t="shared" si="202"/>
        <v/>
      </c>
      <c r="BB96" s="455" t="str">
        <f t="shared" si="177"/>
        <v/>
      </c>
      <c r="BC96" s="455" t="str">
        <f t="shared" si="177"/>
        <v/>
      </c>
      <c r="BD96" s="953" t="str">
        <f t="shared" si="177"/>
        <v/>
      </c>
      <c r="BE96" s="768" t="str">
        <f t="shared" si="177"/>
        <v/>
      </c>
      <c r="BF96" s="455" t="str">
        <f t="shared" si="177"/>
        <v/>
      </c>
      <c r="BG96" s="455" t="str">
        <f t="shared" si="177"/>
        <v/>
      </c>
      <c r="BH96" s="455" t="str">
        <f t="shared" si="177"/>
        <v/>
      </c>
      <c r="BI96" s="455" t="str">
        <f t="shared" si="177"/>
        <v/>
      </c>
      <c r="BJ96" s="455" t="str">
        <f t="shared" si="177"/>
        <v/>
      </c>
      <c r="BK96" s="953" t="str">
        <f t="shared" si="177"/>
        <v/>
      </c>
      <c r="BL96" s="768" t="str">
        <f t="shared" si="177"/>
        <v/>
      </c>
      <c r="BM96" s="455" t="str">
        <f t="shared" si="177"/>
        <v/>
      </c>
      <c r="BN96" s="455" t="str">
        <f t="shared" si="177"/>
        <v/>
      </c>
      <c r="BO96" s="455" t="str">
        <f t="shared" si="177"/>
        <v/>
      </c>
      <c r="BP96" s="455" t="str">
        <f t="shared" si="177"/>
        <v/>
      </c>
      <c r="BQ96" s="455" t="str">
        <f t="shared" si="177"/>
        <v/>
      </c>
      <c r="BR96" s="953" t="str">
        <f t="shared" si="179"/>
        <v/>
      </c>
      <c r="BS96" s="768" t="str">
        <f t="shared" si="179"/>
        <v/>
      </c>
      <c r="BT96" s="455" t="str">
        <f t="shared" si="179"/>
        <v/>
      </c>
      <c r="BU96" s="455" t="str">
        <f t="shared" si="179"/>
        <v/>
      </c>
      <c r="BV96" s="455" t="str">
        <f t="shared" si="179"/>
        <v/>
      </c>
      <c r="BW96" s="455" t="str">
        <f t="shared" si="179"/>
        <v/>
      </c>
      <c r="BX96" s="455" t="str">
        <f t="shared" si="179"/>
        <v/>
      </c>
      <c r="BY96" s="953" t="str">
        <f t="shared" si="179"/>
        <v/>
      </c>
      <c r="BZ96" s="768" t="str">
        <f t="shared" si="179"/>
        <v/>
      </c>
      <c r="CA96" s="455" t="str">
        <f t="shared" si="179"/>
        <v/>
      </c>
      <c r="CB96" s="455" t="str">
        <f t="shared" si="179"/>
        <v/>
      </c>
      <c r="CC96" s="455" t="str">
        <f t="shared" si="179"/>
        <v/>
      </c>
      <c r="CD96" s="455" t="str">
        <f t="shared" si="179"/>
        <v/>
      </c>
      <c r="CE96" s="455" t="str">
        <f t="shared" si="179"/>
        <v/>
      </c>
      <c r="CF96" s="953" t="str">
        <f t="shared" si="179"/>
        <v/>
      </c>
      <c r="CG96" s="768" t="str">
        <f t="shared" si="179"/>
        <v/>
      </c>
      <c r="CH96" s="455" t="str">
        <f t="shared" si="180"/>
        <v/>
      </c>
      <c r="CI96" s="455" t="str">
        <f t="shared" si="180"/>
        <v/>
      </c>
      <c r="CJ96" s="455" t="str">
        <f t="shared" si="180"/>
        <v/>
      </c>
      <c r="CK96" s="455" t="str">
        <f t="shared" si="180"/>
        <v/>
      </c>
      <c r="CL96" s="455" t="str">
        <f t="shared" si="180"/>
        <v/>
      </c>
      <c r="CM96" s="953" t="str">
        <f t="shared" si="180"/>
        <v/>
      </c>
      <c r="CN96" s="768" t="str">
        <f t="shared" si="180"/>
        <v/>
      </c>
      <c r="CO96" s="455" t="str">
        <f t="shared" si="180"/>
        <v/>
      </c>
      <c r="CP96" s="455" t="str">
        <f t="shared" si="180"/>
        <v/>
      </c>
      <c r="CQ96" s="455" t="str">
        <f t="shared" si="180"/>
        <v/>
      </c>
      <c r="CR96" s="455" t="str">
        <f t="shared" si="180"/>
        <v/>
      </c>
      <c r="CS96" s="455" t="str">
        <f t="shared" si="180"/>
        <v/>
      </c>
      <c r="CT96" s="953" t="str">
        <f t="shared" si="180"/>
        <v/>
      </c>
      <c r="CU96" s="952" t="str">
        <f t="shared" si="180"/>
        <v/>
      </c>
      <c r="CV96" s="455" t="str">
        <f t="shared" si="180"/>
        <v/>
      </c>
      <c r="CW96" s="455" t="str">
        <f t="shared" si="180"/>
        <v/>
      </c>
      <c r="CX96" s="455" t="str">
        <f t="shared" si="181"/>
        <v/>
      </c>
      <c r="CY96" s="455" t="str">
        <f t="shared" si="181"/>
        <v/>
      </c>
      <c r="CZ96" s="455" t="str">
        <f t="shared" si="181"/>
        <v/>
      </c>
      <c r="DA96" s="953" t="str">
        <f t="shared" si="181"/>
        <v/>
      </c>
      <c r="DB96" s="768" t="str">
        <f t="shared" si="181"/>
        <v/>
      </c>
      <c r="DC96" s="455" t="str">
        <f t="shared" si="181"/>
        <v/>
      </c>
      <c r="DD96" s="455" t="str">
        <f t="shared" si="181"/>
        <v/>
      </c>
      <c r="DE96" s="455" t="str">
        <f t="shared" si="181"/>
        <v/>
      </c>
      <c r="DF96" s="455" t="str">
        <f t="shared" si="181"/>
        <v/>
      </c>
      <c r="DG96" s="455" t="str">
        <f t="shared" si="181"/>
        <v/>
      </c>
      <c r="DH96" s="953" t="str">
        <f t="shared" si="181"/>
        <v/>
      </c>
      <c r="DI96" s="768" t="str">
        <f t="shared" si="181"/>
        <v/>
      </c>
      <c r="DJ96" s="455" t="str">
        <f t="shared" si="181"/>
        <v/>
      </c>
      <c r="DK96" s="455" t="str">
        <f t="shared" si="181"/>
        <v/>
      </c>
      <c r="DL96" s="455" t="str">
        <f t="shared" si="181"/>
        <v/>
      </c>
      <c r="DM96" s="455" t="str">
        <f t="shared" si="181"/>
        <v/>
      </c>
      <c r="DN96" s="455" t="str">
        <f t="shared" si="182"/>
        <v/>
      </c>
      <c r="DO96" s="953" t="str">
        <f t="shared" si="182"/>
        <v/>
      </c>
      <c r="DP96" s="768" t="str">
        <f t="shared" si="182"/>
        <v/>
      </c>
      <c r="DQ96" s="455" t="str">
        <f t="shared" si="182"/>
        <v/>
      </c>
      <c r="DR96" s="455" t="str">
        <f t="shared" si="182"/>
        <v/>
      </c>
      <c r="DS96" s="455" t="str">
        <f t="shared" si="182"/>
        <v/>
      </c>
      <c r="DT96" s="455" t="str">
        <f t="shared" si="182"/>
        <v/>
      </c>
      <c r="DU96" s="455" t="str">
        <f t="shared" si="182"/>
        <v/>
      </c>
      <c r="DV96" s="953" t="str">
        <f t="shared" si="182"/>
        <v/>
      </c>
      <c r="DW96" s="768" t="str">
        <f t="shared" si="182"/>
        <v/>
      </c>
      <c r="DX96" s="455" t="str">
        <f t="shared" si="182"/>
        <v/>
      </c>
      <c r="DY96" s="455" t="str">
        <f t="shared" si="182"/>
        <v/>
      </c>
      <c r="DZ96" s="455" t="str">
        <f t="shared" si="182"/>
        <v/>
      </c>
      <c r="EA96" s="455" t="str">
        <f t="shared" si="182"/>
        <v/>
      </c>
      <c r="EB96" s="455" t="str">
        <f t="shared" si="182"/>
        <v/>
      </c>
      <c r="EC96" s="954" t="str">
        <f t="shared" si="182"/>
        <v/>
      </c>
      <c r="ED96" s="768" t="str">
        <f t="shared" si="183"/>
        <v/>
      </c>
      <c r="EE96" s="455" t="str">
        <f t="shared" si="183"/>
        <v/>
      </c>
      <c r="EF96" s="455" t="str">
        <f t="shared" si="183"/>
        <v/>
      </c>
      <c r="EG96" s="455" t="str">
        <f t="shared" si="183"/>
        <v/>
      </c>
      <c r="EH96" s="455" t="str">
        <f t="shared" si="183"/>
        <v/>
      </c>
      <c r="EI96" s="455" t="str">
        <f t="shared" si="183"/>
        <v/>
      </c>
      <c r="EJ96" s="953" t="str">
        <f t="shared" si="183"/>
        <v/>
      </c>
      <c r="EK96" s="768" t="str">
        <f t="shared" si="183"/>
        <v/>
      </c>
      <c r="EL96" s="455" t="str">
        <f t="shared" si="183"/>
        <v/>
      </c>
      <c r="EM96" s="455" t="str">
        <f t="shared" si="183"/>
        <v/>
      </c>
      <c r="EN96" s="455" t="str">
        <f t="shared" si="183"/>
        <v/>
      </c>
      <c r="EO96" s="455" t="str">
        <f t="shared" si="183"/>
        <v/>
      </c>
      <c r="EP96" s="455" t="str">
        <f t="shared" si="183"/>
        <v/>
      </c>
      <c r="EQ96" s="953" t="str">
        <f t="shared" si="183"/>
        <v/>
      </c>
      <c r="ER96" s="768" t="str">
        <f t="shared" si="183"/>
        <v/>
      </c>
      <c r="ES96" s="455" t="str">
        <f t="shared" si="183"/>
        <v/>
      </c>
      <c r="ET96" s="455" t="str">
        <f t="shared" si="184"/>
        <v/>
      </c>
      <c r="EU96" s="455" t="str">
        <f t="shared" si="184"/>
        <v/>
      </c>
      <c r="EV96" s="455" t="str">
        <f t="shared" si="184"/>
        <v/>
      </c>
      <c r="EW96" s="455" t="str">
        <f t="shared" si="184"/>
        <v/>
      </c>
      <c r="EX96" s="953" t="str">
        <f t="shared" si="184"/>
        <v/>
      </c>
      <c r="EY96" s="768" t="str">
        <f t="shared" si="184"/>
        <v/>
      </c>
      <c r="EZ96" s="455" t="str">
        <f t="shared" si="184"/>
        <v/>
      </c>
      <c r="FA96" s="455" t="str">
        <f t="shared" si="184"/>
        <v/>
      </c>
      <c r="FB96" s="455" t="str">
        <f t="shared" si="184"/>
        <v/>
      </c>
      <c r="FC96" s="455" t="str">
        <f t="shared" si="184"/>
        <v/>
      </c>
      <c r="FD96" s="455" t="str">
        <f t="shared" si="184"/>
        <v/>
      </c>
      <c r="FE96" s="953" t="str">
        <f t="shared" si="184"/>
        <v/>
      </c>
      <c r="FF96" s="768" t="str">
        <f t="shared" si="184"/>
        <v/>
      </c>
      <c r="FG96" s="455" t="str">
        <f t="shared" si="184"/>
        <v/>
      </c>
      <c r="FH96" s="455" t="str">
        <f t="shared" si="184"/>
        <v/>
      </c>
      <c r="FI96" s="455" t="str">
        <f t="shared" si="184"/>
        <v/>
      </c>
      <c r="FJ96" s="455" t="str">
        <f t="shared" si="185"/>
        <v/>
      </c>
      <c r="FK96" s="455" t="str">
        <f t="shared" si="185"/>
        <v/>
      </c>
      <c r="FL96" s="953" t="str">
        <f t="shared" si="185"/>
        <v/>
      </c>
      <c r="FM96" s="768" t="str">
        <f t="shared" si="185"/>
        <v/>
      </c>
      <c r="FN96" s="455" t="str">
        <f t="shared" si="185"/>
        <v/>
      </c>
      <c r="FO96" s="455" t="str">
        <f t="shared" si="185"/>
        <v/>
      </c>
      <c r="FP96" s="455" t="str">
        <f t="shared" si="185"/>
        <v/>
      </c>
      <c r="FQ96" s="455" t="str">
        <f t="shared" si="185"/>
        <v/>
      </c>
      <c r="FR96" s="455" t="str">
        <f t="shared" si="185"/>
        <v/>
      </c>
      <c r="FS96" s="953" t="str">
        <f t="shared" si="185"/>
        <v/>
      </c>
      <c r="FT96" s="768" t="str">
        <f t="shared" si="185"/>
        <v/>
      </c>
      <c r="FU96" s="455" t="str">
        <f t="shared" si="185"/>
        <v/>
      </c>
      <c r="FV96" s="455" t="str">
        <f t="shared" si="185"/>
        <v/>
      </c>
      <c r="FW96" s="455" t="str">
        <f t="shared" si="185"/>
        <v/>
      </c>
      <c r="FX96" s="455" t="str">
        <f t="shared" si="185"/>
        <v/>
      </c>
      <c r="FY96" s="455" t="str">
        <f t="shared" si="185"/>
        <v/>
      </c>
      <c r="FZ96" s="953" t="str">
        <f t="shared" si="186"/>
        <v/>
      </c>
      <c r="GA96" s="768" t="str">
        <f t="shared" si="186"/>
        <v/>
      </c>
      <c r="GB96" s="455" t="str">
        <f t="shared" si="186"/>
        <v/>
      </c>
      <c r="GC96" s="455" t="str">
        <f t="shared" si="186"/>
        <v/>
      </c>
      <c r="GD96" s="455" t="str">
        <f t="shared" si="186"/>
        <v/>
      </c>
      <c r="GE96" s="455" t="str">
        <f t="shared" si="186"/>
        <v/>
      </c>
      <c r="GF96" s="953" t="str">
        <f t="shared" si="186"/>
        <v/>
      </c>
      <c r="GG96" s="768" t="str">
        <f t="shared" si="186"/>
        <v/>
      </c>
      <c r="GH96" s="455" t="str">
        <f t="shared" si="186"/>
        <v/>
      </c>
      <c r="GI96" s="455" t="str">
        <f t="shared" si="186"/>
        <v/>
      </c>
      <c r="GJ96" s="455" t="str">
        <f t="shared" si="186"/>
        <v/>
      </c>
      <c r="GK96" s="455" t="str">
        <f t="shared" si="186"/>
        <v/>
      </c>
      <c r="GL96" s="455" t="str">
        <f t="shared" si="186"/>
        <v/>
      </c>
      <c r="GM96" s="455" t="str">
        <f t="shared" si="186"/>
        <v/>
      </c>
      <c r="GN96" s="954" t="str">
        <f t="shared" si="186"/>
        <v/>
      </c>
      <c r="GO96" s="768" t="str">
        <f t="shared" si="186"/>
        <v/>
      </c>
      <c r="GP96" s="455" t="str">
        <f t="shared" si="187"/>
        <v/>
      </c>
      <c r="GQ96" s="455" t="str">
        <f t="shared" si="187"/>
        <v/>
      </c>
      <c r="GR96" s="455" t="str">
        <f t="shared" si="187"/>
        <v/>
      </c>
      <c r="GS96" s="455" t="str">
        <f t="shared" si="187"/>
        <v/>
      </c>
      <c r="GT96" s="455" t="str">
        <f t="shared" si="187"/>
        <v/>
      </c>
      <c r="GU96" s="953" t="str">
        <f t="shared" si="187"/>
        <v/>
      </c>
      <c r="GV96" s="768" t="str">
        <f t="shared" si="187"/>
        <v/>
      </c>
      <c r="GW96" s="455" t="str">
        <f t="shared" si="187"/>
        <v/>
      </c>
      <c r="GX96" s="455" t="str">
        <f t="shared" si="187"/>
        <v/>
      </c>
      <c r="GY96" s="455" t="str">
        <f t="shared" si="187"/>
        <v/>
      </c>
      <c r="GZ96" s="455" t="str">
        <f t="shared" si="187"/>
        <v/>
      </c>
      <c r="HA96" s="455" t="str">
        <f t="shared" si="187"/>
        <v/>
      </c>
      <c r="HB96" s="953" t="str">
        <f t="shared" si="187"/>
        <v/>
      </c>
      <c r="HC96" s="768" t="str">
        <f t="shared" si="187"/>
        <v/>
      </c>
      <c r="HD96" s="455" t="str">
        <f t="shared" si="187"/>
        <v/>
      </c>
      <c r="HE96" s="455" t="str">
        <f t="shared" si="187"/>
        <v/>
      </c>
      <c r="HF96" s="455" t="str">
        <f t="shared" si="188"/>
        <v/>
      </c>
      <c r="HG96" s="455" t="str">
        <f t="shared" si="188"/>
        <v/>
      </c>
      <c r="HH96" s="455" t="str">
        <f t="shared" si="188"/>
        <v/>
      </c>
      <c r="HI96" s="953" t="str">
        <f t="shared" si="188"/>
        <v/>
      </c>
      <c r="HJ96" s="768" t="str">
        <f t="shared" si="188"/>
        <v/>
      </c>
      <c r="HK96" s="455" t="str">
        <f t="shared" si="188"/>
        <v/>
      </c>
      <c r="HL96" s="455" t="str">
        <f t="shared" si="188"/>
        <v/>
      </c>
      <c r="HM96" s="455" t="str">
        <f t="shared" si="188"/>
        <v/>
      </c>
      <c r="HN96" s="955" t="str">
        <f t="shared" si="188"/>
        <v/>
      </c>
      <c r="HO96" s="455" t="str">
        <f t="shared" si="188"/>
        <v/>
      </c>
      <c r="HP96" s="953" t="str">
        <f t="shared" si="188"/>
        <v/>
      </c>
      <c r="HQ96" s="768" t="str">
        <f t="shared" si="188"/>
        <v/>
      </c>
      <c r="HR96" s="455" t="str">
        <f t="shared" si="188"/>
        <v/>
      </c>
      <c r="HS96" s="455" t="str">
        <f t="shared" si="188"/>
        <v/>
      </c>
      <c r="HT96" s="455" t="str">
        <f t="shared" si="188"/>
        <v/>
      </c>
      <c r="HU96" s="455" t="str">
        <f t="shared" si="188"/>
        <v/>
      </c>
      <c r="HV96" s="455" t="str">
        <f t="shared" si="189"/>
        <v/>
      </c>
      <c r="HW96" s="953" t="str">
        <f t="shared" si="189"/>
        <v/>
      </c>
      <c r="HX96" s="768" t="str">
        <f t="shared" si="189"/>
        <v/>
      </c>
      <c r="HY96" s="455" t="str">
        <f t="shared" si="189"/>
        <v/>
      </c>
      <c r="HZ96" s="455" t="str">
        <f t="shared" si="189"/>
        <v/>
      </c>
      <c r="IA96" s="455" t="str">
        <f t="shared" si="189"/>
        <v/>
      </c>
      <c r="IB96" s="455" t="str">
        <f t="shared" si="189"/>
        <v/>
      </c>
      <c r="IC96" s="455" t="str">
        <f t="shared" si="189"/>
        <v/>
      </c>
      <c r="ID96" s="953" t="str">
        <f t="shared" si="189"/>
        <v/>
      </c>
      <c r="IE96" s="768" t="str">
        <f t="shared" si="189"/>
        <v/>
      </c>
      <c r="IF96" s="455" t="str">
        <f t="shared" si="189"/>
        <v/>
      </c>
      <c r="IG96" s="455" t="str">
        <f t="shared" si="189"/>
        <v/>
      </c>
      <c r="IH96" s="455" t="str">
        <f t="shared" si="189"/>
        <v/>
      </c>
      <c r="II96" s="455" t="str">
        <f t="shared" si="189"/>
        <v/>
      </c>
      <c r="IJ96" s="455" t="str">
        <f t="shared" si="189"/>
        <v/>
      </c>
      <c r="IK96" s="953" t="str">
        <f t="shared" si="189"/>
        <v/>
      </c>
      <c r="IL96" s="768" t="str">
        <f t="shared" si="190"/>
        <v/>
      </c>
      <c r="IM96" s="455" t="str">
        <f t="shared" si="190"/>
        <v/>
      </c>
      <c r="IN96" s="455" t="str">
        <f t="shared" si="190"/>
        <v/>
      </c>
      <c r="IO96" s="455" t="str">
        <f t="shared" si="190"/>
        <v/>
      </c>
      <c r="IP96" s="455" t="str">
        <f t="shared" si="190"/>
        <v/>
      </c>
      <c r="IQ96" s="455" t="str">
        <f t="shared" si="190"/>
        <v/>
      </c>
      <c r="IR96" s="953" t="str">
        <f t="shared" si="190"/>
        <v/>
      </c>
      <c r="IS96" s="768" t="str">
        <f t="shared" si="190"/>
        <v/>
      </c>
      <c r="IT96" s="455" t="str">
        <f t="shared" si="190"/>
        <v/>
      </c>
      <c r="IU96" s="455" t="str">
        <f t="shared" si="190"/>
        <v/>
      </c>
      <c r="IV96" s="455" t="str">
        <f t="shared" si="190"/>
        <v/>
      </c>
      <c r="IW96" s="455" t="str">
        <f t="shared" si="190"/>
        <v/>
      </c>
      <c r="IX96" s="455" t="str">
        <f t="shared" si="190"/>
        <v/>
      </c>
      <c r="IY96" s="954" t="str">
        <f t="shared" si="190"/>
        <v/>
      </c>
      <c r="IZ96" s="768" t="str">
        <f t="shared" si="190"/>
        <v/>
      </c>
      <c r="JA96" s="455" t="str">
        <f t="shared" si="190"/>
        <v/>
      </c>
      <c r="JB96" s="455" t="str">
        <f t="shared" si="191"/>
        <v/>
      </c>
      <c r="JC96" s="455" t="str">
        <f t="shared" si="191"/>
        <v/>
      </c>
      <c r="JD96" s="455" t="str">
        <f t="shared" si="191"/>
        <v/>
      </c>
      <c r="JE96" s="455" t="str">
        <f t="shared" si="191"/>
        <v/>
      </c>
      <c r="JF96" s="953" t="str">
        <f t="shared" si="191"/>
        <v/>
      </c>
      <c r="JG96" s="768" t="str">
        <f t="shared" si="191"/>
        <v/>
      </c>
      <c r="JH96" s="455" t="str">
        <f t="shared" si="191"/>
        <v/>
      </c>
      <c r="JI96" s="455" t="str">
        <f t="shared" si="191"/>
        <v/>
      </c>
      <c r="JJ96" s="455" t="str">
        <f t="shared" si="191"/>
        <v/>
      </c>
      <c r="JK96" s="455" t="str">
        <f t="shared" si="191"/>
        <v/>
      </c>
      <c r="JL96" s="455" t="str">
        <f t="shared" si="191"/>
        <v/>
      </c>
      <c r="JM96" s="953" t="str">
        <f t="shared" si="191"/>
        <v/>
      </c>
      <c r="JN96" s="768" t="str">
        <f t="shared" si="191"/>
        <v/>
      </c>
      <c r="JO96" s="455" t="str">
        <f t="shared" si="191"/>
        <v/>
      </c>
      <c r="JP96" s="455" t="str">
        <f t="shared" si="191"/>
        <v/>
      </c>
      <c r="JQ96" s="455" t="str">
        <f t="shared" si="191"/>
        <v/>
      </c>
      <c r="JR96" s="455" t="str">
        <f t="shared" si="192"/>
        <v/>
      </c>
      <c r="JS96" s="455" t="str">
        <f t="shared" si="192"/>
        <v/>
      </c>
      <c r="JT96" s="953" t="str">
        <f t="shared" si="192"/>
        <v/>
      </c>
      <c r="JU96" s="768" t="str">
        <f t="shared" si="192"/>
        <v/>
      </c>
      <c r="JV96" s="455" t="str">
        <f t="shared" si="192"/>
        <v/>
      </c>
      <c r="JW96" s="455" t="str">
        <f t="shared" si="192"/>
        <v/>
      </c>
      <c r="JX96" s="455" t="str">
        <f t="shared" si="192"/>
        <v/>
      </c>
      <c r="JY96" s="455" t="str">
        <f t="shared" si="192"/>
        <v/>
      </c>
      <c r="JZ96" s="455" t="str">
        <f t="shared" si="192"/>
        <v/>
      </c>
      <c r="KA96" s="953" t="str">
        <f t="shared" si="192"/>
        <v/>
      </c>
      <c r="KB96" s="768" t="str">
        <f t="shared" si="192"/>
        <v/>
      </c>
      <c r="KC96" s="455" t="str">
        <f t="shared" si="192"/>
        <v/>
      </c>
      <c r="KD96" s="455" t="str">
        <f t="shared" si="192"/>
        <v/>
      </c>
      <c r="KE96" s="455" t="str">
        <f t="shared" si="192"/>
        <v/>
      </c>
      <c r="KF96" s="455" t="str">
        <f t="shared" si="192"/>
        <v/>
      </c>
      <c r="KG96" s="455" t="str">
        <f t="shared" si="192"/>
        <v/>
      </c>
      <c r="KH96" s="953" t="str">
        <f t="shared" si="193"/>
        <v/>
      </c>
      <c r="KI96" s="768" t="str">
        <f t="shared" si="193"/>
        <v/>
      </c>
      <c r="KJ96" s="455" t="str">
        <f t="shared" si="193"/>
        <v/>
      </c>
      <c r="KK96" s="455" t="str">
        <f t="shared" si="193"/>
        <v/>
      </c>
      <c r="KL96" s="455" t="str">
        <f t="shared" si="193"/>
        <v/>
      </c>
      <c r="KM96" s="455" t="str">
        <f t="shared" si="193"/>
        <v/>
      </c>
      <c r="KN96" s="455" t="str">
        <f t="shared" si="193"/>
        <v/>
      </c>
      <c r="KO96" s="953" t="str">
        <f t="shared" si="193"/>
        <v/>
      </c>
      <c r="KP96" s="768" t="str">
        <f t="shared" si="193"/>
        <v/>
      </c>
      <c r="KQ96" s="455" t="str">
        <f t="shared" si="193"/>
        <v/>
      </c>
      <c r="KR96" s="455" t="str">
        <f t="shared" si="193"/>
        <v/>
      </c>
      <c r="KS96" s="455" t="str">
        <f t="shared" si="193"/>
        <v/>
      </c>
      <c r="KT96" s="455" t="str">
        <f t="shared" si="193"/>
        <v/>
      </c>
      <c r="KU96" s="455" t="str">
        <f t="shared" si="193"/>
        <v/>
      </c>
      <c r="KV96" s="953" t="str">
        <f t="shared" si="193"/>
        <v/>
      </c>
      <c r="KW96" s="768" t="str">
        <f t="shared" si="193"/>
        <v/>
      </c>
      <c r="KX96" s="455" t="str">
        <f t="shared" si="194"/>
        <v/>
      </c>
      <c r="KY96" s="455" t="str">
        <f t="shared" si="194"/>
        <v/>
      </c>
      <c r="KZ96" s="455" t="str">
        <f t="shared" si="194"/>
        <v/>
      </c>
      <c r="LA96" s="455" t="str">
        <f t="shared" si="194"/>
        <v/>
      </c>
      <c r="LB96" s="455" t="str">
        <f t="shared" si="194"/>
        <v/>
      </c>
      <c r="LC96" s="954" t="str">
        <f t="shared" si="194"/>
        <v/>
      </c>
      <c r="LD96" s="768" t="str">
        <f t="shared" si="194"/>
        <v/>
      </c>
      <c r="LE96" s="455" t="str">
        <f t="shared" si="194"/>
        <v/>
      </c>
      <c r="LF96" s="455" t="str">
        <f t="shared" si="194"/>
        <v/>
      </c>
      <c r="LG96" s="455" t="str">
        <f t="shared" si="194"/>
        <v/>
      </c>
      <c r="LH96" s="455" t="str">
        <f t="shared" si="194"/>
        <v/>
      </c>
      <c r="LI96" s="455" t="str">
        <f t="shared" si="194"/>
        <v/>
      </c>
      <c r="LJ96" s="953" t="str">
        <f t="shared" si="194"/>
        <v/>
      </c>
      <c r="LK96" s="768" t="str">
        <f t="shared" si="194"/>
        <v/>
      </c>
      <c r="LL96" s="455" t="str">
        <f t="shared" si="194"/>
        <v/>
      </c>
      <c r="LM96" s="455" t="str">
        <f t="shared" si="194"/>
        <v/>
      </c>
      <c r="LN96" s="455" t="str">
        <f t="shared" si="195"/>
        <v/>
      </c>
      <c r="LO96" s="455" t="str">
        <f t="shared" si="195"/>
        <v/>
      </c>
      <c r="LP96" s="455" t="str">
        <f t="shared" si="195"/>
        <v/>
      </c>
      <c r="LQ96" s="953" t="str">
        <f t="shared" si="195"/>
        <v/>
      </c>
      <c r="LR96" s="768" t="str">
        <f t="shared" si="195"/>
        <v/>
      </c>
      <c r="LS96" s="455" t="str">
        <f t="shared" si="195"/>
        <v/>
      </c>
      <c r="LT96" s="455" t="str">
        <f t="shared" si="195"/>
        <v/>
      </c>
      <c r="LU96" s="455" t="str">
        <f t="shared" si="195"/>
        <v/>
      </c>
      <c r="LV96" s="455" t="str">
        <f t="shared" si="195"/>
        <v/>
      </c>
      <c r="LW96" s="455" t="str">
        <f t="shared" si="195"/>
        <v/>
      </c>
      <c r="LX96" s="953" t="str">
        <f t="shared" si="195"/>
        <v/>
      </c>
      <c r="LY96" s="768" t="str">
        <f t="shared" si="195"/>
        <v/>
      </c>
      <c r="LZ96" s="455" t="str">
        <f t="shared" si="195"/>
        <v/>
      </c>
      <c r="MA96" s="455" t="str">
        <f t="shared" si="195"/>
        <v/>
      </c>
      <c r="MB96" s="455" t="str">
        <f t="shared" si="195"/>
        <v/>
      </c>
      <c r="MC96" s="455" t="str">
        <f t="shared" si="195"/>
        <v/>
      </c>
      <c r="MD96" s="455" t="str">
        <f t="shared" si="196"/>
        <v/>
      </c>
      <c r="ME96" s="953" t="str">
        <f t="shared" si="196"/>
        <v/>
      </c>
      <c r="MF96" s="768" t="str">
        <f t="shared" si="196"/>
        <v/>
      </c>
      <c r="MG96" s="455" t="str">
        <f t="shared" si="196"/>
        <v/>
      </c>
      <c r="MH96" s="455" t="str">
        <f t="shared" si="196"/>
        <v/>
      </c>
      <c r="MI96" s="455" t="str">
        <f t="shared" si="196"/>
        <v/>
      </c>
      <c r="MJ96" s="455" t="str">
        <f t="shared" si="196"/>
        <v/>
      </c>
      <c r="MK96" s="455" t="str">
        <f t="shared" si="196"/>
        <v/>
      </c>
      <c r="ML96" s="953" t="str">
        <f t="shared" si="196"/>
        <v/>
      </c>
      <c r="MM96" s="768" t="str">
        <f t="shared" si="196"/>
        <v/>
      </c>
      <c r="MN96" s="455" t="str">
        <f t="shared" si="196"/>
        <v/>
      </c>
      <c r="MO96" s="455" t="str">
        <f t="shared" si="196"/>
        <v/>
      </c>
      <c r="MP96" s="455" t="str">
        <f t="shared" si="196"/>
        <v/>
      </c>
      <c r="MQ96" s="455" t="str">
        <f t="shared" si="196"/>
        <v/>
      </c>
      <c r="MR96" s="455" t="str">
        <f t="shared" si="196"/>
        <v/>
      </c>
      <c r="MS96" s="953" t="str">
        <f t="shared" si="196"/>
        <v/>
      </c>
      <c r="MT96" s="768" t="str">
        <f t="shared" si="197"/>
        <v/>
      </c>
      <c r="MU96" s="455" t="str">
        <f t="shared" si="197"/>
        <v/>
      </c>
      <c r="MV96" s="455" t="str">
        <f t="shared" si="197"/>
        <v/>
      </c>
      <c r="MW96" s="455" t="str">
        <f t="shared" si="197"/>
        <v/>
      </c>
      <c r="MX96" s="455" t="str">
        <f t="shared" si="197"/>
        <v/>
      </c>
      <c r="MY96" s="455" t="str">
        <f t="shared" si="197"/>
        <v/>
      </c>
      <c r="MZ96" s="953" t="str">
        <f t="shared" si="197"/>
        <v/>
      </c>
      <c r="NA96" s="768" t="str">
        <f t="shared" si="197"/>
        <v/>
      </c>
      <c r="NB96" s="455" t="str">
        <f t="shared" si="197"/>
        <v/>
      </c>
      <c r="NC96" s="455" t="str">
        <f t="shared" si="197"/>
        <v/>
      </c>
      <c r="ND96" s="455" t="str">
        <f t="shared" si="197"/>
        <v/>
      </c>
      <c r="NE96" s="455" t="str">
        <f t="shared" si="197"/>
        <v/>
      </c>
      <c r="NF96" s="455" t="str">
        <f t="shared" si="197"/>
        <v/>
      </c>
      <c r="NG96" s="954" t="str">
        <f t="shared" si="197"/>
        <v/>
      </c>
      <c r="NH96" s="768" t="str">
        <f t="shared" si="197"/>
        <v/>
      </c>
      <c r="NI96" s="455" t="str">
        <f t="shared" si="197"/>
        <v/>
      </c>
      <c r="NJ96" s="455" t="str">
        <f t="shared" si="198"/>
        <v/>
      </c>
      <c r="NK96" s="455" t="str">
        <f t="shared" si="198"/>
        <v/>
      </c>
      <c r="NL96" s="455" t="str">
        <f t="shared" si="198"/>
        <v/>
      </c>
      <c r="NM96" s="455" t="str">
        <f t="shared" si="198"/>
        <v/>
      </c>
      <c r="NN96" s="953" t="str">
        <f t="shared" si="198"/>
        <v/>
      </c>
      <c r="NO96" s="83"/>
      <c r="NP96" s="83"/>
      <c r="NQ96" s="83"/>
      <c r="NR96" s="83"/>
      <c r="NS96" s="83"/>
      <c r="NT96" s="83"/>
      <c r="NU96" s="83"/>
      <c r="NV96" s="83"/>
      <c r="NW96" s="83"/>
      <c r="NX96" s="83"/>
      <c r="NY96" s="83"/>
      <c r="NZ96" s="83"/>
      <c r="OA96" s="83"/>
      <c r="OB96" s="83"/>
      <c r="OC96" s="83"/>
      <c r="OD96" s="83"/>
      <c r="OE96" s="83"/>
      <c r="OF96" s="83"/>
      <c r="OG96" s="83"/>
      <c r="OH96" s="83"/>
      <c r="OI96" s="83"/>
      <c r="OJ96" s="83"/>
      <c r="OK96" s="83"/>
      <c r="OL96" s="83"/>
      <c r="OM96" s="83"/>
      <c r="ON96" s="83"/>
      <c r="OO96" s="83"/>
      <c r="OP96" s="83"/>
      <c r="OQ96" s="83"/>
      <c r="OR96" s="83"/>
      <c r="OS96" s="83"/>
      <c r="OT96" s="83"/>
      <c r="OU96" s="83"/>
      <c r="OV96" s="83"/>
      <c r="OW96" s="83"/>
      <c r="OX96" s="83"/>
      <c r="OY96" s="83"/>
      <c r="OZ96" s="83"/>
      <c r="PA96" s="83"/>
      <c r="PB96" s="83"/>
      <c r="PC96" s="83"/>
      <c r="PD96" s="83"/>
      <c r="PE96" s="83"/>
      <c r="PF96" s="83"/>
      <c r="PG96" s="83"/>
      <c r="PH96" s="83"/>
      <c r="PI96" s="83"/>
      <c r="PJ96" s="83"/>
      <c r="PK96" s="83"/>
      <c r="PL96" s="83"/>
      <c r="PM96" s="83"/>
      <c r="PN96" s="83"/>
      <c r="PO96" s="83"/>
      <c r="PP96" s="83"/>
      <c r="PQ96" s="83"/>
      <c r="PR96" s="83"/>
      <c r="PS96" s="83"/>
      <c r="PT96" s="83"/>
      <c r="PU96" s="83"/>
      <c r="PV96" s="83"/>
      <c r="PW96" s="83"/>
      <c r="PX96" s="83"/>
      <c r="PY96" s="83"/>
      <c r="PZ96" s="83"/>
      <c r="QA96" s="83"/>
      <c r="QB96" s="83"/>
      <c r="QC96" s="83"/>
      <c r="QD96" s="83"/>
      <c r="QE96" s="83"/>
      <c r="QF96" s="83"/>
      <c r="QG96" s="83"/>
      <c r="QH96" s="83"/>
      <c r="QI96" s="83"/>
      <c r="QJ96" s="83"/>
      <c r="QK96" s="83"/>
      <c r="QL96" s="83"/>
      <c r="QM96" s="83"/>
      <c r="QN96" s="83"/>
      <c r="QO96" s="83"/>
      <c r="QP96" s="83"/>
      <c r="QQ96" s="83"/>
      <c r="QR96" s="83"/>
      <c r="QS96" s="83"/>
      <c r="QT96" s="83"/>
      <c r="QU96" s="83"/>
      <c r="QV96" s="83"/>
      <c r="QW96" s="83"/>
      <c r="QX96" s="83"/>
      <c r="QY96" s="83"/>
      <c r="QZ96" s="83"/>
      <c r="RA96" s="83"/>
      <c r="RB96" s="83"/>
      <c r="RC96" s="83"/>
      <c r="RD96" s="83"/>
      <c r="RE96" s="83"/>
      <c r="RF96" s="83"/>
      <c r="RG96" s="83"/>
      <c r="RH96" s="83"/>
      <c r="RI96" s="83"/>
      <c r="RJ96" s="83"/>
      <c r="RK96" s="83"/>
      <c r="RL96" s="83"/>
      <c r="RM96" s="83"/>
      <c r="RN96" s="83"/>
      <c r="RO96" s="83"/>
      <c r="RP96" s="83"/>
      <c r="RQ96" s="83"/>
      <c r="RR96" s="83"/>
      <c r="RS96" s="83"/>
      <c r="RT96" s="83"/>
      <c r="RU96" s="83"/>
      <c r="RV96" s="83"/>
      <c r="RW96" s="83"/>
      <c r="RX96" s="83"/>
      <c r="RY96" s="83"/>
      <c r="RZ96" s="83"/>
      <c r="SA96" s="83"/>
      <c r="SB96" s="83"/>
      <c r="SC96" s="83"/>
      <c r="SD96" s="83"/>
      <c r="SE96" s="83"/>
      <c r="SF96" s="83"/>
      <c r="SG96" s="83"/>
      <c r="SH96" s="83"/>
      <c r="SI96" s="83"/>
      <c r="SJ96" s="83"/>
      <c r="SK96" s="83"/>
      <c r="SL96" s="83"/>
      <c r="SM96" s="83"/>
      <c r="SN96" s="83"/>
      <c r="SO96" s="83"/>
      <c r="SP96" s="83"/>
      <c r="SQ96" s="83"/>
      <c r="SR96" s="83"/>
      <c r="SS96" s="83"/>
      <c r="ST96" s="83"/>
      <c r="SU96" s="83"/>
      <c r="SV96" s="83"/>
      <c r="SW96" s="83"/>
      <c r="SX96" s="83"/>
      <c r="SY96" s="83"/>
      <c r="SZ96" s="83"/>
      <c r="TA96" s="83"/>
      <c r="TB96" s="83"/>
      <c r="TC96" s="83"/>
      <c r="TD96" s="83"/>
      <c r="TE96" s="83"/>
      <c r="TF96" s="83"/>
      <c r="TG96" s="83"/>
      <c r="TH96" s="83"/>
      <c r="TI96" s="83"/>
      <c r="TJ96" s="83"/>
      <c r="TK96" s="83"/>
      <c r="TL96" s="83"/>
      <c r="TM96" s="83"/>
      <c r="TN96" s="83"/>
      <c r="TO96" s="83"/>
      <c r="TP96" s="83"/>
      <c r="TQ96" s="83"/>
      <c r="TR96" s="83"/>
      <c r="TS96" s="83"/>
      <c r="TT96" s="83"/>
      <c r="TU96" s="83"/>
      <c r="TV96" s="83"/>
      <c r="TW96" s="83"/>
      <c r="TX96" s="83"/>
      <c r="TY96" s="83"/>
      <c r="TZ96" s="83"/>
      <c r="UA96" s="83"/>
      <c r="UB96" s="83"/>
      <c r="UC96" s="83"/>
      <c r="UD96" s="83"/>
      <c r="UE96" s="83"/>
      <c r="UF96" s="83"/>
      <c r="UG96" s="83"/>
      <c r="UH96" s="83"/>
      <c r="UI96" s="83"/>
      <c r="UJ96" s="83"/>
      <c r="UK96" s="83"/>
      <c r="UL96" s="83"/>
      <c r="UM96" s="83"/>
      <c r="UN96" s="83"/>
      <c r="UO96" s="83"/>
      <c r="UP96" s="83"/>
      <c r="UQ96" s="83"/>
    </row>
    <row r="97" spans="1:563" s="1" customFormat="1" hidden="1" x14ac:dyDescent="0.2">
      <c r="A97" s="938">
        <f>alapadatok!A79</f>
        <v>14</v>
      </c>
      <c r="B97" s="678" t="str">
        <f>IF(alapadatok!C79="","",alapadatok!C79)</f>
        <v/>
      </c>
      <c r="C97" s="584" t="str">
        <f>IF(alapadatok!B79="","",alapadatok!B79)</f>
        <v/>
      </c>
      <c r="D97" s="584" t="str">
        <f>IF(alapadatok!D79="","",alapadatok!D79)</f>
        <v/>
      </c>
      <c r="E97" s="948" t="str">
        <f>IF(alapadatok!K79="","",alapadatok!K79)</f>
        <v/>
      </c>
      <c r="F97" s="952" t="str">
        <f t="shared" si="175"/>
        <v/>
      </c>
      <c r="G97" s="953" t="str">
        <f t="shared" si="175"/>
        <v/>
      </c>
      <c r="H97" s="768" t="str">
        <f t="shared" si="175"/>
        <v/>
      </c>
      <c r="I97" s="455" t="str">
        <f t="shared" si="175"/>
        <v/>
      </c>
      <c r="J97" s="455" t="str">
        <f t="shared" si="175"/>
        <v/>
      </c>
      <c r="K97" s="455" t="str">
        <f t="shared" si="175"/>
        <v/>
      </c>
      <c r="L97" s="455" t="str">
        <f t="shared" si="175"/>
        <v/>
      </c>
      <c r="M97" s="455" t="str">
        <f t="shared" si="175"/>
        <v/>
      </c>
      <c r="N97" s="953" t="str">
        <f t="shared" si="175"/>
        <v/>
      </c>
      <c r="O97" s="768" t="str">
        <f t="shared" si="175"/>
        <v/>
      </c>
      <c r="P97" s="455" t="str">
        <f t="shared" si="175"/>
        <v/>
      </c>
      <c r="Q97" s="455" t="str">
        <f t="shared" si="175"/>
        <v/>
      </c>
      <c r="R97" s="455" t="str">
        <f t="shared" si="175"/>
        <v/>
      </c>
      <c r="S97" s="455" t="str">
        <f t="shared" si="175"/>
        <v/>
      </c>
      <c r="T97" s="455" t="str">
        <f t="shared" si="175"/>
        <v/>
      </c>
      <c r="U97" s="953" t="str">
        <f t="shared" si="175"/>
        <v/>
      </c>
      <c r="V97" s="768" t="str">
        <f t="shared" si="201"/>
        <v/>
      </c>
      <c r="W97" s="455" t="str">
        <f t="shared" si="201"/>
        <v/>
      </c>
      <c r="X97" s="455" t="str">
        <f t="shared" si="201"/>
        <v/>
      </c>
      <c r="Y97" s="455" t="str">
        <f t="shared" si="201"/>
        <v/>
      </c>
      <c r="Z97" s="455" t="str">
        <f t="shared" si="201"/>
        <v/>
      </c>
      <c r="AA97" s="455" t="str">
        <f t="shared" si="201"/>
        <v/>
      </c>
      <c r="AB97" s="953" t="str">
        <f t="shared" si="201"/>
        <v/>
      </c>
      <c r="AC97" s="768" t="str">
        <f t="shared" si="201"/>
        <v/>
      </c>
      <c r="AD97" s="455" t="str">
        <f t="shared" si="201"/>
        <v/>
      </c>
      <c r="AE97" s="455" t="str">
        <f t="shared" si="201"/>
        <v/>
      </c>
      <c r="AF97" s="455" t="str">
        <f t="shared" si="201"/>
        <v/>
      </c>
      <c r="AG97" s="455" t="str">
        <f t="shared" si="201"/>
        <v/>
      </c>
      <c r="AH97" s="455" t="str">
        <f t="shared" si="201"/>
        <v/>
      </c>
      <c r="AI97" s="953" t="str">
        <f t="shared" si="201"/>
        <v/>
      </c>
      <c r="AJ97" s="768" t="str">
        <f t="shared" si="201"/>
        <v/>
      </c>
      <c r="AK97" s="455" t="str">
        <f t="shared" si="201"/>
        <v/>
      </c>
      <c r="AL97" s="455" t="str">
        <f t="shared" si="202"/>
        <v/>
      </c>
      <c r="AM97" s="455" t="str">
        <f t="shared" si="202"/>
        <v/>
      </c>
      <c r="AN97" s="455" t="str">
        <f t="shared" si="202"/>
        <v/>
      </c>
      <c r="AO97" s="455" t="str">
        <f t="shared" si="202"/>
        <v/>
      </c>
      <c r="AP97" s="953" t="str">
        <f t="shared" si="202"/>
        <v/>
      </c>
      <c r="AQ97" s="768" t="str">
        <f t="shared" si="202"/>
        <v/>
      </c>
      <c r="AR97" s="455" t="str">
        <f t="shared" si="202"/>
        <v/>
      </c>
      <c r="AS97" s="455" t="str">
        <f t="shared" si="202"/>
        <v/>
      </c>
      <c r="AT97" s="455" t="str">
        <f t="shared" si="202"/>
        <v/>
      </c>
      <c r="AU97" s="455" t="str">
        <f t="shared" si="202"/>
        <v/>
      </c>
      <c r="AV97" s="455" t="str">
        <f t="shared" si="202"/>
        <v/>
      </c>
      <c r="AW97" s="953" t="str">
        <f t="shared" si="202"/>
        <v/>
      </c>
      <c r="AX97" s="768" t="str">
        <f t="shared" si="202"/>
        <v/>
      </c>
      <c r="AY97" s="455" t="str">
        <f t="shared" si="202"/>
        <v/>
      </c>
      <c r="AZ97" s="455" t="str">
        <f t="shared" si="202"/>
        <v/>
      </c>
      <c r="BA97" s="455" t="str">
        <f t="shared" si="202"/>
        <v/>
      </c>
      <c r="BB97" s="455" t="str">
        <f t="shared" si="177"/>
        <v/>
      </c>
      <c r="BC97" s="455" t="str">
        <f t="shared" si="177"/>
        <v/>
      </c>
      <c r="BD97" s="953" t="str">
        <f t="shared" si="177"/>
        <v/>
      </c>
      <c r="BE97" s="768" t="str">
        <f t="shared" si="177"/>
        <v/>
      </c>
      <c r="BF97" s="455" t="str">
        <f t="shared" si="177"/>
        <v/>
      </c>
      <c r="BG97" s="455" t="str">
        <f t="shared" si="177"/>
        <v/>
      </c>
      <c r="BH97" s="455" t="str">
        <f t="shared" si="177"/>
        <v/>
      </c>
      <c r="BI97" s="455" t="str">
        <f t="shared" si="177"/>
        <v/>
      </c>
      <c r="BJ97" s="455" t="str">
        <f t="shared" si="177"/>
        <v/>
      </c>
      <c r="BK97" s="953" t="str">
        <f t="shared" si="177"/>
        <v/>
      </c>
      <c r="BL97" s="768" t="str">
        <f t="shared" si="177"/>
        <v/>
      </c>
      <c r="BM97" s="455" t="str">
        <f t="shared" si="177"/>
        <v/>
      </c>
      <c r="BN97" s="455" t="str">
        <f t="shared" si="177"/>
        <v/>
      </c>
      <c r="BO97" s="455" t="str">
        <f t="shared" si="177"/>
        <v/>
      </c>
      <c r="BP97" s="455" t="str">
        <f t="shared" si="177"/>
        <v/>
      </c>
      <c r="BQ97" s="455" t="str">
        <f t="shared" si="177"/>
        <v/>
      </c>
      <c r="BR97" s="953" t="str">
        <f t="shared" si="179"/>
        <v/>
      </c>
      <c r="BS97" s="768" t="str">
        <f t="shared" si="179"/>
        <v/>
      </c>
      <c r="BT97" s="455" t="str">
        <f t="shared" si="179"/>
        <v/>
      </c>
      <c r="BU97" s="455" t="str">
        <f t="shared" si="179"/>
        <v/>
      </c>
      <c r="BV97" s="455" t="str">
        <f t="shared" si="179"/>
        <v/>
      </c>
      <c r="BW97" s="455" t="str">
        <f t="shared" si="179"/>
        <v/>
      </c>
      <c r="BX97" s="455" t="str">
        <f t="shared" si="179"/>
        <v/>
      </c>
      <c r="BY97" s="953" t="str">
        <f t="shared" si="179"/>
        <v/>
      </c>
      <c r="BZ97" s="768" t="str">
        <f t="shared" si="179"/>
        <v/>
      </c>
      <c r="CA97" s="455" t="str">
        <f t="shared" si="179"/>
        <v/>
      </c>
      <c r="CB97" s="455" t="str">
        <f t="shared" si="179"/>
        <v/>
      </c>
      <c r="CC97" s="455" t="str">
        <f t="shared" si="179"/>
        <v/>
      </c>
      <c r="CD97" s="455" t="str">
        <f t="shared" si="179"/>
        <v/>
      </c>
      <c r="CE97" s="455" t="str">
        <f t="shared" si="179"/>
        <v/>
      </c>
      <c r="CF97" s="953" t="str">
        <f t="shared" si="179"/>
        <v/>
      </c>
      <c r="CG97" s="768" t="str">
        <f t="shared" si="179"/>
        <v/>
      </c>
      <c r="CH97" s="455" t="str">
        <f t="shared" si="180"/>
        <v/>
      </c>
      <c r="CI97" s="455" t="str">
        <f t="shared" si="180"/>
        <v/>
      </c>
      <c r="CJ97" s="455" t="str">
        <f t="shared" si="180"/>
        <v/>
      </c>
      <c r="CK97" s="455" t="str">
        <f t="shared" si="180"/>
        <v/>
      </c>
      <c r="CL97" s="455" t="str">
        <f t="shared" si="180"/>
        <v/>
      </c>
      <c r="CM97" s="953" t="str">
        <f t="shared" si="180"/>
        <v/>
      </c>
      <c r="CN97" s="768" t="str">
        <f t="shared" si="180"/>
        <v/>
      </c>
      <c r="CO97" s="455" t="str">
        <f t="shared" si="180"/>
        <v/>
      </c>
      <c r="CP97" s="455" t="str">
        <f t="shared" si="180"/>
        <v/>
      </c>
      <c r="CQ97" s="455" t="str">
        <f t="shared" si="180"/>
        <v/>
      </c>
      <c r="CR97" s="455" t="str">
        <f t="shared" si="180"/>
        <v/>
      </c>
      <c r="CS97" s="455" t="str">
        <f t="shared" si="180"/>
        <v/>
      </c>
      <c r="CT97" s="953" t="str">
        <f t="shared" si="180"/>
        <v/>
      </c>
      <c r="CU97" s="952" t="str">
        <f t="shared" si="180"/>
        <v/>
      </c>
      <c r="CV97" s="455" t="str">
        <f t="shared" si="180"/>
        <v/>
      </c>
      <c r="CW97" s="455" t="str">
        <f t="shared" si="180"/>
        <v/>
      </c>
      <c r="CX97" s="455" t="str">
        <f t="shared" si="181"/>
        <v/>
      </c>
      <c r="CY97" s="455" t="str">
        <f t="shared" si="181"/>
        <v/>
      </c>
      <c r="CZ97" s="455" t="str">
        <f t="shared" si="181"/>
        <v/>
      </c>
      <c r="DA97" s="953" t="str">
        <f t="shared" si="181"/>
        <v/>
      </c>
      <c r="DB97" s="768" t="str">
        <f t="shared" si="181"/>
        <v/>
      </c>
      <c r="DC97" s="455" t="str">
        <f t="shared" si="181"/>
        <v/>
      </c>
      <c r="DD97" s="455" t="str">
        <f t="shared" si="181"/>
        <v/>
      </c>
      <c r="DE97" s="455" t="str">
        <f t="shared" si="181"/>
        <v/>
      </c>
      <c r="DF97" s="455" t="str">
        <f t="shared" si="181"/>
        <v/>
      </c>
      <c r="DG97" s="455" t="str">
        <f t="shared" si="181"/>
        <v/>
      </c>
      <c r="DH97" s="953" t="str">
        <f t="shared" si="181"/>
        <v/>
      </c>
      <c r="DI97" s="768" t="str">
        <f t="shared" si="181"/>
        <v/>
      </c>
      <c r="DJ97" s="455" t="str">
        <f t="shared" si="181"/>
        <v/>
      </c>
      <c r="DK97" s="455" t="str">
        <f t="shared" si="181"/>
        <v/>
      </c>
      <c r="DL97" s="455" t="str">
        <f t="shared" si="181"/>
        <v/>
      </c>
      <c r="DM97" s="455" t="str">
        <f t="shared" si="181"/>
        <v/>
      </c>
      <c r="DN97" s="455" t="str">
        <f t="shared" si="182"/>
        <v/>
      </c>
      <c r="DO97" s="953" t="str">
        <f t="shared" si="182"/>
        <v/>
      </c>
      <c r="DP97" s="768" t="str">
        <f t="shared" si="182"/>
        <v/>
      </c>
      <c r="DQ97" s="455" t="str">
        <f t="shared" si="182"/>
        <v/>
      </c>
      <c r="DR97" s="455" t="str">
        <f t="shared" si="182"/>
        <v/>
      </c>
      <c r="DS97" s="455" t="str">
        <f t="shared" si="182"/>
        <v/>
      </c>
      <c r="DT97" s="455" t="str">
        <f t="shared" si="182"/>
        <v/>
      </c>
      <c r="DU97" s="455" t="str">
        <f t="shared" si="182"/>
        <v/>
      </c>
      <c r="DV97" s="953" t="str">
        <f t="shared" si="182"/>
        <v/>
      </c>
      <c r="DW97" s="768" t="str">
        <f t="shared" si="182"/>
        <v/>
      </c>
      <c r="DX97" s="455" t="str">
        <f t="shared" si="182"/>
        <v/>
      </c>
      <c r="DY97" s="455" t="str">
        <f t="shared" si="182"/>
        <v/>
      </c>
      <c r="DZ97" s="455" t="str">
        <f t="shared" si="182"/>
        <v/>
      </c>
      <c r="EA97" s="455" t="str">
        <f t="shared" si="182"/>
        <v/>
      </c>
      <c r="EB97" s="455" t="str">
        <f t="shared" si="182"/>
        <v/>
      </c>
      <c r="EC97" s="954" t="str">
        <f t="shared" si="182"/>
        <v/>
      </c>
      <c r="ED97" s="768" t="str">
        <f t="shared" si="183"/>
        <v/>
      </c>
      <c r="EE97" s="455" t="str">
        <f t="shared" si="183"/>
        <v/>
      </c>
      <c r="EF97" s="455" t="str">
        <f t="shared" si="183"/>
        <v/>
      </c>
      <c r="EG97" s="455" t="str">
        <f t="shared" si="183"/>
        <v/>
      </c>
      <c r="EH97" s="455" t="str">
        <f t="shared" si="183"/>
        <v/>
      </c>
      <c r="EI97" s="455" t="str">
        <f t="shared" si="183"/>
        <v/>
      </c>
      <c r="EJ97" s="953" t="str">
        <f t="shared" si="183"/>
        <v/>
      </c>
      <c r="EK97" s="768" t="str">
        <f t="shared" si="183"/>
        <v/>
      </c>
      <c r="EL97" s="455" t="str">
        <f t="shared" si="183"/>
        <v/>
      </c>
      <c r="EM97" s="455" t="str">
        <f t="shared" si="183"/>
        <v/>
      </c>
      <c r="EN97" s="455" t="str">
        <f t="shared" si="183"/>
        <v/>
      </c>
      <c r="EO97" s="455" t="str">
        <f t="shared" si="183"/>
        <v/>
      </c>
      <c r="EP97" s="455" t="str">
        <f t="shared" si="183"/>
        <v/>
      </c>
      <c r="EQ97" s="953" t="str">
        <f t="shared" si="183"/>
        <v/>
      </c>
      <c r="ER97" s="768" t="str">
        <f t="shared" si="183"/>
        <v/>
      </c>
      <c r="ES97" s="455" t="str">
        <f t="shared" si="183"/>
        <v/>
      </c>
      <c r="ET97" s="455" t="str">
        <f t="shared" si="184"/>
        <v/>
      </c>
      <c r="EU97" s="455" t="str">
        <f t="shared" si="184"/>
        <v/>
      </c>
      <c r="EV97" s="455" t="str">
        <f t="shared" si="184"/>
        <v/>
      </c>
      <c r="EW97" s="455" t="str">
        <f t="shared" si="184"/>
        <v/>
      </c>
      <c r="EX97" s="953" t="str">
        <f t="shared" si="184"/>
        <v/>
      </c>
      <c r="EY97" s="768" t="str">
        <f t="shared" si="184"/>
        <v/>
      </c>
      <c r="EZ97" s="455" t="str">
        <f t="shared" si="184"/>
        <v/>
      </c>
      <c r="FA97" s="455" t="str">
        <f t="shared" si="184"/>
        <v/>
      </c>
      <c r="FB97" s="455" t="str">
        <f t="shared" si="184"/>
        <v/>
      </c>
      <c r="FC97" s="455" t="str">
        <f t="shared" si="184"/>
        <v/>
      </c>
      <c r="FD97" s="455" t="str">
        <f t="shared" si="184"/>
        <v/>
      </c>
      <c r="FE97" s="953" t="str">
        <f t="shared" si="184"/>
        <v/>
      </c>
      <c r="FF97" s="768" t="str">
        <f t="shared" si="184"/>
        <v/>
      </c>
      <c r="FG97" s="455" t="str">
        <f t="shared" si="184"/>
        <v/>
      </c>
      <c r="FH97" s="455" t="str">
        <f t="shared" si="184"/>
        <v/>
      </c>
      <c r="FI97" s="455" t="str">
        <f t="shared" si="184"/>
        <v/>
      </c>
      <c r="FJ97" s="455" t="str">
        <f t="shared" si="185"/>
        <v/>
      </c>
      <c r="FK97" s="455" t="str">
        <f t="shared" si="185"/>
        <v/>
      </c>
      <c r="FL97" s="953" t="str">
        <f t="shared" si="185"/>
        <v/>
      </c>
      <c r="FM97" s="768" t="str">
        <f t="shared" si="185"/>
        <v/>
      </c>
      <c r="FN97" s="455" t="str">
        <f t="shared" si="185"/>
        <v/>
      </c>
      <c r="FO97" s="455" t="str">
        <f t="shared" si="185"/>
        <v/>
      </c>
      <c r="FP97" s="455" t="str">
        <f t="shared" si="185"/>
        <v/>
      </c>
      <c r="FQ97" s="455" t="str">
        <f t="shared" si="185"/>
        <v/>
      </c>
      <c r="FR97" s="455" t="str">
        <f t="shared" si="185"/>
        <v/>
      </c>
      <c r="FS97" s="953" t="str">
        <f t="shared" si="185"/>
        <v/>
      </c>
      <c r="FT97" s="768" t="str">
        <f t="shared" si="185"/>
        <v/>
      </c>
      <c r="FU97" s="455" t="str">
        <f t="shared" si="185"/>
        <v/>
      </c>
      <c r="FV97" s="455" t="str">
        <f t="shared" si="185"/>
        <v/>
      </c>
      <c r="FW97" s="455" t="str">
        <f t="shared" si="185"/>
        <v/>
      </c>
      <c r="FX97" s="455" t="str">
        <f t="shared" si="185"/>
        <v/>
      </c>
      <c r="FY97" s="455" t="str">
        <f t="shared" si="185"/>
        <v/>
      </c>
      <c r="FZ97" s="953" t="str">
        <f t="shared" si="186"/>
        <v/>
      </c>
      <c r="GA97" s="768" t="str">
        <f t="shared" si="186"/>
        <v/>
      </c>
      <c r="GB97" s="455" t="str">
        <f t="shared" si="186"/>
        <v/>
      </c>
      <c r="GC97" s="455" t="str">
        <f t="shared" si="186"/>
        <v/>
      </c>
      <c r="GD97" s="455" t="str">
        <f t="shared" si="186"/>
        <v/>
      </c>
      <c r="GE97" s="455" t="str">
        <f t="shared" si="186"/>
        <v/>
      </c>
      <c r="GF97" s="953" t="str">
        <f t="shared" si="186"/>
        <v/>
      </c>
      <c r="GG97" s="768" t="str">
        <f t="shared" si="186"/>
        <v/>
      </c>
      <c r="GH97" s="455" t="str">
        <f t="shared" si="186"/>
        <v/>
      </c>
      <c r="GI97" s="455" t="str">
        <f t="shared" si="186"/>
        <v/>
      </c>
      <c r="GJ97" s="455" t="str">
        <f t="shared" si="186"/>
        <v/>
      </c>
      <c r="GK97" s="455" t="str">
        <f t="shared" si="186"/>
        <v/>
      </c>
      <c r="GL97" s="455" t="str">
        <f t="shared" si="186"/>
        <v/>
      </c>
      <c r="GM97" s="455" t="str">
        <f t="shared" si="186"/>
        <v/>
      </c>
      <c r="GN97" s="954" t="str">
        <f t="shared" si="186"/>
        <v/>
      </c>
      <c r="GO97" s="768" t="str">
        <f t="shared" si="186"/>
        <v/>
      </c>
      <c r="GP97" s="455" t="str">
        <f t="shared" si="187"/>
        <v/>
      </c>
      <c r="GQ97" s="455" t="str">
        <f t="shared" si="187"/>
        <v/>
      </c>
      <c r="GR97" s="455" t="str">
        <f t="shared" si="187"/>
        <v/>
      </c>
      <c r="GS97" s="455" t="str">
        <f t="shared" si="187"/>
        <v/>
      </c>
      <c r="GT97" s="455" t="str">
        <f t="shared" si="187"/>
        <v/>
      </c>
      <c r="GU97" s="953" t="str">
        <f t="shared" si="187"/>
        <v/>
      </c>
      <c r="GV97" s="768" t="str">
        <f t="shared" si="187"/>
        <v/>
      </c>
      <c r="GW97" s="455" t="str">
        <f t="shared" si="187"/>
        <v/>
      </c>
      <c r="GX97" s="455" t="str">
        <f t="shared" si="187"/>
        <v/>
      </c>
      <c r="GY97" s="455" t="str">
        <f t="shared" si="187"/>
        <v/>
      </c>
      <c r="GZ97" s="455" t="str">
        <f t="shared" si="187"/>
        <v/>
      </c>
      <c r="HA97" s="455" t="str">
        <f t="shared" si="187"/>
        <v/>
      </c>
      <c r="HB97" s="953" t="str">
        <f t="shared" si="187"/>
        <v/>
      </c>
      <c r="HC97" s="768" t="str">
        <f t="shared" si="187"/>
        <v/>
      </c>
      <c r="HD97" s="455" t="str">
        <f t="shared" si="187"/>
        <v/>
      </c>
      <c r="HE97" s="455" t="str">
        <f t="shared" si="187"/>
        <v/>
      </c>
      <c r="HF97" s="455" t="str">
        <f t="shared" si="188"/>
        <v/>
      </c>
      <c r="HG97" s="455" t="str">
        <f t="shared" si="188"/>
        <v/>
      </c>
      <c r="HH97" s="455" t="str">
        <f t="shared" si="188"/>
        <v/>
      </c>
      <c r="HI97" s="953" t="str">
        <f t="shared" si="188"/>
        <v/>
      </c>
      <c r="HJ97" s="768" t="str">
        <f t="shared" si="188"/>
        <v/>
      </c>
      <c r="HK97" s="455" t="str">
        <f t="shared" si="188"/>
        <v/>
      </c>
      <c r="HL97" s="455" t="str">
        <f t="shared" si="188"/>
        <v/>
      </c>
      <c r="HM97" s="455" t="str">
        <f t="shared" si="188"/>
        <v/>
      </c>
      <c r="HN97" s="455" t="str">
        <f t="shared" si="188"/>
        <v/>
      </c>
      <c r="HO97" s="455" t="str">
        <f t="shared" si="188"/>
        <v/>
      </c>
      <c r="HP97" s="953" t="str">
        <f t="shared" si="188"/>
        <v/>
      </c>
      <c r="HQ97" s="768" t="str">
        <f t="shared" si="188"/>
        <v/>
      </c>
      <c r="HR97" s="455" t="str">
        <f t="shared" si="188"/>
        <v/>
      </c>
      <c r="HS97" s="455" t="str">
        <f t="shared" si="188"/>
        <v/>
      </c>
      <c r="HT97" s="455" t="str">
        <f t="shared" si="188"/>
        <v/>
      </c>
      <c r="HU97" s="455" t="str">
        <f t="shared" si="188"/>
        <v/>
      </c>
      <c r="HV97" s="455" t="str">
        <f t="shared" si="189"/>
        <v/>
      </c>
      <c r="HW97" s="953" t="str">
        <f t="shared" si="189"/>
        <v/>
      </c>
      <c r="HX97" s="768" t="str">
        <f t="shared" si="189"/>
        <v/>
      </c>
      <c r="HY97" s="455" t="str">
        <f t="shared" si="189"/>
        <v/>
      </c>
      <c r="HZ97" s="455" t="str">
        <f t="shared" si="189"/>
        <v/>
      </c>
      <c r="IA97" s="455" t="str">
        <f t="shared" si="189"/>
        <v/>
      </c>
      <c r="IB97" s="455" t="str">
        <f t="shared" si="189"/>
        <v/>
      </c>
      <c r="IC97" s="455" t="str">
        <f t="shared" si="189"/>
        <v/>
      </c>
      <c r="ID97" s="953" t="str">
        <f t="shared" si="189"/>
        <v/>
      </c>
      <c r="IE97" s="768" t="str">
        <f t="shared" si="189"/>
        <v/>
      </c>
      <c r="IF97" s="455" t="str">
        <f t="shared" si="189"/>
        <v/>
      </c>
      <c r="IG97" s="455" t="str">
        <f t="shared" si="189"/>
        <v/>
      </c>
      <c r="IH97" s="455" t="str">
        <f t="shared" si="189"/>
        <v/>
      </c>
      <c r="II97" s="455" t="str">
        <f t="shared" si="189"/>
        <v/>
      </c>
      <c r="IJ97" s="455" t="str">
        <f t="shared" si="189"/>
        <v/>
      </c>
      <c r="IK97" s="953" t="str">
        <f t="shared" si="189"/>
        <v/>
      </c>
      <c r="IL97" s="768" t="str">
        <f t="shared" si="190"/>
        <v/>
      </c>
      <c r="IM97" s="455" t="str">
        <f t="shared" si="190"/>
        <v/>
      </c>
      <c r="IN97" s="455" t="str">
        <f t="shared" si="190"/>
        <v/>
      </c>
      <c r="IO97" s="455" t="str">
        <f t="shared" si="190"/>
        <v/>
      </c>
      <c r="IP97" s="455" t="str">
        <f t="shared" si="190"/>
        <v/>
      </c>
      <c r="IQ97" s="455" t="str">
        <f t="shared" si="190"/>
        <v/>
      </c>
      <c r="IR97" s="953" t="str">
        <f t="shared" si="190"/>
        <v/>
      </c>
      <c r="IS97" s="768" t="str">
        <f t="shared" si="190"/>
        <v/>
      </c>
      <c r="IT97" s="455" t="str">
        <f t="shared" si="190"/>
        <v/>
      </c>
      <c r="IU97" s="455" t="str">
        <f t="shared" si="190"/>
        <v/>
      </c>
      <c r="IV97" s="455" t="str">
        <f t="shared" si="190"/>
        <v/>
      </c>
      <c r="IW97" s="455" t="str">
        <f t="shared" si="190"/>
        <v/>
      </c>
      <c r="IX97" s="455" t="str">
        <f t="shared" si="190"/>
        <v/>
      </c>
      <c r="IY97" s="954" t="str">
        <f t="shared" si="190"/>
        <v/>
      </c>
      <c r="IZ97" s="768" t="str">
        <f t="shared" si="190"/>
        <v/>
      </c>
      <c r="JA97" s="455" t="str">
        <f t="shared" si="190"/>
        <v/>
      </c>
      <c r="JB97" s="455" t="str">
        <f t="shared" si="191"/>
        <v/>
      </c>
      <c r="JC97" s="455" t="str">
        <f t="shared" si="191"/>
        <v/>
      </c>
      <c r="JD97" s="455" t="str">
        <f t="shared" si="191"/>
        <v/>
      </c>
      <c r="JE97" s="455" t="str">
        <f t="shared" si="191"/>
        <v/>
      </c>
      <c r="JF97" s="953" t="str">
        <f t="shared" si="191"/>
        <v/>
      </c>
      <c r="JG97" s="768" t="str">
        <f t="shared" si="191"/>
        <v/>
      </c>
      <c r="JH97" s="455" t="str">
        <f t="shared" si="191"/>
        <v/>
      </c>
      <c r="JI97" s="455" t="str">
        <f t="shared" si="191"/>
        <v/>
      </c>
      <c r="JJ97" s="455" t="str">
        <f t="shared" si="191"/>
        <v/>
      </c>
      <c r="JK97" s="455" t="str">
        <f t="shared" si="191"/>
        <v/>
      </c>
      <c r="JL97" s="455" t="str">
        <f t="shared" si="191"/>
        <v/>
      </c>
      <c r="JM97" s="953" t="str">
        <f t="shared" si="191"/>
        <v/>
      </c>
      <c r="JN97" s="768" t="str">
        <f t="shared" si="191"/>
        <v/>
      </c>
      <c r="JO97" s="455" t="str">
        <f t="shared" si="191"/>
        <v/>
      </c>
      <c r="JP97" s="455" t="str">
        <f t="shared" si="191"/>
        <v/>
      </c>
      <c r="JQ97" s="455" t="str">
        <f t="shared" si="191"/>
        <v/>
      </c>
      <c r="JR97" s="455" t="str">
        <f t="shared" si="192"/>
        <v/>
      </c>
      <c r="JS97" s="455" t="str">
        <f t="shared" si="192"/>
        <v/>
      </c>
      <c r="JT97" s="953" t="str">
        <f t="shared" si="192"/>
        <v/>
      </c>
      <c r="JU97" s="768" t="str">
        <f t="shared" si="192"/>
        <v/>
      </c>
      <c r="JV97" s="455" t="str">
        <f t="shared" si="192"/>
        <v/>
      </c>
      <c r="JW97" s="455" t="str">
        <f t="shared" si="192"/>
        <v/>
      </c>
      <c r="JX97" s="455" t="str">
        <f t="shared" si="192"/>
        <v/>
      </c>
      <c r="JY97" s="455" t="str">
        <f t="shared" si="192"/>
        <v/>
      </c>
      <c r="JZ97" s="455" t="str">
        <f t="shared" si="192"/>
        <v/>
      </c>
      <c r="KA97" s="953" t="str">
        <f t="shared" si="192"/>
        <v/>
      </c>
      <c r="KB97" s="768" t="str">
        <f t="shared" si="192"/>
        <v/>
      </c>
      <c r="KC97" s="455" t="str">
        <f t="shared" si="192"/>
        <v/>
      </c>
      <c r="KD97" s="455" t="str">
        <f t="shared" si="192"/>
        <v/>
      </c>
      <c r="KE97" s="455" t="str">
        <f t="shared" si="192"/>
        <v/>
      </c>
      <c r="KF97" s="455" t="str">
        <f t="shared" si="192"/>
        <v/>
      </c>
      <c r="KG97" s="455" t="str">
        <f t="shared" si="192"/>
        <v/>
      </c>
      <c r="KH97" s="953" t="str">
        <f t="shared" si="193"/>
        <v/>
      </c>
      <c r="KI97" s="768" t="str">
        <f t="shared" si="193"/>
        <v/>
      </c>
      <c r="KJ97" s="455" t="str">
        <f t="shared" si="193"/>
        <v/>
      </c>
      <c r="KK97" s="455" t="str">
        <f t="shared" si="193"/>
        <v/>
      </c>
      <c r="KL97" s="455" t="str">
        <f t="shared" si="193"/>
        <v/>
      </c>
      <c r="KM97" s="455" t="str">
        <f t="shared" si="193"/>
        <v/>
      </c>
      <c r="KN97" s="455" t="str">
        <f t="shared" si="193"/>
        <v/>
      </c>
      <c r="KO97" s="953" t="str">
        <f t="shared" si="193"/>
        <v/>
      </c>
      <c r="KP97" s="768" t="str">
        <f t="shared" si="193"/>
        <v/>
      </c>
      <c r="KQ97" s="455" t="str">
        <f t="shared" si="193"/>
        <v/>
      </c>
      <c r="KR97" s="455" t="str">
        <f t="shared" si="193"/>
        <v/>
      </c>
      <c r="KS97" s="455" t="str">
        <f t="shared" si="193"/>
        <v/>
      </c>
      <c r="KT97" s="455" t="str">
        <f t="shared" si="193"/>
        <v/>
      </c>
      <c r="KU97" s="455" t="str">
        <f t="shared" si="193"/>
        <v/>
      </c>
      <c r="KV97" s="953" t="str">
        <f t="shared" si="193"/>
        <v/>
      </c>
      <c r="KW97" s="768" t="str">
        <f t="shared" si="193"/>
        <v/>
      </c>
      <c r="KX97" s="455" t="str">
        <f t="shared" si="194"/>
        <v/>
      </c>
      <c r="KY97" s="455" t="str">
        <f t="shared" si="194"/>
        <v/>
      </c>
      <c r="KZ97" s="455" t="str">
        <f t="shared" si="194"/>
        <v/>
      </c>
      <c r="LA97" s="455" t="str">
        <f t="shared" si="194"/>
        <v/>
      </c>
      <c r="LB97" s="455" t="str">
        <f t="shared" si="194"/>
        <v/>
      </c>
      <c r="LC97" s="954" t="str">
        <f t="shared" si="194"/>
        <v/>
      </c>
      <c r="LD97" s="768" t="str">
        <f t="shared" si="194"/>
        <v/>
      </c>
      <c r="LE97" s="455" t="str">
        <f t="shared" si="194"/>
        <v/>
      </c>
      <c r="LF97" s="455" t="str">
        <f t="shared" si="194"/>
        <v/>
      </c>
      <c r="LG97" s="455" t="str">
        <f t="shared" si="194"/>
        <v/>
      </c>
      <c r="LH97" s="455" t="str">
        <f t="shared" si="194"/>
        <v/>
      </c>
      <c r="LI97" s="455" t="str">
        <f t="shared" si="194"/>
        <v/>
      </c>
      <c r="LJ97" s="953" t="str">
        <f t="shared" si="194"/>
        <v/>
      </c>
      <c r="LK97" s="768" t="str">
        <f t="shared" si="194"/>
        <v/>
      </c>
      <c r="LL97" s="455" t="str">
        <f t="shared" si="194"/>
        <v/>
      </c>
      <c r="LM97" s="455" t="str">
        <f t="shared" si="194"/>
        <v/>
      </c>
      <c r="LN97" s="455" t="str">
        <f t="shared" si="195"/>
        <v/>
      </c>
      <c r="LO97" s="455" t="str">
        <f t="shared" si="195"/>
        <v/>
      </c>
      <c r="LP97" s="455" t="str">
        <f t="shared" si="195"/>
        <v/>
      </c>
      <c r="LQ97" s="953" t="str">
        <f t="shared" si="195"/>
        <v/>
      </c>
      <c r="LR97" s="768" t="str">
        <f t="shared" si="195"/>
        <v/>
      </c>
      <c r="LS97" s="455" t="str">
        <f t="shared" si="195"/>
        <v/>
      </c>
      <c r="LT97" s="455" t="str">
        <f t="shared" si="195"/>
        <v/>
      </c>
      <c r="LU97" s="455" t="str">
        <f t="shared" si="195"/>
        <v/>
      </c>
      <c r="LV97" s="455" t="str">
        <f t="shared" si="195"/>
        <v/>
      </c>
      <c r="LW97" s="455" t="str">
        <f t="shared" si="195"/>
        <v/>
      </c>
      <c r="LX97" s="953" t="str">
        <f t="shared" si="195"/>
        <v/>
      </c>
      <c r="LY97" s="768" t="str">
        <f t="shared" si="195"/>
        <v/>
      </c>
      <c r="LZ97" s="455" t="str">
        <f t="shared" si="195"/>
        <v/>
      </c>
      <c r="MA97" s="455" t="str">
        <f t="shared" si="195"/>
        <v/>
      </c>
      <c r="MB97" s="455" t="str">
        <f t="shared" si="195"/>
        <v/>
      </c>
      <c r="MC97" s="455" t="str">
        <f t="shared" si="195"/>
        <v/>
      </c>
      <c r="MD97" s="455" t="str">
        <f t="shared" si="196"/>
        <v/>
      </c>
      <c r="ME97" s="953" t="str">
        <f t="shared" si="196"/>
        <v/>
      </c>
      <c r="MF97" s="768" t="str">
        <f t="shared" si="196"/>
        <v/>
      </c>
      <c r="MG97" s="455" t="str">
        <f t="shared" si="196"/>
        <v/>
      </c>
      <c r="MH97" s="455" t="str">
        <f t="shared" si="196"/>
        <v/>
      </c>
      <c r="MI97" s="455" t="str">
        <f t="shared" si="196"/>
        <v/>
      </c>
      <c r="MJ97" s="455" t="str">
        <f t="shared" si="196"/>
        <v/>
      </c>
      <c r="MK97" s="455" t="str">
        <f t="shared" si="196"/>
        <v/>
      </c>
      <c r="ML97" s="953" t="str">
        <f t="shared" si="196"/>
        <v/>
      </c>
      <c r="MM97" s="768" t="str">
        <f t="shared" si="196"/>
        <v/>
      </c>
      <c r="MN97" s="455" t="str">
        <f t="shared" si="196"/>
        <v/>
      </c>
      <c r="MO97" s="455" t="str">
        <f t="shared" si="196"/>
        <v/>
      </c>
      <c r="MP97" s="455" t="str">
        <f t="shared" si="196"/>
        <v/>
      </c>
      <c r="MQ97" s="455" t="str">
        <f t="shared" si="196"/>
        <v/>
      </c>
      <c r="MR97" s="455" t="str">
        <f t="shared" si="196"/>
        <v/>
      </c>
      <c r="MS97" s="953" t="str">
        <f t="shared" si="196"/>
        <v/>
      </c>
      <c r="MT97" s="768" t="str">
        <f t="shared" si="197"/>
        <v/>
      </c>
      <c r="MU97" s="455" t="str">
        <f t="shared" si="197"/>
        <v/>
      </c>
      <c r="MV97" s="455" t="str">
        <f t="shared" si="197"/>
        <v/>
      </c>
      <c r="MW97" s="455" t="str">
        <f t="shared" si="197"/>
        <v/>
      </c>
      <c r="MX97" s="455" t="str">
        <f t="shared" si="197"/>
        <v/>
      </c>
      <c r="MY97" s="455" t="str">
        <f t="shared" si="197"/>
        <v/>
      </c>
      <c r="MZ97" s="953" t="str">
        <f t="shared" si="197"/>
        <v/>
      </c>
      <c r="NA97" s="768" t="str">
        <f t="shared" si="197"/>
        <v/>
      </c>
      <c r="NB97" s="455" t="str">
        <f t="shared" si="197"/>
        <v/>
      </c>
      <c r="NC97" s="455" t="str">
        <f t="shared" si="197"/>
        <v/>
      </c>
      <c r="ND97" s="455" t="str">
        <f t="shared" si="197"/>
        <v/>
      </c>
      <c r="NE97" s="455" t="str">
        <f t="shared" si="197"/>
        <v/>
      </c>
      <c r="NF97" s="455" t="str">
        <f t="shared" si="197"/>
        <v/>
      </c>
      <c r="NG97" s="954" t="str">
        <f t="shared" si="197"/>
        <v/>
      </c>
      <c r="NH97" s="768" t="str">
        <f t="shared" si="197"/>
        <v/>
      </c>
      <c r="NI97" s="455" t="str">
        <f t="shared" si="197"/>
        <v/>
      </c>
      <c r="NJ97" s="455" t="str">
        <f t="shared" si="198"/>
        <v/>
      </c>
      <c r="NK97" s="455" t="str">
        <f t="shared" si="198"/>
        <v/>
      </c>
      <c r="NL97" s="455" t="str">
        <f t="shared" si="198"/>
        <v/>
      </c>
      <c r="NM97" s="455" t="str">
        <f t="shared" si="198"/>
        <v/>
      </c>
      <c r="NN97" s="953" t="str">
        <f t="shared" si="198"/>
        <v/>
      </c>
      <c r="NO97" s="83"/>
      <c r="NP97" s="83"/>
      <c r="NQ97" s="83"/>
      <c r="NR97" s="83"/>
      <c r="NS97" s="83"/>
      <c r="NT97" s="83"/>
      <c r="NU97" s="83"/>
      <c r="NV97" s="83"/>
      <c r="NW97" s="83"/>
      <c r="NX97" s="83"/>
      <c r="NY97" s="83"/>
      <c r="NZ97" s="83"/>
      <c r="OA97" s="83"/>
      <c r="OB97" s="83"/>
      <c r="OC97" s="83"/>
      <c r="OD97" s="83"/>
      <c r="OE97" s="83"/>
      <c r="OF97" s="83"/>
      <c r="OG97" s="83"/>
      <c r="OH97" s="83"/>
      <c r="OI97" s="83"/>
      <c r="OJ97" s="83"/>
      <c r="OK97" s="83"/>
      <c r="OL97" s="83"/>
      <c r="OM97" s="83"/>
      <c r="ON97" s="83"/>
      <c r="OO97" s="83"/>
      <c r="OP97" s="83"/>
      <c r="OQ97" s="83"/>
      <c r="OR97" s="83"/>
      <c r="OS97" s="83"/>
      <c r="OT97" s="83"/>
      <c r="OU97" s="83"/>
      <c r="OV97" s="83"/>
      <c r="OW97" s="83"/>
      <c r="OX97" s="83"/>
      <c r="OY97" s="83"/>
      <c r="OZ97" s="83"/>
      <c r="PA97" s="83"/>
      <c r="PB97" s="83"/>
      <c r="PC97" s="83"/>
      <c r="PD97" s="83"/>
      <c r="PE97" s="83"/>
      <c r="PF97" s="83"/>
      <c r="PG97" s="83"/>
      <c r="PH97" s="83"/>
      <c r="PI97" s="83"/>
      <c r="PJ97" s="83"/>
      <c r="PK97" s="83"/>
      <c r="PL97" s="83"/>
      <c r="PM97" s="83"/>
      <c r="PN97" s="83"/>
      <c r="PO97" s="83"/>
      <c r="PP97" s="83"/>
      <c r="PQ97" s="83"/>
      <c r="PR97" s="83"/>
      <c r="PS97" s="83"/>
      <c r="PT97" s="83"/>
      <c r="PU97" s="83"/>
      <c r="PV97" s="83"/>
      <c r="PW97" s="83"/>
      <c r="PX97" s="83"/>
      <c r="PY97" s="83"/>
      <c r="PZ97" s="83"/>
      <c r="QA97" s="83"/>
      <c r="QB97" s="83"/>
      <c r="QC97" s="83"/>
      <c r="QD97" s="83"/>
      <c r="QE97" s="83"/>
      <c r="QF97" s="83"/>
      <c r="QG97" s="83"/>
      <c r="QH97" s="83"/>
      <c r="QI97" s="83"/>
      <c r="QJ97" s="83"/>
      <c r="QK97" s="83"/>
      <c r="QL97" s="83"/>
      <c r="QM97" s="83"/>
      <c r="QN97" s="83"/>
      <c r="QO97" s="83"/>
      <c r="QP97" s="83"/>
      <c r="QQ97" s="83"/>
      <c r="QR97" s="83"/>
      <c r="QS97" s="83"/>
      <c r="QT97" s="83"/>
      <c r="QU97" s="83"/>
      <c r="QV97" s="83"/>
      <c r="QW97" s="83"/>
      <c r="QX97" s="83"/>
      <c r="QY97" s="83"/>
      <c r="QZ97" s="83"/>
      <c r="RA97" s="83"/>
      <c r="RB97" s="83"/>
      <c r="RC97" s="83"/>
      <c r="RD97" s="83"/>
      <c r="RE97" s="83"/>
      <c r="RF97" s="83"/>
      <c r="RG97" s="83"/>
      <c r="RH97" s="83"/>
      <c r="RI97" s="83"/>
      <c r="RJ97" s="83"/>
      <c r="RK97" s="83"/>
      <c r="RL97" s="83"/>
      <c r="RM97" s="83"/>
      <c r="RN97" s="83"/>
      <c r="RO97" s="83"/>
      <c r="RP97" s="83"/>
      <c r="RQ97" s="83"/>
      <c r="RR97" s="83"/>
      <c r="RS97" s="83"/>
      <c r="RT97" s="83"/>
      <c r="RU97" s="83"/>
      <c r="RV97" s="83"/>
      <c r="RW97" s="83"/>
      <c r="RX97" s="83"/>
      <c r="RY97" s="83"/>
      <c r="RZ97" s="83"/>
      <c r="SA97" s="83"/>
      <c r="SB97" s="83"/>
      <c r="SC97" s="83"/>
      <c r="SD97" s="83"/>
      <c r="SE97" s="83"/>
      <c r="SF97" s="83"/>
      <c r="SG97" s="83"/>
      <c r="SH97" s="83"/>
      <c r="SI97" s="83"/>
      <c r="SJ97" s="83"/>
      <c r="SK97" s="83"/>
      <c r="SL97" s="83"/>
      <c r="SM97" s="83"/>
      <c r="SN97" s="83"/>
      <c r="SO97" s="83"/>
      <c r="SP97" s="83"/>
      <c r="SQ97" s="83"/>
      <c r="SR97" s="83"/>
      <c r="SS97" s="83"/>
      <c r="ST97" s="83"/>
      <c r="SU97" s="83"/>
      <c r="SV97" s="83"/>
      <c r="SW97" s="83"/>
      <c r="SX97" s="83"/>
      <c r="SY97" s="83"/>
      <c r="SZ97" s="83"/>
      <c r="TA97" s="83"/>
      <c r="TB97" s="83"/>
      <c r="TC97" s="83"/>
      <c r="TD97" s="83"/>
      <c r="TE97" s="83"/>
      <c r="TF97" s="83"/>
      <c r="TG97" s="83"/>
      <c r="TH97" s="83"/>
      <c r="TI97" s="83"/>
      <c r="TJ97" s="83"/>
      <c r="TK97" s="83"/>
      <c r="TL97" s="83"/>
      <c r="TM97" s="83"/>
      <c r="TN97" s="83"/>
      <c r="TO97" s="83"/>
      <c r="TP97" s="83"/>
      <c r="TQ97" s="83"/>
      <c r="TR97" s="83"/>
      <c r="TS97" s="83"/>
      <c r="TT97" s="83"/>
      <c r="TU97" s="83"/>
      <c r="TV97" s="83"/>
      <c r="TW97" s="83"/>
      <c r="TX97" s="83"/>
      <c r="TY97" s="83"/>
      <c r="TZ97" s="83"/>
      <c r="UA97" s="83"/>
      <c r="UB97" s="83"/>
      <c r="UC97" s="83"/>
      <c r="UD97" s="83"/>
      <c r="UE97" s="83"/>
      <c r="UF97" s="83"/>
      <c r="UG97" s="83"/>
      <c r="UH97" s="83"/>
      <c r="UI97" s="83"/>
      <c r="UJ97" s="83"/>
      <c r="UK97" s="83"/>
      <c r="UL97" s="83"/>
      <c r="UM97" s="83"/>
      <c r="UN97" s="83"/>
      <c r="UO97" s="83"/>
      <c r="UP97" s="83"/>
      <c r="UQ97" s="83"/>
    </row>
    <row r="98" spans="1:563" s="1" customFormat="1" hidden="1" x14ac:dyDescent="0.2">
      <c r="A98" s="938">
        <f>alapadatok!A80</f>
        <v>15</v>
      </c>
      <c r="B98" s="678" t="str">
        <f>IF(alapadatok!C80="","",alapadatok!C80)</f>
        <v/>
      </c>
      <c r="C98" s="584" t="str">
        <f>IF(alapadatok!B80="","",alapadatok!B80)</f>
        <v/>
      </c>
      <c r="D98" s="584" t="str">
        <f>IF(alapadatok!D80="","",alapadatok!D80)</f>
        <v/>
      </c>
      <c r="E98" s="948" t="str">
        <f>IF(alapadatok!K80="","",alapadatok!K80)</f>
        <v/>
      </c>
      <c r="F98" s="952" t="str">
        <f t="shared" si="175"/>
        <v/>
      </c>
      <c r="G98" s="953" t="str">
        <f t="shared" si="175"/>
        <v/>
      </c>
      <c r="H98" s="768" t="str">
        <f t="shared" si="175"/>
        <v/>
      </c>
      <c r="I98" s="455" t="str">
        <f t="shared" si="175"/>
        <v/>
      </c>
      <c r="J98" s="455" t="str">
        <f t="shared" si="175"/>
        <v/>
      </c>
      <c r="K98" s="455" t="str">
        <f t="shared" si="175"/>
        <v/>
      </c>
      <c r="L98" s="455" t="str">
        <f t="shared" si="175"/>
        <v/>
      </c>
      <c r="M98" s="455" t="str">
        <f t="shared" si="175"/>
        <v/>
      </c>
      <c r="N98" s="953" t="str">
        <f t="shared" si="175"/>
        <v/>
      </c>
      <c r="O98" s="768" t="str">
        <f t="shared" si="175"/>
        <v/>
      </c>
      <c r="P98" s="455" t="str">
        <f t="shared" si="175"/>
        <v/>
      </c>
      <c r="Q98" s="455" t="str">
        <f t="shared" si="175"/>
        <v/>
      </c>
      <c r="R98" s="455" t="str">
        <f t="shared" si="175"/>
        <v/>
      </c>
      <c r="S98" s="455" t="str">
        <f t="shared" si="175"/>
        <v/>
      </c>
      <c r="T98" s="455" t="str">
        <f t="shared" si="175"/>
        <v/>
      </c>
      <c r="U98" s="953" t="str">
        <f t="shared" si="175"/>
        <v/>
      </c>
      <c r="V98" s="768" t="str">
        <f t="shared" si="201"/>
        <v/>
      </c>
      <c r="W98" s="455" t="str">
        <f t="shared" si="201"/>
        <v/>
      </c>
      <c r="X98" s="455" t="str">
        <f t="shared" si="201"/>
        <v/>
      </c>
      <c r="Y98" s="455" t="str">
        <f t="shared" si="201"/>
        <v/>
      </c>
      <c r="Z98" s="455" t="str">
        <f t="shared" si="201"/>
        <v/>
      </c>
      <c r="AA98" s="455" t="str">
        <f t="shared" si="201"/>
        <v/>
      </c>
      <c r="AB98" s="953" t="str">
        <f t="shared" si="201"/>
        <v/>
      </c>
      <c r="AC98" s="768" t="str">
        <f t="shared" si="201"/>
        <v/>
      </c>
      <c r="AD98" s="455" t="str">
        <f t="shared" si="201"/>
        <v/>
      </c>
      <c r="AE98" s="455" t="str">
        <f t="shared" si="201"/>
        <v/>
      </c>
      <c r="AF98" s="455" t="str">
        <f t="shared" si="201"/>
        <v/>
      </c>
      <c r="AG98" s="455" t="str">
        <f t="shared" si="201"/>
        <v/>
      </c>
      <c r="AH98" s="455" t="str">
        <f t="shared" si="201"/>
        <v/>
      </c>
      <c r="AI98" s="953" t="str">
        <f t="shared" si="201"/>
        <v/>
      </c>
      <c r="AJ98" s="768" t="str">
        <f t="shared" si="201"/>
        <v/>
      </c>
      <c r="AK98" s="455" t="str">
        <f t="shared" si="201"/>
        <v/>
      </c>
      <c r="AL98" s="455" t="str">
        <f t="shared" si="202"/>
        <v/>
      </c>
      <c r="AM98" s="455" t="str">
        <f t="shared" si="202"/>
        <v/>
      </c>
      <c r="AN98" s="455" t="str">
        <f t="shared" si="202"/>
        <v/>
      </c>
      <c r="AO98" s="455" t="str">
        <f t="shared" si="202"/>
        <v/>
      </c>
      <c r="AP98" s="953" t="str">
        <f t="shared" si="202"/>
        <v/>
      </c>
      <c r="AQ98" s="768" t="str">
        <f t="shared" si="202"/>
        <v/>
      </c>
      <c r="AR98" s="455" t="str">
        <f t="shared" si="202"/>
        <v/>
      </c>
      <c r="AS98" s="455" t="str">
        <f t="shared" si="202"/>
        <v/>
      </c>
      <c r="AT98" s="455" t="str">
        <f t="shared" si="202"/>
        <v/>
      </c>
      <c r="AU98" s="455" t="str">
        <f t="shared" si="202"/>
        <v/>
      </c>
      <c r="AV98" s="455" t="str">
        <f t="shared" si="202"/>
        <v/>
      </c>
      <c r="AW98" s="953" t="str">
        <f t="shared" si="202"/>
        <v/>
      </c>
      <c r="AX98" s="768" t="str">
        <f t="shared" si="202"/>
        <v/>
      </c>
      <c r="AY98" s="455" t="str">
        <f t="shared" si="202"/>
        <v/>
      </c>
      <c r="AZ98" s="455" t="str">
        <f t="shared" si="202"/>
        <v/>
      </c>
      <c r="BA98" s="455" t="str">
        <f t="shared" si="202"/>
        <v/>
      </c>
      <c r="BB98" s="455" t="str">
        <f t="shared" si="177"/>
        <v/>
      </c>
      <c r="BC98" s="455" t="str">
        <f t="shared" si="177"/>
        <v/>
      </c>
      <c r="BD98" s="953" t="str">
        <f t="shared" si="177"/>
        <v/>
      </c>
      <c r="BE98" s="768" t="str">
        <f t="shared" si="177"/>
        <v/>
      </c>
      <c r="BF98" s="455" t="str">
        <f t="shared" si="177"/>
        <v/>
      </c>
      <c r="BG98" s="455" t="str">
        <f t="shared" si="177"/>
        <v/>
      </c>
      <c r="BH98" s="455" t="str">
        <f t="shared" si="177"/>
        <v/>
      </c>
      <c r="BI98" s="455" t="str">
        <f t="shared" si="177"/>
        <v/>
      </c>
      <c r="BJ98" s="455" t="str">
        <f t="shared" si="177"/>
        <v/>
      </c>
      <c r="BK98" s="953" t="str">
        <f t="shared" si="177"/>
        <v/>
      </c>
      <c r="BL98" s="768" t="str">
        <f t="shared" si="177"/>
        <v/>
      </c>
      <c r="BM98" s="455" t="str">
        <f t="shared" si="177"/>
        <v/>
      </c>
      <c r="BN98" s="455" t="str">
        <f t="shared" si="177"/>
        <v/>
      </c>
      <c r="BO98" s="455" t="str">
        <f t="shared" si="177"/>
        <v/>
      </c>
      <c r="BP98" s="455" t="str">
        <f t="shared" si="177"/>
        <v/>
      </c>
      <c r="BQ98" s="455" t="str">
        <f t="shared" si="177"/>
        <v/>
      </c>
      <c r="BR98" s="953" t="str">
        <f t="shared" si="179"/>
        <v/>
      </c>
      <c r="BS98" s="768" t="str">
        <f t="shared" si="179"/>
        <v/>
      </c>
      <c r="BT98" s="455" t="str">
        <f t="shared" si="179"/>
        <v/>
      </c>
      <c r="BU98" s="455" t="str">
        <f t="shared" si="179"/>
        <v/>
      </c>
      <c r="BV98" s="455" t="str">
        <f t="shared" si="179"/>
        <v/>
      </c>
      <c r="BW98" s="455" t="str">
        <f t="shared" si="179"/>
        <v/>
      </c>
      <c r="BX98" s="455" t="str">
        <f t="shared" si="179"/>
        <v/>
      </c>
      <c r="BY98" s="953" t="str">
        <f t="shared" si="179"/>
        <v/>
      </c>
      <c r="BZ98" s="768" t="str">
        <f t="shared" si="179"/>
        <v/>
      </c>
      <c r="CA98" s="455" t="str">
        <f t="shared" si="179"/>
        <v/>
      </c>
      <c r="CB98" s="455" t="str">
        <f t="shared" si="179"/>
        <v/>
      </c>
      <c r="CC98" s="455" t="str">
        <f t="shared" si="179"/>
        <v/>
      </c>
      <c r="CD98" s="455" t="str">
        <f t="shared" si="179"/>
        <v/>
      </c>
      <c r="CE98" s="455" t="str">
        <f t="shared" si="179"/>
        <v/>
      </c>
      <c r="CF98" s="953" t="str">
        <f t="shared" si="179"/>
        <v/>
      </c>
      <c r="CG98" s="768" t="str">
        <f t="shared" si="179"/>
        <v/>
      </c>
      <c r="CH98" s="455" t="str">
        <f t="shared" si="180"/>
        <v/>
      </c>
      <c r="CI98" s="455" t="str">
        <f t="shared" si="180"/>
        <v/>
      </c>
      <c r="CJ98" s="455" t="str">
        <f t="shared" si="180"/>
        <v/>
      </c>
      <c r="CK98" s="455" t="str">
        <f t="shared" si="180"/>
        <v/>
      </c>
      <c r="CL98" s="455" t="str">
        <f t="shared" si="180"/>
        <v/>
      </c>
      <c r="CM98" s="953" t="str">
        <f t="shared" si="180"/>
        <v/>
      </c>
      <c r="CN98" s="768" t="str">
        <f t="shared" si="180"/>
        <v/>
      </c>
      <c r="CO98" s="455" t="str">
        <f t="shared" si="180"/>
        <v/>
      </c>
      <c r="CP98" s="455" t="str">
        <f t="shared" si="180"/>
        <v/>
      </c>
      <c r="CQ98" s="455" t="str">
        <f t="shared" si="180"/>
        <v/>
      </c>
      <c r="CR98" s="455" t="str">
        <f t="shared" si="180"/>
        <v/>
      </c>
      <c r="CS98" s="455" t="str">
        <f t="shared" si="180"/>
        <v/>
      </c>
      <c r="CT98" s="953" t="str">
        <f t="shared" si="180"/>
        <v/>
      </c>
      <c r="CU98" s="952" t="str">
        <f t="shared" si="180"/>
        <v/>
      </c>
      <c r="CV98" s="455" t="str">
        <f t="shared" si="180"/>
        <v/>
      </c>
      <c r="CW98" s="455" t="str">
        <f t="shared" si="180"/>
        <v/>
      </c>
      <c r="CX98" s="455" t="str">
        <f t="shared" si="181"/>
        <v/>
      </c>
      <c r="CY98" s="455" t="str">
        <f t="shared" si="181"/>
        <v/>
      </c>
      <c r="CZ98" s="455" t="str">
        <f t="shared" si="181"/>
        <v/>
      </c>
      <c r="DA98" s="953" t="str">
        <f t="shared" si="181"/>
        <v/>
      </c>
      <c r="DB98" s="768" t="str">
        <f t="shared" si="181"/>
        <v/>
      </c>
      <c r="DC98" s="455" t="str">
        <f t="shared" si="181"/>
        <v/>
      </c>
      <c r="DD98" s="455" t="str">
        <f t="shared" si="181"/>
        <v/>
      </c>
      <c r="DE98" s="455" t="str">
        <f t="shared" si="181"/>
        <v/>
      </c>
      <c r="DF98" s="455" t="str">
        <f t="shared" si="181"/>
        <v/>
      </c>
      <c r="DG98" s="455" t="str">
        <f t="shared" si="181"/>
        <v/>
      </c>
      <c r="DH98" s="953" t="str">
        <f t="shared" si="181"/>
        <v/>
      </c>
      <c r="DI98" s="768" t="str">
        <f t="shared" si="181"/>
        <v/>
      </c>
      <c r="DJ98" s="455" t="str">
        <f t="shared" si="181"/>
        <v/>
      </c>
      <c r="DK98" s="455" t="str">
        <f t="shared" si="181"/>
        <v/>
      </c>
      <c r="DL98" s="455" t="str">
        <f t="shared" si="181"/>
        <v/>
      </c>
      <c r="DM98" s="455" t="str">
        <f t="shared" si="181"/>
        <v/>
      </c>
      <c r="DN98" s="455" t="str">
        <f t="shared" si="182"/>
        <v/>
      </c>
      <c r="DO98" s="953" t="str">
        <f t="shared" si="182"/>
        <v/>
      </c>
      <c r="DP98" s="768" t="str">
        <f t="shared" si="182"/>
        <v/>
      </c>
      <c r="DQ98" s="455" t="str">
        <f t="shared" si="182"/>
        <v/>
      </c>
      <c r="DR98" s="455" t="str">
        <f t="shared" si="182"/>
        <v/>
      </c>
      <c r="DS98" s="455" t="str">
        <f t="shared" si="182"/>
        <v/>
      </c>
      <c r="DT98" s="455" t="str">
        <f t="shared" si="182"/>
        <v/>
      </c>
      <c r="DU98" s="455" t="str">
        <f t="shared" si="182"/>
        <v/>
      </c>
      <c r="DV98" s="953" t="str">
        <f t="shared" si="182"/>
        <v/>
      </c>
      <c r="DW98" s="768" t="str">
        <f t="shared" si="182"/>
        <v/>
      </c>
      <c r="DX98" s="455" t="str">
        <f t="shared" si="182"/>
        <v/>
      </c>
      <c r="DY98" s="455" t="str">
        <f t="shared" si="182"/>
        <v/>
      </c>
      <c r="DZ98" s="455" t="str">
        <f t="shared" si="182"/>
        <v/>
      </c>
      <c r="EA98" s="455" t="str">
        <f t="shared" si="182"/>
        <v/>
      </c>
      <c r="EB98" s="455" t="str">
        <f t="shared" si="182"/>
        <v/>
      </c>
      <c r="EC98" s="954" t="str">
        <f t="shared" si="182"/>
        <v/>
      </c>
      <c r="ED98" s="768" t="str">
        <f t="shared" si="183"/>
        <v/>
      </c>
      <c r="EE98" s="455" t="str">
        <f t="shared" si="183"/>
        <v/>
      </c>
      <c r="EF98" s="455" t="str">
        <f t="shared" si="183"/>
        <v/>
      </c>
      <c r="EG98" s="455" t="str">
        <f t="shared" si="183"/>
        <v/>
      </c>
      <c r="EH98" s="455" t="str">
        <f t="shared" si="183"/>
        <v/>
      </c>
      <c r="EI98" s="455" t="str">
        <f t="shared" si="183"/>
        <v/>
      </c>
      <c r="EJ98" s="953" t="str">
        <f t="shared" si="183"/>
        <v/>
      </c>
      <c r="EK98" s="768" t="str">
        <f t="shared" si="183"/>
        <v/>
      </c>
      <c r="EL98" s="455" t="str">
        <f t="shared" si="183"/>
        <v/>
      </c>
      <c r="EM98" s="455" t="str">
        <f t="shared" si="183"/>
        <v/>
      </c>
      <c r="EN98" s="455" t="str">
        <f t="shared" si="183"/>
        <v/>
      </c>
      <c r="EO98" s="455" t="str">
        <f t="shared" si="183"/>
        <v/>
      </c>
      <c r="EP98" s="455" t="str">
        <f t="shared" si="183"/>
        <v/>
      </c>
      <c r="EQ98" s="953" t="str">
        <f t="shared" si="183"/>
        <v/>
      </c>
      <c r="ER98" s="768" t="str">
        <f t="shared" si="183"/>
        <v/>
      </c>
      <c r="ES98" s="455" t="str">
        <f t="shared" si="183"/>
        <v/>
      </c>
      <c r="ET98" s="455" t="str">
        <f t="shared" si="184"/>
        <v/>
      </c>
      <c r="EU98" s="455" t="str">
        <f t="shared" si="184"/>
        <v/>
      </c>
      <c r="EV98" s="455" t="str">
        <f t="shared" si="184"/>
        <v/>
      </c>
      <c r="EW98" s="455" t="str">
        <f t="shared" si="184"/>
        <v/>
      </c>
      <c r="EX98" s="953" t="str">
        <f t="shared" si="184"/>
        <v/>
      </c>
      <c r="EY98" s="768" t="str">
        <f t="shared" si="184"/>
        <v/>
      </c>
      <c r="EZ98" s="455" t="str">
        <f t="shared" si="184"/>
        <v/>
      </c>
      <c r="FA98" s="455" t="str">
        <f t="shared" si="184"/>
        <v/>
      </c>
      <c r="FB98" s="455" t="str">
        <f t="shared" si="184"/>
        <v/>
      </c>
      <c r="FC98" s="455" t="str">
        <f t="shared" si="184"/>
        <v/>
      </c>
      <c r="FD98" s="455" t="str">
        <f t="shared" si="184"/>
        <v/>
      </c>
      <c r="FE98" s="953" t="str">
        <f t="shared" si="184"/>
        <v/>
      </c>
      <c r="FF98" s="768" t="str">
        <f t="shared" si="184"/>
        <v/>
      </c>
      <c r="FG98" s="455" t="str">
        <f t="shared" si="184"/>
        <v/>
      </c>
      <c r="FH98" s="455" t="str">
        <f t="shared" si="184"/>
        <v/>
      </c>
      <c r="FI98" s="455" t="str">
        <f t="shared" si="184"/>
        <v/>
      </c>
      <c r="FJ98" s="455" t="str">
        <f t="shared" si="185"/>
        <v/>
      </c>
      <c r="FK98" s="455" t="str">
        <f t="shared" si="185"/>
        <v/>
      </c>
      <c r="FL98" s="953" t="str">
        <f t="shared" si="185"/>
        <v/>
      </c>
      <c r="FM98" s="768" t="str">
        <f t="shared" si="185"/>
        <v/>
      </c>
      <c r="FN98" s="455" t="str">
        <f t="shared" si="185"/>
        <v/>
      </c>
      <c r="FO98" s="455" t="str">
        <f t="shared" si="185"/>
        <v/>
      </c>
      <c r="FP98" s="455" t="str">
        <f t="shared" si="185"/>
        <v/>
      </c>
      <c r="FQ98" s="455" t="str">
        <f t="shared" si="185"/>
        <v/>
      </c>
      <c r="FR98" s="455" t="str">
        <f t="shared" si="185"/>
        <v/>
      </c>
      <c r="FS98" s="953" t="str">
        <f t="shared" si="185"/>
        <v/>
      </c>
      <c r="FT98" s="768" t="str">
        <f t="shared" si="185"/>
        <v/>
      </c>
      <c r="FU98" s="455" t="str">
        <f t="shared" si="185"/>
        <v/>
      </c>
      <c r="FV98" s="455" t="str">
        <f t="shared" si="185"/>
        <v/>
      </c>
      <c r="FW98" s="455" t="str">
        <f t="shared" si="185"/>
        <v/>
      </c>
      <c r="FX98" s="455" t="str">
        <f t="shared" si="185"/>
        <v/>
      </c>
      <c r="FY98" s="455" t="str">
        <f t="shared" si="185"/>
        <v/>
      </c>
      <c r="FZ98" s="953" t="str">
        <f t="shared" si="186"/>
        <v/>
      </c>
      <c r="GA98" s="768" t="str">
        <f t="shared" si="186"/>
        <v/>
      </c>
      <c r="GB98" s="455" t="str">
        <f t="shared" si="186"/>
        <v/>
      </c>
      <c r="GC98" s="455" t="str">
        <f t="shared" si="186"/>
        <v/>
      </c>
      <c r="GD98" s="455" t="str">
        <f t="shared" si="186"/>
        <v/>
      </c>
      <c r="GE98" s="455" t="str">
        <f t="shared" si="186"/>
        <v/>
      </c>
      <c r="GF98" s="953" t="str">
        <f t="shared" si="186"/>
        <v/>
      </c>
      <c r="GG98" s="768" t="str">
        <f t="shared" si="186"/>
        <v/>
      </c>
      <c r="GH98" s="455" t="str">
        <f t="shared" si="186"/>
        <v/>
      </c>
      <c r="GI98" s="455" t="str">
        <f t="shared" si="186"/>
        <v/>
      </c>
      <c r="GJ98" s="455" t="str">
        <f t="shared" si="186"/>
        <v/>
      </c>
      <c r="GK98" s="455" t="str">
        <f t="shared" si="186"/>
        <v/>
      </c>
      <c r="GL98" s="455" t="str">
        <f t="shared" si="186"/>
        <v/>
      </c>
      <c r="GM98" s="455" t="str">
        <f t="shared" si="186"/>
        <v/>
      </c>
      <c r="GN98" s="954" t="str">
        <f t="shared" si="186"/>
        <v/>
      </c>
      <c r="GO98" s="768" t="str">
        <f t="shared" si="186"/>
        <v/>
      </c>
      <c r="GP98" s="455" t="str">
        <f t="shared" si="187"/>
        <v/>
      </c>
      <c r="GQ98" s="455" t="str">
        <f t="shared" si="187"/>
        <v/>
      </c>
      <c r="GR98" s="455" t="str">
        <f t="shared" si="187"/>
        <v/>
      </c>
      <c r="GS98" s="455" t="str">
        <f t="shared" si="187"/>
        <v/>
      </c>
      <c r="GT98" s="455" t="str">
        <f t="shared" si="187"/>
        <v/>
      </c>
      <c r="GU98" s="953" t="str">
        <f t="shared" si="187"/>
        <v/>
      </c>
      <c r="GV98" s="768" t="str">
        <f t="shared" si="187"/>
        <v/>
      </c>
      <c r="GW98" s="455" t="str">
        <f t="shared" si="187"/>
        <v/>
      </c>
      <c r="GX98" s="455" t="str">
        <f t="shared" si="187"/>
        <v/>
      </c>
      <c r="GY98" s="455" t="str">
        <f t="shared" si="187"/>
        <v/>
      </c>
      <c r="GZ98" s="455" t="str">
        <f t="shared" si="187"/>
        <v/>
      </c>
      <c r="HA98" s="455" t="str">
        <f t="shared" si="187"/>
        <v/>
      </c>
      <c r="HB98" s="953" t="str">
        <f t="shared" si="187"/>
        <v/>
      </c>
      <c r="HC98" s="768" t="str">
        <f t="shared" si="187"/>
        <v/>
      </c>
      <c r="HD98" s="455" t="str">
        <f t="shared" si="187"/>
        <v/>
      </c>
      <c r="HE98" s="455" t="str">
        <f t="shared" si="187"/>
        <v/>
      </c>
      <c r="HF98" s="455" t="str">
        <f t="shared" si="188"/>
        <v/>
      </c>
      <c r="HG98" s="455" t="str">
        <f t="shared" si="188"/>
        <v/>
      </c>
      <c r="HH98" s="455" t="str">
        <f t="shared" si="188"/>
        <v/>
      </c>
      <c r="HI98" s="953" t="str">
        <f t="shared" si="188"/>
        <v/>
      </c>
      <c r="HJ98" s="768" t="str">
        <f t="shared" si="188"/>
        <v/>
      </c>
      <c r="HK98" s="455" t="str">
        <f t="shared" si="188"/>
        <v/>
      </c>
      <c r="HL98" s="455" t="str">
        <f t="shared" si="188"/>
        <v/>
      </c>
      <c r="HM98" s="455" t="str">
        <f t="shared" si="188"/>
        <v/>
      </c>
      <c r="HN98" s="955" t="str">
        <f t="shared" si="188"/>
        <v/>
      </c>
      <c r="HO98" s="455" t="str">
        <f t="shared" si="188"/>
        <v/>
      </c>
      <c r="HP98" s="953" t="str">
        <f t="shared" si="188"/>
        <v/>
      </c>
      <c r="HQ98" s="768" t="str">
        <f t="shared" si="188"/>
        <v/>
      </c>
      <c r="HR98" s="455" t="str">
        <f t="shared" si="188"/>
        <v/>
      </c>
      <c r="HS98" s="455" t="str">
        <f t="shared" si="188"/>
        <v/>
      </c>
      <c r="HT98" s="455" t="str">
        <f t="shared" si="188"/>
        <v/>
      </c>
      <c r="HU98" s="455" t="str">
        <f t="shared" si="188"/>
        <v/>
      </c>
      <c r="HV98" s="455" t="str">
        <f t="shared" si="189"/>
        <v/>
      </c>
      <c r="HW98" s="953" t="str">
        <f t="shared" si="189"/>
        <v/>
      </c>
      <c r="HX98" s="768" t="str">
        <f t="shared" si="189"/>
        <v/>
      </c>
      <c r="HY98" s="455" t="str">
        <f t="shared" si="189"/>
        <v/>
      </c>
      <c r="HZ98" s="455" t="str">
        <f t="shared" si="189"/>
        <v/>
      </c>
      <c r="IA98" s="455" t="str">
        <f t="shared" si="189"/>
        <v/>
      </c>
      <c r="IB98" s="455" t="str">
        <f t="shared" si="189"/>
        <v/>
      </c>
      <c r="IC98" s="455" t="str">
        <f t="shared" si="189"/>
        <v/>
      </c>
      <c r="ID98" s="953" t="str">
        <f t="shared" si="189"/>
        <v/>
      </c>
      <c r="IE98" s="768" t="str">
        <f t="shared" si="189"/>
        <v/>
      </c>
      <c r="IF98" s="455" t="str">
        <f t="shared" si="189"/>
        <v/>
      </c>
      <c r="IG98" s="455" t="str">
        <f t="shared" si="189"/>
        <v/>
      </c>
      <c r="IH98" s="455" t="str">
        <f t="shared" si="189"/>
        <v/>
      </c>
      <c r="II98" s="455" t="str">
        <f t="shared" si="189"/>
        <v/>
      </c>
      <c r="IJ98" s="455" t="str">
        <f t="shared" si="189"/>
        <v/>
      </c>
      <c r="IK98" s="953" t="str">
        <f t="shared" si="189"/>
        <v/>
      </c>
      <c r="IL98" s="768" t="str">
        <f t="shared" si="190"/>
        <v/>
      </c>
      <c r="IM98" s="455" t="str">
        <f t="shared" si="190"/>
        <v/>
      </c>
      <c r="IN98" s="455" t="str">
        <f t="shared" si="190"/>
        <v/>
      </c>
      <c r="IO98" s="455" t="str">
        <f t="shared" si="190"/>
        <v/>
      </c>
      <c r="IP98" s="455" t="str">
        <f t="shared" si="190"/>
        <v/>
      </c>
      <c r="IQ98" s="455" t="str">
        <f t="shared" si="190"/>
        <v/>
      </c>
      <c r="IR98" s="953" t="str">
        <f t="shared" si="190"/>
        <v/>
      </c>
      <c r="IS98" s="768" t="str">
        <f t="shared" si="190"/>
        <v/>
      </c>
      <c r="IT98" s="455" t="str">
        <f t="shared" si="190"/>
        <v/>
      </c>
      <c r="IU98" s="455" t="str">
        <f t="shared" si="190"/>
        <v/>
      </c>
      <c r="IV98" s="455" t="str">
        <f t="shared" si="190"/>
        <v/>
      </c>
      <c r="IW98" s="455" t="str">
        <f t="shared" si="190"/>
        <v/>
      </c>
      <c r="IX98" s="455" t="str">
        <f t="shared" si="190"/>
        <v/>
      </c>
      <c r="IY98" s="954" t="str">
        <f t="shared" si="190"/>
        <v/>
      </c>
      <c r="IZ98" s="768" t="str">
        <f t="shared" si="190"/>
        <v/>
      </c>
      <c r="JA98" s="455" t="str">
        <f t="shared" si="190"/>
        <v/>
      </c>
      <c r="JB98" s="455" t="str">
        <f t="shared" si="191"/>
        <v/>
      </c>
      <c r="JC98" s="455" t="str">
        <f t="shared" si="191"/>
        <v/>
      </c>
      <c r="JD98" s="455" t="str">
        <f t="shared" si="191"/>
        <v/>
      </c>
      <c r="JE98" s="455" t="str">
        <f t="shared" si="191"/>
        <v/>
      </c>
      <c r="JF98" s="953" t="str">
        <f t="shared" si="191"/>
        <v/>
      </c>
      <c r="JG98" s="768" t="str">
        <f t="shared" si="191"/>
        <v/>
      </c>
      <c r="JH98" s="455" t="str">
        <f t="shared" si="191"/>
        <v/>
      </c>
      <c r="JI98" s="455" t="str">
        <f t="shared" si="191"/>
        <v/>
      </c>
      <c r="JJ98" s="455" t="str">
        <f t="shared" si="191"/>
        <v/>
      </c>
      <c r="JK98" s="455" t="str">
        <f t="shared" si="191"/>
        <v/>
      </c>
      <c r="JL98" s="455" t="str">
        <f t="shared" si="191"/>
        <v/>
      </c>
      <c r="JM98" s="953" t="str">
        <f t="shared" si="191"/>
        <v/>
      </c>
      <c r="JN98" s="768" t="str">
        <f t="shared" si="191"/>
        <v/>
      </c>
      <c r="JO98" s="455" t="str">
        <f t="shared" si="191"/>
        <v/>
      </c>
      <c r="JP98" s="455" t="str">
        <f t="shared" si="191"/>
        <v/>
      </c>
      <c r="JQ98" s="455" t="str">
        <f t="shared" si="191"/>
        <v/>
      </c>
      <c r="JR98" s="455" t="str">
        <f t="shared" si="192"/>
        <v/>
      </c>
      <c r="JS98" s="455" t="str">
        <f t="shared" si="192"/>
        <v/>
      </c>
      <c r="JT98" s="953" t="str">
        <f t="shared" si="192"/>
        <v/>
      </c>
      <c r="JU98" s="768" t="str">
        <f t="shared" si="192"/>
        <v/>
      </c>
      <c r="JV98" s="455" t="str">
        <f t="shared" si="192"/>
        <v/>
      </c>
      <c r="JW98" s="455" t="str">
        <f t="shared" si="192"/>
        <v/>
      </c>
      <c r="JX98" s="455" t="str">
        <f t="shared" si="192"/>
        <v/>
      </c>
      <c r="JY98" s="455" t="str">
        <f t="shared" si="192"/>
        <v/>
      </c>
      <c r="JZ98" s="455" t="str">
        <f t="shared" si="192"/>
        <v/>
      </c>
      <c r="KA98" s="953" t="str">
        <f t="shared" si="192"/>
        <v/>
      </c>
      <c r="KB98" s="768" t="str">
        <f t="shared" si="192"/>
        <v/>
      </c>
      <c r="KC98" s="455" t="str">
        <f t="shared" si="192"/>
        <v/>
      </c>
      <c r="KD98" s="455" t="str">
        <f t="shared" si="192"/>
        <v/>
      </c>
      <c r="KE98" s="455" t="str">
        <f t="shared" si="192"/>
        <v/>
      </c>
      <c r="KF98" s="455" t="str">
        <f t="shared" si="192"/>
        <v/>
      </c>
      <c r="KG98" s="455" t="str">
        <f t="shared" si="192"/>
        <v/>
      </c>
      <c r="KH98" s="953" t="str">
        <f t="shared" si="193"/>
        <v/>
      </c>
      <c r="KI98" s="768" t="str">
        <f t="shared" si="193"/>
        <v/>
      </c>
      <c r="KJ98" s="455" t="str">
        <f t="shared" si="193"/>
        <v/>
      </c>
      <c r="KK98" s="455" t="str">
        <f t="shared" si="193"/>
        <v/>
      </c>
      <c r="KL98" s="455" t="str">
        <f t="shared" si="193"/>
        <v/>
      </c>
      <c r="KM98" s="455" t="str">
        <f t="shared" si="193"/>
        <v/>
      </c>
      <c r="KN98" s="455" t="str">
        <f t="shared" si="193"/>
        <v/>
      </c>
      <c r="KO98" s="953" t="str">
        <f t="shared" si="193"/>
        <v/>
      </c>
      <c r="KP98" s="768" t="str">
        <f t="shared" si="193"/>
        <v/>
      </c>
      <c r="KQ98" s="455" t="str">
        <f t="shared" si="193"/>
        <v/>
      </c>
      <c r="KR98" s="455" t="str">
        <f t="shared" si="193"/>
        <v/>
      </c>
      <c r="KS98" s="455" t="str">
        <f t="shared" si="193"/>
        <v/>
      </c>
      <c r="KT98" s="455" t="str">
        <f t="shared" si="193"/>
        <v/>
      </c>
      <c r="KU98" s="455" t="str">
        <f t="shared" si="193"/>
        <v/>
      </c>
      <c r="KV98" s="953" t="str">
        <f t="shared" si="193"/>
        <v/>
      </c>
      <c r="KW98" s="768" t="str">
        <f t="shared" si="193"/>
        <v/>
      </c>
      <c r="KX98" s="455" t="str">
        <f t="shared" si="194"/>
        <v/>
      </c>
      <c r="KY98" s="455" t="str">
        <f t="shared" si="194"/>
        <v/>
      </c>
      <c r="KZ98" s="455" t="str">
        <f t="shared" si="194"/>
        <v/>
      </c>
      <c r="LA98" s="455" t="str">
        <f t="shared" si="194"/>
        <v/>
      </c>
      <c r="LB98" s="455" t="str">
        <f t="shared" si="194"/>
        <v/>
      </c>
      <c r="LC98" s="954" t="str">
        <f t="shared" si="194"/>
        <v/>
      </c>
      <c r="LD98" s="768" t="str">
        <f t="shared" si="194"/>
        <v/>
      </c>
      <c r="LE98" s="455" t="str">
        <f t="shared" si="194"/>
        <v/>
      </c>
      <c r="LF98" s="455" t="str">
        <f t="shared" si="194"/>
        <v/>
      </c>
      <c r="LG98" s="455" t="str">
        <f t="shared" si="194"/>
        <v/>
      </c>
      <c r="LH98" s="455" t="str">
        <f t="shared" si="194"/>
        <v/>
      </c>
      <c r="LI98" s="455" t="str">
        <f t="shared" si="194"/>
        <v/>
      </c>
      <c r="LJ98" s="953" t="str">
        <f t="shared" si="194"/>
        <v/>
      </c>
      <c r="LK98" s="768" t="str">
        <f t="shared" si="194"/>
        <v/>
      </c>
      <c r="LL98" s="455" t="str">
        <f t="shared" si="194"/>
        <v/>
      </c>
      <c r="LM98" s="455" t="str">
        <f t="shared" si="194"/>
        <v/>
      </c>
      <c r="LN98" s="455" t="str">
        <f t="shared" si="195"/>
        <v/>
      </c>
      <c r="LO98" s="455" t="str">
        <f t="shared" si="195"/>
        <v/>
      </c>
      <c r="LP98" s="455" t="str">
        <f t="shared" si="195"/>
        <v/>
      </c>
      <c r="LQ98" s="953" t="str">
        <f t="shared" si="195"/>
        <v/>
      </c>
      <c r="LR98" s="768" t="str">
        <f t="shared" si="195"/>
        <v/>
      </c>
      <c r="LS98" s="455" t="str">
        <f t="shared" si="195"/>
        <v/>
      </c>
      <c r="LT98" s="455" t="str">
        <f t="shared" si="195"/>
        <v/>
      </c>
      <c r="LU98" s="455" t="str">
        <f t="shared" si="195"/>
        <v/>
      </c>
      <c r="LV98" s="455" t="str">
        <f t="shared" si="195"/>
        <v/>
      </c>
      <c r="LW98" s="455" t="str">
        <f t="shared" si="195"/>
        <v/>
      </c>
      <c r="LX98" s="953" t="str">
        <f t="shared" si="195"/>
        <v/>
      </c>
      <c r="LY98" s="768" t="str">
        <f t="shared" si="195"/>
        <v/>
      </c>
      <c r="LZ98" s="455" t="str">
        <f t="shared" si="195"/>
        <v/>
      </c>
      <c r="MA98" s="455" t="str">
        <f t="shared" si="195"/>
        <v/>
      </c>
      <c r="MB98" s="455" t="str">
        <f t="shared" si="195"/>
        <v/>
      </c>
      <c r="MC98" s="455" t="str">
        <f t="shared" si="195"/>
        <v/>
      </c>
      <c r="MD98" s="455" t="str">
        <f t="shared" si="196"/>
        <v/>
      </c>
      <c r="ME98" s="953" t="str">
        <f t="shared" si="196"/>
        <v/>
      </c>
      <c r="MF98" s="768" t="str">
        <f t="shared" si="196"/>
        <v/>
      </c>
      <c r="MG98" s="455" t="str">
        <f t="shared" si="196"/>
        <v/>
      </c>
      <c r="MH98" s="455" t="str">
        <f t="shared" si="196"/>
        <v/>
      </c>
      <c r="MI98" s="455" t="str">
        <f t="shared" si="196"/>
        <v/>
      </c>
      <c r="MJ98" s="455" t="str">
        <f t="shared" si="196"/>
        <v/>
      </c>
      <c r="MK98" s="455" t="str">
        <f t="shared" si="196"/>
        <v/>
      </c>
      <c r="ML98" s="953" t="str">
        <f t="shared" si="196"/>
        <v/>
      </c>
      <c r="MM98" s="768" t="str">
        <f t="shared" si="196"/>
        <v/>
      </c>
      <c r="MN98" s="455" t="str">
        <f t="shared" si="196"/>
        <v/>
      </c>
      <c r="MO98" s="455" t="str">
        <f t="shared" si="196"/>
        <v/>
      </c>
      <c r="MP98" s="455" t="str">
        <f t="shared" si="196"/>
        <v/>
      </c>
      <c r="MQ98" s="455" t="str">
        <f t="shared" si="196"/>
        <v/>
      </c>
      <c r="MR98" s="455" t="str">
        <f t="shared" si="196"/>
        <v/>
      </c>
      <c r="MS98" s="953" t="str">
        <f t="shared" si="196"/>
        <v/>
      </c>
      <c r="MT98" s="768" t="str">
        <f t="shared" si="197"/>
        <v/>
      </c>
      <c r="MU98" s="455" t="str">
        <f t="shared" si="197"/>
        <v/>
      </c>
      <c r="MV98" s="455" t="str">
        <f t="shared" si="197"/>
        <v/>
      </c>
      <c r="MW98" s="455" t="str">
        <f t="shared" si="197"/>
        <v/>
      </c>
      <c r="MX98" s="455" t="str">
        <f t="shared" si="197"/>
        <v/>
      </c>
      <c r="MY98" s="455" t="str">
        <f t="shared" si="197"/>
        <v/>
      </c>
      <c r="MZ98" s="953" t="str">
        <f t="shared" si="197"/>
        <v/>
      </c>
      <c r="NA98" s="768" t="str">
        <f t="shared" si="197"/>
        <v/>
      </c>
      <c r="NB98" s="455" t="str">
        <f t="shared" si="197"/>
        <v/>
      </c>
      <c r="NC98" s="455" t="str">
        <f t="shared" si="197"/>
        <v/>
      </c>
      <c r="ND98" s="455" t="str">
        <f t="shared" si="197"/>
        <v/>
      </c>
      <c r="NE98" s="455" t="str">
        <f t="shared" si="197"/>
        <v/>
      </c>
      <c r="NF98" s="455" t="str">
        <f t="shared" si="197"/>
        <v/>
      </c>
      <c r="NG98" s="954" t="str">
        <f t="shared" si="197"/>
        <v/>
      </c>
      <c r="NH98" s="768" t="str">
        <f t="shared" si="197"/>
        <v/>
      </c>
      <c r="NI98" s="455" t="str">
        <f t="shared" si="197"/>
        <v/>
      </c>
      <c r="NJ98" s="455" t="str">
        <f t="shared" si="198"/>
        <v/>
      </c>
      <c r="NK98" s="455" t="str">
        <f t="shared" si="198"/>
        <v/>
      </c>
      <c r="NL98" s="455" t="str">
        <f t="shared" si="198"/>
        <v/>
      </c>
      <c r="NM98" s="455" t="str">
        <f t="shared" si="198"/>
        <v/>
      </c>
      <c r="NN98" s="953" t="str">
        <f t="shared" si="198"/>
        <v/>
      </c>
      <c r="NO98" s="83"/>
      <c r="NP98" s="83"/>
      <c r="NQ98" s="83"/>
      <c r="NR98" s="83"/>
      <c r="NS98" s="83"/>
      <c r="NT98" s="83"/>
      <c r="NU98" s="83"/>
      <c r="NV98" s="83"/>
      <c r="NW98" s="83"/>
      <c r="NX98" s="83"/>
      <c r="NY98" s="83"/>
      <c r="NZ98" s="83"/>
      <c r="OA98" s="83"/>
      <c r="OB98" s="83"/>
      <c r="OC98" s="83"/>
      <c r="OD98" s="83"/>
      <c r="OE98" s="83"/>
      <c r="OF98" s="83"/>
      <c r="OG98" s="83"/>
      <c r="OH98" s="83"/>
      <c r="OI98" s="83"/>
      <c r="OJ98" s="83"/>
      <c r="OK98" s="83"/>
      <c r="OL98" s="83"/>
      <c r="OM98" s="83"/>
      <c r="ON98" s="83"/>
      <c r="OO98" s="83"/>
      <c r="OP98" s="83"/>
      <c r="OQ98" s="83"/>
      <c r="OR98" s="83"/>
      <c r="OS98" s="83"/>
      <c r="OT98" s="83"/>
      <c r="OU98" s="83"/>
      <c r="OV98" s="83"/>
      <c r="OW98" s="83"/>
      <c r="OX98" s="83"/>
      <c r="OY98" s="83"/>
      <c r="OZ98" s="83"/>
      <c r="PA98" s="83"/>
      <c r="PB98" s="83"/>
      <c r="PC98" s="83"/>
      <c r="PD98" s="83"/>
      <c r="PE98" s="83"/>
      <c r="PF98" s="83"/>
      <c r="PG98" s="83"/>
      <c r="PH98" s="83"/>
      <c r="PI98" s="83"/>
      <c r="PJ98" s="83"/>
      <c r="PK98" s="83"/>
      <c r="PL98" s="83"/>
      <c r="PM98" s="83"/>
      <c r="PN98" s="83"/>
      <c r="PO98" s="83"/>
      <c r="PP98" s="83"/>
      <c r="PQ98" s="83"/>
      <c r="PR98" s="83"/>
      <c r="PS98" s="83"/>
      <c r="PT98" s="83"/>
      <c r="PU98" s="83"/>
      <c r="PV98" s="83"/>
      <c r="PW98" s="83"/>
      <c r="PX98" s="83"/>
      <c r="PY98" s="83"/>
      <c r="PZ98" s="83"/>
      <c r="QA98" s="83"/>
      <c r="QB98" s="83"/>
      <c r="QC98" s="83"/>
      <c r="QD98" s="83"/>
      <c r="QE98" s="83"/>
      <c r="QF98" s="83"/>
      <c r="QG98" s="83"/>
      <c r="QH98" s="83"/>
      <c r="QI98" s="83"/>
      <c r="QJ98" s="83"/>
      <c r="QK98" s="83"/>
      <c r="QL98" s="83"/>
      <c r="QM98" s="83"/>
      <c r="QN98" s="83"/>
      <c r="QO98" s="83"/>
      <c r="QP98" s="83"/>
      <c r="QQ98" s="83"/>
      <c r="QR98" s="83"/>
      <c r="QS98" s="83"/>
      <c r="QT98" s="83"/>
      <c r="QU98" s="83"/>
      <c r="QV98" s="83"/>
      <c r="QW98" s="83"/>
      <c r="QX98" s="83"/>
      <c r="QY98" s="83"/>
      <c r="QZ98" s="83"/>
      <c r="RA98" s="83"/>
      <c r="RB98" s="83"/>
      <c r="RC98" s="83"/>
      <c r="RD98" s="83"/>
      <c r="RE98" s="83"/>
      <c r="RF98" s="83"/>
      <c r="RG98" s="83"/>
      <c r="RH98" s="83"/>
      <c r="RI98" s="83"/>
      <c r="RJ98" s="83"/>
      <c r="RK98" s="83"/>
      <c r="RL98" s="83"/>
      <c r="RM98" s="83"/>
      <c r="RN98" s="83"/>
      <c r="RO98" s="83"/>
      <c r="RP98" s="83"/>
      <c r="RQ98" s="83"/>
      <c r="RR98" s="83"/>
      <c r="RS98" s="83"/>
      <c r="RT98" s="83"/>
      <c r="RU98" s="83"/>
      <c r="RV98" s="83"/>
      <c r="RW98" s="83"/>
      <c r="RX98" s="83"/>
      <c r="RY98" s="83"/>
      <c r="RZ98" s="83"/>
      <c r="SA98" s="83"/>
      <c r="SB98" s="83"/>
      <c r="SC98" s="83"/>
      <c r="SD98" s="83"/>
      <c r="SE98" s="83"/>
      <c r="SF98" s="83"/>
      <c r="SG98" s="83"/>
      <c r="SH98" s="83"/>
      <c r="SI98" s="83"/>
      <c r="SJ98" s="83"/>
      <c r="SK98" s="83"/>
      <c r="SL98" s="83"/>
      <c r="SM98" s="83"/>
      <c r="SN98" s="83"/>
      <c r="SO98" s="83"/>
      <c r="SP98" s="83"/>
      <c r="SQ98" s="83"/>
      <c r="SR98" s="83"/>
      <c r="SS98" s="83"/>
      <c r="ST98" s="83"/>
      <c r="SU98" s="83"/>
      <c r="SV98" s="83"/>
      <c r="SW98" s="83"/>
      <c r="SX98" s="83"/>
      <c r="SY98" s="83"/>
      <c r="SZ98" s="83"/>
      <c r="TA98" s="83"/>
      <c r="TB98" s="83"/>
      <c r="TC98" s="83"/>
      <c r="TD98" s="83"/>
      <c r="TE98" s="83"/>
      <c r="TF98" s="83"/>
      <c r="TG98" s="83"/>
      <c r="TH98" s="83"/>
      <c r="TI98" s="83"/>
      <c r="TJ98" s="83"/>
      <c r="TK98" s="83"/>
      <c r="TL98" s="83"/>
      <c r="TM98" s="83"/>
      <c r="TN98" s="83"/>
      <c r="TO98" s="83"/>
      <c r="TP98" s="83"/>
      <c r="TQ98" s="83"/>
      <c r="TR98" s="83"/>
      <c r="TS98" s="83"/>
      <c r="TT98" s="83"/>
      <c r="TU98" s="83"/>
      <c r="TV98" s="83"/>
      <c r="TW98" s="83"/>
      <c r="TX98" s="83"/>
      <c r="TY98" s="83"/>
      <c r="TZ98" s="83"/>
      <c r="UA98" s="83"/>
      <c r="UB98" s="83"/>
      <c r="UC98" s="83"/>
      <c r="UD98" s="83"/>
      <c r="UE98" s="83"/>
      <c r="UF98" s="83"/>
      <c r="UG98" s="83"/>
      <c r="UH98" s="83"/>
      <c r="UI98" s="83"/>
      <c r="UJ98" s="83"/>
      <c r="UK98" s="83"/>
      <c r="UL98" s="83"/>
      <c r="UM98" s="83"/>
      <c r="UN98" s="83"/>
      <c r="UO98" s="83"/>
      <c r="UP98" s="83"/>
      <c r="UQ98" s="83"/>
    </row>
    <row r="99" spans="1:563" s="1" customFormat="1" hidden="1" x14ac:dyDescent="0.2">
      <c r="A99" s="938">
        <f>alapadatok!A81</f>
        <v>16</v>
      </c>
      <c r="B99" s="678" t="str">
        <f>IF(alapadatok!C81="","",alapadatok!C81)</f>
        <v/>
      </c>
      <c r="C99" s="584" t="str">
        <f>IF(alapadatok!B81="","",alapadatok!B81)</f>
        <v/>
      </c>
      <c r="D99" s="584" t="str">
        <f>IF(alapadatok!D81="","",alapadatok!D81)</f>
        <v/>
      </c>
      <c r="E99" s="948" t="str">
        <f>IF(alapadatok!K81="","",alapadatok!K81)</f>
        <v/>
      </c>
      <c r="F99" s="952" t="str">
        <f t="shared" si="175"/>
        <v/>
      </c>
      <c r="G99" s="953" t="str">
        <f t="shared" si="175"/>
        <v/>
      </c>
      <c r="H99" s="768" t="str">
        <f t="shared" si="175"/>
        <v/>
      </c>
      <c r="I99" s="455" t="str">
        <f t="shared" si="175"/>
        <v/>
      </c>
      <c r="J99" s="455" t="str">
        <f t="shared" si="175"/>
        <v/>
      </c>
      <c r="K99" s="455" t="str">
        <f t="shared" si="175"/>
        <v/>
      </c>
      <c r="L99" s="455" t="str">
        <f t="shared" si="175"/>
        <v/>
      </c>
      <c r="M99" s="455" t="str">
        <f t="shared" si="175"/>
        <v/>
      </c>
      <c r="N99" s="953" t="str">
        <f t="shared" si="175"/>
        <v/>
      </c>
      <c r="O99" s="768" t="str">
        <f t="shared" si="175"/>
        <v/>
      </c>
      <c r="P99" s="455" t="str">
        <f t="shared" si="175"/>
        <v/>
      </c>
      <c r="Q99" s="455" t="str">
        <f t="shared" si="175"/>
        <v/>
      </c>
      <c r="R99" s="455" t="str">
        <f t="shared" si="175"/>
        <v/>
      </c>
      <c r="S99" s="455" t="str">
        <f t="shared" si="175"/>
        <v/>
      </c>
      <c r="T99" s="455" t="str">
        <f t="shared" si="175"/>
        <v/>
      </c>
      <c r="U99" s="953" t="str">
        <f t="shared" ref="U99:AJ113" si="204">IF($C99="","",U$82)</f>
        <v/>
      </c>
      <c r="V99" s="768" t="str">
        <f t="shared" si="201"/>
        <v/>
      </c>
      <c r="W99" s="455" t="str">
        <f t="shared" si="201"/>
        <v/>
      </c>
      <c r="X99" s="455" t="str">
        <f t="shared" si="201"/>
        <v/>
      </c>
      <c r="Y99" s="455" t="str">
        <f t="shared" si="201"/>
        <v/>
      </c>
      <c r="Z99" s="455" t="str">
        <f t="shared" si="201"/>
        <v/>
      </c>
      <c r="AA99" s="455" t="str">
        <f t="shared" si="201"/>
        <v/>
      </c>
      <c r="AB99" s="953" t="str">
        <f t="shared" si="201"/>
        <v/>
      </c>
      <c r="AC99" s="768" t="str">
        <f t="shared" si="201"/>
        <v/>
      </c>
      <c r="AD99" s="455" t="str">
        <f t="shared" si="201"/>
        <v/>
      </c>
      <c r="AE99" s="455" t="str">
        <f t="shared" si="201"/>
        <v/>
      </c>
      <c r="AF99" s="455" t="str">
        <f t="shared" si="201"/>
        <v/>
      </c>
      <c r="AG99" s="455" t="str">
        <f t="shared" si="201"/>
        <v/>
      </c>
      <c r="AH99" s="455" t="str">
        <f t="shared" si="201"/>
        <v/>
      </c>
      <c r="AI99" s="953" t="str">
        <f t="shared" si="201"/>
        <v/>
      </c>
      <c r="AJ99" s="768" t="str">
        <f t="shared" si="201"/>
        <v/>
      </c>
      <c r="AK99" s="455" t="str">
        <f t="shared" ref="AK99:AZ113" si="205">IF($C99="","",AK$82)</f>
        <v/>
      </c>
      <c r="AL99" s="455" t="str">
        <f t="shared" si="202"/>
        <v/>
      </c>
      <c r="AM99" s="455" t="str">
        <f t="shared" si="202"/>
        <v/>
      </c>
      <c r="AN99" s="455" t="str">
        <f t="shared" si="202"/>
        <v/>
      </c>
      <c r="AO99" s="455" t="str">
        <f t="shared" si="202"/>
        <v/>
      </c>
      <c r="AP99" s="953" t="str">
        <f t="shared" si="202"/>
        <v/>
      </c>
      <c r="AQ99" s="768" t="str">
        <f t="shared" si="202"/>
        <v/>
      </c>
      <c r="AR99" s="455" t="str">
        <f t="shared" si="202"/>
        <v/>
      </c>
      <c r="AS99" s="455" t="str">
        <f t="shared" si="202"/>
        <v/>
      </c>
      <c r="AT99" s="455" t="str">
        <f t="shared" si="202"/>
        <v/>
      </c>
      <c r="AU99" s="455" t="str">
        <f t="shared" si="202"/>
        <v/>
      </c>
      <c r="AV99" s="455" t="str">
        <f t="shared" si="202"/>
        <v/>
      </c>
      <c r="AW99" s="953" t="str">
        <f t="shared" si="202"/>
        <v/>
      </c>
      <c r="AX99" s="768" t="str">
        <f t="shared" si="202"/>
        <v/>
      </c>
      <c r="AY99" s="455" t="str">
        <f t="shared" si="202"/>
        <v/>
      </c>
      <c r="AZ99" s="455" t="str">
        <f t="shared" si="202"/>
        <v/>
      </c>
      <c r="BA99" s="455" t="str">
        <f t="shared" ref="BA99:BP113" si="206">IF($C99="","",BA$82)</f>
        <v/>
      </c>
      <c r="BB99" s="455" t="str">
        <f t="shared" si="177"/>
        <v/>
      </c>
      <c r="BC99" s="455" t="str">
        <f t="shared" si="177"/>
        <v/>
      </c>
      <c r="BD99" s="953" t="str">
        <f t="shared" si="177"/>
        <v/>
      </c>
      <c r="BE99" s="768" t="str">
        <f t="shared" si="177"/>
        <v/>
      </c>
      <c r="BF99" s="455" t="str">
        <f t="shared" si="177"/>
        <v/>
      </c>
      <c r="BG99" s="455" t="str">
        <f t="shared" si="177"/>
        <v/>
      </c>
      <c r="BH99" s="455" t="str">
        <f t="shared" si="177"/>
        <v/>
      </c>
      <c r="BI99" s="455" t="str">
        <f t="shared" si="177"/>
        <v/>
      </c>
      <c r="BJ99" s="455" t="str">
        <f t="shared" si="177"/>
        <v/>
      </c>
      <c r="BK99" s="953" t="str">
        <f t="shared" si="177"/>
        <v/>
      </c>
      <c r="BL99" s="768" t="str">
        <f t="shared" si="177"/>
        <v/>
      </c>
      <c r="BM99" s="455" t="str">
        <f t="shared" si="177"/>
        <v/>
      </c>
      <c r="BN99" s="455" t="str">
        <f t="shared" si="177"/>
        <v/>
      </c>
      <c r="BO99" s="455" t="str">
        <f t="shared" si="177"/>
        <v/>
      </c>
      <c r="BP99" s="455" t="str">
        <f t="shared" si="177"/>
        <v/>
      </c>
      <c r="BQ99" s="455" t="str">
        <f t="shared" ref="BQ99:CF113" si="207">IF($C99="","",BQ$82)</f>
        <v/>
      </c>
      <c r="BR99" s="953" t="str">
        <f t="shared" si="179"/>
        <v/>
      </c>
      <c r="BS99" s="768" t="str">
        <f t="shared" si="179"/>
        <v/>
      </c>
      <c r="BT99" s="455" t="str">
        <f t="shared" si="179"/>
        <v/>
      </c>
      <c r="BU99" s="455" t="str">
        <f t="shared" si="179"/>
        <v/>
      </c>
      <c r="BV99" s="455" t="str">
        <f t="shared" si="179"/>
        <v/>
      </c>
      <c r="BW99" s="455" t="str">
        <f t="shared" si="179"/>
        <v/>
      </c>
      <c r="BX99" s="455" t="str">
        <f t="shared" si="179"/>
        <v/>
      </c>
      <c r="BY99" s="953" t="str">
        <f t="shared" si="179"/>
        <v/>
      </c>
      <c r="BZ99" s="768" t="str">
        <f t="shared" si="179"/>
        <v/>
      </c>
      <c r="CA99" s="455" t="str">
        <f t="shared" si="179"/>
        <v/>
      </c>
      <c r="CB99" s="455" t="str">
        <f t="shared" si="179"/>
        <v/>
      </c>
      <c r="CC99" s="455" t="str">
        <f t="shared" si="179"/>
        <v/>
      </c>
      <c r="CD99" s="455" t="str">
        <f t="shared" si="179"/>
        <v/>
      </c>
      <c r="CE99" s="455" t="str">
        <f t="shared" si="179"/>
        <v/>
      </c>
      <c r="CF99" s="953" t="str">
        <f t="shared" si="179"/>
        <v/>
      </c>
      <c r="CG99" s="768" t="str">
        <f t="shared" ref="CG99:CV113" si="208">IF($C99="","",CG$82)</f>
        <v/>
      </c>
      <c r="CH99" s="455" t="str">
        <f t="shared" si="180"/>
        <v/>
      </c>
      <c r="CI99" s="455" t="str">
        <f t="shared" si="180"/>
        <v/>
      </c>
      <c r="CJ99" s="455" t="str">
        <f t="shared" si="180"/>
        <v/>
      </c>
      <c r="CK99" s="455" t="str">
        <f t="shared" si="180"/>
        <v/>
      </c>
      <c r="CL99" s="455" t="str">
        <f t="shared" si="180"/>
        <v/>
      </c>
      <c r="CM99" s="953" t="str">
        <f t="shared" si="180"/>
        <v/>
      </c>
      <c r="CN99" s="768" t="str">
        <f t="shared" si="180"/>
        <v/>
      </c>
      <c r="CO99" s="455" t="str">
        <f t="shared" si="180"/>
        <v/>
      </c>
      <c r="CP99" s="455" t="str">
        <f t="shared" si="180"/>
        <v/>
      </c>
      <c r="CQ99" s="455" t="str">
        <f t="shared" si="180"/>
        <v/>
      </c>
      <c r="CR99" s="455" t="str">
        <f t="shared" si="180"/>
        <v/>
      </c>
      <c r="CS99" s="455" t="str">
        <f t="shared" si="180"/>
        <v/>
      </c>
      <c r="CT99" s="953" t="str">
        <f t="shared" si="180"/>
        <v/>
      </c>
      <c r="CU99" s="952" t="str">
        <f t="shared" si="180"/>
        <v/>
      </c>
      <c r="CV99" s="455" t="str">
        <f t="shared" si="180"/>
        <v/>
      </c>
      <c r="CW99" s="455" t="str">
        <f t="shared" ref="CW99:DL113" si="209">IF($C99="","",CW$82)</f>
        <v/>
      </c>
      <c r="CX99" s="455" t="str">
        <f t="shared" si="181"/>
        <v/>
      </c>
      <c r="CY99" s="455" t="str">
        <f t="shared" si="181"/>
        <v/>
      </c>
      <c r="CZ99" s="455" t="str">
        <f t="shared" si="181"/>
        <v/>
      </c>
      <c r="DA99" s="953" t="str">
        <f t="shared" si="181"/>
        <v/>
      </c>
      <c r="DB99" s="768" t="str">
        <f t="shared" si="181"/>
        <v/>
      </c>
      <c r="DC99" s="455" t="str">
        <f t="shared" si="181"/>
        <v/>
      </c>
      <c r="DD99" s="455" t="str">
        <f t="shared" si="181"/>
        <v/>
      </c>
      <c r="DE99" s="455" t="str">
        <f t="shared" si="181"/>
        <v/>
      </c>
      <c r="DF99" s="455" t="str">
        <f t="shared" si="181"/>
        <v/>
      </c>
      <c r="DG99" s="455" t="str">
        <f t="shared" si="181"/>
        <v/>
      </c>
      <c r="DH99" s="953" t="str">
        <f t="shared" si="181"/>
        <v/>
      </c>
      <c r="DI99" s="768" t="str">
        <f t="shared" si="181"/>
        <v/>
      </c>
      <c r="DJ99" s="455" t="str">
        <f t="shared" si="181"/>
        <v/>
      </c>
      <c r="DK99" s="455" t="str">
        <f t="shared" si="181"/>
        <v/>
      </c>
      <c r="DL99" s="455" t="str">
        <f t="shared" si="181"/>
        <v/>
      </c>
      <c r="DM99" s="455" t="str">
        <f t="shared" ref="DM99:EB113" si="210">IF($C99="","",DM$82)</f>
        <v/>
      </c>
      <c r="DN99" s="455" t="str">
        <f t="shared" si="182"/>
        <v/>
      </c>
      <c r="DO99" s="953" t="str">
        <f t="shared" si="182"/>
        <v/>
      </c>
      <c r="DP99" s="768" t="str">
        <f t="shared" si="182"/>
        <v/>
      </c>
      <c r="DQ99" s="455" t="str">
        <f t="shared" si="182"/>
        <v/>
      </c>
      <c r="DR99" s="455" t="str">
        <f t="shared" si="182"/>
        <v/>
      </c>
      <c r="DS99" s="455" t="str">
        <f t="shared" si="182"/>
        <v/>
      </c>
      <c r="DT99" s="455" t="str">
        <f t="shared" si="182"/>
        <v/>
      </c>
      <c r="DU99" s="455" t="str">
        <f t="shared" si="182"/>
        <v/>
      </c>
      <c r="DV99" s="953" t="str">
        <f t="shared" si="182"/>
        <v/>
      </c>
      <c r="DW99" s="768" t="str">
        <f t="shared" si="182"/>
        <v/>
      </c>
      <c r="DX99" s="455" t="str">
        <f t="shared" si="182"/>
        <v/>
      </c>
      <c r="DY99" s="455" t="str">
        <f t="shared" si="182"/>
        <v/>
      </c>
      <c r="DZ99" s="455" t="str">
        <f t="shared" si="182"/>
        <v/>
      </c>
      <c r="EA99" s="455" t="str">
        <f t="shared" si="182"/>
        <v/>
      </c>
      <c r="EB99" s="455" t="str">
        <f t="shared" si="182"/>
        <v/>
      </c>
      <c r="EC99" s="954" t="str">
        <f t="shared" ref="EC99:ER113" si="211">IF($C99="","",EC$82)</f>
        <v/>
      </c>
      <c r="ED99" s="768" t="str">
        <f t="shared" si="183"/>
        <v/>
      </c>
      <c r="EE99" s="455" t="str">
        <f t="shared" si="183"/>
        <v/>
      </c>
      <c r="EF99" s="455" t="str">
        <f t="shared" si="183"/>
        <v/>
      </c>
      <c r="EG99" s="455" t="str">
        <f t="shared" si="183"/>
        <v/>
      </c>
      <c r="EH99" s="455" t="str">
        <f t="shared" si="183"/>
        <v/>
      </c>
      <c r="EI99" s="455" t="str">
        <f t="shared" si="183"/>
        <v/>
      </c>
      <c r="EJ99" s="953" t="str">
        <f t="shared" si="183"/>
        <v/>
      </c>
      <c r="EK99" s="768" t="str">
        <f t="shared" si="183"/>
        <v/>
      </c>
      <c r="EL99" s="455" t="str">
        <f t="shared" si="183"/>
        <v/>
      </c>
      <c r="EM99" s="455" t="str">
        <f t="shared" si="183"/>
        <v/>
      </c>
      <c r="EN99" s="455" t="str">
        <f t="shared" si="183"/>
        <v/>
      </c>
      <c r="EO99" s="455" t="str">
        <f t="shared" si="183"/>
        <v/>
      </c>
      <c r="EP99" s="455" t="str">
        <f t="shared" si="183"/>
        <v/>
      </c>
      <c r="EQ99" s="953" t="str">
        <f t="shared" si="183"/>
        <v/>
      </c>
      <c r="ER99" s="768" t="str">
        <f t="shared" si="183"/>
        <v/>
      </c>
      <c r="ES99" s="455" t="str">
        <f t="shared" ref="ES99:FH113" si="212">IF($C99="","",ES$82)</f>
        <v/>
      </c>
      <c r="ET99" s="455" t="str">
        <f t="shared" si="184"/>
        <v/>
      </c>
      <c r="EU99" s="455" t="str">
        <f t="shared" si="184"/>
        <v/>
      </c>
      <c r="EV99" s="455" t="str">
        <f t="shared" si="184"/>
        <v/>
      </c>
      <c r="EW99" s="455" t="str">
        <f t="shared" si="184"/>
        <v/>
      </c>
      <c r="EX99" s="953" t="str">
        <f t="shared" si="184"/>
        <v/>
      </c>
      <c r="EY99" s="768" t="str">
        <f t="shared" si="184"/>
        <v/>
      </c>
      <c r="EZ99" s="455" t="str">
        <f t="shared" si="184"/>
        <v/>
      </c>
      <c r="FA99" s="455" t="str">
        <f t="shared" si="184"/>
        <v/>
      </c>
      <c r="FB99" s="455" t="str">
        <f t="shared" si="184"/>
        <v/>
      </c>
      <c r="FC99" s="455" t="str">
        <f t="shared" si="184"/>
        <v/>
      </c>
      <c r="FD99" s="455" t="str">
        <f t="shared" si="184"/>
        <v/>
      </c>
      <c r="FE99" s="953" t="str">
        <f t="shared" si="184"/>
        <v/>
      </c>
      <c r="FF99" s="768" t="str">
        <f t="shared" si="184"/>
        <v/>
      </c>
      <c r="FG99" s="455" t="str">
        <f t="shared" si="184"/>
        <v/>
      </c>
      <c r="FH99" s="455" t="str">
        <f t="shared" si="184"/>
        <v/>
      </c>
      <c r="FI99" s="455" t="str">
        <f t="shared" ref="FI99:FX113" si="213">IF($C99="","",FI$82)</f>
        <v/>
      </c>
      <c r="FJ99" s="455" t="str">
        <f t="shared" si="185"/>
        <v/>
      </c>
      <c r="FK99" s="455" t="str">
        <f t="shared" si="185"/>
        <v/>
      </c>
      <c r="FL99" s="953" t="str">
        <f t="shared" si="185"/>
        <v/>
      </c>
      <c r="FM99" s="768" t="str">
        <f t="shared" si="185"/>
        <v/>
      </c>
      <c r="FN99" s="455" t="str">
        <f t="shared" si="185"/>
        <v/>
      </c>
      <c r="FO99" s="455" t="str">
        <f t="shared" si="185"/>
        <v/>
      </c>
      <c r="FP99" s="455" t="str">
        <f t="shared" si="185"/>
        <v/>
      </c>
      <c r="FQ99" s="455" t="str">
        <f t="shared" si="185"/>
        <v/>
      </c>
      <c r="FR99" s="455" t="str">
        <f t="shared" si="185"/>
        <v/>
      </c>
      <c r="FS99" s="953" t="str">
        <f t="shared" si="185"/>
        <v/>
      </c>
      <c r="FT99" s="768" t="str">
        <f t="shared" si="185"/>
        <v/>
      </c>
      <c r="FU99" s="455" t="str">
        <f t="shared" si="185"/>
        <v/>
      </c>
      <c r="FV99" s="455" t="str">
        <f t="shared" si="185"/>
        <v/>
      </c>
      <c r="FW99" s="455" t="str">
        <f t="shared" si="185"/>
        <v/>
      </c>
      <c r="FX99" s="455" t="str">
        <f t="shared" si="185"/>
        <v/>
      </c>
      <c r="FY99" s="455" t="str">
        <f t="shared" ref="FY99:GN113" si="214">IF($C99="","",FY$82)</f>
        <v/>
      </c>
      <c r="FZ99" s="953" t="str">
        <f t="shared" si="186"/>
        <v/>
      </c>
      <c r="GA99" s="768" t="str">
        <f t="shared" si="186"/>
        <v/>
      </c>
      <c r="GB99" s="455" t="str">
        <f t="shared" si="186"/>
        <v/>
      </c>
      <c r="GC99" s="455" t="str">
        <f t="shared" si="186"/>
        <v/>
      </c>
      <c r="GD99" s="455" t="str">
        <f t="shared" si="186"/>
        <v/>
      </c>
      <c r="GE99" s="455" t="str">
        <f t="shared" si="186"/>
        <v/>
      </c>
      <c r="GF99" s="953" t="str">
        <f t="shared" si="186"/>
        <v/>
      </c>
      <c r="GG99" s="768" t="str">
        <f t="shared" si="186"/>
        <v/>
      </c>
      <c r="GH99" s="455" t="str">
        <f t="shared" si="186"/>
        <v/>
      </c>
      <c r="GI99" s="455" t="str">
        <f t="shared" si="186"/>
        <v/>
      </c>
      <c r="GJ99" s="455" t="str">
        <f t="shared" si="186"/>
        <v/>
      </c>
      <c r="GK99" s="455" t="str">
        <f t="shared" si="186"/>
        <v/>
      </c>
      <c r="GL99" s="455" t="str">
        <f t="shared" si="186"/>
        <v/>
      </c>
      <c r="GM99" s="455" t="str">
        <f t="shared" si="186"/>
        <v/>
      </c>
      <c r="GN99" s="954" t="str">
        <f t="shared" si="186"/>
        <v/>
      </c>
      <c r="GO99" s="768" t="str">
        <f t="shared" ref="GO99:HD113" si="215">IF($C99="","",GO$82)</f>
        <v/>
      </c>
      <c r="GP99" s="455" t="str">
        <f t="shared" si="187"/>
        <v/>
      </c>
      <c r="GQ99" s="455" t="str">
        <f t="shared" si="187"/>
        <v/>
      </c>
      <c r="GR99" s="455" t="str">
        <f t="shared" si="187"/>
        <v/>
      </c>
      <c r="GS99" s="455" t="str">
        <f t="shared" si="187"/>
        <v/>
      </c>
      <c r="GT99" s="455" t="str">
        <f t="shared" si="187"/>
        <v/>
      </c>
      <c r="GU99" s="953" t="str">
        <f t="shared" si="187"/>
        <v/>
      </c>
      <c r="GV99" s="768" t="str">
        <f t="shared" si="187"/>
        <v/>
      </c>
      <c r="GW99" s="455" t="str">
        <f t="shared" si="187"/>
        <v/>
      </c>
      <c r="GX99" s="455" t="str">
        <f t="shared" si="187"/>
        <v/>
      </c>
      <c r="GY99" s="455" t="str">
        <f t="shared" si="187"/>
        <v/>
      </c>
      <c r="GZ99" s="455" t="str">
        <f t="shared" si="187"/>
        <v/>
      </c>
      <c r="HA99" s="455" t="str">
        <f t="shared" si="187"/>
        <v/>
      </c>
      <c r="HB99" s="953" t="str">
        <f t="shared" si="187"/>
        <v/>
      </c>
      <c r="HC99" s="768" t="str">
        <f t="shared" si="187"/>
        <v/>
      </c>
      <c r="HD99" s="455" t="str">
        <f t="shared" si="187"/>
        <v/>
      </c>
      <c r="HE99" s="455" t="str">
        <f t="shared" ref="HE99:HT113" si="216">IF($C99="","",HE$82)</f>
        <v/>
      </c>
      <c r="HF99" s="455" t="str">
        <f t="shared" si="188"/>
        <v/>
      </c>
      <c r="HG99" s="455" t="str">
        <f t="shared" si="188"/>
        <v/>
      </c>
      <c r="HH99" s="455" t="str">
        <f t="shared" si="188"/>
        <v/>
      </c>
      <c r="HI99" s="953" t="str">
        <f t="shared" si="188"/>
        <v/>
      </c>
      <c r="HJ99" s="768" t="str">
        <f t="shared" si="188"/>
        <v/>
      </c>
      <c r="HK99" s="455" t="str">
        <f t="shared" si="188"/>
        <v/>
      </c>
      <c r="HL99" s="455" t="str">
        <f t="shared" si="188"/>
        <v/>
      </c>
      <c r="HM99" s="455" t="str">
        <f t="shared" si="188"/>
        <v/>
      </c>
      <c r="HN99" s="455" t="str">
        <f t="shared" si="188"/>
        <v/>
      </c>
      <c r="HO99" s="455" t="str">
        <f t="shared" si="188"/>
        <v/>
      </c>
      <c r="HP99" s="953" t="str">
        <f t="shared" si="188"/>
        <v/>
      </c>
      <c r="HQ99" s="768" t="str">
        <f t="shared" si="188"/>
        <v/>
      </c>
      <c r="HR99" s="455" t="str">
        <f t="shared" si="188"/>
        <v/>
      </c>
      <c r="HS99" s="455" t="str">
        <f t="shared" si="188"/>
        <v/>
      </c>
      <c r="HT99" s="455" t="str">
        <f t="shared" si="188"/>
        <v/>
      </c>
      <c r="HU99" s="455" t="str">
        <f t="shared" ref="HU99:IJ113" si="217">IF($C99="","",HU$82)</f>
        <v/>
      </c>
      <c r="HV99" s="455" t="str">
        <f t="shared" si="189"/>
        <v/>
      </c>
      <c r="HW99" s="953" t="str">
        <f t="shared" si="189"/>
        <v/>
      </c>
      <c r="HX99" s="768" t="str">
        <f t="shared" si="189"/>
        <v/>
      </c>
      <c r="HY99" s="455" t="str">
        <f t="shared" si="189"/>
        <v/>
      </c>
      <c r="HZ99" s="455" t="str">
        <f t="shared" si="189"/>
        <v/>
      </c>
      <c r="IA99" s="455" t="str">
        <f t="shared" si="189"/>
        <v/>
      </c>
      <c r="IB99" s="455" t="str">
        <f t="shared" si="189"/>
        <v/>
      </c>
      <c r="IC99" s="455" t="str">
        <f t="shared" si="189"/>
        <v/>
      </c>
      <c r="ID99" s="953" t="str">
        <f t="shared" si="189"/>
        <v/>
      </c>
      <c r="IE99" s="768" t="str">
        <f t="shared" si="189"/>
        <v/>
      </c>
      <c r="IF99" s="455" t="str">
        <f t="shared" si="189"/>
        <v/>
      </c>
      <c r="IG99" s="455" t="str">
        <f t="shared" si="189"/>
        <v/>
      </c>
      <c r="IH99" s="455" t="str">
        <f t="shared" si="189"/>
        <v/>
      </c>
      <c r="II99" s="455" t="str">
        <f t="shared" si="189"/>
        <v/>
      </c>
      <c r="IJ99" s="455" t="str">
        <f t="shared" si="189"/>
        <v/>
      </c>
      <c r="IK99" s="953" t="str">
        <f t="shared" ref="IK99:IZ113" si="218">IF($C99="","",IK$82)</f>
        <v/>
      </c>
      <c r="IL99" s="768" t="str">
        <f t="shared" si="190"/>
        <v/>
      </c>
      <c r="IM99" s="455" t="str">
        <f t="shared" si="190"/>
        <v/>
      </c>
      <c r="IN99" s="455" t="str">
        <f t="shared" si="190"/>
        <v/>
      </c>
      <c r="IO99" s="455" t="str">
        <f t="shared" si="190"/>
        <v/>
      </c>
      <c r="IP99" s="455" t="str">
        <f t="shared" si="190"/>
        <v/>
      </c>
      <c r="IQ99" s="455" t="str">
        <f t="shared" si="190"/>
        <v/>
      </c>
      <c r="IR99" s="953" t="str">
        <f t="shared" si="190"/>
        <v/>
      </c>
      <c r="IS99" s="768" t="str">
        <f t="shared" si="190"/>
        <v/>
      </c>
      <c r="IT99" s="455" t="str">
        <f t="shared" si="190"/>
        <v/>
      </c>
      <c r="IU99" s="455" t="str">
        <f t="shared" si="190"/>
        <v/>
      </c>
      <c r="IV99" s="455" t="str">
        <f t="shared" si="190"/>
        <v/>
      </c>
      <c r="IW99" s="455" t="str">
        <f t="shared" si="190"/>
        <v/>
      </c>
      <c r="IX99" s="455" t="str">
        <f t="shared" si="190"/>
        <v/>
      </c>
      <c r="IY99" s="954" t="str">
        <f t="shared" si="190"/>
        <v/>
      </c>
      <c r="IZ99" s="768" t="str">
        <f t="shared" si="190"/>
        <v/>
      </c>
      <c r="JA99" s="455" t="str">
        <f t="shared" ref="JA99:JP113" si="219">IF($C99="","",JA$82)</f>
        <v/>
      </c>
      <c r="JB99" s="455" t="str">
        <f t="shared" si="191"/>
        <v/>
      </c>
      <c r="JC99" s="455" t="str">
        <f t="shared" si="191"/>
        <v/>
      </c>
      <c r="JD99" s="455" t="str">
        <f t="shared" si="191"/>
        <v/>
      </c>
      <c r="JE99" s="455" t="str">
        <f t="shared" si="191"/>
        <v/>
      </c>
      <c r="JF99" s="953" t="str">
        <f t="shared" si="191"/>
        <v/>
      </c>
      <c r="JG99" s="768" t="str">
        <f t="shared" si="191"/>
        <v/>
      </c>
      <c r="JH99" s="455" t="str">
        <f t="shared" si="191"/>
        <v/>
      </c>
      <c r="JI99" s="455" t="str">
        <f t="shared" si="191"/>
        <v/>
      </c>
      <c r="JJ99" s="455" t="str">
        <f t="shared" si="191"/>
        <v/>
      </c>
      <c r="JK99" s="455" t="str">
        <f t="shared" si="191"/>
        <v/>
      </c>
      <c r="JL99" s="455" t="str">
        <f t="shared" si="191"/>
        <v/>
      </c>
      <c r="JM99" s="953" t="str">
        <f t="shared" si="191"/>
        <v/>
      </c>
      <c r="JN99" s="768" t="str">
        <f t="shared" si="191"/>
        <v/>
      </c>
      <c r="JO99" s="455" t="str">
        <f t="shared" si="191"/>
        <v/>
      </c>
      <c r="JP99" s="455" t="str">
        <f t="shared" si="191"/>
        <v/>
      </c>
      <c r="JQ99" s="455" t="str">
        <f t="shared" ref="JQ99:KF113" si="220">IF($C99="","",JQ$82)</f>
        <v/>
      </c>
      <c r="JR99" s="455" t="str">
        <f t="shared" si="192"/>
        <v/>
      </c>
      <c r="JS99" s="455" t="str">
        <f t="shared" si="192"/>
        <v/>
      </c>
      <c r="JT99" s="953" t="str">
        <f t="shared" si="192"/>
        <v/>
      </c>
      <c r="JU99" s="768" t="str">
        <f t="shared" si="192"/>
        <v/>
      </c>
      <c r="JV99" s="455" t="str">
        <f t="shared" si="192"/>
        <v/>
      </c>
      <c r="JW99" s="455" t="str">
        <f t="shared" si="192"/>
        <v/>
      </c>
      <c r="JX99" s="455" t="str">
        <f t="shared" si="192"/>
        <v/>
      </c>
      <c r="JY99" s="455" t="str">
        <f t="shared" si="192"/>
        <v/>
      </c>
      <c r="JZ99" s="455" t="str">
        <f t="shared" si="192"/>
        <v/>
      </c>
      <c r="KA99" s="953" t="str">
        <f t="shared" si="192"/>
        <v/>
      </c>
      <c r="KB99" s="768" t="str">
        <f t="shared" si="192"/>
        <v/>
      </c>
      <c r="KC99" s="455" t="str">
        <f t="shared" si="192"/>
        <v/>
      </c>
      <c r="KD99" s="455" t="str">
        <f t="shared" si="192"/>
        <v/>
      </c>
      <c r="KE99" s="455" t="str">
        <f t="shared" si="192"/>
        <v/>
      </c>
      <c r="KF99" s="455" t="str">
        <f t="shared" si="192"/>
        <v/>
      </c>
      <c r="KG99" s="455" t="str">
        <f t="shared" ref="KG99:KV113" si="221">IF($C99="","",KG$82)</f>
        <v/>
      </c>
      <c r="KH99" s="953" t="str">
        <f t="shared" si="193"/>
        <v/>
      </c>
      <c r="KI99" s="768" t="str">
        <f t="shared" si="193"/>
        <v/>
      </c>
      <c r="KJ99" s="455" t="str">
        <f t="shared" si="193"/>
        <v/>
      </c>
      <c r="KK99" s="455" t="str">
        <f t="shared" si="193"/>
        <v/>
      </c>
      <c r="KL99" s="455" t="str">
        <f t="shared" si="193"/>
        <v/>
      </c>
      <c r="KM99" s="455" t="str">
        <f t="shared" si="193"/>
        <v/>
      </c>
      <c r="KN99" s="455" t="str">
        <f t="shared" si="193"/>
        <v/>
      </c>
      <c r="KO99" s="953" t="str">
        <f t="shared" si="193"/>
        <v/>
      </c>
      <c r="KP99" s="768" t="str">
        <f t="shared" si="193"/>
        <v/>
      </c>
      <c r="KQ99" s="455" t="str">
        <f t="shared" si="193"/>
        <v/>
      </c>
      <c r="KR99" s="455" t="str">
        <f t="shared" si="193"/>
        <v/>
      </c>
      <c r="KS99" s="455" t="str">
        <f t="shared" si="193"/>
        <v/>
      </c>
      <c r="KT99" s="455" t="str">
        <f t="shared" si="193"/>
        <v/>
      </c>
      <c r="KU99" s="455" t="str">
        <f t="shared" si="193"/>
        <v/>
      </c>
      <c r="KV99" s="953" t="str">
        <f t="shared" si="193"/>
        <v/>
      </c>
      <c r="KW99" s="768" t="str">
        <f t="shared" ref="KW99:LL113" si="222">IF($C99="","",KW$82)</f>
        <v/>
      </c>
      <c r="KX99" s="455" t="str">
        <f t="shared" si="194"/>
        <v/>
      </c>
      <c r="KY99" s="455" t="str">
        <f t="shared" si="194"/>
        <v/>
      </c>
      <c r="KZ99" s="455" t="str">
        <f t="shared" si="194"/>
        <v/>
      </c>
      <c r="LA99" s="455" t="str">
        <f t="shared" si="194"/>
        <v/>
      </c>
      <c r="LB99" s="455" t="str">
        <f t="shared" si="194"/>
        <v/>
      </c>
      <c r="LC99" s="954" t="str">
        <f t="shared" si="194"/>
        <v/>
      </c>
      <c r="LD99" s="768" t="str">
        <f t="shared" si="194"/>
        <v/>
      </c>
      <c r="LE99" s="455" t="str">
        <f t="shared" si="194"/>
        <v/>
      </c>
      <c r="LF99" s="455" t="str">
        <f t="shared" si="194"/>
        <v/>
      </c>
      <c r="LG99" s="455" t="str">
        <f t="shared" si="194"/>
        <v/>
      </c>
      <c r="LH99" s="455" t="str">
        <f t="shared" si="194"/>
        <v/>
      </c>
      <c r="LI99" s="455" t="str">
        <f t="shared" si="194"/>
        <v/>
      </c>
      <c r="LJ99" s="953" t="str">
        <f t="shared" si="194"/>
        <v/>
      </c>
      <c r="LK99" s="768" t="str">
        <f t="shared" si="194"/>
        <v/>
      </c>
      <c r="LL99" s="455" t="str">
        <f t="shared" si="194"/>
        <v/>
      </c>
      <c r="LM99" s="455" t="str">
        <f t="shared" ref="LM99:MB113" si="223">IF($C99="","",LM$82)</f>
        <v/>
      </c>
      <c r="LN99" s="455" t="str">
        <f t="shared" si="195"/>
        <v/>
      </c>
      <c r="LO99" s="455" t="str">
        <f t="shared" si="195"/>
        <v/>
      </c>
      <c r="LP99" s="455" t="str">
        <f t="shared" si="195"/>
        <v/>
      </c>
      <c r="LQ99" s="953" t="str">
        <f t="shared" si="195"/>
        <v/>
      </c>
      <c r="LR99" s="768" t="str">
        <f t="shared" si="195"/>
        <v/>
      </c>
      <c r="LS99" s="455" t="str">
        <f t="shared" si="195"/>
        <v/>
      </c>
      <c r="LT99" s="455" t="str">
        <f t="shared" si="195"/>
        <v/>
      </c>
      <c r="LU99" s="455" t="str">
        <f t="shared" si="195"/>
        <v/>
      </c>
      <c r="LV99" s="455" t="str">
        <f t="shared" si="195"/>
        <v/>
      </c>
      <c r="LW99" s="455" t="str">
        <f t="shared" si="195"/>
        <v/>
      </c>
      <c r="LX99" s="953" t="str">
        <f t="shared" si="195"/>
        <v/>
      </c>
      <c r="LY99" s="768" t="str">
        <f t="shared" si="195"/>
        <v/>
      </c>
      <c r="LZ99" s="455" t="str">
        <f t="shared" si="195"/>
        <v/>
      </c>
      <c r="MA99" s="455" t="str">
        <f t="shared" si="195"/>
        <v/>
      </c>
      <c r="MB99" s="455" t="str">
        <f t="shared" si="195"/>
        <v/>
      </c>
      <c r="MC99" s="455" t="str">
        <f t="shared" ref="MC99:MR113" si="224">IF($C99="","",MC$82)</f>
        <v/>
      </c>
      <c r="MD99" s="455" t="str">
        <f t="shared" si="196"/>
        <v/>
      </c>
      <c r="ME99" s="953" t="str">
        <f t="shared" si="196"/>
        <v/>
      </c>
      <c r="MF99" s="768" t="str">
        <f t="shared" si="196"/>
        <v/>
      </c>
      <c r="MG99" s="455" t="str">
        <f t="shared" si="196"/>
        <v/>
      </c>
      <c r="MH99" s="455" t="str">
        <f t="shared" si="196"/>
        <v/>
      </c>
      <c r="MI99" s="455" t="str">
        <f t="shared" si="196"/>
        <v/>
      </c>
      <c r="MJ99" s="455" t="str">
        <f t="shared" si="196"/>
        <v/>
      </c>
      <c r="MK99" s="455" t="str">
        <f t="shared" si="196"/>
        <v/>
      </c>
      <c r="ML99" s="953" t="str">
        <f t="shared" si="196"/>
        <v/>
      </c>
      <c r="MM99" s="768" t="str">
        <f t="shared" si="196"/>
        <v/>
      </c>
      <c r="MN99" s="455" t="str">
        <f t="shared" si="196"/>
        <v/>
      </c>
      <c r="MO99" s="455" t="str">
        <f t="shared" si="196"/>
        <v/>
      </c>
      <c r="MP99" s="455" t="str">
        <f t="shared" si="196"/>
        <v/>
      </c>
      <c r="MQ99" s="455" t="str">
        <f t="shared" si="196"/>
        <v/>
      </c>
      <c r="MR99" s="455" t="str">
        <f t="shared" si="196"/>
        <v/>
      </c>
      <c r="MS99" s="953" t="str">
        <f t="shared" ref="MS99:NH113" si="225">IF($C99="","",MS$82)</f>
        <v/>
      </c>
      <c r="MT99" s="768" t="str">
        <f t="shared" si="197"/>
        <v/>
      </c>
      <c r="MU99" s="455" t="str">
        <f t="shared" si="197"/>
        <v/>
      </c>
      <c r="MV99" s="455" t="str">
        <f t="shared" si="197"/>
        <v/>
      </c>
      <c r="MW99" s="455" t="str">
        <f t="shared" si="197"/>
        <v/>
      </c>
      <c r="MX99" s="455" t="str">
        <f t="shared" si="197"/>
        <v/>
      </c>
      <c r="MY99" s="455" t="str">
        <f t="shared" si="197"/>
        <v/>
      </c>
      <c r="MZ99" s="953" t="str">
        <f t="shared" si="197"/>
        <v/>
      </c>
      <c r="NA99" s="768" t="str">
        <f t="shared" si="197"/>
        <v/>
      </c>
      <c r="NB99" s="455" t="str">
        <f t="shared" si="197"/>
        <v/>
      </c>
      <c r="NC99" s="455" t="str">
        <f t="shared" si="197"/>
        <v/>
      </c>
      <c r="ND99" s="455" t="str">
        <f t="shared" si="197"/>
        <v/>
      </c>
      <c r="NE99" s="455" t="str">
        <f t="shared" si="197"/>
        <v/>
      </c>
      <c r="NF99" s="455" t="str">
        <f t="shared" si="197"/>
        <v/>
      </c>
      <c r="NG99" s="954" t="str">
        <f t="shared" si="197"/>
        <v/>
      </c>
      <c r="NH99" s="768" t="str">
        <f t="shared" si="197"/>
        <v/>
      </c>
      <c r="NI99" s="455" t="str">
        <f t="shared" ref="NI99:NN113" si="226">IF($C99="","",NI$82)</f>
        <v/>
      </c>
      <c r="NJ99" s="455" t="str">
        <f t="shared" si="198"/>
        <v/>
      </c>
      <c r="NK99" s="455" t="str">
        <f t="shared" si="198"/>
        <v/>
      </c>
      <c r="NL99" s="455" t="str">
        <f t="shared" si="198"/>
        <v/>
      </c>
      <c r="NM99" s="455" t="str">
        <f t="shared" si="198"/>
        <v/>
      </c>
      <c r="NN99" s="953" t="str">
        <f t="shared" si="198"/>
        <v/>
      </c>
      <c r="NO99" s="83"/>
      <c r="NP99" s="83"/>
      <c r="NQ99" s="83"/>
      <c r="NR99" s="83"/>
      <c r="NS99" s="83"/>
      <c r="NT99" s="83"/>
      <c r="NU99" s="83"/>
      <c r="NV99" s="83"/>
      <c r="NW99" s="83"/>
      <c r="NX99" s="83"/>
      <c r="NY99" s="83"/>
      <c r="NZ99" s="83"/>
      <c r="OA99" s="83"/>
      <c r="OB99" s="83"/>
      <c r="OC99" s="83"/>
      <c r="OD99" s="83"/>
      <c r="OE99" s="83"/>
      <c r="OF99" s="83"/>
      <c r="OG99" s="83"/>
      <c r="OH99" s="83"/>
      <c r="OI99" s="83"/>
      <c r="OJ99" s="83"/>
      <c r="OK99" s="83"/>
      <c r="OL99" s="83"/>
      <c r="OM99" s="83"/>
      <c r="ON99" s="83"/>
      <c r="OO99" s="83"/>
      <c r="OP99" s="83"/>
      <c r="OQ99" s="83"/>
      <c r="OR99" s="83"/>
      <c r="OS99" s="83"/>
      <c r="OT99" s="83"/>
      <c r="OU99" s="83"/>
      <c r="OV99" s="83"/>
      <c r="OW99" s="83"/>
      <c r="OX99" s="83"/>
      <c r="OY99" s="83"/>
      <c r="OZ99" s="83"/>
      <c r="PA99" s="83"/>
      <c r="PB99" s="83"/>
      <c r="PC99" s="83"/>
      <c r="PD99" s="83"/>
      <c r="PE99" s="83"/>
      <c r="PF99" s="83"/>
      <c r="PG99" s="83"/>
      <c r="PH99" s="83"/>
      <c r="PI99" s="83"/>
      <c r="PJ99" s="83"/>
      <c r="PK99" s="83"/>
      <c r="PL99" s="83"/>
      <c r="PM99" s="83"/>
      <c r="PN99" s="83"/>
      <c r="PO99" s="83"/>
      <c r="PP99" s="83"/>
      <c r="PQ99" s="83"/>
      <c r="PR99" s="83"/>
      <c r="PS99" s="83"/>
      <c r="PT99" s="83"/>
      <c r="PU99" s="83"/>
      <c r="PV99" s="83"/>
      <c r="PW99" s="83"/>
      <c r="PX99" s="83"/>
      <c r="PY99" s="83"/>
      <c r="PZ99" s="83"/>
      <c r="QA99" s="83"/>
      <c r="QB99" s="83"/>
      <c r="QC99" s="83"/>
      <c r="QD99" s="83"/>
      <c r="QE99" s="83"/>
      <c r="QF99" s="83"/>
      <c r="QG99" s="83"/>
      <c r="QH99" s="83"/>
      <c r="QI99" s="83"/>
      <c r="QJ99" s="83"/>
      <c r="QK99" s="83"/>
      <c r="QL99" s="83"/>
      <c r="QM99" s="83"/>
      <c r="QN99" s="83"/>
      <c r="QO99" s="83"/>
      <c r="QP99" s="83"/>
      <c r="QQ99" s="83"/>
      <c r="QR99" s="83"/>
      <c r="QS99" s="83"/>
      <c r="QT99" s="83"/>
      <c r="QU99" s="83"/>
      <c r="QV99" s="83"/>
      <c r="QW99" s="83"/>
      <c r="QX99" s="83"/>
      <c r="QY99" s="83"/>
      <c r="QZ99" s="83"/>
      <c r="RA99" s="83"/>
      <c r="RB99" s="83"/>
      <c r="RC99" s="83"/>
      <c r="RD99" s="83"/>
      <c r="RE99" s="83"/>
      <c r="RF99" s="83"/>
      <c r="RG99" s="83"/>
      <c r="RH99" s="83"/>
      <c r="RI99" s="83"/>
      <c r="RJ99" s="83"/>
      <c r="RK99" s="83"/>
      <c r="RL99" s="83"/>
      <c r="RM99" s="83"/>
      <c r="RN99" s="83"/>
      <c r="RO99" s="83"/>
      <c r="RP99" s="83"/>
      <c r="RQ99" s="83"/>
      <c r="RR99" s="83"/>
      <c r="RS99" s="83"/>
      <c r="RT99" s="83"/>
      <c r="RU99" s="83"/>
      <c r="RV99" s="83"/>
      <c r="RW99" s="83"/>
      <c r="RX99" s="83"/>
      <c r="RY99" s="83"/>
      <c r="RZ99" s="83"/>
      <c r="SA99" s="83"/>
      <c r="SB99" s="83"/>
      <c r="SC99" s="83"/>
      <c r="SD99" s="83"/>
      <c r="SE99" s="83"/>
      <c r="SF99" s="83"/>
      <c r="SG99" s="83"/>
      <c r="SH99" s="83"/>
      <c r="SI99" s="83"/>
      <c r="SJ99" s="83"/>
      <c r="SK99" s="83"/>
      <c r="SL99" s="83"/>
      <c r="SM99" s="83"/>
      <c r="SN99" s="83"/>
      <c r="SO99" s="83"/>
      <c r="SP99" s="83"/>
      <c r="SQ99" s="83"/>
      <c r="SR99" s="83"/>
      <c r="SS99" s="83"/>
      <c r="ST99" s="83"/>
      <c r="SU99" s="83"/>
      <c r="SV99" s="83"/>
      <c r="SW99" s="83"/>
      <c r="SX99" s="83"/>
      <c r="SY99" s="83"/>
      <c r="SZ99" s="83"/>
      <c r="TA99" s="83"/>
      <c r="TB99" s="83"/>
      <c r="TC99" s="83"/>
      <c r="TD99" s="83"/>
      <c r="TE99" s="83"/>
      <c r="TF99" s="83"/>
      <c r="TG99" s="83"/>
      <c r="TH99" s="83"/>
      <c r="TI99" s="83"/>
      <c r="TJ99" s="83"/>
      <c r="TK99" s="83"/>
      <c r="TL99" s="83"/>
      <c r="TM99" s="83"/>
      <c r="TN99" s="83"/>
      <c r="TO99" s="83"/>
      <c r="TP99" s="83"/>
      <c r="TQ99" s="83"/>
      <c r="TR99" s="83"/>
      <c r="TS99" s="83"/>
      <c r="TT99" s="83"/>
      <c r="TU99" s="83"/>
      <c r="TV99" s="83"/>
      <c r="TW99" s="83"/>
      <c r="TX99" s="83"/>
      <c r="TY99" s="83"/>
      <c r="TZ99" s="83"/>
      <c r="UA99" s="83"/>
      <c r="UB99" s="83"/>
      <c r="UC99" s="83"/>
      <c r="UD99" s="83"/>
      <c r="UE99" s="83"/>
      <c r="UF99" s="83"/>
      <c r="UG99" s="83"/>
      <c r="UH99" s="83"/>
      <c r="UI99" s="83"/>
      <c r="UJ99" s="83"/>
      <c r="UK99" s="83"/>
      <c r="UL99" s="83"/>
      <c r="UM99" s="83"/>
      <c r="UN99" s="83"/>
      <c r="UO99" s="83"/>
      <c r="UP99" s="83"/>
      <c r="UQ99" s="83"/>
    </row>
    <row r="100" spans="1:563" s="1" customFormat="1" hidden="1" x14ac:dyDescent="0.2">
      <c r="A100" s="938">
        <f>alapadatok!A82</f>
        <v>17</v>
      </c>
      <c r="B100" s="678" t="str">
        <f>IF(alapadatok!C82="","",alapadatok!C82)</f>
        <v/>
      </c>
      <c r="C100" s="584" t="str">
        <f>IF(alapadatok!B82="","",alapadatok!B82)</f>
        <v/>
      </c>
      <c r="D100" s="584" t="str">
        <f>IF(alapadatok!D82="","",alapadatok!D82)</f>
        <v/>
      </c>
      <c r="E100" s="948" t="str">
        <f>IF(alapadatok!K82="","",alapadatok!K82)</f>
        <v/>
      </c>
      <c r="F100" s="952" t="str">
        <f t="shared" ref="F100:T113" si="227">IF($C100="","",F$82)</f>
        <v/>
      </c>
      <c r="G100" s="953" t="str">
        <f t="shared" si="227"/>
        <v/>
      </c>
      <c r="H100" s="768" t="str">
        <f t="shared" si="227"/>
        <v/>
      </c>
      <c r="I100" s="455" t="str">
        <f t="shared" si="227"/>
        <v/>
      </c>
      <c r="J100" s="455" t="str">
        <f t="shared" si="227"/>
        <v/>
      </c>
      <c r="K100" s="455" t="str">
        <f t="shared" si="227"/>
        <v/>
      </c>
      <c r="L100" s="455" t="str">
        <f t="shared" si="227"/>
        <v/>
      </c>
      <c r="M100" s="455" t="str">
        <f t="shared" si="227"/>
        <v/>
      </c>
      <c r="N100" s="953" t="str">
        <f t="shared" si="227"/>
        <v/>
      </c>
      <c r="O100" s="768" t="str">
        <f t="shared" si="227"/>
        <v/>
      </c>
      <c r="P100" s="455" t="str">
        <f t="shared" si="227"/>
        <v/>
      </c>
      <c r="Q100" s="455" t="str">
        <f t="shared" si="227"/>
        <v/>
      </c>
      <c r="R100" s="455" t="str">
        <f t="shared" si="227"/>
        <v/>
      </c>
      <c r="S100" s="455" t="str">
        <f t="shared" si="227"/>
        <v/>
      </c>
      <c r="T100" s="455" t="str">
        <f t="shared" si="227"/>
        <v/>
      </c>
      <c r="U100" s="953" t="str">
        <f t="shared" si="204"/>
        <v/>
      </c>
      <c r="V100" s="768" t="str">
        <f t="shared" si="204"/>
        <v/>
      </c>
      <c r="W100" s="455" t="str">
        <f t="shared" si="204"/>
        <v/>
      </c>
      <c r="X100" s="455" t="str">
        <f t="shared" si="204"/>
        <v/>
      </c>
      <c r="Y100" s="455" t="str">
        <f t="shared" si="204"/>
        <v/>
      </c>
      <c r="Z100" s="455" t="str">
        <f t="shared" si="204"/>
        <v/>
      </c>
      <c r="AA100" s="455" t="str">
        <f t="shared" si="204"/>
        <v/>
      </c>
      <c r="AB100" s="953" t="str">
        <f t="shared" si="204"/>
        <v/>
      </c>
      <c r="AC100" s="768" t="str">
        <f t="shared" si="204"/>
        <v/>
      </c>
      <c r="AD100" s="455" t="str">
        <f t="shared" si="204"/>
        <v/>
      </c>
      <c r="AE100" s="455" t="str">
        <f t="shared" si="204"/>
        <v/>
      </c>
      <c r="AF100" s="455" t="str">
        <f t="shared" si="204"/>
        <v/>
      </c>
      <c r="AG100" s="455" t="str">
        <f t="shared" si="204"/>
        <v/>
      </c>
      <c r="AH100" s="455" t="str">
        <f t="shared" si="204"/>
        <v/>
      </c>
      <c r="AI100" s="953" t="str">
        <f t="shared" si="204"/>
        <v/>
      </c>
      <c r="AJ100" s="768" t="str">
        <f t="shared" si="204"/>
        <v/>
      </c>
      <c r="AK100" s="455" t="str">
        <f t="shared" si="205"/>
        <v/>
      </c>
      <c r="AL100" s="455" t="str">
        <f t="shared" si="205"/>
        <v/>
      </c>
      <c r="AM100" s="455" t="str">
        <f t="shared" si="205"/>
        <v/>
      </c>
      <c r="AN100" s="455" t="str">
        <f t="shared" si="205"/>
        <v/>
      </c>
      <c r="AO100" s="455" t="str">
        <f t="shared" si="205"/>
        <v/>
      </c>
      <c r="AP100" s="953" t="str">
        <f t="shared" si="205"/>
        <v/>
      </c>
      <c r="AQ100" s="768" t="str">
        <f t="shared" si="205"/>
        <v/>
      </c>
      <c r="AR100" s="455" t="str">
        <f t="shared" si="205"/>
        <v/>
      </c>
      <c r="AS100" s="455" t="str">
        <f t="shared" si="205"/>
        <v/>
      </c>
      <c r="AT100" s="455" t="str">
        <f t="shared" si="205"/>
        <v/>
      </c>
      <c r="AU100" s="455" t="str">
        <f t="shared" si="205"/>
        <v/>
      </c>
      <c r="AV100" s="455" t="str">
        <f t="shared" si="205"/>
        <v/>
      </c>
      <c r="AW100" s="953" t="str">
        <f t="shared" si="205"/>
        <v/>
      </c>
      <c r="AX100" s="768" t="str">
        <f t="shared" si="205"/>
        <v/>
      </c>
      <c r="AY100" s="455" t="str">
        <f t="shared" si="205"/>
        <v/>
      </c>
      <c r="AZ100" s="455" t="str">
        <f t="shared" si="205"/>
        <v/>
      </c>
      <c r="BA100" s="455" t="str">
        <f t="shared" si="206"/>
        <v/>
      </c>
      <c r="BB100" s="455" t="str">
        <f t="shared" si="206"/>
        <v/>
      </c>
      <c r="BC100" s="455" t="str">
        <f t="shared" si="206"/>
        <v/>
      </c>
      <c r="BD100" s="953" t="str">
        <f t="shared" si="206"/>
        <v/>
      </c>
      <c r="BE100" s="768" t="str">
        <f t="shared" si="206"/>
        <v/>
      </c>
      <c r="BF100" s="455" t="str">
        <f t="shared" si="206"/>
        <v/>
      </c>
      <c r="BG100" s="455" t="str">
        <f t="shared" si="206"/>
        <v/>
      </c>
      <c r="BH100" s="455" t="str">
        <f t="shared" si="206"/>
        <v/>
      </c>
      <c r="BI100" s="455" t="str">
        <f t="shared" si="206"/>
        <v/>
      </c>
      <c r="BJ100" s="455" t="str">
        <f t="shared" si="206"/>
        <v/>
      </c>
      <c r="BK100" s="953" t="str">
        <f t="shared" si="206"/>
        <v/>
      </c>
      <c r="BL100" s="768" t="str">
        <f t="shared" si="206"/>
        <v/>
      </c>
      <c r="BM100" s="455" t="str">
        <f t="shared" si="206"/>
        <v/>
      </c>
      <c r="BN100" s="455" t="str">
        <f t="shared" si="206"/>
        <v/>
      </c>
      <c r="BO100" s="455" t="str">
        <f t="shared" si="206"/>
        <v/>
      </c>
      <c r="BP100" s="455" t="str">
        <f t="shared" si="206"/>
        <v/>
      </c>
      <c r="BQ100" s="455" t="str">
        <f t="shared" si="207"/>
        <v/>
      </c>
      <c r="BR100" s="953" t="str">
        <f t="shared" si="207"/>
        <v/>
      </c>
      <c r="BS100" s="768" t="str">
        <f t="shared" si="207"/>
        <v/>
      </c>
      <c r="BT100" s="455" t="str">
        <f t="shared" si="207"/>
        <v/>
      </c>
      <c r="BU100" s="455" t="str">
        <f t="shared" si="207"/>
        <v/>
      </c>
      <c r="BV100" s="455" t="str">
        <f t="shared" si="207"/>
        <v/>
      </c>
      <c r="BW100" s="455" t="str">
        <f t="shared" si="207"/>
        <v/>
      </c>
      <c r="BX100" s="455" t="str">
        <f t="shared" si="207"/>
        <v/>
      </c>
      <c r="BY100" s="953" t="str">
        <f t="shared" si="207"/>
        <v/>
      </c>
      <c r="BZ100" s="768" t="str">
        <f t="shared" si="207"/>
        <v/>
      </c>
      <c r="CA100" s="455" t="str">
        <f t="shared" si="207"/>
        <v/>
      </c>
      <c r="CB100" s="455" t="str">
        <f t="shared" si="207"/>
        <v/>
      </c>
      <c r="CC100" s="455" t="str">
        <f t="shared" si="207"/>
        <v/>
      </c>
      <c r="CD100" s="455" t="str">
        <f t="shared" si="207"/>
        <v/>
      </c>
      <c r="CE100" s="455" t="str">
        <f t="shared" si="207"/>
        <v/>
      </c>
      <c r="CF100" s="953" t="str">
        <f t="shared" si="207"/>
        <v/>
      </c>
      <c r="CG100" s="768" t="str">
        <f t="shared" si="208"/>
        <v/>
      </c>
      <c r="CH100" s="455" t="str">
        <f t="shared" si="208"/>
        <v/>
      </c>
      <c r="CI100" s="455" t="str">
        <f t="shared" si="208"/>
        <v/>
      </c>
      <c r="CJ100" s="455" t="str">
        <f t="shared" si="208"/>
        <v/>
      </c>
      <c r="CK100" s="455" t="str">
        <f t="shared" si="208"/>
        <v/>
      </c>
      <c r="CL100" s="455" t="str">
        <f t="shared" si="208"/>
        <v/>
      </c>
      <c r="CM100" s="953" t="str">
        <f t="shared" si="208"/>
        <v/>
      </c>
      <c r="CN100" s="768" t="str">
        <f t="shared" si="208"/>
        <v/>
      </c>
      <c r="CO100" s="455" t="str">
        <f t="shared" si="208"/>
        <v/>
      </c>
      <c r="CP100" s="455" t="str">
        <f t="shared" si="208"/>
        <v/>
      </c>
      <c r="CQ100" s="455" t="str">
        <f t="shared" si="208"/>
        <v/>
      </c>
      <c r="CR100" s="455" t="str">
        <f t="shared" si="208"/>
        <v/>
      </c>
      <c r="CS100" s="455" t="str">
        <f t="shared" si="208"/>
        <v/>
      </c>
      <c r="CT100" s="953" t="str">
        <f t="shared" si="208"/>
        <v/>
      </c>
      <c r="CU100" s="952" t="str">
        <f t="shared" si="208"/>
        <v/>
      </c>
      <c r="CV100" s="455" t="str">
        <f t="shared" si="208"/>
        <v/>
      </c>
      <c r="CW100" s="455" t="str">
        <f t="shared" si="209"/>
        <v/>
      </c>
      <c r="CX100" s="455" t="str">
        <f t="shared" si="209"/>
        <v/>
      </c>
      <c r="CY100" s="455" t="str">
        <f t="shared" si="209"/>
        <v/>
      </c>
      <c r="CZ100" s="455" t="str">
        <f t="shared" si="209"/>
        <v/>
      </c>
      <c r="DA100" s="953" t="str">
        <f t="shared" si="209"/>
        <v/>
      </c>
      <c r="DB100" s="768" t="str">
        <f t="shared" si="209"/>
        <v/>
      </c>
      <c r="DC100" s="455" t="str">
        <f t="shared" si="209"/>
        <v/>
      </c>
      <c r="DD100" s="455" t="str">
        <f t="shared" si="209"/>
        <v/>
      </c>
      <c r="DE100" s="455" t="str">
        <f t="shared" si="209"/>
        <v/>
      </c>
      <c r="DF100" s="455" t="str">
        <f t="shared" si="209"/>
        <v/>
      </c>
      <c r="DG100" s="455" t="str">
        <f t="shared" si="209"/>
        <v/>
      </c>
      <c r="DH100" s="953" t="str">
        <f t="shared" si="209"/>
        <v/>
      </c>
      <c r="DI100" s="768" t="str">
        <f t="shared" si="209"/>
        <v/>
      </c>
      <c r="DJ100" s="455" t="str">
        <f t="shared" si="209"/>
        <v/>
      </c>
      <c r="DK100" s="455" t="str">
        <f t="shared" si="209"/>
        <v/>
      </c>
      <c r="DL100" s="455" t="str">
        <f t="shared" si="209"/>
        <v/>
      </c>
      <c r="DM100" s="455" t="str">
        <f t="shared" si="210"/>
        <v/>
      </c>
      <c r="DN100" s="455" t="str">
        <f t="shared" si="210"/>
        <v/>
      </c>
      <c r="DO100" s="953" t="str">
        <f t="shared" si="210"/>
        <v/>
      </c>
      <c r="DP100" s="768" t="str">
        <f t="shared" si="210"/>
        <v/>
      </c>
      <c r="DQ100" s="455" t="str">
        <f t="shared" si="210"/>
        <v/>
      </c>
      <c r="DR100" s="455" t="str">
        <f t="shared" si="210"/>
        <v/>
      </c>
      <c r="DS100" s="455" t="str">
        <f t="shared" si="210"/>
        <v/>
      </c>
      <c r="DT100" s="455" t="str">
        <f t="shared" si="210"/>
        <v/>
      </c>
      <c r="DU100" s="455" t="str">
        <f t="shared" si="210"/>
        <v/>
      </c>
      <c r="DV100" s="953" t="str">
        <f t="shared" si="210"/>
        <v/>
      </c>
      <c r="DW100" s="768" t="str">
        <f t="shared" si="210"/>
        <v/>
      </c>
      <c r="DX100" s="455" t="str">
        <f t="shared" si="210"/>
        <v/>
      </c>
      <c r="DY100" s="455" t="str">
        <f t="shared" si="210"/>
        <v/>
      </c>
      <c r="DZ100" s="455" t="str">
        <f t="shared" si="210"/>
        <v/>
      </c>
      <c r="EA100" s="455" t="str">
        <f t="shared" si="210"/>
        <v/>
      </c>
      <c r="EB100" s="455" t="str">
        <f t="shared" si="210"/>
        <v/>
      </c>
      <c r="EC100" s="954" t="str">
        <f t="shared" si="211"/>
        <v/>
      </c>
      <c r="ED100" s="768" t="str">
        <f t="shared" si="211"/>
        <v/>
      </c>
      <c r="EE100" s="455" t="str">
        <f t="shared" si="211"/>
        <v/>
      </c>
      <c r="EF100" s="455" t="str">
        <f t="shared" si="211"/>
        <v/>
      </c>
      <c r="EG100" s="455" t="str">
        <f t="shared" si="211"/>
        <v/>
      </c>
      <c r="EH100" s="455" t="str">
        <f t="shared" si="211"/>
        <v/>
      </c>
      <c r="EI100" s="455" t="str">
        <f t="shared" si="211"/>
        <v/>
      </c>
      <c r="EJ100" s="953" t="str">
        <f t="shared" si="211"/>
        <v/>
      </c>
      <c r="EK100" s="768" t="str">
        <f t="shared" si="211"/>
        <v/>
      </c>
      <c r="EL100" s="455" t="str">
        <f t="shared" si="211"/>
        <v/>
      </c>
      <c r="EM100" s="455" t="str">
        <f t="shared" si="211"/>
        <v/>
      </c>
      <c r="EN100" s="455" t="str">
        <f t="shared" si="211"/>
        <v/>
      </c>
      <c r="EO100" s="455" t="str">
        <f t="shared" si="211"/>
        <v/>
      </c>
      <c r="EP100" s="455" t="str">
        <f t="shared" si="211"/>
        <v/>
      </c>
      <c r="EQ100" s="953" t="str">
        <f t="shared" si="211"/>
        <v/>
      </c>
      <c r="ER100" s="768" t="str">
        <f t="shared" si="211"/>
        <v/>
      </c>
      <c r="ES100" s="455" t="str">
        <f t="shared" si="212"/>
        <v/>
      </c>
      <c r="ET100" s="455" t="str">
        <f t="shared" si="212"/>
        <v/>
      </c>
      <c r="EU100" s="455" t="str">
        <f t="shared" si="212"/>
        <v/>
      </c>
      <c r="EV100" s="455" t="str">
        <f t="shared" si="212"/>
        <v/>
      </c>
      <c r="EW100" s="455" t="str">
        <f t="shared" si="212"/>
        <v/>
      </c>
      <c r="EX100" s="953" t="str">
        <f t="shared" si="212"/>
        <v/>
      </c>
      <c r="EY100" s="768" t="str">
        <f t="shared" si="212"/>
        <v/>
      </c>
      <c r="EZ100" s="455" t="str">
        <f t="shared" si="212"/>
        <v/>
      </c>
      <c r="FA100" s="455" t="str">
        <f t="shared" si="212"/>
        <v/>
      </c>
      <c r="FB100" s="455" t="str">
        <f t="shared" si="212"/>
        <v/>
      </c>
      <c r="FC100" s="455" t="str">
        <f t="shared" si="212"/>
        <v/>
      </c>
      <c r="FD100" s="455" t="str">
        <f t="shared" si="212"/>
        <v/>
      </c>
      <c r="FE100" s="953" t="str">
        <f t="shared" si="212"/>
        <v/>
      </c>
      <c r="FF100" s="768" t="str">
        <f t="shared" si="212"/>
        <v/>
      </c>
      <c r="FG100" s="455" t="str">
        <f t="shared" si="212"/>
        <v/>
      </c>
      <c r="FH100" s="455" t="str">
        <f t="shared" si="212"/>
        <v/>
      </c>
      <c r="FI100" s="455" t="str">
        <f t="shared" si="213"/>
        <v/>
      </c>
      <c r="FJ100" s="455" t="str">
        <f t="shared" si="213"/>
        <v/>
      </c>
      <c r="FK100" s="455" t="str">
        <f t="shared" si="213"/>
        <v/>
      </c>
      <c r="FL100" s="953" t="str">
        <f t="shared" si="213"/>
        <v/>
      </c>
      <c r="FM100" s="768" t="str">
        <f t="shared" si="213"/>
        <v/>
      </c>
      <c r="FN100" s="455" t="str">
        <f t="shared" si="213"/>
        <v/>
      </c>
      <c r="FO100" s="455" t="str">
        <f t="shared" si="213"/>
        <v/>
      </c>
      <c r="FP100" s="455" t="str">
        <f t="shared" si="213"/>
        <v/>
      </c>
      <c r="FQ100" s="455" t="str">
        <f t="shared" si="213"/>
        <v/>
      </c>
      <c r="FR100" s="455" t="str">
        <f t="shared" si="213"/>
        <v/>
      </c>
      <c r="FS100" s="953" t="str">
        <f t="shared" si="213"/>
        <v/>
      </c>
      <c r="FT100" s="768" t="str">
        <f t="shared" si="213"/>
        <v/>
      </c>
      <c r="FU100" s="455" t="str">
        <f t="shared" si="213"/>
        <v/>
      </c>
      <c r="FV100" s="455" t="str">
        <f t="shared" si="213"/>
        <v/>
      </c>
      <c r="FW100" s="455" t="str">
        <f t="shared" si="213"/>
        <v/>
      </c>
      <c r="FX100" s="455" t="str">
        <f t="shared" si="213"/>
        <v/>
      </c>
      <c r="FY100" s="455" t="str">
        <f t="shared" si="214"/>
        <v/>
      </c>
      <c r="FZ100" s="953" t="str">
        <f t="shared" si="214"/>
        <v/>
      </c>
      <c r="GA100" s="768" t="str">
        <f t="shared" si="214"/>
        <v/>
      </c>
      <c r="GB100" s="455" t="str">
        <f t="shared" si="214"/>
        <v/>
      </c>
      <c r="GC100" s="455" t="str">
        <f t="shared" si="214"/>
        <v/>
      </c>
      <c r="GD100" s="455" t="str">
        <f t="shared" si="214"/>
        <v/>
      </c>
      <c r="GE100" s="455" t="str">
        <f t="shared" si="214"/>
        <v/>
      </c>
      <c r="GF100" s="953" t="str">
        <f t="shared" si="214"/>
        <v/>
      </c>
      <c r="GG100" s="768" t="str">
        <f t="shared" si="214"/>
        <v/>
      </c>
      <c r="GH100" s="455" t="str">
        <f t="shared" si="214"/>
        <v/>
      </c>
      <c r="GI100" s="455" t="str">
        <f t="shared" si="214"/>
        <v/>
      </c>
      <c r="GJ100" s="455" t="str">
        <f t="shared" si="214"/>
        <v/>
      </c>
      <c r="GK100" s="455" t="str">
        <f t="shared" si="214"/>
        <v/>
      </c>
      <c r="GL100" s="455" t="str">
        <f t="shared" si="214"/>
        <v/>
      </c>
      <c r="GM100" s="455" t="str">
        <f t="shared" si="214"/>
        <v/>
      </c>
      <c r="GN100" s="954" t="str">
        <f t="shared" si="214"/>
        <v/>
      </c>
      <c r="GO100" s="768" t="str">
        <f t="shared" si="215"/>
        <v/>
      </c>
      <c r="GP100" s="455" t="str">
        <f t="shared" si="215"/>
        <v/>
      </c>
      <c r="GQ100" s="455" t="str">
        <f t="shared" si="215"/>
        <v/>
      </c>
      <c r="GR100" s="455" t="str">
        <f t="shared" si="215"/>
        <v/>
      </c>
      <c r="GS100" s="455" t="str">
        <f t="shared" si="215"/>
        <v/>
      </c>
      <c r="GT100" s="455" t="str">
        <f t="shared" si="215"/>
        <v/>
      </c>
      <c r="GU100" s="953" t="str">
        <f t="shared" si="215"/>
        <v/>
      </c>
      <c r="GV100" s="768" t="str">
        <f t="shared" si="215"/>
        <v/>
      </c>
      <c r="GW100" s="455" t="str">
        <f t="shared" si="215"/>
        <v/>
      </c>
      <c r="GX100" s="455" t="str">
        <f t="shared" si="215"/>
        <v/>
      </c>
      <c r="GY100" s="455" t="str">
        <f t="shared" si="215"/>
        <v/>
      </c>
      <c r="GZ100" s="455" t="str">
        <f t="shared" si="215"/>
        <v/>
      </c>
      <c r="HA100" s="455" t="str">
        <f t="shared" si="215"/>
        <v/>
      </c>
      <c r="HB100" s="953" t="str">
        <f t="shared" si="215"/>
        <v/>
      </c>
      <c r="HC100" s="768" t="str">
        <f t="shared" si="215"/>
        <v/>
      </c>
      <c r="HD100" s="455" t="str">
        <f t="shared" si="215"/>
        <v/>
      </c>
      <c r="HE100" s="455" t="str">
        <f t="shared" si="216"/>
        <v/>
      </c>
      <c r="HF100" s="455" t="str">
        <f t="shared" si="216"/>
        <v/>
      </c>
      <c r="HG100" s="455" t="str">
        <f t="shared" si="216"/>
        <v/>
      </c>
      <c r="HH100" s="455" t="str">
        <f t="shared" si="216"/>
        <v/>
      </c>
      <c r="HI100" s="953" t="str">
        <f t="shared" si="216"/>
        <v/>
      </c>
      <c r="HJ100" s="768" t="str">
        <f t="shared" si="216"/>
        <v/>
      </c>
      <c r="HK100" s="455" t="str">
        <f t="shared" si="216"/>
        <v/>
      </c>
      <c r="HL100" s="455" t="str">
        <f t="shared" si="216"/>
        <v/>
      </c>
      <c r="HM100" s="455" t="str">
        <f t="shared" si="216"/>
        <v/>
      </c>
      <c r="HN100" s="955" t="str">
        <f t="shared" si="216"/>
        <v/>
      </c>
      <c r="HO100" s="455" t="str">
        <f t="shared" si="216"/>
        <v/>
      </c>
      <c r="HP100" s="953" t="str">
        <f t="shared" si="216"/>
        <v/>
      </c>
      <c r="HQ100" s="768" t="str">
        <f t="shared" si="216"/>
        <v/>
      </c>
      <c r="HR100" s="455" t="str">
        <f t="shared" si="216"/>
        <v/>
      </c>
      <c r="HS100" s="455" t="str">
        <f t="shared" si="216"/>
        <v/>
      </c>
      <c r="HT100" s="455" t="str">
        <f t="shared" si="216"/>
        <v/>
      </c>
      <c r="HU100" s="455" t="str">
        <f t="shared" si="217"/>
        <v/>
      </c>
      <c r="HV100" s="455" t="str">
        <f t="shared" si="217"/>
        <v/>
      </c>
      <c r="HW100" s="953" t="str">
        <f t="shared" si="217"/>
        <v/>
      </c>
      <c r="HX100" s="768" t="str">
        <f t="shared" si="217"/>
        <v/>
      </c>
      <c r="HY100" s="455" t="str">
        <f t="shared" si="217"/>
        <v/>
      </c>
      <c r="HZ100" s="455" t="str">
        <f t="shared" si="217"/>
        <v/>
      </c>
      <c r="IA100" s="455" t="str">
        <f t="shared" si="217"/>
        <v/>
      </c>
      <c r="IB100" s="455" t="str">
        <f t="shared" si="217"/>
        <v/>
      </c>
      <c r="IC100" s="455" t="str">
        <f t="shared" si="217"/>
        <v/>
      </c>
      <c r="ID100" s="953" t="str">
        <f t="shared" si="217"/>
        <v/>
      </c>
      <c r="IE100" s="768" t="str">
        <f t="shared" si="217"/>
        <v/>
      </c>
      <c r="IF100" s="455" t="str">
        <f t="shared" si="217"/>
        <v/>
      </c>
      <c r="IG100" s="455" t="str">
        <f t="shared" si="217"/>
        <v/>
      </c>
      <c r="IH100" s="455" t="str">
        <f t="shared" si="217"/>
        <v/>
      </c>
      <c r="II100" s="455" t="str">
        <f t="shared" si="217"/>
        <v/>
      </c>
      <c r="IJ100" s="455" t="str">
        <f t="shared" si="217"/>
        <v/>
      </c>
      <c r="IK100" s="953" t="str">
        <f t="shared" si="218"/>
        <v/>
      </c>
      <c r="IL100" s="768" t="str">
        <f t="shared" si="218"/>
        <v/>
      </c>
      <c r="IM100" s="455" t="str">
        <f t="shared" si="218"/>
        <v/>
      </c>
      <c r="IN100" s="455" t="str">
        <f t="shared" si="218"/>
        <v/>
      </c>
      <c r="IO100" s="455" t="str">
        <f t="shared" si="218"/>
        <v/>
      </c>
      <c r="IP100" s="455" t="str">
        <f t="shared" si="218"/>
        <v/>
      </c>
      <c r="IQ100" s="455" t="str">
        <f t="shared" si="218"/>
        <v/>
      </c>
      <c r="IR100" s="953" t="str">
        <f t="shared" si="218"/>
        <v/>
      </c>
      <c r="IS100" s="768" t="str">
        <f t="shared" si="218"/>
        <v/>
      </c>
      <c r="IT100" s="455" t="str">
        <f t="shared" si="218"/>
        <v/>
      </c>
      <c r="IU100" s="455" t="str">
        <f t="shared" si="218"/>
        <v/>
      </c>
      <c r="IV100" s="455" t="str">
        <f t="shared" si="218"/>
        <v/>
      </c>
      <c r="IW100" s="455" t="str">
        <f t="shared" si="218"/>
        <v/>
      </c>
      <c r="IX100" s="455" t="str">
        <f t="shared" si="218"/>
        <v/>
      </c>
      <c r="IY100" s="954" t="str">
        <f t="shared" si="218"/>
        <v/>
      </c>
      <c r="IZ100" s="768" t="str">
        <f t="shared" si="218"/>
        <v/>
      </c>
      <c r="JA100" s="455" t="str">
        <f t="shared" si="219"/>
        <v/>
      </c>
      <c r="JB100" s="455" t="str">
        <f t="shared" si="219"/>
        <v/>
      </c>
      <c r="JC100" s="455" t="str">
        <f t="shared" si="219"/>
        <v/>
      </c>
      <c r="JD100" s="455" t="str">
        <f t="shared" si="219"/>
        <v/>
      </c>
      <c r="JE100" s="455" t="str">
        <f t="shared" si="219"/>
        <v/>
      </c>
      <c r="JF100" s="953" t="str">
        <f t="shared" si="219"/>
        <v/>
      </c>
      <c r="JG100" s="768" t="str">
        <f t="shared" si="219"/>
        <v/>
      </c>
      <c r="JH100" s="455" t="str">
        <f t="shared" si="219"/>
        <v/>
      </c>
      <c r="JI100" s="455" t="str">
        <f t="shared" si="219"/>
        <v/>
      </c>
      <c r="JJ100" s="455" t="str">
        <f t="shared" si="219"/>
        <v/>
      </c>
      <c r="JK100" s="455" t="str">
        <f t="shared" si="219"/>
        <v/>
      </c>
      <c r="JL100" s="455" t="str">
        <f t="shared" si="219"/>
        <v/>
      </c>
      <c r="JM100" s="953" t="str">
        <f t="shared" si="219"/>
        <v/>
      </c>
      <c r="JN100" s="768" t="str">
        <f t="shared" si="219"/>
        <v/>
      </c>
      <c r="JO100" s="455" t="str">
        <f t="shared" si="219"/>
        <v/>
      </c>
      <c r="JP100" s="455" t="str">
        <f t="shared" si="219"/>
        <v/>
      </c>
      <c r="JQ100" s="455" t="str">
        <f t="shared" si="220"/>
        <v/>
      </c>
      <c r="JR100" s="455" t="str">
        <f t="shared" si="220"/>
        <v/>
      </c>
      <c r="JS100" s="455" t="str">
        <f t="shared" si="220"/>
        <v/>
      </c>
      <c r="JT100" s="953" t="str">
        <f t="shared" si="220"/>
        <v/>
      </c>
      <c r="JU100" s="768" t="str">
        <f t="shared" si="220"/>
        <v/>
      </c>
      <c r="JV100" s="455" t="str">
        <f t="shared" si="220"/>
        <v/>
      </c>
      <c r="JW100" s="455" t="str">
        <f t="shared" si="220"/>
        <v/>
      </c>
      <c r="JX100" s="455" t="str">
        <f t="shared" si="220"/>
        <v/>
      </c>
      <c r="JY100" s="455" t="str">
        <f t="shared" si="220"/>
        <v/>
      </c>
      <c r="JZ100" s="455" t="str">
        <f t="shared" si="220"/>
        <v/>
      </c>
      <c r="KA100" s="953" t="str">
        <f t="shared" si="220"/>
        <v/>
      </c>
      <c r="KB100" s="768" t="str">
        <f t="shared" si="220"/>
        <v/>
      </c>
      <c r="KC100" s="455" t="str">
        <f t="shared" si="220"/>
        <v/>
      </c>
      <c r="KD100" s="455" t="str">
        <f t="shared" si="220"/>
        <v/>
      </c>
      <c r="KE100" s="455" t="str">
        <f t="shared" si="220"/>
        <v/>
      </c>
      <c r="KF100" s="455" t="str">
        <f t="shared" si="220"/>
        <v/>
      </c>
      <c r="KG100" s="455" t="str">
        <f t="shared" si="221"/>
        <v/>
      </c>
      <c r="KH100" s="953" t="str">
        <f t="shared" si="221"/>
        <v/>
      </c>
      <c r="KI100" s="768" t="str">
        <f t="shared" si="221"/>
        <v/>
      </c>
      <c r="KJ100" s="455" t="str">
        <f t="shared" si="221"/>
        <v/>
      </c>
      <c r="KK100" s="455" t="str">
        <f t="shared" si="221"/>
        <v/>
      </c>
      <c r="KL100" s="455" t="str">
        <f t="shared" si="221"/>
        <v/>
      </c>
      <c r="KM100" s="455" t="str">
        <f t="shared" si="221"/>
        <v/>
      </c>
      <c r="KN100" s="455" t="str">
        <f t="shared" si="221"/>
        <v/>
      </c>
      <c r="KO100" s="953" t="str">
        <f t="shared" si="221"/>
        <v/>
      </c>
      <c r="KP100" s="768" t="str">
        <f t="shared" si="221"/>
        <v/>
      </c>
      <c r="KQ100" s="455" t="str">
        <f t="shared" si="221"/>
        <v/>
      </c>
      <c r="KR100" s="455" t="str">
        <f t="shared" si="221"/>
        <v/>
      </c>
      <c r="KS100" s="455" t="str">
        <f t="shared" si="221"/>
        <v/>
      </c>
      <c r="KT100" s="455" t="str">
        <f t="shared" si="221"/>
        <v/>
      </c>
      <c r="KU100" s="455" t="str">
        <f t="shared" si="221"/>
        <v/>
      </c>
      <c r="KV100" s="953" t="str">
        <f t="shared" si="221"/>
        <v/>
      </c>
      <c r="KW100" s="768" t="str">
        <f t="shared" si="222"/>
        <v/>
      </c>
      <c r="KX100" s="455" t="str">
        <f t="shared" si="222"/>
        <v/>
      </c>
      <c r="KY100" s="455" t="str">
        <f t="shared" si="222"/>
        <v/>
      </c>
      <c r="KZ100" s="455" t="str">
        <f t="shared" si="222"/>
        <v/>
      </c>
      <c r="LA100" s="455" t="str">
        <f t="shared" si="222"/>
        <v/>
      </c>
      <c r="LB100" s="455" t="str">
        <f t="shared" si="222"/>
        <v/>
      </c>
      <c r="LC100" s="954" t="str">
        <f t="shared" si="222"/>
        <v/>
      </c>
      <c r="LD100" s="768" t="str">
        <f t="shared" si="222"/>
        <v/>
      </c>
      <c r="LE100" s="455" t="str">
        <f t="shared" si="222"/>
        <v/>
      </c>
      <c r="LF100" s="455" t="str">
        <f t="shared" si="222"/>
        <v/>
      </c>
      <c r="LG100" s="455" t="str">
        <f t="shared" si="222"/>
        <v/>
      </c>
      <c r="LH100" s="455" t="str">
        <f t="shared" si="222"/>
        <v/>
      </c>
      <c r="LI100" s="455" t="str">
        <f t="shared" si="222"/>
        <v/>
      </c>
      <c r="LJ100" s="953" t="str">
        <f t="shared" si="222"/>
        <v/>
      </c>
      <c r="LK100" s="768" t="str">
        <f t="shared" si="222"/>
        <v/>
      </c>
      <c r="LL100" s="455" t="str">
        <f t="shared" si="222"/>
        <v/>
      </c>
      <c r="LM100" s="455" t="str">
        <f t="shared" si="223"/>
        <v/>
      </c>
      <c r="LN100" s="455" t="str">
        <f t="shared" si="223"/>
        <v/>
      </c>
      <c r="LO100" s="455" t="str">
        <f t="shared" si="223"/>
        <v/>
      </c>
      <c r="LP100" s="455" t="str">
        <f t="shared" si="223"/>
        <v/>
      </c>
      <c r="LQ100" s="953" t="str">
        <f t="shared" si="223"/>
        <v/>
      </c>
      <c r="LR100" s="768" t="str">
        <f t="shared" si="223"/>
        <v/>
      </c>
      <c r="LS100" s="455" t="str">
        <f t="shared" si="223"/>
        <v/>
      </c>
      <c r="LT100" s="455" t="str">
        <f t="shared" si="223"/>
        <v/>
      </c>
      <c r="LU100" s="455" t="str">
        <f t="shared" si="223"/>
        <v/>
      </c>
      <c r="LV100" s="455" t="str">
        <f t="shared" si="223"/>
        <v/>
      </c>
      <c r="LW100" s="455" t="str">
        <f t="shared" si="223"/>
        <v/>
      </c>
      <c r="LX100" s="953" t="str">
        <f t="shared" si="223"/>
        <v/>
      </c>
      <c r="LY100" s="768" t="str">
        <f t="shared" si="223"/>
        <v/>
      </c>
      <c r="LZ100" s="455" t="str">
        <f t="shared" si="223"/>
        <v/>
      </c>
      <c r="MA100" s="455" t="str">
        <f t="shared" si="223"/>
        <v/>
      </c>
      <c r="MB100" s="455" t="str">
        <f t="shared" si="223"/>
        <v/>
      </c>
      <c r="MC100" s="455" t="str">
        <f t="shared" si="224"/>
        <v/>
      </c>
      <c r="MD100" s="455" t="str">
        <f t="shared" si="224"/>
        <v/>
      </c>
      <c r="ME100" s="953" t="str">
        <f t="shared" si="224"/>
        <v/>
      </c>
      <c r="MF100" s="768" t="str">
        <f t="shared" si="224"/>
        <v/>
      </c>
      <c r="MG100" s="455" t="str">
        <f t="shared" si="224"/>
        <v/>
      </c>
      <c r="MH100" s="455" t="str">
        <f t="shared" si="224"/>
        <v/>
      </c>
      <c r="MI100" s="455" t="str">
        <f t="shared" si="224"/>
        <v/>
      </c>
      <c r="MJ100" s="455" t="str">
        <f t="shared" si="224"/>
        <v/>
      </c>
      <c r="MK100" s="455" t="str">
        <f t="shared" si="224"/>
        <v/>
      </c>
      <c r="ML100" s="953" t="str">
        <f t="shared" si="224"/>
        <v/>
      </c>
      <c r="MM100" s="768" t="str">
        <f t="shared" si="224"/>
        <v/>
      </c>
      <c r="MN100" s="455" t="str">
        <f t="shared" si="224"/>
        <v/>
      </c>
      <c r="MO100" s="455" t="str">
        <f t="shared" si="224"/>
        <v/>
      </c>
      <c r="MP100" s="455" t="str">
        <f t="shared" si="224"/>
        <v/>
      </c>
      <c r="MQ100" s="455" t="str">
        <f t="shared" si="224"/>
        <v/>
      </c>
      <c r="MR100" s="455" t="str">
        <f t="shared" si="224"/>
        <v/>
      </c>
      <c r="MS100" s="953" t="str">
        <f t="shared" si="225"/>
        <v/>
      </c>
      <c r="MT100" s="768" t="str">
        <f t="shared" si="225"/>
        <v/>
      </c>
      <c r="MU100" s="455" t="str">
        <f t="shared" si="225"/>
        <v/>
      </c>
      <c r="MV100" s="455" t="str">
        <f t="shared" si="225"/>
        <v/>
      </c>
      <c r="MW100" s="455" t="str">
        <f t="shared" si="225"/>
        <v/>
      </c>
      <c r="MX100" s="455" t="str">
        <f t="shared" si="225"/>
        <v/>
      </c>
      <c r="MY100" s="455" t="str">
        <f t="shared" si="225"/>
        <v/>
      </c>
      <c r="MZ100" s="953" t="str">
        <f t="shared" si="225"/>
        <v/>
      </c>
      <c r="NA100" s="768" t="str">
        <f t="shared" si="225"/>
        <v/>
      </c>
      <c r="NB100" s="455" t="str">
        <f t="shared" si="225"/>
        <v/>
      </c>
      <c r="NC100" s="455" t="str">
        <f t="shared" si="225"/>
        <v/>
      </c>
      <c r="ND100" s="455" t="str">
        <f t="shared" si="225"/>
        <v/>
      </c>
      <c r="NE100" s="455" t="str">
        <f t="shared" si="225"/>
        <v/>
      </c>
      <c r="NF100" s="455" t="str">
        <f t="shared" si="225"/>
        <v/>
      </c>
      <c r="NG100" s="954" t="str">
        <f t="shared" si="225"/>
        <v/>
      </c>
      <c r="NH100" s="768" t="str">
        <f t="shared" si="225"/>
        <v/>
      </c>
      <c r="NI100" s="455" t="str">
        <f t="shared" si="226"/>
        <v/>
      </c>
      <c r="NJ100" s="455" t="str">
        <f t="shared" si="226"/>
        <v/>
      </c>
      <c r="NK100" s="455" t="str">
        <f t="shared" si="226"/>
        <v/>
      </c>
      <c r="NL100" s="455" t="str">
        <f t="shared" si="226"/>
        <v/>
      </c>
      <c r="NM100" s="455" t="str">
        <f t="shared" si="226"/>
        <v/>
      </c>
      <c r="NN100" s="953" t="str">
        <f t="shared" si="226"/>
        <v/>
      </c>
      <c r="NO100" s="83"/>
      <c r="NP100" s="83"/>
      <c r="NQ100" s="83"/>
      <c r="NR100" s="83"/>
      <c r="NS100" s="83"/>
      <c r="NT100" s="83"/>
      <c r="NU100" s="83"/>
      <c r="NV100" s="83"/>
      <c r="NW100" s="83"/>
      <c r="NX100" s="83"/>
      <c r="NY100" s="83"/>
      <c r="NZ100" s="83"/>
      <c r="OA100" s="83"/>
      <c r="OB100" s="83"/>
      <c r="OC100" s="83"/>
      <c r="OD100" s="83"/>
      <c r="OE100" s="83"/>
      <c r="OF100" s="83"/>
      <c r="OG100" s="83"/>
      <c r="OH100" s="83"/>
      <c r="OI100" s="83"/>
      <c r="OJ100" s="83"/>
      <c r="OK100" s="83"/>
      <c r="OL100" s="83"/>
      <c r="OM100" s="83"/>
      <c r="ON100" s="83"/>
      <c r="OO100" s="83"/>
      <c r="OP100" s="83"/>
      <c r="OQ100" s="83"/>
      <c r="OR100" s="83"/>
      <c r="OS100" s="83"/>
      <c r="OT100" s="83"/>
      <c r="OU100" s="83"/>
      <c r="OV100" s="83"/>
      <c r="OW100" s="83"/>
      <c r="OX100" s="83"/>
      <c r="OY100" s="83"/>
      <c r="OZ100" s="83"/>
      <c r="PA100" s="83"/>
      <c r="PB100" s="83"/>
      <c r="PC100" s="83"/>
      <c r="PD100" s="83"/>
      <c r="PE100" s="83"/>
      <c r="PF100" s="83"/>
      <c r="PG100" s="83"/>
      <c r="PH100" s="83"/>
      <c r="PI100" s="83"/>
      <c r="PJ100" s="83"/>
      <c r="PK100" s="83"/>
      <c r="PL100" s="83"/>
      <c r="PM100" s="83"/>
      <c r="PN100" s="83"/>
      <c r="PO100" s="83"/>
      <c r="PP100" s="83"/>
      <c r="PQ100" s="83"/>
      <c r="PR100" s="83"/>
      <c r="PS100" s="83"/>
      <c r="PT100" s="83"/>
      <c r="PU100" s="83"/>
      <c r="PV100" s="83"/>
      <c r="PW100" s="83"/>
      <c r="PX100" s="83"/>
      <c r="PY100" s="83"/>
      <c r="PZ100" s="83"/>
      <c r="QA100" s="83"/>
      <c r="QB100" s="83"/>
      <c r="QC100" s="83"/>
      <c r="QD100" s="83"/>
      <c r="QE100" s="83"/>
      <c r="QF100" s="83"/>
      <c r="QG100" s="83"/>
      <c r="QH100" s="83"/>
      <c r="QI100" s="83"/>
      <c r="QJ100" s="83"/>
      <c r="QK100" s="83"/>
      <c r="QL100" s="83"/>
      <c r="QM100" s="83"/>
      <c r="QN100" s="83"/>
      <c r="QO100" s="83"/>
      <c r="QP100" s="83"/>
      <c r="QQ100" s="83"/>
      <c r="QR100" s="83"/>
      <c r="QS100" s="83"/>
      <c r="QT100" s="83"/>
      <c r="QU100" s="83"/>
      <c r="QV100" s="83"/>
      <c r="QW100" s="83"/>
      <c r="QX100" s="83"/>
      <c r="QY100" s="83"/>
      <c r="QZ100" s="83"/>
      <c r="RA100" s="83"/>
      <c r="RB100" s="83"/>
      <c r="RC100" s="83"/>
      <c r="RD100" s="83"/>
      <c r="RE100" s="83"/>
      <c r="RF100" s="83"/>
      <c r="RG100" s="83"/>
      <c r="RH100" s="83"/>
      <c r="RI100" s="83"/>
      <c r="RJ100" s="83"/>
      <c r="RK100" s="83"/>
      <c r="RL100" s="83"/>
      <c r="RM100" s="83"/>
      <c r="RN100" s="83"/>
      <c r="RO100" s="83"/>
      <c r="RP100" s="83"/>
      <c r="RQ100" s="83"/>
      <c r="RR100" s="83"/>
      <c r="RS100" s="83"/>
      <c r="RT100" s="83"/>
      <c r="RU100" s="83"/>
      <c r="RV100" s="83"/>
      <c r="RW100" s="83"/>
      <c r="RX100" s="83"/>
      <c r="RY100" s="83"/>
      <c r="RZ100" s="83"/>
      <c r="SA100" s="83"/>
      <c r="SB100" s="83"/>
      <c r="SC100" s="83"/>
      <c r="SD100" s="83"/>
      <c r="SE100" s="83"/>
      <c r="SF100" s="83"/>
      <c r="SG100" s="83"/>
      <c r="SH100" s="83"/>
      <c r="SI100" s="83"/>
      <c r="SJ100" s="83"/>
      <c r="SK100" s="83"/>
      <c r="SL100" s="83"/>
      <c r="SM100" s="83"/>
      <c r="SN100" s="83"/>
      <c r="SO100" s="83"/>
      <c r="SP100" s="83"/>
      <c r="SQ100" s="83"/>
      <c r="SR100" s="83"/>
      <c r="SS100" s="83"/>
      <c r="ST100" s="83"/>
      <c r="SU100" s="83"/>
      <c r="SV100" s="83"/>
      <c r="SW100" s="83"/>
      <c r="SX100" s="83"/>
      <c r="SY100" s="83"/>
      <c r="SZ100" s="83"/>
      <c r="TA100" s="83"/>
      <c r="TB100" s="83"/>
      <c r="TC100" s="83"/>
      <c r="TD100" s="83"/>
      <c r="TE100" s="83"/>
      <c r="TF100" s="83"/>
      <c r="TG100" s="83"/>
      <c r="TH100" s="83"/>
      <c r="TI100" s="83"/>
      <c r="TJ100" s="83"/>
      <c r="TK100" s="83"/>
      <c r="TL100" s="83"/>
      <c r="TM100" s="83"/>
      <c r="TN100" s="83"/>
      <c r="TO100" s="83"/>
      <c r="TP100" s="83"/>
      <c r="TQ100" s="83"/>
      <c r="TR100" s="83"/>
      <c r="TS100" s="83"/>
      <c r="TT100" s="83"/>
      <c r="TU100" s="83"/>
      <c r="TV100" s="83"/>
      <c r="TW100" s="83"/>
      <c r="TX100" s="83"/>
      <c r="TY100" s="83"/>
      <c r="TZ100" s="83"/>
      <c r="UA100" s="83"/>
      <c r="UB100" s="83"/>
      <c r="UC100" s="83"/>
      <c r="UD100" s="83"/>
      <c r="UE100" s="83"/>
      <c r="UF100" s="83"/>
      <c r="UG100" s="83"/>
      <c r="UH100" s="83"/>
      <c r="UI100" s="83"/>
      <c r="UJ100" s="83"/>
      <c r="UK100" s="83"/>
      <c r="UL100" s="83"/>
      <c r="UM100" s="83"/>
      <c r="UN100" s="83"/>
      <c r="UO100" s="83"/>
      <c r="UP100" s="83"/>
      <c r="UQ100" s="83"/>
    </row>
    <row r="101" spans="1:563" s="1" customFormat="1" hidden="1" x14ac:dyDescent="0.2">
      <c r="A101" s="938">
        <f>alapadatok!A83</f>
        <v>18</v>
      </c>
      <c r="B101" s="678" t="str">
        <f>IF(alapadatok!C83="","",alapadatok!C83)</f>
        <v/>
      </c>
      <c r="C101" s="584" t="str">
        <f>IF(alapadatok!B83="","",alapadatok!B83)</f>
        <v/>
      </c>
      <c r="D101" s="584" t="str">
        <f>IF(alapadatok!D83="","",alapadatok!D83)</f>
        <v/>
      </c>
      <c r="E101" s="948" t="str">
        <f>IF(alapadatok!K83="","",alapadatok!K83)</f>
        <v/>
      </c>
      <c r="F101" s="952" t="str">
        <f t="shared" si="227"/>
        <v/>
      </c>
      <c r="G101" s="953" t="str">
        <f t="shared" si="227"/>
        <v/>
      </c>
      <c r="H101" s="768" t="str">
        <f t="shared" si="227"/>
        <v/>
      </c>
      <c r="I101" s="455" t="str">
        <f t="shared" si="227"/>
        <v/>
      </c>
      <c r="J101" s="455" t="str">
        <f t="shared" si="227"/>
        <v/>
      </c>
      <c r="K101" s="455" t="str">
        <f t="shared" si="227"/>
        <v/>
      </c>
      <c r="L101" s="455" t="str">
        <f t="shared" si="227"/>
        <v/>
      </c>
      <c r="M101" s="455" t="str">
        <f t="shared" si="227"/>
        <v/>
      </c>
      <c r="N101" s="953" t="str">
        <f t="shared" si="227"/>
        <v/>
      </c>
      <c r="O101" s="768" t="str">
        <f t="shared" si="227"/>
        <v/>
      </c>
      <c r="P101" s="455" t="str">
        <f t="shared" si="227"/>
        <v/>
      </c>
      <c r="Q101" s="455" t="str">
        <f t="shared" si="227"/>
        <v/>
      </c>
      <c r="R101" s="455" t="str">
        <f t="shared" si="227"/>
        <v/>
      </c>
      <c r="S101" s="455" t="str">
        <f t="shared" si="227"/>
        <v/>
      </c>
      <c r="T101" s="455" t="str">
        <f t="shared" si="227"/>
        <v/>
      </c>
      <c r="U101" s="953" t="str">
        <f t="shared" si="204"/>
        <v/>
      </c>
      <c r="V101" s="768" t="str">
        <f t="shared" si="204"/>
        <v/>
      </c>
      <c r="W101" s="455" t="str">
        <f t="shared" si="204"/>
        <v/>
      </c>
      <c r="X101" s="455" t="str">
        <f t="shared" si="204"/>
        <v/>
      </c>
      <c r="Y101" s="455" t="str">
        <f t="shared" si="204"/>
        <v/>
      </c>
      <c r="Z101" s="455" t="str">
        <f t="shared" si="204"/>
        <v/>
      </c>
      <c r="AA101" s="455" t="str">
        <f t="shared" si="204"/>
        <v/>
      </c>
      <c r="AB101" s="953" t="str">
        <f t="shared" si="204"/>
        <v/>
      </c>
      <c r="AC101" s="768" t="str">
        <f t="shared" si="204"/>
        <v/>
      </c>
      <c r="AD101" s="455" t="str">
        <f t="shared" si="204"/>
        <v/>
      </c>
      <c r="AE101" s="455" t="str">
        <f t="shared" si="204"/>
        <v/>
      </c>
      <c r="AF101" s="455" t="str">
        <f t="shared" si="204"/>
        <v/>
      </c>
      <c r="AG101" s="455" t="str">
        <f t="shared" si="204"/>
        <v/>
      </c>
      <c r="AH101" s="455" t="str">
        <f t="shared" si="204"/>
        <v/>
      </c>
      <c r="AI101" s="953" t="str">
        <f t="shared" si="204"/>
        <v/>
      </c>
      <c r="AJ101" s="768" t="str">
        <f t="shared" si="204"/>
        <v/>
      </c>
      <c r="AK101" s="455" t="str">
        <f t="shared" si="205"/>
        <v/>
      </c>
      <c r="AL101" s="455" t="str">
        <f t="shared" si="205"/>
        <v/>
      </c>
      <c r="AM101" s="455" t="str">
        <f t="shared" si="205"/>
        <v/>
      </c>
      <c r="AN101" s="455" t="str">
        <f t="shared" si="205"/>
        <v/>
      </c>
      <c r="AO101" s="455" t="str">
        <f t="shared" si="205"/>
        <v/>
      </c>
      <c r="AP101" s="953" t="str">
        <f t="shared" si="205"/>
        <v/>
      </c>
      <c r="AQ101" s="768" t="str">
        <f t="shared" si="205"/>
        <v/>
      </c>
      <c r="AR101" s="455" t="str">
        <f t="shared" si="205"/>
        <v/>
      </c>
      <c r="AS101" s="455" t="str">
        <f t="shared" si="205"/>
        <v/>
      </c>
      <c r="AT101" s="455" t="str">
        <f t="shared" si="205"/>
        <v/>
      </c>
      <c r="AU101" s="455" t="str">
        <f t="shared" si="205"/>
        <v/>
      </c>
      <c r="AV101" s="455" t="str">
        <f t="shared" si="205"/>
        <v/>
      </c>
      <c r="AW101" s="953" t="str">
        <f t="shared" si="205"/>
        <v/>
      </c>
      <c r="AX101" s="768" t="str">
        <f t="shared" si="205"/>
        <v/>
      </c>
      <c r="AY101" s="455" t="str">
        <f t="shared" si="205"/>
        <v/>
      </c>
      <c r="AZ101" s="455" t="str">
        <f t="shared" si="205"/>
        <v/>
      </c>
      <c r="BA101" s="455" t="str">
        <f t="shared" si="206"/>
        <v/>
      </c>
      <c r="BB101" s="455" t="str">
        <f t="shared" si="206"/>
        <v/>
      </c>
      <c r="BC101" s="455" t="str">
        <f t="shared" si="206"/>
        <v/>
      </c>
      <c r="BD101" s="953" t="str">
        <f t="shared" si="206"/>
        <v/>
      </c>
      <c r="BE101" s="768" t="str">
        <f t="shared" si="206"/>
        <v/>
      </c>
      <c r="BF101" s="455" t="str">
        <f t="shared" si="206"/>
        <v/>
      </c>
      <c r="BG101" s="455" t="str">
        <f t="shared" si="206"/>
        <v/>
      </c>
      <c r="BH101" s="455" t="str">
        <f t="shared" si="206"/>
        <v/>
      </c>
      <c r="BI101" s="455" t="str">
        <f t="shared" si="206"/>
        <v/>
      </c>
      <c r="BJ101" s="455" t="str">
        <f t="shared" si="206"/>
        <v/>
      </c>
      <c r="BK101" s="953" t="str">
        <f t="shared" si="206"/>
        <v/>
      </c>
      <c r="BL101" s="768" t="str">
        <f t="shared" si="206"/>
        <v/>
      </c>
      <c r="BM101" s="455" t="str">
        <f t="shared" si="206"/>
        <v/>
      </c>
      <c r="BN101" s="455" t="str">
        <f t="shared" si="206"/>
        <v/>
      </c>
      <c r="BO101" s="455" t="str">
        <f t="shared" si="206"/>
        <v/>
      </c>
      <c r="BP101" s="455" t="str">
        <f t="shared" si="206"/>
        <v/>
      </c>
      <c r="BQ101" s="455" t="str">
        <f t="shared" si="207"/>
        <v/>
      </c>
      <c r="BR101" s="953" t="str">
        <f t="shared" si="207"/>
        <v/>
      </c>
      <c r="BS101" s="768" t="str">
        <f t="shared" si="207"/>
        <v/>
      </c>
      <c r="BT101" s="455" t="str">
        <f t="shared" si="207"/>
        <v/>
      </c>
      <c r="BU101" s="455" t="str">
        <f t="shared" si="207"/>
        <v/>
      </c>
      <c r="BV101" s="455" t="str">
        <f t="shared" si="207"/>
        <v/>
      </c>
      <c r="BW101" s="455" t="str">
        <f t="shared" si="207"/>
        <v/>
      </c>
      <c r="BX101" s="455" t="str">
        <f t="shared" si="207"/>
        <v/>
      </c>
      <c r="BY101" s="953" t="str">
        <f t="shared" si="207"/>
        <v/>
      </c>
      <c r="BZ101" s="768" t="str">
        <f t="shared" si="207"/>
        <v/>
      </c>
      <c r="CA101" s="455" t="str">
        <f t="shared" si="207"/>
        <v/>
      </c>
      <c r="CB101" s="455" t="str">
        <f t="shared" si="207"/>
        <v/>
      </c>
      <c r="CC101" s="455" t="str">
        <f t="shared" si="207"/>
        <v/>
      </c>
      <c r="CD101" s="455" t="str">
        <f t="shared" si="207"/>
        <v/>
      </c>
      <c r="CE101" s="455" t="str">
        <f t="shared" si="207"/>
        <v/>
      </c>
      <c r="CF101" s="953" t="str">
        <f t="shared" si="207"/>
        <v/>
      </c>
      <c r="CG101" s="768" t="str">
        <f t="shared" si="208"/>
        <v/>
      </c>
      <c r="CH101" s="455" t="str">
        <f t="shared" si="208"/>
        <v/>
      </c>
      <c r="CI101" s="455" t="str">
        <f t="shared" si="208"/>
        <v/>
      </c>
      <c r="CJ101" s="455" t="str">
        <f t="shared" si="208"/>
        <v/>
      </c>
      <c r="CK101" s="455" t="str">
        <f t="shared" si="208"/>
        <v/>
      </c>
      <c r="CL101" s="455" t="str">
        <f t="shared" si="208"/>
        <v/>
      </c>
      <c r="CM101" s="953" t="str">
        <f t="shared" si="208"/>
        <v/>
      </c>
      <c r="CN101" s="768" t="str">
        <f t="shared" si="208"/>
        <v/>
      </c>
      <c r="CO101" s="455" t="str">
        <f t="shared" si="208"/>
        <v/>
      </c>
      <c r="CP101" s="455" t="str">
        <f t="shared" si="208"/>
        <v/>
      </c>
      <c r="CQ101" s="455" t="str">
        <f t="shared" si="208"/>
        <v/>
      </c>
      <c r="CR101" s="455" t="str">
        <f t="shared" si="208"/>
        <v/>
      </c>
      <c r="CS101" s="455" t="str">
        <f t="shared" si="208"/>
        <v/>
      </c>
      <c r="CT101" s="953" t="str">
        <f t="shared" si="208"/>
        <v/>
      </c>
      <c r="CU101" s="952" t="str">
        <f t="shared" si="208"/>
        <v/>
      </c>
      <c r="CV101" s="455" t="str">
        <f t="shared" si="208"/>
        <v/>
      </c>
      <c r="CW101" s="455" t="str">
        <f t="shared" si="209"/>
        <v/>
      </c>
      <c r="CX101" s="455" t="str">
        <f t="shared" si="209"/>
        <v/>
      </c>
      <c r="CY101" s="455" t="str">
        <f t="shared" si="209"/>
        <v/>
      </c>
      <c r="CZ101" s="455" t="str">
        <f t="shared" si="209"/>
        <v/>
      </c>
      <c r="DA101" s="953" t="str">
        <f t="shared" si="209"/>
        <v/>
      </c>
      <c r="DB101" s="768" t="str">
        <f t="shared" si="209"/>
        <v/>
      </c>
      <c r="DC101" s="455" t="str">
        <f t="shared" si="209"/>
        <v/>
      </c>
      <c r="DD101" s="455" t="str">
        <f t="shared" si="209"/>
        <v/>
      </c>
      <c r="DE101" s="455" t="str">
        <f t="shared" si="209"/>
        <v/>
      </c>
      <c r="DF101" s="455" t="str">
        <f t="shared" si="209"/>
        <v/>
      </c>
      <c r="DG101" s="455" t="str">
        <f t="shared" si="209"/>
        <v/>
      </c>
      <c r="DH101" s="953" t="str">
        <f t="shared" si="209"/>
        <v/>
      </c>
      <c r="DI101" s="768" t="str">
        <f t="shared" si="209"/>
        <v/>
      </c>
      <c r="DJ101" s="455" t="str">
        <f t="shared" si="209"/>
        <v/>
      </c>
      <c r="DK101" s="455" t="str">
        <f t="shared" si="209"/>
        <v/>
      </c>
      <c r="DL101" s="455" t="str">
        <f t="shared" si="209"/>
        <v/>
      </c>
      <c r="DM101" s="455" t="str">
        <f t="shared" si="210"/>
        <v/>
      </c>
      <c r="DN101" s="455" t="str">
        <f t="shared" si="210"/>
        <v/>
      </c>
      <c r="DO101" s="953" t="str">
        <f t="shared" si="210"/>
        <v/>
      </c>
      <c r="DP101" s="768" t="str">
        <f t="shared" si="210"/>
        <v/>
      </c>
      <c r="DQ101" s="455" t="str">
        <f t="shared" si="210"/>
        <v/>
      </c>
      <c r="DR101" s="455" t="str">
        <f t="shared" si="210"/>
        <v/>
      </c>
      <c r="DS101" s="455" t="str">
        <f t="shared" si="210"/>
        <v/>
      </c>
      <c r="DT101" s="455" t="str">
        <f t="shared" si="210"/>
        <v/>
      </c>
      <c r="DU101" s="455" t="str">
        <f t="shared" si="210"/>
        <v/>
      </c>
      <c r="DV101" s="953" t="str">
        <f t="shared" si="210"/>
        <v/>
      </c>
      <c r="DW101" s="768" t="str">
        <f t="shared" si="210"/>
        <v/>
      </c>
      <c r="DX101" s="455" t="str">
        <f t="shared" si="210"/>
        <v/>
      </c>
      <c r="DY101" s="455" t="str">
        <f t="shared" si="210"/>
        <v/>
      </c>
      <c r="DZ101" s="455" t="str">
        <f t="shared" si="210"/>
        <v/>
      </c>
      <c r="EA101" s="455" t="str">
        <f t="shared" si="210"/>
        <v/>
      </c>
      <c r="EB101" s="455" t="str">
        <f t="shared" si="210"/>
        <v/>
      </c>
      <c r="EC101" s="954" t="str">
        <f t="shared" si="211"/>
        <v/>
      </c>
      <c r="ED101" s="768" t="str">
        <f t="shared" si="211"/>
        <v/>
      </c>
      <c r="EE101" s="455" t="str">
        <f t="shared" si="211"/>
        <v/>
      </c>
      <c r="EF101" s="455" t="str">
        <f t="shared" si="211"/>
        <v/>
      </c>
      <c r="EG101" s="455" t="str">
        <f t="shared" si="211"/>
        <v/>
      </c>
      <c r="EH101" s="455" t="str">
        <f t="shared" si="211"/>
        <v/>
      </c>
      <c r="EI101" s="455" t="str">
        <f t="shared" si="211"/>
        <v/>
      </c>
      <c r="EJ101" s="953" t="str">
        <f t="shared" si="211"/>
        <v/>
      </c>
      <c r="EK101" s="768" t="str">
        <f t="shared" si="211"/>
        <v/>
      </c>
      <c r="EL101" s="455" t="str">
        <f t="shared" si="211"/>
        <v/>
      </c>
      <c r="EM101" s="455" t="str">
        <f t="shared" si="211"/>
        <v/>
      </c>
      <c r="EN101" s="455" t="str">
        <f t="shared" si="211"/>
        <v/>
      </c>
      <c r="EO101" s="455" t="str">
        <f t="shared" si="211"/>
        <v/>
      </c>
      <c r="EP101" s="455" t="str">
        <f t="shared" si="211"/>
        <v/>
      </c>
      <c r="EQ101" s="953" t="str">
        <f t="shared" si="211"/>
        <v/>
      </c>
      <c r="ER101" s="768" t="str">
        <f t="shared" si="211"/>
        <v/>
      </c>
      <c r="ES101" s="455" t="str">
        <f t="shared" si="212"/>
        <v/>
      </c>
      <c r="ET101" s="455" t="str">
        <f t="shared" si="212"/>
        <v/>
      </c>
      <c r="EU101" s="455" t="str">
        <f t="shared" si="212"/>
        <v/>
      </c>
      <c r="EV101" s="455" t="str">
        <f t="shared" si="212"/>
        <v/>
      </c>
      <c r="EW101" s="455" t="str">
        <f t="shared" si="212"/>
        <v/>
      </c>
      <c r="EX101" s="953" t="str">
        <f t="shared" si="212"/>
        <v/>
      </c>
      <c r="EY101" s="768" t="str">
        <f t="shared" si="212"/>
        <v/>
      </c>
      <c r="EZ101" s="455" t="str">
        <f t="shared" si="212"/>
        <v/>
      </c>
      <c r="FA101" s="455" t="str">
        <f t="shared" si="212"/>
        <v/>
      </c>
      <c r="FB101" s="455" t="str">
        <f t="shared" si="212"/>
        <v/>
      </c>
      <c r="FC101" s="455" t="str">
        <f t="shared" si="212"/>
        <v/>
      </c>
      <c r="FD101" s="455" t="str">
        <f t="shared" si="212"/>
        <v/>
      </c>
      <c r="FE101" s="953" t="str">
        <f t="shared" si="212"/>
        <v/>
      </c>
      <c r="FF101" s="768" t="str">
        <f t="shared" si="212"/>
        <v/>
      </c>
      <c r="FG101" s="455" t="str">
        <f t="shared" si="212"/>
        <v/>
      </c>
      <c r="FH101" s="455" t="str">
        <f t="shared" si="212"/>
        <v/>
      </c>
      <c r="FI101" s="455" t="str">
        <f t="shared" si="213"/>
        <v/>
      </c>
      <c r="FJ101" s="455" t="str">
        <f t="shared" si="213"/>
        <v/>
      </c>
      <c r="FK101" s="455" t="str">
        <f t="shared" si="213"/>
        <v/>
      </c>
      <c r="FL101" s="953" t="str">
        <f t="shared" si="213"/>
        <v/>
      </c>
      <c r="FM101" s="768" t="str">
        <f t="shared" si="213"/>
        <v/>
      </c>
      <c r="FN101" s="455" t="str">
        <f t="shared" si="213"/>
        <v/>
      </c>
      <c r="FO101" s="455" t="str">
        <f t="shared" si="213"/>
        <v/>
      </c>
      <c r="FP101" s="455" t="str">
        <f t="shared" si="213"/>
        <v/>
      </c>
      <c r="FQ101" s="455" t="str">
        <f t="shared" si="213"/>
        <v/>
      </c>
      <c r="FR101" s="455" t="str">
        <f t="shared" si="213"/>
        <v/>
      </c>
      <c r="FS101" s="953" t="str">
        <f t="shared" si="213"/>
        <v/>
      </c>
      <c r="FT101" s="768" t="str">
        <f t="shared" si="213"/>
        <v/>
      </c>
      <c r="FU101" s="455" t="str">
        <f t="shared" si="213"/>
        <v/>
      </c>
      <c r="FV101" s="455" t="str">
        <f t="shared" si="213"/>
        <v/>
      </c>
      <c r="FW101" s="455" t="str">
        <f t="shared" si="213"/>
        <v/>
      </c>
      <c r="FX101" s="455" t="str">
        <f t="shared" si="213"/>
        <v/>
      </c>
      <c r="FY101" s="455" t="str">
        <f t="shared" si="214"/>
        <v/>
      </c>
      <c r="FZ101" s="953" t="str">
        <f t="shared" si="214"/>
        <v/>
      </c>
      <c r="GA101" s="768" t="str">
        <f t="shared" si="214"/>
        <v/>
      </c>
      <c r="GB101" s="455" t="str">
        <f t="shared" si="214"/>
        <v/>
      </c>
      <c r="GC101" s="455" t="str">
        <f t="shared" si="214"/>
        <v/>
      </c>
      <c r="GD101" s="455" t="str">
        <f t="shared" si="214"/>
        <v/>
      </c>
      <c r="GE101" s="455" t="str">
        <f t="shared" si="214"/>
        <v/>
      </c>
      <c r="GF101" s="953" t="str">
        <f t="shared" si="214"/>
        <v/>
      </c>
      <c r="GG101" s="768" t="str">
        <f t="shared" si="214"/>
        <v/>
      </c>
      <c r="GH101" s="455" t="str">
        <f t="shared" si="214"/>
        <v/>
      </c>
      <c r="GI101" s="455" t="str">
        <f t="shared" si="214"/>
        <v/>
      </c>
      <c r="GJ101" s="455" t="str">
        <f t="shared" si="214"/>
        <v/>
      </c>
      <c r="GK101" s="455" t="str">
        <f t="shared" si="214"/>
        <v/>
      </c>
      <c r="GL101" s="455" t="str">
        <f t="shared" si="214"/>
        <v/>
      </c>
      <c r="GM101" s="455" t="str">
        <f t="shared" si="214"/>
        <v/>
      </c>
      <c r="GN101" s="954" t="str">
        <f t="shared" si="214"/>
        <v/>
      </c>
      <c r="GO101" s="768" t="str">
        <f t="shared" si="215"/>
        <v/>
      </c>
      <c r="GP101" s="455" t="str">
        <f t="shared" si="215"/>
        <v/>
      </c>
      <c r="GQ101" s="455" t="str">
        <f t="shared" si="215"/>
        <v/>
      </c>
      <c r="GR101" s="455" t="str">
        <f t="shared" si="215"/>
        <v/>
      </c>
      <c r="GS101" s="455" t="str">
        <f t="shared" si="215"/>
        <v/>
      </c>
      <c r="GT101" s="455" t="str">
        <f t="shared" si="215"/>
        <v/>
      </c>
      <c r="GU101" s="953" t="str">
        <f t="shared" si="215"/>
        <v/>
      </c>
      <c r="GV101" s="768" t="str">
        <f t="shared" si="215"/>
        <v/>
      </c>
      <c r="GW101" s="455" t="str">
        <f t="shared" si="215"/>
        <v/>
      </c>
      <c r="GX101" s="455" t="str">
        <f t="shared" si="215"/>
        <v/>
      </c>
      <c r="GY101" s="455" t="str">
        <f t="shared" si="215"/>
        <v/>
      </c>
      <c r="GZ101" s="455" t="str">
        <f t="shared" si="215"/>
        <v/>
      </c>
      <c r="HA101" s="455" t="str">
        <f t="shared" si="215"/>
        <v/>
      </c>
      <c r="HB101" s="953" t="str">
        <f t="shared" si="215"/>
        <v/>
      </c>
      <c r="HC101" s="768" t="str">
        <f t="shared" si="215"/>
        <v/>
      </c>
      <c r="HD101" s="455" t="str">
        <f t="shared" si="215"/>
        <v/>
      </c>
      <c r="HE101" s="455" t="str">
        <f t="shared" si="216"/>
        <v/>
      </c>
      <c r="HF101" s="455" t="str">
        <f t="shared" si="216"/>
        <v/>
      </c>
      <c r="HG101" s="455" t="str">
        <f t="shared" si="216"/>
        <v/>
      </c>
      <c r="HH101" s="455" t="str">
        <f t="shared" si="216"/>
        <v/>
      </c>
      <c r="HI101" s="953" t="str">
        <f t="shared" si="216"/>
        <v/>
      </c>
      <c r="HJ101" s="768" t="str">
        <f t="shared" si="216"/>
        <v/>
      </c>
      <c r="HK101" s="455" t="str">
        <f t="shared" si="216"/>
        <v/>
      </c>
      <c r="HL101" s="455" t="str">
        <f t="shared" si="216"/>
        <v/>
      </c>
      <c r="HM101" s="455" t="str">
        <f t="shared" si="216"/>
        <v/>
      </c>
      <c r="HN101" s="455" t="str">
        <f t="shared" si="216"/>
        <v/>
      </c>
      <c r="HO101" s="455" t="str">
        <f t="shared" si="216"/>
        <v/>
      </c>
      <c r="HP101" s="953" t="str">
        <f t="shared" si="216"/>
        <v/>
      </c>
      <c r="HQ101" s="768" t="str">
        <f t="shared" si="216"/>
        <v/>
      </c>
      <c r="HR101" s="455" t="str">
        <f t="shared" si="216"/>
        <v/>
      </c>
      <c r="HS101" s="455" t="str">
        <f t="shared" si="216"/>
        <v/>
      </c>
      <c r="HT101" s="455" t="str">
        <f t="shared" si="216"/>
        <v/>
      </c>
      <c r="HU101" s="455" t="str">
        <f t="shared" si="217"/>
        <v/>
      </c>
      <c r="HV101" s="455" t="str">
        <f t="shared" si="217"/>
        <v/>
      </c>
      <c r="HW101" s="953" t="str">
        <f t="shared" si="217"/>
        <v/>
      </c>
      <c r="HX101" s="768" t="str">
        <f t="shared" si="217"/>
        <v/>
      </c>
      <c r="HY101" s="455" t="str">
        <f t="shared" si="217"/>
        <v/>
      </c>
      <c r="HZ101" s="455" t="str">
        <f t="shared" si="217"/>
        <v/>
      </c>
      <c r="IA101" s="455" t="str">
        <f t="shared" si="217"/>
        <v/>
      </c>
      <c r="IB101" s="455" t="str">
        <f t="shared" si="217"/>
        <v/>
      </c>
      <c r="IC101" s="455" t="str">
        <f t="shared" si="217"/>
        <v/>
      </c>
      <c r="ID101" s="953" t="str">
        <f t="shared" si="217"/>
        <v/>
      </c>
      <c r="IE101" s="768" t="str">
        <f t="shared" si="217"/>
        <v/>
      </c>
      <c r="IF101" s="455" t="str">
        <f t="shared" si="217"/>
        <v/>
      </c>
      <c r="IG101" s="455" t="str">
        <f t="shared" si="217"/>
        <v/>
      </c>
      <c r="IH101" s="455" t="str">
        <f t="shared" si="217"/>
        <v/>
      </c>
      <c r="II101" s="455" t="str">
        <f t="shared" si="217"/>
        <v/>
      </c>
      <c r="IJ101" s="455" t="str">
        <f t="shared" si="217"/>
        <v/>
      </c>
      <c r="IK101" s="953" t="str">
        <f t="shared" si="218"/>
        <v/>
      </c>
      <c r="IL101" s="768" t="str">
        <f t="shared" si="218"/>
        <v/>
      </c>
      <c r="IM101" s="455" t="str">
        <f t="shared" si="218"/>
        <v/>
      </c>
      <c r="IN101" s="455" t="str">
        <f t="shared" si="218"/>
        <v/>
      </c>
      <c r="IO101" s="455" t="str">
        <f t="shared" si="218"/>
        <v/>
      </c>
      <c r="IP101" s="455" t="str">
        <f t="shared" si="218"/>
        <v/>
      </c>
      <c r="IQ101" s="455" t="str">
        <f t="shared" si="218"/>
        <v/>
      </c>
      <c r="IR101" s="953" t="str">
        <f t="shared" si="218"/>
        <v/>
      </c>
      <c r="IS101" s="768" t="str">
        <f t="shared" si="218"/>
        <v/>
      </c>
      <c r="IT101" s="455" t="str">
        <f t="shared" si="218"/>
        <v/>
      </c>
      <c r="IU101" s="455" t="str">
        <f t="shared" si="218"/>
        <v/>
      </c>
      <c r="IV101" s="455" t="str">
        <f t="shared" si="218"/>
        <v/>
      </c>
      <c r="IW101" s="455" t="str">
        <f t="shared" si="218"/>
        <v/>
      </c>
      <c r="IX101" s="455" t="str">
        <f t="shared" si="218"/>
        <v/>
      </c>
      <c r="IY101" s="954" t="str">
        <f t="shared" si="218"/>
        <v/>
      </c>
      <c r="IZ101" s="768" t="str">
        <f t="shared" si="218"/>
        <v/>
      </c>
      <c r="JA101" s="455" t="str">
        <f t="shared" si="219"/>
        <v/>
      </c>
      <c r="JB101" s="455" t="str">
        <f t="shared" si="219"/>
        <v/>
      </c>
      <c r="JC101" s="455" t="str">
        <f t="shared" si="219"/>
        <v/>
      </c>
      <c r="JD101" s="455" t="str">
        <f t="shared" si="219"/>
        <v/>
      </c>
      <c r="JE101" s="455" t="str">
        <f t="shared" si="219"/>
        <v/>
      </c>
      <c r="JF101" s="953" t="str">
        <f t="shared" si="219"/>
        <v/>
      </c>
      <c r="JG101" s="768" t="str">
        <f t="shared" si="219"/>
        <v/>
      </c>
      <c r="JH101" s="455" t="str">
        <f t="shared" si="219"/>
        <v/>
      </c>
      <c r="JI101" s="455" t="str">
        <f t="shared" si="219"/>
        <v/>
      </c>
      <c r="JJ101" s="455" t="str">
        <f t="shared" si="219"/>
        <v/>
      </c>
      <c r="JK101" s="455" t="str">
        <f t="shared" si="219"/>
        <v/>
      </c>
      <c r="JL101" s="455" t="str">
        <f t="shared" si="219"/>
        <v/>
      </c>
      <c r="JM101" s="953" t="str">
        <f t="shared" si="219"/>
        <v/>
      </c>
      <c r="JN101" s="768" t="str">
        <f t="shared" si="219"/>
        <v/>
      </c>
      <c r="JO101" s="455" t="str">
        <f t="shared" si="219"/>
        <v/>
      </c>
      <c r="JP101" s="455" t="str">
        <f t="shared" si="219"/>
        <v/>
      </c>
      <c r="JQ101" s="455" t="str">
        <f t="shared" si="220"/>
        <v/>
      </c>
      <c r="JR101" s="455" t="str">
        <f t="shared" si="220"/>
        <v/>
      </c>
      <c r="JS101" s="455" t="str">
        <f t="shared" si="220"/>
        <v/>
      </c>
      <c r="JT101" s="953" t="str">
        <f t="shared" si="220"/>
        <v/>
      </c>
      <c r="JU101" s="768" t="str">
        <f t="shared" si="220"/>
        <v/>
      </c>
      <c r="JV101" s="455" t="str">
        <f t="shared" si="220"/>
        <v/>
      </c>
      <c r="JW101" s="455" t="str">
        <f t="shared" si="220"/>
        <v/>
      </c>
      <c r="JX101" s="455" t="str">
        <f t="shared" si="220"/>
        <v/>
      </c>
      <c r="JY101" s="455" t="str">
        <f t="shared" si="220"/>
        <v/>
      </c>
      <c r="JZ101" s="455" t="str">
        <f t="shared" si="220"/>
        <v/>
      </c>
      <c r="KA101" s="953" t="str">
        <f t="shared" si="220"/>
        <v/>
      </c>
      <c r="KB101" s="768" t="str">
        <f t="shared" si="220"/>
        <v/>
      </c>
      <c r="KC101" s="455" t="str">
        <f t="shared" si="220"/>
        <v/>
      </c>
      <c r="KD101" s="455" t="str">
        <f t="shared" si="220"/>
        <v/>
      </c>
      <c r="KE101" s="455" t="str">
        <f t="shared" si="220"/>
        <v/>
      </c>
      <c r="KF101" s="455" t="str">
        <f t="shared" si="220"/>
        <v/>
      </c>
      <c r="KG101" s="455" t="str">
        <f t="shared" si="221"/>
        <v/>
      </c>
      <c r="KH101" s="953" t="str">
        <f t="shared" si="221"/>
        <v/>
      </c>
      <c r="KI101" s="768" t="str">
        <f t="shared" si="221"/>
        <v/>
      </c>
      <c r="KJ101" s="455" t="str">
        <f t="shared" si="221"/>
        <v/>
      </c>
      <c r="KK101" s="455" t="str">
        <f t="shared" si="221"/>
        <v/>
      </c>
      <c r="KL101" s="455" t="str">
        <f t="shared" si="221"/>
        <v/>
      </c>
      <c r="KM101" s="455" t="str">
        <f t="shared" si="221"/>
        <v/>
      </c>
      <c r="KN101" s="455" t="str">
        <f t="shared" si="221"/>
        <v/>
      </c>
      <c r="KO101" s="953" t="str">
        <f t="shared" si="221"/>
        <v/>
      </c>
      <c r="KP101" s="768" t="str">
        <f t="shared" si="221"/>
        <v/>
      </c>
      <c r="KQ101" s="455" t="str">
        <f t="shared" si="221"/>
        <v/>
      </c>
      <c r="KR101" s="455" t="str">
        <f t="shared" si="221"/>
        <v/>
      </c>
      <c r="KS101" s="455" t="str">
        <f t="shared" si="221"/>
        <v/>
      </c>
      <c r="KT101" s="455" t="str">
        <f t="shared" si="221"/>
        <v/>
      </c>
      <c r="KU101" s="455" t="str">
        <f t="shared" si="221"/>
        <v/>
      </c>
      <c r="KV101" s="953" t="str">
        <f t="shared" si="221"/>
        <v/>
      </c>
      <c r="KW101" s="768" t="str">
        <f t="shared" si="222"/>
        <v/>
      </c>
      <c r="KX101" s="455" t="str">
        <f t="shared" si="222"/>
        <v/>
      </c>
      <c r="KY101" s="455" t="str">
        <f t="shared" si="222"/>
        <v/>
      </c>
      <c r="KZ101" s="455" t="str">
        <f t="shared" si="222"/>
        <v/>
      </c>
      <c r="LA101" s="455" t="str">
        <f t="shared" si="222"/>
        <v/>
      </c>
      <c r="LB101" s="455" t="str">
        <f t="shared" si="222"/>
        <v/>
      </c>
      <c r="LC101" s="954" t="str">
        <f t="shared" si="222"/>
        <v/>
      </c>
      <c r="LD101" s="768" t="str">
        <f t="shared" si="222"/>
        <v/>
      </c>
      <c r="LE101" s="455" t="str">
        <f t="shared" si="222"/>
        <v/>
      </c>
      <c r="LF101" s="455" t="str">
        <f t="shared" si="222"/>
        <v/>
      </c>
      <c r="LG101" s="455" t="str">
        <f t="shared" si="222"/>
        <v/>
      </c>
      <c r="LH101" s="455" t="str">
        <f t="shared" si="222"/>
        <v/>
      </c>
      <c r="LI101" s="455" t="str">
        <f t="shared" si="222"/>
        <v/>
      </c>
      <c r="LJ101" s="953" t="str">
        <f t="shared" si="222"/>
        <v/>
      </c>
      <c r="LK101" s="768" t="str">
        <f t="shared" si="222"/>
        <v/>
      </c>
      <c r="LL101" s="455" t="str">
        <f t="shared" si="222"/>
        <v/>
      </c>
      <c r="LM101" s="455" t="str">
        <f t="shared" si="223"/>
        <v/>
      </c>
      <c r="LN101" s="455" t="str">
        <f t="shared" si="223"/>
        <v/>
      </c>
      <c r="LO101" s="455" t="str">
        <f t="shared" si="223"/>
        <v/>
      </c>
      <c r="LP101" s="455" t="str">
        <f t="shared" si="223"/>
        <v/>
      </c>
      <c r="LQ101" s="953" t="str">
        <f t="shared" si="223"/>
        <v/>
      </c>
      <c r="LR101" s="768" t="str">
        <f t="shared" si="223"/>
        <v/>
      </c>
      <c r="LS101" s="455" t="str">
        <f t="shared" si="223"/>
        <v/>
      </c>
      <c r="LT101" s="455" t="str">
        <f t="shared" si="223"/>
        <v/>
      </c>
      <c r="LU101" s="455" t="str">
        <f t="shared" si="223"/>
        <v/>
      </c>
      <c r="LV101" s="455" t="str">
        <f t="shared" si="223"/>
        <v/>
      </c>
      <c r="LW101" s="455" t="str">
        <f t="shared" si="223"/>
        <v/>
      </c>
      <c r="LX101" s="953" t="str">
        <f t="shared" si="223"/>
        <v/>
      </c>
      <c r="LY101" s="768" t="str">
        <f t="shared" si="223"/>
        <v/>
      </c>
      <c r="LZ101" s="455" t="str">
        <f t="shared" si="223"/>
        <v/>
      </c>
      <c r="MA101" s="455" t="str">
        <f t="shared" si="223"/>
        <v/>
      </c>
      <c r="MB101" s="455" t="str">
        <f t="shared" si="223"/>
        <v/>
      </c>
      <c r="MC101" s="455" t="str">
        <f t="shared" si="224"/>
        <v/>
      </c>
      <c r="MD101" s="455" t="str">
        <f t="shared" si="224"/>
        <v/>
      </c>
      <c r="ME101" s="953" t="str">
        <f t="shared" si="224"/>
        <v/>
      </c>
      <c r="MF101" s="768" t="str">
        <f t="shared" si="224"/>
        <v/>
      </c>
      <c r="MG101" s="455" t="str">
        <f t="shared" si="224"/>
        <v/>
      </c>
      <c r="MH101" s="455" t="str">
        <f t="shared" si="224"/>
        <v/>
      </c>
      <c r="MI101" s="455" t="str">
        <f t="shared" si="224"/>
        <v/>
      </c>
      <c r="MJ101" s="455" t="str">
        <f t="shared" si="224"/>
        <v/>
      </c>
      <c r="MK101" s="455" t="str">
        <f t="shared" si="224"/>
        <v/>
      </c>
      <c r="ML101" s="953" t="str">
        <f t="shared" si="224"/>
        <v/>
      </c>
      <c r="MM101" s="768" t="str">
        <f t="shared" si="224"/>
        <v/>
      </c>
      <c r="MN101" s="455" t="str">
        <f t="shared" si="224"/>
        <v/>
      </c>
      <c r="MO101" s="455" t="str">
        <f t="shared" si="224"/>
        <v/>
      </c>
      <c r="MP101" s="455" t="str">
        <f t="shared" si="224"/>
        <v/>
      </c>
      <c r="MQ101" s="455" t="str">
        <f t="shared" si="224"/>
        <v/>
      </c>
      <c r="MR101" s="455" t="str">
        <f t="shared" si="224"/>
        <v/>
      </c>
      <c r="MS101" s="953" t="str">
        <f t="shared" si="225"/>
        <v/>
      </c>
      <c r="MT101" s="768" t="str">
        <f t="shared" si="225"/>
        <v/>
      </c>
      <c r="MU101" s="455" t="str">
        <f t="shared" si="225"/>
        <v/>
      </c>
      <c r="MV101" s="455" t="str">
        <f t="shared" si="225"/>
        <v/>
      </c>
      <c r="MW101" s="455" t="str">
        <f t="shared" si="225"/>
        <v/>
      </c>
      <c r="MX101" s="455" t="str">
        <f t="shared" si="225"/>
        <v/>
      </c>
      <c r="MY101" s="455" t="str">
        <f t="shared" si="225"/>
        <v/>
      </c>
      <c r="MZ101" s="953" t="str">
        <f t="shared" si="225"/>
        <v/>
      </c>
      <c r="NA101" s="768" t="str">
        <f t="shared" si="225"/>
        <v/>
      </c>
      <c r="NB101" s="455" t="str">
        <f t="shared" si="225"/>
        <v/>
      </c>
      <c r="NC101" s="455" t="str">
        <f t="shared" si="225"/>
        <v/>
      </c>
      <c r="ND101" s="455" t="str">
        <f t="shared" si="225"/>
        <v/>
      </c>
      <c r="NE101" s="455" t="str">
        <f t="shared" si="225"/>
        <v/>
      </c>
      <c r="NF101" s="455" t="str">
        <f t="shared" si="225"/>
        <v/>
      </c>
      <c r="NG101" s="954" t="str">
        <f t="shared" si="225"/>
        <v/>
      </c>
      <c r="NH101" s="768" t="str">
        <f t="shared" si="225"/>
        <v/>
      </c>
      <c r="NI101" s="455" t="str">
        <f t="shared" si="226"/>
        <v/>
      </c>
      <c r="NJ101" s="455" t="str">
        <f t="shared" si="226"/>
        <v/>
      </c>
      <c r="NK101" s="455" t="str">
        <f t="shared" si="226"/>
        <v/>
      </c>
      <c r="NL101" s="455" t="str">
        <f t="shared" si="226"/>
        <v/>
      </c>
      <c r="NM101" s="455" t="str">
        <f t="shared" si="226"/>
        <v/>
      </c>
      <c r="NN101" s="953" t="str">
        <f t="shared" si="226"/>
        <v/>
      </c>
      <c r="NO101" s="83"/>
      <c r="NP101" s="83"/>
      <c r="NQ101" s="83"/>
      <c r="NR101" s="83"/>
      <c r="NS101" s="83"/>
      <c r="NT101" s="83"/>
      <c r="NU101" s="83"/>
      <c r="NV101" s="83"/>
      <c r="NW101" s="83"/>
      <c r="NX101" s="83"/>
      <c r="NY101" s="83"/>
      <c r="NZ101" s="83"/>
      <c r="OA101" s="83"/>
      <c r="OB101" s="83"/>
      <c r="OC101" s="83"/>
      <c r="OD101" s="83"/>
      <c r="OE101" s="83"/>
      <c r="OF101" s="83"/>
      <c r="OG101" s="83"/>
      <c r="OH101" s="83"/>
      <c r="OI101" s="83"/>
      <c r="OJ101" s="83"/>
      <c r="OK101" s="83"/>
      <c r="OL101" s="83"/>
      <c r="OM101" s="83"/>
      <c r="ON101" s="83"/>
      <c r="OO101" s="83"/>
      <c r="OP101" s="83"/>
      <c r="OQ101" s="83"/>
      <c r="OR101" s="83"/>
      <c r="OS101" s="83"/>
      <c r="OT101" s="83"/>
      <c r="OU101" s="83"/>
      <c r="OV101" s="83"/>
      <c r="OW101" s="83"/>
      <c r="OX101" s="83"/>
      <c r="OY101" s="83"/>
      <c r="OZ101" s="83"/>
      <c r="PA101" s="83"/>
      <c r="PB101" s="83"/>
      <c r="PC101" s="83"/>
      <c r="PD101" s="83"/>
      <c r="PE101" s="83"/>
      <c r="PF101" s="83"/>
      <c r="PG101" s="83"/>
      <c r="PH101" s="83"/>
      <c r="PI101" s="83"/>
      <c r="PJ101" s="83"/>
      <c r="PK101" s="83"/>
      <c r="PL101" s="83"/>
      <c r="PM101" s="83"/>
      <c r="PN101" s="83"/>
      <c r="PO101" s="83"/>
      <c r="PP101" s="83"/>
      <c r="PQ101" s="83"/>
      <c r="PR101" s="83"/>
      <c r="PS101" s="83"/>
      <c r="PT101" s="83"/>
      <c r="PU101" s="83"/>
      <c r="PV101" s="83"/>
      <c r="PW101" s="83"/>
      <c r="PX101" s="83"/>
      <c r="PY101" s="83"/>
      <c r="PZ101" s="83"/>
      <c r="QA101" s="83"/>
      <c r="QB101" s="83"/>
      <c r="QC101" s="83"/>
      <c r="QD101" s="83"/>
      <c r="QE101" s="83"/>
      <c r="QF101" s="83"/>
      <c r="QG101" s="83"/>
      <c r="QH101" s="83"/>
      <c r="QI101" s="83"/>
      <c r="QJ101" s="83"/>
      <c r="QK101" s="83"/>
      <c r="QL101" s="83"/>
      <c r="QM101" s="83"/>
      <c r="QN101" s="83"/>
      <c r="QO101" s="83"/>
      <c r="QP101" s="83"/>
      <c r="QQ101" s="83"/>
      <c r="QR101" s="83"/>
      <c r="QS101" s="83"/>
      <c r="QT101" s="83"/>
      <c r="QU101" s="83"/>
      <c r="QV101" s="83"/>
      <c r="QW101" s="83"/>
      <c r="QX101" s="83"/>
      <c r="QY101" s="83"/>
      <c r="QZ101" s="83"/>
      <c r="RA101" s="83"/>
      <c r="RB101" s="83"/>
      <c r="RC101" s="83"/>
      <c r="RD101" s="83"/>
      <c r="RE101" s="83"/>
      <c r="RF101" s="83"/>
      <c r="RG101" s="83"/>
      <c r="RH101" s="83"/>
      <c r="RI101" s="83"/>
      <c r="RJ101" s="83"/>
      <c r="RK101" s="83"/>
      <c r="RL101" s="83"/>
      <c r="RM101" s="83"/>
      <c r="RN101" s="83"/>
      <c r="RO101" s="83"/>
      <c r="RP101" s="83"/>
      <c r="RQ101" s="83"/>
      <c r="RR101" s="83"/>
      <c r="RS101" s="83"/>
      <c r="RT101" s="83"/>
      <c r="RU101" s="83"/>
      <c r="RV101" s="83"/>
      <c r="RW101" s="83"/>
      <c r="RX101" s="83"/>
      <c r="RY101" s="83"/>
      <c r="RZ101" s="83"/>
      <c r="SA101" s="83"/>
      <c r="SB101" s="83"/>
      <c r="SC101" s="83"/>
      <c r="SD101" s="83"/>
      <c r="SE101" s="83"/>
      <c r="SF101" s="83"/>
      <c r="SG101" s="83"/>
      <c r="SH101" s="83"/>
      <c r="SI101" s="83"/>
      <c r="SJ101" s="83"/>
      <c r="SK101" s="83"/>
      <c r="SL101" s="83"/>
      <c r="SM101" s="83"/>
      <c r="SN101" s="83"/>
      <c r="SO101" s="83"/>
      <c r="SP101" s="83"/>
      <c r="SQ101" s="83"/>
      <c r="SR101" s="83"/>
      <c r="SS101" s="83"/>
      <c r="ST101" s="83"/>
      <c r="SU101" s="83"/>
      <c r="SV101" s="83"/>
      <c r="SW101" s="83"/>
      <c r="SX101" s="83"/>
      <c r="SY101" s="83"/>
      <c r="SZ101" s="83"/>
      <c r="TA101" s="83"/>
      <c r="TB101" s="83"/>
      <c r="TC101" s="83"/>
      <c r="TD101" s="83"/>
      <c r="TE101" s="83"/>
      <c r="TF101" s="83"/>
      <c r="TG101" s="83"/>
      <c r="TH101" s="83"/>
      <c r="TI101" s="83"/>
      <c r="TJ101" s="83"/>
      <c r="TK101" s="83"/>
      <c r="TL101" s="83"/>
      <c r="TM101" s="83"/>
      <c r="TN101" s="83"/>
      <c r="TO101" s="83"/>
      <c r="TP101" s="83"/>
      <c r="TQ101" s="83"/>
      <c r="TR101" s="83"/>
      <c r="TS101" s="83"/>
      <c r="TT101" s="83"/>
      <c r="TU101" s="83"/>
      <c r="TV101" s="83"/>
      <c r="TW101" s="83"/>
      <c r="TX101" s="83"/>
      <c r="TY101" s="83"/>
      <c r="TZ101" s="83"/>
      <c r="UA101" s="83"/>
      <c r="UB101" s="83"/>
      <c r="UC101" s="83"/>
      <c r="UD101" s="83"/>
      <c r="UE101" s="83"/>
      <c r="UF101" s="83"/>
      <c r="UG101" s="83"/>
      <c r="UH101" s="83"/>
      <c r="UI101" s="83"/>
      <c r="UJ101" s="83"/>
      <c r="UK101" s="83"/>
      <c r="UL101" s="83"/>
      <c r="UM101" s="83"/>
      <c r="UN101" s="83"/>
      <c r="UO101" s="83"/>
      <c r="UP101" s="83"/>
      <c r="UQ101" s="83"/>
    </row>
    <row r="102" spans="1:563" s="1" customFormat="1" hidden="1" x14ac:dyDescent="0.2">
      <c r="A102" s="938">
        <f>alapadatok!A84</f>
        <v>19</v>
      </c>
      <c r="B102" s="678" t="str">
        <f>IF(alapadatok!C84="","",alapadatok!C84)</f>
        <v/>
      </c>
      <c r="C102" s="584" t="str">
        <f>IF(alapadatok!B84="","",alapadatok!B84)</f>
        <v/>
      </c>
      <c r="D102" s="584" t="str">
        <f>IF(alapadatok!D84="","",alapadatok!D84)</f>
        <v/>
      </c>
      <c r="E102" s="948" t="str">
        <f>IF(alapadatok!K84="","",alapadatok!K84)</f>
        <v/>
      </c>
      <c r="F102" s="952" t="str">
        <f t="shared" si="227"/>
        <v/>
      </c>
      <c r="G102" s="953" t="str">
        <f t="shared" si="227"/>
        <v/>
      </c>
      <c r="H102" s="768" t="str">
        <f t="shared" si="227"/>
        <v/>
      </c>
      <c r="I102" s="455" t="str">
        <f t="shared" si="227"/>
        <v/>
      </c>
      <c r="J102" s="455" t="str">
        <f t="shared" si="227"/>
        <v/>
      </c>
      <c r="K102" s="455" t="str">
        <f t="shared" si="227"/>
        <v/>
      </c>
      <c r="L102" s="455" t="str">
        <f t="shared" si="227"/>
        <v/>
      </c>
      <c r="M102" s="455" t="str">
        <f t="shared" si="227"/>
        <v/>
      </c>
      <c r="N102" s="953" t="str">
        <f t="shared" si="227"/>
        <v/>
      </c>
      <c r="O102" s="768" t="str">
        <f t="shared" si="227"/>
        <v/>
      </c>
      <c r="P102" s="455" t="str">
        <f t="shared" si="227"/>
        <v/>
      </c>
      <c r="Q102" s="455" t="str">
        <f t="shared" si="227"/>
        <v/>
      </c>
      <c r="R102" s="455" t="str">
        <f t="shared" si="227"/>
        <v/>
      </c>
      <c r="S102" s="455" t="str">
        <f t="shared" si="227"/>
        <v/>
      </c>
      <c r="T102" s="455" t="str">
        <f t="shared" si="227"/>
        <v/>
      </c>
      <c r="U102" s="953" t="str">
        <f t="shared" si="204"/>
        <v/>
      </c>
      <c r="V102" s="768" t="str">
        <f t="shared" si="204"/>
        <v/>
      </c>
      <c r="W102" s="455" t="str">
        <f t="shared" si="204"/>
        <v/>
      </c>
      <c r="X102" s="455" t="str">
        <f t="shared" si="204"/>
        <v/>
      </c>
      <c r="Y102" s="455" t="str">
        <f t="shared" si="204"/>
        <v/>
      </c>
      <c r="Z102" s="455" t="str">
        <f t="shared" si="204"/>
        <v/>
      </c>
      <c r="AA102" s="455" t="str">
        <f t="shared" si="204"/>
        <v/>
      </c>
      <c r="AB102" s="953" t="str">
        <f t="shared" si="204"/>
        <v/>
      </c>
      <c r="AC102" s="768" t="str">
        <f t="shared" si="204"/>
        <v/>
      </c>
      <c r="AD102" s="455" t="str">
        <f t="shared" si="204"/>
        <v/>
      </c>
      <c r="AE102" s="455" t="str">
        <f t="shared" si="204"/>
        <v/>
      </c>
      <c r="AF102" s="455" t="str">
        <f t="shared" si="204"/>
        <v/>
      </c>
      <c r="AG102" s="455" t="str">
        <f t="shared" si="204"/>
        <v/>
      </c>
      <c r="AH102" s="455" t="str">
        <f t="shared" si="204"/>
        <v/>
      </c>
      <c r="AI102" s="953" t="str">
        <f t="shared" si="204"/>
        <v/>
      </c>
      <c r="AJ102" s="768" t="str">
        <f t="shared" si="204"/>
        <v/>
      </c>
      <c r="AK102" s="455" t="str">
        <f t="shared" si="205"/>
        <v/>
      </c>
      <c r="AL102" s="455" t="str">
        <f t="shared" si="205"/>
        <v/>
      </c>
      <c r="AM102" s="455" t="str">
        <f t="shared" si="205"/>
        <v/>
      </c>
      <c r="AN102" s="455" t="str">
        <f t="shared" si="205"/>
        <v/>
      </c>
      <c r="AO102" s="455" t="str">
        <f t="shared" si="205"/>
        <v/>
      </c>
      <c r="AP102" s="953" t="str">
        <f t="shared" si="205"/>
        <v/>
      </c>
      <c r="AQ102" s="768" t="str">
        <f t="shared" si="205"/>
        <v/>
      </c>
      <c r="AR102" s="455" t="str">
        <f t="shared" si="205"/>
        <v/>
      </c>
      <c r="AS102" s="455" t="str">
        <f t="shared" si="205"/>
        <v/>
      </c>
      <c r="AT102" s="455" t="str">
        <f t="shared" si="205"/>
        <v/>
      </c>
      <c r="AU102" s="455" t="str">
        <f t="shared" si="205"/>
        <v/>
      </c>
      <c r="AV102" s="455" t="str">
        <f t="shared" si="205"/>
        <v/>
      </c>
      <c r="AW102" s="953" t="str">
        <f t="shared" si="205"/>
        <v/>
      </c>
      <c r="AX102" s="768" t="str">
        <f t="shared" si="205"/>
        <v/>
      </c>
      <c r="AY102" s="455" t="str">
        <f t="shared" si="205"/>
        <v/>
      </c>
      <c r="AZ102" s="455" t="str">
        <f t="shared" si="205"/>
        <v/>
      </c>
      <c r="BA102" s="455" t="str">
        <f t="shared" si="206"/>
        <v/>
      </c>
      <c r="BB102" s="455" t="str">
        <f t="shared" si="206"/>
        <v/>
      </c>
      <c r="BC102" s="455" t="str">
        <f t="shared" si="206"/>
        <v/>
      </c>
      <c r="BD102" s="953" t="str">
        <f t="shared" si="206"/>
        <v/>
      </c>
      <c r="BE102" s="768" t="str">
        <f t="shared" si="206"/>
        <v/>
      </c>
      <c r="BF102" s="455" t="str">
        <f t="shared" si="206"/>
        <v/>
      </c>
      <c r="BG102" s="455" t="str">
        <f t="shared" si="206"/>
        <v/>
      </c>
      <c r="BH102" s="455" t="str">
        <f t="shared" si="206"/>
        <v/>
      </c>
      <c r="BI102" s="455" t="str">
        <f t="shared" si="206"/>
        <v/>
      </c>
      <c r="BJ102" s="455" t="str">
        <f t="shared" si="206"/>
        <v/>
      </c>
      <c r="BK102" s="953" t="str">
        <f t="shared" si="206"/>
        <v/>
      </c>
      <c r="BL102" s="768" t="str">
        <f t="shared" si="206"/>
        <v/>
      </c>
      <c r="BM102" s="455" t="str">
        <f t="shared" si="206"/>
        <v/>
      </c>
      <c r="BN102" s="455" t="str">
        <f t="shared" si="206"/>
        <v/>
      </c>
      <c r="BO102" s="455" t="str">
        <f t="shared" si="206"/>
        <v/>
      </c>
      <c r="BP102" s="455" t="str">
        <f t="shared" si="206"/>
        <v/>
      </c>
      <c r="BQ102" s="455" t="str">
        <f t="shared" si="207"/>
        <v/>
      </c>
      <c r="BR102" s="953" t="str">
        <f t="shared" si="207"/>
        <v/>
      </c>
      <c r="BS102" s="768" t="str">
        <f t="shared" si="207"/>
        <v/>
      </c>
      <c r="BT102" s="455" t="str">
        <f t="shared" si="207"/>
        <v/>
      </c>
      <c r="BU102" s="455" t="str">
        <f t="shared" si="207"/>
        <v/>
      </c>
      <c r="BV102" s="455" t="str">
        <f t="shared" si="207"/>
        <v/>
      </c>
      <c r="BW102" s="455" t="str">
        <f t="shared" si="207"/>
        <v/>
      </c>
      <c r="BX102" s="455" t="str">
        <f t="shared" si="207"/>
        <v/>
      </c>
      <c r="BY102" s="953" t="str">
        <f t="shared" si="207"/>
        <v/>
      </c>
      <c r="BZ102" s="768" t="str">
        <f t="shared" si="207"/>
        <v/>
      </c>
      <c r="CA102" s="455" t="str">
        <f t="shared" si="207"/>
        <v/>
      </c>
      <c r="CB102" s="455" t="str">
        <f t="shared" si="207"/>
        <v/>
      </c>
      <c r="CC102" s="455" t="str">
        <f t="shared" si="207"/>
        <v/>
      </c>
      <c r="CD102" s="455" t="str">
        <f t="shared" si="207"/>
        <v/>
      </c>
      <c r="CE102" s="455" t="str">
        <f t="shared" si="207"/>
        <v/>
      </c>
      <c r="CF102" s="953" t="str">
        <f t="shared" si="207"/>
        <v/>
      </c>
      <c r="CG102" s="768" t="str">
        <f t="shared" si="208"/>
        <v/>
      </c>
      <c r="CH102" s="455" t="str">
        <f t="shared" si="208"/>
        <v/>
      </c>
      <c r="CI102" s="455" t="str">
        <f t="shared" si="208"/>
        <v/>
      </c>
      <c r="CJ102" s="455" t="str">
        <f t="shared" si="208"/>
        <v/>
      </c>
      <c r="CK102" s="455" t="str">
        <f t="shared" si="208"/>
        <v/>
      </c>
      <c r="CL102" s="455" t="str">
        <f t="shared" si="208"/>
        <v/>
      </c>
      <c r="CM102" s="953" t="str">
        <f t="shared" si="208"/>
        <v/>
      </c>
      <c r="CN102" s="768" t="str">
        <f t="shared" si="208"/>
        <v/>
      </c>
      <c r="CO102" s="455" t="str">
        <f t="shared" si="208"/>
        <v/>
      </c>
      <c r="CP102" s="455" t="str">
        <f t="shared" si="208"/>
        <v/>
      </c>
      <c r="CQ102" s="455" t="str">
        <f t="shared" si="208"/>
        <v/>
      </c>
      <c r="CR102" s="455" t="str">
        <f t="shared" si="208"/>
        <v/>
      </c>
      <c r="CS102" s="455" t="str">
        <f t="shared" si="208"/>
        <v/>
      </c>
      <c r="CT102" s="953" t="str">
        <f t="shared" si="208"/>
        <v/>
      </c>
      <c r="CU102" s="952" t="str">
        <f t="shared" si="208"/>
        <v/>
      </c>
      <c r="CV102" s="455" t="str">
        <f t="shared" si="208"/>
        <v/>
      </c>
      <c r="CW102" s="455" t="str">
        <f t="shared" si="209"/>
        <v/>
      </c>
      <c r="CX102" s="455" t="str">
        <f t="shared" si="209"/>
        <v/>
      </c>
      <c r="CY102" s="455" t="str">
        <f t="shared" si="209"/>
        <v/>
      </c>
      <c r="CZ102" s="455" t="str">
        <f t="shared" si="209"/>
        <v/>
      </c>
      <c r="DA102" s="953" t="str">
        <f t="shared" si="209"/>
        <v/>
      </c>
      <c r="DB102" s="768" t="str">
        <f t="shared" si="209"/>
        <v/>
      </c>
      <c r="DC102" s="455" t="str">
        <f t="shared" si="209"/>
        <v/>
      </c>
      <c r="DD102" s="455" t="str">
        <f t="shared" si="209"/>
        <v/>
      </c>
      <c r="DE102" s="455" t="str">
        <f t="shared" si="209"/>
        <v/>
      </c>
      <c r="DF102" s="455" t="str">
        <f t="shared" si="209"/>
        <v/>
      </c>
      <c r="DG102" s="455" t="str">
        <f t="shared" si="209"/>
        <v/>
      </c>
      <c r="DH102" s="953" t="str">
        <f t="shared" si="209"/>
        <v/>
      </c>
      <c r="DI102" s="768" t="str">
        <f t="shared" si="209"/>
        <v/>
      </c>
      <c r="DJ102" s="455" t="str">
        <f t="shared" si="209"/>
        <v/>
      </c>
      <c r="DK102" s="455" t="str">
        <f t="shared" si="209"/>
        <v/>
      </c>
      <c r="DL102" s="455" t="str">
        <f t="shared" si="209"/>
        <v/>
      </c>
      <c r="DM102" s="455" t="str">
        <f t="shared" si="210"/>
        <v/>
      </c>
      <c r="DN102" s="455" t="str">
        <f t="shared" si="210"/>
        <v/>
      </c>
      <c r="DO102" s="953" t="str">
        <f t="shared" si="210"/>
        <v/>
      </c>
      <c r="DP102" s="768" t="str">
        <f t="shared" si="210"/>
        <v/>
      </c>
      <c r="DQ102" s="455" t="str">
        <f t="shared" si="210"/>
        <v/>
      </c>
      <c r="DR102" s="455" t="str">
        <f t="shared" si="210"/>
        <v/>
      </c>
      <c r="DS102" s="455" t="str">
        <f t="shared" si="210"/>
        <v/>
      </c>
      <c r="DT102" s="455" t="str">
        <f t="shared" si="210"/>
        <v/>
      </c>
      <c r="DU102" s="455" t="str">
        <f t="shared" si="210"/>
        <v/>
      </c>
      <c r="DV102" s="953" t="str">
        <f t="shared" si="210"/>
        <v/>
      </c>
      <c r="DW102" s="768" t="str">
        <f t="shared" si="210"/>
        <v/>
      </c>
      <c r="DX102" s="455" t="str">
        <f t="shared" si="210"/>
        <v/>
      </c>
      <c r="DY102" s="455" t="str">
        <f t="shared" si="210"/>
        <v/>
      </c>
      <c r="DZ102" s="455" t="str">
        <f t="shared" si="210"/>
        <v/>
      </c>
      <c r="EA102" s="455" t="str">
        <f t="shared" si="210"/>
        <v/>
      </c>
      <c r="EB102" s="455" t="str">
        <f t="shared" si="210"/>
        <v/>
      </c>
      <c r="EC102" s="954" t="str">
        <f t="shared" si="211"/>
        <v/>
      </c>
      <c r="ED102" s="768" t="str">
        <f t="shared" si="211"/>
        <v/>
      </c>
      <c r="EE102" s="455" t="str">
        <f t="shared" si="211"/>
        <v/>
      </c>
      <c r="EF102" s="455" t="str">
        <f t="shared" si="211"/>
        <v/>
      </c>
      <c r="EG102" s="455" t="str">
        <f t="shared" si="211"/>
        <v/>
      </c>
      <c r="EH102" s="455" t="str">
        <f t="shared" si="211"/>
        <v/>
      </c>
      <c r="EI102" s="455" t="str">
        <f t="shared" si="211"/>
        <v/>
      </c>
      <c r="EJ102" s="953" t="str">
        <f t="shared" si="211"/>
        <v/>
      </c>
      <c r="EK102" s="768" t="str">
        <f t="shared" si="211"/>
        <v/>
      </c>
      <c r="EL102" s="455" t="str">
        <f t="shared" si="211"/>
        <v/>
      </c>
      <c r="EM102" s="455" t="str">
        <f t="shared" si="211"/>
        <v/>
      </c>
      <c r="EN102" s="455" t="str">
        <f t="shared" si="211"/>
        <v/>
      </c>
      <c r="EO102" s="455" t="str">
        <f t="shared" si="211"/>
        <v/>
      </c>
      <c r="EP102" s="455" t="str">
        <f t="shared" si="211"/>
        <v/>
      </c>
      <c r="EQ102" s="953" t="str">
        <f t="shared" si="211"/>
        <v/>
      </c>
      <c r="ER102" s="768" t="str">
        <f t="shared" si="211"/>
        <v/>
      </c>
      <c r="ES102" s="455" t="str">
        <f t="shared" si="212"/>
        <v/>
      </c>
      <c r="ET102" s="455" t="str">
        <f t="shared" si="212"/>
        <v/>
      </c>
      <c r="EU102" s="455" t="str">
        <f t="shared" si="212"/>
        <v/>
      </c>
      <c r="EV102" s="455" t="str">
        <f t="shared" si="212"/>
        <v/>
      </c>
      <c r="EW102" s="455" t="str">
        <f t="shared" si="212"/>
        <v/>
      </c>
      <c r="EX102" s="953" t="str">
        <f t="shared" si="212"/>
        <v/>
      </c>
      <c r="EY102" s="768" t="str">
        <f t="shared" si="212"/>
        <v/>
      </c>
      <c r="EZ102" s="455" t="str">
        <f t="shared" si="212"/>
        <v/>
      </c>
      <c r="FA102" s="455" t="str">
        <f t="shared" si="212"/>
        <v/>
      </c>
      <c r="FB102" s="455" t="str">
        <f t="shared" si="212"/>
        <v/>
      </c>
      <c r="FC102" s="455" t="str">
        <f t="shared" si="212"/>
        <v/>
      </c>
      <c r="FD102" s="455" t="str">
        <f t="shared" si="212"/>
        <v/>
      </c>
      <c r="FE102" s="953" t="str">
        <f t="shared" si="212"/>
        <v/>
      </c>
      <c r="FF102" s="768" t="str">
        <f t="shared" si="212"/>
        <v/>
      </c>
      <c r="FG102" s="455" t="str">
        <f t="shared" si="212"/>
        <v/>
      </c>
      <c r="FH102" s="455" t="str">
        <f t="shared" si="212"/>
        <v/>
      </c>
      <c r="FI102" s="455" t="str">
        <f t="shared" si="213"/>
        <v/>
      </c>
      <c r="FJ102" s="455" t="str">
        <f t="shared" si="213"/>
        <v/>
      </c>
      <c r="FK102" s="455" t="str">
        <f t="shared" si="213"/>
        <v/>
      </c>
      <c r="FL102" s="953" t="str">
        <f t="shared" si="213"/>
        <v/>
      </c>
      <c r="FM102" s="768" t="str">
        <f t="shared" si="213"/>
        <v/>
      </c>
      <c r="FN102" s="455" t="str">
        <f t="shared" si="213"/>
        <v/>
      </c>
      <c r="FO102" s="455" t="str">
        <f t="shared" si="213"/>
        <v/>
      </c>
      <c r="FP102" s="455" t="str">
        <f t="shared" si="213"/>
        <v/>
      </c>
      <c r="FQ102" s="455" t="str">
        <f t="shared" si="213"/>
        <v/>
      </c>
      <c r="FR102" s="455" t="str">
        <f t="shared" si="213"/>
        <v/>
      </c>
      <c r="FS102" s="953" t="str">
        <f t="shared" si="213"/>
        <v/>
      </c>
      <c r="FT102" s="768" t="str">
        <f t="shared" si="213"/>
        <v/>
      </c>
      <c r="FU102" s="455" t="str">
        <f t="shared" si="213"/>
        <v/>
      </c>
      <c r="FV102" s="455" t="str">
        <f t="shared" si="213"/>
        <v/>
      </c>
      <c r="FW102" s="455" t="str">
        <f t="shared" si="213"/>
        <v/>
      </c>
      <c r="FX102" s="455" t="str">
        <f t="shared" si="213"/>
        <v/>
      </c>
      <c r="FY102" s="455" t="str">
        <f t="shared" si="214"/>
        <v/>
      </c>
      <c r="FZ102" s="953" t="str">
        <f t="shared" si="214"/>
        <v/>
      </c>
      <c r="GA102" s="768" t="str">
        <f t="shared" si="214"/>
        <v/>
      </c>
      <c r="GB102" s="455" t="str">
        <f t="shared" si="214"/>
        <v/>
      </c>
      <c r="GC102" s="455" t="str">
        <f t="shared" si="214"/>
        <v/>
      </c>
      <c r="GD102" s="455" t="str">
        <f t="shared" si="214"/>
        <v/>
      </c>
      <c r="GE102" s="455" t="str">
        <f t="shared" si="214"/>
        <v/>
      </c>
      <c r="GF102" s="953" t="str">
        <f t="shared" si="214"/>
        <v/>
      </c>
      <c r="GG102" s="768" t="str">
        <f t="shared" si="214"/>
        <v/>
      </c>
      <c r="GH102" s="455" t="str">
        <f t="shared" si="214"/>
        <v/>
      </c>
      <c r="GI102" s="455" t="str">
        <f t="shared" si="214"/>
        <v/>
      </c>
      <c r="GJ102" s="455" t="str">
        <f t="shared" si="214"/>
        <v/>
      </c>
      <c r="GK102" s="455" t="str">
        <f t="shared" si="214"/>
        <v/>
      </c>
      <c r="GL102" s="455" t="str">
        <f t="shared" si="214"/>
        <v/>
      </c>
      <c r="GM102" s="455" t="str">
        <f t="shared" si="214"/>
        <v/>
      </c>
      <c r="GN102" s="954" t="str">
        <f t="shared" si="214"/>
        <v/>
      </c>
      <c r="GO102" s="768" t="str">
        <f t="shared" si="215"/>
        <v/>
      </c>
      <c r="GP102" s="455" t="str">
        <f t="shared" si="215"/>
        <v/>
      </c>
      <c r="GQ102" s="455" t="str">
        <f t="shared" si="215"/>
        <v/>
      </c>
      <c r="GR102" s="455" t="str">
        <f t="shared" si="215"/>
        <v/>
      </c>
      <c r="GS102" s="455" t="str">
        <f t="shared" si="215"/>
        <v/>
      </c>
      <c r="GT102" s="455" t="str">
        <f t="shared" si="215"/>
        <v/>
      </c>
      <c r="GU102" s="953" t="str">
        <f t="shared" si="215"/>
        <v/>
      </c>
      <c r="GV102" s="768" t="str">
        <f t="shared" si="215"/>
        <v/>
      </c>
      <c r="GW102" s="455" t="str">
        <f t="shared" si="215"/>
        <v/>
      </c>
      <c r="GX102" s="455" t="str">
        <f t="shared" si="215"/>
        <v/>
      </c>
      <c r="GY102" s="455" t="str">
        <f t="shared" si="215"/>
        <v/>
      </c>
      <c r="GZ102" s="455" t="str">
        <f t="shared" si="215"/>
        <v/>
      </c>
      <c r="HA102" s="455" t="str">
        <f t="shared" si="215"/>
        <v/>
      </c>
      <c r="HB102" s="953" t="str">
        <f t="shared" si="215"/>
        <v/>
      </c>
      <c r="HC102" s="768" t="str">
        <f t="shared" si="215"/>
        <v/>
      </c>
      <c r="HD102" s="455" t="str">
        <f t="shared" si="215"/>
        <v/>
      </c>
      <c r="HE102" s="455" t="str">
        <f t="shared" si="216"/>
        <v/>
      </c>
      <c r="HF102" s="455" t="str">
        <f t="shared" si="216"/>
        <v/>
      </c>
      <c r="HG102" s="455" t="str">
        <f t="shared" si="216"/>
        <v/>
      </c>
      <c r="HH102" s="455" t="str">
        <f t="shared" si="216"/>
        <v/>
      </c>
      <c r="HI102" s="953" t="str">
        <f t="shared" si="216"/>
        <v/>
      </c>
      <c r="HJ102" s="768" t="str">
        <f t="shared" si="216"/>
        <v/>
      </c>
      <c r="HK102" s="455" t="str">
        <f t="shared" si="216"/>
        <v/>
      </c>
      <c r="HL102" s="455" t="str">
        <f t="shared" si="216"/>
        <v/>
      </c>
      <c r="HM102" s="455" t="str">
        <f t="shared" si="216"/>
        <v/>
      </c>
      <c r="HN102" s="955" t="str">
        <f t="shared" si="216"/>
        <v/>
      </c>
      <c r="HO102" s="455" t="str">
        <f t="shared" si="216"/>
        <v/>
      </c>
      <c r="HP102" s="953" t="str">
        <f t="shared" si="216"/>
        <v/>
      </c>
      <c r="HQ102" s="768" t="str">
        <f t="shared" si="216"/>
        <v/>
      </c>
      <c r="HR102" s="455" t="str">
        <f t="shared" si="216"/>
        <v/>
      </c>
      <c r="HS102" s="455" t="str">
        <f t="shared" si="216"/>
        <v/>
      </c>
      <c r="HT102" s="455" t="str">
        <f t="shared" si="216"/>
        <v/>
      </c>
      <c r="HU102" s="455" t="str">
        <f t="shared" si="217"/>
        <v/>
      </c>
      <c r="HV102" s="455" t="str">
        <f t="shared" si="217"/>
        <v/>
      </c>
      <c r="HW102" s="953" t="str">
        <f t="shared" si="217"/>
        <v/>
      </c>
      <c r="HX102" s="768" t="str">
        <f t="shared" si="217"/>
        <v/>
      </c>
      <c r="HY102" s="455" t="str">
        <f t="shared" si="217"/>
        <v/>
      </c>
      <c r="HZ102" s="455" t="str">
        <f t="shared" si="217"/>
        <v/>
      </c>
      <c r="IA102" s="455" t="str">
        <f t="shared" si="217"/>
        <v/>
      </c>
      <c r="IB102" s="455" t="str">
        <f t="shared" si="217"/>
        <v/>
      </c>
      <c r="IC102" s="455" t="str">
        <f t="shared" si="217"/>
        <v/>
      </c>
      <c r="ID102" s="953" t="str">
        <f t="shared" si="217"/>
        <v/>
      </c>
      <c r="IE102" s="768" t="str">
        <f t="shared" si="217"/>
        <v/>
      </c>
      <c r="IF102" s="455" t="str">
        <f t="shared" si="217"/>
        <v/>
      </c>
      <c r="IG102" s="455" t="str">
        <f t="shared" si="217"/>
        <v/>
      </c>
      <c r="IH102" s="455" t="str">
        <f t="shared" si="217"/>
        <v/>
      </c>
      <c r="II102" s="455" t="str">
        <f t="shared" si="217"/>
        <v/>
      </c>
      <c r="IJ102" s="455" t="str">
        <f t="shared" si="217"/>
        <v/>
      </c>
      <c r="IK102" s="953" t="str">
        <f t="shared" si="218"/>
        <v/>
      </c>
      <c r="IL102" s="768" t="str">
        <f t="shared" si="218"/>
        <v/>
      </c>
      <c r="IM102" s="455" t="str">
        <f t="shared" si="218"/>
        <v/>
      </c>
      <c r="IN102" s="455" t="str">
        <f t="shared" si="218"/>
        <v/>
      </c>
      <c r="IO102" s="455" t="str">
        <f t="shared" si="218"/>
        <v/>
      </c>
      <c r="IP102" s="455" t="str">
        <f t="shared" si="218"/>
        <v/>
      </c>
      <c r="IQ102" s="455" t="str">
        <f t="shared" si="218"/>
        <v/>
      </c>
      <c r="IR102" s="953" t="str">
        <f t="shared" si="218"/>
        <v/>
      </c>
      <c r="IS102" s="768" t="str">
        <f t="shared" si="218"/>
        <v/>
      </c>
      <c r="IT102" s="455" t="str">
        <f t="shared" si="218"/>
        <v/>
      </c>
      <c r="IU102" s="455" t="str">
        <f t="shared" si="218"/>
        <v/>
      </c>
      <c r="IV102" s="455" t="str">
        <f t="shared" si="218"/>
        <v/>
      </c>
      <c r="IW102" s="455" t="str">
        <f t="shared" si="218"/>
        <v/>
      </c>
      <c r="IX102" s="455" t="str">
        <f t="shared" si="218"/>
        <v/>
      </c>
      <c r="IY102" s="954" t="str">
        <f t="shared" si="218"/>
        <v/>
      </c>
      <c r="IZ102" s="768" t="str">
        <f t="shared" si="218"/>
        <v/>
      </c>
      <c r="JA102" s="455" t="str">
        <f t="shared" si="219"/>
        <v/>
      </c>
      <c r="JB102" s="455" t="str">
        <f t="shared" si="219"/>
        <v/>
      </c>
      <c r="JC102" s="455" t="str">
        <f t="shared" si="219"/>
        <v/>
      </c>
      <c r="JD102" s="455" t="str">
        <f t="shared" si="219"/>
        <v/>
      </c>
      <c r="JE102" s="455" t="str">
        <f t="shared" si="219"/>
        <v/>
      </c>
      <c r="JF102" s="953" t="str">
        <f t="shared" si="219"/>
        <v/>
      </c>
      <c r="JG102" s="768" t="str">
        <f t="shared" si="219"/>
        <v/>
      </c>
      <c r="JH102" s="455" t="str">
        <f t="shared" si="219"/>
        <v/>
      </c>
      <c r="JI102" s="455" t="str">
        <f t="shared" si="219"/>
        <v/>
      </c>
      <c r="JJ102" s="455" t="str">
        <f t="shared" si="219"/>
        <v/>
      </c>
      <c r="JK102" s="455" t="str">
        <f t="shared" si="219"/>
        <v/>
      </c>
      <c r="JL102" s="455" t="str">
        <f t="shared" si="219"/>
        <v/>
      </c>
      <c r="JM102" s="953" t="str">
        <f t="shared" si="219"/>
        <v/>
      </c>
      <c r="JN102" s="768" t="str">
        <f t="shared" si="219"/>
        <v/>
      </c>
      <c r="JO102" s="455" t="str">
        <f t="shared" si="219"/>
        <v/>
      </c>
      <c r="JP102" s="455" t="str">
        <f t="shared" si="219"/>
        <v/>
      </c>
      <c r="JQ102" s="455" t="str">
        <f t="shared" si="220"/>
        <v/>
      </c>
      <c r="JR102" s="455" t="str">
        <f t="shared" si="220"/>
        <v/>
      </c>
      <c r="JS102" s="455" t="str">
        <f t="shared" si="220"/>
        <v/>
      </c>
      <c r="JT102" s="953" t="str">
        <f t="shared" si="220"/>
        <v/>
      </c>
      <c r="JU102" s="768" t="str">
        <f t="shared" si="220"/>
        <v/>
      </c>
      <c r="JV102" s="455" t="str">
        <f t="shared" si="220"/>
        <v/>
      </c>
      <c r="JW102" s="455" t="str">
        <f t="shared" si="220"/>
        <v/>
      </c>
      <c r="JX102" s="455" t="str">
        <f t="shared" si="220"/>
        <v/>
      </c>
      <c r="JY102" s="455" t="str">
        <f t="shared" si="220"/>
        <v/>
      </c>
      <c r="JZ102" s="455" t="str">
        <f t="shared" si="220"/>
        <v/>
      </c>
      <c r="KA102" s="953" t="str">
        <f t="shared" si="220"/>
        <v/>
      </c>
      <c r="KB102" s="768" t="str">
        <f t="shared" si="220"/>
        <v/>
      </c>
      <c r="KC102" s="455" t="str">
        <f t="shared" si="220"/>
        <v/>
      </c>
      <c r="KD102" s="455" t="str">
        <f t="shared" si="220"/>
        <v/>
      </c>
      <c r="KE102" s="455" t="str">
        <f t="shared" si="220"/>
        <v/>
      </c>
      <c r="KF102" s="455" t="str">
        <f t="shared" si="220"/>
        <v/>
      </c>
      <c r="KG102" s="455" t="str">
        <f t="shared" si="221"/>
        <v/>
      </c>
      <c r="KH102" s="953" t="str">
        <f t="shared" si="221"/>
        <v/>
      </c>
      <c r="KI102" s="768" t="str">
        <f t="shared" si="221"/>
        <v/>
      </c>
      <c r="KJ102" s="455" t="str">
        <f t="shared" si="221"/>
        <v/>
      </c>
      <c r="KK102" s="455" t="str">
        <f t="shared" si="221"/>
        <v/>
      </c>
      <c r="KL102" s="455" t="str">
        <f t="shared" si="221"/>
        <v/>
      </c>
      <c r="KM102" s="455" t="str">
        <f t="shared" si="221"/>
        <v/>
      </c>
      <c r="KN102" s="455" t="str">
        <f t="shared" si="221"/>
        <v/>
      </c>
      <c r="KO102" s="953" t="str">
        <f t="shared" si="221"/>
        <v/>
      </c>
      <c r="KP102" s="768" t="str">
        <f t="shared" si="221"/>
        <v/>
      </c>
      <c r="KQ102" s="455" t="str">
        <f t="shared" si="221"/>
        <v/>
      </c>
      <c r="KR102" s="455" t="str">
        <f t="shared" si="221"/>
        <v/>
      </c>
      <c r="KS102" s="455" t="str">
        <f t="shared" si="221"/>
        <v/>
      </c>
      <c r="KT102" s="455" t="str">
        <f t="shared" si="221"/>
        <v/>
      </c>
      <c r="KU102" s="455" t="str">
        <f t="shared" si="221"/>
        <v/>
      </c>
      <c r="KV102" s="953" t="str">
        <f t="shared" si="221"/>
        <v/>
      </c>
      <c r="KW102" s="768" t="str">
        <f t="shared" si="222"/>
        <v/>
      </c>
      <c r="KX102" s="455" t="str">
        <f t="shared" si="222"/>
        <v/>
      </c>
      <c r="KY102" s="455" t="str">
        <f t="shared" si="222"/>
        <v/>
      </c>
      <c r="KZ102" s="455" t="str">
        <f t="shared" si="222"/>
        <v/>
      </c>
      <c r="LA102" s="455" t="str">
        <f t="shared" si="222"/>
        <v/>
      </c>
      <c r="LB102" s="455" t="str">
        <f t="shared" si="222"/>
        <v/>
      </c>
      <c r="LC102" s="954" t="str">
        <f t="shared" si="222"/>
        <v/>
      </c>
      <c r="LD102" s="768" t="str">
        <f t="shared" si="222"/>
        <v/>
      </c>
      <c r="LE102" s="455" t="str">
        <f t="shared" si="222"/>
        <v/>
      </c>
      <c r="LF102" s="455" t="str">
        <f t="shared" si="222"/>
        <v/>
      </c>
      <c r="LG102" s="455" t="str">
        <f t="shared" si="222"/>
        <v/>
      </c>
      <c r="LH102" s="455" t="str">
        <f t="shared" si="222"/>
        <v/>
      </c>
      <c r="LI102" s="455" t="str">
        <f t="shared" si="222"/>
        <v/>
      </c>
      <c r="LJ102" s="953" t="str">
        <f t="shared" si="222"/>
        <v/>
      </c>
      <c r="LK102" s="768" t="str">
        <f t="shared" si="222"/>
        <v/>
      </c>
      <c r="LL102" s="455" t="str">
        <f t="shared" si="222"/>
        <v/>
      </c>
      <c r="LM102" s="455" t="str">
        <f t="shared" si="223"/>
        <v/>
      </c>
      <c r="LN102" s="455" t="str">
        <f t="shared" si="223"/>
        <v/>
      </c>
      <c r="LO102" s="455" t="str">
        <f t="shared" si="223"/>
        <v/>
      </c>
      <c r="LP102" s="455" t="str">
        <f t="shared" si="223"/>
        <v/>
      </c>
      <c r="LQ102" s="953" t="str">
        <f t="shared" si="223"/>
        <v/>
      </c>
      <c r="LR102" s="768" t="str">
        <f t="shared" si="223"/>
        <v/>
      </c>
      <c r="LS102" s="455" t="str">
        <f t="shared" si="223"/>
        <v/>
      </c>
      <c r="LT102" s="455" t="str">
        <f t="shared" si="223"/>
        <v/>
      </c>
      <c r="LU102" s="455" t="str">
        <f t="shared" si="223"/>
        <v/>
      </c>
      <c r="LV102" s="455" t="str">
        <f t="shared" si="223"/>
        <v/>
      </c>
      <c r="LW102" s="455" t="str">
        <f t="shared" si="223"/>
        <v/>
      </c>
      <c r="LX102" s="953" t="str">
        <f t="shared" si="223"/>
        <v/>
      </c>
      <c r="LY102" s="768" t="str">
        <f t="shared" si="223"/>
        <v/>
      </c>
      <c r="LZ102" s="455" t="str">
        <f t="shared" si="223"/>
        <v/>
      </c>
      <c r="MA102" s="455" t="str">
        <f t="shared" si="223"/>
        <v/>
      </c>
      <c r="MB102" s="455" t="str">
        <f t="shared" si="223"/>
        <v/>
      </c>
      <c r="MC102" s="455" t="str">
        <f t="shared" si="224"/>
        <v/>
      </c>
      <c r="MD102" s="455" t="str">
        <f t="shared" si="224"/>
        <v/>
      </c>
      <c r="ME102" s="953" t="str">
        <f t="shared" si="224"/>
        <v/>
      </c>
      <c r="MF102" s="768" t="str">
        <f t="shared" si="224"/>
        <v/>
      </c>
      <c r="MG102" s="455" t="str">
        <f t="shared" si="224"/>
        <v/>
      </c>
      <c r="MH102" s="455" t="str">
        <f t="shared" si="224"/>
        <v/>
      </c>
      <c r="MI102" s="455" t="str">
        <f t="shared" si="224"/>
        <v/>
      </c>
      <c r="MJ102" s="455" t="str">
        <f t="shared" si="224"/>
        <v/>
      </c>
      <c r="MK102" s="455" t="str">
        <f t="shared" si="224"/>
        <v/>
      </c>
      <c r="ML102" s="953" t="str">
        <f t="shared" si="224"/>
        <v/>
      </c>
      <c r="MM102" s="768" t="str">
        <f t="shared" si="224"/>
        <v/>
      </c>
      <c r="MN102" s="455" t="str">
        <f t="shared" si="224"/>
        <v/>
      </c>
      <c r="MO102" s="455" t="str">
        <f t="shared" si="224"/>
        <v/>
      </c>
      <c r="MP102" s="455" t="str">
        <f t="shared" si="224"/>
        <v/>
      </c>
      <c r="MQ102" s="455" t="str">
        <f t="shared" si="224"/>
        <v/>
      </c>
      <c r="MR102" s="455" t="str">
        <f t="shared" si="224"/>
        <v/>
      </c>
      <c r="MS102" s="953" t="str">
        <f t="shared" si="225"/>
        <v/>
      </c>
      <c r="MT102" s="768" t="str">
        <f t="shared" si="225"/>
        <v/>
      </c>
      <c r="MU102" s="455" t="str">
        <f t="shared" si="225"/>
        <v/>
      </c>
      <c r="MV102" s="455" t="str">
        <f t="shared" si="225"/>
        <v/>
      </c>
      <c r="MW102" s="455" t="str">
        <f t="shared" si="225"/>
        <v/>
      </c>
      <c r="MX102" s="455" t="str">
        <f t="shared" si="225"/>
        <v/>
      </c>
      <c r="MY102" s="455" t="str">
        <f t="shared" si="225"/>
        <v/>
      </c>
      <c r="MZ102" s="953" t="str">
        <f t="shared" si="225"/>
        <v/>
      </c>
      <c r="NA102" s="768" t="str">
        <f t="shared" si="225"/>
        <v/>
      </c>
      <c r="NB102" s="455" t="str">
        <f t="shared" si="225"/>
        <v/>
      </c>
      <c r="NC102" s="455" t="str">
        <f t="shared" si="225"/>
        <v/>
      </c>
      <c r="ND102" s="455" t="str">
        <f t="shared" si="225"/>
        <v/>
      </c>
      <c r="NE102" s="455" t="str">
        <f t="shared" si="225"/>
        <v/>
      </c>
      <c r="NF102" s="455" t="str">
        <f t="shared" si="225"/>
        <v/>
      </c>
      <c r="NG102" s="954" t="str">
        <f t="shared" si="225"/>
        <v/>
      </c>
      <c r="NH102" s="768" t="str">
        <f t="shared" si="225"/>
        <v/>
      </c>
      <c r="NI102" s="455" t="str">
        <f t="shared" si="226"/>
        <v/>
      </c>
      <c r="NJ102" s="455" t="str">
        <f t="shared" si="226"/>
        <v/>
      </c>
      <c r="NK102" s="455" t="str">
        <f t="shared" si="226"/>
        <v/>
      </c>
      <c r="NL102" s="455" t="str">
        <f t="shared" si="226"/>
        <v/>
      </c>
      <c r="NM102" s="455" t="str">
        <f t="shared" si="226"/>
        <v/>
      </c>
      <c r="NN102" s="953" t="str">
        <f t="shared" si="226"/>
        <v/>
      </c>
      <c r="NO102" s="83"/>
      <c r="NP102" s="83"/>
      <c r="NQ102" s="83"/>
      <c r="NR102" s="83"/>
      <c r="NS102" s="83"/>
      <c r="NT102" s="83"/>
      <c r="NU102" s="83"/>
      <c r="NV102" s="83"/>
      <c r="NW102" s="83"/>
      <c r="NX102" s="83"/>
      <c r="NY102" s="83"/>
      <c r="NZ102" s="83"/>
      <c r="OA102" s="83"/>
      <c r="OB102" s="83"/>
      <c r="OC102" s="83"/>
      <c r="OD102" s="83"/>
      <c r="OE102" s="83"/>
      <c r="OF102" s="83"/>
      <c r="OG102" s="83"/>
      <c r="OH102" s="83"/>
      <c r="OI102" s="83"/>
      <c r="OJ102" s="83"/>
      <c r="OK102" s="83"/>
      <c r="OL102" s="83"/>
      <c r="OM102" s="83"/>
      <c r="ON102" s="83"/>
      <c r="OO102" s="83"/>
      <c r="OP102" s="83"/>
      <c r="OQ102" s="83"/>
      <c r="OR102" s="83"/>
      <c r="OS102" s="83"/>
      <c r="OT102" s="83"/>
      <c r="OU102" s="83"/>
      <c r="OV102" s="83"/>
      <c r="OW102" s="83"/>
      <c r="OX102" s="83"/>
      <c r="OY102" s="83"/>
      <c r="OZ102" s="83"/>
      <c r="PA102" s="83"/>
      <c r="PB102" s="83"/>
      <c r="PC102" s="83"/>
      <c r="PD102" s="83"/>
      <c r="PE102" s="83"/>
      <c r="PF102" s="83"/>
      <c r="PG102" s="83"/>
      <c r="PH102" s="83"/>
      <c r="PI102" s="83"/>
      <c r="PJ102" s="83"/>
      <c r="PK102" s="83"/>
      <c r="PL102" s="83"/>
      <c r="PM102" s="83"/>
      <c r="PN102" s="83"/>
      <c r="PO102" s="83"/>
      <c r="PP102" s="83"/>
      <c r="PQ102" s="83"/>
      <c r="PR102" s="83"/>
      <c r="PS102" s="83"/>
      <c r="PT102" s="83"/>
      <c r="PU102" s="83"/>
      <c r="PV102" s="83"/>
      <c r="PW102" s="83"/>
      <c r="PX102" s="83"/>
      <c r="PY102" s="83"/>
      <c r="PZ102" s="83"/>
      <c r="QA102" s="83"/>
      <c r="QB102" s="83"/>
      <c r="QC102" s="83"/>
      <c r="QD102" s="83"/>
      <c r="QE102" s="83"/>
      <c r="QF102" s="83"/>
      <c r="QG102" s="83"/>
      <c r="QH102" s="83"/>
      <c r="QI102" s="83"/>
      <c r="QJ102" s="83"/>
      <c r="QK102" s="83"/>
      <c r="QL102" s="83"/>
      <c r="QM102" s="83"/>
      <c r="QN102" s="83"/>
      <c r="QO102" s="83"/>
      <c r="QP102" s="83"/>
      <c r="QQ102" s="83"/>
      <c r="QR102" s="83"/>
      <c r="QS102" s="83"/>
      <c r="QT102" s="83"/>
      <c r="QU102" s="83"/>
      <c r="QV102" s="83"/>
      <c r="QW102" s="83"/>
      <c r="QX102" s="83"/>
      <c r="QY102" s="83"/>
      <c r="QZ102" s="83"/>
      <c r="RA102" s="83"/>
      <c r="RB102" s="83"/>
      <c r="RC102" s="83"/>
      <c r="RD102" s="83"/>
      <c r="RE102" s="83"/>
      <c r="RF102" s="83"/>
      <c r="RG102" s="83"/>
      <c r="RH102" s="83"/>
      <c r="RI102" s="83"/>
      <c r="RJ102" s="83"/>
      <c r="RK102" s="83"/>
      <c r="RL102" s="83"/>
      <c r="RM102" s="83"/>
      <c r="RN102" s="83"/>
      <c r="RO102" s="83"/>
      <c r="RP102" s="83"/>
      <c r="RQ102" s="83"/>
      <c r="RR102" s="83"/>
      <c r="RS102" s="83"/>
      <c r="RT102" s="83"/>
      <c r="RU102" s="83"/>
      <c r="RV102" s="83"/>
      <c r="RW102" s="83"/>
      <c r="RX102" s="83"/>
      <c r="RY102" s="83"/>
      <c r="RZ102" s="83"/>
      <c r="SA102" s="83"/>
      <c r="SB102" s="83"/>
      <c r="SC102" s="83"/>
      <c r="SD102" s="83"/>
      <c r="SE102" s="83"/>
      <c r="SF102" s="83"/>
      <c r="SG102" s="83"/>
      <c r="SH102" s="83"/>
      <c r="SI102" s="83"/>
      <c r="SJ102" s="83"/>
      <c r="SK102" s="83"/>
      <c r="SL102" s="83"/>
      <c r="SM102" s="83"/>
      <c r="SN102" s="83"/>
      <c r="SO102" s="83"/>
      <c r="SP102" s="83"/>
      <c r="SQ102" s="83"/>
      <c r="SR102" s="83"/>
      <c r="SS102" s="83"/>
      <c r="ST102" s="83"/>
      <c r="SU102" s="83"/>
      <c r="SV102" s="83"/>
      <c r="SW102" s="83"/>
      <c r="SX102" s="83"/>
      <c r="SY102" s="83"/>
      <c r="SZ102" s="83"/>
      <c r="TA102" s="83"/>
      <c r="TB102" s="83"/>
      <c r="TC102" s="83"/>
      <c r="TD102" s="83"/>
      <c r="TE102" s="83"/>
      <c r="TF102" s="83"/>
      <c r="TG102" s="83"/>
      <c r="TH102" s="83"/>
      <c r="TI102" s="83"/>
      <c r="TJ102" s="83"/>
      <c r="TK102" s="83"/>
      <c r="TL102" s="83"/>
      <c r="TM102" s="83"/>
      <c r="TN102" s="83"/>
      <c r="TO102" s="83"/>
      <c r="TP102" s="83"/>
      <c r="TQ102" s="83"/>
      <c r="TR102" s="83"/>
      <c r="TS102" s="83"/>
      <c r="TT102" s="83"/>
      <c r="TU102" s="83"/>
      <c r="TV102" s="83"/>
      <c r="TW102" s="83"/>
      <c r="TX102" s="83"/>
      <c r="TY102" s="83"/>
      <c r="TZ102" s="83"/>
      <c r="UA102" s="83"/>
      <c r="UB102" s="83"/>
      <c r="UC102" s="83"/>
      <c r="UD102" s="83"/>
      <c r="UE102" s="83"/>
      <c r="UF102" s="83"/>
      <c r="UG102" s="83"/>
      <c r="UH102" s="83"/>
      <c r="UI102" s="83"/>
      <c r="UJ102" s="83"/>
      <c r="UK102" s="83"/>
      <c r="UL102" s="83"/>
      <c r="UM102" s="83"/>
      <c r="UN102" s="83"/>
      <c r="UO102" s="83"/>
      <c r="UP102" s="83"/>
      <c r="UQ102" s="83"/>
    </row>
    <row r="103" spans="1:563" s="607" customFormat="1" x14ac:dyDescent="0.2">
      <c r="A103" s="938">
        <f>alapadatok!A85</f>
        <v>20</v>
      </c>
      <c r="B103" s="678">
        <f>IF(alapadatok!C85="","",alapadatok!C85)</f>
        <v>45590</v>
      </c>
      <c r="C103" s="584" t="str">
        <f>IF(alapadatok!B85="","",alapadatok!B85)</f>
        <v>Zsidi György(PJ)</v>
      </c>
      <c r="D103" s="584" t="str">
        <f>IF(alapadatok!D85="","",alapadatok!D85)</f>
        <v>Benchmark</v>
      </c>
      <c r="E103" s="948">
        <f>IF(alapadatok!K85="","",alapadatok!K85)</f>
        <v>41563</v>
      </c>
      <c r="F103" s="1145" t="s">
        <v>178</v>
      </c>
      <c r="G103" s="1146" t="s">
        <v>178</v>
      </c>
      <c r="H103" s="1144" t="s">
        <v>178</v>
      </c>
      <c r="I103" s="1143" t="s">
        <v>179</v>
      </c>
      <c r="J103" s="1143" t="s">
        <v>385</v>
      </c>
      <c r="K103" s="1143" t="s">
        <v>385</v>
      </c>
      <c r="L103" s="1143" t="s">
        <v>385</v>
      </c>
      <c r="M103" s="1143" t="s">
        <v>178</v>
      </c>
      <c r="N103" s="1146" t="s">
        <v>178</v>
      </c>
      <c r="O103" s="1144" t="s">
        <v>99</v>
      </c>
      <c r="P103" s="1143" t="s">
        <v>99</v>
      </c>
      <c r="Q103" s="1143" t="s">
        <v>99</v>
      </c>
      <c r="R103" s="1143" t="s">
        <v>99</v>
      </c>
      <c r="S103" s="1143" t="s">
        <v>385</v>
      </c>
      <c r="T103" s="1143" t="s">
        <v>178</v>
      </c>
      <c r="U103" s="1146" t="s">
        <v>178</v>
      </c>
      <c r="V103" s="1144" t="s">
        <v>99</v>
      </c>
      <c r="W103" s="1143" t="s">
        <v>99</v>
      </c>
      <c r="X103" s="1143" t="s">
        <v>99</v>
      </c>
      <c r="Y103" s="1143" t="s">
        <v>99</v>
      </c>
      <c r="Z103" s="1143" t="s">
        <v>99</v>
      </c>
      <c r="AA103" s="1143" t="s">
        <v>178</v>
      </c>
      <c r="AB103" s="1146" t="s">
        <v>178</v>
      </c>
      <c r="AC103" s="1144" t="s">
        <v>99</v>
      </c>
      <c r="AD103" s="1143" t="s">
        <v>99</v>
      </c>
      <c r="AE103" s="1143" t="s">
        <v>99</v>
      </c>
      <c r="AF103" s="1143" t="s">
        <v>99</v>
      </c>
      <c r="AG103" s="1143" t="s">
        <v>99</v>
      </c>
      <c r="AH103" s="1143" t="s">
        <v>178</v>
      </c>
      <c r="AI103" s="1146" t="s">
        <v>178</v>
      </c>
      <c r="AJ103" s="1143" t="s">
        <v>99</v>
      </c>
      <c r="AK103" s="1143" t="s">
        <v>99</v>
      </c>
      <c r="AL103" s="1143" t="s">
        <v>99</v>
      </c>
      <c r="AM103" s="1143" t="s">
        <v>99</v>
      </c>
      <c r="AN103" s="1143" t="s">
        <v>99</v>
      </c>
      <c r="AO103" s="1143" t="s">
        <v>178</v>
      </c>
      <c r="AP103" s="1146" t="s">
        <v>178</v>
      </c>
      <c r="AQ103" s="1143" t="s">
        <v>99</v>
      </c>
      <c r="AR103" s="1143" t="s">
        <v>99</v>
      </c>
      <c r="AS103" s="1143" t="s">
        <v>99</v>
      </c>
      <c r="AT103" s="1143" t="s">
        <v>99</v>
      </c>
      <c r="AU103" s="1143" t="s">
        <v>99</v>
      </c>
      <c r="AV103" s="1143" t="s">
        <v>178</v>
      </c>
      <c r="AW103" s="1146" t="s">
        <v>178</v>
      </c>
      <c r="AX103" s="1144" t="s">
        <v>178</v>
      </c>
      <c r="AY103" s="1143" t="s">
        <v>178</v>
      </c>
      <c r="AZ103" s="1143" t="s">
        <v>178</v>
      </c>
      <c r="BA103" s="1143" t="s">
        <v>178</v>
      </c>
      <c r="BB103" s="1143" t="s">
        <v>178</v>
      </c>
      <c r="BC103" s="1143" t="s">
        <v>178</v>
      </c>
      <c r="BD103" s="1146" t="s">
        <v>178</v>
      </c>
      <c r="BE103" s="1144" t="s">
        <v>99</v>
      </c>
      <c r="BF103" s="1143" t="s">
        <v>99</v>
      </c>
      <c r="BG103" s="1143" t="s">
        <v>99</v>
      </c>
      <c r="BH103" s="1143" t="s">
        <v>178</v>
      </c>
      <c r="BI103" s="1143" t="s">
        <v>436</v>
      </c>
      <c r="BJ103" s="1143" t="s">
        <v>178</v>
      </c>
      <c r="BK103" s="1146" t="s">
        <v>178</v>
      </c>
      <c r="BL103" s="1144" t="s">
        <v>178</v>
      </c>
      <c r="BM103" s="1143" t="s">
        <v>178</v>
      </c>
      <c r="BN103" s="1143" t="s">
        <v>178</v>
      </c>
      <c r="BO103" s="1143" t="s">
        <v>178</v>
      </c>
      <c r="BP103" s="1143" t="s">
        <v>178</v>
      </c>
      <c r="BQ103" s="1143" t="s">
        <v>178</v>
      </c>
      <c r="BR103" s="1146" t="s">
        <v>178</v>
      </c>
      <c r="BS103" s="768" t="s">
        <v>99</v>
      </c>
      <c r="BT103" s="455" t="s">
        <v>99</v>
      </c>
      <c r="BU103" s="455" t="s">
        <v>99</v>
      </c>
      <c r="BV103" s="455" t="s">
        <v>99</v>
      </c>
      <c r="BW103" s="455" t="s">
        <v>99</v>
      </c>
      <c r="BX103" s="455" t="str">
        <f t="shared" si="207"/>
        <v>P</v>
      </c>
      <c r="BY103" s="953" t="str">
        <f t="shared" si="207"/>
        <v>P</v>
      </c>
      <c r="BZ103" s="768" t="str">
        <f t="shared" si="207"/>
        <v>P</v>
      </c>
      <c r="CA103" s="455" t="str">
        <f t="shared" si="207"/>
        <v>P</v>
      </c>
      <c r="CB103" s="455" t="str">
        <f t="shared" si="207"/>
        <v>P</v>
      </c>
      <c r="CC103" s="455" t="str">
        <f t="shared" si="207"/>
        <v>P</v>
      </c>
      <c r="CD103" s="455" t="str">
        <f t="shared" si="207"/>
        <v>FÜ</v>
      </c>
      <c r="CE103" s="455" t="str">
        <f t="shared" si="207"/>
        <v>P</v>
      </c>
      <c r="CF103" s="953" t="str">
        <f t="shared" si="207"/>
        <v>P</v>
      </c>
      <c r="CG103" s="768" t="s">
        <v>99</v>
      </c>
      <c r="CH103" s="455" t="s">
        <v>99</v>
      </c>
      <c r="CI103" s="455" t="s">
        <v>99</v>
      </c>
      <c r="CJ103" s="455" t="s">
        <v>99</v>
      </c>
      <c r="CK103" s="455" t="s">
        <v>99</v>
      </c>
      <c r="CL103" s="455" t="str">
        <f t="shared" si="208"/>
        <v>P</v>
      </c>
      <c r="CM103" s="953" t="str">
        <f t="shared" si="208"/>
        <v>P</v>
      </c>
      <c r="CN103" s="768" t="str">
        <f t="shared" si="208"/>
        <v>P</v>
      </c>
      <c r="CO103" s="455" t="str">
        <f t="shared" si="208"/>
        <v>P</v>
      </c>
      <c r="CP103" s="455" t="str">
        <f t="shared" si="208"/>
        <v>P</v>
      </c>
      <c r="CQ103" s="455" t="str">
        <f t="shared" si="208"/>
        <v>P</v>
      </c>
      <c r="CR103" s="455" t="str">
        <f t="shared" si="208"/>
        <v>P</v>
      </c>
      <c r="CS103" s="455" t="str">
        <f t="shared" si="208"/>
        <v>P</v>
      </c>
      <c r="CT103" s="953" t="str">
        <f t="shared" si="208"/>
        <v>P</v>
      </c>
      <c r="CU103" s="952" t="str">
        <f t="shared" si="208"/>
        <v>FÜ</v>
      </c>
      <c r="CV103" s="455" t="str">
        <f t="shared" si="208"/>
        <v>P</v>
      </c>
      <c r="CW103" s="455" t="str">
        <f t="shared" si="209"/>
        <v>P</v>
      </c>
      <c r="CX103" s="455" t="str">
        <f t="shared" si="209"/>
        <v>P</v>
      </c>
      <c r="CY103" s="455" t="str">
        <f t="shared" si="209"/>
        <v>P</v>
      </c>
      <c r="CZ103" s="455" t="str">
        <f t="shared" si="209"/>
        <v>P</v>
      </c>
      <c r="DA103" s="953" t="str">
        <f t="shared" si="209"/>
        <v>P</v>
      </c>
      <c r="DB103" s="768" t="str">
        <f t="shared" si="209"/>
        <v>P</v>
      </c>
      <c r="DC103" s="455" t="str">
        <f t="shared" si="209"/>
        <v>P</v>
      </c>
      <c r="DD103" s="455" t="str">
        <f t="shared" si="209"/>
        <v>P</v>
      </c>
      <c r="DE103" s="455" t="str">
        <f t="shared" si="209"/>
        <v>P</v>
      </c>
      <c r="DF103" s="455" t="str">
        <f t="shared" si="209"/>
        <v>P</v>
      </c>
      <c r="DG103" s="455" t="str">
        <f t="shared" si="209"/>
        <v>P</v>
      </c>
      <c r="DH103" s="953" t="str">
        <f t="shared" si="209"/>
        <v>P</v>
      </c>
      <c r="DI103" s="768" t="str">
        <f t="shared" si="209"/>
        <v>P</v>
      </c>
      <c r="DJ103" s="455" t="str">
        <f t="shared" si="209"/>
        <v>P</v>
      </c>
      <c r="DK103" s="455" t="str">
        <f t="shared" si="209"/>
        <v>P</v>
      </c>
      <c r="DL103" s="455" t="str">
        <f t="shared" si="209"/>
        <v>P</v>
      </c>
      <c r="DM103" s="455" t="str">
        <f t="shared" si="210"/>
        <v>P</v>
      </c>
      <c r="DN103" s="455" t="str">
        <f t="shared" si="210"/>
        <v>P</v>
      </c>
      <c r="DO103" s="953" t="str">
        <f t="shared" si="210"/>
        <v>P</v>
      </c>
      <c r="DP103" s="768" t="str">
        <f t="shared" si="210"/>
        <v>P</v>
      </c>
      <c r="DQ103" s="455" t="str">
        <f t="shared" si="210"/>
        <v>P</v>
      </c>
      <c r="DR103" s="455" t="str">
        <f t="shared" si="210"/>
        <v>P</v>
      </c>
      <c r="DS103" s="455" t="str">
        <f t="shared" si="210"/>
        <v>P</v>
      </c>
      <c r="DT103" s="455" t="str">
        <f t="shared" si="210"/>
        <v>P</v>
      </c>
      <c r="DU103" s="455" t="str">
        <f t="shared" si="210"/>
        <v>P</v>
      </c>
      <c r="DV103" s="953" t="str">
        <f t="shared" si="210"/>
        <v>P</v>
      </c>
      <c r="DW103" s="768" t="str">
        <f t="shared" si="210"/>
        <v>P</v>
      </c>
      <c r="DX103" s="455" t="str">
        <f t="shared" si="210"/>
        <v>P</v>
      </c>
      <c r="DY103" s="455" t="str">
        <f t="shared" si="210"/>
        <v>FÜ</v>
      </c>
      <c r="DZ103" s="455" t="str">
        <f t="shared" si="210"/>
        <v>P</v>
      </c>
      <c r="EA103" s="455" t="str">
        <f t="shared" si="210"/>
        <v>P</v>
      </c>
      <c r="EB103" s="455" t="str">
        <f t="shared" si="210"/>
        <v>P</v>
      </c>
      <c r="EC103" s="954" t="str">
        <f t="shared" si="211"/>
        <v>P</v>
      </c>
      <c r="ED103" s="768" t="str">
        <f t="shared" si="211"/>
        <v>P</v>
      </c>
      <c r="EE103" s="455" t="str">
        <f t="shared" si="211"/>
        <v>P</v>
      </c>
      <c r="EF103" s="455" t="str">
        <f t="shared" si="211"/>
        <v>P</v>
      </c>
      <c r="EG103" s="455" t="str">
        <f t="shared" si="211"/>
        <v>P</v>
      </c>
      <c r="EH103" s="455" t="str">
        <f t="shared" si="211"/>
        <v>P</v>
      </c>
      <c r="EI103" s="455" t="str">
        <f t="shared" si="211"/>
        <v>P</v>
      </c>
      <c r="EJ103" s="953" t="str">
        <f t="shared" si="211"/>
        <v>P</v>
      </c>
      <c r="EK103" s="768" t="str">
        <f t="shared" si="211"/>
        <v>P</v>
      </c>
      <c r="EL103" s="455" t="str">
        <f t="shared" si="211"/>
        <v>P</v>
      </c>
      <c r="EM103" s="455" t="str">
        <f t="shared" si="211"/>
        <v>P</v>
      </c>
      <c r="EN103" s="455" t="str">
        <f t="shared" si="211"/>
        <v>P</v>
      </c>
      <c r="EO103" s="455" t="str">
        <f t="shared" si="211"/>
        <v>P</v>
      </c>
      <c r="EP103" s="455" t="str">
        <f t="shared" si="211"/>
        <v>P</v>
      </c>
      <c r="EQ103" s="953" t="str">
        <f t="shared" si="211"/>
        <v>P</v>
      </c>
      <c r="ER103" s="768" t="str">
        <f t="shared" si="211"/>
        <v>FÜ</v>
      </c>
      <c r="ES103" s="455" t="str">
        <f t="shared" si="212"/>
        <v>P</v>
      </c>
      <c r="ET103" s="455" t="str">
        <f t="shared" si="212"/>
        <v>P</v>
      </c>
      <c r="EU103" s="455" t="str">
        <f t="shared" si="212"/>
        <v>P</v>
      </c>
      <c r="EV103" s="455" t="str">
        <f t="shared" si="212"/>
        <v>P</v>
      </c>
      <c r="EW103" s="455" t="str">
        <f t="shared" si="212"/>
        <v>P</v>
      </c>
      <c r="EX103" s="953" t="str">
        <f t="shared" si="212"/>
        <v>P</v>
      </c>
      <c r="EY103" s="768" t="str">
        <f t="shared" si="212"/>
        <v>P</v>
      </c>
      <c r="EZ103" s="455" t="str">
        <f t="shared" si="212"/>
        <v>P</v>
      </c>
      <c r="FA103" s="455" t="str">
        <f t="shared" si="212"/>
        <v>P</v>
      </c>
      <c r="FB103" s="455" t="str">
        <f t="shared" si="212"/>
        <v>P</v>
      </c>
      <c r="FC103" s="455" t="str">
        <f t="shared" si="212"/>
        <v>P</v>
      </c>
      <c r="FD103" s="455" t="str">
        <f t="shared" si="212"/>
        <v>P</v>
      </c>
      <c r="FE103" s="953" t="str">
        <f t="shared" si="212"/>
        <v>P</v>
      </c>
      <c r="FF103" s="768" t="str">
        <f t="shared" si="212"/>
        <v>P</v>
      </c>
      <c r="FG103" s="455" t="str">
        <f t="shared" si="212"/>
        <v>P</v>
      </c>
      <c r="FH103" s="455" t="str">
        <f t="shared" si="212"/>
        <v>P</v>
      </c>
      <c r="FI103" s="455" t="str">
        <f t="shared" si="213"/>
        <v>P</v>
      </c>
      <c r="FJ103" s="455" t="str">
        <f t="shared" si="213"/>
        <v>P</v>
      </c>
      <c r="FK103" s="455" t="str">
        <f t="shared" si="213"/>
        <v>P</v>
      </c>
      <c r="FL103" s="953" t="str">
        <f t="shared" si="213"/>
        <v>P</v>
      </c>
      <c r="FM103" s="768" t="str">
        <f t="shared" si="213"/>
        <v>P</v>
      </c>
      <c r="FN103" s="455" t="str">
        <f t="shared" si="213"/>
        <v>P</v>
      </c>
      <c r="FO103" s="455" t="str">
        <f t="shared" si="213"/>
        <v>P</v>
      </c>
      <c r="FP103" s="455" t="str">
        <f t="shared" si="213"/>
        <v>P</v>
      </c>
      <c r="FQ103" s="455" t="str">
        <f t="shared" si="213"/>
        <v>P</v>
      </c>
      <c r="FR103" s="455" t="str">
        <f t="shared" si="213"/>
        <v>P</v>
      </c>
      <c r="FS103" s="953" t="str">
        <f t="shared" si="213"/>
        <v>P</v>
      </c>
      <c r="FT103" s="768" t="str">
        <f t="shared" si="213"/>
        <v>P</v>
      </c>
      <c r="FU103" s="455" t="str">
        <f t="shared" si="213"/>
        <v>P</v>
      </c>
      <c r="FV103" s="455" t="str">
        <f t="shared" si="213"/>
        <v>P</v>
      </c>
      <c r="FW103" s="455" t="str">
        <f t="shared" si="213"/>
        <v>P</v>
      </c>
      <c r="FX103" s="455" t="str">
        <f t="shared" si="213"/>
        <v>P</v>
      </c>
      <c r="FY103" s="455" t="str">
        <f t="shared" si="214"/>
        <v>P</v>
      </c>
      <c r="FZ103" s="953" t="str">
        <f t="shared" si="214"/>
        <v>P</v>
      </c>
      <c r="GA103" s="768" t="str">
        <f t="shared" si="214"/>
        <v>P</v>
      </c>
      <c r="GB103" s="455" t="str">
        <f t="shared" si="214"/>
        <v>P</v>
      </c>
      <c r="GC103" s="455" t="str">
        <f t="shared" si="214"/>
        <v>P</v>
      </c>
      <c r="GD103" s="455" t="str">
        <f t="shared" si="214"/>
        <v>P</v>
      </c>
      <c r="GE103" s="455" t="str">
        <f t="shared" si="214"/>
        <v>P</v>
      </c>
      <c r="GF103" s="953" t="str">
        <f t="shared" si="214"/>
        <v>P</v>
      </c>
      <c r="GG103" s="768" t="str">
        <f t="shared" si="214"/>
        <v>P</v>
      </c>
      <c r="GH103" s="455" t="str">
        <f t="shared" si="214"/>
        <v>P</v>
      </c>
      <c r="GI103" s="455" t="str">
        <f t="shared" si="214"/>
        <v>P</v>
      </c>
      <c r="GJ103" s="455" t="str">
        <f t="shared" si="214"/>
        <v>P</v>
      </c>
      <c r="GK103" s="455" t="str">
        <f t="shared" si="214"/>
        <v>P</v>
      </c>
      <c r="GL103" s="455" t="str">
        <f t="shared" si="214"/>
        <v>P</v>
      </c>
      <c r="GM103" s="455" t="str">
        <f t="shared" si="214"/>
        <v>P</v>
      </c>
      <c r="GN103" s="954" t="str">
        <f t="shared" si="214"/>
        <v>P</v>
      </c>
      <c r="GO103" s="768" t="str">
        <f t="shared" si="215"/>
        <v>P</v>
      </c>
      <c r="GP103" s="455" t="str">
        <f t="shared" si="215"/>
        <v>P</v>
      </c>
      <c r="GQ103" s="455" t="str">
        <f t="shared" si="215"/>
        <v>P</v>
      </c>
      <c r="GR103" s="455" t="str">
        <f t="shared" si="215"/>
        <v>P</v>
      </c>
      <c r="GS103" s="455" t="str">
        <f t="shared" si="215"/>
        <v>P</v>
      </c>
      <c r="GT103" s="455" t="str">
        <f t="shared" si="215"/>
        <v>P</v>
      </c>
      <c r="GU103" s="953" t="str">
        <f t="shared" si="215"/>
        <v>P</v>
      </c>
      <c r="GV103" s="768" t="str">
        <f t="shared" si="215"/>
        <v>P</v>
      </c>
      <c r="GW103" s="455" t="str">
        <f t="shared" si="215"/>
        <v>P</v>
      </c>
      <c r="GX103" s="455" t="str">
        <f t="shared" si="215"/>
        <v>P</v>
      </c>
      <c r="GY103" s="455" t="str">
        <f t="shared" si="215"/>
        <v>P</v>
      </c>
      <c r="GZ103" s="455" t="str">
        <f t="shared" si="215"/>
        <v>P</v>
      </c>
      <c r="HA103" s="455" t="str">
        <f t="shared" si="215"/>
        <v>P</v>
      </c>
      <c r="HB103" s="953" t="str">
        <f t="shared" si="215"/>
        <v>P</v>
      </c>
      <c r="HC103" s="768" t="str">
        <f t="shared" si="215"/>
        <v>P</v>
      </c>
      <c r="HD103" s="455" t="str">
        <f t="shared" si="215"/>
        <v>P</v>
      </c>
      <c r="HE103" s="455" t="str">
        <f t="shared" si="216"/>
        <v>P</v>
      </c>
      <c r="HF103" s="455" t="str">
        <f t="shared" si="216"/>
        <v>P</v>
      </c>
      <c r="HG103" s="455" t="str">
        <f t="shared" si="216"/>
        <v>P</v>
      </c>
      <c r="HH103" s="455" t="str">
        <f t="shared" si="216"/>
        <v>P</v>
      </c>
      <c r="HI103" s="953" t="str">
        <f t="shared" si="216"/>
        <v>P</v>
      </c>
      <c r="HJ103" s="768" t="str">
        <f t="shared" si="216"/>
        <v>P</v>
      </c>
      <c r="HK103" s="455" t="str">
        <f t="shared" si="216"/>
        <v>P</v>
      </c>
      <c r="HL103" s="455" t="str">
        <f t="shared" si="216"/>
        <v>P</v>
      </c>
      <c r="HM103" s="455" t="str">
        <f t="shared" si="216"/>
        <v>P</v>
      </c>
      <c r="HN103" s="455" t="str">
        <f t="shared" si="216"/>
        <v>P</v>
      </c>
      <c r="HO103" s="455" t="str">
        <f t="shared" si="216"/>
        <v>P</v>
      </c>
      <c r="HP103" s="953" t="str">
        <f t="shared" si="216"/>
        <v>P</v>
      </c>
      <c r="HQ103" s="768" t="str">
        <f t="shared" si="216"/>
        <v>P</v>
      </c>
      <c r="HR103" s="455" t="str">
        <f t="shared" si="216"/>
        <v>P</v>
      </c>
      <c r="HS103" s="455" t="str">
        <f t="shared" si="216"/>
        <v>P</v>
      </c>
      <c r="HT103" s="455" t="str">
        <f t="shared" si="216"/>
        <v>P</v>
      </c>
      <c r="HU103" s="455" t="str">
        <f t="shared" si="217"/>
        <v>P</v>
      </c>
      <c r="HV103" s="455" t="str">
        <f t="shared" si="217"/>
        <v>P</v>
      </c>
      <c r="HW103" s="953" t="str">
        <f t="shared" si="217"/>
        <v>P</v>
      </c>
      <c r="HX103" s="768" t="str">
        <f t="shared" si="217"/>
        <v>P</v>
      </c>
      <c r="HY103" s="455" t="str">
        <f t="shared" si="217"/>
        <v>P</v>
      </c>
      <c r="HZ103" s="455" t="str">
        <f t="shared" si="217"/>
        <v>P</v>
      </c>
      <c r="IA103" s="455" t="str">
        <f t="shared" si="217"/>
        <v>P</v>
      </c>
      <c r="IB103" s="455" t="str">
        <f t="shared" si="217"/>
        <v>P</v>
      </c>
      <c r="IC103" s="455" t="str">
        <f t="shared" si="217"/>
        <v>P</v>
      </c>
      <c r="ID103" s="953" t="str">
        <f t="shared" si="217"/>
        <v>P</v>
      </c>
      <c r="IE103" s="768" t="str">
        <f t="shared" si="217"/>
        <v>P</v>
      </c>
      <c r="IF103" s="455" t="str">
        <f t="shared" si="217"/>
        <v>FÜ</v>
      </c>
      <c r="IG103" s="455" t="str">
        <f t="shared" si="217"/>
        <v>P</v>
      </c>
      <c r="IH103" s="455" t="str">
        <f t="shared" si="217"/>
        <v>P</v>
      </c>
      <c r="II103" s="455" t="str">
        <f t="shared" si="217"/>
        <v>P</v>
      </c>
      <c r="IJ103" s="455" t="str">
        <f t="shared" si="217"/>
        <v>P</v>
      </c>
      <c r="IK103" s="953" t="str">
        <f t="shared" si="218"/>
        <v>P</v>
      </c>
      <c r="IL103" s="768" t="str">
        <f t="shared" si="218"/>
        <v>P</v>
      </c>
      <c r="IM103" s="455" t="str">
        <f t="shared" si="218"/>
        <v>P</v>
      </c>
      <c r="IN103" s="455" t="str">
        <f t="shared" si="218"/>
        <v>P</v>
      </c>
      <c r="IO103" s="455" t="str">
        <f t="shared" si="218"/>
        <v>P</v>
      </c>
      <c r="IP103" s="455" t="str">
        <f t="shared" si="218"/>
        <v>P</v>
      </c>
      <c r="IQ103" s="455" t="str">
        <f t="shared" si="218"/>
        <v>P</v>
      </c>
      <c r="IR103" s="953" t="str">
        <f t="shared" si="218"/>
        <v>P</v>
      </c>
      <c r="IS103" s="768" t="str">
        <f t="shared" si="218"/>
        <v>P</v>
      </c>
      <c r="IT103" s="455" t="str">
        <f t="shared" si="218"/>
        <v>P</v>
      </c>
      <c r="IU103" s="455" t="str">
        <f t="shared" si="218"/>
        <v>P</v>
      </c>
      <c r="IV103" s="455" t="str">
        <f t="shared" si="218"/>
        <v>P</v>
      </c>
      <c r="IW103" s="455" t="str">
        <f t="shared" si="218"/>
        <v>P</v>
      </c>
      <c r="IX103" s="455" t="str">
        <f t="shared" si="218"/>
        <v>P</v>
      </c>
      <c r="IY103" s="954" t="str">
        <f t="shared" si="218"/>
        <v>P</v>
      </c>
      <c r="IZ103" s="768" t="str">
        <f t="shared" si="218"/>
        <v>P</v>
      </c>
      <c r="JA103" s="455" t="str">
        <f t="shared" si="219"/>
        <v>P</v>
      </c>
      <c r="JB103" s="455" t="str">
        <f t="shared" si="219"/>
        <v>P</v>
      </c>
      <c r="JC103" s="455" t="str">
        <f t="shared" si="219"/>
        <v>P</v>
      </c>
      <c r="JD103" s="455" t="str">
        <f t="shared" si="219"/>
        <v>P</v>
      </c>
      <c r="JE103" s="455" t="str">
        <f t="shared" si="219"/>
        <v>P</v>
      </c>
      <c r="JF103" s="953" t="str">
        <f t="shared" si="219"/>
        <v>P</v>
      </c>
      <c r="JG103" s="768" t="str">
        <f t="shared" si="219"/>
        <v>P</v>
      </c>
      <c r="JH103" s="455" t="str">
        <f t="shared" si="219"/>
        <v>P</v>
      </c>
      <c r="JI103" s="455" t="str">
        <f t="shared" si="219"/>
        <v>P</v>
      </c>
      <c r="JJ103" s="455" t="str">
        <f t="shared" si="219"/>
        <v>P</v>
      </c>
      <c r="JK103" s="455" t="str">
        <f t="shared" si="219"/>
        <v>P</v>
      </c>
      <c r="JL103" s="455" t="str">
        <f t="shared" si="219"/>
        <v>P</v>
      </c>
      <c r="JM103" s="953" t="str">
        <f t="shared" si="219"/>
        <v>P</v>
      </c>
      <c r="JN103" s="768" t="str">
        <f t="shared" si="219"/>
        <v>P</v>
      </c>
      <c r="JO103" s="455" t="str">
        <f t="shared" si="219"/>
        <v>P</v>
      </c>
      <c r="JP103" s="455" t="str">
        <f t="shared" si="219"/>
        <v>P</v>
      </c>
      <c r="JQ103" s="455" t="str">
        <f t="shared" si="220"/>
        <v>P</v>
      </c>
      <c r="JR103" s="455" t="str">
        <f t="shared" si="220"/>
        <v>P</v>
      </c>
      <c r="JS103" s="455" t="str">
        <f t="shared" si="220"/>
        <v>P</v>
      </c>
      <c r="JT103" s="953" t="str">
        <f t="shared" si="220"/>
        <v>P</v>
      </c>
      <c r="JU103" s="768" t="str">
        <f t="shared" si="220"/>
        <v>P</v>
      </c>
      <c r="JV103" s="455" t="str">
        <f t="shared" si="220"/>
        <v>P</v>
      </c>
      <c r="JW103" s="455" t="str">
        <f t="shared" si="220"/>
        <v>P</v>
      </c>
      <c r="JX103" s="455" t="str">
        <f t="shared" si="220"/>
        <v>P</v>
      </c>
      <c r="JY103" s="455" t="str">
        <f t="shared" si="220"/>
        <v>P</v>
      </c>
      <c r="JZ103" s="455" t="str">
        <f t="shared" si="220"/>
        <v>P</v>
      </c>
      <c r="KA103" s="953" t="str">
        <f t="shared" si="220"/>
        <v>P</v>
      </c>
      <c r="KB103" s="768" t="str">
        <f t="shared" si="220"/>
        <v>P</v>
      </c>
      <c r="KC103" s="455" t="str">
        <f t="shared" si="220"/>
        <v>P</v>
      </c>
      <c r="KD103" s="455" t="str">
        <f t="shared" si="220"/>
        <v>P</v>
      </c>
      <c r="KE103" s="455" t="str">
        <f t="shared" si="220"/>
        <v>P</v>
      </c>
      <c r="KF103" s="455" t="str">
        <f t="shared" si="220"/>
        <v>P</v>
      </c>
      <c r="KG103" s="455" t="str">
        <f t="shared" si="221"/>
        <v>P</v>
      </c>
      <c r="KH103" s="953" t="str">
        <f t="shared" si="221"/>
        <v>P</v>
      </c>
      <c r="KI103" s="768" t="str">
        <f t="shared" si="221"/>
        <v>P</v>
      </c>
      <c r="KJ103" s="455" t="str">
        <f t="shared" si="221"/>
        <v>P</v>
      </c>
      <c r="KK103" s="455" t="str">
        <f t="shared" si="221"/>
        <v>P</v>
      </c>
      <c r="KL103" s="455" t="str">
        <f t="shared" si="221"/>
        <v>P</v>
      </c>
      <c r="KM103" s="455" t="str">
        <f t="shared" si="221"/>
        <v>P</v>
      </c>
      <c r="KN103" s="455" t="str">
        <f t="shared" si="221"/>
        <v>P</v>
      </c>
      <c r="KO103" s="953" t="str">
        <f t="shared" si="221"/>
        <v>P</v>
      </c>
      <c r="KP103" s="768" t="str">
        <f t="shared" si="221"/>
        <v>P</v>
      </c>
      <c r="KQ103" s="455" t="str">
        <f t="shared" si="221"/>
        <v>P</v>
      </c>
      <c r="KR103" s="455" t="str">
        <f t="shared" si="221"/>
        <v>FÜ</v>
      </c>
      <c r="KS103" s="455" t="str">
        <f t="shared" si="221"/>
        <v>P</v>
      </c>
      <c r="KT103" s="455" t="str">
        <f t="shared" si="221"/>
        <v>P</v>
      </c>
      <c r="KU103" s="455" t="str">
        <f t="shared" si="221"/>
        <v>P</v>
      </c>
      <c r="KV103" s="953" t="str">
        <f t="shared" si="221"/>
        <v>P</v>
      </c>
      <c r="KW103" s="768" t="str">
        <f t="shared" si="222"/>
        <v>P</v>
      </c>
      <c r="KX103" s="455" t="str">
        <f t="shared" si="222"/>
        <v>P</v>
      </c>
      <c r="KY103" s="455" t="str">
        <f t="shared" si="222"/>
        <v>P</v>
      </c>
      <c r="KZ103" s="455" t="str">
        <f t="shared" si="222"/>
        <v>P</v>
      </c>
      <c r="LA103" s="455" t="str">
        <f t="shared" si="222"/>
        <v>FÜ</v>
      </c>
      <c r="LB103" s="455" t="str">
        <f t="shared" si="222"/>
        <v>P</v>
      </c>
      <c r="LC103" s="954" t="str">
        <f t="shared" si="222"/>
        <v>P</v>
      </c>
      <c r="LD103" s="768" t="str">
        <f t="shared" si="222"/>
        <v>P</v>
      </c>
      <c r="LE103" s="455" t="str">
        <f t="shared" si="222"/>
        <v>P</v>
      </c>
      <c r="LF103" s="455" t="str">
        <f t="shared" si="222"/>
        <v>P</v>
      </c>
      <c r="LG103" s="455" t="str">
        <f t="shared" si="222"/>
        <v>P</v>
      </c>
      <c r="LH103" s="455" t="str">
        <f t="shared" si="222"/>
        <v>P</v>
      </c>
      <c r="LI103" s="455" t="str">
        <f t="shared" si="222"/>
        <v>P</v>
      </c>
      <c r="LJ103" s="953" t="str">
        <f t="shared" si="222"/>
        <v>P</v>
      </c>
      <c r="LK103" s="768" t="str">
        <f t="shared" si="222"/>
        <v>P</v>
      </c>
      <c r="LL103" s="455" t="str">
        <f t="shared" si="222"/>
        <v>P</v>
      </c>
      <c r="LM103" s="455" t="str">
        <f t="shared" si="223"/>
        <v>P</v>
      </c>
      <c r="LN103" s="455" t="str">
        <f t="shared" si="223"/>
        <v>P</v>
      </c>
      <c r="LO103" s="455" t="str">
        <f t="shared" si="223"/>
        <v>P</v>
      </c>
      <c r="LP103" s="455" t="str">
        <f t="shared" si="223"/>
        <v>P</v>
      </c>
      <c r="LQ103" s="953" t="str">
        <f t="shared" si="223"/>
        <v>P</v>
      </c>
      <c r="LR103" s="768" t="str">
        <f t="shared" si="223"/>
        <v>P</v>
      </c>
      <c r="LS103" s="455" t="str">
        <f t="shared" si="223"/>
        <v>P</v>
      </c>
      <c r="LT103" s="455" t="str">
        <f t="shared" si="223"/>
        <v>P</v>
      </c>
      <c r="LU103" s="455" t="str">
        <f t="shared" si="223"/>
        <v>P</v>
      </c>
      <c r="LV103" s="455" t="str">
        <f t="shared" si="223"/>
        <v>P</v>
      </c>
      <c r="LW103" s="455" t="str">
        <f t="shared" si="223"/>
        <v>P</v>
      </c>
      <c r="LX103" s="953" t="str">
        <f t="shared" si="223"/>
        <v>P</v>
      </c>
      <c r="LY103" s="768" t="str">
        <f t="shared" si="223"/>
        <v>P</v>
      </c>
      <c r="LZ103" s="455" t="str">
        <f t="shared" si="223"/>
        <v>P</v>
      </c>
      <c r="MA103" s="455" t="str">
        <f t="shared" si="223"/>
        <v>P</v>
      </c>
      <c r="MB103" s="455" t="str">
        <f t="shared" si="223"/>
        <v>P</v>
      </c>
      <c r="MC103" s="455" t="str">
        <f t="shared" si="224"/>
        <v>P</v>
      </c>
      <c r="MD103" s="455" t="str">
        <f t="shared" si="224"/>
        <v>P</v>
      </c>
      <c r="ME103" s="953" t="str">
        <f t="shared" si="224"/>
        <v>P</v>
      </c>
      <c r="MF103" s="768" t="str">
        <f t="shared" si="224"/>
        <v>P</v>
      </c>
      <c r="MG103" s="455" t="str">
        <f t="shared" si="224"/>
        <v>P</v>
      </c>
      <c r="MH103" s="455" t="str">
        <f t="shared" si="224"/>
        <v>P</v>
      </c>
      <c r="MI103" s="455" t="str">
        <f t="shared" si="224"/>
        <v>P</v>
      </c>
      <c r="MJ103" s="455" t="str">
        <f t="shared" si="224"/>
        <v>P</v>
      </c>
      <c r="MK103" s="455" t="str">
        <f t="shared" si="224"/>
        <v>P</v>
      </c>
      <c r="ML103" s="953" t="str">
        <f t="shared" si="224"/>
        <v>P</v>
      </c>
      <c r="MM103" s="768" t="str">
        <f t="shared" si="224"/>
        <v>P</v>
      </c>
      <c r="MN103" s="455" t="str">
        <f t="shared" si="224"/>
        <v>P</v>
      </c>
      <c r="MO103" s="455" t="str">
        <f t="shared" si="224"/>
        <v>P</v>
      </c>
      <c r="MP103" s="455" t="str">
        <f t="shared" si="224"/>
        <v>P</v>
      </c>
      <c r="MQ103" s="455" t="str">
        <f t="shared" si="224"/>
        <v>P</v>
      </c>
      <c r="MR103" s="455" t="str">
        <f t="shared" si="224"/>
        <v>P</v>
      </c>
      <c r="MS103" s="953" t="str">
        <f t="shared" si="225"/>
        <v>P</v>
      </c>
      <c r="MT103" s="768" t="str">
        <f t="shared" si="225"/>
        <v>P</v>
      </c>
      <c r="MU103" s="455" t="str">
        <f t="shared" si="225"/>
        <v>P</v>
      </c>
      <c r="MV103" s="455" t="str">
        <f t="shared" si="225"/>
        <v>P</v>
      </c>
      <c r="MW103" s="455" t="str">
        <f t="shared" si="225"/>
        <v>P</v>
      </c>
      <c r="MX103" s="455" t="str">
        <f t="shared" si="225"/>
        <v>P</v>
      </c>
      <c r="MY103" s="455" t="str">
        <f t="shared" si="225"/>
        <v>P</v>
      </c>
      <c r="MZ103" s="953" t="str">
        <f t="shared" si="225"/>
        <v>P</v>
      </c>
      <c r="NA103" s="768" t="str">
        <f t="shared" si="225"/>
        <v>P</v>
      </c>
      <c r="NB103" s="455" t="str">
        <f t="shared" si="225"/>
        <v>P</v>
      </c>
      <c r="NC103" s="455" t="str">
        <f t="shared" si="225"/>
        <v>FÜ</v>
      </c>
      <c r="ND103" s="455" t="str">
        <f t="shared" si="225"/>
        <v>FÜ</v>
      </c>
      <c r="NE103" s="455" t="str">
        <f t="shared" si="225"/>
        <v>P</v>
      </c>
      <c r="NF103" s="455" t="str">
        <f t="shared" si="225"/>
        <v>P</v>
      </c>
      <c r="NG103" s="954" t="str">
        <f t="shared" si="225"/>
        <v>P</v>
      </c>
      <c r="NH103" s="768" t="str">
        <f t="shared" si="225"/>
        <v>P</v>
      </c>
      <c r="NI103" s="455" t="str">
        <f t="shared" si="226"/>
        <v>P</v>
      </c>
      <c r="NJ103" s="455" t="str">
        <f t="shared" si="226"/>
        <v>P</v>
      </c>
      <c r="NK103" s="455" t="str">
        <f t="shared" si="226"/>
        <v>P</v>
      </c>
      <c r="NL103" s="455" t="str">
        <f t="shared" si="226"/>
        <v>P</v>
      </c>
      <c r="NM103" s="455" t="str">
        <f t="shared" si="226"/>
        <v>P</v>
      </c>
      <c r="NN103" s="953" t="str">
        <f t="shared" si="226"/>
        <v>P</v>
      </c>
      <c r="NO103" s="140"/>
      <c r="NP103" s="140"/>
      <c r="NQ103" s="140"/>
      <c r="NR103" s="140"/>
      <c r="NS103" s="140"/>
      <c r="NT103" s="140"/>
      <c r="NU103" s="140"/>
      <c r="NV103" s="140"/>
      <c r="NW103" s="140"/>
      <c r="NX103" s="140"/>
      <c r="NY103" s="140"/>
      <c r="NZ103" s="140"/>
      <c r="OA103" s="140"/>
      <c r="OB103" s="140"/>
      <c r="OC103" s="140"/>
      <c r="OD103" s="140"/>
      <c r="OE103" s="140"/>
      <c r="OF103" s="140"/>
      <c r="OG103" s="140"/>
      <c r="OH103" s="140"/>
      <c r="OI103" s="140"/>
      <c r="OJ103" s="140"/>
      <c r="OK103" s="140"/>
      <c r="OL103" s="140"/>
      <c r="OM103" s="140"/>
      <c r="ON103" s="140"/>
      <c r="OO103" s="140"/>
      <c r="OP103" s="140"/>
      <c r="OQ103" s="140"/>
      <c r="OR103" s="140"/>
      <c r="OS103" s="140"/>
      <c r="OT103" s="140"/>
      <c r="OU103" s="140"/>
      <c r="OV103" s="140"/>
      <c r="OW103" s="140"/>
      <c r="OX103" s="140"/>
      <c r="OY103" s="140"/>
      <c r="OZ103" s="140"/>
      <c r="PA103" s="140"/>
      <c r="PB103" s="140"/>
      <c r="PC103" s="140"/>
      <c r="PD103" s="140"/>
      <c r="PE103" s="140"/>
      <c r="PF103" s="140"/>
      <c r="PG103" s="140"/>
      <c r="PH103" s="140"/>
      <c r="PI103" s="140"/>
      <c r="PJ103" s="140"/>
      <c r="PK103" s="140"/>
      <c r="PL103" s="140"/>
      <c r="PM103" s="140"/>
      <c r="PN103" s="140"/>
      <c r="PO103" s="140"/>
      <c r="PP103" s="140"/>
      <c r="PQ103" s="140"/>
      <c r="PR103" s="140"/>
      <c r="PS103" s="140"/>
      <c r="PT103" s="140"/>
      <c r="PU103" s="140"/>
      <c r="PV103" s="140"/>
      <c r="PW103" s="140"/>
      <c r="PX103" s="140"/>
      <c r="PY103" s="140"/>
      <c r="PZ103" s="140"/>
      <c r="QA103" s="140"/>
      <c r="QB103" s="140"/>
      <c r="QC103" s="140"/>
      <c r="QD103" s="140"/>
      <c r="QE103" s="140"/>
      <c r="QF103" s="140"/>
      <c r="QG103" s="140"/>
      <c r="QH103" s="140"/>
      <c r="QI103" s="140"/>
      <c r="QJ103" s="140"/>
      <c r="QK103" s="140"/>
      <c r="QL103" s="140"/>
      <c r="QM103" s="140"/>
      <c r="QN103" s="140"/>
      <c r="QO103" s="140"/>
      <c r="QP103" s="140"/>
      <c r="QQ103" s="140"/>
      <c r="QR103" s="140"/>
      <c r="QS103" s="140"/>
      <c r="QT103" s="140"/>
      <c r="QU103" s="140"/>
      <c r="QV103" s="140"/>
      <c r="QW103" s="140"/>
      <c r="QX103" s="140"/>
      <c r="QY103" s="140"/>
      <c r="QZ103" s="140"/>
      <c r="RA103" s="140"/>
      <c r="RB103" s="140"/>
      <c r="RC103" s="140"/>
      <c r="RD103" s="140"/>
      <c r="RE103" s="140"/>
      <c r="RF103" s="140"/>
      <c r="RG103" s="140"/>
      <c r="RH103" s="140"/>
      <c r="RI103" s="140"/>
      <c r="RJ103" s="140"/>
      <c r="RK103" s="140"/>
      <c r="RL103" s="140"/>
      <c r="RM103" s="140"/>
      <c r="RN103" s="140"/>
      <c r="RO103" s="140"/>
      <c r="RP103" s="140"/>
      <c r="RQ103" s="140"/>
      <c r="RR103" s="140"/>
      <c r="RS103" s="140"/>
      <c r="RT103" s="140"/>
      <c r="RU103" s="140"/>
      <c r="RV103" s="140"/>
      <c r="RW103" s="140"/>
      <c r="RX103" s="140"/>
      <c r="RY103" s="140"/>
      <c r="RZ103" s="140"/>
      <c r="SA103" s="140"/>
      <c r="SB103" s="140"/>
      <c r="SC103" s="140"/>
      <c r="SD103" s="140"/>
      <c r="SE103" s="140"/>
      <c r="SF103" s="140"/>
      <c r="SG103" s="140"/>
      <c r="SH103" s="140"/>
      <c r="SI103" s="140"/>
      <c r="SJ103" s="140"/>
      <c r="SK103" s="140"/>
      <c r="SL103" s="140"/>
      <c r="SM103" s="140"/>
      <c r="SN103" s="140"/>
      <c r="SO103" s="140"/>
      <c r="SP103" s="140"/>
      <c r="SQ103" s="140"/>
      <c r="SR103" s="140"/>
      <c r="SS103" s="140"/>
      <c r="ST103" s="140"/>
      <c r="SU103" s="140"/>
      <c r="SV103" s="140"/>
      <c r="SW103" s="140"/>
      <c r="SX103" s="140"/>
      <c r="SY103" s="140"/>
      <c r="SZ103" s="140"/>
      <c r="TA103" s="140"/>
      <c r="TB103" s="140"/>
      <c r="TC103" s="140"/>
      <c r="TD103" s="140"/>
      <c r="TE103" s="140"/>
      <c r="TF103" s="140"/>
      <c r="TG103" s="140"/>
      <c r="TH103" s="140"/>
      <c r="TI103" s="140"/>
      <c r="TJ103" s="140"/>
      <c r="TK103" s="140"/>
      <c r="TL103" s="140"/>
      <c r="TM103" s="140"/>
      <c r="TN103" s="140"/>
      <c r="TO103" s="140"/>
      <c r="TP103" s="140"/>
      <c r="TQ103" s="140"/>
      <c r="TR103" s="140"/>
      <c r="TS103" s="140"/>
      <c r="TT103" s="140"/>
      <c r="TU103" s="140"/>
      <c r="TV103" s="140"/>
      <c r="TW103" s="140"/>
      <c r="TX103" s="140"/>
      <c r="TY103" s="140"/>
      <c r="TZ103" s="140"/>
      <c r="UA103" s="140"/>
      <c r="UB103" s="140"/>
      <c r="UC103" s="140"/>
      <c r="UD103" s="140"/>
      <c r="UE103" s="140"/>
      <c r="UF103" s="140"/>
      <c r="UG103" s="140"/>
      <c r="UH103" s="140"/>
      <c r="UI103" s="140"/>
      <c r="UJ103" s="140"/>
      <c r="UK103" s="140"/>
      <c r="UL103" s="140"/>
      <c r="UM103" s="140"/>
      <c r="UN103" s="140"/>
      <c r="UO103" s="140"/>
      <c r="UP103" s="140"/>
      <c r="UQ103" s="140"/>
    </row>
    <row r="104" spans="1:563" s="1" customFormat="1" ht="12" thickBot="1" x14ac:dyDescent="0.25">
      <c r="A104" s="938">
        <f>alapadatok!A86</f>
        <v>21</v>
      </c>
      <c r="B104" s="678">
        <f>IF(alapadatok!C86="","",alapadatok!C86)</f>
        <v>44746</v>
      </c>
      <c r="C104" s="584" t="str">
        <f>IF(alapadatok!B86="","",alapadatok!B86)</f>
        <v>Garajszki István (PJ)</v>
      </c>
      <c r="D104" s="584" t="str">
        <f>IF(alapadatok!D86="","",alapadatok!D86)</f>
        <v>Laydown</v>
      </c>
      <c r="E104" s="948">
        <f>IF(alapadatok!K86="","",alapadatok!K86)</f>
        <v>41345</v>
      </c>
      <c r="F104" s="1145" t="s">
        <v>178</v>
      </c>
      <c r="G104" s="1146" t="s">
        <v>178</v>
      </c>
      <c r="H104" s="1144" t="s">
        <v>178</v>
      </c>
      <c r="I104" s="1143" t="s">
        <v>179</v>
      </c>
      <c r="J104" s="1143" t="s">
        <v>385</v>
      </c>
      <c r="K104" s="1143" t="s">
        <v>385</v>
      </c>
      <c r="L104" s="1143" t="s">
        <v>385</v>
      </c>
      <c r="M104" s="1143" t="s">
        <v>178</v>
      </c>
      <c r="N104" s="1146" t="s">
        <v>178</v>
      </c>
      <c r="O104" s="1144" t="s">
        <v>109</v>
      </c>
      <c r="P104" s="1143" t="s">
        <v>109</v>
      </c>
      <c r="Q104" s="1143" t="s">
        <v>109</v>
      </c>
      <c r="R104" s="1143" t="s">
        <v>99</v>
      </c>
      <c r="S104" s="1143" t="s">
        <v>178</v>
      </c>
      <c r="T104" s="1143" t="s">
        <v>178</v>
      </c>
      <c r="U104" s="1146" t="s">
        <v>178</v>
      </c>
      <c r="V104" s="1144" t="s">
        <v>178</v>
      </c>
      <c r="W104" s="1143" t="s">
        <v>178</v>
      </c>
      <c r="X104" s="1143" t="s">
        <v>70</v>
      </c>
      <c r="Y104" s="1143" t="s">
        <v>70</v>
      </c>
      <c r="Z104" s="1143" t="s">
        <v>178</v>
      </c>
      <c r="AA104" s="1143" t="s">
        <v>178</v>
      </c>
      <c r="AB104" s="1146" t="s">
        <v>178</v>
      </c>
      <c r="AC104" s="1144" t="s">
        <v>109</v>
      </c>
      <c r="AD104" s="1143" t="s">
        <v>109</v>
      </c>
      <c r="AE104" s="1143" t="s">
        <v>109</v>
      </c>
      <c r="AF104" s="1143" t="s">
        <v>109</v>
      </c>
      <c r="AG104" s="1143" t="s">
        <v>383</v>
      </c>
      <c r="AH104" s="1143" t="s">
        <v>178</v>
      </c>
      <c r="AI104" s="1146" t="s">
        <v>178</v>
      </c>
      <c r="AJ104" s="1144" t="s">
        <v>178</v>
      </c>
      <c r="AK104" s="1143" t="s">
        <v>178</v>
      </c>
      <c r="AL104" s="1143" t="s">
        <v>99</v>
      </c>
      <c r="AM104" s="1143" t="s">
        <v>99</v>
      </c>
      <c r="AN104" s="1143" t="s">
        <v>99</v>
      </c>
      <c r="AO104" s="1143" t="s">
        <v>178</v>
      </c>
      <c r="AP104" s="1146" t="s">
        <v>178</v>
      </c>
      <c r="AQ104" s="768" t="s">
        <v>99</v>
      </c>
      <c r="AR104" s="455" t="s">
        <v>99</v>
      </c>
      <c r="AS104" s="455" t="s">
        <v>178</v>
      </c>
      <c r="AT104" s="455" t="s">
        <v>178</v>
      </c>
      <c r="AU104" s="455" t="s">
        <v>178</v>
      </c>
      <c r="AV104" s="455" t="str">
        <f t="shared" si="205"/>
        <v>P</v>
      </c>
      <c r="AW104" s="953" t="str">
        <f t="shared" si="205"/>
        <v>P</v>
      </c>
      <c r="AX104" s="768" t="s">
        <v>178</v>
      </c>
      <c r="AY104" s="455" t="s">
        <v>178</v>
      </c>
      <c r="AZ104" s="455" t="s">
        <v>99</v>
      </c>
      <c r="BA104" s="455" t="s">
        <v>99</v>
      </c>
      <c r="BB104" s="455" t="s">
        <v>99</v>
      </c>
      <c r="BC104" s="455" t="str">
        <f t="shared" si="206"/>
        <v>P</v>
      </c>
      <c r="BD104" s="953" t="str">
        <f t="shared" si="206"/>
        <v>P</v>
      </c>
      <c r="BE104" s="768" t="str">
        <f t="shared" si="206"/>
        <v>DE</v>
      </c>
      <c r="BF104" s="455" t="str">
        <f t="shared" si="206"/>
        <v>DE</v>
      </c>
      <c r="BG104" s="455" t="s">
        <v>99</v>
      </c>
      <c r="BH104" s="455" t="s">
        <v>178</v>
      </c>
      <c r="BI104" s="455" t="s">
        <v>178</v>
      </c>
      <c r="BJ104" s="455" t="str">
        <f t="shared" si="206"/>
        <v>P</v>
      </c>
      <c r="BK104" s="953" t="str">
        <f t="shared" si="206"/>
        <v>P</v>
      </c>
      <c r="BL104" s="768" t="s">
        <v>178</v>
      </c>
      <c r="BM104" s="455" t="s">
        <v>178</v>
      </c>
      <c r="BN104" s="455" t="str">
        <f t="shared" si="206"/>
        <v>DE</v>
      </c>
      <c r="BO104" s="455" t="str">
        <f t="shared" si="206"/>
        <v>DE</v>
      </c>
      <c r="BP104" s="455" t="s">
        <v>99</v>
      </c>
      <c r="BQ104" s="455" t="str">
        <f t="shared" si="207"/>
        <v>P</v>
      </c>
      <c r="BR104" s="953" t="str">
        <f t="shared" si="207"/>
        <v>P</v>
      </c>
      <c r="BS104" s="768" t="s">
        <v>99</v>
      </c>
      <c r="BT104" s="455" t="s">
        <v>99</v>
      </c>
      <c r="BU104" s="455" t="s">
        <v>178</v>
      </c>
      <c r="BV104" s="455" t="str">
        <f t="shared" si="207"/>
        <v>P</v>
      </c>
      <c r="BW104" s="455" t="str">
        <f t="shared" si="207"/>
        <v>P</v>
      </c>
      <c r="BX104" s="455" t="str">
        <f t="shared" si="207"/>
        <v>P</v>
      </c>
      <c r="BY104" s="953" t="str">
        <f t="shared" si="207"/>
        <v>P</v>
      </c>
      <c r="BZ104" s="768" t="str">
        <f t="shared" si="207"/>
        <v>P</v>
      </c>
      <c r="CA104" s="455" t="str">
        <f t="shared" si="207"/>
        <v>P</v>
      </c>
      <c r="CB104" s="455" t="s">
        <v>99</v>
      </c>
      <c r="CC104" s="455" t="s">
        <v>99</v>
      </c>
      <c r="CD104" s="455" t="str">
        <f t="shared" si="207"/>
        <v>FÜ</v>
      </c>
      <c r="CE104" s="455" t="str">
        <f t="shared" si="207"/>
        <v>P</v>
      </c>
      <c r="CF104" s="953" t="str">
        <f t="shared" si="207"/>
        <v>P</v>
      </c>
      <c r="CG104" s="768" t="s">
        <v>99</v>
      </c>
      <c r="CH104" s="455" t="s">
        <v>99</v>
      </c>
      <c r="CI104" s="455" t="s">
        <v>178</v>
      </c>
      <c r="CJ104" s="455" t="str">
        <f t="shared" si="208"/>
        <v>P</v>
      </c>
      <c r="CK104" s="455" t="str">
        <f t="shared" si="208"/>
        <v>P</v>
      </c>
      <c r="CL104" s="455" t="str">
        <f t="shared" si="208"/>
        <v>P</v>
      </c>
      <c r="CM104" s="953" t="str">
        <f t="shared" si="208"/>
        <v>P</v>
      </c>
      <c r="CN104" s="768" t="str">
        <f t="shared" si="208"/>
        <v>P</v>
      </c>
      <c r="CO104" s="455" t="str">
        <f t="shared" si="208"/>
        <v>P</v>
      </c>
      <c r="CP104" s="455" t="s">
        <v>99</v>
      </c>
      <c r="CQ104" s="455" t="s">
        <v>99</v>
      </c>
      <c r="CR104" s="455" t="s">
        <v>99</v>
      </c>
      <c r="CS104" s="455" t="str">
        <f t="shared" si="208"/>
        <v>P</v>
      </c>
      <c r="CT104" s="953" t="str">
        <f t="shared" si="208"/>
        <v>P</v>
      </c>
      <c r="CU104" s="952" t="str">
        <f t="shared" si="208"/>
        <v>FÜ</v>
      </c>
      <c r="CV104" s="455" t="str">
        <f t="shared" si="208"/>
        <v>P</v>
      </c>
      <c r="CW104" s="455" t="str">
        <f t="shared" si="209"/>
        <v>P</v>
      </c>
      <c r="CX104" s="455" t="str">
        <f t="shared" si="209"/>
        <v>P</v>
      </c>
      <c r="CY104" s="455" t="str">
        <f t="shared" si="209"/>
        <v>P</v>
      </c>
      <c r="CZ104" s="455" t="str">
        <f t="shared" si="209"/>
        <v>P</v>
      </c>
      <c r="DA104" s="953" t="str">
        <f t="shared" si="209"/>
        <v>P</v>
      </c>
      <c r="DB104" s="768" t="str">
        <f t="shared" si="209"/>
        <v>P</v>
      </c>
      <c r="DC104" s="455" t="str">
        <f t="shared" si="209"/>
        <v>P</v>
      </c>
      <c r="DD104" s="455" t="str">
        <f t="shared" si="209"/>
        <v>P</v>
      </c>
      <c r="DE104" s="455" t="str">
        <f t="shared" si="209"/>
        <v>P</v>
      </c>
      <c r="DF104" s="455" t="str">
        <f t="shared" si="209"/>
        <v>P</v>
      </c>
      <c r="DG104" s="455" t="str">
        <f t="shared" si="209"/>
        <v>P</v>
      </c>
      <c r="DH104" s="953" t="str">
        <f t="shared" si="209"/>
        <v>P</v>
      </c>
      <c r="DI104" s="768" t="str">
        <f t="shared" si="209"/>
        <v>P</v>
      </c>
      <c r="DJ104" s="455" t="str">
        <f t="shared" si="209"/>
        <v>P</v>
      </c>
      <c r="DK104" s="455" t="str">
        <f t="shared" si="209"/>
        <v>P</v>
      </c>
      <c r="DL104" s="455" t="str">
        <f t="shared" si="209"/>
        <v>P</v>
      </c>
      <c r="DM104" s="455" t="str">
        <f t="shared" si="210"/>
        <v>P</v>
      </c>
      <c r="DN104" s="455" t="str">
        <f t="shared" si="210"/>
        <v>P</v>
      </c>
      <c r="DO104" s="953" t="str">
        <f t="shared" si="210"/>
        <v>P</v>
      </c>
      <c r="DP104" s="768" t="str">
        <f t="shared" si="210"/>
        <v>P</v>
      </c>
      <c r="DQ104" s="455" t="str">
        <f t="shared" si="210"/>
        <v>P</v>
      </c>
      <c r="DR104" s="455" t="str">
        <f t="shared" si="210"/>
        <v>P</v>
      </c>
      <c r="DS104" s="455" t="str">
        <f t="shared" si="210"/>
        <v>P</v>
      </c>
      <c r="DT104" s="455" t="str">
        <f t="shared" si="210"/>
        <v>P</v>
      </c>
      <c r="DU104" s="455" t="str">
        <f t="shared" si="210"/>
        <v>P</v>
      </c>
      <c r="DV104" s="953" t="str">
        <f t="shared" si="210"/>
        <v>P</v>
      </c>
      <c r="DW104" s="768" t="str">
        <f t="shared" si="210"/>
        <v>P</v>
      </c>
      <c r="DX104" s="455" t="str">
        <f t="shared" si="210"/>
        <v>P</v>
      </c>
      <c r="DY104" s="455" t="str">
        <f t="shared" si="210"/>
        <v>FÜ</v>
      </c>
      <c r="DZ104" s="455" t="str">
        <f t="shared" si="210"/>
        <v>P</v>
      </c>
      <c r="EA104" s="455" t="str">
        <f t="shared" si="210"/>
        <v>P</v>
      </c>
      <c r="EB104" s="455" t="str">
        <f t="shared" si="210"/>
        <v>P</v>
      </c>
      <c r="EC104" s="954" t="str">
        <f t="shared" si="211"/>
        <v>P</v>
      </c>
      <c r="ED104" s="768" t="str">
        <f t="shared" si="211"/>
        <v>P</v>
      </c>
      <c r="EE104" s="455" t="str">
        <f t="shared" si="211"/>
        <v>P</v>
      </c>
      <c r="EF104" s="455" t="str">
        <f t="shared" si="211"/>
        <v>P</v>
      </c>
      <c r="EG104" s="455" t="str">
        <f t="shared" si="211"/>
        <v>P</v>
      </c>
      <c r="EH104" s="455" t="str">
        <f t="shared" si="211"/>
        <v>P</v>
      </c>
      <c r="EI104" s="455" t="str">
        <f t="shared" si="211"/>
        <v>P</v>
      </c>
      <c r="EJ104" s="953" t="str">
        <f t="shared" si="211"/>
        <v>P</v>
      </c>
      <c r="EK104" s="768" t="str">
        <f t="shared" si="211"/>
        <v>P</v>
      </c>
      <c r="EL104" s="455" t="str">
        <f t="shared" si="211"/>
        <v>P</v>
      </c>
      <c r="EM104" s="455" t="str">
        <f t="shared" si="211"/>
        <v>P</v>
      </c>
      <c r="EN104" s="455" t="str">
        <f t="shared" si="211"/>
        <v>P</v>
      </c>
      <c r="EO104" s="455" t="str">
        <f t="shared" si="211"/>
        <v>P</v>
      </c>
      <c r="EP104" s="455" t="str">
        <f t="shared" si="211"/>
        <v>P</v>
      </c>
      <c r="EQ104" s="953" t="str">
        <f t="shared" si="211"/>
        <v>P</v>
      </c>
      <c r="ER104" s="768" t="str">
        <f t="shared" si="211"/>
        <v>FÜ</v>
      </c>
      <c r="ES104" s="455" t="str">
        <f t="shared" si="212"/>
        <v>P</v>
      </c>
      <c r="ET104" s="455" t="str">
        <f t="shared" si="212"/>
        <v>P</v>
      </c>
      <c r="EU104" s="455" t="str">
        <f t="shared" si="212"/>
        <v>P</v>
      </c>
      <c r="EV104" s="455" t="str">
        <f t="shared" si="212"/>
        <v>P</v>
      </c>
      <c r="EW104" s="455" t="str">
        <f t="shared" si="212"/>
        <v>P</v>
      </c>
      <c r="EX104" s="953" t="str">
        <f t="shared" si="212"/>
        <v>P</v>
      </c>
      <c r="EY104" s="768" t="str">
        <f t="shared" si="212"/>
        <v>P</v>
      </c>
      <c r="EZ104" s="455" t="str">
        <f t="shared" si="212"/>
        <v>P</v>
      </c>
      <c r="FA104" s="455" t="str">
        <f t="shared" si="212"/>
        <v>P</v>
      </c>
      <c r="FB104" s="455" t="str">
        <f t="shared" si="212"/>
        <v>P</v>
      </c>
      <c r="FC104" s="455" t="str">
        <f t="shared" si="212"/>
        <v>P</v>
      </c>
      <c r="FD104" s="455" t="str">
        <f t="shared" si="212"/>
        <v>P</v>
      </c>
      <c r="FE104" s="953" t="str">
        <f t="shared" si="212"/>
        <v>P</v>
      </c>
      <c r="FF104" s="768" t="str">
        <f t="shared" si="212"/>
        <v>P</v>
      </c>
      <c r="FG104" s="455" t="str">
        <f t="shared" si="212"/>
        <v>P</v>
      </c>
      <c r="FH104" s="455" t="str">
        <f t="shared" si="212"/>
        <v>P</v>
      </c>
      <c r="FI104" s="455" t="str">
        <f t="shared" si="213"/>
        <v>P</v>
      </c>
      <c r="FJ104" s="455" t="str">
        <f t="shared" si="213"/>
        <v>P</v>
      </c>
      <c r="FK104" s="455" t="str">
        <f t="shared" si="213"/>
        <v>P</v>
      </c>
      <c r="FL104" s="953" t="str">
        <f t="shared" si="213"/>
        <v>P</v>
      </c>
      <c r="FM104" s="768" t="str">
        <f t="shared" si="213"/>
        <v>P</v>
      </c>
      <c r="FN104" s="455" t="str">
        <f t="shared" si="213"/>
        <v>P</v>
      </c>
      <c r="FO104" s="455" t="str">
        <f t="shared" si="213"/>
        <v>P</v>
      </c>
      <c r="FP104" s="455" t="str">
        <f t="shared" si="213"/>
        <v>P</v>
      </c>
      <c r="FQ104" s="455" t="str">
        <f t="shared" si="213"/>
        <v>P</v>
      </c>
      <c r="FR104" s="455" t="str">
        <f t="shared" si="213"/>
        <v>P</v>
      </c>
      <c r="FS104" s="953" t="str">
        <f t="shared" si="213"/>
        <v>P</v>
      </c>
      <c r="FT104" s="768" t="str">
        <f t="shared" si="213"/>
        <v>P</v>
      </c>
      <c r="FU104" s="455" t="str">
        <f t="shared" si="213"/>
        <v>P</v>
      </c>
      <c r="FV104" s="455" t="str">
        <f t="shared" si="213"/>
        <v>P</v>
      </c>
      <c r="FW104" s="455" t="str">
        <f t="shared" si="213"/>
        <v>P</v>
      </c>
      <c r="FX104" s="455" t="str">
        <f t="shared" si="213"/>
        <v>P</v>
      </c>
      <c r="FY104" s="455" t="str">
        <f t="shared" si="214"/>
        <v>P</v>
      </c>
      <c r="FZ104" s="953" t="str">
        <f t="shared" si="214"/>
        <v>P</v>
      </c>
      <c r="GA104" s="768" t="str">
        <f t="shared" si="214"/>
        <v>P</v>
      </c>
      <c r="GB104" s="455" t="str">
        <f t="shared" si="214"/>
        <v>P</v>
      </c>
      <c r="GC104" s="455" t="str">
        <f t="shared" si="214"/>
        <v>P</v>
      </c>
      <c r="GD104" s="455" t="str">
        <f t="shared" si="214"/>
        <v>P</v>
      </c>
      <c r="GE104" s="455" t="str">
        <f t="shared" si="214"/>
        <v>P</v>
      </c>
      <c r="GF104" s="953" t="str">
        <f t="shared" si="214"/>
        <v>P</v>
      </c>
      <c r="GG104" s="768" t="str">
        <f t="shared" si="214"/>
        <v>P</v>
      </c>
      <c r="GH104" s="455" t="str">
        <f t="shared" si="214"/>
        <v>P</v>
      </c>
      <c r="GI104" s="455" t="str">
        <f t="shared" si="214"/>
        <v>P</v>
      </c>
      <c r="GJ104" s="455" t="str">
        <f t="shared" si="214"/>
        <v>P</v>
      </c>
      <c r="GK104" s="455" t="str">
        <f t="shared" si="214"/>
        <v>P</v>
      </c>
      <c r="GL104" s="455" t="str">
        <f t="shared" si="214"/>
        <v>P</v>
      </c>
      <c r="GM104" s="455" t="str">
        <f t="shared" si="214"/>
        <v>P</v>
      </c>
      <c r="GN104" s="954" t="str">
        <f t="shared" si="214"/>
        <v>P</v>
      </c>
      <c r="GO104" s="768" t="str">
        <f t="shared" si="215"/>
        <v>P</v>
      </c>
      <c r="GP104" s="455" t="str">
        <f t="shared" si="215"/>
        <v>P</v>
      </c>
      <c r="GQ104" s="455" t="str">
        <f t="shared" si="215"/>
        <v>P</v>
      </c>
      <c r="GR104" s="455" t="str">
        <f t="shared" si="215"/>
        <v>P</v>
      </c>
      <c r="GS104" s="455" t="str">
        <f t="shared" si="215"/>
        <v>P</v>
      </c>
      <c r="GT104" s="455" t="str">
        <f t="shared" si="215"/>
        <v>P</v>
      </c>
      <c r="GU104" s="953" t="str">
        <f t="shared" si="215"/>
        <v>P</v>
      </c>
      <c r="GV104" s="768" t="str">
        <f t="shared" si="215"/>
        <v>P</v>
      </c>
      <c r="GW104" s="455" t="str">
        <f t="shared" si="215"/>
        <v>P</v>
      </c>
      <c r="GX104" s="455" t="str">
        <f t="shared" si="215"/>
        <v>P</v>
      </c>
      <c r="GY104" s="455" t="str">
        <f t="shared" si="215"/>
        <v>P</v>
      </c>
      <c r="GZ104" s="455" t="str">
        <f t="shared" si="215"/>
        <v>P</v>
      </c>
      <c r="HA104" s="455" t="str">
        <f t="shared" si="215"/>
        <v>P</v>
      </c>
      <c r="HB104" s="953" t="str">
        <f t="shared" si="215"/>
        <v>P</v>
      </c>
      <c r="HC104" s="768" t="str">
        <f t="shared" si="215"/>
        <v>P</v>
      </c>
      <c r="HD104" s="455" t="str">
        <f t="shared" si="215"/>
        <v>P</v>
      </c>
      <c r="HE104" s="455" t="str">
        <f t="shared" si="216"/>
        <v>P</v>
      </c>
      <c r="HF104" s="455" t="str">
        <f t="shared" si="216"/>
        <v>P</v>
      </c>
      <c r="HG104" s="455" t="str">
        <f t="shared" si="216"/>
        <v>P</v>
      </c>
      <c r="HH104" s="455" t="str">
        <f t="shared" si="216"/>
        <v>P</v>
      </c>
      <c r="HI104" s="953" t="str">
        <f t="shared" si="216"/>
        <v>P</v>
      </c>
      <c r="HJ104" s="768" t="str">
        <f t="shared" si="216"/>
        <v>P</v>
      </c>
      <c r="HK104" s="455" t="str">
        <f t="shared" si="216"/>
        <v>P</v>
      </c>
      <c r="HL104" s="455" t="str">
        <f t="shared" si="216"/>
        <v>P</v>
      </c>
      <c r="HM104" s="455" t="str">
        <f t="shared" si="216"/>
        <v>P</v>
      </c>
      <c r="HN104" s="955" t="str">
        <f t="shared" si="216"/>
        <v>P</v>
      </c>
      <c r="HO104" s="455" t="str">
        <f t="shared" si="216"/>
        <v>P</v>
      </c>
      <c r="HP104" s="953" t="str">
        <f t="shared" si="216"/>
        <v>P</v>
      </c>
      <c r="HQ104" s="768" t="str">
        <f t="shared" si="216"/>
        <v>P</v>
      </c>
      <c r="HR104" s="455" t="str">
        <f t="shared" si="216"/>
        <v>P</v>
      </c>
      <c r="HS104" s="455" t="str">
        <f t="shared" si="216"/>
        <v>P</v>
      </c>
      <c r="HT104" s="455" t="str">
        <f t="shared" si="216"/>
        <v>P</v>
      </c>
      <c r="HU104" s="455" t="str">
        <f t="shared" si="217"/>
        <v>P</v>
      </c>
      <c r="HV104" s="455" t="str">
        <f t="shared" si="217"/>
        <v>P</v>
      </c>
      <c r="HW104" s="953" t="str">
        <f t="shared" si="217"/>
        <v>P</v>
      </c>
      <c r="HX104" s="768" t="str">
        <f t="shared" si="217"/>
        <v>P</v>
      </c>
      <c r="HY104" s="455" t="str">
        <f t="shared" si="217"/>
        <v>P</v>
      </c>
      <c r="HZ104" s="455" t="str">
        <f t="shared" si="217"/>
        <v>P</v>
      </c>
      <c r="IA104" s="455" t="str">
        <f t="shared" si="217"/>
        <v>P</v>
      </c>
      <c r="IB104" s="455" t="str">
        <f t="shared" si="217"/>
        <v>P</v>
      </c>
      <c r="IC104" s="455" t="str">
        <f t="shared" si="217"/>
        <v>P</v>
      </c>
      <c r="ID104" s="953" t="str">
        <f t="shared" si="217"/>
        <v>P</v>
      </c>
      <c r="IE104" s="768" t="str">
        <f t="shared" si="217"/>
        <v>P</v>
      </c>
      <c r="IF104" s="455" t="str">
        <f t="shared" si="217"/>
        <v>FÜ</v>
      </c>
      <c r="IG104" s="455" t="str">
        <f t="shared" si="217"/>
        <v>P</v>
      </c>
      <c r="IH104" s="455" t="str">
        <f t="shared" si="217"/>
        <v>P</v>
      </c>
      <c r="II104" s="455" t="str">
        <f t="shared" si="217"/>
        <v>P</v>
      </c>
      <c r="IJ104" s="455" t="str">
        <f t="shared" si="217"/>
        <v>P</v>
      </c>
      <c r="IK104" s="953" t="str">
        <f t="shared" si="218"/>
        <v>P</v>
      </c>
      <c r="IL104" s="768" t="str">
        <f t="shared" si="218"/>
        <v>P</v>
      </c>
      <c r="IM104" s="455" t="str">
        <f t="shared" si="218"/>
        <v>P</v>
      </c>
      <c r="IN104" s="455" t="str">
        <f t="shared" si="218"/>
        <v>P</v>
      </c>
      <c r="IO104" s="455" t="str">
        <f t="shared" si="218"/>
        <v>P</v>
      </c>
      <c r="IP104" s="455" t="str">
        <f t="shared" si="218"/>
        <v>P</v>
      </c>
      <c r="IQ104" s="455" t="str">
        <f t="shared" si="218"/>
        <v>P</v>
      </c>
      <c r="IR104" s="953" t="str">
        <f t="shared" si="218"/>
        <v>P</v>
      </c>
      <c r="IS104" s="768" t="str">
        <f t="shared" si="218"/>
        <v>P</v>
      </c>
      <c r="IT104" s="455" t="str">
        <f t="shared" si="218"/>
        <v>P</v>
      </c>
      <c r="IU104" s="455" t="str">
        <f t="shared" si="218"/>
        <v>P</v>
      </c>
      <c r="IV104" s="455" t="str">
        <f t="shared" si="218"/>
        <v>P</v>
      </c>
      <c r="IW104" s="455" t="str">
        <f t="shared" si="218"/>
        <v>P</v>
      </c>
      <c r="IX104" s="455" t="str">
        <f t="shared" si="218"/>
        <v>P</v>
      </c>
      <c r="IY104" s="954" t="str">
        <f t="shared" si="218"/>
        <v>P</v>
      </c>
      <c r="IZ104" s="768" t="str">
        <f t="shared" si="218"/>
        <v>P</v>
      </c>
      <c r="JA104" s="455" t="str">
        <f t="shared" si="219"/>
        <v>P</v>
      </c>
      <c r="JB104" s="455" t="str">
        <f t="shared" si="219"/>
        <v>P</v>
      </c>
      <c r="JC104" s="455" t="str">
        <f t="shared" si="219"/>
        <v>P</v>
      </c>
      <c r="JD104" s="455" t="str">
        <f t="shared" si="219"/>
        <v>P</v>
      </c>
      <c r="JE104" s="455" t="str">
        <f t="shared" si="219"/>
        <v>P</v>
      </c>
      <c r="JF104" s="953" t="str">
        <f t="shared" si="219"/>
        <v>P</v>
      </c>
      <c r="JG104" s="768" t="str">
        <f t="shared" si="219"/>
        <v>P</v>
      </c>
      <c r="JH104" s="455" t="str">
        <f t="shared" si="219"/>
        <v>P</v>
      </c>
      <c r="JI104" s="455" t="str">
        <f t="shared" si="219"/>
        <v>P</v>
      </c>
      <c r="JJ104" s="455" t="str">
        <f t="shared" si="219"/>
        <v>P</v>
      </c>
      <c r="JK104" s="455" t="str">
        <f t="shared" si="219"/>
        <v>P</v>
      </c>
      <c r="JL104" s="455" t="str">
        <f t="shared" si="219"/>
        <v>P</v>
      </c>
      <c r="JM104" s="953" t="str">
        <f t="shared" si="219"/>
        <v>P</v>
      </c>
      <c r="JN104" s="768" t="str">
        <f t="shared" si="219"/>
        <v>P</v>
      </c>
      <c r="JO104" s="455" t="str">
        <f t="shared" si="219"/>
        <v>P</v>
      </c>
      <c r="JP104" s="455" t="str">
        <f t="shared" si="219"/>
        <v>P</v>
      </c>
      <c r="JQ104" s="455" t="str">
        <f t="shared" si="220"/>
        <v>P</v>
      </c>
      <c r="JR104" s="455" t="str">
        <f t="shared" si="220"/>
        <v>P</v>
      </c>
      <c r="JS104" s="455" t="str">
        <f t="shared" si="220"/>
        <v>P</v>
      </c>
      <c r="JT104" s="953" t="str">
        <f t="shared" si="220"/>
        <v>P</v>
      </c>
      <c r="JU104" s="768" t="str">
        <f t="shared" si="220"/>
        <v>P</v>
      </c>
      <c r="JV104" s="455" t="str">
        <f t="shared" si="220"/>
        <v>P</v>
      </c>
      <c r="JW104" s="455" t="str">
        <f t="shared" si="220"/>
        <v>P</v>
      </c>
      <c r="JX104" s="455" t="str">
        <f t="shared" si="220"/>
        <v>P</v>
      </c>
      <c r="JY104" s="455" t="str">
        <f t="shared" si="220"/>
        <v>P</v>
      </c>
      <c r="JZ104" s="455" t="str">
        <f t="shared" si="220"/>
        <v>P</v>
      </c>
      <c r="KA104" s="953" t="str">
        <f t="shared" si="220"/>
        <v>P</v>
      </c>
      <c r="KB104" s="768" t="str">
        <f t="shared" si="220"/>
        <v>P</v>
      </c>
      <c r="KC104" s="455" t="str">
        <f t="shared" si="220"/>
        <v>P</v>
      </c>
      <c r="KD104" s="455" t="str">
        <f t="shared" si="220"/>
        <v>P</v>
      </c>
      <c r="KE104" s="455" t="str">
        <f t="shared" si="220"/>
        <v>P</v>
      </c>
      <c r="KF104" s="455" t="str">
        <f t="shared" si="220"/>
        <v>P</v>
      </c>
      <c r="KG104" s="455" t="str">
        <f t="shared" si="221"/>
        <v>P</v>
      </c>
      <c r="KH104" s="953" t="str">
        <f t="shared" si="221"/>
        <v>P</v>
      </c>
      <c r="KI104" s="768" t="str">
        <f t="shared" si="221"/>
        <v>P</v>
      </c>
      <c r="KJ104" s="455" t="str">
        <f t="shared" si="221"/>
        <v>P</v>
      </c>
      <c r="KK104" s="455" t="str">
        <f t="shared" si="221"/>
        <v>P</v>
      </c>
      <c r="KL104" s="455" t="str">
        <f t="shared" si="221"/>
        <v>P</v>
      </c>
      <c r="KM104" s="455" t="str">
        <f t="shared" si="221"/>
        <v>P</v>
      </c>
      <c r="KN104" s="455" t="str">
        <f t="shared" si="221"/>
        <v>P</v>
      </c>
      <c r="KO104" s="953" t="str">
        <f t="shared" si="221"/>
        <v>P</v>
      </c>
      <c r="KP104" s="768" t="str">
        <f t="shared" si="221"/>
        <v>P</v>
      </c>
      <c r="KQ104" s="455" t="str">
        <f t="shared" si="221"/>
        <v>P</v>
      </c>
      <c r="KR104" s="455" t="str">
        <f t="shared" si="221"/>
        <v>FÜ</v>
      </c>
      <c r="KS104" s="455" t="str">
        <f t="shared" si="221"/>
        <v>P</v>
      </c>
      <c r="KT104" s="455" t="str">
        <f t="shared" si="221"/>
        <v>P</v>
      </c>
      <c r="KU104" s="455" t="str">
        <f t="shared" si="221"/>
        <v>P</v>
      </c>
      <c r="KV104" s="953" t="str">
        <f t="shared" si="221"/>
        <v>P</v>
      </c>
      <c r="KW104" s="768" t="str">
        <f t="shared" si="222"/>
        <v>P</v>
      </c>
      <c r="KX104" s="455" t="str">
        <f t="shared" si="222"/>
        <v>P</v>
      </c>
      <c r="KY104" s="455" t="str">
        <f t="shared" si="222"/>
        <v>P</v>
      </c>
      <c r="KZ104" s="455" t="str">
        <f t="shared" si="222"/>
        <v>P</v>
      </c>
      <c r="LA104" s="455" t="str">
        <f t="shared" si="222"/>
        <v>FÜ</v>
      </c>
      <c r="LB104" s="455" t="str">
        <f t="shared" si="222"/>
        <v>P</v>
      </c>
      <c r="LC104" s="954" t="str">
        <f t="shared" si="222"/>
        <v>P</v>
      </c>
      <c r="LD104" s="768" t="str">
        <f t="shared" si="222"/>
        <v>P</v>
      </c>
      <c r="LE104" s="455" t="str">
        <f t="shared" si="222"/>
        <v>P</v>
      </c>
      <c r="LF104" s="455" t="str">
        <f t="shared" si="222"/>
        <v>P</v>
      </c>
      <c r="LG104" s="455" t="str">
        <f t="shared" si="222"/>
        <v>P</v>
      </c>
      <c r="LH104" s="455" t="str">
        <f t="shared" si="222"/>
        <v>P</v>
      </c>
      <c r="LI104" s="455" t="str">
        <f t="shared" si="222"/>
        <v>P</v>
      </c>
      <c r="LJ104" s="953" t="str">
        <f t="shared" si="222"/>
        <v>P</v>
      </c>
      <c r="LK104" s="768" t="str">
        <f t="shared" si="222"/>
        <v>P</v>
      </c>
      <c r="LL104" s="455" t="str">
        <f t="shared" si="222"/>
        <v>P</v>
      </c>
      <c r="LM104" s="455" t="str">
        <f t="shared" si="223"/>
        <v>P</v>
      </c>
      <c r="LN104" s="455" t="str">
        <f t="shared" si="223"/>
        <v>P</v>
      </c>
      <c r="LO104" s="455" t="str">
        <f t="shared" si="223"/>
        <v>P</v>
      </c>
      <c r="LP104" s="455" t="str">
        <f t="shared" si="223"/>
        <v>P</v>
      </c>
      <c r="LQ104" s="953" t="str">
        <f t="shared" si="223"/>
        <v>P</v>
      </c>
      <c r="LR104" s="768" t="str">
        <f t="shared" si="223"/>
        <v>P</v>
      </c>
      <c r="LS104" s="455" t="str">
        <f t="shared" si="223"/>
        <v>P</v>
      </c>
      <c r="LT104" s="455" t="str">
        <f t="shared" si="223"/>
        <v>P</v>
      </c>
      <c r="LU104" s="455" t="str">
        <f t="shared" si="223"/>
        <v>P</v>
      </c>
      <c r="LV104" s="455" t="str">
        <f t="shared" si="223"/>
        <v>P</v>
      </c>
      <c r="LW104" s="455" t="str">
        <f t="shared" si="223"/>
        <v>P</v>
      </c>
      <c r="LX104" s="953" t="str">
        <f t="shared" si="223"/>
        <v>P</v>
      </c>
      <c r="LY104" s="768" t="str">
        <f t="shared" si="223"/>
        <v>P</v>
      </c>
      <c r="LZ104" s="455" t="str">
        <f t="shared" si="223"/>
        <v>P</v>
      </c>
      <c r="MA104" s="455" t="str">
        <f t="shared" si="223"/>
        <v>P</v>
      </c>
      <c r="MB104" s="455" t="str">
        <f t="shared" si="223"/>
        <v>P</v>
      </c>
      <c r="MC104" s="455" t="str">
        <f t="shared" si="224"/>
        <v>P</v>
      </c>
      <c r="MD104" s="455" t="str">
        <f t="shared" si="224"/>
        <v>P</v>
      </c>
      <c r="ME104" s="953" t="str">
        <f t="shared" si="224"/>
        <v>P</v>
      </c>
      <c r="MF104" s="768" t="str">
        <f t="shared" si="224"/>
        <v>P</v>
      </c>
      <c r="MG104" s="455" t="str">
        <f t="shared" si="224"/>
        <v>P</v>
      </c>
      <c r="MH104" s="455" t="str">
        <f t="shared" si="224"/>
        <v>P</v>
      </c>
      <c r="MI104" s="455" t="str">
        <f t="shared" si="224"/>
        <v>P</v>
      </c>
      <c r="MJ104" s="455" t="str">
        <f t="shared" si="224"/>
        <v>P</v>
      </c>
      <c r="MK104" s="455" t="str">
        <f t="shared" si="224"/>
        <v>P</v>
      </c>
      <c r="ML104" s="953" t="str">
        <f t="shared" si="224"/>
        <v>P</v>
      </c>
      <c r="MM104" s="768" t="str">
        <f t="shared" si="224"/>
        <v>P</v>
      </c>
      <c r="MN104" s="455" t="str">
        <f t="shared" si="224"/>
        <v>P</v>
      </c>
      <c r="MO104" s="455" t="str">
        <f t="shared" si="224"/>
        <v>P</v>
      </c>
      <c r="MP104" s="455" t="str">
        <f t="shared" si="224"/>
        <v>P</v>
      </c>
      <c r="MQ104" s="455" t="str">
        <f t="shared" si="224"/>
        <v>P</v>
      </c>
      <c r="MR104" s="455" t="str">
        <f t="shared" si="224"/>
        <v>P</v>
      </c>
      <c r="MS104" s="953" t="str">
        <f t="shared" si="225"/>
        <v>P</v>
      </c>
      <c r="MT104" s="768" t="str">
        <f t="shared" si="225"/>
        <v>P</v>
      </c>
      <c r="MU104" s="455" t="str">
        <f t="shared" si="225"/>
        <v>P</v>
      </c>
      <c r="MV104" s="455" t="str">
        <f t="shared" si="225"/>
        <v>P</v>
      </c>
      <c r="MW104" s="455" t="str">
        <f t="shared" si="225"/>
        <v>P</v>
      </c>
      <c r="MX104" s="455" t="str">
        <f t="shared" si="225"/>
        <v>P</v>
      </c>
      <c r="MY104" s="455" t="str">
        <f t="shared" si="225"/>
        <v>P</v>
      </c>
      <c r="MZ104" s="953" t="str">
        <f t="shared" si="225"/>
        <v>P</v>
      </c>
      <c r="NA104" s="768" t="str">
        <f t="shared" si="225"/>
        <v>P</v>
      </c>
      <c r="NB104" s="455" t="str">
        <f t="shared" si="225"/>
        <v>P</v>
      </c>
      <c r="NC104" s="455" t="str">
        <f t="shared" si="225"/>
        <v>FÜ</v>
      </c>
      <c r="ND104" s="455" t="str">
        <f t="shared" si="225"/>
        <v>FÜ</v>
      </c>
      <c r="NE104" s="455" t="str">
        <f t="shared" si="225"/>
        <v>P</v>
      </c>
      <c r="NF104" s="455" t="str">
        <f t="shared" si="225"/>
        <v>P</v>
      </c>
      <c r="NG104" s="954" t="str">
        <f t="shared" si="225"/>
        <v>P</v>
      </c>
      <c r="NH104" s="768" t="str">
        <f t="shared" si="225"/>
        <v>P</v>
      </c>
      <c r="NI104" s="455" t="str">
        <f t="shared" si="226"/>
        <v>P</v>
      </c>
      <c r="NJ104" s="455" t="str">
        <f t="shared" si="226"/>
        <v>P</v>
      </c>
      <c r="NK104" s="455" t="str">
        <f t="shared" si="226"/>
        <v>P</v>
      </c>
      <c r="NL104" s="455" t="str">
        <f t="shared" si="226"/>
        <v>P</v>
      </c>
      <c r="NM104" s="455" t="str">
        <f t="shared" si="226"/>
        <v>P</v>
      </c>
      <c r="NN104" s="953" t="str">
        <f t="shared" si="226"/>
        <v>P</v>
      </c>
      <c r="NO104" s="83"/>
      <c r="NP104" s="83"/>
      <c r="NQ104" s="83"/>
      <c r="NR104" s="83"/>
      <c r="NS104" s="83"/>
      <c r="NT104" s="83"/>
      <c r="NU104" s="83"/>
      <c r="NV104" s="83"/>
      <c r="NW104" s="83"/>
      <c r="NX104" s="83"/>
      <c r="NY104" s="83"/>
      <c r="NZ104" s="83"/>
      <c r="OA104" s="83"/>
      <c r="OB104" s="83"/>
      <c r="OC104" s="83"/>
      <c r="OD104" s="83"/>
      <c r="OE104" s="83"/>
      <c r="OF104" s="83"/>
      <c r="OG104" s="83"/>
      <c r="OH104" s="83"/>
      <c r="OI104" s="83"/>
      <c r="OJ104" s="83"/>
      <c r="OK104" s="83"/>
      <c r="OL104" s="83"/>
      <c r="OM104" s="83"/>
      <c r="ON104" s="83"/>
      <c r="OO104" s="83"/>
      <c r="OP104" s="83"/>
      <c r="OQ104" s="83"/>
      <c r="OR104" s="83"/>
      <c r="OS104" s="83"/>
      <c r="OT104" s="83"/>
      <c r="OU104" s="83"/>
      <c r="OV104" s="83"/>
      <c r="OW104" s="83"/>
      <c r="OX104" s="83"/>
      <c r="OY104" s="83"/>
      <c r="OZ104" s="83"/>
      <c r="PA104" s="83"/>
      <c r="PB104" s="83"/>
      <c r="PC104" s="83"/>
      <c r="PD104" s="83"/>
      <c r="PE104" s="83"/>
      <c r="PF104" s="83"/>
      <c r="PG104" s="83"/>
      <c r="PH104" s="83"/>
      <c r="PI104" s="83"/>
      <c r="PJ104" s="83"/>
      <c r="PK104" s="83"/>
      <c r="PL104" s="83"/>
      <c r="PM104" s="83"/>
      <c r="PN104" s="83"/>
      <c r="PO104" s="83"/>
      <c r="PP104" s="83"/>
      <c r="PQ104" s="83"/>
      <c r="PR104" s="83"/>
      <c r="PS104" s="83"/>
      <c r="PT104" s="83"/>
      <c r="PU104" s="83"/>
      <c r="PV104" s="83"/>
      <c r="PW104" s="83"/>
      <c r="PX104" s="83"/>
      <c r="PY104" s="83"/>
      <c r="PZ104" s="83"/>
      <c r="QA104" s="83"/>
      <c r="QB104" s="83"/>
      <c r="QC104" s="83"/>
      <c r="QD104" s="83"/>
      <c r="QE104" s="83"/>
      <c r="QF104" s="83"/>
      <c r="QG104" s="83"/>
      <c r="QH104" s="83"/>
      <c r="QI104" s="83"/>
      <c r="QJ104" s="83"/>
      <c r="QK104" s="83"/>
      <c r="QL104" s="83"/>
      <c r="QM104" s="83"/>
      <c r="QN104" s="83"/>
      <c r="QO104" s="83"/>
      <c r="QP104" s="83"/>
      <c r="QQ104" s="83"/>
      <c r="QR104" s="83"/>
      <c r="QS104" s="83"/>
      <c r="QT104" s="83"/>
      <c r="QU104" s="83"/>
      <c r="QV104" s="83"/>
      <c r="QW104" s="83"/>
      <c r="QX104" s="83"/>
      <c r="QY104" s="83"/>
      <c r="QZ104" s="83"/>
      <c r="RA104" s="83"/>
      <c r="RB104" s="83"/>
      <c r="RC104" s="83"/>
      <c r="RD104" s="83"/>
      <c r="RE104" s="83"/>
      <c r="RF104" s="83"/>
      <c r="RG104" s="83"/>
      <c r="RH104" s="83"/>
      <c r="RI104" s="83"/>
      <c r="RJ104" s="83"/>
      <c r="RK104" s="83"/>
      <c r="RL104" s="83"/>
      <c r="RM104" s="83"/>
      <c r="RN104" s="83"/>
      <c r="RO104" s="83"/>
      <c r="RP104" s="83"/>
      <c r="RQ104" s="83"/>
      <c r="RR104" s="83"/>
      <c r="RS104" s="83"/>
      <c r="RT104" s="83"/>
      <c r="RU104" s="83"/>
      <c r="RV104" s="83"/>
      <c r="RW104" s="83"/>
      <c r="RX104" s="83"/>
      <c r="RY104" s="83"/>
      <c r="RZ104" s="83"/>
      <c r="SA104" s="83"/>
      <c r="SB104" s="83"/>
      <c r="SC104" s="83"/>
      <c r="SD104" s="83"/>
      <c r="SE104" s="83"/>
      <c r="SF104" s="83"/>
      <c r="SG104" s="83"/>
      <c r="SH104" s="83"/>
      <c r="SI104" s="83"/>
      <c r="SJ104" s="83"/>
      <c r="SK104" s="83"/>
      <c r="SL104" s="83"/>
      <c r="SM104" s="83"/>
      <c r="SN104" s="83"/>
      <c r="SO104" s="83"/>
      <c r="SP104" s="83"/>
      <c r="SQ104" s="83"/>
      <c r="SR104" s="83"/>
      <c r="SS104" s="83"/>
      <c r="ST104" s="83"/>
      <c r="SU104" s="83"/>
      <c r="SV104" s="83"/>
      <c r="SW104" s="83"/>
      <c r="SX104" s="83"/>
      <c r="SY104" s="83"/>
      <c r="SZ104" s="83"/>
      <c r="TA104" s="83"/>
      <c r="TB104" s="83"/>
      <c r="TC104" s="83"/>
      <c r="TD104" s="83"/>
      <c r="TE104" s="83"/>
      <c r="TF104" s="83"/>
      <c r="TG104" s="83"/>
      <c r="TH104" s="83"/>
      <c r="TI104" s="83"/>
      <c r="TJ104" s="83"/>
      <c r="TK104" s="83"/>
      <c r="TL104" s="83"/>
      <c r="TM104" s="83"/>
      <c r="TN104" s="83"/>
      <c r="TO104" s="83"/>
      <c r="TP104" s="83"/>
      <c r="TQ104" s="83"/>
      <c r="TR104" s="83"/>
      <c r="TS104" s="83"/>
      <c r="TT104" s="83"/>
      <c r="TU104" s="83"/>
      <c r="TV104" s="83"/>
      <c r="TW104" s="83"/>
      <c r="TX104" s="83"/>
      <c r="TY104" s="83"/>
      <c r="TZ104" s="83"/>
      <c r="UA104" s="83"/>
      <c r="UB104" s="83"/>
      <c r="UC104" s="83"/>
      <c r="UD104" s="83"/>
      <c r="UE104" s="83"/>
      <c r="UF104" s="83"/>
      <c r="UG104" s="83"/>
      <c r="UH104" s="83"/>
      <c r="UI104" s="83"/>
      <c r="UJ104" s="83"/>
      <c r="UK104" s="83"/>
      <c r="UL104" s="83"/>
      <c r="UM104" s="83"/>
      <c r="UN104" s="83"/>
      <c r="UO104" s="83"/>
      <c r="UP104" s="83"/>
      <c r="UQ104" s="83"/>
    </row>
    <row r="105" spans="1:563" s="1" customFormat="1" ht="12" thickBot="1" x14ac:dyDescent="0.25">
      <c r="A105" s="938">
        <f>alapadatok!A87</f>
        <v>22</v>
      </c>
      <c r="B105" s="678">
        <f>IF(alapadatok!C87="","",alapadatok!C87)</f>
        <v>44191</v>
      </c>
      <c r="C105" s="584" t="str">
        <f>IF(alapadatok!B87="","",alapadatok!B87)</f>
        <v>Farkas Ferenc(PJ)</v>
      </c>
      <c r="D105" s="584" t="str">
        <f>IF(alapadatok!D87="","",alapadatok!D87)</f>
        <v xml:space="preserve"> Packing</v>
      </c>
      <c r="E105" s="948">
        <f>IF(alapadatok!K87="","",alapadatok!K87)</f>
        <v>41498</v>
      </c>
      <c r="F105" s="1145" t="s">
        <v>178</v>
      </c>
      <c r="G105" s="1146" t="s">
        <v>178</v>
      </c>
      <c r="H105" s="1144" t="s">
        <v>178</v>
      </c>
      <c r="I105" s="1143" t="s">
        <v>179</v>
      </c>
      <c r="J105" s="1164" t="s">
        <v>385</v>
      </c>
      <c r="K105" s="1165" t="s">
        <v>385</v>
      </c>
      <c r="L105" s="1166" t="s">
        <v>385</v>
      </c>
      <c r="M105" s="1143" t="s">
        <v>178</v>
      </c>
      <c r="N105" s="1146" t="s">
        <v>178</v>
      </c>
      <c r="O105" s="1144" t="s">
        <v>109</v>
      </c>
      <c r="P105" s="1143" t="s">
        <v>109</v>
      </c>
      <c r="Q105" s="1143" t="s">
        <v>109</v>
      </c>
      <c r="R105" s="1143" t="s">
        <v>99</v>
      </c>
      <c r="S105" s="1143" t="s">
        <v>178</v>
      </c>
      <c r="T105" s="1143" t="s">
        <v>178</v>
      </c>
      <c r="U105" s="1146" t="s">
        <v>178</v>
      </c>
      <c r="V105" s="1144" t="s">
        <v>178</v>
      </c>
      <c r="W105" s="1143" t="s">
        <v>178</v>
      </c>
      <c r="X105" s="1143" t="s">
        <v>70</v>
      </c>
      <c r="Y105" s="1143" t="s">
        <v>70</v>
      </c>
      <c r="Z105" s="1143" t="s">
        <v>178</v>
      </c>
      <c r="AA105" s="1143" t="s">
        <v>178</v>
      </c>
      <c r="AB105" s="1146" t="s">
        <v>178</v>
      </c>
      <c r="AC105" s="1144" t="s">
        <v>109</v>
      </c>
      <c r="AD105" s="1143" t="s">
        <v>109</v>
      </c>
      <c r="AE105" s="1143" t="s">
        <v>109</v>
      </c>
      <c r="AF105" s="1143" t="s">
        <v>109</v>
      </c>
      <c r="AG105" s="1143" t="s">
        <v>109</v>
      </c>
      <c r="AH105" s="1143" t="s">
        <v>178</v>
      </c>
      <c r="AI105" s="1146" t="s">
        <v>178</v>
      </c>
      <c r="AJ105" s="1144" t="s">
        <v>178</v>
      </c>
      <c r="AK105" s="1143" t="s">
        <v>178</v>
      </c>
      <c r="AL105" s="1143" t="s">
        <v>99</v>
      </c>
      <c r="AM105" s="1143" t="s">
        <v>99</v>
      </c>
      <c r="AN105" s="1143" t="s">
        <v>99</v>
      </c>
      <c r="AO105" s="1143" t="s">
        <v>178</v>
      </c>
      <c r="AP105" s="1146" t="s">
        <v>178</v>
      </c>
      <c r="AQ105" s="768" t="s">
        <v>99</v>
      </c>
      <c r="AR105" s="455" t="s">
        <v>99</v>
      </c>
      <c r="AS105" s="455" t="s">
        <v>99</v>
      </c>
      <c r="AT105" s="455" t="s">
        <v>99</v>
      </c>
      <c r="AU105" s="455" t="s">
        <v>99</v>
      </c>
      <c r="AV105" s="455" t="str">
        <f t="shared" si="205"/>
        <v>P</v>
      </c>
      <c r="AW105" s="953" t="str">
        <f t="shared" si="205"/>
        <v>P</v>
      </c>
      <c r="AX105" s="768" t="str">
        <f t="shared" si="205"/>
        <v>P</v>
      </c>
      <c r="AY105" s="455" t="str">
        <f t="shared" si="205"/>
        <v>P</v>
      </c>
      <c r="AZ105" s="455" t="s">
        <v>178</v>
      </c>
      <c r="BA105" s="455" t="s">
        <v>178</v>
      </c>
      <c r="BB105" s="455" t="s">
        <v>178</v>
      </c>
      <c r="BC105" s="455" t="str">
        <f t="shared" si="206"/>
        <v>P</v>
      </c>
      <c r="BD105" s="953" t="str">
        <f t="shared" si="206"/>
        <v>P</v>
      </c>
      <c r="BE105" s="768" t="s">
        <v>178</v>
      </c>
      <c r="BF105" s="455" t="str">
        <f t="shared" si="206"/>
        <v>DE</v>
      </c>
      <c r="BG105" s="455" t="s">
        <v>99</v>
      </c>
      <c r="BH105" s="455" t="s">
        <v>99</v>
      </c>
      <c r="BI105" s="455" t="s">
        <v>99</v>
      </c>
      <c r="BJ105" s="455" t="str">
        <f t="shared" si="206"/>
        <v>P</v>
      </c>
      <c r="BK105" s="953" t="s">
        <v>178</v>
      </c>
      <c r="BL105" s="768" t="s">
        <v>99</v>
      </c>
      <c r="BM105" s="455" t="s">
        <v>178</v>
      </c>
      <c r="BN105" s="455" t="s">
        <v>178</v>
      </c>
      <c r="BO105" s="455" t="s">
        <v>178</v>
      </c>
      <c r="BP105" s="455" t="s">
        <v>178</v>
      </c>
      <c r="BQ105" s="455" t="str">
        <f t="shared" si="207"/>
        <v>P</v>
      </c>
      <c r="BR105" s="953" t="str">
        <f t="shared" si="207"/>
        <v>P</v>
      </c>
      <c r="BS105" s="768" t="s">
        <v>99</v>
      </c>
      <c r="BT105" s="455" t="s">
        <v>99</v>
      </c>
      <c r="BU105" s="455" t="s">
        <v>99</v>
      </c>
      <c r="BV105" s="455" t="s">
        <v>99</v>
      </c>
      <c r="BW105" s="455" t="s">
        <v>99</v>
      </c>
      <c r="BX105" s="455" t="str">
        <f t="shared" si="207"/>
        <v>P</v>
      </c>
      <c r="BY105" s="953" t="str">
        <f t="shared" si="207"/>
        <v>P</v>
      </c>
      <c r="BZ105" s="768" t="str">
        <f t="shared" si="207"/>
        <v>P</v>
      </c>
      <c r="CA105" s="455" t="str">
        <f t="shared" si="207"/>
        <v>P</v>
      </c>
      <c r="CB105" s="455" t="str">
        <f t="shared" si="207"/>
        <v>P</v>
      </c>
      <c r="CC105" s="455" t="str">
        <f t="shared" si="207"/>
        <v>P</v>
      </c>
      <c r="CD105" s="455" t="str">
        <f t="shared" si="207"/>
        <v>FÜ</v>
      </c>
      <c r="CE105" s="455" t="str">
        <f t="shared" si="207"/>
        <v>P</v>
      </c>
      <c r="CF105" s="953" t="str">
        <f t="shared" si="207"/>
        <v>P</v>
      </c>
      <c r="CG105" s="768" t="s">
        <v>99</v>
      </c>
      <c r="CH105" s="455" t="s">
        <v>99</v>
      </c>
      <c r="CI105" s="455" t="s">
        <v>99</v>
      </c>
      <c r="CJ105" s="455" t="s">
        <v>99</v>
      </c>
      <c r="CK105" s="455" t="s">
        <v>99</v>
      </c>
      <c r="CL105" s="455" t="str">
        <f t="shared" si="208"/>
        <v>P</v>
      </c>
      <c r="CM105" s="953" t="str">
        <f t="shared" si="208"/>
        <v>P</v>
      </c>
      <c r="CN105" s="768" t="str">
        <f t="shared" si="208"/>
        <v>P</v>
      </c>
      <c r="CO105" s="455" t="str">
        <f t="shared" si="208"/>
        <v>P</v>
      </c>
      <c r="CP105" s="455" t="str">
        <f t="shared" si="208"/>
        <v>P</v>
      </c>
      <c r="CQ105" s="455" t="str">
        <f t="shared" si="208"/>
        <v>P</v>
      </c>
      <c r="CR105" s="455" t="str">
        <f t="shared" si="208"/>
        <v>P</v>
      </c>
      <c r="CS105" s="455" t="str">
        <f t="shared" si="208"/>
        <v>P</v>
      </c>
      <c r="CT105" s="953" t="str">
        <f t="shared" si="208"/>
        <v>P</v>
      </c>
      <c r="CU105" s="952" t="str">
        <f t="shared" si="208"/>
        <v>FÜ</v>
      </c>
      <c r="CV105" s="455" t="str">
        <f t="shared" si="208"/>
        <v>P</v>
      </c>
      <c r="CW105" s="455" t="str">
        <f t="shared" si="209"/>
        <v>P</v>
      </c>
      <c r="CX105" s="455" t="str">
        <f t="shared" si="209"/>
        <v>P</v>
      </c>
      <c r="CY105" s="455" t="str">
        <f t="shared" si="209"/>
        <v>P</v>
      </c>
      <c r="CZ105" s="455" t="str">
        <f t="shared" si="209"/>
        <v>P</v>
      </c>
      <c r="DA105" s="953" t="str">
        <f t="shared" si="209"/>
        <v>P</v>
      </c>
      <c r="DB105" s="768" t="str">
        <f t="shared" si="209"/>
        <v>P</v>
      </c>
      <c r="DC105" s="455" t="str">
        <f t="shared" si="209"/>
        <v>P</v>
      </c>
      <c r="DD105" s="455" t="str">
        <f t="shared" si="209"/>
        <v>P</v>
      </c>
      <c r="DE105" s="455" t="str">
        <f t="shared" si="209"/>
        <v>P</v>
      </c>
      <c r="DF105" s="455" t="str">
        <f t="shared" si="209"/>
        <v>P</v>
      </c>
      <c r="DG105" s="455" t="str">
        <f t="shared" si="209"/>
        <v>P</v>
      </c>
      <c r="DH105" s="953" t="str">
        <f t="shared" si="209"/>
        <v>P</v>
      </c>
      <c r="DI105" s="768" t="str">
        <f t="shared" si="209"/>
        <v>P</v>
      </c>
      <c r="DJ105" s="455" t="str">
        <f t="shared" si="209"/>
        <v>P</v>
      </c>
      <c r="DK105" s="455" t="str">
        <f t="shared" si="209"/>
        <v>P</v>
      </c>
      <c r="DL105" s="455" t="str">
        <f t="shared" si="209"/>
        <v>P</v>
      </c>
      <c r="DM105" s="455" t="str">
        <f t="shared" si="210"/>
        <v>P</v>
      </c>
      <c r="DN105" s="455" t="str">
        <f t="shared" si="210"/>
        <v>P</v>
      </c>
      <c r="DO105" s="953" t="str">
        <f t="shared" si="210"/>
        <v>P</v>
      </c>
      <c r="DP105" s="768" t="str">
        <f t="shared" si="210"/>
        <v>P</v>
      </c>
      <c r="DQ105" s="455" t="str">
        <f t="shared" si="210"/>
        <v>P</v>
      </c>
      <c r="DR105" s="455" t="str">
        <f t="shared" si="210"/>
        <v>P</v>
      </c>
      <c r="DS105" s="455" t="str">
        <f t="shared" si="210"/>
        <v>P</v>
      </c>
      <c r="DT105" s="455" t="str">
        <f t="shared" si="210"/>
        <v>P</v>
      </c>
      <c r="DU105" s="455" t="str">
        <f t="shared" si="210"/>
        <v>P</v>
      </c>
      <c r="DV105" s="953" t="str">
        <f t="shared" si="210"/>
        <v>P</v>
      </c>
      <c r="DW105" s="768" t="str">
        <f t="shared" si="210"/>
        <v>P</v>
      </c>
      <c r="DX105" s="455" t="str">
        <f t="shared" si="210"/>
        <v>P</v>
      </c>
      <c r="DY105" s="455" t="str">
        <f t="shared" si="210"/>
        <v>FÜ</v>
      </c>
      <c r="DZ105" s="455" t="str">
        <f t="shared" si="210"/>
        <v>P</v>
      </c>
      <c r="EA105" s="455" t="str">
        <f t="shared" si="210"/>
        <v>P</v>
      </c>
      <c r="EB105" s="455" t="str">
        <f t="shared" si="210"/>
        <v>P</v>
      </c>
      <c r="EC105" s="954" t="str">
        <f t="shared" si="211"/>
        <v>P</v>
      </c>
      <c r="ED105" s="768" t="str">
        <f t="shared" si="211"/>
        <v>P</v>
      </c>
      <c r="EE105" s="455" t="str">
        <f t="shared" si="211"/>
        <v>P</v>
      </c>
      <c r="EF105" s="455" t="str">
        <f t="shared" si="211"/>
        <v>P</v>
      </c>
      <c r="EG105" s="455" t="str">
        <f t="shared" si="211"/>
        <v>P</v>
      </c>
      <c r="EH105" s="455" t="str">
        <f t="shared" si="211"/>
        <v>P</v>
      </c>
      <c r="EI105" s="455" t="str">
        <f t="shared" si="211"/>
        <v>P</v>
      </c>
      <c r="EJ105" s="953" t="str">
        <f t="shared" si="211"/>
        <v>P</v>
      </c>
      <c r="EK105" s="768" t="str">
        <f t="shared" si="211"/>
        <v>P</v>
      </c>
      <c r="EL105" s="455" t="str">
        <f t="shared" si="211"/>
        <v>P</v>
      </c>
      <c r="EM105" s="455" t="str">
        <f t="shared" si="211"/>
        <v>P</v>
      </c>
      <c r="EN105" s="455" t="str">
        <f t="shared" si="211"/>
        <v>P</v>
      </c>
      <c r="EO105" s="455" t="str">
        <f t="shared" si="211"/>
        <v>P</v>
      </c>
      <c r="EP105" s="455" t="str">
        <f t="shared" si="211"/>
        <v>P</v>
      </c>
      <c r="EQ105" s="953" t="str">
        <f t="shared" si="211"/>
        <v>P</v>
      </c>
      <c r="ER105" s="768" t="str">
        <f t="shared" si="211"/>
        <v>FÜ</v>
      </c>
      <c r="ES105" s="455" t="str">
        <f t="shared" si="212"/>
        <v>P</v>
      </c>
      <c r="ET105" s="455" t="str">
        <f t="shared" si="212"/>
        <v>P</v>
      </c>
      <c r="EU105" s="455" t="str">
        <f t="shared" si="212"/>
        <v>P</v>
      </c>
      <c r="EV105" s="455" t="str">
        <f t="shared" si="212"/>
        <v>P</v>
      </c>
      <c r="EW105" s="455" t="str">
        <f t="shared" si="212"/>
        <v>P</v>
      </c>
      <c r="EX105" s="953" t="str">
        <f t="shared" si="212"/>
        <v>P</v>
      </c>
      <c r="EY105" s="768" t="str">
        <f t="shared" si="212"/>
        <v>P</v>
      </c>
      <c r="EZ105" s="455" t="str">
        <f t="shared" si="212"/>
        <v>P</v>
      </c>
      <c r="FA105" s="455" t="str">
        <f t="shared" si="212"/>
        <v>P</v>
      </c>
      <c r="FB105" s="455" t="str">
        <f t="shared" si="212"/>
        <v>P</v>
      </c>
      <c r="FC105" s="455" t="str">
        <f t="shared" si="212"/>
        <v>P</v>
      </c>
      <c r="FD105" s="455" t="str">
        <f t="shared" si="212"/>
        <v>P</v>
      </c>
      <c r="FE105" s="953" t="str">
        <f t="shared" si="212"/>
        <v>P</v>
      </c>
      <c r="FF105" s="768" t="str">
        <f t="shared" si="212"/>
        <v>P</v>
      </c>
      <c r="FG105" s="455" t="str">
        <f t="shared" si="212"/>
        <v>P</v>
      </c>
      <c r="FH105" s="455" t="str">
        <f t="shared" si="212"/>
        <v>P</v>
      </c>
      <c r="FI105" s="455" t="str">
        <f t="shared" si="213"/>
        <v>P</v>
      </c>
      <c r="FJ105" s="455" t="str">
        <f t="shared" si="213"/>
        <v>P</v>
      </c>
      <c r="FK105" s="455" t="str">
        <f t="shared" si="213"/>
        <v>P</v>
      </c>
      <c r="FL105" s="953" t="str">
        <f t="shared" si="213"/>
        <v>P</v>
      </c>
      <c r="FM105" s="768" t="str">
        <f t="shared" si="213"/>
        <v>P</v>
      </c>
      <c r="FN105" s="455" t="str">
        <f t="shared" si="213"/>
        <v>P</v>
      </c>
      <c r="FO105" s="455" t="str">
        <f t="shared" si="213"/>
        <v>P</v>
      </c>
      <c r="FP105" s="455" t="str">
        <f t="shared" si="213"/>
        <v>P</v>
      </c>
      <c r="FQ105" s="455" t="str">
        <f t="shared" si="213"/>
        <v>P</v>
      </c>
      <c r="FR105" s="455" t="str">
        <f t="shared" si="213"/>
        <v>P</v>
      </c>
      <c r="FS105" s="953" t="str">
        <f t="shared" si="213"/>
        <v>P</v>
      </c>
      <c r="FT105" s="768" t="str">
        <f t="shared" si="213"/>
        <v>P</v>
      </c>
      <c r="FU105" s="455" t="str">
        <f t="shared" si="213"/>
        <v>P</v>
      </c>
      <c r="FV105" s="455" t="str">
        <f t="shared" si="213"/>
        <v>P</v>
      </c>
      <c r="FW105" s="455" t="str">
        <f t="shared" si="213"/>
        <v>P</v>
      </c>
      <c r="FX105" s="455" t="str">
        <f t="shared" si="213"/>
        <v>P</v>
      </c>
      <c r="FY105" s="455" t="str">
        <f t="shared" si="214"/>
        <v>P</v>
      </c>
      <c r="FZ105" s="953" t="str">
        <f t="shared" si="214"/>
        <v>P</v>
      </c>
      <c r="GA105" s="768" t="str">
        <f t="shared" si="214"/>
        <v>P</v>
      </c>
      <c r="GB105" s="455" t="str">
        <f t="shared" si="214"/>
        <v>P</v>
      </c>
      <c r="GC105" s="455" t="str">
        <f t="shared" si="214"/>
        <v>P</v>
      </c>
      <c r="GD105" s="455" t="str">
        <f t="shared" si="214"/>
        <v>P</v>
      </c>
      <c r="GE105" s="455" t="str">
        <f t="shared" si="214"/>
        <v>P</v>
      </c>
      <c r="GF105" s="953" t="str">
        <f t="shared" si="214"/>
        <v>P</v>
      </c>
      <c r="GG105" s="768" t="str">
        <f t="shared" si="214"/>
        <v>P</v>
      </c>
      <c r="GH105" s="455" t="str">
        <f t="shared" si="214"/>
        <v>P</v>
      </c>
      <c r="GI105" s="455" t="str">
        <f t="shared" si="214"/>
        <v>P</v>
      </c>
      <c r="GJ105" s="455" t="str">
        <f t="shared" si="214"/>
        <v>P</v>
      </c>
      <c r="GK105" s="455" t="str">
        <f t="shared" si="214"/>
        <v>P</v>
      </c>
      <c r="GL105" s="455" t="str">
        <f t="shared" si="214"/>
        <v>P</v>
      </c>
      <c r="GM105" s="455" t="str">
        <f t="shared" si="214"/>
        <v>P</v>
      </c>
      <c r="GN105" s="954" t="str">
        <f t="shared" si="214"/>
        <v>P</v>
      </c>
      <c r="GO105" s="768" t="str">
        <f t="shared" si="215"/>
        <v>P</v>
      </c>
      <c r="GP105" s="455" t="str">
        <f t="shared" si="215"/>
        <v>P</v>
      </c>
      <c r="GQ105" s="455" t="str">
        <f t="shared" si="215"/>
        <v>P</v>
      </c>
      <c r="GR105" s="455" t="str">
        <f t="shared" si="215"/>
        <v>P</v>
      </c>
      <c r="GS105" s="455" t="str">
        <f t="shared" si="215"/>
        <v>P</v>
      </c>
      <c r="GT105" s="455" t="str">
        <f t="shared" si="215"/>
        <v>P</v>
      </c>
      <c r="GU105" s="953" t="str">
        <f t="shared" si="215"/>
        <v>P</v>
      </c>
      <c r="GV105" s="768" t="str">
        <f t="shared" si="215"/>
        <v>P</v>
      </c>
      <c r="GW105" s="455" t="str">
        <f t="shared" si="215"/>
        <v>P</v>
      </c>
      <c r="GX105" s="455" t="str">
        <f t="shared" si="215"/>
        <v>P</v>
      </c>
      <c r="GY105" s="455" t="str">
        <f t="shared" si="215"/>
        <v>P</v>
      </c>
      <c r="GZ105" s="455" t="str">
        <f t="shared" si="215"/>
        <v>P</v>
      </c>
      <c r="HA105" s="455" t="str">
        <f t="shared" si="215"/>
        <v>P</v>
      </c>
      <c r="HB105" s="953" t="str">
        <f t="shared" si="215"/>
        <v>P</v>
      </c>
      <c r="HC105" s="768" t="str">
        <f t="shared" si="215"/>
        <v>P</v>
      </c>
      <c r="HD105" s="455" t="str">
        <f t="shared" si="215"/>
        <v>P</v>
      </c>
      <c r="HE105" s="455" t="str">
        <f t="shared" si="216"/>
        <v>P</v>
      </c>
      <c r="HF105" s="455" t="str">
        <f t="shared" si="216"/>
        <v>P</v>
      </c>
      <c r="HG105" s="455" t="str">
        <f t="shared" si="216"/>
        <v>P</v>
      </c>
      <c r="HH105" s="455" t="str">
        <f t="shared" si="216"/>
        <v>P</v>
      </c>
      <c r="HI105" s="953" t="str">
        <f t="shared" si="216"/>
        <v>P</v>
      </c>
      <c r="HJ105" s="768" t="str">
        <f t="shared" si="216"/>
        <v>P</v>
      </c>
      <c r="HK105" s="455" t="str">
        <f t="shared" si="216"/>
        <v>P</v>
      </c>
      <c r="HL105" s="455" t="str">
        <f t="shared" si="216"/>
        <v>P</v>
      </c>
      <c r="HM105" s="455" t="str">
        <f t="shared" si="216"/>
        <v>P</v>
      </c>
      <c r="HN105" s="455" t="str">
        <f t="shared" si="216"/>
        <v>P</v>
      </c>
      <c r="HO105" s="455" t="str">
        <f t="shared" si="216"/>
        <v>P</v>
      </c>
      <c r="HP105" s="953" t="str">
        <f t="shared" si="216"/>
        <v>P</v>
      </c>
      <c r="HQ105" s="768" t="str">
        <f t="shared" si="216"/>
        <v>P</v>
      </c>
      <c r="HR105" s="455" t="str">
        <f t="shared" si="216"/>
        <v>P</v>
      </c>
      <c r="HS105" s="455" t="str">
        <f t="shared" si="216"/>
        <v>P</v>
      </c>
      <c r="HT105" s="455" t="str">
        <f t="shared" si="216"/>
        <v>P</v>
      </c>
      <c r="HU105" s="455" t="str">
        <f t="shared" si="217"/>
        <v>P</v>
      </c>
      <c r="HV105" s="455" t="str">
        <f t="shared" si="217"/>
        <v>P</v>
      </c>
      <c r="HW105" s="953" t="str">
        <f t="shared" si="217"/>
        <v>P</v>
      </c>
      <c r="HX105" s="768" t="str">
        <f t="shared" si="217"/>
        <v>P</v>
      </c>
      <c r="HY105" s="455" t="str">
        <f t="shared" si="217"/>
        <v>P</v>
      </c>
      <c r="HZ105" s="455" t="str">
        <f t="shared" si="217"/>
        <v>P</v>
      </c>
      <c r="IA105" s="455" t="str">
        <f t="shared" si="217"/>
        <v>P</v>
      </c>
      <c r="IB105" s="455" t="str">
        <f t="shared" si="217"/>
        <v>P</v>
      </c>
      <c r="IC105" s="455" t="str">
        <f t="shared" si="217"/>
        <v>P</v>
      </c>
      <c r="ID105" s="953" t="str">
        <f t="shared" si="217"/>
        <v>P</v>
      </c>
      <c r="IE105" s="768" t="str">
        <f t="shared" si="217"/>
        <v>P</v>
      </c>
      <c r="IF105" s="455" t="str">
        <f t="shared" si="217"/>
        <v>FÜ</v>
      </c>
      <c r="IG105" s="455" t="str">
        <f t="shared" si="217"/>
        <v>P</v>
      </c>
      <c r="IH105" s="455" t="str">
        <f t="shared" si="217"/>
        <v>P</v>
      </c>
      <c r="II105" s="455" t="str">
        <f t="shared" si="217"/>
        <v>P</v>
      </c>
      <c r="IJ105" s="455" t="str">
        <f t="shared" si="217"/>
        <v>P</v>
      </c>
      <c r="IK105" s="953" t="str">
        <f t="shared" si="218"/>
        <v>P</v>
      </c>
      <c r="IL105" s="768" t="str">
        <f t="shared" si="218"/>
        <v>P</v>
      </c>
      <c r="IM105" s="455" t="str">
        <f t="shared" si="218"/>
        <v>P</v>
      </c>
      <c r="IN105" s="455" t="str">
        <f t="shared" si="218"/>
        <v>P</v>
      </c>
      <c r="IO105" s="455" t="str">
        <f t="shared" si="218"/>
        <v>P</v>
      </c>
      <c r="IP105" s="455" t="str">
        <f t="shared" si="218"/>
        <v>P</v>
      </c>
      <c r="IQ105" s="455" t="str">
        <f t="shared" si="218"/>
        <v>P</v>
      </c>
      <c r="IR105" s="953" t="str">
        <f t="shared" si="218"/>
        <v>P</v>
      </c>
      <c r="IS105" s="768" t="str">
        <f t="shared" si="218"/>
        <v>P</v>
      </c>
      <c r="IT105" s="455" t="str">
        <f t="shared" si="218"/>
        <v>P</v>
      </c>
      <c r="IU105" s="455" t="str">
        <f t="shared" si="218"/>
        <v>P</v>
      </c>
      <c r="IV105" s="455" t="str">
        <f t="shared" si="218"/>
        <v>P</v>
      </c>
      <c r="IW105" s="455" t="str">
        <f t="shared" si="218"/>
        <v>P</v>
      </c>
      <c r="IX105" s="455" t="str">
        <f t="shared" si="218"/>
        <v>P</v>
      </c>
      <c r="IY105" s="954" t="str">
        <f t="shared" si="218"/>
        <v>P</v>
      </c>
      <c r="IZ105" s="768" t="str">
        <f t="shared" si="218"/>
        <v>P</v>
      </c>
      <c r="JA105" s="455" t="str">
        <f t="shared" si="219"/>
        <v>P</v>
      </c>
      <c r="JB105" s="455" t="str">
        <f t="shared" si="219"/>
        <v>P</v>
      </c>
      <c r="JC105" s="455" t="str">
        <f t="shared" si="219"/>
        <v>P</v>
      </c>
      <c r="JD105" s="455" t="str">
        <f t="shared" si="219"/>
        <v>P</v>
      </c>
      <c r="JE105" s="455" t="str">
        <f t="shared" si="219"/>
        <v>P</v>
      </c>
      <c r="JF105" s="953" t="str">
        <f t="shared" si="219"/>
        <v>P</v>
      </c>
      <c r="JG105" s="768" t="str">
        <f t="shared" si="219"/>
        <v>P</v>
      </c>
      <c r="JH105" s="455" t="str">
        <f t="shared" si="219"/>
        <v>P</v>
      </c>
      <c r="JI105" s="455" t="str">
        <f t="shared" si="219"/>
        <v>P</v>
      </c>
      <c r="JJ105" s="455" t="str">
        <f t="shared" si="219"/>
        <v>P</v>
      </c>
      <c r="JK105" s="455" t="str">
        <f t="shared" si="219"/>
        <v>P</v>
      </c>
      <c r="JL105" s="455" t="str">
        <f t="shared" si="219"/>
        <v>P</v>
      </c>
      <c r="JM105" s="953" t="str">
        <f t="shared" si="219"/>
        <v>P</v>
      </c>
      <c r="JN105" s="768" t="str">
        <f t="shared" si="219"/>
        <v>P</v>
      </c>
      <c r="JO105" s="455" t="str">
        <f t="shared" si="219"/>
        <v>P</v>
      </c>
      <c r="JP105" s="455" t="str">
        <f t="shared" si="219"/>
        <v>P</v>
      </c>
      <c r="JQ105" s="455" t="str">
        <f t="shared" si="220"/>
        <v>P</v>
      </c>
      <c r="JR105" s="455" t="str">
        <f t="shared" si="220"/>
        <v>P</v>
      </c>
      <c r="JS105" s="455" t="str">
        <f t="shared" si="220"/>
        <v>P</v>
      </c>
      <c r="JT105" s="953" t="str">
        <f t="shared" si="220"/>
        <v>P</v>
      </c>
      <c r="JU105" s="768" t="str">
        <f t="shared" si="220"/>
        <v>P</v>
      </c>
      <c r="JV105" s="455" t="str">
        <f t="shared" si="220"/>
        <v>P</v>
      </c>
      <c r="JW105" s="455" t="str">
        <f t="shared" si="220"/>
        <v>P</v>
      </c>
      <c r="JX105" s="455" t="str">
        <f t="shared" si="220"/>
        <v>P</v>
      </c>
      <c r="JY105" s="455" t="str">
        <f t="shared" si="220"/>
        <v>P</v>
      </c>
      <c r="JZ105" s="455" t="str">
        <f t="shared" si="220"/>
        <v>P</v>
      </c>
      <c r="KA105" s="953" t="str">
        <f t="shared" si="220"/>
        <v>P</v>
      </c>
      <c r="KB105" s="768" t="str">
        <f t="shared" si="220"/>
        <v>P</v>
      </c>
      <c r="KC105" s="455" t="str">
        <f t="shared" si="220"/>
        <v>P</v>
      </c>
      <c r="KD105" s="455" t="str">
        <f t="shared" si="220"/>
        <v>P</v>
      </c>
      <c r="KE105" s="455" t="str">
        <f t="shared" si="220"/>
        <v>P</v>
      </c>
      <c r="KF105" s="455" t="str">
        <f t="shared" si="220"/>
        <v>P</v>
      </c>
      <c r="KG105" s="455" t="str">
        <f t="shared" si="221"/>
        <v>P</v>
      </c>
      <c r="KH105" s="953" t="str">
        <f t="shared" si="221"/>
        <v>P</v>
      </c>
      <c r="KI105" s="768" t="str">
        <f t="shared" si="221"/>
        <v>P</v>
      </c>
      <c r="KJ105" s="455" t="str">
        <f t="shared" si="221"/>
        <v>P</v>
      </c>
      <c r="KK105" s="455" t="str">
        <f t="shared" si="221"/>
        <v>P</v>
      </c>
      <c r="KL105" s="455" t="str">
        <f t="shared" si="221"/>
        <v>P</v>
      </c>
      <c r="KM105" s="455" t="str">
        <f t="shared" si="221"/>
        <v>P</v>
      </c>
      <c r="KN105" s="455" t="str">
        <f t="shared" si="221"/>
        <v>P</v>
      </c>
      <c r="KO105" s="953" t="str">
        <f t="shared" si="221"/>
        <v>P</v>
      </c>
      <c r="KP105" s="768" t="str">
        <f t="shared" si="221"/>
        <v>P</v>
      </c>
      <c r="KQ105" s="455" t="str">
        <f t="shared" si="221"/>
        <v>P</v>
      </c>
      <c r="KR105" s="455" t="str">
        <f t="shared" si="221"/>
        <v>FÜ</v>
      </c>
      <c r="KS105" s="455" t="str">
        <f t="shared" si="221"/>
        <v>P</v>
      </c>
      <c r="KT105" s="455" t="str">
        <f t="shared" si="221"/>
        <v>P</v>
      </c>
      <c r="KU105" s="455" t="str">
        <f t="shared" si="221"/>
        <v>P</v>
      </c>
      <c r="KV105" s="953" t="str">
        <f t="shared" si="221"/>
        <v>P</v>
      </c>
      <c r="KW105" s="768" t="str">
        <f t="shared" si="222"/>
        <v>P</v>
      </c>
      <c r="KX105" s="455" t="str">
        <f t="shared" si="222"/>
        <v>P</v>
      </c>
      <c r="KY105" s="455" t="str">
        <f t="shared" si="222"/>
        <v>P</v>
      </c>
      <c r="KZ105" s="455" t="str">
        <f t="shared" si="222"/>
        <v>P</v>
      </c>
      <c r="LA105" s="455" t="str">
        <f t="shared" si="222"/>
        <v>FÜ</v>
      </c>
      <c r="LB105" s="455" t="str">
        <f t="shared" si="222"/>
        <v>P</v>
      </c>
      <c r="LC105" s="954" t="str">
        <f t="shared" si="222"/>
        <v>P</v>
      </c>
      <c r="LD105" s="768" t="str">
        <f t="shared" si="222"/>
        <v>P</v>
      </c>
      <c r="LE105" s="455" t="str">
        <f t="shared" si="222"/>
        <v>P</v>
      </c>
      <c r="LF105" s="455" t="str">
        <f t="shared" si="222"/>
        <v>P</v>
      </c>
      <c r="LG105" s="455" t="str">
        <f t="shared" si="222"/>
        <v>P</v>
      </c>
      <c r="LH105" s="455" t="str">
        <f t="shared" si="222"/>
        <v>P</v>
      </c>
      <c r="LI105" s="455" t="str">
        <f t="shared" si="222"/>
        <v>P</v>
      </c>
      <c r="LJ105" s="953" t="str">
        <f t="shared" si="222"/>
        <v>P</v>
      </c>
      <c r="LK105" s="768" t="str">
        <f t="shared" si="222"/>
        <v>P</v>
      </c>
      <c r="LL105" s="455" t="str">
        <f t="shared" si="222"/>
        <v>P</v>
      </c>
      <c r="LM105" s="455" t="str">
        <f t="shared" si="223"/>
        <v>P</v>
      </c>
      <c r="LN105" s="455" t="str">
        <f t="shared" si="223"/>
        <v>P</v>
      </c>
      <c r="LO105" s="455" t="str">
        <f t="shared" si="223"/>
        <v>P</v>
      </c>
      <c r="LP105" s="455" t="str">
        <f t="shared" si="223"/>
        <v>P</v>
      </c>
      <c r="LQ105" s="953" t="str">
        <f t="shared" si="223"/>
        <v>P</v>
      </c>
      <c r="LR105" s="768" t="str">
        <f t="shared" si="223"/>
        <v>P</v>
      </c>
      <c r="LS105" s="455" t="str">
        <f t="shared" si="223"/>
        <v>P</v>
      </c>
      <c r="LT105" s="455" t="str">
        <f t="shared" si="223"/>
        <v>P</v>
      </c>
      <c r="LU105" s="455" t="str">
        <f t="shared" si="223"/>
        <v>P</v>
      </c>
      <c r="LV105" s="455" t="str">
        <f t="shared" si="223"/>
        <v>P</v>
      </c>
      <c r="LW105" s="455" t="str">
        <f t="shared" si="223"/>
        <v>P</v>
      </c>
      <c r="LX105" s="953" t="str">
        <f t="shared" si="223"/>
        <v>P</v>
      </c>
      <c r="LY105" s="768" t="str">
        <f t="shared" si="223"/>
        <v>P</v>
      </c>
      <c r="LZ105" s="455" t="str">
        <f t="shared" si="223"/>
        <v>P</v>
      </c>
      <c r="MA105" s="455" t="str">
        <f t="shared" si="223"/>
        <v>P</v>
      </c>
      <c r="MB105" s="455" t="str">
        <f t="shared" si="223"/>
        <v>P</v>
      </c>
      <c r="MC105" s="455" t="str">
        <f t="shared" si="224"/>
        <v>P</v>
      </c>
      <c r="MD105" s="455" t="str">
        <f t="shared" si="224"/>
        <v>P</v>
      </c>
      <c r="ME105" s="953" t="str">
        <f t="shared" si="224"/>
        <v>P</v>
      </c>
      <c r="MF105" s="768" t="str">
        <f t="shared" si="224"/>
        <v>P</v>
      </c>
      <c r="MG105" s="455" t="str">
        <f t="shared" si="224"/>
        <v>P</v>
      </c>
      <c r="MH105" s="455" t="str">
        <f t="shared" si="224"/>
        <v>P</v>
      </c>
      <c r="MI105" s="455" t="str">
        <f t="shared" si="224"/>
        <v>P</v>
      </c>
      <c r="MJ105" s="455" t="str">
        <f t="shared" si="224"/>
        <v>P</v>
      </c>
      <c r="MK105" s="455" t="str">
        <f t="shared" si="224"/>
        <v>P</v>
      </c>
      <c r="ML105" s="953" t="str">
        <f t="shared" si="224"/>
        <v>P</v>
      </c>
      <c r="MM105" s="768" t="str">
        <f t="shared" si="224"/>
        <v>P</v>
      </c>
      <c r="MN105" s="455" t="str">
        <f t="shared" si="224"/>
        <v>P</v>
      </c>
      <c r="MO105" s="455" t="str">
        <f t="shared" si="224"/>
        <v>P</v>
      </c>
      <c r="MP105" s="455" t="str">
        <f t="shared" si="224"/>
        <v>P</v>
      </c>
      <c r="MQ105" s="455" t="str">
        <f t="shared" si="224"/>
        <v>P</v>
      </c>
      <c r="MR105" s="455" t="str">
        <f t="shared" si="224"/>
        <v>P</v>
      </c>
      <c r="MS105" s="953" t="str">
        <f t="shared" si="225"/>
        <v>P</v>
      </c>
      <c r="MT105" s="768" t="str">
        <f t="shared" si="225"/>
        <v>P</v>
      </c>
      <c r="MU105" s="455" t="str">
        <f t="shared" si="225"/>
        <v>P</v>
      </c>
      <c r="MV105" s="455" t="str">
        <f t="shared" si="225"/>
        <v>P</v>
      </c>
      <c r="MW105" s="455" t="str">
        <f t="shared" si="225"/>
        <v>P</v>
      </c>
      <c r="MX105" s="455" t="str">
        <f t="shared" si="225"/>
        <v>P</v>
      </c>
      <c r="MY105" s="455" t="str">
        <f t="shared" si="225"/>
        <v>P</v>
      </c>
      <c r="MZ105" s="953" t="str">
        <f t="shared" si="225"/>
        <v>P</v>
      </c>
      <c r="NA105" s="768" t="str">
        <f t="shared" si="225"/>
        <v>P</v>
      </c>
      <c r="NB105" s="455" t="str">
        <f t="shared" si="225"/>
        <v>P</v>
      </c>
      <c r="NC105" s="455" t="str">
        <f t="shared" si="225"/>
        <v>FÜ</v>
      </c>
      <c r="ND105" s="455" t="str">
        <f t="shared" si="225"/>
        <v>FÜ</v>
      </c>
      <c r="NE105" s="455" t="str">
        <f t="shared" si="225"/>
        <v>P</v>
      </c>
      <c r="NF105" s="455" t="str">
        <f t="shared" si="225"/>
        <v>P</v>
      </c>
      <c r="NG105" s="954" t="str">
        <f t="shared" si="225"/>
        <v>P</v>
      </c>
      <c r="NH105" s="768" t="str">
        <f t="shared" si="225"/>
        <v>P</v>
      </c>
      <c r="NI105" s="455" t="str">
        <f t="shared" si="226"/>
        <v>P</v>
      </c>
      <c r="NJ105" s="455" t="str">
        <f t="shared" si="226"/>
        <v>P</v>
      </c>
      <c r="NK105" s="455" t="str">
        <f t="shared" si="226"/>
        <v>P</v>
      </c>
      <c r="NL105" s="455" t="str">
        <f t="shared" si="226"/>
        <v>P</v>
      </c>
      <c r="NM105" s="455" t="str">
        <f t="shared" si="226"/>
        <v>P</v>
      </c>
      <c r="NN105" s="953" t="str">
        <f t="shared" si="226"/>
        <v>P</v>
      </c>
      <c r="NO105" s="83"/>
      <c r="NP105" s="83"/>
      <c r="NQ105" s="83"/>
      <c r="NR105" s="83"/>
      <c r="NS105" s="83"/>
      <c r="NT105" s="83"/>
      <c r="NU105" s="83"/>
      <c r="NV105" s="83"/>
      <c r="NW105" s="83"/>
      <c r="NX105" s="83"/>
      <c r="NY105" s="83"/>
      <c r="NZ105" s="83"/>
      <c r="OA105" s="83"/>
      <c r="OB105" s="83"/>
      <c r="OC105" s="83"/>
      <c r="OD105" s="83"/>
      <c r="OE105" s="83"/>
      <c r="OF105" s="83"/>
      <c r="OG105" s="83"/>
      <c r="OH105" s="83"/>
      <c r="OI105" s="83"/>
      <c r="OJ105" s="83"/>
      <c r="OK105" s="83"/>
      <c r="OL105" s="83"/>
      <c r="OM105" s="83"/>
      <c r="ON105" s="83"/>
      <c r="OO105" s="83"/>
      <c r="OP105" s="83"/>
      <c r="OQ105" s="83"/>
      <c r="OR105" s="83"/>
      <c r="OS105" s="83"/>
      <c r="OT105" s="83"/>
      <c r="OU105" s="83"/>
      <c r="OV105" s="83"/>
      <c r="OW105" s="83"/>
      <c r="OX105" s="83"/>
      <c r="OY105" s="83"/>
      <c r="OZ105" s="83"/>
      <c r="PA105" s="83"/>
      <c r="PB105" s="83"/>
      <c r="PC105" s="83"/>
      <c r="PD105" s="83"/>
      <c r="PE105" s="83"/>
      <c r="PF105" s="83"/>
      <c r="PG105" s="83"/>
      <c r="PH105" s="83"/>
      <c r="PI105" s="83"/>
      <c r="PJ105" s="83"/>
      <c r="PK105" s="83"/>
      <c r="PL105" s="83"/>
      <c r="PM105" s="83"/>
      <c r="PN105" s="83"/>
      <c r="PO105" s="83"/>
      <c r="PP105" s="83"/>
      <c r="PQ105" s="83"/>
      <c r="PR105" s="83"/>
      <c r="PS105" s="83"/>
      <c r="PT105" s="83"/>
      <c r="PU105" s="83"/>
      <c r="PV105" s="83"/>
      <c r="PW105" s="83"/>
      <c r="PX105" s="83"/>
      <c r="PY105" s="83"/>
      <c r="PZ105" s="83"/>
      <c r="QA105" s="83"/>
      <c r="QB105" s="83"/>
      <c r="QC105" s="83"/>
      <c r="QD105" s="83"/>
      <c r="QE105" s="83"/>
      <c r="QF105" s="83"/>
      <c r="QG105" s="83"/>
      <c r="QH105" s="83"/>
      <c r="QI105" s="83"/>
      <c r="QJ105" s="83"/>
      <c r="QK105" s="83"/>
      <c r="QL105" s="83"/>
      <c r="QM105" s="83"/>
      <c r="QN105" s="83"/>
      <c r="QO105" s="83"/>
      <c r="QP105" s="83"/>
      <c r="QQ105" s="83"/>
      <c r="QR105" s="83"/>
      <c r="QS105" s="83"/>
      <c r="QT105" s="83"/>
      <c r="QU105" s="83"/>
      <c r="QV105" s="83"/>
      <c r="QW105" s="83"/>
      <c r="QX105" s="83"/>
      <c r="QY105" s="83"/>
      <c r="QZ105" s="83"/>
      <c r="RA105" s="83"/>
      <c r="RB105" s="83"/>
      <c r="RC105" s="83"/>
      <c r="RD105" s="83"/>
      <c r="RE105" s="83"/>
      <c r="RF105" s="83"/>
      <c r="RG105" s="83"/>
      <c r="RH105" s="83"/>
      <c r="RI105" s="83"/>
      <c r="RJ105" s="83"/>
      <c r="RK105" s="83"/>
      <c r="RL105" s="83"/>
      <c r="RM105" s="83"/>
      <c r="RN105" s="83"/>
      <c r="RO105" s="83"/>
      <c r="RP105" s="83"/>
      <c r="RQ105" s="83"/>
      <c r="RR105" s="83"/>
      <c r="RS105" s="83"/>
      <c r="RT105" s="83"/>
      <c r="RU105" s="83"/>
      <c r="RV105" s="83"/>
      <c r="RW105" s="83"/>
      <c r="RX105" s="83"/>
      <c r="RY105" s="83"/>
      <c r="RZ105" s="83"/>
      <c r="SA105" s="83"/>
      <c r="SB105" s="83"/>
      <c r="SC105" s="83"/>
      <c r="SD105" s="83"/>
      <c r="SE105" s="83"/>
      <c r="SF105" s="83"/>
      <c r="SG105" s="83"/>
      <c r="SH105" s="83"/>
      <c r="SI105" s="83"/>
      <c r="SJ105" s="83"/>
      <c r="SK105" s="83"/>
      <c r="SL105" s="83"/>
      <c r="SM105" s="83"/>
      <c r="SN105" s="83"/>
      <c r="SO105" s="83"/>
      <c r="SP105" s="83"/>
      <c r="SQ105" s="83"/>
      <c r="SR105" s="83"/>
      <c r="SS105" s="83"/>
      <c r="ST105" s="83"/>
      <c r="SU105" s="83"/>
      <c r="SV105" s="83"/>
      <c r="SW105" s="83"/>
      <c r="SX105" s="83"/>
      <c r="SY105" s="83"/>
      <c r="SZ105" s="83"/>
      <c r="TA105" s="83"/>
      <c r="TB105" s="83"/>
      <c r="TC105" s="83"/>
      <c r="TD105" s="83"/>
      <c r="TE105" s="83"/>
      <c r="TF105" s="83"/>
      <c r="TG105" s="83"/>
      <c r="TH105" s="83"/>
      <c r="TI105" s="83"/>
      <c r="TJ105" s="83"/>
      <c r="TK105" s="83"/>
      <c r="TL105" s="83"/>
      <c r="TM105" s="83"/>
      <c r="TN105" s="83"/>
      <c r="TO105" s="83"/>
      <c r="TP105" s="83"/>
      <c r="TQ105" s="83"/>
      <c r="TR105" s="83"/>
      <c r="TS105" s="83"/>
      <c r="TT105" s="83"/>
      <c r="TU105" s="83"/>
      <c r="TV105" s="83"/>
      <c r="TW105" s="83"/>
      <c r="TX105" s="83"/>
      <c r="TY105" s="83"/>
      <c r="TZ105" s="83"/>
      <c r="UA105" s="83"/>
      <c r="UB105" s="83"/>
      <c r="UC105" s="83"/>
      <c r="UD105" s="83"/>
      <c r="UE105" s="83"/>
      <c r="UF105" s="83"/>
      <c r="UG105" s="83"/>
      <c r="UH105" s="83"/>
      <c r="UI105" s="83"/>
      <c r="UJ105" s="83"/>
      <c r="UK105" s="83"/>
      <c r="UL105" s="83"/>
      <c r="UM105" s="83"/>
      <c r="UN105" s="83"/>
      <c r="UO105" s="83"/>
      <c r="UP105" s="83"/>
      <c r="UQ105" s="83"/>
    </row>
    <row r="106" spans="1:563" s="1" customFormat="1" hidden="1" x14ac:dyDescent="0.2">
      <c r="A106" s="938">
        <f>alapadatok!A88</f>
        <v>23</v>
      </c>
      <c r="B106" s="678" t="str">
        <f>IF(alapadatok!C88="","",alapadatok!C88)</f>
        <v/>
      </c>
      <c r="C106" s="584" t="str">
        <f>IF(alapadatok!B88="","",alapadatok!B88)</f>
        <v/>
      </c>
      <c r="D106" s="584" t="str">
        <f>IF(alapadatok!D88="","",alapadatok!D88)</f>
        <v/>
      </c>
      <c r="E106" s="948" t="str">
        <f>IF(alapadatok!K88="","",alapadatok!K88)</f>
        <v/>
      </c>
      <c r="F106" s="1145"/>
      <c r="G106" s="1146"/>
      <c r="H106" s="1144"/>
      <c r="I106" s="1143"/>
      <c r="J106" s="1143"/>
      <c r="K106" s="1143"/>
      <c r="L106" s="1143"/>
      <c r="M106" s="1143"/>
      <c r="N106" s="1146"/>
      <c r="O106" s="1144"/>
      <c r="P106" s="1143"/>
      <c r="Q106" s="1143"/>
      <c r="R106" s="1143"/>
      <c r="S106" s="1143"/>
      <c r="T106" s="1143"/>
      <c r="U106" s="1146"/>
      <c r="V106" s="1144"/>
      <c r="W106" s="1143"/>
      <c r="X106" s="1143"/>
      <c r="Y106" s="1143"/>
      <c r="Z106" s="1143"/>
      <c r="AA106" s="1143"/>
      <c r="AB106" s="1146"/>
      <c r="AC106" s="1144"/>
      <c r="AD106" s="1143"/>
      <c r="AE106" s="1143"/>
      <c r="AF106" s="1143"/>
      <c r="AG106" s="1143"/>
      <c r="AH106" s="1143"/>
      <c r="AI106" s="1146"/>
      <c r="AJ106" s="1144"/>
      <c r="AK106" s="1143"/>
      <c r="AL106" s="1143"/>
      <c r="AM106" s="1143"/>
      <c r="AN106" s="1143"/>
      <c r="AO106" s="1143"/>
      <c r="AP106" s="1146"/>
      <c r="AQ106" s="768"/>
      <c r="AR106" s="455"/>
      <c r="AS106" s="455"/>
      <c r="AT106" s="455"/>
      <c r="AU106" s="455"/>
      <c r="AV106" s="455"/>
      <c r="AW106" s="953"/>
      <c r="AX106" s="768"/>
      <c r="AY106" s="455"/>
      <c r="AZ106" s="455"/>
      <c r="BA106" s="455"/>
      <c r="BB106" s="455"/>
      <c r="BC106" s="455"/>
      <c r="BD106" s="953"/>
      <c r="BE106" s="768"/>
      <c r="BF106" s="455"/>
      <c r="BG106" s="455"/>
      <c r="BH106" s="455"/>
      <c r="BI106" s="455"/>
      <c r="BJ106" s="455"/>
      <c r="BK106" s="953"/>
      <c r="BL106" s="768"/>
      <c r="BM106" s="455"/>
      <c r="BN106" s="455"/>
      <c r="BO106" s="455"/>
      <c r="BP106" s="455"/>
      <c r="BQ106" s="455" t="str">
        <f t="shared" si="207"/>
        <v/>
      </c>
      <c r="BR106" s="953" t="str">
        <f t="shared" si="207"/>
        <v/>
      </c>
      <c r="BS106" s="768" t="str">
        <f t="shared" si="207"/>
        <v/>
      </c>
      <c r="BT106" s="455" t="str">
        <f t="shared" si="207"/>
        <v/>
      </c>
      <c r="BU106" s="455" t="str">
        <f t="shared" si="207"/>
        <v/>
      </c>
      <c r="BV106" s="455" t="str">
        <f t="shared" si="207"/>
        <v/>
      </c>
      <c r="BW106" s="455" t="str">
        <f t="shared" si="207"/>
        <v/>
      </c>
      <c r="BX106" s="455" t="str">
        <f t="shared" si="207"/>
        <v/>
      </c>
      <c r="BY106" s="953" t="str">
        <f t="shared" si="207"/>
        <v/>
      </c>
      <c r="BZ106" s="768" t="str">
        <f t="shared" si="207"/>
        <v/>
      </c>
      <c r="CA106" s="455" t="str">
        <f t="shared" si="207"/>
        <v/>
      </c>
      <c r="CB106" s="455" t="str">
        <f t="shared" si="207"/>
        <v/>
      </c>
      <c r="CC106" s="455" t="str">
        <f t="shared" si="207"/>
        <v/>
      </c>
      <c r="CD106" s="455" t="str">
        <f t="shared" si="207"/>
        <v/>
      </c>
      <c r="CE106" s="455" t="str">
        <f t="shared" si="207"/>
        <v/>
      </c>
      <c r="CF106" s="953" t="str">
        <f t="shared" si="207"/>
        <v/>
      </c>
      <c r="CG106" s="768" t="str">
        <f t="shared" si="208"/>
        <v/>
      </c>
      <c r="CH106" s="455" t="str">
        <f t="shared" si="208"/>
        <v/>
      </c>
      <c r="CI106" s="455" t="str">
        <f t="shared" si="208"/>
        <v/>
      </c>
      <c r="CJ106" s="455" t="str">
        <f t="shared" si="208"/>
        <v/>
      </c>
      <c r="CK106" s="455" t="str">
        <f t="shared" si="208"/>
        <v/>
      </c>
      <c r="CL106" s="455" t="str">
        <f t="shared" si="208"/>
        <v/>
      </c>
      <c r="CM106" s="953" t="str">
        <f t="shared" si="208"/>
        <v/>
      </c>
      <c r="CN106" s="768" t="str">
        <f t="shared" si="208"/>
        <v/>
      </c>
      <c r="CO106" s="455" t="str">
        <f t="shared" si="208"/>
        <v/>
      </c>
      <c r="CP106" s="455" t="str">
        <f t="shared" si="208"/>
        <v/>
      </c>
      <c r="CQ106" s="455" t="str">
        <f t="shared" si="208"/>
        <v/>
      </c>
      <c r="CR106" s="455" t="str">
        <f t="shared" si="208"/>
        <v/>
      </c>
      <c r="CS106" s="455" t="str">
        <f t="shared" si="208"/>
        <v/>
      </c>
      <c r="CT106" s="953" t="str">
        <f t="shared" si="208"/>
        <v/>
      </c>
      <c r="CU106" s="952" t="str">
        <f t="shared" si="208"/>
        <v/>
      </c>
      <c r="CV106" s="455" t="str">
        <f t="shared" si="208"/>
        <v/>
      </c>
      <c r="CW106" s="455" t="str">
        <f t="shared" si="209"/>
        <v/>
      </c>
      <c r="CX106" s="455" t="str">
        <f t="shared" si="209"/>
        <v/>
      </c>
      <c r="CY106" s="455" t="str">
        <f t="shared" si="209"/>
        <v/>
      </c>
      <c r="CZ106" s="455" t="str">
        <f t="shared" si="209"/>
        <v/>
      </c>
      <c r="DA106" s="953" t="str">
        <f t="shared" si="209"/>
        <v/>
      </c>
      <c r="DB106" s="768" t="str">
        <f t="shared" si="209"/>
        <v/>
      </c>
      <c r="DC106" s="455" t="str">
        <f t="shared" si="209"/>
        <v/>
      </c>
      <c r="DD106" s="455" t="str">
        <f t="shared" si="209"/>
        <v/>
      </c>
      <c r="DE106" s="455" t="str">
        <f t="shared" si="209"/>
        <v/>
      </c>
      <c r="DF106" s="455" t="str">
        <f t="shared" si="209"/>
        <v/>
      </c>
      <c r="DG106" s="455" t="str">
        <f t="shared" si="209"/>
        <v/>
      </c>
      <c r="DH106" s="953" t="str">
        <f t="shared" si="209"/>
        <v/>
      </c>
      <c r="DI106" s="768" t="str">
        <f t="shared" si="209"/>
        <v/>
      </c>
      <c r="DJ106" s="455" t="str">
        <f t="shared" si="209"/>
        <v/>
      </c>
      <c r="DK106" s="455" t="str">
        <f t="shared" si="209"/>
        <v/>
      </c>
      <c r="DL106" s="455" t="str">
        <f t="shared" si="209"/>
        <v/>
      </c>
      <c r="DM106" s="455" t="str">
        <f t="shared" si="210"/>
        <v/>
      </c>
      <c r="DN106" s="455" t="str">
        <f t="shared" si="210"/>
        <v/>
      </c>
      <c r="DO106" s="953" t="str">
        <f t="shared" si="210"/>
        <v/>
      </c>
      <c r="DP106" s="768" t="str">
        <f t="shared" si="210"/>
        <v/>
      </c>
      <c r="DQ106" s="455" t="str">
        <f t="shared" si="210"/>
        <v/>
      </c>
      <c r="DR106" s="455" t="str">
        <f t="shared" si="210"/>
        <v/>
      </c>
      <c r="DS106" s="455" t="str">
        <f t="shared" si="210"/>
        <v/>
      </c>
      <c r="DT106" s="455" t="str">
        <f t="shared" si="210"/>
        <v/>
      </c>
      <c r="DU106" s="455" t="str">
        <f t="shared" si="210"/>
        <v/>
      </c>
      <c r="DV106" s="953" t="str">
        <f t="shared" si="210"/>
        <v/>
      </c>
      <c r="DW106" s="768" t="str">
        <f t="shared" si="210"/>
        <v/>
      </c>
      <c r="DX106" s="455" t="str">
        <f t="shared" si="210"/>
        <v/>
      </c>
      <c r="DY106" s="455" t="str">
        <f t="shared" si="210"/>
        <v/>
      </c>
      <c r="DZ106" s="455" t="str">
        <f t="shared" si="210"/>
        <v/>
      </c>
      <c r="EA106" s="455" t="str">
        <f t="shared" si="210"/>
        <v/>
      </c>
      <c r="EB106" s="455" t="str">
        <f t="shared" si="210"/>
        <v/>
      </c>
      <c r="EC106" s="954" t="str">
        <f t="shared" si="211"/>
        <v/>
      </c>
      <c r="ED106" s="768" t="str">
        <f t="shared" si="211"/>
        <v/>
      </c>
      <c r="EE106" s="455" t="str">
        <f t="shared" si="211"/>
        <v/>
      </c>
      <c r="EF106" s="455" t="str">
        <f t="shared" si="211"/>
        <v/>
      </c>
      <c r="EG106" s="455" t="str">
        <f t="shared" si="211"/>
        <v/>
      </c>
      <c r="EH106" s="455" t="str">
        <f t="shared" si="211"/>
        <v/>
      </c>
      <c r="EI106" s="455" t="str">
        <f t="shared" si="211"/>
        <v/>
      </c>
      <c r="EJ106" s="953" t="str">
        <f t="shared" si="211"/>
        <v/>
      </c>
      <c r="EK106" s="768" t="str">
        <f t="shared" si="211"/>
        <v/>
      </c>
      <c r="EL106" s="455" t="str">
        <f t="shared" si="211"/>
        <v/>
      </c>
      <c r="EM106" s="455" t="str">
        <f t="shared" si="211"/>
        <v/>
      </c>
      <c r="EN106" s="455" t="str">
        <f t="shared" si="211"/>
        <v/>
      </c>
      <c r="EO106" s="455" t="str">
        <f t="shared" si="211"/>
        <v/>
      </c>
      <c r="EP106" s="455" t="str">
        <f t="shared" si="211"/>
        <v/>
      </c>
      <c r="EQ106" s="953" t="str">
        <f t="shared" si="211"/>
        <v/>
      </c>
      <c r="ER106" s="768" t="str">
        <f t="shared" si="211"/>
        <v/>
      </c>
      <c r="ES106" s="455" t="str">
        <f t="shared" si="212"/>
        <v/>
      </c>
      <c r="ET106" s="455" t="str">
        <f t="shared" si="212"/>
        <v/>
      </c>
      <c r="EU106" s="455" t="str">
        <f t="shared" si="212"/>
        <v/>
      </c>
      <c r="EV106" s="455" t="str">
        <f t="shared" si="212"/>
        <v/>
      </c>
      <c r="EW106" s="455" t="str">
        <f t="shared" si="212"/>
        <v/>
      </c>
      <c r="EX106" s="953" t="str">
        <f t="shared" si="212"/>
        <v/>
      </c>
      <c r="EY106" s="768" t="str">
        <f t="shared" si="212"/>
        <v/>
      </c>
      <c r="EZ106" s="455" t="str">
        <f t="shared" si="212"/>
        <v/>
      </c>
      <c r="FA106" s="455" t="str">
        <f t="shared" si="212"/>
        <v/>
      </c>
      <c r="FB106" s="455" t="str">
        <f t="shared" si="212"/>
        <v/>
      </c>
      <c r="FC106" s="455" t="str">
        <f t="shared" si="212"/>
        <v/>
      </c>
      <c r="FD106" s="455" t="str">
        <f t="shared" si="212"/>
        <v/>
      </c>
      <c r="FE106" s="953" t="str">
        <f t="shared" si="212"/>
        <v/>
      </c>
      <c r="FF106" s="768" t="str">
        <f t="shared" si="212"/>
        <v/>
      </c>
      <c r="FG106" s="455" t="str">
        <f t="shared" si="212"/>
        <v/>
      </c>
      <c r="FH106" s="455" t="str">
        <f t="shared" si="212"/>
        <v/>
      </c>
      <c r="FI106" s="455" t="str">
        <f t="shared" si="213"/>
        <v/>
      </c>
      <c r="FJ106" s="455" t="str">
        <f t="shared" si="213"/>
        <v/>
      </c>
      <c r="FK106" s="455" t="str">
        <f t="shared" si="213"/>
        <v/>
      </c>
      <c r="FL106" s="953" t="str">
        <f t="shared" si="213"/>
        <v/>
      </c>
      <c r="FM106" s="768" t="str">
        <f t="shared" si="213"/>
        <v/>
      </c>
      <c r="FN106" s="455" t="str">
        <f t="shared" si="213"/>
        <v/>
      </c>
      <c r="FO106" s="455" t="str">
        <f t="shared" si="213"/>
        <v/>
      </c>
      <c r="FP106" s="455" t="str">
        <f t="shared" si="213"/>
        <v/>
      </c>
      <c r="FQ106" s="455" t="str">
        <f t="shared" si="213"/>
        <v/>
      </c>
      <c r="FR106" s="455" t="str">
        <f t="shared" si="213"/>
        <v/>
      </c>
      <c r="FS106" s="953" t="str">
        <f t="shared" si="213"/>
        <v/>
      </c>
      <c r="FT106" s="768" t="str">
        <f t="shared" si="213"/>
        <v/>
      </c>
      <c r="FU106" s="455" t="str">
        <f t="shared" si="213"/>
        <v/>
      </c>
      <c r="FV106" s="455" t="str">
        <f t="shared" si="213"/>
        <v/>
      </c>
      <c r="FW106" s="455" t="str">
        <f t="shared" si="213"/>
        <v/>
      </c>
      <c r="FX106" s="455" t="str">
        <f t="shared" si="213"/>
        <v/>
      </c>
      <c r="FY106" s="455" t="str">
        <f t="shared" si="214"/>
        <v/>
      </c>
      <c r="FZ106" s="953" t="str">
        <f t="shared" si="214"/>
        <v/>
      </c>
      <c r="GA106" s="768" t="str">
        <f t="shared" si="214"/>
        <v/>
      </c>
      <c r="GB106" s="455" t="str">
        <f t="shared" si="214"/>
        <v/>
      </c>
      <c r="GC106" s="455" t="str">
        <f t="shared" si="214"/>
        <v/>
      </c>
      <c r="GD106" s="455" t="str">
        <f t="shared" si="214"/>
        <v/>
      </c>
      <c r="GE106" s="455" t="str">
        <f t="shared" si="214"/>
        <v/>
      </c>
      <c r="GF106" s="953" t="str">
        <f t="shared" si="214"/>
        <v/>
      </c>
      <c r="GG106" s="768" t="str">
        <f t="shared" si="214"/>
        <v/>
      </c>
      <c r="GH106" s="455" t="str">
        <f t="shared" si="214"/>
        <v/>
      </c>
      <c r="GI106" s="455" t="str">
        <f t="shared" si="214"/>
        <v/>
      </c>
      <c r="GJ106" s="455" t="str">
        <f t="shared" si="214"/>
        <v/>
      </c>
      <c r="GK106" s="455" t="str">
        <f t="shared" si="214"/>
        <v/>
      </c>
      <c r="GL106" s="455" t="str">
        <f t="shared" si="214"/>
        <v/>
      </c>
      <c r="GM106" s="455" t="str">
        <f t="shared" si="214"/>
        <v/>
      </c>
      <c r="GN106" s="954" t="str">
        <f t="shared" si="214"/>
        <v/>
      </c>
      <c r="GO106" s="768" t="str">
        <f t="shared" si="215"/>
        <v/>
      </c>
      <c r="GP106" s="455" t="str">
        <f t="shared" si="215"/>
        <v/>
      </c>
      <c r="GQ106" s="455" t="str">
        <f t="shared" si="215"/>
        <v/>
      </c>
      <c r="GR106" s="455" t="str">
        <f t="shared" si="215"/>
        <v/>
      </c>
      <c r="GS106" s="455" t="str">
        <f t="shared" si="215"/>
        <v/>
      </c>
      <c r="GT106" s="455" t="str">
        <f t="shared" si="215"/>
        <v/>
      </c>
      <c r="GU106" s="953" t="str">
        <f t="shared" si="215"/>
        <v/>
      </c>
      <c r="GV106" s="768" t="str">
        <f t="shared" si="215"/>
        <v/>
      </c>
      <c r="GW106" s="455" t="str">
        <f t="shared" si="215"/>
        <v/>
      </c>
      <c r="GX106" s="455" t="str">
        <f t="shared" si="215"/>
        <v/>
      </c>
      <c r="GY106" s="455" t="str">
        <f t="shared" si="215"/>
        <v/>
      </c>
      <c r="GZ106" s="455" t="str">
        <f t="shared" si="215"/>
        <v/>
      </c>
      <c r="HA106" s="455" t="str">
        <f t="shared" si="215"/>
        <v/>
      </c>
      <c r="HB106" s="953" t="str">
        <f t="shared" si="215"/>
        <v/>
      </c>
      <c r="HC106" s="768" t="str">
        <f t="shared" si="215"/>
        <v/>
      </c>
      <c r="HD106" s="455" t="str">
        <f t="shared" si="215"/>
        <v/>
      </c>
      <c r="HE106" s="455" t="str">
        <f t="shared" si="216"/>
        <v/>
      </c>
      <c r="HF106" s="455" t="str">
        <f t="shared" si="216"/>
        <v/>
      </c>
      <c r="HG106" s="455" t="str">
        <f t="shared" si="216"/>
        <v/>
      </c>
      <c r="HH106" s="455" t="str">
        <f t="shared" si="216"/>
        <v/>
      </c>
      <c r="HI106" s="953" t="str">
        <f t="shared" si="216"/>
        <v/>
      </c>
      <c r="HJ106" s="768" t="str">
        <f t="shared" si="216"/>
        <v/>
      </c>
      <c r="HK106" s="455" t="str">
        <f t="shared" si="216"/>
        <v/>
      </c>
      <c r="HL106" s="455" t="str">
        <f t="shared" si="216"/>
        <v/>
      </c>
      <c r="HM106" s="455" t="str">
        <f t="shared" si="216"/>
        <v/>
      </c>
      <c r="HN106" s="955" t="str">
        <f t="shared" si="216"/>
        <v/>
      </c>
      <c r="HO106" s="455" t="str">
        <f t="shared" si="216"/>
        <v/>
      </c>
      <c r="HP106" s="953" t="str">
        <f t="shared" si="216"/>
        <v/>
      </c>
      <c r="HQ106" s="768" t="str">
        <f t="shared" si="216"/>
        <v/>
      </c>
      <c r="HR106" s="455" t="str">
        <f t="shared" si="216"/>
        <v/>
      </c>
      <c r="HS106" s="455" t="str">
        <f t="shared" si="216"/>
        <v/>
      </c>
      <c r="HT106" s="455" t="str">
        <f t="shared" si="216"/>
        <v/>
      </c>
      <c r="HU106" s="455" t="str">
        <f t="shared" si="217"/>
        <v/>
      </c>
      <c r="HV106" s="455" t="str">
        <f t="shared" si="217"/>
        <v/>
      </c>
      <c r="HW106" s="953" t="str">
        <f t="shared" si="217"/>
        <v/>
      </c>
      <c r="HX106" s="768" t="str">
        <f t="shared" si="217"/>
        <v/>
      </c>
      <c r="HY106" s="455" t="str">
        <f t="shared" si="217"/>
        <v/>
      </c>
      <c r="HZ106" s="455" t="str">
        <f t="shared" si="217"/>
        <v/>
      </c>
      <c r="IA106" s="455" t="str">
        <f t="shared" si="217"/>
        <v/>
      </c>
      <c r="IB106" s="455" t="str">
        <f t="shared" si="217"/>
        <v/>
      </c>
      <c r="IC106" s="455" t="str">
        <f t="shared" si="217"/>
        <v/>
      </c>
      <c r="ID106" s="953" t="str">
        <f t="shared" si="217"/>
        <v/>
      </c>
      <c r="IE106" s="768" t="str">
        <f t="shared" si="217"/>
        <v/>
      </c>
      <c r="IF106" s="455" t="str">
        <f t="shared" si="217"/>
        <v/>
      </c>
      <c r="IG106" s="455" t="str">
        <f t="shared" si="217"/>
        <v/>
      </c>
      <c r="IH106" s="455" t="str">
        <f t="shared" si="217"/>
        <v/>
      </c>
      <c r="II106" s="455" t="str">
        <f t="shared" si="217"/>
        <v/>
      </c>
      <c r="IJ106" s="455" t="str">
        <f t="shared" si="217"/>
        <v/>
      </c>
      <c r="IK106" s="953" t="str">
        <f t="shared" si="218"/>
        <v/>
      </c>
      <c r="IL106" s="768" t="str">
        <f t="shared" si="218"/>
        <v/>
      </c>
      <c r="IM106" s="455" t="str">
        <f t="shared" si="218"/>
        <v/>
      </c>
      <c r="IN106" s="455" t="str">
        <f t="shared" si="218"/>
        <v/>
      </c>
      <c r="IO106" s="455" t="str">
        <f t="shared" si="218"/>
        <v/>
      </c>
      <c r="IP106" s="455" t="str">
        <f t="shared" si="218"/>
        <v/>
      </c>
      <c r="IQ106" s="455" t="str">
        <f t="shared" si="218"/>
        <v/>
      </c>
      <c r="IR106" s="953" t="str">
        <f t="shared" si="218"/>
        <v/>
      </c>
      <c r="IS106" s="768" t="str">
        <f t="shared" si="218"/>
        <v/>
      </c>
      <c r="IT106" s="455" t="str">
        <f t="shared" si="218"/>
        <v/>
      </c>
      <c r="IU106" s="455" t="str">
        <f t="shared" si="218"/>
        <v/>
      </c>
      <c r="IV106" s="455" t="str">
        <f t="shared" si="218"/>
        <v/>
      </c>
      <c r="IW106" s="455" t="str">
        <f t="shared" si="218"/>
        <v/>
      </c>
      <c r="IX106" s="455" t="str">
        <f t="shared" si="218"/>
        <v/>
      </c>
      <c r="IY106" s="954" t="str">
        <f t="shared" si="218"/>
        <v/>
      </c>
      <c r="IZ106" s="768" t="str">
        <f t="shared" si="218"/>
        <v/>
      </c>
      <c r="JA106" s="455" t="str">
        <f t="shared" si="219"/>
        <v/>
      </c>
      <c r="JB106" s="455" t="str">
        <f t="shared" si="219"/>
        <v/>
      </c>
      <c r="JC106" s="455" t="str">
        <f t="shared" si="219"/>
        <v/>
      </c>
      <c r="JD106" s="455" t="str">
        <f t="shared" si="219"/>
        <v/>
      </c>
      <c r="JE106" s="455" t="str">
        <f t="shared" si="219"/>
        <v/>
      </c>
      <c r="JF106" s="953" t="str">
        <f t="shared" si="219"/>
        <v/>
      </c>
      <c r="JG106" s="768" t="str">
        <f t="shared" si="219"/>
        <v/>
      </c>
      <c r="JH106" s="455" t="str">
        <f t="shared" si="219"/>
        <v/>
      </c>
      <c r="JI106" s="455" t="str">
        <f t="shared" si="219"/>
        <v/>
      </c>
      <c r="JJ106" s="455" t="str">
        <f t="shared" si="219"/>
        <v/>
      </c>
      <c r="JK106" s="455" t="str">
        <f t="shared" si="219"/>
        <v/>
      </c>
      <c r="JL106" s="455" t="str">
        <f t="shared" si="219"/>
        <v/>
      </c>
      <c r="JM106" s="953" t="str">
        <f t="shared" si="219"/>
        <v/>
      </c>
      <c r="JN106" s="768" t="str">
        <f t="shared" si="219"/>
        <v/>
      </c>
      <c r="JO106" s="455" t="str">
        <f t="shared" si="219"/>
        <v/>
      </c>
      <c r="JP106" s="455" t="str">
        <f t="shared" si="219"/>
        <v/>
      </c>
      <c r="JQ106" s="455" t="str">
        <f t="shared" si="220"/>
        <v/>
      </c>
      <c r="JR106" s="455" t="str">
        <f t="shared" si="220"/>
        <v/>
      </c>
      <c r="JS106" s="455" t="str">
        <f t="shared" si="220"/>
        <v/>
      </c>
      <c r="JT106" s="953" t="str">
        <f t="shared" si="220"/>
        <v/>
      </c>
      <c r="JU106" s="768" t="str">
        <f t="shared" si="220"/>
        <v/>
      </c>
      <c r="JV106" s="455" t="str">
        <f t="shared" si="220"/>
        <v/>
      </c>
      <c r="JW106" s="455" t="str">
        <f t="shared" si="220"/>
        <v/>
      </c>
      <c r="JX106" s="455" t="str">
        <f t="shared" si="220"/>
        <v/>
      </c>
      <c r="JY106" s="455" t="str">
        <f t="shared" si="220"/>
        <v/>
      </c>
      <c r="JZ106" s="455" t="str">
        <f t="shared" si="220"/>
        <v/>
      </c>
      <c r="KA106" s="953" t="str">
        <f t="shared" si="220"/>
        <v/>
      </c>
      <c r="KB106" s="768" t="str">
        <f t="shared" si="220"/>
        <v/>
      </c>
      <c r="KC106" s="455" t="str">
        <f t="shared" si="220"/>
        <v/>
      </c>
      <c r="KD106" s="455" t="str">
        <f t="shared" si="220"/>
        <v/>
      </c>
      <c r="KE106" s="455" t="str">
        <f t="shared" si="220"/>
        <v/>
      </c>
      <c r="KF106" s="455" t="str">
        <f t="shared" si="220"/>
        <v/>
      </c>
      <c r="KG106" s="455" t="str">
        <f t="shared" si="221"/>
        <v/>
      </c>
      <c r="KH106" s="953" t="str">
        <f t="shared" si="221"/>
        <v/>
      </c>
      <c r="KI106" s="768" t="str">
        <f t="shared" si="221"/>
        <v/>
      </c>
      <c r="KJ106" s="455" t="str">
        <f t="shared" si="221"/>
        <v/>
      </c>
      <c r="KK106" s="455" t="str">
        <f t="shared" si="221"/>
        <v/>
      </c>
      <c r="KL106" s="455" t="str">
        <f t="shared" si="221"/>
        <v/>
      </c>
      <c r="KM106" s="455" t="str">
        <f t="shared" si="221"/>
        <v/>
      </c>
      <c r="KN106" s="455" t="str">
        <f t="shared" si="221"/>
        <v/>
      </c>
      <c r="KO106" s="953" t="str">
        <f t="shared" si="221"/>
        <v/>
      </c>
      <c r="KP106" s="768" t="str">
        <f t="shared" si="221"/>
        <v/>
      </c>
      <c r="KQ106" s="455" t="str">
        <f t="shared" si="221"/>
        <v/>
      </c>
      <c r="KR106" s="455" t="str">
        <f t="shared" si="221"/>
        <v/>
      </c>
      <c r="KS106" s="455" t="str">
        <f t="shared" si="221"/>
        <v/>
      </c>
      <c r="KT106" s="455" t="str">
        <f t="shared" si="221"/>
        <v/>
      </c>
      <c r="KU106" s="455" t="str">
        <f t="shared" si="221"/>
        <v/>
      </c>
      <c r="KV106" s="953" t="str">
        <f t="shared" si="221"/>
        <v/>
      </c>
      <c r="KW106" s="768" t="str">
        <f t="shared" si="222"/>
        <v/>
      </c>
      <c r="KX106" s="455" t="str">
        <f t="shared" si="222"/>
        <v/>
      </c>
      <c r="KY106" s="455" t="str">
        <f t="shared" si="222"/>
        <v/>
      </c>
      <c r="KZ106" s="455" t="str">
        <f t="shared" si="222"/>
        <v/>
      </c>
      <c r="LA106" s="455" t="str">
        <f t="shared" si="222"/>
        <v/>
      </c>
      <c r="LB106" s="455" t="str">
        <f t="shared" si="222"/>
        <v/>
      </c>
      <c r="LC106" s="954" t="str">
        <f t="shared" si="222"/>
        <v/>
      </c>
      <c r="LD106" s="768" t="str">
        <f t="shared" si="222"/>
        <v/>
      </c>
      <c r="LE106" s="455" t="str">
        <f t="shared" si="222"/>
        <v/>
      </c>
      <c r="LF106" s="455" t="str">
        <f t="shared" si="222"/>
        <v/>
      </c>
      <c r="LG106" s="455" t="str">
        <f t="shared" si="222"/>
        <v/>
      </c>
      <c r="LH106" s="455" t="str">
        <f t="shared" si="222"/>
        <v/>
      </c>
      <c r="LI106" s="455" t="str">
        <f t="shared" si="222"/>
        <v/>
      </c>
      <c r="LJ106" s="953" t="str">
        <f t="shared" si="222"/>
        <v/>
      </c>
      <c r="LK106" s="768" t="str">
        <f t="shared" si="222"/>
        <v/>
      </c>
      <c r="LL106" s="455" t="str">
        <f t="shared" si="222"/>
        <v/>
      </c>
      <c r="LM106" s="455" t="str">
        <f t="shared" si="223"/>
        <v/>
      </c>
      <c r="LN106" s="455" t="str">
        <f t="shared" si="223"/>
        <v/>
      </c>
      <c r="LO106" s="455" t="str">
        <f t="shared" si="223"/>
        <v/>
      </c>
      <c r="LP106" s="455" t="str">
        <f t="shared" si="223"/>
        <v/>
      </c>
      <c r="LQ106" s="953" t="str">
        <f t="shared" si="223"/>
        <v/>
      </c>
      <c r="LR106" s="768" t="str">
        <f t="shared" si="223"/>
        <v/>
      </c>
      <c r="LS106" s="455" t="str">
        <f t="shared" si="223"/>
        <v/>
      </c>
      <c r="LT106" s="455" t="str">
        <f t="shared" si="223"/>
        <v/>
      </c>
      <c r="LU106" s="455" t="str">
        <f t="shared" si="223"/>
        <v/>
      </c>
      <c r="LV106" s="455" t="str">
        <f t="shared" si="223"/>
        <v/>
      </c>
      <c r="LW106" s="455" t="str">
        <f t="shared" si="223"/>
        <v/>
      </c>
      <c r="LX106" s="953" t="str">
        <f t="shared" si="223"/>
        <v/>
      </c>
      <c r="LY106" s="768" t="str">
        <f t="shared" si="223"/>
        <v/>
      </c>
      <c r="LZ106" s="455" t="str">
        <f t="shared" si="223"/>
        <v/>
      </c>
      <c r="MA106" s="455" t="str">
        <f t="shared" si="223"/>
        <v/>
      </c>
      <c r="MB106" s="455" t="str">
        <f t="shared" si="223"/>
        <v/>
      </c>
      <c r="MC106" s="455" t="str">
        <f t="shared" si="224"/>
        <v/>
      </c>
      <c r="MD106" s="455" t="str">
        <f t="shared" si="224"/>
        <v/>
      </c>
      <c r="ME106" s="953" t="str">
        <f t="shared" si="224"/>
        <v/>
      </c>
      <c r="MF106" s="768" t="str">
        <f t="shared" si="224"/>
        <v/>
      </c>
      <c r="MG106" s="455" t="str">
        <f t="shared" si="224"/>
        <v/>
      </c>
      <c r="MH106" s="455" t="str">
        <f t="shared" si="224"/>
        <v/>
      </c>
      <c r="MI106" s="455" t="str">
        <f t="shared" si="224"/>
        <v/>
      </c>
      <c r="MJ106" s="455" t="str">
        <f t="shared" si="224"/>
        <v/>
      </c>
      <c r="MK106" s="455" t="str">
        <f t="shared" si="224"/>
        <v/>
      </c>
      <c r="ML106" s="953" t="str">
        <f t="shared" si="224"/>
        <v/>
      </c>
      <c r="MM106" s="768" t="str">
        <f t="shared" si="224"/>
        <v/>
      </c>
      <c r="MN106" s="455" t="str">
        <f t="shared" si="224"/>
        <v/>
      </c>
      <c r="MO106" s="455" t="str">
        <f t="shared" si="224"/>
        <v/>
      </c>
      <c r="MP106" s="455" t="str">
        <f t="shared" si="224"/>
        <v/>
      </c>
      <c r="MQ106" s="455" t="str">
        <f t="shared" si="224"/>
        <v/>
      </c>
      <c r="MR106" s="455" t="str">
        <f t="shared" si="224"/>
        <v/>
      </c>
      <c r="MS106" s="953" t="str">
        <f t="shared" si="225"/>
        <v/>
      </c>
      <c r="MT106" s="768" t="str">
        <f t="shared" si="225"/>
        <v/>
      </c>
      <c r="MU106" s="455" t="str">
        <f t="shared" si="225"/>
        <v/>
      </c>
      <c r="MV106" s="455" t="str">
        <f t="shared" si="225"/>
        <v/>
      </c>
      <c r="MW106" s="455" t="str">
        <f t="shared" si="225"/>
        <v/>
      </c>
      <c r="MX106" s="455" t="str">
        <f t="shared" si="225"/>
        <v/>
      </c>
      <c r="MY106" s="455" t="str">
        <f t="shared" si="225"/>
        <v/>
      </c>
      <c r="MZ106" s="953" t="str">
        <f t="shared" si="225"/>
        <v/>
      </c>
      <c r="NA106" s="768" t="str">
        <f t="shared" si="225"/>
        <v/>
      </c>
      <c r="NB106" s="455" t="str">
        <f t="shared" si="225"/>
        <v/>
      </c>
      <c r="NC106" s="455" t="str">
        <f t="shared" si="225"/>
        <v/>
      </c>
      <c r="ND106" s="455" t="str">
        <f t="shared" si="225"/>
        <v/>
      </c>
      <c r="NE106" s="455" t="str">
        <f t="shared" si="225"/>
        <v/>
      </c>
      <c r="NF106" s="455" t="str">
        <f t="shared" si="225"/>
        <v/>
      </c>
      <c r="NG106" s="954" t="str">
        <f t="shared" si="225"/>
        <v/>
      </c>
      <c r="NH106" s="768" t="str">
        <f t="shared" si="225"/>
        <v/>
      </c>
      <c r="NI106" s="455" t="str">
        <f t="shared" si="226"/>
        <v/>
      </c>
      <c r="NJ106" s="455" t="str">
        <f t="shared" si="226"/>
        <v/>
      </c>
      <c r="NK106" s="455" t="str">
        <f t="shared" si="226"/>
        <v/>
      </c>
      <c r="NL106" s="455" t="str">
        <f t="shared" si="226"/>
        <v/>
      </c>
      <c r="NM106" s="455" t="str">
        <f t="shared" si="226"/>
        <v/>
      </c>
      <c r="NN106" s="953" t="str">
        <f t="shared" si="226"/>
        <v/>
      </c>
      <c r="NO106" s="83"/>
      <c r="NP106" s="83"/>
      <c r="NQ106" s="83"/>
      <c r="NR106" s="83"/>
      <c r="NS106" s="83"/>
      <c r="NT106" s="83"/>
      <c r="NU106" s="83"/>
      <c r="NV106" s="83"/>
      <c r="NW106" s="83"/>
      <c r="NX106" s="83"/>
      <c r="NY106" s="83"/>
      <c r="NZ106" s="83"/>
      <c r="OA106" s="83"/>
      <c r="OB106" s="83"/>
      <c r="OC106" s="83"/>
      <c r="OD106" s="83"/>
      <c r="OE106" s="83"/>
      <c r="OF106" s="83"/>
      <c r="OG106" s="83"/>
      <c r="OH106" s="83"/>
      <c r="OI106" s="83"/>
      <c r="OJ106" s="83"/>
      <c r="OK106" s="83"/>
      <c r="OL106" s="83"/>
      <c r="OM106" s="83"/>
      <c r="ON106" s="83"/>
      <c r="OO106" s="83"/>
      <c r="OP106" s="83"/>
      <c r="OQ106" s="83"/>
      <c r="OR106" s="83"/>
      <c r="OS106" s="83"/>
      <c r="OT106" s="83"/>
      <c r="OU106" s="83"/>
      <c r="OV106" s="83"/>
      <c r="OW106" s="83"/>
      <c r="OX106" s="83"/>
      <c r="OY106" s="83"/>
      <c r="OZ106" s="83"/>
      <c r="PA106" s="83"/>
      <c r="PB106" s="83"/>
      <c r="PC106" s="83"/>
      <c r="PD106" s="83"/>
      <c r="PE106" s="83"/>
      <c r="PF106" s="83"/>
      <c r="PG106" s="83"/>
      <c r="PH106" s="83"/>
      <c r="PI106" s="83"/>
      <c r="PJ106" s="83"/>
      <c r="PK106" s="83"/>
      <c r="PL106" s="83"/>
      <c r="PM106" s="83"/>
      <c r="PN106" s="83"/>
      <c r="PO106" s="83"/>
      <c r="PP106" s="83"/>
      <c r="PQ106" s="83"/>
      <c r="PR106" s="83"/>
      <c r="PS106" s="83"/>
      <c r="PT106" s="83"/>
      <c r="PU106" s="83"/>
      <c r="PV106" s="83"/>
      <c r="PW106" s="83"/>
      <c r="PX106" s="83"/>
      <c r="PY106" s="83"/>
      <c r="PZ106" s="83"/>
      <c r="QA106" s="83"/>
      <c r="QB106" s="83"/>
      <c r="QC106" s="83"/>
      <c r="QD106" s="83"/>
      <c r="QE106" s="83"/>
      <c r="QF106" s="83"/>
      <c r="QG106" s="83"/>
      <c r="QH106" s="83"/>
      <c r="QI106" s="83"/>
      <c r="QJ106" s="83"/>
      <c r="QK106" s="83"/>
      <c r="QL106" s="83"/>
      <c r="QM106" s="83"/>
      <c r="QN106" s="83"/>
      <c r="QO106" s="83"/>
      <c r="QP106" s="83"/>
      <c r="QQ106" s="83"/>
      <c r="QR106" s="83"/>
      <c r="QS106" s="83"/>
      <c r="QT106" s="83"/>
      <c r="QU106" s="83"/>
      <c r="QV106" s="83"/>
      <c r="QW106" s="83"/>
      <c r="QX106" s="83"/>
      <c r="QY106" s="83"/>
      <c r="QZ106" s="83"/>
      <c r="RA106" s="83"/>
      <c r="RB106" s="83"/>
      <c r="RC106" s="83"/>
      <c r="RD106" s="83"/>
      <c r="RE106" s="83"/>
      <c r="RF106" s="83"/>
      <c r="RG106" s="83"/>
      <c r="RH106" s="83"/>
      <c r="RI106" s="83"/>
      <c r="RJ106" s="83"/>
      <c r="RK106" s="83"/>
      <c r="RL106" s="83"/>
      <c r="RM106" s="83"/>
      <c r="RN106" s="83"/>
      <c r="RO106" s="83"/>
      <c r="RP106" s="83"/>
      <c r="RQ106" s="83"/>
      <c r="RR106" s="83"/>
      <c r="RS106" s="83"/>
      <c r="RT106" s="83"/>
      <c r="RU106" s="83"/>
      <c r="RV106" s="83"/>
      <c r="RW106" s="83"/>
      <c r="RX106" s="83"/>
      <c r="RY106" s="83"/>
      <c r="RZ106" s="83"/>
      <c r="SA106" s="83"/>
      <c r="SB106" s="83"/>
      <c r="SC106" s="83"/>
      <c r="SD106" s="83"/>
      <c r="SE106" s="83"/>
      <c r="SF106" s="83"/>
      <c r="SG106" s="83"/>
      <c r="SH106" s="83"/>
      <c r="SI106" s="83"/>
      <c r="SJ106" s="83"/>
      <c r="SK106" s="83"/>
      <c r="SL106" s="83"/>
      <c r="SM106" s="83"/>
      <c r="SN106" s="83"/>
      <c r="SO106" s="83"/>
      <c r="SP106" s="83"/>
      <c r="SQ106" s="83"/>
      <c r="SR106" s="83"/>
      <c r="SS106" s="83"/>
      <c r="ST106" s="83"/>
      <c r="SU106" s="83"/>
      <c r="SV106" s="83"/>
      <c r="SW106" s="83"/>
      <c r="SX106" s="83"/>
      <c r="SY106" s="83"/>
      <c r="SZ106" s="83"/>
      <c r="TA106" s="83"/>
      <c r="TB106" s="83"/>
      <c r="TC106" s="83"/>
      <c r="TD106" s="83"/>
      <c r="TE106" s="83"/>
      <c r="TF106" s="83"/>
      <c r="TG106" s="83"/>
      <c r="TH106" s="83"/>
      <c r="TI106" s="83"/>
      <c r="TJ106" s="83"/>
      <c r="TK106" s="83"/>
      <c r="TL106" s="83"/>
      <c r="TM106" s="83"/>
      <c r="TN106" s="83"/>
      <c r="TO106" s="83"/>
      <c r="TP106" s="83"/>
      <c r="TQ106" s="83"/>
      <c r="TR106" s="83"/>
      <c r="TS106" s="83"/>
      <c r="TT106" s="83"/>
      <c r="TU106" s="83"/>
      <c r="TV106" s="83"/>
      <c r="TW106" s="83"/>
      <c r="TX106" s="83"/>
      <c r="TY106" s="83"/>
      <c r="TZ106" s="83"/>
      <c r="UA106" s="83"/>
      <c r="UB106" s="83"/>
      <c r="UC106" s="83"/>
      <c r="UD106" s="83"/>
      <c r="UE106" s="83"/>
      <c r="UF106" s="83"/>
      <c r="UG106" s="83"/>
      <c r="UH106" s="83"/>
      <c r="UI106" s="83"/>
      <c r="UJ106" s="83"/>
      <c r="UK106" s="83"/>
      <c r="UL106" s="83"/>
      <c r="UM106" s="83"/>
      <c r="UN106" s="83"/>
      <c r="UO106" s="83"/>
      <c r="UP106" s="83"/>
      <c r="UQ106" s="83"/>
    </row>
    <row r="107" spans="1:563" s="1" customFormat="1" x14ac:dyDescent="0.2">
      <c r="A107" s="938">
        <f>alapadatok!A89</f>
        <v>24</v>
      </c>
      <c r="B107" s="678">
        <f>IF(alapadatok!C89="","",alapadatok!C89)</f>
        <v>44751</v>
      </c>
      <c r="C107" s="584" t="str">
        <f>IF(alapadatok!B89="","",alapadatok!B89)</f>
        <v>Varga Károly(PJ)</v>
      </c>
      <c r="D107" s="584" t="str">
        <f>IF(alapadatok!D89="","",alapadatok!D89)</f>
        <v>Benchmark/Panel Pac</v>
      </c>
      <c r="E107" s="948">
        <f>IF(alapadatok!K89="","",alapadatok!K89)</f>
        <v>41321</v>
      </c>
      <c r="F107" s="1145" t="s">
        <v>178</v>
      </c>
      <c r="G107" s="1146" t="s">
        <v>178</v>
      </c>
      <c r="H107" s="1144" t="s">
        <v>178</v>
      </c>
      <c r="I107" s="1143" t="s">
        <v>179</v>
      </c>
      <c r="J107" s="1143" t="s">
        <v>99</v>
      </c>
      <c r="K107" s="1143" t="s">
        <v>99</v>
      </c>
      <c r="L107" s="1143" t="s">
        <v>99</v>
      </c>
      <c r="M107" s="1143" t="s">
        <v>178</v>
      </c>
      <c r="N107" s="1146" t="s">
        <v>178</v>
      </c>
      <c r="O107" s="1144" t="s">
        <v>99</v>
      </c>
      <c r="P107" s="1143" t="s">
        <v>385</v>
      </c>
      <c r="Q107" s="1143" t="s">
        <v>99</v>
      </c>
      <c r="R107" s="1143" t="s">
        <v>99</v>
      </c>
      <c r="S107" s="1143" t="s">
        <v>385</v>
      </c>
      <c r="T107" s="1143" t="s">
        <v>178</v>
      </c>
      <c r="U107" s="1146" t="s">
        <v>178</v>
      </c>
      <c r="V107" s="1144" t="s">
        <v>178</v>
      </c>
      <c r="W107" s="1143" t="s">
        <v>178</v>
      </c>
      <c r="X107" s="1143" t="s">
        <v>70</v>
      </c>
      <c r="Y107" s="1143" t="s">
        <v>70</v>
      </c>
      <c r="Z107" s="1143" t="s">
        <v>178</v>
      </c>
      <c r="AA107" s="1143" t="s">
        <v>178</v>
      </c>
      <c r="AB107" s="1146" t="s">
        <v>178</v>
      </c>
      <c r="AC107" s="1144" t="s">
        <v>109</v>
      </c>
      <c r="AD107" s="1143" t="s">
        <v>109</v>
      </c>
      <c r="AE107" s="1143" t="s">
        <v>109</v>
      </c>
      <c r="AF107" s="1143" t="s">
        <v>109</v>
      </c>
      <c r="AG107" s="1143" t="s">
        <v>109</v>
      </c>
      <c r="AH107" s="1143" t="s">
        <v>178</v>
      </c>
      <c r="AI107" s="1146" t="s">
        <v>178</v>
      </c>
      <c r="AJ107" s="1144" t="s">
        <v>178</v>
      </c>
      <c r="AK107" s="1143" t="s">
        <v>178</v>
      </c>
      <c r="AL107" s="1143" t="s">
        <v>99</v>
      </c>
      <c r="AM107" s="1143" t="s">
        <v>99</v>
      </c>
      <c r="AN107" s="1143" t="s">
        <v>99</v>
      </c>
      <c r="AO107" s="1143" t="s">
        <v>178</v>
      </c>
      <c r="AP107" s="1146" t="s">
        <v>178</v>
      </c>
      <c r="AQ107" s="768" t="str">
        <f t="shared" si="205"/>
        <v>P</v>
      </c>
      <c r="AR107" s="455" t="str">
        <f t="shared" si="205"/>
        <v>P</v>
      </c>
      <c r="AS107" s="455" t="s">
        <v>178</v>
      </c>
      <c r="AT107" s="455" t="s">
        <v>178</v>
      </c>
      <c r="AU107" s="455" t="s">
        <v>178</v>
      </c>
      <c r="AV107" s="455" t="str">
        <f t="shared" si="205"/>
        <v>P</v>
      </c>
      <c r="AW107" s="953" t="str">
        <f t="shared" si="205"/>
        <v>P</v>
      </c>
      <c r="AX107" s="768" t="s">
        <v>99</v>
      </c>
      <c r="AY107" s="455" t="s">
        <v>99</v>
      </c>
      <c r="AZ107" s="455" t="s">
        <v>99</v>
      </c>
      <c r="BA107" s="455" t="s">
        <v>109</v>
      </c>
      <c r="BB107" s="455" t="s">
        <v>99</v>
      </c>
      <c r="BC107" s="455" t="str">
        <f t="shared" si="206"/>
        <v>P</v>
      </c>
      <c r="BD107" s="953" t="str">
        <f t="shared" si="206"/>
        <v>P</v>
      </c>
      <c r="BE107" s="768" t="s">
        <v>178</v>
      </c>
      <c r="BF107" s="455" t="s">
        <v>178</v>
      </c>
      <c r="BG107" s="455" t="s">
        <v>178</v>
      </c>
      <c r="BH107" s="455" t="s">
        <v>178</v>
      </c>
      <c r="BI107" s="455" t="s">
        <v>178</v>
      </c>
      <c r="BJ107" s="455" t="str">
        <f t="shared" si="206"/>
        <v>P</v>
      </c>
      <c r="BK107" s="953" t="str">
        <f t="shared" si="206"/>
        <v>P</v>
      </c>
      <c r="BL107" s="768" t="s">
        <v>109</v>
      </c>
      <c r="BM107" s="455" t="s">
        <v>109</v>
      </c>
      <c r="BN107" s="455" t="s">
        <v>99</v>
      </c>
      <c r="BO107" s="455" t="s">
        <v>99</v>
      </c>
      <c r="BP107" s="455" t="s">
        <v>99</v>
      </c>
      <c r="BQ107" s="455" t="str">
        <f t="shared" si="207"/>
        <v>P</v>
      </c>
      <c r="BR107" s="953" t="str">
        <f t="shared" si="207"/>
        <v>P</v>
      </c>
      <c r="BS107" s="768" t="str">
        <f t="shared" si="207"/>
        <v>P</v>
      </c>
      <c r="BT107" s="455" t="str">
        <f t="shared" si="207"/>
        <v>P</v>
      </c>
      <c r="BU107" s="455" t="str">
        <f t="shared" si="207"/>
        <v>P</v>
      </c>
      <c r="BV107" s="455" t="str">
        <f t="shared" si="207"/>
        <v>P</v>
      </c>
      <c r="BW107" s="455" t="str">
        <f t="shared" si="207"/>
        <v>P</v>
      </c>
      <c r="BX107" s="455" t="str">
        <f t="shared" si="207"/>
        <v>P</v>
      </c>
      <c r="BY107" s="953" t="str">
        <f t="shared" si="207"/>
        <v>P</v>
      </c>
      <c r="BZ107" s="768" t="s">
        <v>99</v>
      </c>
      <c r="CA107" s="455" t="s">
        <v>99</v>
      </c>
      <c r="CB107" s="455" t="s">
        <v>99</v>
      </c>
      <c r="CC107" s="455" t="s">
        <v>99</v>
      </c>
      <c r="CD107" s="455" t="str">
        <f t="shared" si="207"/>
        <v>FÜ</v>
      </c>
      <c r="CE107" s="455" t="str">
        <f t="shared" si="207"/>
        <v>P</v>
      </c>
      <c r="CF107" s="953" t="str">
        <f t="shared" si="207"/>
        <v>P</v>
      </c>
      <c r="CG107" s="768" t="s">
        <v>178</v>
      </c>
      <c r="CH107" s="455" t="str">
        <f t="shared" si="208"/>
        <v>P</v>
      </c>
      <c r="CI107" s="455" t="str">
        <f t="shared" si="208"/>
        <v>P</v>
      </c>
      <c r="CJ107" s="455" t="str">
        <f t="shared" si="208"/>
        <v>P</v>
      </c>
      <c r="CK107" s="455" t="str">
        <f t="shared" si="208"/>
        <v>P</v>
      </c>
      <c r="CL107" s="455" t="str">
        <f t="shared" si="208"/>
        <v>P</v>
      </c>
      <c r="CM107" s="953" t="str">
        <f t="shared" si="208"/>
        <v>P</v>
      </c>
      <c r="CN107" s="768" t="s">
        <v>99</v>
      </c>
      <c r="CO107" s="455" t="s">
        <v>99</v>
      </c>
      <c r="CP107" s="455" t="s">
        <v>99</v>
      </c>
      <c r="CQ107" s="455" t="s">
        <v>99</v>
      </c>
      <c r="CR107" s="455" t="s">
        <v>99</v>
      </c>
      <c r="CS107" s="455" t="str">
        <f t="shared" si="208"/>
        <v>P</v>
      </c>
      <c r="CT107" s="953" t="str">
        <f t="shared" si="208"/>
        <v>P</v>
      </c>
      <c r="CU107" s="952" t="str">
        <f t="shared" si="208"/>
        <v>FÜ</v>
      </c>
      <c r="CV107" s="455" t="str">
        <f t="shared" si="208"/>
        <v>P</v>
      </c>
      <c r="CW107" s="455" t="str">
        <f t="shared" si="209"/>
        <v>P</v>
      </c>
      <c r="CX107" s="455" t="str">
        <f t="shared" si="209"/>
        <v>P</v>
      </c>
      <c r="CY107" s="455" t="str">
        <f t="shared" si="209"/>
        <v>P</v>
      </c>
      <c r="CZ107" s="455" t="str">
        <f t="shared" si="209"/>
        <v>P</v>
      </c>
      <c r="DA107" s="953" t="str">
        <f t="shared" si="209"/>
        <v>P</v>
      </c>
      <c r="DB107" s="768" t="str">
        <f t="shared" si="209"/>
        <v>P</v>
      </c>
      <c r="DC107" s="455" t="str">
        <f t="shared" si="209"/>
        <v>P</v>
      </c>
      <c r="DD107" s="455" t="str">
        <f t="shared" si="209"/>
        <v>P</v>
      </c>
      <c r="DE107" s="455" t="str">
        <f t="shared" si="209"/>
        <v>P</v>
      </c>
      <c r="DF107" s="455" t="str">
        <f t="shared" si="209"/>
        <v>P</v>
      </c>
      <c r="DG107" s="455" t="str">
        <f t="shared" si="209"/>
        <v>P</v>
      </c>
      <c r="DH107" s="953" t="str">
        <f t="shared" si="209"/>
        <v>P</v>
      </c>
      <c r="DI107" s="768" t="str">
        <f t="shared" si="209"/>
        <v>P</v>
      </c>
      <c r="DJ107" s="455" t="str">
        <f t="shared" si="209"/>
        <v>P</v>
      </c>
      <c r="DK107" s="455" t="str">
        <f t="shared" si="209"/>
        <v>P</v>
      </c>
      <c r="DL107" s="455" t="str">
        <f t="shared" si="209"/>
        <v>P</v>
      </c>
      <c r="DM107" s="455" t="str">
        <f t="shared" si="210"/>
        <v>P</v>
      </c>
      <c r="DN107" s="455" t="str">
        <f t="shared" si="210"/>
        <v>P</v>
      </c>
      <c r="DO107" s="953" t="str">
        <f t="shared" si="210"/>
        <v>P</v>
      </c>
      <c r="DP107" s="768" t="str">
        <f t="shared" si="210"/>
        <v>P</v>
      </c>
      <c r="DQ107" s="455" t="str">
        <f t="shared" si="210"/>
        <v>P</v>
      </c>
      <c r="DR107" s="455" t="str">
        <f t="shared" si="210"/>
        <v>P</v>
      </c>
      <c r="DS107" s="455" t="str">
        <f t="shared" si="210"/>
        <v>P</v>
      </c>
      <c r="DT107" s="455" t="str">
        <f t="shared" si="210"/>
        <v>P</v>
      </c>
      <c r="DU107" s="455" t="str">
        <f t="shared" si="210"/>
        <v>P</v>
      </c>
      <c r="DV107" s="953" t="str">
        <f t="shared" si="210"/>
        <v>P</v>
      </c>
      <c r="DW107" s="768" t="str">
        <f t="shared" si="210"/>
        <v>P</v>
      </c>
      <c r="DX107" s="455" t="str">
        <f t="shared" si="210"/>
        <v>P</v>
      </c>
      <c r="DY107" s="455" t="str">
        <f t="shared" si="210"/>
        <v>FÜ</v>
      </c>
      <c r="DZ107" s="455" t="str">
        <f t="shared" si="210"/>
        <v>P</v>
      </c>
      <c r="EA107" s="455" t="str">
        <f t="shared" si="210"/>
        <v>P</v>
      </c>
      <c r="EB107" s="455" t="str">
        <f t="shared" si="210"/>
        <v>P</v>
      </c>
      <c r="EC107" s="954" t="str">
        <f t="shared" si="211"/>
        <v>P</v>
      </c>
      <c r="ED107" s="768" t="str">
        <f t="shared" si="211"/>
        <v>P</v>
      </c>
      <c r="EE107" s="455" t="str">
        <f t="shared" si="211"/>
        <v>P</v>
      </c>
      <c r="EF107" s="455" t="str">
        <f t="shared" si="211"/>
        <v>P</v>
      </c>
      <c r="EG107" s="455" t="str">
        <f t="shared" si="211"/>
        <v>P</v>
      </c>
      <c r="EH107" s="455" t="str">
        <f t="shared" si="211"/>
        <v>P</v>
      </c>
      <c r="EI107" s="455" t="str">
        <f t="shared" si="211"/>
        <v>P</v>
      </c>
      <c r="EJ107" s="953" t="str">
        <f t="shared" si="211"/>
        <v>P</v>
      </c>
      <c r="EK107" s="768" t="str">
        <f t="shared" si="211"/>
        <v>P</v>
      </c>
      <c r="EL107" s="455" t="str">
        <f t="shared" si="211"/>
        <v>P</v>
      </c>
      <c r="EM107" s="455" t="str">
        <f t="shared" si="211"/>
        <v>P</v>
      </c>
      <c r="EN107" s="455" t="str">
        <f t="shared" si="211"/>
        <v>P</v>
      </c>
      <c r="EO107" s="455" t="str">
        <f t="shared" si="211"/>
        <v>P</v>
      </c>
      <c r="EP107" s="455" t="str">
        <f t="shared" si="211"/>
        <v>P</v>
      </c>
      <c r="EQ107" s="953" t="str">
        <f t="shared" si="211"/>
        <v>P</v>
      </c>
      <c r="ER107" s="768" t="str">
        <f t="shared" si="211"/>
        <v>FÜ</v>
      </c>
      <c r="ES107" s="455" t="str">
        <f t="shared" si="212"/>
        <v>P</v>
      </c>
      <c r="ET107" s="455" t="str">
        <f t="shared" si="212"/>
        <v>P</v>
      </c>
      <c r="EU107" s="455" t="str">
        <f t="shared" si="212"/>
        <v>P</v>
      </c>
      <c r="EV107" s="455" t="str">
        <f t="shared" si="212"/>
        <v>P</v>
      </c>
      <c r="EW107" s="455" t="str">
        <f t="shared" si="212"/>
        <v>P</v>
      </c>
      <c r="EX107" s="953" t="str">
        <f t="shared" si="212"/>
        <v>P</v>
      </c>
      <c r="EY107" s="768" t="str">
        <f t="shared" si="212"/>
        <v>P</v>
      </c>
      <c r="EZ107" s="455" t="str">
        <f t="shared" si="212"/>
        <v>P</v>
      </c>
      <c r="FA107" s="455" t="str">
        <f t="shared" si="212"/>
        <v>P</v>
      </c>
      <c r="FB107" s="455" t="str">
        <f t="shared" si="212"/>
        <v>P</v>
      </c>
      <c r="FC107" s="455" t="str">
        <f t="shared" si="212"/>
        <v>P</v>
      </c>
      <c r="FD107" s="455" t="str">
        <f t="shared" si="212"/>
        <v>P</v>
      </c>
      <c r="FE107" s="953" t="str">
        <f t="shared" si="212"/>
        <v>P</v>
      </c>
      <c r="FF107" s="768" t="str">
        <f t="shared" si="212"/>
        <v>P</v>
      </c>
      <c r="FG107" s="455" t="str">
        <f t="shared" si="212"/>
        <v>P</v>
      </c>
      <c r="FH107" s="455" t="str">
        <f t="shared" si="212"/>
        <v>P</v>
      </c>
      <c r="FI107" s="455" t="str">
        <f t="shared" si="213"/>
        <v>P</v>
      </c>
      <c r="FJ107" s="455" t="str">
        <f t="shared" si="213"/>
        <v>P</v>
      </c>
      <c r="FK107" s="455" t="str">
        <f t="shared" si="213"/>
        <v>P</v>
      </c>
      <c r="FL107" s="953" t="str">
        <f t="shared" si="213"/>
        <v>P</v>
      </c>
      <c r="FM107" s="768" t="str">
        <f t="shared" si="213"/>
        <v>P</v>
      </c>
      <c r="FN107" s="455" t="str">
        <f t="shared" si="213"/>
        <v>P</v>
      </c>
      <c r="FO107" s="455" t="str">
        <f t="shared" si="213"/>
        <v>P</v>
      </c>
      <c r="FP107" s="455" t="str">
        <f t="shared" si="213"/>
        <v>P</v>
      </c>
      <c r="FQ107" s="455" t="str">
        <f t="shared" si="213"/>
        <v>P</v>
      </c>
      <c r="FR107" s="455" t="str">
        <f t="shared" si="213"/>
        <v>P</v>
      </c>
      <c r="FS107" s="953" t="str">
        <f t="shared" si="213"/>
        <v>P</v>
      </c>
      <c r="FT107" s="768" t="str">
        <f t="shared" si="213"/>
        <v>P</v>
      </c>
      <c r="FU107" s="455" t="str">
        <f t="shared" si="213"/>
        <v>P</v>
      </c>
      <c r="FV107" s="455" t="str">
        <f t="shared" si="213"/>
        <v>P</v>
      </c>
      <c r="FW107" s="455" t="str">
        <f t="shared" si="213"/>
        <v>P</v>
      </c>
      <c r="FX107" s="455" t="str">
        <f t="shared" si="213"/>
        <v>P</v>
      </c>
      <c r="FY107" s="455" t="str">
        <f t="shared" si="214"/>
        <v>P</v>
      </c>
      <c r="FZ107" s="953" t="str">
        <f t="shared" si="214"/>
        <v>P</v>
      </c>
      <c r="GA107" s="768" t="str">
        <f t="shared" si="214"/>
        <v>P</v>
      </c>
      <c r="GB107" s="455" t="str">
        <f t="shared" si="214"/>
        <v>P</v>
      </c>
      <c r="GC107" s="455" t="str">
        <f t="shared" si="214"/>
        <v>P</v>
      </c>
      <c r="GD107" s="455" t="str">
        <f t="shared" si="214"/>
        <v>P</v>
      </c>
      <c r="GE107" s="455" t="str">
        <f t="shared" si="214"/>
        <v>P</v>
      </c>
      <c r="GF107" s="953" t="str">
        <f t="shared" si="214"/>
        <v>P</v>
      </c>
      <c r="GG107" s="768" t="str">
        <f t="shared" si="214"/>
        <v>P</v>
      </c>
      <c r="GH107" s="455" t="str">
        <f t="shared" si="214"/>
        <v>P</v>
      </c>
      <c r="GI107" s="455" t="str">
        <f t="shared" si="214"/>
        <v>P</v>
      </c>
      <c r="GJ107" s="455" t="str">
        <f t="shared" si="214"/>
        <v>P</v>
      </c>
      <c r="GK107" s="455" t="str">
        <f t="shared" si="214"/>
        <v>P</v>
      </c>
      <c r="GL107" s="455" t="str">
        <f t="shared" si="214"/>
        <v>P</v>
      </c>
      <c r="GM107" s="455" t="str">
        <f t="shared" si="214"/>
        <v>P</v>
      </c>
      <c r="GN107" s="954" t="str">
        <f t="shared" si="214"/>
        <v>P</v>
      </c>
      <c r="GO107" s="768" t="str">
        <f t="shared" si="215"/>
        <v>P</v>
      </c>
      <c r="GP107" s="455" t="str">
        <f t="shared" si="215"/>
        <v>P</v>
      </c>
      <c r="GQ107" s="455" t="str">
        <f t="shared" si="215"/>
        <v>P</v>
      </c>
      <c r="GR107" s="455" t="str">
        <f t="shared" si="215"/>
        <v>P</v>
      </c>
      <c r="GS107" s="455" t="str">
        <f t="shared" si="215"/>
        <v>P</v>
      </c>
      <c r="GT107" s="455" t="str">
        <f t="shared" si="215"/>
        <v>P</v>
      </c>
      <c r="GU107" s="953" t="str">
        <f t="shared" si="215"/>
        <v>P</v>
      </c>
      <c r="GV107" s="768" t="str">
        <f t="shared" si="215"/>
        <v>P</v>
      </c>
      <c r="GW107" s="455" t="str">
        <f t="shared" si="215"/>
        <v>P</v>
      </c>
      <c r="GX107" s="455" t="str">
        <f t="shared" si="215"/>
        <v>P</v>
      </c>
      <c r="GY107" s="455" t="str">
        <f t="shared" si="215"/>
        <v>P</v>
      </c>
      <c r="GZ107" s="455" t="str">
        <f t="shared" si="215"/>
        <v>P</v>
      </c>
      <c r="HA107" s="455" t="str">
        <f t="shared" si="215"/>
        <v>P</v>
      </c>
      <c r="HB107" s="953" t="str">
        <f t="shared" si="215"/>
        <v>P</v>
      </c>
      <c r="HC107" s="768" t="str">
        <f t="shared" si="215"/>
        <v>P</v>
      </c>
      <c r="HD107" s="455" t="str">
        <f t="shared" si="215"/>
        <v>P</v>
      </c>
      <c r="HE107" s="455" t="str">
        <f t="shared" si="216"/>
        <v>P</v>
      </c>
      <c r="HF107" s="455" t="str">
        <f t="shared" si="216"/>
        <v>P</v>
      </c>
      <c r="HG107" s="455" t="str">
        <f t="shared" si="216"/>
        <v>P</v>
      </c>
      <c r="HH107" s="455" t="str">
        <f t="shared" si="216"/>
        <v>P</v>
      </c>
      <c r="HI107" s="953" t="str">
        <f t="shared" si="216"/>
        <v>P</v>
      </c>
      <c r="HJ107" s="768" t="str">
        <f t="shared" si="216"/>
        <v>P</v>
      </c>
      <c r="HK107" s="455" t="str">
        <f t="shared" si="216"/>
        <v>P</v>
      </c>
      <c r="HL107" s="455" t="str">
        <f t="shared" si="216"/>
        <v>P</v>
      </c>
      <c r="HM107" s="455" t="str">
        <f t="shared" si="216"/>
        <v>P</v>
      </c>
      <c r="HN107" s="455" t="str">
        <f t="shared" si="216"/>
        <v>P</v>
      </c>
      <c r="HO107" s="455" t="str">
        <f t="shared" si="216"/>
        <v>P</v>
      </c>
      <c r="HP107" s="953" t="str">
        <f t="shared" si="216"/>
        <v>P</v>
      </c>
      <c r="HQ107" s="768" t="str">
        <f t="shared" si="216"/>
        <v>P</v>
      </c>
      <c r="HR107" s="455" t="str">
        <f t="shared" si="216"/>
        <v>P</v>
      </c>
      <c r="HS107" s="455" t="str">
        <f t="shared" si="216"/>
        <v>P</v>
      </c>
      <c r="HT107" s="455" t="str">
        <f t="shared" si="216"/>
        <v>P</v>
      </c>
      <c r="HU107" s="455" t="str">
        <f t="shared" si="217"/>
        <v>P</v>
      </c>
      <c r="HV107" s="455" t="str">
        <f t="shared" si="217"/>
        <v>P</v>
      </c>
      <c r="HW107" s="953" t="str">
        <f t="shared" si="217"/>
        <v>P</v>
      </c>
      <c r="HX107" s="768" t="str">
        <f t="shared" si="217"/>
        <v>P</v>
      </c>
      <c r="HY107" s="455" t="str">
        <f t="shared" si="217"/>
        <v>P</v>
      </c>
      <c r="HZ107" s="455" t="str">
        <f t="shared" si="217"/>
        <v>P</v>
      </c>
      <c r="IA107" s="455" t="str">
        <f t="shared" si="217"/>
        <v>P</v>
      </c>
      <c r="IB107" s="455" t="str">
        <f t="shared" si="217"/>
        <v>P</v>
      </c>
      <c r="IC107" s="455" t="str">
        <f t="shared" si="217"/>
        <v>P</v>
      </c>
      <c r="ID107" s="953" t="str">
        <f t="shared" si="217"/>
        <v>P</v>
      </c>
      <c r="IE107" s="768" t="str">
        <f t="shared" si="217"/>
        <v>P</v>
      </c>
      <c r="IF107" s="455" t="str">
        <f t="shared" si="217"/>
        <v>FÜ</v>
      </c>
      <c r="IG107" s="455" t="str">
        <f t="shared" si="217"/>
        <v>P</v>
      </c>
      <c r="IH107" s="455" t="str">
        <f t="shared" si="217"/>
        <v>P</v>
      </c>
      <c r="II107" s="455" t="str">
        <f t="shared" si="217"/>
        <v>P</v>
      </c>
      <c r="IJ107" s="455" t="str">
        <f t="shared" si="217"/>
        <v>P</v>
      </c>
      <c r="IK107" s="953" t="str">
        <f t="shared" si="218"/>
        <v>P</v>
      </c>
      <c r="IL107" s="768" t="str">
        <f t="shared" si="218"/>
        <v>P</v>
      </c>
      <c r="IM107" s="455" t="str">
        <f t="shared" si="218"/>
        <v>P</v>
      </c>
      <c r="IN107" s="455" t="str">
        <f t="shared" si="218"/>
        <v>P</v>
      </c>
      <c r="IO107" s="455" t="str">
        <f t="shared" si="218"/>
        <v>P</v>
      </c>
      <c r="IP107" s="455" t="str">
        <f t="shared" si="218"/>
        <v>P</v>
      </c>
      <c r="IQ107" s="455" t="str">
        <f t="shared" si="218"/>
        <v>P</v>
      </c>
      <c r="IR107" s="953" t="str">
        <f t="shared" si="218"/>
        <v>P</v>
      </c>
      <c r="IS107" s="768" t="str">
        <f t="shared" si="218"/>
        <v>P</v>
      </c>
      <c r="IT107" s="455" t="str">
        <f t="shared" si="218"/>
        <v>P</v>
      </c>
      <c r="IU107" s="455" t="str">
        <f t="shared" si="218"/>
        <v>P</v>
      </c>
      <c r="IV107" s="455" t="str">
        <f t="shared" si="218"/>
        <v>P</v>
      </c>
      <c r="IW107" s="455" t="str">
        <f t="shared" si="218"/>
        <v>P</v>
      </c>
      <c r="IX107" s="455" t="str">
        <f t="shared" si="218"/>
        <v>P</v>
      </c>
      <c r="IY107" s="954" t="str">
        <f t="shared" si="218"/>
        <v>P</v>
      </c>
      <c r="IZ107" s="768" t="str">
        <f t="shared" si="218"/>
        <v>P</v>
      </c>
      <c r="JA107" s="455" t="str">
        <f t="shared" si="219"/>
        <v>P</v>
      </c>
      <c r="JB107" s="455" t="str">
        <f t="shared" si="219"/>
        <v>P</v>
      </c>
      <c r="JC107" s="455" t="str">
        <f t="shared" si="219"/>
        <v>P</v>
      </c>
      <c r="JD107" s="455" t="str">
        <f t="shared" si="219"/>
        <v>P</v>
      </c>
      <c r="JE107" s="455" t="str">
        <f t="shared" si="219"/>
        <v>P</v>
      </c>
      <c r="JF107" s="953" t="str">
        <f t="shared" si="219"/>
        <v>P</v>
      </c>
      <c r="JG107" s="768" t="str">
        <f t="shared" si="219"/>
        <v>P</v>
      </c>
      <c r="JH107" s="455" t="str">
        <f t="shared" si="219"/>
        <v>P</v>
      </c>
      <c r="JI107" s="455" t="str">
        <f t="shared" si="219"/>
        <v>P</v>
      </c>
      <c r="JJ107" s="455" t="str">
        <f t="shared" si="219"/>
        <v>P</v>
      </c>
      <c r="JK107" s="455" t="str">
        <f t="shared" si="219"/>
        <v>P</v>
      </c>
      <c r="JL107" s="455" t="str">
        <f t="shared" si="219"/>
        <v>P</v>
      </c>
      <c r="JM107" s="953" t="str">
        <f t="shared" si="219"/>
        <v>P</v>
      </c>
      <c r="JN107" s="768" t="str">
        <f t="shared" si="219"/>
        <v>P</v>
      </c>
      <c r="JO107" s="455" t="str">
        <f t="shared" si="219"/>
        <v>P</v>
      </c>
      <c r="JP107" s="455" t="str">
        <f t="shared" si="219"/>
        <v>P</v>
      </c>
      <c r="JQ107" s="455" t="str">
        <f t="shared" si="220"/>
        <v>P</v>
      </c>
      <c r="JR107" s="455" t="str">
        <f t="shared" si="220"/>
        <v>P</v>
      </c>
      <c r="JS107" s="455" t="str">
        <f t="shared" si="220"/>
        <v>P</v>
      </c>
      <c r="JT107" s="953" t="str">
        <f t="shared" si="220"/>
        <v>P</v>
      </c>
      <c r="JU107" s="768" t="str">
        <f t="shared" si="220"/>
        <v>P</v>
      </c>
      <c r="JV107" s="455" t="str">
        <f t="shared" si="220"/>
        <v>P</v>
      </c>
      <c r="JW107" s="455" t="str">
        <f t="shared" si="220"/>
        <v>P</v>
      </c>
      <c r="JX107" s="455" t="str">
        <f t="shared" si="220"/>
        <v>P</v>
      </c>
      <c r="JY107" s="455" t="str">
        <f t="shared" si="220"/>
        <v>P</v>
      </c>
      <c r="JZ107" s="455" t="str">
        <f t="shared" si="220"/>
        <v>P</v>
      </c>
      <c r="KA107" s="953" t="str">
        <f t="shared" si="220"/>
        <v>P</v>
      </c>
      <c r="KB107" s="768" t="str">
        <f t="shared" si="220"/>
        <v>P</v>
      </c>
      <c r="KC107" s="455" t="str">
        <f t="shared" si="220"/>
        <v>P</v>
      </c>
      <c r="KD107" s="455" t="str">
        <f t="shared" si="220"/>
        <v>P</v>
      </c>
      <c r="KE107" s="455" t="str">
        <f t="shared" si="220"/>
        <v>P</v>
      </c>
      <c r="KF107" s="455" t="str">
        <f t="shared" si="220"/>
        <v>P</v>
      </c>
      <c r="KG107" s="455" t="str">
        <f t="shared" si="221"/>
        <v>P</v>
      </c>
      <c r="KH107" s="953" t="str">
        <f t="shared" si="221"/>
        <v>P</v>
      </c>
      <c r="KI107" s="768" t="str">
        <f t="shared" si="221"/>
        <v>P</v>
      </c>
      <c r="KJ107" s="455" t="str">
        <f t="shared" si="221"/>
        <v>P</v>
      </c>
      <c r="KK107" s="455" t="str">
        <f t="shared" si="221"/>
        <v>P</v>
      </c>
      <c r="KL107" s="455" t="str">
        <f t="shared" si="221"/>
        <v>P</v>
      </c>
      <c r="KM107" s="455" t="str">
        <f t="shared" si="221"/>
        <v>P</v>
      </c>
      <c r="KN107" s="455" t="str">
        <f t="shared" si="221"/>
        <v>P</v>
      </c>
      <c r="KO107" s="953" t="str">
        <f t="shared" si="221"/>
        <v>P</v>
      </c>
      <c r="KP107" s="768" t="str">
        <f t="shared" si="221"/>
        <v>P</v>
      </c>
      <c r="KQ107" s="455" t="str">
        <f t="shared" si="221"/>
        <v>P</v>
      </c>
      <c r="KR107" s="455" t="str">
        <f t="shared" si="221"/>
        <v>FÜ</v>
      </c>
      <c r="KS107" s="455" t="str">
        <f t="shared" si="221"/>
        <v>P</v>
      </c>
      <c r="KT107" s="455" t="str">
        <f t="shared" si="221"/>
        <v>P</v>
      </c>
      <c r="KU107" s="455" t="str">
        <f t="shared" si="221"/>
        <v>P</v>
      </c>
      <c r="KV107" s="953" t="str">
        <f t="shared" si="221"/>
        <v>P</v>
      </c>
      <c r="KW107" s="768" t="str">
        <f t="shared" si="222"/>
        <v>P</v>
      </c>
      <c r="KX107" s="455" t="str">
        <f t="shared" si="222"/>
        <v>P</v>
      </c>
      <c r="KY107" s="455" t="str">
        <f t="shared" si="222"/>
        <v>P</v>
      </c>
      <c r="KZ107" s="455" t="str">
        <f t="shared" si="222"/>
        <v>P</v>
      </c>
      <c r="LA107" s="455" t="str">
        <f t="shared" si="222"/>
        <v>FÜ</v>
      </c>
      <c r="LB107" s="455" t="str">
        <f t="shared" si="222"/>
        <v>P</v>
      </c>
      <c r="LC107" s="954" t="str">
        <f t="shared" si="222"/>
        <v>P</v>
      </c>
      <c r="LD107" s="768" t="str">
        <f t="shared" si="222"/>
        <v>P</v>
      </c>
      <c r="LE107" s="455" t="str">
        <f t="shared" si="222"/>
        <v>P</v>
      </c>
      <c r="LF107" s="455" t="str">
        <f t="shared" si="222"/>
        <v>P</v>
      </c>
      <c r="LG107" s="455" t="str">
        <f t="shared" si="222"/>
        <v>P</v>
      </c>
      <c r="LH107" s="455" t="str">
        <f t="shared" si="222"/>
        <v>P</v>
      </c>
      <c r="LI107" s="455" t="str">
        <f t="shared" si="222"/>
        <v>P</v>
      </c>
      <c r="LJ107" s="953" t="str">
        <f t="shared" si="222"/>
        <v>P</v>
      </c>
      <c r="LK107" s="768" t="str">
        <f t="shared" si="222"/>
        <v>P</v>
      </c>
      <c r="LL107" s="455" t="str">
        <f t="shared" si="222"/>
        <v>P</v>
      </c>
      <c r="LM107" s="455" t="str">
        <f t="shared" si="223"/>
        <v>P</v>
      </c>
      <c r="LN107" s="455" t="str">
        <f t="shared" si="223"/>
        <v>P</v>
      </c>
      <c r="LO107" s="455" t="str">
        <f t="shared" si="223"/>
        <v>P</v>
      </c>
      <c r="LP107" s="455" t="str">
        <f t="shared" si="223"/>
        <v>P</v>
      </c>
      <c r="LQ107" s="953" t="str">
        <f t="shared" si="223"/>
        <v>P</v>
      </c>
      <c r="LR107" s="768" t="str">
        <f t="shared" si="223"/>
        <v>P</v>
      </c>
      <c r="LS107" s="455" t="str">
        <f t="shared" si="223"/>
        <v>P</v>
      </c>
      <c r="LT107" s="455" t="str">
        <f t="shared" si="223"/>
        <v>P</v>
      </c>
      <c r="LU107" s="455" t="str">
        <f t="shared" si="223"/>
        <v>P</v>
      </c>
      <c r="LV107" s="455" t="str">
        <f t="shared" si="223"/>
        <v>P</v>
      </c>
      <c r="LW107" s="455" t="str">
        <f t="shared" si="223"/>
        <v>P</v>
      </c>
      <c r="LX107" s="953" t="str">
        <f t="shared" si="223"/>
        <v>P</v>
      </c>
      <c r="LY107" s="768" t="str">
        <f t="shared" si="223"/>
        <v>P</v>
      </c>
      <c r="LZ107" s="455" t="str">
        <f t="shared" si="223"/>
        <v>P</v>
      </c>
      <c r="MA107" s="455" t="str">
        <f t="shared" si="223"/>
        <v>P</v>
      </c>
      <c r="MB107" s="455" t="str">
        <f t="shared" si="223"/>
        <v>P</v>
      </c>
      <c r="MC107" s="455" t="str">
        <f t="shared" si="224"/>
        <v>P</v>
      </c>
      <c r="MD107" s="455" t="str">
        <f t="shared" si="224"/>
        <v>P</v>
      </c>
      <c r="ME107" s="953" t="str">
        <f t="shared" si="224"/>
        <v>P</v>
      </c>
      <c r="MF107" s="768" t="str">
        <f t="shared" si="224"/>
        <v>P</v>
      </c>
      <c r="MG107" s="455" t="str">
        <f t="shared" si="224"/>
        <v>P</v>
      </c>
      <c r="MH107" s="455" t="str">
        <f t="shared" si="224"/>
        <v>P</v>
      </c>
      <c r="MI107" s="455" t="str">
        <f t="shared" si="224"/>
        <v>P</v>
      </c>
      <c r="MJ107" s="455" t="str">
        <f t="shared" si="224"/>
        <v>P</v>
      </c>
      <c r="MK107" s="455" t="str">
        <f t="shared" si="224"/>
        <v>P</v>
      </c>
      <c r="ML107" s="953" t="str">
        <f t="shared" si="224"/>
        <v>P</v>
      </c>
      <c r="MM107" s="768" t="str">
        <f t="shared" si="224"/>
        <v>P</v>
      </c>
      <c r="MN107" s="455" t="str">
        <f t="shared" si="224"/>
        <v>P</v>
      </c>
      <c r="MO107" s="455" t="str">
        <f t="shared" si="224"/>
        <v>P</v>
      </c>
      <c r="MP107" s="455" t="str">
        <f t="shared" si="224"/>
        <v>P</v>
      </c>
      <c r="MQ107" s="455" t="str">
        <f t="shared" si="224"/>
        <v>P</v>
      </c>
      <c r="MR107" s="455" t="str">
        <f t="shared" si="224"/>
        <v>P</v>
      </c>
      <c r="MS107" s="953" t="str">
        <f t="shared" si="225"/>
        <v>P</v>
      </c>
      <c r="MT107" s="768" t="str">
        <f t="shared" si="225"/>
        <v>P</v>
      </c>
      <c r="MU107" s="455" t="str">
        <f t="shared" si="225"/>
        <v>P</v>
      </c>
      <c r="MV107" s="455" t="str">
        <f t="shared" si="225"/>
        <v>P</v>
      </c>
      <c r="MW107" s="455" t="str">
        <f t="shared" si="225"/>
        <v>P</v>
      </c>
      <c r="MX107" s="455" t="str">
        <f t="shared" si="225"/>
        <v>P</v>
      </c>
      <c r="MY107" s="455" t="str">
        <f t="shared" si="225"/>
        <v>P</v>
      </c>
      <c r="MZ107" s="953" t="str">
        <f t="shared" si="225"/>
        <v>P</v>
      </c>
      <c r="NA107" s="768" t="str">
        <f t="shared" si="225"/>
        <v>P</v>
      </c>
      <c r="NB107" s="455" t="str">
        <f t="shared" si="225"/>
        <v>P</v>
      </c>
      <c r="NC107" s="455" t="str">
        <f t="shared" si="225"/>
        <v>FÜ</v>
      </c>
      <c r="ND107" s="455" t="str">
        <f t="shared" si="225"/>
        <v>FÜ</v>
      </c>
      <c r="NE107" s="455" t="str">
        <f t="shared" si="225"/>
        <v>P</v>
      </c>
      <c r="NF107" s="455" t="str">
        <f t="shared" si="225"/>
        <v>P</v>
      </c>
      <c r="NG107" s="954" t="str">
        <f t="shared" si="225"/>
        <v>P</v>
      </c>
      <c r="NH107" s="768" t="str">
        <f t="shared" si="225"/>
        <v>P</v>
      </c>
      <c r="NI107" s="455" t="str">
        <f t="shared" si="226"/>
        <v>P</v>
      </c>
      <c r="NJ107" s="455" t="str">
        <f t="shared" si="226"/>
        <v>P</v>
      </c>
      <c r="NK107" s="455" t="str">
        <f t="shared" si="226"/>
        <v>P</v>
      </c>
      <c r="NL107" s="455" t="str">
        <f t="shared" si="226"/>
        <v>P</v>
      </c>
      <c r="NM107" s="455" t="str">
        <f t="shared" si="226"/>
        <v>P</v>
      </c>
      <c r="NN107" s="953" t="str">
        <f t="shared" si="226"/>
        <v>P</v>
      </c>
      <c r="NO107" s="83"/>
      <c r="NP107" s="83"/>
      <c r="NQ107" s="83"/>
      <c r="NR107" s="83"/>
      <c r="NS107" s="83"/>
      <c r="NT107" s="83"/>
      <c r="NU107" s="83"/>
      <c r="NV107" s="83"/>
      <c r="NW107" s="83"/>
      <c r="NX107" s="83"/>
      <c r="NY107" s="83"/>
      <c r="NZ107" s="83"/>
      <c r="OA107" s="83"/>
      <c r="OB107" s="83"/>
      <c r="OC107" s="83"/>
      <c r="OD107" s="83"/>
      <c r="OE107" s="83"/>
      <c r="OF107" s="83"/>
      <c r="OG107" s="83"/>
      <c r="OH107" s="83"/>
      <c r="OI107" s="83"/>
      <c r="OJ107" s="83"/>
      <c r="OK107" s="83"/>
      <c r="OL107" s="83"/>
      <c r="OM107" s="83"/>
      <c r="ON107" s="83"/>
      <c r="OO107" s="83"/>
      <c r="OP107" s="83"/>
      <c r="OQ107" s="83"/>
      <c r="OR107" s="83"/>
      <c r="OS107" s="83"/>
      <c r="OT107" s="83"/>
      <c r="OU107" s="83"/>
      <c r="OV107" s="83"/>
      <c r="OW107" s="83"/>
      <c r="OX107" s="83"/>
      <c r="OY107" s="83"/>
      <c r="OZ107" s="83"/>
      <c r="PA107" s="83"/>
      <c r="PB107" s="83"/>
      <c r="PC107" s="83"/>
      <c r="PD107" s="83"/>
      <c r="PE107" s="83"/>
      <c r="PF107" s="83"/>
      <c r="PG107" s="83"/>
      <c r="PH107" s="83"/>
      <c r="PI107" s="83"/>
      <c r="PJ107" s="83"/>
      <c r="PK107" s="83"/>
      <c r="PL107" s="83"/>
      <c r="PM107" s="83"/>
      <c r="PN107" s="83"/>
      <c r="PO107" s="83"/>
      <c r="PP107" s="83"/>
      <c r="PQ107" s="83"/>
      <c r="PR107" s="83"/>
      <c r="PS107" s="83"/>
      <c r="PT107" s="83"/>
      <c r="PU107" s="83"/>
      <c r="PV107" s="83"/>
      <c r="PW107" s="83"/>
      <c r="PX107" s="83"/>
      <c r="PY107" s="83"/>
      <c r="PZ107" s="83"/>
      <c r="QA107" s="83"/>
      <c r="QB107" s="83"/>
      <c r="QC107" s="83"/>
      <c r="QD107" s="83"/>
      <c r="QE107" s="83"/>
      <c r="QF107" s="83"/>
      <c r="QG107" s="83"/>
      <c r="QH107" s="83"/>
      <c r="QI107" s="83"/>
      <c r="QJ107" s="83"/>
      <c r="QK107" s="83"/>
      <c r="QL107" s="83"/>
      <c r="QM107" s="83"/>
      <c r="QN107" s="83"/>
      <c r="QO107" s="83"/>
      <c r="QP107" s="83"/>
      <c r="QQ107" s="83"/>
      <c r="QR107" s="83"/>
      <c r="QS107" s="83"/>
      <c r="QT107" s="83"/>
      <c r="QU107" s="83"/>
      <c r="QV107" s="83"/>
      <c r="QW107" s="83"/>
      <c r="QX107" s="83"/>
      <c r="QY107" s="83"/>
      <c r="QZ107" s="83"/>
      <c r="RA107" s="83"/>
      <c r="RB107" s="83"/>
      <c r="RC107" s="83"/>
      <c r="RD107" s="83"/>
      <c r="RE107" s="83"/>
      <c r="RF107" s="83"/>
      <c r="RG107" s="83"/>
      <c r="RH107" s="83"/>
      <c r="RI107" s="83"/>
      <c r="RJ107" s="83"/>
      <c r="RK107" s="83"/>
      <c r="RL107" s="83"/>
      <c r="RM107" s="83"/>
      <c r="RN107" s="83"/>
      <c r="RO107" s="83"/>
      <c r="RP107" s="83"/>
      <c r="RQ107" s="83"/>
      <c r="RR107" s="83"/>
      <c r="RS107" s="83"/>
      <c r="RT107" s="83"/>
      <c r="RU107" s="83"/>
      <c r="RV107" s="83"/>
      <c r="RW107" s="83"/>
      <c r="RX107" s="83"/>
      <c r="RY107" s="83"/>
      <c r="RZ107" s="83"/>
      <c r="SA107" s="83"/>
      <c r="SB107" s="83"/>
      <c r="SC107" s="83"/>
      <c r="SD107" s="83"/>
      <c r="SE107" s="83"/>
      <c r="SF107" s="83"/>
      <c r="SG107" s="83"/>
      <c r="SH107" s="83"/>
      <c r="SI107" s="83"/>
      <c r="SJ107" s="83"/>
      <c r="SK107" s="83"/>
      <c r="SL107" s="83"/>
      <c r="SM107" s="83"/>
      <c r="SN107" s="83"/>
      <c r="SO107" s="83"/>
      <c r="SP107" s="83"/>
      <c r="SQ107" s="83"/>
      <c r="SR107" s="83"/>
      <c r="SS107" s="83"/>
      <c r="ST107" s="83"/>
      <c r="SU107" s="83"/>
      <c r="SV107" s="83"/>
      <c r="SW107" s="83"/>
      <c r="SX107" s="83"/>
      <c r="SY107" s="83"/>
      <c r="SZ107" s="83"/>
      <c r="TA107" s="83"/>
      <c r="TB107" s="83"/>
      <c r="TC107" s="83"/>
      <c r="TD107" s="83"/>
      <c r="TE107" s="83"/>
      <c r="TF107" s="83"/>
      <c r="TG107" s="83"/>
      <c r="TH107" s="83"/>
      <c r="TI107" s="83"/>
      <c r="TJ107" s="83"/>
      <c r="TK107" s="83"/>
      <c r="TL107" s="83"/>
      <c r="TM107" s="83"/>
      <c r="TN107" s="83"/>
      <c r="TO107" s="83"/>
      <c r="TP107" s="83"/>
      <c r="TQ107" s="83"/>
      <c r="TR107" s="83"/>
      <c r="TS107" s="83"/>
      <c r="TT107" s="83"/>
      <c r="TU107" s="83"/>
      <c r="TV107" s="83"/>
      <c r="TW107" s="83"/>
      <c r="TX107" s="83"/>
      <c r="TY107" s="83"/>
      <c r="TZ107" s="83"/>
      <c r="UA107" s="83"/>
      <c r="UB107" s="83"/>
      <c r="UC107" s="83"/>
      <c r="UD107" s="83"/>
      <c r="UE107" s="83"/>
      <c r="UF107" s="83"/>
      <c r="UG107" s="83"/>
      <c r="UH107" s="83"/>
      <c r="UI107" s="83"/>
      <c r="UJ107" s="83"/>
      <c r="UK107" s="83"/>
      <c r="UL107" s="83"/>
      <c r="UM107" s="83"/>
      <c r="UN107" s="83"/>
      <c r="UO107" s="83"/>
      <c r="UP107" s="83"/>
      <c r="UQ107" s="83"/>
    </row>
    <row r="108" spans="1:563" s="1" customFormat="1" hidden="1" x14ac:dyDescent="0.2">
      <c r="A108" s="938">
        <f>alapadatok!A90</f>
        <v>25</v>
      </c>
      <c r="B108" s="678" t="str">
        <f>IF(alapadatok!C90="","",alapadatok!C90)</f>
        <v/>
      </c>
      <c r="C108" s="584" t="str">
        <f>IF(alapadatok!B90="","",alapadatok!B90)</f>
        <v/>
      </c>
      <c r="D108" s="584" t="str">
        <f>IF(alapadatok!D90="","",alapadatok!D90)</f>
        <v/>
      </c>
      <c r="E108" s="948" t="str">
        <f>IF(alapadatok!K90="","",alapadatok!K90)</f>
        <v/>
      </c>
      <c r="F108" s="952" t="str">
        <f t="shared" si="227"/>
        <v/>
      </c>
      <c r="G108" s="953" t="str">
        <f t="shared" si="227"/>
        <v/>
      </c>
      <c r="H108" s="768" t="str">
        <f t="shared" si="227"/>
        <v/>
      </c>
      <c r="I108" s="455" t="str">
        <f t="shared" si="227"/>
        <v/>
      </c>
      <c r="J108" s="455" t="str">
        <f t="shared" si="227"/>
        <v/>
      </c>
      <c r="K108" s="455" t="str">
        <f t="shared" si="227"/>
        <v/>
      </c>
      <c r="L108" s="455" t="str">
        <f t="shared" si="227"/>
        <v/>
      </c>
      <c r="M108" s="455" t="str">
        <f t="shared" si="227"/>
        <v/>
      </c>
      <c r="N108" s="953" t="str">
        <f t="shared" si="227"/>
        <v/>
      </c>
      <c r="O108" s="768" t="str">
        <f t="shared" si="227"/>
        <v/>
      </c>
      <c r="P108" s="455" t="str">
        <f t="shared" si="227"/>
        <v/>
      </c>
      <c r="Q108" s="455" t="str">
        <f t="shared" si="227"/>
        <v/>
      </c>
      <c r="R108" s="455" t="str">
        <f t="shared" si="227"/>
        <v/>
      </c>
      <c r="S108" s="455" t="str">
        <f t="shared" si="227"/>
        <v/>
      </c>
      <c r="T108" s="455" t="str">
        <f t="shared" si="227"/>
        <v/>
      </c>
      <c r="U108" s="953" t="str">
        <f t="shared" si="204"/>
        <v/>
      </c>
      <c r="V108" s="768" t="str">
        <f t="shared" si="204"/>
        <v/>
      </c>
      <c r="W108" s="455" t="str">
        <f t="shared" si="204"/>
        <v/>
      </c>
      <c r="X108" s="455" t="str">
        <f t="shared" si="204"/>
        <v/>
      </c>
      <c r="Y108" s="455" t="str">
        <f t="shared" si="204"/>
        <v/>
      </c>
      <c r="Z108" s="455" t="str">
        <f t="shared" si="204"/>
        <v/>
      </c>
      <c r="AA108" s="455" t="str">
        <f t="shared" si="204"/>
        <v/>
      </c>
      <c r="AB108" s="953" t="str">
        <f t="shared" si="204"/>
        <v/>
      </c>
      <c r="AC108" s="768" t="str">
        <f t="shared" si="204"/>
        <v/>
      </c>
      <c r="AD108" s="455" t="str">
        <f t="shared" si="204"/>
        <v/>
      </c>
      <c r="AE108" s="455" t="str">
        <f t="shared" si="204"/>
        <v/>
      </c>
      <c r="AF108" s="455" t="str">
        <f t="shared" si="204"/>
        <v/>
      </c>
      <c r="AG108" s="455" t="str">
        <f t="shared" si="204"/>
        <v/>
      </c>
      <c r="AH108" s="455" t="str">
        <f t="shared" si="204"/>
        <v/>
      </c>
      <c r="AI108" s="953" t="str">
        <f t="shared" si="204"/>
        <v/>
      </c>
      <c r="AJ108" s="768" t="str">
        <f t="shared" si="204"/>
        <v/>
      </c>
      <c r="AK108" s="455" t="str">
        <f t="shared" si="205"/>
        <v/>
      </c>
      <c r="AL108" s="455" t="str">
        <f t="shared" si="205"/>
        <v/>
      </c>
      <c r="AM108" s="455" t="str">
        <f t="shared" si="205"/>
        <v/>
      </c>
      <c r="AN108" s="455" t="str">
        <f t="shared" si="205"/>
        <v/>
      </c>
      <c r="AO108" s="455" t="str">
        <f t="shared" si="205"/>
        <v/>
      </c>
      <c r="AP108" s="953" t="str">
        <f t="shared" si="205"/>
        <v/>
      </c>
      <c r="AQ108" s="768" t="str">
        <f t="shared" si="205"/>
        <v/>
      </c>
      <c r="AR108" s="455" t="str">
        <f t="shared" si="205"/>
        <v/>
      </c>
      <c r="AS108" s="455" t="str">
        <f t="shared" si="205"/>
        <v/>
      </c>
      <c r="AT108" s="455" t="str">
        <f t="shared" si="205"/>
        <v/>
      </c>
      <c r="AU108" s="455" t="str">
        <f t="shared" si="205"/>
        <v/>
      </c>
      <c r="AV108" s="455" t="str">
        <f t="shared" si="205"/>
        <v/>
      </c>
      <c r="AW108" s="953" t="str">
        <f t="shared" si="205"/>
        <v/>
      </c>
      <c r="AX108" s="768" t="str">
        <f t="shared" si="205"/>
        <v/>
      </c>
      <c r="AY108" s="455" t="str">
        <f t="shared" si="205"/>
        <v/>
      </c>
      <c r="AZ108" s="455" t="str">
        <f t="shared" si="205"/>
        <v/>
      </c>
      <c r="BA108" s="455" t="str">
        <f t="shared" si="206"/>
        <v/>
      </c>
      <c r="BB108" s="455" t="str">
        <f t="shared" si="206"/>
        <v/>
      </c>
      <c r="BC108" s="455" t="str">
        <f t="shared" si="206"/>
        <v/>
      </c>
      <c r="BD108" s="953" t="str">
        <f t="shared" si="206"/>
        <v/>
      </c>
      <c r="BE108" s="768" t="str">
        <f t="shared" si="206"/>
        <v/>
      </c>
      <c r="BF108" s="455" t="str">
        <f t="shared" si="206"/>
        <v/>
      </c>
      <c r="BG108" s="455" t="str">
        <f t="shared" si="206"/>
        <v/>
      </c>
      <c r="BH108" s="455" t="str">
        <f t="shared" si="206"/>
        <v/>
      </c>
      <c r="BI108" s="455" t="str">
        <f t="shared" si="206"/>
        <v/>
      </c>
      <c r="BJ108" s="455" t="str">
        <f t="shared" si="206"/>
        <v/>
      </c>
      <c r="BK108" s="953" t="str">
        <f t="shared" si="206"/>
        <v/>
      </c>
      <c r="BL108" s="768" t="str">
        <f t="shared" si="206"/>
        <v/>
      </c>
      <c r="BM108" s="455" t="str">
        <f t="shared" si="206"/>
        <v/>
      </c>
      <c r="BN108" s="455" t="str">
        <f t="shared" si="206"/>
        <v/>
      </c>
      <c r="BO108" s="455" t="str">
        <f t="shared" si="206"/>
        <v/>
      </c>
      <c r="BP108" s="455" t="str">
        <f t="shared" si="206"/>
        <v/>
      </c>
      <c r="BQ108" s="455" t="str">
        <f t="shared" si="207"/>
        <v/>
      </c>
      <c r="BR108" s="953" t="str">
        <f t="shared" si="207"/>
        <v/>
      </c>
      <c r="BS108" s="768" t="str">
        <f t="shared" si="207"/>
        <v/>
      </c>
      <c r="BT108" s="455" t="str">
        <f t="shared" si="207"/>
        <v/>
      </c>
      <c r="BU108" s="455" t="str">
        <f t="shared" si="207"/>
        <v/>
      </c>
      <c r="BV108" s="455" t="str">
        <f t="shared" si="207"/>
        <v/>
      </c>
      <c r="BW108" s="455" t="str">
        <f t="shared" si="207"/>
        <v/>
      </c>
      <c r="BX108" s="455" t="str">
        <f t="shared" si="207"/>
        <v/>
      </c>
      <c r="BY108" s="953" t="str">
        <f t="shared" si="207"/>
        <v/>
      </c>
      <c r="BZ108" s="768" t="str">
        <f t="shared" si="207"/>
        <v/>
      </c>
      <c r="CA108" s="455" t="str">
        <f t="shared" si="207"/>
        <v/>
      </c>
      <c r="CB108" s="455" t="str">
        <f t="shared" si="207"/>
        <v/>
      </c>
      <c r="CC108" s="455" t="str">
        <f t="shared" si="207"/>
        <v/>
      </c>
      <c r="CD108" s="455" t="str">
        <f t="shared" si="207"/>
        <v/>
      </c>
      <c r="CE108" s="455" t="str">
        <f t="shared" si="207"/>
        <v/>
      </c>
      <c r="CF108" s="953" t="str">
        <f t="shared" si="207"/>
        <v/>
      </c>
      <c r="CG108" s="768" t="str">
        <f t="shared" si="208"/>
        <v/>
      </c>
      <c r="CH108" s="455" t="str">
        <f t="shared" si="208"/>
        <v/>
      </c>
      <c r="CI108" s="455" t="str">
        <f t="shared" si="208"/>
        <v/>
      </c>
      <c r="CJ108" s="455" t="str">
        <f t="shared" si="208"/>
        <v/>
      </c>
      <c r="CK108" s="455" t="str">
        <f t="shared" si="208"/>
        <v/>
      </c>
      <c r="CL108" s="455" t="str">
        <f t="shared" si="208"/>
        <v/>
      </c>
      <c r="CM108" s="953" t="str">
        <f t="shared" si="208"/>
        <v/>
      </c>
      <c r="CN108" s="768" t="str">
        <f t="shared" si="208"/>
        <v/>
      </c>
      <c r="CO108" s="455" t="str">
        <f t="shared" si="208"/>
        <v/>
      </c>
      <c r="CP108" s="455" t="str">
        <f t="shared" si="208"/>
        <v/>
      </c>
      <c r="CQ108" s="455" t="str">
        <f t="shared" si="208"/>
        <v/>
      </c>
      <c r="CR108" s="455" t="str">
        <f t="shared" si="208"/>
        <v/>
      </c>
      <c r="CS108" s="455" t="str">
        <f t="shared" si="208"/>
        <v/>
      </c>
      <c r="CT108" s="953" t="str">
        <f t="shared" si="208"/>
        <v/>
      </c>
      <c r="CU108" s="952" t="str">
        <f t="shared" si="208"/>
        <v/>
      </c>
      <c r="CV108" s="455" t="str">
        <f t="shared" si="208"/>
        <v/>
      </c>
      <c r="CW108" s="455" t="str">
        <f t="shared" si="209"/>
        <v/>
      </c>
      <c r="CX108" s="455" t="str">
        <f t="shared" si="209"/>
        <v/>
      </c>
      <c r="CY108" s="455" t="str">
        <f t="shared" si="209"/>
        <v/>
      </c>
      <c r="CZ108" s="455" t="str">
        <f t="shared" si="209"/>
        <v/>
      </c>
      <c r="DA108" s="953" t="str">
        <f t="shared" si="209"/>
        <v/>
      </c>
      <c r="DB108" s="768" t="str">
        <f t="shared" si="209"/>
        <v/>
      </c>
      <c r="DC108" s="455" t="str">
        <f t="shared" si="209"/>
        <v/>
      </c>
      <c r="DD108" s="455" t="str">
        <f t="shared" si="209"/>
        <v/>
      </c>
      <c r="DE108" s="455" t="str">
        <f t="shared" si="209"/>
        <v/>
      </c>
      <c r="DF108" s="455" t="str">
        <f t="shared" si="209"/>
        <v/>
      </c>
      <c r="DG108" s="455" t="str">
        <f t="shared" si="209"/>
        <v/>
      </c>
      <c r="DH108" s="953" t="str">
        <f t="shared" si="209"/>
        <v/>
      </c>
      <c r="DI108" s="768" t="str">
        <f t="shared" si="209"/>
        <v/>
      </c>
      <c r="DJ108" s="455" t="str">
        <f t="shared" si="209"/>
        <v/>
      </c>
      <c r="DK108" s="455" t="str">
        <f t="shared" si="209"/>
        <v/>
      </c>
      <c r="DL108" s="455" t="str">
        <f t="shared" si="209"/>
        <v/>
      </c>
      <c r="DM108" s="455" t="str">
        <f t="shared" si="210"/>
        <v/>
      </c>
      <c r="DN108" s="455" t="str">
        <f t="shared" si="210"/>
        <v/>
      </c>
      <c r="DO108" s="953" t="str">
        <f t="shared" si="210"/>
        <v/>
      </c>
      <c r="DP108" s="768" t="str">
        <f t="shared" si="210"/>
        <v/>
      </c>
      <c r="DQ108" s="455" t="str">
        <f t="shared" si="210"/>
        <v/>
      </c>
      <c r="DR108" s="455" t="str">
        <f t="shared" si="210"/>
        <v/>
      </c>
      <c r="DS108" s="455" t="str">
        <f t="shared" si="210"/>
        <v/>
      </c>
      <c r="DT108" s="455" t="str">
        <f t="shared" si="210"/>
        <v/>
      </c>
      <c r="DU108" s="455" t="str">
        <f t="shared" si="210"/>
        <v/>
      </c>
      <c r="DV108" s="953" t="str">
        <f t="shared" si="210"/>
        <v/>
      </c>
      <c r="DW108" s="768" t="str">
        <f t="shared" si="210"/>
        <v/>
      </c>
      <c r="DX108" s="455" t="str">
        <f t="shared" si="210"/>
        <v/>
      </c>
      <c r="DY108" s="455" t="str">
        <f t="shared" si="210"/>
        <v/>
      </c>
      <c r="DZ108" s="455" t="str">
        <f t="shared" si="210"/>
        <v/>
      </c>
      <c r="EA108" s="455" t="str">
        <f t="shared" si="210"/>
        <v/>
      </c>
      <c r="EB108" s="455" t="str">
        <f t="shared" si="210"/>
        <v/>
      </c>
      <c r="EC108" s="954" t="str">
        <f t="shared" si="211"/>
        <v/>
      </c>
      <c r="ED108" s="768" t="str">
        <f t="shared" si="211"/>
        <v/>
      </c>
      <c r="EE108" s="455" t="str">
        <f t="shared" si="211"/>
        <v/>
      </c>
      <c r="EF108" s="455" t="str">
        <f t="shared" si="211"/>
        <v/>
      </c>
      <c r="EG108" s="455" t="str">
        <f t="shared" si="211"/>
        <v/>
      </c>
      <c r="EH108" s="455" t="str">
        <f t="shared" si="211"/>
        <v/>
      </c>
      <c r="EI108" s="455" t="str">
        <f t="shared" si="211"/>
        <v/>
      </c>
      <c r="EJ108" s="953" t="str">
        <f t="shared" si="211"/>
        <v/>
      </c>
      <c r="EK108" s="768" t="str">
        <f t="shared" si="211"/>
        <v/>
      </c>
      <c r="EL108" s="455" t="str">
        <f t="shared" si="211"/>
        <v/>
      </c>
      <c r="EM108" s="455" t="str">
        <f t="shared" si="211"/>
        <v/>
      </c>
      <c r="EN108" s="455" t="str">
        <f t="shared" si="211"/>
        <v/>
      </c>
      <c r="EO108" s="455" t="str">
        <f t="shared" si="211"/>
        <v/>
      </c>
      <c r="EP108" s="455" t="str">
        <f t="shared" si="211"/>
        <v/>
      </c>
      <c r="EQ108" s="953" t="str">
        <f t="shared" si="211"/>
        <v/>
      </c>
      <c r="ER108" s="768" t="str">
        <f t="shared" si="211"/>
        <v/>
      </c>
      <c r="ES108" s="455" t="str">
        <f t="shared" si="212"/>
        <v/>
      </c>
      <c r="ET108" s="455" t="str">
        <f t="shared" si="212"/>
        <v/>
      </c>
      <c r="EU108" s="455" t="str">
        <f t="shared" si="212"/>
        <v/>
      </c>
      <c r="EV108" s="455" t="str">
        <f t="shared" si="212"/>
        <v/>
      </c>
      <c r="EW108" s="455" t="str">
        <f t="shared" si="212"/>
        <v/>
      </c>
      <c r="EX108" s="953" t="str">
        <f t="shared" si="212"/>
        <v/>
      </c>
      <c r="EY108" s="768" t="str">
        <f t="shared" si="212"/>
        <v/>
      </c>
      <c r="EZ108" s="455" t="str">
        <f t="shared" si="212"/>
        <v/>
      </c>
      <c r="FA108" s="455" t="str">
        <f t="shared" si="212"/>
        <v/>
      </c>
      <c r="FB108" s="455" t="str">
        <f t="shared" si="212"/>
        <v/>
      </c>
      <c r="FC108" s="455" t="str">
        <f t="shared" si="212"/>
        <v/>
      </c>
      <c r="FD108" s="455" t="str">
        <f t="shared" si="212"/>
        <v/>
      </c>
      <c r="FE108" s="953" t="str">
        <f t="shared" si="212"/>
        <v/>
      </c>
      <c r="FF108" s="768" t="str">
        <f t="shared" si="212"/>
        <v/>
      </c>
      <c r="FG108" s="455" t="str">
        <f t="shared" si="212"/>
        <v/>
      </c>
      <c r="FH108" s="455" t="str">
        <f t="shared" si="212"/>
        <v/>
      </c>
      <c r="FI108" s="455" t="str">
        <f t="shared" si="213"/>
        <v/>
      </c>
      <c r="FJ108" s="455" t="str">
        <f t="shared" si="213"/>
        <v/>
      </c>
      <c r="FK108" s="455" t="str">
        <f t="shared" si="213"/>
        <v/>
      </c>
      <c r="FL108" s="953" t="str">
        <f t="shared" si="213"/>
        <v/>
      </c>
      <c r="FM108" s="768" t="str">
        <f t="shared" si="213"/>
        <v/>
      </c>
      <c r="FN108" s="455" t="str">
        <f t="shared" si="213"/>
        <v/>
      </c>
      <c r="FO108" s="455" t="str">
        <f t="shared" si="213"/>
        <v/>
      </c>
      <c r="FP108" s="455" t="str">
        <f t="shared" si="213"/>
        <v/>
      </c>
      <c r="FQ108" s="455" t="str">
        <f t="shared" si="213"/>
        <v/>
      </c>
      <c r="FR108" s="455" t="str">
        <f t="shared" si="213"/>
        <v/>
      </c>
      <c r="FS108" s="953" t="str">
        <f t="shared" si="213"/>
        <v/>
      </c>
      <c r="FT108" s="768" t="str">
        <f t="shared" si="213"/>
        <v/>
      </c>
      <c r="FU108" s="455" t="str">
        <f t="shared" si="213"/>
        <v/>
      </c>
      <c r="FV108" s="455" t="str">
        <f t="shared" si="213"/>
        <v/>
      </c>
      <c r="FW108" s="455" t="str">
        <f t="shared" si="213"/>
        <v/>
      </c>
      <c r="FX108" s="455" t="str">
        <f t="shared" si="213"/>
        <v/>
      </c>
      <c r="FY108" s="455" t="str">
        <f t="shared" si="214"/>
        <v/>
      </c>
      <c r="FZ108" s="953" t="str">
        <f t="shared" si="214"/>
        <v/>
      </c>
      <c r="GA108" s="768" t="str">
        <f t="shared" si="214"/>
        <v/>
      </c>
      <c r="GB108" s="455" t="str">
        <f t="shared" si="214"/>
        <v/>
      </c>
      <c r="GC108" s="455" t="str">
        <f t="shared" si="214"/>
        <v/>
      </c>
      <c r="GD108" s="455" t="str">
        <f t="shared" si="214"/>
        <v/>
      </c>
      <c r="GE108" s="455" t="str">
        <f t="shared" si="214"/>
        <v/>
      </c>
      <c r="GF108" s="953" t="str">
        <f t="shared" si="214"/>
        <v/>
      </c>
      <c r="GG108" s="768" t="str">
        <f t="shared" si="214"/>
        <v/>
      </c>
      <c r="GH108" s="455" t="str">
        <f t="shared" si="214"/>
        <v/>
      </c>
      <c r="GI108" s="455" t="str">
        <f t="shared" si="214"/>
        <v/>
      </c>
      <c r="GJ108" s="455" t="str">
        <f t="shared" si="214"/>
        <v/>
      </c>
      <c r="GK108" s="455" t="str">
        <f t="shared" si="214"/>
        <v/>
      </c>
      <c r="GL108" s="455" t="str">
        <f t="shared" si="214"/>
        <v/>
      </c>
      <c r="GM108" s="455" t="str">
        <f t="shared" si="214"/>
        <v/>
      </c>
      <c r="GN108" s="954" t="str">
        <f t="shared" si="214"/>
        <v/>
      </c>
      <c r="GO108" s="768" t="str">
        <f t="shared" si="215"/>
        <v/>
      </c>
      <c r="GP108" s="455" t="str">
        <f t="shared" si="215"/>
        <v/>
      </c>
      <c r="GQ108" s="455" t="str">
        <f t="shared" si="215"/>
        <v/>
      </c>
      <c r="GR108" s="455" t="str">
        <f t="shared" si="215"/>
        <v/>
      </c>
      <c r="GS108" s="455" t="str">
        <f t="shared" si="215"/>
        <v/>
      </c>
      <c r="GT108" s="455" t="str">
        <f t="shared" si="215"/>
        <v/>
      </c>
      <c r="GU108" s="953" t="str">
        <f t="shared" si="215"/>
        <v/>
      </c>
      <c r="GV108" s="768" t="str">
        <f t="shared" si="215"/>
        <v/>
      </c>
      <c r="GW108" s="455" t="str">
        <f t="shared" si="215"/>
        <v/>
      </c>
      <c r="GX108" s="455" t="str">
        <f t="shared" si="215"/>
        <v/>
      </c>
      <c r="GY108" s="455" t="str">
        <f t="shared" si="215"/>
        <v/>
      </c>
      <c r="GZ108" s="455" t="str">
        <f t="shared" si="215"/>
        <v/>
      </c>
      <c r="HA108" s="455" t="str">
        <f t="shared" si="215"/>
        <v/>
      </c>
      <c r="HB108" s="953" t="str">
        <f t="shared" si="215"/>
        <v/>
      </c>
      <c r="HC108" s="768" t="str">
        <f t="shared" si="215"/>
        <v/>
      </c>
      <c r="HD108" s="455" t="str">
        <f t="shared" si="215"/>
        <v/>
      </c>
      <c r="HE108" s="455" t="str">
        <f t="shared" si="216"/>
        <v/>
      </c>
      <c r="HF108" s="455" t="str">
        <f t="shared" si="216"/>
        <v/>
      </c>
      <c r="HG108" s="455" t="str">
        <f t="shared" si="216"/>
        <v/>
      </c>
      <c r="HH108" s="455" t="str">
        <f t="shared" si="216"/>
        <v/>
      </c>
      <c r="HI108" s="953" t="str">
        <f t="shared" si="216"/>
        <v/>
      </c>
      <c r="HJ108" s="768" t="str">
        <f t="shared" si="216"/>
        <v/>
      </c>
      <c r="HK108" s="455" t="str">
        <f t="shared" si="216"/>
        <v/>
      </c>
      <c r="HL108" s="455" t="str">
        <f t="shared" si="216"/>
        <v/>
      </c>
      <c r="HM108" s="455" t="str">
        <f t="shared" si="216"/>
        <v/>
      </c>
      <c r="HN108" s="955" t="str">
        <f t="shared" si="216"/>
        <v/>
      </c>
      <c r="HO108" s="455" t="str">
        <f t="shared" si="216"/>
        <v/>
      </c>
      <c r="HP108" s="953" t="str">
        <f t="shared" si="216"/>
        <v/>
      </c>
      <c r="HQ108" s="768" t="str">
        <f t="shared" si="216"/>
        <v/>
      </c>
      <c r="HR108" s="455" t="str">
        <f t="shared" si="216"/>
        <v/>
      </c>
      <c r="HS108" s="455" t="str">
        <f t="shared" si="216"/>
        <v/>
      </c>
      <c r="HT108" s="455" t="str">
        <f t="shared" si="216"/>
        <v/>
      </c>
      <c r="HU108" s="455" t="str">
        <f t="shared" si="217"/>
        <v/>
      </c>
      <c r="HV108" s="455" t="str">
        <f t="shared" si="217"/>
        <v/>
      </c>
      <c r="HW108" s="953" t="str">
        <f t="shared" si="217"/>
        <v/>
      </c>
      <c r="HX108" s="768" t="str">
        <f t="shared" si="217"/>
        <v/>
      </c>
      <c r="HY108" s="455" t="str">
        <f t="shared" si="217"/>
        <v/>
      </c>
      <c r="HZ108" s="455" t="str">
        <f t="shared" si="217"/>
        <v/>
      </c>
      <c r="IA108" s="455" t="str">
        <f t="shared" si="217"/>
        <v/>
      </c>
      <c r="IB108" s="455" t="str">
        <f t="shared" si="217"/>
        <v/>
      </c>
      <c r="IC108" s="455" t="str">
        <f t="shared" si="217"/>
        <v/>
      </c>
      <c r="ID108" s="953" t="str">
        <f t="shared" si="217"/>
        <v/>
      </c>
      <c r="IE108" s="768" t="str">
        <f t="shared" si="217"/>
        <v/>
      </c>
      <c r="IF108" s="455" t="str">
        <f t="shared" si="217"/>
        <v/>
      </c>
      <c r="IG108" s="455" t="str">
        <f t="shared" si="217"/>
        <v/>
      </c>
      <c r="IH108" s="455" t="str">
        <f t="shared" si="217"/>
        <v/>
      </c>
      <c r="II108" s="455" t="str">
        <f t="shared" si="217"/>
        <v/>
      </c>
      <c r="IJ108" s="455" t="str">
        <f t="shared" si="217"/>
        <v/>
      </c>
      <c r="IK108" s="953" t="str">
        <f t="shared" si="218"/>
        <v/>
      </c>
      <c r="IL108" s="768" t="str">
        <f t="shared" si="218"/>
        <v/>
      </c>
      <c r="IM108" s="455" t="str">
        <f t="shared" si="218"/>
        <v/>
      </c>
      <c r="IN108" s="455" t="str">
        <f t="shared" si="218"/>
        <v/>
      </c>
      <c r="IO108" s="455" t="str">
        <f t="shared" si="218"/>
        <v/>
      </c>
      <c r="IP108" s="455" t="str">
        <f t="shared" si="218"/>
        <v/>
      </c>
      <c r="IQ108" s="455" t="str">
        <f t="shared" si="218"/>
        <v/>
      </c>
      <c r="IR108" s="953" t="str">
        <f t="shared" si="218"/>
        <v/>
      </c>
      <c r="IS108" s="768" t="str">
        <f t="shared" si="218"/>
        <v/>
      </c>
      <c r="IT108" s="455" t="str">
        <f t="shared" si="218"/>
        <v/>
      </c>
      <c r="IU108" s="455" t="str">
        <f t="shared" si="218"/>
        <v/>
      </c>
      <c r="IV108" s="455" t="str">
        <f t="shared" si="218"/>
        <v/>
      </c>
      <c r="IW108" s="455" t="str">
        <f t="shared" si="218"/>
        <v/>
      </c>
      <c r="IX108" s="455" t="str">
        <f t="shared" si="218"/>
        <v/>
      </c>
      <c r="IY108" s="954" t="str">
        <f t="shared" si="218"/>
        <v/>
      </c>
      <c r="IZ108" s="768" t="str">
        <f t="shared" si="218"/>
        <v/>
      </c>
      <c r="JA108" s="455" t="str">
        <f t="shared" si="219"/>
        <v/>
      </c>
      <c r="JB108" s="455" t="str">
        <f t="shared" si="219"/>
        <v/>
      </c>
      <c r="JC108" s="455" t="str">
        <f t="shared" si="219"/>
        <v/>
      </c>
      <c r="JD108" s="455" t="str">
        <f t="shared" si="219"/>
        <v/>
      </c>
      <c r="JE108" s="455" t="str">
        <f t="shared" si="219"/>
        <v/>
      </c>
      <c r="JF108" s="953" t="str">
        <f t="shared" si="219"/>
        <v/>
      </c>
      <c r="JG108" s="768" t="str">
        <f t="shared" si="219"/>
        <v/>
      </c>
      <c r="JH108" s="455" t="str">
        <f t="shared" si="219"/>
        <v/>
      </c>
      <c r="JI108" s="455" t="str">
        <f t="shared" si="219"/>
        <v/>
      </c>
      <c r="JJ108" s="455" t="str">
        <f t="shared" si="219"/>
        <v/>
      </c>
      <c r="JK108" s="455" t="str">
        <f t="shared" si="219"/>
        <v/>
      </c>
      <c r="JL108" s="455" t="str">
        <f t="shared" si="219"/>
        <v/>
      </c>
      <c r="JM108" s="953" t="str">
        <f t="shared" si="219"/>
        <v/>
      </c>
      <c r="JN108" s="768" t="str">
        <f t="shared" si="219"/>
        <v/>
      </c>
      <c r="JO108" s="455" t="str">
        <f t="shared" si="219"/>
        <v/>
      </c>
      <c r="JP108" s="455" t="str">
        <f t="shared" si="219"/>
        <v/>
      </c>
      <c r="JQ108" s="455" t="str">
        <f t="shared" si="220"/>
        <v/>
      </c>
      <c r="JR108" s="455" t="str">
        <f t="shared" si="220"/>
        <v/>
      </c>
      <c r="JS108" s="455" t="str">
        <f t="shared" si="220"/>
        <v/>
      </c>
      <c r="JT108" s="953" t="str">
        <f t="shared" si="220"/>
        <v/>
      </c>
      <c r="JU108" s="768" t="str">
        <f t="shared" si="220"/>
        <v/>
      </c>
      <c r="JV108" s="455" t="str">
        <f t="shared" si="220"/>
        <v/>
      </c>
      <c r="JW108" s="455" t="str">
        <f t="shared" si="220"/>
        <v/>
      </c>
      <c r="JX108" s="455" t="str">
        <f t="shared" si="220"/>
        <v/>
      </c>
      <c r="JY108" s="455" t="str">
        <f t="shared" si="220"/>
        <v/>
      </c>
      <c r="JZ108" s="455" t="str">
        <f t="shared" si="220"/>
        <v/>
      </c>
      <c r="KA108" s="953" t="str">
        <f t="shared" si="220"/>
        <v/>
      </c>
      <c r="KB108" s="768" t="str">
        <f t="shared" si="220"/>
        <v/>
      </c>
      <c r="KC108" s="455" t="str">
        <f t="shared" si="220"/>
        <v/>
      </c>
      <c r="KD108" s="455" t="str">
        <f t="shared" si="220"/>
        <v/>
      </c>
      <c r="KE108" s="455" t="str">
        <f t="shared" si="220"/>
        <v/>
      </c>
      <c r="KF108" s="455" t="str">
        <f t="shared" si="220"/>
        <v/>
      </c>
      <c r="KG108" s="455" t="str">
        <f t="shared" si="221"/>
        <v/>
      </c>
      <c r="KH108" s="953" t="str">
        <f t="shared" si="221"/>
        <v/>
      </c>
      <c r="KI108" s="768" t="str">
        <f t="shared" si="221"/>
        <v/>
      </c>
      <c r="KJ108" s="455" t="str">
        <f t="shared" si="221"/>
        <v/>
      </c>
      <c r="KK108" s="455" t="str">
        <f t="shared" si="221"/>
        <v/>
      </c>
      <c r="KL108" s="455" t="str">
        <f t="shared" si="221"/>
        <v/>
      </c>
      <c r="KM108" s="455" t="str">
        <f t="shared" si="221"/>
        <v/>
      </c>
      <c r="KN108" s="455" t="str">
        <f t="shared" si="221"/>
        <v/>
      </c>
      <c r="KO108" s="953" t="str">
        <f t="shared" si="221"/>
        <v/>
      </c>
      <c r="KP108" s="768" t="str">
        <f t="shared" si="221"/>
        <v/>
      </c>
      <c r="KQ108" s="455" t="str">
        <f t="shared" si="221"/>
        <v/>
      </c>
      <c r="KR108" s="455" t="str">
        <f t="shared" si="221"/>
        <v/>
      </c>
      <c r="KS108" s="455" t="str">
        <f t="shared" si="221"/>
        <v/>
      </c>
      <c r="KT108" s="455" t="str">
        <f t="shared" si="221"/>
        <v/>
      </c>
      <c r="KU108" s="455" t="str">
        <f t="shared" si="221"/>
        <v/>
      </c>
      <c r="KV108" s="953" t="str">
        <f t="shared" si="221"/>
        <v/>
      </c>
      <c r="KW108" s="768" t="str">
        <f t="shared" si="222"/>
        <v/>
      </c>
      <c r="KX108" s="455" t="str">
        <f t="shared" si="222"/>
        <v/>
      </c>
      <c r="KY108" s="455" t="str">
        <f t="shared" si="222"/>
        <v/>
      </c>
      <c r="KZ108" s="455" t="str">
        <f t="shared" si="222"/>
        <v/>
      </c>
      <c r="LA108" s="455" t="str">
        <f t="shared" si="222"/>
        <v/>
      </c>
      <c r="LB108" s="455" t="str">
        <f t="shared" si="222"/>
        <v/>
      </c>
      <c r="LC108" s="954" t="str">
        <f t="shared" si="222"/>
        <v/>
      </c>
      <c r="LD108" s="768" t="str">
        <f t="shared" si="222"/>
        <v/>
      </c>
      <c r="LE108" s="455" t="str">
        <f t="shared" si="222"/>
        <v/>
      </c>
      <c r="LF108" s="455" t="str">
        <f t="shared" si="222"/>
        <v/>
      </c>
      <c r="LG108" s="455" t="str">
        <f t="shared" si="222"/>
        <v/>
      </c>
      <c r="LH108" s="455" t="str">
        <f t="shared" si="222"/>
        <v/>
      </c>
      <c r="LI108" s="455" t="str">
        <f t="shared" si="222"/>
        <v/>
      </c>
      <c r="LJ108" s="953" t="str">
        <f t="shared" si="222"/>
        <v/>
      </c>
      <c r="LK108" s="768" t="str">
        <f t="shared" si="222"/>
        <v/>
      </c>
      <c r="LL108" s="455" t="str">
        <f t="shared" si="222"/>
        <v/>
      </c>
      <c r="LM108" s="455" t="str">
        <f t="shared" si="223"/>
        <v/>
      </c>
      <c r="LN108" s="455" t="str">
        <f t="shared" si="223"/>
        <v/>
      </c>
      <c r="LO108" s="455" t="str">
        <f t="shared" si="223"/>
        <v/>
      </c>
      <c r="LP108" s="455" t="str">
        <f t="shared" si="223"/>
        <v/>
      </c>
      <c r="LQ108" s="953" t="str">
        <f t="shared" si="223"/>
        <v/>
      </c>
      <c r="LR108" s="768" t="str">
        <f t="shared" si="223"/>
        <v/>
      </c>
      <c r="LS108" s="455" t="str">
        <f t="shared" si="223"/>
        <v/>
      </c>
      <c r="LT108" s="455" t="str">
        <f t="shared" si="223"/>
        <v/>
      </c>
      <c r="LU108" s="455" t="str">
        <f t="shared" si="223"/>
        <v/>
      </c>
      <c r="LV108" s="455" t="str">
        <f t="shared" si="223"/>
        <v/>
      </c>
      <c r="LW108" s="455" t="str">
        <f t="shared" si="223"/>
        <v/>
      </c>
      <c r="LX108" s="953" t="str">
        <f t="shared" si="223"/>
        <v/>
      </c>
      <c r="LY108" s="768" t="str">
        <f t="shared" si="223"/>
        <v/>
      </c>
      <c r="LZ108" s="455" t="str">
        <f t="shared" si="223"/>
        <v/>
      </c>
      <c r="MA108" s="455" t="str">
        <f t="shared" si="223"/>
        <v/>
      </c>
      <c r="MB108" s="455" t="str">
        <f t="shared" si="223"/>
        <v/>
      </c>
      <c r="MC108" s="455" t="str">
        <f t="shared" si="224"/>
        <v/>
      </c>
      <c r="MD108" s="455" t="str">
        <f t="shared" si="224"/>
        <v/>
      </c>
      <c r="ME108" s="953" t="str">
        <f t="shared" si="224"/>
        <v/>
      </c>
      <c r="MF108" s="768" t="str">
        <f t="shared" si="224"/>
        <v/>
      </c>
      <c r="MG108" s="455" t="str">
        <f t="shared" si="224"/>
        <v/>
      </c>
      <c r="MH108" s="455" t="str">
        <f t="shared" si="224"/>
        <v/>
      </c>
      <c r="MI108" s="455" t="str">
        <f t="shared" si="224"/>
        <v/>
      </c>
      <c r="MJ108" s="455" t="str">
        <f t="shared" si="224"/>
        <v/>
      </c>
      <c r="MK108" s="455" t="str">
        <f t="shared" si="224"/>
        <v/>
      </c>
      <c r="ML108" s="953" t="str">
        <f t="shared" si="224"/>
        <v/>
      </c>
      <c r="MM108" s="768" t="str">
        <f t="shared" si="224"/>
        <v/>
      </c>
      <c r="MN108" s="455" t="str">
        <f t="shared" si="224"/>
        <v/>
      </c>
      <c r="MO108" s="455" t="str">
        <f t="shared" si="224"/>
        <v/>
      </c>
      <c r="MP108" s="455" t="str">
        <f t="shared" si="224"/>
        <v/>
      </c>
      <c r="MQ108" s="455" t="str">
        <f t="shared" si="224"/>
        <v/>
      </c>
      <c r="MR108" s="455" t="str">
        <f t="shared" si="224"/>
        <v/>
      </c>
      <c r="MS108" s="953" t="str">
        <f t="shared" si="225"/>
        <v/>
      </c>
      <c r="MT108" s="768" t="str">
        <f t="shared" si="225"/>
        <v/>
      </c>
      <c r="MU108" s="455" t="str">
        <f t="shared" si="225"/>
        <v/>
      </c>
      <c r="MV108" s="455" t="str">
        <f t="shared" si="225"/>
        <v/>
      </c>
      <c r="MW108" s="455" t="str">
        <f t="shared" si="225"/>
        <v/>
      </c>
      <c r="MX108" s="455" t="str">
        <f t="shared" si="225"/>
        <v/>
      </c>
      <c r="MY108" s="455" t="str">
        <f t="shared" si="225"/>
        <v/>
      </c>
      <c r="MZ108" s="953" t="str">
        <f t="shared" si="225"/>
        <v/>
      </c>
      <c r="NA108" s="768" t="str">
        <f t="shared" si="225"/>
        <v/>
      </c>
      <c r="NB108" s="455" t="str">
        <f t="shared" si="225"/>
        <v/>
      </c>
      <c r="NC108" s="455" t="str">
        <f t="shared" si="225"/>
        <v/>
      </c>
      <c r="ND108" s="455" t="str">
        <f t="shared" si="225"/>
        <v/>
      </c>
      <c r="NE108" s="455" t="str">
        <f t="shared" si="225"/>
        <v/>
      </c>
      <c r="NF108" s="455" t="str">
        <f t="shared" si="225"/>
        <v/>
      </c>
      <c r="NG108" s="954" t="str">
        <f t="shared" si="225"/>
        <v/>
      </c>
      <c r="NH108" s="768" t="str">
        <f t="shared" si="225"/>
        <v/>
      </c>
      <c r="NI108" s="455" t="str">
        <f t="shared" si="226"/>
        <v/>
      </c>
      <c r="NJ108" s="455" t="str">
        <f t="shared" si="226"/>
        <v/>
      </c>
      <c r="NK108" s="455" t="str">
        <f t="shared" si="226"/>
        <v/>
      </c>
      <c r="NL108" s="455" t="str">
        <f t="shared" si="226"/>
        <v/>
      </c>
      <c r="NM108" s="455" t="str">
        <f t="shared" si="226"/>
        <v/>
      </c>
      <c r="NN108" s="953" t="str">
        <f t="shared" si="226"/>
        <v/>
      </c>
      <c r="NO108" s="83"/>
      <c r="NP108" s="83"/>
      <c r="NQ108" s="83"/>
      <c r="NR108" s="83"/>
      <c r="NS108" s="83"/>
      <c r="NT108" s="83"/>
      <c r="NU108" s="83"/>
      <c r="NV108" s="83"/>
      <c r="NW108" s="83"/>
      <c r="NX108" s="83"/>
      <c r="NY108" s="83"/>
      <c r="NZ108" s="83"/>
      <c r="OA108" s="83"/>
      <c r="OB108" s="83"/>
      <c r="OC108" s="83"/>
      <c r="OD108" s="83"/>
      <c r="OE108" s="83"/>
      <c r="OF108" s="83"/>
      <c r="OG108" s="83"/>
      <c r="OH108" s="83"/>
      <c r="OI108" s="83"/>
      <c r="OJ108" s="83"/>
      <c r="OK108" s="83"/>
      <c r="OL108" s="83"/>
      <c r="OM108" s="83"/>
      <c r="ON108" s="83"/>
      <c r="OO108" s="83"/>
      <c r="OP108" s="83"/>
      <c r="OQ108" s="83"/>
      <c r="OR108" s="83"/>
      <c r="OS108" s="83"/>
      <c r="OT108" s="83"/>
      <c r="OU108" s="83"/>
      <c r="OV108" s="83"/>
      <c r="OW108" s="83"/>
      <c r="OX108" s="83"/>
      <c r="OY108" s="83"/>
      <c r="OZ108" s="83"/>
      <c r="PA108" s="83"/>
      <c r="PB108" s="83"/>
      <c r="PC108" s="83"/>
      <c r="PD108" s="83"/>
      <c r="PE108" s="83"/>
      <c r="PF108" s="83"/>
      <c r="PG108" s="83"/>
      <c r="PH108" s="83"/>
      <c r="PI108" s="83"/>
      <c r="PJ108" s="83"/>
      <c r="PK108" s="83"/>
      <c r="PL108" s="83"/>
      <c r="PM108" s="83"/>
      <c r="PN108" s="83"/>
      <c r="PO108" s="83"/>
      <c r="PP108" s="83"/>
      <c r="PQ108" s="83"/>
      <c r="PR108" s="83"/>
      <c r="PS108" s="83"/>
      <c r="PT108" s="83"/>
      <c r="PU108" s="83"/>
      <c r="PV108" s="83"/>
      <c r="PW108" s="83"/>
      <c r="PX108" s="83"/>
      <c r="PY108" s="83"/>
      <c r="PZ108" s="83"/>
      <c r="QA108" s="83"/>
      <c r="QB108" s="83"/>
      <c r="QC108" s="83"/>
      <c r="QD108" s="83"/>
      <c r="QE108" s="83"/>
      <c r="QF108" s="83"/>
      <c r="QG108" s="83"/>
      <c r="QH108" s="83"/>
      <c r="QI108" s="83"/>
      <c r="QJ108" s="83"/>
      <c r="QK108" s="83"/>
      <c r="QL108" s="83"/>
      <c r="QM108" s="83"/>
      <c r="QN108" s="83"/>
      <c r="QO108" s="83"/>
      <c r="QP108" s="83"/>
      <c r="QQ108" s="83"/>
      <c r="QR108" s="83"/>
      <c r="QS108" s="83"/>
      <c r="QT108" s="83"/>
      <c r="QU108" s="83"/>
      <c r="QV108" s="83"/>
      <c r="QW108" s="83"/>
      <c r="QX108" s="83"/>
      <c r="QY108" s="83"/>
      <c r="QZ108" s="83"/>
      <c r="RA108" s="83"/>
      <c r="RB108" s="83"/>
      <c r="RC108" s="83"/>
      <c r="RD108" s="83"/>
      <c r="RE108" s="83"/>
      <c r="RF108" s="83"/>
      <c r="RG108" s="83"/>
      <c r="RH108" s="83"/>
      <c r="RI108" s="83"/>
      <c r="RJ108" s="83"/>
      <c r="RK108" s="83"/>
      <c r="RL108" s="83"/>
      <c r="RM108" s="83"/>
      <c r="RN108" s="83"/>
      <c r="RO108" s="83"/>
      <c r="RP108" s="83"/>
      <c r="RQ108" s="83"/>
      <c r="RR108" s="83"/>
      <c r="RS108" s="83"/>
      <c r="RT108" s="83"/>
      <c r="RU108" s="83"/>
      <c r="RV108" s="83"/>
      <c r="RW108" s="83"/>
      <c r="RX108" s="83"/>
      <c r="RY108" s="83"/>
      <c r="RZ108" s="83"/>
      <c r="SA108" s="83"/>
      <c r="SB108" s="83"/>
      <c r="SC108" s="83"/>
      <c r="SD108" s="83"/>
      <c r="SE108" s="83"/>
      <c r="SF108" s="83"/>
      <c r="SG108" s="83"/>
      <c r="SH108" s="83"/>
      <c r="SI108" s="83"/>
      <c r="SJ108" s="83"/>
      <c r="SK108" s="83"/>
      <c r="SL108" s="83"/>
      <c r="SM108" s="83"/>
      <c r="SN108" s="83"/>
      <c r="SO108" s="83"/>
      <c r="SP108" s="83"/>
      <c r="SQ108" s="83"/>
      <c r="SR108" s="83"/>
      <c r="SS108" s="83"/>
      <c r="ST108" s="83"/>
      <c r="SU108" s="83"/>
      <c r="SV108" s="83"/>
      <c r="SW108" s="83"/>
      <c r="SX108" s="83"/>
      <c r="SY108" s="83"/>
      <c r="SZ108" s="83"/>
      <c r="TA108" s="83"/>
      <c r="TB108" s="83"/>
      <c r="TC108" s="83"/>
      <c r="TD108" s="83"/>
      <c r="TE108" s="83"/>
      <c r="TF108" s="83"/>
      <c r="TG108" s="83"/>
      <c r="TH108" s="83"/>
      <c r="TI108" s="83"/>
      <c r="TJ108" s="83"/>
      <c r="TK108" s="83"/>
      <c r="TL108" s="83"/>
      <c r="TM108" s="83"/>
      <c r="TN108" s="83"/>
      <c r="TO108" s="83"/>
      <c r="TP108" s="83"/>
      <c r="TQ108" s="83"/>
      <c r="TR108" s="83"/>
      <c r="TS108" s="83"/>
      <c r="TT108" s="83"/>
      <c r="TU108" s="83"/>
      <c r="TV108" s="83"/>
      <c r="TW108" s="83"/>
      <c r="TX108" s="83"/>
      <c r="TY108" s="83"/>
      <c r="TZ108" s="83"/>
      <c r="UA108" s="83"/>
      <c r="UB108" s="83"/>
      <c r="UC108" s="83"/>
      <c r="UD108" s="83"/>
      <c r="UE108" s="83"/>
      <c r="UF108" s="83"/>
      <c r="UG108" s="83"/>
      <c r="UH108" s="83"/>
      <c r="UI108" s="83"/>
      <c r="UJ108" s="83"/>
      <c r="UK108" s="83"/>
      <c r="UL108" s="83"/>
      <c r="UM108" s="83"/>
      <c r="UN108" s="83"/>
      <c r="UO108" s="83"/>
      <c r="UP108" s="83"/>
      <c r="UQ108" s="83"/>
    </row>
    <row r="109" spans="1:563" s="1" customFormat="1" hidden="1" x14ac:dyDescent="0.2">
      <c r="A109" s="938">
        <f>alapadatok!A91</f>
        <v>26</v>
      </c>
      <c r="B109" s="678" t="str">
        <f>IF(alapadatok!C91="","",alapadatok!C91)</f>
        <v/>
      </c>
      <c r="C109" s="584" t="str">
        <f>IF(alapadatok!B91="","",alapadatok!B91)</f>
        <v/>
      </c>
      <c r="D109" s="584" t="str">
        <f>IF(alapadatok!D91="","",alapadatok!D91)</f>
        <v/>
      </c>
      <c r="E109" s="948" t="str">
        <f>IF(alapadatok!K91="","",alapadatok!K91)</f>
        <v/>
      </c>
      <c r="F109" s="952" t="str">
        <f t="shared" si="227"/>
        <v/>
      </c>
      <c r="G109" s="953" t="str">
        <f t="shared" si="227"/>
        <v/>
      </c>
      <c r="H109" s="768" t="str">
        <f t="shared" si="227"/>
        <v/>
      </c>
      <c r="I109" s="455" t="str">
        <f t="shared" si="227"/>
        <v/>
      </c>
      <c r="J109" s="455" t="str">
        <f t="shared" si="227"/>
        <v/>
      </c>
      <c r="K109" s="455" t="str">
        <f t="shared" si="227"/>
        <v/>
      </c>
      <c r="L109" s="455" t="str">
        <f t="shared" si="227"/>
        <v/>
      </c>
      <c r="M109" s="455" t="str">
        <f t="shared" si="227"/>
        <v/>
      </c>
      <c r="N109" s="953" t="str">
        <f t="shared" si="227"/>
        <v/>
      </c>
      <c r="O109" s="768" t="str">
        <f t="shared" si="227"/>
        <v/>
      </c>
      <c r="P109" s="455" t="str">
        <f t="shared" si="227"/>
        <v/>
      </c>
      <c r="Q109" s="455" t="str">
        <f t="shared" si="227"/>
        <v/>
      </c>
      <c r="R109" s="455" t="str">
        <f t="shared" si="227"/>
        <v/>
      </c>
      <c r="S109" s="455" t="str">
        <f t="shared" si="227"/>
        <v/>
      </c>
      <c r="T109" s="455" t="str">
        <f t="shared" si="227"/>
        <v/>
      </c>
      <c r="U109" s="953" t="str">
        <f t="shared" si="204"/>
        <v/>
      </c>
      <c r="V109" s="768" t="str">
        <f t="shared" si="204"/>
        <v/>
      </c>
      <c r="W109" s="455" t="str">
        <f t="shared" si="204"/>
        <v/>
      </c>
      <c r="X109" s="455" t="str">
        <f t="shared" si="204"/>
        <v/>
      </c>
      <c r="Y109" s="455" t="str">
        <f t="shared" si="204"/>
        <v/>
      </c>
      <c r="Z109" s="455" t="str">
        <f t="shared" si="204"/>
        <v/>
      </c>
      <c r="AA109" s="455" t="str">
        <f t="shared" si="204"/>
        <v/>
      </c>
      <c r="AB109" s="953" t="str">
        <f t="shared" si="204"/>
        <v/>
      </c>
      <c r="AC109" s="768" t="str">
        <f t="shared" si="204"/>
        <v/>
      </c>
      <c r="AD109" s="455" t="str">
        <f t="shared" si="204"/>
        <v/>
      </c>
      <c r="AE109" s="455" t="str">
        <f t="shared" si="204"/>
        <v/>
      </c>
      <c r="AF109" s="455" t="str">
        <f t="shared" si="204"/>
        <v/>
      </c>
      <c r="AG109" s="455" t="str">
        <f t="shared" si="204"/>
        <v/>
      </c>
      <c r="AH109" s="455" t="str">
        <f t="shared" si="204"/>
        <v/>
      </c>
      <c r="AI109" s="953" t="str">
        <f t="shared" si="204"/>
        <v/>
      </c>
      <c r="AJ109" s="768" t="str">
        <f t="shared" si="204"/>
        <v/>
      </c>
      <c r="AK109" s="455" t="str">
        <f t="shared" si="205"/>
        <v/>
      </c>
      <c r="AL109" s="455" t="str">
        <f t="shared" si="205"/>
        <v/>
      </c>
      <c r="AM109" s="455" t="str">
        <f t="shared" si="205"/>
        <v/>
      </c>
      <c r="AN109" s="455" t="str">
        <f t="shared" si="205"/>
        <v/>
      </c>
      <c r="AO109" s="455" t="str">
        <f t="shared" si="205"/>
        <v/>
      </c>
      <c r="AP109" s="953" t="str">
        <f t="shared" si="205"/>
        <v/>
      </c>
      <c r="AQ109" s="768" t="str">
        <f t="shared" si="205"/>
        <v/>
      </c>
      <c r="AR109" s="455" t="str">
        <f t="shared" si="205"/>
        <v/>
      </c>
      <c r="AS109" s="455" t="str">
        <f t="shared" si="205"/>
        <v/>
      </c>
      <c r="AT109" s="455" t="str">
        <f t="shared" si="205"/>
        <v/>
      </c>
      <c r="AU109" s="455" t="str">
        <f t="shared" si="205"/>
        <v/>
      </c>
      <c r="AV109" s="455" t="str">
        <f t="shared" si="205"/>
        <v/>
      </c>
      <c r="AW109" s="953" t="str">
        <f t="shared" si="205"/>
        <v/>
      </c>
      <c r="AX109" s="768" t="str">
        <f t="shared" si="205"/>
        <v/>
      </c>
      <c r="AY109" s="455" t="str">
        <f t="shared" si="205"/>
        <v/>
      </c>
      <c r="AZ109" s="455" t="str">
        <f t="shared" si="205"/>
        <v/>
      </c>
      <c r="BA109" s="455" t="str">
        <f t="shared" si="206"/>
        <v/>
      </c>
      <c r="BB109" s="455" t="str">
        <f t="shared" si="206"/>
        <v/>
      </c>
      <c r="BC109" s="455" t="str">
        <f t="shared" si="206"/>
        <v/>
      </c>
      <c r="BD109" s="953" t="str">
        <f t="shared" si="206"/>
        <v/>
      </c>
      <c r="BE109" s="768" t="str">
        <f t="shared" si="206"/>
        <v/>
      </c>
      <c r="BF109" s="455" t="str">
        <f t="shared" si="206"/>
        <v/>
      </c>
      <c r="BG109" s="455" t="str">
        <f t="shared" si="206"/>
        <v/>
      </c>
      <c r="BH109" s="455" t="str">
        <f t="shared" si="206"/>
        <v/>
      </c>
      <c r="BI109" s="455" t="str">
        <f t="shared" si="206"/>
        <v/>
      </c>
      <c r="BJ109" s="455" t="str">
        <f t="shared" si="206"/>
        <v/>
      </c>
      <c r="BK109" s="953" t="str">
        <f t="shared" si="206"/>
        <v/>
      </c>
      <c r="BL109" s="768" t="str">
        <f t="shared" si="206"/>
        <v/>
      </c>
      <c r="BM109" s="455" t="str">
        <f t="shared" si="206"/>
        <v/>
      </c>
      <c r="BN109" s="455" t="str">
        <f t="shared" si="206"/>
        <v/>
      </c>
      <c r="BO109" s="455" t="str">
        <f t="shared" si="206"/>
        <v/>
      </c>
      <c r="BP109" s="455" t="str">
        <f t="shared" si="206"/>
        <v/>
      </c>
      <c r="BQ109" s="455" t="str">
        <f t="shared" si="207"/>
        <v/>
      </c>
      <c r="BR109" s="953" t="str">
        <f t="shared" si="207"/>
        <v/>
      </c>
      <c r="BS109" s="768" t="str">
        <f t="shared" si="207"/>
        <v/>
      </c>
      <c r="BT109" s="455" t="str">
        <f t="shared" si="207"/>
        <v/>
      </c>
      <c r="BU109" s="455" t="str">
        <f t="shared" si="207"/>
        <v/>
      </c>
      <c r="BV109" s="455" t="str">
        <f t="shared" si="207"/>
        <v/>
      </c>
      <c r="BW109" s="455" t="str">
        <f t="shared" si="207"/>
        <v/>
      </c>
      <c r="BX109" s="455" t="str">
        <f t="shared" si="207"/>
        <v/>
      </c>
      <c r="BY109" s="953" t="str">
        <f t="shared" si="207"/>
        <v/>
      </c>
      <c r="BZ109" s="768" t="str">
        <f t="shared" si="207"/>
        <v/>
      </c>
      <c r="CA109" s="455" t="str">
        <f t="shared" si="207"/>
        <v/>
      </c>
      <c r="CB109" s="455" t="str">
        <f t="shared" si="207"/>
        <v/>
      </c>
      <c r="CC109" s="455" t="str">
        <f t="shared" si="207"/>
        <v/>
      </c>
      <c r="CD109" s="455" t="str">
        <f t="shared" si="207"/>
        <v/>
      </c>
      <c r="CE109" s="455" t="str">
        <f t="shared" si="207"/>
        <v/>
      </c>
      <c r="CF109" s="953" t="str">
        <f t="shared" si="207"/>
        <v/>
      </c>
      <c r="CG109" s="768" t="str">
        <f t="shared" si="208"/>
        <v/>
      </c>
      <c r="CH109" s="455" t="str">
        <f t="shared" si="208"/>
        <v/>
      </c>
      <c r="CI109" s="455" t="str">
        <f t="shared" si="208"/>
        <v/>
      </c>
      <c r="CJ109" s="455" t="str">
        <f t="shared" si="208"/>
        <v/>
      </c>
      <c r="CK109" s="455" t="str">
        <f t="shared" si="208"/>
        <v/>
      </c>
      <c r="CL109" s="455" t="str">
        <f t="shared" si="208"/>
        <v/>
      </c>
      <c r="CM109" s="953" t="str">
        <f t="shared" si="208"/>
        <v/>
      </c>
      <c r="CN109" s="768" t="str">
        <f t="shared" si="208"/>
        <v/>
      </c>
      <c r="CO109" s="455" t="str">
        <f t="shared" si="208"/>
        <v/>
      </c>
      <c r="CP109" s="455" t="str">
        <f t="shared" si="208"/>
        <v/>
      </c>
      <c r="CQ109" s="455" t="str">
        <f t="shared" si="208"/>
        <v/>
      </c>
      <c r="CR109" s="455" t="str">
        <f t="shared" si="208"/>
        <v/>
      </c>
      <c r="CS109" s="455" t="str">
        <f t="shared" si="208"/>
        <v/>
      </c>
      <c r="CT109" s="953" t="str">
        <f t="shared" si="208"/>
        <v/>
      </c>
      <c r="CU109" s="952" t="str">
        <f t="shared" si="208"/>
        <v/>
      </c>
      <c r="CV109" s="455" t="str">
        <f t="shared" si="208"/>
        <v/>
      </c>
      <c r="CW109" s="455" t="str">
        <f t="shared" si="209"/>
        <v/>
      </c>
      <c r="CX109" s="455" t="str">
        <f t="shared" si="209"/>
        <v/>
      </c>
      <c r="CY109" s="455" t="str">
        <f t="shared" si="209"/>
        <v/>
      </c>
      <c r="CZ109" s="455" t="str">
        <f t="shared" si="209"/>
        <v/>
      </c>
      <c r="DA109" s="953" t="str">
        <f t="shared" si="209"/>
        <v/>
      </c>
      <c r="DB109" s="768" t="str">
        <f t="shared" si="209"/>
        <v/>
      </c>
      <c r="DC109" s="455" t="str">
        <f t="shared" si="209"/>
        <v/>
      </c>
      <c r="DD109" s="455" t="str">
        <f t="shared" si="209"/>
        <v/>
      </c>
      <c r="DE109" s="455" t="str">
        <f t="shared" si="209"/>
        <v/>
      </c>
      <c r="DF109" s="455" t="str">
        <f t="shared" si="209"/>
        <v/>
      </c>
      <c r="DG109" s="455" t="str">
        <f t="shared" si="209"/>
        <v/>
      </c>
      <c r="DH109" s="953" t="str">
        <f t="shared" si="209"/>
        <v/>
      </c>
      <c r="DI109" s="768" t="str">
        <f t="shared" si="209"/>
        <v/>
      </c>
      <c r="DJ109" s="455" t="str">
        <f t="shared" si="209"/>
        <v/>
      </c>
      <c r="DK109" s="455" t="str">
        <f t="shared" si="209"/>
        <v/>
      </c>
      <c r="DL109" s="455" t="str">
        <f t="shared" si="209"/>
        <v/>
      </c>
      <c r="DM109" s="455" t="str">
        <f t="shared" si="210"/>
        <v/>
      </c>
      <c r="DN109" s="455" t="str">
        <f t="shared" si="210"/>
        <v/>
      </c>
      <c r="DO109" s="953" t="str">
        <f t="shared" si="210"/>
        <v/>
      </c>
      <c r="DP109" s="768" t="str">
        <f t="shared" si="210"/>
        <v/>
      </c>
      <c r="DQ109" s="455" t="str">
        <f t="shared" si="210"/>
        <v/>
      </c>
      <c r="DR109" s="455" t="str">
        <f t="shared" si="210"/>
        <v/>
      </c>
      <c r="DS109" s="455" t="str">
        <f t="shared" si="210"/>
        <v/>
      </c>
      <c r="DT109" s="455" t="str">
        <f t="shared" si="210"/>
        <v/>
      </c>
      <c r="DU109" s="455" t="str">
        <f t="shared" si="210"/>
        <v/>
      </c>
      <c r="DV109" s="953" t="str">
        <f t="shared" si="210"/>
        <v/>
      </c>
      <c r="DW109" s="768" t="str">
        <f t="shared" si="210"/>
        <v/>
      </c>
      <c r="DX109" s="455" t="str">
        <f t="shared" si="210"/>
        <v/>
      </c>
      <c r="DY109" s="455" t="str">
        <f t="shared" si="210"/>
        <v/>
      </c>
      <c r="DZ109" s="455" t="str">
        <f t="shared" si="210"/>
        <v/>
      </c>
      <c r="EA109" s="455" t="str">
        <f t="shared" si="210"/>
        <v/>
      </c>
      <c r="EB109" s="455" t="str">
        <f t="shared" si="210"/>
        <v/>
      </c>
      <c r="EC109" s="954" t="str">
        <f t="shared" si="211"/>
        <v/>
      </c>
      <c r="ED109" s="768" t="str">
        <f t="shared" si="211"/>
        <v/>
      </c>
      <c r="EE109" s="455" t="str">
        <f t="shared" si="211"/>
        <v/>
      </c>
      <c r="EF109" s="455" t="str">
        <f t="shared" si="211"/>
        <v/>
      </c>
      <c r="EG109" s="455" t="str">
        <f t="shared" si="211"/>
        <v/>
      </c>
      <c r="EH109" s="455" t="str">
        <f t="shared" si="211"/>
        <v/>
      </c>
      <c r="EI109" s="455" t="str">
        <f t="shared" si="211"/>
        <v/>
      </c>
      <c r="EJ109" s="953" t="str">
        <f t="shared" si="211"/>
        <v/>
      </c>
      <c r="EK109" s="768" t="str">
        <f t="shared" si="211"/>
        <v/>
      </c>
      <c r="EL109" s="455" t="str">
        <f t="shared" si="211"/>
        <v/>
      </c>
      <c r="EM109" s="455" t="str">
        <f t="shared" si="211"/>
        <v/>
      </c>
      <c r="EN109" s="455" t="str">
        <f t="shared" si="211"/>
        <v/>
      </c>
      <c r="EO109" s="455" t="str">
        <f t="shared" si="211"/>
        <v/>
      </c>
      <c r="EP109" s="455" t="str">
        <f t="shared" si="211"/>
        <v/>
      </c>
      <c r="EQ109" s="953" t="str">
        <f t="shared" si="211"/>
        <v/>
      </c>
      <c r="ER109" s="768" t="str">
        <f t="shared" si="211"/>
        <v/>
      </c>
      <c r="ES109" s="455" t="str">
        <f t="shared" si="212"/>
        <v/>
      </c>
      <c r="ET109" s="455" t="str">
        <f t="shared" si="212"/>
        <v/>
      </c>
      <c r="EU109" s="455" t="str">
        <f t="shared" si="212"/>
        <v/>
      </c>
      <c r="EV109" s="455" t="str">
        <f t="shared" si="212"/>
        <v/>
      </c>
      <c r="EW109" s="455" t="str">
        <f t="shared" si="212"/>
        <v/>
      </c>
      <c r="EX109" s="953" t="str">
        <f t="shared" si="212"/>
        <v/>
      </c>
      <c r="EY109" s="768" t="str">
        <f t="shared" si="212"/>
        <v/>
      </c>
      <c r="EZ109" s="455" t="str">
        <f t="shared" si="212"/>
        <v/>
      </c>
      <c r="FA109" s="455" t="str">
        <f t="shared" si="212"/>
        <v/>
      </c>
      <c r="FB109" s="455" t="str">
        <f t="shared" si="212"/>
        <v/>
      </c>
      <c r="FC109" s="455" t="str">
        <f t="shared" si="212"/>
        <v/>
      </c>
      <c r="FD109" s="455" t="str">
        <f t="shared" si="212"/>
        <v/>
      </c>
      <c r="FE109" s="953" t="str">
        <f t="shared" si="212"/>
        <v/>
      </c>
      <c r="FF109" s="768" t="str">
        <f t="shared" si="212"/>
        <v/>
      </c>
      <c r="FG109" s="455" t="str">
        <f t="shared" si="212"/>
        <v/>
      </c>
      <c r="FH109" s="455" t="str">
        <f t="shared" si="212"/>
        <v/>
      </c>
      <c r="FI109" s="455" t="str">
        <f t="shared" si="213"/>
        <v/>
      </c>
      <c r="FJ109" s="455" t="str">
        <f t="shared" si="213"/>
        <v/>
      </c>
      <c r="FK109" s="455" t="str">
        <f t="shared" si="213"/>
        <v/>
      </c>
      <c r="FL109" s="953" t="str">
        <f t="shared" si="213"/>
        <v/>
      </c>
      <c r="FM109" s="768" t="str">
        <f t="shared" si="213"/>
        <v/>
      </c>
      <c r="FN109" s="455" t="str">
        <f t="shared" si="213"/>
        <v/>
      </c>
      <c r="FO109" s="455" t="str">
        <f t="shared" si="213"/>
        <v/>
      </c>
      <c r="FP109" s="455" t="str">
        <f t="shared" si="213"/>
        <v/>
      </c>
      <c r="FQ109" s="455" t="str">
        <f t="shared" si="213"/>
        <v/>
      </c>
      <c r="FR109" s="455" t="str">
        <f t="shared" si="213"/>
        <v/>
      </c>
      <c r="FS109" s="953" t="str">
        <f t="shared" si="213"/>
        <v/>
      </c>
      <c r="FT109" s="768" t="str">
        <f t="shared" si="213"/>
        <v/>
      </c>
      <c r="FU109" s="455" t="str">
        <f t="shared" si="213"/>
        <v/>
      </c>
      <c r="FV109" s="455" t="str">
        <f t="shared" si="213"/>
        <v/>
      </c>
      <c r="FW109" s="455" t="str">
        <f t="shared" si="213"/>
        <v/>
      </c>
      <c r="FX109" s="455" t="str">
        <f t="shared" si="213"/>
        <v/>
      </c>
      <c r="FY109" s="455" t="str">
        <f t="shared" si="214"/>
        <v/>
      </c>
      <c r="FZ109" s="953" t="str">
        <f t="shared" si="214"/>
        <v/>
      </c>
      <c r="GA109" s="768" t="str">
        <f t="shared" si="214"/>
        <v/>
      </c>
      <c r="GB109" s="455" t="str">
        <f t="shared" si="214"/>
        <v/>
      </c>
      <c r="GC109" s="455" t="str">
        <f t="shared" si="214"/>
        <v/>
      </c>
      <c r="GD109" s="455" t="str">
        <f t="shared" si="214"/>
        <v/>
      </c>
      <c r="GE109" s="455" t="str">
        <f t="shared" si="214"/>
        <v/>
      </c>
      <c r="GF109" s="953" t="str">
        <f t="shared" si="214"/>
        <v/>
      </c>
      <c r="GG109" s="768" t="str">
        <f t="shared" si="214"/>
        <v/>
      </c>
      <c r="GH109" s="455" t="str">
        <f t="shared" si="214"/>
        <v/>
      </c>
      <c r="GI109" s="455" t="str">
        <f t="shared" si="214"/>
        <v/>
      </c>
      <c r="GJ109" s="455" t="str">
        <f t="shared" si="214"/>
        <v/>
      </c>
      <c r="GK109" s="455" t="str">
        <f t="shared" si="214"/>
        <v/>
      </c>
      <c r="GL109" s="455" t="str">
        <f t="shared" si="214"/>
        <v/>
      </c>
      <c r="GM109" s="455" t="str">
        <f t="shared" si="214"/>
        <v/>
      </c>
      <c r="GN109" s="954" t="str">
        <f t="shared" si="214"/>
        <v/>
      </c>
      <c r="GO109" s="768" t="str">
        <f t="shared" si="215"/>
        <v/>
      </c>
      <c r="GP109" s="455" t="str">
        <f t="shared" si="215"/>
        <v/>
      </c>
      <c r="GQ109" s="455" t="str">
        <f t="shared" si="215"/>
        <v/>
      </c>
      <c r="GR109" s="455" t="str">
        <f t="shared" si="215"/>
        <v/>
      </c>
      <c r="GS109" s="455" t="str">
        <f t="shared" si="215"/>
        <v/>
      </c>
      <c r="GT109" s="455" t="str">
        <f t="shared" si="215"/>
        <v/>
      </c>
      <c r="GU109" s="953" t="str">
        <f t="shared" si="215"/>
        <v/>
      </c>
      <c r="GV109" s="768" t="str">
        <f t="shared" si="215"/>
        <v/>
      </c>
      <c r="GW109" s="455" t="str">
        <f t="shared" si="215"/>
        <v/>
      </c>
      <c r="GX109" s="455" t="str">
        <f t="shared" si="215"/>
        <v/>
      </c>
      <c r="GY109" s="455" t="str">
        <f t="shared" si="215"/>
        <v/>
      </c>
      <c r="GZ109" s="455" t="str">
        <f t="shared" si="215"/>
        <v/>
      </c>
      <c r="HA109" s="455" t="str">
        <f t="shared" si="215"/>
        <v/>
      </c>
      <c r="HB109" s="953" t="str">
        <f t="shared" si="215"/>
        <v/>
      </c>
      <c r="HC109" s="768" t="str">
        <f t="shared" si="215"/>
        <v/>
      </c>
      <c r="HD109" s="455" t="str">
        <f t="shared" si="215"/>
        <v/>
      </c>
      <c r="HE109" s="455" t="str">
        <f t="shared" si="216"/>
        <v/>
      </c>
      <c r="HF109" s="455" t="str">
        <f t="shared" si="216"/>
        <v/>
      </c>
      <c r="HG109" s="455" t="str">
        <f t="shared" si="216"/>
        <v/>
      </c>
      <c r="HH109" s="455" t="str">
        <f t="shared" si="216"/>
        <v/>
      </c>
      <c r="HI109" s="953" t="str">
        <f t="shared" si="216"/>
        <v/>
      </c>
      <c r="HJ109" s="768" t="str">
        <f t="shared" si="216"/>
        <v/>
      </c>
      <c r="HK109" s="455" t="str">
        <f t="shared" si="216"/>
        <v/>
      </c>
      <c r="HL109" s="455" t="str">
        <f t="shared" si="216"/>
        <v/>
      </c>
      <c r="HM109" s="455" t="str">
        <f t="shared" si="216"/>
        <v/>
      </c>
      <c r="HN109" s="455" t="str">
        <f t="shared" si="216"/>
        <v/>
      </c>
      <c r="HO109" s="455" t="str">
        <f t="shared" si="216"/>
        <v/>
      </c>
      <c r="HP109" s="953" t="str">
        <f t="shared" si="216"/>
        <v/>
      </c>
      <c r="HQ109" s="768" t="str">
        <f t="shared" si="216"/>
        <v/>
      </c>
      <c r="HR109" s="455" t="str">
        <f t="shared" si="216"/>
        <v/>
      </c>
      <c r="HS109" s="455" t="str">
        <f t="shared" si="216"/>
        <v/>
      </c>
      <c r="HT109" s="455" t="str">
        <f t="shared" si="216"/>
        <v/>
      </c>
      <c r="HU109" s="455" t="str">
        <f t="shared" si="217"/>
        <v/>
      </c>
      <c r="HV109" s="455" t="str">
        <f t="shared" si="217"/>
        <v/>
      </c>
      <c r="HW109" s="953" t="str">
        <f t="shared" si="217"/>
        <v/>
      </c>
      <c r="HX109" s="768" t="str">
        <f t="shared" si="217"/>
        <v/>
      </c>
      <c r="HY109" s="455" t="str">
        <f t="shared" si="217"/>
        <v/>
      </c>
      <c r="HZ109" s="455" t="str">
        <f t="shared" si="217"/>
        <v/>
      </c>
      <c r="IA109" s="455" t="str">
        <f t="shared" si="217"/>
        <v/>
      </c>
      <c r="IB109" s="455" t="str">
        <f t="shared" si="217"/>
        <v/>
      </c>
      <c r="IC109" s="455" t="str">
        <f t="shared" si="217"/>
        <v/>
      </c>
      <c r="ID109" s="953" t="str">
        <f t="shared" si="217"/>
        <v/>
      </c>
      <c r="IE109" s="768" t="str">
        <f t="shared" si="217"/>
        <v/>
      </c>
      <c r="IF109" s="455" t="str">
        <f t="shared" si="217"/>
        <v/>
      </c>
      <c r="IG109" s="455" t="str">
        <f t="shared" si="217"/>
        <v/>
      </c>
      <c r="IH109" s="455" t="str">
        <f t="shared" si="217"/>
        <v/>
      </c>
      <c r="II109" s="455" t="str">
        <f t="shared" si="217"/>
        <v/>
      </c>
      <c r="IJ109" s="455" t="str">
        <f t="shared" si="217"/>
        <v/>
      </c>
      <c r="IK109" s="953" t="str">
        <f t="shared" si="218"/>
        <v/>
      </c>
      <c r="IL109" s="768" t="str">
        <f t="shared" si="218"/>
        <v/>
      </c>
      <c r="IM109" s="455" t="str">
        <f t="shared" si="218"/>
        <v/>
      </c>
      <c r="IN109" s="455" t="str">
        <f t="shared" si="218"/>
        <v/>
      </c>
      <c r="IO109" s="455" t="str">
        <f t="shared" si="218"/>
        <v/>
      </c>
      <c r="IP109" s="455" t="str">
        <f t="shared" si="218"/>
        <v/>
      </c>
      <c r="IQ109" s="455" t="str">
        <f t="shared" si="218"/>
        <v/>
      </c>
      <c r="IR109" s="953" t="str">
        <f t="shared" si="218"/>
        <v/>
      </c>
      <c r="IS109" s="768" t="str">
        <f t="shared" si="218"/>
        <v/>
      </c>
      <c r="IT109" s="455" t="str">
        <f t="shared" si="218"/>
        <v/>
      </c>
      <c r="IU109" s="455" t="str">
        <f t="shared" si="218"/>
        <v/>
      </c>
      <c r="IV109" s="455" t="str">
        <f t="shared" si="218"/>
        <v/>
      </c>
      <c r="IW109" s="455" t="str">
        <f t="shared" si="218"/>
        <v/>
      </c>
      <c r="IX109" s="455" t="str">
        <f t="shared" si="218"/>
        <v/>
      </c>
      <c r="IY109" s="954" t="str">
        <f t="shared" si="218"/>
        <v/>
      </c>
      <c r="IZ109" s="768" t="str">
        <f t="shared" si="218"/>
        <v/>
      </c>
      <c r="JA109" s="455" t="str">
        <f t="shared" si="219"/>
        <v/>
      </c>
      <c r="JB109" s="455" t="str">
        <f t="shared" si="219"/>
        <v/>
      </c>
      <c r="JC109" s="455" t="str">
        <f t="shared" si="219"/>
        <v/>
      </c>
      <c r="JD109" s="455" t="str">
        <f t="shared" si="219"/>
        <v/>
      </c>
      <c r="JE109" s="455" t="str">
        <f t="shared" si="219"/>
        <v/>
      </c>
      <c r="JF109" s="953" t="str">
        <f t="shared" si="219"/>
        <v/>
      </c>
      <c r="JG109" s="768" t="str">
        <f t="shared" si="219"/>
        <v/>
      </c>
      <c r="JH109" s="455" t="str">
        <f t="shared" si="219"/>
        <v/>
      </c>
      <c r="JI109" s="455" t="str">
        <f t="shared" si="219"/>
        <v/>
      </c>
      <c r="JJ109" s="455" t="str">
        <f t="shared" si="219"/>
        <v/>
      </c>
      <c r="JK109" s="455" t="str">
        <f t="shared" si="219"/>
        <v/>
      </c>
      <c r="JL109" s="455" t="str">
        <f t="shared" si="219"/>
        <v/>
      </c>
      <c r="JM109" s="953" t="str">
        <f t="shared" si="219"/>
        <v/>
      </c>
      <c r="JN109" s="768" t="str">
        <f t="shared" si="219"/>
        <v/>
      </c>
      <c r="JO109" s="455" t="str">
        <f t="shared" si="219"/>
        <v/>
      </c>
      <c r="JP109" s="455" t="str">
        <f t="shared" si="219"/>
        <v/>
      </c>
      <c r="JQ109" s="455" t="str">
        <f t="shared" si="220"/>
        <v/>
      </c>
      <c r="JR109" s="455" t="str">
        <f t="shared" si="220"/>
        <v/>
      </c>
      <c r="JS109" s="455" t="str">
        <f t="shared" si="220"/>
        <v/>
      </c>
      <c r="JT109" s="953" t="str">
        <f t="shared" si="220"/>
        <v/>
      </c>
      <c r="JU109" s="768" t="str">
        <f t="shared" si="220"/>
        <v/>
      </c>
      <c r="JV109" s="455" t="str">
        <f t="shared" si="220"/>
        <v/>
      </c>
      <c r="JW109" s="455" t="str">
        <f t="shared" si="220"/>
        <v/>
      </c>
      <c r="JX109" s="455" t="str">
        <f t="shared" si="220"/>
        <v/>
      </c>
      <c r="JY109" s="455" t="str">
        <f t="shared" si="220"/>
        <v/>
      </c>
      <c r="JZ109" s="455" t="str">
        <f t="shared" si="220"/>
        <v/>
      </c>
      <c r="KA109" s="953" t="str">
        <f t="shared" si="220"/>
        <v/>
      </c>
      <c r="KB109" s="768" t="str">
        <f t="shared" si="220"/>
        <v/>
      </c>
      <c r="KC109" s="455" t="str">
        <f t="shared" si="220"/>
        <v/>
      </c>
      <c r="KD109" s="455" t="str">
        <f t="shared" si="220"/>
        <v/>
      </c>
      <c r="KE109" s="455" t="str">
        <f t="shared" si="220"/>
        <v/>
      </c>
      <c r="KF109" s="455" t="str">
        <f t="shared" si="220"/>
        <v/>
      </c>
      <c r="KG109" s="455" t="str">
        <f t="shared" si="221"/>
        <v/>
      </c>
      <c r="KH109" s="953" t="str">
        <f t="shared" si="221"/>
        <v/>
      </c>
      <c r="KI109" s="768" t="str">
        <f t="shared" si="221"/>
        <v/>
      </c>
      <c r="KJ109" s="455" t="str">
        <f t="shared" si="221"/>
        <v/>
      </c>
      <c r="KK109" s="455" t="str">
        <f t="shared" si="221"/>
        <v/>
      </c>
      <c r="KL109" s="455" t="str">
        <f t="shared" si="221"/>
        <v/>
      </c>
      <c r="KM109" s="455" t="str">
        <f t="shared" si="221"/>
        <v/>
      </c>
      <c r="KN109" s="455" t="str">
        <f t="shared" si="221"/>
        <v/>
      </c>
      <c r="KO109" s="953" t="str">
        <f t="shared" si="221"/>
        <v/>
      </c>
      <c r="KP109" s="768" t="str">
        <f t="shared" si="221"/>
        <v/>
      </c>
      <c r="KQ109" s="455" t="str">
        <f t="shared" si="221"/>
        <v/>
      </c>
      <c r="KR109" s="455" t="str">
        <f t="shared" si="221"/>
        <v/>
      </c>
      <c r="KS109" s="455" t="str">
        <f t="shared" si="221"/>
        <v/>
      </c>
      <c r="KT109" s="455" t="str">
        <f t="shared" si="221"/>
        <v/>
      </c>
      <c r="KU109" s="455" t="str">
        <f t="shared" si="221"/>
        <v/>
      </c>
      <c r="KV109" s="953" t="str">
        <f t="shared" si="221"/>
        <v/>
      </c>
      <c r="KW109" s="768" t="str">
        <f t="shared" si="222"/>
        <v/>
      </c>
      <c r="KX109" s="455" t="str">
        <f t="shared" si="222"/>
        <v/>
      </c>
      <c r="KY109" s="455" t="str">
        <f t="shared" si="222"/>
        <v/>
      </c>
      <c r="KZ109" s="455" t="str">
        <f t="shared" si="222"/>
        <v/>
      </c>
      <c r="LA109" s="455" t="str">
        <f t="shared" si="222"/>
        <v/>
      </c>
      <c r="LB109" s="455" t="str">
        <f t="shared" si="222"/>
        <v/>
      </c>
      <c r="LC109" s="954" t="str">
        <f t="shared" si="222"/>
        <v/>
      </c>
      <c r="LD109" s="768" t="str">
        <f t="shared" si="222"/>
        <v/>
      </c>
      <c r="LE109" s="455" t="str">
        <f t="shared" si="222"/>
        <v/>
      </c>
      <c r="LF109" s="455" t="str">
        <f t="shared" si="222"/>
        <v/>
      </c>
      <c r="LG109" s="455" t="str">
        <f t="shared" si="222"/>
        <v/>
      </c>
      <c r="LH109" s="455" t="str">
        <f t="shared" si="222"/>
        <v/>
      </c>
      <c r="LI109" s="455" t="str">
        <f t="shared" si="222"/>
        <v/>
      </c>
      <c r="LJ109" s="953" t="str">
        <f t="shared" si="222"/>
        <v/>
      </c>
      <c r="LK109" s="768" t="str">
        <f t="shared" si="222"/>
        <v/>
      </c>
      <c r="LL109" s="455" t="str">
        <f t="shared" si="222"/>
        <v/>
      </c>
      <c r="LM109" s="455" t="str">
        <f t="shared" si="223"/>
        <v/>
      </c>
      <c r="LN109" s="455" t="str">
        <f t="shared" si="223"/>
        <v/>
      </c>
      <c r="LO109" s="455" t="str">
        <f t="shared" si="223"/>
        <v/>
      </c>
      <c r="LP109" s="455" t="str">
        <f t="shared" si="223"/>
        <v/>
      </c>
      <c r="LQ109" s="953" t="str">
        <f t="shared" si="223"/>
        <v/>
      </c>
      <c r="LR109" s="768" t="str">
        <f t="shared" si="223"/>
        <v/>
      </c>
      <c r="LS109" s="455" t="str">
        <f t="shared" si="223"/>
        <v/>
      </c>
      <c r="LT109" s="455" t="str">
        <f t="shared" si="223"/>
        <v/>
      </c>
      <c r="LU109" s="455" t="str">
        <f t="shared" si="223"/>
        <v/>
      </c>
      <c r="LV109" s="455" t="str">
        <f t="shared" si="223"/>
        <v/>
      </c>
      <c r="LW109" s="455" t="str">
        <f t="shared" si="223"/>
        <v/>
      </c>
      <c r="LX109" s="953" t="str">
        <f t="shared" si="223"/>
        <v/>
      </c>
      <c r="LY109" s="768" t="str">
        <f t="shared" si="223"/>
        <v/>
      </c>
      <c r="LZ109" s="455" t="str">
        <f t="shared" si="223"/>
        <v/>
      </c>
      <c r="MA109" s="455" t="str">
        <f t="shared" si="223"/>
        <v/>
      </c>
      <c r="MB109" s="455" t="str">
        <f t="shared" si="223"/>
        <v/>
      </c>
      <c r="MC109" s="455" t="str">
        <f t="shared" si="224"/>
        <v/>
      </c>
      <c r="MD109" s="455" t="str">
        <f t="shared" si="224"/>
        <v/>
      </c>
      <c r="ME109" s="953" t="str">
        <f t="shared" si="224"/>
        <v/>
      </c>
      <c r="MF109" s="768" t="str">
        <f t="shared" si="224"/>
        <v/>
      </c>
      <c r="MG109" s="455" t="str">
        <f t="shared" si="224"/>
        <v/>
      </c>
      <c r="MH109" s="455" t="str">
        <f t="shared" si="224"/>
        <v/>
      </c>
      <c r="MI109" s="455" t="str">
        <f t="shared" si="224"/>
        <v/>
      </c>
      <c r="MJ109" s="455" t="str">
        <f t="shared" si="224"/>
        <v/>
      </c>
      <c r="MK109" s="455" t="str">
        <f t="shared" si="224"/>
        <v/>
      </c>
      <c r="ML109" s="953" t="str">
        <f t="shared" si="224"/>
        <v/>
      </c>
      <c r="MM109" s="768" t="str">
        <f t="shared" si="224"/>
        <v/>
      </c>
      <c r="MN109" s="455" t="str">
        <f t="shared" si="224"/>
        <v/>
      </c>
      <c r="MO109" s="455" t="str">
        <f t="shared" si="224"/>
        <v/>
      </c>
      <c r="MP109" s="455" t="str">
        <f t="shared" si="224"/>
        <v/>
      </c>
      <c r="MQ109" s="455" t="str">
        <f t="shared" si="224"/>
        <v/>
      </c>
      <c r="MR109" s="455" t="str">
        <f t="shared" si="224"/>
        <v/>
      </c>
      <c r="MS109" s="953" t="str">
        <f t="shared" si="225"/>
        <v/>
      </c>
      <c r="MT109" s="768" t="str">
        <f t="shared" si="225"/>
        <v/>
      </c>
      <c r="MU109" s="455" t="str">
        <f t="shared" si="225"/>
        <v/>
      </c>
      <c r="MV109" s="455" t="str">
        <f t="shared" si="225"/>
        <v/>
      </c>
      <c r="MW109" s="455" t="str">
        <f t="shared" si="225"/>
        <v/>
      </c>
      <c r="MX109" s="455" t="str">
        <f t="shared" si="225"/>
        <v/>
      </c>
      <c r="MY109" s="455" t="str">
        <f t="shared" si="225"/>
        <v/>
      </c>
      <c r="MZ109" s="953" t="str">
        <f t="shared" si="225"/>
        <v/>
      </c>
      <c r="NA109" s="768" t="str">
        <f t="shared" si="225"/>
        <v/>
      </c>
      <c r="NB109" s="455" t="str">
        <f t="shared" si="225"/>
        <v/>
      </c>
      <c r="NC109" s="455" t="str">
        <f t="shared" si="225"/>
        <v/>
      </c>
      <c r="ND109" s="455" t="str">
        <f t="shared" si="225"/>
        <v/>
      </c>
      <c r="NE109" s="455" t="str">
        <f t="shared" si="225"/>
        <v/>
      </c>
      <c r="NF109" s="455" t="str">
        <f t="shared" si="225"/>
        <v/>
      </c>
      <c r="NG109" s="954" t="str">
        <f t="shared" si="225"/>
        <v/>
      </c>
      <c r="NH109" s="768" t="str">
        <f t="shared" si="225"/>
        <v/>
      </c>
      <c r="NI109" s="455" t="str">
        <f t="shared" si="226"/>
        <v/>
      </c>
      <c r="NJ109" s="455" t="str">
        <f t="shared" si="226"/>
        <v/>
      </c>
      <c r="NK109" s="455" t="str">
        <f t="shared" si="226"/>
        <v/>
      </c>
      <c r="NL109" s="455" t="str">
        <f t="shared" si="226"/>
        <v/>
      </c>
      <c r="NM109" s="455" t="str">
        <f t="shared" si="226"/>
        <v/>
      </c>
      <c r="NN109" s="953" t="str">
        <f t="shared" si="226"/>
        <v/>
      </c>
      <c r="NO109" s="83"/>
      <c r="NP109" s="83"/>
      <c r="NQ109" s="83"/>
      <c r="NR109" s="83"/>
      <c r="NS109" s="83"/>
      <c r="NT109" s="83"/>
      <c r="NU109" s="83"/>
      <c r="NV109" s="83"/>
      <c r="NW109" s="83"/>
      <c r="NX109" s="83"/>
      <c r="NY109" s="83"/>
      <c r="NZ109" s="83"/>
      <c r="OA109" s="83"/>
      <c r="OB109" s="83"/>
      <c r="OC109" s="83"/>
      <c r="OD109" s="83"/>
      <c r="OE109" s="83"/>
      <c r="OF109" s="83"/>
      <c r="OG109" s="83"/>
      <c r="OH109" s="83"/>
      <c r="OI109" s="83"/>
      <c r="OJ109" s="83"/>
      <c r="OK109" s="83"/>
      <c r="OL109" s="83"/>
      <c r="OM109" s="83"/>
      <c r="ON109" s="83"/>
      <c r="OO109" s="83"/>
      <c r="OP109" s="83"/>
      <c r="OQ109" s="83"/>
      <c r="OR109" s="83"/>
      <c r="OS109" s="83"/>
      <c r="OT109" s="83"/>
      <c r="OU109" s="83"/>
      <c r="OV109" s="83"/>
      <c r="OW109" s="83"/>
      <c r="OX109" s="83"/>
      <c r="OY109" s="83"/>
      <c r="OZ109" s="83"/>
      <c r="PA109" s="83"/>
      <c r="PB109" s="83"/>
      <c r="PC109" s="83"/>
      <c r="PD109" s="83"/>
      <c r="PE109" s="83"/>
      <c r="PF109" s="83"/>
      <c r="PG109" s="83"/>
      <c r="PH109" s="83"/>
      <c r="PI109" s="83"/>
      <c r="PJ109" s="83"/>
      <c r="PK109" s="83"/>
      <c r="PL109" s="83"/>
      <c r="PM109" s="83"/>
      <c r="PN109" s="83"/>
      <c r="PO109" s="83"/>
      <c r="PP109" s="83"/>
      <c r="PQ109" s="83"/>
      <c r="PR109" s="83"/>
      <c r="PS109" s="83"/>
      <c r="PT109" s="83"/>
      <c r="PU109" s="83"/>
      <c r="PV109" s="83"/>
      <c r="PW109" s="83"/>
      <c r="PX109" s="83"/>
      <c r="PY109" s="83"/>
      <c r="PZ109" s="83"/>
      <c r="QA109" s="83"/>
      <c r="QB109" s="83"/>
      <c r="QC109" s="83"/>
      <c r="QD109" s="83"/>
      <c r="QE109" s="83"/>
      <c r="QF109" s="83"/>
      <c r="QG109" s="83"/>
      <c r="QH109" s="83"/>
      <c r="QI109" s="83"/>
      <c r="QJ109" s="83"/>
      <c r="QK109" s="83"/>
      <c r="QL109" s="83"/>
      <c r="QM109" s="83"/>
      <c r="QN109" s="83"/>
      <c r="QO109" s="83"/>
      <c r="QP109" s="83"/>
      <c r="QQ109" s="83"/>
      <c r="QR109" s="83"/>
      <c r="QS109" s="83"/>
      <c r="QT109" s="83"/>
      <c r="QU109" s="83"/>
      <c r="QV109" s="83"/>
      <c r="QW109" s="83"/>
      <c r="QX109" s="83"/>
      <c r="QY109" s="83"/>
      <c r="QZ109" s="83"/>
      <c r="RA109" s="83"/>
      <c r="RB109" s="83"/>
      <c r="RC109" s="83"/>
      <c r="RD109" s="83"/>
      <c r="RE109" s="83"/>
      <c r="RF109" s="83"/>
      <c r="RG109" s="83"/>
      <c r="RH109" s="83"/>
      <c r="RI109" s="83"/>
      <c r="RJ109" s="83"/>
      <c r="RK109" s="83"/>
      <c r="RL109" s="83"/>
      <c r="RM109" s="83"/>
      <c r="RN109" s="83"/>
      <c r="RO109" s="83"/>
      <c r="RP109" s="83"/>
      <c r="RQ109" s="83"/>
      <c r="RR109" s="83"/>
      <c r="RS109" s="83"/>
      <c r="RT109" s="83"/>
      <c r="RU109" s="83"/>
      <c r="RV109" s="83"/>
      <c r="RW109" s="83"/>
      <c r="RX109" s="83"/>
      <c r="RY109" s="83"/>
      <c r="RZ109" s="83"/>
      <c r="SA109" s="83"/>
      <c r="SB109" s="83"/>
      <c r="SC109" s="83"/>
      <c r="SD109" s="83"/>
      <c r="SE109" s="83"/>
      <c r="SF109" s="83"/>
      <c r="SG109" s="83"/>
      <c r="SH109" s="83"/>
      <c r="SI109" s="83"/>
      <c r="SJ109" s="83"/>
      <c r="SK109" s="83"/>
      <c r="SL109" s="83"/>
      <c r="SM109" s="83"/>
      <c r="SN109" s="83"/>
      <c r="SO109" s="83"/>
      <c r="SP109" s="83"/>
      <c r="SQ109" s="83"/>
      <c r="SR109" s="83"/>
      <c r="SS109" s="83"/>
      <c r="ST109" s="83"/>
      <c r="SU109" s="83"/>
      <c r="SV109" s="83"/>
      <c r="SW109" s="83"/>
      <c r="SX109" s="83"/>
      <c r="SY109" s="83"/>
      <c r="SZ109" s="83"/>
      <c r="TA109" s="83"/>
      <c r="TB109" s="83"/>
      <c r="TC109" s="83"/>
      <c r="TD109" s="83"/>
      <c r="TE109" s="83"/>
      <c r="TF109" s="83"/>
      <c r="TG109" s="83"/>
      <c r="TH109" s="83"/>
      <c r="TI109" s="83"/>
      <c r="TJ109" s="83"/>
      <c r="TK109" s="83"/>
      <c r="TL109" s="83"/>
      <c r="TM109" s="83"/>
      <c r="TN109" s="83"/>
      <c r="TO109" s="83"/>
      <c r="TP109" s="83"/>
      <c r="TQ109" s="83"/>
      <c r="TR109" s="83"/>
      <c r="TS109" s="83"/>
      <c r="TT109" s="83"/>
      <c r="TU109" s="83"/>
      <c r="TV109" s="83"/>
      <c r="TW109" s="83"/>
      <c r="TX109" s="83"/>
      <c r="TY109" s="83"/>
      <c r="TZ109" s="83"/>
      <c r="UA109" s="83"/>
      <c r="UB109" s="83"/>
      <c r="UC109" s="83"/>
      <c r="UD109" s="83"/>
      <c r="UE109" s="83"/>
      <c r="UF109" s="83"/>
      <c r="UG109" s="83"/>
      <c r="UH109" s="83"/>
      <c r="UI109" s="83"/>
      <c r="UJ109" s="83"/>
      <c r="UK109" s="83"/>
      <c r="UL109" s="83"/>
      <c r="UM109" s="83"/>
      <c r="UN109" s="83"/>
      <c r="UO109" s="83"/>
      <c r="UP109" s="83"/>
      <c r="UQ109" s="83"/>
    </row>
    <row r="110" spans="1:563" s="1" customFormat="1" hidden="1" x14ac:dyDescent="0.2">
      <c r="A110" s="938">
        <f>alapadatok!A92</f>
        <v>27</v>
      </c>
      <c r="B110" s="678" t="str">
        <f>IF(alapadatok!C92="","",alapadatok!C92)</f>
        <v/>
      </c>
      <c r="C110" s="584" t="str">
        <f>IF(alapadatok!B92="","",alapadatok!B92)</f>
        <v/>
      </c>
      <c r="D110" s="584" t="str">
        <f>IF(alapadatok!D92="","",alapadatok!D92)</f>
        <v/>
      </c>
      <c r="E110" s="948" t="str">
        <f>IF(alapadatok!K92="","",alapadatok!K92)</f>
        <v/>
      </c>
      <c r="F110" s="952" t="str">
        <f t="shared" si="227"/>
        <v/>
      </c>
      <c r="G110" s="953" t="str">
        <f t="shared" si="227"/>
        <v/>
      </c>
      <c r="H110" s="768" t="str">
        <f t="shared" si="227"/>
        <v/>
      </c>
      <c r="I110" s="455" t="str">
        <f t="shared" si="227"/>
        <v/>
      </c>
      <c r="J110" s="455" t="str">
        <f t="shared" si="227"/>
        <v/>
      </c>
      <c r="K110" s="455" t="str">
        <f t="shared" si="227"/>
        <v/>
      </c>
      <c r="L110" s="455" t="str">
        <f t="shared" si="227"/>
        <v/>
      </c>
      <c r="M110" s="455" t="str">
        <f t="shared" si="227"/>
        <v/>
      </c>
      <c r="N110" s="953" t="str">
        <f t="shared" si="227"/>
        <v/>
      </c>
      <c r="O110" s="768" t="str">
        <f t="shared" si="227"/>
        <v/>
      </c>
      <c r="P110" s="455" t="str">
        <f t="shared" si="227"/>
        <v/>
      </c>
      <c r="Q110" s="455" t="str">
        <f t="shared" si="227"/>
        <v/>
      </c>
      <c r="R110" s="455" t="str">
        <f t="shared" si="227"/>
        <v/>
      </c>
      <c r="S110" s="455" t="str">
        <f t="shared" si="227"/>
        <v/>
      </c>
      <c r="T110" s="455" t="str">
        <f t="shared" si="227"/>
        <v/>
      </c>
      <c r="U110" s="953" t="str">
        <f t="shared" si="204"/>
        <v/>
      </c>
      <c r="V110" s="768" t="str">
        <f t="shared" si="204"/>
        <v/>
      </c>
      <c r="W110" s="455" t="str">
        <f t="shared" si="204"/>
        <v/>
      </c>
      <c r="X110" s="455" t="str">
        <f t="shared" si="204"/>
        <v/>
      </c>
      <c r="Y110" s="455" t="str">
        <f t="shared" si="204"/>
        <v/>
      </c>
      <c r="Z110" s="455" t="str">
        <f t="shared" si="204"/>
        <v/>
      </c>
      <c r="AA110" s="455" t="str">
        <f t="shared" si="204"/>
        <v/>
      </c>
      <c r="AB110" s="953" t="str">
        <f t="shared" si="204"/>
        <v/>
      </c>
      <c r="AC110" s="768" t="str">
        <f t="shared" si="204"/>
        <v/>
      </c>
      <c r="AD110" s="455" t="str">
        <f t="shared" si="204"/>
        <v/>
      </c>
      <c r="AE110" s="455" t="str">
        <f t="shared" si="204"/>
        <v/>
      </c>
      <c r="AF110" s="455" t="str">
        <f t="shared" si="204"/>
        <v/>
      </c>
      <c r="AG110" s="455" t="str">
        <f t="shared" si="204"/>
        <v/>
      </c>
      <c r="AH110" s="455" t="str">
        <f t="shared" si="204"/>
        <v/>
      </c>
      <c r="AI110" s="953" t="str">
        <f t="shared" si="204"/>
        <v/>
      </c>
      <c r="AJ110" s="768" t="str">
        <f t="shared" si="204"/>
        <v/>
      </c>
      <c r="AK110" s="455" t="str">
        <f t="shared" si="205"/>
        <v/>
      </c>
      <c r="AL110" s="455" t="str">
        <f t="shared" si="205"/>
        <v/>
      </c>
      <c r="AM110" s="455" t="str">
        <f t="shared" si="205"/>
        <v/>
      </c>
      <c r="AN110" s="455" t="str">
        <f t="shared" si="205"/>
        <v/>
      </c>
      <c r="AO110" s="455" t="str">
        <f t="shared" si="205"/>
        <v/>
      </c>
      <c r="AP110" s="953" t="str">
        <f t="shared" si="205"/>
        <v/>
      </c>
      <c r="AQ110" s="768" t="str">
        <f t="shared" si="205"/>
        <v/>
      </c>
      <c r="AR110" s="455" t="str">
        <f t="shared" si="205"/>
        <v/>
      </c>
      <c r="AS110" s="455" t="str">
        <f t="shared" si="205"/>
        <v/>
      </c>
      <c r="AT110" s="455" t="str">
        <f t="shared" si="205"/>
        <v/>
      </c>
      <c r="AU110" s="455" t="str">
        <f t="shared" si="205"/>
        <v/>
      </c>
      <c r="AV110" s="455" t="str">
        <f t="shared" si="205"/>
        <v/>
      </c>
      <c r="AW110" s="953" t="str">
        <f t="shared" si="205"/>
        <v/>
      </c>
      <c r="AX110" s="768" t="str">
        <f t="shared" si="205"/>
        <v/>
      </c>
      <c r="AY110" s="455" t="str">
        <f t="shared" si="205"/>
        <v/>
      </c>
      <c r="AZ110" s="455" t="str">
        <f t="shared" si="205"/>
        <v/>
      </c>
      <c r="BA110" s="455" t="str">
        <f t="shared" si="206"/>
        <v/>
      </c>
      <c r="BB110" s="455" t="str">
        <f t="shared" si="206"/>
        <v/>
      </c>
      <c r="BC110" s="455" t="str">
        <f t="shared" si="206"/>
        <v/>
      </c>
      <c r="BD110" s="953" t="str">
        <f t="shared" si="206"/>
        <v/>
      </c>
      <c r="BE110" s="768" t="str">
        <f t="shared" si="206"/>
        <v/>
      </c>
      <c r="BF110" s="455" t="str">
        <f t="shared" si="206"/>
        <v/>
      </c>
      <c r="BG110" s="455" t="str">
        <f t="shared" si="206"/>
        <v/>
      </c>
      <c r="BH110" s="455" t="str">
        <f t="shared" si="206"/>
        <v/>
      </c>
      <c r="BI110" s="455" t="str">
        <f t="shared" si="206"/>
        <v/>
      </c>
      <c r="BJ110" s="455" t="str">
        <f t="shared" si="206"/>
        <v/>
      </c>
      <c r="BK110" s="953" t="str">
        <f t="shared" si="206"/>
        <v/>
      </c>
      <c r="BL110" s="768" t="str">
        <f t="shared" si="206"/>
        <v/>
      </c>
      <c r="BM110" s="455" t="str">
        <f t="shared" si="206"/>
        <v/>
      </c>
      <c r="BN110" s="455" t="str">
        <f t="shared" si="206"/>
        <v/>
      </c>
      <c r="BO110" s="455" t="str">
        <f t="shared" si="206"/>
        <v/>
      </c>
      <c r="BP110" s="455" t="str">
        <f t="shared" si="206"/>
        <v/>
      </c>
      <c r="BQ110" s="455" t="str">
        <f t="shared" si="207"/>
        <v/>
      </c>
      <c r="BR110" s="953" t="str">
        <f t="shared" si="207"/>
        <v/>
      </c>
      <c r="BS110" s="768" t="str">
        <f t="shared" si="207"/>
        <v/>
      </c>
      <c r="BT110" s="455" t="str">
        <f t="shared" si="207"/>
        <v/>
      </c>
      <c r="BU110" s="455" t="str">
        <f t="shared" si="207"/>
        <v/>
      </c>
      <c r="BV110" s="455" t="str">
        <f t="shared" si="207"/>
        <v/>
      </c>
      <c r="BW110" s="455" t="str">
        <f t="shared" si="207"/>
        <v/>
      </c>
      <c r="BX110" s="455" t="str">
        <f t="shared" si="207"/>
        <v/>
      </c>
      <c r="BY110" s="953" t="str">
        <f t="shared" si="207"/>
        <v/>
      </c>
      <c r="BZ110" s="768" t="str">
        <f t="shared" si="207"/>
        <v/>
      </c>
      <c r="CA110" s="455" t="str">
        <f t="shared" si="207"/>
        <v/>
      </c>
      <c r="CB110" s="455" t="str">
        <f t="shared" si="207"/>
        <v/>
      </c>
      <c r="CC110" s="455" t="str">
        <f t="shared" si="207"/>
        <v/>
      </c>
      <c r="CD110" s="455" t="str">
        <f t="shared" si="207"/>
        <v/>
      </c>
      <c r="CE110" s="455" t="str">
        <f t="shared" si="207"/>
        <v/>
      </c>
      <c r="CF110" s="953" t="str">
        <f t="shared" si="207"/>
        <v/>
      </c>
      <c r="CG110" s="768" t="str">
        <f t="shared" si="208"/>
        <v/>
      </c>
      <c r="CH110" s="455" t="str">
        <f t="shared" si="208"/>
        <v/>
      </c>
      <c r="CI110" s="455" t="str">
        <f t="shared" si="208"/>
        <v/>
      </c>
      <c r="CJ110" s="455" t="str">
        <f t="shared" si="208"/>
        <v/>
      </c>
      <c r="CK110" s="455" t="str">
        <f t="shared" si="208"/>
        <v/>
      </c>
      <c r="CL110" s="455" t="str">
        <f t="shared" si="208"/>
        <v/>
      </c>
      <c r="CM110" s="953" t="str">
        <f t="shared" si="208"/>
        <v/>
      </c>
      <c r="CN110" s="768" t="str">
        <f t="shared" si="208"/>
        <v/>
      </c>
      <c r="CO110" s="455" t="str">
        <f t="shared" si="208"/>
        <v/>
      </c>
      <c r="CP110" s="455" t="str">
        <f t="shared" si="208"/>
        <v/>
      </c>
      <c r="CQ110" s="455" t="str">
        <f t="shared" si="208"/>
        <v/>
      </c>
      <c r="CR110" s="455" t="str">
        <f t="shared" si="208"/>
        <v/>
      </c>
      <c r="CS110" s="455" t="str">
        <f t="shared" si="208"/>
        <v/>
      </c>
      <c r="CT110" s="953" t="str">
        <f t="shared" si="208"/>
        <v/>
      </c>
      <c r="CU110" s="952" t="str">
        <f t="shared" si="208"/>
        <v/>
      </c>
      <c r="CV110" s="455" t="str">
        <f t="shared" si="208"/>
        <v/>
      </c>
      <c r="CW110" s="455" t="str">
        <f t="shared" si="209"/>
        <v/>
      </c>
      <c r="CX110" s="455" t="str">
        <f t="shared" si="209"/>
        <v/>
      </c>
      <c r="CY110" s="455" t="str">
        <f t="shared" si="209"/>
        <v/>
      </c>
      <c r="CZ110" s="455" t="str">
        <f t="shared" si="209"/>
        <v/>
      </c>
      <c r="DA110" s="953" t="str">
        <f t="shared" si="209"/>
        <v/>
      </c>
      <c r="DB110" s="768" t="str">
        <f t="shared" si="209"/>
        <v/>
      </c>
      <c r="DC110" s="455" t="str">
        <f t="shared" si="209"/>
        <v/>
      </c>
      <c r="DD110" s="455" t="str">
        <f t="shared" si="209"/>
        <v/>
      </c>
      <c r="DE110" s="455" t="str">
        <f t="shared" si="209"/>
        <v/>
      </c>
      <c r="DF110" s="455" t="str">
        <f t="shared" si="209"/>
        <v/>
      </c>
      <c r="DG110" s="455" t="str">
        <f t="shared" si="209"/>
        <v/>
      </c>
      <c r="DH110" s="953" t="str">
        <f t="shared" si="209"/>
        <v/>
      </c>
      <c r="DI110" s="768" t="str">
        <f t="shared" si="209"/>
        <v/>
      </c>
      <c r="DJ110" s="455" t="str">
        <f t="shared" si="209"/>
        <v/>
      </c>
      <c r="DK110" s="455" t="str">
        <f t="shared" si="209"/>
        <v/>
      </c>
      <c r="DL110" s="455" t="str">
        <f t="shared" si="209"/>
        <v/>
      </c>
      <c r="DM110" s="455" t="str">
        <f t="shared" si="210"/>
        <v/>
      </c>
      <c r="DN110" s="455" t="str">
        <f t="shared" si="210"/>
        <v/>
      </c>
      <c r="DO110" s="953" t="str">
        <f t="shared" si="210"/>
        <v/>
      </c>
      <c r="DP110" s="768" t="str">
        <f t="shared" si="210"/>
        <v/>
      </c>
      <c r="DQ110" s="455" t="str">
        <f t="shared" si="210"/>
        <v/>
      </c>
      <c r="DR110" s="455" t="str">
        <f t="shared" si="210"/>
        <v/>
      </c>
      <c r="DS110" s="455" t="str">
        <f t="shared" si="210"/>
        <v/>
      </c>
      <c r="DT110" s="455" t="str">
        <f t="shared" si="210"/>
        <v/>
      </c>
      <c r="DU110" s="455" t="str">
        <f t="shared" si="210"/>
        <v/>
      </c>
      <c r="DV110" s="953" t="str">
        <f t="shared" si="210"/>
        <v/>
      </c>
      <c r="DW110" s="768" t="str">
        <f t="shared" si="210"/>
        <v/>
      </c>
      <c r="DX110" s="455" t="str">
        <f t="shared" si="210"/>
        <v/>
      </c>
      <c r="DY110" s="455" t="str">
        <f t="shared" si="210"/>
        <v/>
      </c>
      <c r="DZ110" s="455" t="str">
        <f t="shared" si="210"/>
        <v/>
      </c>
      <c r="EA110" s="455" t="str">
        <f t="shared" si="210"/>
        <v/>
      </c>
      <c r="EB110" s="455" t="str">
        <f t="shared" si="210"/>
        <v/>
      </c>
      <c r="EC110" s="954" t="str">
        <f t="shared" si="211"/>
        <v/>
      </c>
      <c r="ED110" s="768" t="str">
        <f t="shared" si="211"/>
        <v/>
      </c>
      <c r="EE110" s="455" t="str">
        <f t="shared" si="211"/>
        <v/>
      </c>
      <c r="EF110" s="455" t="str">
        <f t="shared" si="211"/>
        <v/>
      </c>
      <c r="EG110" s="455" t="str">
        <f t="shared" si="211"/>
        <v/>
      </c>
      <c r="EH110" s="455" t="str">
        <f t="shared" si="211"/>
        <v/>
      </c>
      <c r="EI110" s="455" t="str">
        <f t="shared" si="211"/>
        <v/>
      </c>
      <c r="EJ110" s="953" t="str">
        <f t="shared" si="211"/>
        <v/>
      </c>
      <c r="EK110" s="768" t="str">
        <f t="shared" si="211"/>
        <v/>
      </c>
      <c r="EL110" s="455" t="str">
        <f t="shared" si="211"/>
        <v/>
      </c>
      <c r="EM110" s="455" t="str">
        <f t="shared" si="211"/>
        <v/>
      </c>
      <c r="EN110" s="455" t="str">
        <f t="shared" si="211"/>
        <v/>
      </c>
      <c r="EO110" s="455" t="str">
        <f t="shared" si="211"/>
        <v/>
      </c>
      <c r="EP110" s="455" t="str">
        <f t="shared" si="211"/>
        <v/>
      </c>
      <c r="EQ110" s="953" t="str">
        <f t="shared" si="211"/>
        <v/>
      </c>
      <c r="ER110" s="768" t="str">
        <f t="shared" si="211"/>
        <v/>
      </c>
      <c r="ES110" s="455" t="str">
        <f t="shared" si="212"/>
        <v/>
      </c>
      <c r="ET110" s="455" t="str">
        <f t="shared" si="212"/>
        <v/>
      </c>
      <c r="EU110" s="455" t="str">
        <f t="shared" si="212"/>
        <v/>
      </c>
      <c r="EV110" s="455" t="str">
        <f t="shared" si="212"/>
        <v/>
      </c>
      <c r="EW110" s="455" t="str">
        <f t="shared" si="212"/>
        <v/>
      </c>
      <c r="EX110" s="953" t="str">
        <f t="shared" si="212"/>
        <v/>
      </c>
      <c r="EY110" s="768" t="str">
        <f t="shared" si="212"/>
        <v/>
      </c>
      <c r="EZ110" s="455" t="str">
        <f t="shared" si="212"/>
        <v/>
      </c>
      <c r="FA110" s="455" t="str">
        <f t="shared" si="212"/>
        <v/>
      </c>
      <c r="FB110" s="455" t="str">
        <f t="shared" si="212"/>
        <v/>
      </c>
      <c r="FC110" s="455" t="str">
        <f t="shared" si="212"/>
        <v/>
      </c>
      <c r="FD110" s="455" t="str">
        <f t="shared" si="212"/>
        <v/>
      </c>
      <c r="FE110" s="953" t="str">
        <f t="shared" si="212"/>
        <v/>
      </c>
      <c r="FF110" s="768" t="str">
        <f t="shared" si="212"/>
        <v/>
      </c>
      <c r="FG110" s="455" t="str">
        <f t="shared" si="212"/>
        <v/>
      </c>
      <c r="FH110" s="455" t="str">
        <f t="shared" si="212"/>
        <v/>
      </c>
      <c r="FI110" s="455" t="str">
        <f t="shared" si="213"/>
        <v/>
      </c>
      <c r="FJ110" s="455" t="str">
        <f t="shared" si="213"/>
        <v/>
      </c>
      <c r="FK110" s="455" t="str">
        <f t="shared" si="213"/>
        <v/>
      </c>
      <c r="FL110" s="953" t="str">
        <f t="shared" si="213"/>
        <v/>
      </c>
      <c r="FM110" s="768" t="str">
        <f t="shared" si="213"/>
        <v/>
      </c>
      <c r="FN110" s="455" t="str">
        <f t="shared" si="213"/>
        <v/>
      </c>
      <c r="FO110" s="455" t="str">
        <f t="shared" si="213"/>
        <v/>
      </c>
      <c r="FP110" s="455" t="str">
        <f t="shared" si="213"/>
        <v/>
      </c>
      <c r="FQ110" s="455" t="str">
        <f t="shared" si="213"/>
        <v/>
      </c>
      <c r="FR110" s="455" t="str">
        <f t="shared" si="213"/>
        <v/>
      </c>
      <c r="FS110" s="953" t="str">
        <f t="shared" si="213"/>
        <v/>
      </c>
      <c r="FT110" s="768" t="str">
        <f t="shared" si="213"/>
        <v/>
      </c>
      <c r="FU110" s="455" t="str">
        <f t="shared" si="213"/>
        <v/>
      </c>
      <c r="FV110" s="455" t="str">
        <f t="shared" si="213"/>
        <v/>
      </c>
      <c r="FW110" s="455" t="str">
        <f t="shared" si="213"/>
        <v/>
      </c>
      <c r="FX110" s="455" t="str">
        <f t="shared" si="213"/>
        <v/>
      </c>
      <c r="FY110" s="455" t="str">
        <f t="shared" si="214"/>
        <v/>
      </c>
      <c r="FZ110" s="953" t="str">
        <f t="shared" si="214"/>
        <v/>
      </c>
      <c r="GA110" s="768" t="str">
        <f t="shared" si="214"/>
        <v/>
      </c>
      <c r="GB110" s="455" t="str">
        <f t="shared" si="214"/>
        <v/>
      </c>
      <c r="GC110" s="455" t="str">
        <f t="shared" si="214"/>
        <v/>
      </c>
      <c r="GD110" s="455" t="str">
        <f t="shared" si="214"/>
        <v/>
      </c>
      <c r="GE110" s="455" t="str">
        <f t="shared" si="214"/>
        <v/>
      </c>
      <c r="GF110" s="953" t="str">
        <f t="shared" si="214"/>
        <v/>
      </c>
      <c r="GG110" s="768" t="str">
        <f t="shared" si="214"/>
        <v/>
      </c>
      <c r="GH110" s="455" t="str">
        <f t="shared" si="214"/>
        <v/>
      </c>
      <c r="GI110" s="455" t="str">
        <f t="shared" si="214"/>
        <v/>
      </c>
      <c r="GJ110" s="455" t="str">
        <f t="shared" si="214"/>
        <v/>
      </c>
      <c r="GK110" s="455" t="str">
        <f t="shared" si="214"/>
        <v/>
      </c>
      <c r="GL110" s="455" t="str">
        <f t="shared" si="214"/>
        <v/>
      </c>
      <c r="GM110" s="455" t="str">
        <f t="shared" si="214"/>
        <v/>
      </c>
      <c r="GN110" s="954" t="str">
        <f t="shared" si="214"/>
        <v/>
      </c>
      <c r="GO110" s="768" t="str">
        <f t="shared" si="215"/>
        <v/>
      </c>
      <c r="GP110" s="455" t="str">
        <f t="shared" si="215"/>
        <v/>
      </c>
      <c r="GQ110" s="455" t="str">
        <f t="shared" si="215"/>
        <v/>
      </c>
      <c r="GR110" s="455" t="str">
        <f t="shared" si="215"/>
        <v/>
      </c>
      <c r="GS110" s="455" t="str">
        <f t="shared" si="215"/>
        <v/>
      </c>
      <c r="GT110" s="455" t="str">
        <f t="shared" si="215"/>
        <v/>
      </c>
      <c r="GU110" s="953" t="str">
        <f t="shared" si="215"/>
        <v/>
      </c>
      <c r="GV110" s="768" t="str">
        <f t="shared" si="215"/>
        <v/>
      </c>
      <c r="GW110" s="455" t="str">
        <f t="shared" si="215"/>
        <v/>
      </c>
      <c r="GX110" s="455" t="str">
        <f t="shared" si="215"/>
        <v/>
      </c>
      <c r="GY110" s="455" t="str">
        <f t="shared" si="215"/>
        <v/>
      </c>
      <c r="GZ110" s="455" t="str">
        <f t="shared" si="215"/>
        <v/>
      </c>
      <c r="HA110" s="455" t="str">
        <f t="shared" si="215"/>
        <v/>
      </c>
      <c r="HB110" s="953" t="str">
        <f t="shared" si="215"/>
        <v/>
      </c>
      <c r="HC110" s="768" t="str">
        <f t="shared" si="215"/>
        <v/>
      </c>
      <c r="HD110" s="455" t="str">
        <f t="shared" si="215"/>
        <v/>
      </c>
      <c r="HE110" s="455" t="str">
        <f t="shared" si="216"/>
        <v/>
      </c>
      <c r="HF110" s="455" t="str">
        <f t="shared" si="216"/>
        <v/>
      </c>
      <c r="HG110" s="455" t="str">
        <f t="shared" si="216"/>
        <v/>
      </c>
      <c r="HH110" s="455" t="str">
        <f t="shared" si="216"/>
        <v/>
      </c>
      <c r="HI110" s="953" t="str">
        <f t="shared" si="216"/>
        <v/>
      </c>
      <c r="HJ110" s="768" t="str">
        <f t="shared" si="216"/>
        <v/>
      </c>
      <c r="HK110" s="455" t="str">
        <f t="shared" si="216"/>
        <v/>
      </c>
      <c r="HL110" s="455" t="str">
        <f t="shared" si="216"/>
        <v/>
      </c>
      <c r="HM110" s="455" t="str">
        <f t="shared" si="216"/>
        <v/>
      </c>
      <c r="HN110" s="955" t="str">
        <f t="shared" si="216"/>
        <v/>
      </c>
      <c r="HO110" s="455" t="str">
        <f t="shared" si="216"/>
        <v/>
      </c>
      <c r="HP110" s="953" t="str">
        <f t="shared" si="216"/>
        <v/>
      </c>
      <c r="HQ110" s="768" t="str">
        <f t="shared" si="216"/>
        <v/>
      </c>
      <c r="HR110" s="455" t="str">
        <f t="shared" si="216"/>
        <v/>
      </c>
      <c r="HS110" s="455" t="str">
        <f t="shared" si="216"/>
        <v/>
      </c>
      <c r="HT110" s="455" t="str">
        <f t="shared" si="216"/>
        <v/>
      </c>
      <c r="HU110" s="455" t="str">
        <f t="shared" si="217"/>
        <v/>
      </c>
      <c r="HV110" s="455" t="str">
        <f t="shared" si="217"/>
        <v/>
      </c>
      <c r="HW110" s="953" t="str">
        <f t="shared" si="217"/>
        <v/>
      </c>
      <c r="HX110" s="768" t="str">
        <f t="shared" si="217"/>
        <v/>
      </c>
      <c r="HY110" s="455" t="str">
        <f t="shared" si="217"/>
        <v/>
      </c>
      <c r="HZ110" s="455" t="str">
        <f t="shared" si="217"/>
        <v/>
      </c>
      <c r="IA110" s="455" t="str">
        <f t="shared" si="217"/>
        <v/>
      </c>
      <c r="IB110" s="455" t="str">
        <f t="shared" si="217"/>
        <v/>
      </c>
      <c r="IC110" s="455" t="str">
        <f t="shared" si="217"/>
        <v/>
      </c>
      <c r="ID110" s="953" t="str">
        <f t="shared" si="217"/>
        <v/>
      </c>
      <c r="IE110" s="768" t="str">
        <f t="shared" si="217"/>
        <v/>
      </c>
      <c r="IF110" s="455" t="str">
        <f t="shared" si="217"/>
        <v/>
      </c>
      <c r="IG110" s="455" t="str">
        <f t="shared" si="217"/>
        <v/>
      </c>
      <c r="IH110" s="455" t="str">
        <f t="shared" si="217"/>
        <v/>
      </c>
      <c r="II110" s="455" t="str">
        <f t="shared" si="217"/>
        <v/>
      </c>
      <c r="IJ110" s="455" t="str">
        <f t="shared" si="217"/>
        <v/>
      </c>
      <c r="IK110" s="953" t="str">
        <f t="shared" si="218"/>
        <v/>
      </c>
      <c r="IL110" s="768" t="str">
        <f t="shared" si="218"/>
        <v/>
      </c>
      <c r="IM110" s="455" t="str">
        <f t="shared" si="218"/>
        <v/>
      </c>
      <c r="IN110" s="455" t="str">
        <f t="shared" si="218"/>
        <v/>
      </c>
      <c r="IO110" s="455" t="str">
        <f t="shared" si="218"/>
        <v/>
      </c>
      <c r="IP110" s="455" t="str">
        <f t="shared" si="218"/>
        <v/>
      </c>
      <c r="IQ110" s="455" t="str">
        <f t="shared" si="218"/>
        <v/>
      </c>
      <c r="IR110" s="953" t="str">
        <f t="shared" si="218"/>
        <v/>
      </c>
      <c r="IS110" s="768" t="str">
        <f t="shared" si="218"/>
        <v/>
      </c>
      <c r="IT110" s="455" t="str">
        <f t="shared" si="218"/>
        <v/>
      </c>
      <c r="IU110" s="455" t="str">
        <f t="shared" si="218"/>
        <v/>
      </c>
      <c r="IV110" s="455" t="str">
        <f t="shared" si="218"/>
        <v/>
      </c>
      <c r="IW110" s="455" t="str">
        <f t="shared" si="218"/>
        <v/>
      </c>
      <c r="IX110" s="455" t="str">
        <f t="shared" si="218"/>
        <v/>
      </c>
      <c r="IY110" s="954" t="str">
        <f t="shared" si="218"/>
        <v/>
      </c>
      <c r="IZ110" s="768" t="str">
        <f t="shared" si="218"/>
        <v/>
      </c>
      <c r="JA110" s="455" t="str">
        <f t="shared" si="219"/>
        <v/>
      </c>
      <c r="JB110" s="455" t="str">
        <f t="shared" si="219"/>
        <v/>
      </c>
      <c r="JC110" s="455" t="str">
        <f t="shared" si="219"/>
        <v/>
      </c>
      <c r="JD110" s="455" t="str">
        <f t="shared" si="219"/>
        <v/>
      </c>
      <c r="JE110" s="455" t="str">
        <f t="shared" si="219"/>
        <v/>
      </c>
      <c r="JF110" s="953" t="str">
        <f t="shared" si="219"/>
        <v/>
      </c>
      <c r="JG110" s="768" t="str">
        <f t="shared" si="219"/>
        <v/>
      </c>
      <c r="JH110" s="455" t="str">
        <f t="shared" si="219"/>
        <v/>
      </c>
      <c r="JI110" s="455" t="str">
        <f t="shared" si="219"/>
        <v/>
      </c>
      <c r="JJ110" s="455" t="str">
        <f t="shared" si="219"/>
        <v/>
      </c>
      <c r="JK110" s="455" t="str">
        <f t="shared" si="219"/>
        <v/>
      </c>
      <c r="JL110" s="455" t="str">
        <f t="shared" si="219"/>
        <v/>
      </c>
      <c r="JM110" s="953" t="str">
        <f t="shared" si="219"/>
        <v/>
      </c>
      <c r="JN110" s="768" t="str">
        <f t="shared" si="219"/>
        <v/>
      </c>
      <c r="JO110" s="455" t="str">
        <f t="shared" si="219"/>
        <v/>
      </c>
      <c r="JP110" s="455" t="str">
        <f t="shared" si="219"/>
        <v/>
      </c>
      <c r="JQ110" s="455" t="str">
        <f t="shared" si="220"/>
        <v/>
      </c>
      <c r="JR110" s="455" t="str">
        <f t="shared" si="220"/>
        <v/>
      </c>
      <c r="JS110" s="455" t="str">
        <f t="shared" si="220"/>
        <v/>
      </c>
      <c r="JT110" s="953" t="str">
        <f t="shared" si="220"/>
        <v/>
      </c>
      <c r="JU110" s="768" t="str">
        <f t="shared" si="220"/>
        <v/>
      </c>
      <c r="JV110" s="455" t="str">
        <f t="shared" si="220"/>
        <v/>
      </c>
      <c r="JW110" s="455" t="str">
        <f t="shared" si="220"/>
        <v/>
      </c>
      <c r="JX110" s="455" t="str">
        <f t="shared" si="220"/>
        <v/>
      </c>
      <c r="JY110" s="455" t="str">
        <f t="shared" si="220"/>
        <v/>
      </c>
      <c r="JZ110" s="455" t="str">
        <f t="shared" si="220"/>
        <v/>
      </c>
      <c r="KA110" s="953" t="str">
        <f t="shared" si="220"/>
        <v/>
      </c>
      <c r="KB110" s="768" t="str">
        <f t="shared" si="220"/>
        <v/>
      </c>
      <c r="KC110" s="455" t="str">
        <f t="shared" si="220"/>
        <v/>
      </c>
      <c r="KD110" s="455" t="str">
        <f t="shared" si="220"/>
        <v/>
      </c>
      <c r="KE110" s="455" t="str">
        <f t="shared" si="220"/>
        <v/>
      </c>
      <c r="KF110" s="455" t="str">
        <f t="shared" si="220"/>
        <v/>
      </c>
      <c r="KG110" s="455" t="str">
        <f t="shared" si="221"/>
        <v/>
      </c>
      <c r="KH110" s="953" t="str">
        <f t="shared" si="221"/>
        <v/>
      </c>
      <c r="KI110" s="768" t="str">
        <f t="shared" si="221"/>
        <v/>
      </c>
      <c r="KJ110" s="455" t="str">
        <f t="shared" si="221"/>
        <v/>
      </c>
      <c r="KK110" s="455" t="str">
        <f t="shared" si="221"/>
        <v/>
      </c>
      <c r="KL110" s="455" t="str">
        <f t="shared" si="221"/>
        <v/>
      </c>
      <c r="KM110" s="455" t="str">
        <f t="shared" si="221"/>
        <v/>
      </c>
      <c r="KN110" s="455" t="str">
        <f t="shared" si="221"/>
        <v/>
      </c>
      <c r="KO110" s="953" t="str">
        <f t="shared" si="221"/>
        <v/>
      </c>
      <c r="KP110" s="768" t="str">
        <f t="shared" si="221"/>
        <v/>
      </c>
      <c r="KQ110" s="455" t="str">
        <f t="shared" si="221"/>
        <v/>
      </c>
      <c r="KR110" s="455" t="str">
        <f t="shared" si="221"/>
        <v/>
      </c>
      <c r="KS110" s="455" t="str">
        <f t="shared" si="221"/>
        <v/>
      </c>
      <c r="KT110" s="455" t="str">
        <f t="shared" si="221"/>
        <v/>
      </c>
      <c r="KU110" s="455" t="str">
        <f t="shared" si="221"/>
        <v/>
      </c>
      <c r="KV110" s="953" t="str">
        <f t="shared" si="221"/>
        <v/>
      </c>
      <c r="KW110" s="768" t="str">
        <f t="shared" si="222"/>
        <v/>
      </c>
      <c r="KX110" s="455" t="str">
        <f t="shared" si="222"/>
        <v/>
      </c>
      <c r="KY110" s="455" t="str">
        <f t="shared" si="222"/>
        <v/>
      </c>
      <c r="KZ110" s="455" t="str">
        <f t="shared" si="222"/>
        <v/>
      </c>
      <c r="LA110" s="455" t="str">
        <f t="shared" si="222"/>
        <v/>
      </c>
      <c r="LB110" s="455" t="str">
        <f t="shared" si="222"/>
        <v/>
      </c>
      <c r="LC110" s="954" t="str">
        <f t="shared" si="222"/>
        <v/>
      </c>
      <c r="LD110" s="768" t="str">
        <f t="shared" si="222"/>
        <v/>
      </c>
      <c r="LE110" s="455" t="str">
        <f t="shared" si="222"/>
        <v/>
      </c>
      <c r="LF110" s="455" t="str">
        <f t="shared" si="222"/>
        <v/>
      </c>
      <c r="LG110" s="455" t="str">
        <f t="shared" si="222"/>
        <v/>
      </c>
      <c r="LH110" s="455" t="str">
        <f t="shared" si="222"/>
        <v/>
      </c>
      <c r="LI110" s="455" t="str">
        <f t="shared" si="222"/>
        <v/>
      </c>
      <c r="LJ110" s="953" t="str">
        <f t="shared" si="222"/>
        <v/>
      </c>
      <c r="LK110" s="768" t="str">
        <f t="shared" si="222"/>
        <v/>
      </c>
      <c r="LL110" s="455" t="str">
        <f t="shared" si="222"/>
        <v/>
      </c>
      <c r="LM110" s="455" t="str">
        <f t="shared" si="223"/>
        <v/>
      </c>
      <c r="LN110" s="455" t="str">
        <f t="shared" si="223"/>
        <v/>
      </c>
      <c r="LO110" s="455" t="str">
        <f t="shared" si="223"/>
        <v/>
      </c>
      <c r="LP110" s="455" t="str">
        <f t="shared" si="223"/>
        <v/>
      </c>
      <c r="LQ110" s="953" t="str">
        <f t="shared" si="223"/>
        <v/>
      </c>
      <c r="LR110" s="768" t="str">
        <f t="shared" si="223"/>
        <v/>
      </c>
      <c r="LS110" s="455" t="str">
        <f t="shared" si="223"/>
        <v/>
      </c>
      <c r="LT110" s="455" t="str">
        <f t="shared" si="223"/>
        <v/>
      </c>
      <c r="LU110" s="455" t="str">
        <f t="shared" si="223"/>
        <v/>
      </c>
      <c r="LV110" s="455" t="str">
        <f t="shared" si="223"/>
        <v/>
      </c>
      <c r="LW110" s="455" t="str">
        <f t="shared" si="223"/>
        <v/>
      </c>
      <c r="LX110" s="953" t="str">
        <f t="shared" si="223"/>
        <v/>
      </c>
      <c r="LY110" s="768" t="str">
        <f t="shared" si="223"/>
        <v/>
      </c>
      <c r="LZ110" s="455" t="str">
        <f t="shared" si="223"/>
        <v/>
      </c>
      <c r="MA110" s="455" t="str">
        <f t="shared" si="223"/>
        <v/>
      </c>
      <c r="MB110" s="455" t="str">
        <f t="shared" si="223"/>
        <v/>
      </c>
      <c r="MC110" s="455" t="str">
        <f t="shared" si="224"/>
        <v/>
      </c>
      <c r="MD110" s="455" t="str">
        <f t="shared" si="224"/>
        <v/>
      </c>
      <c r="ME110" s="953" t="str">
        <f t="shared" si="224"/>
        <v/>
      </c>
      <c r="MF110" s="768" t="str">
        <f t="shared" si="224"/>
        <v/>
      </c>
      <c r="MG110" s="455" t="str">
        <f t="shared" si="224"/>
        <v/>
      </c>
      <c r="MH110" s="455" t="str">
        <f t="shared" si="224"/>
        <v/>
      </c>
      <c r="MI110" s="455" t="str">
        <f t="shared" si="224"/>
        <v/>
      </c>
      <c r="MJ110" s="455" t="str">
        <f t="shared" si="224"/>
        <v/>
      </c>
      <c r="MK110" s="455" t="str">
        <f t="shared" si="224"/>
        <v/>
      </c>
      <c r="ML110" s="953" t="str">
        <f t="shared" si="224"/>
        <v/>
      </c>
      <c r="MM110" s="768" t="str">
        <f t="shared" si="224"/>
        <v/>
      </c>
      <c r="MN110" s="455" t="str">
        <f t="shared" si="224"/>
        <v/>
      </c>
      <c r="MO110" s="455" t="str">
        <f t="shared" si="224"/>
        <v/>
      </c>
      <c r="MP110" s="455" t="str">
        <f t="shared" si="224"/>
        <v/>
      </c>
      <c r="MQ110" s="455" t="str">
        <f t="shared" si="224"/>
        <v/>
      </c>
      <c r="MR110" s="455" t="str">
        <f t="shared" si="224"/>
        <v/>
      </c>
      <c r="MS110" s="953" t="str">
        <f t="shared" si="225"/>
        <v/>
      </c>
      <c r="MT110" s="768" t="str">
        <f t="shared" si="225"/>
        <v/>
      </c>
      <c r="MU110" s="455" t="str">
        <f t="shared" si="225"/>
        <v/>
      </c>
      <c r="MV110" s="455" t="str">
        <f t="shared" si="225"/>
        <v/>
      </c>
      <c r="MW110" s="455" t="str">
        <f t="shared" si="225"/>
        <v/>
      </c>
      <c r="MX110" s="455" t="str">
        <f t="shared" si="225"/>
        <v/>
      </c>
      <c r="MY110" s="455" t="str">
        <f t="shared" si="225"/>
        <v/>
      </c>
      <c r="MZ110" s="953" t="str">
        <f t="shared" si="225"/>
        <v/>
      </c>
      <c r="NA110" s="768" t="str">
        <f t="shared" si="225"/>
        <v/>
      </c>
      <c r="NB110" s="455" t="str">
        <f t="shared" si="225"/>
        <v/>
      </c>
      <c r="NC110" s="455" t="str">
        <f t="shared" si="225"/>
        <v/>
      </c>
      <c r="ND110" s="455" t="str">
        <f t="shared" si="225"/>
        <v/>
      </c>
      <c r="NE110" s="455" t="str">
        <f t="shared" si="225"/>
        <v/>
      </c>
      <c r="NF110" s="455" t="str">
        <f t="shared" si="225"/>
        <v/>
      </c>
      <c r="NG110" s="954" t="str">
        <f t="shared" si="225"/>
        <v/>
      </c>
      <c r="NH110" s="768" t="str">
        <f t="shared" si="225"/>
        <v/>
      </c>
      <c r="NI110" s="455" t="str">
        <f t="shared" si="226"/>
        <v/>
      </c>
      <c r="NJ110" s="455" t="str">
        <f t="shared" si="226"/>
        <v/>
      </c>
      <c r="NK110" s="455" t="str">
        <f t="shared" si="226"/>
        <v/>
      </c>
      <c r="NL110" s="455" t="str">
        <f t="shared" si="226"/>
        <v/>
      </c>
      <c r="NM110" s="455" t="str">
        <f t="shared" si="226"/>
        <v/>
      </c>
      <c r="NN110" s="953" t="str">
        <f t="shared" si="226"/>
        <v/>
      </c>
      <c r="NO110" s="83"/>
      <c r="NP110" s="83"/>
      <c r="NQ110" s="83"/>
      <c r="NR110" s="83"/>
      <c r="NS110" s="83"/>
      <c r="NT110" s="83"/>
      <c r="NU110" s="83"/>
      <c r="NV110" s="83"/>
      <c r="NW110" s="83"/>
      <c r="NX110" s="83"/>
      <c r="NY110" s="83"/>
      <c r="NZ110" s="83"/>
      <c r="OA110" s="83"/>
      <c r="OB110" s="83"/>
      <c r="OC110" s="83"/>
      <c r="OD110" s="83"/>
      <c r="OE110" s="83"/>
      <c r="OF110" s="83"/>
      <c r="OG110" s="83"/>
      <c r="OH110" s="83"/>
      <c r="OI110" s="83"/>
      <c r="OJ110" s="83"/>
      <c r="OK110" s="83"/>
      <c r="OL110" s="83"/>
      <c r="OM110" s="83"/>
      <c r="ON110" s="83"/>
      <c r="OO110" s="83"/>
      <c r="OP110" s="83"/>
      <c r="OQ110" s="83"/>
      <c r="OR110" s="83"/>
      <c r="OS110" s="83"/>
      <c r="OT110" s="83"/>
      <c r="OU110" s="83"/>
      <c r="OV110" s="83"/>
      <c r="OW110" s="83"/>
      <c r="OX110" s="83"/>
      <c r="OY110" s="83"/>
      <c r="OZ110" s="83"/>
      <c r="PA110" s="83"/>
      <c r="PB110" s="83"/>
      <c r="PC110" s="83"/>
      <c r="PD110" s="83"/>
      <c r="PE110" s="83"/>
      <c r="PF110" s="83"/>
      <c r="PG110" s="83"/>
      <c r="PH110" s="83"/>
      <c r="PI110" s="83"/>
      <c r="PJ110" s="83"/>
      <c r="PK110" s="83"/>
      <c r="PL110" s="83"/>
      <c r="PM110" s="83"/>
      <c r="PN110" s="83"/>
      <c r="PO110" s="83"/>
      <c r="PP110" s="83"/>
      <c r="PQ110" s="83"/>
      <c r="PR110" s="83"/>
      <c r="PS110" s="83"/>
      <c r="PT110" s="83"/>
      <c r="PU110" s="83"/>
      <c r="PV110" s="83"/>
      <c r="PW110" s="83"/>
      <c r="PX110" s="83"/>
      <c r="PY110" s="83"/>
      <c r="PZ110" s="83"/>
      <c r="QA110" s="83"/>
      <c r="QB110" s="83"/>
      <c r="QC110" s="83"/>
      <c r="QD110" s="83"/>
      <c r="QE110" s="83"/>
      <c r="QF110" s="83"/>
      <c r="QG110" s="83"/>
      <c r="QH110" s="83"/>
      <c r="QI110" s="83"/>
      <c r="QJ110" s="83"/>
      <c r="QK110" s="83"/>
      <c r="QL110" s="83"/>
      <c r="QM110" s="83"/>
      <c r="QN110" s="83"/>
      <c r="QO110" s="83"/>
      <c r="QP110" s="83"/>
      <c r="QQ110" s="83"/>
      <c r="QR110" s="83"/>
      <c r="QS110" s="83"/>
      <c r="QT110" s="83"/>
      <c r="QU110" s="83"/>
      <c r="QV110" s="83"/>
      <c r="QW110" s="83"/>
      <c r="QX110" s="83"/>
      <c r="QY110" s="83"/>
      <c r="QZ110" s="83"/>
      <c r="RA110" s="83"/>
      <c r="RB110" s="83"/>
      <c r="RC110" s="83"/>
      <c r="RD110" s="83"/>
      <c r="RE110" s="83"/>
      <c r="RF110" s="83"/>
      <c r="RG110" s="83"/>
      <c r="RH110" s="83"/>
      <c r="RI110" s="83"/>
      <c r="RJ110" s="83"/>
      <c r="RK110" s="83"/>
      <c r="RL110" s="83"/>
      <c r="RM110" s="83"/>
      <c r="RN110" s="83"/>
      <c r="RO110" s="83"/>
      <c r="RP110" s="83"/>
      <c r="RQ110" s="83"/>
      <c r="RR110" s="83"/>
      <c r="RS110" s="83"/>
      <c r="RT110" s="83"/>
      <c r="RU110" s="83"/>
      <c r="RV110" s="83"/>
      <c r="RW110" s="83"/>
      <c r="RX110" s="83"/>
      <c r="RY110" s="83"/>
      <c r="RZ110" s="83"/>
      <c r="SA110" s="83"/>
      <c r="SB110" s="83"/>
      <c r="SC110" s="83"/>
      <c r="SD110" s="83"/>
      <c r="SE110" s="83"/>
      <c r="SF110" s="83"/>
      <c r="SG110" s="83"/>
      <c r="SH110" s="83"/>
      <c r="SI110" s="83"/>
      <c r="SJ110" s="83"/>
      <c r="SK110" s="83"/>
      <c r="SL110" s="83"/>
      <c r="SM110" s="83"/>
      <c r="SN110" s="83"/>
      <c r="SO110" s="83"/>
      <c r="SP110" s="83"/>
      <c r="SQ110" s="83"/>
      <c r="SR110" s="83"/>
      <c r="SS110" s="83"/>
      <c r="ST110" s="83"/>
      <c r="SU110" s="83"/>
      <c r="SV110" s="83"/>
      <c r="SW110" s="83"/>
      <c r="SX110" s="83"/>
      <c r="SY110" s="83"/>
      <c r="SZ110" s="83"/>
      <c r="TA110" s="83"/>
      <c r="TB110" s="83"/>
      <c r="TC110" s="83"/>
      <c r="TD110" s="83"/>
      <c r="TE110" s="83"/>
      <c r="TF110" s="83"/>
      <c r="TG110" s="83"/>
      <c r="TH110" s="83"/>
      <c r="TI110" s="83"/>
      <c r="TJ110" s="83"/>
      <c r="TK110" s="83"/>
      <c r="TL110" s="83"/>
      <c r="TM110" s="83"/>
      <c r="TN110" s="83"/>
      <c r="TO110" s="83"/>
      <c r="TP110" s="83"/>
      <c r="TQ110" s="83"/>
      <c r="TR110" s="83"/>
      <c r="TS110" s="83"/>
      <c r="TT110" s="83"/>
      <c r="TU110" s="83"/>
      <c r="TV110" s="83"/>
      <c r="TW110" s="83"/>
      <c r="TX110" s="83"/>
      <c r="TY110" s="83"/>
      <c r="TZ110" s="83"/>
      <c r="UA110" s="83"/>
      <c r="UB110" s="83"/>
      <c r="UC110" s="83"/>
      <c r="UD110" s="83"/>
      <c r="UE110" s="83"/>
      <c r="UF110" s="83"/>
      <c r="UG110" s="83"/>
      <c r="UH110" s="83"/>
      <c r="UI110" s="83"/>
      <c r="UJ110" s="83"/>
      <c r="UK110" s="83"/>
      <c r="UL110" s="83"/>
      <c r="UM110" s="83"/>
      <c r="UN110" s="83"/>
      <c r="UO110" s="83"/>
      <c r="UP110" s="83"/>
      <c r="UQ110" s="83"/>
    </row>
    <row r="111" spans="1:563" s="1" customFormat="1" hidden="1" x14ac:dyDescent="0.2">
      <c r="A111" s="938">
        <f>alapadatok!A93</f>
        <v>28</v>
      </c>
      <c r="B111" s="678" t="str">
        <f>IF(alapadatok!C93="","",alapadatok!C93)</f>
        <v/>
      </c>
      <c r="C111" s="584" t="str">
        <f>IF(alapadatok!B93="","",alapadatok!B93)</f>
        <v/>
      </c>
      <c r="D111" s="584" t="str">
        <f>IF(alapadatok!D93="","",alapadatok!D93)</f>
        <v/>
      </c>
      <c r="E111" s="948" t="str">
        <f>IF(alapadatok!K93="","",alapadatok!K93)</f>
        <v/>
      </c>
      <c r="F111" s="952" t="str">
        <f t="shared" si="227"/>
        <v/>
      </c>
      <c r="G111" s="953" t="str">
        <f t="shared" si="227"/>
        <v/>
      </c>
      <c r="H111" s="768" t="str">
        <f t="shared" si="227"/>
        <v/>
      </c>
      <c r="I111" s="455" t="str">
        <f t="shared" si="227"/>
        <v/>
      </c>
      <c r="J111" s="455" t="str">
        <f t="shared" si="227"/>
        <v/>
      </c>
      <c r="K111" s="455" t="str">
        <f t="shared" si="227"/>
        <v/>
      </c>
      <c r="L111" s="455" t="str">
        <f t="shared" si="227"/>
        <v/>
      </c>
      <c r="M111" s="455" t="str">
        <f t="shared" si="227"/>
        <v/>
      </c>
      <c r="N111" s="953" t="str">
        <f t="shared" si="227"/>
        <v/>
      </c>
      <c r="O111" s="768" t="str">
        <f t="shared" si="227"/>
        <v/>
      </c>
      <c r="P111" s="455" t="str">
        <f t="shared" si="227"/>
        <v/>
      </c>
      <c r="Q111" s="455" t="str">
        <f t="shared" si="227"/>
        <v/>
      </c>
      <c r="R111" s="455" t="str">
        <f t="shared" si="227"/>
        <v/>
      </c>
      <c r="S111" s="455" t="str">
        <f t="shared" si="227"/>
        <v/>
      </c>
      <c r="T111" s="455" t="str">
        <f t="shared" si="227"/>
        <v/>
      </c>
      <c r="U111" s="953" t="str">
        <f t="shared" si="204"/>
        <v/>
      </c>
      <c r="V111" s="768" t="str">
        <f t="shared" si="204"/>
        <v/>
      </c>
      <c r="W111" s="455" t="str">
        <f t="shared" si="204"/>
        <v/>
      </c>
      <c r="X111" s="455" t="str">
        <f t="shared" si="204"/>
        <v/>
      </c>
      <c r="Y111" s="455" t="str">
        <f t="shared" si="204"/>
        <v/>
      </c>
      <c r="Z111" s="455" t="str">
        <f t="shared" si="204"/>
        <v/>
      </c>
      <c r="AA111" s="455" t="str">
        <f t="shared" si="204"/>
        <v/>
      </c>
      <c r="AB111" s="953" t="str">
        <f t="shared" si="204"/>
        <v/>
      </c>
      <c r="AC111" s="768" t="str">
        <f t="shared" si="204"/>
        <v/>
      </c>
      <c r="AD111" s="455" t="str">
        <f t="shared" si="204"/>
        <v/>
      </c>
      <c r="AE111" s="455" t="str">
        <f t="shared" si="204"/>
        <v/>
      </c>
      <c r="AF111" s="455" t="str">
        <f t="shared" si="204"/>
        <v/>
      </c>
      <c r="AG111" s="455" t="str">
        <f t="shared" si="204"/>
        <v/>
      </c>
      <c r="AH111" s="455" t="str">
        <f t="shared" si="204"/>
        <v/>
      </c>
      <c r="AI111" s="953" t="str">
        <f t="shared" si="204"/>
        <v/>
      </c>
      <c r="AJ111" s="768" t="str">
        <f t="shared" si="204"/>
        <v/>
      </c>
      <c r="AK111" s="455" t="str">
        <f t="shared" si="205"/>
        <v/>
      </c>
      <c r="AL111" s="455" t="str">
        <f t="shared" si="205"/>
        <v/>
      </c>
      <c r="AM111" s="455" t="str">
        <f t="shared" si="205"/>
        <v/>
      </c>
      <c r="AN111" s="455" t="str">
        <f t="shared" si="205"/>
        <v/>
      </c>
      <c r="AO111" s="455" t="str">
        <f t="shared" si="205"/>
        <v/>
      </c>
      <c r="AP111" s="953" t="str">
        <f t="shared" si="205"/>
        <v/>
      </c>
      <c r="AQ111" s="768" t="str">
        <f t="shared" si="205"/>
        <v/>
      </c>
      <c r="AR111" s="455" t="str">
        <f t="shared" si="205"/>
        <v/>
      </c>
      <c r="AS111" s="455" t="str">
        <f t="shared" si="205"/>
        <v/>
      </c>
      <c r="AT111" s="455" t="str">
        <f t="shared" si="205"/>
        <v/>
      </c>
      <c r="AU111" s="455" t="str">
        <f t="shared" si="205"/>
        <v/>
      </c>
      <c r="AV111" s="455" t="str">
        <f t="shared" si="205"/>
        <v/>
      </c>
      <c r="AW111" s="953" t="str">
        <f t="shared" si="205"/>
        <v/>
      </c>
      <c r="AX111" s="768" t="str">
        <f t="shared" si="205"/>
        <v/>
      </c>
      <c r="AY111" s="455" t="str">
        <f t="shared" si="205"/>
        <v/>
      </c>
      <c r="AZ111" s="455" t="str">
        <f t="shared" si="205"/>
        <v/>
      </c>
      <c r="BA111" s="455" t="str">
        <f t="shared" si="206"/>
        <v/>
      </c>
      <c r="BB111" s="455" t="str">
        <f t="shared" si="206"/>
        <v/>
      </c>
      <c r="BC111" s="455" t="str">
        <f t="shared" si="206"/>
        <v/>
      </c>
      <c r="BD111" s="953" t="str">
        <f t="shared" si="206"/>
        <v/>
      </c>
      <c r="BE111" s="768" t="str">
        <f t="shared" si="206"/>
        <v/>
      </c>
      <c r="BF111" s="455" t="str">
        <f t="shared" si="206"/>
        <v/>
      </c>
      <c r="BG111" s="455" t="str">
        <f t="shared" si="206"/>
        <v/>
      </c>
      <c r="BH111" s="455" t="str">
        <f t="shared" si="206"/>
        <v/>
      </c>
      <c r="BI111" s="455" t="str">
        <f t="shared" si="206"/>
        <v/>
      </c>
      <c r="BJ111" s="455" t="str">
        <f t="shared" si="206"/>
        <v/>
      </c>
      <c r="BK111" s="953" t="str">
        <f t="shared" si="206"/>
        <v/>
      </c>
      <c r="BL111" s="768" t="str">
        <f t="shared" si="206"/>
        <v/>
      </c>
      <c r="BM111" s="455" t="str">
        <f t="shared" si="206"/>
        <v/>
      </c>
      <c r="BN111" s="455" t="str">
        <f t="shared" si="206"/>
        <v/>
      </c>
      <c r="BO111" s="455" t="str">
        <f t="shared" si="206"/>
        <v/>
      </c>
      <c r="BP111" s="455" t="str">
        <f t="shared" si="206"/>
        <v/>
      </c>
      <c r="BQ111" s="455" t="str">
        <f t="shared" si="207"/>
        <v/>
      </c>
      <c r="BR111" s="953" t="str">
        <f t="shared" si="207"/>
        <v/>
      </c>
      <c r="BS111" s="768" t="str">
        <f t="shared" si="207"/>
        <v/>
      </c>
      <c r="BT111" s="455" t="str">
        <f t="shared" si="207"/>
        <v/>
      </c>
      <c r="BU111" s="455" t="str">
        <f t="shared" si="207"/>
        <v/>
      </c>
      <c r="BV111" s="455" t="str">
        <f t="shared" si="207"/>
        <v/>
      </c>
      <c r="BW111" s="455" t="str">
        <f t="shared" si="207"/>
        <v/>
      </c>
      <c r="BX111" s="455" t="str">
        <f t="shared" si="207"/>
        <v/>
      </c>
      <c r="BY111" s="953" t="str">
        <f t="shared" si="207"/>
        <v/>
      </c>
      <c r="BZ111" s="768" t="str">
        <f t="shared" si="207"/>
        <v/>
      </c>
      <c r="CA111" s="455" t="str">
        <f t="shared" si="207"/>
        <v/>
      </c>
      <c r="CB111" s="455" t="str">
        <f t="shared" si="207"/>
        <v/>
      </c>
      <c r="CC111" s="455" t="str">
        <f t="shared" si="207"/>
        <v/>
      </c>
      <c r="CD111" s="455" t="str">
        <f t="shared" si="207"/>
        <v/>
      </c>
      <c r="CE111" s="455" t="str">
        <f t="shared" si="207"/>
        <v/>
      </c>
      <c r="CF111" s="953" t="str">
        <f t="shared" si="207"/>
        <v/>
      </c>
      <c r="CG111" s="768" t="str">
        <f t="shared" si="208"/>
        <v/>
      </c>
      <c r="CH111" s="455" t="str">
        <f t="shared" si="208"/>
        <v/>
      </c>
      <c r="CI111" s="455" t="str">
        <f t="shared" si="208"/>
        <v/>
      </c>
      <c r="CJ111" s="455" t="str">
        <f t="shared" si="208"/>
        <v/>
      </c>
      <c r="CK111" s="455" t="str">
        <f t="shared" si="208"/>
        <v/>
      </c>
      <c r="CL111" s="455" t="str">
        <f t="shared" si="208"/>
        <v/>
      </c>
      <c r="CM111" s="953" t="str">
        <f t="shared" si="208"/>
        <v/>
      </c>
      <c r="CN111" s="768" t="str">
        <f t="shared" si="208"/>
        <v/>
      </c>
      <c r="CO111" s="455" t="str">
        <f t="shared" si="208"/>
        <v/>
      </c>
      <c r="CP111" s="455" t="str">
        <f t="shared" si="208"/>
        <v/>
      </c>
      <c r="CQ111" s="455" t="str">
        <f t="shared" si="208"/>
        <v/>
      </c>
      <c r="CR111" s="455" t="str">
        <f t="shared" si="208"/>
        <v/>
      </c>
      <c r="CS111" s="455" t="str">
        <f t="shared" si="208"/>
        <v/>
      </c>
      <c r="CT111" s="953" t="str">
        <f t="shared" si="208"/>
        <v/>
      </c>
      <c r="CU111" s="952" t="str">
        <f t="shared" si="208"/>
        <v/>
      </c>
      <c r="CV111" s="455" t="str">
        <f t="shared" si="208"/>
        <v/>
      </c>
      <c r="CW111" s="455" t="str">
        <f t="shared" si="209"/>
        <v/>
      </c>
      <c r="CX111" s="455" t="str">
        <f t="shared" si="209"/>
        <v/>
      </c>
      <c r="CY111" s="455" t="str">
        <f t="shared" si="209"/>
        <v/>
      </c>
      <c r="CZ111" s="455" t="str">
        <f t="shared" si="209"/>
        <v/>
      </c>
      <c r="DA111" s="953" t="str">
        <f t="shared" si="209"/>
        <v/>
      </c>
      <c r="DB111" s="768" t="str">
        <f t="shared" si="209"/>
        <v/>
      </c>
      <c r="DC111" s="455" t="str">
        <f t="shared" si="209"/>
        <v/>
      </c>
      <c r="DD111" s="455" t="str">
        <f t="shared" si="209"/>
        <v/>
      </c>
      <c r="DE111" s="455" t="str">
        <f t="shared" si="209"/>
        <v/>
      </c>
      <c r="DF111" s="455" t="str">
        <f t="shared" si="209"/>
        <v/>
      </c>
      <c r="DG111" s="455" t="str">
        <f t="shared" si="209"/>
        <v/>
      </c>
      <c r="DH111" s="953" t="str">
        <f t="shared" si="209"/>
        <v/>
      </c>
      <c r="DI111" s="768" t="str">
        <f t="shared" si="209"/>
        <v/>
      </c>
      <c r="DJ111" s="455" t="str">
        <f t="shared" si="209"/>
        <v/>
      </c>
      <c r="DK111" s="455" t="str">
        <f t="shared" si="209"/>
        <v/>
      </c>
      <c r="DL111" s="455" t="str">
        <f t="shared" si="209"/>
        <v/>
      </c>
      <c r="DM111" s="455" t="str">
        <f t="shared" si="210"/>
        <v/>
      </c>
      <c r="DN111" s="455" t="str">
        <f t="shared" si="210"/>
        <v/>
      </c>
      <c r="DO111" s="953" t="str">
        <f t="shared" si="210"/>
        <v/>
      </c>
      <c r="DP111" s="768" t="str">
        <f t="shared" si="210"/>
        <v/>
      </c>
      <c r="DQ111" s="455" t="str">
        <f t="shared" si="210"/>
        <v/>
      </c>
      <c r="DR111" s="455" t="str">
        <f t="shared" si="210"/>
        <v/>
      </c>
      <c r="DS111" s="455" t="str">
        <f t="shared" si="210"/>
        <v/>
      </c>
      <c r="DT111" s="455" t="str">
        <f t="shared" si="210"/>
        <v/>
      </c>
      <c r="DU111" s="455" t="str">
        <f t="shared" si="210"/>
        <v/>
      </c>
      <c r="DV111" s="953" t="str">
        <f t="shared" si="210"/>
        <v/>
      </c>
      <c r="DW111" s="768" t="str">
        <f t="shared" si="210"/>
        <v/>
      </c>
      <c r="DX111" s="455" t="str">
        <f t="shared" si="210"/>
        <v/>
      </c>
      <c r="DY111" s="455" t="str">
        <f t="shared" si="210"/>
        <v/>
      </c>
      <c r="DZ111" s="455" t="str">
        <f t="shared" si="210"/>
        <v/>
      </c>
      <c r="EA111" s="455" t="str">
        <f t="shared" si="210"/>
        <v/>
      </c>
      <c r="EB111" s="455" t="str">
        <f t="shared" si="210"/>
        <v/>
      </c>
      <c r="EC111" s="954" t="str">
        <f t="shared" si="211"/>
        <v/>
      </c>
      <c r="ED111" s="768" t="str">
        <f t="shared" si="211"/>
        <v/>
      </c>
      <c r="EE111" s="455" t="str">
        <f t="shared" si="211"/>
        <v/>
      </c>
      <c r="EF111" s="455" t="str">
        <f t="shared" si="211"/>
        <v/>
      </c>
      <c r="EG111" s="455" t="str">
        <f t="shared" si="211"/>
        <v/>
      </c>
      <c r="EH111" s="455" t="str">
        <f t="shared" si="211"/>
        <v/>
      </c>
      <c r="EI111" s="455" t="str">
        <f t="shared" si="211"/>
        <v/>
      </c>
      <c r="EJ111" s="953" t="str">
        <f t="shared" si="211"/>
        <v/>
      </c>
      <c r="EK111" s="768" t="str">
        <f t="shared" si="211"/>
        <v/>
      </c>
      <c r="EL111" s="455" t="str">
        <f t="shared" si="211"/>
        <v/>
      </c>
      <c r="EM111" s="455" t="str">
        <f t="shared" si="211"/>
        <v/>
      </c>
      <c r="EN111" s="455" t="str">
        <f t="shared" si="211"/>
        <v/>
      </c>
      <c r="EO111" s="455" t="str">
        <f t="shared" si="211"/>
        <v/>
      </c>
      <c r="EP111" s="455" t="str">
        <f t="shared" si="211"/>
        <v/>
      </c>
      <c r="EQ111" s="953" t="str">
        <f t="shared" si="211"/>
        <v/>
      </c>
      <c r="ER111" s="768" t="str">
        <f t="shared" si="211"/>
        <v/>
      </c>
      <c r="ES111" s="455" t="str">
        <f t="shared" si="212"/>
        <v/>
      </c>
      <c r="ET111" s="455" t="str">
        <f t="shared" si="212"/>
        <v/>
      </c>
      <c r="EU111" s="455" t="str">
        <f t="shared" si="212"/>
        <v/>
      </c>
      <c r="EV111" s="455" t="str">
        <f t="shared" si="212"/>
        <v/>
      </c>
      <c r="EW111" s="455" t="str">
        <f t="shared" si="212"/>
        <v/>
      </c>
      <c r="EX111" s="953" t="str">
        <f t="shared" si="212"/>
        <v/>
      </c>
      <c r="EY111" s="768" t="str">
        <f t="shared" si="212"/>
        <v/>
      </c>
      <c r="EZ111" s="455" t="str">
        <f t="shared" si="212"/>
        <v/>
      </c>
      <c r="FA111" s="455" t="str">
        <f t="shared" si="212"/>
        <v/>
      </c>
      <c r="FB111" s="455" t="str">
        <f t="shared" si="212"/>
        <v/>
      </c>
      <c r="FC111" s="455" t="str">
        <f t="shared" si="212"/>
        <v/>
      </c>
      <c r="FD111" s="455" t="str">
        <f t="shared" si="212"/>
        <v/>
      </c>
      <c r="FE111" s="953" t="str">
        <f t="shared" si="212"/>
        <v/>
      </c>
      <c r="FF111" s="768" t="str">
        <f t="shared" si="212"/>
        <v/>
      </c>
      <c r="FG111" s="455" t="str">
        <f t="shared" si="212"/>
        <v/>
      </c>
      <c r="FH111" s="455" t="str">
        <f t="shared" si="212"/>
        <v/>
      </c>
      <c r="FI111" s="455" t="str">
        <f t="shared" si="213"/>
        <v/>
      </c>
      <c r="FJ111" s="455" t="str">
        <f t="shared" si="213"/>
        <v/>
      </c>
      <c r="FK111" s="455" t="str">
        <f t="shared" si="213"/>
        <v/>
      </c>
      <c r="FL111" s="953" t="str">
        <f t="shared" si="213"/>
        <v/>
      </c>
      <c r="FM111" s="768" t="str">
        <f t="shared" si="213"/>
        <v/>
      </c>
      <c r="FN111" s="455" t="str">
        <f t="shared" si="213"/>
        <v/>
      </c>
      <c r="FO111" s="455" t="str">
        <f t="shared" si="213"/>
        <v/>
      </c>
      <c r="FP111" s="455" t="str">
        <f t="shared" si="213"/>
        <v/>
      </c>
      <c r="FQ111" s="455" t="str">
        <f t="shared" si="213"/>
        <v/>
      </c>
      <c r="FR111" s="455" t="str">
        <f t="shared" si="213"/>
        <v/>
      </c>
      <c r="FS111" s="953" t="str">
        <f t="shared" si="213"/>
        <v/>
      </c>
      <c r="FT111" s="768" t="str">
        <f t="shared" si="213"/>
        <v/>
      </c>
      <c r="FU111" s="455" t="str">
        <f t="shared" si="213"/>
        <v/>
      </c>
      <c r="FV111" s="455" t="str">
        <f t="shared" si="213"/>
        <v/>
      </c>
      <c r="FW111" s="455" t="str">
        <f t="shared" si="213"/>
        <v/>
      </c>
      <c r="FX111" s="455" t="str">
        <f t="shared" si="213"/>
        <v/>
      </c>
      <c r="FY111" s="455" t="str">
        <f t="shared" si="214"/>
        <v/>
      </c>
      <c r="FZ111" s="953" t="str">
        <f t="shared" si="214"/>
        <v/>
      </c>
      <c r="GA111" s="768" t="str">
        <f t="shared" si="214"/>
        <v/>
      </c>
      <c r="GB111" s="455" t="str">
        <f t="shared" si="214"/>
        <v/>
      </c>
      <c r="GC111" s="455" t="str">
        <f t="shared" si="214"/>
        <v/>
      </c>
      <c r="GD111" s="455" t="str">
        <f t="shared" si="214"/>
        <v/>
      </c>
      <c r="GE111" s="455" t="str">
        <f t="shared" si="214"/>
        <v/>
      </c>
      <c r="GF111" s="953" t="str">
        <f t="shared" si="214"/>
        <v/>
      </c>
      <c r="GG111" s="768" t="str">
        <f t="shared" si="214"/>
        <v/>
      </c>
      <c r="GH111" s="455" t="str">
        <f t="shared" si="214"/>
        <v/>
      </c>
      <c r="GI111" s="455" t="str">
        <f t="shared" si="214"/>
        <v/>
      </c>
      <c r="GJ111" s="455" t="str">
        <f t="shared" si="214"/>
        <v/>
      </c>
      <c r="GK111" s="455" t="str">
        <f t="shared" si="214"/>
        <v/>
      </c>
      <c r="GL111" s="455" t="str">
        <f t="shared" si="214"/>
        <v/>
      </c>
      <c r="GM111" s="455" t="str">
        <f t="shared" si="214"/>
        <v/>
      </c>
      <c r="GN111" s="954" t="str">
        <f t="shared" si="214"/>
        <v/>
      </c>
      <c r="GO111" s="768" t="str">
        <f t="shared" si="215"/>
        <v/>
      </c>
      <c r="GP111" s="455" t="str">
        <f t="shared" si="215"/>
        <v/>
      </c>
      <c r="GQ111" s="455" t="str">
        <f t="shared" si="215"/>
        <v/>
      </c>
      <c r="GR111" s="455" t="str">
        <f t="shared" si="215"/>
        <v/>
      </c>
      <c r="GS111" s="455" t="str">
        <f t="shared" si="215"/>
        <v/>
      </c>
      <c r="GT111" s="455" t="str">
        <f t="shared" si="215"/>
        <v/>
      </c>
      <c r="GU111" s="953" t="str">
        <f t="shared" si="215"/>
        <v/>
      </c>
      <c r="GV111" s="768" t="str">
        <f t="shared" si="215"/>
        <v/>
      </c>
      <c r="GW111" s="455" t="str">
        <f t="shared" si="215"/>
        <v/>
      </c>
      <c r="GX111" s="455" t="str">
        <f t="shared" si="215"/>
        <v/>
      </c>
      <c r="GY111" s="455" t="str">
        <f t="shared" si="215"/>
        <v/>
      </c>
      <c r="GZ111" s="455" t="str">
        <f t="shared" si="215"/>
        <v/>
      </c>
      <c r="HA111" s="455" t="str">
        <f t="shared" si="215"/>
        <v/>
      </c>
      <c r="HB111" s="953" t="str">
        <f t="shared" si="215"/>
        <v/>
      </c>
      <c r="HC111" s="768" t="str">
        <f t="shared" si="215"/>
        <v/>
      </c>
      <c r="HD111" s="455" t="str">
        <f t="shared" si="215"/>
        <v/>
      </c>
      <c r="HE111" s="455" t="str">
        <f t="shared" si="216"/>
        <v/>
      </c>
      <c r="HF111" s="455" t="str">
        <f t="shared" si="216"/>
        <v/>
      </c>
      <c r="HG111" s="455" t="str">
        <f t="shared" si="216"/>
        <v/>
      </c>
      <c r="HH111" s="455" t="str">
        <f t="shared" si="216"/>
        <v/>
      </c>
      <c r="HI111" s="953" t="str">
        <f t="shared" si="216"/>
        <v/>
      </c>
      <c r="HJ111" s="768" t="str">
        <f t="shared" si="216"/>
        <v/>
      </c>
      <c r="HK111" s="455" t="str">
        <f t="shared" si="216"/>
        <v/>
      </c>
      <c r="HL111" s="455" t="str">
        <f t="shared" si="216"/>
        <v/>
      </c>
      <c r="HM111" s="455" t="str">
        <f t="shared" si="216"/>
        <v/>
      </c>
      <c r="HN111" s="455" t="str">
        <f t="shared" si="216"/>
        <v/>
      </c>
      <c r="HO111" s="455" t="str">
        <f t="shared" si="216"/>
        <v/>
      </c>
      <c r="HP111" s="953" t="str">
        <f t="shared" si="216"/>
        <v/>
      </c>
      <c r="HQ111" s="768" t="str">
        <f t="shared" si="216"/>
        <v/>
      </c>
      <c r="HR111" s="455" t="str">
        <f t="shared" si="216"/>
        <v/>
      </c>
      <c r="HS111" s="455" t="str">
        <f t="shared" si="216"/>
        <v/>
      </c>
      <c r="HT111" s="455" t="str">
        <f t="shared" si="216"/>
        <v/>
      </c>
      <c r="HU111" s="455" t="str">
        <f t="shared" si="217"/>
        <v/>
      </c>
      <c r="HV111" s="455" t="str">
        <f t="shared" si="217"/>
        <v/>
      </c>
      <c r="HW111" s="953" t="str">
        <f t="shared" si="217"/>
        <v/>
      </c>
      <c r="HX111" s="768" t="str">
        <f t="shared" si="217"/>
        <v/>
      </c>
      <c r="HY111" s="455" t="str">
        <f t="shared" si="217"/>
        <v/>
      </c>
      <c r="HZ111" s="455" t="str">
        <f t="shared" si="217"/>
        <v/>
      </c>
      <c r="IA111" s="455" t="str">
        <f t="shared" si="217"/>
        <v/>
      </c>
      <c r="IB111" s="455" t="str">
        <f t="shared" si="217"/>
        <v/>
      </c>
      <c r="IC111" s="455" t="str">
        <f t="shared" si="217"/>
        <v/>
      </c>
      <c r="ID111" s="953" t="str">
        <f t="shared" si="217"/>
        <v/>
      </c>
      <c r="IE111" s="768" t="str">
        <f t="shared" si="217"/>
        <v/>
      </c>
      <c r="IF111" s="455" t="str">
        <f t="shared" si="217"/>
        <v/>
      </c>
      <c r="IG111" s="455" t="str">
        <f t="shared" si="217"/>
        <v/>
      </c>
      <c r="IH111" s="455" t="str">
        <f t="shared" si="217"/>
        <v/>
      </c>
      <c r="II111" s="455" t="str">
        <f t="shared" si="217"/>
        <v/>
      </c>
      <c r="IJ111" s="455" t="str">
        <f t="shared" si="217"/>
        <v/>
      </c>
      <c r="IK111" s="953" t="str">
        <f t="shared" si="218"/>
        <v/>
      </c>
      <c r="IL111" s="768" t="str">
        <f t="shared" si="218"/>
        <v/>
      </c>
      <c r="IM111" s="455" t="str">
        <f t="shared" si="218"/>
        <v/>
      </c>
      <c r="IN111" s="455" t="str">
        <f t="shared" si="218"/>
        <v/>
      </c>
      <c r="IO111" s="455" t="str">
        <f t="shared" si="218"/>
        <v/>
      </c>
      <c r="IP111" s="455" t="str">
        <f t="shared" si="218"/>
        <v/>
      </c>
      <c r="IQ111" s="455" t="str">
        <f t="shared" si="218"/>
        <v/>
      </c>
      <c r="IR111" s="953" t="str">
        <f t="shared" si="218"/>
        <v/>
      </c>
      <c r="IS111" s="768" t="str">
        <f t="shared" si="218"/>
        <v/>
      </c>
      <c r="IT111" s="455" t="str">
        <f t="shared" si="218"/>
        <v/>
      </c>
      <c r="IU111" s="455" t="str">
        <f t="shared" si="218"/>
        <v/>
      </c>
      <c r="IV111" s="455" t="str">
        <f t="shared" si="218"/>
        <v/>
      </c>
      <c r="IW111" s="455" t="str">
        <f t="shared" si="218"/>
        <v/>
      </c>
      <c r="IX111" s="455" t="str">
        <f t="shared" si="218"/>
        <v/>
      </c>
      <c r="IY111" s="954" t="str">
        <f t="shared" si="218"/>
        <v/>
      </c>
      <c r="IZ111" s="768" t="str">
        <f t="shared" si="218"/>
        <v/>
      </c>
      <c r="JA111" s="455" t="str">
        <f t="shared" si="219"/>
        <v/>
      </c>
      <c r="JB111" s="455" t="str">
        <f t="shared" si="219"/>
        <v/>
      </c>
      <c r="JC111" s="455" t="str">
        <f t="shared" si="219"/>
        <v/>
      </c>
      <c r="JD111" s="455" t="str">
        <f t="shared" si="219"/>
        <v/>
      </c>
      <c r="JE111" s="455" t="str">
        <f t="shared" si="219"/>
        <v/>
      </c>
      <c r="JF111" s="953" t="str">
        <f t="shared" si="219"/>
        <v/>
      </c>
      <c r="JG111" s="768" t="str">
        <f t="shared" si="219"/>
        <v/>
      </c>
      <c r="JH111" s="455" t="str">
        <f t="shared" si="219"/>
        <v/>
      </c>
      <c r="JI111" s="455" t="str">
        <f t="shared" si="219"/>
        <v/>
      </c>
      <c r="JJ111" s="455" t="str">
        <f t="shared" si="219"/>
        <v/>
      </c>
      <c r="JK111" s="455" t="str">
        <f t="shared" si="219"/>
        <v/>
      </c>
      <c r="JL111" s="455" t="str">
        <f t="shared" si="219"/>
        <v/>
      </c>
      <c r="JM111" s="953" t="str">
        <f t="shared" si="219"/>
        <v/>
      </c>
      <c r="JN111" s="768" t="str">
        <f t="shared" si="219"/>
        <v/>
      </c>
      <c r="JO111" s="455" t="str">
        <f t="shared" si="219"/>
        <v/>
      </c>
      <c r="JP111" s="455" t="str">
        <f t="shared" si="219"/>
        <v/>
      </c>
      <c r="JQ111" s="455" t="str">
        <f t="shared" si="220"/>
        <v/>
      </c>
      <c r="JR111" s="455" t="str">
        <f t="shared" si="220"/>
        <v/>
      </c>
      <c r="JS111" s="455" t="str">
        <f t="shared" si="220"/>
        <v/>
      </c>
      <c r="JT111" s="953" t="str">
        <f t="shared" si="220"/>
        <v/>
      </c>
      <c r="JU111" s="768" t="str">
        <f t="shared" si="220"/>
        <v/>
      </c>
      <c r="JV111" s="455" t="str">
        <f t="shared" si="220"/>
        <v/>
      </c>
      <c r="JW111" s="455" t="str">
        <f t="shared" si="220"/>
        <v/>
      </c>
      <c r="JX111" s="455" t="str">
        <f t="shared" si="220"/>
        <v/>
      </c>
      <c r="JY111" s="455" t="str">
        <f t="shared" si="220"/>
        <v/>
      </c>
      <c r="JZ111" s="455" t="str">
        <f t="shared" si="220"/>
        <v/>
      </c>
      <c r="KA111" s="953" t="str">
        <f t="shared" si="220"/>
        <v/>
      </c>
      <c r="KB111" s="768" t="str">
        <f t="shared" si="220"/>
        <v/>
      </c>
      <c r="KC111" s="455" t="str">
        <f t="shared" si="220"/>
        <v/>
      </c>
      <c r="KD111" s="455" t="str">
        <f t="shared" si="220"/>
        <v/>
      </c>
      <c r="KE111" s="455" t="str">
        <f t="shared" si="220"/>
        <v/>
      </c>
      <c r="KF111" s="455" t="str">
        <f t="shared" si="220"/>
        <v/>
      </c>
      <c r="KG111" s="455" t="str">
        <f t="shared" si="221"/>
        <v/>
      </c>
      <c r="KH111" s="953" t="str">
        <f t="shared" si="221"/>
        <v/>
      </c>
      <c r="KI111" s="768" t="str">
        <f t="shared" si="221"/>
        <v/>
      </c>
      <c r="KJ111" s="455" t="str">
        <f t="shared" si="221"/>
        <v/>
      </c>
      <c r="KK111" s="455" t="str">
        <f t="shared" si="221"/>
        <v/>
      </c>
      <c r="KL111" s="455" t="str">
        <f t="shared" si="221"/>
        <v/>
      </c>
      <c r="KM111" s="455" t="str">
        <f t="shared" si="221"/>
        <v/>
      </c>
      <c r="KN111" s="455" t="str">
        <f t="shared" si="221"/>
        <v/>
      </c>
      <c r="KO111" s="953" t="str">
        <f t="shared" si="221"/>
        <v/>
      </c>
      <c r="KP111" s="768" t="str">
        <f t="shared" si="221"/>
        <v/>
      </c>
      <c r="KQ111" s="455" t="str">
        <f t="shared" si="221"/>
        <v/>
      </c>
      <c r="KR111" s="455" t="str">
        <f t="shared" si="221"/>
        <v/>
      </c>
      <c r="KS111" s="455" t="str">
        <f t="shared" si="221"/>
        <v/>
      </c>
      <c r="KT111" s="455" t="str">
        <f t="shared" si="221"/>
        <v/>
      </c>
      <c r="KU111" s="455" t="str">
        <f t="shared" si="221"/>
        <v/>
      </c>
      <c r="KV111" s="953" t="str">
        <f t="shared" si="221"/>
        <v/>
      </c>
      <c r="KW111" s="768" t="str">
        <f t="shared" si="222"/>
        <v/>
      </c>
      <c r="KX111" s="455" t="str">
        <f t="shared" si="222"/>
        <v/>
      </c>
      <c r="KY111" s="455" t="str">
        <f t="shared" si="222"/>
        <v/>
      </c>
      <c r="KZ111" s="455" t="str">
        <f t="shared" si="222"/>
        <v/>
      </c>
      <c r="LA111" s="455" t="str">
        <f t="shared" si="222"/>
        <v/>
      </c>
      <c r="LB111" s="455" t="str">
        <f t="shared" si="222"/>
        <v/>
      </c>
      <c r="LC111" s="954" t="str">
        <f t="shared" si="222"/>
        <v/>
      </c>
      <c r="LD111" s="768" t="str">
        <f t="shared" si="222"/>
        <v/>
      </c>
      <c r="LE111" s="455" t="str">
        <f t="shared" si="222"/>
        <v/>
      </c>
      <c r="LF111" s="455" t="str">
        <f t="shared" si="222"/>
        <v/>
      </c>
      <c r="LG111" s="455" t="str">
        <f t="shared" si="222"/>
        <v/>
      </c>
      <c r="LH111" s="455" t="str">
        <f t="shared" si="222"/>
        <v/>
      </c>
      <c r="LI111" s="455" t="str">
        <f t="shared" si="222"/>
        <v/>
      </c>
      <c r="LJ111" s="953" t="str">
        <f t="shared" si="222"/>
        <v/>
      </c>
      <c r="LK111" s="768" t="str">
        <f t="shared" si="222"/>
        <v/>
      </c>
      <c r="LL111" s="455" t="str">
        <f t="shared" si="222"/>
        <v/>
      </c>
      <c r="LM111" s="455" t="str">
        <f t="shared" si="223"/>
        <v/>
      </c>
      <c r="LN111" s="455" t="str">
        <f t="shared" si="223"/>
        <v/>
      </c>
      <c r="LO111" s="455" t="str">
        <f t="shared" si="223"/>
        <v/>
      </c>
      <c r="LP111" s="455" t="str">
        <f t="shared" si="223"/>
        <v/>
      </c>
      <c r="LQ111" s="953" t="str">
        <f t="shared" si="223"/>
        <v/>
      </c>
      <c r="LR111" s="768" t="str">
        <f t="shared" si="223"/>
        <v/>
      </c>
      <c r="LS111" s="455" t="str">
        <f t="shared" si="223"/>
        <v/>
      </c>
      <c r="LT111" s="455" t="str">
        <f t="shared" si="223"/>
        <v/>
      </c>
      <c r="LU111" s="455" t="str">
        <f t="shared" si="223"/>
        <v/>
      </c>
      <c r="LV111" s="455" t="str">
        <f t="shared" si="223"/>
        <v/>
      </c>
      <c r="LW111" s="455" t="str">
        <f t="shared" si="223"/>
        <v/>
      </c>
      <c r="LX111" s="953" t="str">
        <f t="shared" si="223"/>
        <v/>
      </c>
      <c r="LY111" s="768" t="str">
        <f t="shared" si="223"/>
        <v/>
      </c>
      <c r="LZ111" s="455" t="str">
        <f t="shared" si="223"/>
        <v/>
      </c>
      <c r="MA111" s="455" t="str">
        <f t="shared" si="223"/>
        <v/>
      </c>
      <c r="MB111" s="455" t="str">
        <f t="shared" si="223"/>
        <v/>
      </c>
      <c r="MC111" s="455" t="str">
        <f t="shared" si="224"/>
        <v/>
      </c>
      <c r="MD111" s="455" t="str">
        <f t="shared" si="224"/>
        <v/>
      </c>
      <c r="ME111" s="953" t="str">
        <f t="shared" si="224"/>
        <v/>
      </c>
      <c r="MF111" s="768" t="str">
        <f t="shared" si="224"/>
        <v/>
      </c>
      <c r="MG111" s="455" t="str">
        <f t="shared" si="224"/>
        <v/>
      </c>
      <c r="MH111" s="455" t="str">
        <f t="shared" si="224"/>
        <v/>
      </c>
      <c r="MI111" s="455" t="str">
        <f t="shared" si="224"/>
        <v/>
      </c>
      <c r="MJ111" s="455" t="str">
        <f t="shared" si="224"/>
        <v/>
      </c>
      <c r="MK111" s="455" t="str">
        <f t="shared" si="224"/>
        <v/>
      </c>
      <c r="ML111" s="953" t="str">
        <f t="shared" si="224"/>
        <v/>
      </c>
      <c r="MM111" s="768" t="str">
        <f t="shared" si="224"/>
        <v/>
      </c>
      <c r="MN111" s="455" t="str">
        <f t="shared" si="224"/>
        <v/>
      </c>
      <c r="MO111" s="455" t="str">
        <f t="shared" si="224"/>
        <v/>
      </c>
      <c r="MP111" s="455" t="str">
        <f t="shared" si="224"/>
        <v/>
      </c>
      <c r="MQ111" s="455" t="str">
        <f t="shared" si="224"/>
        <v/>
      </c>
      <c r="MR111" s="455" t="str">
        <f t="shared" si="224"/>
        <v/>
      </c>
      <c r="MS111" s="953" t="str">
        <f t="shared" si="225"/>
        <v/>
      </c>
      <c r="MT111" s="768" t="str">
        <f t="shared" si="225"/>
        <v/>
      </c>
      <c r="MU111" s="455" t="str">
        <f t="shared" si="225"/>
        <v/>
      </c>
      <c r="MV111" s="455" t="str">
        <f t="shared" si="225"/>
        <v/>
      </c>
      <c r="MW111" s="455" t="str">
        <f t="shared" si="225"/>
        <v/>
      </c>
      <c r="MX111" s="455" t="str">
        <f t="shared" si="225"/>
        <v/>
      </c>
      <c r="MY111" s="455" t="str">
        <f t="shared" si="225"/>
        <v/>
      </c>
      <c r="MZ111" s="953" t="str">
        <f t="shared" si="225"/>
        <v/>
      </c>
      <c r="NA111" s="768" t="str">
        <f t="shared" si="225"/>
        <v/>
      </c>
      <c r="NB111" s="455" t="str">
        <f t="shared" si="225"/>
        <v/>
      </c>
      <c r="NC111" s="455" t="str">
        <f t="shared" si="225"/>
        <v/>
      </c>
      <c r="ND111" s="455" t="str">
        <f t="shared" si="225"/>
        <v/>
      </c>
      <c r="NE111" s="455" t="str">
        <f t="shared" si="225"/>
        <v/>
      </c>
      <c r="NF111" s="455" t="str">
        <f t="shared" si="225"/>
        <v/>
      </c>
      <c r="NG111" s="954" t="str">
        <f t="shared" si="225"/>
        <v/>
      </c>
      <c r="NH111" s="768" t="str">
        <f t="shared" si="225"/>
        <v/>
      </c>
      <c r="NI111" s="455" t="str">
        <f t="shared" si="226"/>
        <v/>
      </c>
      <c r="NJ111" s="455" t="str">
        <f t="shared" si="226"/>
        <v/>
      </c>
      <c r="NK111" s="455" t="str">
        <f t="shared" si="226"/>
        <v/>
      </c>
      <c r="NL111" s="455" t="str">
        <f t="shared" si="226"/>
        <v/>
      </c>
      <c r="NM111" s="455" t="str">
        <f t="shared" si="226"/>
        <v/>
      </c>
      <c r="NN111" s="953" t="str">
        <f t="shared" si="226"/>
        <v/>
      </c>
      <c r="NO111" s="83"/>
      <c r="NP111" s="83"/>
      <c r="NQ111" s="83"/>
      <c r="NR111" s="83"/>
      <c r="NS111" s="83"/>
      <c r="NT111" s="83"/>
      <c r="NU111" s="83"/>
      <c r="NV111" s="83"/>
      <c r="NW111" s="83"/>
      <c r="NX111" s="83"/>
      <c r="NY111" s="83"/>
      <c r="NZ111" s="83"/>
      <c r="OA111" s="83"/>
      <c r="OB111" s="83"/>
      <c r="OC111" s="83"/>
      <c r="OD111" s="83"/>
      <c r="OE111" s="83"/>
      <c r="OF111" s="83"/>
      <c r="OG111" s="83"/>
      <c r="OH111" s="83"/>
      <c r="OI111" s="83"/>
      <c r="OJ111" s="83"/>
      <c r="OK111" s="83"/>
      <c r="OL111" s="83"/>
      <c r="OM111" s="83"/>
      <c r="ON111" s="83"/>
      <c r="OO111" s="83"/>
      <c r="OP111" s="83"/>
      <c r="OQ111" s="83"/>
      <c r="OR111" s="83"/>
      <c r="OS111" s="83"/>
      <c r="OT111" s="83"/>
      <c r="OU111" s="83"/>
      <c r="OV111" s="83"/>
      <c r="OW111" s="83"/>
      <c r="OX111" s="83"/>
      <c r="OY111" s="83"/>
      <c r="OZ111" s="83"/>
      <c r="PA111" s="83"/>
      <c r="PB111" s="83"/>
      <c r="PC111" s="83"/>
      <c r="PD111" s="83"/>
      <c r="PE111" s="83"/>
      <c r="PF111" s="83"/>
      <c r="PG111" s="83"/>
      <c r="PH111" s="83"/>
      <c r="PI111" s="83"/>
      <c r="PJ111" s="83"/>
      <c r="PK111" s="83"/>
      <c r="PL111" s="83"/>
      <c r="PM111" s="83"/>
      <c r="PN111" s="83"/>
      <c r="PO111" s="83"/>
      <c r="PP111" s="83"/>
      <c r="PQ111" s="83"/>
      <c r="PR111" s="83"/>
      <c r="PS111" s="83"/>
      <c r="PT111" s="83"/>
      <c r="PU111" s="83"/>
      <c r="PV111" s="83"/>
      <c r="PW111" s="83"/>
      <c r="PX111" s="83"/>
      <c r="PY111" s="83"/>
      <c r="PZ111" s="83"/>
      <c r="QA111" s="83"/>
      <c r="QB111" s="83"/>
      <c r="QC111" s="83"/>
      <c r="QD111" s="83"/>
      <c r="QE111" s="83"/>
      <c r="QF111" s="83"/>
      <c r="QG111" s="83"/>
      <c r="QH111" s="83"/>
      <c r="QI111" s="83"/>
      <c r="QJ111" s="83"/>
      <c r="QK111" s="83"/>
      <c r="QL111" s="83"/>
      <c r="QM111" s="83"/>
      <c r="QN111" s="83"/>
      <c r="QO111" s="83"/>
      <c r="QP111" s="83"/>
      <c r="QQ111" s="83"/>
      <c r="QR111" s="83"/>
      <c r="QS111" s="83"/>
      <c r="QT111" s="83"/>
      <c r="QU111" s="83"/>
      <c r="QV111" s="83"/>
      <c r="QW111" s="83"/>
      <c r="QX111" s="83"/>
      <c r="QY111" s="83"/>
      <c r="QZ111" s="83"/>
      <c r="RA111" s="83"/>
      <c r="RB111" s="83"/>
      <c r="RC111" s="83"/>
      <c r="RD111" s="83"/>
      <c r="RE111" s="83"/>
      <c r="RF111" s="83"/>
      <c r="RG111" s="83"/>
      <c r="RH111" s="83"/>
      <c r="RI111" s="83"/>
      <c r="RJ111" s="83"/>
      <c r="RK111" s="83"/>
      <c r="RL111" s="83"/>
      <c r="RM111" s="83"/>
      <c r="RN111" s="83"/>
      <c r="RO111" s="83"/>
      <c r="RP111" s="83"/>
      <c r="RQ111" s="83"/>
      <c r="RR111" s="83"/>
      <c r="RS111" s="83"/>
      <c r="RT111" s="83"/>
      <c r="RU111" s="83"/>
      <c r="RV111" s="83"/>
      <c r="RW111" s="83"/>
      <c r="RX111" s="83"/>
      <c r="RY111" s="83"/>
      <c r="RZ111" s="83"/>
      <c r="SA111" s="83"/>
      <c r="SB111" s="83"/>
      <c r="SC111" s="83"/>
      <c r="SD111" s="83"/>
      <c r="SE111" s="83"/>
      <c r="SF111" s="83"/>
      <c r="SG111" s="83"/>
      <c r="SH111" s="83"/>
      <c r="SI111" s="83"/>
      <c r="SJ111" s="83"/>
      <c r="SK111" s="83"/>
      <c r="SL111" s="83"/>
      <c r="SM111" s="83"/>
      <c r="SN111" s="83"/>
      <c r="SO111" s="83"/>
      <c r="SP111" s="83"/>
      <c r="SQ111" s="83"/>
      <c r="SR111" s="83"/>
      <c r="SS111" s="83"/>
      <c r="ST111" s="83"/>
      <c r="SU111" s="83"/>
      <c r="SV111" s="83"/>
      <c r="SW111" s="83"/>
      <c r="SX111" s="83"/>
      <c r="SY111" s="83"/>
      <c r="SZ111" s="83"/>
      <c r="TA111" s="83"/>
      <c r="TB111" s="83"/>
      <c r="TC111" s="83"/>
      <c r="TD111" s="83"/>
      <c r="TE111" s="83"/>
      <c r="TF111" s="83"/>
      <c r="TG111" s="83"/>
      <c r="TH111" s="83"/>
      <c r="TI111" s="83"/>
      <c r="TJ111" s="83"/>
      <c r="TK111" s="83"/>
      <c r="TL111" s="83"/>
      <c r="TM111" s="83"/>
      <c r="TN111" s="83"/>
      <c r="TO111" s="83"/>
      <c r="TP111" s="83"/>
      <c r="TQ111" s="83"/>
      <c r="TR111" s="83"/>
      <c r="TS111" s="83"/>
      <c r="TT111" s="83"/>
      <c r="TU111" s="83"/>
      <c r="TV111" s="83"/>
      <c r="TW111" s="83"/>
      <c r="TX111" s="83"/>
      <c r="TY111" s="83"/>
      <c r="TZ111" s="83"/>
      <c r="UA111" s="83"/>
      <c r="UB111" s="83"/>
      <c r="UC111" s="83"/>
      <c r="UD111" s="83"/>
      <c r="UE111" s="83"/>
      <c r="UF111" s="83"/>
      <c r="UG111" s="83"/>
      <c r="UH111" s="83"/>
      <c r="UI111" s="83"/>
      <c r="UJ111" s="83"/>
      <c r="UK111" s="83"/>
      <c r="UL111" s="83"/>
      <c r="UM111" s="83"/>
      <c r="UN111" s="83"/>
      <c r="UO111" s="83"/>
      <c r="UP111" s="83"/>
      <c r="UQ111" s="83"/>
    </row>
    <row r="112" spans="1:563" s="1" customFormat="1" hidden="1" x14ac:dyDescent="0.2">
      <c r="A112" s="938">
        <f>alapadatok!A94</f>
        <v>29</v>
      </c>
      <c r="B112" s="678" t="str">
        <f>IF(alapadatok!C94="","",alapadatok!C94)</f>
        <v/>
      </c>
      <c r="C112" s="584" t="str">
        <f>IF(alapadatok!B94="","",alapadatok!B94)</f>
        <v/>
      </c>
      <c r="D112" s="584" t="str">
        <f>IF(alapadatok!D94="","",alapadatok!D94)</f>
        <v/>
      </c>
      <c r="E112" s="948" t="str">
        <f>IF(alapadatok!K94="","",alapadatok!K94)</f>
        <v/>
      </c>
      <c r="F112" s="952" t="str">
        <f t="shared" si="227"/>
        <v/>
      </c>
      <c r="G112" s="953" t="str">
        <f t="shared" si="227"/>
        <v/>
      </c>
      <c r="H112" s="768" t="str">
        <f t="shared" si="227"/>
        <v/>
      </c>
      <c r="I112" s="455" t="str">
        <f t="shared" si="227"/>
        <v/>
      </c>
      <c r="J112" s="455" t="str">
        <f t="shared" si="227"/>
        <v/>
      </c>
      <c r="K112" s="455" t="str">
        <f t="shared" si="227"/>
        <v/>
      </c>
      <c r="L112" s="455" t="str">
        <f t="shared" si="227"/>
        <v/>
      </c>
      <c r="M112" s="455" t="str">
        <f t="shared" si="227"/>
        <v/>
      </c>
      <c r="N112" s="953" t="str">
        <f t="shared" si="227"/>
        <v/>
      </c>
      <c r="O112" s="768" t="str">
        <f t="shared" si="227"/>
        <v/>
      </c>
      <c r="P112" s="455" t="str">
        <f t="shared" si="227"/>
        <v/>
      </c>
      <c r="Q112" s="455" t="str">
        <f t="shared" si="227"/>
        <v/>
      </c>
      <c r="R112" s="455" t="str">
        <f t="shared" si="227"/>
        <v/>
      </c>
      <c r="S112" s="455" t="str">
        <f t="shared" si="227"/>
        <v/>
      </c>
      <c r="T112" s="455" t="str">
        <f t="shared" si="227"/>
        <v/>
      </c>
      <c r="U112" s="953" t="str">
        <f t="shared" si="204"/>
        <v/>
      </c>
      <c r="V112" s="768" t="str">
        <f t="shared" si="204"/>
        <v/>
      </c>
      <c r="W112" s="455" t="str">
        <f t="shared" si="204"/>
        <v/>
      </c>
      <c r="X112" s="455" t="str">
        <f t="shared" si="204"/>
        <v/>
      </c>
      <c r="Y112" s="455" t="str">
        <f t="shared" si="204"/>
        <v/>
      </c>
      <c r="Z112" s="455" t="str">
        <f t="shared" si="204"/>
        <v/>
      </c>
      <c r="AA112" s="455" t="str">
        <f t="shared" si="204"/>
        <v/>
      </c>
      <c r="AB112" s="953" t="str">
        <f t="shared" si="204"/>
        <v/>
      </c>
      <c r="AC112" s="768" t="str">
        <f t="shared" si="204"/>
        <v/>
      </c>
      <c r="AD112" s="455" t="str">
        <f t="shared" si="204"/>
        <v/>
      </c>
      <c r="AE112" s="455" t="str">
        <f t="shared" si="204"/>
        <v/>
      </c>
      <c r="AF112" s="455" t="str">
        <f t="shared" si="204"/>
        <v/>
      </c>
      <c r="AG112" s="455" t="str">
        <f t="shared" si="204"/>
        <v/>
      </c>
      <c r="AH112" s="455" t="str">
        <f t="shared" si="204"/>
        <v/>
      </c>
      <c r="AI112" s="953" t="str">
        <f t="shared" si="204"/>
        <v/>
      </c>
      <c r="AJ112" s="768" t="str">
        <f t="shared" si="204"/>
        <v/>
      </c>
      <c r="AK112" s="455" t="str">
        <f t="shared" si="205"/>
        <v/>
      </c>
      <c r="AL112" s="455" t="str">
        <f t="shared" si="205"/>
        <v/>
      </c>
      <c r="AM112" s="455" t="str">
        <f t="shared" si="205"/>
        <v/>
      </c>
      <c r="AN112" s="455" t="str">
        <f t="shared" si="205"/>
        <v/>
      </c>
      <c r="AO112" s="455" t="str">
        <f t="shared" si="205"/>
        <v/>
      </c>
      <c r="AP112" s="953" t="str">
        <f t="shared" si="205"/>
        <v/>
      </c>
      <c r="AQ112" s="768" t="str">
        <f t="shared" si="205"/>
        <v/>
      </c>
      <c r="AR112" s="455" t="str">
        <f t="shared" si="205"/>
        <v/>
      </c>
      <c r="AS112" s="455" t="str">
        <f t="shared" si="205"/>
        <v/>
      </c>
      <c r="AT112" s="455" t="str">
        <f t="shared" si="205"/>
        <v/>
      </c>
      <c r="AU112" s="455" t="str">
        <f t="shared" si="205"/>
        <v/>
      </c>
      <c r="AV112" s="455" t="str">
        <f t="shared" si="205"/>
        <v/>
      </c>
      <c r="AW112" s="953" t="str">
        <f t="shared" si="205"/>
        <v/>
      </c>
      <c r="AX112" s="768" t="str">
        <f t="shared" si="205"/>
        <v/>
      </c>
      <c r="AY112" s="455" t="str">
        <f t="shared" si="205"/>
        <v/>
      </c>
      <c r="AZ112" s="455" t="str">
        <f t="shared" si="205"/>
        <v/>
      </c>
      <c r="BA112" s="455" t="str">
        <f t="shared" si="206"/>
        <v/>
      </c>
      <c r="BB112" s="455" t="str">
        <f t="shared" si="206"/>
        <v/>
      </c>
      <c r="BC112" s="455" t="str">
        <f t="shared" si="206"/>
        <v/>
      </c>
      <c r="BD112" s="953" t="str">
        <f t="shared" si="206"/>
        <v/>
      </c>
      <c r="BE112" s="768" t="str">
        <f t="shared" si="206"/>
        <v/>
      </c>
      <c r="BF112" s="455" t="str">
        <f t="shared" si="206"/>
        <v/>
      </c>
      <c r="BG112" s="455" t="str">
        <f t="shared" si="206"/>
        <v/>
      </c>
      <c r="BH112" s="455" t="str">
        <f t="shared" si="206"/>
        <v/>
      </c>
      <c r="BI112" s="455" t="str">
        <f t="shared" si="206"/>
        <v/>
      </c>
      <c r="BJ112" s="455" t="str">
        <f t="shared" si="206"/>
        <v/>
      </c>
      <c r="BK112" s="953" t="str">
        <f t="shared" si="206"/>
        <v/>
      </c>
      <c r="BL112" s="768" t="str">
        <f t="shared" si="206"/>
        <v/>
      </c>
      <c r="BM112" s="455" t="str">
        <f t="shared" si="206"/>
        <v/>
      </c>
      <c r="BN112" s="455" t="str">
        <f t="shared" si="206"/>
        <v/>
      </c>
      <c r="BO112" s="455" t="str">
        <f t="shared" si="206"/>
        <v/>
      </c>
      <c r="BP112" s="455" t="str">
        <f t="shared" si="206"/>
        <v/>
      </c>
      <c r="BQ112" s="455" t="str">
        <f t="shared" si="207"/>
        <v/>
      </c>
      <c r="BR112" s="953" t="str">
        <f t="shared" si="207"/>
        <v/>
      </c>
      <c r="BS112" s="768" t="str">
        <f t="shared" si="207"/>
        <v/>
      </c>
      <c r="BT112" s="455" t="str">
        <f t="shared" si="207"/>
        <v/>
      </c>
      <c r="BU112" s="455" t="str">
        <f t="shared" si="207"/>
        <v/>
      </c>
      <c r="BV112" s="455" t="str">
        <f t="shared" si="207"/>
        <v/>
      </c>
      <c r="BW112" s="455" t="str">
        <f t="shared" si="207"/>
        <v/>
      </c>
      <c r="BX112" s="455" t="str">
        <f t="shared" si="207"/>
        <v/>
      </c>
      <c r="BY112" s="953" t="str">
        <f t="shared" si="207"/>
        <v/>
      </c>
      <c r="BZ112" s="768" t="str">
        <f t="shared" si="207"/>
        <v/>
      </c>
      <c r="CA112" s="455" t="str">
        <f t="shared" si="207"/>
        <v/>
      </c>
      <c r="CB112" s="455" t="str">
        <f t="shared" si="207"/>
        <v/>
      </c>
      <c r="CC112" s="455" t="str">
        <f t="shared" si="207"/>
        <v/>
      </c>
      <c r="CD112" s="455" t="str">
        <f t="shared" si="207"/>
        <v/>
      </c>
      <c r="CE112" s="455" t="str">
        <f t="shared" si="207"/>
        <v/>
      </c>
      <c r="CF112" s="953" t="str">
        <f t="shared" si="207"/>
        <v/>
      </c>
      <c r="CG112" s="768" t="str">
        <f t="shared" si="208"/>
        <v/>
      </c>
      <c r="CH112" s="455" t="str">
        <f t="shared" si="208"/>
        <v/>
      </c>
      <c r="CI112" s="455" t="str">
        <f t="shared" si="208"/>
        <v/>
      </c>
      <c r="CJ112" s="455" t="str">
        <f t="shared" si="208"/>
        <v/>
      </c>
      <c r="CK112" s="455" t="str">
        <f t="shared" si="208"/>
        <v/>
      </c>
      <c r="CL112" s="455" t="str">
        <f t="shared" si="208"/>
        <v/>
      </c>
      <c r="CM112" s="953" t="str">
        <f t="shared" si="208"/>
        <v/>
      </c>
      <c r="CN112" s="768" t="str">
        <f t="shared" si="208"/>
        <v/>
      </c>
      <c r="CO112" s="455" t="str">
        <f t="shared" si="208"/>
        <v/>
      </c>
      <c r="CP112" s="455" t="str">
        <f t="shared" si="208"/>
        <v/>
      </c>
      <c r="CQ112" s="455" t="str">
        <f t="shared" si="208"/>
        <v/>
      </c>
      <c r="CR112" s="455" t="str">
        <f t="shared" si="208"/>
        <v/>
      </c>
      <c r="CS112" s="455" t="str">
        <f t="shared" si="208"/>
        <v/>
      </c>
      <c r="CT112" s="953" t="str">
        <f t="shared" si="208"/>
        <v/>
      </c>
      <c r="CU112" s="952" t="str">
        <f t="shared" si="208"/>
        <v/>
      </c>
      <c r="CV112" s="455" t="str">
        <f t="shared" si="208"/>
        <v/>
      </c>
      <c r="CW112" s="455" t="str">
        <f t="shared" si="209"/>
        <v/>
      </c>
      <c r="CX112" s="455" t="str">
        <f t="shared" si="209"/>
        <v/>
      </c>
      <c r="CY112" s="455" t="str">
        <f t="shared" si="209"/>
        <v/>
      </c>
      <c r="CZ112" s="455" t="str">
        <f t="shared" si="209"/>
        <v/>
      </c>
      <c r="DA112" s="953" t="str">
        <f t="shared" si="209"/>
        <v/>
      </c>
      <c r="DB112" s="768" t="str">
        <f t="shared" si="209"/>
        <v/>
      </c>
      <c r="DC112" s="455" t="str">
        <f t="shared" si="209"/>
        <v/>
      </c>
      <c r="DD112" s="455" t="str">
        <f t="shared" si="209"/>
        <v/>
      </c>
      <c r="DE112" s="455" t="str">
        <f t="shared" si="209"/>
        <v/>
      </c>
      <c r="DF112" s="455" t="str">
        <f t="shared" si="209"/>
        <v/>
      </c>
      <c r="DG112" s="455" t="str">
        <f t="shared" si="209"/>
        <v/>
      </c>
      <c r="DH112" s="953" t="str">
        <f t="shared" si="209"/>
        <v/>
      </c>
      <c r="DI112" s="768" t="str">
        <f t="shared" si="209"/>
        <v/>
      </c>
      <c r="DJ112" s="455" t="str">
        <f t="shared" si="209"/>
        <v/>
      </c>
      <c r="DK112" s="455" t="str">
        <f t="shared" si="209"/>
        <v/>
      </c>
      <c r="DL112" s="455" t="str">
        <f t="shared" si="209"/>
        <v/>
      </c>
      <c r="DM112" s="455" t="str">
        <f t="shared" si="210"/>
        <v/>
      </c>
      <c r="DN112" s="455" t="str">
        <f t="shared" si="210"/>
        <v/>
      </c>
      <c r="DO112" s="953" t="str">
        <f t="shared" si="210"/>
        <v/>
      </c>
      <c r="DP112" s="768" t="str">
        <f t="shared" si="210"/>
        <v/>
      </c>
      <c r="DQ112" s="455" t="str">
        <f t="shared" si="210"/>
        <v/>
      </c>
      <c r="DR112" s="455" t="str">
        <f t="shared" si="210"/>
        <v/>
      </c>
      <c r="DS112" s="455" t="str">
        <f t="shared" si="210"/>
        <v/>
      </c>
      <c r="DT112" s="455" t="str">
        <f t="shared" si="210"/>
        <v/>
      </c>
      <c r="DU112" s="455" t="str">
        <f t="shared" si="210"/>
        <v/>
      </c>
      <c r="DV112" s="953" t="str">
        <f t="shared" si="210"/>
        <v/>
      </c>
      <c r="DW112" s="768" t="str">
        <f t="shared" si="210"/>
        <v/>
      </c>
      <c r="DX112" s="455" t="str">
        <f t="shared" si="210"/>
        <v/>
      </c>
      <c r="DY112" s="455" t="str">
        <f t="shared" si="210"/>
        <v/>
      </c>
      <c r="DZ112" s="455" t="str">
        <f t="shared" si="210"/>
        <v/>
      </c>
      <c r="EA112" s="455" t="str">
        <f t="shared" si="210"/>
        <v/>
      </c>
      <c r="EB112" s="455" t="str">
        <f t="shared" si="210"/>
        <v/>
      </c>
      <c r="EC112" s="954" t="str">
        <f t="shared" si="211"/>
        <v/>
      </c>
      <c r="ED112" s="768" t="str">
        <f t="shared" si="211"/>
        <v/>
      </c>
      <c r="EE112" s="455" t="str">
        <f t="shared" si="211"/>
        <v/>
      </c>
      <c r="EF112" s="455" t="str">
        <f t="shared" si="211"/>
        <v/>
      </c>
      <c r="EG112" s="455" t="str">
        <f t="shared" si="211"/>
        <v/>
      </c>
      <c r="EH112" s="455" t="str">
        <f t="shared" si="211"/>
        <v/>
      </c>
      <c r="EI112" s="455" t="str">
        <f t="shared" si="211"/>
        <v/>
      </c>
      <c r="EJ112" s="953" t="str">
        <f t="shared" si="211"/>
        <v/>
      </c>
      <c r="EK112" s="768" t="str">
        <f t="shared" si="211"/>
        <v/>
      </c>
      <c r="EL112" s="455" t="str">
        <f t="shared" si="211"/>
        <v/>
      </c>
      <c r="EM112" s="455" t="str">
        <f t="shared" si="211"/>
        <v/>
      </c>
      <c r="EN112" s="455" t="str">
        <f t="shared" si="211"/>
        <v/>
      </c>
      <c r="EO112" s="455" t="str">
        <f t="shared" si="211"/>
        <v/>
      </c>
      <c r="EP112" s="455" t="str">
        <f t="shared" si="211"/>
        <v/>
      </c>
      <c r="EQ112" s="953" t="str">
        <f t="shared" si="211"/>
        <v/>
      </c>
      <c r="ER112" s="768" t="str">
        <f t="shared" si="211"/>
        <v/>
      </c>
      <c r="ES112" s="455" t="str">
        <f t="shared" si="212"/>
        <v/>
      </c>
      <c r="ET112" s="455" t="str">
        <f t="shared" si="212"/>
        <v/>
      </c>
      <c r="EU112" s="455" t="str">
        <f t="shared" si="212"/>
        <v/>
      </c>
      <c r="EV112" s="455" t="str">
        <f t="shared" si="212"/>
        <v/>
      </c>
      <c r="EW112" s="455" t="str">
        <f t="shared" si="212"/>
        <v/>
      </c>
      <c r="EX112" s="953" t="str">
        <f t="shared" si="212"/>
        <v/>
      </c>
      <c r="EY112" s="768" t="str">
        <f t="shared" si="212"/>
        <v/>
      </c>
      <c r="EZ112" s="455" t="str">
        <f t="shared" si="212"/>
        <v/>
      </c>
      <c r="FA112" s="455" t="str">
        <f t="shared" si="212"/>
        <v/>
      </c>
      <c r="FB112" s="455" t="str">
        <f t="shared" si="212"/>
        <v/>
      </c>
      <c r="FC112" s="455" t="str">
        <f t="shared" si="212"/>
        <v/>
      </c>
      <c r="FD112" s="455" t="str">
        <f t="shared" si="212"/>
        <v/>
      </c>
      <c r="FE112" s="953" t="str">
        <f t="shared" si="212"/>
        <v/>
      </c>
      <c r="FF112" s="768" t="str">
        <f t="shared" si="212"/>
        <v/>
      </c>
      <c r="FG112" s="455" t="str">
        <f t="shared" si="212"/>
        <v/>
      </c>
      <c r="FH112" s="455" t="str">
        <f t="shared" si="212"/>
        <v/>
      </c>
      <c r="FI112" s="455" t="str">
        <f t="shared" si="213"/>
        <v/>
      </c>
      <c r="FJ112" s="455" t="str">
        <f t="shared" si="213"/>
        <v/>
      </c>
      <c r="FK112" s="455" t="str">
        <f t="shared" si="213"/>
        <v/>
      </c>
      <c r="FL112" s="953" t="str">
        <f t="shared" si="213"/>
        <v/>
      </c>
      <c r="FM112" s="768" t="str">
        <f t="shared" si="213"/>
        <v/>
      </c>
      <c r="FN112" s="455" t="str">
        <f t="shared" si="213"/>
        <v/>
      </c>
      <c r="FO112" s="455" t="str">
        <f t="shared" si="213"/>
        <v/>
      </c>
      <c r="FP112" s="455" t="str">
        <f t="shared" si="213"/>
        <v/>
      </c>
      <c r="FQ112" s="455" t="str">
        <f t="shared" si="213"/>
        <v/>
      </c>
      <c r="FR112" s="455" t="str">
        <f t="shared" si="213"/>
        <v/>
      </c>
      <c r="FS112" s="953" t="str">
        <f t="shared" si="213"/>
        <v/>
      </c>
      <c r="FT112" s="768" t="str">
        <f t="shared" si="213"/>
        <v/>
      </c>
      <c r="FU112" s="455" t="str">
        <f t="shared" si="213"/>
        <v/>
      </c>
      <c r="FV112" s="455" t="str">
        <f t="shared" si="213"/>
        <v/>
      </c>
      <c r="FW112" s="455" t="str">
        <f t="shared" si="213"/>
        <v/>
      </c>
      <c r="FX112" s="455" t="str">
        <f t="shared" si="213"/>
        <v/>
      </c>
      <c r="FY112" s="455" t="str">
        <f t="shared" si="214"/>
        <v/>
      </c>
      <c r="FZ112" s="953" t="str">
        <f t="shared" si="214"/>
        <v/>
      </c>
      <c r="GA112" s="768" t="str">
        <f t="shared" si="214"/>
        <v/>
      </c>
      <c r="GB112" s="455" t="str">
        <f t="shared" si="214"/>
        <v/>
      </c>
      <c r="GC112" s="455" t="str">
        <f t="shared" si="214"/>
        <v/>
      </c>
      <c r="GD112" s="455" t="str">
        <f t="shared" si="214"/>
        <v/>
      </c>
      <c r="GE112" s="455" t="str">
        <f t="shared" si="214"/>
        <v/>
      </c>
      <c r="GF112" s="953" t="str">
        <f t="shared" si="214"/>
        <v/>
      </c>
      <c r="GG112" s="768" t="str">
        <f t="shared" si="214"/>
        <v/>
      </c>
      <c r="GH112" s="455" t="str">
        <f t="shared" si="214"/>
        <v/>
      </c>
      <c r="GI112" s="455" t="str">
        <f t="shared" si="214"/>
        <v/>
      </c>
      <c r="GJ112" s="455" t="str">
        <f t="shared" si="214"/>
        <v/>
      </c>
      <c r="GK112" s="455" t="str">
        <f t="shared" si="214"/>
        <v/>
      </c>
      <c r="GL112" s="455" t="str">
        <f t="shared" si="214"/>
        <v/>
      </c>
      <c r="GM112" s="455" t="str">
        <f t="shared" si="214"/>
        <v/>
      </c>
      <c r="GN112" s="954" t="str">
        <f t="shared" si="214"/>
        <v/>
      </c>
      <c r="GO112" s="768" t="str">
        <f t="shared" si="215"/>
        <v/>
      </c>
      <c r="GP112" s="455" t="str">
        <f t="shared" si="215"/>
        <v/>
      </c>
      <c r="GQ112" s="455" t="str">
        <f t="shared" si="215"/>
        <v/>
      </c>
      <c r="GR112" s="455" t="str">
        <f t="shared" si="215"/>
        <v/>
      </c>
      <c r="GS112" s="455" t="str">
        <f t="shared" si="215"/>
        <v/>
      </c>
      <c r="GT112" s="455" t="str">
        <f t="shared" si="215"/>
        <v/>
      </c>
      <c r="GU112" s="953" t="str">
        <f t="shared" si="215"/>
        <v/>
      </c>
      <c r="GV112" s="768" t="str">
        <f t="shared" si="215"/>
        <v/>
      </c>
      <c r="GW112" s="455" t="str">
        <f t="shared" si="215"/>
        <v/>
      </c>
      <c r="GX112" s="455" t="str">
        <f t="shared" si="215"/>
        <v/>
      </c>
      <c r="GY112" s="455" t="str">
        <f t="shared" si="215"/>
        <v/>
      </c>
      <c r="GZ112" s="455" t="str">
        <f t="shared" si="215"/>
        <v/>
      </c>
      <c r="HA112" s="455" t="str">
        <f t="shared" si="215"/>
        <v/>
      </c>
      <c r="HB112" s="953" t="str">
        <f t="shared" si="215"/>
        <v/>
      </c>
      <c r="HC112" s="768" t="str">
        <f t="shared" si="215"/>
        <v/>
      </c>
      <c r="HD112" s="455" t="str">
        <f t="shared" si="215"/>
        <v/>
      </c>
      <c r="HE112" s="455" t="str">
        <f t="shared" si="216"/>
        <v/>
      </c>
      <c r="HF112" s="455" t="str">
        <f t="shared" si="216"/>
        <v/>
      </c>
      <c r="HG112" s="455" t="str">
        <f t="shared" si="216"/>
        <v/>
      </c>
      <c r="HH112" s="455" t="str">
        <f t="shared" si="216"/>
        <v/>
      </c>
      <c r="HI112" s="953" t="str">
        <f t="shared" si="216"/>
        <v/>
      </c>
      <c r="HJ112" s="768" t="str">
        <f t="shared" si="216"/>
        <v/>
      </c>
      <c r="HK112" s="455" t="str">
        <f t="shared" si="216"/>
        <v/>
      </c>
      <c r="HL112" s="455" t="str">
        <f t="shared" si="216"/>
        <v/>
      </c>
      <c r="HM112" s="455" t="str">
        <f t="shared" si="216"/>
        <v/>
      </c>
      <c r="HN112" s="955" t="str">
        <f t="shared" si="216"/>
        <v/>
      </c>
      <c r="HO112" s="455" t="str">
        <f t="shared" si="216"/>
        <v/>
      </c>
      <c r="HP112" s="953" t="str">
        <f t="shared" si="216"/>
        <v/>
      </c>
      <c r="HQ112" s="768" t="str">
        <f t="shared" si="216"/>
        <v/>
      </c>
      <c r="HR112" s="455" t="str">
        <f t="shared" si="216"/>
        <v/>
      </c>
      <c r="HS112" s="455" t="str">
        <f t="shared" si="216"/>
        <v/>
      </c>
      <c r="HT112" s="455" t="str">
        <f t="shared" si="216"/>
        <v/>
      </c>
      <c r="HU112" s="455" t="str">
        <f t="shared" si="217"/>
        <v/>
      </c>
      <c r="HV112" s="455" t="str">
        <f t="shared" si="217"/>
        <v/>
      </c>
      <c r="HW112" s="953" t="str">
        <f t="shared" si="217"/>
        <v/>
      </c>
      <c r="HX112" s="768" t="str">
        <f t="shared" si="217"/>
        <v/>
      </c>
      <c r="HY112" s="455" t="str">
        <f t="shared" si="217"/>
        <v/>
      </c>
      <c r="HZ112" s="455" t="str">
        <f t="shared" si="217"/>
        <v/>
      </c>
      <c r="IA112" s="455" t="str">
        <f t="shared" si="217"/>
        <v/>
      </c>
      <c r="IB112" s="455" t="str">
        <f t="shared" si="217"/>
        <v/>
      </c>
      <c r="IC112" s="455" t="str">
        <f t="shared" si="217"/>
        <v/>
      </c>
      <c r="ID112" s="953" t="str">
        <f t="shared" si="217"/>
        <v/>
      </c>
      <c r="IE112" s="768" t="str">
        <f t="shared" si="217"/>
        <v/>
      </c>
      <c r="IF112" s="455" t="str">
        <f t="shared" si="217"/>
        <v/>
      </c>
      <c r="IG112" s="455" t="str">
        <f t="shared" si="217"/>
        <v/>
      </c>
      <c r="IH112" s="455" t="str">
        <f t="shared" si="217"/>
        <v/>
      </c>
      <c r="II112" s="455" t="str">
        <f t="shared" si="217"/>
        <v/>
      </c>
      <c r="IJ112" s="455" t="str">
        <f t="shared" si="217"/>
        <v/>
      </c>
      <c r="IK112" s="953" t="str">
        <f t="shared" si="218"/>
        <v/>
      </c>
      <c r="IL112" s="768" t="str">
        <f t="shared" si="218"/>
        <v/>
      </c>
      <c r="IM112" s="455" t="str">
        <f t="shared" si="218"/>
        <v/>
      </c>
      <c r="IN112" s="455" t="str">
        <f t="shared" si="218"/>
        <v/>
      </c>
      <c r="IO112" s="455" t="str">
        <f t="shared" si="218"/>
        <v/>
      </c>
      <c r="IP112" s="455" t="str">
        <f t="shared" si="218"/>
        <v/>
      </c>
      <c r="IQ112" s="455" t="str">
        <f t="shared" si="218"/>
        <v/>
      </c>
      <c r="IR112" s="953" t="str">
        <f t="shared" si="218"/>
        <v/>
      </c>
      <c r="IS112" s="768" t="str">
        <f t="shared" si="218"/>
        <v/>
      </c>
      <c r="IT112" s="455" t="str">
        <f t="shared" si="218"/>
        <v/>
      </c>
      <c r="IU112" s="455" t="str">
        <f t="shared" si="218"/>
        <v/>
      </c>
      <c r="IV112" s="455" t="str">
        <f t="shared" si="218"/>
        <v/>
      </c>
      <c r="IW112" s="455" t="str">
        <f t="shared" si="218"/>
        <v/>
      </c>
      <c r="IX112" s="455" t="str">
        <f t="shared" si="218"/>
        <v/>
      </c>
      <c r="IY112" s="954" t="str">
        <f t="shared" si="218"/>
        <v/>
      </c>
      <c r="IZ112" s="768" t="str">
        <f t="shared" si="218"/>
        <v/>
      </c>
      <c r="JA112" s="455" t="str">
        <f t="shared" si="219"/>
        <v/>
      </c>
      <c r="JB112" s="455" t="str">
        <f t="shared" si="219"/>
        <v/>
      </c>
      <c r="JC112" s="455" t="str">
        <f t="shared" si="219"/>
        <v/>
      </c>
      <c r="JD112" s="455" t="str">
        <f t="shared" si="219"/>
        <v/>
      </c>
      <c r="JE112" s="455" t="str">
        <f t="shared" si="219"/>
        <v/>
      </c>
      <c r="JF112" s="953" t="str">
        <f t="shared" si="219"/>
        <v/>
      </c>
      <c r="JG112" s="768" t="str">
        <f t="shared" si="219"/>
        <v/>
      </c>
      <c r="JH112" s="455" t="str">
        <f t="shared" si="219"/>
        <v/>
      </c>
      <c r="JI112" s="455" t="str">
        <f t="shared" si="219"/>
        <v/>
      </c>
      <c r="JJ112" s="455" t="str">
        <f t="shared" si="219"/>
        <v/>
      </c>
      <c r="JK112" s="455" t="str">
        <f t="shared" si="219"/>
        <v/>
      </c>
      <c r="JL112" s="455" t="str">
        <f t="shared" si="219"/>
        <v/>
      </c>
      <c r="JM112" s="953" t="str">
        <f t="shared" si="219"/>
        <v/>
      </c>
      <c r="JN112" s="768" t="str">
        <f t="shared" si="219"/>
        <v/>
      </c>
      <c r="JO112" s="455" t="str">
        <f t="shared" si="219"/>
        <v/>
      </c>
      <c r="JP112" s="455" t="str">
        <f t="shared" si="219"/>
        <v/>
      </c>
      <c r="JQ112" s="455" t="str">
        <f t="shared" si="220"/>
        <v/>
      </c>
      <c r="JR112" s="455" t="str">
        <f t="shared" si="220"/>
        <v/>
      </c>
      <c r="JS112" s="455" t="str">
        <f t="shared" si="220"/>
        <v/>
      </c>
      <c r="JT112" s="953" t="str">
        <f t="shared" si="220"/>
        <v/>
      </c>
      <c r="JU112" s="768" t="str">
        <f t="shared" si="220"/>
        <v/>
      </c>
      <c r="JV112" s="455" t="str">
        <f t="shared" si="220"/>
        <v/>
      </c>
      <c r="JW112" s="455" t="str">
        <f t="shared" si="220"/>
        <v/>
      </c>
      <c r="JX112" s="455" t="str">
        <f t="shared" si="220"/>
        <v/>
      </c>
      <c r="JY112" s="455" t="str">
        <f t="shared" si="220"/>
        <v/>
      </c>
      <c r="JZ112" s="455" t="str">
        <f t="shared" si="220"/>
        <v/>
      </c>
      <c r="KA112" s="953" t="str">
        <f t="shared" si="220"/>
        <v/>
      </c>
      <c r="KB112" s="768" t="str">
        <f t="shared" si="220"/>
        <v/>
      </c>
      <c r="KC112" s="455" t="str">
        <f t="shared" si="220"/>
        <v/>
      </c>
      <c r="KD112" s="455" t="str">
        <f t="shared" si="220"/>
        <v/>
      </c>
      <c r="KE112" s="455" t="str">
        <f t="shared" si="220"/>
        <v/>
      </c>
      <c r="KF112" s="455" t="str">
        <f t="shared" si="220"/>
        <v/>
      </c>
      <c r="KG112" s="455" t="str">
        <f t="shared" si="221"/>
        <v/>
      </c>
      <c r="KH112" s="953" t="str">
        <f t="shared" si="221"/>
        <v/>
      </c>
      <c r="KI112" s="768" t="str">
        <f t="shared" si="221"/>
        <v/>
      </c>
      <c r="KJ112" s="455" t="str">
        <f t="shared" si="221"/>
        <v/>
      </c>
      <c r="KK112" s="455" t="str">
        <f t="shared" si="221"/>
        <v/>
      </c>
      <c r="KL112" s="455" t="str">
        <f t="shared" si="221"/>
        <v/>
      </c>
      <c r="KM112" s="455" t="str">
        <f t="shared" si="221"/>
        <v/>
      </c>
      <c r="KN112" s="455" t="str">
        <f t="shared" si="221"/>
        <v/>
      </c>
      <c r="KO112" s="953" t="str">
        <f t="shared" si="221"/>
        <v/>
      </c>
      <c r="KP112" s="768" t="str">
        <f t="shared" si="221"/>
        <v/>
      </c>
      <c r="KQ112" s="455" t="str">
        <f t="shared" si="221"/>
        <v/>
      </c>
      <c r="KR112" s="455" t="str">
        <f t="shared" si="221"/>
        <v/>
      </c>
      <c r="KS112" s="455" t="str">
        <f t="shared" si="221"/>
        <v/>
      </c>
      <c r="KT112" s="455" t="str">
        <f t="shared" si="221"/>
        <v/>
      </c>
      <c r="KU112" s="455" t="str">
        <f t="shared" si="221"/>
        <v/>
      </c>
      <c r="KV112" s="953" t="str">
        <f t="shared" si="221"/>
        <v/>
      </c>
      <c r="KW112" s="768" t="str">
        <f t="shared" si="222"/>
        <v/>
      </c>
      <c r="KX112" s="455" t="str">
        <f t="shared" si="222"/>
        <v/>
      </c>
      <c r="KY112" s="455" t="str">
        <f t="shared" si="222"/>
        <v/>
      </c>
      <c r="KZ112" s="455" t="str">
        <f t="shared" si="222"/>
        <v/>
      </c>
      <c r="LA112" s="455" t="str">
        <f t="shared" si="222"/>
        <v/>
      </c>
      <c r="LB112" s="455" t="str">
        <f t="shared" si="222"/>
        <v/>
      </c>
      <c r="LC112" s="954" t="str">
        <f t="shared" si="222"/>
        <v/>
      </c>
      <c r="LD112" s="768" t="str">
        <f t="shared" si="222"/>
        <v/>
      </c>
      <c r="LE112" s="455" t="str">
        <f t="shared" si="222"/>
        <v/>
      </c>
      <c r="LF112" s="455" t="str">
        <f t="shared" si="222"/>
        <v/>
      </c>
      <c r="LG112" s="455" t="str">
        <f t="shared" si="222"/>
        <v/>
      </c>
      <c r="LH112" s="455" t="str">
        <f t="shared" si="222"/>
        <v/>
      </c>
      <c r="LI112" s="455" t="str">
        <f t="shared" si="222"/>
        <v/>
      </c>
      <c r="LJ112" s="953" t="str">
        <f t="shared" si="222"/>
        <v/>
      </c>
      <c r="LK112" s="768" t="str">
        <f t="shared" si="222"/>
        <v/>
      </c>
      <c r="LL112" s="455" t="str">
        <f t="shared" si="222"/>
        <v/>
      </c>
      <c r="LM112" s="455" t="str">
        <f t="shared" si="223"/>
        <v/>
      </c>
      <c r="LN112" s="455" t="str">
        <f t="shared" si="223"/>
        <v/>
      </c>
      <c r="LO112" s="455" t="str">
        <f t="shared" si="223"/>
        <v/>
      </c>
      <c r="LP112" s="455" t="str">
        <f t="shared" si="223"/>
        <v/>
      </c>
      <c r="LQ112" s="953" t="str">
        <f t="shared" si="223"/>
        <v/>
      </c>
      <c r="LR112" s="768" t="str">
        <f t="shared" si="223"/>
        <v/>
      </c>
      <c r="LS112" s="455" t="str">
        <f t="shared" si="223"/>
        <v/>
      </c>
      <c r="LT112" s="455" t="str">
        <f t="shared" si="223"/>
        <v/>
      </c>
      <c r="LU112" s="455" t="str">
        <f t="shared" si="223"/>
        <v/>
      </c>
      <c r="LV112" s="455" t="str">
        <f t="shared" si="223"/>
        <v/>
      </c>
      <c r="LW112" s="455" t="str">
        <f t="shared" si="223"/>
        <v/>
      </c>
      <c r="LX112" s="953" t="str">
        <f t="shared" si="223"/>
        <v/>
      </c>
      <c r="LY112" s="768" t="str">
        <f t="shared" si="223"/>
        <v/>
      </c>
      <c r="LZ112" s="455" t="str">
        <f t="shared" si="223"/>
        <v/>
      </c>
      <c r="MA112" s="455" t="str">
        <f t="shared" si="223"/>
        <v/>
      </c>
      <c r="MB112" s="455" t="str">
        <f t="shared" si="223"/>
        <v/>
      </c>
      <c r="MC112" s="455" t="str">
        <f t="shared" si="224"/>
        <v/>
      </c>
      <c r="MD112" s="455" t="str">
        <f t="shared" si="224"/>
        <v/>
      </c>
      <c r="ME112" s="953" t="str">
        <f t="shared" si="224"/>
        <v/>
      </c>
      <c r="MF112" s="768" t="str">
        <f t="shared" si="224"/>
        <v/>
      </c>
      <c r="MG112" s="455" t="str">
        <f t="shared" si="224"/>
        <v/>
      </c>
      <c r="MH112" s="455" t="str">
        <f t="shared" si="224"/>
        <v/>
      </c>
      <c r="MI112" s="455" t="str">
        <f t="shared" si="224"/>
        <v/>
      </c>
      <c r="MJ112" s="455" t="str">
        <f t="shared" si="224"/>
        <v/>
      </c>
      <c r="MK112" s="455" t="str">
        <f t="shared" si="224"/>
        <v/>
      </c>
      <c r="ML112" s="953" t="str">
        <f t="shared" si="224"/>
        <v/>
      </c>
      <c r="MM112" s="768" t="str">
        <f t="shared" si="224"/>
        <v/>
      </c>
      <c r="MN112" s="455" t="str">
        <f t="shared" si="224"/>
        <v/>
      </c>
      <c r="MO112" s="455" t="str">
        <f t="shared" si="224"/>
        <v/>
      </c>
      <c r="MP112" s="455" t="str">
        <f t="shared" si="224"/>
        <v/>
      </c>
      <c r="MQ112" s="455" t="str">
        <f t="shared" si="224"/>
        <v/>
      </c>
      <c r="MR112" s="455" t="str">
        <f t="shared" si="224"/>
        <v/>
      </c>
      <c r="MS112" s="953" t="str">
        <f t="shared" si="225"/>
        <v/>
      </c>
      <c r="MT112" s="768" t="str">
        <f t="shared" si="225"/>
        <v/>
      </c>
      <c r="MU112" s="455" t="str">
        <f t="shared" si="225"/>
        <v/>
      </c>
      <c r="MV112" s="455" t="str">
        <f t="shared" si="225"/>
        <v/>
      </c>
      <c r="MW112" s="455" t="str">
        <f t="shared" si="225"/>
        <v/>
      </c>
      <c r="MX112" s="455" t="str">
        <f t="shared" si="225"/>
        <v/>
      </c>
      <c r="MY112" s="455" t="str">
        <f t="shared" si="225"/>
        <v/>
      </c>
      <c r="MZ112" s="953" t="str">
        <f t="shared" si="225"/>
        <v/>
      </c>
      <c r="NA112" s="768" t="str">
        <f t="shared" si="225"/>
        <v/>
      </c>
      <c r="NB112" s="455" t="str">
        <f t="shared" si="225"/>
        <v/>
      </c>
      <c r="NC112" s="455" t="str">
        <f t="shared" si="225"/>
        <v/>
      </c>
      <c r="ND112" s="455" t="str">
        <f t="shared" si="225"/>
        <v/>
      </c>
      <c r="NE112" s="455" t="str">
        <f t="shared" si="225"/>
        <v/>
      </c>
      <c r="NF112" s="455" t="str">
        <f t="shared" si="225"/>
        <v/>
      </c>
      <c r="NG112" s="954" t="str">
        <f t="shared" si="225"/>
        <v/>
      </c>
      <c r="NH112" s="768" t="str">
        <f t="shared" si="225"/>
        <v/>
      </c>
      <c r="NI112" s="455" t="str">
        <f t="shared" si="226"/>
        <v/>
      </c>
      <c r="NJ112" s="455" t="str">
        <f t="shared" si="226"/>
        <v/>
      </c>
      <c r="NK112" s="455" t="str">
        <f t="shared" si="226"/>
        <v/>
      </c>
      <c r="NL112" s="455" t="str">
        <f t="shared" si="226"/>
        <v/>
      </c>
      <c r="NM112" s="455" t="str">
        <f t="shared" si="226"/>
        <v/>
      </c>
      <c r="NN112" s="953" t="str">
        <f t="shared" si="226"/>
        <v/>
      </c>
      <c r="NO112" s="83"/>
      <c r="NP112" s="83"/>
      <c r="NQ112" s="83"/>
      <c r="NR112" s="83"/>
      <c r="NS112" s="83"/>
      <c r="NT112" s="83"/>
      <c r="NU112" s="83"/>
      <c r="NV112" s="83"/>
      <c r="NW112" s="83"/>
      <c r="NX112" s="83"/>
      <c r="NY112" s="83"/>
      <c r="NZ112" s="83"/>
      <c r="OA112" s="83"/>
      <c r="OB112" s="83"/>
      <c r="OC112" s="83"/>
      <c r="OD112" s="83"/>
      <c r="OE112" s="83"/>
      <c r="OF112" s="83"/>
      <c r="OG112" s="83"/>
      <c r="OH112" s="83"/>
      <c r="OI112" s="83"/>
      <c r="OJ112" s="83"/>
      <c r="OK112" s="83"/>
      <c r="OL112" s="83"/>
      <c r="OM112" s="83"/>
      <c r="ON112" s="83"/>
      <c r="OO112" s="83"/>
      <c r="OP112" s="83"/>
      <c r="OQ112" s="83"/>
      <c r="OR112" s="83"/>
      <c r="OS112" s="83"/>
      <c r="OT112" s="83"/>
      <c r="OU112" s="83"/>
      <c r="OV112" s="83"/>
      <c r="OW112" s="83"/>
      <c r="OX112" s="83"/>
      <c r="OY112" s="83"/>
      <c r="OZ112" s="83"/>
      <c r="PA112" s="83"/>
      <c r="PB112" s="83"/>
      <c r="PC112" s="83"/>
      <c r="PD112" s="83"/>
      <c r="PE112" s="83"/>
      <c r="PF112" s="83"/>
      <c r="PG112" s="83"/>
      <c r="PH112" s="83"/>
      <c r="PI112" s="83"/>
      <c r="PJ112" s="83"/>
      <c r="PK112" s="83"/>
      <c r="PL112" s="83"/>
      <c r="PM112" s="83"/>
      <c r="PN112" s="83"/>
      <c r="PO112" s="83"/>
      <c r="PP112" s="83"/>
      <c r="PQ112" s="83"/>
      <c r="PR112" s="83"/>
      <c r="PS112" s="83"/>
      <c r="PT112" s="83"/>
      <c r="PU112" s="83"/>
      <c r="PV112" s="83"/>
      <c r="PW112" s="83"/>
      <c r="PX112" s="83"/>
      <c r="PY112" s="83"/>
      <c r="PZ112" s="83"/>
      <c r="QA112" s="83"/>
      <c r="QB112" s="83"/>
      <c r="QC112" s="83"/>
      <c r="QD112" s="83"/>
      <c r="QE112" s="83"/>
      <c r="QF112" s="83"/>
      <c r="QG112" s="83"/>
      <c r="QH112" s="83"/>
      <c r="QI112" s="83"/>
      <c r="QJ112" s="83"/>
      <c r="QK112" s="83"/>
      <c r="QL112" s="83"/>
      <c r="QM112" s="83"/>
      <c r="QN112" s="83"/>
      <c r="QO112" s="83"/>
      <c r="QP112" s="83"/>
      <c r="QQ112" s="83"/>
      <c r="QR112" s="83"/>
      <c r="QS112" s="83"/>
      <c r="QT112" s="83"/>
      <c r="QU112" s="83"/>
      <c r="QV112" s="83"/>
      <c r="QW112" s="83"/>
      <c r="QX112" s="83"/>
      <c r="QY112" s="83"/>
      <c r="QZ112" s="83"/>
      <c r="RA112" s="83"/>
      <c r="RB112" s="83"/>
      <c r="RC112" s="83"/>
      <c r="RD112" s="83"/>
      <c r="RE112" s="83"/>
      <c r="RF112" s="83"/>
      <c r="RG112" s="83"/>
      <c r="RH112" s="83"/>
      <c r="RI112" s="83"/>
      <c r="RJ112" s="83"/>
      <c r="RK112" s="83"/>
      <c r="RL112" s="83"/>
      <c r="RM112" s="83"/>
      <c r="RN112" s="83"/>
      <c r="RO112" s="83"/>
      <c r="RP112" s="83"/>
      <c r="RQ112" s="83"/>
      <c r="RR112" s="83"/>
      <c r="RS112" s="83"/>
      <c r="RT112" s="83"/>
      <c r="RU112" s="83"/>
      <c r="RV112" s="83"/>
      <c r="RW112" s="83"/>
      <c r="RX112" s="83"/>
      <c r="RY112" s="83"/>
      <c r="RZ112" s="83"/>
      <c r="SA112" s="83"/>
      <c r="SB112" s="83"/>
      <c r="SC112" s="83"/>
      <c r="SD112" s="83"/>
      <c r="SE112" s="83"/>
      <c r="SF112" s="83"/>
      <c r="SG112" s="83"/>
      <c r="SH112" s="83"/>
      <c r="SI112" s="83"/>
      <c r="SJ112" s="83"/>
      <c r="SK112" s="83"/>
      <c r="SL112" s="83"/>
      <c r="SM112" s="83"/>
      <c r="SN112" s="83"/>
      <c r="SO112" s="83"/>
      <c r="SP112" s="83"/>
      <c r="SQ112" s="83"/>
      <c r="SR112" s="83"/>
      <c r="SS112" s="83"/>
      <c r="ST112" s="83"/>
      <c r="SU112" s="83"/>
      <c r="SV112" s="83"/>
      <c r="SW112" s="83"/>
      <c r="SX112" s="83"/>
      <c r="SY112" s="83"/>
      <c r="SZ112" s="83"/>
      <c r="TA112" s="83"/>
      <c r="TB112" s="83"/>
      <c r="TC112" s="83"/>
      <c r="TD112" s="83"/>
      <c r="TE112" s="83"/>
      <c r="TF112" s="83"/>
      <c r="TG112" s="83"/>
      <c r="TH112" s="83"/>
      <c r="TI112" s="83"/>
      <c r="TJ112" s="83"/>
      <c r="TK112" s="83"/>
      <c r="TL112" s="83"/>
      <c r="TM112" s="83"/>
      <c r="TN112" s="83"/>
      <c r="TO112" s="83"/>
      <c r="TP112" s="83"/>
      <c r="TQ112" s="83"/>
      <c r="TR112" s="83"/>
      <c r="TS112" s="83"/>
      <c r="TT112" s="83"/>
      <c r="TU112" s="83"/>
      <c r="TV112" s="83"/>
      <c r="TW112" s="83"/>
      <c r="TX112" s="83"/>
      <c r="TY112" s="83"/>
      <c r="TZ112" s="83"/>
      <c r="UA112" s="83"/>
      <c r="UB112" s="83"/>
      <c r="UC112" s="83"/>
      <c r="UD112" s="83"/>
      <c r="UE112" s="83"/>
      <c r="UF112" s="83"/>
      <c r="UG112" s="83"/>
      <c r="UH112" s="83"/>
      <c r="UI112" s="83"/>
      <c r="UJ112" s="83"/>
      <c r="UK112" s="83"/>
      <c r="UL112" s="83"/>
      <c r="UM112" s="83"/>
      <c r="UN112" s="83"/>
      <c r="UO112" s="83"/>
      <c r="UP112" s="83"/>
      <c r="UQ112" s="83"/>
    </row>
    <row r="113" spans="1:564" s="1" customFormat="1" ht="12" hidden="1" thickBot="1" x14ac:dyDescent="0.25">
      <c r="A113" s="938">
        <f>alapadatok!A95</f>
        <v>30</v>
      </c>
      <c r="B113" s="679" t="str">
        <f>IF(alapadatok!C95="","",alapadatok!C95)</f>
        <v/>
      </c>
      <c r="C113" s="680" t="str">
        <f>IF(alapadatok!B95="","",alapadatok!B95)</f>
        <v/>
      </c>
      <c r="D113" s="680" t="str">
        <f>IF(alapadatok!D95="","",alapadatok!D95)</f>
        <v/>
      </c>
      <c r="E113" s="949" t="str">
        <f>IF(alapadatok!K95="","",alapadatok!K95)</f>
        <v/>
      </c>
      <c r="F113" s="957" t="str">
        <f t="shared" si="227"/>
        <v/>
      </c>
      <c r="G113" s="958" t="str">
        <f t="shared" si="227"/>
        <v/>
      </c>
      <c r="H113" s="959" t="str">
        <f t="shared" si="227"/>
        <v/>
      </c>
      <c r="I113" s="960" t="str">
        <f t="shared" si="227"/>
        <v/>
      </c>
      <c r="J113" s="960" t="str">
        <f t="shared" si="227"/>
        <v/>
      </c>
      <c r="K113" s="960" t="str">
        <f t="shared" si="227"/>
        <v/>
      </c>
      <c r="L113" s="960" t="str">
        <f t="shared" si="227"/>
        <v/>
      </c>
      <c r="M113" s="960" t="str">
        <f t="shared" si="227"/>
        <v/>
      </c>
      <c r="N113" s="958" t="str">
        <f t="shared" si="227"/>
        <v/>
      </c>
      <c r="O113" s="959" t="str">
        <f t="shared" si="227"/>
        <v/>
      </c>
      <c r="P113" s="960" t="str">
        <f t="shared" si="227"/>
        <v/>
      </c>
      <c r="Q113" s="960" t="str">
        <f t="shared" si="227"/>
        <v/>
      </c>
      <c r="R113" s="960" t="str">
        <f t="shared" si="227"/>
        <v/>
      </c>
      <c r="S113" s="960" t="str">
        <f t="shared" si="227"/>
        <v/>
      </c>
      <c r="T113" s="960" t="str">
        <f t="shared" si="227"/>
        <v/>
      </c>
      <c r="U113" s="958" t="str">
        <f t="shared" si="204"/>
        <v/>
      </c>
      <c r="V113" s="959" t="str">
        <f t="shared" si="204"/>
        <v/>
      </c>
      <c r="W113" s="960" t="str">
        <f t="shared" si="204"/>
        <v/>
      </c>
      <c r="X113" s="960" t="str">
        <f t="shared" si="204"/>
        <v/>
      </c>
      <c r="Y113" s="960" t="str">
        <f t="shared" si="204"/>
        <v/>
      </c>
      <c r="Z113" s="960" t="str">
        <f t="shared" si="204"/>
        <v/>
      </c>
      <c r="AA113" s="960" t="str">
        <f t="shared" si="204"/>
        <v/>
      </c>
      <c r="AB113" s="958" t="str">
        <f t="shared" si="204"/>
        <v/>
      </c>
      <c r="AC113" s="959" t="str">
        <f t="shared" si="204"/>
        <v/>
      </c>
      <c r="AD113" s="960" t="str">
        <f t="shared" si="204"/>
        <v/>
      </c>
      <c r="AE113" s="960" t="str">
        <f t="shared" si="204"/>
        <v/>
      </c>
      <c r="AF113" s="960" t="str">
        <f t="shared" si="204"/>
        <v/>
      </c>
      <c r="AG113" s="960" t="str">
        <f t="shared" si="204"/>
        <v/>
      </c>
      <c r="AH113" s="960" t="str">
        <f t="shared" si="204"/>
        <v/>
      </c>
      <c r="AI113" s="958" t="str">
        <f t="shared" si="204"/>
        <v/>
      </c>
      <c r="AJ113" s="959" t="str">
        <f t="shared" si="204"/>
        <v/>
      </c>
      <c r="AK113" s="960" t="str">
        <f t="shared" si="205"/>
        <v/>
      </c>
      <c r="AL113" s="960" t="str">
        <f t="shared" si="205"/>
        <v/>
      </c>
      <c r="AM113" s="960" t="str">
        <f t="shared" si="205"/>
        <v/>
      </c>
      <c r="AN113" s="960" t="str">
        <f t="shared" si="205"/>
        <v/>
      </c>
      <c r="AO113" s="960" t="str">
        <f t="shared" si="205"/>
        <v/>
      </c>
      <c r="AP113" s="958" t="str">
        <f t="shared" si="205"/>
        <v/>
      </c>
      <c r="AQ113" s="959" t="str">
        <f t="shared" si="205"/>
        <v/>
      </c>
      <c r="AR113" s="960" t="str">
        <f t="shared" si="205"/>
        <v/>
      </c>
      <c r="AS113" s="960" t="str">
        <f t="shared" si="205"/>
        <v/>
      </c>
      <c r="AT113" s="960" t="str">
        <f t="shared" si="205"/>
        <v/>
      </c>
      <c r="AU113" s="960" t="str">
        <f t="shared" si="205"/>
        <v/>
      </c>
      <c r="AV113" s="960" t="str">
        <f t="shared" si="205"/>
        <v/>
      </c>
      <c r="AW113" s="958" t="str">
        <f t="shared" si="205"/>
        <v/>
      </c>
      <c r="AX113" s="959" t="str">
        <f t="shared" si="205"/>
        <v/>
      </c>
      <c r="AY113" s="960" t="str">
        <f t="shared" si="205"/>
        <v/>
      </c>
      <c r="AZ113" s="960" t="str">
        <f t="shared" si="205"/>
        <v/>
      </c>
      <c r="BA113" s="960" t="str">
        <f t="shared" si="206"/>
        <v/>
      </c>
      <c r="BB113" s="960" t="str">
        <f t="shared" si="206"/>
        <v/>
      </c>
      <c r="BC113" s="960" t="str">
        <f t="shared" si="206"/>
        <v/>
      </c>
      <c r="BD113" s="958" t="str">
        <f t="shared" si="206"/>
        <v/>
      </c>
      <c r="BE113" s="959" t="str">
        <f t="shared" si="206"/>
        <v/>
      </c>
      <c r="BF113" s="960" t="str">
        <f t="shared" si="206"/>
        <v/>
      </c>
      <c r="BG113" s="960" t="str">
        <f t="shared" si="206"/>
        <v/>
      </c>
      <c r="BH113" s="960" t="str">
        <f t="shared" si="206"/>
        <v/>
      </c>
      <c r="BI113" s="960" t="str">
        <f t="shared" si="206"/>
        <v/>
      </c>
      <c r="BJ113" s="960" t="str">
        <f t="shared" si="206"/>
        <v/>
      </c>
      <c r="BK113" s="958" t="str">
        <f t="shared" si="206"/>
        <v/>
      </c>
      <c r="BL113" s="959" t="str">
        <f t="shared" si="206"/>
        <v/>
      </c>
      <c r="BM113" s="960" t="str">
        <f t="shared" si="206"/>
        <v/>
      </c>
      <c r="BN113" s="960" t="str">
        <f t="shared" si="206"/>
        <v/>
      </c>
      <c r="BO113" s="960" t="str">
        <f t="shared" si="206"/>
        <v/>
      </c>
      <c r="BP113" s="960" t="str">
        <f t="shared" si="206"/>
        <v/>
      </c>
      <c r="BQ113" s="960" t="str">
        <f t="shared" si="207"/>
        <v/>
      </c>
      <c r="BR113" s="958" t="str">
        <f t="shared" si="207"/>
        <v/>
      </c>
      <c r="BS113" s="959" t="str">
        <f t="shared" si="207"/>
        <v/>
      </c>
      <c r="BT113" s="960" t="str">
        <f t="shared" si="207"/>
        <v/>
      </c>
      <c r="BU113" s="960" t="str">
        <f t="shared" si="207"/>
        <v/>
      </c>
      <c r="BV113" s="960" t="str">
        <f t="shared" si="207"/>
        <v/>
      </c>
      <c r="BW113" s="960" t="str">
        <f t="shared" si="207"/>
        <v/>
      </c>
      <c r="BX113" s="960" t="str">
        <f t="shared" si="207"/>
        <v/>
      </c>
      <c r="BY113" s="958" t="str">
        <f t="shared" si="207"/>
        <v/>
      </c>
      <c r="BZ113" s="959" t="str">
        <f t="shared" si="207"/>
        <v/>
      </c>
      <c r="CA113" s="960" t="str">
        <f t="shared" si="207"/>
        <v/>
      </c>
      <c r="CB113" s="960" t="str">
        <f t="shared" si="207"/>
        <v/>
      </c>
      <c r="CC113" s="960" t="str">
        <f t="shared" si="207"/>
        <v/>
      </c>
      <c r="CD113" s="960" t="str">
        <f t="shared" si="207"/>
        <v/>
      </c>
      <c r="CE113" s="960" t="str">
        <f t="shared" si="207"/>
        <v/>
      </c>
      <c r="CF113" s="958" t="str">
        <f t="shared" si="207"/>
        <v/>
      </c>
      <c r="CG113" s="959" t="str">
        <f t="shared" si="208"/>
        <v/>
      </c>
      <c r="CH113" s="960" t="str">
        <f t="shared" si="208"/>
        <v/>
      </c>
      <c r="CI113" s="960" t="str">
        <f t="shared" si="208"/>
        <v/>
      </c>
      <c r="CJ113" s="960" t="str">
        <f t="shared" si="208"/>
        <v/>
      </c>
      <c r="CK113" s="960" t="str">
        <f t="shared" si="208"/>
        <v/>
      </c>
      <c r="CL113" s="960" t="str">
        <f t="shared" si="208"/>
        <v/>
      </c>
      <c r="CM113" s="958" t="str">
        <f t="shared" si="208"/>
        <v/>
      </c>
      <c r="CN113" s="959" t="str">
        <f t="shared" si="208"/>
        <v/>
      </c>
      <c r="CO113" s="960" t="str">
        <f t="shared" si="208"/>
        <v/>
      </c>
      <c r="CP113" s="960" t="str">
        <f t="shared" si="208"/>
        <v/>
      </c>
      <c r="CQ113" s="960" t="str">
        <f t="shared" si="208"/>
        <v/>
      </c>
      <c r="CR113" s="960" t="str">
        <f t="shared" si="208"/>
        <v/>
      </c>
      <c r="CS113" s="960" t="str">
        <f t="shared" si="208"/>
        <v/>
      </c>
      <c r="CT113" s="958" t="str">
        <f t="shared" si="208"/>
        <v/>
      </c>
      <c r="CU113" s="957" t="str">
        <f t="shared" si="208"/>
        <v/>
      </c>
      <c r="CV113" s="960" t="str">
        <f t="shared" si="208"/>
        <v/>
      </c>
      <c r="CW113" s="960" t="str">
        <f t="shared" si="209"/>
        <v/>
      </c>
      <c r="CX113" s="960" t="str">
        <f t="shared" si="209"/>
        <v/>
      </c>
      <c r="CY113" s="960" t="str">
        <f t="shared" si="209"/>
        <v/>
      </c>
      <c r="CZ113" s="960" t="str">
        <f t="shared" si="209"/>
        <v/>
      </c>
      <c r="DA113" s="958" t="str">
        <f t="shared" si="209"/>
        <v/>
      </c>
      <c r="DB113" s="959" t="str">
        <f t="shared" si="209"/>
        <v/>
      </c>
      <c r="DC113" s="960" t="str">
        <f t="shared" si="209"/>
        <v/>
      </c>
      <c r="DD113" s="960" t="str">
        <f t="shared" si="209"/>
        <v/>
      </c>
      <c r="DE113" s="960" t="str">
        <f t="shared" si="209"/>
        <v/>
      </c>
      <c r="DF113" s="960" t="str">
        <f t="shared" si="209"/>
        <v/>
      </c>
      <c r="DG113" s="960" t="str">
        <f t="shared" si="209"/>
        <v/>
      </c>
      <c r="DH113" s="958" t="str">
        <f t="shared" si="209"/>
        <v/>
      </c>
      <c r="DI113" s="959" t="str">
        <f t="shared" si="209"/>
        <v/>
      </c>
      <c r="DJ113" s="960" t="str">
        <f t="shared" si="209"/>
        <v/>
      </c>
      <c r="DK113" s="960" t="str">
        <f t="shared" si="209"/>
        <v/>
      </c>
      <c r="DL113" s="960" t="str">
        <f t="shared" si="209"/>
        <v/>
      </c>
      <c r="DM113" s="960" t="str">
        <f t="shared" si="210"/>
        <v/>
      </c>
      <c r="DN113" s="960" t="str">
        <f t="shared" si="210"/>
        <v/>
      </c>
      <c r="DO113" s="958" t="str">
        <f t="shared" si="210"/>
        <v/>
      </c>
      <c r="DP113" s="959" t="str">
        <f t="shared" si="210"/>
        <v/>
      </c>
      <c r="DQ113" s="960" t="str">
        <f t="shared" si="210"/>
        <v/>
      </c>
      <c r="DR113" s="960" t="str">
        <f t="shared" si="210"/>
        <v/>
      </c>
      <c r="DS113" s="960" t="str">
        <f t="shared" si="210"/>
        <v/>
      </c>
      <c r="DT113" s="960" t="str">
        <f t="shared" si="210"/>
        <v/>
      </c>
      <c r="DU113" s="960" t="str">
        <f t="shared" si="210"/>
        <v/>
      </c>
      <c r="DV113" s="958" t="str">
        <f t="shared" si="210"/>
        <v/>
      </c>
      <c r="DW113" s="959" t="str">
        <f t="shared" si="210"/>
        <v/>
      </c>
      <c r="DX113" s="960" t="str">
        <f t="shared" si="210"/>
        <v/>
      </c>
      <c r="DY113" s="960" t="str">
        <f t="shared" si="210"/>
        <v/>
      </c>
      <c r="DZ113" s="960" t="str">
        <f t="shared" si="210"/>
        <v/>
      </c>
      <c r="EA113" s="960" t="str">
        <f t="shared" si="210"/>
        <v/>
      </c>
      <c r="EB113" s="960" t="str">
        <f t="shared" si="210"/>
        <v/>
      </c>
      <c r="EC113" s="961" t="str">
        <f t="shared" si="211"/>
        <v/>
      </c>
      <c r="ED113" s="959" t="str">
        <f t="shared" si="211"/>
        <v/>
      </c>
      <c r="EE113" s="960" t="str">
        <f t="shared" si="211"/>
        <v/>
      </c>
      <c r="EF113" s="960" t="str">
        <f t="shared" si="211"/>
        <v/>
      </c>
      <c r="EG113" s="960" t="str">
        <f t="shared" si="211"/>
        <v/>
      </c>
      <c r="EH113" s="960" t="str">
        <f t="shared" si="211"/>
        <v/>
      </c>
      <c r="EI113" s="960" t="str">
        <f t="shared" si="211"/>
        <v/>
      </c>
      <c r="EJ113" s="958" t="str">
        <f t="shared" si="211"/>
        <v/>
      </c>
      <c r="EK113" s="959" t="str">
        <f t="shared" si="211"/>
        <v/>
      </c>
      <c r="EL113" s="960" t="str">
        <f t="shared" si="211"/>
        <v/>
      </c>
      <c r="EM113" s="960" t="str">
        <f t="shared" si="211"/>
        <v/>
      </c>
      <c r="EN113" s="960" t="str">
        <f t="shared" si="211"/>
        <v/>
      </c>
      <c r="EO113" s="960" t="str">
        <f t="shared" si="211"/>
        <v/>
      </c>
      <c r="EP113" s="960" t="str">
        <f t="shared" si="211"/>
        <v/>
      </c>
      <c r="EQ113" s="958" t="str">
        <f t="shared" si="211"/>
        <v/>
      </c>
      <c r="ER113" s="959" t="str">
        <f t="shared" si="211"/>
        <v/>
      </c>
      <c r="ES113" s="960" t="str">
        <f t="shared" si="212"/>
        <v/>
      </c>
      <c r="ET113" s="960" t="str">
        <f t="shared" si="212"/>
        <v/>
      </c>
      <c r="EU113" s="960" t="str">
        <f t="shared" si="212"/>
        <v/>
      </c>
      <c r="EV113" s="960" t="str">
        <f t="shared" si="212"/>
        <v/>
      </c>
      <c r="EW113" s="960" t="str">
        <f t="shared" si="212"/>
        <v/>
      </c>
      <c r="EX113" s="958" t="str">
        <f t="shared" si="212"/>
        <v/>
      </c>
      <c r="EY113" s="959" t="str">
        <f t="shared" si="212"/>
        <v/>
      </c>
      <c r="EZ113" s="960" t="str">
        <f t="shared" si="212"/>
        <v/>
      </c>
      <c r="FA113" s="960" t="str">
        <f t="shared" si="212"/>
        <v/>
      </c>
      <c r="FB113" s="960" t="str">
        <f t="shared" si="212"/>
        <v/>
      </c>
      <c r="FC113" s="960" t="str">
        <f t="shared" si="212"/>
        <v/>
      </c>
      <c r="FD113" s="960" t="str">
        <f t="shared" si="212"/>
        <v/>
      </c>
      <c r="FE113" s="958" t="str">
        <f t="shared" si="212"/>
        <v/>
      </c>
      <c r="FF113" s="959" t="str">
        <f t="shared" si="212"/>
        <v/>
      </c>
      <c r="FG113" s="960" t="str">
        <f t="shared" si="212"/>
        <v/>
      </c>
      <c r="FH113" s="960" t="str">
        <f t="shared" si="212"/>
        <v/>
      </c>
      <c r="FI113" s="960" t="str">
        <f t="shared" si="213"/>
        <v/>
      </c>
      <c r="FJ113" s="960" t="str">
        <f t="shared" si="213"/>
        <v/>
      </c>
      <c r="FK113" s="960" t="str">
        <f t="shared" si="213"/>
        <v/>
      </c>
      <c r="FL113" s="958" t="str">
        <f t="shared" si="213"/>
        <v/>
      </c>
      <c r="FM113" s="959" t="str">
        <f t="shared" si="213"/>
        <v/>
      </c>
      <c r="FN113" s="960" t="str">
        <f t="shared" si="213"/>
        <v/>
      </c>
      <c r="FO113" s="960" t="str">
        <f t="shared" si="213"/>
        <v/>
      </c>
      <c r="FP113" s="960" t="str">
        <f t="shared" si="213"/>
        <v/>
      </c>
      <c r="FQ113" s="960" t="str">
        <f t="shared" si="213"/>
        <v/>
      </c>
      <c r="FR113" s="960" t="str">
        <f t="shared" si="213"/>
        <v/>
      </c>
      <c r="FS113" s="958" t="str">
        <f t="shared" si="213"/>
        <v/>
      </c>
      <c r="FT113" s="959" t="str">
        <f t="shared" si="213"/>
        <v/>
      </c>
      <c r="FU113" s="960" t="str">
        <f t="shared" si="213"/>
        <v/>
      </c>
      <c r="FV113" s="960" t="str">
        <f t="shared" si="213"/>
        <v/>
      </c>
      <c r="FW113" s="960" t="str">
        <f t="shared" si="213"/>
        <v/>
      </c>
      <c r="FX113" s="960" t="str">
        <f t="shared" si="213"/>
        <v/>
      </c>
      <c r="FY113" s="960" t="str">
        <f t="shared" si="214"/>
        <v/>
      </c>
      <c r="FZ113" s="958" t="str">
        <f t="shared" si="214"/>
        <v/>
      </c>
      <c r="GA113" s="959" t="str">
        <f t="shared" si="214"/>
        <v/>
      </c>
      <c r="GB113" s="960" t="str">
        <f t="shared" si="214"/>
        <v/>
      </c>
      <c r="GC113" s="960" t="str">
        <f t="shared" si="214"/>
        <v/>
      </c>
      <c r="GD113" s="960" t="str">
        <f t="shared" si="214"/>
        <v/>
      </c>
      <c r="GE113" s="960" t="str">
        <f t="shared" si="214"/>
        <v/>
      </c>
      <c r="GF113" s="958" t="str">
        <f t="shared" si="214"/>
        <v/>
      </c>
      <c r="GG113" s="959" t="str">
        <f t="shared" si="214"/>
        <v/>
      </c>
      <c r="GH113" s="960" t="str">
        <f t="shared" si="214"/>
        <v/>
      </c>
      <c r="GI113" s="960" t="str">
        <f t="shared" si="214"/>
        <v/>
      </c>
      <c r="GJ113" s="960" t="str">
        <f t="shared" si="214"/>
        <v/>
      </c>
      <c r="GK113" s="960" t="str">
        <f t="shared" si="214"/>
        <v/>
      </c>
      <c r="GL113" s="960" t="str">
        <f t="shared" si="214"/>
        <v/>
      </c>
      <c r="GM113" s="960" t="str">
        <f t="shared" si="214"/>
        <v/>
      </c>
      <c r="GN113" s="961" t="str">
        <f t="shared" si="214"/>
        <v/>
      </c>
      <c r="GO113" s="959" t="str">
        <f t="shared" si="215"/>
        <v/>
      </c>
      <c r="GP113" s="960" t="str">
        <f t="shared" si="215"/>
        <v/>
      </c>
      <c r="GQ113" s="960" t="str">
        <f t="shared" si="215"/>
        <v/>
      </c>
      <c r="GR113" s="960" t="str">
        <f t="shared" si="215"/>
        <v/>
      </c>
      <c r="GS113" s="960" t="str">
        <f t="shared" si="215"/>
        <v/>
      </c>
      <c r="GT113" s="960" t="str">
        <f t="shared" si="215"/>
        <v/>
      </c>
      <c r="GU113" s="958" t="str">
        <f t="shared" si="215"/>
        <v/>
      </c>
      <c r="GV113" s="959" t="str">
        <f t="shared" si="215"/>
        <v/>
      </c>
      <c r="GW113" s="960" t="str">
        <f t="shared" si="215"/>
        <v/>
      </c>
      <c r="GX113" s="960" t="str">
        <f t="shared" si="215"/>
        <v/>
      </c>
      <c r="GY113" s="960" t="str">
        <f t="shared" si="215"/>
        <v/>
      </c>
      <c r="GZ113" s="960" t="str">
        <f t="shared" si="215"/>
        <v/>
      </c>
      <c r="HA113" s="960" t="str">
        <f t="shared" si="215"/>
        <v/>
      </c>
      <c r="HB113" s="958" t="str">
        <f t="shared" si="215"/>
        <v/>
      </c>
      <c r="HC113" s="959" t="str">
        <f t="shared" si="215"/>
        <v/>
      </c>
      <c r="HD113" s="960" t="str">
        <f t="shared" si="215"/>
        <v/>
      </c>
      <c r="HE113" s="960" t="str">
        <f t="shared" si="216"/>
        <v/>
      </c>
      <c r="HF113" s="960" t="str">
        <f t="shared" si="216"/>
        <v/>
      </c>
      <c r="HG113" s="960" t="str">
        <f t="shared" si="216"/>
        <v/>
      </c>
      <c r="HH113" s="960" t="str">
        <f t="shared" si="216"/>
        <v/>
      </c>
      <c r="HI113" s="958" t="str">
        <f t="shared" si="216"/>
        <v/>
      </c>
      <c r="HJ113" s="959" t="str">
        <f t="shared" si="216"/>
        <v/>
      </c>
      <c r="HK113" s="960" t="str">
        <f t="shared" si="216"/>
        <v/>
      </c>
      <c r="HL113" s="960" t="str">
        <f t="shared" si="216"/>
        <v/>
      </c>
      <c r="HM113" s="960" t="str">
        <f t="shared" si="216"/>
        <v/>
      </c>
      <c r="HN113" s="960" t="str">
        <f t="shared" si="216"/>
        <v/>
      </c>
      <c r="HO113" s="960" t="str">
        <f t="shared" si="216"/>
        <v/>
      </c>
      <c r="HP113" s="958" t="str">
        <f t="shared" si="216"/>
        <v/>
      </c>
      <c r="HQ113" s="959" t="str">
        <f t="shared" si="216"/>
        <v/>
      </c>
      <c r="HR113" s="960" t="str">
        <f t="shared" si="216"/>
        <v/>
      </c>
      <c r="HS113" s="960" t="str">
        <f t="shared" si="216"/>
        <v/>
      </c>
      <c r="HT113" s="960" t="str">
        <f t="shared" si="216"/>
        <v/>
      </c>
      <c r="HU113" s="960" t="str">
        <f t="shared" si="217"/>
        <v/>
      </c>
      <c r="HV113" s="960" t="str">
        <f t="shared" si="217"/>
        <v/>
      </c>
      <c r="HW113" s="958" t="str">
        <f t="shared" si="217"/>
        <v/>
      </c>
      <c r="HX113" s="959" t="str">
        <f t="shared" si="217"/>
        <v/>
      </c>
      <c r="HY113" s="960" t="str">
        <f t="shared" si="217"/>
        <v/>
      </c>
      <c r="HZ113" s="960" t="str">
        <f t="shared" si="217"/>
        <v/>
      </c>
      <c r="IA113" s="960" t="str">
        <f t="shared" si="217"/>
        <v/>
      </c>
      <c r="IB113" s="960" t="str">
        <f t="shared" si="217"/>
        <v/>
      </c>
      <c r="IC113" s="960" t="str">
        <f t="shared" si="217"/>
        <v/>
      </c>
      <c r="ID113" s="958" t="str">
        <f t="shared" si="217"/>
        <v/>
      </c>
      <c r="IE113" s="959" t="str">
        <f t="shared" si="217"/>
        <v/>
      </c>
      <c r="IF113" s="960" t="str">
        <f t="shared" si="217"/>
        <v/>
      </c>
      <c r="IG113" s="960" t="str">
        <f t="shared" si="217"/>
        <v/>
      </c>
      <c r="IH113" s="960" t="str">
        <f t="shared" si="217"/>
        <v/>
      </c>
      <c r="II113" s="960" t="str">
        <f t="shared" si="217"/>
        <v/>
      </c>
      <c r="IJ113" s="960" t="str">
        <f t="shared" si="217"/>
        <v/>
      </c>
      <c r="IK113" s="958" t="str">
        <f t="shared" si="218"/>
        <v/>
      </c>
      <c r="IL113" s="959" t="str">
        <f t="shared" si="218"/>
        <v/>
      </c>
      <c r="IM113" s="960" t="str">
        <f t="shared" si="218"/>
        <v/>
      </c>
      <c r="IN113" s="960" t="str">
        <f t="shared" si="218"/>
        <v/>
      </c>
      <c r="IO113" s="960" t="str">
        <f t="shared" si="218"/>
        <v/>
      </c>
      <c r="IP113" s="960" t="str">
        <f t="shared" si="218"/>
        <v/>
      </c>
      <c r="IQ113" s="960" t="str">
        <f t="shared" si="218"/>
        <v/>
      </c>
      <c r="IR113" s="958" t="str">
        <f t="shared" si="218"/>
        <v/>
      </c>
      <c r="IS113" s="959" t="str">
        <f t="shared" si="218"/>
        <v/>
      </c>
      <c r="IT113" s="960" t="str">
        <f t="shared" si="218"/>
        <v/>
      </c>
      <c r="IU113" s="960" t="str">
        <f t="shared" si="218"/>
        <v/>
      </c>
      <c r="IV113" s="960" t="str">
        <f t="shared" si="218"/>
        <v/>
      </c>
      <c r="IW113" s="960" t="str">
        <f t="shared" si="218"/>
        <v/>
      </c>
      <c r="IX113" s="960" t="str">
        <f t="shared" si="218"/>
        <v/>
      </c>
      <c r="IY113" s="961" t="str">
        <f t="shared" si="218"/>
        <v/>
      </c>
      <c r="IZ113" s="959" t="str">
        <f t="shared" si="218"/>
        <v/>
      </c>
      <c r="JA113" s="960" t="str">
        <f t="shared" si="219"/>
        <v/>
      </c>
      <c r="JB113" s="960" t="str">
        <f t="shared" si="219"/>
        <v/>
      </c>
      <c r="JC113" s="960" t="str">
        <f t="shared" si="219"/>
        <v/>
      </c>
      <c r="JD113" s="960" t="str">
        <f t="shared" si="219"/>
        <v/>
      </c>
      <c r="JE113" s="960" t="str">
        <f t="shared" si="219"/>
        <v/>
      </c>
      <c r="JF113" s="958" t="str">
        <f t="shared" si="219"/>
        <v/>
      </c>
      <c r="JG113" s="959" t="str">
        <f t="shared" si="219"/>
        <v/>
      </c>
      <c r="JH113" s="960" t="str">
        <f t="shared" si="219"/>
        <v/>
      </c>
      <c r="JI113" s="960" t="str">
        <f t="shared" si="219"/>
        <v/>
      </c>
      <c r="JJ113" s="960" t="str">
        <f t="shared" si="219"/>
        <v/>
      </c>
      <c r="JK113" s="960" t="str">
        <f t="shared" si="219"/>
        <v/>
      </c>
      <c r="JL113" s="960" t="str">
        <f t="shared" si="219"/>
        <v/>
      </c>
      <c r="JM113" s="958" t="str">
        <f t="shared" si="219"/>
        <v/>
      </c>
      <c r="JN113" s="959" t="str">
        <f t="shared" si="219"/>
        <v/>
      </c>
      <c r="JO113" s="960" t="str">
        <f t="shared" si="219"/>
        <v/>
      </c>
      <c r="JP113" s="960" t="str">
        <f t="shared" si="219"/>
        <v/>
      </c>
      <c r="JQ113" s="960" t="str">
        <f t="shared" si="220"/>
        <v/>
      </c>
      <c r="JR113" s="960" t="str">
        <f t="shared" si="220"/>
        <v/>
      </c>
      <c r="JS113" s="960" t="str">
        <f t="shared" si="220"/>
        <v/>
      </c>
      <c r="JT113" s="958" t="str">
        <f t="shared" si="220"/>
        <v/>
      </c>
      <c r="JU113" s="959" t="str">
        <f t="shared" si="220"/>
        <v/>
      </c>
      <c r="JV113" s="960" t="str">
        <f t="shared" si="220"/>
        <v/>
      </c>
      <c r="JW113" s="960" t="str">
        <f t="shared" si="220"/>
        <v/>
      </c>
      <c r="JX113" s="960" t="str">
        <f t="shared" si="220"/>
        <v/>
      </c>
      <c r="JY113" s="960" t="str">
        <f t="shared" si="220"/>
        <v/>
      </c>
      <c r="JZ113" s="960" t="str">
        <f t="shared" si="220"/>
        <v/>
      </c>
      <c r="KA113" s="958" t="str">
        <f t="shared" si="220"/>
        <v/>
      </c>
      <c r="KB113" s="959" t="str">
        <f t="shared" si="220"/>
        <v/>
      </c>
      <c r="KC113" s="960" t="str">
        <f t="shared" si="220"/>
        <v/>
      </c>
      <c r="KD113" s="960" t="str">
        <f t="shared" si="220"/>
        <v/>
      </c>
      <c r="KE113" s="960" t="str">
        <f t="shared" si="220"/>
        <v/>
      </c>
      <c r="KF113" s="960" t="str">
        <f t="shared" si="220"/>
        <v/>
      </c>
      <c r="KG113" s="960" t="str">
        <f t="shared" si="221"/>
        <v/>
      </c>
      <c r="KH113" s="958" t="str">
        <f t="shared" si="221"/>
        <v/>
      </c>
      <c r="KI113" s="959" t="str">
        <f t="shared" si="221"/>
        <v/>
      </c>
      <c r="KJ113" s="960" t="str">
        <f t="shared" si="221"/>
        <v/>
      </c>
      <c r="KK113" s="960" t="str">
        <f t="shared" si="221"/>
        <v/>
      </c>
      <c r="KL113" s="960" t="str">
        <f t="shared" si="221"/>
        <v/>
      </c>
      <c r="KM113" s="960" t="str">
        <f t="shared" si="221"/>
        <v/>
      </c>
      <c r="KN113" s="960" t="str">
        <f t="shared" si="221"/>
        <v/>
      </c>
      <c r="KO113" s="958" t="str">
        <f t="shared" si="221"/>
        <v/>
      </c>
      <c r="KP113" s="959" t="str">
        <f t="shared" si="221"/>
        <v/>
      </c>
      <c r="KQ113" s="960" t="str">
        <f t="shared" si="221"/>
        <v/>
      </c>
      <c r="KR113" s="960" t="str">
        <f t="shared" si="221"/>
        <v/>
      </c>
      <c r="KS113" s="960" t="str">
        <f t="shared" si="221"/>
        <v/>
      </c>
      <c r="KT113" s="960" t="str">
        <f t="shared" si="221"/>
        <v/>
      </c>
      <c r="KU113" s="960" t="str">
        <f t="shared" si="221"/>
        <v/>
      </c>
      <c r="KV113" s="958" t="str">
        <f t="shared" si="221"/>
        <v/>
      </c>
      <c r="KW113" s="959" t="str">
        <f t="shared" si="222"/>
        <v/>
      </c>
      <c r="KX113" s="960" t="str">
        <f t="shared" si="222"/>
        <v/>
      </c>
      <c r="KY113" s="960" t="str">
        <f t="shared" si="222"/>
        <v/>
      </c>
      <c r="KZ113" s="960" t="str">
        <f t="shared" si="222"/>
        <v/>
      </c>
      <c r="LA113" s="960" t="str">
        <f t="shared" si="222"/>
        <v/>
      </c>
      <c r="LB113" s="960" t="str">
        <f t="shared" si="222"/>
        <v/>
      </c>
      <c r="LC113" s="961" t="str">
        <f t="shared" si="222"/>
        <v/>
      </c>
      <c r="LD113" s="959" t="str">
        <f t="shared" si="222"/>
        <v/>
      </c>
      <c r="LE113" s="960" t="str">
        <f t="shared" si="222"/>
        <v/>
      </c>
      <c r="LF113" s="960" t="str">
        <f t="shared" si="222"/>
        <v/>
      </c>
      <c r="LG113" s="960" t="str">
        <f t="shared" si="222"/>
        <v/>
      </c>
      <c r="LH113" s="960" t="str">
        <f t="shared" si="222"/>
        <v/>
      </c>
      <c r="LI113" s="960" t="str">
        <f t="shared" si="222"/>
        <v/>
      </c>
      <c r="LJ113" s="958" t="str">
        <f t="shared" si="222"/>
        <v/>
      </c>
      <c r="LK113" s="959" t="str">
        <f t="shared" si="222"/>
        <v/>
      </c>
      <c r="LL113" s="960" t="str">
        <f t="shared" si="222"/>
        <v/>
      </c>
      <c r="LM113" s="960" t="str">
        <f t="shared" si="223"/>
        <v/>
      </c>
      <c r="LN113" s="960" t="str">
        <f t="shared" si="223"/>
        <v/>
      </c>
      <c r="LO113" s="960" t="str">
        <f t="shared" si="223"/>
        <v/>
      </c>
      <c r="LP113" s="960" t="str">
        <f t="shared" si="223"/>
        <v/>
      </c>
      <c r="LQ113" s="958" t="str">
        <f t="shared" si="223"/>
        <v/>
      </c>
      <c r="LR113" s="959" t="str">
        <f t="shared" si="223"/>
        <v/>
      </c>
      <c r="LS113" s="960" t="str">
        <f t="shared" si="223"/>
        <v/>
      </c>
      <c r="LT113" s="960" t="str">
        <f t="shared" si="223"/>
        <v/>
      </c>
      <c r="LU113" s="960" t="str">
        <f t="shared" si="223"/>
        <v/>
      </c>
      <c r="LV113" s="960" t="str">
        <f t="shared" si="223"/>
        <v/>
      </c>
      <c r="LW113" s="960" t="str">
        <f t="shared" si="223"/>
        <v/>
      </c>
      <c r="LX113" s="958" t="str">
        <f t="shared" si="223"/>
        <v/>
      </c>
      <c r="LY113" s="959" t="str">
        <f t="shared" si="223"/>
        <v/>
      </c>
      <c r="LZ113" s="960" t="str">
        <f t="shared" si="223"/>
        <v/>
      </c>
      <c r="MA113" s="960" t="str">
        <f t="shared" si="223"/>
        <v/>
      </c>
      <c r="MB113" s="960" t="str">
        <f t="shared" si="223"/>
        <v/>
      </c>
      <c r="MC113" s="960" t="str">
        <f t="shared" si="224"/>
        <v/>
      </c>
      <c r="MD113" s="960" t="str">
        <f t="shared" si="224"/>
        <v/>
      </c>
      <c r="ME113" s="958" t="str">
        <f t="shared" si="224"/>
        <v/>
      </c>
      <c r="MF113" s="959" t="str">
        <f t="shared" si="224"/>
        <v/>
      </c>
      <c r="MG113" s="960" t="str">
        <f t="shared" si="224"/>
        <v/>
      </c>
      <c r="MH113" s="960" t="str">
        <f t="shared" si="224"/>
        <v/>
      </c>
      <c r="MI113" s="960" t="str">
        <f t="shared" si="224"/>
        <v/>
      </c>
      <c r="MJ113" s="960" t="str">
        <f t="shared" si="224"/>
        <v/>
      </c>
      <c r="MK113" s="960" t="str">
        <f t="shared" si="224"/>
        <v/>
      </c>
      <c r="ML113" s="958" t="str">
        <f t="shared" si="224"/>
        <v/>
      </c>
      <c r="MM113" s="959" t="str">
        <f t="shared" si="224"/>
        <v/>
      </c>
      <c r="MN113" s="960" t="str">
        <f t="shared" si="224"/>
        <v/>
      </c>
      <c r="MO113" s="960" t="str">
        <f t="shared" si="224"/>
        <v/>
      </c>
      <c r="MP113" s="960" t="str">
        <f t="shared" si="224"/>
        <v/>
      </c>
      <c r="MQ113" s="960" t="str">
        <f t="shared" si="224"/>
        <v/>
      </c>
      <c r="MR113" s="960" t="str">
        <f t="shared" si="224"/>
        <v/>
      </c>
      <c r="MS113" s="958" t="str">
        <f t="shared" si="225"/>
        <v/>
      </c>
      <c r="MT113" s="959" t="str">
        <f t="shared" si="225"/>
        <v/>
      </c>
      <c r="MU113" s="960" t="str">
        <f t="shared" si="225"/>
        <v/>
      </c>
      <c r="MV113" s="960" t="str">
        <f t="shared" si="225"/>
        <v/>
      </c>
      <c r="MW113" s="960" t="str">
        <f t="shared" si="225"/>
        <v/>
      </c>
      <c r="MX113" s="960" t="str">
        <f t="shared" si="225"/>
        <v/>
      </c>
      <c r="MY113" s="960" t="str">
        <f t="shared" si="225"/>
        <v/>
      </c>
      <c r="MZ113" s="958" t="str">
        <f t="shared" si="225"/>
        <v/>
      </c>
      <c r="NA113" s="959" t="str">
        <f t="shared" si="225"/>
        <v/>
      </c>
      <c r="NB113" s="960" t="str">
        <f t="shared" si="225"/>
        <v/>
      </c>
      <c r="NC113" s="960" t="str">
        <f t="shared" si="225"/>
        <v/>
      </c>
      <c r="ND113" s="960" t="str">
        <f t="shared" si="225"/>
        <v/>
      </c>
      <c r="NE113" s="960" t="str">
        <f t="shared" si="225"/>
        <v/>
      </c>
      <c r="NF113" s="960" t="str">
        <f t="shared" si="225"/>
        <v/>
      </c>
      <c r="NG113" s="961" t="str">
        <f t="shared" si="225"/>
        <v/>
      </c>
      <c r="NH113" s="959" t="str">
        <f t="shared" si="225"/>
        <v/>
      </c>
      <c r="NI113" s="960" t="str">
        <f t="shared" si="226"/>
        <v/>
      </c>
      <c r="NJ113" s="960" t="str">
        <f t="shared" si="226"/>
        <v/>
      </c>
      <c r="NK113" s="960" t="str">
        <f t="shared" si="226"/>
        <v/>
      </c>
      <c r="NL113" s="960" t="str">
        <f t="shared" si="226"/>
        <v/>
      </c>
      <c r="NM113" s="960" t="str">
        <f t="shared" si="226"/>
        <v/>
      </c>
      <c r="NN113" s="958" t="str">
        <f t="shared" si="226"/>
        <v/>
      </c>
      <c r="NO113" s="83"/>
      <c r="NP113" s="83"/>
      <c r="NQ113" s="83"/>
      <c r="NR113" s="83"/>
      <c r="NS113" s="83"/>
      <c r="NT113" s="83"/>
      <c r="NU113" s="83"/>
      <c r="NV113" s="83"/>
      <c r="NW113" s="83"/>
      <c r="NX113" s="83"/>
      <c r="NY113" s="83"/>
      <c r="NZ113" s="83"/>
      <c r="OA113" s="83"/>
      <c r="OB113" s="83"/>
      <c r="OC113" s="83"/>
      <c r="OD113" s="83"/>
      <c r="OE113" s="83"/>
      <c r="OF113" s="83"/>
      <c r="OG113" s="83"/>
      <c r="OH113" s="83"/>
      <c r="OI113" s="83"/>
      <c r="OJ113" s="83"/>
      <c r="OK113" s="83"/>
      <c r="OL113" s="83"/>
      <c r="OM113" s="83"/>
      <c r="ON113" s="83"/>
      <c r="OO113" s="83"/>
      <c r="OP113" s="83"/>
      <c r="OQ113" s="83"/>
      <c r="OR113" s="83"/>
      <c r="OS113" s="83"/>
      <c r="OT113" s="83"/>
      <c r="OU113" s="83"/>
      <c r="OV113" s="83"/>
      <c r="OW113" s="83"/>
      <c r="OX113" s="83"/>
      <c r="OY113" s="83"/>
      <c r="OZ113" s="83"/>
      <c r="PA113" s="83"/>
      <c r="PB113" s="83"/>
      <c r="PC113" s="83"/>
      <c r="PD113" s="83"/>
      <c r="PE113" s="83"/>
      <c r="PF113" s="83"/>
      <c r="PG113" s="83"/>
      <c r="PH113" s="83"/>
      <c r="PI113" s="83"/>
      <c r="PJ113" s="83"/>
      <c r="PK113" s="83"/>
      <c r="PL113" s="83"/>
      <c r="PM113" s="83"/>
      <c r="PN113" s="83"/>
      <c r="PO113" s="83"/>
      <c r="PP113" s="83"/>
      <c r="PQ113" s="83"/>
      <c r="PR113" s="83"/>
      <c r="PS113" s="83"/>
      <c r="PT113" s="83"/>
      <c r="PU113" s="83"/>
      <c r="PV113" s="83"/>
      <c r="PW113" s="83"/>
      <c r="PX113" s="83"/>
      <c r="PY113" s="83"/>
      <c r="PZ113" s="83"/>
      <c r="QA113" s="83"/>
      <c r="QB113" s="83"/>
      <c r="QC113" s="83"/>
      <c r="QD113" s="83"/>
      <c r="QE113" s="83"/>
      <c r="QF113" s="83"/>
      <c r="QG113" s="83"/>
      <c r="QH113" s="83"/>
      <c r="QI113" s="83"/>
      <c r="QJ113" s="83"/>
      <c r="QK113" s="83"/>
      <c r="QL113" s="83"/>
      <c r="QM113" s="83"/>
      <c r="QN113" s="83"/>
      <c r="QO113" s="83"/>
      <c r="QP113" s="83"/>
      <c r="QQ113" s="83"/>
      <c r="QR113" s="83"/>
      <c r="QS113" s="83"/>
      <c r="QT113" s="83"/>
      <c r="QU113" s="83"/>
      <c r="QV113" s="83"/>
      <c r="QW113" s="83"/>
      <c r="QX113" s="83"/>
      <c r="QY113" s="83"/>
      <c r="QZ113" s="83"/>
      <c r="RA113" s="83"/>
      <c r="RB113" s="83"/>
      <c r="RC113" s="83"/>
      <c r="RD113" s="83"/>
      <c r="RE113" s="83"/>
      <c r="RF113" s="83"/>
      <c r="RG113" s="83"/>
      <c r="RH113" s="83"/>
      <c r="RI113" s="83"/>
      <c r="RJ113" s="83"/>
      <c r="RK113" s="83"/>
      <c r="RL113" s="83"/>
      <c r="RM113" s="83"/>
      <c r="RN113" s="83"/>
      <c r="RO113" s="83"/>
      <c r="RP113" s="83"/>
      <c r="RQ113" s="83"/>
      <c r="RR113" s="83"/>
      <c r="RS113" s="83"/>
      <c r="RT113" s="83"/>
      <c r="RU113" s="83"/>
      <c r="RV113" s="83"/>
      <c r="RW113" s="83"/>
      <c r="RX113" s="83"/>
      <c r="RY113" s="83"/>
      <c r="RZ113" s="83"/>
      <c r="SA113" s="83"/>
      <c r="SB113" s="83"/>
      <c r="SC113" s="83"/>
      <c r="SD113" s="83"/>
      <c r="SE113" s="83"/>
      <c r="SF113" s="83"/>
      <c r="SG113" s="83"/>
      <c r="SH113" s="83"/>
      <c r="SI113" s="83"/>
      <c r="SJ113" s="83"/>
      <c r="SK113" s="83"/>
      <c r="SL113" s="83"/>
      <c r="SM113" s="83"/>
      <c r="SN113" s="83"/>
      <c r="SO113" s="83"/>
      <c r="SP113" s="83"/>
      <c r="SQ113" s="83"/>
      <c r="SR113" s="83"/>
      <c r="SS113" s="83"/>
      <c r="ST113" s="83"/>
      <c r="SU113" s="83"/>
      <c r="SV113" s="83"/>
      <c r="SW113" s="83"/>
      <c r="SX113" s="83"/>
      <c r="SY113" s="83"/>
      <c r="SZ113" s="83"/>
      <c r="TA113" s="83"/>
      <c r="TB113" s="83"/>
      <c r="TC113" s="83"/>
      <c r="TD113" s="83"/>
      <c r="TE113" s="83"/>
      <c r="TF113" s="83"/>
      <c r="TG113" s="83"/>
      <c r="TH113" s="83"/>
      <c r="TI113" s="83"/>
      <c r="TJ113" s="83"/>
      <c r="TK113" s="83"/>
      <c r="TL113" s="83"/>
      <c r="TM113" s="83"/>
      <c r="TN113" s="83"/>
      <c r="TO113" s="83"/>
      <c r="TP113" s="83"/>
      <c r="TQ113" s="83"/>
      <c r="TR113" s="83"/>
      <c r="TS113" s="83"/>
      <c r="TT113" s="83"/>
      <c r="TU113" s="83"/>
      <c r="TV113" s="83"/>
      <c r="TW113" s="83"/>
      <c r="TX113" s="83"/>
      <c r="TY113" s="83"/>
      <c r="TZ113" s="83"/>
      <c r="UA113" s="83"/>
      <c r="UB113" s="83"/>
      <c r="UC113" s="83"/>
      <c r="UD113" s="83"/>
      <c r="UE113" s="83"/>
      <c r="UF113" s="83"/>
      <c r="UG113" s="83"/>
      <c r="UH113" s="83"/>
      <c r="UI113" s="83"/>
      <c r="UJ113" s="83"/>
      <c r="UK113" s="83"/>
      <c r="UL113" s="83"/>
      <c r="UM113" s="83"/>
      <c r="UN113" s="83"/>
      <c r="UO113" s="83"/>
      <c r="UP113" s="83"/>
      <c r="UQ113" s="83"/>
    </row>
    <row r="114" spans="1:564" ht="12" thickBot="1" x14ac:dyDescent="0.25">
      <c r="A114" s="796"/>
      <c r="B114" s="797"/>
      <c r="C114" s="795" t="s">
        <v>355</v>
      </c>
      <c r="D114" s="149" t="s">
        <v>235</v>
      </c>
      <c r="E114" s="149"/>
      <c r="F114" s="167" t="s">
        <v>178</v>
      </c>
      <c r="G114" s="167" t="s">
        <v>178</v>
      </c>
      <c r="H114" s="168" t="s">
        <v>178</v>
      </c>
      <c r="I114" s="169" t="s">
        <v>179</v>
      </c>
      <c r="J114" s="169" t="s">
        <v>178</v>
      </c>
      <c r="K114" s="169" t="s">
        <v>178</v>
      </c>
      <c r="L114" s="169" t="s">
        <v>178</v>
      </c>
      <c r="M114" s="169" t="s">
        <v>178</v>
      </c>
      <c r="N114" s="169" t="s">
        <v>178</v>
      </c>
      <c r="O114" s="169" t="s">
        <v>178</v>
      </c>
      <c r="P114" s="169" t="s">
        <v>178</v>
      </c>
      <c r="Q114" s="169" t="s">
        <v>178</v>
      </c>
      <c r="R114" s="169" t="s">
        <v>178</v>
      </c>
      <c r="S114" s="169" t="s">
        <v>178</v>
      </c>
      <c r="T114" s="169" t="s">
        <v>178</v>
      </c>
      <c r="U114" s="169" t="s">
        <v>178</v>
      </c>
      <c r="V114" s="169" t="s">
        <v>178</v>
      </c>
      <c r="W114" s="169" t="s">
        <v>178</v>
      </c>
      <c r="X114" s="169" t="s">
        <v>178</v>
      </c>
      <c r="Y114" s="169" t="s">
        <v>178</v>
      </c>
      <c r="Z114" s="169" t="s">
        <v>178</v>
      </c>
      <c r="AA114" s="169" t="s">
        <v>178</v>
      </c>
      <c r="AB114" s="169" t="s">
        <v>178</v>
      </c>
      <c r="AC114" s="169" t="s">
        <v>178</v>
      </c>
      <c r="AD114" s="169" t="s">
        <v>178</v>
      </c>
      <c r="AE114" s="169" t="s">
        <v>178</v>
      </c>
      <c r="AF114" s="169" t="s">
        <v>178</v>
      </c>
      <c r="AG114" s="169" t="s">
        <v>178</v>
      </c>
      <c r="AH114" s="169" t="s">
        <v>178</v>
      </c>
      <c r="AI114" s="169" t="s">
        <v>178</v>
      </c>
      <c r="AJ114" s="169" t="s">
        <v>178</v>
      </c>
      <c r="AK114" s="170" t="s">
        <v>178</v>
      </c>
      <c r="AL114" s="167" t="s">
        <v>178</v>
      </c>
      <c r="AM114" s="167" t="s">
        <v>178</v>
      </c>
      <c r="AN114" s="167" t="s">
        <v>178</v>
      </c>
      <c r="AO114" s="167" t="s">
        <v>178</v>
      </c>
      <c r="AP114" s="167" t="s">
        <v>178</v>
      </c>
      <c r="AQ114" s="167" t="s">
        <v>178</v>
      </c>
      <c r="AR114" s="167" t="s">
        <v>178</v>
      </c>
      <c r="AS114" s="167" t="s">
        <v>178</v>
      </c>
      <c r="AT114" s="167" t="s">
        <v>178</v>
      </c>
      <c r="AU114" s="167" t="s">
        <v>178</v>
      </c>
      <c r="AV114" s="167" t="s">
        <v>178</v>
      </c>
      <c r="AW114" s="167" t="s">
        <v>178</v>
      </c>
      <c r="AX114" s="167" t="s">
        <v>178</v>
      </c>
      <c r="AY114" s="167" t="s">
        <v>178</v>
      </c>
      <c r="AZ114" s="167" t="s">
        <v>178</v>
      </c>
      <c r="BA114" s="167" t="s">
        <v>178</v>
      </c>
      <c r="BB114" s="167" t="s">
        <v>178</v>
      </c>
      <c r="BC114" s="167" t="s">
        <v>178</v>
      </c>
      <c r="BD114" s="167" t="s">
        <v>178</v>
      </c>
      <c r="BE114" s="167" t="s">
        <v>178</v>
      </c>
      <c r="BF114" s="167" t="s">
        <v>178</v>
      </c>
      <c r="BG114" s="167" t="s">
        <v>178</v>
      </c>
      <c r="BH114" s="167" t="s">
        <v>178</v>
      </c>
      <c r="BI114" s="167" t="s">
        <v>178</v>
      </c>
      <c r="BJ114" s="167" t="s">
        <v>178</v>
      </c>
      <c r="BK114" s="167" t="s">
        <v>178</v>
      </c>
      <c r="BL114" s="167" t="s">
        <v>178</v>
      </c>
      <c r="BM114" s="167" t="s">
        <v>178</v>
      </c>
      <c r="BN114" s="167" t="s">
        <v>178</v>
      </c>
      <c r="BO114" s="167" t="s">
        <v>178</v>
      </c>
      <c r="BP114" s="167" t="s">
        <v>178</v>
      </c>
      <c r="BQ114" s="167" t="s">
        <v>178</v>
      </c>
      <c r="BR114" s="167" t="s">
        <v>178</v>
      </c>
      <c r="BS114" s="167" t="s">
        <v>178</v>
      </c>
      <c r="BT114" s="167" t="s">
        <v>178</v>
      </c>
      <c r="BU114" s="167" t="s">
        <v>178</v>
      </c>
      <c r="BV114" s="167" t="s">
        <v>178</v>
      </c>
      <c r="BW114" s="167" t="s">
        <v>178</v>
      </c>
      <c r="BX114" s="167" t="s">
        <v>178</v>
      </c>
      <c r="BY114" s="167" t="s">
        <v>178</v>
      </c>
      <c r="BZ114" s="167" t="s">
        <v>178</v>
      </c>
      <c r="CA114" s="167" t="s">
        <v>178</v>
      </c>
      <c r="CB114" s="167" t="s">
        <v>178</v>
      </c>
      <c r="CC114" s="167" t="s">
        <v>178</v>
      </c>
      <c r="CD114" s="167" t="s">
        <v>179</v>
      </c>
      <c r="CE114" s="167" t="s">
        <v>178</v>
      </c>
      <c r="CF114" s="167" t="s">
        <v>178</v>
      </c>
      <c r="CG114" s="167" t="s">
        <v>178</v>
      </c>
      <c r="CH114" s="167" t="s">
        <v>178</v>
      </c>
      <c r="CI114" s="167" t="s">
        <v>178</v>
      </c>
      <c r="CJ114" s="167" t="s">
        <v>178</v>
      </c>
      <c r="CK114" s="167" t="s">
        <v>178</v>
      </c>
      <c r="CL114" s="167" t="s">
        <v>178</v>
      </c>
      <c r="CM114" s="167" t="s">
        <v>178</v>
      </c>
      <c r="CN114" s="167" t="s">
        <v>178</v>
      </c>
      <c r="CO114" s="167" t="s">
        <v>178</v>
      </c>
      <c r="CP114" s="167" t="s">
        <v>178</v>
      </c>
      <c r="CQ114" s="167" t="s">
        <v>178</v>
      </c>
      <c r="CR114" s="167" t="s">
        <v>178</v>
      </c>
      <c r="CS114" s="167" t="s">
        <v>178</v>
      </c>
      <c r="CT114" s="167" t="s">
        <v>178</v>
      </c>
      <c r="CU114" s="167" t="s">
        <v>179</v>
      </c>
      <c r="CV114" s="167" t="s">
        <v>178</v>
      </c>
      <c r="CW114" s="167" t="s">
        <v>178</v>
      </c>
      <c r="CX114" s="167" t="s">
        <v>178</v>
      </c>
      <c r="CY114" s="167" t="s">
        <v>178</v>
      </c>
      <c r="CZ114" s="167" t="s">
        <v>178</v>
      </c>
      <c r="DA114" s="167" t="s">
        <v>178</v>
      </c>
      <c r="DB114" s="167" t="s">
        <v>178</v>
      </c>
      <c r="DC114" s="167" t="s">
        <v>178</v>
      </c>
      <c r="DD114" s="167" t="s">
        <v>178</v>
      </c>
      <c r="DE114" s="167" t="s">
        <v>178</v>
      </c>
      <c r="DF114" s="167" t="s">
        <v>178</v>
      </c>
      <c r="DG114" s="167" t="s">
        <v>178</v>
      </c>
      <c r="DH114" s="167" t="s">
        <v>178</v>
      </c>
      <c r="DI114" s="167" t="s">
        <v>178</v>
      </c>
      <c r="DJ114" s="167" t="s">
        <v>178</v>
      </c>
      <c r="DK114" s="167" t="s">
        <v>178</v>
      </c>
      <c r="DL114" s="167" t="s">
        <v>178</v>
      </c>
      <c r="DM114" s="167" t="s">
        <v>178</v>
      </c>
      <c r="DN114" s="167" t="s">
        <v>178</v>
      </c>
      <c r="DO114" s="167" t="s">
        <v>178</v>
      </c>
      <c r="DP114" s="167" t="s">
        <v>178</v>
      </c>
      <c r="DQ114" s="167" t="s">
        <v>178</v>
      </c>
      <c r="DR114" s="167" t="s">
        <v>178</v>
      </c>
      <c r="DS114" s="167" t="s">
        <v>178</v>
      </c>
      <c r="DT114" s="167" t="s">
        <v>178</v>
      </c>
      <c r="DU114" s="167" t="s">
        <v>178</v>
      </c>
      <c r="DV114" s="167" t="s">
        <v>178</v>
      </c>
      <c r="DW114" s="167" t="s">
        <v>178</v>
      </c>
      <c r="DX114" s="167" t="s">
        <v>178</v>
      </c>
      <c r="DY114" s="167" t="s">
        <v>179</v>
      </c>
      <c r="DZ114" s="167" t="s">
        <v>178</v>
      </c>
      <c r="EA114" s="167" t="s">
        <v>178</v>
      </c>
      <c r="EB114" s="167" t="s">
        <v>178</v>
      </c>
      <c r="EC114" s="167" t="s">
        <v>178</v>
      </c>
      <c r="ED114" s="167" t="s">
        <v>178</v>
      </c>
      <c r="EE114" s="167" t="s">
        <v>178</v>
      </c>
      <c r="EF114" s="167" t="s">
        <v>178</v>
      </c>
      <c r="EG114" s="167" t="s">
        <v>178</v>
      </c>
      <c r="EH114" s="167" t="s">
        <v>178</v>
      </c>
      <c r="EI114" s="167" t="s">
        <v>178</v>
      </c>
      <c r="EJ114" s="167" t="s">
        <v>178</v>
      </c>
      <c r="EK114" s="167" t="s">
        <v>178</v>
      </c>
      <c r="EL114" s="167" t="s">
        <v>178</v>
      </c>
      <c r="EM114" s="167" t="s">
        <v>178</v>
      </c>
      <c r="EN114" s="167" t="s">
        <v>178</v>
      </c>
      <c r="EO114" s="167" t="s">
        <v>178</v>
      </c>
      <c r="EP114" s="167" t="s">
        <v>178</v>
      </c>
      <c r="EQ114" s="167" t="s">
        <v>178</v>
      </c>
      <c r="ER114" s="167" t="s">
        <v>179</v>
      </c>
      <c r="ES114" s="167" t="s">
        <v>178</v>
      </c>
      <c r="ET114" s="167" t="s">
        <v>178</v>
      </c>
      <c r="EU114" s="167" t="s">
        <v>178</v>
      </c>
      <c r="EV114" s="167" t="s">
        <v>178</v>
      </c>
      <c r="EW114" s="167" t="s">
        <v>178</v>
      </c>
      <c r="EX114" s="167" t="s">
        <v>178</v>
      </c>
      <c r="EY114" s="167" t="s">
        <v>178</v>
      </c>
      <c r="EZ114" s="167" t="s">
        <v>178</v>
      </c>
      <c r="FA114" s="167" t="s">
        <v>178</v>
      </c>
      <c r="FB114" s="167" t="s">
        <v>178</v>
      </c>
      <c r="FC114" s="167" t="s">
        <v>178</v>
      </c>
      <c r="FD114" s="167" t="s">
        <v>178</v>
      </c>
      <c r="FE114" s="167" t="s">
        <v>178</v>
      </c>
      <c r="FF114" s="167" t="s">
        <v>178</v>
      </c>
      <c r="FG114" s="167" t="s">
        <v>178</v>
      </c>
      <c r="FH114" s="167" t="s">
        <v>178</v>
      </c>
      <c r="FI114" s="167" t="s">
        <v>178</v>
      </c>
      <c r="FJ114" s="167" t="s">
        <v>178</v>
      </c>
      <c r="FK114" s="167" t="s">
        <v>178</v>
      </c>
      <c r="FL114" s="167" t="s">
        <v>178</v>
      </c>
      <c r="FM114" s="167" t="s">
        <v>178</v>
      </c>
      <c r="FN114" s="167" t="s">
        <v>178</v>
      </c>
      <c r="FO114" s="167" t="s">
        <v>178</v>
      </c>
      <c r="FP114" s="167" t="s">
        <v>178</v>
      </c>
      <c r="FQ114" s="167" t="s">
        <v>178</v>
      </c>
      <c r="FR114" s="167" t="s">
        <v>178</v>
      </c>
      <c r="FS114" s="167" t="s">
        <v>178</v>
      </c>
      <c r="FT114" s="167" t="s">
        <v>178</v>
      </c>
      <c r="FU114" s="167" t="s">
        <v>178</v>
      </c>
      <c r="FV114" s="167" t="s">
        <v>178</v>
      </c>
      <c r="FW114" s="167" t="s">
        <v>178</v>
      </c>
      <c r="FX114" s="167" t="s">
        <v>178</v>
      </c>
      <c r="FY114" s="167" t="s">
        <v>178</v>
      </c>
      <c r="FZ114" s="167" t="s">
        <v>178</v>
      </c>
      <c r="GA114" s="167" t="s">
        <v>178</v>
      </c>
      <c r="GB114" s="167" t="s">
        <v>178</v>
      </c>
      <c r="GC114" s="167" t="s">
        <v>178</v>
      </c>
      <c r="GD114" s="167" t="s">
        <v>178</v>
      </c>
      <c r="GE114" s="167" t="s">
        <v>178</v>
      </c>
      <c r="GF114" s="167" t="s">
        <v>178</v>
      </c>
      <c r="GG114" s="167" t="s">
        <v>178</v>
      </c>
      <c r="GH114" s="167" t="s">
        <v>178</v>
      </c>
      <c r="GI114" s="167" t="s">
        <v>178</v>
      </c>
      <c r="GJ114" s="167" t="s">
        <v>178</v>
      </c>
      <c r="GK114" s="167" t="s">
        <v>178</v>
      </c>
      <c r="GL114" s="167" t="s">
        <v>178</v>
      </c>
      <c r="GM114" s="167" t="s">
        <v>178</v>
      </c>
      <c r="GN114" s="167" t="s">
        <v>178</v>
      </c>
      <c r="GO114" s="167" t="s">
        <v>178</v>
      </c>
      <c r="GP114" s="167" t="s">
        <v>178</v>
      </c>
      <c r="GQ114" s="167" t="s">
        <v>178</v>
      </c>
      <c r="GR114" s="167" t="s">
        <v>178</v>
      </c>
      <c r="GS114" s="167" t="s">
        <v>178</v>
      </c>
      <c r="GT114" s="167" t="s">
        <v>178</v>
      </c>
      <c r="GU114" s="167" t="s">
        <v>178</v>
      </c>
      <c r="GV114" s="167" t="s">
        <v>178</v>
      </c>
      <c r="GW114" s="167" t="s">
        <v>178</v>
      </c>
      <c r="GX114" s="167" t="s">
        <v>178</v>
      </c>
      <c r="GY114" s="167" t="s">
        <v>178</v>
      </c>
      <c r="GZ114" s="167" t="s">
        <v>178</v>
      </c>
      <c r="HA114" s="167" t="s">
        <v>178</v>
      </c>
      <c r="HB114" s="167" t="s">
        <v>178</v>
      </c>
      <c r="HC114" s="167" t="s">
        <v>178</v>
      </c>
      <c r="HD114" s="167" t="s">
        <v>178</v>
      </c>
      <c r="HE114" s="167" t="s">
        <v>178</v>
      </c>
      <c r="HF114" s="167" t="s">
        <v>178</v>
      </c>
      <c r="HG114" s="167" t="s">
        <v>178</v>
      </c>
      <c r="HH114" s="167" t="s">
        <v>178</v>
      </c>
      <c r="HI114" s="167" t="s">
        <v>178</v>
      </c>
      <c r="HJ114" s="167" t="s">
        <v>178</v>
      </c>
      <c r="HK114" s="167" t="s">
        <v>178</v>
      </c>
      <c r="HL114" s="167" t="s">
        <v>178</v>
      </c>
      <c r="HM114" s="167" t="s">
        <v>178</v>
      </c>
      <c r="HN114" s="167" t="s">
        <v>178</v>
      </c>
      <c r="HO114" s="167" t="s">
        <v>178</v>
      </c>
      <c r="HP114" s="167" t="s">
        <v>178</v>
      </c>
      <c r="HQ114" s="167" t="s">
        <v>178</v>
      </c>
      <c r="HR114" s="167" t="s">
        <v>178</v>
      </c>
      <c r="HS114" s="167" t="s">
        <v>178</v>
      </c>
      <c r="HT114" s="167" t="s">
        <v>178</v>
      </c>
      <c r="HU114" s="167" t="s">
        <v>178</v>
      </c>
      <c r="HV114" s="167" t="s">
        <v>178</v>
      </c>
      <c r="HW114" s="167" t="s">
        <v>178</v>
      </c>
      <c r="HX114" s="167" t="s">
        <v>178</v>
      </c>
      <c r="HY114" s="167" t="s">
        <v>178</v>
      </c>
      <c r="HZ114" s="167" t="s">
        <v>178</v>
      </c>
      <c r="IA114" s="167" t="s">
        <v>178</v>
      </c>
      <c r="IB114" s="167" t="s">
        <v>178</v>
      </c>
      <c r="IC114" s="167" t="s">
        <v>178</v>
      </c>
      <c r="ID114" s="167" t="s">
        <v>178</v>
      </c>
      <c r="IE114" s="167" t="s">
        <v>178</v>
      </c>
      <c r="IF114" s="167" t="s">
        <v>179</v>
      </c>
      <c r="IG114" s="167" t="s">
        <v>178</v>
      </c>
      <c r="IH114" s="167" t="s">
        <v>178</v>
      </c>
      <c r="II114" s="167" t="s">
        <v>178</v>
      </c>
      <c r="IJ114" s="167" t="s">
        <v>178</v>
      </c>
      <c r="IK114" s="167" t="s">
        <v>178</v>
      </c>
      <c r="IL114" s="167" t="s">
        <v>178</v>
      </c>
      <c r="IM114" s="167" t="s">
        <v>178</v>
      </c>
      <c r="IN114" s="167" t="s">
        <v>178</v>
      </c>
      <c r="IO114" s="167" t="s">
        <v>178</v>
      </c>
      <c r="IP114" s="167" t="s">
        <v>178</v>
      </c>
      <c r="IQ114" s="167" t="s">
        <v>178</v>
      </c>
      <c r="IR114" s="167" t="s">
        <v>178</v>
      </c>
      <c r="IS114" s="167" t="s">
        <v>178</v>
      </c>
      <c r="IT114" s="167" t="s">
        <v>178</v>
      </c>
      <c r="IU114" s="167" t="s">
        <v>178</v>
      </c>
      <c r="IV114" s="167" t="s">
        <v>178</v>
      </c>
      <c r="IW114" s="167" t="s">
        <v>178</v>
      </c>
      <c r="IX114" s="167" t="s">
        <v>178</v>
      </c>
      <c r="IY114" s="167" t="s">
        <v>178</v>
      </c>
      <c r="IZ114" s="167" t="s">
        <v>178</v>
      </c>
      <c r="JA114" s="167" t="s">
        <v>178</v>
      </c>
      <c r="JB114" s="167" t="s">
        <v>178</v>
      </c>
      <c r="JC114" s="167" t="s">
        <v>178</v>
      </c>
      <c r="JD114" s="167" t="s">
        <v>178</v>
      </c>
      <c r="JE114" s="167" t="s">
        <v>178</v>
      </c>
      <c r="JF114" s="167" t="s">
        <v>178</v>
      </c>
      <c r="JG114" s="167" t="s">
        <v>178</v>
      </c>
      <c r="JH114" s="167" t="s">
        <v>178</v>
      </c>
      <c r="JI114" s="167" t="s">
        <v>178</v>
      </c>
      <c r="JJ114" s="167" t="s">
        <v>178</v>
      </c>
      <c r="JK114" s="167" t="s">
        <v>178</v>
      </c>
      <c r="JL114" s="167" t="s">
        <v>178</v>
      </c>
      <c r="JM114" s="167" t="s">
        <v>178</v>
      </c>
      <c r="JN114" s="167" t="s">
        <v>178</v>
      </c>
      <c r="JO114" s="167" t="s">
        <v>178</v>
      </c>
      <c r="JP114" s="167" t="s">
        <v>178</v>
      </c>
      <c r="JQ114" s="167" t="s">
        <v>178</v>
      </c>
      <c r="JR114" s="167" t="s">
        <v>178</v>
      </c>
      <c r="JS114" s="167" t="s">
        <v>178</v>
      </c>
      <c r="JT114" s="167" t="s">
        <v>178</v>
      </c>
      <c r="JU114" s="167" t="s">
        <v>178</v>
      </c>
      <c r="JV114" s="167" t="s">
        <v>178</v>
      </c>
      <c r="JW114" s="167" t="s">
        <v>178</v>
      </c>
      <c r="JX114" s="167" t="s">
        <v>178</v>
      </c>
      <c r="JY114" s="167" t="s">
        <v>178</v>
      </c>
      <c r="JZ114" s="167" t="s">
        <v>178</v>
      </c>
      <c r="KA114" s="167" t="s">
        <v>178</v>
      </c>
      <c r="KB114" s="167" t="s">
        <v>178</v>
      </c>
      <c r="KC114" s="167" t="s">
        <v>178</v>
      </c>
      <c r="KD114" s="167" t="s">
        <v>178</v>
      </c>
      <c r="KE114" s="167" t="s">
        <v>178</v>
      </c>
      <c r="KF114" s="167" t="s">
        <v>178</v>
      </c>
      <c r="KG114" s="167" t="s">
        <v>178</v>
      </c>
      <c r="KH114" s="167" t="s">
        <v>178</v>
      </c>
      <c r="KI114" s="167" t="s">
        <v>178</v>
      </c>
      <c r="KJ114" s="167" t="s">
        <v>178</v>
      </c>
      <c r="KK114" s="167" t="s">
        <v>178</v>
      </c>
      <c r="KL114" s="167" t="s">
        <v>178</v>
      </c>
      <c r="KM114" s="167" t="s">
        <v>178</v>
      </c>
      <c r="KN114" s="167" t="s">
        <v>178</v>
      </c>
      <c r="KO114" s="167" t="s">
        <v>178</v>
      </c>
      <c r="KP114" s="167" t="s">
        <v>178</v>
      </c>
      <c r="KQ114" s="167" t="s">
        <v>178</v>
      </c>
      <c r="KR114" s="167" t="s">
        <v>179</v>
      </c>
      <c r="KS114" s="167" t="s">
        <v>178</v>
      </c>
      <c r="KT114" s="167" t="s">
        <v>178</v>
      </c>
      <c r="KU114" s="167" t="s">
        <v>178</v>
      </c>
      <c r="KV114" s="167" t="s">
        <v>178</v>
      </c>
      <c r="KW114" s="167" t="s">
        <v>178</v>
      </c>
      <c r="KX114" s="167" t="s">
        <v>178</v>
      </c>
      <c r="KY114" s="167" t="s">
        <v>178</v>
      </c>
      <c r="KZ114" s="167" t="s">
        <v>178</v>
      </c>
      <c r="LA114" s="167" t="s">
        <v>179</v>
      </c>
      <c r="LB114" s="167" t="s">
        <v>178</v>
      </c>
      <c r="LC114" s="167" t="s">
        <v>178</v>
      </c>
      <c r="LD114" s="167" t="s">
        <v>178</v>
      </c>
      <c r="LE114" s="167" t="s">
        <v>178</v>
      </c>
      <c r="LF114" s="167" t="s">
        <v>178</v>
      </c>
      <c r="LG114" s="167" t="s">
        <v>178</v>
      </c>
      <c r="LH114" s="167" t="s">
        <v>178</v>
      </c>
      <c r="LI114" s="167" t="s">
        <v>178</v>
      </c>
      <c r="LJ114" s="167" t="s">
        <v>178</v>
      </c>
      <c r="LK114" s="167" t="s">
        <v>178</v>
      </c>
      <c r="LL114" s="167" t="s">
        <v>178</v>
      </c>
      <c r="LM114" s="167" t="s">
        <v>178</v>
      </c>
      <c r="LN114" s="167" t="s">
        <v>178</v>
      </c>
      <c r="LO114" s="167" t="s">
        <v>178</v>
      </c>
      <c r="LP114" s="167" t="s">
        <v>178</v>
      </c>
      <c r="LQ114" s="167" t="s">
        <v>178</v>
      </c>
      <c r="LR114" s="167" t="s">
        <v>178</v>
      </c>
      <c r="LS114" s="167" t="s">
        <v>178</v>
      </c>
      <c r="LT114" s="167" t="s">
        <v>178</v>
      </c>
      <c r="LU114" s="167" t="s">
        <v>178</v>
      </c>
      <c r="LV114" s="167" t="s">
        <v>178</v>
      </c>
      <c r="LW114" s="167" t="s">
        <v>178</v>
      </c>
      <c r="LX114" s="167" t="s">
        <v>178</v>
      </c>
      <c r="LY114" s="167" t="s">
        <v>178</v>
      </c>
      <c r="LZ114" s="167" t="s">
        <v>178</v>
      </c>
      <c r="MA114" s="167" t="s">
        <v>178</v>
      </c>
      <c r="MB114" s="167" t="s">
        <v>178</v>
      </c>
      <c r="MC114" s="167" t="s">
        <v>178</v>
      </c>
      <c r="MD114" s="167" t="s">
        <v>178</v>
      </c>
      <c r="ME114" s="167" t="s">
        <v>178</v>
      </c>
      <c r="MF114" s="167" t="s">
        <v>178</v>
      </c>
      <c r="MG114" s="167" t="s">
        <v>178</v>
      </c>
      <c r="MH114" s="167" t="s">
        <v>178</v>
      </c>
      <c r="MI114" s="167" t="s">
        <v>178</v>
      </c>
      <c r="MJ114" s="167" t="s">
        <v>178</v>
      </c>
      <c r="MK114" s="167" t="s">
        <v>178</v>
      </c>
      <c r="ML114" s="167" t="s">
        <v>178</v>
      </c>
      <c r="MM114" s="167" t="s">
        <v>178</v>
      </c>
      <c r="MN114" s="167" t="s">
        <v>178</v>
      </c>
      <c r="MO114" s="167" t="s">
        <v>178</v>
      </c>
      <c r="MP114" s="167" t="s">
        <v>178</v>
      </c>
      <c r="MQ114" s="167" t="s">
        <v>178</v>
      </c>
      <c r="MR114" s="167" t="s">
        <v>178</v>
      </c>
      <c r="MS114" s="167" t="s">
        <v>178</v>
      </c>
      <c r="MT114" s="167" t="s">
        <v>178</v>
      </c>
      <c r="MU114" s="167" t="s">
        <v>178</v>
      </c>
      <c r="MV114" s="167" t="s">
        <v>178</v>
      </c>
      <c r="MW114" s="167" t="s">
        <v>178</v>
      </c>
      <c r="MX114" s="167" t="s">
        <v>178</v>
      </c>
      <c r="MY114" s="167" t="s">
        <v>178</v>
      </c>
      <c r="MZ114" s="167" t="s">
        <v>178</v>
      </c>
      <c r="NA114" s="167" t="s">
        <v>178</v>
      </c>
      <c r="NB114" s="167" t="s">
        <v>178</v>
      </c>
      <c r="NC114" s="167" t="s">
        <v>179</v>
      </c>
      <c r="ND114" s="167" t="s">
        <v>179</v>
      </c>
      <c r="NE114" s="167" t="s">
        <v>178</v>
      </c>
      <c r="NF114" s="167" t="s">
        <v>178</v>
      </c>
      <c r="NG114" s="167" t="s">
        <v>178</v>
      </c>
      <c r="NH114" s="167" t="s">
        <v>178</v>
      </c>
      <c r="NI114" s="167" t="s">
        <v>178</v>
      </c>
      <c r="NJ114" s="167" t="s">
        <v>178</v>
      </c>
      <c r="NK114" s="167" t="s">
        <v>178</v>
      </c>
      <c r="NL114" s="167" t="s">
        <v>178</v>
      </c>
      <c r="NM114" s="167" t="s">
        <v>178</v>
      </c>
      <c r="NN114" s="167" t="s">
        <v>178</v>
      </c>
    </row>
    <row r="115" spans="1:564" s="153" customFormat="1" x14ac:dyDescent="0.2">
      <c r="A115" s="798"/>
      <c r="B115" s="798" t="str">
        <f>B18</f>
        <v>Dolg. Kód</v>
      </c>
      <c r="C115" s="798" t="str">
        <f>C18</f>
        <v>Név</v>
      </c>
      <c r="D115" s="798" t="str">
        <f>D18</f>
        <v>Munkakör/napi létszám</v>
      </c>
      <c r="E115" s="926"/>
      <c r="F115" s="179">
        <f>COUNTIF(F116:F145,"DE")+COUNTIF(F116:F145,"ÉJ")+COUNTIF(F116:F145,"N")+COUNTIF(F116:F145,"É")+COUNTIF(F116:F145,"DU")+COUNTIF(F116:F145,"&gt;0")</f>
        <v>0</v>
      </c>
      <c r="G115" s="172">
        <f t="shared" ref="G115:BQ115" si="228">COUNTIF(G116:G145,"DE")+COUNTIF(G116:G145,"ÉJ")+COUNTIF(G116:G145,"N")+COUNTIF(G116:G145,"É")+COUNTIF(G116:G145,"DU")+COUNTIF(G116:G145,"&gt;0")</f>
        <v>0</v>
      </c>
      <c r="H115" s="171">
        <f t="shared" si="228"/>
        <v>0</v>
      </c>
      <c r="I115" s="173">
        <f t="shared" si="228"/>
        <v>0</v>
      </c>
      <c r="J115" s="173">
        <f t="shared" si="228"/>
        <v>0</v>
      </c>
      <c r="K115" s="173">
        <f t="shared" si="228"/>
        <v>0</v>
      </c>
      <c r="L115" s="173">
        <f t="shared" si="228"/>
        <v>0</v>
      </c>
      <c r="M115" s="173">
        <f t="shared" si="228"/>
        <v>0</v>
      </c>
      <c r="N115" s="172">
        <f t="shared" si="228"/>
        <v>0</v>
      </c>
      <c r="O115" s="171">
        <f t="shared" si="228"/>
        <v>0</v>
      </c>
      <c r="P115" s="173">
        <f t="shared" si="228"/>
        <v>0</v>
      </c>
      <c r="Q115" s="173">
        <f t="shared" si="228"/>
        <v>0</v>
      </c>
      <c r="R115" s="173">
        <f t="shared" si="228"/>
        <v>0</v>
      </c>
      <c r="S115" s="173">
        <f t="shared" si="228"/>
        <v>0</v>
      </c>
      <c r="T115" s="173">
        <f t="shared" si="228"/>
        <v>0</v>
      </c>
      <c r="U115" s="172">
        <f t="shared" si="228"/>
        <v>0</v>
      </c>
      <c r="V115" s="171">
        <f t="shared" si="228"/>
        <v>0</v>
      </c>
      <c r="W115" s="173">
        <f t="shared" si="228"/>
        <v>0</v>
      </c>
      <c r="X115" s="173">
        <f t="shared" si="228"/>
        <v>0</v>
      </c>
      <c r="Y115" s="173">
        <f t="shared" si="228"/>
        <v>0</v>
      </c>
      <c r="Z115" s="173">
        <f t="shared" si="228"/>
        <v>0</v>
      </c>
      <c r="AA115" s="173">
        <f t="shared" si="228"/>
        <v>0</v>
      </c>
      <c r="AB115" s="172">
        <f t="shared" si="228"/>
        <v>0</v>
      </c>
      <c r="AC115" s="179">
        <f t="shared" si="228"/>
        <v>0</v>
      </c>
      <c r="AD115" s="173">
        <f t="shared" si="228"/>
        <v>0</v>
      </c>
      <c r="AE115" s="173">
        <f t="shared" si="228"/>
        <v>0</v>
      </c>
      <c r="AF115" s="173">
        <f t="shared" si="228"/>
        <v>0</v>
      </c>
      <c r="AG115" s="173">
        <f t="shared" si="228"/>
        <v>0</v>
      </c>
      <c r="AH115" s="173">
        <f t="shared" si="228"/>
        <v>0</v>
      </c>
      <c r="AI115" s="172">
        <f t="shared" si="228"/>
        <v>0</v>
      </c>
      <c r="AJ115" s="171">
        <f t="shared" si="228"/>
        <v>0</v>
      </c>
      <c r="AK115" s="173">
        <f t="shared" si="228"/>
        <v>0</v>
      </c>
      <c r="AL115" s="173">
        <f t="shared" si="228"/>
        <v>0</v>
      </c>
      <c r="AM115" s="173">
        <f t="shared" si="228"/>
        <v>0</v>
      </c>
      <c r="AN115" s="173">
        <f t="shared" si="228"/>
        <v>0</v>
      </c>
      <c r="AO115" s="173">
        <f t="shared" si="228"/>
        <v>0</v>
      </c>
      <c r="AP115" s="172">
        <f t="shared" si="228"/>
        <v>0</v>
      </c>
      <c r="AQ115" s="171">
        <f t="shared" si="228"/>
        <v>0</v>
      </c>
      <c r="AR115" s="173">
        <f t="shared" si="228"/>
        <v>0</v>
      </c>
      <c r="AS115" s="173">
        <f t="shared" si="228"/>
        <v>0</v>
      </c>
      <c r="AT115" s="173">
        <f t="shared" si="228"/>
        <v>0</v>
      </c>
      <c r="AU115" s="173">
        <f t="shared" si="228"/>
        <v>0</v>
      </c>
      <c r="AV115" s="173">
        <f t="shared" si="228"/>
        <v>0</v>
      </c>
      <c r="AW115" s="172">
        <f t="shared" si="228"/>
        <v>0</v>
      </c>
      <c r="AX115" s="171">
        <f t="shared" si="228"/>
        <v>0</v>
      </c>
      <c r="AY115" s="173">
        <f t="shared" si="228"/>
        <v>0</v>
      </c>
      <c r="AZ115" s="173">
        <f t="shared" si="228"/>
        <v>0</v>
      </c>
      <c r="BA115" s="173">
        <f t="shared" si="228"/>
        <v>0</v>
      </c>
      <c r="BB115" s="173">
        <f t="shared" si="228"/>
        <v>0</v>
      </c>
      <c r="BC115" s="173">
        <f t="shared" si="228"/>
        <v>0</v>
      </c>
      <c r="BD115" s="172">
        <f t="shared" si="228"/>
        <v>0</v>
      </c>
      <c r="BE115" s="171">
        <f t="shared" si="228"/>
        <v>0</v>
      </c>
      <c r="BF115" s="173">
        <f t="shared" si="228"/>
        <v>0</v>
      </c>
      <c r="BG115" s="173">
        <f t="shared" si="228"/>
        <v>0</v>
      </c>
      <c r="BH115" s="173">
        <f t="shared" si="228"/>
        <v>0</v>
      </c>
      <c r="BI115" s="173">
        <f t="shared" si="228"/>
        <v>0</v>
      </c>
      <c r="BJ115" s="173">
        <f t="shared" si="228"/>
        <v>0</v>
      </c>
      <c r="BK115" s="172">
        <f t="shared" si="228"/>
        <v>0</v>
      </c>
      <c r="BL115" s="179">
        <f t="shared" si="228"/>
        <v>0</v>
      </c>
      <c r="BM115" s="173">
        <f t="shared" si="228"/>
        <v>0</v>
      </c>
      <c r="BN115" s="173">
        <f t="shared" si="228"/>
        <v>0</v>
      </c>
      <c r="BO115" s="173">
        <f t="shared" si="228"/>
        <v>0</v>
      </c>
      <c r="BP115" s="173">
        <f t="shared" si="228"/>
        <v>0</v>
      </c>
      <c r="BQ115" s="173">
        <f t="shared" si="228"/>
        <v>0</v>
      </c>
      <c r="BR115" s="172">
        <f t="shared" ref="BR115:EC115" si="229">COUNTIF(BR116:BR145,"DE")+COUNTIF(BR116:BR145,"ÉJ")+COUNTIF(BR116:BR145,"N")+COUNTIF(BR116:BR145,"É")+COUNTIF(BR116:BR145,"DU")+COUNTIF(BR116:BR145,"&gt;0")</f>
        <v>0</v>
      </c>
      <c r="BS115" s="174">
        <f t="shared" si="229"/>
        <v>0</v>
      </c>
      <c r="BT115" s="175">
        <f t="shared" si="229"/>
        <v>0</v>
      </c>
      <c r="BU115" s="175">
        <f t="shared" si="229"/>
        <v>0</v>
      </c>
      <c r="BV115" s="175">
        <f t="shared" si="229"/>
        <v>0</v>
      </c>
      <c r="BW115" s="175">
        <f t="shared" si="229"/>
        <v>0</v>
      </c>
      <c r="BX115" s="173">
        <f t="shared" si="229"/>
        <v>0</v>
      </c>
      <c r="BY115" s="172">
        <f t="shared" si="229"/>
        <v>0</v>
      </c>
      <c r="BZ115" s="171">
        <f t="shared" si="229"/>
        <v>0</v>
      </c>
      <c r="CA115" s="173">
        <f t="shared" si="229"/>
        <v>0</v>
      </c>
      <c r="CB115" s="173">
        <f t="shared" si="229"/>
        <v>0</v>
      </c>
      <c r="CC115" s="173">
        <f t="shared" si="229"/>
        <v>0</v>
      </c>
      <c r="CD115" s="173">
        <f t="shared" si="229"/>
        <v>0</v>
      </c>
      <c r="CE115" s="173">
        <f t="shared" si="229"/>
        <v>0</v>
      </c>
      <c r="CF115" s="172">
        <f t="shared" si="229"/>
        <v>0</v>
      </c>
      <c r="CG115" s="171">
        <f t="shared" si="229"/>
        <v>0</v>
      </c>
      <c r="CH115" s="173">
        <f t="shared" si="229"/>
        <v>0</v>
      </c>
      <c r="CI115" s="173">
        <f t="shared" si="229"/>
        <v>0</v>
      </c>
      <c r="CJ115" s="173">
        <f t="shared" si="229"/>
        <v>0</v>
      </c>
      <c r="CK115" s="173">
        <f t="shared" si="229"/>
        <v>0</v>
      </c>
      <c r="CL115" s="173">
        <f t="shared" si="229"/>
        <v>0</v>
      </c>
      <c r="CM115" s="172">
        <f t="shared" si="229"/>
        <v>0</v>
      </c>
      <c r="CN115" s="171">
        <f t="shared" si="229"/>
        <v>0</v>
      </c>
      <c r="CO115" s="173">
        <f t="shared" si="229"/>
        <v>0</v>
      </c>
      <c r="CP115" s="173">
        <f t="shared" si="229"/>
        <v>0</v>
      </c>
      <c r="CQ115" s="173">
        <f t="shared" si="229"/>
        <v>0</v>
      </c>
      <c r="CR115" s="173">
        <f t="shared" si="229"/>
        <v>0</v>
      </c>
      <c r="CS115" s="173">
        <f t="shared" si="229"/>
        <v>0</v>
      </c>
      <c r="CT115" s="172">
        <f t="shared" si="229"/>
        <v>0</v>
      </c>
      <c r="CU115" s="171">
        <f t="shared" si="229"/>
        <v>0</v>
      </c>
      <c r="CV115" s="173">
        <f t="shared" si="229"/>
        <v>0</v>
      </c>
      <c r="CW115" s="173">
        <f t="shared" si="229"/>
        <v>0</v>
      </c>
      <c r="CX115" s="173">
        <f t="shared" si="229"/>
        <v>0</v>
      </c>
      <c r="CY115" s="173">
        <f t="shared" si="229"/>
        <v>0</v>
      </c>
      <c r="CZ115" s="173">
        <f t="shared" si="229"/>
        <v>0</v>
      </c>
      <c r="DA115" s="172">
        <f t="shared" si="229"/>
        <v>0</v>
      </c>
      <c r="DB115" s="171">
        <f t="shared" si="229"/>
        <v>0</v>
      </c>
      <c r="DC115" s="173">
        <f t="shared" si="229"/>
        <v>0</v>
      </c>
      <c r="DD115" s="173">
        <f t="shared" si="229"/>
        <v>0</v>
      </c>
      <c r="DE115" s="173">
        <f t="shared" si="229"/>
        <v>0</v>
      </c>
      <c r="DF115" s="173">
        <f t="shared" si="229"/>
        <v>0</v>
      </c>
      <c r="DG115" s="173">
        <f t="shared" si="229"/>
        <v>0</v>
      </c>
      <c r="DH115" s="172">
        <f t="shared" si="229"/>
        <v>0</v>
      </c>
      <c r="DI115" s="179">
        <f t="shared" si="229"/>
        <v>0</v>
      </c>
      <c r="DJ115" s="173">
        <f t="shared" si="229"/>
        <v>0</v>
      </c>
      <c r="DK115" s="173">
        <f t="shared" si="229"/>
        <v>0</v>
      </c>
      <c r="DL115" s="173">
        <f t="shared" si="229"/>
        <v>0</v>
      </c>
      <c r="DM115" s="173">
        <f t="shared" si="229"/>
        <v>0</v>
      </c>
      <c r="DN115" s="173">
        <f t="shared" si="229"/>
        <v>0</v>
      </c>
      <c r="DO115" s="172">
        <f t="shared" si="229"/>
        <v>0</v>
      </c>
      <c r="DP115" s="171">
        <f t="shared" si="229"/>
        <v>0</v>
      </c>
      <c r="DQ115" s="173">
        <f t="shared" si="229"/>
        <v>0</v>
      </c>
      <c r="DR115" s="173">
        <f t="shared" si="229"/>
        <v>0</v>
      </c>
      <c r="DS115" s="173">
        <f t="shared" si="229"/>
        <v>0</v>
      </c>
      <c r="DT115" s="173">
        <f t="shared" si="229"/>
        <v>0</v>
      </c>
      <c r="DU115" s="173">
        <f t="shared" si="229"/>
        <v>0</v>
      </c>
      <c r="DV115" s="172">
        <f t="shared" si="229"/>
        <v>0</v>
      </c>
      <c r="DW115" s="171">
        <f t="shared" si="229"/>
        <v>0</v>
      </c>
      <c r="DX115" s="173">
        <f t="shared" si="229"/>
        <v>0</v>
      </c>
      <c r="DY115" s="173">
        <f t="shared" si="229"/>
        <v>0</v>
      </c>
      <c r="DZ115" s="173">
        <f t="shared" si="229"/>
        <v>0</v>
      </c>
      <c r="EA115" s="173">
        <f t="shared" si="229"/>
        <v>0</v>
      </c>
      <c r="EB115" s="173">
        <f t="shared" si="229"/>
        <v>0</v>
      </c>
      <c r="EC115" s="172">
        <f t="shared" si="229"/>
        <v>0</v>
      </c>
      <c r="ED115" s="174">
        <f t="shared" ref="ED115:GO115" si="230">COUNTIF(ED116:ED145,"DE")+COUNTIF(ED116:ED145,"ÉJ")+COUNTIF(ED116:ED145,"N")+COUNTIF(ED116:ED145,"É")+COUNTIF(ED116:ED145,"DU")+COUNTIF(ED116:ED145,"&gt;0")</f>
        <v>0</v>
      </c>
      <c r="EE115" s="175">
        <f t="shared" si="230"/>
        <v>0</v>
      </c>
      <c r="EF115" s="175">
        <f t="shared" si="230"/>
        <v>0</v>
      </c>
      <c r="EG115" s="175">
        <f t="shared" si="230"/>
        <v>0</v>
      </c>
      <c r="EH115" s="175">
        <f t="shared" si="230"/>
        <v>0</v>
      </c>
      <c r="EI115" s="175">
        <f t="shared" si="230"/>
        <v>0</v>
      </c>
      <c r="EJ115" s="176">
        <f t="shared" si="230"/>
        <v>0</v>
      </c>
      <c r="EK115" s="174">
        <f t="shared" si="230"/>
        <v>0</v>
      </c>
      <c r="EL115" s="175">
        <f t="shared" si="230"/>
        <v>0</v>
      </c>
      <c r="EM115" s="175">
        <f t="shared" si="230"/>
        <v>0</v>
      </c>
      <c r="EN115" s="175">
        <f t="shared" si="230"/>
        <v>0</v>
      </c>
      <c r="EO115" s="175">
        <f t="shared" si="230"/>
        <v>0</v>
      </c>
      <c r="EP115" s="175">
        <f t="shared" si="230"/>
        <v>0</v>
      </c>
      <c r="EQ115" s="176">
        <f t="shared" si="230"/>
        <v>0</v>
      </c>
      <c r="ER115" s="174">
        <f t="shared" si="230"/>
        <v>0</v>
      </c>
      <c r="ES115" s="175">
        <f t="shared" si="230"/>
        <v>0</v>
      </c>
      <c r="ET115" s="175">
        <f t="shared" si="230"/>
        <v>0</v>
      </c>
      <c r="EU115" s="175">
        <f t="shared" si="230"/>
        <v>0</v>
      </c>
      <c r="EV115" s="175">
        <f t="shared" si="230"/>
        <v>0</v>
      </c>
      <c r="EW115" s="175">
        <f t="shared" si="230"/>
        <v>0</v>
      </c>
      <c r="EX115" s="176">
        <f t="shared" si="230"/>
        <v>0</v>
      </c>
      <c r="EY115" s="174">
        <f t="shared" si="230"/>
        <v>0</v>
      </c>
      <c r="EZ115" s="175">
        <f t="shared" si="230"/>
        <v>0</v>
      </c>
      <c r="FA115" s="175">
        <f t="shared" si="230"/>
        <v>0</v>
      </c>
      <c r="FB115" s="175">
        <f t="shared" si="230"/>
        <v>0</v>
      </c>
      <c r="FC115" s="175">
        <f t="shared" si="230"/>
        <v>0</v>
      </c>
      <c r="FD115" s="175">
        <f t="shared" si="230"/>
        <v>0</v>
      </c>
      <c r="FE115" s="176">
        <f t="shared" si="230"/>
        <v>0</v>
      </c>
      <c r="FF115" s="177">
        <f t="shared" si="230"/>
        <v>0</v>
      </c>
      <c r="FG115" s="175">
        <f t="shared" si="230"/>
        <v>0</v>
      </c>
      <c r="FH115" s="175">
        <f t="shared" si="230"/>
        <v>0</v>
      </c>
      <c r="FI115" s="175">
        <f t="shared" si="230"/>
        <v>0</v>
      </c>
      <c r="FJ115" s="175">
        <f t="shared" si="230"/>
        <v>0</v>
      </c>
      <c r="FK115" s="175">
        <f t="shared" si="230"/>
        <v>0</v>
      </c>
      <c r="FL115" s="176">
        <f t="shared" si="230"/>
        <v>0</v>
      </c>
      <c r="FM115" s="174">
        <f t="shared" si="230"/>
        <v>0</v>
      </c>
      <c r="FN115" s="175">
        <f t="shared" si="230"/>
        <v>0</v>
      </c>
      <c r="FO115" s="175">
        <f t="shared" si="230"/>
        <v>0</v>
      </c>
      <c r="FP115" s="175">
        <f t="shared" si="230"/>
        <v>0</v>
      </c>
      <c r="FQ115" s="175">
        <f t="shared" si="230"/>
        <v>0</v>
      </c>
      <c r="FR115" s="175">
        <f t="shared" si="230"/>
        <v>0</v>
      </c>
      <c r="FS115" s="176">
        <f t="shared" si="230"/>
        <v>0</v>
      </c>
      <c r="FT115" s="174">
        <f t="shared" si="230"/>
        <v>0</v>
      </c>
      <c r="FU115" s="175">
        <f t="shared" si="230"/>
        <v>0</v>
      </c>
      <c r="FV115" s="175">
        <f t="shared" si="230"/>
        <v>0</v>
      </c>
      <c r="FW115" s="175">
        <f t="shared" si="230"/>
        <v>0</v>
      </c>
      <c r="FX115" s="175">
        <f t="shared" si="230"/>
        <v>0</v>
      </c>
      <c r="FY115" s="175">
        <f t="shared" si="230"/>
        <v>0</v>
      </c>
      <c r="FZ115" s="176">
        <f t="shared" si="230"/>
        <v>0</v>
      </c>
      <c r="GA115" s="174">
        <f t="shared" si="230"/>
        <v>0</v>
      </c>
      <c r="GB115" s="175">
        <f t="shared" si="230"/>
        <v>0</v>
      </c>
      <c r="GC115" s="175">
        <f t="shared" si="230"/>
        <v>0</v>
      </c>
      <c r="GD115" s="175">
        <f t="shared" si="230"/>
        <v>0</v>
      </c>
      <c r="GE115" s="175">
        <f t="shared" si="230"/>
        <v>0</v>
      </c>
      <c r="GF115" s="175">
        <f t="shared" si="230"/>
        <v>0</v>
      </c>
      <c r="GG115" s="176">
        <f t="shared" si="230"/>
        <v>0</v>
      </c>
      <c r="GH115" s="174">
        <f t="shared" si="230"/>
        <v>0</v>
      </c>
      <c r="GI115" s="175">
        <f t="shared" si="230"/>
        <v>0</v>
      </c>
      <c r="GJ115" s="175">
        <f t="shared" si="230"/>
        <v>0</v>
      </c>
      <c r="GK115" s="175">
        <f t="shared" si="230"/>
        <v>0</v>
      </c>
      <c r="GL115" s="175">
        <f t="shared" si="230"/>
        <v>0</v>
      </c>
      <c r="GM115" s="175">
        <f t="shared" si="230"/>
        <v>0</v>
      </c>
      <c r="GN115" s="176">
        <f t="shared" si="230"/>
        <v>0</v>
      </c>
      <c r="GO115" s="174">
        <f t="shared" si="230"/>
        <v>0</v>
      </c>
      <c r="GP115" s="175">
        <f t="shared" ref="GP115:JA115" si="231">COUNTIF(GP116:GP145,"DE")+COUNTIF(GP116:GP145,"ÉJ")+COUNTIF(GP116:GP145,"N")+COUNTIF(GP116:GP145,"É")+COUNTIF(GP116:GP145,"DU")+COUNTIF(GP116:GP145,"&gt;0")</f>
        <v>0</v>
      </c>
      <c r="GQ115" s="175">
        <f t="shared" si="231"/>
        <v>0</v>
      </c>
      <c r="GR115" s="175">
        <f t="shared" si="231"/>
        <v>0</v>
      </c>
      <c r="GS115" s="175">
        <f t="shared" si="231"/>
        <v>0</v>
      </c>
      <c r="GT115" s="175">
        <f t="shared" si="231"/>
        <v>0</v>
      </c>
      <c r="GU115" s="176">
        <f t="shared" si="231"/>
        <v>0</v>
      </c>
      <c r="GV115" s="174">
        <f t="shared" si="231"/>
        <v>0</v>
      </c>
      <c r="GW115" s="175">
        <f t="shared" si="231"/>
        <v>0</v>
      </c>
      <c r="GX115" s="175">
        <f t="shared" si="231"/>
        <v>0</v>
      </c>
      <c r="GY115" s="175">
        <f t="shared" si="231"/>
        <v>0</v>
      </c>
      <c r="GZ115" s="175">
        <f t="shared" si="231"/>
        <v>0</v>
      </c>
      <c r="HA115" s="175">
        <f t="shared" si="231"/>
        <v>0</v>
      </c>
      <c r="HB115" s="176">
        <f t="shared" si="231"/>
        <v>0</v>
      </c>
      <c r="HC115" s="177">
        <f t="shared" si="231"/>
        <v>0</v>
      </c>
      <c r="HD115" s="175">
        <f t="shared" si="231"/>
        <v>0</v>
      </c>
      <c r="HE115" s="175">
        <f t="shared" si="231"/>
        <v>0</v>
      </c>
      <c r="HF115" s="175">
        <f t="shared" si="231"/>
        <v>0</v>
      </c>
      <c r="HG115" s="175">
        <f t="shared" si="231"/>
        <v>0</v>
      </c>
      <c r="HH115" s="175">
        <f t="shared" si="231"/>
        <v>0</v>
      </c>
      <c r="HI115" s="176">
        <f t="shared" si="231"/>
        <v>0</v>
      </c>
      <c r="HJ115" s="174">
        <f t="shared" si="231"/>
        <v>0</v>
      </c>
      <c r="HK115" s="175">
        <f t="shared" si="231"/>
        <v>0</v>
      </c>
      <c r="HL115" s="175">
        <f t="shared" si="231"/>
        <v>0</v>
      </c>
      <c r="HM115" s="175">
        <f t="shared" si="231"/>
        <v>0</v>
      </c>
      <c r="HN115" s="175">
        <f t="shared" si="231"/>
        <v>0</v>
      </c>
      <c r="HO115" s="175">
        <f t="shared" si="231"/>
        <v>0</v>
      </c>
      <c r="HP115" s="176">
        <f t="shared" si="231"/>
        <v>0</v>
      </c>
      <c r="HQ115" s="174">
        <f t="shared" si="231"/>
        <v>0</v>
      </c>
      <c r="HR115" s="175">
        <f t="shared" si="231"/>
        <v>0</v>
      </c>
      <c r="HS115" s="175">
        <f t="shared" si="231"/>
        <v>0</v>
      </c>
      <c r="HT115" s="175">
        <f t="shared" si="231"/>
        <v>0</v>
      </c>
      <c r="HU115" s="175">
        <f t="shared" si="231"/>
        <v>0</v>
      </c>
      <c r="HV115" s="175">
        <f t="shared" si="231"/>
        <v>0</v>
      </c>
      <c r="HW115" s="176">
        <f t="shared" si="231"/>
        <v>0</v>
      </c>
      <c r="HX115" s="174">
        <f t="shared" si="231"/>
        <v>0</v>
      </c>
      <c r="HY115" s="175">
        <f t="shared" si="231"/>
        <v>0</v>
      </c>
      <c r="HZ115" s="175">
        <f t="shared" si="231"/>
        <v>0</v>
      </c>
      <c r="IA115" s="175">
        <f t="shared" si="231"/>
        <v>0</v>
      </c>
      <c r="IB115" s="175">
        <f t="shared" si="231"/>
        <v>0</v>
      </c>
      <c r="IC115" s="175">
        <f t="shared" si="231"/>
        <v>0</v>
      </c>
      <c r="ID115" s="176">
        <f t="shared" si="231"/>
        <v>0</v>
      </c>
      <c r="IE115" s="174">
        <f t="shared" si="231"/>
        <v>0</v>
      </c>
      <c r="IF115" s="175">
        <f t="shared" si="231"/>
        <v>0</v>
      </c>
      <c r="IG115" s="175">
        <f t="shared" si="231"/>
        <v>0</v>
      </c>
      <c r="IH115" s="175">
        <f t="shared" si="231"/>
        <v>0</v>
      </c>
      <c r="II115" s="175">
        <f t="shared" si="231"/>
        <v>0</v>
      </c>
      <c r="IJ115" s="175">
        <f t="shared" si="231"/>
        <v>0</v>
      </c>
      <c r="IK115" s="176">
        <f t="shared" si="231"/>
        <v>0</v>
      </c>
      <c r="IL115" s="174">
        <f t="shared" si="231"/>
        <v>0</v>
      </c>
      <c r="IM115" s="175">
        <f t="shared" si="231"/>
        <v>0</v>
      </c>
      <c r="IN115" s="175">
        <f t="shared" si="231"/>
        <v>0</v>
      </c>
      <c r="IO115" s="175">
        <f t="shared" si="231"/>
        <v>0</v>
      </c>
      <c r="IP115" s="175">
        <f t="shared" si="231"/>
        <v>0</v>
      </c>
      <c r="IQ115" s="175">
        <f t="shared" si="231"/>
        <v>0</v>
      </c>
      <c r="IR115" s="176">
        <f t="shared" si="231"/>
        <v>0</v>
      </c>
      <c r="IS115" s="174">
        <f t="shared" si="231"/>
        <v>0</v>
      </c>
      <c r="IT115" s="175">
        <f t="shared" si="231"/>
        <v>0</v>
      </c>
      <c r="IU115" s="175">
        <f t="shared" si="231"/>
        <v>0</v>
      </c>
      <c r="IV115" s="175">
        <f t="shared" si="231"/>
        <v>0</v>
      </c>
      <c r="IW115" s="175">
        <f t="shared" si="231"/>
        <v>0</v>
      </c>
      <c r="IX115" s="175">
        <f t="shared" si="231"/>
        <v>0</v>
      </c>
      <c r="IY115" s="176">
        <f t="shared" si="231"/>
        <v>0</v>
      </c>
      <c r="IZ115" s="177">
        <f t="shared" si="231"/>
        <v>0</v>
      </c>
      <c r="JA115" s="175">
        <f t="shared" si="231"/>
        <v>0</v>
      </c>
      <c r="JB115" s="175">
        <f t="shared" ref="JB115:LM115" si="232">COUNTIF(JB116:JB145,"DE")+COUNTIF(JB116:JB145,"ÉJ")+COUNTIF(JB116:JB145,"N")+COUNTIF(JB116:JB145,"É")+COUNTIF(JB116:JB145,"DU")+COUNTIF(JB116:JB145,"&gt;0")</f>
        <v>0</v>
      </c>
      <c r="JC115" s="175">
        <f t="shared" si="232"/>
        <v>0</v>
      </c>
      <c r="JD115" s="175">
        <f t="shared" si="232"/>
        <v>0</v>
      </c>
      <c r="JE115" s="175">
        <f t="shared" si="232"/>
        <v>0</v>
      </c>
      <c r="JF115" s="176">
        <f t="shared" si="232"/>
        <v>0</v>
      </c>
      <c r="JG115" s="174">
        <f t="shared" si="232"/>
        <v>0</v>
      </c>
      <c r="JH115" s="175">
        <f t="shared" si="232"/>
        <v>0</v>
      </c>
      <c r="JI115" s="175">
        <f t="shared" si="232"/>
        <v>0</v>
      </c>
      <c r="JJ115" s="175">
        <f t="shared" si="232"/>
        <v>0</v>
      </c>
      <c r="JK115" s="175">
        <f t="shared" si="232"/>
        <v>0</v>
      </c>
      <c r="JL115" s="175">
        <f t="shared" si="232"/>
        <v>0</v>
      </c>
      <c r="JM115" s="176">
        <f t="shared" si="232"/>
        <v>0</v>
      </c>
      <c r="JN115" s="174">
        <f t="shared" si="232"/>
        <v>0</v>
      </c>
      <c r="JO115" s="175">
        <f t="shared" si="232"/>
        <v>0</v>
      </c>
      <c r="JP115" s="175">
        <f t="shared" si="232"/>
        <v>0</v>
      </c>
      <c r="JQ115" s="175">
        <f t="shared" si="232"/>
        <v>0</v>
      </c>
      <c r="JR115" s="175">
        <f t="shared" si="232"/>
        <v>0</v>
      </c>
      <c r="JS115" s="175">
        <f t="shared" si="232"/>
        <v>0</v>
      </c>
      <c r="JT115" s="176">
        <f t="shared" si="232"/>
        <v>0</v>
      </c>
      <c r="JU115" s="177">
        <f t="shared" si="232"/>
        <v>0</v>
      </c>
      <c r="JV115" s="175">
        <f t="shared" si="232"/>
        <v>0</v>
      </c>
      <c r="JW115" s="175">
        <f t="shared" si="232"/>
        <v>0</v>
      </c>
      <c r="JX115" s="175">
        <f t="shared" si="232"/>
        <v>0</v>
      </c>
      <c r="JY115" s="175">
        <f t="shared" si="232"/>
        <v>0</v>
      </c>
      <c r="JZ115" s="175">
        <f t="shared" si="232"/>
        <v>0</v>
      </c>
      <c r="KA115" s="176">
        <f t="shared" si="232"/>
        <v>0</v>
      </c>
      <c r="KB115" s="174">
        <f t="shared" si="232"/>
        <v>0</v>
      </c>
      <c r="KC115" s="175">
        <f t="shared" si="232"/>
        <v>0</v>
      </c>
      <c r="KD115" s="175">
        <f t="shared" si="232"/>
        <v>0</v>
      </c>
      <c r="KE115" s="175">
        <f t="shared" si="232"/>
        <v>0</v>
      </c>
      <c r="KF115" s="175">
        <f t="shared" si="232"/>
        <v>0</v>
      </c>
      <c r="KG115" s="175">
        <f t="shared" si="232"/>
        <v>0</v>
      </c>
      <c r="KH115" s="176">
        <f t="shared" si="232"/>
        <v>0</v>
      </c>
      <c r="KI115" s="174">
        <f t="shared" si="232"/>
        <v>0</v>
      </c>
      <c r="KJ115" s="175">
        <f t="shared" si="232"/>
        <v>0</v>
      </c>
      <c r="KK115" s="175">
        <f t="shared" si="232"/>
        <v>0</v>
      </c>
      <c r="KL115" s="175">
        <f t="shared" si="232"/>
        <v>0</v>
      </c>
      <c r="KM115" s="175">
        <f t="shared" si="232"/>
        <v>0</v>
      </c>
      <c r="KN115" s="175">
        <f t="shared" si="232"/>
        <v>0</v>
      </c>
      <c r="KO115" s="176">
        <f t="shared" si="232"/>
        <v>0</v>
      </c>
      <c r="KP115" s="177">
        <f t="shared" si="232"/>
        <v>0</v>
      </c>
      <c r="KQ115" s="175">
        <f t="shared" si="232"/>
        <v>0</v>
      </c>
      <c r="KR115" s="175">
        <f t="shared" si="232"/>
        <v>0</v>
      </c>
      <c r="KS115" s="175">
        <f t="shared" si="232"/>
        <v>0</v>
      </c>
      <c r="KT115" s="175">
        <f t="shared" si="232"/>
        <v>0</v>
      </c>
      <c r="KU115" s="175">
        <f t="shared" si="232"/>
        <v>0</v>
      </c>
      <c r="KV115" s="176">
        <f t="shared" si="232"/>
        <v>0</v>
      </c>
      <c r="KW115" s="174">
        <f t="shared" si="232"/>
        <v>0</v>
      </c>
      <c r="KX115" s="175">
        <f t="shared" si="232"/>
        <v>0</v>
      </c>
      <c r="KY115" s="175">
        <f t="shared" si="232"/>
        <v>0</v>
      </c>
      <c r="KZ115" s="175">
        <f t="shared" si="232"/>
        <v>0</v>
      </c>
      <c r="LA115" s="175">
        <f t="shared" si="232"/>
        <v>0</v>
      </c>
      <c r="LB115" s="175">
        <f t="shared" si="232"/>
        <v>0</v>
      </c>
      <c r="LC115" s="176">
        <f t="shared" si="232"/>
        <v>0</v>
      </c>
      <c r="LD115" s="171">
        <f t="shared" si="232"/>
        <v>0</v>
      </c>
      <c r="LE115" s="173">
        <f t="shared" si="232"/>
        <v>0</v>
      </c>
      <c r="LF115" s="173">
        <f t="shared" si="232"/>
        <v>0</v>
      </c>
      <c r="LG115" s="173">
        <f t="shared" si="232"/>
        <v>0</v>
      </c>
      <c r="LH115" s="173">
        <f t="shared" si="232"/>
        <v>0</v>
      </c>
      <c r="LI115" s="173">
        <f t="shared" si="232"/>
        <v>0</v>
      </c>
      <c r="LJ115" s="172">
        <f t="shared" si="232"/>
        <v>0</v>
      </c>
      <c r="LK115" s="171">
        <f t="shared" si="232"/>
        <v>0</v>
      </c>
      <c r="LL115" s="173">
        <f t="shared" si="232"/>
        <v>0</v>
      </c>
      <c r="LM115" s="173">
        <f t="shared" si="232"/>
        <v>0</v>
      </c>
      <c r="LN115" s="173">
        <f t="shared" ref="LN115:NN115" si="233">COUNTIF(LN116:LN145,"DE")+COUNTIF(LN116:LN145,"ÉJ")+COUNTIF(LN116:LN145,"N")+COUNTIF(LN116:LN145,"É")+COUNTIF(LN116:LN145,"DU")+COUNTIF(LN116:LN145,"&gt;0")</f>
        <v>0</v>
      </c>
      <c r="LO115" s="173">
        <f t="shared" si="233"/>
        <v>0</v>
      </c>
      <c r="LP115" s="173">
        <f t="shared" si="233"/>
        <v>0</v>
      </c>
      <c r="LQ115" s="172">
        <f t="shared" si="233"/>
        <v>0</v>
      </c>
      <c r="LR115" s="179">
        <f t="shared" si="233"/>
        <v>0</v>
      </c>
      <c r="LS115" s="173">
        <f t="shared" si="233"/>
        <v>0</v>
      </c>
      <c r="LT115" s="173">
        <f t="shared" si="233"/>
        <v>0</v>
      </c>
      <c r="LU115" s="173">
        <f t="shared" si="233"/>
        <v>0</v>
      </c>
      <c r="LV115" s="173">
        <f t="shared" si="233"/>
        <v>0</v>
      </c>
      <c r="LW115" s="173">
        <f t="shared" si="233"/>
        <v>0</v>
      </c>
      <c r="LX115" s="172">
        <f t="shared" si="233"/>
        <v>0</v>
      </c>
      <c r="LY115" s="171">
        <f t="shared" si="233"/>
        <v>0</v>
      </c>
      <c r="LZ115" s="173">
        <f t="shared" si="233"/>
        <v>0</v>
      </c>
      <c r="MA115" s="173">
        <f t="shared" si="233"/>
        <v>0</v>
      </c>
      <c r="MB115" s="173">
        <f t="shared" si="233"/>
        <v>0</v>
      </c>
      <c r="MC115" s="173">
        <f t="shared" si="233"/>
        <v>0</v>
      </c>
      <c r="MD115" s="173">
        <f t="shared" si="233"/>
        <v>0</v>
      </c>
      <c r="ME115" s="172">
        <f t="shared" si="233"/>
        <v>0</v>
      </c>
      <c r="MF115" s="171">
        <f t="shared" si="233"/>
        <v>0</v>
      </c>
      <c r="MG115" s="173">
        <f t="shared" si="233"/>
        <v>0</v>
      </c>
      <c r="MH115" s="173">
        <f t="shared" si="233"/>
        <v>0</v>
      </c>
      <c r="MI115" s="173">
        <f t="shared" si="233"/>
        <v>0</v>
      </c>
      <c r="MJ115" s="173">
        <f t="shared" si="233"/>
        <v>0</v>
      </c>
      <c r="MK115" s="173">
        <f t="shared" si="233"/>
        <v>0</v>
      </c>
      <c r="ML115" s="172">
        <f t="shared" si="233"/>
        <v>0</v>
      </c>
      <c r="MM115" s="171">
        <f t="shared" si="233"/>
        <v>0</v>
      </c>
      <c r="MN115" s="173">
        <f t="shared" si="233"/>
        <v>0</v>
      </c>
      <c r="MO115" s="173">
        <f t="shared" si="233"/>
        <v>0</v>
      </c>
      <c r="MP115" s="173">
        <f t="shared" si="233"/>
        <v>0</v>
      </c>
      <c r="MQ115" s="173">
        <f t="shared" si="233"/>
        <v>0</v>
      </c>
      <c r="MR115" s="173">
        <f t="shared" si="233"/>
        <v>0</v>
      </c>
      <c r="MS115" s="172">
        <f t="shared" si="233"/>
        <v>0</v>
      </c>
      <c r="MT115" s="171">
        <f t="shared" si="233"/>
        <v>0</v>
      </c>
      <c r="MU115" s="173">
        <f t="shared" si="233"/>
        <v>0</v>
      </c>
      <c r="MV115" s="173">
        <f t="shared" si="233"/>
        <v>0</v>
      </c>
      <c r="MW115" s="173">
        <f t="shared" si="233"/>
        <v>0</v>
      </c>
      <c r="MX115" s="173">
        <f t="shared" si="233"/>
        <v>0</v>
      </c>
      <c r="MY115" s="173">
        <f t="shared" si="233"/>
        <v>0</v>
      </c>
      <c r="MZ115" s="172">
        <f t="shared" si="233"/>
        <v>0</v>
      </c>
      <c r="NA115" s="171">
        <f t="shared" si="233"/>
        <v>0</v>
      </c>
      <c r="NB115" s="173">
        <f t="shared" si="233"/>
        <v>0</v>
      </c>
      <c r="NC115" s="173">
        <f t="shared" si="233"/>
        <v>0</v>
      </c>
      <c r="ND115" s="173">
        <f t="shared" si="233"/>
        <v>0</v>
      </c>
      <c r="NE115" s="173">
        <f t="shared" si="233"/>
        <v>0</v>
      </c>
      <c r="NF115" s="173">
        <f t="shared" si="233"/>
        <v>0</v>
      </c>
      <c r="NG115" s="172">
        <f t="shared" si="233"/>
        <v>0</v>
      </c>
      <c r="NH115" s="171">
        <f t="shared" si="233"/>
        <v>0</v>
      </c>
      <c r="NI115" s="173">
        <f t="shared" si="233"/>
        <v>0</v>
      </c>
      <c r="NJ115" s="173">
        <f t="shared" si="233"/>
        <v>0</v>
      </c>
      <c r="NK115" s="173">
        <f t="shared" si="233"/>
        <v>0</v>
      </c>
      <c r="NL115" s="173">
        <f t="shared" si="233"/>
        <v>0</v>
      </c>
      <c r="NM115" s="173">
        <f t="shared" si="233"/>
        <v>0</v>
      </c>
      <c r="NN115" s="172">
        <f t="shared" si="233"/>
        <v>0</v>
      </c>
      <c r="NO115" s="140"/>
      <c r="NP115" s="140"/>
      <c r="NQ115" s="140"/>
      <c r="NR115" s="140"/>
      <c r="NS115" s="140"/>
      <c r="NT115" s="140"/>
      <c r="NU115" s="140"/>
      <c r="NV115" s="140"/>
      <c r="NW115" s="140"/>
      <c r="NX115" s="140"/>
      <c r="NY115" s="140"/>
      <c r="NZ115" s="140"/>
      <c r="OA115" s="140"/>
      <c r="OB115" s="140"/>
      <c r="OC115" s="140"/>
      <c r="OD115" s="140"/>
      <c r="OE115" s="140"/>
      <c r="OF115" s="140"/>
      <c r="OG115" s="140"/>
      <c r="OH115" s="140"/>
      <c r="OI115" s="140"/>
      <c r="OJ115" s="140"/>
      <c r="OK115" s="140"/>
      <c r="OL115" s="140"/>
      <c r="OM115" s="140"/>
      <c r="ON115" s="140"/>
      <c r="OO115" s="140"/>
      <c r="OP115" s="140"/>
      <c r="OQ115" s="140"/>
      <c r="OR115" s="140"/>
      <c r="OS115" s="140"/>
      <c r="OT115" s="140"/>
      <c r="OU115" s="140"/>
      <c r="OV115" s="140"/>
      <c r="OW115" s="140"/>
      <c r="OX115" s="140"/>
      <c r="OY115" s="140"/>
      <c r="OZ115" s="140"/>
      <c r="PA115" s="140"/>
      <c r="PB115" s="140"/>
      <c r="PC115" s="140"/>
      <c r="PD115" s="140"/>
      <c r="PE115" s="140"/>
      <c r="PF115" s="140"/>
      <c r="PG115" s="140"/>
      <c r="PH115" s="140"/>
      <c r="PI115" s="140"/>
      <c r="PJ115" s="140"/>
      <c r="PK115" s="140"/>
      <c r="PL115" s="140"/>
      <c r="PM115" s="140"/>
      <c r="PN115" s="140"/>
      <c r="PO115" s="140"/>
      <c r="PP115" s="140"/>
      <c r="PQ115" s="140"/>
      <c r="PR115" s="140"/>
      <c r="PS115" s="140"/>
      <c r="PT115" s="140"/>
      <c r="PU115" s="140"/>
      <c r="PV115" s="140"/>
      <c r="PW115" s="140"/>
      <c r="PX115" s="140"/>
      <c r="PY115" s="140"/>
      <c r="PZ115" s="140"/>
      <c r="QA115" s="140"/>
      <c r="QB115" s="140"/>
      <c r="QC115" s="140"/>
      <c r="QD115" s="140"/>
      <c r="QE115" s="140"/>
      <c r="QF115" s="140"/>
      <c r="QG115" s="140"/>
      <c r="QH115" s="140"/>
      <c r="QI115" s="140"/>
      <c r="QJ115" s="140"/>
      <c r="QK115" s="140"/>
      <c r="QL115" s="140"/>
      <c r="QM115" s="140"/>
      <c r="QN115" s="140"/>
      <c r="QO115" s="140"/>
      <c r="QP115" s="140"/>
      <c r="QQ115" s="140"/>
      <c r="QR115" s="140"/>
      <c r="QS115" s="140"/>
      <c r="QT115" s="140"/>
      <c r="QU115" s="140"/>
      <c r="QV115" s="140"/>
      <c r="QW115" s="140"/>
      <c r="QX115" s="140"/>
      <c r="QY115" s="140"/>
      <c r="QZ115" s="140"/>
      <c r="RA115" s="140"/>
      <c r="RB115" s="140"/>
      <c r="RC115" s="140"/>
      <c r="RD115" s="140"/>
      <c r="RE115" s="140"/>
      <c r="RF115" s="140"/>
      <c r="RG115" s="140"/>
      <c r="RH115" s="140"/>
      <c r="RI115" s="140"/>
      <c r="RJ115" s="140"/>
      <c r="RK115" s="140"/>
      <c r="RL115" s="140"/>
      <c r="RM115" s="140"/>
      <c r="RN115" s="140"/>
      <c r="RO115" s="140"/>
      <c r="RP115" s="140"/>
      <c r="RQ115" s="140"/>
      <c r="RR115" s="140"/>
      <c r="RS115" s="140"/>
      <c r="RT115" s="140"/>
      <c r="RU115" s="140"/>
      <c r="RV115" s="140"/>
      <c r="RW115" s="140"/>
      <c r="RX115" s="140"/>
      <c r="RY115" s="140"/>
      <c r="RZ115" s="140"/>
      <c r="SA115" s="140"/>
      <c r="SB115" s="140"/>
      <c r="SC115" s="140"/>
      <c r="SD115" s="140"/>
      <c r="SE115" s="140"/>
      <c r="SF115" s="140"/>
      <c r="SG115" s="140"/>
      <c r="SH115" s="140"/>
      <c r="SI115" s="140"/>
      <c r="SJ115" s="140"/>
      <c r="SK115" s="140"/>
      <c r="SL115" s="140"/>
      <c r="SM115" s="140"/>
      <c r="SN115" s="140"/>
      <c r="SO115" s="140"/>
      <c r="SP115" s="140"/>
      <c r="SQ115" s="140"/>
      <c r="SR115" s="140"/>
      <c r="SS115" s="140"/>
      <c r="ST115" s="140"/>
      <c r="SU115" s="140"/>
      <c r="SV115" s="140"/>
      <c r="SW115" s="140"/>
      <c r="SX115" s="140"/>
      <c r="SY115" s="140"/>
      <c r="SZ115" s="140"/>
      <c r="TA115" s="140"/>
      <c r="TB115" s="140"/>
      <c r="TC115" s="140"/>
      <c r="TD115" s="140"/>
      <c r="TE115" s="140"/>
      <c r="TF115" s="140"/>
      <c r="TG115" s="140"/>
      <c r="TH115" s="140"/>
      <c r="TI115" s="140"/>
      <c r="TJ115" s="140"/>
      <c r="TK115" s="140"/>
      <c r="TL115" s="140"/>
      <c r="TM115" s="140"/>
      <c r="TN115" s="140"/>
      <c r="TO115" s="140"/>
      <c r="TP115" s="140"/>
      <c r="TQ115" s="140"/>
      <c r="TR115" s="140"/>
      <c r="TS115" s="140"/>
      <c r="TT115" s="140"/>
      <c r="TU115" s="140"/>
      <c r="TV115" s="140"/>
      <c r="TW115" s="140"/>
      <c r="TX115" s="140"/>
      <c r="TY115" s="140"/>
      <c r="TZ115" s="140"/>
      <c r="UA115" s="140"/>
      <c r="UB115" s="140"/>
      <c r="UC115" s="140"/>
      <c r="UD115" s="140"/>
      <c r="UE115" s="140"/>
      <c r="UF115" s="140"/>
      <c r="UG115" s="140"/>
      <c r="UH115" s="140"/>
      <c r="UI115" s="140"/>
      <c r="UJ115" s="140"/>
      <c r="UK115" s="140"/>
      <c r="UL115" s="140"/>
      <c r="UM115" s="140"/>
      <c r="UN115" s="140"/>
      <c r="UO115" s="140"/>
      <c r="UP115" s="140"/>
      <c r="UQ115" s="140"/>
      <c r="UR115" s="141"/>
    </row>
    <row r="116" spans="1:564" ht="12" hidden="1" thickTop="1" x14ac:dyDescent="0.2">
      <c r="A116" s="938">
        <f>alapadatok!A97</f>
        <v>1</v>
      </c>
      <c r="B116" s="676" t="str">
        <f>IF(alapadatok!C97="","",alapadatok!C97)</f>
        <v/>
      </c>
      <c r="C116" s="677" t="str">
        <f>IF(alapadatok!B97="","",alapadatok!B97)</f>
        <v/>
      </c>
      <c r="D116" s="677" t="str">
        <f>IF(alapadatok!D97="","",alapadatok!D97)</f>
        <v/>
      </c>
      <c r="E116" s="947" t="str">
        <f>IF(alapadatok!K97="","",alapadatok!K97)</f>
        <v/>
      </c>
      <c r="F116" s="1145"/>
      <c r="G116" s="1146"/>
      <c r="H116" s="1144"/>
      <c r="I116" s="1143"/>
      <c r="J116" s="1143"/>
      <c r="K116" s="1143"/>
      <c r="L116" s="1143"/>
      <c r="M116" s="1143"/>
      <c r="N116" s="1146"/>
      <c r="O116" s="1144"/>
      <c r="P116" s="1143"/>
      <c r="Q116" s="1143"/>
      <c r="R116" s="1143"/>
      <c r="S116" s="1143"/>
      <c r="T116" s="1143"/>
      <c r="U116" s="1146"/>
      <c r="V116" s="1144"/>
      <c r="W116" s="1143"/>
      <c r="X116" s="1143"/>
      <c r="Y116" s="1143"/>
      <c r="Z116" s="1143"/>
      <c r="AA116" s="1143"/>
      <c r="AB116" s="1146"/>
      <c r="AC116" s="1144"/>
      <c r="AD116" s="1143"/>
      <c r="AE116" s="1143"/>
      <c r="AF116" s="1143"/>
      <c r="AG116" s="1143"/>
      <c r="AH116" s="1143"/>
      <c r="AI116" s="1146"/>
      <c r="AJ116" s="1143"/>
      <c r="AK116" s="1143"/>
      <c r="AL116" s="1143"/>
      <c r="AM116" s="1143"/>
      <c r="AN116" s="1143"/>
      <c r="AO116" s="1143"/>
      <c r="AP116" s="1146"/>
      <c r="AQ116" s="1143"/>
      <c r="AR116" s="1143"/>
      <c r="AS116" s="1143"/>
      <c r="AT116" s="1143"/>
      <c r="AU116" s="1143"/>
      <c r="AV116" s="1143"/>
      <c r="AW116" s="1146"/>
      <c r="AX116" s="1144"/>
      <c r="AY116" s="1143"/>
      <c r="AZ116" s="1143"/>
      <c r="BA116" s="1143"/>
      <c r="BB116" s="1143"/>
      <c r="BC116" s="1143"/>
      <c r="BD116" s="1146"/>
      <c r="BE116" s="1144"/>
      <c r="BF116" s="1143"/>
      <c r="BG116" s="1143"/>
      <c r="BH116" s="1143"/>
      <c r="BI116" s="1143"/>
      <c r="BJ116" s="1143"/>
      <c r="BK116" s="1146"/>
      <c r="BL116" s="1144"/>
      <c r="BM116" s="1143"/>
      <c r="BN116" s="1143"/>
      <c r="BO116" s="1143"/>
      <c r="BP116" s="1143"/>
      <c r="BQ116" s="454" t="str">
        <f t="shared" ref="BQ116:BQ118" si="234">IF($C116="","",BQ$114)</f>
        <v/>
      </c>
      <c r="BR116" s="761" t="str">
        <f t="shared" ref="BR116:EC145" si="235">IF($C116="","",BR$114)</f>
        <v/>
      </c>
      <c r="BS116" s="759" t="str">
        <f t="shared" si="235"/>
        <v/>
      </c>
      <c r="BT116" s="454" t="str">
        <f t="shared" si="235"/>
        <v/>
      </c>
      <c r="BU116" s="454" t="str">
        <f t="shared" si="235"/>
        <v/>
      </c>
      <c r="BV116" s="454" t="str">
        <f t="shared" si="235"/>
        <v/>
      </c>
      <c r="BW116" s="454" t="str">
        <f t="shared" si="235"/>
        <v/>
      </c>
      <c r="BX116" s="454" t="str">
        <f t="shared" si="235"/>
        <v/>
      </c>
      <c r="BY116" s="761" t="str">
        <f t="shared" si="235"/>
        <v/>
      </c>
      <c r="BZ116" s="759" t="str">
        <f t="shared" si="235"/>
        <v/>
      </c>
      <c r="CA116" s="454" t="str">
        <f t="shared" si="235"/>
        <v/>
      </c>
      <c r="CB116" s="454" t="str">
        <f t="shared" si="235"/>
        <v/>
      </c>
      <c r="CC116" s="454" t="str">
        <f t="shared" si="235"/>
        <v/>
      </c>
      <c r="CD116" s="454" t="str">
        <f t="shared" si="235"/>
        <v/>
      </c>
      <c r="CE116" s="454" t="str">
        <f t="shared" si="235"/>
        <v/>
      </c>
      <c r="CF116" s="761" t="str">
        <f t="shared" si="235"/>
        <v/>
      </c>
      <c r="CG116" s="759" t="str">
        <f t="shared" si="235"/>
        <v/>
      </c>
      <c r="CH116" s="454" t="str">
        <f t="shared" si="235"/>
        <v/>
      </c>
      <c r="CI116" s="454" t="str">
        <f t="shared" si="235"/>
        <v/>
      </c>
      <c r="CJ116" s="454" t="str">
        <f t="shared" si="235"/>
        <v/>
      </c>
      <c r="CK116" s="455" t="str">
        <f t="shared" si="235"/>
        <v/>
      </c>
      <c r="CL116" s="454" t="str">
        <f t="shared" si="235"/>
        <v/>
      </c>
      <c r="CM116" s="761" t="str">
        <f t="shared" si="235"/>
        <v/>
      </c>
      <c r="CN116" s="759" t="str">
        <f t="shared" si="235"/>
        <v/>
      </c>
      <c r="CO116" s="454" t="str">
        <f t="shared" si="235"/>
        <v/>
      </c>
      <c r="CP116" s="454" t="str">
        <f t="shared" si="235"/>
        <v/>
      </c>
      <c r="CQ116" s="454" t="str">
        <f t="shared" si="235"/>
        <v/>
      </c>
      <c r="CR116" s="454" t="str">
        <f t="shared" si="235"/>
        <v/>
      </c>
      <c r="CS116" s="454" t="str">
        <f t="shared" si="235"/>
        <v/>
      </c>
      <c r="CT116" s="761" t="str">
        <f t="shared" si="235"/>
        <v/>
      </c>
      <c r="CU116" s="950" t="str">
        <f t="shared" si="235"/>
        <v/>
      </c>
      <c r="CV116" s="454" t="str">
        <f t="shared" si="235"/>
        <v/>
      </c>
      <c r="CW116" s="454" t="str">
        <f t="shared" si="235"/>
        <v/>
      </c>
      <c r="CX116" s="454" t="str">
        <f t="shared" si="235"/>
        <v/>
      </c>
      <c r="CY116" s="454" t="str">
        <f t="shared" si="235"/>
        <v/>
      </c>
      <c r="CZ116" s="454" t="str">
        <f t="shared" si="235"/>
        <v/>
      </c>
      <c r="DA116" s="761" t="str">
        <f t="shared" si="235"/>
        <v/>
      </c>
      <c r="DB116" s="759" t="str">
        <f t="shared" si="235"/>
        <v/>
      </c>
      <c r="DC116" s="454" t="str">
        <f t="shared" si="235"/>
        <v/>
      </c>
      <c r="DD116" s="454" t="str">
        <f t="shared" si="235"/>
        <v/>
      </c>
      <c r="DE116" s="454" t="str">
        <f t="shared" si="235"/>
        <v/>
      </c>
      <c r="DF116" s="454" t="str">
        <f t="shared" si="235"/>
        <v/>
      </c>
      <c r="DG116" s="454" t="str">
        <f t="shared" si="235"/>
        <v/>
      </c>
      <c r="DH116" s="761" t="str">
        <f t="shared" si="235"/>
        <v/>
      </c>
      <c r="DI116" s="759" t="str">
        <f t="shared" si="235"/>
        <v/>
      </c>
      <c r="DJ116" s="454" t="str">
        <f t="shared" si="235"/>
        <v/>
      </c>
      <c r="DK116" s="454" t="str">
        <f t="shared" si="235"/>
        <v/>
      </c>
      <c r="DL116" s="454" t="str">
        <f t="shared" si="235"/>
        <v/>
      </c>
      <c r="DM116" s="454" t="str">
        <f t="shared" si="235"/>
        <v/>
      </c>
      <c r="DN116" s="454" t="str">
        <f t="shared" si="235"/>
        <v/>
      </c>
      <c r="DO116" s="761" t="str">
        <f t="shared" si="235"/>
        <v/>
      </c>
      <c r="DP116" s="759" t="str">
        <f t="shared" si="235"/>
        <v/>
      </c>
      <c r="DQ116" s="454" t="str">
        <f t="shared" si="235"/>
        <v/>
      </c>
      <c r="DR116" s="454" t="str">
        <f t="shared" si="235"/>
        <v/>
      </c>
      <c r="DS116" s="454" t="str">
        <f t="shared" si="235"/>
        <v/>
      </c>
      <c r="DT116" s="454" t="str">
        <f t="shared" si="235"/>
        <v/>
      </c>
      <c r="DU116" s="454" t="str">
        <f t="shared" si="235"/>
        <v/>
      </c>
      <c r="DV116" s="761" t="str">
        <f t="shared" si="235"/>
        <v/>
      </c>
      <c r="DW116" s="759" t="str">
        <f t="shared" si="235"/>
        <v/>
      </c>
      <c r="DX116" s="454" t="str">
        <f t="shared" si="235"/>
        <v/>
      </c>
      <c r="DY116" s="454" t="str">
        <f t="shared" si="235"/>
        <v/>
      </c>
      <c r="DZ116" s="454" t="str">
        <f t="shared" si="235"/>
        <v/>
      </c>
      <c r="EA116" s="951" t="str">
        <f t="shared" si="235"/>
        <v/>
      </c>
      <c r="EB116" s="454" t="str">
        <f t="shared" si="235"/>
        <v/>
      </c>
      <c r="EC116" s="648" t="str">
        <f t="shared" si="235"/>
        <v/>
      </c>
      <c r="ED116" s="759" t="str">
        <f t="shared" ref="ED116:GO119" si="236">IF($C116="","",ED$114)</f>
        <v/>
      </c>
      <c r="EE116" s="454" t="str">
        <f t="shared" si="236"/>
        <v/>
      </c>
      <c r="EF116" s="454" t="str">
        <f t="shared" si="236"/>
        <v/>
      </c>
      <c r="EG116" s="454" t="str">
        <f t="shared" si="236"/>
        <v/>
      </c>
      <c r="EH116" s="454" t="str">
        <f t="shared" si="236"/>
        <v/>
      </c>
      <c r="EI116" s="454" t="str">
        <f t="shared" si="236"/>
        <v/>
      </c>
      <c r="EJ116" s="761" t="str">
        <f t="shared" si="236"/>
        <v/>
      </c>
      <c r="EK116" s="759" t="str">
        <f t="shared" si="236"/>
        <v/>
      </c>
      <c r="EL116" s="454" t="str">
        <f t="shared" si="236"/>
        <v/>
      </c>
      <c r="EM116" s="454" t="str">
        <f t="shared" si="236"/>
        <v/>
      </c>
      <c r="EN116" s="454" t="str">
        <f t="shared" si="236"/>
        <v/>
      </c>
      <c r="EO116" s="454" t="str">
        <f t="shared" si="236"/>
        <v/>
      </c>
      <c r="EP116" s="454" t="str">
        <f t="shared" si="236"/>
        <v/>
      </c>
      <c r="EQ116" s="761" t="str">
        <f t="shared" si="236"/>
        <v/>
      </c>
      <c r="ER116" s="759" t="str">
        <f t="shared" si="236"/>
        <v/>
      </c>
      <c r="ES116" s="454" t="str">
        <f t="shared" si="236"/>
        <v/>
      </c>
      <c r="ET116" s="454" t="str">
        <f t="shared" si="236"/>
        <v/>
      </c>
      <c r="EU116" s="454" t="str">
        <f t="shared" si="236"/>
        <v/>
      </c>
      <c r="EV116" s="454" t="str">
        <f t="shared" si="236"/>
        <v/>
      </c>
      <c r="EW116" s="454" t="str">
        <f t="shared" si="236"/>
        <v/>
      </c>
      <c r="EX116" s="761" t="str">
        <f t="shared" si="236"/>
        <v/>
      </c>
      <c r="EY116" s="759" t="str">
        <f t="shared" si="236"/>
        <v/>
      </c>
      <c r="EZ116" s="454" t="str">
        <f t="shared" si="236"/>
        <v/>
      </c>
      <c r="FA116" s="454" t="str">
        <f t="shared" si="236"/>
        <v/>
      </c>
      <c r="FB116" s="454" t="str">
        <f t="shared" si="236"/>
        <v/>
      </c>
      <c r="FC116" s="454" t="str">
        <f t="shared" si="236"/>
        <v/>
      </c>
      <c r="FD116" s="454" t="str">
        <f t="shared" si="236"/>
        <v/>
      </c>
      <c r="FE116" s="761" t="str">
        <f t="shared" si="236"/>
        <v/>
      </c>
      <c r="FF116" s="759" t="str">
        <f t="shared" si="236"/>
        <v/>
      </c>
      <c r="FG116" s="454" t="str">
        <f t="shared" si="236"/>
        <v/>
      </c>
      <c r="FH116" s="454" t="str">
        <f t="shared" si="236"/>
        <v/>
      </c>
      <c r="FI116" s="454" t="str">
        <f t="shared" si="236"/>
        <v/>
      </c>
      <c r="FJ116" s="454" t="str">
        <f t="shared" si="236"/>
        <v/>
      </c>
      <c r="FK116" s="454" t="str">
        <f t="shared" si="236"/>
        <v/>
      </c>
      <c r="FL116" s="761" t="str">
        <f t="shared" si="236"/>
        <v/>
      </c>
      <c r="FM116" s="759" t="str">
        <f t="shared" si="236"/>
        <v/>
      </c>
      <c r="FN116" s="454" t="str">
        <f t="shared" si="236"/>
        <v/>
      </c>
      <c r="FO116" s="454" t="str">
        <f t="shared" si="236"/>
        <v/>
      </c>
      <c r="FP116" s="454" t="str">
        <f t="shared" si="236"/>
        <v/>
      </c>
      <c r="FQ116" s="454" t="str">
        <f t="shared" si="236"/>
        <v/>
      </c>
      <c r="FR116" s="454" t="str">
        <f t="shared" si="236"/>
        <v/>
      </c>
      <c r="FS116" s="761" t="str">
        <f t="shared" si="236"/>
        <v/>
      </c>
      <c r="FT116" s="759" t="str">
        <f t="shared" si="236"/>
        <v/>
      </c>
      <c r="FU116" s="454" t="str">
        <f t="shared" si="236"/>
        <v/>
      </c>
      <c r="FV116" s="454" t="str">
        <f t="shared" si="236"/>
        <v/>
      </c>
      <c r="FW116" s="454" t="str">
        <f t="shared" si="236"/>
        <v/>
      </c>
      <c r="FX116" s="454" t="str">
        <f t="shared" si="236"/>
        <v/>
      </c>
      <c r="FY116" s="454" t="str">
        <f t="shared" si="236"/>
        <v/>
      </c>
      <c r="FZ116" s="761" t="str">
        <f t="shared" si="236"/>
        <v/>
      </c>
      <c r="GA116" s="759" t="str">
        <f t="shared" si="236"/>
        <v/>
      </c>
      <c r="GB116" s="454" t="str">
        <f t="shared" si="236"/>
        <v/>
      </c>
      <c r="GC116" s="454" t="str">
        <f t="shared" si="236"/>
        <v/>
      </c>
      <c r="GD116" s="454" t="str">
        <f t="shared" si="236"/>
        <v/>
      </c>
      <c r="GE116" s="454" t="str">
        <f t="shared" si="236"/>
        <v/>
      </c>
      <c r="GF116" s="761" t="str">
        <f t="shared" si="236"/>
        <v/>
      </c>
      <c r="GG116" s="759" t="str">
        <f t="shared" si="236"/>
        <v/>
      </c>
      <c r="GH116" s="454" t="str">
        <f t="shared" si="236"/>
        <v/>
      </c>
      <c r="GI116" s="454" t="str">
        <f t="shared" si="236"/>
        <v/>
      </c>
      <c r="GJ116" s="454" t="str">
        <f t="shared" si="236"/>
        <v/>
      </c>
      <c r="GK116" s="454" t="str">
        <f t="shared" si="236"/>
        <v/>
      </c>
      <c r="GL116" s="454" t="str">
        <f t="shared" si="236"/>
        <v/>
      </c>
      <c r="GM116" s="454" t="str">
        <f t="shared" si="236"/>
        <v/>
      </c>
      <c r="GN116" s="648" t="str">
        <f t="shared" si="236"/>
        <v/>
      </c>
      <c r="GO116" s="759" t="str">
        <f t="shared" si="236"/>
        <v/>
      </c>
      <c r="GP116" s="454" t="str">
        <f t="shared" ref="GP116:JA145" si="237">IF($C116="","",GP$114)</f>
        <v/>
      </c>
      <c r="GQ116" s="454" t="str">
        <f t="shared" si="237"/>
        <v/>
      </c>
      <c r="GR116" s="454" t="str">
        <f t="shared" si="237"/>
        <v/>
      </c>
      <c r="GS116" s="454" t="str">
        <f t="shared" si="237"/>
        <v/>
      </c>
      <c r="GT116" s="454" t="str">
        <f t="shared" si="237"/>
        <v/>
      </c>
      <c r="GU116" s="761" t="str">
        <f t="shared" si="237"/>
        <v/>
      </c>
      <c r="GV116" s="759" t="str">
        <f t="shared" si="237"/>
        <v/>
      </c>
      <c r="GW116" s="454" t="str">
        <f t="shared" si="237"/>
        <v/>
      </c>
      <c r="GX116" s="454" t="str">
        <f t="shared" si="237"/>
        <v/>
      </c>
      <c r="GY116" s="454" t="str">
        <f t="shared" si="237"/>
        <v/>
      </c>
      <c r="GZ116" s="454" t="str">
        <f t="shared" si="237"/>
        <v/>
      </c>
      <c r="HA116" s="454" t="str">
        <f t="shared" si="237"/>
        <v/>
      </c>
      <c r="HB116" s="761" t="str">
        <f t="shared" si="237"/>
        <v/>
      </c>
      <c r="HC116" s="759" t="str">
        <f t="shared" si="237"/>
        <v/>
      </c>
      <c r="HD116" s="454" t="str">
        <f t="shared" si="237"/>
        <v/>
      </c>
      <c r="HE116" s="454" t="str">
        <f t="shared" si="237"/>
        <v/>
      </c>
      <c r="HF116" s="454" t="str">
        <f t="shared" si="237"/>
        <v/>
      </c>
      <c r="HG116" s="454" t="str">
        <f t="shared" si="237"/>
        <v/>
      </c>
      <c r="HH116" s="454" t="str">
        <f t="shared" si="237"/>
        <v/>
      </c>
      <c r="HI116" s="761" t="str">
        <f t="shared" si="237"/>
        <v/>
      </c>
      <c r="HJ116" s="759" t="str">
        <f t="shared" si="237"/>
        <v/>
      </c>
      <c r="HK116" s="454" t="str">
        <f t="shared" si="237"/>
        <v/>
      </c>
      <c r="HL116" s="454" t="str">
        <f t="shared" si="237"/>
        <v/>
      </c>
      <c r="HM116" s="454" t="str">
        <f t="shared" si="237"/>
        <v/>
      </c>
      <c r="HN116" s="454" t="str">
        <f t="shared" si="237"/>
        <v/>
      </c>
      <c r="HO116" s="454" t="str">
        <f t="shared" si="237"/>
        <v/>
      </c>
      <c r="HP116" s="761" t="str">
        <f t="shared" si="237"/>
        <v/>
      </c>
      <c r="HQ116" s="759" t="str">
        <f t="shared" si="237"/>
        <v/>
      </c>
      <c r="HR116" s="454" t="str">
        <f t="shared" si="237"/>
        <v/>
      </c>
      <c r="HS116" s="454" t="str">
        <f t="shared" si="237"/>
        <v/>
      </c>
      <c r="HT116" s="454" t="str">
        <f t="shared" si="237"/>
        <v/>
      </c>
      <c r="HU116" s="454" t="str">
        <f t="shared" si="237"/>
        <v/>
      </c>
      <c r="HV116" s="454" t="str">
        <f t="shared" si="237"/>
        <v/>
      </c>
      <c r="HW116" s="761" t="str">
        <f t="shared" si="237"/>
        <v/>
      </c>
      <c r="HX116" s="759" t="str">
        <f t="shared" si="237"/>
        <v/>
      </c>
      <c r="HY116" s="454" t="str">
        <f t="shared" si="237"/>
        <v/>
      </c>
      <c r="HZ116" s="454" t="str">
        <f t="shared" si="237"/>
        <v/>
      </c>
      <c r="IA116" s="454" t="str">
        <f t="shared" si="237"/>
        <v/>
      </c>
      <c r="IB116" s="454" t="str">
        <f t="shared" si="237"/>
        <v/>
      </c>
      <c r="IC116" s="454" t="str">
        <f t="shared" si="237"/>
        <v/>
      </c>
      <c r="ID116" s="761" t="str">
        <f t="shared" si="237"/>
        <v/>
      </c>
      <c r="IE116" s="759" t="str">
        <f t="shared" si="237"/>
        <v/>
      </c>
      <c r="IF116" s="454" t="str">
        <f t="shared" si="237"/>
        <v/>
      </c>
      <c r="IG116" s="454" t="str">
        <f t="shared" si="237"/>
        <v/>
      </c>
      <c r="IH116" s="454" t="str">
        <f t="shared" si="237"/>
        <v/>
      </c>
      <c r="II116" s="454" t="str">
        <f t="shared" si="237"/>
        <v/>
      </c>
      <c r="IJ116" s="454" t="str">
        <f t="shared" si="237"/>
        <v/>
      </c>
      <c r="IK116" s="761" t="str">
        <f t="shared" si="237"/>
        <v/>
      </c>
      <c r="IL116" s="759" t="str">
        <f t="shared" si="237"/>
        <v/>
      </c>
      <c r="IM116" s="454" t="str">
        <f t="shared" si="237"/>
        <v/>
      </c>
      <c r="IN116" s="454" t="str">
        <f t="shared" si="237"/>
        <v/>
      </c>
      <c r="IO116" s="454" t="str">
        <f t="shared" si="237"/>
        <v/>
      </c>
      <c r="IP116" s="454" t="str">
        <f t="shared" si="237"/>
        <v/>
      </c>
      <c r="IQ116" s="454" t="str">
        <f t="shared" si="237"/>
        <v/>
      </c>
      <c r="IR116" s="761" t="str">
        <f t="shared" si="237"/>
        <v/>
      </c>
      <c r="IS116" s="759" t="str">
        <f t="shared" si="237"/>
        <v/>
      </c>
      <c r="IT116" s="454" t="str">
        <f t="shared" si="237"/>
        <v/>
      </c>
      <c r="IU116" s="454" t="str">
        <f t="shared" si="237"/>
        <v/>
      </c>
      <c r="IV116" s="454" t="str">
        <f t="shared" si="237"/>
        <v/>
      </c>
      <c r="IW116" s="454" t="str">
        <f t="shared" si="237"/>
        <v/>
      </c>
      <c r="IX116" s="454" t="str">
        <f t="shared" si="237"/>
        <v/>
      </c>
      <c r="IY116" s="648" t="str">
        <f t="shared" si="237"/>
        <v/>
      </c>
      <c r="IZ116" s="759" t="str">
        <f t="shared" si="237"/>
        <v/>
      </c>
      <c r="JA116" s="454" t="str">
        <f t="shared" si="237"/>
        <v/>
      </c>
      <c r="JB116" s="454" t="str">
        <f t="shared" ref="JB116:LM119" si="238">IF($C116="","",JB$114)</f>
        <v/>
      </c>
      <c r="JC116" s="454" t="str">
        <f t="shared" si="238"/>
        <v/>
      </c>
      <c r="JD116" s="454" t="str">
        <f t="shared" si="238"/>
        <v/>
      </c>
      <c r="JE116" s="454" t="str">
        <f t="shared" si="238"/>
        <v/>
      </c>
      <c r="JF116" s="761" t="str">
        <f t="shared" si="238"/>
        <v/>
      </c>
      <c r="JG116" s="759" t="str">
        <f t="shared" si="238"/>
        <v/>
      </c>
      <c r="JH116" s="454" t="str">
        <f t="shared" si="238"/>
        <v/>
      </c>
      <c r="JI116" s="454" t="str">
        <f t="shared" si="238"/>
        <v/>
      </c>
      <c r="JJ116" s="454" t="str">
        <f t="shared" si="238"/>
        <v/>
      </c>
      <c r="JK116" s="454" t="str">
        <f t="shared" si="238"/>
        <v/>
      </c>
      <c r="JL116" s="454" t="str">
        <f t="shared" si="238"/>
        <v/>
      </c>
      <c r="JM116" s="761" t="str">
        <f t="shared" si="238"/>
        <v/>
      </c>
      <c r="JN116" s="759" t="str">
        <f t="shared" si="238"/>
        <v/>
      </c>
      <c r="JO116" s="454" t="str">
        <f t="shared" si="238"/>
        <v/>
      </c>
      <c r="JP116" s="454" t="str">
        <f t="shared" si="238"/>
        <v/>
      </c>
      <c r="JQ116" s="454" t="str">
        <f t="shared" si="238"/>
        <v/>
      </c>
      <c r="JR116" s="454" t="str">
        <f t="shared" si="238"/>
        <v/>
      </c>
      <c r="JS116" s="454" t="str">
        <f t="shared" si="238"/>
        <v/>
      </c>
      <c r="JT116" s="761" t="str">
        <f t="shared" si="238"/>
        <v/>
      </c>
      <c r="JU116" s="759" t="str">
        <f t="shared" si="238"/>
        <v/>
      </c>
      <c r="JV116" s="454" t="str">
        <f t="shared" si="238"/>
        <v/>
      </c>
      <c r="JW116" s="454" t="str">
        <f t="shared" si="238"/>
        <v/>
      </c>
      <c r="JX116" s="454" t="str">
        <f t="shared" si="238"/>
        <v/>
      </c>
      <c r="JY116" s="454" t="str">
        <f t="shared" si="238"/>
        <v/>
      </c>
      <c r="JZ116" s="454" t="str">
        <f t="shared" si="238"/>
        <v/>
      </c>
      <c r="KA116" s="761" t="str">
        <f t="shared" si="238"/>
        <v/>
      </c>
      <c r="KB116" s="759" t="str">
        <f t="shared" si="238"/>
        <v/>
      </c>
      <c r="KC116" s="454" t="str">
        <f t="shared" si="238"/>
        <v/>
      </c>
      <c r="KD116" s="454" t="str">
        <f t="shared" si="238"/>
        <v/>
      </c>
      <c r="KE116" s="454" t="str">
        <f t="shared" si="238"/>
        <v/>
      </c>
      <c r="KF116" s="454" t="str">
        <f t="shared" si="238"/>
        <v/>
      </c>
      <c r="KG116" s="454" t="str">
        <f t="shared" si="238"/>
        <v/>
      </c>
      <c r="KH116" s="761" t="str">
        <f t="shared" si="238"/>
        <v/>
      </c>
      <c r="KI116" s="759" t="str">
        <f t="shared" si="238"/>
        <v/>
      </c>
      <c r="KJ116" s="454" t="str">
        <f t="shared" si="238"/>
        <v/>
      </c>
      <c r="KK116" s="454" t="str">
        <f t="shared" si="238"/>
        <v/>
      </c>
      <c r="KL116" s="454" t="str">
        <f t="shared" si="238"/>
        <v/>
      </c>
      <c r="KM116" s="454" t="str">
        <f t="shared" si="238"/>
        <v/>
      </c>
      <c r="KN116" s="454" t="str">
        <f t="shared" si="238"/>
        <v/>
      </c>
      <c r="KO116" s="761" t="str">
        <f t="shared" si="238"/>
        <v/>
      </c>
      <c r="KP116" s="759" t="str">
        <f t="shared" si="238"/>
        <v/>
      </c>
      <c r="KQ116" s="454" t="str">
        <f t="shared" si="238"/>
        <v/>
      </c>
      <c r="KR116" s="454" t="str">
        <f t="shared" si="238"/>
        <v/>
      </c>
      <c r="KS116" s="454" t="str">
        <f t="shared" si="238"/>
        <v/>
      </c>
      <c r="KT116" s="454" t="str">
        <f t="shared" si="238"/>
        <v/>
      </c>
      <c r="KU116" s="454" t="str">
        <f t="shared" si="238"/>
        <v/>
      </c>
      <c r="KV116" s="761" t="str">
        <f t="shared" si="238"/>
        <v/>
      </c>
      <c r="KW116" s="759" t="str">
        <f t="shared" si="238"/>
        <v/>
      </c>
      <c r="KX116" s="454" t="str">
        <f t="shared" si="238"/>
        <v/>
      </c>
      <c r="KY116" s="454" t="str">
        <f t="shared" si="238"/>
        <v/>
      </c>
      <c r="KZ116" s="454" t="str">
        <f t="shared" si="238"/>
        <v/>
      </c>
      <c r="LA116" s="454" t="str">
        <f t="shared" si="238"/>
        <v/>
      </c>
      <c r="LB116" s="454" t="str">
        <f t="shared" si="238"/>
        <v/>
      </c>
      <c r="LC116" s="648" t="str">
        <f t="shared" si="238"/>
        <v/>
      </c>
      <c r="LD116" s="759" t="str">
        <f t="shared" si="238"/>
        <v/>
      </c>
      <c r="LE116" s="454" t="str">
        <f t="shared" si="238"/>
        <v/>
      </c>
      <c r="LF116" s="454" t="str">
        <f t="shared" si="238"/>
        <v/>
      </c>
      <c r="LG116" s="454" t="str">
        <f t="shared" si="238"/>
        <v/>
      </c>
      <c r="LH116" s="454" t="str">
        <f t="shared" si="238"/>
        <v/>
      </c>
      <c r="LI116" s="454" t="str">
        <f t="shared" si="238"/>
        <v/>
      </c>
      <c r="LJ116" s="761" t="str">
        <f t="shared" si="238"/>
        <v/>
      </c>
      <c r="LK116" s="759" t="str">
        <f t="shared" si="238"/>
        <v/>
      </c>
      <c r="LL116" s="454" t="str">
        <f t="shared" si="238"/>
        <v/>
      </c>
      <c r="LM116" s="454" t="str">
        <f t="shared" si="238"/>
        <v/>
      </c>
      <c r="LN116" s="454" t="str">
        <f t="shared" ref="LN116:NN118" si="239">IF($C116="","",LN$114)</f>
        <v/>
      </c>
      <c r="LO116" s="454" t="str">
        <f t="shared" si="239"/>
        <v/>
      </c>
      <c r="LP116" s="454" t="str">
        <f t="shared" si="239"/>
        <v/>
      </c>
      <c r="LQ116" s="761" t="str">
        <f t="shared" si="239"/>
        <v/>
      </c>
      <c r="LR116" s="759" t="str">
        <f t="shared" si="239"/>
        <v/>
      </c>
      <c r="LS116" s="454" t="str">
        <f t="shared" si="239"/>
        <v/>
      </c>
      <c r="LT116" s="454" t="str">
        <f t="shared" si="239"/>
        <v/>
      </c>
      <c r="LU116" s="454" t="str">
        <f t="shared" si="239"/>
        <v/>
      </c>
      <c r="LV116" s="454" t="str">
        <f t="shared" si="239"/>
        <v/>
      </c>
      <c r="LW116" s="454" t="str">
        <f t="shared" si="239"/>
        <v/>
      </c>
      <c r="LX116" s="761" t="str">
        <f t="shared" si="239"/>
        <v/>
      </c>
      <c r="LY116" s="759" t="str">
        <f t="shared" si="239"/>
        <v/>
      </c>
      <c r="LZ116" s="454" t="str">
        <f t="shared" si="239"/>
        <v/>
      </c>
      <c r="MA116" s="454" t="str">
        <f t="shared" si="239"/>
        <v/>
      </c>
      <c r="MB116" s="454" t="str">
        <f t="shared" si="239"/>
        <v/>
      </c>
      <c r="MC116" s="454" t="str">
        <f t="shared" si="239"/>
        <v/>
      </c>
      <c r="MD116" s="454" t="str">
        <f t="shared" si="239"/>
        <v/>
      </c>
      <c r="ME116" s="761" t="str">
        <f t="shared" si="239"/>
        <v/>
      </c>
      <c r="MF116" s="759" t="str">
        <f t="shared" si="239"/>
        <v/>
      </c>
      <c r="MG116" s="454" t="str">
        <f t="shared" si="239"/>
        <v/>
      </c>
      <c r="MH116" s="454" t="str">
        <f t="shared" si="239"/>
        <v/>
      </c>
      <c r="MI116" s="454" t="str">
        <f t="shared" si="239"/>
        <v/>
      </c>
      <c r="MJ116" s="454" t="str">
        <f t="shared" si="239"/>
        <v/>
      </c>
      <c r="MK116" s="454" t="str">
        <f t="shared" si="239"/>
        <v/>
      </c>
      <c r="ML116" s="761" t="str">
        <f t="shared" si="239"/>
        <v/>
      </c>
      <c r="MM116" s="759" t="str">
        <f t="shared" si="239"/>
        <v/>
      </c>
      <c r="MN116" s="454" t="str">
        <f t="shared" si="239"/>
        <v/>
      </c>
      <c r="MO116" s="454" t="str">
        <f t="shared" si="239"/>
        <v/>
      </c>
      <c r="MP116" s="454" t="str">
        <f t="shared" si="239"/>
        <v/>
      </c>
      <c r="MQ116" s="454" t="str">
        <f t="shared" si="239"/>
        <v/>
      </c>
      <c r="MR116" s="454" t="str">
        <f t="shared" si="239"/>
        <v/>
      </c>
      <c r="MS116" s="761" t="str">
        <f t="shared" si="239"/>
        <v/>
      </c>
      <c r="MT116" s="759" t="str">
        <f t="shared" si="239"/>
        <v/>
      </c>
      <c r="MU116" s="454" t="str">
        <f t="shared" si="239"/>
        <v/>
      </c>
      <c r="MV116" s="454" t="str">
        <f t="shared" si="239"/>
        <v/>
      </c>
      <c r="MW116" s="454" t="str">
        <f t="shared" si="239"/>
        <v/>
      </c>
      <c r="MX116" s="454" t="str">
        <f t="shared" si="239"/>
        <v/>
      </c>
      <c r="MY116" s="454" t="str">
        <f t="shared" si="239"/>
        <v/>
      </c>
      <c r="MZ116" s="761" t="str">
        <f t="shared" si="239"/>
        <v/>
      </c>
      <c r="NA116" s="759" t="str">
        <f t="shared" si="239"/>
        <v/>
      </c>
      <c r="NB116" s="454" t="str">
        <f t="shared" si="239"/>
        <v/>
      </c>
      <c r="NC116" s="454" t="str">
        <f t="shared" si="239"/>
        <v/>
      </c>
      <c r="ND116" s="454" t="str">
        <f t="shared" si="239"/>
        <v/>
      </c>
      <c r="NE116" s="454" t="str">
        <f t="shared" si="239"/>
        <v/>
      </c>
      <c r="NF116" s="454" t="str">
        <f t="shared" si="239"/>
        <v/>
      </c>
      <c r="NG116" s="648" t="str">
        <f t="shared" si="239"/>
        <v/>
      </c>
      <c r="NH116" s="759" t="str">
        <f t="shared" si="239"/>
        <v/>
      </c>
      <c r="NI116" s="454" t="str">
        <f t="shared" si="239"/>
        <v/>
      </c>
      <c r="NJ116" s="454" t="str">
        <f t="shared" si="239"/>
        <v/>
      </c>
      <c r="NK116" s="454" t="str">
        <f t="shared" si="239"/>
        <v/>
      </c>
      <c r="NL116" s="454" t="str">
        <f t="shared" si="239"/>
        <v/>
      </c>
      <c r="NM116" s="454" t="str">
        <f t="shared" si="239"/>
        <v/>
      </c>
      <c r="NN116" s="761" t="str">
        <f t="shared" si="239"/>
        <v/>
      </c>
    </row>
    <row r="117" spans="1:564" hidden="1" x14ac:dyDescent="0.2">
      <c r="A117" s="938">
        <f>alapadatok!A98</f>
        <v>2</v>
      </c>
      <c r="B117" s="678" t="str">
        <f>IF(alapadatok!C98="","",alapadatok!C98)</f>
        <v/>
      </c>
      <c r="C117" s="584" t="str">
        <f>IF(alapadatok!B98="","",alapadatok!B98)</f>
        <v/>
      </c>
      <c r="D117" s="584" t="str">
        <f>IF(alapadatok!D98="","",alapadatok!D98)</f>
        <v/>
      </c>
      <c r="E117" s="948" t="str">
        <f>IF(alapadatok!K98="","",alapadatok!K98)</f>
        <v/>
      </c>
      <c r="F117" s="1145"/>
      <c r="G117" s="1146"/>
      <c r="H117" s="1144"/>
      <c r="I117" s="1143"/>
      <c r="J117" s="1143"/>
      <c r="K117" s="1143"/>
      <c r="L117" s="1143"/>
      <c r="M117" s="1143"/>
      <c r="N117" s="1146"/>
      <c r="O117" s="1144"/>
      <c r="P117" s="1143"/>
      <c r="Q117" s="1143"/>
      <c r="R117" s="1143"/>
      <c r="S117" s="1143"/>
      <c r="T117" s="1143"/>
      <c r="U117" s="1146"/>
      <c r="V117" s="1144"/>
      <c r="W117" s="1143"/>
      <c r="X117" s="1143"/>
      <c r="Y117" s="1143"/>
      <c r="Z117" s="1143"/>
      <c r="AA117" s="1143"/>
      <c r="AB117" s="1146"/>
      <c r="AC117" s="1144"/>
      <c r="AD117" s="1143"/>
      <c r="AE117" s="1143"/>
      <c r="AF117" s="1143"/>
      <c r="AG117" s="1143"/>
      <c r="AH117" s="1143"/>
      <c r="AI117" s="1146"/>
      <c r="AJ117" s="1144"/>
      <c r="AK117" s="1143"/>
      <c r="AL117" s="1143"/>
      <c r="AM117" s="1143"/>
      <c r="AN117" s="1143"/>
      <c r="AO117" s="1143"/>
      <c r="AP117" s="1146"/>
      <c r="AQ117" s="1144"/>
      <c r="AR117" s="1143"/>
      <c r="AS117" s="1143"/>
      <c r="AT117" s="1143"/>
      <c r="AU117" s="1143"/>
      <c r="AV117" s="1143"/>
      <c r="AW117" s="1146"/>
      <c r="AX117" s="1144"/>
      <c r="AY117" s="1143"/>
      <c r="AZ117" s="1143"/>
      <c r="BA117" s="1143"/>
      <c r="BB117" s="1143"/>
      <c r="BC117" s="1143"/>
      <c r="BD117" s="1146"/>
      <c r="BE117" s="1144"/>
      <c r="BF117" s="1143"/>
      <c r="BG117" s="1143"/>
      <c r="BH117" s="1143"/>
      <c r="BI117" s="1143"/>
      <c r="BJ117" s="1143"/>
      <c r="BK117" s="1146"/>
      <c r="BL117" s="1144"/>
      <c r="BM117" s="1143"/>
      <c r="BN117" s="1143"/>
      <c r="BO117" s="1143"/>
      <c r="BP117" s="1143"/>
      <c r="BQ117" s="455" t="str">
        <f t="shared" si="234"/>
        <v/>
      </c>
      <c r="BR117" s="953" t="str">
        <f t="shared" si="235"/>
        <v/>
      </c>
      <c r="BS117" s="768" t="str">
        <f t="shared" si="235"/>
        <v/>
      </c>
      <c r="BT117" s="455" t="str">
        <f t="shared" si="235"/>
        <v/>
      </c>
      <c r="BU117" s="455" t="str">
        <f t="shared" si="235"/>
        <v/>
      </c>
      <c r="BV117" s="455" t="str">
        <f t="shared" si="235"/>
        <v/>
      </c>
      <c r="BW117" s="455" t="str">
        <f t="shared" si="235"/>
        <v/>
      </c>
      <c r="BX117" s="455" t="str">
        <f t="shared" si="235"/>
        <v/>
      </c>
      <c r="BY117" s="953" t="str">
        <f t="shared" si="235"/>
        <v/>
      </c>
      <c r="BZ117" s="768" t="str">
        <f t="shared" si="235"/>
        <v/>
      </c>
      <c r="CA117" s="455" t="str">
        <f t="shared" si="235"/>
        <v/>
      </c>
      <c r="CB117" s="455" t="str">
        <f t="shared" si="235"/>
        <v/>
      </c>
      <c r="CC117" s="455" t="str">
        <f t="shared" si="235"/>
        <v/>
      </c>
      <c r="CD117" s="455" t="str">
        <f t="shared" si="235"/>
        <v/>
      </c>
      <c r="CE117" s="455" t="str">
        <f t="shared" si="235"/>
        <v/>
      </c>
      <c r="CF117" s="953" t="str">
        <f t="shared" si="235"/>
        <v/>
      </c>
      <c r="CG117" s="768" t="str">
        <f t="shared" si="235"/>
        <v/>
      </c>
      <c r="CH117" s="455" t="str">
        <f t="shared" si="235"/>
        <v/>
      </c>
      <c r="CI117" s="455" t="str">
        <f t="shared" si="235"/>
        <v/>
      </c>
      <c r="CJ117" s="455" t="str">
        <f t="shared" si="235"/>
        <v/>
      </c>
      <c r="CK117" s="455" t="str">
        <f t="shared" si="235"/>
        <v/>
      </c>
      <c r="CL117" s="455" t="str">
        <f t="shared" si="235"/>
        <v/>
      </c>
      <c r="CM117" s="953" t="str">
        <f t="shared" si="235"/>
        <v/>
      </c>
      <c r="CN117" s="768" t="str">
        <f t="shared" si="235"/>
        <v/>
      </c>
      <c r="CO117" s="455" t="str">
        <f t="shared" si="235"/>
        <v/>
      </c>
      <c r="CP117" s="455" t="str">
        <f t="shared" si="235"/>
        <v/>
      </c>
      <c r="CQ117" s="455" t="str">
        <f t="shared" si="235"/>
        <v/>
      </c>
      <c r="CR117" s="455" t="str">
        <f t="shared" si="235"/>
        <v/>
      </c>
      <c r="CS117" s="455" t="str">
        <f t="shared" si="235"/>
        <v/>
      </c>
      <c r="CT117" s="953" t="str">
        <f t="shared" si="235"/>
        <v/>
      </c>
      <c r="CU117" s="952" t="str">
        <f t="shared" si="235"/>
        <v/>
      </c>
      <c r="CV117" s="455" t="str">
        <f t="shared" si="235"/>
        <v/>
      </c>
      <c r="CW117" s="455" t="str">
        <f t="shared" si="235"/>
        <v/>
      </c>
      <c r="CX117" s="455" t="str">
        <f t="shared" si="235"/>
        <v/>
      </c>
      <c r="CY117" s="455" t="str">
        <f t="shared" si="235"/>
        <v/>
      </c>
      <c r="CZ117" s="455" t="str">
        <f t="shared" si="235"/>
        <v/>
      </c>
      <c r="DA117" s="953" t="str">
        <f t="shared" si="235"/>
        <v/>
      </c>
      <c r="DB117" s="768" t="str">
        <f t="shared" si="235"/>
        <v/>
      </c>
      <c r="DC117" s="455" t="str">
        <f t="shared" si="235"/>
        <v/>
      </c>
      <c r="DD117" s="455" t="str">
        <f t="shared" si="235"/>
        <v/>
      </c>
      <c r="DE117" s="455" t="str">
        <f t="shared" si="235"/>
        <v/>
      </c>
      <c r="DF117" s="455" t="str">
        <f t="shared" si="235"/>
        <v/>
      </c>
      <c r="DG117" s="455" t="str">
        <f t="shared" si="235"/>
        <v/>
      </c>
      <c r="DH117" s="953" t="str">
        <f t="shared" si="235"/>
        <v/>
      </c>
      <c r="DI117" s="768" t="str">
        <f t="shared" si="235"/>
        <v/>
      </c>
      <c r="DJ117" s="455" t="str">
        <f t="shared" si="235"/>
        <v/>
      </c>
      <c r="DK117" s="455" t="str">
        <f t="shared" si="235"/>
        <v/>
      </c>
      <c r="DL117" s="455" t="str">
        <f t="shared" si="235"/>
        <v/>
      </c>
      <c r="DM117" s="455" t="str">
        <f t="shared" si="235"/>
        <v/>
      </c>
      <c r="DN117" s="455" t="str">
        <f t="shared" si="235"/>
        <v/>
      </c>
      <c r="DO117" s="953" t="str">
        <f t="shared" si="235"/>
        <v/>
      </c>
      <c r="DP117" s="768" t="str">
        <f t="shared" si="235"/>
        <v/>
      </c>
      <c r="DQ117" s="455" t="str">
        <f t="shared" si="235"/>
        <v/>
      </c>
      <c r="DR117" s="455" t="str">
        <f t="shared" si="235"/>
        <v/>
      </c>
      <c r="DS117" s="455" t="str">
        <f t="shared" si="235"/>
        <v/>
      </c>
      <c r="DT117" s="455" t="str">
        <f t="shared" si="235"/>
        <v/>
      </c>
      <c r="DU117" s="455" t="str">
        <f t="shared" si="235"/>
        <v/>
      </c>
      <c r="DV117" s="953" t="str">
        <f t="shared" si="235"/>
        <v/>
      </c>
      <c r="DW117" s="768" t="str">
        <f t="shared" si="235"/>
        <v/>
      </c>
      <c r="DX117" s="455" t="str">
        <f t="shared" si="235"/>
        <v/>
      </c>
      <c r="DY117" s="455" t="str">
        <f t="shared" si="235"/>
        <v/>
      </c>
      <c r="DZ117" s="455" t="str">
        <f t="shared" si="235"/>
        <v/>
      </c>
      <c r="EA117" s="455" t="str">
        <f t="shared" si="235"/>
        <v/>
      </c>
      <c r="EB117" s="455" t="str">
        <f t="shared" si="235"/>
        <v/>
      </c>
      <c r="EC117" s="954" t="str">
        <f t="shared" si="235"/>
        <v/>
      </c>
      <c r="ED117" s="768" t="str">
        <f t="shared" si="236"/>
        <v/>
      </c>
      <c r="EE117" s="455" t="str">
        <f t="shared" si="236"/>
        <v/>
      </c>
      <c r="EF117" s="455" t="str">
        <f t="shared" si="236"/>
        <v/>
      </c>
      <c r="EG117" s="455" t="str">
        <f t="shared" si="236"/>
        <v/>
      </c>
      <c r="EH117" s="455" t="str">
        <f t="shared" si="236"/>
        <v/>
      </c>
      <c r="EI117" s="455" t="str">
        <f t="shared" si="236"/>
        <v/>
      </c>
      <c r="EJ117" s="953" t="str">
        <f t="shared" si="236"/>
        <v/>
      </c>
      <c r="EK117" s="768" t="str">
        <f t="shared" si="236"/>
        <v/>
      </c>
      <c r="EL117" s="455" t="str">
        <f t="shared" si="236"/>
        <v/>
      </c>
      <c r="EM117" s="455" t="str">
        <f t="shared" si="236"/>
        <v/>
      </c>
      <c r="EN117" s="455" t="str">
        <f t="shared" si="236"/>
        <v/>
      </c>
      <c r="EO117" s="455" t="str">
        <f t="shared" si="236"/>
        <v/>
      </c>
      <c r="EP117" s="455" t="str">
        <f t="shared" si="236"/>
        <v/>
      </c>
      <c r="EQ117" s="953" t="str">
        <f t="shared" si="236"/>
        <v/>
      </c>
      <c r="ER117" s="768" t="str">
        <f t="shared" si="236"/>
        <v/>
      </c>
      <c r="ES117" s="455" t="str">
        <f t="shared" si="236"/>
        <v/>
      </c>
      <c r="ET117" s="455" t="str">
        <f t="shared" si="236"/>
        <v/>
      </c>
      <c r="EU117" s="455" t="str">
        <f t="shared" si="236"/>
        <v/>
      </c>
      <c r="EV117" s="455" t="str">
        <f t="shared" si="236"/>
        <v/>
      </c>
      <c r="EW117" s="455" t="str">
        <f t="shared" si="236"/>
        <v/>
      </c>
      <c r="EX117" s="953" t="str">
        <f t="shared" si="236"/>
        <v/>
      </c>
      <c r="EY117" s="768" t="str">
        <f t="shared" si="236"/>
        <v/>
      </c>
      <c r="EZ117" s="455" t="str">
        <f t="shared" si="236"/>
        <v/>
      </c>
      <c r="FA117" s="455" t="str">
        <f t="shared" si="236"/>
        <v/>
      </c>
      <c r="FB117" s="455" t="str">
        <f t="shared" si="236"/>
        <v/>
      </c>
      <c r="FC117" s="455" t="str">
        <f t="shared" si="236"/>
        <v/>
      </c>
      <c r="FD117" s="455" t="str">
        <f t="shared" si="236"/>
        <v/>
      </c>
      <c r="FE117" s="953" t="str">
        <f t="shared" si="236"/>
        <v/>
      </c>
      <c r="FF117" s="768" t="str">
        <f t="shared" si="236"/>
        <v/>
      </c>
      <c r="FG117" s="455" t="str">
        <f t="shared" si="236"/>
        <v/>
      </c>
      <c r="FH117" s="455" t="str">
        <f t="shared" si="236"/>
        <v/>
      </c>
      <c r="FI117" s="455" t="str">
        <f t="shared" si="236"/>
        <v/>
      </c>
      <c r="FJ117" s="455" t="str">
        <f t="shared" si="236"/>
        <v/>
      </c>
      <c r="FK117" s="455" t="str">
        <f t="shared" si="236"/>
        <v/>
      </c>
      <c r="FL117" s="953" t="str">
        <f t="shared" si="236"/>
        <v/>
      </c>
      <c r="FM117" s="768" t="str">
        <f t="shared" si="236"/>
        <v/>
      </c>
      <c r="FN117" s="455" t="str">
        <f t="shared" si="236"/>
        <v/>
      </c>
      <c r="FO117" s="455" t="str">
        <f t="shared" si="236"/>
        <v/>
      </c>
      <c r="FP117" s="455" t="str">
        <f t="shared" si="236"/>
        <v/>
      </c>
      <c r="FQ117" s="455" t="str">
        <f t="shared" si="236"/>
        <v/>
      </c>
      <c r="FR117" s="455" t="str">
        <f t="shared" si="236"/>
        <v/>
      </c>
      <c r="FS117" s="953" t="str">
        <f t="shared" si="236"/>
        <v/>
      </c>
      <c r="FT117" s="768" t="str">
        <f t="shared" si="236"/>
        <v/>
      </c>
      <c r="FU117" s="455" t="str">
        <f t="shared" si="236"/>
        <v/>
      </c>
      <c r="FV117" s="455" t="str">
        <f t="shared" si="236"/>
        <v/>
      </c>
      <c r="FW117" s="455" t="str">
        <f t="shared" si="236"/>
        <v/>
      </c>
      <c r="FX117" s="455" t="str">
        <f t="shared" si="236"/>
        <v/>
      </c>
      <c r="FY117" s="455" t="str">
        <f t="shared" si="236"/>
        <v/>
      </c>
      <c r="FZ117" s="953" t="str">
        <f t="shared" si="236"/>
        <v/>
      </c>
      <c r="GA117" s="768" t="str">
        <f t="shared" si="236"/>
        <v/>
      </c>
      <c r="GB117" s="455" t="str">
        <f t="shared" si="236"/>
        <v/>
      </c>
      <c r="GC117" s="455" t="str">
        <f t="shared" si="236"/>
        <v/>
      </c>
      <c r="GD117" s="455" t="str">
        <f t="shared" si="236"/>
        <v/>
      </c>
      <c r="GE117" s="455" t="str">
        <f t="shared" si="236"/>
        <v/>
      </c>
      <c r="GF117" s="953" t="str">
        <f t="shared" si="236"/>
        <v/>
      </c>
      <c r="GG117" s="768" t="str">
        <f t="shared" si="236"/>
        <v/>
      </c>
      <c r="GH117" s="455" t="str">
        <f t="shared" si="236"/>
        <v/>
      </c>
      <c r="GI117" s="455" t="str">
        <f t="shared" si="236"/>
        <v/>
      </c>
      <c r="GJ117" s="455" t="str">
        <f t="shared" si="236"/>
        <v/>
      </c>
      <c r="GK117" s="455" t="str">
        <f t="shared" si="236"/>
        <v/>
      </c>
      <c r="GL117" s="455" t="str">
        <f t="shared" si="236"/>
        <v/>
      </c>
      <c r="GM117" s="455" t="str">
        <f t="shared" si="236"/>
        <v/>
      </c>
      <c r="GN117" s="954" t="str">
        <f t="shared" si="236"/>
        <v/>
      </c>
      <c r="GO117" s="768" t="str">
        <f t="shared" si="236"/>
        <v/>
      </c>
      <c r="GP117" s="455" t="str">
        <f t="shared" si="237"/>
        <v/>
      </c>
      <c r="GQ117" s="455" t="str">
        <f t="shared" si="237"/>
        <v/>
      </c>
      <c r="GR117" s="455" t="str">
        <f t="shared" si="237"/>
        <v/>
      </c>
      <c r="GS117" s="455" t="str">
        <f t="shared" si="237"/>
        <v/>
      </c>
      <c r="GT117" s="455" t="str">
        <f t="shared" si="237"/>
        <v/>
      </c>
      <c r="GU117" s="953" t="str">
        <f t="shared" si="237"/>
        <v/>
      </c>
      <c r="GV117" s="768" t="str">
        <f t="shared" si="237"/>
        <v/>
      </c>
      <c r="GW117" s="455" t="str">
        <f t="shared" si="237"/>
        <v/>
      </c>
      <c r="GX117" s="455" t="str">
        <f t="shared" si="237"/>
        <v/>
      </c>
      <c r="GY117" s="455" t="str">
        <f t="shared" si="237"/>
        <v/>
      </c>
      <c r="GZ117" s="455" t="str">
        <f t="shared" si="237"/>
        <v/>
      </c>
      <c r="HA117" s="455" t="str">
        <f t="shared" si="237"/>
        <v/>
      </c>
      <c r="HB117" s="953" t="str">
        <f t="shared" si="237"/>
        <v/>
      </c>
      <c r="HC117" s="768" t="str">
        <f t="shared" si="237"/>
        <v/>
      </c>
      <c r="HD117" s="455" t="str">
        <f t="shared" si="237"/>
        <v/>
      </c>
      <c r="HE117" s="455" t="str">
        <f t="shared" si="237"/>
        <v/>
      </c>
      <c r="HF117" s="455" t="str">
        <f t="shared" si="237"/>
        <v/>
      </c>
      <c r="HG117" s="455" t="str">
        <f t="shared" si="237"/>
        <v/>
      </c>
      <c r="HH117" s="455" t="str">
        <f t="shared" si="237"/>
        <v/>
      </c>
      <c r="HI117" s="953" t="str">
        <f t="shared" si="237"/>
        <v/>
      </c>
      <c r="HJ117" s="768" t="str">
        <f t="shared" si="237"/>
        <v/>
      </c>
      <c r="HK117" s="455" t="str">
        <f t="shared" si="237"/>
        <v/>
      </c>
      <c r="HL117" s="455" t="str">
        <f t="shared" si="237"/>
        <v/>
      </c>
      <c r="HM117" s="455" t="str">
        <f t="shared" si="237"/>
        <v/>
      </c>
      <c r="HN117" s="455" t="str">
        <f t="shared" si="237"/>
        <v/>
      </c>
      <c r="HO117" s="455" t="str">
        <f t="shared" si="237"/>
        <v/>
      </c>
      <c r="HP117" s="953" t="str">
        <f t="shared" si="237"/>
        <v/>
      </c>
      <c r="HQ117" s="768" t="str">
        <f t="shared" si="237"/>
        <v/>
      </c>
      <c r="HR117" s="455" t="str">
        <f t="shared" si="237"/>
        <v/>
      </c>
      <c r="HS117" s="455" t="str">
        <f t="shared" si="237"/>
        <v/>
      </c>
      <c r="HT117" s="455" t="str">
        <f t="shared" si="237"/>
        <v/>
      </c>
      <c r="HU117" s="455" t="str">
        <f t="shared" si="237"/>
        <v/>
      </c>
      <c r="HV117" s="455" t="str">
        <f t="shared" si="237"/>
        <v/>
      </c>
      <c r="HW117" s="953" t="str">
        <f t="shared" si="237"/>
        <v/>
      </c>
      <c r="HX117" s="768" t="str">
        <f t="shared" si="237"/>
        <v/>
      </c>
      <c r="HY117" s="455" t="str">
        <f t="shared" si="237"/>
        <v/>
      </c>
      <c r="HZ117" s="455" t="str">
        <f t="shared" si="237"/>
        <v/>
      </c>
      <c r="IA117" s="455" t="str">
        <f t="shared" si="237"/>
        <v/>
      </c>
      <c r="IB117" s="455" t="str">
        <f t="shared" si="237"/>
        <v/>
      </c>
      <c r="IC117" s="455" t="str">
        <f t="shared" si="237"/>
        <v/>
      </c>
      <c r="ID117" s="953" t="str">
        <f t="shared" si="237"/>
        <v/>
      </c>
      <c r="IE117" s="768" t="str">
        <f t="shared" si="237"/>
        <v/>
      </c>
      <c r="IF117" s="455" t="str">
        <f t="shared" si="237"/>
        <v/>
      </c>
      <c r="IG117" s="455" t="str">
        <f t="shared" si="237"/>
        <v/>
      </c>
      <c r="IH117" s="455" t="str">
        <f t="shared" si="237"/>
        <v/>
      </c>
      <c r="II117" s="455" t="str">
        <f t="shared" si="237"/>
        <v/>
      </c>
      <c r="IJ117" s="455" t="str">
        <f t="shared" si="237"/>
        <v/>
      </c>
      <c r="IK117" s="953" t="str">
        <f t="shared" si="237"/>
        <v/>
      </c>
      <c r="IL117" s="768" t="str">
        <f t="shared" si="237"/>
        <v/>
      </c>
      <c r="IM117" s="455" t="str">
        <f t="shared" si="237"/>
        <v/>
      </c>
      <c r="IN117" s="455" t="str">
        <f t="shared" si="237"/>
        <v/>
      </c>
      <c r="IO117" s="455" t="str">
        <f t="shared" si="237"/>
        <v/>
      </c>
      <c r="IP117" s="455" t="str">
        <f t="shared" si="237"/>
        <v/>
      </c>
      <c r="IQ117" s="455" t="str">
        <f t="shared" si="237"/>
        <v/>
      </c>
      <c r="IR117" s="953" t="str">
        <f t="shared" si="237"/>
        <v/>
      </c>
      <c r="IS117" s="768" t="str">
        <f t="shared" si="237"/>
        <v/>
      </c>
      <c r="IT117" s="455" t="str">
        <f t="shared" si="237"/>
        <v/>
      </c>
      <c r="IU117" s="455" t="str">
        <f t="shared" si="237"/>
        <v/>
      </c>
      <c r="IV117" s="455" t="str">
        <f t="shared" si="237"/>
        <v/>
      </c>
      <c r="IW117" s="455" t="str">
        <f t="shared" si="237"/>
        <v/>
      </c>
      <c r="IX117" s="455" t="str">
        <f t="shared" si="237"/>
        <v/>
      </c>
      <c r="IY117" s="954" t="str">
        <f t="shared" si="237"/>
        <v/>
      </c>
      <c r="IZ117" s="768" t="str">
        <f t="shared" si="237"/>
        <v/>
      </c>
      <c r="JA117" s="455" t="str">
        <f t="shared" si="237"/>
        <v/>
      </c>
      <c r="JB117" s="455" t="str">
        <f t="shared" si="238"/>
        <v/>
      </c>
      <c r="JC117" s="455" t="str">
        <f t="shared" si="238"/>
        <v/>
      </c>
      <c r="JD117" s="455" t="str">
        <f t="shared" si="238"/>
        <v/>
      </c>
      <c r="JE117" s="455" t="str">
        <f t="shared" si="238"/>
        <v/>
      </c>
      <c r="JF117" s="953" t="str">
        <f t="shared" si="238"/>
        <v/>
      </c>
      <c r="JG117" s="768" t="str">
        <f t="shared" si="238"/>
        <v/>
      </c>
      <c r="JH117" s="455" t="str">
        <f t="shared" si="238"/>
        <v/>
      </c>
      <c r="JI117" s="455" t="str">
        <f t="shared" si="238"/>
        <v/>
      </c>
      <c r="JJ117" s="455" t="str">
        <f t="shared" si="238"/>
        <v/>
      </c>
      <c r="JK117" s="455" t="str">
        <f t="shared" si="238"/>
        <v/>
      </c>
      <c r="JL117" s="455" t="str">
        <f t="shared" si="238"/>
        <v/>
      </c>
      <c r="JM117" s="953" t="str">
        <f t="shared" si="238"/>
        <v/>
      </c>
      <c r="JN117" s="768" t="str">
        <f t="shared" si="238"/>
        <v/>
      </c>
      <c r="JO117" s="455" t="str">
        <f t="shared" si="238"/>
        <v/>
      </c>
      <c r="JP117" s="455" t="str">
        <f t="shared" si="238"/>
        <v/>
      </c>
      <c r="JQ117" s="455" t="str">
        <f t="shared" si="238"/>
        <v/>
      </c>
      <c r="JR117" s="455" t="str">
        <f t="shared" si="238"/>
        <v/>
      </c>
      <c r="JS117" s="455" t="str">
        <f t="shared" si="238"/>
        <v/>
      </c>
      <c r="JT117" s="953" t="str">
        <f t="shared" si="238"/>
        <v/>
      </c>
      <c r="JU117" s="768" t="str">
        <f t="shared" si="238"/>
        <v/>
      </c>
      <c r="JV117" s="455" t="str">
        <f t="shared" si="238"/>
        <v/>
      </c>
      <c r="JW117" s="455" t="str">
        <f t="shared" si="238"/>
        <v/>
      </c>
      <c r="JX117" s="455" t="str">
        <f t="shared" si="238"/>
        <v/>
      </c>
      <c r="JY117" s="455" t="str">
        <f t="shared" si="238"/>
        <v/>
      </c>
      <c r="JZ117" s="455" t="str">
        <f t="shared" si="238"/>
        <v/>
      </c>
      <c r="KA117" s="953" t="str">
        <f t="shared" si="238"/>
        <v/>
      </c>
      <c r="KB117" s="768" t="str">
        <f t="shared" si="238"/>
        <v/>
      </c>
      <c r="KC117" s="455" t="str">
        <f t="shared" si="238"/>
        <v/>
      </c>
      <c r="KD117" s="455" t="str">
        <f t="shared" si="238"/>
        <v/>
      </c>
      <c r="KE117" s="455" t="str">
        <f t="shared" si="238"/>
        <v/>
      </c>
      <c r="KF117" s="455" t="str">
        <f t="shared" si="238"/>
        <v/>
      </c>
      <c r="KG117" s="455" t="str">
        <f t="shared" si="238"/>
        <v/>
      </c>
      <c r="KH117" s="953" t="str">
        <f t="shared" si="238"/>
        <v/>
      </c>
      <c r="KI117" s="768" t="str">
        <f t="shared" si="238"/>
        <v/>
      </c>
      <c r="KJ117" s="455" t="str">
        <f t="shared" si="238"/>
        <v/>
      </c>
      <c r="KK117" s="455" t="str">
        <f t="shared" si="238"/>
        <v/>
      </c>
      <c r="KL117" s="455" t="str">
        <f t="shared" si="238"/>
        <v/>
      </c>
      <c r="KM117" s="455" t="str">
        <f t="shared" si="238"/>
        <v/>
      </c>
      <c r="KN117" s="455" t="str">
        <f t="shared" si="238"/>
        <v/>
      </c>
      <c r="KO117" s="953" t="str">
        <f t="shared" si="238"/>
        <v/>
      </c>
      <c r="KP117" s="768" t="str">
        <f t="shared" si="238"/>
        <v/>
      </c>
      <c r="KQ117" s="455" t="str">
        <f t="shared" si="238"/>
        <v/>
      </c>
      <c r="KR117" s="455" t="str">
        <f t="shared" si="238"/>
        <v/>
      </c>
      <c r="KS117" s="455" t="str">
        <f t="shared" si="238"/>
        <v/>
      </c>
      <c r="KT117" s="455" t="str">
        <f t="shared" si="238"/>
        <v/>
      </c>
      <c r="KU117" s="455" t="str">
        <f t="shared" si="238"/>
        <v/>
      </c>
      <c r="KV117" s="953" t="str">
        <f t="shared" si="238"/>
        <v/>
      </c>
      <c r="KW117" s="768" t="str">
        <f t="shared" si="238"/>
        <v/>
      </c>
      <c r="KX117" s="455" t="str">
        <f t="shared" si="238"/>
        <v/>
      </c>
      <c r="KY117" s="455" t="str">
        <f t="shared" si="238"/>
        <v/>
      </c>
      <c r="KZ117" s="455" t="str">
        <f t="shared" si="238"/>
        <v/>
      </c>
      <c r="LA117" s="455" t="str">
        <f t="shared" si="238"/>
        <v/>
      </c>
      <c r="LB117" s="455" t="str">
        <f t="shared" si="238"/>
        <v/>
      </c>
      <c r="LC117" s="954" t="str">
        <f t="shared" si="238"/>
        <v/>
      </c>
      <c r="LD117" s="768" t="str">
        <f t="shared" si="238"/>
        <v/>
      </c>
      <c r="LE117" s="455" t="str">
        <f t="shared" si="238"/>
        <v/>
      </c>
      <c r="LF117" s="455" t="str">
        <f t="shared" si="238"/>
        <v/>
      </c>
      <c r="LG117" s="455" t="str">
        <f t="shared" si="238"/>
        <v/>
      </c>
      <c r="LH117" s="455" t="str">
        <f t="shared" si="238"/>
        <v/>
      </c>
      <c r="LI117" s="455" t="str">
        <f t="shared" si="238"/>
        <v/>
      </c>
      <c r="LJ117" s="953" t="str">
        <f t="shared" si="238"/>
        <v/>
      </c>
      <c r="LK117" s="768" t="str">
        <f t="shared" si="238"/>
        <v/>
      </c>
      <c r="LL117" s="455" t="str">
        <f t="shared" si="238"/>
        <v/>
      </c>
      <c r="LM117" s="455" t="str">
        <f t="shared" si="238"/>
        <v/>
      </c>
      <c r="LN117" s="455" t="str">
        <f t="shared" si="239"/>
        <v/>
      </c>
      <c r="LO117" s="455" t="str">
        <f t="shared" si="239"/>
        <v/>
      </c>
      <c r="LP117" s="455" t="str">
        <f t="shared" si="239"/>
        <v/>
      </c>
      <c r="LQ117" s="953" t="str">
        <f t="shared" si="239"/>
        <v/>
      </c>
      <c r="LR117" s="768" t="str">
        <f t="shared" si="239"/>
        <v/>
      </c>
      <c r="LS117" s="455" t="str">
        <f t="shared" si="239"/>
        <v/>
      </c>
      <c r="LT117" s="455" t="str">
        <f t="shared" si="239"/>
        <v/>
      </c>
      <c r="LU117" s="455" t="str">
        <f t="shared" si="239"/>
        <v/>
      </c>
      <c r="LV117" s="455" t="str">
        <f t="shared" si="239"/>
        <v/>
      </c>
      <c r="LW117" s="455" t="str">
        <f t="shared" si="239"/>
        <v/>
      </c>
      <c r="LX117" s="953" t="str">
        <f t="shared" si="239"/>
        <v/>
      </c>
      <c r="LY117" s="768" t="str">
        <f t="shared" si="239"/>
        <v/>
      </c>
      <c r="LZ117" s="455" t="str">
        <f t="shared" si="239"/>
        <v/>
      </c>
      <c r="MA117" s="455" t="str">
        <f t="shared" si="239"/>
        <v/>
      </c>
      <c r="MB117" s="455" t="str">
        <f t="shared" si="239"/>
        <v/>
      </c>
      <c r="MC117" s="455" t="str">
        <f t="shared" si="239"/>
        <v/>
      </c>
      <c r="MD117" s="455" t="str">
        <f t="shared" si="239"/>
        <v/>
      </c>
      <c r="ME117" s="953" t="str">
        <f t="shared" si="239"/>
        <v/>
      </c>
      <c r="MF117" s="768" t="str">
        <f t="shared" si="239"/>
        <v/>
      </c>
      <c r="MG117" s="455" t="str">
        <f t="shared" si="239"/>
        <v/>
      </c>
      <c r="MH117" s="455" t="str">
        <f t="shared" si="239"/>
        <v/>
      </c>
      <c r="MI117" s="455" t="str">
        <f t="shared" si="239"/>
        <v/>
      </c>
      <c r="MJ117" s="455" t="str">
        <f t="shared" si="239"/>
        <v/>
      </c>
      <c r="MK117" s="455" t="str">
        <f t="shared" si="239"/>
        <v/>
      </c>
      <c r="ML117" s="953" t="str">
        <f t="shared" si="239"/>
        <v/>
      </c>
      <c r="MM117" s="768" t="str">
        <f t="shared" si="239"/>
        <v/>
      </c>
      <c r="MN117" s="455" t="str">
        <f t="shared" si="239"/>
        <v/>
      </c>
      <c r="MO117" s="455" t="str">
        <f t="shared" si="239"/>
        <v/>
      </c>
      <c r="MP117" s="455" t="str">
        <f t="shared" si="239"/>
        <v/>
      </c>
      <c r="MQ117" s="455" t="str">
        <f t="shared" si="239"/>
        <v/>
      </c>
      <c r="MR117" s="455" t="str">
        <f t="shared" si="239"/>
        <v/>
      </c>
      <c r="MS117" s="953" t="str">
        <f t="shared" si="239"/>
        <v/>
      </c>
      <c r="MT117" s="768" t="str">
        <f t="shared" si="239"/>
        <v/>
      </c>
      <c r="MU117" s="455" t="str">
        <f t="shared" si="239"/>
        <v/>
      </c>
      <c r="MV117" s="455" t="str">
        <f t="shared" si="239"/>
        <v/>
      </c>
      <c r="MW117" s="455" t="str">
        <f t="shared" si="239"/>
        <v/>
      </c>
      <c r="MX117" s="455" t="str">
        <f t="shared" si="239"/>
        <v/>
      </c>
      <c r="MY117" s="455" t="str">
        <f t="shared" si="239"/>
        <v/>
      </c>
      <c r="MZ117" s="953" t="str">
        <f t="shared" si="239"/>
        <v/>
      </c>
      <c r="NA117" s="768" t="str">
        <f t="shared" si="239"/>
        <v/>
      </c>
      <c r="NB117" s="455" t="str">
        <f t="shared" si="239"/>
        <v/>
      </c>
      <c r="NC117" s="455" t="str">
        <f t="shared" si="239"/>
        <v/>
      </c>
      <c r="ND117" s="455" t="str">
        <f t="shared" si="239"/>
        <v/>
      </c>
      <c r="NE117" s="455" t="str">
        <f t="shared" si="239"/>
        <v/>
      </c>
      <c r="NF117" s="455" t="str">
        <f t="shared" si="239"/>
        <v/>
      </c>
      <c r="NG117" s="954" t="str">
        <f t="shared" si="239"/>
        <v/>
      </c>
      <c r="NH117" s="768" t="str">
        <f t="shared" si="239"/>
        <v/>
      </c>
      <c r="NI117" s="455" t="str">
        <f t="shared" si="239"/>
        <v/>
      </c>
      <c r="NJ117" s="455" t="str">
        <f t="shared" si="239"/>
        <v/>
      </c>
      <c r="NK117" s="455" t="str">
        <f t="shared" si="239"/>
        <v/>
      </c>
      <c r="NL117" s="455" t="str">
        <f t="shared" si="239"/>
        <v/>
      </c>
      <c r="NM117" s="455" t="str">
        <f t="shared" si="239"/>
        <v/>
      </c>
      <c r="NN117" s="953" t="str">
        <f t="shared" si="239"/>
        <v/>
      </c>
    </row>
    <row r="118" spans="1:564" hidden="1" x14ac:dyDescent="0.2">
      <c r="A118" s="938">
        <f>alapadatok!A99</f>
        <v>3</v>
      </c>
      <c r="B118" s="678" t="str">
        <f>IF(alapadatok!C99="","",alapadatok!C99)</f>
        <v/>
      </c>
      <c r="C118" s="584" t="str">
        <f>IF(alapadatok!B99="","",alapadatok!B99)</f>
        <v/>
      </c>
      <c r="D118" s="584" t="str">
        <f>IF(alapadatok!D99="","",alapadatok!D99)</f>
        <v/>
      </c>
      <c r="E118" s="948" t="str">
        <f>IF(alapadatok!K99="","",alapadatok!K99)</f>
        <v/>
      </c>
      <c r="F118" s="1145"/>
      <c r="G118" s="1146"/>
      <c r="H118" s="1144"/>
      <c r="I118" s="1143"/>
      <c r="J118" s="1143"/>
      <c r="K118" s="1143"/>
      <c r="L118" s="1143"/>
      <c r="M118" s="1143"/>
      <c r="N118" s="1146"/>
      <c r="O118" s="1144"/>
      <c r="P118" s="1143"/>
      <c r="Q118" s="1143"/>
      <c r="R118" s="1143"/>
      <c r="S118" s="1143"/>
      <c r="T118" s="1143"/>
      <c r="U118" s="1146"/>
      <c r="V118" s="1144"/>
      <c r="W118" s="1143"/>
      <c r="X118" s="1143"/>
      <c r="Y118" s="1143"/>
      <c r="Z118" s="1143"/>
      <c r="AA118" s="1143"/>
      <c r="AB118" s="1146"/>
      <c r="AC118" s="1144"/>
      <c r="AD118" s="1143"/>
      <c r="AE118" s="1143"/>
      <c r="AF118" s="1143"/>
      <c r="AG118" s="1143"/>
      <c r="AH118" s="1143"/>
      <c r="AI118" s="1146"/>
      <c r="AJ118" s="1144"/>
      <c r="AK118" s="1143"/>
      <c r="AL118" s="1143"/>
      <c r="AM118" s="1143"/>
      <c r="AN118" s="1143"/>
      <c r="AO118" s="1143"/>
      <c r="AP118" s="1146"/>
      <c r="AQ118" s="1144"/>
      <c r="AR118" s="1143"/>
      <c r="AS118" s="1143"/>
      <c r="AT118" s="1143"/>
      <c r="AU118" s="1143"/>
      <c r="AV118" s="1143"/>
      <c r="AW118" s="1146"/>
      <c r="AX118" s="1144"/>
      <c r="AY118" s="1143"/>
      <c r="AZ118" s="1143"/>
      <c r="BA118" s="1143"/>
      <c r="BB118" s="1143"/>
      <c r="BC118" s="1143"/>
      <c r="BD118" s="1146"/>
      <c r="BE118" s="1144"/>
      <c r="BF118" s="1143"/>
      <c r="BG118" s="1143"/>
      <c r="BH118" s="1143"/>
      <c r="BI118" s="1143"/>
      <c r="BJ118" s="1143"/>
      <c r="BK118" s="1146"/>
      <c r="BL118" s="1144"/>
      <c r="BM118" s="1143"/>
      <c r="BN118" s="1143"/>
      <c r="BO118" s="1143"/>
      <c r="BP118" s="1143"/>
      <c r="BQ118" s="455" t="str">
        <f t="shared" si="234"/>
        <v/>
      </c>
      <c r="BR118" s="953" t="str">
        <f t="shared" si="235"/>
        <v/>
      </c>
      <c r="BS118" s="768" t="str">
        <f t="shared" si="235"/>
        <v/>
      </c>
      <c r="BT118" s="455" t="str">
        <f t="shared" si="235"/>
        <v/>
      </c>
      <c r="BU118" s="455" t="str">
        <f t="shared" si="235"/>
        <v/>
      </c>
      <c r="BV118" s="455" t="str">
        <f t="shared" si="235"/>
        <v/>
      </c>
      <c r="BW118" s="455" t="str">
        <f t="shared" si="235"/>
        <v/>
      </c>
      <c r="BX118" s="455" t="str">
        <f t="shared" si="235"/>
        <v/>
      </c>
      <c r="BY118" s="953" t="str">
        <f t="shared" si="235"/>
        <v/>
      </c>
      <c r="BZ118" s="768" t="str">
        <f t="shared" si="235"/>
        <v/>
      </c>
      <c r="CA118" s="455" t="str">
        <f t="shared" si="235"/>
        <v/>
      </c>
      <c r="CB118" s="455" t="str">
        <f t="shared" si="235"/>
        <v/>
      </c>
      <c r="CC118" s="455" t="str">
        <f t="shared" si="235"/>
        <v/>
      </c>
      <c r="CD118" s="455" t="str">
        <f t="shared" si="235"/>
        <v/>
      </c>
      <c r="CE118" s="455" t="str">
        <f t="shared" si="235"/>
        <v/>
      </c>
      <c r="CF118" s="953" t="str">
        <f t="shared" si="235"/>
        <v/>
      </c>
      <c r="CG118" s="768" t="str">
        <f t="shared" si="235"/>
        <v/>
      </c>
      <c r="CH118" s="455" t="str">
        <f t="shared" si="235"/>
        <v/>
      </c>
      <c r="CI118" s="455" t="str">
        <f t="shared" si="235"/>
        <v/>
      </c>
      <c r="CJ118" s="455" t="str">
        <f t="shared" si="235"/>
        <v/>
      </c>
      <c r="CK118" s="455" t="str">
        <f t="shared" si="235"/>
        <v/>
      </c>
      <c r="CL118" s="455" t="str">
        <f t="shared" si="235"/>
        <v/>
      </c>
      <c r="CM118" s="953" t="str">
        <f t="shared" si="235"/>
        <v/>
      </c>
      <c r="CN118" s="768" t="str">
        <f t="shared" si="235"/>
        <v/>
      </c>
      <c r="CO118" s="455" t="str">
        <f t="shared" si="235"/>
        <v/>
      </c>
      <c r="CP118" s="455" t="str">
        <f t="shared" si="235"/>
        <v/>
      </c>
      <c r="CQ118" s="455" t="str">
        <f t="shared" si="235"/>
        <v/>
      </c>
      <c r="CR118" s="455" t="str">
        <f t="shared" si="235"/>
        <v/>
      </c>
      <c r="CS118" s="455" t="str">
        <f t="shared" si="235"/>
        <v/>
      </c>
      <c r="CT118" s="953" t="str">
        <f t="shared" si="235"/>
        <v/>
      </c>
      <c r="CU118" s="952" t="str">
        <f t="shared" si="235"/>
        <v/>
      </c>
      <c r="CV118" s="455" t="str">
        <f t="shared" si="235"/>
        <v/>
      </c>
      <c r="CW118" s="455" t="str">
        <f t="shared" si="235"/>
        <v/>
      </c>
      <c r="CX118" s="455" t="str">
        <f t="shared" si="235"/>
        <v/>
      </c>
      <c r="CY118" s="455" t="str">
        <f t="shared" si="235"/>
        <v/>
      </c>
      <c r="CZ118" s="455" t="str">
        <f t="shared" si="235"/>
        <v/>
      </c>
      <c r="DA118" s="953" t="str">
        <f t="shared" si="235"/>
        <v/>
      </c>
      <c r="DB118" s="768" t="str">
        <f t="shared" si="235"/>
        <v/>
      </c>
      <c r="DC118" s="455" t="str">
        <f t="shared" si="235"/>
        <v/>
      </c>
      <c r="DD118" s="455" t="str">
        <f t="shared" si="235"/>
        <v/>
      </c>
      <c r="DE118" s="455" t="str">
        <f t="shared" si="235"/>
        <v/>
      </c>
      <c r="DF118" s="455" t="str">
        <f t="shared" si="235"/>
        <v/>
      </c>
      <c r="DG118" s="455" t="str">
        <f t="shared" si="235"/>
        <v/>
      </c>
      <c r="DH118" s="953" t="str">
        <f t="shared" si="235"/>
        <v/>
      </c>
      <c r="DI118" s="768" t="str">
        <f t="shared" si="235"/>
        <v/>
      </c>
      <c r="DJ118" s="455" t="str">
        <f t="shared" si="235"/>
        <v/>
      </c>
      <c r="DK118" s="455" t="str">
        <f t="shared" si="235"/>
        <v/>
      </c>
      <c r="DL118" s="455" t="str">
        <f t="shared" si="235"/>
        <v/>
      </c>
      <c r="DM118" s="455" t="str">
        <f t="shared" si="235"/>
        <v/>
      </c>
      <c r="DN118" s="455" t="str">
        <f t="shared" si="235"/>
        <v/>
      </c>
      <c r="DO118" s="953" t="str">
        <f t="shared" si="235"/>
        <v/>
      </c>
      <c r="DP118" s="768" t="str">
        <f t="shared" si="235"/>
        <v/>
      </c>
      <c r="DQ118" s="455" t="str">
        <f t="shared" si="235"/>
        <v/>
      </c>
      <c r="DR118" s="455" t="str">
        <f t="shared" si="235"/>
        <v/>
      </c>
      <c r="DS118" s="455" t="str">
        <f t="shared" si="235"/>
        <v/>
      </c>
      <c r="DT118" s="455" t="str">
        <f t="shared" si="235"/>
        <v/>
      </c>
      <c r="DU118" s="455" t="str">
        <f t="shared" si="235"/>
        <v/>
      </c>
      <c r="DV118" s="953" t="str">
        <f t="shared" si="235"/>
        <v/>
      </c>
      <c r="DW118" s="768" t="str">
        <f t="shared" si="235"/>
        <v/>
      </c>
      <c r="DX118" s="455" t="str">
        <f t="shared" si="235"/>
        <v/>
      </c>
      <c r="DY118" s="455" t="str">
        <f t="shared" si="235"/>
        <v/>
      </c>
      <c r="DZ118" s="455" t="str">
        <f t="shared" si="235"/>
        <v/>
      </c>
      <c r="EA118" s="455" t="str">
        <f t="shared" si="235"/>
        <v/>
      </c>
      <c r="EB118" s="455" t="str">
        <f t="shared" si="235"/>
        <v/>
      </c>
      <c r="EC118" s="954" t="str">
        <f t="shared" si="235"/>
        <v/>
      </c>
      <c r="ED118" s="768" t="str">
        <f t="shared" si="236"/>
        <v/>
      </c>
      <c r="EE118" s="455" t="str">
        <f t="shared" si="236"/>
        <v/>
      </c>
      <c r="EF118" s="455" t="str">
        <f t="shared" si="236"/>
        <v/>
      </c>
      <c r="EG118" s="455" t="str">
        <f t="shared" si="236"/>
        <v/>
      </c>
      <c r="EH118" s="455" t="str">
        <f t="shared" si="236"/>
        <v/>
      </c>
      <c r="EI118" s="455" t="str">
        <f t="shared" si="236"/>
        <v/>
      </c>
      <c r="EJ118" s="953" t="str">
        <f t="shared" si="236"/>
        <v/>
      </c>
      <c r="EK118" s="768" t="str">
        <f t="shared" si="236"/>
        <v/>
      </c>
      <c r="EL118" s="455" t="str">
        <f t="shared" si="236"/>
        <v/>
      </c>
      <c r="EM118" s="455" t="str">
        <f t="shared" si="236"/>
        <v/>
      </c>
      <c r="EN118" s="455" t="str">
        <f t="shared" si="236"/>
        <v/>
      </c>
      <c r="EO118" s="455" t="str">
        <f t="shared" si="236"/>
        <v/>
      </c>
      <c r="EP118" s="455" t="str">
        <f t="shared" si="236"/>
        <v/>
      </c>
      <c r="EQ118" s="953" t="str">
        <f t="shared" si="236"/>
        <v/>
      </c>
      <c r="ER118" s="768" t="str">
        <f t="shared" si="236"/>
        <v/>
      </c>
      <c r="ES118" s="455" t="str">
        <f t="shared" si="236"/>
        <v/>
      </c>
      <c r="ET118" s="455" t="str">
        <f t="shared" si="236"/>
        <v/>
      </c>
      <c r="EU118" s="455" t="str">
        <f t="shared" si="236"/>
        <v/>
      </c>
      <c r="EV118" s="455" t="str">
        <f t="shared" si="236"/>
        <v/>
      </c>
      <c r="EW118" s="455" t="str">
        <f t="shared" si="236"/>
        <v/>
      </c>
      <c r="EX118" s="953" t="str">
        <f t="shared" si="236"/>
        <v/>
      </c>
      <c r="EY118" s="768" t="str">
        <f t="shared" si="236"/>
        <v/>
      </c>
      <c r="EZ118" s="455" t="str">
        <f t="shared" si="236"/>
        <v/>
      </c>
      <c r="FA118" s="455" t="str">
        <f t="shared" si="236"/>
        <v/>
      </c>
      <c r="FB118" s="455" t="str">
        <f t="shared" si="236"/>
        <v/>
      </c>
      <c r="FC118" s="455" t="str">
        <f t="shared" si="236"/>
        <v/>
      </c>
      <c r="FD118" s="455" t="str">
        <f t="shared" si="236"/>
        <v/>
      </c>
      <c r="FE118" s="953" t="str">
        <f t="shared" si="236"/>
        <v/>
      </c>
      <c r="FF118" s="768" t="str">
        <f t="shared" si="236"/>
        <v/>
      </c>
      <c r="FG118" s="455" t="str">
        <f t="shared" si="236"/>
        <v/>
      </c>
      <c r="FH118" s="455" t="str">
        <f t="shared" si="236"/>
        <v/>
      </c>
      <c r="FI118" s="455" t="str">
        <f t="shared" si="236"/>
        <v/>
      </c>
      <c r="FJ118" s="455" t="str">
        <f t="shared" si="236"/>
        <v/>
      </c>
      <c r="FK118" s="455" t="str">
        <f t="shared" si="236"/>
        <v/>
      </c>
      <c r="FL118" s="953" t="str">
        <f t="shared" si="236"/>
        <v/>
      </c>
      <c r="FM118" s="768" t="str">
        <f t="shared" si="236"/>
        <v/>
      </c>
      <c r="FN118" s="455" t="str">
        <f t="shared" si="236"/>
        <v/>
      </c>
      <c r="FO118" s="455" t="str">
        <f t="shared" si="236"/>
        <v/>
      </c>
      <c r="FP118" s="455" t="str">
        <f t="shared" si="236"/>
        <v/>
      </c>
      <c r="FQ118" s="455" t="str">
        <f t="shared" si="236"/>
        <v/>
      </c>
      <c r="FR118" s="455" t="str">
        <f t="shared" si="236"/>
        <v/>
      </c>
      <c r="FS118" s="953" t="str">
        <f t="shared" si="236"/>
        <v/>
      </c>
      <c r="FT118" s="768" t="str">
        <f t="shared" si="236"/>
        <v/>
      </c>
      <c r="FU118" s="455" t="str">
        <f t="shared" si="236"/>
        <v/>
      </c>
      <c r="FV118" s="455" t="str">
        <f t="shared" si="236"/>
        <v/>
      </c>
      <c r="FW118" s="455" t="str">
        <f t="shared" si="236"/>
        <v/>
      </c>
      <c r="FX118" s="455" t="str">
        <f t="shared" si="236"/>
        <v/>
      </c>
      <c r="FY118" s="455" t="str">
        <f t="shared" si="236"/>
        <v/>
      </c>
      <c r="FZ118" s="953" t="str">
        <f t="shared" si="236"/>
        <v/>
      </c>
      <c r="GA118" s="768" t="str">
        <f t="shared" si="236"/>
        <v/>
      </c>
      <c r="GB118" s="455" t="str">
        <f t="shared" si="236"/>
        <v/>
      </c>
      <c r="GC118" s="455" t="str">
        <f t="shared" si="236"/>
        <v/>
      </c>
      <c r="GD118" s="455" t="str">
        <f t="shared" si="236"/>
        <v/>
      </c>
      <c r="GE118" s="455" t="str">
        <f t="shared" si="236"/>
        <v/>
      </c>
      <c r="GF118" s="953" t="str">
        <f t="shared" si="236"/>
        <v/>
      </c>
      <c r="GG118" s="768" t="str">
        <f t="shared" si="236"/>
        <v/>
      </c>
      <c r="GH118" s="455" t="str">
        <f t="shared" si="236"/>
        <v/>
      </c>
      <c r="GI118" s="455" t="str">
        <f t="shared" si="236"/>
        <v/>
      </c>
      <c r="GJ118" s="455" t="str">
        <f t="shared" si="236"/>
        <v/>
      </c>
      <c r="GK118" s="455" t="str">
        <f t="shared" si="236"/>
        <v/>
      </c>
      <c r="GL118" s="455" t="str">
        <f t="shared" si="236"/>
        <v/>
      </c>
      <c r="GM118" s="455" t="str">
        <f t="shared" si="236"/>
        <v/>
      </c>
      <c r="GN118" s="954" t="str">
        <f t="shared" si="236"/>
        <v/>
      </c>
      <c r="GO118" s="768" t="str">
        <f t="shared" si="236"/>
        <v/>
      </c>
      <c r="GP118" s="455" t="str">
        <f t="shared" si="237"/>
        <v/>
      </c>
      <c r="GQ118" s="455" t="str">
        <f t="shared" si="237"/>
        <v/>
      </c>
      <c r="GR118" s="455" t="str">
        <f t="shared" si="237"/>
        <v/>
      </c>
      <c r="GS118" s="455" t="str">
        <f t="shared" si="237"/>
        <v/>
      </c>
      <c r="GT118" s="455" t="str">
        <f t="shared" si="237"/>
        <v/>
      </c>
      <c r="GU118" s="953" t="str">
        <f t="shared" si="237"/>
        <v/>
      </c>
      <c r="GV118" s="768" t="str">
        <f t="shared" si="237"/>
        <v/>
      </c>
      <c r="GW118" s="455" t="str">
        <f t="shared" si="237"/>
        <v/>
      </c>
      <c r="GX118" s="455" t="str">
        <f t="shared" si="237"/>
        <v/>
      </c>
      <c r="GY118" s="455" t="str">
        <f t="shared" si="237"/>
        <v/>
      </c>
      <c r="GZ118" s="455" t="str">
        <f t="shared" si="237"/>
        <v/>
      </c>
      <c r="HA118" s="455" t="str">
        <f t="shared" si="237"/>
        <v/>
      </c>
      <c r="HB118" s="953" t="str">
        <f t="shared" si="237"/>
        <v/>
      </c>
      <c r="HC118" s="768" t="str">
        <f t="shared" si="237"/>
        <v/>
      </c>
      <c r="HD118" s="455" t="str">
        <f t="shared" si="237"/>
        <v/>
      </c>
      <c r="HE118" s="455" t="str">
        <f t="shared" si="237"/>
        <v/>
      </c>
      <c r="HF118" s="455" t="str">
        <f t="shared" si="237"/>
        <v/>
      </c>
      <c r="HG118" s="455" t="str">
        <f t="shared" si="237"/>
        <v/>
      </c>
      <c r="HH118" s="455" t="str">
        <f t="shared" si="237"/>
        <v/>
      </c>
      <c r="HI118" s="953" t="str">
        <f t="shared" si="237"/>
        <v/>
      </c>
      <c r="HJ118" s="768" t="str">
        <f t="shared" si="237"/>
        <v/>
      </c>
      <c r="HK118" s="455" t="str">
        <f t="shared" si="237"/>
        <v/>
      </c>
      <c r="HL118" s="455" t="str">
        <f t="shared" si="237"/>
        <v/>
      </c>
      <c r="HM118" s="455" t="str">
        <f t="shared" si="237"/>
        <v/>
      </c>
      <c r="HN118" s="955" t="str">
        <f t="shared" si="237"/>
        <v/>
      </c>
      <c r="HO118" s="455" t="str">
        <f t="shared" si="237"/>
        <v/>
      </c>
      <c r="HP118" s="953" t="str">
        <f t="shared" si="237"/>
        <v/>
      </c>
      <c r="HQ118" s="768" t="str">
        <f t="shared" si="237"/>
        <v/>
      </c>
      <c r="HR118" s="455" t="str">
        <f t="shared" si="237"/>
        <v/>
      </c>
      <c r="HS118" s="455" t="str">
        <f t="shared" si="237"/>
        <v/>
      </c>
      <c r="HT118" s="455" t="str">
        <f t="shared" si="237"/>
        <v/>
      </c>
      <c r="HU118" s="455" t="str">
        <f t="shared" si="237"/>
        <v/>
      </c>
      <c r="HV118" s="455" t="str">
        <f t="shared" si="237"/>
        <v/>
      </c>
      <c r="HW118" s="953" t="str">
        <f t="shared" si="237"/>
        <v/>
      </c>
      <c r="HX118" s="768" t="str">
        <f t="shared" si="237"/>
        <v/>
      </c>
      <c r="HY118" s="455" t="str">
        <f t="shared" si="237"/>
        <v/>
      </c>
      <c r="HZ118" s="455" t="str">
        <f t="shared" si="237"/>
        <v/>
      </c>
      <c r="IA118" s="455" t="str">
        <f t="shared" si="237"/>
        <v/>
      </c>
      <c r="IB118" s="455" t="str">
        <f t="shared" si="237"/>
        <v/>
      </c>
      <c r="IC118" s="455" t="str">
        <f t="shared" si="237"/>
        <v/>
      </c>
      <c r="ID118" s="953" t="str">
        <f t="shared" si="237"/>
        <v/>
      </c>
      <c r="IE118" s="768" t="str">
        <f t="shared" si="237"/>
        <v/>
      </c>
      <c r="IF118" s="455" t="str">
        <f t="shared" si="237"/>
        <v/>
      </c>
      <c r="IG118" s="455" t="str">
        <f t="shared" si="237"/>
        <v/>
      </c>
      <c r="IH118" s="455" t="str">
        <f t="shared" si="237"/>
        <v/>
      </c>
      <c r="II118" s="455" t="str">
        <f t="shared" si="237"/>
        <v/>
      </c>
      <c r="IJ118" s="455" t="str">
        <f t="shared" si="237"/>
        <v/>
      </c>
      <c r="IK118" s="953" t="str">
        <f t="shared" si="237"/>
        <v/>
      </c>
      <c r="IL118" s="768" t="str">
        <f t="shared" si="237"/>
        <v/>
      </c>
      <c r="IM118" s="455" t="str">
        <f t="shared" si="237"/>
        <v/>
      </c>
      <c r="IN118" s="455" t="str">
        <f t="shared" si="237"/>
        <v/>
      </c>
      <c r="IO118" s="455" t="str">
        <f t="shared" si="237"/>
        <v/>
      </c>
      <c r="IP118" s="455" t="str">
        <f t="shared" si="237"/>
        <v/>
      </c>
      <c r="IQ118" s="455" t="str">
        <f t="shared" si="237"/>
        <v/>
      </c>
      <c r="IR118" s="953" t="str">
        <f t="shared" si="237"/>
        <v/>
      </c>
      <c r="IS118" s="768" t="str">
        <f t="shared" si="237"/>
        <v/>
      </c>
      <c r="IT118" s="455" t="str">
        <f t="shared" si="237"/>
        <v/>
      </c>
      <c r="IU118" s="455" t="str">
        <f t="shared" si="237"/>
        <v/>
      </c>
      <c r="IV118" s="455" t="str">
        <f t="shared" si="237"/>
        <v/>
      </c>
      <c r="IW118" s="455" t="str">
        <f t="shared" si="237"/>
        <v/>
      </c>
      <c r="IX118" s="455" t="str">
        <f t="shared" si="237"/>
        <v/>
      </c>
      <c r="IY118" s="954" t="str">
        <f t="shared" si="237"/>
        <v/>
      </c>
      <c r="IZ118" s="768" t="str">
        <f t="shared" si="237"/>
        <v/>
      </c>
      <c r="JA118" s="455" t="str">
        <f t="shared" si="237"/>
        <v/>
      </c>
      <c r="JB118" s="455" t="str">
        <f t="shared" si="238"/>
        <v/>
      </c>
      <c r="JC118" s="455" t="str">
        <f t="shared" si="238"/>
        <v/>
      </c>
      <c r="JD118" s="455" t="str">
        <f t="shared" si="238"/>
        <v/>
      </c>
      <c r="JE118" s="455" t="str">
        <f t="shared" si="238"/>
        <v/>
      </c>
      <c r="JF118" s="953" t="str">
        <f t="shared" si="238"/>
        <v/>
      </c>
      <c r="JG118" s="768" t="str">
        <f t="shared" si="238"/>
        <v/>
      </c>
      <c r="JH118" s="455" t="str">
        <f t="shared" si="238"/>
        <v/>
      </c>
      <c r="JI118" s="455" t="str">
        <f t="shared" si="238"/>
        <v/>
      </c>
      <c r="JJ118" s="455" t="str">
        <f t="shared" si="238"/>
        <v/>
      </c>
      <c r="JK118" s="455" t="str">
        <f t="shared" si="238"/>
        <v/>
      </c>
      <c r="JL118" s="455" t="str">
        <f t="shared" si="238"/>
        <v/>
      </c>
      <c r="JM118" s="953" t="str">
        <f t="shared" si="238"/>
        <v/>
      </c>
      <c r="JN118" s="768" t="str">
        <f t="shared" si="238"/>
        <v/>
      </c>
      <c r="JO118" s="455" t="str">
        <f t="shared" si="238"/>
        <v/>
      </c>
      <c r="JP118" s="455" t="str">
        <f t="shared" si="238"/>
        <v/>
      </c>
      <c r="JQ118" s="455" t="str">
        <f t="shared" si="238"/>
        <v/>
      </c>
      <c r="JR118" s="455" t="str">
        <f t="shared" si="238"/>
        <v/>
      </c>
      <c r="JS118" s="455" t="str">
        <f t="shared" si="238"/>
        <v/>
      </c>
      <c r="JT118" s="953" t="str">
        <f t="shared" si="238"/>
        <v/>
      </c>
      <c r="JU118" s="768" t="str">
        <f t="shared" si="238"/>
        <v/>
      </c>
      <c r="JV118" s="455" t="str">
        <f t="shared" si="238"/>
        <v/>
      </c>
      <c r="JW118" s="455" t="str">
        <f t="shared" si="238"/>
        <v/>
      </c>
      <c r="JX118" s="455" t="str">
        <f t="shared" si="238"/>
        <v/>
      </c>
      <c r="JY118" s="455" t="str">
        <f t="shared" si="238"/>
        <v/>
      </c>
      <c r="JZ118" s="455" t="str">
        <f t="shared" si="238"/>
        <v/>
      </c>
      <c r="KA118" s="953" t="str">
        <f t="shared" si="238"/>
        <v/>
      </c>
      <c r="KB118" s="768" t="str">
        <f t="shared" si="238"/>
        <v/>
      </c>
      <c r="KC118" s="455" t="str">
        <f t="shared" si="238"/>
        <v/>
      </c>
      <c r="KD118" s="455" t="str">
        <f t="shared" si="238"/>
        <v/>
      </c>
      <c r="KE118" s="455" t="str">
        <f t="shared" si="238"/>
        <v/>
      </c>
      <c r="KF118" s="455" t="str">
        <f t="shared" si="238"/>
        <v/>
      </c>
      <c r="KG118" s="455" t="str">
        <f t="shared" si="238"/>
        <v/>
      </c>
      <c r="KH118" s="953" t="str">
        <f t="shared" si="238"/>
        <v/>
      </c>
      <c r="KI118" s="768" t="str">
        <f t="shared" si="238"/>
        <v/>
      </c>
      <c r="KJ118" s="455" t="str">
        <f t="shared" si="238"/>
        <v/>
      </c>
      <c r="KK118" s="455" t="str">
        <f t="shared" si="238"/>
        <v/>
      </c>
      <c r="KL118" s="455" t="str">
        <f t="shared" si="238"/>
        <v/>
      </c>
      <c r="KM118" s="455" t="str">
        <f t="shared" si="238"/>
        <v/>
      </c>
      <c r="KN118" s="455" t="str">
        <f t="shared" si="238"/>
        <v/>
      </c>
      <c r="KO118" s="953" t="str">
        <f t="shared" si="238"/>
        <v/>
      </c>
      <c r="KP118" s="768" t="str">
        <f t="shared" si="238"/>
        <v/>
      </c>
      <c r="KQ118" s="455" t="str">
        <f t="shared" si="238"/>
        <v/>
      </c>
      <c r="KR118" s="455" t="str">
        <f t="shared" si="238"/>
        <v/>
      </c>
      <c r="KS118" s="455" t="str">
        <f t="shared" si="238"/>
        <v/>
      </c>
      <c r="KT118" s="455" t="str">
        <f t="shared" si="238"/>
        <v/>
      </c>
      <c r="KU118" s="455" t="str">
        <f t="shared" si="238"/>
        <v/>
      </c>
      <c r="KV118" s="953" t="str">
        <f t="shared" si="238"/>
        <v/>
      </c>
      <c r="KW118" s="768" t="str">
        <f t="shared" si="238"/>
        <v/>
      </c>
      <c r="KX118" s="455" t="str">
        <f t="shared" si="238"/>
        <v/>
      </c>
      <c r="KY118" s="455" t="str">
        <f t="shared" si="238"/>
        <v/>
      </c>
      <c r="KZ118" s="455" t="str">
        <f t="shared" si="238"/>
        <v/>
      </c>
      <c r="LA118" s="455" t="str">
        <f t="shared" si="238"/>
        <v/>
      </c>
      <c r="LB118" s="455" t="str">
        <f t="shared" si="238"/>
        <v/>
      </c>
      <c r="LC118" s="954" t="str">
        <f t="shared" si="238"/>
        <v/>
      </c>
      <c r="LD118" s="768" t="str">
        <f t="shared" si="238"/>
        <v/>
      </c>
      <c r="LE118" s="455" t="str">
        <f t="shared" si="238"/>
        <v/>
      </c>
      <c r="LF118" s="455" t="str">
        <f t="shared" si="238"/>
        <v/>
      </c>
      <c r="LG118" s="455" t="str">
        <f t="shared" si="238"/>
        <v/>
      </c>
      <c r="LH118" s="455" t="str">
        <f t="shared" si="238"/>
        <v/>
      </c>
      <c r="LI118" s="455" t="str">
        <f t="shared" si="238"/>
        <v/>
      </c>
      <c r="LJ118" s="953" t="str">
        <f t="shared" si="238"/>
        <v/>
      </c>
      <c r="LK118" s="768" t="str">
        <f t="shared" si="238"/>
        <v/>
      </c>
      <c r="LL118" s="455" t="str">
        <f t="shared" si="238"/>
        <v/>
      </c>
      <c r="LM118" s="455" t="str">
        <f t="shared" si="238"/>
        <v/>
      </c>
      <c r="LN118" s="455" t="str">
        <f t="shared" si="239"/>
        <v/>
      </c>
      <c r="LO118" s="455" t="str">
        <f t="shared" si="239"/>
        <v/>
      </c>
      <c r="LP118" s="455" t="str">
        <f t="shared" si="239"/>
        <v/>
      </c>
      <c r="LQ118" s="953" t="str">
        <f t="shared" si="239"/>
        <v/>
      </c>
      <c r="LR118" s="768" t="str">
        <f t="shared" si="239"/>
        <v/>
      </c>
      <c r="LS118" s="455" t="str">
        <f t="shared" si="239"/>
        <v/>
      </c>
      <c r="LT118" s="455" t="str">
        <f t="shared" si="239"/>
        <v/>
      </c>
      <c r="LU118" s="455" t="str">
        <f t="shared" si="239"/>
        <v/>
      </c>
      <c r="LV118" s="455" t="str">
        <f t="shared" si="239"/>
        <v/>
      </c>
      <c r="LW118" s="455" t="str">
        <f t="shared" si="239"/>
        <v/>
      </c>
      <c r="LX118" s="953" t="str">
        <f t="shared" si="239"/>
        <v/>
      </c>
      <c r="LY118" s="768" t="str">
        <f t="shared" si="239"/>
        <v/>
      </c>
      <c r="LZ118" s="455" t="str">
        <f t="shared" si="239"/>
        <v/>
      </c>
      <c r="MA118" s="455" t="str">
        <f t="shared" si="239"/>
        <v/>
      </c>
      <c r="MB118" s="455" t="str">
        <f t="shared" si="239"/>
        <v/>
      </c>
      <c r="MC118" s="455" t="str">
        <f t="shared" si="239"/>
        <v/>
      </c>
      <c r="MD118" s="455" t="str">
        <f t="shared" si="239"/>
        <v/>
      </c>
      <c r="ME118" s="953" t="str">
        <f t="shared" si="239"/>
        <v/>
      </c>
      <c r="MF118" s="768" t="str">
        <f t="shared" si="239"/>
        <v/>
      </c>
      <c r="MG118" s="455" t="str">
        <f t="shared" si="239"/>
        <v/>
      </c>
      <c r="MH118" s="455" t="str">
        <f t="shared" si="239"/>
        <v/>
      </c>
      <c r="MI118" s="455" t="str">
        <f t="shared" si="239"/>
        <v/>
      </c>
      <c r="MJ118" s="455" t="str">
        <f t="shared" si="239"/>
        <v/>
      </c>
      <c r="MK118" s="455" t="str">
        <f t="shared" si="239"/>
        <v/>
      </c>
      <c r="ML118" s="953" t="str">
        <f t="shared" si="239"/>
        <v/>
      </c>
      <c r="MM118" s="768" t="str">
        <f t="shared" si="239"/>
        <v/>
      </c>
      <c r="MN118" s="455" t="str">
        <f t="shared" si="239"/>
        <v/>
      </c>
      <c r="MO118" s="455" t="str">
        <f t="shared" si="239"/>
        <v/>
      </c>
      <c r="MP118" s="455" t="str">
        <f t="shared" si="239"/>
        <v/>
      </c>
      <c r="MQ118" s="455" t="str">
        <f t="shared" si="239"/>
        <v/>
      </c>
      <c r="MR118" s="455" t="str">
        <f t="shared" si="239"/>
        <v/>
      </c>
      <c r="MS118" s="953" t="str">
        <f t="shared" si="239"/>
        <v/>
      </c>
      <c r="MT118" s="768" t="str">
        <f t="shared" si="239"/>
        <v/>
      </c>
      <c r="MU118" s="455" t="str">
        <f t="shared" si="239"/>
        <v/>
      </c>
      <c r="MV118" s="455" t="str">
        <f t="shared" si="239"/>
        <v/>
      </c>
      <c r="MW118" s="455" t="str">
        <f t="shared" si="239"/>
        <v/>
      </c>
      <c r="MX118" s="455" t="str">
        <f t="shared" si="239"/>
        <v/>
      </c>
      <c r="MY118" s="455" t="str">
        <f t="shared" si="239"/>
        <v/>
      </c>
      <c r="MZ118" s="953" t="str">
        <f t="shared" si="239"/>
        <v/>
      </c>
      <c r="NA118" s="768" t="str">
        <f t="shared" si="239"/>
        <v/>
      </c>
      <c r="NB118" s="455" t="str">
        <f t="shared" si="239"/>
        <v/>
      </c>
      <c r="NC118" s="455" t="str">
        <f t="shared" si="239"/>
        <v/>
      </c>
      <c r="ND118" s="455" t="str">
        <f t="shared" si="239"/>
        <v/>
      </c>
      <c r="NE118" s="455" t="str">
        <f t="shared" si="239"/>
        <v/>
      </c>
      <c r="NF118" s="455" t="str">
        <f t="shared" si="239"/>
        <v/>
      </c>
      <c r="NG118" s="954" t="str">
        <f t="shared" si="239"/>
        <v/>
      </c>
      <c r="NH118" s="768" t="str">
        <f t="shared" si="239"/>
        <v/>
      </c>
      <c r="NI118" s="455" t="str">
        <f t="shared" si="239"/>
        <v/>
      </c>
      <c r="NJ118" s="455" t="str">
        <f t="shared" si="239"/>
        <v/>
      </c>
      <c r="NK118" s="455" t="str">
        <f t="shared" si="239"/>
        <v/>
      </c>
      <c r="NL118" s="455" t="str">
        <f t="shared" si="239"/>
        <v/>
      </c>
      <c r="NM118" s="455" t="str">
        <f t="shared" si="239"/>
        <v/>
      </c>
      <c r="NN118" s="953" t="str">
        <f t="shared" si="239"/>
        <v/>
      </c>
    </row>
    <row r="119" spans="1:564" s="1" customFormat="1" hidden="1" x14ac:dyDescent="0.2">
      <c r="A119" s="938">
        <f>alapadatok!A100</f>
        <v>4</v>
      </c>
      <c r="B119" s="678" t="str">
        <f>IF(alapadatok!C100="","",alapadatok!C100)</f>
        <v/>
      </c>
      <c r="C119" s="584" t="str">
        <f>IF(alapadatok!B100="","",alapadatok!B100)</f>
        <v/>
      </c>
      <c r="D119" s="584" t="str">
        <f>IF(alapadatok!D100="","",alapadatok!D100)</f>
        <v/>
      </c>
      <c r="E119" s="948" t="str">
        <f>IF(alapadatok!K100="","",alapadatok!K100)</f>
        <v/>
      </c>
      <c r="F119" s="1145"/>
      <c r="G119" s="1146"/>
      <c r="H119" s="1144"/>
      <c r="I119" s="1143"/>
      <c r="J119" s="1143"/>
      <c r="K119" s="1143"/>
      <c r="L119" s="1143"/>
      <c r="M119" s="1143"/>
      <c r="N119" s="1146"/>
      <c r="O119" s="1144"/>
      <c r="P119" s="1143"/>
      <c r="Q119" s="1143"/>
      <c r="R119" s="1143"/>
      <c r="S119" s="1143"/>
      <c r="T119" s="1143"/>
      <c r="U119" s="1146"/>
      <c r="V119" s="1144"/>
      <c r="W119" s="1143"/>
      <c r="X119" s="1143"/>
      <c r="Y119" s="1143"/>
      <c r="Z119" s="1143"/>
      <c r="AA119" s="1143"/>
      <c r="AB119" s="1146"/>
      <c r="AC119" s="1144"/>
      <c r="AD119" s="1143"/>
      <c r="AE119" s="1143"/>
      <c r="AF119" s="1143"/>
      <c r="AG119" s="1143"/>
      <c r="AH119" s="1143"/>
      <c r="AI119" s="1146"/>
      <c r="AJ119" s="1144"/>
      <c r="AK119" s="1143"/>
      <c r="AL119" s="1143"/>
      <c r="AM119" s="1143"/>
      <c r="AN119" s="1143"/>
      <c r="AO119" s="1143"/>
      <c r="AP119" s="1146"/>
      <c r="AQ119" s="1144"/>
      <c r="AR119" s="1143"/>
      <c r="AS119" s="1143"/>
      <c r="AT119" s="1143"/>
      <c r="AU119" s="1143"/>
      <c r="AV119" s="1143"/>
      <c r="AW119" s="1146"/>
      <c r="AX119" s="1144"/>
      <c r="AY119" s="1143"/>
      <c r="AZ119" s="1143"/>
      <c r="BA119" s="1143"/>
      <c r="BB119" s="1143"/>
      <c r="BC119" s="1143"/>
      <c r="BD119" s="1146"/>
      <c r="BE119" s="1144"/>
      <c r="BF119" s="1143"/>
      <c r="BG119" s="1143"/>
      <c r="BH119" s="1143"/>
      <c r="BI119" s="1143"/>
      <c r="BJ119" s="1143"/>
      <c r="BK119" s="1146"/>
      <c r="BL119" s="1144"/>
      <c r="BM119" s="1143"/>
      <c r="BN119" s="1143"/>
      <c r="BO119" s="1143"/>
      <c r="BP119" s="1143"/>
      <c r="BQ119" s="455" t="str">
        <f t="shared" ref="BQ119:EB122" si="240">IF($C119="","",BQ$114)</f>
        <v/>
      </c>
      <c r="BR119" s="953" t="str">
        <f t="shared" si="240"/>
        <v/>
      </c>
      <c r="BS119" s="768" t="str">
        <f t="shared" si="240"/>
        <v/>
      </c>
      <c r="BT119" s="455" t="str">
        <f t="shared" si="240"/>
        <v/>
      </c>
      <c r="BU119" s="455" t="str">
        <f t="shared" si="240"/>
        <v/>
      </c>
      <c r="BV119" s="455" t="str">
        <f t="shared" si="240"/>
        <v/>
      </c>
      <c r="BW119" s="455" t="str">
        <f t="shared" si="240"/>
        <v/>
      </c>
      <c r="BX119" s="455" t="str">
        <f t="shared" si="240"/>
        <v/>
      </c>
      <c r="BY119" s="953" t="str">
        <f t="shared" si="240"/>
        <v/>
      </c>
      <c r="BZ119" s="768" t="str">
        <f t="shared" si="240"/>
        <v/>
      </c>
      <c r="CA119" s="455" t="str">
        <f t="shared" si="240"/>
        <v/>
      </c>
      <c r="CB119" s="455" t="str">
        <f t="shared" si="240"/>
        <v/>
      </c>
      <c r="CC119" s="455" t="str">
        <f t="shared" si="240"/>
        <v/>
      </c>
      <c r="CD119" s="455" t="str">
        <f t="shared" si="240"/>
        <v/>
      </c>
      <c r="CE119" s="455" t="str">
        <f t="shared" si="240"/>
        <v/>
      </c>
      <c r="CF119" s="953" t="str">
        <f t="shared" si="240"/>
        <v/>
      </c>
      <c r="CG119" s="768" t="str">
        <f t="shared" si="240"/>
        <v/>
      </c>
      <c r="CH119" s="455" t="str">
        <f t="shared" si="240"/>
        <v/>
      </c>
      <c r="CI119" s="455" t="str">
        <f t="shared" si="240"/>
        <v/>
      </c>
      <c r="CJ119" s="455" t="str">
        <f t="shared" si="240"/>
        <v/>
      </c>
      <c r="CK119" s="455" t="str">
        <f t="shared" si="240"/>
        <v/>
      </c>
      <c r="CL119" s="455" t="str">
        <f t="shared" si="240"/>
        <v/>
      </c>
      <c r="CM119" s="953" t="str">
        <f t="shared" si="240"/>
        <v/>
      </c>
      <c r="CN119" s="768" t="str">
        <f t="shared" si="240"/>
        <v/>
      </c>
      <c r="CO119" s="455" t="str">
        <f t="shared" si="240"/>
        <v/>
      </c>
      <c r="CP119" s="455" t="str">
        <f t="shared" si="240"/>
        <v/>
      </c>
      <c r="CQ119" s="455" t="str">
        <f t="shared" si="240"/>
        <v/>
      </c>
      <c r="CR119" s="455" t="str">
        <f t="shared" si="240"/>
        <v/>
      </c>
      <c r="CS119" s="455" t="str">
        <f t="shared" si="240"/>
        <v/>
      </c>
      <c r="CT119" s="953" t="str">
        <f t="shared" si="240"/>
        <v/>
      </c>
      <c r="CU119" s="952" t="str">
        <f t="shared" si="240"/>
        <v/>
      </c>
      <c r="CV119" s="455" t="str">
        <f t="shared" si="240"/>
        <v/>
      </c>
      <c r="CW119" s="455" t="str">
        <f t="shared" si="240"/>
        <v/>
      </c>
      <c r="CX119" s="455" t="str">
        <f t="shared" si="240"/>
        <v/>
      </c>
      <c r="CY119" s="455" t="str">
        <f t="shared" si="240"/>
        <v/>
      </c>
      <c r="CZ119" s="455" t="str">
        <f t="shared" si="240"/>
        <v/>
      </c>
      <c r="DA119" s="953" t="str">
        <f t="shared" si="240"/>
        <v/>
      </c>
      <c r="DB119" s="768" t="str">
        <f t="shared" si="240"/>
        <v/>
      </c>
      <c r="DC119" s="455" t="str">
        <f t="shared" si="240"/>
        <v/>
      </c>
      <c r="DD119" s="455" t="str">
        <f t="shared" si="240"/>
        <v/>
      </c>
      <c r="DE119" s="455" t="str">
        <f t="shared" si="240"/>
        <v/>
      </c>
      <c r="DF119" s="455" t="str">
        <f t="shared" si="240"/>
        <v/>
      </c>
      <c r="DG119" s="455" t="str">
        <f t="shared" si="240"/>
        <v/>
      </c>
      <c r="DH119" s="953" t="str">
        <f t="shared" si="240"/>
        <v/>
      </c>
      <c r="DI119" s="768" t="str">
        <f t="shared" si="240"/>
        <v/>
      </c>
      <c r="DJ119" s="455" t="str">
        <f t="shared" si="240"/>
        <v/>
      </c>
      <c r="DK119" s="455" t="str">
        <f t="shared" si="240"/>
        <v/>
      </c>
      <c r="DL119" s="455" t="str">
        <f t="shared" si="240"/>
        <v/>
      </c>
      <c r="DM119" s="455" t="str">
        <f t="shared" si="240"/>
        <v/>
      </c>
      <c r="DN119" s="455" t="str">
        <f t="shared" si="240"/>
        <v/>
      </c>
      <c r="DO119" s="953" t="str">
        <f t="shared" si="240"/>
        <v/>
      </c>
      <c r="DP119" s="768" t="str">
        <f t="shared" si="240"/>
        <v/>
      </c>
      <c r="DQ119" s="455" t="str">
        <f t="shared" si="240"/>
        <v/>
      </c>
      <c r="DR119" s="455" t="str">
        <f t="shared" si="240"/>
        <v/>
      </c>
      <c r="DS119" s="455" t="str">
        <f t="shared" si="240"/>
        <v/>
      </c>
      <c r="DT119" s="455" t="str">
        <f t="shared" si="240"/>
        <v/>
      </c>
      <c r="DU119" s="455" t="str">
        <f t="shared" si="240"/>
        <v/>
      </c>
      <c r="DV119" s="953" t="str">
        <f t="shared" si="240"/>
        <v/>
      </c>
      <c r="DW119" s="768" t="str">
        <f t="shared" si="240"/>
        <v/>
      </c>
      <c r="DX119" s="455" t="str">
        <f t="shared" si="240"/>
        <v/>
      </c>
      <c r="DY119" s="455" t="str">
        <f t="shared" si="240"/>
        <v/>
      </c>
      <c r="DZ119" s="455" t="str">
        <f t="shared" si="240"/>
        <v/>
      </c>
      <c r="EA119" s="455" t="str">
        <f t="shared" si="240"/>
        <v/>
      </c>
      <c r="EB119" s="455" t="str">
        <f t="shared" si="240"/>
        <v/>
      </c>
      <c r="EC119" s="954" t="str">
        <f t="shared" si="235"/>
        <v/>
      </c>
      <c r="ED119" s="768" t="str">
        <f t="shared" si="236"/>
        <v/>
      </c>
      <c r="EE119" s="455" t="str">
        <f t="shared" si="236"/>
        <v/>
      </c>
      <c r="EF119" s="455" t="str">
        <f t="shared" si="236"/>
        <v/>
      </c>
      <c r="EG119" s="455" t="str">
        <f t="shared" si="236"/>
        <v/>
      </c>
      <c r="EH119" s="455" t="str">
        <f t="shared" si="236"/>
        <v/>
      </c>
      <c r="EI119" s="455" t="str">
        <f t="shared" si="236"/>
        <v/>
      </c>
      <c r="EJ119" s="953" t="str">
        <f t="shared" si="236"/>
        <v/>
      </c>
      <c r="EK119" s="768" t="str">
        <f t="shared" si="236"/>
        <v/>
      </c>
      <c r="EL119" s="455" t="str">
        <f t="shared" si="236"/>
        <v/>
      </c>
      <c r="EM119" s="455" t="str">
        <f t="shared" si="236"/>
        <v/>
      </c>
      <c r="EN119" s="455" t="str">
        <f t="shared" si="236"/>
        <v/>
      </c>
      <c r="EO119" s="455" t="str">
        <f t="shared" si="236"/>
        <v/>
      </c>
      <c r="EP119" s="455" t="str">
        <f t="shared" si="236"/>
        <v/>
      </c>
      <c r="EQ119" s="953" t="str">
        <f t="shared" si="236"/>
        <v/>
      </c>
      <c r="ER119" s="768" t="str">
        <f t="shared" si="236"/>
        <v/>
      </c>
      <c r="ES119" s="455" t="str">
        <f t="shared" si="236"/>
        <v/>
      </c>
      <c r="ET119" s="455" t="str">
        <f t="shared" si="236"/>
        <v/>
      </c>
      <c r="EU119" s="455" t="str">
        <f t="shared" si="236"/>
        <v/>
      </c>
      <c r="EV119" s="455" t="str">
        <f t="shared" si="236"/>
        <v/>
      </c>
      <c r="EW119" s="455" t="str">
        <f t="shared" si="236"/>
        <v/>
      </c>
      <c r="EX119" s="953" t="str">
        <f t="shared" si="236"/>
        <v/>
      </c>
      <c r="EY119" s="768" t="str">
        <f t="shared" si="236"/>
        <v/>
      </c>
      <c r="EZ119" s="455" t="str">
        <f t="shared" si="236"/>
        <v/>
      </c>
      <c r="FA119" s="455" t="str">
        <f t="shared" si="236"/>
        <v/>
      </c>
      <c r="FB119" s="455" t="str">
        <f t="shared" si="236"/>
        <v/>
      </c>
      <c r="FC119" s="455" t="str">
        <f t="shared" si="236"/>
        <v/>
      </c>
      <c r="FD119" s="455" t="str">
        <f t="shared" si="236"/>
        <v/>
      </c>
      <c r="FE119" s="953" t="str">
        <f t="shared" si="236"/>
        <v/>
      </c>
      <c r="FF119" s="768" t="str">
        <f t="shared" si="236"/>
        <v/>
      </c>
      <c r="FG119" s="455" t="str">
        <f t="shared" si="236"/>
        <v/>
      </c>
      <c r="FH119" s="455" t="str">
        <f t="shared" si="236"/>
        <v/>
      </c>
      <c r="FI119" s="455" t="str">
        <f t="shared" si="236"/>
        <v/>
      </c>
      <c r="FJ119" s="455" t="str">
        <f t="shared" si="236"/>
        <v/>
      </c>
      <c r="FK119" s="455" t="str">
        <f t="shared" si="236"/>
        <v/>
      </c>
      <c r="FL119" s="953" t="str">
        <f t="shared" si="236"/>
        <v/>
      </c>
      <c r="FM119" s="768" t="str">
        <f t="shared" si="236"/>
        <v/>
      </c>
      <c r="FN119" s="455" t="str">
        <f t="shared" si="236"/>
        <v/>
      </c>
      <c r="FO119" s="455" t="str">
        <f t="shared" si="236"/>
        <v/>
      </c>
      <c r="FP119" s="455" t="str">
        <f t="shared" si="236"/>
        <v/>
      </c>
      <c r="FQ119" s="455" t="str">
        <f t="shared" si="236"/>
        <v/>
      </c>
      <c r="FR119" s="455" t="str">
        <f t="shared" si="236"/>
        <v/>
      </c>
      <c r="FS119" s="953" t="str">
        <f t="shared" si="236"/>
        <v/>
      </c>
      <c r="FT119" s="768" t="str">
        <f t="shared" si="236"/>
        <v/>
      </c>
      <c r="FU119" s="455" t="str">
        <f t="shared" si="236"/>
        <v/>
      </c>
      <c r="FV119" s="455" t="str">
        <f t="shared" si="236"/>
        <v/>
      </c>
      <c r="FW119" s="455" t="str">
        <f t="shared" si="236"/>
        <v/>
      </c>
      <c r="FX119" s="455" t="str">
        <f t="shared" si="236"/>
        <v/>
      </c>
      <c r="FY119" s="455" t="str">
        <f t="shared" si="236"/>
        <v/>
      </c>
      <c r="FZ119" s="953" t="str">
        <f t="shared" si="236"/>
        <v/>
      </c>
      <c r="GA119" s="768" t="str">
        <f t="shared" si="236"/>
        <v/>
      </c>
      <c r="GB119" s="455" t="str">
        <f t="shared" si="236"/>
        <v/>
      </c>
      <c r="GC119" s="455" t="str">
        <f t="shared" si="236"/>
        <v/>
      </c>
      <c r="GD119" s="455" t="str">
        <f t="shared" si="236"/>
        <v/>
      </c>
      <c r="GE119" s="455" t="str">
        <f t="shared" si="236"/>
        <v/>
      </c>
      <c r="GF119" s="953" t="str">
        <f t="shared" si="236"/>
        <v/>
      </c>
      <c r="GG119" s="768" t="str">
        <f t="shared" si="236"/>
        <v/>
      </c>
      <c r="GH119" s="455" t="str">
        <f t="shared" si="236"/>
        <v/>
      </c>
      <c r="GI119" s="455" t="str">
        <f t="shared" si="236"/>
        <v/>
      </c>
      <c r="GJ119" s="455" t="str">
        <f t="shared" si="236"/>
        <v/>
      </c>
      <c r="GK119" s="455" t="str">
        <f t="shared" si="236"/>
        <v/>
      </c>
      <c r="GL119" s="455" t="str">
        <f t="shared" si="236"/>
        <v/>
      </c>
      <c r="GM119" s="455" t="str">
        <f t="shared" si="236"/>
        <v/>
      </c>
      <c r="GN119" s="954" t="str">
        <f t="shared" si="236"/>
        <v/>
      </c>
      <c r="GO119" s="768" t="str">
        <f t="shared" ref="GO119:IZ122" si="241">IF($C119="","",GO$114)</f>
        <v/>
      </c>
      <c r="GP119" s="455" t="str">
        <f t="shared" si="241"/>
        <v/>
      </c>
      <c r="GQ119" s="455" t="str">
        <f t="shared" si="241"/>
        <v/>
      </c>
      <c r="GR119" s="455" t="str">
        <f t="shared" si="241"/>
        <v/>
      </c>
      <c r="GS119" s="455" t="str">
        <f t="shared" si="241"/>
        <v/>
      </c>
      <c r="GT119" s="455" t="str">
        <f t="shared" si="241"/>
        <v/>
      </c>
      <c r="GU119" s="953" t="str">
        <f t="shared" si="241"/>
        <v/>
      </c>
      <c r="GV119" s="768" t="str">
        <f t="shared" si="241"/>
        <v/>
      </c>
      <c r="GW119" s="455" t="str">
        <f t="shared" si="241"/>
        <v/>
      </c>
      <c r="GX119" s="455" t="str">
        <f t="shared" si="241"/>
        <v/>
      </c>
      <c r="GY119" s="455" t="str">
        <f t="shared" si="241"/>
        <v/>
      </c>
      <c r="GZ119" s="455" t="str">
        <f t="shared" si="241"/>
        <v/>
      </c>
      <c r="HA119" s="455" t="str">
        <f t="shared" si="241"/>
        <v/>
      </c>
      <c r="HB119" s="953" t="str">
        <f t="shared" si="241"/>
        <v/>
      </c>
      <c r="HC119" s="768" t="str">
        <f t="shared" si="241"/>
        <v/>
      </c>
      <c r="HD119" s="455" t="str">
        <f t="shared" si="241"/>
        <v/>
      </c>
      <c r="HE119" s="455" t="str">
        <f t="shared" si="241"/>
        <v/>
      </c>
      <c r="HF119" s="455" t="str">
        <f t="shared" si="241"/>
        <v/>
      </c>
      <c r="HG119" s="455" t="str">
        <f t="shared" si="241"/>
        <v/>
      </c>
      <c r="HH119" s="455" t="str">
        <f t="shared" si="241"/>
        <v/>
      </c>
      <c r="HI119" s="953" t="str">
        <f t="shared" si="241"/>
        <v/>
      </c>
      <c r="HJ119" s="768" t="str">
        <f t="shared" si="241"/>
        <v/>
      </c>
      <c r="HK119" s="455" t="str">
        <f t="shared" si="241"/>
        <v/>
      </c>
      <c r="HL119" s="455" t="str">
        <f t="shared" si="241"/>
        <v/>
      </c>
      <c r="HM119" s="455" t="str">
        <f t="shared" si="241"/>
        <v/>
      </c>
      <c r="HN119" s="455" t="str">
        <f t="shared" si="241"/>
        <v/>
      </c>
      <c r="HO119" s="455" t="str">
        <f t="shared" si="241"/>
        <v/>
      </c>
      <c r="HP119" s="953" t="str">
        <f t="shared" si="241"/>
        <v/>
      </c>
      <c r="HQ119" s="768" t="str">
        <f t="shared" si="241"/>
        <v/>
      </c>
      <c r="HR119" s="455" t="str">
        <f t="shared" si="241"/>
        <v/>
      </c>
      <c r="HS119" s="455" t="str">
        <f t="shared" si="241"/>
        <v/>
      </c>
      <c r="HT119" s="455" t="str">
        <f t="shared" si="241"/>
        <v/>
      </c>
      <c r="HU119" s="455" t="str">
        <f t="shared" si="241"/>
        <v/>
      </c>
      <c r="HV119" s="455" t="str">
        <f t="shared" si="241"/>
        <v/>
      </c>
      <c r="HW119" s="953" t="str">
        <f t="shared" si="241"/>
        <v/>
      </c>
      <c r="HX119" s="768" t="str">
        <f t="shared" si="241"/>
        <v/>
      </c>
      <c r="HY119" s="455" t="str">
        <f t="shared" si="241"/>
        <v/>
      </c>
      <c r="HZ119" s="455" t="str">
        <f t="shared" si="241"/>
        <v/>
      </c>
      <c r="IA119" s="455" t="str">
        <f t="shared" si="241"/>
        <v/>
      </c>
      <c r="IB119" s="455" t="str">
        <f t="shared" si="241"/>
        <v/>
      </c>
      <c r="IC119" s="455" t="str">
        <f t="shared" si="241"/>
        <v/>
      </c>
      <c r="ID119" s="953" t="str">
        <f t="shared" si="241"/>
        <v/>
      </c>
      <c r="IE119" s="768" t="str">
        <f t="shared" si="241"/>
        <v/>
      </c>
      <c r="IF119" s="455" t="str">
        <f t="shared" si="241"/>
        <v/>
      </c>
      <c r="IG119" s="455" t="str">
        <f t="shared" si="241"/>
        <v/>
      </c>
      <c r="IH119" s="455" t="str">
        <f t="shared" si="241"/>
        <v/>
      </c>
      <c r="II119" s="455" t="str">
        <f t="shared" si="241"/>
        <v/>
      </c>
      <c r="IJ119" s="455" t="str">
        <f t="shared" si="241"/>
        <v/>
      </c>
      <c r="IK119" s="953" t="str">
        <f t="shared" si="241"/>
        <v/>
      </c>
      <c r="IL119" s="768" t="str">
        <f t="shared" si="241"/>
        <v/>
      </c>
      <c r="IM119" s="455" t="str">
        <f t="shared" si="241"/>
        <v/>
      </c>
      <c r="IN119" s="455" t="str">
        <f t="shared" si="241"/>
        <v/>
      </c>
      <c r="IO119" s="455" t="str">
        <f t="shared" si="241"/>
        <v/>
      </c>
      <c r="IP119" s="455" t="str">
        <f t="shared" si="241"/>
        <v/>
      </c>
      <c r="IQ119" s="455" t="str">
        <f t="shared" si="241"/>
        <v/>
      </c>
      <c r="IR119" s="953" t="str">
        <f t="shared" si="241"/>
        <v/>
      </c>
      <c r="IS119" s="768" t="str">
        <f t="shared" si="241"/>
        <v/>
      </c>
      <c r="IT119" s="455" t="str">
        <f t="shared" si="241"/>
        <v/>
      </c>
      <c r="IU119" s="455" t="str">
        <f t="shared" si="241"/>
        <v/>
      </c>
      <c r="IV119" s="455" t="str">
        <f t="shared" si="241"/>
        <v/>
      </c>
      <c r="IW119" s="455" t="str">
        <f t="shared" si="241"/>
        <v/>
      </c>
      <c r="IX119" s="455" t="str">
        <f t="shared" si="241"/>
        <v/>
      </c>
      <c r="IY119" s="954" t="str">
        <f t="shared" si="241"/>
        <v/>
      </c>
      <c r="IZ119" s="768" t="str">
        <f t="shared" si="241"/>
        <v/>
      </c>
      <c r="JA119" s="455" t="str">
        <f t="shared" si="237"/>
        <v/>
      </c>
      <c r="JB119" s="455" t="str">
        <f t="shared" si="238"/>
        <v/>
      </c>
      <c r="JC119" s="455" t="str">
        <f t="shared" si="238"/>
        <v/>
      </c>
      <c r="JD119" s="455" t="str">
        <f t="shared" si="238"/>
        <v/>
      </c>
      <c r="JE119" s="455" t="str">
        <f t="shared" si="238"/>
        <v/>
      </c>
      <c r="JF119" s="953" t="str">
        <f t="shared" si="238"/>
        <v/>
      </c>
      <c r="JG119" s="768" t="str">
        <f t="shared" si="238"/>
        <v/>
      </c>
      <c r="JH119" s="455" t="str">
        <f t="shared" si="238"/>
        <v/>
      </c>
      <c r="JI119" s="455" t="str">
        <f t="shared" si="238"/>
        <v/>
      </c>
      <c r="JJ119" s="455" t="str">
        <f t="shared" si="238"/>
        <v/>
      </c>
      <c r="JK119" s="455" t="str">
        <f t="shared" si="238"/>
        <v/>
      </c>
      <c r="JL119" s="455" t="str">
        <f t="shared" si="238"/>
        <v/>
      </c>
      <c r="JM119" s="953" t="str">
        <f t="shared" si="238"/>
        <v/>
      </c>
      <c r="JN119" s="768" t="str">
        <f t="shared" si="238"/>
        <v/>
      </c>
      <c r="JO119" s="455" t="str">
        <f t="shared" si="238"/>
        <v/>
      </c>
      <c r="JP119" s="455" t="str">
        <f t="shared" si="238"/>
        <v/>
      </c>
      <c r="JQ119" s="455" t="str">
        <f t="shared" si="238"/>
        <v/>
      </c>
      <c r="JR119" s="455" t="str">
        <f t="shared" si="238"/>
        <v/>
      </c>
      <c r="JS119" s="455" t="str">
        <f t="shared" si="238"/>
        <v/>
      </c>
      <c r="JT119" s="953" t="str">
        <f t="shared" si="238"/>
        <v/>
      </c>
      <c r="JU119" s="768" t="str">
        <f t="shared" si="238"/>
        <v/>
      </c>
      <c r="JV119" s="455" t="str">
        <f t="shared" si="238"/>
        <v/>
      </c>
      <c r="JW119" s="455" t="str">
        <f t="shared" si="238"/>
        <v/>
      </c>
      <c r="JX119" s="455" t="str">
        <f t="shared" si="238"/>
        <v/>
      </c>
      <c r="JY119" s="455" t="str">
        <f t="shared" si="238"/>
        <v/>
      </c>
      <c r="JZ119" s="455" t="str">
        <f t="shared" si="238"/>
        <v/>
      </c>
      <c r="KA119" s="953" t="str">
        <f t="shared" si="238"/>
        <v/>
      </c>
      <c r="KB119" s="768" t="str">
        <f t="shared" si="238"/>
        <v/>
      </c>
      <c r="KC119" s="455" t="str">
        <f t="shared" si="238"/>
        <v/>
      </c>
      <c r="KD119" s="455" t="str">
        <f t="shared" si="238"/>
        <v/>
      </c>
      <c r="KE119" s="455" t="str">
        <f t="shared" si="238"/>
        <v/>
      </c>
      <c r="KF119" s="455" t="str">
        <f t="shared" si="238"/>
        <v/>
      </c>
      <c r="KG119" s="455" t="str">
        <f t="shared" si="238"/>
        <v/>
      </c>
      <c r="KH119" s="953" t="str">
        <f t="shared" si="238"/>
        <v/>
      </c>
      <c r="KI119" s="768" t="str">
        <f t="shared" si="238"/>
        <v/>
      </c>
      <c r="KJ119" s="455" t="str">
        <f t="shared" si="238"/>
        <v/>
      </c>
      <c r="KK119" s="455" t="str">
        <f t="shared" si="238"/>
        <v/>
      </c>
      <c r="KL119" s="455" t="str">
        <f t="shared" si="238"/>
        <v/>
      </c>
      <c r="KM119" s="455" t="str">
        <f t="shared" si="238"/>
        <v/>
      </c>
      <c r="KN119" s="455" t="str">
        <f t="shared" si="238"/>
        <v/>
      </c>
      <c r="KO119" s="953" t="str">
        <f t="shared" si="238"/>
        <v/>
      </c>
      <c r="KP119" s="768" t="str">
        <f t="shared" si="238"/>
        <v/>
      </c>
      <c r="KQ119" s="455" t="str">
        <f t="shared" si="238"/>
        <v/>
      </c>
      <c r="KR119" s="455" t="str">
        <f t="shared" si="238"/>
        <v/>
      </c>
      <c r="KS119" s="455" t="str">
        <f t="shared" si="238"/>
        <v/>
      </c>
      <c r="KT119" s="455" t="str">
        <f t="shared" si="238"/>
        <v/>
      </c>
      <c r="KU119" s="455" t="str">
        <f t="shared" si="238"/>
        <v/>
      </c>
      <c r="KV119" s="953" t="str">
        <f t="shared" si="238"/>
        <v/>
      </c>
      <c r="KW119" s="768" t="str">
        <f t="shared" si="238"/>
        <v/>
      </c>
      <c r="KX119" s="455" t="str">
        <f t="shared" si="238"/>
        <v/>
      </c>
      <c r="KY119" s="455" t="str">
        <f t="shared" si="238"/>
        <v/>
      </c>
      <c r="KZ119" s="455" t="str">
        <f t="shared" si="238"/>
        <v/>
      </c>
      <c r="LA119" s="455" t="str">
        <f t="shared" si="238"/>
        <v/>
      </c>
      <c r="LB119" s="455" t="str">
        <f t="shared" si="238"/>
        <v/>
      </c>
      <c r="LC119" s="954" t="str">
        <f t="shared" si="238"/>
        <v/>
      </c>
      <c r="LD119" s="768" t="str">
        <f t="shared" si="238"/>
        <v/>
      </c>
      <c r="LE119" s="455" t="str">
        <f t="shared" si="238"/>
        <v/>
      </c>
      <c r="LF119" s="455" t="str">
        <f t="shared" si="238"/>
        <v/>
      </c>
      <c r="LG119" s="455" t="str">
        <f t="shared" si="238"/>
        <v/>
      </c>
      <c r="LH119" s="455" t="str">
        <f t="shared" si="238"/>
        <v/>
      </c>
      <c r="LI119" s="455" t="str">
        <f t="shared" si="238"/>
        <v/>
      </c>
      <c r="LJ119" s="953" t="str">
        <f t="shared" si="238"/>
        <v/>
      </c>
      <c r="LK119" s="768" t="str">
        <f t="shared" si="238"/>
        <v/>
      </c>
      <c r="LL119" s="455" t="str">
        <f t="shared" si="238"/>
        <v/>
      </c>
      <c r="LM119" s="455" t="str">
        <f t="shared" ref="LM119:NN122" si="242">IF($C119="","",LM$114)</f>
        <v/>
      </c>
      <c r="LN119" s="455" t="str">
        <f t="shared" si="242"/>
        <v/>
      </c>
      <c r="LO119" s="455" t="str">
        <f t="shared" si="242"/>
        <v/>
      </c>
      <c r="LP119" s="455" t="str">
        <f t="shared" si="242"/>
        <v/>
      </c>
      <c r="LQ119" s="953" t="str">
        <f t="shared" si="242"/>
        <v/>
      </c>
      <c r="LR119" s="768" t="str">
        <f t="shared" si="242"/>
        <v/>
      </c>
      <c r="LS119" s="455" t="str">
        <f t="shared" si="242"/>
        <v/>
      </c>
      <c r="LT119" s="455" t="str">
        <f t="shared" si="242"/>
        <v/>
      </c>
      <c r="LU119" s="455" t="str">
        <f t="shared" si="242"/>
        <v/>
      </c>
      <c r="LV119" s="455" t="str">
        <f t="shared" si="242"/>
        <v/>
      </c>
      <c r="LW119" s="455" t="str">
        <f t="shared" si="242"/>
        <v/>
      </c>
      <c r="LX119" s="953" t="str">
        <f t="shared" si="242"/>
        <v/>
      </c>
      <c r="LY119" s="768" t="str">
        <f t="shared" si="242"/>
        <v/>
      </c>
      <c r="LZ119" s="455" t="str">
        <f t="shared" si="242"/>
        <v/>
      </c>
      <c r="MA119" s="455" t="str">
        <f t="shared" si="242"/>
        <v/>
      </c>
      <c r="MB119" s="455" t="str">
        <f t="shared" si="242"/>
        <v/>
      </c>
      <c r="MC119" s="455" t="str">
        <f t="shared" si="242"/>
        <v/>
      </c>
      <c r="MD119" s="455" t="str">
        <f t="shared" si="242"/>
        <v/>
      </c>
      <c r="ME119" s="953" t="str">
        <f t="shared" si="242"/>
        <v/>
      </c>
      <c r="MF119" s="768" t="str">
        <f t="shared" si="242"/>
        <v/>
      </c>
      <c r="MG119" s="455" t="str">
        <f t="shared" si="242"/>
        <v/>
      </c>
      <c r="MH119" s="455" t="str">
        <f t="shared" si="242"/>
        <v/>
      </c>
      <c r="MI119" s="455" t="str">
        <f t="shared" si="242"/>
        <v/>
      </c>
      <c r="MJ119" s="455" t="str">
        <f t="shared" si="242"/>
        <v/>
      </c>
      <c r="MK119" s="455" t="str">
        <f t="shared" si="242"/>
        <v/>
      </c>
      <c r="ML119" s="953" t="str">
        <f t="shared" si="242"/>
        <v/>
      </c>
      <c r="MM119" s="768" t="str">
        <f t="shared" si="242"/>
        <v/>
      </c>
      <c r="MN119" s="455" t="str">
        <f t="shared" si="242"/>
        <v/>
      </c>
      <c r="MO119" s="455" t="str">
        <f t="shared" si="242"/>
        <v/>
      </c>
      <c r="MP119" s="455" t="str">
        <f t="shared" si="242"/>
        <v/>
      </c>
      <c r="MQ119" s="455" t="str">
        <f t="shared" si="242"/>
        <v/>
      </c>
      <c r="MR119" s="455" t="str">
        <f t="shared" si="242"/>
        <v/>
      </c>
      <c r="MS119" s="953" t="str">
        <f t="shared" si="242"/>
        <v/>
      </c>
      <c r="MT119" s="768" t="str">
        <f t="shared" si="242"/>
        <v/>
      </c>
      <c r="MU119" s="455" t="str">
        <f t="shared" si="242"/>
        <v/>
      </c>
      <c r="MV119" s="455" t="str">
        <f t="shared" si="242"/>
        <v/>
      </c>
      <c r="MW119" s="455" t="str">
        <f t="shared" si="242"/>
        <v/>
      </c>
      <c r="MX119" s="455" t="str">
        <f t="shared" si="242"/>
        <v/>
      </c>
      <c r="MY119" s="455" t="str">
        <f t="shared" si="242"/>
        <v/>
      </c>
      <c r="MZ119" s="953" t="str">
        <f t="shared" si="242"/>
        <v/>
      </c>
      <c r="NA119" s="768" t="str">
        <f t="shared" si="242"/>
        <v/>
      </c>
      <c r="NB119" s="455" t="str">
        <f t="shared" si="242"/>
        <v/>
      </c>
      <c r="NC119" s="455" t="str">
        <f t="shared" si="242"/>
        <v/>
      </c>
      <c r="ND119" s="455" t="str">
        <f t="shared" si="242"/>
        <v/>
      </c>
      <c r="NE119" s="455" t="str">
        <f t="shared" si="242"/>
        <v/>
      </c>
      <c r="NF119" s="455" t="str">
        <f t="shared" si="242"/>
        <v/>
      </c>
      <c r="NG119" s="954" t="str">
        <f t="shared" si="242"/>
        <v/>
      </c>
      <c r="NH119" s="768" t="str">
        <f t="shared" si="242"/>
        <v/>
      </c>
      <c r="NI119" s="455" t="str">
        <f t="shared" si="242"/>
        <v/>
      </c>
      <c r="NJ119" s="455" t="str">
        <f t="shared" si="242"/>
        <v/>
      </c>
      <c r="NK119" s="455" t="str">
        <f t="shared" si="242"/>
        <v/>
      </c>
      <c r="NL119" s="455" t="str">
        <f t="shared" si="242"/>
        <v/>
      </c>
      <c r="NM119" s="455" t="str">
        <f t="shared" si="242"/>
        <v/>
      </c>
      <c r="NN119" s="953" t="str">
        <f t="shared" si="242"/>
        <v/>
      </c>
      <c r="NO119" s="83"/>
      <c r="NP119" s="83"/>
      <c r="NQ119" s="83"/>
      <c r="NR119" s="83"/>
      <c r="NS119" s="83"/>
      <c r="NT119" s="83"/>
      <c r="NU119" s="83"/>
      <c r="NV119" s="83"/>
      <c r="NW119" s="83"/>
      <c r="NX119" s="83"/>
      <c r="NY119" s="83"/>
      <c r="NZ119" s="83"/>
      <c r="OA119" s="83"/>
      <c r="OB119" s="83"/>
      <c r="OC119" s="83"/>
      <c r="OD119" s="83"/>
      <c r="OE119" s="83"/>
      <c r="OF119" s="83"/>
      <c r="OG119" s="83"/>
      <c r="OH119" s="83"/>
      <c r="OI119" s="83"/>
      <c r="OJ119" s="83"/>
      <c r="OK119" s="83"/>
      <c r="OL119" s="83"/>
      <c r="OM119" s="83"/>
      <c r="ON119" s="83"/>
      <c r="OO119" s="83"/>
      <c r="OP119" s="83"/>
      <c r="OQ119" s="83"/>
      <c r="OR119" s="83"/>
      <c r="OS119" s="83"/>
      <c r="OT119" s="83"/>
      <c r="OU119" s="83"/>
      <c r="OV119" s="83"/>
      <c r="OW119" s="83"/>
      <c r="OX119" s="83"/>
      <c r="OY119" s="83"/>
      <c r="OZ119" s="83"/>
      <c r="PA119" s="83"/>
      <c r="PB119" s="83"/>
      <c r="PC119" s="83"/>
      <c r="PD119" s="83"/>
      <c r="PE119" s="83"/>
      <c r="PF119" s="83"/>
      <c r="PG119" s="83"/>
      <c r="PH119" s="83"/>
      <c r="PI119" s="83"/>
      <c r="PJ119" s="83"/>
      <c r="PK119" s="83"/>
      <c r="PL119" s="83"/>
      <c r="PM119" s="83"/>
      <c r="PN119" s="83"/>
      <c r="PO119" s="83"/>
      <c r="PP119" s="83"/>
      <c r="PQ119" s="83"/>
      <c r="PR119" s="83"/>
      <c r="PS119" s="83"/>
      <c r="PT119" s="83"/>
      <c r="PU119" s="83"/>
      <c r="PV119" s="83"/>
      <c r="PW119" s="83"/>
      <c r="PX119" s="83"/>
      <c r="PY119" s="83"/>
      <c r="PZ119" s="83"/>
      <c r="QA119" s="83"/>
      <c r="QB119" s="83"/>
      <c r="QC119" s="83"/>
      <c r="QD119" s="83"/>
      <c r="QE119" s="83"/>
      <c r="QF119" s="83"/>
      <c r="QG119" s="83"/>
      <c r="QH119" s="83"/>
      <c r="QI119" s="83"/>
      <c r="QJ119" s="83"/>
      <c r="QK119" s="83"/>
      <c r="QL119" s="83"/>
      <c r="QM119" s="83"/>
      <c r="QN119" s="83"/>
      <c r="QO119" s="83"/>
      <c r="QP119" s="83"/>
      <c r="QQ119" s="83"/>
      <c r="QR119" s="83"/>
      <c r="QS119" s="83"/>
      <c r="QT119" s="83"/>
      <c r="QU119" s="83"/>
      <c r="QV119" s="83"/>
      <c r="QW119" s="83"/>
      <c r="QX119" s="83"/>
      <c r="QY119" s="83"/>
      <c r="QZ119" s="83"/>
      <c r="RA119" s="83"/>
      <c r="RB119" s="83"/>
      <c r="RC119" s="83"/>
      <c r="RD119" s="83"/>
      <c r="RE119" s="83"/>
      <c r="RF119" s="83"/>
      <c r="RG119" s="83"/>
      <c r="RH119" s="83"/>
      <c r="RI119" s="83"/>
      <c r="RJ119" s="83"/>
      <c r="RK119" s="83"/>
      <c r="RL119" s="83"/>
      <c r="RM119" s="83"/>
      <c r="RN119" s="83"/>
      <c r="RO119" s="83"/>
      <c r="RP119" s="83"/>
      <c r="RQ119" s="83"/>
      <c r="RR119" s="83"/>
      <c r="RS119" s="83"/>
      <c r="RT119" s="83"/>
      <c r="RU119" s="83"/>
      <c r="RV119" s="83"/>
      <c r="RW119" s="83"/>
      <c r="RX119" s="83"/>
      <c r="RY119" s="83"/>
      <c r="RZ119" s="83"/>
      <c r="SA119" s="83"/>
      <c r="SB119" s="83"/>
      <c r="SC119" s="83"/>
      <c r="SD119" s="83"/>
      <c r="SE119" s="83"/>
      <c r="SF119" s="83"/>
      <c r="SG119" s="83"/>
      <c r="SH119" s="83"/>
      <c r="SI119" s="83"/>
      <c r="SJ119" s="83"/>
      <c r="SK119" s="83"/>
      <c r="SL119" s="83"/>
      <c r="SM119" s="83"/>
      <c r="SN119" s="83"/>
      <c r="SO119" s="83"/>
      <c r="SP119" s="83"/>
      <c r="SQ119" s="83"/>
      <c r="SR119" s="83"/>
      <c r="SS119" s="83"/>
      <c r="ST119" s="83"/>
      <c r="SU119" s="83"/>
      <c r="SV119" s="83"/>
      <c r="SW119" s="83"/>
      <c r="SX119" s="83"/>
      <c r="SY119" s="83"/>
      <c r="SZ119" s="83"/>
      <c r="TA119" s="83"/>
      <c r="TB119" s="83"/>
      <c r="TC119" s="83"/>
      <c r="TD119" s="83"/>
      <c r="TE119" s="83"/>
      <c r="TF119" s="83"/>
      <c r="TG119" s="83"/>
      <c r="TH119" s="83"/>
      <c r="TI119" s="83"/>
      <c r="TJ119" s="83"/>
      <c r="TK119" s="83"/>
      <c r="TL119" s="83"/>
      <c r="TM119" s="83"/>
      <c r="TN119" s="83"/>
      <c r="TO119" s="83"/>
      <c r="TP119" s="83"/>
      <c r="TQ119" s="83"/>
      <c r="TR119" s="83"/>
      <c r="TS119" s="83"/>
      <c r="TT119" s="83"/>
      <c r="TU119" s="83"/>
      <c r="TV119" s="83"/>
      <c r="TW119" s="83"/>
      <c r="TX119" s="83"/>
      <c r="TY119" s="83"/>
      <c r="TZ119" s="83"/>
      <c r="UA119" s="83"/>
      <c r="UB119" s="83"/>
      <c r="UC119" s="83"/>
      <c r="UD119" s="83"/>
      <c r="UE119" s="83"/>
      <c r="UF119" s="83"/>
      <c r="UG119" s="83"/>
      <c r="UH119" s="83"/>
      <c r="UI119" s="83"/>
      <c r="UJ119" s="83"/>
      <c r="UK119" s="83"/>
      <c r="UL119" s="83"/>
      <c r="UM119" s="83"/>
      <c r="UN119" s="83"/>
      <c r="UO119" s="83"/>
      <c r="UP119" s="83"/>
      <c r="UQ119" s="83"/>
      <c r="UR119" s="4"/>
    </row>
    <row r="120" spans="1:564" s="1" customFormat="1" hidden="1" x14ac:dyDescent="0.2">
      <c r="A120" s="938">
        <f>alapadatok!A101</f>
        <v>5</v>
      </c>
      <c r="B120" s="678" t="str">
        <f>IF(alapadatok!C101="","",alapadatok!C101)</f>
        <v/>
      </c>
      <c r="C120" s="584" t="str">
        <f>IF(alapadatok!B101="","",alapadatok!B101)</f>
        <v/>
      </c>
      <c r="D120" s="584" t="str">
        <f>IF(alapadatok!D101="","",alapadatok!D101)</f>
        <v/>
      </c>
      <c r="E120" s="948" t="str">
        <f>IF(alapadatok!K101="","",alapadatok!K101)</f>
        <v/>
      </c>
      <c r="F120" s="1145"/>
      <c r="G120" s="1146"/>
      <c r="H120" s="1144"/>
      <c r="I120" s="1143"/>
      <c r="J120" s="1143"/>
      <c r="K120" s="1143"/>
      <c r="L120" s="1143"/>
      <c r="M120" s="1143"/>
      <c r="N120" s="1146"/>
      <c r="O120" s="1144"/>
      <c r="P120" s="1143"/>
      <c r="Q120" s="1143"/>
      <c r="R120" s="1143"/>
      <c r="S120" s="1143"/>
      <c r="T120" s="1143"/>
      <c r="U120" s="1146"/>
      <c r="V120" s="1144"/>
      <c r="W120" s="1143"/>
      <c r="X120" s="1143"/>
      <c r="Y120" s="1143"/>
      <c r="Z120" s="1143"/>
      <c r="AA120" s="1143"/>
      <c r="AB120" s="1146"/>
      <c r="AC120" s="1144"/>
      <c r="AD120" s="1143"/>
      <c r="AE120" s="1143"/>
      <c r="AF120" s="1143"/>
      <c r="AG120" s="1143"/>
      <c r="AH120" s="1143"/>
      <c r="AI120" s="1146"/>
      <c r="AJ120" s="1144"/>
      <c r="AK120" s="1143"/>
      <c r="AL120" s="1143"/>
      <c r="AM120" s="1143"/>
      <c r="AN120" s="1143"/>
      <c r="AO120" s="1143"/>
      <c r="AP120" s="1146"/>
      <c r="AQ120" s="1144"/>
      <c r="AR120" s="1143"/>
      <c r="AS120" s="1143"/>
      <c r="AT120" s="1143"/>
      <c r="AU120" s="1143"/>
      <c r="AV120" s="1143"/>
      <c r="AW120" s="1146"/>
      <c r="AX120" s="1144"/>
      <c r="AY120" s="1143"/>
      <c r="AZ120" s="1143"/>
      <c r="BA120" s="1143"/>
      <c r="BB120" s="1143"/>
      <c r="BC120" s="1143"/>
      <c r="BD120" s="1146"/>
      <c r="BE120" s="1144"/>
      <c r="BF120" s="1143"/>
      <c r="BG120" s="1143"/>
      <c r="BH120" s="1143"/>
      <c r="BI120" s="1143"/>
      <c r="BJ120" s="1143"/>
      <c r="BK120" s="1146"/>
      <c r="BL120" s="1144"/>
      <c r="BM120" s="1143"/>
      <c r="BN120" s="1143"/>
      <c r="BO120" s="1143"/>
      <c r="BP120" s="1143"/>
      <c r="BQ120" s="455" t="str">
        <f t="shared" ref="F120:BQ123" si="243">IF($C120="","",BQ$114)</f>
        <v/>
      </c>
      <c r="BR120" s="953" t="str">
        <f t="shared" si="240"/>
        <v/>
      </c>
      <c r="BS120" s="768" t="str">
        <f t="shared" si="240"/>
        <v/>
      </c>
      <c r="BT120" s="455" t="str">
        <f t="shared" si="240"/>
        <v/>
      </c>
      <c r="BU120" s="455" t="str">
        <f t="shared" si="240"/>
        <v/>
      </c>
      <c r="BV120" s="455" t="str">
        <f t="shared" si="240"/>
        <v/>
      </c>
      <c r="BW120" s="455" t="str">
        <f t="shared" si="240"/>
        <v/>
      </c>
      <c r="BX120" s="455" t="str">
        <f t="shared" si="240"/>
        <v/>
      </c>
      <c r="BY120" s="953" t="str">
        <f t="shared" si="240"/>
        <v/>
      </c>
      <c r="BZ120" s="768" t="str">
        <f t="shared" si="240"/>
        <v/>
      </c>
      <c r="CA120" s="455" t="str">
        <f t="shared" si="240"/>
        <v/>
      </c>
      <c r="CB120" s="455" t="str">
        <f t="shared" si="240"/>
        <v/>
      </c>
      <c r="CC120" s="455" t="str">
        <f t="shared" si="240"/>
        <v/>
      </c>
      <c r="CD120" s="455" t="str">
        <f t="shared" si="240"/>
        <v/>
      </c>
      <c r="CE120" s="455" t="str">
        <f t="shared" si="240"/>
        <v/>
      </c>
      <c r="CF120" s="953" t="str">
        <f t="shared" si="240"/>
        <v/>
      </c>
      <c r="CG120" s="768" t="str">
        <f t="shared" si="240"/>
        <v/>
      </c>
      <c r="CH120" s="455" t="str">
        <f t="shared" si="240"/>
        <v/>
      </c>
      <c r="CI120" s="455" t="str">
        <f t="shared" si="240"/>
        <v/>
      </c>
      <c r="CJ120" s="455" t="str">
        <f t="shared" si="240"/>
        <v/>
      </c>
      <c r="CK120" s="455" t="str">
        <f t="shared" si="240"/>
        <v/>
      </c>
      <c r="CL120" s="455" t="str">
        <f t="shared" si="240"/>
        <v/>
      </c>
      <c r="CM120" s="953" t="str">
        <f t="shared" si="240"/>
        <v/>
      </c>
      <c r="CN120" s="768" t="str">
        <f t="shared" si="240"/>
        <v/>
      </c>
      <c r="CO120" s="455" t="str">
        <f t="shared" si="240"/>
        <v/>
      </c>
      <c r="CP120" s="455" t="str">
        <f t="shared" si="240"/>
        <v/>
      </c>
      <c r="CQ120" s="455" t="str">
        <f t="shared" si="240"/>
        <v/>
      </c>
      <c r="CR120" s="455" t="str">
        <f t="shared" si="240"/>
        <v/>
      </c>
      <c r="CS120" s="455" t="str">
        <f t="shared" si="240"/>
        <v/>
      </c>
      <c r="CT120" s="953" t="str">
        <f t="shared" si="240"/>
        <v/>
      </c>
      <c r="CU120" s="952" t="str">
        <f t="shared" si="240"/>
        <v/>
      </c>
      <c r="CV120" s="455" t="str">
        <f t="shared" si="240"/>
        <v/>
      </c>
      <c r="CW120" s="455" t="str">
        <f t="shared" si="240"/>
        <v/>
      </c>
      <c r="CX120" s="455" t="str">
        <f t="shared" si="240"/>
        <v/>
      </c>
      <c r="CY120" s="455" t="str">
        <f t="shared" si="240"/>
        <v/>
      </c>
      <c r="CZ120" s="455" t="str">
        <f t="shared" si="240"/>
        <v/>
      </c>
      <c r="DA120" s="953" t="str">
        <f t="shared" si="240"/>
        <v/>
      </c>
      <c r="DB120" s="768" t="str">
        <f t="shared" si="240"/>
        <v/>
      </c>
      <c r="DC120" s="455" t="str">
        <f t="shared" si="240"/>
        <v/>
      </c>
      <c r="DD120" s="455" t="str">
        <f t="shared" si="240"/>
        <v/>
      </c>
      <c r="DE120" s="455" t="str">
        <f t="shared" si="240"/>
        <v/>
      </c>
      <c r="DF120" s="455" t="str">
        <f t="shared" si="240"/>
        <v/>
      </c>
      <c r="DG120" s="455" t="str">
        <f t="shared" si="240"/>
        <v/>
      </c>
      <c r="DH120" s="953" t="str">
        <f t="shared" si="240"/>
        <v/>
      </c>
      <c r="DI120" s="768" t="str">
        <f t="shared" si="240"/>
        <v/>
      </c>
      <c r="DJ120" s="455" t="str">
        <f t="shared" si="240"/>
        <v/>
      </c>
      <c r="DK120" s="455" t="str">
        <f t="shared" si="240"/>
        <v/>
      </c>
      <c r="DL120" s="455" t="str">
        <f t="shared" si="240"/>
        <v/>
      </c>
      <c r="DM120" s="455" t="str">
        <f t="shared" si="240"/>
        <v/>
      </c>
      <c r="DN120" s="455" t="str">
        <f t="shared" si="240"/>
        <v/>
      </c>
      <c r="DO120" s="953" t="str">
        <f t="shared" si="240"/>
        <v/>
      </c>
      <c r="DP120" s="768" t="str">
        <f t="shared" si="240"/>
        <v/>
      </c>
      <c r="DQ120" s="455" t="str">
        <f t="shared" si="240"/>
        <v/>
      </c>
      <c r="DR120" s="455" t="str">
        <f t="shared" si="240"/>
        <v/>
      </c>
      <c r="DS120" s="455" t="str">
        <f t="shared" si="240"/>
        <v/>
      </c>
      <c r="DT120" s="455" t="str">
        <f t="shared" si="240"/>
        <v/>
      </c>
      <c r="DU120" s="455" t="str">
        <f t="shared" si="240"/>
        <v/>
      </c>
      <c r="DV120" s="953" t="str">
        <f t="shared" si="240"/>
        <v/>
      </c>
      <c r="DW120" s="768" t="str">
        <f t="shared" si="240"/>
        <v/>
      </c>
      <c r="DX120" s="455" t="str">
        <f t="shared" si="240"/>
        <v/>
      </c>
      <c r="DY120" s="455" t="str">
        <f t="shared" si="240"/>
        <v/>
      </c>
      <c r="DZ120" s="455" t="str">
        <f t="shared" si="240"/>
        <v/>
      </c>
      <c r="EA120" s="455" t="str">
        <f t="shared" si="240"/>
        <v/>
      </c>
      <c r="EB120" s="455" t="str">
        <f t="shared" si="240"/>
        <v/>
      </c>
      <c r="EC120" s="954" t="str">
        <f t="shared" si="235"/>
        <v/>
      </c>
      <c r="ED120" s="768" t="str">
        <f t="shared" ref="ED120:GO123" si="244">IF($C120="","",ED$114)</f>
        <v/>
      </c>
      <c r="EE120" s="455" t="str">
        <f t="shared" si="244"/>
        <v/>
      </c>
      <c r="EF120" s="455" t="str">
        <f t="shared" si="244"/>
        <v/>
      </c>
      <c r="EG120" s="455" t="str">
        <f t="shared" si="244"/>
        <v/>
      </c>
      <c r="EH120" s="455" t="str">
        <f t="shared" si="244"/>
        <v/>
      </c>
      <c r="EI120" s="455" t="str">
        <f t="shared" si="244"/>
        <v/>
      </c>
      <c r="EJ120" s="953" t="str">
        <f t="shared" si="244"/>
        <v/>
      </c>
      <c r="EK120" s="768" t="str">
        <f t="shared" si="244"/>
        <v/>
      </c>
      <c r="EL120" s="455" t="str">
        <f t="shared" si="244"/>
        <v/>
      </c>
      <c r="EM120" s="455" t="str">
        <f t="shared" si="244"/>
        <v/>
      </c>
      <c r="EN120" s="455" t="str">
        <f t="shared" si="244"/>
        <v/>
      </c>
      <c r="EO120" s="455" t="str">
        <f t="shared" si="244"/>
        <v/>
      </c>
      <c r="EP120" s="455" t="str">
        <f t="shared" si="244"/>
        <v/>
      </c>
      <c r="EQ120" s="953" t="str">
        <f t="shared" si="244"/>
        <v/>
      </c>
      <c r="ER120" s="768" t="str">
        <f t="shared" si="244"/>
        <v/>
      </c>
      <c r="ES120" s="455" t="str">
        <f t="shared" si="244"/>
        <v/>
      </c>
      <c r="ET120" s="455" t="str">
        <f t="shared" si="244"/>
        <v/>
      </c>
      <c r="EU120" s="455" t="str">
        <f t="shared" si="244"/>
        <v/>
      </c>
      <c r="EV120" s="455" t="str">
        <f t="shared" si="244"/>
        <v/>
      </c>
      <c r="EW120" s="455" t="str">
        <f t="shared" si="244"/>
        <v/>
      </c>
      <c r="EX120" s="953" t="str">
        <f t="shared" si="244"/>
        <v/>
      </c>
      <c r="EY120" s="768" t="str">
        <f t="shared" si="244"/>
        <v/>
      </c>
      <c r="EZ120" s="455" t="str">
        <f t="shared" si="244"/>
        <v/>
      </c>
      <c r="FA120" s="455" t="str">
        <f t="shared" si="244"/>
        <v/>
      </c>
      <c r="FB120" s="455" t="str">
        <f t="shared" si="244"/>
        <v/>
      </c>
      <c r="FC120" s="455" t="str">
        <f t="shared" si="244"/>
        <v/>
      </c>
      <c r="FD120" s="455" t="str">
        <f t="shared" si="244"/>
        <v/>
      </c>
      <c r="FE120" s="953" t="str">
        <f t="shared" si="244"/>
        <v/>
      </c>
      <c r="FF120" s="768" t="str">
        <f t="shared" si="244"/>
        <v/>
      </c>
      <c r="FG120" s="455" t="str">
        <f t="shared" si="244"/>
        <v/>
      </c>
      <c r="FH120" s="455" t="str">
        <f t="shared" si="244"/>
        <v/>
      </c>
      <c r="FI120" s="455" t="str">
        <f t="shared" si="244"/>
        <v/>
      </c>
      <c r="FJ120" s="455" t="str">
        <f t="shared" si="244"/>
        <v/>
      </c>
      <c r="FK120" s="455" t="str">
        <f t="shared" si="244"/>
        <v/>
      </c>
      <c r="FL120" s="953" t="str">
        <f t="shared" si="244"/>
        <v/>
      </c>
      <c r="FM120" s="768" t="str">
        <f t="shared" si="244"/>
        <v/>
      </c>
      <c r="FN120" s="455" t="str">
        <f t="shared" si="244"/>
        <v/>
      </c>
      <c r="FO120" s="455" t="str">
        <f t="shared" si="244"/>
        <v/>
      </c>
      <c r="FP120" s="455" t="str">
        <f t="shared" si="244"/>
        <v/>
      </c>
      <c r="FQ120" s="455" t="str">
        <f t="shared" si="244"/>
        <v/>
      </c>
      <c r="FR120" s="455" t="str">
        <f t="shared" si="244"/>
        <v/>
      </c>
      <c r="FS120" s="953" t="str">
        <f t="shared" si="244"/>
        <v/>
      </c>
      <c r="FT120" s="768" t="str">
        <f t="shared" si="244"/>
        <v/>
      </c>
      <c r="FU120" s="455" t="str">
        <f t="shared" si="244"/>
        <v/>
      </c>
      <c r="FV120" s="455" t="str">
        <f t="shared" si="244"/>
        <v/>
      </c>
      <c r="FW120" s="455" t="str">
        <f t="shared" si="244"/>
        <v/>
      </c>
      <c r="FX120" s="455" t="str">
        <f t="shared" si="244"/>
        <v/>
      </c>
      <c r="FY120" s="455" t="str">
        <f t="shared" si="244"/>
        <v/>
      </c>
      <c r="FZ120" s="953" t="str">
        <f t="shared" si="244"/>
        <v/>
      </c>
      <c r="GA120" s="768" t="str">
        <f t="shared" si="244"/>
        <v/>
      </c>
      <c r="GB120" s="455" t="str">
        <f t="shared" si="244"/>
        <v/>
      </c>
      <c r="GC120" s="455" t="str">
        <f t="shared" si="244"/>
        <v/>
      </c>
      <c r="GD120" s="455" t="str">
        <f t="shared" si="244"/>
        <v/>
      </c>
      <c r="GE120" s="455" t="str">
        <f t="shared" si="244"/>
        <v/>
      </c>
      <c r="GF120" s="953" t="str">
        <f t="shared" si="244"/>
        <v/>
      </c>
      <c r="GG120" s="768" t="str">
        <f t="shared" si="244"/>
        <v/>
      </c>
      <c r="GH120" s="455" t="str">
        <f t="shared" si="244"/>
        <v/>
      </c>
      <c r="GI120" s="455" t="str">
        <f t="shared" si="244"/>
        <v/>
      </c>
      <c r="GJ120" s="455" t="str">
        <f t="shared" si="244"/>
        <v/>
      </c>
      <c r="GK120" s="455" t="str">
        <f t="shared" si="244"/>
        <v/>
      </c>
      <c r="GL120" s="455" t="str">
        <f t="shared" si="244"/>
        <v/>
      </c>
      <c r="GM120" s="455" t="str">
        <f t="shared" si="244"/>
        <v/>
      </c>
      <c r="GN120" s="954" t="str">
        <f t="shared" si="244"/>
        <v/>
      </c>
      <c r="GO120" s="768" t="str">
        <f t="shared" si="244"/>
        <v/>
      </c>
      <c r="GP120" s="455" t="str">
        <f t="shared" si="241"/>
        <v/>
      </c>
      <c r="GQ120" s="455" t="str">
        <f t="shared" si="241"/>
        <v/>
      </c>
      <c r="GR120" s="455" t="str">
        <f t="shared" si="241"/>
        <v/>
      </c>
      <c r="GS120" s="455" t="str">
        <f t="shared" si="241"/>
        <v/>
      </c>
      <c r="GT120" s="455" t="str">
        <f t="shared" si="241"/>
        <v/>
      </c>
      <c r="GU120" s="953" t="str">
        <f t="shared" si="241"/>
        <v/>
      </c>
      <c r="GV120" s="768" t="str">
        <f t="shared" si="241"/>
        <v/>
      </c>
      <c r="GW120" s="455" t="str">
        <f t="shared" si="241"/>
        <v/>
      </c>
      <c r="GX120" s="455" t="str">
        <f t="shared" si="241"/>
        <v/>
      </c>
      <c r="GY120" s="455" t="str">
        <f t="shared" si="241"/>
        <v/>
      </c>
      <c r="GZ120" s="455" t="str">
        <f t="shared" si="241"/>
        <v/>
      </c>
      <c r="HA120" s="455" t="str">
        <f t="shared" si="241"/>
        <v/>
      </c>
      <c r="HB120" s="953" t="str">
        <f t="shared" si="241"/>
        <v/>
      </c>
      <c r="HC120" s="768" t="str">
        <f t="shared" si="241"/>
        <v/>
      </c>
      <c r="HD120" s="455" t="str">
        <f t="shared" si="241"/>
        <v/>
      </c>
      <c r="HE120" s="455" t="str">
        <f t="shared" si="241"/>
        <v/>
      </c>
      <c r="HF120" s="455" t="str">
        <f t="shared" si="241"/>
        <v/>
      </c>
      <c r="HG120" s="455" t="str">
        <f t="shared" si="241"/>
        <v/>
      </c>
      <c r="HH120" s="455" t="str">
        <f t="shared" si="241"/>
        <v/>
      </c>
      <c r="HI120" s="953" t="str">
        <f t="shared" si="241"/>
        <v/>
      </c>
      <c r="HJ120" s="768" t="str">
        <f t="shared" si="241"/>
        <v/>
      </c>
      <c r="HK120" s="455" t="str">
        <f t="shared" si="241"/>
        <v/>
      </c>
      <c r="HL120" s="455" t="str">
        <f t="shared" si="241"/>
        <v/>
      </c>
      <c r="HM120" s="455" t="str">
        <f t="shared" si="241"/>
        <v/>
      </c>
      <c r="HN120" s="955" t="str">
        <f t="shared" si="241"/>
        <v/>
      </c>
      <c r="HO120" s="455" t="str">
        <f t="shared" si="241"/>
        <v/>
      </c>
      <c r="HP120" s="953" t="str">
        <f t="shared" si="241"/>
        <v/>
      </c>
      <c r="HQ120" s="768" t="str">
        <f t="shared" si="241"/>
        <v/>
      </c>
      <c r="HR120" s="455" t="str">
        <f t="shared" si="241"/>
        <v/>
      </c>
      <c r="HS120" s="455" t="str">
        <f t="shared" si="241"/>
        <v/>
      </c>
      <c r="HT120" s="455" t="str">
        <f t="shared" si="241"/>
        <v/>
      </c>
      <c r="HU120" s="455" t="str">
        <f t="shared" si="241"/>
        <v/>
      </c>
      <c r="HV120" s="455" t="str">
        <f t="shared" si="241"/>
        <v/>
      </c>
      <c r="HW120" s="953" t="str">
        <f t="shared" si="241"/>
        <v/>
      </c>
      <c r="HX120" s="768" t="str">
        <f t="shared" si="241"/>
        <v/>
      </c>
      <c r="HY120" s="455" t="str">
        <f t="shared" si="241"/>
        <v/>
      </c>
      <c r="HZ120" s="455" t="str">
        <f t="shared" si="241"/>
        <v/>
      </c>
      <c r="IA120" s="455" t="str">
        <f t="shared" si="241"/>
        <v/>
      </c>
      <c r="IB120" s="455" t="str">
        <f t="shared" si="241"/>
        <v/>
      </c>
      <c r="IC120" s="455" t="str">
        <f t="shared" si="241"/>
        <v/>
      </c>
      <c r="ID120" s="953" t="str">
        <f t="shared" si="241"/>
        <v/>
      </c>
      <c r="IE120" s="768" t="str">
        <f t="shared" si="241"/>
        <v/>
      </c>
      <c r="IF120" s="455" t="str">
        <f t="shared" si="241"/>
        <v/>
      </c>
      <c r="IG120" s="455" t="str">
        <f t="shared" si="241"/>
        <v/>
      </c>
      <c r="IH120" s="455" t="str">
        <f t="shared" si="241"/>
        <v/>
      </c>
      <c r="II120" s="455" t="str">
        <f t="shared" si="241"/>
        <v/>
      </c>
      <c r="IJ120" s="455" t="str">
        <f t="shared" si="241"/>
        <v/>
      </c>
      <c r="IK120" s="953" t="str">
        <f t="shared" si="241"/>
        <v/>
      </c>
      <c r="IL120" s="768" t="str">
        <f t="shared" si="241"/>
        <v/>
      </c>
      <c r="IM120" s="455" t="str">
        <f t="shared" si="241"/>
        <v/>
      </c>
      <c r="IN120" s="455" t="str">
        <f t="shared" si="241"/>
        <v/>
      </c>
      <c r="IO120" s="455" t="str">
        <f t="shared" si="241"/>
        <v/>
      </c>
      <c r="IP120" s="455" t="str">
        <f t="shared" si="241"/>
        <v/>
      </c>
      <c r="IQ120" s="455" t="str">
        <f t="shared" si="241"/>
        <v/>
      </c>
      <c r="IR120" s="953" t="str">
        <f t="shared" si="241"/>
        <v/>
      </c>
      <c r="IS120" s="768" t="str">
        <f t="shared" si="241"/>
        <v/>
      </c>
      <c r="IT120" s="455" t="str">
        <f t="shared" si="241"/>
        <v/>
      </c>
      <c r="IU120" s="455" t="str">
        <f t="shared" si="241"/>
        <v/>
      </c>
      <c r="IV120" s="455" t="str">
        <f t="shared" si="241"/>
        <v/>
      </c>
      <c r="IW120" s="455" t="str">
        <f t="shared" si="241"/>
        <v/>
      </c>
      <c r="IX120" s="455" t="str">
        <f t="shared" si="241"/>
        <v/>
      </c>
      <c r="IY120" s="954" t="str">
        <f t="shared" si="241"/>
        <v/>
      </c>
      <c r="IZ120" s="768" t="str">
        <f t="shared" si="241"/>
        <v/>
      </c>
      <c r="JA120" s="455" t="str">
        <f t="shared" si="237"/>
        <v/>
      </c>
      <c r="JB120" s="455" t="str">
        <f t="shared" ref="JB120:LM123" si="245">IF($C120="","",JB$114)</f>
        <v/>
      </c>
      <c r="JC120" s="455" t="str">
        <f t="shared" si="245"/>
        <v/>
      </c>
      <c r="JD120" s="455" t="str">
        <f t="shared" si="245"/>
        <v/>
      </c>
      <c r="JE120" s="455" t="str">
        <f t="shared" si="245"/>
        <v/>
      </c>
      <c r="JF120" s="953" t="str">
        <f t="shared" si="245"/>
        <v/>
      </c>
      <c r="JG120" s="768" t="str">
        <f t="shared" si="245"/>
        <v/>
      </c>
      <c r="JH120" s="455" t="str">
        <f t="shared" si="245"/>
        <v/>
      </c>
      <c r="JI120" s="455" t="str">
        <f t="shared" si="245"/>
        <v/>
      </c>
      <c r="JJ120" s="455" t="str">
        <f t="shared" si="245"/>
        <v/>
      </c>
      <c r="JK120" s="455" t="str">
        <f t="shared" si="245"/>
        <v/>
      </c>
      <c r="JL120" s="455" t="str">
        <f t="shared" si="245"/>
        <v/>
      </c>
      <c r="JM120" s="953" t="str">
        <f t="shared" si="245"/>
        <v/>
      </c>
      <c r="JN120" s="768" t="str">
        <f t="shared" si="245"/>
        <v/>
      </c>
      <c r="JO120" s="455" t="str">
        <f t="shared" si="245"/>
        <v/>
      </c>
      <c r="JP120" s="455" t="str">
        <f t="shared" si="245"/>
        <v/>
      </c>
      <c r="JQ120" s="455" t="str">
        <f t="shared" si="245"/>
        <v/>
      </c>
      <c r="JR120" s="455" t="str">
        <f t="shared" si="245"/>
        <v/>
      </c>
      <c r="JS120" s="455" t="str">
        <f t="shared" si="245"/>
        <v/>
      </c>
      <c r="JT120" s="953" t="str">
        <f t="shared" si="245"/>
        <v/>
      </c>
      <c r="JU120" s="768" t="str">
        <f t="shared" si="245"/>
        <v/>
      </c>
      <c r="JV120" s="455" t="str">
        <f t="shared" si="245"/>
        <v/>
      </c>
      <c r="JW120" s="455" t="str">
        <f t="shared" si="245"/>
        <v/>
      </c>
      <c r="JX120" s="455" t="str">
        <f t="shared" si="245"/>
        <v/>
      </c>
      <c r="JY120" s="455" t="str">
        <f t="shared" si="245"/>
        <v/>
      </c>
      <c r="JZ120" s="455" t="str">
        <f t="shared" si="245"/>
        <v/>
      </c>
      <c r="KA120" s="953" t="str">
        <f t="shared" si="245"/>
        <v/>
      </c>
      <c r="KB120" s="768" t="str">
        <f t="shared" si="245"/>
        <v/>
      </c>
      <c r="KC120" s="455" t="str">
        <f t="shared" si="245"/>
        <v/>
      </c>
      <c r="KD120" s="455" t="str">
        <f t="shared" si="245"/>
        <v/>
      </c>
      <c r="KE120" s="455" t="str">
        <f t="shared" si="245"/>
        <v/>
      </c>
      <c r="KF120" s="455" t="str">
        <f t="shared" si="245"/>
        <v/>
      </c>
      <c r="KG120" s="455" t="str">
        <f t="shared" si="245"/>
        <v/>
      </c>
      <c r="KH120" s="953" t="str">
        <f t="shared" si="245"/>
        <v/>
      </c>
      <c r="KI120" s="768" t="str">
        <f t="shared" si="245"/>
        <v/>
      </c>
      <c r="KJ120" s="455" t="str">
        <f t="shared" si="245"/>
        <v/>
      </c>
      <c r="KK120" s="455" t="str">
        <f t="shared" si="245"/>
        <v/>
      </c>
      <c r="KL120" s="455" t="str">
        <f t="shared" si="245"/>
        <v/>
      </c>
      <c r="KM120" s="455" t="str">
        <f t="shared" si="245"/>
        <v/>
      </c>
      <c r="KN120" s="455" t="str">
        <f t="shared" si="245"/>
        <v/>
      </c>
      <c r="KO120" s="953" t="str">
        <f t="shared" si="245"/>
        <v/>
      </c>
      <c r="KP120" s="768" t="str">
        <f t="shared" si="245"/>
        <v/>
      </c>
      <c r="KQ120" s="455" t="str">
        <f t="shared" si="245"/>
        <v/>
      </c>
      <c r="KR120" s="455" t="str">
        <f t="shared" si="245"/>
        <v/>
      </c>
      <c r="KS120" s="455" t="str">
        <f t="shared" si="245"/>
        <v/>
      </c>
      <c r="KT120" s="455" t="str">
        <f t="shared" si="245"/>
        <v/>
      </c>
      <c r="KU120" s="455" t="str">
        <f t="shared" si="245"/>
        <v/>
      </c>
      <c r="KV120" s="953" t="str">
        <f t="shared" si="245"/>
        <v/>
      </c>
      <c r="KW120" s="768" t="str">
        <f t="shared" si="245"/>
        <v/>
      </c>
      <c r="KX120" s="455" t="str">
        <f t="shared" si="245"/>
        <v/>
      </c>
      <c r="KY120" s="455" t="str">
        <f t="shared" si="245"/>
        <v/>
      </c>
      <c r="KZ120" s="455" t="str">
        <f t="shared" si="245"/>
        <v/>
      </c>
      <c r="LA120" s="455" t="str">
        <f t="shared" si="245"/>
        <v/>
      </c>
      <c r="LB120" s="455" t="str">
        <f t="shared" si="245"/>
        <v/>
      </c>
      <c r="LC120" s="954" t="str">
        <f t="shared" si="245"/>
        <v/>
      </c>
      <c r="LD120" s="768" t="str">
        <f t="shared" si="245"/>
        <v/>
      </c>
      <c r="LE120" s="455" t="str">
        <f t="shared" si="245"/>
        <v/>
      </c>
      <c r="LF120" s="455" t="str">
        <f t="shared" si="245"/>
        <v/>
      </c>
      <c r="LG120" s="455" t="str">
        <f t="shared" si="245"/>
        <v/>
      </c>
      <c r="LH120" s="455" t="str">
        <f t="shared" si="245"/>
        <v/>
      </c>
      <c r="LI120" s="455" t="str">
        <f t="shared" si="245"/>
        <v/>
      </c>
      <c r="LJ120" s="953" t="str">
        <f t="shared" si="245"/>
        <v/>
      </c>
      <c r="LK120" s="768" t="str">
        <f t="shared" si="245"/>
        <v/>
      </c>
      <c r="LL120" s="455" t="str">
        <f t="shared" si="245"/>
        <v/>
      </c>
      <c r="LM120" s="455" t="str">
        <f t="shared" si="245"/>
        <v/>
      </c>
      <c r="LN120" s="455" t="str">
        <f t="shared" si="242"/>
        <v/>
      </c>
      <c r="LO120" s="455" t="str">
        <f t="shared" si="242"/>
        <v/>
      </c>
      <c r="LP120" s="455" t="str">
        <f t="shared" si="242"/>
        <v/>
      </c>
      <c r="LQ120" s="953" t="str">
        <f t="shared" si="242"/>
        <v/>
      </c>
      <c r="LR120" s="768" t="str">
        <f t="shared" si="242"/>
        <v/>
      </c>
      <c r="LS120" s="455" t="str">
        <f t="shared" si="242"/>
        <v/>
      </c>
      <c r="LT120" s="455" t="str">
        <f t="shared" si="242"/>
        <v/>
      </c>
      <c r="LU120" s="455" t="str">
        <f t="shared" si="242"/>
        <v/>
      </c>
      <c r="LV120" s="455" t="str">
        <f t="shared" si="242"/>
        <v/>
      </c>
      <c r="LW120" s="455" t="str">
        <f t="shared" si="242"/>
        <v/>
      </c>
      <c r="LX120" s="953" t="str">
        <f t="shared" si="242"/>
        <v/>
      </c>
      <c r="LY120" s="768" t="str">
        <f t="shared" si="242"/>
        <v/>
      </c>
      <c r="LZ120" s="455" t="str">
        <f t="shared" si="242"/>
        <v/>
      </c>
      <c r="MA120" s="455" t="str">
        <f t="shared" si="242"/>
        <v/>
      </c>
      <c r="MB120" s="455" t="str">
        <f t="shared" si="242"/>
        <v/>
      </c>
      <c r="MC120" s="455" t="str">
        <f t="shared" si="242"/>
        <v/>
      </c>
      <c r="MD120" s="455" t="str">
        <f t="shared" si="242"/>
        <v/>
      </c>
      <c r="ME120" s="953" t="str">
        <f t="shared" si="242"/>
        <v/>
      </c>
      <c r="MF120" s="768" t="str">
        <f t="shared" si="242"/>
        <v/>
      </c>
      <c r="MG120" s="455" t="str">
        <f t="shared" si="242"/>
        <v/>
      </c>
      <c r="MH120" s="455" t="str">
        <f t="shared" si="242"/>
        <v/>
      </c>
      <c r="MI120" s="455" t="str">
        <f t="shared" si="242"/>
        <v/>
      </c>
      <c r="MJ120" s="455" t="str">
        <f t="shared" si="242"/>
        <v/>
      </c>
      <c r="MK120" s="455" t="str">
        <f t="shared" si="242"/>
        <v/>
      </c>
      <c r="ML120" s="953" t="str">
        <f t="shared" si="242"/>
        <v/>
      </c>
      <c r="MM120" s="768" t="str">
        <f t="shared" si="242"/>
        <v/>
      </c>
      <c r="MN120" s="455" t="str">
        <f t="shared" si="242"/>
        <v/>
      </c>
      <c r="MO120" s="455" t="str">
        <f t="shared" si="242"/>
        <v/>
      </c>
      <c r="MP120" s="455" t="str">
        <f t="shared" si="242"/>
        <v/>
      </c>
      <c r="MQ120" s="455" t="str">
        <f t="shared" si="242"/>
        <v/>
      </c>
      <c r="MR120" s="455" t="str">
        <f t="shared" si="242"/>
        <v/>
      </c>
      <c r="MS120" s="953" t="str">
        <f t="shared" si="242"/>
        <v/>
      </c>
      <c r="MT120" s="768" t="str">
        <f t="shared" si="242"/>
        <v/>
      </c>
      <c r="MU120" s="455" t="str">
        <f t="shared" si="242"/>
        <v/>
      </c>
      <c r="MV120" s="455" t="str">
        <f t="shared" si="242"/>
        <v/>
      </c>
      <c r="MW120" s="455" t="str">
        <f t="shared" si="242"/>
        <v/>
      </c>
      <c r="MX120" s="455" t="str">
        <f t="shared" si="242"/>
        <v/>
      </c>
      <c r="MY120" s="455" t="str">
        <f t="shared" si="242"/>
        <v/>
      </c>
      <c r="MZ120" s="953" t="str">
        <f t="shared" si="242"/>
        <v/>
      </c>
      <c r="NA120" s="768" t="str">
        <f t="shared" si="242"/>
        <v/>
      </c>
      <c r="NB120" s="455" t="str">
        <f t="shared" si="242"/>
        <v/>
      </c>
      <c r="NC120" s="455" t="str">
        <f t="shared" si="242"/>
        <v/>
      </c>
      <c r="ND120" s="455" t="str">
        <f t="shared" si="242"/>
        <v/>
      </c>
      <c r="NE120" s="455" t="str">
        <f t="shared" si="242"/>
        <v/>
      </c>
      <c r="NF120" s="455" t="str">
        <f t="shared" si="242"/>
        <v/>
      </c>
      <c r="NG120" s="954" t="str">
        <f t="shared" si="242"/>
        <v/>
      </c>
      <c r="NH120" s="768" t="str">
        <f t="shared" si="242"/>
        <v/>
      </c>
      <c r="NI120" s="455" t="str">
        <f t="shared" si="242"/>
        <v/>
      </c>
      <c r="NJ120" s="455" t="str">
        <f t="shared" si="242"/>
        <v/>
      </c>
      <c r="NK120" s="455" t="str">
        <f t="shared" si="242"/>
        <v/>
      </c>
      <c r="NL120" s="455" t="str">
        <f t="shared" si="242"/>
        <v/>
      </c>
      <c r="NM120" s="455" t="str">
        <f t="shared" si="242"/>
        <v/>
      </c>
      <c r="NN120" s="953" t="str">
        <f t="shared" si="242"/>
        <v/>
      </c>
      <c r="NO120" s="83"/>
      <c r="NP120" s="83"/>
      <c r="NQ120" s="83"/>
      <c r="NR120" s="83"/>
      <c r="NS120" s="83"/>
      <c r="NT120" s="83"/>
      <c r="NU120" s="83"/>
      <c r="NV120" s="83"/>
      <c r="NW120" s="83"/>
      <c r="NX120" s="83"/>
      <c r="NY120" s="83"/>
      <c r="NZ120" s="83"/>
      <c r="OA120" s="83"/>
      <c r="OB120" s="83"/>
      <c r="OC120" s="83"/>
      <c r="OD120" s="83"/>
      <c r="OE120" s="83"/>
      <c r="OF120" s="83"/>
      <c r="OG120" s="83"/>
      <c r="OH120" s="83"/>
      <c r="OI120" s="83"/>
      <c r="OJ120" s="83"/>
      <c r="OK120" s="83"/>
      <c r="OL120" s="83"/>
      <c r="OM120" s="83"/>
      <c r="ON120" s="83"/>
      <c r="OO120" s="83"/>
      <c r="OP120" s="83"/>
      <c r="OQ120" s="83"/>
      <c r="OR120" s="83"/>
      <c r="OS120" s="83"/>
      <c r="OT120" s="83"/>
      <c r="OU120" s="83"/>
      <c r="OV120" s="83"/>
      <c r="OW120" s="83"/>
      <c r="OX120" s="83"/>
      <c r="OY120" s="83"/>
      <c r="OZ120" s="83"/>
      <c r="PA120" s="83"/>
      <c r="PB120" s="83"/>
      <c r="PC120" s="83"/>
      <c r="PD120" s="83"/>
      <c r="PE120" s="83"/>
      <c r="PF120" s="83"/>
      <c r="PG120" s="83"/>
      <c r="PH120" s="83"/>
      <c r="PI120" s="83"/>
      <c r="PJ120" s="83"/>
      <c r="PK120" s="83"/>
      <c r="PL120" s="83"/>
      <c r="PM120" s="83"/>
      <c r="PN120" s="83"/>
      <c r="PO120" s="83"/>
      <c r="PP120" s="83"/>
      <c r="PQ120" s="83"/>
      <c r="PR120" s="83"/>
      <c r="PS120" s="83"/>
      <c r="PT120" s="83"/>
      <c r="PU120" s="83"/>
      <c r="PV120" s="83"/>
      <c r="PW120" s="83"/>
      <c r="PX120" s="83"/>
      <c r="PY120" s="83"/>
      <c r="PZ120" s="83"/>
      <c r="QA120" s="83"/>
      <c r="QB120" s="83"/>
      <c r="QC120" s="83"/>
      <c r="QD120" s="83"/>
      <c r="QE120" s="83"/>
      <c r="QF120" s="83"/>
      <c r="QG120" s="83"/>
      <c r="QH120" s="83"/>
      <c r="QI120" s="83"/>
      <c r="QJ120" s="83"/>
      <c r="QK120" s="83"/>
      <c r="QL120" s="83"/>
      <c r="QM120" s="83"/>
      <c r="QN120" s="83"/>
      <c r="QO120" s="83"/>
      <c r="QP120" s="83"/>
      <c r="QQ120" s="83"/>
      <c r="QR120" s="83"/>
      <c r="QS120" s="83"/>
      <c r="QT120" s="83"/>
      <c r="QU120" s="83"/>
      <c r="QV120" s="83"/>
      <c r="QW120" s="83"/>
      <c r="QX120" s="83"/>
      <c r="QY120" s="83"/>
      <c r="QZ120" s="83"/>
      <c r="RA120" s="83"/>
      <c r="RB120" s="83"/>
      <c r="RC120" s="83"/>
      <c r="RD120" s="83"/>
      <c r="RE120" s="83"/>
      <c r="RF120" s="83"/>
      <c r="RG120" s="83"/>
      <c r="RH120" s="83"/>
      <c r="RI120" s="83"/>
      <c r="RJ120" s="83"/>
      <c r="RK120" s="83"/>
      <c r="RL120" s="83"/>
      <c r="RM120" s="83"/>
      <c r="RN120" s="83"/>
      <c r="RO120" s="83"/>
      <c r="RP120" s="83"/>
      <c r="RQ120" s="83"/>
      <c r="RR120" s="83"/>
      <c r="RS120" s="83"/>
      <c r="RT120" s="83"/>
      <c r="RU120" s="83"/>
      <c r="RV120" s="83"/>
      <c r="RW120" s="83"/>
      <c r="RX120" s="83"/>
      <c r="RY120" s="83"/>
      <c r="RZ120" s="83"/>
      <c r="SA120" s="83"/>
      <c r="SB120" s="83"/>
      <c r="SC120" s="83"/>
      <c r="SD120" s="83"/>
      <c r="SE120" s="83"/>
      <c r="SF120" s="83"/>
      <c r="SG120" s="83"/>
      <c r="SH120" s="83"/>
      <c r="SI120" s="83"/>
      <c r="SJ120" s="83"/>
      <c r="SK120" s="83"/>
      <c r="SL120" s="83"/>
      <c r="SM120" s="83"/>
      <c r="SN120" s="83"/>
      <c r="SO120" s="83"/>
      <c r="SP120" s="83"/>
      <c r="SQ120" s="83"/>
      <c r="SR120" s="83"/>
      <c r="SS120" s="83"/>
      <c r="ST120" s="83"/>
      <c r="SU120" s="83"/>
      <c r="SV120" s="83"/>
      <c r="SW120" s="83"/>
      <c r="SX120" s="83"/>
      <c r="SY120" s="83"/>
      <c r="SZ120" s="83"/>
      <c r="TA120" s="83"/>
      <c r="TB120" s="83"/>
      <c r="TC120" s="83"/>
      <c r="TD120" s="83"/>
      <c r="TE120" s="83"/>
      <c r="TF120" s="83"/>
      <c r="TG120" s="83"/>
      <c r="TH120" s="83"/>
      <c r="TI120" s="83"/>
      <c r="TJ120" s="83"/>
      <c r="TK120" s="83"/>
      <c r="TL120" s="83"/>
      <c r="TM120" s="83"/>
      <c r="TN120" s="83"/>
      <c r="TO120" s="83"/>
      <c r="TP120" s="83"/>
      <c r="TQ120" s="83"/>
      <c r="TR120" s="83"/>
      <c r="TS120" s="83"/>
      <c r="TT120" s="83"/>
      <c r="TU120" s="83"/>
      <c r="TV120" s="83"/>
      <c r="TW120" s="83"/>
      <c r="TX120" s="83"/>
      <c r="TY120" s="83"/>
      <c r="TZ120" s="83"/>
      <c r="UA120" s="83"/>
      <c r="UB120" s="83"/>
      <c r="UC120" s="83"/>
      <c r="UD120" s="83"/>
      <c r="UE120" s="83"/>
      <c r="UF120" s="83"/>
      <c r="UG120" s="83"/>
      <c r="UH120" s="83"/>
      <c r="UI120" s="83"/>
      <c r="UJ120" s="83"/>
      <c r="UK120" s="83"/>
      <c r="UL120" s="83"/>
      <c r="UM120" s="83"/>
      <c r="UN120" s="83"/>
      <c r="UO120" s="83"/>
      <c r="UP120" s="83"/>
      <c r="UQ120" s="83"/>
    </row>
    <row r="121" spans="1:564" s="1" customFormat="1" hidden="1" x14ac:dyDescent="0.2">
      <c r="A121" s="938">
        <f>alapadatok!A102</f>
        <v>6</v>
      </c>
      <c r="B121" s="678" t="str">
        <f>IF(alapadatok!C102="","",alapadatok!C102)</f>
        <v/>
      </c>
      <c r="C121" s="584" t="str">
        <f>IF(alapadatok!B102="","",alapadatok!B102)</f>
        <v/>
      </c>
      <c r="D121" s="584" t="str">
        <f>IF(alapadatok!D102="","",alapadatok!D102)</f>
        <v/>
      </c>
      <c r="E121" s="948" t="str">
        <f>IF(alapadatok!K102="","",alapadatok!K102)</f>
        <v/>
      </c>
      <c r="F121" s="952" t="str">
        <f t="shared" si="243"/>
        <v/>
      </c>
      <c r="G121" s="953" t="str">
        <f t="shared" si="243"/>
        <v/>
      </c>
      <c r="H121" s="768" t="str">
        <f t="shared" si="243"/>
        <v/>
      </c>
      <c r="I121" s="455" t="str">
        <f t="shared" si="243"/>
        <v/>
      </c>
      <c r="J121" s="455" t="str">
        <f t="shared" si="243"/>
        <v/>
      </c>
      <c r="K121" s="455" t="str">
        <f t="shared" si="243"/>
        <v/>
      </c>
      <c r="L121" s="455" t="str">
        <f t="shared" si="243"/>
        <v/>
      </c>
      <c r="M121" s="455" t="str">
        <f t="shared" si="243"/>
        <v/>
      </c>
      <c r="N121" s="953" t="str">
        <f t="shared" si="243"/>
        <v/>
      </c>
      <c r="O121" s="768" t="str">
        <f t="shared" si="243"/>
        <v/>
      </c>
      <c r="P121" s="455" t="str">
        <f t="shared" si="243"/>
        <v/>
      </c>
      <c r="Q121" s="455" t="str">
        <f t="shared" si="243"/>
        <v/>
      </c>
      <c r="R121" s="455" t="str">
        <f t="shared" si="243"/>
        <v/>
      </c>
      <c r="S121" s="455" t="str">
        <f t="shared" si="243"/>
        <v/>
      </c>
      <c r="T121" s="455" t="str">
        <f t="shared" si="243"/>
        <v/>
      </c>
      <c r="U121" s="953" t="str">
        <f t="shared" si="243"/>
        <v/>
      </c>
      <c r="V121" s="768" t="str">
        <f t="shared" si="243"/>
        <v/>
      </c>
      <c r="W121" s="455" t="str">
        <f t="shared" si="243"/>
        <v/>
      </c>
      <c r="X121" s="455" t="str">
        <f t="shared" si="243"/>
        <v/>
      </c>
      <c r="Y121" s="455" t="str">
        <f t="shared" si="243"/>
        <v/>
      </c>
      <c r="Z121" s="455" t="str">
        <f t="shared" si="243"/>
        <v/>
      </c>
      <c r="AA121" s="455" t="str">
        <f t="shared" si="243"/>
        <v/>
      </c>
      <c r="AB121" s="953" t="str">
        <f t="shared" si="243"/>
        <v/>
      </c>
      <c r="AC121" s="768" t="str">
        <f t="shared" si="243"/>
        <v/>
      </c>
      <c r="AD121" s="455" t="str">
        <f t="shared" si="243"/>
        <v/>
      </c>
      <c r="AE121" s="455" t="str">
        <f t="shared" si="243"/>
        <v/>
      </c>
      <c r="AF121" s="455" t="str">
        <f t="shared" si="243"/>
        <v/>
      </c>
      <c r="AG121" s="455" t="str">
        <f t="shared" si="243"/>
        <v/>
      </c>
      <c r="AH121" s="455" t="str">
        <f t="shared" si="243"/>
        <v/>
      </c>
      <c r="AI121" s="953" t="str">
        <f t="shared" si="243"/>
        <v/>
      </c>
      <c r="AJ121" s="768" t="str">
        <f t="shared" si="243"/>
        <v/>
      </c>
      <c r="AK121" s="455" t="str">
        <f t="shared" si="243"/>
        <v/>
      </c>
      <c r="AL121" s="455" t="str">
        <f t="shared" si="243"/>
        <v/>
      </c>
      <c r="AM121" s="455" t="str">
        <f t="shared" si="243"/>
        <v/>
      </c>
      <c r="AN121" s="455" t="str">
        <f t="shared" si="243"/>
        <v/>
      </c>
      <c r="AO121" s="455" t="str">
        <f t="shared" si="243"/>
        <v/>
      </c>
      <c r="AP121" s="953" t="str">
        <f t="shared" si="243"/>
        <v/>
      </c>
      <c r="AQ121" s="768" t="str">
        <f t="shared" si="243"/>
        <v/>
      </c>
      <c r="AR121" s="455" t="str">
        <f t="shared" si="243"/>
        <v/>
      </c>
      <c r="AS121" s="455" t="str">
        <f t="shared" si="243"/>
        <v/>
      </c>
      <c r="AT121" s="455" t="str">
        <f t="shared" si="243"/>
        <v/>
      </c>
      <c r="AU121" s="455" t="str">
        <f t="shared" si="243"/>
        <v/>
      </c>
      <c r="AV121" s="455" t="str">
        <f t="shared" si="243"/>
        <v/>
      </c>
      <c r="AW121" s="953" t="str">
        <f t="shared" si="243"/>
        <v/>
      </c>
      <c r="AX121" s="768" t="str">
        <f t="shared" si="243"/>
        <v/>
      </c>
      <c r="AY121" s="455" t="str">
        <f t="shared" si="243"/>
        <v/>
      </c>
      <c r="AZ121" s="455" t="str">
        <f t="shared" si="243"/>
        <v/>
      </c>
      <c r="BA121" s="455" t="str">
        <f t="shared" si="243"/>
        <v/>
      </c>
      <c r="BB121" s="455" t="str">
        <f t="shared" si="243"/>
        <v/>
      </c>
      <c r="BC121" s="455" t="str">
        <f t="shared" si="243"/>
        <v/>
      </c>
      <c r="BD121" s="953" t="str">
        <f t="shared" si="243"/>
        <v/>
      </c>
      <c r="BE121" s="768" t="str">
        <f t="shared" si="243"/>
        <v/>
      </c>
      <c r="BF121" s="455" t="str">
        <f t="shared" si="243"/>
        <v/>
      </c>
      <c r="BG121" s="455" t="str">
        <f t="shared" si="243"/>
        <v/>
      </c>
      <c r="BH121" s="455" t="str">
        <f t="shared" si="243"/>
        <v/>
      </c>
      <c r="BI121" s="455" t="str">
        <f t="shared" si="243"/>
        <v/>
      </c>
      <c r="BJ121" s="455" t="str">
        <f t="shared" si="243"/>
        <v/>
      </c>
      <c r="BK121" s="953" t="str">
        <f t="shared" si="243"/>
        <v/>
      </c>
      <c r="BL121" s="768" t="str">
        <f t="shared" si="243"/>
        <v/>
      </c>
      <c r="BM121" s="455" t="str">
        <f t="shared" si="243"/>
        <v/>
      </c>
      <c r="BN121" s="455" t="str">
        <f t="shared" si="243"/>
        <v/>
      </c>
      <c r="BO121" s="455" t="str">
        <f t="shared" si="243"/>
        <v/>
      </c>
      <c r="BP121" s="455" t="str">
        <f t="shared" si="243"/>
        <v/>
      </c>
      <c r="BQ121" s="455" t="str">
        <f t="shared" si="243"/>
        <v/>
      </c>
      <c r="BR121" s="953" t="str">
        <f t="shared" si="240"/>
        <v/>
      </c>
      <c r="BS121" s="768" t="str">
        <f t="shared" si="240"/>
        <v/>
      </c>
      <c r="BT121" s="455" t="str">
        <f t="shared" si="240"/>
        <v/>
      </c>
      <c r="BU121" s="455" t="str">
        <f t="shared" si="240"/>
        <v/>
      </c>
      <c r="BV121" s="455" t="str">
        <f t="shared" si="240"/>
        <v/>
      </c>
      <c r="BW121" s="455" t="str">
        <f t="shared" si="240"/>
        <v/>
      </c>
      <c r="BX121" s="455" t="str">
        <f t="shared" si="240"/>
        <v/>
      </c>
      <c r="BY121" s="953" t="str">
        <f t="shared" si="240"/>
        <v/>
      </c>
      <c r="BZ121" s="768" t="str">
        <f t="shared" si="240"/>
        <v/>
      </c>
      <c r="CA121" s="455" t="str">
        <f t="shared" si="240"/>
        <v/>
      </c>
      <c r="CB121" s="455" t="str">
        <f t="shared" si="240"/>
        <v/>
      </c>
      <c r="CC121" s="455" t="str">
        <f t="shared" si="240"/>
        <v/>
      </c>
      <c r="CD121" s="455" t="str">
        <f t="shared" si="240"/>
        <v/>
      </c>
      <c r="CE121" s="455" t="str">
        <f t="shared" si="240"/>
        <v/>
      </c>
      <c r="CF121" s="953" t="str">
        <f t="shared" si="240"/>
        <v/>
      </c>
      <c r="CG121" s="768" t="str">
        <f t="shared" si="240"/>
        <v/>
      </c>
      <c r="CH121" s="455" t="str">
        <f t="shared" si="240"/>
        <v/>
      </c>
      <c r="CI121" s="455" t="str">
        <f t="shared" si="240"/>
        <v/>
      </c>
      <c r="CJ121" s="455" t="str">
        <f t="shared" si="240"/>
        <v/>
      </c>
      <c r="CK121" s="455" t="str">
        <f t="shared" si="240"/>
        <v/>
      </c>
      <c r="CL121" s="455" t="str">
        <f t="shared" si="240"/>
        <v/>
      </c>
      <c r="CM121" s="953" t="str">
        <f t="shared" si="240"/>
        <v/>
      </c>
      <c r="CN121" s="768" t="str">
        <f t="shared" si="240"/>
        <v/>
      </c>
      <c r="CO121" s="455" t="str">
        <f t="shared" si="240"/>
        <v/>
      </c>
      <c r="CP121" s="455" t="str">
        <f t="shared" si="240"/>
        <v/>
      </c>
      <c r="CQ121" s="455" t="str">
        <f t="shared" si="240"/>
        <v/>
      </c>
      <c r="CR121" s="455" t="str">
        <f t="shared" si="240"/>
        <v/>
      </c>
      <c r="CS121" s="455" t="str">
        <f t="shared" si="240"/>
        <v/>
      </c>
      <c r="CT121" s="953" t="str">
        <f t="shared" si="240"/>
        <v/>
      </c>
      <c r="CU121" s="952" t="str">
        <f t="shared" si="240"/>
        <v/>
      </c>
      <c r="CV121" s="455" t="str">
        <f t="shared" si="240"/>
        <v/>
      </c>
      <c r="CW121" s="455" t="str">
        <f t="shared" si="240"/>
        <v/>
      </c>
      <c r="CX121" s="455" t="str">
        <f t="shared" si="240"/>
        <v/>
      </c>
      <c r="CY121" s="455" t="str">
        <f t="shared" si="240"/>
        <v/>
      </c>
      <c r="CZ121" s="455" t="str">
        <f t="shared" si="240"/>
        <v/>
      </c>
      <c r="DA121" s="953" t="str">
        <f t="shared" si="240"/>
        <v/>
      </c>
      <c r="DB121" s="768" t="str">
        <f t="shared" si="240"/>
        <v/>
      </c>
      <c r="DC121" s="455" t="str">
        <f t="shared" si="240"/>
        <v/>
      </c>
      <c r="DD121" s="455" t="str">
        <f t="shared" si="240"/>
        <v/>
      </c>
      <c r="DE121" s="455" t="str">
        <f t="shared" si="240"/>
        <v/>
      </c>
      <c r="DF121" s="455" t="str">
        <f t="shared" si="240"/>
        <v/>
      </c>
      <c r="DG121" s="455" t="str">
        <f t="shared" si="240"/>
        <v/>
      </c>
      <c r="DH121" s="953" t="str">
        <f t="shared" si="240"/>
        <v/>
      </c>
      <c r="DI121" s="768" t="str">
        <f t="shared" si="240"/>
        <v/>
      </c>
      <c r="DJ121" s="455" t="str">
        <f t="shared" si="240"/>
        <v/>
      </c>
      <c r="DK121" s="455" t="str">
        <f t="shared" si="240"/>
        <v/>
      </c>
      <c r="DL121" s="455" t="str">
        <f t="shared" si="240"/>
        <v/>
      </c>
      <c r="DM121" s="455" t="str">
        <f t="shared" si="240"/>
        <v/>
      </c>
      <c r="DN121" s="455" t="str">
        <f t="shared" si="240"/>
        <v/>
      </c>
      <c r="DO121" s="953" t="str">
        <f t="shared" si="240"/>
        <v/>
      </c>
      <c r="DP121" s="768" t="str">
        <f t="shared" si="240"/>
        <v/>
      </c>
      <c r="DQ121" s="455" t="str">
        <f t="shared" si="240"/>
        <v/>
      </c>
      <c r="DR121" s="455" t="str">
        <f t="shared" si="240"/>
        <v/>
      </c>
      <c r="DS121" s="455" t="str">
        <f t="shared" si="240"/>
        <v/>
      </c>
      <c r="DT121" s="455" t="str">
        <f t="shared" si="240"/>
        <v/>
      </c>
      <c r="DU121" s="455" t="str">
        <f t="shared" si="240"/>
        <v/>
      </c>
      <c r="DV121" s="953" t="str">
        <f t="shared" si="240"/>
        <v/>
      </c>
      <c r="DW121" s="768" t="str">
        <f t="shared" si="240"/>
        <v/>
      </c>
      <c r="DX121" s="455" t="str">
        <f t="shared" si="240"/>
        <v/>
      </c>
      <c r="DY121" s="455" t="str">
        <f t="shared" si="240"/>
        <v/>
      </c>
      <c r="DZ121" s="455" t="str">
        <f t="shared" si="240"/>
        <v/>
      </c>
      <c r="EA121" s="455" t="str">
        <f t="shared" si="240"/>
        <v/>
      </c>
      <c r="EB121" s="455" t="str">
        <f t="shared" si="240"/>
        <v/>
      </c>
      <c r="EC121" s="954" t="str">
        <f t="shared" si="235"/>
        <v/>
      </c>
      <c r="ED121" s="768" t="str">
        <f t="shared" si="244"/>
        <v/>
      </c>
      <c r="EE121" s="455" t="str">
        <f t="shared" si="244"/>
        <v/>
      </c>
      <c r="EF121" s="455" t="str">
        <f t="shared" si="244"/>
        <v/>
      </c>
      <c r="EG121" s="455" t="str">
        <f t="shared" si="244"/>
        <v/>
      </c>
      <c r="EH121" s="455" t="str">
        <f t="shared" si="244"/>
        <v/>
      </c>
      <c r="EI121" s="455" t="str">
        <f t="shared" si="244"/>
        <v/>
      </c>
      <c r="EJ121" s="953" t="str">
        <f t="shared" si="244"/>
        <v/>
      </c>
      <c r="EK121" s="768" t="str">
        <f t="shared" si="244"/>
        <v/>
      </c>
      <c r="EL121" s="455" t="str">
        <f t="shared" si="244"/>
        <v/>
      </c>
      <c r="EM121" s="455" t="str">
        <f t="shared" si="244"/>
        <v/>
      </c>
      <c r="EN121" s="455" t="str">
        <f t="shared" si="244"/>
        <v/>
      </c>
      <c r="EO121" s="455" t="str">
        <f t="shared" si="244"/>
        <v/>
      </c>
      <c r="EP121" s="455" t="str">
        <f t="shared" si="244"/>
        <v/>
      </c>
      <c r="EQ121" s="953" t="str">
        <f t="shared" si="244"/>
        <v/>
      </c>
      <c r="ER121" s="768" t="str">
        <f t="shared" si="244"/>
        <v/>
      </c>
      <c r="ES121" s="455" t="str">
        <f t="shared" si="244"/>
        <v/>
      </c>
      <c r="ET121" s="455" t="str">
        <f t="shared" si="244"/>
        <v/>
      </c>
      <c r="EU121" s="455" t="str">
        <f t="shared" si="244"/>
        <v/>
      </c>
      <c r="EV121" s="455" t="str">
        <f t="shared" si="244"/>
        <v/>
      </c>
      <c r="EW121" s="455" t="str">
        <f t="shared" si="244"/>
        <v/>
      </c>
      <c r="EX121" s="953" t="str">
        <f t="shared" si="244"/>
        <v/>
      </c>
      <c r="EY121" s="768" t="str">
        <f t="shared" si="244"/>
        <v/>
      </c>
      <c r="EZ121" s="455" t="str">
        <f t="shared" si="244"/>
        <v/>
      </c>
      <c r="FA121" s="455" t="str">
        <f t="shared" si="244"/>
        <v/>
      </c>
      <c r="FB121" s="455" t="str">
        <f t="shared" si="244"/>
        <v/>
      </c>
      <c r="FC121" s="455" t="str">
        <f t="shared" si="244"/>
        <v/>
      </c>
      <c r="FD121" s="455" t="str">
        <f t="shared" si="244"/>
        <v/>
      </c>
      <c r="FE121" s="953" t="str">
        <f t="shared" si="244"/>
        <v/>
      </c>
      <c r="FF121" s="768" t="str">
        <f t="shared" si="244"/>
        <v/>
      </c>
      <c r="FG121" s="455" t="str">
        <f t="shared" si="244"/>
        <v/>
      </c>
      <c r="FH121" s="455" t="str">
        <f t="shared" si="244"/>
        <v/>
      </c>
      <c r="FI121" s="455" t="str">
        <f t="shared" si="244"/>
        <v/>
      </c>
      <c r="FJ121" s="455" t="str">
        <f t="shared" si="244"/>
        <v/>
      </c>
      <c r="FK121" s="455" t="str">
        <f t="shared" si="244"/>
        <v/>
      </c>
      <c r="FL121" s="953" t="str">
        <f t="shared" si="244"/>
        <v/>
      </c>
      <c r="FM121" s="768" t="str">
        <f t="shared" si="244"/>
        <v/>
      </c>
      <c r="FN121" s="455" t="str">
        <f t="shared" si="244"/>
        <v/>
      </c>
      <c r="FO121" s="455" t="str">
        <f t="shared" si="244"/>
        <v/>
      </c>
      <c r="FP121" s="455" t="str">
        <f t="shared" si="244"/>
        <v/>
      </c>
      <c r="FQ121" s="455" t="str">
        <f t="shared" si="244"/>
        <v/>
      </c>
      <c r="FR121" s="455" t="str">
        <f t="shared" si="244"/>
        <v/>
      </c>
      <c r="FS121" s="953" t="str">
        <f t="shared" si="244"/>
        <v/>
      </c>
      <c r="FT121" s="768" t="str">
        <f t="shared" si="244"/>
        <v/>
      </c>
      <c r="FU121" s="455" t="str">
        <f t="shared" si="244"/>
        <v/>
      </c>
      <c r="FV121" s="455" t="str">
        <f t="shared" si="244"/>
        <v/>
      </c>
      <c r="FW121" s="455" t="str">
        <f t="shared" si="244"/>
        <v/>
      </c>
      <c r="FX121" s="455" t="str">
        <f t="shared" si="244"/>
        <v/>
      </c>
      <c r="FY121" s="455" t="str">
        <f t="shared" si="244"/>
        <v/>
      </c>
      <c r="FZ121" s="953" t="str">
        <f t="shared" si="244"/>
        <v/>
      </c>
      <c r="GA121" s="768" t="str">
        <f t="shared" si="244"/>
        <v/>
      </c>
      <c r="GB121" s="455" t="str">
        <f t="shared" si="244"/>
        <v/>
      </c>
      <c r="GC121" s="455" t="str">
        <f t="shared" si="244"/>
        <v/>
      </c>
      <c r="GD121" s="455" t="str">
        <f t="shared" si="244"/>
        <v/>
      </c>
      <c r="GE121" s="455" t="str">
        <f t="shared" si="244"/>
        <v/>
      </c>
      <c r="GF121" s="953" t="str">
        <f t="shared" si="244"/>
        <v/>
      </c>
      <c r="GG121" s="768" t="str">
        <f t="shared" si="244"/>
        <v/>
      </c>
      <c r="GH121" s="455" t="str">
        <f t="shared" si="244"/>
        <v/>
      </c>
      <c r="GI121" s="455" t="str">
        <f t="shared" si="244"/>
        <v/>
      </c>
      <c r="GJ121" s="455" t="str">
        <f t="shared" si="244"/>
        <v/>
      </c>
      <c r="GK121" s="455" t="str">
        <f t="shared" si="244"/>
        <v/>
      </c>
      <c r="GL121" s="455" t="str">
        <f t="shared" si="244"/>
        <v/>
      </c>
      <c r="GM121" s="455" t="str">
        <f t="shared" si="244"/>
        <v/>
      </c>
      <c r="GN121" s="954" t="str">
        <f t="shared" si="244"/>
        <v/>
      </c>
      <c r="GO121" s="768" t="str">
        <f t="shared" si="244"/>
        <v/>
      </c>
      <c r="GP121" s="455" t="str">
        <f t="shared" si="241"/>
        <v/>
      </c>
      <c r="GQ121" s="455" t="str">
        <f t="shared" si="241"/>
        <v/>
      </c>
      <c r="GR121" s="455" t="str">
        <f t="shared" si="241"/>
        <v/>
      </c>
      <c r="GS121" s="455" t="str">
        <f t="shared" si="241"/>
        <v/>
      </c>
      <c r="GT121" s="455" t="str">
        <f t="shared" si="241"/>
        <v/>
      </c>
      <c r="GU121" s="953" t="str">
        <f t="shared" si="241"/>
        <v/>
      </c>
      <c r="GV121" s="768" t="str">
        <f t="shared" si="241"/>
        <v/>
      </c>
      <c r="GW121" s="455" t="str">
        <f t="shared" si="241"/>
        <v/>
      </c>
      <c r="GX121" s="455" t="str">
        <f t="shared" si="241"/>
        <v/>
      </c>
      <c r="GY121" s="455" t="str">
        <f t="shared" si="241"/>
        <v/>
      </c>
      <c r="GZ121" s="455" t="str">
        <f t="shared" si="241"/>
        <v/>
      </c>
      <c r="HA121" s="455" t="str">
        <f t="shared" si="241"/>
        <v/>
      </c>
      <c r="HB121" s="953" t="str">
        <f t="shared" si="241"/>
        <v/>
      </c>
      <c r="HC121" s="768" t="str">
        <f t="shared" si="241"/>
        <v/>
      </c>
      <c r="HD121" s="455" t="str">
        <f t="shared" si="241"/>
        <v/>
      </c>
      <c r="HE121" s="455" t="str">
        <f t="shared" si="241"/>
        <v/>
      </c>
      <c r="HF121" s="455" t="str">
        <f t="shared" si="241"/>
        <v/>
      </c>
      <c r="HG121" s="455" t="str">
        <f t="shared" si="241"/>
        <v/>
      </c>
      <c r="HH121" s="455" t="str">
        <f t="shared" si="241"/>
        <v/>
      </c>
      <c r="HI121" s="953" t="str">
        <f t="shared" si="241"/>
        <v/>
      </c>
      <c r="HJ121" s="768" t="str">
        <f t="shared" si="241"/>
        <v/>
      </c>
      <c r="HK121" s="455" t="str">
        <f t="shared" si="241"/>
        <v/>
      </c>
      <c r="HL121" s="455" t="str">
        <f t="shared" si="241"/>
        <v/>
      </c>
      <c r="HM121" s="455" t="str">
        <f t="shared" si="241"/>
        <v/>
      </c>
      <c r="HN121" s="455" t="str">
        <f t="shared" si="241"/>
        <v/>
      </c>
      <c r="HO121" s="455" t="str">
        <f t="shared" si="241"/>
        <v/>
      </c>
      <c r="HP121" s="953" t="str">
        <f t="shared" si="241"/>
        <v/>
      </c>
      <c r="HQ121" s="768" t="str">
        <f t="shared" si="241"/>
        <v/>
      </c>
      <c r="HR121" s="455" t="str">
        <f t="shared" si="241"/>
        <v/>
      </c>
      <c r="HS121" s="455" t="str">
        <f t="shared" si="241"/>
        <v/>
      </c>
      <c r="HT121" s="455" t="str">
        <f t="shared" si="241"/>
        <v/>
      </c>
      <c r="HU121" s="455" t="str">
        <f t="shared" si="241"/>
        <v/>
      </c>
      <c r="HV121" s="455" t="str">
        <f t="shared" si="241"/>
        <v/>
      </c>
      <c r="HW121" s="953" t="str">
        <f t="shared" si="241"/>
        <v/>
      </c>
      <c r="HX121" s="768" t="str">
        <f t="shared" si="241"/>
        <v/>
      </c>
      <c r="HY121" s="455" t="str">
        <f t="shared" si="241"/>
        <v/>
      </c>
      <c r="HZ121" s="455" t="str">
        <f t="shared" si="241"/>
        <v/>
      </c>
      <c r="IA121" s="455" t="str">
        <f t="shared" si="241"/>
        <v/>
      </c>
      <c r="IB121" s="455" t="str">
        <f t="shared" si="241"/>
        <v/>
      </c>
      <c r="IC121" s="455" t="str">
        <f t="shared" si="241"/>
        <v/>
      </c>
      <c r="ID121" s="953" t="str">
        <f t="shared" si="241"/>
        <v/>
      </c>
      <c r="IE121" s="768" t="str">
        <f t="shared" si="241"/>
        <v/>
      </c>
      <c r="IF121" s="455" t="str">
        <f t="shared" si="241"/>
        <v/>
      </c>
      <c r="IG121" s="455" t="str">
        <f t="shared" si="241"/>
        <v/>
      </c>
      <c r="IH121" s="455" t="str">
        <f t="shared" si="241"/>
        <v/>
      </c>
      <c r="II121" s="455" t="str">
        <f t="shared" si="241"/>
        <v/>
      </c>
      <c r="IJ121" s="455" t="str">
        <f t="shared" si="241"/>
        <v/>
      </c>
      <c r="IK121" s="953" t="str">
        <f t="shared" si="241"/>
        <v/>
      </c>
      <c r="IL121" s="768" t="str">
        <f t="shared" si="241"/>
        <v/>
      </c>
      <c r="IM121" s="455" t="str">
        <f t="shared" si="241"/>
        <v/>
      </c>
      <c r="IN121" s="455" t="str">
        <f t="shared" si="241"/>
        <v/>
      </c>
      <c r="IO121" s="455" t="str">
        <f t="shared" si="241"/>
        <v/>
      </c>
      <c r="IP121" s="455" t="str">
        <f t="shared" si="241"/>
        <v/>
      </c>
      <c r="IQ121" s="455" t="str">
        <f t="shared" si="241"/>
        <v/>
      </c>
      <c r="IR121" s="953" t="str">
        <f t="shared" si="241"/>
        <v/>
      </c>
      <c r="IS121" s="768" t="str">
        <f t="shared" si="241"/>
        <v/>
      </c>
      <c r="IT121" s="455" t="str">
        <f t="shared" si="241"/>
        <v/>
      </c>
      <c r="IU121" s="455" t="str">
        <f t="shared" si="241"/>
        <v/>
      </c>
      <c r="IV121" s="455" t="str">
        <f t="shared" si="241"/>
        <v/>
      </c>
      <c r="IW121" s="455" t="str">
        <f t="shared" si="241"/>
        <v/>
      </c>
      <c r="IX121" s="455" t="str">
        <f t="shared" si="241"/>
        <v/>
      </c>
      <c r="IY121" s="954" t="str">
        <f t="shared" si="241"/>
        <v/>
      </c>
      <c r="IZ121" s="768" t="str">
        <f t="shared" si="241"/>
        <v/>
      </c>
      <c r="JA121" s="455" t="str">
        <f t="shared" si="237"/>
        <v/>
      </c>
      <c r="JB121" s="455" t="str">
        <f t="shared" si="245"/>
        <v/>
      </c>
      <c r="JC121" s="455" t="str">
        <f t="shared" si="245"/>
        <v/>
      </c>
      <c r="JD121" s="455" t="str">
        <f t="shared" si="245"/>
        <v/>
      </c>
      <c r="JE121" s="455" t="str">
        <f t="shared" si="245"/>
        <v/>
      </c>
      <c r="JF121" s="953" t="str">
        <f t="shared" si="245"/>
        <v/>
      </c>
      <c r="JG121" s="768" t="str">
        <f t="shared" si="245"/>
        <v/>
      </c>
      <c r="JH121" s="455" t="str">
        <f t="shared" si="245"/>
        <v/>
      </c>
      <c r="JI121" s="455" t="str">
        <f t="shared" si="245"/>
        <v/>
      </c>
      <c r="JJ121" s="455" t="str">
        <f t="shared" si="245"/>
        <v/>
      </c>
      <c r="JK121" s="455" t="str">
        <f t="shared" si="245"/>
        <v/>
      </c>
      <c r="JL121" s="455" t="str">
        <f t="shared" si="245"/>
        <v/>
      </c>
      <c r="JM121" s="953" t="str">
        <f t="shared" si="245"/>
        <v/>
      </c>
      <c r="JN121" s="768" t="str">
        <f t="shared" si="245"/>
        <v/>
      </c>
      <c r="JO121" s="455" t="str">
        <f t="shared" si="245"/>
        <v/>
      </c>
      <c r="JP121" s="455" t="str">
        <f t="shared" si="245"/>
        <v/>
      </c>
      <c r="JQ121" s="455" t="str">
        <f t="shared" si="245"/>
        <v/>
      </c>
      <c r="JR121" s="455" t="str">
        <f t="shared" si="245"/>
        <v/>
      </c>
      <c r="JS121" s="455" t="str">
        <f t="shared" si="245"/>
        <v/>
      </c>
      <c r="JT121" s="953" t="str">
        <f t="shared" si="245"/>
        <v/>
      </c>
      <c r="JU121" s="768" t="str">
        <f t="shared" si="245"/>
        <v/>
      </c>
      <c r="JV121" s="455" t="str">
        <f t="shared" si="245"/>
        <v/>
      </c>
      <c r="JW121" s="455" t="str">
        <f t="shared" si="245"/>
        <v/>
      </c>
      <c r="JX121" s="455" t="str">
        <f t="shared" si="245"/>
        <v/>
      </c>
      <c r="JY121" s="455" t="str">
        <f t="shared" si="245"/>
        <v/>
      </c>
      <c r="JZ121" s="455" t="str">
        <f t="shared" si="245"/>
        <v/>
      </c>
      <c r="KA121" s="953" t="str">
        <f t="shared" si="245"/>
        <v/>
      </c>
      <c r="KB121" s="768" t="str">
        <f t="shared" si="245"/>
        <v/>
      </c>
      <c r="KC121" s="455" t="str">
        <f t="shared" si="245"/>
        <v/>
      </c>
      <c r="KD121" s="455" t="str">
        <f t="shared" si="245"/>
        <v/>
      </c>
      <c r="KE121" s="455" t="str">
        <f t="shared" si="245"/>
        <v/>
      </c>
      <c r="KF121" s="455" t="str">
        <f t="shared" si="245"/>
        <v/>
      </c>
      <c r="KG121" s="455" t="str">
        <f t="shared" si="245"/>
        <v/>
      </c>
      <c r="KH121" s="953" t="str">
        <f t="shared" si="245"/>
        <v/>
      </c>
      <c r="KI121" s="768" t="str">
        <f t="shared" si="245"/>
        <v/>
      </c>
      <c r="KJ121" s="455" t="str">
        <f t="shared" si="245"/>
        <v/>
      </c>
      <c r="KK121" s="455" t="str">
        <f t="shared" si="245"/>
        <v/>
      </c>
      <c r="KL121" s="455" t="str">
        <f t="shared" si="245"/>
        <v/>
      </c>
      <c r="KM121" s="455" t="str">
        <f t="shared" si="245"/>
        <v/>
      </c>
      <c r="KN121" s="455" t="str">
        <f t="shared" si="245"/>
        <v/>
      </c>
      <c r="KO121" s="953" t="str">
        <f t="shared" si="245"/>
        <v/>
      </c>
      <c r="KP121" s="768" t="str">
        <f t="shared" si="245"/>
        <v/>
      </c>
      <c r="KQ121" s="455" t="str">
        <f t="shared" si="245"/>
        <v/>
      </c>
      <c r="KR121" s="455" t="str">
        <f t="shared" si="245"/>
        <v/>
      </c>
      <c r="KS121" s="455" t="str">
        <f t="shared" si="245"/>
        <v/>
      </c>
      <c r="KT121" s="455" t="str">
        <f t="shared" si="245"/>
        <v/>
      </c>
      <c r="KU121" s="455" t="str">
        <f t="shared" si="245"/>
        <v/>
      </c>
      <c r="KV121" s="953" t="str">
        <f t="shared" si="245"/>
        <v/>
      </c>
      <c r="KW121" s="768" t="str">
        <f t="shared" si="245"/>
        <v/>
      </c>
      <c r="KX121" s="455" t="str">
        <f t="shared" si="245"/>
        <v/>
      </c>
      <c r="KY121" s="455" t="str">
        <f t="shared" si="245"/>
        <v/>
      </c>
      <c r="KZ121" s="455" t="str">
        <f t="shared" si="245"/>
        <v/>
      </c>
      <c r="LA121" s="455" t="str">
        <f t="shared" si="245"/>
        <v/>
      </c>
      <c r="LB121" s="455" t="str">
        <f t="shared" si="245"/>
        <v/>
      </c>
      <c r="LC121" s="954" t="str">
        <f t="shared" si="245"/>
        <v/>
      </c>
      <c r="LD121" s="768" t="str">
        <f t="shared" si="245"/>
        <v/>
      </c>
      <c r="LE121" s="455" t="str">
        <f t="shared" si="245"/>
        <v/>
      </c>
      <c r="LF121" s="455" t="str">
        <f t="shared" si="245"/>
        <v/>
      </c>
      <c r="LG121" s="455" t="str">
        <f t="shared" si="245"/>
        <v/>
      </c>
      <c r="LH121" s="455" t="str">
        <f t="shared" si="245"/>
        <v/>
      </c>
      <c r="LI121" s="455" t="str">
        <f t="shared" si="245"/>
        <v/>
      </c>
      <c r="LJ121" s="953" t="str">
        <f t="shared" si="245"/>
        <v/>
      </c>
      <c r="LK121" s="768" t="str">
        <f t="shared" si="245"/>
        <v/>
      </c>
      <c r="LL121" s="455" t="str">
        <f t="shared" si="245"/>
        <v/>
      </c>
      <c r="LM121" s="455" t="str">
        <f t="shared" si="245"/>
        <v/>
      </c>
      <c r="LN121" s="455" t="str">
        <f t="shared" si="242"/>
        <v/>
      </c>
      <c r="LO121" s="455" t="str">
        <f t="shared" si="242"/>
        <v/>
      </c>
      <c r="LP121" s="455" t="str">
        <f t="shared" si="242"/>
        <v/>
      </c>
      <c r="LQ121" s="953" t="str">
        <f t="shared" si="242"/>
        <v/>
      </c>
      <c r="LR121" s="768" t="str">
        <f t="shared" si="242"/>
        <v/>
      </c>
      <c r="LS121" s="455" t="str">
        <f t="shared" si="242"/>
        <v/>
      </c>
      <c r="LT121" s="455" t="str">
        <f t="shared" si="242"/>
        <v/>
      </c>
      <c r="LU121" s="455" t="str">
        <f t="shared" si="242"/>
        <v/>
      </c>
      <c r="LV121" s="455" t="str">
        <f t="shared" si="242"/>
        <v/>
      </c>
      <c r="LW121" s="455" t="str">
        <f t="shared" si="242"/>
        <v/>
      </c>
      <c r="LX121" s="953" t="str">
        <f t="shared" si="242"/>
        <v/>
      </c>
      <c r="LY121" s="768" t="str">
        <f t="shared" si="242"/>
        <v/>
      </c>
      <c r="LZ121" s="455" t="str">
        <f t="shared" si="242"/>
        <v/>
      </c>
      <c r="MA121" s="455" t="str">
        <f t="shared" si="242"/>
        <v/>
      </c>
      <c r="MB121" s="455" t="str">
        <f t="shared" si="242"/>
        <v/>
      </c>
      <c r="MC121" s="455" t="str">
        <f t="shared" si="242"/>
        <v/>
      </c>
      <c r="MD121" s="455" t="str">
        <f t="shared" si="242"/>
        <v/>
      </c>
      <c r="ME121" s="953" t="str">
        <f t="shared" si="242"/>
        <v/>
      </c>
      <c r="MF121" s="768" t="str">
        <f t="shared" si="242"/>
        <v/>
      </c>
      <c r="MG121" s="455" t="str">
        <f t="shared" si="242"/>
        <v/>
      </c>
      <c r="MH121" s="455" t="str">
        <f t="shared" si="242"/>
        <v/>
      </c>
      <c r="MI121" s="455" t="str">
        <f t="shared" si="242"/>
        <v/>
      </c>
      <c r="MJ121" s="455" t="str">
        <f t="shared" si="242"/>
        <v/>
      </c>
      <c r="MK121" s="455" t="str">
        <f t="shared" si="242"/>
        <v/>
      </c>
      <c r="ML121" s="953" t="str">
        <f t="shared" si="242"/>
        <v/>
      </c>
      <c r="MM121" s="768" t="str">
        <f t="shared" si="242"/>
        <v/>
      </c>
      <c r="MN121" s="455" t="str">
        <f t="shared" si="242"/>
        <v/>
      </c>
      <c r="MO121" s="455" t="str">
        <f t="shared" si="242"/>
        <v/>
      </c>
      <c r="MP121" s="455" t="str">
        <f t="shared" si="242"/>
        <v/>
      </c>
      <c r="MQ121" s="455" t="str">
        <f t="shared" si="242"/>
        <v/>
      </c>
      <c r="MR121" s="455" t="str">
        <f t="shared" si="242"/>
        <v/>
      </c>
      <c r="MS121" s="953" t="str">
        <f t="shared" si="242"/>
        <v/>
      </c>
      <c r="MT121" s="768" t="str">
        <f t="shared" si="242"/>
        <v/>
      </c>
      <c r="MU121" s="455" t="str">
        <f t="shared" si="242"/>
        <v/>
      </c>
      <c r="MV121" s="455" t="str">
        <f t="shared" si="242"/>
        <v/>
      </c>
      <c r="MW121" s="455" t="str">
        <f t="shared" si="242"/>
        <v/>
      </c>
      <c r="MX121" s="455" t="str">
        <f t="shared" si="242"/>
        <v/>
      </c>
      <c r="MY121" s="455" t="str">
        <f t="shared" si="242"/>
        <v/>
      </c>
      <c r="MZ121" s="953" t="str">
        <f t="shared" si="242"/>
        <v/>
      </c>
      <c r="NA121" s="768" t="str">
        <f t="shared" si="242"/>
        <v/>
      </c>
      <c r="NB121" s="455" t="str">
        <f t="shared" si="242"/>
        <v/>
      </c>
      <c r="NC121" s="455" t="str">
        <f t="shared" si="242"/>
        <v/>
      </c>
      <c r="ND121" s="455" t="str">
        <f t="shared" si="242"/>
        <v/>
      </c>
      <c r="NE121" s="455" t="str">
        <f t="shared" si="242"/>
        <v/>
      </c>
      <c r="NF121" s="455" t="str">
        <f t="shared" si="242"/>
        <v/>
      </c>
      <c r="NG121" s="954" t="str">
        <f t="shared" si="242"/>
        <v/>
      </c>
      <c r="NH121" s="768" t="str">
        <f t="shared" si="242"/>
        <v/>
      </c>
      <c r="NI121" s="455" t="str">
        <f t="shared" si="242"/>
        <v/>
      </c>
      <c r="NJ121" s="455" t="str">
        <f t="shared" si="242"/>
        <v/>
      </c>
      <c r="NK121" s="455" t="str">
        <f t="shared" si="242"/>
        <v/>
      </c>
      <c r="NL121" s="455" t="str">
        <f t="shared" si="242"/>
        <v/>
      </c>
      <c r="NM121" s="455" t="str">
        <f t="shared" si="242"/>
        <v/>
      </c>
      <c r="NN121" s="953" t="str">
        <f t="shared" si="242"/>
        <v/>
      </c>
      <c r="NO121" s="83"/>
      <c r="NP121" s="83"/>
      <c r="NQ121" s="83"/>
      <c r="NR121" s="83"/>
      <c r="NS121" s="83"/>
      <c r="NT121" s="83"/>
      <c r="NU121" s="83"/>
      <c r="NV121" s="83"/>
      <c r="NW121" s="83"/>
      <c r="NX121" s="83"/>
      <c r="NY121" s="83"/>
      <c r="NZ121" s="83"/>
      <c r="OA121" s="83"/>
      <c r="OB121" s="83"/>
      <c r="OC121" s="83"/>
      <c r="OD121" s="83"/>
      <c r="OE121" s="83"/>
      <c r="OF121" s="83"/>
      <c r="OG121" s="83"/>
      <c r="OH121" s="83"/>
      <c r="OI121" s="83"/>
      <c r="OJ121" s="83"/>
      <c r="OK121" s="83"/>
      <c r="OL121" s="83"/>
      <c r="OM121" s="83"/>
      <c r="ON121" s="83"/>
      <c r="OO121" s="83"/>
      <c r="OP121" s="83"/>
      <c r="OQ121" s="83"/>
      <c r="OR121" s="83"/>
      <c r="OS121" s="83"/>
      <c r="OT121" s="83"/>
      <c r="OU121" s="83"/>
      <c r="OV121" s="83"/>
      <c r="OW121" s="83"/>
      <c r="OX121" s="83"/>
      <c r="OY121" s="83"/>
      <c r="OZ121" s="83"/>
      <c r="PA121" s="83"/>
      <c r="PB121" s="83"/>
      <c r="PC121" s="83"/>
      <c r="PD121" s="83"/>
      <c r="PE121" s="83"/>
      <c r="PF121" s="83"/>
      <c r="PG121" s="83"/>
      <c r="PH121" s="83"/>
      <c r="PI121" s="83"/>
      <c r="PJ121" s="83"/>
      <c r="PK121" s="83"/>
      <c r="PL121" s="83"/>
      <c r="PM121" s="83"/>
      <c r="PN121" s="83"/>
      <c r="PO121" s="83"/>
      <c r="PP121" s="83"/>
      <c r="PQ121" s="83"/>
      <c r="PR121" s="83"/>
      <c r="PS121" s="83"/>
      <c r="PT121" s="83"/>
      <c r="PU121" s="83"/>
      <c r="PV121" s="83"/>
      <c r="PW121" s="83"/>
      <c r="PX121" s="83"/>
      <c r="PY121" s="83"/>
      <c r="PZ121" s="83"/>
      <c r="QA121" s="83"/>
      <c r="QB121" s="83"/>
      <c r="QC121" s="83"/>
      <c r="QD121" s="83"/>
      <c r="QE121" s="83"/>
      <c r="QF121" s="83"/>
      <c r="QG121" s="83"/>
      <c r="QH121" s="83"/>
      <c r="QI121" s="83"/>
      <c r="QJ121" s="83"/>
      <c r="QK121" s="83"/>
      <c r="QL121" s="83"/>
      <c r="QM121" s="83"/>
      <c r="QN121" s="83"/>
      <c r="QO121" s="83"/>
      <c r="QP121" s="83"/>
      <c r="QQ121" s="83"/>
      <c r="QR121" s="83"/>
      <c r="QS121" s="83"/>
      <c r="QT121" s="83"/>
      <c r="QU121" s="83"/>
      <c r="QV121" s="83"/>
      <c r="QW121" s="83"/>
      <c r="QX121" s="83"/>
      <c r="QY121" s="83"/>
      <c r="QZ121" s="83"/>
      <c r="RA121" s="83"/>
      <c r="RB121" s="83"/>
      <c r="RC121" s="83"/>
      <c r="RD121" s="83"/>
      <c r="RE121" s="83"/>
      <c r="RF121" s="83"/>
      <c r="RG121" s="83"/>
      <c r="RH121" s="83"/>
      <c r="RI121" s="83"/>
      <c r="RJ121" s="83"/>
      <c r="RK121" s="83"/>
      <c r="RL121" s="83"/>
      <c r="RM121" s="83"/>
      <c r="RN121" s="83"/>
      <c r="RO121" s="83"/>
      <c r="RP121" s="83"/>
      <c r="RQ121" s="83"/>
      <c r="RR121" s="83"/>
      <c r="RS121" s="83"/>
      <c r="RT121" s="83"/>
      <c r="RU121" s="83"/>
      <c r="RV121" s="83"/>
      <c r="RW121" s="83"/>
      <c r="RX121" s="83"/>
      <c r="RY121" s="83"/>
      <c r="RZ121" s="83"/>
      <c r="SA121" s="83"/>
      <c r="SB121" s="83"/>
      <c r="SC121" s="83"/>
      <c r="SD121" s="83"/>
      <c r="SE121" s="83"/>
      <c r="SF121" s="83"/>
      <c r="SG121" s="83"/>
      <c r="SH121" s="83"/>
      <c r="SI121" s="83"/>
      <c r="SJ121" s="83"/>
      <c r="SK121" s="83"/>
      <c r="SL121" s="83"/>
      <c r="SM121" s="83"/>
      <c r="SN121" s="83"/>
      <c r="SO121" s="83"/>
      <c r="SP121" s="83"/>
      <c r="SQ121" s="83"/>
      <c r="SR121" s="83"/>
      <c r="SS121" s="83"/>
      <c r="ST121" s="83"/>
      <c r="SU121" s="83"/>
      <c r="SV121" s="83"/>
      <c r="SW121" s="83"/>
      <c r="SX121" s="83"/>
      <c r="SY121" s="83"/>
      <c r="SZ121" s="83"/>
      <c r="TA121" s="83"/>
      <c r="TB121" s="83"/>
      <c r="TC121" s="83"/>
      <c r="TD121" s="83"/>
      <c r="TE121" s="83"/>
      <c r="TF121" s="83"/>
      <c r="TG121" s="83"/>
      <c r="TH121" s="83"/>
      <c r="TI121" s="83"/>
      <c r="TJ121" s="83"/>
      <c r="TK121" s="83"/>
      <c r="TL121" s="83"/>
      <c r="TM121" s="83"/>
      <c r="TN121" s="83"/>
      <c r="TO121" s="83"/>
      <c r="TP121" s="83"/>
      <c r="TQ121" s="83"/>
      <c r="TR121" s="83"/>
      <c r="TS121" s="83"/>
      <c r="TT121" s="83"/>
      <c r="TU121" s="83"/>
      <c r="TV121" s="83"/>
      <c r="TW121" s="83"/>
      <c r="TX121" s="83"/>
      <c r="TY121" s="83"/>
      <c r="TZ121" s="83"/>
      <c r="UA121" s="83"/>
      <c r="UB121" s="83"/>
      <c r="UC121" s="83"/>
      <c r="UD121" s="83"/>
      <c r="UE121" s="83"/>
      <c r="UF121" s="83"/>
      <c r="UG121" s="83"/>
      <c r="UH121" s="83"/>
      <c r="UI121" s="83"/>
      <c r="UJ121" s="83"/>
      <c r="UK121" s="83"/>
      <c r="UL121" s="83"/>
      <c r="UM121" s="83"/>
      <c r="UN121" s="83"/>
      <c r="UO121" s="83"/>
      <c r="UP121" s="83"/>
      <c r="UQ121" s="83"/>
    </row>
    <row r="122" spans="1:564" s="1" customFormat="1" hidden="1" x14ac:dyDescent="0.2">
      <c r="A122" s="938">
        <f>alapadatok!A103</f>
        <v>7</v>
      </c>
      <c r="B122" s="678" t="str">
        <f>IF(alapadatok!C103="","",alapadatok!C103)</f>
        <v/>
      </c>
      <c r="C122" s="584" t="str">
        <f>IF(alapadatok!B103="","",alapadatok!B103)</f>
        <v/>
      </c>
      <c r="D122" s="584" t="str">
        <f>IF(alapadatok!D103="","",alapadatok!D103)</f>
        <v/>
      </c>
      <c r="E122" s="948" t="str">
        <f>IF(alapadatok!K103="","",alapadatok!K103)</f>
        <v/>
      </c>
      <c r="F122" s="952" t="str">
        <f t="shared" si="243"/>
        <v/>
      </c>
      <c r="G122" s="953" t="str">
        <f t="shared" si="243"/>
        <v/>
      </c>
      <c r="H122" s="768" t="str">
        <f t="shared" si="243"/>
        <v/>
      </c>
      <c r="I122" s="455" t="str">
        <f t="shared" si="243"/>
        <v/>
      </c>
      <c r="J122" s="455" t="str">
        <f t="shared" si="243"/>
        <v/>
      </c>
      <c r="K122" s="455" t="str">
        <f t="shared" si="243"/>
        <v/>
      </c>
      <c r="L122" s="455" t="str">
        <f t="shared" si="243"/>
        <v/>
      </c>
      <c r="M122" s="455" t="str">
        <f t="shared" si="243"/>
        <v/>
      </c>
      <c r="N122" s="953" t="str">
        <f t="shared" si="243"/>
        <v/>
      </c>
      <c r="O122" s="768" t="str">
        <f t="shared" si="243"/>
        <v/>
      </c>
      <c r="P122" s="455" t="str">
        <f t="shared" si="243"/>
        <v/>
      </c>
      <c r="Q122" s="455" t="str">
        <f t="shared" si="243"/>
        <v/>
      </c>
      <c r="R122" s="455" t="str">
        <f t="shared" si="243"/>
        <v/>
      </c>
      <c r="S122" s="455" t="str">
        <f t="shared" si="243"/>
        <v/>
      </c>
      <c r="T122" s="455" t="str">
        <f t="shared" si="243"/>
        <v/>
      </c>
      <c r="U122" s="953" t="str">
        <f t="shared" si="243"/>
        <v/>
      </c>
      <c r="V122" s="768" t="str">
        <f t="shared" si="243"/>
        <v/>
      </c>
      <c r="W122" s="455" t="str">
        <f t="shared" si="243"/>
        <v/>
      </c>
      <c r="X122" s="455" t="str">
        <f t="shared" si="243"/>
        <v/>
      </c>
      <c r="Y122" s="455" t="str">
        <f t="shared" si="243"/>
        <v/>
      </c>
      <c r="Z122" s="455" t="str">
        <f t="shared" si="243"/>
        <v/>
      </c>
      <c r="AA122" s="455" t="str">
        <f t="shared" si="243"/>
        <v/>
      </c>
      <c r="AB122" s="953" t="str">
        <f t="shared" si="243"/>
        <v/>
      </c>
      <c r="AC122" s="768" t="str">
        <f t="shared" si="243"/>
        <v/>
      </c>
      <c r="AD122" s="455" t="str">
        <f t="shared" si="243"/>
        <v/>
      </c>
      <c r="AE122" s="455" t="str">
        <f t="shared" si="243"/>
        <v/>
      </c>
      <c r="AF122" s="455" t="str">
        <f t="shared" si="243"/>
        <v/>
      </c>
      <c r="AG122" s="455" t="str">
        <f t="shared" si="243"/>
        <v/>
      </c>
      <c r="AH122" s="455" t="str">
        <f t="shared" si="243"/>
        <v/>
      </c>
      <c r="AI122" s="953" t="str">
        <f t="shared" si="243"/>
        <v/>
      </c>
      <c r="AJ122" s="768" t="str">
        <f t="shared" si="243"/>
        <v/>
      </c>
      <c r="AK122" s="455" t="str">
        <f t="shared" si="243"/>
        <v/>
      </c>
      <c r="AL122" s="455" t="str">
        <f t="shared" si="243"/>
        <v/>
      </c>
      <c r="AM122" s="455" t="str">
        <f t="shared" si="243"/>
        <v/>
      </c>
      <c r="AN122" s="455" t="str">
        <f t="shared" si="243"/>
        <v/>
      </c>
      <c r="AO122" s="455" t="str">
        <f t="shared" si="243"/>
        <v/>
      </c>
      <c r="AP122" s="953" t="str">
        <f t="shared" si="243"/>
        <v/>
      </c>
      <c r="AQ122" s="768" t="str">
        <f t="shared" si="243"/>
        <v/>
      </c>
      <c r="AR122" s="455" t="str">
        <f t="shared" si="243"/>
        <v/>
      </c>
      <c r="AS122" s="455" t="str">
        <f t="shared" si="243"/>
        <v/>
      </c>
      <c r="AT122" s="455" t="str">
        <f t="shared" si="243"/>
        <v/>
      </c>
      <c r="AU122" s="455" t="str">
        <f t="shared" si="243"/>
        <v/>
      </c>
      <c r="AV122" s="455" t="str">
        <f t="shared" si="243"/>
        <v/>
      </c>
      <c r="AW122" s="953" t="str">
        <f t="shared" si="243"/>
        <v/>
      </c>
      <c r="AX122" s="768" t="str">
        <f t="shared" si="243"/>
        <v/>
      </c>
      <c r="AY122" s="455" t="str">
        <f t="shared" si="243"/>
        <v/>
      </c>
      <c r="AZ122" s="455" t="str">
        <f t="shared" si="243"/>
        <v/>
      </c>
      <c r="BA122" s="455" t="str">
        <f t="shared" si="243"/>
        <v/>
      </c>
      <c r="BB122" s="455" t="str">
        <f t="shared" si="243"/>
        <v/>
      </c>
      <c r="BC122" s="455" t="str">
        <f t="shared" si="243"/>
        <v/>
      </c>
      <c r="BD122" s="953" t="str">
        <f t="shared" si="243"/>
        <v/>
      </c>
      <c r="BE122" s="768" t="str">
        <f t="shared" si="243"/>
        <v/>
      </c>
      <c r="BF122" s="455" t="str">
        <f t="shared" si="243"/>
        <v/>
      </c>
      <c r="BG122" s="455" t="str">
        <f t="shared" si="243"/>
        <v/>
      </c>
      <c r="BH122" s="455" t="str">
        <f t="shared" si="243"/>
        <v/>
      </c>
      <c r="BI122" s="455" t="str">
        <f t="shared" si="243"/>
        <v/>
      </c>
      <c r="BJ122" s="455" t="str">
        <f t="shared" si="243"/>
        <v/>
      </c>
      <c r="BK122" s="953" t="str">
        <f t="shared" si="243"/>
        <v/>
      </c>
      <c r="BL122" s="768" t="str">
        <f t="shared" si="243"/>
        <v/>
      </c>
      <c r="BM122" s="455" t="str">
        <f t="shared" si="243"/>
        <v/>
      </c>
      <c r="BN122" s="455" t="str">
        <f t="shared" si="243"/>
        <v/>
      </c>
      <c r="BO122" s="455" t="str">
        <f t="shared" si="243"/>
        <v/>
      </c>
      <c r="BP122" s="455" t="str">
        <f t="shared" si="243"/>
        <v/>
      </c>
      <c r="BQ122" s="455" t="str">
        <f t="shared" si="243"/>
        <v/>
      </c>
      <c r="BR122" s="953" t="str">
        <f t="shared" si="240"/>
        <v/>
      </c>
      <c r="BS122" s="768" t="str">
        <f t="shared" si="240"/>
        <v/>
      </c>
      <c r="BT122" s="455" t="str">
        <f t="shared" si="240"/>
        <v/>
      </c>
      <c r="BU122" s="455" t="str">
        <f t="shared" si="240"/>
        <v/>
      </c>
      <c r="BV122" s="455" t="str">
        <f t="shared" si="240"/>
        <v/>
      </c>
      <c r="BW122" s="455" t="str">
        <f t="shared" si="240"/>
        <v/>
      </c>
      <c r="BX122" s="455" t="str">
        <f t="shared" si="240"/>
        <v/>
      </c>
      <c r="BY122" s="953" t="str">
        <f t="shared" si="240"/>
        <v/>
      </c>
      <c r="BZ122" s="768" t="str">
        <f t="shared" si="240"/>
        <v/>
      </c>
      <c r="CA122" s="455" t="str">
        <f t="shared" si="240"/>
        <v/>
      </c>
      <c r="CB122" s="455" t="str">
        <f t="shared" si="240"/>
        <v/>
      </c>
      <c r="CC122" s="455" t="str">
        <f t="shared" si="240"/>
        <v/>
      </c>
      <c r="CD122" s="455" t="str">
        <f t="shared" si="240"/>
        <v/>
      </c>
      <c r="CE122" s="455" t="str">
        <f t="shared" si="240"/>
        <v/>
      </c>
      <c r="CF122" s="953" t="str">
        <f t="shared" si="240"/>
        <v/>
      </c>
      <c r="CG122" s="768" t="str">
        <f t="shared" si="240"/>
        <v/>
      </c>
      <c r="CH122" s="455" t="str">
        <f t="shared" si="240"/>
        <v/>
      </c>
      <c r="CI122" s="455" t="str">
        <f t="shared" si="240"/>
        <v/>
      </c>
      <c r="CJ122" s="455" t="str">
        <f t="shared" si="240"/>
        <v/>
      </c>
      <c r="CK122" s="455" t="str">
        <f t="shared" si="240"/>
        <v/>
      </c>
      <c r="CL122" s="455" t="str">
        <f t="shared" si="240"/>
        <v/>
      </c>
      <c r="CM122" s="953" t="str">
        <f t="shared" si="240"/>
        <v/>
      </c>
      <c r="CN122" s="768" t="str">
        <f t="shared" si="240"/>
        <v/>
      </c>
      <c r="CO122" s="455" t="str">
        <f t="shared" si="240"/>
        <v/>
      </c>
      <c r="CP122" s="455" t="str">
        <f t="shared" si="240"/>
        <v/>
      </c>
      <c r="CQ122" s="455" t="str">
        <f t="shared" si="240"/>
        <v/>
      </c>
      <c r="CR122" s="455" t="str">
        <f t="shared" si="240"/>
        <v/>
      </c>
      <c r="CS122" s="455" t="str">
        <f t="shared" si="240"/>
        <v/>
      </c>
      <c r="CT122" s="953" t="str">
        <f t="shared" si="240"/>
        <v/>
      </c>
      <c r="CU122" s="952" t="str">
        <f t="shared" si="240"/>
        <v/>
      </c>
      <c r="CV122" s="455" t="str">
        <f t="shared" si="240"/>
        <v/>
      </c>
      <c r="CW122" s="455" t="str">
        <f t="shared" si="240"/>
        <v/>
      </c>
      <c r="CX122" s="455" t="str">
        <f t="shared" si="240"/>
        <v/>
      </c>
      <c r="CY122" s="455" t="str">
        <f t="shared" si="240"/>
        <v/>
      </c>
      <c r="CZ122" s="455" t="str">
        <f t="shared" si="240"/>
        <v/>
      </c>
      <c r="DA122" s="953" t="str">
        <f t="shared" si="240"/>
        <v/>
      </c>
      <c r="DB122" s="768" t="str">
        <f t="shared" si="240"/>
        <v/>
      </c>
      <c r="DC122" s="455" t="str">
        <f t="shared" si="240"/>
        <v/>
      </c>
      <c r="DD122" s="455" t="str">
        <f t="shared" si="240"/>
        <v/>
      </c>
      <c r="DE122" s="455" t="str">
        <f t="shared" si="240"/>
        <v/>
      </c>
      <c r="DF122" s="455" t="str">
        <f t="shared" si="240"/>
        <v/>
      </c>
      <c r="DG122" s="455" t="str">
        <f t="shared" si="240"/>
        <v/>
      </c>
      <c r="DH122" s="953" t="str">
        <f t="shared" si="240"/>
        <v/>
      </c>
      <c r="DI122" s="768" t="str">
        <f t="shared" si="240"/>
        <v/>
      </c>
      <c r="DJ122" s="455" t="str">
        <f t="shared" si="240"/>
        <v/>
      </c>
      <c r="DK122" s="455" t="str">
        <f t="shared" si="240"/>
        <v/>
      </c>
      <c r="DL122" s="455" t="str">
        <f t="shared" si="240"/>
        <v/>
      </c>
      <c r="DM122" s="455" t="str">
        <f t="shared" si="240"/>
        <v/>
      </c>
      <c r="DN122" s="455" t="str">
        <f t="shared" si="240"/>
        <v/>
      </c>
      <c r="DO122" s="953" t="str">
        <f t="shared" si="240"/>
        <v/>
      </c>
      <c r="DP122" s="768" t="str">
        <f t="shared" si="240"/>
        <v/>
      </c>
      <c r="DQ122" s="455" t="str">
        <f t="shared" si="240"/>
        <v/>
      </c>
      <c r="DR122" s="455" t="str">
        <f t="shared" si="240"/>
        <v/>
      </c>
      <c r="DS122" s="455" t="str">
        <f t="shared" si="240"/>
        <v/>
      </c>
      <c r="DT122" s="455" t="str">
        <f t="shared" si="240"/>
        <v/>
      </c>
      <c r="DU122" s="455" t="str">
        <f t="shared" si="240"/>
        <v/>
      </c>
      <c r="DV122" s="953" t="str">
        <f t="shared" si="240"/>
        <v/>
      </c>
      <c r="DW122" s="768" t="str">
        <f t="shared" si="240"/>
        <v/>
      </c>
      <c r="DX122" s="455" t="str">
        <f t="shared" si="240"/>
        <v/>
      </c>
      <c r="DY122" s="455" t="str">
        <f t="shared" si="240"/>
        <v/>
      </c>
      <c r="DZ122" s="455" t="str">
        <f t="shared" si="240"/>
        <v/>
      </c>
      <c r="EA122" s="455" t="str">
        <f t="shared" si="240"/>
        <v/>
      </c>
      <c r="EB122" s="455" t="str">
        <f t="shared" si="240"/>
        <v/>
      </c>
      <c r="EC122" s="954" t="str">
        <f t="shared" si="235"/>
        <v/>
      </c>
      <c r="ED122" s="768" t="str">
        <f t="shared" si="244"/>
        <v/>
      </c>
      <c r="EE122" s="455" t="str">
        <f t="shared" si="244"/>
        <v/>
      </c>
      <c r="EF122" s="455" t="str">
        <f t="shared" si="244"/>
        <v/>
      </c>
      <c r="EG122" s="455" t="str">
        <f t="shared" si="244"/>
        <v/>
      </c>
      <c r="EH122" s="455" t="str">
        <f t="shared" si="244"/>
        <v/>
      </c>
      <c r="EI122" s="455" t="str">
        <f t="shared" si="244"/>
        <v/>
      </c>
      <c r="EJ122" s="953" t="str">
        <f t="shared" si="244"/>
        <v/>
      </c>
      <c r="EK122" s="768" t="str">
        <f t="shared" si="244"/>
        <v/>
      </c>
      <c r="EL122" s="455" t="str">
        <f t="shared" si="244"/>
        <v/>
      </c>
      <c r="EM122" s="455" t="str">
        <f t="shared" si="244"/>
        <v/>
      </c>
      <c r="EN122" s="455" t="str">
        <f t="shared" si="244"/>
        <v/>
      </c>
      <c r="EO122" s="455" t="str">
        <f t="shared" si="244"/>
        <v/>
      </c>
      <c r="EP122" s="455" t="str">
        <f t="shared" si="244"/>
        <v/>
      </c>
      <c r="EQ122" s="953" t="str">
        <f t="shared" si="244"/>
        <v/>
      </c>
      <c r="ER122" s="768" t="str">
        <f t="shared" si="244"/>
        <v/>
      </c>
      <c r="ES122" s="455" t="str">
        <f t="shared" si="244"/>
        <v/>
      </c>
      <c r="ET122" s="455" t="str">
        <f t="shared" si="244"/>
        <v/>
      </c>
      <c r="EU122" s="455" t="str">
        <f t="shared" si="244"/>
        <v/>
      </c>
      <c r="EV122" s="455" t="str">
        <f t="shared" si="244"/>
        <v/>
      </c>
      <c r="EW122" s="455" t="str">
        <f t="shared" si="244"/>
        <v/>
      </c>
      <c r="EX122" s="953" t="str">
        <f t="shared" si="244"/>
        <v/>
      </c>
      <c r="EY122" s="768" t="str">
        <f t="shared" si="244"/>
        <v/>
      </c>
      <c r="EZ122" s="455" t="str">
        <f t="shared" si="244"/>
        <v/>
      </c>
      <c r="FA122" s="455" t="str">
        <f t="shared" si="244"/>
        <v/>
      </c>
      <c r="FB122" s="455" t="str">
        <f t="shared" si="244"/>
        <v/>
      </c>
      <c r="FC122" s="455" t="str">
        <f t="shared" si="244"/>
        <v/>
      </c>
      <c r="FD122" s="455" t="str">
        <f t="shared" si="244"/>
        <v/>
      </c>
      <c r="FE122" s="953" t="str">
        <f t="shared" si="244"/>
        <v/>
      </c>
      <c r="FF122" s="768" t="str">
        <f t="shared" si="244"/>
        <v/>
      </c>
      <c r="FG122" s="455" t="str">
        <f t="shared" si="244"/>
        <v/>
      </c>
      <c r="FH122" s="455" t="str">
        <f t="shared" si="244"/>
        <v/>
      </c>
      <c r="FI122" s="455" t="str">
        <f t="shared" si="244"/>
        <v/>
      </c>
      <c r="FJ122" s="455" t="str">
        <f t="shared" si="244"/>
        <v/>
      </c>
      <c r="FK122" s="455" t="str">
        <f t="shared" si="244"/>
        <v/>
      </c>
      <c r="FL122" s="953" t="str">
        <f t="shared" si="244"/>
        <v/>
      </c>
      <c r="FM122" s="768" t="str">
        <f t="shared" si="244"/>
        <v/>
      </c>
      <c r="FN122" s="455" t="str">
        <f t="shared" si="244"/>
        <v/>
      </c>
      <c r="FO122" s="455" t="str">
        <f t="shared" si="244"/>
        <v/>
      </c>
      <c r="FP122" s="455" t="str">
        <f t="shared" si="244"/>
        <v/>
      </c>
      <c r="FQ122" s="455" t="str">
        <f t="shared" si="244"/>
        <v/>
      </c>
      <c r="FR122" s="455" t="str">
        <f t="shared" si="244"/>
        <v/>
      </c>
      <c r="FS122" s="953" t="str">
        <f t="shared" si="244"/>
        <v/>
      </c>
      <c r="FT122" s="768" t="str">
        <f t="shared" si="244"/>
        <v/>
      </c>
      <c r="FU122" s="455" t="str">
        <f t="shared" si="244"/>
        <v/>
      </c>
      <c r="FV122" s="455" t="str">
        <f t="shared" si="244"/>
        <v/>
      </c>
      <c r="FW122" s="455" t="str">
        <f t="shared" si="244"/>
        <v/>
      </c>
      <c r="FX122" s="455" t="str">
        <f t="shared" si="244"/>
        <v/>
      </c>
      <c r="FY122" s="455" t="str">
        <f t="shared" si="244"/>
        <v/>
      </c>
      <c r="FZ122" s="953" t="str">
        <f t="shared" si="244"/>
        <v/>
      </c>
      <c r="GA122" s="768" t="str">
        <f t="shared" si="244"/>
        <v/>
      </c>
      <c r="GB122" s="455" t="str">
        <f t="shared" si="244"/>
        <v/>
      </c>
      <c r="GC122" s="455" t="str">
        <f t="shared" si="244"/>
        <v/>
      </c>
      <c r="GD122" s="455" t="str">
        <f t="shared" si="244"/>
        <v/>
      </c>
      <c r="GE122" s="455" t="str">
        <f t="shared" si="244"/>
        <v/>
      </c>
      <c r="GF122" s="953" t="str">
        <f t="shared" si="244"/>
        <v/>
      </c>
      <c r="GG122" s="768" t="str">
        <f t="shared" si="244"/>
        <v/>
      </c>
      <c r="GH122" s="455" t="str">
        <f t="shared" si="244"/>
        <v/>
      </c>
      <c r="GI122" s="455" t="str">
        <f t="shared" si="244"/>
        <v/>
      </c>
      <c r="GJ122" s="455" t="str">
        <f t="shared" si="244"/>
        <v/>
      </c>
      <c r="GK122" s="455" t="str">
        <f t="shared" si="244"/>
        <v/>
      </c>
      <c r="GL122" s="455" t="str">
        <f t="shared" si="244"/>
        <v/>
      </c>
      <c r="GM122" s="455" t="str">
        <f t="shared" si="244"/>
        <v/>
      </c>
      <c r="GN122" s="954" t="str">
        <f t="shared" si="244"/>
        <v/>
      </c>
      <c r="GO122" s="768" t="str">
        <f t="shared" si="244"/>
        <v/>
      </c>
      <c r="GP122" s="455" t="str">
        <f t="shared" si="241"/>
        <v/>
      </c>
      <c r="GQ122" s="455" t="str">
        <f t="shared" si="241"/>
        <v/>
      </c>
      <c r="GR122" s="455" t="str">
        <f t="shared" si="241"/>
        <v/>
      </c>
      <c r="GS122" s="455" t="str">
        <f t="shared" si="241"/>
        <v/>
      </c>
      <c r="GT122" s="455" t="str">
        <f t="shared" si="241"/>
        <v/>
      </c>
      <c r="GU122" s="953" t="str">
        <f t="shared" si="241"/>
        <v/>
      </c>
      <c r="GV122" s="768" t="str">
        <f t="shared" si="241"/>
        <v/>
      </c>
      <c r="GW122" s="455" t="str">
        <f t="shared" si="241"/>
        <v/>
      </c>
      <c r="GX122" s="455" t="str">
        <f t="shared" si="241"/>
        <v/>
      </c>
      <c r="GY122" s="455" t="str">
        <f t="shared" si="241"/>
        <v/>
      </c>
      <c r="GZ122" s="455" t="str">
        <f t="shared" si="241"/>
        <v/>
      </c>
      <c r="HA122" s="455" t="str">
        <f t="shared" si="241"/>
        <v/>
      </c>
      <c r="HB122" s="953" t="str">
        <f t="shared" si="241"/>
        <v/>
      </c>
      <c r="HC122" s="768" t="str">
        <f t="shared" si="241"/>
        <v/>
      </c>
      <c r="HD122" s="455" t="str">
        <f t="shared" si="241"/>
        <v/>
      </c>
      <c r="HE122" s="455" t="str">
        <f t="shared" si="241"/>
        <v/>
      </c>
      <c r="HF122" s="455" t="str">
        <f t="shared" si="241"/>
        <v/>
      </c>
      <c r="HG122" s="455" t="str">
        <f t="shared" si="241"/>
        <v/>
      </c>
      <c r="HH122" s="455" t="str">
        <f t="shared" si="241"/>
        <v/>
      </c>
      <c r="HI122" s="953" t="str">
        <f t="shared" si="241"/>
        <v/>
      </c>
      <c r="HJ122" s="768" t="str">
        <f t="shared" si="241"/>
        <v/>
      </c>
      <c r="HK122" s="455" t="str">
        <f t="shared" si="241"/>
        <v/>
      </c>
      <c r="HL122" s="455" t="str">
        <f t="shared" si="241"/>
        <v/>
      </c>
      <c r="HM122" s="455" t="str">
        <f t="shared" si="241"/>
        <v/>
      </c>
      <c r="HN122" s="955" t="str">
        <f t="shared" si="241"/>
        <v/>
      </c>
      <c r="HO122" s="455" t="str">
        <f t="shared" si="241"/>
        <v/>
      </c>
      <c r="HP122" s="953" t="str">
        <f t="shared" si="241"/>
        <v/>
      </c>
      <c r="HQ122" s="768" t="str">
        <f t="shared" si="241"/>
        <v/>
      </c>
      <c r="HR122" s="455" t="str">
        <f t="shared" si="241"/>
        <v/>
      </c>
      <c r="HS122" s="455" t="str">
        <f t="shared" si="241"/>
        <v/>
      </c>
      <c r="HT122" s="455" t="str">
        <f t="shared" si="241"/>
        <v/>
      </c>
      <c r="HU122" s="455" t="str">
        <f t="shared" si="241"/>
        <v/>
      </c>
      <c r="HV122" s="455" t="str">
        <f t="shared" si="241"/>
        <v/>
      </c>
      <c r="HW122" s="953" t="str">
        <f t="shared" si="241"/>
        <v/>
      </c>
      <c r="HX122" s="768" t="str">
        <f t="shared" si="241"/>
        <v/>
      </c>
      <c r="HY122" s="455" t="str">
        <f t="shared" si="241"/>
        <v/>
      </c>
      <c r="HZ122" s="455" t="str">
        <f t="shared" si="241"/>
        <v/>
      </c>
      <c r="IA122" s="455" t="str">
        <f t="shared" si="241"/>
        <v/>
      </c>
      <c r="IB122" s="455" t="str">
        <f t="shared" si="241"/>
        <v/>
      </c>
      <c r="IC122" s="455" t="str">
        <f t="shared" si="241"/>
        <v/>
      </c>
      <c r="ID122" s="953" t="str">
        <f t="shared" si="241"/>
        <v/>
      </c>
      <c r="IE122" s="768" t="str">
        <f t="shared" si="241"/>
        <v/>
      </c>
      <c r="IF122" s="455" t="str">
        <f t="shared" si="241"/>
        <v/>
      </c>
      <c r="IG122" s="455" t="str">
        <f t="shared" si="241"/>
        <v/>
      </c>
      <c r="IH122" s="455" t="str">
        <f t="shared" si="241"/>
        <v/>
      </c>
      <c r="II122" s="455" t="str">
        <f t="shared" si="241"/>
        <v/>
      </c>
      <c r="IJ122" s="455" t="str">
        <f t="shared" si="241"/>
        <v/>
      </c>
      <c r="IK122" s="953" t="str">
        <f t="shared" si="241"/>
        <v/>
      </c>
      <c r="IL122" s="768" t="str">
        <f t="shared" si="241"/>
        <v/>
      </c>
      <c r="IM122" s="455" t="str">
        <f t="shared" si="241"/>
        <v/>
      </c>
      <c r="IN122" s="455" t="str">
        <f t="shared" si="241"/>
        <v/>
      </c>
      <c r="IO122" s="455" t="str">
        <f t="shared" si="241"/>
        <v/>
      </c>
      <c r="IP122" s="455" t="str">
        <f t="shared" si="241"/>
        <v/>
      </c>
      <c r="IQ122" s="455" t="str">
        <f t="shared" si="241"/>
        <v/>
      </c>
      <c r="IR122" s="953" t="str">
        <f t="shared" si="241"/>
        <v/>
      </c>
      <c r="IS122" s="768" t="str">
        <f t="shared" si="241"/>
        <v/>
      </c>
      <c r="IT122" s="455" t="str">
        <f t="shared" si="241"/>
        <v/>
      </c>
      <c r="IU122" s="455" t="str">
        <f t="shared" si="241"/>
        <v/>
      </c>
      <c r="IV122" s="455" t="str">
        <f t="shared" si="241"/>
        <v/>
      </c>
      <c r="IW122" s="455" t="str">
        <f t="shared" si="241"/>
        <v/>
      </c>
      <c r="IX122" s="455" t="str">
        <f t="shared" si="241"/>
        <v/>
      </c>
      <c r="IY122" s="954" t="str">
        <f t="shared" si="241"/>
        <v/>
      </c>
      <c r="IZ122" s="768" t="str">
        <f t="shared" si="241"/>
        <v/>
      </c>
      <c r="JA122" s="455" t="str">
        <f t="shared" si="237"/>
        <v/>
      </c>
      <c r="JB122" s="455" t="str">
        <f t="shared" si="245"/>
        <v/>
      </c>
      <c r="JC122" s="455" t="str">
        <f t="shared" si="245"/>
        <v/>
      </c>
      <c r="JD122" s="455" t="str">
        <f t="shared" si="245"/>
        <v/>
      </c>
      <c r="JE122" s="455" t="str">
        <f t="shared" si="245"/>
        <v/>
      </c>
      <c r="JF122" s="953" t="str">
        <f t="shared" si="245"/>
        <v/>
      </c>
      <c r="JG122" s="768" t="str">
        <f t="shared" si="245"/>
        <v/>
      </c>
      <c r="JH122" s="455" t="str">
        <f t="shared" si="245"/>
        <v/>
      </c>
      <c r="JI122" s="455" t="str">
        <f t="shared" si="245"/>
        <v/>
      </c>
      <c r="JJ122" s="455" t="str">
        <f t="shared" si="245"/>
        <v/>
      </c>
      <c r="JK122" s="455" t="str">
        <f t="shared" si="245"/>
        <v/>
      </c>
      <c r="JL122" s="455" t="str">
        <f t="shared" si="245"/>
        <v/>
      </c>
      <c r="JM122" s="953" t="str">
        <f t="shared" si="245"/>
        <v/>
      </c>
      <c r="JN122" s="768" t="str">
        <f t="shared" si="245"/>
        <v/>
      </c>
      <c r="JO122" s="455" t="str">
        <f t="shared" si="245"/>
        <v/>
      </c>
      <c r="JP122" s="455" t="str">
        <f t="shared" si="245"/>
        <v/>
      </c>
      <c r="JQ122" s="455" t="str">
        <f t="shared" si="245"/>
        <v/>
      </c>
      <c r="JR122" s="455" t="str">
        <f t="shared" si="245"/>
        <v/>
      </c>
      <c r="JS122" s="455" t="str">
        <f t="shared" si="245"/>
        <v/>
      </c>
      <c r="JT122" s="953" t="str">
        <f t="shared" si="245"/>
        <v/>
      </c>
      <c r="JU122" s="768" t="str">
        <f t="shared" si="245"/>
        <v/>
      </c>
      <c r="JV122" s="455" t="str">
        <f t="shared" si="245"/>
        <v/>
      </c>
      <c r="JW122" s="455" t="str">
        <f t="shared" si="245"/>
        <v/>
      </c>
      <c r="JX122" s="455" t="str">
        <f t="shared" si="245"/>
        <v/>
      </c>
      <c r="JY122" s="455" t="str">
        <f t="shared" si="245"/>
        <v/>
      </c>
      <c r="JZ122" s="455" t="str">
        <f t="shared" si="245"/>
        <v/>
      </c>
      <c r="KA122" s="953" t="str">
        <f t="shared" si="245"/>
        <v/>
      </c>
      <c r="KB122" s="768" t="str">
        <f t="shared" si="245"/>
        <v/>
      </c>
      <c r="KC122" s="455" t="str">
        <f t="shared" si="245"/>
        <v/>
      </c>
      <c r="KD122" s="455" t="str">
        <f t="shared" si="245"/>
        <v/>
      </c>
      <c r="KE122" s="455" t="str">
        <f t="shared" si="245"/>
        <v/>
      </c>
      <c r="KF122" s="455" t="str">
        <f t="shared" si="245"/>
        <v/>
      </c>
      <c r="KG122" s="455" t="str">
        <f t="shared" si="245"/>
        <v/>
      </c>
      <c r="KH122" s="953" t="str">
        <f t="shared" si="245"/>
        <v/>
      </c>
      <c r="KI122" s="768" t="str">
        <f t="shared" si="245"/>
        <v/>
      </c>
      <c r="KJ122" s="455" t="str">
        <f t="shared" si="245"/>
        <v/>
      </c>
      <c r="KK122" s="455" t="str">
        <f t="shared" si="245"/>
        <v/>
      </c>
      <c r="KL122" s="455" t="str">
        <f t="shared" si="245"/>
        <v/>
      </c>
      <c r="KM122" s="455" t="str">
        <f t="shared" si="245"/>
        <v/>
      </c>
      <c r="KN122" s="455" t="str">
        <f t="shared" si="245"/>
        <v/>
      </c>
      <c r="KO122" s="953" t="str">
        <f t="shared" si="245"/>
        <v/>
      </c>
      <c r="KP122" s="768" t="str">
        <f t="shared" si="245"/>
        <v/>
      </c>
      <c r="KQ122" s="455" t="str">
        <f t="shared" si="245"/>
        <v/>
      </c>
      <c r="KR122" s="455" t="str">
        <f t="shared" si="245"/>
        <v/>
      </c>
      <c r="KS122" s="455" t="str">
        <f t="shared" si="245"/>
        <v/>
      </c>
      <c r="KT122" s="455" t="str">
        <f t="shared" si="245"/>
        <v/>
      </c>
      <c r="KU122" s="455" t="str">
        <f t="shared" si="245"/>
        <v/>
      </c>
      <c r="KV122" s="953" t="str">
        <f t="shared" si="245"/>
        <v/>
      </c>
      <c r="KW122" s="768" t="str">
        <f t="shared" si="245"/>
        <v/>
      </c>
      <c r="KX122" s="455" t="str">
        <f t="shared" si="245"/>
        <v/>
      </c>
      <c r="KY122" s="455" t="str">
        <f t="shared" si="245"/>
        <v/>
      </c>
      <c r="KZ122" s="455" t="str">
        <f t="shared" si="245"/>
        <v/>
      </c>
      <c r="LA122" s="455" t="str">
        <f t="shared" si="245"/>
        <v/>
      </c>
      <c r="LB122" s="455" t="str">
        <f t="shared" si="245"/>
        <v/>
      </c>
      <c r="LC122" s="954" t="str">
        <f t="shared" si="245"/>
        <v/>
      </c>
      <c r="LD122" s="768" t="str">
        <f t="shared" si="245"/>
        <v/>
      </c>
      <c r="LE122" s="455" t="str">
        <f t="shared" si="245"/>
        <v/>
      </c>
      <c r="LF122" s="455" t="str">
        <f t="shared" si="245"/>
        <v/>
      </c>
      <c r="LG122" s="455" t="str">
        <f t="shared" si="245"/>
        <v/>
      </c>
      <c r="LH122" s="455" t="str">
        <f t="shared" si="245"/>
        <v/>
      </c>
      <c r="LI122" s="455" t="str">
        <f t="shared" si="245"/>
        <v/>
      </c>
      <c r="LJ122" s="953" t="str">
        <f t="shared" si="245"/>
        <v/>
      </c>
      <c r="LK122" s="768" t="str">
        <f t="shared" si="245"/>
        <v/>
      </c>
      <c r="LL122" s="455" t="str">
        <f t="shared" si="245"/>
        <v/>
      </c>
      <c r="LM122" s="455" t="str">
        <f t="shared" si="245"/>
        <v/>
      </c>
      <c r="LN122" s="455" t="str">
        <f t="shared" si="242"/>
        <v/>
      </c>
      <c r="LO122" s="455" t="str">
        <f t="shared" si="242"/>
        <v/>
      </c>
      <c r="LP122" s="455" t="str">
        <f t="shared" si="242"/>
        <v/>
      </c>
      <c r="LQ122" s="953" t="str">
        <f t="shared" si="242"/>
        <v/>
      </c>
      <c r="LR122" s="768" t="str">
        <f t="shared" si="242"/>
        <v/>
      </c>
      <c r="LS122" s="455" t="str">
        <f t="shared" si="242"/>
        <v/>
      </c>
      <c r="LT122" s="455" t="str">
        <f t="shared" si="242"/>
        <v/>
      </c>
      <c r="LU122" s="455" t="str">
        <f t="shared" si="242"/>
        <v/>
      </c>
      <c r="LV122" s="455" t="str">
        <f t="shared" si="242"/>
        <v/>
      </c>
      <c r="LW122" s="455" t="str">
        <f t="shared" si="242"/>
        <v/>
      </c>
      <c r="LX122" s="953" t="str">
        <f t="shared" si="242"/>
        <v/>
      </c>
      <c r="LY122" s="768" t="str">
        <f t="shared" si="242"/>
        <v/>
      </c>
      <c r="LZ122" s="455" t="str">
        <f t="shared" si="242"/>
        <v/>
      </c>
      <c r="MA122" s="455" t="str">
        <f t="shared" si="242"/>
        <v/>
      </c>
      <c r="MB122" s="455" t="str">
        <f t="shared" si="242"/>
        <v/>
      </c>
      <c r="MC122" s="455" t="str">
        <f t="shared" si="242"/>
        <v/>
      </c>
      <c r="MD122" s="455" t="str">
        <f t="shared" si="242"/>
        <v/>
      </c>
      <c r="ME122" s="953" t="str">
        <f t="shared" si="242"/>
        <v/>
      </c>
      <c r="MF122" s="768" t="str">
        <f t="shared" si="242"/>
        <v/>
      </c>
      <c r="MG122" s="455" t="str">
        <f t="shared" si="242"/>
        <v/>
      </c>
      <c r="MH122" s="455" t="str">
        <f t="shared" si="242"/>
        <v/>
      </c>
      <c r="MI122" s="455" t="str">
        <f t="shared" si="242"/>
        <v/>
      </c>
      <c r="MJ122" s="455" t="str">
        <f t="shared" si="242"/>
        <v/>
      </c>
      <c r="MK122" s="455" t="str">
        <f t="shared" si="242"/>
        <v/>
      </c>
      <c r="ML122" s="953" t="str">
        <f t="shared" si="242"/>
        <v/>
      </c>
      <c r="MM122" s="768" t="str">
        <f t="shared" si="242"/>
        <v/>
      </c>
      <c r="MN122" s="455" t="str">
        <f t="shared" si="242"/>
        <v/>
      </c>
      <c r="MO122" s="455" t="str">
        <f t="shared" si="242"/>
        <v/>
      </c>
      <c r="MP122" s="455" t="str">
        <f t="shared" si="242"/>
        <v/>
      </c>
      <c r="MQ122" s="455" t="str">
        <f t="shared" si="242"/>
        <v/>
      </c>
      <c r="MR122" s="455" t="str">
        <f t="shared" si="242"/>
        <v/>
      </c>
      <c r="MS122" s="953" t="str">
        <f t="shared" si="242"/>
        <v/>
      </c>
      <c r="MT122" s="768" t="str">
        <f t="shared" si="242"/>
        <v/>
      </c>
      <c r="MU122" s="455" t="str">
        <f t="shared" si="242"/>
        <v/>
      </c>
      <c r="MV122" s="455" t="str">
        <f t="shared" si="242"/>
        <v/>
      </c>
      <c r="MW122" s="455" t="str">
        <f t="shared" si="242"/>
        <v/>
      </c>
      <c r="MX122" s="455" t="str">
        <f t="shared" si="242"/>
        <v/>
      </c>
      <c r="MY122" s="455" t="str">
        <f t="shared" si="242"/>
        <v/>
      </c>
      <c r="MZ122" s="953" t="str">
        <f t="shared" si="242"/>
        <v/>
      </c>
      <c r="NA122" s="768" t="str">
        <f t="shared" si="242"/>
        <v/>
      </c>
      <c r="NB122" s="455" t="str">
        <f t="shared" si="242"/>
        <v/>
      </c>
      <c r="NC122" s="455" t="str">
        <f t="shared" si="242"/>
        <v/>
      </c>
      <c r="ND122" s="455" t="str">
        <f t="shared" si="242"/>
        <v/>
      </c>
      <c r="NE122" s="455" t="str">
        <f t="shared" si="242"/>
        <v/>
      </c>
      <c r="NF122" s="455" t="str">
        <f t="shared" si="242"/>
        <v/>
      </c>
      <c r="NG122" s="954" t="str">
        <f t="shared" si="242"/>
        <v/>
      </c>
      <c r="NH122" s="768" t="str">
        <f t="shared" si="242"/>
        <v/>
      </c>
      <c r="NI122" s="455" t="str">
        <f t="shared" si="242"/>
        <v/>
      </c>
      <c r="NJ122" s="455" t="str">
        <f t="shared" si="242"/>
        <v/>
      </c>
      <c r="NK122" s="455" t="str">
        <f t="shared" si="242"/>
        <v/>
      </c>
      <c r="NL122" s="455" t="str">
        <f t="shared" si="242"/>
        <v/>
      </c>
      <c r="NM122" s="455" t="str">
        <f t="shared" si="242"/>
        <v/>
      </c>
      <c r="NN122" s="953" t="str">
        <f t="shared" si="242"/>
        <v/>
      </c>
      <c r="NO122" s="83"/>
      <c r="NP122" s="83"/>
      <c r="NQ122" s="83"/>
      <c r="NR122" s="83"/>
      <c r="NS122" s="83"/>
      <c r="NT122" s="83"/>
      <c r="NU122" s="83"/>
      <c r="NV122" s="83"/>
      <c r="NW122" s="83"/>
      <c r="NX122" s="83"/>
      <c r="NY122" s="83"/>
      <c r="NZ122" s="83"/>
      <c r="OA122" s="83"/>
      <c r="OB122" s="83"/>
      <c r="OC122" s="83"/>
      <c r="OD122" s="83"/>
      <c r="OE122" s="83"/>
      <c r="OF122" s="83"/>
      <c r="OG122" s="83"/>
      <c r="OH122" s="83"/>
      <c r="OI122" s="83"/>
      <c r="OJ122" s="83"/>
      <c r="OK122" s="83"/>
      <c r="OL122" s="83"/>
      <c r="OM122" s="83"/>
      <c r="ON122" s="83"/>
      <c r="OO122" s="83"/>
      <c r="OP122" s="83"/>
      <c r="OQ122" s="83"/>
      <c r="OR122" s="83"/>
      <c r="OS122" s="83"/>
      <c r="OT122" s="83"/>
      <c r="OU122" s="83"/>
      <c r="OV122" s="83"/>
      <c r="OW122" s="83"/>
      <c r="OX122" s="83"/>
      <c r="OY122" s="83"/>
      <c r="OZ122" s="83"/>
      <c r="PA122" s="83"/>
      <c r="PB122" s="83"/>
      <c r="PC122" s="83"/>
      <c r="PD122" s="83"/>
      <c r="PE122" s="83"/>
      <c r="PF122" s="83"/>
      <c r="PG122" s="83"/>
      <c r="PH122" s="83"/>
      <c r="PI122" s="83"/>
      <c r="PJ122" s="83"/>
      <c r="PK122" s="83"/>
      <c r="PL122" s="83"/>
      <c r="PM122" s="83"/>
      <c r="PN122" s="83"/>
      <c r="PO122" s="83"/>
      <c r="PP122" s="83"/>
      <c r="PQ122" s="83"/>
      <c r="PR122" s="83"/>
      <c r="PS122" s="83"/>
      <c r="PT122" s="83"/>
      <c r="PU122" s="83"/>
      <c r="PV122" s="83"/>
      <c r="PW122" s="83"/>
      <c r="PX122" s="83"/>
      <c r="PY122" s="83"/>
      <c r="PZ122" s="83"/>
      <c r="QA122" s="83"/>
      <c r="QB122" s="83"/>
      <c r="QC122" s="83"/>
      <c r="QD122" s="83"/>
      <c r="QE122" s="83"/>
      <c r="QF122" s="83"/>
      <c r="QG122" s="83"/>
      <c r="QH122" s="83"/>
      <c r="QI122" s="83"/>
      <c r="QJ122" s="83"/>
      <c r="QK122" s="83"/>
      <c r="QL122" s="83"/>
      <c r="QM122" s="83"/>
      <c r="QN122" s="83"/>
      <c r="QO122" s="83"/>
      <c r="QP122" s="83"/>
      <c r="QQ122" s="83"/>
      <c r="QR122" s="83"/>
      <c r="QS122" s="83"/>
      <c r="QT122" s="83"/>
      <c r="QU122" s="83"/>
      <c r="QV122" s="83"/>
      <c r="QW122" s="83"/>
      <c r="QX122" s="83"/>
      <c r="QY122" s="83"/>
      <c r="QZ122" s="83"/>
      <c r="RA122" s="83"/>
      <c r="RB122" s="83"/>
      <c r="RC122" s="83"/>
      <c r="RD122" s="83"/>
      <c r="RE122" s="83"/>
      <c r="RF122" s="83"/>
      <c r="RG122" s="83"/>
      <c r="RH122" s="83"/>
      <c r="RI122" s="83"/>
      <c r="RJ122" s="83"/>
      <c r="RK122" s="83"/>
      <c r="RL122" s="83"/>
      <c r="RM122" s="83"/>
      <c r="RN122" s="83"/>
      <c r="RO122" s="83"/>
      <c r="RP122" s="83"/>
      <c r="RQ122" s="83"/>
      <c r="RR122" s="83"/>
      <c r="RS122" s="83"/>
      <c r="RT122" s="83"/>
      <c r="RU122" s="83"/>
      <c r="RV122" s="83"/>
      <c r="RW122" s="83"/>
      <c r="RX122" s="83"/>
      <c r="RY122" s="83"/>
      <c r="RZ122" s="83"/>
      <c r="SA122" s="83"/>
      <c r="SB122" s="83"/>
      <c r="SC122" s="83"/>
      <c r="SD122" s="83"/>
      <c r="SE122" s="83"/>
      <c r="SF122" s="83"/>
      <c r="SG122" s="83"/>
      <c r="SH122" s="83"/>
      <c r="SI122" s="83"/>
      <c r="SJ122" s="83"/>
      <c r="SK122" s="83"/>
      <c r="SL122" s="83"/>
      <c r="SM122" s="83"/>
      <c r="SN122" s="83"/>
      <c r="SO122" s="83"/>
      <c r="SP122" s="83"/>
      <c r="SQ122" s="83"/>
      <c r="SR122" s="83"/>
      <c r="SS122" s="83"/>
      <c r="ST122" s="83"/>
      <c r="SU122" s="83"/>
      <c r="SV122" s="83"/>
      <c r="SW122" s="83"/>
      <c r="SX122" s="83"/>
      <c r="SY122" s="83"/>
      <c r="SZ122" s="83"/>
      <c r="TA122" s="83"/>
      <c r="TB122" s="83"/>
      <c r="TC122" s="83"/>
      <c r="TD122" s="83"/>
      <c r="TE122" s="83"/>
      <c r="TF122" s="83"/>
      <c r="TG122" s="83"/>
      <c r="TH122" s="83"/>
      <c r="TI122" s="83"/>
      <c r="TJ122" s="83"/>
      <c r="TK122" s="83"/>
      <c r="TL122" s="83"/>
      <c r="TM122" s="83"/>
      <c r="TN122" s="83"/>
      <c r="TO122" s="83"/>
      <c r="TP122" s="83"/>
      <c r="TQ122" s="83"/>
      <c r="TR122" s="83"/>
      <c r="TS122" s="83"/>
      <c r="TT122" s="83"/>
      <c r="TU122" s="83"/>
      <c r="TV122" s="83"/>
      <c r="TW122" s="83"/>
      <c r="TX122" s="83"/>
      <c r="TY122" s="83"/>
      <c r="TZ122" s="83"/>
      <c r="UA122" s="83"/>
      <c r="UB122" s="83"/>
      <c r="UC122" s="83"/>
      <c r="UD122" s="83"/>
      <c r="UE122" s="83"/>
      <c r="UF122" s="83"/>
      <c r="UG122" s="83"/>
      <c r="UH122" s="83"/>
      <c r="UI122" s="83"/>
      <c r="UJ122" s="83"/>
      <c r="UK122" s="83"/>
      <c r="UL122" s="83"/>
      <c r="UM122" s="83"/>
      <c r="UN122" s="83"/>
      <c r="UO122" s="83"/>
      <c r="UP122" s="83"/>
      <c r="UQ122" s="83"/>
    </row>
    <row r="123" spans="1:564" s="1" customFormat="1" hidden="1" x14ac:dyDescent="0.2">
      <c r="A123" s="938">
        <f>alapadatok!A104</f>
        <v>8</v>
      </c>
      <c r="B123" s="678" t="str">
        <f>IF(alapadatok!C104="","",alapadatok!C104)</f>
        <v/>
      </c>
      <c r="C123" s="584" t="str">
        <f>IF(alapadatok!B104="","",alapadatok!B104)</f>
        <v/>
      </c>
      <c r="D123" s="584" t="str">
        <f>IF(alapadatok!D104="","",alapadatok!D104)</f>
        <v/>
      </c>
      <c r="E123" s="948" t="str">
        <f>IF(alapadatok!K104="","",alapadatok!K104)</f>
        <v/>
      </c>
      <c r="F123" s="952" t="str">
        <f t="shared" si="243"/>
        <v/>
      </c>
      <c r="G123" s="953" t="str">
        <f t="shared" si="243"/>
        <v/>
      </c>
      <c r="H123" s="768" t="str">
        <f t="shared" si="243"/>
        <v/>
      </c>
      <c r="I123" s="455" t="str">
        <f t="shared" si="243"/>
        <v/>
      </c>
      <c r="J123" s="455" t="str">
        <f t="shared" si="243"/>
        <v/>
      </c>
      <c r="K123" s="455" t="str">
        <f t="shared" si="243"/>
        <v/>
      </c>
      <c r="L123" s="455" t="str">
        <f t="shared" si="243"/>
        <v/>
      </c>
      <c r="M123" s="455" t="str">
        <f t="shared" si="243"/>
        <v/>
      </c>
      <c r="N123" s="953" t="str">
        <f t="shared" si="243"/>
        <v/>
      </c>
      <c r="O123" s="768" t="str">
        <f t="shared" si="243"/>
        <v/>
      </c>
      <c r="P123" s="455" t="str">
        <f t="shared" si="243"/>
        <v/>
      </c>
      <c r="Q123" s="455" t="str">
        <f t="shared" si="243"/>
        <v/>
      </c>
      <c r="R123" s="455" t="str">
        <f t="shared" si="243"/>
        <v/>
      </c>
      <c r="S123" s="455" t="str">
        <f t="shared" si="243"/>
        <v/>
      </c>
      <c r="T123" s="455" t="str">
        <f t="shared" si="243"/>
        <v/>
      </c>
      <c r="U123" s="953" t="str">
        <f t="shared" si="243"/>
        <v/>
      </c>
      <c r="V123" s="768" t="str">
        <f t="shared" si="243"/>
        <v/>
      </c>
      <c r="W123" s="455" t="str">
        <f t="shared" si="243"/>
        <v/>
      </c>
      <c r="X123" s="455" t="str">
        <f t="shared" si="243"/>
        <v/>
      </c>
      <c r="Y123" s="455" t="str">
        <f t="shared" si="243"/>
        <v/>
      </c>
      <c r="Z123" s="455" t="str">
        <f t="shared" si="243"/>
        <v/>
      </c>
      <c r="AA123" s="455" t="str">
        <f t="shared" si="243"/>
        <v/>
      </c>
      <c r="AB123" s="953" t="str">
        <f t="shared" si="243"/>
        <v/>
      </c>
      <c r="AC123" s="768" t="str">
        <f t="shared" si="243"/>
        <v/>
      </c>
      <c r="AD123" s="455" t="str">
        <f t="shared" si="243"/>
        <v/>
      </c>
      <c r="AE123" s="455" t="str">
        <f t="shared" si="243"/>
        <v/>
      </c>
      <c r="AF123" s="455" t="str">
        <f t="shared" si="243"/>
        <v/>
      </c>
      <c r="AG123" s="455" t="str">
        <f t="shared" si="243"/>
        <v/>
      </c>
      <c r="AH123" s="455" t="str">
        <f t="shared" si="243"/>
        <v/>
      </c>
      <c r="AI123" s="953" t="str">
        <f t="shared" si="243"/>
        <v/>
      </c>
      <c r="AJ123" s="768" t="str">
        <f t="shared" si="243"/>
        <v/>
      </c>
      <c r="AK123" s="455" t="str">
        <f t="shared" si="243"/>
        <v/>
      </c>
      <c r="AL123" s="455" t="str">
        <f t="shared" si="243"/>
        <v/>
      </c>
      <c r="AM123" s="455" t="str">
        <f t="shared" si="243"/>
        <v/>
      </c>
      <c r="AN123" s="455" t="str">
        <f t="shared" si="243"/>
        <v/>
      </c>
      <c r="AO123" s="455" t="str">
        <f t="shared" si="243"/>
        <v/>
      </c>
      <c r="AP123" s="953" t="str">
        <f t="shared" si="243"/>
        <v/>
      </c>
      <c r="AQ123" s="768" t="str">
        <f t="shared" si="243"/>
        <v/>
      </c>
      <c r="AR123" s="455" t="str">
        <f t="shared" si="243"/>
        <v/>
      </c>
      <c r="AS123" s="455" t="str">
        <f t="shared" si="243"/>
        <v/>
      </c>
      <c r="AT123" s="455" t="str">
        <f t="shared" si="243"/>
        <v/>
      </c>
      <c r="AU123" s="455" t="str">
        <f t="shared" si="243"/>
        <v/>
      </c>
      <c r="AV123" s="455" t="str">
        <f t="shared" si="243"/>
        <v/>
      </c>
      <c r="AW123" s="953" t="str">
        <f t="shared" si="243"/>
        <v/>
      </c>
      <c r="AX123" s="768" t="str">
        <f t="shared" si="243"/>
        <v/>
      </c>
      <c r="AY123" s="455" t="str">
        <f t="shared" si="243"/>
        <v/>
      </c>
      <c r="AZ123" s="455" t="str">
        <f t="shared" si="243"/>
        <v/>
      </c>
      <c r="BA123" s="455" t="str">
        <f t="shared" si="243"/>
        <v/>
      </c>
      <c r="BB123" s="455" t="str">
        <f t="shared" si="243"/>
        <v/>
      </c>
      <c r="BC123" s="455" t="str">
        <f t="shared" si="243"/>
        <v/>
      </c>
      <c r="BD123" s="953" t="str">
        <f t="shared" si="243"/>
        <v/>
      </c>
      <c r="BE123" s="768" t="str">
        <f t="shared" si="243"/>
        <v/>
      </c>
      <c r="BF123" s="455" t="str">
        <f t="shared" si="243"/>
        <v/>
      </c>
      <c r="BG123" s="455" t="str">
        <f t="shared" si="243"/>
        <v/>
      </c>
      <c r="BH123" s="455" t="str">
        <f t="shared" si="243"/>
        <v/>
      </c>
      <c r="BI123" s="455" t="str">
        <f t="shared" si="243"/>
        <v/>
      </c>
      <c r="BJ123" s="455" t="str">
        <f t="shared" si="243"/>
        <v/>
      </c>
      <c r="BK123" s="953" t="str">
        <f t="shared" si="243"/>
        <v/>
      </c>
      <c r="BL123" s="768" t="str">
        <f t="shared" si="243"/>
        <v/>
      </c>
      <c r="BM123" s="455" t="str">
        <f t="shared" si="243"/>
        <v/>
      </c>
      <c r="BN123" s="455" t="str">
        <f t="shared" si="243"/>
        <v/>
      </c>
      <c r="BO123" s="455" t="str">
        <f t="shared" si="243"/>
        <v/>
      </c>
      <c r="BP123" s="455" t="str">
        <f t="shared" si="243"/>
        <v/>
      </c>
      <c r="BQ123" s="455" t="str">
        <f t="shared" ref="BQ123:EB126" si="246">IF($C123="","",BQ$114)</f>
        <v/>
      </c>
      <c r="BR123" s="953" t="str">
        <f t="shared" si="246"/>
        <v/>
      </c>
      <c r="BS123" s="768" t="str">
        <f t="shared" si="246"/>
        <v/>
      </c>
      <c r="BT123" s="455" t="str">
        <f t="shared" si="246"/>
        <v/>
      </c>
      <c r="BU123" s="455" t="str">
        <f t="shared" si="246"/>
        <v/>
      </c>
      <c r="BV123" s="455" t="str">
        <f t="shared" si="246"/>
        <v/>
      </c>
      <c r="BW123" s="455" t="str">
        <f t="shared" si="246"/>
        <v/>
      </c>
      <c r="BX123" s="455" t="str">
        <f t="shared" si="246"/>
        <v/>
      </c>
      <c r="BY123" s="953" t="str">
        <f t="shared" si="246"/>
        <v/>
      </c>
      <c r="BZ123" s="768" t="str">
        <f t="shared" si="246"/>
        <v/>
      </c>
      <c r="CA123" s="455" t="str">
        <f t="shared" si="246"/>
        <v/>
      </c>
      <c r="CB123" s="455" t="str">
        <f t="shared" si="246"/>
        <v/>
      </c>
      <c r="CC123" s="455" t="str">
        <f t="shared" si="246"/>
        <v/>
      </c>
      <c r="CD123" s="455" t="str">
        <f t="shared" si="246"/>
        <v/>
      </c>
      <c r="CE123" s="455" t="str">
        <f t="shared" si="246"/>
        <v/>
      </c>
      <c r="CF123" s="953" t="str">
        <f t="shared" si="246"/>
        <v/>
      </c>
      <c r="CG123" s="768" t="str">
        <f t="shared" si="246"/>
        <v/>
      </c>
      <c r="CH123" s="455" t="str">
        <f t="shared" si="246"/>
        <v/>
      </c>
      <c r="CI123" s="455" t="str">
        <f t="shared" si="246"/>
        <v/>
      </c>
      <c r="CJ123" s="455" t="str">
        <f t="shared" si="246"/>
        <v/>
      </c>
      <c r="CK123" s="455" t="str">
        <f t="shared" si="246"/>
        <v/>
      </c>
      <c r="CL123" s="455" t="str">
        <f t="shared" si="246"/>
        <v/>
      </c>
      <c r="CM123" s="953" t="str">
        <f t="shared" si="246"/>
        <v/>
      </c>
      <c r="CN123" s="768" t="str">
        <f t="shared" si="246"/>
        <v/>
      </c>
      <c r="CO123" s="455" t="str">
        <f t="shared" si="246"/>
        <v/>
      </c>
      <c r="CP123" s="455" t="str">
        <f t="shared" si="246"/>
        <v/>
      </c>
      <c r="CQ123" s="455" t="str">
        <f t="shared" si="246"/>
        <v/>
      </c>
      <c r="CR123" s="455" t="str">
        <f t="shared" si="246"/>
        <v/>
      </c>
      <c r="CS123" s="455" t="str">
        <f t="shared" si="246"/>
        <v/>
      </c>
      <c r="CT123" s="953" t="str">
        <f t="shared" si="246"/>
        <v/>
      </c>
      <c r="CU123" s="952" t="str">
        <f t="shared" si="246"/>
        <v/>
      </c>
      <c r="CV123" s="455" t="str">
        <f t="shared" si="246"/>
        <v/>
      </c>
      <c r="CW123" s="455" t="str">
        <f t="shared" si="246"/>
        <v/>
      </c>
      <c r="CX123" s="455" t="str">
        <f t="shared" si="246"/>
        <v/>
      </c>
      <c r="CY123" s="455" t="str">
        <f t="shared" si="246"/>
        <v/>
      </c>
      <c r="CZ123" s="455" t="str">
        <f t="shared" si="246"/>
        <v/>
      </c>
      <c r="DA123" s="953" t="str">
        <f t="shared" si="246"/>
        <v/>
      </c>
      <c r="DB123" s="768" t="str">
        <f t="shared" si="246"/>
        <v/>
      </c>
      <c r="DC123" s="455" t="str">
        <f t="shared" si="246"/>
        <v/>
      </c>
      <c r="DD123" s="455" t="str">
        <f t="shared" si="246"/>
        <v/>
      </c>
      <c r="DE123" s="455" t="str">
        <f t="shared" si="246"/>
        <v/>
      </c>
      <c r="DF123" s="455" t="str">
        <f t="shared" si="246"/>
        <v/>
      </c>
      <c r="DG123" s="455" t="str">
        <f t="shared" si="246"/>
        <v/>
      </c>
      <c r="DH123" s="953" t="str">
        <f t="shared" si="246"/>
        <v/>
      </c>
      <c r="DI123" s="768" t="str">
        <f t="shared" si="246"/>
        <v/>
      </c>
      <c r="DJ123" s="455" t="str">
        <f t="shared" si="246"/>
        <v/>
      </c>
      <c r="DK123" s="455" t="str">
        <f t="shared" si="246"/>
        <v/>
      </c>
      <c r="DL123" s="455" t="str">
        <f t="shared" si="246"/>
        <v/>
      </c>
      <c r="DM123" s="455" t="str">
        <f t="shared" si="246"/>
        <v/>
      </c>
      <c r="DN123" s="455" t="str">
        <f t="shared" si="246"/>
        <v/>
      </c>
      <c r="DO123" s="953" t="str">
        <f t="shared" si="246"/>
        <v/>
      </c>
      <c r="DP123" s="768" t="str">
        <f t="shared" si="246"/>
        <v/>
      </c>
      <c r="DQ123" s="455" t="str">
        <f t="shared" si="246"/>
        <v/>
      </c>
      <c r="DR123" s="455" t="str">
        <f t="shared" si="246"/>
        <v/>
      </c>
      <c r="DS123" s="455" t="str">
        <f t="shared" si="246"/>
        <v/>
      </c>
      <c r="DT123" s="455" t="str">
        <f t="shared" si="246"/>
        <v/>
      </c>
      <c r="DU123" s="455" t="str">
        <f t="shared" si="246"/>
        <v/>
      </c>
      <c r="DV123" s="953" t="str">
        <f t="shared" si="246"/>
        <v/>
      </c>
      <c r="DW123" s="768" t="str">
        <f t="shared" si="246"/>
        <v/>
      </c>
      <c r="DX123" s="455" t="str">
        <f t="shared" si="246"/>
        <v/>
      </c>
      <c r="DY123" s="455" t="str">
        <f t="shared" si="246"/>
        <v/>
      </c>
      <c r="DZ123" s="455" t="str">
        <f t="shared" si="246"/>
        <v/>
      </c>
      <c r="EA123" s="455" t="str">
        <f t="shared" si="246"/>
        <v/>
      </c>
      <c r="EB123" s="455" t="str">
        <f t="shared" si="246"/>
        <v/>
      </c>
      <c r="EC123" s="954" t="str">
        <f t="shared" si="235"/>
        <v/>
      </c>
      <c r="ED123" s="768" t="str">
        <f t="shared" si="244"/>
        <v/>
      </c>
      <c r="EE123" s="455" t="str">
        <f t="shared" si="244"/>
        <v/>
      </c>
      <c r="EF123" s="455" t="str">
        <f t="shared" si="244"/>
        <v/>
      </c>
      <c r="EG123" s="455" t="str">
        <f t="shared" si="244"/>
        <v/>
      </c>
      <c r="EH123" s="455" t="str">
        <f t="shared" si="244"/>
        <v/>
      </c>
      <c r="EI123" s="455" t="str">
        <f t="shared" si="244"/>
        <v/>
      </c>
      <c r="EJ123" s="953" t="str">
        <f t="shared" si="244"/>
        <v/>
      </c>
      <c r="EK123" s="768" t="str">
        <f t="shared" si="244"/>
        <v/>
      </c>
      <c r="EL123" s="455" t="str">
        <f t="shared" si="244"/>
        <v/>
      </c>
      <c r="EM123" s="455" t="str">
        <f t="shared" si="244"/>
        <v/>
      </c>
      <c r="EN123" s="455" t="str">
        <f t="shared" si="244"/>
        <v/>
      </c>
      <c r="EO123" s="455" t="str">
        <f t="shared" si="244"/>
        <v/>
      </c>
      <c r="EP123" s="455" t="str">
        <f t="shared" si="244"/>
        <v/>
      </c>
      <c r="EQ123" s="953" t="str">
        <f t="shared" si="244"/>
        <v/>
      </c>
      <c r="ER123" s="768" t="str">
        <f t="shared" si="244"/>
        <v/>
      </c>
      <c r="ES123" s="455" t="str">
        <f t="shared" si="244"/>
        <v/>
      </c>
      <c r="ET123" s="455" t="str">
        <f t="shared" si="244"/>
        <v/>
      </c>
      <c r="EU123" s="455" t="str">
        <f t="shared" si="244"/>
        <v/>
      </c>
      <c r="EV123" s="455" t="str">
        <f t="shared" si="244"/>
        <v/>
      </c>
      <c r="EW123" s="455" t="str">
        <f t="shared" si="244"/>
        <v/>
      </c>
      <c r="EX123" s="953" t="str">
        <f t="shared" si="244"/>
        <v/>
      </c>
      <c r="EY123" s="768" t="str">
        <f t="shared" si="244"/>
        <v/>
      </c>
      <c r="EZ123" s="455" t="str">
        <f t="shared" si="244"/>
        <v/>
      </c>
      <c r="FA123" s="455" t="str">
        <f t="shared" si="244"/>
        <v/>
      </c>
      <c r="FB123" s="455" t="str">
        <f t="shared" si="244"/>
        <v/>
      </c>
      <c r="FC123" s="455" t="str">
        <f t="shared" si="244"/>
        <v/>
      </c>
      <c r="FD123" s="455" t="str">
        <f t="shared" si="244"/>
        <v/>
      </c>
      <c r="FE123" s="953" t="str">
        <f t="shared" si="244"/>
        <v/>
      </c>
      <c r="FF123" s="768" t="str">
        <f t="shared" si="244"/>
        <v/>
      </c>
      <c r="FG123" s="455" t="str">
        <f t="shared" si="244"/>
        <v/>
      </c>
      <c r="FH123" s="455" t="str">
        <f t="shared" si="244"/>
        <v/>
      </c>
      <c r="FI123" s="455" t="str">
        <f t="shared" si="244"/>
        <v/>
      </c>
      <c r="FJ123" s="455" t="str">
        <f t="shared" si="244"/>
        <v/>
      </c>
      <c r="FK123" s="455" t="str">
        <f t="shared" si="244"/>
        <v/>
      </c>
      <c r="FL123" s="953" t="str">
        <f t="shared" si="244"/>
        <v/>
      </c>
      <c r="FM123" s="768" t="str">
        <f t="shared" si="244"/>
        <v/>
      </c>
      <c r="FN123" s="455" t="str">
        <f t="shared" si="244"/>
        <v/>
      </c>
      <c r="FO123" s="455" t="str">
        <f t="shared" si="244"/>
        <v/>
      </c>
      <c r="FP123" s="455" t="str">
        <f t="shared" si="244"/>
        <v/>
      </c>
      <c r="FQ123" s="455" t="str">
        <f t="shared" si="244"/>
        <v/>
      </c>
      <c r="FR123" s="455" t="str">
        <f t="shared" si="244"/>
        <v/>
      </c>
      <c r="FS123" s="953" t="str">
        <f t="shared" si="244"/>
        <v/>
      </c>
      <c r="FT123" s="768" t="str">
        <f t="shared" si="244"/>
        <v/>
      </c>
      <c r="FU123" s="455" t="str">
        <f t="shared" si="244"/>
        <v/>
      </c>
      <c r="FV123" s="455" t="str">
        <f t="shared" si="244"/>
        <v/>
      </c>
      <c r="FW123" s="455" t="str">
        <f t="shared" si="244"/>
        <v/>
      </c>
      <c r="FX123" s="455" t="str">
        <f t="shared" si="244"/>
        <v/>
      </c>
      <c r="FY123" s="455" t="str">
        <f t="shared" si="244"/>
        <v/>
      </c>
      <c r="FZ123" s="953" t="str">
        <f t="shared" si="244"/>
        <v/>
      </c>
      <c r="GA123" s="768" t="str">
        <f t="shared" si="244"/>
        <v/>
      </c>
      <c r="GB123" s="455" t="str">
        <f t="shared" si="244"/>
        <v/>
      </c>
      <c r="GC123" s="455" t="str">
        <f t="shared" si="244"/>
        <v/>
      </c>
      <c r="GD123" s="455" t="str">
        <f t="shared" si="244"/>
        <v/>
      </c>
      <c r="GE123" s="455" t="str">
        <f t="shared" si="244"/>
        <v/>
      </c>
      <c r="GF123" s="953" t="str">
        <f t="shared" si="244"/>
        <v/>
      </c>
      <c r="GG123" s="768" t="str">
        <f t="shared" si="244"/>
        <v/>
      </c>
      <c r="GH123" s="455" t="str">
        <f t="shared" si="244"/>
        <v/>
      </c>
      <c r="GI123" s="455" t="str">
        <f t="shared" si="244"/>
        <v/>
      </c>
      <c r="GJ123" s="455" t="str">
        <f t="shared" si="244"/>
        <v/>
      </c>
      <c r="GK123" s="455" t="str">
        <f t="shared" si="244"/>
        <v/>
      </c>
      <c r="GL123" s="455" t="str">
        <f t="shared" si="244"/>
        <v/>
      </c>
      <c r="GM123" s="455" t="str">
        <f t="shared" si="244"/>
        <v/>
      </c>
      <c r="GN123" s="954" t="str">
        <f t="shared" si="244"/>
        <v/>
      </c>
      <c r="GO123" s="768" t="str">
        <f t="shared" ref="GO123:IZ126" si="247">IF($C123="","",GO$114)</f>
        <v/>
      </c>
      <c r="GP123" s="455" t="str">
        <f t="shared" si="247"/>
        <v/>
      </c>
      <c r="GQ123" s="455" t="str">
        <f t="shared" si="247"/>
        <v/>
      </c>
      <c r="GR123" s="455" t="str">
        <f t="shared" si="247"/>
        <v/>
      </c>
      <c r="GS123" s="455" t="str">
        <f t="shared" si="247"/>
        <v/>
      </c>
      <c r="GT123" s="455" t="str">
        <f t="shared" si="247"/>
        <v/>
      </c>
      <c r="GU123" s="953" t="str">
        <f t="shared" si="247"/>
        <v/>
      </c>
      <c r="GV123" s="768" t="str">
        <f t="shared" si="247"/>
        <v/>
      </c>
      <c r="GW123" s="455" t="str">
        <f t="shared" si="247"/>
        <v/>
      </c>
      <c r="GX123" s="455" t="str">
        <f t="shared" si="247"/>
        <v/>
      </c>
      <c r="GY123" s="455" t="str">
        <f t="shared" si="247"/>
        <v/>
      </c>
      <c r="GZ123" s="455" t="str">
        <f t="shared" si="247"/>
        <v/>
      </c>
      <c r="HA123" s="455" t="str">
        <f t="shared" si="247"/>
        <v/>
      </c>
      <c r="HB123" s="953" t="str">
        <f t="shared" si="247"/>
        <v/>
      </c>
      <c r="HC123" s="768" t="str">
        <f t="shared" si="247"/>
        <v/>
      </c>
      <c r="HD123" s="455" t="str">
        <f t="shared" si="247"/>
        <v/>
      </c>
      <c r="HE123" s="455" t="str">
        <f t="shared" si="247"/>
        <v/>
      </c>
      <c r="HF123" s="455" t="str">
        <f t="shared" si="247"/>
        <v/>
      </c>
      <c r="HG123" s="455" t="str">
        <f t="shared" si="247"/>
        <v/>
      </c>
      <c r="HH123" s="455" t="str">
        <f t="shared" si="247"/>
        <v/>
      </c>
      <c r="HI123" s="953" t="str">
        <f t="shared" si="247"/>
        <v/>
      </c>
      <c r="HJ123" s="768" t="str">
        <f t="shared" si="247"/>
        <v/>
      </c>
      <c r="HK123" s="455" t="str">
        <f t="shared" si="247"/>
        <v/>
      </c>
      <c r="HL123" s="455" t="str">
        <f t="shared" si="247"/>
        <v/>
      </c>
      <c r="HM123" s="455" t="str">
        <f t="shared" si="247"/>
        <v/>
      </c>
      <c r="HN123" s="455" t="str">
        <f t="shared" si="247"/>
        <v/>
      </c>
      <c r="HO123" s="455" t="str">
        <f t="shared" si="247"/>
        <v/>
      </c>
      <c r="HP123" s="953" t="str">
        <f t="shared" si="247"/>
        <v/>
      </c>
      <c r="HQ123" s="768" t="str">
        <f t="shared" si="247"/>
        <v/>
      </c>
      <c r="HR123" s="455" t="str">
        <f t="shared" si="247"/>
        <v/>
      </c>
      <c r="HS123" s="455" t="str">
        <f t="shared" si="247"/>
        <v/>
      </c>
      <c r="HT123" s="455" t="str">
        <f t="shared" si="247"/>
        <v/>
      </c>
      <c r="HU123" s="455" t="str">
        <f t="shared" si="247"/>
        <v/>
      </c>
      <c r="HV123" s="455" t="str">
        <f t="shared" si="247"/>
        <v/>
      </c>
      <c r="HW123" s="953" t="str">
        <f t="shared" si="247"/>
        <v/>
      </c>
      <c r="HX123" s="768" t="str">
        <f t="shared" si="247"/>
        <v/>
      </c>
      <c r="HY123" s="455" t="str">
        <f t="shared" si="247"/>
        <v/>
      </c>
      <c r="HZ123" s="455" t="str">
        <f t="shared" si="247"/>
        <v/>
      </c>
      <c r="IA123" s="455" t="str">
        <f t="shared" si="247"/>
        <v/>
      </c>
      <c r="IB123" s="455" t="str">
        <f t="shared" si="247"/>
        <v/>
      </c>
      <c r="IC123" s="455" t="str">
        <f t="shared" si="247"/>
        <v/>
      </c>
      <c r="ID123" s="953" t="str">
        <f t="shared" si="247"/>
        <v/>
      </c>
      <c r="IE123" s="768" t="str">
        <f t="shared" si="247"/>
        <v/>
      </c>
      <c r="IF123" s="455" t="str">
        <f t="shared" si="247"/>
        <v/>
      </c>
      <c r="IG123" s="455" t="str">
        <f t="shared" si="247"/>
        <v/>
      </c>
      <c r="IH123" s="455" t="str">
        <f t="shared" si="247"/>
        <v/>
      </c>
      <c r="II123" s="455" t="str">
        <f t="shared" si="247"/>
        <v/>
      </c>
      <c r="IJ123" s="455" t="str">
        <f t="shared" si="247"/>
        <v/>
      </c>
      <c r="IK123" s="953" t="str">
        <f t="shared" si="247"/>
        <v/>
      </c>
      <c r="IL123" s="768" t="str">
        <f t="shared" si="247"/>
        <v/>
      </c>
      <c r="IM123" s="455" t="str">
        <f t="shared" si="247"/>
        <v/>
      </c>
      <c r="IN123" s="455" t="str">
        <f t="shared" si="247"/>
        <v/>
      </c>
      <c r="IO123" s="455" t="str">
        <f t="shared" si="247"/>
        <v/>
      </c>
      <c r="IP123" s="455" t="str">
        <f t="shared" si="247"/>
        <v/>
      </c>
      <c r="IQ123" s="455" t="str">
        <f t="shared" si="247"/>
        <v/>
      </c>
      <c r="IR123" s="953" t="str">
        <f t="shared" si="247"/>
        <v/>
      </c>
      <c r="IS123" s="768" t="str">
        <f t="shared" si="247"/>
        <v/>
      </c>
      <c r="IT123" s="455" t="str">
        <f t="shared" si="247"/>
        <v/>
      </c>
      <c r="IU123" s="455" t="str">
        <f t="shared" si="247"/>
        <v/>
      </c>
      <c r="IV123" s="455" t="str">
        <f t="shared" si="247"/>
        <v/>
      </c>
      <c r="IW123" s="455" t="str">
        <f t="shared" si="247"/>
        <v/>
      </c>
      <c r="IX123" s="455" t="str">
        <f t="shared" si="247"/>
        <v/>
      </c>
      <c r="IY123" s="954" t="str">
        <f t="shared" si="247"/>
        <v/>
      </c>
      <c r="IZ123" s="768" t="str">
        <f t="shared" si="247"/>
        <v/>
      </c>
      <c r="JA123" s="455" t="str">
        <f t="shared" si="237"/>
        <v/>
      </c>
      <c r="JB123" s="455" t="str">
        <f t="shared" si="245"/>
        <v/>
      </c>
      <c r="JC123" s="455" t="str">
        <f t="shared" si="245"/>
        <v/>
      </c>
      <c r="JD123" s="455" t="str">
        <f t="shared" si="245"/>
        <v/>
      </c>
      <c r="JE123" s="455" t="str">
        <f t="shared" si="245"/>
        <v/>
      </c>
      <c r="JF123" s="953" t="str">
        <f t="shared" si="245"/>
        <v/>
      </c>
      <c r="JG123" s="768" t="str">
        <f t="shared" si="245"/>
        <v/>
      </c>
      <c r="JH123" s="455" t="str">
        <f t="shared" si="245"/>
        <v/>
      </c>
      <c r="JI123" s="455" t="str">
        <f t="shared" si="245"/>
        <v/>
      </c>
      <c r="JJ123" s="455" t="str">
        <f t="shared" si="245"/>
        <v/>
      </c>
      <c r="JK123" s="455" t="str">
        <f t="shared" si="245"/>
        <v/>
      </c>
      <c r="JL123" s="455" t="str">
        <f t="shared" si="245"/>
        <v/>
      </c>
      <c r="JM123" s="953" t="str">
        <f t="shared" si="245"/>
        <v/>
      </c>
      <c r="JN123" s="768" t="str">
        <f t="shared" si="245"/>
        <v/>
      </c>
      <c r="JO123" s="455" t="str">
        <f t="shared" si="245"/>
        <v/>
      </c>
      <c r="JP123" s="455" t="str">
        <f t="shared" si="245"/>
        <v/>
      </c>
      <c r="JQ123" s="455" t="str">
        <f t="shared" si="245"/>
        <v/>
      </c>
      <c r="JR123" s="455" t="str">
        <f t="shared" si="245"/>
        <v/>
      </c>
      <c r="JS123" s="455" t="str">
        <f t="shared" si="245"/>
        <v/>
      </c>
      <c r="JT123" s="953" t="str">
        <f t="shared" si="245"/>
        <v/>
      </c>
      <c r="JU123" s="768" t="str">
        <f t="shared" si="245"/>
        <v/>
      </c>
      <c r="JV123" s="455" t="str">
        <f t="shared" si="245"/>
        <v/>
      </c>
      <c r="JW123" s="455" t="str">
        <f t="shared" si="245"/>
        <v/>
      </c>
      <c r="JX123" s="455" t="str">
        <f t="shared" si="245"/>
        <v/>
      </c>
      <c r="JY123" s="455" t="str">
        <f t="shared" si="245"/>
        <v/>
      </c>
      <c r="JZ123" s="455" t="str">
        <f t="shared" si="245"/>
        <v/>
      </c>
      <c r="KA123" s="953" t="str">
        <f t="shared" si="245"/>
        <v/>
      </c>
      <c r="KB123" s="768" t="str">
        <f t="shared" si="245"/>
        <v/>
      </c>
      <c r="KC123" s="455" t="str">
        <f t="shared" si="245"/>
        <v/>
      </c>
      <c r="KD123" s="455" t="str">
        <f t="shared" si="245"/>
        <v/>
      </c>
      <c r="KE123" s="455" t="str">
        <f t="shared" si="245"/>
        <v/>
      </c>
      <c r="KF123" s="455" t="str">
        <f t="shared" si="245"/>
        <v/>
      </c>
      <c r="KG123" s="455" t="str">
        <f t="shared" si="245"/>
        <v/>
      </c>
      <c r="KH123" s="953" t="str">
        <f t="shared" si="245"/>
        <v/>
      </c>
      <c r="KI123" s="768" t="str">
        <f t="shared" si="245"/>
        <v/>
      </c>
      <c r="KJ123" s="455" t="str">
        <f t="shared" si="245"/>
        <v/>
      </c>
      <c r="KK123" s="455" t="str">
        <f t="shared" si="245"/>
        <v/>
      </c>
      <c r="KL123" s="455" t="str">
        <f t="shared" si="245"/>
        <v/>
      </c>
      <c r="KM123" s="455" t="str">
        <f t="shared" si="245"/>
        <v/>
      </c>
      <c r="KN123" s="455" t="str">
        <f t="shared" si="245"/>
        <v/>
      </c>
      <c r="KO123" s="953" t="str">
        <f t="shared" si="245"/>
        <v/>
      </c>
      <c r="KP123" s="768" t="str">
        <f t="shared" si="245"/>
        <v/>
      </c>
      <c r="KQ123" s="455" t="str">
        <f t="shared" si="245"/>
        <v/>
      </c>
      <c r="KR123" s="455" t="str">
        <f t="shared" si="245"/>
        <v/>
      </c>
      <c r="KS123" s="455" t="str">
        <f t="shared" si="245"/>
        <v/>
      </c>
      <c r="KT123" s="455" t="str">
        <f t="shared" si="245"/>
        <v/>
      </c>
      <c r="KU123" s="455" t="str">
        <f t="shared" si="245"/>
        <v/>
      </c>
      <c r="KV123" s="953" t="str">
        <f t="shared" si="245"/>
        <v/>
      </c>
      <c r="KW123" s="768" t="str">
        <f t="shared" si="245"/>
        <v/>
      </c>
      <c r="KX123" s="455" t="str">
        <f t="shared" si="245"/>
        <v/>
      </c>
      <c r="KY123" s="455" t="str">
        <f t="shared" si="245"/>
        <v/>
      </c>
      <c r="KZ123" s="455" t="str">
        <f t="shared" si="245"/>
        <v/>
      </c>
      <c r="LA123" s="455" t="str">
        <f t="shared" si="245"/>
        <v/>
      </c>
      <c r="LB123" s="455" t="str">
        <f t="shared" si="245"/>
        <v/>
      </c>
      <c r="LC123" s="954" t="str">
        <f t="shared" si="245"/>
        <v/>
      </c>
      <c r="LD123" s="768" t="str">
        <f t="shared" si="245"/>
        <v/>
      </c>
      <c r="LE123" s="455" t="str">
        <f t="shared" si="245"/>
        <v/>
      </c>
      <c r="LF123" s="455" t="str">
        <f t="shared" si="245"/>
        <v/>
      </c>
      <c r="LG123" s="455" t="str">
        <f t="shared" si="245"/>
        <v/>
      </c>
      <c r="LH123" s="455" t="str">
        <f t="shared" si="245"/>
        <v/>
      </c>
      <c r="LI123" s="455" t="str">
        <f t="shared" si="245"/>
        <v/>
      </c>
      <c r="LJ123" s="953" t="str">
        <f t="shared" si="245"/>
        <v/>
      </c>
      <c r="LK123" s="768" t="str">
        <f t="shared" si="245"/>
        <v/>
      </c>
      <c r="LL123" s="455" t="str">
        <f t="shared" si="245"/>
        <v/>
      </c>
      <c r="LM123" s="455" t="str">
        <f t="shared" ref="LM123:NN126" si="248">IF($C123="","",LM$114)</f>
        <v/>
      </c>
      <c r="LN123" s="455" t="str">
        <f t="shared" si="248"/>
        <v/>
      </c>
      <c r="LO123" s="455" t="str">
        <f t="shared" si="248"/>
        <v/>
      </c>
      <c r="LP123" s="455" t="str">
        <f t="shared" si="248"/>
        <v/>
      </c>
      <c r="LQ123" s="953" t="str">
        <f t="shared" si="248"/>
        <v/>
      </c>
      <c r="LR123" s="768" t="str">
        <f t="shared" si="248"/>
        <v/>
      </c>
      <c r="LS123" s="455" t="str">
        <f t="shared" si="248"/>
        <v/>
      </c>
      <c r="LT123" s="455" t="str">
        <f t="shared" si="248"/>
        <v/>
      </c>
      <c r="LU123" s="455" t="str">
        <f t="shared" si="248"/>
        <v/>
      </c>
      <c r="LV123" s="455" t="str">
        <f t="shared" si="248"/>
        <v/>
      </c>
      <c r="LW123" s="455" t="str">
        <f t="shared" si="248"/>
        <v/>
      </c>
      <c r="LX123" s="953" t="str">
        <f t="shared" si="248"/>
        <v/>
      </c>
      <c r="LY123" s="768" t="str">
        <f t="shared" si="248"/>
        <v/>
      </c>
      <c r="LZ123" s="455" t="str">
        <f t="shared" si="248"/>
        <v/>
      </c>
      <c r="MA123" s="455" t="str">
        <f t="shared" si="248"/>
        <v/>
      </c>
      <c r="MB123" s="455" t="str">
        <f t="shared" si="248"/>
        <v/>
      </c>
      <c r="MC123" s="455" t="str">
        <f t="shared" si="248"/>
        <v/>
      </c>
      <c r="MD123" s="455" t="str">
        <f t="shared" si="248"/>
        <v/>
      </c>
      <c r="ME123" s="953" t="str">
        <f t="shared" si="248"/>
        <v/>
      </c>
      <c r="MF123" s="768" t="str">
        <f t="shared" si="248"/>
        <v/>
      </c>
      <c r="MG123" s="455" t="str">
        <f t="shared" si="248"/>
        <v/>
      </c>
      <c r="MH123" s="455" t="str">
        <f t="shared" si="248"/>
        <v/>
      </c>
      <c r="MI123" s="455" t="str">
        <f t="shared" si="248"/>
        <v/>
      </c>
      <c r="MJ123" s="455" t="str">
        <f t="shared" si="248"/>
        <v/>
      </c>
      <c r="MK123" s="455" t="str">
        <f t="shared" si="248"/>
        <v/>
      </c>
      <c r="ML123" s="953" t="str">
        <f t="shared" si="248"/>
        <v/>
      </c>
      <c r="MM123" s="768" t="str">
        <f t="shared" si="248"/>
        <v/>
      </c>
      <c r="MN123" s="455" t="str">
        <f t="shared" si="248"/>
        <v/>
      </c>
      <c r="MO123" s="455" t="str">
        <f t="shared" si="248"/>
        <v/>
      </c>
      <c r="MP123" s="455" t="str">
        <f t="shared" si="248"/>
        <v/>
      </c>
      <c r="MQ123" s="455" t="str">
        <f t="shared" si="248"/>
        <v/>
      </c>
      <c r="MR123" s="455" t="str">
        <f t="shared" si="248"/>
        <v/>
      </c>
      <c r="MS123" s="953" t="str">
        <f t="shared" si="248"/>
        <v/>
      </c>
      <c r="MT123" s="768" t="str">
        <f t="shared" si="248"/>
        <v/>
      </c>
      <c r="MU123" s="455" t="str">
        <f t="shared" si="248"/>
        <v/>
      </c>
      <c r="MV123" s="455" t="str">
        <f t="shared" si="248"/>
        <v/>
      </c>
      <c r="MW123" s="455" t="str">
        <f t="shared" si="248"/>
        <v/>
      </c>
      <c r="MX123" s="455" t="str">
        <f t="shared" si="248"/>
        <v/>
      </c>
      <c r="MY123" s="455" t="str">
        <f t="shared" si="248"/>
        <v/>
      </c>
      <c r="MZ123" s="953" t="str">
        <f t="shared" si="248"/>
        <v/>
      </c>
      <c r="NA123" s="768" t="str">
        <f t="shared" si="248"/>
        <v/>
      </c>
      <c r="NB123" s="455" t="str">
        <f t="shared" si="248"/>
        <v/>
      </c>
      <c r="NC123" s="455" t="str">
        <f t="shared" si="248"/>
        <v/>
      </c>
      <c r="ND123" s="455" t="str">
        <f t="shared" si="248"/>
        <v/>
      </c>
      <c r="NE123" s="455" t="str">
        <f t="shared" si="248"/>
        <v/>
      </c>
      <c r="NF123" s="455" t="str">
        <f t="shared" si="248"/>
        <v/>
      </c>
      <c r="NG123" s="954" t="str">
        <f t="shared" si="248"/>
        <v/>
      </c>
      <c r="NH123" s="768" t="str">
        <f t="shared" si="248"/>
        <v/>
      </c>
      <c r="NI123" s="455" t="str">
        <f t="shared" si="248"/>
        <v/>
      </c>
      <c r="NJ123" s="455" t="str">
        <f t="shared" si="248"/>
        <v/>
      </c>
      <c r="NK123" s="455" t="str">
        <f t="shared" si="248"/>
        <v/>
      </c>
      <c r="NL123" s="455" t="str">
        <f t="shared" si="248"/>
        <v/>
      </c>
      <c r="NM123" s="455" t="str">
        <f t="shared" si="248"/>
        <v/>
      </c>
      <c r="NN123" s="953" t="str">
        <f t="shared" si="248"/>
        <v/>
      </c>
      <c r="NO123" s="83"/>
      <c r="NP123" s="83"/>
      <c r="NQ123" s="83"/>
      <c r="NR123" s="83"/>
      <c r="NS123" s="83"/>
      <c r="NT123" s="83"/>
      <c r="NU123" s="83"/>
      <c r="NV123" s="83"/>
      <c r="NW123" s="83"/>
      <c r="NX123" s="83"/>
      <c r="NY123" s="83"/>
      <c r="NZ123" s="83"/>
      <c r="OA123" s="83"/>
      <c r="OB123" s="83"/>
      <c r="OC123" s="83"/>
      <c r="OD123" s="83"/>
      <c r="OE123" s="83"/>
      <c r="OF123" s="83"/>
      <c r="OG123" s="83"/>
      <c r="OH123" s="83"/>
      <c r="OI123" s="83"/>
      <c r="OJ123" s="83"/>
      <c r="OK123" s="83"/>
      <c r="OL123" s="83"/>
      <c r="OM123" s="83"/>
      <c r="ON123" s="83"/>
      <c r="OO123" s="83"/>
      <c r="OP123" s="83"/>
      <c r="OQ123" s="83"/>
      <c r="OR123" s="83"/>
      <c r="OS123" s="83"/>
      <c r="OT123" s="83"/>
      <c r="OU123" s="83"/>
      <c r="OV123" s="83"/>
      <c r="OW123" s="83"/>
      <c r="OX123" s="83"/>
      <c r="OY123" s="83"/>
      <c r="OZ123" s="83"/>
      <c r="PA123" s="83"/>
      <c r="PB123" s="83"/>
      <c r="PC123" s="83"/>
      <c r="PD123" s="83"/>
      <c r="PE123" s="83"/>
      <c r="PF123" s="83"/>
      <c r="PG123" s="83"/>
      <c r="PH123" s="83"/>
      <c r="PI123" s="83"/>
      <c r="PJ123" s="83"/>
      <c r="PK123" s="83"/>
      <c r="PL123" s="83"/>
      <c r="PM123" s="83"/>
      <c r="PN123" s="83"/>
      <c r="PO123" s="83"/>
      <c r="PP123" s="83"/>
      <c r="PQ123" s="83"/>
      <c r="PR123" s="83"/>
      <c r="PS123" s="83"/>
      <c r="PT123" s="83"/>
      <c r="PU123" s="83"/>
      <c r="PV123" s="83"/>
      <c r="PW123" s="83"/>
      <c r="PX123" s="83"/>
      <c r="PY123" s="83"/>
      <c r="PZ123" s="83"/>
      <c r="QA123" s="83"/>
      <c r="QB123" s="83"/>
      <c r="QC123" s="83"/>
      <c r="QD123" s="83"/>
      <c r="QE123" s="83"/>
      <c r="QF123" s="83"/>
      <c r="QG123" s="83"/>
      <c r="QH123" s="83"/>
      <c r="QI123" s="83"/>
      <c r="QJ123" s="83"/>
      <c r="QK123" s="83"/>
      <c r="QL123" s="83"/>
      <c r="QM123" s="83"/>
      <c r="QN123" s="83"/>
      <c r="QO123" s="83"/>
      <c r="QP123" s="83"/>
      <c r="QQ123" s="83"/>
      <c r="QR123" s="83"/>
      <c r="QS123" s="83"/>
      <c r="QT123" s="83"/>
      <c r="QU123" s="83"/>
      <c r="QV123" s="83"/>
      <c r="QW123" s="83"/>
      <c r="QX123" s="83"/>
      <c r="QY123" s="83"/>
      <c r="QZ123" s="83"/>
      <c r="RA123" s="83"/>
      <c r="RB123" s="83"/>
      <c r="RC123" s="83"/>
      <c r="RD123" s="83"/>
      <c r="RE123" s="83"/>
      <c r="RF123" s="83"/>
      <c r="RG123" s="83"/>
      <c r="RH123" s="83"/>
      <c r="RI123" s="83"/>
      <c r="RJ123" s="83"/>
      <c r="RK123" s="83"/>
      <c r="RL123" s="83"/>
      <c r="RM123" s="83"/>
      <c r="RN123" s="83"/>
      <c r="RO123" s="83"/>
      <c r="RP123" s="83"/>
      <c r="RQ123" s="83"/>
      <c r="RR123" s="83"/>
      <c r="RS123" s="83"/>
      <c r="RT123" s="83"/>
      <c r="RU123" s="83"/>
      <c r="RV123" s="83"/>
      <c r="RW123" s="83"/>
      <c r="RX123" s="83"/>
      <c r="RY123" s="83"/>
      <c r="RZ123" s="83"/>
      <c r="SA123" s="83"/>
      <c r="SB123" s="83"/>
      <c r="SC123" s="83"/>
      <c r="SD123" s="83"/>
      <c r="SE123" s="83"/>
      <c r="SF123" s="83"/>
      <c r="SG123" s="83"/>
      <c r="SH123" s="83"/>
      <c r="SI123" s="83"/>
      <c r="SJ123" s="83"/>
      <c r="SK123" s="83"/>
      <c r="SL123" s="83"/>
      <c r="SM123" s="83"/>
      <c r="SN123" s="83"/>
      <c r="SO123" s="83"/>
      <c r="SP123" s="83"/>
      <c r="SQ123" s="83"/>
      <c r="SR123" s="83"/>
      <c r="SS123" s="83"/>
      <c r="ST123" s="83"/>
      <c r="SU123" s="83"/>
      <c r="SV123" s="83"/>
      <c r="SW123" s="83"/>
      <c r="SX123" s="83"/>
      <c r="SY123" s="83"/>
      <c r="SZ123" s="83"/>
      <c r="TA123" s="83"/>
      <c r="TB123" s="83"/>
      <c r="TC123" s="83"/>
      <c r="TD123" s="83"/>
      <c r="TE123" s="83"/>
      <c r="TF123" s="83"/>
      <c r="TG123" s="83"/>
      <c r="TH123" s="83"/>
      <c r="TI123" s="83"/>
      <c r="TJ123" s="83"/>
      <c r="TK123" s="83"/>
      <c r="TL123" s="83"/>
      <c r="TM123" s="83"/>
      <c r="TN123" s="83"/>
      <c r="TO123" s="83"/>
      <c r="TP123" s="83"/>
      <c r="TQ123" s="83"/>
      <c r="TR123" s="83"/>
      <c r="TS123" s="83"/>
      <c r="TT123" s="83"/>
      <c r="TU123" s="83"/>
      <c r="TV123" s="83"/>
      <c r="TW123" s="83"/>
      <c r="TX123" s="83"/>
      <c r="TY123" s="83"/>
      <c r="TZ123" s="83"/>
      <c r="UA123" s="83"/>
      <c r="UB123" s="83"/>
      <c r="UC123" s="83"/>
      <c r="UD123" s="83"/>
      <c r="UE123" s="83"/>
      <c r="UF123" s="83"/>
      <c r="UG123" s="83"/>
      <c r="UH123" s="83"/>
      <c r="UI123" s="83"/>
      <c r="UJ123" s="83"/>
      <c r="UK123" s="83"/>
      <c r="UL123" s="83"/>
      <c r="UM123" s="83"/>
      <c r="UN123" s="83"/>
      <c r="UO123" s="83"/>
      <c r="UP123" s="83"/>
      <c r="UQ123" s="83"/>
    </row>
    <row r="124" spans="1:564" s="1" customFormat="1" hidden="1" x14ac:dyDescent="0.2">
      <c r="A124" s="938">
        <f>alapadatok!A105</f>
        <v>9</v>
      </c>
      <c r="B124" s="678" t="str">
        <f>IF(alapadatok!C105="","",alapadatok!C105)</f>
        <v/>
      </c>
      <c r="C124" s="584" t="str">
        <f>IF(alapadatok!B105="","",alapadatok!B105)</f>
        <v/>
      </c>
      <c r="D124" s="584" t="str">
        <f>IF(alapadatok!D105="","",alapadatok!D105)</f>
        <v/>
      </c>
      <c r="E124" s="948" t="str">
        <f>IF(alapadatok!K105="","",alapadatok!K105)</f>
        <v/>
      </c>
      <c r="F124" s="952" t="str">
        <f t="shared" ref="F124:BQ127" si="249">IF($C124="","",F$114)</f>
        <v/>
      </c>
      <c r="G124" s="953" t="str">
        <f t="shared" si="249"/>
        <v/>
      </c>
      <c r="H124" s="768" t="str">
        <f t="shared" si="249"/>
        <v/>
      </c>
      <c r="I124" s="455" t="str">
        <f t="shared" si="249"/>
        <v/>
      </c>
      <c r="J124" s="455" t="str">
        <f t="shared" si="249"/>
        <v/>
      </c>
      <c r="K124" s="455" t="str">
        <f t="shared" si="249"/>
        <v/>
      </c>
      <c r="L124" s="455" t="str">
        <f t="shared" si="249"/>
        <v/>
      </c>
      <c r="M124" s="455" t="str">
        <f t="shared" si="249"/>
        <v/>
      </c>
      <c r="N124" s="953" t="str">
        <f t="shared" si="249"/>
        <v/>
      </c>
      <c r="O124" s="768" t="str">
        <f t="shared" si="249"/>
        <v/>
      </c>
      <c r="P124" s="455" t="str">
        <f t="shared" si="249"/>
        <v/>
      </c>
      <c r="Q124" s="455" t="str">
        <f t="shared" si="249"/>
        <v/>
      </c>
      <c r="R124" s="455" t="str">
        <f t="shared" si="249"/>
        <v/>
      </c>
      <c r="S124" s="455" t="str">
        <f t="shared" si="249"/>
        <v/>
      </c>
      <c r="T124" s="455" t="str">
        <f t="shared" si="249"/>
        <v/>
      </c>
      <c r="U124" s="953" t="str">
        <f t="shared" si="249"/>
        <v/>
      </c>
      <c r="V124" s="768" t="str">
        <f t="shared" si="249"/>
        <v/>
      </c>
      <c r="W124" s="455" t="str">
        <f t="shared" si="249"/>
        <v/>
      </c>
      <c r="X124" s="455" t="str">
        <f t="shared" si="249"/>
        <v/>
      </c>
      <c r="Y124" s="455" t="str">
        <f t="shared" si="249"/>
        <v/>
      </c>
      <c r="Z124" s="455" t="str">
        <f t="shared" si="249"/>
        <v/>
      </c>
      <c r="AA124" s="455" t="str">
        <f t="shared" si="249"/>
        <v/>
      </c>
      <c r="AB124" s="953" t="str">
        <f t="shared" si="249"/>
        <v/>
      </c>
      <c r="AC124" s="768" t="str">
        <f t="shared" si="249"/>
        <v/>
      </c>
      <c r="AD124" s="455" t="str">
        <f t="shared" si="249"/>
        <v/>
      </c>
      <c r="AE124" s="455" t="str">
        <f t="shared" si="249"/>
        <v/>
      </c>
      <c r="AF124" s="455" t="str">
        <f t="shared" si="249"/>
        <v/>
      </c>
      <c r="AG124" s="455" t="str">
        <f t="shared" si="249"/>
        <v/>
      </c>
      <c r="AH124" s="455" t="str">
        <f t="shared" si="249"/>
        <v/>
      </c>
      <c r="AI124" s="953" t="str">
        <f t="shared" si="249"/>
        <v/>
      </c>
      <c r="AJ124" s="768" t="str">
        <f t="shared" si="249"/>
        <v/>
      </c>
      <c r="AK124" s="455" t="str">
        <f t="shared" si="249"/>
        <v/>
      </c>
      <c r="AL124" s="455" t="str">
        <f t="shared" si="249"/>
        <v/>
      </c>
      <c r="AM124" s="455" t="str">
        <f t="shared" si="249"/>
        <v/>
      </c>
      <c r="AN124" s="455" t="str">
        <f t="shared" si="249"/>
        <v/>
      </c>
      <c r="AO124" s="455" t="str">
        <f t="shared" si="249"/>
        <v/>
      </c>
      <c r="AP124" s="953" t="str">
        <f t="shared" si="249"/>
        <v/>
      </c>
      <c r="AQ124" s="768" t="str">
        <f t="shared" si="249"/>
        <v/>
      </c>
      <c r="AR124" s="455" t="str">
        <f t="shared" si="249"/>
        <v/>
      </c>
      <c r="AS124" s="455" t="str">
        <f t="shared" si="249"/>
        <v/>
      </c>
      <c r="AT124" s="455" t="str">
        <f t="shared" si="249"/>
        <v/>
      </c>
      <c r="AU124" s="455" t="str">
        <f t="shared" si="249"/>
        <v/>
      </c>
      <c r="AV124" s="455" t="str">
        <f t="shared" si="249"/>
        <v/>
      </c>
      <c r="AW124" s="953" t="str">
        <f t="shared" si="249"/>
        <v/>
      </c>
      <c r="AX124" s="768" t="str">
        <f t="shared" si="249"/>
        <v/>
      </c>
      <c r="AY124" s="455" t="str">
        <f t="shared" si="249"/>
        <v/>
      </c>
      <c r="AZ124" s="455" t="str">
        <f t="shared" si="249"/>
        <v/>
      </c>
      <c r="BA124" s="455" t="str">
        <f t="shared" si="249"/>
        <v/>
      </c>
      <c r="BB124" s="455" t="str">
        <f t="shared" si="249"/>
        <v/>
      </c>
      <c r="BC124" s="455" t="str">
        <f t="shared" si="249"/>
        <v/>
      </c>
      <c r="BD124" s="953" t="str">
        <f t="shared" si="249"/>
        <v/>
      </c>
      <c r="BE124" s="768" t="str">
        <f t="shared" si="249"/>
        <v/>
      </c>
      <c r="BF124" s="455" t="str">
        <f t="shared" si="249"/>
        <v/>
      </c>
      <c r="BG124" s="455" t="str">
        <f t="shared" si="249"/>
        <v/>
      </c>
      <c r="BH124" s="455" t="str">
        <f t="shared" si="249"/>
        <v/>
      </c>
      <c r="BI124" s="455" t="str">
        <f t="shared" si="249"/>
        <v/>
      </c>
      <c r="BJ124" s="455" t="str">
        <f t="shared" si="249"/>
        <v/>
      </c>
      <c r="BK124" s="953" t="str">
        <f t="shared" si="249"/>
        <v/>
      </c>
      <c r="BL124" s="768" t="str">
        <f t="shared" si="249"/>
        <v/>
      </c>
      <c r="BM124" s="455" t="str">
        <f t="shared" si="249"/>
        <v/>
      </c>
      <c r="BN124" s="455" t="str">
        <f t="shared" si="249"/>
        <v/>
      </c>
      <c r="BO124" s="455" t="str">
        <f t="shared" si="249"/>
        <v/>
      </c>
      <c r="BP124" s="455" t="str">
        <f t="shared" si="249"/>
        <v/>
      </c>
      <c r="BQ124" s="455" t="str">
        <f t="shared" si="249"/>
        <v/>
      </c>
      <c r="BR124" s="953" t="str">
        <f t="shared" si="246"/>
        <v/>
      </c>
      <c r="BS124" s="768" t="str">
        <f t="shared" si="246"/>
        <v/>
      </c>
      <c r="BT124" s="455" t="str">
        <f t="shared" si="246"/>
        <v/>
      </c>
      <c r="BU124" s="455" t="str">
        <f t="shared" si="246"/>
        <v/>
      </c>
      <c r="BV124" s="455" t="str">
        <f t="shared" si="246"/>
        <v/>
      </c>
      <c r="BW124" s="455" t="str">
        <f t="shared" si="246"/>
        <v/>
      </c>
      <c r="BX124" s="455" t="str">
        <f t="shared" si="246"/>
        <v/>
      </c>
      <c r="BY124" s="953" t="str">
        <f t="shared" si="246"/>
        <v/>
      </c>
      <c r="BZ124" s="768" t="str">
        <f t="shared" si="246"/>
        <v/>
      </c>
      <c r="CA124" s="455" t="str">
        <f t="shared" si="246"/>
        <v/>
      </c>
      <c r="CB124" s="455" t="str">
        <f t="shared" si="246"/>
        <v/>
      </c>
      <c r="CC124" s="455" t="str">
        <f t="shared" si="246"/>
        <v/>
      </c>
      <c r="CD124" s="455" t="str">
        <f t="shared" si="246"/>
        <v/>
      </c>
      <c r="CE124" s="455" t="str">
        <f t="shared" si="246"/>
        <v/>
      </c>
      <c r="CF124" s="953" t="str">
        <f t="shared" si="246"/>
        <v/>
      </c>
      <c r="CG124" s="768" t="str">
        <f t="shared" si="246"/>
        <v/>
      </c>
      <c r="CH124" s="455" t="str">
        <f t="shared" si="246"/>
        <v/>
      </c>
      <c r="CI124" s="455" t="str">
        <f t="shared" si="246"/>
        <v/>
      </c>
      <c r="CJ124" s="455" t="str">
        <f t="shared" si="246"/>
        <v/>
      </c>
      <c r="CK124" s="455" t="str">
        <f t="shared" si="246"/>
        <v/>
      </c>
      <c r="CL124" s="455" t="str">
        <f t="shared" si="246"/>
        <v/>
      </c>
      <c r="CM124" s="953" t="str">
        <f t="shared" si="246"/>
        <v/>
      </c>
      <c r="CN124" s="768" t="str">
        <f t="shared" si="246"/>
        <v/>
      </c>
      <c r="CO124" s="455" t="str">
        <f t="shared" si="246"/>
        <v/>
      </c>
      <c r="CP124" s="455" t="str">
        <f t="shared" si="246"/>
        <v/>
      </c>
      <c r="CQ124" s="455" t="str">
        <f t="shared" si="246"/>
        <v/>
      </c>
      <c r="CR124" s="455" t="str">
        <f t="shared" si="246"/>
        <v/>
      </c>
      <c r="CS124" s="455" t="str">
        <f t="shared" si="246"/>
        <v/>
      </c>
      <c r="CT124" s="953" t="str">
        <f t="shared" si="246"/>
        <v/>
      </c>
      <c r="CU124" s="952" t="str">
        <f t="shared" si="246"/>
        <v/>
      </c>
      <c r="CV124" s="455" t="str">
        <f t="shared" si="246"/>
        <v/>
      </c>
      <c r="CW124" s="455" t="str">
        <f t="shared" si="246"/>
        <v/>
      </c>
      <c r="CX124" s="455" t="str">
        <f t="shared" si="246"/>
        <v/>
      </c>
      <c r="CY124" s="455" t="str">
        <f t="shared" si="246"/>
        <v/>
      </c>
      <c r="CZ124" s="455" t="str">
        <f t="shared" si="246"/>
        <v/>
      </c>
      <c r="DA124" s="953" t="str">
        <f t="shared" si="246"/>
        <v/>
      </c>
      <c r="DB124" s="768" t="str">
        <f t="shared" si="246"/>
        <v/>
      </c>
      <c r="DC124" s="455" t="str">
        <f t="shared" si="246"/>
        <v/>
      </c>
      <c r="DD124" s="455" t="str">
        <f t="shared" si="246"/>
        <v/>
      </c>
      <c r="DE124" s="455" t="str">
        <f t="shared" si="246"/>
        <v/>
      </c>
      <c r="DF124" s="455" t="str">
        <f t="shared" si="246"/>
        <v/>
      </c>
      <c r="DG124" s="455" t="str">
        <f t="shared" si="246"/>
        <v/>
      </c>
      <c r="DH124" s="953" t="str">
        <f t="shared" si="246"/>
        <v/>
      </c>
      <c r="DI124" s="768" t="str">
        <f t="shared" si="246"/>
        <v/>
      </c>
      <c r="DJ124" s="455" t="str">
        <f t="shared" si="246"/>
        <v/>
      </c>
      <c r="DK124" s="455" t="str">
        <f t="shared" si="246"/>
        <v/>
      </c>
      <c r="DL124" s="455" t="str">
        <f t="shared" si="246"/>
        <v/>
      </c>
      <c r="DM124" s="455" t="str">
        <f t="shared" si="246"/>
        <v/>
      </c>
      <c r="DN124" s="455" t="str">
        <f t="shared" si="246"/>
        <v/>
      </c>
      <c r="DO124" s="953" t="str">
        <f t="shared" si="246"/>
        <v/>
      </c>
      <c r="DP124" s="768" t="str">
        <f t="shared" si="246"/>
        <v/>
      </c>
      <c r="DQ124" s="455" t="str">
        <f t="shared" si="246"/>
        <v/>
      </c>
      <c r="DR124" s="455" t="str">
        <f t="shared" si="246"/>
        <v/>
      </c>
      <c r="DS124" s="455" t="str">
        <f t="shared" si="246"/>
        <v/>
      </c>
      <c r="DT124" s="455" t="str">
        <f t="shared" si="246"/>
        <v/>
      </c>
      <c r="DU124" s="455" t="str">
        <f t="shared" si="246"/>
        <v/>
      </c>
      <c r="DV124" s="953" t="str">
        <f t="shared" si="246"/>
        <v/>
      </c>
      <c r="DW124" s="768" t="str">
        <f t="shared" si="246"/>
        <v/>
      </c>
      <c r="DX124" s="455" t="str">
        <f t="shared" si="246"/>
        <v/>
      </c>
      <c r="DY124" s="455" t="str">
        <f t="shared" si="246"/>
        <v/>
      </c>
      <c r="DZ124" s="455" t="str">
        <f t="shared" si="246"/>
        <v/>
      </c>
      <c r="EA124" s="455" t="str">
        <f t="shared" si="246"/>
        <v/>
      </c>
      <c r="EB124" s="455" t="str">
        <f t="shared" si="246"/>
        <v/>
      </c>
      <c r="EC124" s="954" t="str">
        <f t="shared" si="235"/>
        <v/>
      </c>
      <c r="ED124" s="768" t="str">
        <f t="shared" ref="ED124:GO127" si="250">IF($C124="","",ED$114)</f>
        <v/>
      </c>
      <c r="EE124" s="455" t="str">
        <f t="shared" si="250"/>
        <v/>
      </c>
      <c r="EF124" s="455" t="str">
        <f t="shared" si="250"/>
        <v/>
      </c>
      <c r="EG124" s="455" t="str">
        <f t="shared" si="250"/>
        <v/>
      </c>
      <c r="EH124" s="455" t="str">
        <f t="shared" si="250"/>
        <v/>
      </c>
      <c r="EI124" s="455" t="str">
        <f t="shared" si="250"/>
        <v/>
      </c>
      <c r="EJ124" s="953" t="str">
        <f t="shared" si="250"/>
        <v/>
      </c>
      <c r="EK124" s="768" t="str">
        <f t="shared" si="250"/>
        <v/>
      </c>
      <c r="EL124" s="455" t="str">
        <f t="shared" si="250"/>
        <v/>
      </c>
      <c r="EM124" s="455" t="str">
        <f t="shared" si="250"/>
        <v/>
      </c>
      <c r="EN124" s="455" t="str">
        <f t="shared" si="250"/>
        <v/>
      </c>
      <c r="EO124" s="455" t="str">
        <f t="shared" si="250"/>
        <v/>
      </c>
      <c r="EP124" s="455" t="str">
        <f t="shared" si="250"/>
        <v/>
      </c>
      <c r="EQ124" s="953" t="str">
        <f t="shared" si="250"/>
        <v/>
      </c>
      <c r="ER124" s="768" t="str">
        <f t="shared" si="250"/>
        <v/>
      </c>
      <c r="ES124" s="455" t="str">
        <f t="shared" si="250"/>
        <v/>
      </c>
      <c r="ET124" s="455" t="str">
        <f t="shared" si="250"/>
        <v/>
      </c>
      <c r="EU124" s="455" t="str">
        <f t="shared" si="250"/>
        <v/>
      </c>
      <c r="EV124" s="455" t="str">
        <f t="shared" si="250"/>
        <v/>
      </c>
      <c r="EW124" s="455" t="str">
        <f t="shared" si="250"/>
        <v/>
      </c>
      <c r="EX124" s="953" t="str">
        <f t="shared" si="250"/>
        <v/>
      </c>
      <c r="EY124" s="768" t="str">
        <f t="shared" si="250"/>
        <v/>
      </c>
      <c r="EZ124" s="455" t="str">
        <f t="shared" si="250"/>
        <v/>
      </c>
      <c r="FA124" s="455" t="str">
        <f t="shared" si="250"/>
        <v/>
      </c>
      <c r="FB124" s="455" t="str">
        <f t="shared" si="250"/>
        <v/>
      </c>
      <c r="FC124" s="455" t="str">
        <f t="shared" si="250"/>
        <v/>
      </c>
      <c r="FD124" s="455" t="str">
        <f t="shared" si="250"/>
        <v/>
      </c>
      <c r="FE124" s="953" t="str">
        <f t="shared" si="250"/>
        <v/>
      </c>
      <c r="FF124" s="768" t="str">
        <f t="shared" si="250"/>
        <v/>
      </c>
      <c r="FG124" s="455" t="str">
        <f t="shared" si="250"/>
        <v/>
      </c>
      <c r="FH124" s="455" t="str">
        <f t="shared" si="250"/>
        <v/>
      </c>
      <c r="FI124" s="455" t="str">
        <f t="shared" si="250"/>
        <v/>
      </c>
      <c r="FJ124" s="455" t="str">
        <f t="shared" si="250"/>
        <v/>
      </c>
      <c r="FK124" s="455" t="str">
        <f t="shared" si="250"/>
        <v/>
      </c>
      <c r="FL124" s="953" t="str">
        <f t="shared" si="250"/>
        <v/>
      </c>
      <c r="FM124" s="768" t="str">
        <f t="shared" si="250"/>
        <v/>
      </c>
      <c r="FN124" s="455" t="str">
        <f t="shared" si="250"/>
        <v/>
      </c>
      <c r="FO124" s="455" t="str">
        <f t="shared" si="250"/>
        <v/>
      </c>
      <c r="FP124" s="455" t="str">
        <f t="shared" si="250"/>
        <v/>
      </c>
      <c r="FQ124" s="455" t="str">
        <f t="shared" si="250"/>
        <v/>
      </c>
      <c r="FR124" s="455" t="str">
        <f t="shared" si="250"/>
        <v/>
      </c>
      <c r="FS124" s="953" t="str">
        <f t="shared" si="250"/>
        <v/>
      </c>
      <c r="FT124" s="768" t="str">
        <f t="shared" si="250"/>
        <v/>
      </c>
      <c r="FU124" s="455" t="str">
        <f t="shared" si="250"/>
        <v/>
      </c>
      <c r="FV124" s="455" t="str">
        <f t="shared" si="250"/>
        <v/>
      </c>
      <c r="FW124" s="455" t="str">
        <f t="shared" si="250"/>
        <v/>
      </c>
      <c r="FX124" s="455" t="str">
        <f t="shared" si="250"/>
        <v/>
      </c>
      <c r="FY124" s="455" t="str">
        <f t="shared" si="250"/>
        <v/>
      </c>
      <c r="FZ124" s="953" t="str">
        <f t="shared" si="250"/>
        <v/>
      </c>
      <c r="GA124" s="768" t="str">
        <f t="shared" si="250"/>
        <v/>
      </c>
      <c r="GB124" s="455" t="str">
        <f t="shared" si="250"/>
        <v/>
      </c>
      <c r="GC124" s="455" t="str">
        <f t="shared" si="250"/>
        <v/>
      </c>
      <c r="GD124" s="455" t="str">
        <f t="shared" si="250"/>
        <v/>
      </c>
      <c r="GE124" s="455" t="str">
        <f t="shared" si="250"/>
        <v/>
      </c>
      <c r="GF124" s="953" t="str">
        <f t="shared" si="250"/>
        <v/>
      </c>
      <c r="GG124" s="768" t="str">
        <f t="shared" si="250"/>
        <v/>
      </c>
      <c r="GH124" s="455" t="str">
        <f t="shared" si="250"/>
        <v/>
      </c>
      <c r="GI124" s="455" t="str">
        <f t="shared" si="250"/>
        <v/>
      </c>
      <c r="GJ124" s="455" t="str">
        <f t="shared" si="250"/>
        <v/>
      </c>
      <c r="GK124" s="455" t="str">
        <f t="shared" si="250"/>
        <v/>
      </c>
      <c r="GL124" s="455" t="str">
        <f t="shared" si="250"/>
        <v/>
      </c>
      <c r="GM124" s="455" t="str">
        <f t="shared" si="250"/>
        <v/>
      </c>
      <c r="GN124" s="954" t="str">
        <f t="shared" si="250"/>
        <v/>
      </c>
      <c r="GO124" s="768" t="str">
        <f t="shared" si="250"/>
        <v/>
      </c>
      <c r="GP124" s="455" t="str">
        <f t="shared" si="247"/>
        <v/>
      </c>
      <c r="GQ124" s="455" t="str">
        <f t="shared" si="247"/>
        <v/>
      </c>
      <c r="GR124" s="455" t="str">
        <f t="shared" si="247"/>
        <v/>
      </c>
      <c r="GS124" s="455" t="str">
        <f t="shared" si="247"/>
        <v/>
      </c>
      <c r="GT124" s="455" t="str">
        <f t="shared" si="247"/>
        <v/>
      </c>
      <c r="GU124" s="953" t="str">
        <f t="shared" si="247"/>
        <v/>
      </c>
      <c r="GV124" s="768" t="str">
        <f t="shared" si="247"/>
        <v/>
      </c>
      <c r="GW124" s="455" t="str">
        <f t="shared" si="247"/>
        <v/>
      </c>
      <c r="GX124" s="455" t="str">
        <f t="shared" si="247"/>
        <v/>
      </c>
      <c r="GY124" s="455" t="str">
        <f t="shared" si="247"/>
        <v/>
      </c>
      <c r="GZ124" s="455" t="str">
        <f t="shared" si="247"/>
        <v/>
      </c>
      <c r="HA124" s="455" t="str">
        <f t="shared" si="247"/>
        <v/>
      </c>
      <c r="HB124" s="953" t="str">
        <f t="shared" si="247"/>
        <v/>
      </c>
      <c r="HC124" s="768" t="str">
        <f t="shared" si="247"/>
        <v/>
      </c>
      <c r="HD124" s="455" t="str">
        <f t="shared" si="247"/>
        <v/>
      </c>
      <c r="HE124" s="455" t="str">
        <f t="shared" si="247"/>
        <v/>
      </c>
      <c r="HF124" s="455" t="str">
        <f t="shared" si="247"/>
        <v/>
      </c>
      <c r="HG124" s="455" t="str">
        <f t="shared" si="247"/>
        <v/>
      </c>
      <c r="HH124" s="455" t="str">
        <f t="shared" si="247"/>
        <v/>
      </c>
      <c r="HI124" s="953" t="str">
        <f t="shared" si="247"/>
        <v/>
      </c>
      <c r="HJ124" s="768" t="str">
        <f t="shared" si="247"/>
        <v/>
      </c>
      <c r="HK124" s="455" t="str">
        <f t="shared" si="247"/>
        <v/>
      </c>
      <c r="HL124" s="455" t="str">
        <f t="shared" si="247"/>
        <v/>
      </c>
      <c r="HM124" s="455" t="str">
        <f t="shared" si="247"/>
        <v/>
      </c>
      <c r="HN124" s="955" t="str">
        <f t="shared" si="247"/>
        <v/>
      </c>
      <c r="HO124" s="455" t="str">
        <f t="shared" si="247"/>
        <v/>
      </c>
      <c r="HP124" s="953" t="str">
        <f t="shared" si="247"/>
        <v/>
      </c>
      <c r="HQ124" s="768" t="str">
        <f t="shared" si="247"/>
        <v/>
      </c>
      <c r="HR124" s="455" t="str">
        <f t="shared" si="247"/>
        <v/>
      </c>
      <c r="HS124" s="455" t="str">
        <f t="shared" si="247"/>
        <v/>
      </c>
      <c r="HT124" s="455" t="str">
        <f t="shared" si="247"/>
        <v/>
      </c>
      <c r="HU124" s="455" t="str">
        <f t="shared" si="247"/>
        <v/>
      </c>
      <c r="HV124" s="455" t="str">
        <f t="shared" si="247"/>
        <v/>
      </c>
      <c r="HW124" s="953" t="str">
        <f t="shared" si="247"/>
        <v/>
      </c>
      <c r="HX124" s="768" t="str">
        <f t="shared" si="247"/>
        <v/>
      </c>
      <c r="HY124" s="455" t="str">
        <f t="shared" si="247"/>
        <v/>
      </c>
      <c r="HZ124" s="455" t="str">
        <f t="shared" si="247"/>
        <v/>
      </c>
      <c r="IA124" s="455" t="str">
        <f t="shared" si="247"/>
        <v/>
      </c>
      <c r="IB124" s="455" t="str">
        <f t="shared" si="247"/>
        <v/>
      </c>
      <c r="IC124" s="455" t="str">
        <f t="shared" si="247"/>
        <v/>
      </c>
      <c r="ID124" s="953" t="str">
        <f t="shared" si="247"/>
        <v/>
      </c>
      <c r="IE124" s="768" t="str">
        <f t="shared" si="247"/>
        <v/>
      </c>
      <c r="IF124" s="455" t="str">
        <f t="shared" si="247"/>
        <v/>
      </c>
      <c r="IG124" s="455" t="str">
        <f t="shared" si="247"/>
        <v/>
      </c>
      <c r="IH124" s="455" t="str">
        <f t="shared" si="247"/>
        <v/>
      </c>
      <c r="II124" s="455" t="str">
        <f t="shared" si="247"/>
        <v/>
      </c>
      <c r="IJ124" s="455" t="str">
        <f t="shared" si="247"/>
        <v/>
      </c>
      <c r="IK124" s="953" t="str">
        <f t="shared" si="247"/>
        <v/>
      </c>
      <c r="IL124" s="768" t="str">
        <f t="shared" si="247"/>
        <v/>
      </c>
      <c r="IM124" s="455" t="str">
        <f t="shared" si="247"/>
        <v/>
      </c>
      <c r="IN124" s="455" t="str">
        <f t="shared" si="247"/>
        <v/>
      </c>
      <c r="IO124" s="455" t="str">
        <f t="shared" si="247"/>
        <v/>
      </c>
      <c r="IP124" s="455" t="str">
        <f t="shared" si="247"/>
        <v/>
      </c>
      <c r="IQ124" s="455" t="str">
        <f t="shared" si="247"/>
        <v/>
      </c>
      <c r="IR124" s="953" t="str">
        <f t="shared" si="247"/>
        <v/>
      </c>
      <c r="IS124" s="768" t="str">
        <f t="shared" si="247"/>
        <v/>
      </c>
      <c r="IT124" s="455" t="str">
        <f t="shared" si="247"/>
        <v/>
      </c>
      <c r="IU124" s="455" t="str">
        <f t="shared" si="247"/>
        <v/>
      </c>
      <c r="IV124" s="455" t="str">
        <f t="shared" si="247"/>
        <v/>
      </c>
      <c r="IW124" s="455" t="str">
        <f t="shared" si="247"/>
        <v/>
      </c>
      <c r="IX124" s="455" t="str">
        <f t="shared" si="247"/>
        <v/>
      </c>
      <c r="IY124" s="954" t="str">
        <f t="shared" si="247"/>
        <v/>
      </c>
      <c r="IZ124" s="768" t="str">
        <f t="shared" si="247"/>
        <v/>
      </c>
      <c r="JA124" s="455" t="str">
        <f t="shared" si="237"/>
        <v/>
      </c>
      <c r="JB124" s="455" t="str">
        <f t="shared" ref="JB124:LM127" si="251">IF($C124="","",JB$114)</f>
        <v/>
      </c>
      <c r="JC124" s="455" t="str">
        <f t="shared" si="251"/>
        <v/>
      </c>
      <c r="JD124" s="455" t="str">
        <f t="shared" si="251"/>
        <v/>
      </c>
      <c r="JE124" s="455" t="str">
        <f t="shared" si="251"/>
        <v/>
      </c>
      <c r="JF124" s="953" t="str">
        <f t="shared" si="251"/>
        <v/>
      </c>
      <c r="JG124" s="768" t="str">
        <f t="shared" si="251"/>
        <v/>
      </c>
      <c r="JH124" s="455" t="str">
        <f t="shared" si="251"/>
        <v/>
      </c>
      <c r="JI124" s="455" t="str">
        <f t="shared" si="251"/>
        <v/>
      </c>
      <c r="JJ124" s="455" t="str">
        <f t="shared" si="251"/>
        <v/>
      </c>
      <c r="JK124" s="455" t="str">
        <f t="shared" si="251"/>
        <v/>
      </c>
      <c r="JL124" s="455" t="str">
        <f t="shared" si="251"/>
        <v/>
      </c>
      <c r="JM124" s="953" t="str">
        <f t="shared" si="251"/>
        <v/>
      </c>
      <c r="JN124" s="768" t="str">
        <f t="shared" si="251"/>
        <v/>
      </c>
      <c r="JO124" s="455" t="str">
        <f t="shared" si="251"/>
        <v/>
      </c>
      <c r="JP124" s="455" t="str">
        <f t="shared" si="251"/>
        <v/>
      </c>
      <c r="JQ124" s="455" t="str">
        <f t="shared" si="251"/>
        <v/>
      </c>
      <c r="JR124" s="455" t="str">
        <f t="shared" si="251"/>
        <v/>
      </c>
      <c r="JS124" s="455" t="str">
        <f t="shared" si="251"/>
        <v/>
      </c>
      <c r="JT124" s="953" t="str">
        <f t="shared" si="251"/>
        <v/>
      </c>
      <c r="JU124" s="768" t="str">
        <f t="shared" si="251"/>
        <v/>
      </c>
      <c r="JV124" s="455" t="str">
        <f t="shared" si="251"/>
        <v/>
      </c>
      <c r="JW124" s="455" t="str">
        <f t="shared" si="251"/>
        <v/>
      </c>
      <c r="JX124" s="455" t="str">
        <f t="shared" si="251"/>
        <v/>
      </c>
      <c r="JY124" s="455" t="str">
        <f t="shared" si="251"/>
        <v/>
      </c>
      <c r="JZ124" s="455" t="str">
        <f t="shared" si="251"/>
        <v/>
      </c>
      <c r="KA124" s="953" t="str">
        <f t="shared" si="251"/>
        <v/>
      </c>
      <c r="KB124" s="768" t="str">
        <f t="shared" si="251"/>
        <v/>
      </c>
      <c r="KC124" s="455" t="str">
        <f t="shared" si="251"/>
        <v/>
      </c>
      <c r="KD124" s="455" t="str">
        <f t="shared" si="251"/>
        <v/>
      </c>
      <c r="KE124" s="455" t="str">
        <f t="shared" si="251"/>
        <v/>
      </c>
      <c r="KF124" s="455" t="str">
        <f t="shared" si="251"/>
        <v/>
      </c>
      <c r="KG124" s="455" t="str">
        <f t="shared" si="251"/>
        <v/>
      </c>
      <c r="KH124" s="953" t="str">
        <f t="shared" si="251"/>
        <v/>
      </c>
      <c r="KI124" s="768" t="str">
        <f t="shared" si="251"/>
        <v/>
      </c>
      <c r="KJ124" s="455" t="str">
        <f t="shared" si="251"/>
        <v/>
      </c>
      <c r="KK124" s="455" t="str">
        <f t="shared" si="251"/>
        <v/>
      </c>
      <c r="KL124" s="455" t="str">
        <f t="shared" si="251"/>
        <v/>
      </c>
      <c r="KM124" s="455" t="str">
        <f t="shared" si="251"/>
        <v/>
      </c>
      <c r="KN124" s="455" t="str">
        <f t="shared" si="251"/>
        <v/>
      </c>
      <c r="KO124" s="953" t="str">
        <f t="shared" si="251"/>
        <v/>
      </c>
      <c r="KP124" s="768" t="str">
        <f t="shared" si="251"/>
        <v/>
      </c>
      <c r="KQ124" s="455" t="str">
        <f t="shared" si="251"/>
        <v/>
      </c>
      <c r="KR124" s="455" t="str">
        <f t="shared" si="251"/>
        <v/>
      </c>
      <c r="KS124" s="455" t="str">
        <f t="shared" si="251"/>
        <v/>
      </c>
      <c r="KT124" s="455" t="str">
        <f t="shared" si="251"/>
        <v/>
      </c>
      <c r="KU124" s="455" t="str">
        <f t="shared" si="251"/>
        <v/>
      </c>
      <c r="KV124" s="953" t="str">
        <f t="shared" si="251"/>
        <v/>
      </c>
      <c r="KW124" s="768" t="str">
        <f t="shared" si="251"/>
        <v/>
      </c>
      <c r="KX124" s="455" t="str">
        <f t="shared" si="251"/>
        <v/>
      </c>
      <c r="KY124" s="455" t="str">
        <f t="shared" si="251"/>
        <v/>
      </c>
      <c r="KZ124" s="455" t="str">
        <f t="shared" si="251"/>
        <v/>
      </c>
      <c r="LA124" s="455" t="str">
        <f t="shared" si="251"/>
        <v/>
      </c>
      <c r="LB124" s="455" t="str">
        <f t="shared" si="251"/>
        <v/>
      </c>
      <c r="LC124" s="954" t="str">
        <f t="shared" si="251"/>
        <v/>
      </c>
      <c r="LD124" s="768" t="str">
        <f t="shared" si="251"/>
        <v/>
      </c>
      <c r="LE124" s="455" t="str">
        <f t="shared" si="251"/>
        <v/>
      </c>
      <c r="LF124" s="455" t="str">
        <f t="shared" si="251"/>
        <v/>
      </c>
      <c r="LG124" s="455" t="str">
        <f t="shared" si="251"/>
        <v/>
      </c>
      <c r="LH124" s="455" t="str">
        <f t="shared" si="251"/>
        <v/>
      </c>
      <c r="LI124" s="455" t="str">
        <f t="shared" si="251"/>
        <v/>
      </c>
      <c r="LJ124" s="953" t="str">
        <f t="shared" si="251"/>
        <v/>
      </c>
      <c r="LK124" s="768" t="str">
        <f t="shared" si="251"/>
        <v/>
      </c>
      <c r="LL124" s="455" t="str">
        <f t="shared" si="251"/>
        <v/>
      </c>
      <c r="LM124" s="455" t="str">
        <f t="shared" si="251"/>
        <v/>
      </c>
      <c r="LN124" s="455" t="str">
        <f t="shared" si="248"/>
        <v/>
      </c>
      <c r="LO124" s="455" t="str">
        <f t="shared" si="248"/>
        <v/>
      </c>
      <c r="LP124" s="455" t="str">
        <f t="shared" si="248"/>
        <v/>
      </c>
      <c r="LQ124" s="953" t="str">
        <f t="shared" si="248"/>
        <v/>
      </c>
      <c r="LR124" s="768" t="str">
        <f t="shared" si="248"/>
        <v/>
      </c>
      <c r="LS124" s="455" t="str">
        <f t="shared" si="248"/>
        <v/>
      </c>
      <c r="LT124" s="455" t="str">
        <f t="shared" si="248"/>
        <v/>
      </c>
      <c r="LU124" s="455" t="str">
        <f t="shared" si="248"/>
        <v/>
      </c>
      <c r="LV124" s="455" t="str">
        <f t="shared" si="248"/>
        <v/>
      </c>
      <c r="LW124" s="455" t="str">
        <f t="shared" si="248"/>
        <v/>
      </c>
      <c r="LX124" s="953" t="str">
        <f t="shared" si="248"/>
        <v/>
      </c>
      <c r="LY124" s="768" t="str">
        <f t="shared" si="248"/>
        <v/>
      </c>
      <c r="LZ124" s="455" t="str">
        <f t="shared" si="248"/>
        <v/>
      </c>
      <c r="MA124" s="455" t="str">
        <f t="shared" si="248"/>
        <v/>
      </c>
      <c r="MB124" s="455" t="str">
        <f t="shared" si="248"/>
        <v/>
      </c>
      <c r="MC124" s="455" t="str">
        <f t="shared" si="248"/>
        <v/>
      </c>
      <c r="MD124" s="455" t="str">
        <f t="shared" si="248"/>
        <v/>
      </c>
      <c r="ME124" s="953" t="str">
        <f t="shared" si="248"/>
        <v/>
      </c>
      <c r="MF124" s="768" t="str">
        <f t="shared" si="248"/>
        <v/>
      </c>
      <c r="MG124" s="455" t="str">
        <f t="shared" si="248"/>
        <v/>
      </c>
      <c r="MH124" s="455" t="str">
        <f t="shared" si="248"/>
        <v/>
      </c>
      <c r="MI124" s="455" t="str">
        <f t="shared" si="248"/>
        <v/>
      </c>
      <c r="MJ124" s="455" t="str">
        <f t="shared" si="248"/>
        <v/>
      </c>
      <c r="MK124" s="455" t="str">
        <f t="shared" si="248"/>
        <v/>
      </c>
      <c r="ML124" s="953" t="str">
        <f t="shared" si="248"/>
        <v/>
      </c>
      <c r="MM124" s="768" t="str">
        <f t="shared" si="248"/>
        <v/>
      </c>
      <c r="MN124" s="455" t="str">
        <f t="shared" si="248"/>
        <v/>
      </c>
      <c r="MO124" s="455" t="str">
        <f t="shared" si="248"/>
        <v/>
      </c>
      <c r="MP124" s="455" t="str">
        <f t="shared" si="248"/>
        <v/>
      </c>
      <c r="MQ124" s="455" t="str">
        <f t="shared" si="248"/>
        <v/>
      </c>
      <c r="MR124" s="455" t="str">
        <f t="shared" si="248"/>
        <v/>
      </c>
      <c r="MS124" s="953" t="str">
        <f t="shared" si="248"/>
        <v/>
      </c>
      <c r="MT124" s="768" t="str">
        <f t="shared" si="248"/>
        <v/>
      </c>
      <c r="MU124" s="455" t="str">
        <f t="shared" si="248"/>
        <v/>
      </c>
      <c r="MV124" s="455" t="str">
        <f t="shared" si="248"/>
        <v/>
      </c>
      <c r="MW124" s="455" t="str">
        <f t="shared" si="248"/>
        <v/>
      </c>
      <c r="MX124" s="455" t="str">
        <f t="shared" si="248"/>
        <v/>
      </c>
      <c r="MY124" s="455" t="str">
        <f t="shared" si="248"/>
        <v/>
      </c>
      <c r="MZ124" s="953" t="str">
        <f t="shared" si="248"/>
        <v/>
      </c>
      <c r="NA124" s="768" t="str">
        <f t="shared" si="248"/>
        <v/>
      </c>
      <c r="NB124" s="455" t="str">
        <f t="shared" si="248"/>
        <v/>
      </c>
      <c r="NC124" s="455" t="str">
        <f t="shared" si="248"/>
        <v/>
      </c>
      <c r="ND124" s="455" t="str">
        <f t="shared" si="248"/>
        <v/>
      </c>
      <c r="NE124" s="455" t="str">
        <f t="shared" si="248"/>
        <v/>
      </c>
      <c r="NF124" s="455" t="str">
        <f t="shared" si="248"/>
        <v/>
      </c>
      <c r="NG124" s="954" t="str">
        <f t="shared" si="248"/>
        <v/>
      </c>
      <c r="NH124" s="768" t="str">
        <f t="shared" si="248"/>
        <v/>
      </c>
      <c r="NI124" s="455" t="str">
        <f t="shared" si="248"/>
        <v/>
      </c>
      <c r="NJ124" s="455" t="str">
        <f t="shared" si="248"/>
        <v/>
      </c>
      <c r="NK124" s="455" t="str">
        <f t="shared" si="248"/>
        <v/>
      </c>
      <c r="NL124" s="455" t="str">
        <f t="shared" si="248"/>
        <v/>
      </c>
      <c r="NM124" s="455" t="str">
        <f t="shared" si="248"/>
        <v/>
      </c>
      <c r="NN124" s="953" t="str">
        <f t="shared" si="248"/>
        <v/>
      </c>
      <c r="NO124" s="83"/>
      <c r="NP124" s="83"/>
      <c r="NQ124" s="83"/>
      <c r="NR124" s="83"/>
      <c r="NS124" s="83"/>
      <c r="NT124" s="83"/>
      <c r="NU124" s="83"/>
      <c r="NV124" s="83"/>
      <c r="NW124" s="83"/>
      <c r="NX124" s="83"/>
      <c r="NY124" s="83"/>
      <c r="NZ124" s="83"/>
      <c r="OA124" s="83"/>
      <c r="OB124" s="83"/>
      <c r="OC124" s="83"/>
      <c r="OD124" s="83"/>
      <c r="OE124" s="83"/>
      <c r="OF124" s="83"/>
      <c r="OG124" s="83"/>
      <c r="OH124" s="83"/>
      <c r="OI124" s="83"/>
      <c r="OJ124" s="83"/>
      <c r="OK124" s="83"/>
      <c r="OL124" s="83"/>
      <c r="OM124" s="83"/>
      <c r="ON124" s="83"/>
      <c r="OO124" s="83"/>
      <c r="OP124" s="83"/>
      <c r="OQ124" s="83"/>
      <c r="OR124" s="83"/>
      <c r="OS124" s="83"/>
      <c r="OT124" s="83"/>
      <c r="OU124" s="83"/>
      <c r="OV124" s="83"/>
      <c r="OW124" s="83"/>
      <c r="OX124" s="83"/>
      <c r="OY124" s="83"/>
      <c r="OZ124" s="83"/>
      <c r="PA124" s="83"/>
      <c r="PB124" s="83"/>
      <c r="PC124" s="83"/>
      <c r="PD124" s="83"/>
      <c r="PE124" s="83"/>
      <c r="PF124" s="83"/>
      <c r="PG124" s="83"/>
      <c r="PH124" s="83"/>
      <c r="PI124" s="83"/>
      <c r="PJ124" s="83"/>
      <c r="PK124" s="83"/>
      <c r="PL124" s="83"/>
      <c r="PM124" s="83"/>
      <c r="PN124" s="83"/>
      <c r="PO124" s="83"/>
      <c r="PP124" s="83"/>
      <c r="PQ124" s="83"/>
      <c r="PR124" s="83"/>
      <c r="PS124" s="83"/>
      <c r="PT124" s="83"/>
      <c r="PU124" s="83"/>
      <c r="PV124" s="83"/>
      <c r="PW124" s="83"/>
      <c r="PX124" s="83"/>
      <c r="PY124" s="83"/>
      <c r="PZ124" s="83"/>
      <c r="QA124" s="83"/>
      <c r="QB124" s="83"/>
      <c r="QC124" s="83"/>
      <c r="QD124" s="83"/>
      <c r="QE124" s="83"/>
      <c r="QF124" s="83"/>
      <c r="QG124" s="83"/>
      <c r="QH124" s="83"/>
      <c r="QI124" s="83"/>
      <c r="QJ124" s="83"/>
      <c r="QK124" s="83"/>
      <c r="QL124" s="83"/>
      <c r="QM124" s="83"/>
      <c r="QN124" s="83"/>
      <c r="QO124" s="83"/>
      <c r="QP124" s="83"/>
      <c r="QQ124" s="83"/>
      <c r="QR124" s="83"/>
      <c r="QS124" s="83"/>
      <c r="QT124" s="83"/>
      <c r="QU124" s="83"/>
      <c r="QV124" s="83"/>
      <c r="QW124" s="83"/>
      <c r="QX124" s="83"/>
      <c r="QY124" s="83"/>
      <c r="QZ124" s="83"/>
      <c r="RA124" s="83"/>
      <c r="RB124" s="83"/>
      <c r="RC124" s="83"/>
      <c r="RD124" s="83"/>
      <c r="RE124" s="83"/>
      <c r="RF124" s="83"/>
      <c r="RG124" s="83"/>
      <c r="RH124" s="83"/>
      <c r="RI124" s="83"/>
      <c r="RJ124" s="83"/>
      <c r="RK124" s="83"/>
      <c r="RL124" s="83"/>
      <c r="RM124" s="83"/>
      <c r="RN124" s="83"/>
      <c r="RO124" s="83"/>
      <c r="RP124" s="83"/>
      <c r="RQ124" s="83"/>
      <c r="RR124" s="83"/>
      <c r="RS124" s="83"/>
      <c r="RT124" s="83"/>
      <c r="RU124" s="83"/>
      <c r="RV124" s="83"/>
      <c r="RW124" s="83"/>
      <c r="RX124" s="83"/>
      <c r="RY124" s="83"/>
      <c r="RZ124" s="83"/>
      <c r="SA124" s="83"/>
      <c r="SB124" s="83"/>
      <c r="SC124" s="83"/>
      <c r="SD124" s="83"/>
      <c r="SE124" s="83"/>
      <c r="SF124" s="83"/>
      <c r="SG124" s="83"/>
      <c r="SH124" s="83"/>
      <c r="SI124" s="83"/>
      <c r="SJ124" s="83"/>
      <c r="SK124" s="83"/>
      <c r="SL124" s="83"/>
      <c r="SM124" s="83"/>
      <c r="SN124" s="83"/>
      <c r="SO124" s="83"/>
      <c r="SP124" s="83"/>
      <c r="SQ124" s="83"/>
      <c r="SR124" s="83"/>
      <c r="SS124" s="83"/>
      <c r="ST124" s="83"/>
      <c r="SU124" s="83"/>
      <c r="SV124" s="83"/>
      <c r="SW124" s="83"/>
      <c r="SX124" s="83"/>
      <c r="SY124" s="83"/>
      <c r="SZ124" s="83"/>
      <c r="TA124" s="83"/>
      <c r="TB124" s="83"/>
      <c r="TC124" s="83"/>
      <c r="TD124" s="83"/>
      <c r="TE124" s="83"/>
      <c r="TF124" s="83"/>
      <c r="TG124" s="83"/>
      <c r="TH124" s="83"/>
      <c r="TI124" s="83"/>
      <c r="TJ124" s="83"/>
      <c r="TK124" s="83"/>
      <c r="TL124" s="83"/>
      <c r="TM124" s="83"/>
      <c r="TN124" s="83"/>
      <c r="TO124" s="83"/>
      <c r="TP124" s="83"/>
      <c r="TQ124" s="83"/>
      <c r="TR124" s="83"/>
      <c r="TS124" s="83"/>
      <c r="TT124" s="83"/>
      <c r="TU124" s="83"/>
      <c r="TV124" s="83"/>
      <c r="TW124" s="83"/>
      <c r="TX124" s="83"/>
      <c r="TY124" s="83"/>
      <c r="TZ124" s="83"/>
      <c r="UA124" s="83"/>
      <c r="UB124" s="83"/>
      <c r="UC124" s="83"/>
      <c r="UD124" s="83"/>
      <c r="UE124" s="83"/>
      <c r="UF124" s="83"/>
      <c r="UG124" s="83"/>
      <c r="UH124" s="83"/>
      <c r="UI124" s="83"/>
      <c r="UJ124" s="83"/>
      <c r="UK124" s="83"/>
      <c r="UL124" s="83"/>
      <c r="UM124" s="83"/>
      <c r="UN124" s="83"/>
      <c r="UO124" s="83"/>
      <c r="UP124" s="83"/>
      <c r="UQ124" s="83"/>
    </row>
    <row r="125" spans="1:564" s="1" customFormat="1" hidden="1" x14ac:dyDescent="0.2">
      <c r="A125" s="938">
        <f>alapadatok!A106</f>
        <v>10</v>
      </c>
      <c r="B125" s="678" t="str">
        <f>IF(alapadatok!C106="","",alapadatok!C106)</f>
        <v/>
      </c>
      <c r="C125" s="584" t="str">
        <f>IF(alapadatok!B106="","",alapadatok!B106)</f>
        <v/>
      </c>
      <c r="D125" s="584" t="str">
        <f>IF(alapadatok!D106="","",alapadatok!D106)</f>
        <v/>
      </c>
      <c r="E125" s="948" t="str">
        <f>IF(alapadatok!K106="","",alapadatok!K106)</f>
        <v/>
      </c>
      <c r="F125" s="952" t="str">
        <f t="shared" si="249"/>
        <v/>
      </c>
      <c r="G125" s="953" t="str">
        <f t="shared" si="249"/>
        <v/>
      </c>
      <c r="H125" s="768" t="str">
        <f t="shared" si="249"/>
        <v/>
      </c>
      <c r="I125" s="455" t="str">
        <f t="shared" si="249"/>
        <v/>
      </c>
      <c r="J125" s="455" t="str">
        <f t="shared" si="249"/>
        <v/>
      </c>
      <c r="K125" s="455" t="str">
        <f t="shared" si="249"/>
        <v/>
      </c>
      <c r="L125" s="455" t="str">
        <f t="shared" si="249"/>
        <v/>
      </c>
      <c r="M125" s="455" t="str">
        <f t="shared" si="249"/>
        <v/>
      </c>
      <c r="N125" s="953" t="str">
        <f t="shared" si="249"/>
        <v/>
      </c>
      <c r="O125" s="768" t="str">
        <f t="shared" si="249"/>
        <v/>
      </c>
      <c r="P125" s="455" t="str">
        <f t="shared" si="249"/>
        <v/>
      </c>
      <c r="Q125" s="455" t="str">
        <f t="shared" si="249"/>
        <v/>
      </c>
      <c r="R125" s="455" t="str">
        <f t="shared" si="249"/>
        <v/>
      </c>
      <c r="S125" s="455" t="str">
        <f t="shared" si="249"/>
        <v/>
      </c>
      <c r="T125" s="455" t="str">
        <f t="shared" si="249"/>
        <v/>
      </c>
      <c r="U125" s="953" t="str">
        <f t="shared" si="249"/>
        <v/>
      </c>
      <c r="V125" s="768" t="str">
        <f t="shared" si="249"/>
        <v/>
      </c>
      <c r="W125" s="455" t="str">
        <f t="shared" si="249"/>
        <v/>
      </c>
      <c r="X125" s="455" t="str">
        <f t="shared" si="249"/>
        <v/>
      </c>
      <c r="Y125" s="455" t="str">
        <f t="shared" si="249"/>
        <v/>
      </c>
      <c r="Z125" s="455" t="str">
        <f t="shared" si="249"/>
        <v/>
      </c>
      <c r="AA125" s="455" t="str">
        <f t="shared" si="249"/>
        <v/>
      </c>
      <c r="AB125" s="953" t="str">
        <f t="shared" si="249"/>
        <v/>
      </c>
      <c r="AC125" s="768" t="str">
        <f t="shared" si="249"/>
        <v/>
      </c>
      <c r="AD125" s="455" t="str">
        <f t="shared" si="249"/>
        <v/>
      </c>
      <c r="AE125" s="455" t="str">
        <f t="shared" si="249"/>
        <v/>
      </c>
      <c r="AF125" s="455" t="str">
        <f t="shared" si="249"/>
        <v/>
      </c>
      <c r="AG125" s="455" t="str">
        <f t="shared" si="249"/>
        <v/>
      </c>
      <c r="AH125" s="455" t="str">
        <f t="shared" si="249"/>
        <v/>
      </c>
      <c r="AI125" s="953" t="str">
        <f t="shared" si="249"/>
        <v/>
      </c>
      <c r="AJ125" s="768" t="str">
        <f t="shared" si="249"/>
        <v/>
      </c>
      <c r="AK125" s="455" t="str">
        <f t="shared" si="249"/>
        <v/>
      </c>
      <c r="AL125" s="455" t="str">
        <f t="shared" si="249"/>
        <v/>
      </c>
      <c r="AM125" s="455" t="str">
        <f t="shared" si="249"/>
        <v/>
      </c>
      <c r="AN125" s="455" t="str">
        <f t="shared" si="249"/>
        <v/>
      </c>
      <c r="AO125" s="455" t="str">
        <f t="shared" si="249"/>
        <v/>
      </c>
      <c r="AP125" s="953" t="str">
        <f t="shared" si="249"/>
        <v/>
      </c>
      <c r="AQ125" s="768" t="str">
        <f t="shared" si="249"/>
        <v/>
      </c>
      <c r="AR125" s="455" t="str">
        <f t="shared" si="249"/>
        <v/>
      </c>
      <c r="AS125" s="455" t="str">
        <f t="shared" si="249"/>
        <v/>
      </c>
      <c r="AT125" s="455" t="str">
        <f t="shared" si="249"/>
        <v/>
      </c>
      <c r="AU125" s="455" t="str">
        <f t="shared" si="249"/>
        <v/>
      </c>
      <c r="AV125" s="455" t="str">
        <f t="shared" si="249"/>
        <v/>
      </c>
      <c r="AW125" s="953" t="str">
        <f t="shared" si="249"/>
        <v/>
      </c>
      <c r="AX125" s="768" t="str">
        <f t="shared" si="249"/>
        <v/>
      </c>
      <c r="AY125" s="455" t="str">
        <f t="shared" si="249"/>
        <v/>
      </c>
      <c r="AZ125" s="455" t="str">
        <f t="shared" si="249"/>
        <v/>
      </c>
      <c r="BA125" s="455" t="str">
        <f t="shared" si="249"/>
        <v/>
      </c>
      <c r="BB125" s="455" t="str">
        <f t="shared" si="249"/>
        <v/>
      </c>
      <c r="BC125" s="455" t="str">
        <f t="shared" si="249"/>
        <v/>
      </c>
      <c r="BD125" s="953" t="str">
        <f t="shared" si="249"/>
        <v/>
      </c>
      <c r="BE125" s="768" t="str">
        <f t="shared" si="249"/>
        <v/>
      </c>
      <c r="BF125" s="455" t="str">
        <f t="shared" si="249"/>
        <v/>
      </c>
      <c r="BG125" s="455" t="str">
        <f t="shared" si="249"/>
        <v/>
      </c>
      <c r="BH125" s="455" t="str">
        <f t="shared" si="249"/>
        <v/>
      </c>
      <c r="BI125" s="455" t="str">
        <f t="shared" si="249"/>
        <v/>
      </c>
      <c r="BJ125" s="455" t="str">
        <f t="shared" si="249"/>
        <v/>
      </c>
      <c r="BK125" s="953" t="str">
        <f t="shared" si="249"/>
        <v/>
      </c>
      <c r="BL125" s="768" t="str">
        <f t="shared" si="249"/>
        <v/>
      </c>
      <c r="BM125" s="455" t="str">
        <f t="shared" si="249"/>
        <v/>
      </c>
      <c r="BN125" s="455" t="str">
        <f t="shared" si="249"/>
        <v/>
      </c>
      <c r="BO125" s="455" t="str">
        <f t="shared" si="249"/>
        <v/>
      </c>
      <c r="BP125" s="455" t="str">
        <f t="shared" si="249"/>
        <v/>
      </c>
      <c r="BQ125" s="455" t="str">
        <f t="shared" si="249"/>
        <v/>
      </c>
      <c r="BR125" s="953" t="str">
        <f t="shared" si="246"/>
        <v/>
      </c>
      <c r="BS125" s="768" t="str">
        <f t="shared" si="246"/>
        <v/>
      </c>
      <c r="BT125" s="455" t="str">
        <f t="shared" si="246"/>
        <v/>
      </c>
      <c r="BU125" s="455" t="str">
        <f t="shared" si="246"/>
        <v/>
      </c>
      <c r="BV125" s="455" t="str">
        <f t="shared" si="246"/>
        <v/>
      </c>
      <c r="BW125" s="455" t="str">
        <f t="shared" si="246"/>
        <v/>
      </c>
      <c r="BX125" s="455" t="str">
        <f t="shared" si="246"/>
        <v/>
      </c>
      <c r="BY125" s="953" t="str">
        <f t="shared" si="246"/>
        <v/>
      </c>
      <c r="BZ125" s="768" t="str">
        <f t="shared" si="246"/>
        <v/>
      </c>
      <c r="CA125" s="455" t="str">
        <f t="shared" si="246"/>
        <v/>
      </c>
      <c r="CB125" s="455" t="str">
        <f t="shared" si="246"/>
        <v/>
      </c>
      <c r="CC125" s="455" t="str">
        <f t="shared" si="246"/>
        <v/>
      </c>
      <c r="CD125" s="455" t="str">
        <f t="shared" si="246"/>
        <v/>
      </c>
      <c r="CE125" s="455" t="str">
        <f t="shared" si="246"/>
        <v/>
      </c>
      <c r="CF125" s="953" t="str">
        <f t="shared" si="246"/>
        <v/>
      </c>
      <c r="CG125" s="768" t="str">
        <f t="shared" si="246"/>
        <v/>
      </c>
      <c r="CH125" s="455" t="str">
        <f t="shared" si="246"/>
        <v/>
      </c>
      <c r="CI125" s="455" t="str">
        <f t="shared" si="246"/>
        <v/>
      </c>
      <c r="CJ125" s="455" t="str">
        <f t="shared" si="246"/>
        <v/>
      </c>
      <c r="CK125" s="455" t="str">
        <f t="shared" si="246"/>
        <v/>
      </c>
      <c r="CL125" s="455" t="str">
        <f t="shared" si="246"/>
        <v/>
      </c>
      <c r="CM125" s="953" t="str">
        <f t="shared" si="246"/>
        <v/>
      </c>
      <c r="CN125" s="768" t="str">
        <f t="shared" si="246"/>
        <v/>
      </c>
      <c r="CO125" s="455" t="str">
        <f t="shared" si="246"/>
        <v/>
      </c>
      <c r="CP125" s="455" t="str">
        <f t="shared" si="246"/>
        <v/>
      </c>
      <c r="CQ125" s="455" t="str">
        <f t="shared" si="246"/>
        <v/>
      </c>
      <c r="CR125" s="455" t="str">
        <f t="shared" si="246"/>
        <v/>
      </c>
      <c r="CS125" s="455" t="str">
        <f t="shared" si="246"/>
        <v/>
      </c>
      <c r="CT125" s="953" t="str">
        <f t="shared" si="246"/>
        <v/>
      </c>
      <c r="CU125" s="952" t="str">
        <f t="shared" si="246"/>
        <v/>
      </c>
      <c r="CV125" s="455" t="str">
        <f t="shared" si="246"/>
        <v/>
      </c>
      <c r="CW125" s="455" t="str">
        <f t="shared" si="246"/>
        <v/>
      </c>
      <c r="CX125" s="455" t="str">
        <f t="shared" si="246"/>
        <v/>
      </c>
      <c r="CY125" s="455" t="str">
        <f t="shared" si="246"/>
        <v/>
      </c>
      <c r="CZ125" s="455" t="str">
        <f t="shared" si="246"/>
        <v/>
      </c>
      <c r="DA125" s="953" t="str">
        <f t="shared" si="246"/>
        <v/>
      </c>
      <c r="DB125" s="768" t="str">
        <f t="shared" si="246"/>
        <v/>
      </c>
      <c r="DC125" s="455" t="str">
        <f t="shared" si="246"/>
        <v/>
      </c>
      <c r="DD125" s="455" t="str">
        <f t="shared" si="246"/>
        <v/>
      </c>
      <c r="DE125" s="455" t="str">
        <f t="shared" si="246"/>
        <v/>
      </c>
      <c r="DF125" s="455" t="str">
        <f t="shared" si="246"/>
        <v/>
      </c>
      <c r="DG125" s="455" t="str">
        <f t="shared" si="246"/>
        <v/>
      </c>
      <c r="DH125" s="953" t="str">
        <f t="shared" si="246"/>
        <v/>
      </c>
      <c r="DI125" s="768" t="str">
        <f t="shared" si="246"/>
        <v/>
      </c>
      <c r="DJ125" s="455" t="str">
        <f t="shared" si="246"/>
        <v/>
      </c>
      <c r="DK125" s="455" t="str">
        <f t="shared" si="246"/>
        <v/>
      </c>
      <c r="DL125" s="455" t="str">
        <f t="shared" si="246"/>
        <v/>
      </c>
      <c r="DM125" s="455" t="str">
        <f t="shared" si="246"/>
        <v/>
      </c>
      <c r="DN125" s="455" t="str">
        <f t="shared" si="246"/>
        <v/>
      </c>
      <c r="DO125" s="953" t="str">
        <f t="shared" si="246"/>
        <v/>
      </c>
      <c r="DP125" s="768" t="str">
        <f t="shared" si="246"/>
        <v/>
      </c>
      <c r="DQ125" s="455" t="str">
        <f t="shared" si="246"/>
        <v/>
      </c>
      <c r="DR125" s="455" t="str">
        <f t="shared" si="246"/>
        <v/>
      </c>
      <c r="DS125" s="455" t="str">
        <f t="shared" si="246"/>
        <v/>
      </c>
      <c r="DT125" s="455" t="str">
        <f t="shared" si="246"/>
        <v/>
      </c>
      <c r="DU125" s="455" t="str">
        <f t="shared" si="246"/>
        <v/>
      </c>
      <c r="DV125" s="953" t="str">
        <f t="shared" si="246"/>
        <v/>
      </c>
      <c r="DW125" s="768" t="str">
        <f t="shared" si="246"/>
        <v/>
      </c>
      <c r="DX125" s="455" t="str">
        <f t="shared" si="246"/>
        <v/>
      </c>
      <c r="DY125" s="455" t="str">
        <f t="shared" si="246"/>
        <v/>
      </c>
      <c r="DZ125" s="455" t="str">
        <f t="shared" si="246"/>
        <v/>
      </c>
      <c r="EA125" s="455" t="str">
        <f t="shared" si="246"/>
        <v/>
      </c>
      <c r="EB125" s="455" t="str">
        <f t="shared" si="246"/>
        <v/>
      </c>
      <c r="EC125" s="954" t="str">
        <f t="shared" si="235"/>
        <v/>
      </c>
      <c r="ED125" s="768" t="str">
        <f t="shared" si="250"/>
        <v/>
      </c>
      <c r="EE125" s="455" t="str">
        <f t="shared" si="250"/>
        <v/>
      </c>
      <c r="EF125" s="455" t="str">
        <f t="shared" si="250"/>
        <v/>
      </c>
      <c r="EG125" s="455" t="str">
        <f t="shared" si="250"/>
        <v/>
      </c>
      <c r="EH125" s="455" t="str">
        <f t="shared" si="250"/>
        <v/>
      </c>
      <c r="EI125" s="455" t="str">
        <f t="shared" si="250"/>
        <v/>
      </c>
      <c r="EJ125" s="953" t="str">
        <f t="shared" si="250"/>
        <v/>
      </c>
      <c r="EK125" s="768" t="str">
        <f t="shared" si="250"/>
        <v/>
      </c>
      <c r="EL125" s="455" t="str">
        <f t="shared" si="250"/>
        <v/>
      </c>
      <c r="EM125" s="455" t="str">
        <f t="shared" si="250"/>
        <v/>
      </c>
      <c r="EN125" s="455" t="str">
        <f t="shared" si="250"/>
        <v/>
      </c>
      <c r="EO125" s="455" t="str">
        <f t="shared" si="250"/>
        <v/>
      </c>
      <c r="EP125" s="455" t="str">
        <f t="shared" si="250"/>
        <v/>
      </c>
      <c r="EQ125" s="953" t="str">
        <f t="shared" si="250"/>
        <v/>
      </c>
      <c r="ER125" s="768" t="str">
        <f t="shared" si="250"/>
        <v/>
      </c>
      <c r="ES125" s="455" t="str">
        <f t="shared" si="250"/>
        <v/>
      </c>
      <c r="ET125" s="455" t="str">
        <f t="shared" si="250"/>
        <v/>
      </c>
      <c r="EU125" s="455" t="str">
        <f t="shared" si="250"/>
        <v/>
      </c>
      <c r="EV125" s="455" t="str">
        <f t="shared" si="250"/>
        <v/>
      </c>
      <c r="EW125" s="455" t="str">
        <f t="shared" si="250"/>
        <v/>
      </c>
      <c r="EX125" s="953" t="str">
        <f t="shared" si="250"/>
        <v/>
      </c>
      <c r="EY125" s="768" t="str">
        <f t="shared" si="250"/>
        <v/>
      </c>
      <c r="EZ125" s="455" t="str">
        <f t="shared" si="250"/>
        <v/>
      </c>
      <c r="FA125" s="455" t="str">
        <f t="shared" si="250"/>
        <v/>
      </c>
      <c r="FB125" s="455" t="str">
        <f t="shared" si="250"/>
        <v/>
      </c>
      <c r="FC125" s="455" t="str">
        <f t="shared" si="250"/>
        <v/>
      </c>
      <c r="FD125" s="455" t="str">
        <f t="shared" si="250"/>
        <v/>
      </c>
      <c r="FE125" s="953" t="str">
        <f t="shared" si="250"/>
        <v/>
      </c>
      <c r="FF125" s="768" t="str">
        <f t="shared" si="250"/>
        <v/>
      </c>
      <c r="FG125" s="455" t="str">
        <f t="shared" si="250"/>
        <v/>
      </c>
      <c r="FH125" s="455" t="str">
        <f t="shared" si="250"/>
        <v/>
      </c>
      <c r="FI125" s="455" t="str">
        <f t="shared" si="250"/>
        <v/>
      </c>
      <c r="FJ125" s="455" t="str">
        <f t="shared" si="250"/>
        <v/>
      </c>
      <c r="FK125" s="455" t="str">
        <f t="shared" si="250"/>
        <v/>
      </c>
      <c r="FL125" s="953" t="str">
        <f t="shared" si="250"/>
        <v/>
      </c>
      <c r="FM125" s="768" t="str">
        <f t="shared" si="250"/>
        <v/>
      </c>
      <c r="FN125" s="455" t="str">
        <f t="shared" si="250"/>
        <v/>
      </c>
      <c r="FO125" s="455" t="str">
        <f t="shared" si="250"/>
        <v/>
      </c>
      <c r="FP125" s="455" t="str">
        <f t="shared" si="250"/>
        <v/>
      </c>
      <c r="FQ125" s="455" t="str">
        <f t="shared" si="250"/>
        <v/>
      </c>
      <c r="FR125" s="455" t="str">
        <f t="shared" si="250"/>
        <v/>
      </c>
      <c r="FS125" s="953" t="str">
        <f t="shared" si="250"/>
        <v/>
      </c>
      <c r="FT125" s="768" t="str">
        <f t="shared" si="250"/>
        <v/>
      </c>
      <c r="FU125" s="455" t="str">
        <f t="shared" si="250"/>
        <v/>
      </c>
      <c r="FV125" s="455" t="str">
        <f t="shared" si="250"/>
        <v/>
      </c>
      <c r="FW125" s="455" t="str">
        <f t="shared" si="250"/>
        <v/>
      </c>
      <c r="FX125" s="455" t="str">
        <f t="shared" si="250"/>
        <v/>
      </c>
      <c r="FY125" s="455" t="str">
        <f t="shared" si="250"/>
        <v/>
      </c>
      <c r="FZ125" s="953" t="str">
        <f t="shared" si="250"/>
        <v/>
      </c>
      <c r="GA125" s="768" t="str">
        <f t="shared" si="250"/>
        <v/>
      </c>
      <c r="GB125" s="455" t="str">
        <f t="shared" si="250"/>
        <v/>
      </c>
      <c r="GC125" s="455" t="str">
        <f t="shared" si="250"/>
        <v/>
      </c>
      <c r="GD125" s="455" t="str">
        <f t="shared" si="250"/>
        <v/>
      </c>
      <c r="GE125" s="455" t="str">
        <f t="shared" si="250"/>
        <v/>
      </c>
      <c r="GF125" s="953" t="str">
        <f t="shared" si="250"/>
        <v/>
      </c>
      <c r="GG125" s="768" t="str">
        <f t="shared" si="250"/>
        <v/>
      </c>
      <c r="GH125" s="455" t="str">
        <f t="shared" si="250"/>
        <v/>
      </c>
      <c r="GI125" s="455" t="str">
        <f t="shared" si="250"/>
        <v/>
      </c>
      <c r="GJ125" s="455" t="str">
        <f t="shared" si="250"/>
        <v/>
      </c>
      <c r="GK125" s="455" t="str">
        <f t="shared" si="250"/>
        <v/>
      </c>
      <c r="GL125" s="455" t="str">
        <f t="shared" si="250"/>
        <v/>
      </c>
      <c r="GM125" s="455" t="str">
        <f t="shared" si="250"/>
        <v/>
      </c>
      <c r="GN125" s="954" t="str">
        <f t="shared" si="250"/>
        <v/>
      </c>
      <c r="GO125" s="768" t="str">
        <f t="shared" si="250"/>
        <v/>
      </c>
      <c r="GP125" s="455" t="str">
        <f t="shared" si="247"/>
        <v/>
      </c>
      <c r="GQ125" s="455" t="str">
        <f t="shared" si="247"/>
        <v/>
      </c>
      <c r="GR125" s="455" t="str">
        <f t="shared" si="247"/>
        <v/>
      </c>
      <c r="GS125" s="455" t="str">
        <f t="shared" si="247"/>
        <v/>
      </c>
      <c r="GT125" s="455" t="str">
        <f t="shared" si="247"/>
        <v/>
      </c>
      <c r="GU125" s="953" t="str">
        <f t="shared" si="247"/>
        <v/>
      </c>
      <c r="GV125" s="768" t="str">
        <f t="shared" si="247"/>
        <v/>
      </c>
      <c r="GW125" s="455" t="str">
        <f t="shared" si="247"/>
        <v/>
      </c>
      <c r="GX125" s="455" t="str">
        <f t="shared" si="247"/>
        <v/>
      </c>
      <c r="GY125" s="455" t="str">
        <f t="shared" si="247"/>
        <v/>
      </c>
      <c r="GZ125" s="455" t="str">
        <f t="shared" si="247"/>
        <v/>
      </c>
      <c r="HA125" s="455" t="str">
        <f t="shared" si="247"/>
        <v/>
      </c>
      <c r="HB125" s="953" t="str">
        <f t="shared" si="247"/>
        <v/>
      </c>
      <c r="HC125" s="768" t="str">
        <f t="shared" si="247"/>
        <v/>
      </c>
      <c r="HD125" s="455" t="str">
        <f t="shared" si="247"/>
        <v/>
      </c>
      <c r="HE125" s="455" t="str">
        <f t="shared" si="247"/>
        <v/>
      </c>
      <c r="HF125" s="455" t="str">
        <f t="shared" si="247"/>
        <v/>
      </c>
      <c r="HG125" s="455" t="str">
        <f t="shared" si="247"/>
        <v/>
      </c>
      <c r="HH125" s="455" t="str">
        <f t="shared" si="247"/>
        <v/>
      </c>
      <c r="HI125" s="953" t="str">
        <f t="shared" si="247"/>
        <v/>
      </c>
      <c r="HJ125" s="768" t="str">
        <f t="shared" si="247"/>
        <v/>
      </c>
      <c r="HK125" s="455" t="str">
        <f t="shared" si="247"/>
        <v/>
      </c>
      <c r="HL125" s="455" t="str">
        <f t="shared" si="247"/>
        <v/>
      </c>
      <c r="HM125" s="455" t="str">
        <f t="shared" si="247"/>
        <v/>
      </c>
      <c r="HN125" s="455" t="str">
        <f t="shared" si="247"/>
        <v/>
      </c>
      <c r="HO125" s="455" t="str">
        <f t="shared" si="247"/>
        <v/>
      </c>
      <c r="HP125" s="953" t="str">
        <f t="shared" si="247"/>
        <v/>
      </c>
      <c r="HQ125" s="768" t="str">
        <f t="shared" si="247"/>
        <v/>
      </c>
      <c r="HR125" s="455" t="str">
        <f t="shared" si="247"/>
        <v/>
      </c>
      <c r="HS125" s="455" t="str">
        <f t="shared" si="247"/>
        <v/>
      </c>
      <c r="HT125" s="455" t="str">
        <f t="shared" si="247"/>
        <v/>
      </c>
      <c r="HU125" s="455" t="str">
        <f t="shared" si="247"/>
        <v/>
      </c>
      <c r="HV125" s="455" t="str">
        <f t="shared" si="247"/>
        <v/>
      </c>
      <c r="HW125" s="953" t="str">
        <f t="shared" si="247"/>
        <v/>
      </c>
      <c r="HX125" s="768" t="str">
        <f t="shared" si="247"/>
        <v/>
      </c>
      <c r="HY125" s="455" t="str">
        <f t="shared" si="247"/>
        <v/>
      </c>
      <c r="HZ125" s="455" t="str">
        <f t="shared" si="247"/>
        <v/>
      </c>
      <c r="IA125" s="455" t="str">
        <f t="shared" si="247"/>
        <v/>
      </c>
      <c r="IB125" s="455" t="str">
        <f t="shared" si="247"/>
        <v/>
      </c>
      <c r="IC125" s="455" t="str">
        <f t="shared" si="247"/>
        <v/>
      </c>
      <c r="ID125" s="953" t="str">
        <f t="shared" si="247"/>
        <v/>
      </c>
      <c r="IE125" s="768" t="str">
        <f t="shared" si="247"/>
        <v/>
      </c>
      <c r="IF125" s="455" t="str">
        <f t="shared" si="247"/>
        <v/>
      </c>
      <c r="IG125" s="455" t="str">
        <f t="shared" si="247"/>
        <v/>
      </c>
      <c r="IH125" s="455" t="str">
        <f t="shared" si="247"/>
        <v/>
      </c>
      <c r="II125" s="455" t="str">
        <f t="shared" si="247"/>
        <v/>
      </c>
      <c r="IJ125" s="455" t="str">
        <f t="shared" si="247"/>
        <v/>
      </c>
      <c r="IK125" s="953" t="str">
        <f t="shared" si="247"/>
        <v/>
      </c>
      <c r="IL125" s="768" t="str">
        <f t="shared" si="247"/>
        <v/>
      </c>
      <c r="IM125" s="455" t="str">
        <f t="shared" si="247"/>
        <v/>
      </c>
      <c r="IN125" s="455" t="str">
        <f t="shared" si="247"/>
        <v/>
      </c>
      <c r="IO125" s="455" t="str">
        <f t="shared" si="247"/>
        <v/>
      </c>
      <c r="IP125" s="455" t="str">
        <f t="shared" si="247"/>
        <v/>
      </c>
      <c r="IQ125" s="455" t="str">
        <f t="shared" si="247"/>
        <v/>
      </c>
      <c r="IR125" s="953" t="str">
        <f t="shared" si="247"/>
        <v/>
      </c>
      <c r="IS125" s="768" t="str">
        <f t="shared" si="247"/>
        <v/>
      </c>
      <c r="IT125" s="455" t="str">
        <f t="shared" si="247"/>
        <v/>
      </c>
      <c r="IU125" s="455" t="str">
        <f t="shared" si="247"/>
        <v/>
      </c>
      <c r="IV125" s="455" t="str">
        <f t="shared" si="247"/>
        <v/>
      </c>
      <c r="IW125" s="455" t="str">
        <f t="shared" si="247"/>
        <v/>
      </c>
      <c r="IX125" s="455" t="str">
        <f t="shared" si="247"/>
        <v/>
      </c>
      <c r="IY125" s="954" t="str">
        <f t="shared" si="247"/>
        <v/>
      </c>
      <c r="IZ125" s="768" t="str">
        <f t="shared" si="247"/>
        <v/>
      </c>
      <c r="JA125" s="455" t="str">
        <f t="shared" si="237"/>
        <v/>
      </c>
      <c r="JB125" s="455" t="str">
        <f t="shared" si="251"/>
        <v/>
      </c>
      <c r="JC125" s="455" t="str">
        <f t="shared" si="251"/>
        <v/>
      </c>
      <c r="JD125" s="455" t="str">
        <f t="shared" si="251"/>
        <v/>
      </c>
      <c r="JE125" s="455" t="str">
        <f t="shared" si="251"/>
        <v/>
      </c>
      <c r="JF125" s="953" t="str">
        <f t="shared" si="251"/>
        <v/>
      </c>
      <c r="JG125" s="768" t="str">
        <f t="shared" si="251"/>
        <v/>
      </c>
      <c r="JH125" s="455" t="str">
        <f t="shared" si="251"/>
        <v/>
      </c>
      <c r="JI125" s="455" t="str">
        <f t="shared" si="251"/>
        <v/>
      </c>
      <c r="JJ125" s="455" t="str">
        <f t="shared" si="251"/>
        <v/>
      </c>
      <c r="JK125" s="455" t="str">
        <f t="shared" si="251"/>
        <v/>
      </c>
      <c r="JL125" s="455" t="str">
        <f t="shared" si="251"/>
        <v/>
      </c>
      <c r="JM125" s="953" t="str">
        <f t="shared" si="251"/>
        <v/>
      </c>
      <c r="JN125" s="768" t="str">
        <f t="shared" si="251"/>
        <v/>
      </c>
      <c r="JO125" s="455" t="str">
        <f t="shared" si="251"/>
        <v/>
      </c>
      <c r="JP125" s="455" t="str">
        <f t="shared" si="251"/>
        <v/>
      </c>
      <c r="JQ125" s="455" t="str">
        <f t="shared" si="251"/>
        <v/>
      </c>
      <c r="JR125" s="455" t="str">
        <f t="shared" si="251"/>
        <v/>
      </c>
      <c r="JS125" s="455" t="str">
        <f t="shared" si="251"/>
        <v/>
      </c>
      <c r="JT125" s="953" t="str">
        <f t="shared" si="251"/>
        <v/>
      </c>
      <c r="JU125" s="768" t="str">
        <f t="shared" si="251"/>
        <v/>
      </c>
      <c r="JV125" s="455" t="str">
        <f t="shared" si="251"/>
        <v/>
      </c>
      <c r="JW125" s="455" t="str">
        <f t="shared" si="251"/>
        <v/>
      </c>
      <c r="JX125" s="455" t="str">
        <f t="shared" si="251"/>
        <v/>
      </c>
      <c r="JY125" s="455" t="str">
        <f t="shared" si="251"/>
        <v/>
      </c>
      <c r="JZ125" s="455" t="str">
        <f t="shared" si="251"/>
        <v/>
      </c>
      <c r="KA125" s="953" t="str">
        <f t="shared" si="251"/>
        <v/>
      </c>
      <c r="KB125" s="768" t="str">
        <f t="shared" si="251"/>
        <v/>
      </c>
      <c r="KC125" s="455" t="str">
        <f t="shared" si="251"/>
        <v/>
      </c>
      <c r="KD125" s="455" t="str">
        <f t="shared" si="251"/>
        <v/>
      </c>
      <c r="KE125" s="455" t="str">
        <f t="shared" si="251"/>
        <v/>
      </c>
      <c r="KF125" s="455" t="str">
        <f t="shared" si="251"/>
        <v/>
      </c>
      <c r="KG125" s="455" t="str">
        <f t="shared" si="251"/>
        <v/>
      </c>
      <c r="KH125" s="953" t="str">
        <f t="shared" si="251"/>
        <v/>
      </c>
      <c r="KI125" s="768" t="str">
        <f t="shared" si="251"/>
        <v/>
      </c>
      <c r="KJ125" s="455" t="str">
        <f t="shared" si="251"/>
        <v/>
      </c>
      <c r="KK125" s="455" t="str">
        <f t="shared" si="251"/>
        <v/>
      </c>
      <c r="KL125" s="455" t="str">
        <f t="shared" si="251"/>
        <v/>
      </c>
      <c r="KM125" s="455" t="str">
        <f t="shared" si="251"/>
        <v/>
      </c>
      <c r="KN125" s="455" t="str">
        <f t="shared" si="251"/>
        <v/>
      </c>
      <c r="KO125" s="953" t="str">
        <f t="shared" si="251"/>
        <v/>
      </c>
      <c r="KP125" s="768" t="str">
        <f t="shared" si="251"/>
        <v/>
      </c>
      <c r="KQ125" s="455" t="str">
        <f t="shared" si="251"/>
        <v/>
      </c>
      <c r="KR125" s="455" t="str">
        <f t="shared" si="251"/>
        <v/>
      </c>
      <c r="KS125" s="455" t="str">
        <f t="shared" si="251"/>
        <v/>
      </c>
      <c r="KT125" s="455" t="str">
        <f t="shared" si="251"/>
        <v/>
      </c>
      <c r="KU125" s="455" t="str">
        <f t="shared" si="251"/>
        <v/>
      </c>
      <c r="KV125" s="953" t="str">
        <f t="shared" si="251"/>
        <v/>
      </c>
      <c r="KW125" s="768" t="str">
        <f t="shared" si="251"/>
        <v/>
      </c>
      <c r="KX125" s="455" t="str">
        <f t="shared" si="251"/>
        <v/>
      </c>
      <c r="KY125" s="455" t="str">
        <f t="shared" si="251"/>
        <v/>
      </c>
      <c r="KZ125" s="455" t="str">
        <f t="shared" si="251"/>
        <v/>
      </c>
      <c r="LA125" s="455" t="str">
        <f t="shared" si="251"/>
        <v/>
      </c>
      <c r="LB125" s="455" t="str">
        <f t="shared" si="251"/>
        <v/>
      </c>
      <c r="LC125" s="954" t="str">
        <f t="shared" si="251"/>
        <v/>
      </c>
      <c r="LD125" s="768" t="str">
        <f t="shared" si="251"/>
        <v/>
      </c>
      <c r="LE125" s="455" t="str">
        <f t="shared" si="251"/>
        <v/>
      </c>
      <c r="LF125" s="455" t="str">
        <f t="shared" si="251"/>
        <v/>
      </c>
      <c r="LG125" s="455" t="str">
        <f t="shared" si="251"/>
        <v/>
      </c>
      <c r="LH125" s="455" t="str">
        <f t="shared" si="251"/>
        <v/>
      </c>
      <c r="LI125" s="455" t="str">
        <f t="shared" si="251"/>
        <v/>
      </c>
      <c r="LJ125" s="953" t="str">
        <f t="shared" si="251"/>
        <v/>
      </c>
      <c r="LK125" s="768" t="str">
        <f t="shared" si="251"/>
        <v/>
      </c>
      <c r="LL125" s="455" t="str">
        <f t="shared" si="251"/>
        <v/>
      </c>
      <c r="LM125" s="455" t="str">
        <f t="shared" si="251"/>
        <v/>
      </c>
      <c r="LN125" s="455" t="str">
        <f t="shared" si="248"/>
        <v/>
      </c>
      <c r="LO125" s="455" t="str">
        <f t="shared" si="248"/>
        <v/>
      </c>
      <c r="LP125" s="455" t="str">
        <f t="shared" si="248"/>
        <v/>
      </c>
      <c r="LQ125" s="953" t="str">
        <f t="shared" si="248"/>
        <v/>
      </c>
      <c r="LR125" s="768" t="str">
        <f t="shared" si="248"/>
        <v/>
      </c>
      <c r="LS125" s="455" t="str">
        <f t="shared" si="248"/>
        <v/>
      </c>
      <c r="LT125" s="455" t="str">
        <f t="shared" si="248"/>
        <v/>
      </c>
      <c r="LU125" s="455" t="str">
        <f t="shared" si="248"/>
        <v/>
      </c>
      <c r="LV125" s="455" t="str">
        <f t="shared" si="248"/>
        <v/>
      </c>
      <c r="LW125" s="455" t="str">
        <f t="shared" si="248"/>
        <v/>
      </c>
      <c r="LX125" s="953" t="str">
        <f t="shared" si="248"/>
        <v/>
      </c>
      <c r="LY125" s="768" t="str">
        <f t="shared" si="248"/>
        <v/>
      </c>
      <c r="LZ125" s="455" t="str">
        <f t="shared" si="248"/>
        <v/>
      </c>
      <c r="MA125" s="455" t="str">
        <f t="shared" si="248"/>
        <v/>
      </c>
      <c r="MB125" s="455" t="str">
        <f t="shared" si="248"/>
        <v/>
      </c>
      <c r="MC125" s="455" t="str">
        <f t="shared" si="248"/>
        <v/>
      </c>
      <c r="MD125" s="455" t="str">
        <f t="shared" si="248"/>
        <v/>
      </c>
      <c r="ME125" s="953" t="str">
        <f t="shared" si="248"/>
        <v/>
      </c>
      <c r="MF125" s="768" t="str">
        <f t="shared" si="248"/>
        <v/>
      </c>
      <c r="MG125" s="455" t="str">
        <f t="shared" si="248"/>
        <v/>
      </c>
      <c r="MH125" s="455" t="str">
        <f t="shared" si="248"/>
        <v/>
      </c>
      <c r="MI125" s="455" t="str">
        <f t="shared" si="248"/>
        <v/>
      </c>
      <c r="MJ125" s="455" t="str">
        <f t="shared" si="248"/>
        <v/>
      </c>
      <c r="MK125" s="455" t="str">
        <f t="shared" si="248"/>
        <v/>
      </c>
      <c r="ML125" s="953" t="str">
        <f t="shared" si="248"/>
        <v/>
      </c>
      <c r="MM125" s="768" t="str">
        <f t="shared" si="248"/>
        <v/>
      </c>
      <c r="MN125" s="455" t="str">
        <f t="shared" si="248"/>
        <v/>
      </c>
      <c r="MO125" s="455" t="str">
        <f t="shared" si="248"/>
        <v/>
      </c>
      <c r="MP125" s="455" t="str">
        <f t="shared" si="248"/>
        <v/>
      </c>
      <c r="MQ125" s="455" t="str">
        <f t="shared" si="248"/>
        <v/>
      </c>
      <c r="MR125" s="455" t="str">
        <f t="shared" si="248"/>
        <v/>
      </c>
      <c r="MS125" s="953" t="str">
        <f t="shared" si="248"/>
        <v/>
      </c>
      <c r="MT125" s="768" t="str">
        <f t="shared" si="248"/>
        <v/>
      </c>
      <c r="MU125" s="455" t="str">
        <f t="shared" si="248"/>
        <v/>
      </c>
      <c r="MV125" s="455" t="str">
        <f t="shared" si="248"/>
        <v/>
      </c>
      <c r="MW125" s="455" t="str">
        <f t="shared" si="248"/>
        <v/>
      </c>
      <c r="MX125" s="455" t="str">
        <f t="shared" si="248"/>
        <v/>
      </c>
      <c r="MY125" s="455" t="str">
        <f t="shared" si="248"/>
        <v/>
      </c>
      <c r="MZ125" s="953" t="str">
        <f t="shared" si="248"/>
        <v/>
      </c>
      <c r="NA125" s="768" t="str">
        <f t="shared" si="248"/>
        <v/>
      </c>
      <c r="NB125" s="455" t="str">
        <f t="shared" si="248"/>
        <v/>
      </c>
      <c r="NC125" s="455" t="str">
        <f t="shared" si="248"/>
        <v/>
      </c>
      <c r="ND125" s="455" t="str">
        <f t="shared" si="248"/>
        <v/>
      </c>
      <c r="NE125" s="455" t="str">
        <f t="shared" si="248"/>
        <v/>
      </c>
      <c r="NF125" s="455" t="str">
        <f t="shared" si="248"/>
        <v/>
      </c>
      <c r="NG125" s="954" t="str">
        <f t="shared" si="248"/>
        <v/>
      </c>
      <c r="NH125" s="768" t="str">
        <f t="shared" si="248"/>
        <v/>
      </c>
      <c r="NI125" s="455" t="str">
        <f t="shared" si="248"/>
        <v/>
      </c>
      <c r="NJ125" s="455" t="str">
        <f t="shared" si="248"/>
        <v/>
      </c>
      <c r="NK125" s="455" t="str">
        <f t="shared" si="248"/>
        <v/>
      </c>
      <c r="NL125" s="455" t="str">
        <f t="shared" si="248"/>
        <v/>
      </c>
      <c r="NM125" s="455" t="str">
        <f t="shared" si="248"/>
        <v/>
      </c>
      <c r="NN125" s="953" t="str">
        <f t="shared" si="248"/>
        <v/>
      </c>
      <c r="NO125" s="83"/>
      <c r="NP125" s="83"/>
      <c r="NQ125" s="83"/>
      <c r="NR125" s="83"/>
      <c r="NS125" s="83"/>
      <c r="NT125" s="83"/>
      <c r="NU125" s="83"/>
      <c r="NV125" s="83"/>
      <c r="NW125" s="83"/>
      <c r="NX125" s="83"/>
      <c r="NY125" s="83"/>
      <c r="NZ125" s="83"/>
      <c r="OA125" s="83"/>
      <c r="OB125" s="83"/>
      <c r="OC125" s="83"/>
      <c r="OD125" s="83"/>
      <c r="OE125" s="83"/>
      <c r="OF125" s="83"/>
      <c r="OG125" s="83"/>
      <c r="OH125" s="83"/>
      <c r="OI125" s="83"/>
      <c r="OJ125" s="83"/>
      <c r="OK125" s="83"/>
      <c r="OL125" s="83"/>
      <c r="OM125" s="83"/>
      <c r="ON125" s="83"/>
      <c r="OO125" s="83"/>
      <c r="OP125" s="83"/>
      <c r="OQ125" s="83"/>
      <c r="OR125" s="83"/>
      <c r="OS125" s="83"/>
      <c r="OT125" s="83"/>
      <c r="OU125" s="83"/>
      <c r="OV125" s="83"/>
      <c r="OW125" s="83"/>
      <c r="OX125" s="83"/>
      <c r="OY125" s="83"/>
      <c r="OZ125" s="83"/>
      <c r="PA125" s="83"/>
      <c r="PB125" s="83"/>
      <c r="PC125" s="83"/>
      <c r="PD125" s="83"/>
      <c r="PE125" s="83"/>
      <c r="PF125" s="83"/>
      <c r="PG125" s="83"/>
      <c r="PH125" s="83"/>
      <c r="PI125" s="83"/>
      <c r="PJ125" s="83"/>
      <c r="PK125" s="83"/>
      <c r="PL125" s="83"/>
      <c r="PM125" s="83"/>
      <c r="PN125" s="83"/>
      <c r="PO125" s="83"/>
      <c r="PP125" s="83"/>
      <c r="PQ125" s="83"/>
      <c r="PR125" s="83"/>
      <c r="PS125" s="83"/>
      <c r="PT125" s="83"/>
      <c r="PU125" s="83"/>
      <c r="PV125" s="83"/>
      <c r="PW125" s="83"/>
      <c r="PX125" s="83"/>
      <c r="PY125" s="83"/>
      <c r="PZ125" s="83"/>
      <c r="QA125" s="83"/>
      <c r="QB125" s="83"/>
      <c r="QC125" s="83"/>
      <c r="QD125" s="83"/>
      <c r="QE125" s="83"/>
      <c r="QF125" s="83"/>
      <c r="QG125" s="83"/>
      <c r="QH125" s="83"/>
      <c r="QI125" s="83"/>
      <c r="QJ125" s="83"/>
      <c r="QK125" s="83"/>
      <c r="QL125" s="83"/>
      <c r="QM125" s="83"/>
      <c r="QN125" s="83"/>
      <c r="QO125" s="83"/>
      <c r="QP125" s="83"/>
      <c r="QQ125" s="83"/>
      <c r="QR125" s="83"/>
      <c r="QS125" s="83"/>
      <c r="QT125" s="83"/>
      <c r="QU125" s="83"/>
      <c r="QV125" s="83"/>
      <c r="QW125" s="83"/>
      <c r="QX125" s="83"/>
      <c r="QY125" s="83"/>
      <c r="QZ125" s="83"/>
      <c r="RA125" s="83"/>
      <c r="RB125" s="83"/>
      <c r="RC125" s="83"/>
      <c r="RD125" s="83"/>
      <c r="RE125" s="83"/>
      <c r="RF125" s="83"/>
      <c r="RG125" s="83"/>
      <c r="RH125" s="83"/>
      <c r="RI125" s="83"/>
      <c r="RJ125" s="83"/>
      <c r="RK125" s="83"/>
      <c r="RL125" s="83"/>
      <c r="RM125" s="83"/>
      <c r="RN125" s="83"/>
      <c r="RO125" s="83"/>
      <c r="RP125" s="83"/>
      <c r="RQ125" s="83"/>
      <c r="RR125" s="83"/>
      <c r="RS125" s="83"/>
      <c r="RT125" s="83"/>
      <c r="RU125" s="83"/>
      <c r="RV125" s="83"/>
      <c r="RW125" s="83"/>
      <c r="RX125" s="83"/>
      <c r="RY125" s="83"/>
      <c r="RZ125" s="83"/>
      <c r="SA125" s="83"/>
      <c r="SB125" s="83"/>
      <c r="SC125" s="83"/>
      <c r="SD125" s="83"/>
      <c r="SE125" s="83"/>
      <c r="SF125" s="83"/>
      <c r="SG125" s="83"/>
      <c r="SH125" s="83"/>
      <c r="SI125" s="83"/>
      <c r="SJ125" s="83"/>
      <c r="SK125" s="83"/>
      <c r="SL125" s="83"/>
      <c r="SM125" s="83"/>
      <c r="SN125" s="83"/>
      <c r="SO125" s="83"/>
      <c r="SP125" s="83"/>
      <c r="SQ125" s="83"/>
      <c r="SR125" s="83"/>
      <c r="SS125" s="83"/>
      <c r="ST125" s="83"/>
      <c r="SU125" s="83"/>
      <c r="SV125" s="83"/>
      <c r="SW125" s="83"/>
      <c r="SX125" s="83"/>
      <c r="SY125" s="83"/>
      <c r="SZ125" s="83"/>
      <c r="TA125" s="83"/>
      <c r="TB125" s="83"/>
      <c r="TC125" s="83"/>
      <c r="TD125" s="83"/>
      <c r="TE125" s="83"/>
      <c r="TF125" s="83"/>
      <c r="TG125" s="83"/>
      <c r="TH125" s="83"/>
      <c r="TI125" s="83"/>
      <c r="TJ125" s="83"/>
      <c r="TK125" s="83"/>
      <c r="TL125" s="83"/>
      <c r="TM125" s="83"/>
      <c r="TN125" s="83"/>
      <c r="TO125" s="83"/>
      <c r="TP125" s="83"/>
      <c r="TQ125" s="83"/>
      <c r="TR125" s="83"/>
      <c r="TS125" s="83"/>
      <c r="TT125" s="83"/>
      <c r="TU125" s="83"/>
      <c r="TV125" s="83"/>
      <c r="TW125" s="83"/>
      <c r="TX125" s="83"/>
      <c r="TY125" s="83"/>
      <c r="TZ125" s="83"/>
      <c r="UA125" s="83"/>
      <c r="UB125" s="83"/>
      <c r="UC125" s="83"/>
      <c r="UD125" s="83"/>
      <c r="UE125" s="83"/>
      <c r="UF125" s="83"/>
      <c r="UG125" s="83"/>
      <c r="UH125" s="83"/>
      <c r="UI125" s="83"/>
      <c r="UJ125" s="83"/>
      <c r="UK125" s="83"/>
      <c r="UL125" s="83"/>
      <c r="UM125" s="83"/>
      <c r="UN125" s="83"/>
      <c r="UO125" s="83"/>
      <c r="UP125" s="83"/>
      <c r="UQ125" s="83"/>
    </row>
    <row r="126" spans="1:564" s="1" customFormat="1" hidden="1" x14ac:dyDescent="0.2">
      <c r="A126" s="938">
        <f>alapadatok!A107</f>
        <v>11</v>
      </c>
      <c r="B126" s="678" t="str">
        <f>IF(alapadatok!C107="","",alapadatok!C107)</f>
        <v/>
      </c>
      <c r="C126" s="584" t="str">
        <f>IF(alapadatok!B107="","",alapadatok!B107)</f>
        <v/>
      </c>
      <c r="D126" s="584" t="str">
        <f>IF(alapadatok!D107="","",alapadatok!D107)</f>
        <v/>
      </c>
      <c r="E126" s="948" t="str">
        <f>IF(alapadatok!K107="","",alapadatok!K107)</f>
        <v/>
      </c>
      <c r="F126" s="952" t="str">
        <f t="shared" si="249"/>
        <v/>
      </c>
      <c r="G126" s="953" t="str">
        <f t="shared" si="249"/>
        <v/>
      </c>
      <c r="H126" s="768" t="str">
        <f t="shared" si="249"/>
        <v/>
      </c>
      <c r="I126" s="455" t="str">
        <f t="shared" si="249"/>
        <v/>
      </c>
      <c r="J126" s="455" t="str">
        <f t="shared" si="249"/>
        <v/>
      </c>
      <c r="K126" s="455" t="str">
        <f t="shared" si="249"/>
        <v/>
      </c>
      <c r="L126" s="455" t="str">
        <f t="shared" si="249"/>
        <v/>
      </c>
      <c r="M126" s="455" t="str">
        <f t="shared" si="249"/>
        <v/>
      </c>
      <c r="N126" s="953" t="str">
        <f t="shared" si="249"/>
        <v/>
      </c>
      <c r="O126" s="768" t="str">
        <f t="shared" si="249"/>
        <v/>
      </c>
      <c r="P126" s="455" t="str">
        <f t="shared" si="249"/>
        <v/>
      </c>
      <c r="Q126" s="455" t="str">
        <f t="shared" si="249"/>
        <v/>
      </c>
      <c r="R126" s="455" t="str">
        <f t="shared" si="249"/>
        <v/>
      </c>
      <c r="S126" s="455" t="str">
        <f t="shared" si="249"/>
        <v/>
      </c>
      <c r="T126" s="455" t="str">
        <f t="shared" si="249"/>
        <v/>
      </c>
      <c r="U126" s="953" t="str">
        <f t="shared" si="249"/>
        <v/>
      </c>
      <c r="V126" s="768" t="str">
        <f t="shared" si="249"/>
        <v/>
      </c>
      <c r="W126" s="455" t="str">
        <f t="shared" si="249"/>
        <v/>
      </c>
      <c r="X126" s="455" t="str">
        <f t="shared" si="249"/>
        <v/>
      </c>
      <c r="Y126" s="455" t="str">
        <f t="shared" si="249"/>
        <v/>
      </c>
      <c r="Z126" s="455" t="str">
        <f t="shared" si="249"/>
        <v/>
      </c>
      <c r="AA126" s="455" t="str">
        <f t="shared" si="249"/>
        <v/>
      </c>
      <c r="AB126" s="953" t="str">
        <f t="shared" si="249"/>
        <v/>
      </c>
      <c r="AC126" s="768" t="str">
        <f t="shared" si="249"/>
        <v/>
      </c>
      <c r="AD126" s="455" t="str">
        <f t="shared" si="249"/>
        <v/>
      </c>
      <c r="AE126" s="455" t="str">
        <f t="shared" si="249"/>
        <v/>
      </c>
      <c r="AF126" s="455" t="str">
        <f t="shared" si="249"/>
        <v/>
      </c>
      <c r="AG126" s="455" t="str">
        <f t="shared" si="249"/>
        <v/>
      </c>
      <c r="AH126" s="455" t="str">
        <f t="shared" si="249"/>
        <v/>
      </c>
      <c r="AI126" s="953" t="str">
        <f t="shared" si="249"/>
        <v/>
      </c>
      <c r="AJ126" s="768" t="str">
        <f t="shared" si="249"/>
        <v/>
      </c>
      <c r="AK126" s="455" t="str">
        <f t="shared" si="249"/>
        <v/>
      </c>
      <c r="AL126" s="455" t="str">
        <f t="shared" si="249"/>
        <v/>
      </c>
      <c r="AM126" s="455" t="str">
        <f t="shared" si="249"/>
        <v/>
      </c>
      <c r="AN126" s="455" t="str">
        <f t="shared" si="249"/>
        <v/>
      </c>
      <c r="AO126" s="455" t="str">
        <f t="shared" si="249"/>
        <v/>
      </c>
      <c r="AP126" s="953" t="str">
        <f t="shared" si="249"/>
        <v/>
      </c>
      <c r="AQ126" s="768" t="str">
        <f t="shared" si="249"/>
        <v/>
      </c>
      <c r="AR126" s="455" t="str">
        <f t="shared" si="249"/>
        <v/>
      </c>
      <c r="AS126" s="455" t="str">
        <f t="shared" si="249"/>
        <v/>
      </c>
      <c r="AT126" s="455" t="str">
        <f t="shared" si="249"/>
        <v/>
      </c>
      <c r="AU126" s="455" t="str">
        <f t="shared" si="249"/>
        <v/>
      </c>
      <c r="AV126" s="455" t="str">
        <f t="shared" si="249"/>
        <v/>
      </c>
      <c r="AW126" s="953" t="str">
        <f t="shared" si="249"/>
        <v/>
      </c>
      <c r="AX126" s="768" t="str">
        <f t="shared" si="249"/>
        <v/>
      </c>
      <c r="AY126" s="455" t="str">
        <f t="shared" si="249"/>
        <v/>
      </c>
      <c r="AZ126" s="455" t="str">
        <f t="shared" si="249"/>
        <v/>
      </c>
      <c r="BA126" s="455" t="str">
        <f t="shared" si="249"/>
        <v/>
      </c>
      <c r="BB126" s="455" t="str">
        <f t="shared" si="249"/>
        <v/>
      </c>
      <c r="BC126" s="455" t="str">
        <f t="shared" si="249"/>
        <v/>
      </c>
      <c r="BD126" s="953" t="str">
        <f t="shared" si="249"/>
        <v/>
      </c>
      <c r="BE126" s="768" t="str">
        <f t="shared" si="249"/>
        <v/>
      </c>
      <c r="BF126" s="455" t="str">
        <f t="shared" si="249"/>
        <v/>
      </c>
      <c r="BG126" s="455" t="str">
        <f t="shared" si="249"/>
        <v/>
      </c>
      <c r="BH126" s="455" t="str">
        <f t="shared" si="249"/>
        <v/>
      </c>
      <c r="BI126" s="455" t="str">
        <f t="shared" si="249"/>
        <v/>
      </c>
      <c r="BJ126" s="455" t="str">
        <f t="shared" si="249"/>
        <v/>
      </c>
      <c r="BK126" s="953" t="str">
        <f t="shared" si="249"/>
        <v/>
      </c>
      <c r="BL126" s="768" t="str">
        <f t="shared" si="249"/>
        <v/>
      </c>
      <c r="BM126" s="455" t="str">
        <f t="shared" si="249"/>
        <v/>
      </c>
      <c r="BN126" s="455" t="str">
        <f t="shared" si="249"/>
        <v/>
      </c>
      <c r="BO126" s="455" t="str">
        <f t="shared" si="249"/>
        <v/>
      </c>
      <c r="BP126" s="455" t="str">
        <f t="shared" si="249"/>
        <v/>
      </c>
      <c r="BQ126" s="455" t="str">
        <f t="shared" si="249"/>
        <v/>
      </c>
      <c r="BR126" s="953" t="str">
        <f t="shared" si="246"/>
        <v/>
      </c>
      <c r="BS126" s="768" t="str">
        <f t="shared" si="246"/>
        <v/>
      </c>
      <c r="BT126" s="455" t="str">
        <f t="shared" si="246"/>
        <v/>
      </c>
      <c r="BU126" s="455" t="str">
        <f t="shared" si="246"/>
        <v/>
      </c>
      <c r="BV126" s="455" t="str">
        <f t="shared" si="246"/>
        <v/>
      </c>
      <c r="BW126" s="455" t="str">
        <f t="shared" si="246"/>
        <v/>
      </c>
      <c r="BX126" s="455" t="str">
        <f t="shared" si="246"/>
        <v/>
      </c>
      <c r="BY126" s="953" t="str">
        <f t="shared" si="246"/>
        <v/>
      </c>
      <c r="BZ126" s="768" t="str">
        <f t="shared" si="246"/>
        <v/>
      </c>
      <c r="CA126" s="455" t="str">
        <f t="shared" si="246"/>
        <v/>
      </c>
      <c r="CB126" s="455" t="str">
        <f t="shared" si="246"/>
        <v/>
      </c>
      <c r="CC126" s="455" t="str">
        <f t="shared" si="246"/>
        <v/>
      </c>
      <c r="CD126" s="455" t="str">
        <f t="shared" si="246"/>
        <v/>
      </c>
      <c r="CE126" s="455" t="str">
        <f t="shared" si="246"/>
        <v/>
      </c>
      <c r="CF126" s="953" t="str">
        <f t="shared" si="246"/>
        <v/>
      </c>
      <c r="CG126" s="768" t="str">
        <f t="shared" si="246"/>
        <v/>
      </c>
      <c r="CH126" s="455" t="str">
        <f t="shared" si="246"/>
        <v/>
      </c>
      <c r="CI126" s="455" t="str">
        <f t="shared" si="246"/>
        <v/>
      </c>
      <c r="CJ126" s="455" t="str">
        <f t="shared" si="246"/>
        <v/>
      </c>
      <c r="CK126" s="455" t="str">
        <f t="shared" si="246"/>
        <v/>
      </c>
      <c r="CL126" s="455" t="str">
        <f t="shared" si="246"/>
        <v/>
      </c>
      <c r="CM126" s="953" t="str">
        <f t="shared" si="246"/>
        <v/>
      </c>
      <c r="CN126" s="768" t="str">
        <f t="shared" si="246"/>
        <v/>
      </c>
      <c r="CO126" s="455" t="str">
        <f t="shared" si="246"/>
        <v/>
      </c>
      <c r="CP126" s="455" t="str">
        <f t="shared" si="246"/>
        <v/>
      </c>
      <c r="CQ126" s="455" t="str">
        <f t="shared" si="246"/>
        <v/>
      </c>
      <c r="CR126" s="455" t="str">
        <f t="shared" si="246"/>
        <v/>
      </c>
      <c r="CS126" s="455" t="str">
        <f t="shared" si="246"/>
        <v/>
      </c>
      <c r="CT126" s="953" t="str">
        <f t="shared" si="246"/>
        <v/>
      </c>
      <c r="CU126" s="952" t="str">
        <f t="shared" si="246"/>
        <v/>
      </c>
      <c r="CV126" s="455" t="str">
        <f t="shared" si="246"/>
        <v/>
      </c>
      <c r="CW126" s="455" t="str">
        <f t="shared" si="246"/>
        <v/>
      </c>
      <c r="CX126" s="455" t="str">
        <f t="shared" si="246"/>
        <v/>
      </c>
      <c r="CY126" s="455" t="str">
        <f t="shared" si="246"/>
        <v/>
      </c>
      <c r="CZ126" s="455" t="str">
        <f t="shared" si="246"/>
        <v/>
      </c>
      <c r="DA126" s="953" t="str">
        <f t="shared" si="246"/>
        <v/>
      </c>
      <c r="DB126" s="768" t="str">
        <f t="shared" si="246"/>
        <v/>
      </c>
      <c r="DC126" s="455" t="str">
        <f t="shared" si="246"/>
        <v/>
      </c>
      <c r="DD126" s="455" t="str">
        <f t="shared" si="246"/>
        <v/>
      </c>
      <c r="DE126" s="455" t="str">
        <f t="shared" si="246"/>
        <v/>
      </c>
      <c r="DF126" s="455" t="str">
        <f t="shared" si="246"/>
        <v/>
      </c>
      <c r="DG126" s="455" t="str">
        <f t="shared" si="246"/>
        <v/>
      </c>
      <c r="DH126" s="953" t="str">
        <f t="shared" si="246"/>
        <v/>
      </c>
      <c r="DI126" s="768" t="str">
        <f t="shared" si="246"/>
        <v/>
      </c>
      <c r="DJ126" s="455" t="str">
        <f t="shared" si="246"/>
        <v/>
      </c>
      <c r="DK126" s="455" t="str">
        <f t="shared" si="246"/>
        <v/>
      </c>
      <c r="DL126" s="455" t="str">
        <f t="shared" si="246"/>
        <v/>
      </c>
      <c r="DM126" s="455" t="str">
        <f t="shared" si="246"/>
        <v/>
      </c>
      <c r="DN126" s="455" t="str">
        <f t="shared" si="246"/>
        <v/>
      </c>
      <c r="DO126" s="953" t="str">
        <f t="shared" si="246"/>
        <v/>
      </c>
      <c r="DP126" s="768" t="str">
        <f t="shared" si="246"/>
        <v/>
      </c>
      <c r="DQ126" s="455" t="str">
        <f t="shared" si="246"/>
        <v/>
      </c>
      <c r="DR126" s="455" t="str">
        <f t="shared" si="246"/>
        <v/>
      </c>
      <c r="DS126" s="455" t="str">
        <f t="shared" si="246"/>
        <v/>
      </c>
      <c r="DT126" s="455" t="str">
        <f t="shared" si="246"/>
        <v/>
      </c>
      <c r="DU126" s="455" t="str">
        <f t="shared" si="246"/>
        <v/>
      </c>
      <c r="DV126" s="953" t="str">
        <f t="shared" si="246"/>
        <v/>
      </c>
      <c r="DW126" s="768" t="str">
        <f t="shared" si="246"/>
        <v/>
      </c>
      <c r="DX126" s="455" t="str">
        <f t="shared" si="246"/>
        <v/>
      </c>
      <c r="DY126" s="455" t="str">
        <f t="shared" si="246"/>
        <v/>
      </c>
      <c r="DZ126" s="455" t="str">
        <f t="shared" si="246"/>
        <v/>
      </c>
      <c r="EA126" s="455" t="str">
        <f t="shared" si="246"/>
        <v/>
      </c>
      <c r="EB126" s="455" t="str">
        <f t="shared" si="246"/>
        <v/>
      </c>
      <c r="EC126" s="954" t="str">
        <f t="shared" si="235"/>
        <v/>
      </c>
      <c r="ED126" s="768" t="str">
        <f t="shared" si="250"/>
        <v/>
      </c>
      <c r="EE126" s="455" t="str">
        <f t="shared" si="250"/>
        <v/>
      </c>
      <c r="EF126" s="455" t="str">
        <f t="shared" si="250"/>
        <v/>
      </c>
      <c r="EG126" s="455" t="str">
        <f t="shared" si="250"/>
        <v/>
      </c>
      <c r="EH126" s="455" t="str">
        <f t="shared" si="250"/>
        <v/>
      </c>
      <c r="EI126" s="455" t="str">
        <f t="shared" si="250"/>
        <v/>
      </c>
      <c r="EJ126" s="953" t="str">
        <f t="shared" si="250"/>
        <v/>
      </c>
      <c r="EK126" s="768" t="str">
        <f t="shared" si="250"/>
        <v/>
      </c>
      <c r="EL126" s="455" t="str">
        <f t="shared" si="250"/>
        <v/>
      </c>
      <c r="EM126" s="455" t="str">
        <f t="shared" si="250"/>
        <v/>
      </c>
      <c r="EN126" s="455" t="str">
        <f t="shared" si="250"/>
        <v/>
      </c>
      <c r="EO126" s="455" t="str">
        <f t="shared" si="250"/>
        <v/>
      </c>
      <c r="EP126" s="455" t="str">
        <f t="shared" si="250"/>
        <v/>
      </c>
      <c r="EQ126" s="953" t="str">
        <f t="shared" si="250"/>
        <v/>
      </c>
      <c r="ER126" s="768" t="str">
        <f t="shared" si="250"/>
        <v/>
      </c>
      <c r="ES126" s="455" t="str">
        <f t="shared" si="250"/>
        <v/>
      </c>
      <c r="ET126" s="455" t="str">
        <f t="shared" si="250"/>
        <v/>
      </c>
      <c r="EU126" s="455" t="str">
        <f t="shared" si="250"/>
        <v/>
      </c>
      <c r="EV126" s="455" t="str">
        <f t="shared" si="250"/>
        <v/>
      </c>
      <c r="EW126" s="455" t="str">
        <f t="shared" si="250"/>
        <v/>
      </c>
      <c r="EX126" s="953" t="str">
        <f t="shared" si="250"/>
        <v/>
      </c>
      <c r="EY126" s="768" t="str">
        <f t="shared" si="250"/>
        <v/>
      </c>
      <c r="EZ126" s="455" t="str">
        <f t="shared" si="250"/>
        <v/>
      </c>
      <c r="FA126" s="455" t="str">
        <f t="shared" si="250"/>
        <v/>
      </c>
      <c r="FB126" s="455" t="str">
        <f t="shared" si="250"/>
        <v/>
      </c>
      <c r="FC126" s="455" t="str">
        <f t="shared" si="250"/>
        <v/>
      </c>
      <c r="FD126" s="455" t="str">
        <f t="shared" si="250"/>
        <v/>
      </c>
      <c r="FE126" s="953" t="str">
        <f t="shared" si="250"/>
        <v/>
      </c>
      <c r="FF126" s="768" t="str">
        <f t="shared" si="250"/>
        <v/>
      </c>
      <c r="FG126" s="455" t="str">
        <f t="shared" si="250"/>
        <v/>
      </c>
      <c r="FH126" s="455" t="str">
        <f t="shared" si="250"/>
        <v/>
      </c>
      <c r="FI126" s="455" t="str">
        <f t="shared" si="250"/>
        <v/>
      </c>
      <c r="FJ126" s="455" t="str">
        <f t="shared" si="250"/>
        <v/>
      </c>
      <c r="FK126" s="455" t="str">
        <f t="shared" si="250"/>
        <v/>
      </c>
      <c r="FL126" s="953" t="str">
        <f t="shared" si="250"/>
        <v/>
      </c>
      <c r="FM126" s="768" t="str">
        <f t="shared" si="250"/>
        <v/>
      </c>
      <c r="FN126" s="455" t="str">
        <f t="shared" si="250"/>
        <v/>
      </c>
      <c r="FO126" s="455" t="str">
        <f t="shared" si="250"/>
        <v/>
      </c>
      <c r="FP126" s="455" t="str">
        <f t="shared" si="250"/>
        <v/>
      </c>
      <c r="FQ126" s="455" t="str">
        <f t="shared" si="250"/>
        <v/>
      </c>
      <c r="FR126" s="455" t="str">
        <f t="shared" si="250"/>
        <v/>
      </c>
      <c r="FS126" s="953" t="str">
        <f t="shared" si="250"/>
        <v/>
      </c>
      <c r="FT126" s="768" t="str">
        <f t="shared" si="250"/>
        <v/>
      </c>
      <c r="FU126" s="455" t="str">
        <f t="shared" si="250"/>
        <v/>
      </c>
      <c r="FV126" s="455" t="str">
        <f t="shared" si="250"/>
        <v/>
      </c>
      <c r="FW126" s="455" t="str">
        <f t="shared" si="250"/>
        <v/>
      </c>
      <c r="FX126" s="455" t="str">
        <f t="shared" si="250"/>
        <v/>
      </c>
      <c r="FY126" s="455" t="str">
        <f t="shared" si="250"/>
        <v/>
      </c>
      <c r="FZ126" s="953" t="str">
        <f t="shared" si="250"/>
        <v/>
      </c>
      <c r="GA126" s="768" t="str">
        <f t="shared" si="250"/>
        <v/>
      </c>
      <c r="GB126" s="455" t="str">
        <f t="shared" si="250"/>
        <v/>
      </c>
      <c r="GC126" s="455" t="str">
        <f t="shared" si="250"/>
        <v/>
      </c>
      <c r="GD126" s="455" t="str">
        <f t="shared" si="250"/>
        <v/>
      </c>
      <c r="GE126" s="455" t="str">
        <f t="shared" si="250"/>
        <v/>
      </c>
      <c r="GF126" s="953" t="str">
        <f t="shared" si="250"/>
        <v/>
      </c>
      <c r="GG126" s="768" t="str">
        <f t="shared" si="250"/>
        <v/>
      </c>
      <c r="GH126" s="455" t="str">
        <f t="shared" si="250"/>
        <v/>
      </c>
      <c r="GI126" s="455" t="str">
        <f t="shared" si="250"/>
        <v/>
      </c>
      <c r="GJ126" s="455" t="str">
        <f t="shared" si="250"/>
        <v/>
      </c>
      <c r="GK126" s="455" t="str">
        <f t="shared" si="250"/>
        <v/>
      </c>
      <c r="GL126" s="455" t="str">
        <f t="shared" si="250"/>
        <v/>
      </c>
      <c r="GM126" s="455" t="str">
        <f t="shared" si="250"/>
        <v/>
      </c>
      <c r="GN126" s="954" t="str">
        <f t="shared" si="250"/>
        <v/>
      </c>
      <c r="GO126" s="768" t="str">
        <f t="shared" si="250"/>
        <v/>
      </c>
      <c r="GP126" s="455" t="str">
        <f t="shared" si="247"/>
        <v/>
      </c>
      <c r="GQ126" s="455" t="str">
        <f t="shared" si="247"/>
        <v/>
      </c>
      <c r="GR126" s="455" t="str">
        <f t="shared" si="247"/>
        <v/>
      </c>
      <c r="GS126" s="455" t="str">
        <f t="shared" si="247"/>
        <v/>
      </c>
      <c r="GT126" s="455" t="str">
        <f t="shared" si="247"/>
        <v/>
      </c>
      <c r="GU126" s="953" t="str">
        <f t="shared" si="247"/>
        <v/>
      </c>
      <c r="GV126" s="768" t="str">
        <f t="shared" si="247"/>
        <v/>
      </c>
      <c r="GW126" s="455" t="str">
        <f t="shared" si="247"/>
        <v/>
      </c>
      <c r="GX126" s="455" t="str">
        <f t="shared" si="247"/>
        <v/>
      </c>
      <c r="GY126" s="455" t="str">
        <f t="shared" si="247"/>
        <v/>
      </c>
      <c r="GZ126" s="455" t="str">
        <f t="shared" si="247"/>
        <v/>
      </c>
      <c r="HA126" s="455" t="str">
        <f t="shared" si="247"/>
        <v/>
      </c>
      <c r="HB126" s="953" t="str">
        <f t="shared" si="247"/>
        <v/>
      </c>
      <c r="HC126" s="768" t="str">
        <f t="shared" si="247"/>
        <v/>
      </c>
      <c r="HD126" s="455" t="str">
        <f t="shared" si="247"/>
        <v/>
      </c>
      <c r="HE126" s="455" t="str">
        <f t="shared" si="247"/>
        <v/>
      </c>
      <c r="HF126" s="455" t="str">
        <f t="shared" si="247"/>
        <v/>
      </c>
      <c r="HG126" s="455" t="str">
        <f t="shared" si="247"/>
        <v/>
      </c>
      <c r="HH126" s="455" t="str">
        <f t="shared" si="247"/>
        <v/>
      </c>
      <c r="HI126" s="953" t="str">
        <f t="shared" si="247"/>
        <v/>
      </c>
      <c r="HJ126" s="768" t="str">
        <f t="shared" si="247"/>
        <v/>
      </c>
      <c r="HK126" s="455" t="str">
        <f t="shared" si="247"/>
        <v/>
      </c>
      <c r="HL126" s="455" t="str">
        <f t="shared" si="247"/>
        <v/>
      </c>
      <c r="HM126" s="455" t="str">
        <f t="shared" si="247"/>
        <v/>
      </c>
      <c r="HN126" s="955" t="str">
        <f t="shared" si="247"/>
        <v/>
      </c>
      <c r="HO126" s="455" t="str">
        <f t="shared" si="247"/>
        <v/>
      </c>
      <c r="HP126" s="953" t="str">
        <f t="shared" si="247"/>
        <v/>
      </c>
      <c r="HQ126" s="768" t="str">
        <f t="shared" si="247"/>
        <v/>
      </c>
      <c r="HR126" s="455" t="str">
        <f t="shared" si="247"/>
        <v/>
      </c>
      <c r="HS126" s="455" t="str">
        <f t="shared" si="247"/>
        <v/>
      </c>
      <c r="HT126" s="455" t="str">
        <f t="shared" si="247"/>
        <v/>
      </c>
      <c r="HU126" s="455" t="str">
        <f t="shared" si="247"/>
        <v/>
      </c>
      <c r="HV126" s="455" t="str">
        <f t="shared" si="247"/>
        <v/>
      </c>
      <c r="HW126" s="953" t="str">
        <f t="shared" si="247"/>
        <v/>
      </c>
      <c r="HX126" s="768" t="str">
        <f t="shared" si="247"/>
        <v/>
      </c>
      <c r="HY126" s="455" t="str">
        <f t="shared" si="247"/>
        <v/>
      </c>
      <c r="HZ126" s="455" t="str">
        <f t="shared" si="247"/>
        <v/>
      </c>
      <c r="IA126" s="455" t="str">
        <f t="shared" si="247"/>
        <v/>
      </c>
      <c r="IB126" s="455" t="str">
        <f t="shared" si="247"/>
        <v/>
      </c>
      <c r="IC126" s="455" t="str">
        <f t="shared" si="247"/>
        <v/>
      </c>
      <c r="ID126" s="953" t="str">
        <f t="shared" si="247"/>
        <v/>
      </c>
      <c r="IE126" s="768" t="str">
        <f t="shared" si="247"/>
        <v/>
      </c>
      <c r="IF126" s="455" t="str">
        <f t="shared" si="247"/>
        <v/>
      </c>
      <c r="IG126" s="455" t="str">
        <f t="shared" si="247"/>
        <v/>
      </c>
      <c r="IH126" s="455" t="str">
        <f t="shared" si="247"/>
        <v/>
      </c>
      <c r="II126" s="455" t="str">
        <f t="shared" si="247"/>
        <v/>
      </c>
      <c r="IJ126" s="455" t="str">
        <f t="shared" si="247"/>
        <v/>
      </c>
      <c r="IK126" s="953" t="str">
        <f t="shared" si="247"/>
        <v/>
      </c>
      <c r="IL126" s="768" t="str">
        <f t="shared" si="247"/>
        <v/>
      </c>
      <c r="IM126" s="455" t="str">
        <f t="shared" si="247"/>
        <v/>
      </c>
      <c r="IN126" s="455" t="str">
        <f t="shared" si="247"/>
        <v/>
      </c>
      <c r="IO126" s="455" t="str">
        <f t="shared" si="247"/>
        <v/>
      </c>
      <c r="IP126" s="455" t="str">
        <f t="shared" si="247"/>
        <v/>
      </c>
      <c r="IQ126" s="455" t="str">
        <f t="shared" si="247"/>
        <v/>
      </c>
      <c r="IR126" s="953" t="str">
        <f t="shared" si="247"/>
        <v/>
      </c>
      <c r="IS126" s="768" t="str">
        <f t="shared" si="247"/>
        <v/>
      </c>
      <c r="IT126" s="455" t="str">
        <f t="shared" si="247"/>
        <v/>
      </c>
      <c r="IU126" s="455" t="str">
        <f t="shared" si="247"/>
        <v/>
      </c>
      <c r="IV126" s="455" t="str">
        <f t="shared" si="247"/>
        <v/>
      </c>
      <c r="IW126" s="455" t="str">
        <f t="shared" si="247"/>
        <v/>
      </c>
      <c r="IX126" s="455" t="str">
        <f t="shared" si="247"/>
        <v/>
      </c>
      <c r="IY126" s="954" t="str">
        <f t="shared" si="247"/>
        <v/>
      </c>
      <c r="IZ126" s="768" t="str">
        <f t="shared" si="247"/>
        <v/>
      </c>
      <c r="JA126" s="455" t="str">
        <f t="shared" si="237"/>
        <v/>
      </c>
      <c r="JB126" s="455" t="str">
        <f t="shared" si="251"/>
        <v/>
      </c>
      <c r="JC126" s="455" t="str">
        <f t="shared" si="251"/>
        <v/>
      </c>
      <c r="JD126" s="455" t="str">
        <f t="shared" si="251"/>
        <v/>
      </c>
      <c r="JE126" s="455" t="str">
        <f t="shared" si="251"/>
        <v/>
      </c>
      <c r="JF126" s="953" t="str">
        <f t="shared" si="251"/>
        <v/>
      </c>
      <c r="JG126" s="768" t="str">
        <f t="shared" si="251"/>
        <v/>
      </c>
      <c r="JH126" s="455" t="str">
        <f t="shared" si="251"/>
        <v/>
      </c>
      <c r="JI126" s="455" t="str">
        <f t="shared" si="251"/>
        <v/>
      </c>
      <c r="JJ126" s="455" t="str">
        <f t="shared" si="251"/>
        <v/>
      </c>
      <c r="JK126" s="455" t="str">
        <f t="shared" si="251"/>
        <v/>
      </c>
      <c r="JL126" s="455" t="str">
        <f t="shared" si="251"/>
        <v/>
      </c>
      <c r="JM126" s="953" t="str">
        <f t="shared" si="251"/>
        <v/>
      </c>
      <c r="JN126" s="768" t="str">
        <f t="shared" si="251"/>
        <v/>
      </c>
      <c r="JO126" s="455" t="str">
        <f t="shared" si="251"/>
        <v/>
      </c>
      <c r="JP126" s="455" t="str">
        <f t="shared" si="251"/>
        <v/>
      </c>
      <c r="JQ126" s="455" t="str">
        <f t="shared" si="251"/>
        <v/>
      </c>
      <c r="JR126" s="455" t="str">
        <f t="shared" si="251"/>
        <v/>
      </c>
      <c r="JS126" s="455" t="str">
        <f t="shared" si="251"/>
        <v/>
      </c>
      <c r="JT126" s="953" t="str">
        <f t="shared" si="251"/>
        <v/>
      </c>
      <c r="JU126" s="768" t="str">
        <f t="shared" si="251"/>
        <v/>
      </c>
      <c r="JV126" s="455" t="str">
        <f t="shared" si="251"/>
        <v/>
      </c>
      <c r="JW126" s="455" t="str">
        <f t="shared" si="251"/>
        <v/>
      </c>
      <c r="JX126" s="455" t="str">
        <f t="shared" si="251"/>
        <v/>
      </c>
      <c r="JY126" s="455" t="str">
        <f t="shared" si="251"/>
        <v/>
      </c>
      <c r="JZ126" s="455" t="str">
        <f t="shared" si="251"/>
        <v/>
      </c>
      <c r="KA126" s="953" t="str">
        <f t="shared" si="251"/>
        <v/>
      </c>
      <c r="KB126" s="768" t="str">
        <f t="shared" si="251"/>
        <v/>
      </c>
      <c r="KC126" s="455" t="str">
        <f t="shared" si="251"/>
        <v/>
      </c>
      <c r="KD126" s="455" t="str">
        <f t="shared" si="251"/>
        <v/>
      </c>
      <c r="KE126" s="455" t="str">
        <f t="shared" si="251"/>
        <v/>
      </c>
      <c r="KF126" s="455" t="str">
        <f t="shared" si="251"/>
        <v/>
      </c>
      <c r="KG126" s="455" t="str">
        <f t="shared" si="251"/>
        <v/>
      </c>
      <c r="KH126" s="953" t="str">
        <f t="shared" si="251"/>
        <v/>
      </c>
      <c r="KI126" s="768" t="str">
        <f t="shared" si="251"/>
        <v/>
      </c>
      <c r="KJ126" s="455" t="str">
        <f t="shared" si="251"/>
        <v/>
      </c>
      <c r="KK126" s="455" t="str">
        <f t="shared" si="251"/>
        <v/>
      </c>
      <c r="KL126" s="455" t="str">
        <f t="shared" si="251"/>
        <v/>
      </c>
      <c r="KM126" s="455" t="str">
        <f t="shared" si="251"/>
        <v/>
      </c>
      <c r="KN126" s="455" t="str">
        <f t="shared" si="251"/>
        <v/>
      </c>
      <c r="KO126" s="953" t="str">
        <f t="shared" si="251"/>
        <v/>
      </c>
      <c r="KP126" s="768" t="str">
        <f t="shared" si="251"/>
        <v/>
      </c>
      <c r="KQ126" s="455" t="str">
        <f t="shared" si="251"/>
        <v/>
      </c>
      <c r="KR126" s="455" t="str">
        <f t="shared" si="251"/>
        <v/>
      </c>
      <c r="KS126" s="455" t="str">
        <f t="shared" si="251"/>
        <v/>
      </c>
      <c r="KT126" s="455" t="str">
        <f t="shared" si="251"/>
        <v/>
      </c>
      <c r="KU126" s="455" t="str">
        <f t="shared" si="251"/>
        <v/>
      </c>
      <c r="KV126" s="953" t="str">
        <f t="shared" si="251"/>
        <v/>
      </c>
      <c r="KW126" s="768" t="str">
        <f t="shared" si="251"/>
        <v/>
      </c>
      <c r="KX126" s="455" t="str">
        <f t="shared" si="251"/>
        <v/>
      </c>
      <c r="KY126" s="455" t="str">
        <f t="shared" si="251"/>
        <v/>
      </c>
      <c r="KZ126" s="455" t="str">
        <f t="shared" si="251"/>
        <v/>
      </c>
      <c r="LA126" s="455" t="str">
        <f t="shared" si="251"/>
        <v/>
      </c>
      <c r="LB126" s="455" t="str">
        <f t="shared" si="251"/>
        <v/>
      </c>
      <c r="LC126" s="954" t="str">
        <f t="shared" si="251"/>
        <v/>
      </c>
      <c r="LD126" s="768" t="str">
        <f t="shared" si="251"/>
        <v/>
      </c>
      <c r="LE126" s="455" t="str">
        <f t="shared" si="251"/>
        <v/>
      </c>
      <c r="LF126" s="455" t="str">
        <f t="shared" si="251"/>
        <v/>
      </c>
      <c r="LG126" s="455" t="str">
        <f t="shared" si="251"/>
        <v/>
      </c>
      <c r="LH126" s="455" t="str">
        <f t="shared" si="251"/>
        <v/>
      </c>
      <c r="LI126" s="455" t="str">
        <f t="shared" si="251"/>
        <v/>
      </c>
      <c r="LJ126" s="953" t="str">
        <f t="shared" si="251"/>
        <v/>
      </c>
      <c r="LK126" s="768" t="str">
        <f t="shared" si="251"/>
        <v/>
      </c>
      <c r="LL126" s="455" t="str">
        <f t="shared" si="251"/>
        <v/>
      </c>
      <c r="LM126" s="455" t="str">
        <f t="shared" si="251"/>
        <v/>
      </c>
      <c r="LN126" s="455" t="str">
        <f t="shared" si="248"/>
        <v/>
      </c>
      <c r="LO126" s="455" t="str">
        <f t="shared" si="248"/>
        <v/>
      </c>
      <c r="LP126" s="455" t="str">
        <f t="shared" si="248"/>
        <v/>
      </c>
      <c r="LQ126" s="953" t="str">
        <f t="shared" si="248"/>
        <v/>
      </c>
      <c r="LR126" s="768" t="str">
        <f t="shared" si="248"/>
        <v/>
      </c>
      <c r="LS126" s="455" t="str">
        <f t="shared" si="248"/>
        <v/>
      </c>
      <c r="LT126" s="455" t="str">
        <f t="shared" si="248"/>
        <v/>
      </c>
      <c r="LU126" s="455" t="str">
        <f t="shared" si="248"/>
        <v/>
      </c>
      <c r="LV126" s="455" t="str">
        <f t="shared" si="248"/>
        <v/>
      </c>
      <c r="LW126" s="455" t="str">
        <f t="shared" si="248"/>
        <v/>
      </c>
      <c r="LX126" s="953" t="str">
        <f t="shared" si="248"/>
        <v/>
      </c>
      <c r="LY126" s="768" t="str">
        <f t="shared" si="248"/>
        <v/>
      </c>
      <c r="LZ126" s="455" t="str">
        <f t="shared" si="248"/>
        <v/>
      </c>
      <c r="MA126" s="455" t="str">
        <f t="shared" si="248"/>
        <v/>
      </c>
      <c r="MB126" s="455" t="str">
        <f t="shared" si="248"/>
        <v/>
      </c>
      <c r="MC126" s="455" t="str">
        <f t="shared" si="248"/>
        <v/>
      </c>
      <c r="MD126" s="455" t="str">
        <f t="shared" si="248"/>
        <v/>
      </c>
      <c r="ME126" s="953" t="str">
        <f t="shared" si="248"/>
        <v/>
      </c>
      <c r="MF126" s="768" t="str">
        <f t="shared" si="248"/>
        <v/>
      </c>
      <c r="MG126" s="455" t="str">
        <f t="shared" si="248"/>
        <v/>
      </c>
      <c r="MH126" s="455" t="str">
        <f t="shared" si="248"/>
        <v/>
      </c>
      <c r="MI126" s="455" t="str">
        <f t="shared" si="248"/>
        <v/>
      </c>
      <c r="MJ126" s="455" t="str">
        <f t="shared" si="248"/>
        <v/>
      </c>
      <c r="MK126" s="455" t="str">
        <f t="shared" si="248"/>
        <v/>
      </c>
      <c r="ML126" s="953" t="str">
        <f t="shared" si="248"/>
        <v/>
      </c>
      <c r="MM126" s="768" t="str">
        <f t="shared" si="248"/>
        <v/>
      </c>
      <c r="MN126" s="455" t="str">
        <f t="shared" si="248"/>
        <v/>
      </c>
      <c r="MO126" s="455" t="str">
        <f t="shared" si="248"/>
        <v/>
      </c>
      <c r="MP126" s="455" t="str">
        <f t="shared" si="248"/>
        <v/>
      </c>
      <c r="MQ126" s="455" t="str">
        <f t="shared" si="248"/>
        <v/>
      </c>
      <c r="MR126" s="455" t="str">
        <f t="shared" si="248"/>
        <v/>
      </c>
      <c r="MS126" s="953" t="str">
        <f t="shared" si="248"/>
        <v/>
      </c>
      <c r="MT126" s="768" t="str">
        <f t="shared" si="248"/>
        <v/>
      </c>
      <c r="MU126" s="455" t="str">
        <f t="shared" si="248"/>
        <v/>
      </c>
      <c r="MV126" s="455" t="str">
        <f t="shared" si="248"/>
        <v/>
      </c>
      <c r="MW126" s="455" t="str">
        <f t="shared" si="248"/>
        <v/>
      </c>
      <c r="MX126" s="455" t="str">
        <f t="shared" si="248"/>
        <v/>
      </c>
      <c r="MY126" s="455" t="str">
        <f t="shared" si="248"/>
        <v/>
      </c>
      <c r="MZ126" s="953" t="str">
        <f t="shared" si="248"/>
        <v/>
      </c>
      <c r="NA126" s="768" t="str">
        <f t="shared" si="248"/>
        <v/>
      </c>
      <c r="NB126" s="455" t="str">
        <f t="shared" si="248"/>
        <v/>
      </c>
      <c r="NC126" s="455" t="str">
        <f t="shared" si="248"/>
        <v/>
      </c>
      <c r="ND126" s="455" t="str">
        <f t="shared" si="248"/>
        <v/>
      </c>
      <c r="NE126" s="455" t="str">
        <f t="shared" si="248"/>
        <v/>
      </c>
      <c r="NF126" s="455" t="str">
        <f t="shared" si="248"/>
        <v/>
      </c>
      <c r="NG126" s="954" t="str">
        <f t="shared" si="248"/>
        <v/>
      </c>
      <c r="NH126" s="768" t="str">
        <f t="shared" si="248"/>
        <v/>
      </c>
      <c r="NI126" s="455" t="str">
        <f t="shared" si="248"/>
        <v/>
      </c>
      <c r="NJ126" s="455" t="str">
        <f t="shared" si="248"/>
        <v/>
      </c>
      <c r="NK126" s="455" t="str">
        <f t="shared" si="248"/>
        <v/>
      </c>
      <c r="NL126" s="455" t="str">
        <f t="shared" si="248"/>
        <v/>
      </c>
      <c r="NM126" s="455" t="str">
        <f t="shared" si="248"/>
        <v/>
      </c>
      <c r="NN126" s="953" t="str">
        <f t="shared" si="248"/>
        <v/>
      </c>
      <c r="NO126" s="83"/>
      <c r="NP126" s="83"/>
      <c r="NQ126" s="83"/>
      <c r="NR126" s="83"/>
      <c r="NS126" s="83"/>
      <c r="NT126" s="83"/>
      <c r="NU126" s="83"/>
      <c r="NV126" s="83"/>
      <c r="NW126" s="83"/>
      <c r="NX126" s="83"/>
      <c r="NY126" s="83"/>
      <c r="NZ126" s="83"/>
      <c r="OA126" s="83"/>
      <c r="OB126" s="83"/>
      <c r="OC126" s="83"/>
      <c r="OD126" s="83"/>
      <c r="OE126" s="83"/>
      <c r="OF126" s="83"/>
      <c r="OG126" s="83"/>
      <c r="OH126" s="83"/>
      <c r="OI126" s="83"/>
      <c r="OJ126" s="83"/>
      <c r="OK126" s="83"/>
      <c r="OL126" s="83"/>
      <c r="OM126" s="83"/>
      <c r="ON126" s="83"/>
      <c r="OO126" s="83"/>
      <c r="OP126" s="83"/>
      <c r="OQ126" s="83"/>
      <c r="OR126" s="83"/>
      <c r="OS126" s="83"/>
      <c r="OT126" s="83"/>
      <c r="OU126" s="83"/>
      <c r="OV126" s="83"/>
      <c r="OW126" s="83"/>
      <c r="OX126" s="83"/>
      <c r="OY126" s="83"/>
      <c r="OZ126" s="83"/>
      <c r="PA126" s="83"/>
      <c r="PB126" s="83"/>
      <c r="PC126" s="83"/>
      <c r="PD126" s="83"/>
      <c r="PE126" s="83"/>
      <c r="PF126" s="83"/>
      <c r="PG126" s="83"/>
      <c r="PH126" s="83"/>
      <c r="PI126" s="83"/>
      <c r="PJ126" s="83"/>
      <c r="PK126" s="83"/>
      <c r="PL126" s="83"/>
      <c r="PM126" s="83"/>
      <c r="PN126" s="83"/>
      <c r="PO126" s="83"/>
      <c r="PP126" s="83"/>
      <c r="PQ126" s="83"/>
      <c r="PR126" s="83"/>
      <c r="PS126" s="83"/>
      <c r="PT126" s="83"/>
      <c r="PU126" s="83"/>
      <c r="PV126" s="83"/>
      <c r="PW126" s="83"/>
      <c r="PX126" s="83"/>
      <c r="PY126" s="83"/>
      <c r="PZ126" s="83"/>
      <c r="QA126" s="83"/>
      <c r="QB126" s="83"/>
      <c r="QC126" s="83"/>
      <c r="QD126" s="83"/>
      <c r="QE126" s="83"/>
      <c r="QF126" s="83"/>
      <c r="QG126" s="83"/>
      <c r="QH126" s="83"/>
      <c r="QI126" s="83"/>
      <c r="QJ126" s="83"/>
      <c r="QK126" s="83"/>
      <c r="QL126" s="83"/>
      <c r="QM126" s="83"/>
      <c r="QN126" s="83"/>
      <c r="QO126" s="83"/>
      <c r="QP126" s="83"/>
      <c r="QQ126" s="83"/>
      <c r="QR126" s="83"/>
      <c r="QS126" s="83"/>
      <c r="QT126" s="83"/>
      <c r="QU126" s="83"/>
      <c r="QV126" s="83"/>
      <c r="QW126" s="83"/>
      <c r="QX126" s="83"/>
      <c r="QY126" s="83"/>
      <c r="QZ126" s="83"/>
      <c r="RA126" s="83"/>
      <c r="RB126" s="83"/>
      <c r="RC126" s="83"/>
      <c r="RD126" s="83"/>
      <c r="RE126" s="83"/>
      <c r="RF126" s="83"/>
      <c r="RG126" s="83"/>
      <c r="RH126" s="83"/>
      <c r="RI126" s="83"/>
      <c r="RJ126" s="83"/>
      <c r="RK126" s="83"/>
      <c r="RL126" s="83"/>
      <c r="RM126" s="83"/>
      <c r="RN126" s="83"/>
      <c r="RO126" s="83"/>
      <c r="RP126" s="83"/>
      <c r="RQ126" s="83"/>
      <c r="RR126" s="83"/>
      <c r="RS126" s="83"/>
      <c r="RT126" s="83"/>
      <c r="RU126" s="83"/>
      <c r="RV126" s="83"/>
      <c r="RW126" s="83"/>
      <c r="RX126" s="83"/>
      <c r="RY126" s="83"/>
      <c r="RZ126" s="83"/>
      <c r="SA126" s="83"/>
      <c r="SB126" s="83"/>
      <c r="SC126" s="83"/>
      <c r="SD126" s="83"/>
      <c r="SE126" s="83"/>
      <c r="SF126" s="83"/>
      <c r="SG126" s="83"/>
      <c r="SH126" s="83"/>
      <c r="SI126" s="83"/>
      <c r="SJ126" s="83"/>
      <c r="SK126" s="83"/>
      <c r="SL126" s="83"/>
      <c r="SM126" s="83"/>
      <c r="SN126" s="83"/>
      <c r="SO126" s="83"/>
      <c r="SP126" s="83"/>
      <c r="SQ126" s="83"/>
      <c r="SR126" s="83"/>
      <c r="SS126" s="83"/>
      <c r="ST126" s="83"/>
      <c r="SU126" s="83"/>
      <c r="SV126" s="83"/>
      <c r="SW126" s="83"/>
      <c r="SX126" s="83"/>
      <c r="SY126" s="83"/>
      <c r="SZ126" s="83"/>
      <c r="TA126" s="83"/>
      <c r="TB126" s="83"/>
      <c r="TC126" s="83"/>
      <c r="TD126" s="83"/>
      <c r="TE126" s="83"/>
      <c r="TF126" s="83"/>
      <c r="TG126" s="83"/>
      <c r="TH126" s="83"/>
      <c r="TI126" s="83"/>
      <c r="TJ126" s="83"/>
      <c r="TK126" s="83"/>
      <c r="TL126" s="83"/>
      <c r="TM126" s="83"/>
      <c r="TN126" s="83"/>
      <c r="TO126" s="83"/>
      <c r="TP126" s="83"/>
      <c r="TQ126" s="83"/>
      <c r="TR126" s="83"/>
      <c r="TS126" s="83"/>
      <c r="TT126" s="83"/>
      <c r="TU126" s="83"/>
      <c r="TV126" s="83"/>
      <c r="TW126" s="83"/>
      <c r="TX126" s="83"/>
      <c r="TY126" s="83"/>
      <c r="TZ126" s="83"/>
      <c r="UA126" s="83"/>
      <c r="UB126" s="83"/>
      <c r="UC126" s="83"/>
      <c r="UD126" s="83"/>
      <c r="UE126" s="83"/>
      <c r="UF126" s="83"/>
      <c r="UG126" s="83"/>
      <c r="UH126" s="83"/>
      <c r="UI126" s="83"/>
      <c r="UJ126" s="83"/>
      <c r="UK126" s="83"/>
      <c r="UL126" s="83"/>
      <c r="UM126" s="83"/>
      <c r="UN126" s="83"/>
      <c r="UO126" s="83"/>
      <c r="UP126" s="83"/>
      <c r="UQ126" s="83"/>
    </row>
    <row r="127" spans="1:564" s="1" customFormat="1" hidden="1" x14ac:dyDescent="0.2">
      <c r="A127" s="938">
        <f>alapadatok!A108</f>
        <v>12</v>
      </c>
      <c r="B127" s="678" t="str">
        <f>IF(alapadatok!C108="","",alapadatok!C108)</f>
        <v/>
      </c>
      <c r="C127" s="584" t="str">
        <f>IF(alapadatok!B108="","",alapadatok!B108)</f>
        <v/>
      </c>
      <c r="D127" s="584" t="str">
        <f>IF(alapadatok!D108="","",alapadatok!D108)</f>
        <v/>
      </c>
      <c r="E127" s="948" t="str">
        <f>IF(alapadatok!K108="","",alapadatok!K108)</f>
        <v/>
      </c>
      <c r="F127" s="952" t="str">
        <f t="shared" si="249"/>
        <v/>
      </c>
      <c r="G127" s="953" t="str">
        <f t="shared" si="249"/>
        <v/>
      </c>
      <c r="H127" s="768" t="str">
        <f t="shared" si="249"/>
        <v/>
      </c>
      <c r="I127" s="455" t="str">
        <f t="shared" si="249"/>
        <v/>
      </c>
      <c r="J127" s="455" t="str">
        <f t="shared" si="249"/>
        <v/>
      </c>
      <c r="K127" s="455" t="str">
        <f t="shared" si="249"/>
        <v/>
      </c>
      <c r="L127" s="455" t="str">
        <f t="shared" si="249"/>
        <v/>
      </c>
      <c r="M127" s="455" t="str">
        <f t="shared" si="249"/>
        <v/>
      </c>
      <c r="N127" s="953" t="str">
        <f t="shared" si="249"/>
        <v/>
      </c>
      <c r="O127" s="768" t="str">
        <f t="shared" si="249"/>
        <v/>
      </c>
      <c r="P127" s="455" t="str">
        <f t="shared" si="249"/>
        <v/>
      </c>
      <c r="Q127" s="455" t="str">
        <f t="shared" si="249"/>
        <v/>
      </c>
      <c r="R127" s="455" t="str">
        <f t="shared" si="249"/>
        <v/>
      </c>
      <c r="S127" s="455" t="str">
        <f t="shared" si="249"/>
        <v/>
      </c>
      <c r="T127" s="455" t="str">
        <f t="shared" si="249"/>
        <v/>
      </c>
      <c r="U127" s="953" t="str">
        <f t="shared" si="249"/>
        <v/>
      </c>
      <c r="V127" s="768" t="str">
        <f t="shared" si="249"/>
        <v/>
      </c>
      <c r="W127" s="455" t="str">
        <f t="shared" si="249"/>
        <v/>
      </c>
      <c r="X127" s="455" t="str">
        <f t="shared" si="249"/>
        <v/>
      </c>
      <c r="Y127" s="455" t="str">
        <f t="shared" si="249"/>
        <v/>
      </c>
      <c r="Z127" s="455" t="str">
        <f t="shared" si="249"/>
        <v/>
      </c>
      <c r="AA127" s="455" t="str">
        <f t="shared" si="249"/>
        <v/>
      </c>
      <c r="AB127" s="953" t="str">
        <f t="shared" si="249"/>
        <v/>
      </c>
      <c r="AC127" s="768" t="str">
        <f t="shared" si="249"/>
        <v/>
      </c>
      <c r="AD127" s="455" t="str">
        <f t="shared" si="249"/>
        <v/>
      </c>
      <c r="AE127" s="455" t="str">
        <f t="shared" si="249"/>
        <v/>
      </c>
      <c r="AF127" s="455" t="str">
        <f t="shared" si="249"/>
        <v/>
      </c>
      <c r="AG127" s="455" t="str">
        <f t="shared" si="249"/>
        <v/>
      </c>
      <c r="AH127" s="455" t="str">
        <f t="shared" si="249"/>
        <v/>
      </c>
      <c r="AI127" s="953" t="str">
        <f t="shared" si="249"/>
        <v/>
      </c>
      <c r="AJ127" s="768" t="str">
        <f t="shared" si="249"/>
        <v/>
      </c>
      <c r="AK127" s="455" t="str">
        <f t="shared" si="249"/>
        <v/>
      </c>
      <c r="AL127" s="455" t="str">
        <f t="shared" si="249"/>
        <v/>
      </c>
      <c r="AM127" s="455" t="str">
        <f t="shared" si="249"/>
        <v/>
      </c>
      <c r="AN127" s="455" t="str">
        <f t="shared" si="249"/>
        <v/>
      </c>
      <c r="AO127" s="455" t="str">
        <f t="shared" si="249"/>
        <v/>
      </c>
      <c r="AP127" s="953" t="str">
        <f t="shared" si="249"/>
        <v/>
      </c>
      <c r="AQ127" s="768" t="str">
        <f t="shared" si="249"/>
        <v/>
      </c>
      <c r="AR127" s="455" t="str">
        <f t="shared" si="249"/>
        <v/>
      </c>
      <c r="AS127" s="455" t="str">
        <f t="shared" si="249"/>
        <v/>
      </c>
      <c r="AT127" s="455" t="str">
        <f t="shared" si="249"/>
        <v/>
      </c>
      <c r="AU127" s="455" t="str">
        <f t="shared" si="249"/>
        <v/>
      </c>
      <c r="AV127" s="455" t="str">
        <f t="shared" si="249"/>
        <v/>
      </c>
      <c r="AW127" s="953" t="str">
        <f t="shared" si="249"/>
        <v/>
      </c>
      <c r="AX127" s="768" t="str">
        <f t="shared" si="249"/>
        <v/>
      </c>
      <c r="AY127" s="455" t="str">
        <f t="shared" si="249"/>
        <v/>
      </c>
      <c r="AZ127" s="455" t="str">
        <f t="shared" si="249"/>
        <v/>
      </c>
      <c r="BA127" s="455" t="str">
        <f t="shared" si="249"/>
        <v/>
      </c>
      <c r="BB127" s="455" t="str">
        <f t="shared" si="249"/>
        <v/>
      </c>
      <c r="BC127" s="455" t="str">
        <f t="shared" si="249"/>
        <v/>
      </c>
      <c r="BD127" s="953" t="str">
        <f t="shared" si="249"/>
        <v/>
      </c>
      <c r="BE127" s="768" t="str">
        <f t="shared" si="249"/>
        <v/>
      </c>
      <c r="BF127" s="455" t="str">
        <f t="shared" si="249"/>
        <v/>
      </c>
      <c r="BG127" s="455" t="str">
        <f t="shared" si="249"/>
        <v/>
      </c>
      <c r="BH127" s="455" t="str">
        <f t="shared" si="249"/>
        <v/>
      </c>
      <c r="BI127" s="455" t="str">
        <f t="shared" si="249"/>
        <v/>
      </c>
      <c r="BJ127" s="455" t="str">
        <f t="shared" si="249"/>
        <v/>
      </c>
      <c r="BK127" s="953" t="str">
        <f t="shared" si="249"/>
        <v/>
      </c>
      <c r="BL127" s="768" t="str">
        <f t="shared" si="249"/>
        <v/>
      </c>
      <c r="BM127" s="455" t="str">
        <f t="shared" si="249"/>
        <v/>
      </c>
      <c r="BN127" s="455" t="str">
        <f t="shared" si="249"/>
        <v/>
      </c>
      <c r="BO127" s="455" t="str">
        <f t="shared" si="249"/>
        <v/>
      </c>
      <c r="BP127" s="455" t="str">
        <f t="shared" si="249"/>
        <v/>
      </c>
      <c r="BQ127" s="455" t="str">
        <f t="shared" ref="BQ127:EB130" si="252">IF($C127="","",BQ$114)</f>
        <v/>
      </c>
      <c r="BR127" s="953" t="str">
        <f t="shared" si="252"/>
        <v/>
      </c>
      <c r="BS127" s="768" t="str">
        <f t="shared" si="252"/>
        <v/>
      </c>
      <c r="BT127" s="455" t="str">
        <f t="shared" si="252"/>
        <v/>
      </c>
      <c r="BU127" s="455" t="str">
        <f t="shared" si="252"/>
        <v/>
      </c>
      <c r="BV127" s="455" t="str">
        <f t="shared" si="252"/>
        <v/>
      </c>
      <c r="BW127" s="455" t="str">
        <f t="shared" si="252"/>
        <v/>
      </c>
      <c r="BX127" s="455" t="str">
        <f t="shared" si="252"/>
        <v/>
      </c>
      <c r="BY127" s="953" t="str">
        <f t="shared" si="252"/>
        <v/>
      </c>
      <c r="BZ127" s="768" t="str">
        <f t="shared" si="252"/>
        <v/>
      </c>
      <c r="CA127" s="455" t="str">
        <f t="shared" si="252"/>
        <v/>
      </c>
      <c r="CB127" s="455" t="str">
        <f t="shared" si="252"/>
        <v/>
      </c>
      <c r="CC127" s="455" t="str">
        <f t="shared" si="252"/>
        <v/>
      </c>
      <c r="CD127" s="455" t="str">
        <f t="shared" si="252"/>
        <v/>
      </c>
      <c r="CE127" s="455" t="str">
        <f t="shared" si="252"/>
        <v/>
      </c>
      <c r="CF127" s="953" t="str">
        <f t="shared" si="252"/>
        <v/>
      </c>
      <c r="CG127" s="768" t="str">
        <f t="shared" si="252"/>
        <v/>
      </c>
      <c r="CH127" s="455" t="str">
        <f t="shared" si="252"/>
        <v/>
      </c>
      <c r="CI127" s="455" t="str">
        <f t="shared" si="252"/>
        <v/>
      </c>
      <c r="CJ127" s="455" t="str">
        <f t="shared" si="252"/>
        <v/>
      </c>
      <c r="CK127" s="455" t="str">
        <f t="shared" si="252"/>
        <v/>
      </c>
      <c r="CL127" s="455" t="str">
        <f t="shared" si="252"/>
        <v/>
      </c>
      <c r="CM127" s="953" t="str">
        <f t="shared" si="252"/>
        <v/>
      </c>
      <c r="CN127" s="768" t="str">
        <f t="shared" si="252"/>
        <v/>
      </c>
      <c r="CO127" s="455" t="str">
        <f t="shared" si="252"/>
        <v/>
      </c>
      <c r="CP127" s="455" t="str">
        <f t="shared" si="252"/>
        <v/>
      </c>
      <c r="CQ127" s="455" t="str">
        <f t="shared" si="252"/>
        <v/>
      </c>
      <c r="CR127" s="455" t="str">
        <f t="shared" si="252"/>
        <v/>
      </c>
      <c r="CS127" s="455" t="str">
        <f t="shared" si="252"/>
        <v/>
      </c>
      <c r="CT127" s="953" t="str">
        <f t="shared" si="252"/>
        <v/>
      </c>
      <c r="CU127" s="952" t="str">
        <f t="shared" si="252"/>
        <v/>
      </c>
      <c r="CV127" s="455" t="str">
        <f t="shared" si="252"/>
        <v/>
      </c>
      <c r="CW127" s="455" t="str">
        <f t="shared" si="252"/>
        <v/>
      </c>
      <c r="CX127" s="455" t="str">
        <f t="shared" si="252"/>
        <v/>
      </c>
      <c r="CY127" s="455" t="str">
        <f t="shared" si="252"/>
        <v/>
      </c>
      <c r="CZ127" s="455" t="str">
        <f t="shared" si="252"/>
        <v/>
      </c>
      <c r="DA127" s="953" t="str">
        <f t="shared" si="252"/>
        <v/>
      </c>
      <c r="DB127" s="768" t="str">
        <f t="shared" si="252"/>
        <v/>
      </c>
      <c r="DC127" s="455" t="str">
        <f t="shared" si="252"/>
        <v/>
      </c>
      <c r="DD127" s="455" t="str">
        <f t="shared" si="252"/>
        <v/>
      </c>
      <c r="DE127" s="455" t="str">
        <f t="shared" si="252"/>
        <v/>
      </c>
      <c r="DF127" s="455" t="str">
        <f t="shared" si="252"/>
        <v/>
      </c>
      <c r="DG127" s="455" t="str">
        <f t="shared" si="252"/>
        <v/>
      </c>
      <c r="DH127" s="953" t="str">
        <f t="shared" si="252"/>
        <v/>
      </c>
      <c r="DI127" s="768" t="str">
        <f t="shared" si="252"/>
        <v/>
      </c>
      <c r="DJ127" s="455" t="str">
        <f t="shared" si="252"/>
        <v/>
      </c>
      <c r="DK127" s="455" t="str">
        <f t="shared" si="252"/>
        <v/>
      </c>
      <c r="DL127" s="455" t="str">
        <f t="shared" si="252"/>
        <v/>
      </c>
      <c r="DM127" s="455" t="str">
        <f t="shared" si="252"/>
        <v/>
      </c>
      <c r="DN127" s="455" t="str">
        <f t="shared" si="252"/>
        <v/>
      </c>
      <c r="DO127" s="953" t="str">
        <f t="shared" si="252"/>
        <v/>
      </c>
      <c r="DP127" s="768" t="str">
        <f t="shared" si="252"/>
        <v/>
      </c>
      <c r="DQ127" s="455" t="str">
        <f t="shared" si="252"/>
        <v/>
      </c>
      <c r="DR127" s="455" t="str">
        <f t="shared" si="252"/>
        <v/>
      </c>
      <c r="DS127" s="455" t="str">
        <f t="shared" si="252"/>
        <v/>
      </c>
      <c r="DT127" s="455" t="str">
        <f t="shared" si="252"/>
        <v/>
      </c>
      <c r="DU127" s="455" t="str">
        <f t="shared" si="252"/>
        <v/>
      </c>
      <c r="DV127" s="953" t="str">
        <f t="shared" si="252"/>
        <v/>
      </c>
      <c r="DW127" s="768" t="str">
        <f t="shared" si="252"/>
        <v/>
      </c>
      <c r="DX127" s="455" t="str">
        <f t="shared" si="252"/>
        <v/>
      </c>
      <c r="DY127" s="455" t="str">
        <f t="shared" si="252"/>
        <v/>
      </c>
      <c r="DZ127" s="455" t="str">
        <f t="shared" si="252"/>
        <v/>
      </c>
      <c r="EA127" s="455" t="str">
        <f t="shared" si="252"/>
        <v/>
      </c>
      <c r="EB127" s="455" t="str">
        <f t="shared" si="252"/>
        <v/>
      </c>
      <c r="EC127" s="954" t="str">
        <f t="shared" si="235"/>
        <v/>
      </c>
      <c r="ED127" s="768" t="str">
        <f t="shared" si="250"/>
        <v/>
      </c>
      <c r="EE127" s="455" t="str">
        <f t="shared" si="250"/>
        <v/>
      </c>
      <c r="EF127" s="455" t="str">
        <f t="shared" si="250"/>
        <v/>
      </c>
      <c r="EG127" s="455" t="str">
        <f t="shared" si="250"/>
        <v/>
      </c>
      <c r="EH127" s="455" t="str">
        <f t="shared" si="250"/>
        <v/>
      </c>
      <c r="EI127" s="455" t="str">
        <f t="shared" si="250"/>
        <v/>
      </c>
      <c r="EJ127" s="953" t="str">
        <f t="shared" si="250"/>
        <v/>
      </c>
      <c r="EK127" s="768" t="str">
        <f t="shared" si="250"/>
        <v/>
      </c>
      <c r="EL127" s="455" t="str">
        <f t="shared" si="250"/>
        <v/>
      </c>
      <c r="EM127" s="455" t="str">
        <f t="shared" si="250"/>
        <v/>
      </c>
      <c r="EN127" s="455" t="str">
        <f t="shared" si="250"/>
        <v/>
      </c>
      <c r="EO127" s="455" t="str">
        <f t="shared" si="250"/>
        <v/>
      </c>
      <c r="EP127" s="455" t="str">
        <f t="shared" si="250"/>
        <v/>
      </c>
      <c r="EQ127" s="953" t="str">
        <f t="shared" si="250"/>
        <v/>
      </c>
      <c r="ER127" s="768" t="str">
        <f t="shared" si="250"/>
        <v/>
      </c>
      <c r="ES127" s="455" t="str">
        <f t="shared" si="250"/>
        <v/>
      </c>
      <c r="ET127" s="455" t="str">
        <f t="shared" si="250"/>
        <v/>
      </c>
      <c r="EU127" s="455" t="str">
        <f t="shared" si="250"/>
        <v/>
      </c>
      <c r="EV127" s="455" t="str">
        <f t="shared" si="250"/>
        <v/>
      </c>
      <c r="EW127" s="455" t="str">
        <f t="shared" si="250"/>
        <v/>
      </c>
      <c r="EX127" s="953" t="str">
        <f t="shared" si="250"/>
        <v/>
      </c>
      <c r="EY127" s="768" t="str">
        <f t="shared" si="250"/>
        <v/>
      </c>
      <c r="EZ127" s="455" t="str">
        <f t="shared" si="250"/>
        <v/>
      </c>
      <c r="FA127" s="455" t="str">
        <f t="shared" si="250"/>
        <v/>
      </c>
      <c r="FB127" s="455" t="str">
        <f t="shared" si="250"/>
        <v/>
      </c>
      <c r="FC127" s="455" t="str">
        <f t="shared" si="250"/>
        <v/>
      </c>
      <c r="FD127" s="455" t="str">
        <f t="shared" si="250"/>
        <v/>
      </c>
      <c r="FE127" s="953" t="str">
        <f t="shared" si="250"/>
        <v/>
      </c>
      <c r="FF127" s="768" t="str">
        <f t="shared" si="250"/>
        <v/>
      </c>
      <c r="FG127" s="455" t="str">
        <f t="shared" si="250"/>
        <v/>
      </c>
      <c r="FH127" s="455" t="str">
        <f t="shared" si="250"/>
        <v/>
      </c>
      <c r="FI127" s="455" t="str">
        <f t="shared" si="250"/>
        <v/>
      </c>
      <c r="FJ127" s="455" t="str">
        <f t="shared" si="250"/>
        <v/>
      </c>
      <c r="FK127" s="455" t="str">
        <f t="shared" si="250"/>
        <v/>
      </c>
      <c r="FL127" s="953" t="str">
        <f t="shared" si="250"/>
        <v/>
      </c>
      <c r="FM127" s="768" t="str">
        <f t="shared" si="250"/>
        <v/>
      </c>
      <c r="FN127" s="455" t="str">
        <f t="shared" si="250"/>
        <v/>
      </c>
      <c r="FO127" s="455" t="str">
        <f t="shared" si="250"/>
        <v/>
      </c>
      <c r="FP127" s="455" t="str">
        <f t="shared" si="250"/>
        <v/>
      </c>
      <c r="FQ127" s="455" t="str">
        <f t="shared" si="250"/>
        <v/>
      </c>
      <c r="FR127" s="455" t="str">
        <f t="shared" si="250"/>
        <v/>
      </c>
      <c r="FS127" s="953" t="str">
        <f t="shared" si="250"/>
        <v/>
      </c>
      <c r="FT127" s="768" t="str">
        <f t="shared" si="250"/>
        <v/>
      </c>
      <c r="FU127" s="455" t="str">
        <f t="shared" si="250"/>
        <v/>
      </c>
      <c r="FV127" s="455" t="str">
        <f t="shared" si="250"/>
        <v/>
      </c>
      <c r="FW127" s="455" t="str">
        <f t="shared" si="250"/>
        <v/>
      </c>
      <c r="FX127" s="455" t="str">
        <f t="shared" si="250"/>
        <v/>
      </c>
      <c r="FY127" s="455" t="str">
        <f t="shared" si="250"/>
        <v/>
      </c>
      <c r="FZ127" s="953" t="str">
        <f t="shared" si="250"/>
        <v/>
      </c>
      <c r="GA127" s="768" t="str">
        <f t="shared" si="250"/>
        <v/>
      </c>
      <c r="GB127" s="455" t="str">
        <f t="shared" si="250"/>
        <v/>
      </c>
      <c r="GC127" s="455" t="str">
        <f t="shared" si="250"/>
        <v/>
      </c>
      <c r="GD127" s="455" t="str">
        <f t="shared" si="250"/>
        <v/>
      </c>
      <c r="GE127" s="455" t="str">
        <f t="shared" si="250"/>
        <v/>
      </c>
      <c r="GF127" s="953" t="str">
        <f t="shared" si="250"/>
        <v/>
      </c>
      <c r="GG127" s="768" t="str">
        <f t="shared" si="250"/>
        <v/>
      </c>
      <c r="GH127" s="455" t="str">
        <f t="shared" si="250"/>
        <v/>
      </c>
      <c r="GI127" s="455" t="str">
        <f t="shared" si="250"/>
        <v/>
      </c>
      <c r="GJ127" s="455" t="str">
        <f t="shared" si="250"/>
        <v/>
      </c>
      <c r="GK127" s="455" t="str">
        <f t="shared" si="250"/>
        <v/>
      </c>
      <c r="GL127" s="455" t="str">
        <f t="shared" si="250"/>
        <v/>
      </c>
      <c r="GM127" s="455" t="str">
        <f t="shared" si="250"/>
        <v/>
      </c>
      <c r="GN127" s="954" t="str">
        <f t="shared" si="250"/>
        <v/>
      </c>
      <c r="GO127" s="768" t="str">
        <f t="shared" ref="GO127:IZ130" si="253">IF($C127="","",GO$114)</f>
        <v/>
      </c>
      <c r="GP127" s="455" t="str">
        <f t="shared" si="253"/>
        <v/>
      </c>
      <c r="GQ127" s="455" t="str">
        <f t="shared" si="253"/>
        <v/>
      </c>
      <c r="GR127" s="455" t="str">
        <f t="shared" si="253"/>
        <v/>
      </c>
      <c r="GS127" s="455" t="str">
        <f t="shared" si="253"/>
        <v/>
      </c>
      <c r="GT127" s="455" t="str">
        <f t="shared" si="253"/>
        <v/>
      </c>
      <c r="GU127" s="953" t="str">
        <f t="shared" si="253"/>
        <v/>
      </c>
      <c r="GV127" s="768" t="str">
        <f t="shared" si="253"/>
        <v/>
      </c>
      <c r="GW127" s="455" t="str">
        <f t="shared" si="253"/>
        <v/>
      </c>
      <c r="GX127" s="455" t="str">
        <f t="shared" si="253"/>
        <v/>
      </c>
      <c r="GY127" s="455" t="str">
        <f t="shared" si="253"/>
        <v/>
      </c>
      <c r="GZ127" s="455" t="str">
        <f t="shared" si="253"/>
        <v/>
      </c>
      <c r="HA127" s="455" t="str">
        <f t="shared" si="253"/>
        <v/>
      </c>
      <c r="HB127" s="953" t="str">
        <f t="shared" si="253"/>
        <v/>
      </c>
      <c r="HC127" s="768" t="str">
        <f t="shared" si="253"/>
        <v/>
      </c>
      <c r="HD127" s="455" t="str">
        <f t="shared" si="253"/>
        <v/>
      </c>
      <c r="HE127" s="455" t="str">
        <f t="shared" si="253"/>
        <v/>
      </c>
      <c r="HF127" s="455" t="str">
        <f t="shared" si="253"/>
        <v/>
      </c>
      <c r="HG127" s="455" t="str">
        <f t="shared" si="253"/>
        <v/>
      </c>
      <c r="HH127" s="455" t="str">
        <f t="shared" si="253"/>
        <v/>
      </c>
      <c r="HI127" s="953" t="str">
        <f t="shared" si="253"/>
        <v/>
      </c>
      <c r="HJ127" s="768" t="str">
        <f t="shared" si="253"/>
        <v/>
      </c>
      <c r="HK127" s="455" t="str">
        <f t="shared" si="253"/>
        <v/>
      </c>
      <c r="HL127" s="455" t="str">
        <f t="shared" si="253"/>
        <v/>
      </c>
      <c r="HM127" s="455" t="str">
        <f t="shared" si="253"/>
        <v/>
      </c>
      <c r="HN127" s="455" t="str">
        <f t="shared" si="253"/>
        <v/>
      </c>
      <c r="HO127" s="455" t="str">
        <f t="shared" si="253"/>
        <v/>
      </c>
      <c r="HP127" s="953" t="str">
        <f t="shared" si="253"/>
        <v/>
      </c>
      <c r="HQ127" s="768" t="str">
        <f t="shared" si="253"/>
        <v/>
      </c>
      <c r="HR127" s="455" t="str">
        <f t="shared" si="253"/>
        <v/>
      </c>
      <c r="HS127" s="455" t="str">
        <f t="shared" si="253"/>
        <v/>
      </c>
      <c r="HT127" s="455" t="str">
        <f t="shared" si="253"/>
        <v/>
      </c>
      <c r="HU127" s="455" t="str">
        <f t="shared" si="253"/>
        <v/>
      </c>
      <c r="HV127" s="455" t="str">
        <f t="shared" si="253"/>
        <v/>
      </c>
      <c r="HW127" s="953" t="str">
        <f t="shared" si="253"/>
        <v/>
      </c>
      <c r="HX127" s="768" t="str">
        <f t="shared" si="253"/>
        <v/>
      </c>
      <c r="HY127" s="455" t="str">
        <f t="shared" si="253"/>
        <v/>
      </c>
      <c r="HZ127" s="455" t="str">
        <f t="shared" si="253"/>
        <v/>
      </c>
      <c r="IA127" s="455" t="str">
        <f t="shared" si="253"/>
        <v/>
      </c>
      <c r="IB127" s="455" t="str">
        <f t="shared" si="253"/>
        <v/>
      </c>
      <c r="IC127" s="455" t="str">
        <f t="shared" si="253"/>
        <v/>
      </c>
      <c r="ID127" s="953" t="str">
        <f t="shared" si="253"/>
        <v/>
      </c>
      <c r="IE127" s="768" t="str">
        <f t="shared" si="253"/>
        <v/>
      </c>
      <c r="IF127" s="455" t="str">
        <f t="shared" si="253"/>
        <v/>
      </c>
      <c r="IG127" s="455" t="str">
        <f t="shared" si="253"/>
        <v/>
      </c>
      <c r="IH127" s="455" t="str">
        <f t="shared" si="253"/>
        <v/>
      </c>
      <c r="II127" s="455" t="str">
        <f t="shared" si="253"/>
        <v/>
      </c>
      <c r="IJ127" s="455" t="str">
        <f t="shared" si="253"/>
        <v/>
      </c>
      <c r="IK127" s="953" t="str">
        <f t="shared" si="253"/>
        <v/>
      </c>
      <c r="IL127" s="768" t="str">
        <f t="shared" si="253"/>
        <v/>
      </c>
      <c r="IM127" s="455" t="str">
        <f t="shared" si="253"/>
        <v/>
      </c>
      <c r="IN127" s="455" t="str">
        <f t="shared" si="253"/>
        <v/>
      </c>
      <c r="IO127" s="455" t="str">
        <f t="shared" si="253"/>
        <v/>
      </c>
      <c r="IP127" s="455" t="str">
        <f t="shared" si="253"/>
        <v/>
      </c>
      <c r="IQ127" s="455" t="str">
        <f t="shared" si="253"/>
        <v/>
      </c>
      <c r="IR127" s="953" t="str">
        <f t="shared" si="253"/>
        <v/>
      </c>
      <c r="IS127" s="768" t="str">
        <f t="shared" si="253"/>
        <v/>
      </c>
      <c r="IT127" s="455" t="str">
        <f t="shared" si="253"/>
        <v/>
      </c>
      <c r="IU127" s="455" t="str">
        <f t="shared" si="253"/>
        <v/>
      </c>
      <c r="IV127" s="455" t="str">
        <f t="shared" si="253"/>
        <v/>
      </c>
      <c r="IW127" s="455" t="str">
        <f t="shared" si="253"/>
        <v/>
      </c>
      <c r="IX127" s="455" t="str">
        <f t="shared" si="253"/>
        <v/>
      </c>
      <c r="IY127" s="954" t="str">
        <f t="shared" si="253"/>
        <v/>
      </c>
      <c r="IZ127" s="768" t="str">
        <f t="shared" si="253"/>
        <v/>
      </c>
      <c r="JA127" s="455" t="str">
        <f t="shared" si="237"/>
        <v/>
      </c>
      <c r="JB127" s="455" t="str">
        <f t="shared" si="251"/>
        <v/>
      </c>
      <c r="JC127" s="455" t="str">
        <f t="shared" si="251"/>
        <v/>
      </c>
      <c r="JD127" s="455" t="str">
        <f t="shared" si="251"/>
        <v/>
      </c>
      <c r="JE127" s="455" t="str">
        <f t="shared" si="251"/>
        <v/>
      </c>
      <c r="JF127" s="953" t="str">
        <f t="shared" si="251"/>
        <v/>
      </c>
      <c r="JG127" s="768" t="str">
        <f t="shared" si="251"/>
        <v/>
      </c>
      <c r="JH127" s="455" t="str">
        <f t="shared" si="251"/>
        <v/>
      </c>
      <c r="JI127" s="455" t="str">
        <f t="shared" si="251"/>
        <v/>
      </c>
      <c r="JJ127" s="455" t="str">
        <f t="shared" si="251"/>
        <v/>
      </c>
      <c r="JK127" s="455" t="str">
        <f t="shared" si="251"/>
        <v/>
      </c>
      <c r="JL127" s="455" t="str">
        <f t="shared" si="251"/>
        <v/>
      </c>
      <c r="JM127" s="953" t="str">
        <f t="shared" si="251"/>
        <v/>
      </c>
      <c r="JN127" s="768" t="str">
        <f t="shared" si="251"/>
        <v/>
      </c>
      <c r="JO127" s="455" t="str">
        <f t="shared" si="251"/>
        <v/>
      </c>
      <c r="JP127" s="455" t="str">
        <f t="shared" si="251"/>
        <v/>
      </c>
      <c r="JQ127" s="455" t="str">
        <f t="shared" si="251"/>
        <v/>
      </c>
      <c r="JR127" s="455" t="str">
        <f t="shared" si="251"/>
        <v/>
      </c>
      <c r="JS127" s="455" t="str">
        <f t="shared" si="251"/>
        <v/>
      </c>
      <c r="JT127" s="953" t="str">
        <f t="shared" si="251"/>
        <v/>
      </c>
      <c r="JU127" s="768" t="str">
        <f t="shared" si="251"/>
        <v/>
      </c>
      <c r="JV127" s="455" t="str">
        <f t="shared" si="251"/>
        <v/>
      </c>
      <c r="JW127" s="455" t="str">
        <f t="shared" si="251"/>
        <v/>
      </c>
      <c r="JX127" s="455" t="str">
        <f t="shared" si="251"/>
        <v/>
      </c>
      <c r="JY127" s="455" t="str">
        <f t="shared" si="251"/>
        <v/>
      </c>
      <c r="JZ127" s="455" t="str">
        <f t="shared" si="251"/>
        <v/>
      </c>
      <c r="KA127" s="953" t="str">
        <f t="shared" si="251"/>
        <v/>
      </c>
      <c r="KB127" s="768" t="str">
        <f t="shared" si="251"/>
        <v/>
      </c>
      <c r="KC127" s="455" t="str">
        <f t="shared" si="251"/>
        <v/>
      </c>
      <c r="KD127" s="455" t="str">
        <f t="shared" si="251"/>
        <v/>
      </c>
      <c r="KE127" s="455" t="str">
        <f t="shared" si="251"/>
        <v/>
      </c>
      <c r="KF127" s="455" t="str">
        <f t="shared" si="251"/>
        <v/>
      </c>
      <c r="KG127" s="455" t="str">
        <f t="shared" si="251"/>
        <v/>
      </c>
      <c r="KH127" s="953" t="str">
        <f t="shared" si="251"/>
        <v/>
      </c>
      <c r="KI127" s="768" t="str">
        <f t="shared" si="251"/>
        <v/>
      </c>
      <c r="KJ127" s="455" t="str">
        <f t="shared" si="251"/>
        <v/>
      </c>
      <c r="KK127" s="455" t="str">
        <f t="shared" si="251"/>
        <v/>
      </c>
      <c r="KL127" s="455" t="str">
        <f t="shared" si="251"/>
        <v/>
      </c>
      <c r="KM127" s="455" t="str">
        <f t="shared" si="251"/>
        <v/>
      </c>
      <c r="KN127" s="455" t="str">
        <f t="shared" si="251"/>
        <v/>
      </c>
      <c r="KO127" s="953" t="str">
        <f t="shared" si="251"/>
        <v/>
      </c>
      <c r="KP127" s="768" t="str">
        <f t="shared" si="251"/>
        <v/>
      </c>
      <c r="KQ127" s="455" t="str">
        <f t="shared" si="251"/>
        <v/>
      </c>
      <c r="KR127" s="455" t="str">
        <f t="shared" si="251"/>
        <v/>
      </c>
      <c r="KS127" s="455" t="str">
        <f t="shared" si="251"/>
        <v/>
      </c>
      <c r="KT127" s="455" t="str">
        <f t="shared" si="251"/>
        <v/>
      </c>
      <c r="KU127" s="455" t="str">
        <f t="shared" si="251"/>
        <v/>
      </c>
      <c r="KV127" s="953" t="str">
        <f t="shared" si="251"/>
        <v/>
      </c>
      <c r="KW127" s="768" t="str">
        <f t="shared" si="251"/>
        <v/>
      </c>
      <c r="KX127" s="455" t="str">
        <f t="shared" si="251"/>
        <v/>
      </c>
      <c r="KY127" s="455" t="str">
        <f t="shared" si="251"/>
        <v/>
      </c>
      <c r="KZ127" s="455" t="str">
        <f t="shared" si="251"/>
        <v/>
      </c>
      <c r="LA127" s="455" t="str">
        <f t="shared" si="251"/>
        <v/>
      </c>
      <c r="LB127" s="455" t="str">
        <f t="shared" si="251"/>
        <v/>
      </c>
      <c r="LC127" s="954" t="str">
        <f t="shared" si="251"/>
        <v/>
      </c>
      <c r="LD127" s="768" t="str">
        <f t="shared" si="251"/>
        <v/>
      </c>
      <c r="LE127" s="455" t="str">
        <f t="shared" si="251"/>
        <v/>
      </c>
      <c r="LF127" s="455" t="str">
        <f t="shared" si="251"/>
        <v/>
      </c>
      <c r="LG127" s="455" t="str">
        <f t="shared" si="251"/>
        <v/>
      </c>
      <c r="LH127" s="455" t="str">
        <f t="shared" si="251"/>
        <v/>
      </c>
      <c r="LI127" s="455" t="str">
        <f t="shared" si="251"/>
        <v/>
      </c>
      <c r="LJ127" s="953" t="str">
        <f t="shared" si="251"/>
        <v/>
      </c>
      <c r="LK127" s="768" t="str">
        <f t="shared" si="251"/>
        <v/>
      </c>
      <c r="LL127" s="455" t="str">
        <f t="shared" si="251"/>
        <v/>
      </c>
      <c r="LM127" s="455" t="str">
        <f t="shared" ref="LM127:NN130" si="254">IF($C127="","",LM$114)</f>
        <v/>
      </c>
      <c r="LN127" s="455" t="str">
        <f t="shared" si="254"/>
        <v/>
      </c>
      <c r="LO127" s="455" t="str">
        <f t="shared" si="254"/>
        <v/>
      </c>
      <c r="LP127" s="455" t="str">
        <f t="shared" si="254"/>
        <v/>
      </c>
      <c r="LQ127" s="953" t="str">
        <f t="shared" si="254"/>
        <v/>
      </c>
      <c r="LR127" s="768" t="str">
        <f t="shared" si="254"/>
        <v/>
      </c>
      <c r="LS127" s="455" t="str">
        <f t="shared" si="254"/>
        <v/>
      </c>
      <c r="LT127" s="455" t="str">
        <f t="shared" si="254"/>
        <v/>
      </c>
      <c r="LU127" s="455" t="str">
        <f t="shared" si="254"/>
        <v/>
      </c>
      <c r="LV127" s="455" t="str">
        <f t="shared" si="254"/>
        <v/>
      </c>
      <c r="LW127" s="455" t="str">
        <f t="shared" si="254"/>
        <v/>
      </c>
      <c r="LX127" s="953" t="str">
        <f t="shared" si="254"/>
        <v/>
      </c>
      <c r="LY127" s="768" t="str">
        <f t="shared" si="254"/>
        <v/>
      </c>
      <c r="LZ127" s="455" t="str">
        <f t="shared" si="254"/>
        <v/>
      </c>
      <c r="MA127" s="455" t="str">
        <f t="shared" si="254"/>
        <v/>
      </c>
      <c r="MB127" s="455" t="str">
        <f t="shared" si="254"/>
        <v/>
      </c>
      <c r="MC127" s="455" t="str">
        <f t="shared" si="254"/>
        <v/>
      </c>
      <c r="MD127" s="455" t="str">
        <f t="shared" si="254"/>
        <v/>
      </c>
      <c r="ME127" s="953" t="str">
        <f t="shared" si="254"/>
        <v/>
      </c>
      <c r="MF127" s="768" t="str">
        <f t="shared" si="254"/>
        <v/>
      </c>
      <c r="MG127" s="455" t="str">
        <f t="shared" si="254"/>
        <v/>
      </c>
      <c r="MH127" s="455" t="str">
        <f t="shared" si="254"/>
        <v/>
      </c>
      <c r="MI127" s="455" t="str">
        <f t="shared" si="254"/>
        <v/>
      </c>
      <c r="MJ127" s="455" t="str">
        <f t="shared" si="254"/>
        <v/>
      </c>
      <c r="MK127" s="455" t="str">
        <f t="shared" si="254"/>
        <v/>
      </c>
      <c r="ML127" s="953" t="str">
        <f t="shared" si="254"/>
        <v/>
      </c>
      <c r="MM127" s="768" t="str">
        <f t="shared" si="254"/>
        <v/>
      </c>
      <c r="MN127" s="455" t="str">
        <f t="shared" si="254"/>
        <v/>
      </c>
      <c r="MO127" s="455" t="str">
        <f t="shared" si="254"/>
        <v/>
      </c>
      <c r="MP127" s="455" t="str">
        <f t="shared" si="254"/>
        <v/>
      </c>
      <c r="MQ127" s="455" t="str">
        <f t="shared" si="254"/>
        <v/>
      </c>
      <c r="MR127" s="455" t="str">
        <f t="shared" si="254"/>
        <v/>
      </c>
      <c r="MS127" s="953" t="str">
        <f t="shared" si="254"/>
        <v/>
      </c>
      <c r="MT127" s="768" t="str">
        <f t="shared" si="254"/>
        <v/>
      </c>
      <c r="MU127" s="455" t="str">
        <f t="shared" si="254"/>
        <v/>
      </c>
      <c r="MV127" s="455" t="str">
        <f t="shared" si="254"/>
        <v/>
      </c>
      <c r="MW127" s="455" t="str">
        <f t="shared" si="254"/>
        <v/>
      </c>
      <c r="MX127" s="455" t="str">
        <f t="shared" si="254"/>
        <v/>
      </c>
      <c r="MY127" s="455" t="str">
        <f t="shared" si="254"/>
        <v/>
      </c>
      <c r="MZ127" s="953" t="str">
        <f t="shared" si="254"/>
        <v/>
      </c>
      <c r="NA127" s="768" t="str">
        <f t="shared" si="254"/>
        <v/>
      </c>
      <c r="NB127" s="455" t="str">
        <f t="shared" si="254"/>
        <v/>
      </c>
      <c r="NC127" s="455" t="str">
        <f t="shared" si="254"/>
        <v/>
      </c>
      <c r="ND127" s="455" t="str">
        <f t="shared" si="254"/>
        <v/>
      </c>
      <c r="NE127" s="455" t="str">
        <f t="shared" si="254"/>
        <v/>
      </c>
      <c r="NF127" s="455" t="str">
        <f t="shared" si="254"/>
        <v/>
      </c>
      <c r="NG127" s="954" t="str">
        <f t="shared" si="254"/>
        <v/>
      </c>
      <c r="NH127" s="768" t="str">
        <f t="shared" si="254"/>
        <v/>
      </c>
      <c r="NI127" s="455" t="str">
        <f t="shared" si="254"/>
        <v/>
      </c>
      <c r="NJ127" s="455" t="str">
        <f t="shared" si="254"/>
        <v/>
      </c>
      <c r="NK127" s="455" t="str">
        <f t="shared" si="254"/>
        <v/>
      </c>
      <c r="NL127" s="455" t="str">
        <f t="shared" si="254"/>
        <v/>
      </c>
      <c r="NM127" s="455" t="str">
        <f t="shared" si="254"/>
        <v/>
      </c>
      <c r="NN127" s="953" t="str">
        <f t="shared" si="254"/>
        <v/>
      </c>
      <c r="NO127" s="83"/>
      <c r="NP127" s="83"/>
      <c r="NQ127" s="83"/>
      <c r="NR127" s="83"/>
      <c r="NS127" s="83"/>
      <c r="NT127" s="83"/>
      <c r="NU127" s="83"/>
      <c r="NV127" s="83"/>
      <c r="NW127" s="83"/>
      <c r="NX127" s="83"/>
      <c r="NY127" s="83"/>
      <c r="NZ127" s="83"/>
      <c r="OA127" s="83"/>
      <c r="OB127" s="83"/>
      <c r="OC127" s="83"/>
      <c r="OD127" s="83"/>
      <c r="OE127" s="83"/>
      <c r="OF127" s="83"/>
      <c r="OG127" s="83"/>
      <c r="OH127" s="83"/>
      <c r="OI127" s="83"/>
      <c r="OJ127" s="83"/>
      <c r="OK127" s="83"/>
      <c r="OL127" s="83"/>
      <c r="OM127" s="83"/>
      <c r="ON127" s="83"/>
      <c r="OO127" s="83"/>
      <c r="OP127" s="83"/>
      <c r="OQ127" s="83"/>
      <c r="OR127" s="83"/>
      <c r="OS127" s="83"/>
      <c r="OT127" s="83"/>
      <c r="OU127" s="83"/>
      <c r="OV127" s="83"/>
      <c r="OW127" s="83"/>
      <c r="OX127" s="83"/>
      <c r="OY127" s="83"/>
      <c r="OZ127" s="83"/>
      <c r="PA127" s="83"/>
      <c r="PB127" s="83"/>
      <c r="PC127" s="83"/>
      <c r="PD127" s="83"/>
      <c r="PE127" s="83"/>
      <c r="PF127" s="83"/>
      <c r="PG127" s="83"/>
      <c r="PH127" s="83"/>
      <c r="PI127" s="83"/>
      <c r="PJ127" s="83"/>
      <c r="PK127" s="83"/>
      <c r="PL127" s="83"/>
      <c r="PM127" s="83"/>
      <c r="PN127" s="83"/>
      <c r="PO127" s="83"/>
      <c r="PP127" s="83"/>
      <c r="PQ127" s="83"/>
      <c r="PR127" s="83"/>
      <c r="PS127" s="83"/>
      <c r="PT127" s="83"/>
      <c r="PU127" s="83"/>
      <c r="PV127" s="83"/>
      <c r="PW127" s="83"/>
      <c r="PX127" s="83"/>
      <c r="PY127" s="83"/>
      <c r="PZ127" s="83"/>
      <c r="QA127" s="83"/>
      <c r="QB127" s="83"/>
      <c r="QC127" s="83"/>
      <c r="QD127" s="83"/>
      <c r="QE127" s="83"/>
      <c r="QF127" s="83"/>
      <c r="QG127" s="83"/>
      <c r="QH127" s="83"/>
      <c r="QI127" s="83"/>
      <c r="QJ127" s="83"/>
      <c r="QK127" s="83"/>
      <c r="QL127" s="83"/>
      <c r="QM127" s="83"/>
      <c r="QN127" s="83"/>
      <c r="QO127" s="83"/>
      <c r="QP127" s="83"/>
      <c r="QQ127" s="83"/>
      <c r="QR127" s="83"/>
      <c r="QS127" s="83"/>
      <c r="QT127" s="83"/>
      <c r="QU127" s="83"/>
      <c r="QV127" s="83"/>
      <c r="QW127" s="83"/>
      <c r="QX127" s="83"/>
      <c r="QY127" s="83"/>
      <c r="QZ127" s="83"/>
      <c r="RA127" s="83"/>
      <c r="RB127" s="83"/>
      <c r="RC127" s="83"/>
      <c r="RD127" s="83"/>
      <c r="RE127" s="83"/>
      <c r="RF127" s="83"/>
      <c r="RG127" s="83"/>
      <c r="RH127" s="83"/>
      <c r="RI127" s="83"/>
      <c r="RJ127" s="83"/>
      <c r="RK127" s="83"/>
      <c r="RL127" s="83"/>
      <c r="RM127" s="83"/>
      <c r="RN127" s="83"/>
      <c r="RO127" s="83"/>
      <c r="RP127" s="83"/>
      <c r="RQ127" s="83"/>
      <c r="RR127" s="83"/>
      <c r="RS127" s="83"/>
      <c r="RT127" s="83"/>
      <c r="RU127" s="83"/>
      <c r="RV127" s="83"/>
      <c r="RW127" s="83"/>
      <c r="RX127" s="83"/>
      <c r="RY127" s="83"/>
      <c r="RZ127" s="83"/>
      <c r="SA127" s="83"/>
      <c r="SB127" s="83"/>
      <c r="SC127" s="83"/>
      <c r="SD127" s="83"/>
      <c r="SE127" s="83"/>
      <c r="SF127" s="83"/>
      <c r="SG127" s="83"/>
      <c r="SH127" s="83"/>
      <c r="SI127" s="83"/>
      <c r="SJ127" s="83"/>
      <c r="SK127" s="83"/>
      <c r="SL127" s="83"/>
      <c r="SM127" s="83"/>
      <c r="SN127" s="83"/>
      <c r="SO127" s="83"/>
      <c r="SP127" s="83"/>
      <c r="SQ127" s="83"/>
      <c r="SR127" s="83"/>
      <c r="SS127" s="83"/>
      <c r="ST127" s="83"/>
      <c r="SU127" s="83"/>
      <c r="SV127" s="83"/>
      <c r="SW127" s="83"/>
      <c r="SX127" s="83"/>
      <c r="SY127" s="83"/>
      <c r="SZ127" s="83"/>
      <c r="TA127" s="83"/>
      <c r="TB127" s="83"/>
      <c r="TC127" s="83"/>
      <c r="TD127" s="83"/>
      <c r="TE127" s="83"/>
      <c r="TF127" s="83"/>
      <c r="TG127" s="83"/>
      <c r="TH127" s="83"/>
      <c r="TI127" s="83"/>
      <c r="TJ127" s="83"/>
      <c r="TK127" s="83"/>
      <c r="TL127" s="83"/>
      <c r="TM127" s="83"/>
      <c r="TN127" s="83"/>
      <c r="TO127" s="83"/>
      <c r="TP127" s="83"/>
      <c r="TQ127" s="83"/>
      <c r="TR127" s="83"/>
      <c r="TS127" s="83"/>
      <c r="TT127" s="83"/>
      <c r="TU127" s="83"/>
      <c r="TV127" s="83"/>
      <c r="TW127" s="83"/>
      <c r="TX127" s="83"/>
      <c r="TY127" s="83"/>
      <c r="TZ127" s="83"/>
      <c r="UA127" s="83"/>
      <c r="UB127" s="83"/>
      <c r="UC127" s="83"/>
      <c r="UD127" s="83"/>
      <c r="UE127" s="83"/>
      <c r="UF127" s="83"/>
      <c r="UG127" s="83"/>
      <c r="UH127" s="83"/>
      <c r="UI127" s="83"/>
      <c r="UJ127" s="83"/>
      <c r="UK127" s="83"/>
      <c r="UL127" s="83"/>
      <c r="UM127" s="83"/>
      <c r="UN127" s="83"/>
      <c r="UO127" s="83"/>
      <c r="UP127" s="83"/>
      <c r="UQ127" s="83"/>
    </row>
    <row r="128" spans="1:564" s="1" customFormat="1" hidden="1" x14ac:dyDescent="0.2">
      <c r="A128" s="938">
        <f>alapadatok!A109</f>
        <v>13</v>
      </c>
      <c r="B128" s="678" t="str">
        <f>IF(alapadatok!C109="","",alapadatok!C109)</f>
        <v/>
      </c>
      <c r="C128" s="584" t="str">
        <f>IF(alapadatok!B109="","",alapadatok!B109)</f>
        <v/>
      </c>
      <c r="D128" s="584" t="str">
        <f>IF(alapadatok!D109="","",alapadatok!D109)</f>
        <v/>
      </c>
      <c r="E128" s="948" t="str">
        <f>IF(alapadatok!K109="","",alapadatok!K109)</f>
        <v/>
      </c>
      <c r="F128" s="952" t="str">
        <f t="shared" ref="F128:BQ131" si="255">IF($C128="","",F$114)</f>
        <v/>
      </c>
      <c r="G128" s="953" t="str">
        <f t="shared" si="255"/>
        <v/>
      </c>
      <c r="H128" s="768" t="str">
        <f t="shared" si="255"/>
        <v/>
      </c>
      <c r="I128" s="455" t="str">
        <f t="shared" si="255"/>
        <v/>
      </c>
      <c r="J128" s="455" t="str">
        <f t="shared" si="255"/>
        <v/>
      </c>
      <c r="K128" s="455" t="str">
        <f t="shared" si="255"/>
        <v/>
      </c>
      <c r="L128" s="455" t="str">
        <f t="shared" si="255"/>
        <v/>
      </c>
      <c r="M128" s="455" t="str">
        <f t="shared" si="255"/>
        <v/>
      </c>
      <c r="N128" s="953" t="str">
        <f t="shared" si="255"/>
        <v/>
      </c>
      <c r="O128" s="768" t="str">
        <f t="shared" si="255"/>
        <v/>
      </c>
      <c r="P128" s="455" t="str">
        <f t="shared" si="255"/>
        <v/>
      </c>
      <c r="Q128" s="455" t="str">
        <f t="shared" si="255"/>
        <v/>
      </c>
      <c r="R128" s="455" t="str">
        <f t="shared" si="255"/>
        <v/>
      </c>
      <c r="S128" s="455" t="str">
        <f t="shared" si="255"/>
        <v/>
      </c>
      <c r="T128" s="455" t="str">
        <f t="shared" si="255"/>
        <v/>
      </c>
      <c r="U128" s="953" t="str">
        <f t="shared" si="255"/>
        <v/>
      </c>
      <c r="V128" s="768" t="str">
        <f t="shared" si="255"/>
        <v/>
      </c>
      <c r="W128" s="455" t="str">
        <f t="shared" si="255"/>
        <v/>
      </c>
      <c r="X128" s="455" t="str">
        <f t="shared" si="255"/>
        <v/>
      </c>
      <c r="Y128" s="455" t="str">
        <f t="shared" si="255"/>
        <v/>
      </c>
      <c r="Z128" s="455" t="str">
        <f t="shared" si="255"/>
        <v/>
      </c>
      <c r="AA128" s="455" t="str">
        <f t="shared" si="255"/>
        <v/>
      </c>
      <c r="AB128" s="953" t="str">
        <f t="shared" si="255"/>
        <v/>
      </c>
      <c r="AC128" s="768" t="str">
        <f t="shared" si="255"/>
        <v/>
      </c>
      <c r="AD128" s="455" t="str">
        <f t="shared" si="255"/>
        <v/>
      </c>
      <c r="AE128" s="455" t="str">
        <f t="shared" si="255"/>
        <v/>
      </c>
      <c r="AF128" s="455" t="str">
        <f t="shared" si="255"/>
        <v/>
      </c>
      <c r="AG128" s="455" t="str">
        <f t="shared" si="255"/>
        <v/>
      </c>
      <c r="AH128" s="455" t="str">
        <f t="shared" si="255"/>
        <v/>
      </c>
      <c r="AI128" s="953" t="str">
        <f t="shared" si="255"/>
        <v/>
      </c>
      <c r="AJ128" s="768" t="str">
        <f t="shared" si="255"/>
        <v/>
      </c>
      <c r="AK128" s="455" t="str">
        <f t="shared" si="255"/>
        <v/>
      </c>
      <c r="AL128" s="455" t="str">
        <f t="shared" si="255"/>
        <v/>
      </c>
      <c r="AM128" s="455" t="str">
        <f t="shared" si="255"/>
        <v/>
      </c>
      <c r="AN128" s="455" t="str">
        <f t="shared" si="255"/>
        <v/>
      </c>
      <c r="AO128" s="455" t="str">
        <f t="shared" si="255"/>
        <v/>
      </c>
      <c r="AP128" s="953" t="str">
        <f t="shared" si="255"/>
        <v/>
      </c>
      <c r="AQ128" s="768" t="str">
        <f t="shared" si="255"/>
        <v/>
      </c>
      <c r="AR128" s="455" t="str">
        <f t="shared" si="255"/>
        <v/>
      </c>
      <c r="AS128" s="455" t="str">
        <f t="shared" si="255"/>
        <v/>
      </c>
      <c r="AT128" s="455" t="str">
        <f t="shared" si="255"/>
        <v/>
      </c>
      <c r="AU128" s="455" t="str">
        <f t="shared" si="255"/>
        <v/>
      </c>
      <c r="AV128" s="455" t="str">
        <f t="shared" si="255"/>
        <v/>
      </c>
      <c r="AW128" s="953" t="str">
        <f t="shared" si="255"/>
        <v/>
      </c>
      <c r="AX128" s="768" t="str">
        <f t="shared" si="255"/>
        <v/>
      </c>
      <c r="AY128" s="455" t="str">
        <f t="shared" si="255"/>
        <v/>
      </c>
      <c r="AZ128" s="455" t="str">
        <f t="shared" si="255"/>
        <v/>
      </c>
      <c r="BA128" s="455" t="str">
        <f t="shared" si="255"/>
        <v/>
      </c>
      <c r="BB128" s="455" t="str">
        <f t="shared" si="255"/>
        <v/>
      </c>
      <c r="BC128" s="455" t="str">
        <f t="shared" si="255"/>
        <v/>
      </c>
      <c r="BD128" s="953" t="str">
        <f t="shared" si="255"/>
        <v/>
      </c>
      <c r="BE128" s="768" t="str">
        <f t="shared" si="255"/>
        <v/>
      </c>
      <c r="BF128" s="455" t="str">
        <f t="shared" si="255"/>
        <v/>
      </c>
      <c r="BG128" s="455" t="str">
        <f t="shared" si="255"/>
        <v/>
      </c>
      <c r="BH128" s="455" t="str">
        <f t="shared" si="255"/>
        <v/>
      </c>
      <c r="BI128" s="455" t="str">
        <f t="shared" si="255"/>
        <v/>
      </c>
      <c r="BJ128" s="455" t="str">
        <f t="shared" si="255"/>
        <v/>
      </c>
      <c r="BK128" s="953" t="str">
        <f t="shared" si="255"/>
        <v/>
      </c>
      <c r="BL128" s="768" t="str">
        <f t="shared" si="255"/>
        <v/>
      </c>
      <c r="BM128" s="455" t="str">
        <f t="shared" si="255"/>
        <v/>
      </c>
      <c r="BN128" s="455" t="str">
        <f t="shared" si="255"/>
        <v/>
      </c>
      <c r="BO128" s="455" t="str">
        <f t="shared" si="255"/>
        <v/>
      </c>
      <c r="BP128" s="455" t="str">
        <f t="shared" si="255"/>
        <v/>
      </c>
      <c r="BQ128" s="455" t="str">
        <f t="shared" si="255"/>
        <v/>
      </c>
      <c r="BR128" s="953" t="str">
        <f t="shared" si="252"/>
        <v/>
      </c>
      <c r="BS128" s="768" t="str">
        <f t="shared" si="252"/>
        <v/>
      </c>
      <c r="BT128" s="455" t="str">
        <f t="shared" si="252"/>
        <v/>
      </c>
      <c r="BU128" s="455" t="str">
        <f t="shared" si="252"/>
        <v/>
      </c>
      <c r="BV128" s="455" t="str">
        <f t="shared" si="252"/>
        <v/>
      </c>
      <c r="BW128" s="455" t="str">
        <f t="shared" si="252"/>
        <v/>
      </c>
      <c r="BX128" s="455" t="str">
        <f t="shared" si="252"/>
        <v/>
      </c>
      <c r="BY128" s="953" t="str">
        <f t="shared" si="252"/>
        <v/>
      </c>
      <c r="BZ128" s="768" t="str">
        <f t="shared" si="252"/>
        <v/>
      </c>
      <c r="CA128" s="455" t="str">
        <f t="shared" si="252"/>
        <v/>
      </c>
      <c r="CB128" s="455" t="str">
        <f t="shared" si="252"/>
        <v/>
      </c>
      <c r="CC128" s="455" t="str">
        <f t="shared" si="252"/>
        <v/>
      </c>
      <c r="CD128" s="455" t="str">
        <f t="shared" si="252"/>
        <v/>
      </c>
      <c r="CE128" s="455" t="str">
        <f t="shared" si="252"/>
        <v/>
      </c>
      <c r="CF128" s="953" t="str">
        <f t="shared" si="252"/>
        <v/>
      </c>
      <c r="CG128" s="768" t="str">
        <f t="shared" si="252"/>
        <v/>
      </c>
      <c r="CH128" s="455" t="str">
        <f t="shared" si="252"/>
        <v/>
      </c>
      <c r="CI128" s="455" t="str">
        <f t="shared" si="252"/>
        <v/>
      </c>
      <c r="CJ128" s="455" t="str">
        <f t="shared" si="252"/>
        <v/>
      </c>
      <c r="CK128" s="455" t="str">
        <f t="shared" si="252"/>
        <v/>
      </c>
      <c r="CL128" s="455" t="str">
        <f t="shared" si="252"/>
        <v/>
      </c>
      <c r="CM128" s="953" t="str">
        <f t="shared" si="252"/>
        <v/>
      </c>
      <c r="CN128" s="768" t="str">
        <f t="shared" si="252"/>
        <v/>
      </c>
      <c r="CO128" s="455" t="str">
        <f t="shared" si="252"/>
        <v/>
      </c>
      <c r="CP128" s="455" t="str">
        <f t="shared" si="252"/>
        <v/>
      </c>
      <c r="CQ128" s="455" t="str">
        <f t="shared" si="252"/>
        <v/>
      </c>
      <c r="CR128" s="455" t="str">
        <f t="shared" si="252"/>
        <v/>
      </c>
      <c r="CS128" s="455" t="str">
        <f t="shared" si="252"/>
        <v/>
      </c>
      <c r="CT128" s="953" t="str">
        <f t="shared" si="252"/>
        <v/>
      </c>
      <c r="CU128" s="952" t="str">
        <f t="shared" si="252"/>
        <v/>
      </c>
      <c r="CV128" s="455" t="str">
        <f t="shared" si="252"/>
        <v/>
      </c>
      <c r="CW128" s="455" t="str">
        <f t="shared" si="252"/>
        <v/>
      </c>
      <c r="CX128" s="455" t="str">
        <f t="shared" si="252"/>
        <v/>
      </c>
      <c r="CY128" s="455" t="str">
        <f t="shared" si="252"/>
        <v/>
      </c>
      <c r="CZ128" s="455" t="str">
        <f t="shared" si="252"/>
        <v/>
      </c>
      <c r="DA128" s="953" t="str">
        <f t="shared" si="252"/>
        <v/>
      </c>
      <c r="DB128" s="768" t="str">
        <f t="shared" si="252"/>
        <v/>
      </c>
      <c r="DC128" s="455" t="str">
        <f t="shared" si="252"/>
        <v/>
      </c>
      <c r="DD128" s="455" t="str">
        <f t="shared" si="252"/>
        <v/>
      </c>
      <c r="DE128" s="455" t="str">
        <f t="shared" si="252"/>
        <v/>
      </c>
      <c r="DF128" s="455" t="str">
        <f t="shared" si="252"/>
        <v/>
      </c>
      <c r="DG128" s="455" t="str">
        <f t="shared" si="252"/>
        <v/>
      </c>
      <c r="DH128" s="953" t="str">
        <f t="shared" si="252"/>
        <v/>
      </c>
      <c r="DI128" s="768" t="str">
        <f t="shared" si="252"/>
        <v/>
      </c>
      <c r="DJ128" s="455" t="str">
        <f t="shared" si="252"/>
        <v/>
      </c>
      <c r="DK128" s="455" t="str">
        <f t="shared" si="252"/>
        <v/>
      </c>
      <c r="DL128" s="455" t="str">
        <f t="shared" si="252"/>
        <v/>
      </c>
      <c r="DM128" s="455" t="str">
        <f t="shared" si="252"/>
        <v/>
      </c>
      <c r="DN128" s="455" t="str">
        <f t="shared" si="252"/>
        <v/>
      </c>
      <c r="DO128" s="953" t="str">
        <f t="shared" si="252"/>
        <v/>
      </c>
      <c r="DP128" s="768" t="str">
        <f t="shared" si="252"/>
        <v/>
      </c>
      <c r="DQ128" s="455" t="str">
        <f t="shared" si="252"/>
        <v/>
      </c>
      <c r="DR128" s="455" t="str">
        <f t="shared" si="252"/>
        <v/>
      </c>
      <c r="DS128" s="455" t="str">
        <f t="shared" si="252"/>
        <v/>
      </c>
      <c r="DT128" s="455" t="str">
        <f t="shared" si="252"/>
        <v/>
      </c>
      <c r="DU128" s="455" t="str">
        <f t="shared" si="252"/>
        <v/>
      </c>
      <c r="DV128" s="953" t="str">
        <f t="shared" si="252"/>
        <v/>
      </c>
      <c r="DW128" s="768" t="str">
        <f t="shared" si="252"/>
        <v/>
      </c>
      <c r="DX128" s="455" t="str">
        <f t="shared" si="252"/>
        <v/>
      </c>
      <c r="DY128" s="455" t="str">
        <f t="shared" si="252"/>
        <v/>
      </c>
      <c r="DZ128" s="455" t="str">
        <f t="shared" si="252"/>
        <v/>
      </c>
      <c r="EA128" s="455" t="str">
        <f t="shared" si="252"/>
        <v/>
      </c>
      <c r="EB128" s="455" t="str">
        <f t="shared" si="252"/>
        <v/>
      </c>
      <c r="EC128" s="954" t="str">
        <f t="shared" si="235"/>
        <v/>
      </c>
      <c r="ED128" s="768" t="str">
        <f t="shared" ref="ED128:GO131" si="256">IF($C128="","",ED$114)</f>
        <v/>
      </c>
      <c r="EE128" s="455" t="str">
        <f t="shared" si="256"/>
        <v/>
      </c>
      <c r="EF128" s="455" t="str">
        <f t="shared" si="256"/>
        <v/>
      </c>
      <c r="EG128" s="455" t="str">
        <f t="shared" si="256"/>
        <v/>
      </c>
      <c r="EH128" s="455" t="str">
        <f t="shared" si="256"/>
        <v/>
      </c>
      <c r="EI128" s="455" t="str">
        <f t="shared" si="256"/>
        <v/>
      </c>
      <c r="EJ128" s="953" t="str">
        <f t="shared" si="256"/>
        <v/>
      </c>
      <c r="EK128" s="768" t="str">
        <f t="shared" si="256"/>
        <v/>
      </c>
      <c r="EL128" s="455" t="str">
        <f t="shared" si="256"/>
        <v/>
      </c>
      <c r="EM128" s="455" t="str">
        <f t="shared" si="256"/>
        <v/>
      </c>
      <c r="EN128" s="455" t="str">
        <f t="shared" si="256"/>
        <v/>
      </c>
      <c r="EO128" s="455" t="str">
        <f t="shared" si="256"/>
        <v/>
      </c>
      <c r="EP128" s="455" t="str">
        <f t="shared" si="256"/>
        <v/>
      </c>
      <c r="EQ128" s="953" t="str">
        <f t="shared" si="256"/>
        <v/>
      </c>
      <c r="ER128" s="768" t="str">
        <f t="shared" si="256"/>
        <v/>
      </c>
      <c r="ES128" s="455" t="str">
        <f t="shared" si="256"/>
        <v/>
      </c>
      <c r="ET128" s="455" t="str">
        <f t="shared" si="256"/>
        <v/>
      </c>
      <c r="EU128" s="455" t="str">
        <f t="shared" si="256"/>
        <v/>
      </c>
      <c r="EV128" s="455" t="str">
        <f t="shared" si="256"/>
        <v/>
      </c>
      <c r="EW128" s="455" t="str">
        <f t="shared" si="256"/>
        <v/>
      </c>
      <c r="EX128" s="953" t="str">
        <f t="shared" si="256"/>
        <v/>
      </c>
      <c r="EY128" s="768" t="str">
        <f t="shared" si="256"/>
        <v/>
      </c>
      <c r="EZ128" s="455" t="str">
        <f t="shared" si="256"/>
        <v/>
      </c>
      <c r="FA128" s="455" t="str">
        <f t="shared" si="256"/>
        <v/>
      </c>
      <c r="FB128" s="455" t="str">
        <f t="shared" si="256"/>
        <v/>
      </c>
      <c r="FC128" s="455" t="str">
        <f t="shared" si="256"/>
        <v/>
      </c>
      <c r="FD128" s="455" t="str">
        <f t="shared" si="256"/>
        <v/>
      </c>
      <c r="FE128" s="953" t="str">
        <f t="shared" si="256"/>
        <v/>
      </c>
      <c r="FF128" s="768" t="str">
        <f t="shared" si="256"/>
        <v/>
      </c>
      <c r="FG128" s="455" t="str">
        <f t="shared" si="256"/>
        <v/>
      </c>
      <c r="FH128" s="455" t="str">
        <f t="shared" si="256"/>
        <v/>
      </c>
      <c r="FI128" s="455" t="str">
        <f t="shared" si="256"/>
        <v/>
      </c>
      <c r="FJ128" s="455" t="str">
        <f t="shared" si="256"/>
        <v/>
      </c>
      <c r="FK128" s="455" t="str">
        <f t="shared" si="256"/>
        <v/>
      </c>
      <c r="FL128" s="953" t="str">
        <f t="shared" si="256"/>
        <v/>
      </c>
      <c r="FM128" s="768" t="str">
        <f t="shared" si="256"/>
        <v/>
      </c>
      <c r="FN128" s="455" t="str">
        <f t="shared" si="256"/>
        <v/>
      </c>
      <c r="FO128" s="455" t="str">
        <f t="shared" si="256"/>
        <v/>
      </c>
      <c r="FP128" s="455" t="str">
        <f t="shared" si="256"/>
        <v/>
      </c>
      <c r="FQ128" s="455" t="str">
        <f t="shared" si="256"/>
        <v/>
      </c>
      <c r="FR128" s="455" t="str">
        <f t="shared" si="256"/>
        <v/>
      </c>
      <c r="FS128" s="953" t="str">
        <f t="shared" si="256"/>
        <v/>
      </c>
      <c r="FT128" s="768" t="str">
        <f t="shared" si="256"/>
        <v/>
      </c>
      <c r="FU128" s="455" t="str">
        <f t="shared" si="256"/>
        <v/>
      </c>
      <c r="FV128" s="455" t="str">
        <f t="shared" si="256"/>
        <v/>
      </c>
      <c r="FW128" s="455" t="str">
        <f t="shared" si="256"/>
        <v/>
      </c>
      <c r="FX128" s="455" t="str">
        <f t="shared" si="256"/>
        <v/>
      </c>
      <c r="FY128" s="455" t="str">
        <f t="shared" si="256"/>
        <v/>
      </c>
      <c r="FZ128" s="953" t="str">
        <f t="shared" si="256"/>
        <v/>
      </c>
      <c r="GA128" s="768" t="str">
        <f t="shared" si="256"/>
        <v/>
      </c>
      <c r="GB128" s="455" t="str">
        <f t="shared" si="256"/>
        <v/>
      </c>
      <c r="GC128" s="455" t="str">
        <f t="shared" si="256"/>
        <v/>
      </c>
      <c r="GD128" s="455" t="str">
        <f t="shared" si="256"/>
        <v/>
      </c>
      <c r="GE128" s="455" t="str">
        <f t="shared" si="256"/>
        <v/>
      </c>
      <c r="GF128" s="953" t="str">
        <f t="shared" si="256"/>
        <v/>
      </c>
      <c r="GG128" s="768" t="str">
        <f t="shared" si="256"/>
        <v/>
      </c>
      <c r="GH128" s="455" t="str">
        <f t="shared" si="256"/>
        <v/>
      </c>
      <c r="GI128" s="455" t="str">
        <f t="shared" si="256"/>
        <v/>
      </c>
      <c r="GJ128" s="455" t="str">
        <f t="shared" si="256"/>
        <v/>
      </c>
      <c r="GK128" s="455" t="str">
        <f t="shared" si="256"/>
        <v/>
      </c>
      <c r="GL128" s="455" t="str">
        <f t="shared" si="256"/>
        <v/>
      </c>
      <c r="GM128" s="455" t="str">
        <f t="shared" si="256"/>
        <v/>
      </c>
      <c r="GN128" s="954" t="str">
        <f t="shared" si="256"/>
        <v/>
      </c>
      <c r="GO128" s="768" t="str">
        <f t="shared" si="256"/>
        <v/>
      </c>
      <c r="GP128" s="455" t="str">
        <f t="shared" si="253"/>
        <v/>
      </c>
      <c r="GQ128" s="455" t="str">
        <f t="shared" si="253"/>
        <v/>
      </c>
      <c r="GR128" s="455" t="str">
        <f t="shared" si="253"/>
        <v/>
      </c>
      <c r="GS128" s="455" t="str">
        <f t="shared" si="253"/>
        <v/>
      </c>
      <c r="GT128" s="455" t="str">
        <f t="shared" si="253"/>
        <v/>
      </c>
      <c r="GU128" s="953" t="str">
        <f t="shared" si="253"/>
        <v/>
      </c>
      <c r="GV128" s="768" t="str">
        <f t="shared" si="253"/>
        <v/>
      </c>
      <c r="GW128" s="455" t="str">
        <f t="shared" si="253"/>
        <v/>
      </c>
      <c r="GX128" s="455" t="str">
        <f t="shared" si="253"/>
        <v/>
      </c>
      <c r="GY128" s="455" t="str">
        <f t="shared" si="253"/>
        <v/>
      </c>
      <c r="GZ128" s="455" t="str">
        <f t="shared" si="253"/>
        <v/>
      </c>
      <c r="HA128" s="455" t="str">
        <f t="shared" si="253"/>
        <v/>
      </c>
      <c r="HB128" s="953" t="str">
        <f t="shared" si="253"/>
        <v/>
      </c>
      <c r="HC128" s="768" t="str">
        <f t="shared" si="253"/>
        <v/>
      </c>
      <c r="HD128" s="455" t="str">
        <f t="shared" si="253"/>
        <v/>
      </c>
      <c r="HE128" s="455" t="str">
        <f t="shared" si="253"/>
        <v/>
      </c>
      <c r="HF128" s="455" t="str">
        <f t="shared" si="253"/>
        <v/>
      </c>
      <c r="HG128" s="455" t="str">
        <f t="shared" si="253"/>
        <v/>
      </c>
      <c r="HH128" s="455" t="str">
        <f t="shared" si="253"/>
        <v/>
      </c>
      <c r="HI128" s="953" t="str">
        <f t="shared" si="253"/>
        <v/>
      </c>
      <c r="HJ128" s="768" t="str">
        <f t="shared" si="253"/>
        <v/>
      </c>
      <c r="HK128" s="455" t="str">
        <f t="shared" si="253"/>
        <v/>
      </c>
      <c r="HL128" s="455" t="str">
        <f t="shared" si="253"/>
        <v/>
      </c>
      <c r="HM128" s="455" t="str">
        <f t="shared" si="253"/>
        <v/>
      </c>
      <c r="HN128" s="955" t="str">
        <f t="shared" si="253"/>
        <v/>
      </c>
      <c r="HO128" s="455" t="str">
        <f t="shared" si="253"/>
        <v/>
      </c>
      <c r="HP128" s="953" t="str">
        <f t="shared" si="253"/>
        <v/>
      </c>
      <c r="HQ128" s="768" t="str">
        <f t="shared" si="253"/>
        <v/>
      </c>
      <c r="HR128" s="455" t="str">
        <f t="shared" si="253"/>
        <v/>
      </c>
      <c r="HS128" s="455" t="str">
        <f t="shared" si="253"/>
        <v/>
      </c>
      <c r="HT128" s="455" t="str">
        <f t="shared" si="253"/>
        <v/>
      </c>
      <c r="HU128" s="455" t="str">
        <f t="shared" si="253"/>
        <v/>
      </c>
      <c r="HV128" s="455" t="str">
        <f t="shared" si="253"/>
        <v/>
      </c>
      <c r="HW128" s="953" t="str">
        <f t="shared" si="253"/>
        <v/>
      </c>
      <c r="HX128" s="768" t="str">
        <f t="shared" si="253"/>
        <v/>
      </c>
      <c r="HY128" s="455" t="str">
        <f t="shared" si="253"/>
        <v/>
      </c>
      <c r="HZ128" s="455" t="str">
        <f t="shared" si="253"/>
        <v/>
      </c>
      <c r="IA128" s="455" t="str">
        <f t="shared" si="253"/>
        <v/>
      </c>
      <c r="IB128" s="455" t="str">
        <f t="shared" si="253"/>
        <v/>
      </c>
      <c r="IC128" s="455" t="str">
        <f t="shared" si="253"/>
        <v/>
      </c>
      <c r="ID128" s="953" t="str">
        <f t="shared" si="253"/>
        <v/>
      </c>
      <c r="IE128" s="768" t="str">
        <f t="shared" si="253"/>
        <v/>
      </c>
      <c r="IF128" s="455" t="str">
        <f t="shared" si="253"/>
        <v/>
      </c>
      <c r="IG128" s="455" t="str">
        <f t="shared" si="253"/>
        <v/>
      </c>
      <c r="IH128" s="455" t="str">
        <f t="shared" si="253"/>
        <v/>
      </c>
      <c r="II128" s="455" t="str">
        <f t="shared" si="253"/>
        <v/>
      </c>
      <c r="IJ128" s="455" t="str">
        <f t="shared" si="253"/>
        <v/>
      </c>
      <c r="IK128" s="953" t="str">
        <f t="shared" si="253"/>
        <v/>
      </c>
      <c r="IL128" s="768" t="str">
        <f t="shared" si="253"/>
        <v/>
      </c>
      <c r="IM128" s="455" t="str">
        <f t="shared" si="253"/>
        <v/>
      </c>
      <c r="IN128" s="455" t="str">
        <f t="shared" si="253"/>
        <v/>
      </c>
      <c r="IO128" s="455" t="str">
        <f t="shared" si="253"/>
        <v/>
      </c>
      <c r="IP128" s="455" t="str">
        <f t="shared" si="253"/>
        <v/>
      </c>
      <c r="IQ128" s="455" t="str">
        <f t="shared" si="253"/>
        <v/>
      </c>
      <c r="IR128" s="953" t="str">
        <f t="shared" si="253"/>
        <v/>
      </c>
      <c r="IS128" s="768" t="str">
        <f t="shared" si="253"/>
        <v/>
      </c>
      <c r="IT128" s="455" t="str">
        <f t="shared" si="253"/>
        <v/>
      </c>
      <c r="IU128" s="455" t="str">
        <f t="shared" si="253"/>
        <v/>
      </c>
      <c r="IV128" s="455" t="str">
        <f t="shared" si="253"/>
        <v/>
      </c>
      <c r="IW128" s="455" t="str">
        <f t="shared" si="253"/>
        <v/>
      </c>
      <c r="IX128" s="455" t="str">
        <f t="shared" si="253"/>
        <v/>
      </c>
      <c r="IY128" s="954" t="str">
        <f t="shared" si="253"/>
        <v/>
      </c>
      <c r="IZ128" s="768" t="str">
        <f t="shared" si="253"/>
        <v/>
      </c>
      <c r="JA128" s="455" t="str">
        <f t="shared" si="237"/>
        <v/>
      </c>
      <c r="JB128" s="455" t="str">
        <f t="shared" ref="JB128:LM131" si="257">IF($C128="","",JB$114)</f>
        <v/>
      </c>
      <c r="JC128" s="455" t="str">
        <f t="shared" si="257"/>
        <v/>
      </c>
      <c r="JD128" s="455" t="str">
        <f t="shared" si="257"/>
        <v/>
      </c>
      <c r="JE128" s="455" t="str">
        <f t="shared" si="257"/>
        <v/>
      </c>
      <c r="JF128" s="953" t="str">
        <f t="shared" si="257"/>
        <v/>
      </c>
      <c r="JG128" s="768" t="str">
        <f t="shared" si="257"/>
        <v/>
      </c>
      <c r="JH128" s="455" t="str">
        <f t="shared" si="257"/>
        <v/>
      </c>
      <c r="JI128" s="455" t="str">
        <f t="shared" si="257"/>
        <v/>
      </c>
      <c r="JJ128" s="455" t="str">
        <f t="shared" si="257"/>
        <v/>
      </c>
      <c r="JK128" s="455" t="str">
        <f t="shared" si="257"/>
        <v/>
      </c>
      <c r="JL128" s="455" t="str">
        <f t="shared" si="257"/>
        <v/>
      </c>
      <c r="JM128" s="953" t="str">
        <f t="shared" si="257"/>
        <v/>
      </c>
      <c r="JN128" s="768" t="str">
        <f t="shared" si="257"/>
        <v/>
      </c>
      <c r="JO128" s="455" t="str">
        <f t="shared" si="257"/>
        <v/>
      </c>
      <c r="JP128" s="455" t="str">
        <f t="shared" si="257"/>
        <v/>
      </c>
      <c r="JQ128" s="455" t="str">
        <f t="shared" si="257"/>
        <v/>
      </c>
      <c r="JR128" s="455" t="str">
        <f t="shared" si="257"/>
        <v/>
      </c>
      <c r="JS128" s="455" t="str">
        <f t="shared" si="257"/>
        <v/>
      </c>
      <c r="JT128" s="953" t="str">
        <f t="shared" si="257"/>
        <v/>
      </c>
      <c r="JU128" s="768" t="str">
        <f t="shared" si="257"/>
        <v/>
      </c>
      <c r="JV128" s="455" t="str">
        <f t="shared" si="257"/>
        <v/>
      </c>
      <c r="JW128" s="455" t="str">
        <f t="shared" si="257"/>
        <v/>
      </c>
      <c r="JX128" s="455" t="str">
        <f t="shared" si="257"/>
        <v/>
      </c>
      <c r="JY128" s="455" t="str">
        <f t="shared" si="257"/>
        <v/>
      </c>
      <c r="JZ128" s="455" t="str">
        <f t="shared" si="257"/>
        <v/>
      </c>
      <c r="KA128" s="953" t="str">
        <f t="shared" si="257"/>
        <v/>
      </c>
      <c r="KB128" s="768" t="str">
        <f t="shared" si="257"/>
        <v/>
      </c>
      <c r="KC128" s="455" t="str">
        <f t="shared" si="257"/>
        <v/>
      </c>
      <c r="KD128" s="455" t="str">
        <f t="shared" si="257"/>
        <v/>
      </c>
      <c r="KE128" s="455" t="str">
        <f t="shared" si="257"/>
        <v/>
      </c>
      <c r="KF128" s="455" t="str">
        <f t="shared" si="257"/>
        <v/>
      </c>
      <c r="KG128" s="455" t="str">
        <f t="shared" si="257"/>
        <v/>
      </c>
      <c r="KH128" s="953" t="str">
        <f t="shared" si="257"/>
        <v/>
      </c>
      <c r="KI128" s="768" t="str">
        <f t="shared" si="257"/>
        <v/>
      </c>
      <c r="KJ128" s="455" t="str">
        <f t="shared" si="257"/>
        <v/>
      </c>
      <c r="KK128" s="455" t="str">
        <f t="shared" si="257"/>
        <v/>
      </c>
      <c r="KL128" s="455" t="str">
        <f t="shared" si="257"/>
        <v/>
      </c>
      <c r="KM128" s="455" t="str">
        <f t="shared" si="257"/>
        <v/>
      </c>
      <c r="KN128" s="455" t="str">
        <f t="shared" si="257"/>
        <v/>
      </c>
      <c r="KO128" s="953" t="str">
        <f t="shared" si="257"/>
        <v/>
      </c>
      <c r="KP128" s="768" t="str">
        <f t="shared" si="257"/>
        <v/>
      </c>
      <c r="KQ128" s="455" t="str">
        <f t="shared" si="257"/>
        <v/>
      </c>
      <c r="KR128" s="455" t="str">
        <f t="shared" si="257"/>
        <v/>
      </c>
      <c r="KS128" s="455" t="str">
        <f t="shared" si="257"/>
        <v/>
      </c>
      <c r="KT128" s="455" t="str">
        <f t="shared" si="257"/>
        <v/>
      </c>
      <c r="KU128" s="455" t="str">
        <f t="shared" si="257"/>
        <v/>
      </c>
      <c r="KV128" s="953" t="str">
        <f t="shared" si="257"/>
        <v/>
      </c>
      <c r="KW128" s="768" t="str">
        <f t="shared" si="257"/>
        <v/>
      </c>
      <c r="KX128" s="455" t="str">
        <f t="shared" si="257"/>
        <v/>
      </c>
      <c r="KY128" s="455" t="str">
        <f t="shared" si="257"/>
        <v/>
      </c>
      <c r="KZ128" s="455" t="str">
        <f t="shared" si="257"/>
        <v/>
      </c>
      <c r="LA128" s="455" t="str">
        <f t="shared" si="257"/>
        <v/>
      </c>
      <c r="LB128" s="455" t="str">
        <f t="shared" si="257"/>
        <v/>
      </c>
      <c r="LC128" s="954" t="str">
        <f t="shared" si="257"/>
        <v/>
      </c>
      <c r="LD128" s="768" t="str">
        <f t="shared" si="257"/>
        <v/>
      </c>
      <c r="LE128" s="455" t="str">
        <f t="shared" si="257"/>
        <v/>
      </c>
      <c r="LF128" s="455" t="str">
        <f t="shared" si="257"/>
        <v/>
      </c>
      <c r="LG128" s="455" t="str">
        <f t="shared" si="257"/>
        <v/>
      </c>
      <c r="LH128" s="455" t="str">
        <f t="shared" si="257"/>
        <v/>
      </c>
      <c r="LI128" s="455" t="str">
        <f t="shared" si="257"/>
        <v/>
      </c>
      <c r="LJ128" s="953" t="str">
        <f t="shared" si="257"/>
        <v/>
      </c>
      <c r="LK128" s="768" t="str">
        <f t="shared" si="257"/>
        <v/>
      </c>
      <c r="LL128" s="455" t="str">
        <f t="shared" si="257"/>
        <v/>
      </c>
      <c r="LM128" s="455" t="str">
        <f t="shared" si="257"/>
        <v/>
      </c>
      <c r="LN128" s="455" t="str">
        <f t="shared" si="254"/>
        <v/>
      </c>
      <c r="LO128" s="455" t="str">
        <f t="shared" si="254"/>
        <v/>
      </c>
      <c r="LP128" s="455" t="str">
        <f t="shared" si="254"/>
        <v/>
      </c>
      <c r="LQ128" s="953" t="str">
        <f t="shared" si="254"/>
        <v/>
      </c>
      <c r="LR128" s="768" t="str">
        <f t="shared" si="254"/>
        <v/>
      </c>
      <c r="LS128" s="455" t="str">
        <f t="shared" si="254"/>
        <v/>
      </c>
      <c r="LT128" s="455" t="str">
        <f t="shared" si="254"/>
        <v/>
      </c>
      <c r="LU128" s="455" t="str">
        <f t="shared" si="254"/>
        <v/>
      </c>
      <c r="LV128" s="455" t="str">
        <f t="shared" si="254"/>
        <v/>
      </c>
      <c r="LW128" s="455" t="str">
        <f t="shared" si="254"/>
        <v/>
      </c>
      <c r="LX128" s="953" t="str">
        <f t="shared" si="254"/>
        <v/>
      </c>
      <c r="LY128" s="768" t="str">
        <f t="shared" si="254"/>
        <v/>
      </c>
      <c r="LZ128" s="455" t="str">
        <f t="shared" si="254"/>
        <v/>
      </c>
      <c r="MA128" s="455" t="str">
        <f t="shared" si="254"/>
        <v/>
      </c>
      <c r="MB128" s="455" t="str">
        <f t="shared" si="254"/>
        <v/>
      </c>
      <c r="MC128" s="455" t="str">
        <f t="shared" si="254"/>
        <v/>
      </c>
      <c r="MD128" s="455" t="str">
        <f t="shared" si="254"/>
        <v/>
      </c>
      <c r="ME128" s="953" t="str">
        <f t="shared" si="254"/>
        <v/>
      </c>
      <c r="MF128" s="768" t="str">
        <f t="shared" si="254"/>
        <v/>
      </c>
      <c r="MG128" s="455" t="str">
        <f t="shared" si="254"/>
        <v/>
      </c>
      <c r="MH128" s="455" t="str">
        <f t="shared" si="254"/>
        <v/>
      </c>
      <c r="MI128" s="455" t="str">
        <f t="shared" si="254"/>
        <v/>
      </c>
      <c r="MJ128" s="455" t="str">
        <f t="shared" si="254"/>
        <v/>
      </c>
      <c r="MK128" s="455" t="str">
        <f t="shared" si="254"/>
        <v/>
      </c>
      <c r="ML128" s="953" t="str">
        <f t="shared" si="254"/>
        <v/>
      </c>
      <c r="MM128" s="768" t="str">
        <f t="shared" si="254"/>
        <v/>
      </c>
      <c r="MN128" s="455" t="str">
        <f t="shared" si="254"/>
        <v/>
      </c>
      <c r="MO128" s="455" t="str">
        <f t="shared" si="254"/>
        <v/>
      </c>
      <c r="MP128" s="455" t="str">
        <f t="shared" si="254"/>
        <v/>
      </c>
      <c r="MQ128" s="455" t="str">
        <f t="shared" si="254"/>
        <v/>
      </c>
      <c r="MR128" s="455" t="str">
        <f t="shared" si="254"/>
        <v/>
      </c>
      <c r="MS128" s="953" t="str">
        <f t="shared" si="254"/>
        <v/>
      </c>
      <c r="MT128" s="768" t="str">
        <f t="shared" si="254"/>
        <v/>
      </c>
      <c r="MU128" s="455" t="str">
        <f t="shared" si="254"/>
        <v/>
      </c>
      <c r="MV128" s="455" t="str">
        <f t="shared" si="254"/>
        <v/>
      </c>
      <c r="MW128" s="455" t="str">
        <f t="shared" si="254"/>
        <v/>
      </c>
      <c r="MX128" s="455" t="str">
        <f t="shared" si="254"/>
        <v/>
      </c>
      <c r="MY128" s="455" t="str">
        <f t="shared" si="254"/>
        <v/>
      </c>
      <c r="MZ128" s="953" t="str">
        <f t="shared" si="254"/>
        <v/>
      </c>
      <c r="NA128" s="768" t="str">
        <f t="shared" si="254"/>
        <v/>
      </c>
      <c r="NB128" s="455" t="str">
        <f t="shared" si="254"/>
        <v/>
      </c>
      <c r="NC128" s="455" t="str">
        <f t="shared" si="254"/>
        <v/>
      </c>
      <c r="ND128" s="455" t="str">
        <f t="shared" si="254"/>
        <v/>
      </c>
      <c r="NE128" s="455" t="str">
        <f t="shared" si="254"/>
        <v/>
      </c>
      <c r="NF128" s="455" t="str">
        <f t="shared" si="254"/>
        <v/>
      </c>
      <c r="NG128" s="954" t="str">
        <f t="shared" si="254"/>
        <v/>
      </c>
      <c r="NH128" s="768" t="str">
        <f t="shared" si="254"/>
        <v/>
      </c>
      <c r="NI128" s="455" t="str">
        <f t="shared" si="254"/>
        <v/>
      </c>
      <c r="NJ128" s="455" t="str">
        <f t="shared" si="254"/>
        <v/>
      </c>
      <c r="NK128" s="455" t="str">
        <f t="shared" si="254"/>
        <v/>
      </c>
      <c r="NL128" s="455" t="str">
        <f t="shared" si="254"/>
        <v/>
      </c>
      <c r="NM128" s="455" t="str">
        <f t="shared" si="254"/>
        <v/>
      </c>
      <c r="NN128" s="953" t="str">
        <f t="shared" si="254"/>
        <v/>
      </c>
      <c r="NO128" s="83"/>
      <c r="NP128" s="83"/>
      <c r="NQ128" s="83"/>
      <c r="NR128" s="83"/>
      <c r="NS128" s="83"/>
      <c r="NT128" s="83"/>
      <c r="NU128" s="83"/>
      <c r="NV128" s="83"/>
      <c r="NW128" s="83"/>
      <c r="NX128" s="83"/>
      <c r="NY128" s="83"/>
      <c r="NZ128" s="83"/>
      <c r="OA128" s="83"/>
      <c r="OB128" s="83"/>
      <c r="OC128" s="83"/>
      <c r="OD128" s="83"/>
      <c r="OE128" s="83"/>
      <c r="OF128" s="83"/>
      <c r="OG128" s="83"/>
      <c r="OH128" s="83"/>
      <c r="OI128" s="83"/>
      <c r="OJ128" s="83"/>
      <c r="OK128" s="83"/>
      <c r="OL128" s="83"/>
      <c r="OM128" s="83"/>
      <c r="ON128" s="83"/>
      <c r="OO128" s="83"/>
      <c r="OP128" s="83"/>
      <c r="OQ128" s="83"/>
      <c r="OR128" s="83"/>
      <c r="OS128" s="83"/>
      <c r="OT128" s="83"/>
      <c r="OU128" s="83"/>
      <c r="OV128" s="83"/>
      <c r="OW128" s="83"/>
      <c r="OX128" s="83"/>
      <c r="OY128" s="83"/>
      <c r="OZ128" s="83"/>
      <c r="PA128" s="83"/>
      <c r="PB128" s="83"/>
      <c r="PC128" s="83"/>
      <c r="PD128" s="83"/>
      <c r="PE128" s="83"/>
      <c r="PF128" s="83"/>
      <c r="PG128" s="83"/>
      <c r="PH128" s="83"/>
      <c r="PI128" s="83"/>
      <c r="PJ128" s="83"/>
      <c r="PK128" s="83"/>
      <c r="PL128" s="83"/>
      <c r="PM128" s="83"/>
      <c r="PN128" s="83"/>
      <c r="PO128" s="83"/>
      <c r="PP128" s="83"/>
      <c r="PQ128" s="83"/>
      <c r="PR128" s="83"/>
      <c r="PS128" s="83"/>
      <c r="PT128" s="83"/>
      <c r="PU128" s="83"/>
      <c r="PV128" s="83"/>
      <c r="PW128" s="83"/>
      <c r="PX128" s="83"/>
      <c r="PY128" s="83"/>
      <c r="PZ128" s="83"/>
      <c r="QA128" s="83"/>
      <c r="QB128" s="83"/>
      <c r="QC128" s="83"/>
      <c r="QD128" s="83"/>
      <c r="QE128" s="83"/>
      <c r="QF128" s="83"/>
      <c r="QG128" s="83"/>
      <c r="QH128" s="83"/>
      <c r="QI128" s="83"/>
      <c r="QJ128" s="83"/>
      <c r="QK128" s="83"/>
      <c r="QL128" s="83"/>
      <c r="QM128" s="83"/>
      <c r="QN128" s="83"/>
      <c r="QO128" s="83"/>
      <c r="QP128" s="83"/>
      <c r="QQ128" s="83"/>
      <c r="QR128" s="83"/>
      <c r="QS128" s="83"/>
      <c r="QT128" s="83"/>
      <c r="QU128" s="83"/>
      <c r="QV128" s="83"/>
      <c r="QW128" s="83"/>
      <c r="QX128" s="83"/>
      <c r="QY128" s="83"/>
      <c r="QZ128" s="83"/>
      <c r="RA128" s="83"/>
      <c r="RB128" s="83"/>
      <c r="RC128" s="83"/>
      <c r="RD128" s="83"/>
      <c r="RE128" s="83"/>
      <c r="RF128" s="83"/>
      <c r="RG128" s="83"/>
      <c r="RH128" s="83"/>
      <c r="RI128" s="83"/>
      <c r="RJ128" s="83"/>
      <c r="RK128" s="83"/>
      <c r="RL128" s="83"/>
      <c r="RM128" s="83"/>
      <c r="RN128" s="83"/>
      <c r="RO128" s="83"/>
      <c r="RP128" s="83"/>
      <c r="RQ128" s="83"/>
      <c r="RR128" s="83"/>
      <c r="RS128" s="83"/>
      <c r="RT128" s="83"/>
      <c r="RU128" s="83"/>
      <c r="RV128" s="83"/>
      <c r="RW128" s="83"/>
      <c r="RX128" s="83"/>
      <c r="RY128" s="83"/>
      <c r="RZ128" s="83"/>
      <c r="SA128" s="83"/>
      <c r="SB128" s="83"/>
      <c r="SC128" s="83"/>
      <c r="SD128" s="83"/>
      <c r="SE128" s="83"/>
      <c r="SF128" s="83"/>
      <c r="SG128" s="83"/>
      <c r="SH128" s="83"/>
      <c r="SI128" s="83"/>
      <c r="SJ128" s="83"/>
      <c r="SK128" s="83"/>
      <c r="SL128" s="83"/>
      <c r="SM128" s="83"/>
      <c r="SN128" s="83"/>
      <c r="SO128" s="83"/>
      <c r="SP128" s="83"/>
      <c r="SQ128" s="83"/>
      <c r="SR128" s="83"/>
      <c r="SS128" s="83"/>
      <c r="ST128" s="83"/>
      <c r="SU128" s="83"/>
      <c r="SV128" s="83"/>
      <c r="SW128" s="83"/>
      <c r="SX128" s="83"/>
      <c r="SY128" s="83"/>
      <c r="SZ128" s="83"/>
      <c r="TA128" s="83"/>
      <c r="TB128" s="83"/>
      <c r="TC128" s="83"/>
      <c r="TD128" s="83"/>
      <c r="TE128" s="83"/>
      <c r="TF128" s="83"/>
      <c r="TG128" s="83"/>
      <c r="TH128" s="83"/>
      <c r="TI128" s="83"/>
      <c r="TJ128" s="83"/>
      <c r="TK128" s="83"/>
      <c r="TL128" s="83"/>
      <c r="TM128" s="83"/>
      <c r="TN128" s="83"/>
      <c r="TO128" s="83"/>
      <c r="TP128" s="83"/>
      <c r="TQ128" s="83"/>
      <c r="TR128" s="83"/>
      <c r="TS128" s="83"/>
      <c r="TT128" s="83"/>
      <c r="TU128" s="83"/>
      <c r="TV128" s="83"/>
      <c r="TW128" s="83"/>
      <c r="TX128" s="83"/>
      <c r="TY128" s="83"/>
      <c r="TZ128" s="83"/>
      <c r="UA128" s="83"/>
      <c r="UB128" s="83"/>
      <c r="UC128" s="83"/>
      <c r="UD128" s="83"/>
      <c r="UE128" s="83"/>
      <c r="UF128" s="83"/>
      <c r="UG128" s="83"/>
      <c r="UH128" s="83"/>
      <c r="UI128" s="83"/>
      <c r="UJ128" s="83"/>
      <c r="UK128" s="83"/>
      <c r="UL128" s="83"/>
      <c r="UM128" s="83"/>
      <c r="UN128" s="83"/>
      <c r="UO128" s="83"/>
      <c r="UP128" s="83"/>
      <c r="UQ128" s="83"/>
    </row>
    <row r="129" spans="1:564" s="1" customFormat="1" hidden="1" x14ac:dyDescent="0.2">
      <c r="A129" s="938">
        <f>alapadatok!A110</f>
        <v>14</v>
      </c>
      <c r="B129" s="678" t="str">
        <f>IF(alapadatok!C110="","",alapadatok!C110)</f>
        <v/>
      </c>
      <c r="C129" s="584" t="str">
        <f>IF(alapadatok!B110="","",alapadatok!B110)</f>
        <v/>
      </c>
      <c r="D129" s="584" t="str">
        <f>IF(alapadatok!D110="","",alapadatok!D110)</f>
        <v/>
      </c>
      <c r="E129" s="948" t="str">
        <f>IF(alapadatok!K110="","",alapadatok!K110)</f>
        <v/>
      </c>
      <c r="F129" s="952" t="str">
        <f t="shared" si="255"/>
        <v/>
      </c>
      <c r="G129" s="953" t="str">
        <f t="shared" si="255"/>
        <v/>
      </c>
      <c r="H129" s="768" t="str">
        <f t="shared" si="255"/>
        <v/>
      </c>
      <c r="I129" s="455" t="str">
        <f t="shared" si="255"/>
        <v/>
      </c>
      <c r="J129" s="455" t="str">
        <f t="shared" si="255"/>
        <v/>
      </c>
      <c r="K129" s="455" t="str">
        <f t="shared" si="255"/>
        <v/>
      </c>
      <c r="L129" s="455" t="str">
        <f t="shared" si="255"/>
        <v/>
      </c>
      <c r="M129" s="455" t="str">
        <f t="shared" si="255"/>
        <v/>
      </c>
      <c r="N129" s="953" t="str">
        <f t="shared" si="255"/>
        <v/>
      </c>
      <c r="O129" s="768" t="str">
        <f t="shared" si="255"/>
        <v/>
      </c>
      <c r="P129" s="455" t="str">
        <f t="shared" si="255"/>
        <v/>
      </c>
      <c r="Q129" s="455" t="str">
        <f t="shared" si="255"/>
        <v/>
      </c>
      <c r="R129" s="455" t="str">
        <f t="shared" si="255"/>
        <v/>
      </c>
      <c r="S129" s="455" t="str">
        <f t="shared" si="255"/>
        <v/>
      </c>
      <c r="T129" s="455" t="str">
        <f t="shared" si="255"/>
        <v/>
      </c>
      <c r="U129" s="953" t="str">
        <f t="shared" si="255"/>
        <v/>
      </c>
      <c r="V129" s="768" t="str">
        <f t="shared" si="255"/>
        <v/>
      </c>
      <c r="W129" s="455" t="str">
        <f t="shared" si="255"/>
        <v/>
      </c>
      <c r="X129" s="455" t="str">
        <f t="shared" si="255"/>
        <v/>
      </c>
      <c r="Y129" s="455" t="str">
        <f t="shared" si="255"/>
        <v/>
      </c>
      <c r="Z129" s="455" t="str">
        <f t="shared" si="255"/>
        <v/>
      </c>
      <c r="AA129" s="455" t="str">
        <f t="shared" si="255"/>
        <v/>
      </c>
      <c r="AB129" s="953" t="str">
        <f t="shared" si="255"/>
        <v/>
      </c>
      <c r="AC129" s="768" t="str">
        <f t="shared" si="255"/>
        <v/>
      </c>
      <c r="AD129" s="455" t="str">
        <f t="shared" si="255"/>
        <v/>
      </c>
      <c r="AE129" s="455" t="str">
        <f t="shared" si="255"/>
        <v/>
      </c>
      <c r="AF129" s="455" t="str">
        <f t="shared" si="255"/>
        <v/>
      </c>
      <c r="AG129" s="455" t="str">
        <f t="shared" si="255"/>
        <v/>
      </c>
      <c r="AH129" s="455" t="str">
        <f t="shared" si="255"/>
        <v/>
      </c>
      <c r="AI129" s="953" t="str">
        <f t="shared" si="255"/>
        <v/>
      </c>
      <c r="AJ129" s="768" t="str">
        <f t="shared" si="255"/>
        <v/>
      </c>
      <c r="AK129" s="455" t="str">
        <f t="shared" si="255"/>
        <v/>
      </c>
      <c r="AL129" s="455" t="str">
        <f t="shared" si="255"/>
        <v/>
      </c>
      <c r="AM129" s="455" t="str">
        <f t="shared" si="255"/>
        <v/>
      </c>
      <c r="AN129" s="455" t="str">
        <f t="shared" si="255"/>
        <v/>
      </c>
      <c r="AO129" s="455" t="str">
        <f t="shared" si="255"/>
        <v/>
      </c>
      <c r="AP129" s="953" t="str">
        <f t="shared" si="255"/>
        <v/>
      </c>
      <c r="AQ129" s="768" t="str">
        <f t="shared" si="255"/>
        <v/>
      </c>
      <c r="AR129" s="455" t="str">
        <f t="shared" si="255"/>
        <v/>
      </c>
      <c r="AS129" s="455" t="str">
        <f t="shared" si="255"/>
        <v/>
      </c>
      <c r="AT129" s="455" t="str">
        <f t="shared" si="255"/>
        <v/>
      </c>
      <c r="AU129" s="455" t="str">
        <f t="shared" si="255"/>
        <v/>
      </c>
      <c r="AV129" s="455" t="str">
        <f t="shared" si="255"/>
        <v/>
      </c>
      <c r="AW129" s="953" t="str">
        <f t="shared" si="255"/>
        <v/>
      </c>
      <c r="AX129" s="768" t="str">
        <f t="shared" si="255"/>
        <v/>
      </c>
      <c r="AY129" s="455" t="str">
        <f t="shared" si="255"/>
        <v/>
      </c>
      <c r="AZ129" s="455" t="str">
        <f t="shared" si="255"/>
        <v/>
      </c>
      <c r="BA129" s="455" t="str">
        <f t="shared" si="255"/>
        <v/>
      </c>
      <c r="BB129" s="455" t="str">
        <f t="shared" si="255"/>
        <v/>
      </c>
      <c r="BC129" s="455" t="str">
        <f t="shared" si="255"/>
        <v/>
      </c>
      <c r="BD129" s="953" t="str">
        <f t="shared" si="255"/>
        <v/>
      </c>
      <c r="BE129" s="768" t="str">
        <f t="shared" si="255"/>
        <v/>
      </c>
      <c r="BF129" s="455" t="str">
        <f t="shared" si="255"/>
        <v/>
      </c>
      <c r="BG129" s="455" t="str">
        <f t="shared" si="255"/>
        <v/>
      </c>
      <c r="BH129" s="455" t="str">
        <f t="shared" si="255"/>
        <v/>
      </c>
      <c r="BI129" s="455" t="str">
        <f t="shared" si="255"/>
        <v/>
      </c>
      <c r="BJ129" s="455" t="str">
        <f t="shared" si="255"/>
        <v/>
      </c>
      <c r="BK129" s="953" t="str">
        <f t="shared" si="255"/>
        <v/>
      </c>
      <c r="BL129" s="768" t="str">
        <f t="shared" si="255"/>
        <v/>
      </c>
      <c r="BM129" s="455" t="str">
        <f t="shared" si="255"/>
        <v/>
      </c>
      <c r="BN129" s="455" t="str">
        <f t="shared" si="255"/>
        <v/>
      </c>
      <c r="BO129" s="455" t="str">
        <f t="shared" si="255"/>
        <v/>
      </c>
      <c r="BP129" s="455" t="str">
        <f t="shared" si="255"/>
        <v/>
      </c>
      <c r="BQ129" s="455" t="str">
        <f t="shared" si="255"/>
        <v/>
      </c>
      <c r="BR129" s="953" t="str">
        <f t="shared" si="252"/>
        <v/>
      </c>
      <c r="BS129" s="768" t="str">
        <f t="shared" si="252"/>
        <v/>
      </c>
      <c r="BT129" s="455" t="str">
        <f t="shared" si="252"/>
        <v/>
      </c>
      <c r="BU129" s="455" t="str">
        <f t="shared" si="252"/>
        <v/>
      </c>
      <c r="BV129" s="455" t="str">
        <f t="shared" si="252"/>
        <v/>
      </c>
      <c r="BW129" s="455" t="str">
        <f t="shared" si="252"/>
        <v/>
      </c>
      <c r="BX129" s="455" t="str">
        <f t="shared" si="252"/>
        <v/>
      </c>
      <c r="BY129" s="953" t="str">
        <f t="shared" si="252"/>
        <v/>
      </c>
      <c r="BZ129" s="768" t="str">
        <f t="shared" si="252"/>
        <v/>
      </c>
      <c r="CA129" s="455" t="str">
        <f t="shared" si="252"/>
        <v/>
      </c>
      <c r="CB129" s="455" t="str">
        <f t="shared" si="252"/>
        <v/>
      </c>
      <c r="CC129" s="455" t="str">
        <f t="shared" si="252"/>
        <v/>
      </c>
      <c r="CD129" s="455" t="str">
        <f t="shared" si="252"/>
        <v/>
      </c>
      <c r="CE129" s="455" t="str">
        <f t="shared" si="252"/>
        <v/>
      </c>
      <c r="CF129" s="953" t="str">
        <f t="shared" si="252"/>
        <v/>
      </c>
      <c r="CG129" s="768" t="str">
        <f t="shared" si="252"/>
        <v/>
      </c>
      <c r="CH129" s="455" t="str">
        <f t="shared" si="252"/>
        <v/>
      </c>
      <c r="CI129" s="455" t="str">
        <f t="shared" si="252"/>
        <v/>
      </c>
      <c r="CJ129" s="455" t="str">
        <f t="shared" si="252"/>
        <v/>
      </c>
      <c r="CK129" s="455" t="str">
        <f t="shared" si="252"/>
        <v/>
      </c>
      <c r="CL129" s="455" t="str">
        <f t="shared" si="252"/>
        <v/>
      </c>
      <c r="CM129" s="953" t="str">
        <f t="shared" si="252"/>
        <v/>
      </c>
      <c r="CN129" s="768" t="str">
        <f t="shared" si="252"/>
        <v/>
      </c>
      <c r="CO129" s="455" t="str">
        <f t="shared" si="252"/>
        <v/>
      </c>
      <c r="CP129" s="455" t="str">
        <f t="shared" si="252"/>
        <v/>
      </c>
      <c r="CQ129" s="455" t="str">
        <f t="shared" si="252"/>
        <v/>
      </c>
      <c r="CR129" s="455" t="str">
        <f t="shared" si="252"/>
        <v/>
      </c>
      <c r="CS129" s="455" t="str">
        <f t="shared" si="252"/>
        <v/>
      </c>
      <c r="CT129" s="953" t="str">
        <f t="shared" si="252"/>
        <v/>
      </c>
      <c r="CU129" s="952" t="str">
        <f t="shared" si="252"/>
        <v/>
      </c>
      <c r="CV129" s="455" t="str">
        <f t="shared" si="252"/>
        <v/>
      </c>
      <c r="CW129" s="455" t="str">
        <f t="shared" si="252"/>
        <v/>
      </c>
      <c r="CX129" s="455" t="str">
        <f t="shared" si="252"/>
        <v/>
      </c>
      <c r="CY129" s="455" t="str">
        <f t="shared" si="252"/>
        <v/>
      </c>
      <c r="CZ129" s="455" t="str">
        <f t="shared" si="252"/>
        <v/>
      </c>
      <c r="DA129" s="953" t="str">
        <f t="shared" si="252"/>
        <v/>
      </c>
      <c r="DB129" s="768" t="str">
        <f t="shared" si="252"/>
        <v/>
      </c>
      <c r="DC129" s="455" t="str">
        <f t="shared" si="252"/>
        <v/>
      </c>
      <c r="DD129" s="455" t="str">
        <f t="shared" si="252"/>
        <v/>
      </c>
      <c r="DE129" s="455" t="str">
        <f t="shared" si="252"/>
        <v/>
      </c>
      <c r="DF129" s="455" t="str">
        <f t="shared" si="252"/>
        <v/>
      </c>
      <c r="DG129" s="455" t="str">
        <f t="shared" si="252"/>
        <v/>
      </c>
      <c r="DH129" s="953" t="str">
        <f t="shared" si="252"/>
        <v/>
      </c>
      <c r="DI129" s="768" t="str">
        <f t="shared" si="252"/>
        <v/>
      </c>
      <c r="DJ129" s="455" t="str">
        <f t="shared" si="252"/>
        <v/>
      </c>
      <c r="DK129" s="455" t="str">
        <f t="shared" si="252"/>
        <v/>
      </c>
      <c r="DL129" s="455" t="str">
        <f t="shared" si="252"/>
        <v/>
      </c>
      <c r="DM129" s="455" t="str">
        <f t="shared" si="252"/>
        <v/>
      </c>
      <c r="DN129" s="455" t="str">
        <f t="shared" si="252"/>
        <v/>
      </c>
      <c r="DO129" s="953" t="str">
        <f t="shared" si="252"/>
        <v/>
      </c>
      <c r="DP129" s="768" t="str">
        <f t="shared" si="252"/>
        <v/>
      </c>
      <c r="DQ129" s="455" t="str">
        <f t="shared" si="252"/>
        <v/>
      </c>
      <c r="DR129" s="455" t="str">
        <f t="shared" si="252"/>
        <v/>
      </c>
      <c r="DS129" s="455" t="str">
        <f t="shared" si="252"/>
        <v/>
      </c>
      <c r="DT129" s="455" t="str">
        <f t="shared" si="252"/>
        <v/>
      </c>
      <c r="DU129" s="455" t="str">
        <f t="shared" si="252"/>
        <v/>
      </c>
      <c r="DV129" s="953" t="str">
        <f t="shared" si="252"/>
        <v/>
      </c>
      <c r="DW129" s="768" t="str">
        <f t="shared" si="252"/>
        <v/>
      </c>
      <c r="DX129" s="455" t="str">
        <f t="shared" si="252"/>
        <v/>
      </c>
      <c r="DY129" s="455" t="str">
        <f t="shared" si="252"/>
        <v/>
      </c>
      <c r="DZ129" s="455" t="str">
        <f t="shared" si="252"/>
        <v/>
      </c>
      <c r="EA129" s="455" t="str">
        <f t="shared" si="252"/>
        <v/>
      </c>
      <c r="EB129" s="455" t="str">
        <f t="shared" si="252"/>
        <v/>
      </c>
      <c r="EC129" s="954" t="str">
        <f t="shared" si="235"/>
        <v/>
      </c>
      <c r="ED129" s="768" t="str">
        <f t="shared" si="256"/>
        <v/>
      </c>
      <c r="EE129" s="455" t="str">
        <f t="shared" si="256"/>
        <v/>
      </c>
      <c r="EF129" s="455" t="str">
        <f t="shared" si="256"/>
        <v/>
      </c>
      <c r="EG129" s="455" t="str">
        <f t="shared" si="256"/>
        <v/>
      </c>
      <c r="EH129" s="455" t="str">
        <f t="shared" si="256"/>
        <v/>
      </c>
      <c r="EI129" s="455" t="str">
        <f t="shared" si="256"/>
        <v/>
      </c>
      <c r="EJ129" s="953" t="str">
        <f t="shared" si="256"/>
        <v/>
      </c>
      <c r="EK129" s="768" t="str">
        <f t="shared" si="256"/>
        <v/>
      </c>
      <c r="EL129" s="455" t="str">
        <f t="shared" si="256"/>
        <v/>
      </c>
      <c r="EM129" s="455" t="str">
        <f t="shared" si="256"/>
        <v/>
      </c>
      <c r="EN129" s="455" t="str">
        <f t="shared" si="256"/>
        <v/>
      </c>
      <c r="EO129" s="455" t="str">
        <f t="shared" si="256"/>
        <v/>
      </c>
      <c r="EP129" s="455" t="str">
        <f t="shared" si="256"/>
        <v/>
      </c>
      <c r="EQ129" s="953" t="str">
        <f t="shared" si="256"/>
        <v/>
      </c>
      <c r="ER129" s="768" t="str">
        <f t="shared" si="256"/>
        <v/>
      </c>
      <c r="ES129" s="455" t="str">
        <f t="shared" si="256"/>
        <v/>
      </c>
      <c r="ET129" s="455" t="str">
        <f t="shared" si="256"/>
        <v/>
      </c>
      <c r="EU129" s="455" t="str">
        <f t="shared" si="256"/>
        <v/>
      </c>
      <c r="EV129" s="455" t="str">
        <f t="shared" si="256"/>
        <v/>
      </c>
      <c r="EW129" s="455" t="str">
        <f t="shared" si="256"/>
        <v/>
      </c>
      <c r="EX129" s="953" t="str">
        <f t="shared" si="256"/>
        <v/>
      </c>
      <c r="EY129" s="768" t="str">
        <f t="shared" si="256"/>
        <v/>
      </c>
      <c r="EZ129" s="455" t="str">
        <f t="shared" si="256"/>
        <v/>
      </c>
      <c r="FA129" s="455" t="str">
        <f t="shared" si="256"/>
        <v/>
      </c>
      <c r="FB129" s="455" t="str">
        <f t="shared" si="256"/>
        <v/>
      </c>
      <c r="FC129" s="455" t="str">
        <f t="shared" si="256"/>
        <v/>
      </c>
      <c r="FD129" s="455" t="str">
        <f t="shared" si="256"/>
        <v/>
      </c>
      <c r="FE129" s="953" t="str">
        <f t="shared" si="256"/>
        <v/>
      </c>
      <c r="FF129" s="768" t="str">
        <f t="shared" si="256"/>
        <v/>
      </c>
      <c r="FG129" s="455" t="str">
        <f t="shared" si="256"/>
        <v/>
      </c>
      <c r="FH129" s="455" t="str">
        <f t="shared" si="256"/>
        <v/>
      </c>
      <c r="FI129" s="455" t="str">
        <f t="shared" si="256"/>
        <v/>
      </c>
      <c r="FJ129" s="455" t="str">
        <f t="shared" si="256"/>
        <v/>
      </c>
      <c r="FK129" s="455" t="str">
        <f t="shared" si="256"/>
        <v/>
      </c>
      <c r="FL129" s="953" t="str">
        <f t="shared" si="256"/>
        <v/>
      </c>
      <c r="FM129" s="768" t="str">
        <f t="shared" si="256"/>
        <v/>
      </c>
      <c r="FN129" s="455" t="str">
        <f t="shared" si="256"/>
        <v/>
      </c>
      <c r="FO129" s="455" t="str">
        <f t="shared" si="256"/>
        <v/>
      </c>
      <c r="FP129" s="455" t="str">
        <f t="shared" si="256"/>
        <v/>
      </c>
      <c r="FQ129" s="455" t="str">
        <f t="shared" si="256"/>
        <v/>
      </c>
      <c r="FR129" s="455" t="str">
        <f t="shared" si="256"/>
        <v/>
      </c>
      <c r="FS129" s="953" t="str">
        <f t="shared" si="256"/>
        <v/>
      </c>
      <c r="FT129" s="768" t="str">
        <f t="shared" si="256"/>
        <v/>
      </c>
      <c r="FU129" s="455" t="str">
        <f t="shared" si="256"/>
        <v/>
      </c>
      <c r="FV129" s="455" t="str">
        <f t="shared" si="256"/>
        <v/>
      </c>
      <c r="FW129" s="455" t="str">
        <f t="shared" si="256"/>
        <v/>
      </c>
      <c r="FX129" s="455" t="str">
        <f t="shared" si="256"/>
        <v/>
      </c>
      <c r="FY129" s="455" t="str">
        <f t="shared" si="256"/>
        <v/>
      </c>
      <c r="FZ129" s="953" t="str">
        <f t="shared" si="256"/>
        <v/>
      </c>
      <c r="GA129" s="768" t="str">
        <f t="shared" si="256"/>
        <v/>
      </c>
      <c r="GB129" s="455" t="str">
        <f t="shared" si="256"/>
        <v/>
      </c>
      <c r="GC129" s="455" t="str">
        <f t="shared" si="256"/>
        <v/>
      </c>
      <c r="GD129" s="455" t="str">
        <f t="shared" si="256"/>
        <v/>
      </c>
      <c r="GE129" s="455" t="str">
        <f t="shared" si="256"/>
        <v/>
      </c>
      <c r="GF129" s="953" t="str">
        <f t="shared" si="256"/>
        <v/>
      </c>
      <c r="GG129" s="768" t="str">
        <f t="shared" si="256"/>
        <v/>
      </c>
      <c r="GH129" s="455" t="str">
        <f t="shared" si="256"/>
        <v/>
      </c>
      <c r="GI129" s="455" t="str">
        <f t="shared" si="256"/>
        <v/>
      </c>
      <c r="GJ129" s="455" t="str">
        <f t="shared" si="256"/>
        <v/>
      </c>
      <c r="GK129" s="455" t="str">
        <f t="shared" si="256"/>
        <v/>
      </c>
      <c r="GL129" s="455" t="str">
        <f t="shared" si="256"/>
        <v/>
      </c>
      <c r="GM129" s="455" t="str">
        <f t="shared" si="256"/>
        <v/>
      </c>
      <c r="GN129" s="954" t="str">
        <f t="shared" si="256"/>
        <v/>
      </c>
      <c r="GO129" s="768" t="str">
        <f t="shared" si="256"/>
        <v/>
      </c>
      <c r="GP129" s="455" t="str">
        <f t="shared" si="253"/>
        <v/>
      </c>
      <c r="GQ129" s="455" t="str">
        <f t="shared" si="253"/>
        <v/>
      </c>
      <c r="GR129" s="455" t="str">
        <f t="shared" si="253"/>
        <v/>
      </c>
      <c r="GS129" s="455" t="str">
        <f t="shared" si="253"/>
        <v/>
      </c>
      <c r="GT129" s="455" t="str">
        <f t="shared" si="253"/>
        <v/>
      </c>
      <c r="GU129" s="953" t="str">
        <f t="shared" si="253"/>
        <v/>
      </c>
      <c r="GV129" s="768" t="str">
        <f t="shared" si="253"/>
        <v/>
      </c>
      <c r="GW129" s="455" t="str">
        <f t="shared" si="253"/>
        <v/>
      </c>
      <c r="GX129" s="455" t="str">
        <f t="shared" si="253"/>
        <v/>
      </c>
      <c r="GY129" s="455" t="str">
        <f t="shared" si="253"/>
        <v/>
      </c>
      <c r="GZ129" s="455" t="str">
        <f t="shared" si="253"/>
        <v/>
      </c>
      <c r="HA129" s="455" t="str">
        <f t="shared" si="253"/>
        <v/>
      </c>
      <c r="HB129" s="953" t="str">
        <f t="shared" si="253"/>
        <v/>
      </c>
      <c r="HC129" s="768" t="str">
        <f t="shared" si="253"/>
        <v/>
      </c>
      <c r="HD129" s="455" t="str">
        <f t="shared" si="253"/>
        <v/>
      </c>
      <c r="HE129" s="455" t="str">
        <f t="shared" si="253"/>
        <v/>
      </c>
      <c r="HF129" s="455" t="str">
        <f t="shared" si="253"/>
        <v/>
      </c>
      <c r="HG129" s="455" t="str">
        <f t="shared" si="253"/>
        <v/>
      </c>
      <c r="HH129" s="455" t="str">
        <f t="shared" si="253"/>
        <v/>
      </c>
      <c r="HI129" s="953" t="str">
        <f t="shared" si="253"/>
        <v/>
      </c>
      <c r="HJ129" s="768" t="str">
        <f t="shared" si="253"/>
        <v/>
      </c>
      <c r="HK129" s="455" t="str">
        <f t="shared" si="253"/>
        <v/>
      </c>
      <c r="HL129" s="455" t="str">
        <f t="shared" si="253"/>
        <v/>
      </c>
      <c r="HM129" s="455" t="str">
        <f t="shared" si="253"/>
        <v/>
      </c>
      <c r="HN129" s="455" t="str">
        <f t="shared" si="253"/>
        <v/>
      </c>
      <c r="HO129" s="455" t="str">
        <f t="shared" si="253"/>
        <v/>
      </c>
      <c r="HP129" s="953" t="str">
        <f t="shared" si="253"/>
        <v/>
      </c>
      <c r="HQ129" s="768" t="str">
        <f t="shared" si="253"/>
        <v/>
      </c>
      <c r="HR129" s="455" t="str">
        <f t="shared" si="253"/>
        <v/>
      </c>
      <c r="HS129" s="455" t="str">
        <f t="shared" si="253"/>
        <v/>
      </c>
      <c r="HT129" s="455" t="str">
        <f t="shared" si="253"/>
        <v/>
      </c>
      <c r="HU129" s="455" t="str">
        <f t="shared" si="253"/>
        <v/>
      </c>
      <c r="HV129" s="455" t="str">
        <f t="shared" si="253"/>
        <v/>
      </c>
      <c r="HW129" s="953" t="str">
        <f t="shared" si="253"/>
        <v/>
      </c>
      <c r="HX129" s="768" t="str">
        <f t="shared" si="253"/>
        <v/>
      </c>
      <c r="HY129" s="455" t="str">
        <f t="shared" si="253"/>
        <v/>
      </c>
      <c r="HZ129" s="455" t="str">
        <f t="shared" si="253"/>
        <v/>
      </c>
      <c r="IA129" s="455" t="str">
        <f t="shared" si="253"/>
        <v/>
      </c>
      <c r="IB129" s="455" t="str">
        <f t="shared" si="253"/>
        <v/>
      </c>
      <c r="IC129" s="455" t="str">
        <f t="shared" si="253"/>
        <v/>
      </c>
      <c r="ID129" s="953" t="str">
        <f t="shared" si="253"/>
        <v/>
      </c>
      <c r="IE129" s="768" t="str">
        <f t="shared" si="253"/>
        <v/>
      </c>
      <c r="IF129" s="455" t="str">
        <f t="shared" si="253"/>
        <v/>
      </c>
      <c r="IG129" s="455" t="str">
        <f t="shared" si="253"/>
        <v/>
      </c>
      <c r="IH129" s="455" t="str">
        <f t="shared" si="253"/>
        <v/>
      </c>
      <c r="II129" s="455" t="str">
        <f t="shared" si="253"/>
        <v/>
      </c>
      <c r="IJ129" s="455" t="str">
        <f t="shared" si="253"/>
        <v/>
      </c>
      <c r="IK129" s="953" t="str">
        <f t="shared" si="253"/>
        <v/>
      </c>
      <c r="IL129" s="768" t="str">
        <f t="shared" si="253"/>
        <v/>
      </c>
      <c r="IM129" s="455" t="str">
        <f t="shared" si="253"/>
        <v/>
      </c>
      <c r="IN129" s="455" t="str">
        <f t="shared" si="253"/>
        <v/>
      </c>
      <c r="IO129" s="455" t="str">
        <f t="shared" si="253"/>
        <v/>
      </c>
      <c r="IP129" s="455" t="str">
        <f t="shared" si="253"/>
        <v/>
      </c>
      <c r="IQ129" s="455" t="str">
        <f t="shared" si="253"/>
        <v/>
      </c>
      <c r="IR129" s="953" t="str">
        <f t="shared" si="253"/>
        <v/>
      </c>
      <c r="IS129" s="768" t="str">
        <f t="shared" si="253"/>
        <v/>
      </c>
      <c r="IT129" s="455" t="str">
        <f t="shared" si="253"/>
        <v/>
      </c>
      <c r="IU129" s="455" t="str">
        <f t="shared" si="253"/>
        <v/>
      </c>
      <c r="IV129" s="455" t="str">
        <f t="shared" si="253"/>
        <v/>
      </c>
      <c r="IW129" s="455" t="str">
        <f t="shared" si="253"/>
        <v/>
      </c>
      <c r="IX129" s="455" t="str">
        <f t="shared" si="253"/>
        <v/>
      </c>
      <c r="IY129" s="954" t="str">
        <f t="shared" si="253"/>
        <v/>
      </c>
      <c r="IZ129" s="768" t="str">
        <f t="shared" si="253"/>
        <v/>
      </c>
      <c r="JA129" s="455" t="str">
        <f t="shared" si="237"/>
        <v/>
      </c>
      <c r="JB129" s="455" t="str">
        <f t="shared" si="257"/>
        <v/>
      </c>
      <c r="JC129" s="455" t="str">
        <f t="shared" si="257"/>
        <v/>
      </c>
      <c r="JD129" s="455" t="str">
        <f t="shared" si="257"/>
        <v/>
      </c>
      <c r="JE129" s="455" t="str">
        <f t="shared" si="257"/>
        <v/>
      </c>
      <c r="JF129" s="953" t="str">
        <f t="shared" si="257"/>
        <v/>
      </c>
      <c r="JG129" s="768" t="str">
        <f t="shared" si="257"/>
        <v/>
      </c>
      <c r="JH129" s="455" t="str">
        <f t="shared" si="257"/>
        <v/>
      </c>
      <c r="JI129" s="455" t="str">
        <f t="shared" si="257"/>
        <v/>
      </c>
      <c r="JJ129" s="455" t="str">
        <f t="shared" si="257"/>
        <v/>
      </c>
      <c r="JK129" s="455" t="str">
        <f t="shared" si="257"/>
        <v/>
      </c>
      <c r="JL129" s="455" t="str">
        <f t="shared" si="257"/>
        <v/>
      </c>
      <c r="JM129" s="953" t="str">
        <f t="shared" si="257"/>
        <v/>
      </c>
      <c r="JN129" s="768" t="str">
        <f t="shared" si="257"/>
        <v/>
      </c>
      <c r="JO129" s="455" t="str">
        <f t="shared" si="257"/>
        <v/>
      </c>
      <c r="JP129" s="455" t="str">
        <f t="shared" si="257"/>
        <v/>
      </c>
      <c r="JQ129" s="455" t="str">
        <f t="shared" si="257"/>
        <v/>
      </c>
      <c r="JR129" s="455" t="str">
        <f t="shared" si="257"/>
        <v/>
      </c>
      <c r="JS129" s="455" t="str">
        <f t="shared" si="257"/>
        <v/>
      </c>
      <c r="JT129" s="953" t="str">
        <f t="shared" si="257"/>
        <v/>
      </c>
      <c r="JU129" s="768" t="str">
        <f t="shared" si="257"/>
        <v/>
      </c>
      <c r="JV129" s="455" t="str">
        <f t="shared" si="257"/>
        <v/>
      </c>
      <c r="JW129" s="455" t="str">
        <f t="shared" si="257"/>
        <v/>
      </c>
      <c r="JX129" s="455" t="str">
        <f t="shared" si="257"/>
        <v/>
      </c>
      <c r="JY129" s="455" t="str">
        <f t="shared" si="257"/>
        <v/>
      </c>
      <c r="JZ129" s="455" t="str">
        <f t="shared" si="257"/>
        <v/>
      </c>
      <c r="KA129" s="953" t="str">
        <f t="shared" si="257"/>
        <v/>
      </c>
      <c r="KB129" s="768" t="str">
        <f t="shared" si="257"/>
        <v/>
      </c>
      <c r="KC129" s="455" t="str">
        <f t="shared" si="257"/>
        <v/>
      </c>
      <c r="KD129" s="455" t="str">
        <f t="shared" si="257"/>
        <v/>
      </c>
      <c r="KE129" s="455" t="str">
        <f t="shared" si="257"/>
        <v/>
      </c>
      <c r="KF129" s="455" t="str">
        <f t="shared" si="257"/>
        <v/>
      </c>
      <c r="KG129" s="455" t="str">
        <f t="shared" si="257"/>
        <v/>
      </c>
      <c r="KH129" s="953" t="str">
        <f t="shared" si="257"/>
        <v/>
      </c>
      <c r="KI129" s="768" t="str">
        <f t="shared" si="257"/>
        <v/>
      </c>
      <c r="KJ129" s="455" t="str">
        <f t="shared" si="257"/>
        <v/>
      </c>
      <c r="KK129" s="455" t="str">
        <f t="shared" si="257"/>
        <v/>
      </c>
      <c r="KL129" s="455" t="str">
        <f t="shared" si="257"/>
        <v/>
      </c>
      <c r="KM129" s="455" t="str">
        <f t="shared" si="257"/>
        <v/>
      </c>
      <c r="KN129" s="455" t="str">
        <f t="shared" si="257"/>
        <v/>
      </c>
      <c r="KO129" s="953" t="str">
        <f t="shared" si="257"/>
        <v/>
      </c>
      <c r="KP129" s="768" t="str">
        <f t="shared" si="257"/>
        <v/>
      </c>
      <c r="KQ129" s="455" t="str">
        <f t="shared" si="257"/>
        <v/>
      </c>
      <c r="KR129" s="455" t="str">
        <f t="shared" si="257"/>
        <v/>
      </c>
      <c r="KS129" s="455" t="str">
        <f t="shared" si="257"/>
        <v/>
      </c>
      <c r="KT129" s="455" t="str">
        <f t="shared" si="257"/>
        <v/>
      </c>
      <c r="KU129" s="455" t="str">
        <f t="shared" si="257"/>
        <v/>
      </c>
      <c r="KV129" s="953" t="str">
        <f t="shared" si="257"/>
        <v/>
      </c>
      <c r="KW129" s="768" t="str">
        <f t="shared" si="257"/>
        <v/>
      </c>
      <c r="KX129" s="455" t="str">
        <f t="shared" si="257"/>
        <v/>
      </c>
      <c r="KY129" s="455" t="str">
        <f t="shared" si="257"/>
        <v/>
      </c>
      <c r="KZ129" s="455" t="str">
        <f t="shared" si="257"/>
        <v/>
      </c>
      <c r="LA129" s="455" t="str">
        <f t="shared" si="257"/>
        <v/>
      </c>
      <c r="LB129" s="455" t="str">
        <f t="shared" si="257"/>
        <v/>
      </c>
      <c r="LC129" s="954" t="str">
        <f t="shared" si="257"/>
        <v/>
      </c>
      <c r="LD129" s="768" t="str">
        <f t="shared" si="257"/>
        <v/>
      </c>
      <c r="LE129" s="455" t="str">
        <f t="shared" si="257"/>
        <v/>
      </c>
      <c r="LF129" s="455" t="str">
        <f t="shared" si="257"/>
        <v/>
      </c>
      <c r="LG129" s="455" t="str">
        <f t="shared" si="257"/>
        <v/>
      </c>
      <c r="LH129" s="455" t="str">
        <f t="shared" si="257"/>
        <v/>
      </c>
      <c r="LI129" s="455" t="str">
        <f t="shared" si="257"/>
        <v/>
      </c>
      <c r="LJ129" s="953" t="str">
        <f t="shared" si="257"/>
        <v/>
      </c>
      <c r="LK129" s="768" t="str">
        <f t="shared" si="257"/>
        <v/>
      </c>
      <c r="LL129" s="455" t="str">
        <f t="shared" si="257"/>
        <v/>
      </c>
      <c r="LM129" s="455" t="str">
        <f t="shared" si="257"/>
        <v/>
      </c>
      <c r="LN129" s="455" t="str">
        <f t="shared" si="254"/>
        <v/>
      </c>
      <c r="LO129" s="455" t="str">
        <f t="shared" si="254"/>
        <v/>
      </c>
      <c r="LP129" s="455" t="str">
        <f t="shared" si="254"/>
        <v/>
      </c>
      <c r="LQ129" s="953" t="str">
        <f t="shared" si="254"/>
        <v/>
      </c>
      <c r="LR129" s="768" t="str">
        <f t="shared" si="254"/>
        <v/>
      </c>
      <c r="LS129" s="455" t="str">
        <f t="shared" si="254"/>
        <v/>
      </c>
      <c r="LT129" s="455" t="str">
        <f t="shared" si="254"/>
        <v/>
      </c>
      <c r="LU129" s="455" t="str">
        <f t="shared" si="254"/>
        <v/>
      </c>
      <c r="LV129" s="455" t="str">
        <f t="shared" si="254"/>
        <v/>
      </c>
      <c r="LW129" s="455" t="str">
        <f t="shared" si="254"/>
        <v/>
      </c>
      <c r="LX129" s="953" t="str">
        <f t="shared" si="254"/>
        <v/>
      </c>
      <c r="LY129" s="768" t="str">
        <f t="shared" si="254"/>
        <v/>
      </c>
      <c r="LZ129" s="455" t="str">
        <f t="shared" si="254"/>
        <v/>
      </c>
      <c r="MA129" s="455" t="str">
        <f t="shared" si="254"/>
        <v/>
      </c>
      <c r="MB129" s="455" t="str">
        <f t="shared" si="254"/>
        <v/>
      </c>
      <c r="MC129" s="455" t="str">
        <f t="shared" si="254"/>
        <v/>
      </c>
      <c r="MD129" s="455" t="str">
        <f t="shared" si="254"/>
        <v/>
      </c>
      <c r="ME129" s="953" t="str">
        <f t="shared" si="254"/>
        <v/>
      </c>
      <c r="MF129" s="768" t="str">
        <f t="shared" si="254"/>
        <v/>
      </c>
      <c r="MG129" s="455" t="str">
        <f t="shared" si="254"/>
        <v/>
      </c>
      <c r="MH129" s="455" t="str">
        <f t="shared" si="254"/>
        <v/>
      </c>
      <c r="MI129" s="455" t="str">
        <f t="shared" si="254"/>
        <v/>
      </c>
      <c r="MJ129" s="455" t="str">
        <f t="shared" si="254"/>
        <v/>
      </c>
      <c r="MK129" s="455" t="str">
        <f t="shared" si="254"/>
        <v/>
      </c>
      <c r="ML129" s="953" t="str">
        <f t="shared" si="254"/>
        <v/>
      </c>
      <c r="MM129" s="768" t="str">
        <f t="shared" si="254"/>
        <v/>
      </c>
      <c r="MN129" s="455" t="str">
        <f t="shared" si="254"/>
        <v/>
      </c>
      <c r="MO129" s="455" t="str">
        <f t="shared" si="254"/>
        <v/>
      </c>
      <c r="MP129" s="455" t="str">
        <f t="shared" si="254"/>
        <v/>
      </c>
      <c r="MQ129" s="455" t="str">
        <f t="shared" si="254"/>
        <v/>
      </c>
      <c r="MR129" s="455" t="str">
        <f t="shared" si="254"/>
        <v/>
      </c>
      <c r="MS129" s="953" t="str">
        <f t="shared" si="254"/>
        <v/>
      </c>
      <c r="MT129" s="768" t="str">
        <f t="shared" si="254"/>
        <v/>
      </c>
      <c r="MU129" s="455" t="str">
        <f t="shared" si="254"/>
        <v/>
      </c>
      <c r="MV129" s="455" t="str">
        <f t="shared" si="254"/>
        <v/>
      </c>
      <c r="MW129" s="455" t="str">
        <f t="shared" si="254"/>
        <v/>
      </c>
      <c r="MX129" s="455" t="str">
        <f t="shared" si="254"/>
        <v/>
      </c>
      <c r="MY129" s="455" t="str">
        <f t="shared" si="254"/>
        <v/>
      </c>
      <c r="MZ129" s="953" t="str">
        <f t="shared" si="254"/>
        <v/>
      </c>
      <c r="NA129" s="768" t="str">
        <f t="shared" si="254"/>
        <v/>
      </c>
      <c r="NB129" s="455" t="str">
        <f t="shared" si="254"/>
        <v/>
      </c>
      <c r="NC129" s="455" t="str">
        <f t="shared" si="254"/>
        <v/>
      </c>
      <c r="ND129" s="455" t="str">
        <f t="shared" si="254"/>
        <v/>
      </c>
      <c r="NE129" s="455" t="str">
        <f t="shared" si="254"/>
        <v/>
      </c>
      <c r="NF129" s="455" t="str">
        <f t="shared" si="254"/>
        <v/>
      </c>
      <c r="NG129" s="954" t="str">
        <f t="shared" si="254"/>
        <v/>
      </c>
      <c r="NH129" s="768" t="str">
        <f t="shared" si="254"/>
        <v/>
      </c>
      <c r="NI129" s="455" t="str">
        <f t="shared" si="254"/>
        <v/>
      </c>
      <c r="NJ129" s="455" t="str">
        <f t="shared" si="254"/>
        <v/>
      </c>
      <c r="NK129" s="455" t="str">
        <f t="shared" si="254"/>
        <v/>
      </c>
      <c r="NL129" s="455" t="str">
        <f t="shared" si="254"/>
        <v/>
      </c>
      <c r="NM129" s="455" t="str">
        <f t="shared" si="254"/>
        <v/>
      </c>
      <c r="NN129" s="953" t="str">
        <f t="shared" si="254"/>
        <v/>
      </c>
      <c r="NO129" s="83"/>
      <c r="NP129" s="83"/>
      <c r="NQ129" s="83"/>
      <c r="NR129" s="83"/>
      <c r="NS129" s="83"/>
      <c r="NT129" s="83"/>
      <c r="NU129" s="83"/>
      <c r="NV129" s="83"/>
      <c r="NW129" s="83"/>
      <c r="NX129" s="83"/>
      <c r="NY129" s="83"/>
      <c r="NZ129" s="83"/>
      <c r="OA129" s="83"/>
      <c r="OB129" s="83"/>
      <c r="OC129" s="83"/>
      <c r="OD129" s="83"/>
      <c r="OE129" s="83"/>
      <c r="OF129" s="83"/>
      <c r="OG129" s="83"/>
      <c r="OH129" s="83"/>
      <c r="OI129" s="83"/>
      <c r="OJ129" s="83"/>
      <c r="OK129" s="83"/>
      <c r="OL129" s="83"/>
      <c r="OM129" s="83"/>
      <c r="ON129" s="83"/>
      <c r="OO129" s="83"/>
      <c r="OP129" s="83"/>
      <c r="OQ129" s="83"/>
      <c r="OR129" s="83"/>
      <c r="OS129" s="83"/>
      <c r="OT129" s="83"/>
      <c r="OU129" s="83"/>
      <c r="OV129" s="83"/>
      <c r="OW129" s="83"/>
      <c r="OX129" s="83"/>
      <c r="OY129" s="83"/>
      <c r="OZ129" s="83"/>
      <c r="PA129" s="83"/>
      <c r="PB129" s="83"/>
      <c r="PC129" s="83"/>
      <c r="PD129" s="83"/>
      <c r="PE129" s="83"/>
      <c r="PF129" s="83"/>
      <c r="PG129" s="83"/>
      <c r="PH129" s="83"/>
      <c r="PI129" s="83"/>
      <c r="PJ129" s="83"/>
      <c r="PK129" s="83"/>
      <c r="PL129" s="83"/>
      <c r="PM129" s="83"/>
      <c r="PN129" s="83"/>
      <c r="PO129" s="83"/>
      <c r="PP129" s="83"/>
      <c r="PQ129" s="83"/>
      <c r="PR129" s="83"/>
      <c r="PS129" s="83"/>
      <c r="PT129" s="83"/>
      <c r="PU129" s="83"/>
      <c r="PV129" s="83"/>
      <c r="PW129" s="83"/>
      <c r="PX129" s="83"/>
      <c r="PY129" s="83"/>
      <c r="PZ129" s="83"/>
      <c r="QA129" s="83"/>
      <c r="QB129" s="83"/>
      <c r="QC129" s="83"/>
      <c r="QD129" s="83"/>
      <c r="QE129" s="83"/>
      <c r="QF129" s="83"/>
      <c r="QG129" s="83"/>
      <c r="QH129" s="83"/>
      <c r="QI129" s="83"/>
      <c r="QJ129" s="83"/>
      <c r="QK129" s="83"/>
      <c r="QL129" s="83"/>
      <c r="QM129" s="83"/>
      <c r="QN129" s="83"/>
      <c r="QO129" s="83"/>
      <c r="QP129" s="83"/>
      <c r="QQ129" s="83"/>
      <c r="QR129" s="83"/>
      <c r="QS129" s="83"/>
      <c r="QT129" s="83"/>
      <c r="QU129" s="83"/>
      <c r="QV129" s="83"/>
      <c r="QW129" s="83"/>
      <c r="QX129" s="83"/>
      <c r="QY129" s="83"/>
      <c r="QZ129" s="83"/>
      <c r="RA129" s="83"/>
      <c r="RB129" s="83"/>
      <c r="RC129" s="83"/>
      <c r="RD129" s="83"/>
      <c r="RE129" s="83"/>
      <c r="RF129" s="83"/>
      <c r="RG129" s="83"/>
      <c r="RH129" s="83"/>
      <c r="RI129" s="83"/>
      <c r="RJ129" s="83"/>
      <c r="RK129" s="83"/>
      <c r="RL129" s="83"/>
      <c r="RM129" s="83"/>
      <c r="RN129" s="83"/>
      <c r="RO129" s="83"/>
      <c r="RP129" s="83"/>
      <c r="RQ129" s="83"/>
      <c r="RR129" s="83"/>
      <c r="RS129" s="83"/>
      <c r="RT129" s="83"/>
      <c r="RU129" s="83"/>
      <c r="RV129" s="83"/>
      <c r="RW129" s="83"/>
      <c r="RX129" s="83"/>
      <c r="RY129" s="83"/>
      <c r="RZ129" s="83"/>
      <c r="SA129" s="83"/>
      <c r="SB129" s="83"/>
      <c r="SC129" s="83"/>
      <c r="SD129" s="83"/>
      <c r="SE129" s="83"/>
      <c r="SF129" s="83"/>
      <c r="SG129" s="83"/>
      <c r="SH129" s="83"/>
      <c r="SI129" s="83"/>
      <c r="SJ129" s="83"/>
      <c r="SK129" s="83"/>
      <c r="SL129" s="83"/>
      <c r="SM129" s="83"/>
      <c r="SN129" s="83"/>
      <c r="SO129" s="83"/>
      <c r="SP129" s="83"/>
      <c r="SQ129" s="83"/>
      <c r="SR129" s="83"/>
      <c r="SS129" s="83"/>
      <c r="ST129" s="83"/>
      <c r="SU129" s="83"/>
      <c r="SV129" s="83"/>
      <c r="SW129" s="83"/>
      <c r="SX129" s="83"/>
      <c r="SY129" s="83"/>
      <c r="SZ129" s="83"/>
      <c r="TA129" s="83"/>
      <c r="TB129" s="83"/>
      <c r="TC129" s="83"/>
      <c r="TD129" s="83"/>
      <c r="TE129" s="83"/>
      <c r="TF129" s="83"/>
      <c r="TG129" s="83"/>
      <c r="TH129" s="83"/>
      <c r="TI129" s="83"/>
      <c r="TJ129" s="83"/>
      <c r="TK129" s="83"/>
      <c r="TL129" s="83"/>
      <c r="TM129" s="83"/>
      <c r="TN129" s="83"/>
      <c r="TO129" s="83"/>
      <c r="TP129" s="83"/>
      <c r="TQ129" s="83"/>
      <c r="TR129" s="83"/>
      <c r="TS129" s="83"/>
      <c r="TT129" s="83"/>
      <c r="TU129" s="83"/>
      <c r="TV129" s="83"/>
      <c r="TW129" s="83"/>
      <c r="TX129" s="83"/>
      <c r="TY129" s="83"/>
      <c r="TZ129" s="83"/>
      <c r="UA129" s="83"/>
      <c r="UB129" s="83"/>
      <c r="UC129" s="83"/>
      <c r="UD129" s="83"/>
      <c r="UE129" s="83"/>
      <c r="UF129" s="83"/>
      <c r="UG129" s="83"/>
      <c r="UH129" s="83"/>
      <c r="UI129" s="83"/>
      <c r="UJ129" s="83"/>
      <c r="UK129" s="83"/>
      <c r="UL129" s="83"/>
      <c r="UM129" s="83"/>
      <c r="UN129" s="83"/>
      <c r="UO129" s="83"/>
      <c r="UP129" s="83"/>
      <c r="UQ129" s="83"/>
    </row>
    <row r="130" spans="1:564" s="1" customFormat="1" hidden="1" x14ac:dyDescent="0.2">
      <c r="A130" s="938">
        <f>alapadatok!A111</f>
        <v>15</v>
      </c>
      <c r="B130" s="678" t="str">
        <f>IF(alapadatok!C111="","",alapadatok!C111)</f>
        <v/>
      </c>
      <c r="C130" s="584" t="str">
        <f>IF(alapadatok!B111="","",alapadatok!B111)</f>
        <v/>
      </c>
      <c r="D130" s="584" t="str">
        <f>IF(alapadatok!D111="","",alapadatok!D111)</f>
        <v/>
      </c>
      <c r="E130" s="948" t="str">
        <f>IF(alapadatok!K111="","",alapadatok!K111)</f>
        <v/>
      </c>
      <c r="F130" s="952" t="str">
        <f t="shared" si="255"/>
        <v/>
      </c>
      <c r="G130" s="953" t="str">
        <f t="shared" si="255"/>
        <v/>
      </c>
      <c r="H130" s="768" t="str">
        <f t="shared" si="255"/>
        <v/>
      </c>
      <c r="I130" s="455" t="str">
        <f t="shared" si="255"/>
        <v/>
      </c>
      <c r="J130" s="455" t="str">
        <f t="shared" si="255"/>
        <v/>
      </c>
      <c r="K130" s="455" t="str">
        <f t="shared" si="255"/>
        <v/>
      </c>
      <c r="L130" s="455" t="str">
        <f t="shared" si="255"/>
        <v/>
      </c>
      <c r="M130" s="455" t="str">
        <f t="shared" si="255"/>
        <v/>
      </c>
      <c r="N130" s="953" t="str">
        <f t="shared" si="255"/>
        <v/>
      </c>
      <c r="O130" s="768" t="str">
        <f t="shared" si="255"/>
        <v/>
      </c>
      <c r="P130" s="455" t="str">
        <f t="shared" si="255"/>
        <v/>
      </c>
      <c r="Q130" s="455" t="str">
        <f t="shared" si="255"/>
        <v/>
      </c>
      <c r="R130" s="455" t="str">
        <f t="shared" si="255"/>
        <v/>
      </c>
      <c r="S130" s="455" t="str">
        <f t="shared" si="255"/>
        <v/>
      </c>
      <c r="T130" s="455" t="str">
        <f t="shared" si="255"/>
        <v/>
      </c>
      <c r="U130" s="953" t="str">
        <f t="shared" si="255"/>
        <v/>
      </c>
      <c r="V130" s="768" t="str">
        <f t="shared" si="255"/>
        <v/>
      </c>
      <c r="W130" s="455" t="str">
        <f t="shared" si="255"/>
        <v/>
      </c>
      <c r="X130" s="455" t="str">
        <f t="shared" si="255"/>
        <v/>
      </c>
      <c r="Y130" s="455" t="str">
        <f t="shared" si="255"/>
        <v/>
      </c>
      <c r="Z130" s="455" t="str">
        <f t="shared" si="255"/>
        <v/>
      </c>
      <c r="AA130" s="455" t="str">
        <f t="shared" si="255"/>
        <v/>
      </c>
      <c r="AB130" s="953" t="str">
        <f t="shared" si="255"/>
        <v/>
      </c>
      <c r="AC130" s="768" t="str">
        <f t="shared" si="255"/>
        <v/>
      </c>
      <c r="AD130" s="455" t="str">
        <f t="shared" si="255"/>
        <v/>
      </c>
      <c r="AE130" s="455" t="str">
        <f t="shared" si="255"/>
        <v/>
      </c>
      <c r="AF130" s="455" t="str">
        <f t="shared" si="255"/>
        <v/>
      </c>
      <c r="AG130" s="455" t="str">
        <f t="shared" si="255"/>
        <v/>
      </c>
      <c r="AH130" s="455" t="str">
        <f t="shared" si="255"/>
        <v/>
      </c>
      <c r="AI130" s="953" t="str">
        <f t="shared" si="255"/>
        <v/>
      </c>
      <c r="AJ130" s="768" t="str">
        <f t="shared" si="255"/>
        <v/>
      </c>
      <c r="AK130" s="455" t="str">
        <f t="shared" si="255"/>
        <v/>
      </c>
      <c r="AL130" s="455" t="str">
        <f t="shared" si="255"/>
        <v/>
      </c>
      <c r="AM130" s="455" t="str">
        <f t="shared" si="255"/>
        <v/>
      </c>
      <c r="AN130" s="455" t="str">
        <f t="shared" si="255"/>
        <v/>
      </c>
      <c r="AO130" s="455" t="str">
        <f t="shared" si="255"/>
        <v/>
      </c>
      <c r="AP130" s="953" t="str">
        <f t="shared" si="255"/>
        <v/>
      </c>
      <c r="AQ130" s="768" t="str">
        <f t="shared" si="255"/>
        <v/>
      </c>
      <c r="AR130" s="455" t="str">
        <f t="shared" si="255"/>
        <v/>
      </c>
      <c r="AS130" s="455" t="str">
        <f t="shared" si="255"/>
        <v/>
      </c>
      <c r="AT130" s="455" t="str">
        <f t="shared" si="255"/>
        <v/>
      </c>
      <c r="AU130" s="455" t="str">
        <f t="shared" si="255"/>
        <v/>
      </c>
      <c r="AV130" s="455" t="str">
        <f t="shared" si="255"/>
        <v/>
      </c>
      <c r="AW130" s="953" t="str">
        <f t="shared" si="255"/>
        <v/>
      </c>
      <c r="AX130" s="768" t="str">
        <f t="shared" si="255"/>
        <v/>
      </c>
      <c r="AY130" s="455" t="str">
        <f t="shared" si="255"/>
        <v/>
      </c>
      <c r="AZ130" s="455" t="str">
        <f t="shared" si="255"/>
        <v/>
      </c>
      <c r="BA130" s="455" t="str">
        <f t="shared" si="255"/>
        <v/>
      </c>
      <c r="BB130" s="455" t="str">
        <f t="shared" si="255"/>
        <v/>
      </c>
      <c r="BC130" s="455" t="str">
        <f t="shared" si="255"/>
        <v/>
      </c>
      <c r="BD130" s="953" t="str">
        <f t="shared" si="255"/>
        <v/>
      </c>
      <c r="BE130" s="768" t="str">
        <f t="shared" si="255"/>
        <v/>
      </c>
      <c r="BF130" s="455" t="str">
        <f t="shared" si="255"/>
        <v/>
      </c>
      <c r="BG130" s="455" t="str">
        <f t="shared" si="255"/>
        <v/>
      </c>
      <c r="BH130" s="455" t="str">
        <f t="shared" si="255"/>
        <v/>
      </c>
      <c r="BI130" s="455" t="str">
        <f t="shared" si="255"/>
        <v/>
      </c>
      <c r="BJ130" s="455" t="str">
        <f t="shared" si="255"/>
        <v/>
      </c>
      <c r="BK130" s="953" t="str">
        <f t="shared" si="255"/>
        <v/>
      </c>
      <c r="BL130" s="768" t="str">
        <f t="shared" si="255"/>
        <v/>
      </c>
      <c r="BM130" s="455" t="str">
        <f t="shared" si="255"/>
        <v/>
      </c>
      <c r="BN130" s="455" t="str">
        <f t="shared" si="255"/>
        <v/>
      </c>
      <c r="BO130" s="455" t="str">
        <f t="shared" si="255"/>
        <v/>
      </c>
      <c r="BP130" s="455" t="str">
        <f t="shared" si="255"/>
        <v/>
      </c>
      <c r="BQ130" s="455" t="str">
        <f t="shared" si="255"/>
        <v/>
      </c>
      <c r="BR130" s="953" t="str">
        <f t="shared" si="252"/>
        <v/>
      </c>
      <c r="BS130" s="768" t="str">
        <f t="shared" si="252"/>
        <v/>
      </c>
      <c r="BT130" s="455" t="str">
        <f t="shared" si="252"/>
        <v/>
      </c>
      <c r="BU130" s="455" t="str">
        <f t="shared" si="252"/>
        <v/>
      </c>
      <c r="BV130" s="455" t="str">
        <f t="shared" si="252"/>
        <v/>
      </c>
      <c r="BW130" s="455" t="str">
        <f t="shared" si="252"/>
        <v/>
      </c>
      <c r="BX130" s="455" t="str">
        <f t="shared" si="252"/>
        <v/>
      </c>
      <c r="BY130" s="953" t="str">
        <f t="shared" si="252"/>
        <v/>
      </c>
      <c r="BZ130" s="768" t="str">
        <f t="shared" si="252"/>
        <v/>
      </c>
      <c r="CA130" s="455" t="str">
        <f t="shared" si="252"/>
        <v/>
      </c>
      <c r="CB130" s="455" t="str">
        <f t="shared" si="252"/>
        <v/>
      </c>
      <c r="CC130" s="455" t="str">
        <f t="shared" si="252"/>
        <v/>
      </c>
      <c r="CD130" s="455" t="str">
        <f t="shared" si="252"/>
        <v/>
      </c>
      <c r="CE130" s="455" t="str">
        <f t="shared" si="252"/>
        <v/>
      </c>
      <c r="CF130" s="953" t="str">
        <f t="shared" si="252"/>
        <v/>
      </c>
      <c r="CG130" s="768" t="str">
        <f t="shared" si="252"/>
        <v/>
      </c>
      <c r="CH130" s="455" t="str">
        <f t="shared" si="252"/>
        <v/>
      </c>
      <c r="CI130" s="455" t="str">
        <f t="shared" si="252"/>
        <v/>
      </c>
      <c r="CJ130" s="455" t="str">
        <f t="shared" si="252"/>
        <v/>
      </c>
      <c r="CK130" s="455" t="str">
        <f t="shared" si="252"/>
        <v/>
      </c>
      <c r="CL130" s="455" t="str">
        <f t="shared" si="252"/>
        <v/>
      </c>
      <c r="CM130" s="953" t="str">
        <f t="shared" si="252"/>
        <v/>
      </c>
      <c r="CN130" s="768" t="str">
        <f t="shared" si="252"/>
        <v/>
      </c>
      <c r="CO130" s="455" t="str">
        <f t="shared" si="252"/>
        <v/>
      </c>
      <c r="CP130" s="455" t="str">
        <f t="shared" si="252"/>
        <v/>
      </c>
      <c r="CQ130" s="455" t="str">
        <f t="shared" si="252"/>
        <v/>
      </c>
      <c r="CR130" s="455" t="str">
        <f t="shared" si="252"/>
        <v/>
      </c>
      <c r="CS130" s="455" t="str">
        <f t="shared" si="252"/>
        <v/>
      </c>
      <c r="CT130" s="953" t="str">
        <f t="shared" si="252"/>
        <v/>
      </c>
      <c r="CU130" s="952" t="str">
        <f t="shared" si="252"/>
        <v/>
      </c>
      <c r="CV130" s="455" t="str">
        <f t="shared" si="252"/>
        <v/>
      </c>
      <c r="CW130" s="455" t="str">
        <f t="shared" si="252"/>
        <v/>
      </c>
      <c r="CX130" s="455" t="str">
        <f t="shared" si="252"/>
        <v/>
      </c>
      <c r="CY130" s="455" t="str">
        <f t="shared" si="252"/>
        <v/>
      </c>
      <c r="CZ130" s="455" t="str">
        <f t="shared" si="252"/>
        <v/>
      </c>
      <c r="DA130" s="953" t="str">
        <f t="shared" si="252"/>
        <v/>
      </c>
      <c r="DB130" s="768" t="str">
        <f t="shared" si="252"/>
        <v/>
      </c>
      <c r="DC130" s="455" t="str">
        <f t="shared" si="252"/>
        <v/>
      </c>
      <c r="DD130" s="455" t="str">
        <f t="shared" si="252"/>
        <v/>
      </c>
      <c r="DE130" s="455" t="str">
        <f t="shared" si="252"/>
        <v/>
      </c>
      <c r="DF130" s="455" t="str">
        <f t="shared" si="252"/>
        <v/>
      </c>
      <c r="DG130" s="455" t="str">
        <f t="shared" si="252"/>
        <v/>
      </c>
      <c r="DH130" s="953" t="str">
        <f t="shared" si="252"/>
        <v/>
      </c>
      <c r="DI130" s="768" t="str">
        <f t="shared" si="252"/>
        <v/>
      </c>
      <c r="DJ130" s="455" t="str">
        <f t="shared" si="252"/>
        <v/>
      </c>
      <c r="DK130" s="455" t="str">
        <f t="shared" si="252"/>
        <v/>
      </c>
      <c r="DL130" s="455" t="str">
        <f t="shared" si="252"/>
        <v/>
      </c>
      <c r="DM130" s="455" t="str">
        <f t="shared" si="252"/>
        <v/>
      </c>
      <c r="DN130" s="455" t="str">
        <f t="shared" si="252"/>
        <v/>
      </c>
      <c r="DO130" s="953" t="str">
        <f t="shared" si="252"/>
        <v/>
      </c>
      <c r="DP130" s="768" t="str">
        <f t="shared" si="252"/>
        <v/>
      </c>
      <c r="DQ130" s="455" t="str">
        <f t="shared" si="252"/>
        <v/>
      </c>
      <c r="DR130" s="455" t="str">
        <f t="shared" si="252"/>
        <v/>
      </c>
      <c r="DS130" s="455" t="str">
        <f t="shared" si="252"/>
        <v/>
      </c>
      <c r="DT130" s="455" t="str">
        <f t="shared" si="252"/>
        <v/>
      </c>
      <c r="DU130" s="455" t="str">
        <f t="shared" si="252"/>
        <v/>
      </c>
      <c r="DV130" s="953" t="str">
        <f t="shared" si="252"/>
        <v/>
      </c>
      <c r="DW130" s="768" t="str">
        <f t="shared" si="252"/>
        <v/>
      </c>
      <c r="DX130" s="455" t="str">
        <f t="shared" si="252"/>
        <v/>
      </c>
      <c r="DY130" s="455" t="str">
        <f t="shared" si="252"/>
        <v/>
      </c>
      <c r="DZ130" s="455" t="str">
        <f t="shared" si="252"/>
        <v/>
      </c>
      <c r="EA130" s="455" t="str">
        <f t="shared" si="252"/>
        <v/>
      </c>
      <c r="EB130" s="455" t="str">
        <f t="shared" si="252"/>
        <v/>
      </c>
      <c r="EC130" s="954" t="str">
        <f t="shared" si="235"/>
        <v/>
      </c>
      <c r="ED130" s="768" t="str">
        <f t="shared" si="256"/>
        <v/>
      </c>
      <c r="EE130" s="455" t="str">
        <f t="shared" si="256"/>
        <v/>
      </c>
      <c r="EF130" s="455" t="str">
        <f t="shared" si="256"/>
        <v/>
      </c>
      <c r="EG130" s="455" t="str">
        <f t="shared" si="256"/>
        <v/>
      </c>
      <c r="EH130" s="455" t="str">
        <f t="shared" si="256"/>
        <v/>
      </c>
      <c r="EI130" s="455" t="str">
        <f t="shared" si="256"/>
        <v/>
      </c>
      <c r="EJ130" s="953" t="str">
        <f t="shared" si="256"/>
        <v/>
      </c>
      <c r="EK130" s="768" t="str">
        <f t="shared" si="256"/>
        <v/>
      </c>
      <c r="EL130" s="455" t="str">
        <f t="shared" si="256"/>
        <v/>
      </c>
      <c r="EM130" s="455" t="str">
        <f t="shared" si="256"/>
        <v/>
      </c>
      <c r="EN130" s="455" t="str">
        <f t="shared" si="256"/>
        <v/>
      </c>
      <c r="EO130" s="455" t="str">
        <f t="shared" si="256"/>
        <v/>
      </c>
      <c r="EP130" s="455" t="str">
        <f t="shared" si="256"/>
        <v/>
      </c>
      <c r="EQ130" s="953" t="str">
        <f t="shared" si="256"/>
        <v/>
      </c>
      <c r="ER130" s="768" t="str">
        <f t="shared" si="256"/>
        <v/>
      </c>
      <c r="ES130" s="455" t="str">
        <f t="shared" si="256"/>
        <v/>
      </c>
      <c r="ET130" s="455" t="str">
        <f t="shared" si="256"/>
        <v/>
      </c>
      <c r="EU130" s="455" t="str">
        <f t="shared" si="256"/>
        <v/>
      </c>
      <c r="EV130" s="455" t="str">
        <f t="shared" si="256"/>
        <v/>
      </c>
      <c r="EW130" s="455" t="str">
        <f t="shared" si="256"/>
        <v/>
      </c>
      <c r="EX130" s="953" t="str">
        <f t="shared" si="256"/>
        <v/>
      </c>
      <c r="EY130" s="768" t="str">
        <f t="shared" si="256"/>
        <v/>
      </c>
      <c r="EZ130" s="455" t="str">
        <f t="shared" si="256"/>
        <v/>
      </c>
      <c r="FA130" s="455" t="str">
        <f t="shared" si="256"/>
        <v/>
      </c>
      <c r="FB130" s="455" t="str">
        <f t="shared" si="256"/>
        <v/>
      </c>
      <c r="FC130" s="455" t="str">
        <f t="shared" si="256"/>
        <v/>
      </c>
      <c r="FD130" s="455" t="str">
        <f t="shared" si="256"/>
        <v/>
      </c>
      <c r="FE130" s="953" t="str">
        <f t="shared" si="256"/>
        <v/>
      </c>
      <c r="FF130" s="768" t="str">
        <f t="shared" si="256"/>
        <v/>
      </c>
      <c r="FG130" s="455" t="str">
        <f t="shared" si="256"/>
        <v/>
      </c>
      <c r="FH130" s="455" t="str">
        <f t="shared" si="256"/>
        <v/>
      </c>
      <c r="FI130" s="455" t="str">
        <f t="shared" si="256"/>
        <v/>
      </c>
      <c r="FJ130" s="455" t="str">
        <f t="shared" si="256"/>
        <v/>
      </c>
      <c r="FK130" s="455" t="str">
        <f t="shared" si="256"/>
        <v/>
      </c>
      <c r="FL130" s="953" t="str">
        <f t="shared" si="256"/>
        <v/>
      </c>
      <c r="FM130" s="768" t="str">
        <f t="shared" si="256"/>
        <v/>
      </c>
      <c r="FN130" s="455" t="str">
        <f t="shared" si="256"/>
        <v/>
      </c>
      <c r="FO130" s="455" t="str">
        <f t="shared" si="256"/>
        <v/>
      </c>
      <c r="FP130" s="455" t="str">
        <f t="shared" si="256"/>
        <v/>
      </c>
      <c r="FQ130" s="455" t="str">
        <f t="shared" si="256"/>
        <v/>
      </c>
      <c r="FR130" s="455" t="str">
        <f t="shared" si="256"/>
        <v/>
      </c>
      <c r="FS130" s="953" t="str">
        <f t="shared" si="256"/>
        <v/>
      </c>
      <c r="FT130" s="768" t="str">
        <f t="shared" si="256"/>
        <v/>
      </c>
      <c r="FU130" s="455" t="str">
        <f t="shared" si="256"/>
        <v/>
      </c>
      <c r="FV130" s="455" t="str">
        <f t="shared" si="256"/>
        <v/>
      </c>
      <c r="FW130" s="455" t="str">
        <f t="shared" si="256"/>
        <v/>
      </c>
      <c r="FX130" s="455" t="str">
        <f t="shared" si="256"/>
        <v/>
      </c>
      <c r="FY130" s="455" t="str">
        <f t="shared" si="256"/>
        <v/>
      </c>
      <c r="FZ130" s="953" t="str">
        <f t="shared" si="256"/>
        <v/>
      </c>
      <c r="GA130" s="768" t="str">
        <f t="shared" si="256"/>
        <v/>
      </c>
      <c r="GB130" s="455" t="str">
        <f t="shared" si="256"/>
        <v/>
      </c>
      <c r="GC130" s="455" t="str">
        <f t="shared" si="256"/>
        <v/>
      </c>
      <c r="GD130" s="455" t="str">
        <f t="shared" si="256"/>
        <v/>
      </c>
      <c r="GE130" s="455" t="str">
        <f t="shared" si="256"/>
        <v/>
      </c>
      <c r="GF130" s="953" t="str">
        <f t="shared" si="256"/>
        <v/>
      </c>
      <c r="GG130" s="768" t="str">
        <f t="shared" si="256"/>
        <v/>
      </c>
      <c r="GH130" s="455" t="str">
        <f t="shared" si="256"/>
        <v/>
      </c>
      <c r="GI130" s="455" t="str">
        <f t="shared" si="256"/>
        <v/>
      </c>
      <c r="GJ130" s="455" t="str">
        <f t="shared" si="256"/>
        <v/>
      </c>
      <c r="GK130" s="455" t="str">
        <f t="shared" si="256"/>
        <v/>
      </c>
      <c r="GL130" s="455" t="str">
        <f t="shared" si="256"/>
        <v/>
      </c>
      <c r="GM130" s="455" t="str">
        <f t="shared" si="256"/>
        <v/>
      </c>
      <c r="GN130" s="954" t="str">
        <f t="shared" si="256"/>
        <v/>
      </c>
      <c r="GO130" s="768" t="str">
        <f t="shared" si="256"/>
        <v/>
      </c>
      <c r="GP130" s="455" t="str">
        <f t="shared" si="253"/>
        <v/>
      </c>
      <c r="GQ130" s="455" t="str">
        <f t="shared" si="253"/>
        <v/>
      </c>
      <c r="GR130" s="455" t="str">
        <f t="shared" si="253"/>
        <v/>
      </c>
      <c r="GS130" s="455" t="str">
        <f t="shared" si="253"/>
        <v/>
      </c>
      <c r="GT130" s="455" t="str">
        <f t="shared" si="253"/>
        <v/>
      </c>
      <c r="GU130" s="953" t="str">
        <f t="shared" si="253"/>
        <v/>
      </c>
      <c r="GV130" s="768" t="str">
        <f t="shared" si="253"/>
        <v/>
      </c>
      <c r="GW130" s="455" t="str">
        <f t="shared" si="253"/>
        <v/>
      </c>
      <c r="GX130" s="455" t="str">
        <f t="shared" si="253"/>
        <v/>
      </c>
      <c r="GY130" s="455" t="str">
        <f t="shared" si="253"/>
        <v/>
      </c>
      <c r="GZ130" s="455" t="str">
        <f t="shared" si="253"/>
        <v/>
      </c>
      <c r="HA130" s="455" t="str">
        <f t="shared" si="253"/>
        <v/>
      </c>
      <c r="HB130" s="953" t="str">
        <f t="shared" si="253"/>
        <v/>
      </c>
      <c r="HC130" s="768" t="str">
        <f t="shared" si="253"/>
        <v/>
      </c>
      <c r="HD130" s="455" t="str">
        <f t="shared" si="253"/>
        <v/>
      </c>
      <c r="HE130" s="455" t="str">
        <f t="shared" si="253"/>
        <v/>
      </c>
      <c r="HF130" s="455" t="str">
        <f t="shared" si="253"/>
        <v/>
      </c>
      <c r="HG130" s="455" t="str">
        <f t="shared" si="253"/>
        <v/>
      </c>
      <c r="HH130" s="455" t="str">
        <f t="shared" si="253"/>
        <v/>
      </c>
      <c r="HI130" s="953" t="str">
        <f t="shared" si="253"/>
        <v/>
      </c>
      <c r="HJ130" s="768" t="str">
        <f t="shared" si="253"/>
        <v/>
      </c>
      <c r="HK130" s="455" t="str">
        <f t="shared" si="253"/>
        <v/>
      </c>
      <c r="HL130" s="455" t="str">
        <f t="shared" si="253"/>
        <v/>
      </c>
      <c r="HM130" s="455" t="str">
        <f t="shared" si="253"/>
        <v/>
      </c>
      <c r="HN130" s="955" t="str">
        <f t="shared" si="253"/>
        <v/>
      </c>
      <c r="HO130" s="455" t="str">
        <f t="shared" si="253"/>
        <v/>
      </c>
      <c r="HP130" s="953" t="str">
        <f t="shared" si="253"/>
        <v/>
      </c>
      <c r="HQ130" s="768" t="str">
        <f t="shared" si="253"/>
        <v/>
      </c>
      <c r="HR130" s="455" t="str">
        <f t="shared" si="253"/>
        <v/>
      </c>
      <c r="HS130" s="455" t="str">
        <f t="shared" si="253"/>
        <v/>
      </c>
      <c r="HT130" s="455" t="str">
        <f t="shared" si="253"/>
        <v/>
      </c>
      <c r="HU130" s="455" t="str">
        <f t="shared" si="253"/>
        <v/>
      </c>
      <c r="HV130" s="455" t="str">
        <f t="shared" si="253"/>
        <v/>
      </c>
      <c r="HW130" s="953" t="str">
        <f t="shared" si="253"/>
        <v/>
      </c>
      <c r="HX130" s="768" t="str">
        <f t="shared" si="253"/>
        <v/>
      </c>
      <c r="HY130" s="455" t="str">
        <f t="shared" si="253"/>
        <v/>
      </c>
      <c r="HZ130" s="455" t="str">
        <f t="shared" si="253"/>
        <v/>
      </c>
      <c r="IA130" s="455" t="str">
        <f t="shared" si="253"/>
        <v/>
      </c>
      <c r="IB130" s="455" t="str">
        <f t="shared" si="253"/>
        <v/>
      </c>
      <c r="IC130" s="455" t="str">
        <f t="shared" si="253"/>
        <v/>
      </c>
      <c r="ID130" s="953" t="str">
        <f t="shared" si="253"/>
        <v/>
      </c>
      <c r="IE130" s="768" t="str">
        <f t="shared" si="253"/>
        <v/>
      </c>
      <c r="IF130" s="455" t="str">
        <f t="shared" si="253"/>
        <v/>
      </c>
      <c r="IG130" s="455" t="str">
        <f t="shared" si="253"/>
        <v/>
      </c>
      <c r="IH130" s="455" t="str">
        <f t="shared" si="253"/>
        <v/>
      </c>
      <c r="II130" s="455" t="str">
        <f t="shared" si="253"/>
        <v/>
      </c>
      <c r="IJ130" s="455" t="str">
        <f t="shared" si="253"/>
        <v/>
      </c>
      <c r="IK130" s="953" t="str">
        <f t="shared" si="253"/>
        <v/>
      </c>
      <c r="IL130" s="768" t="str">
        <f t="shared" si="253"/>
        <v/>
      </c>
      <c r="IM130" s="455" t="str">
        <f t="shared" si="253"/>
        <v/>
      </c>
      <c r="IN130" s="455" t="str">
        <f t="shared" si="253"/>
        <v/>
      </c>
      <c r="IO130" s="455" t="str">
        <f t="shared" si="253"/>
        <v/>
      </c>
      <c r="IP130" s="455" t="str">
        <f t="shared" si="253"/>
        <v/>
      </c>
      <c r="IQ130" s="455" t="str">
        <f t="shared" si="253"/>
        <v/>
      </c>
      <c r="IR130" s="953" t="str">
        <f t="shared" si="253"/>
        <v/>
      </c>
      <c r="IS130" s="768" t="str">
        <f t="shared" si="253"/>
        <v/>
      </c>
      <c r="IT130" s="455" t="str">
        <f t="shared" si="253"/>
        <v/>
      </c>
      <c r="IU130" s="455" t="str">
        <f t="shared" si="253"/>
        <v/>
      </c>
      <c r="IV130" s="455" t="str">
        <f t="shared" si="253"/>
        <v/>
      </c>
      <c r="IW130" s="455" t="str">
        <f t="shared" si="253"/>
        <v/>
      </c>
      <c r="IX130" s="455" t="str">
        <f t="shared" si="253"/>
        <v/>
      </c>
      <c r="IY130" s="954" t="str">
        <f t="shared" si="253"/>
        <v/>
      </c>
      <c r="IZ130" s="768" t="str">
        <f t="shared" si="253"/>
        <v/>
      </c>
      <c r="JA130" s="455" t="str">
        <f t="shared" si="237"/>
        <v/>
      </c>
      <c r="JB130" s="455" t="str">
        <f t="shared" si="257"/>
        <v/>
      </c>
      <c r="JC130" s="455" t="str">
        <f t="shared" si="257"/>
        <v/>
      </c>
      <c r="JD130" s="455" t="str">
        <f t="shared" si="257"/>
        <v/>
      </c>
      <c r="JE130" s="455" t="str">
        <f t="shared" si="257"/>
        <v/>
      </c>
      <c r="JF130" s="953" t="str">
        <f t="shared" si="257"/>
        <v/>
      </c>
      <c r="JG130" s="768" t="str">
        <f t="shared" si="257"/>
        <v/>
      </c>
      <c r="JH130" s="455" t="str">
        <f t="shared" si="257"/>
        <v/>
      </c>
      <c r="JI130" s="455" t="str">
        <f t="shared" si="257"/>
        <v/>
      </c>
      <c r="JJ130" s="455" t="str">
        <f t="shared" si="257"/>
        <v/>
      </c>
      <c r="JK130" s="455" t="str">
        <f t="shared" si="257"/>
        <v/>
      </c>
      <c r="JL130" s="455" t="str">
        <f t="shared" si="257"/>
        <v/>
      </c>
      <c r="JM130" s="953" t="str">
        <f t="shared" si="257"/>
        <v/>
      </c>
      <c r="JN130" s="768" t="str">
        <f t="shared" si="257"/>
        <v/>
      </c>
      <c r="JO130" s="455" t="str">
        <f t="shared" si="257"/>
        <v/>
      </c>
      <c r="JP130" s="455" t="str">
        <f t="shared" si="257"/>
        <v/>
      </c>
      <c r="JQ130" s="455" t="str">
        <f t="shared" si="257"/>
        <v/>
      </c>
      <c r="JR130" s="455" t="str">
        <f t="shared" si="257"/>
        <v/>
      </c>
      <c r="JS130" s="455" t="str">
        <f t="shared" si="257"/>
        <v/>
      </c>
      <c r="JT130" s="953" t="str">
        <f t="shared" si="257"/>
        <v/>
      </c>
      <c r="JU130" s="768" t="str">
        <f t="shared" si="257"/>
        <v/>
      </c>
      <c r="JV130" s="455" t="str">
        <f t="shared" si="257"/>
        <v/>
      </c>
      <c r="JW130" s="455" t="str">
        <f t="shared" si="257"/>
        <v/>
      </c>
      <c r="JX130" s="455" t="str">
        <f t="shared" si="257"/>
        <v/>
      </c>
      <c r="JY130" s="455" t="str">
        <f t="shared" si="257"/>
        <v/>
      </c>
      <c r="JZ130" s="455" t="str">
        <f t="shared" si="257"/>
        <v/>
      </c>
      <c r="KA130" s="953" t="str">
        <f t="shared" si="257"/>
        <v/>
      </c>
      <c r="KB130" s="768" t="str">
        <f t="shared" si="257"/>
        <v/>
      </c>
      <c r="KC130" s="455" t="str">
        <f t="shared" si="257"/>
        <v/>
      </c>
      <c r="KD130" s="455" t="str">
        <f t="shared" si="257"/>
        <v/>
      </c>
      <c r="KE130" s="455" t="str">
        <f t="shared" si="257"/>
        <v/>
      </c>
      <c r="KF130" s="455" t="str">
        <f t="shared" si="257"/>
        <v/>
      </c>
      <c r="KG130" s="455" t="str">
        <f t="shared" si="257"/>
        <v/>
      </c>
      <c r="KH130" s="953" t="str">
        <f t="shared" si="257"/>
        <v/>
      </c>
      <c r="KI130" s="768" t="str">
        <f t="shared" si="257"/>
        <v/>
      </c>
      <c r="KJ130" s="455" t="str">
        <f t="shared" si="257"/>
        <v/>
      </c>
      <c r="KK130" s="455" t="str">
        <f t="shared" si="257"/>
        <v/>
      </c>
      <c r="KL130" s="455" t="str">
        <f t="shared" si="257"/>
        <v/>
      </c>
      <c r="KM130" s="455" t="str">
        <f t="shared" si="257"/>
        <v/>
      </c>
      <c r="KN130" s="455" t="str">
        <f t="shared" si="257"/>
        <v/>
      </c>
      <c r="KO130" s="953" t="str">
        <f t="shared" si="257"/>
        <v/>
      </c>
      <c r="KP130" s="768" t="str">
        <f t="shared" si="257"/>
        <v/>
      </c>
      <c r="KQ130" s="455" t="str">
        <f t="shared" si="257"/>
        <v/>
      </c>
      <c r="KR130" s="455" t="str">
        <f t="shared" si="257"/>
        <v/>
      </c>
      <c r="KS130" s="455" t="str">
        <f t="shared" si="257"/>
        <v/>
      </c>
      <c r="KT130" s="455" t="str">
        <f t="shared" si="257"/>
        <v/>
      </c>
      <c r="KU130" s="455" t="str">
        <f t="shared" si="257"/>
        <v/>
      </c>
      <c r="KV130" s="953" t="str">
        <f t="shared" si="257"/>
        <v/>
      </c>
      <c r="KW130" s="768" t="str">
        <f t="shared" si="257"/>
        <v/>
      </c>
      <c r="KX130" s="455" t="str">
        <f t="shared" si="257"/>
        <v/>
      </c>
      <c r="KY130" s="455" t="str">
        <f t="shared" si="257"/>
        <v/>
      </c>
      <c r="KZ130" s="455" t="str">
        <f t="shared" si="257"/>
        <v/>
      </c>
      <c r="LA130" s="455" t="str">
        <f t="shared" si="257"/>
        <v/>
      </c>
      <c r="LB130" s="455" t="str">
        <f t="shared" si="257"/>
        <v/>
      </c>
      <c r="LC130" s="954" t="str">
        <f t="shared" si="257"/>
        <v/>
      </c>
      <c r="LD130" s="768" t="str">
        <f t="shared" si="257"/>
        <v/>
      </c>
      <c r="LE130" s="455" t="str">
        <f t="shared" si="257"/>
        <v/>
      </c>
      <c r="LF130" s="455" t="str">
        <f t="shared" si="257"/>
        <v/>
      </c>
      <c r="LG130" s="455" t="str">
        <f t="shared" si="257"/>
        <v/>
      </c>
      <c r="LH130" s="455" t="str">
        <f t="shared" si="257"/>
        <v/>
      </c>
      <c r="LI130" s="455" t="str">
        <f t="shared" si="257"/>
        <v/>
      </c>
      <c r="LJ130" s="953" t="str">
        <f t="shared" si="257"/>
        <v/>
      </c>
      <c r="LK130" s="768" t="str">
        <f t="shared" si="257"/>
        <v/>
      </c>
      <c r="LL130" s="455" t="str">
        <f t="shared" si="257"/>
        <v/>
      </c>
      <c r="LM130" s="455" t="str">
        <f t="shared" si="257"/>
        <v/>
      </c>
      <c r="LN130" s="455" t="str">
        <f t="shared" si="254"/>
        <v/>
      </c>
      <c r="LO130" s="455" t="str">
        <f t="shared" si="254"/>
        <v/>
      </c>
      <c r="LP130" s="455" t="str">
        <f t="shared" si="254"/>
        <v/>
      </c>
      <c r="LQ130" s="953" t="str">
        <f t="shared" si="254"/>
        <v/>
      </c>
      <c r="LR130" s="768" t="str">
        <f t="shared" si="254"/>
        <v/>
      </c>
      <c r="LS130" s="455" t="str">
        <f t="shared" si="254"/>
        <v/>
      </c>
      <c r="LT130" s="455" t="str">
        <f t="shared" si="254"/>
        <v/>
      </c>
      <c r="LU130" s="455" t="str">
        <f t="shared" si="254"/>
        <v/>
      </c>
      <c r="LV130" s="455" t="str">
        <f t="shared" si="254"/>
        <v/>
      </c>
      <c r="LW130" s="455" t="str">
        <f t="shared" si="254"/>
        <v/>
      </c>
      <c r="LX130" s="953" t="str">
        <f t="shared" si="254"/>
        <v/>
      </c>
      <c r="LY130" s="768" t="str">
        <f t="shared" si="254"/>
        <v/>
      </c>
      <c r="LZ130" s="455" t="str">
        <f t="shared" si="254"/>
        <v/>
      </c>
      <c r="MA130" s="455" t="str">
        <f t="shared" si="254"/>
        <v/>
      </c>
      <c r="MB130" s="455" t="str">
        <f t="shared" si="254"/>
        <v/>
      </c>
      <c r="MC130" s="455" t="str">
        <f t="shared" si="254"/>
        <v/>
      </c>
      <c r="MD130" s="455" t="str">
        <f t="shared" si="254"/>
        <v/>
      </c>
      <c r="ME130" s="953" t="str">
        <f t="shared" si="254"/>
        <v/>
      </c>
      <c r="MF130" s="768" t="str">
        <f t="shared" si="254"/>
        <v/>
      </c>
      <c r="MG130" s="455" t="str">
        <f t="shared" si="254"/>
        <v/>
      </c>
      <c r="MH130" s="455" t="str">
        <f t="shared" si="254"/>
        <v/>
      </c>
      <c r="MI130" s="455" t="str">
        <f t="shared" si="254"/>
        <v/>
      </c>
      <c r="MJ130" s="455" t="str">
        <f t="shared" si="254"/>
        <v/>
      </c>
      <c r="MK130" s="455" t="str">
        <f t="shared" si="254"/>
        <v/>
      </c>
      <c r="ML130" s="953" t="str">
        <f t="shared" si="254"/>
        <v/>
      </c>
      <c r="MM130" s="768" t="str">
        <f t="shared" si="254"/>
        <v/>
      </c>
      <c r="MN130" s="455" t="str">
        <f t="shared" si="254"/>
        <v/>
      </c>
      <c r="MO130" s="455" t="str">
        <f t="shared" si="254"/>
        <v/>
      </c>
      <c r="MP130" s="455" t="str">
        <f t="shared" si="254"/>
        <v/>
      </c>
      <c r="MQ130" s="455" t="str">
        <f t="shared" si="254"/>
        <v/>
      </c>
      <c r="MR130" s="455" t="str">
        <f t="shared" si="254"/>
        <v/>
      </c>
      <c r="MS130" s="953" t="str">
        <f t="shared" si="254"/>
        <v/>
      </c>
      <c r="MT130" s="768" t="str">
        <f t="shared" si="254"/>
        <v/>
      </c>
      <c r="MU130" s="455" t="str">
        <f t="shared" si="254"/>
        <v/>
      </c>
      <c r="MV130" s="455" t="str">
        <f t="shared" si="254"/>
        <v/>
      </c>
      <c r="MW130" s="455" t="str">
        <f t="shared" si="254"/>
        <v/>
      </c>
      <c r="MX130" s="455" t="str">
        <f t="shared" si="254"/>
        <v/>
      </c>
      <c r="MY130" s="455" t="str">
        <f t="shared" si="254"/>
        <v/>
      </c>
      <c r="MZ130" s="953" t="str">
        <f t="shared" si="254"/>
        <v/>
      </c>
      <c r="NA130" s="768" t="str">
        <f t="shared" si="254"/>
        <v/>
      </c>
      <c r="NB130" s="455" t="str">
        <f t="shared" si="254"/>
        <v/>
      </c>
      <c r="NC130" s="455" t="str">
        <f t="shared" si="254"/>
        <v/>
      </c>
      <c r="ND130" s="455" t="str">
        <f t="shared" si="254"/>
        <v/>
      </c>
      <c r="NE130" s="455" t="str">
        <f t="shared" si="254"/>
        <v/>
      </c>
      <c r="NF130" s="455" t="str">
        <f t="shared" si="254"/>
        <v/>
      </c>
      <c r="NG130" s="954" t="str">
        <f t="shared" si="254"/>
        <v/>
      </c>
      <c r="NH130" s="768" t="str">
        <f t="shared" si="254"/>
        <v/>
      </c>
      <c r="NI130" s="455" t="str">
        <f t="shared" si="254"/>
        <v/>
      </c>
      <c r="NJ130" s="455" t="str">
        <f t="shared" si="254"/>
        <v/>
      </c>
      <c r="NK130" s="455" t="str">
        <f t="shared" si="254"/>
        <v/>
      </c>
      <c r="NL130" s="455" t="str">
        <f t="shared" si="254"/>
        <v/>
      </c>
      <c r="NM130" s="455" t="str">
        <f t="shared" si="254"/>
        <v/>
      </c>
      <c r="NN130" s="953" t="str">
        <f t="shared" si="254"/>
        <v/>
      </c>
      <c r="NO130" s="83"/>
      <c r="NP130" s="83"/>
      <c r="NQ130" s="83"/>
      <c r="NR130" s="83"/>
      <c r="NS130" s="83"/>
      <c r="NT130" s="83"/>
      <c r="NU130" s="83"/>
      <c r="NV130" s="83"/>
      <c r="NW130" s="83"/>
      <c r="NX130" s="83"/>
      <c r="NY130" s="83"/>
      <c r="NZ130" s="83"/>
      <c r="OA130" s="83"/>
      <c r="OB130" s="83"/>
      <c r="OC130" s="83"/>
      <c r="OD130" s="83"/>
      <c r="OE130" s="83"/>
      <c r="OF130" s="83"/>
      <c r="OG130" s="83"/>
      <c r="OH130" s="83"/>
      <c r="OI130" s="83"/>
      <c r="OJ130" s="83"/>
      <c r="OK130" s="83"/>
      <c r="OL130" s="83"/>
      <c r="OM130" s="83"/>
      <c r="ON130" s="83"/>
      <c r="OO130" s="83"/>
      <c r="OP130" s="83"/>
      <c r="OQ130" s="83"/>
      <c r="OR130" s="83"/>
      <c r="OS130" s="83"/>
      <c r="OT130" s="83"/>
      <c r="OU130" s="83"/>
      <c r="OV130" s="83"/>
      <c r="OW130" s="83"/>
      <c r="OX130" s="83"/>
      <c r="OY130" s="83"/>
      <c r="OZ130" s="83"/>
      <c r="PA130" s="83"/>
      <c r="PB130" s="83"/>
      <c r="PC130" s="83"/>
      <c r="PD130" s="83"/>
      <c r="PE130" s="83"/>
      <c r="PF130" s="83"/>
      <c r="PG130" s="83"/>
      <c r="PH130" s="83"/>
      <c r="PI130" s="83"/>
      <c r="PJ130" s="83"/>
      <c r="PK130" s="83"/>
      <c r="PL130" s="83"/>
      <c r="PM130" s="83"/>
      <c r="PN130" s="83"/>
      <c r="PO130" s="83"/>
      <c r="PP130" s="83"/>
      <c r="PQ130" s="83"/>
      <c r="PR130" s="83"/>
      <c r="PS130" s="83"/>
      <c r="PT130" s="83"/>
      <c r="PU130" s="83"/>
      <c r="PV130" s="83"/>
      <c r="PW130" s="83"/>
      <c r="PX130" s="83"/>
      <c r="PY130" s="83"/>
      <c r="PZ130" s="83"/>
      <c r="QA130" s="83"/>
      <c r="QB130" s="83"/>
      <c r="QC130" s="83"/>
      <c r="QD130" s="83"/>
      <c r="QE130" s="83"/>
      <c r="QF130" s="83"/>
      <c r="QG130" s="83"/>
      <c r="QH130" s="83"/>
      <c r="QI130" s="83"/>
      <c r="QJ130" s="83"/>
      <c r="QK130" s="83"/>
      <c r="QL130" s="83"/>
      <c r="QM130" s="83"/>
      <c r="QN130" s="83"/>
      <c r="QO130" s="83"/>
      <c r="QP130" s="83"/>
      <c r="QQ130" s="83"/>
      <c r="QR130" s="83"/>
      <c r="QS130" s="83"/>
      <c r="QT130" s="83"/>
      <c r="QU130" s="83"/>
      <c r="QV130" s="83"/>
      <c r="QW130" s="83"/>
      <c r="QX130" s="83"/>
      <c r="QY130" s="83"/>
      <c r="QZ130" s="83"/>
      <c r="RA130" s="83"/>
      <c r="RB130" s="83"/>
      <c r="RC130" s="83"/>
      <c r="RD130" s="83"/>
      <c r="RE130" s="83"/>
      <c r="RF130" s="83"/>
      <c r="RG130" s="83"/>
      <c r="RH130" s="83"/>
      <c r="RI130" s="83"/>
      <c r="RJ130" s="83"/>
      <c r="RK130" s="83"/>
      <c r="RL130" s="83"/>
      <c r="RM130" s="83"/>
      <c r="RN130" s="83"/>
      <c r="RO130" s="83"/>
      <c r="RP130" s="83"/>
      <c r="RQ130" s="83"/>
      <c r="RR130" s="83"/>
      <c r="RS130" s="83"/>
      <c r="RT130" s="83"/>
      <c r="RU130" s="83"/>
      <c r="RV130" s="83"/>
      <c r="RW130" s="83"/>
      <c r="RX130" s="83"/>
      <c r="RY130" s="83"/>
      <c r="RZ130" s="83"/>
      <c r="SA130" s="83"/>
      <c r="SB130" s="83"/>
      <c r="SC130" s="83"/>
      <c r="SD130" s="83"/>
      <c r="SE130" s="83"/>
      <c r="SF130" s="83"/>
      <c r="SG130" s="83"/>
      <c r="SH130" s="83"/>
      <c r="SI130" s="83"/>
      <c r="SJ130" s="83"/>
      <c r="SK130" s="83"/>
      <c r="SL130" s="83"/>
      <c r="SM130" s="83"/>
      <c r="SN130" s="83"/>
      <c r="SO130" s="83"/>
      <c r="SP130" s="83"/>
      <c r="SQ130" s="83"/>
      <c r="SR130" s="83"/>
      <c r="SS130" s="83"/>
      <c r="ST130" s="83"/>
      <c r="SU130" s="83"/>
      <c r="SV130" s="83"/>
      <c r="SW130" s="83"/>
      <c r="SX130" s="83"/>
      <c r="SY130" s="83"/>
      <c r="SZ130" s="83"/>
      <c r="TA130" s="83"/>
      <c r="TB130" s="83"/>
      <c r="TC130" s="83"/>
      <c r="TD130" s="83"/>
      <c r="TE130" s="83"/>
      <c r="TF130" s="83"/>
      <c r="TG130" s="83"/>
      <c r="TH130" s="83"/>
      <c r="TI130" s="83"/>
      <c r="TJ130" s="83"/>
      <c r="TK130" s="83"/>
      <c r="TL130" s="83"/>
      <c r="TM130" s="83"/>
      <c r="TN130" s="83"/>
      <c r="TO130" s="83"/>
      <c r="TP130" s="83"/>
      <c r="TQ130" s="83"/>
      <c r="TR130" s="83"/>
      <c r="TS130" s="83"/>
      <c r="TT130" s="83"/>
      <c r="TU130" s="83"/>
      <c r="TV130" s="83"/>
      <c r="TW130" s="83"/>
      <c r="TX130" s="83"/>
      <c r="TY130" s="83"/>
      <c r="TZ130" s="83"/>
      <c r="UA130" s="83"/>
      <c r="UB130" s="83"/>
      <c r="UC130" s="83"/>
      <c r="UD130" s="83"/>
      <c r="UE130" s="83"/>
      <c r="UF130" s="83"/>
      <c r="UG130" s="83"/>
      <c r="UH130" s="83"/>
      <c r="UI130" s="83"/>
      <c r="UJ130" s="83"/>
      <c r="UK130" s="83"/>
      <c r="UL130" s="83"/>
      <c r="UM130" s="83"/>
      <c r="UN130" s="83"/>
      <c r="UO130" s="83"/>
      <c r="UP130" s="83"/>
      <c r="UQ130" s="83"/>
    </row>
    <row r="131" spans="1:564" s="1" customFormat="1" hidden="1" x14ac:dyDescent="0.2">
      <c r="A131" s="938">
        <f>alapadatok!A112</f>
        <v>16</v>
      </c>
      <c r="B131" s="678" t="str">
        <f>IF(alapadatok!C112="","",alapadatok!C112)</f>
        <v/>
      </c>
      <c r="C131" s="584" t="str">
        <f>IF(alapadatok!B112="","",alapadatok!B112)</f>
        <v/>
      </c>
      <c r="D131" s="584" t="str">
        <f>IF(alapadatok!D112="","",alapadatok!D112)</f>
        <v/>
      </c>
      <c r="E131" s="948" t="str">
        <f>IF(alapadatok!K112="","",alapadatok!K112)</f>
        <v/>
      </c>
      <c r="F131" s="952" t="str">
        <f t="shared" si="255"/>
        <v/>
      </c>
      <c r="G131" s="953" t="str">
        <f t="shared" si="255"/>
        <v/>
      </c>
      <c r="H131" s="768" t="str">
        <f t="shared" si="255"/>
        <v/>
      </c>
      <c r="I131" s="455" t="str">
        <f t="shared" si="255"/>
        <v/>
      </c>
      <c r="J131" s="455" t="str">
        <f t="shared" si="255"/>
        <v/>
      </c>
      <c r="K131" s="455" t="str">
        <f t="shared" si="255"/>
        <v/>
      </c>
      <c r="L131" s="455" t="str">
        <f t="shared" si="255"/>
        <v/>
      </c>
      <c r="M131" s="455" t="str">
        <f t="shared" si="255"/>
        <v/>
      </c>
      <c r="N131" s="953" t="str">
        <f t="shared" si="255"/>
        <v/>
      </c>
      <c r="O131" s="768" t="str">
        <f t="shared" si="255"/>
        <v/>
      </c>
      <c r="P131" s="455" t="str">
        <f t="shared" si="255"/>
        <v/>
      </c>
      <c r="Q131" s="455" t="str">
        <f t="shared" si="255"/>
        <v/>
      </c>
      <c r="R131" s="455" t="str">
        <f t="shared" si="255"/>
        <v/>
      </c>
      <c r="S131" s="455" t="str">
        <f t="shared" si="255"/>
        <v/>
      </c>
      <c r="T131" s="455" t="str">
        <f t="shared" si="255"/>
        <v/>
      </c>
      <c r="U131" s="953" t="str">
        <f t="shared" si="255"/>
        <v/>
      </c>
      <c r="V131" s="768" t="str">
        <f t="shared" si="255"/>
        <v/>
      </c>
      <c r="W131" s="455" t="str">
        <f t="shared" si="255"/>
        <v/>
      </c>
      <c r="X131" s="455" t="str">
        <f t="shared" si="255"/>
        <v/>
      </c>
      <c r="Y131" s="455" t="str">
        <f t="shared" si="255"/>
        <v/>
      </c>
      <c r="Z131" s="455" t="str">
        <f t="shared" si="255"/>
        <v/>
      </c>
      <c r="AA131" s="455" t="str">
        <f t="shared" si="255"/>
        <v/>
      </c>
      <c r="AB131" s="953" t="str">
        <f t="shared" si="255"/>
        <v/>
      </c>
      <c r="AC131" s="768" t="str">
        <f t="shared" si="255"/>
        <v/>
      </c>
      <c r="AD131" s="455" t="str">
        <f t="shared" si="255"/>
        <v/>
      </c>
      <c r="AE131" s="455" t="str">
        <f t="shared" si="255"/>
        <v/>
      </c>
      <c r="AF131" s="455" t="str">
        <f t="shared" si="255"/>
        <v/>
      </c>
      <c r="AG131" s="455" t="str">
        <f t="shared" si="255"/>
        <v/>
      </c>
      <c r="AH131" s="455" t="str">
        <f t="shared" si="255"/>
        <v/>
      </c>
      <c r="AI131" s="953" t="str">
        <f t="shared" si="255"/>
        <v/>
      </c>
      <c r="AJ131" s="768" t="str">
        <f t="shared" si="255"/>
        <v/>
      </c>
      <c r="AK131" s="455" t="str">
        <f t="shared" si="255"/>
        <v/>
      </c>
      <c r="AL131" s="455" t="str">
        <f t="shared" si="255"/>
        <v/>
      </c>
      <c r="AM131" s="455" t="str">
        <f t="shared" si="255"/>
        <v/>
      </c>
      <c r="AN131" s="455" t="str">
        <f t="shared" si="255"/>
        <v/>
      </c>
      <c r="AO131" s="455" t="str">
        <f t="shared" si="255"/>
        <v/>
      </c>
      <c r="AP131" s="953" t="str">
        <f t="shared" si="255"/>
        <v/>
      </c>
      <c r="AQ131" s="768" t="str">
        <f t="shared" si="255"/>
        <v/>
      </c>
      <c r="AR131" s="455" t="str">
        <f t="shared" si="255"/>
        <v/>
      </c>
      <c r="AS131" s="455" t="str">
        <f t="shared" si="255"/>
        <v/>
      </c>
      <c r="AT131" s="455" t="str">
        <f t="shared" si="255"/>
        <v/>
      </c>
      <c r="AU131" s="455" t="str">
        <f t="shared" si="255"/>
        <v/>
      </c>
      <c r="AV131" s="455" t="str">
        <f t="shared" si="255"/>
        <v/>
      </c>
      <c r="AW131" s="953" t="str">
        <f t="shared" si="255"/>
        <v/>
      </c>
      <c r="AX131" s="768" t="str">
        <f t="shared" si="255"/>
        <v/>
      </c>
      <c r="AY131" s="455" t="str">
        <f t="shared" si="255"/>
        <v/>
      </c>
      <c r="AZ131" s="455" t="str">
        <f t="shared" si="255"/>
        <v/>
      </c>
      <c r="BA131" s="455" t="str">
        <f t="shared" si="255"/>
        <v/>
      </c>
      <c r="BB131" s="455" t="str">
        <f t="shared" si="255"/>
        <v/>
      </c>
      <c r="BC131" s="455" t="str">
        <f t="shared" si="255"/>
        <v/>
      </c>
      <c r="BD131" s="953" t="str">
        <f t="shared" si="255"/>
        <v/>
      </c>
      <c r="BE131" s="768" t="str">
        <f t="shared" si="255"/>
        <v/>
      </c>
      <c r="BF131" s="455" t="str">
        <f t="shared" si="255"/>
        <v/>
      </c>
      <c r="BG131" s="455" t="str">
        <f t="shared" si="255"/>
        <v/>
      </c>
      <c r="BH131" s="455" t="str">
        <f t="shared" si="255"/>
        <v/>
      </c>
      <c r="BI131" s="455" t="str">
        <f t="shared" si="255"/>
        <v/>
      </c>
      <c r="BJ131" s="455" t="str">
        <f t="shared" si="255"/>
        <v/>
      </c>
      <c r="BK131" s="953" t="str">
        <f t="shared" si="255"/>
        <v/>
      </c>
      <c r="BL131" s="768" t="str">
        <f t="shared" si="255"/>
        <v/>
      </c>
      <c r="BM131" s="455" t="str">
        <f t="shared" si="255"/>
        <v/>
      </c>
      <c r="BN131" s="455" t="str">
        <f t="shared" si="255"/>
        <v/>
      </c>
      <c r="BO131" s="455" t="str">
        <f t="shared" si="255"/>
        <v/>
      </c>
      <c r="BP131" s="455" t="str">
        <f t="shared" si="255"/>
        <v/>
      </c>
      <c r="BQ131" s="455" t="str">
        <f t="shared" ref="BQ131:EB134" si="258">IF($C131="","",BQ$114)</f>
        <v/>
      </c>
      <c r="BR131" s="953" t="str">
        <f t="shared" si="258"/>
        <v/>
      </c>
      <c r="BS131" s="768" t="str">
        <f t="shared" si="258"/>
        <v/>
      </c>
      <c r="BT131" s="455" t="str">
        <f t="shared" si="258"/>
        <v/>
      </c>
      <c r="BU131" s="455" t="str">
        <f t="shared" si="258"/>
        <v/>
      </c>
      <c r="BV131" s="455" t="str">
        <f t="shared" si="258"/>
        <v/>
      </c>
      <c r="BW131" s="455" t="str">
        <f t="shared" si="258"/>
        <v/>
      </c>
      <c r="BX131" s="455" t="str">
        <f t="shared" si="258"/>
        <v/>
      </c>
      <c r="BY131" s="953" t="str">
        <f t="shared" si="258"/>
        <v/>
      </c>
      <c r="BZ131" s="768" t="str">
        <f t="shared" si="258"/>
        <v/>
      </c>
      <c r="CA131" s="455" t="str">
        <f t="shared" si="258"/>
        <v/>
      </c>
      <c r="CB131" s="455" t="str">
        <f t="shared" si="258"/>
        <v/>
      </c>
      <c r="CC131" s="455" t="str">
        <f t="shared" si="258"/>
        <v/>
      </c>
      <c r="CD131" s="455" t="str">
        <f t="shared" si="258"/>
        <v/>
      </c>
      <c r="CE131" s="455" t="str">
        <f t="shared" si="258"/>
        <v/>
      </c>
      <c r="CF131" s="953" t="str">
        <f t="shared" si="258"/>
        <v/>
      </c>
      <c r="CG131" s="768" t="str">
        <f t="shared" si="258"/>
        <v/>
      </c>
      <c r="CH131" s="455" t="str">
        <f t="shared" si="258"/>
        <v/>
      </c>
      <c r="CI131" s="455" t="str">
        <f t="shared" si="258"/>
        <v/>
      </c>
      <c r="CJ131" s="455" t="str">
        <f t="shared" si="258"/>
        <v/>
      </c>
      <c r="CK131" s="455" t="str">
        <f t="shared" si="258"/>
        <v/>
      </c>
      <c r="CL131" s="455" t="str">
        <f t="shared" si="258"/>
        <v/>
      </c>
      <c r="CM131" s="953" t="str">
        <f t="shared" si="258"/>
        <v/>
      </c>
      <c r="CN131" s="768" t="str">
        <f t="shared" si="258"/>
        <v/>
      </c>
      <c r="CO131" s="455" t="str">
        <f t="shared" si="258"/>
        <v/>
      </c>
      <c r="CP131" s="455" t="str">
        <f t="shared" si="258"/>
        <v/>
      </c>
      <c r="CQ131" s="455" t="str">
        <f t="shared" si="258"/>
        <v/>
      </c>
      <c r="CR131" s="455" t="str">
        <f t="shared" si="258"/>
        <v/>
      </c>
      <c r="CS131" s="455" t="str">
        <f t="shared" si="258"/>
        <v/>
      </c>
      <c r="CT131" s="953" t="str">
        <f t="shared" si="258"/>
        <v/>
      </c>
      <c r="CU131" s="952" t="str">
        <f t="shared" si="258"/>
        <v/>
      </c>
      <c r="CV131" s="455" t="str">
        <f t="shared" si="258"/>
        <v/>
      </c>
      <c r="CW131" s="455" t="str">
        <f t="shared" si="258"/>
        <v/>
      </c>
      <c r="CX131" s="455" t="str">
        <f t="shared" si="258"/>
        <v/>
      </c>
      <c r="CY131" s="455" t="str">
        <f t="shared" si="258"/>
        <v/>
      </c>
      <c r="CZ131" s="455" t="str">
        <f t="shared" si="258"/>
        <v/>
      </c>
      <c r="DA131" s="953" t="str">
        <f t="shared" si="258"/>
        <v/>
      </c>
      <c r="DB131" s="768" t="str">
        <f t="shared" si="258"/>
        <v/>
      </c>
      <c r="DC131" s="455" t="str">
        <f t="shared" si="258"/>
        <v/>
      </c>
      <c r="DD131" s="455" t="str">
        <f t="shared" si="258"/>
        <v/>
      </c>
      <c r="DE131" s="455" t="str">
        <f t="shared" si="258"/>
        <v/>
      </c>
      <c r="DF131" s="455" t="str">
        <f t="shared" si="258"/>
        <v/>
      </c>
      <c r="DG131" s="455" t="str">
        <f t="shared" si="258"/>
        <v/>
      </c>
      <c r="DH131" s="953" t="str">
        <f t="shared" si="258"/>
        <v/>
      </c>
      <c r="DI131" s="768" t="str">
        <f t="shared" si="258"/>
        <v/>
      </c>
      <c r="DJ131" s="455" t="str">
        <f t="shared" si="258"/>
        <v/>
      </c>
      <c r="DK131" s="455" t="str">
        <f t="shared" si="258"/>
        <v/>
      </c>
      <c r="DL131" s="455" t="str">
        <f t="shared" si="258"/>
        <v/>
      </c>
      <c r="DM131" s="455" t="str">
        <f t="shared" si="258"/>
        <v/>
      </c>
      <c r="DN131" s="455" t="str">
        <f t="shared" si="258"/>
        <v/>
      </c>
      <c r="DO131" s="953" t="str">
        <f t="shared" si="258"/>
        <v/>
      </c>
      <c r="DP131" s="768" t="str">
        <f t="shared" si="258"/>
        <v/>
      </c>
      <c r="DQ131" s="455" t="str">
        <f t="shared" si="258"/>
        <v/>
      </c>
      <c r="DR131" s="455" t="str">
        <f t="shared" si="258"/>
        <v/>
      </c>
      <c r="DS131" s="455" t="str">
        <f t="shared" si="258"/>
        <v/>
      </c>
      <c r="DT131" s="455" t="str">
        <f t="shared" si="258"/>
        <v/>
      </c>
      <c r="DU131" s="455" t="str">
        <f t="shared" si="258"/>
        <v/>
      </c>
      <c r="DV131" s="953" t="str">
        <f t="shared" si="258"/>
        <v/>
      </c>
      <c r="DW131" s="768" t="str">
        <f t="shared" si="258"/>
        <v/>
      </c>
      <c r="DX131" s="455" t="str">
        <f t="shared" si="258"/>
        <v/>
      </c>
      <c r="DY131" s="455" t="str">
        <f t="shared" si="258"/>
        <v/>
      </c>
      <c r="DZ131" s="455" t="str">
        <f t="shared" si="258"/>
        <v/>
      </c>
      <c r="EA131" s="455" t="str">
        <f t="shared" si="258"/>
        <v/>
      </c>
      <c r="EB131" s="455" t="str">
        <f t="shared" si="258"/>
        <v/>
      </c>
      <c r="EC131" s="954" t="str">
        <f t="shared" si="235"/>
        <v/>
      </c>
      <c r="ED131" s="768" t="str">
        <f t="shared" si="256"/>
        <v/>
      </c>
      <c r="EE131" s="455" t="str">
        <f t="shared" si="256"/>
        <v/>
      </c>
      <c r="EF131" s="455" t="str">
        <f t="shared" si="256"/>
        <v/>
      </c>
      <c r="EG131" s="455" t="str">
        <f t="shared" si="256"/>
        <v/>
      </c>
      <c r="EH131" s="455" t="str">
        <f t="shared" si="256"/>
        <v/>
      </c>
      <c r="EI131" s="455" t="str">
        <f t="shared" si="256"/>
        <v/>
      </c>
      <c r="EJ131" s="953" t="str">
        <f t="shared" si="256"/>
        <v/>
      </c>
      <c r="EK131" s="768" t="str">
        <f t="shared" si="256"/>
        <v/>
      </c>
      <c r="EL131" s="455" t="str">
        <f t="shared" si="256"/>
        <v/>
      </c>
      <c r="EM131" s="455" t="str">
        <f t="shared" si="256"/>
        <v/>
      </c>
      <c r="EN131" s="455" t="str">
        <f t="shared" si="256"/>
        <v/>
      </c>
      <c r="EO131" s="455" t="str">
        <f t="shared" si="256"/>
        <v/>
      </c>
      <c r="EP131" s="455" t="str">
        <f t="shared" si="256"/>
        <v/>
      </c>
      <c r="EQ131" s="953" t="str">
        <f t="shared" si="256"/>
        <v/>
      </c>
      <c r="ER131" s="768" t="str">
        <f t="shared" si="256"/>
        <v/>
      </c>
      <c r="ES131" s="455" t="str">
        <f t="shared" si="256"/>
        <v/>
      </c>
      <c r="ET131" s="455" t="str">
        <f t="shared" si="256"/>
        <v/>
      </c>
      <c r="EU131" s="455" t="str">
        <f t="shared" si="256"/>
        <v/>
      </c>
      <c r="EV131" s="455" t="str">
        <f t="shared" si="256"/>
        <v/>
      </c>
      <c r="EW131" s="455" t="str">
        <f t="shared" si="256"/>
        <v/>
      </c>
      <c r="EX131" s="953" t="str">
        <f t="shared" si="256"/>
        <v/>
      </c>
      <c r="EY131" s="768" t="str">
        <f t="shared" si="256"/>
        <v/>
      </c>
      <c r="EZ131" s="455" t="str">
        <f t="shared" si="256"/>
        <v/>
      </c>
      <c r="FA131" s="455" t="str">
        <f t="shared" si="256"/>
        <v/>
      </c>
      <c r="FB131" s="455" t="str">
        <f t="shared" si="256"/>
        <v/>
      </c>
      <c r="FC131" s="455" t="str">
        <f t="shared" si="256"/>
        <v/>
      </c>
      <c r="FD131" s="455" t="str">
        <f t="shared" si="256"/>
        <v/>
      </c>
      <c r="FE131" s="953" t="str">
        <f t="shared" si="256"/>
        <v/>
      </c>
      <c r="FF131" s="768" t="str">
        <f t="shared" si="256"/>
        <v/>
      </c>
      <c r="FG131" s="455" t="str">
        <f t="shared" si="256"/>
        <v/>
      </c>
      <c r="FH131" s="455" t="str">
        <f t="shared" si="256"/>
        <v/>
      </c>
      <c r="FI131" s="455" t="str">
        <f t="shared" si="256"/>
        <v/>
      </c>
      <c r="FJ131" s="455" t="str">
        <f t="shared" si="256"/>
        <v/>
      </c>
      <c r="FK131" s="455" t="str">
        <f t="shared" si="256"/>
        <v/>
      </c>
      <c r="FL131" s="953" t="str">
        <f t="shared" si="256"/>
        <v/>
      </c>
      <c r="FM131" s="768" t="str">
        <f t="shared" si="256"/>
        <v/>
      </c>
      <c r="FN131" s="455" t="str">
        <f t="shared" si="256"/>
        <v/>
      </c>
      <c r="FO131" s="455" t="str">
        <f t="shared" si="256"/>
        <v/>
      </c>
      <c r="FP131" s="455" t="str">
        <f t="shared" si="256"/>
        <v/>
      </c>
      <c r="FQ131" s="455" t="str">
        <f t="shared" si="256"/>
        <v/>
      </c>
      <c r="FR131" s="455" t="str">
        <f t="shared" si="256"/>
        <v/>
      </c>
      <c r="FS131" s="953" t="str">
        <f t="shared" si="256"/>
        <v/>
      </c>
      <c r="FT131" s="768" t="str">
        <f t="shared" si="256"/>
        <v/>
      </c>
      <c r="FU131" s="455" t="str">
        <f t="shared" si="256"/>
        <v/>
      </c>
      <c r="FV131" s="455" t="str">
        <f t="shared" si="256"/>
        <v/>
      </c>
      <c r="FW131" s="455" t="str">
        <f t="shared" si="256"/>
        <v/>
      </c>
      <c r="FX131" s="455" t="str">
        <f t="shared" si="256"/>
        <v/>
      </c>
      <c r="FY131" s="455" t="str">
        <f t="shared" si="256"/>
        <v/>
      </c>
      <c r="FZ131" s="953" t="str">
        <f t="shared" si="256"/>
        <v/>
      </c>
      <c r="GA131" s="768" t="str">
        <f t="shared" si="256"/>
        <v/>
      </c>
      <c r="GB131" s="455" t="str">
        <f t="shared" si="256"/>
        <v/>
      </c>
      <c r="GC131" s="455" t="str">
        <f t="shared" si="256"/>
        <v/>
      </c>
      <c r="GD131" s="455" t="str">
        <f t="shared" si="256"/>
        <v/>
      </c>
      <c r="GE131" s="455" t="str">
        <f t="shared" si="256"/>
        <v/>
      </c>
      <c r="GF131" s="953" t="str">
        <f t="shared" si="256"/>
        <v/>
      </c>
      <c r="GG131" s="768" t="str">
        <f t="shared" si="256"/>
        <v/>
      </c>
      <c r="GH131" s="455" t="str">
        <f t="shared" si="256"/>
        <v/>
      </c>
      <c r="GI131" s="455" t="str">
        <f t="shared" si="256"/>
        <v/>
      </c>
      <c r="GJ131" s="455" t="str">
        <f t="shared" si="256"/>
        <v/>
      </c>
      <c r="GK131" s="455" t="str">
        <f t="shared" si="256"/>
        <v/>
      </c>
      <c r="GL131" s="455" t="str">
        <f t="shared" si="256"/>
        <v/>
      </c>
      <c r="GM131" s="455" t="str">
        <f t="shared" si="256"/>
        <v/>
      </c>
      <c r="GN131" s="954" t="str">
        <f t="shared" si="256"/>
        <v/>
      </c>
      <c r="GO131" s="768" t="str">
        <f t="shared" ref="GO131:IZ134" si="259">IF($C131="","",GO$114)</f>
        <v/>
      </c>
      <c r="GP131" s="455" t="str">
        <f t="shared" si="259"/>
        <v/>
      </c>
      <c r="GQ131" s="455" t="str">
        <f t="shared" si="259"/>
        <v/>
      </c>
      <c r="GR131" s="455" t="str">
        <f t="shared" si="259"/>
        <v/>
      </c>
      <c r="GS131" s="455" t="str">
        <f t="shared" si="259"/>
        <v/>
      </c>
      <c r="GT131" s="455" t="str">
        <f t="shared" si="259"/>
        <v/>
      </c>
      <c r="GU131" s="953" t="str">
        <f t="shared" si="259"/>
        <v/>
      </c>
      <c r="GV131" s="768" t="str">
        <f t="shared" si="259"/>
        <v/>
      </c>
      <c r="GW131" s="455" t="str">
        <f t="shared" si="259"/>
        <v/>
      </c>
      <c r="GX131" s="455" t="str">
        <f t="shared" si="259"/>
        <v/>
      </c>
      <c r="GY131" s="455" t="str">
        <f t="shared" si="259"/>
        <v/>
      </c>
      <c r="GZ131" s="455" t="str">
        <f t="shared" si="259"/>
        <v/>
      </c>
      <c r="HA131" s="455" t="str">
        <f t="shared" si="259"/>
        <v/>
      </c>
      <c r="HB131" s="953" t="str">
        <f t="shared" si="259"/>
        <v/>
      </c>
      <c r="HC131" s="768" t="str">
        <f t="shared" si="259"/>
        <v/>
      </c>
      <c r="HD131" s="455" t="str">
        <f t="shared" si="259"/>
        <v/>
      </c>
      <c r="HE131" s="455" t="str">
        <f t="shared" si="259"/>
        <v/>
      </c>
      <c r="HF131" s="455" t="str">
        <f t="shared" si="259"/>
        <v/>
      </c>
      <c r="HG131" s="455" t="str">
        <f t="shared" si="259"/>
        <v/>
      </c>
      <c r="HH131" s="455" t="str">
        <f t="shared" si="259"/>
        <v/>
      </c>
      <c r="HI131" s="953" t="str">
        <f t="shared" si="259"/>
        <v/>
      </c>
      <c r="HJ131" s="768" t="str">
        <f t="shared" si="259"/>
        <v/>
      </c>
      <c r="HK131" s="455" t="str">
        <f t="shared" si="259"/>
        <v/>
      </c>
      <c r="HL131" s="455" t="str">
        <f t="shared" si="259"/>
        <v/>
      </c>
      <c r="HM131" s="455" t="str">
        <f t="shared" si="259"/>
        <v/>
      </c>
      <c r="HN131" s="455" t="str">
        <f t="shared" si="259"/>
        <v/>
      </c>
      <c r="HO131" s="455" t="str">
        <f t="shared" si="259"/>
        <v/>
      </c>
      <c r="HP131" s="953" t="str">
        <f t="shared" si="259"/>
        <v/>
      </c>
      <c r="HQ131" s="768" t="str">
        <f t="shared" si="259"/>
        <v/>
      </c>
      <c r="HR131" s="455" t="str">
        <f t="shared" si="259"/>
        <v/>
      </c>
      <c r="HS131" s="455" t="str">
        <f t="shared" si="259"/>
        <v/>
      </c>
      <c r="HT131" s="455" t="str">
        <f t="shared" si="259"/>
        <v/>
      </c>
      <c r="HU131" s="455" t="str">
        <f t="shared" si="259"/>
        <v/>
      </c>
      <c r="HV131" s="455" t="str">
        <f t="shared" si="259"/>
        <v/>
      </c>
      <c r="HW131" s="953" t="str">
        <f t="shared" si="259"/>
        <v/>
      </c>
      <c r="HX131" s="768" t="str">
        <f t="shared" si="259"/>
        <v/>
      </c>
      <c r="HY131" s="455" t="str">
        <f t="shared" si="259"/>
        <v/>
      </c>
      <c r="HZ131" s="455" t="str">
        <f t="shared" si="259"/>
        <v/>
      </c>
      <c r="IA131" s="455" t="str">
        <f t="shared" si="259"/>
        <v/>
      </c>
      <c r="IB131" s="455" t="str">
        <f t="shared" si="259"/>
        <v/>
      </c>
      <c r="IC131" s="455" t="str">
        <f t="shared" si="259"/>
        <v/>
      </c>
      <c r="ID131" s="953" t="str">
        <f t="shared" si="259"/>
        <v/>
      </c>
      <c r="IE131" s="768" t="str">
        <f t="shared" si="259"/>
        <v/>
      </c>
      <c r="IF131" s="455" t="str">
        <f t="shared" si="259"/>
        <v/>
      </c>
      <c r="IG131" s="455" t="str">
        <f t="shared" si="259"/>
        <v/>
      </c>
      <c r="IH131" s="455" t="str">
        <f t="shared" si="259"/>
        <v/>
      </c>
      <c r="II131" s="455" t="str">
        <f t="shared" si="259"/>
        <v/>
      </c>
      <c r="IJ131" s="455" t="str">
        <f t="shared" si="259"/>
        <v/>
      </c>
      <c r="IK131" s="953" t="str">
        <f t="shared" si="259"/>
        <v/>
      </c>
      <c r="IL131" s="768" t="str">
        <f t="shared" si="259"/>
        <v/>
      </c>
      <c r="IM131" s="455" t="str">
        <f t="shared" si="259"/>
        <v/>
      </c>
      <c r="IN131" s="455" t="str">
        <f t="shared" si="259"/>
        <v/>
      </c>
      <c r="IO131" s="455" t="str">
        <f t="shared" si="259"/>
        <v/>
      </c>
      <c r="IP131" s="455" t="str">
        <f t="shared" si="259"/>
        <v/>
      </c>
      <c r="IQ131" s="455" t="str">
        <f t="shared" si="259"/>
        <v/>
      </c>
      <c r="IR131" s="953" t="str">
        <f t="shared" si="259"/>
        <v/>
      </c>
      <c r="IS131" s="768" t="str">
        <f t="shared" si="259"/>
        <v/>
      </c>
      <c r="IT131" s="455" t="str">
        <f t="shared" si="259"/>
        <v/>
      </c>
      <c r="IU131" s="455" t="str">
        <f t="shared" si="259"/>
        <v/>
      </c>
      <c r="IV131" s="455" t="str">
        <f t="shared" si="259"/>
        <v/>
      </c>
      <c r="IW131" s="455" t="str">
        <f t="shared" si="259"/>
        <v/>
      </c>
      <c r="IX131" s="455" t="str">
        <f t="shared" si="259"/>
        <v/>
      </c>
      <c r="IY131" s="954" t="str">
        <f t="shared" si="259"/>
        <v/>
      </c>
      <c r="IZ131" s="768" t="str">
        <f t="shared" si="259"/>
        <v/>
      </c>
      <c r="JA131" s="455" t="str">
        <f t="shared" si="237"/>
        <v/>
      </c>
      <c r="JB131" s="455" t="str">
        <f t="shared" si="257"/>
        <v/>
      </c>
      <c r="JC131" s="455" t="str">
        <f t="shared" si="257"/>
        <v/>
      </c>
      <c r="JD131" s="455" t="str">
        <f t="shared" si="257"/>
        <v/>
      </c>
      <c r="JE131" s="455" t="str">
        <f t="shared" si="257"/>
        <v/>
      </c>
      <c r="JF131" s="953" t="str">
        <f t="shared" si="257"/>
        <v/>
      </c>
      <c r="JG131" s="768" t="str">
        <f t="shared" si="257"/>
        <v/>
      </c>
      <c r="JH131" s="455" t="str">
        <f t="shared" si="257"/>
        <v/>
      </c>
      <c r="JI131" s="455" t="str">
        <f t="shared" si="257"/>
        <v/>
      </c>
      <c r="JJ131" s="455" t="str">
        <f t="shared" si="257"/>
        <v/>
      </c>
      <c r="JK131" s="455" t="str">
        <f t="shared" si="257"/>
        <v/>
      </c>
      <c r="JL131" s="455" t="str">
        <f t="shared" si="257"/>
        <v/>
      </c>
      <c r="JM131" s="953" t="str">
        <f t="shared" si="257"/>
        <v/>
      </c>
      <c r="JN131" s="768" t="str">
        <f t="shared" si="257"/>
        <v/>
      </c>
      <c r="JO131" s="455" t="str">
        <f t="shared" si="257"/>
        <v/>
      </c>
      <c r="JP131" s="455" t="str">
        <f t="shared" si="257"/>
        <v/>
      </c>
      <c r="JQ131" s="455" t="str">
        <f t="shared" si="257"/>
        <v/>
      </c>
      <c r="JR131" s="455" t="str">
        <f t="shared" si="257"/>
        <v/>
      </c>
      <c r="JS131" s="455" t="str">
        <f t="shared" si="257"/>
        <v/>
      </c>
      <c r="JT131" s="953" t="str">
        <f t="shared" si="257"/>
        <v/>
      </c>
      <c r="JU131" s="768" t="str">
        <f t="shared" si="257"/>
        <v/>
      </c>
      <c r="JV131" s="455" t="str">
        <f t="shared" si="257"/>
        <v/>
      </c>
      <c r="JW131" s="455" t="str">
        <f t="shared" si="257"/>
        <v/>
      </c>
      <c r="JX131" s="455" t="str">
        <f t="shared" si="257"/>
        <v/>
      </c>
      <c r="JY131" s="455" t="str">
        <f t="shared" si="257"/>
        <v/>
      </c>
      <c r="JZ131" s="455" t="str">
        <f t="shared" si="257"/>
        <v/>
      </c>
      <c r="KA131" s="953" t="str">
        <f t="shared" si="257"/>
        <v/>
      </c>
      <c r="KB131" s="768" t="str">
        <f t="shared" si="257"/>
        <v/>
      </c>
      <c r="KC131" s="455" t="str">
        <f t="shared" si="257"/>
        <v/>
      </c>
      <c r="KD131" s="455" t="str">
        <f t="shared" si="257"/>
        <v/>
      </c>
      <c r="KE131" s="455" t="str">
        <f t="shared" si="257"/>
        <v/>
      </c>
      <c r="KF131" s="455" t="str">
        <f t="shared" si="257"/>
        <v/>
      </c>
      <c r="KG131" s="455" t="str">
        <f t="shared" si="257"/>
        <v/>
      </c>
      <c r="KH131" s="953" t="str">
        <f t="shared" si="257"/>
        <v/>
      </c>
      <c r="KI131" s="768" t="str">
        <f t="shared" si="257"/>
        <v/>
      </c>
      <c r="KJ131" s="455" t="str">
        <f t="shared" si="257"/>
        <v/>
      </c>
      <c r="KK131" s="455" t="str">
        <f t="shared" si="257"/>
        <v/>
      </c>
      <c r="KL131" s="455" t="str">
        <f t="shared" si="257"/>
        <v/>
      </c>
      <c r="KM131" s="455" t="str">
        <f t="shared" si="257"/>
        <v/>
      </c>
      <c r="KN131" s="455" t="str">
        <f t="shared" si="257"/>
        <v/>
      </c>
      <c r="KO131" s="953" t="str">
        <f t="shared" si="257"/>
        <v/>
      </c>
      <c r="KP131" s="768" t="str">
        <f t="shared" si="257"/>
        <v/>
      </c>
      <c r="KQ131" s="455" t="str">
        <f t="shared" si="257"/>
        <v/>
      </c>
      <c r="KR131" s="455" t="str">
        <f t="shared" si="257"/>
        <v/>
      </c>
      <c r="KS131" s="455" t="str">
        <f t="shared" si="257"/>
        <v/>
      </c>
      <c r="KT131" s="455" t="str">
        <f t="shared" si="257"/>
        <v/>
      </c>
      <c r="KU131" s="455" t="str">
        <f t="shared" si="257"/>
        <v/>
      </c>
      <c r="KV131" s="953" t="str">
        <f t="shared" si="257"/>
        <v/>
      </c>
      <c r="KW131" s="768" t="str">
        <f t="shared" si="257"/>
        <v/>
      </c>
      <c r="KX131" s="455" t="str">
        <f t="shared" si="257"/>
        <v/>
      </c>
      <c r="KY131" s="455" t="str">
        <f t="shared" si="257"/>
        <v/>
      </c>
      <c r="KZ131" s="455" t="str">
        <f t="shared" si="257"/>
        <v/>
      </c>
      <c r="LA131" s="455" t="str">
        <f t="shared" si="257"/>
        <v/>
      </c>
      <c r="LB131" s="455" t="str">
        <f t="shared" si="257"/>
        <v/>
      </c>
      <c r="LC131" s="954" t="str">
        <f t="shared" si="257"/>
        <v/>
      </c>
      <c r="LD131" s="768" t="str">
        <f t="shared" si="257"/>
        <v/>
      </c>
      <c r="LE131" s="455" t="str">
        <f t="shared" si="257"/>
        <v/>
      </c>
      <c r="LF131" s="455" t="str">
        <f t="shared" si="257"/>
        <v/>
      </c>
      <c r="LG131" s="455" t="str">
        <f t="shared" si="257"/>
        <v/>
      </c>
      <c r="LH131" s="455" t="str">
        <f t="shared" si="257"/>
        <v/>
      </c>
      <c r="LI131" s="455" t="str">
        <f t="shared" si="257"/>
        <v/>
      </c>
      <c r="LJ131" s="953" t="str">
        <f t="shared" si="257"/>
        <v/>
      </c>
      <c r="LK131" s="768" t="str">
        <f t="shared" si="257"/>
        <v/>
      </c>
      <c r="LL131" s="455" t="str">
        <f t="shared" si="257"/>
        <v/>
      </c>
      <c r="LM131" s="455" t="str">
        <f t="shared" ref="LM131:NN134" si="260">IF($C131="","",LM$114)</f>
        <v/>
      </c>
      <c r="LN131" s="455" t="str">
        <f t="shared" si="260"/>
        <v/>
      </c>
      <c r="LO131" s="455" t="str">
        <f t="shared" si="260"/>
        <v/>
      </c>
      <c r="LP131" s="455" t="str">
        <f t="shared" si="260"/>
        <v/>
      </c>
      <c r="LQ131" s="953" t="str">
        <f t="shared" si="260"/>
        <v/>
      </c>
      <c r="LR131" s="768" t="str">
        <f t="shared" si="260"/>
        <v/>
      </c>
      <c r="LS131" s="455" t="str">
        <f t="shared" si="260"/>
        <v/>
      </c>
      <c r="LT131" s="455" t="str">
        <f t="shared" si="260"/>
        <v/>
      </c>
      <c r="LU131" s="455" t="str">
        <f t="shared" si="260"/>
        <v/>
      </c>
      <c r="LV131" s="455" t="str">
        <f t="shared" si="260"/>
        <v/>
      </c>
      <c r="LW131" s="455" t="str">
        <f t="shared" si="260"/>
        <v/>
      </c>
      <c r="LX131" s="953" t="str">
        <f t="shared" si="260"/>
        <v/>
      </c>
      <c r="LY131" s="768" t="str">
        <f t="shared" si="260"/>
        <v/>
      </c>
      <c r="LZ131" s="455" t="str">
        <f t="shared" si="260"/>
        <v/>
      </c>
      <c r="MA131" s="455" t="str">
        <f t="shared" si="260"/>
        <v/>
      </c>
      <c r="MB131" s="455" t="str">
        <f t="shared" si="260"/>
        <v/>
      </c>
      <c r="MC131" s="455" t="str">
        <f t="shared" si="260"/>
        <v/>
      </c>
      <c r="MD131" s="455" t="str">
        <f t="shared" si="260"/>
        <v/>
      </c>
      <c r="ME131" s="953" t="str">
        <f t="shared" si="260"/>
        <v/>
      </c>
      <c r="MF131" s="768" t="str">
        <f t="shared" si="260"/>
        <v/>
      </c>
      <c r="MG131" s="455" t="str">
        <f t="shared" si="260"/>
        <v/>
      </c>
      <c r="MH131" s="455" t="str">
        <f t="shared" si="260"/>
        <v/>
      </c>
      <c r="MI131" s="455" t="str">
        <f t="shared" si="260"/>
        <v/>
      </c>
      <c r="MJ131" s="455" t="str">
        <f t="shared" si="260"/>
        <v/>
      </c>
      <c r="MK131" s="455" t="str">
        <f t="shared" si="260"/>
        <v/>
      </c>
      <c r="ML131" s="953" t="str">
        <f t="shared" si="260"/>
        <v/>
      </c>
      <c r="MM131" s="768" t="str">
        <f t="shared" si="260"/>
        <v/>
      </c>
      <c r="MN131" s="455" t="str">
        <f t="shared" si="260"/>
        <v/>
      </c>
      <c r="MO131" s="455" t="str">
        <f t="shared" si="260"/>
        <v/>
      </c>
      <c r="MP131" s="455" t="str">
        <f t="shared" si="260"/>
        <v/>
      </c>
      <c r="MQ131" s="455" t="str">
        <f t="shared" si="260"/>
        <v/>
      </c>
      <c r="MR131" s="455" t="str">
        <f t="shared" si="260"/>
        <v/>
      </c>
      <c r="MS131" s="953" t="str">
        <f t="shared" si="260"/>
        <v/>
      </c>
      <c r="MT131" s="768" t="str">
        <f t="shared" si="260"/>
        <v/>
      </c>
      <c r="MU131" s="455" t="str">
        <f t="shared" si="260"/>
        <v/>
      </c>
      <c r="MV131" s="455" t="str">
        <f t="shared" si="260"/>
        <v/>
      </c>
      <c r="MW131" s="455" t="str">
        <f t="shared" si="260"/>
        <v/>
      </c>
      <c r="MX131" s="455" t="str">
        <f t="shared" si="260"/>
        <v/>
      </c>
      <c r="MY131" s="455" t="str">
        <f t="shared" si="260"/>
        <v/>
      </c>
      <c r="MZ131" s="953" t="str">
        <f t="shared" si="260"/>
        <v/>
      </c>
      <c r="NA131" s="768" t="str">
        <f t="shared" si="260"/>
        <v/>
      </c>
      <c r="NB131" s="455" t="str">
        <f t="shared" si="260"/>
        <v/>
      </c>
      <c r="NC131" s="455" t="str">
        <f t="shared" si="260"/>
        <v/>
      </c>
      <c r="ND131" s="455" t="str">
        <f t="shared" si="260"/>
        <v/>
      </c>
      <c r="NE131" s="455" t="str">
        <f t="shared" si="260"/>
        <v/>
      </c>
      <c r="NF131" s="455" t="str">
        <f t="shared" si="260"/>
        <v/>
      </c>
      <c r="NG131" s="954" t="str">
        <f t="shared" si="260"/>
        <v/>
      </c>
      <c r="NH131" s="768" t="str">
        <f t="shared" si="260"/>
        <v/>
      </c>
      <c r="NI131" s="455" t="str">
        <f t="shared" si="260"/>
        <v/>
      </c>
      <c r="NJ131" s="455" t="str">
        <f t="shared" si="260"/>
        <v/>
      </c>
      <c r="NK131" s="455" t="str">
        <f t="shared" si="260"/>
        <v/>
      </c>
      <c r="NL131" s="455" t="str">
        <f t="shared" si="260"/>
        <v/>
      </c>
      <c r="NM131" s="455" t="str">
        <f t="shared" si="260"/>
        <v/>
      </c>
      <c r="NN131" s="953" t="str">
        <f t="shared" si="260"/>
        <v/>
      </c>
      <c r="NO131" s="83"/>
      <c r="NP131" s="83"/>
      <c r="NQ131" s="83"/>
      <c r="NR131" s="83"/>
      <c r="NS131" s="83"/>
      <c r="NT131" s="83"/>
      <c r="NU131" s="83"/>
      <c r="NV131" s="83"/>
      <c r="NW131" s="83"/>
      <c r="NX131" s="83"/>
      <c r="NY131" s="83"/>
      <c r="NZ131" s="83"/>
      <c r="OA131" s="83"/>
      <c r="OB131" s="83"/>
      <c r="OC131" s="83"/>
      <c r="OD131" s="83"/>
      <c r="OE131" s="83"/>
      <c r="OF131" s="83"/>
      <c r="OG131" s="83"/>
      <c r="OH131" s="83"/>
      <c r="OI131" s="83"/>
      <c r="OJ131" s="83"/>
      <c r="OK131" s="83"/>
      <c r="OL131" s="83"/>
      <c r="OM131" s="83"/>
      <c r="ON131" s="83"/>
      <c r="OO131" s="83"/>
      <c r="OP131" s="83"/>
      <c r="OQ131" s="83"/>
      <c r="OR131" s="83"/>
      <c r="OS131" s="83"/>
      <c r="OT131" s="83"/>
      <c r="OU131" s="83"/>
      <c r="OV131" s="83"/>
      <c r="OW131" s="83"/>
      <c r="OX131" s="83"/>
      <c r="OY131" s="83"/>
      <c r="OZ131" s="83"/>
      <c r="PA131" s="83"/>
      <c r="PB131" s="83"/>
      <c r="PC131" s="83"/>
      <c r="PD131" s="83"/>
      <c r="PE131" s="83"/>
      <c r="PF131" s="83"/>
      <c r="PG131" s="83"/>
      <c r="PH131" s="83"/>
      <c r="PI131" s="83"/>
      <c r="PJ131" s="83"/>
      <c r="PK131" s="83"/>
      <c r="PL131" s="83"/>
      <c r="PM131" s="83"/>
      <c r="PN131" s="83"/>
      <c r="PO131" s="83"/>
      <c r="PP131" s="83"/>
      <c r="PQ131" s="83"/>
      <c r="PR131" s="83"/>
      <c r="PS131" s="83"/>
      <c r="PT131" s="83"/>
      <c r="PU131" s="83"/>
      <c r="PV131" s="83"/>
      <c r="PW131" s="83"/>
      <c r="PX131" s="83"/>
      <c r="PY131" s="83"/>
      <c r="PZ131" s="83"/>
      <c r="QA131" s="83"/>
      <c r="QB131" s="83"/>
      <c r="QC131" s="83"/>
      <c r="QD131" s="83"/>
      <c r="QE131" s="83"/>
      <c r="QF131" s="83"/>
      <c r="QG131" s="83"/>
      <c r="QH131" s="83"/>
      <c r="QI131" s="83"/>
      <c r="QJ131" s="83"/>
      <c r="QK131" s="83"/>
      <c r="QL131" s="83"/>
      <c r="QM131" s="83"/>
      <c r="QN131" s="83"/>
      <c r="QO131" s="83"/>
      <c r="QP131" s="83"/>
      <c r="QQ131" s="83"/>
      <c r="QR131" s="83"/>
      <c r="QS131" s="83"/>
      <c r="QT131" s="83"/>
      <c r="QU131" s="83"/>
      <c r="QV131" s="83"/>
      <c r="QW131" s="83"/>
      <c r="QX131" s="83"/>
      <c r="QY131" s="83"/>
      <c r="QZ131" s="83"/>
      <c r="RA131" s="83"/>
      <c r="RB131" s="83"/>
      <c r="RC131" s="83"/>
      <c r="RD131" s="83"/>
      <c r="RE131" s="83"/>
      <c r="RF131" s="83"/>
      <c r="RG131" s="83"/>
      <c r="RH131" s="83"/>
      <c r="RI131" s="83"/>
      <c r="RJ131" s="83"/>
      <c r="RK131" s="83"/>
      <c r="RL131" s="83"/>
      <c r="RM131" s="83"/>
      <c r="RN131" s="83"/>
      <c r="RO131" s="83"/>
      <c r="RP131" s="83"/>
      <c r="RQ131" s="83"/>
      <c r="RR131" s="83"/>
      <c r="RS131" s="83"/>
      <c r="RT131" s="83"/>
      <c r="RU131" s="83"/>
      <c r="RV131" s="83"/>
      <c r="RW131" s="83"/>
      <c r="RX131" s="83"/>
      <c r="RY131" s="83"/>
      <c r="RZ131" s="83"/>
      <c r="SA131" s="83"/>
      <c r="SB131" s="83"/>
      <c r="SC131" s="83"/>
      <c r="SD131" s="83"/>
      <c r="SE131" s="83"/>
      <c r="SF131" s="83"/>
      <c r="SG131" s="83"/>
      <c r="SH131" s="83"/>
      <c r="SI131" s="83"/>
      <c r="SJ131" s="83"/>
      <c r="SK131" s="83"/>
      <c r="SL131" s="83"/>
      <c r="SM131" s="83"/>
      <c r="SN131" s="83"/>
      <c r="SO131" s="83"/>
      <c r="SP131" s="83"/>
      <c r="SQ131" s="83"/>
      <c r="SR131" s="83"/>
      <c r="SS131" s="83"/>
      <c r="ST131" s="83"/>
      <c r="SU131" s="83"/>
      <c r="SV131" s="83"/>
      <c r="SW131" s="83"/>
      <c r="SX131" s="83"/>
      <c r="SY131" s="83"/>
      <c r="SZ131" s="83"/>
      <c r="TA131" s="83"/>
      <c r="TB131" s="83"/>
      <c r="TC131" s="83"/>
      <c r="TD131" s="83"/>
      <c r="TE131" s="83"/>
      <c r="TF131" s="83"/>
      <c r="TG131" s="83"/>
      <c r="TH131" s="83"/>
      <c r="TI131" s="83"/>
      <c r="TJ131" s="83"/>
      <c r="TK131" s="83"/>
      <c r="TL131" s="83"/>
      <c r="TM131" s="83"/>
      <c r="TN131" s="83"/>
      <c r="TO131" s="83"/>
      <c r="TP131" s="83"/>
      <c r="TQ131" s="83"/>
      <c r="TR131" s="83"/>
      <c r="TS131" s="83"/>
      <c r="TT131" s="83"/>
      <c r="TU131" s="83"/>
      <c r="TV131" s="83"/>
      <c r="TW131" s="83"/>
      <c r="TX131" s="83"/>
      <c r="TY131" s="83"/>
      <c r="TZ131" s="83"/>
      <c r="UA131" s="83"/>
      <c r="UB131" s="83"/>
      <c r="UC131" s="83"/>
      <c r="UD131" s="83"/>
      <c r="UE131" s="83"/>
      <c r="UF131" s="83"/>
      <c r="UG131" s="83"/>
      <c r="UH131" s="83"/>
      <c r="UI131" s="83"/>
      <c r="UJ131" s="83"/>
      <c r="UK131" s="83"/>
      <c r="UL131" s="83"/>
      <c r="UM131" s="83"/>
      <c r="UN131" s="83"/>
      <c r="UO131" s="83"/>
      <c r="UP131" s="83"/>
      <c r="UQ131" s="83"/>
    </row>
    <row r="132" spans="1:564" s="1" customFormat="1" hidden="1" x14ac:dyDescent="0.2">
      <c r="A132" s="938">
        <f>alapadatok!A113</f>
        <v>17</v>
      </c>
      <c r="B132" s="678" t="str">
        <f>IF(alapadatok!C113="","",alapadatok!C113)</f>
        <v/>
      </c>
      <c r="C132" s="584" t="str">
        <f>IF(alapadatok!B113="","",alapadatok!B113)</f>
        <v/>
      </c>
      <c r="D132" s="584" t="str">
        <f>IF(alapadatok!D113="","",alapadatok!D113)</f>
        <v/>
      </c>
      <c r="E132" s="948" t="str">
        <f>IF(alapadatok!K113="","",alapadatok!K113)</f>
        <v/>
      </c>
      <c r="F132" s="952" t="str">
        <f t="shared" ref="F132:BQ135" si="261">IF($C132="","",F$114)</f>
        <v/>
      </c>
      <c r="G132" s="953" t="str">
        <f t="shared" si="261"/>
        <v/>
      </c>
      <c r="H132" s="768" t="str">
        <f t="shared" si="261"/>
        <v/>
      </c>
      <c r="I132" s="455" t="str">
        <f t="shared" si="261"/>
        <v/>
      </c>
      <c r="J132" s="455" t="str">
        <f t="shared" si="261"/>
        <v/>
      </c>
      <c r="K132" s="455" t="str">
        <f t="shared" si="261"/>
        <v/>
      </c>
      <c r="L132" s="455" t="str">
        <f t="shared" si="261"/>
        <v/>
      </c>
      <c r="M132" s="455" t="str">
        <f t="shared" si="261"/>
        <v/>
      </c>
      <c r="N132" s="953" t="str">
        <f t="shared" si="261"/>
        <v/>
      </c>
      <c r="O132" s="768" t="str">
        <f t="shared" si="261"/>
        <v/>
      </c>
      <c r="P132" s="455" t="str">
        <f t="shared" si="261"/>
        <v/>
      </c>
      <c r="Q132" s="455" t="str">
        <f t="shared" si="261"/>
        <v/>
      </c>
      <c r="R132" s="455" t="str">
        <f t="shared" si="261"/>
        <v/>
      </c>
      <c r="S132" s="455" t="str">
        <f t="shared" si="261"/>
        <v/>
      </c>
      <c r="T132" s="455" t="str">
        <f t="shared" si="261"/>
        <v/>
      </c>
      <c r="U132" s="953" t="str">
        <f t="shared" si="261"/>
        <v/>
      </c>
      <c r="V132" s="768" t="str">
        <f t="shared" si="261"/>
        <v/>
      </c>
      <c r="W132" s="455" t="str">
        <f t="shared" si="261"/>
        <v/>
      </c>
      <c r="X132" s="455" t="str">
        <f t="shared" si="261"/>
        <v/>
      </c>
      <c r="Y132" s="455" t="str">
        <f t="shared" si="261"/>
        <v/>
      </c>
      <c r="Z132" s="455" t="str">
        <f t="shared" si="261"/>
        <v/>
      </c>
      <c r="AA132" s="455" t="str">
        <f t="shared" si="261"/>
        <v/>
      </c>
      <c r="AB132" s="953" t="str">
        <f t="shared" si="261"/>
        <v/>
      </c>
      <c r="AC132" s="768" t="str">
        <f t="shared" si="261"/>
        <v/>
      </c>
      <c r="AD132" s="455" t="str">
        <f t="shared" si="261"/>
        <v/>
      </c>
      <c r="AE132" s="455" t="str">
        <f t="shared" si="261"/>
        <v/>
      </c>
      <c r="AF132" s="455" t="str">
        <f t="shared" si="261"/>
        <v/>
      </c>
      <c r="AG132" s="455" t="str">
        <f t="shared" si="261"/>
        <v/>
      </c>
      <c r="AH132" s="455" t="str">
        <f t="shared" si="261"/>
        <v/>
      </c>
      <c r="AI132" s="953" t="str">
        <f t="shared" si="261"/>
        <v/>
      </c>
      <c r="AJ132" s="768" t="str">
        <f t="shared" si="261"/>
        <v/>
      </c>
      <c r="AK132" s="455" t="str">
        <f t="shared" si="261"/>
        <v/>
      </c>
      <c r="AL132" s="455" t="str">
        <f t="shared" si="261"/>
        <v/>
      </c>
      <c r="AM132" s="455" t="str">
        <f t="shared" si="261"/>
        <v/>
      </c>
      <c r="AN132" s="455" t="str">
        <f t="shared" si="261"/>
        <v/>
      </c>
      <c r="AO132" s="455" t="str">
        <f t="shared" si="261"/>
        <v/>
      </c>
      <c r="AP132" s="953" t="str">
        <f t="shared" si="261"/>
        <v/>
      </c>
      <c r="AQ132" s="768" t="str">
        <f t="shared" si="261"/>
        <v/>
      </c>
      <c r="AR132" s="455" t="str">
        <f t="shared" si="261"/>
        <v/>
      </c>
      <c r="AS132" s="455" t="str">
        <f t="shared" si="261"/>
        <v/>
      </c>
      <c r="AT132" s="455" t="str">
        <f t="shared" si="261"/>
        <v/>
      </c>
      <c r="AU132" s="455" t="str">
        <f t="shared" si="261"/>
        <v/>
      </c>
      <c r="AV132" s="455" t="str">
        <f t="shared" si="261"/>
        <v/>
      </c>
      <c r="AW132" s="953" t="str">
        <f t="shared" si="261"/>
        <v/>
      </c>
      <c r="AX132" s="768" t="str">
        <f t="shared" si="261"/>
        <v/>
      </c>
      <c r="AY132" s="455" t="str">
        <f t="shared" si="261"/>
        <v/>
      </c>
      <c r="AZ132" s="455" t="str">
        <f t="shared" si="261"/>
        <v/>
      </c>
      <c r="BA132" s="455" t="str">
        <f t="shared" si="261"/>
        <v/>
      </c>
      <c r="BB132" s="455" t="str">
        <f t="shared" si="261"/>
        <v/>
      </c>
      <c r="BC132" s="455" t="str">
        <f t="shared" si="261"/>
        <v/>
      </c>
      <c r="BD132" s="953" t="str">
        <f t="shared" si="261"/>
        <v/>
      </c>
      <c r="BE132" s="768" t="str">
        <f t="shared" si="261"/>
        <v/>
      </c>
      <c r="BF132" s="455" t="str">
        <f t="shared" si="261"/>
        <v/>
      </c>
      <c r="BG132" s="455" t="str">
        <f t="shared" si="261"/>
        <v/>
      </c>
      <c r="BH132" s="455" t="str">
        <f t="shared" si="261"/>
        <v/>
      </c>
      <c r="BI132" s="455" t="str">
        <f t="shared" si="261"/>
        <v/>
      </c>
      <c r="BJ132" s="455" t="str">
        <f t="shared" si="261"/>
        <v/>
      </c>
      <c r="BK132" s="953" t="str">
        <f t="shared" si="261"/>
        <v/>
      </c>
      <c r="BL132" s="768" t="str">
        <f t="shared" si="261"/>
        <v/>
      </c>
      <c r="BM132" s="455" t="str">
        <f t="shared" si="261"/>
        <v/>
      </c>
      <c r="BN132" s="455" t="str">
        <f t="shared" si="261"/>
        <v/>
      </c>
      <c r="BO132" s="455" t="str">
        <f t="shared" si="261"/>
        <v/>
      </c>
      <c r="BP132" s="455" t="str">
        <f t="shared" si="261"/>
        <v/>
      </c>
      <c r="BQ132" s="455" t="str">
        <f t="shared" si="261"/>
        <v/>
      </c>
      <c r="BR132" s="953" t="str">
        <f t="shared" si="258"/>
        <v/>
      </c>
      <c r="BS132" s="768" t="str">
        <f t="shared" si="258"/>
        <v/>
      </c>
      <c r="BT132" s="455" t="str">
        <f t="shared" si="258"/>
        <v/>
      </c>
      <c r="BU132" s="455" t="str">
        <f t="shared" si="258"/>
        <v/>
      </c>
      <c r="BV132" s="455" t="str">
        <f t="shared" si="258"/>
        <v/>
      </c>
      <c r="BW132" s="455" t="str">
        <f t="shared" si="258"/>
        <v/>
      </c>
      <c r="BX132" s="455" t="str">
        <f t="shared" si="258"/>
        <v/>
      </c>
      <c r="BY132" s="953" t="str">
        <f t="shared" si="258"/>
        <v/>
      </c>
      <c r="BZ132" s="768" t="str">
        <f t="shared" si="258"/>
        <v/>
      </c>
      <c r="CA132" s="455" t="str">
        <f t="shared" si="258"/>
        <v/>
      </c>
      <c r="CB132" s="455" t="str">
        <f t="shared" si="258"/>
        <v/>
      </c>
      <c r="CC132" s="455" t="str">
        <f t="shared" si="258"/>
        <v/>
      </c>
      <c r="CD132" s="455" t="str">
        <f t="shared" si="258"/>
        <v/>
      </c>
      <c r="CE132" s="455" t="str">
        <f t="shared" si="258"/>
        <v/>
      </c>
      <c r="CF132" s="953" t="str">
        <f t="shared" si="258"/>
        <v/>
      </c>
      <c r="CG132" s="768" t="str">
        <f t="shared" si="258"/>
        <v/>
      </c>
      <c r="CH132" s="455" t="str">
        <f t="shared" si="258"/>
        <v/>
      </c>
      <c r="CI132" s="455" t="str">
        <f t="shared" si="258"/>
        <v/>
      </c>
      <c r="CJ132" s="455" t="str">
        <f t="shared" si="258"/>
        <v/>
      </c>
      <c r="CK132" s="455" t="str">
        <f t="shared" si="258"/>
        <v/>
      </c>
      <c r="CL132" s="455" t="str">
        <f t="shared" si="258"/>
        <v/>
      </c>
      <c r="CM132" s="953" t="str">
        <f t="shared" si="258"/>
        <v/>
      </c>
      <c r="CN132" s="768" t="str">
        <f t="shared" si="258"/>
        <v/>
      </c>
      <c r="CO132" s="455" t="str">
        <f t="shared" si="258"/>
        <v/>
      </c>
      <c r="CP132" s="455" t="str">
        <f t="shared" si="258"/>
        <v/>
      </c>
      <c r="CQ132" s="455" t="str">
        <f t="shared" si="258"/>
        <v/>
      </c>
      <c r="CR132" s="455" t="str">
        <f t="shared" si="258"/>
        <v/>
      </c>
      <c r="CS132" s="455" t="str">
        <f t="shared" si="258"/>
        <v/>
      </c>
      <c r="CT132" s="953" t="str">
        <f t="shared" si="258"/>
        <v/>
      </c>
      <c r="CU132" s="952" t="str">
        <f t="shared" si="258"/>
        <v/>
      </c>
      <c r="CV132" s="455" t="str">
        <f t="shared" si="258"/>
        <v/>
      </c>
      <c r="CW132" s="455" t="str">
        <f t="shared" si="258"/>
        <v/>
      </c>
      <c r="CX132" s="455" t="str">
        <f t="shared" si="258"/>
        <v/>
      </c>
      <c r="CY132" s="455" t="str">
        <f t="shared" si="258"/>
        <v/>
      </c>
      <c r="CZ132" s="455" t="str">
        <f t="shared" si="258"/>
        <v/>
      </c>
      <c r="DA132" s="953" t="str">
        <f t="shared" si="258"/>
        <v/>
      </c>
      <c r="DB132" s="768" t="str">
        <f t="shared" si="258"/>
        <v/>
      </c>
      <c r="DC132" s="455" t="str">
        <f t="shared" si="258"/>
        <v/>
      </c>
      <c r="DD132" s="455" t="str">
        <f t="shared" si="258"/>
        <v/>
      </c>
      <c r="DE132" s="455" t="str">
        <f t="shared" si="258"/>
        <v/>
      </c>
      <c r="DF132" s="455" t="str">
        <f t="shared" si="258"/>
        <v/>
      </c>
      <c r="DG132" s="455" t="str">
        <f t="shared" si="258"/>
        <v/>
      </c>
      <c r="DH132" s="953" t="str">
        <f t="shared" si="258"/>
        <v/>
      </c>
      <c r="DI132" s="768" t="str">
        <f t="shared" si="258"/>
        <v/>
      </c>
      <c r="DJ132" s="455" t="str">
        <f t="shared" si="258"/>
        <v/>
      </c>
      <c r="DK132" s="455" t="str">
        <f t="shared" si="258"/>
        <v/>
      </c>
      <c r="DL132" s="455" t="str">
        <f t="shared" si="258"/>
        <v/>
      </c>
      <c r="DM132" s="455" t="str">
        <f t="shared" si="258"/>
        <v/>
      </c>
      <c r="DN132" s="455" t="str">
        <f t="shared" si="258"/>
        <v/>
      </c>
      <c r="DO132" s="953" t="str">
        <f t="shared" si="258"/>
        <v/>
      </c>
      <c r="DP132" s="768" t="str">
        <f t="shared" si="258"/>
        <v/>
      </c>
      <c r="DQ132" s="455" t="str">
        <f t="shared" si="258"/>
        <v/>
      </c>
      <c r="DR132" s="455" t="str">
        <f t="shared" si="258"/>
        <v/>
      </c>
      <c r="DS132" s="455" t="str">
        <f t="shared" si="258"/>
        <v/>
      </c>
      <c r="DT132" s="455" t="str">
        <f t="shared" si="258"/>
        <v/>
      </c>
      <c r="DU132" s="455" t="str">
        <f t="shared" si="258"/>
        <v/>
      </c>
      <c r="DV132" s="953" t="str">
        <f t="shared" si="258"/>
        <v/>
      </c>
      <c r="DW132" s="768" t="str">
        <f t="shared" si="258"/>
        <v/>
      </c>
      <c r="DX132" s="455" t="str">
        <f t="shared" si="258"/>
        <v/>
      </c>
      <c r="DY132" s="455" t="str">
        <f t="shared" si="258"/>
        <v/>
      </c>
      <c r="DZ132" s="455" t="str">
        <f t="shared" si="258"/>
        <v/>
      </c>
      <c r="EA132" s="455" t="str">
        <f t="shared" si="258"/>
        <v/>
      </c>
      <c r="EB132" s="455" t="str">
        <f t="shared" si="258"/>
        <v/>
      </c>
      <c r="EC132" s="954" t="str">
        <f t="shared" si="235"/>
        <v/>
      </c>
      <c r="ED132" s="768" t="str">
        <f t="shared" ref="ED132:GO135" si="262">IF($C132="","",ED$114)</f>
        <v/>
      </c>
      <c r="EE132" s="455" t="str">
        <f t="shared" si="262"/>
        <v/>
      </c>
      <c r="EF132" s="455" t="str">
        <f t="shared" si="262"/>
        <v/>
      </c>
      <c r="EG132" s="455" t="str">
        <f t="shared" si="262"/>
        <v/>
      </c>
      <c r="EH132" s="455" t="str">
        <f t="shared" si="262"/>
        <v/>
      </c>
      <c r="EI132" s="455" t="str">
        <f t="shared" si="262"/>
        <v/>
      </c>
      <c r="EJ132" s="953" t="str">
        <f t="shared" si="262"/>
        <v/>
      </c>
      <c r="EK132" s="768" t="str">
        <f t="shared" si="262"/>
        <v/>
      </c>
      <c r="EL132" s="455" t="str">
        <f t="shared" si="262"/>
        <v/>
      </c>
      <c r="EM132" s="455" t="str">
        <f t="shared" si="262"/>
        <v/>
      </c>
      <c r="EN132" s="455" t="str">
        <f t="shared" si="262"/>
        <v/>
      </c>
      <c r="EO132" s="455" t="str">
        <f t="shared" si="262"/>
        <v/>
      </c>
      <c r="EP132" s="455" t="str">
        <f t="shared" si="262"/>
        <v/>
      </c>
      <c r="EQ132" s="953" t="str">
        <f t="shared" si="262"/>
        <v/>
      </c>
      <c r="ER132" s="768" t="str">
        <f t="shared" si="262"/>
        <v/>
      </c>
      <c r="ES132" s="455" t="str">
        <f t="shared" si="262"/>
        <v/>
      </c>
      <c r="ET132" s="455" t="str">
        <f t="shared" si="262"/>
        <v/>
      </c>
      <c r="EU132" s="455" t="str">
        <f t="shared" si="262"/>
        <v/>
      </c>
      <c r="EV132" s="455" t="str">
        <f t="shared" si="262"/>
        <v/>
      </c>
      <c r="EW132" s="455" t="str">
        <f t="shared" si="262"/>
        <v/>
      </c>
      <c r="EX132" s="953" t="str">
        <f t="shared" si="262"/>
        <v/>
      </c>
      <c r="EY132" s="768" t="str">
        <f t="shared" si="262"/>
        <v/>
      </c>
      <c r="EZ132" s="455" t="str">
        <f t="shared" si="262"/>
        <v/>
      </c>
      <c r="FA132" s="455" t="str">
        <f t="shared" si="262"/>
        <v/>
      </c>
      <c r="FB132" s="455" t="str">
        <f t="shared" si="262"/>
        <v/>
      </c>
      <c r="FC132" s="455" t="str">
        <f t="shared" si="262"/>
        <v/>
      </c>
      <c r="FD132" s="455" t="str">
        <f t="shared" si="262"/>
        <v/>
      </c>
      <c r="FE132" s="953" t="str">
        <f t="shared" si="262"/>
        <v/>
      </c>
      <c r="FF132" s="768" t="str">
        <f t="shared" si="262"/>
        <v/>
      </c>
      <c r="FG132" s="455" t="str">
        <f t="shared" si="262"/>
        <v/>
      </c>
      <c r="FH132" s="455" t="str">
        <f t="shared" si="262"/>
        <v/>
      </c>
      <c r="FI132" s="455" t="str">
        <f t="shared" si="262"/>
        <v/>
      </c>
      <c r="FJ132" s="455" t="str">
        <f t="shared" si="262"/>
        <v/>
      </c>
      <c r="FK132" s="455" t="str">
        <f t="shared" si="262"/>
        <v/>
      </c>
      <c r="FL132" s="953" t="str">
        <f t="shared" si="262"/>
        <v/>
      </c>
      <c r="FM132" s="768" t="str">
        <f t="shared" si="262"/>
        <v/>
      </c>
      <c r="FN132" s="455" t="str">
        <f t="shared" si="262"/>
        <v/>
      </c>
      <c r="FO132" s="455" t="str">
        <f t="shared" si="262"/>
        <v/>
      </c>
      <c r="FP132" s="455" t="str">
        <f t="shared" si="262"/>
        <v/>
      </c>
      <c r="FQ132" s="455" t="str">
        <f t="shared" si="262"/>
        <v/>
      </c>
      <c r="FR132" s="455" t="str">
        <f t="shared" si="262"/>
        <v/>
      </c>
      <c r="FS132" s="953" t="str">
        <f t="shared" si="262"/>
        <v/>
      </c>
      <c r="FT132" s="768" t="str">
        <f t="shared" si="262"/>
        <v/>
      </c>
      <c r="FU132" s="455" t="str">
        <f t="shared" si="262"/>
        <v/>
      </c>
      <c r="FV132" s="455" t="str">
        <f t="shared" si="262"/>
        <v/>
      </c>
      <c r="FW132" s="455" t="str">
        <f t="shared" si="262"/>
        <v/>
      </c>
      <c r="FX132" s="455" t="str">
        <f t="shared" si="262"/>
        <v/>
      </c>
      <c r="FY132" s="455" t="str">
        <f t="shared" si="262"/>
        <v/>
      </c>
      <c r="FZ132" s="953" t="str">
        <f t="shared" si="262"/>
        <v/>
      </c>
      <c r="GA132" s="768" t="str">
        <f t="shared" si="262"/>
        <v/>
      </c>
      <c r="GB132" s="455" t="str">
        <f t="shared" si="262"/>
        <v/>
      </c>
      <c r="GC132" s="455" t="str">
        <f t="shared" si="262"/>
        <v/>
      </c>
      <c r="GD132" s="455" t="str">
        <f t="shared" si="262"/>
        <v/>
      </c>
      <c r="GE132" s="455" t="str">
        <f t="shared" si="262"/>
        <v/>
      </c>
      <c r="GF132" s="953" t="str">
        <f t="shared" si="262"/>
        <v/>
      </c>
      <c r="GG132" s="768" t="str">
        <f t="shared" si="262"/>
        <v/>
      </c>
      <c r="GH132" s="455" t="str">
        <f t="shared" si="262"/>
        <v/>
      </c>
      <c r="GI132" s="455" t="str">
        <f t="shared" si="262"/>
        <v/>
      </c>
      <c r="GJ132" s="455" t="str">
        <f t="shared" si="262"/>
        <v/>
      </c>
      <c r="GK132" s="455" t="str">
        <f t="shared" si="262"/>
        <v/>
      </c>
      <c r="GL132" s="455" t="str">
        <f t="shared" si="262"/>
        <v/>
      </c>
      <c r="GM132" s="455" t="str">
        <f t="shared" si="262"/>
        <v/>
      </c>
      <c r="GN132" s="954" t="str">
        <f t="shared" si="262"/>
        <v/>
      </c>
      <c r="GO132" s="768" t="str">
        <f t="shared" si="262"/>
        <v/>
      </c>
      <c r="GP132" s="455" t="str">
        <f t="shared" si="259"/>
        <v/>
      </c>
      <c r="GQ132" s="455" t="str">
        <f t="shared" si="259"/>
        <v/>
      </c>
      <c r="GR132" s="455" t="str">
        <f t="shared" si="259"/>
        <v/>
      </c>
      <c r="GS132" s="455" t="str">
        <f t="shared" si="259"/>
        <v/>
      </c>
      <c r="GT132" s="455" t="str">
        <f t="shared" si="259"/>
        <v/>
      </c>
      <c r="GU132" s="953" t="str">
        <f t="shared" si="259"/>
        <v/>
      </c>
      <c r="GV132" s="768" t="str">
        <f t="shared" si="259"/>
        <v/>
      </c>
      <c r="GW132" s="455" t="str">
        <f t="shared" si="259"/>
        <v/>
      </c>
      <c r="GX132" s="455" t="str">
        <f t="shared" si="259"/>
        <v/>
      </c>
      <c r="GY132" s="455" t="str">
        <f t="shared" si="259"/>
        <v/>
      </c>
      <c r="GZ132" s="455" t="str">
        <f t="shared" si="259"/>
        <v/>
      </c>
      <c r="HA132" s="455" t="str">
        <f t="shared" si="259"/>
        <v/>
      </c>
      <c r="HB132" s="953" t="str">
        <f t="shared" si="259"/>
        <v/>
      </c>
      <c r="HC132" s="768" t="str">
        <f t="shared" si="259"/>
        <v/>
      </c>
      <c r="HD132" s="455" t="str">
        <f t="shared" si="259"/>
        <v/>
      </c>
      <c r="HE132" s="455" t="str">
        <f t="shared" si="259"/>
        <v/>
      </c>
      <c r="HF132" s="455" t="str">
        <f t="shared" si="259"/>
        <v/>
      </c>
      <c r="HG132" s="455" t="str">
        <f t="shared" si="259"/>
        <v/>
      </c>
      <c r="HH132" s="455" t="str">
        <f t="shared" si="259"/>
        <v/>
      </c>
      <c r="HI132" s="953" t="str">
        <f t="shared" si="259"/>
        <v/>
      </c>
      <c r="HJ132" s="768" t="str">
        <f t="shared" si="259"/>
        <v/>
      </c>
      <c r="HK132" s="455" t="str">
        <f t="shared" si="259"/>
        <v/>
      </c>
      <c r="HL132" s="455" t="str">
        <f t="shared" si="259"/>
        <v/>
      </c>
      <c r="HM132" s="455" t="str">
        <f t="shared" si="259"/>
        <v/>
      </c>
      <c r="HN132" s="955" t="str">
        <f t="shared" si="259"/>
        <v/>
      </c>
      <c r="HO132" s="455" t="str">
        <f t="shared" si="259"/>
        <v/>
      </c>
      <c r="HP132" s="953" t="str">
        <f t="shared" si="259"/>
        <v/>
      </c>
      <c r="HQ132" s="768" t="str">
        <f t="shared" si="259"/>
        <v/>
      </c>
      <c r="HR132" s="455" t="str">
        <f t="shared" si="259"/>
        <v/>
      </c>
      <c r="HS132" s="455" t="str">
        <f t="shared" si="259"/>
        <v/>
      </c>
      <c r="HT132" s="455" t="str">
        <f t="shared" si="259"/>
        <v/>
      </c>
      <c r="HU132" s="455" t="str">
        <f t="shared" si="259"/>
        <v/>
      </c>
      <c r="HV132" s="455" t="str">
        <f t="shared" si="259"/>
        <v/>
      </c>
      <c r="HW132" s="953" t="str">
        <f t="shared" si="259"/>
        <v/>
      </c>
      <c r="HX132" s="768" t="str">
        <f t="shared" si="259"/>
        <v/>
      </c>
      <c r="HY132" s="455" t="str">
        <f t="shared" si="259"/>
        <v/>
      </c>
      <c r="HZ132" s="455" t="str">
        <f t="shared" si="259"/>
        <v/>
      </c>
      <c r="IA132" s="455" t="str">
        <f t="shared" si="259"/>
        <v/>
      </c>
      <c r="IB132" s="455" t="str">
        <f t="shared" si="259"/>
        <v/>
      </c>
      <c r="IC132" s="455" t="str">
        <f t="shared" si="259"/>
        <v/>
      </c>
      <c r="ID132" s="953" t="str">
        <f t="shared" si="259"/>
        <v/>
      </c>
      <c r="IE132" s="768" t="str">
        <f t="shared" si="259"/>
        <v/>
      </c>
      <c r="IF132" s="455" t="str">
        <f t="shared" si="259"/>
        <v/>
      </c>
      <c r="IG132" s="455" t="str">
        <f t="shared" si="259"/>
        <v/>
      </c>
      <c r="IH132" s="455" t="str">
        <f t="shared" si="259"/>
        <v/>
      </c>
      <c r="II132" s="455" t="str">
        <f t="shared" si="259"/>
        <v/>
      </c>
      <c r="IJ132" s="455" t="str">
        <f t="shared" si="259"/>
        <v/>
      </c>
      <c r="IK132" s="953" t="str">
        <f t="shared" si="259"/>
        <v/>
      </c>
      <c r="IL132" s="768" t="str">
        <f t="shared" si="259"/>
        <v/>
      </c>
      <c r="IM132" s="455" t="str">
        <f t="shared" si="259"/>
        <v/>
      </c>
      <c r="IN132" s="455" t="str">
        <f t="shared" si="259"/>
        <v/>
      </c>
      <c r="IO132" s="455" t="str">
        <f t="shared" si="259"/>
        <v/>
      </c>
      <c r="IP132" s="455" t="str">
        <f t="shared" si="259"/>
        <v/>
      </c>
      <c r="IQ132" s="455" t="str">
        <f t="shared" si="259"/>
        <v/>
      </c>
      <c r="IR132" s="953" t="str">
        <f t="shared" si="259"/>
        <v/>
      </c>
      <c r="IS132" s="768" t="str">
        <f t="shared" si="259"/>
        <v/>
      </c>
      <c r="IT132" s="455" t="str">
        <f t="shared" si="259"/>
        <v/>
      </c>
      <c r="IU132" s="455" t="str">
        <f t="shared" si="259"/>
        <v/>
      </c>
      <c r="IV132" s="455" t="str">
        <f t="shared" si="259"/>
        <v/>
      </c>
      <c r="IW132" s="455" t="str">
        <f t="shared" si="259"/>
        <v/>
      </c>
      <c r="IX132" s="455" t="str">
        <f t="shared" si="259"/>
        <v/>
      </c>
      <c r="IY132" s="954" t="str">
        <f t="shared" si="259"/>
        <v/>
      </c>
      <c r="IZ132" s="768" t="str">
        <f t="shared" si="259"/>
        <v/>
      </c>
      <c r="JA132" s="455" t="str">
        <f t="shared" si="237"/>
        <v/>
      </c>
      <c r="JB132" s="455" t="str">
        <f t="shared" ref="JB132:LM135" si="263">IF($C132="","",JB$114)</f>
        <v/>
      </c>
      <c r="JC132" s="455" t="str">
        <f t="shared" si="263"/>
        <v/>
      </c>
      <c r="JD132" s="455" t="str">
        <f t="shared" si="263"/>
        <v/>
      </c>
      <c r="JE132" s="455" t="str">
        <f t="shared" si="263"/>
        <v/>
      </c>
      <c r="JF132" s="953" t="str">
        <f t="shared" si="263"/>
        <v/>
      </c>
      <c r="JG132" s="768" t="str">
        <f t="shared" si="263"/>
        <v/>
      </c>
      <c r="JH132" s="455" t="str">
        <f t="shared" si="263"/>
        <v/>
      </c>
      <c r="JI132" s="455" t="str">
        <f t="shared" si="263"/>
        <v/>
      </c>
      <c r="JJ132" s="455" t="str">
        <f t="shared" si="263"/>
        <v/>
      </c>
      <c r="JK132" s="455" t="str">
        <f t="shared" si="263"/>
        <v/>
      </c>
      <c r="JL132" s="455" t="str">
        <f t="shared" si="263"/>
        <v/>
      </c>
      <c r="JM132" s="953" t="str">
        <f t="shared" si="263"/>
        <v/>
      </c>
      <c r="JN132" s="768" t="str">
        <f t="shared" si="263"/>
        <v/>
      </c>
      <c r="JO132" s="455" t="str">
        <f t="shared" si="263"/>
        <v/>
      </c>
      <c r="JP132" s="455" t="str">
        <f t="shared" si="263"/>
        <v/>
      </c>
      <c r="JQ132" s="455" t="str">
        <f t="shared" si="263"/>
        <v/>
      </c>
      <c r="JR132" s="455" t="str">
        <f t="shared" si="263"/>
        <v/>
      </c>
      <c r="JS132" s="455" t="str">
        <f t="shared" si="263"/>
        <v/>
      </c>
      <c r="JT132" s="953" t="str">
        <f t="shared" si="263"/>
        <v/>
      </c>
      <c r="JU132" s="768" t="str">
        <f t="shared" si="263"/>
        <v/>
      </c>
      <c r="JV132" s="455" t="str">
        <f t="shared" si="263"/>
        <v/>
      </c>
      <c r="JW132" s="455" t="str">
        <f t="shared" si="263"/>
        <v/>
      </c>
      <c r="JX132" s="455" t="str">
        <f t="shared" si="263"/>
        <v/>
      </c>
      <c r="JY132" s="455" t="str">
        <f t="shared" si="263"/>
        <v/>
      </c>
      <c r="JZ132" s="455" t="str">
        <f t="shared" si="263"/>
        <v/>
      </c>
      <c r="KA132" s="953" t="str">
        <f t="shared" si="263"/>
        <v/>
      </c>
      <c r="KB132" s="768" t="str">
        <f t="shared" si="263"/>
        <v/>
      </c>
      <c r="KC132" s="455" t="str">
        <f t="shared" si="263"/>
        <v/>
      </c>
      <c r="KD132" s="455" t="str">
        <f t="shared" si="263"/>
        <v/>
      </c>
      <c r="KE132" s="455" t="str">
        <f t="shared" si="263"/>
        <v/>
      </c>
      <c r="KF132" s="455" t="str">
        <f t="shared" si="263"/>
        <v/>
      </c>
      <c r="KG132" s="455" t="str">
        <f t="shared" si="263"/>
        <v/>
      </c>
      <c r="KH132" s="953" t="str">
        <f t="shared" si="263"/>
        <v/>
      </c>
      <c r="KI132" s="768" t="str">
        <f t="shared" si="263"/>
        <v/>
      </c>
      <c r="KJ132" s="455" t="str">
        <f t="shared" si="263"/>
        <v/>
      </c>
      <c r="KK132" s="455" t="str">
        <f t="shared" si="263"/>
        <v/>
      </c>
      <c r="KL132" s="455" t="str">
        <f t="shared" si="263"/>
        <v/>
      </c>
      <c r="KM132" s="455" t="str">
        <f t="shared" si="263"/>
        <v/>
      </c>
      <c r="KN132" s="455" t="str">
        <f t="shared" si="263"/>
        <v/>
      </c>
      <c r="KO132" s="953" t="str">
        <f t="shared" si="263"/>
        <v/>
      </c>
      <c r="KP132" s="768" t="str">
        <f t="shared" si="263"/>
        <v/>
      </c>
      <c r="KQ132" s="455" t="str">
        <f t="shared" si="263"/>
        <v/>
      </c>
      <c r="KR132" s="455" t="str">
        <f t="shared" si="263"/>
        <v/>
      </c>
      <c r="KS132" s="455" t="str">
        <f t="shared" si="263"/>
        <v/>
      </c>
      <c r="KT132" s="455" t="str">
        <f t="shared" si="263"/>
        <v/>
      </c>
      <c r="KU132" s="455" t="str">
        <f t="shared" si="263"/>
        <v/>
      </c>
      <c r="KV132" s="953" t="str">
        <f t="shared" si="263"/>
        <v/>
      </c>
      <c r="KW132" s="768" t="str">
        <f t="shared" si="263"/>
        <v/>
      </c>
      <c r="KX132" s="455" t="str">
        <f t="shared" si="263"/>
        <v/>
      </c>
      <c r="KY132" s="455" t="str">
        <f t="shared" si="263"/>
        <v/>
      </c>
      <c r="KZ132" s="455" t="str">
        <f t="shared" si="263"/>
        <v/>
      </c>
      <c r="LA132" s="455" t="str">
        <f t="shared" si="263"/>
        <v/>
      </c>
      <c r="LB132" s="455" t="str">
        <f t="shared" si="263"/>
        <v/>
      </c>
      <c r="LC132" s="954" t="str">
        <f t="shared" si="263"/>
        <v/>
      </c>
      <c r="LD132" s="768" t="str">
        <f t="shared" si="263"/>
        <v/>
      </c>
      <c r="LE132" s="455" t="str">
        <f t="shared" si="263"/>
        <v/>
      </c>
      <c r="LF132" s="455" t="str">
        <f t="shared" si="263"/>
        <v/>
      </c>
      <c r="LG132" s="455" t="str">
        <f t="shared" si="263"/>
        <v/>
      </c>
      <c r="LH132" s="455" t="str">
        <f t="shared" si="263"/>
        <v/>
      </c>
      <c r="LI132" s="455" t="str">
        <f t="shared" si="263"/>
        <v/>
      </c>
      <c r="LJ132" s="953" t="str">
        <f t="shared" si="263"/>
        <v/>
      </c>
      <c r="LK132" s="768" t="str">
        <f t="shared" si="263"/>
        <v/>
      </c>
      <c r="LL132" s="455" t="str">
        <f t="shared" si="263"/>
        <v/>
      </c>
      <c r="LM132" s="455" t="str">
        <f t="shared" si="263"/>
        <v/>
      </c>
      <c r="LN132" s="455" t="str">
        <f t="shared" si="260"/>
        <v/>
      </c>
      <c r="LO132" s="455" t="str">
        <f t="shared" si="260"/>
        <v/>
      </c>
      <c r="LP132" s="455" t="str">
        <f t="shared" si="260"/>
        <v/>
      </c>
      <c r="LQ132" s="953" t="str">
        <f t="shared" si="260"/>
        <v/>
      </c>
      <c r="LR132" s="768" t="str">
        <f t="shared" si="260"/>
        <v/>
      </c>
      <c r="LS132" s="455" t="str">
        <f t="shared" si="260"/>
        <v/>
      </c>
      <c r="LT132" s="455" t="str">
        <f t="shared" si="260"/>
        <v/>
      </c>
      <c r="LU132" s="455" t="str">
        <f t="shared" si="260"/>
        <v/>
      </c>
      <c r="LV132" s="455" t="str">
        <f t="shared" si="260"/>
        <v/>
      </c>
      <c r="LW132" s="455" t="str">
        <f t="shared" si="260"/>
        <v/>
      </c>
      <c r="LX132" s="953" t="str">
        <f t="shared" si="260"/>
        <v/>
      </c>
      <c r="LY132" s="768" t="str">
        <f t="shared" si="260"/>
        <v/>
      </c>
      <c r="LZ132" s="455" t="str">
        <f t="shared" si="260"/>
        <v/>
      </c>
      <c r="MA132" s="455" t="str">
        <f t="shared" si="260"/>
        <v/>
      </c>
      <c r="MB132" s="455" t="str">
        <f t="shared" si="260"/>
        <v/>
      </c>
      <c r="MC132" s="455" t="str">
        <f t="shared" si="260"/>
        <v/>
      </c>
      <c r="MD132" s="455" t="str">
        <f t="shared" si="260"/>
        <v/>
      </c>
      <c r="ME132" s="953" t="str">
        <f t="shared" si="260"/>
        <v/>
      </c>
      <c r="MF132" s="768" t="str">
        <f t="shared" si="260"/>
        <v/>
      </c>
      <c r="MG132" s="455" t="str">
        <f t="shared" si="260"/>
        <v/>
      </c>
      <c r="MH132" s="455" t="str">
        <f t="shared" si="260"/>
        <v/>
      </c>
      <c r="MI132" s="455" t="str">
        <f t="shared" si="260"/>
        <v/>
      </c>
      <c r="MJ132" s="455" t="str">
        <f t="shared" si="260"/>
        <v/>
      </c>
      <c r="MK132" s="455" t="str">
        <f t="shared" si="260"/>
        <v/>
      </c>
      <c r="ML132" s="953" t="str">
        <f t="shared" si="260"/>
        <v/>
      </c>
      <c r="MM132" s="768" t="str">
        <f t="shared" si="260"/>
        <v/>
      </c>
      <c r="MN132" s="455" t="str">
        <f t="shared" si="260"/>
        <v/>
      </c>
      <c r="MO132" s="455" t="str">
        <f t="shared" si="260"/>
        <v/>
      </c>
      <c r="MP132" s="455" t="str">
        <f t="shared" si="260"/>
        <v/>
      </c>
      <c r="MQ132" s="455" t="str">
        <f t="shared" si="260"/>
        <v/>
      </c>
      <c r="MR132" s="455" t="str">
        <f t="shared" si="260"/>
        <v/>
      </c>
      <c r="MS132" s="953" t="str">
        <f t="shared" si="260"/>
        <v/>
      </c>
      <c r="MT132" s="768" t="str">
        <f t="shared" si="260"/>
        <v/>
      </c>
      <c r="MU132" s="455" t="str">
        <f t="shared" si="260"/>
        <v/>
      </c>
      <c r="MV132" s="455" t="str">
        <f t="shared" si="260"/>
        <v/>
      </c>
      <c r="MW132" s="455" t="str">
        <f t="shared" si="260"/>
        <v/>
      </c>
      <c r="MX132" s="455" t="str">
        <f t="shared" si="260"/>
        <v/>
      </c>
      <c r="MY132" s="455" t="str">
        <f t="shared" si="260"/>
        <v/>
      </c>
      <c r="MZ132" s="953" t="str">
        <f t="shared" si="260"/>
        <v/>
      </c>
      <c r="NA132" s="768" t="str">
        <f t="shared" si="260"/>
        <v/>
      </c>
      <c r="NB132" s="455" t="str">
        <f t="shared" si="260"/>
        <v/>
      </c>
      <c r="NC132" s="455" t="str">
        <f t="shared" si="260"/>
        <v/>
      </c>
      <c r="ND132" s="455" t="str">
        <f t="shared" si="260"/>
        <v/>
      </c>
      <c r="NE132" s="455" t="str">
        <f t="shared" si="260"/>
        <v/>
      </c>
      <c r="NF132" s="455" t="str">
        <f t="shared" si="260"/>
        <v/>
      </c>
      <c r="NG132" s="954" t="str">
        <f t="shared" si="260"/>
        <v/>
      </c>
      <c r="NH132" s="768" t="str">
        <f t="shared" si="260"/>
        <v/>
      </c>
      <c r="NI132" s="455" t="str">
        <f t="shared" si="260"/>
        <v/>
      </c>
      <c r="NJ132" s="455" t="str">
        <f t="shared" si="260"/>
        <v/>
      </c>
      <c r="NK132" s="455" t="str">
        <f t="shared" si="260"/>
        <v/>
      </c>
      <c r="NL132" s="455" t="str">
        <f t="shared" si="260"/>
        <v/>
      </c>
      <c r="NM132" s="455" t="str">
        <f t="shared" si="260"/>
        <v/>
      </c>
      <c r="NN132" s="953" t="str">
        <f t="shared" si="260"/>
        <v/>
      </c>
      <c r="NO132" s="83"/>
      <c r="NP132" s="83"/>
      <c r="NQ132" s="83"/>
      <c r="NR132" s="83"/>
      <c r="NS132" s="83"/>
      <c r="NT132" s="83"/>
      <c r="NU132" s="83"/>
      <c r="NV132" s="83"/>
      <c r="NW132" s="83"/>
      <c r="NX132" s="83"/>
      <c r="NY132" s="83"/>
      <c r="NZ132" s="83"/>
      <c r="OA132" s="83"/>
      <c r="OB132" s="83"/>
      <c r="OC132" s="83"/>
      <c r="OD132" s="83"/>
      <c r="OE132" s="83"/>
      <c r="OF132" s="83"/>
      <c r="OG132" s="83"/>
      <c r="OH132" s="83"/>
      <c r="OI132" s="83"/>
      <c r="OJ132" s="83"/>
      <c r="OK132" s="83"/>
      <c r="OL132" s="83"/>
      <c r="OM132" s="83"/>
      <c r="ON132" s="83"/>
      <c r="OO132" s="83"/>
      <c r="OP132" s="83"/>
      <c r="OQ132" s="83"/>
      <c r="OR132" s="83"/>
      <c r="OS132" s="83"/>
      <c r="OT132" s="83"/>
      <c r="OU132" s="83"/>
      <c r="OV132" s="83"/>
      <c r="OW132" s="83"/>
      <c r="OX132" s="83"/>
      <c r="OY132" s="83"/>
      <c r="OZ132" s="83"/>
      <c r="PA132" s="83"/>
      <c r="PB132" s="83"/>
      <c r="PC132" s="83"/>
      <c r="PD132" s="83"/>
      <c r="PE132" s="83"/>
      <c r="PF132" s="83"/>
      <c r="PG132" s="83"/>
      <c r="PH132" s="83"/>
      <c r="PI132" s="83"/>
      <c r="PJ132" s="83"/>
      <c r="PK132" s="83"/>
      <c r="PL132" s="83"/>
      <c r="PM132" s="83"/>
      <c r="PN132" s="83"/>
      <c r="PO132" s="83"/>
      <c r="PP132" s="83"/>
      <c r="PQ132" s="83"/>
      <c r="PR132" s="83"/>
      <c r="PS132" s="83"/>
      <c r="PT132" s="83"/>
      <c r="PU132" s="83"/>
      <c r="PV132" s="83"/>
      <c r="PW132" s="83"/>
      <c r="PX132" s="83"/>
      <c r="PY132" s="83"/>
      <c r="PZ132" s="83"/>
      <c r="QA132" s="83"/>
      <c r="QB132" s="83"/>
      <c r="QC132" s="83"/>
      <c r="QD132" s="83"/>
      <c r="QE132" s="83"/>
      <c r="QF132" s="83"/>
      <c r="QG132" s="83"/>
      <c r="QH132" s="83"/>
      <c r="QI132" s="83"/>
      <c r="QJ132" s="83"/>
      <c r="QK132" s="83"/>
      <c r="QL132" s="83"/>
      <c r="QM132" s="83"/>
      <c r="QN132" s="83"/>
      <c r="QO132" s="83"/>
      <c r="QP132" s="83"/>
      <c r="QQ132" s="83"/>
      <c r="QR132" s="83"/>
      <c r="QS132" s="83"/>
      <c r="QT132" s="83"/>
      <c r="QU132" s="83"/>
      <c r="QV132" s="83"/>
      <c r="QW132" s="83"/>
      <c r="QX132" s="83"/>
      <c r="QY132" s="83"/>
      <c r="QZ132" s="83"/>
      <c r="RA132" s="83"/>
      <c r="RB132" s="83"/>
      <c r="RC132" s="83"/>
      <c r="RD132" s="83"/>
      <c r="RE132" s="83"/>
      <c r="RF132" s="83"/>
      <c r="RG132" s="83"/>
      <c r="RH132" s="83"/>
      <c r="RI132" s="83"/>
      <c r="RJ132" s="83"/>
      <c r="RK132" s="83"/>
      <c r="RL132" s="83"/>
      <c r="RM132" s="83"/>
      <c r="RN132" s="83"/>
      <c r="RO132" s="83"/>
      <c r="RP132" s="83"/>
      <c r="RQ132" s="83"/>
      <c r="RR132" s="83"/>
      <c r="RS132" s="83"/>
      <c r="RT132" s="83"/>
      <c r="RU132" s="83"/>
      <c r="RV132" s="83"/>
      <c r="RW132" s="83"/>
      <c r="RX132" s="83"/>
      <c r="RY132" s="83"/>
      <c r="RZ132" s="83"/>
      <c r="SA132" s="83"/>
      <c r="SB132" s="83"/>
      <c r="SC132" s="83"/>
      <c r="SD132" s="83"/>
      <c r="SE132" s="83"/>
      <c r="SF132" s="83"/>
      <c r="SG132" s="83"/>
      <c r="SH132" s="83"/>
      <c r="SI132" s="83"/>
      <c r="SJ132" s="83"/>
      <c r="SK132" s="83"/>
      <c r="SL132" s="83"/>
      <c r="SM132" s="83"/>
      <c r="SN132" s="83"/>
      <c r="SO132" s="83"/>
      <c r="SP132" s="83"/>
      <c r="SQ132" s="83"/>
      <c r="SR132" s="83"/>
      <c r="SS132" s="83"/>
      <c r="ST132" s="83"/>
      <c r="SU132" s="83"/>
      <c r="SV132" s="83"/>
      <c r="SW132" s="83"/>
      <c r="SX132" s="83"/>
      <c r="SY132" s="83"/>
      <c r="SZ132" s="83"/>
      <c r="TA132" s="83"/>
      <c r="TB132" s="83"/>
      <c r="TC132" s="83"/>
      <c r="TD132" s="83"/>
      <c r="TE132" s="83"/>
      <c r="TF132" s="83"/>
      <c r="TG132" s="83"/>
      <c r="TH132" s="83"/>
      <c r="TI132" s="83"/>
      <c r="TJ132" s="83"/>
      <c r="TK132" s="83"/>
      <c r="TL132" s="83"/>
      <c r="TM132" s="83"/>
      <c r="TN132" s="83"/>
      <c r="TO132" s="83"/>
      <c r="TP132" s="83"/>
      <c r="TQ132" s="83"/>
      <c r="TR132" s="83"/>
      <c r="TS132" s="83"/>
      <c r="TT132" s="83"/>
      <c r="TU132" s="83"/>
      <c r="TV132" s="83"/>
      <c r="TW132" s="83"/>
      <c r="TX132" s="83"/>
      <c r="TY132" s="83"/>
      <c r="TZ132" s="83"/>
      <c r="UA132" s="83"/>
      <c r="UB132" s="83"/>
      <c r="UC132" s="83"/>
      <c r="UD132" s="83"/>
      <c r="UE132" s="83"/>
      <c r="UF132" s="83"/>
      <c r="UG132" s="83"/>
      <c r="UH132" s="83"/>
      <c r="UI132" s="83"/>
      <c r="UJ132" s="83"/>
      <c r="UK132" s="83"/>
      <c r="UL132" s="83"/>
      <c r="UM132" s="83"/>
      <c r="UN132" s="83"/>
      <c r="UO132" s="83"/>
      <c r="UP132" s="83"/>
      <c r="UQ132" s="83"/>
    </row>
    <row r="133" spans="1:564" s="1" customFormat="1" hidden="1" x14ac:dyDescent="0.2">
      <c r="A133" s="938">
        <f>alapadatok!A114</f>
        <v>18</v>
      </c>
      <c r="B133" s="678" t="str">
        <f>IF(alapadatok!C114="","",alapadatok!C114)</f>
        <v/>
      </c>
      <c r="C133" s="584" t="str">
        <f>IF(alapadatok!B114="","",alapadatok!B114)</f>
        <v/>
      </c>
      <c r="D133" s="584" t="str">
        <f>IF(alapadatok!D114="","",alapadatok!D114)</f>
        <v/>
      </c>
      <c r="E133" s="948" t="str">
        <f>IF(alapadatok!K114="","",alapadatok!K114)</f>
        <v/>
      </c>
      <c r="F133" s="952" t="str">
        <f t="shared" si="261"/>
        <v/>
      </c>
      <c r="G133" s="953" t="str">
        <f t="shared" si="261"/>
        <v/>
      </c>
      <c r="H133" s="768" t="str">
        <f t="shared" si="261"/>
        <v/>
      </c>
      <c r="I133" s="455" t="str">
        <f t="shared" si="261"/>
        <v/>
      </c>
      <c r="J133" s="455" t="str">
        <f t="shared" si="261"/>
        <v/>
      </c>
      <c r="K133" s="455" t="str">
        <f t="shared" si="261"/>
        <v/>
      </c>
      <c r="L133" s="455" t="str">
        <f t="shared" si="261"/>
        <v/>
      </c>
      <c r="M133" s="455" t="str">
        <f t="shared" si="261"/>
        <v/>
      </c>
      <c r="N133" s="953" t="str">
        <f t="shared" si="261"/>
        <v/>
      </c>
      <c r="O133" s="768" t="str">
        <f t="shared" si="261"/>
        <v/>
      </c>
      <c r="P133" s="455" t="str">
        <f t="shared" si="261"/>
        <v/>
      </c>
      <c r="Q133" s="455" t="str">
        <f t="shared" si="261"/>
        <v/>
      </c>
      <c r="R133" s="455" t="str">
        <f t="shared" si="261"/>
        <v/>
      </c>
      <c r="S133" s="455" t="str">
        <f t="shared" si="261"/>
        <v/>
      </c>
      <c r="T133" s="455" t="str">
        <f t="shared" si="261"/>
        <v/>
      </c>
      <c r="U133" s="953" t="str">
        <f t="shared" si="261"/>
        <v/>
      </c>
      <c r="V133" s="768" t="str">
        <f t="shared" si="261"/>
        <v/>
      </c>
      <c r="W133" s="455" t="str">
        <f t="shared" si="261"/>
        <v/>
      </c>
      <c r="X133" s="455" t="str">
        <f t="shared" si="261"/>
        <v/>
      </c>
      <c r="Y133" s="455" t="str">
        <f t="shared" si="261"/>
        <v/>
      </c>
      <c r="Z133" s="455" t="str">
        <f t="shared" si="261"/>
        <v/>
      </c>
      <c r="AA133" s="455" t="str">
        <f t="shared" si="261"/>
        <v/>
      </c>
      <c r="AB133" s="953" t="str">
        <f t="shared" si="261"/>
        <v/>
      </c>
      <c r="AC133" s="768" t="str">
        <f t="shared" si="261"/>
        <v/>
      </c>
      <c r="AD133" s="455" t="str">
        <f t="shared" si="261"/>
        <v/>
      </c>
      <c r="AE133" s="455" t="str">
        <f t="shared" si="261"/>
        <v/>
      </c>
      <c r="AF133" s="455" t="str">
        <f t="shared" si="261"/>
        <v/>
      </c>
      <c r="AG133" s="455" t="str">
        <f t="shared" si="261"/>
        <v/>
      </c>
      <c r="AH133" s="455" t="str">
        <f t="shared" si="261"/>
        <v/>
      </c>
      <c r="AI133" s="953" t="str">
        <f t="shared" si="261"/>
        <v/>
      </c>
      <c r="AJ133" s="768" t="str">
        <f t="shared" si="261"/>
        <v/>
      </c>
      <c r="AK133" s="455" t="str">
        <f t="shared" si="261"/>
        <v/>
      </c>
      <c r="AL133" s="455" t="str">
        <f t="shared" si="261"/>
        <v/>
      </c>
      <c r="AM133" s="455" t="str">
        <f t="shared" si="261"/>
        <v/>
      </c>
      <c r="AN133" s="455" t="str">
        <f t="shared" si="261"/>
        <v/>
      </c>
      <c r="AO133" s="455" t="str">
        <f t="shared" si="261"/>
        <v/>
      </c>
      <c r="AP133" s="953" t="str">
        <f t="shared" si="261"/>
        <v/>
      </c>
      <c r="AQ133" s="768" t="str">
        <f t="shared" si="261"/>
        <v/>
      </c>
      <c r="AR133" s="455" t="str">
        <f t="shared" si="261"/>
        <v/>
      </c>
      <c r="AS133" s="455" t="str">
        <f t="shared" si="261"/>
        <v/>
      </c>
      <c r="AT133" s="455" t="str">
        <f t="shared" si="261"/>
        <v/>
      </c>
      <c r="AU133" s="455" t="str">
        <f t="shared" si="261"/>
        <v/>
      </c>
      <c r="AV133" s="455" t="str">
        <f t="shared" si="261"/>
        <v/>
      </c>
      <c r="AW133" s="953" t="str">
        <f t="shared" si="261"/>
        <v/>
      </c>
      <c r="AX133" s="768" t="str">
        <f t="shared" si="261"/>
        <v/>
      </c>
      <c r="AY133" s="455" t="str">
        <f t="shared" si="261"/>
        <v/>
      </c>
      <c r="AZ133" s="455" t="str">
        <f t="shared" si="261"/>
        <v/>
      </c>
      <c r="BA133" s="455" t="str">
        <f t="shared" si="261"/>
        <v/>
      </c>
      <c r="BB133" s="455" t="str">
        <f t="shared" si="261"/>
        <v/>
      </c>
      <c r="BC133" s="455" t="str">
        <f t="shared" si="261"/>
        <v/>
      </c>
      <c r="BD133" s="953" t="str">
        <f t="shared" si="261"/>
        <v/>
      </c>
      <c r="BE133" s="768" t="str">
        <f t="shared" si="261"/>
        <v/>
      </c>
      <c r="BF133" s="455" t="str">
        <f t="shared" si="261"/>
        <v/>
      </c>
      <c r="BG133" s="455" t="str">
        <f t="shared" si="261"/>
        <v/>
      </c>
      <c r="BH133" s="455" t="str">
        <f t="shared" si="261"/>
        <v/>
      </c>
      <c r="BI133" s="455" t="str">
        <f t="shared" si="261"/>
        <v/>
      </c>
      <c r="BJ133" s="455" t="str">
        <f t="shared" si="261"/>
        <v/>
      </c>
      <c r="BK133" s="953" t="str">
        <f t="shared" si="261"/>
        <v/>
      </c>
      <c r="BL133" s="768" t="str">
        <f t="shared" si="261"/>
        <v/>
      </c>
      <c r="BM133" s="455" t="str">
        <f t="shared" si="261"/>
        <v/>
      </c>
      <c r="BN133" s="455" t="str">
        <f t="shared" si="261"/>
        <v/>
      </c>
      <c r="BO133" s="455" t="str">
        <f t="shared" si="261"/>
        <v/>
      </c>
      <c r="BP133" s="455" t="str">
        <f t="shared" si="261"/>
        <v/>
      </c>
      <c r="BQ133" s="455" t="str">
        <f t="shared" si="261"/>
        <v/>
      </c>
      <c r="BR133" s="953" t="str">
        <f t="shared" si="258"/>
        <v/>
      </c>
      <c r="BS133" s="768" t="str">
        <f t="shared" si="258"/>
        <v/>
      </c>
      <c r="BT133" s="455" t="str">
        <f t="shared" si="258"/>
        <v/>
      </c>
      <c r="BU133" s="455" t="str">
        <f t="shared" si="258"/>
        <v/>
      </c>
      <c r="BV133" s="455" t="str">
        <f t="shared" si="258"/>
        <v/>
      </c>
      <c r="BW133" s="455" t="str">
        <f t="shared" si="258"/>
        <v/>
      </c>
      <c r="BX133" s="455" t="str">
        <f t="shared" si="258"/>
        <v/>
      </c>
      <c r="BY133" s="953" t="str">
        <f t="shared" si="258"/>
        <v/>
      </c>
      <c r="BZ133" s="768" t="str">
        <f t="shared" si="258"/>
        <v/>
      </c>
      <c r="CA133" s="455" t="str">
        <f t="shared" si="258"/>
        <v/>
      </c>
      <c r="CB133" s="455" t="str">
        <f t="shared" si="258"/>
        <v/>
      </c>
      <c r="CC133" s="455" t="str">
        <f t="shared" si="258"/>
        <v/>
      </c>
      <c r="CD133" s="455" t="str">
        <f t="shared" si="258"/>
        <v/>
      </c>
      <c r="CE133" s="455" t="str">
        <f t="shared" si="258"/>
        <v/>
      </c>
      <c r="CF133" s="953" t="str">
        <f t="shared" si="258"/>
        <v/>
      </c>
      <c r="CG133" s="768" t="str">
        <f t="shared" si="258"/>
        <v/>
      </c>
      <c r="CH133" s="455" t="str">
        <f t="shared" si="258"/>
        <v/>
      </c>
      <c r="CI133" s="455" t="str">
        <f t="shared" si="258"/>
        <v/>
      </c>
      <c r="CJ133" s="455" t="str">
        <f t="shared" si="258"/>
        <v/>
      </c>
      <c r="CK133" s="455" t="str">
        <f t="shared" si="258"/>
        <v/>
      </c>
      <c r="CL133" s="455" t="str">
        <f t="shared" si="258"/>
        <v/>
      </c>
      <c r="CM133" s="953" t="str">
        <f t="shared" si="258"/>
        <v/>
      </c>
      <c r="CN133" s="768" t="str">
        <f t="shared" si="258"/>
        <v/>
      </c>
      <c r="CO133" s="455" t="str">
        <f t="shared" si="258"/>
        <v/>
      </c>
      <c r="CP133" s="455" t="str">
        <f t="shared" si="258"/>
        <v/>
      </c>
      <c r="CQ133" s="455" t="str">
        <f t="shared" si="258"/>
        <v/>
      </c>
      <c r="CR133" s="455" t="str">
        <f t="shared" si="258"/>
        <v/>
      </c>
      <c r="CS133" s="455" t="str">
        <f t="shared" si="258"/>
        <v/>
      </c>
      <c r="CT133" s="953" t="str">
        <f t="shared" si="258"/>
        <v/>
      </c>
      <c r="CU133" s="952" t="str">
        <f t="shared" si="258"/>
        <v/>
      </c>
      <c r="CV133" s="455" t="str">
        <f t="shared" si="258"/>
        <v/>
      </c>
      <c r="CW133" s="455" t="str">
        <f t="shared" si="258"/>
        <v/>
      </c>
      <c r="CX133" s="455" t="str">
        <f t="shared" si="258"/>
        <v/>
      </c>
      <c r="CY133" s="455" t="str">
        <f t="shared" si="258"/>
        <v/>
      </c>
      <c r="CZ133" s="455" t="str">
        <f t="shared" si="258"/>
        <v/>
      </c>
      <c r="DA133" s="953" t="str">
        <f t="shared" si="258"/>
        <v/>
      </c>
      <c r="DB133" s="768" t="str">
        <f t="shared" si="258"/>
        <v/>
      </c>
      <c r="DC133" s="455" t="str">
        <f t="shared" si="258"/>
        <v/>
      </c>
      <c r="DD133" s="455" t="str">
        <f t="shared" si="258"/>
        <v/>
      </c>
      <c r="DE133" s="455" t="str">
        <f t="shared" si="258"/>
        <v/>
      </c>
      <c r="DF133" s="455" t="str">
        <f t="shared" si="258"/>
        <v/>
      </c>
      <c r="DG133" s="455" t="str">
        <f t="shared" si="258"/>
        <v/>
      </c>
      <c r="DH133" s="953" t="str">
        <f t="shared" si="258"/>
        <v/>
      </c>
      <c r="DI133" s="768" t="str">
        <f t="shared" si="258"/>
        <v/>
      </c>
      <c r="DJ133" s="455" t="str">
        <f t="shared" si="258"/>
        <v/>
      </c>
      <c r="DK133" s="455" t="str">
        <f t="shared" si="258"/>
        <v/>
      </c>
      <c r="DL133" s="455" t="str">
        <f t="shared" si="258"/>
        <v/>
      </c>
      <c r="DM133" s="455" t="str">
        <f t="shared" si="258"/>
        <v/>
      </c>
      <c r="DN133" s="455" t="str">
        <f t="shared" si="258"/>
        <v/>
      </c>
      <c r="DO133" s="953" t="str">
        <f t="shared" si="258"/>
        <v/>
      </c>
      <c r="DP133" s="768" t="str">
        <f t="shared" si="258"/>
        <v/>
      </c>
      <c r="DQ133" s="455" t="str">
        <f t="shared" si="258"/>
        <v/>
      </c>
      <c r="DR133" s="455" t="str">
        <f t="shared" si="258"/>
        <v/>
      </c>
      <c r="DS133" s="455" t="str">
        <f t="shared" si="258"/>
        <v/>
      </c>
      <c r="DT133" s="455" t="str">
        <f t="shared" si="258"/>
        <v/>
      </c>
      <c r="DU133" s="455" t="str">
        <f t="shared" si="258"/>
        <v/>
      </c>
      <c r="DV133" s="953" t="str">
        <f t="shared" si="258"/>
        <v/>
      </c>
      <c r="DW133" s="768" t="str">
        <f t="shared" si="258"/>
        <v/>
      </c>
      <c r="DX133" s="455" t="str">
        <f t="shared" si="258"/>
        <v/>
      </c>
      <c r="DY133" s="455" t="str">
        <f t="shared" si="258"/>
        <v/>
      </c>
      <c r="DZ133" s="455" t="str">
        <f t="shared" si="258"/>
        <v/>
      </c>
      <c r="EA133" s="455" t="str">
        <f t="shared" si="258"/>
        <v/>
      </c>
      <c r="EB133" s="455" t="str">
        <f t="shared" si="258"/>
        <v/>
      </c>
      <c r="EC133" s="954" t="str">
        <f t="shared" si="235"/>
        <v/>
      </c>
      <c r="ED133" s="768" t="str">
        <f t="shared" si="262"/>
        <v/>
      </c>
      <c r="EE133" s="455" t="str">
        <f t="shared" si="262"/>
        <v/>
      </c>
      <c r="EF133" s="455" t="str">
        <f t="shared" si="262"/>
        <v/>
      </c>
      <c r="EG133" s="455" t="str">
        <f t="shared" si="262"/>
        <v/>
      </c>
      <c r="EH133" s="455" t="str">
        <f t="shared" si="262"/>
        <v/>
      </c>
      <c r="EI133" s="455" t="str">
        <f t="shared" si="262"/>
        <v/>
      </c>
      <c r="EJ133" s="953" t="str">
        <f t="shared" si="262"/>
        <v/>
      </c>
      <c r="EK133" s="768" t="str">
        <f t="shared" si="262"/>
        <v/>
      </c>
      <c r="EL133" s="455" t="str">
        <f t="shared" si="262"/>
        <v/>
      </c>
      <c r="EM133" s="455" t="str">
        <f t="shared" si="262"/>
        <v/>
      </c>
      <c r="EN133" s="455" t="str">
        <f t="shared" si="262"/>
        <v/>
      </c>
      <c r="EO133" s="455" t="str">
        <f t="shared" si="262"/>
        <v/>
      </c>
      <c r="EP133" s="455" t="str">
        <f t="shared" si="262"/>
        <v/>
      </c>
      <c r="EQ133" s="953" t="str">
        <f t="shared" si="262"/>
        <v/>
      </c>
      <c r="ER133" s="768" t="str">
        <f t="shared" si="262"/>
        <v/>
      </c>
      <c r="ES133" s="455" t="str">
        <f t="shared" si="262"/>
        <v/>
      </c>
      <c r="ET133" s="455" t="str">
        <f t="shared" si="262"/>
        <v/>
      </c>
      <c r="EU133" s="455" t="str">
        <f t="shared" si="262"/>
        <v/>
      </c>
      <c r="EV133" s="455" t="str">
        <f t="shared" si="262"/>
        <v/>
      </c>
      <c r="EW133" s="455" t="str">
        <f t="shared" si="262"/>
        <v/>
      </c>
      <c r="EX133" s="953" t="str">
        <f t="shared" si="262"/>
        <v/>
      </c>
      <c r="EY133" s="768" t="str">
        <f t="shared" si="262"/>
        <v/>
      </c>
      <c r="EZ133" s="455" t="str">
        <f t="shared" si="262"/>
        <v/>
      </c>
      <c r="FA133" s="455" t="str">
        <f t="shared" si="262"/>
        <v/>
      </c>
      <c r="FB133" s="455" t="str">
        <f t="shared" si="262"/>
        <v/>
      </c>
      <c r="FC133" s="455" t="str">
        <f t="shared" si="262"/>
        <v/>
      </c>
      <c r="FD133" s="455" t="str">
        <f t="shared" si="262"/>
        <v/>
      </c>
      <c r="FE133" s="953" t="str">
        <f t="shared" si="262"/>
        <v/>
      </c>
      <c r="FF133" s="768" t="str">
        <f t="shared" si="262"/>
        <v/>
      </c>
      <c r="FG133" s="455" t="str">
        <f t="shared" si="262"/>
        <v/>
      </c>
      <c r="FH133" s="455" t="str">
        <f t="shared" si="262"/>
        <v/>
      </c>
      <c r="FI133" s="455" t="str">
        <f t="shared" si="262"/>
        <v/>
      </c>
      <c r="FJ133" s="455" t="str">
        <f t="shared" si="262"/>
        <v/>
      </c>
      <c r="FK133" s="455" t="str">
        <f t="shared" si="262"/>
        <v/>
      </c>
      <c r="FL133" s="953" t="str">
        <f t="shared" si="262"/>
        <v/>
      </c>
      <c r="FM133" s="768" t="str">
        <f t="shared" si="262"/>
        <v/>
      </c>
      <c r="FN133" s="455" t="str">
        <f t="shared" si="262"/>
        <v/>
      </c>
      <c r="FO133" s="455" t="str">
        <f t="shared" si="262"/>
        <v/>
      </c>
      <c r="FP133" s="455" t="str">
        <f t="shared" si="262"/>
        <v/>
      </c>
      <c r="FQ133" s="455" t="str">
        <f t="shared" si="262"/>
        <v/>
      </c>
      <c r="FR133" s="455" t="str">
        <f t="shared" si="262"/>
        <v/>
      </c>
      <c r="FS133" s="953" t="str">
        <f t="shared" si="262"/>
        <v/>
      </c>
      <c r="FT133" s="768" t="str">
        <f t="shared" si="262"/>
        <v/>
      </c>
      <c r="FU133" s="455" t="str">
        <f t="shared" si="262"/>
        <v/>
      </c>
      <c r="FV133" s="455" t="str">
        <f t="shared" si="262"/>
        <v/>
      </c>
      <c r="FW133" s="455" t="str">
        <f t="shared" si="262"/>
        <v/>
      </c>
      <c r="FX133" s="455" t="str">
        <f t="shared" si="262"/>
        <v/>
      </c>
      <c r="FY133" s="455" t="str">
        <f t="shared" si="262"/>
        <v/>
      </c>
      <c r="FZ133" s="953" t="str">
        <f t="shared" si="262"/>
        <v/>
      </c>
      <c r="GA133" s="768" t="str">
        <f t="shared" si="262"/>
        <v/>
      </c>
      <c r="GB133" s="455" t="str">
        <f t="shared" si="262"/>
        <v/>
      </c>
      <c r="GC133" s="455" t="str">
        <f t="shared" si="262"/>
        <v/>
      </c>
      <c r="GD133" s="455" t="str">
        <f t="shared" si="262"/>
        <v/>
      </c>
      <c r="GE133" s="455" t="str">
        <f t="shared" si="262"/>
        <v/>
      </c>
      <c r="GF133" s="953" t="str">
        <f t="shared" si="262"/>
        <v/>
      </c>
      <c r="GG133" s="768" t="str">
        <f t="shared" si="262"/>
        <v/>
      </c>
      <c r="GH133" s="455" t="str">
        <f t="shared" si="262"/>
        <v/>
      </c>
      <c r="GI133" s="455" t="str">
        <f t="shared" si="262"/>
        <v/>
      </c>
      <c r="GJ133" s="455" t="str">
        <f t="shared" si="262"/>
        <v/>
      </c>
      <c r="GK133" s="455" t="str">
        <f t="shared" si="262"/>
        <v/>
      </c>
      <c r="GL133" s="455" t="str">
        <f t="shared" si="262"/>
        <v/>
      </c>
      <c r="GM133" s="455" t="str">
        <f t="shared" si="262"/>
        <v/>
      </c>
      <c r="GN133" s="954" t="str">
        <f t="shared" si="262"/>
        <v/>
      </c>
      <c r="GO133" s="768" t="str">
        <f t="shared" si="262"/>
        <v/>
      </c>
      <c r="GP133" s="455" t="str">
        <f t="shared" si="259"/>
        <v/>
      </c>
      <c r="GQ133" s="455" t="str">
        <f t="shared" si="259"/>
        <v/>
      </c>
      <c r="GR133" s="455" t="str">
        <f t="shared" si="259"/>
        <v/>
      </c>
      <c r="GS133" s="455" t="str">
        <f t="shared" si="259"/>
        <v/>
      </c>
      <c r="GT133" s="455" t="str">
        <f t="shared" si="259"/>
        <v/>
      </c>
      <c r="GU133" s="953" t="str">
        <f t="shared" si="259"/>
        <v/>
      </c>
      <c r="GV133" s="768" t="str">
        <f t="shared" si="259"/>
        <v/>
      </c>
      <c r="GW133" s="455" t="str">
        <f t="shared" si="259"/>
        <v/>
      </c>
      <c r="GX133" s="455" t="str">
        <f t="shared" si="259"/>
        <v/>
      </c>
      <c r="GY133" s="455" t="str">
        <f t="shared" si="259"/>
        <v/>
      </c>
      <c r="GZ133" s="455" t="str">
        <f t="shared" si="259"/>
        <v/>
      </c>
      <c r="HA133" s="455" t="str">
        <f t="shared" si="259"/>
        <v/>
      </c>
      <c r="HB133" s="953" t="str">
        <f t="shared" si="259"/>
        <v/>
      </c>
      <c r="HC133" s="768" t="str">
        <f t="shared" si="259"/>
        <v/>
      </c>
      <c r="HD133" s="455" t="str">
        <f t="shared" si="259"/>
        <v/>
      </c>
      <c r="HE133" s="455" t="str">
        <f t="shared" si="259"/>
        <v/>
      </c>
      <c r="HF133" s="455" t="str">
        <f t="shared" si="259"/>
        <v/>
      </c>
      <c r="HG133" s="455" t="str">
        <f t="shared" si="259"/>
        <v/>
      </c>
      <c r="HH133" s="455" t="str">
        <f t="shared" si="259"/>
        <v/>
      </c>
      <c r="HI133" s="953" t="str">
        <f t="shared" si="259"/>
        <v/>
      </c>
      <c r="HJ133" s="768" t="str">
        <f t="shared" si="259"/>
        <v/>
      </c>
      <c r="HK133" s="455" t="str">
        <f t="shared" si="259"/>
        <v/>
      </c>
      <c r="HL133" s="455" t="str">
        <f t="shared" si="259"/>
        <v/>
      </c>
      <c r="HM133" s="455" t="str">
        <f t="shared" si="259"/>
        <v/>
      </c>
      <c r="HN133" s="455" t="str">
        <f t="shared" si="259"/>
        <v/>
      </c>
      <c r="HO133" s="455" t="str">
        <f t="shared" si="259"/>
        <v/>
      </c>
      <c r="HP133" s="953" t="str">
        <f t="shared" si="259"/>
        <v/>
      </c>
      <c r="HQ133" s="768" t="str">
        <f t="shared" si="259"/>
        <v/>
      </c>
      <c r="HR133" s="455" t="str">
        <f t="shared" si="259"/>
        <v/>
      </c>
      <c r="HS133" s="455" t="str">
        <f t="shared" si="259"/>
        <v/>
      </c>
      <c r="HT133" s="455" t="str">
        <f t="shared" si="259"/>
        <v/>
      </c>
      <c r="HU133" s="455" t="str">
        <f t="shared" si="259"/>
        <v/>
      </c>
      <c r="HV133" s="455" t="str">
        <f t="shared" si="259"/>
        <v/>
      </c>
      <c r="HW133" s="953" t="str">
        <f t="shared" si="259"/>
        <v/>
      </c>
      <c r="HX133" s="768" t="str">
        <f t="shared" si="259"/>
        <v/>
      </c>
      <c r="HY133" s="455" t="str">
        <f t="shared" si="259"/>
        <v/>
      </c>
      <c r="HZ133" s="455" t="str">
        <f t="shared" si="259"/>
        <v/>
      </c>
      <c r="IA133" s="455" t="str">
        <f t="shared" si="259"/>
        <v/>
      </c>
      <c r="IB133" s="455" t="str">
        <f t="shared" si="259"/>
        <v/>
      </c>
      <c r="IC133" s="455" t="str">
        <f t="shared" si="259"/>
        <v/>
      </c>
      <c r="ID133" s="953" t="str">
        <f t="shared" si="259"/>
        <v/>
      </c>
      <c r="IE133" s="768" t="str">
        <f t="shared" si="259"/>
        <v/>
      </c>
      <c r="IF133" s="455" t="str">
        <f t="shared" si="259"/>
        <v/>
      </c>
      <c r="IG133" s="455" t="str">
        <f t="shared" si="259"/>
        <v/>
      </c>
      <c r="IH133" s="455" t="str">
        <f t="shared" si="259"/>
        <v/>
      </c>
      <c r="II133" s="455" t="str">
        <f t="shared" si="259"/>
        <v/>
      </c>
      <c r="IJ133" s="455" t="str">
        <f t="shared" si="259"/>
        <v/>
      </c>
      <c r="IK133" s="953" t="str">
        <f t="shared" si="259"/>
        <v/>
      </c>
      <c r="IL133" s="768" t="str">
        <f t="shared" si="259"/>
        <v/>
      </c>
      <c r="IM133" s="455" t="str">
        <f t="shared" si="259"/>
        <v/>
      </c>
      <c r="IN133" s="455" t="str">
        <f t="shared" si="259"/>
        <v/>
      </c>
      <c r="IO133" s="455" t="str">
        <f t="shared" si="259"/>
        <v/>
      </c>
      <c r="IP133" s="455" t="str">
        <f t="shared" si="259"/>
        <v/>
      </c>
      <c r="IQ133" s="455" t="str">
        <f t="shared" si="259"/>
        <v/>
      </c>
      <c r="IR133" s="953" t="str">
        <f t="shared" si="259"/>
        <v/>
      </c>
      <c r="IS133" s="768" t="str">
        <f t="shared" si="259"/>
        <v/>
      </c>
      <c r="IT133" s="455" t="str">
        <f t="shared" si="259"/>
        <v/>
      </c>
      <c r="IU133" s="455" t="str">
        <f t="shared" si="259"/>
        <v/>
      </c>
      <c r="IV133" s="455" t="str">
        <f t="shared" si="259"/>
        <v/>
      </c>
      <c r="IW133" s="455" t="str">
        <f t="shared" si="259"/>
        <v/>
      </c>
      <c r="IX133" s="455" t="str">
        <f t="shared" si="259"/>
        <v/>
      </c>
      <c r="IY133" s="954" t="str">
        <f t="shared" si="259"/>
        <v/>
      </c>
      <c r="IZ133" s="768" t="str">
        <f t="shared" si="259"/>
        <v/>
      </c>
      <c r="JA133" s="455" t="str">
        <f t="shared" si="237"/>
        <v/>
      </c>
      <c r="JB133" s="455" t="str">
        <f t="shared" si="263"/>
        <v/>
      </c>
      <c r="JC133" s="455" t="str">
        <f t="shared" si="263"/>
        <v/>
      </c>
      <c r="JD133" s="455" t="str">
        <f t="shared" si="263"/>
        <v/>
      </c>
      <c r="JE133" s="455" t="str">
        <f t="shared" si="263"/>
        <v/>
      </c>
      <c r="JF133" s="953" t="str">
        <f t="shared" si="263"/>
        <v/>
      </c>
      <c r="JG133" s="768" t="str">
        <f t="shared" si="263"/>
        <v/>
      </c>
      <c r="JH133" s="455" t="str">
        <f t="shared" si="263"/>
        <v/>
      </c>
      <c r="JI133" s="455" t="str">
        <f t="shared" si="263"/>
        <v/>
      </c>
      <c r="JJ133" s="455" t="str">
        <f t="shared" si="263"/>
        <v/>
      </c>
      <c r="JK133" s="455" t="str">
        <f t="shared" si="263"/>
        <v/>
      </c>
      <c r="JL133" s="455" t="str">
        <f t="shared" si="263"/>
        <v/>
      </c>
      <c r="JM133" s="953" t="str">
        <f t="shared" si="263"/>
        <v/>
      </c>
      <c r="JN133" s="768" t="str">
        <f t="shared" si="263"/>
        <v/>
      </c>
      <c r="JO133" s="455" t="str">
        <f t="shared" si="263"/>
        <v/>
      </c>
      <c r="JP133" s="455" t="str">
        <f t="shared" si="263"/>
        <v/>
      </c>
      <c r="JQ133" s="455" t="str">
        <f t="shared" si="263"/>
        <v/>
      </c>
      <c r="JR133" s="455" t="str">
        <f t="shared" si="263"/>
        <v/>
      </c>
      <c r="JS133" s="455" t="str">
        <f t="shared" si="263"/>
        <v/>
      </c>
      <c r="JT133" s="953" t="str">
        <f t="shared" si="263"/>
        <v/>
      </c>
      <c r="JU133" s="768" t="str">
        <f t="shared" si="263"/>
        <v/>
      </c>
      <c r="JV133" s="455" t="str">
        <f t="shared" si="263"/>
        <v/>
      </c>
      <c r="JW133" s="455" t="str">
        <f t="shared" si="263"/>
        <v/>
      </c>
      <c r="JX133" s="455" t="str">
        <f t="shared" si="263"/>
        <v/>
      </c>
      <c r="JY133" s="455" t="str">
        <f t="shared" si="263"/>
        <v/>
      </c>
      <c r="JZ133" s="455" t="str">
        <f t="shared" si="263"/>
        <v/>
      </c>
      <c r="KA133" s="953" t="str">
        <f t="shared" si="263"/>
        <v/>
      </c>
      <c r="KB133" s="768" t="str">
        <f t="shared" si="263"/>
        <v/>
      </c>
      <c r="KC133" s="455" t="str">
        <f t="shared" si="263"/>
        <v/>
      </c>
      <c r="KD133" s="455" t="str">
        <f t="shared" si="263"/>
        <v/>
      </c>
      <c r="KE133" s="455" t="str">
        <f t="shared" si="263"/>
        <v/>
      </c>
      <c r="KF133" s="455" t="str">
        <f t="shared" si="263"/>
        <v/>
      </c>
      <c r="KG133" s="455" t="str">
        <f t="shared" si="263"/>
        <v/>
      </c>
      <c r="KH133" s="953" t="str">
        <f t="shared" si="263"/>
        <v/>
      </c>
      <c r="KI133" s="768" t="str">
        <f t="shared" si="263"/>
        <v/>
      </c>
      <c r="KJ133" s="455" t="str">
        <f t="shared" si="263"/>
        <v/>
      </c>
      <c r="KK133" s="455" t="str">
        <f t="shared" si="263"/>
        <v/>
      </c>
      <c r="KL133" s="455" t="str">
        <f t="shared" si="263"/>
        <v/>
      </c>
      <c r="KM133" s="455" t="str">
        <f t="shared" si="263"/>
        <v/>
      </c>
      <c r="KN133" s="455" t="str">
        <f t="shared" si="263"/>
        <v/>
      </c>
      <c r="KO133" s="953" t="str">
        <f t="shared" si="263"/>
        <v/>
      </c>
      <c r="KP133" s="768" t="str">
        <f t="shared" si="263"/>
        <v/>
      </c>
      <c r="KQ133" s="455" t="str">
        <f t="shared" si="263"/>
        <v/>
      </c>
      <c r="KR133" s="455" t="str">
        <f t="shared" si="263"/>
        <v/>
      </c>
      <c r="KS133" s="455" t="str">
        <f t="shared" si="263"/>
        <v/>
      </c>
      <c r="KT133" s="455" t="str">
        <f t="shared" si="263"/>
        <v/>
      </c>
      <c r="KU133" s="455" t="str">
        <f t="shared" si="263"/>
        <v/>
      </c>
      <c r="KV133" s="953" t="str">
        <f t="shared" si="263"/>
        <v/>
      </c>
      <c r="KW133" s="768" t="str">
        <f t="shared" si="263"/>
        <v/>
      </c>
      <c r="KX133" s="455" t="str">
        <f t="shared" si="263"/>
        <v/>
      </c>
      <c r="KY133" s="455" t="str">
        <f t="shared" si="263"/>
        <v/>
      </c>
      <c r="KZ133" s="455" t="str">
        <f t="shared" si="263"/>
        <v/>
      </c>
      <c r="LA133" s="455" t="str">
        <f t="shared" si="263"/>
        <v/>
      </c>
      <c r="LB133" s="455" t="str">
        <f t="shared" si="263"/>
        <v/>
      </c>
      <c r="LC133" s="954" t="str">
        <f t="shared" si="263"/>
        <v/>
      </c>
      <c r="LD133" s="768" t="str">
        <f t="shared" si="263"/>
        <v/>
      </c>
      <c r="LE133" s="455" t="str">
        <f t="shared" si="263"/>
        <v/>
      </c>
      <c r="LF133" s="455" t="str">
        <f t="shared" si="263"/>
        <v/>
      </c>
      <c r="LG133" s="455" t="str">
        <f t="shared" si="263"/>
        <v/>
      </c>
      <c r="LH133" s="455" t="str">
        <f t="shared" si="263"/>
        <v/>
      </c>
      <c r="LI133" s="455" t="str">
        <f t="shared" si="263"/>
        <v/>
      </c>
      <c r="LJ133" s="953" t="str">
        <f t="shared" si="263"/>
        <v/>
      </c>
      <c r="LK133" s="768" t="str">
        <f t="shared" si="263"/>
        <v/>
      </c>
      <c r="LL133" s="455" t="str">
        <f t="shared" si="263"/>
        <v/>
      </c>
      <c r="LM133" s="455" t="str">
        <f t="shared" si="263"/>
        <v/>
      </c>
      <c r="LN133" s="455" t="str">
        <f t="shared" si="260"/>
        <v/>
      </c>
      <c r="LO133" s="455" t="str">
        <f t="shared" si="260"/>
        <v/>
      </c>
      <c r="LP133" s="455" t="str">
        <f t="shared" si="260"/>
        <v/>
      </c>
      <c r="LQ133" s="953" t="str">
        <f t="shared" si="260"/>
        <v/>
      </c>
      <c r="LR133" s="768" t="str">
        <f t="shared" si="260"/>
        <v/>
      </c>
      <c r="LS133" s="455" t="str">
        <f t="shared" si="260"/>
        <v/>
      </c>
      <c r="LT133" s="455" t="str">
        <f t="shared" si="260"/>
        <v/>
      </c>
      <c r="LU133" s="455" t="str">
        <f t="shared" si="260"/>
        <v/>
      </c>
      <c r="LV133" s="455" t="str">
        <f t="shared" si="260"/>
        <v/>
      </c>
      <c r="LW133" s="455" t="str">
        <f t="shared" si="260"/>
        <v/>
      </c>
      <c r="LX133" s="953" t="str">
        <f t="shared" si="260"/>
        <v/>
      </c>
      <c r="LY133" s="768" t="str">
        <f t="shared" si="260"/>
        <v/>
      </c>
      <c r="LZ133" s="455" t="str">
        <f t="shared" si="260"/>
        <v/>
      </c>
      <c r="MA133" s="455" t="str">
        <f t="shared" si="260"/>
        <v/>
      </c>
      <c r="MB133" s="455" t="str">
        <f t="shared" si="260"/>
        <v/>
      </c>
      <c r="MC133" s="455" t="str">
        <f t="shared" si="260"/>
        <v/>
      </c>
      <c r="MD133" s="455" t="str">
        <f t="shared" si="260"/>
        <v/>
      </c>
      <c r="ME133" s="953" t="str">
        <f t="shared" si="260"/>
        <v/>
      </c>
      <c r="MF133" s="768" t="str">
        <f t="shared" si="260"/>
        <v/>
      </c>
      <c r="MG133" s="455" t="str">
        <f t="shared" si="260"/>
        <v/>
      </c>
      <c r="MH133" s="455" t="str">
        <f t="shared" si="260"/>
        <v/>
      </c>
      <c r="MI133" s="455" t="str">
        <f t="shared" si="260"/>
        <v/>
      </c>
      <c r="MJ133" s="455" t="str">
        <f t="shared" si="260"/>
        <v/>
      </c>
      <c r="MK133" s="455" t="str">
        <f t="shared" si="260"/>
        <v/>
      </c>
      <c r="ML133" s="953" t="str">
        <f t="shared" si="260"/>
        <v/>
      </c>
      <c r="MM133" s="768" t="str">
        <f t="shared" si="260"/>
        <v/>
      </c>
      <c r="MN133" s="455" t="str">
        <f t="shared" si="260"/>
        <v/>
      </c>
      <c r="MO133" s="455" t="str">
        <f t="shared" si="260"/>
        <v/>
      </c>
      <c r="MP133" s="455" t="str">
        <f t="shared" si="260"/>
        <v/>
      </c>
      <c r="MQ133" s="455" t="str">
        <f t="shared" si="260"/>
        <v/>
      </c>
      <c r="MR133" s="455" t="str">
        <f t="shared" si="260"/>
        <v/>
      </c>
      <c r="MS133" s="953" t="str">
        <f t="shared" si="260"/>
        <v/>
      </c>
      <c r="MT133" s="768" t="str">
        <f t="shared" si="260"/>
        <v/>
      </c>
      <c r="MU133" s="455" t="str">
        <f t="shared" si="260"/>
        <v/>
      </c>
      <c r="MV133" s="455" t="str">
        <f t="shared" si="260"/>
        <v/>
      </c>
      <c r="MW133" s="455" t="str">
        <f t="shared" si="260"/>
        <v/>
      </c>
      <c r="MX133" s="455" t="str">
        <f t="shared" si="260"/>
        <v/>
      </c>
      <c r="MY133" s="455" t="str">
        <f t="shared" si="260"/>
        <v/>
      </c>
      <c r="MZ133" s="953" t="str">
        <f t="shared" si="260"/>
        <v/>
      </c>
      <c r="NA133" s="768" t="str">
        <f t="shared" si="260"/>
        <v/>
      </c>
      <c r="NB133" s="455" t="str">
        <f t="shared" si="260"/>
        <v/>
      </c>
      <c r="NC133" s="455" t="str">
        <f t="shared" si="260"/>
        <v/>
      </c>
      <c r="ND133" s="455" t="str">
        <f t="shared" si="260"/>
        <v/>
      </c>
      <c r="NE133" s="455" t="str">
        <f t="shared" si="260"/>
        <v/>
      </c>
      <c r="NF133" s="455" t="str">
        <f t="shared" si="260"/>
        <v/>
      </c>
      <c r="NG133" s="954" t="str">
        <f t="shared" si="260"/>
        <v/>
      </c>
      <c r="NH133" s="768" t="str">
        <f t="shared" si="260"/>
        <v/>
      </c>
      <c r="NI133" s="455" t="str">
        <f t="shared" si="260"/>
        <v/>
      </c>
      <c r="NJ133" s="455" t="str">
        <f t="shared" si="260"/>
        <v/>
      </c>
      <c r="NK133" s="455" t="str">
        <f t="shared" si="260"/>
        <v/>
      </c>
      <c r="NL133" s="455" t="str">
        <f t="shared" si="260"/>
        <v/>
      </c>
      <c r="NM133" s="455" t="str">
        <f t="shared" si="260"/>
        <v/>
      </c>
      <c r="NN133" s="953" t="str">
        <f t="shared" si="260"/>
        <v/>
      </c>
      <c r="NO133" s="83"/>
      <c r="NP133" s="83"/>
      <c r="NQ133" s="83"/>
      <c r="NR133" s="83"/>
      <c r="NS133" s="83"/>
      <c r="NT133" s="83"/>
      <c r="NU133" s="83"/>
      <c r="NV133" s="83"/>
      <c r="NW133" s="83"/>
      <c r="NX133" s="83"/>
      <c r="NY133" s="83"/>
      <c r="NZ133" s="83"/>
      <c r="OA133" s="83"/>
      <c r="OB133" s="83"/>
      <c r="OC133" s="83"/>
      <c r="OD133" s="83"/>
      <c r="OE133" s="83"/>
      <c r="OF133" s="83"/>
      <c r="OG133" s="83"/>
      <c r="OH133" s="83"/>
      <c r="OI133" s="83"/>
      <c r="OJ133" s="83"/>
      <c r="OK133" s="83"/>
      <c r="OL133" s="83"/>
      <c r="OM133" s="83"/>
      <c r="ON133" s="83"/>
      <c r="OO133" s="83"/>
      <c r="OP133" s="83"/>
      <c r="OQ133" s="83"/>
      <c r="OR133" s="83"/>
      <c r="OS133" s="83"/>
      <c r="OT133" s="83"/>
      <c r="OU133" s="83"/>
      <c r="OV133" s="83"/>
      <c r="OW133" s="83"/>
      <c r="OX133" s="83"/>
      <c r="OY133" s="83"/>
      <c r="OZ133" s="83"/>
      <c r="PA133" s="83"/>
      <c r="PB133" s="83"/>
      <c r="PC133" s="83"/>
      <c r="PD133" s="83"/>
      <c r="PE133" s="83"/>
      <c r="PF133" s="83"/>
      <c r="PG133" s="83"/>
      <c r="PH133" s="83"/>
      <c r="PI133" s="83"/>
      <c r="PJ133" s="83"/>
      <c r="PK133" s="83"/>
      <c r="PL133" s="83"/>
      <c r="PM133" s="83"/>
      <c r="PN133" s="83"/>
      <c r="PO133" s="83"/>
      <c r="PP133" s="83"/>
      <c r="PQ133" s="83"/>
      <c r="PR133" s="83"/>
      <c r="PS133" s="83"/>
      <c r="PT133" s="83"/>
      <c r="PU133" s="83"/>
      <c r="PV133" s="83"/>
      <c r="PW133" s="83"/>
      <c r="PX133" s="83"/>
      <c r="PY133" s="83"/>
      <c r="PZ133" s="83"/>
      <c r="QA133" s="83"/>
      <c r="QB133" s="83"/>
      <c r="QC133" s="83"/>
      <c r="QD133" s="83"/>
      <c r="QE133" s="83"/>
      <c r="QF133" s="83"/>
      <c r="QG133" s="83"/>
      <c r="QH133" s="83"/>
      <c r="QI133" s="83"/>
      <c r="QJ133" s="83"/>
      <c r="QK133" s="83"/>
      <c r="QL133" s="83"/>
      <c r="QM133" s="83"/>
      <c r="QN133" s="83"/>
      <c r="QO133" s="83"/>
      <c r="QP133" s="83"/>
      <c r="QQ133" s="83"/>
      <c r="QR133" s="83"/>
      <c r="QS133" s="83"/>
      <c r="QT133" s="83"/>
      <c r="QU133" s="83"/>
      <c r="QV133" s="83"/>
      <c r="QW133" s="83"/>
      <c r="QX133" s="83"/>
      <c r="QY133" s="83"/>
      <c r="QZ133" s="83"/>
      <c r="RA133" s="83"/>
      <c r="RB133" s="83"/>
      <c r="RC133" s="83"/>
      <c r="RD133" s="83"/>
      <c r="RE133" s="83"/>
      <c r="RF133" s="83"/>
      <c r="RG133" s="83"/>
      <c r="RH133" s="83"/>
      <c r="RI133" s="83"/>
      <c r="RJ133" s="83"/>
      <c r="RK133" s="83"/>
      <c r="RL133" s="83"/>
      <c r="RM133" s="83"/>
      <c r="RN133" s="83"/>
      <c r="RO133" s="83"/>
      <c r="RP133" s="83"/>
      <c r="RQ133" s="83"/>
      <c r="RR133" s="83"/>
      <c r="RS133" s="83"/>
      <c r="RT133" s="83"/>
      <c r="RU133" s="83"/>
      <c r="RV133" s="83"/>
      <c r="RW133" s="83"/>
      <c r="RX133" s="83"/>
      <c r="RY133" s="83"/>
      <c r="RZ133" s="83"/>
      <c r="SA133" s="83"/>
      <c r="SB133" s="83"/>
      <c r="SC133" s="83"/>
      <c r="SD133" s="83"/>
      <c r="SE133" s="83"/>
      <c r="SF133" s="83"/>
      <c r="SG133" s="83"/>
      <c r="SH133" s="83"/>
      <c r="SI133" s="83"/>
      <c r="SJ133" s="83"/>
      <c r="SK133" s="83"/>
      <c r="SL133" s="83"/>
      <c r="SM133" s="83"/>
      <c r="SN133" s="83"/>
      <c r="SO133" s="83"/>
      <c r="SP133" s="83"/>
      <c r="SQ133" s="83"/>
      <c r="SR133" s="83"/>
      <c r="SS133" s="83"/>
      <c r="ST133" s="83"/>
      <c r="SU133" s="83"/>
      <c r="SV133" s="83"/>
      <c r="SW133" s="83"/>
      <c r="SX133" s="83"/>
      <c r="SY133" s="83"/>
      <c r="SZ133" s="83"/>
      <c r="TA133" s="83"/>
      <c r="TB133" s="83"/>
      <c r="TC133" s="83"/>
      <c r="TD133" s="83"/>
      <c r="TE133" s="83"/>
      <c r="TF133" s="83"/>
      <c r="TG133" s="83"/>
      <c r="TH133" s="83"/>
      <c r="TI133" s="83"/>
      <c r="TJ133" s="83"/>
      <c r="TK133" s="83"/>
      <c r="TL133" s="83"/>
      <c r="TM133" s="83"/>
      <c r="TN133" s="83"/>
      <c r="TO133" s="83"/>
      <c r="TP133" s="83"/>
      <c r="TQ133" s="83"/>
      <c r="TR133" s="83"/>
      <c r="TS133" s="83"/>
      <c r="TT133" s="83"/>
      <c r="TU133" s="83"/>
      <c r="TV133" s="83"/>
      <c r="TW133" s="83"/>
      <c r="TX133" s="83"/>
      <c r="TY133" s="83"/>
      <c r="TZ133" s="83"/>
      <c r="UA133" s="83"/>
      <c r="UB133" s="83"/>
      <c r="UC133" s="83"/>
      <c r="UD133" s="83"/>
      <c r="UE133" s="83"/>
      <c r="UF133" s="83"/>
      <c r="UG133" s="83"/>
      <c r="UH133" s="83"/>
      <c r="UI133" s="83"/>
      <c r="UJ133" s="83"/>
      <c r="UK133" s="83"/>
      <c r="UL133" s="83"/>
      <c r="UM133" s="83"/>
      <c r="UN133" s="83"/>
      <c r="UO133" s="83"/>
      <c r="UP133" s="83"/>
      <c r="UQ133" s="83"/>
    </row>
    <row r="134" spans="1:564" s="1" customFormat="1" hidden="1" x14ac:dyDescent="0.2">
      <c r="A134" s="938">
        <f>alapadatok!A115</f>
        <v>19</v>
      </c>
      <c r="B134" s="678" t="str">
        <f>IF(alapadatok!C115="","",alapadatok!C115)</f>
        <v/>
      </c>
      <c r="C134" s="584" t="str">
        <f>IF(alapadatok!B115="","",alapadatok!B115)</f>
        <v/>
      </c>
      <c r="D134" s="584" t="str">
        <f>IF(alapadatok!D115="","",alapadatok!D115)</f>
        <v/>
      </c>
      <c r="E134" s="948" t="str">
        <f>IF(alapadatok!K115="","",alapadatok!K115)</f>
        <v/>
      </c>
      <c r="F134" s="952" t="str">
        <f t="shared" si="261"/>
        <v/>
      </c>
      <c r="G134" s="953" t="str">
        <f t="shared" si="261"/>
        <v/>
      </c>
      <c r="H134" s="768" t="str">
        <f t="shared" si="261"/>
        <v/>
      </c>
      <c r="I134" s="455" t="str">
        <f t="shared" si="261"/>
        <v/>
      </c>
      <c r="J134" s="455" t="str">
        <f t="shared" si="261"/>
        <v/>
      </c>
      <c r="K134" s="455" t="str">
        <f t="shared" si="261"/>
        <v/>
      </c>
      <c r="L134" s="455" t="str">
        <f t="shared" si="261"/>
        <v/>
      </c>
      <c r="M134" s="455" t="str">
        <f t="shared" si="261"/>
        <v/>
      </c>
      <c r="N134" s="953" t="str">
        <f t="shared" si="261"/>
        <v/>
      </c>
      <c r="O134" s="768" t="str">
        <f t="shared" si="261"/>
        <v/>
      </c>
      <c r="P134" s="455" t="str">
        <f t="shared" si="261"/>
        <v/>
      </c>
      <c r="Q134" s="455" t="str">
        <f t="shared" si="261"/>
        <v/>
      </c>
      <c r="R134" s="455" t="str">
        <f t="shared" si="261"/>
        <v/>
      </c>
      <c r="S134" s="455" t="str">
        <f t="shared" si="261"/>
        <v/>
      </c>
      <c r="T134" s="455" t="str">
        <f t="shared" si="261"/>
        <v/>
      </c>
      <c r="U134" s="953" t="str">
        <f t="shared" si="261"/>
        <v/>
      </c>
      <c r="V134" s="768" t="str">
        <f t="shared" si="261"/>
        <v/>
      </c>
      <c r="W134" s="455" t="str">
        <f t="shared" si="261"/>
        <v/>
      </c>
      <c r="X134" s="455" t="str">
        <f t="shared" si="261"/>
        <v/>
      </c>
      <c r="Y134" s="455" t="str">
        <f t="shared" si="261"/>
        <v/>
      </c>
      <c r="Z134" s="455" t="str">
        <f t="shared" si="261"/>
        <v/>
      </c>
      <c r="AA134" s="455" t="str">
        <f t="shared" si="261"/>
        <v/>
      </c>
      <c r="AB134" s="953" t="str">
        <f t="shared" si="261"/>
        <v/>
      </c>
      <c r="AC134" s="768" t="str">
        <f t="shared" si="261"/>
        <v/>
      </c>
      <c r="AD134" s="455" t="str">
        <f t="shared" si="261"/>
        <v/>
      </c>
      <c r="AE134" s="455" t="str">
        <f t="shared" si="261"/>
        <v/>
      </c>
      <c r="AF134" s="455" t="str">
        <f t="shared" si="261"/>
        <v/>
      </c>
      <c r="AG134" s="455" t="str">
        <f t="shared" si="261"/>
        <v/>
      </c>
      <c r="AH134" s="455" t="str">
        <f t="shared" si="261"/>
        <v/>
      </c>
      <c r="AI134" s="953" t="str">
        <f t="shared" si="261"/>
        <v/>
      </c>
      <c r="AJ134" s="768" t="str">
        <f t="shared" si="261"/>
        <v/>
      </c>
      <c r="AK134" s="455" t="str">
        <f t="shared" si="261"/>
        <v/>
      </c>
      <c r="AL134" s="455" t="str">
        <f t="shared" si="261"/>
        <v/>
      </c>
      <c r="AM134" s="455" t="str">
        <f t="shared" si="261"/>
        <v/>
      </c>
      <c r="AN134" s="455" t="str">
        <f t="shared" si="261"/>
        <v/>
      </c>
      <c r="AO134" s="455" t="str">
        <f t="shared" si="261"/>
        <v/>
      </c>
      <c r="AP134" s="953" t="str">
        <f t="shared" si="261"/>
        <v/>
      </c>
      <c r="AQ134" s="768" t="str">
        <f t="shared" si="261"/>
        <v/>
      </c>
      <c r="AR134" s="455" t="str">
        <f t="shared" si="261"/>
        <v/>
      </c>
      <c r="AS134" s="455" t="str">
        <f t="shared" si="261"/>
        <v/>
      </c>
      <c r="AT134" s="455" t="str">
        <f t="shared" si="261"/>
        <v/>
      </c>
      <c r="AU134" s="455" t="str">
        <f t="shared" si="261"/>
        <v/>
      </c>
      <c r="AV134" s="455" t="str">
        <f t="shared" si="261"/>
        <v/>
      </c>
      <c r="AW134" s="953" t="str">
        <f t="shared" si="261"/>
        <v/>
      </c>
      <c r="AX134" s="768" t="str">
        <f t="shared" si="261"/>
        <v/>
      </c>
      <c r="AY134" s="455" t="str">
        <f t="shared" si="261"/>
        <v/>
      </c>
      <c r="AZ134" s="455" t="str">
        <f t="shared" si="261"/>
        <v/>
      </c>
      <c r="BA134" s="455" t="str">
        <f t="shared" si="261"/>
        <v/>
      </c>
      <c r="BB134" s="455" t="str">
        <f t="shared" si="261"/>
        <v/>
      </c>
      <c r="BC134" s="455" t="str">
        <f t="shared" si="261"/>
        <v/>
      </c>
      <c r="BD134" s="953" t="str">
        <f t="shared" si="261"/>
        <v/>
      </c>
      <c r="BE134" s="768" t="str">
        <f t="shared" si="261"/>
        <v/>
      </c>
      <c r="BF134" s="455" t="str">
        <f t="shared" si="261"/>
        <v/>
      </c>
      <c r="BG134" s="455" t="str">
        <f t="shared" si="261"/>
        <v/>
      </c>
      <c r="BH134" s="455" t="str">
        <f t="shared" si="261"/>
        <v/>
      </c>
      <c r="BI134" s="455" t="str">
        <f t="shared" si="261"/>
        <v/>
      </c>
      <c r="BJ134" s="455" t="str">
        <f t="shared" si="261"/>
        <v/>
      </c>
      <c r="BK134" s="953" t="str">
        <f t="shared" si="261"/>
        <v/>
      </c>
      <c r="BL134" s="768" t="str">
        <f t="shared" si="261"/>
        <v/>
      </c>
      <c r="BM134" s="455" t="str">
        <f t="shared" si="261"/>
        <v/>
      </c>
      <c r="BN134" s="455" t="str">
        <f t="shared" si="261"/>
        <v/>
      </c>
      <c r="BO134" s="455" t="str">
        <f t="shared" si="261"/>
        <v/>
      </c>
      <c r="BP134" s="455" t="str">
        <f t="shared" si="261"/>
        <v/>
      </c>
      <c r="BQ134" s="455" t="str">
        <f t="shared" si="261"/>
        <v/>
      </c>
      <c r="BR134" s="953" t="str">
        <f t="shared" si="258"/>
        <v/>
      </c>
      <c r="BS134" s="768" t="str">
        <f t="shared" si="258"/>
        <v/>
      </c>
      <c r="BT134" s="455" t="str">
        <f t="shared" si="258"/>
        <v/>
      </c>
      <c r="BU134" s="455" t="str">
        <f t="shared" si="258"/>
        <v/>
      </c>
      <c r="BV134" s="455" t="str">
        <f t="shared" si="258"/>
        <v/>
      </c>
      <c r="BW134" s="455" t="str">
        <f t="shared" si="258"/>
        <v/>
      </c>
      <c r="BX134" s="455" t="str">
        <f t="shared" si="258"/>
        <v/>
      </c>
      <c r="BY134" s="953" t="str">
        <f t="shared" si="258"/>
        <v/>
      </c>
      <c r="BZ134" s="768" t="str">
        <f t="shared" si="258"/>
        <v/>
      </c>
      <c r="CA134" s="455" t="str">
        <f t="shared" si="258"/>
        <v/>
      </c>
      <c r="CB134" s="455" t="str">
        <f t="shared" si="258"/>
        <v/>
      </c>
      <c r="CC134" s="455" t="str">
        <f t="shared" si="258"/>
        <v/>
      </c>
      <c r="CD134" s="455" t="str">
        <f t="shared" si="258"/>
        <v/>
      </c>
      <c r="CE134" s="455" t="str">
        <f t="shared" si="258"/>
        <v/>
      </c>
      <c r="CF134" s="953" t="str">
        <f t="shared" si="258"/>
        <v/>
      </c>
      <c r="CG134" s="768" t="str">
        <f t="shared" si="258"/>
        <v/>
      </c>
      <c r="CH134" s="455" t="str">
        <f t="shared" si="258"/>
        <v/>
      </c>
      <c r="CI134" s="455" t="str">
        <f t="shared" si="258"/>
        <v/>
      </c>
      <c r="CJ134" s="455" t="str">
        <f t="shared" si="258"/>
        <v/>
      </c>
      <c r="CK134" s="455" t="str">
        <f t="shared" si="258"/>
        <v/>
      </c>
      <c r="CL134" s="455" t="str">
        <f t="shared" si="258"/>
        <v/>
      </c>
      <c r="CM134" s="953" t="str">
        <f t="shared" si="258"/>
        <v/>
      </c>
      <c r="CN134" s="768" t="str">
        <f t="shared" si="258"/>
        <v/>
      </c>
      <c r="CO134" s="455" t="str">
        <f t="shared" si="258"/>
        <v/>
      </c>
      <c r="CP134" s="455" t="str">
        <f t="shared" si="258"/>
        <v/>
      </c>
      <c r="CQ134" s="455" t="str">
        <f t="shared" si="258"/>
        <v/>
      </c>
      <c r="CR134" s="455" t="str">
        <f t="shared" si="258"/>
        <v/>
      </c>
      <c r="CS134" s="455" t="str">
        <f t="shared" si="258"/>
        <v/>
      </c>
      <c r="CT134" s="953" t="str">
        <f t="shared" si="258"/>
        <v/>
      </c>
      <c r="CU134" s="952" t="str">
        <f t="shared" si="258"/>
        <v/>
      </c>
      <c r="CV134" s="455" t="str">
        <f t="shared" si="258"/>
        <v/>
      </c>
      <c r="CW134" s="455" t="str">
        <f t="shared" si="258"/>
        <v/>
      </c>
      <c r="CX134" s="455" t="str">
        <f t="shared" si="258"/>
        <v/>
      </c>
      <c r="CY134" s="455" t="str">
        <f t="shared" si="258"/>
        <v/>
      </c>
      <c r="CZ134" s="455" t="str">
        <f t="shared" si="258"/>
        <v/>
      </c>
      <c r="DA134" s="953" t="str">
        <f t="shared" si="258"/>
        <v/>
      </c>
      <c r="DB134" s="768" t="str">
        <f t="shared" si="258"/>
        <v/>
      </c>
      <c r="DC134" s="455" t="str">
        <f t="shared" si="258"/>
        <v/>
      </c>
      <c r="DD134" s="455" t="str">
        <f t="shared" si="258"/>
        <v/>
      </c>
      <c r="DE134" s="455" t="str">
        <f t="shared" si="258"/>
        <v/>
      </c>
      <c r="DF134" s="455" t="str">
        <f t="shared" si="258"/>
        <v/>
      </c>
      <c r="DG134" s="455" t="str">
        <f t="shared" si="258"/>
        <v/>
      </c>
      <c r="DH134" s="953" t="str">
        <f t="shared" si="258"/>
        <v/>
      </c>
      <c r="DI134" s="768" t="str">
        <f t="shared" si="258"/>
        <v/>
      </c>
      <c r="DJ134" s="455" t="str">
        <f t="shared" si="258"/>
        <v/>
      </c>
      <c r="DK134" s="455" t="str">
        <f t="shared" si="258"/>
        <v/>
      </c>
      <c r="DL134" s="455" t="str">
        <f t="shared" si="258"/>
        <v/>
      </c>
      <c r="DM134" s="455" t="str">
        <f t="shared" si="258"/>
        <v/>
      </c>
      <c r="DN134" s="455" t="str">
        <f t="shared" si="258"/>
        <v/>
      </c>
      <c r="DO134" s="953" t="str">
        <f t="shared" si="258"/>
        <v/>
      </c>
      <c r="DP134" s="768" t="str">
        <f t="shared" si="258"/>
        <v/>
      </c>
      <c r="DQ134" s="455" t="str">
        <f t="shared" si="258"/>
        <v/>
      </c>
      <c r="DR134" s="455" t="str">
        <f t="shared" si="258"/>
        <v/>
      </c>
      <c r="DS134" s="455" t="str">
        <f t="shared" si="258"/>
        <v/>
      </c>
      <c r="DT134" s="455" t="str">
        <f t="shared" si="258"/>
        <v/>
      </c>
      <c r="DU134" s="455" t="str">
        <f t="shared" si="258"/>
        <v/>
      </c>
      <c r="DV134" s="953" t="str">
        <f t="shared" si="258"/>
        <v/>
      </c>
      <c r="DW134" s="768" t="str">
        <f t="shared" si="258"/>
        <v/>
      </c>
      <c r="DX134" s="455" t="str">
        <f t="shared" si="258"/>
        <v/>
      </c>
      <c r="DY134" s="455" t="str">
        <f t="shared" si="258"/>
        <v/>
      </c>
      <c r="DZ134" s="455" t="str">
        <f t="shared" si="258"/>
        <v/>
      </c>
      <c r="EA134" s="455" t="str">
        <f t="shared" si="258"/>
        <v/>
      </c>
      <c r="EB134" s="455" t="str">
        <f t="shared" si="258"/>
        <v/>
      </c>
      <c r="EC134" s="954" t="str">
        <f t="shared" si="235"/>
        <v/>
      </c>
      <c r="ED134" s="768" t="str">
        <f t="shared" si="262"/>
        <v/>
      </c>
      <c r="EE134" s="455" t="str">
        <f t="shared" si="262"/>
        <v/>
      </c>
      <c r="EF134" s="455" t="str">
        <f t="shared" si="262"/>
        <v/>
      </c>
      <c r="EG134" s="455" t="str">
        <f t="shared" si="262"/>
        <v/>
      </c>
      <c r="EH134" s="455" t="str">
        <f t="shared" si="262"/>
        <v/>
      </c>
      <c r="EI134" s="455" t="str">
        <f t="shared" si="262"/>
        <v/>
      </c>
      <c r="EJ134" s="953" t="str">
        <f t="shared" si="262"/>
        <v/>
      </c>
      <c r="EK134" s="768" t="str">
        <f t="shared" si="262"/>
        <v/>
      </c>
      <c r="EL134" s="455" t="str">
        <f t="shared" si="262"/>
        <v/>
      </c>
      <c r="EM134" s="455" t="str">
        <f t="shared" si="262"/>
        <v/>
      </c>
      <c r="EN134" s="455" t="str">
        <f t="shared" si="262"/>
        <v/>
      </c>
      <c r="EO134" s="455" t="str">
        <f t="shared" si="262"/>
        <v/>
      </c>
      <c r="EP134" s="455" t="str">
        <f t="shared" si="262"/>
        <v/>
      </c>
      <c r="EQ134" s="953" t="str">
        <f t="shared" si="262"/>
        <v/>
      </c>
      <c r="ER134" s="768" t="str">
        <f t="shared" si="262"/>
        <v/>
      </c>
      <c r="ES134" s="455" t="str">
        <f t="shared" si="262"/>
        <v/>
      </c>
      <c r="ET134" s="455" t="str">
        <f t="shared" si="262"/>
        <v/>
      </c>
      <c r="EU134" s="455" t="str">
        <f t="shared" si="262"/>
        <v/>
      </c>
      <c r="EV134" s="455" t="str">
        <f t="shared" si="262"/>
        <v/>
      </c>
      <c r="EW134" s="455" t="str">
        <f t="shared" si="262"/>
        <v/>
      </c>
      <c r="EX134" s="953" t="str">
        <f t="shared" si="262"/>
        <v/>
      </c>
      <c r="EY134" s="768" t="str">
        <f t="shared" si="262"/>
        <v/>
      </c>
      <c r="EZ134" s="455" t="str">
        <f t="shared" si="262"/>
        <v/>
      </c>
      <c r="FA134" s="455" t="str">
        <f t="shared" si="262"/>
        <v/>
      </c>
      <c r="FB134" s="455" t="str">
        <f t="shared" si="262"/>
        <v/>
      </c>
      <c r="FC134" s="455" t="str">
        <f t="shared" si="262"/>
        <v/>
      </c>
      <c r="FD134" s="455" t="str">
        <f t="shared" si="262"/>
        <v/>
      </c>
      <c r="FE134" s="953" t="str">
        <f t="shared" si="262"/>
        <v/>
      </c>
      <c r="FF134" s="768" t="str">
        <f t="shared" si="262"/>
        <v/>
      </c>
      <c r="FG134" s="455" t="str">
        <f t="shared" si="262"/>
        <v/>
      </c>
      <c r="FH134" s="455" t="str">
        <f t="shared" si="262"/>
        <v/>
      </c>
      <c r="FI134" s="455" t="str">
        <f t="shared" si="262"/>
        <v/>
      </c>
      <c r="FJ134" s="455" t="str">
        <f t="shared" si="262"/>
        <v/>
      </c>
      <c r="FK134" s="455" t="str">
        <f t="shared" si="262"/>
        <v/>
      </c>
      <c r="FL134" s="953" t="str">
        <f t="shared" si="262"/>
        <v/>
      </c>
      <c r="FM134" s="768" t="str">
        <f t="shared" si="262"/>
        <v/>
      </c>
      <c r="FN134" s="455" t="str">
        <f t="shared" si="262"/>
        <v/>
      </c>
      <c r="FO134" s="455" t="str">
        <f t="shared" si="262"/>
        <v/>
      </c>
      <c r="FP134" s="455" t="str">
        <f t="shared" si="262"/>
        <v/>
      </c>
      <c r="FQ134" s="455" t="str">
        <f t="shared" si="262"/>
        <v/>
      </c>
      <c r="FR134" s="455" t="str">
        <f t="shared" si="262"/>
        <v/>
      </c>
      <c r="FS134" s="953" t="str">
        <f t="shared" si="262"/>
        <v/>
      </c>
      <c r="FT134" s="768" t="str">
        <f t="shared" si="262"/>
        <v/>
      </c>
      <c r="FU134" s="455" t="str">
        <f t="shared" si="262"/>
        <v/>
      </c>
      <c r="FV134" s="455" t="str">
        <f t="shared" si="262"/>
        <v/>
      </c>
      <c r="FW134" s="455" t="str">
        <f t="shared" si="262"/>
        <v/>
      </c>
      <c r="FX134" s="455" t="str">
        <f t="shared" si="262"/>
        <v/>
      </c>
      <c r="FY134" s="455" t="str">
        <f t="shared" si="262"/>
        <v/>
      </c>
      <c r="FZ134" s="953" t="str">
        <f t="shared" si="262"/>
        <v/>
      </c>
      <c r="GA134" s="768" t="str">
        <f t="shared" si="262"/>
        <v/>
      </c>
      <c r="GB134" s="455" t="str">
        <f t="shared" si="262"/>
        <v/>
      </c>
      <c r="GC134" s="455" t="str">
        <f t="shared" si="262"/>
        <v/>
      </c>
      <c r="GD134" s="455" t="str">
        <f t="shared" si="262"/>
        <v/>
      </c>
      <c r="GE134" s="455" t="str">
        <f t="shared" si="262"/>
        <v/>
      </c>
      <c r="GF134" s="953" t="str">
        <f t="shared" si="262"/>
        <v/>
      </c>
      <c r="GG134" s="768" t="str">
        <f t="shared" si="262"/>
        <v/>
      </c>
      <c r="GH134" s="455" t="str">
        <f t="shared" si="262"/>
        <v/>
      </c>
      <c r="GI134" s="455" t="str">
        <f t="shared" si="262"/>
        <v/>
      </c>
      <c r="GJ134" s="455" t="str">
        <f t="shared" si="262"/>
        <v/>
      </c>
      <c r="GK134" s="455" t="str">
        <f t="shared" si="262"/>
        <v/>
      </c>
      <c r="GL134" s="455" t="str">
        <f t="shared" si="262"/>
        <v/>
      </c>
      <c r="GM134" s="455" t="str">
        <f t="shared" si="262"/>
        <v/>
      </c>
      <c r="GN134" s="954" t="str">
        <f t="shared" si="262"/>
        <v/>
      </c>
      <c r="GO134" s="768" t="str">
        <f t="shared" si="262"/>
        <v/>
      </c>
      <c r="GP134" s="455" t="str">
        <f t="shared" si="259"/>
        <v/>
      </c>
      <c r="GQ134" s="455" t="str">
        <f t="shared" si="259"/>
        <v/>
      </c>
      <c r="GR134" s="455" t="str">
        <f t="shared" si="259"/>
        <v/>
      </c>
      <c r="GS134" s="455" t="str">
        <f t="shared" si="259"/>
        <v/>
      </c>
      <c r="GT134" s="455" t="str">
        <f t="shared" si="259"/>
        <v/>
      </c>
      <c r="GU134" s="953" t="str">
        <f t="shared" si="259"/>
        <v/>
      </c>
      <c r="GV134" s="768" t="str">
        <f t="shared" si="259"/>
        <v/>
      </c>
      <c r="GW134" s="455" t="str">
        <f t="shared" si="259"/>
        <v/>
      </c>
      <c r="GX134" s="455" t="str">
        <f t="shared" si="259"/>
        <v/>
      </c>
      <c r="GY134" s="455" t="str">
        <f t="shared" si="259"/>
        <v/>
      </c>
      <c r="GZ134" s="455" t="str">
        <f t="shared" si="259"/>
        <v/>
      </c>
      <c r="HA134" s="455" t="str">
        <f t="shared" si="259"/>
        <v/>
      </c>
      <c r="HB134" s="953" t="str">
        <f t="shared" si="259"/>
        <v/>
      </c>
      <c r="HC134" s="768" t="str">
        <f t="shared" si="259"/>
        <v/>
      </c>
      <c r="HD134" s="455" t="str">
        <f t="shared" si="259"/>
        <v/>
      </c>
      <c r="HE134" s="455" t="str">
        <f t="shared" si="259"/>
        <v/>
      </c>
      <c r="HF134" s="455" t="str">
        <f t="shared" si="259"/>
        <v/>
      </c>
      <c r="HG134" s="455" t="str">
        <f t="shared" si="259"/>
        <v/>
      </c>
      <c r="HH134" s="455" t="str">
        <f t="shared" si="259"/>
        <v/>
      </c>
      <c r="HI134" s="953" t="str">
        <f t="shared" si="259"/>
        <v/>
      </c>
      <c r="HJ134" s="768" t="str">
        <f t="shared" si="259"/>
        <v/>
      </c>
      <c r="HK134" s="455" t="str">
        <f t="shared" si="259"/>
        <v/>
      </c>
      <c r="HL134" s="455" t="str">
        <f t="shared" si="259"/>
        <v/>
      </c>
      <c r="HM134" s="455" t="str">
        <f t="shared" si="259"/>
        <v/>
      </c>
      <c r="HN134" s="955" t="str">
        <f t="shared" si="259"/>
        <v/>
      </c>
      <c r="HO134" s="455" t="str">
        <f t="shared" si="259"/>
        <v/>
      </c>
      <c r="HP134" s="953" t="str">
        <f t="shared" si="259"/>
        <v/>
      </c>
      <c r="HQ134" s="768" t="str">
        <f t="shared" si="259"/>
        <v/>
      </c>
      <c r="HR134" s="455" t="str">
        <f t="shared" si="259"/>
        <v/>
      </c>
      <c r="HS134" s="455" t="str">
        <f t="shared" si="259"/>
        <v/>
      </c>
      <c r="HT134" s="455" t="str">
        <f t="shared" si="259"/>
        <v/>
      </c>
      <c r="HU134" s="455" t="str">
        <f t="shared" si="259"/>
        <v/>
      </c>
      <c r="HV134" s="455" t="str">
        <f t="shared" si="259"/>
        <v/>
      </c>
      <c r="HW134" s="953" t="str">
        <f t="shared" si="259"/>
        <v/>
      </c>
      <c r="HX134" s="768" t="str">
        <f t="shared" si="259"/>
        <v/>
      </c>
      <c r="HY134" s="455" t="str">
        <f t="shared" si="259"/>
        <v/>
      </c>
      <c r="HZ134" s="455" t="str">
        <f t="shared" si="259"/>
        <v/>
      </c>
      <c r="IA134" s="455" t="str">
        <f t="shared" si="259"/>
        <v/>
      </c>
      <c r="IB134" s="455" t="str">
        <f t="shared" si="259"/>
        <v/>
      </c>
      <c r="IC134" s="455" t="str">
        <f t="shared" si="259"/>
        <v/>
      </c>
      <c r="ID134" s="953" t="str">
        <f t="shared" si="259"/>
        <v/>
      </c>
      <c r="IE134" s="768" t="str">
        <f t="shared" si="259"/>
        <v/>
      </c>
      <c r="IF134" s="455" t="str">
        <f t="shared" si="259"/>
        <v/>
      </c>
      <c r="IG134" s="455" t="str">
        <f t="shared" si="259"/>
        <v/>
      </c>
      <c r="IH134" s="455" t="str">
        <f t="shared" si="259"/>
        <v/>
      </c>
      <c r="II134" s="455" t="str">
        <f t="shared" si="259"/>
        <v/>
      </c>
      <c r="IJ134" s="455" t="str">
        <f t="shared" si="259"/>
        <v/>
      </c>
      <c r="IK134" s="953" t="str">
        <f t="shared" si="259"/>
        <v/>
      </c>
      <c r="IL134" s="768" t="str">
        <f t="shared" si="259"/>
        <v/>
      </c>
      <c r="IM134" s="455" t="str">
        <f t="shared" si="259"/>
        <v/>
      </c>
      <c r="IN134" s="455" t="str">
        <f t="shared" si="259"/>
        <v/>
      </c>
      <c r="IO134" s="455" t="str">
        <f t="shared" si="259"/>
        <v/>
      </c>
      <c r="IP134" s="455" t="str">
        <f t="shared" si="259"/>
        <v/>
      </c>
      <c r="IQ134" s="455" t="str">
        <f t="shared" si="259"/>
        <v/>
      </c>
      <c r="IR134" s="953" t="str">
        <f t="shared" si="259"/>
        <v/>
      </c>
      <c r="IS134" s="768" t="str">
        <f t="shared" si="259"/>
        <v/>
      </c>
      <c r="IT134" s="455" t="str">
        <f t="shared" si="259"/>
        <v/>
      </c>
      <c r="IU134" s="455" t="str">
        <f t="shared" si="259"/>
        <v/>
      </c>
      <c r="IV134" s="455" t="str">
        <f t="shared" si="259"/>
        <v/>
      </c>
      <c r="IW134" s="455" t="str">
        <f t="shared" si="259"/>
        <v/>
      </c>
      <c r="IX134" s="455" t="str">
        <f t="shared" si="259"/>
        <v/>
      </c>
      <c r="IY134" s="954" t="str">
        <f t="shared" si="259"/>
        <v/>
      </c>
      <c r="IZ134" s="768" t="str">
        <f t="shared" si="259"/>
        <v/>
      </c>
      <c r="JA134" s="455" t="str">
        <f t="shared" si="237"/>
        <v/>
      </c>
      <c r="JB134" s="455" t="str">
        <f t="shared" si="263"/>
        <v/>
      </c>
      <c r="JC134" s="455" t="str">
        <f t="shared" si="263"/>
        <v/>
      </c>
      <c r="JD134" s="455" t="str">
        <f t="shared" si="263"/>
        <v/>
      </c>
      <c r="JE134" s="455" t="str">
        <f t="shared" si="263"/>
        <v/>
      </c>
      <c r="JF134" s="953" t="str">
        <f t="shared" si="263"/>
        <v/>
      </c>
      <c r="JG134" s="768" t="str">
        <f t="shared" si="263"/>
        <v/>
      </c>
      <c r="JH134" s="455" t="str">
        <f t="shared" si="263"/>
        <v/>
      </c>
      <c r="JI134" s="455" t="str">
        <f t="shared" si="263"/>
        <v/>
      </c>
      <c r="JJ134" s="455" t="str">
        <f t="shared" si="263"/>
        <v/>
      </c>
      <c r="JK134" s="455" t="str">
        <f t="shared" si="263"/>
        <v/>
      </c>
      <c r="JL134" s="455" t="str">
        <f t="shared" si="263"/>
        <v/>
      </c>
      <c r="JM134" s="953" t="str">
        <f t="shared" si="263"/>
        <v/>
      </c>
      <c r="JN134" s="768" t="str">
        <f t="shared" si="263"/>
        <v/>
      </c>
      <c r="JO134" s="455" t="str">
        <f t="shared" si="263"/>
        <v/>
      </c>
      <c r="JP134" s="455" t="str">
        <f t="shared" si="263"/>
        <v/>
      </c>
      <c r="JQ134" s="455" t="str">
        <f t="shared" si="263"/>
        <v/>
      </c>
      <c r="JR134" s="455" t="str">
        <f t="shared" si="263"/>
        <v/>
      </c>
      <c r="JS134" s="455" t="str">
        <f t="shared" si="263"/>
        <v/>
      </c>
      <c r="JT134" s="953" t="str">
        <f t="shared" si="263"/>
        <v/>
      </c>
      <c r="JU134" s="768" t="str">
        <f t="shared" si="263"/>
        <v/>
      </c>
      <c r="JV134" s="455" t="str">
        <f t="shared" si="263"/>
        <v/>
      </c>
      <c r="JW134" s="455" t="str">
        <f t="shared" si="263"/>
        <v/>
      </c>
      <c r="JX134" s="455" t="str">
        <f t="shared" si="263"/>
        <v/>
      </c>
      <c r="JY134" s="455" t="str">
        <f t="shared" si="263"/>
        <v/>
      </c>
      <c r="JZ134" s="455" t="str">
        <f t="shared" si="263"/>
        <v/>
      </c>
      <c r="KA134" s="953" t="str">
        <f t="shared" si="263"/>
        <v/>
      </c>
      <c r="KB134" s="768" t="str">
        <f t="shared" si="263"/>
        <v/>
      </c>
      <c r="KC134" s="455" t="str">
        <f t="shared" si="263"/>
        <v/>
      </c>
      <c r="KD134" s="455" t="str">
        <f t="shared" si="263"/>
        <v/>
      </c>
      <c r="KE134" s="455" t="str">
        <f t="shared" si="263"/>
        <v/>
      </c>
      <c r="KF134" s="455" t="str">
        <f t="shared" si="263"/>
        <v/>
      </c>
      <c r="KG134" s="455" t="str">
        <f t="shared" si="263"/>
        <v/>
      </c>
      <c r="KH134" s="953" t="str">
        <f t="shared" si="263"/>
        <v/>
      </c>
      <c r="KI134" s="768" t="str">
        <f t="shared" si="263"/>
        <v/>
      </c>
      <c r="KJ134" s="455" t="str">
        <f t="shared" si="263"/>
        <v/>
      </c>
      <c r="KK134" s="455" t="str">
        <f t="shared" si="263"/>
        <v/>
      </c>
      <c r="KL134" s="455" t="str">
        <f t="shared" si="263"/>
        <v/>
      </c>
      <c r="KM134" s="455" t="str">
        <f t="shared" si="263"/>
        <v/>
      </c>
      <c r="KN134" s="455" t="str">
        <f t="shared" si="263"/>
        <v/>
      </c>
      <c r="KO134" s="953" t="str">
        <f t="shared" si="263"/>
        <v/>
      </c>
      <c r="KP134" s="768" t="str">
        <f t="shared" si="263"/>
        <v/>
      </c>
      <c r="KQ134" s="455" t="str">
        <f t="shared" si="263"/>
        <v/>
      </c>
      <c r="KR134" s="455" t="str">
        <f t="shared" si="263"/>
        <v/>
      </c>
      <c r="KS134" s="455" t="str">
        <f t="shared" si="263"/>
        <v/>
      </c>
      <c r="KT134" s="455" t="str">
        <f t="shared" si="263"/>
        <v/>
      </c>
      <c r="KU134" s="455" t="str">
        <f t="shared" si="263"/>
        <v/>
      </c>
      <c r="KV134" s="953" t="str">
        <f t="shared" si="263"/>
        <v/>
      </c>
      <c r="KW134" s="768" t="str">
        <f t="shared" si="263"/>
        <v/>
      </c>
      <c r="KX134" s="455" t="str">
        <f t="shared" si="263"/>
        <v/>
      </c>
      <c r="KY134" s="455" t="str">
        <f t="shared" si="263"/>
        <v/>
      </c>
      <c r="KZ134" s="455" t="str">
        <f t="shared" si="263"/>
        <v/>
      </c>
      <c r="LA134" s="455" t="str">
        <f t="shared" si="263"/>
        <v/>
      </c>
      <c r="LB134" s="455" t="str">
        <f t="shared" si="263"/>
        <v/>
      </c>
      <c r="LC134" s="954" t="str">
        <f t="shared" si="263"/>
        <v/>
      </c>
      <c r="LD134" s="768" t="str">
        <f t="shared" si="263"/>
        <v/>
      </c>
      <c r="LE134" s="455" t="str">
        <f t="shared" si="263"/>
        <v/>
      </c>
      <c r="LF134" s="455" t="str">
        <f t="shared" si="263"/>
        <v/>
      </c>
      <c r="LG134" s="455" t="str">
        <f t="shared" si="263"/>
        <v/>
      </c>
      <c r="LH134" s="455" t="str">
        <f t="shared" si="263"/>
        <v/>
      </c>
      <c r="LI134" s="455" t="str">
        <f t="shared" si="263"/>
        <v/>
      </c>
      <c r="LJ134" s="953" t="str">
        <f t="shared" si="263"/>
        <v/>
      </c>
      <c r="LK134" s="768" t="str">
        <f t="shared" si="263"/>
        <v/>
      </c>
      <c r="LL134" s="455" t="str">
        <f t="shared" si="263"/>
        <v/>
      </c>
      <c r="LM134" s="455" t="str">
        <f t="shared" si="263"/>
        <v/>
      </c>
      <c r="LN134" s="455" t="str">
        <f t="shared" si="260"/>
        <v/>
      </c>
      <c r="LO134" s="455" t="str">
        <f t="shared" si="260"/>
        <v/>
      </c>
      <c r="LP134" s="455" t="str">
        <f t="shared" si="260"/>
        <v/>
      </c>
      <c r="LQ134" s="953" t="str">
        <f t="shared" si="260"/>
        <v/>
      </c>
      <c r="LR134" s="768" t="str">
        <f t="shared" si="260"/>
        <v/>
      </c>
      <c r="LS134" s="455" t="str">
        <f t="shared" si="260"/>
        <v/>
      </c>
      <c r="LT134" s="455" t="str">
        <f t="shared" si="260"/>
        <v/>
      </c>
      <c r="LU134" s="455" t="str">
        <f t="shared" si="260"/>
        <v/>
      </c>
      <c r="LV134" s="455" t="str">
        <f t="shared" si="260"/>
        <v/>
      </c>
      <c r="LW134" s="455" t="str">
        <f t="shared" si="260"/>
        <v/>
      </c>
      <c r="LX134" s="953" t="str">
        <f t="shared" si="260"/>
        <v/>
      </c>
      <c r="LY134" s="768" t="str">
        <f t="shared" si="260"/>
        <v/>
      </c>
      <c r="LZ134" s="455" t="str">
        <f t="shared" si="260"/>
        <v/>
      </c>
      <c r="MA134" s="455" t="str">
        <f t="shared" si="260"/>
        <v/>
      </c>
      <c r="MB134" s="455" t="str">
        <f t="shared" si="260"/>
        <v/>
      </c>
      <c r="MC134" s="455" t="str">
        <f t="shared" si="260"/>
        <v/>
      </c>
      <c r="MD134" s="455" t="str">
        <f t="shared" si="260"/>
        <v/>
      </c>
      <c r="ME134" s="953" t="str">
        <f t="shared" si="260"/>
        <v/>
      </c>
      <c r="MF134" s="768" t="str">
        <f t="shared" si="260"/>
        <v/>
      </c>
      <c r="MG134" s="455" t="str">
        <f t="shared" si="260"/>
        <v/>
      </c>
      <c r="MH134" s="455" t="str">
        <f t="shared" si="260"/>
        <v/>
      </c>
      <c r="MI134" s="455" t="str">
        <f t="shared" si="260"/>
        <v/>
      </c>
      <c r="MJ134" s="455" t="str">
        <f t="shared" si="260"/>
        <v/>
      </c>
      <c r="MK134" s="455" t="str">
        <f t="shared" si="260"/>
        <v/>
      </c>
      <c r="ML134" s="953" t="str">
        <f t="shared" si="260"/>
        <v/>
      </c>
      <c r="MM134" s="768" t="str">
        <f t="shared" si="260"/>
        <v/>
      </c>
      <c r="MN134" s="455" t="str">
        <f t="shared" si="260"/>
        <v/>
      </c>
      <c r="MO134" s="455" t="str">
        <f t="shared" si="260"/>
        <v/>
      </c>
      <c r="MP134" s="455" t="str">
        <f t="shared" si="260"/>
        <v/>
      </c>
      <c r="MQ134" s="455" t="str">
        <f t="shared" si="260"/>
        <v/>
      </c>
      <c r="MR134" s="455" t="str">
        <f t="shared" si="260"/>
        <v/>
      </c>
      <c r="MS134" s="953" t="str">
        <f t="shared" si="260"/>
        <v/>
      </c>
      <c r="MT134" s="768" t="str">
        <f t="shared" si="260"/>
        <v/>
      </c>
      <c r="MU134" s="455" t="str">
        <f t="shared" si="260"/>
        <v/>
      </c>
      <c r="MV134" s="455" t="str">
        <f t="shared" si="260"/>
        <v/>
      </c>
      <c r="MW134" s="455" t="str">
        <f t="shared" si="260"/>
        <v/>
      </c>
      <c r="MX134" s="455" t="str">
        <f t="shared" si="260"/>
        <v/>
      </c>
      <c r="MY134" s="455" t="str">
        <f t="shared" si="260"/>
        <v/>
      </c>
      <c r="MZ134" s="953" t="str">
        <f t="shared" si="260"/>
        <v/>
      </c>
      <c r="NA134" s="768" t="str">
        <f t="shared" si="260"/>
        <v/>
      </c>
      <c r="NB134" s="455" t="str">
        <f t="shared" si="260"/>
        <v/>
      </c>
      <c r="NC134" s="455" t="str">
        <f t="shared" si="260"/>
        <v/>
      </c>
      <c r="ND134" s="455" t="str">
        <f t="shared" si="260"/>
        <v/>
      </c>
      <c r="NE134" s="455" t="str">
        <f t="shared" si="260"/>
        <v/>
      </c>
      <c r="NF134" s="455" t="str">
        <f t="shared" si="260"/>
        <v/>
      </c>
      <c r="NG134" s="954" t="str">
        <f t="shared" si="260"/>
        <v/>
      </c>
      <c r="NH134" s="768" t="str">
        <f t="shared" si="260"/>
        <v/>
      </c>
      <c r="NI134" s="455" t="str">
        <f t="shared" si="260"/>
        <v/>
      </c>
      <c r="NJ134" s="455" t="str">
        <f t="shared" si="260"/>
        <v/>
      </c>
      <c r="NK134" s="455" t="str">
        <f t="shared" si="260"/>
        <v/>
      </c>
      <c r="NL134" s="455" t="str">
        <f t="shared" si="260"/>
        <v/>
      </c>
      <c r="NM134" s="455" t="str">
        <f t="shared" si="260"/>
        <v/>
      </c>
      <c r="NN134" s="953" t="str">
        <f t="shared" si="260"/>
        <v/>
      </c>
      <c r="NO134" s="83"/>
      <c r="NP134" s="83"/>
      <c r="NQ134" s="83"/>
      <c r="NR134" s="83"/>
      <c r="NS134" s="83"/>
      <c r="NT134" s="83"/>
      <c r="NU134" s="83"/>
      <c r="NV134" s="83"/>
      <c r="NW134" s="83"/>
      <c r="NX134" s="83"/>
      <c r="NY134" s="83"/>
      <c r="NZ134" s="83"/>
      <c r="OA134" s="83"/>
      <c r="OB134" s="83"/>
      <c r="OC134" s="83"/>
      <c r="OD134" s="83"/>
      <c r="OE134" s="83"/>
      <c r="OF134" s="83"/>
      <c r="OG134" s="83"/>
      <c r="OH134" s="83"/>
      <c r="OI134" s="83"/>
      <c r="OJ134" s="83"/>
      <c r="OK134" s="83"/>
      <c r="OL134" s="83"/>
      <c r="OM134" s="83"/>
      <c r="ON134" s="83"/>
      <c r="OO134" s="83"/>
      <c r="OP134" s="83"/>
      <c r="OQ134" s="83"/>
      <c r="OR134" s="83"/>
      <c r="OS134" s="83"/>
      <c r="OT134" s="83"/>
      <c r="OU134" s="83"/>
      <c r="OV134" s="83"/>
      <c r="OW134" s="83"/>
      <c r="OX134" s="83"/>
      <c r="OY134" s="83"/>
      <c r="OZ134" s="83"/>
      <c r="PA134" s="83"/>
      <c r="PB134" s="83"/>
      <c r="PC134" s="83"/>
      <c r="PD134" s="83"/>
      <c r="PE134" s="83"/>
      <c r="PF134" s="83"/>
      <c r="PG134" s="83"/>
      <c r="PH134" s="83"/>
      <c r="PI134" s="83"/>
      <c r="PJ134" s="83"/>
      <c r="PK134" s="83"/>
      <c r="PL134" s="83"/>
      <c r="PM134" s="83"/>
      <c r="PN134" s="83"/>
      <c r="PO134" s="83"/>
      <c r="PP134" s="83"/>
      <c r="PQ134" s="83"/>
      <c r="PR134" s="83"/>
      <c r="PS134" s="83"/>
      <c r="PT134" s="83"/>
      <c r="PU134" s="83"/>
      <c r="PV134" s="83"/>
      <c r="PW134" s="83"/>
      <c r="PX134" s="83"/>
      <c r="PY134" s="83"/>
      <c r="PZ134" s="83"/>
      <c r="QA134" s="83"/>
      <c r="QB134" s="83"/>
      <c r="QC134" s="83"/>
      <c r="QD134" s="83"/>
      <c r="QE134" s="83"/>
      <c r="QF134" s="83"/>
      <c r="QG134" s="83"/>
      <c r="QH134" s="83"/>
      <c r="QI134" s="83"/>
      <c r="QJ134" s="83"/>
      <c r="QK134" s="83"/>
      <c r="QL134" s="83"/>
      <c r="QM134" s="83"/>
      <c r="QN134" s="83"/>
      <c r="QO134" s="83"/>
      <c r="QP134" s="83"/>
      <c r="QQ134" s="83"/>
      <c r="QR134" s="83"/>
      <c r="QS134" s="83"/>
      <c r="QT134" s="83"/>
      <c r="QU134" s="83"/>
      <c r="QV134" s="83"/>
      <c r="QW134" s="83"/>
      <c r="QX134" s="83"/>
      <c r="QY134" s="83"/>
      <c r="QZ134" s="83"/>
      <c r="RA134" s="83"/>
      <c r="RB134" s="83"/>
      <c r="RC134" s="83"/>
      <c r="RD134" s="83"/>
      <c r="RE134" s="83"/>
      <c r="RF134" s="83"/>
      <c r="RG134" s="83"/>
      <c r="RH134" s="83"/>
      <c r="RI134" s="83"/>
      <c r="RJ134" s="83"/>
      <c r="RK134" s="83"/>
      <c r="RL134" s="83"/>
      <c r="RM134" s="83"/>
      <c r="RN134" s="83"/>
      <c r="RO134" s="83"/>
      <c r="RP134" s="83"/>
      <c r="RQ134" s="83"/>
      <c r="RR134" s="83"/>
      <c r="RS134" s="83"/>
      <c r="RT134" s="83"/>
      <c r="RU134" s="83"/>
      <c r="RV134" s="83"/>
      <c r="RW134" s="83"/>
      <c r="RX134" s="83"/>
      <c r="RY134" s="83"/>
      <c r="RZ134" s="83"/>
      <c r="SA134" s="83"/>
      <c r="SB134" s="83"/>
      <c r="SC134" s="83"/>
      <c r="SD134" s="83"/>
      <c r="SE134" s="83"/>
      <c r="SF134" s="83"/>
      <c r="SG134" s="83"/>
      <c r="SH134" s="83"/>
      <c r="SI134" s="83"/>
      <c r="SJ134" s="83"/>
      <c r="SK134" s="83"/>
      <c r="SL134" s="83"/>
      <c r="SM134" s="83"/>
      <c r="SN134" s="83"/>
      <c r="SO134" s="83"/>
      <c r="SP134" s="83"/>
      <c r="SQ134" s="83"/>
      <c r="SR134" s="83"/>
      <c r="SS134" s="83"/>
      <c r="ST134" s="83"/>
      <c r="SU134" s="83"/>
      <c r="SV134" s="83"/>
      <c r="SW134" s="83"/>
      <c r="SX134" s="83"/>
      <c r="SY134" s="83"/>
      <c r="SZ134" s="83"/>
      <c r="TA134" s="83"/>
      <c r="TB134" s="83"/>
      <c r="TC134" s="83"/>
      <c r="TD134" s="83"/>
      <c r="TE134" s="83"/>
      <c r="TF134" s="83"/>
      <c r="TG134" s="83"/>
      <c r="TH134" s="83"/>
      <c r="TI134" s="83"/>
      <c r="TJ134" s="83"/>
      <c r="TK134" s="83"/>
      <c r="TL134" s="83"/>
      <c r="TM134" s="83"/>
      <c r="TN134" s="83"/>
      <c r="TO134" s="83"/>
      <c r="TP134" s="83"/>
      <c r="TQ134" s="83"/>
      <c r="TR134" s="83"/>
      <c r="TS134" s="83"/>
      <c r="TT134" s="83"/>
      <c r="TU134" s="83"/>
      <c r="TV134" s="83"/>
      <c r="TW134" s="83"/>
      <c r="TX134" s="83"/>
      <c r="TY134" s="83"/>
      <c r="TZ134" s="83"/>
      <c r="UA134" s="83"/>
      <c r="UB134" s="83"/>
      <c r="UC134" s="83"/>
      <c r="UD134" s="83"/>
      <c r="UE134" s="83"/>
      <c r="UF134" s="83"/>
      <c r="UG134" s="83"/>
      <c r="UH134" s="83"/>
      <c r="UI134" s="83"/>
      <c r="UJ134" s="83"/>
      <c r="UK134" s="83"/>
      <c r="UL134" s="83"/>
      <c r="UM134" s="83"/>
      <c r="UN134" s="83"/>
      <c r="UO134" s="83"/>
      <c r="UP134" s="83"/>
      <c r="UQ134" s="83"/>
    </row>
    <row r="135" spans="1:564" hidden="1" x14ac:dyDescent="0.2">
      <c r="A135" s="938">
        <f>alapadatok!A116</f>
        <v>20</v>
      </c>
      <c r="B135" s="678" t="str">
        <f>IF(alapadatok!C116="","",alapadatok!C116)</f>
        <v/>
      </c>
      <c r="C135" s="584" t="str">
        <f>IF(alapadatok!B116="","",alapadatok!B116)</f>
        <v/>
      </c>
      <c r="D135" s="584" t="str">
        <f>IF(alapadatok!D116="","",alapadatok!D116)</f>
        <v/>
      </c>
      <c r="E135" s="948" t="str">
        <f>IF(alapadatok!K116="","",alapadatok!K116)</f>
        <v/>
      </c>
      <c r="F135" s="952" t="str">
        <f t="shared" si="261"/>
        <v/>
      </c>
      <c r="G135" s="953" t="str">
        <f t="shared" si="261"/>
        <v/>
      </c>
      <c r="H135" s="768" t="str">
        <f t="shared" si="261"/>
        <v/>
      </c>
      <c r="I135" s="455" t="str">
        <f t="shared" si="261"/>
        <v/>
      </c>
      <c r="J135" s="455" t="str">
        <f t="shared" si="261"/>
        <v/>
      </c>
      <c r="K135" s="455" t="str">
        <f t="shared" si="261"/>
        <v/>
      </c>
      <c r="L135" s="455" t="str">
        <f t="shared" si="261"/>
        <v/>
      </c>
      <c r="M135" s="455" t="str">
        <f t="shared" si="261"/>
        <v/>
      </c>
      <c r="N135" s="953" t="str">
        <f t="shared" si="261"/>
        <v/>
      </c>
      <c r="O135" s="768" t="str">
        <f t="shared" si="261"/>
        <v/>
      </c>
      <c r="P135" s="455" t="str">
        <f t="shared" si="261"/>
        <v/>
      </c>
      <c r="Q135" s="455" t="str">
        <f t="shared" si="261"/>
        <v/>
      </c>
      <c r="R135" s="455" t="str">
        <f t="shared" si="261"/>
        <v/>
      </c>
      <c r="S135" s="455" t="str">
        <f t="shared" si="261"/>
        <v/>
      </c>
      <c r="T135" s="455" t="str">
        <f t="shared" si="261"/>
        <v/>
      </c>
      <c r="U135" s="953" t="str">
        <f t="shared" si="261"/>
        <v/>
      </c>
      <c r="V135" s="768" t="str">
        <f t="shared" si="261"/>
        <v/>
      </c>
      <c r="W135" s="455" t="str">
        <f t="shared" si="261"/>
        <v/>
      </c>
      <c r="X135" s="455" t="str">
        <f t="shared" si="261"/>
        <v/>
      </c>
      <c r="Y135" s="455" t="str">
        <f t="shared" si="261"/>
        <v/>
      </c>
      <c r="Z135" s="455" t="str">
        <f t="shared" si="261"/>
        <v/>
      </c>
      <c r="AA135" s="455" t="str">
        <f t="shared" si="261"/>
        <v/>
      </c>
      <c r="AB135" s="953" t="str">
        <f t="shared" si="261"/>
        <v/>
      </c>
      <c r="AC135" s="768" t="str">
        <f t="shared" si="261"/>
        <v/>
      </c>
      <c r="AD135" s="455" t="str">
        <f t="shared" si="261"/>
        <v/>
      </c>
      <c r="AE135" s="455" t="str">
        <f t="shared" si="261"/>
        <v/>
      </c>
      <c r="AF135" s="455" t="str">
        <f t="shared" si="261"/>
        <v/>
      </c>
      <c r="AG135" s="455" t="str">
        <f t="shared" si="261"/>
        <v/>
      </c>
      <c r="AH135" s="455" t="str">
        <f t="shared" si="261"/>
        <v/>
      </c>
      <c r="AI135" s="953" t="str">
        <f t="shared" si="261"/>
        <v/>
      </c>
      <c r="AJ135" s="768" t="str">
        <f t="shared" si="261"/>
        <v/>
      </c>
      <c r="AK135" s="455" t="str">
        <f t="shared" si="261"/>
        <v/>
      </c>
      <c r="AL135" s="455" t="str">
        <f t="shared" si="261"/>
        <v/>
      </c>
      <c r="AM135" s="455" t="str">
        <f t="shared" si="261"/>
        <v/>
      </c>
      <c r="AN135" s="455" t="str">
        <f t="shared" si="261"/>
        <v/>
      </c>
      <c r="AO135" s="455" t="str">
        <f t="shared" si="261"/>
        <v/>
      </c>
      <c r="AP135" s="953" t="str">
        <f t="shared" si="261"/>
        <v/>
      </c>
      <c r="AQ135" s="768" t="str">
        <f t="shared" si="261"/>
        <v/>
      </c>
      <c r="AR135" s="455" t="str">
        <f t="shared" si="261"/>
        <v/>
      </c>
      <c r="AS135" s="455" t="str">
        <f t="shared" si="261"/>
        <v/>
      </c>
      <c r="AT135" s="455" t="str">
        <f t="shared" si="261"/>
        <v/>
      </c>
      <c r="AU135" s="455" t="str">
        <f t="shared" si="261"/>
        <v/>
      </c>
      <c r="AV135" s="455" t="str">
        <f t="shared" si="261"/>
        <v/>
      </c>
      <c r="AW135" s="953" t="str">
        <f t="shared" si="261"/>
        <v/>
      </c>
      <c r="AX135" s="768" t="str">
        <f t="shared" si="261"/>
        <v/>
      </c>
      <c r="AY135" s="455" t="str">
        <f t="shared" si="261"/>
        <v/>
      </c>
      <c r="AZ135" s="455" t="str">
        <f t="shared" si="261"/>
        <v/>
      </c>
      <c r="BA135" s="455" t="str">
        <f t="shared" si="261"/>
        <v/>
      </c>
      <c r="BB135" s="455" t="str">
        <f t="shared" si="261"/>
        <v/>
      </c>
      <c r="BC135" s="455" t="str">
        <f t="shared" si="261"/>
        <v/>
      </c>
      <c r="BD135" s="953" t="str">
        <f t="shared" si="261"/>
        <v/>
      </c>
      <c r="BE135" s="768" t="str">
        <f t="shared" si="261"/>
        <v/>
      </c>
      <c r="BF135" s="455" t="str">
        <f t="shared" si="261"/>
        <v/>
      </c>
      <c r="BG135" s="455" t="str">
        <f t="shared" si="261"/>
        <v/>
      </c>
      <c r="BH135" s="455" t="str">
        <f t="shared" si="261"/>
        <v/>
      </c>
      <c r="BI135" s="455" t="str">
        <f t="shared" si="261"/>
        <v/>
      </c>
      <c r="BJ135" s="455" t="str">
        <f t="shared" si="261"/>
        <v/>
      </c>
      <c r="BK135" s="953" t="str">
        <f t="shared" si="261"/>
        <v/>
      </c>
      <c r="BL135" s="768" t="str">
        <f t="shared" si="261"/>
        <v/>
      </c>
      <c r="BM135" s="455" t="str">
        <f t="shared" si="261"/>
        <v/>
      </c>
      <c r="BN135" s="455" t="str">
        <f t="shared" si="261"/>
        <v/>
      </c>
      <c r="BO135" s="455" t="str">
        <f t="shared" si="261"/>
        <v/>
      </c>
      <c r="BP135" s="455" t="str">
        <f t="shared" si="261"/>
        <v/>
      </c>
      <c r="BQ135" s="455" t="str">
        <f t="shared" ref="BQ135:EB138" si="264">IF($C135="","",BQ$114)</f>
        <v/>
      </c>
      <c r="BR135" s="953" t="str">
        <f t="shared" si="264"/>
        <v/>
      </c>
      <c r="BS135" s="768" t="str">
        <f t="shared" si="264"/>
        <v/>
      </c>
      <c r="BT135" s="455" t="str">
        <f t="shared" si="264"/>
        <v/>
      </c>
      <c r="BU135" s="455" t="str">
        <f t="shared" si="264"/>
        <v/>
      </c>
      <c r="BV135" s="455" t="str">
        <f t="shared" si="264"/>
        <v/>
      </c>
      <c r="BW135" s="455" t="str">
        <f t="shared" si="264"/>
        <v/>
      </c>
      <c r="BX135" s="455" t="str">
        <f t="shared" si="264"/>
        <v/>
      </c>
      <c r="BY135" s="953" t="str">
        <f t="shared" si="264"/>
        <v/>
      </c>
      <c r="BZ135" s="768" t="str">
        <f t="shared" si="264"/>
        <v/>
      </c>
      <c r="CA135" s="455" t="str">
        <f t="shared" si="264"/>
        <v/>
      </c>
      <c r="CB135" s="455" t="str">
        <f t="shared" si="264"/>
        <v/>
      </c>
      <c r="CC135" s="455" t="str">
        <f t="shared" si="264"/>
        <v/>
      </c>
      <c r="CD135" s="455" t="str">
        <f t="shared" si="264"/>
        <v/>
      </c>
      <c r="CE135" s="455" t="str">
        <f t="shared" si="264"/>
        <v/>
      </c>
      <c r="CF135" s="953" t="str">
        <f t="shared" si="264"/>
        <v/>
      </c>
      <c r="CG135" s="768" t="str">
        <f t="shared" si="264"/>
        <v/>
      </c>
      <c r="CH135" s="455" t="str">
        <f t="shared" si="264"/>
        <v/>
      </c>
      <c r="CI135" s="455" t="str">
        <f t="shared" si="264"/>
        <v/>
      </c>
      <c r="CJ135" s="455" t="str">
        <f t="shared" si="264"/>
        <v/>
      </c>
      <c r="CK135" s="455" t="str">
        <f t="shared" si="264"/>
        <v/>
      </c>
      <c r="CL135" s="455" t="str">
        <f t="shared" si="264"/>
        <v/>
      </c>
      <c r="CM135" s="953" t="str">
        <f t="shared" si="264"/>
        <v/>
      </c>
      <c r="CN135" s="768" t="str">
        <f t="shared" si="264"/>
        <v/>
      </c>
      <c r="CO135" s="455" t="str">
        <f t="shared" si="264"/>
        <v/>
      </c>
      <c r="CP135" s="455" t="str">
        <f t="shared" si="264"/>
        <v/>
      </c>
      <c r="CQ135" s="455" t="str">
        <f t="shared" si="264"/>
        <v/>
      </c>
      <c r="CR135" s="455" t="str">
        <f t="shared" si="264"/>
        <v/>
      </c>
      <c r="CS135" s="455" t="str">
        <f t="shared" si="264"/>
        <v/>
      </c>
      <c r="CT135" s="953" t="str">
        <f t="shared" si="264"/>
        <v/>
      </c>
      <c r="CU135" s="952" t="str">
        <f t="shared" si="264"/>
        <v/>
      </c>
      <c r="CV135" s="455" t="str">
        <f t="shared" si="264"/>
        <v/>
      </c>
      <c r="CW135" s="455" t="str">
        <f t="shared" si="264"/>
        <v/>
      </c>
      <c r="CX135" s="455" t="str">
        <f t="shared" si="264"/>
        <v/>
      </c>
      <c r="CY135" s="455" t="str">
        <f t="shared" si="264"/>
        <v/>
      </c>
      <c r="CZ135" s="455" t="str">
        <f t="shared" si="264"/>
        <v/>
      </c>
      <c r="DA135" s="953" t="str">
        <f t="shared" si="264"/>
        <v/>
      </c>
      <c r="DB135" s="768" t="str">
        <f t="shared" si="264"/>
        <v/>
      </c>
      <c r="DC135" s="455" t="str">
        <f t="shared" si="264"/>
        <v/>
      </c>
      <c r="DD135" s="455" t="str">
        <f t="shared" si="264"/>
        <v/>
      </c>
      <c r="DE135" s="455" t="str">
        <f t="shared" si="264"/>
        <v/>
      </c>
      <c r="DF135" s="455" t="str">
        <f t="shared" si="264"/>
        <v/>
      </c>
      <c r="DG135" s="455" t="str">
        <f t="shared" si="264"/>
        <v/>
      </c>
      <c r="DH135" s="953" t="str">
        <f t="shared" si="264"/>
        <v/>
      </c>
      <c r="DI135" s="768" t="str">
        <f t="shared" si="264"/>
        <v/>
      </c>
      <c r="DJ135" s="455" t="str">
        <f t="shared" si="264"/>
        <v/>
      </c>
      <c r="DK135" s="455" t="str">
        <f t="shared" si="264"/>
        <v/>
      </c>
      <c r="DL135" s="455" t="str">
        <f t="shared" si="264"/>
        <v/>
      </c>
      <c r="DM135" s="455" t="str">
        <f t="shared" si="264"/>
        <v/>
      </c>
      <c r="DN135" s="455" t="str">
        <f t="shared" si="264"/>
        <v/>
      </c>
      <c r="DO135" s="953" t="str">
        <f t="shared" si="264"/>
        <v/>
      </c>
      <c r="DP135" s="768" t="str">
        <f t="shared" si="264"/>
        <v/>
      </c>
      <c r="DQ135" s="455" t="str">
        <f t="shared" si="264"/>
        <v/>
      </c>
      <c r="DR135" s="455" t="str">
        <f t="shared" si="264"/>
        <v/>
      </c>
      <c r="DS135" s="455" t="str">
        <f t="shared" si="264"/>
        <v/>
      </c>
      <c r="DT135" s="455" t="str">
        <f t="shared" si="264"/>
        <v/>
      </c>
      <c r="DU135" s="455" t="str">
        <f t="shared" si="264"/>
        <v/>
      </c>
      <c r="DV135" s="953" t="str">
        <f t="shared" si="264"/>
        <v/>
      </c>
      <c r="DW135" s="768" t="str">
        <f t="shared" si="264"/>
        <v/>
      </c>
      <c r="DX135" s="455" t="str">
        <f t="shared" si="264"/>
        <v/>
      </c>
      <c r="DY135" s="455" t="str">
        <f t="shared" si="264"/>
        <v/>
      </c>
      <c r="DZ135" s="455" t="str">
        <f t="shared" si="264"/>
        <v/>
      </c>
      <c r="EA135" s="455" t="str">
        <f t="shared" si="264"/>
        <v/>
      </c>
      <c r="EB135" s="455" t="str">
        <f t="shared" si="264"/>
        <v/>
      </c>
      <c r="EC135" s="954" t="str">
        <f t="shared" si="235"/>
        <v/>
      </c>
      <c r="ED135" s="768" t="str">
        <f t="shared" si="262"/>
        <v/>
      </c>
      <c r="EE135" s="455" t="str">
        <f t="shared" si="262"/>
        <v/>
      </c>
      <c r="EF135" s="455" t="str">
        <f t="shared" si="262"/>
        <v/>
      </c>
      <c r="EG135" s="455" t="str">
        <f t="shared" si="262"/>
        <v/>
      </c>
      <c r="EH135" s="455" t="str">
        <f t="shared" si="262"/>
        <v/>
      </c>
      <c r="EI135" s="455" t="str">
        <f t="shared" si="262"/>
        <v/>
      </c>
      <c r="EJ135" s="953" t="str">
        <f t="shared" si="262"/>
        <v/>
      </c>
      <c r="EK135" s="768" t="str">
        <f t="shared" si="262"/>
        <v/>
      </c>
      <c r="EL135" s="455" t="str">
        <f t="shared" si="262"/>
        <v/>
      </c>
      <c r="EM135" s="455" t="str">
        <f t="shared" si="262"/>
        <v/>
      </c>
      <c r="EN135" s="455" t="str">
        <f t="shared" si="262"/>
        <v/>
      </c>
      <c r="EO135" s="455" t="str">
        <f t="shared" si="262"/>
        <v/>
      </c>
      <c r="EP135" s="455" t="str">
        <f t="shared" si="262"/>
        <v/>
      </c>
      <c r="EQ135" s="953" t="str">
        <f t="shared" si="262"/>
        <v/>
      </c>
      <c r="ER135" s="768" t="str">
        <f t="shared" si="262"/>
        <v/>
      </c>
      <c r="ES135" s="455" t="str">
        <f t="shared" si="262"/>
        <v/>
      </c>
      <c r="ET135" s="455" t="str">
        <f t="shared" si="262"/>
        <v/>
      </c>
      <c r="EU135" s="455" t="str">
        <f t="shared" si="262"/>
        <v/>
      </c>
      <c r="EV135" s="455" t="str">
        <f t="shared" si="262"/>
        <v/>
      </c>
      <c r="EW135" s="455" t="str">
        <f t="shared" si="262"/>
        <v/>
      </c>
      <c r="EX135" s="953" t="str">
        <f t="shared" si="262"/>
        <v/>
      </c>
      <c r="EY135" s="768" t="str">
        <f t="shared" si="262"/>
        <v/>
      </c>
      <c r="EZ135" s="455" t="str">
        <f t="shared" si="262"/>
        <v/>
      </c>
      <c r="FA135" s="455" t="str">
        <f t="shared" si="262"/>
        <v/>
      </c>
      <c r="FB135" s="455" t="str">
        <f t="shared" si="262"/>
        <v/>
      </c>
      <c r="FC135" s="455" t="str">
        <f t="shared" si="262"/>
        <v/>
      </c>
      <c r="FD135" s="455" t="str">
        <f t="shared" si="262"/>
        <v/>
      </c>
      <c r="FE135" s="953" t="str">
        <f t="shared" si="262"/>
        <v/>
      </c>
      <c r="FF135" s="768" t="str">
        <f t="shared" si="262"/>
        <v/>
      </c>
      <c r="FG135" s="455" t="str">
        <f t="shared" si="262"/>
        <v/>
      </c>
      <c r="FH135" s="455" t="str">
        <f t="shared" si="262"/>
        <v/>
      </c>
      <c r="FI135" s="455" t="str">
        <f t="shared" si="262"/>
        <v/>
      </c>
      <c r="FJ135" s="455" t="str">
        <f t="shared" si="262"/>
        <v/>
      </c>
      <c r="FK135" s="455" t="str">
        <f t="shared" si="262"/>
        <v/>
      </c>
      <c r="FL135" s="953" t="str">
        <f t="shared" si="262"/>
        <v/>
      </c>
      <c r="FM135" s="768" t="str">
        <f t="shared" si="262"/>
        <v/>
      </c>
      <c r="FN135" s="455" t="str">
        <f t="shared" si="262"/>
        <v/>
      </c>
      <c r="FO135" s="455" t="str">
        <f t="shared" si="262"/>
        <v/>
      </c>
      <c r="FP135" s="455" t="str">
        <f t="shared" si="262"/>
        <v/>
      </c>
      <c r="FQ135" s="455" t="str">
        <f t="shared" si="262"/>
        <v/>
      </c>
      <c r="FR135" s="455" t="str">
        <f t="shared" si="262"/>
        <v/>
      </c>
      <c r="FS135" s="953" t="str">
        <f t="shared" si="262"/>
        <v/>
      </c>
      <c r="FT135" s="768" t="str">
        <f t="shared" si="262"/>
        <v/>
      </c>
      <c r="FU135" s="455" t="str">
        <f t="shared" si="262"/>
        <v/>
      </c>
      <c r="FV135" s="455" t="str">
        <f t="shared" si="262"/>
        <v/>
      </c>
      <c r="FW135" s="455" t="str">
        <f t="shared" si="262"/>
        <v/>
      </c>
      <c r="FX135" s="455" t="str">
        <f t="shared" si="262"/>
        <v/>
      </c>
      <c r="FY135" s="455" t="str">
        <f t="shared" si="262"/>
        <v/>
      </c>
      <c r="FZ135" s="953" t="str">
        <f t="shared" si="262"/>
        <v/>
      </c>
      <c r="GA135" s="768" t="str">
        <f t="shared" si="262"/>
        <v/>
      </c>
      <c r="GB135" s="455" t="str">
        <f t="shared" si="262"/>
        <v/>
      </c>
      <c r="GC135" s="455" t="str">
        <f t="shared" si="262"/>
        <v/>
      </c>
      <c r="GD135" s="455" t="str">
        <f t="shared" si="262"/>
        <v/>
      </c>
      <c r="GE135" s="455" t="str">
        <f t="shared" si="262"/>
        <v/>
      </c>
      <c r="GF135" s="953" t="str">
        <f t="shared" si="262"/>
        <v/>
      </c>
      <c r="GG135" s="768" t="str">
        <f t="shared" si="262"/>
        <v/>
      </c>
      <c r="GH135" s="455" t="str">
        <f t="shared" si="262"/>
        <v/>
      </c>
      <c r="GI135" s="455" t="str">
        <f t="shared" si="262"/>
        <v/>
      </c>
      <c r="GJ135" s="455" t="str">
        <f t="shared" si="262"/>
        <v/>
      </c>
      <c r="GK135" s="455" t="str">
        <f t="shared" si="262"/>
        <v/>
      </c>
      <c r="GL135" s="455" t="str">
        <f t="shared" si="262"/>
        <v/>
      </c>
      <c r="GM135" s="455" t="str">
        <f t="shared" si="262"/>
        <v/>
      </c>
      <c r="GN135" s="954" t="str">
        <f t="shared" si="262"/>
        <v/>
      </c>
      <c r="GO135" s="768" t="str">
        <f t="shared" ref="GO135:IZ138" si="265">IF($C135="","",GO$114)</f>
        <v/>
      </c>
      <c r="GP135" s="455" t="str">
        <f t="shared" si="265"/>
        <v/>
      </c>
      <c r="GQ135" s="455" t="str">
        <f t="shared" si="265"/>
        <v/>
      </c>
      <c r="GR135" s="455" t="str">
        <f t="shared" si="265"/>
        <v/>
      </c>
      <c r="GS135" s="455" t="str">
        <f t="shared" si="265"/>
        <v/>
      </c>
      <c r="GT135" s="455" t="str">
        <f t="shared" si="265"/>
        <v/>
      </c>
      <c r="GU135" s="953" t="str">
        <f t="shared" si="265"/>
        <v/>
      </c>
      <c r="GV135" s="768" t="str">
        <f t="shared" si="265"/>
        <v/>
      </c>
      <c r="GW135" s="455" t="str">
        <f t="shared" si="265"/>
        <v/>
      </c>
      <c r="GX135" s="455" t="str">
        <f t="shared" si="265"/>
        <v/>
      </c>
      <c r="GY135" s="455" t="str">
        <f t="shared" si="265"/>
        <v/>
      </c>
      <c r="GZ135" s="455" t="str">
        <f t="shared" si="265"/>
        <v/>
      </c>
      <c r="HA135" s="455" t="str">
        <f t="shared" si="265"/>
        <v/>
      </c>
      <c r="HB135" s="953" t="str">
        <f t="shared" si="265"/>
        <v/>
      </c>
      <c r="HC135" s="768" t="str">
        <f t="shared" si="265"/>
        <v/>
      </c>
      <c r="HD135" s="455" t="str">
        <f t="shared" si="265"/>
        <v/>
      </c>
      <c r="HE135" s="455" t="str">
        <f t="shared" si="265"/>
        <v/>
      </c>
      <c r="HF135" s="455" t="str">
        <f t="shared" si="265"/>
        <v/>
      </c>
      <c r="HG135" s="455" t="str">
        <f t="shared" si="265"/>
        <v/>
      </c>
      <c r="HH135" s="455" t="str">
        <f t="shared" si="265"/>
        <v/>
      </c>
      <c r="HI135" s="953" t="str">
        <f t="shared" si="265"/>
        <v/>
      </c>
      <c r="HJ135" s="768" t="str">
        <f t="shared" si="265"/>
        <v/>
      </c>
      <c r="HK135" s="455" t="str">
        <f t="shared" si="265"/>
        <v/>
      </c>
      <c r="HL135" s="455" t="str">
        <f t="shared" si="265"/>
        <v/>
      </c>
      <c r="HM135" s="455" t="str">
        <f t="shared" si="265"/>
        <v/>
      </c>
      <c r="HN135" s="455" t="str">
        <f t="shared" si="265"/>
        <v/>
      </c>
      <c r="HO135" s="455" t="str">
        <f t="shared" si="265"/>
        <v/>
      </c>
      <c r="HP135" s="953" t="str">
        <f t="shared" si="265"/>
        <v/>
      </c>
      <c r="HQ135" s="768" t="str">
        <f t="shared" si="265"/>
        <v/>
      </c>
      <c r="HR135" s="455" t="str">
        <f t="shared" si="265"/>
        <v/>
      </c>
      <c r="HS135" s="455" t="str">
        <f t="shared" si="265"/>
        <v/>
      </c>
      <c r="HT135" s="455" t="str">
        <f t="shared" si="265"/>
        <v/>
      </c>
      <c r="HU135" s="455" t="str">
        <f t="shared" si="265"/>
        <v/>
      </c>
      <c r="HV135" s="455" t="str">
        <f t="shared" si="265"/>
        <v/>
      </c>
      <c r="HW135" s="953" t="str">
        <f t="shared" si="265"/>
        <v/>
      </c>
      <c r="HX135" s="768" t="str">
        <f t="shared" si="265"/>
        <v/>
      </c>
      <c r="HY135" s="455" t="str">
        <f t="shared" si="265"/>
        <v/>
      </c>
      <c r="HZ135" s="455" t="str">
        <f t="shared" si="265"/>
        <v/>
      </c>
      <c r="IA135" s="455" t="str">
        <f t="shared" si="265"/>
        <v/>
      </c>
      <c r="IB135" s="455" t="str">
        <f t="shared" si="265"/>
        <v/>
      </c>
      <c r="IC135" s="455" t="str">
        <f t="shared" si="265"/>
        <v/>
      </c>
      <c r="ID135" s="953" t="str">
        <f t="shared" si="265"/>
        <v/>
      </c>
      <c r="IE135" s="768" t="str">
        <f t="shared" si="265"/>
        <v/>
      </c>
      <c r="IF135" s="455" t="str">
        <f t="shared" si="265"/>
        <v/>
      </c>
      <c r="IG135" s="455" t="str">
        <f t="shared" si="265"/>
        <v/>
      </c>
      <c r="IH135" s="455" t="str">
        <f t="shared" si="265"/>
        <v/>
      </c>
      <c r="II135" s="455" t="str">
        <f t="shared" si="265"/>
        <v/>
      </c>
      <c r="IJ135" s="455" t="str">
        <f t="shared" si="265"/>
        <v/>
      </c>
      <c r="IK135" s="953" t="str">
        <f t="shared" si="265"/>
        <v/>
      </c>
      <c r="IL135" s="768" t="str">
        <f t="shared" si="265"/>
        <v/>
      </c>
      <c r="IM135" s="455" t="str">
        <f t="shared" si="265"/>
        <v/>
      </c>
      <c r="IN135" s="455" t="str">
        <f t="shared" si="265"/>
        <v/>
      </c>
      <c r="IO135" s="455" t="str">
        <f t="shared" si="265"/>
        <v/>
      </c>
      <c r="IP135" s="455" t="str">
        <f t="shared" si="265"/>
        <v/>
      </c>
      <c r="IQ135" s="455" t="str">
        <f t="shared" si="265"/>
        <v/>
      </c>
      <c r="IR135" s="953" t="str">
        <f t="shared" si="265"/>
        <v/>
      </c>
      <c r="IS135" s="768" t="str">
        <f t="shared" si="265"/>
        <v/>
      </c>
      <c r="IT135" s="455" t="str">
        <f t="shared" si="265"/>
        <v/>
      </c>
      <c r="IU135" s="455" t="str">
        <f t="shared" si="265"/>
        <v/>
      </c>
      <c r="IV135" s="455" t="str">
        <f t="shared" si="265"/>
        <v/>
      </c>
      <c r="IW135" s="455" t="str">
        <f t="shared" si="265"/>
        <v/>
      </c>
      <c r="IX135" s="455" t="str">
        <f t="shared" si="265"/>
        <v/>
      </c>
      <c r="IY135" s="954" t="str">
        <f t="shared" si="265"/>
        <v/>
      </c>
      <c r="IZ135" s="768" t="str">
        <f t="shared" si="265"/>
        <v/>
      </c>
      <c r="JA135" s="455" t="str">
        <f t="shared" si="237"/>
        <v/>
      </c>
      <c r="JB135" s="455" t="str">
        <f t="shared" si="263"/>
        <v/>
      </c>
      <c r="JC135" s="455" t="str">
        <f t="shared" si="263"/>
        <v/>
      </c>
      <c r="JD135" s="455" t="str">
        <f t="shared" si="263"/>
        <v/>
      </c>
      <c r="JE135" s="455" t="str">
        <f t="shared" si="263"/>
        <v/>
      </c>
      <c r="JF135" s="953" t="str">
        <f t="shared" si="263"/>
        <v/>
      </c>
      <c r="JG135" s="768" t="str">
        <f t="shared" si="263"/>
        <v/>
      </c>
      <c r="JH135" s="455" t="str">
        <f t="shared" si="263"/>
        <v/>
      </c>
      <c r="JI135" s="455" t="str">
        <f t="shared" si="263"/>
        <v/>
      </c>
      <c r="JJ135" s="455" t="str">
        <f t="shared" si="263"/>
        <v/>
      </c>
      <c r="JK135" s="455" t="str">
        <f t="shared" si="263"/>
        <v/>
      </c>
      <c r="JL135" s="455" t="str">
        <f t="shared" si="263"/>
        <v/>
      </c>
      <c r="JM135" s="953" t="str">
        <f t="shared" si="263"/>
        <v/>
      </c>
      <c r="JN135" s="768" t="str">
        <f t="shared" si="263"/>
        <v/>
      </c>
      <c r="JO135" s="455" t="str">
        <f t="shared" si="263"/>
        <v/>
      </c>
      <c r="JP135" s="455" t="str">
        <f t="shared" si="263"/>
        <v/>
      </c>
      <c r="JQ135" s="455" t="str">
        <f t="shared" si="263"/>
        <v/>
      </c>
      <c r="JR135" s="455" t="str">
        <f t="shared" si="263"/>
        <v/>
      </c>
      <c r="JS135" s="455" t="str">
        <f t="shared" si="263"/>
        <v/>
      </c>
      <c r="JT135" s="953" t="str">
        <f t="shared" si="263"/>
        <v/>
      </c>
      <c r="JU135" s="768" t="str">
        <f t="shared" si="263"/>
        <v/>
      </c>
      <c r="JV135" s="455" t="str">
        <f t="shared" si="263"/>
        <v/>
      </c>
      <c r="JW135" s="455" t="str">
        <f t="shared" si="263"/>
        <v/>
      </c>
      <c r="JX135" s="455" t="str">
        <f t="shared" si="263"/>
        <v/>
      </c>
      <c r="JY135" s="455" t="str">
        <f t="shared" si="263"/>
        <v/>
      </c>
      <c r="JZ135" s="455" t="str">
        <f t="shared" si="263"/>
        <v/>
      </c>
      <c r="KA135" s="953" t="str">
        <f t="shared" si="263"/>
        <v/>
      </c>
      <c r="KB135" s="768" t="str">
        <f t="shared" si="263"/>
        <v/>
      </c>
      <c r="KC135" s="455" t="str">
        <f t="shared" si="263"/>
        <v/>
      </c>
      <c r="KD135" s="455" t="str">
        <f t="shared" si="263"/>
        <v/>
      </c>
      <c r="KE135" s="455" t="str">
        <f t="shared" si="263"/>
        <v/>
      </c>
      <c r="KF135" s="455" t="str">
        <f t="shared" si="263"/>
        <v/>
      </c>
      <c r="KG135" s="455" t="str">
        <f t="shared" si="263"/>
        <v/>
      </c>
      <c r="KH135" s="953" t="str">
        <f t="shared" si="263"/>
        <v/>
      </c>
      <c r="KI135" s="768" t="str">
        <f t="shared" si="263"/>
        <v/>
      </c>
      <c r="KJ135" s="455" t="str">
        <f t="shared" si="263"/>
        <v/>
      </c>
      <c r="KK135" s="455" t="str">
        <f t="shared" si="263"/>
        <v/>
      </c>
      <c r="KL135" s="455" t="str">
        <f t="shared" si="263"/>
        <v/>
      </c>
      <c r="KM135" s="455" t="str">
        <f t="shared" si="263"/>
        <v/>
      </c>
      <c r="KN135" s="455" t="str">
        <f t="shared" si="263"/>
        <v/>
      </c>
      <c r="KO135" s="953" t="str">
        <f t="shared" si="263"/>
        <v/>
      </c>
      <c r="KP135" s="768" t="str">
        <f t="shared" si="263"/>
        <v/>
      </c>
      <c r="KQ135" s="455" t="str">
        <f t="shared" si="263"/>
        <v/>
      </c>
      <c r="KR135" s="455" t="str">
        <f t="shared" si="263"/>
        <v/>
      </c>
      <c r="KS135" s="455" t="str">
        <f t="shared" si="263"/>
        <v/>
      </c>
      <c r="KT135" s="455" t="str">
        <f t="shared" si="263"/>
        <v/>
      </c>
      <c r="KU135" s="455" t="str">
        <f t="shared" si="263"/>
        <v/>
      </c>
      <c r="KV135" s="953" t="str">
        <f t="shared" si="263"/>
        <v/>
      </c>
      <c r="KW135" s="768" t="str">
        <f t="shared" si="263"/>
        <v/>
      </c>
      <c r="KX135" s="455" t="str">
        <f t="shared" si="263"/>
        <v/>
      </c>
      <c r="KY135" s="455" t="str">
        <f t="shared" si="263"/>
        <v/>
      </c>
      <c r="KZ135" s="455" t="str">
        <f t="shared" si="263"/>
        <v/>
      </c>
      <c r="LA135" s="455" t="str">
        <f t="shared" si="263"/>
        <v/>
      </c>
      <c r="LB135" s="455" t="str">
        <f t="shared" si="263"/>
        <v/>
      </c>
      <c r="LC135" s="954" t="str">
        <f t="shared" si="263"/>
        <v/>
      </c>
      <c r="LD135" s="768" t="str">
        <f t="shared" si="263"/>
        <v/>
      </c>
      <c r="LE135" s="455" t="str">
        <f t="shared" si="263"/>
        <v/>
      </c>
      <c r="LF135" s="455" t="str">
        <f t="shared" si="263"/>
        <v/>
      </c>
      <c r="LG135" s="455" t="str">
        <f t="shared" si="263"/>
        <v/>
      </c>
      <c r="LH135" s="455" t="str">
        <f t="shared" si="263"/>
        <v/>
      </c>
      <c r="LI135" s="455" t="str">
        <f t="shared" si="263"/>
        <v/>
      </c>
      <c r="LJ135" s="953" t="str">
        <f t="shared" si="263"/>
        <v/>
      </c>
      <c r="LK135" s="768" t="str">
        <f t="shared" si="263"/>
        <v/>
      </c>
      <c r="LL135" s="455" t="str">
        <f t="shared" si="263"/>
        <v/>
      </c>
      <c r="LM135" s="455" t="str">
        <f t="shared" ref="LM135:NN138" si="266">IF($C135="","",LM$114)</f>
        <v/>
      </c>
      <c r="LN135" s="455" t="str">
        <f t="shared" si="266"/>
        <v/>
      </c>
      <c r="LO135" s="455" t="str">
        <f t="shared" si="266"/>
        <v/>
      </c>
      <c r="LP135" s="455" t="str">
        <f t="shared" si="266"/>
        <v/>
      </c>
      <c r="LQ135" s="953" t="str">
        <f t="shared" si="266"/>
        <v/>
      </c>
      <c r="LR135" s="768" t="str">
        <f t="shared" si="266"/>
        <v/>
      </c>
      <c r="LS135" s="455" t="str">
        <f t="shared" si="266"/>
        <v/>
      </c>
      <c r="LT135" s="455" t="str">
        <f t="shared" si="266"/>
        <v/>
      </c>
      <c r="LU135" s="455" t="str">
        <f t="shared" si="266"/>
        <v/>
      </c>
      <c r="LV135" s="455" t="str">
        <f t="shared" si="266"/>
        <v/>
      </c>
      <c r="LW135" s="455" t="str">
        <f t="shared" si="266"/>
        <v/>
      </c>
      <c r="LX135" s="953" t="str">
        <f t="shared" si="266"/>
        <v/>
      </c>
      <c r="LY135" s="768" t="str">
        <f t="shared" si="266"/>
        <v/>
      </c>
      <c r="LZ135" s="455" t="str">
        <f t="shared" si="266"/>
        <v/>
      </c>
      <c r="MA135" s="455" t="str">
        <f t="shared" si="266"/>
        <v/>
      </c>
      <c r="MB135" s="455" t="str">
        <f t="shared" si="266"/>
        <v/>
      </c>
      <c r="MC135" s="455" t="str">
        <f t="shared" si="266"/>
        <v/>
      </c>
      <c r="MD135" s="455" t="str">
        <f t="shared" si="266"/>
        <v/>
      </c>
      <c r="ME135" s="953" t="str">
        <f t="shared" si="266"/>
        <v/>
      </c>
      <c r="MF135" s="768" t="str">
        <f t="shared" si="266"/>
        <v/>
      </c>
      <c r="MG135" s="455" t="str">
        <f t="shared" si="266"/>
        <v/>
      </c>
      <c r="MH135" s="455" t="str">
        <f t="shared" si="266"/>
        <v/>
      </c>
      <c r="MI135" s="455" t="str">
        <f t="shared" si="266"/>
        <v/>
      </c>
      <c r="MJ135" s="455" t="str">
        <f t="shared" si="266"/>
        <v/>
      </c>
      <c r="MK135" s="455" t="str">
        <f t="shared" si="266"/>
        <v/>
      </c>
      <c r="ML135" s="953" t="str">
        <f t="shared" si="266"/>
        <v/>
      </c>
      <c r="MM135" s="768" t="str">
        <f t="shared" si="266"/>
        <v/>
      </c>
      <c r="MN135" s="455" t="str">
        <f t="shared" si="266"/>
        <v/>
      </c>
      <c r="MO135" s="455" t="str">
        <f t="shared" si="266"/>
        <v/>
      </c>
      <c r="MP135" s="455" t="str">
        <f t="shared" si="266"/>
        <v/>
      </c>
      <c r="MQ135" s="455" t="str">
        <f t="shared" si="266"/>
        <v/>
      </c>
      <c r="MR135" s="455" t="str">
        <f t="shared" si="266"/>
        <v/>
      </c>
      <c r="MS135" s="953" t="str">
        <f t="shared" si="266"/>
        <v/>
      </c>
      <c r="MT135" s="768" t="str">
        <f t="shared" si="266"/>
        <v/>
      </c>
      <c r="MU135" s="455" t="str">
        <f t="shared" si="266"/>
        <v/>
      </c>
      <c r="MV135" s="455" t="str">
        <f t="shared" si="266"/>
        <v/>
      </c>
      <c r="MW135" s="455" t="str">
        <f t="shared" si="266"/>
        <v/>
      </c>
      <c r="MX135" s="455" t="str">
        <f t="shared" si="266"/>
        <v/>
      </c>
      <c r="MY135" s="455" t="str">
        <f t="shared" si="266"/>
        <v/>
      </c>
      <c r="MZ135" s="953" t="str">
        <f t="shared" si="266"/>
        <v/>
      </c>
      <c r="NA135" s="768" t="str">
        <f t="shared" si="266"/>
        <v/>
      </c>
      <c r="NB135" s="455" t="str">
        <f t="shared" si="266"/>
        <v/>
      </c>
      <c r="NC135" s="455" t="str">
        <f t="shared" si="266"/>
        <v/>
      </c>
      <c r="ND135" s="455" t="str">
        <f t="shared" si="266"/>
        <v/>
      </c>
      <c r="NE135" s="455" t="str">
        <f t="shared" si="266"/>
        <v/>
      </c>
      <c r="NF135" s="455" t="str">
        <f t="shared" si="266"/>
        <v/>
      </c>
      <c r="NG135" s="954" t="str">
        <f t="shared" si="266"/>
        <v/>
      </c>
      <c r="NH135" s="768" t="str">
        <f t="shared" si="266"/>
        <v/>
      </c>
      <c r="NI135" s="455" t="str">
        <f t="shared" si="266"/>
        <v/>
      </c>
      <c r="NJ135" s="455" t="str">
        <f t="shared" si="266"/>
        <v/>
      </c>
      <c r="NK135" s="455" t="str">
        <f t="shared" si="266"/>
        <v/>
      </c>
      <c r="NL135" s="455" t="str">
        <f t="shared" si="266"/>
        <v/>
      </c>
      <c r="NM135" s="455" t="str">
        <f t="shared" si="266"/>
        <v/>
      </c>
      <c r="NN135" s="953" t="str">
        <f t="shared" si="266"/>
        <v/>
      </c>
      <c r="UR135" s="139"/>
    </row>
    <row r="136" spans="1:564" s="1" customFormat="1" hidden="1" x14ac:dyDescent="0.2">
      <c r="A136" s="938">
        <f>alapadatok!A117</f>
        <v>21</v>
      </c>
      <c r="B136" s="678" t="str">
        <f>IF(alapadatok!C117="","",alapadatok!C117)</f>
        <v/>
      </c>
      <c r="C136" s="584" t="str">
        <f>IF(alapadatok!B117="","",alapadatok!B117)</f>
        <v/>
      </c>
      <c r="D136" s="584" t="str">
        <f>IF(alapadatok!D117="","",alapadatok!D117)</f>
        <v/>
      </c>
      <c r="E136" s="948" t="str">
        <f>IF(alapadatok!K117="","",alapadatok!K117)</f>
        <v/>
      </c>
      <c r="F136" s="952" t="str">
        <f t="shared" ref="F136:BQ139" si="267">IF($C136="","",F$114)</f>
        <v/>
      </c>
      <c r="G136" s="953" t="str">
        <f t="shared" si="267"/>
        <v/>
      </c>
      <c r="H136" s="768" t="str">
        <f t="shared" si="267"/>
        <v/>
      </c>
      <c r="I136" s="455" t="str">
        <f t="shared" si="267"/>
        <v/>
      </c>
      <c r="J136" s="455" t="str">
        <f t="shared" si="267"/>
        <v/>
      </c>
      <c r="K136" s="455" t="str">
        <f t="shared" si="267"/>
        <v/>
      </c>
      <c r="L136" s="455" t="str">
        <f t="shared" si="267"/>
        <v/>
      </c>
      <c r="M136" s="455" t="str">
        <f t="shared" si="267"/>
        <v/>
      </c>
      <c r="N136" s="953" t="str">
        <f t="shared" si="267"/>
        <v/>
      </c>
      <c r="O136" s="768" t="str">
        <f t="shared" si="267"/>
        <v/>
      </c>
      <c r="P136" s="455" t="str">
        <f t="shared" si="267"/>
        <v/>
      </c>
      <c r="Q136" s="455" t="str">
        <f t="shared" si="267"/>
        <v/>
      </c>
      <c r="R136" s="455" t="str">
        <f t="shared" si="267"/>
        <v/>
      </c>
      <c r="S136" s="455" t="str">
        <f t="shared" si="267"/>
        <v/>
      </c>
      <c r="T136" s="455" t="str">
        <f t="shared" si="267"/>
        <v/>
      </c>
      <c r="U136" s="953" t="str">
        <f t="shared" si="267"/>
        <v/>
      </c>
      <c r="V136" s="768" t="str">
        <f t="shared" si="267"/>
        <v/>
      </c>
      <c r="W136" s="455" t="str">
        <f t="shared" si="267"/>
        <v/>
      </c>
      <c r="X136" s="455" t="str">
        <f t="shared" si="267"/>
        <v/>
      </c>
      <c r="Y136" s="455" t="str">
        <f t="shared" si="267"/>
        <v/>
      </c>
      <c r="Z136" s="455" t="str">
        <f t="shared" si="267"/>
        <v/>
      </c>
      <c r="AA136" s="455" t="str">
        <f t="shared" si="267"/>
        <v/>
      </c>
      <c r="AB136" s="953" t="str">
        <f t="shared" si="267"/>
        <v/>
      </c>
      <c r="AC136" s="768" t="str">
        <f t="shared" si="267"/>
        <v/>
      </c>
      <c r="AD136" s="455" t="str">
        <f t="shared" si="267"/>
        <v/>
      </c>
      <c r="AE136" s="455" t="str">
        <f t="shared" si="267"/>
        <v/>
      </c>
      <c r="AF136" s="455" t="str">
        <f t="shared" si="267"/>
        <v/>
      </c>
      <c r="AG136" s="455" t="str">
        <f t="shared" si="267"/>
        <v/>
      </c>
      <c r="AH136" s="455" t="str">
        <f t="shared" si="267"/>
        <v/>
      </c>
      <c r="AI136" s="953" t="str">
        <f t="shared" si="267"/>
        <v/>
      </c>
      <c r="AJ136" s="768" t="str">
        <f t="shared" si="267"/>
        <v/>
      </c>
      <c r="AK136" s="455" t="str">
        <f t="shared" si="267"/>
        <v/>
      </c>
      <c r="AL136" s="455" t="str">
        <f t="shared" si="267"/>
        <v/>
      </c>
      <c r="AM136" s="455" t="str">
        <f t="shared" si="267"/>
        <v/>
      </c>
      <c r="AN136" s="455" t="str">
        <f t="shared" si="267"/>
        <v/>
      </c>
      <c r="AO136" s="455" t="str">
        <f t="shared" si="267"/>
        <v/>
      </c>
      <c r="AP136" s="953" t="str">
        <f t="shared" si="267"/>
        <v/>
      </c>
      <c r="AQ136" s="768" t="str">
        <f t="shared" si="267"/>
        <v/>
      </c>
      <c r="AR136" s="455" t="str">
        <f t="shared" si="267"/>
        <v/>
      </c>
      <c r="AS136" s="455" t="str">
        <f t="shared" si="267"/>
        <v/>
      </c>
      <c r="AT136" s="455" t="str">
        <f t="shared" si="267"/>
        <v/>
      </c>
      <c r="AU136" s="455" t="str">
        <f t="shared" si="267"/>
        <v/>
      </c>
      <c r="AV136" s="455" t="str">
        <f t="shared" si="267"/>
        <v/>
      </c>
      <c r="AW136" s="953" t="str">
        <f t="shared" si="267"/>
        <v/>
      </c>
      <c r="AX136" s="768" t="str">
        <f t="shared" si="267"/>
        <v/>
      </c>
      <c r="AY136" s="455" t="str">
        <f t="shared" si="267"/>
        <v/>
      </c>
      <c r="AZ136" s="455" t="str">
        <f t="shared" si="267"/>
        <v/>
      </c>
      <c r="BA136" s="455" t="str">
        <f t="shared" si="267"/>
        <v/>
      </c>
      <c r="BB136" s="455" t="str">
        <f t="shared" si="267"/>
        <v/>
      </c>
      <c r="BC136" s="455" t="str">
        <f t="shared" si="267"/>
        <v/>
      </c>
      <c r="BD136" s="953" t="str">
        <f t="shared" si="267"/>
        <v/>
      </c>
      <c r="BE136" s="768" t="str">
        <f t="shared" si="267"/>
        <v/>
      </c>
      <c r="BF136" s="455" t="str">
        <f t="shared" si="267"/>
        <v/>
      </c>
      <c r="BG136" s="455" t="str">
        <f t="shared" si="267"/>
        <v/>
      </c>
      <c r="BH136" s="455" t="str">
        <f t="shared" si="267"/>
        <v/>
      </c>
      <c r="BI136" s="455" t="str">
        <f t="shared" si="267"/>
        <v/>
      </c>
      <c r="BJ136" s="455" t="str">
        <f t="shared" si="267"/>
        <v/>
      </c>
      <c r="BK136" s="953" t="str">
        <f t="shared" si="267"/>
        <v/>
      </c>
      <c r="BL136" s="768" t="str">
        <f t="shared" si="267"/>
        <v/>
      </c>
      <c r="BM136" s="455" t="str">
        <f t="shared" si="267"/>
        <v/>
      </c>
      <c r="BN136" s="455" t="str">
        <f t="shared" si="267"/>
        <v/>
      </c>
      <c r="BO136" s="455" t="str">
        <f t="shared" si="267"/>
        <v/>
      </c>
      <c r="BP136" s="455" t="str">
        <f t="shared" si="267"/>
        <v/>
      </c>
      <c r="BQ136" s="455" t="str">
        <f t="shared" si="267"/>
        <v/>
      </c>
      <c r="BR136" s="953" t="str">
        <f t="shared" si="264"/>
        <v/>
      </c>
      <c r="BS136" s="768" t="str">
        <f t="shared" si="264"/>
        <v/>
      </c>
      <c r="BT136" s="455" t="str">
        <f t="shared" si="264"/>
        <v/>
      </c>
      <c r="BU136" s="455" t="str">
        <f t="shared" si="264"/>
        <v/>
      </c>
      <c r="BV136" s="455" t="str">
        <f t="shared" si="264"/>
        <v/>
      </c>
      <c r="BW136" s="455" t="str">
        <f t="shared" si="264"/>
        <v/>
      </c>
      <c r="BX136" s="455" t="str">
        <f t="shared" si="264"/>
        <v/>
      </c>
      <c r="BY136" s="953" t="str">
        <f t="shared" si="264"/>
        <v/>
      </c>
      <c r="BZ136" s="768" t="str">
        <f t="shared" si="264"/>
        <v/>
      </c>
      <c r="CA136" s="455" t="str">
        <f t="shared" si="264"/>
        <v/>
      </c>
      <c r="CB136" s="455" t="str">
        <f t="shared" si="264"/>
        <v/>
      </c>
      <c r="CC136" s="455" t="str">
        <f t="shared" si="264"/>
        <v/>
      </c>
      <c r="CD136" s="455" t="str">
        <f t="shared" si="264"/>
        <v/>
      </c>
      <c r="CE136" s="455" t="str">
        <f t="shared" si="264"/>
        <v/>
      </c>
      <c r="CF136" s="953" t="str">
        <f t="shared" si="264"/>
        <v/>
      </c>
      <c r="CG136" s="768" t="str">
        <f t="shared" si="264"/>
        <v/>
      </c>
      <c r="CH136" s="455" t="str">
        <f t="shared" si="264"/>
        <v/>
      </c>
      <c r="CI136" s="455" t="str">
        <f t="shared" si="264"/>
        <v/>
      </c>
      <c r="CJ136" s="455" t="str">
        <f t="shared" si="264"/>
        <v/>
      </c>
      <c r="CK136" s="455" t="str">
        <f t="shared" si="264"/>
        <v/>
      </c>
      <c r="CL136" s="455" t="str">
        <f t="shared" si="264"/>
        <v/>
      </c>
      <c r="CM136" s="953" t="str">
        <f t="shared" si="264"/>
        <v/>
      </c>
      <c r="CN136" s="768" t="str">
        <f t="shared" si="264"/>
        <v/>
      </c>
      <c r="CO136" s="455" t="str">
        <f t="shared" si="264"/>
        <v/>
      </c>
      <c r="CP136" s="455" t="str">
        <f t="shared" si="264"/>
        <v/>
      </c>
      <c r="CQ136" s="455" t="str">
        <f t="shared" si="264"/>
        <v/>
      </c>
      <c r="CR136" s="455" t="str">
        <f t="shared" si="264"/>
        <v/>
      </c>
      <c r="CS136" s="455" t="str">
        <f t="shared" si="264"/>
        <v/>
      </c>
      <c r="CT136" s="953" t="str">
        <f t="shared" si="264"/>
        <v/>
      </c>
      <c r="CU136" s="952" t="str">
        <f t="shared" si="264"/>
        <v/>
      </c>
      <c r="CV136" s="455" t="str">
        <f t="shared" si="264"/>
        <v/>
      </c>
      <c r="CW136" s="455" t="str">
        <f t="shared" si="264"/>
        <v/>
      </c>
      <c r="CX136" s="455" t="str">
        <f t="shared" si="264"/>
        <v/>
      </c>
      <c r="CY136" s="455" t="str">
        <f t="shared" si="264"/>
        <v/>
      </c>
      <c r="CZ136" s="455" t="str">
        <f t="shared" si="264"/>
        <v/>
      </c>
      <c r="DA136" s="953" t="str">
        <f t="shared" si="264"/>
        <v/>
      </c>
      <c r="DB136" s="768" t="str">
        <f t="shared" si="264"/>
        <v/>
      </c>
      <c r="DC136" s="455" t="str">
        <f t="shared" si="264"/>
        <v/>
      </c>
      <c r="DD136" s="455" t="str">
        <f t="shared" si="264"/>
        <v/>
      </c>
      <c r="DE136" s="455" t="str">
        <f t="shared" si="264"/>
        <v/>
      </c>
      <c r="DF136" s="455" t="str">
        <f t="shared" si="264"/>
        <v/>
      </c>
      <c r="DG136" s="455" t="str">
        <f t="shared" si="264"/>
        <v/>
      </c>
      <c r="DH136" s="953" t="str">
        <f t="shared" si="264"/>
        <v/>
      </c>
      <c r="DI136" s="768" t="str">
        <f t="shared" si="264"/>
        <v/>
      </c>
      <c r="DJ136" s="455" t="str">
        <f t="shared" si="264"/>
        <v/>
      </c>
      <c r="DK136" s="455" t="str">
        <f t="shared" si="264"/>
        <v/>
      </c>
      <c r="DL136" s="455" t="str">
        <f t="shared" si="264"/>
        <v/>
      </c>
      <c r="DM136" s="455" t="str">
        <f t="shared" si="264"/>
        <v/>
      </c>
      <c r="DN136" s="455" t="str">
        <f t="shared" si="264"/>
        <v/>
      </c>
      <c r="DO136" s="953" t="str">
        <f t="shared" si="264"/>
        <v/>
      </c>
      <c r="DP136" s="768" t="str">
        <f t="shared" si="264"/>
        <v/>
      </c>
      <c r="DQ136" s="455" t="str">
        <f t="shared" si="264"/>
        <v/>
      </c>
      <c r="DR136" s="455" t="str">
        <f t="shared" si="264"/>
        <v/>
      </c>
      <c r="DS136" s="455" t="str">
        <f t="shared" si="264"/>
        <v/>
      </c>
      <c r="DT136" s="455" t="str">
        <f t="shared" si="264"/>
        <v/>
      </c>
      <c r="DU136" s="455" t="str">
        <f t="shared" si="264"/>
        <v/>
      </c>
      <c r="DV136" s="953" t="str">
        <f t="shared" si="264"/>
        <v/>
      </c>
      <c r="DW136" s="768" t="str">
        <f t="shared" si="264"/>
        <v/>
      </c>
      <c r="DX136" s="455" t="str">
        <f t="shared" si="264"/>
        <v/>
      </c>
      <c r="DY136" s="455" t="str">
        <f t="shared" si="264"/>
        <v/>
      </c>
      <c r="DZ136" s="455" t="str">
        <f t="shared" si="264"/>
        <v/>
      </c>
      <c r="EA136" s="455" t="str">
        <f t="shared" si="264"/>
        <v/>
      </c>
      <c r="EB136" s="455" t="str">
        <f t="shared" si="264"/>
        <v/>
      </c>
      <c r="EC136" s="954" t="str">
        <f t="shared" si="235"/>
        <v/>
      </c>
      <c r="ED136" s="768" t="str">
        <f t="shared" ref="ED136:GO139" si="268">IF($C136="","",ED$114)</f>
        <v/>
      </c>
      <c r="EE136" s="455" t="str">
        <f t="shared" si="268"/>
        <v/>
      </c>
      <c r="EF136" s="455" t="str">
        <f t="shared" si="268"/>
        <v/>
      </c>
      <c r="EG136" s="455" t="str">
        <f t="shared" si="268"/>
        <v/>
      </c>
      <c r="EH136" s="455" t="str">
        <f t="shared" si="268"/>
        <v/>
      </c>
      <c r="EI136" s="455" t="str">
        <f t="shared" si="268"/>
        <v/>
      </c>
      <c r="EJ136" s="953" t="str">
        <f t="shared" si="268"/>
        <v/>
      </c>
      <c r="EK136" s="768" t="str">
        <f t="shared" si="268"/>
        <v/>
      </c>
      <c r="EL136" s="455" t="str">
        <f t="shared" si="268"/>
        <v/>
      </c>
      <c r="EM136" s="455" t="str">
        <f t="shared" si="268"/>
        <v/>
      </c>
      <c r="EN136" s="455" t="str">
        <f t="shared" si="268"/>
        <v/>
      </c>
      <c r="EO136" s="455" t="str">
        <f t="shared" si="268"/>
        <v/>
      </c>
      <c r="EP136" s="455" t="str">
        <f t="shared" si="268"/>
        <v/>
      </c>
      <c r="EQ136" s="953" t="str">
        <f t="shared" si="268"/>
        <v/>
      </c>
      <c r="ER136" s="768" t="str">
        <f t="shared" si="268"/>
        <v/>
      </c>
      <c r="ES136" s="455" t="str">
        <f t="shared" si="268"/>
        <v/>
      </c>
      <c r="ET136" s="455" t="str">
        <f t="shared" si="268"/>
        <v/>
      </c>
      <c r="EU136" s="455" t="str">
        <f t="shared" si="268"/>
        <v/>
      </c>
      <c r="EV136" s="455" t="str">
        <f t="shared" si="268"/>
        <v/>
      </c>
      <c r="EW136" s="455" t="str">
        <f t="shared" si="268"/>
        <v/>
      </c>
      <c r="EX136" s="953" t="str">
        <f t="shared" si="268"/>
        <v/>
      </c>
      <c r="EY136" s="768" t="str">
        <f t="shared" si="268"/>
        <v/>
      </c>
      <c r="EZ136" s="455" t="str">
        <f t="shared" si="268"/>
        <v/>
      </c>
      <c r="FA136" s="455" t="str">
        <f t="shared" si="268"/>
        <v/>
      </c>
      <c r="FB136" s="455" t="str">
        <f t="shared" si="268"/>
        <v/>
      </c>
      <c r="FC136" s="455" t="str">
        <f t="shared" si="268"/>
        <v/>
      </c>
      <c r="FD136" s="455" t="str">
        <f t="shared" si="268"/>
        <v/>
      </c>
      <c r="FE136" s="953" t="str">
        <f t="shared" si="268"/>
        <v/>
      </c>
      <c r="FF136" s="768" t="str">
        <f t="shared" si="268"/>
        <v/>
      </c>
      <c r="FG136" s="455" t="str">
        <f t="shared" si="268"/>
        <v/>
      </c>
      <c r="FH136" s="455" t="str">
        <f t="shared" si="268"/>
        <v/>
      </c>
      <c r="FI136" s="455" t="str">
        <f t="shared" si="268"/>
        <v/>
      </c>
      <c r="FJ136" s="455" t="str">
        <f t="shared" si="268"/>
        <v/>
      </c>
      <c r="FK136" s="455" t="str">
        <f t="shared" si="268"/>
        <v/>
      </c>
      <c r="FL136" s="953" t="str">
        <f t="shared" si="268"/>
        <v/>
      </c>
      <c r="FM136" s="768" t="str">
        <f t="shared" si="268"/>
        <v/>
      </c>
      <c r="FN136" s="455" t="str">
        <f t="shared" si="268"/>
        <v/>
      </c>
      <c r="FO136" s="455" t="str">
        <f t="shared" si="268"/>
        <v/>
      </c>
      <c r="FP136" s="455" t="str">
        <f t="shared" si="268"/>
        <v/>
      </c>
      <c r="FQ136" s="455" t="str">
        <f t="shared" si="268"/>
        <v/>
      </c>
      <c r="FR136" s="455" t="str">
        <f t="shared" si="268"/>
        <v/>
      </c>
      <c r="FS136" s="953" t="str">
        <f t="shared" si="268"/>
        <v/>
      </c>
      <c r="FT136" s="768" t="str">
        <f t="shared" si="268"/>
        <v/>
      </c>
      <c r="FU136" s="455" t="str">
        <f t="shared" si="268"/>
        <v/>
      </c>
      <c r="FV136" s="455" t="str">
        <f t="shared" si="268"/>
        <v/>
      </c>
      <c r="FW136" s="455" t="str">
        <f t="shared" si="268"/>
        <v/>
      </c>
      <c r="FX136" s="455" t="str">
        <f t="shared" si="268"/>
        <v/>
      </c>
      <c r="FY136" s="455" t="str">
        <f t="shared" si="268"/>
        <v/>
      </c>
      <c r="FZ136" s="953" t="str">
        <f t="shared" si="268"/>
        <v/>
      </c>
      <c r="GA136" s="768" t="str">
        <f t="shared" si="268"/>
        <v/>
      </c>
      <c r="GB136" s="455" t="str">
        <f t="shared" si="268"/>
        <v/>
      </c>
      <c r="GC136" s="455" t="str">
        <f t="shared" si="268"/>
        <v/>
      </c>
      <c r="GD136" s="455" t="str">
        <f t="shared" si="268"/>
        <v/>
      </c>
      <c r="GE136" s="455" t="str">
        <f t="shared" si="268"/>
        <v/>
      </c>
      <c r="GF136" s="953" t="str">
        <f t="shared" si="268"/>
        <v/>
      </c>
      <c r="GG136" s="768" t="str">
        <f t="shared" si="268"/>
        <v/>
      </c>
      <c r="GH136" s="455" t="str">
        <f t="shared" si="268"/>
        <v/>
      </c>
      <c r="GI136" s="455" t="str">
        <f t="shared" si="268"/>
        <v/>
      </c>
      <c r="GJ136" s="455" t="str">
        <f t="shared" si="268"/>
        <v/>
      </c>
      <c r="GK136" s="455" t="str">
        <f t="shared" si="268"/>
        <v/>
      </c>
      <c r="GL136" s="455" t="str">
        <f t="shared" si="268"/>
        <v/>
      </c>
      <c r="GM136" s="455" t="str">
        <f t="shared" si="268"/>
        <v/>
      </c>
      <c r="GN136" s="954" t="str">
        <f t="shared" si="268"/>
        <v/>
      </c>
      <c r="GO136" s="768" t="str">
        <f t="shared" si="268"/>
        <v/>
      </c>
      <c r="GP136" s="455" t="str">
        <f t="shared" si="265"/>
        <v/>
      </c>
      <c r="GQ136" s="455" t="str">
        <f t="shared" si="265"/>
        <v/>
      </c>
      <c r="GR136" s="455" t="str">
        <f t="shared" si="265"/>
        <v/>
      </c>
      <c r="GS136" s="455" t="str">
        <f t="shared" si="265"/>
        <v/>
      </c>
      <c r="GT136" s="455" t="str">
        <f t="shared" si="265"/>
        <v/>
      </c>
      <c r="GU136" s="953" t="str">
        <f t="shared" si="265"/>
        <v/>
      </c>
      <c r="GV136" s="768" t="str">
        <f t="shared" si="265"/>
        <v/>
      </c>
      <c r="GW136" s="455" t="str">
        <f t="shared" si="265"/>
        <v/>
      </c>
      <c r="GX136" s="455" t="str">
        <f t="shared" si="265"/>
        <v/>
      </c>
      <c r="GY136" s="455" t="str">
        <f t="shared" si="265"/>
        <v/>
      </c>
      <c r="GZ136" s="455" t="str">
        <f t="shared" si="265"/>
        <v/>
      </c>
      <c r="HA136" s="455" t="str">
        <f t="shared" si="265"/>
        <v/>
      </c>
      <c r="HB136" s="953" t="str">
        <f t="shared" si="265"/>
        <v/>
      </c>
      <c r="HC136" s="768" t="str">
        <f t="shared" si="265"/>
        <v/>
      </c>
      <c r="HD136" s="455" t="str">
        <f t="shared" si="265"/>
        <v/>
      </c>
      <c r="HE136" s="455" t="str">
        <f t="shared" si="265"/>
        <v/>
      </c>
      <c r="HF136" s="455" t="str">
        <f t="shared" si="265"/>
        <v/>
      </c>
      <c r="HG136" s="455" t="str">
        <f t="shared" si="265"/>
        <v/>
      </c>
      <c r="HH136" s="455" t="str">
        <f t="shared" si="265"/>
        <v/>
      </c>
      <c r="HI136" s="953" t="str">
        <f t="shared" si="265"/>
        <v/>
      </c>
      <c r="HJ136" s="768" t="str">
        <f t="shared" si="265"/>
        <v/>
      </c>
      <c r="HK136" s="455" t="str">
        <f t="shared" si="265"/>
        <v/>
      </c>
      <c r="HL136" s="455" t="str">
        <f t="shared" si="265"/>
        <v/>
      </c>
      <c r="HM136" s="455" t="str">
        <f t="shared" si="265"/>
        <v/>
      </c>
      <c r="HN136" s="955" t="str">
        <f t="shared" si="265"/>
        <v/>
      </c>
      <c r="HO136" s="455" t="str">
        <f t="shared" si="265"/>
        <v/>
      </c>
      <c r="HP136" s="953" t="str">
        <f t="shared" si="265"/>
        <v/>
      </c>
      <c r="HQ136" s="768" t="str">
        <f t="shared" si="265"/>
        <v/>
      </c>
      <c r="HR136" s="455" t="str">
        <f t="shared" si="265"/>
        <v/>
      </c>
      <c r="HS136" s="455" t="str">
        <f t="shared" si="265"/>
        <v/>
      </c>
      <c r="HT136" s="455" t="str">
        <f t="shared" si="265"/>
        <v/>
      </c>
      <c r="HU136" s="455" t="str">
        <f t="shared" si="265"/>
        <v/>
      </c>
      <c r="HV136" s="455" t="str">
        <f t="shared" si="265"/>
        <v/>
      </c>
      <c r="HW136" s="953" t="str">
        <f t="shared" si="265"/>
        <v/>
      </c>
      <c r="HX136" s="768" t="str">
        <f t="shared" si="265"/>
        <v/>
      </c>
      <c r="HY136" s="455" t="str">
        <f t="shared" si="265"/>
        <v/>
      </c>
      <c r="HZ136" s="455" t="str">
        <f t="shared" si="265"/>
        <v/>
      </c>
      <c r="IA136" s="455" t="str">
        <f t="shared" si="265"/>
        <v/>
      </c>
      <c r="IB136" s="455" t="str">
        <f t="shared" si="265"/>
        <v/>
      </c>
      <c r="IC136" s="455" t="str">
        <f t="shared" si="265"/>
        <v/>
      </c>
      <c r="ID136" s="953" t="str">
        <f t="shared" si="265"/>
        <v/>
      </c>
      <c r="IE136" s="768" t="str">
        <f t="shared" si="265"/>
        <v/>
      </c>
      <c r="IF136" s="455" t="str">
        <f t="shared" si="265"/>
        <v/>
      </c>
      <c r="IG136" s="455" t="str">
        <f t="shared" si="265"/>
        <v/>
      </c>
      <c r="IH136" s="455" t="str">
        <f t="shared" si="265"/>
        <v/>
      </c>
      <c r="II136" s="455" t="str">
        <f t="shared" si="265"/>
        <v/>
      </c>
      <c r="IJ136" s="455" t="str">
        <f t="shared" si="265"/>
        <v/>
      </c>
      <c r="IK136" s="953" t="str">
        <f t="shared" si="265"/>
        <v/>
      </c>
      <c r="IL136" s="768" t="str">
        <f t="shared" si="265"/>
        <v/>
      </c>
      <c r="IM136" s="455" t="str">
        <f t="shared" si="265"/>
        <v/>
      </c>
      <c r="IN136" s="455" t="str">
        <f t="shared" si="265"/>
        <v/>
      </c>
      <c r="IO136" s="455" t="str">
        <f t="shared" si="265"/>
        <v/>
      </c>
      <c r="IP136" s="455" t="str">
        <f t="shared" si="265"/>
        <v/>
      </c>
      <c r="IQ136" s="455" t="str">
        <f t="shared" si="265"/>
        <v/>
      </c>
      <c r="IR136" s="953" t="str">
        <f t="shared" si="265"/>
        <v/>
      </c>
      <c r="IS136" s="768" t="str">
        <f t="shared" si="265"/>
        <v/>
      </c>
      <c r="IT136" s="455" t="str">
        <f t="shared" si="265"/>
        <v/>
      </c>
      <c r="IU136" s="455" t="str">
        <f t="shared" si="265"/>
        <v/>
      </c>
      <c r="IV136" s="455" t="str">
        <f t="shared" si="265"/>
        <v/>
      </c>
      <c r="IW136" s="455" t="str">
        <f t="shared" si="265"/>
        <v/>
      </c>
      <c r="IX136" s="455" t="str">
        <f t="shared" si="265"/>
        <v/>
      </c>
      <c r="IY136" s="954" t="str">
        <f t="shared" si="265"/>
        <v/>
      </c>
      <c r="IZ136" s="768" t="str">
        <f t="shared" si="265"/>
        <v/>
      </c>
      <c r="JA136" s="455" t="str">
        <f t="shared" si="237"/>
        <v/>
      </c>
      <c r="JB136" s="455" t="str">
        <f t="shared" ref="JB136:LM139" si="269">IF($C136="","",JB$114)</f>
        <v/>
      </c>
      <c r="JC136" s="455" t="str">
        <f t="shared" si="269"/>
        <v/>
      </c>
      <c r="JD136" s="455" t="str">
        <f t="shared" si="269"/>
        <v/>
      </c>
      <c r="JE136" s="455" t="str">
        <f t="shared" si="269"/>
        <v/>
      </c>
      <c r="JF136" s="953" t="str">
        <f t="shared" si="269"/>
        <v/>
      </c>
      <c r="JG136" s="768" t="str">
        <f t="shared" si="269"/>
        <v/>
      </c>
      <c r="JH136" s="455" t="str">
        <f t="shared" si="269"/>
        <v/>
      </c>
      <c r="JI136" s="455" t="str">
        <f t="shared" si="269"/>
        <v/>
      </c>
      <c r="JJ136" s="455" t="str">
        <f t="shared" si="269"/>
        <v/>
      </c>
      <c r="JK136" s="455" t="str">
        <f t="shared" si="269"/>
        <v/>
      </c>
      <c r="JL136" s="455" t="str">
        <f t="shared" si="269"/>
        <v/>
      </c>
      <c r="JM136" s="953" t="str">
        <f t="shared" si="269"/>
        <v/>
      </c>
      <c r="JN136" s="768" t="str">
        <f t="shared" si="269"/>
        <v/>
      </c>
      <c r="JO136" s="455" t="str">
        <f t="shared" si="269"/>
        <v/>
      </c>
      <c r="JP136" s="455" t="str">
        <f t="shared" si="269"/>
        <v/>
      </c>
      <c r="JQ136" s="455" t="str">
        <f t="shared" si="269"/>
        <v/>
      </c>
      <c r="JR136" s="455" t="str">
        <f t="shared" si="269"/>
        <v/>
      </c>
      <c r="JS136" s="455" t="str">
        <f t="shared" si="269"/>
        <v/>
      </c>
      <c r="JT136" s="953" t="str">
        <f t="shared" si="269"/>
        <v/>
      </c>
      <c r="JU136" s="768" t="str">
        <f t="shared" si="269"/>
        <v/>
      </c>
      <c r="JV136" s="455" t="str">
        <f t="shared" si="269"/>
        <v/>
      </c>
      <c r="JW136" s="455" t="str">
        <f t="shared" si="269"/>
        <v/>
      </c>
      <c r="JX136" s="455" t="str">
        <f t="shared" si="269"/>
        <v/>
      </c>
      <c r="JY136" s="455" t="str">
        <f t="shared" si="269"/>
        <v/>
      </c>
      <c r="JZ136" s="455" t="str">
        <f t="shared" si="269"/>
        <v/>
      </c>
      <c r="KA136" s="953" t="str">
        <f t="shared" si="269"/>
        <v/>
      </c>
      <c r="KB136" s="768" t="str">
        <f t="shared" si="269"/>
        <v/>
      </c>
      <c r="KC136" s="455" t="str">
        <f t="shared" si="269"/>
        <v/>
      </c>
      <c r="KD136" s="455" t="str">
        <f t="shared" si="269"/>
        <v/>
      </c>
      <c r="KE136" s="455" t="str">
        <f t="shared" si="269"/>
        <v/>
      </c>
      <c r="KF136" s="455" t="str">
        <f t="shared" si="269"/>
        <v/>
      </c>
      <c r="KG136" s="455" t="str">
        <f t="shared" si="269"/>
        <v/>
      </c>
      <c r="KH136" s="953" t="str">
        <f t="shared" si="269"/>
        <v/>
      </c>
      <c r="KI136" s="768" t="str">
        <f t="shared" si="269"/>
        <v/>
      </c>
      <c r="KJ136" s="455" t="str">
        <f t="shared" si="269"/>
        <v/>
      </c>
      <c r="KK136" s="455" t="str">
        <f t="shared" si="269"/>
        <v/>
      </c>
      <c r="KL136" s="455" t="str">
        <f t="shared" si="269"/>
        <v/>
      </c>
      <c r="KM136" s="455" t="str">
        <f t="shared" si="269"/>
        <v/>
      </c>
      <c r="KN136" s="455" t="str">
        <f t="shared" si="269"/>
        <v/>
      </c>
      <c r="KO136" s="953" t="str">
        <f t="shared" si="269"/>
        <v/>
      </c>
      <c r="KP136" s="768" t="str">
        <f t="shared" si="269"/>
        <v/>
      </c>
      <c r="KQ136" s="455" t="str">
        <f t="shared" si="269"/>
        <v/>
      </c>
      <c r="KR136" s="455" t="str">
        <f t="shared" si="269"/>
        <v/>
      </c>
      <c r="KS136" s="455" t="str">
        <f t="shared" si="269"/>
        <v/>
      </c>
      <c r="KT136" s="455" t="str">
        <f t="shared" si="269"/>
        <v/>
      </c>
      <c r="KU136" s="455" t="str">
        <f t="shared" si="269"/>
        <v/>
      </c>
      <c r="KV136" s="953" t="str">
        <f t="shared" si="269"/>
        <v/>
      </c>
      <c r="KW136" s="768" t="str">
        <f t="shared" si="269"/>
        <v/>
      </c>
      <c r="KX136" s="455" t="str">
        <f t="shared" si="269"/>
        <v/>
      </c>
      <c r="KY136" s="455" t="str">
        <f t="shared" si="269"/>
        <v/>
      </c>
      <c r="KZ136" s="455" t="str">
        <f t="shared" si="269"/>
        <v/>
      </c>
      <c r="LA136" s="455" t="str">
        <f t="shared" si="269"/>
        <v/>
      </c>
      <c r="LB136" s="455" t="str">
        <f t="shared" si="269"/>
        <v/>
      </c>
      <c r="LC136" s="954" t="str">
        <f t="shared" si="269"/>
        <v/>
      </c>
      <c r="LD136" s="768" t="str">
        <f t="shared" si="269"/>
        <v/>
      </c>
      <c r="LE136" s="455" t="str">
        <f t="shared" si="269"/>
        <v/>
      </c>
      <c r="LF136" s="455" t="str">
        <f t="shared" si="269"/>
        <v/>
      </c>
      <c r="LG136" s="455" t="str">
        <f t="shared" si="269"/>
        <v/>
      </c>
      <c r="LH136" s="455" t="str">
        <f t="shared" si="269"/>
        <v/>
      </c>
      <c r="LI136" s="455" t="str">
        <f t="shared" si="269"/>
        <v/>
      </c>
      <c r="LJ136" s="953" t="str">
        <f t="shared" si="269"/>
        <v/>
      </c>
      <c r="LK136" s="768" t="str">
        <f t="shared" si="269"/>
        <v/>
      </c>
      <c r="LL136" s="455" t="str">
        <f t="shared" si="269"/>
        <v/>
      </c>
      <c r="LM136" s="455" t="str">
        <f t="shared" si="269"/>
        <v/>
      </c>
      <c r="LN136" s="455" t="str">
        <f t="shared" si="266"/>
        <v/>
      </c>
      <c r="LO136" s="455" t="str">
        <f t="shared" si="266"/>
        <v/>
      </c>
      <c r="LP136" s="455" t="str">
        <f t="shared" si="266"/>
        <v/>
      </c>
      <c r="LQ136" s="953" t="str">
        <f t="shared" si="266"/>
        <v/>
      </c>
      <c r="LR136" s="768" t="str">
        <f t="shared" si="266"/>
        <v/>
      </c>
      <c r="LS136" s="455" t="str">
        <f t="shared" si="266"/>
        <v/>
      </c>
      <c r="LT136" s="455" t="str">
        <f t="shared" si="266"/>
        <v/>
      </c>
      <c r="LU136" s="455" t="str">
        <f t="shared" si="266"/>
        <v/>
      </c>
      <c r="LV136" s="455" t="str">
        <f t="shared" si="266"/>
        <v/>
      </c>
      <c r="LW136" s="455" t="str">
        <f t="shared" si="266"/>
        <v/>
      </c>
      <c r="LX136" s="953" t="str">
        <f t="shared" si="266"/>
        <v/>
      </c>
      <c r="LY136" s="768" t="str">
        <f t="shared" si="266"/>
        <v/>
      </c>
      <c r="LZ136" s="455" t="str">
        <f t="shared" si="266"/>
        <v/>
      </c>
      <c r="MA136" s="455" t="str">
        <f t="shared" si="266"/>
        <v/>
      </c>
      <c r="MB136" s="455" t="str">
        <f t="shared" si="266"/>
        <v/>
      </c>
      <c r="MC136" s="455" t="str">
        <f t="shared" si="266"/>
        <v/>
      </c>
      <c r="MD136" s="455" t="str">
        <f t="shared" si="266"/>
        <v/>
      </c>
      <c r="ME136" s="953" t="str">
        <f t="shared" si="266"/>
        <v/>
      </c>
      <c r="MF136" s="768" t="str">
        <f t="shared" si="266"/>
        <v/>
      </c>
      <c r="MG136" s="455" t="str">
        <f t="shared" si="266"/>
        <v/>
      </c>
      <c r="MH136" s="455" t="str">
        <f t="shared" si="266"/>
        <v/>
      </c>
      <c r="MI136" s="455" t="str">
        <f t="shared" si="266"/>
        <v/>
      </c>
      <c r="MJ136" s="455" t="str">
        <f t="shared" si="266"/>
        <v/>
      </c>
      <c r="MK136" s="455" t="str">
        <f t="shared" si="266"/>
        <v/>
      </c>
      <c r="ML136" s="953" t="str">
        <f t="shared" si="266"/>
        <v/>
      </c>
      <c r="MM136" s="768" t="str">
        <f t="shared" si="266"/>
        <v/>
      </c>
      <c r="MN136" s="455" t="str">
        <f t="shared" si="266"/>
        <v/>
      </c>
      <c r="MO136" s="455" t="str">
        <f t="shared" si="266"/>
        <v/>
      </c>
      <c r="MP136" s="455" t="str">
        <f t="shared" si="266"/>
        <v/>
      </c>
      <c r="MQ136" s="455" t="str">
        <f t="shared" si="266"/>
        <v/>
      </c>
      <c r="MR136" s="455" t="str">
        <f t="shared" si="266"/>
        <v/>
      </c>
      <c r="MS136" s="953" t="str">
        <f t="shared" si="266"/>
        <v/>
      </c>
      <c r="MT136" s="768" t="str">
        <f t="shared" si="266"/>
        <v/>
      </c>
      <c r="MU136" s="455" t="str">
        <f t="shared" si="266"/>
        <v/>
      </c>
      <c r="MV136" s="455" t="str">
        <f t="shared" si="266"/>
        <v/>
      </c>
      <c r="MW136" s="455" t="str">
        <f t="shared" si="266"/>
        <v/>
      </c>
      <c r="MX136" s="455" t="str">
        <f t="shared" si="266"/>
        <v/>
      </c>
      <c r="MY136" s="455" t="str">
        <f t="shared" si="266"/>
        <v/>
      </c>
      <c r="MZ136" s="953" t="str">
        <f t="shared" si="266"/>
        <v/>
      </c>
      <c r="NA136" s="768" t="str">
        <f t="shared" si="266"/>
        <v/>
      </c>
      <c r="NB136" s="455" t="str">
        <f t="shared" si="266"/>
        <v/>
      </c>
      <c r="NC136" s="455" t="str">
        <f t="shared" si="266"/>
        <v/>
      </c>
      <c r="ND136" s="455" t="str">
        <f t="shared" si="266"/>
        <v/>
      </c>
      <c r="NE136" s="455" t="str">
        <f t="shared" si="266"/>
        <v/>
      </c>
      <c r="NF136" s="455" t="str">
        <f t="shared" si="266"/>
        <v/>
      </c>
      <c r="NG136" s="954" t="str">
        <f t="shared" si="266"/>
        <v/>
      </c>
      <c r="NH136" s="768" t="str">
        <f t="shared" si="266"/>
        <v/>
      </c>
      <c r="NI136" s="455" t="str">
        <f t="shared" si="266"/>
        <v/>
      </c>
      <c r="NJ136" s="455" t="str">
        <f t="shared" si="266"/>
        <v/>
      </c>
      <c r="NK136" s="455" t="str">
        <f t="shared" si="266"/>
        <v/>
      </c>
      <c r="NL136" s="455" t="str">
        <f t="shared" si="266"/>
        <v/>
      </c>
      <c r="NM136" s="455" t="str">
        <f t="shared" si="266"/>
        <v/>
      </c>
      <c r="NN136" s="953" t="str">
        <f t="shared" si="266"/>
        <v/>
      </c>
      <c r="NO136" s="83"/>
      <c r="NP136" s="83"/>
      <c r="NQ136" s="83"/>
      <c r="NR136" s="83"/>
      <c r="NS136" s="83"/>
      <c r="NT136" s="83"/>
      <c r="NU136" s="83"/>
      <c r="NV136" s="83"/>
      <c r="NW136" s="83"/>
      <c r="NX136" s="83"/>
      <c r="NY136" s="83"/>
      <c r="NZ136" s="83"/>
      <c r="OA136" s="83"/>
      <c r="OB136" s="83"/>
      <c r="OC136" s="83"/>
      <c r="OD136" s="83"/>
      <c r="OE136" s="83"/>
      <c r="OF136" s="83"/>
      <c r="OG136" s="83"/>
      <c r="OH136" s="83"/>
      <c r="OI136" s="83"/>
      <c r="OJ136" s="83"/>
      <c r="OK136" s="83"/>
      <c r="OL136" s="83"/>
      <c r="OM136" s="83"/>
      <c r="ON136" s="83"/>
      <c r="OO136" s="83"/>
      <c r="OP136" s="83"/>
      <c r="OQ136" s="83"/>
      <c r="OR136" s="83"/>
      <c r="OS136" s="83"/>
      <c r="OT136" s="83"/>
      <c r="OU136" s="83"/>
      <c r="OV136" s="83"/>
      <c r="OW136" s="83"/>
      <c r="OX136" s="83"/>
      <c r="OY136" s="83"/>
      <c r="OZ136" s="83"/>
      <c r="PA136" s="83"/>
      <c r="PB136" s="83"/>
      <c r="PC136" s="83"/>
      <c r="PD136" s="83"/>
      <c r="PE136" s="83"/>
      <c r="PF136" s="83"/>
      <c r="PG136" s="83"/>
      <c r="PH136" s="83"/>
      <c r="PI136" s="83"/>
      <c r="PJ136" s="83"/>
      <c r="PK136" s="83"/>
      <c r="PL136" s="83"/>
      <c r="PM136" s="83"/>
      <c r="PN136" s="83"/>
      <c r="PO136" s="83"/>
      <c r="PP136" s="83"/>
      <c r="PQ136" s="83"/>
      <c r="PR136" s="83"/>
      <c r="PS136" s="83"/>
      <c r="PT136" s="83"/>
      <c r="PU136" s="83"/>
      <c r="PV136" s="83"/>
      <c r="PW136" s="83"/>
      <c r="PX136" s="83"/>
      <c r="PY136" s="83"/>
      <c r="PZ136" s="83"/>
      <c r="QA136" s="83"/>
      <c r="QB136" s="83"/>
      <c r="QC136" s="83"/>
      <c r="QD136" s="83"/>
      <c r="QE136" s="83"/>
      <c r="QF136" s="83"/>
      <c r="QG136" s="83"/>
      <c r="QH136" s="83"/>
      <c r="QI136" s="83"/>
      <c r="QJ136" s="83"/>
      <c r="QK136" s="83"/>
      <c r="QL136" s="83"/>
      <c r="QM136" s="83"/>
      <c r="QN136" s="83"/>
      <c r="QO136" s="83"/>
      <c r="QP136" s="83"/>
      <c r="QQ136" s="83"/>
      <c r="QR136" s="83"/>
      <c r="QS136" s="83"/>
      <c r="QT136" s="83"/>
      <c r="QU136" s="83"/>
      <c r="QV136" s="83"/>
      <c r="QW136" s="83"/>
      <c r="QX136" s="83"/>
      <c r="QY136" s="83"/>
      <c r="QZ136" s="83"/>
      <c r="RA136" s="83"/>
      <c r="RB136" s="83"/>
      <c r="RC136" s="83"/>
      <c r="RD136" s="83"/>
      <c r="RE136" s="83"/>
      <c r="RF136" s="83"/>
      <c r="RG136" s="83"/>
      <c r="RH136" s="83"/>
      <c r="RI136" s="83"/>
      <c r="RJ136" s="83"/>
      <c r="RK136" s="83"/>
      <c r="RL136" s="83"/>
      <c r="RM136" s="83"/>
      <c r="RN136" s="83"/>
      <c r="RO136" s="83"/>
      <c r="RP136" s="83"/>
      <c r="RQ136" s="83"/>
      <c r="RR136" s="83"/>
      <c r="RS136" s="83"/>
      <c r="RT136" s="83"/>
      <c r="RU136" s="83"/>
      <c r="RV136" s="83"/>
      <c r="RW136" s="83"/>
      <c r="RX136" s="83"/>
      <c r="RY136" s="83"/>
      <c r="RZ136" s="83"/>
      <c r="SA136" s="83"/>
      <c r="SB136" s="83"/>
      <c r="SC136" s="83"/>
      <c r="SD136" s="83"/>
      <c r="SE136" s="83"/>
      <c r="SF136" s="83"/>
      <c r="SG136" s="83"/>
      <c r="SH136" s="83"/>
      <c r="SI136" s="83"/>
      <c r="SJ136" s="83"/>
      <c r="SK136" s="83"/>
      <c r="SL136" s="83"/>
      <c r="SM136" s="83"/>
      <c r="SN136" s="83"/>
      <c r="SO136" s="83"/>
      <c r="SP136" s="83"/>
      <c r="SQ136" s="83"/>
      <c r="SR136" s="83"/>
      <c r="SS136" s="83"/>
      <c r="ST136" s="83"/>
      <c r="SU136" s="83"/>
      <c r="SV136" s="83"/>
      <c r="SW136" s="83"/>
      <c r="SX136" s="83"/>
      <c r="SY136" s="83"/>
      <c r="SZ136" s="83"/>
      <c r="TA136" s="83"/>
      <c r="TB136" s="83"/>
      <c r="TC136" s="83"/>
      <c r="TD136" s="83"/>
      <c r="TE136" s="83"/>
      <c r="TF136" s="83"/>
      <c r="TG136" s="83"/>
      <c r="TH136" s="83"/>
      <c r="TI136" s="83"/>
      <c r="TJ136" s="83"/>
      <c r="TK136" s="83"/>
      <c r="TL136" s="83"/>
      <c r="TM136" s="83"/>
      <c r="TN136" s="83"/>
      <c r="TO136" s="83"/>
      <c r="TP136" s="83"/>
      <c r="TQ136" s="83"/>
      <c r="TR136" s="83"/>
      <c r="TS136" s="83"/>
      <c r="TT136" s="83"/>
      <c r="TU136" s="83"/>
      <c r="TV136" s="83"/>
      <c r="TW136" s="83"/>
      <c r="TX136" s="83"/>
      <c r="TY136" s="83"/>
      <c r="TZ136" s="83"/>
      <c r="UA136" s="83"/>
      <c r="UB136" s="83"/>
      <c r="UC136" s="83"/>
      <c r="UD136" s="83"/>
      <c r="UE136" s="83"/>
      <c r="UF136" s="83"/>
      <c r="UG136" s="83"/>
      <c r="UH136" s="83"/>
      <c r="UI136" s="83"/>
      <c r="UJ136" s="83"/>
      <c r="UK136" s="83"/>
      <c r="UL136" s="83"/>
      <c r="UM136" s="83"/>
      <c r="UN136" s="83"/>
      <c r="UO136" s="83"/>
      <c r="UP136" s="83"/>
      <c r="UQ136" s="83"/>
    </row>
    <row r="137" spans="1:564" s="1" customFormat="1" hidden="1" x14ac:dyDescent="0.2">
      <c r="A137" s="938">
        <f>alapadatok!A118</f>
        <v>22</v>
      </c>
      <c r="B137" s="678" t="str">
        <f>IF(alapadatok!C118="","",alapadatok!C118)</f>
        <v/>
      </c>
      <c r="C137" s="584" t="str">
        <f>IF(alapadatok!B118="","",alapadatok!B118)</f>
        <v/>
      </c>
      <c r="D137" s="584" t="str">
        <f>IF(alapadatok!D118="","",alapadatok!D118)</f>
        <v/>
      </c>
      <c r="E137" s="948" t="str">
        <f>IF(alapadatok!K118="","",alapadatok!K118)</f>
        <v/>
      </c>
      <c r="F137" s="952" t="str">
        <f t="shared" si="267"/>
        <v/>
      </c>
      <c r="G137" s="953" t="str">
        <f t="shared" si="267"/>
        <v/>
      </c>
      <c r="H137" s="768" t="str">
        <f t="shared" si="267"/>
        <v/>
      </c>
      <c r="I137" s="455" t="str">
        <f t="shared" si="267"/>
        <v/>
      </c>
      <c r="J137" s="455" t="str">
        <f t="shared" si="267"/>
        <v/>
      </c>
      <c r="K137" s="455" t="str">
        <f t="shared" si="267"/>
        <v/>
      </c>
      <c r="L137" s="455" t="str">
        <f t="shared" si="267"/>
        <v/>
      </c>
      <c r="M137" s="455" t="str">
        <f t="shared" si="267"/>
        <v/>
      </c>
      <c r="N137" s="953" t="str">
        <f t="shared" si="267"/>
        <v/>
      </c>
      <c r="O137" s="768" t="str">
        <f t="shared" si="267"/>
        <v/>
      </c>
      <c r="P137" s="455" t="str">
        <f t="shared" si="267"/>
        <v/>
      </c>
      <c r="Q137" s="455" t="str">
        <f t="shared" si="267"/>
        <v/>
      </c>
      <c r="R137" s="455" t="str">
        <f t="shared" si="267"/>
        <v/>
      </c>
      <c r="S137" s="455" t="str">
        <f t="shared" si="267"/>
        <v/>
      </c>
      <c r="T137" s="455" t="str">
        <f t="shared" si="267"/>
        <v/>
      </c>
      <c r="U137" s="953" t="str">
        <f t="shared" si="267"/>
        <v/>
      </c>
      <c r="V137" s="768" t="str">
        <f t="shared" si="267"/>
        <v/>
      </c>
      <c r="W137" s="455" t="str">
        <f t="shared" si="267"/>
        <v/>
      </c>
      <c r="X137" s="455" t="str">
        <f t="shared" si="267"/>
        <v/>
      </c>
      <c r="Y137" s="455" t="str">
        <f t="shared" si="267"/>
        <v/>
      </c>
      <c r="Z137" s="455" t="str">
        <f t="shared" si="267"/>
        <v/>
      </c>
      <c r="AA137" s="455" t="str">
        <f t="shared" si="267"/>
        <v/>
      </c>
      <c r="AB137" s="953" t="str">
        <f t="shared" si="267"/>
        <v/>
      </c>
      <c r="AC137" s="768" t="str">
        <f t="shared" si="267"/>
        <v/>
      </c>
      <c r="AD137" s="455" t="str">
        <f t="shared" si="267"/>
        <v/>
      </c>
      <c r="AE137" s="455" t="str">
        <f t="shared" si="267"/>
        <v/>
      </c>
      <c r="AF137" s="455" t="str">
        <f t="shared" si="267"/>
        <v/>
      </c>
      <c r="AG137" s="455" t="str">
        <f t="shared" si="267"/>
        <v/>
      </c>
      <c r="AH137" s="455" t="str">
        <f t="shared" si="267"/>
        <v/>
      </c>
      <c r="AI137" s="953" t="str">
        <f t="shared" si="267"/>
        <v/>
      </c>
      <c r="AJ137" s="768" t="str">
        <f t="shared" si="267"/>
        <v/>
      </c>
      <c r="AK137" s="455" t="str">
        <f t="shared" si="267"/>
        <v/>
      </c>
      <c r="AL137" s="455" t="str">
        <f t="shared" si="267"/>
        <v/>
      </c>
      <c r="AM137" s="455" t="str">
        <f t="shared" si="267"/>
        <v/>
      </c>
      <c r="AN137" s="455" t="str">
        <f t="shared" si="267"/>
        <v/>
      </c>
      <c r="AO137" s="455" t="str">
        <f t="shared" si="267"/>
        <v/>
      </c>
      <c r="AP137" s="953" t="str">
        <f t="shared" si="267"/>
        <v/>
      </c>
      <c r="AQ137" s="768" t="str">
        <f t="shared" si="267"/>
        <v/>
      </c>
      <c r="AR137" s="455" t="str">
        <f t="shared" si="267"/>
        <v/>
      </c>
      <c r="AS137" s="455" t="str">
        <f t="shared" si="267"/>
        <v/>
      </c>
      <c r="AT137" s="455" t="str">
        <f t="shared" si="267"/>
        <v/>
      </c>
      <c r="AU137" s="455" t="str">
        <f t="shared" si="267"/>
        <v/>
      </c>
      <c r="AV137" s="455" t="str">
        <f t="shared" si="267"/>
        <v/>
      </c>
      <c r="AW137" s="953" t="str">
        <f t="shared" si="267"/>
        <v/>
      </c>
      <c r="AX137" s="768" t="str">
        <f t="shared" si="267"/>
        <v/>
      </c>
      <c r="AY137" s="455" t="str">
        <f t="shared" si="267"/>
        <v/>
      </c>
      <c r="AZ137" s="455" t="str">
        <f t="shared" si="267"/>
        <v/>
      </c>
      <c r="BA137" s="455" t="str">
        <f t="shared" si="267"/>
        <v/>
      </c>
      <c r="BB137" s="455" t="str">
        <f t="shared" si="267"/>
        <v/>
      </c>
      <c r="BC137" s="455" t="str">
        <f t="shared" si="267"/>
        <v/>
      </c>
      <c r="BD137" s="953" t="str">
        <f t="shared" si="267"/>
        <v/>
      </c>
      <c r="BE137" s="768" t="str">
        <f t="shared" si="267"/>
        <v/>
      </c>
      <c r="BF137" s="455" t="str">
        <f t="shared" si="267"/>
        <v/>
      </c>
      <c r="BG137" s="455" t="str">
        <f t="shared" si="267"/>
        <v/>
      </c>
      <c r="BH137" s="455" t="str">
        <f t="shared" si="267"/>
        <v/>
      </c>
      <c r="BI137" s="455" t="str">
        <f t="shared" si="267"/>
        <v/>
      </c>
      <c r="BJ137" s="455" t="str">
        <f t="shared" si="267"/>
        <v/>
      </c>
      <c r="BK137" s="953" t="str">
        <f t="shared" si="267"/>
        <v/>
      </c>
      <c r="BL137" s="768" t="str">
        <f t="shared" si="267"/>
        <v/>
      </c>
      <c r="BM137" s="455" t="str">
        <f t="shared" si="267"/>
        <v/>
      </c>
      <c r="BN137" s="455" t="str">
        <f t="shared" si="267"/>
        <v/>
      </c>
      <c r="BO137" s="455" t="str">
        <f t="shared" si="267"/>
        <v/>
      </c>
      <c r="BP137" s="455" t="str">
        <f t="shared" si="267"/>
        <v/>
      </c>
      <c r="BQ137" s="455" t="str">
        <f t="shared" si="267"/>
        <v/>
      </c>
      <c r="BR137" s="953" t="str">
        <f t="shared" si="264"/>
        <v/>
      </c>
      <c r="BS137" s="768" t="str">
        <f t="shared" si="264"/>
        <v/>
      </c>
      <c r="BT137" s="455" t="str">
        <f t="shared" si="264"/>
        <v/>
      </c>
      <c r="BU137" s="455" t="str">
        <f t="shared" si="264"/>
        <v/>
      </c>
      <c r="BV137" s="455" t="str">
        <f t="shared" si="264"/>
        <v/>
      </c>
      <c r="BW137" s="455" t="str">
        <f t="shared" si="264"/>
        <v/>
      </c>
      <c r="BX137" s="455" t="str">
        <f t="shared" si="264"/>
        <v/>
      </c>
      <c r="BY137" s="953" t="str">
        <f t="shared" si="264"/>
        <v/>
      </c>
      <c r="BZ137" s="768" t="str">
        <f t="shared" si="264"/>
        <v/>
      </c>
      <c r="CA137" s="455" t="str">
        <f t="shared" si="264"/>
        <v/>
      </c>
      <c r="CB137" s="455" t="str">
        <f t="shared" si="264"/>
        <v/>
      </c>
      <c r="CC137" s="455" t="str">
        <f t="shared" si="264"/>
        <v/>
      </c>
      <c r="CD137" s="455" t="str">
        <f t="shared" si="264"/>
        <v/>
      </c>
      <c r="CE137" s="455" t="str">
        <f t="shared" si="264"/>
        <v/>
      </c>
      <c r="CF137" s="953" t="str">
        <f t="shared" si="264"/>
        <v/>
      </c>
      <c r="CG137" s="768" t="str">
        <f t="shared" si="264"/>
        <v/>
      </c>
      <c r="CH137" s="455" t="str">
        <f t="shared" si="264"/>
        <v/>
      </c>
      <c r="CI137" s="455" t="str">
        <f t="shared" si="264"/>
        <v/>
      </c>
      <c r="CJ137" s="455" t="str">
        <f t="shared" si="264"/>
        <v/>
      </c>
      <c r="CK137" s="455" t="str">
        <f t="shared" si="264"/>
        <v/>
      </c>
      <c r="CL137" s="455" t="str">
        <f t="shared" si="264"/>
        <v/>
      </c>
      <c r="CM137" s="953" t="str">
        <f t="shared" si="264"/>
        <v/>
      </c>
      <c r="CN137" s="768" t="str">
        <f t="shared" si="264"/>
        <v/>
      </c>
      <c r="CO137" s="455" t="str">
        <f t="shared" si="264"/>
        <v/>
      </c>
      <c r="CP137" s="455" t="str">
        <f t="shared" si="264"/>
        <v/>
      </c>
      <c r="CQ137" s="455" t="str">
        <f t="shared" si="264"/>
        <v/>
      </c>
      <c r="CR137" s="455" t="str">
        <f t="shared" si="264"/>
        <v/>
      </c>
      <c r="CS137" s="455" t="str">
        <f t="shared" si="264"/>
        <v/>
      </c>
      <c r="CT137" s="953" t="str">
        <f t="shared" si="264"/>
        <v/>
      </c>
      <c r="CU137" s="952" t="str">
        <f t="shared" si="264"/>
        <v/>
      </c>
      <c r="CV137" s="455" t="str">
        <f t="shared" si="264"/>
        <v/>
      </c>
      <c r="CW137" s="455" t="str">
        <f t="shared" si="264"/>
        <v/>
      </c>
      <c r="CX137" s="455" t="str">
        <f t="shared" si="264"/>
        <v/>
      </c>
      <c r="CY137" s="455" t="str">
        <f t="shared" si="264"/>
        <v/>
      </c>
      <c r="CZ137" s="455" t="str">
        <f t="shared" si="264"/>
        <v/>
      </c>
      <c r="DA137" s="953" t="str">
        <f t="shared" si="264"/>
        <v/>
      </c>
      <c r="DB137" s="768" t="str">
        <f t="shared" si="264"/>
        <v/>
      </c>
      <c r="DC137" s="455" t="str">
        <f t="shared" si="264"/>
        <v/>
      </c>
      <c r="DD137" s="455" t="str">
        <f t="shared" si="264"/>
        <v/>
      </c>
      <c r="DE137" s="455" t="str">
        <f t="shared" si="264"/>
        <v/>
      </c>
      <c r="DF137" s="455" t="str">
        <f t="shared" si="264"/>
        <v/>
      </c>
      <c r="DG137" s="455" t="str">
        <f t="shared" si="264"/>
        <v/>
      </c>
      <c r="DH137" s="953" t="str">
        <f t="shared" si="264"/>
        <v/>
      </c>
      <c r="DI137" s="768" t="str">
        <f t="shared" si="264"/>
        <v/>
      </c>
      <c r="DJ137" s="455" t="str">
        <f t="shared" si="264"/>
        <v/>
      </c>
      <c r="DK137" s="455" t="str">
        <f t="shared" si="264"/>
        <v/>
      </c>
      <c r="DL137" s="455" t="str">
        <f t="shared" si="264"/>
        <v/>
      </c>
      <c r="DM137" s="455" t="str">
        <f t="shared" si="264"/>
        <v/>
      </c>
      <c r="DN137" s="455" t="str">
        <f t="shared" si="264"/>
        <v/>
      </c>
      <c r="DO137" s="953" t="str">
        <f t="shared" si="264"/>
        <v/>
      </c>
      <c r="DP137" s="768" t="str">
        <f t="shared" si="264"/>
        <v/>
      </c>
      <c r="DQ137" s="455" t="str">
        <f t="shared" si="264"/>
        <v/>
      </c>
      <c r="DR137" s="455" t="str">
        <f t="shared" si="264"/>
        <v/>
      </c>
      <c r="DS137" s="455" t="str">
        <f t="shared" si="264"/>
        <v/>
      </c>
      <c r="DT137" s="455" t="str">
        <f t="shared" si="264"/>
        <v/>
      </c>
      <c r="DU137" s="455" t="str">
        <f t="shared" si="264"/>
        <v/>
      </c>
      <c r="DV137" s="953" t="str">
        <f t="shared" si="264"/>
        <v/>
      </c>
      <c r="DW137" s="768" t="str">
        <f t="shared" si="264"/>
        <v/>
      </c>
      <c r="DX137" s="455" t="str">
        <f t="shared" si="264"/>
        <v/>
      </c>
      <c r="DY137" s="455" t="str">
        <f t="shared" si="264"/>
        <v/>
      </c>
      <c r="DZ137" s="455" t="str">
        <f t="shared" si="264"/>
        <v/>
      </c>
      <c r="EA137" s="455" t="str">
        <f t="shared" si="264"/>
        <v/>
      </c>
      <c r="EB137" s="455" t="str">
        <f t="shared" si="264"/>
        <v/>
      </c>
      <c r="EC137" s="954" t="str">
        <f t="shared" si="235"/>
        <v/>
      </c>
      <c r="ED137" s="768" t="str">
        <f t="shared" si="268"/>
        <v/>
      </c>
      <c r="EE137" s="455" t="str">
        <f t="shared" si="268"/>
        <v/>
      </c>
      <c r="EF137" s="455" t="str">
        <f t="shared" si="268"/>
        <v/>
      </c>
      <c r="EG137" s="455" t="str">
        <f t="shared" si="268"/>
        <v/>
      </c>
      <c r="EH137" s="455" t="str">
        <f t="shared" si="268"/>
        <v/>
      </c>
      <c r="EI137" s="455" t="str">
        <f t="shared" si="268"/>
        <v/>
      </c>
      <c r="EJ137" s="953" t="str">
        <f t="shared" si="268"/>
        <v/>
      </c>
      <c r="EK137" s="768" t="str">
        <f t="shared" si="268"/>
        <v/>
      </c>
      <c r="EL137" s="455" t="str">
        <f t="shared" si="268"/>
        <v/>
      </c>
      <c r="EM137" s="455" t="str">
        <f t="shared" si="268"/>
        <v/>
      </c>
      <c r="EN137" s="455" t="str">
        <f t="shared" si="268"/>
        <v/>
      </c>
      <c r="EO137" s="455" t="str">
        <f t="shared" si="268"/>
        <v/>
      </c>
      <c r="EP137" s="455" t="str">
        <f t="shared" si="268"/>
        <v/>
      </c>
      <c r="EQ137" s="953" t="str">
        <f t="shared" si="268"/>
        <v/>
      </c>
      <c r="ER137" s="768" t="str">
        <f t="shared" si="268"/>
        <v/>
      </c>
      <c r="ES137" s="455" t="str">
        <f t="shared" si="268"/>
        <v/>
      </c>
      <c r="ET137" s="455" t="str">
        <f t="shared" si="268"/>
        <v/>
      </c>
      <c r="EU137" s="455" t="str">
        <f t="shared" si="268"/>
        <v/>
      </c>
      <c r="EV137" s="455" t="str">
        <f t="shared" si="268"/>
        <v/>
      </c>
      <c r="EW137" s="455" t="str">
        <f t="shared" si="268"/>
        <v/>
      </c>
      <c r="EX137" s="953" t="str">
        <f t="shared" si="268"/>
        <v/>
      </c>
      <c r="EY137" s="768" t="str">
        <f t="shared" si="268"/>
        <v/>
      </c>
      <c r="EZ137" s="455" t="str">
        <f t="shared" si="268"/>
        <v/>
      </c>
      <c r="FA137" s="455" t="str">
        <f t="shared" si="268"/>
        <v/>
      </c>
      <c r="FB137" s="455" t="str">
        <f t="shared" si="268"/>
        <v/>
      </c>
      <c r="FC137" s="455" t="str">
        <f t="shared" si="268"/>
        <v/>
      </c>
      <c r="FD137" s="455" t="str">
        <f t="shared" si="268"/>
        <v/>
      </c>
      <c r="FE137" s="953" t="str">
        <f t="shared" si="268"/>
        <v/>
      </c>
      <c r="FF137" s="768" t="str">
        <f t="shared" si="268"/>
        <v/>
      </c>
      <c r="FG137" s="455" t="str">
        <f t="shared" si="268"/>
        <v/>
      </c>
      <c r="FH137" s="455" t="str">
        <f t="shared" si="268"/>
        <v/>
      </c>
      <c r="FI137" s="455" t="str">
        <f t="shared" si="268"/>
        <v/>
      </c>
      <c r="FJ137" s="455" t="str">
        <f t="shared" si="268"/>
        <v/>
      </c>
      <c r="FK137" s="455" t="str">
        <f t="shared" si="268"/>
        <v/>
      </c>
      <c r="FL137" s="953" t="str">
        <f t="shared" si="268"/>
        <v/>
      </c>
      <c r="FM137" s="768" t="str">
        <f t="shared" si="268"/>
        <v/>
      </c>
      <c r="FN137" s="455" t="str">
        <f t="shared" si="268"/>
        <v/>
      </c>
      <c r="FO137" s="455" t="str">
        <f t="shared" si="268"/>
        <v/>
      </c>
      <c r="FP137" s="455" t="str">
        <f t="shared" si="268"/>
        <v/>
      </c>
      <c r="FQ137" s="455" t="str">
        <f t="shared" si="268"/>
        <v/>
      </c>
      <c r="FR137" s="455" t="str">
        <f t="shared" si="268"/>
        <v/>
      </c>
      <c r="FS137" s="953" t="str">
        <f t="shared" si="268"/>
        <v/>
      </c>
      <c r="FT137" s="768" t="str">
        <f t="shared" si="268"/>
        <v/>
      </c>
      <c r="FU137" s="455" t="str">
        <f t="shared" si="268"/>
        <v/>
      </c>
      <c r="FV137" s="455" t="str">
        <f t="shared" si="268"/>
        <v/>
      </c>
      <c r="FW137" s="455" t="str">
        <f t="shared" si="268"/>
        <v/>
      </c>
      <c r="FX137" s="455" t="str">
        <f t="shared" si="268"/>
        <v/>
      </c>
      <c r="FY137" s="455" t="str">
        <f t="shared" si="268"/>
        <v/>
      </c>
      <c r="FZ137" s="953" t="str">
        <f t="shared" si="268"/>
        <v/>
      </c>
      <c r="GA137" s="768" t="str">
        <f t="shared" si="268"/>
        <v/>
      </c>
      <c r="GB137" s="455" t="str">
        <f t="shared" si="268"/>
        <v/>
      </c>
      <c r="GC137" s="455" t="str">
        <f t="shared" si="268"/>
        <v/>
      </c>
      <c r="GD137" s="455" t="str">
        <f t="shared" si="268"/>
        <v/>
      </c>
      <c r="GE137" s="455" t="str">
        <f t="shared" si="268"/>
        <v/>
      </c>
      <c r="GF137" s="953" t="str">
        <f t="shared" si="268"/>
        <v/>
      </c>
      <c r="GG137" s="768" t="str">
        <f t="shared" si="268"/>
        <v/>
      </c>
      <c r="GH137" s="455" t="str">
        <f t="shared" si="268"/>
        <v/>
      </c>
      <c r="GI137" s="455" t="str">
        <f t="shared" si="268"/>
        <v/>
      </c>
      <c r="GJ137" s="455" t="str">
        <f t="shared" si="268"/>
        <v/>
      </c>
      <c r="GK137" s="455" t="str">
        <f t="shared" si="268"/>
        <v/>
      </c>
      <c r="GL137" s="455" t="str">
        <f t="shared" si="268"/>
        <v/>
      </c>
      <c r="GM137" s="455" t="str">
        <f t="shared" si="268"/>
        <v/>
      </c>
      <c r="GN137" s="954" t="str">
        <f t="shared" si="268"/>
        <v/>
      </c>
      <c r="GO137" s="768" t="str">
        <f t="shared" si="268"/>
        <v/>
      </c>
      <c r="GP137" s="455" t="str">
        <f t="shared" si="265"/>
        <v/>
      </c>
      <c r="GQ137" s="455" t="str">
        <f t="shared" si="265"/>
        <v/>
      </c>
      <c r="GR137" s="455" t="str">
        <f t="shared" si="265"/>
        <v/>
      </c>
      <c r="GS137" s="455" t="str">
        <f t="shared" si="265"/>
        <v/>
      </c>
      <c r="GT137" s="455" t="str">
        <f t="shared" si="265"/>
        <v/>
      </c>
      <c r="GU137" s="953" t="str">
        <f t="shared" si="265"/>
        <v/>
      </c>
      <c r="GV137" s="768" t="str">
        <f t="shared" si="265"/>
        <v/>
      </c>
      <c r="GW137" s="455" t="str">
        <f t="shared" si="265"/>
        <v/>
      </c>
      <c r="GX137" s="455" t="str">
        <f t="shared" si="265"/>
        <v/>
      </c>
      <c r="GY137" s="455" t="str">
        <f t="shared" si="265"/>
        <v/>
      </c>
      <c r="GZ137" s="455" t="str">
        <f t="shared" si="265"/>
        <v/>
      </c>
      <c r="HA137" s="455" t="str">
        <f t="shared" si="265"/>
        <v/>
      </c>
      <c r="HB137" s="953" t="str">
        <f t="shared" si="265"/>
        <v/>
      </c>
      <c r="HC137" s="768" t="str">
        <f t="shared" si="265"/>
        <v/>
      </c>
      <c r="HD137" s="455" t="str">
        <f t="shared" si="265"/>
        <v/>
      </c>
      <c r="HE137" s="455" t="str">
        <f t="shared" si="265"/>
        <v/>
      </c>
      <c r="HF137" s="455" t="str">
        <f t="shared" si="265"/>
        <v/>
      </c>
      <c r="HG137" s="455" t="str">
        <f t="shared" si="265"/>
        <v/>
      </c>
      <c r="HH137" s="455" t="str">
        <f t="shared" si="265"/>
        <v/>
      </c>
      <c r="HI137" s="953" t="str">
        <f t="shared" si="265"/>
        <v/>
      </c>
      <c r="HJ137" s="768" t="str">
        <f t="shared" si="265"/>
        <v/>
      </c>
      <c r="HK137" s="455" t="str">
        <f t="shared" si="265"/>
        <v/>
      </c>
      <c r="HL137" s="455" t="str">
        <f t="shared" si="265"/>
        <v/>
      </c>
      <c r="HM137" s="455" t="str">
        <f t="shared" si="265"/>
        <v/>
      </c>
      <c r="HN137" s="455" t="str">
        <f t="shared" si="265"/>
        <v/>
      </c>
      <c r="HO137" s="455" t="str">
        <f t="shared" si="265"/>
        <v/>
      </c>
      <c r="HP137" s="953" t="str">
        <f t="shared" si="265"/>
        <v/>
      </c>
      <c r="HQ137" s="768" t="str">
        <f t="shared" si="265"/>
        <v/>
      </c>
      <c r="HR137" s="455" t="str">
        <f t="shared" si="265"/>
        <v/>
      </c>
      <c r="HS137" s="455" t="str">
        <f t="shared" si="265"/>
        <v/>
      </c>
      <c r="HT137" s="455" t="str">
        <f t="shared" si="265"/>
        <v/>
      </c>
      <c r="HU137" s="455" t="str">
        <f t="shared" si="265"/>
        <v/>
      </c>
      <c r="HV137" s="455" t="str">
        <f t="shared" si="265"/>
        <v/>
      </c>
      <c r="HW137" s="953" t="str">
        <f t="shared" si="265"/>
        <v/>
      </c>
      <c r="HX137" s="768" t="str">
        <f t="shared" si="265"/>
        <v/>
      </c>
      <c r="HY137" s="455" t="str">
        <f t="shared" si="265"/>
        <v/>
      </c>
      <c r="HZ137" s="455" t="str">
        <f t="shared" si="265"/>
        <v/>
      </c>
      <c r="IA137" s="455" t="str">
        <f t="shared" si="265"/>
        <v/>
      </c>
      <c r="IB137" s="455" t="str">
        <f t="shared" si="265"/>
        <v/>
      </c>
      <c r="IC137" s="455" t="str">
        <f t="shared" si="265"/>
        <v/>
      </c>
      <c r="ID137" s="953" t="str">
        <f t="shared" si="265"/>
        <v/>
      </c>
      <c r="IE137" s="768" t="str">
        <f t="shared" si="265"/>
        <v/>
      </c>
      <c r="IF137" s="455" t="str">
        <f t="shared" si="265"/>
        <v/>
      </c>
      <c r="IG137" s="455" t="str">
        <f t="shared" si="265"/>
        <v/>
      </c>
      <c r="IH137" s="455" t="str">
        <f t="shared" si="265"/>
        <v/>
      </c>
      <c r="II137" s="455" t="str">
        <f t="shared" si="265"/>
        <v/>
      </c>
      <c r="IJ137" s="455" t="str">
        <f t="shared" si="265"/>
        <v/>
      </c>
      <c r="IK137" s="953" t="str">
        <f t="shared" si="265"/>
        <v/>
      </c>
      <c r="IL137" s="768" t="str">
        <f t="shared" si="265"/>
        <v/>
      </c>
      <c r="IM137" s="455" t="str">
        <f t="shared" si="265"/>
        <v/>
      </c>
      <c r="IN137" s="455" t="str">
        <f t="shared" si="265"/>
        <v/>
      </c>
      <c r="IO137" s="455" t="str">
        <f t="shared" si="265"/>
        <v/>
      </c>
      <c r="IP137" s="455" t="str">
        <f t="shared" si="265"/>
        <v/>
      </c>
      <c r="IQ137" s="455" t="str">
        <f t="shared" si="265"/>
        <v/>
      </c>
      <c r="IR137" s="953" t="str">
        <f t="shared" si="265"/>
        <v/>
      </c>
      <c r="IS137" s="768" t="str">
        <f t="shared" si="265"/>
        <v/>
      </c>
      <c r="IT137" s="455" t="str">
        <f t="shared" si="265"/>
        <v/>
      </c>
      <c r="IU137" s="455" t="str">
        <f t="shared" si="265"/>
        <v/>
      </c>
      <c r="IV137" s="455" t="str">
        <f t="shared" si="265"/>
        <v/>
      </c>
      <c r="IW137" s="455" t="str">
        <f t="shared" si="265"/>
        <v/>
      </c>
      <c r="IX137" s="455" t="str">
        <f t="shared" si="265"/>
        <v/>
      </c>
      <c r="IY137" s="954" t="str">
        <f t="shared" si="265"/>
        <v/>
      </c>
      <c r="IZ137" s="768" t="str">
        <f t="shared" si="265"/>
        <v/>
      </c>
      <c r="JA137" s="455" t="str">
        <f t="shared" si="237"/>
        <v/>
      </c>
      <c r="JB137" s="455" t="str">
        <f t="shared" si="269"/>
        <v/>
      </c>
      <c r="JC137" s="455" t="str">
        <f t="shared" si="269"/>
        <v/>
      </c>
      <c r="JD137" s="455" t="str">
        <f t="shared" si="269"/>
        <v/>
      </c>
      <c r="JE137" s="455" t="str">
        <f t="shared" si="269"/>
        <v/>
      </c>
      <c r="JF137" s="953" t="str">
        <f t="shared" si="269"/>
        <v/>
      </c>
      <c r="JG137" s="768" t="str">
        <f t="shared" si="269"/>
        <v/>
      </c>
      <c r="JH137" s="455" t="str">
        <f t="shared" si="269"/>
        <v/>
      </c>
      <c r="JI137" s="455" t="str">
        <f t="shared" si="269"/>
        <v/>
      </c>
      <c r="JJ137" s="455" t="str">
        <f t="shared" si="269"/>
        <v/>
      </c>
      <c r="JK137" s="455" t="str">
        <f t="shared" si="269"/>
        <v/>
      </c>
      <c r="JL137" s="455" t="str">
        <f t="shared" si="269"/>
        <v/>
      </c>
      <c r="JM137" s="953" t="str">
        <f t="shared" si="269"/>
        <v/>
      </c>
      <c r="JN137" s="768" t="str">
        <f t="shared" si="269"/>
        <v/>
      </c>
      <c r="JO137" s="455" t="str">
        <f t="shared" si="269"/>
        <v/>
      </c>
      <c r="JP137" s="455" t="str">
        <f t="shared" si="269"/>
        <v/>
      </c>
      <c r="JQ137" s="455" t="str">
        <f t="shared" si="269"/>
        <v/>
      </c>
      <c r="JR137" s="455" t="str">
        <f t="shared" si="269"/>
        <v/>
      </c>
      <c r="JS137" s="455" t="str">
        <f t="shared" si="269"/>
        <v/>
      </c>
      <c r="JT137" s="953" t="str">
        <f t="shared" si="269"/>
        <v/>
      </c>
      <c r="JU137" s="768" t="str">
        <f t="shared" si="269"/>
        <v/>
      </c>
      <c r="JV137" s="455" t="str">
        <f t="shared" si="269"/>
        <v/>
      </c>
      <c r="JW137" s="455" t="str">
        <f t="shared" si="269"/>
        <v/>
      </c>
      <c r="JX137" s="455" t="str">
        <f t="shared" si="269"/>
        <v/>
      </c>
      <c r="JY137" s="455" t="str">
        <f t="shared" si="269"/>
        <v/>
      </c>
      <c r="JZ137" s="455" t="str">
        <f t="shared" si="269"/>
        <v/>
      </c>
      <c r="KA137" s="953" t="str">
        <f t="shared" si="269"/>
        <v/>
      </c>
      <c r="KB137" s="768" t="str">
        <f t="shared" si="269"/>
        <v/>
      </c>
      <c r="KC137" s="455" t="str">
        <f t="shared" si="269"/>
        <v/>
      </c>
      <c r="KD137" s="455" t="str">
        <f t="shared" si="269"/>
        <v/>
      </c>
      <c r="KE137" s="455" t="str">
        <f t="shared" si="269"/>
        <v/>
      </c>
      <c r="KF137" s="455" t="str">
        <f t="shared" si="269"/>
        <v/>
      </c>
      <c r="KG137" s="455" t="str">
        <f t="shared" si="269"/>
        <v/>
      </c>
      <c r="KH137" s="953" t="str">
        <f t="shared" si="269"/>
        <v/>
      </c>
      <c r="KI137" s="768" t="str">
        <f t="shared" si="269"/>
        <v/>
      </c>
      <c r="KJ137" s="455" t="str">
        <f t="shared" si="269"/>
        <v/>
      </c>
      <c r="KK137" s="455" t="str">
        <f t="shared" si="269"/>
        <v/>
      </c>
      <c r="KL137" s="455" t="str">
        <f t="shared" si="269"/>
        <v/>
      </c>
      <c r="KM137" s="455" t="str">
        <f t="shared" si="269"/>
        <v/>
      </c>
      <c r="KN137" s="455" t="str">
        <f t="shared" si="269"/>
        <v/>
      </c>
      <c r="KO137" s="953" t="str">
        <f t="shared" si="269"/>
        <v/>
      </c>
      <c r="KP137" s="768" t="str">
        <f t="shared" si="269"/>
        <v/>
      </c>
      <c r="KQ137" s="455" t="str">
        <f t="shared" si="269"/>
        <v/>
      </c>
      <c r="KR137" s="455" t="str">
        <f t="shared" si="269"/>
        <v/>
      </c>
      <c r="KS137" s="455" t="str">
        <f t="shared" si="269"/>
        <v/>
      </c>
      <c r="KT137" s="455" t="str">
        <f t="shared" si="269"/>
        <v/>
      </c>
      <c r="KU137" s="455" t="str">
        <f t="shared" si="269"/>
        <v/>
      </c>
      <c r="KV137" s="953" t="str">
        <f t="shared" si="269"/>
        <v/>
      </c>
      <c r="KW137" s="768" t="str">
        <f t="shared" si="269"/>
        <v/>
      </c>
      <c r="KX137" s="455" t="str">
        <f t="shared" si="269"/>
        <v/>
      </c>
      <c r="KY137" s="455" t="str">
        <f t="shared" si="269"/>
        <v/>
      </c>
      <c r="KZ137" s="455" t="str">
        <f t="shared" si="269"/>
        <v/>
      </c>
      <c r="LA137" s="455" t="str">
        <f t="shared" si="269"/>
        <v/>
      </c>
      <c r="LB137" s="455" t="str">
        <f t="shared" si="269"/>
        <v/>
      </c>
      <c r="LC137" s="954" t="str">
        <f t="shared" si="269"/>
        <v/>
      </c>
      <c r="LD137" s="768" t="str">
        <f t="shared" si="269"/>
        <v/>
      </c>
      <c r="LE137" s="455" t="str">
        <f t="shared" si="269"/>
        <v/>
      </c>
      <c r="LF137" s="455" t="str">
        <f t="shared" si="269"/>
        <v/>
      </c>
      <c r="LG137" s="455" t="str">
        <f t="shared" si="269"/>
        <v/>
      </c>
      <c r="LH137" s="455" t="str">
        <f t="shared" si="269"/>
        <v/>
      </c>
      <c r="LI137" s="455" t="str">
        <f t="shared" si="269"/>
        <v/>
      </c>
      <c r="LJ137" s="953" t="str">
        <f t="shared" si="269"/>
        <v/>
      </c>
      <c r="LK137" s="768" t="str">
        <f t="shared" si="269"/>
        <v/>
      </c>
      <c r="LL137" s="455" t="str">
        <f t="shared" si="269"/>
        <v/>
      </c>
      <c r="LM137" s="455" t="str">
        <f t="shared" si="269"/>
        <v/>
      </c>
      <c r="LN137" s="455" t="str">
        <f t="shared" si="266"/>
        <v/>
      </c>
      <c r="LO137" s="455" t="str">
        <f t="shared" si="266"/>
        <v/>
      </c>
      <c r="LP137" s="455" t="str">
        <f t="shared" si="266"/>
        <v/>
      </c>
      <c r="LQ137" s="953" t="str">
        <f t="shared" si="266"/>
        <v/>
      </c>
      <c r="LR137" s="768" t="str">
        <f t="shared" si="266"/>
        <v/>
      </c>
      <c r="LS137" s="455" t="str">
        <f t="shared" si="266"/>
        <v/>
      </c>
      <c r="LT137" s="455" t="str">
        <f t="shared" si="266"/>
        <v/>
      </c>
      <c r="LU137" s="455" t="str">
        <f t="shared" si="266"/>
        <v/>
      </c>
      <c r="LV137" s="455" t="str">
        <f t="shared" si="266"/>
        <v/>
      </c>
      <c r="LW137" s="455" t="str">
        <f t="shared" si="266"/>
        <v/>
      </c>
      <c r="LX137" s="953" t="str">
        <f t="shared" si="266"/>
        <v/>
      </c>
      <c r="LY137" s="768" t="str">
        <f t="shared" si="266"/>
        <v/>
      </c>
      <c r="LZ137" s="455" t="str">
        <f t="shared" si="266"/>
        <v/>
      </c>
      <c r="MA137" s="455" t="str">
        <f t="shared" si="266"/>
        <v/>
      </c>
      <c r="MB137" s="455" t="str">
        <f t="shared" si="266"/>
        <v/>
      </c>
      <c r="MC137" s="455" t="str">
        <f t="shared" si="266"/>
        <v/>
      </c>
      <c r="MD137" s="455" t="str">
        <f t="shared" si="266"/>
        <v/>
      </c>
      <c r="ME137" s="953" t="str">
        <f t="shared" si="266"/>
        <v/>
      </c>
      <c r="MF137" s="768" t="str">
        <f t="shared" si="266"/>
        <v/>
      </c>
      <c r="MG137" s="455" t="str">
        <f t="shared" si="266"/>
        <v/>
      </c>
      <c r="MH137" s="455" t="str">
        <f t="shared" si="266"/>
        <v/>
      </c>
      <c r="MI137" s="455" t="str">
        <f t="shared" si="266"/>
        <v/>
      </c>
      <c r="MJ137" s="455" t="str">
        <f t="shared" si="266"/>
        <v/>
      </c>
      <c r="MK137" s="455" t="str">
        <f t="shared" si="266"/>
        <v/>
      </c>
      <c r="ML137" s="953" t="str">
        <f t="shared" si="266"/>
        <v/>
      </c>
      <c r="MM137" s="768" t="str">
        <f t="shared" si="266"/>
        <v/>
      </c>
      <c r="MN137" s="455" t="str">
        <f t="shared" si="266"/>
        <v/>
      </c>
      <c r="MO137" s="455" t="str">
        <f t="shared" si="266"/>
        <v/>
      </c>
      <c r="MP137" s="455" t="str">
        <f t="shared" si="266"/>
        <v/>
      </c>
      <c r="MQ137" s="455" t="str">
        <f t="shared" si="266"/>
        <v/>
      </c>
      <c r="MR137" s="455" t="str">
        <f t="shared" si="266"/>
        <v/>
      </c>
      <c r="MS137" s="953" t="str">
        <f t="shared" si="266"/>
        <v/>
      </c>
      <c r="MT137" s="768" t="str">
        <f t="shared" si="266"/>
        <v/>
      </c>
      <c r="MU137" s="455" t="str">
        <f t="shared" si="266"/>
        <v/>
      </c>
      <c r="MV137" s="455" t="str">
        <f t="shared" si="266"/>
        <v/>
      </c>
      <c r="MW137" s="455" t="str">
        <f t="shared" si="266"/>
        <v/>
      </c>
      <c r="MX137" s="455" t="str">
        <f t="shared" si="266"/>
        <v/>
      </c>
      <c r="MY137" s="455" t="str">
        <f t="shared" si="266"/>
        <v/>
      </c>
      <c r="MZ137" s="953" t="str">
        <f t="shared" si="266"/>
        <v/>
      </c>
      <c r="NA137" s="768" t="str">
        <f t="shared" si="266"/>
        <v/>
      </c>
      <c r="NB137" s="455" t="str">
        <f t="shared" si="266"/>
        <v/>
      </c>
      <c r="NC137" s="455" t="str">
        <f t="shared" si="266"/>
        <v/>
      </c>
      <c r="ND137" s="455" t="str">
        <f t="shared" si="266"/>
        <v/>
      </c>
      <c r="NE137" s="455" t="str">
        <f t="shared" si="266"/>
        <v/>
      </c>
      <c r="NF137" s="455" t="str">
        <f t="shared" si="266"/>
        <v/>
      </c>
      <c r="NG137" s="954" t="str">
        <f t="shared" si="266"/>
        <v/>
      </c>
      <c r="NH137" s="768" t="str">
        <f t="shared" si="266"/>
        <v/>
      </c>
      <c r="NI137" s="455" t="str">
        <f t="shared" si="266"/>
        <v/>
      </c>
      <c r="NJ137" s="455" t="str">
        <f t="shared" si="266"/>
        <v/>
      </c>
      <c r="NK137" s="455" t="str">
        <f t="shared" si="266"/>
        <v/>
      </c>
      <c r="NL137" s="455" t="str">
        <f t="shared" si="266"/>
        <v/>
      </c>
      <c r="NM137" s="455" t="str">
        <f t="shared" si="266"/>
        <v/>
      </c>
      <c r="NN137" s="953" t="str">
        <f t="shared" si="266"/>
        <v/>
      </c>
      <c r="NO137" s="83"/>
      <c r="NP137" s="83"/>
      <c r="NQ137" s="83"/>
      <c r="NR137" s="83"/>
      <c r="NS137" s="83"/>
      <c r="NT137" s="83"/>
      <c r="NU137" s="83"/>
      <c r="NV137" s="83"/>
      <c r="NW137" s="83"/>
      <c r="NX137" s="83"/>
      <c r="NY137" s="83"/>
      <c r="NZ137" s="83"/>
      <c r="OA137" s="83"/>
      <c r="OB137" s="83"/>
      <c r="OC137" s="83"/>
      <c r="OD137" s="83"/>
      <c r="OE137" s="83"/>
      <c r="OF137" s="83"/>
      <c r="OG137" s="83"/>
      <c r="OH137" s="83"/>
      <c r="OI137" s="83"/>
      <c r="OJ137" s="83"/>
      <c r="OK137" s="83"/>
      <c r="OL137" s="83"/>
      <c r="OM137" s="83"/>
      <c r="ON137" s="83"/>
      <c r="OO137" s="83"/>
      <c r="OP137" s="83"/>
      <c r="OQ137" s="83"/>
      <c r="OR137" s="83"/>
      <c r="OS137" s="83"/>
      <c r="OT137" s="83"/>
      <c r="OU137" s="83"/>
      <c r="OV137" s="83"/>
      <c r="OW137" s="83"/>
      <c r="OX137" s="83"/>
      <c r="OY137" s="83"/>
      <c r="OZ137" s="83"/>
      <c r="PA137" s="83"/>
      <c r="PB137" s="83"/>
      <c r="PC137" s="83"/>
      <c r="PD137" s="83"/>
      <c r="PE137" s="83"/>
      <c r="PF137" s="83"/>
      <c r="PG137" s="83"/>
      <c r="PH137" s="83"/>
      <c r="PI137" s="83"/>
      <c r="PJ137" s="83"/>
      <c r="PK137" s="83"/>
      <c r="PL137" s="83"/>
      <c r="PM137" s="83"/>
      <c r="PN137" s="83"/>
      <c r="PO137" s="83"/>
      <c r="PP137" s="83"/>
      <c r="PQ137" s="83"/>
      <c r="PR137" s="83"/>
      <c r="PS137" s="83"/>
      <c r="PT137" s="83"/>
      <c r="PU137" s="83"/>
      <c r="PV137" s="83"/>
      <c r="PW137" s="83"/>
      <c r="PX137" s="83"/>
      <c r="PY137" s="83"/>
      <c r="PZ137" s="83"/>
      <c r="QA137" s="83"/>
      <c r="QB137" s="83"/>
      <c r="QC137" s="83"/>
      <c r="QD137" s="83"/>
      <c r="QE137" s="83"/>
      <c r="QF137" s="83"/>
      <c r="QG137" s="83"/>
      <c r="QH137" s="83"/>
      <c r="QI137" s="83"/>
      <c r="QJ137" s="83"/>
      <c r="QK137" s="83"/>
      <c r="QL137" s="83"/>
      <c r="QM137" s="83"/>
      <c r="QN137" s="83"/>
      <c r="QO137" s="83"/>
      <c r="QP137" s="83"/>
      <c r="QQ137" s="83"/>
      <c r="QR137" s="83"/>
      <c r="QS137" s="83"/>
      <c r="QT137" s="83"/>
      <c r="QU137" s="83"/>
      <c r="QV137" s="83"/>
      <c r="QW137" s="83"/>
      <c r="QX137" s="83"/>
      <c r="QY137" s="83"/>
      <c r="QZ137" s="83"/>
      <c r="RA137" s="83"/>
      <c r="RB137" s="83"/>
      <c r="RC137" s="83"/>
      <c r="RD137" s="83"/>
      <c r="RE137" s="83"/>
      <c r="RF137" s="83"/>
      <c r="RG137" s="83"/>
      <c r="RH137" s="83"/>
      <c r="RI137" s="83"/>
      <c r="RJ137" s="83"/>
      <c r="RK137" s="83"/>
      <c r="RL137" s="83"/>
      <c r="RM137" s="83"/>
      <c r="RN137" s="83"/>
      <c r="RO137" s="83"/>
      <c r="RP137" s="83"/>
      <c r="RQ137" s="83"/>
      <c r="RR137" s="83"/>
      <c r="RS137" s="83"/>
      <c r="RT137" s="83"/>
      <c r="RU137" s="83"/>
      <c r="RV137" s="83"/>
      <c r="RW137" s="83"/>
      <c r="RX137" s="83"/>
      <c r="RY137" s="83"/>
      <c r="RZ137" s="83"/>
      <c r="SA137" s="83"/>
      <c r="SB137" s="83"/>
      <c r="SC137" s="83"/>
      <c r="SD137" s="83"/>
      <c r="SE137" s="83"/>
      <c r="SF137" s="83"/>
      <c r="SG137" s="83"/>
      <c r="SH137" s="83"/>
      <c r="SI137" s="83"/>
      <c r="SJ137" s="83"/>
      <c r="SK137" s="83"/>
      <c r="SL137" s="83"/>
      <c r="SM137" s="83"/>
      <c r="SN137" s="83"/>
      <c r="SO137" s="83"/>
      <c r="SP137" s="83"/>
      <c r="SQ137" s="83"/>
      <c r="SR137" s="83"/>
      <c r="SS137" s="83"/>
      <c r="ST137" s="83"/>
      <c r="SU137" s="83"/>
      <c r="SV137" s="83"/>
      <c r="SW137" s="83"/>
      <c r="SX137" s="83"/>
      <c r="SY137" s="83"/>
      <c r="SZ137" s="83"/>
      <c r="TA137" s="83"/>
      <c r="TB137" s="83"/>
      <c r="TC137" s="83"/>
      <c r="TD137" s="83"/>
      <c r="TE137" s="83"/>
      <c r="TF137" s="83"/>
      <c r="TG137" s="83"/>
      <c r="TH137" s="83"/>
      <c r="TI137" s="83"/>
      <c r="TJ137" s="83"/>
      <c r="TK137" s="83"/>
      <c r="TL137" s="83"/>
      <c r="TM137" s="83"/>
      <c r="TN137" s="83"/>
      <c r="TO137" s="83"/>
      <c r="TP137" s="83"/>
      <c r="TQ137" s="83"/>
      <c r="TR137" s="83"/>
      <c r="TS137" s="83"/>
      <c r="TT137" s="83"/>
      <c r="TU137" s="83"/>
      <c r="TV137" s="83"/>
      <c r="TW137" s="83"/>
      <c r="TX137" s="83"/>
      <c r="TY137" s="83"/>
      <c r="TZ137" s="83"/>
      <c r="UA137" s="83"/>
      <c r="UB137" s="83"/>
      <c r="UC137" s="83"/>
      <c r="UD137" s="83"/>
      <c r="UE137" s="83"/>
      <c r="UF137" s="83"/>
      <c r="UG137" s="83"/>
      <c r="UH137" s="83"/>
      <c r="UI137" s="83"/>
      <c r="UJ137" s="83"/>
      <c r="UK137" s="83"/>
      <c r="UL137" s="83"/>
      <c r="UM137" s="83"/>
      <c r="UN137" s="83"/>
      <c r="UO137" s="83"/>
      <c r="UP137" s="83"/>
      <c r="UQ137" s="83"/>
    </row>
    <row r="138" spans="1:564" s="1" customFormat="1" hidden="1" x14ac:dyDescent="0.2">
      <c r="A138" s="938">
        <f>alapadatok!A119</f>
        <v>23</v>
      </c>
      <c r="B138" s="678" t="str">
        <f>IF(alapadatok!C119="","",alapadatok!C119)</f>
        <v/>
      </c>
      <c r="C138" s="584" t="str">
        <f>IF(alapadatok!B119="","",alapadatok!B119)</f>
        <v/>
      </c>
      <c r="D138" s="584" t="str">
        <f>IF(alapadatok!D119="","",alapadatok!D119)</f>
        <v/>
      </c>
      <c r="E138" s="948" t="str">
        <f>IF(alapadatok!K119="","",alapadatok!K119)</f>
        <v/>
      </c>
      <c r="F138" s="952" t="str">
        <f t="shared" si="267"/>
        <v/>
      </c>
      <c r="G138" s="953" t="str">
        <f t="shared" si="267"/>
        <v/>
      </c>
      <c r="H138" s="768" t="str">
        <f t="shared" si="267"/>
        <v/>
      </c>
      <c r="I138" s="455" t="str">
        <f t="shared" si="267"/>
        <v/>
      </c>
      <c r="J138" s="455" t="str">
        <f t="shared" si="267"/>
        <v/>
      </c>
      <c r="K138" s="455" t="str">
        <f t="shared" si="267"/>
        <v/>
      </c>
      <c r="L138" s="455" t="str">
        <f t="shared" si="267"/>
        <v/>
      </c>
      <c r="M138" s="455" t="str">
        <f t="shared" si="267"/>
        <v/>
      </c>
      <c r="N138" s="953" t="str">
        <f t="shared" si="267"/>
        <v/>
      </c>
      <c r="O138" s="768" t="str">
        <f t="shared" si="267"/>
        <v/>
      </c>
      <c r="P138" s="455" t="str">
        <f t="shared" si="267"/>
        <v/>
      </c>
      <c r="Q138" s="455" t="str">
        <f t="shared" si="267"/>
        <v/>
      </c>
      <c r="R138" s="455" t="str">
        <f t="shared" si="267"/>
        <v/>
      </c>
      <c r="S138" s="455" t="str">
        <f t="shared" si="267"/>
        <v/>
      </c>
      <c r="T138" s="455" t="str">
        <f t="shared" si="267"/>
        <v/>
      </c>
      <c r="U138" s="953" t="str">
        <f t="shared" si="267"/>
        <v/>
      </c>
      <c r="V138" s="768" t="str">
        <f t="shared" si="267"/>
        <v/>
      </c>
      <c r="W138" s="455" t="str">
        <f t="shared" si="267"/>
        <v/>
      </c>
      <c r="X138" s="455" t="str">
        <f t="shared" si="267"/>
        <v/>
      </c>
      <c r="Y138" s="455" t="str">
        <f t="shared" si="267"/>
        <v/>
      </c>
      <c r="Z138" s="455" t="str">
        <f t="shared" si="267"/>
        <v/>
      </c>
      <c r="AA138" s="455" t="str">
        <f t="shared" si="267"/>
        <v/>
      </c>
      <c r="AB138" s="953" t="str">
        <f t="shared" si="267"/>
        <v/>
      </c>
      <c r="AC138" s="768" t="str">
        <f t="shared" si="267"/>
        <v/>
      </c>
      <c r="AD138" s="455" t="str">
        <f t="shared" si="267"/>
        <v/>
      </c>
      <c r="AE138" s="455" t="str">
        <f t="shared" si="267"/>
        <v/>
      </c>
      <c r="AF138" s="455" t="str">
        <f t="shared" si="267"/>
        <v/>
      </c>
      <c r="AG138" s="455" t="str">
        <f t="shared" si="267"/>
        <v/>
      </c>
      <c r="AH138" s="455" t="str">
        <f t="shared" si="267"/>
        <v/>
      </c>
      <c r="AI138" s="953" t="str">
        <f t="shared" si="267"/>
        <v/>
      </c>
      <c r="AJ138" s="768" t="str">
        <f t="shared" si="267"/>
        <v/>
      </c>
      <c r="AK138" s="455" t="str">
        <f t="shared" si="267"/>
        <v/>
      </c>
      <c r="AL138" s="455" t="str">
        <f t="shared" si="267"/>
        <v/>
      </c>
      <c r="AM138" s="455" t="str">
        <f t="shared" si="267"/>
        <v/>
      </c>
      <c r="AN138" s="455" t="str">
        <f t="shared" si="267"/>
        <v/>
      </c>
      <c r="AO138" s="455" t="str">
        <f t="shared" si="267"/>
        <v/>
      </c>
      <c r="AP138" s="953" t="str">
        <f t="shared" si="267"/>
        <v/>
      </c>
      <c r="AQ138" s="768" t="str">
        <f t="shared" si="267"/>
        <v/>
      </c>
      <c r="AR138" s="455" t="str">
        <f t="shared" si="267"/>
        <v/>
      </c>
      <c r="AS138" s="455" t="str">
        <f t="shared" si="267"/>
        <v/>
      </c>
      <c r="AT138" s="455" t="str">
        <f t="shared" si="267"/>
        <v/>
      </c>
      <c r="AU138" s="455" t="str">
        <f t="shared" si="267"/>
        <v/>
      </c>
      <c r="AV138" s="455" t="str">
        <f t="shared" si="267"/>
        <v/>
      </c>
      <c r="AW138" s="953" t="str">
        <f t="shared" si="267"/>
        <v/>
      </c>
      <c r="AX138" s="768" t="str">
        <f t="shared" si="267"/>
        <v/>
      </c>
      <c r="AY138" s="455" t="str">
        <f t="shared" si="267"/>
        <v/>
      </c>
      <c r="AZ138" s="455" t="str">
        <f t="shared" si="267"/>
        <v/>
      </c>
      <c r="BA138" s="455" t="str">
        <f t="shared" si="267"/>
        <v/>
      </c>
      <c r="BB138" s="455" t="str">
        <f t="shared" si="267"/>
        <v/>
      </c>
      <c r="BC138" s="455" t="str">
        <f t="shared" si="267"/>
        <v/>
      </c>
      <c r="BD138" s="953" t="str">
        <f t="shared" si="267"/>
        <v/>
      </c>
      <c r="BE138" s="768" t="str">
        <f t="shared" si="267"/>
        <v/>
      </c>
      <c r="BF138" s="455" t="str">
        <f t="shared" si="267"/>
        <v/>
      </c>
      <c r="BG138" s="455" t="str">
        <f t="shared" si="267"/>
        <v/>
      </c>
      <c r="BH138" s="455" t="str">
        <f t="shared" si="267"/>
        <v/>
      </c>
      <c r="BI138" s="455" t="str">
        <f t="shared" si="267"/>
        <v/>
      </c>
      <c r="BJ138" s="455" t="str">
        <f t="shared" si="267"/>
        <v/>
      </c>
      <c r="BK138" s="953" t="str">
        <f t="shared" si="267"/>
        <v/>
      </c>
      <c r="BL138" s="768" t="str">
        <f t="shared" si="267"/>
        <v/>
      </c>
      <c r="BM138" s="455" t="str">
        <f t="shared" si="267"/>
        <v/>
      </c>
      <c r="BN138" s="455" t="str">
        <f t="shared" si="267"/>
        <v/>
      </c>
      <c r="BO138" s="455" t="str">
        <f t="shared" si="267"/>
        <v/>
      </c>
      <c r="BP138" s="455" t="str">
        <f t="shared" si="267"/>
        <v/>
      </c>
      <c r="BQ138" s="455" t="str">
        <f t="shared" si="267"/>
        <v/>
      </c>
      <c r="BR138" s="953" t="str">
        <f t="shared" si="264"/>
        <v/>
      </c>
      <c r="BS138" s="768" t="str">
        <f t="shared" si="264"/>
        <v/>
      </c>
      <c r="BT138" s="455" t="str">
        <f t="shared" si="264"/>
        <v/>
      </c>
      <c r="BU138" s="455" t="str">
        <f t="shared" si="264"/>
        <v/>
      </c>
      <c r="BV138" s="455" t="str">
        <f t="shared" si="264"/>
        <v/>
      </c>
      <c r="BW138" s="455" t="str">
        <f t="shared" si="264"/>
        <v/>
      </c>
      <c r="BX138" s="455" t="str">
        <f t="shared" si="264"/>
        <v/>
      </c>
      <c r="BY138" s="953" t="str">
        <f t="shared" si="264"/>
        <v/>
      </c>
      <c r="BZ138" s="768" t="str">
        <f t="shared" si="264"/>
        <v/>
      </c>
      <c r="CA138" s="455" t="str">
        <f t="shared" si="264"/>
        <v/>
      </c>
      <c r="CB138" s="455" t="str">
        <f t="shared" si="264"/>
        <v/>
      </c>
      <c r="CC138" s="455" t="str">
        <f t="shared" si="264"/>
        <v/>
      </c>
      <c r="CD138" s="455" t="str">
        <f t="shared" si="264"/>
        <v/>
      </c>
      <c r="CE138" s="455" t="str">
        <f t="shared" si="264"/>
        <v/>
      </c>
      <c r="CF138" s="953" t="str">
        <f t="shared" si="264"/>
        <v/>
      </c>
      <c r="CG138" s="768" t="str">
        <f t="shared" si="264"/>
        <v/>
      </c>
      <c r="CH138" s="455" t="str">
        <f t="shared" si="264"/>
        <v/>
      </c>
      <c r="CI138" s="455" t="str">
        <f t="shared" si="264"/>
        <v/>
      </c>
      <c r="CJ138" s="455" t="str">
        <f t="shared" si="264"/>
        <v/>
      </c>
      <c r="CK138" s="455" t="str">
        <f t="shared" si="264"/>
        <v/>
      </c>
      <c r="CL138" s="455" t="str">
        <f t="shared" si="264"/>
        <v/>
      </c>
      <c r="CM138" s="953" t="str">
        <f t="shared" si="264"/>
        <v/>
      </c>
      <c r="CN138" s="768" t="str">
        <f t="shared" si="264"/>
        <v/>
      </c>
      <c r="CO138" s="455" t="str">
        <f t="shared" si="264"/>
        <v/>
      </c>
      <c r="CP138" s="455" t="str">
        <f t="shared" si="264"/>
        <v/>
      </c>
      <c r="CQ138" s="455" t="str">
        <f t="shared" si="264"/>
        <v/>
      </c>
      <c r="CR138" s="455" t="str">
        <f t="shared" si="264"/>
        <v/>
      </c>
      <c r="CS138" s="455" t="str">
        <f t="shared" si="264"/>
        <v/>
      </c>
      <c r="CT138" s="953" t="str">
        <f t="shared" si="264"/>
        <v/>
      </c>
      <c r="CU138" s="952" t="str">
        <f t="shared" si="264"/>
        <v/>
      </c>
      <c r="CV138" s="455" t="str">
        <f t="shared" si="264"/>
        <v/>
      </c>
      <c r="CW138" s="455" t="str">
        <f t="shared" si="264"/>
        <v/>
      </c>
      <c r="CX138" s="455" t="str">
        <f t="shared" si="264"/>
        <v/>
      </c>
      <c r="CY138" s="455" t="str">
        <f t="shared" si="264"/>
        <v/>
      </c>
      <c r="CZ138" s="455" t="str">
        <f t="shared" si="264"/>
        <v/>
      </c>
      <c r="DA138" s="953" t="str">
        <f t="shared" si="264"/>
        <v/>
      </c>
      <c r="DB138" s="768" t="str">
        <f t="shared" si="264"/>
        <v/>
      </c>
      <c r="DC138" s="455" t="str">
        <f t="shared" si="264"/>
        <v/>
      </c>
      <c r="DD138" s="455" t="str">
        <f t="shared" si="264"/>
        <v/>
      </c>
      <c r="DE138" s="455" t="str">
        <f t="shared" si="264"/>
        <v/>
      </c>
      <c r="DF138" s="455" t="str">
        <f t="shared" si="264"/>
        <v/>
      </c>
      <c r="DG138" s="455" t="str">
        <f t="shared" si="264"/>
        <v/>
      </c>
      <c r="DH138" s="953" t="str">
        <f t="shared" si="264"/>
        <v/>
      </c>
      <c r="DI138" s="768" t="str">
        <f t="shared" si="264"/>
        <v/>
      </c>
      <c r="DJ138" s="455" t="str">
        <f t="shared" si="264"/>
        <v/>
      </c>
      <c r="DK138" s="455" t="str">
        <f t="shared" si="264"/>
        <v/>
      </c>
      <c r="DL138" s="455" t="str">
        <f t="shared" si="264"/>
        <v/>
      </c>
      <c r="DM138" s="455" t="str">
        <f t="shared" si="264"/>
        <v/>
      </c>
      <c r="DN138" s="455" t="str">
        <f t="shared" si="264"/>
        <v/>
      </c>
      <c r="DO138" s="953" t="str">
        <f t="shared" si="264"/>
        <v/>
      </c>
      <c r="DP138" s="768" t="str">
        <f t="shared" si="264"/>
        <v/>
      </c>
      <c r="DQ138" s="455" t="str">
        <f t="shared" si="264"/>
        <v/>
      </c>
      <c r="DR138" s="455" t="str">
        <f t="shared" si="264"/>
        <v/>
      </c>
      <c r="DS138" s="455" t="str">
        <f t="shared" si="264"/>
        <v/>
      </c>
      <c r="DT138" s="455" t="str">
        <f t="shared" si="264"/>
        <v/>
      </c>
      <c r="DU138" s="455" t="str">
        <f t="shared" si="264"/>
        <v/>
      </c>
      <c r="DV138" s="953" t="str">
        <f t="shared" si="264"/>
        <v/>
      </c>
      <c r="DW138" s="768" t="str">
        <f t="shared" si="264"/>
        <v/>
      </c>
      <c r="DX138" s="455" t="str">
        <f t="shared" si="264"/>
        <v/>
      </c>
      <c r="DY138" s="455" t="str">
        <f t="shared" si="264"/>
        <v/>
      </c>
      <c r="DZ138" s="455" t="str">
        <f t="shared" si="264"/>
        <v/>
      </c>
      <c r="EA138" s="455" t="str">
        <f t="shared" si="264"/>
        <v/>
      </c>
      <c r="EB138" s="455" t="str">
        <f t="shared" si="264"/>
        <v/>
      </c>
      <c r="EC138" s="954" t="str">
        <f t="shared" si="235"/>
        <v/>
      </c>
      <c r="ED138" s="768" t="str">
        <f t="shared" si="268"/>
        <v/>
      </c>
      <c r="EE138" s="455" t="str">
        <f t="shared" si="268"/>
        <v/>
      </c>
      <c r="EF138" s="455" t="str">
        <f t="shared" si="268"/>
        <v/>
      </c>
      <c r="EG138" s="455" t="str">
        <f t="shared" si="268"/>
        <v/>
      </c>
      <c r="EH138" s="455" t="str">
        <f t="shared" si="268"/>
        <v/>
      </c>
      <c r="EI138" s="455" t="str">
        <f t="shared" si="268"/>
        <v/>
      </c>
      <c r="EJ138" s="953" t="str">
        <f t="shared" si="268"/>
        <v/>
      </c>
      <c r="EK138" s="768" t="str">
        <f t="shared" si="268"/>
        <v/>
      </c>
      <c r="EL138" s="455" t="str">
        <f t="shared" si="268"/>
        <v/>
      </c>
      <c r="EM138" s="455" t="str">
        <f t="shared" si="268"/>
        <v/>
      </c>
      <c r="EN138" s="455" t="str">
        <f t="shared" si="268"/>
        <v/>
      </c>
      <c r="EO138" s="455" t="str">
        <f t="shared" si="268"/>
        <v/>
      </c>
      <c r="EP138" s="455" t="str">
        <f t="shared" si="268"/>
        <v/>
      </c>
      <c r="EQ138" s="953" t="str">
        <f t="shared" si="268"/>
        <v/>
      </c>
      <c r="ER138" s="768" t="str">
        <f t="shared" si="268"/>
        <v/>
      </c>
      <c r="ES138" s="455" t="str">
        <f t="shared" si="268"/>
        <v/>
      </c>
      <c r="ET138" s="455" t="str">
        <f t="shared" si="268"/>
        <v/>
      </c>
      <c r="EU138" s="455" t="str">
        <f t="shared" si="268"/>
        <v/>
      </c>
      <c r="EV138" s="455" t="str">
        <f t="shared" si="268"/>
        <v/>
      </c>
      <c r="EW138" s="455" t="str">
        <f t="shared" si="268"/>
        <v/>
      </c>
      <c r="EX138" s="953" t="str">
        <f t="shared" si="268"/>
        <v/>
      </c>
      <c r="EY138" s="768" t="str">
        <f t="shared" si="268"/>
        <v/>
      </c>
      <c r="EZ138" s="455" t="str">
        <f t="shared" si="268"/>
        <v/>
      </c>
      <c r="FA138" s="455" t="str">
        <f t="shared" si="268"/>
        <v/>
      </c>
      <c r="FB138" s="455" t="str">
        <f t="shared" si="268"/>
        <v/>
      </c>
      <c r="FC138" s="455" t="str">
        <f t="shared" si="268"/>
        <v/>
      </c>
      <c r="FD138" s="455" t="str">
        <f t="shared" si="268"/>
        <v/>
      </c>
      <c r="FE138" s="953" t="str">
        <f t="shared" si="268"/>
        <v/>
      </c>
      <c r="FF138" s="768" t="str">
        <f t="shared" si="268"/>
        <v/>
      </c>
      <c r="FG138" s="455" t="str">
        <f t="shared" si="268"/>
        <v/>
      </c>
      <c r="FH138" s="455" t="str">
        <f t="shared" si="268"/>
        <v/>
      </c>
      <c r="FI138" s="455" t="str">
        <f t="shared" si="268"/>
        <v/>
      </c>
      <c r="FJ138" s="455" t="str">
        <f t="shared" si="268"/>
        <v/>
      </c>
      <c r="FK138" s="455" t="str">
        <f t="shared" si="268"/>
        <v/>
      </c>
      <c r="FL138" s="953" t="str">
        <f t="shared" si="268"/>
        <v/>
      </c>
      <c r="FM138" s="768" t="str">
        <f t="shared" si="268"/>
        <v/>
      </c>
      <c r="FN138" s="455" t="str">
        <f t="shared" si="268"/>
        <v/>
      </c>
      <c r="FO138" s="455" t="str">
        <f t="shared" si="268"/>
        <v/>
      </c>
      <c r="FP138" s="455" t="str">
        <f t="shared" si="268"/>
        <v/>
      </c>
      <c r="FQ138" s="455" t="str">
        <f t="shared" si="268"/>
        <v/>
      </c>
      <c r="FR138" s="455" t="str">
        <f t="shared" si="268"/>
        <v/>
      </c>
      <c r="FS138" s="953" t="str">
        <f t="shared" si="268"/>
        <v/>
      </c>
      <c r="FT138" s="768" t="str">
        <f t="shared" si="268"/>
        <v/>
      </c>
      <c r="FU138" s="455" t="str">
        <f t="shared" si="268"/>
        <v/>
      </c>
      <c r="FV138" s="455" t="str">
        <f t="shared" si="268"/>
        <v/>
      </c>
      <c r="FW138" s="455" t="str">
        <f t="shared" si="268"/>
        <v/>
      </c>
      <c r="FX138" s="455" t="str">
        <f t="shared" si="268"/>
        <v/>
      </c>
      <c r="FY138" s="455" t="str">
        <f t="shared" si="268"/>
        <v/>
      </c>
      <c r="FZ138" s="953" t="str">
        <f t="shared" si="268"/>
        <v/>
      </c>
      <c r="GA138" s="768" t="str">
        <f t="shared" si="268"/>
        <v/>
      </c>
      <c r="GB138" s="455" t="str">
        <f t="shared" si="268"/>
        <v/>
      </c>
      <c r="GC138" s="455" t="str">
        <f t="shared" si="268"/>
        <v/>
      </c>
      <c r="GD138" s="455" t="str">
        <f t="shared" si="268"/>
        <v/>
      </c>
      <c r="GE138" s="455" t="str">
        <f t="shared" si="268"/>
        <v/>
      </c>
      <c r="GF138" s="953" t="str">
        <f t="shared" si="268"/>
        <v/>
      </c>
      <c r="GG138" s="768" t="str">
        <f t="shared" si="268"/>
        <v/>
      </c>
      <c r="GH138" s="455" t="str">
        <f t="shared" si="268"/>
        <v/>
      </c>
      <c r="GI138" s="455" t="str">
        <f t="shared" si="268"/>
        <v/>
      </c>
      <c r="GJ138" s="455" t="str">
        <f t="shared" si="268"/>
        <v/>
      </c>
      <c r="GK138" s="455" t="str">
        <f t="shared" si="268"/>
        <v/>
      </c>
      <c r="GL138" s="455" t="str">
        <f t="shared" si="268"/>
        <v/>
      </c>
      <c r="GM138" s="455" t="str">
        <f t="shared" si="268"/>
        <v/>
      </c>
      <c r="GN138" s="954" t="str">
        <f t="shared" si="268"/>
        <v/>
      </c>
      <c r="GO138" s="768" t="str">
        <f t="shared" si="268"/>
        <v/>
      </c>
      <c r="GP138" s="455" t="str">
        <f t="shared" si="265"/>
        <v/>
      </c>
      <c r="GQ138" s="455" t="str">
        <f t="shared" si="265"/>
        <v/>
      </c>
      <c r="GR138" s="455" t="str">
        <f t="shared" si="265"/>
        <v/>
      </c>
      <c r="GS138" s="455" t="str">
        <f t="shared" si="265"/>
        <v/>
      </c>
      <c r="GT138" s="455" t="str">
        <f t="shared" si="265"/>
        <v/>
      </c>
      <c r="GU138" s="953" t="str">
        <f t="shared" si="265"/>
        <v/>
      </c>
      <c r="GV138" s="768" t="str">
        <f t="shared" si="265"/>
        <v/>
      </c>
      <c r="GW138" s="455" t="str">
        <f t="shared" si="265"/>
        <v/>
      </c>
      <c r="GX138" s="455" t="str">
        <f t="shared" si="265"/>
        <v/>
      </c>
      <c r="GY138" s="455" t="str">
        <f t="shared" si="265"/>
        <v/>
      </c>
      <c r="GZ138" s="455" t="str">
        <f t="shared" si="265"/>
        <v/>
      </c>
      <c r="HA138" s="455" t="str">
        <f t="shared" si="265"/>
        <v/>
      </c>
      <c r="HB138" s="953" t="str">
        <f t="shared" si="265"/>
        <v/>
      </c>
      <c r="HC138" s="768" t="str">
        <f t="shared" si="265"/>
        <v/>
      </c>
      <c r="HD138" s="455" t="str">
        <f t="shared" si="265"/>
        <v/>
      </c>
      <c r="HE138" s="455" t="str">
        <f t="shared" si="265"/>
        <v/>
      </c>
      <c r="HF138" s="455" t="str">
        <f t="shared" si="265"/>
        <v/>
      </c>
      <c r="HG138" s="455" t="str">
        <f t="shared" si="265"/>
        <v/>
      </c>
      <c r="HH138" s="455" t="str">
        <f t="shared" si="265"/>
        <v/>
      </c>
      <c r="HI138" s="953" t="str">
        <f t="shared" si="265"/>
        <v/>
      </c>
      <c r="HJ138" s="768" t="str">
        <f t="shared" si="265"/>
        <v/>
      </c>
      <c r="HK138" s="455" t="str">
        <f t="shared" si="265"/>
        <v/>
      </c>
      <c r="HL138" s="455" t="str">
        <f t="shared" si="265"/>
        <v/>
      </c>
      <c r="HM138" s="455" t="str">
        <f t="shared" si="265"/>
        <v/>
      </c>
      <c r="HN138" s="955" t="str">
        <f t="shared" si="265"/>
        <v/>
      </c>
      <c r="HO138" s="455" t="str">
        <f t="shared" si="265"/>
        <v/>
      </c>
      <c r="HP138" s="953" t="str">
        <f t="shared" si="265"/>
        <v/>
      </c>
      <c r="HQ138" s="768" t="str">
        <f t="shared" si="265"/>
        <v/>
      </c>
      <c r="HR138" s="455" t="str">
        <f t="shared" si="265"/>
        <v/>
      </c>
      <c r="HS138" s="455" t="str">
        <f t="shared" si="265"/>
        <v/>
      </c>
      <c r="HT138" s="455" t="str">
        <f t="shared" si="265"/>
        <v/>
      </c>
      <c r="HU138" s="455" t="str">
        <f t="shared" si="265"/>
        <v/>
      </c>
      <c r="HV138" s="455" t="str">
        <f t="shared" si="265"/>
        <v/>
      </c>
      <c r="HW138" s="953" t="str">
        <f t="shared" si="265"/>
        <v/>
      </c>
      <c r="HX138" s="768" t="str">
        <f t="shared" si="265"/>
        <v/>
      </c>
      <c r="HY138" s="455" t="str">
        <f t="shared" si="265"/>
        <v/>
      </c>
      <c r="HZ138" s="455" t="str">
        <f t="shared" si="265"/>
        <v/>
      </c>
      <c r="IA138" s="455" t="str">
        <f t="shared" si="265"/>
        <v/>
      </c>
      <c r="IB138" s="455" t="str">
        <f t="shared" si="265"/>
        <v/>
      </c>
      <c r="IC138" s="455" t="str">
        <f t="shared" si="265"/>
        <v/>
      </c>
      <c r="ID138" s="953" t="str">
        <f t="shared" si="265"/>
        <v/>
      </c>
      <c r="IE138" s="768" t="str">
        <f t="shared" si="265"/>
        <v/>
      </c>
      <c r="IF138" s="455" t="str">
        <f t="shared" si="265"/>
        <v/>
      </c>
      <c r="IG138" s="455" t="str">
        <f t="shared" si="265"/>
        <v/>
      </c>
      <c r="IH138" s="455" t="str">
        <f t="shared" si="265"/>
        <v/>
      </c>
      <c r="II138" s="455" t="str">
        <f t="shared" si="265"/>
        <v/>
      </c>
      <c r="IJ138" s="455" t="str">
        <f t="shared" si="265"/>
        <v/>
      </c>
      <c r="IK138" s="953" t="str">
        <f t="shared" si="265"/>
        <v/>
      </c>
      <c r="IL138" s="768" t="str">
        <f t="shared" si="265"/>
        <v/>
      </c>
      <c r="IM138" s="455" t="str">
        <f t="shared" si="265"/>
        <v/>
      </c>
      <c r="IN138" s="455" t="str">
        <f t="shared" si="265"/>
        <v/>
      </c>
      <c r="IO138" s="455" t="str">
        <f t="shared" si="265"/>
        <v/>
      </c>
      <c r="IP138" s="455" t="str">
        <f t="shared" si="265"/>
        <v/>
      </c>
      <c r="IQ138" s="455" t="str">
        <f t="shared" si="265"/>
        <v/>
      </c>
      <c r="IR138" s="953" t="str">
        <f t="shared" si="265"/>
        <v/>
      </c>
      <c r="IS138" s="768" t="str">
        <f t="shared" si="265"/>
        <v/>
      </c>
      <c r="IT138" s="455" t="str">
        <f t="shared" si="265"/>
        <v/>
      </c>
      <c r="IU138" s="455" t="str">
        <f t="shared" si="265"/>
        <v/>
      </c>
      <c r="IV138" s="455" t="str">
        <f t="shared" si="265"/>
        <v/>
      </c>
      <c r="IW138" s="455" t="str">
        <f t="shared" si="265"/>
        <v/>
      </c>
      <c r="IX138" s="455" t="str">
        <f t="shared" si="265"/>
        <v/>
      </c>
      <c r="IY138" s="954" t="str">
        <f t="shared" si="265"/>
        <v/>
      </c>
      <c r="IZ138" s="768" t="str">
        <f t="shared" si="265"/>
        <v/>
      </c>
      <c r="JA138" s="455" t="str">
        <f t="shared" si="237"/>
        <v/>
      </c>
      <c r="JB138" s="455" t="str">
        <f t="shared" si="269"/>
        <v/>
      </c>
      <c r="JC138" s="455" t="str">
        <f t="shared" si="269"/>
        <v/>
      </c>
      <c r="JD138" s="455" t="str">
        <f t="shared" si="269"/>
        <v/>
      </c>
      <c r="JE138" s="455" t="str">
        <f t="shared" si="269"/>
        <v/>
      </c>
      <c r="JF138" s="953" t="str">
        <f t="shared" si="269"/>
        <v/>
      </c>
      <c r="JG138" s="768" t="str">
        <f t="shared" si="269"/>
        <v/>
      </c>
      <c r="JH138" s="455" t="str">
        <f t="shared" si="269"/>
        <v/>
      </c>
      <c r="JI138" s="455" t="str">
        <f t="shared" si="269"/>
        <v/>
      </c>
      <c r="JJ138" s="455" t="str">
        <f t="shared" si="269"/>
        <v/>
      </c>
      <c r="JK138" s="455" t="str">
        <f t="shared" si="269"/>
        <v/>
      </c>
      <c r="JL138" s="455" t="str">
        <f t="shared" si="269"/>
        <v/>
      </c>
      <c r="JM138" s="953" t="str">
        <f t="shared" si="269"/>
        <v/>
      </c>
      <c r="JN138" s="768" t="str">
        <f t="shared" si="269"/>
        <v/>
      </c>
      <c r="JO138" s="455" t="str">
        <f t="shared" si="269"/>
        <v/>
      </c>
      <c r="JP138" s="455" t="str">
        <f t="shared" si="269"/>
        <v/>
      </c>
      <c r="JQ138" s="455" t="str">
        <f t="shared" si="269"/>
        <v/>
      </c>
      <c r="JR138" s="455" t="str">
        <f t="shared" si="269"/>
        <v/>
      </c>
      <c r="JS138" s="455" t="str">
        <f t="shared" si="269"/>
        <v/>
      </c>
      <c r="JT138" s="953" t="str">
        <f t="shared" si="269"/>
        <v/>
      </c>
      <c r="JU138" s="768" t="str">
        <f t="shared" si="269"/>
        <v/>
      </c>
      <c r="JV138" s="455" t="str">
        <f t="shared" si="269"/>
        <v/>
      </c>
      <c r="JW138" s="455" t="str">
        <f t="shared" si="269"/>
        <v/>
      </c>
      <c r="JX138" s="455" t="str">
        <f t="shared" si="269"/>
        <v/>
      </c>
      <c r="JY138" s="455" t="str">
        <f t="shared" si="269"/>
        <v/>
      </c>
      <c r="JZ138" s="455" t="str">
        <f t="shared" si="269"/>
        <v/>
      </c>
      <c r="KA138" s="953" t="str">
        <f t="shared" si="269"/>
        <v/>
      </c>
      <c r="KB138" s="768" t="str">
        <f t="shared" si="269"/>
        <v/>
      </c>
      <c r="KC138" s="455" t="str">
        <f t="shared" si="269"/>
        <v/>
      </c>
      <c r="KD138" s="455" t="str">
        <f t="shared" si="269"/>
        <v/>
      </c>
      <c r="KE138" s="455" t="str">
        <f t="shared" si="269"/>
        <v/>
      </c>
      <c r="KF138" s="455" t="str">
        <f t="shared" si="269"/>
        <v/>
      </c>
      <c r="KG138" s="455" t="str">
        <f t="shared" si="269"/>
        <v/>
      </c>
      <c r="KH138" s="953" t="str">
        <f t="shared" si="269"/>
        <v/>
      </c>
      <c r="KI138" s="768" t="str">
        <f t="shared" si="269"/>
        <v/>
      </c>
      <c r="KJ138" s="455" t="str">
        <f t="shared" si="269"/>
        <v/>
      </c>
      <c r="KK138" s="455" t="str">
        <f t="shared" si="269"/>
        <v/>
      </c>
      <c r="KL138" s="455" t="str">
        <f t="shared" si="269"/>
        <v/>
      </c>
      <c r="KM138" s="455" t="str">
        <f t="shared" si="269"/>
        <v/>
      </c>
      <c r="KN138" s="455" t="str">
        <f t="shared" si="269"/>
        <v/>
      </c>
      <c r="KO138" s="953" t="str">
        <f t="shared" si="269"/>
        <v/>
      </c>
      <c r="KP138" s="768" t="str">
        <f t="shared" si="269"/>
        <v/>
      </c>
      <c r="KQ138" s="455" t="str">
        <f t="shared" si="269"/>
        <v/>
      </c>
      <c r="KR138" s="455" t="str">
        <f t="shared" si="269"/>
        <v/>
      </c>
      <c r="KS138" s="455" t="str">
        <f t="shared" si="269"/>
        <v/>
      </c>
      <c r="KT138" s="455" t="str">
        <f t="shared" si="269"/>
        <v/>
      </c>
      <c r="KU138" s="455" t="str">
        <f t="shared" si="269"/>
        <v/>
      </c>
      <c r="KV138" s="953" t="str">
        <f t="shared" si="269"/>
        <v/>
      </c>
      <c r="KW138" s="768" t="str">
        <f t="shared" si="269"/>
        <v/>
      </c>
      <c r="KX138" s="455" t="str">
        <f t="shared" si="269"/>
        <v/>
      </c>
      <c r="KY138" s="455" t="str">
        <f t="shared" si="269"/>
        <v/>
      </c>
      <c r="KZ138" s="455" t="str">
        <f t="shared" si="269"/>
        <v/>
      </c>
      <c r="LA138" s="455" t="str">
        <f t="shared" si="269"/>
        <v/>
      </c>
      <c r="LB138" s="455" t="str">
        <f t="shared" si="269"/>
        <v/>
      </c>
      <c r="LC138" s="954" t="str">
        <f t="shared" si="269"/>
        <v/>
      </c>
      <c r="LD138" s="768" t="str">
        <f t="shared" si="269"/>
        <v/>
      </c>
      <c r="LE138" s="455" t="str">
        <f t="shared" si="269"/>
        <v/>
      </c>
      <c r="LF138" s="455" t="str">
        <f t="shared" si="269"/>
        <v/>
      </c>
      <c r="LG138" s="455" t="str">
        <f t="shared" si="269"/>
        <v/>
      </c>
      <c r="LH138" s="455" t="str">
        <f t="shared" si="269"/>
        <v/>
      </c>
      <c r="LI138" s="455" t="str">
        <f t="shared" si="269"/>
        <v/>
      </c>
      <c r="LJ138" s="953" t="str">
        <f t="shared" si="269"/>
        <v/>
      </c>
      <c r="LK138" s="768" t="str">
        <f t="shared" si="269"/>
        <v/>
      </c>
      <c r="LL138" s="455" t="str">
        <f t="shared" si="269"/>
        <v/>
      </c>
      <c r="LM138" s="455" t="str">
        <f t="shared" si="269"/>
        <v/>
      </c>
      <c r="LN138" s="455" t="str">
        <f t="shared" si="266"/>
        <v/>
      </c>
      <c r="LO138" s="455" t="str">
        <f t="shared" si="266"/>
        <v/>
      </c>
      <c r="LP138" s="455" t="str">
        <f t="shared" si="266"/>
        <v/>
      </c>
      <c r="LQ138" s="953" t="str">
        <f t="shared" si="266"/>
        <v/>
      </c>
      <c r="LR138" s="768" t="str">
        <f t="shared" si="266"/>
        <v/>
      </c>
      <c r="LS138" s="455" t="str">
        <f t="shared" si="266"/>
        <v/>
      </c>
      <c r="LT138" s="455" t="str">
        <f t="shared" si="266"/>
        <v/>
      </c>
      <c r="LU138" s="455" t="str">
        <f t="shared" si="266"/>
        <v/>
      </c>
      <c r="LV138" s="455" t="str">
        <f t="shared" si="266"/>
        <v/>
      </c>
      <c r="LW138" s="455" t="str">
        <f t="shared" si="266"/>
        <v/>
      </c>
      <c r="LX138" s="953" t="str">
        <f t="shared" si="266"/>
        <v/>
      </c>
      <c r="LY138" s="768" t="str">
        <f t="shared" si="266"/>
        <v/>
      </c>
      <c r="LZ138" s="455" t="str">
        <f t="shared" si="266"/>
        <v/>
      </c>
      <c r="MA138" s="455" t="str">
        <f t="shared" si="266"/>
        <v/>
      </c>
      <c r="MB138" s="455" t="str">
        <f t="shared" si="266"/>
        <v/>
      </c>
      <c r="MC138" s="455" t="str">
        <f t="shared" si="266"/>
        <v/>
      </c>
      <c r="MD138" s="455" t="str">
        <f t="shared" si="266"/>
        <v/>
      </c>
      <c r="ME138" s="953" t="str">
        <f t="shared" si="266"/>
        <v/>
      </c>
      <c r="MF138" s="768" t="str">
        <f t="shared" si="266"/>
        <v/>
      </c>
      <c r="MG138" s="455" t="str">
        <f t="shared" si="266"/>
        <v/>
      </c>
      <c r="MH138" s="455" t="str">
        <f t="shared" si="266"/>
        <v/>
      </c>
      <c r="MI138" s="455" t="str">
        <f t="shared" si="266"/>
        <v/>
      </c>
      <c r="MJ138" s="455" t="str">
        <f t="shared" si="266"/>
        <v/>
      </c>
      <c r="MK138" s="455" t="str">
        <f t="shared" si="266"/>
        <v/>
      </c>
      <c r="ML138" s="953" t="str">
        <f t="shared" si="266"/>
        <v/>
      </c>
      <c r="MM138" s="768" t="str">
        <f t="shared" si="266"/>
        <v/>
      </c>
      <c r="MN138" s="455" t="str">
        <f t="shared" si="266"/>
        <v/>
      </c>
      <c r="MO138" s="455" t="str">
        <f t="shared" si="266"/>
        <v/>
      </c>
      <c r="MP138" s="455" t="str">
        <f t="shared" si="266"/>
        <v/>
      </c>
      <c r="MQ138" s="455" t="str">
        <f t="shared" si="266"/>
        <v/>
      </c>
      <c r="MR138" s="455" t="str">
        <f t="shared" si="266"/>
        <v/>
      </c>
      <c r="MS138" s="953" t="str">
        <f t="shared" si="266"/>
        <v/>
      </c>
      <c r="MT138" s="768" t="str">
        <f t="shared" si="266"/>
        <v/>
      </c>
      <c r="MU138" s="455" t="str">
        <f t="shared" si="266"/>
        <v/>
      </c>
      <c r="MV138" s="455" t="str">
        <f t="shared" si="266"/>
        <v/>
      </c>
      <c r="MW138" s="455" t="str">
        <f t="shared" si="266"/>
        <v/>
      </c>
      <c r="MX138" s="455" t="str">
        <f t="shared" si="266"/>
        <v/>
      </c>
      <c r="MY138" s="455" t="str">
        <f t="shared" si="266"/>
        <v/>
      </c>
      <c r="MZ138" s="953" t="str">
        <f t="shared" si="266"/>
        <v/>
      </c>
      <c r="NA138" s="768" t="str">
        <f t="shared" si="266"/>
        <v/>
      </c>
      <c r="NB138" s="455" t="str">
        <f t="shared" si="266"/>
        <v/>
      </c>
      <c r="NC138" s="455" t="str">
        <f t="shared" si="266"/>
        <v/>
      </c>
      <c r="ND138" s="455" t="str">
        <f t="shared" si="266"/>
        <v/>
      </c>
      <c r="NE138" s="455" t="str">
        <f t="shared" si="266"/>
        <v/>
      </c>
      <c r="NF138" s="455" t="str">
        <f t="shared" si="266"/>
        <v/>
      </c>
      <c r="NG138" s="954" t="str">
        <f t="shared" si="266"/>
        <v/>
      </c>
      <c r="NH138" s="768" t="str">
        <f t="shared" si="266"/>
        <v/>
      </c>
      <c r="NI138" s="455" t="str">
        <f t="shared" si="266"/>
        <v/>
      </c>
      <c r="NJ138" s="455" t="str">
        <f t="shared" si="266"/>
        <v/>
      </c>
      <c r="NK138" s="455" t="str">
        <f t="shared" si="266"/>
        <v/>
      </c>
      <c r="NL138" s="455" t="str">
        <f t="shared" si="266"/>
        <v/>
      </c>
      <c r="NM138" s="455" t="str">
        <f t="shared" si="266"/>
        <v/>
      </c>
      <c r="NN138" s="953" t="str">
        <f t="shared" si="266"/>
        <v/>
      </c>
      <c r="NO138" s="83"/>
      <c r="NP138" s="83"/>
      <c r="NQ138" s="83"/>
      <c r="NR138" s="83"/>
      <c r="NS138" s="83"/>
      <c r="NT138" s="83"/>
      <c r="NU138" s="83"/>
      <c r="NV138" s="83"/>
      <c r="NW138" s="83"/>
      <c r="NX138" s="83"/>
      <c r="NY138" s="83"/>
      <c r="NZ138" s="83"/>
      <c r="OA138" s="83"/>
      <c r="OB138" s="83"/>
      <c r="OC138" s="83"/>
      <c r="OD138" s="83"/>
      <c r="OE138" s="83"/>
      <c r="OF138" s="83"/>
      <c r="OG138" s="83"/>
      <c r="OH138" s="83"/>
      <c r="OI138" s="83"/>
      <c r="OJ138" s="83"/>
      <c r="OK138" s="83"/>
      <c r="OL138" s="83"/>
      <c r="OM138" s="83"/>
      <c r="ON138" s="83"/>
      <c r="OO138" s="83"/>
      <c r="OP138" s="83"/>
      <c r="OQ138" s="83"/>
      <c r="OR138" s="83"/>
      <c r="OS138" s="83"/>
      <c r="OT138" s="83"/>
      <c r="OU138" s="83"/>
      <c r="OV138" s="83"/>
      <c r="OW138" s="83"/>
      <c r="OX138" s="83"/>
      <c r="OY138" s="83"/>
      <c r="OZ138" s="83"/>
      <c r="PA138" s="83"/>
      <c r="PB138" s="83"/>
      <c r="PC138" s="83"/>
      <c r="PD138" s="83"/>
      <c r="PE138" s="83"/>
      <c r="PF138" s="83"/>
      <c r="PG138" s="83"/>
      <c r="PH138" s="83"/>
      <c r="PI138" s="83"/>
      <c r="PJ138" s="83"/>
      <c r="PK138" s="83"/>
      <c r="PL138" s="83"/>
      <c r="PM138" s="83"/>
      <c r="PN138" s="83"/>
      <c r="PO138" s="83"/>
      <c r="PP138" s="83"/>
      <c r="PQ138" s="83"/>
      <c r="PR138" s="83"/>
      <c r="PS138" s="83"/>
      <c r="PT138" s="83"/>
      <c r="PU138" s="83"/>
      <c r="PV138" s="83"/>
      <c r="PW138" s="83"/>
      <c r="PX138" s="83"/>
      <c r="PY138" s="83"/>
      <c r="PZ138" s="83"/>
      <c r="QA138" s="83"/>
      <c r="QB138" s="83"/>
      <c r="QC138" s="83"/>
      <c r="QD138" s="83"/>
      <c r="QE138" s="83"/>
      <c r="QF138" s="83"/>
      <c r="QG138" s="83"/>
      <c r="QH138" s="83"/>
      <c r="QI138" s="83"/>
      <c r="QJ138" s="83"/>
      <c r="QK138" s="83"/>
      <c r="QL138" s="83"/>
      <c r="QM138" s="83"/>
      <c r="QN138" s="83"/>
      <c r="QO138" s="83"/>
      <c r="QP138" s="83"/>
      <c r="QQ138" s="83"/>
      <c r="QR138" s="83"/>
      <c r="QS138" s="83"/>
      <c r="QT138" s="83"/>
      <c r="QU138" s="83"/>
      <c r="QV138" s="83"/>
      <c r="QW138" s="83"/>
      <c r="QX138" s="83"/>
      <c r="QY138" s="83"/>
      <c r="QZ138" s="83"/>
      <c r="RA138" s="83"/>
      <c r="RB138" s="83"/>
      <c r="RC138" s="83"/>
      <c r="RD138" s="83"/>
      <c r="RE138" s="83"/>
      <c r="RF138" s="83"/>
      <c r="RG138" s="83"/>
      <c r="RH138" s="83"/>
      <c r="RI138" s="83"/>
      <c r="RJ138" s="83"/>
      <c r="RK138" s="83"/>
      <c r="RL138" s="83"/>
      <c r="RM138" s="83"/>
      <c r="RN138" s="83"/>
      <c r="RO138" s="83"/>
      <c r="RP138" s="83"/>
      <c r="RQ138" s="83"/>
      <c r="RR138" s="83"/>
      <c r="RS138" s="83"/>
      <c r="RT138" s="83"/>
      <c r="RU138" s="83"/>
      <c r="RV138" s="83"/>
      <c r="RW138" s="83"/>
      <c r="RX138" s="83"/>
      <c r="RY138" s="83"/>
      <c r="RZ138" s="83"/>
      <c r="SA138" s="83"/>
      <c r="SB138" s="83"/>
      <c r="SC138" s="83"/>
      <c r="SD138" s="83"/>
      <c r="SE138" s="83"/>
      <c r="SF138" s="83"/>
      <c r="SG138" s="83"/>
      <c r="SH138" s="83"/>
      <c r="SI138" s="83"/>
      <c r="SJ138" s="83"/>
      <c r="SK138" s="83"/>
      <c r="SL138" s="83"/>
      <c r="SM138" s="83"/>
      <c r="SN138" s="83"/>
      <c r="SO138" s="83"/>
      <c r="SP138" s="83"/>
      <c r="SQ138" s="83"/>
      <c r="SR138" s="83"/>
      <c r="SS138" s="83"/>
      <c r="ST138" s="83"/>
      <c r="SU138" s="83"/>
      <c r="SV138" s="83"/>
      <c r="SW138" s="83"/>
      <c r="SX138" s="83"/>
      <c r="SY138" s="83"/>
      <c r="SZ138" s="83"/>
      <c r="TA138" s="83"/>
      <c r="TB138" s="83"/>
      <c r="TC138" s="83"/>
      <c r="TD138" s="83"/>
      <c r="TE138" s="83"/>
      <c r="TF138" s="83"/>
      <c r="TG138" s="83"/>
      <c r="TH138" s="83"/>
      <c r="TI138" s="83"/>
      <c r="TJ138" s="83"/>
      <c r="TK138" s="83"/>
      <c r="TL138" s="83"/>
      <c r="TM138" s="83"/>
      <c r="TN138" s="83"/>
      <c r="TO138" s="83"/>
      <c r="TP138" s="83"/>
      <c r="TQ138" s="83"/>
      <c r="TR138" s="83"/>
      <c r="TS138" s="83"/>
      <c r="TT138" s="83"/>
      <c r="TU138" s="83"/>
      <c r="TV138" s="83"/>
      <c r="TW138" s="83"/>
      <c r="TX138" s="83"/>
      <c r="TY138" s="83"/>
      <c r="TZ138" s="83"/>
      <c r="UA138" s="83"/>
      <c r="UB138" s="83"/>
      <c r="UC138" s="83"/>
      <c r="UD138" s="83"/>
      <c r="UE138" s="83"/>
      <c r="UF138" s="83"/>
      <c r="UG138" s="83"/>
      <c r="UH138" s="83"/>
      <c r="UI138" s="83"/>
      <c r="UJ138" s="83"/>
      <c r="UK138" s="83"/>
      <c r="UL138" s="83"/>
      <c r="UM138" s="83"/>
      <c r="UN138" s="83"/>
      <c r="UO138" s="83"/>
      <c r="UP138" s="83"/>
      <c r="UQ138" s="83"/>
    </row>
    <row r="139" spans="1:564" s="1" customFormat="1" hidden="1" x14ac:dyDescent="0.2">
      <c r="A139" s="938">
        <f>alapadatok!A120</f>
        <v>24</v>
      </c>
      <c r="B139" s="678" t="str">
        <f>IF(alapadatok!C120="","",alapadatok!C120)</f>
        <v/>
      </c>
      <c r="C139" s="584" t="str">
        <f>IF(alapadatok!B120="","",alapadatok!B120)</f>
        <v/>
      </c>
      <c r="D139" s="584" t="str">
        <f>IF(alapadatok!D120="","",alapadatok!D120)</f>
        <v/>
      </c>
      <c r="E139" s="948" t="str">
        <f>IF(alapadatok!K120="","",alapadatok!K120)</f>
        <v/>
      </c>
      <c r="F139" s="952" t="str">
        <f t="shared" si="267"/>
        <v/>
      </c>
      <c r="G139" s="953" t="str">
        <f t="shared" si="267"/>
        <v/>
      </c>
      <c r="H139" s="768" t="str">
        <f t="shared" si="267"/>
        <v/>
      </c>
      <c r="I139" s="455" t="str">
        <f t="shared" si="267"/>
        <v/>
      </c>
      <c r="J139" s="455" t="str">
        <f t="shared" si="267"/>
        <v/>
      </c>
      <c r="K139" s="455" t="str">
        <f t="shared" si="267"/>
        <v/>
      </c>
      <c r="L139" s="455" t="str">
        <f t="shared" si="267"/>
        <v/>
      </c>
      <c r="M139" s="455" t="str">
        <f t="shared" si="267"/>
        <v/>
      </c>
      <c r="N139" s="953" t="str">
        <f t="shared" si="267"/>
        <v/>
      </c>
      <c r="O139" s="768" t="str">
        <f t="shared" si="267"/>
        <v/>
      </c>
      <c r="P139" s="455" t="str">
        <f t="shared" si="267"/>
        <v/>
      </c>
      <c r="Q139" s="455" t="str">
        <f t="shared" si="267"/>
        <v/>
      </c>
      <c r="R139" s="455" t="str">
        <f t="shared" si="267"/>
        <v/>
      </c>
      <c r="S139" s="455" t="str">
        <f t="shared" si="267"/>
        <v/>
      </c>
      <c r="T139" s="455" t="str">
        <f t="shared" si="267"/>
        <v/>
      </c>
      <c r="U139" s="953" t="str">
        <f t="shared" si="267"/>
        <v/>
      </c>
      <c r="V139" s="768" t="str">
        <f t="shared" si="267"/>
        <v/>
      </c>
      <c r="W139" s="455" t="str">
        <f t="shared" si="267"/>
        <v/>
      </c>
      <c r="X139" s="455" t="str">
        <f t="shared" si="267"/>
        <v/>
      </c>
      <c r="Y139" s="455" t="str">
        <f t="shared" si="267"/>
        <v/>
      </c>
      <c r="Z139" s="455" t="str">
        <f t="shared" si="267"/>
        <v/>
      </c>
      <c r="AA139" s="455" t="str">
        <f t="shared" si="267"/>
        <v/>
      </c>
      <c r="AB139" s="953" t="str">
        <f t="shared" si="267"/>
        <v/>
      </c>
      <c r="AC139" s="768" t="str">
        <f t="shared" si="267"/>
        <v/>
      </c>
      <c r="AD139" s="455" t="str">
        <f t="shared" si="267"/>
        <v/>
      </c>
      <c r="AE139" s="455" t="str">
        <f t="shared" si="267"/>
        <v/>
      </c>
      <c r="AF139" s="455" t="str">
        <f t="shared" si="267"/>
        <v/>
      </c>
      <c r="AG139" s="455" t="str">
        <f t="shared" si="267"/>
        <v/>
      </c>
      <c r="AH139" s="455" t="str">
        <f t="shared" si="267"/>
        <v/>
      </c>
      <c r="AI139" s="953" t="str">
        <f t="shared" si="267"/>
        <v/>
      </c>
      <c r="AJ139" s="768" t="str">
        <f t="shared" si="267"/>
        <v/>
      </c>
      <c r="AK139" s="455" t="str">
        <f t="shared" si="267"/>
        <v/>
      </c>
      <c r="AL139" s="455" t="str">
        <f t="shared" si="267"/>
        <v/>
      </c>
      <c r="AM139" s="455" t="str">
        <f t="shared" si="267"/>
        <v/>
      </c>
      <c r="AN139" s="455" t="str">
        <f t="shared" si="267"/>
        <v/>
      </c>
      <c r="AO139" s="455" t="str">
        <f t="shared" si="267"/>
        <v/>
      </c>
      <c r="AP139" s="953" t="str">
        <f t="shared" si="267"/>
        <v/>
      </c>
      <c r="AQ139" s="768" t="str">
        <f t="shared" si="267"/>
        <v/>
      </c>
      <c r="AR139" s="455" t="str">
        <f t="shared" si="267"/>
        <v/>
      </c>
      <c r="AS139" s="455" t="str">
        <f t="shared" si="267"/>
        <v/>
      </c>
      <c r="AT139" s="455" t="str">
        <f t="shared" si="267"/>
        <v/>
      </c>
      <c r="AU139" s="455" t="str">
        <f t="shared" si="267"/>
        <v/>
      </c>
      <c r="AV139" s="455" t="str">
        <f t="shared" si="267"/>
        <v/>
      </c>
      <c r="AW139" s="953" t="str">
        <f t="shared" si="267"/>
        <v/>
      </c>
      <c r="AX139" s="768" t="str">
        <f t="shared" si="267"/>
        <v/>
      </c>
      <c r="AY139" s="455" t="str">
        <f t="shared" si="267"/>
        <v/>
      </c>
      <c r="AZ139" s="455" t="str">
        <f t="shared" si="267"/>
        <v/>
      </c>
      <c r="BA139" s="455" t="str">
        <f t="shared" si="267"/>
        <v/>
      </c>
      <c r="BB139" s="455" t="str">
        <f t="shared" si="267"/>
        <v/>
      </c>
      <c r="BC139" s="455" t="str">
        <f t="shared" si="267"/>
        <v/>
      </c>
      <c r="BD139" s="953" t="str">
        <f t="shared" si="267"/>
        <v/>
      </c>
      <c r="BE139" s="768" t="str">
        <f t="shared" si="267"/>
        <v/>
      </c>
      <c r="BF139" s="455" t="str">
        <f t="shared" si="267"/>
        <v/>
      </c>
      <c r="BG139" s="455" t="str">
        <f t="shared" si="267"/>
        <v/>
      </c>
      <c r="BH139" s="455" t="str">
        <f t="shared" si="267"/>
        <v/>
      </c>
      <c r="BI139" s="455" t="str">
        <f t="shared" si="267"/>
        <v/>
      </c>
      <c r="BJ139" s="455" t="str">
        <f t="shared" si="267"/>
        <v/>
      </c>
      <c r="BK139" s="953" t="str">
        <f t="shared" si="267"/>
        <v/>
      </c>
      <c r="BL139" s="768" t="str">
        <f t="shared" si="267"/>
        <v/>
      </c>
      <c r="BM139" s="455" t="str">
        <f t="shared" si="267"/>
        <v/>
      </c>
      <c r="BN139" s="455" t="str">
        <f t="shared" si="267"/>
        <v/>
      </c>
      <c r="BO139" s="455" t="str">
        <f t="shared" si="267"/>
        <v/>
      </c>
      <c r="BP139" s="455" t="str">
        <f t="shared" si="267"/>
        <v/>
      </c>
      <c r="BQ139" s="455" t="str">
        <f t="shared" ref="BQ139:EB142" si="270">IF($C139="","",BQ$114)</f>
        <v/>
      </c>
      <c r="BR139" s="953" t="str">
        <f t="shared" si="270"/>
        <v/>
      </c>
      <c r="BS139" s="768" t="str">
        <f t="shared" si="270"/>
        <v/>
      </c>
      <c r="BT139" s="455" t="str">
        <f t="shared" si="270"/>
        <v/>
      </c>
      <c r="BU139" s="455" t="str">
        <f t="shared" si="270"/>
        <v/>
      </c>
      <c r="BV139" s="455" t="str">
        <f t="shared" si="270"/>
        <v/>
      </c>
      <c r="BW139" s="455" t="str">
        <f t="shared" si="270"/>
        <v/>
      </c>
      <c r="BX139" s="455" t="str">
        <f t="shared" si="270"/>
        <v/>
      </c>
      <c r="BY139" s="953" t="str">
        <f t="shared" si="270"/>
        <v/>
      </c>
      <c r="BZ139" s="768" t="str">
        <f t="shared" si="270"/>
        <v/>
      </c>
      <c r="CA139" s="455" t="str">
        <f t="shared" si="270"/>
        <v/>
      </c>
      <c r="CB139" s="455" t="str">
        <f t="shared" si="270"/>
        <v/>
      </c>
      <c r="CC139" s="455" t="str">
        <f t="shared" si="270"/>
        <v/>
      </c>
      <c r="CD139" s="455" t="str">
        <f t="shared" si="270"/>
        <v/>
      </c>
      <c r="CE139" s="455" t="str">
        <f t="shared" si="270"/>
        <v/>
      </c>
      <c r="CF139" s="953" t="str">
        <f t="shared" si="270"/>
        <v/>
      </c>
      <c r="CG139" s="768" t="str">
        <f t="shared" si="270"/>
        <v/>
      </c>
      <c r="CH139" s="455" t="str">
        <f t="shared" si="270"/>
        <v/>
      </c>
      <c r="CI139" s="455" t="str">
        <f t="shared" si="270"/>
        <v/>
      </c>
      <c r="CJ139" s="455" t="str">
        <f t="shared" si="270"/>
        <v/>
      </c>
      <c r="CK139" s="455" t="str">
        <f t="shared" si="270"/>
        <v/>
      </c>
      <c r="CL139" s="455" t="str">
        <f t="shared" si="270"/>
        <v/>
      </c>
      <c r="CM139" s="953" t="str">
        <f t="shared" si="270"/>
        <v/>
      </c>
      <c r="CN139" s="768" t="str">
        <f t="shared" si="270"/>
        <v/>
      </c>
      <c r="CO139" s="455" t="str">
        <f t="shared" si="270"/>
        <v/>
      </c>
      <c r="CP139" s="455" t="str">
        <f t="shared" si="270"/>
        <v/>
      </c>
      <c r="CQ139" s="455" t="str">
        <f t="shared" si="270"/>
        <v/>
      </c>
      <c r="CR139" s="455" t="str">
        <f t="shared" si="270"/>
        <v/>
      </c>
      <c r="CS139" s="455" t="str">
        <f t="shared" si="270"/>
        <v/>
      </c>
      <c r="CT139" s="953" t="str">
        <f t="shared" si="270"/>
        <v/>
      </c>
      <c r="CU139" s="952" t="str">
        <f t="shared" si="270"/>
        <v/>
      </c>
      <c r="CV139" s="455" t="str">
        <f t="shared" si="270"/>
        <v/>
      </c>
      <c r="CW139" s="455" t="str">
        <f t="shared" si="270"/>
        <v/>
      </c>
      <c r="CX139" s="455" t="str">
        <f t="shared" si="270"/>
        <v/>
      </c>
      <c r="CY139" s="455" t="str">
        <f t="shared" si="270"/>
        <v/>
      </c>
      <c r="CZ139" s="455" t="str">
        <f t="shared" si="270"/>
        <v/>
      </c>
      <c r="DA139" s="953" t="str">
        <f t="shared" si="270"/>
        <v/>
      </c>
      <c r="DB139" s="768" t="str">
        <f t="shared" si="270"/>
        <v/>
      </c>
      <c r="DC139" s="455" t="str">
        <f t="shared" si="270"/>
        <v/>
      </c>
      <c r="DD139" s="455" t="str">
        <f t="shared" si="270"/>
        <v/>
      </c>
      <c r="DE139" s="455" t="str">
        <f t="shared" si="270"/>
        <v/>
      </c>
      <c r="DF139" s="455" t="str">
        <f t="shared" si="270"/>
        <v/>
      </c>
      <c r="DG139" s="455" t="str">
        <f t="shared" si="270"/>
        <v/>
      </c>
      <c r="DH139" s="953" t="str">
        <f t="shared" si="270"/>
        <v/>
      </c>
      <c r="DI139" s="768" t="str">
        <f t="shared" si="270"/>
        <v/>
      </c>
      <c r="DJ139" s="455" t="str">
        <f t="shared" si="270"/>
        <v/>
      </c>
      <c r="DK139" s="455" t="str">
        <f t="shared" si="270"/>
        <v/>
      </c>
      <c r="DL139" s="455" t="str">
        <f t="shared" si="270"/>
        <v/>
      </c>
      <c r="DM139" s="455" t="str">
        <f t="shared" si="270"/>
        <v/>
      </c>
      <c r="DN139" s="455" t="str">
        <f t="shared" si="270"/>
        <v/>
      </c>
      <c r="DO139" s="953" t="str">
        <f t="shared" si="270"/>
        <v/>
      </c>
      <c r="DP139" s="768" t="str">
        <f t="shared" si="270"/>
        <v/>
      </c>
      <c r="DQ139" s="455" t="str">
        <f t="shared" si="270"/>
        <v/>
      </c>
      <c r="DR139" s="455" t="str">
        <f t="shared" si="270"/>
        <v/>
      </c>
      <c r="DS139" s="455" t="str">
        <f t="shared" si="270"/>
        <v/>
      </c>
      <c r="DT139" s="455" t="str">
        <f t="shared" si="270"/>
        <v/>
      </c>
      <c r="DU139" s="455" t="str">
        <f t="shared" si="270"/>
        <v/>
      </c>
      <c r="DV139" s="953" t="str">
        <f t="shared" si="270"/>
        <v/>
      </c>
      <c r="DW139" s="768" t="str">
        <f t="shared" si="270"/>
        <v/>
      </c>
      <c r="DX139" s="455" t="str">
        <f t="shared" si="270"/>
        <v/>
      </c>
      <c r="DY139" s="455" t="str">
        <f t="shared" si="270"/>
        <v/>
      </c>
      <c r="DZ139" s="455" t="str">
        <f t="shared" si="270"/>
        <v/>
      </c>
      <c r="EA139" s="455" t="str">
        <f t="shared" si="270"/>
        <v/>
      </c>
      <c r="EB139" s="455" t="str">
        <f t="shared" si="270"/>
        <v/>
      </c>
      <c r="EC139" s="954" t="str">
        <f t="shared" si="235"/>
        <v/>
      </c>
      <c r="ED139" s="768" t="str">
        <f t="shared" si="268"/>
        <v/>
      </c>
      <c r="EE139" s="455" t="str">
        <f t="shared" si="268"/>
        <v/>
      </c>
      <c r="EF139" s="455" t="str">
        <f t="shared" si="268"/>
        <v/>
      </c>
      <c r="EG139" s="455" t="str">
        <f t="shared" si="268"/>
        <v/>
      </c>
      <c r="EH139" s="455" t="str">
        <f t="shared" si="268"/>
        <v/>
      </c>
      <c r="EI139" s="455" t="str">
        <f t="shared" si="268"/>
        <v/>
      </c>
      <c r="EJ139" s="953" t="str">
        <f t="shared" si="268"/>
        <v/>
      </c>
      <c r="EK139" s="768" t="str">
        <f t="shared" si="268"/>
        <v/>
      </c>
      <c r="EL139" s="455" t="str">
        <f t="shared" si="268"/>
        <v/>
      </c>
      <c r="EM139" s="455" t="str">
        <f t="shared" si="268"/>
        <v/>
      </c>
      <c r="EN139" s="455" t="str">
        <f t="shared" si="268"/>
        <v/>
      </c>
      <c r="EO139" s="455" t="str">
        <f t="shared" si="268"/>
        <v/>
      </c>
      <c r="EP139" s="455" t="str">
        <f t="shared" si="268"/>
        <v/>
      </c>
      <c r="EQ139" s="953" t="str">
        <f t="shared" si="268"/>
        <v/>
      </c>
      <c r="ER139" s="768" t="str">
        <f t="shared" si="268"/>
        <v/>
      </c>
      <c r="ES139" s="455" t="str">
        <f t="shared" si="268"/>
        <v/>
      </c>
      <c r="ET139" s="455" t="str">
        <f t="shared" si="268"/>
        <v/>
      </c>
      <c r="EU139" s="455" t="str">
        <f t="shared" si="268"/>
        <v/>
      </c>
      <c r="EV139" s="455" t="str">
        <f t="shared" si="268"/>
        <v/>
      </c>
      <c r="EW139" s="455" t="str">
        <f t="shared" si="268"/>
        <v/>
      </c>
      <c r="EX139" s="953" t="str">
        <f t="shared" si="268"/>
        <v/>
      </c>
      <c r="EY139" s="768" t="str">
        <f t="shared" si="268"/>
        <v/>
      </c>
      <c r="EZ139" s="455" t="str">
        <f t="shared" si="268"/>
        <v/>
      </c>
      <c r="FA139" s="455" t="str">
        <f t="shared" si="268"/>
        <v/>
      </c>
      <c r="FB139" s="455" t="str">
        <f t="shared" si="268"/>
        <v/>
      </c>
      <c r="FC139" s="455" t="str">
        <f t="shared" si="268"/>
        <v/>
      </c>
      <c r="FD139" s="455" t="str">
        <f t="shared" si="268"/>
        <v/>
      </c>
      <c r="FE139" s="953" t="str">
        <f t="shared" si="268"/>
        <v/>
      </c>
      <c r="FF139" s="768" t="str">
        <f t="shared" si="268"/>
        <v/>
      </c>
      <c r="FG139" s="455" t="str">
        <f t="shared" si="268"/>
        <v/>
      </c>
      <c r="FH139" s="455" t="str">
        <f t="shared" si="268"/>
        <v/>
      </c>
      <c r="FI139" s="455" t="str">
        <f t="shared" si="268"/>
        <v/>
      </c>
      <c r="FJ139" s="455" t="str">
        <f t="shared" si="268"/>
        <v/>
      </c>
      <c r="FK139" s="455" t="str">
        <f t="shared" si="268"/>
        <v/>
      </c>
      <c r="FL139" s="953" t="str">
        <f t="shared" si="268"/>
        <v/>
      </c>
      <c r="FM139" s="768" t="str">
        <f t="shared" si="268"/>
        <v/>
      </c>
      <c r="FN139" s="455" t="str">
        <f t="shared" si="268"/>
        <v/>
      </c>
      <c r="FO139" s="455" t="str">
        <f t="shared" si="268"/>
        <v/>
      </c>
      <c r="FP139" s="455" t="str">
        <f t="shared" si="268"/>
        <v/>
      </c>
      <c r="FQ139" s="455" t="str">
        <f t="shared" si="268"/>
        <v/>
      </c>
      <c r="FR139" s="455" t="str">
        <f t="shared" si="268"/>
        <v/>
      </c>
      <c r="FS139" s="953" t="str">
        <f t="shared" si="268"/>
        <v/>
      </c>
      <c r="FT139" s="768" t="str">
        <f t="shared" si="268"/>
        <v/>
      </c>
      <c r="FU139" s="455" t="str">
        <f t="shared" si="268"/>
        <v/>
      </c>
      <c r="FV139" s="455" t="str">
        <f t="shared" si="268"/>
        <v/>
      </c>
      <c r="FW139" s="455" t="str">
        <f t="shared" si="268"/>
        <v/>
      </c>
      <c r="FX139" s="455" t="str">
        <f t="shared" si="268"/>
        <v/>
      </c>
      <c r="FY139" s="455" t="str">
        <f t="shared" si="268"/>
        <v/>
      </c>
      <c r="FZ139" s="953" t="str">
        <f t="shared" si="268"/>
        <v/>
      </c>
      <c r="GA139" s="768" t="str">
        <f t="shared" si="268"/>
        <v/>
      </c>
      <c r="GB139" s="455" t="str">
        <f t="shared" si="268"/>
        <v/>
      </c>
      <c r="GC139" s="455" t="str">
        <f t="shared" si="268"/>
        <v/>
      </c>
      <c r="GD139" s="455" t="str">
        <f t="shared" si="268"/>
        <v/>
      </c>
      <c r="GE139" s="455" t="str">
        <f t="shared" si="268"/>
        <v/>
      </c>
      <c r="GF139" s="953" t="str">
        <f t="shared" si="268"/>
        <v/>
      </c>
      <c r="GG139" s="768" t="str">
        <f t="shared" si="268"/>
        <v/>
      </c>
      <c r="GH139" s="455" t="str">
        <f t="shared" si="268"/>
        <v/>
      </c>
      <c r="GI139" s="455" t="str">
        <f t="shared" si="268"/>
        <v/>
      </c>
      <c r="GJ139" s="455" t="str">
        <f t="shared" si="268"/>
        <v/>
      </c>
      <c r="GK139" s="455" t="str">
        <f t="shared" si="268"/>
        <v/>
      </c>
      <c r="GL139" s="455" t="str">
        <f t="shared" si="268"/>
        <v/>
      </c>
      <c r="GM139" s="455" t="str">
        <f t="shared" si="268"/>
        <v/>
      </c>
      <c r="GN139" s="954" t="str">
        <f t="shared" si="268"/>
        <v/>
      </c>
      <c r="GO139" s="768" t="str">
        <f t="shared" ref="GO139:IZ142" si="271">IF($C139="","",GO$114)</f>
        <v/>
      </c>
      <c r="GP139" s="455" t="str">
        <f t="shared" si="271"/>
        <v/>
      </c>
      <c r="GQ139" s="455" t="str">
        <f t="shared" si="271"/>
        <v/>
      </c>
      <c r="GR139" s="455" t="str">
        <f t="shared" si="271"/>
        <v/>
      </c>
      <c r="GS139" s="455" t="str">
        <f t="shared" si="271"/>
        <v/>
      </c>
      <c r="GT139" s="455" t="str">
        <f t="shared" si="271"/>
        <v/>
      </c>
      <c r="GU139" s="953" t="str">
        <f t="shared" si="271"/>
        <v/>
      </c>
      <c r="GV139" s="768" t="str">
        <f t="shared" si="271"/>
        <v/>
      </c>
      <c r="GW139" s="455" t="str">
        <f t="shared" si="271"/>
        <v/>
      </c>
      <c r="GX139" s="455" t="str">
        <f t="shared" si="271"/>
        <v/>
      </c>
      <c r="GY139" s="455" t="str">
        <f t="shared" si="271"/>
        <v/>
      </c>
      <c r="GZ139" s="455" t="str">
        <f t="shared" si="271"/>
        <v/>
      </c>
      <c r="HA139" s="455" t="str">
        <f t="shared" si="271"/>
        <v/>
      </c>
      <c r="HB139" s="953" t="str">
        <f t="shared" si="271"/>
        <v/>
      </c>
      <c r="HC139" s="768" t="str">
        <f t="shared" si="271"/>
        <v/>
      </c>
      <c r="HD139" s="455" t="str">
        <f t="shared" si="271"/>
        <v/>
      </c>
      <c r="HE139" s="455" t="str">
        <f t="shared" si="271"/>
        <v/>
      </c>
      <c r="HF139" s="455" t="str">
        <f t="shared" si="271"/>
        <v/>
      </c>
      <c r="HG139" s="455" t="str">
        <f t="shared" si="271"/>
        <v/>
      </c>
      <c r="HH139" s="455" t="str">
        <f t="shared" si="271"/>
        <v/>
      </c>
      <c r="HI139" s="953" t="str">
        <f t="shared" si="271"/>
        <v/>
      </c>
      <c r="HJ139" s="768" t="str">
        <f t="shared" si="271"/>
        <v/>
      </c>
      <c r="HK139" s="455" t="str">
        <f t="shared" si="271"/>
        <v/>
      </c>
      <c r="HL139" s="455" t="str">
        <f t="shared" si="271"/>
        <v/>
      </c>
      <c r="HM139" s="455" t="str">
        <f t="shared" si="271"/>
        <v/>
      </c>
      <c r="HN139" s="455" t="str">
        <f t="shared" si="271"/>
        <v/>
      </c>
      <c r="HO139" s="455" t="str">
        <f t="shared" si="271"/>
        <v/>
      </c>
      <c r="HP139" s="953" t="str">
        <f t="shared" si="271"/>
        <v/>
      </c>
      <c r="HQ139" s="768" t="str">
        <f t="shared" si="271"/>
        <v/>
      </c>
      <c r="HR139" s="455" t="str">
        <f t="shared" si="271"/>
        <v/>
      </c>
      <c r="HS139" s="455" t="str">
        <f t="shared" si="271"/>
        <v/>
      </c>
      <c r="HT139" s="455" t="str">
        <f t="shared" si="271"/>
        <v/>
      </c>
      <c r="HU139" s="455" t="str">
        <f t="shared" si="271"/>
        <v/>
      </c>
      <c r="HV139" s="455" t="str">
        <f t="shared" si="271"/>
        <v/>
      </c>
      <c r="HW139" s="953" t="str">
        <f t="shared" si="271"/>
        <v/>
      </c>
      <c r="HX139" s="768" t="str">
        <f t="shared" si="271"/>
        <v/>
      </c>
      <c r="HY139" s="455" t="str">
        <f t="shared" si="271"/>
        <v/>
      </c>
      <c r="HZ139" s="455" t="str">
        <f t="shared" si="271"/>
        <v/>
      </c>
      <c r="IA139" s="455" t="str">
        <f t="shared" si="271"/>
        <v/>
      </c>
      <c r="IB139" s="455" t="str">
        <f t="shared" si="271"/>
        <v/>
      </c>
      <c r="IC139" s="455" t="str">
        <f t="shared" si="271"/>
        <v/>
      </c>
      <c r="ID139" s="953" t="str">
        <f t="shared" si="271"/>
        <v/>
      </c>
      <c r="IE139" s="768" t="str">
        <f t="shared" si="271"/>
        <v/>
      </c>
      <c r="IF139" s="455" t="str">
        <f t="shared" si="271"/>
        <v/>
      </c>
      <c r="IG139" s="455" t="str">
        <f t="shared" si="271"/>
        <v/>
      </c>
      <c r="IH139" s="455" t="str">
        <f t="shared" si="271"/>
        <v/>
      </c>
      <c r="II139" s="455" t="str">
        <f t="shared" si="271"/>
        <v/>
      </c>
      <c r="IJ139" s="455" t="str">
        <f t="shared" si="271"/>
        <v/>
      </c>
      <c r="IK139" s="953" t="str">
        <f t="shared" si="271"/>
        <v/>
      </c>
      <c r="IL139" s="768" t="str">
        <f t="shared" si="271"/>
        <v/>
      </c>
      <c r="IM139" s="455" t="str">
        <f t="shared" si="271"/>
        <v/>
      </c>
      <c r="IN139" s="455" t="str">
        <f t="shared" si="271"/>
        <v/>
      </c>
      <c r="IO139" s="455" t="str">
        <f t="shared" si="271"/>
        <v/>
      </c>
      <c r="IP139" s="455" t="str">
        <f t="shared" si="271"/>
        <v/>
      </c>
      <c r="IQ139" s="455" t="str">
        <f t="shared" si="271"/>
        <v/>
      </c>
      <c r="IR139" s="953" t="str">
        <f t="shared" si="271"/>
        <v/>
      </c>
      <c r="IS139" s="768" t="str">
        <f t="shared" si="271"/>
        <v/>
      </c>
      <c r="IT139" s="455" t="str">
        <f t="shared" si="271"/>
        <v/>
      </c>
      <c r="IU139" s="455" t="str">
        <f t="shared" si="271"/>
        <v/>
      </c>
      <c r="IV139" s="455" t="str">
        <f t="shared" si="271"/>
        <v/>
      </c>
      <c r="IW139" s="455" t="str">
        <f t="shared" si="271"/>
        <v/>
      </c>
      <c r="IX139" s="455" t="str">
        <f t="shared" si="271"/>
        <v/>
      </c>
      <c r="IY139" s="954" t="str">
        <f t="shared" si="271"/>
        <v/>
      </c>
      <c r="IZ139" s="768" t="str">
        <f t="shared" si="271"/>
        <v/>
      </c>
      <c r="JA139" s="455" t="str">
        <f t="shared" si="237"/>
        <v/>
      </c>
      <c r="JB139" s="455" t="str">
        <f t="shared" si="269"/>
        <v/>
      </c>
      <c r="JC139" s="455" t="str">
        <f t="shared" si="269"/>
        <v/>
      </c>
      <c r="JD139" s="455" t="str">
        <f t="shared" si="269"/>
        <v/>
      </c>
      <c r="JE139" s="455" t="str">
        <f t="shared" si="269"/>
        <v/>
      </c>
      <c r="JF139" s="953" t="str">
        <f t="shared" si="269"/>
        <v/>
      </c>
      <c r="JG139" s="768" t="str">
        <f t="shared" si="269"/>
        <v/>
      </c>
      <c r="JH139" s="455" t="str">
        <f t="shared" si="269"/>
        <v/>
      </c>
      <c r="JI139" s="455" t="str">
        <f t="shared" si="269"/>
        <v/>
      </c>
      <c r="JJ139" s="455" t="str">
        <f t="shared" si="269"/>
        <v/>
      </c>
      <c r="JK139" s="455" t="str">
        <f t="shared" si="269"/>
        <v/>
      </c>
      <c r="JL139" s="455" t="str">
        <f t="shared" si="269"/>
        <v/>
      </c>
      <c r="JM139" s="953" t="str">
        <f t="shared" si="269"/>
        <v/>
      </c>
      <c r="JN139" s="768" t="str">
        <f t="shared" si="269"/>
        <v/>
      </c>
      <c r="JO139" s="455" t="str">
        <f t="shared" si="269"/>
        <v/>
      </c>
      <c r="JP139" s="455" t="str">
        <f t="shared" si="269"/>
        <v/>
      </c>
      <c r="JQ139" s="455" t="str">
        <f t="shared" si="269"/>
        <v/>
      </c>
      <c r="JR139" s="455" t="str">
        <f t="shared" si="269"/>
        <v/>
      </c>
      <c r="JS139" s="455" t="str">
        <f t="shared" si="269"/>
        <v/>
      </c>
      <c r="JT139" s="953" t="str">
        <f t="shared" si="269"/>
        <v/>
      </c>
      <c r="JU139" s="768" t="str">
        <f t="shared" si="269"/>
        <v/>
      </c>
      <c r="JV139" s="455" t="str">
        <f t="shared" si="269"/>
        <v/>
      </c>
      <c r="JW139" s="455" t="str">
        <f t="shared" si="269"/>
        <v/>
      </c>
      <c r="JX139" s="455" t="str">
        <f t="shared" si="269"/>
        <v/>
      </c>
      <c r="JY139" s="455" t="str">
        <f t="shared" si="269"/>
        <v/>
      </c>
      <c r="JZ139" s="455" t="str">
        <f t="shared" si="269"/>
        <v/>
      </c>
      <c r="KA139" s="953" t="str">
        <f t="shared" si="269"/>
        <v/>
      </c>
      <c r="KB139" s="768" t="str">
        <f t="shared" si="269"/>
        <v/>
      </c>
      <c r="KC139" s="455" t="str">
        <f t="shared" si="269"/>
        <v/>
      </c>
      <c r="KD139" s="455" t="str">
        <f t="shared" si="269"/>
        <v/>
      </c>
      <c r="KE139" s="455" t="str">
        <f t="shared" si="269"/>
        <v/>
      </c>
      <c r="KF139" s="455" t="str">
        <f t="shared" si="269"/>
        <v/>
      </c>
      <c r="KG139" s="455" t="str">
        <f t="shared" si="269"/>
        <v/>
      </c>
      <c r="KH139" s="953" t="str">
        <f t="shared" si="269"/>
        <v/>
      </c>
      <c r="KI139" s="768" t="str">
        <f t="shared" si="269"/>
        <v/>
      </c>
      <c r="KJ139" s="455" t="str">
        <f t="shared" si="269"/>
        <v/>
      </c>
      <c r="KK139" s="455" t="str">
        <f t="shared" si="269"/>
        <v/>
      </c>
      <c r="KL139" s="455" t="str">
        <f t="shared" si="269"/>
        <v/>
      </c>
      <c r="KM139" s="455" t="str">
        <f t="shared" si="269"/>
        <v/>
      </c>
      <c r="KN139" s="455" t="str">
        <f t="shared" si="269"/>
        <v/>
      </c>
      <c r="KO139" s="953" t="str">
        <f t="shared" si="269"/>
        <v/>
      </c>
      <c r="KP139" s="768" t="str">
        <f t="shared" si="269"/>
        <v/>
      </c>
      <c r="KQ139" s="455" t="str">
        <f t="shared" si="269"/>
        <v/>
      </c>
      <c r="KR139" s="455" t="str">
        <f t="shared" si="269"/>
        <v/>
      </c>
      <c r="KS139" s="455" t="str">
        <f t="shared" si="269"/>
        <v/>
      </c>
      <c r="KT139" s="455" t="str">
        <f t="shared" si="269"/>
        <v/>
      </c>
      <c r="KU139" s="455" t="str">
        <f t="shared" si="269"/>
        <v/>
      </c>
      <c r="KV139" s="953" t="str">
        <f t="shared" si="269"/>
        <v/>
      </c>
      <c r="KW139" s="768" t="str">
        <f t="shared" si="269"/>
        <v/>
      </c>
      <c r="KX139" s="455" t="str">
        <f t="shared" si="269"/>
        <v/>
      </c>
      <c r="KY139" s="455" t="str">
        <f t="shared" si="269"/>
        <v/>
      </c>
      <c r="KZ139" s="455" t="str">
        <f t="shared" si="269"/>
        <v/>
      </c>
      <c r="LA139" s="455" t="str">
        <f t="shared" si="269"/>
        <v/>
      </c>
      <c r="LB139" s="455" t="str">
        <f t="shared" si="269"/>
        <v/>
      </c>
      <c r="LC139" s="954" t="str">
        <f t="shared" si="269"/>
        <v/>
      </c>
      <c r="LD139" s="768" t="str">
        <f t="shared" si="269"/>
        <v/>
      </c>
      <c r="LE139" s="455" t="str">
        <f t="shared" si="269"/>
        <v/>
      </c>
      <c r="LF139" s="455" t="str">
        <f t="shared" si="269"/>
        <v/>
      </c>
      <c r="LG139" s="455" t="str">
        <f t="shared" si="269"/>
        <v/>
      </c>
      <c r="LH139" s="455" t="str">
        <f t="shared" si="269"/>
        <v/>
      </c>
      <c r="LI139" s="455" t="str">
        <f t="shared" si="269"/>
        <v/>
      </c>
      <c r="LJ139" s="953" t="str">
        <f t="shared" si="269"/>
        <v/>
      </c>
      <c r="LK139" s="768" t="str">
        <f t="shared" si="269"/>
        <v/>
      </c>
      <c r="LL139" s="455" t="str">
        <f t="shared" si="269"/>
        <v/>
      </c>
      <c r="LM139" s="455" t="str">
        <f t="shared" ref="LM139:NN142" si="272">IF($C139="","",LM$114)</f>
        <v/>
      </c>
      <c r="LN139" s="455" t="str">
        <f t="shared" si="272"/>
        <v/>
      </c>
      <c r="LO139" s="455" t="str">
        <f t="shared" si="272"/>
        <v/>
      </c>
      <c r="LP139" s="455" t="str">
        <f t="shared" si="272"/>
        <v/>
      </c>
      <c r="LQ139" s="953" t="str">
        <f t="shared" si="272"/>
        <v/>
      </c>
      <c r="LR139" s="768" t="str">
        <f t="shared" si="272"/>
        <v/>
      </c>
      <c r="LS139" s="455" t="str">
        <f t="shared" si="272"/>
        <v/>
      </c>
      <c r="LT139" s="455" t="str">
        <f t="shared" si="272"/>
        <v/>
      </c>
      <c r="LU139" s="455" t="str">
        <f t="shared" si="272"/>
        <v/>
      </c>
      <c r="LV139" s="455" t="str">
        <f t="shared" si="272"/>
        <v/>
      </c>
      <c r="LW139" s="455" t="str">
        <f t="shared" si="272"/>
        <v/>
      </c>
      <c r="LX139" s="953" t="str">
        <f t="shared" si="272"/>
        <v/>
      </c>
      <c r="LY139" s="768" t="str">
        <f t="shared" si="272"/>
        <v/>
      </c>
      <c r="LZ139" s="455" t="str">
        <f t="shared" si="272"/>
        <v/>
      </c>
      <c r="MA139" s="455" t="str">
        <f t="shared" si="272"/>
        <v/>
      </c>
      <c r="MB139" s="455" t="str">
        <f t="shared" si="272"/>
        <v/>
      </c>
      <c r="MC139" s="455" t="str">
        <f t="shared" si="272"/>
        <v/>
      </c>
      <c r="MD139" s="455" t="str">
        <f t="shared" si="272"/>
        <v/>
      </c>
      <c r="ME139" s="953" t="str">
        <f t="shared" si="272"/>
        <v/>
      </c>
      <c r="MF139" s="768" t="str">
        <f t="shared" si="272"/>
        <v/>
      </c>
      <c r="MG139" s="455" t="str">
        <f t="shared" si="272"/>
        <v/>
      </c>
      <c r="MH139" s="455" t="str">
        <f t="shared" si="272"/>
        <v/>
      </c>
      <c r="MI139" s="455" t="str">
        <f t="shared" si="272"/>
        <v/>
      </c>
      <c r="MJ139" s="455" t="str">
        <f t="shared" si="272"/>
        <v/>
      </c>
      <c r="MK139" s="455" t="str">
        <f t="shared" si="272"/>
        <v/>
      </c>
      <c r="ML139" s="953" t="str">
        <f t="shared" si="272"/>
        <v/>
      </c>
      <c r="MM139" s="768" t="str">
        <f t="shared" si="272"/>
        <v/>
      </c>
      <c r="MN139" s="455" t="str">
        <f t="shared" si="272"/>
        <v/>
      </c>
      <c r="MO139" s="455" t="str">
        <f t="shared" si="272"/>
        <v/>
      </c>
      <c r="MP139" s="455" t="str">
        <f t="shared" si="272"/>
        <v/>
      </c>
      <c r="MQ139" s="455" t="str">
        <f t="shared" si="272"/>
        <v/>
      </c>
      <c r="MR139" s="455" t="str">
        <f t="shared" si="272"/>
        <v/>
      </c>
      <c r="MS139" s="953" t="str">
        <f t="shared" si="272"/>
        <v/>
      </c>
      <c r="MT139" s="768" t="str">
        <f t="shared" si="272"/>
        <v/>
      </c>
      <c r="MU139" s="455" t="str">
        <f t="shared" si="272"/>
        <v/>
      </c>
      <c r="MV139" s="455" t="str">
        <f t="shared" si="272"/>
        <v/>
      </c>
      <c r="MW139" s="455" t="str">
        <f t="shared" si="272"/>
        <v/>
      </c>
      <c r="MX139" s="455" t="str">
        <f t="shared" si="272"/>
        <v/>
      </c>
      <c r="MY139" s="455" t="str">
        <f t="shared" si="272"/>
        <v/>
      </c>
      <c r="MZ139" s="953" t="str">
        <f t="shared" si="272"/>
        <v/>
      </c>
      <c r="NA139" s="768" t="str">
        <f t="shared" si="272"/>
        <v/>
      </c>
      <c r="NB139" s="455" t="str">
        <f t="shared" si="272"/>
        <v/>
      </c>
      <c r="NC139" s="455" t="str">
        <f t="shared" si="272"/>
        <v/>
      </c>
      <c r="ND139" s="455" t="str">
        <f t="shared" si="272"/>
        <v/>
      </c>
      <c r="NE139" s="455" t="str">
        <f t="shared" si="272"/>
        <v/>
      </c>
      <c r="NF139" s="455" t="str">
        <f t="shared" si="272"/>
        <v/>
      </c>
      <c r="NG139" s="954" t="str">
        <f t="shared" si="272"/>
        <v/>
      </c>
      <c r="NH139" s="768" t="str">
        <f t="shared" si="272"/>
        <v/>
      </c>
      <c r="NI139" s="455" t="str">
        <f t="shared" si="272"/>
        <v/>
      </c>
      <c r="NJ139" s="455" t="str">
        <f t="shared" si="272"/>
        <v/>
      </c>
      <c r="NK139" s="455" t="str">
        <f t="shared" si="272"/>
        <v/>
      </c>
      <c r="NL139" s="455" t="str">
        <f t="shared" si="272"/>
        <v/>
      </c>
      <c r="NM139" s="455" t="str">
        <f t="shared" si="272"/>
        <v/>
      </c>
      <c r="NN139" s="953" t="str">
        <f t="shared" si="272"/>
        <v/>
      </c>
      <c r="NO139" s="83"/>
      <c r="NP139" s="83"/>
      <c r="NQ139" s="83"/>
      <c r="NR139" s="83"/>
      <c r="NS139" s="83"/>
      <c r="NT139" s="83"/>
      <c r="NU139" s="83"/>
      <c r="NV139" s="83"/>
      <c r="NW139" s="83"/>
      <c r="NX139" s="83"/>
      <c r="NY139" s="83"/>
      <c r="NZ139" s="83"/>
      <c r="OA139" s="83"/>
      <c r="OB139" s="83"/>
      <c r="OC139" s="83"/>
      <c r="OD139" s="83"/>
      <c r="OE139" s="83"/>
      <c r="OF139" s="83"/>
      <c r="OG139" s="83"/>
      <c r="OH139" s="83"/>
      <c r="OI139" s="83"/>
      <c r="OJ139" s="83"/>
      <c r="OK139" s="83"/>
      <c r="OL139" s="83"/>
      <c r="OM139" s="83"/>
      <c r="ON139" s="83"/>
      <c r="OO139" s="83"/>
      <c r="OP139" s="83"/>
      <c r="OQ139" s="83"/>
      <c r="OR139" s="83"/>
      <c r="OS139" s="83"/>
      <c r="OT139" s="83"/>
      <c r="OU139" s="83"/>
      <c r="OV139" s="83"/>
      <c r="OW139" s="83"/>
      <c r="OX139" s="83"/>
      <c r="OY139" s="83"/>
      <c r="OZ139" s="83"/>
      <c r="PA139" s="83"/>
      <c r="PB139" s="83"/>
      <c r="PC139" s="83"/>
      <c r="PD139" s="83"/>
      <c r="PE139" s="83"/>
      <c r="PF139" s="83"/>
      <c r="PG139" s="83"/>
      <c r="PH139" s="83"/>
      <c r="PI139" s="83"/>
      <c r="PJ139" s="83"/>
      <c r="PK139" s="83"/>
      <c r="PL139" s="83"/>
      <c r="PM139" s="83"/>
      <c r="PN139" s="83"/>
      <c r="PO139" s="83"/>
      <c r="PP139" s="83"/>
      <c r="PQ139" s="83"/>
      <c r="PR139" s="83"/>
      <c r="PS139" s="83"/>
      <c r="PT139" s="83"/>
      <c r="PU139" s="83"/>
      <c r="PV139" s="83"/>
      <c r="PW139" s="83"/>
      <c r="PX139" s="83"/>
      <c r="PY139" s="83"/>
      <c r="PZ139" s="83"/>
      <c r="QA139" s="83"/>
      <c r="QB139" s="83"/>
      <c r="QC139" s="83"/>
      <c r="QD139" s="83"/>
      <c r="QE139" s="83"/>
      <c r="QF139" s="83"/>
      <c r="QG139" s="83"/>
      <c r="QH139" s="83"/>
      <c r="QI139" s="83"/>
      <c r="QJ139" s="83"/>
      <c r="QK139" s="83"/>
      <c r="QL139" s="83"/>
      <c r="QM139" s="83"/>
      <c r="QN139" s="83"/>
      <c r="QO139" s="83"/>
      <c r="QP139" s="83"/>
      <c r="QQ139" s="83"/>
      <c r="QR139" s="83"/>
      <c r="QS139" s="83"/>
      <c r="QT139" s="83"/>
      <c r="QU139" s="83"/>
      <c r="QV139" s="83"/>
      <c r="QW139" s="83"/>
      <c r="QX139" s="83"/>
      <c r="QY139" s="83"/>
      <c r="QZ139" s="83"/>
      <c r="RA139" s="83"/>
      <c r="RB139" s="83"/>
      <c r="RC139" s="83"/>
      <c r="RD139" s="83"/>
      <c r="RE139" s="83"/>
      <c r="RF139" s="83"/>
      <c r="RG139" s="83"/>
      <c r="RH139" s="83"/>
      <c r="RI139" s="83"/>
      <c r="RJ139" s="83"/>
      <c r="RK139" s="83"/>
      <c r="RL139" s="83"/>
      <c r="RM139" s="83"/>
      <c r="RN139" s="83"/>
      <c r="RO139" s="83"/>
      <c r="RP139" s="83"/>
      <c r="RQ139" s="83"/>
      <c r="RR139" s="83"/>
      <c r="RS139" s="83"/>
      <c r="RT139" s="83"/>
      <c r="RU139" s="83"/>
      <c r="RV139" s="83"/>
      <c r="RW139" s="83"/>
      <c r="RX139" s="83"/>
      <c r="RY139" s="83"/>
      <c r="RZ139" s="83"/>
      <c r="SA139" s="83"/>
      <c r="SB139" s="83"/>
      <c r="SC139" s="83"/>
      <c r="SD139" s="83"/>
      <c r="SE139" s="83"/>
      <c r="SF139" s="83"/>
      <c r="SG139" s="83"/>
      <c r="SH139" s="83"/>
      <c r="SI139" s="83"/>
      <c r="SJ139" s="83"/>
      <c r="SK139" s="83"/>
      <c r="SL139" s="83"/>
      <c r="SM139" s="83"/>
      <c r="SN139" s="83"/>
      <c r="SO139" s="83"/>
      <c r="SP139" s="83"/>
      <c r="SQ139" s="83"/>
      <c r="SR139" s="83"/>
      <c r="SS139" s="83"/>
      <c r="ST139" s="83"/>
      <c r="SU139" s="83"/>
      <c r="SV139" s="83"/>
      <c r="SW139" s="83"/>
      <c r="SX139" s="83"/>
      <c r="SY139" s="83"/>
      <c r="SZ139" s="83"/>
      <c r="TA139" s="83"/>
      <c r="TB139" s="83"/>
      <c r="TC139" s="83"/>
      <c r="TD139" s="83"/>
      <c r="TE139" s="83"/>
      <c r="TF139" s="83"/>
      <c r="TG139" s="83"/>
      <c r="TH139" s="83"/>
      <c r="TI139" s="83"/>
      <c r="TJ139" s="83"/>
      <c r="TK139" s="83"/>
      <c r="TL139" s="83"/>
      <c r="TM139" s="83"/>
      <c r="TN139" s="83"/>
      <c r="TO139" s="83"/>
      <c r="TP139" s="83"/>
      <c r="TQ139" s="83"/>
      <c r="TR139" s="83"/>
      <c r="TS139" s="83"/>
      <c r="TT139" s="83"/>
      <c r="TU139" s="83"/>
      <c r="TV139" s="83"/>
      <c r="TW139" s="83"/>
      <c r="TX139" s="83"/>
      <c r="TY139" s="83"/>
      <c r="TZ139" s="83"/>
      <c r="UA139" s="83"/>
      <c r="UB139" s="83"/>
      <c r="UC139" s="83"/>
      <c r="UD139" s="83"/>
      <c r="UE139" s="83"/>
      <c r="UF139" s="83"/>
      <c r="UG139" s="83"/>
      <c r="UH139" s="83"/>
      <c r="UI139" s="83"/>
      <c r="UJ139" s="83"/>
      <c r="UK139" s="83"/>
      <c r="UL139" s="83"/>
      <c r="UM139" s="83"/>
      <c r="UN139" s="83"/>
      <c r="UO139" s="83"/>
      <c r="UP139" s="83"/>
      <c r="UQ139" s="83"/>
    </row>
    <row r="140" spans="1:564" s="1" customFormat="1" hidden="1" x14ac:dyDescent="0.2">
      <c r="A140" s="938">
        <f>alapadatok!A121</f>
        <v>25</v>
      </c>
      <c r="B140" s="678" t="str">
        <f>IF(alapadatok!C121="","",alapadatok!C121)</f>
        <v/>
      </c>
      <c r="C140" s="584" t="str">
        <f>IF(alapadatok!B121="","",alapadatok!B121)</f>
        <v/>
      </c>
      <c r="D140" s="584" t="str">
        <f>IF(alapadatok!D121="","",alapadatok!D121)</f>
        <v/>
      </c>
      <c r="E140" s="948" t="str">
        <f>IF(alapadatok!K121="","",alapadatok!K121)</f>
        <v/>
      </c>
      <c r="F140" s="952" t="str">
        <f t="shared" ref="F140:BQ143" si="273">IF($C140="","",F$114)</f>
        <v/>
      </c>
      <c r="G140" s="953" t="str">
        <f t="shared" si="273"/>
        <v/>
      </c>
      <c r="H140" s="768" t="str">
        <f t="shared" si="273"/>
        <v/>
      </c>
      <c r="I140" s="455" t="str">
        <f t="shared" si="273"/>
        <v/>
      </c>
      <c r="J140" s="455" t="str">
        <f t="shared" si="273"/>
        <v/>
      </c>
      <c r="K140" s="455" t="str">
        <f t="shared" si="273"/>
        <v/>
      </c>
      <c r="L140" s="455" t="str">
        <f t="shared" si="273"/>
        <v/>
      </c>
      <c r="M140" s="455" t="str">
        <f t="shared" si="273"/>
        <v/>
      </c>
      <c r="N140" s="953" t="str">
        <f t="shared" si="273"/>
        <v/>
      </c>
      <c r="O140" s="768" t="str">
        <f t="shared" si="273"/>
        <v/>
      </c>
      <c r="P140" s="455" t="str">
        <f t="shared" si="273"/>
        <v/>
      </c>
      <c r="Q140" s="455" t="str">
        <f t="shared" si="273"/>
        <v/>
      </c>
      <c r="R140" s="455" t="str">
        <f t="shared" si="273"/>
        <v/>
      </c>
      <c r="S140" s="455" t="str">
        <f t="shared" si="273"/>
        <v/>
      </c>
      <c r="T140" s="455" t="str">
        <f t="shared" si="273"/>
        <v/>
      </c>
      <c r="U140" s="953" t="str">
        <f t="shared" si="273"/>
        <v/>
      </c>
      <c r="V140" s="768" t="str">
        <f t="shared" si="273"/>
        <v/>
      </c>
      <c r="W140" s="455" t="str">
        <f t="shared" si="273"/>
        <v/>
      </c>
      <c r="X140" s="455" t="str">
        <f t="shared" si="273"/>
        <v/>
      </c>
      <c r="Y140" s="455" t="str">
        <f t="shared" si="273"/>
        <v/>
      </c>
      <c r="Z140" s="455" t="str">
        <f t="shared" si="273"/>
        <v/>
      </c>
      <c r="AA140" s="455" t="str">
        <f t="shared" si="273"/>
        <v/>
      </c>
      <c r="AB140" s="953" t="str">
        <f t="shared" si="273"/>
        <v/>
      </c>
      <c r="AC140" s="768" t="str">
        <f t="shared" si="273"/>
        <v/>
      </c>
      <c r="AD140" s="455" t="str">
        <f t="shared" si="273"/>
        <v/>
      </c>
      <c r="AE140" s="455" t="str">
        <f t="shared" si="273"/>
        <v/>
      </c>
      <c r="AF140" s="455" t="str">
        <f t="shared" si="273"/>
        <v/>
      </c>
      <c r="AG140" s="455" t="str">
        <f t="shared" si="273"/>
        <v/>
      </c>
      <c r="AH140" s="455" t="str">
        <f t="shared" si="273"/>
        <v/>
      </c>
      <c r="AI140" s="953" t="str">
        <f t="shared" si="273"/>
        <v/>
      </c>
      <c r="AJ140" s="768" t="str">
        <f t="shared" si="273"/>
        <v/>
      </c>
      <c r="AK140" s="455" t="str">
        <f t="shared" si="273"/>
        <v/>
      </c>
      <c r="AL140" s="455" t="str">
        <f t="shared" si="273"/>
        <v/>
      </c>
      <c r="AM140" s="455" t="str">
        <f t="shared" si="273"/>
        <v/>
      </c>
      <c r="AN140" s="455" t="str">
        <f t="shared" si="273"/>
        <v/>
      </c>
      <c r="AO140" s="455" t="str">
        <f t="shared" si="273"/>
        <v/>
      </c>
      <c r="AP140" s="953" t="str">
        <f t="shared" si="273"/>
        <v/>
      </c>
      <c r="AQ140" s="768" t="str">
        <f t="shared" si="273"/>
        <v/>
      </c>
      <c r="AR140" s="455" t="str">
        <f t="shared" si="273"/>
        <v/>
      </c>
      <c r="AS140" s="455" t="str">
        <f t="shared" si="273"/>
        <v/>
      </c>
      <c r="AT140" s="455" t="str">
        <f t="shared" si="273"/>
        <v/>
      </c>
      <c r="AU140" s="455" t="str">
        <f t="shared" si="273"/>
        <v/>
      </c>
      <c r="AV140" s="455" t="str">
        <f t="shared" si="273"/>
        <v/>
      </c>
      <c r="AW140" s="953" t="str">
        <f t="shared" si="273"/>
        <v/>
      </c>
      <c r="AX140" s="768" t="str">
        <f t="shared" si="273"/>
        <v/>
      </c>
      <c r="AY140" s="455" t="str">
        <f t="shared" si="273"/>
        <v/>
      </c>
      <c r="AZ140" s="455" t="str">
        <f t="shared" si="273"/>
        <v/>
      </c>
      <c r="BA140" s="455" t="str">
        <f t="shared" si="273"/>
        <v/>
      </c>
      <c r="BB140" s="455" t="str">
        <f t="shared" si="273"/>
        <v/>
      </c>
      <c r="BC140" s="455" t="str">
        <f t="shared" si="273"/>
        <v/>
      </c>
      <c r="BD140" s="953" t="str">
        <f t="shared" si="273"/>
        <v/>
      </c>
      <c r="BE140" s="768" t="str">
        <f t="shared" si="273"/>
        <v/>
      </c>
      <c r="BF140" s="455" t="str">
        <f t="shared" si="273"/>
        <v/>
      </c>
      <c r="BG140" s="455" t="str">
        <f t="shared" si="273"/>
        <v/>
      </c>
      <c r="BH140" s="455" t="str">
        <f t="shared" si="273"/>
        <v/>
      </c>
      <c r="BI140" s="455" t="str">
        <f t="shared" si="273"/>
        <v/>
      </c>
      <c r="BJ140" s="455" t="str">
        <f t="shared" si="273"/>
        <v/>
      </c>
      <c r="BK140" s="953" t="str">
        <f t="shared" si="273"/>
        <v/>
      </c>
      <c r="BL140" s="768" t="str">
        <f t="shared" si="273"/>
        <v/>
      </c>
      <c r="BM140" s="455" t="str">
        <f t="shared" si="273"/>
        <v/>
      </c>
      <c r="BN140" s="455" t="str">
        <f t="shared" si="273"/>
        <v/>
      </c>
      <c r="BO140" s="455" t="str">
        <f t="shared" si="273"/>
        <v/>
      </c>
      <c r="BP140" s="455" t="str">
        <f t="shared" si="273"/>
        <v/>
      </c>
      <c r="BQ140" s="455" t="str">
        <f t="shared" si="273"/>
        <v/>
      </c>
      <c r="BR140" s="953" t="str">
        <f t="shared" si="270"/>
        <v/>
      </c>
      <c r="BS140" s="768" t="str">
        <f t="shared" si="270"/>
        <v/>
      </c>
      <c r="BT140" s="455" t="str">
        <f t="shared" si="270"/>
        <v/>
      </c>
      <c r="BU140" s="455" t="str">
        <f t="shared" si="270"/>
        <v/>
      </c>
      <c r="BV140" s="455" t="str">
        <f t="shared" si="270"/>
        <v/>
      </c>
      <c r="BW140" s="455" t="str">
        <f t="shared" si="270"/>
        <v/>
      </c>
      <c r="BX140" s="455" t="str">
        <f t="shared" si="270"/>
        <v/>
      </c>
      <c r="BY140" s="953" t="str">
        <f t="shared" si="270"/>
        <v/>
      </c>
      <c r="BZ140" s="768" t="str">
        <f t="shared" si="270"/>
        <v/>
      </c>
      <c r="CA140" s="455" t="str">
        <f t="shared" si="270"/>
        <v/>
      </c>
      <c r="CB140" s="455" t="str">
        <f t="shared" si="270"/>
        <v/>
      </c>
      <c r="CC140" s="455" t="str">
        <f t="shared" si="270"/>
        <v/>
      </c>
      <c r="CD140" s="455" t="str">
        <f t="shared" si="270"/>
        <v/>
      </c>
      <c r="CE140" s="455" t="str">
        <f t="shared" si="270"/>
        <v/>
      </c>
      <c r="CF140" s="953" t="str">
        <f t="shared" si="270"/>
        <v/>
      </c>
      <c r="CG140" s="768" t="str">
        <f t="shared" si="270"/>
        <v/>
      </c>
      <c r="CH140" s="455" t="str">
        <f t="shared" si="270"/>
        <v/>
      </c>
      <c r="CI140" s="455" t="str">
        <f t="shared" si="270"/>
        <v/>
      </c>
      <c r="CJ140" s="455" t="str">
        <f t="shared" si="270"/>
        <v/>
      </c>
      <c r="CK140" s="455" t="str">
        <f t="shared" si="270"/>
        <v/>
      </c>
      <c r="CL140" s="455" t="str">
        <f t="shared" si="270"/>
        <v/>
      </c>
      <c r="CM140" s="953" t="str">
        <f t="shared" si="270"/>
        <v/>
      </c>
      <c r="CN140" s="768" t="str">
        <f t="shared" si="270"/>
        <v/>
      </c>
      <c r="CO140" s="455" t="str">
        <f t="shared" si="270"/>
        <v/>
      </c>
      <c r="CP140" s="455" t="str">
        <f t="shared" si="270"/>
        <v/>
      </c>
      <c r="CQ140" s="455" t="str">
        <f t="shared" si="270"/>
        <v/>
      </c>
      <c r="CR140" s="455" t="str">
        <f t="shared" si="270"/>
        <v/>
      </c>
      <c r="CS140" s="455" t="str">
        <f t="shared" si="270"/>
        <v/>
      </c>
      <c r="CT140" s="953" t="str">
        <f t="shared" si="270"/>
        <v/>
      </c>
      <c r="CU140" s="952" t="str">
        <f t="shared" si="270"/>
        <v/>
      </c>
      <c r="CV140" s="455" t="str">
        <f t="shared" si="270"/>
        <v/>
      </c>
      <c r="CW140" s="455" t="str">
        <f t="shared" si="270"/>
        <v/>
      </c>
      <c r="CX140" s="455" t="str">
        <f t="shared" si="270"/>
        <v/>
      </c>
      <c r="CY140" s="455" t="str">
        <f t="shared" si="270"/>
        <v/>
      </c>
      <c r="CZ140" s="455" t="str">
        <f t="shared" si="270"/>
        <v/>
      </c>
      <c r="DA140" s="953" t="str">
        <f t="shared" si="270"/>
        <v/>
      </c>
      <c r="DB140" s="768" t="str">
        <f t="shared" si="270"/>
        <v/>
      </c>
      <c r="DC140" s="455" t="str">
        <f t="shared" si="270"/>
        <v/>
      </c>
      <c r="DD140" s="455" t="str">
        <f t="shared" si="270"/>
        <v/>
      </c>
      <c r="DE140" s="455" t="str">
        <f t="shared" si="270"/>
        <v/>
      </c>
      <c r="DF140" s="455" t="str">
        <f t="shared" si="270"/>
        <v/>
      </c>
      <c r="DG140" s="455" t="str">
        <f t="shared" si="270"/>
        <v/>
      </c>
      <c r="DH140" s="953" t="str">
        <f t="shared" si="270"/>
        <v/>
      </c>
      <c r="DI140" s="768" t="str">
        <f t="shared" si="270"/>
        <v/>
      </c>
      <c r="DJ140" s="455" t="str">
        <f t="shared" si="270"/>
        <v/>
      </c>
      <c r="DK140" s="455" t="str">
        <f t="shared" si="270"/>
        <v/>
      </c>
      <c r="DL140" s="455" t="str">
        <f t="shared" si="270"/>
        <v/>
      </c>
      <c r="DM140" s="455" t="str">
        <f t="shared" si="270"/>
        <v/>
      </c>
      <c r="DN140" s="455" t="str">
        <f t="shared" si="270"/>
        <v/>
      </c>
      <c r="DO140" s="953" t="str">
        <f t="shared" si="270"/>
        <v/>
      </c>
      <c r="DP140" s="768" t="str">
        <f t="shared" si="270"/>
        <v/>
      </c>
      <c r="DQ140" s="455" t="str">
        <f t="shared" si="270"/>
        <v/>
      </c>
      <c r="DR140" s="455" t="str">
        <f t="shared" si="270"/>
        <v/>
      </c>
      <c r="DS140" s="455" t="str">
        <f t="shared" si="270"/>
        <v/>
      </c>
      <c r="DT140" s="455" t="str">
        <f t="shared" si="270"/>
        <v/>
      </c>
      <c r="DU140" s="455" t="str">
        <f t="shared" si="270"/>
        <v/>
      </c>
      <c r="DV140" s="953" t="str">
        <f t="shared" si="270"/>
        <v/>
      </c>
      <c r="DW140" s="768" t="str">
        <f t="shared" si="270"/>
        <v/>
      </c>
      <c r="DX140" s="455" t="str">
        <f t="shared" si="270"/>
        <v/>
      </c>
      <c r="DY140" s="455" t="str">
        <f t="shared" si="270"/>
        <v/>
      </c>
      <c r="DZ140" s="455" t="str">
        <f t="shared" si="270"/>
        <v/>
      </c>
      <c r="EA140" s="455" t="str">
        <f t="shared" si="270"/>
        <v/>
      </c>
      <c r="EB140" s="455" t="str">
        <f t="shared" si="270"/>
        <v/>
      </c>
      <c r="EC140" s="954" t="str">
        <f t="shared" si="235"/>
        <v/>
      </c>
      <c r="ED140" s="768" t="str">
        <f t="shared" ref="ED140:GO143" si="274">IF($C140="","",ED$114)</f>
        <v/>
      </c>
      <c r="EE140" s="455" t="str">
        <f t="shared" si="274"/>
        <v/>
      </c>
      <c r="EF140" s="455" t="str">
        <f t="shared" si="274"/>
        <v/>
      </c>
      <c r="EG140" s="455" t="str">
        <f t="shared" si="274"/>
        <v/>
      </c>
      <c r="EH140" s="455" t="str">
        <f t="shared" si="274"/>
        <v/>
      </c>
      <c r="EI140" s="455" t="str">
        <f t="shared" si="274"/>
        <v/>
      </c>
      <c r="EJ140" s="953" t="str">
        <f t="shared" si="274"/>
        <v/>
      </c>
      <c r="EK140" s="768" t="str">
        <f t="shared" si="274"/>
        <v/>
      </c>
      <c r="EL140" s="455" t="str">
        <f t="shared" si="274"/>
        <v/>
      </c>
      <c r="EM140" s="455" t="str">
        <f t="shared" si="274"/>
        <v/>
      </c>
      <c r="EN140" s="455" t="str">
        <f t="shared" si="274"/>
        <v/>
      </c>
      <c r="EO140" s="455" t="str">
        <f t="shared" si="274"/>
        <v/>
      </c>
      <c r="EP140" s="455" t="str">
        <f t="shared" si="274"/>
        <v/>
      </c>
      <c r="EQ140" s="953" t="str">
        <f t="shared" si="274"/>
        <v/>
      </c>
      <c r="ER140" s="768" t="str">
        <f t="shared" si="274"/>
        <v/>
      </c>
      <c r="ES140" s="455" t="str">
        <f t="shared" si="274"/>
        <v/>
      </c>
      <c r="ET140" s="455" t="str">
        <f t="shared" si="274"/>
        <v/>
      </c>
      <c r="EU140" s="455" t="str">
        <f t="shared" si="274"/>
        <v/>
      </c>
      <c r="EV140" s="455" t="str">
        <f t="shared" si="274"/>
        <v/>
      </c>
      <c r="EW140" s="455" t="str">
        <f t="shared" si="274"/>
        <v/>
      </c>
      <c r="EX140" s="953" t="str">
        <f t="shared" si="274"/>
        <v/>
      </c>
      <c r="EY140" s="768" t="str">
        <f t="shared" si="274"/>
        <v/>
      </c>
      <c r="EZ140" s="455" t="str">
        <f t="shared" si="274"/>
        <v/>
      </c>
      <c r="FA140" s="455" t="str">
        <f t="shared" si="274"/>
        <v/>
      </c>
      <c r="FB140" s="455" t="str">
        <f t="shared" si="274"/>
        <v/>
      </c>
      <c r="FC140" s="455" t="str">
        <f t="shared" si="274"/>
        <v/>
      </c>
      <c r="FD140" s="455" t="str">
        <f t="shared" si="274"/>
        <v/>
      </c>
      <c r="FE140" s="953" t="str">
        <f t="shared" si="274"/>
        <v/>
      </c>
      <c r="FF140" s="768" t="str">
        <f t="shared" si="274"/>
        <v/>
      </c>
      <c r="FG140" s="455" t="str">
        <f t="shared" si="274"/>
        <v/>
      </c>
      <c r="FH140" s="455" t="str">
        <f t="shared" si="274"/>
        <v/>
      </c>
      <c r="FI140" s="455" t="str">
        <f t="shared" si="274"/>
        <v/>
      </c>
      <c r="FJ140" s="455" t="str">
        <f t="shared" si="274"/>
        <v/>
      </c>
      <c r="FK140" s="455" t="str">
        <f t="shared" si="274"/>
        <v/>
      </c>
      <c r="FL140" s="953" t="str">
        <f t="shared" si="274"/>
        <v/>
      </c>
      <c r="FM140" s="768" t="str">
        <f t="shared" si="274"/>
        <v/>
      </c>
      <c r="FN140" s="455" t="str">
        <f t="shared" si="274"/>
        <v/>
      </c>
      <c r="FO140" s="455" t="str">
        <f t="shared" si="274"/>
        <v/>
      </c>
      <c r="FP140" s="455" t="str">
        <f t="shared" si="274"/>
        <v/>
      </c>
      <c r="FQ140" s="455" t="str">
        <f t="shared" si="274"/>
        <v/>
      </c>
      <c r="FR140" s="455" t="str">
        <f t="shared" si="274"/>
        <v/>
      </c>
      <c r="FS140" s="953" t="str">
        <f t="shared" si="274"/>
        <v/>
      </c>
      <c r="FT140" s="768" t="str">
        <f t="shared" si="274"/>
        <v/>
      </c>
      <c r="FU140" s="455" t="str">
        <f t="shared" si="274"/>
        <v/>
      </c>
      <c r="FV140" s="455" t="str">
        <f t="shared" si="274"/>
        <v/>
      </c>
      <c r="FW140" s="455" t="str">
        <f t="shared" si="274"/>
        <v/>
      </c>
      <c r="FX140" s="455" t="str">
        <f t="shared" si="274"/>
        <v/>
      </c>
      <c r="FY140" s="455" t="str">
        <f t="shared" si="274"/>
        <v/>
      </c>
      <c r="FZ140" s="953" t="str">
        <f t="shared" si="274"/>
        <v/>
      </c>
      <c r="GA140" s="768" t="str">
        <f t="shared" si="274"/>
        <v/>
      </c>
      <c r="GB140" s="455" t="str">
        <f t="shared" si="274"/>
        <v/>
      </c>
      <c r="GC140" s="455" t="str">
        <f t="shared" si="274"/>
        <v/>
      </c>
      <c r="GD140" s="455" t="str">
        <f t="shared" si="274"/>
        <v/>
      </c>
      <c r="GE140" s="455" t="str">
        <f t="shared" si="274"/>
        <v/>
      </c>
      <c r="GF140" s="953" t="str">
        <f t="shared" si="274"/>
        <v/>
      </c>
      <c r="GG140" s="768" t="str">
        <f t="shared" si="274"/>
        <v/>
      </c>
      <c r="GH140" s="455" t="str">
        <f t="shared" si="274"/>
        <v/>
      </c>
      <c r="GI140" s="455" t="str">
        <f t="shared" si="274"/>
        <v/>
      </c>
      <c r="GJ140" s="455" t="str">
        <f t="shared" si="274"/>
        <v/>
      </c>
      <c r="GK140" s="455" t="str">
        <f t="shared" si="274"/>
        <v/>
      </c>
      <c r="GL140" s="455" t="str">
        <f t="shared" si="274"/>
        <v/>
      </c>
      <c r="GM140" s="455" t="str">
        <f t="shared" si="274"/>
        <v/>
      </c>
      <c r="GN140" s="954" t="str">
        <f t="shared" si="274"/>
        <v/>
      </c>
      <c r="GO140" s="768" t="str">
        <f t="shared" si="274"/>
        <v/>
      </c>
      <c r="GP140" s="455" t="str">
        <f t="shared" si="271"/>
        <v/>
      </c>
      <c r="GQ140" s="455" t="str">
        <f t="shared" si="271"/>
        <v/>
      </c>
      <c r="GR140" s="455" t="str">
        <f t="shared" si="271"/>
        <v/>
      </c>
      <c r="GS140" s="455" t="str">
        <f t="shared" si="271"/>
        <v/>
      </c>
      <c r="GT140" s="455" t="str">
        <f t="shared" si="271"/>
        <v/>
      </c>
      <c r="GU140" s="953" t="str">
        <f t="shared" si="271"/>
        <v/>
      </c>
      <c r="GV140" s="768" t="str">
        <f t="shared" si="271"/>
        <v/>
      </c>
      <c r="GW140" s="455" t="str">
        <f t="shared" si="271"/>
        <v/>
      </c>
      <c r="GX140" s="455" t="str">
        <f t="shared" si="271"/>
        <v/>
      </c>
      <c r="GY140" s="455" t="str">
        <f t="shared" si="271"/>
        <v/>
      </c>
      <c r="GZ140" s="455" t="str">
        <f t="shared" si="271"/>
        <v/>
      </c>
      <c r="HA140" s="455" t="str">
        <f t="shared" si="271"/>
        <v/>
      </c>
      <c r="HB140" s="953" t="str">
        <f t="shared" si="271"/>
        <v/>
      </c>
      <c r="HC140" s="768" t="str">
        <f t="shared" si="271"/>
        <v/>
      </c>
      <c r="HD140" s="455" t="str">
        <f t="shared" si="271"/>
        <v/>
      </c>
      <c r="HE140" s="455" t="str">
        <f t="shared" si="271"/>
        <v/>
      </c>
      <c r="HF140" s="455" t="str">
        <f t="shared" si="271"/>
        <v/>
      </c>
      <c r="HG140" s="455" t="str">
        <f t="shared" si="271"/>
        <v/>
      </c>
      <c r="HH140" s="455" t="str">
        <f t="shared" si="271"/>
        <v/>
      </c>
      <c r="HI140" s="953" t="str">
        <f t="shared" si="271"/>
        <v/>
      </c>
      <c r="HJ140" s="768" t="str">
        <f t="shared" si="271"/>
        <v/>
      </c>
      <c r="HK140" s="455" t="str">
        <f t="shared" si="271"/>
        <v/>
      </c>
      <c r="HL140" s="455" t="str">
        <f t="shared" si="271"/>
        <v/>
      </c>
      <c r="HM140" s="455" t="str">
        <f t="shared" si="271"/>
        <v/>
      </c>
      <c r="HN140" s="955" t="str">
        <f t="shared" si="271"/>
        <v/>
      </c>
      <c r="HO140" s="455" t="str">
        <f t="shared" si="271"/>
        <v/>
      </c>
      <c r="HP140" s="953" t="str">
        <f t="shared" si="271"/>
        <v/>
      </c>
      <c r="HQ140" s="768" t="str">
        <f t="shared" si="271"/>
        <v/>
      </c>
      <c r="HR140" s="455" t="str">
        <f t="shared" si="271"/>
        <v/>
      </c>
      <c r="HS140" s="455" t="str">
        <f t="shared" si="271"/>
        <v/>
      </c>
      <c r="HT140" s="455" t="str">
        <f t="shared" si="271"/>
        <v/>
      </c>
      <c r="HU140" s="455" t="str">
        <f t="shared" si="271"/>
        <v/>
      </c>
      <c r="HV140" s="455" t="str">
        <f t="shared" si="271"/>
        <v/>
      </c>
      <c r="HW140" s="953" t="str">
        <f t="shared" si="271"/>
        <v/>
      </c>
      <c r="HX140" s="768" t="str">
        <f t="shared" si="271"/>
        <v/>
      </c>
      <c r="HY140" s="455" t="str">
        <f t="shared" si="271"/>
        <v/>
      </c>
      <c r="HZ140" s="455" t="str">
        <f t="shared" si="271"/>
        <v/>
      </c>
      <c r="IA140" s="455" t="str">
        <f t="shared" si="271"/>
        <v/>
      </c>
      <c r="IB140" s="455" t="str">
        <f t="shared" si="271"/>
        <v/>
      </c>
      <c r="IC140" s="455" t="str">
        <f t="shared" si="271"/>
        <v/>
      </c>
      <c r="ID140" s="953" t="str">
        <f t="shared" si="271"/>
        <v/>
      </c>
      <c r="IE140" s="768" t="str">
        <f t="shared" si="271"/>
        <v/>
      </c>
      <c r="IF140" s="455" t="str">
        <f t="shared" si="271"/>
        <v/>
      </c>
      <c r="IG140" s="455" t="str">
        <f t="shared" si="271"/>
        <v/>
      </c>
      <c r="IH140" s="455" t="str">
        <f t="shared" si="271"/>
        <v/>
      </c>
      <c r="II140" s="455" t="str">
        <f t="shared" si="271"/>
        <v/>
      </c>
      <c r="IJ140" s="455" t="str">
        <f t="shared" si="271"/>
        <v/>
      </c>
      <c r="IK140" s="953" t="str">
        <f t="shared" si="271"/>
        <v/>
      </c>
      <c r="IL140" s="768" t="str">
        <f t="shared" si="271"/>
        <v/>
      </c>
      <c r="IM140" s="455" t="str">
        <f t="shared" si="271"/>
        <v/>
      </c>
      <c r="IN140" s="455" t="str">
        <f t="shared" si="271"/>
        <v/>
      </c>
      <c r="IO140" s="455" t="str">
        <f t="shared" si="271"/>
        <v/>
      </c>
      <c r="IP140" s="455" t="str">
        <f t="shared" si="271"/>
        <v/>
      </c>
      <c r="IQ140" s="455" t="str">
        <f t="shared" si="271"/>
        <v/>
      </c>
      <c r="IR140" s="953" t="str">
        <f t="shared" si="271"/>
        <v/>
      </c>
      <c r="IS140" s="768" t="str">
        <f t="shared" si="271"/>
        <v/>
      </c>
      <c r="IT140" s="455" t="str">
        <f t="shared" si="271"/>
        <v/>
      </c>
      <c r="IU140" s="455" t="str">
        <f t="shared" si="271"/>
        <v/>
      </c>
      <c r="IV140" s="455" t="str">
        <f t="shared" si="271"/>
        <v/>
      </c>
      <c r="IW140" s="455" t="str">
        <f t="shared" si="271"/>
        <v/>
      </c>
      <c r="IX140" s="455" t="str">
        <f t="shared" si="271"/>
        <v/>
      </c>
      <c r="IY140" s="954" t="str">
        <f t="shared" si="271"/>
        <v/>
      </c>
      <c r="IZ140" s="768" t="str">
        <f t="shared" si="271"/>
        <v/>
      </c>
      <c r="JA140" s="455" t="str">
        <f t="shared" si="237"/>
        <v/>
      </c>
      <c r="JB140" s="455" t="str">
        <f t="shared" ref="JB140:LM143" si="275">IF($C140="","",JB$114)</f>
        <v/>
      </c>
      <c r="JC140" s="455" t="str">
        <f t="shared" si="275"/>
        <v/>
      </c>
      <c r="JD140" s="455" t="str">
        <f t="shared" si="275"/>
        <v/>
      </c>
      <c r="JE140" s="455" t="str">
        <f t="shared" si="275"/>
        <v/>
      </c>
      <c r="JF140" s="953" t="str">
        <f t="shared" si="275"/>
        <v/>
      </c>
      <c r="JG140" s="768" t="str">
        <f t="shared" si="275"/>
        <v/>
      </c>
      <c r="JH140" s="455" t="str">
        <f t="shared" si="275"/>
        <v/>
      </c>
      <c r="JI140" s="455" t="str">
        <f t="shared" si="275"/>
        <v/>
      </c>
      <c r="JJ140" s="455" t="str">
        <f t="shared" si="275"/>
        <v/>
      </c>
      <c r="JK140" s="455" t="str">
        <f t="shared" si="275"/>
        <v/>
      </c>
      <c r="JL140" s="455" t="str">
        <f t="shared" si="275"/>
        <v/>
      </c>
      <c r="JM140" s="953" t="str">
        <f t="shared" si="275"/>
        <v/>
      </c>
      <c r="JN140" s="768" t="str">
        <f t="shared" si="275"/>
        <v/>
      </c>
      <c r="JO140" s="455" t="str">
        <f t="shared" si="275"/>
        <v/>
      </c>
      <c r="JP140" s="455" t="str">
        <f t="shared" si="275"/>
        <v/>
      </c>
      <c r="JQ140" s="455" t="str">
        <f t="shared" si="275"/>
        <v/>
      </c>
      <c r="JR140" s="455" t="str">
        <f t="shared" si="275"/>
        <v/>
      </c>
      <c r="JS140" s="455" t="str">
        <f t="shared" si="275"/>
        <v/>
      </c>
      <c r="JT140" s="953" t="str">
        <f t="shared" si="275"/>
        <v/>
      </c>
      <c r="JU140" s="768" t="str">
        <f t="shared" si="275"/>
        <v/>
      </c>
      <c r="JV140" s="455" t="str">
        <f t="shared" si="275"/>
        <v/>
      </c>
      <c r="JW140" s="455" t="str">
        <f t="shared" si="275"/>
        <v/>
      </c>
      <c r="JX140" s="455" t="str">
        <f t="shared" si="275"/>
        <v/>
      </c>
      <c r="JY140" s="455" t="str">
        <f t="shared" si="275"/>
        <v/>
      </c>
      <c r="JZ140" s="455" t="str">
        <f t="shared" si="275"/>
        <v/>
      </c>
      <c r="KA140" s="953" t="str">
        <f t="shared" si="275"/>
        <v/>
      </c>
      <c r="KB140" s="768" t="str">
        <f t="shared" si="275"/>
        <v/>
      </c>
      <c r="KC140" s="455" t="str">
        <f t="shared" si="275"/>
        <v/>
      </c>
      <c r="KD140" s="455" t="str">
        <f t="shared" si="275"/>
        <v/>
      </c>
      <c r="KE140" s="455" t="str">
        <f t="shared" si="275"/>
        <v/>
      </c>
      <c r="KF140" s="455" t="str">
        <f t="shared" si="275"/>
        <v/>
      </c>
      <c r="KG140" s="455" t="str">
        <f t="shared" si="275"/>
        <v/>
      </c>
      <c r="KH140" s="953" t="str">
        <f t="shared" si="275"/>
        <v/>
      </c>
      <c r="KI140" s="768" t="str">
        <f t="shared" si="275"/>
        <v/>
      </c>
      <c r="KJ140" s="455" t="str">
        <f t="shared" si="275"/>
        <v/>
      </c>
      <c r="KK140" s="455" t="str">
        <f t="shared" si="275"/>
        <v/>
      </c>
      <c r="KL140" s="455" t="str">
        <f t="shared" si="275"/>
        <v/>
      </c>
      <c r="KM140" s="455" t="str">
        <f t="shared" si="275"/>
        <v/>
      </c>
      <c r="KN140" s="455" t="str">
        <f t="shared" si="275"/>
        <v/>
      </c>
      <c r="KO140" s="953" t="str">
        <f t="shared" si="275"/>
        <v/>
      </c>
      <c r="KP140" s="768" t="str">
        <f t="shared" si="275"/>
        <v/>
      </c>
      <c r="KQ140" s="455" t="str">
        <f t="shared" si="275"/>
        <v/>
      </c>
      <c r="KR140" s="455" t="str">
        <f t="shared" si="275"/>
        <v/>
      </c>
      <c r="KS140" s="455" t="str">
        <f t="shared" si="275"/>
        <v/>
      </c>
      <c r="KT140" s="455" t="str">
        <f t="shared" si="275"/>
        <v/>
      </c>
      <c r="KU140" s="455" t="str">
        <f t="shared" si="275"/>
        <v/>
      </c>
      <c r="KV140" s="953" t="str">
        <f t="shared" si="275"/>
        <v/>
      </c>
      <c r="KW140" s="768" t="str">
        <f t="shared" si="275"/>
        <v/>
      </c>
      <c r="KX140" s="455" t="str">
        <f t="shared" si="275"/>
        <v/>
      </c>
      <c r="KY140" s="455" t="str">
        <f t="shared" si="275"/>
        <v/>
      </c>
      <c r="KZ140" s="455" t="str">
        <f t="shared" si="275"/>
        <v/>
      </c>
      <c r="LA140" s="455" t="str">
        <f t="shared" si="275"/>
        <v/>
      </c>
      <c r="LB140" s="455" t="str">
        <f t="shared" si="275"/>
        <v/>
      </c>
      <c r="LC140" s="954" t="str">
        <f t="shared" si="275"/>
        <v/>
      </c>
      <c r="LD140" s="768" t="str">
        <f t="shared" si="275"/>
        <v/>
      </c>
      <c r="LE140" s="455" t="str">
        <f t="shared" si="275"/>
        <v/>
      </c>
      <c r="LF140" s="455" t="str">
        <f t="shared" si="275"/>
        <v/>
      </c>
      <c r="LG140" s="455" t="str">
        <f t="shared" si="275"/>
        <v/>
      </c>
      <c r="LH140" s="455" t="str">
        <f t="shared" si="275"/>
        <v/>
      </c>
      <c r="LI140" s="455" t="str">
        <f t="shared" si="275"/>
        <v/>
      </c>
      <c r="LJ140" s="953" t="str">
        <f t="shared" si="275"/>
        <v/>
      </c>
      <c r="LK140" s="768" t="str">
        <f t="shared" si="275"/>
        <v/>
      </c>
      <c r="LL140" s="455" t="str">
        <f t="shared" si="275"/>
        <v/>
      </c>
      <c r="LM140" s="455" t="str">
        <f t="shared" si="275"/>
        <v/>
      </c>
      <c r="LN140" s="455" t="str">
        <f t="shared" si="272"/>
        <v/>
      </c>
      <c r="LO140" s="455" t="str">
        <f t="shared" si="272"/>
        <v/>
      </c>
      <c r="LP140" s="455" t="str">
        <f t="shared" si="272"/>
        <v/>
      </c>
      <c r="LQ140" s="953" t="str">
        <f t="shared" si="272"/>
        <v/>
      </c>
      <c r="LR140" s="768" t="str">
        <f t="shared" si="272"/>
        <v/>
      </c>
      <c r="LS140" s="455" t="str">
        <f t="shared" si="272"/>
        <v/>
      </c>
      <c r="LT140" s="455" t="str">
        <f t="shared" si="272"/>
        <v/>
      </c>
      <c r="LU140" s="455" t="str">
        <f t="shared" si="272"/>
        <v/>
      </c>
      <c r="LV140" s="455" t="str">
        <f t="shared" si="272"/>
        <v/>
      </c>
      <c r="LW140" s="455" t="str">
        <f t="shared" si="272"/>
        <v/>
      </c>
      <c r="LX140" s="953" t="str">
        <f t="shared" si="272"/>
        <v/>
      </c>
      <c r="LY140" s="768" t="str">
        <f t="shared" si="272"/>
        <v/>
      </c>
      <c r="LZ140" s="455" t="str">
        <f t="shared" si="272"/>
        <v/>
      </c>
      <c r="MA140" s="455" t="str">
        <f t="shared" si="272"/>
        <v/>
      </c>
      <c r="MB140" s="455" t="str">
        <f t="shared" si="272"/>
        <v/>
      </c>
      <c r="MC140" s="455" t="str">
        <f t="shared" si="272"/>
        <v/>
      </c>
      <c r="MD140" s="455" t="str">
        <f t="shared" si="272"/>
        <v/>
      </c>
      <c r="ME140" s="953" t="str">
        <f t="shared" si="272"/>
        <v/>
      </c>
      <c r="MF140" s="768" t="str">
        <f t="shared" si="272"/>
        <v/>
      </c>
      <c r="MG140" s="455" t="str">
        <f t="shared" si="272"/>
        <v/>
      </c>
      <c r="MH140" s="455" t="str">
        <f t="shared" si="272"/>
        <v/>
      </c>
      <c r="MI140" s="455" t="str">
        <f t="shared" si="272"/>
        <v/>
      </c>
      <c r="MJ140" s="455" t="str">
        <f t="shared" si="272"/>
        <v/>
      </c>
      <c r="MK140" s="455" t="str">
        <f t="shared" si="272"/>
        <v/>
      </c>
      <c r="ML140" s="953" t="str">
        <f t="shared" si="272"/>
        <v/>
      </c>
      <c r="MM140" s="768" t="str">
        <f t="shared" si="272"/>
        <v/>
      </c>
      <c r="MN140" s="455" t="str">
        <f t="shared" si="272"/>
        <v/>
      </c>
      <c r="MO140" s="455" t="str">
        <f t="shared" si="272"/>
        <v/>
      </c>
      <c r="MP140" s="455" t="str">
        <f t="shared" si="272"/>
        <v/>
      </c>
      <c r="MQ140" s="455" t="str">
        <f t="shared" si="272"/>
        <v/>
      </c>
      <c r="MR140" s="455" t="str">
        <f t="shared" si="272"/>
        <v/>
      </c>
      <c r="MS140" s="953" t="str">
        <f t="shared" si="272"/>
        <v/>
      </c>
      <c r="MT140" s="768" t="str">
        <f t="shared" si="272"/>
        <v/>
      </c>
      <c r="MU140" s="455" t="str">
        <f t="shared" si="272"/>
        <v/>
      </c>
      <c r="MV140" s="455" t="str">
        <f t="shared" si="272"/>
        <v/>
      </c>
      <c r="MW140" s="455" t="str">
        <f t="shared" si="272"/>
        <v/>
      </c>
      <c r="MX140" s="455" t="str">
        <f t="shared" si="272"/>
        <v/>
      </c>
      <c r="MY140" s="455" t="str">
        <f t="shared" si="272"/>
        <v/>
      </c>
      <c r="MZ140" s="953" t="str">
        <f t="shared" si="272"/>
        <v/>
      </c>
      <c r="NA140" s="768" t="str">
        <f t="shared" si="272"/>
        <v/>
      </c>
      <c r="NB140" s="455" t="str">
        <f t="shared" si="272"/>
        <v/>
      </c>
      <c r="NC140" s="455" t="str">
        <f t="shared" si="272"/>
        <v/>
      </c>
      <c r="ND140" s="455" t="str">
        <f t="shared" si="272"/>
        <v/>
      </c>
      <c r="NE140" s="455" t="str">
        <f t="shared" si="272"/>
        <v/>
      </c>
      <c r="NF140" s="455" t="str">
        <f t="shared" si="272"/>
        <v/>
      </c>
      <c r="NG140" s="954" t="str">
        <f t="shared" si="272"/>
        <v/>
      </c>
      <c r="NH140" s="768" t="str">
        <f t="shared" si="272"/>
        <v/>
      </c>
      <c r="NI140" s="455" t="str">
        <f t="shared" si="272"/>
        <v/>
      </c>
      <c r="NJ140" s="455" t="str">
        <f t="shared" si="272"/>
        <v/>
      </c>
      <c r="NK140" s="455" t="str">
        <f t="shared" si="272"/>
        <v/>
      </c>
      <c r="NL140" s="455" t="str">
        <f t="shared" si="272"/>
        <v/>
      </c>
      <c r="NM140" s="455" t="str">
        <f t="shared" si="272"/>
        <v/>
      </c>
      <c r="NN140" s="953" t="str">
        <f t="shared" si="272"/>
        <v/>
      </c>
      <c r="NO140" s="83"/>
      <c r="NP140" s="83"/>
      <c r="NQ140" s="83"/>
      <c r="NR140" s="83"/>
      <c r="NS140" s="83"/>
      <c r="NT140" s="83"/>
      <c r="NU140" s="83"/>
      <c r="NV140" s="83"/>
      <c r="NW140" s="83"/>
      <c r="NX140" s="83"/>
      <c r="NY140" s="83"/>
      <c r="NZ140" s="83"/>
      <c r="OA140" s="83"/>
      <c r="OB140" s="83"/>
      <c r="OC140" s="83"/>
      <c r="OD140" s="83"/>
      <c r="OE140" s="83"/>
      <c r="OF140" s="83"/>
      <c r="OG140" s="83"/>
      <c r="OH140" s="83"/>
      <c r="OI140" s="83"/>
      <c r="OJ140" s="83"/>
      <c r="OK140" s="83"/>
      <c r="OL140" s="83"/>
      <c r="OM140" s="83"/>
      <c r="ON140" s="83"/>
      <c r="OO140" s="83"/>
      <c r="OP140" s="83"/>
      <c r="OQ140" s="83"/>
      <c r="OR140" s="83"/>
      <c r="OS140" s="83"/>
      <c r="OT140" s="83"/>
      <c r="OU140" s="83"/>
      <c r="OV140" s="83"/>
      <c r="OW140" s="83"/>
      <c r="OX140" s="83"/>
      <c r="OY140" s="83"/>
      <c r="OZ140" s="83"/>
      <c r="PA140" s="83"/>
      <c r="PB140" s="83"/>
      <c r="PC140" s="83"/>
      <c r="PD140" s="83"/>
      <c r="PE140" s="83"/>
      <c r="PF140" s="83"/>
      <c r="PG140" s="83"/>
      <c r="PH140" s="83"/>
      <c r="PI140" s="83"/>
      <c r="PJ140" s="83"/>
      <c r="PK140" s="83"/>
      <c r="PL140" s="83"/>
      <c r="PM140" s="83"/>
      <c r="PN140" s="83"/>
      <c r="PO140" s="83"/>
      <c r="PP140" s="83"/>
      <c r="PQ140" s="83"/>
      <c r="PR140" s="83"/>
      <c r="PS140" s="83"/>
      <c r="PT140" s="83"/>
      <c r="PU140" s="83"/>
      <c r="PV140" s="83"/>
      <c r="PW140" s="83"/>
      <c r="PX140" s="83"/>
      <c r="PY140" s="83"/>
      <c r="PZ140" s="83"/>
      <c r="QA140" s="83"/>
      <c r="QB140" s="83"/>
      <c r="QC140" s="83"/>
      <c r="QD140" s="83"/>
      <c r="QE140" s="83"/>
      <c r="QF140" s="83"/>
      <c r="QG140" s="83"/>
      <c r="QH140" s="83"/>
      <c r="QI140" s="83"/>
      <c r="QJ140" s="83"/>
      <c r="QK140" s="83"/>
      <c r="QL140" s="83"/>
      <c r="QM140" s="83"/>
      <c r="QN140" s="83"/>
      <c r="QO140" s="83"/>
      <c r="QP140" s="83"/>
      <c r="QQ140" s="83"/>
      <c r="QR140" s="83"/>
      <c r="QS140" s="83"/>
      <c r="QT140" s="83"/>
      <c r="QU140" s="83"/>
      <c r="QV140" s="83"/>
      <c r="QW140" s="83"/>
      <c r="QX140" s="83"/>
      <c r="QY140" s="83"/>
      <c r="QZ140" s="83"/>
      <c r="RA140" s="83"/>
      <c r="RB140" s="83"/>
      <c r="RC140" s="83"/>
      <c r="RD140" s="83"/>
      <c r="RE140" s="83"/>
      <c r="RF140" s="83"/>
      <c r="RG140" s="83"/>
      <c r="RH140" s="83"/>
      <c r="RI140" s="83"/>
      <c r="RJ140" s="83"/>
      <c r="RK140" s="83"/>
      <c r="RL140" s="83"/>
      <c r="RM140" s="83"/>
      <c r="RN140" s="83"/>
      <c r="RO140" s="83"/>
      <c r="RP140" s="83"/>
      <c r="RQ140" s="83"/>
      <c r="RR140" s="83"/>
      <c r="RS140" s="83"/>
      <c r="RT140" s="83"/>
      <c r="RU140" s="83"/>
      <c r="RV140" s="83"/>
      <c r="RW140" s="83"/>
      <c r="RX140" s="83"/>
      <c r="RY140" s="83"/>
      <c r="RZ140" s="83"/>
      <c r="SA140" s="83"/>
      <c r="SB140" s="83"/>
      <c r="SC140" s="83"/>
      <c r="SD140" s="83"/>
      <c r="SE140" s="83"/>
      <c r="SF140" s="83"/>
      <c r="SG140" s="83"/>
      <c r="SH140" s="83"/>
      <c r="SI140" s="83"/>
      <c r="SJ140" s="83"/>
      <c r="SK140" s="83"/>
      <c r="SL140" s="83"/>
      <c r="SM140" s="83"/>
      <c r="SN140" s="83"/>
      <c r="SO140" s="83"/>
      <c r="SP140" s="83"/>
      <c r="SQ140" s="83"/>
      <c r="SR140" s="83"/>
      <c r="SS140" s="83"/>
      <c r="ST140" s="83"/>
      <c r="SU140" s="83"/>
      <c r="SV140" s="83"/>
      <c r="SW140" s="83"/>
      <c r="SX140" s="83"/>
      <c r="SY140" s="83"/>
      <c r="SZ140" s="83"/>
      <c r="TA140" s="83"/>
      <c r="TB140" s="83"/>
      <c r="TC140" s="83"/>
      <c r="TD140" s="83"/>
      <c r="TE140" s="83"/>
      <c r="TF140" s="83"/>
      <c r="TG140" s="83"/>
      <c r="TH140" s="83"/>
      <c r="TI140" s="83"/>
      <c r="TJ140" s="83"/>
      <c r="TK140" s="83"/>
      <c r="TL140" s="83"/>
      <c r="TM140" s="83"/>
      <c r="TN140" s="83"/>
      <c r="TO140" s="83"/>
      <c r="TP140" s="83"/>
      <c r="TQ140" s="83"/>
      <c r="TR140" s="83"/>
      <c r="TS140" s="83"/>
      <c r="TT140" s="83"/>
      <c r="TU140" s="83"/>
      <c r="TV140" s="83"/>
      <c r="TW140" s="83"/>
      <c r="TX140" s="83"/>
      <c r="TY140" s="83"/>
      <c r="TZ140" s="83"/>
      <c r="UA140" s="83"/>
      <c r="UB140" s="83"/>
      <c r="UC140" s="83"/>
      <c r="UD140" s="83"/>
      <c r="UE140" s="83"/>
      <c r="UF140" s="83"/>
      <c r="UG140" s="83"/>
      <c r="UH140" s="83"/>
      <c r="UI140" s="83"/>
      <c r="UJ140" s="83"/>
      <c r="UK140" s="83"/>
      <c r="UL140" s="83"/>
      <c r="UM140" s="83"/>
      <c r="UN140" s="83"/>
      <c r="UO140" s="83"/>
      <c r="UP140" s="83"/>
      <c r="UQ140" s="83"/>
    </row>
    <row r="141" spans="1:564" s="1" customFormat="1" hidden="1" x14ac:dyDescent="0.2">
      <c r="A141" s="938">
        <f>alapadatok!A122</f>
        <v>26</v>
      </c>
      <c r="B141" s="678" t="str">
        <f>IF(alapadatok!C122="","",alapadatok!C122)</f>
        <v/>
      </c>
      <c r="C141" s="584" t="str">
        <f>IF(alapadatok!B122="","",alapadatok!B122)</f>
        <v/>
      </c>
      <c r="D141" s="584" t="str">
        <f>IF(alapadatok!D122="","",alapadatok!D122)</f>
        <v/>
      </c>
      <c r="E141" s="948" t="str">
        <f>IF(alapadatok!K122="","",alapadatok!K122)</f>
        <v/>
      </c>
      <c r="F141" s="952" t="str">
        <f t="shared" si="273"/>
        <v/>
      </c>
      <c r="G141" s="953" t="str">
        <f t="shared" si="273"/>
        <v/>
      </c>
      <c r="H141" s="768" t="str">
        <f t="shared" si="273"/>
        <v/>
      </c>
      <c r="I141" s="455" t="str">
        <f t="shared" si="273"/>
        <v/>
      </c>
      <c r="J141" s="455" t="str">
        <f t="shared" si="273"/>
        <v/>
      </c>
      <c r="K141" s="455" t="str">
        <f t="shared" si="273"/>
        <v/>
      </c>
      <c r="L141" s="455" t="str">
        <f t="shared" si="273"/>
        <v/>
      </c>
      <c r="M141" s="455" t="str">
        <f t="shared" si="273"/>
        <v/>
      </c>
      <c r="N141" s="953" t="str">
        <f t="shared" si="273"/>
        <v/>
      </c>
      <c r="O141" s="768" t="str">
        <f t="shared" si="273"/>
        <v/>
      </c>
      <c r="P141" s="455" t="str">
        <f t="shared" si="273"/>
        <v/>
      </c>
      <c r="Q141" s="455" t="str">
        <f t="shared" si="273"/>
        <v/>
      </c>
      <c r="R141" s="455" t="str">
        <f t="shared" si="273"/>
        <v/>
      </c>
      <c r="S141" s="455" t="str">
        <f t="shared" si="273"/>
        <v/>
      </c>
      <c r="T141" s="455" t="str">
        <f t="shared" si="273"/>
        <v/>
      </c>
      <c r="U141" s="953" t="str">
        <f t="shared" si="273"/>
        <v/>
      </c>
      <c r="V141" s="768" t="str">
        <f t="shared" si="273"/>
        <v/>
      </c>
      <c r="W141" s="455" t="str">
        <f t="shared" si="273"/>
        <v/>
      </c>
      <c r="X141" s="455" t="str">
        <f t="shared" si="273"/>
        <v/>
      </c>
      <c r="Y141" s="455" t="str">
        <f t="shared" si="273"/>
        <v/>
      </c>
      <c r="Z141" s="455" t="str">
        <f t="shared" si="273"/>
        <v/>
      </c>
      <c r="AA141" s="455" t="str">
        <f t="shared" si="273"/>
        <v/>
      </c>
      <c r="AB141" s="953" t="str">
        <f t="shared" si="273"/>
        <v/>
      </c>
      <c r="AC141" s="768" t="str">
        <f t="shared" si="273"/>
        <v/>
      </c>
      <c r="AD141" s="455" t="str">
        <f t="shared" si="273"/>
        <v/>
      </c>
      <c r="AE141" s="455" t="str">
        <f t="shared" si="273"/>
        <v/>
      </c>
      <c r="AF141" s="455" t="str">
        <f t="shared" si="273"/>
        <v/>
      </c>
      <c r="AG141" s="455" t="str">
        <f t="shared" si="273"/>
        <v/>
      </c>
      <c r="AH141" s="455" t="str">
        <f t="shared" si="273"/>
        <v/>
      </c>
      <c r="AI141" s="953" t="str">
        <f t="shared" si="273"/>
        <v/>
      </c>
      <c r="AJ141" s="768" t="str">
        <f t="shared" si="273"/>
        <v/>
      </c>
      <c r="AK141" s="455" t="str">
        <f t="shared" si="273"/>
        <v/>
      </c>
      <c r="AL141" s="455" t="str">
        <f t="shared" si="273"/>
        <v/>
      </c>
      <c r="AM141" s="455" t="str">
        <f t="shared" si="273"/>
        <v/>
      </c>
      <c r="AN141" s="455" t="str">
        <f t="shared" si="273"/>
        <v/>
      </c>
      <c r="AO141" s="455" t="str">
        <f t="shared" si="273"/>
        <v/>
      </c>
      <c r="AP141" s="953" t="str">
        <f t="shared" si="273"/>
        <v/>
      </c>
      <c r="AQ141" s="768" t="str">
        <f t="shared" si="273"/>
        <v/>
      </c>
      <c r="AR141" s="455" t="str">
        <f t="shared" si="273"/>
        <v/>
      </c>
      <c r="AS141" s="455" t="str">
        <f t="shared" si="273"/>
        <v/>
      </c>
      <c r="AT141" s="455" t="str">
        <f t="shared" si="273"/>
        <v/>
      </c>
      <c r="AU141" s="455" t="str">
        <f t="shared" si="273"/>
        <v/>
      </c>
      <c r="AV141" s="455" t="str">
        <f t="shared" si="273"/>
        <v/>
      </c>
      <c r="AW141" s="953" t="str">
        <f t="shared" si="273"/>
        <v/>
      </c>
      <c r="AX141" s="768" t="str">
        <f t="shared" si="273"/>
        <v/>
      </c>
      <c r="AY141" s="455" t="str">
        <f t="shared" si="273"/>
        <v/>
      </c>
      <c r="AZ141" s="455" t="str">
        <f t="shared" si="273"/>
        <v/>
      </c>
      <c r="BA141" s="455" t="str">
        <f t="shared" si="273"/>
        <v/>
      </c>
      <c r="BB141" s="455" t="str">
        <f t="shared" si="273"/>
        <v/>
      </c>
      <c r="BC141" s="455" t="str">
        <f t="shared" si="273"/>
        <v/>
      </c>
      <c r="BD141" s="953" t="str">
        <f t="shared" si="273"/>
        <v/>
      </c>
      <c r="BE141" s="768" t="str">
        <f t="shared" si="273"/>
        <v/>
      </c>
      <c r="BF141" s="455" t="str">
        <f t="shared" si="273"/>
        <v/>
      </c>
      <c r="BG141" s="455" t="str">
        <f t="shared" si="273"/>
        <v/>
      </c>
      <c r="BH141" s="455" t="str">
        <f t="shared" si="273"/>
        <v/>
      </c>
      <c r="BI141" s="455" t="str">
        <f t="shared" si="273"/>
        <v/>
      </c>
      <c r="BJ141" s="455" t="str">
        <f t="shared" si="273"/>
        <v/>
      </c>
      <c r="BK141" s="953" t="str">
        <f t="shared" si="273"/>
        <v/>
      </c>
      <c r="BL141" s="768" t="str">
        <f t="shared" si="273"/>
        <v/>
      </c>
      <c r="BM141" s="455" t="str">
        <f t="shared" si="273"/>
        <v/>
      </c>
      <c r="BN141" s="455" t="str">
        <f t="shared" si="273"/>
        <v/>
      </c>
      <c r="BO141" s="455" t="str">
        <f t="shared" si="273"/>
        <v/>
      </c>
      <c r="BP141" s="455" t="str">
        <f t="shared" si="273"/>
        <v/>
      </c>
      <c r="BQ141" s="455" t="str">
        <f t="shared" si="273"/>
        <v/>
      </c>
      <c r="BR141" s="953" t="str">
        <f t="shared" si="270"/>
        <v/>
      </c>
      <c r="BS141" s="768" t="str">
        <f t="shared" si="270"/>
        <v/>
      </c>
      <c r="BT141" s="455" t="str">
        <f t="shared" si="270"/>
        <v/>
      </c>
      <c r="BU141" s="455" t="str">
        <f t="shared" si="270"/>
        <v/>
      </c>
      <c r="BV141" s="455" t="str">
        <f t="shared" si="270"/>
        <v/>
      </c>
      <c r="BW141" s="455" t="str">
        <f t="shared" si="270"/>
        <v/>
      </c>
      <c r="BX141" s="455" t="str">
        <f t="shared" si="270"/>
        <v/>
      </c>
      <c r="BY141" s="953" t="str">
        <f t="shared" si="270"/>
        <v/>
      </c>
      <c r="BZ141" s="768" t="str">
        <f t="shared" si="270"/>
        <v/>
      </c>
      <c r="CA141" s="455" t="str">
        <f t="shared" si="270"/>
        <v/>
      </c>
      <c r="CB141" s="455" t="str">
        <f t="shared" si="270"/>
        <v/>
      </c>
      <c r="CC141" s="455" t="str">
        <f t="shared" si="270"/>
        <v/>
      </c>
      <c r="CD141" s="455" t="str">
        <f t="shared" si="270"/>
        <v/>
      </c>
      <c r="CE141" s="455" t="str">
        <f t="shared" si="270"/>
        <v/>
      </c>
      <c r="CF141" s="953" t="str">
        <f t="shared" si="270"/>
        <v/>
      </c>
      <c r="CG141" s="768" t="str">
        <f t="shared" si="270"/>
        <v/>
      </c>
      <c r="CH141" s="455" t="str">
        <f t="shared" si="270"/>
        <v/>
      </c>
      <c r="CI141" s="455" t="str">
        <f t="shared" si="270"/>
        <v/>
      </c>
      <c r="CJ141" s="455" t="str">
        <f t="shared" si="270"/>
        <v/>
      </c>
      <c r="CK141" s="455" t="str">
        <f t="shared" si="270"/>
        <v/>
      </c>
      <c r="CL141" s="455" t="str">
        <f t="shared" si="270"/>
        <v/>
      </c>
      <c r="CM141" s="953" t="str">
        <f t="shared" si="270"/>
        <v/>
      </c>
      <c r="CN141" s="768" t="str">
        <f t="shared" si="270"/>
        <v/>
      </c>
      <c r="CO141" s="455" t="str">
        <f t="shared" si="270"/>
        <v/>
      </c>
      <c r="CP141" s="455" t="str">
        <f t="shared" si="270"/>
        <v/>
      </c>
      <c r="CQ141" s="455" t="str">
        <f t="shared" si="270"/>
        <v/>
      </c>
      <c r="CR141" s="455" t="str">
        <f t="shared" si="270"/>
        <v/>
      </c>
      <c r="CS141" s="455" t="str">
        <f t="shared" si="270"/>
        <v/>
      </c>
      <c r="CT141" s="953" t="str">
        <f t="shared" si="270"/>
        <v/>
      </c>
      <c r="CU141" s="952" t="str">
        <f t="shared" si="270"/>
        <v/>
      </c>
      <c r="CV141" s="455" t="str">
        <f t="shared" si="270"/>
        <v/>
      </c>
      <c r="CW141" s="455" t="str">
        <f t="shared" si="270"/>
        <v/>
      </c>
      <c r="CX141" s="455" t="str">
        <f t="shared" si="270"/>
        <v/>
      </c>
      <c r="CY141" s="455" t="str">
        <f t="shared" si="270"/>
        <v/>
      </c>
      <c r="CZ141" s="455" t="str">
        <f t="shared" si="270"/>
        <v/>
      </c>
      <c r="DA141" s="953" t="str">
        <f t="shared" si="270"/>
        <v/>
      </c>
      <c r="DB141" s="768" t="str">
        <f t="shared" si="270"/>
        <v/>
      </c>
      <c r="DC141" s="455" t="str">
        <f t="shared" si="270"/>
        <v/>
      </c>
      <c r="DD141" s="455" t="str">
        <f t="shared" si="270"/>
        <v/>
      </c>
      <c r="DE141" s="455" t="str">
        <f t="shared" si="270"/>
        <v/>
      </c>
      <c r="DF141" s="455" t="str">
        <f t="shared" si="270"/>
        <v/>
      </c>
      <c r="DG141" s="455" t="str">
        <f t="shared" si="270"/>
        <v/>
      </c>
      <c r="DH141" s="953" t="str">
        <f t="shared" si="270"/>
        <v/>
      </c>
      <c r="DI141" s="768" t="str">
        <f t="shared" si="270"/>
        <v/>
      </c>
      <c r="DJ141" s="455" t="str">
        <f t="shared" si="270"/>
        <v/>
      </c>
      <c r="DK141" s="455" t="str">
        <f t="shared" si="270"/>
        <v/>
      </c>
      <c r="DL141" s="455" t="str">
        <f t="shared" si="270"/>
        <v/>
      </c>
      <c r="DM141" s="455" t="str">
        <f t="shared" si="270"/>
        <v/>
      </c>
      <c r="DN141" s="455" t="str">
        <f t="shared" si="270"/>
        <v/>
      </c>
      <c r="DO141" s="953" t="str">
        <f t="shared" si="270"/>
        <v/>
      </c>
      <c r="DP141" s="768" t="str">
        <f t="shared" si="270"/>
        <v/>
      </c>
      <c r="DQ141" s="455" t="str">
        <f t="shared" si="270"/>
        <v/>
      </c>
      <c r="DR141" s="455" t="str">
        <f t="shared" si="270"/>
        <v/>
      </c>
      <c r="DS141" s="455" t="str">
        <f t="shared" si="270"/>
        <v/>
      </c>
      <c r="DT141" s="455" t="str">
        <f t="shared" si="270"/>
        <v/>
      </c>
      <c r="DU141" s="455" t="str">
        <f t="shared" si="270"/>
        <v/>
      </c>
      <c r="DV141" s="953" t="str">
        <f t="shared" si="270"/>
        <v/>
      </c>
      <c r="DW141" s="768" t="str">
        <f t="shared" si="270"/>
        <v/>
      </c>
      <c r="DX141" s="455" t="str">
        <f t="shared" si="270"/>
        <v/>
      </c>
      <c r="DY141" s="455" t="str">
        <f t="shared" si="270"/>
        <v/>
      </c>
      <c r="DZ141" s="455" t="str">
        <f t="shared" si="270"/>
        <v/>
      </c>
      <c r="EA141" s="455" t="str">
        <f t="shared" si="270"/>
        <v/>
      </c>
      <c r="EB141" s="455" t="str">
        <f t="shared" si="270"/>
        <v/>
      </c>
      <c r="EC141" s="954" t="str">
        <f t="shared" si="235"/>
        <v/>
      </c>
      <c r="ED141" s="768" t="str">
        <f t="shared" si="274"/>
        <v/>
      </c>
      <c r="EE141" s="455" t="str">
        <f t="shared" si="274"/>
        <v/>
      </c>
      <c r="EF141" s="455" t="str">
        <f t="shared" si="274"/>
        <v/>
      </c>
      <c r="EG141" s="455" t="str">
        <f t="shared" si="274"/>
        <v/>
      </c>
      <c r="EH141" s="455" t="str">
        <f t="shared" si="274"/>
        <v/>
      </c>
      <c r="EI141" s="455" t="str">
        <f t="shared" si="274"/>
        <v/>
      </c>
      <c r="EJ141" s="953" t="str">
        <f t="shared" si="274"/>
        <v/>
      </c>
      <c r="EK141" s="768" t="str">
        <f t="shared" si="274"/>
        <v/>
      </c>
      <c r="EL141" s="455" t="str">
        <f t="shared" si="274"/>
        <v/>
      </c>
      <c r="EM141" s="455" t="str">
        <f t="shared" si="274"/>
        <v/>
      </c>
      <c r="EN141" s="455" t="str">
        <f t="shared" si="274"/>
        <v/>
      </c>
      <c r="EO141" s="455" t="str">
        <f t="shared" si="274"/>
        <v/>
      </c>
      <c r="EP141" s="455" t="str">
        <f t="shared" si="274"/>
        <v/>
      </c>
      <c r="EQ141" s="953" t="str">
        <f t="shared" si="274"/>
        <v/>
      </c>
      <c r="ER141" s="768" t="str">
        <f t="shared" si="274"/>
        <v/>
      </c>
      <c r="ES141" s="455" t="str">
        <f t="shared" si="274"/>
        <v/>
      </c>
      <c r="ET141" s="455" t="str">
        <f t="shared" si="274"/>
        <v/>
      </c>
      <c r="EU141" s="455" t="str">
        <f t="shared" si="274"/>
        <v/>
      </c>
      <c r="EV141" s="455" t="str">
        <f t="shared" si="274"/>
        <v/>
      </c>
      <c r="EW141" s="455" t="str">
        <f t="shared" si="274"/>
        <v/>
      </c>
      <c r="EX141" s="953" t="str">
        <f t="shared" si="274"/>
        <v/>
      </c>
      <c r="EY141" s="768" t="str">
        <f t="shared" si="274"/>
        <v/>
      </c>
      <c r="EZ141" s="455" t="str">
        <f t="shared" si="274"/>
        <v/>
      </c>
      <c r="FA141" s="455" t="str">
        <f t="shared" si="274"/>
        <v/>
      </c>
      <c r="FB141" s="455" t="str">
        <f t="shared" si="274"/>
        <v/>
      </c>
      <c r="FC141" s="455" t="str">
        <f t="shared" si="274"/>
        <v/>
      </c>
      <c r="FD141" s="455" t="str">
        <f t="shared" si="274"/>
        <v/>
      </c>
      <c r="FE141" s="953" t="str">
        <f t="shared" si="274"/>
        <v/>
      </c>
      <c r="FF141" s="768" t="str">
        <f t="shared" si="274"/>
        <v/>
      </c>
      <c r="FG141" s="455" t="str">
        <f t="shared" si="274"/>
        <v/>
      </c>
      <c r="FH141" s="455" t="str">
        <f t="shared" si="274"/>
        <v/>
      </c>
      <c r="FI141" s="455" t="str">
        <f t="shared" si="274"/>
        <v/>
      </c>
      <c r="FJ141" s="455" t="str">
        <f t="shared" si="274"/>
        <v/>
      </c>
      <c r="FK141" s="455" t="str">
        <f t="shared" si="274"/>
        <v/>
      </c>
      <c r="FL141" s="953" t="str">
        <f t="shared" si="274"/>
        <v/>
      </c>
      <c r="FM141" s="768" t="str">
        <f t="shared" si="274"/>
        <v/>
      </c>
      <c r="FN141" s="455" t="str">
        <f t="shared" si="274"/>
        <v/>
      </c>
      <c r="FO141" s="455" t="str">
        <f t="shared" si="274"/>
        <v/>
      </c>
      <c r="FP141" s="455" t="str">
        <f t="shared" si="274"/>
        <v/>
      </c>
      <c r="FQ141" s="455" t="str">
        <f t="shared" si="274"/>
        <v/>
      </c>
      <c r="FR141" s="455" t="str">
        <f t="shared" si="274"/>
        <v/>
      </c>
      <c r="FS141" s="953" t="str">
        <f t="shared" si="274"/>
        <v/>
      </c>
      <c r="FT141" s="768" t="str">
        <f t="shared" si="274"/>
        <v/>
      </c>
      <c r="FU141" s="455" t="str">
        <f t="shared" si="274"/>
        <v/>
      </c>
      <c r="FV141" s="455" t="str">
        <f t="shared" si="274"/>
        <v/>
      </c>
      <c r="FW141" s="455" t="str">
        <f t="shared" si="274"/>
        <v/>
      </c>
      <c r="FX141" s="455" t="str">
        <f t="shared" si="274"/>
        <v/>
      </c>
      <c r="FY141" s="455" t="str">
        <f t="shared" si="274"/>
        <v/>
      </c>
      <c r="FZ141" s="953" t="str">
        <f t="shared" si="274"/>
        <v/>
      </c>
      <c r="GA141" s="768" t="str">
        <f t="shared" si="274"/>
        <v/>
      </c>
      <c r="GB141" s="455" t="str">
        <f t="shared" si="274"/>
        <v/>
      </c>
      <c r="GC141" s="455" t="str">
        <f t="shared" si="274"/>
        <v/>
      </c>
      <c r="GD141" s="455" t="str">
        <f t="shared" si="274"/>
        <v/>
      </c>
      <c r="GE141" s="455" t="str">
        <f t="shared" si="274"/>
        <v/>
      </c>
      <c r="GF141" s="953" t="str">
        <f t="shared" si="274"/>
        <v/>
      </c>
      <c r="GG141" s="768" t="str">
        <f t="shared" si="274"/>
        <v/>
      </c>
      <c r="GH141" s="455" t="str">
        <f t="shared" si="274"/>
        <v/>
      </c>
      <c r="GI141" s="455" t="str">
        <f t="shared" si="274"/>
        <v/>
      </c>
      <c r="GJ141" s="455" t="str">
        <f t="shared" si="274"/>
        <v/>
      </c>
      <c r="GK141" s="455" t="str">
        <f t="shared" si="274"/>
        <v/>
      </c>
      <c r="GL141" s="455" t="str">
        <f t="shared" si="274"/>
        <v/>
      </c>
      <c r="GM141" s="455" t="str">
        <f t="shared" si="274"/>
        <v/>
      </c>
      <c r="GN141" s="954" t="str">
        <f t="shared" si="274"/>
        <v/>
      </c>
      <c r="GO141" s="768" t="str">
        <f t="shared" si="274"/>
        <v/>
      </c>
      <c r="GP141" s="455" t="str">
        <f t="shared" si="271"/>
        <v/>
      </c>
      <c r="GQ141" s="455" t="str">
        <f t="shared" si="271"/>
        <v/>
      </c>
      <c r="GR141" s="455" t="str">
        <f t="shared" si="271"/>
        <v/>
      </c>
      <c r="GS141" s="455" t="str">
        <f t="shared" si="271"/>
        <v/>
      </c>
      <c r="GT141" s="455" t="str">
        <f t="shared" si="271"/>
        <v/>
      </c>
      <c r="GU141" s="953" t="str">
        <f t="shared" si="271"/>
        <v/>
      </c>
      <c r="GV141" s="768" t="str">
        <f t="shared" si="271"/>
        <v/>
      </c>
      <c r="GW141" s="455" t="str">
        <f t="shared" si="271"/>
        <v/>
      </c>
      <c r="GX141" s="455" t="str">
        <f t="shared" si="271"/>
        <v/>
      </c>
      <c r="GY141" s="455" t="str">
        <f t="shared" si="271"/>
        <v/>
      </c>
      <c r="GZ141" s="455" t="str">
        <f t="shared" si="271"/>
        <v/>
      </c>
      <c r="HA141" s="455" t="str">
        <f t="shared" si="271"/>
        <v/>
      </c>
      <c r="HB141" s="953" t="str">
        <f t="shared" si="271"/>
        <v/>
      </c>
      <c r="HC141" s="768" t="str">
        <f t="shared" si="271"/>
        <v/>
      </c>
      <c r="HD141" s="455" t="str">
        <f t="shared" si="271"/>
        <v/>
      </c>
      <c r="HE141" s="455" t="str">
        <f t="shared" si="271"/>
        <v/>
      </c>
      <c r="HF141" s="455" t="str">
        <f t="shared" si="271"/>
        <v/>
      </c>
      <c r="HG141" s="455" t="str">
        <f t="shared" si="271"/>
        <v/>
      </c>
      <c r="HH141" s="455" t="str">
        <f t="shared" si="271"/>
        <v/>
      </c>
      <c r="HI141" s="953" t="str">
        <f t="shared" si="271"/>
        <v/>
      </c>
      <c r="HJ141" s="768" t="str">
        <f t="shared" si="271"/>
        <v/>
      </c>
      <c r="HK141" s="455" t="str">
        <f t="shared" si="271"/>
        <v/>
      </c>
      <c r="HL141" s="455" t="str">
        <f t="shared" si="271"/>
        <v/>
      </c>
      <c r="HM141" s="455" t="str">
        <f t="shared" si="271"/>
        <v/>
      </c>
      <c r="HN141" s="455" t="str">
        <f t="shared" si="271"/>
        <v/>
      </c>
      <c r="HO141" s="455" t="str">
        <f t="shared" si="271"/>
        <v/>
      </c>
      <c r="HP141" s="953" t="str">
        <f t="shared" si="271"/>
        <v/>
      </c>
      <c r="HQ141" s="768" t="str">
        <f t="shared" si="271"/>
        <v/>
      </c>
      <c r="HR141" s="455" t="str">
        <f t="shared" si="271"/>
        <v/>
      </c>
      <c r="HS141" s="455" t="str">
        <f t="shared" si="271"/>
        <v/>
      </c>
      <c r="HT141" s="455" t="str">
        <f t="shared" si="271"/>
        <v/>
      </c>
      <c r="HU141" s="455" t="str">
        <f t="shared" si="271"/>
        <v/>
      </c>
      <c r="HV141" s="455" t="str">
        <f t="shared" si="271"/>
        <v/>
      </c>
      <c r="HW141" s="953" t="str">
        <f t="shared" si="271"/>
        <v/>
      </c>
      <c r="HX141" s="768" t="str">
        <f t="shared" si="271"/>
        <v/>
      </c>
      <c r="HY141" s="455" t="str">
        <f t="shared" si="271"/>
        <v/>
      </c>
      <c r="HZ141" s="455" t="str">
        <f t="shared" si="271"/>
        <v/>
      </c>
      <c r="IA141" s="455" t="str">
        <f t="shared" si="271"/>
        <v/>
      </c>
      <c r="IB141" s="455" t="str">
        <f t="shared" si="271"/>
        <v/>
      </c>
      <c r="IC141" s="455" t="str">
        <f t="shared" si="271"/>
        <v/>
      </c>
      <c r="ID141" s="953" t="str">
        <f t="shared" si="271"/>
        <v/>
      </c>
      <c r="IE141" s="768" t="str">
        <f t="shared" si="271"/>
        <v/>
      </c>
      <c r="IF141" s="455" t="str">
        <f t="shared" si="271"/>
        <v/>
      </c>
      <c r="IG141" s="455" t="str">
        <f t="shared" si="271"/>
        <v/>
      </c>
      <c r="IH141" s="455" t="str">
        <f t="shared" si="271"/>
        <v/>
      </c>
      <c r="II141" s="455" t="str">
        <f t="shared" si="271"/>
        <v/>
      </c>
      <c r="IJ141" s="455" t="str">
        <f t="shared" si="271"/>
        <v/>
      </c>
      <c r="IK141" s="953" t="str">
        <f t="shared" si="271"/>
        <v/>
      </c>
      <c r="IL141" s="768" t="str">
        <f t="shared" si="271"/>
        <v/>
      </c>
      <c r="IM141" s="455" t="str">
        <f t="shared" si="271"/>
        <v/>
      </c>
      <c r="IN141" s="455" t="str">
        <f t="shared" si="271"/>
        <v/>
      </c>
      <c r="IO141" s="455" t="str">
        <f t="shared" si="271"/>
        <v/>
      </c>
      <c r="IP141" s="455" t="str">
        <f t="shared" si="271"/>
        <v/>
      </c>
      <c r="IQ141" s="455" t="str">
        <f t="shared" si="271"/>
        <v/>
      </c>
      <c r="IR141" s="953" t="str">
        <f t="shared" si="271"/>
        <v/>
      </c>
      <c r="IS141" s="768" t="str">
        <f t="shared" si="271"/>
        <v/>
      </c>
      <c r="IT141" s="455" t="str">
        <f t="shared" si="271"/>
        <v/>
      </c>
      <c r="IU141" s="455" t="str">
        <f t="shared" si="271"/>
        <v/>
      </c>
      <c r="IV141" s="455" t="str">
        <f t="shared" si="271"/>
        <v/>
      </c>
      <c r="IW141" s="455" t="str">
        <f t="shared" si="271"/>
        <v/>
      </c>
      <c r="IX141" s="455" t="str">
        <f t="shared" si="271"/>
        <v/>
      </c>
      <c r="IY141" s="954" t="str">
        <f t="shared" si="271"/>
        <v/>
      </c>
      <c r="IZ141" s="768" t="str">
        <f t="shared" si="271"/>
        <v/>
      </c>
      <c r="JA141" s="455" t="str">
        <f t="shared" si="237"/>
        <v/>
      </c>
      <c r="JB141" s="455" t="str">
        <f t="shared" si="275"/>
        <v/>
      </c>
      <c r="JC141" s="455" t="str">
        <f t="shared" si="275"/>
        <v/>
      </c>
      <c r="JD141" s="455" t="str">
        <f t="shared" si="275"/>
        <v/>
      </c>
      <c r="JE141" s="455" t="str">
        <f t="shared" si="275"/>
        <v/>
      </c>
      <c r="JF141" s="953" t="str">
        <f t="shared" si="275"/>
        <v/>
      </c>
      <c r="JG141" s="768" t="str">
        <f t="shared" si="275"/>
        <v/>
      </c>
      <c r="JH141" s="455" t="str">
        <f t="shared" si="275"/>
        <v/>
      </c>
      <c r="JI141" s="455" t="str">
        <f t="shared" si="275"/>
        <v/>
      </c>
      <c r="JJ141" s="455" t="str">
        <f t="shared" si="275"/>
        <v/>
      </c>
      <c r="JK141" s="455" t="str">
        <f t="shared" si="275"/>
        <v/>
      </c>
      <c r="JL141" s="455" t="str">
        <f t="shared" si="275"/>
        <v/>
      </c>
      <c r="JM141" s="953" t="str">
        <f t="shared" si="275"/>
        <v/>
      </c>
      <c r="JN141" s="768" t="str">
        <f t="shared" si="275"/>
        <v/>
      </c>
      <c r="JO141" s="455" t="str">
        <f t="shared" si="275"/>
        <v/>
      </c>
      <c r="JP141" s="455" t="str">
        <f t="shared" si="275"/>
        <v/>
      </c>
      <c r="JQ141" s="455" t="str">
        <f t="shared" si="275"/>
        <v/>
      </c>
      <c r="JR141" s="455" t="str">
        <f t="shared" si="275"/>
        <v/>
      </c>
      <c r="JS141" s="455" t="str">
        <f t="shared" si="275"/>
        <v/>
      </c>
      <c r="JT141" s="953" t="str">
        <f t="shared" si="275"/>
        <v/>
      </c>
      <c r="JU141" s="768" t="str">
        <f t="shared" si="275"/>
        <v/>
      </c>
      <c r="JV141" s="455" t="str">
        <f t="shared" si="275"/>
        <v/>
      </c>
      <c r="JW141" s="455" t="str">
        <f t="shared" si="275"/>
        <v/>
      </c>
      <c r="JX141" s="455" t="str">
        <f t="shared" si="275"/>
        <v/>
      </c>
      <c r="JY141" s="455" t="str">
        <f t="shared" si="275"/>
        <v/>
      </c>
      <c r="JZ141" s="455" t="str">
        <f t="shared" si="275"/>
        <v/>
      </c>
      <c r="KA141" s="953" t="str">
        <f t="shared" si="275"/>
        <v/>
      </c>
      <c r="KB141" s="768" t="str">
        <f t="shared" si="275"/>
        <v/>
      </c>
      <c r="KC141" s="455" t="str">
        <f t="shared" si="275"/>
        <v/>
      </c>
      <c r="KD141" s="455" t="str">
        <f t="shared" si="275"/>
        <v/>
      </c>
      <c r="KE141" s="455" t="str">
        <f t="shared" si="275"/>
        <v/>
      </c>
      <c r="KF141" s="455" t="str">
        <f t="shared" si="275"/>
        <v/>
      </c>
      <c r="KG141" s="455" t="str">
        <f t="shared" si="275"/>
        <v/>
      </c>
      <c r="KH141" s="953" t="str">
        <f t="shared" si="275"/>
        <v/>
      </c>
      <c r="KI141" s="768" t="str">
        <f t="shared" si="275"/>
        <v/>
      </c>
      <c r="KJ141" s="455" t="str">
        <f t="shared" si="275"/>
        <v/>
      </c>
      <c r="KK141" s="455" t="str">
        <f t="shared" si="275"/>
        <v/>
      </c>
      <c r="KL141" s="455" t="str">
        <f t="shared" si="275"/>
        <v/>
      </c>
      <c r="KM141" s="455" t="str">
        <f t="shared" si="275"/>
        <v/>
      </c>
      <c r="KN141" s="455" t="str">
        <f t="shared" si="275"/>
        <v/>
      </c>
      <c r="KO141" s="953" t="str">
        <f t="shared" si="275"/>
        <v/>
      </c>
      <c r="KP141" s="768" t="str">
        <f t="shared" si="275"/>
        <v/>
      </c>
      <c r="KQ141" s="455" t="str">
        <f t="shared" si="275"/>
        <v/>
      </c>
      <c r="KR141" s="455" t="str">
        <f t="shared" si="275"/>
        <v/>
      </c>
      <c r="KS141" s="455" t="str">
        <f t="shared" si="275"/>
        <v/>
      </c>
      <c r="KT141" s="455" t="str">
        <f t="shared" si="275"/>
        <v/>
      </c>
      <c r="KU141" s="455" t="str">
        <f t="shared" si="275"/>
        <v/>
      </c>
      <c r="KV141" s="953" t="str">
        <f t="shared" si="275"/>
        <v/>
      </c>
      <c r="KW141" s="768" t="str">
        <f t="shared" si="275"/>
        <v/>
      </c>
      <c r="KX141" s="455" t="str">
        <f t="shared" si="275"/>
        <v/>
      </c>
      <c r="KY141" s="455" t="str">
        <f t="shared" si="275"/>
        <v/>
      </c>
      <c r="KZ141" s="455" t="str">
        <f t="shared" si="275"/>
        <v/>
      </c>
      <c r="LA141" s="455" t="str">
        <f t="shared" si="275"/>
        <v/>
      </c>
      <c r="LB141" s="455" t="str">
        <f t="shared" si="275"/>
        <v/>
      </c>
      <c r="LC141" s="954" t="str">
        <f t="shared" si="275"/>
        <v/>
      </c>
      <c r="LD141" s="768" t="str">
        <f t="shared" si="275"/>
        <v/>
      </c>
      <c r="LE141" s="455" t="str">
        <f t="shared" si="275"/>
        <v/>
      </c>
      <c r="LF141" s="455" t="str">
        <f t="shared" si="275"/>
        <v/>
      </c>
      <c r="LG141" s="455" t="str">
        <f t="shared" si="275"/>
        <v/>
      </c>
      <c r="LH141" s="455" t="str">
        <f t="shared" si="275"/>
        <v/>
      </c>
      <c r="LI141" s="455" t="str">
        <f t="shared" si="275"/>
        <v/>
      </c>
      <c r="LJ141" s="953" t="str">
        <f t="shared" si="275"/>
        <v/>
      </c>
      <c r="LK141" s="768" t="str">
        <f t="shared" si="275"/>
        <v/>
      </c>
      <c r="LL141" s="455" t="str">
        <f t="shared" si="275"/>
        <v/>
      </c>
      <c r="LM141" s="455" t="str">
        <f t="shared" si="275"/>
        <v/>
      </c>
      <c r="LN141" s="455" t="str">
        <f t="shared" si="272"/>
        <v/>
      </c>
      <c r="LO141" s="455" t="str">
        <f t="shared" si="272"/>
        <v/>
      </c>
      <c r="LP141" s="455" t="str">
        <f t="shared" si="272"/>
        <v/>
      </c>
      <c r="LQ141" s="953" t="str">
        <f t="shared" si="272"/>
        <v/>
      </c>
      <c r="LR141" s="768" t="str">
        <f t="shared" si="272"/>
        <v/>
      </c>
      <c r="LS141" s="455" t="str">
        <f t="shared" si="272"/>
        <v/>
      </c>
      <c r="LT141" s="455" t="str">
        <f t="shared" si="272"/>
        <v/>
      </c>
      <c r="LU141" s="455" t="str">
        <f t="shared" si="272"/>
        <v/>
      </c>
      <c r="LV141" s="455" t="str">
        <f t="shared" si="272"/>
        <v/>
      </c>
      <c r="LW141" s="455" t="str">
        <f t="shared" si="272"/>
        <v/>
      </c>
      <c r="LX141" s="953" t="str">
        <f t="shared" si="272"/>
        <v/>
      </c>
      <c r="LY141" s="768" t="str">
        <f t="shared" si="272"/>
        <v/>
      </c>
      <c r="LZ141" s="455" t="str">
        <f t="shared" si="272"/>
        <v/>
      </c>
      <c r="MA141" s="455" t="str">
        <f t="shared" si="272"/>
        <v/>
      </c>
      <c r="MB141" s="455" t="str">
        <f t="shared" si="272"/>
        <v/>
      </c>
      <c r="MC141" s="455" t="str">
        <f t="shared" si="272"/>
        <v/>
      </c>
      <c r="MD141" s="455" t="str">
        <f t="shared" si="272"/>
        <v/>
      </c>
      <c r="ME141" s="953" t="str">
        <f t="shared" si="272"/>
        <v/>
      </c>
      <c r="MF141" s="768" t="str">
        <f t="shared" si="272"/>
        <v/>
      </c>
      <c r="MG141" s="455" t="str">
        <f t="shared" si="272"/>
        <v/>
      </c>
      <c r="MH141" s="455" t="str">
        <f t="shared" si="272"/>
        <v/>
      </c>
      <c r="MI141" s="455" t="str">
        <f t="shared" si="272"/>
        <v/>
      </c>
      <c r="MJ141" s="455" t="str">
        <f t="shared" si="272"/>
        <v/>
      </c>
      <c r="MK141" s="455" t="str">
        <f t="shared" si="272"/>
        <v/>
      </c>
      <c r="ML141" s="953" t="str">
        <f t="shared" si="272"/>
        <v/>
      </c>
      <c r="MM141" s="768" t="str">
        <f t="shared" si="272"/>
        <v/>
      </c>
      <c r="MN141" s="455" t="str">
        <f t="shared" si="272"/>
        <v/>
      </c>
      <c r="MO141" s="455" t="str">
        <f t="shared" si="272"/>
        <v/>
      </c>
      <c r="MP141" s="455" t="str">
        <f t="shared" si="272"/>
        <v/>
      </c>
      <c r="MQ141" s="455" t="str">
        <f t="shared" si="272"/>
        <v/>
      </c>
      <c r="MR141" s="455" t="str">
        <f t="shared" si="272"/>
        <v/>
      </c>
      <c r="MS141" s="953" t="str">
        <f t="shared" si="272"/>
        <v/>
      </c>
      <c r="MT141" s="768" t="str">
        <f t="shared" si="272"/>
        <v/>
      </c>
      <c r="MU141" s="455" t="str">
        <f t="shared" si="272"/>
        <v/>
      </c>
      <c r="MV141" s="455" t="str">
        <f t="shared" si="272"/>
        <v/>
      </c>
      <c r="MW141" s="455" t="str">
        <f t="shared" si="272"/>
        <v/>
      </c>
      <c r="MX141" s="455" t="str">
        <f t="shared" si="272"/>
        <v/>
      </c>
      <c r="MY141" s="455" t="str">
        <f t="shared" si="272"/>
        <v/>
      </c>
      <c r="MZ141" s="953" t="str">
        <f t="shared" si="272"/>
        <v/>
      </c>
      <c r="NA141" s="768" t="str">
        <f t="shared" si="272"/>
        <v/>
      </c>
      <c r="NB141" s="455" t="str">
        <f t="shared" si="272"/>
        <v/>
      </c>
      <c r="NC141" s="455" t="str">
        <f t="shared" si="272"/>
        <v/>
      </c>
      <c r="ND141" s="455" t="str">
        <f t="shared" si="272"/>
        <v/>
      </c>
      <c r="NE141" s="455" t="str">
        <f t="shared" si="272"/>
        <v/>
      </c>
      <c r="NF141" s="455" t="str">
        <f t="shared" si="272"/>
        <v/>
      </c>
      <c r="NG141" s="954" t="str">
        <f t="shared" si="272"/>
        <v/>
      </c>
      <c r="NH141" s="768" t="str">
        <f t="shared" si="272"/>
        <v/>
      </c>
      <c r="NI141" s="455" t="str">
        <f t="shared" si="272"/>
        <v/>
      </c>
      <c r="NJ141" s="455" t="str">
        <f t="shared" si="272"/>
        <v/>
      </c>
      <c r="NK141" s="455" t="str">
        <f t="shared" si="272"/>
        <v/>
      </c>
      <c r="NL141" s="455" t="str">
        <f t="shared" si="272"/>
        <v/>
      </c>
      <c r="NM141" s="455" t="str">
        <f t="shared" si="272"/>
        <v/>
      </c>
      <c r="NN141" s="953" t="str">
        <f t="shared" si="272"/>
        <v/>
      </c>
      <c r="NO141" s="83"/>
      <c r="NP141" s="83"/>
      <c r="NQ141" s="83"/>
      <c r="NR141" s="83"/>
      <c r="NS141" s="83"/>
      <c r="NT141" s="83"/>
      <c r="NU141" s="83"/>
      <c r="NV141" s="83"/>
      <c r="NW141" s="83"/>
      <c r="NX141" s="83"/>
      <c r="NY141" s="83"/>
      <c r="NZ141" s="83"/>
      <c r="OA141" s="83"/>
      <c r="OB141" s="83"/>
      <c r="OC141" s="83"/>
      <c r="OD141" s="83"/>
      <c r="OE141" s="83"/>
      <c r="OF141" s="83"/>
      <c r="OG141" s="83"/>
      <c r="OH141" s="83"/>
      <c r="OI141" s="83"/>
      <c r="OJ141" s="83"/>
      <c r="OK141" s="83"/>
      <c r="OL141" s="83"/>
      <c r="OM141" s="83"/>
      <c r="ON141" s="83"/>
      <c r="OO141" s="83"/>
      <c r="OP141" s="83"/>
      <c r="OQ141" s="83"/>
      <c r="OR141" s="83"/>
      <c r="OS141" s="83"/>
      <c r="OT141" s="83"/>
      <c r="OU141" s="83"/>
      <c r="OV141" s="83"/>
      <c r="OW141" s="83"/>
      <c r="OX141" s="83"/>
      <c r="OY141" s="83"/>
      <c r="OZ141" s="83"/>
      <c r="PA141" s="83"/>
      <c r="PB141" s="83"/>
      <c r="PC141" s="83"/>
      <c r="PD141" s="83"/>
      <c r="PE141" s="83"/>
      <c r="PF141" s="83"/>
      <c r="PG141" s="83"/>
      <c r="PH141" s="83"/>
      <c r="PI141" s="83"/>
      <c r="PJ141" s="83"/>
      <c r="PK141" s="83"/>
      <c r="PL141" s="83"/>
      <c r="PM141" s="83"/>
      <c r="PN141" s="83"/>
      <c r="PO141" s="83"/>
      <c r="PP141" s="83"/>
      <c r="PQ141" s="83"/>
      <c r="PR141" s="83"/>
      <c r="PS141" s="83"/>
      <c r="PT141" s="83"/>
      <c r="PU141" s="83"/>
      <c r="PV141" s="83"/>
      <c r="PW141" s="83"/>
      <c r="PX141" s="83"/>
      <c r="PY141" s="83"/>
      <c r="PZ141" s="83"/>
      <c r="QA141" s="83"/>
      <c r="QB141" s="83"/>
      <c r="QC141" s="83"/>
      <c r="QD141" s="83"/>
      <c r="QE141" s="83"/>
      <c r="QF141" s="83"/>
      <c r="QG141" s="83"/>
      <c r="QH141" s="83"/>
      <c r="QI141" s="83"/>
      <c r="QJ141" s="83"/>
      <c r="QK141" s="83"/>
      <c r="QL141" s="83"/>
      <c r="QM141" s="83"/>
      <c r="QN141" s="83"/>
      <c r="QO141" s="83"/>
      <c r="QP141" s="83"/>
      <c r="QQ141" s="83"/>
      <c r="QR141" s="83"/>
      <c r="QS141" s="83"/>
      <c r="QT141" s="83"/>
      <c r="QU141" s="83"/>
      <c r="QV141" s="83"/>
      <c r="QW141" s="83"/>
      <c r="QX141" s="83"/>
      <c r="QY141" s="83"/>
      <c r="QZ141" s="83"/>
      <c r="RA141" s="83"/>
      <c r="RB141" s="83"/>
      <c r="RC141" s="83"/>
      <c r="RD141" s="83"/>
      <c r="RE141" s="83"/>
      <c r="RF141" s="83"/>
      <c r="RG141" s="83"/>
      <c r="RH141" s="83"/>
      <c r="RI141" s="83"/>
      <c r="RJ141" s="83"/>
      <c r="RK141" s="83"/>
      <c r="RL141" s="83"/>
      <c r="RM141" s="83"/>
      <c r="RN141" s="83"/>
      <c r="RO141" s="83"/>
      <c r="RP141" s="83"/>
      <c r="RQ141" s="83"/>
      <c r="RR141" s="83"/>
      <c r="RS141" s="83"/>
      <c r="RT141" s="83"/>
      <c r="RU141" s="83"/>
      <c r="RV141" s="83"/>
      <c r="RW141" s="83"/>
      <c r="RX141" s="83"/>
      <c r="RY141" s="83"/>
      <c r="RZ141" s="83"/>
      <c r="SA141" s="83"/>
      <c r="SB141" s="83"/>
      <c r="SC141" s="83"/>
      <c r="SD141" s="83"/>
      <c r="SE141" s="83"/>
      <c r="SF141" s="83"/>
      <c r="SG141" s="83"/>
      <c r="SH141" s="83"/>
      <c r="SI141" s="83"/>
      <c r="SJ141" s="83"/>
      <c r="SK141" s="83"/>
      <c r="SL141" s="83"/>
      <c r="SM141" s="83"/>
      <c r="SN141" s="83"/>
      <c r="SO141" s="83"/>
      <c r="SP141" s="83"/>
      <c r="SQ141" s="83"/>
      <c r="SR141" s="83"/>
      <c r="SS141" s="83"/>
      <c r="ST141" s="83"/>
      <c r="SU141" s="83"/>
      <c r="SV141" s="83"/>
      <c r="SW141" s="83"/>
      <c r="SX141" s="83"/>
      <c r="SY141" s="83"/>
      <c r="SZ141" s="83"/>
      <c r="TA141" s="83"/>
      <c r="TB141" s="83"/>
      <c r="TC141" s="83"/>
      <c r="TD141" s="83"/>
      <c r="TE141" s="83"/>
      <c r="TF141" s="83"/>
      <c r="TG141" s="83"/>
      <c r="TH141" s="83"/>
      <c r="TI141" s="83"/>
      <c r="TJ141" s="83"/>
      <c r="TK141" s="83"/>
      <c r="TL141" s="83"/>
      <c r="TM141" s="83"/>
      <c r="TN141" s="83"/>
      <c r="TO141" s="83"/>
      <c r="TP141" s="83"/>
      <c r="TQ141" s="83"/>
      <c r="TR141" s="83"/>
      <c r="TS141" s="83"/>
      <c r="TT141" s="83"/>
      <c r="TU141" s="83"/>
      <c r="TV141" s="83"/>
      <c r="TW141" s="83"/>
      <c r="TX141" s="83"/>
      <c r="TY141" s="83"/>
      <c r="TZ141" s="83"/>
      <c r="UA141" s="83"/>
      <c r="UB141" s="83"/>
      <c r="UC141" s="83"/>
      <c r="UD141" s="83"/>
      <c r="UE141" s="83"/>
      <c r="UF141" s="83"/>
      <c r="UG141" s="83"/>
      <c r="UH141" s="83"/>
      <c r="UI141" s="83"/>
      <c r="UJ141" s="83"/>
      <c r="UK141" s="83"/>
      <c r="UL141" s="83"/>
      <c r="UM141" s="83"/>
      <c r="UN141" s="83"/>
      <c r="UO141" s="83"/>
      <c r="UP141" s="83"/>
      <c r="UQ141" s="83"/>
    </row>
    <row r="142" spans="1:564" s="1" customFormat="1" hidden="1" x14ac:dyDescent="0.2">
      <c r="A142" s="938">
        <f>alapadatok!A123</f>
        <v>27</v>
      </c>
      <c r="B142" s="678" t="str">
        <f>IF(alapadatok!C123="","",alapadatok!C123)</f>
        <v/>
      </c>
      <c r="C142" s="584" t="str">
        <f>IF(alapadatok!B123="","",alapadatok!B123)</f>
        <v/>
      </c>
      <c r="D142" s="584" t="str">
        <f>IF(alapadatok!D123="","",alapadatok!D123)</f>
        <v/>
      </c>
      <c r="E142" s="948" t="str">
        <f>IF(alapadatok!K123="","",alapadatok!K123)</f>
        <v/>
      </c>
      <c r="F142" s="952" t="str">
        <f t="shared" si="273"/>
        <v/>
      </c>
      <c r="G142" s="953" t="str">
        <f t="shared" si="273"/>
        <v/>
      </c>
      <c r="H142" s="768" t="str">
        <f t="shared" si="273"/>
        <v/>
      </c>
      <c r="I142" s="455" t="str">
        <f t="shared" si="273"/>
        <v/>
      </c>
      <c r="J142" s="455" t="str">
        <f t="shared" si="273"/>
        <v/>
      </c>
      <c r="K142" s="455" t="str">
        <f t="shared" si="273"/>
        <v/>
      </c>
      <c r="L142" s="455" t="str">
        <f t="shared" si="273"/>
        <v/>
      </c>
      <c r="M142" s="455" t="str">
        <f t="shared" si="273"/>
        <v/>
      </c>
      <c r="N142" s="953" t="str">
        <f t="shared" si="273"/>
        <v/>
      </c>
      <c r="O142" s="768" t="str">
        <f t="shared" si="273"/>
        <v/>
      </c>
      <c r="P142" s="455" t="str">
        <f t="shared" si="273"/>
        <v/>
      </c>
      <c r="Q142" s="455" t="str">
        <f t="shared" si="273"/>
        <v/>
      </c>
      <c r="R142" s="455" t="str">
        <f t="shared" si="273"/>
        <v/>
      </c>
      <c r="S142" s="455" t="str">
        <f t="shared" si="273"/>
        <v/>
      </c>
      <c r="T142" s="455" t="str">
        <f t="shared" si="273"/>
        <v/>
      </c>
      <c r="U142" s="953" t="str">
        <f t="shared" si="273"/>
        <v/>
      </c>
      <c r="V142" s="768" t="str">
        <f t="shared" si="273"/>
        <v/>
      </c>
      <c r="W142" s="455" t="str">
        <f t="shared" si="273"/>
        <v/>
      </c>
      <c r="X142" s="455" t="str">
        <f t="shared" si="273"/>
        <v/>
      </c>
      <c r="Y142" s="455" t="str">
        <f t="shared" si="273"/>
        <v/>
      </c>
      <c r="Z142" s="455" t="str">
        <f t="shared" si="273"/>
        <v/>
      </c>
      <c r="AA142" s="455" t="str">
        <f t="shared" si="273"/>
        <v/>
      </c>
      <c r="AB142" s="953" t="str">
        <f t="shared" si="273"/>
        <v/>
      </c>
      <c r="AC142" s="768" t="str">
        <f t="shared" si="273"/>
        <v/>
      </c>
      <c r="AD142" s="455" t="str">
        <f t="shared" si="273"/>
        <v/>
      </c>
      <c r="AE142" s="455" t="str">
        <f t="shared" si="273"/>
        <v/>
      </c>
      <c r="AF142" s="455" t="str">
        <f t="shared" si="273"/>
        <v/>
      </c>
      <c r="AG142" s="455" t="str">
        <f t="shared" si="273"/>
        <v/>
      </c>
      <c r="AH142" s="455" t="str">
        <f t="shared" si="273"/>
        <v/>
      </c>
      <c r="AI142" s="953" t="str">
        <f t="shared" si="273"/>
        <v/>
      </c>
      <c r="AJ142" s="768" t="str">
        <f t="shared" si="273"/>
        <v/>
      </c>
      <c r="AK142" s="455" t="str">
        <f t="shared" si="273"/>
        <v/>
      </c>
      <c r="AL142" s="455" t="str">
        <f t="shared" si="273"/>
        <v/>
      </c>
      <c r="AM142" s="455" t="str">
        <f t="shared" si="273"/>
        <v/>
      </c>
      <c r="AN142" s="455" t="str">
        <f t="shared" si="273"/>
        <v/>
      </c>
      <c r="AO142" s="455" t="str">
        <f t="shared" si="273"/>
        <v/>
      </c>
      <c r="AP142" s="953" t="str">
        <f t="shared" si="273"/>
        <v/>
      </c>
      <c r="AQ142" s="768" t="str">
        <f t="shared" si="273"/>
        <v/>
      </c>
      <c r="AR142" s="455" t="str">
        <f t="shared" si="273"/>
        <v/>
      </c>
      <c r="AS142" s="455" t="str">
        <f t="shared" si="273"/>
        <v/>
      </c>
      <c r="AT142" s="455" t="str">
        <f t="shared" si="273"/>
        <v/>
      </c>
      <c r="AU142" s="455" t="str">
        <f t="shared" si="273"/>
        <v/>
      </c>
      <c r="AV142" s="455" t="str">
        <f t="shared" si="273"/>
        <v/>
      </c>
      <c r="AW142" s="953" t="str">
        <f t="shared" si="273"/>
        <v/>
      </c>
      <c r="AX142" s="768" t="str">
        <f t="shared" si="273"/>
        <v/>
      </c>
      <c r="AY142" s="455" t="str">
        <f t="shared" si="273"/>
        <v/>
      </c>
      <c r="AZ142" s="455" t="str">
        <f t="shared" si="273"/>
        <v/>
      </c>
      <c r="BA142" s="455" t="str">
        <f t="shared" si="273"/>
        <v/>
      </c>
      <c r="BB142" s="455" t="str">
        <f t="shared" si="273"/>
        <v/>
      </c>
      <c r="BC142" s="455" t="str">
        <f t="shared" si="273"/>
        <v/>
      </c>
      <c r="BD142" s="953" t="str">
        <f t="shared" si="273"/>
        <v/>
      </c>
      <c r="BE142" s="768" t="str">
        <f t="shared" si="273"/>
        <v/>
      </c>
      <c r="BF142" s="455" t="str">
        <f t="shared" si="273"/>
        <v/>
      </c>
      <c r="BG142" s="455" t="str">
        <f t="shared" si="273"/>
        <v/>
      </c>
      <c r="BH142" s="455" t="str">
        <f t="shared" si="273"/>
        <v/>
      </c>
      <c r="BI142" s="455" t="str">
        <f t="shared" si="273"/>
        <v/>
      </c>
      <c r="BJ142" s="455" t="str">
        <f t="shared" si="273"/>
        <v/>
      </c>
      <c r="BK142" s="953" t="str">
        <f t="shared" si="273"/>
        <v/>
      </c>
      <c r="BL142" s="768" t="str">
        <f t="shared" si="273"/>
        <v/>
      </c>
      <c r="BM142" s="455" t="str">
        <f t="shared" si="273"/>
        <v/>
      </c>
      <c r="BN142" s="455" t="str">
        <f t="shared" si="273"/>
        <v/>
      </c>
      <c r="BO142" s="455" t="str">
        <f t="shared" si="273"/>
        <v/>
      </c>
      <c r="BP142" s="455" t="str">
        <f t="shared" si="273"/>
        <v/>
      </c>
      <c r="BQ142" s="455" t="str">
        <f t="shared" si="273"/>
        <v/>
      </c>
      <c r="BR142" s="953" t="str">
        <f t="shared" si="270"/>
        <v/>
      </c>
      <c r="BS142" s="768" t="str">
        <f t="shared" si="270"/>
        <v/>
      </c>
      <c r="BT142" s="455" t="str">
        <f t="shared" si="270"/>
        <v/>
      </c>
      <c r="BU142" s="455" t="str">
        <f t="shared" si="270"/>
        <v/>
      </c>
      <c r="BV142" s="455" t="str">
        <f t="shared" si="270"/>
        <v/>
      </c>
      <c r="BW142" s="455" t="str">
        <f t="shared" si="270"/>
        <v/>
      </c>
      <c r="BX142" s="455" t="str">
        <f t="shared" si="270"/>
        <v/>
      </c>
      <c r="BY142" s="953" t="str">
        <f t="shared" si="270"/>
        <v/>
      </c>
      <c r="BZ142" s="768" t="str">
        <f t="shared" si="270"/>
        <v/>
      </c>
      <c r="CA142" s="455" t="str">
        <f t="shared" si="270"/>
        <v/>
      </c>
      <c r="CB142" s="455" t="str">
        <f t="shared" si="270"/>
        <v/>
      </c>
      <c r="CC142" s="455" t="str">
        <f t="shared" si="270"/>
        <v/>
      </c>
      <c r="CD142" s="455" t="str">
        <f t="shared" si="270"/>
        <v/>
      </c>
      <c r="CE142" s="455" t="str">
        <f t="shared" si="270"/>
        <v/>
      </c>
      <c r="CF142" s="953" t="str">
        <f t="shared" si="270"/>
        <v/>
      </c>
      <c r="CG142" s="768" t="str">
        <f t="shared" si="270"/>
        <v/>
      </c>
      <c r="CH142" s="455" t="str">
        <f t="shared" si="270"/>
        <v/>
      </c>
      <c r="CI142" s="455" t="str">
        <f t="shared" si="270"/>
        <v/>
      </c>
      <c r="CJ142" s="455" t="str">
        <f t="shared" si="270"/>
        <v/>
      </c>
      <c r="CK142" s="455" t="str">
        <f t="shared" si="270"/>
        <v/>
      </c>
      <c r="CL142" s="455" t="str">
        <f t="shared" si="270"/>
        <v/>
      </c>
      <c r="CM142" s="953" t="str">
        <f t="shared" si="270"/>
        <v/>
      </c>
      <c r="CN142" s="768" t="str">
        <f t="shared" si="270"/>
        <v/>
      </c>
      <c r="CO142" s="455" t="str">
        <f t="shared" si="270"/>
        <v/>
      </c>
      <c r="CP142" s="455" t="str">
        <f t="shared" si="270"/>
        <v/>
      </c>
      <c r="CQ142" s="455" t="str">
        <f t="shared" si="270"/>
        <v/>
      </c>
      <c r="CR142" s="455" t="str">
        <f t="shared" si="270"/>
        <v/>
      </c>
      <c r="CS142" s="455" t="str">
        <f t="shared" si="270"/>
        <v/>
      </c>
      <c r="CT142" s="953" t="str">
        <f t="shared" si="270"/>
        <v/>
      </c>
      <c r="CU142" s="952" t="str">
        <f t="shared" si="270"/>
        <v/>
      </c>
      <c r="CV142" s="455" t="str">
        <f t="shared" si="270"/>
        <v/>
      </c>
      <c r="CW142" s="455" t="str">
        <f t="shared" si="270"/>
        <v/>
      </c>
      <c r="CX142" s="455" t="str">
        <f t="shared" si="270"/>
        <v/>
      </c>
      <c r="CY142" s="455" t="str">
        <f t="shared" si="270"/>
        <v/>
      </c>
      <c r="CZ142" s="455" t="str">
        <f t="shared" si="270"/>
        <v/>
      </c>
      <c r="DA142" s="953" t="str">
        <f t="shared" si="270"/>
        <v/>
      </c>
      <c r="DB142" s="768" t="str">
        <f t="shared" si="270"/>
        <v/>
      </c>
      <c r="DC142" s="455" t="str">
        <f t="shared" si="270"/>
        <v/>
      </c>
      <c r="DD142" s="455" t="str">
        <f t="shared" si="270"/>
        <v/>
      </c>
      <c r="DE142" s="455" t="str">
        <f t="shared" si="270"/>
        <v/>
      </c>
      <c r="DF142" s="455" t="str">
        <f t="shared" si="270"/>
        <v/>
      </c>
      <c r="DG142" s="455" t="str">
        <f t="shared" si="270"/>
        <v/>
      </c>
      <c r="DH142" s="953" t="str">
        <f t="shared" si="270"/>
        <v/>
      </c>
      <c r="DI142" s="768" t="str">
        <f t="shared" si="270"/>
        <v/>
      </c>
      <c r="DJ142" s="455" t="str">
        <f t="shared" si="270"/>
        <v/>
      </c>
      <c r="DK142" s="455" t="str">
        <f t="shared" si="270"/>
        <v/>
      </c>
      <c r="DL142" s="455" t="str">
        <f t="shared" si="270"/>
        <v/>
      </c>
      <c r="DM142" s="455" t="str">
        <f t="shared" si="270"/>
        <v/>
      </c>
      <c r="DN142" s="455" t="str">
        <f t="shared" si="270"/>
        <v/>
      </c>
      <c r="DO142" s="953" t="str">
        <f t="shared" si="270"/>
        <v/>
      </c>
      <c r="DP142" s="768" t="str">
        <f t="shared" si="270"/>
        <v/>
      </c>
      <c r="DQ142" s="455" t="str">
        <f t="shared" si="270"/>
        <v/>
      </c>
      <c r="DR142" s="455" t="str">
        <f t="shared" si="270"/>
        <v/>
      </c>
      <c r="DS142" s="455" t="str">
        <f t="shared" si="270"/>
        <v/>
      </c>
      <c r="DT142" s="455" t="str">
        <f t="shared" si="270"/>
        <v/>
      </c>
      <c r="DU142" s="455" t="str">
        <f t="shared" si="270"/>
        <v/>
      </c>
      <c r="DV142" s="953" t="str">
        <f t="shared" si="270"/>
        <v/>
      </c>
      <c r="DW142" s="768" t="str">
        <f t="shared" si="270"/>
        <v/>
      </c>
      <c r="DX142" s="455" t="str">
        <f t="shared" si="270"/>
        <v/>
      </c>
      <c r="DY142" s="455" t="str">
        <f t="shared" si="270"/>
        <v/>
      </c>
      <c r="DZ142" s="455" t="str">
        <f t="shared" si="270"/>
        <v/>
      </c>
      <c r="EA142" s="455" t="str">
        <f t="shared" si="270"/>
        <v/>
      </c>
      <c r="EB142" s="455" t="str">
        <f t="shared" si="270"/>
        <v/>
      </c>
      <c r="EC142" s="954" t="str">
        <f t="shared" si="235"/>
        <v/>
      </c>
      <c r="ED142" s="768" t="str">
        <f t="shared" si="274"/>
        <v/>
      </c>
      <c r="EE142" s="455" t="str">
        <f t="shared" si="274"/>
        <v/>
      </c>
      <c r="EF142" s="455" t="str">
        <f t="shared" si="274"/>
        <v/>
      </c>
      <c r="EG142" s="455" t="str">
        <f t="shared" si="274"/>
        <v/>
      </c>
      <c r="EH142" s="455" t="str">
        <f t="shared" si="274"/>
        <v/>
      </c>
      <c r="EI142" s="455" t="str">
        <f t="shared" si="274"/>
        <v/>
      </c>
      <c r="EJ142" s="953" t="str">
        <f t="shared" si="274"/>
        <v/>
      </c>
      <c r="EK142" s="768" t="str">
        <f t="shared" si="274"/>
        <v/>
      </c>
      <c r="EL142" s="455" t="str">
        <f t="shared" si="274"/>
        <v/>
      </c>
      <c r="EM142" s="455" t="str">
        <f t="shared" si="274"/>
        <v/>
      </c>
      <c r="EN142" s="455" t="str">
        <f t="shared" si="274"/>
        <v/>
      </c>
      <c r="EO142" s="455" t="str">
        <f t="shared" si="274"/>
        <v/>
      </c>
      <c r="EP142" s="455" t="str">
        <f t="shared" si="274"/>
        <v/>
      </c>
      <c r="EQ142" s="953" t="str">
        <f t="shared" si="274"/>
        <v/>
      </c>
      <c r="ER142" s="768" t="str">
        <f t="shared" si="274"/>
        <v/>
      </c>
      <c r="ES142" s="455" t="str">
        <f t="shared" si="274"/>
        <v/>
      </c>
      <c r="ET142" s="455" t="str">
        <f t="shared" si="274"/>
        <v/>
      </c>
      <c r="EU142" s="455" t="str">
        <f t="shared" si="274"/>
        <v/>
      </c>
      <c r="EV142" s="455" t="str">
        <f t="shared" si="274"/>
        <v/>
      </c>
      <c r="EW142" s="455" t="str">
        <f t="shared" si="274"/>
        <v/>
      </c>
      <c r="EX142" s="953" t="str">
        <f t="shared" si="274"/>
        <v/>
      </c>
      <c r="EY142" s="768" t="str">
        <f t="shared" si="274"/>
        <v/>
      </c>
      <c r="EZ142" s="455" t="str">
        <f t="shared" si="274"/>
        <v/>
      </c>
      <c r="FA142" s="455" t="str">
        <f t="shared" si="274"/>
        <v/>
      </c>
      <c r="FB142" s="455" t="str">
        <f t="shared" si="274"/>
        <v/>
      </c>
      <c r="FC142" s="455" t="str">
        <f t="shared" si="274"/>
        <v/>
      </c>
      <c r="FD142" s="455" t="str">
        <f t="shared" si="274"/>
        <v/>
      </c>
      <c r="FE142" s="953" t="str">
        <f t="shared" si="274"/>
        <v/>
      </c>
      <c r="FF142" s="768" t="str">
        <f t="shared" si="274"/>
        <v/>
      </c>
      <c r="FG142" s="455" t="str">
        <f t="shared" si="274"/>
        <v/>
      </c>
      <c r="FH142" s="455" t="str">
        <f t="shared" si="274"/>
        <v/>
      </c>
      <c r="FI142" s="455" t="str">
        <f t="shared" si="274"/>
        <v/>
      </c>
      <c r="FJ142" s="455" t="str">
        <f t="shared" si="274"/>
        <v/>
      </c>
      <c r="FK142" s="455" t="str">
        <f t="shared" si="274"/>
        <v/>
      </c>
      <c r="FL142" s="953" t="str">
        <f t="shared" si="274"/>
        <v/>
      </c>
      <c r="FM142" s="768" t="str">
        <f t="shared" si="274"/>
        <v/>
      </c>
      <c r="FN142" s="455" t="str">
        <f t="shared" si="274"/>
        <v/>
      </c>
      <c r="FO142" s="455" t="str">
        <f t="shared" si="274"/>
        <v/>
      </c>
      <c r="FP142" s="455" t="str">
        <f t="shared" si="274"/>
        <v/>
      </c>
      <c r="FQ142" s="455" t="str">
        <f t="shared" si="274"/>
        <v/>
      </c>
      <c r="FR142" s="455" t="str">
        <f t="shared" si="274"/>
        <v/>
      </c>
      <c r="FS142" s="953" t="str">
        <f t="shared" si="274"/>
        <v/>
      </c>
      <c r="FT142" s="768" t="str">
        <f t="shared" si="274"/>
        <v/>
      </c>
      <c r="FU142" s="455" t="str">
        <f t="shared" si="274"/>
        <v/>
      </c>
      <c r="FV142" s="455" t="str">
        <f t="shared" si="274"/>
        <v/>
      </c>
      <c r="FW142" s="455" t="str">
        <f t="shared" si="274"/>
        <v/>
      </c>
      <c r="FX142" s="455" t="str">
        <f t="shared" si="274"/>
        <v/>
      </c>
      <c r="FY142" s="455" t="str">
        <f t="shared" si="274"/>
        <v/>
      </c>
      <c r="FZ142" s="953" t="str">
        <f t="shared" si="274"/>
        <v/>
      </c>
      <c r="GA142" s="768" t="str">
        <f t="shared" si="274"/>
        <v/>
      </c>
      <c r="GB142" s="455" t="str">
        <f t="shared" si="274"/>
        <v/>
      </c>
      <c r="GC142" s="455" t="str">
        <f t="shared" si="274"/>
        <v/>
      </c>
      <c r="GD142" s="455" t="str">
        <f t="shared" si="274"/>
        <v/>
      </c>
      <c r="GE142" s="455" t="str">
        <f t="shared" si="274"/>
        <v/>
      </c>
      <c r="GF142" s="953" t="str">
        <f t="shared" si="274"/>
        <v/>
      </c>
      <c r="GG142" s="768" t="str">
        <f t="shared" si="274"/>
        <v/>
      </c>
      <c r="GH142" s="455" t="str">
        <f t="shared" si="274"/>
        <v/>
      </c>
      <c r="GI142" s="455" t="str">
        <f t="shared" si="274"/>
        <v/>
      </c>
      <c r="GJ142" s="455" t="str">
        <f t="shared" si="274"/>
        <v/>
      </c>
      <c r="GK142" s="455" t="str">
        <f t="shared" si="274"/>
        <v/>
      </c>
      <c r="GL142" s="455" t="str">
        <f t="shared" si="274"/>
        <v/>
      </c>
      <c r="GM142" s="455" t="str">
        <f t="shared" si="274"/>
        <v/>
      </c>
      <c r="GN142" s="954" t="str">
        <f t="shared" si="274"/>
        <v/>
      </c>
      <c r="GO142" s="768" t="str">
        <f t="shared" si="274"/>
        <v/>
      </c>
      <c r="GP142" s="455" t="str">
        <f t="shared" si="271"/>
        <v/>
      </c>
      <c r="GQ142" s="455" t="str">
        <f t="shared" si="271"/>
        <v/>
      </c>
      <c r="GR142" s="455" t="str">
        <f t="shared" si="271"/>
        <v/>
      </c>
      <c r="GS142" s="455" t="str">
        <f t="shared" si="271"/>
        <v/>
      </c>
      <c r="GT142" s="455" t="str">
        <f t="shared" si="271"/>
        <v/>
      </c>
      <c r="GU142" s="953" t="str">
        <f t="shared" si="271"/>
        <v/>
      </c>
      <c r="GV142" s="768" t="str">
        <f t="shared" si="271"/>
        <v/>
      </c>
      <c r="GW142" s="455" t="str">
        <f t="shared" si="271"/>
        <v/>
      </c>
      <c r="GX142" s="455" t="str">
        <f t="shared" si="271"/>
        <v/>
      </c>
      <c r="GY142" s="455" t="str">
        <f t="shared" si="271"/>
        <v/>
      </c>
      <c r="GZ142" s="455" t="str">
        <f t="shared" si="271"/>
        <v/>
      </c>
      <c r="HA142" s="455" t="str">
        <f t="shared" si="271"/>
        <v/>
      </c>
      <c r="HB142" s="953" t="str">
        <f t="shared" si="271"/>
        <v/>
      </c>
      <c r="HC142" s="768" t="str">
        <f t="shared" si="271"/>
        <v/>
      </c>
      <c r="HD142" s="455" t="str">
        <f t="shared" si="271"/>
        <v/>
      </c>
      <c r="HE142" s="455" t="str">
        <f t="shared" si="271"/>
        <v/>
      </c>
      <c r="HF142" s="455" t="str">
        <f t="shared" si="271"/>
        <v/>
      </c>
      <c r="HG142" s="455" t="str">
        <f t="shared" si="271"/>
        <v/>
      </c>
      <c r="HH142" s="455" t="str">
        <f t="shared" si="271"/>
        <v/>
      </c>
      <c r="HI142" s="953" t="str">
        <f t="shared" si="271"/>
        <v/>
      </c>
      <c r="HJ142" s="768" t="str">
        <f t="shared" si="271"/>
        <v/>
      </c>
      <c r="HK142" s="455" t="str">
        <f t="shared" si="271"/>
        <v/>
      </c>
      <c r="HL142" s="455" t="str">
        <f t="shared" si="271"/>
        <v/>
      </c>
      <c r="HM142" s="455" t="str">
        <f t="shared" si="271"/>
        <v/>
      </c>
      <c r="HN142" s="955" t="str">
        <f t="shared" si="271"/>
        <v/>
      </c>
      <c r="HO142" s="455" t="str">
        <f t="shared" si="271"/>
        <v/>
      </c>
      <c r="HP142" s="953" t="str">
        <f t="shared" si="271"/>
        <v/>
      </c>
      <c r="HQ142" s="768" t="str">
        <f t="shared" si="271"/>
        <v/>
      </c>
      <c r="HR142" s="455" t="str">
        <f t="shared" si="271"/>
        <v/>
      </c>
      <c r="HS142" s="455" t="str">
        <f t="shared" si="271"/>
        <v/>
      </c>
      <c r="HT142" s="455" t="str">
        <f t="shared" si="271"/>
        <v/>
      </c>
      <c r="HU142" s="455" t="str">
        <f t="shared" si="271"/>
        <v/>
      </c>
      <c r="HV142" s="455" t="str">
        <f t="shared" si="271"/>
        <v/>
      </c>
      <c r="HW142" s="953" t="str">
        <f t="shared" si="271"/>
        <v/>
      </c>
      <c r="HX142" s="768" t="str">
        <f t="shared" si="271"/>
        <v/>
      </c>
      <c r="HY142" s="455" t="str">
        <f t="shared" si="271"/>
        <v/>
      </c>
      <c r="HZ142" s="455" t="str">
        <f t="shared" si="271"/>
        <v/>
      </c>
      <c r="IA142" s="455" t="str">
        <f t="shared" si="271"/>
        <v/>
      </c>
      <c r="IB142" s="455" t="str">
        <f t="shared" si="271"/>
        <v/>
      </c>
      <c r="IC142" s="455" t="str">
        <f t="shared" si="271"/>
        <v/>
      </c>
      <c r="ID142" s="953" t="str">
        <f t="shared" si="271"/>
        <v/>
      </c>
      <c r="IE142" s="768" t="str">
        <f t="shared" si="271"/>
        <v/>
      </c>
      <c r="IF142" s="455" t="str">
        <f t="shared" si="271"/>
        <v/>
      </c>
      <c r="IG142" s="455" t="str">
        <f t="shared" si="271"/>
        <v/>
      </c>
      <c r="IH142" s="455" t="str">
        <f t="shared" si="271"/>
        <v/>
      </c>
      <c r="II142" s="455" t="str">
        <f t="shared" si="271"/>
        <v/>
      </c>
      <c r="IJ142" s="455" t="str">
        <f t="shared" si="271"/>
        <v/>
      </c>
      <c r="IK142" s="953" t="str">
        <f t="shared" si="271"/>
        <v/>
      </c>
      <c r="IL142" s="768" t="str">
        <f t="shared" si="271"/>
        <v/>
      </c>
      <c r="IM142" s="455" t="str">
        <f t="shared" si="271"/>
        <v/>
      </c>
      <c r="IN142" s="455" t="str">
        <f t="shared" si="271"/>
        <v/>
      </c>
      <c r="IO142" s="455" t="str">
        <f t="shared" si="271"/>
        <v/>
      </c>
      <c r="IP142" s="455" t="str">
        <f t="shared" si="271"/>
        <v/>
      </c>
      <c r="IQ142" s="455" t="str">
        <f t="shared" si="271"/>
        <v/>
      </c>
      <c r="IR142" s="953" t="str">
        <f t="shared" si="271"/>
        <v/>
      </c>
      <c r="IS142" s="768" t="str">
        <f t="shared" si="271"/>
        <v/>
      </c>
      <c r="IT142" s="455" t="str">
        <f t="shared" si="271"/>
        <v/>
      </c>
      <c r="IU142" s="455" t="str">
        <f t="shared" si="271"/>
        <v/>
      </c>
      <c r="IV142" s="455" t="str">
        <f t="shared" si="271"/>
        <v/>
      </c>
      <c r="IW142" s="455" t="str">
        <f t="shared" si="271"/>
        <v/>
      </c>
      <c r="IX142" s="455" t="str">
        <f t="shared" si="271"/>
        <v/>
      </c>
      <c r="IY142" s="954" t="str">
        <f t="shared" si="271"/>
        <v/>
      </c>
      <c r="IZ142" s="768" t="str">
        <f t="shared" si="271"/>
        <v/>
      </c>
      <c r="JA142" s="455" t="str">
        <f t="shared" si="237"/>
        <v/>
      </c>
      <c r="JB142" s="455" t="str">
        <f t="shared" si="275"/>
        <v/>
      </c>
      <c r="JC142" s="455" t="str">
        <f t="shared" si="275"/>
        <v/>
      </c>
      <c r="JD142" s="455" t="str">
        <f t="shared" si="275"/>
        <v/>
      </c>
      <c r="JE142" s="455" t="str">
        <f t="shared" si="275"/>
        <v/>
      </c>
      <c r="JF142" s="953" t="str">
        <f t="shared" si="275"/>
        <v/>
      </c>
      <c r="JG142" s="768" t="str">
        <f t="shared" si="275"/>
        <v/>
      </c>
      <c r="JH142" s="455" t="str">
        <f t="shared" si="275"/>
        <v/>
      </c>
      <c r="JI142" s="455" t="str">
        <f t="shared" si="275"/>
        <v/>
      </c>
      <c r="JJ142" s="455" t="str">
        <f t="shared" si="275"/>
        <v/>
      </c>
      <c r="JK142" s="455" t="str">
        <f t="shared" si="275"/>
        <v/>
      </c>
      <c r="JL142" s="455" t="str">
        <f t="shared" si="275"/>
        <v/>
      </c>
      <c r="JM142" s="953" t="str">
        <f t="shared" si="275"/>
        <v/>
      </c>
      <c r="JN142" s="768" t="str">
        <f t="shared" si="275"/>
        <v/>
      </c>
      <c r="JO142" s="455" t="str">
        <f t="shared" si="275"/>
        <v/>
      </c>
      <c r="JP142" s="455" t="str">
        <f t="shared" si="275"/>
        <v/>
      </c>
      <c r="JQ142" s="455" t="str">
        <f t="shared" si="275"/>
        <v/>
      </c>
      <c r="JR142" s="455" t="str">
        <f t="shared" si="275"/>
        <v/>
      </c>
      <c r="JS142" s="455" t="str">
        <f t="shared" si="275"/>
        <v/>
      </c>
      <c r="JT142" s="953" t="str">
        <f t="shared" si="275"/>
        <v/>
      </c>
      <c r="JU142" s="768" t="str">
        <f t="shared" si="275"/>
        <v/>
      </c>
      <c r="JV142" s="455" t="str">
        <f t="shared" si="275"/>
        <v/>
      </c>
      <c r="JW142" s="455" t="str">
        <f t="shared" si="275"/>
        <v/>
      </c>
      <c r="JX142" s="455" t="str">
        <f t="shared" si="275"/>
        <v/>
      </c>
      <c r="JY142" s="455" t="str">
        <f t="shared" si="275"/>
        <v/>
      </c>
      <c r="JZ142" s="455" t="str">
        <f t="shared" si="275"/>
        <v/>
      </c>
      <c r="KA142" s="953" t="str">
        <f t="shared" si="275"/>
        <v/>
      </c>
      <c r="KB142" s="768" t="str">
        <f t="shared" si="275"/>
        <v/>
      </c>
      <c r="KC142" s="455" t="str">
        <f t="shared" si="275"/>
        <v/>
      </c>
      <c r="KD142" s="455" t="str">
        <f t="shared" si="275"/>
        <v/>
      </c>
      <c r="KE142" s="455" t="str">
        <f t="shared" si="275"/>
        <v/>
      </c>
      <c r="KF142" s="455" t="str">
        <f t="shared" si="275"/>
        <v/>
      </c>
      <c r="KG142" s="455" t="str">
        <f t="shared" si="275"/>
        <v/>
      </c>
      <c r="KH142" s="953" t="str">
        <f t="shared" si="275"/>
        <v/>
      </c>
      <c r="KI142" s="768" t="str">
        <f t="shared" si="275"/>
        <v/>
      </c>
      <c r="KJ142" s="455" t="str">
        <f t="shared" si="275"/>
        <v/>
      </c>
      <c r="KK142" s="455" t="str">
        <f t="shared" si="275"/>
        <v/>
      </c>
      <c r="KL142" s="455" t="str">
        <f t="shared" si="275"/>
        <v/>
      </c>
      <c r="KM142" s="455" t="str">
        <f t="shared" si="275"/>
        <v/>
      </c>
      <c r="KN142" s="455" t="str">
        <f t="shared" si="275"/>
        <v/>
      </c>
      <c r="KO142" s="953" t="str">
        <f t="shared" si="275"/>
        <v/>
      </c>
      <c r="KP142" s="768" t="str">
        <f t="shared" si="275"/>
        <v/>
      </c>
      <c r="KQ142" s="455" t="str">
        <f t="shared" si="275"/>
        <v/>
      </c>
      <c r="KR142" s="455" t="str">
        <f t="shared" si="275"/>
        <v/>
      </c>
      <c r="KS142" s="455" t="str">
        <f t="shared" si="275"/>
        <v/>
      </c>
      <c r="KT142" s="455" t="str">
        <f t="shared" si="275"/>
        <v/>
      </c>
      <c r="KU142" s="455" t="str">
        <f t="shared" si="275"/>
        <v/>
      </c>
      <c r="KV142" s="953" t="str">
        <f t="shared" si="275"/>
        <v/>
      </c>
      <c r="KW142" s="768" t="str">
        <f t="shared" si="275"/>
        <v/>
      </c>
      <c r="KX142" s="455" t="str">
        <f t="shared" si="275"/>
        <v/>
      </c>
      <c r="KY142" s="455" t="str">
        <f t="shared" si="275"/>
        <v/>
      </c>
      <c r="KZ142" s="455" t="str">
        <f t="shared" si="275"/>
        <v/>
      </c>
      <c r="LA142" s="455" t="str">
        <f t="shared" si="275"/>
        <v/>
      </c>
      <c r="LB142" s="455" t="str">
        <f t="shared" si="275"/>
        <v/>
      </c>
      <c r="LC142" s="954" t="str">
        <f t="shared" si="275"/>
        <v/>
      </c>
      <c r="LD142" s="768" t="str">
        <f t="shared" si="275"/>
        <v/>
      </c>
      <c r="LE142" s="455" t="str">
        <f t="shared" si="275"/>
        <v/>
      </c>
      <c r="LF142" s="455" t="str">
        <f t="shared" si="275"/>
        <v/>
      </c>
      <c r="LG142" s="455" t="str">
        <f t="shared" si="275"/>
        <v/>
      </c>
      <c r="LH142" s="455" t="str">
        <f t="shared" si="275"/>
        <v/>
      </c>
      <c r="LI142" s="455" t="str">
        <f t="shared" si="275"/>
        <v/>
      </c>
      <c r="LJ142" s="953" t="str">
        <f t="shared" si="275"/>
        <v/>
      </c>
      <c r="LK142" s="768" t="str">
        <f t="shared" si="275"/>
        <v/>
      </c>
      <c r="LL142" s="455" t="str">
        <f t="shared" si="275"/>
        <v/>
      </c>
      <c r="LM142" s="455" t="str">
        <f t="shared" si="275"/>
        <v/>
      </c>
      <c r="LN142" s="455" t="str">
        <f t="shared" si="272"/>
        <v/>
      </c>
      <c r="LO142" s="455" t="str">
        <f t="shared" si="272"/>
        <v/>
      </c>
      <c r="LP142" s="455" t="str">
        <f t="shared" si="272"/>
        <v/>
      </c>
      <c r="LQ142" s="953" t="str">
        <f t="shared" si="272"/>
        <v/>
      </c>
      <c r="LR142" s="768" t="str">
        <f t="shared" si="272"/>
        <v/>
      </c>
      <c r="LS142" s="455" t="str">
        <f t="shared" si="272"/>
        <v/>
      </c>
      <c r="LT142" s="455" t="str">
        <f t="shared" si="272"/>
        <v/>
      </c>
      <c r="LU142" s="455" t="str">
        <f t="shared" si="272"/>
        <v/>
      </c>
      <c r="LV142" s="455" t="str">
        <f t="shared" si="272"/>
        <v/>
      </c>
      <c r="LW142" s="455" t="str">
        <f t="shared" si="272"/>
        <v/>
      </c>
      <c r="LX142" s="953" t="str">
        <f t="shared" si="272"/>
        <v/>
      </c>
      <c r="LY142" s="768" t="str">
        <f t="shared" si="272"/>
        <v/>
      </c>
      <c r="LZ142" s="455" t="str">
        <f t="shared" si="272"/>
        <v/>
      </c>
      <c r="MA142" s="455" t="str">
        <f t="shared" si="272"/>
        <v/>
      </c>
      <c r="MB142" s="455" t="str">
        <f t="shared" si="272"/>
        <v/>
      </c>
      <c r="MC142" s="455" t="str">
        <f t="shared" si="272"/>
        <v/>
      </c>
      <c r="MD142" s="455" t="str">
        <f t="shared" si="272"/>
        <v/>
      </c>
      <c r="ME142" s="953" t="str">
        <f t="shared" si="272"/>
        <v/>
      </c>
      <c r="MF142" s="768" t="str">
        <f t="shared" si="272"/>
        <v/>
      </c>
      <c r="MG142" s="455" t="str">
        <f t="shared" si="272"/>
        <v/>
      </c>
      <c r="MH142" s="455" t="str">
        <f t="shared" si="272"/>
        <v/>
      </c>
      <c r="MI142" s="455" t="str">
        <f t="shared" si="272"/>
        <v/>
      </c>
      <c r="MJ142" s="455" t="str">
        <f t="shared" si="272"/>
        <v/>
      </c>
      <c r="MK142" s="455" t="str">
        <f t="shared" si="272"/>
        <v/>
      </c>
      <c r="ML142" s="953" t="str">
        <f t="shared" si="272"/>
        <v/>
      </c>
      <c r="MM142" s="768" t="str">
        <f t="shared" si="272"/>
        <v/>
      </c>
      <c r="MN142" s="455" t="str">
        <f t="shared" si="272"/>
        <v/>
      </c>
      <c r="MO142" s="455" t="str">
        <f t="shared" si="272"/>
        <v/>
      </c>
      <c r="MP142" s="455" t="str">
        <f t="shared" si="272"/>
        <v/>
      </c>
      <c r="MQ142" s="455" t="str">
        <f t="shared" si="272"/>
        <v/>
      </c>
      <c r="MR142" s="455" t="str">
        <f t="shared" si="272"/>
        <v/>
      </c>
      <c r="MS142" s="953" t="str">
        <f t="shared" si="272"/>
        <v/>
      </c>
      <c r="MT142" s="768" t="str">
        <f t="shared" si="272"/>
        <v/>
      </c>
      <c r="MU142" s="455" t="str">
        <f t="shared" si="272"/>
        <v/>
      </c>
      <c r="MV142" s="455" t="str">
        <f t="shared" si="272"/>
        <v/>
      </c>
      <c r="MW142" s="455" t="str">
        <f t="shared" si="272"/>
        <v/>
      </c>
      <c r="MX142" s="455" t="str">
        <f t="shared" si="272"/>
        <v/>
      </c>
      <c r="MY142" s="455" t="str">
        <f t="shared" si="272"/>
        <v/>
      </c>
      <c r="MZ142" s="953" t="str">
        <f t="shared" si="272"/>
        <v/>
      </c>
      <c r="NA142" s="768" t="str">
        <f t="shared" si="272"/>
        <v/>
      </c>
      <c r="NB142" s="455" t="str">
        <f t="shared" si="272"/>
        <v/>
      </c>
      <c r="NC142" s="455" t="str">
        <f t="shared" si="272"/>
        <v/>
      </c>
      <c r="ND142" s="455" t="str">
        <f t="shared" si="272"/>
        <v/>
      </c>
      <c r="NE142" s="455" t="str">
        <f t="shared" si="272"/>
        <v/>
      </c>
      <c r="NF142" s="455" t="str">
        <f t="shared" si="272"/>
        <v/>
      </c>
      <c r="NG142" s="954" t="str">
        <f t="shared" si="272"/>
        <v/>
      </c>
      <c r="NH142" s="768" t="str">
        <f t="shared" si="272"/>
        <v/>
      </c>
      <c r="NI142" s="455" t="str">
        <f t="shared" si="272"/>
        <v/>
      </c>
      <c r="NJ142" s="455" t="str">
        <f t="shared" si="272"/>
        <v/>
      </c>
      <c r="NK142" s="455" t="str">
        <f t="shared" si="272"/>
        <v/>
      </c>
      <c r="NL142" s="455" t="str">
        <f t="shared" si="272"/>
        <v/>
      </c>
      <c r="NM142" s="455" t="str">
        <f t="shared" si="272"/>
        <v/>
      </c>
      <c r="NN142" s="953" t="str">
        <f t="shared" si="272"/>
        <v/>
      </c>
      <c r="NO142" s="83"/>
      <c r="NP142" s="83"/>
      <c r="NQ142" s="83"/>
      <c r="NR142" s="83"/>
      <c r="NS142" s="83"/>
      <c r="NT142" s="83"/>
      <c r="NU142" s="83"/>
      <c r="NV142" s="83"/>
      <c r="NW142" s="83"/>
      <c r="NX142" s="83"/>
      <c r="NY142" s="83"/>
      <c r="NZ142" s="83"/>
      <c r="OA142" s="83"/>
      <c r="OB142" s="83"/>
      <c r="OC142" s="83"/>
      <c r="OD142" s="83"/>
      <c r="OE142" s="83"/>
      <c r="OF142" s="83"/>
      <c r="OG142" s="83"/>
      <c r="OH142" s="83"/>
      <c r="OI142" s="83"/>
      <c r="OJ142" s="83"/>
      <c r="OK142" s="83"/>
      <c r="OL142" s="83"/>
      <c r="OM142" s="83"/>
      <c r="ON142" s="83"/>
      <c r="OO142" s="83"/>
      <c r="OP142" s="83"/>
      <c r="OQ142" s="83"/>
      <c r="OR142" s="83"/>
      <c r="OS142" s="83"/>
      <c r="OT142" s="83"/>
      <c r="OU142" s="83"/>
      <c r="OV142" s="83"/>
      <c r="OW142" s="83"/>
      <c r="OX142" s="83"/>
      <c r="OY142" s="83"/>
      <c r="OZ142" s="83"/>
      <c r="PA142" s="83"/>
      <c r="PB142" s="83"/>
      <c r="PC142" s="83"/>
      <c r="PD142" s="83"/>
      <c r="PE142" s="83"/>
      <c r="PF142" s="83"/>
      <c r="PG142" s="83"/>
      <c r="PH142" s="83"/>
      <c r="PI142" s="83"/>
      <c r="PJ142" s="83"/>
      <c r="PK142" s="83"/>
      <c r="PL142" s="83"/>
      <c r="PM142" s="83"/>
      <c r="PN142" s="83"/>
      <c r="PO142" s="83"/>
      <c r="PP142" s="83"/>
      <c r="PQ142" s="83"/>
      <c r="PR142" s="83"/>
      <c r="PS142" s="83"/>
      <c r="PT142" s="83"/>
      <c r="PU142" s="83"/>
      <c r="PV142" s="83"/>
      <c r="PW142" s="83"/>
      <c r="PX142" s="83"/>
      <c r="PY142" s="83"/>
      <c r="PZ142" s="83"/>
      <c r="QA142" s="83"/>
      <c r="QB142" s="83"/>
      <c r="QC142" s="83"/>
      <c r="QD142" s="83"/>
      <c r="QE142" s="83"/>
      <c r="QF142" s="83"/>
      <c r="QG142" s="83"/>
      <c r="QH142" s="83"/>
      <c r="QI142" s="83"/>
      <c r="QJ142" s="83"/>
      <c r="QK142" s="83"/>
      <c r="QL142" s="83"/>
      <c r="QM142" s="83"/>
      <c r="QN142" s="83"/>
      <c r="QO142" s="83"/>
      <c r="QP142" s="83"/>
      <c r="QQ142" s="83"/>
      <c r="QR142" s="83"/>
      <c r="QS142" s="83"/>
      <c r="QT142" s="83"/>
      <c r="QU142" s="83"/>
      <c r="QV142" s="83"/>
      <c r="QW142" s="83"/>
      <c r="QX142" s="83"/>
      <c r="QY142" s="83"/>
      <c r="QZ142" s="83"/>
      <c r="RA142" s="83"/>
      <c r="RB142" s="83"/>
      <c r="RC142" s="83"/>
      <c r="RD142" s="83"/>
      <c r="RE142" s="83"/>
      <c r="RF142" s="83"/>
      <c r="RG142" s="83"/>
      <c r="RH142" s="83"/>
      <c r="RI142" s="83"/>
      <c r="RJ142" s="83"/>
      <c r="RK142" s="83"/>
      <c r="RL142" s="83"/>
      <c r="RM142" s="83"/>
      <c r="RN142" s="83"/>
      <c r="RO142" s="83"/>
      <c r="RP142" s="83"/>
      <c r="RQ142" s="83"/>
      <c r="RR142" s="83"/>
      <c r="RS142" s="83"/>
      <c r="RT142" s="83"/>
      <c r="RU142" s="83"/>
      <c r="RV142" s="83"/>
      <c r="RW142" s="83"/>
      <c r="RX142" s="83"/>
      <c r="RY142" s="83"/>
      <c r="RZ142" s="83"/>
      <c r="SA142" s="83"/>
      <c r="SB142" s="83"/>
      <c r="SC142" s="83"/>
      <c r="SD142" s="83"/>
      <c r="SE142" s="83"/>
      <c r="SF142" s="83"/>
      <c r="SG142" s="83"/>
      <c r="SH142" s="83"/>
      <c r="SI142" s="83"/>
      <c r="SJ142" s="83"/>
      <c r="SK142" s="83"/>
      <c r="SL142" s="83"/>
      <c r="SM142" s="83"/>
      <c r="SN142" s="83"/>
      <c r="SO142" s="83"/>
      <c r="SP142" s="83"/>
      <c r="SQ142" s="83"/>
      <c r="SR142" s="83"/>
      <c r="SS142" s="83"/>
      <c r="ST142" s="83"/>
      <c r="SU142" s="83"/>
      <c r="SV142" s="83"/>
      <c r="SW142" s="83"/>
      <c r="SX142" s="83"/>
      <c r="SY142" s="83"/>
      <c r="SZ142" s="83"/>
      <c r="TA142" s="83"/>
      <c r="TB142" s="83"/>
      <c r="TC142" s="83"/>
      <c r="TD142" s="83"/>
      <c r="TE142" s="83"/>
      <c r="TF142" s="83"/>
      <c r="TG142" s="83"/>
      <c r="TH142" s="83"/>
      <c r="TI142" s="83"/>
      <c r="TJ142" s="83"/>
      <c r="TK142" s="83"/>
      <c r="TL142" s="83"/>
      <c r="TM142" s="83"/>
      <c r="TN142" s="83"/>
      <c r="TO142" s="83"/>
      <c r="TP142" s="83"/>
      <c r="TQ142" s="83"/>
      <c r="TR142" s="83"/>
      <c r="TS142" s="83"/>
      <c r="TT142" s="83"/>
      <c r="TU142" s="83"/>
      <c r="TV142" s="83"/>
      <c r="TW142" s="83"/>
      <c r="TX142" s="83"/>
      <c r="TY142" s="83"/>
      <c r="TZ142" s="83"/>
      <c r="UA142" s="83"/>
      <c r="UB142" s="83"/>
      <c r="UC142" s="83"/>
      <c r="UD142" s="83"/>
      <c r="UE142" s="83"/>
      <c r="UF142" s="83"/>
      <c r="UG142" s="83"/>
      <c r="UH142" s="83"/>
      <c r="UI142" s="83"/>
      <c r="UJ142" s="83"/>
      <c r="UK142" s="83"/>
      <c r="UL142" s="83"/>
      <c r="UM142" s="83"/>
      <c r="UN142" s="83"/>
      <c r="UO142" s="83"/>
      <c r="UP142" s="83"/>
      <c r="UQ142" s="83"/>
    </row>
    <row r="143" spans="1:564" s="1" customFormat="1" hidden="1" x14ac:dyDescent="0.2">
      <c r="A143" s="938">
        <f>alapadatok!A124</f>
        <v>28</v>
      </c>
      <c r="B143" s="678" t="str">
        <f>IF(alapadatok!C124="","",alapadatok!C124)</f>
        <v/>
      </c>
      <c r="C143" s="584" t="str">
        <f>IF(alapadatok!B124="","",alapadatok!B124)</f>
        <v/>
      </c>
      <c r="D143" s="584" t="str">
        <f>IF(alapadatok!D124="","",alapadatok!D124)</f>
        <v/>
      </c>
      <c r="E143" s="948" t="str">
        <f>IF(alapadatok!K124="","",alapadatok!K124)</f>
        <v/>
      </c>
      <c r="F143" s="952" t="str">
        <f t="shared" si="273"/>
        <v/>
      </c>
      <c r="G143" s="953" t="str">
        <f t="shared" si="273"/>
        <v/>
      </c>
      <c r="H143" s="768" t="str">
        <f t="shared" si="273"/>
        <v/>
      </c>
      <c r="I143" s="455" t="str">
        <f t="shared" si="273"/>
        <v/>
      </c>
      <c r="J143" s="455" t="str">
        <f t="shared" si="273"/>
        <v/>
      </c>
      <c r="K143" s="455" t="str">
        <f t="shared" si="273"/>
        <v/>
      </c>
      <c r="L143" s="455" t="str">
        <f t="shared" si="273"/>
        <v/>
      </c>
      <c r="M143" s="455" t="str">
        <f t="shared" si="273"/>
        <v/>
      </c>
      <c r="N143" s="953" t="str">
        <f t="shared" si="273"/>
        <v/>
      </c>
      <c r="O143" s="768" t="str">
        <f t="shared" si="273"/>
        <v/>
      </c>
      <c r="P143" s="455" t="str">
        <f t="shared" si="273"/>
        <v/>
      </c>
      <c r="Q143" s="455" t="str">
        <f t="shared" si="273"/>
        <v/>
      </c>
      <c r="R143" s="455" t="str">
        <f t="shared" si="273"/>
        <v/>
      </c>
      <c r="S143" s="455" t="str">
        <f t="shared" si="273"/>
        <v/>
      </c>
      <c r="T143" s="455" t="str">
        <f t="shared" si="273"/>
        <v/>
      </c>
      <c r="U143" s="953" t="str">
        <f t="shared" si="273"/>
        <v/>
      </c>
      <c r="V143" s="768" t="str">
        <f t="shared" si="273"/>
        <v/>
      </c>
      <c r="W143" s="455" t="str">
        <f t="shared" si="273"/>
        <v/>
      </c>
      <c r="X143" s="455" t="str">
        <f t="shared" si="273"/>
        <v/>
      </c>
      <c r="Y143" s="455" t="str">
        <f t="shared" si="273"/>
        <v/>
      </c>
      <c r="Z143" s="455" t="str">
        <f t="shared" si="273"/>
        <v/>
      </c>
      <c r="AA143" s="455" t="str">
        <f t="shared" si="273"/>
        <v/>
      </c>
      <c r="AB143" s="953" t="str">
        <f t="shared" si="273"/>
        <v/>
      </c>
      <c r="AC143" s="768" t="str">
        <f t="shared" si="273"/>
        <v/>
      </c>
      <c r="AD143" s="455" t="str">
        <f t="shared" si="273"/>
        <v/>
      </c>
      <c r="AE143" s="455" t="str">
        <f t="shared" si="273"/>
        <v/>
      </c>
      <c r="AF143" s="455" t="str">
        <f t="shared" si="273"/>
        <v/>
      </c>
      <c r="AG143" s="455" t="str">
        <f t="shared" si="273"/>
        <v/>
      </c>
      <c r="AH143" s="455" t="str">
        <f t="shared" si="273"/>
        <v/>
      </c>
      <c r="AI143" s="953" t="str">
        <f t="shared" si="273"/>
        <v/>
      </c>
      <c r="AJ143" s="768" t="str">
        <f t="shared" si="273"/>
        <v/>
      </c>
      <c r="AK143" s="455" t="str">
        <f t="shared" si="273"/>
        <v/>
      </c>
      <c r="AL143" s="455" t="str">
        <f t="shared" si="273"/>
        <v/>
      </c>
      <c r="AM143" s="455" t="str">
        <f t="shared" si="273"/>
        <v/>
      </c>
      <c r="AN143" s="455" t="str">
        <f t="shared" si="273"/>
        <v/>
      </c>
      <c r="AO143" s="455" t="str">
        <f t="shared" si="273"/>
        <v/>
      </c>
      <c r="AP143" s="953" t="str">
        <f t="shared" si="273"/>
        <v/>
      </c>
      <c r="AQ143" s="768" t="str">
        <f t="shared" si="273"/>
        <v/>
      </c>
      <c r="AR143" s="455" t="str">
        <f t="shared" si="273"/>
        <v/>
      </c>
      <c r="AS143" s="455" t="str">
        <f t="shared" si="273"/>
        <v/>
      </c>
      <c r="AT143" s="455" t="str">
        <f t="shared" si="273"/>
        <v/>
      </c>
      <c r="AU143" s="455" t="str">
        <f t="shared" si="273"/>
        <v/>
      </c>
      <c r="AV143" s="455" t="str">
        <f t="shared" si="273"/>
        <v/>
      </c>
      <c r="AW143" s="953" t="str">
        <f t="shared" si="273"/>
        <v/>
      </c>
      <c r="AX143" s="768" t="str">
        <f t="shared" si="273"/>
        <v/>
      </c>
      <c r="AY143" s="455" t="str">
        <f t="shared" si="273"/>
        <v/>
      </c>
      <c r="AZ143" s="455" t="str">
        <f t="shared" si="273"/>
        <v/>
      </c>
      <c r="BA143" s="455" t="str">
        <f t="shared" si="273"/>
        <v/>
      </c>
      <c r="BB143" s="455" t="str">
        <f t="shared" si="273"/>
        <v/>
      </c>
      <c r="BC143" s="455" t="str">
        <f t="shared" si="273"/>
        <v/>
      </c>
      <c r="BD143" s="953" t="str">
        <f t="shared" si="273"/>
        <v/>
      </c>
      <c r="BE143" s="768" t="str">
        <f t="shared" si="273"/>
        <v/>
      </c>
      <c r="BF143" s="455" t="str">
        <f t="shared" si="273"/>
        <v/>
      </c>
      <c r="BG143" s="455" t="str">
        <f t="shared" si="273"/>
        <v/>
      </c>
      <c r="BH143" s="455" t="str">
        <f t="shared" si="273"/>
        <v/>
      </c>
      <c r="BI143" s="455" t="str">
        <f t="shared" si="273"/>
        <v/>
      </c>
      <c r="BJ143" s="455" t="str">
        <f t="shared" si="273"/>
        <v/>
      </c>
      <c r="BK143" s="953" t="str">
        <f t="shared" si="273"/>
        <v/>
      </c>
      <c r="BL143" s="768" t="str">
        <f t="shared" si="273"/>
        <v/>
      </c>
      <c r="BM143" s="455" t="str">
        <f t="shared" si="273"/>
        <v/>
      </c>
      <c r="BN143" s="455" t="str">
        <f t="shared" si="273"/>
        <v/>
      </c>
      <c r="BO143" s="455" t="str">
        <f t="shared" si="273"/>
        <v/>
      </c>
      <c r="BP143" s="455" t="str">
        <f t="shared" si="273"/>
        <v/>
      </c>
      <c r="BQ143" s="455" t="str">
        <f t="shared" ref="BQ143:EB145" si="276">IF($C143="","",BQ$114)</f>
        <v/>
      </c>
      <c r="BR143" s="953" t="str">
        <f t="shared" si="276"/>
        <v/>
      </c>
      <c r="BS143" s="768" t="str">
        <f t="shared" si="276"/>
        <v/>
      </c>
      <c r="BT143" s="455" t="str">
        <f t="shared" si="276"/>
        <v/>
      </c>
      <c r="BU143" s="455" t="str">
        <f t="shared" si="276"/>
        <v/>
      </c>
      <c r="BV143" s="455" t="str">
        <f t="shared" si="276"/>
        <v/>
      </c>
      <c r="BW143" s="455" t="str">
        <f t="shared" si="276"/>
        <v/>
      </c>
      <c r="BX143" s="455" t="str">
        <f t="shared" si="276"/>
        <v/>
      </c>
      <c r="BY143" s="953" t="str">
        <f t="shared" si="276"/>
        <v/>
      </c>
      <c r="BZ143" s="768" t="str">
        <f t="shared" si="276"/>
        <v/>
      </c>
      <c r="CA143" s="455" t="str">
        <f t="shared" si="276"/>
        <v/>
      </c>
      <c r="CB143" s="455" t="str">
        <f t="shared" si="276"/>
        <v/>
      </c>
      <c r="CC143" s="455" t="str">
        <f t="shared" si="276"/>
        <v/>
      </c>
      <c r="CD143" s="455" t="str">
        <f t="shared" si="276"/>
        <v/>
      </c>
      <c r="CE143" s="455" t="str">
        <f t="shared" si="276"/>
        <v/>
      </c>
      <c r="CF143" s="953" t="str">
        <f t="shared" si="276"/>
        <v/>
      </c>
      <c r="CG143" s="768" t="str">
        <f t="shared" si="276"/>
        <v/>
      </c>
      <c r="CH143" s="455" t="str">
        <f t="shared" si="276"/>
        <v/>
      </c>
      <c r="CI143" s="455" t="str">
        <f t="shared" si="276"/>
        <v/>
      </c>
      <c r="CJ143" s="455" t="str">
        <f t="shared" si="276"/>
        <v/>
      </c>
      <c r="CK143" s="455" t="str">
        <f t="shared" si="276"/>
        <v/>
      </c>
      <c r="CL143" s="455" t="str">
        <f t="shared" si="276"/>
        <v/>
      </c>
      <c r="CM143" s="953" t="str">
        <f t="shared" si="276"/>
        <v/>
      </c>
      <c r="CN143" s="768" t="str">
        <f t="shared" si="276"/>
        <v/>
      </c>
      <c r="CO143" s="455" t="str">
        <f t="shared" si="276"/>
        <v/>
      </c>
      <c r="CP143" s="455" t="str">
        <f t="shared" si="276"/>
        <v/>
      </c>
      <c r="CQ143" s="455" t="str">
        <f t="shared" si="276"/>
        <v/>
      </c>
      <c r="CR143" s="455" t="str">
        <f t="shared" si="276"/>
        <v/>
      </c>
      <c r="CS143" s="455" t="str">
        <f t="shared" si="276"/>
        <v/>
      </c>
      <c r="CT143" s="953" t="str">
        <f t="shared" si="276"/>
        <v/>
      </c>
      <c r="CU143" s="952" t="str">
        <f t="shared" si="276"/>
        <v/>
      </c>
      <c r="CV143" s="455" t="str">
        <f t="shared" si="276"/>
        <v/>
      </c>
      <c r="CW143" s="455" t="str">
        <f t="shared" si="276"/>
        <v/>
      </c>
      <c r="CX143" s="455" t="str">
        <f t="shared" si="276"/>
        <v/>
      </c>
      <c r="CY143" s="455" t="str">
        <f t="shared" si="276"/>
        <v/>
      </c>
      <c r="CZ143" s="455" t="str">
        <f t="shared" si="276"/>
        <v/>
      </c>
      <c r="DA143" s="953" t="str">
        <f t="shared" si="276"/>
        <v/>
      </c>
      <c r="DB143" s="768" t="str">
        <f t="shared" si="276"/>
        <v/>
      </c>
      <c r="DC143" s="455" t="str">
        <f t="shared" si="276"/>
        <v/>
      </c>
      <c r="DD143" s="455" t="str">
        <f t="shared" si="276"/>
        <v/>
      </c>
      <c r="DE143" s="455" t="str">
        <f t="shared" si="276"/>
        <v/>
      </c>
      <c r="DF143" s="455" t="str">
        <f t="shared" si="276"/>
        <v/>
      </c>
      <c r="DG143" s="455" t="str">
        <f t="shared" si="276"/>
        <v/>
      </c>
      <c r="DH143" s="953" t="str">
        <f t="shared" si="276"/>
        <v/>
      </c>
      <c r="DI143" s="768" t="str">
        <f t="shared" si="276"/>
        <v/>
      </c>
      <c r="DJ143" s="455" t="str">
        <f t="shared" si="276"/>
        <v/>
      </c>
      <c r="DK143" s="455" t="str">
        <f t="shared" si="276"/>
        <v/>
      </c>
      <c r="DL143" s="455" t="str">
        <f t="shared" si="276"/>
        <v/>
      </c>
      <c r="DM143" s="455" t="str">
        <f t="shared" si="276"/>
        <v/>
      </c>
      <c r="DN143" s="455" t="str">
        <f t="shared" si="276"/>
        <v/>
      </c>
      <c r="DO143" s="953" t="str">
        <f t="shared" si="276"/>
        <v/>
      </c>
      <c r="DP143" s="768" t="str">
        <f t="shared" si="276"/>
        <v/>
      </c>
      <c r="DQ143" s="455" t="str">
        <f t="shared" si="276"/>
        <v/>
      </c>
      <c r="DR143" s="455" t="str">
        <f t="shared" si="276"/>
        <v/>
      </c>
      <c r="DS143" s="455" t="str">
        <f t="shared" si="276"/>
        <v/>
      </c>
      <c r="DT143" s="455" t="str">
        <f t="shared" si="276"/>
        <v/>
      </c>
      <c r="DU143" s="455" t="str">
        <f t="shared" si="276"/>
        <v/>
      </c>
      <c r="DV143" s="953" t="str">
        <f t="shared" si="276"/>
        <v/>
      </c>
      <c r="DW143" s="768" t="str">
        <f t="shared" si="276"/>
        <v/>
      </c>
      <c r="DX143" s="455" t="str">
        <f t="shared" si="276"/>
        <v/>
      </c>
      <c r="DY143" s="455" t="str">
        <f t="shared" si="276"/>
        <v/>
      </c>
      <c r="DZ143" s="455" t="str">
        <f t="shared" si="276"/>
        <v/>
      </c>
      <c r="EA143" s="455" t="str">
        <f t="shared" si="276"/>
        <v/>
      </c>
      <c r="EB143" s="455" t="str">
        <f t="shared" si="276"/>
        <v/>
      </c>
      <c r="EC143" s="954" t="str">
        <f t="shared" si="235"/>
        <v/>
      </c>
      <c r="ED143" s="768" t="str">
        <f t="shared" si="274"/>
        <v/>
      </c>
      <c r="EE143" s="455" t="str">
        <f t="shared" si="274"/>
        <v/>
      </c>
      <c r="EF143" s="455" t="str">
        <f t="shared" si="274"/>
        <v/>
      </c>
      <c r="EG143" s="455" t="str">
        <f t="shared" si="274"/>
        <v/>
      </c>
      <c r="EH143" s="455" t="str">
        <f t="shared" si="274"/>
        <v/>
      </c>
      <c r="EI143" s="455" t="str">
        <f t="shared" si="274"/>
        <v/>
      </c>
      <c r="EJ143" s="953" t="str">
        <f t="shared" si="274"/>
        <v/>
      </c>
      <c r="EK143" s="768" t="str">
        <f t="shared" si="274"/>
        <v/>
      </c>
      <c r="EL143" s="455" t="str">
        <f t="shared" si="274"/>
        <v/>
      </c>
      <c r="EM143" s="455" t="str">
        <f t="shared" si="274"/>
        <v/>
      </c>
      <c r="EN143" s="455" t="str">
        <f t="shared" si="274"/>
        <v/>
      </c>
      <c r="EO143" s="455" t="str">
        <f t="shared" si="274"/>
        <v/>
      </c>
      <c r="EP143" s="455" t="str">
        <f t="shared" si="274"/>
        <v/>
      </c>
      <c r="EQ143" s="953" t="str">
        <f t="shared" si="274"/>
        <v/>
      </c>
      <c r="ER143" s="768" t="str">
        <f t="shared" si="274"/>
        <v/>
      </c>
      <c r="ES143" s="455" t="str">
        <f t="shared" si="274"/>
        <v/>
      </c>
      <c r="ET143" s="455" t="str">
        <f t="shared" si="274"/>
        <v/>
      </c>
      <c r="EU143" s="455" t="str">
        <f t="shared" si="274"/>
        <v/>
      </c>
      <c r="EV143" s="455" t="str">
        <f t="shared" si="274"/>
        <v/>
      </c>
      <c r="EW143" s="455" t="str">
        <f t="shared" si="274"/>
        <v/>
      </c>
      <c r="EX143" s="953" t="str">
        <f t="shared" si="274"/>
        <v/>
      </c>
      <c r="EY143" s="768" t="str">
        <f t="shared" si="274"/>
        <v/>
      </c>
      <c r="EZ143" s="455" t="str">
        <f t="shared" si="274"/>
        <v/>
      </c>
      <c r="FA143" s="455" t="str">
        <f t="shared" si="274"/>
        <v/>
      </c>
      <c r="FB143" s="455" t="str">
        <f t="shared" si="274"/>
        <v/>
      </c>
      <c r="FC143" s="455" t="str">
        <f t="shared" si="274"/>
        <v/>
      </c>
      <c r="FD143" s="455" t="str">
        <f t="shared" si="274"/>
        <v/>
      </c>
      <c r="FE143" s="953" t="str">
        <f t="shared" si="274"/>
        <v/>
      </c>
      <c r="FF143" s="768" t="str">
        <f t="shared" si="274"/>
        <v/>
      </c>
      <c r="FG143" s="455" t="str">
        <f t="shared" si="274"/>
        <v/>
      </c>
      <c r="FH143" s="455" t="str">
        <f t="shared" si="274"/>
        <v/>
      </c>
      <c r="FI143" s="455" t="str">
        <f t="shared" si="274"/>
        <v/>
      </c>
      <c r="FJ143" s="455" t="str">
        <f t="shared" si="274"/>
        <v/>
      </c>
      <c r="FK143" s="455" t="str">
        <f t="shared" si="274"/>
        <v/>
      </c>
      <c r="FL143" s="953" t="str">
        <f t="shared" si="274"/>
        <v/>
      </c>
      <c r="FM143" s="768" t="str">
        <f t="shared" si="274"/>
        <v/>
      </c>
      <c r="FN143" s="455" t="str">
        <f t="shared" si="274"/>
        <v/>
      </c>
      <c r="FO143" s="455" t="str">
        <f t="shared" si="274"/>
        <v/>
      </c>
      <c r="FP143" s="455" t="str">
        <f t="shared" si="274"/>
        <v/>
      </c>
      <c r="FQ143" s="455" t="str">
        <f t="shared" si="274"/>
        <v/>
      </c>
      <c r="FR143" s="455" t="str">
        <f t="shared" si="274"/>
        <v/>
      </c>
      <c r="FS143" s="953" t="str">
        <f t="shared" si="274"/>
        <v/>
      </c>
      <c r="FT143" s="768" t="str">
        <f t="shared" si="274"/>
        <v/>
      </c>
      <c r="FU143" s="455" t="str">
        <f t="shared" si="274"/>
        <v/>
      </c>
      <c r="FV143" s="455" t="str">
        <f t="shared" si="274"/>
        <v/>
      </c>
      <c r="FW143" s="455" t="str">
        <f t="shared" si="274"/>
        <v/>
      </c>
      <c r="FX143" s="455" t="str">
        <f t="shared" si="274"/>
        <v/>
      </c>
      <c r="FY143" s="455" t="str">
        <f t="shared" si="274"/>
        <v/>
      </c>
      <c r="FZ143" s="953" t="str">
        <f t="shared" si="274"/>
        <v/>
      </c>
      <c r="GA143" s="768" t="str">
        <f t="shared" si="274"/>
        <v/>
      </c>
      <c r="GB143" s="455" t="str">
        <f t="shared" si="274"/>
        <v/>
      </c>
      <c r="GC143" s="455" t="str">
        <f t="shared" si="274"/>
        <v/>
      </c>
      <c r="GD143" s="455" t="str">
        <f t="shared" si="274"/>
        <v/>
      </c>
      <c r="GE143" s="455" t="str">
        <f t="shared" si="274"/>
        <v/>
      </c>
      <c r="GF143" s="953" t="str">
        <f t="shared" si="274"/>
        <v/>
      </c>
      <c r="GG143" s="768" t="str">
        <f t="shared" si="274"/>
        <v/>
      </c>
      <c r="GH143" s="455" t="str">
        <f t="shared" si="274"/>
        <v/>
      </c>
      <c r="GI143" s="455" t="str">
        <f t="shared" si="274"/>
        <v/>
      </c>
      <c r="GJ143" s="455" t="str">
        <f t="shared" si="274"/>
        <v/>
      </c>
      <c r="GK143" s="455" t="str">
        <f t="shared" si="274"/>
        <v/>
      </c>
      <c r="GL143" s="455" t="str">
        <f t="shared" si="274"/>
        <v/>
      </c>
      <c r="GM143" s="455" t="str">
        <f t="shared" si="274"/>
        <v/>
      </c>
      <c r="GN143" s="954" t="str">
        <f t="shared" si="274"/>
        <v/>
      </c>
      <c r="GO143" s="768" t="str">
        <f t="shared" ref="GO143:IZ145" si="277">IF($C143="","",GO$114)</f>
        <v/>
      </c>
      <c r="GP143" s="455" t="str">
        <f t="shared" si="277"/>
        <v/>
      </c>
      <c r="GQ143" s="455" t="str">
        <f t="shared" si="277"/>
        <v/>
      </c>
      <c r="GR143" s="455" t="str">
        <f t="shared" si="277"/>
        <v/>
      </c>
      <c r="GS143" s="455" t="str">
        <f t="shared" si="277"/>
        <v/>
      </c>
      <c r="GT143" s="455" t="str">
        <f t="shared" si="277"/>
        <v/>
      </c>
      <c r="GU143" s="953" t="str">
        <f t="shared" si="277"/>
        <v/>
      </c>
      <c r="GV143" s="768" t="str">
        <f t="shared" si="277"/>
        <v/>
      </c>
      <c r="GW143" s="455" t="str">
        <f t="shared" si="277"/>
        <v/>
      </c>
      <c r="GX143" s="455" t="str">
        <f t="shared" si="277"/>
        <v/>
      </c>
      <c r="GY143" s="455" t="str">
        <f t="shared" si="277"/>
        <v/>
      </c>
      <c r="GZ143" s="455" t="str">
        <f t="shared" si="277"/>
        <v/>
      </c>
      <c r="HA143" s="455" t="str">
        <f t="shared" si="277"/>
        <v/>
      </c>
      <c r="HB143" s="953" t="str">
        <f t="shared" si="277"/>
        <v/>
      </c>
      <c r="HC143" s="768" t="str">
        <f t="shared" si="277"/>
        <v/>
      </c>
      <c r="HD143" s="455" t="str">
        <f t="shared" si="277"/>
        <v/>
      </c>
      <c r="HE143" s="455" t="str">
        <f t="shared" si="277"/>
        <v/>
      </c>
      <c r="HF143" s="455" t="str">
        <f t="shared" si="277"/>
        <v/>
      </c>
      <c r="HG143" s="455" t="str">
        <f t="shared" si="277"/>
        <v/>
      </c>
      <c r="HH143" s="455" t="str">
        <f t="shared" si="277"/>
        <v/>
      </c>
      <c r="HI143" s="953" t="str">
        <f t="shared" si="277"/>
        <v/>
      </c>
      <c r="HJ143" s="768" t="str">
        <f t="shared" si="277"/>
        <v/>
      </c>
      <c r="HK143" s="455" t="str">
        <f t="shared" si="277"/>
        <v/>
      </c>
      <c r="HL143" s="455" t="str">
        <f t="shared" si="277"/>
        <v/>
      </c>
      <c r="HM143" s="455" t="str">
        <f t="shared" si="277"/>
        <v/>
      </c>
      <c r="HN143" s="455" t="str">
        <f t="shared" si="277"/>
        <v/>
      </c>
      <c r="HO143" s="455" t="str">
        <f t="shared" si="277"/>
        <v/>
      </c>
      <c r="HP143" s="953" t="str">
        <f t="shared" si="277"/>
        <v/>
      </c>
      <c r="HQ143" s="768" t="str">
        <f t="shared" si="277"/>
        <v/>
      </c>
      <c r="HR143" s="455" t="str">
        <f t="shared" si="277"/>
        <v/>
      </c>
      <c r="HS143" s="455" t="str">
        <f t="shared" si="277"/>
        <v/>
      </c>
      <c r="HT143" s="455" t="str">
        <f t="shared" si="277"/>
        <v/>
      </c>
      <c r="HU143" s="455" t="str">
        <f t="shared" si="277"/>
        <v/>
      </c>
      <c r="HV143" s="455" t="str">
        <f t="shared" si="277"/>
        <v/>
      </c>
      <c r="HW143" s="953" t="str">
        <f t="shared" si="277"/>
        <v/>
      </c>
      <c r="HX143" s="768" t="str">
        <f t="shared" si="277"/>
        <v/>
      </c>
      <c r="HY143" s="455" t="str">
        <f t="shared" si="277"/>
        <v/>
      </c>
      <c r="HZ143" s="455" t="str">
        <f t="shared" si="277"/>
        <v/>
      </c>
      <c r="IA143" s="455" t="str">
        <f t="shared" si="277"/>
        <v/>
      </c>
      <c r="IB143" s="455" t="str">
        <f t="shared" si="277"/>
        <v/>
      </c>
      <c r="IC143" s="455" t="str">
        <f t="shared" si="277"/>
        <v/>
      </c>
      <c r="ID143" s="953" t="str">
        <f t="shared" si="277"/>
        <v/>
      </c>
      <c r="IE143" s="768" t="str">
        <f t="shared" si="277"/>
        <v/>
      </c>
      <c r="IF143" s="455" t="str">
        <f t="shared" si="277"/>
        <v/>
      </c>
      <c r="IG143" s="455" t="str">
        <f t="shared" si="277"/>
        <v/>
      </c>
      <c r="IH143" s="455" t="str">
        <f t="shared" si="277"/>
        <v/>
      </c>
      <c r="II143" s="455" t="str">
        <f t="shared" si="277"/>
        <v/>
      </c>
      <c r="IJ143" s="455" t="str">
        <f t="shared" si="277"/>
        <v/>
      </c>
      <c r="IK143" s="953" t="str">
        <f t="shared" si="277"/>
        <v/>
      </c>
      <c r="IL143" s="768" t="str">
        <f t="shared" si="277"/>
        <v/>
      </c>
      <c r="IM143" s="455" t="str">
        <f t="shared" si="277"/>
        <v/>
      </c>
      <c r="IN143" s="455" t="str">
        <f t="shared" si="277"/>
        <v/>
      </c>
      <c r="IO143" s="455" t="str">
        <f t="shared" si="277"/>
        <v/>
      </c>
      <c r="IP143" s="455" t="str">
        <f t="shared" si="277"/>
        <v/>
      </c>
      <c r="IQ143" s="455" t="str">
        <f t="shared" si="277"/>
        <v/>
      </c>
      <c r="IR143" s="953" t="str">
        <f t="shared" si="277"/>
        <v/>
      </c>
      <c r="IS143" s="768" t="str">
        <f t="shared" si="277"/>
        <v/>
      </c>
      <c r="IT143" s="455" t="str">
        <f t="shared" si="277"/>
        <v/>
      </c>
      <c r="IU143" s="455" t="str">
        <f t="shared" si="277"/>
        <v/>
      </c>
      <c r="IV143" s="455" t="str">
        <f t="shared" si="277"/>
        <v/>
      </c>
      <c r="IW143" s="455" t="str">
        <f t="shared" si="277"/>
        <v/>
      </c>
      <c r="IX143" s="455" t="str">
        <f t="shared" si="277"/>
        <v/>
      </c>
      <c r="IY143" s="954" t="str">
        <f t="shared" si="277"/>
        <v/>
      </c>
      <c r="IZ143" s="768" t="str">
        <f t="shared" si="277"/>
        <v/>
      </c>
      <c r="JA143" s="455" t="str">
        <f t="shared" si="237"/>
        <v/>
      </c>
      <c r="JB143" s="455" t="str">
        <f t="shared" si="275"/>
        <v/>
      </c>
      <c r="JC143" s="455" t="str">
        <f t="shared" si="275"/>
        <v/>
      </c>
      <c r="JD143" s="455" t="str">
        <f t="shared" si="275"/>
        <v/>
      </c>
      <c r="JE143" s="455" t="str">
        <f t="shared" si="275"/>
        <v/>
      </c>
      <c r="JF143" s="953" t="str">
        <f t="shared" si="275"/>
        <v/>
      </c>
      <c r="JG143" s="768" t="str">
        <f t="shared" si="275"/>
        <v/>
      </c>
      <c r="JH143" s="455" t="str">
        <f t="shared" si="275"/>
        <v/>
      </c>
      <c r="JI143" s="455" t="str">
        <f t="shared" si="275"/>
        <v/>
      </c>
      <c r="JJ143" s="455" t="str">
        <f t="shared" si="275"/>
        <v/>
      </c>
      <c r="JK143" s="455" t="str">
        <f t="shared" si="275"/>
        <v/>
      </c>
      <c r="JL143" s="455" t="str">
        <f t="shared" si="275"/>
        <v/>
      </c>
      <c r="JM143" s="953" t="str">
        <f t="shared" si="275"/>
        <v/>
      </c>
      <c r="JN143" s="768" t="str">
        <f t="shared" si="275"/>
        <v/>
      </c>
      <c r="JO143" s="455" t="str">
        <f t="shared" si="275"/>
        <v/>
      </c>
      <c r="JP143" s="455" t="str">
        <f t="shared" si="275"/>
        <v/>
      </c>
      <c r="JQ143" s="455" t="str">
        <f t="shared" si="275"/>
        <v/>
      </c>
      <c r="JR143" s="455" t="str">
        <f t="shared" si="275"/>
        <v/>
      </c>
      <c r="JS143" s="455" t="str">
        <f t="shared" si="275"/>
        <v/>
      </c>
      <c r="JT143" s="953" t="str">
        <f t="shared" si="275"/>
        <v/>
      </c>
      <c r="JU143" s="768" t="str">
        <f t="shared" si="275"/>
        <v/>
      </c>
      <c r="JV143" s="455" t="str">
        <f t="shared" si="275"/>
        <v/>
      </c>
      <c r="JW143" s="455" t="str">
        <f t="shared" si="275"/>
        <v/>
      </c>
      <c r="JX143" s="455" t="str">
        <f t="shared" si="275"/>
        <v/>
      </c>
      <c r="JY143" s="455" t="str">
        <f t="shared" si="275"/>
        <v/>
      </c>
      <c r="JZ143" s="455" t="str">
        <f t="shared" si="275"/>
        <v/>
      </c>
      <c r="KA143" s="953" t="str">
        <f t="shared" si="275"/>
        <v/>
      </c>
      <c r="KB143" s="768" t="str">
        <f t="shared" si="275"/>
        <v/>
      </c>
      <c r="KC143" s="455" t="str">
        <f t="shared" si="275"/>
        <v/>
      </c>
      <c r="KD143" s="455" t="str">
        <f t="shared" si="275"/>
        <v/>
      </c>
      <c r="KE143" s="455" t="str">
        <f t="shared" si="275"/>
        <v/>
      </c>
      <c r="KF143" s="455" t="str">
        <f t="shared" si="275"/>
        <v/>
      </c>
      <c r="KG143" s="455" t="str">
        <f t="shared" si="275"/>
        <v/>
      </c>
      <c r="KH143" s="953" t="str">
        <f t="shared" si="275"/>
        <v/>
      </c>
      <c r="KI143" s="768" t="str">
        <f t="shared" si="275"/>
        <v/>
      </c>
      <c r="KJ143" s="455" t="str">
        <f t="shared" si="275"/>
        <v/>
      </c>
      <c r="KK143" s="455" t="str">
        <f t="shared" si="275"/>
        <v/>
      </c>
      <c r="KL143" s="455" t="str">
        <f t="shared" si="275"/>
        <v/>
      </c>
      <c r="KM143" s="455" t="str">
        <f t="shared" si="275"/>
        <v/>
      </c>
      <c r="KN143" s="455" t="str">
        <f t="shared" si="275"/>
        <v/>
      </c>
      <c r="KO143" s="953" t="str">
        <f t="shared" si="275"/>
        <v/>
      </c>
      <c r="KP143" s="768" t="str">
        <f t="shared" si="275"/>
        <v/>
      </c>
      <c r="KQ143" s="455" t="str">
        <f t="shared" si="275"/>
        <v/>
      </c>
      <c r="KR143" s="455" t="str">
        <f t="shared" si="275"/>
        <v/>
      </c>
      <c r="KS143" s="455" t="str">
        <f t="shared" si="275"/>
        <v/>
      </c>
      <c r="KT143" s="455" t="str">
        <f t="shared" si="275"/>
        <v/>
      </c>
      <c r="KU143" s="455" t="str">
        <f t="shared" si="275"/>
        <v/>
      </c>
      <c r="KV143" s="953" t="str">
        <f t="shared" si="275"/>
        <v/>
      </c>
      <c r="KW143" s="768" t="str">
        <f t="shared" si="275"/>
        <v/>
      </c>
      <c r="KX143" s="455" t="str">
        <f t="shared" si="275"/>
        <v/>
      </c>
      <c r="KY143" s="455" t="str">
        <f t="shared" si="275"/>
        <v/>
      </c>
      <c r="KZ143" s="455" t="str">
        <f t="shared" si="275"/>
        <v/>
      </c>
      <c r="LA143" s="455" t="str">
        <f t="shared" si="275"/>
        <v/>
      </c>
      <c r="LB143" s="455" t="str">
        <f t="shared" si="275"/>
        <v/>
      </c>
      <c r="LC143" s="954" t="str">
        <f t="shared" si="275"/>
        <v/>
      </c>
      <c r="LD143" s="768" t="str">
        <f t="shared" si="275"/>
        <v/>
      </c>
      <c r="LE143" s="455" t="str">
        <f t="shared" si="275"/>
        <v/>
      </c>
      <c r="LF143" s="455" t="str">
        <f t="shared" si="275"/>
        <v/>
      </c>
      <c r="LG143" s="455" t="str">
        <f t="shared" si="275"/>
        <v/>
      </c>
      <c r="LH143" s="455" t="str">
        <f t="shared" si="275"/>
        <v/>
      </c>
      <c r="LI143" s="455" t="str">
        <f t="shared" si="275"/>
        <v/>
      </c>
      <c r="LJ143" s="953" t="str">
        <f t="shared" si="275"/>
        <v/>
      </c>
      <c r="LK143" s="768" t="str">
        <f t="shared" si="275"/>
        <v/>
      </c>
      <c r="LL143" s="455" t="str">
        <f t="shared" si="275"/>
        <v/>
      </c>
      <c r="LM143" s="455" t="str">
        <f t="shared" ref="LM143:NN145" si="278">IF($C143="","",LM$114)</f>
        <v/>
      </c>
      <c r="LN143" s="455" t="str">
        <f t="shared" si="278"/>
        <v/>
      </c>
      <c r="LO143" s="455" t="str">
        <f t="shared" si="278"/>
        <v/>
      </c>
      <c r="LP143" s="455" t="str">
        <f t="shared" si="278"/>
        <v/>
      </c>
      <c r="LQ143" s="953" t="str">
        <f t="shared" si="278"/>
        <v/>
      </c>
      <c r="LR143" s="768" t="str">
        <f t="shared" si="278"/>
        <v/>
      </c>
      <c r="LS143" s="455" t="str">
        <f t="shared" si="278"/>
        <v/>
      </c>
      <c r="LT143" s="455" t="str">
        <f t="shared" si="278"/>
        <v/>
      </c>
      <c r="LU143" s="455" t="str">
        <f t="shared" si="278"/>
        <v/>
      </c>
      <c r="LV143" s="455" t="str">
        <f t="shared" si="278"/>
        <v/>
      </c>
      <c r="LW143" s="455" t="str">
        <f t="shared" si="278"/>
        <v/>
      </c>
      <c r="LX143" s="953" t="str">
        <f t="shared" si="278"/>
        <v/>
      </c>
      <c r="LY143" s="768" t="str">
        <f t="shared" si="278"/>
        <v/>
      </c>
      <c r="LZ143" s="455" t="str">
        <f t="shared" si="278"/>
        <v/>
      </c>
      <c r="MA143" s="455" t="str">
        <f t="shared" si="278"/>
        <v/>
      </c>
      <c r="MB143" s="455" t="str">
        <f t="shared" si="278"/>
        <v/>
      </c>
      <c r="MC143" s="455" t="str">
        <f t="shared" si="278"/>
        <v/>
      </c>
      <c r="MD143" s="455" t="str">
        <f t="shared" si="278"/>
        <v/>
      </c>
      <c r="ME143" s="953" t="str">
        <f t="shared" si="278"/>
        <v/>
      </c>
      <c r="MF143" s="768" t="str">
        <f t="shared" si="278"/>
        <v/>
      </c>
      <c r="MG143" s="455" t="str">
        <f t="shared" si="278"/>
        <v/>
      </c>
      <c r="MH143" s="455" t="str">
        <f t="shared" si="278"/>
        <v/>
      </c>
      <c r="MI143" s="455" t="str">
        <f t="shared" si="278"/>
        <v/>
      </c>
      <c r="MJ143" s="455" t="str">
        <f t="shared" si="278"/>
        <v/>
      </c>
      <c r="MK143" s="455" t="str">
        <f t="shared" si="278"/>
        <v/>
      </c>
      <c r="ML143" s="953" t="str">
        <f t="shared" si="278"/>
        <v/>
      </c>
      <c r="MM143" s="768" t="str">
        <f t="shared" si="278"/>
        <v/>
      </c>
      <c r="MN143" s="455" t="str">
        <f t="shared" si="278"/>
        <v/>
      </c>
      <c r="MO143" s="455" t="str">
        <f t="shared" si="278"/>
        <v/>
      </c>
      <c r="MP143" s="455" t="str">
        <f t="shared" si="278"/>
        <v/>
      </c>
      <c r="MQ143" s="455" t="str">
        <f t="shared" si="278"/>
        <v/>
      </c>
      <c r="MR143" s="455" t="str">
        <f t="shared" si="278"/>
        <v/>
      </c>
      <c r="MS143" s="953" t="str">
        <f t="shared" si="278"/>
        <v/>
      </c>
      <c r="MT143" s="768" t="str">
        <f t="shared" si="278"/>
        <v/>
      </c>
      <c r="MU143" s="455" t="str">
        <f t="shared" si="278"/>
        <v/>
      </c>
      <c r="MV143" s="455" t="str">
        <f t="shared" si="278"/>
        <v/>
      </c>
      <c r="MW143" s="455" t="str">
        <f t="shared" si="278"/>
        <v/>
      </c>
      <c r="MX143" s="455" t="str">
        <f t="shared" si="278"/>
        <v/>
      </c>
      <c r="MY143" s="455" t="str">
        <f t="shared" si="278"/>
        <v/>
      </c>
      <c r="MZ143" s="953" t="str">
        <f t="shared" si="278"/>
        <v/>
      </c>
      <c r="NA143" s="768" t="str">
        <f t="shared" si="278"/>
        <v/>
      </c>
      <c r="NB143" s="455" t="str">
        <f t="shared" si="278"/>
        <v/>
      </c>
      <c r="NC143" s="455" t="str">
        <f t="shared" si="278"/>
        <v/>
      </c>
      <c r="ND143" s="455" t="str">
        <f t="shared" si="278"/>
        <v/>
      </c>
      <c r="NE143" s="455" t="str">
        <f t="shared" si="278"/>
        <v/>
      </c>
      <c r="NF143" s="455" t="str">
        <f t="shared" si="278"/>
        <v/>
      </c>
      <c r="NG143" s="954" t="str">
        <f t="shared" si="278"/>
        <v/>
      </c>
      <c r="NH143" s="768" t="str">
        <f t="shared" si="278"/>
        <v/>
      </c>
      <c r="NI143" s="455" t="str">
        <f t="shared" si="278"/>
        <v/>
      </c>
      <c r="NJ143" s="455" t="str">
        <f t="shared" si="278"/>
        <v/>
      </c>
      <c r="NK143" s="455" t="str">
        <f t="shared" si="278"/>
        <v/>
      </c>
      <c r="NL143" s="455" t="str">
        <f t="shared" si="278"/>
        <v/>
      </c>
      <c r="NM143" s="455" t="str">
        <f t="shared" si="278"/>
        <v/>
      </c>
      <c r="NN143" s="953" t="str">
        <f t="shared" si="278"/>
        <v/>
      </c>
      <c r="NO143" s="83"/>
      <c r="NP143" s="83"/>
      <c r="NQ143" s="83"/>
      <c r="NR143" s="83"/>
      <c r="NS143" s="83"/>
      <c r="NT143" s="83"/>
      <c r="NU143" s="83"/>
      <c r="NV143" s="83"/>
      <c r="NW143" s="83"/>
      <c r="NX143" s="83"/>
      <c r="NY143" s="83"/>
      <c r="NZ143" s="83"/>
      <c r="OA143" s="83"/>
      <c r="OB143" s="83"/>
      <c r="OC143" s="83"/>
      <c r="OD143" s="83"/>
      <c r="OE143" s="83"/>
      <c r="OF143" s="83"/>
      <c r="OG143" s="83"/>
      <c r="OH143" s="83"/>
      <c r="OI143" s="83"/>
      <c r="OJ143" s="83"/>
      <c r="OK143" s="83"/>
      <c r="OL143" s="83"/>
      <c r="OM143" s="83"/>
      <c r="ON143" s="83"/>
      <c r="OO143" s="83"/>
      <c r="OP143" s="83"/>
      <c r="OQ143" s="83"/>
      <c r="OR143" s="83"/>
      <c r="OS143" s="83"/>
      <c r="OT143" s="83"/>
      <c r="OU143" s="83"/>
      <c r="OV143" s="83"/>
      <c r="OW143" s="83"/>
      <c r="OX143" s="83"/>
      <c r="OY143" s="83"/>
      <c r="OZ143" s="83"/>
      <c r="PA143" s="83"/>
      <c r="PB143" s="83"/>
      <c r="PC143" s="83"/>
      <c r="PD143" s="83"/>
      <c r="PE143" s="83"/>
      <c r="PF143" s="83"/>
      <c r="PG143" s="83"/>
      <c r="PH143" s="83"/>
      <c r="PI143" s="83"/>
      <c r="PJ143" s="83"/>
      <c r="PK143" s="83"/>
      <c r="PL143" s="83"/>
      <c r="PM143" s="83"/>
      <c r="PN143" s="83"/>
      <c r="PO143" s="83"/>
      <c r="PP143" s="83"/>
      <c r="PQ143" s="83"/>
      <c r="PR143" s="83"/>
      <c r="PS143" s="83"/>
      <c r="PT143" s="83"/>
      <c r="PU143" s="83"/>
      <c r="PV143" s="83"/>
      <c r="PW143" s="83"/>
      <c r="PX143" s="83"/>
      <c r="PY143" s="83"/>
      <c r="PZ143" s="83"/>
      <c r="QA143" s="83"/>
      <c r="QB143" s="83"/>
      <c r="QC143" s="83"/>
      <c r="QD143" s="83"/>
      <c r="QE143" s="83"/>
      <c r="QF143" s="83"/>
      <c r="QG143" s="83"/>
      <c r="QH143" s="83"/>
      <c r="QI143" s="83"/>
      <c r="QJ143" s="83"/>
      <c r="QK143" s="83"/>
      <c r="QL143" s="83"/>
      <c r="QM143" s="83"/>
      <c r="QN143" s="83"/>
      <c r="QO143" s="83"/>
      <c r="QP143" s="83"/>
      <c r="QQ143" s="83"/>
      <c r="QR143" s="83"/>
      <c r="QS143" s="83"/>
      <c r="QT143" s="83"/>
      <c r="QU143" s="83"/>
      <c r="QV143" s="83"/>
      <c r="QW143" s="83"/>
      <c r="QX143" s="83"/>
      <c r="QY143" s="83"/>
      <c r="QZ143" s="83"/>
      <c r="RA143" s="83"/>
      <c r="RB143" s="83"/>
      <c r="RC143" s="83"/>
      <c r="RD143" s="83"/>
      <c r="RE143" s="83"/>
      <c r="RF143" s="83"/>
      <c r="RG143" s="83"/>
      <c r="RH143" s="83"/>
      <c r="RI143" s="83"/>
      <c r="RJ143" s="83"/>
      <c r="RK143" s="83"/>
      <c r="RL143" s="83"/>
      <c r="RM143" s="83"/>
      <c r="RN143" s="83"/>
      <c r="RO143" s="83"/>
      <c r="RP143" s="83"/>
      <c r="RQ143" s="83"/>
      <c r="RR143" s="83"/>
      <c r="RS143" s="83"/>
      <c r="RT143" s="83"/>
      <c r="RU143" s="83"/>
      <c r="RV143" s="83"/>
      <c r="RW143" s="83"/>
      <c r="RX143" s="83"/>
      <c r="RY143" s="83"/>
      <c r="RZ143" s="83"/>
      <c r="SA143" s="83"/>
      <c r="SB143" s="83"/>
      <c r="SC143" s="83"/>
      <c r="SD143" s="83"/>
      <c r="SE143" s="83"/>
      <c r="SF143" s="83"/>
      <c r="SG143" s="83"/>
      <c r="SH143" s="83"/>
      <c r="SI143" s="83"/>
      <c r="SJ143" s="83"/>
      <c r="SK143" s="83"/>
      <c r="SL143" s="83"/>
      <c r="SM143" s="83"/>
      <c r="SN143" s="83"/>
      <c r="SO143" s="83"/>
      <c r="SP143" s="83"/>
      <c r="SQ143" s="83"/>
      <c r="SR143" s="83"/>
      <c r="SS143" s="83"/>
      <c r="ST143" s="83"/>
      <c r="SU143" s="83"/>
      <c r="SV143" s="83"/>
      <c r="SW143" s="83"/>
      <c r="SX143" s="83"/>
      <c r="SY143" s="83"/>
      <c r="SZ143" s="83"/>
      <c r="TA143" s="83"/>
      <c r="TB143" s="83"/>
      <c r="TC143" s="83"/>
      <c r="TD143" s="83"/>
      <c r="TE143" s="83"/>
      <c r="TF143" s="83"/>
      <c r="TG143" s="83"/>
      <c r="TH143" s="83"/>
      <c r="TI143" s="83"/>
      <c r="TJ143" s="83"/>
      <c r="TK143" s="83"/>
      <c r="TL143" s="83"/>
      <c r="TM143" s="83"/>
      <c r="TN143" s="83"/>
      <c r="TO143" s="83"/>
      <c r="TP143" s="83"/>
      <c r="TQ143" s="83"/>
      <c r="TR143" s="83"/>
      <c r="TS143" s="83"/>
      <c r="TT143" s="83"/>
      <c r="TU143" s="83"/>
      <c r="TV143" s="83"/>
      <c r="TW143" s="83"/>
      <c r="TX143" s="83"/>
      <c r="TY143" s="83"/>
      <c r="TZ143" s="83"/>
      <c r="UA143" s="83"/>
      <c r="UB143" s="83"/>
      <c r="UC143" s="83"/>
      <c r="UD143" s="83"/>
      <c r="UE143" s="83"/>
      <c r="UF143" s="83"/>
      <c r="UG143" s="83"/>
      <c r="UH143" s="83"/>
      <c r="UI143" s="83"/>
      <c r="UJ143" s="83"/>
      <c r="UK143" s="83"/>
      <c r="UL143" s="83"/>
      <c r="UM143" s="83"/>
      <c r="UN143" s="83"/>
      <c r="UO143" s="83"/>
      <c r="UP143" s="83"/>
      <c r="UQ143" s="83"/>
    </row>
    <row r="144" spans="1:564" s="1" customFormat="1" ht="12" hidden="1" thickBot="1" x14ac:dyDescent="0.25">
      <c r="A144" s="938">
        <f>alapadatok!A125</f>
        <v>29</v>
      </c>
      <c r="B144" s="678" t="str">
        <f>IF(alapadatok!C125="","",alapadatok!C125)</f>
        <v/>
      </c>
      <c r="C144" s="584" t="str">
        <f>IF(alapadatok!B125="","",alapadatok!B125)</f>
        <v/>
      </c>
      <c r="D144" s="584" t="str">
        <f>IF(alapadatok!D125="","",alapadatok!D125)</f>
        <v/>
      </c>
      <c r="E144" s="948" t="str">
        <f>IF(alapadatok!K125="","",alapadatok!K125)</f>
        <v/>
      </c>
      <c r="F144" s="952" t="str">
        <f t="shared" ref="F144:BQ145" si="279">IF($C144="","",F$114)</f>
        <v/>
      </c>
      <c r="G144" s="953" t="str">
        <f t="shared" si="279"/>
        <v/>
      </c>
      <c r="H144" s="768" t="str">
        <f t="shared" si="279"/>
        <v/>
      </c>
      <c r="I144" s="455" t="str">
        <f t="shared" si="279"/>
        <v/>
      </c>
      <c r="J144" s="455" t="str">
        <f t="shared" si="279"/>
        <v/>
      </c>
      <c r="K144" s="455" t="str">
        <f t="shared" si="279"/>
        <v/>
      </c>
      <c r="L144" s="455" t="str">
        <f t="shared" si="279"/>
        <v/>
      </c>
      <c r="M144" s="455" t="str">
        <f t="shared" si="279"/>
        <v/>
      </c>
      <c r="N144" s="953" t="str">
        <f t="shared" si="279"/>
        <v/>
      </c>
      <c r="O144" s="768" t="str">
        <f t="shared" si="279"/>
        <v/>
      </c>
      <c r="P144" s="455" t="str">
        <f t="shared" si="279"/>
        <v/>
      </c>
      <c r="Q144" s="455" t="str">
        <f t="shared" si="279"/>
        <v/>
      </c>
      <c r="R144" s="455" t="str">
        <f t="shared" si="279"/>
        <v/>
      </c>
      <c r="S144" s="455" t="str">
        <f t="shared" si="279"/>
        <v/>
      </c>
      <c r="T144" s="455" t="str">
        <f t="shared" si="279"/>
        <v/>
      </c>
      <c r="U144" s="953" t="str">
        <f t="shared" si="279"/>
        <v/>
      </c>
      <c r="V144" s="768" t="str">
        <f t="shared" si="279"/>
        <v/>
      </c>
      <c r="W144" s="455" t="str">
        <f t="shared" si="279"/>
        <v/>
      </c>
      <c r="X144" s="455" t="str">
        <f t="shared" si="279"/>
        <v/>
      </c>
      <c r="Y144" s="455" t="str">
        <f t="shared" si="279"/>
        <v/>
      </c>
      <c r="Z144" s="455" t="str">
        <f t="shared" si="279"/>
        <v/>
      </c>
      <c r="AA144" s="455" t="str">
        <f t="shared" si="279"/>
        <v/>
      </c>
      <c r="AB144" s="953" t="str">
        <f t="shared" si="279"/>
        <v/>
      </c>
      <c r="AC144" s="768" t="str">
        <f t="shared" si="279"/>
        <v/>
      </c>
      <c r="AD144" s="455" t="str">
        <f t="shared" si="279"/>
        <v/>
      </c>
      <c r="AE144" s="455" t="str">
        <f t="shared" si="279"/>
        <v/>
      </c>
      <c r="AF144" s="455" t="str">
        <f t="shared" si="279"/>
        <v/>
      </c>
      <c r="AG144" s="455" t="str">
        <f t="shared" si="279"/>
        <v/>
      </c>
      <c r="AH144" s="455" t="str">
        <f t="shared" si="279"/>
        <v/>
      </c>
      <c r="AI144" s="953" t="str">
        <f t="shared" si="279"/>
        <v/>
      </c>
      <c r="AJ144" s="768" t="str">
        <f t="shared" si="279"/>
        <v/>
      </c>
      <c r="AK144" s="455" t="str">
        <f t="shared" si="279"/>
        <v/>
      </c>
      <c r="AL144" s="455" t="str">
        <f t="shared" si="279"/>
        <v/>
      </c>
      <c r="AM144" s="455" t="str">
        <f t="shared" si="279"/>
        <v/>
      </c>
      <c r="AN144" s="455" t="str">
        <f t="shared" si="279"/>
        <v/>
      </c>
      <c r="AO144" s="455" t="str">
        <f t="shared" si="279"/>
        <v/>
      </c>
      <c r="AP144" s="953" t="str">
        <f t="shared" si="279"/>
        <v/>
      </c>
      <c r="AQ144" s="768" t="str">
        <f t="shared" si="279"/>
        <v/>
      </c>
      <c r="AR144" s="455" t="str">
        <f t="shared" si="279"/>
        <v/>
      </c>
      <c r="AS144" s="455" t="str">
        <f t="shared" si="279"/>
        <v/>
      </c>
      <c r="AT144" s="455" t="str">
        <f t="shared" si="279"/>
        <v/>
      </c>
      <c r="AU144" s="455" t="str">
        <f t="shared" si="279"/>
        <v/>
      </c>
      <c r="AV144" s="455" t="str">
        <f t="shared" si="279"/>
        <v/>
      </c>
      <c r="AW144" s="953" t="str">
        <f t="shared" si="279"/>
        <v/>
      </c>
      <c r="AX144" s="768" t="str">
        <f t="shared" si="279"/>
        <v/>
      </c>
      <c r="AY144" s="455" t="str">
        <f t="shared" si="279"/>
        <v/>
      </c>
      <c r="AZ144" s="455" t="str">
        <f t="shared" si="279"/>
        <v/>
      </c>
      <c r="BA144" s="455" t="str">
        <f t="shared" si="279"/>
        <v/>
      </c>
      <c r="BB144" s="455" t="str">
        <f t="shared" si="279"/>
        <v/>
      </c>
      <c r="BC144" s="455" t="str">
        <f t="shared" si="279"/>
        <v/>
      </c>
      <c r="BD144" s="953" t="str">
        <f t="shared" si="279"/>
        <v/>
      </c>
      <c r="BE144" s="768" t="str">
        <f t="shared" si="279"/>
        <v/>
      </c>
      <c r="BF144" s="455" t="str">
        <f t="shared" si="279"/>
        <v/>
      </c>
      <c r="BG144" s="455" t="str">
        <f t="shared" si="279"/>
        <v/>
      </c>
      <c r="BH144" s="455" t="str">
        <f t="shared" si="279"/>
        <v/>
      </c>
      <c r="BI144" s="455" t="str">
        <f t="shared" si="279"/>
        <v/>
      </c>
      <c r="BJ144" s="455" t="str">
        <f t="shared" si="279"/>
        <v/>
      </c>
      <c r="BK144" s="953" t="str">
        <f t="shared" si="279"/>
        <v/>
      </c>
      <c r="BL144" s="768" t="str">
        <f t="shared" si="279"/>
        <v/>
      </c>
      <c r="BM144" s="455" t="str">
        <f t="shared" si="279"/>
        <v/>
      </c>
      <c r="BN144" s="455" t="str">
        <f t="shared" si="279"/>
        <v/>
      </c>
      <c r="BO144" s="455" t="str">
        <f t="shared" si="279"/>
        <v/>
      </c>
      <c r="BP144" s="455" t="str">
        <f t="shared" si="279"/>
        <v/>
      </c>
      <c r="BQ144" s="455" t="str">
        <f t="shared" si="279"/>
        <v/>
      </c>
      <c r="BR144" s="953" t="str">
        <f t="shared" si="276"/>
        <v/>
      </c>
      <c r="BS144" s="768" t="str">
        <f t="shared" si="276"/>
        <v/>
      </c>
      <c r="BT144" s="455" t="str">
        <f t="shared" si="276"/>
        <v/>
      </c>
      <c r="BU144" s="455" t="str">
        <f t="shared" si="276"/>
        <v/>
      </c>
      <c r="BV144" s="455" t="str">
        <f t="shared" si="276"/>
        <v/>
      </c>
      <c r="BW144" s="455" t="str">
        <f t="shared" si="276"/>
        <v/>
      </c>
      <c r="BX144" s="455" t="str">
        <f t="shared" si="276"/>
        <v/>
      </c>
      <c r="BY144" s="953" t="str">
        <f t="shared" si="276"/>
        <v/>
      </c>
      <c r="BZ144" s="768" t="str">
        <f t="shared" si="276"/>
        <v/>
      </c>
      <c r="CA144" s="455" t="str">
        <f t="shared" si="276"/>
        <v/>
      </c>
      <c r="CB144" s="455" t="str">
        <f t="shared" si="276"/>
        <v/>
      </c>
      <c r="CC144" s="455" t="str">
        <f t="shared" si="276"/>
        <v/>
      </c>
      <c r="CD144" s="455" t="str">
        <f t="shared" si="276"/>
        <v/>
      </c>
      <c r="CE144" s="455" t="str">
        <f t="shared" si="276"/>
        <v/>
      </c>
      <c r="CF144" s="953" t="str">
        <f t="shared" si="276"/>
        <v/>
      </c>
      <c r="CG144" s="768" t="str">
        <f t="shared" si="276"/>
        <v/>
      </c>
      <c r="CH144" s="455" t="str">
        <f t="shared" si="276"/>
        <v/>
      </c>
      <c r="CI144" s="455" t="str">
        <f t="shared" si="276"/>
        <v/>
      </c>
      <c r="CJ144" s="455" t="str">
        <f t="shared" si="276"/>
        <v/>
      </c>
      <c r="CK144" s="455" t="str">
        <f t="shared" si="276"/>
        <v/>
      </c>
      <c r="CL144" s="455" t="str">
        <f t="shared" si="276"/>
        <v/>
      </c>
      <c r="CM144" s="953" t="str">
        <f t="shared" si="276"/>
        <v/>
      </c>
      <c r="CN144" s="768" t="str">
        <f t="shared" si="276"/>
        <v/>
      </c>
      <c r="CO144" s="455" t="str">
        <f t="shared" si="276"/>
        <v/>
      </c>
      <c r="CP144" s="455" t="str">
        <f t="shared" si="276"/>
        <v/>
      </c>
      <c r="CQ144" s="455" t="str">
        <f t="shared" si="276"/>
        <v/>
      </c>
      <c r="CR144" s="455" t="str">
        <f t="shared" si="276"/>
        <v/>
      </c>
      <c r="CS144" s="455" t="str">
        <f t="shared" si="276"/>
        <v/>
      </c>
      <c r="CT144" s="953" t="str">
        <f t="shared" si="276"/>
        <v/>
      </c>
      <c r="CU144" s="952" t="str">
        <f t="shared" si="276"/>
        <v/>
      </c>
      <c r="CV144" s="455" t="str">
        <f t="shared" si="276"/>
        <v/>
      </c>
      <c r="CW144" s="455" t="str">
        <f t="shared" si="276"/>
        <v/>
      </c>
      <c r="CX144" s="455" t="str">
        <f t="shared" si="276"/>
        <v/>
      </c>
      <c r="CY144" s="455" t="str">
        <f t="shared" si="276"/>
        <v/>
      </c>
      <c r="CZ144" s="455" t="str">
        <f t="shared" si="276"/>
        <v/>
      </c>
      <c r="DA144" s="953" t="str">
        <f t="shared" si="276"/>
        <v/>
      </c>
      <c r="DB144" s="768" t="str">
        <f t="shared" si="276"/>
        <v/>
      </c>
      <c r="DC144" s="455" t="str">
        <f t="shared" si="276"/>
        <v/>
      </c>
      <c r="DD144" s="455" t="str">
        <f t="shared" si="276"/>
        <v/>
      </c>
      <c r="DE144" s="455" t="str">
        <f t="shared" si="276"/>
        <v/>
      </c>
      <c r="DF144" s="455" t="str">
        <f t="shared" si="276"/>
        <v/>
      </c>
      <c r="DG144" s="455" t="str">
        <f t="shared" si="276"/>
        <v/>
      </c>
      <c r="DH144" s="953" t="str">
        <f t="shared" si="276"/>
        <v/>
      </c>
      <c r="DI144" s="768" t="str">
        <f t="shared" si="276"/>
        <v/>
      </c>
      <c r="DJ144" s="455" t="str">
        <f t="shared" si="276"/>
        <v/>
      </c>
      <c r="DK144" s="455" t="str">
        <f t="shared" si="276"/>
        <v/>
      </c>
      <c r="DL144" s="455" t="str">
        <f t="shared" si="276"/>
        <v/>
      </c>
      <c r="DM144" s="455" t="str">
        <f t="shared" si="276"/>
        <v/>
      </c>
      <c r="DN144" s="455" t="str">
        <f t="shared" si="276"/>
        <v/>
      </c>
      <c r="DO144" s="953" t="str">
        <f t="shared" si="276"/>
        <v/>
      </c>
      <c r="DP144" s="768" t="str">
        <f t="shared" si="276"/>
        <v/>
      </c>
      <c r="DQ144" s="455" t="str">
        <f t="shared" si="276"/>
        <v/>
      </c>
      <c r="DR144" s="455" t="str">
        <f t="shared" si="276"/>
        <v/>
      </c>
      <c r="DS144" s="455" t="str">
        <f t="shared" si="276"/>
        <v/>
      </c>
      <c r="DT144" s="455" t="str">
        <f t="shared" si="276"/>
        <v/>
      </c>
      <c r="DU144" s="455" t="str">
        <f t="shared" si="276"/>
        <v/>
      </c>
      <c r="DV144" s="953" t="str">
        <f t="shared" si="276"/>
        <v/>
      </c>
      <c r="DW144" s="768" t="str">
        <f t="shared" si="276"/>
        <v/>
      </c>
      <c r="DX144" s="455" t="str">
        <f t="shared" si="276"/>
        <v/>
      </c>
      <c r="DY144" s="455" t="str">
        <f t="shared" si="276"/>
        <v/>
      </c>
      <c r="DZ144" s="455" t="str">
        <f t="shared" si="276"/>
        <v/>
      </c>
      <c r="EA144" s="455" t="str">
        <f t="shared" si="276"/>
        <v/>
      </c>
      <c r="EB144" s="455" t="str">
        <f t="shared" si="276"/>
        <v/>
      </c>
      <c r="EC144" s="954" t="str">
        <f t="shared" si="235"/>
        <v/>
      </c>
      <c r="ED144" s="768" t="str">
        <f t="shared" ref="ED144:GO145" si="280">IF($C144="","",ED$114)</f>
        <v/>
      </c>
      <c r="EE144" s="455" t="str">
        <f t="shared" si="280"/>
        <v/>
      </c>
      <c r="EF144" s="455" t="str">
        <f t="shared" si="280"/>
        <v/>
      </c>
      <c r="EG144" s="455" t="str">
        <f t="shared" si="280"/>
        <v/>
      </c>
      <c r="EH144" s="455" t="str">
        <f t="shared" si="280"/>
        <v/>
      </c>
      <c r="EI144" s="455" t="str">
        <f t="shared" si="280"/>
        <v/>
      </c>
      <c r="EJ144" s="953" t="str">
        <f t="shared" si="280"/>
        <v/>
      </c>
      <c r="EK144" s="768" t="str">
        <f t="shared" si="280"/>
        <v/>
      </c>
      <c r="EL144" s="455" t="str">
        <f t="shared" si="280"/>
        <v/>
      </c>
      <c r="EM144" s="455" t="str">
        <f t="shared" si="280"/>
        <v/>
      </c>
      <c r="EN144" s="455" t="str">
        <f t="shared" si="280"/>
        <v/>
      </c>
      <c r="EO144" s="455" t="str">
        <f t="shared" si="280"/>
        <v/>
      </c>
      <c r="EP144" s="455" t="str">
        <f t="shared" si="280"/>
        <v/>
      </c>
      <c r="EQ144" s="953" t="str">
        <f t="shared" si="280"/>
        <v/>
      </c>
      <c r="ER144" s="768" t="str">
        <f t="shared" si="280"/>
        <v/>
      </c>
      <c r="ES144" s="455" t="str">
        <f t="shared" si="280"/>
        <v/>
      </c>
      <c r="ET144" s="455" t="str">
        <f t="shared" si="280"/>
        <v/>
      </c>
      <c r="EU144" s="455" t="str">
        <f t="shared" si="280"/>
        <v/>
      </c>
      <c r="EV144" s="455" t="str">
        <f t="shared" si="280"/>
        <v/>
      </c>
      <c r="EW144" s="455" t="str">
        <f t="shared" si="280"/>
        <v/>
      </c>
      <c r="EX144" s="953" t="str">
        <f t="shared" si="280"/>
        <v/>
      </c>
      <c r="EY144" s="768" t="str">
        <f t="shared" si="280"/>
        <v/>
      </c>
      <c r="EZ144" s="455" t="str">
        <f t="shared" si="280"/>
        <v/>
      </c>
      <c r="FA144" s="455" t="str">
        <f t="shared" si="280"/>
        <v/>
      </c>
      <c r="FB144" s="455" t="str">
        <f t="shared" si="280"/>
        <v/>
      </c>
      <c r="FC144" s="455" t="str">
        <f t="shared" si="280"/>
        <v/>
      </c>
      <c r="FD144" s="455" t="str">
        <f t="shared" si="280"/>
        <v/>
      </c>
      <c r="FE144" s="953" t="str">
        <f t="shared" si="280"/>
        <v/>
      </c>
      <c r="FF144" s="768" t="str">
        <f t="shared" si="280"/>
        <v/>
      </c>
      <c r="FG144" s="455" t="str">
        <f t="shared" si="280"/>
        <v/>
      </c>
      <c r="FH144" s="455" t="str">
        <f t="shared" si="280"/>
        <v/>
      </c>
      <c r="FI144" s="455" t="str">
        <f t="shared" si="280"/>
        <v/>
      </c>
      <c r="FJ144" s="455" t="str">
        <f t="shared" si="280"/>
        <v/>
      </c>
      <c r="FK144" s="455" t="str">
        <f t="shared" si="280"/>
        <v/>
      </c>
      <c r="FL144" s="953" t="str">
        <f t="shared" si="280"/>
        <v/>
      </c>
      <c r="FM144" s="768" t="str">
        <f t="shared" si="280"/>
        <v/>
      </c>
      <c r="FN144" s="455" t="str">
        <f t="shared" si="280"/>
        <v/>
      </c>
      <c r="FO144" s="455" t="str">
        <f t="shared" si="280"/>
        <v/>
      </c>
      <c r="FP144" s="455" t="str">
        <f t="shared" si="280"/>
        <v/>
      </c>
      <c r="FQ144" s="455" t="str">
        <f t="shared" si="280"/>
        <v/>
      </c>
      <c r="FR144" s="455" t="str">
        <f t="shared" si="280"/>
        <v/>
      </c>
      <c r="FS144" s="953" t="str">
        <f t="shared" si="280"/>
        <v/>
      </c>
      <c r="FT144" s="768" t="str">
        <f t="shared" si="280"/>
        <v/>
      </c>
      <c r="FU144" s="455" t="str">
        <f t="shared" si="280"/>
        <v/>
      </c>
      <c r="FV144" s="455" t="str">
        <f t="shared" si="280"/>
        <v/>
      </c>
      <c r="FW144" s="455" t="str">
        <f t="shared" si="280"/>
        <v/>
      </c>
      <c r="FX144" s="455" t="str">
        <f t="shared" si="280"/>
        <v/>
      </c>
      <c r="FY144" s="455" t="str">
        <f t="shared" si="280"/>
        <v/>
      </c>
      <c r="FZ144" s="953" t="str">
        <f t="shared" si="280"/>
        <v/>
      </c>
      <c r="GA144" s="768" t="str">
        <f t="shared" si="280"/>
        <v/>
      </c>
      <c r="GB144" s="455" t="str">
        <f t="shared" si="280"/>
        <v/>
      </c>
      <c r="GC144" s="455" t="str">
        <f t="shared" si="280"/>
        <v/>
      </c>
      <c r="GD144" s="455" t="str">
        <f t="shared" si="280"/>
        <v/>
      </c>
      <c r="GE144" s="455" t="str">
        <f t="shared" si="280"/>
        <v/>
      </c>
      <c r="GF144" s="953" t="str">
        <f t="shared" si="280"/>
        <v/>
      </c>
      <c r="GG144" s="768" t="str">
        <f t="shared" si="280"/>
        <v/>
      </c>
      <c r="GH144" s="455" t="str">
        <f t="shared" si="280"/>
        <v/>
      </c>
      <c r="GI144" s="455" t="str">
        <f t="shared" si="280"/>
        <v/>
      </c>
      <c r="GJ144" s="455" t="str">
        <f t="shared" si="280"/>
        <v/>
      </c>
      <c r="GK144" s="455" t="str">
        <f t="shared" si="280"/>
        <v/>
      </c>
      <c r="GL144" s="455" t="str">
        <f t="shared" si="280"/>
        <v/>
      </c>
      <c r="GM144" s="455" t="str">
        <f t="shared" si="280"/>
        <v/>
      </c>
      <c r="GN144" s="954" t="str">
        <f t="shared" si="280"/>
        <v/>
      </c>
      <c r="GO144" s="768" t="str">
        <f t="shared" si="280"/>
        <v/>
      </c>
      <c r="GP144" s="455" t="str">
        <f t="shared" si="277"/>
        <v/>
      </c>
      <c r="GQ144" s="455" t="str">
        <f t="shared" si="277"/>
        <v/>
      </c>
      <c r="GR144" s="455" t="str">
        <f t="shared" si="277"/>
        <v/>
      </c>
      <c r="GS144" s="455" t="str">
        <f t="shared" si="277"/>
        <v/>
      </c>
      <c r="GT144" s="455" t="str">
        <f t="shared" si="277"/>
        <v/>
      </c>
      <c r="GU144" s="953" t="str">
        <f t="shared" si="277"/>
        <v/>
      </c>
      <c r="GV144" s="768" t="str">
        <f t="shared" si="277"/>
        <v/>
      </c>
      <c r="GW144" s="455" t="str">
        <f t="shared" si="277"/>
        <v/>
      </c>
      <c r="GX144" s="455" t="str">
        <f t="shared" si="277"/>
        <v/>
      </c>
      <c r="GY144" s="455" t="str">
        <f t="shared" si="277"/>
        <v/>
      </c>
      <c r="GZ144" s="455" t="str">
        <f t="shared" si="277"/>
        <v/>
      </c>
      <c r="HA144" s="455" t="str">
        <f t="shared" si="277"/>
        <v/>
      </c>
      <c r="HB144" s="953" t="str">
        <f t="shared" si="277"/>
        <v/>
      </c>
      <c r="HC144" s="768" t="str">
        <f t="shared" si="277"/>
        <v/>
      </c>
      <c r="HD144" s="455" t="str">
        <f t="shared" si="277"/>
        <v/>
      </c>
      <c r="HE144" s="455" t="str">
        <f t="shared" si="277"/>
        <v/>
      </c>
      <c r="HF144" s="455" t="str">
        <f t="shared" si="277"/>
        <v/>
      </c>
      <c r="HG144" s="455" t="str">
        <f t="shared" si="277"/>
        <v/>
      </c>
      <c r="HH144" s="455" t="str">
        <f t="shared" si="277"/>
        <v/>
      </c>
      <c r="HI144" s="953" t="str">
        <f t="shared" si="277"/>
        <v/>
      </c>
      <c r="HJ144" s="768" t="str">
        <f t="shared" si="277"/>
        <v/>
      </c>
      <c r="HK144" s="455" t="str">
        <f t="shared" si="277"/>
        <v/>
      </c>
      <c r="HL144" s="455" t="str">
        <f t="shared" si="277"/>
        <v/>
      </c>
      <c r="HM144" s="455" t="str">
        <f t="shared" si="277"/>
        <v/>
      </c>
      <c r="HN144" s="455" t="str">
        <f t="shared" si="277"/>
        <v/>
      </c>
      <c r="HO144" s="455" t="str">
        <f t="shared" si="277"/>
        <v/>
      </c>
      <c r="HP144" s="953" t="str">
        <f t="shared" si="277"/>
        <v/>
      </c>
      <c r="HQ144" s="768" t="str">
        <f t="shared" si="277"/>
        <v/>
      </c>
      <c r="HR144" s="455" t="str">
        <f t="shared" si="277"/>
        <v/>
      </c>
      <c r="HS144" s="455" t="str">
        <f t="shared" si="277"/>
        <v/>
      </c>
      <c r="HT144" s="455" t="str">
        <f t="shared" si="277"/>
        <v/>
      </c>
      <c r="HU144" s="455" t="str">
        <f t="shared" si="277"/>
        <v/>
      </c>
      <c r="HV144" s="455" t="str">
        <f t="shared" si="277"/>
        <v/>
      </c>
      <c r="HW144" s="953" t="str">
        <f t="shared" si="277"/>
        <v/>
      </c>
      <c r="HX144" s="768" t="str">
        <f t="shared" si="277"/>
        <v/>
      </c>
      <c r="HY144" s="455" t="str">
        <f t="shared" si="277"/>
        <v/>
      </c>
      <c r="HZ144" s="455" t="str">
        <f t="shared" si="277"/>
        <v/>
      </c>
      <c r="IA144" s="455" t="str">
        <f t="shared" si="277"/>
        <v/>
      </c>
      <c r="IB144" s="455" t="str">
        <f t="shared" si="277"/>
        <v/>
      </c>
      <c r="IC144" s="455" t="str">
        <f t="shared" si="277"/>
        <v/>
      </c>
      <c r="ID144" s="953" t="str">
        <f t="shared" si="277"/>
        <v/>
      </c>
      <c r="IE144" s="768" t="str">
        <f t="shared" si="277"/>
        <v/>
      </c>
      <c r="IF144" s="455" t="str">
        <f t="shared" si="277"/>
        <v/>
      </c>
      <c r="IG144" s="455" t="str">
        <f t="shared" si="277"/>
        <v/>
      </c>
      <c r="IH144" s="455" t="str">
        <f t="shared" si="277"/>
        <v/>
      </c>
      <c r="II144" s="455" t="str">
        <f t="shared" si="277"/>
        <v/>
      </c>
      <c r="IJ144" s="455" t="str">
        <f t="shared" si="277"/>
        <v/>
      </c>
      <c r="IK144" s="953" t="str">
        <f t="shared" si="277"/>
        <v/>
      </c>
      <c r="IL144" s="768" t="str">
        <f t="shared" si="277"/>
        <v/>
      </c>
      <c r="IM144" s="455" t="str">
        <f t="shared" si="277"/>
        <v/>
      </c>
      <c r="IN144" s="455" t="str">
        <f t="shared" si="277"/>
        <v/>
      </c>
      <c r="IO144" s="455" t="str">
        <f t="shared" si="277"/>
        <v/>
      </c>
      <c r="IP144" s="455" t="str">
        <f t="shared" si="277"/>
        <v/>
      </c>
      <c r="IQ144" s="455" t="str">
        <f t="shared" si="277"/>
        <v/>
      </c>
      <c r="IR144" s="953" t="str">
        <f t="shared" si="277"/>
        <v/>
      </c>
      <c r="IS144" s="768" t="str">
        <f t="shared" si="277"/>
        <v/>
      </c>
      <c r="IT144" s="455" t="str">
        <f t="shared" si="277"/>
        <v/>
      </c>
      <c r="IU144" s="455" t="str">
        <f t="shared" si="277"/>
        <v/>
      </c>
      <c r="IV144" s="455" t="str">
        <f t="shared" si="277"/>
        <v/>
      </c>
      <c r="IW144" s="455" t="str">
        <f t="shared" si="277"/>
        <v/>
      </c>
      <c r="IX144" s="455" t="str">
        <f t="shared" si="277"/>
        <v/>
      </c>
      <c r="IY144" s="954" t="str">
        <f t="shared" si="277"/>
        <v/>
      </c>
      <c r="IZ144" s="768" t="str">
        <f t="shared" si="277"/>
        <v/>
      </c>
      <c r="JA144" s="455" t="str">
        <f t="shared" si="237"/>
        <v/>
      </c>
      <c r="JB144" s="455" t="str">
        <f t="shared" ref="JB144:LM145" si="281">IF($C144="","",JB$114)</f>
        <v/>
      </c>
      <c r="JC144" s="455" t="str">
        <f t="shared" si="281"/>
        <v/>
      </c>
      <c r="JD144" s="455" t="str">
        <f t="shared" si="281"/>
        <v/>
      </c>
      <c r="JE144" s="455" t="str">
        <f t="shared" si="281"/>
        <v/>
      </c>
      <c r="JF144" s="953" t="str">
        <f t="shared" si="281"/>
        <v/>
      </c>
      <c r="JG144" s="768" t="str">
        <f t="shared" si="281"/>
        <v/>
      </c>
      <c r="JH144" s="455" t="str">
        <f t="shared" si="281"/>
        <v/>
      </c>
      <c r="JI144" s="455" t="str">
        <f t="shared" si="281"/>
        <v/>
      </c>
      <c r="JJ144" s="455" t="str">
        <f t="shared" si="281"/>
        <v/>
      </c>
      <c r="JK144" s="455" t="str">
        <f t="shared" si="281"/>
        <v/>
      </c>
      <c r="JL144" s="455" t="str">
        <f t="shared" si="281"/>
        <v/>
      </c>
      <c r="JM144" s="953" t="str">
        <f t="shared" si="281"/>
        <v/>
      </c>
      <c r="JN144" s="768" t="str">
        <f t="shared" si="281"/>
        <v/>
      </c>
      <c r="JO144" s="455" t="str">
        <f t="shared" si="281"/>
        <v/>
      </c>
      <c r="JP144" s="455" t="str">
        <f t="shared" si="281"/>
        <v/>
      </c>
      <c r="JQ144" s="455" t="str">
        <f t="shared" si="281"/>
        <v/>
      </c>
      <c r="JR144" s="455" t="str">
        <f t="shared" si="281"/>
        <v/>
      </c>
      <c r="JS144" s="455" t="str">
        <f t="shared" si="281"/>
        <v/>
      </c>
      <c r="JT144" s="953" t="str">
        <f t="shared" si="281"/>
        <v/>
      </c>
      <c r="JU144" s="768" t="str">
        <f t="shared" si="281"/>
        <v/>
      </c>
      <c r="JV144" s="455" t="str">
        <f t="shared" si="281"/>
        <v/>
      </c>
      <c r="JW144" s="455" t="str">
        <f t="shared" si="281"/>
        <v/>
      </c>
      <c r="JX144" s="455" t="str">
        <f t="shared" si="281"/>
        <v/>
      </c>
      <c r="JY144" s="455" t="str">
        <f t="shared" si="281"/>
        <v/>
      </c>
      <c r="JZ144" s="455" t="str">
        <f t="shared" si="281"/>
        <v/>
      </c>
      <c r="KA144" s="953" t="str">
        <f t="shared" si="281"/>
        <v/>
      </c>
      <c r="KB144" s="768" t="str">
        <f t="shared" si="281"/>
        <v/>
      </c>
      <c r="KC144" s="455" t="str">
        <f t="shared" si="281"/>
        <v/>
      </c>
      <c r="KD144" s="455" t="str">
        <f t="shared" si="281"/>
        <v/>
      </c>
      <c r="KE144" s="455" t="str">
        <f t="shared" si="281"/>
        <v/>
      </c>
      <c r="KF144" s="455" t="str">
        <f t="shared" si="281"/>
        <v/>
      </c>
      <c r="KG144" s="455" t="str">
        <f t="shared" si="281"/>
        <v/>
      </c>
      <c r="KH144" s="953" t="str">
        <f t="shared" si="281"/>
        <v/>
      </c>
      <c r="KI144" s="768" t="str">
        <f t="shared" si="281"/>
        <v/>
      </c>
      <c r="KJ144" s="455" t="str">
        <f t="shared" si="281"/>
        <v/>
      </c>
      <c r="KK144" s="455" t="str">
        <f t="shared" si="281"/>
        <v/>
      </c>
      <c r="KL144" s="455" t="str">
        <f t="shared" si="281"/>
        <v/>
      </c>
      <c r="KM144" s="455" t="str">
        <f t="shared" si="281"/>
        <v/>
      </c>
      <c r="KN144" s="455" t="str">
        <f t="shared" si="281"/>
        <v/>
      </c>
      <c r="KO144" s="953" t="str">
        <f t="shared" si="281"/>
        <v/>
      </c>
      <c r="KP144" s="768" t="str">
        <f t="shared" si="281"/>
        <v/>
      </c>
      <c r="KQ144" s="455" t="str">
        <f t="shared" si="281"/>
        <v/>
      </c>
      <c r="KR144" s="455" t="str">
        <f t="shared" si="281"/>
        <v/>
      </c>
      <c r="KS144" s="455" t="str">
        <f t="shared" si="281"/>
        <v/>
      </c>
      <c r="KT144" s="455" t="str">
        <f t="shared" si="281"/>
        <v/>
      </c>
      <c r="KU144" s="455" t="str">
        <f t="shared" si="281"/>
        <v/>
      </c>
      <c r="KV144" s="953" t="str">
        <f t="shared" si="281"/>
        <v/>
      </c>
      <c r="KW144" s="768" t="str">
        <f t="shared" si="281"/>
        <v/>
      </c>
      <c r="KX144" s="455" t="str">
        <f t="shared" si="281"/>
        <v/>
      </c>
      <c r="KY144" s="455" t="str">
        <f t="shared" si="281"/>
        <v/>
      </c>
      <c r="KZ144" s="455" t="str">
        <f t="shared" si="281"/>
        <v/>
      </c>
      <c r="LA144" s="455" t="str">
        <f t="shared" si="281"/>
        <v/>
      </c>
      <c r="LB144" s="455" t="str">
        <f t="shared" si="281"/>
        <v/>
      </c>
      <c r="LC144" s="954" t="str">
        <f t="shared" si="281"/>
        <v/>
      </c>
      <c r="LD144" s="768" t="str">
        <f t="shared" si="281"/>
        <v/>
      </c>
      <c r="LE144" s="455" t="str">
        <f t="shared" si="281"/>
        <v/>
      </c>
      <c r="LF144" s="455" t="str">
        <f t="shared" si="281"/>
        <v/>
      </c>
      <c r="LG144" s="455" t="str">
        <f t="shared" si="281"/>
        <v/>
      </c>
      <c r="LH144" s="455" t="str">
        <f t="shared" si="281"/>
        <v/>
      </c>
      <c r="LI144" s="455" t="str">
        <f t="shared" si="281"/>
        <v/>
      </c>
      <c r="LJ144" s="953" t="str">
        <f t="shared" si="281"/>
        <v/>
      </c>
      <c r="LK144" s="768" t="str">
        <f t="shared" si="281"/>
        <v/>
      </c>
      <c r="LL144" s="455" t="str">
        <f t="shared" si="281"/>
        <v/>
      </c>
      <c r="LM144" s="455" t="str">
        <f t="shared" si="281"/>
        <v/>
      </c>
      <c r="LN144" s="455" t="str">
        <f t="shared" si="278"/>
        <v/>
      </c>
      <c r="LO144" s="455" t="str">
        <f t="shared" si="278"/>
        <v/>
      </c>
      <c r="LP144" s="455" t="str">
        <f t="shared" si="278"/>
        <v/>
      </c>
      <c r="LQ144" s="953" t="str">
        <f t="shared" si="278"/>
        <v/>
      </c>
      <c r="LR144" s="768" t="str">
        <f t="shared" si="278"/>
        <v/>
      </c>
      <c r="LS144" s="455" t="str">
        <f t="shared" si="278"/>
        <v/>
      </c>
      <c r="LT144" s="455" t="str">
        <f t="shared" si="278"/>
        <v/>
      </c>
      <c r="LU144" s="455" t="str">
        <f t="shared" si="278"/>
        <v/>
      </c>
      <c r="LV144" s="455" t="str">
        <f t="shared" si="278"/>
        <v/>
      </c>
      <c r="LW144" s="455" t="str">
        <f t="shared" si="278"/>
        <v/>
      </c>
      <c r="LX144" s="953" t="str">
        <f t="shared" si="278"/>
        <v/>
      </c>
      <c r="LY144" s="768" t="str">
        <f t="shared" si="278"/>
        <v/>
      </c>
      <c r="LZ144" s="455" t="str">
        <f t="shared" si="278"/>
        <v/>
      </c>
      <c r="MA144" s="455" t="str">
        <f t="shared" si="278"/>
        <v/>
      </c>
      <c r="MB144" s="455" t="str">
        <f t="shared" si="278"/>
        <v/>
      </c>
      <c r="MC144" s="455" t="str">
        <f t="shared" si="278"/>
        <v/>
      </c>
      <c r="MD144" s="455" t="str">
        <f t="shared" si="278"/>
        <v/>
      </c>
      <c r="ME144" s="953" t="str">
        <f t="shared" si="278"/>
        <v/>
      </c>
      <c r="MF144" s="768" t="str">
        <f t="shared" si="278"/>
        <v/>
      </c>
      <c r="MG144" s="455" t="str">
        <f t="shared" si="278"/>
        <v/>
      </c>
      <c r="MH144" s="455" t="str">
        <f t="shared" si="278"/>
        <v/>
      </c>
      <c r="MI144" s="455" t="str">
        <f t="shared" si="278"/>
        <v/>
      </c>
      <c r="MJ144" s="455" t="str">
        <f t="shared" si="278"/>
        <v/>
      </c>
      <c r="MK144" s="455" t="str">
        <f t="shared" si="278"/>
        <v/>
      </c>
      <c r="ML144" s="953" t="str">
        <f t="shared" si="278"/>
        <v/>
      </c>
      <c r="MM144" s="768" t="str">
        <f t="shared" si="278"/>
        <v/>
      </c>
      <c r="MN144" s="455" t="str">
        <f t="shared" si="278"/>
        <v/>
      </c>
      <c r="MO144" s="455" t="str">
        <f t="shared" si="278"/>
        <v/>
      </c>
      <c r="MP144" s="455" t="str">
        <f t="shared" si="278"/>
        <v/>
      </c>
      <c r="MQ144" s="455" t="str">
        <f t="shared" si="278"/>
        <v/>
      </c>
      <c r="MR144" s="455" t="str">
        <f t="shared" si="278"/>
        <v/>
      </c>
      <c r="MS144" s="953" t="str">
        <f t="shared" si="278"/>
        <v/>
      </c>
      <c r="MT144" s="768" t="str">
        <f t="shared" si="278"/>
        <v/>
      </c>
      <c r="MU144" s="455" t="str">
        <f t="shared" si="278"/>
        <v/>
      </c>
      <c r="MV144" s="455" t="str">
        <f t="shared" si="278"/>
        <v/>
      </c>
      <c r="MW144" s="455" t="str">
        <f t="shared" si="278"/>
        <v/>
      </c>
      <c r="MX144" s="455" t="str">
        <f t="shared" si="278"/>
        <v/>
      </c>
      <c r="MY144" s="455" t="str">
        <f t="shared" si="278"/>
        <v/>
      </c>
      <c r="MZ144" s="953" t="str">
        <f t="shared" si="278"/>
        <v/>
      </c>
      <c r="NA144" s="768" t="str">
        <f t="shared" si="278"/>
        <v/>
      </c>
      <c r="NB144" s="455" t="str">
        <f t="shared" si="278"/>
        <v/>
      </c>
      <c r="NC144" s="455" t="str">
        <f t="shared" si="278"/>
        <v/>
      </c>
      <c r="ND144" s="455" t="str">
        <f t="shared" si="278"/>
        <v/>
      </c>
      <c r="NE144" s="455" t="str">
        <f t="shared" si="278"/>
        <v/>
      </c>
      <c r="NF144" s="455" t="str">
        <f t="shared" si="278"/>
        <v/>
      </c>
      <c r="NG144" s="954" t="str">
        <f t="shared" si="278"/>
        <v/>
      </c>
      <c r="NH144" s="768" t="str">
        <f t="shared" si="278"/>
        <v/>
      </c>
      <c r="NI144" s="455" t="str">
        <f t="shared" si="278"/>
        <v/>
      </c>
      <c r="NJ144" s="455" t="str">
        <f t="shared" si="278"/>
        <v/>
      </c>
      <c r="NK144" s="455" t="str">
        <f t="shared" si="278"/>
        <v/>
      </c>
      <c r="NL144" s="455" t="str">
        <f t="shared" si="278"/>
        <v/>
      </c>
      <c r="NM144" s="455" t="str">
        <f t="shared" si="278"/>
        <v/>
      </c>
      <c r="NN144" s="758" t="str">
        <f t="shared" si="278"/>
        <v/>
      </c>
      <c r="NO144" s="83"/>
      <c r="NP144" s="83"/>
      <c r="NQ144" s="83"/>
      <c r="NR144" s="83"/>
      <c r="NS144" s="83"/>
      <c r="NT144" s="83"/>
      <c r="NU144" s="83"/>
      <c r="NV144" s="83"/>
      <c r="NW144" s="83"/>
      <c r="NX144" s="83"/>
      <c r="NY144" s="83"/>
      <c r="NZ144" s="83"/>
      <c r="OA144" s="83"/>
      <c r="OB144" s="83"/>
      <c r="OC144" s="83"/>
      <c r="OD144" s="83"/>
      <c r="OE144" s="83"/>
      <c r="OF144" s="83"/>
      <c r="OG144" s="83"/>
      <c r="OH144" s="83"/>
      <c r="OI144" s="83"/>
      <c r="OJ144" s="83"/>
      <c r="OK144" s="83"/>
      <c r="OL144" s="83"/>
      <c r="OM144" s="83"/>
      <c r="ON144" s="83"/>
      <c r="OO144" s="83"/>
      <c r="OP144" s="83"/>
      <c r="OQ144" s="83"/>
      <c r="OR144" s="83"/>
      <c r="OS144" s="83"/>
      <c r="OT144" s="83"/>
      <c r="OU144" s="83"/>
      <c r="OV144" s="83"/>
      <c r="OW144" s="83"/>
      <c r="OX144" s="83"/>
      <c r="OY144" s="83"/>
      <c r="OZ144" s="83"/>
      <c r="PA144" s="83"/>
      <c r="PB144" s="83"/>
      <c r="PC144" s="83"/>
      <c r="PD144" s="83"/>
      <c r="PE144" s="83"/>
      <c r="PF144" s="83"/>
      <c r="PG144" s="83"/>
      <c r="PH144" s="83"/>
      <c r="PI144" s="83"/>
      <c r="PJ144" s="83"/>
      <c r="PK144" s="83"/>
      <c r="PL144" s="83"/>
      <c r="PM144" s="83"/>
      <c r="PN144" s="83"/>
      <c r="PO144" s="83"/>
      <c r="PP144" s="83"/>
      <c r="PQ144" s="83"/>
      <c r="PR144" s="83"/>
      <c r="PS144" s="83"/>
      <c r="PT144" s="83"/>
      <c r="PU144" s="83"/>
      <c r="PV144" s="83"/>
      <c r="PW144" s="83"/>
      <c r="PX144" s="83"/>
      <c r="PY144" s="83"/>
      <c r="PZ144" s="83"/>
      <c r="QA144" s="83"/>
      <c r="QB144" s="83"/>
      <c r="QC144" s="83"/>
      <c r="QD144" s="83"/>
      <c r="QE144" s="83"/>
      <c r="QF144" s="83"/>
      <c r="QG144" s="83"/>
      <c r="QH144" s="83"/>
      <c r="QI144" s="83"/>
      <c r="QJ144" s="83"/>
      <c r="QK144" s="83"/>
      <c r="QL144" s="83"/>
      <c r="QM144" s="83"/>
      <c r="QN144" s="83"/>
      <c r="QO144" s="83"/>
      <c r="QP144" s="83"/>
      <c r="QQ144" s="83"/>
      <c r="QR144" s="83"/>
      <c r="QS144" s="83"/>
      <c r="QT144" s="83"/>
      <c r="QU144" s="83"/>
      <c r="QV144" s="83"/>
      <c r="QW144" s="83"/>
      <c r="QX144" s="83"/>
      <c r="QY144" s="83"/>
      <c r="QZ144" s="83"/>
      <c r="RA144" s="83"/>
      <c r="RB144" s="83"/>
      <c r="RC144" s="83"/>
      <c r="RD144" s="83"/>
      <c r="RE144" s="83"/>
      <c r="RF144" s="83"/>
      <c r="RG144" s="83"/>
      <c r="RH144" s="83"/>
      <c r="RI144" s="83"/>
      <c r="RJ144" s="83"/>
      <c r="RK144" s="83"/>
      <c r="RL144" s="83"/>
      <c r="RM144" s="83"/>
      <c r="RN144" s="83"/>
      <c r="RO144" s="83"/>
      <c r="RP144" s="83"/>
      <c r="RQ144" s="83"/>
      <c r="RR144" s="83"/>
      <c r="RS144" s="83"/>
      <c r="RT144" s="83"/>
      <c r="RU144" s="83"/>
      <c r="RV144" s="83"/>
      <c r="RW144" s="83"/>
      <c r="RX144" s="83"/>
      <c r="RY144" s="83"/>
      <c r="RZ144" s="83"/>
      <c r="SA144" s="83"/>
      <c r="SB144" s="83"/>
      <c r="SC144" s="83"/>
      <c r="SD144" s="83"/>
      <c r="SE144" s="83"/>
      <c r="SF144" s="83"/>
      <c r="SG144" s="83"/>
      <c r="SH144" s="83"/>
      <c r="SI144" s="83"/>
      <c r="SJ144" s="83"/>
      <c r="SK144" s="83"/>
      <c r="SL144" s="83"/>
      <c r="SM144" s="83"/>
      <c r="SN144" s="83"/>
      <c r="SO144" s="83"/>
      <c r="SP144" s="83"/>
      <c r="SQ144" s="83"/>
      <c r="SR144" s="83"/>
      <c r="SS144" s="83"/>
      <c r="ST144" s="83"/>
      <c r="SU144" s="83"/>
      <c r="SV144" s="83"/>
      <c r="SW144" s="83"/>
      <c r="SX144" s="83"/>
      <c r="SY144" s="83"/>
      <c r="SZ144" s="83"/>
      <c r="TA144" s="83"/>
      <c r="TB144" s="83"/>
      <c r="TC144" s="83"/>
      <c r="TD144" s="83"/>
      <c r="TE144" s="83"/>
      <c r="TF144" s="83"/>
      <c r="TG144" s="83"/>
      <c r="TH144" s="83"/>
      <c r="TI144" s="83"/>
      <c r="TJ144" s="83"/>
      <c r="TK144" s="83"/>
      <c r="TL144" s="83"/>
      <c r="TM144" s="83"/>
      <c r="TN144" s="83"/>
      <c r="TO144" s="83"/>
      <c r="TP144" s="83"/>
      <c r="TQ144" s="83"/>
      <c r="TR144" s="83"/>
      <c r="TS144" s="83"/>
      <c r="TT144" s="83"/>
      <c r="TU144" s="83"/>
      <c r="TV144" s="83"/>
      <c r="TW144" s="83"/>
      <c r="TX144" s="83"/>
      <c r="TY144" s="83"/>
      <c r="TZ144" s="83"/>
      <c r="UA144" s="83"/>
      <c r="UB144" s="83"/>
      <c r="UC144" s="83"/>
      <c r="UD144" s="83"/>
      <c r="UE144" s="83"/>
      <c r="UF144" s="83"/>
      <c r="UG144" s="83"/>
      <c r="UH144" s="83"/>
      <c r="UI144" s="83"/>
      <c r="UJ144" s="83"/>
      <c r="UK144" s="83"/>
      <c r="UL144" s="83"/>
      <c r="UM144" s="83"/>
      <c r="UN144" s="83"/>
      <c r="UO144" s="83"/>
      <c r="UP144" s="83"/>
      <c r="UQ144" s="83"/>
    </row>
    <row r="145" spans="1:564" s="1" customFormat="1" ht="12" hidden="1" thickBot="1" x14ac:dyDescent="0.25">
      <c r="A145" s="938">
        <f>alapadatok!A126</f>
        <v>30</v>
      </c>
      <c r="B145" s="679" t="str">
        <f>IF(alapadatok!C126="","",alapadatok!C126)</f>
        <v/>
      </c>
      <c r="C145" s="680" t="str">
        <f>IF(alapadatok!B126="","",alapadatok!B126)</f>
        <v/>
      </c>
      <c r="D145" s="680" t="str">
        <f>IF(alapadatok!D126="","",alapadatok!D126)</f>
        <v/>
      </c>
      <c r="E145" s="949" t="str">
        <f>IF(alapadatok!K126="","",alapadatok!K126)</f>
        <v/>
      </c>
      <c r="F145" s="957" t="str">
        <f t="shared" si="279"/>
        <v/>
      </c>
      <c r="G145" s="958" t="str">
        <f t="shared" si="279"/>
        <v/>
      </c>
      <c r="H145" s="959" t="str">
        <f t="shared" si="279"/>
        <v/>
      </c>
      <c r="I145" s="960" t="str">
        <f t="shared" si="279"/>
        <v/>
      </c>
      <c r="J145" s="960" t="str">
        <f t="shared" si="279"/>
        <v/>
      </c>
      <c r="K145" s="960" t="str">
        <f t="shared" si="279"/>
        <v/>
      </c>
      <c r="L145" s="960" t="str">
        <f t="shared" si="279"/>
        <v/>
      </c>
      <c r="M145" s="960" t="str">
        <f t="shared" si="279"/>
        <v/>
      </c>
      <c r="N145" s="958" t="str">
        <f t="shared" si="279"/>
        <v/>
      </c>
      <c r="O145" s="959" t="str">
        <f t="shared" si="279"/>
        <v/>
      </c>
      <c r="P145" s="960" t="str">
        <f t="shared" si="279"/>
        <v/>
      </c>
      <c r="Q145" s="960" t="str">
        <f t="shared" si="279"/>
        <v/>
      </c>
      <c r="R145" s="960" t="str">
        <f t="shared" si="279"/>
        <v/>
      </c>
      <c r="S145" s="960" t="str">
        <f t="shared" si="279"/>
        <v/>
      </c>
      <c r="T145" s="960" t="str">
        <f t="shared" si="279"/>
        <v/>
      </c>
      <c r="U145" s="958" t="str">
        <f t="shared" si="279"/>
        <v/>
      </c>
      <c r="V145" s="959" t="str">
        <f t="shared" si="279"/>
        <v/>
      </c>
      <c r="W145" s="960" t="str">
        <f t="shared" si="279"/>
        <v/>
      </c>
      <c r="X145" s="960" t="str">
        <f t="shared" si="279"/>
        <v/>
      </c>
      <c r="Y145" s="960" t="str">
        <f t="shared" si="279"/>
        <v/>
      </c>
      <c r="Z145" s="960" t="str">
        <f t="shared" si="279"/>
        <v/>
      </c>
      <c r="AA145" s="960" t="str">
        <f t="shared" si="279"/>
        <v/>
      </c>
      <c r="AB145" s="958" t="str">
        <f t="shared" si="279"/>
        <v/>
      </c>
      <c r="AC145" s="959" t="str">
        <f t="shared" si="279"/>
        <v/>
      </c>
      <c r="AD145" s="960" t="str">
        <f t="shared" si="279"/>
        <v/>
      </c>
      <c r="AE145" s="960" t="str">
        <f t="shared" si="279"/>
        <v/>
      </c>
      <c r="AF145" s="960" t="str">
        <f t="shared" si="279"/>
        <v/>
      </c>
      <c r="AG145" s="960" t="str">
        <f t="shared" si="279"/>
        <v/>
      </c>
      <c r="AH145" s="960" t="str">
        <f t="shared" si="279"/>
        <v/>
      </c>
      <c r="AI145" s="958" t="str">
        <f t="shared" si="279"/>
        <v/>
      </c>
      <c r="AJ145" s="959" t="str">
        <f t="shared" si="279"/>
        <v/>
      </c>
      <c r="AK145" s="960" t="str">
        <f t="shared" si="279"/>
        <v/>
      </c>
      <c r="AL145" s="960" t="str">
        <f t="shared" si="279"/>
        <v/>
      </c>
      <c r="AM145" s="960" t="str">
        <f t="shared" si="279"/>
        <v/>
      </c>
      <c r="AN145" s="960" t="str">
        <f t="shared" si="279"/>
        <v/>
      </c>
      <c r="AO145" s="960" t="str">
        <f t="shared" si="279"/>
        <v/>
      </c>
      <c r="AP145" s="958" t="str">
        <f t="shared" si="279"/>
        <v/>
      </c>
      <c r="AQ145" s="959" t="str">
        <f t="shared" si="279"/>
        <v/>
      </c>
      <c r="AR145" s="960" t="str">
        <f t="shared" si="279"/>
        <v/>
      </c>
      <c r="AS145" s="960" t="str">
        <f t="shared" si="279"/>
        <v/>
      </c>
      <c r="AT145" s="960" t="str">
        <f t="shared" si="279"/>
        <v/>
      </c>
      <c r="AU145" s="960" t="str">
        <f t="shared" si="279"/>
        <v/>
      </c>
      <c r="AV145" s="960" t="str">
        <f t="shared" si="279"/>
        <v/>
      </c>
      <c r="AW145" s="958" t="str">
        <f t="shared" si="279"/>
        <v/>
      </c>
      <c r="AX145" s="959" t="str">
        <f t="shared" si="279"/>
        <v/>
      </c>
      <c r="AY145" s="960" t="str">
        <f t="shared" si="279"/>
        <v/>
      </c>
      <c r="AZ145" s="960" t="str">
        <f t="shared" si="279"/>
        <v/>
      </c>
      <c r="BA145" s="960" t="str">
        <f t="shared" si="279"/>
        <v/>
      </c>
      <c r="BB145" s="960" t="str">
        <f t="shared" si="279"/>
        <v/>
      </c>
      <c r="BC145" s="960" t="str">
        <f t="shared" si="279"/>
        <v/>
      </c>
      <c r="BD145" s="958" t="str">
        <f t="shared" si="279"/>
        <v/>
      </c>
      <c r="BE145" s="959" t="str">
        <f t="shared" si="279"/>
        <v/>
      </c>
      <c r="BF145" s="960" t="str">
        <f t="shared" si="279"/>
        <v/>
      </c>
      <c r="BG145" s="960" t="str">
        <f t="shared" si="279"/>
        <v/>
      </c>
      <c r="BH145" s="960" t="str">
        <f t="shared" si="279"/>
        <v/>
      </c>
      <c r="BI145" s="960" t="str">
        <f t="shared" si="279"/>
        <v/>
      </c>
      <c r="BJ145" s="960" t="str">
        <f t="shared" si="279"/>
        <v/>
      </c>
      <c r="BK145" s="958" t="str">
        <f t="shared" si="279"/>
        <v/>
      </c>
      <c r="BL145" s="959" t="str">
        <f t="shared" si="279"/>
        <v/>
      </c>
      <c r="BM145" s="960" t="str">
        <f t="shared" si="279"/>
        <v/>
      </c>
      <c r="BN145" s="960" t="str">
        <f t="shared" si="279"/>
        <v/>
      </c>
      <c r="BO145" s="960" t="str">
        <f t="shared" si="279"/>
        <v/>
      </c>
      <c r="BP145" s="960" t="str">
        <f t="shared" si="279"/>
        <v/>
      </c>
      <c r="BQ145" s="960" t="str">
        <f t="shared" si="279"/>
        <v/>
      </c>
      <c r="BR145" s="958" t="str">
        <f t="shared" si="276"/>
        <v/>
      </c>
      <c r="BS145" s="959" t="str">
        <f t="shared" si="276"/>
        <v/>
      </c>
      <c r="BT145" s="960" t="str">
        <f t="shared" si="276"/>
        <v/>
      </c>
      <c r="BU145" s="960" t="str">
        <f t="shared" si="276"/>
        <v/>
      </c>
      <c r="BV145" s="960" t="str">
        <f t="shared" si="276"/>
        <v/>
      </c>
      <c r="BW145" s="960" t="str">
        <f t="shared" si="276"/>
        <v/>
      </c>
      <c r="BX145" s="960" t="str">
        <f t="shared" si="276"/>
        <v/>
      </c>
      <c r="BY145" s="958" t="str">
        <f t="shared" si="276"/>
        <v/>
      </c>
      <c r="BZ145" s="959" t="str">
        <f t="shared" si="276"/>
        <v/>
      </c>
      <c r="CA145" s="960" t="str">
        <f t="shared" si="276"/>
        <v/>
      </c>
      <c r="CB145" s="960" t="str">
        <f t="shared" si="276"/>
        <v/>
      </c>
      <c r="CC145" s="960" t="str">
        <f t="shared" si="276"/>
        <v/>
      </c>
      <c r="CD145" s="960" t="str">
        <f t="shared" si="276"/>
        <v/>
      </c>
      <c r="CE145" s="960" t="str">
        <f t="shared" si="276"/>
        <v/>
      </c>
      <c r="CF145" s="958" t="str">
        <f t="shared" si="276"/>
        <v/>
      </c>
      <c r="CG145" s="959" t="str">
        <f t="shared" si="276"/>
        <v/>
      </c>
      <c r="CH145" s="960" t="str">
        <f t="shared" si="276"/>
        <v/>
      </c>
      <c r="CI145" s="960" t="str">
        <f t="shared" si="276"/>
        <v/>
      </c>
      <c r="CJ145" s="960" t="str">
        <f t="shared" si="276"/>
        <v/>
      </c>
      <c r="CK145" s="960" t="str">
        <f t="shared" si="276"/>
        <v/>
      </c>
      <c r="CL145" s="960" t="str">
        <f t="shared" si="276"/>
        <v/>
      </c>
      <c r="CM145" s="958" t="str">
        <f t="shared" si="276"/>
        <v/>
      </c>
      <c r="CN145" s="959" t="str">
        <f t="shared" si="276"/>
        <v/>
      </c>
      <c r="CO145" s="960" t="str">
        <f t="shared" si="276"/>
        <v/>
      </c>
      <c r="CP145" s="960" t="str">
        <f t="shared" si="276"/>
        <v/>
      </c>
      <c r="CQ145" s="960" t="str">
        <f t="shared" si="276"/>
        <v/>
      </c>
      <c r="CR145" s="960" t="str">
        <f t="shared" si="276"/>
        <v/>
      </c>
      <c r="CS145" s="960" t="str">
        <f t="shared" si="276"/>
        <v/>
      </c>
      <c r="CT145" s="958" t="str">
        <f t="shared" si="276"/>
        <v/>
      </c>
      <c r="CU145" s="957" t="str">
        <f t="shared" si="276"/>
        <v/>
      </c>
      <c r="CV145" s="960" t="str">
        <f t="shared" si="276"/>
        <v/>
      </c>
      <c r="CW145" s="960" t="str">
        <f t="shared" si="276"/>
        <v/>
      </c>
      <c r="CX145" s="960" t="str">
        <f t="shared" si="276"/>
        <v/>
      </c>
      <c r="CY145" s="960" t="str">
        <f t="shared" si="276"/>
        <v/>
      </c>
      <c r="CZ145" s="960" t="str">
        <f t="shared" si="276"/>
        <v/>
      </c>
      <c r="DA145" s="958" t="str">
        <f t="shared" si="276"/>
        <v/>
      </c>
      <c r="DB145" s="959" t="str">
        <f t="shared" si="276"/>
        <v/>
      </c>
      <c r="DC145" s="960" t="str">
        <f t="shared" si="276"/>
        <v/>
      </c>
      <c r="DD145" s="960" t="str">
        <f t="shared" si="276"/>
        <v/>
      </c>
      <c r="DE145" s="960" t="str">
        <f t="shared" si="276"/>
        <v/>
      </c>
      <c r="DF145" s="960" t="str">
        <f t="shared" si="276"/>
        <v/>
      </c>
      <c r="DG145" s="960" t="str">
        <f t="shared" si="276"/>
        <v/>
      </c>
      <c r="DH145" s="958" t="str">
        <f t="shared" si="276"/>
        <v/>
      </c>
      <c r="DI145" s="959" t="str">
        <f t="shared" si="276"/>
        <v/>
      </c>
      <c r="DJ145" s="960" t="str">
        <f t="shared" si="276"/>
        <v/>
      </c>
      <c r="DK145" s="960" t="str">
        <f t="shared" si="276"/>
        <v/>
      </c>
      <c r="DL145" s="960" t="str">
        <f t="shared" si="276"/>
        <v/>
      </c>
      <c r="DM145" s="960" t="str">
        <f t="shared" si="276"/>
        <v/>
      </c>
      <c r="DN145" s="960" t="str">
        <f t="shared" si="276"/>
        <v/>
      </c>
      <c r="DO145" s="958" t="str">
        <f t="shared" si="276"/>
        <v/>
      </c>
      <c r="DP145" s="959" t="str">
        <f t="shared" si="276"/>
        <v/>
      </c>
      <c r="DQ145" s="960" t="str">
        <f t="shared" si="276"/>
        <v/>
      </c>
      <c r="DR145" s="960" t="str">
        <f t="shared" si="276"/>
        <v/>
      </c>
      <c r="DS145" s="960" t="str">
        <f t="shared" si="276"/>
        <v/>
      </c>
      <c r="DT145" s="960" t="str">
        <f t="shared" si="276"/>
        <v/>
      </c>
      <c r="DU145" s="960" t="str">
        <f t="shared" si="276"/>
        <v/>
      </c>
      <c r="DV145" s="958" t="str">
        <f t="shared" si="276"/>
        <v/>
      </c>
      <c r="DW145" s="959" t="str">
        <f t="shared" si="276"/>
        <v/>
      </c>
      <c r="DX145" s="960" t="str">
        <f t="shared" si="276"/>
        <v/>
      </c>
      <c r="DY145" s="960" t="str">
        <f t="shared" si="276"/>
        <v/>
      </c>
      <c r="DZ145" s="960" t="str">
        <f t="shared" si="276"/>
        <v/>
      </c>
      <c r="EA145" s="960" t="str">
        <f t="shared" si="276"/>
        <v/>
      </c>
      <c r="EB145" s="960" t="str">
        <f t="shared" si="276"/>
        <v/>
      </c>
      <c r="EC145" s="961" t="str">
        <f t="shared" si="235"/>
        <v/>
      </c>
      <c r="ED145" s="959" t="str">
        <f t="shared" si="280"/>
        <v/>
      </c>
      <c r="EE145" s="960" t="str">
        <f t="shared" si="280"/>
        <v/>
      </c>
      <c r="EF145" s="960" t="str">
        <f t="shared" si="280"/>
        <v/>
      </c>
      <c r="EG145" s="960" t="str">
        <f t="shared" si="280"/>
        <v/>
      </c>
      <c r="EH145" s="960" t="str">
        <f t="shared" si="280"/>
        <v/>
      </c>
      <c r="EI145" s="960" t="str">
        <f t="shared" si="280"/>
        <v/>
      </c>
      <c r="EJ145" s="958" t="str">
        <f t="shared" si="280"/>
        <v/>
      </c>
      <c r="EK145" s="959" t="str">
        <f t="shared" si="280"/>
        <v/>
      </c>
      <c r="EL145" s="960" t="str">
        <f t="shared" si="280"/>
        <v/>
      </c>
      <c r="EM145" s="960" t="str">
        <f t="shared" si="280"/>
        <v/>
      </c>
      <c r="EN145" s="960" t="str">
        <f t="shared" si="280"/>
        <v/>
      </c>
      <c r="EO145" s="960" t="str">
        <f t="shared" si="280"/>
        <v/>
      </c>
      <c r="EP145" s="960" t="str">
        <f t="shared" si="280"/>
        <v/>
      </c>
      <c r="EQ145" s="958" t="str">
        <f t="shared" si="280"/>
        <v/>
      </c>
      <c r="ER145" s="959" t="str">
        <f t="shared" si="280"/>
        <v/>
      </c>
      <c r="ES145" s="960" t="str">
        <f t="shared" si="280"/>
        <v/>
      </c>
      <c r="ET145" s="960" t="str">
        <f t="shared" si="280"/>
        <v/>
      </c>
      <c r="EU145" s="960" t="str">
        <f t="shared" si="280"/>
        <v/>
      </c>
      <c r="EV145" s="960" t="str">
        <f t="shared" si="280"/>
        <v/>
      </c>
      <c r="EW145" s="960" t="str">
        <f t="shared" si="280"/>
        <v/>
      </c>
      <c r="EX145" s="958" t="str">
        <f t="shared" si="280"/>
        <v/>
      </c>
      <c r="EY145" s="959" t="str">
        <f t="shared" si="280"/>
        <v/>
      </c>
      <c r="EZ145" s="960" t="str">
        <f t="shared" si="280"/>
        <v/>
      </c>
      <c r="FA145" s="960" t="str">
        <f t="shared" si="280"/>
        <v/>
      </c>
      <c r="FB145" s="960" t="str">
        <f t="shared" si="280"/>
        <v/>
      </c>
      <c r="FC145" s="960" t="str">
        <f t="shared" si="280"/>
        <v/>
      </c>
      <c r="FD145" s="960" t="str">
        <f t="shared" si="280"/>
        <v/>
      </c>
      <c r="FE145" s="958" t="str">
        <f t="shared" si="280"/>
        <v/>
      </c>
      <c r="FF145" s="959" t="str">
        <f t="shared" si="280"/>
        <v/>
      </c>
      <c r="FG145" s="960" t="str">
        <f t="shared" si="280"/>
        <v/>
      </c>
      <c r="FH145" s="960" t="str">
        <f t="shared" si="280"/>
        <v/>
      </c>
      <c r="FI145" s="960" t="str">
        <f t="shared" si="280"/>
        <v/>
      </c>
      <c r="FJ145" s="960" t="str">
        <f t="shared" si="280"/>
        <v/>
      </c>
      <c r="FK145" s="960" t="str">
        <f t="shared" si="280"/>
        <v/>
      </c>
      <c r="FL145" s="958" t="str">
        <f t="shared" si="280"/>
        <v/>
      </c>
      <c r="FM145" s="959" t="str">
        <f t="shared" si="280"/>
        <v/>
      </c>
      <c r="FN145" s="960" t="str">
        <f t="shared" si="280"/>
        <v/>
      </c>
      <c r="FO145" s="960" t="str">
        <f t="shared" si="280"/>
        <v/>
      </c>
      <c r="FP145" s="960" t="str">
        <f t="shared" si="280"/>
        <v/>
      </c>
      <c r="FQ145" s="960" t="str">
        <f t="shared" si="280"/>
        <v/>
      </c>
      <c r="FR145" s="960" t="str">
        <f t="shared" si="280"/>
        <v/>
      </c>
      <c r="FS145" s="958" t="str">
        <f t="shared" si="280"/>
        <v/>
      </c>
      <c r="FT145" s="959" t="str">
        <f t="shared" si="280"/>
        <v/>
      </c>
      <c r="FU145" s="960" t="str">
        <f t="shared" si="280"/>
        <v/>
      </c>
      <c r="FV145" s="960" t="str">
        <f t="shared" si="280"/>
        <v/>
      </c>
      <c r="FW145" s="960" t="str">
        <f t="shared" si="280"/>
        <v/>
      </c>
      <c r="FX145" s="960" t="str">
        <f t="shared" si="280"/>
        <v/>
      </c>
      <c r="FY145" s="960" t="str">
        <f t="shared" si="280"/>
        <v/>
      </c>
      <c r="FZ145" s="958" t="str">
        <f t="shared" si="280"/>
        <v/>
      </c>
      <c r="GA145" s="959" t="str">
        <f t="shared" si="280"/>
        <v/>
      </c>
      <c r="GB145" s="960" t="str">
        <f t="shared" si="280"/>
        <v/>
      </c>
      <c r="GC145" s="960" t="str">
        <f t="shared" si="280"/>
        <v/>
      </c>
      <c r="GD145" s="960" t="str">
        <f t="shared" si="280"/>
        <v/>
      </c>
      <c r="GE145" s="960" t="str">
        <f t="shared" si="280"/>
        <v/>
      </c>
      <c r="GF145" s="958" t="str">
        <f t="shared" si="280"/>
        <v/>
      </c>
      <c r="GG145" s="959" t="str">
        <f t="shared" si="280"/>
        <v/>
      </c>
      <c r="GH145" s="960" t="str">
        <f t="shared" si="280"/>
        <v/>
      </c>
      <c r="GI145" s="960" t="str">
        <f t="shared" si="280"/>
        <v/>
      </c>
      <c r="GJ145" s="960" t="str">
        <f t="shared" si="280"/>
        <v/>
      </c>
      <c r="GK145" s="960" t="str">
        <f t="shared" si="280"/>
        <v/>
      </c>
      <c r="GL145" s="960" t="str">
        <f t="shared" si="280"/>
        <v/>
      </c>
      <c r="GM145" s="960" t="str">
        <f t="shared" si="280"/>
        <v/>
      </c>
      <c r="GN145" s="961" t="str">
        <f t="shared" si="280"/>
        <v/>
      </c>
      <c r="GO145" s="959" t="str">
        <f t="shared" si="280"/>
        <v/>
      </c>
      <c r="GP145" s="960" t="str">
        <f t="shared" si="277"/>
        <v/>
      </c>
      <c r="GQ145" s="960" t="str">
        <f t="shared" si="277"/>
        <v/>
      </c>
      <c r="GR145" s="960" t="str">
        <f t="shared" si="277"/>
        <v/>
      </c>
      <c r="GS145" s="960" t="str">
        <f t="shared" si="277"/>
        <v/>
      </c>
      <c r="GT145" s="960" t="str">
        <f t="shared" si="277"/>
        <v/>
      </c>
      <c r="GU145" s="958" t="str">
        <f t="shared" si="277"/>
        <v/>
      </c>
      <c r="GV145" s="959" t="str">
        <f t="shared" si="277"/>
        <v/>
      </c>
      <c r="GW145" s="960" t="str">
        <f t="shared" si="277"/>
        <v/>
      </c>
      <c r="GX145" s="960" t="str">
        <f t="shared" si="277"/>
        <v/>
      </c>
      <c r="GY145" s="960" t="str">
        <f t="shared" si="277"/>
        <v/>
      </c>
      <c r="GZ145" s="960" t="str">
        <f t="shared" si="277"/>
        <v/>
      </c>
      <c r="HA145" s="960" t="str">
        <f t="shared" si="277"/>
        <v/>
      </c>
      <c r="HB145" s="958" t="str">
        <f t="shared" si="277"/>
        <v/>
      </c>
      <c r="HC145" s="959" t="str">
        <f t="shared" si="277"/>
        <v/>
      </c>
      <c r="HD145" s="960" t="str">
        <f t="shared" si="277"/>
        <v/>
      </c>
      <c r="HE145" s="960" t="str">
        <f t="shared" si="277"/>
        <v/>
      </c>
      <c r="HF145" s="960" t="str">
        <f t="shared" si="277"/>
        <v/>
      </c>
      <c r="HG145" s="960" t="str">
        <f t="shared" si="277"/>
        <v/>
      </c>
      <c r="HH145" s="960" t="str">
        <f t="shared" si="277"/>
        <v/>
      </c>
      <c r="HI145" s="958" t="str">
        <f t="shared" si="277"/>
        <v/>
      </c>
      <c r="HJ145" s="959" t="str">
        <f t="shared" si="277"/>
        <v/>
      </c>
      <c r="HK145" s="960" t="str">
        <f t="shared" si="277"/>
        <v/>
      </c>
      <c r="HL145" s="960" t="str">
        <f t="shared" si="277"/>
        <v/>
      </c>
      <c r="HM145" s="960" t="str">
        <f t="shared" si="277"/>
        <v/>
      </c>
      <c r="HN145" s="960" t="str">
        <f t="shared" si="277"/>
        <v/>
      </c>
      <c r="HO145" s="960" t="str">
        <f t="shared" si="277"/>
        <v/>
      </c>
      <c r="HP145" s="958" t="str">
        <f t="shared" si="277"/>
        <v/>
      </c>
      <c r="HQ145" s="959" t="str">
        <f t="shared" si="277"/>
        <v/>
      </c>
      <c r="HR145" s="960" t="str">
        <f t="shared" si="277"/>
        <v/>
      </c>
      <c r="HS145" s="960" t="str">
        <f t="shared" si="277"/>
        <v/>
      </c>
      <c r="HT145" s="960" t="str">
        <f t="shared" si="277"/>
        <v/>
      </c>
      <c r="HU145" s="960" t="str">
        <f t="shared" si="277"/>
        <v/>
      </c>
      <c r="HV145" s="960" t="str">
        <f t="shared" si="277"/>
        <v/>
      </c>
      <c r="HW145" s="958" t="str">
        <f t="shared" si="277"/>
        <v/>
      </c>
      <c r="HX145" s="959" t="str">
        <f t="shared" si="277"/>
        <v/>
      </c>
      <c r="HY145" s="960" t="str">
        <f t="shared" si="277"/>
        <v/>
      </c>
      <c r="HZ145" s="960" t="str">
        <f t="shared" si="277"/>
        <v/>
      </c>
      <c r="IA145" s="960" t="str">
        <f t="shared" si="277"/>
        <v/>
      </c>
      <c r="IB145" s="960" t="str">
        <f t="shared" si="277"/>
        <v/>
      </c>
      <c r="IC145" s="960" t="str">
        <f t="shared" si="277"/>
        <v/>
      </c>
      <c r="ID145" s="958" t="str">
        <f t="shared" si="277"/>
        <v/>
      </c>
      <c r="IE145" s="959" t="str">
        <f t="shared" si="277"/>
        <v/>
      </c>
      <c r="IF145" s="960" t="str">
        <f t="shared" si="277"/>
        <v/>
      </c>
      <c r="IG145" s="960" t="str">
        <f t="shared" si="277"/>
        <v/>
      </c>
      <c r="IH145" s="960" t="str">
        <f t="shared" si="277"/>
        <v/>
      </c>
      <c r="II145" s="960" t="str">
        <f t="shared" si="277"/>
        <v/>
      </c>
      <c r="IJ145" s="960" t="str">
        <f t="shared" si="277"/>
        <v/>
      </c>
      <c r="IK145" s="958" t="str">
        <f t="shared" si="277"/>
        <v/>
      </c>
      <c r="IL145" s="959" t="str">
        <f t="shared" si="277"/>
        <v/>
      </c>
      <c r="IM145" s="960" t="str">
        <f t="shared" si="277"/>
        <v/>
      </c>
      <c r="IN145" s="960" t="str">
        <f t="shared" si="277"/>
        <v/>
      </c>
      <c r="IO145" s="960" t="str">
        <f t="shared" si="277"/>
        <v/>
      </c>
      <c r="IP145" s="960" t="str">
        <f t="shared" si="277"/>
        <v/>
      </c>
      <c r="IQ145" s="960" t="str">
        <f t="shared" si="277"/>
        <v/>
      </c>
      <c r="IR145" s="958" t="str">
        <f t="shared" si="277"/>
        <v/>
      </c>
      <c r="IS145" s="959" t="str">
        <f t="shared" si="277"/>
        <v/>
      </c>
      <c r="IT145" s="960" t="str">
        <f t="shared" si="277"/>
        <v/>
      </c>
      <c r="IU145" s="960" t="str">
        <f t="shared" si="277"/>
        <v/>
      </c>
      <c r="IV145" s="960" t="str">
        <f t="shared" si="277"/>
        <v/>
      </c>
      <c r="IW145" s="960" t="str">
        <f t="shared" si="277"/>
        <v/>
      </c>
      <c r="IX145" s="960" t="str">
        <f t="shared" si="277"/>
        <v/>
      </c>
      <c r="IY145" s="961" t="str">
        <f t="shared" si="277"/>
        <v/>
      </c>
      <c r="IZ145" s="959" t="str">
        <f t="shared" si="277"/>
        <v/>
      </c>
      <c r="JA145" s="960" t="str">
        <f t="shared" si="237"/>
        <v/>
      </c>
      <c r="JB145" s="960" t="str">
        <f t="shared" si="281"/>
        <v/>
      </c>
      <c r="JC145" s="960" t="str">
        <f t="shared" si="281"/>
        <v/>
      </c>
      <c r="JD145" s="960" t="str">
        <f t="shared" si="281"/>
        <v/>
      </c>
      <c r="JE145" s="960" t="str">
        <f t="shared" si="281"/>
        <v/>
      </c>
      <c r="JF145" s="958" t="str">
        <f t="shared" si="281"/>
        <v/>
      </c>
      <c r="JG145" s="959" t="str">
        <f t="shared" si="281"/>
        <v/>
      </c>
      <c r="JH145" s="960" t="str">
        <f t="shared" si="281"/>
        <v/>
      </c>
      <c r="JI145" s="960" t="str">
        <f t="shared" si="281"/>
        <v/>
      </c>
      <c r="JJ145" s="960" t="str">
        <f t="shared" si="281"/>
        <v/>
      </c>
      <c r="JK145" s="960" t="str">
        <f t="shared" si="281"/>
        <v/>
      </c>
      <c r="JL145" s="960" t="str">
        <f t="shared" si="281"/>
        <v/>
      </c>
      <c r="JM145" s="958" t="str">
        <f t="shared" si="281"/>
        <v/>
      </c>
      <c r="JN145" s="959" t="str">
        <f t="shared" si="281"/>
        <v/>
      </c>
      <c r="JO145" s="960" t="str">
        <f t="shared" si="281"/>
        <v/>
      </c>
      <c r="JP145" s="960" t="str">
        <f t="shared" si="281"/>
        <v/>
      </c>
      <c r="JQ145" s="960" t="str">
        <f t="shared" si="281"/>
        <v/>
      </c>
      <c r="JR145" s="960" t="str">
        <f t="shared" si="281"/>
        <v/>
      </c>
      <c r="JS145" s="960" t="str">
        <f t="shared" si="281"/>
        <v/>
      </c>
      <c r="JT145" s="958" t="str">
        <f t="shared" si="281"/>
        <v/>
      </c>
      <c r="JU145" s="959" t="str">
        <f t="shared" si="281"/>
        <v/>
      </c>
      <c r="JV145" s="960" t="str">
        <f t="shared" si="281"/>
        <v/>
      </c>
      <c r="JW145" s="960" t="str">
        <f t="shared" si="281"/>
        <v/>
      </c>
      <c r="JX145" s="960" t="str">
        <f t="shared" si="281"/>
        <v/>
      </c>
      <c r="JY145" s="960" t="str">
        <f t="shared" si="281"/>
        <v/>
      </c>
      <c r="JZ145" s="960" t="str">
        <f t="shared" si="281"/>
        <v/>
      </c>
      <c r="KA145" s="958" t="str">
        <f t="shared" si="281"/>
        <v/>
      </c>
      <c r="KB145" s="959" t="str">
        <f t="shared" si="281"/>
        <v/>
      </c>
      <c r="KC145" s="960" t="str">
        <f t="shared" si="281"/>
        <v/>
      </c>
      <c r="KD145" s="960" t="str">
        <f t="shared" si="281"/>
        <v/>
      </c>
      <c r="KE145" s="960" t="str">
        <f t="shared" si="281"/>
        <v/>
      </c>
      <c r="KF145" s="960" t="str">
        <f t="shared" si="281"/>
        <v/>
      </c>
      <c r="KG145" s="960" t="str">
        <f t="shared" si="281"/>
        <v/>
      </c>
      <c r="KH145" s="958" t="str">
        <f t="shared" si="281"/>
        <v/>
      </c>
      <c r="KI145" s="959" t="str">
        <f t="shared" si="281"/>
        <v/>
      </c>
      <c r="KJ145" s="960" t="str">
        <f t="shared" si="281"/>
        <v/>
      </c>
      <c r="KK145" s="960" t="str">
        <f t="shared" si="281"/>
        <v/>
      </c>
      <c r="KL145" s="960" t="str">
        <f t="shared" si="281"/>
        <v/>
      </c>
      <c r="KM145" s="960" t="str">
        <f t="shared" si="281"/>
        <v/>
      </c>
      <c r="KN145" s="960" t="str">
        <f t="shared" si="281"/>
        <v/>
      </c>
      <c r="KO145" s="958" t="str">
        <f t="shared" si="281"/>
        <v/>
      </c>
      <c r="KP145" s="959" t="str">
        <f t="shared" si="281"/>
        <v/>
      </c>
      <c r="KQ145" s="960" t="str">
        <f t="shared" si="281"/>
        <v/>
      </c>
      <c r="KR145" s="960" t="str">
        <f t="shared" si="281"/>
        <v/>
      </c>
      <c r="KS145" s="960" t="str">
        <f t="shared" si="281"/>
        <v/>
      </c>
      <c r="KT145" s="960" t="str">
        <f t="shared" si="281"/>
        <v/>
      </c>
      <c r="KU145" s="960" t="str">
        <f t="shared" si="281"/>
        <v/>
      </c>
      <c r="KV145" s="958" t="str">
        <f t="shared" si="281"/>
        <v/>
      </c>
      <c r="KW145" s="959" t="str">
        <f t="shared" si="281"/>
        <v/>
      </c>
      <c r="KX145" s="960" t="str">
        <f t="shared" si="281"/>
        <v/>
      </c>
      <c r="KY145" s="960" t="str">
        <f t="shared" si="281"/>
        <v/>
      </c>
      <c r="KZ145" s="960" t="str">
        <f t="shared" si="281"/>
        <v/>
      </c>
      <c r="LA145" s="960" t="str">
        <f t="shared" si="281"/>
        <v/>
      </c>
      <c r="LB145" s="960" t="str">
        <f t="shared" si="281"/>
        <v/>
      </c>
      <c r="LC145" s="961" t="str">
        <f t="shared" si="281"/>
        <v/>
      </c>
      <c r="LD145" s="959" t="str">
        <f t="shared" si="281"/>
        <v/>
      </c>
      <c r="LE145" s="960" t="str">
        <f t="shared" si="281"/>
        <v/>
      </c>
      <c r="LF145" s="960" t="str">
        <f t="shared" si="281"/>
        <v/>
      </c>
      <c r="LG145" s="960" t="str">
        <f t="shared" si="281"/>
        <v/>
      </c>
      <c r="LH145" s="960" t="str">
        <f t="shared" si="281"/>
        <v/>
      </c>
      <c r="LI145" s="960" t="str">
        <f t="shared" si="281"/>
        <v/>
      </c>
      <c r="LJ145" s="958" t="str">
        <f t="shared" si="281"/>
        <v/>
      </c>
      <c r="LK145" s="959" t="str">
        <f t="shared" si="281"/>
        <v/>
      </c>
      <c r="LL145" s="960" t="str">
        <f t="shared" si="281"/>
        <v/>
      </c>
      <c r="LM145" s="960" t="str">
        <f t="shared" si="281"/>
        <v/>
      </c>
      <c r="LN145" s="960" t="str">
        <f t="shared" si="278"/>
        <v/>
      </c>
      <c r="LO145" s="960" t="str">
        <f t="shared" si="278"/>
        <v/>
      </c>
      <c r="LP145" s="960" t="str">
        <f t="shared" si="278"/>
        <v/>
      </c>
      <c r="LQ145" s="958" t="str">
        <f t="shared" si="278"/>
        <v/>
      </c>
      <c r="LR145" s="959" t="str">
        <f t="shared" si="278"/>
        <v/>
      </c>
      <c r="LS145" s="960" t="str">
        <f t="shared" si="278"/>
        <v/>
      </c>
      <c r="LT145" s="960" t="str">
        <f t="shared" si="278"/>
        <v/>
      </c>
      <c r="LU145" s="960" t="str">
        <f t="shared" si="278"/>
        <v/>
      </c>
      <c r="LV145" s="960" t="str">
        <f t="shared" si="278"/>
        <v/>
      </c>
      <c r="LW145" s="960" t="str">
        <f t="shared" si="278"/>
        <v/>
      </c>
      <c r="LX145" s="958" t="str">
        <f t="shared" si="278"/>
        <v/>
      </c>
      <c r="LY145" s="959" t="str">
        <f t="shared" si="278"/>
        <v/>
      </c>
      <c r="LZ145" s="960" t="str">
        <f t="shared" si="278"/>
        <v/>
      </c>
      <c r="MA145" s="960" t="str">
        <f t="shared" si="278"/>
        <v/>
      </c>
      <c r="MB145" s="960" t="str">
        <f t="shared" si="278"/>
        <v/>
      </c>
      <c r="MC145" s="960" t="str">
        <f t="shared" si="278"/>
        <v/>
      </c>
      <c r="MD145" s="960" t="str">
        <f t="shared" si="278"/>
        <v/>
      </c>
      <c r="ME145" s="958" t="str">
        <f t="shared" si="278"/>
        <v/>
      </c>
      <c r="MF145" s="959" t="str">
        <f t="shared" si="278"/>
        <v/>
      </c>
      <c r="MG145" s="960" t="str">
        <f t="shared" si="278"/>
        <v/>
      </c>
      <c r="MH145" s="960" t="str">
        <f t="shared" si="278"/>
        <v/>
      </c>
      <c r="MI145" s="960" t="str">
        <f t="shared" si="278"/>
        <v/>
      </c>
      <c r="MJ145" s="960" t="str">
        <f t="shared" si="278"/>
        <v/>
      </c>
      <c r="MK145" s="960" t="str">
        <f t="shared" si="278"/>
        <v/>
      </c>
      <c r="ML145" s="958" t="str">
        <f t="shared" si="278"/>
        <v/>
      </c>
      <c r="MM145" s="959" t="str">
        <f t="shared" si="278"/>
        <v/>
      </c>
      <c r="MN145" s="960" t="str">
        <f t="shared" si="278"/>
        <v/>
      </c>
      <c r="MO145" s="960" t="str">
        <f t="shared" si="278"/>
        <v/>
      </c>
      <c r="MP145" s="960" t="str">
        <f t="shared" si="278"/>
        <v/>
      </c>
      <c r="MQ145" s="960" t="str">
        <f t="shared" si="278"/>
        <v/>
      </c>
      <c r="MR145" s="960" t="str">
        <f t="shared" si="278"/>
        <v/>
      </c>
      <c r="MS145" s="958" t="str">
        <f t="shared" si="278"/>
        <v/>
      </c>
      <c r="MT145" s="959" t="str">
        <f t="shared" si="278"/>
        <v/>
      </c>
      <c r="MU145" s="960" t="str">
        <f t="shared" si="278"/>
        <v/>
      </c>
      <c r="MV145" s="960" t="str">
        <f t="shared" si="278"/>
        <v/>
      </c>
      <c r="MW145" s="960" t="str">
        <f t="shared" si="278"/>
        <v/>
      </c>
      <c r="MX145" s="960" t="str">
        <f t="shared" si="278"/>
        <v/>
      </c>
      <c r="MY145" s="960" t="str">
        <f t="shared" si="278"/>
        <v/>
      </c>
      <c r="MZ145" s="958" t="str">
        <f t="shared" si="278"/>
        <v/>
      </c>
      <c r="NA145" s="959" t="str">
        <f t="shared" si="278"/>
        <v/>
      </c>
      <c r="NB145" s="960" t="str">
        <f t="shared" si="278"/>
        <v/>
      </c>
      <c r="NC145" s="960" t="str">
        <f t="shared" si="278"/>
        <v/>
      </c>
      <c r="ND145" s="960" t="str">
        <f t="shared" si="278"/>
        <v/>
      </c>
      <c r="NE145" s="960" t="str">
        <f t="shared" si="278"/>
        <v/>
      </c>
      <c r="NF145" s="960" t="str">
        <f t="shared" si="278"/>
        <v/>
      </c>
      <c r="NG145" s="961" t="str">
        <f t="shared" si="278"/>
        <v/>
      </c>
      <c r="NH145" s="959" t="str">
        <f t="shared" si="278"/>
        <v/>
      </c>
      <c r="NI145" s="960" t="str">
        <f t="shared" si="278"/>
        <v/>
      </c>
      <c r="NJ145" s="960" t="str">
        <f t="shared" si="278"/>
        <v/>
      </c>
      <c r="NK145" s="960" t="str">
        <f t="shared" si="278"/>
        <v/>
      </c>
      <c r="NL145" s="960" t="str">
        <f t="shared" si="278"/>
        <v/>
      </c>
      <c r="NM145" s="960" t="str">
        <f t="shared" si="278"/>
        <v/>
      </c>
      <c r="NN145" s="958" t="str">
        <f t="shared" ref="NN145" si="282">IF($C145="","",NN$114)</f>
        <v/>
      </c>
      <c r="NO145" s="83"/>
      <c r="NP145" s="83"/>
      <c r="NQ145" s="83"/>
      <c r="NR145" s="83"/>
      <c r="NS145" s="83"/>
      <c r="NT145" s="83"/>
      <c r="NU145" s="83"/>
      <c r="NV145" s="83"/>
      <c r="NW145" s="83"/>
      <c r="NX145" s="83"/>
      <c r="NY145" s="83"/>
      <c r="NZ145" s="83"/>
      <c r="OA145" s="83"/>
      <c r="OB145" s="83"/>
      <c r="OC145" s="83"/>
      <c r="OD145" s="83"/>
      <c r="OE145" s="83"/>
      <c r="OF145" s="83"/>
      <c r="OG145" s="83"/>
      <c r="OH145" s="83"/>
      <c r="OI145" s="83"/>
      <c r="OJ145" s="83"/>
      <c r="OK145" s="83"/>
      <c r="OL145" s="83"/>
      <c r="OM145" s="83"/>
      <c r="ON145" s="83"/>
      <c r="OO145" s="83"/>
      <c r="OP145" s="83"/>
      <c r="OQ145" s="83"/>
      <c r="OR145" s="83"/>
      <c r="OS145" s="83"/>
      <c r="OT145" s="83"/>
      <c r="OU145" s="83"/>
      <c r="OV145" s="83"/>
      <c r="OW145" s="83"/>
      <c r="OX145" s="83"/>
      <c r="OY145" s="83"/>
      <c r="OZ145" s="83"/>
      <c r="PA145" s="83"/>
      <c r="PB145" s="83"/>
      <c r="PC145" s="83"/>
      <c r="PD145" s="83"/>
      <c r="PE145" s="83"/>
      <c r="PF145" s="83"/>
      <c r="PG145" s="83"/>
      <c r="PH145" s="83"/>
      <c r="PI145" s="83"/>
      <c r="PJ145" s="83"/>
      <c r="PK145" s="83"/>
      <c r="PL145" s="83"/>
      <c r="PM145" s="83"/>
      <c r="PN145" s="83"/>
      <c r="PO145" s="83"/>
      <c r="PP145" s="83"/>
      <c r="PQ145" s="83"/>
      <c r="PR145" s="83"/>
      <c r="PS145" s="83"/>
      <c r="PT145" s="83"/>
      <c r="PU145" s="83"/>
      <c r="PV145" s="83"/>
      <c r="PW145" s="83"/>
      <c r="PX145" s="83"/>
      <c r="PY145" s="83"/>
      <c r="PZ145" s="83"/>
      <c r="QA145" s="83"/>
      <c r="QB145" s="83"/>
      <c r="QC145" s="83"/>
      <c r="QD145" s="83"/>
      <c r="QE145" s="83"/>
      <c r="QF145" s="83"/>
      <c r="QG145" s="83"/>
      <c r="QH145" s="83"/>
      <c r="QI145" s="83"/>
      <c r="QJ145" s="83"/>
      <c r="QK145" s="83"/>
      <c r="QL145" s="83"/>
      <c r="QM145" s="83"/>
      <c r="QN145" s="83"/>
      <c r="QO145" s="83"/>
      <c r="QP145" s="83"/>
      <c r="QQ145" s="83"/>
      <c r="QR145" s="83"/>
      <c r="QS145" s="83"/>
      <c r="QT145" s="83"/>
      <c r="QU145" s="83"/>
      <c r="QV145" s="83"/>
      <c r="QW145" s="83"/>
      <c r="QX145" s="83"/>
      <c r="QY145" s="83"/>
      <c r="QZ145" s="83"/>
      <c r="RA145" s="83"/>
      <c r="RB145" s="83"/>
      <c r="RC145" s="83"/>
      <c r="RD145" s="83"/>
      <c r="RE145" s="83"/>
      <c r="RF145" s="83"/>
      <c r="RG145" s="83"/>
      <c r="RH145" s="83"/>
      <c r="RI145" s="83"/>
      <c r="RJ145" s="83"/>
      <c r="RK145" s="83"/>
      <c r="RL145" s="83"/>
      <c r="RM145" s="83"/>
      <c r="RN145" s="83"/>
      <c r="RO145" s="83"/>
      <c r="RP145" s="83"/>
      <c r="RQ145" s="83"/>
      <c r="RR145" s="83"/>
      <c r="RS145" s="83"/>
      <c r="RT145" s="83"/>
      <c r="RU145" s="83"/>
      <c r="RV145" s="83"/>
      <c r="RW145" s="83"/>
      <c r="RX145" s="83"/>
      <c r="RY145" s="83"/>
      <c r="RZ145" s="83"/>
      <c r="SA145" s="83"/>
      <c r="SB145" s="83"/>
      <c r="SC145" s="83"/>
      <c r="SD145" s="83"/>
      <c r="SE145" s="83"/>
      <c r="SF145" s="83"/>
      <c r="SG145" s="83"/>
      <c r="SH145" s="83"/>
      <c r="SI145" s="83"/>
      <c r="SJ145" s="83"/>
      <c r="SK145" s="83"/>
      <c r="SL145" s="83"/>
      <c r="SM145" s="83"/>
      <c r="SN145" s="83"/>
      <c r="SO145" s="83"/>
      <c r="SP145" s="83"/>
      <c r="SQ145" s="83"/>
      <c r="SR145" s="83"/>
      <c r="SS145" s="83"/>
      <c r="ST145" s="83"/>
      <c r="SU145" s="83"/>
      <c r="SV145" s="83"/>
      <c r="SW145" s="83"/>
      <c r="SX145" s="83"/>
      <c r="SY145" s="83"/>
      <c r="SZ145" s="83"/>
      <c r="TA145" s="83"/>
      <c r="TB145" s="83"/>
      <c r="TC145" s="83"/>
      <c r="TD145" s="83"/>
      <c r="TE145" s="83"/>
      <c r="TF145" s="83"/>
      <c r="TG145" s="83"/>
      <c r="TH145" s="83"/>
      <c r="TI145" s="83"/>
      <c r="TJ145" s="83"/>
      <c r="TK145" s="83"/>
      <c r="TL145" s="83"/>
      <c r="TM145" s="83"/>
      <c r="TN145" s="83"/>
      <c r="TO145" s="83"/>
      <c r="TP145" s="83"/>
      <c r="TQ145" s="83"/>
      <c r="TR145" s="83"/>
      <c r="TS145" s="83"/>
      <c r="TT145" s="83"/>
      <c r="TU145" s="83"/>
      <c r="TV145" s="83"/>
      <c r="TW145" s="83"/>
      <c r="TX145" s="83"/>
      <c r="TY145" s="83"/>
      <c r="TZ145" s="83"/>
      <c r="UA145" s="83"/>
      <c r="UB145" s="83"/>
      <c r="UC145" s="83"/>
      <c r="UD145" s="83"/>
      <c r="UE145" s="83"/>
      <c r="UF145" s="83"/>
      <c r="UG145" s="83"/>
      <c r="UH145" s="83"/>
      <c r="UI145" s="83"/>
      <c r="UJ145" s="83"/>
      <c r="UK145" s="83"/>
      <c r="UL145" s="83"/>
      <c r="UM145" s="83"/>
      <c r="UN145" s="83"/>
      <c r="UO145" s="83"/>
      <c r="UP145" s="83"/>
      <c r="UQ145" s="83"/>
    </row>
    <row r="146" spans="1:564" s="155" customFormat="1" ht="12" thickBot="1" x14ac:dyDescent="0.25">
      <c r="A146" s="690"/>
      <c r="B146" s="691"/>
      <c r="C146" s="691" t="s">
        <v>88</v>
      </c>
      <c r="D146" s="692"/>
      <c r="E146" s="927"/>
      <c r="F146" s="167" t="s">
        <v>178</v>
      </c>
      <c r="G146" s="167" t="s">
        <v>178</v>
      </c>
      <c r="H146" s="765" t="s">
        <v>178</v>
      </c>
      <c r="I146" s="766" t="s">
        <v>179</v>
      </c>
      <c r="J146" s="766" t="s">
        <v>178</v>
      </c>
      <c r="K146" s="766" t="s">
        <v>178</v>
      </c>
      <c r="L146" s="766" t="s">
        <v>178</v>
      </c>
      <c r="M146" s="766" t="s">
        <v>178</v>
      </c>
      <c r="N146" s="767" t="s">
        <v>178</v>
      </c>
      <c r="O146" s="169" t="s">
        <v>178</v>
      </c>
      <c r="P146" s="169" t="s">
        <v>178</v>
      </c>
      <c r="Q146" s="169" t="s">
        <v>178</v>
      </c>
      <c r="R146" s="169" t="s">
        <v>178</v>
      </c>
      <c r="S146" s="169" t="s">
        <v>178</v>
      </c>
      <c r="T146" s="169" t="s">
        <v>178</v>
      </c>
      <c r="U146" s="169" t="s">
        <v>178</v>
      </c>
      <c r="V146" s="169" t="s">
        <v>178</v>
      </c>
      <c r="W146" s="169" t="s">
        <v>178</v>
      </c>
      <c r="X146" s="169" t="s">
        <v>178</v>
      </c>
      <c r="Y146" s="169" t="s">
        <v>178</v>
      </c>
      <c r="Z146" s="169" t="s">
        <v>178</v>
      </c>
      <c r="AA146" s="169" t="s">
        <v>178</v>
      </c>
      <c r="AB146" s="169" t="s">
        <v>178</v>
      </c>
      <c r="AC146" s="169" t="s">
        <v>178</v>
      </c>
      <c r="AD146" s="169" t="s">
        <v>178</v>
      </c>
      <c r="AE146" s="169" t="s">
        <v>178</v>
      </c>
      <c r="AF146" s="169" t="s">
        <v>178</v>
      </c>
      <c r="AG146" s="169" t="s">
        <v>178</v>
      </c>
      <c r="AH146" s="169" t="s">
        <v>178</v>
      </c>
      <c r="AI146" s="169" t="s">
        <v>178</v>
      </c>
      <c r="AJ146" s="169" t="s">
        <v>178</v>
      </c>
      <c r="AK146" s="170" t="s">
        <v>178</v>
      </c>
      <c r="AL146" s="167" t="s">
        <v>178</v>
      </c>
      <c r="AM146" s="167" t="s">
        <v>178</v>
      </c>
      <c r="AN146" s="167" t="s">
        <v>178</v>
      </c>
      <c r="AO146" s="167" t="s">
        <v>178</v>
      </c>
      <c r="AP146" s="167" t="s">
        <v>178</v>
      </c>
      <c r="AQ146" s="167" t="s">
        <v>178</v>
      </c>
      <c r="AR146" s="167" t="s">
        <v>178</v>
      </c>
      <c r="AS146" s="167" t="s">
        <v>178</v>
      </c>
      <c r="AT146" s="167" t="s">
        <v>178</v>
      </c>
      <c r="AU146" s="167" t="s">
        <v>178</v>
      </c>
      <c r="AV146" s="167" t="s">
        <v>178</v>
      </c>
      <c r="AW146" s="167" t="s">
        <v>178</v>
      </c>
      <c r="AX146" s="167" t="s">
        <v>178</v>
      </c>
      <c r="AY146" s="167" t="s">
        <v>178</v>
      </c>
      <c r="AZ146" s="167" t="s">
        <v>178</v>
      </c>
      <c r="BA146" s="167" t="s">
        <v>178</v>
      </c>
      <c r="BB146" s="167" t="s">
        <v>178</v>
      </c>
      <c r="BC146" s="167" t="s">
        <v>178</v>
      </c>
      <c r="BD146" s="167" t="s">
        <v>178</v>
      </c>
      <c r="BE146" s="167" t="s">
        <v>178</v>
      </c>
      <c r="BF146" s="167" t="s">
        <v>178</v>
      </c>
      <c r="BG146" s="167" t="s">
        <v>178</v>
      </c>
      <c r="BH146" s="167" t="s">
        <v>178</v>
      </c>
      <c r="BI146" s="167" t="s">
        <v>178</v>
      </c>
      <c r="BJ146" s="167" t="s">
        <v>178</v>
      </c>
      <c r="BK146" s="167" t="s">
        <v>178</v>
      </c>
      <c r="BL146" s="167" t="s">
        <v>178</v>
      </c>
      <c r="BM146" s="167" t="s">
        <v>178</v>
      </c>
      <c r="BN146" s="167" t="s">
        <v>178</v>
      </c>
      <c r="BO146" s="167" t="s">
        <v>178</v>
      </c>
      <c r="BP146" s="167" t="s">
        <v>178</v>
      </c>
      <c r="BQ146" s="167" t="s">
        <v>178</v>
      </c>
      <c r="BR146" s="167" t="s">
        <v>178</v>
      </c>
      <c r="BS146" s="167" t="s">
        <v>178</v>
      </c>
      <c r="BT146" s="167" t="s">
        <v>178</v>
      </c>
      <c r="BU146" s="167" t="s">
        <v>178</v>
      </c>
      <c r="BV146" s="167" t="s">
        <v>178</v>
      </c>
      <c r="BW146" s="167" t="s">
        <v>178</v>
      </c>
      <c r="BX146" s="167" t="s">
        <v>178</v>
      </c>
      <c r="BY146" s="167" t="s">
        <v>178</v>
      </c>
      <c r="BZ146" s="167" t="s">
        <v>178</v>
      </c>
      <c r="CA146" s="167" t="s">
        <v>178</v>
      </c>
      <c r="CB146" s="167" t="s">
        <v>178</v>
      </c>
      <c r="CC146" s="167" t="s">
        <v>178</v>
      </c>
      <c r="CD146" s="167" t="s">
        <v>179</v>
      </c>
      <c r="CE146" s="167" t="s">
        <v>178</v>
      </c>
      <c r="CF146" s="167" t="s">
        <v>178</v>
      </c>
      <c r="CG146" s="167" t="s">
        <v>178</v>
      </c>
      <c r="CH146" s="167" t="s">
        <v>178</v>
      </c>
      <c r="CI146" s="167" t="s">
        <v>178</v>
      </c>
      <c r="CJ146" s="167" t="s">
        <v>178</v>
      </c>
      <c r="CK146" s="167" t="s">
        <v>178</v>
      </c>
      <c r="CL146" s="167" t="s">
        <v>178</v>
      </c>
      <c r="CM146" s="167" t="s">
        <v>178</v>
      </c>
      <c r="CN146" s="167" t="s">
        <v>178</v>
      </c>
      <c r="CO146" s="167" t="s">
        <v>178</v>
      </c>
      <c r="CP146" s="167" t="s">
        <v>178</v>
      </c>
      <c r="CQ146" s="167" t="s">
        <v>178</v>
      </c>
      <c r="CR146" s="167" t="s">
        <v>178</v>
      </c>
      <c r="CS146" s="167" t="s">
        <v>178</v>
      </c>
      <c r="CT146" s="167" t="s">
        <v>178</v>
      </c>
      <c r="CU146" s="167" t="s">
        <v>179</v>
      </c>
      <c r="CV146" s="167" t="s">
        <v>178</v>
      </c>
      <c r="CW146" s="167" t="s">
        <v>178</v>
      </c>
      <c r="CX146" s="167" t="s">
        <v>178</v>
      </c>
      <c r="CY146" s="167" t="s">
        <v>178</v>
      </c>
      <c r="CZ146" s="167" t="s">
        <v>178</v>
      </c>
      <c r="DA146" s="167" t="s">
        <v>178</v>
      </c>
      <c r="DB146" s="167" t="s">
        <v>178</v>
      </c>
      <c r="DC146" s="167" t="s">
        <v>178</v>
      </c>
      <c r="DD146" s="167" t="s">
        <v>178</v>
      </c>
      <c r="DE146" s="167" t="s">
        <v>178</v>
      </c>
      <c r="DF146" s="167" t="s">
        <v>178</v>
      </c>
      <c r="DG146" s="167" t="s">
        <v>178</v>
      </c>
      <c r="DH146" s="167" t="s">
        <v>178</v>
      </c>
      <c r="DI146" s="167" t="s">
        <v>178</v>
      </c>
      <c r="DJ146" s="167" t="s">
        <v>178</v>
      </c>
      <c r="DK146" s="167" t="s">
        <v>178</v>
      </c>
      <c r="DL146" s="167" t="s">
        <v>178</v>
      </c>
      <c r="DM146" s="167" t="s">
        <v>178</v>
      </c>
      <c r="DN146" s="167" t="s">
        <v>178</v>
      </c>
      <c r="DO146" s="167" t="s">
        <v>178</v>
      </c>
      <c r="DP146" s="167" t="s">
        <v>178</v>
      </c>
      <c r="DQ146" s="167" t="s">
        <v>178</v>
      </c>
      <c r="DR146" s="167" t="s">
        <v>178</v>
      </c>
      <c r="DS146" s="167" t="s">
        <v>178</v>
      </c>
      <c r="DT146" s="167" t="s">
        <v>178</v>
      </c>
      <c r="DU146" s="167" t="s">
        <v>178</v>
      </c>
      <c r="DV146" s="167" t="s">
        <v>178</v>
      </c>
      <c r="DW146" s="167" t="s">
        <v>178</v>
      </c>
      <c r="DX146" s="167" t="s">
        <v>178</v>
      </c>
      <c r="DY146" s="167" t="s">
        <v>179</v>
      </c>
      <c r="DZ146" s="167" t="s">
        <v>178</v>
      </c>
      <c r="EA146" s="167" t="s">
        <v>178</v>
      </c>
      <c r="EB146" s="167" t="s">
        <v>178</v>
      </c>
      <c r="EC146" s="167" t="s">
        <v>178</v>
      </c>
      <c r="ED146" s="167" t="s">
        <v>178</v>
      </c>
      <c r="EE146" s="167" t="s">
        <v>178</v>
      </c>
      <c r="EF146" s="167" t="s">
        <v>178</v>
      </c>
      <c r="EG146" s="167" t="s">
        <v>178</v>
      </c>
      <c r="EH146" s="167" t="s">
        <v>178</v>
      </c>
      <c r="EI146" s="167" t="s">
        <v>178</v>
      </c>
      <c r="EJ146" s="167" t="s">
        <v>178</v>
      </c>
      <c r="EK146" s="167" t="s">
        <v>178</v>
      </c>
      <c r="EL146" s="167" t="s">
        <v>178</v>
      </c>
      <c r="EM146" s="167" t="s">
        <v>178</v>
      </c>
      <c r="EN146" s="167" t="s">
        <v>178</v>
      </c>
      <c r="EO146" s="167" t="s">
        <v>178</v>
      </c>
      <c r="EP146" s="167" t="s">
        <v>178</v>
      </c>
      <c r="EQ146" s="167" t="s">
        <v>178</v>
      </c>
      <c r="ER146" s="167" t="s">
        <v>179</v>
      </c>
      <c r="ES146" s="167" t="s">
        <v>178</v>
      </c>
      <c r="ET146" s="167" t="s">
        <v>178</v>
      </c>
      <c r="EU146" s="167" t="s">
        <v>178</v>
      </c>
      <c r="EV146" s="167" t="s">
        <v>178</v>
      </c>
      <c r="EW146" s="167" t="s">
        <v>178</v>
      </c>
      <c r="EX146" s="167" t="s">
        <v>178</v>
      </c>
      <c r="EY146" s="167" t="s">
        <v>178</v>
      </c>
      <c r="EZ146" s="167" t="s">
        <v>178</v>
      </c>
      <c r="FA146" s="167" t="s">
        <v>178</v>
      </c>
      <c r="FB146" s="167" t="s">
        <v>178</v>
      </c>
      <c r="FC146" s="167" t="s">
        <v>178</v>
      </c>
      <c r="FD146" s="167" t="s">
        <v>178</v>
      </c>
      <c r="FE146" s="167" t="s">
        <v>178</v>
      </c>
      <c r="FF146" s="167" t="s">
        <v>178</v>
      </c>
      <c r="FG146" s="167" t="s">
        <v>178</v>
      </c>
      <c r="FH146" s="167" t="s">
        <v>178</v>
      </c>
      <c r="FI146" s="167" t="s">
        <v>178</v>
      </c>
      <c r="FJ146" s="167" t="s">
        <v>178</v>
      </c>
      <c r="FK146" s="167" t="s">
        <v>178</v>
      </c>
      <c r="FL146" s="167" t="s">
        <v>178</v>
      </c>
      <c r="FM146" s="167" t="s">
        <v>178</v>
      </c>
      <c r="FN146" s="167" t="s">
        <v>178</v>
      </c>
      <c r="FO146" s="167" t="s">
        <v>178</v>
      </c>
      <c r="FP146" s="167" t="s">
        <v>178</v>
      </c>
      <c r="FQ146" s="167" t="s">
        <v>178</v>
      </c>
      <c r="FR146" s="167" t="s">
        <v>178</v>
      </c>
      <c r="FS146" s="167" t="s">
        <v>178</v>
      </c>
      <c r="FT146" s="167" t="s">
        <v>178</v>
      </c>
      <c r="FU146" s="167" t="s">
        <v>178</v>
      </c>
      <c r="FV146" s="167" t="s">
        <v>178</v>
      </c>
      <c r="FW146" s="167" t="s">
        <v>178</v>
      </c>
      <c r="FX146" s="167" t="s">
        <v>178</v>
      </c>
      <c r="FY146" s="167" t="s">
        <v>178</v>
      </c>
      <c r="FZ146" s="167" t="s">
        <v>178</v>
      </c>
      <c r="GA146" s="167" t="s">
        <v>178</v>
      </c>
      <c r="GB146" s="167" t="s">
        <v>178</v>
      </c>
      <c r="GC146" s="167" t="s">
        <v>178</v>
      </c>
      <c r="GD146" s="167" t="s">
        <v>178</v>
      </c>
      <c r="GE146" s="167" t="s">
        <v>178</v>
      </c>
      <c r="GF146" s="167" t="s">
        <v>178</v>
      </c>
      <c r="GG146" s="167" t="s">
        <v>178</v>
      </c>
      <c r="GH146" s="167" t="s">
        <v>178</v>
      </c>
      <c r="GI146" s="167" t="s">
        <v>178</v>
      </c>
      <c r="GJ146" s="167" t="s">
        <v>178</v>
      </c>
      <c r="GK146" s="167" t="s">
        <v>178</v>
      </c>
      <c r="GL146" s="167" t="s">
        <v>178</v>
      </c>
      <c r="GM146" s="167" t="s">
        <v>178</v>
      </c>
      <c r="GN146" s="167" t="s">
        <v>178</v>
      </c>
      <c r="GO146" s="167" t="s">
        <v>178</v>
      </c>
      <c r="GP146" s="167" t="s">
        <v>178</v>
      </c>
      <c r="GQ146" s="167" t="s">
        <v>178</v>
      </c>
      <c r="GR146" s="167" t="s">
        <v>178</v>
      </c>
      <c r="GS146" s="167" t="s">
        <v>178</v>
      </c>
      <c r="GT146" s="167" t="s">
        <v>178</v>
      </c>
      <c r="GU146" s="167" t="s">
        <v>178</v>
      </c>
      <c r="GV146" s="167" t="s">
        <v>178</v>
      </c>
      <c r="GW146" s="167" t="s">
        <v>178</v>
      </c>
      <c r="GX146" s="167" t="s">
        <v>178</v>
      </c>
      <c r="GY146" s="167" t="s">
        <v>178</v>
      </c>
      <c r="GZ146" s="167" t="s">
        <v>178</v>
      </c>
      <c r="HA146" s="167" t="s">
        <v>178</v>
      </c>
      <c r="HB146" s="167" t="s">
        <v>178</v>
      </c>
      <c r="HC146" s="167" t="s">
        <v>178</v>
      </c>
      <c r="HD146" s="167" t="s">
        <v>178</v>
      </c>
      <c r="HE146" s="167" t="s">
        <v>178</v>
      </c>
      <c r="HF146" s="167" t="s">
        <v>178</v>
      </c>
      <c r="HG146" s="167" t="s">
        <v>178</v>
      </c>
      <c r="HH146" s="167" t="s">
        <v>178</v>
      </c>
      <c r="HI146" s="167" t="s">
        <v>178</v>
      </c>
      <c r="HJ146" s="167" t="s">
        <v>178</v>
      </c>
      <c r="HK146" s="167" t="s">
        <v>178</v>
      </c>
      <c r="HL146" s="167" t="s">
        <v>178</v>
      </c>
      <c r="HM146" s="167" t="s">
        <v>178</v>
      </c>
      <c r="HN146" s="167" t="s">
        <v>178</v>
      </c>
      <c r="HO146" s="167" t="s">
        <v>178</v>
      </c>
      <c r="HP146" s="167" t="s">
        <v>178</v>
      </c>
      <c r="HQ146" s="167" t="s">
        <v>178</v>
      </c>
      <c r="HR146" s="167" t="s">
        <v>178</v>
      </c>
      <c r="HS146" s="167" t="s">
        <v>178</v>
      </c>
      <c r="HT146" s="167" t="s">
        <v>178</v>
      </c>
      <c r="HU146" s="167" t="s">
        <v>178</v>
      </c>
      <c r="HV146" s="167" t="s">
        <v>178</v>
      </c>
      <c r="HW146" s="167" t="s">
        <v>178</v>
      </c>
      <c r="HX146" s="167" t="s">
        <v>178</v>
      </c>
      <c r="HY146" s="167" t="s">
        <v>178</v>
      </c>
      <c r="HZ146" s="167" t="s">
        <v>178</v>
      </c>
      <c r="IA146" s="167" t="s">
        <v>178</v>
      </c>
      <c r="IB146" s="167" t="s">
        <v>178</v>
      </c>
      <c r="IC146" s="167" t="s">
        <v>178</v>
      </c>
      <c r="ID146" s="167" t="s">
        <v>178</v>
      </c>
      <c r="IE146" s="167" t="s">
        <v>178</v>
      </c>
      <c r="IF146" s="167" t="s">
        <v>179</v>
      </c>
      <c r="IG146" s="167" t="s">
        <v>178</v>
      </c>
      <c r="IH146" s="167" t="s">
        <v>178</v>
      </c>
      <c r="II146" s="167" t="s">
        <v>178</v>
      </c>
      <c r="IJ146" s="167" t="s">
        <v>178</v>
      </c>
      <c r="IK146" s="167" t="s">
        <v>178</v>
      </c>
      <c r="IL146" s="167" t="s">
        <v>178</v>
      </c>
      <c r="IM146" s="167" t="s">
        <v>178</v>
      </c>
      <c r="IN146" s="167" t="s">
        <v>178</v>
      </c>
      <c r="IO146" s="167" t="s">
        <v>178</v>
      </c>
      <c r="IP146" s="167" t="s">
        <v>178</v>
      </c>
      <c r="IQ146" s="167" t="s">
        <v>178</v>
      </c>
      <c r="IR146" s="167" t="s">
        <v>178</v>
      </c>
      <c r="IS146" s="167" t="s">
        <v>178</v>
      </c>
      <c r="IT146" s="167" t="s">
        <v>178</v>
      </c>
      <c r="IU146" s="167" t="s">
        <v>178</v>
      </c>
      <c r="IV146" s="167" t="s">
        <v>178</v>
      </c>
      <c r="IW146" s="167" t="s">
        <v>178</v>
      </c>
      <c r="IX146" s="167" t="s">
        <v>178</v>
      </c>
      <c r="IY146" s="167" t="s">
        <v>178</v>
      </c>
      <c r="IZ146" s="167" t="s">
        <v>178</v>
      </c>
      <c r="JA146" s="167" t="s">
        <v>178</v>
      </c>
      <c r="JB146" s="167" t="s">
        <v>178</v>
      </c>
      <c r="JC146" s="167" t="s">
        <v>178</v>
      </c>
      <c r="JD146" s="167" t="s">
        <v>178</v>
      </c>
      <c r="JE146" s="167" t="s">
        <v>178</v>
      </c>
      <c r="JF146" s="167" t="s">
        <v>178</v>
      </c>
      <c r="JG146" s="167" t="s">
        <v>178</v>
      </c>
      <c r="JH146" s="167" t="s">
        <v>178</v>
      </c>
      <c r="JI146" s="167" t="s">
        <v>178</v>
      </c>
      <c r="JJ146" s="167" t="s">
        <v>178</v>
      </c>
      <c r="JK146" s="167" t="s">
        <v>178</v>
      </c>
      <c r="JL146" s="167" t="s">
        <v>178</v>
      </c>
      <c r="JM146" s="167" t="s">
        <v>178</v>
      </c>
      <c r="JN146" s="167" t="s">
        <v>178</v>
      </c>
      <c r="JO146" s="167" t="s">
        <v>178</v>
      </c>
      <c r="JP146" s="167" t="s">
        <v>178</v>
      </c>
      <c r="JQ146" s="167" t="s">
        <v>178</v>
      </c>
      <c r="JR146" s="167" t="s">
        <v>178</v>
      </c>
      <c r="JS146" s="167" t="s">
        <v>178</v>
      </c>
      <c r="JT146" s="167" t="s">
        <v>178</v>
      </c>
      <c r="JU146" s="167" t="s">
        <v>178</v>
      </c>
      <c r="JV146" s="167" t="s">
        <v>178</v>
      </c>
      <c r="JW146" s="167" t="s">
        <v>178</v>
      </c>
      <c r="JX146" s="167" t="s">
        <v>178</v>
      </c>
      <c r="JY146" s="167" t="s">
        <v>178</v>
      </c>
      <c r="JZ146" s="167" t="s">
        <v>178</v>
      </c>
      <c r="KA146" s="167" t="s">
        <v>178</v>
      </c>
      <c r="KB146" s="167" t="s">
        <v>178</v>
      </c>
      <c r="KC146" s="167" t="s">
        <v>178</v>
      </c>
      <c r="KD146" s="167" t="s">
        <v>178</v>
      </c>
      <c r="KE146" s="167" t="s">
        <v>178</v>
      </c>
      <c r="KF146" s="167" t="s">
        <v>178</v>
      </c>
      <c r="KG146" s="167" t="s">
        <v>178</v>
      </c>
      <c r="KH146" s="167" t="s">
        <v>178</v>
      </c>
      <c r="KI146" s="167" t="s">
        <v>178</v>
      </c>
      <c r="KJ146" s="167" t="s">
        <v>178</v>
      </c>
      <c r="KK146" s="167" t="s">
        <v>178</v>
      </c>
      <c r="KL146" s="167" t="s">
        <v>178</v>
      </c>
      <c r="KM146" s="167" t="s">
        <v>178</v>
      </c>
      <c r="KN146" s="167" t="s">
        <v>178</v>
      </c>
      <c r="KO146" s="167" t="s">
        <v>178</v>
      </c>
      <c r="KP146" s="167" t="s">
        <v>178</v>
      </c>
      <c r="KQ146" s="167" t="s">
        <v>178</v>
      </c>
      <c r="KR146" s="167" t="s">
        <v>179</v>
      </c>
      <c r="KS146" s="167" t="s">
        <v>178</v>
      </c>
      <c r="KT146" s="167" t="s">
        <v>178</v>
      </c>
      <c r="KU146" s="167" t="s">
        <v>178</v>
      </c>
      <c r="KV146" s="167" t="s">
        <v>178</v>
      </c>
      <c r="KW146" s="167" t="s">
        <v>178</v>
      </c>
      <c r="KX146" s="167" t="s">
        <v>178</v>
      </c>
      <c r="KY146" s="167" t="s">
        <v>178</v>
      </c>
      <c r="KZ146" s="167" t="s">
        <v>178</v>
      </c>
      <c r="LA146" s="167" t="s">
        <v>179</v>
      </c>
      <c r="LB146" s="167" t="s">
        <v>178</v>
      </c>
      <c r="LC146" s="167" t="s">
        <v>178</v>
      </c>
      <c r="LD146" s="167" t="s">
        <v>178</v>
      </c>
      <c r="LE146" s="167" t="s">
        <v>178</v>
      </c>
      <c r="LF146" s="167" t="s">
        <v>178</v>
      </c>
      <c r="LG146" s="167" t="s">
        <v>178</v>
      </c>
      <c r="LH146" s="167" t="s">
        <v>178</v>
      </c>
      <c r="LI146" s="167" t="s">
        <v>178</v>
      </c>
      <c r="LJ146" s="167" t="s">
        <v>178</v>
      </c>
      <c r="LK146" s="167" t="s">
        <v>178</v>
      </c>
      <c r="LL146" s="167" t="s">
        <v>178</v>
      </c>
      <c r="LM146" s="167" t="s">
        <v>178</v>
      </c>
      <c r="LN146" s="167" t="s">
        <v>178</v>
      </c>
      <c r="LO146" s="167" t="s">
        <v>178</v>
      </c>
      <c r="LP146" s="167" t="s">
        <v>178</v>
      </c>
      <c r="LQ146" s="167" t="s">
        <v>178</v>
      </c>
      <c r="LR146" s="167" t="s">
        <v>178</v>
      </c>
      <c r="LS146" s="167" t="s">
        <v>178</v>
      </c>
      <c r="LT146" s="167" t="s">
        <v>178</v>
      </c>
      <c r="LU146" s="167" t="s">
        <v>178</v>
      </c>
      <c r="LV146" s="167" t="s">
        <v>178</v>
      </c>
      <c r="LW146" s="167" t="s">
        <v>178</v>
      </c>
      <c r="LX146" s="167" t="s">
        <v>178</v>
      </c>
      <c r="LY146" s="167" t="s">
        <v>178</v>
      </c>
      <c r="LZ146" s="167" t="s">
        <v>178</v>
      </c>
      <c r="MA146" s="167" t="s">
        <v>178</v>
      </c>
      <c r="MB146" s="167" t="s">
        <v>178</v>
      </c>
      <c r="MC146" s="167" t="s">
        <v>178</v>
      </c>
      <c r="MD146" s="167" t="s">
        <v>178</v>
      </c>
      <c r="ME146" s="167" t="s">
        <v>178</v>
      </c>
      <c r="MF146" s="167" t="s">
        <v>178</v>
      </c>
      <c r="MG146" s="167" t="s">
        <v>178</v>
      </c>
      <c r="MH146" s="167" t="s">
        <v>178</v>
      </c>
      <c r="MI146" s="167" t="s">
        <v>178</v>
      </c>
      <c r="MJ146" s="167" t="s">
        <v>178</v>
      </c>
      <c r="MK146" s="167" t="s">
        <v>178</v>
      </c>
      <c r="ML146" s="167" t="s">
        <v>178</v>
      </c>
      <c r="MM146" s="167" t="s">
        <v>178</v>
      </c>
      <c r="MN146" s="167" t="s">
        <v>178</v>
      </c>
      <c r="MO146" s="167" t="s">
        <v>178</v>
      </c>
      <c r="MP146" s="167" t="s">
        <v>178</v>
      </c>
      <c r="MQ146" s="167" t="s">
        <v>178</v>
      </c>
      <c r="MR146" s="167" t="s">
        <v>178</v>
      </c>
      <c r="MS146" s="167" t="s">
        <v>178</v>
      </c>
      <c r="MT146" s="167" t="s">
        <v>178</v>
      </c>
      <c r="MU146" s="167" t="s">
        <v>178</v>
      </c>
      <c r="MV146" s="167" t="s">
        <v>178</v>
      </c>
      <c r="MW146" s="167" t="s">
        <v>178</v>
      </c>
      <c r="MX146" s="167" t="s">
        <v>178</v>
      </c>
      <c r="MY146" s="167" t="s">
        <v>178</v>
      </c>
      <c r="MZ146" s="167" t="s">
        <v>178</v>
      </c>
      <c r="NA146" s="167" t="s">
        <v>178</v>
      </c>
      <c r="NB146" s="167" t="s">
        <v>178</v>
      </c>
      <c r="NC146" s="167" t="s">
        <v>179</v>
      </c>
      <c r="ND146" s="167" t="s">
        <v>179</v>
      </c>
      <c r="NE146" s="167" t="s">
        <v>178</v>
      </c>
      <c r="NF146" s="167" t="s">
        <v>178</v>
      </c>
      <c r="NG146" s="167" t="s">
        <v>178</v>
      </c>
      <c r="NH146" s="167" t="s">
        <v>178</v>
      </c>
      <c r="NI146" s="167" t="s">
        <v>178</v>
      </c>
      <c r="NJ146" s="167" t="s">
        <v>178</v>
      </c>
      <c r="NK146" s="167" t="s">
        <v>178</v>
      </c>
      <c r="NL146" s="167" t="s">
        <v>178</v>
      </c>
      <c r="NM146" s="167" t="s">
        <v>178</v>
      </c>
      <c r="NN146" s="167" t="s">
        <v>178</v>
      </c>
      <c r="NO146" s="140"/>
      <c r="NP146" s="140"/>
      <c r="NQ146" s="140"/>
      <c r="NR146" s="140"/>
      <c r="NS146" s="140"/>
      <c r="NT146" s="140"/>
      <c r="NU146" s="140"/>
      <c r="NV146" s="140"/>
      <c r="NW146" s="140"/>
      <c r="NX146" s="140"/>
      <c r="NY146" s="140"/>
      <c r="NZ146" s="140"/>
      <c r="OA146" s="140"/>
      <c r="OB146" s="140"/>
      <c r="OC146" s="140"/>
      <c r="OD146" s="140"/>
      <c r="OE146" s="140"/>
      <c r="OF146" s="140"/>
      <c r="OG146" s="140"/>
      <c r="OH146" s="140"/>
      <c r="OI146" s="140"/>
      <c r="OJ146" s="140"/>
      <c r="OK146" s="140"/>
      <c r="OL146" s="140"/>
      <c r="OM146" s="140"/>
      <c r="ON146" s="140"/>
      <c r="OO146" s="140"/>
      <c r="OP146" s="140"/>
      <c r="OQ146" s="140"/>
      <c r="OR146" s="140"/>
      <c r="OS146" s="140"/>
      <c r="OT146" s="140"/>
      <c r="OU146" s="140"/>
      <c r="OV146" s="140"/>
      <c r="OW146" s="140"/>
      <c r="OX146" s="140"/>
      <c r="OY146" s="140"/>
      <c r="OZ146" s="140"/>
      <c r="PA146" s="140"/>
      <c r="PB146" s="140"/>
      <c r="PC146" s="140"/>
      <c r="PD146" s="140"/>
      <c r="PE146" s="140"/>
      <c r="PF146" s="140"/>
      <c r="PG146" s="140"/>
      <c r="PH146" s="140"/>
      <c r="PI146" s="140"/>
      <c r="PJ146" s="140"/>
      <c r="PK146" s="140"/>
      <c r="PL146" s="140"/>
      <c r="PM146" s="140"/>
      <c r="PN146" s="140"/>
      <c r="PO146" s="140"/>
      <c r="PP146" s="140"/>
      <c r="PQ146" s="140"/>
      <c r="PR146" s="140"/>
      <c r="PS146" s="140"/>
      <c r="PT146" s="140"/>
      <c r="PU146" s="140"/>
      <c r="PV146" s="140"/>
      <c r="PW146" s="140"/>
      <c r="PX146" s="140"/>
      <c r="PY146" s="140"/>
      <c r="PZ146" s="140"/>
      <c r="QA146" s="140"/>
      <c r="QB146" s="140"/>
      <c r="QC146" s="140"/>
      <c r="QD146" s="140"/>
      <c r="QE146" s="140"/>
      <c r="QF146" s="140"/>
      <c r="QG146" s="140"/>
      <c r="QH146" s="140"/>
      <c r="QI146" s="140"/>
      <c r="QJ146" s="140"/>
      <c r="QK146" s="140"/>
      <c r="QL146" s="140"/>
      <c r="QM146" s="140"/>
      <c r="QN146" s="140"/>
      <c r="QO146" s="140"/>
      <c r="QP146" s="140"/>
      <c r="QQ146" s="140"/>
      <c r="QR146" s="140"/>
      <c r="QS146" s="140"/>
      <c r="QT146" s="140"/>
      <c r="QU146" s="140"/>
      <c r="QV146" s="140"/>
      <c r="QW146" s="140"/>
      <c r="QX146" s="140"/>
      <c r="QY146" s="140"/>
      <c r="QZ146" s="140"/>
      <c r="RA146" s="140"/>
      <c r="RB146" s="140"/>
      <c r="RC146" s="140"/>
      <c r="RD146" s="140"/>
      <c r="RE146" s="140"/>
      <c r="RF146" s="140"/>
      <c r="RG146" s="140"/>
      <c r="RH146" s="140"/>
      <c r="RI146" s="140"/>
      <c r="RJ146" s="140"/>
      <c r="RK146" s="140"/>
      <c r="RL146" s="140"/>
      <c r="RM146" s="140"/>
      <c r="RN146" s="140"/>
      <c r="RO146" s="140"/>
      <c r="RP146" s="140"/>
      <c r="RQ146" s="140"/>
      <c r="RR146" s="140"/>
      <c r="RS146" s="140"/>
      <c r="RT146" s="140"/>
      <c r="RU146" s="140"/>
      <c r="RV146" s="140"/>
      <c r="RW146" s="140"/>
      <c r="RX146" s="140"/>
      <c r="RY146" s="140"/>
      <c r="RZ146" s="140"/>
      <c r="SA146" s="140"/>
      <c r="SB146" s="140"/>
      <c r="SC146" s="140"/>
      <c r="SD146" s="140"/>
      <c r="SE146" s="140"/>
      <c r="SF146" s="140"/>
      <c r="SG146" s="140"/>
      <c r="SH146" s="140"/>
      <c r="SI146" s="140"/>
      <c r="SJ146" s="140"/>
      <c r="SK146" s="140"/>
      <c r="SL146" s="140"/>
      <c r="SM146" s="140"/>
      <c r="SN146" s="140"/>
      <c r="SO146" s="140"/>
      <c r="SP146" s="140"/>
      <c r="SQ146" s="140"/>
      <c r="SR146" s="140"/>
      <c r="SS146" s="140"/>
      <c r="ST146" s="140"/>
      <c r="SU146" s="140"/>
      <c r="SV146" s="140"/>
      <c r="SW146" s="140"/>
      <c r="SX146" s="140"/>
      <c r="SY146" s="140"/>
      <c r="SZ146" s="140"/>
      <c r="TA146" s="140"/>
      <c r="TB146" s="140"/>
      <c r="TC146" s="140"/>
      <c r="TD146" s="140"/>
      <c r="TE146" s="140"/>
      <c r="TF146" s="140"/>
      <c r="TG146" s="140"/>
      <c r="TH146" s="140"/>
      <c r="TI146" s="140"/>
      <c r="TJ146" s="140"/>
      <c r="TK146" s="140"/>
      <c r="TL146" s="140"/>
      <c r="TM146" s="140"/>
      <c r="TN146" s="140"/>
      <c r="TO146" s="140"/>
      <c r="TP146" s="140"/>
      <c r="TQ146" s="140"/>
      <c r="TR146" s="140"/>
      <c r="TS146" s="140"/>
      <c r="TT146" s="140"/>
      <c r="TU146" s="140"/>
      <c r="TV146" s="140"/>
      <c r="TW146" s="140"/>
      <c r="TX146" s="140"/>
      <c r="TY146" s="140"/>
      <c r="TZ146" s="140"/>
      <c r="UA146" s="140"/>
      <c r="UB146" s="140"/>
      <c r="UC146" s="140"/>
      <c r="UD146" s="140"/>
      <c r="UE146" s="140"/>
      <c r="UF146" s="140"/>
      <c r="UG146" s="140"/>
      <c r="UH146" s="140"/>
      <c r="UI146" s="140"/>
      <c r="UJ146" s="140"/>
      <c r="UK146" s="140"/>
      <c r="UL146" s="140"/>
      <c r="UM146" s="140"/>
      <c r="UN146" s="140"/>
      <c r="UO146" s="140"/>
      <c r="UP146" s="140"/>
      <c r="UQ146" s="140"/>
      <c r="UR146" s="154"/>
    </row>
    <row r="147" spans="1:564" ht="12.75" thickTop="1" thickBot="1" x14ac:dyDescent="0.25">
      <c r="A147" s="156"/>
      <c r="B147" s="156" t="str">
        <f>B115</f>
        <v>Dolg. Kód</v>
      </c>
      <c r="C147" s="156" t="str">
        <f>C115</f>
        <v>Név</v>
      </c>
      <c r="D147" s="156" t="str">
        <f>D115</f>
        <v>Munkakör/napi létszám</v>
      </c>
      <c r="E147" s="928"/>
      <c r="F147" s="179">
        <f t="shared" ref="F147:BQ147" si="283">COUNTIF(F148:F192,"DE")+COUNTIF(F148:F192,"ÉJ")+COUNTIF(F148:F192,"N")+COUNTIF(F148:F192,"É")+COUNTIF(F148:F192,"DU")+COUNTIF(F148:F192,"&gt;0")</f>
        <v>0</v>
      </c>
      <c r="G147" s="172">
        <f t="shared" si="283"/>
        <v>0</v>
      </c>
      <c r="H147" s="764">
        <f t="shared" si="283"/>
        <v>0</v>
      </c>
      <c r="I147" s="458">
        <f t="shared" si="283"/>
        <v>0</v>
      </c>
      <c r="J147" s="458">
        <f t="shared" si="283"/>
        <v>8</v>
      </c>
      <c r="K147" s="458">
        <f t="shared" si="283"/>
        <v>10</v>
      </c>
      <c r="L147" s="458">
        <f t="shared" si="283"/>
        <v>10</v>
      </c>
      <c r="M147" s="458">
        <f t="shared" si="283"/>
        <v>0</v>
      </c>
      <c r="N147" s="458">
        <f t="shared" si="283"/>
        <v>0</v>
      </c>
      <c r="O147" s="179">
        <f t="shared" si="283"/>
        <v>5</v>
      </c>
      <c r="P147" s="173">
        <f t="shared" si="283"/>
        <v>9</v>
      </c>
      <c r="Q147" s="173">
        <f t="shared" si="283"/>
        <v>16</v>
      </c>
      <c r="R147" s="173">
        <f t="shared" si="283"/>
        <v>14</v>
      </c>
      <c r="S147" s="173">
        <f t="shared" si="283"/>
        <v>3</v>
      </c>
      <c r="T147" s="173">
        <f t="shared" si="283"/>
        <v>0</v>
      </c>
      <c r="U147" s="173">
        <f t="shared" si="283"/>
        <v>0</v>
      </c>
      <c r="V147" s="179">
        <f t="shared" si="283"/>
        <v>16</v>
      </c>
      <c r="W147" s="173">
        <f t="shared" si="283"/>
        <v>15</v>
      </c>
      <c r="X147" s="173">
        <f t="shared" si="283"/>
        <v>14</v>
      </c>
      <c r="Y147" s="173">
        <f t="shared" si="283"/>
        <v>13</v>
      </c>
      <c r="Z147" s="173">
        <f t="shared" si="283"/>
        <v>6</v>
      </c>
      <c r="AA147" s="173">
        <f t="shared" si="283"/>
        <v>0</v>
      </c>
      <c r="AB147" s="172">
        <f t="shared" si="283"/>
        <v>0</v>
      </c>
      <c r="AC147" s="179">
        <f t="shared" si="283"/>
        <v>18</v>
      </c>
      <c r="AD147" s="173">
        <f t="shared" si="283"/>
        <v>18</v>
      </c>
      <c r="AE147" s="173">
        <f t="shared" si="283"/>
        <v>19</v>
      </c>
      <c r="AF147" s="173">
        <f t="shared" si="283"/>
        <v>19</v>
      </c>
      <c r="AG147" s="173">
        <f t="shared" si="283"/>
        <v>18</v>
      </c>
      <c r="AH147" s="173">
        <f t="shared" si="283"/>
        <v>0</v>
      </c>
      <c r="AI147" s="172">
        <f t="shared" si="283"/>
        <v>0</v>
      </c>
      <c r="AJ147" s="171">
        <f t="shared" si="283"/>
        <v>12</v>
      </c>
      <c r="AK147" s="173">
        <f t="shared" si="283"/>
        <v>18</v>
      </c>
      <c r="AL147" s="173">
        <f t="shared" si="283"/>
        <v>18</v>
      </c>
      <c r="AM147" s="173">
        <f t="shared" si="283"/>
        <v>18</v>
      </c>
      <c r="AN147" s="173">
        <f t="shared" si="283"/>
        <v>11</v>
      </c>
      <c r="AO147" s="173">
        <f t="shared" si="283"/>
        <v>0</v>
      </c>
      <c r="AP147" s="172">
        <f t="shared" si="283"/>
        <v>0</v>
      </c>
      <c r="AQ147" s="171">
        <f t="shared" si="283"/>
        <v>13</v>
      </c>
      <c r="AR147" s="173">
        <f t="shared" si="283"/>
        <v>13</v>
      </c>
      <c r="AS147" s="173">
        <f t="shared" si="283"/>
        <v>15</v>
      </c>
      <c r="AT147" s="173">
        <f t="shared" si="283"/>
        <v>14</v>
      </c>
      <c r="AU147" s="173">
        <f t="shared" si="283"/>
        <v>9</v>
      </c>
      <c r="AV147" s="173">
        <f t="shared" si="283"/>
        <v>0</v>
      </c>
      <c r="AW147" s="172">
        <f t="shared" si="283"/>
        <v>0</v>
      </c>
      <c r="AX147" s="171">
        <f t="shared" si="283"/>
        <v>14</v>
      </c>
      <c r="AY147" s="173">
        <f t="shared" si="283"/>
        <v>16</v>
      </c>
      <c r="AZ147" s="173">
        <f t="shared" si="283"/>
        <v>17</v>
      </c>
      <c r="BA147" s="173">
        <f t="shared" si="283"/>
        <v>15</v>
      </c>
      <c r="BB147" s="173">
        <f t="shared" si="283"/>
        <v>17</v>
      </c>
      <c r="BC147" s="173">
        <f t="shared" si="283"/>
        <v>0</v>
      </c>
      <c r="BD147" s="172">
        <f t="shared" si="283"/>
        <v>0</v>
      </c>
      <c r="BE147" s="171">
        <f t="shared" si="283"/>
        <v>13</v>
      </c>
      <c r="BF147" s="173">
        <f t="shared" si="283"/>
        <v>11</v>
      </c>
      <c r="BG147" s="173">
        <f t="shared" si="283"/>
        <v>11</v>
      </c>
      <c r="BH147" s="173">
        <f t="shared" si="283"/>
        <v>15</v>
      </c>
      <c r="BI147" s="173">
        <f t="shared" si="283"/>
        <v>15</v>
      </c>
      <c r="BJ147" s="173">
        <f t="shared" si="283"/>
        <v>0</v>
      </c>
      <c r="BK147" s="172">
        <f t="shared" si="283"/>
        <v>0</v>
      </c>
      <c r="BL147" s="179">
        <f t="shared" si="283"/>
        <v>14</v>
      </c>
      <c r="BM147" s="173">
        <f t="shared" si="283"/>
        <v>15</v>
      </c>
      <c r="BN147" s="173">
        <f t="shared" si="283"/>
        <v>14</v>
      </c>
      <c r="BO147" s="173">
        <f t="shared" si="283"/>
        <v>14</v>
      </c>
      <c r="BP147" s="173">
        <f t="shared" si="283"/>
        <v>17</v>
      </c>
      <c r="BQ147" s="173">
        <f t="shared" si="283"/>
        <v>0</v>
      </c>
      <c r="BR147" s="172">
        <f t="shared" ref="BR147:EC147" si="284">COUNTIF(BR148:BR192,"DE")+COUNTIF(BR148:BR192,"ÉJ")+COUNTIF(BR148:BR192,"N")+COUNTIF(BR148:BR192,"É")+COUNTIF(BR148:BR192,"DU")+COUNTIF(BR148:BR192,"&gt;0")</f>
        <v>0</v>
      </c>
      <c r="BS147" s="457">
        <f t="shared" si="284"/>
        <v>18</v>
      </c>
      <c r="BT147" s="456">
        <f t="shared" si="284"/>
        <v>19</v>
      </c>
      <c r="BU147" s="456">
        <f t="shared" si="284"/>
        <v>19</v>
      </c>
      <c r="BV147" s="456">
        <f t="shared" si="284"/>
        <v>16</v>
      </c>
      <c r="BW147" s="456">
        <f t="shared" si="284"/>
        <v>9</v>
      </c>
      <c r="BX147" s="966">
        <f t="shared" si="284"/>
        <v>0</v>
      </c>
      <c r="BY147" s="967">
        <f t="shared" si="284"/>
        <v>0</v>
      </c>
      <c r="BZ147" s="754">
        <f t="shared" si="284"/>
        <v>14</v>
      </c>
      <c r="CA147" s="178">
        <f t="shared" si="284"/>
        <v>14</v>
      </c>
      <c r="CB147" s="178">
        <f t="shared" si="284"/>
        <v>14</v>
      </c>
      <c r="CC147" s="178">
        <f t="shared" si="284"/>
        <v>14</v>
      </c>
      <c r="CD147" s="178">
        <f t="shared" si="284"/>
        <v>0</v>
      </c>
      <c r="CE147" s="178">
        <f t="shared" si="284"/>
        <v>0</v>
      </c>
      <c r="CF147" s="755">
        <f t="shared" si="284"/>
        <v>0</v>
      </c>
      <c r="CG147" s="179">
        <f t="shared" si="284"/>
        <v>20</v>
      </c>
      <c r="CH147" s="173">
        <f t="shared" si="284"/>
        <v>20</v>
      </c>
      <c r="CI147" s="173">
        <f t="shared" si="284"/>
        <v>19</v>
      </c>
      <c r="CJ147" s="173">
        <f t="shared" si="284"/>
        <v>19</v>
      </c>
      <c r="CK147" s="173">
        <f t="shared" si="284"/>
        <v>17</v>
      </c>
      <c r="CL147" s="173">
        <f t="shared" si="284"/>
        <v>0</v>
      </c>
      <c r="CM147" s="172">
        <f t="shared" si="284"/>
        <v>0</v>
      </c>
      <c r="CN147" s="171">
        <f t="shared" si="284"/>
        <v>11</v>
      </c>
      <c r="CO147" s="173">
        <f t="shared" si="284"/>
        <v>11</v>
      </c>
      <c r="CP147" s="173">
        <f t="shared" si="284"/>
        <v>11</v>
      </c>
      <c r="CQ147" s="173">
        <f t="shared" si="284"/>
        <v>11</v>
      </c>
      <c r="CR147" s="173">
        <f t="shared" si="284"/>
        <v>10</v>
      </c>
      <c r="CS147" s="173">
        <f t="shared" si="284"/>
        <v>0</v>
      </c>
      <c r="CT147" s="172">
        <f t="shared" si="284"/>
        <v>0</v>
      </c>
      <c r="CU147" s="171">
        <f t="shared" si="284"/>
        <v>0</v>
      </c>
      <c r="CV147" s="173">
        <f t="shared" si="284"/>
        <v>25</v>
      </c>
      <c r="CW147" s="173">
        <f t="shared" si="284"/>
        <v>25</v>
      </c>
      <c r="CX147" s="173">
        <f t="shared" si="284"/>
        <v>25</v>
      </c>
      <c r="CY147" s="173">
        <f t="shared" si="284"/>
        <v>25</v>
      </c>
      <c r="CZ147" s="173">
        <f t="shared" si="284"/>
        <v>0</v>
      </c>
      <c r="DA147" s="172">
        <f t="shared" si="284"/>
        <v>0</v>
      </c>
      <c r="DB147" s="171">
        <f t="shared" si="284"/>
        <v>21</v>
      </c>
      <c r="DC147" s="173">
        <f t="shared" si="284"/>
        <v>21</v>
      </c>
      <c r="DD147" s="173">
        <f t="shared" si="284"/>
        <v>21</v>
      </c>
      <c r="DE147" s="173">
        <f t="shared" si="284"/>
        <v>21</v>
      </c>
      <c r="DF147" s="173">
        <f t="shared" si="284"/>
        <v>19</v>
      </c>
      <c r="DG147" s="173">
        <f t="shared" si="284"/>
        <v>0</v>
      </c>
      <c r="DH147" s="172">
        <f t="shared" si="284"/>
        <v>0</v>
      </c>
      <c r="DI147" s="179">
        <f t="shared" si="284"/>
        <v>22</v>
      </c>
      <c r="DJ147" s="173">
        <f t="shared" si="284"/>
        <v>22</v>
      </c>
      <c r="DK147" s="173">
        <f t="shared" si="284"/>
        <v>22</v>
      </c>
      <c r="DL147" s="173">
        <f t="shared" si="284"/>
        <v>22</v>
      </c>
      <c r="DM147" s="173">
        <f t="shared" si="284"/>
        <v>22</v>
      </c>
      <c r="DN147" s="173">
        <f t="shared" si="284"/>
        <v>0</v>
      </c>
      <c r="DO147" s="172">
        <f t="shared" si="284"/>
        <v>0</v>
      </c>
      <c r="DP147" s="171">
        <f t="shared" si="284"/>
        <v>0</v>
      </c>
      <c r="DQ147" s="173">
        <f t="shared" si="284"/>
        <v>0</v>
      </c>
      <c r="DR147" s="173">
        <f t="shared" si="284"/>
        <v>0</v>
      </c>
      <c r="DS147" s="173">
        <f t="shared" si="284"/>
        <v>0</v>
      </c>
      <c r="DT147" s="173">
        <f t="shared" si="284"/>
        <v>0</v>
      </c>
      <c r="DU147" s="173">
        <f t="shared" si="284"/>
        <v>0</v>
      </c>
      <c r="DV147" s="172">
        <f t="shared" si="284"/>
        <v>0</v>
      </c>
      <c r="DW147" s="171">
        <f t="shared" si="284"/>
        <v>0</v>
      </c>
      <c r="DX147" s="173">
        <f t="shared" si="284"/>
        <v>0</v>
      </c>
      <c r="DY147" s="173">
        <f t="shared" si="284"/>
        <v>0</v>
      </c>
      <c r="DZ147" s="173">
        <f t="shared" si="284"/>
        <v>0</v>
      </c>
      <c r="EA147" s="173">
        <f t="shared" si="284"/>
        <v>0</v>
      </c>
      <c r="EB147" s="173">
        <f t="shared" si="284"/>
        <v>0</v>
      </c>
      <c r="EC147" s="172">
        <f t="shared" si="284"/>
        <v>0</v>
      </c>
      <c r="ED147" s="171">
        <f t="shared" ref="ED147:GO147" si="285">COUNTIF(ED148:ED192,"DE")+COUNTIF(ED148:ED192,"ÉJ")+COUNTIF(ED148:ED192,"N")+COUNTIF(ED148:ED192,"É")+COUNTIF(ED148:ED192,"DU")+COUNTIF(ED148:ED192,"&gt;0")</f>
        <v>0</v>
      </c>
      <c r="EE147" s="173">
        <f t="shared" si="285"/>
        <v>0</v>
      </c>
      <c r="EF147" s="173">
        <f t="shared" si="285"/>
        <v>0</v>
      </c>
      <c r="EG147" s="173">
        <f t="shared" si="285"/>
        <v>0</v>
      </c>
      <c r="EH147" s="173">
        <f t="shared" si="285"/>
        <v>0</v>
      </c>
      <c r="EI147" s="173">
        <f t="shared" si="285"/>
        <v>0</v>
      </c>
      <c r="EJ147" s="172">
        <f t="shared" si="285"/>
        <v>0</v>
      </c>
      <c r="EK147" s="171">
        <f t="shared" si="285"/>
        <v>0</v>
      </c>
      <c r="EL147" s="173">
        <f t="shared" si="285"/>
        <v>0</v>
      </c>
      <c r="EM147" s="173">
        <f t="shared" si="285"/>
        <v>0</v>
      </c>
      <c r="EN147" s="173">
        <f t="shared" si="285"/>
        <v>0</v>
      </c>
      <c r="EO147" s="173">
        <f t="shared" si="285"/>
        <v>0</v>
      </c>
      <c r="EP147" s="173">
        <f t="shared" si="285"/>
        <v>0</v>
      </c>
      <c r="EQ147" s="172">
        <f t="shared" si="285"/>
        <v>0</v>
      </c>
      <c r="ER147" s="171">
        <f t="shared" si="285"/>
        <v>0</v>
      </c>
      <c r="ES147" s="173">
        <f t="shared" si="285"/>
        <v>0</v>
      </c>
      <c r="ET147" s="173">
        <f t="shared" si="285"/>
        <v>0</v>
      </c>
      <c r="EU147" s="173">
        <f t="shared" si="285"/>
        <v>0</v>
      </c>
      <c r="EV147" s="173">
        <f t="shared" si="285"/>
        <v>0</v>
      </c>
      <c r="EW147" s="173">
        <f t="shared" si="285"/>
        <v>0</v>
      </c>
      <c r="EX147" s="172">
        <f t="shared" si="285"/>
        <v>0</v>
      </c>
      <c r="EY147" s="171">
        <f t="shared" si="285"/>
        <v>0</v>
      </c>
      <c r="EZ147" s="173">
        <f t="shared" si="285"/>
        <v>0</v>
      </c>
      <c r="FA147" s="173">
        <f t="shared" si="285"/>
        <v>0</v>
      </c>
      <c r="FB147" s="173">
        <f t="shared" si="285"/>
        <v>0</v>
      </c>
      <c r="FC147" s="173">
        <f t="shared" si="285"/>
        <v>0</v>
      </c>
      <c r="FD147" s="173">
        <f t="shared" si="285"/>
        <v>0</v>
      </c>
      <c r="FE147" s="172">
        <f t="shared" si="285"/>
        <v>0</v>
      </c>
      <c r="FF147" s="179">
        <f t="shared" si="285"/>
        <v>0</v>
      </c>
      <c r="FG147" s="173">
        <f t="shared" si="285"/>
        <v>0</v>
      </c>
      <c r="FH147" s="173">
        <f t="shared" si="285"/>
        <v>0</v>
      </c>
      <c r="FI147" s="173">
        <f t="shared" si="285"/>
        <v>0</v>
      </c>
      <c r="FJ147" s="173">
        <f t="shared" si="285"/>
        <v>0</v>
      </c>
      <c r="FK147" s="173">
        <f t="shared" si="285"/>
        <v>0</v>
      </c>
      <c r="FL147" s="172">
        <f t="shared" si="285"/>
        <v>0</v>
      </c>
      <c r="FM147" s="171">
        <f t="shared" si="285"/>
        <v>0</v>
      </c>
      <c r="FN147" s="173">
        <f t="shared" si="285"/>
        <v>0</v>
      </c>
      <c r="FO147" s="173">
        <f t="shared" si="285"/>
        <v>0</v>
      </c>
      <c r="FP147" s="173">
        <f t="shared" si="285"/>
        <v>0</v>
      </c>
      <c r="FQ147" s="173">
        <f t="shared" si="285"/>
        <v>0</v>
      </c>
      <c r="FR147" s="173">
        <f t="shared" si="285"/>
        <v>0</v>
      </c>
      <c r="FS147" s="172">
        <f t="shared" si="285"/>
        <v>0</v>
      </c>
      <c r="FT147" s="171">
        <f t="shared" si="285"/>
        <v>0</v>
      </c>
      <c r="FU147" s="173">
        <f t="shared" si="285"/>
        <v>0</v>
      </c>
      <c r="FV147" s="173">
        <f t="shared" si="285"/>
        <v>0</v>
      </c>
      <c r="FW147" s="173">
        <f t="shared" si="285"/>
        <v>0</v>
      </c>
      <c r="FX147" s="173">
        <f t="shared" si="285"/>
        <v>0</v>
      </c>
      <c r="FY147" s="173">
        <f t="shared" si="285"/>
        <v>0</v>
      </c>
      <c r="FZ147" s="172">
        <f t="shared" si="285"/>
        <v>0</v>
      </c>
      <c r="GA147" s="171">
        <f t="shared" si="285"/>
        <v>0</v>
      </c>
      <c r="GB147" s="173">
        <f t="shared" si="285"/>
        <v>0</v>
      </c>
      <c r="GC147" s="173">
        <f t="shared" si="285"/>
        <v>0</v>
      </c>
      <c r="GD147" s="173">
        <f t="shared" si="285"/>
        <v>0</v>
      </c>
      <c r="GE147" s="173">
        <f t="shared" si="285"/>
        <v>0</v>
      </c>
      <c r="GF147" s="173">
        <f t="shared" si="285"/>
        <v>0</v>
      </c>
      <c r="GG147" s="172">
        <f t="shared" si="285"/>
        <v>0</v>
      </c>
      <c r="GH147" s="171">
        <f t="shared" si="285"/>
        <v>0</v>
      </c>
      <c r="GI147" s="173">
        <f t="shared" si="285"/>
        <v>0</v>
      </c>
      <c r="GJ147" s="173">
        <f t="shared" si="285"/>
        <v>0</v>
      </c>
      <c r="GK147" s="173">
        <f t="shared" si="285"/>
        <v>0</v>
      </c>
      <c r="GL147" s="173">
        <f t="shared" si="285"/>
        <v>0</v>
      </c>
      <c r="GM147" s="173">
        <f t="shared" si="285"/>
        <v>0</v>
      </c>
      <c r="GN147" s="172">
        <f t="shared" si="285"/>
        <v>0</v>
      </c>
      <c r="GO147" s="171">
        <f t="shared" si="285"/>
        <v>0</v>
      </c>
      <c r="GP147" s="173">
        <f t="shared" ref="GP147:JA147" si="286">COUNTIF(GP148:GP192,"DE")+COUNTIF(GP148:GP192,"ÉJ")+COUNTIF(GP148:GP192,"N")+COUNTIF(GP148:GP192,"É")+COUNTIF(GP148:GP192,"DU")+COUNTIF(GP148:GP192,"&gt;0")</f>
        <v>0</v>
      </c>
      <c r="GQ147" s="173">
        <f t="shared" si="286"/>
        <v>0</v>
      </c>
      <c r="GR147" s="173">
        <f t="shared" si="286"/>
        <v>0</v>
      </c>
      <c r="GS147" s="173">
        <f t="shared" si="286"/>
        <v>0</v>
      </c>
      <c r="GT147" s="173">
        <f t="shared" si="286"/>
        <v>0</v>
      </c>
      <c r="GU147" s="172">
        <f t="shared" si="286"/>
        <v>0</v>
      </c>
      <c r="GV147" s="171">
        <f t="shared" si="286"/>
        <v>0</v>
      </c>
      <c r="GW147" s="173">
        <f t="shared" si="286"/>
        <v>0</v>
      </c>
      <c r="GX147" s="173">
        <f t="shared" si="286"/>
        <v>0</v>
      </c>
      <c r="GY147" s="173">
        <f t="shared" si="286"/>
        <v>0</v>
      </c>
      <c r="GZ147" s="173">
        <f t="shared" si="286"/>
        <v>0</v>
      </c>
      <c r="HA147" s="173">
        <f t="shared" si="286"/>
        <v>0</v>
      </c>
      <c r="HB147" s="172">
        <f t="shared" si="286"/>
        <v>0</v>
      </c>
      <c r="HC147" s="179">
        <f t="shared" si="286"/>
        <v>0</v>
      </c>
      <c r="HD147" s="173">
        <f t="shared" si="286"/>
        <v>0</v>
      </c>
      <c r="HE147" s="173">
        <f t="shared" si="286"/>
        <v>0</v>
      </c>
      <c r="HF147" s="173">
        <f t="shared" si="286"/>
        <v>0</v>
      </c>
      <c r="HG147" s="173">
        <f t="shared" si="286"/>
        <v>0</v>
      </c>
      <c r="HH147" s="173">
        <f t="shared" si="286"/>
        <v>0</v>
      </c>
      <c r="HI147" s="172">
        <f t="shared" si="286"/>
        <v>0</v>
      </c>
      <c r="HJ147" s="171">
        <f t="shared" si="286"/>
        <v>0</v>
      </c>
      <c r="HK147" s="173">
        <f t="shared" si="286"/>
        <v>0</v>
      </c>
      <c r="HL147" s="173">
        <f t="shared" si="286"/>
        <v>0</v>
      </c>
      <c r="HM147" s="173">
        <f t="shared" si="286"/>
        <v>0</v>
      </c>
      <c r="HN147" s="173">
        <f t="shared" si="286"/>
        <v>0</v>
      </c>
      <c r="HO147" s="173">
        <f t="shared" si="286"/>
        <v>0</v>
      </c>
      <c r="HP147" s="172">
        <f t="shared" si="286"/>
        <v>0</v>
      </c>
      <c r="HQ147" s="171">
        <f t="shared" si="286"/>
        <v>0</v>
      </c>
      <c r="HR147" s="173">
        <f>COUNTIF(HR148:HR192,"DE")+COUNTIF(HR148:HR192,"ÉJ")+COUNTIF(HR148:HR192,"N")+COUNTIF(HR148:HR192,"É")+COUNTIF(HR148:HR192,"DU")+COUNTIF(HR148:HR192,"&gt;0")</f>
        <v>0</v>
      </c>
      <c r="HS147" s="173">
        <f t="shared" si="286"/>
        <v>0</v>
      </c>
      <c r="HT147" s="173">
        <f t="shared" si="286"/>
        <v>0</v>
      </c>
      <c r="HU147" s="173">
        <f t="shared" si="286"/>
        <v>0</v>
      </c>
      <c r="HV147" s="173">
        <f t="shared" si="286"/>
        <v>0</v>
      </c>
      <c r="HW147" s="172">
        <f t="shared" si="286"/>
        <v>0</v>
      </c>
      <c r="HX147" s="171">
        <f t="shared" si="286"/>
        <v>0</v>
      </c>
      <c r="HY147" s="173">
        <f t="shared" si="286"/>
        <v>0</v>
      </c>
      <c r="HZ147" s="173">
        <f t="shared" si="286"/>
        <v>0</v>
      </c>
      <c r="IA147" s="173">
        <f t="shared" si="286"/>
        <v>0</v>
      </c>
      <c r="IB147" s="173">
        <f t="shared" si="286"/>
        <v>0</v>
      </c>
      <c r="IC147" s="173">
        <f t="shared" si="286"/>
        <v>0</v>
      </c>
      <c r="ID147" s="172">
        <f t="shared" si="286"/>
        <v>0</v>
      </c>
      <c r="IE147" s="171">
        <f t="shared" si="286"/>
        <v>0</v>
      </c>
      <c r="IF147" s="173">
        <f t="shared" si="286"/>
        <v>0</v>
      </c>
      <c r="IG147" s="173">
        <f t="shared" si="286"/>
        <v>0</v>
      </c>
      <c r="IH147" s="173">
        <f t="shared" si="286"/>
        <v>0</v>
      </c>
      <c r="II147" s="173">
        <f t="shared" si="286"/>
        <v>0</v>
      </c>
      <c r="IJ147" s="173">
        <f t="shared" si="286"/>
        <v>0</v>
      </c>
      <c r="IK147" s="172">
        <f t="shared" si="286"/>
        <v>0</v>
      </c>
      <c r="IL147" s="171">
        <f t="shared" si="286"/>
        <v>0</v>
      </c>
      <c r="IM147" s="173">
        <f t="shared" si="286"/>
        <v>0</v>
      </c>
      <c r="IN147" s="173">
        <f t="shared" si="286"/>
        <v>0</v>
      </c>
      <c r="IO147" s="173">
        <f t="shared" si="286"/>
        <v>0</v>
      </c>
      <c r="IP147" s="173">
        <f t="shared" si="286"/>
        <v>0</v>
      </c>
      <c r="IQ147" s="173">
        <f t="shared" si="286"/>
        <v>0</v>
      </c>
      <c r="IR147" s="172">
        <f t="shared" si="286"/>
        <v>0</v>
      </c>
      <c r="IS147" s="171">
        <f t="shared" si="286"/>
        <v>0</v>
      </c>
      <c r="IT147" s="173">
        <f t="shared" si="286"/>
        <v>0</v>
      </c>
      <c r="IU147" s="173">
        <f t="shared" si="286"/>
        <v>0</v>
      </c>
      <c r="IV147" s="173">
        <f t="shared" si="286"/>
        <v>0</v>
      </c>
      <c r="IW147" s="173">
        <f t="shared" si="286"/>
        <v>0</v>
      </c>
      <c r="IX147" s="173">
        <f t="shared" si="286"/>
        <v>0</v>
      </c>
      <c r="IY147" s="172">
        <f t="shared" si="286"/>
        <v>0</v>
      </c>
      <c r="IZ147" s="177">
        <f t="shared" si="286"/>
        <v>0</v>
      </c>
      <c r="JA147" s="175">
        <f t="shared" si="286"/>
        <v>0</v>
      </c>
      <c r="JB147" s="175">
        <f t="shared" ref="JB147:LM147" si="287">COUNTIF(JB148:JB192,"DE")+COUNTIF(JB148:JB192,"ÉJ")+COUNTIF(JB148:JB192,"N")+COUNTIF(JB148:JB192,"É")+COUNTIF(JB148:JB192,"DU")+COUNTIF(JB148:JB192,"&gt;0")</f>
        <v>0</v>
      </c>
      <c r="JC147" s="175">
        <f t="shared" si="287"/>
        <v>0</v>
      </c>
      <c r="JD147" s="175">
        <f t="shared" si="287"/>
        <v>0</v>
      </c>
      <c r="JE147" s="175">
        <f t="shared" si="287"/>
        <v>0</v>
      </c>
      <c r="JF147" s="176">
        <f t="shared" si="287"/>
        <v>0</v>
      </c>
      <c r="JG147" s="174">
        <f t="shared" si="287"/>
        <v>0</v>
      </c>
      <c r="JH147" s="175">
        <f t="shared" si="287"/>
        <v>0</v>
      </c>
      <c r="JI147" s="175">
        <f t="shared" si="287"/>
        <v>0</v>
      </c>
      <c r="JJ147" s="175">
        <f t="shared" si="287"/>
        <v>0</v>
      </c>
      <c r="JK147" s="175">
        <f t="shared" si="287"/>
        <v>0</v>
      </c>
      <c r="JL147" s="175">
        <f t="shared" si="287"/>
        <v>0</v>
      </c>
      <c r="JM147" s="176">
        <f t="shared" si="287"/>
        <v>0</v>
      </c>
      <c r="JN147" s="174">
        <f t="shared" si="287"/>
        <v>0</v>
      </c>
      <c r="JO147" s="175">
        <f t="shared" si="287"/>
        <v>0</v>
      </c>
      <c r="JP147" s="175">
        <f t="shared" si="287"/>
        <v>0</v>
      </c>
      <c r="JQ147" s="175">
        <f t="shared" si="287"/>
        <v>0</v>
      </c>
      <c r="JR147" s="175">
        <f t="shared" si="287"/>
        <v>0</v>
      </c>
      <c r="JS147" s="175">
        <f t="shared" si="287"/>
        <v>0</v>
      </c>
      <c r="JT147" s="176">
        <f t="shared" si="287"/>
        <v>0</v>
      </c>
      <c r="JU147" s="177">
        <f t="shared" si="287"/>
        <v>0</v>
      </c>
      <c r="JV147" s="175">
        <f t="shared" si="287"/>
        <v>0</v>
      </c>
      <c r="JW147" s="175">
        <f t="shared" si="287"/>
        <v>0</v>
      </c>
      <c r="JX147" s="175">
        <f t="shared" si="287"/>
        <v>0</v>
      </c>
      <c r="JY147" s="175">
        <f t="shared" si="287"/>
        <v>0</v>
      </c>
      <c r="JZ147" s="175">
        <f t="shared" si="287"/>
        <v>0</v>
      </c>
      <c r="KA147" s="176">
        <f t="shared" si="287"/>
        <v>0</v>
      </c>
      <c r="KB147" s="174">
        <f t="shared" si="287"/>
        <v>0</v>
      </c>
      <c r="KC147" s="175">
        <f t="shared" si="287"/>
        <v>0</v>
      </c>
      <c r="KD147" s="175">
        <f t="shared" si="287"/>
        <v>0</v>
      </c>
      <c r="KE147" s="175">
        <f t="shared" si="287"/>
        <v>0</v>
      </c>
      <c r="KF147" s="175">
        <f t="shared" si="287"/>
        <v>0</v>
      </c>
      <c r="KG147" s="175">
        <f t="shared" si="287"/>
        <v>0</v>
      </c>
      <c r="KH147" s="176">
        <f t="shared" si="287"/>
        <v>0</v>
      </c>
      <c r="KI147" s="174">
        <f t="shared" si="287"/>
        <v>0</v>
      </c>
      <c r="KJ147" s="175">
        <f t="shared" si="287"/>
        <v>0</v>
      </c>
      <c r="KK147" s="175">
        <f t="shared" si="287"/>
        <v>0</v>
      </c>
      <c r="KL147" s="175">
        <f t="shared" si="287"/>
        <v>0</v>
      </c>
      <c r="KM147" s="175">
        <f t="shared" si="287"/>
        <v>0</v>
      </c>
      <c r="KN147" s="175">
        <f t="shared" si="287"/>
        <v>0</v>
      </c>
      <c r="KO147" s="176">
        <f t="shared" si="287"/>
        <v>0</v>
      </c>
      <c r="KP147" s="177">
        <f t="shared" si="287"/>
        <v>0</v>
      </c>
      <c r="KQ147" s="175">
        <f t="shared" si="287"/>
        <v>0</v>
      </c>
      <c r="KR147" s="175">
        <f t="shared" si="287"/>
        <v>0</v>
      </c>
      <c r="KS147" s="175">
        <f t="shared" si="287"/>
        <v>0</v>
      </c>
      <c r="KT147" s="175">
        <f t="shared" si="287"/>
        <v>0</v>
      </c>
      <c r="KU147" s="175">
        <f t="shared" si="287"/>
        <v>0</v>
      </c>
      <c r="KV147" s="176">
        <f t="shared" si="287"/>
        <v>0</v>
      </c>
      <c r="KW147" s="174">
        <f t="shared" si="287"/>
        <v>0</v>
      </c>
      <c r="KX147" s="175">
        <f t="shared" si="287"/>
        <v>0</v>
      </c>
      <c r="KY147" s="175">
        <f t="shared" si="287"/>
        <v>0</v>
      </c>
      <c r="KZ147" s="175">
        <f t="shared" si="287"/>
        <v>0</v>
      </c>
      <c r="LA147" s="175">
        <f t="shared" si="287"/>
        <v>0</v>
      </c>
      <c r="LB147" s="175">
        <f t="shared" si="287"/>
        <v>0</v>
      </c>
      <c r="LC147" s="176">
        <f t="shared" si="287"/>
        <v>0</v>
      </c>
      <c r="LD147" s="171">
        <f t="shared" si="287"/>
        <v>0</v>
      </c>
      <c r="LE147" s="173">
        <f t="shared" si="287"/>
        <v>0</v>
      </c>
      <c r="LF147" s="173">
        <f t="shared" si="287"/>
        <v>0</v>
      </c>
      <c r="LG147" s="173">
        <f t="shared" si="287"/>
        <v>0</v>
      </c>
      <c r="LH147" s="173">
        <f t="shared" si="287"/>
        <v>0</v>
      </c>
      <c r="LI147" s="173">
        <f t="shared" si="287"/>
        <v>0</v>
      </c>
      <c r="LJ147" s="172">
        <f t="shared" si="287"/>
        <v>0</v>
      </c>
      <c r="LK147" s="171">
        <f t="shared" si="287"/>
        <v>0</v>
      </c>
      <c r="LL147" s="173">
        <f t="shared" si="287"/>
        <v>0</v>
      </c>
      <c r="LM147" s="173">
        <f t="shared" si="287"/>
        <v>0</v>
      </c>
      <c r="LN147" s="173">
        <f t="shared" ref="LN147:NG147" si="288">COUNTIF(LN148:LN192,"DE")+COUNTIF(LN148:LN192,"ÉJ")+COUNTIF(LN148:LN192,"N")+COUNTIF(LN148:LN192,"É")+COUNTIF(LN148:LN192,"DU")+COUNTIF(LN148:LN192,"&gt;0")</f>
        <v>0</v>
      </c>
      <c r="LO147" s="173">
        <f t="shared" si="288"/>
        <v>0</v>
      </c>
      <c r="LP147" s="173">
        <f t="shared" si="288"/>
        <v>0</v>
      </c>
      <c r="LQ147" s="172">
        <f>COUNTIF(LQ148:LQ192,"DE")+COUNTIF(LQ148:LQ192,"ÉJ")+COUNTIF(LQ148:LQ192,"N")+COUNTIF(LQ148:LQ192,"É")+COUNTIF(LQ148:LQ192,"DU")+COUNTIF(LQ148:LQ192,"&gt;0")</f>
        <v>0</v>
      </c>
      <c r="LR147" s="179">
        <f t="shared" si="288"/>
        <v>0</v>
      </c>
      <c r="LS147" s="173">
        <f t="shared" si="288"/>
        <v>0</v>
      </c>
      <c r="LT147" s="173">
        <f t="shared" si="288"/>
        <v>0</v>
      </c>
      <c r="LU147" s="173">
        <f t="shared" si="288"/>
        <v>0</v>
      </c>
      <c r="LV147" s="173">
        <f t="shared" si="288"/>
        <v>0</v>
      </c>
      <c r="LW147" s="173">
        <f t="shared" si="288"/>
        <v>0</v>
      </c>
      <c r="LX147" s="172">
        <f t="shared" si="288"/>
        <v>0</v>
      </c>
      <c r="LY147" s="171">
        <f t="shared" si="288"/>
        <v>0</v>
      </c>
      <c r="LZ147" s="173">
        <f t="shared" si="288"/>
        <v>0</v>
      </c>
      <c r="MA147" s="173">
        <f t="shared" si="288"/>
        <v>0</v>
      </c>
      <c r="MB147" s="173">
        <f t="shared" si="288"/>
        <v>0</v>
      </c>
      <c r="MC147" s="173">
        <f t="shared" si="288"/>
        <v>0</v>
      </c>
      <c r="MD147" s="173">
        <f t="shared" si="288"/>
        <v>0</v>
      </c>
      <c r="ME147" s="172">
        <f t="shared" si="288"/>
        <v>0</v>
      </c>
      <c r="MF147" s="171">
        <f t="shared" si="288"/>
        <v>0</v>
      </c>
      <c r="MG147" s="173">
        <f t="shared" si="288"/>
        <v>0</v>
      </c>
      <c r="MH147" s="173">
        <f t="shared" si="288"/>
        <v>0</v>
      </c>
      <c r="MI147" s="173">
        <f t="shared" si="288"/>
        <v>0</v>
      </c>
      <c r="MJ147" s="173">
        <f t="shared" si="288"/>
        <v>0</v>
      </c>
      <c r="MK147" s="173">
        <f t="shared" si="288"/>
        <v>0</v>
      </c>
      <c r="ML147" s="172">
        <f t="shared" si="288"/>
        <v>0</v>
      </c>
      <c r="MM147" s="171">
        <f t="shared" si="288"/>
        <v>0</v>
      </c>
      <c r="MN147" s="173">
        <f t="shared" si="288"/>
        <v>0</v>
      </c>
      <c r="MO147" s="173">
        <f t="shared" si="288"/>
        <v>0</v>
      </c>
      <c r="MP147" s="173">
        <f t="shared" si="288"/>
        <v>0</v>
      </c>
      <c r="MQ147" s="173">
        <f t="shared" si="288"/>
        <v>0</v>
      </c>
      <c r="MR147" s="173">
        <f t="shared" si="288"/>
        <v>0</v>
      </c>
      <c r="MS147" s="172">
        <f t="shared" si="288"/>
        <v>0</v>
      </c>
      <c r="MT147" s="171">
        <f t="shared" si="288"/>
        <v>0</v>
      </c>
      <c r="MU147" s="173">
        <f t="shared" si="288"/>
        <v>0</v>
      </c>
      <c r="MV147" s="173">
        <f t="shared" si="288"/>
        <v>0</v>
      </c>
      <c r="MW147" s="173">
        <f t="shared" si="288"/>
        <v>0</v>
      </c>
      <c r="MX147" s="173">
        <f t="shared" si="288"/>
        <v>0</v>
      </c>
      <c r="MY147" s="173">
        <f t="shared" si="288"/>
        <v>0</v>
      </c>
      <c r="MZ147" s="172">
        <f t="shared" si="288"/>
        <v>0</v>
      </c>
      <c r="NA147" s="171">
        <f t="shared" si="288"/>
        <v>0</v>
      </c>
      <c r="NB147" s="173">
        <f t="shared" si="288"/>
        <v>0</v>
      </c>
      <c r="NC147" s="173">
        <f t="shared" si="288"/>
        <v>0</v>
      </c>
      <c r="ND147" s="173">
        <f t="shared" si="288"/>
        <v>0</v>
      </c>
      <c r="NE147" s="173">
        <f t="shared" si="288"/>
        <v>0</v>
      </c>
      <c r="NF147" s="173">
        <f t="shared" si="288"/>
        <v>0</v>
      </c>
      <c r="NG147" s="172">
        <f t="shared" si="288"/>
        <v>0</v>
      </c>
      <c r="NH147" s="171">
        <f t="shared" ref="NH147:NN147" si="289">COUNTIF(NH148:NH192,"DE")+COUNTIF(NH148:NH192,"ÉJ")+COUNTIF(NH148:NH192,"N")+COUNTIF(NH148:NH192,"É")+COUNTIF(NH148:NH192,"DU")+COUNTIF(NH148:NH192,"&gt;0")</f>
        <v>0</v>
      </c>
      <c r="NI147" s="173">
        <f t="shared" si="289"/>
        <v>0</v>
      </c>
      <c r="NJ147" s="173">
        <f t="shared" si="289"/>
        <v>0</v>
      </c>
      <c r="NK147" s="173">
        <f t="shared" si="289"/>
        <v>0</v>
      </c>
      <c r="NL147" s="173">
        <f t="shared" si="289"/>
        <v>0</v>
      </c>
      <c r="NM147" s="173">
        <f t="shared" si="289"/>
        <v>0</v>
      </c>
      <c r="NN147" s="172">
        <f t="shared" si="289"/>
        <v>0</v>
      </c>
    </row>
    <row r="148" spans="1:564" ht="12" thickTop="1" x14ac:dyDescent="0.2">
      <c r="A148" s="762">
        <f>alapadatok!M3</f>
        <v>1</v>
      </c>
      <c r="B148" s="676">
        <f>IF(alapadatok!O3="","",alapadatok!O3)</f>
        <v>96</v>
      </c>
      <c r="C148" s="677" t="str">
        <f>IF(alapadatok!N3="","",alapadatok!N3)</f>
        <v>Dori László</v>
      </c>
      <c r="D148" s="677" t="str">
        <f>IF(alapadatok!P3="","",alapadatok!P3)</f>
        <v>ACC</v>
      </c>
      <c r="E148" s="947" t="str">
        <f>IF(alapadatok!W3="","",alapadatok!W3)</f>
        <v/>
      </c>
      <c r="F148" s="950" t="str">
        <f>IF($C148="","",F$146)</f>
        <v>P</v>
      </c>
      <c r="G148" s="761" t="str">
        <f t="shared" ref="G148:V163" si="290">IF($C148="","",G$146)</f>
        <v>P</v>
      </c>
      <c r="H148" s="759" t="str">
        <f>IF($C148="","",H$146)</f>
        <v>P</v>
      </c>
      <c r="I148" s="454" t="str">
        <f t="shared" si="290"/>
        <v>FÜ</v>
      </c>
      <c r="J148" s="1143" t="s">
        <v>385</v>
      </c>
      <c r="K148" s="1143" t="s">
        <v>385</v>
      </c>
      <c r="L148" s="1143" t="s">
        <v>385</v>
      </c>
      <c r="M148" s="454" t="str">
        <f t="shared" si="290"/>
        <v>P</v>
      </c>
      <c r="N148" s="761" t="str">
        <f t="shared" si="290"/>
        <v>P</v>
      </c>
      <c r="O148" s="1143" t="s">
        <v>385</v>
      </c>
      <c r="P148" s="1143" t="s">
        <v>385</v>
      </c>
      <c r="Q148" s="1143" t="s">
        <v>385</v>
      </c>
      <c r="R148" s="1143" t="s">
        <v>385</v>
      </c>
      <c r="S148" s="1143" t="s">
        <v>385</v>
      </c>
      <c r="T148" s="454" t="str">
        <f t="shared" si="290"/>
        <v>P</v>
      </c>
      <c r="U148" s="761" t="str">
        <f t="shared" si="290"/>
        <v>P</v>
      </c>
      <c r="V148" s="1143" t="s">
        <v>99</v>
      </c>
      <c r="W148" s="1143" t="s">
        <v>99</v>
      </c>
      <c r="X148" s="1143" t="s">
        <v>99</v>
      </c>
      <c r="Y148" s="1143" t="s">
        <v>99</v>
      </c>
      <c r="Z148" s="1143" t="s">
        <v>99</v>
      </c>
      <c r="AA148" s="454" t="str">
        <f t="shared" ref="W148:AL163" si="291">IF($C148="","",AA$146)</f>
        <v>P</v>
      </c>
      <c r="AB148" s="761" t="str">
        <f t="shared" si="291"/>
        <v>P</v>
      </c>
      <c r="AC148" s="1143" t="s">
        <v>99</v>
      </c>
      <c r="AD148" s="1143" t="s">
        <v>99</v>
      </c>
      <c r="AE148" s="1143" t="s">
        <v>99</v>
      </c>
      <c r="AF148" s="1143" t="s">
        <v>99</v>
      </c>
      <c r="AG148" s="1143" t="s">
        <v>99</v>
      </c>
      <c r="AH148" s="454" t="str">
        <f t="shared" si="291"/>
        <v>P</v>
      </c>
      <c r="AI148" s="761" t="str">
        <f t="shared" si="291"/>
        <v>P</v>
      </c>
      <c r="AJ148" s="1143" t="s">
        <v>99</v>
      </c>
      <c r="AK148" s="1143" t="s">
        <v>99</v>
      </c>
      <c r="AL148" s="1143" t="s">
        <v>99</v>
      </c>
      <c r="AM148" s="1143" t="s">
        <v>99</v>
      </c>
      <c r="AN148" s="1143" t="s">
        <v>99</v>
      </c>
      <c r="AO148" s="454" t="str">
        <f t="shared" ref="AM148:BB163" si="292">IF($C148="","",AO$146)</f>
        <v>P</v>
      </c>
      <c r="AP148" s="761" t="str">
        <f t="shared" si="292"/>
        <v>P</v>
      </c>
      <c r="AQ148" s="1143" t="s">
        <v>99</v>
      </c>
      <c r="AR148" s="1143" t="s">
        <v>99</v>
      </c>
      <c r="AS148" s="1143" t="s">
        <v>99</v>
      </c>
      <c r="AT148" s="1143" t="s">
        <v>99</v>
      </c>
      <c r="AU148" s="1143" t="s">
        <v>99</v>
      </c>
      <c r="AV148" s="454" t="str">
        <f t="shared" si="292"/>
        <v>P</v>
      </c>
      <c r="AW148" s="761" t="str">
        <f t="shared" si="292"/>
        <v>P</v>
      </c>
      <c r="AX148" s="1143" t="s">
        <v>99</v>
      </c>
      <c r="AY148" s="1143" t="s">
        <v>99</v>
      </c>
      <c r="AZ148" s="1143" t="s">
        <v>99</v>
      </c>
      <c r="BA148" s="1143" t="s">
        <v>99</v>
      </c>
      <c r="BB148" s="1143" t="s">
        <v>99</v>
      </c>
      <c r="BC148" s="454" t="str">
        <f t="shared" ref="BC148:BR163" si="293">IF($C148="","",BC$146)</f>
        <v>P</v>
      </c>
      <c r="BD148" s="761" t="str">
        <f t="shared" si="293"/>
        <v>P</v>
      </c>
      <c r="BE148" s="1143" t="s">
        <v>99</v>
      </c>
      <c r="BF148" s="1143" t="s">
        <v>99</v>
      </c>
      <c r="BG148" s="1143" t="s">
        <v>99</v>
      </c>
      <c r="BH148" s="1143" t="s">
        <v>99</v>
      </c>
      <c r="BI148" s="1143" t="s">
        <v>99</v>
      </c>
      <c r="BJ148" s="454" t="str">
        <f t="shared" si="293"/>
        <v>P</v>
      </c>
      <c r="BK148" s="761" t="str">
        <f t="shared" si="293"/>
        <v>P</v>
      </c>
      <c r="BL148" s="1143" t="s">
        <v>99</v>
      </c>
      <c r="BM148" s="1143" t="s">
        <v>99</v>
      </c>
      <c r="BN148" s="1143" t="s">
        <v>99</v>
      </c>
      <c r="BO148" s="1143" t="s">
        <v>99</v>
      </c>
      <c r="BP148" s="1143" t="s">
        <v>99</v>
      </c>
      <c r="BQ148" s="454" t="str">
        <f t="shared" si="293"/>
        <v>P</v>
      </c>
      <c r="BR148" s="761" t="str">
        <f t="shared" si="293"/>
        <v>P</v>
      </c>
      <c r="BS148" s="1143" t="s">
        <v>99</v>
      </c>
      <c r="BT148" s="1143" t="s">
        <v>99</v>
      </c>
      <c r="BU148" s="1143" t="s">
        <v>99</v>
      </c>
      <c r="BV148" s="1143" t="s">
        <v>99</v>
      </c>
      <c r="BW148" s="1143" t="s">
        <v>385</v>
      </c>
      <c r="BX148" s="454" t="str">
        <f t="shared" ref="BS148:CF163" si="294">IF($C148="","",BX$146)</f>
        <v>P</v>
      </c>
      <c r="BY148" s="761" t="str">
        <f t="shared" si="294"/>
        <v>P</v>
      </c>
      <c r="BZ148" s="1143" t="s">
        <v>99</v>
      </c>
      <c r="CA148" s="1143" t="s">
        <v>99</v>
      </c>
      <c r="CB148" s="1143" t="s">
        <v>99</v>
      </c>
      <c r="CC148" s="1143" t="s">
        <v>99</v>
      </c>
      <c r="CD148" s="454" t="str">
        <f t="shared" si="294"/>
        <v>FÜ</v>
      </c>
      <c r="CE148" s="454" t="str">
        <f t="shared" si="294"/>
        <v>P</v>
      </c>
      <c r="CF148" s="761" t="str">
        <f t="shared" si="294"/>
        <v>P</v>
      </c>
      <c r="CG148" s="1143" t="s">
        <v>99</v>
      </c>
      <c r="CH148" s="1143" t="s">
        <v>99</v>
      </c>
      <c r="CI148" s="1143" t="s">
        <v>99</v>
      </c>
      <c r="CJ148" s="1143" t="s">
        <v>99</v>
      </c>
      <c r="CK148" s="1143" t="s">
        <v>99</v>
      </c>
      <c r="CL148" s="454" t="s">
        <v>178</v>
      </c>
      <c r="CM148" s="761" t="s">
        <v>178</v>
      </c>
      <c r="CN148" s="1143" t="s">
        <v>99</v>
      </c>
      <c r="CO148" s="1143" t="s">
        <v>99</v>
      </c>
      <c r="CP148" s="1143" t="s">
        <v>99</v>
      </c>
      <c r="CQ148" s="1143" t="s">
        <v>99</v>
      </c>
      <c r="CR148" s="1143" t="s">
        <v>99</v>
      </c>
      <c r="CS148" s="454" t="str">
        <f t="shared" ref="CN148:CX163" si="295">IF($C148="","",CS$146)</f>
        <v>P</v>
      </c>
      <c r="CT148" s="454" t="str">
        <f t="shared" si="295"/>
        <v>P</v>
      </c>
      <c r="CU148" s="950" t="str">
        <f t="shared" si="295"/>
        <v>FÜ</v>
      </c>
      <c r="CV148" s="1143" t="s">
        <v>99</v>
      </c>
      <c r="CW148" s="1143" t="s">
        <v>99</v>
      </c>
      <c r="CX148" s="1143" t="s">
        <v>99</v>
      </c>
      <c r="CY148" s="1143" t="s">
        <v>99</v>
      </c>
      <c r="CZ148" s="454" t="str">
        <f t="shared" ref="CY148:DN163" si="296">IF($C148="","",CZ$146)</f>
        <v>P</v>
      </c>
      <c r="DA148" s="761" t="str">
        <f t="shared" si="296"/>
        <v>P</v>
      </c>
      <c r="DB148" s="1143" t="s">
        <v>99</v>
      </c>
      <c r="DC148" s="1143" t="s">
        <v>99</v>
      </c>
      <c r="DD148" s="1143" t="s">
        <v>99</v>
      </c>
      <c r="DE148" s="1143" t="s">
        <v>99</v>
      </c>
      <c r="DF148" s="1143" t="s">
        <v>99</v>
      </c>
      <c r="DG148" s="454" t="str">
        <f t="shared" si="296"/>
        <v>P</v>
      </c>
      <c r="DH148" s="761" t="str">
        <f t="shared" si="296"/>
        <v>P</v>
      </c>
      <c r="DI148" s="1143" t="s">
        <v>99</v>
      </c>
      <c r="DJ148" s="1143" t="s">
        <v>99</v>
      </c>
      <c r="DK148" s="1143" t="s">
        <v>99</v>
      </c>
      <c r="DL148" s="1143" t="s">
        <v>99</v>
      </c>
      <c r="DM148" s="1143" t="s">
        <v>99</v>
      </c>
      <c r="DN148" s="454" t="str">
        <f t="shared" si="296"/>
        <v>P</v>
      </c>
      <c r="DO148" s="761" t="str">
        <f t="shared" ref="DO148:ED163" si="297">IF($C148="","",DO$146)</f>
        <v>P</v>
      </c>
      <c r="DP148" s="759" t="str">
        <f t="shared" si="297"/>
        <v>P</v>
      </c>
      <c r="DQ148" s="454" t="str">
        <f t="shared" si="297"/>
        <v>P</v>
      </c>
      <c r="DR148" s="454" t="str">
        <f t="shared" si="297"/>
        <v>P</v>
      </c>
      <c r="DS148" s="454" t="str">
        <f t="shared" si="297"/>
        <v>P</v>
      </c>
      <c r="DT148" s="454" t="str">
        <f t="shared" si="297"/>
        <v>P</v>
      </c>
      <c r="DU148" s="454" t="str">
        <f t="shared" si="297"/>
        <v>P</v>
      </c>
      <c r="DV148" s="761" t="str">
        <f t="shared" si="297"/>
        <v>P</v>
      </c>
      <c r="DW148" s="759" t="str">
        <f t="shared" si="297"/>
        <v>P</v>
      </c>
      <c r="DX148" s="454" t="str">
        <f t="shared" si="297"/>
        <v>P</v>
      </c>
      <c r="DY148" s="454" t="str">
        <f t="shared" si="297"/>
        <v>FÜ</v>
      </c>
      <c r="DZ148" s="454" t="str">
        <f t="shared" si="297"/>
        <v>P</v>
      </c>
      <c r="EA148" s="951" t="str">
        <f t="shared" si="297"/>
        <v>P</v>
      </c>
      <c r="EB148" s="454" t="str">
        <f t="shared" si="297"/>
        <v>P</v>
      </c>
      <c r="EC148" s="648" t="str">
        <f t="shared" si="297"/>
        <v>P</v>
      </c>
      <c r="ED148" s="759" t="str">
        <f t="shared" si="297"/>
        <v>P</v>
      </c>
      <c r="EE148" s="454" t="str">
        <f t="shared" ref="EE148:ET163" si="298">IF($C148="","",EE$146)</f>
        <v>P</v>
      </c>
      <c r="EF148" s="454" t="str">
        <f t="shared" si="298"/>
        <v>P</v>
      </c>
      <c r="EG148" s="454" t="str">
        <f t="shared" si="298"/>
        <v>P</v>
      </c>
      <c r="EH148" s="454" t="str">
        <f t="shared" si="298"/>
        <v>P</v>
      </c>
      <c r="EI148" s="454" t="str">
        <f t="shared" si="298"/>
        <v>P</v>
      </c>
      <c r="EJ148" s="761" t="str">
        <f t="shared" si="298"/>
        <v>P</v>
      </c>
      <c r="EK148" s="759" t="str">
        <f t="shared" si="298"/>
        <v>P</v>
      </c>
      <c r="EL148" s="454" t="str">
        <f t="shared" si="298"/>
        <v>P</v>
      </c>
      <c r="EM148" s="454" t="str">
        <f t="shared" si="298"/>
        <v>P</v>
      </c>
      <c r="EN148" s="454" t="str">
        <f t="shared" si="298"/>
        <v>P</v>
      </c>
      <c r="EO148" s="454" t="str">
        <f t="shared" si="298"/>
        <v>P</v>
      </c>
      <c r="EP148" s="454" t="str">
        <f t="shared" si="298"/>
        <v>P</v>
      </c>
      <c r="EQ148" s="761" t="str">
        <f t="shared" si="298"/>
        <v>P</v>
      </c>
      <c r="ER148" s="759" t="str">
        <f t="shared" si="298"/>
        <v>FÜ</v>
      </c>
      <c r="ES148" s="454" t="str">
        <f t="shared" si="298"/>
        <v>P</v>
      </c>
      <c r="ET148" s="454" t="str">
        <f t="shared" si="298"/>
        <v>P</v>
      </c>
      <c r="EU148" s="454" t="str">
        <f t="shared" ref="EU148:FJ163" si="299">IF($C148="","",EU$146)</f>
        <v>P</v>
      </c>
      <c r="EV148" s="454" t="str">
        <f t="shared" si="299"/>
        <v>P</v>
      </c>
      <c r="EW148" s="454" t="str">
        <f t="shared" si="299"/>
        <v>P</v>
      </c>
      <c r="EX148" s="761" t="str">
        <f t="shared" si="299"/>
        <v>P</v>
      </c>
      <c r="EY148" s="759" t="str">
        <f t="shared" si="299"/>
        <v>P</v>
      </c>
      <c r="EZ148" s="454" t="str">
        <f t="shared" si="299"/>
        <v>P</v>
      </c>
      <c r="FA148" s="454" t="str">
        <f t="shared" si="299"/>
        <v>P</v>
      </c>
      <c r="FB148" s="454" t="str">
        <f t="shared" si="299"/>
        <v>P</v>
      </c>
      <c r="FC148" s="454" t="str">
        <f t="shared" si="299"/>
        <v>P</v>
      </c>
      <c r="FD148" s="454" t="str">
        <f t="shared" si="299"/>
        <v>P</v>
      </c>
      <c r="FE148" s="761" t="str">
        <f t="shared" si="299"/>
        <v>P</v>
      </c>
      <c r="FF148" s="759" t="str">
        <f t="shared" si="299"/>
        <v>P</v>
      </c>
      <c r="FG148" s="454" t="str">
        <f t="shared" si="299"/>
        <v>P</v>
      </c>
      <c r="FH148" s="454" t="str">
        <f t="shared" si="299"/>
        <v>P</v>
      </c>
      <c r="FI148" s="454" t="str">
        <f t="shared" si="299"/>
        <v>P</v>
      </c>
      <c r="FJ148" s="454" t="str">
        <f t="shared" si="299"/>
        <v>P</v>
      </c>
      <c r="FK148" s="454" t="str">
        <f t="shared" ref="FK148:FZ163" si="300">IF($C148="","",FK$146)</f>
        <v>P</v>
      </c>
      <c r="FL148" s="761" t="str">
        <f t="shared" si="300"/>
        <v>P</v>
      </c>
      <c r="FM148" s="759" t="str">
        <f t="shared" si="300"/>
        <v>P</v>
      </c>
      <c r="FN148" s="454" t="str">
        <f t="shared" si="300"/>
        <v>P</v>
      </c>
      <c r="FO148" s="454" t="str">
        <f t="shared" si="300"/>
        <v>P</v>
      </c>
      <c r="FP148" s="454" t="str">
        <f t="shared" si="300"/>
        <v>P</v>
      </c>
      <c r="FQ148" s="454" t="str">
        <f t="shared" si="300"/>
        <v>P</v>
      </c>
      <c r="FR148" s="454" t="str">
        <f t="shared" si="300"/>
        <v>P</v>
      </c>
      <c r="FS148" s="761" t="str">
        <f t="shared" si="300"/>
        <v>P</v>
      </c>
      <c r="FT148" s="759" t="str">
        <f t="shared" si="300"/>
        <v>P</v>
      </c>
      <c r="FU148" s="454" t="str">
        <f t="shared" si="300"/>
        <v>P</v>
      </c>
      <c r="FV148" s="454" t="str">
        <f t="shared" si="300"/>
        <v>P</v>
      </c>
      <c r="FW148" s="454" t="str">
        <f t="shared" si="300"/>
        <v>P</v>
      </c>
      <c r="FX148" s="454" t="str">
        <f t="shared" si="300"/>
        <v>P</v>
      </c>
      <c r="FY148" s="454" t="str">
        <f t="shared" si="300"/>
        <v>P</v>
      </c>
      <c r="FZ148" s="761" t="str">
        <f t="shared" si="300"/>
        <v>P</v>
      </c>
      <c r="GA148" s="759" t="str">
        <f t="shared" ref="GA148:GP163" si="301">IF($C148="","",GA$146)</f>
        <v>P</v>
      </c>
      <c r="GB148" s="454" t="str">
        <f t="shared" si="301"/>
        <v>P</v>
      </c>
      <c r="GC148" s="454" t="str">
        <f t="shared" si="301"/>
        <v>P</v>
      </c>
      <c r="GD148" s="454" t="str">
        <f t="shared" si="301"/>
        <v>P</v>
      </c>
      <c r="GE148" s="454" t="str">
        <f t="shared" si="301"/>
        <v>P</v>
      </c>
      <c r="GF148" s="761" t="str">
        <f t="shared" si="301"/>
        <v>P</v>
      </c>
      <c r="GG148" s="759" t="str">
        <f t="shared" si="301"/>
        <v>P</v>
      </c>
      <c r="GH148" s="454" t="str">
        <f t="shared" si="301"/>
        <v>P</v>
      </c>
      <c r="GI148" s="454" t="str">
        <f t="shared" si="301"/>
        <v>P</v>
      </c>
      <c r="GJ148" s="454" t="str">
        <f t="shared" si="301"/>
        <v>P</v>
      </c>
      <c r="GK148" s="454" t="str">
        <f t="shared" si="301"/>
        <v>P</v>
      </c>
      <c r="GL148" s="454" t="str">
        <f t="shared" si="301"/>
        <v>P</v>
      </c>
      <c r="GM148" s="454" t="str">
        <f t="shared" si="301"/>
        <v>P</v>
      </c>
      <c r="GN148" s="648" t="str">
        <f t="shared" si="301"/>
        <v>P</v>
      </c>
      <c r="GO148" s="759" t="str">
        <f t="shared" si="301"/>
        <v>P</v>
      </c>
      <c r="GP148" s="454" t="str">
        <f t="shared" si="301"/>
        <v>P</v>
      </c>
      <c r="GQ148" s="454" t="str">
        <f t="shared" ref="GQ148:HF163" si="302">IF($C148="","",GQ$146)</f>
        <v>P</v>
      </c>
      <c r="GR148" s="454" t="str">
        <f t="shared" si="302"/>
        <v>P</v>
      </c>
      <c r="GS148" s="454" t="str">
        <f t="shared" si="302"/>
        <v>P</v>
      </c>
      <c r="GT148" s="454" t="str">
        <f t="shared" si="302"/>
        <v>P</v>
      </c>
      <c r="GU148" s="761" t="str">
        <f t="shared" si="302"/>
        <v>P</v>
      </c>
      <c r="GV148" s="759" t="str">
        <f t="shared" si="302"/>
        <v>P</v>
      </c>
      <c r="GW148" s="454" t="str">
        <f t="shared" si="302"/>
        <v>P</v>
      </c>
      <c r="GX148" s="454" t="str">
        <f t="shared" si="302"/>
        <v>P</v>
      </c>
      <c r="GY148" s="454" t="str">
        <f t="shared" si="302"/>
        <v>P</v>
      </c>
      <c r="GZ148" s="454" t="str">
        <f t="shared" si="302"/>
        <v>P</v>
      </c>
      <c r="HA148" s="454" t="str">
        <f t="shared" si="302"/>
        <v>P</v>
      </c>
      <c r="HB148" s="761" t="str">
        <f t="shared" si="302"/>
        <v>P</v>
      </c>
      <c r="HC148" s="759" t="str">
        <f t="shared" si="302"/>
        <v>P</v>
      </c>
      <c r="HD148" s="454" t="str">
        <f t="shared" si="302"/>
        <v>P</v>
      </c>
      <c r="HE148" s="454" t="str">
        <f t="shared" si="302"/>
        <v>P</v>
      </c>
      <c r="HF148" s="454" t="str">
        <f t="shared" si="302"/>
        <v>P</v>
      </c>
      <c r="HG148" s="454" t="str">
        <f t="shared" ref="HG148:HV163" si="303">IF($C148="","",HG$146)</f>
        <v>P</v>
      </c>
      <c r="HH148" s="454" t="str">
        <f t="shared" si="303"/>
        <v>P</v>
      </c>
      <c r="HI148" s="761" t="str">
        <f t="shared" si="303"/>
        <v>P</v>
      </c>
      <c r="HJ148" s="759" t="str">
        <f t="shared" si="303"/>
        <v>P</v>
      </c>
      <c r="HK148" s="454" t="str">
        <f t="shared" si="303"/>
        <v>P</v>
      </c>
      <c r="HL148" s="454" t="str">
        <f t="shared" si="303"/>
        <v>P</v>
      </c>
      <c r="HM148" s="454" t="str">
        <f t="shared" si="303"/>
        <v>P</v>
      </c>
      <c r="HN148" s="454" t="str">
        <f t="shared" si="303"/>
        <v>P</v>
      </c>
      <c r="HO148" s="454" t="str">
        <f t="shared" si="303"/>
        <v>P</v>
      </c>
      <c r="HP148" s="761" t="str">
        <f t="shared" si="303"/>
        <v>P</v>
      </c>
      <c r="HQ148" s="759" t="str">
        <f t="shared" si="303"/>
        <v>P</v>
      </c>
      <c r="HR148" s="454" t="str">
        <f t="shared" si="303"/>
        <v>P</v>
      </c>
      <c r="HS148" s="454" t="str">
        <f t="shared" si="303"/>
        <v>P</v>
      </c>
      <c r="HT148" s="454" t="str">
        <f t="shared" si="303"/>
        <v>P</v>
      </c>
      <c r="HU148" s="454" t="str">
        <f t="shared" si="303"/>
        <v>P</v>
      </c>
      <c r="HV148" s="454" t="str">
        <f t="shared" si="303"/>
        <v>P</v>
      </c>
      <c r="HW148" s="761" t="str">
        <f t="shared" ref="HW148:IL163" si="304">IF($C148="","",HW$146)</f>
        <v>P</v>
      </c>
      <c r="HX148" s="759" t="str">
        <f t="shared" si="304"/>
        <v>P</v>
      </c>
      <c r="HY148" s="454" t="str">
        <f t="shared" si="304"/>
        <v>P</v>
      </c>
      <c r="HZ148" s="454" t="str">
        <f t="shared" si="304"/>
        <v>P</v>
      </c>
      <c r="IA148" s="454" t="str">
        <f t="shared" si="304"/>
        <v>P</v>
      </c>
      <c r="IB148" s="454" t="str">
        <f t="shared" si="304"/>
        <v>P</v>
      </c>
      <c r="IC148" s="454" t="str">
        <f t="shared" si="304"/>
        <v>P</v>
      </c>
      <c r="ID148" s="761" t="str">
        <f t="shared" si="304"/>
        <v>P</v>
      </c>
      <c r="IE148" s="759" t="str">
        <f t="shared" si="304"/>
        <v>P</v>
      </c>
      <c r="IF148" s="454" t="str">
        <f t="shared" si="304"/>
        <v>FÜ</v>
      </c>
      <c r="IG148" s="454" t="str">
        <f t="shared" si="304"/>
        <v>P</v>
      </c>
      <c r="IH148" s="454" t="str">
        <f t="shared" si="304"/>
        <v>P</v>
      </c>
      <c r="II148" s="454" t="str">
        <f t="shared" si="304"/>
        <v>P</v>
      </c>
      <c r="IJ148" s="454" t="str">
        <f t="shared" si="304"/>
        <v>P</v>
      </c>
      <c r="IK148" s="761" t="str">
        <f t="shared" si="304"/>
        <v>P</v>
      </c>
      <c r="IL148" s="759" t="str">
        <f t="shared" si="304"/>
        <v>P</v>
      </c>
      <c r="IM148" s="454" t="str">
        <f t="shared" ref="IM148:JB163" si="305">IF($C148="","",IM$146)</f>
        <v>P</v>
      </c>
      <c r="IN148" s="454" t="str">
        <f t="shared" si="305"/>
        <v>P</v>
      </c>
      <c r="IO148" s="454" t="str">
        <f t="shared" si="305"/>
        <v>P</v>
      </c>
      <c r="IP148" s="454" t="str">
        <f t="shared" si="305"/>
        <v>P</v>
      </c>
      <c r="IQ148" s="454" t="str">
        <f t="shared" si="305"/>
        <v>P</v>
      </c>
      <c r="IR148" s="761" t="str">
        <f t="shared" si="305"/>
        <v>P</v>
      </c>
      <c r="IS148" s="759" t="str">
        <f t="shared" si="305"/>
        <v>P</v>
      </c>
      <c r="IT148" s="454" t="str">
        <f t="shared" si="305"/>
        <v>P</v>
      </c>
      <c r="IU148" s="454" t="str">
        <f t="shared" si="305"/>
        <v>P</v>
      </c>
      <c r="IV148" s="454" t="str">
        <f t="shared" si="305"/>
        <v>P</v>
      </c>
      <c r="IW148" s="454" t="str">
        <f t="shared" si="305"/>
        <v>P</v>
      </c>
      <c r="IX148" s="454" t="str">
        <f t="shared" si="305"/>
        <v>P</v>
      </c>
      <c r="IY148" s="648" t="str">
        <f t="shared" si="305"/>
        <v>P</v>
      </c>
      <c r="IZ148" s="759" t="str">
        <f t="shared" si="305"/>
        <v>P</v>
      </c>
      <c r="JA148" s="454" t="str">
        <f t="shared" si="305"/>
        <v>P</v>
      </c>
      <c r="JB148" s="454" t="str">
        <f t="shared" si="305"/>
        <v>P</v>
      </c>
      <c r="JC148" s="454" t="str">
        <f t="shared" ref="JC148:JR163" si="306">IF($C148="","",JC$146)</f>
        <v>P</v>
      </c>
      <c r="JD148" s="454" t="str">
        <f t="shared" si="306"/>
        <v>P</v>
      </c>
      <c r="JE148" s="454" t="str">
        <f t="shared" si="306"/>
        <v>P</v>
      </c>
      <c r="JF148" s="761" t="str">
        <f t="shared" si="306"/>
        <v>P</v>
      </c>
      <c r="JG148" s="759" t="str">
        <f t="shared" si="306"/>
        <v>P</v>
      </c>
      <c r="JH148" s="454" t="str">
        <f t="shared" si="306"/>
        <v>P</v>
      </c>
      <c r="JI148" s="454" t="str">
        <f t="shared" si="306"/>
        <v>P</v>
      </c>
      <c r="JJ148" s="454" t="str">
        <f t="shared" si="306"/>
        <v>P</v>
      </c>
      <c r="JK148" s="454" t="str">
        <f t="shared" si="306"/>
        <v>P</v>
      </c>
      <c r="JL148" s="454" t="str">
        <f t="shared" si="306"/>
        <v>P</v>
      </c>
      <c r="JM148" s="761" t="str">
        <f t="shared" si="306"/>
        <v>P</v>
      </c>
      <c r="JN148" s="759" t="str">
        <f t="shared" si="306"/>
        <v>P</v>
      </c>
      <c r="JO148" s="454" t="str">
        <f t="shared" si="306"/>
        <v>P</v>
      </c>
      <c r="JP148" s="454" t="str">
        <f t="shared" si="306"/>
        <v>P</v>
      </c>
      <c r="JQ148" s="454" t="str">
        <f t="shared" si="306"/>
        <v>P</v>
      </c>
      <c r="JR148" s="454" t="str">
        <f t="shared" si="306"/>
        <v>P</v>
      </c>
      <c r="JS148" s="454" t="str">
        <f t="shared" ref="JS148:KH163" si="307">IF($C148="","",JS$146)</f>
        <v>P</v>
      </c>
      <c r="JT148" s="761" t="str">
        <f t="shared" si="307"/>
        <v>P</v>
      </c>
      <c r="JU148" s="759" t="str">
        <f t="shared" si="307"/>
        <v>P</v>
      </c>
      <c r="JV148" s="454" t="str">
        <f t="shared" si="307"/>
        <v>P</v>
      </c>
      <c r="JW148" s="454" t="str">
        <f t="shared" si="307"/>
        <v>P</v>
      </c>
      <c r="JX148" s="454" t="str">
        <f t="shared" si="307"/>
        <v>P</v>
      </c>
      <c r="JY148" s="454" t="str">
        <f t="shared" si="307"/>
        <v>P</v>
      </c>
      <c r="JZ148" s="454" t="str">
        <f t="shared" si="307"/>
        <v>P</v>
      </c>
      <c r="KA148" s="761" t="str">
        <f t="shared" si="307"/>
        <v>P</v>
      </c>
      <c r="KB148" s="759" t="str">
        <f t="shared" si="307"/>
        <v>P</v>
      </c>
      <c r="KC148" s="454" t="str">
        <f t="shared" si="307"/>
        <v>P</v>
      </c>
      <c r="KD148" s="454" t="str">
        <f t="shared" si="307"/>
        <v>P</v>
      </c>
      <c r="KE148" s="454" t="str">
        <f t="shared" si="307"/>
        <v>P</v>
      </c>
      <c r="KF148" s="454" t="str">
        <f t="shared" si="307"/>
        <v>P</v>
      </c>
      <c r="KG148" s="454" t="str">
        <f t="shared" si="307"/>
        <v>P</v>
      </c>
      <c r="KH148" s="761" t="str">
        <f t="shared" si="307"/>
        <v>P</v>
      </c>
      <c r="KI148" s="759" t="str">
        <f t="shared" ref="KI148:KX163" si="308">IF($C148="","",KI$146)</f>
        <v>P</v>
      </c>
      <c r="KJ148" s="454" t="str">
        <f t="shared" si="308"/>
        <v>P</v>
      </c>
      <c r="KK148" s="454" t="str">
        <f t="shared" si="308"/>
        <v>P</v>
      </c>
      <c r="KL148" s="454" t="str">
        <f t="shared" si="308"/>
        <v>P</v>
      </c>
      <c r="KM148" s="454" t="str">
        <f t="shared" si="308"/>
        <v>P</v>
      </c>
      <c r="KN148" s="454" t="str">
        <f t="shared" si="308"/>
        <v>P</v>
      </c>
      <c r="KO148" s="761" t="str">
        <f t="shared" si="308"/>
        <v>P</v>
      </c>
      <c r="KP148" s="759" t="str">
        <f t="shared" si="308"/>
        <v>P</v>
      </c>
      <c r="KQ148" s="454" t="str">
        <f t="shared" si="308"/>
        <v>P</v>
      </c>
      <c r="KR148" s="454" t="str">
        <f t="shared" si="308"/>
        <v>FÜ</v>
      </c>
      <c r="KS148" s="454" t="str">
        <f t="shared" si="308"/>
        <v>P</v>
      </c>
      <c r="KT148" s="454" t="str">
        <f t="shared" si="308"/>
        <v>P</v>
      </c>
      <c r="KU148" s="454" t="str">
        <f t="shared" si="308"/>
        <v>P</v>
      </c>
      <c r="KV148" s="761" t="str">
        <f t="shared" si="308"/>
        <v>P</v>
      </c>
      <c r="KW148" s="759" t="str">
        <f t="shared" si="308"/>
        <v>P</v>
      </c>
      <c r="KX148" s="454" t="str">
        <f t="shared" si="308"/>
        <v>P</v>
      </c>
      <c r="KY148" s="454" t="str">
        <f t="shared" ref="KY148:LN163" si="309">IF($C148="","",KY$146)</f>
        <v>P</v>
      </c>
      <c r="KZ148" s="454" t="str">
        <f t="shared" si="309"/>
        <v>P</v>
      </c>
      <c r="LA148" s="454" t="str">
        <f t="shared" si="309"/>
        <v>FÜ</v>
      </c>
      <c r="LB148" s="454" t="str">
        <f t="shared" si="309"/>
        <v>P</v>
      </c>
      <c r="LC148" s="648" t="str">
        <f t="shared" si="309"/>
        <v>P</v>
      </c>
      <c r="LD148" s="759" t="str">
        <f t="shared" si="309"/>
        <v>P</v>
      </c>
      <c r="LE148" s="454" t="str">
        <f t="shared" si="309"/>
        <v>P</v>
      </c>
      <c r="LF148" s="454" t="str">
        <f t="shared" si="309"/>
        <v>P</v>
      </c>
      <c r="LG148" s="454" t="str">
        <f t="shared" si="309"/>
        <v>P</v>
      </c>
      <c r="LH148" s="454" t="str">
        <f t="shared" si="309"/>
        <v>P</v>
      </c>
      <c r="LI148" s="454" t="str">
        <f t="shared" si="309"/>
        <v>P</v>
      </c>
      <c r="LJ148" s="761" t="str">
        <f t="shared" si="309"/>
        <v>P</v>
      </c>
      <c r="LK148" s="759" t="str">
        <f t="shared" si="309"/>
        <v>P</v>
      </c>
      <c r="LL148" s="454" t="str">
        <f t="shared" si="309"/>
        <v>P</v>
      </c>
      <c r="LM148" s="454" t="str">
        <f t="shared" si="309"/>
        <v>P</v>
      </c>
      <c r="LN148" s="454" t="str">
        <f t="shared" si="309"/>
        <v>P</v>
      </c>
      <c r="LO148" s="454" t="str">
        <f t="shared" ref="LO148:MD163" si="310">IF($C148="","",LO$146)</f>
        <v>P</v>
      </c>
      <c r="LP148" s="454" t="str">
        <f t="shared" si="310"/>
        <v>P</v>
      </c>
      <c r="LQ148" s="761" t="str">
        <f t="shared" si="310"/>
        <v>P</v>
      </c>
      <c r="LR148" s="759" t="str">
        <f t="shared" si="310"/>
        <v>P</v>
      </c>
      <c r="LS148" s="454" t="str">
        <f t="shared" si="310"/>
        <v>P</v>
      </c>
      <c r="LT148" s="454" t="str">
        <f t="shared" si="310"/>
        <v>P</v>
      </c>
      <c r="LU148" s="454" t="str">
        <f t="shared" si="310"/>
        <v>P</v>
      </c>
      <c r="LV148" s="454" t="str">
        <f t="shared" si="310"/>
        <v>P</v>
      </c>
      <c r="LW148" s="454" t="str">
        <f t="shared" si="310"/>
        <v>P</v>
      </c>
      <c r="LX148" s="761" t="str">
        <f t="shared" si="310"/>
        <v>P</v>
      </c>
      <c r="LY148" s="759" t="str">
        <f t="shared" si="310"/>
        <v>P</v>
      </c>
      <c r="LZ148" s="454" t="str">
        <f t="shared" si="310"/>
        <v>P</v>
      </c>
      <c r="MA148" s="454" t="str">
        <f t="shared" si="310"/>
        <v>P</v>
      </c>
      <c r="MB148" s="454" t="str">
        <f t="shared" si="310"/>
        <v>P</v>
      </c>
      <c r="MC148" s="454" t="str">
        <f t="shared" si="310"/>
        <v>P</v>
      </c>
      <c r="MD148" s="454" t="str">
        <f t="shared" si="310"/>
        <v>P</v>
      </c>
      <c r="ME148" s="761" t="str">
        <f t="shared" ref="ME148:MT163" si="311">IF($C148="","",ME$146)</f>
        <v>P</v>
      </c>
      <c r="MF148" s="759" t="str">
        <f t="shared" si="311"/>
        <v>P</v>
      </c>
      <c r="MG148" s="454" t="str">
        <f t="shared" si="311"/>
        <v>P</v>
      </c>
      <c r="MH148" s="454" t="str">
        <f t="shared" si="311"/>
        <v>P</v>
      </c>
      <c r="MI148" s="454" t="str">
        <f t="shared" si="311"/>
        <v>P</v>
      </c>
      <c r="MJ148" s="454" t="str">
        <f t="shared" si="311"/>
        <v>P</v>
      </c>
      <c r="MK148" s="454" t="str">
        <f t="shared" si="311"/>
        <v>P</v>
      </c>
      <c r="ML148" s="761" t="str">
        <f t="shared" si="311"/>
        <v>P</v>
      </c>
      <c r="MM148" s="759" t="str">
        <f t="shared" si="311"/>
        <v>P</v>
      </c>
      <c r="MN148" s="454" t="str">
        <f t="shared" si="311"/>
        <v>P</v>
      </c>
      <c r="MO148" s="454" t="str">
        <f t="shared" si="311"/>
        <v>P</v>
      </c>
      <c r="MP148" s="454" t="str">
        <f t="shared" si="311"/>
        <v>P</v>
      </c>
      <c r="MQ148" s="454" t="str">
        <f t="shared" si="311"/>
        <v>P</v>
      </c>
      <c r="MR148" s="454" t="str">
        <f t="shared" si="311"/>
        <v>P</v>
      </c>
      <c r="MS148" s="761" t="str">
        <f t="shared" si="311"/>
        <v>P</v>
      </c>
      <c r="MT148" s="759" t="str">
        <f t="shared" si="311"/>
        <v>P</v>
      </c>
      <c r="MU148" s="454" t="str">
        <f t="shared" ref="MU148:NJ163" si="312">IF($C148="","",MU$146)</f>
        <v>P</v>
      </c>
      <c r="MV148" s="454" t="str">
        <f t="shared" si="312"/>
        <v>P</v>
      </c>
      <c r="MW148" s="454" t="str">
        <f t="shared" si="312"/>
        <v>P</v>
      </c>
      <c r="MX148" s="454" t="str">
        <f t="shared" si="312"/>
        <v>P</v>
      </c>
      <c r="MY148" s="454" t="str">
        <f t="shared" si="312"/>
        <v>P</v>
      </c>
      <c r="MZ148" s="761" t="str">
        <f t="shared" si="312"/>
        <v>P</v>
      </c>
      <c r="NA148" s="759" t="str">
        <f t="shared" si="312"/>
        <v>P</v>
      </c>
      <c r="NB148" s="454" t="str">
        <f t="shared" si="312"/>
        <v>P</v>
      </c>
      <c r="NC148" s="454" t="str">
        <f t="shared" si="312"/>
        <v>FÜ</v>
      </c>
      <c r="ND148" s="454" t="str">
        <f t="shared" si="312"/>
        <v>FÜ</v>
      </c>
      <c r="NE148" s="454" t="str">
        <f t="shared" si="312"/>
        <v>P</v>
      </c>
      <c r="NF148" s="454" t="str">
        <f t="shared" si="312"/>
        <v>P</v>
      </c>
      <c r="NG148" s="648" t="str">
        <f t="shared" si="312"/>
        <v>P</v>
      </c>
      <c r="NH148" s="759" t="str">
        <f t="shared" si="312"/>
        <v>P</v>
      </c>
      <c r="NI148" s="454" t="str">
        <f t="shared" si="312"/>
        <v>P</v>
      </c>
      <c r="NJ148" s="454" t="str">
        <f t="shared" si="312"/>
        <v>P</v>
      </c>
      <c r="NK148" s="454" t="str">
        <f t="shared" ref="NK148:NN167" si="313">IF($C148="","",NK$146)</f>
        <v>P</v>
      </c>
      <c r="NL148" s="454" t="str">
        <f t="shared" si="313"/>
        <v>P</v>
      </c>
      <c r="NM148" s="454" t="str">
        <f t="shared" si="313"/>
        <v>P</v>
      </c>
      <c r="NN148" s="761" t="str">
        <f t="shared" si="313"/>
        <v>P</v>
      </c>
    </row>
    <row r="149" spans="1:564" x14ac:dyDescent="0.2">
      <c r="A149" s="762">
        <f>alapadatok!M4</f>
        <v>2</v>
      </c>
      <c r="B149" s="678">
        <f>IF(alapadatok!O4="","",alapadatok!O4)</f>
        <v>291</v>
      </c>
      <c r="C149" s="584" t="str">
        <f>IF(alapadatok!N4="","",alapadatok!N4)</f>
        <v>Ágoston Ferenc</v>
      </c>
      <c r="D149" s="584" t="str">
        <f>IF(alapadatok!P4="","",alapadatok!P4)</f>
        <v>ACC</v>
      </c>
      <c r="E149" s="948" t="str">
        <f>IF(alapadatok!W4="","",alapadatok!W4)</f>
        <v/>
      </c>
      <c r="F149" s="952" t="str">
        <f t="shared" ref="F149:U164" si="314">IF($C149="","",F$146)</f>
        <v>P</v>
      </c>
      <c r="G149" s="953" t="str">
        <f t="shared" si="290"/>
        <v>P</v>
      </c>
      <c r="H149" s="768" t="str">
        <f t="shared" si="290"/>
        <v>P</v>
      </c>
      <c r="I149" s="455" t="str">
        <f t="shared" si="290"/>
        <v>FÜ</v>
      </c>
      <c r="J149" s="455" t="s">
        <v>99</v>
      </c>
      <c r="K149" s="1143" t="s">
        <v>99</v>
      </c>
      <c r="L149" s="1143" t="s">
        <v>99</v>
      </c>
      <c r="M149" s="455" t="str">
        <f t="shared" si="290"/>
        <v>P</v>
      </c>
      <c r="N149" s="953" t="str">
        <f t="shared" si="290"/>
        <v>P</v>
      </c>
      <c r="O149" s="1143" t="s">
        <v>99</v>
      </c>
      <c r="P149" s="1143" t="s">
        <v>99</v>
      </c>
      <c r="Q149" s="1143" t="s">
        <v>99</v>
      </c>
      <c r="R149" s="1143" t="s">
        <v>99</v>
      </c>
      <c r="S149" s="1143" t="s">
        <v>385</v>
      </c>
      <c r="T149" s="455" t="str">
        <f t="shared" si="290"/>
        <v>P</v>
      </c>
      <c r="U149" s="953" t="str">
        <f t="shared" si="290"/>
        <v>P</v>
      </c>
      <c r="V149" s="1149" t="s">
        <v>385</v>
      </c>
      <c r="W149" s="1149" t="s">
        <v>385</v>
      </c>
      <c r="X149" s="1149" t="s">
        <v>385</v>
      </c>
      <c r="Y149" s="1149" t="s">
        <v>385</v>
      </c>
      <c r="Z149" s="1149" t="s">
        <v>385</v>
      </c>
      <c r="AA149" s="455" t="str">
        <f t="shared" si="291"/>
        <v>P</v>
      </c>
      <c r="AB149" s="953" t="str">
        <f t="shared" si="291"/>
        <v>P</v>
      </c>
      <c r="AC149" s="1143" t="s">
        <v>99</v>
      </c>
      <c r="AD149" s="1143" t="s">
        <v>99</v>
      </c>
      <c r="AE149" s="1143" t="s">
        <v>99</v>
      </c>
      <c r="AF149" s="1143" t="s">
        <v>99</v>
      </c>
      <c r="AG149" s="1143" t="s">
        <v>99</v>
      </c>
      <c r="AH149" s="455" t="str">
        <f t="shared" si="291"/>
        <v>P</v>
      </c>
      <c r="AI149" s="953" t="str">
        <f t="shared" si="291"/>
        <v>P</v>
      </c>
      <c r="AJ149" s="1143" t="s">
        <v>99</v>
      </c>
      <c r="AK149" s="1143" t="s">
        <v>99</v>
      </c>
      <c r="AL149" s="1143" t="s">
        <v>99</v>
      </c>
      <c r="AM149" s="1143" t="s">
        <v>99</v>
      </c>
      <c r="AN149" s="1143" t="s">
        <v>99</v>
      </c>
      <c r="AO149" s="455" t="str">
        <f t="shared" si="292"/>
        <v>P</v>
      </c>
      <c r="AP149" s="953" t="str">
        <f t="shared" si="292"/>
        <v>P</v>
      </c>
      <c r="AQ149" s="1143" t="s">
        <v>99</v>
      </c>
      <c r="AR149" s="1143" t="s">
        <v>99</v>
      </c>
      <c r="AS149" s="1143" t="s">
        <v>99</v>
      </c>
      <c r="AT149" s="1143" t="s">
        <v>385</v>
      </c>
      <c r="AU149" s="1143" t="s">
        <v>385</v>
      </c>
      <c r="AV149" s="455" t="str">
        <f t="shared" si="292"/>
        <v>P</v>
      </c>
      <c r="AW149" s="953" t="str">
        <f t="shared" si="292"/>
        <v>P</v>
      </c>
      <c r="AX149" s="1143" t="s">
        <v>99</v>
      </c>
      <c r="AY149" s="1143" t="s">
        <v>99</v>
      </c>
      <c r="AZ149" s="1143" t="s">
        <v>99</v>
      </c>
      <c r="BA149" s="1143" t="s">
        <v>99</v>
      </c>
      <c r="BB149" s="1143" t="s">
        <v>99</v>
      </c>
      <c r="BC149" s="455" t="str">
        <f t="shared" si="293"/>
        <v>P</v>
      </c>
      <c r="BD149" s="953" t="str">
        <f t="shared" si="293"/>
        <v>P</v>
      </c>
      <c r="BE149" s="1143" t="s">
        <v>99</v>
      </c>
      <c r="BF149" s="1143" t="s">
        <v>99</v>
      </c>
      <c r="BG149" s="1143" t="s">
        <v>99</v>
      </c>
      <c r="BH149" s="1143" t="s">
        <v>99</v>
      </c>
      <c r="BI149" s="1143" t="s">
        <v>99</v>
      </c>
      <c r="BJ149" s="455" t="str">
        <f t="shared" si="293"/>
        <v>P</v>
      </c>
      <c r="BK149" s="953" t="str">
        <f t="shared" si="293"/>
        <v>P</v>
      </c>
      <c r="BL149" s="1143" t="s">
        <v>99</v>
      </c>
      <c r="BM149" s="1143" t="s">
        <v>99</v>
      </c>
      <c r="BN149" s="1143" t="s">
        <v>99</v>
      </c>
      <c r="BO149" s="1143" t="s">
        <v>99</v>
      </c>
      <c r="BP149" s="1143" t="s">
        <v>99</v>
      </c>
      <c r="BQ149" s="455" t="str">
        <f t="shared" si="293"/>
        <v>P</v>
      </c>
      <c r="BR149" s="953" t="str">
        <f t="shared" si="293"/>
        <v>P</v>
      </c>
      <c r="BS149" s="1143" t="s">
        <v>99</v>
      </c>
      <c r="BT149" s="1143" t="s">
        <v>99</v>
      </c>
      <c r="BU149" s="1143" t="s">
        <v>99</v>
      </c>
      <c r="BV149" s="1143" t="s">
        <v>99</v>
      </c>
      <c r="BW149" s="1143" t="s">
        <v>99</v>
      </c>
      <c r="BX149" s="455" t="str">
        <f t="shared" si="294"/>
        <v>P</v>
      </c>
      <c r="BY149" s="953" t="str">
        <f t="shared" si="294"/>
        <v>P</v>
      </c>
      <c r="BZ149" s="1143" t="s">
        <v>108</v>
      </c>
      <c r="CA149" s="1143" t="s">
        <v>108</v>
      </c>
      <c r="CB149" s="1143" t="s">
        <v>108</v>
      </c>
      <c r="CC149" s="1143" t="s">
        <v>108</v>
      </c>
      <c r="CD149" s="455" t="str">
        <f t="shared" si="294"/>
        <v>FÜ</v>
      </c>
      <c r="CE149" s="455" t="str">
        <f t="shared" si="294"/>
        <v>P</v>
      </c>
      <c r="CF149" s="953" t="str">
        <f t="shared" si="294"/>
        <v>P</v>
      </c>
      <c r="CG149" s="1143" t="s">
        <v>99</v>
      </c>
      <c r="CH149" s="1143" t="s">
        <v>99</v>
      </c>
      <c r="CI149" s="1143" t="s">
        <v>99</v>
      </c>
      <c r="CJ149" s="1143" t="s">
        <v>99</v>
      </c>
      <c r="CK149" s="1143" t="s">
        <v>385</v>
      </c>
      <c r="CL149" s="1143" t="s">
        <v>178</v>
      </c>
      <c r="CM149" s="1146" t="s">
        <v>178</v>
      </c>
      <c r="CN149" s="1143" t="s">
        <v>99</v>
      </c>
      <c r="CO149" s="1143" t="s">
        <v>99</v>
      </c>
      <c r="CP149" s="1143" t="s">
        <v>99</v>
      </c>
      <c r="CQ149" s="1143" t="s">
        <v>99</v>
      </c>
      <c r="CR149" s="1143" t="s">
        <v>99</v>
      </c>
      <c r="CS149" s="455" t="str">
        <f t="shared" si="295"/>
        <v>P</v>
      </c>
      <c r="CT149" s="953" t="str">
        <f t="shared" si="295"/>
        <v>P</v>
      </c>
      <c r="CU149" s="952" t="str">
        <f t="shared" si="295"/>
        <v>FÜ</v>
      </c>
      <c r="CV149" s="1143" t="s">
        <v>99</v>
      </c>
      <c r="CW149" s="1143" t="s">
        <v>99</v>
      </c>
      <c r="CX149" s="1143" t="s">
        <v>99</v>
      </c>
      <c r="CY149" s="1143" t="s">
        <v>99</v>
      </c>
      <c r="CZ149" s="455" t="str">
        <f t="shared" si="296"/>
        <v>P</v>
      </c>
      <c r="DA149" s="953" t="str">
        <f t="shared" si="296"/>
        <v>P</v>
      </c>
      <c r="DB149" s="1143" t="s">
        <v>99</v>
      </c>
      <c r="DC149" s="1143" t="s">
        <v>99</v>
      </c>
      <c r="DD149" s="1143" t="s">
        <v>99</v>
      </c>
      <c r="DE149" s="1143" t="s">
        <v>99</v>
      </c>
      <c r="DF149" s="1143" t="s">
        <v>99</v>
      </c>
      <c r="DG149" s="455" t="str">
        <f t="shared" si="296"/>
        <v>P</v>
      </c>
      <c r="DH149" s="953" t="str">
        <f t="shared" si="296"/>
        <v>P</v>
      </c>
      <c r="DI149" s="1143" t="s">
        <v>99</v>
      </c>
      <c r="DJ149" s="1143" t="s">
        <v>99</v>
      </c>
      <c r="DK149" s="1143" t="s">
        <v>99</v>
      </c>
      <c r="DL149" s="1143" t="s">
        <v>99</v>
      </c>
      <c r="DM149" s="1143" t="s">
        <v>99</v>
      </c>
      <c r="DN149" s="455" t="str">
        <f t="shared" si="296"/>
        <v>P</v>
      </c>
      <c r="DO149" s="953" t="str">
        <f t="shared" si="297"/>
        <v>P</v>
      </c>
      <c r="DP149" s="768" t="str">
        <f t="shared" si="297"/>
        <v>P</v>
      </c>
      <c r="DQ149" s="455" t="str">
        <f t="shared" si="297"/>
        <v>P</v>
      </c>
      <c r="DR149" s="455" t="str">
        <f t="shared" si="297"/>
        <v>P</v>
      </c>
      <c r="DS149" s="455" t="str">
        <f t="shared" si="297"/>
        <v>P</v>
      </c>
      <c r="DT149" s="455" t="str">
        <f t="shared" si="297"/>
        <v>P</v>
      </c>
      <c r="DU149" s="455" t="str">
        <f t="shared" si="297"/>
        <v>P</v>
      </c>
      <c r="DV149" s="953" t="str">
        <f t="shared" si="297"/>
        <v>P</v>
      </c>
      <c r="DW149" s="768" t="str">
        <f t="shared" si="297"/>
        <v>P</v>
      </c>
      <c r="DX149" s="455" t="str">
        <f t="shared" si="297"/>
        <v>P</v>
      </c>
      <c r="DY149" s="455" t="str">
        <f t="shared" si="297"/>
        <v>FÜ</v>
      </c>
      <c r="DZ149" s="455" t="str">
        <f t="shared" si="297"/>
        <v>P</v>
      </c>
      <c r="EA149" s="455" t="str">
        <f t="shared" si="297"/>
        <v>P</v>
      </c>
      <c r="EB149" s="455" t="str">
        <f t="shared" si="297"/>
        <v>P</v>
      </c>
      <c r="EC149" s="954" t="str">
        <f t="shared" si="297"/>
        <v>P</v>
      </c>
      <c r="ED149" s="768" t="str">
        <f t="shared" si="297"/>
        <v>P</v>
      </c>
      <c r="EE149" s="455" t="str">
        <f t="shared" si="298"/>
        <v>P</v>
      </c>
      <c r="EF149" s="455" t="str">
        <f t="shared" si="298"/>
        <v>P</v>
      </c>
      <c r="EG149" s="455" t="str">
        <f t="shared" si="298"/>
        <v>P</v>
      </c>
      <c r="EH149" s="455" t="str">
        <f t="shared" si="298"/>
        <v>P</v>
      </c>
      <c r="EI149" s="455" t="str">
        <f t="shared" si="298"/>
        <v>P</v>
      </c>
      <c r="EJ149" s="953" t="str">
        <f t="shared" si="298"/>
        <v>P</v>
      </c>
      <c r="EK149" s="768" t="str">
        <f t="shared" si="298"/>
        <v>P</v>
      </c>
      <c r="EL149" s="455" t="str">
        <f t="shared" si="298"/>
        <v>P</v>
      </c>
      <c r="EM149" s="455" t="str">
        <f t="shared" si="298"/>
        <v>P</v>
      </c>
      <c r="EN149" s="455" t="str">
        <f t="shared" si="298"/>
        <v>P</v>
      </c>
      <c r="EO149" s="455" t="str">
        <f t="shared" si="298"/>
        <v>P</v>
      </c>
      <c r="EP149" s="455" t="str">
        <f t="shared" si="298"/>
        <v>P</v>
      </c>
      <c r="EQ149" s="953" t="str">
        <f t="shared" si="298"/>
        <v>P</v>
      </c>
      <c r="ER149" s="768" t="str">
        <f t="shared" si="298"/>
        <v>FÜ</v>
      </c>
      <c r="ES149" s="455" t="str">
        <f t="shared" si="298"/>
        <v>P</v>
      </c>
      <c r="ET149" s="455" t="str">
        <f t="shared" si="298"/>
        <v>P</v>
      </c>
      <c r="EU149" s="455" t="str">
        <f t="shared" si="299"/>
        <v>P</v>
      </c>
      <c r="EV149" s="455" t="str">
        <f t="shared" si="299"/>
        <v>P</v>
      </c>
      <c r="EW149" s="455" t="str">
        <f t="shared" si="299"/>
        <v>P</v>
      </c>
      <c r="EX149" s="953" t="str">
        <f t="shared" si="299"/>
        <v>P</v>
      </c>
      <c r="EY149" s="768" t="str">
        <f t="shared" si="299"/>
        <v>P</v>
      </c>
      <c r="EZ149" s="455" t="str">
        <f t="shared" si="299"/>
        <v>P</v>
      </c>
      <c r="FA149" s="455" t="str">
        <f t="shared" si="299"/>
        <v>P</v>
      </c>
      <c r="FB149" s="455" t="str">
        <f t="shared" si="299"/>
        <v>P</v>
      </c>
      <c r="FC149" s="455" t="str">
        <f t="shared" si="299"/>
        <v>P</v>
      </c>
      <c r="FD149" s="455" t="str">
        <f t="shared" si="299"/>
        <v>P</v>
      </c>
      <c r="FE149" s="953" t="str">
        <f t="shared" si="299"/>
        <v>P</v>
      </c>
      <c r="FF149" s="768" t="str">
        <f t="shared" si="299"/>
        <v>P</v>
      </c>
      <c r="FG149" s="455" t="str">
        <f t="shared" si="299"/>
        <v>P</v>
      </c>
      <c r="FH149" s="455" t="str">
        <f t="shared" si="299"/>
        <v>P</v>
      </c>
      <c r="FI149" s="455" t="str">
        <f t="shared" si="299"/>
        <v>P</v>
      </c>
      <c r="FJ149" s="455" t="str">
        <f t="shared" si="299"/>
        <v>P</v>
      </c>
      <c r="FK149" s="455" t="str">
        <f t="shared" si="300"/>
        <v>P</v>
      </c>
      <c r="FL149" s="953" t="str">
        <f t="shared" si="300"/>
        <v>P</v>
      </c>
      <c r="FM149" s="768" t="str">
        <f t="shared" si="300"/>
        <v>P</v>
      </c>
      <c r="FN149" s="455" t="str">
        <f t="shared" si="300"/>
        <v>P</v>
      </c>
      <c r="FO149" s="455" t="str">
        <f t="shared" si="300"/>
        <v>P</v>
      </c>
      <c r="FP149" s="455" t="str">
        <f t="shared" si="300"/>
        <v>P</v>
      </c>
      <c r="FQ149" s="455" t="str">
        <f t="shared" si="300"/>
        <v>P</v>
      </c>
      <c r="FR149" s="455" t="str">
        <f t="shared" si="300"/>
        <v>P</v>
      </c>
      <c r="FS149" s="953" t="str">
        <f t="shared" si="300"/>
        <v>P</v>
      </c>
      <c r="FT149" s="768" t="str">
        <f t="shared" si="300"/>
        <v>P</v>
      </c>
      <c r="FU149" s="455" t="str">
        <f t="shared" si="300"/>
        <v>P</v>
      </c>
      <c r="FV149" s="455" t="str">
        <f t="shared" si="300"/>
        <v>P</v>
      </c>
      <c r="FW149" s="455" t="str">
        <f t="shared" si="300"/>
        <v>P</v>
      </c>
      <c r="FX149" s="455" t="str">
        <f t="shared" si="300"/>
        <v>P</v>
      </c>
      <c r="FY149" s="455" t="str">
        <f t="shared" si="300"/>
        <v>P</v>
      </c>
      <c r="FZ149" s="953" t="str">
        <f t="shared" si="300"/>
        <v>P</v>
      </c>
      <c r="GA149" s="768" t="str">
        <f t="shared" si="301"/>
        <v>P</v>
      </c>
      <c r="GB149" s="455" t="str">
        <f t="shared" si="301"/>
        <v>P</v>
      </c>
      <c r="GC149" s="455" t="str">
        <f t="shared" si="301"/>
        <v>P</v>
      </c>
      <c r="GD149" s="455" t="str">
        <f t="shared" si="301"/>
        <v>P</v>
      </c>
      <c r="GE149" s="455" t="str">
        <f t="shared" si="301"/>
        <v>P</v>
      </c>
      <c r="GF149" s="953" t="str">
        <f t="shared" si="301"/>
        <v>P</v>
      </c>
      <c r="GG149" s="768" t="str">
        <f t="shared" si="301"/>
        <v>P</v>
      </c>
      <c r="GH149" s="455" t="str">
        <f t="shared" si="301"/>
        <v>P</v>
      </c>
      <c r="GI149" s="455" t="str">
        <f t="shared" si="301"/>
        <v>P</v>
      </c>
      <c r="GJ149" s="455" t="str">
        <f t="shared" si="301"/>
        <v>P</v>
      </c>
      <c r="GK149" s="455" t="str">
        <f t="shared" si="301"/>
        <v>P</v>
      </c>
      <c r="GL149" s="455" t="str">
        <f t="shared" si="301"/>
        <v>P</v>
      </c>
      <c r="GM149" s="455" t="str">
        <f t="shared" si="301"/>
        <v>P</v>
      </c>
      <c r="GN149" s="954" t="str">
        <f t="shared" si="301"/>
        <v>P</v>
      </c>
      <c r="GO149" s="768" t="str">
        <f t="shared" si="301"/>
        <v>P</v>
      </c>
      <c r="GP149" s="455" t="str">
        <f t="shared" si="301"/>
        <v>P</v>
      </c>
      <c r="GQ149" s="455" t="str">
        <f t="shared" si="302"/>
        <v>P</v>
      </c>
      <c r="GR149" s="455" t="str">
        <f t="shared" si="302"/>
        <v>P</v>
      </c>
      <c r="GS149" s="455" t="str">
        <f t="shared" si="302"/>
        <v>P</v>
      </c>
      <c r="GT149" s="455" t="str">
        <f t="shared" si="302"/>
        <v>P</v>
      </c>
      <c r="GU149" s="953" t="str">
        <f t="shared" si="302"/>
        <v>P</v>
      </c>
      <c r="GV149" s="768" t="str">
        <f t="shared" si="302"/>
        <v>P</v>
      </c>
      <c r="GW149" s="455" t="str">
        <f t="shared" si="302"/>
        <v>P</v>
      </c>
      <c r="GX149" s="455" t="str">
        <f t="shared" si="302"/>
        <v>P</v>
      </c>
      <c r="GY149" s="455" t="str">
        <f t="shared" si="302"/>
        <v>P</v>
      </c>
      <c r="GZ149" s="455" t="str">
        <f t="shared" si="302"/>
        <v>P</v>
      </c>
      <c r="HA149" s="455" t="str">
        <f t="shared" si="302"/>
        <v>P</v>
      </c>
      <c r="HB149" s="953" t="str">
        <f t="shared" si="302"/>
        <v>P</v>
      </c>
      <c r="HC149" s="768" t="str">
        <f t="shared" si="302"/>
        <v>P</v>
      </c>
      <c r="HD149" s="455" t="str">
        <f t="shared" si="302"/>
        <v>P</v>
      </c>
      <c r="HE149" s="455" t="str">
        <f t="shared" si="302"/>
        <v>P</v>
      </c>
      <c r="HF149" s="455" t="str">
        <f t="shared" si="302"/>
        <v>P</v>
      </c>
      <c r="HG149" s="455" t="str">
        <f t="shared" si="303"/>
        <v>P</v>
      </c>
      <c r="HH149" s="455" t="str">
        <f t="shared" si="303"/>
        <v>P</v>
      </c>
      <c r="HI149" s="953" t="str">
        <f t="shared" si="303"/>
        <v>P</v>
      </c>
      <c r="HJ149" s="768" t="str">
        <f t="shared" si="303"/>
        <v>P</v>
      </c>
      <c r="HK149" s="455" t="str">
        <f t="shared" si="303"/>
        <v>P</v>
      </c>
      <c r="HL149" s="455" t="str">
        <f t="shared" si="303"/>
        <v>P</v>
      </c>
      <c r="HM149" s="455" t="str">
        <f t="shared" si="303"/>
        <v>P</v>
      </c>
      <c r="HN149" s="455" t="str">
        <f t="shared" si="303"/>
        <v>P</v>
      </c>
      <c r="HO149" s="455" t="str">
        <f t="shared" si="303"/>
        <v>P</v>
      </c>
      <c r="HP149" s="953" t="str">
        <f t="shared" si="303"/>
        <v>P</v>
      </c>
      <c r="HQ149" s="768" t="str">
        <f t="shared" si="303"/>
        <v>P</v>
      </c>
      <c r="HR149" s="455" t="str">
        <f t="shared" si="303"/>
        <v>P</v>
      </c>
      <c r="HS149" s="455" t="str">
        <f t="shared" si="303"/>
        <v>P</v>
      </c>
      <c r="HT149" s="455" t="str">
        <f t="shared" si="303"/>
        <v>P</v>
      </c>
      <c r="HU149" s="455" t="str">
        <f t="shared" si="303"/>
        <v>P</v>
      </c>
      <c r="HV149" s="455" t="str">
        <f t="shared" si="303"/>
        <v>P</v>
      </c>
      <c r="HW149" s="953" t="str">
        <f t="shared" si="304"/>
        <v>P</v>
      </c>
      <c r="HX149" s="768" t="str">
        <f t="shared" si="304"/>
        <v>P</v>
      </c>
      <c r="HY149" s="455" t="str">
        <f t="shared" si="304"/>
        <v>P</v>
      </c>
      <c r="HZ149" s="455" t="str">
        <f t="shared" si="304"/>
        <v>P</v>
      </c>
      <c r="IA149" s="455" t="str">
        <f t="shared" si="304"/>
        <v>P</v>
      </c>
      <c r="IB149" s="455" t="str">
        <f t="shared" si="304"/>
        <v>P</v>
      </c>
      <c r="IC149" s="455" t="str">
        <f t="shared" si="304"/>
        <v>P</v>
      </c>
      <c r="ID149" s="953" t="str">
        <f t="shared" si="304"/>
        <v>P</v>
      </c>
      <c r="IE149" s="768" t="str">
        <f t="shared" si="304"/>
        <v>P</v>
      </c>
      <c r="IF149" s="455" t="str">
        <f t="shared" si="304"/>
        <v>FÜ</v>
      </c>
      <c r="IG149" s="455" t="str">
        <f t="shared" si="304"/>
        <v>P</v>
      </c>
      <c r="IH149" s="455" t="str">
        <f t="shared" si="304"/>
        <v>P</v>
      </c>
      <c r="II149" s="455" t="str">
        <f t="shared" si="304"/>
        <v>P</v>
      </c>
      <c r="IJ149" s="455" t="str">
        <f t="shared" si="304"/>
        <v>P</v>
      </c>
      <c r="IK149" s="953" t="str">
        <f t="shared" si="304"/>
        <v>P</v>
      </c>
      <c r="IL149" s="768" t="str">
        <f t="shared" si="304"/>
        <v>P</v>
      </c>
      <c r="IM149" s="455" t="str">
        <f t="shared" si="305"/>
        <v>P</v>
      </c>
      <c r="IN149" s="455" t="str">
        <f t="shared" si="305"/>
        <v>P</v>
      </c>
      <c r="IO149" s="455" t="str">
        <f t="shared" si="305"/>
        <v>P</v>
      </c>
      <c r="IP149" s="455" t="str">
        <f t="shared" si="305"/>
        <v>P</v>
      </c>
      <c r="IQ149" s="455" t="str">
        <f t="shared" si="305"/>
        <v>P</v>
      </c>
      <c r="IR149" s="953" t="str">
        <f t="shared" si="305"/>
        <v>P</v>
      </c>
      <c r="IS149" s="768" t="str">
        <f t="shared" si="305"/>
        <v>P</v>
      </c>
      <c r="IT149" s="455" t="str">
        <f t="shared" si="305"/>
        <v>P</v>
      </c>
      <c r="IU149" s="455" t="str">
        <f t="shared" si="305"/>
        <v>P</v>
      </c>
      <c r="IV149" s="455" t="str">
        <f t="shared" si="305"/>
        <v>P</v>
      </c>
      <c r="IW149" s="455" t="str">
        <f t="shared" si="305"/>
        <v>P</v>
      </c>
      <c r="IX149" s="455" t="str">
        <f t="shared" si="305"/>
        <v>P</v>
      </c>
      <c r="IY149" s="954" t="str">
        <f t="shared" si="305"/>
        <v>P</v>
      </c>
      <c r="IZ149" s="768" t="str">
        <f t="shared" si="305"/>
        <v>P</v>
      </c>
      <c r="JA149" s="455" t="str">
        <f t="shared" si="305"/>
        <v>P</v>
      </c>
      <c r="JB149" s="455" t="str">
        <f t="shared" si="305"/>
        <v>P</v>
      </c>
      <c r="JC149" s="455" t="str">
        <f t="shared" si="306"/>
        <v>P</v>
      </c>
      <c r="JD149" s="455" t="str">
        <f t="shared" si="306"/>
        <v>P</v>
      </c>
      <c r="JE149" s="455" t="str">
        <f t="shared" si="306"/>
        <v>P</v>
      </c>
      <c r="JF149" s="953" t="str">
        <f t="shared" si="306"/>
        <v>P</v>
      </c>
      <c r="JG149" s="768" t="str">
        <f t="shared" si="306"/>
        <v>P</v>
      </c>
      <c r="JH149" s="455" t="str">
        <f t="shared" si="306"/>
        <v>P</v>
      </c>
      <c r="JI149" s="455" t="str">
        <f t="shared" si="306"/>
        <v>P</v>
      </c>
      <c r="JJ149" s="455" t="str">
        <f t="shared" si="306"/>
        <v>P</v>
      </c>
      <c r="JK149" s="455" t="str">
        <f t="shared" si="306"/>
        <v>P</v>
      </c>
      <c r="JL149" s="455" t="str">
        <f t="shared" si="306"/>
        <v>P</v>
      </c>
      <c r="JM149" s="953" t="str">
        <f t="shared" si="306"/>
        <v>P</v>
      </c>
      <c r="JN149" s="768" t="str">
        <f t="shared" si="306"/>
        <v>P</v>
      </c>
      <c r="JO149" s="455" t="str">
        <f t="shared" si="306"/>
        <v>P</v>
      </c>
      <c r="JP149" s="455" t="str">
        <f t="shared" si="306"/>
        <v>P</v>
      </c>
      <c r="JQ149" s="455" t="str">
        <f t="shared" si="306"/>
        <v>P</v>
      </c>
      <c r="JR149" s="455" t="str">
        <f t="shared" si="306"/>
        <v>P</v>
      </c>
      <c r="JS149" s="455" t="str">
        <f t="shared" si="307"/>
        <v>P</v>
      </c>
      <c r="JT149" s="953" t="str">
        <f t="shared" si="307"/>
        <v>P</v>
      </c>
      <c r="JU149" s="768" t="str">
        <f t="shared" si="307"/>
        <v>P</v>
      </c>
      <c r="JV149" s="455" t="str">
        <f t="shared" si="307"/>
        <v>P</v>
      </c>
      <c r="JW149" s="455" t="str">
        <f t="shared" si="307"/>
        <v>P</v>
      </c>
      <c r="JX149" s="455" t="str">
        <f t="shared" si="307"/>
        <v>P</v>
      </c>
      <c r="JY149" s="455" t="str">
        <f t="shared" si="307"/>
        <v>P</v>
      </c>
      <c r="JZ149" s="455" t="str">
        <f t="shared" si="307"/>
        <v>P</v>
      </c>
      <c r="KA149" s="953" t="str">
        <f t="shared" si="307"/>
        <v>P</v>
      </c>
      <c r="KB149" s="768" t="str">
        <f t="shared" si="307"/>
        <v>P</v>
      </c>
      <c r="KC149" s="455" t="str">
        <f t="shared" si="307"/>
        <v>P</v>
      </c>
      <c r="KD149" s="455" t="str">
        <f t="shared" si="307"/>
        <v>P</v>
      </c>
      <c r="KE149" s="455" t="str">
        <f t="shared" si="307"/>
        <v>P</v>
      </c>
      <c r="KF149" s="455" t="str">
        <f t="shared" si="307"/>
        <v>P</v>
      </c>
      <c r="KG149" s="455" t="str">
        <f t="shared" si="307"/>
        <v>P</v>
      </c>
      <c r="KH149" s="953" t="str">
        <f t="shared" si="307"/>
        <v>P</v>
      </c>
      <c r="KI149" s="768" t="str">
        <f t="shared" si="308"/>
        <v>P</v>
      </c>
      <c r="KJ149" s="455" t="str">
        <f t="shared" si="308"/>
        <v>P</v>
      </c>
      <c r="KK149" s="455" t="str">
        <f t="shared" si="308"/>
        <v>P</v>
      </c>
      <c r="KL149" s="455" t="str">
        <f t="shared" si="308"/>
        <v>P</v>
      </c>
      <c r="KM149" s="455" t="str">
        <f t="shared" si="308"/>
        <v>P</v>
      </c>
      <c r="KN149" s="455" t="str">
        <f t="shared" si="308"/>
        <v>P</v>
      </c>
      <c r="KO149" s="953" t="str">
        <f t="shared" si="308"/>
        <v>P</v>
      </c>
      <c r="KP149" s="768" t="str">
        <f t="shared" si="308"/>
        <v>P</v>
      </c>
      <c r="KQ149" s="455" t="str">
        <f t="shared" si="308"/>
        <v>P</v>
      </c>
      <c r="KR149" s="455" t="str">
        <f t="shared" si="308"/>
        <v>FÜ</v>
      </c>
      <c r="KS149" s="455" t="str">
        <f t="shared" si="308"/>
        <v>P</v>
      </c>
      <c r="KT149" s="455" t="str">
        <f t="shared" si="308"/>
        <v>P</v>
      </c>
      <c r="KU149" s="455" t="str">
        <f t="shared" si="308"/>
        <v>P</v>
      </c>
      <c r="KV149" s="953" t="str">
        <f t="shared" si="308"/>
        <v>P</v>
      </c>
      <c r="KW149" s="768" t="str">
        <f t="shared" si="308"/>
        <v>P</v>
      </c>
      <c r="KX149" s="455" t="str">
        <f t="shared" si="308"/>
        <v>P</v>
      </c>
      <c r="KY149" s="455" t="str">
        <f t="shared" si="309"/>
        <v>P</v>
      </c>
      <c r="KZ149" s="455" t="str">
        <f t="shared" si="309"/>
        <v>P</v>
      </c>
      <c r="LA149" s="455" t="str">
        <f t="shared" si="309"/>
        <v>FÜ</v>
      </c>
      <c r="LB149" s="455" t="str">
        <f t="shared" si="309"/>
        <v>P</v>
      </c>
      <c r="LC149" s="954" t="str">
        <f t="shared" si="309"/>
        <v>P</v>
      </c>
      <c r="LD149" s="768" t="str">
        <f t="shared" si="309"/>
        <v>P</v>
      </c>
      <c r="LE149" s="455" t="str">
        <f t="shared" si="309"/>
        <v>P</v>
      </c>
      <c r="LF149" s="455" t="str">
        <f t="shared" si="309"/>
        <v>P</v>
      </c>
      <c r="LG149" s="455" t="str">
        <f t="shared" si="309"/>
        <v>P</v>
      </c>
      <c r="LH149" s="455" t="str">
        <f t="shared" si="309"/>
        <v>P</v>
      </c>
      <c r="LI149" s="455" t="str">
        <f t="shared" si="309"/>
        <v>P</v>
      </c>
      <c r="LJ149" s="953" t="str">
        <f t="shared" si="309"/>
        <v>P</v>
      </c>
      <c r="LK149" s="768" t="str">
        <f t="shared" si="309"/>
        <v>P</v>
      </c>
      <c r="LL149" s="455" t="str">
        <f t="shared" si="309"/>
        <v>P</v>
      </c>
      <c r="LM149" s="455" t="str">
        <f t="shared" si="309"/>
        <v>P</v>
      </c>
      <c r="LN149" s="455" t="str">
        <f t="shared" si="309"/>
        <v>P</v>
      </c>
      <c r="LO149" s="455" t="str">
        <f t="shared" si="310"/>
        <v>P</v>
      </c>
      <c r="LP149" s="455" t="str">
        <f t="shared" si="310"/>
        <v>P</v>
      </c>
      <c r="LQ149" s="953" t="str">
        <f t="shared" si="310"/>
        <v>P</v>
      </c>
      <c r="LR149" s="768" t="str">
        <f t="shared" si="310"/>
        <v>P</v>
      </c>
      <c r="LS149" s="455" t="str">
        <f t="shared" si="310"/>
        <v>P</v>
      </c>
      <c r="LT149" s="455" t="str">
        <f t="shared" si="310"/>
        <v>P</v>
      </c>
      <c r="LU149" s="455" t="str">
        <f t="shared" si="310"/>
        <v>P</v>
      </c>
      <c r="LV149" s="455" t="str">
        <f t="shared" si="310"/>
        <v>P</v>
      </c>
      <c r="LW149" s="455" t="str">
        <f t="shared" si="310"/>
        <v>P</v>
      </c>
      <c r="LX149" s="953" t="str">
        <f t="shared" si="310"/>
        <v>P</v>
      </c>
      <c r="LY149" s="768" t="str">
        <f t="shared" si="310"/>
        <v>P</v>
      </c>
      <c r="LZ149" s="455" t="str">
        <f t="shared" si="310"/>
        <v>P</v>
      </c>
      <c r="MA149" s="455" t="str">
        <f t="shared" si="310"/>
        <v>P</v>
      </c>
      <c r="MB149" s="455" t="str">
        <f t="shared" si="310"/>
        <v>P</v>
      </c>
      <c r="MC149" s="455" t="str">
        <f t="shared" si="310"/>
        <v>P</v>
      </c>
      <c r="MD149" s="455" t="str">
        <f t="shared" si="310"/>
        <v>P</v>
      </c>
      <c r="ME149" s="953" t="str">
        <f t="shared" si="311"/>
        <v>P</v>
      </c>
      <c r="MF149" s="768" t="str">
        <f t="shared" si="311"/>
        <v>P</v>
      </c>
      <c r="MG149" s="455" t="str">
        <f t="shared" si="311"/>
        <v>P</v>
      </c>
      <c r="MH149" s="455" t="str">
        <f t="shared" si="311"/>
        <v>P</v>
      </c>
      <c r="MI149" s="455" t="str">
        <f t="shared" si="311"/>
        <v>P</v>
      </c>
      <c r="MJ149" s="455" t="str">
        <f t="shared" si="311"/>
        <v>P</v>
      </c>
      <c r="MK149" s="455" t="str">
        <f t="shared" si="311"/>
        <v>P</v>
      </c>
      <c r="ML149" s="953" t="str">
        <f t="shared" si="311"/>
        <v>P</v>
      </c>
      <c r="MM149" s="768" t="str">
        <f t="shared" si="311"/>
        <v>P</v>
      </c>
      <c r="MN149" s="455" t="str">
        <f t="shared" si="311"/>
        <v>P</v>
      </c>
      <c r="MO149" s="455" t="str">
        <f t="shared" si="311"/>
        <v>P</v>
      </c>
      <c r="MP149" s="455" t="str">
        <f t="shared" si="311"/>
        <v>P</v>
      </c>
      <c r="MQ149" s="455" t="str">
        <f t="shared" si="311"/>
        <v>P</v>
      </c>
      <c r="MR149" s="455" t="str">
        <f t="shared" si="311"/>
        <v>P</v>
      </c>
      <c r="MS149" s="953" t="str">
        <f t="shared" si="311"/>
        <v>P</v>
      </c>
      <c r="MT149" s="768" t="str">
        <f t="shared" si="311"/>
        <v>P</v>
      </c>
      <c r="MU149" s="455" t="str">
        <f t="shared" si="312"/>
        <v>P</v>
      </c>
      <c r="MV149" s="455" t="str">
        <f t="shared" si="312"/>
        <v>P</v>
      </c>
      <c r="MW149" s="455" t="str">
        <f t="shared" si="312"/>
        <v>P</v>
      </c>
      <c r="MX149" s="455" t="str">
        <f t="shared" si="312"/>
        <v>P</v>
      </c>
      <c r="MY149" s="455" t="str">
        <f t="shared" si="312"/>
        <v>P</v>
      </c>
      <c r="MZ149" s="953" t="str">
        <f t="shared" si="312"/>
        <v>P</v>
      </c>
      <c r="NA149" s="768" t="str">
        <f t="shared" si="312"/>
        <v>P</v>
      </c>
      <c r="NB149" s="455" t="str">
        <f t="shared" si="312"/>
        <v>P</v>
      </c>
      <c r="NC149" s="455" t="str">
        <f t="shared" si="312"/>
        <v>FÜ</v>
      </c>
      <c r="ND149" s="455" t="str">
        <f t="shared" si="312"/>
        <v>FÜ</v>
      </c>
      <c r="NE149" s="455" t="str">
        <f t="shared" si="312"/>
        <v>P</v>
      </c>
      <c r="NF149" s="455" t="str">
        <f t="shared" si="312"/>
        <v>P</v>
      </c>
      <c r="NG149" s="954" t="str">
        <f t="shared" si="312"/>
        <v>P</v>
      </c>
      <c r="NH149" s="768" t="str">
        <f t="shared" si="312"/>
        <v>P</v>
      </c>
      <c r="NI149" s="455" t="str">
        <f t="shared" si="312"/>
        <v>P</v>
      </c>
      <c r="NJ149" s="455" t="str">
        <f t="shared" si="312"/>
        <v>P</v>
      </c>
      <c r="NK149" s="455" t="str">
        <f t="shared" si="313"/>
        <v>P</v>
      </c>
      <c r="NL149" s="455" t="str">
        <f t="shared" si="313"/>
        <v>P</v>
      </c>
      <c r="NM149" s="455" t="str">
        <f t="shared" si="313"/>
        <v>P</v>
      </c>
      <c r="NN149" s="953" t="str">
        <f t="shared" si="313"/>
        <v>P</v>
      </c>
    </row>
    <row r="150" spans="1:564" x14ac:dyDescent="0.2">
      <c r="A150" s="762">
        <f>alapadatok!M5</f>
        <v>3</v>
      </c>
      <c r="B150" s="678">
        <f>IF(alapadatok!O5="","",alapadatok!O5)</f>
        <v>166</v>
      </c>
      <c r="C150" s="584" t="str">
        <f>IF(alapadatok!N5="","",alapadatok!N5)</f>
        <v>Bukodi János</v>
      </c>
      <c r="D150" s="584" t="str">
        <f>IF(alapadatok!P5="","",alapadatok!P5)</f>
        <v>ACC</v>
      </c>
      <c r="E150" s="948" t="str">
        <f>IF(alapadatok!W5="","",alapadatok!W5)</f>
        <v/>
      </c>
      <c r="F150" s="952" t="str">
        <f t="shared" si="314"/>
        <v>P</v>
      </c>
      <c r="G150" s="953" t="str">
        <f t="shared" si="290"/>
        <v>P</v>
      </c>
      <c r="H150" s="768" t="str">
        <f t="shared" si="290"/>
        <v>P</v>
      </c>
      <c r="I150" s="455" t="str">
        <f t="shared" si="290"/>
        <v>FÜ</v>
      </c>
      <c r="J150" s="1143" t="s">
        <v>385</v>
      </c>
      <c r="K150" s="1143" t="s">
        <v>385</v>
      </c>
      <c r="L150" s="1143" t="s">
        <v>385</v>
      </c>
      <c r="M150" s="455" t="str">
        <f t="shared" si="290"/>
        <v>P</v>
      </c>
      <c r="N150" s="953" t="str">
        <f t="shared" si="290"/>
        <v>P</v>
      </c>
      <c r="O150" s="1143" t="s">
        <v>385</v>
      </c>
      <c r="P150" s="1143" t="s">
        <v>385</v>
      </c>
      <c r="Q150" s="1143" t="s">
        <v>385</v>
      </c>
      <c r="R150" s="1143" t="s">
        <v>385</v>
      </c>
      <c r="S150" s="1143" t="s">
        <v>385</v>
      </c>
      <c r="T150" s="455" t="str">
        <f t="shared" si="290"/>
        <v>P</v>
      </c>
      <c r="U150" s="953" t="str">
        <f t="shared" si="290"/>
        <v>P</v>
      </c>
      <c r="V150" s="1143" t="s">
        <v>99</v>
      </c>
      <c r="W150" s="1143" t="s">
        <v>99</v>
      </c>
      <c r="X150" s="1143" t="s">
        <v>99</v>
      </c>
      <c r="Y150" s="1143" t="s">
        <v>99</v>
      </c>
      <c r="Z150" s="1149" t="s">
        <v>385</v>
      </c>
      <c r="AA150" s="455" t="str">
        <f t="shared" si="291"/>
        <v>P</v>
      </c>
      <c r="AB150" s="953" t="str">
        <f t="shared" si="291"/>
        <v>P</v>
      </c>
      <c r="AC150" s="1143" t="s">
        <v>99</v>
      </c>
      <c r="AD150" s="1143" t="s">
        <v>99</v>
      </c>
      <c r="AE150" s="1143" t="s">
        <v>99</v>
      </c>
      <c r="AF150" s="1143" t="s">
        <v>99</v>
      </c>
      <c r="AG150" s="1143" t="s">
        <v>99</v>
      </c>
      <c r="AH150" s="455" t="str">
        <f t="shared" si="291"/>
        <v>P</v>
      </c>
      <c r="AI150" s="953" t="str">
        <f t="shared" si="291"/>
        <v>P</v>
      </c>
      <c r="AJ150" s="1143" t="s">
        <v>99</v>
      </c>
      <c r="AK150" s="1143" t="s">
        <v>99</v>
      </c>
      <c r="AL150" s="1143" t="s">
        <v>99</v>
      </c>
      <c r="AM150" s="1143" t="s">
        <v>99</v>
      </c>
      <c r="AN150" s="1143" t="s">
        <v>99</v>
      </c>
      <c r="AO150" s="455" t="str">
        <f t="shared" si="292"/>
        <v>P</v>
      </c>
      <c r="AP150" s="953" t="str">
        <f t="shared" si="292"/>
        <v>P</v>
      </c>
      <c r="AQ150" s="1143" t="s">
        <v>99</v>
      </c>
      <c r="AR150" s="1143" t="s">
        <v>99</v>
      </c>
      <c r="AS150" s="1143" t="s">
        <v>99</v>
      </c>
      <c r="AT150" s="1143" t="s">
        <v>99</v>
      </c>
      <c r="AU150" s="1143" t="s">
        <v>385</v>
      </c>
      <c r="AV150" s="455" t="str">
        <f t="shared" si="292"/>
        <v>P</v>
      </c>
      <c r="AW150" s="953" t="str">
        <f t="shared" si="292"/>
        <v>P</v>
      </c>
      <c r="AX150" s="1143" t="s">
        <v>99</v>
      </c>
      <c r="AY150" s="1143" t="s">
        <v>99</v>
      </c>
      <c r="AZ150" s="1143" t="s">
        <v>99</v>
      </c>
      <c r="BA150" s="1143" t="s">
        <v>99</v>
      </c>
      <c r="BB150" s="1143" t="s">
        <v>99</v>
      </c>
      <c r="BC150" s="455" t="str">
        <f t="shared" si="293"/>
        <v>P</v>
      </c>
      <c r="BD150" s="953" t="str">
        <f t="shared" si="293"/>
        <v>P</v>
      </c>
      <c r="BE150" s="1143" t="s">
        <v>99</v>
      </c>
      <c r="BF150" s="1143" t="s">
        <v>385</v>
      </c>
      <c r="BG150" s="1143" t="s">
        <v>385</v>
      </c>
      <c r="BH150" s="1143" t="s">
        <v>99</v>
      </c>
      <c r="BI150" s="1143" t="s">
        <v>99</v>
      </c>
      <c r="BJ150" s="455" t="str">
        <f t="shared" si="293"/>
        <v>P</v>
      </c>
      <c r="BK150" s="953" t="str">
        <f t="shared" si="293"/>
        <v>P</v>
      </c>
      <c r="BL150" s="1143" t="s">
        <v>99</v>
      </c>
      <c r="BM150" s="1143" t="s">
        <v>99</v>
      </c>
      <c r="BN150" s="1143" t="s">
        <v>99</v>
      </c>
      <c r="BO150" s="1143" t="s">
        <v>99</v>
      </c>
      <c r="BP150" s="1143" t="s">
        <v>99</v>
      </c>
      <c r="BQ150" s="455" t="str">
        <f t="shared" si="293"/>
        <v>P</v>
      </c>
      <c r="BR150" s="953" t="str">
        <f t="shared" si="293"/>
        <v>P</v>
      </c>
      <c r="BS150" s="1143" t="s">
        <v>99</v>
      </c>
      <c r="BT150" s="1143" t="s">
        <v>99</v>
      </c>
      <c r="BU150" s="1143" t="s">
        <v>99</v>
      </c>
      <c r="BV150" s="1143" t="s">
        <v>99</v>
      </c>
      <c r="BW150" s="1143" t="s">
        <v>99</v>
      </c>
      <c r="BX150" s="455" t="str">
        <f t="shared" si="294"/>
        <v>P</v>
      </c>
      <c r="BY150" s="953" t="str">
        <f t="shared" si="294"/>
        <v>P</v>
      </c>
      <c r="BZ150" s="1143" t="s">
        <v>99</v>
      </c>
      <c r="CA150" s="1143" t="s">
        <v>99</v>
      </c>
      <c r="CB150" s="1143" t="s">
        <v>99</v>
      </c>
      <c r="CC150" s="1143" t="s">
        <v>99</v>
      </c>
      <c r="CD150" s="455" t="str">
        <f t="shared" si="294"/>
        <v>FÜ</v>
      </c>
      <c r="CE150" s="455" t="str">
        <f t="shared" si="294"/>
        <v>P</v>
      </c>
      <c r="CF150" s="953" t="str">
        <f t="shared" si="294"/>
        <v>P</v>
      </c>
      <c r="CG150" s="1143" t="s">
        <v>99</v>
      </c>
      <c r="CH150" s="1143" t="s">
        <v>99</v>
      </c>
      <c r="CI150" s="1143" t="s">
        <v>99</v>
      </c>
      <c r="CJ150" s="1143" t="s">
        <v>99</v>
      </c>
      <c r="CK150" s="1143" t="s">
        <v>99</v>
      </c>
      <c r="CL150" s="1143" t="s">
        <v>178</v>
      </c>
      <c r="CM150" s="1146" t="s">
        <v>178</v>
      </c>
      <c r="CN150" s="1143" t="s">
        <v>99</v>
      </c>
      <c r="CO150" s="1143" t="s">
        <v>99</v>
      </c>
      <c r="CP150" s="1143" t="s">
        <v>99</v>
      </c>
      <c r="CQ150" s="1143" t="s">
        <v>99</v>
      </c>
      <c r="CR150" s="1143" t="s">
        <v>99</v>
      </c>
      <c r="CS150" s="455" t="str">
        <f t="shared" si="295"/>
        <v>P</v>
      </c>
      <c r="CT150" s="953" t="str">
        <f t="shared" si="295"/>
        <v>P</v>
      </c>
      <c r="CU150" s="952" t="str">
        <f t="shared" si="295"/>
        <v>FÜ</v>
      </c>
      <c r="CV150" s="1143" t="s">
        <v>99</v>
      </c>
      <c r="CW150" s="1143" t="s">
        <v>99</v>
      </c>
      <c r="CX150" s="1143" t="s">
        <v>99</v>
      </c>
      <c r="CY150" s="1143" t="s">
        <v>99</v>
      </c>
      <c r="CZ150" s="455" t="str">
        <f t="shared" si="296"/>
        <v>P</v>
      </c>
      <c r="DA150" s="953" t="str">
        <f t="shared" si="296"/>
        <v>P</v>
      </c>
      <c r="DB150" s="1143" t="s">
        <v>99</v>
      </c>
      <c r="DC150" s="1143" t="s">
        <v>99</v>
      </c>
      <c r="DD150" s="1143" t="s">
        <v>99</v>
      </c>
      <c r="DE150" s="1143" t="s">
        <v>99</v>
      </c>
      <c r="DF150" s="1143" t="s">
        <v>99</v>
      </c>
      <c r="DG150" s="455" t="str">
        <f t="shared" si="296"/>
        <v>P</v>
      </c>
      <c r="DH150" s="953" t="str">
        <f t="shared" si="296"/>
        <v>P</v>
      </c>
      <c r="DI150" s="1143" t="s">
        <v>99</v>
      </c>
      <c r="DJ150" s="1143" t="s">
        <v>99</v>
      </c>
      <c r="DK150" s="1143" t="s">
        <v>99</v>
      </c>
      <c r="DL150" s="1143" t="s">
        <v>99</v>
      </c>
      <c r="DM150" s="1143" t="s">
        <v>99</v>
      </c>
      <c r="DN150" s="455" t="str">
        <f t="shared" si="296"/>
        <v>P</v>
      </c>
      <c r="DO150" s="953" t="str">
        <f t="shared" si="297"/>
        <v>P</v>
      </c>
      <c r="DP150" s="768" t="str">
        <f t="shared" si="297"/>
        <v>P</v>
      </c>
      <c r="DQ150" s="455" t="str">
        <f t="shared" si="297"/>
        <v>P</v>
      </c>
      <c r="DR150" s="455" t="str">
        <f t="shared" si="297"/>
        <v>P</v>
      </c>
      <c r="DS150" s="455" t="str">
        <f t="shared" si="297"/>
        <v>P</v>
      </c>
      <c r="DT150" s="455" t="str">
        <f t="shared" si="297"/>
        <v>P</v>
      </c>
      <c r="DU150" s="455" t="str">
        <f t="shared" si="297"/>
        <v>P</v>
      </c>
      <c r="DV150" s="953" t="str">
        <f t="shared" si="297"/>
        <v>P</v>
      </c>
      <c r="DW150" s="768" t="str">
        <f t="shared" si="297"/>
        <v>P</v>
      </c>
      <c r="DX150" s="455" t="str">
        <f t="shared" si="297"/>
        <v>P</v>
      </c>
      <c r="DY150" s="455" t="str">
        <f t="shared" si="297"/>
        <v>FÜ</v>
      </c>
      <c r="DZ150" s="455" t="str">
        <f t="shared" si="297"/>
        <v>P</v>
      </c>
      <c r="EA150" s="455" t="str">
        <f t="shared" si="297"/>
        <v>P</v>
      </c>
      <c r="EB150" s="455" t="str">
        <f t="shared" si="297"/>
        <v>P</v>
      </c>
      <c r="EC150" s="954" t="str">
        <f t="shared" si="297"/>
        <v>P</v>
      </c>
      <c r="ED150" s="768" t="str">
        <f t="shared" si="297"/>
        <v>P</v>
      </c>
      <c r="EE150" s="455" t="str">
        <f t="shared" si="298"/>
        <v>P</v>
      </c>
      <c r="EF150" s="455" t="str">
        <f t="shared" si="298"/>
        <v>P</v>
      </c>
      <c r="EG150" s="455" t="str">
        <f t="shared" si="298"/>
        <v>P</v>
      </c>
      <c r="EH150" s="455" t="str">
        <f t="shared" si="298"/>
        <v>P</v>
      </c>
      <c r="EI150" s="455" t="str">
        <f t="shared" si="298"/>
        <v>P</v>
      </c>
      <c r="EJ150" s="953" t="str">
        <f t="shared" si="298"/>
        <v>P</v>
      </c>
      <c r="EK150" s="768" t="str">
        <f t="shared" si="298"/>
        <v>P</v>
      </c>
      <c r="EL150" s="455" t="str">
        <f t="shared" si="298"/>
        <v>P</v>
      </c>
      <c r="EM150" s="455" t="str">
        <f t="shared" si="298"/>
        <v>P</v>
      </c>
      <c r="EN150" s="455" t="str">
        <f t="shared" si="298"/>
        <v>P</v>
      </c>
      <c r="EO150" s="455" t="str">
        <f t="shared" si="298"/>
        <v>P</v>
      </c>
      <c r="EP150" s="455" t="str">
        <f t="shared" si="298"/>
        <v>P</v>
      </c>
      <c r="EQ150" s="953" t="str">
        <f t="shared" si="298"/>
        <v>P</v>
      </c>
      <c r="ER150" s="768" t="str">
        <f t="shared" si="298"/>
        <v>FÜ</v>
      </c>
      <c r="ES150" s="455" t="str">
        <f t="shared" si="298"/>
        <v>P</v>
      </c>
      <c r="ET150" s="455" t="str">
        <f t="shared" si="298"/>
        <v>P</v>
      </c>
      <c r="EU150" s="455" t="str">
        <f t="shared" si="299"/>
        <v>P</v>
      </c>
      <c r="EV150" s="455" t="str">
        <f t="shared" si="299"/>
        <v>P</v>
      </c>
      <c r="EW150" s="455" t="str">
        <f t="shared" si="299"/>
        <v>P</v>
      </c>
      <c r="EX150" s="953" t="str">
        <f t="shared" si="299"/>
        <v>P</v>
      </c>
      <c r="EY150" s="768" t="str">
        <f t="shared" si="299"/>
        <v>P</v>
      </c>
      <c r="EZ150" s="455" t="str">
        <f t="shared" si="299"/>
        <v>P</v>
      </c>
      <c r="FA150" s="455" t="str">
        <f t="shared" si="299"/>
        <v>P</v>
      </c>
      <c r="FB150" s="455" t="str">
        <f t="shared" si="299"/>
        <v>P</v>
      </c>
      <c r="FC150" s="455" t="str">
        <f t="shared" si="299"/>
        <v>P</v>
      </c>
      <c r="FD150" s="455" t="str">
        <f t="shared" si="299"/>
        <v>P</v>
      </c>
      <c r="FE150" s="953" t="str">
        <f t="shared" si="299"/>
        <v>P</v>
      </c>
      <c r="FF150" s="768" t="str">
        <f t="shared" si="299"/>
        <v>P</v>
      </c>
      <c r="FG150" s="455" t="str">
        <f t="shared" si="299"/>
        <v>P</v>
      </c>
      <c r="FH150" s="455" t="str">
        <f t="shared" si="299"/>
        <v>P</v>
      </c>
      <c r="FI150" s="455" t="str">
        <f t="shared" si="299"/>
        <v>P</v>
      </c>
      <c r="FJ150" s="455" t="str">
        <f t="shared" si="299"/>
        <v>P</v>
      </c>
      <c r="FK150" s="455" t="str">
        <f t="shared" si="300"/>
        <v>P</v>
      </c>
      <c r="FL150" s="953" t="str">
        <f t="shared" si="300"/>
        <v>P</v>
      </c>
      <c r="FM150" s="768" t="str">
        <f t="shared" si="300"/>
        <v>P</v>
      </c>
      <c r="FN150" s="455" t="str">
        <f t="shared" si="300"/>
        <v>P</v>
      </c>
      <c r="FO150" s="455" t="str">
        <f t="shared" si="300"/>
        <v>P</v>
      </c>
      <c r="FP150" s="455" t="str">
        <f t="shared" si="300"/>
        <v>P</v>
      </c>
      <c r="FQ150" s="455" t="str">
        <f t="shared" si="300"/>
        <v>P</v>
      </c>
      <c r="FR150" s="455" t="str">
        <f t="shared" si="300"/>
        <v>P</v>
      </c>
      <c r="FS150" s="953" t="str">
        <f t="shared" si="300"/>
        <v>P</v>
      </c>
      <c r="FT150" s="768" t="str">
        <f t="shared" si="300"/>
        <v>P</v>
      </c>
      <c r="FU150" s="455" t="str">
        <f t="shared" si="300"/>
        <v>P</v>
      </c>
      <c r="FV150" s="455" t="str">
        <f t="shared" si="300"/>
        <v>P</v>
      </c>
      <c r="FW150" s="455" t="str">
        <f t="shared" si="300"/>
        <v>P</v>
      </c>
      <c r="FX150" s="455" t="str">
        <f t="shared" si="300"/>
        <v>P</v>
      </c>
      <c r="FY150" s="455" t="str">
        <f t="shared" si="300"/>
        <v>P</v>
      </c>
      <c r="FZ150" s="953" t="str">
        <f t="shared" si="300"/>
        <v>P</v>
      </c>
      <c r="GA150" s="768" t="str">
        <f t="shared" si="301"/>
        <v>P</v>
      </c>
      <c r="GB150" s="455" t="str">
        <f t="shared" si="301"/>
        <v>P</v>
      </c>
      <c r="GC150" s="455" t="str">
        <f t="shared" si="301"/>
        <v>P</v>
      </c>
      <c r="GD150" s="455" t="str">
        <f t="shared" si="301"/>
        <v>P</v>
      </c>
      <c r="GE150" s="455" t="str">
        <f t="shared" si="301"/>
        <v>P</v>
      </c>
      <c r="GF150" s="953" t="str">
        <f t="shared" si="301"/>
        <v>P</v>
      </c>
      <c r="GG150" s="768" t="str">
        <f t="shared" si="301"/>
        <v>P</v>
      </c>
      <c r="GH150" s="455" t="str">
        <f t="shared" si="301"/>
        <v>P</v>
      </c>
      <c r="GI150" s="455" t="str">
        <f t="shared" si="301"/>
        <v>P</v>
      </c>
      <c r="GJ150" s="455" t="str">
        <f t="shared" si="301"/>
        <v>P</v>
      </c>
      <c r="GK150" s="455" t="str">
        <f t="shared" si="301"/>
        <v>P</v>
      </c>
      <c r="GL150" s="455" t="str">
        <f t="shared" si="301"/>
        <v>P</v>
      </c>
      <c r="GM150" s="455" t="str">
        <f t="shared" si="301"/>
        <v>P</v>
      </c>
      <c r="GN150" s="954" t="str">
        <f t="shared" si="301"/>
        <v>P</v>
      </c>
      <c r="GO150" s="768" t="str">
        <f t="shared" si="301"/>
        <v>P</v>
      </c>
      <c r="GP150" s="455" t="str">
        <f t="shared" si="301"/>
        <v>P</v>
      </c>
      <c r="GQ150" s="455" t="str">
        <f t="shared" si="302"/>
        <v>P</v>
      </c>
      <c r="GR150" s="455" t="str">
        <f t="shared" si="302"/>
        <v>P</v>
      </c>
      <c r="GS150" s="455" t="str">
        <f t="shared" si="302"/>
        <v>P</v>
      </c>
      <c r="GT150" s="455" t="str">
        <f t="shared" si="302"/>
        <v>P</v>
      </c>
      <c r="GU150" s="953" t="str">
        <f t="shared" si="302"/>
        <v>P</v>
      </c>
      <c r="GV150" s="768" t="str">
        <f t="shared" si="302"/>
        <v>P</v>
      </c>
      <c r="GW150" s="455" t="str">
        <f t="shared" si="302"/>
        <v>P</v>
      </c>
      <c r="GX150" s="455" t="str">
        <f t="shared" si="302"/>
        <v>P</v>
      </c>
      <c r="GY150" s="455" t="str">
        <f t="shared" si="302"/>
        <v>P</v>
      </c>
      <c r="GZ150" s="455" t="str">
        <f t="shared" si="302"/>
        <v>P</v>
      </c>
      <c r="HA150" s="455" t="str">
        <f t="shared" si="302"/>
        <v>P</v>
      </c>
      <c r="HB150" s="953" t="str">
        <f t="shared" si="302"/>
        <v>P</v>
      </c>
      <c r="HC150" s="768" t="str">
        <f t="shared" si="302"/>
        <v>P</v>
      </c>
      <c r="HD150" s="455" t="str">
        <f t="shared" si="302"/>
        <v>P</v>
      </c>
      <c r="HE150" s="455" t="str">
        <f t="shared" si="302"/>
        <v>P</v>
      </c>
      <c r="HF150" s="455" t="str">
        <f t="shared" si="302"/>
        <v>P</v>
      </c>
      <c r="HG150" s="455" t="str">
        <f t="shared" si="303"/>
        <v>P</v>
      </c>
      <c r="HH150" s="455" t="str">
        <f t="shared" si="303"/>
        <v>P</v>
      </c>
      <c r="HI150" s="953" t="str">
        <f t="shared" si="303"/>
        <v>P</v>
      </c>
      <c r="HJ150" s="768" t="str">
        <f t="shared" si="303"/>
        <v>P</v>
      </c>
      <c r="HK150" s="455" t="str">
        <f t="shared" si="303"/>
        <v>P</v>
      </c>
      <c r="HL150" s="455" t="str">
        <f t="shared" si="303"/>
        <v>P</v>
      </c>
      <c r="HM150" s="455" t="str">
        <f t="shared" si="303"/>
        <v>P</v>
      </c>
      <c r="HN150" s="955" t="str">
        <f t="shared" si="303"/>
        <v>P</v>
      </c>
      <c r="HO150" s="455" t="str">
        <f t="shared" si="303"/>
        <v>P</v>
      </c>
      <c r="HP150" s="953" t="str">
        <f t="shared" si="303"/>
        <v>P</v>
      </c>
      <c r="HQ150" s="768" t="str">
        <f t="shared" si="303"/>
        <v>P</v>
      </c>
      <c r="HR150" s="455" t="str">
        <f t="shared" si="303"/>
        <v>P</v>
      </c>
      <c r="HS150" s="455" t="str">
        <f t="shared" si="303"/>
        <v>P</v>
      </c>
      <c r="HT150" s="455" t="str">
        <f t="shared" si="303"/>
        <v>P</v>
      </c>
      <c r="HU150" s="455" t="str">
        <f t="shared" si="303"/>
        <v>P</v>
      </c>
      <c r="HV150" s="455" t="str">
        <f t="shared" si="303"/>
        <v>P</v>
      </c>
      <c r="HW150" s="953" t="str">
        <f t="shared" si="304"/>
        <v>P</v>
      </c>
      <c r="HX150" s="768" t="str">
        <f t="shared" si="304"/>
        <v>P</v>
      </c>
      <c r="HY150" s="455" t="str">
        <f t="shared" si="304"/>
        <v>P</v>
      </c>
      <c r="HZ150" s="455" t="str">
        <f t="shared" si="304"/>
        <v>P</v>
      </c>
      <c r="IA150" s="455" t="str">
        <f t="shared" si="304"/>
        <v>P</v>
      </c>
      <c r="IB150" s="455" t="str">
        <f t="shared" si="304"/>
        <v>P</v>
      </c>
      <c r="IC150" s="455" t="str">
        <f t="shared" si="304"/>
        <v>P</v>
      </c>
      <c r="ID150" s="953" t="str">
        <f t="shared" si="304"/>
        <v>P</v>
      </c>
      <c r="IE150" s="768" t="str">
        <f t="shared" si="304"/>
        <v>P</v>
      </c>
      <c r="IF150" s="455" t="str">
        <f t="shared" si="304"/>
        <v>FÜ</v>
      </c>
      <c r="IG150" s="455" t="str">
        <f t="shared" si="304"/>
        <v>P</v>
      </c>
      <c r="IH150" s="455" t="str">
        <f t="shared" si="304"/>
        <v>P</v>
      </c>
      <c r="II150" s="455" t="str">
        <f t="shared" si="304"/>
        <v>P</v>
      </c>
      <c r="IJ150" s="455" t="str">
        <f t="shared" si="304"/>
        <v>P</v>
      </c>
      <c r="IK150" s="953" t="str">
        <f t="shared" si="304"/>
        <v>P</v>
      </c>
      <c r="IL150" s="768" t="str">
        <f t="shared" si="304"/>
        <v>P</v>
      </c>
      <c r="IM150" s="455" t="str">
        <f t="shared" si="305"/>
        <v>P</v>
      </c>
      <c r="IN150" s="455" t="str">
        <f t="shared" si="305"/>
        <v>P</v>
      </c>
      <c r="IO150" s="455" t="str">
        <f t="shared" si="305"/>
        <v>P</v>
      </c>
      <c r="IP150" s="455" t="str">
        <f t="shared" si="305"/>
        <v>P</v>
      </c>
      <c r="IQ150" s="455" t="str">
        <f t="shared" si="305"/>
        <v>P</v>
      </c>
      <c r="IR150" s="953" t="str">
        <f t="shared" si="305"/>
        <v>P</v>
      </c>
      <c r="IS150" s="768" t="str">
        <f t="shared" si="305"/>
        <v>P</v>
      </c>
      <c r="IT150" s="455" t="str">
        <f t="shared" si="305"/>
        <v>P</v>
      </c>
      <c r="IU150" s="455" t="str">
        <f t="shared" si="305"/>
        <v>P</v>
      </c>
      <c r="IV150" s="455" t="str">
        <f t="shared" si="305"/>
        <v>P</v>
      </c>
      <c r="IW150" s="455" t="str">
        <f t="shared" si="305"/>
        <v>P</v>
      </c>
      <c r="IX150" s="455" t="str">
        <f t="shared" si="305"/>
        <v>P</v>
      </c>
      <c r="IY150" s="954" t="str">
        <f t="shared" si="305"/>
        <v>P</v>
      </c>
      <c r="IZ150" s="768" t="str">
        <f t="shared" si="305"/>
        <v>P</v>
      </c>
      <c r="JA150" s="455" t="str">
        <f t="shared" si="305"/>
        <v>P</v>
      </c>
      <c r="JB150" s="455" t="str">
        <f t="shared" si="305"/>
        <v>P</v>
      </c>
      <c r="JC150" s="455" t="str">
        <f t="shared" si="306"/>
        <v>P</v>
      </c>
      <c r="JD150" s="455" t="str">
        <f t="shared" si="306"/>
        <v>P</v>
      </c>
      <c r="JE150" s="455" t="str">
        <f t="shared" si="306"/>
        <v>P</v>
      </c>
      <c r="JF150" s="953" t="str">
        <f t="shared" si="306"/>
        <v>P</v>
      </c>
      <c r="JG150" s="768" t="str">
        <f t="shared" si="306"/>
        <v>P</v>
      </c>
      <c r="JH150" s="455" t="str">
        <f t="shared" si="306"/>
        <v>P</v>
      </c>
      <c r="JI150" s="455" t="str">
        <f t="shared" si="306"/>
        <v>P</v>
      </c>
      <c r="JJ150" s="455" t="str">
        <f t="shared" si="306"/>
        <v>P</v>
      </c>
      <c r="JK150" s="455" t="str">
        <f t="shared" si="306"/>
        <v>P</v>
      </c>
      <c r="JL150" s="455" t="str">
        <f t="shared" si="306"/>
        <v>P</v>
      </c>
      <c r="JM150" s="953" t="str">
        <f t="shared" si="306"/>
        <v>P</v>
      </c>
      <c r="JN150" s="768" t="str">
        <f t="shared" si="306"/>
        <v>P</v>
      </c>
      <c r="JO150" s="455" t="str">
        <f t="shared" si="306"/>
        <v>P</v>
      </c>
      <c r="JP150" s="455" t="str">
        <f t="shared" si="306"/>
        <v>P</v>
      </c>
      <c r="JQ150" s="455" t="str">
        <f t="shared" si="306"/>
        <v>P</v>
      </c>
      <c r="JR150" s="455" t="str">
        <f t="shared" si="306"/>
        <v>P</v>
      </c>
      <c r="JS150" s="455" t="str">
        <f t="shared" si="307"/>
        <v>P</v>
      </c>
      <c r="JT150" s="953" t="str">
        <f t="shared" si="307"/>
        <v>P</v>
      </c>
      <c r="JU150" s="768" t="str">
        <f t="shared" si="307"/>
        <v>P</v>
      </c>
      <c r="JV150" s="455" t="str">
        <f t="shared" si="307"/>
        <v>P</v>
      </c>
      <c r="JW150" s="455" t="str">
        <f t="shared" si="307"/>
        <v>P</v>
      </c>
      <c r="JX150" s="455" t="str">
        <f t="shared" si="307"/>
        <v>P</v>
      </c>
      <c r="JY150" s="455" t="str">
        <f t="shared" si="307"/>
        <v>P</v>
      </c>
      <c r="JZ150" s="455" t="str">
        <f t="shared" si="307"/>
        <v>P</v>
      </c>
      <c r="KA150" s="953" t="str">
        <f t="shared" si="307"/>
        <v>P</v>
      </c>
      <c r="KB150" s="768" t="str">
        <f t="shared" si="307"/>
        <v>P</v>
      </c>
      <c r="KC150" s="455" t="str">
        <f t="shared" si="307"/>
        <v>P</v>
      </c>
      <c r="KD150" s="455" t="str">
        <f t="shared" si="307"/>
        <v>P</v>
      </c>
      <c r="KE150" s="455" t="str">
        <f t="shared" si="307"/>
        <v>P</v>
      </c>
      <c r="KF150" s="455" t="str">
        <f t="shared" si="307"/>
        <v>P</v>
      </c>
      <c r="KG150" s="455" t="str">
        <f t="shared" si="307"/>
        <v>P</v>
      </c>
      <c r="KH150" s="953" t="str">
        <f t="shared" si="307"/>
        <v>P</v>
      </c>
      <c r="KI150" s="768" t="str">
        <f t="shared" si="308"/>
        <v>P</v>
      </c>
      <c r="KJ150" s="455" t="str">
        <f t="shared" si="308"/>
        <v>P</v>
      </c>
      <c r="KK150" s="455" t="str">
        <f t="shared" si="308"/>
        <v>P</v>
      </c>
      <c r="KL150" s="455" t="str">
        <f t="shared" si="308"/>
        <v>P</v>
      </c>
      <c r="KM150" s="455" t="str">
        <f t="shared" si="308"/>
        <v>P</v>
      </c>
      <c r="KN150" s="455" t="str">
        <f t="shared" si="308"/>
        <v>P</v>
      </c>
      <c r="KO150" s="953" t="str">
        <f t="shared" si="308"/>
        <v>P</v>
      </c>
      <c r="KP150" s="768" t="str">
        <f t="shared" si="308"/>
        <v>P</v>
      </c>
      <c r="KQ150" s="455" t="str">
        <f t="shared" si="308"/>
        <v>P</v>
      </c>
      <c r="KR150" s="455" t="str">
        <f t="shared" si="308"/>
        <v>FÜ</v>
      </c>
      <c r="KS150" s="455" t="str">
        <f t="shared" si="308"/>
        <v>P</v>
      </c>
      <c r="KT150" s="455" t="str">
        <f t="shared" si="308"/>
        <v>P</v>
      </c>
      <c r="KU150" s="455" t="str">
        <f t="shared" si="308"/>
        <v>P</v>
      </c>
      <c r="KV150" s="953" t="str">
        <f t="shared" si="308"/>
        <v>P</v>
      </c>
      <c r="KW150" s="768" t="str">
        <f t="shared" si="308"/>
        <v>P</v>
      </c>
      <c r="KX150" s="455" t="str">
        <f t="shared" si="308"/>
        <v>P</v>
      </c>
      <c r="KY150" s="455" t="str">
        <f t="shared" si="309"/>
        <v>P</v>
      </c>
      <c r="KZ150" s="455" t="str">
        <f t="shared" si="309"/>
        <v>P</v>
      </c>
      <c r="LA150" s="455" t="str">
        <f t="shared" si="309"/>
        <v>FÜ</v>
      </c>
      <c r="LB150" s="455" t="str">
        <f t="shared" si="309"/>
        <v>P</v>
      </c>
      <c r="LC150" s="954" t="str">
        <f t="shared" si="309"/>
        <v>P</v>
      </c>
      <c r="LD150" s="768" t="str">
        <f t="shared" si="309"/>
        <v>P</v>
      </c>
      <c r="LE150" s="455" t="str">
        <f t="shared" si="309"/>
        <v>P</v>
      </c>
      <c r="LF150" s="455" t="str">
        <f t="shared" si="309"/>
        <v>P</v>
      </c>
      <c r="LG150" s="455" t="str">
        <f t="shared" si="309"/>
        <v>P</v>
      </c>
      <c r="LH150" s="455" t="str">
        <f t="shared" si="309"/>
        <v>P</v>
      </c>
      <c r="LI150" s="455" t="str">
        <f t="shared" si="309"/>
        <v>P</v>
      </c>
      <c r="LJ150" s="953" t="str">
        <f t="shared" si="309"/>
        <v>P</v>
      </c>
      <c r="LK150" s="768" t="str">
        <f t="shared" si="309"/>
        <v>P</v>
      </c>
      <c r="LL150" s="455" t="str">
        <f t="shared" si="309"/>
        <v>P</v>
      </c>
      <c r="LM150" s="455" t="str">
        <f t="shared" si="309"/>
        <v>P</v>
      </c>
      <c r="LN150" s="455" t="str">
        <f t="shared" si="309"/>
        <v>P</v>
      </c>
      <c r="LO150" s="455" t="str">
        <f t="shared" si="310"/>
        <v>P</v>
      </c>
      <c r="LP150" s="455" t="str">
        <f t="shared" si="310"/>
        <v>P</v>
      </c>
      <c r="LQ150" s="953" t="str">
        <f t="shared" si="310"/>
        <v>P</v>
      </c>
      <c r="LR150" s="768" t="str">
        <f t="shared" si="310"/>
        <v>P</v>
      </c>
      <c r="LS150" s="455" t="str">
        <f t="shared" si="310"/>
        <v>P</v>
      </c>
      <c r="LT150" s="455" t="str">
        <f t="shared" si="310"/>
        <v>P</v>
      </c>
      <c r="LU150" s="455" t="str">
        <f t="shared" si="310"/>
        <v>P</v>
      </c>
      <c r="LV150" s="455" t="str">
        <f t="shared" si="310"/>
        <v>P</v>
      </c>
      <c r="LW150" s="455" t="str">
        <f t="shared" si="310"/>
        <v>P</v>
      </c>
      <c r="LX150" s="953" t="str">
        <f t="shared" si="310"/>
        <v>P</v>
      </c>
      <c r="LY150" s="768" t="str">
        <f t="shared" si="310"/>
        <v>P</v>
      </c>
      <c r="LZ150" s="455" t="str">
        <f t="shared" si="310"/>
        <v>P</v>
      </c>
      <c r="MA150" s="455" t="str">
        <f t="shared" si="310"/>
        <v>P</v>
      </c>
      <c r="MB150" s="455" t="str">
        <f t="shared" si="310"/>
        <v>P</v>
      </c>
      <c r="MC150" s="455" t="str">
        <f t="shared" si="310"/>
        <v>P</v>
      </c>
      <c r="MD150" s="455" t="str">
        <f t="shared" si="310"/>
        <v>P</v>
      </c>
      <c r="ME150" s="953" t="str">
        <f t="shared" si="311"/>
        <v>P</v>
      </c>
      <c r="MF150" s="768" t="str">
        <f t="shared" si="311"/>
        <v>P</v>
      </c>
      <c r="MG150" s="455" t="str">
        <f t="shared" si="311"/>
        <v>P</v>
      </c>
      <c r="MH150" s="455" t="str">
        <f t="shared" si="311"/>
        <v>P</v>
      </c>
      <c r="MI150" s="455" t="str">
        <f t="shared" si="311"/>
        <v>P</v>
      </c>
      <c r="MJ150" s="455" t="str">
        <f t="shared" si="311"/>
        <v>P</v>
      </c>
      <c r="MK150" s="455" t="str">
        <f t="shared" si="311"/>
        <v>P</v>
      </c>
      <c r="ML150" s="953" t="str">
        <f t="shared" si="311"/>
        <v>P</v>
      </c>
      <c r="MM150" s="768" t="str">
        <f t="shared" si="311"/>
        <v>P</v>
      </c>
      <c r="MN150" s="455" t="str">
        <f t="shared" si="311"/>
        <v>P</v>
      </c>
      <c r="MO150" s="455" t="str">
        <f t="shared" si="311"/>
        <v>P</v>
      </c>
      <c r="MP150" s="455" t="str">
        <f t="shared" si="311"/>
        <v>P</v>
      </c>
      <c r="MQ150" s="455" t="str">
        <f t="shared" si="311"/>
        <v>P</v>
      </c>
      <c r="MR150" s="455" t="str">
        <f t="shared" si="311"/>
        <v>P</v>
      </c>
      <c r="MS150" s="953" t="str">
        <f t="shared" si="311"/>
        <v>P</v>
      </c>
      <c r="MT150" s="768" t="str">
        <f t="shared" si="311"/>
        <v>P</v>
      </c>
      <c r="MU150" s="455" t="str">
        <f t="shared" si="312"/>
        <v>P</v>
      </c>
      <c r="MV150" s="455" t="str">
        <f t="shared" si="312"/>
        <v>P</v>
      </c>
      <c r="MW150" s="455" t="str">
        <f t="shared" si="312"/>
        <v>P</v>
      </c>
      <c r="MX150" s="455" t="str">
        <f t="shared" si="312"/>
        <v>P</v>
      </c>
      <c r="MY150" s="455" t="str">
        <f t="shared" si="312"/>
        <v>P</v>
      </c>
      <c r="MZ150" s="953" t="str">
        <f t="shared" si="312"/>
        <v>P</v>
      </c>
      <c r="NA150" s="768" t="str">
        <f t="shared" si="312"/>
        <v>P</v>
      </c>
      <c r="NB150" s="455" t="str">
        <f t="shared" si="312"/>
        <v>P</v>
      </c>
      <c r="NC150" s="455" t="str">
        <f t="shared" si="312"/>
        <v>FÜ</v>
      </c>
      <c r="ND150" s="455" t="str">
        <f t="shared" si="312"/>
        <v>FÜ</v>
      </c>
      <c r="NE150" s="455" t="str">
        <f t="shared" si="312"/>
        <v>P</v>
      </c>
      <c r="NF150" s="455" t="str">
        <f t="shared" si="312"/>
        <v>P</v>
      </c>
      <c r="NG150" s="954" t="str">
        <f t="shared" si="312"/>
        <v>P</v>
      </c>
      <c r="NH150" s="768" t="str">
        <f t="shared" si="312"/>
        <v>P</v>
      </c>
      <c r="NI150" s="455" t="str">
        <f t="shared" si="312"/>
        <v>P</v>
      </c>
      <c r="NJ150" s="455" t="str">
        <f t="shared" si="312"/>
        <v>P</v>
      </c>
      <c r="NK150" s="455" t="str">
        <f t="shared" si="313"/>
        <v>P</v>
      </c>
      <c r="NL150" s="455" t="str">
        <f t="shared" si="313"/>
        <v>P</v>
      </c>
      <c r="NM150" s="455" t="str">
        <f t="shared" si="313"/>
        <v>P</v>
      </c>
      <c r="NN150" s="953" t="str">
        <f t="shared" si="313"/>
        <v>P</v>
      </c>
    </row>
    <row r="151" spans="1:564" x14ac:dyDescent="0.2">
      <c r="A151" s="762">
        <f>alapadatok!M6</f>
        <v>4</v>
      </c>
      <c r="B151" s="678">
        <f>IF(alapadatok!O6="","",alapadatok!O6)</f>
        <v>148</v>
      </c>
      <c r="C151" s="584" t="str">
        <f>IF(alapadatok!N6="","",alapadatok!N6)</f>
        <v>Fekete Sándor</v>
      </c>
      <c r="D151" s="584" t="str">
        <f>IF(alapadatok!P6="","",alapadatok!P6)</f>
        <v>ACC</v>
      </c>
      <c r="E151" s="948" t="str">
        <f>IF(alapadatok!W6="","",alapadatok!W6)</f>
        <v/>
      </c>
      <c r="F151" s="952" t="str">
        <f t="shared" si="314"/>
        <v>P</v>
      </c>
      <c r="G151" s="953" t="str">
        <f t="shared" si="290"/>
        <v>P</v>
      </c>
      <c r="H151" s="768" t="str">
        <f t="shared" si="290"/>
        <v>P</v>
      </c>
      <c r="I151" s="455" t="str">
        <f t="shared" si="290"/>
        <v>FÜ</v>
      </c>
      <c r="J151" s="1143" t="s">
        <v>385</v>
      </c>
      <c r="K151" s="1143" t="s">
        <v>385</v>
      </c>
      <c r="L151" s="1143" t="s">
        <v>385</v>
      </c>
      <c r="M151" s="455" t="str">
        <f t="shared" si="290"/>
        <v>P</v>
      </c>
      <c r="N151" s="953" t="str">
        <f t="shared" si="290"/>
        <v>P</v>
      </c>
      <c r="O151" s="1143" t="s">
        <v>385</v>
      </c>
      <c r="P151" s="1143" t="s">
        <v>385</v>
      </c>
      <c r="Q151" s="1143" t="s">
        <v>385</v>
      </c>
      <c r="R151" s="1143" t="s">
        <v>385</v>
      </c>
      <c r="S151" s="1143" t="s">
        <v>385</v>
      </c>
      <c r="T151" s="455" t="str">
        <f t="shared" si="290"/>
        <v>P</v>
      </c>
      <c r="U151" s="953" t="str">
        <f t="shared" si="290"/>
        <v>P</v>
      </c>
      <c r="V151" s="1143" t="s">
        <v>99</v>
      </c>
      <c r="W151" s="1143" t="s">
        <v>99</v>
      </c>
      <c r="X151" s="1143" t="s">
        <v>99</v>
      </c>
      <c r="Y151" s="1143" t="s">
        <v>99</v>
      </c>
      <c r="Z151" s="1143" t="s">
        <v>99</v>
      </c>
      <c r="AA151" s="455" t="str">
        <f t="shared" si="291"/>
        <v>P</v>
      </c>
      <c r="AB151" s="953" t="str">
        <f t="shared" si="291"/>
        <v>P</v>
      </c>
      <c r="AC151" s="1143" t="s">
        <v>99</v>
      </c>
      <c r="AD151" s="1143" t="s">
        <v>99</v>
      </c>
      <c r="AE151" s="1143" t="s">
        <v>99</v>
      </c>
      <c r="AF151" s="1143" t="s">
        <v>99</v>
      </c>
      <c r="AG151" s="1143" t="s">
        <v>385</v>
      </c>
      <c r="AH151" s="455" t="str">
        <f t="shared" si="291"/>
        <v>P</v>
      </c>
      <c r="AI151" s="953" t="str">
        <f t="shared" si="291"/>
        <v>P</v>
      </c>
      <c r="AJ151" s="1143" t="s">
        <v>99</v>
      </c>
      <c r="AK151" s="1143" t="s">
        <v>99</v>
      </c>
      <c r="AL151" s="1143" t="s">
        <v>99</v>
      </c>
      <c r="AM151" s="1143" t="s">
        <v>99</v>
      </c>
      <c r="AN151" s="1143" t="s">
        <v>99</v>
      </c>
      <c r="AO151" s="455" t="str">
        <f t="shared" si="292"/>
        <v>P</v>
      </c>
      <c r="AP151" s="953" t="str">
        <f t="shared" si="292"/>
        <v>P</v>
      </c>
      <c r="AQ151" s="1143" t="s">
        <v>99</v>
      </c>
      <c r="AR151" s="1143" t="s">
        <v>99</v>
      </c>
      <c r="AS151" s="1143" t="s">
        <v>99</v>
      </c>
      <c r="AT151" s="1143" t="s">
        <v>99</v>
      </c>
      <c r="AU151" s="1143" t="s">
        <v>99</v>
      </c>
      <c r="AV151" s="455" t="str">
        <f t="shared" si="292"/>
        <v>P</v>
      </c>
      <c r="AW151" s="953" t="str">
        <f t="shared" si="292"/>
        <v>P</v>
      </c>
      <c r="AX151" s="1143" t="s">
        <v>99</v>
      </c>
      <c r="AY151" s="1143" t="s">
        <v>99</v>
      </c>
      <c r="AZ151" s="1143" t="s">
        <v>99</v>
      </c>
      <c r="BA151" s="1143" t="s">
        <v>385</v>
      </c>
      <c r="BB151" s="1143" t="s">
        <v>99</v>
      </c>
      <c r="BC151" s="455" t="str">
        <f t="shared" si="293"/>
        <v>P</v>
      </c>
      <c r="BD151" s="953" t="str">
        <f t="shared" si="293"/>
        <v>P</v>
      </c>
      <c r="BE151" s="1143" t="s">
        <v>385</v>
      </c>
      <c r="BF151" s="1143" t="s">
        <v>99</v>
      </c>
      <c r="BG151" s="1143" t="s">
        <v>99</v>
      </c>
      <c r="BH151" s="1143" t="s">
        <v>99</v>
      </c>
      <c r="BI151" s="1143" t="s">
        <v>99</v>
      </c>
      <c r="BJ151" s="455" t="str">
        <f t="shared" si="293"/>
        <v>P</v>
      </c>
      <c r="BK151" s="953" t="str">
        <f t="shared" si="293"/>
        <v>P</v>
      </c>
      <c r="BL151" s="1143" t="s">
        <v>99</v>
      </c>
      <c r="BM151" s="1143" t="s">
        <v>99</v>
      </c>
      <c r="BN151" s="1143" t="s">
        <v>99</v>
      </c>
      <c r="BO151" s="1143" t="s">
        <v>99</v>
      </c>
      <c r="BP151" s="1143" t="s">
        <v>99</v>
      </c>
      <c r="BQ151" s="455" t="str">
        <f t="shared" si="293"/>
        <v>P</v>
      </c>
      <c r="BR151" s="953" t="str">
        <f t="shared" si="293"/>
        <v>P</v>
      </c>
      <c r="BS151" s="1143" t="s">
        <v>99</v>
      </c>
      <c r="BT151" s="1143" t="s">
        <v>99</v>
      </c>
      <c r="BU151" s="1143" t="s">
        <v>99</v>
      </c>
      <c r="BV151" s="1143" t="s">
        <v>99</v>
      </c>
      <c r="BW151" s="1143" t="s">
        <v>99</v>
      </c>
      <c r="BX151" s="455" t="str">
        <f t="shared" si="294"/>
        <v>P</v>
      </c>
      <c r="BY151" s="953" t="str">
        <f t="shared" si="294"/>
        <v>P</v>
      </c>
      <c r="BZ151" s="1143" t="s">
        <v>99</v>
      </c>
      <c r="CA151" s="1143" t="s">
        <v>99</v>
      </c>
      <c r="CB151" s="1143" t="s">
        <v>99</v>
      </c>
      <c r="CC151" s="1143" t="s">
        <v>99</v>
      </c>
      <c r="CD151" s="455" t="str">
        <f t="shared" si="294"/>
        <v>FÜ</v>
      </c>
      <c r="CE151" s="455" t="str">
        <f t="shared" si="294"/>
        <v>P</v>
      </c>
      <c r="CF151" s="953" t="str">
        <f t="shared" si="294"/>
        <v>P</v>
      </c>
      <c r="CG151" s="1143" t="s">
        <v>99</v>
      </c>
      <c r="CH151" s="1143" t="s">
        <v>99</v>
      </c>
      <c r="CI151" s="1143" t="s">
        <v>99</v>
      </c>
      <c r="CJ151" s="1143" t="s">
        <v>99</v>
      </c>
      <c r="CK151" s="1143" t="s">
        <v>99</v>
      </c>
      <c r="CL151" s="1143" t="s">
        <v>178</v>
      </c>
      <c r="CM151" s="1146" t="s">
        <v>178</v>
      </c>
      <c r="CN151" s="1143" t="s">
        <v>99</v>
      </c>
      <c r="CO151" s="1143" t="s">
        <v>99</v>
      </c>
      <c r="CP151" s="1143" t="s">
        <v>99</v>
      </c>
      <c r="CQ151" s="1143" t="s">
        <v>99</v>
      </c>
      <c r="CR151" s="1143" t="s">
        <v>99</v>
      </c>
      <c r="CS151" s="455" t="str">
        <f t="shared" si="295"/>
        <v>P</v>
      </c>
      <c r="CT151" s="953" t="str">
        <f t="shared" si="295"/>
        <v>P</v>
      </c>
      <c r="CU151" s="952" t="str">
        <f t="shared" si="295"/>
        <v>FÜ</v>
      </c>
      <c r="CV151" s="1143" t="s">
        <v>99</v>
      </c>
      <c r="CW151" s="1143" t="s">
        <v>99</v>
      </c>
      <c r="CX151" s="1143" t="s">
        <v>99</v>
      </c>
      <c r="CY151" s="1143" t="s">
        <v>99</v>
      </c>
      <c r="CZ151" s="455" t="str">
        <f t="shared" si="296"/>
        <v>P</v>
      </c>
      <c r="DA151" s="953" t="str">
        <f t="shared" si="296"/>
        <v>P</v>
      </c>
      <c r="DB151" s="1143" t="s">
        <v>99</v>
      </c>
      <c r="DC151" s="1143" t="s">
        <v>99</v>
      </c>
      <c r="DD151" s="1143" t="s">
        <v>99</v>
      </c>
      <c r="DE151" s="1143" t="s">
        <v>99</v>
      </c>
      <c r="DF151" s="1143" t="s">
        <v>99</v>
      </c>
      <c r="DG151" s="455" t="str">
        <f t="shared" si="296"/>
        <v>P</v>
      </c>
      <c r="DH151" s="953" t="str">
        <f t="shared" si="296"/>
        <v>P</v>
      </c>
      <c r="DI151" s="1143" t="s">
        <v>99</v>
      </c>
      <c r="DJ151" s="1143" t="s">
        <v>99</v>
      </c>
      <c r="DK151" s="1143" t="s">
        <v>99</v>
      </c>
      <c r="DL151" s="1143" t="s">
        <v>99</v>
      </c>
      <c r="DM151" s="1143" t="s">
        <v>99</v>
      </c>
      <c r="DN151" s="455" t="str">
        <f t="shared" si="296"/>
        <v>P</v>
      </c>
      <c r="DO151" s="953" t="str">
        <f t="shared" si="297"/>
        <v>P</v>
      </c>
      <c r="DP151" s="768" t="str">
        <f t="shared" si="297"/>
        <v>P</v>
      </c>
      <c r="DQ151" s="455" t="str">
        <f t="shared" si="297"/>
        <v>P</v>
      </c>
      <c r="DR151" s="455" t="str">
        <f t="shared" si="297"/>
        <v>P</v>
      </c>
      <c r="DS151" s="455" t="str">
        <f t="shared" si="297"/>
        <v>P</v>
      </c>
      <c r="DT151" s="455" t="str">
        <f t="shared" si="297"/>
        <v>P</v>
      </c>
      <c r="DU151" s="455" t="str">
        <f t="shared" si="297"/>
        <v>P</v>
      </c>
      <c r="DV151" s="953" t="str">
        <f t="shared" si="297"/>
        <v>P</v>
      </c>
      <c r="DW151" s="768" t="str">
        <f t="shared" si="297"/>
        <v>P</v>
      </c>
      <c r="DX151" s="455" t="str">
        <f t="shared" si="297"/>
        <v>P</v>
      </c>
      <c r="DY151" s="455" t="str">
        <f t="shared" si="297"/>
        <v>FÜ</v>
      </c>
      <c r="DZ151" s="455" t="str">
        <f t="shared" si="297"/>
        <v>P</v>
      </c>
      <c r="EA151" s="455" t="str">
        <f t="shared" si="297"/>
        <v>P</v>
      </c>
      <c r="EB151" s="455" t="str">
        <f t="shared" si="297"/>
        <v>P</v>
      </c>
      <c r="EC151" s="954" t="str">
        <f t="shared" si="297"/>
        <v>P</v>
      </c>
      <c r="ED151" s="768" t="str">
        <f t="shared" si="297"/>
        <v>P</v>
      </c>
      <c r="EE151" s="455" t="str">
        <f t="shared" si="298"/>
        <v>P</v>
      </c>
      <c r="EF151" s="455" t="str">
        <f t="shared" si="298"/>
        <v>P</v>
      </c>
      <c r="EG151" s="455" t="str">
        <f t="shared" si="298"/>
        <v>P</v>
      </c>
      <c r="EH151" s="455" t="str">
        <f t="shared" si="298"/>
        <v>P</v>
      </c>
      <c r="EI151" s="455" t="str">
        <f t="shared" si="298"/>
        <v>P</v>
      </c>
      <c r="EJ151" s="953" t="str">
        <f t="shared" si="298"/>
        <v>P</v>
      </c>
      <c r="EK151" s="768" t="str">
        <f t="shared" si="298"/>
        <v>P</v>
      </c>
      <c r="EL151" s="455" t="str">
        <f t="shared" si="298"/>
        <v>P</v>
      </c>
      <c r="EM151" s="455" t="str">
        <f t="shared" si="298"/>
        <v>P</v>
      </c>
      <c r="EN151" s="455" t="str">
        <f t="shared" si="298"/>
        <v>P</v>
      </c>
      <c r="EO151" s="455" t="str">
        <f t="shared" si="298"/>
        <v>P</v>
      </c>
      <c r="EP151" s="455" t="str">
        <f t="shared" si="298"/>
        <v>P</v>
      </c>
      <c r="EQ151" s="953" t="str">
        <f t="shared" si="298"/>
        <v>P</v>
      </c>
      <c r="ER151" s="768" t="str">
        <f t="shared" si="298"/>
        <v>FÜ</v>
      </c>
      <c r="ES151" s="455" t="str">
        <f t="shared" si="298"/>
        <v>P</v>
      </c>
      <c r="ET151" s="455" t="str">
        <f t="shared" si="298"/>
        <v>P</v>
      </c>
      <c r="EU151" s="455" t="str">
        <f t="shared" si="299"/>
        <v>P</v>
      </c>
      <c r="EV151" s="455" t="str">
        <f t="shared" si="299"/>
        <v>P</v>
      </c>
      <c r="EW151" s="455" t="str">
        <f t="shared" si="299"/>
        <v>P</v>
      </c>
      <c r="EX151" s="953" t="str">
        <f t="shared" si="299"/>
        <v>P</v>
      </c>
      <c r="EY151" s="768" t="str">
        <f t="shared" si="299"/>
        <v>P</v>
      </c>
      <c r="EZ151" s="455" t="str">
        <f t="shared" si="299"/>
        <v>P</v>
      </c>
      <c r="FA151" s="455" t="str">
        <f t="shared" si="299"/>
        <v>P</v>
      </c>
      <c r="FB151" s="455" t="str">
        <f t="shared" si="299"/>
        <v>P</v>
      </c>
      <c r="FC151" s="455" t="str">
        <f t="shared" si="299"/>
        <v>P</v>
      </c>
      <c r="FD151" s="455" t="str">
        <f t="shared" si="299"/>
        <v>P</v>
      </c>
      <c r="FE151" s="953" t="str">
        <f t="shared" si="299"/>
        <v>P</v>
      </c>
      <c r="FF151" s="768" t="str">
        <f t="shared" si="299"/>
        <v>P</v>
      </c>
      <c r="FG151" s="455" t="str">
        <f t="shared" si="299"/>
        <v>P</v>
      </c>
      <c r="FH151" s="455" t="str">
        <f t="shared" si="299"/>
        <v>P</v>
      </c>
      <c r="FI151" s="455" t="str">
        <f t="shared" si="299"/>
        <v>P</v>
      </c>
      <c r="FJ151" s="455" t="str">
        <f t="shared" si="299"/>
        <v>P</v>
      </c>
      <c r="FK151" s="455" t="str">
        <f t="shared" si="300"/>
        <v>P</v>
      </c>
      <c r="FL151" s="953" t="str">
        <f t="shared" si="300"/>
        <v>P</v>
      </c>
      <c r="FM151" s="768" t="str">
        <f t="shared" si="300"/>
        <v>P</v>
      </c>
      <c r="FN151" s="455" t="str">
        <f t="shared" si="300"/>
        <v>P</v>
      </c>
      <c r="FO151" s="455" t="str">
        <f t="shared" si="300"/>
        <v>P</v>
      </c>
      <c r="FP151" s="455" t="str">
        <f t="shared" si="300"/>
        <v>P</v>
      </c>
      <c r="FQ151" s="455" t="str">
        <f t="shared" si="300"/>
        <v>P</v>
      </c>
      <c r="FR151" s="455" t="str">
        <f t="shared" si="300"/>
        <v>P</v>
      </c>
      <c r="FS151" s="953" t="str">
        <f t="shared" si="300"/>
        <v>P</v>
      </c>
      <c r="FT151" s="768" t="str">
        <f t="shared" si="300"/>
        <v>P</v>
      </c>
      <c r="FU151" s="455" t="str">
        <f t="shared" si="300"/>
        <v>P</v>
      </c>
      <c r="FV151" s="455" t="str">
        <f t="shared" si="300"/>
        <v>P</v>
      </c>
      <c r="FW151" s="455" t="str">
        <f t="shared" si="300"/>
        <v>P</v>
      </c>
      <c r="FX151" s="455" t="str">
        <f t="shared" si="300"/>
        <v>P</v>
      </c>
      <c r="FY151" s="455" t="str">
        <f t="shared" si="300"/>
        <v>P</v>
      </c>
      <c r="FZ151" s="953" t="str">
        <f t="shared" si="300"/>
        <v>P</v>
      </c>
      <c r="GA151" s="768" t="str">
        <f t="shared" si="301"/>
        <v>P</v>
      </c>
      <c r="GB151" s="455" t="str">
        <f t="shared" si="301"/>
        <v>P</v>
      </c>
      <c r="GC151" s="455" t="str">
        <f t="shared" si="301"/>
        <v>P</v>
      </c>
      <c r="GD151" s="455" t="str">
        <f t="shared" si="301"/>
        <v>P</v>
      </c>
      <c r="GE151" s="455" t="str">
        <f t="shared" si="301"/>
        <v>P</v>
      </c>
      <c r="GF151" s="953" t="str">
        <f t="shared" si="301"/>
        <v>P</v>
      </c>
      <c r="GG151" s="768" t="str">
        <f t="shared" si="301"/>
        <v>P</v>
      </c>
      <c r="GH151" s="455" t="str">
        <f t="shared" si="301"/>
        <v>P</v>
      </c>
      <c r="GI151" s="455" t="str">
        <f t="shared" si="301"/>
        <v>P</v>
      </c>
      <c r="GJ151" s="455" t="str">
        <f t="shared" si="301"/>
        <v>P</v>
      </c>
      <c r="GK151" s="455" t="str">
        <f t="shared" si="301"/>
        <v>P</v>
      </c>
      <c r="GL151" s="455" t="str">
        <f t="shared" si="301"/>
        <v>P</v>
      </c>
      <c r="GM151" s="455" t="str">
        <f t="shared" si="301"/>
        <v>P</v>
      </c>
      <c r="GN151" s="954" t="str">
        <f t="shared" si="301"/>
        <v>P</v>
      </c>
      <c r="GO151" s="768" t="str">
        <f t="shared" si="301"/>
        <v>P</v>
      </c>
      <c r="GP151" s="455" t="str">
        <f t="shared" si="301"/>
        <v>P</v>
      </c>
      <c r="GQ151" s="455" t="str">
        <f t="shared" si="302"/>
        <v>P</v>
      </c>
      <c r="GR151" s="455" t="str">
        <f t="shared" si="302"/>
        <v>P</v>
      </c>
      <c r="GS151" s="455" t="str">
        <f t="shared" si="302"/>
        <v>P</v>
      </c>
      <c r="GT151" s="455" t="str">
        <f t="shared" si="302"/>
        <v>P</v>
      </c>
      <c r="GU151" s="953" t="str">
        <f t="shared" si="302"/>
        <v>P</v>
      </c>
      <c r="GV151" s="768" t="str">
        <f t="shared" si="302"/>
        <v>P</v>
      </c>
      <c r="GW151" s="455" t="str">
        <f t="shared" si="302"/>
        <v>P</v>
      </c>
      <c r="GX151" s="455" t="str">
        <f t="shared" si="302"/>
        <v>P</v>
      </c>
      <c r="GY151" s="455" t="str">
        <f t="shared" si="302"/>
        <v>P</v>
      </c>
      <c r="GZ151" s="455" t="str">
        <f t="shared" si="302"/>
        <v>P</v>
      </c>
      <c r="HA151" s="455" t="str">
        <f t="shared" si="302"/>
        <v>P</v>
      </c>
      <c r="HB151" s="953" t="str">
        <f t="shared" si="302"/>
        <v>P</v>
      </c>
      <c r="HC151" s="768" t="str">
        <f t="shared" si="302"/>
        <v>P</v>
      </c>
      <c r="HD151" s="455" t="str">
        <f t="shared" si="302"/>
        <v>P</v>
      </c>
      <c r="HE151" s="455" t="str">
        <f t="shared" si="302"/>
        <v>P</v>
      </c>
      <c r="HF151" s="455" t="str">
        <f t="shared" si="302"/>
        <v>P</v>
      </c>
      <c r="HG151" s="455" t="str">
        <f t="shared" si="303"/>
        <v>P</v>
      </c>
      <c r="HH151" s="455" t="str">
        <f t="shared" si="303"/>
        <v>P</v>
      </c>
      <c r="HI151" s="953" t="str">
        <f t="shared" si="303"/>
        <v>P</v>
      </c>
      <c r="HJ151" s="768" t="str">
        <f t="shared" si="303"/>
        <v>P</v>
      </c>
      <c r="HK151" s="455" t="str">
        <f t="shared" si="303"/>
        <v>P</v>
      </c>
      <c r="HL151" s="455" t="str">
        <f t="shared" si="303"/>
        <v>P</v>
      </c>
      <c r="HM151" s="455" t="str">
        <f t="shared" si="303"/>
        <v>P</v>
      </c>
      <c r="HN151" s="455" t="str">
        <f t="shared" si="303"/>
        <v>P</v>
      </c>
      <c r="HO151" s="455" t="str">
        <f t="shared" si="303"/>
        <v>P</v>
      </c>
      <c r="HP151" s="953" t="str">
        <f t="shared" si="303"/>
        <v>P</v>
      </c>
      <c r="HQ151" s="768" t="str">
        <f t="shared" si="303"/>
        <v>P</v>
      </c>
      <c r="HR151" s="455" t="str">
        <f t="shared" si="303"/>
        <v>P</v>
      </c>
      <c r="HS151" s="455" t="str">
        <f t="shared" si="303"/>
        <v>P</v>
      </c>
      <c r="HT151" s="455" t="str">
        <f t="shared" si="303"/>
        <v>P</v>
      </c>
      <c r="HU151" s="455" t="str">
        <f t="shared" si="303"/>
        <v>P</v>
      </c>
      <c r="HV151" s="455" t="str">
        <f t="shared" si="303"/>
        <v>P</v>
      </c>
      <c r="HW151" s="953" t="str">
        <f t="shared" si="304"/>
        <v>P</v>
      </c>
      <c r="HX151" s="768" t="str">
        <f t="shared" si="304"/>
        <v>P</v>
      </c>
      <c r="HY151" s="455" t="str">
        <f t="shared" si="304"/>
        <v>P</v>
      </c>
      <c r="HZ151" s="455" t="str">
        <f t="shared" si="304"/>
        <v>P</v>
      </c>
      <c r="IA151" s="455" t="str">
        <f t="shared" si="304"/>
        <v>P</v>
      </c>
      <c r="IB151" s="455" t="str">
        <f t="shared" si="304"/>
        <v>P</v>
      </c>
      <c r="IC151" s="455" t="str">
        <f t="shared" si="304"/>
        <v>P</v>
      </c>
      <c r="ID151" s="953" t="str">
        <f t="shared" si="304"/>
        <v>P</v>
      </c>
      <c r="IE151" s="768" t="str">
        <f t="shared" si="304"/>
        <v>P</v>
      </c>
      <c r="IF151" s="455" t="str">
        <f t="shared" si="304"/>
        <v>FÜ</v>
      </c>
      <c r="IG151" s="455" t="str">
        <f t="shared" si="304"/>
        <v>P</v>
      </c>
      <c r="IH151" s="455" t="str">
        <f t="shared" si="304"/>
        <v>P</v>
      </c>
      <c r="II151" s="455" t="str">
        <f t="shared" si="304"/>
        <v>P</v>
      </c>
      <c r="IJ151" s="455" t="str">
        <f t="shared" si="304"/>
        <v>P</v>
      </c>
      <c r="IK151" s="953" t="str">
        <f t="shared" si="304"/>
        <v>P</v>
      </c>
      <c r="IL151" s="768" t="str">
        <f t="shared" si="304"/>
        <v>P</v>
      </c>
      <c r="IM151" s="455" t="str">
        <f t="shared" si="305"/>
        <v>P</v>
      </c>
      <c r="IN151" s="455" t="str">
        <f t="shared" si="305"/>
        <v>P</v>
      </c>
      <c r="IO151" s="455" t="str">
        <f t="shared" si="305"/>
        <v>P</v>
      </c>
      <c r="IP151" s="455" t="str">
        <f t="shared" si="305"/>
        <v>P</v>
      </c>
      <c r="IQ151" s="455" t="str">
        <f t="shared" si="305"/>
        <v>P</v>
      </c>
      <c r="IR151" s="953" t="str">
        <f t="shared" si="305"/>
        <v>P</v>
      </c>
      <c r="IS151" s="768" t="str">
        <f t="shared" si="305"/>
        <v>P</v>
      </c>
      <c r="IT151" s="455" t="str">
        <f t="shared" si="305"/>
        <v>P</v>
      </c>
      <c r="IU151" s="455" t="str">
        <f t="shared" si="305"/>
        <v>P</v>
      </c>
      <c r="IV151" s="455" t="str">
        <f t="shared" si="305"/>
        <v>P</v>
      </c>
      <c r="IW151" s="455" t="str">
        <f t="shared" si="305"/>
        <v>P</v>
      </c>
      <c r="IX151" s="455" t="str">
        <f t="shared" si="305"/>
        <v>P</v>
      </c>
      <c r="IY151" s="954" t="str">
        <f t="shared" si="305"/>
        <v>P</v>
      </c>
      <c r="IZ151" s="768" t="str">
        <f t="shared" si="305"/>
        <v>P</v>
      </c>
      <c r="JA151" s="455" t="str">
        <f t="shared" si="305"/>
        <v>P</v>
      </c>
      <c r="JB151" s="455" t="str">
        <f t="shared" si="305"/>
        <v>P</v>
      </c>
      <c r="JC151" s="455" t="str">
        <f t="shared" si="306"/>
        <v>P</v>
      </c>
      <c r="JD151" s="455" t="str">
        <f t="shared" si="306"/>
        <v>P</v>
      </c>
      <c r="JE151" s="455" t="str">
        <f t="shared" si="306"/>
        <v>P</v>
      </c>
      <c r="JF151" s="953" t="str">
        <f t="shared" si="306"/>
        <v>P</v>
      </c>
      <c r="JG151" s="768" t="str">
        <f t="shared" si="306"/>
        <v>P</v>
      </c>
      <c r="JH151" s="455" t="str">
        <f t="shared" si="306"/>
        <v>P</v>
      </c>
      <c r="JI151" s="455" t="str">
        <f t="shared" si="306"/>
        <v>P</v>
      </c>
      <c r="JJ151" s="455" t="str">
        <f t="shared" si="306"/>
        <v>P</v>
      </c>
      <c r="JK151" s="455" t="str">
        <f t="shared" si="306"/>
        <v>P</v>
      </c>
      <c r="JL151" s="455" t="str">
        <f t="shared" si="306"/>
        <v>P</v>
      </c>
      <c r="JM151" s="953" t="str">
        <f t="shared" si="306"/>
        <v>P</v>
      </c>
      <c r="JN151" s="768" t="str">
        <f t="shared" si="306"/>
        <v>P</v>
      </c>
      <c r="JO151" s="455" t="str">
        <f t="shared" si="306"/>
        <v>P</v>
      </c>
      <c r="JP151" s="455" t="str">
        <f t="shared" si="306"/>
        <v>P</v>
      </c>
      <c r="JQ151" s="455" t="str">
        <f t="shared" si="306"/>
        <v>P</v>
      </c>
      <c r="JR151" s="455" t="str">
        <f t="shared" si="306"/>
        <v>P</v>
      </c>
      <c r="JS151" s="455" t="str">
        <f t="shared" si="307"/>
        <v>P</v>
      </c>
      <c r="JT151" s="953" t="str">
        <f t="shared" si="307"/>
        <v>P</v>
      </c>
      <c r="JU151" s="768" t="str">
        <f t="shared" si="307"/>
        <v>P</v>
      </c>
      <c r="JV151" s="455" t="str">
        <f t="shared" si="307"/>
        <v>P</v>
      </c>
      <c r="JW151" s="455" t="str">
        <f t="shared" si="307"/>
        <v>P</v>
      </c>
      <c r="JX151" s="455" t="str">
        <f t="shared" si="307"/>
        <v>P</v>
      </c>
      <c r="JY151" s="455" t="str">
        <f t="shared" si="307"/>
        <v>P</v>
      </c>
      <c r="JZ151" s="455" t="str">
        <f t="shared" si="307"/>
        <v>P</v>
      </c>
      <c r="KA151" s="953" t="str">
        <f t="shared" si="307"/>
        <v>P</v>
      </c>
      <c r="KB151" s="768" t="str">
        <f t="shared" si="307"/>
        <v>P</v>
      </c>
      <c r="KC151" s="455" t="str">
        <f t="shared" si="307"/>
        <v>P</v>
      </c>
      <c r="KD151" s="455" t="str">
        <f t="shared" si="307"/>
        <v>P</v>
      </c>
      <c r="KE151" s="455" t="str">
        <f t="shared" si="307"/>
        <v>P</v>
      </c>
      <c r="KF151" s="455" t="str">
        <f t="shared" si="307"/>
        <v>P</v>
      </c>
      <c r="KG151" s="455" t="str">
        <f t="shared" si="307"/>
        <v>P</v>
      </c>
      <c r="KH151" s="953" t="str">
        <f t="shared" si="307"/>
        <v>P</v>
      </c>
      <c r="KI151" s="768" t="str">
        <f t="shared" si="308"/>
        <v>P</v>
      </c>
      <c r="KJ151" s="455" t="str">
        <f t="shared" si="308"/>
        <v>P</v>
      </c>
      <c r="KK151" s="455" t="str">
        <f t="shared" si="308"/>
        <v>P</v>
      </c>
      <c r="KL151" s="455" t="str">
        <f t="shared" si="308"/>
        <v>P</v>
      </c>
      <c r="KM151" s="455" t="str">
        <f t="shared" si="308"/>
        <v>P</v>
      </c>
      <c r="KN151" s="455" t="str">
        <f t="shared" si="308"/>
        <v>P</v>
      </c>
      <c r="KO151" s="953" t="str">
        <f t="shared" si="308"/>
        <v>P</v>
      </c>
      <c r="KP151" s="768" t="str">
        <f t="shared" si="308"/>
        <v>P</v>
      </c>
      <c r="KQ151" s="455" t="str">
        <f t="shared" si="308"/>
        <v>P</v>
      </c>
      <c r="KR151" s="455" t="str">
        <f t="shared" si="308"/>
        <v>FÜ</v>
      </c>
      <c r="KS151" s="455" t="str">
        <f t="shared" si="308"/>
        <v>P</v>
      </c>
      <c r="KT151" s="455" t="str">
        <f t="shared" si="308"/>
        <v>P</v>
      </c>
      <c r="KU151" s="455" t="str">
        <f t="shared" si="308"/>
        <v>P</v>
      </c>
      <c r="KV151" s="953" t="str">
        <f t="shared" si="308"/>
        <v>P</v>
      </c>
      <c r="KW151" s="768" t="str">
        <f t="shared" si="308"/>
        <v>P</v>
      </c>
      <c r="KX151" s="455" t="str">
        <f t="shared" si="308"/>
        <v>P</v>
      </c>
      <c r="KY151" s="455" t="str">
        <f t="shared" si="309"/>
        <v>P</v>
      </c>
      <c r="KZ151" s="455" t="str">
        <f t="shared" si="309"/>
        <v>P</v>
      </c>
      <c r="LA151" s="455" t="str">
        <f t="shared" si="309"/>
        <v>FÜ</v>
      </c>
      <c r="LB151" s="455" t="str">
        <f t="shared" si="309"/>
        <v>P</v>
      </c>
      <c r="LC151" s="954" t="str">
        <f t="shared" si="309"/>
        <v>P</v>
      </c>
      <c r="LD151" s="768" t="str">
        <f t="shared" si="309"/>
        <v>P</v>
      </c>
      <c r="LE151" s="455" t="str">
        <f t="shared" si="309"/>
        <v>P</v>
      </c>
      <c r="LF151" s="455" t="str">
        <f t="shared" si="309"/>
        <v>P</v>
      </c>
      <c r="LG151" s="455" t="str">
        <f t="shared" si="309"/>
        <v>P</v>
      </c>
      <c r="LH151" s="455" t="str">
        <f t="shared" si="309"/>
        <v>P</v>
      </c>
      <c r="LI151" s="455" t="str">
        <f t="shared" si="309"/>
        <v>P</v>
      </c>
      <c r="LJ151" s="953" t="str">
        <f t="shared" si="309"/>
        <v>P</v>
      </c>
      <c r="LK151" s="768" t="str">
        <f t="shared" si="309"/>
        <v>P</v>
      </c>
      <c r="LL151" s="455" t="str">
        <f t="shared" si="309"/>
        <v>P</v>
      </c>
      <c r="LM151" s="455" t="str">
        <f t="shared" si="309"/>
        <v>P</v>
      </c>
      <c r="LN151" s="455" t="str">
        <f t="shared" si="309"/>
        <v>P</v>
      </c>
      <c r="LO151" s="455" t="str">
        <f t="shared" si="310"/>
        <v>P</v>
      </c>
      <c r="LP151" s="455" t="str">
        <f t="shared" si="310"/>
        <v>P</v>
      </c>
      <c r="LQ151" s="953" t="str">
        <f t="shared" si="310"/>
        <v>P</v>
      </c>
      <c r="LR151" s="768" t="str">
        <f t="shared" si="310"/>
        <v>P</v>
      </c>
      <c r="LS151" s="455" t="str">
        <f t="shared" si="310"/>
        <v>P</v>
      </c>
      <c r="LT151" s="455" t="str">
        <f t="shared" si="310"/>
        <v>P</v>
      </c>
      <c r="LU151" s="455" t="str">
        <f t="shared" si="310"/>
        <v>P</v>
      </c>
      <c r="LV151" s="455" t="str">
        <f t="shared" si="310"/>
        <v>P</v>
      </c>
      <c r="LW151" s="455" t="str">
        <f t="shared" si="310"/>
        <v>P</v>
      </c>
      <c r="LX151" s="953" t="str">
        <f t="shared" si="310"/>
        <v>P</v>
      </c>
      <c r="LY151" s="768" t="str">
        <f t="shared" si="310"/>
        <v>P</v>
      </c>
      <c r="LZ151" s="455" t="str">
        <f t="shared" si="310"/>
        <v>P</v>
      </c>
      <c r="MA151" s="455" t="str">
        <f t="shared" si="310"/>
        <v>P</v>
      </c>
      <c r="MB151" s="455" t="str">
        <f t="shared" si="310"/>
        <v>P</v>
      </c>
      <c r="MC151" s="455" t="str">
        <f t="shared" si="310"/>
        <v>P</v>
      </c>
      <c r="MD151" s="455" t="str">
        <f t="shared" si="310"/>
        <v>P</v>
      </c>
      <c r="ME151" s="953" t="str">
        <f t="shared" si="311"/>
        <v>P</v>
      </c>
      <c r="MF151" s="768" t="str">
        <f t="shared" si="311"/>
        <v>P</v>
      </c>
      <c r="MG151" s="455" t="str">
        <f t="shared" si="311"/>
        <v>P</v>
      </c>
      <c r="MH151" s="455" t="str">
        <f t="shared" si="311"/>
        <v>P</v>
      </c>
      <c r="MI151" s="455" t="str">
        <f t="shared" si="311"/>
        <v>P</v>
      </c>
      <c r="MJ151" s="455" t="str">
        <f t="shared" si="311"/>
        <v>P</v>
      </c>
      <c r="MK151" s="455" t="str">
        <f t="shared" si="311"/>
        <v>P</v>
      </c>
      <c r="ML151" s="953" t="str">
        <f t="shared" si="311"/>
        <v>P</v>
      </c>
      <c r="MM151" s="768" t="str">
        <f t="shared" si="311"/>
        <v>P</v>
      </c>
      <c r="MN151" s="455" t="str">
        <f t="shared" si="311"/>
        <v>P</v>
      </c>
      <c r="MO151" s="455" t="str">
        <f t="shared" si="311"/>
        <v>P</v>
      </c>
      <c r="MP151" s="455" t="str">
        <f t="shared" si="311"/>
        <v>P</v>
      </c>
      <c r="MQ151" s="455" t="str">
        <f t="shared" si="311"/>
        <v>P</v>
      </c>
      <c r="MR151" s="455" t="str">
        <f t="shared" si="311"/>
        <v>P</v>
      </c>
      <c r="MS151" s="953" t="str">
        <f t="shared" si="311"/>
        <v>P</v>
      </c>
      <c r="MT151" s="768" t="str">
        <f t="shared" si="311"/>
        <v>P</v>
      </c>
      <c r="MU151" s="455" t="str">
        <f t="shared" si="312"/>
        <v>P</v>
      </c>
      <c r="MV151" s="455" t="str">
        <f t="shared" si="312"/>
        <v>P</v>
      </c>
      <c r="MW151" s="455" t="str">
        <f t="shared" si="312"/>
        <v>P</v>
      </c>
      <c r="MX151" s="455" t="str">
        <f t="shared" si="312"/>
        <v>P</v>
      </c>
      <c r="MY151" s="455" t="str">
        <f t="shared" si="312"/>
        <v>P</v>
      </c>
      <c r="MZ151" s="953" t="str">
        <f t="shared" si="312"/>
        <v>P</v>
      </c>
      <c r="NA151" s="768" t="str">
        <f t="shared" si="312"/>
        <v>P</v>
      </c>
      <c r="NB151" s="455" t="str">
        <f t="shared" si="312"/>
        <v>P</v>
      </c>
      <c r="NC151" s="455" t="str">
        <f t="shared" si="312"/>
        <v>FÜ</v>
      </c>
      <c r="ND151" s="455" t="str">
        <f t="shared" si="312"/>
        <v>FÜ</v>
      </c>
      <c r="NE151" s="455" t="str">
        <f t="shared" si="312"/>
        <v>P</v>
      </c>
      <c r="NF151" s="455" t="str">
        <f t="shared" si="312"/>
        <v>P</v>
      </c>
      <c r="NG151" s="954" t="str">
        <f t="shared" si="312"/>
        <v>P</v>
      </c>
      <c r="NH151" s="768" t="str">
        <f t="shared" si="312"/>
        <v>P</v>
      </c>
      <c r="NI151" s="455" t="str">
        <f t="shared" si="312"/>
        <v>P</v>
      </c>
      <c r="NJ151" s="455" t="str">
        <f t="shared" si="312"/>
        <v>P</v>
      </c>
      <c r="NK151" s="455" t="str">
        <f t="shared" si="313"/>
        <v>P</v>
      </c>
      <c r="NL151" s="455" t="str">
        <f t="shared" si="313"/>
        <v>P</v>
      </c>
      <c r="NM151" s="455" t="str">
        <f t="shared" si="313"/>
        <v>P</v>
      </c>
      <c r="NN151" s="953" t="str">
        <f t="shared" si="313"/>
        <v>P</v>
      </c>
    </row>
    <row r="152" spans="1:564" hidden="1" x14ac:dyDescent="0.2">
      <c r="A152" s="762">
        <f>alapadatok!M7</f>
        <v>5</v>
      </c>
      <c r="B152" s="678" t="str">
        <f>IF(alapadatok!O7="","",alapadatok!O7)</f>
        <v/>
      </c>
      <c r="C152" s="584" t="str">
        <f>IF(alapadatok!N7="","",alapadatok!N7)</f>
        <v/>
      </c>
      <c r="D152" s="584" t="str">
        <f>IF(alapadatok!P7="","",alapadatok!P7)</f>
        <v/>
      </c>
      <c r="E152" s="948" t="str">
        <f>IF(alapadatok!W7="","",alapadatok!W7)</f>
        <v/>
      </c>
      <c r="F152" s="952" t="str">
        <f t="shared" si="314"/>
        <v/>
      </c>
      <c r="G152" s="953" t="str">
        <f t="shared" si="290"/>
        <v/>
      </c>
      <c r="H152" s="768" t="str">
        <f t="shared" si="290"/>
        <v/>
      </c>
      <c r="I152" s="455" t="str">
        <f t="shared" si="290"/>
        <v/>
      </c>
      <c r="J152" s="455" t="str">
        <f t="shared" si="290"/>
        <v/>
      </c>
      <c r="K152" s="455" t="str">
        <f t="shared" si="290"/>
        <v/>
      </c>
      <c r="L152" s="455" t="str">
        <f t="shared" si="290"/>
        <v/>
      </c>
      <c r="M152" s="455" t="str">
        <f t="shared" si="290"/>
        <v/>
      </c>
      <c r="N152" s="953" t="str">
        <f t="shared" si="290"/>
        <v/>
      </c>
      <c r="O152" s="768" t="str">
        <f t="shared" si="290"/>
        <v/>
      </c>
      <c r="P152" s="455" t="str">
        <f t="shared" si="290"/>
        <v/>
      </c>
      <c r="Q152" s="455" t="str">
        <f t="shared" si="290"/>
        <v/>
      </c>
      <c r="R152" s="455" t="str">
        <f t="shared" si="290"/>
        <v/>
      </c>
      <c r="S152" s="455" t="str">
        <f t="shared" si="290"/>
        <v/>
      </c>
      <c r="T152" s="455" t="str">
        <f t="shared" si="290"/>
        <v/>
      </c>
      <c r="U152" s="953" t="str">
        <f t="shared" si="290"/>
        <v/>
      </c>
      <c r="V152" s="768" t="str">
        <f t="shared" si="290"/>
        <v/>
      </c>
      <c r="W152" s="455" t="str">
        <f t="shared" si="291"/>
        <v/>
      </c>
      <c r="X152" s="455" t="str">
        <f t="shared" si="291"/>
        <v/>
      </c>
      <c r="Y152" s="455" t="str">
        <f t="shared" si="291"/>
        <v/>
      </c>
      <c r="Z152" s="455" t="str">
        <f t="shared" si="291"/>
        <v/>
      </c>
      <c r="AA152" s="455" t="str">
        <f t="shared" si="291"/>
        <v/>
      </c>
      <c r="AB152" s="953" t="str">
        <f t="shared" si="291"/>
        <v/>
      </c>
      <c r="AC152" s="768" t="str">
        <f t="shared" si="291"/>
        <v/>
      </c>
      <c r="AD152" s="455" t="str">
        <f t="shared" si="291"/>
        <v/>
      </c>
      <c r="AE152" s="455" t="str">
        <f t="shared" si="291"/>
        <v/>
      </c>
      <c r="AF152" s="455" t="str">
        <f t="shared" si="291"/>
        <v/>
      </c>
      <c r="AG152" s="455" t="str">
        <f t="shared" si="291"/>
        <v/>
      </c>
      <c r="AH152" s="455" t="str">
        <f t="shared" si="291"/>
        <v/>
      </c>
      <c r="AI152" s="953" t="str">
        <f t="shared" si="291"/>
        <v/>
      </c>
      <c r="AJ152" s="768" t="str">
        <f t="shared" si="291"/>
        <v/>
      </c>
      <c r="AK152" s="455" t="str">
        <f t="shared" si="291"/>
        <v/>
      </c>
      <c r="AL152" s="455" t="str">
        <f t="shared" si="291"/>
        <v/>
      </c>
      <c r="AM152" s="455" t="str">
        <f t="shared" si="292"/>
        <v/>
      </c>
      <c r="AN152" s="455" t="str">
        <f t="shared" si="292"/>
        <v/>
      </c>
      <c r="AO152" s="455" t="str">
        <f t="shared" si="292"/>
        <v/>
      </c>
      <c r="AP152" s="953" t="str">
        <f t="shared" si="292"/>
        <v/>
      </c>
      <c r="AQ152" s="1143"/>
      <c r="AR152" s="1143"/>
      <c r="AS152" s="1143"/>
      <c r="AT152" s="1143"/>
      <c r="AU152" s="1143"/>
      <c r="AV152" s="455"/>
      <c r="AW152" s="953" t="str">
        <f t="shared" si="292"/>
        <v/>
      </c>
      <c r="AX152" s="1143" t="s">
        <v>99</v>
      </c>
      <c r="AY152" s="1143" t="s">
        <v>99</v>
      </c>
      <c r="AZ152" s="1143" t="s">
        <v>99</v>
      </c>
      <c r="BA152" s="1143" t="s">
        <v>99</v>
      </c>
      <c r="BB152" s="1143" t="s">
        <v>99</v>
      </c>
      <c r="BC152" s="455" t="str">
        <f t="shared" si="293"/>
        <v/>
      </c>
      <c r="BD152" s="953" t="str">
        <f t="shared" si="293"/>
        <v/>
      </c>
      <c r="BE152" s="768" t="str">
        <f t="shared" si="293"/>
        <v/>
      </c>
      <c r="BF152" s="455" t="str">
        <f t="shared" si="293"/>
        <v/>
      </c>
      <c r="BG152" s="455" t="str">
        <f t="shared" si="293"/>
        <v/>
      </c>
      <c r="BH152" s="455" t="str">
        <f t="shared" si="293"/>
        <v/>
      </c>
      <c r="BI152" s="455" t="str">
        <f t="shared" si="293"/>
        <v/>
      </c>
      <c r="BJ152" s="455" t="str">
        <f t="shared" si="293"/>
        <v/>
      </c>
      <c r="BK152" s="953" t="str">
        <f t="shared" si="293"/>
        <v/>
      </c>
      <c r="BL152" s="768" t="str">
        <f t="shared" si="293"/>
        <v/>
      </c>
      <c r="BM152" s="455" t="str">
        <f t="shared" si="293"/>
        <v/>
      </c>
      <c r="BN152" s="455" t="str">
        <f t="shared" si="293"/>
        <v/>
      </c>
      <c r="BO152" s="455" t="str">
        <f t="shared" si="293"/>
        <v/>
      </c>
      <c r="BP152" s="455" t="str">
        <f t="shared" si="293"/>
        <v/>
      </c>
      <c r="BQ152" s="455" t="str">
        <f t="shared" si="293"/>
        <v/>
      </c>
      <c r="BR152" s="953" t="str">
        <f t="shared" si="293"/>
        <v/>
      </c>
      <c r="BS152" s="768" t="str">
        <f t="shared" si="294"/>
        <v/>
      </c>
      <c r="BT152" s="455" t="str">
        <f t="shared" si="294"/>
        <v/>
      </c>
      <c r="BU152" s="455" t="str">
        <f t="shared" si="294"/>
        <v/>
      </c>
      <c r="BV152" s="455" t="str">
        <f t="shared" si="294"/>
        <v/>
      </c>
      <c r="BW152" s="455" t="str">
        <f t="shared" si="294"/>
        <v/>
      </c>
      <c r="BX152" s="455" t="str">
        <f t="shared" si="294"/>
        <v/>
      </c>
      <c r="BY152" s="953" t="str">
        <f t="shared" si="294"/>
        <v/>
      </c>
      <c r="BZ152" s="768" t="str">
        <f t="shared" si="294"/>
        <v/>
      </c>
      <c r="CA152" s="455" t="str">
        <f t="shared" si="294"/>
        <v/>
      </c>
      <c r="CB152" s="455" t="str">
        <f t="shared" si="294"/>
        <v/>
      </c>
      <c r="CC152" s="455" t="str">
        <f t="shared" si="294"/>
        <v/>
      </c>
      <c r="CD152" s="455" t="str">
        <f t="shared" si="294"/>
        <v/>
      </c>
      <c r="CE152" s="455" t="str">
        <f t="shared" si="294"/>
        <v/>
      </c>
      <c r="CF152" s="953" t="str">
        <f t="shared" si="294"/>
        <v/>
      </c>
      <c r="CG152" s="1143" t="s">
        <v>99</v>
      </c>
      <c r="CH152" s="1143" t="s">
        <v>99</v>
      </c>
      <c r="CI152" s="1143" t="s">
        <v>99</v>
      </c>
      <c r="CJ152" s="1143" t="s">
        <v>99</v>
      </c>
      <c r="CK152" s="1143" t="s">
        <v>99</v>
      </c>
      <c r="CL152" s="1143" t="s">
        <v>178</v>
      </c>
      <c r="CM152" s="1146" t="s">
        <v>178</v>
      </c>
      <c r="CN152" s="768" t="str">
        <f t="shared" si="295"/>
        <v/>
      </c>
      <c r="CO152" s="455" t="str">
        <f t="shared" si="295"/>
        <v/>
      </c>
      <c r="CP152" s="455" t="str">
        <f t="shared" si="295"/>
        <v/>
      </c>
      <c r="CQ152" s="455" t="str">
        <f t="shared" si="295"/>
        <v/>
      </c>
      <c r="CR152" s="455" t="str">
        <f t="shared" si="295"/>
        <v/>
      </c>
      <c r="CS152" s="455" t="str">
        <f t="shared" si="295"/>
        <v/>
      </c>
      <c r="CT152" s="953" t="str">
        <f t="shared" si="295"/>
        <v/>
      </c>
      <c r="CU152" s="952" t="str">
        <f t="shared" si="295"/>
        <v/>
      </c>
      <c r="CV152" s="1143" t="s">
        <v>99</v>
      </c>
      <c r="CW152" s="1143" t="s">
        <v>99</v>
      </c>
      <c r="CX152" s="1143" t="s">
        <v>99</v>
      </c>
      <c r="CY152" s="1143" t="s">
        <v>99</v>
      </c>
      <c r="CZ152" s="455" t="str">
        <f t="shared" si="296"/>
        <v/>
      </c>
      <c r="DA152" s="953" t="str">
        <f t="shared" si="296"/>
        <v/>
      </c>
      <c r="DB152" s="768" t="str">
        <f t="shared" si="296"/>
        <v/>
      </c>
      <c r="DC152" s="455" t="str">
        <f t="shared" si="296"/>
        <v/>
      </c>
      <c r="DD152" s="455" t="str">
        <f t="shared" si="296"/>
        <v/>
      </c>
      <c r="DE152" s="455" t="str">
        <f t="shared" si="296"/>
        <v/>
      </c>
      <c r="DF152" s="455" t="str">
        <f t="shared" si="296"/>
        <v/>
      </c>
      <c r="DG152" s="455" t="str">
        <f t="shared" si="296"/>
        <v/>
      </c>
      <c r="DH152" s="953" t="str">
        <f t="shared" si="296"/>
        <v/>
      </c>
      <c r="DI152" s="768" t="str">
        <f t="shared" si="296"/>
        <v/>
      </c>
      <c r="DJ152" s="455" t="str">
        <f t="shared" si="296"/>
        <v/>
      </c>
      <c r="DK152" s="455" t="str">
        <f t="shared" si="296"/>
        <v/>
      </c>
      <c r="DL152" s="455" t="str">
        <f t="shared" si="296"/>
        <v/>
      </c>
      <c r="DM152" s="455" t="str">
        <f t="shared" si="296"/>
        <v/>
      </c>
      <c r="DN152" s="455" t="str">
        <f t="shared" si="296"/>
        <v/>
      </c>
      <c r="DO152" s="953" t="str">
        <f t="shared" si="297"/>
        <v/>
      </c>
      <c r="DP152" s="768" t="str">
        <f t="shared" si="297"/>
        <v/>
      </c>
      <c r="DQ152" s="455" t="str">
        <f t="shared" si="297"/>
        <v/>
      </c>
      <c r="DR152" s="455" t="str">
        <f t="shared" si="297"/>
        <v/>
      </c>
      <c r="DS152" s="455" t="str">
        <f t="shared" si="297"/>
        <v/>
      </c>
      <c r="DT152" s="455" t="str">
        <f t="shared" si="297"/>
        <v/>
      </c>
      <c r="DU152" s="455" t="str">
        <f t="shared" si="297"/>
        <v/>
      </c>
      <c r="DV152" s="953" t="str">
        <f t="shared" si="297"/>
        <v/>
      </c>
      <c r="DW152" s="768" t="str">
        <f t="shared" si="297"/>
        <v/>
      </c>
      <c r="DX152" s="455" t="str">
        <f t="shared" si="297"/>
        <v/>
      </c>
      <c r="DY152" s="455" t="str">
        <f t="shared" si="297"/>
        <v/>
      </c>
      <c r="DZ152" s="455" t="str">
        <f t="shared" si="297"/>
        <v/>
      </c>
      <c r="EA152" s="455" t="str">
        <f t="shared" si="297"/>
        <v/>
      </c>
      <c r="EB152" s="455" t="str">
        <f t="shared" si="297"/>
        <v/>
      </c>
      <c r="EC152" s="954" t="str">
        <f t="shared" si="297"/>
        <v/>
      </c>
      <c r="ED152" s="768" t="str">
        <f t="shared" si="297"/>
        <v/>
      </c>
      <c r="EE152" s="455" t="str">
        <f t="shared" si="298"/>
        <v/>
      </c>
      <c r="EF152" s="455" t="str">
        <f t="shared" si="298"/>
        <v/>
      </c>
      <c r="EG152" s="455" t="str">
        <f t="shared" si="298"/>
        <v/>
      </c>
      <c r="EH152" s="455" t="str">
        <f t="shared" si="298"/>
        <v/>
      </c>
      <c r="EI152" s="455" t="str">
        <f t="shared" si="298"/>
        <v/>
      </c>
      <c r="EJ152" s="953" t="str">
        <f t="shared" si="298"/>
        <v/>
      </c>
      <c r="EK152" s="768" t="str">
        <f t="shared" si="298"/>
        <v/>
      </c>
      <c r="EL152" s="455" t="str">
        <f t="shared" si="298"/>
        <v/>
      </c>
      <c r="EM152" s="455" t="str">
        <f t="shared" si="298"/>
        <v/>
      </c>
      <c r="EN152" s="455" t="str">
        <f t="shared" si="298"/>
        <v/>
      </c>
      <c r="EO152" s="455" t="str">
        <f t="shared" si="298"/>
        <v/>
      </c>
      <c r="EP152" s="455" t="str">
        <f t="shared" si="298"/>
        <v/>
      </c>
      <c r="EQ152" s="953" t="str">
        <f t="shared" si="298"/>
        <v/>
      </c>
      <c r="ER152" s="768" t="str">
        <f t="shared" si="298"/>
        <v/>
      </c>
      <c r="ES152" s="455" t="str">
        <f t="shared" si="298"/>
        <v/>
      </c>
      <c r="ET152" s="455" t="str">
        <f t="shared" si="298"/>
        <v/>
      </c>
      <c r="EU152" s="455" t="str">
        <f t="shared" si="299"/>
        <v/>
      </c>
      <c r="EV152" s="455" t="str">
        <f t="shared" si="299"/>
        <v/>
      </c>
      <c r="EW152" s="455" t="str">
        <f t="shared" si="299"/>
        <v/>
      </c>
      <c r="EX152" s="953" t="str">
        <f t="shared" si="299"/>
        <v/>
      </c>
      <c r="EY152" s="768" t="str">
        <f t="shared" si="299"/>
        <v/>
      </c>
      <c r="EZ152" s="455" t="str">
        <f t="shared" si="299"/>
        <v/>
      </c>
      <c r="FA152" s="455" t="str">
        <f t="shared" si="299"/>
        <v/>
      </c>
      <c r="FB152" s="455" t="str">
        <f t="shared" si="299"/>
        <v/>
      </c>
      <c r="FC152" s="455" t="str">
        <f t="shared" si="299"/>
        <v/>
      </c>
      <c r="FD152" s="455" t="str">
        <f t="shared" si="299"/>
        <v/>
      </c>
      <c r="FE152" s="953" t="str">
        <f t="shared" si="299"/>
        <v/>
      </c>
      <c r="FF152" s="768" t="str">
        <f t="shared" si="299"/>
        <v/>
      </c>
      <c r="FG152" s="455" t="str">
        <f t="shared" si="299"/>
        <v/>
      </c>
      <c r="FH152" s="455" t="str">
        <f t="shared" si="299"/>
        <v/>
      </c>
      <c r="FI152" s="455" t="str">
        <f t="shared" si="299"/>
        <v/>
      </c>
      <c r="FJ152" s="455" t="str">
        <f t="shared" si="299"/>
        <v/>
      </c>
      <c r="FK152" s="455" t="str">
        <f t="shared" si="300"/>
        <v/>
      </c>
      <c r="FL152" s="953" t="str">
        <f t="shared" si="300"/>
        <v/>
      </c>
      <c r="FM152" s="768" t="str">
        <f t="shared" si="300"/>
        <v/>
      </c>
      <c r="FN152" s="455" t="str">
        <f t="shared" si="300"/>
        <v/>
      </c>
      <c r="FO152" s="455" t="str">
        <f t="shared" si="300"/>
        <v/>
      </c>
      <c r="FP152" s="455" t="str">
        <f t="shared" si="300"/>
        <v/>
      </c>
      <c r="FQ152" s="455" t="str">
        <f t="shared" si="300"/>
        <v/>
      </c>
      <c r="FR152" s="455" t="str">
        <f t="shared" si="300"/>
        <v/>
      </c>
      <c r="FS152" s="953" t="str">
        <f t="shared" si="300"/>
        <v/>
      </c>
      <c r="FT152" s="768" t="str">
        <f t="shared" si="300"/>
        <v/>
      </c>
      <c r="FU152" s="455" t="str">
        <f t="shared" si="300"/>
        <v/>
      </c>
      <c r="FV152" s="455" t="str">
        <f t="shared" si="300"/>
        <v/>
      </c>
      <c r="FW152" s="455" t="str">
        <f t="shared" si="300"/>
        <v/>
      </c>
      <c r="FX152" s="455" t="str">
        <f t="shared" si="300"/>
        <v/>
      </c>
      <c r="FY152" s="455" t="str">
        <f t="shared" si="300"/>
        <v/>
      </c>
      <c r="FZ152" s="953" t="str">
        <f t="shared" si="300"/>
        <v/>
      </c>
      <c r="GA152" s="768" t="str">
        <f t="shared" si="301"/>
        <v/>
      </c>
      <c r="GB152" s="455" t="str">
        <f t="shared" si="301"/>
        <v/>
      </c>
      <c r="GC152" s="455" t="str">
        <f t="shared" si="301"/>
        <v/>
      </c>
      <c r="GD152" s="455" t="str">
        <f t="shared" si="301"/>
        <v/>
      </c>
      <c r="GE152" s="455" t="str">
        <f t="shared" si="301"/>
        <v/>
      </c>
      <c r="GF152" s="953" t="str">
        <f t="shared" si="301"/>
        <v/>
      </c>
      <c r="GG152" s="768" t="str">
        <f t="shared" si="301"/>
        <v/>
      </c>
      <c r="GH152" s="455" t="str">
        <f t="shared" si="301"/>
        <v/>
      </c>
      <c r="GI152" s="455" t="str">
        <f t="shared" si="301"/>
        <v/>
      </c>
      <c r="GJ152" s="455" t="str">
        <f t="shared" si="301"/>
        <v/>
      </c>
      <c r="GK152" s="455" t="str">
        <f t="shared" si="301"/>
        <v/>
      </c>
      <c r="GL152" s="455" t="str">
        <f t="shared" si="301"/>
        <v/>
      </c>
      <c r="GM152" s="455" t="str">
        <f t="shared" si="301"/>
        <v/>
      </c>
      <c r="GN152" s="954" t="str">
        <f t="shared" si="301"/>
        <v/>
      </c>
      <c r="GO152" s="768" t="str">
        <f t="shared" si="301"/>
        <v/>
      </c>
      <c r="GP152" s="455" t="str">
        <f t="shared" si="301"/>
        <v/>
      </c>
      <c r="GQ152" s="455" t="str">
        <f t="shared" si="302"/>
        <v/>
      </c>
      <c r="GR152" s="455" t="str">
        <f t="shared" si="302"/>
        <v/>
      </c>
      <c r="GS152" s="455" t="str">
        <f t="shared" si="302"/>
        <v/>
      </c>
      <c r="GT152" s="455" t="str">
        <f t="shared" si="302"/>
        <v/>
      </c>
      <c r="GU152" s="953" t="str">
        <f t="shared" si="302"/>
        <v/>
      </c>
      <c r="GV152" s="768" t="str">
        <f t="shared" si="302"/>
        <v/>
      </c>
      <c r="GW152" s="455" t="str">
        <f t="shared" si="302"/>
        <v/>
      </c>
      <c r="GX152" s="455" t="str">
        <f t="shared" si="302"/>
        <v/>
      </c>
      <c r="GY152" s="455" t="str">
        <f t="shared" si="302"/>
        <v/>
      </c>
      <c r="GZ152" s="455" t="str">
        <f t="shared" si="302"/>
        <v/>
      </c>
      <c r="HA152" s="455" t="str">
        <f t="shared" si="302"/>
        <v/>
      </c>
      <c r="HB152" s="953" t="str">
        <f t="shared" si="302"/>
        <v/>
      </c>
      <c r="HC152" s="768" t="str">
        <f t="shared" si="302"/>
        <v/>
      </c>
      <c r="HD152" s="455" t="str">
        <f t="shared" si="302"/>
        <v/>
      </c>
      <c r="HE152" s="455" t="str">
        <f t="shared" si="302"/>
        <v/>
      </c>
      <c r="HF152" s="455" t="str">
        <f t="shared" si="302"/>
        <v/>
      </c>
      <c r="HG152" s="455" t="str">
        <f t="shared" si="303"/>
        <v/>
      </c>
      <c r="HH152" s="455" t="str">
        <f t="shared" si="303"/>
        <v/>
      </c>
      <c r="HI152" s="953" t="str">
        <f t="shared" si="303"/>
        <v/>
      </c>
      <c r="HJ152" s="768" t="str">
        <f t="shared" si="303"/>
        <v/>
      </c>
      <c r="HK152" s="455" t="str">
        <f t="shared" si="303"/>
        <v/>
      </c>
      <c r="HL152" s="455" t="str">
        <f t="shared" si="303"/>
        <v/>
      </c>
      <c r="HM152" s="455" t="str">
        <f t="shared" si="303"/>
        <v/>
      </c>
      <c r="HN152" s="955" t="str">
        <f t="shared" si="303"/>
        <v/>
      </c>
      <c r="HO152" s="455" t="str">
        <f t="shared" si="303"/>
        <v/>
      </c>
      <c r="HP152" s="953" t="str">
        <f t="shared" si="303"/>
        <v/>
      </c>
      <c r="HQ152" s="768" t="str">
        <f t="shared" si="303"/>
        <v/>
      </c>
      <c r="HR152" s="455" t="str">
        <f t="shared" si="303"/>
        <v/>
      </c>
      <c r="HS152" s="455" t="str">
        <f t="shared" si="303"/>
        <v/>
      </c>
      <c r="HT152" s="455" t="str">
        <f t="shared" si="303"/>
        <v/>
      </c>
      <c r="HU152" s="455" t="str">
        <f t="shared" si="303"/>
        <v/>
      </c>
      <c r="HV152" s="455" t="str">
        <f t="shared" si="303"/>
        <v/>
      </c>
      <c r="HW152" s="953" t="str">
        <f t="shared" si="304"/>
        <v/>
      </c>
      <c r="HX152" s="768" t="str">
        <f t="shared" si="304"/>
        <v/>
      </c>
      <c r="HY152" s="455" t="str">
        <f t="shared" si="304"/>
        <v/>
      </c>
      <c r="HZ152" s="455" t="str">
        <f t="shared" si="304"/>
        <v/>
      </c>
      <c r="IA152" s="455" t="str">
        <f t="shared" si="304"/>
        <v/>
      </c>
      <c r="IB152" s="455" t="str">
        <f t="shared" si="304"/>
        <v/>
      </c>
      <c r="IC152" s="455" t="str">
        <f t="shared" si="304"/>
        <v/>
      </c>
      <c r="ID152" s="953" t="str">
        <f t="shared" si="304"/>
        <v/>
      </c>
      <c r="IE152" s="768" t="str">
        <f t="shared" si="304"/>
        <v/>
      </c>
      <c r="IF152" s="455" t="str">
        <f t="shared" si="304"/>
        <v/>
      </c>
      <c r="IG152" s="455" t="str">
        <f t="shared" si="304"/>
        <v/>
      </c>
      <c r="IH152" s="455" t="str">
        <f t="shared" si="304"/>
        <v/>
      </c>
      <c r="II152" s="455" t="str">
        <f t="shared" si="304"/>
        <v/>
      </c>
      <c r="IJ152" s="455" t="str">
        <f t="shared" si="304"/>
        <v/>
      </c>
      <c r="IK152" s="953" t="str">
        <f t="shared" si="304"/>
        <v/>
      </c>
      <c r="IL152" s="768" t="str">
        <f t="shared" si="304"/>
        <v/>
      </c>
      <c r="IM152" s="455" t="str">
        <f t="shared" si="305"/>
        <v/>
      </c>
      <c r="IN152" s="455" t="str">
        <f t="shared" si="305"/>
        <v/>
      </c>
      <c r="IO152" s="455" t="str">
        <f t="shared" si="305"/>
        <v/>
      </c>
      <c r="IP152" s="455" t="str">
        <f t="shared" si="305"/>
        <v/>
      </c>
      <c r="IQ152" s="455" t="str">
        <f t="shared" si="305"/>
        <v/>
      </c>
      <c r="IR152" s="953" t="str">
        <f t="shared" si="305"/>
        <v/>
      </c>
      <c r="IS152" s="768" t="str">
        <f t="shared" si="305"/>
        <v/>
      </c>
      <c r="IT152" s="455" t="str">
        <f t="shared" si="305"/>
        <v/>
      </c>
      <c r="IU152" s="455" t="str">
        <f t="shared" si="305"/>
        <v/>
      </c>
      <c r="IV152" s="455" t="str">
        <f t="shared" si="305"/>
        <v/>
      </c>
      <c r="IW152" s="455" t="str">
        <f t="shared" si="305"/>
        <v/>
      </c>
      <c r="IX152" s="455" t="str">
        <f t="shared" si="305"/>
        <v/>
      </c>
      <c r="IY152" s="954" t="str">
        <f t="shared" si="305"/>
        <v/>
      </c>
      <c r="IZ152" s="768" t="str">
        <f t="shared" si="305"/>
        <v/>
      </c>
      <c r="JA152" s="455" t="str">
        <f t="shared" si="305"/>
        <v/>
      </c>
      <c r="JB152" s="455" t="str">
        <f t="shared" si="305"/>
        <v/>
      </c>
      <c r="JC152" s="455" t="str">
        <f t="shared" si="306"/>
        <v/>
      </c>
      <c r="JD152" s="455" t="str">
        <f t="shared" si="306"/>
        <v/>
      </c>
      <c r="JE152" s="455" t="str">
        <f t="shared" si="306"/>
        <v/>
      </c>
      <c r="JF152" s="953" t="str">
        <f t="shared" si="306"/>
        <v/>
      </c>
      <c r="JG152" s="768" t="str">
        <f t="shared" si="306"/>
        <v/>
      </c>
      <c r="JH152" s="455" t="str">
        <f t="shared" si="306"/>
        <v/>
      </c>
      <c r="JI152" s="455" t="str">
        <f t="shared" si="306"/>
        <v/>
      </c>
      <c r="JJ152" s="455" t="str">
        <f t="shared" si="306"/>
        <v/>
      </c>
      <c r="JK152" s="455" t="str">
        <f t="shared" si="306"/>
        <v/>
      </c>
      <c r="JL152" s="455" t="str">
        <f t="shared" si="306"/>
        <v/>
      </c>
      <c r="JM152" s="953" t="str">
        <f t="shared" si="306"/>
        <v/>
      </c>
      <c r="JN152" s="768" t="str">
        <f t="shared" si="306"/>
        <v/>
      </c>
      <c r="JO152" s="455" t="str">
        <f t="shared" si="306"/>
        <v/>
      </c>
      <c r="JP152" s="455" t="str">
        <f t="shared" si="306"/>
        <v/>
      </c>
      <c r="JQ152" s="455" t="str">
        <f t="shared" si="306"/>
        <v/>
      </c>
      <c r="JR152" s="455" t="str">
        <f t="shared" si="306"/>
        <v/>
      </c>
      <c r="JS152" s="455" t="str">
        <f t="shared" si="307"/>
        <v/>
      </c>
      <c r="JT152" s="953" t="str">
        <f t="shared" si="307"/>
        <v/>
      </c>
      <c r="JU152" s="768" t="str">
        <f t="shared" si="307"/>
        <v/>
      </c>
      <c r="JV152" s="455" t="str">
        <f t="shared" si="307"/>
        <v/>
      </c>
      <c r="JW152" s="455" t="str">
        <f t="shared" si="307"/>
        <v/>
      </c>
      <c r="JX152" s="455" t="str">
        <f t="shared" si="307"/>
        <v/>
      </c>
      <c r="JY152" s="455" t="str">
        <f t="shared" si="307"/>
        <v/>
      </c>
      <c r="JZ152" s="455" t="str">
        <f t="shared" si="307"/>
        <v/>
      </c>
      <c r="KA152" s="953" t="str">
        <f t="shared" si="307"/>
        <v/>
      </c>
      <c r="KB152" s="768" t="str">
        <f t="shared" si="307"/>
        <v/>
      </c>
      <c r="KC152" s="455" t="str">
        <f t="shared" si="307"/>
        <v/>
      </c>
      <c r="KD152" s="455" t="str">
        <f t="shared" si="307"/>
        <v/>
      </c>
      <c r="KE152" s="455" t="str">
        <f t="shared" si="307"/>
        <v/>
      </c>
      <c r="KF152" s="455" t="str">
        <f t="shared" si="307"/>
        <v/>
      </c>
      <c r="KG152" s="455" t="str">
        <f t="shared" si="307"/>
        <v/>
      </c>
      <c r="KH152" s="953" t="str">
        <f t="shared" si="307"/>
        <v/>
      </c>
      <c r="KI152" s="768" t="str">
        <f t="shared" si="308"/>
        <v/>
      </c>
      <c r="KJ152" s="455" t="str">
        <f t="shared" si="308"/>
        <v/>
      </c>
      <c r="KK152" s="455" t="str">
        <f t="shared" si="308"/>
        <v/>
      </c>
      <c r="KL152" s="455" t="str">
        <f t="shared" si="308"/>
        <v/>
      </c>
      <c r="KM152" s="455" t="str">
        <f t="shared" si="308"/>
        <v/>
      </c>
      <c r="KN152" s="455" t="str">
        <f t="shared" si="308"/>
        <v/>
      </c>
      <c r="KO152" s="953" t="str">
        <f t="shared" si="308"/>
        <v/>
      </c>
      <c r="KP152" s="768" t="str">
        <f t="shared" si="308"/>
        <v/>
      </c>
      <c r="KQ152" s="455" t="str">
        <f t="shared" si="308"/>
        <v/>
      </c>
      <c r="KR152" s="455" t="str">
        <f t="shared" si="308"/>
        <v/>
      </c>
      <c r="KS152" s="455" t="str">
        <f t="shared" si="308"/>
        <v/>
      </c>
      <c r="KT152" s="455" t="str">
        <f t="shared" si="308"/>
        <v/>
      </c>
      <c r="KU152" s="455" t="str">
        <f t="shared" si="308"/>
        <v/>
      </c>
      <c r="KV152" s="953" t="str">
        <f t="shared" si="308"/>
        <v/>
      </c>
      <c r="KW152" s="768" t="str">
        <f t="shared" si="308"/>
        <v/>
      </c>
      <c r="KX152" s="455" t="str">
        <f t="shared" si="308"/>
        <v/>
      </c>
      <c r="KY152" s="455" t="str">
        <f t="shared" si="309"/>
        <v/>
      </c>
      <c r="KZ152" s="455" t="str">
        <f t="shared" si="309"/>
        <v/>
      </c>
      <c r="LA152" s="455" t="str">
        <f t="shared" si="309"/>
        <v/>
      </c>
      <c r="LB152" s="455" t="str">
        <f t="shared" si="309"/>
        <v/>
      </c>
      <c r="LC152" s="954" t="str">
        <f t="shared" si="309"/>
        <v/>
      </c>
      <c r="LD152" s="768" t="str">
        <f t="shared" si="309"/>
        <v/>
      </c>
      <c r="LE152" s="455" t="str">
        <f t="shared" si="309"/>
        <v/>
      </c>
      <c r="LF152" s="455" t="str">
        <f t="shared" si="309"/>
        <v/>
      </c>
      <c r="LG152" s="455" t="str">
        <f t="shared" si="309"/>
        <v/>
      </c>
      <c r="LH152" s="455" t="str">
        <f t="shared" si="309"/>
        <v/>
      </c>
      <c r="LI152" s="455" t="str">
        <f t="shared" si="309"/>
        <v/>
      </c>
      <c r="LJ152" s="953" t="str">
        <f t="shared" si="309"/>
        <v/>
      </c>
      <c r="LK152" s="768" t="str">
        <f t="shared" si="309"/>
        <v/>
      </c>
      <c r="LL152" s="455" t="str">
        <f t="shared" si="309"/>
        <v/>
      </c>
      <c r="LM152" s="455" t="str">
        <f t="shared" si="309"/>
        <v/>
      </c>
      <c r="LN152" s="455" t="str">
        <f t="shared" si="309"/>
        <v/>
      </c>
      <c r="LO152" s="455" t="str">
        <f t="shared" si="310"/>
        <v/>
      </c>
      <c r="LP152" s="455" t="str">
        <f t="shared" si="310"/>
        <v/>
      </c>
      <c r="LQ152" s="953" t="str">
        <f t="shared" si="310"/>
        <v/>
      </c>
      <c r="LR152" s="768" t="str">
        <f t="shared" si="310"/>
        <v/>
      </c>
      <c r="LS152" s="455" t="str">
        <f t="shared" si="310"/>
        <v/>
      </c>
      <c r="LT152" s="455" t="str">
        <f t="shared" si="310"/>
        <v/>
      </c>
      <c r="LU152" s="455" t="str">
        <f t="shared" si="310"/>
        <v/>
      </c>
      <c r="LV152" s="455" t="str">
        <f t="shared" si="310"/>
        <v/>
      </c>
      <c r="LW152" s="455" t="str">
        <f t="shared" si="310"/>
        <v/>
      </c>
      <c r="LX152" s="953" t="str">
        <f t="shared" si="310"/>
        <v/>
      </c>
      <c r="LY152" s="768" t="str">
        <f t="shared" si="310"/>
        <v/>
      </c>
      <c r="LZ152" s="455" t="str">
        <f t="shared" si="310"/>
        <v/>
      </c>
      <c r="MA152" s="455" t="str">
        <f t="shared" si="310"/>
        <v/>
      </c>
      <c r="MB152" s="455" t="str">
        <f t="shared" si="310"/>
        <v/>
      </c>
      <c r="MC152" s="455" t="str">
        <f t="shared" si="310"/>
        <v/>
      </c>
      <c r="MD152" s="455" t="str">
        <f t="shared" si="310"/>
        <v/>
      </c>
      <c r="ME152" s="953" t="str">
        <f t="shared" si="311"/>
        <v/>
      </c>
      <c r="MF152" s="768" t="str">
        <f t="shared" si="311"/>
        <v/>
      </c>
      <c r="MG152" s="455" t="str">
        <f t="shared" si="311"/>
        <v/>
      </c>
      <c r="MH152" s="455" t="str">
        <f t="shared" si="311"/>
        <v/>
      </c>
      <c r="MI152" s="455" t="str">
        <f t="shared" si="311"/>
        <v/>
      </c>
      <c r="MJ152" s="455" t="str">
        <f t="shared" si="311"/>
        <v/>
      </c>
      <c r="MK152" s="455" t="str">
        <f t="shared" si="311"/>
        <v/>
      </c>
      <c r="ML152" s="953" t="str">
        <f t="shared" si="311"/>
        <v/>
      </c>
      <c r="MM152" s="768" t="str">
        <f t="shared" si="311"/>
        <v/>
      </c>
      <c r="MN152" s="455" t="str">
        <f t="shared" si="311"/>
        <v/>
      </c>
      <c r="MO152" s="455" t="str">
        <f t="shared" si="311"/>
        <v/>
      </c>
      <c r="MP152" s="455" t="str">
        <f t="shared" si="311"/>
        <v/>
      </c>
      <c r="MQ152" s="455" t="str">
        <f t="shared" si="311"/>
        <v/>
      </c>
      <c r="MR152" s="455" t="str">
        <f t="shared" si="311"/>
        <v/>
      </c>
      <c r="MS152" s="953" t="str">
        <f t="shared" si="311"/>
        <v/>
      </c>
      <c r="MT152" s="768" t="str">
        <f t="shared" si="311"/>
        <v/>
      </c>
      <c r="MU152" s="455" t="str">
        <f t="shared" si="312"/>
        <v/>
      </c>
      <c r="MV152" s="455" t="str">
        <f t="shared" si="312"/>
        <v/>
      </c>
      <c r="MW152" s="455" t="str">
        <f t="shared" si="312"/>
        <v/>
      </c>
      <c r="MX152" s="455" t="str">
        <f t="shared" si="312"/>
        <v/>
      </c>
      <c r="MY152" s="455" t="str">
        <f t="shared" si="312"/>
        <v/>
      </c>
      <c r="MZ152" s="953" t="str">
        <f t="shared" si="312"/>
        <v/>
      </c>
      <c r="NA152" s="768" t="str">
        <f t="shared" si="312"/>
        <v/>
      </c>
      <c r="NB152" s="455" t="str">
        <f t="shared" si="312"/>
        <v/>
      </c>
      <c r="NC152" s="455" t="str">
        <f t="shared" si="312"/>
        <v/>
      </c>
      <c r="ND152" s="455" t="str">
        <f t="shared" si="312"/>
        <v/>
      </c>
      <c r="NE152" s="455" t="str">
        <f t="shared" si="312"/>
        <v/>
      </c>
      <c r="NF152" s="455" t="str">
        <f t="shared" si="312"/>
        <v/>
      </c>
      <c r="NG152" s="954" t="str">
        <f t="shared" si="312"/>
        <v/>
      </c>
      <c r="NH152" s="768" t="str">
        <f t="shared" si="312"/>
        <v/>
      </c>
      <c r="NI152" s="455" t="str">
        <f t="shared" si="312"/>
        <v/>
      </c>
      <c r="NJ152" s="455" t="str">
        <f t="shared" si="312"/>
        <v/>
      </c>
      <c r="NK152" s="455" t="str">
        <f t="shared" si="313"/>
        <v/>
      </c>
      <c r="NL152" s="455" t="str">
        <f t="shared" si="313"/>
        <v/>
      </c>
      <c r="NM152" s="455" t="str">
        <f t="shared" si="313"/>
        <v/>
      </c>
      <c r="NN152" s="953" t="str">
        <f t="shared" si="313"/>
        <v/>
      </c>
    </row>
    <row r="153" spans="1:564" x14ac:dyDescent="0.2">
      <c r="A153" s="762">
        <f>alapadatok!M8</f>
        <v>6</v>
      </c>
      <c r="B153" s="678">
        <f>IF(alapadatok!O8="","",alapadatok!O8)</f>
        <v>142</v>
      </c>
      <c r="C153" s="584" t="str">
        <f>IF(alapadatok!N8="","",alapadatok!N8)</f>
        <v>Holecz Ferenc</v>
      </c>
      <c r="D153" s="584" t="str">
        <f>IF(alapadatok!P8="","",alapadatok!P8)</f>
        <v>ACC</v>
      </c>
      <c r="E153" s="948" t="str">
        <f>IF(alapadatok!W8="","",alapadatok!W8)</f>
        <v/>
      </c>
      <c r="F153" s="952" t="str">
        <f t="shared" si="314"/>
        <v>P</v>
      </c>
      <c r="G153" s="953" t="str">
        <f t="shared" si="290"/>
        <v>P</v>
      </c>
      <c r="H153" s="768" t="str">
        <f t="shared" si="290"/>
        <v>P</v>
      </c>
      <c r="I153" s="455" t="str">
        <f t="shared" si="290"/>
        <v>FÜ</v>
      </c>
      <c r="J153" s="455" t="s">
        <v>99</v>
      </c>
      <c r="K153" s="1143" t="s">
        <v>99</v>
      </c>
      <c r="L153" s="1143" t="s">
        <v>99</v>
      </c>
      <c r="M153" s="455" t="str">
        <f t="shared" si="290"/>
        <v>P</v>
      </c>
      <c r="N153" s="953" t="str">
        <f t="shared" si="290"/>
        <v>P</v>
      </c>
      <c r="O153" s="768" t="s">
        <v>99</v>
      </c>
      <c r="P153" s="1144" t="s">
        <v>99</v>
      </c>
      <c r="Q153" s="1144" t="s">
        <v>99</v>
      </c>
      <c r="R153" s="1144" t="s">
        <v>99</v>
      </c>
      <c r="S153" s="1144" t="s">
        <v>99</v>
      </c>
      <c r="T153" s="455" t="str">
        <f t="shared" si="290"/>
        <v>P</v>
      </c>
      <c r="U153" s="953" t="str">
        <f t="shared" si="290"/>
        <v>P</v>
      </c>
      <c r="V153" s="1143" t="s">
        <v>99</v>
      </c>
      <c r="W153" s="1143" t="s">
        <v>99</v>
      </c>
      <c r="X153" s="1143" t="s">
        <v>99</v>
      </c>
      <c r="Y153" s="1143" t="s">
        <v>99</v>
      </c>
      <c r="Z153" s="1149" t="s">
        <v>385</v>
      </c>
      <c r="AA153" s="455" t="str">
        <f t="shared" si="291"/>
        <v>P</v>
      </c>
      <c r="AB153" s="953" t="str">
        <f t="shared" si="291"/>
        <v>P</v>
      </c>
      <c r="AC153" s="1143" t="s">
        <v>99</v>
      </c>
      <c r="AD153" s="1143" t="s">
        <v>99</v>
      </c>
      <c r="AE153" s="1143" t="s">
        <v>99</v>
      </c>
      <c r="AF153" s="1143" t="s">
        <v>99</v>
      </c>
      <c r="AG153" s="1143" t="s">
        <v>99</v>
      </c>
      <c r="AH153" s="455" t="str">
        <f t="shared" si="291"/>
        <v>P</v>
      </c>
      <c r="AI153" s="953" t="str">
        <f t="shared" si="291"/>
        <v>P</v>
      </c>
      <c r="AJ153" s="1143" t="s">
        <v>99</v>
      </c>
      <c r="AK153" s="1143" t="s">
        <v>99</v>
      </c>
      <c r="AL153" s="1143" t="s">
        <v>99</v>
      </c>
      <c r="AM153" s="1143" t="s">
        <v>99</v>
      </c>
      <c r="AN153" s="1143" t="s">
        <v>99</v>
      </c>
      <c r="AO153" s="455" t="str">
        <f t="shared" si="292"/>
        <v>P</v>
      </c>
      <c r="AP153" s="953" t="str">
        <f t="shared" si="292"/>
        <v>P</v>
      </c>
      <c r="AQ153" s="1143" t="s">
        <v>99</v>
      </c>
      <c r="AR153" s="1143" t="s">
        <v>99</v>
      </c>
      <c r="AS153" s="1143" t="s">
        <v>99</v>
      </c>
      <c r="AT153" s="1143" t="s">
        <v>99</v>
      </c>
      <c r="AU153" s="1143" t="s">
        <v>99</v>
      </c>
      <c r="AV153" s="455" t="str">
        <f t="shared" si="292"/>
        <v>P</v>
      </c>
      <c r="AW153" s="953" t="str">
        <f t="shared" si="292"/>
        <v>P</v>
      </c>
      <c r="AX153" s="1143" t="s">
        <v>99</v>
      </c>
      <c r="AY153" s="1143" t="s">
        <v>99</v>
      </c>
      <c r="AZ153" s="1143" t="s">
        <v>99</v>
      </c>
      <c r="BA153" s="1143" t="s">
        <v>99</v>
      </c>
      <c r="BB153" s="1143" t="s">
        <v>99</v>
      </c>
      <c r="BC153" s="455" t="str">
        <f t="shared" si="293"/>
        <v>P</v>
      </c>
      <c r="BD153" s="953" t="str">
        <f t="shared" si="293"/>
        <v>P</v>
      </c>
      <c r="BE153" s="1143" t="s">
        <v>385</v>
      </c>
      <c r="BF153" s="1143" t="s">
        <v>385</v>
      </c>
      <c r="BG153" s="1143" t="s">
        <v>385</v>
      </c>
      <c r="BH153" s="1143" t="s">
        <v>385</v>
      </c>
      <c r="BI153" s="1143" t="s">
        <v>385</v>
      </c>
      <c r="BJ153" s="455" t="str">
        <f t="shared" si="293"/>
        <v>P</v>
      </c>
      <c r="BK153" s="953" t="str">
        <f t="shared" si="293"/>
        <v>P</v>
      </c>
      <c r="BL153" s="1143" t="s">
        <v>99</v>
      </c>
      <c r="BM153" s="1143" t="s">
        <v>99</v>
      </c>
      <c r="BN153" s="1143" t="s">
        <v>99</v>
      </c>
      <c r="BO153" s="1143" t="s">
        <v>99</v>
      </c>
      <c r="BP153" s="1143" t="s">
        <v>99</v>
      </c>
      <c r="BQ153" s="455" t="str">
        <f t="shared" si="293"/>
        <v>P</v>
      </c>
      <c r="BR153" s="953" t="str">
        <f t="shared" si="293"/>
        <v>P</v>
      </c>
      <c r="BS153" s="1143" t="s">
        <v>99</v>
      </c>
      <c r="BT153" s="1143" t="s">
        <v>99</v>
      </c>
      <c r="BU153" s="1143" t="s">
        <v>99</v>
      </c>
      <c r="BV153" s="1143" t="s">
        <v>99</v>
      </c>
      <c r="BW153" s="1143" t="s">
        <v>99</v>
      </c>
      <c r="BX153" s="455" t="str">
        <f t="shared" si="294"/>
        <v>P</v>
      </c>
      <c r="BY153" s="953" t="str">
        <f t="shared" si="294"/>
        <v>P</v>
      </c>
      <c r="BZ153" s="1143" t="s">
        <v>99</v>
      </c>
      <c r="CA153" s="1143" t="s">
        <v>99</v>
      </c>
      <c r="CB153" s="1143" t="s">
        <v>99</v>
      </c>
      <c r="CC153" s="1143" t="s">
        <v>99</v>
      </c>
      <c r="CD153" s="455" t="str">
        <f t="shared" si="294"/>
        <v>FÜ</v>
      </c>
      <c r="CE153" s="455" t="str">
        <f t="shared" si="294"/>
        <v>P</v>
      </c>
      <c r="CF153" s="953" t="str">
        <f t="shared" si="294"/>
        <v>P</v>
      </c>
      <c r="CG153" s="1143" t="s">
        <v>99</v>
      </c>
      <c r="CH153" s="1143" t="s">
        <v>99</v>
      </c>
      <c r="CI153" s="1143" t="s">
        <v>99</v>
      </c>
      <c r="CJ153" s="1143" t="s">
        <v>99</v>
      </c>
      <c r="CK153" s="1143" t="s">
        <v>99</v>
      </c>
      <c r="CL153" s="1143" t="s">
        <v>178</v>
      </c>
      <c r="CM153" s="1146" t="s">
        <v>178</v>
      </c>
      <c r="CN153" s="1143" t="s">
        <v>99</v>
      </c>
      <c r="CO153" s="1143" t="s">
        <v>99</v>
      </c>
      <c r="CP153" s="1143" t="s">
        <v>99</v>
      </c>
      <c r="CQ153" s="1143" t="s">
        <v>99</v>
      </c>
      <c r="CR153" s="1143" t="s">
        <v>99</v>
      </c>
      <c r="CS153" s="455" t="str">
        <f t="shared" si="295"/>
        <v>P</v>
      </c>
      <c r="CT153" s="953" t="str">
        <f t="shared" si="295"/>
        <v>P</v>
      </c>
      <c r="CU153" s="952" t="str">
        <f t="shared" si="295"/>
        <v>FÜ</v>
      </c>
      <c r="CV153" s="1143" t="s">
        <v>99</v>
      </c>
      <c r="CW153" s="1143" t="s">
        <v>99</v>
      </c>
      <c r="CX153" s="1143" t="s">
        <v>99</v>
      </c>
      <c r="CY153" s="1143" t="s">
        <v>99</v>
      </c>
      <c r="CZ153" s="455" t="str">
        <f t="shared" si="296"/>
        <v>P</v>
      </c>
      <c r="DA153" s="953" t="str">
        <f t="shared" si="296"/>
        <v>P</v>
      </c>
      <c r="DB153" s="1143" t="s">
        <v>99</v>
      </c>
      <c r="DC153" s="1143" t="s">
        <v>99</v>
      </c>
      <c r="DD153" s="1143" t="s">
        <v>99</v>
      </c>
      <c r="DE153" s="1143" t="s">
        <v>99</v>
      </c>
      <c r="DF153" s="1143" t="s">
        <v>99</v>
      </c>
      <c r="DG153" s="455" t="str">
        <f t="shared" si="296"/>
        <v>P</v>
      </c>
      <c r="DH153" s="953" t="str">
        <f t="shared" si="296"/>
        <v>P</v>
      </c>
      <c r="DI153" s="1143" t="s">
        <v>99</v>
      </c>
      <c r="DJ153" s="1143" t="s">
        <v>99</v>
      </c>
      <c r="DK153" s="1143" t="s">
        <v>99</v>
      </c>
      <c r="DL153" s="1143" t="s">
        <v>99</v>
      </c>
      <c r="DM153" s="1143" t="s">
        <v>99</v>
      </c>
      <c r="DN153" s="455" t="str">
        <f t="shared" si="296"/>
        <v>P</v>
      </c>
      <c r="DO153" s="953" t="str">
        <f t="shared" si="297"/>
        <v>P</v>
      </c>
      <c r="DP153" s="768" t="str">
        <f t="shared" si="297"/>
        <v>P</v>
      </c>
      <c r="DQ153" s="455" t="str">
        <f t="shared" si="297"/>
        <v>P</v>
      </c>
      <c r="DR153" s="455" t="str">
        <f t="shared" si="297"/>
        <v>P</v>
      </c>
      <c r="DS153" s="455" t="str">
        <f t="shared" si="297"/>
        <v>P</v>
      </c>
      <c r="DT153" s="455" t="str">
        <f t="shared" si="297"/>
        <v>P</v>
      </c>
      <c r="DU153" s="455" t="str">
        <f t="shared" si="297"/>
        <v>P</v>
      </c>
      <c r="DV153" s="953" t="str">
        <f t="shared" si="297"/>
        <v>P</v>
      </c>
      <c r="DW153" s="768" t="str">
        <f t="shared" si="297"/>
        <v>P</v>
      </c>
      <c r="DX153" s="455" t="str">
        <f t="shared" si="297"/>
        <v>P</v>
      </c>
      <c r="DY153" s="455" t="str">
        <f t="shared" si="297"/>
        <v>FÜ</v>
      </c>
      <c r="DZ153" s="455" t="str">
        <f t="shared" si="297"/>
        <v>P</v>
      </c>
      <c r="EA153" s="455" t="str">
        <f t="shared" si="297"/>
        <v>P</v>
      </c>
      <c r="EB153" s="455" t="str">
        <f t="shared" si="297"/>
        <v>P</v>
      </c>
      <c r="EC153" s="954" t="str">
        <f t="shared" si="297"/>
        <v>P</v>
      </c>
      <c r="ED153" s="768" t="str">
        <f t="shared" si="297"/>
        <v>P</v>
      </c>
      <c r="EE153" s="455" t="str">
        <f t="shared" si="298"/>
        <v>P</v>
      </c>
      <c r="EF153" s="455" t="str">
        <f t="shared" si="298"/>
        <v>P</v>
      </c>
      <c r="EG153" s="455" t="str">
        <f t="shared" si="298"/>
        <v>P</v>
      </c>
      <c r="EH153" s="455" t="str">
        <f t="shared" si="298"/>
        <v>P</v>
      </c>
      <c r="EI153" s="455" t="str">
        <f t="shared" si="298"/>
        <v>P</v>
      </c>
      <c r="EJ153" s="953" t="str">
        <f t="shared" si="298"/>
        <v>P</v>
      </c>
      <c r="EK153" s="768" t="str">
        <f t="shared" si="298"/>
        <v>P</v>
      </c>
      <c r="EL153" s="455" t="str">
        <f t="shared" si="298"/>
        <v>P</v>
      </c>
      <c r="EM153" s="455" t="str">
        <f t="shared" si="298"/>
        <v>P</v>
      </c>
      <c r="EN153" s="455" t="str">
        <f t="shared" si="298"/>
        <v>P</v>
      </c>
      <c r="EO153" s="455" t="str">
        <f t="shared" si="298"/>
        <v>P</v>
      </c>
      <c r="EP153" s="455" t="str">
        <f t="shared" si="298"/>
        <v>P</v>
      </c>
      <c r="EQ153" s="953" t="str">
        <f t="shared" si="298"/>
        <v>P</v>
      </c>
      <c r="ER153" s="768" t="str">
        <f t="shared" si="298"/>
        <v>FÜ</v>
      </c>
      <c r="ES153" s="455" t="str">
        <f t="shared" si="298"/>
        <v>P</v>
      </c>
      <c r="ET153" s="455" t="str">
        <f t="shared" si="298"/>
        <v>P</v>
      </c>
      <c r="EU153" s="455" t="str">
        <f t="shared" si="299"/>
        <v>P</v>
      </c>
      <c r="EV153" s="455" t="str">
        <f t="shared" si="299"/>
        <v>P</v>
      </c>
      <c r="EW153" s="455" t="str">
        <f t="shared" si="299"/>
        <v>P</v>
      </c>
      <c r="EX153" s="953" t="str">
        <f t="shared" si="299"/>
        <v>P</v>
      </c>
      <c r="EY153" s="768" t="str">
        <f t="shared" si="299"/>
        <v>P</v>
      </c>
      <c r="EZ153" s="455" t="str">
        <f t="shared" si="299"/>
        <v>P</v>
      </c>
      <c r="FA153" s="455" t="str">
        <f t="shared" si="299"/>
        <v>P</v>
      </c>
      <c r="FB153" s="455" t="str">
        <f t="shared" si="299"/>
        <v>P</v>
      </c>
      <c r="FC153" s="455" t="str">
        <f t="shared" si="299"/>
        <v>P</v>
      </c>
      <c r="FD153" s="455" t="str">
        <f t="shared" si="299"/>
        <v>P</v>
      </c>
      <c r="FE153" s="953" t="str">
        <f t="shared" si="299"/>
        <v>P</v>
      </c>
      <c r="FF153" s="768" t="str">
        <f t="shared" si="299"/>
        <v>P</v>
      </c>
      <c r="FG153" s="455" t="str">
        <f t="shared" si="299"/>
        <v>P</v>
      </c>
      <c r="FH153" s="455" t="str">
        <f t="shared" si="299"/>
        <v>P</v>
      </c>
      <c r="FI153" s="455" t="str">
        <f t="shared" si="299"/>
        <v>P</v>
      </c>
      <c r="FJ153" s="455" t="str">
        <f t="shared" si="299"/>
        <v>P</v>
      </c>
      <c r="FK153" s="455" t="str">
        <f t="shared" si="300"/>
        <v>P</v>
      </c>
      <c r="FL153" s="953" t="str">
        <f t="shared" si="300"/>
        <v>P</v>
      </c>
      <c r="FM153" s="768" t="str">
        <f t="shared" si="300"/>
        <v>P</v>
      </c>
      <c r="FN153" s="455" t="str">
        <f t="shared" si="300"/>
        <v>P</v>
      </c>
      <c r="FO153" s="455" t="str">
        <f t="shared" si="300"/>
        <v>P</v>
      </c>
      <c r="FP153" s="455" t="str">
        <f t="shared" si="300"/>
        <v>P</v>
      </c>
      <c r="FQ153" s="455" t="str">
        <f t="shared" si="300"/>
        <v>P</v>
      </c>
      <c r="FR153" s="455" t="str">
        <f t="shared" si="300"/>
        <v>P</v>
      </c>
      <c r="FS153" s="953" t="str">
        <f t="shared" si="300"/>
        <v>P</v>
      </c>
      <c r="FT153" s="768" t="str">
        <f t="shared" si="300"/>
        <v>P</v>
      </c>
      <c r="FU153" s="455" t="str">
        <f t="shared" si="300"/>
        <v>P</v>
      </c>
      <c r="FV153" s="455" t="str">
        <f t="shared" si="300"/>
        <v>P</v>
      </c>
      <c r="FW153" s="455" t="str">
        <f t="shared" si="300"/>
        <v>P</v>
      </c>
      <c r="FX153" s="455" t="str">
        <f t="shared" si="300"/>
        <v>P</v>
      </c>
      <c r="FY153" s="455" t="str">
        <f t="shared" si="300"/>
        <v>P</v>
      </c>
      <c r="FZ153" s="953" t="str">
        <f t="shared" si="300"/>
        <v>P</v>
      </c>
      <c r="GA153" s="768" t="str">
        <f t="shared" si="301"/>
        <v>P</v>
      </c>
      <c r="GB153" s="455" t="str">
        <f t="shared" si="301"/>
        <v>P</v>
      </c>
      <c r="GC153" s="455" t="str">
        <f t="shared" si="301"/>
        <v>P</v>
      </c>
      <c r="GD153" s="455" t="str">
        <f t="shared" si="301"/>
        <v>P</v>
      </c>
      <c r="GE153" s="455" t="str">
        <f t="shared" si="301"/>
        <v>P</v>
      </c>
      <c r="GF153" s="953" t="str">
        <f t="shared" si="301"/>
        <v>P</v>
      </c>
      <c r="GG153" s="768" t="str">
        <f t="shared" si="301"/>
        <v>P</v>
      </c>
      <c r="GH153" s="455" t="str">
        <f t="shared" si="301"/>
        <v>P</v>
      </c>
      <c r="GI153" s="455" t="str">
        <f t="shared" si="301"/>
        <v>P</v>
      </c>
      <c r="GJ153" s="455" t="str">
        <f t="shared" si="301"/>
        <v>P</v>
      </c>
      <c r="GK153" s="455" t="str">
        <f t="shared" si="301"/>
        <v>P</v>
      </c>
      <c r="GL153" s="455" t="str">
        <f t="shared" si="301"/>
        <v>P</v>
      </c>
      <c r="GM153" s="455" t="str">
        <f t="shared" si="301"/>
        <v>P</v>
      </c>
      <c r="GN153" s="954" t="str">
        <f t="shared" si="301"/>
        <v>P</v>
      </c>
      <c r="GO153" s="768" t="str">
        <f t="shared" si="301"/>
        <v>P</v>
      </c>
      <c r="GP153" s="455" t="str">
        <f t="shared" si="301"/>
        <v>P</v>
      </c>
      <c r="GQ153" s="455" t="str">
        <f t="shared" si="302"/>
        <v>P</v>
      </c>
      <c r="GR153" s="455" t="str">
        <f t="shared" si="302"/>
        <v>P</v>
      </c>
      <c r="GS153" s="455" t="str">
        <f t="shared" si="302"/>
        <v>P</v>
      </c>
      <c r="GT153" s="455" t="str">
        <f t="shared" si="302"/>
        <v>P</v>
      </c>
      <c r="GU153" s="953" t="str">
        <f t="shared" si="302"/>
        <v>P</v>
      </c>
      <c r="GV153" s="768" t="str">
        <f t="shared" si="302"/>
        <v>P</v>
      </c>
      <c r="GW153" s="455" t="str">
        <f t="shared" si="302"/>
        <v>P</v>
      </c>
      <c r="GX153" s="455" t="str">
        <f t="shared" si="302"/>
        <v>P</v>
      </c>
      <c r="GY153" s="455" t="str">
        <f t="shared" si="302"/>
        <v>P</v>
      </c>
      <c r="GZ153" s="455" t="str">
        <f t="shared" si="302"/>
        <v>P</v>
      </c>
      <c r="HA153" s="455" t="str">
        <f t="shared" si="302"/>
        <v>P</v>
      </c>
      <c r="HB153" s="953" t="str">
        <f t="shared" si="302"/>
        <v>P</v>
      </c>
      <c r="HC153" s="768" t="str">
        <f t="shared" si="302"/>
        <v>P</v>
      </c>
      <c r="HD153" s="455" t="str">
        <f t="shared" si="302"/>
        <v>P</v>
      </c>
      <c r="HE153" s="455" t="str">
        <f t="shared" si="302"/>
        <v>P</v>
      </c>
      <c r="HF153" s="455" t="str">
        <f t="shared" si="302"/>
        <v>P</v>
      </c>
      <c r="HG153" s="455" t="str">
        <f t="shared" si="303"/>
        <v>P</v>
      </c>
      <c r="HH153" s="455" t="str">
        <f t="shared" si="303"/>
        <v>P</v>
      </c>
      <c r="HI153" s="953" t="str">
        <f t="shared" si="303"/>
        <v>P</v>
      </c>
      <c r="HJ153" s="768" t="str">
        <f t="shared" si="303"/>
        <v>P</v>
      </c>
      <c r="HK153" s="455" t="str">
        <f t="shared" si="303"/>
        <v>P</v>
      </c>
      <c r="HL153" s="455" t="str">
        <f t="shared" si="303"/>
        <v>P</v>
      </c>
      <c r="HM153" s="455" t="str">
        <f t="shared" si="303"/>
        <v>P</v>
      </c>
      <c r="HN153" s="455" t="str">
        <f t="shared" si="303"/>
        <v>P</v>
      </c>
      <c r="HO153" s="455" t="str">
        <f t="shared" si="303"/>
        <v>P</v>
      </c>
      <c r="HP153" s="953" t="str">
        <f t="shared" si="303"/>
        <v>P</v>
      </c>
      <c r="HQ153" s="768" t="str">
        <f t="shared" si="303"/>
        <v>P</v>
      </c>
      <c r="HR153" s="455" t="str">
        <f t="shared" si="303"/>
        <v>P</v>
      </c>
      <c r="HS153" s="455" t="str">
        <f t="shared" si="303"/>
        <v>P</v>
      </c>
      <c r="HT153" s="455" t="str">
        <f t="shared" si="303"/>
        <v>P</v>
      </c>
      <c r="HU153" s="455" t="str">
        <f t="shared" si="303"/>
        <v>P</v>
      </c>
      <c r="HV153" s="455" t="str">
        <f t="shared" si="303"/>
        <v>P</v>
      </c>
      <c r="HW153" s="953" t="str">
        <f t="shared" si="304"/>
        <v>P</v>
      </c>
      <c r="HX153" s="768" t="str">
        <f t="shared" si="304"/>
        <v>P</v>
      </c>
      <c r="HY153" s="455" t="str">
        <f t="shared" si="304"/>
        <v>P</v>
      </c>
      <c r="HZ153" s="455" t="str">
        <f t="shared" si="304"/>
        <v>P</v>
      </c>
      <c r="IA153" s="455" t="str">
        <f t="shared" si="304"/>
        <v>P</v>
      </c>
      <c r="IB153" s="455" t="str">
        <f t="shared" si="304"/>
        <v>P</v>
      </c>
      <c r="IC153" s="455" t="str">
        <f t="shared" si="304"/>
        <v>P</v>
      </c>
      <c r="ID153" s="953" t="str">
        <f t="shared" si="304"/>
        <v>P</v>
      </c>
      <c r="IE153" s="768" t="str">
        <f t="shared" si="304"/>
        <v>P</v>
      </c>
      <c r="IF153" s="455" t="str">
        <f t="shared" si="304"/>
        <v>FÜ</v>
      </c>
      <c r="IG153" s="455" t="str">
        <f t="shared" si="304"/>
        <v>P</v>
      </c>
      <c r="IH153" s="455" t="str">
        <f t="shared" si="304"/>
        <v>P</v>
      </c>
      <c r="II153" s="455" t="str">
        <f t="shared" si="304"/>
        <v>P</v>
      </c>
      <c r="IJ153" s="455" t="str">
        <f t="shared" si="304"/>
        <v>P</v>
      </c>
      <c r="IK153" s="953" t="str">
        <f t="shared" si="304"/>
        <v>P</v>
      </c>
      <c r="IL153" s="768" t="str">
        <f t="shared" si="304"/>
        <v>P</v>
      </c>
      <c r="IM153" s="455" t="str">
        <f t="shared" si="305"/>
        <v>P</v>
      </c>
      <c r="IN153" s="455" t="str">
        <f t="shared" si="305"/>
        <v>P</v>
      </c>
      <c r="IO153" s="455" t="str">
        <f t="shared" si="305"/>
        <v>P</v>
      </c>
      <c r="IP153" s="455" t="str">
        <f t="shared" si="305"/>
        <v>P</v>
      </c>
      <c r="IQ153" s="455" t="str">
        <f t="shared" si="305"/>
        <v>P</v>
      </c>
      <c r="IR153" s="953" t="str">
        <f t="shared" si="305"/>
        <v>P</v>
      </c>
      <c r="IS153" s="768" t="str">
        <f t="shared" si="305"/>
        <v>P</v>
      </c>
      <c r="IT153" s="455" t="str">
        <f t="shared" si="305"/>
        <v>P</v>
      </c>
      <c r="IU153" s="455" t="str">
        <f t="shared" si="305"/>
        <v>P</v>
      </c>
      <c r="IV153" s="455" t="str">
        <f t="shared" si="305"/>
        <v>P</v>
      </c>
      <c r="IW153" s="455" t="str">
        <f t="shared" si="305"/>
        <v>P</v>
      </c>
      <c r="IX153" s="455" t="str">
        <f t="shared" si="305"/>
        <v>P</v>
      </c>
      <c r="IY153" s="954" t="str">
        <f t="shared" si="305"/>
        <v>P</v>
      </c>
      <c r="IZ153" s="768" t="str">
        <f t="shared" si="305"/>
        <v>P</v>
      </c>
      <c r="JA153" s="455" t="str">
        <f t="shared" si="305"/>
        <v>P</v>
      </c>
      <c r="JB153" s="455" t="str">
        <f t="shared" si="305"/>
        <v>P</v>
      </c>
      <c r="JC153" s="455" t="str">
        <f t="shared" si="306"/>
        <v>P</v>
      </c>
      <c r="JD153" s="455" t="str">
        <f t="shared" si="306"/>
        <v>P</v>
      </c>
      <c r="JE153" s="455" t="str">
        <f t="shared" si="306"/>
        <v>P</v>
      </c>
      <c r="JF153" s="953" t="str">
        <f t="shared" si="306"/>
        <v>P</v>
      </c>
      <c r="JG153" s="768" t="str">
        <f t="shared" si="306"/>
        <v>P</v>
      </c>
      <c r="JH153" s="455" t="str">
        <f t="shared" si="306"/>
        <v>P</v>
      </c>
      <c r="JI153" s="455" t="str">
        <f t="shared" si="306"/>
        <v>P</v>
      </c>
      <c r="JJ153" s="455" t="str">
        <f t="shared" si="306"/>
        <v>P</v>
      </c>
      <c r="JK153" s="455" t="str">
        <f t="shared" si="306"/>
        <v>P</v>
      </c>
      <c r="JL153" s="455" t="str">
        <f t="shared" si="306"/>
        <v>P</v>
      </c>
      <c r="JM153" s="953" t="str">
        <f t="shared" si="306"/>
        <v>P</v>
      </c>
      <c r="JN153" s="768" t="str">
        <f t="shared" si="306"/>
        <v>P</v>
      </c>
      <c r="JO153" s="455" t="str">
        <f t="shared" si="306"/>
        <v>P</v>
      </c>
      <c r="JP153" s="455" t="str">
        <f t="shared" si="306"/>
        <v>P</v>
      </c>
      <c r="JQ153" s="455" t="str">
        <f t="shared" si="306"/>
        <v>P</v>
      </c>
      <c r="JR153" s="455" t="str">
        <f t="shared" si="306"/>
        <v>P</v>
      </c>
      <c r="JS153" s="455" t="str">
        <f t="shared" si="307"/>
        <v>P</v>
      </c>
      <c r="JT153" s="953" t="str">
        <f t="shared" si="307"/>
        <v>P</v>
      </c>
      <c r="JU153" s="768" t="str">
        <f t="shared" si="307"/>
        <v>P</v>
      </c>
      <c r="JV153" s="455" t="str">
        <f t="shared" si="307"/>
        <v>P</v>
      </c>
      <c r="JW153" s="455" t="str">
        <f t="shared" si="307"/>
        <v>P</v>
      </c>
      <c r="JX153" s="455" t="str">
        <f t="shared" si="307"/>
        <v>P</v>
      </c>
      <c r="JY153" s="455" t="str">
        <f t="shared" si="307"/>
        <v>P</v>
      </c>
      <c r="JZ153" s="455" t="str">
        <f t="shared" si="307"/>
        <v>P</v>
      </c>
      <c r="KA153" s="953" t="str">
        <f t="shared" si="307"/>
        <v>P</v>
      </c>
      <c r="KB153" s="768" t="str">
        <f t="shared" si="307"/>
        <v>P</v>
      </c>
      <c r="KC153" s="455" t="str">
        <f t="shared" si="307"/>
        <v>P</v>
      </c>
      <c r="KD153" s="455" t="str">
        <f t="shared" si="307"/>
        <v>P</v>
      </c>
      <c r="KE153" s="455" t="str">
        <f t="shared" si="307"/>
        <v>P</v>
      </c>
      <c r="KF153" s="455" t="str">
        <f t="shared" si="307"/>
        <v>P</v>
      </c>
      <c r="KG153" s="455" t="str">
        <f t="shared" si="307"/>
        <v>P</v>
      </c>
      <c r="KH153" s="953" t="str">
        <f t="shared" si="307"/>
        <v>P</v>
      </c>
      <c r="KI153" s="768" t="str">
        <f t="shared" si="308"/>
        <v>P</v>
      </c>
      <c r="KJ153" s="455" t="str">
        <f t="shared" si="308"/>
        <v>P</v>
      </c>
      <c r="KK153" s="455" t="str">
        <f t="shared" si="308"/>
        <v>P</v>
      </c>
      <c r="KL153" s="455" t="str">
        <f t="shared" si="308"/>
        <v>P</v>
      </c>
      <c r="KM153" s="455" t="str">
        <f t="shared" si="308"/>
        <v>P</v>
      </c>
      <c r="KN153" s="455" t="str">
        <f t="shared" si="308"/>
        <v>P</v>
      </c>
      <c r="KO153" s="953" t="str">
        <f t="shared" si="308"/>
        <v>P</v>
      </c>
      <c r="KP153" s="768" t="str">
        <f t="shared" si="308"/>
        <v>P</v>
      </c>
      <c r="KQ153" s="455" t="str">
        <f t="shared" si="308"/>
        <v>P</v>
      </c>
      <c r="KR153" s="455" t="str">
        <f t="shared" si="308"/>
        <v>FÜ</v>
      </c>
      <c r="KS153" s="455" t="str">
        <f t="shared" si="308"/>
        <v>P</v>
      </c>
      <c r="KT153" s="455" t="str">
        <f t="shared" si="308"/>
        <v>P</v>
      </c>
      <c r="KU153" s="455" t="str">
        <f t="shared" si="308"/>
        <v>P</v>
      </c>
      <c r="KV153" s="953" t="str">
        <f t="shared" si="308"/>
        <v>P</v>
      </c>
      <c r="KW153" s="768" t="str">
        <f t="shared" si="308"/>
        <v>P</v>
      </c>
      <c r="KX153" s="455" t="str">
        <f t="shared" si="308"/>
        <v>P</v>
      </c>
      <c r="KY153" s="455" t="str">
        <f t="shared" si="309"/>
        <v>P</v>
      </c>
      <c r="KZ153" s="455" t="str">
        <f t="shared" si="309"/>
        <v>P</v>
      </c>
      <c r="LA153" s="455" t="str">
        <f t="shared" si="309"/>
        <v>FÜ</v>
      </c>
      <c r="LB153" s="455" t="str">
        <f t="shared" si="309"/>
        <v>P</v>
      </c>
      <c r="LC153" s="954" t="str">
        <f t="shared" si="309"/>
        <v>P</v>
      </c>
      <c r="LD153" s="768" t="str">
        <f t="shared" si="309"/>
        <v>P</v>
      </c>
      <c r="LE153" s="455" t="str">
        <f t="shared" si="309"/>
        <v>P</v>
      </c>
      <c r="LF153" s="455" t="str">
        <f t="shared" si="309"/>
        <v>P</v>
      </c>
      <c r="LG153" s="455" t="str">
        <f t="shared" si="309"/>
        <v>P</v>
      </c>
      <c r="LH153" s="455" t="str">
        <f t="shared" si="309"/>
        <v>P</v>
      </c>
      <c r="LI153" s="455" t="str">
        <f t="shared" si="309"/>
        <v>P</v>
      </c>
      <c r="LJ153" s="953" t="str">
        <f t="shared" si="309"/>
        <v>P</v>
      </c>
      <c r="LK153" s="768" t="str">
        <f t="shared" si="309"/>
        <v>P</v>
      </c>
      <c r="LL153" s="455" t="str">
        <f t="shared" si="309"/>
        <v>P</v>
      </c>
      <c r="LM153" s="455" t="str">
        <f t="shared" si="309"/>
        <v>P</v>
      </c>
      <c r="LN153" s="455" t="str">
        <f t="shared" si="309"/>
        <v>P</v>
      </c>
      <c r="LO153" s="455" t="str">
        <f t="shared" si="310"/>
        <v>P</v>
      </c>
      <c r="LP153" s="455" t="str">
        <f t="shared" si="310"/>
        <v>P</v>
      </c>
      <c r="LQ153" s="953" t="str">
        <f t="shared" si="310"/>
        <v>P</v>
      </c>
      <c r="LR153" s="768" t="str">
        <f t="shared" si="310"/>
        <v>P</v>
      </c>
      <c r="LS153" s="455" t="str">
        <f t="shared" si="310"/>
        <v>P</v>
      </c>
      <c r="LT153" s="455" t="str">
        <f t="shared" si="310"/>
        <v>P</v>
      </c>
      <c r="LU153" s="455" t="str">
        <f t="shared" si="310"/>
        <v>P</v>
      </c>
      <c r="LV153" s="455" t="str">
        <f t="shared" si="310"/>
        <v>P</v>
      </c>
      <c r="LW153" s="455" t="str">
        <f t="shared" si="310"/>
        <v>P</v>
      </c>
      <c r="LX153" s="953" t="str">
        <f t="shared" si="310"/>
        <v>P</v>
      </c>
      <c r="LY153" s="768" t="str">
        <f t="shared" si="310"/>
        <v>P</v>
      </c>
      <c r="LZ153" s="455" t="str">
        <f t="shared" si="310"/>
        <v>P</v>
      </c>
      <c r="MA153" s="455" t="str">
        <f t="shared" si="310"/>
        <v>P</v>
      </c>
      <c r="MB153" s="455" t="str">
        <f t="shared" si="310"/>
        <v>P</v>
      </c>
      <c r="MC153" s="455" t="str">
        <f t="shared" si="310"/>
        <v>P</v>
      </c>
      <c r="MD153" s="455" t="str">
        <f t="shared" si="310"/>
        <v>P</v>
      </c>
      <c r="ME153" s="953" t="str">
        <f t="shared" si="311"/>
        <v>P</v>
      </c>
      <c r="MF153" s="768" t="str">
        <f t="shared" si="311"/>
        <v>P</v>
      </c>
      <c r="MG153" s="455" t="str">
        <f t="shared" si="311"/>
        <v>P</v>
      </c>
      <c r="MH153" s="455" t="str">
        <f t="shared" si="311"/>
        <v>P</v>
      </c>
      <c r="MI153" s="455" t="str">
        <f t="shared" si="311"/>
        <v>P</v>
      </c>
      <c r="MJ153" s="455" t="str">
        <f t="shared" si="311"/>
        <v>P</v>
      </c>
      <c r="MK153" s="455" t="str">
        <f t="shared" si="311"/>
        <v>P</v>
      </c>
      <c r="ML153" s="953" t="str">
        <f t="shared" si="311"/>
        <v>P</v>
      </c>
      <c r="MM153" s="768" t="str">
        <f t="shared" si="311"/>
        <v>P</v>
      </c>
      <c r="MN153" s="455" t="str">
        <f t="shared" si="311"/>
        <v>P</v>
      </c>
      <c r="MO153" s="455" t="str">
        <f t="shared" si="311"/>
        <v>P</v>
      </c>
      <c r="MP153" s="455" t="str">
        <f t="shared" si="311"/>
        <v>P</v>
      </c>
      <c r="MQ153" s="455" t="str">
        <f t="shared" si="311"/>
        <v>P</v>
      </c>
      <c r="MR153" s="455" t="str">
        <f t="shared" si="311"/>
        <v>P</v>
      </c>
      <c r="MS153" s="953" t="str">
        <f t="shared" si="311"/>
        <v>P</v>
      </c>
      <c r="MT153" s="768" t="str">
        <f t="shared" si="311"/>
        <v>P</v>
      </c>
      <c r="MU153" s="455" t="str">
        <f t="shared" si="312"/>
        <v>P</v>
      </c>
      <c r="MV153" s="455" t="str">
        <f t="shared" si="312"/>
        <v>P</v>
      </c>
      <c r="MW153" s="455" t="str">
        <f t="shared" si="312"/>
        <v>P</v>
      </c>
      <c r="MX153" s="455" t="str">
        <f t="shared" si="312"/>
        <v>P</v>
      </c>
      <c r="MY153" s="455" t="str">
        <f t="shared" si="312"/>
        <v>P</v>
      </c>
      <c r="MZ153" s="953" t="str">
        <f t="shared" si="312"/>
        <v>P</v>
      </c>
      <c r="NA153" s="768" t="str">
        <f t="shared" si="312"/>
        <v>P</v>
      </c>
      <c r="NB153" s="455" t="str">
        <f t="shared" si="312"/>
        <v>P</v>
      </c>
      <c r="NC153" s="455" t="str">
        <f t="shared" si="312"/>
        <v>FÜ</v>
      </c>
      <c r="ND153" s="455" t="str">
        <f t="shared" si="312"/>
        <v>FÜ</v>
      </c>
      <c r="NE153" s="455" t="str">
        <f t="shared" si="312"/>
        <v>P</v>
      </c>
      <c r="NF153" s="455" t="str">
        <f t="shared" si="312"/>
        <v>P</v>
      </c>
      <c r="NG153" s="954" t="str">
        <f t="shared" si="312"/>
        <v>P</v>
      </c>
      <c r="NH153" s="768" t="str">
        <f t="shared" si="312"/>
        <v>P</v>
      </c>
      <c r="NI153" s="455" t="str">
        <f t="shared" si="312"/>
        <v>P</v>
      </c>
      <c r="NJ153" s="455" t="str">
        <f t="shared" si="312"/>
        <v>P</v>
      </c>
      <c r="NK153" s="455" t="str">
        <f t="shared" si="313"/>
        <v>P</v>
      </c>
      <c r="NL153" s="455" t="str">
        <f t="shared" si="313"/>
        <v>P</v>
      </c>
      <c r="NM153" s="455" t="str">
        <f t="shared" si="313"/>
        <v>P</v>
      </c>
      <c r="NN153" s="953" t="str">
        <f t="shared" si="313"/>
        <v>P</v>
      </c>
    </row>
    <row r="154" spans="1:564" x14ac:dyDescent="0.2">
      <c r="A154" s="762">
        <f>alapadatok!M9</f>
        <v>7</v>
      </c>
      <c r="B154" s="678">
        <f>IF(alapadatok!O9="","",alapadatok!O9)</f>
        <v>51</v>
      </c>
      <c r="C154" s="584" t="str">
        <f>IF(alapadatok!N9="","",alapadatok!N9)</f>
        <v>Kaldenecker János</v>
      </c>
      <c r="D154" s="584" t="str">
        <f>IF(alapadatok!P9="","",alapadatok!P9)</f>
        <v>ACC</v>
      </c>
      <c r="E154" s="948" t="str">
        <f>IF(alapadatok!W9="","",alapadatok!W9)</f>
        <v/>
      </c>
      <c r="F154" s="952" t="str">
        <f t="shared" si="314"/>
        <v>P</v>
      </c>
      <c r="G154" s="953" t="str">
        <f t="shared" si="290"/>
        <v>P</v>
      </c>
      <c r="H154" s="768" t="str">
        <f t="shared" si="290"/>
        <v>P</v>
      </c>
      <c r="I154" s="455" t="str">
        <f t="shared" si="290"/>
        <v>FÜ</v>
      </c>
      <c r="J154" s="1143" t="s">
        <v>99</v>
      </c>
      <c r="K154" s="1143" t="s">
        <v>99</v>
      </c>
      <c r="L154" s="1143" t="s">
        <v>99</v>
      </c>
      <c r="M154" s="455" t="str">
        <f t="shared" si="290"/>
        <v>P</v>
      </c>
      <c r="N154" s="953" t="str">
        <f t="shared" si="290"/>
        <v>P</v>
      </c>
      <c r="O154" s="1144" t="s">
        <v>99</v>
      </c>
      <c r="P154" s="1144" t="s">
        <v>385</v>
      </c>
      <c r="Q154" s="1144" t="s">
        <v>99</v>
      </c>
      <c r="R154" s="1144" t="s">
        <v>385</v>
      </c>
      <c r="S154" s="1143" t="s">
        <v>385</v>
      </c>
      <c r="T154" s="455" t="str">
        <f t="shared" si="290"/>
        <v>P</v>
      </c>
      <c r="U154" s="953" t="str">
        <f t="shared" si="290"/>
        <v>P</v>
      </c>
      <c r="V154" s="1149" t="s">
        <v>385</v>
      </c>
      <c r="W154" s="1149" t="s">
        <v>385</v>
      </c>
      <c r="X154" s="1149" t="s">
        <v>385</v>
      </c>
      <c r="Y154" s="1149" t="s">
        <v>385</v>
      </c>
      <c r="Z154" s="1149" t="s">
        <v>385</v>
      </c>
      <c r="AA154" s="455" t="str">
        <f t="shared" si="291"/>
        <v>P</v>
      </c>
      <c r="AB154" s="953" t="str">
        <f t="shared" si="291"/>
        <v>P</v>
      </c>
      <c r="AC154" s="1143" t="s">
        <v>99</v>
      </c>
      <c r="AD154" s="1143" t="s">
        <v>99</v>
      </c>
      <c r="AE154" s="1143" t="s">
        <v>99</v>
      </c>
      <c r="AF154" s="1143" t="s">
        <v>99</v>
      </c>
      <c r="AG154" s="1143" t="s">
        <v>99</v>
      </c>
      <c r="AH154" s="455" t="str">
        <f t="shared" si="291"/>
        <v>P</v>
      </c>
      <c r="AI154" s="953" t="str">
        <f t="shared" si="291"/>
        <v>P</v>
      </c>
      <c r="AJ154" s="1143" t="s">
        <v>99</v>
      </c>
      <c r="AK154" s="1143" t="s">
        <v>99</v>
      </c>
      <c r="AL154" s="1143" t="s">
        <v>99</v>
      </c>
      <c r="AM154" s="1143" t="s">
        <v>99</v>
      </c>
      <c r="AN154" s="1143" t="s">
        <v>99</v>
      </c>
      <c r="AO154" s="455" t="str">
        <f t="shared" si="292"/>
        <v>P</v>
      </c>
      <c r="AP154" s="953" t="str">
        <f t="shared" si="292"/>
        <v>P</v>
      </c>
      <c r="AQ154" s="1143" t="s">
        <v>99</v>
      </c>
      <c r="AR154" s="1143" t="s">
        <v>99</v>
      </c>
      <c r="AS154" s="1143" t="s">
        <v>99</v>
      </c>
      <c r="AT154" s="1143" t="s">
        <v>99</v>
      </c>
      <c r="AU154" s="1143" t="s">
        <v>385</v>
      </c>
      <c r="AV154" s="455" t="str">
        <f t="shared" si="292"/>
        <v>P</v>
      </c>
      <c r="AW154" s="953" t="str">
        <f t="shared" si="292"/>
        <v>P</v>
      </c>
      <c r="AX154" s="1143" t="s">
        <v>385</v>
      </c>
      <c r="AY154" s="1143" t="s">
        <v>385</v>
      </c>
      <c r="AZ154" s="1143" t="s">
        <v>385</v>
      </c>
      <c r="BA154" s="1143" t="s">
        <v>385</v>
      </c>
      <c r="BB154" s="1143" t="s">
        <v>385</v>
      </c>
      <c r="BC154" s="455" t="str">
        <f t="shared" si="293"/>
        <v>P</v>
      </c>
      <c r="BD154" s="953" t="str">
        <f t="shared" si="293"/>
        <v>P</v>
      </c>
      <c r="BE154" s="1143" t="s">
        <v>99</v>
      </c>
      <c r="BF154" s="1143" t="s">
        <v>99</v>
      </c>
      <c r="BG154" s="1143" t="s">
        <v>99</v>
      </c>
      <c r="BH154" s="1143" t="s">
        <v>99</v>
      </c>
      <c r="BI154" s="1143" t="s">
        <v>99</v>
      </c>
      <c r="BJ154" s="455" t="str">
        <f t="shared" si="293"/>
        <v>P</v>
      </c>
      <c r="BK154" s="953" t="str">
        <f t="shared" si="293"/>
        <v>P</v>
      </c>
      <c r="BL154" s="1143" t="s">
        <v>99</v>
      </c>
      <c r="BM154" s="1143" t="s">
        <v>99</v>
      </c>
      <c r="BN154" s="1143" t="s">
        <v>99</v>
      </c>
      <c r="BO154" s="1143" t="s">
        <v>99</v>
      </c>
      <c r="BP154" s="1143" t="s">
        <v>99</v>
      </c>
      <c r="BQ154" s="455" t="str">
        <f t="shared" si="293"/>
        <v>P</v>
      </c>
      <c r="BR154" s="953" t="str">
        <f t="shared" si="293"/>
        <v>P</v>
      </c>
      <c r="BS154" s="1143" t="s">
        <v>99</v>
      </c>
      <c r="BT154" s="1143" t="s">
        <v>99</v>
      </c>
      <c r="BU154" s="1143" t="s">
        <v>99</v>
      </c>
      <c r="BV154" s="1143" t="s">
        <v>99</v>
      </c>
      <c r="BW154" s="1143" t="s">
        <v>99</v>
      </c>
      <c r="BX154" s="455" t="str">
        <f t="shared" si="294"/>
        <v>P</v>
      </c>
      <c r="BY154" s="953" t="str">
        <f t="shared" si="294"/>
        <v>P</v>
      </c>
      <c r="BZ154" s="1143" t="s">
        <v>108</v>
      </c>
      <c r="CA154" s="1143" t="s">
        <v>108</v>
      </c>
      <c r="CB154" s="1143" t="s">
        <v>108</v>
      </c>
      <c r="CC154" s="1143" t="s">
        <v>108</v>
      </c>
      <c r="CD154" s="455" t="str">
        <f t="shared" si="294"/>
        <v>FÜ</v>
      </c>
      <c r="CE154" s="455" t="str">
        <f t="shared" si="294"/>
        <v>P</v>
      </c>
      <c r="CF154" s="953" t="str">
        <f t="shared" si="294"/>
        <v>P</v>
      </c>
      <c r="CG154" s="1143" t="s">
        <v>99</v>
      </c>
      <c r="CH154" s="1143" t="s">
        <v>99</v>
      </c>
      <c r="CI154" s="1143" t="s">
        <v>99</v>
      </c>
      <c r="CJ154" s="1143" t="s">
        <v>99</v>
      </c>
      <c r="CK154" s="1143" t="s">
        <v>99</v>
      </c>
      <c r="CL154" s="1143" t="s">
        <v>178</v>
      </c>
      <c r="CM154" s="1146" t="s">
        <v>178</v>
      </c>
      <c r="CN154" s="1143" t="s">
        <v>99</v>
      </c>
      <c r="CO154" s="1143" t="s">
        <v>99</v>
      </c>
      <c r="CP154" s="1143" t="s">
        <v>99</v>
      </c>
      <c r="CQ154" s="1143" t="s">
        <v>99</v>
      </c>
      <c r="CR154" s="1143" t="s">
        <v>99</v>
      </c>
      <c r="CS154" s="455" t="str">
        <f t="shared" si="295"/>
        <v>P</v>
      </c>
      <c r="CT154" s="953" t="str">
        <f t="shared" si="295"/>
        <v>P</v>
      </c>
      <c r="CU154" s="952" t="str">
        <f t="shared" si="295"/>
        <v>FÜ</v>
      </c>
      <c r="CV154" s="1143" t="s">
        <v>99</v>
      </c>
      <c r="CW154" s="1143" t="s">
        <v>99</v>
      </c>
      <c r="CX154" s="1143" t="s">
        <v>99</v>
      </c>
      <c r="CY154" s="1143" t="s">
        <v>99</v>
      </c>
      <c r="CZ154" s="455" t="str">
        <f t="shared" si="296"/>
        <v>P</v>
      </c>
      <c r="DA154" s="953" t="str">
        <f t="shared" si="296"/>
        <v>P</v>
      </c>
      <c r="DB154" s="1143" t="s">
        <v>99</v>
      </c>
      <c r="DC154" s="1143" t="s">
        <v>99</v>
      </c>
      <c r="DD154" s="1143" t="s">
        <v>99</v>
      </c>
      <c r="DE154" s="1143" t="s">
        <v>99</v>
      </c>
      <c r="DF154" s="1143" t="s">
        <v>99</v>
      </c>
      <c r="DG154" s="455" t="str">
        <f t="shared" si="296"/>
        <v>P</v>
      </c>
      <c r="DH154" s="953" t="str">
        <f t="shared" si="296"/>
        <v>P</v>
      </c>
      <c r="DI154" s="1143" t="s">
        <v>99</v>
      </c>
      <c r="DJ154" s="1143" t="s">
        <v>99</v>
      </c>
      <c r="DK154" s="1143" t="s">
        <v>99</v>
      </c>
      <c r="DL154" s="1143" t="s">
        <v>99</v>
      </c>
      <c r="DM154" s="1143" t="s">
        <v>99</v>
      </c>
      <c r="DN154" s="455" t="str">
        <f t="shared" si="296"/>
        <v>P</v>
      </c>
      <c r="DO154" s="953" t="str">
        <f t="shared" si="297"/>
        <v>P</v>
      </c>
      <c r="DP154" s="768" t="str">
        <f t="shared" si="297"/>
        <v>P</v>
      </c>
      <c r="DQ154" s="455" t="str">
        <f t="shared" si="297"/>
        <v>P</v>
      </c>
      <c r="DR154" s="455" t="str">
        <f t="shared" si="297"/>
        <v>P</v>
      </c>
      <c r="DS154" s="455" t="str">
        <f t="shared" si="297"/>
        <v>P</v>
      </c>
      <c r="DT154" s="455" t="str">
        <f t="shared" si="297"/>
        <v>P</v>
      </c>
      <c r="DU154" s="455" t="str">
        <f t="shared" si="297"/>
        <v>P</v>
      </c>
      <c r="DV154" s="953" t="str">
        <f t="shared" si="297"/>
        <v>P</v>
      </c>
      <c r="DW154" s="768" t="str">
        <f t="shared" si="297"/>
        <v>P</v>
      </c>
      <c r="DX154" s="455" t="str">
        <f t="shared" si="297"/>
        <v>P</v>
      </c>
      <c r="DY154" s="455" t="str">
        <f t="shared" si="297"/>
        <v>FÜ</v>
      </c>
      <c r="DZ154" s="455" t="str">
        <f t="shared" si="297"/>
        <v>P</v>
      </c>
      <c r="EA154" s="455" t="str">
        <f t="shared" si="297"/>
        <v>P</v>
      </c>
      <c r="EB154" s="455" t="str">
        <f t="shared" si="297"/>
        <v>P</v>
      </c>
      <c r="EC154" s="954" t="str">
        <f t="shared" si="297"/>
        <v>P</v>
      </c>
      <c r="ED154" s="768" t="str">
        <f t="shared" si="297"/>
        <v>P</v>
      </c>
      <c r="EE154" s="455" t="str">
        <f t="shared" si="298"/>
        <v>P</v>
      </c>
      <c r="EF154" s="455" t="str">
        <f t="shared" si="298"/>
        <v>P</v>
      </c>
      <c r="EG154" s="455" t="str">
        <f t="shared" si="298"/>
        <v>P</v>
      </c>
      <c r="EH154" s="455" t="str">
        <f t="shared" si="298"/>
        <v>P</v>
      </c>
      <c r="EI154" s="455" t="str">
        <f t="shared" si="298"/>
        <v>P</v>
      </c>
      <c r="EJ154" s="953" t="str">
        <f t="shared" si="298"/>
        <v>P</v>
      </c>
      <c r="EK154" s="768" t="str">
        <f t="shared" si="298"/>
        <v>P</v>
      </c>
      <c r="EL154" s="455" t="str">
        <f t="shared" si="298"/>
        <v>P</v>
      </c>
      <c r="EM154" s="455" t="str">
        <f t="shared" si="298"/>
        <v>P</v>
      </c>
      <c r="EN154" s="455" t="str">
        <f t="shared" si="298"/>
        <v>P</v>
      </c>
      <c r="EO154" s="455" t="str">
        <f t="shared" si="298"/>
        <v>P</v>
      </c>
      <c r="EP154" s="455" t="str">
        <f t="shared" si="298"/>
        <v>P</v>
      </c>
      <c r="EQ154" s="953" t="str">
        <f t="shared" si="298"/>
        <v>P</v>
      </c>
      <c r="ER154" s="768" t="str">
        <f t="shared" si="298"/>
        <v>FÜ</v>
      </c>
      <c r="ES154" s="455" t="str">
        <f t="shared" si="298"/>
        <v>P</v>
      </c>
      <c r="ET154" s="455" t="str">
        <f t="shared" si="298"/>
        <v>P</v>
      </c>
      <c r="EU154" s="455" t="str">
        <f t="shared" si="299"/>
        <v>P</v>
      </c>
      <c r="EV154" s="455" t="str">
        <f t="shared" si="299"/>
        <v>P</v>
      </c>
      <c r="EW154" s="455" t="str">
        <f t="shared" si="299"/>
        <v>P</v>
      </c>
      <c r="EX154" s="953" t="str">
        <f t="shared" si="299"/>
        <v>P</v>
      </c>
      <c r="EY154" s="768" t="str">
        <f t="shared" si="299"/>
        <v>P</v>
      </c>
      <c r="EZ154" s="455" t="str">
        <f t="shared" si="299"/>
        <v>P</v>
      </c>
      <c r="FA154" s="455" t="str">
        <f t="shared" si="299"/>
        <v>P</v>
      </c>
      <c r="FB154" s="455" t="str">
        <f t="shared" si="299"/>
        <v>P</v>
      </c>
      <c r="FC154" s="455" t="str">
        <f t="shared" si="299"/>
        <v>P</v>
      </c>
      <c r="FD154" s="455" t="str">
        <f t="shared" si="299"/>
        <v>P</v>
      </c>
      <c r="FE154" s="953" t="str">
        <f t="shared" si="299"/>
        <v>P</v>
      </c>
      <c r="FF154" s="768" t="str">
        <f t="shared" si="299"/>
        <v>P</v>
      </c>
      <c r="FG154" s="455" t="str">
        <f t="shared" si="299"/>
        <v>P</v>
      </c>
      <c r="FH154" s="455" t="str">
        <f t="shared" si="299"/>
        <v>P</v>
      </c>
      <c r="FI154" s="455" t="str">
        <f t="shared" si="299"/>
        <v>P</v>
      </c>
      <c r="FJ154" s="455" t="str">
        <f t="shared" si="299"/>
        <v>P</v>
      </c>
      <c r="FK154" s="455" t="str">
        <f t="shared" si="300"/>
        <v>P</v>
      </c>
      <c r="FL154" s="953" t="str">
        <f t="shared" si="300"/>
        <v>P</v>
      </c>
      <c r="FM154" s="768" t="str">
        <f t="shared" si="300"/>
        <v>P</v>
      </c>
      <c r="FN154" s="455" t="str">
        <f t="shared" si="300"/>
        <v>P</v>
      </c>
      <c r="FO154" s="455" t="str">
        <f t="shared" si="300"/>
        <v>P</v>
      </c>
      <c r="FP154" s="455" t="str">
        <f t="shared" si="300"/>
        <v>P</v>
      </c>
      <c r="FQ154" s="455" t="str">
        <f t="shared" si="300"/>
        <v>P</v>
      </c>
      <c r="FR154" s="455" t="str">
        <f t="shared" si="300"/>
        <v>P</v>
      </c>
      <c r="FS154" s="953" t="str">
        <f t="shared" si="300"/>
        <v>P</v>
      </c>
      <c r="FT154" s="768" t="str">
        <f t="shared" si="300"/>
        <v>P</v>
      </c>
      <c r="FU154" s="455" t="str">
        <f t="shared" si="300"/>
        <v>P</v>
      </c>
      <c r="FV154" s="455" t="str">
        <f t="shared" si="300"/>
        <v>P</v>
      </c>
      <c r="FW154" s="455" t="str">
        <f t="shared" si="300"/>
        <v>P</v>
      </c>
      <c r="FX154" s="455" t="str">
        <f t="shared" si="300"/>
        <v>P</v>
      </c>
      <c r="FY154" s="455" t="str">
        <f t="shared" si="300"/>
        <v>P</v>
      </c>
      <c r="FZ154" s="953" t="str">
        <f t="shared" si="300"/>
        <v>P</v>
      </c>
      <c r="GA154" s="768" t="str">
        <f t="shared" si="301"/>
        <v>P</v>
      </c>
      <c r="GB154" s="455" t="str">
        <f t="shared" si="301"/>
        <v>P</v>
      </c>
      <c r="GC154" s="455" t="str">
        <f t="shared" si="301"/>
        <v>P</v>
      </c>
      <c r="GD154" s="455" t="str">
        <f t="shared" si="301"/>
        <v>P</v>
      </c>
      <c r="GE154" s="455" t="str">
        <f t="shared" si="301"/>
        <v>P</v>
      </c>
      <c r="GF154" s="953" t="str">
        <f t="shared" si="301"/>
        <v>P</v>
      </c>
      <c r="GG154" s="768" t="str">
        <f t="shared" si="301"/>
        <v>P</v>
      </c>
      <c r="GH154" s="455" t="str">
        <f t="shared" si="301"/>
        <v>P</v>
      </c>
      <c r="GI154" s="455" t="str">
        <f t="shared" si="301"/>
        <v>P</v>
      </c>
      <c r="GJ154" s="455" t="str">
        <f t="shared" si="301"/>
        <v>P</v>
      </c>
      <c r="GK154" s="455" t="str">
        <f t="shared" si="301"/>
        <v>P</v>
      </c>
      <c r="GL154" s="455" t="str">
        <f t="shared" si="301"/>
        <v>P</v>
      </c>
      <c r="GM154" s="455" t="str">
        <f t="shared" si="301"/>
        <v>P</v>
      </c>
      <c r="GN154" s="954" t="str">
        <f t="shared" si="301"/>
        <v>P</v>
      </c>
      <c r="GO154" s="768" t="str">
        <f t="shared" si="301"/>
        <v>P</v>
      </c>
      <c r="GP154" s="455" t="str">
        <f t="shared" si="301"/>
        <v>P</v>
      </c>
      <c r="GQ154" s="455" t="str">
        <f t="shared" si="302"/>
        <v>P</v>
      </c>
      <c r="GR154" s="455" t="str">
        <f t="shared" si="302"/>
        <v>P</v>
      </c>
      <c r="GS154" s="455" t="str">
        <f t="shared" si="302"/>
        <v>P</v>
      </c>
      <c r="GT154" s="455" t="str">
        <f t="shared" si="302"/>
        <v>P</v>
      </c>
      <c r="GU154" s="953" t="str">
        <f t="shared" si="302"/>
        <v>P</v>
      </c>
      <c r="GV154" s="768" t="str">
        <f t="shared" si="302"/>
        <v>P</v>
      </c>
      <c r="GW154" s="455" t="str">
        <f t="shared" si="302"/>
        <v>P</v>
      </c>
      <c r="GX154" s="455" t="str">
        <f t="shared" si="302"/>
        <v>P</v>
      </c>
      <c r="GY154" s="455" t="str">
        <f t="shared" si="302"/>
        <v>P</v>
      </c>
      <c r="GZ154" s="455" t="str">
        <f t="shared" si="302"/>
        <v>P</v>
      </c>
      <c r="HA154" s="455" t="str">
        <f t="shared" si="302"/>
        <v>P</v>
      </c>
      <c r="HB154" s="953" t="str">
        <f t="shared" si="302"/>
        <v>P</v>
      </c>
      <c r="HC154" s="768" t="str">
        <f t="shared" si="302"/>
        <v>P</v>
      </c>
      <c r="HD154" s="455" t="str">
        <f t="shared" si="302"/>
        <v>P</v>
      </c>
      <c r="HE154" s="455" t="str">
        <f t="shared" si="302"/>
        <v>P</v>
      </c>
      <c r="HF154" s="455" t="str">
        <f t="shared" si="302"/>
        <v>P</v>
      </c>
      <c r="HG154" s="455" t="str">
        <f t="shared" si="303"/>
        <v>P</v>
      </c>
      <c r="HH154" s="455" t="str">
        <f t="shared" si="303"/>
        <v>P</v>
      </c>
      <c r="HI154" s="953" t="str">
        <f t="shared" si="303"/>
        <v>P</v>
      </c>
      <c r="HJ154" s="768" t="str">
        <f t="shared" si="303"/>
        <v>P</v>
      </c>
      <c r="HK154" s="455" t="str">
        <f t="shared" si="303"/>
        <v>P</v>
      </c>
      <c r="HL154" s="455" t="str">
        <f t="shared" si="303"/>
        <v>P</v>
      </c>
      <c r="HM154" s="455" t="str">
        <f t="shared" si="303"/>
        <v>P</v>
      </c>
      <c r="HN154" s="955" t="str">
        <f t="shared" si="303"/>
        <v>P</v>
      </c>
      <c r="HO154" s="455" t="str">
        <f t="shared" si="303"/>
        <v>P</v>
      </c>
      <c r="HP154" s="953" t="str">
        <f t="shared" si="303"/>
        <v>P</v>
      </c>
      <c r="HQ154" s="768" t="str">
        <f t="shared" si="303"/>
        <v>P</v>
      </c>
      <c r="HR154" s="455" t="str">
        <f t="shared" si="303"/>
        <v>P</v>
      </c>
      <c r="HS154" s="455" t="str">
        <f t="shared" si="303"/>
        <v>P</v>
      </c>
      <c r="HT154" s="455" t="str">
        <f t="shared" si="303"/>
        <v>P</v>
      </c>
      <c r="HU154" s="455" t="str">
        <f t="shared" si="303"/>
        <v>P</v>
      </c>
      <c r="HV154" s="455" t="str">
        <f t="shared" si="303"/>
        <v>P</v>
      </c>
      <c r="HW154" s="953" t="str">
        <f t="shared" si="304"/>
        <v>P</v>
      </c>
      <c r="HX154" s="768" t="str">
        <f t="shared" si="304"/>
        <v>P</v>
      </c>
      <c r="HY154" s="455" t="str">
        <f t="shared" si="304"/>
        <v>P</v>
      </c>
      <c r="HZ154" s="455" t="str">
        <f t="shared" si="304"/>
        <v>P</v>
      </c>
      <c r="IA154" s="455" t="str">
        <f t="shared" si="304"/>
        <v>P</v>
      </c>
      <c r="IB154" s="455" t="str">
        <f t="shared" si="304"/>
        <v>P</v>
      </c>
      <c r="IC154" s="455" t="str">
        <f t="shared" si="304"/>
        <v>P</v>
      </c>
      <c r="ID154" s="953" t="str">
        <f t="shared" si="304"/>
        <v>P</v>
      </c>
      <c r="IE154" s="768" t="str">
        <f t="shared" si="304"/>
        <v>P</v>
      </c>
      <c r="IF154" s="455" t="str">
        <f t="shared" si="304"/>
        <v>FÜ</v>
      </c>
      <c r="IG154" s="455" t="str">
        <f t="shared" si="304"/>
        <v>P</v>
      </c>
      <c r="IH154" s="455" t="str">
        <f t="shared" si="304"/>
        <v>P</v>
      </c>
      <c r="II154" s="455" t="str">
        <f t="shared" si="304"/>
        <v>P</v>
      </c>
      <c r="IJ154" s="455" t="str">
        <f t="shared" si="304"/>
        <v>P</v>
      </c>
      <c r="IK154" s="953" t="str">
        <f t="shared" si="304"/>
        <v>P</v>
      </c>
      <c r="IL154" s="768" t="str">
        <f t="shared" si="304"/>
        <v>P</v>
      </c>
      <c r="IM154" s="455" t="str">
        <f t="shared" si="305"/>
        <v>P</v>
      </c>
      <c r="IN154" s="455" t="str">
        <f t="shared" si="305"/>
        <v>P</v>
      </c>
      <c r="IO154" s="455" t="str">
        <f t="shared" si="305"/>
        <v>P</v>
      </c>
      <c r="IP154" s="455" t="str">
        <f t="shared" si="305"/>
        <v>P</v>
      </c>
      <c r="IQ154" s="455" t="str">
        <f t="shared" si="305"/>
        <v>P</v>
      </c>
      <c r="IR154" s="953" t="str">
        <f t="shared" si="305"/>
        <v>P</v>
      </c>
      <c r="IS154" s="768" t="str">
        <f t="shared" si="305"/>
        <v>P</v>
      </c>
      <c r="IT154" s="455" t="str">
        <f t="shared" si="305"/>
        <v>P</v>
      </c>
      <c r="IU154" s="455" t="str">
        <f t="shared" si="305"/>
        <v>P</v>
      </c>
      <c r="IV154" s="455" t="str">
        <f t="shared" si="305"/>
        <v>P</v>
      </c>
      <c r="IW154" s="455" t="str">
        <f t="shared" si="305"/>
        <v>P</v>
      </c>
      <c r="IX154" s="455" t="str">
        <f t="shared" si="305"/>
        <v>P</v>
      </c>
      <c r="IY154" s="954" t="str">
        <f t="shared" si="305"/>
        <v>P</v>
      </c>
      <c r="IZ154" s="768" t="str">
        <f t="shared" si="305"/>
        <v>P</v>
      </c>
      <c r="JA154" s="455" t="str">
        <f t="shared" si="305"/>
        <v>P</v>
      </c>
      <c r="JB154" s="455" t="str">
        <f t="shared" si="305"/>
        <v>P</v>
      </c>
      <c r="JC154" s="455" t="str">
        <f t="shared" si="306"/>
        <v>P</v>
      </c>
      <c r="JD154" s="455" t="str">
        <f t="shared" si="306"/>
        <v>P</v>
      </c>
      <c r="JE154" s="455" t="str">
        <f t="shared" si="306"/>
        <v>P</v>
      </c>
      <c r="JF154" s="953" t="str">
        <f t="shared" si="306"/>
        <v>P</v>
      </c>
      <c r="JG154" s="768" t="str">
        <f t="shared" si="306"/>
        <v>P</v>
      </c>
      <c r="JH154" s="455" t="str">
        <f t="shared" si="306"/>
        <v>P</v>
      </c>
      <c r="JI154" s="455" t="str">
        <f t="shared" si="306"/>
        <v>P</v>
      </c>
      <c r="JJ154" s="455" t="str">
        <f t="shared" si="306"/>
        <v>P</v>
      </c>
      <c r="JK154" s="455" t="str">
        <f t="shared" si="306"/>
        <v>P</v>
      </c>
      <c r="JL154" s="455" t="str">
        <f t="shared" si="306"/>
        <v>P</v>
      </c>
      <c r="JM154" s="953" t="str">
        <f t="shared" si="306"/>
        <v>P</v>
      </c>
      <c r="JN154" s="768" t="str">
        <f t="shared" si="306"/>
        <v>P</v>
      </c>
      <c r="JO154" s="455" t="str">
        <f t="shared" si="306"/>
        <v>P</v>
      </c>
      <c r="JP154" s="455" t="str">
        <f t="shared" si="306"/>
        <v>P</v>
      </c>
      <c r="JQ154" s="455" t="str">
        <f t="shared" si="306"/>
        <v>P</v>
      </c>
      <c r="JR154" s="455" t="str">
        <f t="shared" si="306"/>
        <v>P</v>
      </c>
      <c r="JS154" s="455" t="str">
        <f t="shared" si="307"/>
        <v>P</v>
      </c>
      <c r="JT154" s="953" t="str">
        <f t="shared" si="307"/>
        <v>P</v>
      </c>
      <c r="JU154" s="768" t="str">
        <f t="shared" si="307"/>
        <v>P</v>
      </c>
      <c r="JV154" s="455" t="str">
        <f t="shared" si="307"/>
        <v>P</v>
      </c>
      <c r="JW154" s="455" t="str">
        <f t="shared" si="307"/>
        <v>P</v>
      </c>
      <c r="JX154" s="455" t="str">
        <f t="shared" si="307"/>
        <v>P</v>
      </c>
      <c r="JY154" s="455" t="str">
        <f t="shared" si="307"/>
        <v>P</v>
      </c>
      <c r="JZ154" s="455" t="str">
        <f t="shared" si="307"/>
        <v>P</v>
      </c>
      <c r="KA154" s="953" t="str">
        <f t="shared" si="307"/>
        <v>P</v>
      </c>
      <c r="KB154" s="768" t="str">
        <f t="shared" si="307"/>
        <v>P</v>
      </c>
      <c r="KC154" s="455" t="str">
        <f t="shared" si="307"/>
        <v>P</v>
      </c>
      <c r="KD154" s="455" t="str">
        <f t="shared" si="307"/>
        <v>P</v>
      </c>
      <c r="KE154" s="455" t="str">
        <f t="shared" si="307"/>
        <v>P</v>
      </c>
      <c r="KF154" s="455" t="str">
        <f t="shared" si="307"/>
        <v>P</v>
      </c>
      <c r="KG154" s="455" t="str">
        <f t="shared" si="307"/>
        <v>P</v>
      </c>
      <c r="KH154" s="953" t="str">
        <f t="shared" si="307"/>
        <v>P</v>
      </c>
      <c r="KI154" s="768" t="str">
        <f t="shared" si="308"/>
        <v>P</v>
      </c>
      <c r="KJ154" s="455" t="str">
        <f t="shared" si="308"/>
        <v>P</v>
      </c>
      <c r="KK154" s="455" t="str">
        <f t="shared" si="308"/>
        <v>P</v>
      </c>
      <c r="KL154" s="455" t="str">
        <f t="shared" si="308"/>
        <v>P</v>
      </c>
      <c r="KM154" s="455" t="str">
        <f t="shared" si="308"/>
        <v>P</v>
      </c>
      <c r="KN154" s="455" t="str">
        <f t="shared" si="308"/>
        <v>P</v>
      </c>
      <c r="KO154" s="953" t="str">
        <f t="shared" si="308"/>
        <v>P</v>
      </c>
      <c r="KP154" s="768" t="str">
        <f t="shared" si="308"/>
        <v>P</v>
      </c>
      <c r="KQ154" s="455" t="str">
        <f t="shared" si="308"/>
        <v>P</v>
      </c>
      <c r="KR154" s="455" t="str">
        <f t="shared" si="308"/>
        <v>FÜ</v>
      </c>
      <c r="KS154" s="455" t="str">
        <f t="shared" si="308"/>
        <v>P</v>
      </c>
      <c r="KT154" s="455" t="str">
        <f t="shared" si="308"/>
        <v>P</v>
      </c>
      <c r="KU154" s="455" t="str">
        <f t="shared" si="308"/>
        <v>P</v>
      </c>
      <c r="KV154" s="953" t="str">
        <f t="shared" si="308"/>
        <v>P</v>
      </c>
      <c r="KW154" s="768" t="str">
        <f t="shared" si="308"/>
        <v>P</v>
      </c>
      <c r="KX154" s="455" t="str">
        <f t="shared" si="308"/>
        <v>P</v>
      </c>
      <c r="KY154" s="455" t="str">
        <f t="shared" si="309"/>
        <v>P</v>
      </c>
      <c r="KZ154" s="455" t="str">
        <f t="shared" si="309"/>
        <v>P</v>
      </c>
      <c r="LA154" s="455" t="str">
        <f t="shared" si="309"/>
        <v>FÜ</v>
      </c>
      <c r="LB154" s="455" t="str">
        <f t="shared" si="309"/>
        <v>P</v>
      </c>
      <c r="LC154" s="954" t="str">
        <f t="shared" si="309"/>
        <v>P</v>
      </c>
      <c r="LD154" s="768" t="str">
        <f t="shared" si="309"/>
        <v>P</v>
      </c>
      <c r="LE154" s="455" t="str">
        <f t="shared" si="309"/>
        <v>P</v>
      </c>
      <c r="LF154" s="455" t="str">
        <f t="shared" si="309"/>
        <v>P</v>
      </c>
      <c r="LG154" s="455" t="str">
        <f t="shared" si="309"/>
        <v>P</v>
      </c>
      <c r="LH154" s="455" t="str">
        <f t="shared" si="309"/>
        <v>P</v>
      </c>
      <c r="LI154" s="455" t="str">
        <f t="shared" si="309"/>
        <v>P</v>
      </c>
      <c r="LJ154" s="953" t="str">
        <f t="shared" si="309"/>
        <v>P</v>
      </c>
      <c r="LK154" s="768" t="str">
        <f t="shared" si="309"/>
        <v>P</v>
      </c>
      <c r="LL154" s="455" t="str">
        <f t="shared" si="309"/>
        <v>P</v>
      </c>
      <c r="LM154" s="455" t="str">
        <f t="shared" si="309"/>
        <v>P</v>
      </c>
      <c r="LN154" s="455" t="str">
        <f t="shared" si="309"/>
        <v>P</v>
      </c>
      <c r="LO154" s="455" t="str">
        <f t="shared" si="310"/>
        <v>P</v>
      </c>
      <c r="LP154" s="455" t="str">
        <f t="shared" si="310"/>
        <v>P</v>
      </c>
      <c r="LQ154" s="953" t="str">
        <f t="shared" si="310"/>
        <v>P</v>
      </c>
      <c r="LR154" s="768" t="str">
        <f t="shared" si="310"/>
        <v>P</v>
      </c>
      <c r="LS154" s="455" t="str">
        <f t="shared" si="310"/>
        <v>P</v>
      </c>
      <c r="LT154" s="455" t="str">
        <f t="shared" si="310"/>
        <v>P</v>
      </c>
      <c r="LU154" s="455" t="str">
        <f t="shared" si="310"/>
        <v>P</v>
      </c>
      <c r="LV154" s="455" t="str">
        <f t="shared" si="310"/>
        <v>P</v>
      </c>
      <c r="LW154" s="455" t="str">
        <f t="shared" si="310"/>
        <v>P</v>
      </c>
      <c r="LX154" s="953" t="str">
        <f t="shared" si="310"/>
        <v>P</v>
      </c>
      <c r="LY154" s="768" t="str">
        <f t="shared" si="310"/>
        <v>P</v>
      </c>
      <c r="LZ154" s="455" t="str">
        <f t="shared" si="310"/>
        <v>P</v>
      </c>
      <c r="MA154" s="455" t="str">
        <f t="shared" si="310"/>
        <v>P</v>
      </c>
      <c r="MB154" s="455" t="str">
        <f t="shared" si="310"/>
        <v>P</v>
      </c>
      <c r="MC154" s="455" t="str">
        <f t="shared" si="310"/>
        <v>P</v>
      </c>
      <c r="MD154" s="455" t="str">
        <f t="shared" si="310"/>
        <v>P</v>
      </c>
      <c r="ME154" s="953" t="str">
        <f t="shared" si="311"/>
        <v>P</v>
      </c>
      <c r="MF154" s="768" t="str">
        <f t="shared" si="311"/>
        <v>P</v>
      </c>
      <c r="MG154" s="455" t="str">
        <f t="shared" si="311"/>
        <v>P</v>
      </c>
      <c r="MH154" s="455" t="str">
        <f t="shared" si="311"/>
        <v>P</v>
      </c>
      <c r="MI154" s="455" t="str">
        <f t="shared" si="311"/>
        <v>P</v>
      </c>
      <c r="MJ154" s="455" t="str">
        <f t="shared" si="311"/>
        <v>P</v>
      </c>
      <c r="MK154" s="455" t="str">
        <f t="shared" si="311"/>
        <v>P</v>
      </c>
      <c r="ML154" s="953" t="str">
        <f t="shared" si="311"/>
        <v>P</v>
      </c>
      <c r="MM154" s="768" t="str">
        <f t="shared" si="311"/>
        <v>P</v>
      </c>
      <c r="MN154" s="455" t="str">
        <f t="shared" si="311"/>
        <v>P</v>
      </c>
      <c r="MO154" s="455" t="str">
        <f t="shared" si="311"/>
        <v>P</v>
      </c>
      <c r="MP154" s="455" t="str">
        <f t="shared" si="311"/>
        <v>P</v>
      </c>
      <c r="MQ154" s="455" t="str">
        <f t="shared" si="311"/>
        <v>P</v>
      </c>
      <c r="MR154" s="455" t="str">
        <f t="shared" si="311"/>
        <v>P</v>
      </c>
      <c r="MS154" s="953" t="str">
        <f t="shared" si="311"/>
        <v>P</v>
      </c>
      <c r="MT154" s="768" t="str">
        <f t="shared" si="311"/>
        <v>P</v>
      </c>
      <c r="MU154" s="455" t="str">
        <f t="shared" si="312"/>
        <v>P</v>
      </c>
      <c r="MV154" s="455" t="str">
        <f t="shared" si="312"/>
        <v>P</v>
      </c>
      <c r="MW154" s="455" t="str">
        <f t="shared" si="312"/>
        <v>P</v>
      </c>
      <c r="MX154" s="455" t="str">
        <f t="shared" si="312"/>
        <v>P</v>
      </c>
      <c r="MY154" s="455" t="str">
        <f t="shared" si="312"/>
        <v>P</v>
      </c>
      <c r="MZ154" s="953" t="str">
        <f t="shared" si="312"/>
        <v>P</v>
      </c>
      <c r="NA154" s="768" t="str">
        <f t="shared" si="312"/>
        <v>P</v>
      </c>
      <c r="NB154" s="455" t="str">
        <f t="shared" si="312"/>
        <v>P</v>
      </c>
      <c r="NC154" s="455" t="str">
        <f t="shared" si="312"/>
        <v>FÜ</v>
      </c>
      <c r="ND154" s="455" t="str">
        <f t="shared" si="312"/>
        <v>FÜ</v>
      </c>
      <c r="NE154" s="455" t="str">
        <f t="shared" si="312"/>
        <v>P</v>
      </c>
      <c r="NF154" s="455" t="str">
        <f t="shared" si="312"/>
        <v>P</v>
      </c>
      <c r="NG154" s="954" t="str">
        <f t="shared" si="312"/>
        <v>P</v>
      </c>
      <c r="NH154" s="768" t="str">
        <f t="shared" si="312"/>
        <v>P</v>
      </c>
      <c r="NI154" s="455" t="str">
        <f t="shared" si="312"/>
        <v>P</v>
      </c>
      <c r="NJ154" s="455" t="str">
        <f t="shared" si="312"/>
        <v>P</v>
      </c>
      <c r="NK154" s="455" t="str">
        <f t="shared" si="313"/>
        <v>P</v>
      </c>
      <c r="NL154" s="455" t="str">
        <f t="shared" si="313"/>
        <v>P</v>
      </c>
      <c r="NM154" s="455" t="str">
        <f t="shared" si="313"/>
        <v>P</v>
      </c>
      <c r="NN154" s="953" t="str">
        <f t="shared" si="313"/>
        <v>P</v>
      </c>
    </row>
    <row r="155" spans="1:564" x14ac:dyDescent="0.2">
      <c r="A155" s="762">
        <f>alapadatok!M10</f>
        <v>8</v>
      </c>
      <c r="B155" s="678">
        <f>IF(alapadatok!O10="","",alapadatok!O10)</f>
        <v>155</v>
      </c>
      <c r="C155" s="584" t="str">
        <f>IF(alapadatok!N10="","",alapadatok!N10)</f>
        <v>Nagy Róbert</v>
      </c>
      <c r="D155" s="584" t="str">
        <f>IF(alapadatok!P10="","",alapadatok!P10)</f>
        <v>ACC</v>
      </c>
      <c r="E155" s="948" t="str">
        <f>IF(alapadatok!W10="","",alapadatok!W10)</f>
        <v/>
      </c>
      <c r="F155" s="952" t="str">
        <f t="shared" si="314"/>
        <v>P</v>
      </c>
      <c r="G155" s="953" t="str">
        <f t="shared" si="290"/>
        <v>P</v>
      </c>
      <c r="H155" s="768" t="str">
        <f t="shared" si="290"/>
        <v>P</v>
      </c>
      <c r="I155" s="455" t="str">
        <f t="shared" si="290"/>
        <v>FÜ</v>
      </c>
      <c r="J155" s="1143" t="s">
        <v>385</v>
      </c>
      <c r="K155" s="1143" t="s">
        <v>385</v>
      </c>
      <c r="L155" s="1143" t="s">
        <v>385</v>
      </c>
      <c r="M155" s="455" t="str">
        <f t="shared" si="290"/>
        <v>P</v>
      </c>
      <c r="N155" s="953" t="str">
        <f t="shared" si="290"/>
        <v>P</v>
      </c>
      <c r="O155" s="1143" t="s">
        <v>385</v>
      </c>
      <c r="P155" s="1143" t="s">
        <v>385</v>
      </c>
      <c r="Q155" s="1144" t="s">
        <v>99</v>
      </c>
      <c r="R155" s="1144" t="s">
        <v>99</v>
      </c>
      <c r="S155" s="1143" t="s">
        <v>385</v>
      </c>
      <c r="T155" s="455" t="str">
        <f t="shared" si="290"/>
        <v>P</v>
      </c>
      <c r="U155" s="953" t="str">
        <f t="shared" si="290"/>
        <v>P</v>
      </c>
      <c r="V155" s="1143" t="s">
        <v>99</v>
      </c>
      <c r="W155" s="1143" t="s">
        <v>99</v>
      </c>
      <c r="X155" s="1143" t="s">
        <v>99</v>
      </c>
      <c r="Y155" s="1143" t="s">
        <v>99</v>
      </c>
      <c r="Z155" s="1143" t="s">
        <v>99</v>
      </c>
      <c r="AA155" s="455" t="str">
        <f t="shared" si="291"/>
        <v>P</v>
      </c>
      <c r="AB155" s="953" t="str">
        <f t="shared" si="291"/>
        <v>P</v>
      </c>
      <c r="AC155" s="1143" t="s">
        <v>99</v>
      </c>
      <c r="AD155" s="1143" t="s">
        <v>99</v>
      </c>
      <c r="AE155" s="1143" t="s">
        <v>99</v>
      </c>
      <c r="AF155" s="1143" t="s">
        <v>99</v>
      </c>
      <c r="AG155" s="1143" t="s">
        <v>99</v>
      </c>
      <c r="AH155" s="455" t="str">
        <f t="shared" si="291"/>
        <v>P</v>
      </c>
      <c r="AI155" s="953" t="str">
        <f t="shared" si="291"/>
        <v>P</v>
      </c>
      <c r="AJ155" s="1143" t="s">
        <v>385</v>
      </c>
      <c r="AK155" s="1143" t="s">
        <v>385</v>
      </c>
      <c r="AL155" s="1143" t="s">
        <v>385</v>
      </c>
      <c r="AM155" s="1143" t="s">
        <v>385</v>
      </c>
      <c r="AN155" s="1143" t="s">
        <v>385</v>
      </c>
      <c r="AO155" s="455" t="str">
        <f t="shared" si="292"/>
        <v>P</v>
      </c>
      <c r="AP155" s="953" t="str">
        <f t="shared" si="292"/>
        <v>P</v>
      </c>
      <c r="AQ155" s="1143" t="s">
        <v>99</v>
      </c>
      <c r="AR155" s="1143" t="s">
        <v>99</v>
      </c>
      <c r="AS155" s="1143" t="s">
        <v>99</v>
      </c>
      <c r="AT155" s="1143" t="s">
        <v>99</v>
      </c>
      <c r="AU155" s="1143" t="s">
        <v>99</v>
      </c>
      <c r="AV155" s="455" t="str">
        <f t="shared" si="292"/>
        <v>P</v>
      </c>
      <c r="AW155" s="953" t="str">
        <f t="shared" si="292"/>
        <v>P</v>
      </c>
      <c r="AX155" s="1143" t="s">
        <v>99</v>
      </c>
      <c r="AY155" s="1143" t="s">
        <v>99</v>
      </c>
      <c r="AZ155" s="1143" t="s">
        <v>99</v>
      </c>
      <c r="BA155" s="1143" t="s">
        <v>99</v>
      </c>
      <c r="BB155" s="1143" t="s">
        <v>99</v>
      </c>
      <c r="BC155" s="455" t="str">
        <f t="shared" si="293"/>
        <v>P</v>
      </c>
      <c r="BD155" s="953" t="str">
        <f t="shared" si="293"/>
        <v>P</v>
      </c>
      <c r="BE155" s="1143" t="s">
        <v>99</v>
      </c>
      <c r="BF155" s="1143" t="s">
        <v>99</v>
      </c>
      <c r="BG155" s="1143" t="s">
        <v>99</v>
      </c>
      <c r="BH155" s="1143" t="s">
        <v>99</v>
      </c>
      <c r="BI155" s="1143" t="s">
        <v>99</v>
      </c>
      <c r="BJ155" s="455" t="str">
        <f t="shared" si="293"/>
        <v>P</v>
      </c>
      <c r="BK155" s="953" t="str">
        <f t="shared" si="293"/>
        <v>P</v>
      </c>
      <c r="BL155" s="1143" t="s">
        <v>99</v>
      </c>
      <c r="BM155" s="1143" t="s">
        <v>99</v>
      </c>
      <c r="BN155" s="1143" t="s">
        <v>99</v>
      </c>
      <c r="BO155" s="1143" t="s">
        <v>99</v>
      </c>
      <c r="BP155" s="1143" t="s">
        <v>99</v>
      </c>
      <c r="BQ155" s="455" t="str">
        <f t="shared" si="293"/>
        <v>P</v>
      </c>
      <c r="BR155" s="953" t="str">
        <f t="shared" si="293"/>
        <v>P</v>
      </c>
      <c r="BS155" s="1143" t="s">
        <v>99</v>
      </c>
      <c r="BT155" s="1143" t="s">
        <v>99</v>
      </c>
      <c r="BU155" s="1143" t="s">
        <v>99</v>
      </c>
      <c r="BV155" s="1143" t="s">
        <v>99</v>
      </c>
      <c r="BW155" s="1143" t="s">
        <v>99</v>
      </c>
      <c r="BX155" s="455" t="str">
        <f t="shared" si="294"/>
        <v>P</v>
      </c>
      <c r="BY155" s="953" t="str">
        <f t="shared" si="294"/>
        <v>P</v>
      </c>
      <c r="BZ155" s="1143" t="s">
        <v>99</v>
      </c>
      <c r="CA155" s="1143" t="s">
        <v>99</v>
      </c>
      <c r="CB155" s="1143" t="s">
        <v>99</v>
      </c>
      <c r="CC155" s="1143" t="s">
        <v>99</v>
      </c>
      <c r="CD155" s="455" t="str">
        <f t="shared" si="294"/>
        <v>FÜ</v>
      </c>
      <c r="CE155" s="455" t="str">
        <f t="shared" si="294"/>
        <v>P</v>
      </c>
      <c r="CF155" s="953" t="str">
        <f t="shared" si="294"/>
        <v>P</v>
      </c>
      <c r="CG155" s="1143" t="s">
        <v>99</v>
      </c>
      <c r="CH155" s="1143" t="s">
        <v>99</v>
      </c>
      <c r="CI155" s="1143" t="s">
        <v>99</v>
      </c>
      <c r="CJ155" s="1143" t="s">
        <v>99</v>
      </c>
      <c r="CK155" s="1143" t="s">
        <v>99</v>
      </c>
      <c r="CL155" s="1143" t="s">
        <v>178</v>
      </c>
      <c r="CM155" s="1146" t="s">
        <v>178</v>
      </c>
      <c r="CN155" s="1143" t="s">
        <v>99</v>
      </c>
      <c r="CO155" s="1143" t="s">
        <v>99</v>
      </c>
      <c r="CP155" s="1143" t="s">
        <v>99</v>
      </c>
      <c r="CQ155" s="1143" t="s">
        <v>99</v>
      </c>
      <c r="CR155" s="1143" t="s">
        <v>385</v>
      </c>
      <c r="CS155" s="455" t="str">
        <f t="shared" si="295"/>
        <v>P</v>
      </c>
      <c r="CT155" s="953" t="str">
        <f t="shared" si="295"/>
        <v>P</v>
      </c>
      <c r="CU155" s="952" t="str">
        <f t="shared" si="295"/>
        <v>FÜ</v>
      </c>
      <c r="CV155" s="1143" t="s">
        <v>99</v>
      </c>
      <c r="CW155" s="1143" t="s">
        <v>99</v>
      </c>
      <c r="CX155" s="1143" t="s">
        <v>99</v>
      </c>
      <c r="CY155" s="1143" t="s">
        <v>99</v>
      </c>
      <c r="CZ155" s="455" t="str">
        <f t="shared" si="296"/>
        <v>P</v>
      </c>
      <c r="DA155" s="953" t="str">
        <f t="shared" si="296"/>
        <v>P</v>
      </c>
      <c r="DB155" s="1143" t="s">
        <v>99</v>
      </c>
      <c r="DC155" s="1143" t="s">
        <v>99</v>
      </c>
      <c r="DD155" s="1143" t="s">
        <v>99</v>
      </c>
      <c r="DE155" s="1143" t="s">
        <v>99</v>
      </c>
      <c r="DF155" s="1143" t="s">
        <v>99</v>
      </c>
      <c r="DG155" s="455" t="str">
        <f t="shared" si="296"/>
        <v>P</v>
      </c>
      <c r="DH155" s="953" t="str">
        <f t="shared" si="296"/>
        <v>P</v>
      </c>
      <c r="DI155" s="1143" t="s">
        <v>99</v>
      </c>
      <c r="DJ155" s="1143" t="s">
        <v>99</v>
      </c>
      <c r="DK155" s="1143" t="s">
        <v>99</v>
      </c>
      <c r="DL155" s="1143" t="s">
        <v>99</v>
      </c>
      <c r="DM155" s="1143" t="s">
        <v>99</v>
      </c>
      <c r="DN155" s="455" t="str">
        <f t="shared" si="296"/>
        <v>P</v>
      </c>
      <c r="DO155" s="953" t="str">
        <f t="shared" si="297"/>
        <v>P</v>
      </c>
      <c r="DP155" s="768" t="str">
        <f t="shared" si="297"/>
        <v>P</v>
      </c>
      <c r="DQ155" s="455" t="str">
        <f t="shared" si="297"/>
        <v>P</v>
      </c>
      <c r="DR155" s="455" t="str">
        <f t="shared" si="297"/>
        <v>P</v>
      </c>
      <c r="DS155" s="455" t="str">
        <f t="shared" si="297"/>
        <v>P</v>
      </c>
      <c r="DT155" s="455" t="str">
        <f t="shared" si="297"/>
        <v>P</v>
      </c>
      <c r="DU155" s="455" t="str">
        <f t="shared" si="297"/>
        <v>P</v>
      </c>
      <c r="DV155" s="953" t="str">
        <f t="shared" si="297"/>
        <v>P</v>
      </c>
      <c r="DW155" s="768" t="str">
        <f t="shared" si="297"/>
        <v>P</v>
      </c>
      <c r="DX155" s="455" t="str">
        <f t="shared" si="297"/>
        <v>P</v>
      </c>
      <c r="DY155" s="455" t="str">
        <f t="shared" si="297"/>
        <v>FÜ</v>
      </c>
      <c r="DZ155" s="455" t="str">
        <f t="shared" si="297"/>
        <v>P</v>
      </c>
      <c r="EA155" s="455" t="str">
        <f t="shared" si="297"/>
        <v>P</v>
      </c>
      <c r="EB155" s="455" t="str">
        <f t="shared" si="297"/>
        <v>P</v>
      </c>
      <c r="EC155" s="954" t="str">
        <f t="shared" si="297"/>
        <v>P</v>
      </c>
      <c r="ED155" s="768" t="str">
        <f t="shared" si="297"/>
        <v>P</v>
      </c>
      <c r="EE155" s="455" t="str">
        <f t="shared" si="298"/>
        <v>P</v>
      </c>
      <c r="EF155" s="455" t="str">
        <f t="shared" si="298"/>
        <v>P</v>
      </c>
      <c r="EG155" s="455" t="str">
        <f t="shared" si="298"/>
        <v>P</v>
      </c>
      <c r="EH155" s="455" t="str">
        <f t="shared" si="298"/>
        <v>P</v>
      </c>
      <c r="EI155" s="455" t="str">
        <f t="shared" si="298"/>
        <v>P</v>
      </c>
      <c r="EJ155" s="953" t="str">
        <f t="shared" si="298"/>
        <v>P</v>
      </c>
      <c r="EK155" s="768" t="str">
        <f t="shared" si="298"/>
        <v>P</v>
      </c>
      <c r="EL155" s="455" t="str">
        <f t="shared" si="298"/>
        <v>P</v>
      </c>
      <c r="EM155" s="455" t="str">
        <f t="shared" si="298"/>
        <v>P</v>
      </c>
      <c r="EN155" s="455" t="str">
        <f t="shared" si="298"/>
        <v>P</v>
      </c>
      <c r="EO155" s="455" t="str">
        <f t="shared" si="298"/>
        <v>P</v>
      </c>
      <c r="EP155" s="455" t="str">
        <f t="shared" si="298"/>
        <v>P</v>
      </c>
      <c r="EQ155" s="953" t="str">
        <f t="shared" si="298"/>
        <v>P</v>
      </c>
      <c r="ER155" s="768" t="str">
        <f t="shared" si="298"/>
        <v>FÜ</v>
      </c>
      <c r="ES155" s="455" t="str">
        <f t="shared" si="298"/>
        <v>P</v>
      </c>
      <c r="ET155" s="455" t="str">
        <f t="shared" si="298"/>
        <v>P</v>
      </c>
      <c r="EU155" s="455" t="str">
        <f t="shared" si="299"/>
        <v>P</v>
      </c>
      <c r="EV155" s="455" t="str">
        <f t="shared" si="299"/>
        <v>P</v>
      </c>
      <c r="EW155" s="455" t="str">
        <f t="shared" si="299"/>
        <v>P</v>
      </c>
      <c r="EX155" s="953" t="str">
        <f t="shared" si="299"/>
        <v>P</v>
      </c>
      <c r="EY155" s="768" t="str">
        <f t="shared" si="299"/>
        <v>P</v>
      </c>
      <c r="EZ155" s="455" t="str">
        <f t="shared" si="299"/>
        <v>P</v>
      </c>
      <c r="FA155" s="455" t="str">
        <f t="shared" si="299"/>
        <v>P</v>
      </c>
      <c r="FB155" s="455" t="str">
        <f t="shared" si="299"/>
        <v>P</v>
      </c>
      <c r="FC155" s="455" t="str">
        <f t="shared" si="299"/>
        <v>P</v>
      </c>
      <c r="FD155" s="455" t="str">
        <f t="shared" si="299"/>
        <v>P</v>
      </c>
      <c r="FE155" s="953" t="str">
        <f t="shared" si="299"/>
        <v>P</v>
      </c>
      <c r="FF155" s="768" t="str">
        <f t="shared" si="299"/>
        <v>P</v>
      </c>
      <c r="FG155" s="455" t="str">
        <f t="shared" si="299"/>
        <v>P</v>
      </c>
      <c r="FH155" s="455" t="str">
        <f t="shared" si="299"/>
        <v>P</v>
      </c>
      <c r="FI155" s="455" t="str">
        <f t="shared" si="299"/>
        <v>P</v>
      </c>
      <c r="FJ155" s="455" t="str">
        <f t="shared" si="299"/>
        <v>P</v>
      </c>
      <c r="FK155" s="455" t="str">
        <f t="shared" si="300"/>
        <v>P</v>
      </c>
      <c r="FL155" s="953" t="str">
        <f t="shared" si="300"/>
        <v>P</v>
      </c>
      <c r="FM155" s="768" t="str">
        <f t="shared" si="300"/>
        <v>P</v>
      </c>
      <c r="FN155" s="455" t="str">
        <f t="shared" si="300"/>
        <v>P</v>
      </c>
      <c r="FO155" s="455" t="str">
        <f t="shared" si="300"/>
        <v>P</v>
      </c>
      <c r="FP155" s="455" t="str">
        <f t="shared" si="300"/>
        <v>P</v>
      </c>
      <c r="FQ155" s="455" t="str">
        <f t="shared" si="300"/>
        <v>P</v>
      </c>
      <c r="FR155" s="455" t="str">
        <f t="shared" si="300"/>
        <v>P</v>
      </c>
      <c r="FS155" s="953" t="str">
        <f t="shared" si="300"/>
        <v>P</v>
      </c>
      <c r="FT155" s="768" t="str">
        <f t="shared" si="300"/>
        <v>P</v>
      </c>
      <c r="FU155" s="455" t="str">
        <f t="shared" si="300"/>
        <v>P</v>
      </c>
      <c r="FV155" s="455" t="str">
        <f t="shared" si="300"/>
        <v>P</v>
      </c>
      <c r="FW155" s="455" t="str">
        <f t="shared" si="300"/>
        <v>P</v>
      </c>
      <c r="FX155" s="455" t="str">
        <f t="shared" si="300"/>
        <v>P</v>
      </c>
      <c r="FY155" s="455" t="str">
        <f t="shared" si="300"/>
        <v>P</v>
      </c>
      <c r="FZ155" s="953" t="str">
        <f t="shared" si="300"/>
        <v>P</v>
      </c>
      <c r="GA155" s="768" t="str">
        <f t="shared" si="301"/>
        <v>P</v>
      </c>
      <c r="GB155" s="455" t="str">
        <f t="shared" si="301"/>
        <v>P</v>
      </c>
      <c r="GC155" s="455" t="str">
        <f t="shared" si="301"/>
        <v>P</v>
      </c>
      <c r="GD155" s="455" t="str">
        <f t="shared" si="301"/>
        <v>P</v>
      </c>
      <c r="GE155" s="455" t="str">
        <f t="shared" si="301"/>
        <v>P</v>
      </c>
      <c r="GF155" s="953" t="str">
        <f t="shared" si="301"/>
        <v>P</v>
      </c>
      <c r="GG155" s="768" t="str">
        <f t="shared" si="301"/>
        <v>P</v>
      </c>
      <c r="GH155" s="455" t="str">
        <f t="shared" si="301"/>
        <v>P</v>
      </c>
      <c r="GI155" s="455" t="str">
        <f t="shared" si="301"/>
        <v>P</v>
      </c>
      <c r="GJ155" s="455" t="str">
        <f t="shared" si="301"/>
        <v>P</v>
      </c>
      <c r="GK155" s="455" t="str">
        <f t="shared" si="301"/>
        <v>P</v>
      </c>
      <c r="GL155" s="455" t="str">
        <f t="shared" si="301"/>
        <v>P</v>
      </c>
      <c r="GM155" s="455" t="str">
        <f t="shared" si="301"/>
        <v>P</v>
      </c>
      <c r="GN155" s="954" t="str">
        <f t="shared" si="301"/>
        <v>P</v>
      </c>
      <c r="GO155" s="768" t="str">
        <f t="shared" si="301"/>
        <v>P</v>
      </c>
      <c r="GP155" s="455" t="str">
        <f t="shared" si="301"/>
        <v>P</v>
      </c>
      <c r="GQ155" s="455" t="str">
        <f t="shared" si="302"/>
        <v>P</v>
      </c>
      <c r="GR155" s="455" t="str">
        <f t="shared" si="302"/>
        <v>P</v>
      </c>
      <c r="GS155" s="455" t="str">
        <f t="shared" si="302"/>
        <v>P</v>
      </c>
      <c r="GT155" s="455" t="str">
        <f t="shared" si="302"/>
        <v>P</v>
      </c>
      <c r="GU155" s="953" t="str">
        <f t="shared" si="302"/>
        <v>P</v>
      </c>
      <c r="GV155" s="768" t="str">
        <f t="shared" si="302"/>
        <v>P</v>
      </c>
      <c r="GW155" s="455" t="str">
        <f t="shared" si="302"/>
        <v>P</v>
      </c>
      <c r="GX155" s="455" t="str">
        <f t="shared" si="302"/>
        <v>P</v>
      </c>
      <c r="GY155" s="455" t="str">
        <f t="shared" si="302"/>
        <v>P</v>
      </c>
      <c r="GZ155" s="455" t="str">
        <f t="shared" si="302"/>
        <v>P</v>
      </c>
      <c r="HA155" s="455" t="str">
        <f t="shared" si="302"/>
        <v>P</v>
      </c>
      <c r="HB155" s="953" t="str">
        <f t="shared" si="302"/>
        <v>P</v>
      </c>
      <c r="HC155" s="768" t="str">
        <f t="shared" si="302"/>
        <v>P</v>
      </c>
      <c r="HD155" s="455" t="str">
        <f t="shared" si="302"/>
        <v>P</v>
      </c>
      <c r="HE155" s="455" t="str">
        <f t="shared" si="302"/>
        <v>P</v>
      </c>
      <c r="HF155" s="455" t="str">
        <f t="shared" si="302"/>
        <v>P</v>
      </c>
      <c r="HG155" s="455" t="str">
        <f t="shared" si="303"/>
        <v>P</v>
      </c>
      <c r="HH155" s="455" t="str">
        <f t="shared" si="303"/>
        <v>P</v>
      </c>
      <c r="HI155" s="953" t="str">
        <f t="shared" si="303"/>
        <v>P</v>
      </c>
      <c r="HJ155" s="768" t="str">
        <f t="shared" si="303"/>
        <v>P</v>
      </c>
      <c r="HK155" s="455" t="str">
        <f t="shared" si="303"/>
        <v>P</v>
      </c>
      <c r="HL155" s="455" t="str">
        <f t="shared" si="303"/>
        <v>P</v>
      </c>
      <c r="HM155" s="455" t="str">
        <f t="shared" si="303"/>
        <v>P</v>
      </c>
      <c r="HN155" s="455" t="str">
        <f t="shared" si="303"/>
        <v>P</v>
      </c>
      <c r="HO155" s="455" t="str">
        <f t="shared" si="303"/>
        <v>P</v>
      </c>
      <c r="HP155" s="953" t="str">
        <f t="shared" si="303"/>
        <v>P</v>
      </c>
      <c r="HQ155" s="768" t="str">
        <f t="shared" si="303"/>
        <v>P</v>
      </c>
      <c r="HR155" s="455" t="str">
        <f t="shared" si="303"/>
        <v>P</v>
      </c>
      <c r="HS155" s="455" t="str">
        <f t="shared" si="303"/>
        <v>P</v>
      </c>
      <c r="HT155" s="455" t="str">
        <f t="shared" si="303"/>
        <v>P</v>
      </c>
      <c r="HU155" s="455" t="str">
        <f t="shared" si="303"/>
        <v>P</v>
      </c>
      <c r="HV155" s="455" t="str">
        <f t="shared" si="303"/>
        <v>P</v>
      </c>
      <c r="HW155" s="953" t="str">
        <f t="shared" si="304"/>
        <v>P</v>
      </c>
      <c r="HX155" s="768" t="str">
        <f t="shared" si="304"/>
        <v>P</v>
      </c>
      <c r="HY155" s="455" t="str">
        <f t="shared" si="304"/>
        <v>P</v>
      </c>
      <c r="HZ155" s="455" t="str">
        <f t="shared" si="304"/>
        <v>P</v>
      </c>
      <c r="IA155" s="455" t="str">
        <f t="shared" si="304"/>
        <v>P</v>
      </c>
      <c r="IB155" s="455" t="str">
        <f t="shared" si="304"/>
        <v>P</v>
      </c>
      <c r="IC155" s="455" t="str">
        <f t="shared" si="304"/>
        <v>P</v>
      </c>
      <c r="ID155" s="953" t="str">
        <f t="shared" si="304"/>
        <v>P</v>
      </c>
      <c r="IE155" s="768" t="str">
        <f t="shared" si="304"/>
        <v>P</v>
      </c>
      <c r="IF155" s="455" t="str">
        <f t="shared" si="304"/>
        <v>FÜ</v>
      </c>
      <c r="IG155" s="455" t="str">
        <f t="shared" si="304"/>
        <v>P</v>
      </c>
      <c r="IH155" s="455" t="str">
        <f t="shared" si="304"/>
        <v>P</v>
      </c>
      <c r="II155" s="455" t="str">
        <f t="shared" si="304"/>
        <v>P</v>
      </c>
      <c r="IJ155" s="455" t="str">
        <f t="shared" si="304"/>
        <v>P</v>
      </c>
      <c r="IK155" s="953" t="str">
        <f t="shared" si="304"/>
        <v>P</v>
      </c>
      <c r="IL155" s="768" t="str">
        <f t="shared" si="304"/>
        <v>P</v>
      </c>
      <c r="IM155" s="455" t="str">
        <f t="shared" si="305"/>
        <v>P</v>
      </c>
      <c r="IN155" s="455" t="str">
        <f t="shared" si="305"/>
        <v>P</v>
      </c>
      <c r="IO155" s="455" t="str">
        <f t="shared" si="305"/>
        <v>P</v>
      </c>
      <c r="IP155" s="455" t="str">
        <f t="shared" si="305"/>
        <v>P</v>
      </c>
      <c r="IQ155" s="455" t="str">
        <f t="shared" si="305"/>
        <v>P</v>
      </c>
      <c r="IR155" s="953" t="str">
        <f t="shared" si="305"/>
        <v>P</v>
      </c>
      <c r="IS155" s="768" t="str">
        <f t="shared" si="305"/>
        <v>P</v>
      </c>
      <c r="IT155" s="455" t="str">
        <f t="shared" si="305"/>
        <v>P</v>
      </c>
      <c r="IU155" s="455" t="str">
        <f t="shared" si="305"/>
        <v>P</v>
      </c>
      <c r="IV155" s="455" t="str">
        <f t="shared" si="305"/>
        <v>P</v>
      </c>
      <c r="IW155" s="455" t="str">
        <f t="shared" si="305"/>
        <v>P</v>
      </c>
      <c r="IX155" s="455" t="str">
        <f t="shared" si="305"/>
        <v>P</v>
      </c>
      <c r="IY155" s="954" t="str">
        <f t="shared" si="305"/>
        <v>P</v>
      </c>
      <c r="IZ155" s="768" t="str">
        <f t="shared" si="305"/>
        <v>P</v>
      </c>
      <c r="JA155" s="455" t="str">
        <f t="shared" si="305"/>
        <v>P</v>
      </c>
      <c r="JB155" s="455" t="str">
        <f t="shared" si="305"/>
        <v>P</v>
      </c>
      <c r="JC155" s="455" t="str">
        <f t="shared" si="306"/>
        <v>P</v>
      </c>
      <c r="JD155" s="455" t="str">
        <f t="shared" si="306"/>
        <v>P</v>
      </c>
      <c r="JE155" s="455" t="str">
        <f t="shared" si="306"/>
        <v>P</v>
      </c>
      <c r="JF155" s="953" t="str">
        <f t="shared" si="306"/>
        <v>P</v>
      </c>
      <c r="JG155" s="768" t="str">
        <f t="shared" si="306"/>
        <v>P</v>
      </c>
      <c r="JH155" s="455" t="str">
        <f t="shared" si="306"/>
        <v>P</v>
      </c>
      <c r="JI155" s="455" t="str">
        <f t="shared" si="306"/>
        <v>P</v>
      </c>
      <c r="JJ155" s="455" t="str">
        <f t="shared" si="306"/>
        <v>P</v>
      </c>
      <c r="JK155" s="455" t="str">
        <f t="shared" si="306"/>
        <v>P</v>
      </c>
      <c r="JL155" s="455" t="str">
        <f t="shared" si="306"/>
        <v>P</v>
      </c>
      <c r="JM155" s="953" t="str">
        <f t="shared" si="306"/>
        <v>P</v>
      </c>
      <c r="JN155" s="768" t="str">
        <f t="shared" si="306"/>
        <v>P</v>
      </c>
      <c r="JO155" s="455" t="str">
        <f t="shared" si="306"/>
        <v>P</v>
      </c>
      <c r="JP155" s="455" t="str">
        <f t="shared" si="306"/>
        <v>P</v>
      </c>
      <c r="JQ155" s="455" t="str">
        <f t="shared" si="306"/>
        <v>P</v>
      </c>
      <c r="JR155" s="455" t="str">
        <f t="shared" si="306"/>
        <v>P</v>
      </c>
      <c r="JS155" s="455" t="str">
        <f t="shared" si="307"/>
        <v>P</v>
      </c>
      <c r="JT155" s="953" t="str">
        <f t="shared" si="307"/>
        <v>P</v>
      </c>
      <c r="JU155" s="768" t="str">
        <f t="shared" si="307"/>
        <v>P</v>
      </c>
      <c r="JV155" s="455" t="str">
        <f t="shared" si="307"/>
        <v>P</v>
      </c>
      <c r="JW155" s="455" t="str">
        <f t="shared" si="307"/>
        <v>P</v>
      </c>
      <c r="JX155" s="455" t="str">
        <f t="shared" si="307"/>
        <v>P</v>
      </c>
      <c r="JY155" s="455" t="str">
        <f t="shared" si="307"/>
        <v>P</v>
      </c>
      <c r="JZ155" s="455" t="str">
        <f t="shared" si="307"/>
        <v>P</v>
      </c>
      <c r="KA155" s="953" t="str">
        <f t="shared" si="307"/>
        <v>P</v>
      </c>
      <c r="KB155" s="768" t="str">
        <f t="shared" si="307"/>
        <v>P</v>
      </c>
      <c r="KC155" s="455" t="str">
        <f t="shared" si="307"/>
        <v>P</v>
      </c>
      <c r="KD155" s="455" t="str">
        <f t="shared" si="307"/>
        <v>P</v>
      </c>
      <c r="KE155" s="455" t="str">
        <f t="shared" si="307"/>
        <v>P</v>
      </c>
      <c r="KF155" s="455" t="str">
        <f t="shared" si="307"/>
        <v>P</v>
      </c>
      <c r="KG155" s="455" t="str">
        <f t="shared" si="307"/>
        <v>P</v>
      </c>
      <c r="KH155" s="953" t="str">
        <f t="shared" si="307"/>
        <v>P</v>
      </c>
      <c r="KI155" s="768" t="str">
        <f t="shared" si="308"/>
        <v>P</v>
      </c>
      <c r="KJ155" s="455" t="str">
        <f t="shared" si="308"/>
        <v>P</v>
      </c>
      <c r="KK155" s="455" t="str">
        <f t="shared" si="308"/>
        <v>P</v>
      </c>
      <c r="KL155" s="455" t="str">
        <f t="shared" si="308"/>
        <v>P</v>
      </c>
      <c r="KM155" s="455" t="str">
        <f t="shared" si="308"/>
        <v>P</v>
      </c>
      <c r="KN155" s="455" t="str">
        <f t="shared" si="308"/>
        <v>P</v>
      </c>
      <c r="KO155" s="953" t="str">
        <f t="shared" si="308"/>
        <v>P</v>
      </c>
      <c r="KP155" s="768" t="str">
        <f t="shared" si="308"/>
        <v>P</v>
      </c>
      <c r="KQ155" s="455" t="str">
        <f t="shared" si="308"/>
        <v>P</v>
      </c>
      <c r="KR155" s="455" t="str">
        <f t="shared" si="308"/>
        <v>FÜ</v>
      </c>
      <c r="KS155" s="455" t="str">
        <f t="shared" si="308"/>
        <v>P</v>
      </c>
      <c r="KT155" s="455" t="str">
        <f t="shared" si="308"/>
        <v>P</v>
      </c>
      <c r="KU155" s="455" t="str">
        <f t="shared" si="308"/>
        <v>P</v>
      </c>
      <c r="KV155" s="953" t="str">
        <f t="shared" si="308"/>
        <v>P</v>
      </c>
      <c r="KW155" s="768" t="str">
        <f t="shared" si="308"/>
        <v>P</v>
      </c>
      <c r="KX155" s="455" t="str">
        <f t="shared" si="308"/>
        <v>P</v>
      </c>
      <c r="KY155" s="455" t="str">
        <f t="shared" si="309"/>
        <v>P</v>
      </c>
      <c r="KZ155" s="455" t="str">
        <f t="shared" si="309"/>
        <v>P</v>
      </c>
      <c r="LA155" s="455" t="str">
        <f t="shared" si="309"/>
        <v>FÜ</v>
      </c>
      <c r="LB155" s="455" t="str">
        <f t="shared" si="309"/>
        <v>P</v>
      </c>
      <c r="LC155" s="954" t="str">
        <f t="shared" si="309"/>
        <v>P</v>
      </c>
      <c r="LD155" s="768" t="str">
        <f t="shared" si="309"/>
        <v>P</v>
      </c>
      <c r="LE155" s="455" t="str">
        <f t="shared" si="309"/>
        <v>P</v>
      </c>
      <c r="LF155" s="455" t="str">
        <f t="shared" si="309"/>
        <v>P</v>
      </c>
      <c r="LG155" s="455" t="str">
        <f t="shared" si="309"/>
        <v>P</v>
      </c>
      <c r="LH155" s="455" t="str">
        <f t="shared" si="309"/>
        <v>P</v>
      </c>
      <c r="LI155" s="455" t="str">
        <f t="shared" si="309"/>
        <v>P</v>
      </c>
      <c r="LJ155" s="953" t="str">
        <f t="shared" si="309"/>
        <v>P</v>
      </c>
      <c r="LK155" s="768" t="str">
        <f t="shared" si="309"/>
        <v>P</v>
      </c>
      <c r="LL155" s="455" t="str">
        <f t="shared" si="309"/>
        <v>P</v>
      </c>
      <c r="LM155" s="455" t="str">
        <f t="shared" si="309"/>
        <v>P</v>
      </c>
      <c r="LN155" s="455" t="str">
        <f t="shared" si="309"/>
        <v>P</v>
      </c>
      <c r="LO155" s="455" t="str">
        <f t="shared" si="310"/>
        <v>P</v>
      </c>
      <c r="LP155" s="455" t="str">
        <f t="shared" si="310"/>
        <v>P</v>
      </c>
      <c r="LQ155" s="953" t="str">
        <f t="shared" si="310"/>
        <v>P</v>
      </c>
      <c r="LR155" s="768" t="str">
        <f t="shared" si="310"/>
        <v>P</v>
      </c>
      <c r="LS155" s="455" t="str">
        <f t="shared" si="310"/>
        <v>P</v>
      </c>
      <c r="LT155" s="455" t="str">
        <f t="shared" si="310"/>
        <v>P</v>
      </c>
      <c r="LU155" s="455" t="str">
        <f t="shared" si="310"/>
        <v>P</v>
      </c>
      <c r="LV155" s="455" t="str">
        <f t="shared" si="310"/>
        <v>P</v>
      </c>
      <c r="LW155" s="455" t="str">
        <f t="shared" si="310"/>
        <v>P</v>
      </c>
      <c r="LX155" s="953" t="str">
        <f t="shared" si="310"/>
        <v>P</v>
      </c>
      <c r="LY155" s="768" t="str">
        <f t="shared" si="310"/>
        <v>P</v>
      </c>
      <c r="LZ155" s="455" t="str">
        <f t="shared" si="310"/>
        <v>P</v>
      </c>
      <c r="MA155" s="455" t="str">
        <f t="shared" si="310"/>
        <v>P</v>
      </c>
      <c r="MB155" s="455" t="str">
        <f t="shared" si="310"/>
        <v>P</v>
      </c>
      <c r="MC155" s="455" t="str">
        <f t="shared" si="310"/>
        <v>P</v>
      </c>
      <c r="MD155" s="455" t="str">
        <f t="shared" si="310"/>
        <v>P</v>
      </c>
      <c r="ME155" s="953" t="str">
        <f t="shared" si="311"/>
        <v>P</v>
      </c>
      <c r="MF155" s="768" t="str">
        <f t="shared" si="311"/>
        <v>P</v>
      </c>
      <c r="MG155" s="455" t="str">
        <f t="shared" si="311"/>
        <v>P</v>
      </c>
      <c r="MH155" s="455" t="str">
        <f t="shared" si="311"/>
        <v>P</v>
      </c>
      <c r="MI155" s="455" t="str">
        <f t="shared" si="311"/>
        <v>P</v>
      </c>
      <c r="MJ155" s="455" t="str">
        <f t="shared" si="311"/>
        <v>P</v>
      </c>
      <c r="MK155" s="455" t="str">
        <f t="shared" si="311"/>
        <v>P</v>
      </c>
      <c r="ML155" s="953" t="str">
        <f t="shared" si="311"/>
        <v>P</v>
      </c>
      <c r="MM155" s="768" t="str">
        <f t="shared" si="311"/>
        <v>P</v>
      </c>
      <c r="MN155" s="455" t="str">
        <f t="shared" si="311"/>
        <v>P</v>
      </c>
      <c r="MO155" s="455" t="str">
        <f t="shared" si="311"/>
        <v>P</v>
      </c>
      <c r="MP155" s="455" t="str">
        <f t="shared" si="311"/>
        <v>P</v>
      </c>
      <c r="MQ155" s="455" t="str">
        <f t="shared" si="311"/>
        <v>P</v>
      </c>
      <c r="MR155" s="455" t="str">
        <f t="shared" si="311"/>
        <v>P</v>
      </c>
      <c r="MS155" s="953" t="str">
        <f t="shared" si="311"/>
        <v>P</v>
      </c>
      <c r="MT155" s="768" t="str">
        <f t="shared" si="311"/>
        <v>P</v>
      </c>
      <c r="MU155" s="455" t="str">
        <f t="shared" si="312"/>
        <v>P</v>
      </c>
      <c r="MV155" s="455" t="str">
        <f t="shared" si="312"/>
        <v>P</v>
      </c>
      <c r="MW155" s="455" t="str">
        <f t="shared" si="312"/>
        <v>P</v>
      </c>
      <c r="MX155" s="455" t="str">
        <f t="shared" si="312"/>
        <v>P</v>
      </c>
      <c r="MY155" s="455" t="str">
        <f t="shared" si="312"/>
        <v>P</v>
      </c>
      <c r="MZ155" s="953" t="str">
        <f t="shared" si="312"/>
        <v>P</v>
      </c>
      <c r="NA155" s="768" t="str">
        <f t="shared" si="312"/>
        <v>P</v>
      </c>
      <c r="NB155" s="455" t="str">
        <f t="shared" si="312"/>
        <v>P</v>
      </c>
      <c r="NC155" s="455" t="str">
        <f t="shared" si="312"/>
        <v>FÜ</v>
      </c>
      <c r="ND155" s="455" t="str">
        <f t="shared" si="312"/>
        <v>FÜ</v>
      </c>
      <c r="NE155" s="455" t="str">
        <f t="shared" si="312"/>
        <v>P</v>
      </c>
      <c r="NF155" s="455" t="str">
        <f t="shared" si="312"/>
        <v>P</v>
      </c>
      <c r="NG155" s="954" t="str">
        <f t="shared" si="312"/>
        <v>P</v>
      </c>
      <c r="NH155" s="768" t="str">
        <f t="shared" si="312"/>
        <v>P</v>
      </c>
      <c r="NI155" s="455" t="str">
        <f t="shared" si="312"/>
        <v>P</v>
      </c>
      <c r="NJ155" s="455" t="str">
        <f t="shared" si="312"/>
        <v>P</v>
      </c>
      <c r="NK155" s="455" t="str">
        <f t="shared" si="313"/>
        <v>P</v>
      </c>
      <c r="NL155" s="455" t="str">
        <f t="shared" si="313"/>
        <v>P</v>
      </c>
      <c r="NM155" s="455" t="str">
        <f t="shared" si="313"/>
        <v>P</v>
      </c>
      <c r="NN155" s="953" t="str">
        <f t="shared" si="313"/>
        <v>P</v>
      </c>
    </row>
    <row r="156" spans="1:564" x14ac:dyDescent="0.2">
      <c r="A156" s="762">
        <f>alapadatok!M11</f>
        <v>9</v>
      </c>
      <c r="B156" s="678">
        <f>IF(alapadatok!O11="","",alapadatok!O11)</f>
        <v>287</v>
      </c>
      <c r="C156" s="584" t="str">
        <f>IF(alapadatok!N11="","",alapadatok!N11)</f>
        <v>Demeter István</v>
      </c>
      <c r="D156" s="584" t="str">
        <f>IF(alapadatok!P11="","",alapadatok!P11)</f>
        <v>ACC</v>
      </c>
      <c r="E156" s="948" t="str">
        <f>IF(alapadatok!W11="","",alapadatok!W11)</f>
        <v/>
      </c>
      <c r="F156" s="952" t="str">
        <f t="shared" si="314"/>
        <v>P</v>
      </c>
      <c r="G156" s="953" t="str">
        <f t="shared" si="290"/>
        <v>P</v>
      </c>
      <c r="H156" s="768" t="str">
        <f t="shared" si="290"/>
        <v>P</v>
      </c>
      <c r="I156" s="455" t="str">
        <f t="shared" si="290"/>
        <v>FÜ</v>
      </c>
      <c r="J156" s="1143" t="s">
        <v>99</v>
      </c>
      <c r="K156" s="1143" t="s">
        <v>99</v>
      </c>
      <c r="L156" s="1143" t="s">
        <v>99</v>
      </c>
      <c r="M156" s="455" t="str">
        <f t="shared" si="290"/>
        <v>P</v>
      </c>
      <c r="N156" s="953" t="str">
        <f t="shared" si="290"/>
        <v>P</v>
      </c>
      <c r="O156" s="1144" t="s">
        <v>99</v>
      </c>
      <c r="P156" s="1144" t="s">
        <v>385</v>
      </c>
      <c r="Q156" s="1144" t="s">
        <v>99</v>
      </c>
      <c r="R156" s="1144" t="s">
        <v>99</v>
      </c>
      <c r="S156" s="1143" t="s">
        <v>385</v>
      </c>
      <c r="T156" s="455" t="str">
        <f t="shared" si="290"/>
        <v>P</v>
      </c>
      <c r="U156" s="953" t="str">
        <f t="shared" si="290"/>
        <v>P</v>
      </c>
      <c r="V156" s="1143" t="s">
        <v>99</v>
      </c>
      <c r="W156" s="1149" t="s">
        <v>385</v>
      </c>
      <c r="X156" s="1149" t="s">
        <v>385</v>
      </c>
      <c r="Y156" s="1149" t="s">
        <v>385</v>
      </c>
      <c r="Z156" s="1149" t="s">
        <v>385</v>
      </c>
      <c r="AA156" s="455" t="str">
        <f t="shared" si="291"/>
        <v>P</v>
      </c>
      <c r="AB156" s="953" t="str">
        <f t="shared" si="291"/>
        <v>P</v>
      </c>
      <c r="AC156" s="1149" t="s">
        <v>385</v>
      </c>
      <c r="AD156" s="1149" t="s">
        <v>385</v>
      </c>
      <c r="AE156" s="1143" t="s">
        <v>99</v>
      </c>
      <c r="AF156" s="1143" t="s">
        <v>99</v>
      </c>
      <c r="AG156" s="1143" t="s">
        <v>99</v>
      </c>
      <c r="AH156" s="455" t="str">
        <f t="shared" si="291"/>
        <v>P</v>
      </c>
      <c r="AI156" s="953" t="str">
        <f t="shared" si="291"/>
        <v>P</v>
      </c>
      <c r="AJ156" s="1143" t="s">
        <v>99</v>
      </c>
      <c r="AK156" s="1143" t="s">
        <v>99</v>
      </c>
      <c r="AL156" s="1143" t="s">
        <v>99</v>
      </c>
      <c r="AM156" s="1143" t="s">
        <v>99</v>
      </c>
      <c r="AN156" s="1143" t="s">
        <v>99</v>
      </c>
      <c r="AO156" s="455" t="str">
        <f t="shared" si="292"/>
        <v>P</v>
      </c>
      <c r="AP156" s="953" t="str">
        <f t="shared" si="292"/>
        <v>P</v>
      </c>
      <c r="AQ156" s="1143" t="s">
        <v>99</v>
      </c>
      <c r="AR156" s="1143" t="s">
        <v>99</v>
      </c>
      <c r="AS156" s="1143" t="s">
        <v>99</v>
      </c>
      <c r="AT156" s="1143" t="s">
        <v>99</v>
      </c>
      <c r="AU156" s="1143" t="s">
        <v>385</v>
      </c>
      <c r="AV156" s="455" t="str">
        <f t="shared" si="292"/>
        <v>P</v>
      </c>
      <c r="AW156" s="953" t="str">
        <f t="shared" si="292"/>
        <v>P</v>
      </c>
      <c r="AX156" s="1143" t="s">
        <v>385</v>
      </c>
      <c r="AY156" s="1143" t="s">
        <v>99</v>
      </c>
      <c r="AZ156" s="1143" t="s">
        <v>99</v>
      </c>
      <c r="BA156" s="1143" t="s">
        <v>99</v>
      </c>
      <c r="BB156" s="1143" t="s">
        <v>99</v>
      </c>
      <c r="BC156" s="455" t="str">
        <f t="shared" si="293"/>
        <v>P</v>
      </c>
      <c r="BD156" s="953" t="str">
        <f t="shared" si="293"/>
        <v>P</v>
      </c>
      <c r="BE156" s="1143" t="s">
        <v>99</v>
      </c>
      <c r="BF156" s="1143" t="s">
        <v>385</v>
      </c>
      <c r="BG156" s="1143" t="s">
        <v>99</v>
      </c>
      <c r="BH156" s="1143" t="s">
        <v>99</v>
      </c>
      <c r="BI156" s="1143" t="s">
        <v>99</v>
      </c>
      <c r="BJ156" s="455" t="str">
        <f t="shared" si="293"/>
        <v>P</v>
      </c>
      <c r="BK156" s="953" t="str">
        <f t="shared" si="293"/>
        <v>P</v>
      </c>
      <c r="BL156" s="1143" t="s">
        <v>99</v>
      </c>
      <c r="BM156" s="1143" t="s">
        <v>99</v>
      </c>
      <c r="BN156" s="1143" t="s">
        <v>99</v>
      </c>
      <c r="BO156" s="1143" t="s">
        <v>99</v>
      </c>
      <c r="BP156" s="1143" t="s">
        <v>99</v>
      </c>
      <c r="BQ156" s="455" t="str">
        <f t="shared" si="293"/>
        <v>P</v>
      </c>
      <c r="BR156" s="953" t="str">
        <f t="shared" si="293"/>
        <v>P</v>
      </c>
      <c r="BS156" s="1143" t="s">
        <v>385</v>
      </c>
      <c r="BT156" s="1143" t="s">
        <v>99</v>
      </c>
      <c r="BU156" s="1143" t="s">
        <v>99</v>
      </c>
      <c r="BV156" s="1143" t="s">
        <v>99</v>
      </c>
      <c r="BW156" s="1143" t="s">
        <v>99</v>
      </c>
      <c r="BX156" s="455" t="str">
        <f t="shared" si="294"/>
        <v>P</v>
      </c>
      <c r="BY156" s="953" t="str">
        <f t="shared" si="294"/>
        <v>P</v>
      </c>
      <c r="BZ156" s="1143" t="s">
        <v>108</v>
      </c>
      <c r="CA156" s="1143" t="s">
        <v>108</v>
      </c>
      <c r="CB156" s="1143" t="s">
        <v>108</v>
      </c>
      <c r="CC156" s="1143" t="s">
        <v>108</v>
      </c>
      <c r="CD156" s="455" t="str">
        <f t="shared" si="294"/>
        <v>FÜ</v>
      </c>
      <c r="CE156" s="455" t="str">
        <f t="shared" si="294"/>
        <v>P</v>
      </c>
      <c r="CF156" s="953" t="str">
        <f t="shared" si="294"/>
        <v>P</v>
      </c>
      <c r="CG156" s="1143" t="s">
        <v>99</v>
      </c>
      <c r="CH156" s="1143" t="s">
        <v>99</v>
      </c>
      <c r="CI156" s="1143" t="s">
        <v>385</v>
      </c>
      <c r="CJ156" s="1143" t="s">
        <v>99</v>
      </c>
      <c r="CK156" s="1143" t="s">
        <v>99</v>
      </c>
      <c r="CL156" s="1143" t="s">
        <v>178</v>
      </c>
      <c r="CM156" s="1146" t="s">
        <v>178</v>
      </c>
      <c r="CN156" s="1143" t="s">
        <v>99</v>
      </c>
      <c r="CO156" s="1143" t="s">
        <v>99</v>
      </c>
      <c r="CP156" s="1143" t="s">
        <v>99</v>
      </c>
      <c r="CQ156" s="1143" t="s">
        <v>99</v>
      </c>
      <c r="CR156" s="1143" t="s">
        <v>99</v>
      </c>
      <c r="CS156" s="455" t="str">
        <f t="shared" si="295"/>
        <v>P</v>
      </c>
      <c r="CT156" s="953" t="str">
        <f t="shared" si="295"/>
        <v>P</v>
      </c>
      <c r="CU156" s="952" t="str">
        <f t="shared" si="295"/>
        <v>FÜ</v>
      </c>
      <c r="CV156" s="1143" t="s">
        <v>99</v>
      </c>
      <c r="CW156" s="1143" t="s">
        <v>99</v>
      </c>
      <c r="CX156" s="1143" t="s">
        <v>99</v>
      </c>
      <c r="CY156" s="1143" t="s">
        <v>99</v>
      </c>
      <c r="CZ156" s="455" t="str">
        <f t="shared" si="296"/>
        <v>P</v>
      </c>
      <c r="DA156" s="953" t="str">
        <f t="shared" si="296"/>
        <v>P</v>
      </c>
      <c r="DB156" s="1143" t="s">
        <v>99</v>
      </c>
      <c r="DC156" s="1143" t="s">
        <v>99</v>
      </c>
      <c r="DD156" s="1143" t="s">
        <v>99</v>
      </c>
      <c r="DE156" s="1143" t="s">
        <v>99</v>
      </c>
      <c r="DF156" s="1143" t="s">
        <v>99</v>
      </c>
      <c r="DG156" s="455" t="str">
        <f t="shared" si="296"/>
        <v>P</v>
      </c>
      <c r="DH156" s="953" t="str">
        <f t="shared" si="296"/>
        <v>P</v>
      </c>
      <c r="DI156" s="1143" t="s">
        <v>99</v>
      </c>
      <c r="DJ156" s="1143" t="s">
        <v>99</v>
      </c>
      <c r="DK156" s="1143" t="s">
        <v>99</v>
      </c>
      <c r="DL156" s="1143" t="s">
        <v>99</v>
      </c>
      <c r="DM156" s="1143" t="s">
        <v>99</v>
      </c>
      <c r="DN156" s="455" t="str">
        <f t="shared" si="296"/>
        <v>P</v>
      </c>
      <c r="DO156" s="953" t="str">
        <f t="shared" si="297"/>
        <v>P</v>
      </c>
      <c r="DP156" s="768" t="str">
        <f t="shared" si="297"/>
        <v>P</v>
      </c>
      <c r="DQ156" s="455" t="str">
        <f t="shared" si="297"/>
        <v>P</v>
      </c>
      <c r="DR156" s="455" t="str">
        <f t="shared" si="297"/>
        <v>P</v>
      </c>
      <c r="DS156" s="455" t="str">
        <f t="shared" si="297"/>
        <v>P</v>
      </c>
      <c r="DT156" s="455" t="str">
        <f t="shared" si="297"/>
        <v>P</v>
      </c>
      <c r="DU156" s="455" t="str">
        <f t="shared" si="297"/>
        <v>P</v>
      </c>
      <c r="DV156" s="953" t="str">
        <f t="shared" si="297"/>
        <v>P</v>
      </c>
      <c r="DW156" s="768" t="str">
        <f t="shared" si="297"/>
        <v>P</v>
      </c>
      <c r="DX156" s="455" t="str">
        <f t="shared" si="297"/>
        <v>P</v>
      </c>
      <c r="DY156" s="455" t="str">
        <f t="shared" si="297"/>
        <v>FÜ</v>
      </c>
      <c r="DZ156" s="455" t="str">
        <f t="shared" si="297"/>
        <v>P</v>
      </c>
      <c r="EA156" s="455" t="str">
        <f t="shared" si="297"/>
        <v>P</v>
      </c>
      <c r="EB156" s="455" t="str">
        <f t="shared" si="297"/>
        <v>P</v>
      </c>
      <c r="EC156" s="954" t="str">
        <f t="shared" si="297"/>
        <v>P</v>
      </c>
      <c r="ED156" s="768" t="str">
        <f t="shared" si="297"/>
        <v>P</v>
      </c>
      <c r="EE156" s="455" t="str">
        <f t="shared" si="298"/>
        <v>P</v>
      </c>
      <c r="EF156" s="455" t="str">
        <f t="shared" si="298"/>
        <v>P</v>
      </c>
      <c r="EG156" s="455" t="str">
        <f t="shared" si="298"/>
        <v>P</v>
      </c>
      <c r="EH156" s="455" t="str">
        <f t="shared" si="298"/>
        <v>P</v>
      </c>
      <c r="EI156" s="455" t="str">
        <f t="shared" si="298"/>
        <v>P</v>
      </c>
      <c r="EJ156" s="953" t="str">
        <f t="shared" si="298"/>
        <v>P</v>
      </c>
      <c r="EK156" s="768" t="str">
        <f t="shared" si="298"/>
        <v>P</v>
      </c>
      <c r="EL156" s="455" t="str">
        <f t="shared" si="298"/>
        <v>P</v>
      </c>
      <c r="EM156" s="455" t="str">
        <f t="shared" si="298"/>
        <v>P</v>
      </c>
      <c r="EN156" s="455" t="str">
        <f t="shared" si="298"/>
        <v>P</v>
      </c>
      <c r="EO156" s="455" t="str">
        <f t="shared" si="298"/>
        <v>P</v>
      </c>
      <c r="EP156" s="455" t="str">
        <f t="shared" si="298"/>
        <v>P</v>
      </c>
      <c r="EQ156" s="953" t="str">
        <f t="shared" si="298"/>
        <v>P</v>
      </c>
      <c r="ER156" s="768" t="str">
        <f t="shared" si="298"/>
        <v>FÜ</v>
      </c>
      <c r="ES156" s="455" t="str">
        <f t="shared" si="298"/>
        <v>P</v>
      </c>
      <c r="ET156" s="455" t="str">
        <f t="shared" si="298"/>
        <v>P</v>
      </c>
      <c r="EU156" s="455" t="str">
        <f t="shared" si="299"/>
        <v>P</v>
      </c>
      <c r="EV156" s="455" t="str">
        <f t="shared" si="299"/>
        <v>P</v>
      </c>
      <c r="EW156" s="455" t="str">
        <f t="shared" si="299"/>
        <v>P</v>
      </c>
      <c r="EX156" s="953" t="str">
        <f t="shared" si="299"/>
        <v>P</v>
      </c>
      <c r="EY156" s="768" t="str">
        <f t="shared" si="299"/>
        <v>P</v>
      </c>
      <c r="EZ156" s="455" t="str">
        <f t="shared" si="299"/>
        <v>P</v>
      </c>
      <c r="FA156" s="455" t="str">
        <f t="shared" si="299"/>
        <v>P</v>
      </c>
      <c r="FB156" s="455" t="str">
        <f t="shared" si="299"/>
        <v>P</v>
      </c>
      <c r="FC156" s="455" t="str">
        <f t="shared" si="299"/>
        <v>P</v>
      </c>
      <c r="FD156" s="455" t="str">
        <f t="shared" si="299"/>
        <v>P</v>
      </c>
      <c r="FE156" s="953" t="str">
        <f t="shared" si="299"/>
        <v>P</v>
      </c>
      <c r="FF156" s="768" t="str">
        <f t="shared" si="299"/>
        <v>P</v>
      </c>
      <c r="FG156" s="455" t="str">
        <f t="shared" si="299"/>
        <v>P</v>
      </c>
      <c r="FH156" s="455" t="str">
        <f t="shared" si="299"/>
        <v>P</v>
      </c>
      <c r="FI156" s="455" t="str">
        <f t="shared" si="299"/>
        <v>P</v>
      </c>
      <c r="FJ156" s="455" t="str">
        <f t="shared" si="299"/>
        <v>P</v>
      </c>
      <c r="FK156" s="455" t="str">
        <f t="shared" si="300"/>
        <v>P</v>
      </c>
      <c r="FL156" s="953" t="str">
        <f t="shared" si="300"/>
        <v>P</v>
      </c>
      <c r="FM156" s="768" t="str">
        <f t="shared" si="300"/>
        <v>P</v>
      </c>
      <c r="FN156" s="455" t="str">
        <f t="shared" si="300"/>
        <v>P</v>
      </c>
      <c r="FO156" s="455" t="str">
        <f t="shared" si="300"/>
        <v>P</v>
      </c>
      <c r="FP156" s="455" t="str">
        <f t="shared" si="300"/>
        <v>P</v>
      </c>
      <c r="FQ156" s="455" t="str">
        <f t="shared" si="300"/>
        <v>P</v>
      </c>
      <c r="FR156" s="455" t="str">
        <f t="shared" si="300"/>
        <v>P</v>
      </c>
      <c r="FS156" s="953" t="str">
        <f t="shared" si="300"/>
        <v>P</v>
      </c>
      <c r="FT156" s="768" t="str">
        <f t="shared" si="300"/>
        <v>P</v>
      </c>
      <c r="FU156" s="455" t="str">
        <f t="shared" si="300"/>
        <v>P</v>
      </c>
      <c r="FV156" s="455" t="str">
        <f t="shared" si="300"/>
        <v>P</v>
      </c>
      <c r="FW156" s="455" t="str">
        <f t="shared" si="300"/>
        <v>P</v>
      </c>
      <c r="FX156" s="455" t="str">
        <f t="shared" si="300"/>
        <v>P</v>
      </c>
      <c r="FY156" s="455" t="str">
        <f t="shared" si="300"/>
        <v>P</v>
      </c>
      <c r="FZ156" s="953" t="str">
        <f t="shared" si="300"/>
        <v>P</v>
      </c>
      <c r="GA156" s="768" t="str">
        <f t="shared" si="301"/>
        <v>P</v>
      </c>
      <c r="GB156" s="455" t="str">
        <f t="shared" si="301"/>
        <v>P</v>
      </c>
      <c r="GC156" s="455" t="str">
        <f t="shared" si="301"/>
        <v>P</v>
      </c>
      <c r="GD156" s="455" t="str">
        <f t="shared" si="301"/>
        <v>P</v>
      </c>
      <c r="GE156" s="455" t="str">
        <f t="shared" si="301"/>
        <v>P</v>
      </c>
      <c r="GF156" s="953" t="str">
        <f t="shared" si="301"/>
        <v>P</v>
      </c>
      <c r="GG156" s="768" t="str">
        <f t="shared" si="301"/>
        <v>P</v>
      </c>
      <c r="GH156" s="455" t="str">
        <f t="shared" si="301"/>
        <v>P</v>
      </c>
      <c r="GI156" s="455" t="str">
        <f t="shared" si="301"/>
        <v>P</v>
      </c>
      <c r="GJ156" s="455" t="str">
        <f t="shared" si="301"/>
        <v>P</v>
      </c>
      <c r="GK156" s="455" t="str">
        <f t="shared" si="301"/>
        <v>P</v>
      </c>
      <c r="GL156" s="455" t="str">
        <f t="shared" si="301"/>
        <v>P</v>
      </c>
      <c r="GM156" s="455" t="str">
        <f t="shared" si="301"/>
        <v>P</v>
      </c>
      <c r="GN156" s="954" t="str">
        <f t="shared" si="301"/>
        <v>P</v>
      </c>
      <c r="GO156" s="768" t="str">
        <f t="shared" si="301"/>
        <v>P</v>
      </c>
      <c r="GP156" s="455" t="str">
        <f t="shared" si="301"/>
        <v>P</v>
      </c>
      <c r="GQ156" s="455" t="str">
        <f t="shared" si="302"/>
        <v>P</v>
      </c>
      <c r="GR156" s="455" t="str">
        <f t="shared" si="302"/>
        <v>P</v>
      </c>
      <c r="GS156" s="455" t="str">
        <f t="shared" si="302"/>
        <v>P</v>
      </c>
      <c r="GT156" s="455" t="str">
        <f t="shared" si="302"/>
        <v>P</v>
      </c>
      <c r="GU156" s="953" t="str">
        <f t="shared" si="302"/>
        <v>P</v>
      </c>
      <c r="GV156" s="768" t="str">
        <f t="shared" si="302"/>
        <v>P</v>
      </c>
      <c r="GW156" s="455" t="str">
        <f t="shared" si="302"/>
        <v>P</v>
      </c>
      <c r="GX156" s="455" t="str">
        <f t="shared" si="302"/>
        <v>P</v>
      </c>
      <c r="GY156" s="455" t="str">
        <f t="shared" si="302"/>
        <v>P</v>
      </c>
      <c r="GZ156" s="455" t="str">
        <f t="shared" si="302"/>
        <v>P</v>
      </c>
      <c r="HA156" s="455" t="str">
        <f t="shared" si="302"/>
        <v>P</v>
      </c>
      <c r="HB156" s="953" t="str">
        <f t="shared" si="302"/>
        <v>P</v>
      </c>
      <c r="HC156" s="768" t="str">
        <f t="shared" si="302"/>
        <v>P</v>
      </c>
      <c r="HD156" s="455" t="str">
        <f t="shared" si="302"/>
        <v>P</v>
      </c>
      <c r="HE156" s="455" t="str">
        <f t="shared" si="302"/>
        <v>P</v>
      </c>
      <c r="HF156" s="455" t="str">
        <f t="shared" si="302"/>
        <v>P</v>
      </c>
      <c r="HG156" s="455" t="str">
        <f t="shared" si="303"/>
        <v>P</v>
      </c>
      <c r="HH156" s="455" t="str">
        <f t="shared" si="303"/>
        <v>P</v>
      </c>
      <c r="HI156" s="953" t="str">
        <f t="shared" si="303"/>
        <v>P</v>
      </c>
      <c r="HJ156" s="768" t="str">
        <f t="shared" si="303"/>
        <v>P</v>
      </c>
      <c r="HK156" s="455" t="str">
        <f t="shared" si="303"/>
        <v>P</v>
      </c>
      <c r="HL156" s="455" t="str">
        <f t="shared" si="303"/>
        <v>P</v>
      </c>
      <c r="HM156" s="455" t="str">
        <f t="shared" si="303"/>
        <v>P</v>
      </c>
      <c r="HN156" s="955" t="str">
        <f t="shared" si="303"/>
        <v>P</v>
      </c>
      <c r="HO156" s="455" t="str">
        <f t="shared" si="303"/>
        <v>P</v>
      </c>
      <c r="HP156" s="953" t="str">
        <f t="shared" si="303"/>
        <v>P</v>
      </c>
      <c r="HQ156" s="768" t="str">
        <f t="shared" si="303"/>
        <v>P</v>
      </c>
      <c r="HR156" s="455" t="str">
        <f t="shared" si="303"/>
        <v>P</v>
      </c>
      <c r="HS156" s="455" t="str">
        <f t="shared" si="303"/>
        <v>P</v>
      </c>
      <c r="HT156" s="455" t="str">
        <f t="shared" si="303"/>
        <v>P</v>
      </c>
      <c r="HU156" s="455" t="str">
        <f t="shared" si="303"/>
        <v>P</v>
      </c>
      <c r="HV156" s="455" t="str">
        <f t="shared" si="303"/>
        <v>P</v>
      </c>
      <c r="HW156" s="953" t="str">
        <f t="shared" si="304"/>
        <v>P</v>
      </c>
      <c r="HX156" s="768" t="str">
        <f t="shared" si="304"/>
        <v>P</v>
      </c>
      <c r="HY156" s="455" t="str">
        <f t="shared" si="304"/>
        <v>P</v>
      </c>
      <c r="HZ156" s="455" t="str">
        <f t="shared" si="304"/>
        <v>P</v>
      </c>
      <c r="IA156" s="455" t="str">
        <f t="shared" si="304"/>
        <v>P</v>
      </c>
      <c r="IB156" s="455" t="str">
        <f t="shared" si="304"/>
        <v>P</v>
      </c>
      <c r="IC156" s="455" t="str">
        <f t="shared" si="304"/>
        <v>P</v>
      </c>
      <c r="ID156" s="953" t="str">
        <f t="shared" si="304"/>
        <v>P</v>
      </c>
      <c r="IE156" s="768" t="str">
        <f t="shared" si="304"/>
        <v>P</v>
      </c>
      <c r="IF156" s="455" t="str">
        <f t="shared" si="304"/>
        <v>FÜ</v>
      </c>
      <c r="IG156" s="455" t="str">
        <f t="shared" si="304"/>
        <v>P</v>
      </c>
      <c r="IH156" s="455" t="str">
        <f t="shared" si="304"/>
        <v>P</v>
      </c>
      <c r="II156" s="455" t="str">
        <f t="shared" si="304"/>
        <v>P</v>
      </c>
      <c r="IJ156" s="455" t="str">
        <f t="shared" si="304"/>
        <v>P</v>
      </c>
      <c r="IK156" s="953" t="str">
        <f t="shared" si="304"/>
        <v>P</v>
      </c>
      <c r="IL156" s="768" t="str">
        <f t="shared" si="304"/>
        <v>P</v>
      </c>
      <c r="IM156" s="455" t="str">
        <f t="shared" si="305"/>
        <v>P</v>
      </c>
      <c r="IN156" s="455" t="str">
        <f t="shared" si="305"/>
        <v>P</v>
      </c>
      <c r="IO156" s="455" t="str">
        <f t="shared" si="305"/>
        <v>P</v>
      </c>
      <c r="IP156" s="455" t="str">
        <f t="shared" si="305"/>
        <v>P</v>
      </c>
      <c r="IQ156" s="455" t="str">
        <f t="shared" si="305"/>
        <v>P</v>
      </c>
      <c r="IR156" s="953" t="str">
        <f t="shared" si="305"/>
        <v>P</v>
      </c>
      <c r="IS156" s="768" t="str">
        <f t="shared" si="305"/>
        <v>P</v>
      </c>
      <c r="IT156" s="455" t="str">
        <f t="shared" si="305"/>
        <v>P</v>
      </c>
      <c r="IU156" s="455" t="str">
        <f t="shared" si="305"/>
        <v>P</v>
      </c>
      <c r="IV156" s="455" t="str">
        <f t="shared" si="305"/>
        <v>P</v>
      </c>
      <c r="IW156" s="455" t="str">
        <f t="shared" si="305"/>
        <v>P</v>
      </c>
      <c r="IX156" s="455" t="str">
        <f t="shared" si="305"/>
        <v>P</v>
      </c>
      <c r="IY156" s="954" t="str">
        <f t="shared" si="305"/>
        <v>P</v>
      </c>
      <c r="IZ156" s="768" t="str">
        <f t="shared" si="305"/>
        <v>P</v>
      </c>
      <c r="JA156" s="455" t="str">
        <f t="shared" si="305"/>
        <v>P</v>
      </c>
      <c r="JB156" s="455" t="str">
        <f t="shared" si="305"/>
        <v>P</v>
      </c>
      <c r="JC156" s="455" t="str">
        <f t="shared" si="306"/>
        <v>P</v>
      </c>
      <c r="JD156" s="455" t="str">
        <f t="shared" si="306"/>
        <v>P</v>
      </c>
      <c r="JE156" s="455" t="str">
        <f t="shared" si="306"/>
        <v>P</v>
      </c>
      <c r="JF156" s="953" t="str">
        <f t="shared" si="306"/>
        <v>P</v>
      </c>
      <c r="JG156" s="768" t="str">
        <f t="shared" si="306"/>
        <v>P</v>
      </c>
      <c r="JH156" s="455" t="str">
        <f t="shared" si="306"/>
        <v>P</v>
      </c>
      <c r="JI156" s="455" t="str">
        <f t="shared" si="306"/>
        <v>P</v>
      </c>
      <c r="JJ156" s="455" t="str">
        <f t="shared" si="306"/>
        <v>P</v>
      </c>
      <c r="JK156" s="455" t="str">
        <f t="shared" si="306"/>
        <v>P</v>
      </c>
      <c r="JL156" s="455" t="str">
        <f t="shared" si="306"/>
        <v>P</v>
      </c>
      <c r="JM156" s="953" t="str">
        <f t="shared" si="306"/>
        <v>P</v>
      </c>
      <c r="JN156" s="768" t="str">
        <f t="shared" si="306"/>
        <v>P</v>
      </c>
      <c r="JO156" s="455" t="str">
        <f t="shared" si="306"/>
        <v>P</v>
      </c>
      <c r="JP156" s="455" t="str">
        <f t="shared" si="306"/>
        <v>P</v>
      </c>
      <c r="JQ156" s="455" t="str">
        <f t="shared" si="306"/>
        <v>P</v>
      </c>
      <c r="JR156" s="455" t="str">
        <f t="shared" si="306"/>
        <v>P</v>
      </c>
      <c r="JS156" s="455" t="str">
        <f t="shared" si="307"/>
        <v>P</v>
      </c>
      <c r="JT156" s="953" t="str">
        <f t="shared" si="307"/>
        <v>P</v>
      </c>
      <c r="JU156" s="768" t="str">
        <f t="shared" si="307"/>
        <v>P</v>
      </c>
      <c r="JV156" s="455" t="str">
        <f t="shared" si="307"/>
        <v>P</v>
      </c>
      <c r="JW156" s="455" t="str">
        <f t="shared" si="307"/>
        <v>P</v>
      </c>
      <c r="JX156" s="455" t="str">
        <f t="shared" si="307"/>
        <v>P</v>
      </c>
      <c r="JY156" s="455" t="str">
        <f t="shared" si="307"/>
        <v>P</v>
      </c>
      <c r="JZ156" s="455" t="str">
        <f t="shared" si="307"/>
        <v>P</v>
      </c>
      <c r="KA156" s="953" t="str">
        <f t="shared" si="307"/>
        <v>P</v>
      </c>
      <c r="KB156" s="768" t="str">
        <f t="shared" si="307"/>
        <v>P</v>
      </c>
      <c r="KC156" s="455" t="str">
        <f t="shared" si="307"/>
        <v>P</v>
      </c>
      <c r="KD156" s="455" t="str">
        <f t="shared" si="307"/>
        <v>P</v>
      </c>
      <c r="KE156" s="455" t="str">
        <f t="shared" si="307"/>
        <v>P</v>
      </c>
      <c r="KF156" s="455" t="str">
        <f t="shared" si="307"/>
        <v>P</v>
      </c>
      <c r="KG156" s="455" t="str">
        <f t="shared" si="307"/>
        <v>P</v>
      </c>
      <c r="KH156" s="953" t="str">
        <f t="shared" si="307"/>
        <v>P</v>
      </c>
      <c r="KI156" s="768" t="str">
        <f t="shared" si="308"/>
        <v>P</v>
      </c>
      <c r="KJ156" s="455" t="str">
        <f t="shared" si="308"/>
        <v>P</v>
      </c>
      <c r="KK156" s="455" t="str">
        <f t="shared" si="308"/>
        <v>P</v>
      </c>
      <c r="KL156" s="455" t="str">
        <f t="shared" si="308"/>
        <v>P</v>
      </c>
      <c r="KM156" s="455" t="str">
        <f t="shared" si="308"/>
        <v>P</v>
      </c>
      <c r="KN156" s="455" t="str">
        <f t="shared" si="308"/>
        <v>P</v>
      </c>
      <c r="KO156" s="953" t="str">
        <f t="shared" si="308"/>
        <v>P</v>
      </c>
      <c r="KP156" s="768" t="str">
        <f t="shared" si="308"/>
        <v>P</v>
      </c>
      <c r="KQ156" s="455" t="str">
        <f t="shared" si="308"/>
        <v>P</v>
      </c>
      <c r="KR156" s="455" t="str">
        <f t="shared" si="308"/>
        <v>FÜ</v>
      </c>
      <c r="KS156" s="455" t="str">
        <f t="shared" si="308"/>
        <v>P</v>
      </c>
      <c r="KT156" s="455" t="str">
        <f t="shared" si="308"/>
        <v>P</v>
      </c>
      <c r="KU156" s="455" t="str">
        <f t="shared" si="308"/>
        <v>P</v>
      </c>
      <c r="KV156" s="953" t="str">
        <f t="shared" si="308"/>
        <v>P</v>
      </c>
      <c r="KW156" s="768" t="str">
        <f t="shared" si="308"/>
        <v>P</v>
      </c>
      <c r="KX156" s="455" t="str">
        <f t="shared" si="308"/>
        <v>P</v>
      </c>
      <c r="KY156" s="455" t="str">
        <f t="shared" si="309"/>
        <v>P</v>
      </c>
      <c r="KZ156" s="455" t="str">
        <f t="shared" si="309"/>
        <v>P</v>
      </c>
      <c r="LA156" s="455" t="str">
        <f t="shared" si="309"/>
        <v>FÜ</v>
      </c>
      <c r="LB156" s="455" t="str">
        <f t="shared" si="309"/>
        <v>P</v>
      </c>
      <c r="LC156" s="954" t="str">
        <f t="shared" si="309"/>
        <v>P</v>
      </c>
      <c r="LD156" s="768" t="str">
        <f t="shared" si="309"/>
        <v>P</v>
      </c>
      <c r="LE156" s="455" t="str">
        <f t="shared" si="309"/>
        <v>P</v>
      </c>
      <c r="LF156" s="455" t="str">
        <f t="shared" si="309"/>
        <v>P</v>
      </c>
      <c r="LG156" s="455" t="str">
        <f t="shared" si="309"/>
        <v>P</v>
      </c>
      <c r="LH156" s="455" t="str">
        <f t="shared" si="309"/>
        <v>P</v>
      </c>
      <c r="LI156" s="455" t="str">
        <f t="shared" si="309"/>
        <v>P</v>
      </c>
      <c r="LJ156" s="953" t="str">
        <f t="shared" si="309"/>
        <v>P</v>
      </c>
      <c r="LK156" s="768" t="str">
        <f t="shared" si="309"/>
        <v>P</v>
      </c>
      <c r="LL156" s="455" t="str">
        <f t="shared" si="309"/>
        <v>P</v>
      </c>
      <c r="LM156" s="455" t="str">
        <f t="shared" si="309"/>
        <v>P</v>
      </c>
      <c r="LN156" s="455" t="str">
        <f t="shared" si="309"/>
        <v>P</v>
      </c>
      <c r="LO156" s="455" t="str">
        <f t="shared" si="310"/>
        <v>P</v>
      </c>
      <c r="LP156" s="455" t="str">
        <f t="shared" si="310"/>
        <v>P</v>
      </c>
      <c r="LQ156" s="953" t="str">
        <f t="shared" si="310"/>
        <v>P</v>
      </c>
      <c r="LR156" s="768" t="str">
        <f t="shared" si="310"/>
        <v>P</v>
      </c>
      <c r="LS156" s="455" t="str">
        <f t="shared" si="310"/>
        <v>P</v>
      </c>
      <c r="LT156" s="455" t="str">
        <f t="shared" si="310"/>
        <v>P</v>
      </c>
      <c r="LU156" s="455" t="str">
        <f t="shared" si="310"/>
        <v>P</v>
      </c>
      <c r="LV156" s="455" t="str">
        <f t="shared" si="310"/>
        <v>P</v>
      </c>
      <c r="LW156" s="455" t="str">
        <f t="shared" si="310"/>
        <v>P</v>
      </c>
      <c r="LX156" s="953" t="str">
        <f t="shared" si="310"/>
        <v>P</v>
      </c>
      <c r="LY156" s="768" t="str">
        <f t="shared" si="310"/>
        <v>P</v>
      </c>
      <c r="LZ156" s="455" t="str">
        <f t="shared" si="310"/>
        <v>P</v>
      </c>
      <c r="MA156" s="455" t="str">
        <f t="shared" si="310"/>
        <v>P</v>
      </c>
      <c r="MB156" s="455" t="str">
        <f t="shared" si="310"/>
        <v>P</v>
      </c>
      <c r="MC156" s="455" t="str">
        <f t="shared" si="310"/>
        <v>P</v>
      </c>
      <c r="MD156" s="455" t="str">
        <f t="shared" si="310"/>
        <v>P</v>
      </c>
      <c r="ME156" s="953" t="str">
        <f t="shared" si="311"/>
        <v>P</v>
      </c>
      <c r="MF156" s="768" t="str">
        <f t="shared" si="311"/>
        <v>P</v>
      </c>
      <c r="MG156" s="455" t="str">
        <f t="shared" si="311"/>
        <v>P</v>
      </c>
      <c r="MH156" s="455" t="str">
        <f t="shared" si="311"/>
        <v>P</v>
      </c>
      <c r="MI156" s="455" t="str">
        <f t="shared" si="311"/>
        <v>P</v>
      </c>
      <c r="MJ156" s="455" t="str">
        <f t="shared" si="311"/>
        <v>P</v>
      </c>
      <c r="MK156" s="455" t="str">
        <f t="shared" si="311"/>
        <v>P</v>
      </c>
      <c r="ML156" s="953" t="str">
        <f t="shared" si="311"/>
        <v>P</v>
      </c>
      <c r="MM156" s="768" t="str">
        <f t="shared" si="311"/>
        <v>P</v>
      </c>
      <c r="MN156" s="455" t="str">
        <f t="shared" si="311"/>
        <v>P</v>
      </c>
      <c r="MO156" s="455" t="str">
        <f t="shared" si="311"/>
        <v>P</v>
      </c>
      <c r="MP156" s="455" t="str">
        <f t="shared" si="311"/>
        <v>P</v>
      </c>
      <c r="MQ156" s="455" t="str">
        <f t="shared" si="311"/>
        <v>P</v>
      </c>
      <c r="MR156" s="455" t="str">
        <f t="shared" si="311"/>
        <v>P</v>
      </c>
      <c r="MS156" s="953" t="str">
        <f t="shared" si="311"/>
        <v>P</v>
      </c>
      <c r="MT156" s="768" t="str">
        <f t="shared" si="311"/>
        <v>P</v>
      </c>
      <c r="MU156" s="455" t="str">
        <f t="shared" si="312"/>
        <v>P</v>
      </c>
      <c r="MV156" s="455" t="str">
        <f t="shared" si="312"/>
        <v>P</v>
      </c>
      <c r="MW156" s="455" t="str">
        <f t="shared" si="312"/>
        <v>P</v>
      </c>
      <c r="MX156" s="455" t="str">
        <f t="shared" si="312"/>
        <v>P</v>
      </c>
      <c r="MY156" s="455" t="str">
        <f t="shared" si="312"/>
        <v>P</v>
      </c>
      <c r="MZ156" s="953" t="str">
        <f t="shared" si="312"/>
        <v>P</v>
      </c>
      <c r="NA156" s="768" t="str">
        <f t="shared" si="312"/>
        <v>P</v>
      </c>
      <c r="NB156" s="455" t="str">
        <f t="shared" si="312"/>
        <v>P</v>
      </c>
      <c r="NC156" s="455" t="str">
        <f t="shared" si="312"/>
        <v>FÜ</v>
      </c>
      <c r="ND156" s="455" t="str">
        <f t="shared" si="312"/>
        <v>FÜ</v>
      </c>
      <c r="NE156" s="455" t="str">
        <f t="shared" si="312"/>
        <v>P</v>
      </c>
      <c r="NF156" s="455" t="str">
        <f t="shared" si="312"/>
        <v>P</v>
      </c>
      <c r="NG156" s="954" t="str">
        <f t="shared" si="312"/>
        <v>P</v>
      </c>
      <c r="NH156" s="768" t="str">
        <f t="shared" si="312"/>
        <v>P</v>
      </c>
      <c r="NI156" s="455" t="str">
        <f t="shared" si="312"/>
        <v>P</v>
      </c>
      <c r="NJ156" s="455" t="str">
        <f t="shared" si="312"/>
        <v>P</v>
      </c>
      <c r="NK156" s="455" t="str">
        <f t="shared" si="313"/>
        <v>P</v>
      </c>
      <c r="NL156" s="455" t="str">
        <f t="shared" si="313"/>
        <v>P</v>
      </c>
      <c r="NM156" s="455" t="str">
        <f t="shared" si="313"/>
        <v>P</v>
      </c>
      <c r="NN156" s="953" t="str">
        <f t="shared" si="313"/>
        <v>P</v>
      </c>
    </row>
    <row r="157" spans="1:564" hidden="1" x14ac:dyDescent="0.2">
      <c r="A157" s="1150">
        <f>alapadatok!M12</f>
        <v>10</v>
      </c>
      <c r="B157" s="678" t="str">
        <f>IF(alapadatok!O12="","",alapadatok!O12)</f>
        <v/>
      </c>
      <c r="C157" s="584" t="str">
        <f>IF(alapadatok!N12="","",alapadatok!N12)</f>
        <v/>
      </c>
      <c r="D157" s="584" t="str">
        <f>IF(alapadatok!P12="","",alapadatok!P12)</f>
        <v/>
      </c>
      <c r="E157" s="948" t="str">
        <f>IF(alapadatok!W12="","",alapadatok!W12)</f>
        <v/>
      </c>
      <c r="F157" s="952"/>
      <c r="G157" s="953"/>
      <c r="H157" s="768"/>
      <c r="I157" s="455"/>
      <c r="J157" s="455"/>
      <c r="K157" s="455"/>
      <c r="L157" s="455"/>
      <c r="M157" s="455"/>
      <c r="N157" s="953"/>
      <c r="O157" s="768"/>
      <c r="P157" s="455"/>
      <c r="Q157" s="455"/>
      <c r="R157" s="455"/>
      <c r="S157" s="1143"/>
      <c r="T157" s="455"/>
      <c r="U157" s="953"/>
      <c r="V157" s="768"/>
      <c r="W157" s="455"/>
      <c r="X157" s="455"/>
      <c r="Y157" s="455"/>
      <c r="Z157" s="455"/>
      <c r="AA157" s="455"/>
      <c r="AB157" s="953"/>
      <c r="AC157" s="768"/>
      <c r="AD157" s="455"/>
      <c r="AE157" s="455"/>
      <c r="AF157" s="455"/>
      <c r="AG157" s="455"/>
      <c r="AH157" s="455"/>
      <c r="AI157" s="953"/>
      <c r="AJ157" s="1143"/>
      <c r="AK157" s="1143"/>
      <c r="AL157" s="1143"/>
      <c r="AM157" s="1143"/>
      <c r="AN157" s="1143"/>
      <c r="AO157" s="455"/>
      <c r="AP157" s="953"/>
      <c r="AQ157" s="1143"/>
      <c r="AR157" s="1143"/>
      <c r="AS157" s="1143"/>
      <c r="AT157" s="1143"/>
      <c r="AU157" s="1143"/>
      <c r="AV157" s="1143" t="s">
        <v>178</v>
      </c>
      <c r="AW157" s="1146" t="s">
        <v>178</v>
      </c>
      <c r="AX157" s="1144" t="s">
        <v>178</v>
      </c>
      <c r="AY157" s="1143" t="s">
        <v>178</v>
      </c>
      <c r="AZ157" s="1143" t="s">
        <v>178</v>
      </c>
      <c r="BA157" s="1143" t="s">
        <v>178</v>
      </c>
      <c r="BB157" s="1143" t="s">
        <v>178</v>
      </c>
      <c r="BC157" s="1143" t="s">
        <v>178</v>
      </c>
      <c r="BD157" s="1146" t="s">
        <v>178</v>
      </c>
      <c r="BE157" s="1144" t="s">
        <v>178</v>
      </c>
      <c r="BF157" s="1143" t="s">
        <v>178</v>
      </c>
      <c r="BG157" s="1143" t="s">
        <v>178</v>
      </c>
      <c r="BH157" s="1143" t="s">
        <v>178</v>
      </c>
      <c r="BI157" s="1143" t="s">
        <v>178</v>
      </c>
      <c r="BJ157" s="1143" t="s">
        <v>178</v>
      </c>
      <c r="BK157" s="1146" t="s">
        <v>178</v>
      </c>
      <c r="BL157" s="1144" t="s">
        <v>178</v>
      </c>
      <c r="BM157" s="1143" t="s">
        <v>178</v>
      </c>
      <c r="BN157" s="1143" t="s">
        <v>178</v>
      </c>
      <c r="BO157" s="1143" t="s">
        <v>178</v>
      </c>
      <c r="BP157" s="1143" t="s">
        <v>178</v>
      </c>
      <c r="BQ157" s="455" t="str">
        <f t="shared" si="293"/>
        <v/>
      </c>
      <c r="BR157" s="953" t="str">
        <f t="shared" si="293"/>
        <v/>
      </c>
      <c r="BS157" s="768" t="str">
        <f t="shared" si="294"/>
        <v/>
      </c>
      <c r="BT157" s="455" t="str">
        <f t="shared" si="294"/>
        <v/>
      </c>
      <c r="BU157" s="455" t="str">
        <f t="shared" si="294"/>
        <v/>
      </c>
      <c r="BV157" s="455" t="str">
        <f t="shared" si="294"/>
        <v/>
      </c>
      <c r="BW157" s="455" t="str">
        <f t="shared" si="294"/>
        <v/>
      </c>
      <c r="BX157" s="455" t="str">
        <f t="shared" si="294"/>
        <v/>
      </c>
      <c r="BY157" s="953" t="str">
        <f t="shared" si="294"/>
        <v/>
      </c>
      <c r="BZ157" s="768" t="str">
        <f t="shared" si="294"/>
        <v/>
      </c>
      <c r="CA157" s="455" t="str">
        <f t="shared" si="294"/>
        <v/>
      </c>
      <c r="CB157" s="455" t="str">
        <f t="shared" si="294"/>
        <v/>
      </c>
      <c r="CC157" s="455" t="str">
        <f t="shared" si="294"/>
        <v/>
      </c>
      <c r="CD157" s="455" t="str">
        <f t="shared" si="294"/>
        <v/>
      </c>
      <c r="CE157" s="455" t="str">
        <f t="shared" si="294"/>
        <v/>
      </c>
      <c r="CF157" s="953" t="str">
        <f t="shared" si="294"/>
        <v/>
      </c>
      <c r="CG157" s="1143" t="s">
        <v>99</v>
      </c>
      <c r="CH157" s="1143" t="s">
        <v>99</v>
      </c>
      <c r="CI157" s="1143" t="s">
        <v>99</v>
      </c>
      <c r="CJ157" s="1143" t="s">
        <v>99</v>
      </c>
      <c r="CK157" s="1143" t="s">
        <v>99</v>
      </c>
      <c r="CL157" s="1143" t="s">
        <v>178</v>
      </c>
      <c r="CM157" s="1146" t="s">
        <v>178</v>
      </c>
      <c r="CN157" s="768" t="str">
        <f t="shared" si="295"/>
        <v/>
      </c>
      <c r="CO157" s="455" t="str">
        <f t="shared" si="295"/>
        <v/>
      </c>
      <c r="CP157" s="455" t="str">
        <f t="shared" si="295"/>
        <v/>
      </c>
      <c r="CQ157" s="455" t="str">
        <f t="shared" si="295"/>
        <v/>
      </c>
      <c r="CR157" s="455" t="str">
        <f t="shared" si="295"/>
        <v/>
      </c>
      <c r="CS157" s="455" t="str">
        <f t="shared" si="295"/>
        <v/>
      </c>
      <c r="CT157" s="953" t="str">
        <f t="shared" si="295"/>
        <v/>
      </c>
      <c r="CU157" s="952" t="str">
        <f t="shared" si="295"/>
        <v/>
      </c>
      <c r="CV157" s="455" t="str">
        <f t="shared" si="295"/>
        <v/>
      </c>
      <c r="CW157" s="455" t="str">
        <f t="shared" si="295"/>
        <v/>
      </c>
      <c r="CX157" s="455" t="str">
        <f t="shared" si="295"/>
        <v/>
      </c>
      <c r="CY157" s="455" t="str">
        <f t="shared" si="296"/>
        <v/>
      </c>
      <c r="CZ157" s="455" t="str">
        <f t="shared" si="296"/>
        <v/>
      </c>
      <c r="DA157" s="953" t="str">
        <f t="shared" si="296"/>
        <v/>
      </c>
      <c r="DB157" s="768" t="str">
        <f t="shared" si="296"/>
        <v/>
      </c>
      <c r="DC157" s="455" t="str">
        <f t="shared" si="296"/>
        <v/>
      </c>
      <c r="DD157" s="455" t="str">
        <f t="shared" si="296"/>
        <v/>
      </c>
      <c r="DE157" s="455" t="str">
        <f t="shared" si="296"/>
        <v/>
      </c>
      <c r="DF157" s="455" t="str">
        <f t="shared" si="296"/>
        <v/>
      </c>
      <c r="DG157" s="455" t="str">
        <f t="shared" si="296"/>
        <v/>
      </c>
      <c r="DH157" s="953" t="str">
        <f t="shared" si="296"/>
        <v/>
      </c>
      <c r="DI157" s="768" t="str">
        <f t="shared" si="296"/>
        <v/>
      </c>
      <c r="DJ157" s="455" t="str">
        <f t="shared" si="296"/>
        <v/>
      </c>
      <c r="DK157" s="455" t="str">
        <f t="shared" si="296"/>
        <v/>
      </c>
      <c r="DL157" s="455" t="str">
        <f t="shared" si="296"/>
        <v/>
      </c>
      <c r="DM157" s="455" t="str">
        <f t="shared" si="296"/>
        <v/>
      </c>
      <c r="DN157" s="455" t="str">
        <f t="shared" si="296"/>
        <v/>
      </c>
      <c r="DO157" s="953" t="str">
        <f t="shared" si="297"/>
        <v/>
      </c>
      <c r="DP157" s="768" t="str">
        <f t="shared" si="297"/>
        <v/>
      </c>
      <c r="DQ157" s="455" t="str">
        <f t="shared" si="297"/>
        <v/>
      </c>
      <c r="DR157" s="455" t="str">
        <f t="shared" si="297"/>
        <v/>
      </c>
      <c r="DS157" s="455" t="str">
        <f t="shared" si="297"/>
        <v/>
      </c>
      <c r="DT157" s="455" t="str">
        <f t="shared" si="297"/>
        <v/>
      </c>
      <c r="DU157" s="455" t="str">
        <f t="shared" si="297"/>
        <v/>
      </c>
      <c r="DV157" s="953" t="str">
        <f t="shared" si="297"/>
        <v/>
      </c>
      <c r="DW157" s="768" t="str">
        <f t="shared" si="297"/>
        <v/>
      </c>
      <c r="DX157" s="455" t="str">
        <f t="shared" si="297"/>
        <v/>
      </c>
      <c r="DY157" s="455" t="str">
        <f t="shared" si="297"/>
        <v/>
      </c>
      <c r="DZ157" s="455" t="str">
        <f t="shared" si="297"/>
        <v/>
      </c>
      <c r="EA157" s="455" t="str">
        <f t="shared" si="297"/>
        <v/>
      </c>
      <c r="EB157" s="455" t="str">
        <f t="shared" si="297"/>
        <v/>
      </c>
      <c r="EC157" s="954" t="str">
        <f t="shared" si="297"/>
        <v/>
      </c>
      <c r="ED157" s="768" t="str">
        <f t="shared" si="297"/>
        <v/>
      </c>
      <c r="EE157" s="455" t="str">
        <f t="shared" si="298"/>
        <v/>
      </c>
      <c r="EF157" s="455" t="str">
        <f t="shared" si="298"/>
        <v/>
      </c>
      <c r="EG157" s="455" t="str">
        <f t="shared" si="298"/>
        <v/>
      </c>
      <c r="EH157" s="455" t="str">
        <f t="shared" si="298"/>
        <v/>
      </c>
      <c r="EI157" s="455" t="str">
        <f t="shared" si="298"/>
        <v/>
      </c>
      <c r="EJ157" s="953" t="str">
        <f t="shared" si="298"/>
        <v/>
      </c>
      <c r="EK157" s="768" t="str">
        <f t="shared" si="298"/>
        <v/>
      </c>
      <c r="EL157" s="455" t="str">
        <f t="shared" si="298"/>
        <v/>
      </c>
      <c r="EM157" s="455" t="str">
        <f t="shared" si="298"/>
        <v/>
      </c>
      <c r="EN157" s="455" t="str">
        <f t="shared" si="298"/>
        <v/>
      </c>
      <c r="EO157" s="455" t="str">
        <f t="shared" si="298"/>
        <v/>
      </c>
      <c r="EP157" s="455" t="str">
        <f t="shared" si="298"/>
        <v/>
      </c>
      <c r="EQ157" s="953" t="str">
        <f t="shared" si="298"/>
        <v/>
      </c>
      <c r="ER157" s="768" t="str">
        <f t="shared" si="298"/>
        <v/>
      </c>
      <c r="ES157" s="455" t="str">
        <f t="shared" si="298"/>
        <v/>
      </c>
      <c r="ET157" s="455" t="str">
        <f t="shared" si="298"/>
        <v/>
      </c>
      <c r="EU157" s="455" t="str">
        <f t="shared" si="299"/>
        <v/>
      </c>
      <c r="EV157" s="455" t="str">
        <f t="shared" si="299"/>
        <v/>
      </c>
      <c r="EW157" s="455" t="str">
        <f t="shared" si="299"/>
        <v/>
      </c>
      <c r="EX157" s="953" t="str">
        <f t="shared" si="299"/>
        <v/>
      </c>
      <c r="EY157" s="768" t="str">
        <f t="shared" si="299"/>
        <v/>
      </c>
      <c r="EZ157" s="455" t="str">
        <f t="shared" si="299"/>
        <v/>
      </c>
      <c r="FA157" s="455" t="str">
        <f t="shared" si="299"/>
        <v/>
      </c>
      <c r="FB157" s="455" t="str">
        <f t="shared" si="299"/>
        <v/>
      </c>
      <c r="FC157" s="455" t="str">
        <f t="shared" si="299"/>
        <v/>
      </c>
      <c r="FD157" s="455" t="str">
        <f t="shared" si="299"/>
        <v/>
      </c>
      <c r="FE157" s="953" t="str">
        <f t="shared" si="299"/>
        <v/>
      </c>
      <c r="FF157" s="768" t="str">
        <f t="shared" si="299"/>
        <v/>
      </c>
      <c r="FG157" s="455" t="str">
        <f t="shared" si="299"/>
        <v/>
      </c>
      <c r="FH157" s="455" t="str">
        <f t="shared" si="299"/>
        <v/>
      </c>
      <c r="FI157" s="455" t="str">
        <f t="shared" si="299"/>
        <v/>
      </c>
      <c r="FJ157" s="455" t="str">
        <f t="shared" si="299"/>
        <v/>
      </c>
      <c r="FK157" s="455" t="str">
        <f t="shared" si="300"/>
        <v/>
      </c>
      <c r="FL157" s="953" t="str">
        <f t="shared" si="300"/>
        <v/>
      </c>
      <c r="FM157" s="768" t="str">
        <f t="shared" si="300"/>
        <v/>
      </c>
      <c r="FN157" s="455" t="str">
        <f t="shared" si="300"/>
        <v/>
      </c>
      <c r="FO157" s="455" t="str">
        <f t="shared" si="300"/>
        <v/>
      </c>
      <c r="FP157" s="455" t="str">
        <f t="shared" si="300"/>
        <v/>
      </c>
      <c r="FQ157" s="455" t="str">
        <f t="shared" si="300"/>
        <v/>
      </c>
      <c r="FR157" s="455" t="str">
        <f t="shared" si="300"/>
        <v/>
      </c>
      <c r="FS157" s="953" t="str">
        <f t="shared" si="300"/>
        <v/>
      </c>
      <c r="FT157" s="768" t="str">
        <f t="shared" si="300"/>
        <v/>
      </c>
      <c r="FU157" s="455" t="str">
        <f t="shared" si="300"/>
        <v/>
      </c>
      <c r="FV157" s="455" t="str">
        <f t="shared" si="300"/>
        <v/>
      </c>
      <c r="FW157" s="455" t="str">
        <f t="shared" si="300"/>
        <v/>
      </c>
      <c r="FX157" s="455" t="str">
        <f t="shared" si="300"/>
        <v/>
      </c>
      <c r="FY157" s="455" t="str">
        <f t="shared" si="300"/>
        <v/>
      </c>
      <c r="FZ157" s="953" t="str">
        <f t="shared" si="300"/>
        <v/>
      </c>
      <c r="GA157" s="768" t="str">
        <f t="shared" si="301"/>
        <v/>
      </c>
      <c r="GB157" s="455" t="str">
        <f t="shared" si="301"/>
        <v/>
      </c>
      <c r="GC157" s="455" t="str">
        <f t="shared" si="301"/>
        <v/>
      </c>
      <c r="GD157" s="455" t="str">
        <f t="shared" si="301"/>
        <v/>
      </c>
      <c r="GE157" s="455" t="str">
        <f t="shared" si="301"/>
        <v/>
      </c>
      <c r="GF157" s="953" t="str">
        <f t="shared" si="301"/>
        <v/>
      </c>
      <c r="GG157" s="768" t="str">
        <f t="shared" si="301"/>
        <v/>
      </c>
      <c r="GH157" s="455" t="str">
        <f t="shared" si="301"/>
        <v/>
      </c>
      <c r="GI157" s="455" t="str">
        <f t="shared" si="301"/>
        <v/>
      </c>
      <c r="GJ157" s="455" t="str">
        <f t="shared" si="301"/>
        <v/>
      </c>
      <c r="GK157" s="455" t="str">
        <f t="shared" si="301"/>
        <v/>
      </c>
      <c r="GL157" s="455" t="str">
        <f t="shared" si="301"/>
        <v/>
      </c>
      <c r="GM157" s="455" t="str">
        <f t="shared" si="301"/>
        <v/>
      </c>
      <c r="GN157" s="954" t="str">
        <f t="shared" si="301"/>
        <v/>
      </c>
      <c r="GO157" s="768" t="str">
        <f t="shared" si="301"/>
        <v/>
      </c>
      <c r="GP157" s="455" t="str">
        <f t="shared" si="301"/>
        <v/>
      </c>
      <c r="GQ157" s="455" t="str">
        <f t="shared" si="302"/>
        <v/>
      </c>
      <c r="GR157" s="455" t="str">
        <f t="shared" si="302"/>
        <v/>
      </c>
      <c r="GS157" s="455" t="str">
        <f t="shared" si="302"/>
        <v/>
      </c>
      <c r="GT157" s="455" t="str">
        <f t="shared" si="302"/>
        <v/>
      </c>
      <c r="GU157" s="953" t="str">
        <f t="shared" si="302"/>
        <v/>
      </c>
      <c r="GV157" s="768" t="str">
        <f t="shared" si="302"/>
        <v/>
      </c>
      <c r="GW157" s="455" t="str">
        <f t="shared" si="302"/>
        <v/>
      </c>
      <c r="GX157" s="455" t="str">
        <f t="shared" si="302"/>
        <v/>
      </c>
      <c r="GY157" s="455" t="str">
        <f t="shared" si="302"/>
        <v/>
      </c>
      <c r="GZ157" s="455" t="str">
        <f t="shared" si="302"/>
        <v/>
      </c>
      <c r="HA157" s="455" t="str">
        <f t="shared" si="302"/>
        <v/>
      </c>
      <c r="HB157" s="953" t="str">
        <f t="shared" si="302"/>
        <v/>
      </c>
      <c r="HC157" s="768" t="str">
        <f t="shared" si="302"/>
        <v/>
      </c>
      <c r="HD157" s="455" t="str">
        <f t="shared" si="302"/>
        <v/>
      </c>
      <c r="HE157" s="455" t="str">
        <f t="shared" si="302"/>
        <v/>
      </c>
      <c r="HF157" s="455" t="str">
        <f t="shared" si="302"/>
        <v/>
      </c>
      <c r="HG157" s="455" t="str">
        <f t="shared" si="303"/>
        <v/>
      </c>
      <c r="HH157" s="455" t="str">
        <f t="shared" si="303"/>
        <v/>
      </c>
      <c r="HI157" s="953" t="str">
        <f t="shared" si="303"/>
        <v/>
      </c>
      <c r="HJ157" s="768" t="str">
        <f t="shared" si="303"/>
        <v/>
      </c>
      <c r="HK157" s="455" t="str">
        <f t="shared" si="303"/>
        <v/>
      </c>
      <c r="HL157" s="455" t="str">
        <f t="shared" si="303"/>
        <v/>
      </c>
      <c r="HM157" s="455" t="str">
        <f t="shared" si="303"/>
        <v/>
      </c>
      <c r="HN157" s="455" t="str">
        <f t="shared" si="303"/>
        <v/>
      </c>
      <c r="HO157" s="455" t="str">
        <f t="shared" si="303"/>
        <v/>
      </c>
      <c r="HP157" s="953" t="str">
        <f t="shared" si="303"/>
        <v/>
      </c>
      <c r="HQ157" s="768" t="str">
        <f t="shared" si="303"/>
        <v/>
      </c>
      <c r="HR157" s="455" t="str">
        <f t="shared" si="303"/>
        <v/>
      </c>
      <c r="HS157" s="455" t="str">
        <f t="shared" si="303"/>
        <v/>
      </c>
      <c r="HT157" s="455" t="str">
        <f t="shared" si="303"/>
        <v/>
      </c>
      <c r="HU157" s="455" t="str">
        <f t="shared" si="303"/>
        <v/>
      </c>
      <c r="HV157" s="455" t="str">
        <f t="shared" si="303"/>
        <v/>
      </c>
      <c r="HW157" s="953" t="str">
        <f t="shared" si="304"/>
        <v/>
      </c>
      <c r="HX157" s="768" t="str">
        <f t="shared" si="304"/>
        <v/>
      </c>
      <c r="HY157" s="455" t="str">
        <f t="shared" si="304"/>
        <v/>
      </c>
      <c r="HZ157" s="455" t="str">
        <f t="shared" si="304"/>
        <v/>
      </c>
      <c r="IA157" s="455" t="str">
        <f t="shared" si="304"/>
        <v/>
      </c>
      <c r="IB157" s="455" t="str">
        <f t="shared" si="304"/>
        <v/>
      </c>
      <c r="IC157" s="455" t="str">
        <f t="shared" si="304"/>
        <v/>
      </c>
      <c r="ID157" s="953" t="str">
        <f t="shared" si="304"/>
        <v/>
      </c>
      <c r="IE157" s="768" t="str">
        <f t="shared" si="304"/>
        <v/>
      </c>
      <c r="IF157" s="455" t="str">
        <f t="shared" si="304"/>
        <v/>
      </c>
      <c r="IG157" s="455" t="str">
        <f t="shared" si="304"/>
        <v/>
      </c>
      <c r="IH157" s="455" t="str">
        <f t="shared" si="304"/>
        <v/>
      </c>
      <c r="II157" s="455" t="str">
        <f t="shared" si="304"/>
        <v/>
      </c>
      <c r="IJ157" s="455" t="str">
        <f t="shared" si="304"/>
        <v/>
      </c>
      <c r="IK157" s="953" t="str">
        <f t="shared" si="304"/>
        <v/>
      </c>
      <c r="IL157" s="768" t="str">
        <f t="shared" si="304"/>
        <v/>
      </c>
      <c r="IM157" s="455" t="str">
        <f t="shared" si="305"/>
        <v/>
      </c>
      <c r="IN157" s="455" t="str">
        <f t="shared" si="305"/>
        <v/>
      </c>
      <c r="IO157" s="455" t="str">
        <f t="shared" si="305"/>
        <v/>
      </c>
      <c r="IP157" s="455" t="str">
        <f t="shared" si="305"/>
        <v/>
      </c>
      <c r="IQ157" s="455" t="str">
        <f t="shared" si="305"/>
        <v/>
      </c>
      <c r="IR157" s="953" t="str">
        <f t="shared" si="305"/>
        <v/>
      </c>
      <c r="IS157" s="768" t="str">
        <f t="shared" si="305"/>
        <v/>
      </c>
      <c r="IT157" s="455" t="str">
        <f t="shared" si="305"/>
        <v/>
      </c>
      <c r="IU157" s="455" t="str">
        <f t="shared" si="305"/>
        <v/>
      </c>
      <c r="IV157" s="455" t="str">
        <f t="shared" si="305"/>
        <v/>
      </c>
      <c r="IW157" s="455" t="str">
        <f t="shared" si="305"/>
        <v/>
      </c>
      <c r="IX157" s="455" t="str">
        <f t="shared" si="305"/>
        <v/>
      </c>
      <c r="IY157" s="954" t="str">
        <f t="shared" si="305"/>
        <v/>
      </c>
      <c r="IZ157" s="768" t="str">
        <f t="shared" si="305"/>
        <v/>
      </c>
      <c r="JA157" s="455" t="str">
        <f t="shared" si="305"/>
        <v/>
      </c>
      <c r="JB157" s="455" t="str">
        <f t="shared" si="305"/>
        <v/>
      </c>
      <c r="JC157" s="455" t="str">
        <f t="shared" si="306"/>
        <v/>
      </c>
      <c r="JD157" s="455" t="str">
        <f t="shared" si="306"/>
        <v/>
      </c>
      <c r="JE157" s="455" t="str">
        <f t="shared" si="306"/>
        <v/>
      </c>
      <c r="JF157" s="953" t="str">
        <f t="shared" si="306"/>
        <v/>
      </c>
      <c r="JG157" s="768" t="str">
        <f t="shared" si="306"/>
        <v/>
      </c>
      <c r="JH157" s="455" t="str">
        <f t="shared" si="306"/>
        <v/>
      </c>
      <c r="JI157" s="455" t="str">
        <f t="shared" si="306"/>
        <v/>
      </c>
      <c r="JJ157" s="455" t="str">
        <f t="shared" si="306"/>
        <v/>
      </c>
      <c r="JK157" s="455" t="str">
        <f t="shared" si="306"/>
        <v/>
      </c>
      <c r="JL157" s="455" t="str">
        <f t="shared" si="306"/>
        <v/>
      </c>
      <c r="JM157" s="953" t="str">
        <f t="shared" si="306"/>
        <v/>
      </c>
      <c r="JN157" s="768" t="str">
        <f t="shared" si="306"/>
        <v/>
      </c>
      <c r="JO157" s="455" t="str">
        <f t="shared" si="306"/>
        <v/>
      </c>
      <c r="JP157" s="455" t="str">
        <f t="shared" si="306"/>
        <v/>
      </c>
      <c r="JQ157" s="455" t="str">
        <f t="shared" si="306"/>
        <v/>
      </c>
      <c r="JR157" s="455" t="str">
        <f t="shared" si="306"/>
        <v/>
      </c>
      <c r="JS157" s="455" t="str">
        <f t="shared" si="307"/>
        <v/>
      </c>
      <c r="JT157" s="953" t="str">
        <f t="shared" si="307"/>
        <v/>
      </c>
      <c r="JU157" s="768" t="str">
        <f t="shared" si="307"/>
        <v/>
      </c>
      <c r="JV157" s="455" t="str">
        <f t="shared" si="307"/>
        <v/>
      </c>
      <c r="JW157" s="455" t="str">
        <f t="shared" si="307"/>
        <v/>
      </c>
      <c r="JX157" s="455" t="str">
        <f t="shared" si="307"/>
        <v/>
      </c>
      <c r="JY157" s="455" t="str">
        <f t="shared" si="307"/>
        <v/>
      </c>
      <c r="JZ157" s="455" t="str">
        <f t="shared" si="307"/>
        <v/>
      </c>
      <c r="KA157" s="953" t="str">
        <f t="shared" si="307"/>
        <v/>
      </c>
      <c r="KB157" s="768" t="str">
        <f t="shared" si="307"/>
        <v/>
      </c>
      <c r="KC157" s="455" t="str">
        <f t="shared" si="307"/>
        <v/>
      </c>
      <c r="KD157" s="455" t="str">
        <f t="shared" si="307"/>
        <v/>
      </c>
      <c r="KE157" s="455" t="str">
        <f t="shared" si="307"/>
        <v/>
      </c>
      <c r="KF157" s="455" t="str">
        <f t="shared" si="307"/>
        <v/>
      </c>
      <c r="KG157" s="455" t="str">
        <f t="shared" si="307"/>
        <v/>
      </c>
      <c r="KH157" s="953" t="str">
        <f t="shared" si="307"/>
        <v/>
      </c>
      <c r="KI157" s="768" t="str">
        <f t="shared" si="308"/>
        <v/>
      </c>
      <c r="KJ157" s="455" t="str">
        <f t="shared" si="308"/>
        <v/>
      </c>
      <c r="KK157" s="455" t="str">
        <f t="shared" si="308"/>
        <v/>
      </c>
      <c r="KL157" s="455" t="str">
        <f t="shared" si="308"/>
        <v/>
      </c>
      <c r="KM157" s="455" t="str">
        <f t="shared" si="308"/>
        <v/>
      </c>
      <c r="KN157" s="455" t="str">
        <f t="shared" si="308"/>
        <v/>
      </c>
      <c r="KO157" s="953" t="str">
        <f t="shared" si="308"/>
        <v/>
      </c>
      <c r="KP157" s="768" t="str">
        <f t="shared" si="308"/>
        <v/>
      </c>
      <c r="KQ157" s="455" t="str">
        <f t="shared" si="308"/>
        <v/>
      </c>
      <c r="KR157" s="455" t="str">
        <f t="shared" si="308"/>
        <v/>
      </c>
      <c r="KS157" s="455" t="str">
        <f t="shared" si="308"/>
        <v/>
      </c>
      <c r="KT157" s="455" t="str">
        <f t="shared" si="308"/>
        <v/>
      </c>
      <c r="KU157" s="455" t="str">
        <f t="shared" si="308"/>
        <v/>
      </c>
      <c r="KV157" s="953" t="str">
        <f t="shared" si="308"/>
        <v/>
      </c>
      <c r="KW157" s="768" t="str">
        <f t="shared" si="308"/>
        <v/>
      </c>
      <c r="KX157" s="455" t="str">
        <f t="shared" si="308"/>
        <v/>
      </c>
      <c r="KY157" s="455" t="str">
        <f t="shared" si="309"/>
        <v/>
      </c>
      <c r="KZ157" s="455" t="str">
        <f t="shared" si="309"/>
        <v/>
      </c>
      <c r="LA157" s="455" t="str">
        <f t="shared" si="309"/>
        <v/>
      </c>
      <c r="LB157" s="455" t="str">
        <f t="shared" si="309"/>
        <v/>
      </c>
      <c r="LC157" s="954" t="str">
        <f t="shared" si="309"/>
        <v/>
      </c>
      <c r="LD157" s="768" t="str">
        <f t="shared" si="309"/>
        <v/>
      </c>
      <c r="LE157" s="455" t="str">
        <f t="shared" si="309"/>
        <v/>
      </c>
      <c r="LF157" s="455" t="str">
        <f t="shared" si="309"/>
        <v/>
      </c>
      <c r="LG157" s="455" t="str">
        <f t="shared" si="309"/>
        <v/>
      </c>
      <c r="LH157" s="455" t="str">
        <f t="shared" si="309"/>
        <v/>
      </c>
      <c r="LI157" s="455" t="str">
        <f t="shared" si="309"/>
        <v/>
      </c>
      <c r="LJ157" s="953" t="str">
        <f t="shared" si="309"/>
        <v/>
      </c>
      <c r="LK157" s="768" t="str">
        <f t="shared" si="309"/>
        <v/>
      </c>
      <c r="LL157" s="455" t="str">
        <f t="shared" si="309"/>
        <v/>
      </c>
      <c r="LM157" s="455" t="str">
        <f t="shared" si="309"/>
        <v/>
      </c>
      <c r="LN157" s="455" t="str">
        <f t="shared" si="309"/>
        <v/>
      </c>
      <c r="LO157" s="455" t="str">
        <f t="shared" si="310"/>
        <v/>
      </c>
      <c r="LP157" s="455" t="str">
        <f t="shared" si="310"/>
        <v/>
      </c>
      <c r="LQ157" s="953" t="str">
        <f t="shared" si="310"/>
        <v/>
      </c>
      <c r="LR157" s="768" t="str">
        <f t="shared" si="310"/>
        <v/>
      </c>
      <c r="LS157" s="455" t="str">
        <f t="shared" si="310"/>
        <v/>
      </c>
      <c r="LT157" s="455" t="str">
        <f t="shared" si="310"/>
        <v/>
      </c>
      <c r="LU157" s="455" t="str">
        <f t="shared" si="310"/>
        <v/>
      </c>
      <c r="LV157" s="455" t="str">
        <f t="shared" si="310"/>
        <v/>
      </c>
      <c r="LW157" s="455" t="str">
        <f t="shared" si="310"/>
        <v/>
      </c>
      <c r="LX157" s="953" t="str">
        <f t="shared" si="310"/>
        <v/>
      </c>
      <c r="LY157" s="768" t="str">
        <f t="shared" si="310"/>
        <v/>
      </c>
      <c r="LZ157" s="455" t="str">
        <f t="shared" si="310"/>
        <v/>
      </c>
      <c r="MA157" s="455" t="str">
        <f t="shared" si="310"/>
        <v/>
      </c>
      <c r="MB157" s="455" t="str">
        <f t="shared" si="310"/>
        <v/>
      </c>
      <c r="MC157" s="455" t="str">
        <f t="shared" si="310"/>
        <v/>
      </c>
      <c r="MD157" s="455" t="str">
        <f t="shared" si="310"/>
        <v/>
      </c>
      <c r="ME157" s="953" t="str">
        <f t="shared" si="311"/>
        <v/>
      </c>
      <c r="MF157" s="768" t="str">
        <f t="shared" si="311"/>
        <v/>
      </c>
      <c r="MG157" s="455" t="str">
        <f t="shared" si="311"/>
        <v/>
      </c>
      <c r="MH157" s="455" t="str">
        <f t="shared" si="311"/>
        <v/>
      </c>
      <c r="MI157" s="455" t="str">
        <f t="shared" si="311"/>
        <v/>
      </c>
      <c r="MJ157" s="455" t="str">
        <f t="shared" si="311"/>
        <v/>
      </c>
      <c r="MK157" s="455" t="str">
        <f t="shared" si="311"/>
        <v/>
      </c>
      <c r="ML157" s="953" t="str">
        <f t="shared" si="311"/>
        <v/>
      </c>
      <c r="MM157" s="768" t="str">
        <f t="shared" si="311"/>
        <v/>
      </c>
      <c r="MN157" s="455" t="str">
        <f t="shared" si="311"/>
        <v/>
      </c>
      <c r="MO157" s="455" t="str">
        <f t="shared" si="311"/>
        <v/>
      </c>
      <c r="MP157" s="455" t="str">
        <f t="shared" si="311"/>
        <v/>
      </c>
      <c r="MQ157" s="455" t="str">
        <f t="shared" si="311"/>
        <v/>
      </c>
      <c r="MR157" s="455" t="str">
        <f t="shared" si="311"/>
        <v/>
      </c>
      <c r="MS157" s="953" t="str">
        <f t="shared" si="311"/>
        <v/>
      </c>
      <c r="MT157" s="768" t="str">
        <f t="shared" si="311"/>
        <v/>
      </c>
      <c r="MU157" s="455" t="str">
        <f t="shared" si="312"/>
        <v/>
      </c>
      <c r="MV157" s="455" t="str">
        <f t="shared" si="312"/>
        <v/>
      </c>
      <c r="MW157" s="455" t="str">
        <f t="shared" si="312"/>
        <v/>
      </c>
      <c r="MX157" s="455" t="str">
        <f t="shared" si="312"/>
        <v/>
      </c>
      <c r="MY157" s="455" t="str">
        <f t="shared" si="312"/>
        <v/>
      </c>
      <c r="MZ157" s="953" t="str">
        <f t="shared" si="312"/>
        <v/>
      </c>
      <c r="NA157" s="768" t="str">
        <f t="shared" si="312"/>
        <v/>
      </c>
      <c r="NB157" s="455" t="str">
        <f t="shared" si="312"/>
        <v/>
      </c>
      <c r="NC157" s="455" t="str">
        <f t="shared" si="312"/>
        <v/>
      </c>
      <c r="ND157" s="455" t="str">
        <f t="shared" si="312"/>
        <v/>
      </c>
      <c r="NE157" s="455" t="str">
        <f t="shared" si="312"/>
        <v/>
      </c>
      <c r="NF157" s="455" t="str">
        <f t="shared" si="312"/>
        <v/>
      </c>
      <c r="NG157" s="954" t="str">
        <f t="shared" si="312"/>
        <v/>
      </c>
      <c r="NH157" s="768" t="str">
        <f t="shared" si="312"/>
        <v/>
      </c>
      <c r="NI157" s="455" t="str">
        <f t="shared" si="312"/>
        <v/>
      </c>
      <c r="NJ157" s="455" t="str">
        <f t="shared" si="312"/>
        <v/>
      </c>
      <c r="NK157" s="455" t="str">
        <f t="shared" si="313"/>
        <v/>
      </c>
      <c r="NL157" s="455" t="str">
        <f t="shared" si="313"/>
        <v/>
      </c>
      <c r="NM157" s="455" t="str">
        <f t="shared" si="313"/>
        <v/>
      </c>
      <c r="NN157" s="953" t="str">
        <f t="shared" si="313"/>
        <v/>
      </c>
    </row>
    <row r="158" spans="1:564" hidden="1" x14ac:dyDescent="0.2">
      <c r="A158" s="1150">
        <f>alapadatok!M13</f>
        <v>11</v>
      </c>
      <c r="B158" s="678" t="str">
        <f>IF(alapadatok!O13="","",alapadatok!O13)</f>
        <v/>
      </c>
      <c r="C158" s="584" t="str">
        <f>IF(alapadatok!N13="","",alapadatok!N13)</f>
        <v/>
      </c>
      <c r="D158" s="584" t="str">
        <f>IF(alapadatok!P13="","",alapadatok!P13)</f>
        <v/>
      </c>
      <c r="E158" s="948" t="str">
        <f>IF(alapadatok!W13="","",alapadatok!W13)</f>
        <v/>
      </c>
      <c r="F158" s="952"/>
      <c r="G158" s="953"/>
      <c r="H158" s="768"/>
      <c r="I158" s="455"/>
      <c r="J158" s="1143"/>
      <c r="K158" s="1143"/>
      <c r="L158" s="1143"/>
      <c r="M158" s="455"/>
      <c r="N158" s="953"/>
      <c r="O158" s="1143"/>
      <c r="P158" s="1143"/>
      <c r="Q158" s="1143"/>
      <c r="R158" s="1143"/>
      <c r="S158" s="1143"/>
      <c r="T158" s="455"/>
      <c r="U158" s="953"/>
      <c r="V158" s="768"/>
      <c r="W158" s="455"/>
      <c r="X158" s="455"/>
      <c r="Y158" s="455"/>
      <c r="Z158" s="1143"/>
      <c r="AA158" s="455"/>
      <c r="AB158" s="953"/>
      <c r="AC158" s="768"/>
      <c r="AD158" s="455"/>
      <c r="AE158" s="455"/>
      <c r="AF158" s="1143"/>
      <c r="AG158" s="455"/>
      <c r="AH158" s="455"/>
      <c r="AI158" s="953"/>
      <c r="AJ158" s="768"/>
      <c r="AK158" s="455"/>
      <c r="AL158" s="455"/>
      <c r="AM158" s="455"/>
      <c r="AN158" s="455"/>
      <c r="AO158" s="455"/>
      <c r="AP158" s="953"/>
      <c r="AQ158" s="1143"/>
      <c r="AR158" s="1143"/>
      <c r="AS158" s="1143"/>
      <c r="AT158" s="1143"/>
      <c r="AU158" s="1143"/>
      <c r="AV158" s="455"/>
      <c r="AW158" s="953"/>
      <c r="AX158" s="768"/>
      <c r="AY158" s="455"/>
      <c r="AZ158" s="455"/>
      <c r="BA158" s="455"/>
      <c r="BB158" s="455"/>
      <c r="BC158" s="455"/>
      <c r="BD158" s="953"/>
      <c r="BE158" s="768"/>
      <c r="BF158" s="455"/>
      <c r="BG158" s="455"/>
      <c r="BH158" s="455"/>
      <c r="BI158" s="455"/>
      <c r="BJ158" s="455"/>
      <c r="BK158" s="953"/>
      <c r="BL158" s="768"/>
      <c r="BM158" s="455"/>
      <c r="BN158" s="455"/>
      <c r="BO158" s="455"/>
      <c r="BP158" s="455"/>
      <c r="BQ158" s="455" t="str">
        <f t="shared" si="293"/>
        <v/>
      </c>
      <c r="BR158" s="953" t="str">
        <f t="shared" si="293"/>
        <v/>
      </c>
      <c r="BS158" s="768" t="str">
        <f t="shared" si="294"/>
        <v/>
      </c>
      <c r="BT158" s="455" t="str">
        <f t="shared" si="294"/>
        <v/>
      </c>
      <c r="BU158" s="455" t="str">
        <f t="shared" si="294"/>
        <v/>
      </c>
      <c r="BV158" s="455" t="str">
        <f t="shared" si="294"/>
        <v/>
      </c>
      <c r="BW158" s="455" t="str">
        <f t="shared" si="294"/>
        <v/>
      </c>
      <c r="BX158" s="455" t="str">
        <f t="shared" si="294"/>
        <v/>
      </c>
      <c r="BY158" s="953" t="str">
        <f t="shared" si="294"/>
        <v/>
      </c>
      <c r="BZ158" s="768" t="str">
        <f t="shared" si="294"/>
        <v/>
      </c>
      <c r="CA158" s="455" t="str">
        <f t="shared" si="294"/>
        <v/>
      </c>
      <c r="CB158" s="455" t="str">
        <f t="shared" si="294"/>
        <v/>
      </c>
      <c r="CC158" s="455" t="str">
        <f t="shared" si="294"/>
        <v/>
      </c>
      <c r="CD158" s="455" t="str">
        <f t="shared" si="294"/>
        <v/>
      </c>
      <c r="CE158" s="455" t="str">
        <f t="shared" si="294"/>
        <v/>
      </c>
      <c r="CF158" s="953" t="str">
        <f t="shared" si="294"/>
        <v/>
      </c>
      <c r="CG158" s="1143" t="s">
        <v>99</v>
      </c>
      <c r="CH158" s="1143" t="s">
        <v>99</v>
      </c>
      <c r="CI158" s="1143" t="s">
        <v>99</v>
      </c>
      <c r="CJ158" s="1143" t="s">
        <v>99</v>
      </c>
      <c r="CK158" s="1143" t="s">
        <v>99</v>
      </c>
      <c r="CL158" s="1143" t="s">
        <v>178</v>
      </c>
      <c r="CM158" s="1146" t="s">
        <v>178</v>
      </c>
      <c r="CN158" s="768" t="str">
        <f t="shared" si="295"/>
        <v/>
      </c>
      <c r="CO158" s="455" t="str">
        <f t="shared" si="295"/>
        <v/>
      </c>
      <c r="CP158" s="455" t="str">
        <f t="shared" si="295"/>
        <v/>
      </c>
      <c r="CQ158" s="455" t="str">
        <f t="shared" si="295"/>
        <v/>
      </c>
      <c r="CR158" s="455" t="str">
        <f t="shared" si="295"/>
        <v/>
      </c>
      <c r="CS158" s="455" t="str">
        <f t="shared" si="295"/>
        <v/>
      </c>
      <c r="CT158" s="953" t="str">
        <f t="shared" si="295"/>
        <v/>
      </c>
      <c r="CU158" s="952" t="str">
        <f t="shared" si="295"/>
        <v/>
      </c>
      <c r="CV158" s="455" t="str">
        <f t="shared" si="295"/>
        <v/>
      </c>
      <c r="CW158" s="455" t="str">
        <f t="shared" si="295"/>
        <v/>
      </c>
      <c r="CX158" s="455" t="str">
        <f t="shared" si="295"/>
        <v/>
      </c>
      <c r="CY158" s="455" t="str">
        <f t="shared" si="296"/>
        <v/>
      </c>
      <c r="CZ158" s="455" t="str">
        <f t="shared" si="296"/>
        <v/>
      </c>
      <c r="DA158" s="953" t="str">
        <f t="shared" si="296"/>
        <v/>
      </c>
      <c r="DB158" s="768" t="str">
        <f t="shared" si="296"/>
        <v/>
      </c>
      <c r="DC158" s="455" t="str">
        <f t="shared" si="296"/>
        <v/>
      </c>
      <c r="DD158" s="455" t="str">
        <f t="shared" si="296"/>
        <v/>
      </c>
      <c r="DE158" s="455" t="str">
        <f t="shared" si="296"/>
        <v/>
      </c>
      <c r="DF158" s="455" t="str">
        <f t="shared" si="296"/>
        <v/>
      </c>
      <c r="DG158" s="455" t="str">
        <f t="shared" si="296"/>
        <v/>
      </c>
      <c r="DH158" s="953" t="str">
        <f t="shared" si="296"/>
        <v/>
      </c>
      <c r="DI158" s="768" t="str">
        <f t="shared" si="296"/>
        <v/>
      </c>
      <c r="DJ158" s="455" t="str">
        <f t="shared" si="296"/>
        <v/>
      </c>
      <c r="DK158" s="455" t="str">
        <f t="shared" si="296"/>
        <v/>
      </c>
      <c r="DL158" s="455" t="str">
        <f t="shared" si="296"/>
        <v/>
      </c>
      <c r="DM158" s="455" t="str">
        <f t="shared" si="296"/>
        <v/>
      </c>
      <c r="DN158" s="455" t="str">
        <f t="shared" si="296"/>
        <v/>
      </c>
      <c r="DO158" s="953" t="str">
        <f t="shared" si="297"/>
        <v/>
      </c>
      <c r="DP158" s="768" t="str">
        <f t="shared" si="297"/>
        <v/>
      </c>
      <c r="DQ158" s="455" t="str">
        <f t="shared" si="297"/>
        <v/>
      </c>
      <c r="DR158" s="455" t="str">
        <f t="shared" si="297"/>
        <v/>
      </c>
      <c r="DS158" s="455" t="str">
        <f t="shared" si="297"/>
        <v/>
      </c>
      <c r="DT158" s="455" t="str">
        <f t="shared" si="297"/>
        <v/>
      </c>
      <c r="DU158" s="455" t="str">
        <f t="shared" si="297"/>
        <v/>
      </c>
      <c r="DV158" s="953" t="str">
        <f t="shared" si="297"/>
        <v/>
      </c>
      <c r="DW158" s="768" t="str">
        <f t="shared" si="297"/>
        <v/>
      </c>
      <c r="DX158" s="455" t="str">
        <f t="shared" si="297"/>
        <v/>
      </c>
      <c r="DY158" s="455" t="str">
        <f t="shared" si="297"/>
        <v/>
      </c>
      <c r="DZ158" s="455" t="str">
        <f t="shared" si="297"/>
        <v/>
      </c>
      <c r="EA158" s="455" t="str">
        <f t="shared" si="297"/>
        <v/>
      </c>
      <c r="EB158" s="455" t="str">
        <f t="shared" si="297"/>
        <v/>
      </c>
      <c r="EC158" s="954" t="str">
        <f t="shared" si="297"/>
        <v/>
      </c>
      <c r="ED158" s="768" t="str">
        <f t="shared" si="297"/>
        <v/>
      </c>
      <c r="EE158" s="455" t="str">
        <f t="shared" si="298"/>
        <v/>
      </c>
      <c r="EF158" s="455" t="str">
        <f t="shared" si="298"/>
        <v/>
      </c>
      <c r="EG158" s="455" t="str">
        <f t="shared" si="298"/>
        <v/>
      </c>
      <c r="EH158" s="455" t="str">
        <f t="shared" si="298"/>
        <v/>
      </c>
      <c r="EI158" s="455" t="str">
        <f t="shared" si="298"/>
        <v/>
      </c>
      <c r="EJ158" s="953" t="str">
        <f t="shared" si="298"/>
        <v/>
      </c>
      <c r="EK158" s="768" t="str">
        <f t="shared" si="298"/>
        <v/>
      </c>
      <c r="EL158" s="455" t="str">
        <f t="shared" si="298"/>
        <v/>
      </c>
      <c r="EM158" s="455" t="str">
        <f t="shared" si="298"/>
        <v/>
      </c>
      <c r="EN158" s="455" t="str">
        <f t="shared" si="298"/>
        <v/>
      </c>
      <c r="EO158" s="455" t="str">
        <f t="shared" si="298"/>
        <v/>
      </c>
      <c r="EP158" s="455" t="str">
        <f t="shared" si="298"/>
        <v/>
      </c>
      <c r="EQ158" s="953" t="str">
        <f t="shared" si="298"/>
        <v/>
      </c>
      <c r="ER158" s="768" t="str">
        <f t="shared" si="298"/>
        <v/>
      </c>
      <c r="ES158" s="455" t="str">
        <f t="shared" si="298"/>
        <v/>
      </c>
      <c r="ET158" s="455" t="str">
        <f t="shared" si="298"/>
        <v/>
      </c>
      <c r="EU158" s="455" t="str">
        <f t="shared" si="299"/>
        <v/>
      </c>
      <c r="EV158" s="455" t="str">
        <f t="shared" si="299"/>
        <v/>
      </c>
      <c r="EW158" s="455" t="str">
        <f t="shared" si="299"/>
        <v/>
      </c>
      <c r="EX158" s="953" t="str">
        <f t="shared" si="299"/>
        <v/>
      </c>
      <c r="EY158" s="768" t="str">
        <f t="shared" si="299"/>
        <v/>
      </c>
      <c r="EZ158" s="455" t="str">
        <f t="shared" si="299"/>
        <v/>
      </c>
      <c r="FA158" s="455" t="str">
        <f t="shared" si="299"/>
        <v/>
      </c>
      <c r="FB158" s="455" t="str">
        <f t="shared" si="299"/>
        <v/>
      </c>
      <c r="FC158" s="455" t="str">
        <f t="shared" si="299"/>
        <v/>
      </c>
      <c r="FD158" s="455" t="str">
        <f t="shared" si="299"/>
        <v/>
      </c>
      <c r="FE158" s="953" t="str">
        <f t="shared" si="299"/>
        <v/>
      </c>
      <c r="FF158" s="768" t="str">
        <f t="shared" si="299"/>
        <v/>
      </c>
      <c r="FG158" s="455" t="str">
        <f t="shared" si="299"/>
        <v/>
      </c>
      <c r="FH158" s="455" t="str">
        <f t="shared" si="299"/>
        <v/>
      </c>
      <c r="FI158" s="455" t="str">
        <f t="shared" si="299"/>
        <v/>
      </c>
      <c r="FJ158" s="455" t="str">
        <f t="shared" si="299"/>
        <v/>
      </c>
      <c r="FK158" s="455" t="str">
        <f t="shared" si="300"/>
        <v/>
      </c>
      <c r="FL158" s="953" t="str">
        <f t="shared" si="300"/>
        <v/>
      </c>
      <c r="FM158" s="768" t="str">
        <f t="shared" si="300"/>
        <v/>
      </c>
      <c r="FN158" s="455" t="str">
        <f t="shared" si="300"/>
        <v/>
      </c>
      <c r="FO158" s="455" t="str">
        <f t="shared" si="300"/>
        <v/>
      </c>
      <c r="FP158" s="455" t="str">
        <f t="shared" si="300"/>
        <v/>
      </c>
      <c r="FQ158" s="455" t="str">
        <f t="shared" si="300"/>
        <v/>
      </c>
      <c r="FR158" s="455" t="str">
        <f t="shared" si="300"/>
        <v/>
      </c>
      <c r="FS158" s="953" t="str">
        <f t="shared" si="300"/>
        <v/>
      </c>
      <c r="FT158" s="768" t="str">
        <f t="shared" si="300"/>
        <v/>
      </c>
      <c r="FU158" s="455" t="str">
        <f t="shared" si="300"/>
        <v/>
      </c>
      <c r="FV158" s="455" t="str">
        <f t="shared" si="300"/>
        <v/>
      </c>
      <c r="FW158" s="455" t="str">
        <f t="shared" si="300"/>
        <v/>
      </c>
      <c r="FX158" s="455" t="str">
        <f t="shared" si="300"/>
        <v/>
      </c>
      <c r="FY158" s="455" t="str">
        <f t="shared" si="300"/>
        <v/>
      </c>
      <c r="FZ158" s="953" t="str">
        <f t="shared" si="300"/>
        <v/>
      </c>
      <c r="GA158" s="768" t="str">
        <f t="shared" si="301"/>
        <v/>
      </c>
      <c r="GB158" s="455" t="str">
        <f t="shared" si="301"/>
        <v/>
      </c>
      <c r="GC158" s="455" t="str">
        <f t="shared" si="301"/>
        <v/>
      </c>
      <c r="GD158" s="455" t="str">
        <f t="shared" si="301"/>
        <v/>
      </c>
      <c r="GE158" s="455" t="str">
        <f t="shared" si="301"/>
        <v/>
      </c>
      <c r="GF158" s="953" t="str">
        <f t="shared" si="301"/>
        <v/>
      </c>
      <c r="GG158" s="768" t="str">
        <f t="shared" si="301"/>
        <v/>
      </c>
      <c r="GH158" s="455" t="str">
        <f t="shared" si="301"/>
        <v/>
      </c>
      <c r="GI158" s="455" t="str">
        <f t="shared" si="301"/>
        <v/>
      </c>
      <c r="GJ158" s="455" t="str">
        <f t="shared" si="301"/>
        <v/>
      </c>
      <c r="GK158" s="455" t="str">
        <f t="shared" si="301"/>
        <v/>
      </c>
      <c r="GL158" s="455" t="str">
        <f t="shared" si="301"/>
        <v/>
      </c>
      <c r="GM158" s="455" t="str">
        <f t="shared" si="301"/>
        <v/>
      </c>
      <c r="GN158" s="954" t="str">
        <f t="shared" si="301"/>
        <v/>
      </c>
      <c r="GO158" s="768" t="str">
        <f t="shared" si="301"/>
        <v/>
      </c>
      <c r="GP158" s="455" t="str">
        <f t="shared" si="301"/>
        <v/>
      </c>
      <c r="GQ158" s="455" t="str">
        <f t="shared" si="302"/>
        <v/>
      </c>
      <c r="GR158" s="455" t="str">
        <f t="shared" si="302"/>
        <v/>
      </c>
      <c r="GS158" s="455" t="str">
        <f t="shared" si="302"/>
        <v/>
      </c>
      <c r="GT158" s="455" t="str">
        <f t="shared" si="302"/>
        <v/>
      </c>
      <c r="GU158" s="953" t="str">
        <f t="shared" si="302"/>
        <v/>
      </c>
      <c r="GV158" s="768" t="str">
        <f t="shared" si="302"/>
        <v/>
      </c>
      <c r="GW158" s="455" t="str">
        <f t="shared" si="302"/>
        <v/>
      </c>
      <c r="GX158" s="455" t="str">
        <f t="shared" si="302"/>
        <v/>
      </c>
      <c r="GY158" s="455" t="str">
        <f t="shared" si="302"/>
        <v/>
      </c>
      <c r="GZ158" s="455" t="str">
        <f t="shared" si="302"/>
        <v/>
      </c>
      <c r="HA158" s="455" t="str">
        <f t="shared" si="302"/>
        <v/>
      </c>
      <c r="HB158" s="953" t="str">
        <f t="shared" si="302"/>
        <v/>
      </c>
      <c r="HC158" s="768" t="str">
        <f t="shared" si="302"/>
        <v/>
      </c>
      <c r="HD158" s="455" t="str">
        <f t="shared" si="302"/>
        <v/>
      </c>
      <c r="HE158" s="455" t="str">
        <f t="shared" si="302"/>
        <v/>
      </c>
      <c r="HF158" s="455" t="str">
        <f t="shared" si="302"/>
        <v/>
      </c>
      <c r="HG158" s="455" t="str">
        <f t="shared" si="303"/>
        <v/>
      </c>
      <c r="HH158" s="455" t="str">
        <f t="shared" si="303"/>
        <v/>
      </c>
      <c r="HI158" s="953" t="str">
        <f t="shared" si="303"/>
        <v/>
      </c>
      <c r="HJ158" s="768" t="str">
        <f t="shared" si="303"/>
        <v/>
      </c>
      <c r="HK158" s="455" t="str">
        <f t="shared" si="303"/>
        <v/>
      </c>
      <c r="HL158" s="455" t="str">
        <f t="shared" si="303"/>
        <v/>
      </c>
      <c r="HM158" s="455" t="str">
        <f t="shared" si="303"/>
        <v/>
      </c>
      <c r="HN158" s="955" t="str">
        <f t="shared" si="303"/>
        <v/>
      </c>
      <c r="HO158" s="455" t="str">
        <f t="shared" si="303"/>
        <v/>
      </c>
      <c r="HP158" s="953" t="str">
        <f t="shared" si="303"/>
        <v/>
      </c>
      <c r="HQ158" s="768" t="str">
        <f t="shared" si="303"/>
        <v/>
      </c>
      <c r="HR158" s="455" t="str">
        <f t="shared" si="303"/>
        <v/>
      </c>
      <c r="HS158" s="455" t="str">
        <f t="shared" si="303"/>
        <v/>
      </c>
      <c r="HT158" s="455" t="str">
        <f t="shared" si="303"/>
        <v/>
      </c>
      <c r="HU158" s="455" t="str">
        <f t="shared" si="303"/>
        <v/>
      </c>
      <c r="HV158" s="455" t="str">
        <f t="shared" si="303"/>
        <v/>
      </c>
      <c r="HW158" s="953" t="str">
        <f t="shared" si="304"/>
        <v/>
      </c>
      <c r="HX158" s="768" t="str">
        <f t="shared" si="304"/>
        <v/>
      </c>
      <c r="HY158" s="455" t="str">
        <f t="shared" si="304"/>
        <v/>
      </c>
      <c r="HZ158" s="455" t="str">
        <f t="shared" si="304"/>
        <v/>
      </c>
      <c r="IA158" s="455" t="str">
        <f t="shared" si="304"/>
        <v/>
      </c>
      <c r="IB158" s="455" t="str">
        <f t="shared" si="304"/>
        <v/>
      </c>
      <c r="IC158" s="455" t="str">
        <f t="shared" si="304"/>
        <v/>
      </c>
      <c r="ID158" s="953" t="str">
        <f t="shared" si="304"/>
        <v/>
      </c>
      <c r="IE158" s="768" t="str">
        <f t="shared" si="304"/>
        <v/>
      </c>
      <c r="IF158" s="455" t="str">
        <f t="shared" si="304"/>
        <v/>
      </c>
      <c r="IG158" s="455" t="str">
        <f t="shared" si="304"/>
        <v/>
      </c>
      <c r="IH158" s="455" t="str">
        <f t="shared" si="304"/>
        <v/>
      </c>
      <c r="II158" s="455" t="str">
        <f t="shared" si="304"/>
        <v/>
      </c>
      <c r="IJ158" s="455" t="str">
        <f t="shared" si="304"/>
        <v/>
      </c>
      <c r="IK158" s="953" t="str">
        <f t="shared" si="304"/>
        <v/>
      </c>
      <c r="IL158" s="768" t="str">
        <f t="shared" si="304"/>
        <v/>
      </c>
      <c r="IM158" s="455" t="str">
        <f t="shared" si="305"/>
        <v/>
      </c>
      <c r="IN158" s="455" t="str">
        <f t="shared" si="305"/>
        <v/>
      </c>
      <c r="IO158" s="455" t="str">
        <f t="shared" si="305"/>
        <v/>
      </c>
      <c r="IP158" s="455" t="str">
        <f t="shared" si="305"/>
        <v/>
      </c>
      <c r="IQ158" s="455" t="str">
        <f t="shared" si="305"/>
        <v/>
      </c>
      <c r="IR158" s="953" t="str">
        <f t="shared" si="305"/>
        <v/>
      </c>
      <c r="IS158" s="768" t="str">
        <f t="shared" si="305"/>
        <v/>
      </c>
      <c r="IT158" s="455" t="str">
        <f t="shared" si="305"/>
        <v/>
      </c>
      <c r="IU158" s="455" t="str">
        <f t="shared" si="305"/>
        <v/>
      </c>
      <c r="IV158" s="455" t="str">
        <f t="shared" si="305"/>
        <v/>
      </c>
      <c r="IW158" s="455" t="str">
        <f t="shared" si="305"/>
        <v/>
      </c>
      <c r="IX158" s="455" t="str">
        <f t="shared" si="305"/>
        <v/>
      </c>
      <c r="IY158" s="954" t="str">
        <f t="shared" si="305"/>
        <v/>
      </c>
      <c r="IZ158" s="768" t="str">
        <f t="shared" si="305"/>
        <v/>
      </c>
      <c r="JA158" s="455" t="str">
        <f t="shared" si="305"/>
        <v/>
      </c>
      <c r="JB158" s="455" t="str">
        <f t="shared" si="305"/>
        <v/>
      </c>
      <c r="JC158" s="455" t="str">
        <f t="shared" si="306"/>
        <v/>
      </c>
      <c r="JD158" s="455" t="str">
        <f t="shared" si="306"/>
        <v/>
      </c>
      <c r="JE158" s="455" t="str">
        <f t="shared" si="306"/>
        <v/>
      </c>
      <c r="JF158" s="953" t="str">
        <f t="shared" si="306"/>
        <v/>
      </c>
      <c r="JG158" s="768" t="str">
        <f t="shared" si="306"/>
        <v/>
      </c>
      <c r="JH158" s="455" t="str">
        <f t="shared" si="306"/>
        <v/>
      </c>
      <c r="JI158" s="455" t="str">
        <f t="shared" si="306"/>
        <v/>
      </c>
      <c r="JJ158" s="455" t="str">
        <f t="shared" si="306"/>
        <v/>
      </c>
      <c r="JK158" s="455" t="str">
        <f t="shared" si="306"/>
        <v/>
      </c>
      <c r="JL158" s="455" t="str">
        <f t="shared" si="306"/>
        <v/>
      </c>
      <c r="JM158" s="953" t="str">
        <f t="shared" si="306"/>
        <v/>
      </c>
      <c r="JN158" s="768" t="str">
        <f t="shared" si="306"/>
        <v/>
      </c>
      <c r="JO158" s="455" t="str">
        <f t="shared" si="306"/>
        <v/>
      </c>
      <c r="JP158" s="455" t="str">
        <f t="shared" si="306"/>
        <v/>
      </c>
      <c r="JQ158" s="455" t="str">
        <f t="shared" si="306"/>
        <v/>
      </c>
      <c r="JR158" s="455" t="str">
        <f t="shared" si="306"/>
        <v/>
      </c>
      <c r="JS158" s="455" t="str">
        <f t="shared" si="307"/>
        <v/>
      </c>
      <c r="JT158" s="953" t="str">
        <f t="shared" si="307"/>
        <v/>
      </c>
      <c r="JU158" s="768" t="str">
        <f t="shared" si="307"/>
        <v/>
      </c>
      <c r="JV158" s="455" t="str">
        <f t="shared" si="307"/>
        <v/>
      </c>
      <c r="JW158" s="455" t="str">
        <f t="shared" si="307"/>
        <v/>
      </c>
      <c r="JX158" s="455" t="str">
        <f t="shared" si="307"/>
        <v/>
      </c>
      <c r="JY158" s="455" t="str">
        <f t="shared" si="307"/>
        <v/>
      </c>
      <c r="JZ158" s="455" t="str">
        <f t="shared" si="307"/>
        <v/>
      </c>
      <c r="KA158" s="953" t="str">
        <f t="shared" si="307"/>
        <v/>
      </c>
      <c r="KB158" s="768" t="str">
        <f t="shared" si="307"/>
        <v/>
      </c>
      <c r="KC158" s="455" t="str">
        <f t="shared" si="307"/>
        <v/>
      </c>
      <c r="KD158" s="455" t="str">
        <f t="shared" si="307"/>
        <v/>
      </c>
      <c r="KE158" s="455" t="str">
        <f t="shared" si="307"/>
        <v/>
      </c>
      <c r="KF158" s="455" t="str">
        <f t="shared" si="307"/>
        <v/>
      </c>
      <c r="KG158" s="455" t="str">
        <f t="shared" si="307"/>
        <v/>
      </c>
      <c r="KH158" s="953" t="str">
        <f t="shared" si="307"/>
        <v/>
      </c>
      <c r="KI158" s="768" t="str">
        <f t="shared" si="308"/>
        <v/>
      </c>
      <c r="KJ158" s="455" t="str">
        <f t="shared" si="308"/>
        <v/>
      </c>
      <c r="KK158" s="455" t="str">
        <f t="shared" si="308"/>
        <v/>
      </c>
      <c r="KL158" s="455" t="str">
        <f t="shared" si="308"/>
        <v/>
      </c>
      <c r="KM158" s="455" t="str">
        <f t="shared" si="308"/>
        <v/>
      </c>
      <c r="KN158" s="455" t="str">
        <f t="shared" si="308"/>
        <v/>
      </c>
      <c r="KO158" s="953" t="str">
        <f t="shared" si="308"/>
        <v/>
      </c>
      <c r="KP158" s="768" t="str">
        <f t="shared" si="308"/>
        <v/>
      </c>
      <c r="KQ158" s="455" t="str">
        <f t="shared" si="308"/>
        <v/>
      </c>
      <c r="KR158" s="455" t="str">
        <f t="shared" si="308"/>
        <v/>
      </c>
      <c r="KS158" s="455" t="str">
        <f t="shared" si="308"/>
        <v/>
      </c>
      <c r="KT158" s="455" t="str">
        <f t="shared" si="308"/>
        <v/>
      </c>
      <c r="KU158" s="455" t="str">
        <f t="shared" si="308"/>
        <v/>
      </c>
      <c r="KV158" s="953" t="str">
        <f t="shared" si="308"/>
        <v/>
      </c>
      <c r="KW158" s="768" t="str">
        <f t="shared" si="308"/>
        <v/>
      </c>
      <c r="KX158" s="455" t="str">
        <f t="shared" si="308"/>
        <v/>
      </c>
      <c r="KY158" s="455" t="str">
        <f t="shared" si="309"/>
        <v/>
      </c>
      <c r="KZ158" s="455" t="str">
        <f t="shared" si="309"/>
        <v/>
      </c>
      <c r="LA158" s="455" t="str">
        <f t="shared" si="309"/>
        <v/>
      </c>
      <c r="LB158" s="455" t="str">
        <f t="shared" si="309"/>
        <v/>
      </c>
      <c r="LC158" s="954" t="str">
        <f t="shared" si="309"/>
        <v/>
      </c>
      <c r="LD158" s="768" t="str">
        <f t="shared" si="309"/>
        <v/>
      </c>
      <c r="LE158" s="455" t="str">
        <f t="shared" si="309"/>
        <v/>
      </c>
      <c r="LF158" s="455" t="str">
        <f t="shared" si="309"/>
        <v/>
      </c>
      <c r="LG158" s="455" t="str">
        <f t="shared" si="309"/>
        <v/>
      </c>
      <c r="LH158" s="455" t="str">
        <f t="shared" si="309"/>
        <v/>
      </c>
      <c r="LI158" s="455" t="str">
        <f t="shared" si="309"/>
        <v/>
      </c>
      <c r="LJ158" s="953" t="str">
        <f t="shared" si="309"/>
        <v/>
      </c>
      <c r="LK158" s="768" t="str">
        <f t="shared" si="309"/>
        <v/>
      </c>
      <c r="LL158" s="455" t="str">
        <f t="shared" si="309"/>
        <v/>
      </c>
      <c r="LM158" s="455" t="str">
        <f t="shared" si="309"/>
        <v/>
      </c>
      <c r="LN158" s="455" t="str">
        <f t="shared" si="309"/>
        <v/>
      </c>
      <c r="LO158" s="455" t="str">
        <f t="shared" si="310"/>
        <v/>
      </c>
      <c r="LP158" s="455" t="str">
        <f t="shared" si="310"/>
        <v/>
      </c>
      <c r="LQ158" s="953" t="str">
        <f t="shared" si="310"/>
        <v/>
      </c>
      <c r="LR158" s="768" t="str">
        <f t="shared" si="310"/>
        <v/>
      </c>
      <c r="LS158" s="455" t="str">
        <f t="shared" si="310"/>
        <v/>
      </c>
      <c r="LT158" s="455" t="str">
        <f t="shared" si="310"/>
        <v/>
      </c>
      <c r="LU158" s="455" t="str">
        <f t="shared" si="310"/>
        <v/>
      </c>
      <c r="LV158" s="455" t="str">
        <f t="shared" si="310"/>
        <v/>
      </c>
      <c r="LW158" s="455" t="str">
        <f t="shared" si="310"/>
        <v/>
      </c>
      <c r="LX158" s="953" t="str">
        <f t="shared" si="310"/>
        <v/>
      </c>
      <c r="LY158" s="768" t="str">
        <f t="shared" si="310"/>
        <v/>
      </c>
      <c r="LZ158" s="455" t="str">
        <f t="shared" si="310"/>
        <v/>
      </c>
      <c r="MA158" s="455" t="str">
        <f t="shared" si="310"/>
        <v/>
      </c>
      <c r="MB158" s="455" t="str">
        <f t="shared" si="310"/>
        <v/>
      </c>
      <c r="MC158" s="455" t="str">
        <f t="shared" si="310"/>
        <v/>
      </c>
      <c r="MD158" s="455" t="str">
        <f t="shared" si="310"/>
        <v/>
      </c>
      <c r="ME158" s="953" t="str">
        <f t="shared" si="311"/>
        <v/>
      </c>
      <c r="MF158" s="768" t="str">
        <f t="shared" si="311"/>
        <v/>
      </c>
      <c r="MG158" s="455" t="str">
        <f t="shared" si="311"/>
        <v/>
      </c>
      <c r="MH158" s="455" t="str">
        <f t="shared" si="311"/>
        <v/>
      </c>
      <c r="MI158" s="455" t="str">
        <f t="shared" si="311"/>
        <v/>
      </c>
      <c r="MJ158" s="455" t="str">
        <f t="shared" si="311"/>
        <v/>
      </c>
      <c r="MK158" s="455" t="str">
        <f t="shared" si="311"/>
        <v/>
      </c>
      <c r="ML158" s="953" t="str">
        <f t="shared" si="311"/>
        <v/>
      </c>
      <c r="MM158" s="768" t="str">
        <f t="shared" si="311"/>
        <v/>
      </c>
      <c r="MN158" s="455" t="str">
        <f t="shared" si="311"/>
        <v/>
      </c>
      <c r="MO158" s="455" t="str">
        <f t="shared" si="311"/>
        <v/>
      </c>
      <c r="MP158" s="455" t="str">
        <f t="shared" si="311"/>
        <v/>
      </c>
      <c r="MQ158" s="455" t="str">
        <f t="shared" si="311"/>
        <v/>
      </c>
      <c r="MR158" s="455" t="str">
        <f t="shared" si="311"/>
        <v/>
      </c>
      <c r="MS158" s="953" t="str">
        <f t="shared" si="311"/>
        <v/>
      </c>
      <c r="MT158" s="768" t="str">
        <f t="shared" si="311"/>
        <v/>
      </c>
      <c r="MU158" s="455" t="str">
        <f t="shared" si="312"/>
        <v/>
      </c>
      <c r="MV158" s="455" t="str">
        <f t="shared" si="312"/>
        <v/>
      </c>
      <c r="MW158" s="455" t="str">
        <f t="shared" si="312"/>
        <v/>
      </c>
      <c r="MX158" s="455" t="str">
        <f t="shared" si="312"/>
        <v/>
      </c>
      <c r="MY158" s="455" t="str">
        <f t="shared" si="312"/>
        <v/>
      </c>
      <c r="MZ158" s="953" t="str">
        <f t="shared" si="312"/>
        <v/>
      </c>
      <c r="NA158" s="768" t="str">
        <f t="shared" si="312"/>
        <v/>
      </c>
      <c r="NB158" s="455" t="str">
        <f t="shared" si="312"/>
        <v/>
      </c>
      <c r="NC158" s="455" t="str">
        <f t="shared" si="312"/>
        <v/>
      </c>
      <c r="ND158" s="455" t="str">
        <f t="shared" si="312"/>
        <v/>
      </c>
      <c r="NE158" s="455" t="str">
        <f t="shared" si="312"/>
        <v/>
      </c>
      <c r="NF158" s="455" t="str">
        <f t="shared" si="312"/>
        <v/>
      </c>
      <c r="NG158" s="954" t="str">
        <f t="shared" si="312"/>
        <v/>
      </c>
      <c r="NH158" s="768" t="str">
        <f t="shared" si="312"/>
        <v/>
      </c>
      <c r="NI158" s="455" t="str">
        <f t="shared" si="312"/>
        <v/>
      </c>
      <c r="NJ158" s="455" t="str">
        <f t="shared" si="312"/>
        <v/>
      </c>
      <c r="NK158" s="455" t="str">
        <f t="shared" si="313"/>
        <v/>
      </c>
      <c r="NL158" s="455" t="str">
        <f t="shared" si="313"/>
        <v/>
      </c>
      <c r="NM158" s="455" t="str">
        <f t="shared" si="313"/>
        <v/>
      </c>
      <c r="NN158" s="953" t="str">
        <f t="shared" si="313"/>
        <v/>
      </c>
    </row>
    <row r="159" spans="1:564" hidden="1" x14ac:dyDescent="0.2">
      <c r="A159" s="762">
        <f>alapadatok!M14</f>
        <v>12</v>
      </c>
      <c r="B159" s="678" t="str">
        <f>IF(alapadatok!O14="","",alapadatok!O14)</f>
        <v/>
      </c>
      <c r="C159" s="584" t="str">
        <f>IF(alapadatok!N14="","",alapadatok!N14)</f>
        <v/>
      </c>
      <c r="D159" s="584" t="str">
        <f>IF(alapadatok!P14="","",alapadatok!P14)</f>
        <v/>
      </c>
      <c r="E159" s="948" t="str">
        <f>IF(alapadatok!W14="","",alapadatok!W14)</f>
        <v/>
      </c>
      <c r="F159" s="952"/>
      <c r="G159" s="953"/>
      <c r="H159" s="768"/>
      <c r="I159" s="455"/>
      <c r="J159" s="1143"/>
      <c r="K159" s="455"/>
      <c r="L159" s="1143"/>
      <c r="M159" s="455"/>
      <c r="N159" s="953"/>
      <c r="O159" s="768"/>
      <c r="P159" s="455"/>
      <c r="Q159" s="455"/>
      <c r="R159" s="455"/>
      <c r="S159" s="1143"/>
      <c r="T159" s="455"/>
      <c r="U159" s="953"/>
      <c r="V159" s="768"/>
      <c r="W159" s="455"/>
      <c r="X159" s="455"/>
      <c r="Y159" s="455"/>
      <c r="Z159" s="455"/>
      <c r="AA159" s="455"/>
      <c r="AB159" s="953"/>
      <c r="AC159" s="768"/>
      <c r="AD159" s="455"/>
      <c r="AE159" s="455"/>
      <c r="AF159" s="455"/>
      <c r="AG159" s="455"/>
      <c r="AH159" s="455"/>
      <c r="AI159" s="953"/>
      <c r="AJ159" s="768"/>
      <c r="AK159" s="455"/>
      <c r="AL159" s="455"/>
      <c r="AM159" s="455"/>
      <c r="AN159" s="455"/>
      <c r="AO159" s="455"/>
      <c r="AP159" s="953"/>
      <c r="AQ159" s="1143"/>
      <c r="AR159" s="1143"/>
      <c r="AS159" s="1143"/>
      <c r="AT159" s="1143"/>
      <c r="AU159" s="1143"/>
      <c r="AV159" s="1143" t="str">
        <f t="shared" si="292"/>
        <v/>
      </c>
      <c r="AW159" s="1146" t="str">
        <f t="shared" si="292"/>
        <v/>
      </c>
      <c r="AX159" s="1144" t="str">
        <f t="shared" si="292"/>
        <v/>
      </c>
      <c r="AY159" s="1143" t="str">
        <f t="shared" si="292"/>
        <v/>
      </c>
      <c r="AZ159" s="1143" t="str">
        <f t="shared" si="292"/>
        <v/>
      </c>
      <c r="BA159" s="1143" t="str">
        <f t="shared" si="292"/>
        <v/>
      </c>
      <c r="BB159" s="1143" t="str">
        <f t="shared" si="292"/>
        <v/>
      </c>
      <c r="BC159" s="1143" t="str">
        <f t="shared" si="293"/>
        <v/>
      </c>
      <c r="BD159" s="1146" t="str">
        <f t="shared" si="293"/>
        <v/>
      </c>
      <c r="BE159" s="1144" t="str">
        <f t="shared" si="293"/>
        <v/>
      </c>
      <c r="BF159" s="1143" t="str">
        <f t="shared" si="293"/>
        <v/>
      </c>
      <c r="BG159" s="1143" t="str">
        <f t="shared" si="293"/>
        <v/>
      </c>
      <c r="BH159" s="1143" t="str">
        <f t="shared" si="293"/>
        <v/>
      </c>
      <c r="BI159" s="1143" t="str">
        <f t="shared" si="293"/>
        <v/>
      </c>
      <c r="BJ159" s="1143" t="str">
        <f t="shared" si="293"/>
        <v/>
      </c>
      <c r="BK159" s="1146" t="str">
        <f t="shared" si="293"/>
        <v/>
      </c>
      <c r="BL159" s="1144" t="str">
        <f t="shared" si="293"/>
        <v/>
      </c>
      <c r="BM159" s="1143" t="str">
        <f t="shared" si="293"/>
        <v/>
      </c>
      <c r="BN159" s="1143" t="str">
        <f t="shared" si="293"/>
        <v/>
      </c>
      <c r="BO159" s="455" t="str">
        <f t="shared" si="293"/>
        <v/>
      </c>
      <c r="BP159" s="455" t="str">
        <f t="shared" si="293"/>
        <v/>
      </c>
      <c r="BQ159" s="455" t="str">
        <f t="shared" si="293"/>
        <v/>
      </c>
      <c r="BR159" s="953" t="str">
        <f t="shared" si="293"/>
        <v/>
      </c>
      <c r="BS159" s="768" t="str">
        <f t="shared" si="294"/>
        <v/>
      </c>
      <c r="BT159" s="455" t="str">
        <f t="shared" si="294"/>
        <v/>
      </c>
      <c r="BU159" s="455" t="str">
        <f t="shared" si="294"/>
        <v/>
      </c>
      <c r="BV159" s="455" t="str">
        <f t="shared" si="294"/>
        <v/>
      </c>
      <c r="BW159" s="455" t="str">
        <f t="shared" si="294"/>
        <v/>
      </c>
      <c r="BX159" s="455" t="str">
        <f t="shared" si="294"/>
        <v/>
      </c>
      <c r="BY159" s="953" t="str">
        <f t="shared" si="294"/>
        <v/>
      </c>
      <c r="BZ159" s="768" t="str">
        <f t="shared" si="294"/>
        <v/>
      </c>
      <c r="CA159" s="455" t="str">
        <f t="shared" si="294"/>
        <v/>
      </c>
      <c r="CB159" s="455" t="str">
        <f t="shared" si="294"/>
        <v/>
      </c>
      <c r="CC159" s="455" t="str">
        <f t="shared" si="294"/>
        <v/>
      </c>
      <c r="CD159" s="455" t="str">
        <f t="shared" si="294"/>
        <v/>
      </c>
      <c r="CE159" s="455" t="str">
        <f t="shared" si="294"/>
        <v/>
      </c>
      <c r="CF159" s="953" t="str">
        <f t="shared" si="294"/>
        <v/>
      </c>
      <c r="CG159" s="1143" t="s">
        <v>99</v>
      </c>
      <c r="CH159" s="1143" t="s">
        <v>99</v>
      </c>
      <c r="CI159" s="1143" t="s">
        <v>99</v>
      </c>
      <c r="CJ159" s="1143" t="s">
        <v>99</v>
      </c>
      <c r="CK159" s="1143" t="s">
        <v>99</v>
      </c>
      <c r="CL159" s="1143" t="s">
        <v>178</v>
      </c>
      <c r="CM159" s="1146" t="s">
        <v>178</v>
      </c>
      <c r="CN159" s="768" t="str">
        <f t="shared" si="295"/>
        <v/>
      </c>
      <c r="CO159" s="455" t="str">
        <f t="shared" si="295"/>
        <v/>
      </c>
      <c r="CP159" s="455" t="str">
        <f t="shared" si="295"/>
        <v/>
      </c>
      <c r="CQ159" s="455" t="str">
        <f t="shared" si="295"/>
        <v/>
      </c>
      <c r="CR159" s="455" t="str">
        <f t="shared" si="295"/>
        <v/>
      </c>
      <c r="CS159" s="455" t="str">
        <f t="shared" si="295"/>
        <v/>
      </c>
      <c r="CT159" s="953" t="str">
        <f t="shared" si="295"/>
        <v/>
      </c>
      <c r="CU159" s="952" t="str">
        <f t="shared" si="295"/>
        <v/>
      </c>
      <c r="CV159" s="455" t="str">
        <f t="shared" si="295"/>
        <v/>
      </c>
      <c r="CW159" s="455" t="str">
        <f t="shared" si="295"/>
        <v/>
      </c>
      <c r="CX159" s="455" t="str">
        <f t="shared" si="295"/>
        <v/>
      </c>
      <c r="CY159" s="455" t="str">
        <f t="shared" si="296"/>
        <v/>
      </c>
      <c r="CZ159" s="455" t="str">
        <f t="shared" si="296"/>
        <v/>
      </c>
      <c r="DA159" s="953" t="str">
        <f t="shared" si="296"/>
        <v/>
      </c>
      <c r="DB159" s="768" t="str">
        <f t="shared" si="296"/>
        <v/>
      </c>
      <c r="DC159" s="455" t="str">
        <f t="shared" si="296"/>
        <v/>
      </c>
      <c r="DD159" s="455" t="str">
        <f t="shared" si="296"/>
        <v/>
      </c>
      <c r="DE159" s="455" t="str">
        <f t="shared" si="296"/>
        <v/>
      </c>
      <c r="DF159" s="455" t="str">
        <f t="shared" si="296"/>
        <v/>
      </c>
      <c r="DG159" s="455" t="str">
        <f t="shared" si="296"/>
        <v/>
      </c>
      <c r="DH159" s="953" t="str">
        <f t="shared" si="296"/>
        <v/>
      </c>
      <c r="DI159" s="768" t="str">
        <f t="shared" si="296"/>
        <v/>
      </c>
      <c r="DJ159" s="455" t="str">
        <f t="shared" si="296"/>
        <v/>
      </c>
      <c r="DK159" s="455" t="str">
        <f t="shared" si="296"/>
        <v/>
      </c>
      <c r="DL159" s="455" t="str">
        <f t="shared" si="296"/>
        <v/>
      </c>
      <c r="DM159" s="455" t="str">
        <f t="shared" si="296"/>
        <v/>
      </c>
      <c r="DN159" s="455" t="str">
        <f t="shared" si="296"/>
        <v/>
      </c>
      <c r="DO159" s="953" t="str">
        <f t="shared" si="297"/>
        <v/>
      </c>
      <c r="DP159" s="768" t="str">
        <f t="shared" si="297"/>
        <v/>
      </c>
      <c r="DQ159" s="455" t="str">
        <f t="shared" si="297"/>
        <v/>
      </c>
      <c r="DR159" s="455" t="str">
        <f t="shared" si="297"/>
        <v/>
      </c>
      <c r="DS159" s="455" t="str">
        <f t="shared" si="297"/>
        <v/>
      </c>
      <c r="DT159" s="455" t="str">
        <f t="shared" si="297"/>
        <v/>
      </c>
      <c r="DU159" s="455" t="str">
        <f t="shared" si="297"/>
        <v/>
      </c>
      <c r="DV159" s="953" t="str">
        <f t="shared" si="297"/>
        <v/>
      </c>
      <c r="DW159" s="768" t="str">
        <f t="shared" si="297"/>
        <v/>
      </c>
      <c r="DX159" s="455" t="str">
        <f t="shared" si="297"/>
        <v/>
      </c>
      <c r="DY159" s="455" t="str">
        <f t="shared" si="297"/>
        <v/>
      </c>
      <c r="DZ159" s="455" t="str">
        <f t="shared" si="297"/>
        <v/>
      </c>
      <c r="EA159" s="455" t="str">
        <f t="shared" si="297"/>
        <v/>
      </c>
      <c r="EB159" s="455" t="str">
        <f t="shared" si="297"/>
        <v/>
      </c>
      <c r="EC159" s="954" t="str">
        <f t="shared" si="297"/>
        <v/>
      </c>
      <c r="ED159" s="768" t="str">
        <f t="shared" si="297"/>
        <v/>
      </c>
      <c r="EE159" s="455" t="str">
        <f t="shared" si="298"/>
        <v/>
      </c>
      <c r="EF159" s="455" t="str">
        <f t="shared" si="298"/>
        <v/>
      </c>
      <c r="EG159" s="455" t="str">
        <f t="shared" si="298"/>
        <v/>
      </c>
      <c r="EH159" s="455" t="str">
        <f t="shared" si="298"/>
        <v/>
      </c>
      <c r="EI159" s="455" t="str">
        <f t="shared" si="298"/>
        <v/>
      </c>
      <c r="EJ159" s="953" t="str">
        <f t="shared" si="298"/>
        <v/>
      </c>
      <c r="EK159" s="768" t="str">
        <f t="shared" si="298"/>
        <v/>
      </c>
      <c r="EL159" s="455" t="str">
        <f t="shared" si="298"/>
        <v/>
      </c>
      <c r="EM159" s="455" t="str">
        <f t="shared" si="298"/>
        <v/>
      </c>
      <c r="EN159" s="455" t="str">
        <f t="shared" si="298"/>
        <v/>
      </c>
      <c r="EO159" s="455" t="str">
        <f t="shared" si="298"/>
        <v/>
      </c>
      <c r="EP159" s="455" t="str">
        <f t="shared" si="298"/>
        <v/>
      </c>
      <c r="EQ159" s="953" t="str">
        <f t="shared" si="298"/>
        <v/>
      </c>
      <c r="ER159" s="768" t="str">
        <f t="shared" si="298"/>
        <v/>
      </c>
      <c r="ES159" s="455" t="str">
        <f t="shared" si="298"/>
        <v/>
      </c>
      <c r="ET159" s="455" t="str">
        <f t="shared" si="298"/>
        <v/>
      </c>
      <c r="EU159" s="455" t="str">
        <f t="shared" si="299"/>
        <v/>
      </c>
      <c r="EV159" s="455" t="str">
        <f t="shared" si="299"/>
        <v/>
      </c>
      <c r="EW159" s="455" t="str">
        <f t="shared" si="299"/>
        <v/>
      </c>
      <c r="EX159" s="953" t="str">
        <f t="shared" si="299"/>
        <v/>
      </c>
      <c r="EY159" s="768" t="str">
        <f t="shared" si="299"/>
        <v/>
      </c>
      <c r="EZ159" s="455" t="str">
        <f t="shared" si="299"/>
        <v/>
      </c>
      <c r="FA159" s="455" t="str">
        <f t="shared" si="299"/>
        <v/>
      </c>
      <c r="FB159" s="455" t="str">
        <f t="shared" si="299"/>
        <v/>
      </c>
      <c r="FC159" s="455" t="str">
        <f t="shared" si="299"/>
        <v/>
      </c>
      <c r="FD159" s="455" t="str">
        <f t="shared" si="299"/>
        <v/>
      </c>
      <c r="FE159" s="953" t="str">
        <f t="shared" si="299"/>
        <v/>
      </c>
      <c r="FF159" s="768" t="str">
        <f t="shared" si="299"/>
        <v/>
      </c>
      <c r="FG159" s="455" t="str">
        <f t="shared" si="299"/>
        <v/>
      </c>
      <c r="FH159" s="455" t="str">
        <f t="shared" si="299"/>
        <v/>
      </c>
      <c r="FI159" s="455" t="str">
        <f t="shared" si="299"/>
        <v/>
      </c>
      <c r="FJ159" s="455" t="str">
        <f t="shared" si="299"/>
        <v/>
      </c>
      <c r="FK159" s="455" t="str">
        <f t="shared" si="300"/>
        <v/>
      </c>
      <c r="FL159" s="953" t="str">
        <f t="shared" si="300"/>
        <v/>
      </c>
      <c r="FM159" s="768" t="str">
        <f t="shared" si="300"/>
        <v/>
      </c>
      <c r="FN159" s="455" t="str">
        <f t="shared" si="300"/>
        <v/>
      </c>
      <c r="FO159" s="455" t="str">
        <f t="shared" si="300"/>
        <v/>
      </c>
      <c r="FP159" s="455" t="str">
        <f t="shared" si="300"/>
        <v/>
      </c>
      <c r="FQ159" s="455" t="str">
        <f t="shared" si="300"/>
        <v/>
      </c>
      <c r="FR159" s="455" t="str">
        <f t="shared" si="300"/>
        <v/>
      </c>
      <c r="FS159" s="953" t="str">
        <f t="shared" si="300"/>
        <v/>
      </c>
      <c r="FT159" s="768" t="str">
        <f t="shared" si="300"/>
        <v/>
      </c>
      <c r="FU159" s="455" t="str">
        <f t="shared" si="300"/>
        <v/>
      </c>
      <c r="FV159" s="455" t="str">
        <f t="shared" si="300"/>
        <v/>
      </c>
      <c r="FW159" s="455" t="str">
        <f t="shared" si="300"/>
        <v/>
      </c>
      <c r="FX159" s="455" t="str">
        <f t="shared" si="300"/>
        <v/>
      </c>
      <c r="FY159" s="455" t="str">
        <f t="shared" si="300"/>
        <v/>
      </c>
      <c r="FZ159" s="953" t="str">
        <f t="shared" si="300"/>
        <v/>
      </c>
      <c r="GA159" s="768" t="str">
        <f t="shared" si="301"/>
        <v/>
      </c>
      <c r="GB159" s="455" t="str">
        <f t="shared" si="301"/>
        <v/>
      </c>
      <c r="GC159" s="455" t="str">
        <f t="shared" si="301"/>
        <v/>
      </c>
      <c r="GD159" s="455" t="str">
        <f t="shared" si="301"/>
        <v/>
      </c>
      <c r="GE159" s="455" t="str">
        <f t="shared" si="301"/>
        <v/>
      </c>
      <c r="GF159" s="953" t="str">
        <f t="shared" si="301"/>
        <v/>
      </c>
      <c r="GG159" s="768" t="str">
        <f t="shared" si="301"/>
        <v/>
      </c>
      <c r="GH159" s="455" t="str">
        <f t="shared" si="301"/>
        <v/>
      </c>
      <c r="GI159" s="455" t="str">
        <f t="shared" si="301"/>
        <v/>
      </c>
      <c r="GJ159" s="455" t="str">
        <f t="shared" si="301"/>
        <v/>
      </c>
      <c r="GK159" s="455" t="str">
        <f t="shared" si="301"/>
        <v/>
      </c>
      <c r="GL159" s="455" t="str">
        <f t="shared" si="301"/>
        <v/>
      </c>
      <c r="GM159" s="455" t="str">
        <f t="shared" si="301"/>
        <v/>
      </c>
      <c r="GN159" s="954" t="str">
        <f t="shared" si="301"/>
        <v/>
      </c>
      <c r="GO159" s="768" t="str">
        <f t="shared" si="301"/>
        <v/>
      </c>
      <c r="GP159" s="455" t="str">
        <f t="shared" si="301"/>
        <v/>
      </c>
      <c r="GQ159" s="455" t="str">
        <f t="shared" si="302"/>
        <v/>
      </c>
      <c r="GR159" s="455" t="str">
        <f t="shared" si="302"/>
        <v/>
      </c>
      <c r="GS159" s="455" t="str">
        <f t="shared" si="302"/>
        <v/>
      </c>
      <c r="GT159" s="455" t="str">
        <f t="shared" si="302"/>
        <v/>
      </c>
      <c r="GU159" s="953" t="str">
        <f t="shared" si="302"/>
        <v/>
      </c>
      <c r="GV159" s="768" t="str">
        <f t="shared" si="302"/>
        <v/>
      </c>
      <c r="GW159" s="455" t="str">
        <f t="shared" si="302"/>
        <v/>
      </c>
      <c r="GX159" s="455" t="str">
        <f t="shared" si="302"/>
        <v/>
      </c>
      <c r="GY159" s="455" t="str">
        <f t="shared" si="302"/>
        <v/>
      </c>
      <c r="GZ159" s="455" t="str">
        <f t="shared" si="302"/>
        <v/>
      </c>
      <c r="HA159" s="455" t="str">
        <f t="shared" si="302"/>
        <v/>
      </c>
      <c r="HB159" s="953" t="str">
        <f t="shared" si="302"/>
        <v/>
      </c>
      <c r="HC159" s="768" t="str">
        <f t="shared" si="302"/>
        <v/>
      </c>
      <c r="HD159" s="455" t="str">
        <f t="shared" si="302"/>
        <v/>
      </c>
      <c r="HE159" s="455" t="str">
        <f t="shared" si="302"/>
        <v/>
      </c>
      <c r="HF159" s="455" t="str">
        <f t="shared" si="302"/>
        <v/>
      </c>
      <c r="HG159" s="455" t="str">
        <f t="shared" si="303"/>
        <v/>
      </c>
      <c r="HH159" s="455" t="str">
        <f t="shared" si="303"/>
        <v/>
      </c>
      <c r="HI159" s="953" t="str">
        <f t="shared" si="303"/>
        <v/>
      </c>
      <c r="HJ159" s="768" t="str">
        <f t="shared" si="303"/>
        <v/>
      </c>
      <c r="HK159" s="455" t="str">
        <f t="shared" si="303"/>
        <v/>
      </c>
      <c r="HL159" s="455" t="str">
        <f t="shared" si="303"/>
        <v/>
      </c>
      <c r="HM159" s="455" t="str">
        <f t="shared" si="303"/>
        <v/>
      </c>
      <c r="HN159" s="455" t="str">
        <f t="shared" si="303"/>
        <v/>
      </c>
      <c r="HO159" s="455" t="str">
        <f t="shared" si="303"/>
        <v/>
      </c>
      <c r="HP159" s="953" t="str">
        <f t="shared" si="303"/>
        <v/>
      </c>
      <c r="HQ159" s="768" t="str">
        <f t="shared" si="303"/>
        <v/>
      </c>
      <c r="HR159" s="455" t="str">
        <f t="shared" si="303"/>
        <v/>
      </c>
      <c r="HS159" s="455" t="str">
        <f t="shared" si="303"/>
        <v/>
      </c>
      <c r="HT159" s="455" t="str">
        <f t="shared" si="303"/>
        <v/>
      </c>
      <c r="HU159" s="455" t="str">
        <f t="shared" si="303"/>
        <v/>
      </c>
      <c r="HV159" s="455" t="str">
        <f t="shared" si="303"/>
        <v/>
      </c>
      <c r="HW159" s="953" t="str">
        <f t="shared" si="304"/>
        <v/>
      </c>
      <c r="HX159" s="768" t="str">
        <f t="shared" si="304"/>
        <v/>
      </c>
      <c r="HY159" s="455" t="str">
        <f t="shared" si="304"/>
        <v/>
      </c>
      <c r="HZ159" s="455" t="str">
        <f t="shared" si="304"/>
        <v/>
      </c>
      <c r="IA159" s="455" t="str">
        <f t="shared" si="304"/>
        <v/>
      </c>
      <c r="IB159" s="455" t="str">
        <f t="shared" si="304"/>
        <v/>
      </c>
      <c r="IC159" s="455" t="str">
        <f t="shared" si="304"/>
        <v/>
      </c>
      <c r="ID159" s="953" t="str">
        <f t="shared" si="304"/>
        <v/>
      </c>
      <c r="IE159" s="768" t="str">
        <f t="shared" si="304"/>
        <v/>
      </c>
      <c r="IF159" s="455" t="str">
        <f t="shared" si="304"/>
        <v/>
      </c>
      <c r="IG159" s="455" t="str">
        <f t="shared" si="304"/>
        <v/>
      </c>
      <c r="IH159" s="455" t="str">
        <f t="shared" si="304"/>
        <v/>
      </c>
      <c r="II159" s="455" t="str">
        <f t="shared" si="304"/>
        <v/>
      </c>
      <c r="IJ159" s="455" t="str">
        <f t="shared" si="304"/>
        <v/>
      </c>
      <c r="IK159" s="953" t="str">
        <f t="shared" si="304"/>
        <v/>
      </c>
      <c r="IL159" s="768" t="str">
        <f t="shared" si="304"/>
        <v/>
      </c>
      <c r="IM159" s="455" t="str">
        <f t="shared" si="305"/>
        <v/>
      </c>
      <c r="IN159" s="455" t="str">
        <f t="shared" si="305"/>
        <v/>
      </c>
      <c r="IO159" s="455" t="str">
        <f t="shared" si="305"/>
        <v/>
      </c>
      <c r="IP159" s="455" t="str">
        <f t="shared" si="305"/>
        <v/>
      </c>
      <c r="IQ159" s="455" t="str">
        <f t="shared" si="305"/>
        <v/>
      </c>
      <c r="IR159" s="953" t="str">
        <f t="shared" si="305"/>
        <v/>
      </c>
      <c r="IS159" s="768" t="str">
        <f t="shared" si="305"/>
        <v/>
      </c>
      <c r="IT159" s="455" t="str">
        <f t="shared" si="305"/>
        <v/>
      </c>
      <c r="IU159" s="455" t="str">
        <f t="shared" si="305"/>
        <v/>
      </c>
      <c r="IV159" s="455" t="str">
        <f t="shared" si="305"/>
        <v/>
      </c>
      <c r="IW159" s="455" t="str">
        <f t="shared" si="305"/>
        <v/>
      </c>
      <c r="IX159" s="455" t="str">
        <f t="shared" si="305"/>
        <v/>
      </c>
      <c r="IY159" s="954" t="str">
        <f t="shared" si="305"/>
        <v/>
      </c>
      <c r="IZ159" s="768" t="str">
        <f t="shared" si="305"/>
        <v/>
      </c>
      <c r="JA159" s="455" t="str">
        <f t="shared" si="305"/>
        <v/>
      </c>
      <c r="JB159" s="455" t="str">
        <f t="shared" si="305"/>
        <v/>
      </c>
      <c r="JC159" s="455" t="str">
        <f t="shared" si="306"/>
        <v/>
      </c>
      <c r="JD159" s="455" t="str">
        <f t="shared" si="306"/>
        <v/>
      </c>
      <c r="JE159" s="455" t="str">
        <f t="shared" si="306"/>
        <v/>
      </c>
      <c r="JF159" s="953" t="str">
        <f t="shared" si="306"/>
        <v/>
      </c>
      <c r="JG159" s="768" t="str">
        <f t="shared" si="306"/>
        <v/>
      </c>
      <c r="JH159" s="455" t="str">
        <f t="shared" si="306"/>
        <v/>
      </c>
      <c r="JI159" s="455" t="str">
        <f t="shared" si="306"/>
        <v/>
      </c>
      <c r="JJ159" s="455" t="str">
        <f t="shared" si="306"/>
        <v/>
      </c>
      <c r="JK159" s="455" t="str">
        <f t="shared" si="306"/>
        <v/>
      </c>
      <c r="JL159" s="455" t="str">
        <f t="shared" si="306"/>
        <v/>
      </c>
      <c r="JM159" s="953" t="str">
        <f t="shared" si="306"/>
        <v/>
      </c>
      <c r="JN159" s="768" t="str">
        <f t="shared" si="306"/>
        <v/>
      </c>
      <c r="JO159" s="455" t="str">
        <f t="shared" si="306"/>
        <v/>
      </c>
      <c r="JP159" s="455" t="str">
        <f t="shared" si="306"/>
        <v/>
      </c>
      <c r="JQ159" s="455" t="str">
        <f t="shared" si="306"/>
        <v/>
      </c>
      <c r="JR159" s="455" t="str">
        <f t="shared" si="306"/>
        <v/>
      </c>
      <c r="JS159" s="455" t="str">
        <f t="shared" si="307"/>
        <v/>
      </c>
      <c r="JT159" s="953" t="str">
        <f t="shared" si="307"/>
        <v/>
      </c>
      <c r="JU159" s="768" t="str">
        <f t="shared" si="307"/>
        <v/>
      </c>
      <c r="JV159" s="455" t="str">
        <f t="shared" si="307"/>
        <v/>
      </c>
      <c r="JW159" s="455" t="str">
        <f t="shared" si="307"/>
        <v/>
      </c>
      <c r="JX159" s="455" t="str">
        <f t="shared" si="307"/>
        <v/>
      </c>
      <c r="JY159" s="455" t="str">
        <f t="shared" si="307"/>
        <v/>
      </c>
      <c r="JZ159" s="455" t="str">
        <f t="shared" si="307"/>
        <v/>
      </c>
      <c r="KA159" s="953" t="str">
        <f t="shared" si="307"/>
        <v/>
      </c>
      <c r="KB159" s="768" t="str">
        <f t="shared" si="307"/>
        <v/>
      </c>
      <c r="KC159" s="455" t="str">
        <f t="shared" si="307"/>
        <v/>
      </c>
      <c r="KD159" s="455" t="str">
        <f t="shared" si="307"/>
        <v/>
      </c>
      <c r="KE159" s="455" t="str">
        <f t="shared" si="307"/>
        <v/>
      </c>
      <c r="KF159" s="455" t="str">
        <f t="shared" si="307"/>
        <v/>
      </c>
      <c r="KG159" s="455" t="str">
        <f t="shared" si="307"/>
        <v/>
      </c>
      <c r="KH159" s="953" t="str">
        <f t="shared" si="307"/>
        <v/>
      </c>
      <c r="KI159" s="768" t="str">
        <f t="shared" si="308"/>
        <v/>
      </c>
      <c r="KJ159" s="455" t="str">
        <f t="shared" si="308"/>
        <v/>
      </c>
      <c r="KK159" s="455" t="str">
        <f t="shared" si="308"/>
        <v/>
      </c>
      <c r="KL159" s="455" t="str">
        <f t="shared" si="308"/>
        <v/>
      </c>
      <c r="KM159" s="455" t="str">
        <f t="shared" si="308"/>
        <v/>
      </c>
      <c r="KN159" s="455" t="str">
        <f t="shared" si="308"/>
        <v/>
      </c>
      <c r="KO159" s="953" t="str">
        <f t="shared" si="308"/>
        <v/>
      </c>
      <c r="KP159" s="768" t="str">
        <f t="shared" si="308"/>
        <v/>
      </c>
      <c r="KQ159" s="455" t="str">
        <f t="shared" si="308"/>
        <v/>
      </c>
      <c r="KR159" s="455" t="str">
        <f t="shared" si="308"/>
        <v/>
      </c>
      <c r="KS159" s="455" t="str">
        <f t="shared" si="308"/>
        <v/>
      </c>
      <c r="KT159" s="455" t="str">
        <f t="shared" si="308"/>
        <v/>
      </c>
      <c r="KU159" s="455" t="str">
        <f t="shared" si="308"/>
        <v/>
      </c>
      <c r="KV159" s="953" t="str">
        <f t="shared" si="308"/>
        <v/>
      </c>
      <c r="KW159" s="768" t="str">
        <f t="shared" si="308"/>
        <v/>
      </c>
      <c r="KX159" s="455" t="str">
        <f t="shared" si="308"/>
        <v/>
      </c>
      <c r="KY159" s="455" t="str">
        <f t="shared" si="309"/>
        <v/>
      </c>
      <c r="KZ159" s="455" t="str">
        <f t="shared" si="309"/>
        <v/>
      </c>
      <c r="LA159" s="455" t="str">
        <f t="shared" si="309"/>
        <v/>
      </c>
      <c r="LB159" s="455" t="str">
        <f t="shared" si="309"/>
        <v/>
      </c>
      <c r="LC159" s="954" t="str">
        <f t="shared" si="309"/>
        <v/>
      </c>
      <c r="LD159" s="768" t="str">
        <f t="shared" si="309"/>
        <v/>
      </c>
      <c r="LE159" s="455" t="str">
        <f t="shared" si="309"/>
        <v/>
      </c>
      <c r="LF159" s="455" t="str">
        <f t="shared" si="309"/>
        <v/>
      </c>
      <c r="LG159" s="455" t="str">
        <f t="shared" si="309"/>
        <v/>
      </c>
      <c r="LH159" s="455" t="str">
        <f t="shared" si="309"/>
        <v/>
      </c>
      <c r="LI159" s="455" t="str">
        <f t="shared" si="309"/>
        <v/>
      </c>
      <c r="LJ159" s="953" t="str">
        <f t="shared" si="309"/>
        <v/>
      </c>
      <c r="LK159" s="768" t="str">
        <f t="shared" si="309"/>
        <v/>
      </c>
      <c r="LL159" s="455" t="str">
        <f t="shared" si="309"/>
        <v/>
      </c>
      <c r="LM159" s="455" t="str">
        <f t="shared" si="309"/>
        <v/>
      </c>
      <c r="LN159" s="455" t="str">
        <f t="shared" si="309"/>
        <v/>
      </c>
      <c r="LO159" s="455" t="str">
        <f t="shared" si="310"/>
        <v/>
      </c>
      <c r="LP159" s="455" t="str">
        <f t="shared" si="310"/>
        <v/>
      </c>
      <c r="LQ159" s="953" t="str">
        <f t="shared" si="310"/>
        <v/>
      </c>
      <c r="LR159" s="768" t="str">
        <f t="shared" si="310"/>
        <v/>
      </c>
      <c r="LS159" s="455" t="str">
        <f t="shared" si="310"/>
        <v/>
      </c>
      <c r="LT159" s="455" t="str">
        <f t="shared" si="310"/>
        <v/>
      </c>
      <c r="LU159" s="455" t="str">
        <f t="shared" si="310"/>
        <v/>
      </c>
      <c r="LV159" s="455" t="str">
        <f t="shared" si="310"/>
        <v/>
      </c>
      <c r="LW159" s="455" t="str">
        <f t="shared" si="310"/>
        <v/>
      </c>
      <c r="LX159" s="953" t="str">
        <f t="shared" si="310"/>
        <v/>
      </c>
      <c r="LY159" s="768" t="str">
        <f t="shared" si="310"/>
        <v/>
      </c>
      <c r="LZ159" s="455" t="str">
        <f t="shared" si="310"/>
        <v/>
      </c>
      <c r="MA159" s="455" t="str">
        <f t="shared" si="310"/>
        <v/>
      </c>
      <c r="MB159" s="455" t="str">
        <f t="shared" si="310"/>
        <v/>
      </c>
      <c r="MC159" s="455" t="str">
        <f t="shared" si="310"/>
        <v/>
      </c>
      <c r="MD159" s="455" t="str">
        <f t="shared" si="310"/>
        <v/>
      </c>
      <c r="ME159" s="953" t="str">
        <f t="shared" si="311"/>
        <v/>
      </c>
      <c r="MF159" s="768" t="str">
        <f t="shared" si="311"/>
        <v/>
      </c>
      <c r="MG159" s="455" t="str">
        <f t="shared" si="311"/>
        <v/>
      </c>
      <c r="MH159" s="455" t="str">
        <f t="shared" si="311"/>
        <v/>
      </c>
      <c r="MI159" s="455" t="str">
        <f t="shared" si="311"/>
        <v/>
      </c>
      <c r="MJ159" s="455" t="str">
        <f t="shared" si="311"/>
        <v/>
      </c>
      <c r="MK159" s="455" t="str">
        <f t="shared" si="311"/>
        <v/>
      </c>
      <c r="ML159" s="953" t="str">
        <f t="shared" si="311"/>
        <v/>
      </c>
      <c r="MM159" s="768" t="str">
        <f t="shared" si="311"/>
        <v/>
      </c>
      <c r="MN159" s="455" t="str">
        <f t="shared" si="311"/>
        <v/>
      </c>
      <c r="MO159" s="455" t="str">
        <f t="shared" si="311"/>
        <v/>
      </c>
      <c r="MP159" s="455" t="str">
        <f t="shared" si="311"/>
        <v/>
      </c>
      <c r="MQ159" s="455" t="str">
        <f t="shared" si="311"/>
        <v/>
      </c>
      <c r="MR159" s="455" t="str">
        <f t="shared" si="311"/>
        <v/>
      </c>
      <c r="MS159" s="953" t="str">
        <f t="shared" si="311"/>
        <v/>
      </c>
      <c r="MT159" s="768" t="str">
        <f t="shared" si="311"/>
        <v/>
      </c>
      <c r="MU159" s="455" t="str">
        <f t="shared" si="312"/>
        <v/>
      </c>
      <c r="MV159" s="455" t="str">
        <f t="shared" si="312"/>
        <v/>
      </c>
      <c r="MW159" s="455" t="str">
        <f t="shared" si="312"/>
        <v/>
      </c>
      <c r="MX159" s="455" t="str">
        <f t="shared" si="312"/>
        <v/>
      </c>
      <c r="MY159" s="455" t="str">
        <f t="shared" si="312"/>
        <v/>
      </c>
      <c r="MZ159" s="953" t="str">
        <f t="shared" si="312"/>
        <v/>
      </c>
      <c r="NA159" s="768" t="str">
        <f t="shared" si="312"/>
        <v/>
      </c>
      <c r="NB159" s="455" t="str">
        <f t="shared" si="312"/>
        <v/>
      </c>
      <c r="NC159" s="455" t="str">
        <f t="shared" si="312"/>
        <v/>
      </c>
      <c r="ND159" s="455" t="str">
        <f t="shared" si="312"/>
        <v/>
      </c>
      <c r="NE159" s="455" t="str">
        <f t="shared" si="312"/>
        <v/>
      </c>
      <c r="NF159" s="455" t="str">
        <f t="shared" si="312"/>
        <v/>
      </c>
      <c r="NG159" s="954" t="str">
        <f t="shared" si="312"/>
        <v/>
      </c>
      <c r="NH159" s="768" t="str">
        <f t="shared" si="312"/>
        <v/>
      </c>
      <c r="NI159" s="455" t="str">
        <f t="shared" si="312"/>
        <v/>
      </c>
      <c r="NJ159" s="455" t="str">
        <f t="shared" si="312"/>
        <v/>
      </c>
      <c r="NK159" s="455" t="str">
        <f t="shared" si="313"/>
        <v/>
      </c>
      <c r="NL159" s="455" t="str">
        <f t="shared" si="313"/>
        <v/>
      </c>
      <c r="NM159" s="455" t="str">
        <f t="shared" si="313"/>
        <v/>
      </c>
      <c r="NN159" s="953" t="str">
        <f t="shared" si="313"/>
        <v/>
      </c>
    </row>
    <row r="160" spans="1:564" hidden="1" x14ac:dyDescent="0.2">
      <c r="A160" s="762">
        <f>alapadatok!M15</f>
        <v>13</v>
      </c>
      <c r="B160" s="678" t="str">
        <f>IF(alapadatok!O15="","",alapadatok!O15)</f>
        <v/>
      </c>
      <c r="C160" s="584" t="str">
        <f>IF(alapadatok!N15="","",alapadatok!N15)</f>
        <v/>
      </c>
      <c r="D160" s="584" t="str">
        <f>IF(alapadatok!P15="","",alapadatok!P15)</f>
        <v/>
      </c>
      <c r="E160" s="948" t="str">
        <f>IF(alapadatok!W15="","",alapadatok!W15)</f>
        <v/>
      </c>
      <c r="F160" s="952"/>
      <c r="G160" s="953"/>
      <c r="H160" s="768"/>
      <c r="I160" s="455"/>
      <c r="J160" s="1143"/>
      <c r="K160" s="1143"/>
      <c r="L160" s="1143"/>
      <c r="M160" s="455"/>
      <c r="N160" s="953"/>
      <c r="O160" s="768"/>
      <c r="P160" s="455"/>
      <c r="Q160" s="455"/>
      <c r="R160" s="455"/>
      <c r="S160" s="1143"/>
      <c r="T160" s="455"/>
      <c r="U160" s="953"/>
      <c r="V160" s="768"/>
      <c r="W160" s="455"/>
      <c r="X160" s="455"/>
      <c r="Y160" s="455"/>
      <c r="Z160" s="455"/>
      <c r="AA160" s="455"/>
      <c r="AB160" s="953"/>
      <c r="AC160" s="768"/>
      <c r="AD160" s="455"/>
      <c r="AE160" s="455"/>
      <c r="AF160" s="455"/>
      <c r="AG160" s="455"/>
      <c r="AH160" s="455"/>
      <c r="AI160" s="953"/>
      <c r="AJ160" s="768"/>
      <c r="AK160" s="455"/>
      <c r="AL160" s="455"/>
      <c r="AM160" s="455"/>
      <c r="AN160" s="455"/>
      <c r="AO160" s="455"/>
      <c r="AP160" s="953"/>
      <c r="AQ160" s="1143"/>
      <c r="AR160" s="1143"/>
      <c r="AS160" s="1143"/>
      <c r="AT160" s="1143"/>
      <c r="AU160" s="1143"/>
      <c r="AV160" s="1143" t="str">
        <f t="shared" si="292"/>
        <v/>
      </c>
      <c r="AW160" s="1146" t="str">
        <f t="shared" si="292"/>
        <v/>
      </c>
      <c r="AX160" s="1144" t="str">
        <f t="shared" si="292"/>
        <v/>
      </c>
      <c r="AY160" s="1143" t="str">
        <f t="shared" si="292"/>
        <v/>
      </c>
      <c r="AZ160" s="1143" t="str">
        <f t="shared" si="292"/>
        <v/>
      </c>
      <c r="BA160" s="1143" t="str">
        <f t="shared" si="292"/>
        <v/>
      </c>
      <c r="BB160" s="1143" t="str">
        <f t="shared" si="292"/>
        <v/>
      </c>
      <c r="BC160" s="1143" t="str">
        <f t="shared" si="293"/>
        <v/>
      </c>
      <c r="BD160" s="1146" t="str">
        <f t="shared" si="293"/>
        <v/>
      </c>
      <c r="BE160" s="1144" t="str">
        <f t="shared" si="293"/>
        <v/>
      </c>
      <c r="BF160" s="1143" t="str">
        <f t="shared" si="293"/>
        <v/>
      </c>
      <c r="BG160" s="1143" t="str">
        <f t="shared" si="293"/>
        <v/>
      </c>
      <c r="BH160" s="1143" t="str">
        <f t="shared" si="293"/>
        <v/>
      </c>
      <c r="BI160" s="1143" t="str">
        <f t="shared" si="293"/>
        <v/>
      </c>
      <c r="BJ160" s="1143" t="str">
        <f t="shared" si="293"/>
        <v/>
      </c>
      <c r="BK160" s="1146" t="str">
        <f t="shared" si="293"/>
        <v/>
      </c>
      <c r="BL160" s="1144" t="str">
        <f t="shared" si="293"/>
        <v/>
      </c>
      <c r="BM160" s="1143" t="str">
        <f t="shared" si="293"/>
        <v/>
      </c>
      <c r="BN160" s="1143" t="str">
        <f t="shared" si="293"/>
        <v/>
      </c>
      <c r="BO160" s="455" t="str">
        <f t="shared" si="293"/>
        <v/>
      </c>
      <c r="BP160" s="455" t="str">
        <f t="shared" si="293"/>
        <v/>
      </c>
      <c r="BQ160" s="455" t="str">
        <f t="shared" si="293"/>
        <v/>
      </c>
      <c r="BR160" s="953" t="str">
        <f t="shared" si="293"/>
        <v/>
      </c>
      <c r="BS160" s="768" t="str">
        <f t="shared" si="294"/>
        <v/>
      </c>
      <c r="BT160" s="455" t="str">
        <f t="shared" si="294"/>
        <v/>
      </c>
      <c r="BU160" s="455" t="str">
        <f t="shared" si="294"/>
        <v/>
      </c>
      <c r="BV160" s="455" t="str">
        <f t="shared" si="294"/>
        <v/>
      </c>
      <c r="BW160" s="455" t="str">
        <f t="shared" si="294"/>
        <v/>
      </c>
      <c r="BX160" s="455" t="str">
        <f t="shared" si="294"/>
        <v/>
      </c>
      <c r="BY160" s="953" t="str">
        <f t="shared" si="294"/>
        <v/>
      </c>
      <c r="BZ160" s="768" t="str">
        <f t="shared" si="294"/>
        <v/>
      </c>
      <c r="CA160" s="455" t="str">
        <f t="shared" si="294"/>
        <v/>
      </c>
      <c r="CB160" s="455" t="str">
        <f t="shared" si="294"/>
        <v/>
      </c>
      <c r="CC160" s="455" t="str">
        <f t="shared" si="294"/>
        <v/>
      </c>
      <c r="CD160" s="455" t="str">
        <f t="shared" si="294"/>
        <v/>
      </c>
      <c r="CE160" s="455" t="str">
        <f t="shared" si="294"/>
        <v/>
      </c>
      <c r="CF160" s="953" t="str">
        <f t="shared" si="294"/>
        <v/>
      </c>
      <c r="CG160" s="1143" t="s">
        <v>99</v>
      </c>
      <c r="CH160" s="1143" t="s">
        <v>99</v>
      </c>
      <c r="CI160" s="1143" t="s">
        <v>99</v>
      </c>
      <c r="CJ160" s="1143" t="s">
        <v>99</v>
      </c>
      <c r="CK160" s="1143" t="s">
        <v>99</v>
      </c>
      <c r="CL160" s="1143" t="s">
        <v>178</v>
      </c>
      <c r="CM160" s="1146" t="s">
        <v>178</v>
      </c>
      <c r="CN160" s="768" t="str">
        <f t="shared" si="295"/>
        <v/>
      </c>
      <c r="CO160" s="455" t="str">
        <f t="shared" si="295"/>
        <v/>
      </c>
      <c r="CP160" s="455" t="str">
        <f t="shared" si="295"/>
        <v/>
      </c>
      <c r="CQ160" s="455" t="str">
        <f t="shared" si="295"/>
        <v/>
      </c>
      <c r="CR160" s="455" t="str">
        <f t="shared" si="295"/>
        <v/>
      </c>
      <c r="CS160" s="455" t="str">
        <f t="shared" si="295"/>
        <v/>
      </c>
      <c r="CT160" s="953" t="str">
        <f t="shared" si="295"/>
        <v/>
      </c>
      <c r="CU160" s="952" t="str">
        <f t="shared" si="295"/>
        <v/>
      </c>
      <c r="CV160" s="455" t="str">
        <f t="shared" si="295"/>
        <v/>
      </c>
      <c r="CW160" s="455" t="str">
        <f t="shared" si="295"/>
        <v/>
      </c>
      <c r="CX160" s="455" t="str">
        <f t="shared" si="295"/>
        <v/>
      </c>
      <c r="CY160" s="455" t="str">
        <f t="shared" si="296"/>
        <v/>
      </c>
      <c r="CZ160" s="455" t="str">
        <f t="shared" si="296"/>
        <v/>
      </c>
      <c r="DA160" s="953" t="str">
        <f t="shared" si="296"/>
        <v/>
      </c>
      <c r="DB160" s="768" t="str">
        <f t="shared" si="296"/>
        <v/>
      </c>
      <c r="DC160" s="455" t="str">
        <f t="shared" si="296"/>
        <v/>
      </c>
      <c r="DD160" s="455" t="str">
        <f t="shared" si="296"/>
        <v/>
      </c>
      <c r="DE160" s="455" t="str">
        <f t="shared" si="296"/>
        <v/>
      </c>
      <c r="DF160" s="455" t="str">
        <f t="shared" si="296"/>
        <v/>
      </c>
      <c r="DG160" s="455" t="str">
        <f t="shared" si="296"/>
        <v/>
      </c>
      <c r="DH160" s="953" t="str">
        <f t="shared" si="296"/>
        <v/>
      </c>
      <c r="DI160" s="768" t="str">
        <f t="shared" si="296"/>
        <v/>
      </c>
      <c r="DJ160" s="455" t="str">
        <f t="shared" si="296"/>
        <v/>
      </c>
      <c r="DK160" s="455" t="str">
        <f t="shared" si="296"/>
        <v/>
      </c>
      <c r="DL160" s="455" t="str">
        <f t="shared" si="296"/>
        <v/>
      </c>
      <c r="DM160" s="455" t="str">
        <f t="shared" si="296"/>
        <v/>
      </c>
      <c r="DN160" s="455" t="str">
        <f t="shared" si="296"/>
        <v/>
      </c>
      <c r="DO160" s="953" t="str">
        <f t="shared" si="297"/>
        <v/>
      </c>
      <c r="DP160" s="768" t="str">
        <f t="shared" si="297"/>
        <v/>
      </c>
      <c r="DQ160" s="455" t="str">
        <f t="shared" si="297"/>
        <v/>
      </c>
      <c r="DR160" s="455" t="str">
        <f t="shared" si="297"/>
        <v/>
      </c>
      <c r="DS160" s="455" t="str">
        <f t="shared" si="297"/>
        <v/>
      </c>
      <c r="DT160" s="455" t="str">
        <f t="shared" si="297"/>
        <v/>
      </c>
      <c r="DU160" s="455" t="str">
        <f t="shared" si="297"/>
        <v/>
      </c>
      <c r="DV160" s="953" t="str">
        <f t="shared" si="297"/>
        <v/>
      </c>
      <c r="DW160" s="768" t="str">
        <f t="shared" si="297"/>
        <v/>
      </c>
      <c r="DX160" s="455" t="str">
        <f t="shared" si="297"/>
        <v/>
      </c>
      <c r="DY160" s="455" t="str">
        <f t="shared" si="297"/>
        <v/>
      </c>
      <c r="DZ160" s="455" t="str">
        <f t="shared" si="297"/>
        <v/>
      </c>
      <c r="EA160" s="455" t="str">
        <f t="shared" si="297"/>
        <v/>
      </c>
      <c r="EB160" s="455" t="str">
        <f t="shared" si="297"/>
        <v/>
      </c>
      <c r="EC160" s="954" t="str">
        <f t="shared" si="297"/>
        <v/>
      </c>
      <c r="ED160" s="768" t="str">
        <f t="shared" si="297"/>
        <v/>
      </c>
      <c r="EE160" s="455" t="str">
        <f t="shared" si="298"/>
        <v/>
      </c>
      <c r="EF160" s="455" t="str">
        <f t="shared" si="298"/>
        <v/>
      </c>
      <c r="EG160" s="455" t="str">
        <f t="shared" si="298"/>
        <v/>
      </c>
      <c r="EH160" s="455" t="str">
        <f t="shared" si="298"/>
        <v/>
      </c>
      <c r="EI160" s="455" t="str">
        <f t="shared" si="298"/>
        <v/>
      </c>
      <c r="EJ160" s="953" t="str">
        <f t="shared" si="298"/>
        <v/>
      </c>
      <c r="EK160" s="768" t="str">
        <f t="shared" si="298"/>
        <v/>
      </c>
      <c r="EL160" s="455" t="str">
        <f t="shared" si="298"/>
        <v/>
      </c>
      <c r="EM160" s="455" t="str">
        <f t="shared" si="298"/>
        <v/>
      </c>
      <c r="EN160" s="455" t="str">
        <f t="shared" si="298"/>
        <v/>
      </c>
      <c r="EO160" s="455" t="str">
        <f t="shared" si="298"/>
        <v/>
      </c>
      <c r="EP160" s="455" t="str">
        <f t="shared" si="298"/>
        <v/>
      </c>
      <c r="EQ160" s="953" t="str">
        <f t="shared" si="298"/>
        <v/>
      </c>
      <c r="ER160" s="768" t="str">
        <f t="shared" si="298"/>
        <v/>
      </c>
      <c r="ES160" s="455" t="str">
        <f t="shared" si="298"/>
        <v/>
      </c>
      <c r="ET160" s="455" t="str">
        <f t="shared" si="298"/>
        <v/>
      </c>
      <c r="EU160" s="455" t="str">
        <f t="shared" si="299"/>
        <v/>
      </c>
      <c r="EV160" s="455" t="str">
        <f t="shared" si="299"/>
        <v/>
      </c>
      <c r="EW160" s="455" t="str">
        <f t="shared" si="299"/>
        <v/>
      </c>
      <c r="EX160" s="953" t="str">
        <f t="shared" si="299"/>
        <v/>
      </c>
      <c r="EY160" s="768" t="str">
        <f t="shared" si="299"/>
        <v/>
      </c>
      <c r="EZ160" s="455" t="str">
        <f t="shared" si="299"/>
        <v/>
      </c>
      <c r="FA160" s="455" t="str">
        <f t="shared" si="299"/>
        <v/>
      </c>
      <c r="FB160" s="455" t="str">
        <f t="shared" si="299"/>
        <v/>
      </c>
      <c r="FC160" s="455" t="str">
        <f t="shared" si="299"/>
        <v/>
      </c>
      <c r="FD160" s="455" t="str">
        <f t="shared" si="299"/>
        <v/>
      </c>
      <c r="FE160" s="953" t="str">
        <f t="shared" si="299"/>
        <v/>
      </c>
      <c r="FF160" s="768" t="str">
        <f t="shared" si="299"/>
        <v/>
      </c>
      <c r="FG160" s="455" t="str">
        <f t="shared" si="299"/>
        <v/>
      </c>
      <c r="FH160" s="455" t="str">
        <f t="shared" si="299"/>
        <v/>
      </c>
      <c r="FI160" s="455" t="str">
        <f t="shared" si="299"/>
        <v/>
      </c>
      <c r="FJ160" s="455" t="str">
        <f t="shared" si="299"/>
        <v/>
      </c>
      <c r="FK160" s="455" t="str">
        <f t="shared" si="300"/>
        <v/>
      </c>
      <c r="FL160" s="953" t="str">
        <f t="shared" si="300"/>
        <v/>
      </c>
      <c r="FM160" s="768" t="str">
        <f t="shared" si="300"/>
        <v/>
      </c>
      <c r="FN160" s="455" t="str">
        <f t="shared" si="300"/>
        <v/>
      </c>
      <c r="FO160" s="455" t="str">
        <f t="shared" si="300"/>
        <v/>
      </c>
      <c r="FP160" s="455" t="str">
        <f t="shared" si="300"/>
        <v/>
      </c>
      <c r="FQ160" s="455" t="str">
        <f t="shared" si="300"/>
        <v/>
      </c>
      <c r="FR160" s="455" t="str">
        <f t="shared" si="300"/>
        <v/>
      </c>
      <c r="FS160" s="953" t="str">
        <f t="shared" si="300"/>
        <v/>
      </c>
      <c r="FT160" s="768" t="str">
        <f t="shared" si="300"/>
        <v/>
      </c>
      <c r="FU160" s="455" t="str">
        <f t="shared" si="300"/>
        <v/>
      </c>
      <c r="FV160" s="455" t="str">
        <f t="shared" si="300"/>
        <v/>
      </c>
      <c r="FW160" s="455" t="str">
        <f t="shared" si="300"/>
        <v/>
      </c>
      <c r="FX160" s="455" t="str">
        <f t="shared" si="300"/>
        <v/>
      </c>
      <c r="FY160" s="455" t="str">
        <f t="shared" si="300"/>
        <v/>
      </c>
      <c r="FZ160" s="953" t="str">
        <f t="shared" si="300"/>
        <v/>
      </c>
      <c r="GA160" s="768" t="str">
        <f t="shared" si="301"/>
        <v/>
      </c>
      <c r="GB160" s="455" t="str">
        <f t="shared" si="301"/>
        <v/>
      </c>
      <c r="GC160" s="455" t="str">
        <f t="shared" si="301"/>
        <v/>
      </c>
      <c r="GD160" s="455" t="str">
        <f t="shared" si="301"/>
        <v/>
      </c>
      <c r="GE160" s="455" t="str">
        <f t="shared" si="301"/>
        <v/>
      </c>
      <c r="GF160" s="953" t="str">
        <f t="shared" si="301"/>
        <v/>
      </c>
      <c r="GG160" s="768" t="str">
        <f t="shared" si="301"/>
        <v/>
      </c>
      <c r="GH160" s="455" t="str">
        <f t="shared" si="301"/>
        <v/>
      </c>
      <c r="GI160" s="455" t="str">
        <f t="shared" si="301"/>
        <v/>
      </c>
      <c r="GJ160" s="455" t="str">
        <f t="shared" si="301"/>
        <v/>
      </c>
      <c r="GK160" s="455" t="str">
        <f t="shared" si="301"/>
        <v/>
      </c>
      <c r="GL160" s="455" t="str">
        <f t="shared" si="301"/>
        <v/>
      </c>
      <c r="GM160" s="455" t="str">
        <f t="shared" si="301"/>
        <v/>
      </c>
      <c r="GN160" s="954" t="str">
        <f t="shared" si="301"/>
        <v/>
      </c>
      <c r="GO160" s="768" t="str">
        <f t="shared" si="301"/>
        <v/>
      </c>
      <c r="GP160" s="455" t="str">
        <f t="shared" si="301"/>
        <v/>
      </c>
      <c r="GQ160" s="455" t="str">
        <f t="shared" si="302"/>
        <v/>
      </c>
      <c r="GR160" s="455" t="str">
        <f t="shared" si="302"/>
        <v/>
      </c>
      <c r="GS160" s="455" t="str">
        <f t="shared" si="302"/>
        <v/>
      </c>
      <c r="GT160" s="455" t="str">
        <f t="shared" si="302"/>
        <v/>
      </c>
      <c r="GU160" s="953" t="str">
        <f t="shared" si="302"/>
        <v/>
      </c>
      <c r="GV160" s="768" t="str">
        <f t="shared" si="302"/>
        <v/>
      </c>
      <c r="GW160" s="455" t="str">
        <f t="shared" si="302"/>
        <v/>
      </c>
      <c r="GX160" s="455" t="str">
        <f t="shared" si="302"/>
        <v/>
      </c>
      <c r="GY160" s="455" t="str">
        <f t="shared" si="302"/>
        <v/>
      </c>
      <c r="GZ160" s="455" t="str">
        <f t="shared" si="302"/>
        <v/>
      </c>
      <c r="HA160" s="455" t="str">
        <f t="shared" si="302"/>
        <v/>
      </c>
      <c r="HB160" s="953" t="str">
        <f t="shared" si="302"/>
        <v/>
      </c>
      <c r="HC160" s="768" t="str">
        <f t="shared" si="302"/>
        <v/>
      </c>
      <c r="HD160" s="455" t="str">
        <f t="shared" si="302"/>
        <v/>
      </c>
      <c r="HE160" s="455" t="str">
        <f t="shared" si="302"/>
        <v/>
      </c>
      <c r="HF160" s="455" t="str">
        <f t="shared" si="302"/>
        <v/>
      </c>
      <c r="HG160" s="455" t="str">
        <f t="shared" si="303"/>
        <v/>
      </c>
      <c r="HH160" s="455" t="str">
        <f t="shared" si="303"/>
        <v/>
      </c>
      <c r="HI160" s="953" t="str">
        <f t="shared" si="303"/>
        <v/>
      </c>
      <c r="HJ160" s="768" t="str">
        <f t="shared" si="303"/>
        <v/>
      </c>
      <c r="HK160" s="455" t="str">
        <f t="shared" si="303"/>
        <v/>
      </c>
      <c r="HL160" s="455" t="str">
        <f t="shared" si="303"/>
        <v/>
      </c>
      <c r="HM160" s="455" t="str">
        <f t="shared" si="303"/>
        <v/>
      </c>
      <c r="HN160" s="455" t="str">
        <f t="shared" si="303"/>
        <v/>
      </c>
      <c r="HO160" s="455" t="str">
        <f t="shared" si="303"/>
        <v/>
      </c>
      <c r="HP160" s="953" t="str">
        <f t="shared" si="303"/>
        <v/>
      </c>
      <c r="HQ160" s="768" t="str">
        <f t="shared" si="303"/>
        <v/>
      </c>
      <c r="HR160" s="455" t="str">
        <f t="shared" si="303"/>
        <v/>
      </c>
      <c r="HS160" s="455" t="str">
        <f t="shared" si="303"/>
        <v/>
      </c>
      <c r="HT160" s="455" t="str">
        <f t="shared" si="303"/>
        <v/>
      </c>
      <c r="HU160" s="455" t="str">
        <f t="shared" si="303"/>
        <v/>
      </c>
      <c r="HV160" s="455" t="str">
        <f t="shared" si="303"/>
        <v/>
      </c>
      <c r="HW160" s="953" t="str">
        <f t="shared" si="304"/>
        <v/>
      </c>
      <c r="HX160" s="768" t="str">
        <f t="shared" si="304"/>
        <v/>
      </c>
      <c r="HY160" s="455" t="str">
        <f t="shared" si="304"/>
        <v/>
      </c>
      <c r="HZ160" s="455" t="str">
        <f t="shared" si="304"/>
        <v/>
      </c>
      <c r="IA160" s="455" t="str">
        <f t="shared" si="304"/>
        <v/>
      </c>
      <c r="IB160" s="455" t="str">
        <f t="shared" si="304"/>
        <v/>
      </c>
      <c r="IC160" s="455" t="str">
        <f t="shared" si="304"/>
        <v/>
      </c>
      <c r="ID160" s="953" t="str">
        <f t="shared" si="304"/>
        <v/>
      </c>
      <c r="IE160" s="768" t="str">
        <f t="shared" si="304"/>
        <v/>
      </c>
      <c r="IF160" s="455" t="str">
        <f t="shared" si="304"/>
        <v/>
      </c>
      <c r="IG160" s="455" t="str">
        <f t="shared" si="304"/>
        <v/>
      </c>
      <c r="IH160" s="455" t="str">
        <f t="shared" si="304"/>
        <v/>
      </c>
      <c r="II160" s="455" t="str">
        <f t="shared" si="304"/>
        <v/>
      </c>
      <c r="IJ160" s="455" t="str">
        <f t="shared" si="304"/>
        <v/>
      </c>
      <c r="IK160" s="953" t="str">
        <f t="shared" si="304"/>
        <v/>
      </c>
      <c r="IL160" s="768" t="str">
        <f t="shared" si="304"/>
        <v/>
      </c>
      <c r="IM160" s="455" t="str">
        <f t="shared" si="305"/>
        <v/>
      </c>
      <c r="IN160" s="455" t="str">
        <f t="shared" si="305"/>
        <v/>
      </c>
      <c r="IO160" s="455" t="str">
        <f t="shared" si="305"/>
        <v/>
      </c>
      <c r="IP160" s="455" t="str">
        <f t="shared" si="305"/>
        <v/>
      </c>
      <c r="IQ160" s="455" t="str">
        <f t="shared" si="305"/>
        <v/>
      </c>
      <c r="IR160" s="953" t="str">
        <f t="shared" si="305"/>
        <v/>
      </c>
      <c r="IS160" s="768" t="str">
        <f t="shared" si="305"/>
        <v/>
      </c>
      <c r="IT160" s="455" t="str">
        <f t="shared" si="305"/>
        <v/>
      </c>
      <c r="IU160" s="455" t="str">
        <f t="shared" si="305"/>
        <v/>
      </c>
      <c r="IV160" s="455" t="str">
        <f t="shared" si="305"/>
        <v/>
      </c>
      <c r="IW160" s="455" t="str">
        <f t="shared" si="305"/>
        <v/>
      </c>
      <c r="IX160" s="455" t="str">
        <f t="shared" si="305"/>
        <v/>
      </c>
      <c r="IY160" s="954" t="str">
        <f t="shared" si="305"/>
        <v/>
      </c>
      <c r="IZ160" s="768" t="str">
        <f t="shared" si="305"/>
        <v/>
      </c>
      <c r="JA160" s="455" t="str">
        <f t="shared" si="305"/>
        <v/>
      </c>
      <c r="JB160" s="455" t="str">
        <f t="shared" si="305"/>
        <v/>
      </c>
      <c r="JC160" s="455" t="str">
        <f t="shared" si="306"/>
        <v/>
      </c>
      <c r="JD160" s="455" t="str">
        <f t="shared" si="306"/>
        <v/>
      </c>
      <c r="JE160" s="455" t="str">
        <f t="shared" si="306"/>
        <v/>
      </c>
      <c r="JF160" s="953" t="str">
        <f t="shared" si="306"/>
        <v/>
      </c>
      <c r="JG160" s="768" t="str">
        <f t="shared" si="306"/>
        <v/>
      </c>
      <c r="JH160" s="455" t="str">
        <f t="shared" si="306"/>
        <v/>
      </c>
      <c r="JI160" s="455" t="str">
        <f t="shared" si="306"/>
        <v/>
      </c>
      <c r="JJ160" s="455" t="str">
        <f t="shared" si="306"/>
        <v/>
      </c>
      <c r="JK160" s="455" t="str">
        <f t="shared" si="306"/>
        <v/>
      </c>
      <c r="JL160" s="455" t="str">
        <f t="shared" si="306"/>
        <v/>
      </c>
      <c r="JM160" s="953" t="str">
        <f t="shared" si="306"/>
        <v/>
      </c>
      <c r="JN160" s="768" t="str">
        <f t="shared" si="306"/>
        <v/>
      </c>
      <c r="JO160" s="455" t="str">
        <f t="shared" si="306"/>
        <v/>
      </c>
      <c r="JP160" s="455" t="str">
        <f t="shared" si="306"/>
        <v/>
      </c>
      <c r="JQ160" s="455" t="str">
        <f t="shared" si="306"/>
        <v/>
      </c>
      <c r="JR160" s="455" t="str">
        <f t="shared" si="306"/>
        <v/>
      </c>
      <c r="JS160" s="455" t="str">
        <f t="shared" si="307"/>
        <v/>
      </c>
      <c r="JT160" s="953" t="str">
        <f t="shared" si="307"/>
        <v/>
      </c>
      <c r="JU160" s="768" t="str">
        <f t="shared" si="307"/>
        <v/>
      </c>
      <c r="JV160" s="455" t="str">
        <f t="shared" si="307"/>
        <v/>
      </c>
      <c r="JW160" s="455" t="str">
        <f t="shared" si="307"/>
        <v/>
      </c>
      <c r="JX160" s="455" t="str">
        <f t="shared" si="307"/>
        <v/>
      </c>
      <c r="JY160" s="455" t="str">
        <f t="shared" si="307"/>
        <v/>
      </c>
      <c r="JZ160" s="455" t="str">
        <f t="shared" si="307"/>
        <v/>
      </c>
      <c r="KA160" s="953" t="str">
        <f t="shared" si="307"/>
        <v/>
      </c>
      <c r="KB160" s="768" t="str">
        <f t="shared" si="307"/>
        <v/>
      </c>
      <c r="KC160" s="455" t="str">
        <f t="shared" si="307"/>
        <v/>
      </c>
      <c r="KD160" s="455" t="str">
        <f t="shared" si="307"/>
        <v/>
      </c>
      <c r="KE160" s="455" t="str">
        <f t="shared" si="307"/>
        <v/>
      </c>
      <c r="KF160" s="455" t="str">
        <f t="shared" si="307"/>
        <v/>
      </c>
      <c r="KG160" s="455" t="str">
        <f t="shared" si="307"/>
        <v/>
      </c>
      <c r="KH160" s="953" t="str">
        <f t="shared" si="307"/>
        <v/>
      </c>
      <c r="KI160" s="768" t="str">
        <f t="shared" si="308"/>
        <v/>
      </c>
      <c r="KJ160" s="455" t="str">
        <f t="shared" si="308"/>
        <v/>
      </c>
      <c r="KK160" s="455" t="str">
        <f t="shared" si="308"/>
        <v/>
      </c>
      <c r="KL160" s="455" t="str">
        <f t="shared" si="308"/>
        <v/>
      </c>
      <c r="KM160" s="455" t="str">
        <f t="shared" si="308"/>
        <v/>
      </c>
      <c r="KN160" s="455" t="str">
        <f t="shared" si="308"/>
        <v/>
      </c>
      <c r="KO160" s="953" t="str">
        <f t="shared" si="308"/>
        <v/>
      </c>
      <c r="KP160" s="768" t="str">
        <f t="shared" si="308"/>
        <v/>
      </c>
      <c r="KQ160" s="455" t="str">
        <f t="shared" si="308"/>
        <v/>
      </c>
      <c r="KR160" s="455" t="str">
        <f t="shared" si="308"/>
        <v/>
      </c>
      <c r="KS160" s="455" t="str">
        <f t="shared" si="308"/>
        <v/>
      </c>
      <c r="KT160" s="455" t="str">
        <f t="shared" si="308"/>
        <v/>
      </c>
      <c r="KU160" s="455" t="str">
        <f t="shared" si="308"/>
        <v/>
      </c>
      <c r="KV160" s="953" t="str">
        <f t="shared" si="308"/>
        <v/>
      </c>
      <c r="KW160" s="768" t="str">
        <f t="shared" si="308"/>
        <v/>
      </c>
      <c r="KX160" s="455" t="str">
        <f t="shared" si="308"/>
        <v/>
      </c>
      <c r="KY160" s="455" t="str">
        <f t="shared" si="309"/>
        <v/>
      </c>
      <c r="KZ160" s="455" t="str">
        <f t="shared" si="309"/>
        <v/>
      </c>
      <c r="LA160" s="455" t="str">
        <f t="shared" si="309"/>
        <v/>
      </c>
      <c r="LB160" s="455" t="str">
        <f t="shared" si="309"/>
        <v/>
      </c>
      <c r="LC160" s="954" t="str">
        <f t="shared" si="309"/>
        <v/>
      </c>
      <c r="LD160" s="768" t="str">
        <f t="shared" si="309"/>
        <v/>
      </c>
      <c r="LE160" s="455" t="str">
        <f t="shared" si="309"/>
        <v/>
      </c>
      <c r="LF160" s="455" t="str">
        <f t="shared" si="309"/>
        <v/>
      </c>
      <c r="LG160" s="455" t="str">
        <f t="shared" si="309"/>
        <v/>
      </c>
      <c r="LH160" s="455" t="str">
        <f t="shared" si="309"/>
        <v/>
      </c>
      <c r="LI160" s="455" t="str">
        <f t="shared" si="309"/>
        <v/>
      </c>
      <c r="LJ160" s="953" t="str">
        <f t="shared" si="309"/>
        <v/>
      </c>
      <c r="LK160" s="768" t="str">
        <f t="shared" si="309"/>
        <v/>
      </c>
      <c r="LL160" s="455" t="str">
        <f t="shared" si="309"/>
        <v/>
      </c>
      <c r="LM160" s="455" t="str">
        <f t="shared" si="309"/>
        <v/>
      </c>
      <c r="LN160" s="455" t="str">
        <f t="shared" si="309"/>
        <v/>
      </c>
      <c r="LO160" s="455" t="str">
        <f t="shared" si="310"/>
        <v/>
      </c>
      <c r="LP160" s="455" t="str">
        <f t="shared" si="310"/>
        <v/>
      </c>
      <c r="LQ160" s="953" t="str">
        <f t="shared" si="310"/>
        <v/>
      </c>
      <c r="LR160" s="768" t="str">
        <f t="shared" si="310"/>
        <v/>
      </c>
      <c r="LS160" s="455" t="str">
        <f t="shared" si="310"/>
        <v/>
      </c>
      <c r="LT160" s="455" t="str">
        <f t="shared" si="310"/>
        <v/>
      </c>
      <c r="LU160" s="455" t="str">
        <f t="shared" si="310"/>
        <v/>
      </c>
      <c r="LV160" s="455" t="str">
        <f t="shared" si="310"/>
        <v/>
      </c>
      <c r="LW160" s="455" t="str">
        <f t="shared" si="310"/>
        <v/>
      </c>
      <c r="LX160" s="953" t="str">
        <f t="shared" si="310"/>
        <v/>
      </c>
      <c r="LY160" s="768" t="str">
        <f t="shared" si="310"/>
        <v/>
      </c>
      <c r="LZ160" s="455" t="str">
        <f t="shared" si="310"/>
        <v/>
      </c>
      <c r="MA160" s="455" t="str">
        <f t="shared" si="310"/>
        <v/>
      </c>
      <c r="MB160" s="455" t="str">
        <f t="shared" si="310"/>
        <v/>
      </c>
      <c r="MC160" s="455" t="str">
        <f t="shared" si="310"/>
        <v/>
      </c>
      <c r="MD160" s="455" t="str">
        <f t="shared" si="310"/>
        <v/>
      </c>
      <c r="ME160" s="953" t="str">
        <f t="shared" si="311"/>
        <v/>
      </c>
      <c r="MF160" s="768" t="str">
        <f t="shared" si="311"/>
        <v/>
      </c>
      <c r="MG160" s="455" t="str">
        <f t="shared" si="311"/>
        <v/>
      </c>
      <c r="MH160" s="455" t="str">
        <f t="shared" si="311"/>
        <v/>
      </c>
      <c r="MI160" s="455" t="str">
        <f t="shared" si="311"/>
        <v/>
      </c>
      <c r="MJ160" s="455" t="str">
        <f t="shared" si="311"/>
        <v/>
      </c>
      <c r="MK160" s="455" t="str">
        <f t="shared" si="311"/>
        <v/>
      </c>
      <c r="ML160" s="953" t="str">
        <f t="shared" si="311"/>
        <v/>
      </c>
      <c r="MM160" s="768" t="str">
        <f t="shared" si="311"/>
        <v/>
      </c>
      <c r="MN160" s="455" t="str">
        <f t="shared" si="311"/>
        <v/>
      </c>
      <c r="MO160" s="455" t="str">
        <f t="shared" si="311"/>
        <v/>
      </c>
      <c r="MP160" s="455" t="str">
        <f t="shared" si="311"/>
        <v/>
      </c>
      <c r="MQ160" s="455" t="str">
        <f t="shared" si="311"/>
        <v/>
      </c>
      <c r="MR160" s="455" t="str">
        <f t="shared" si="311"/>
        <v/>
      </c>
      <c r="MS160" s="953" t="str">
        <f t="shared" si="311"/>
        <v/>
      </c>
      <c r="MT160" s="768" t="str">
        <f t="shared" si="311"/>
        <v/>
      </c>
      <c r="MU160" s="455" t="str">
        <f t="shared" si="312"/>
        <v/>
      </c>
      <c r="MV160" s="455" t="str">
        <f t="shared" si="312"/>
        <v/>
      </c>
      <c r="MW160" s="455" t="str">
        <f t="shared" si="312"/>
        <v/>
      </c>
      <c r="MX160" s="455" t="str">
        <f t="shared" si="312"/>
        <v/>
      </c>
      <c r="MY160" s="455" t="str">
        <f t="shared" si="312"/>
        <v/>
      </c>
      <c r="MZ160" s="953" t="str">
        <f t="shared" si="312"/>
        <v/>
      </c>
      <c r="NA160" s="768" t="str">
        <f t="shared" si="312"/>
        <v/>
      </c>
      <c r="NB160" s="455" t="str">
        <f t="shared" si="312"/>
        <v/>
      </c>
      <c r="NC160" s="455" t="str">
        <f t="shared" si="312"/>
        <v/>
      </c>
      <c r="ND160" s="455" t="str">
        <f t="shared" si="312"/>
        <v/>
      </c>
      <c r="NE160" s="455" t="str">
        <f t="shared" si="312"/>
        <v/>
      </c>
      <c r="NF160" s="455" t="str">
        <f t="shared" si="312"/>
        <v/>
      </c>
      <c r="NG160" s="954" t="str">
        <f t="shared" si="312"/>
        <v/>
      </c>
      <c r="NH160" s="768" t="str">
        <f t="shared" si="312"/>
        <v/>
      </c>
      <c r="NI160" s="455" t="str">
        <f t="shared" si="312"/>
        <v/>
      </c>
      <c r="NJ160" s="455" t="str">
        <f t="shared" si="312"/>
        <v/>
      </c>
      <c r="NK160" s="455" t="str">
        <f t="shared" si="313"/>
        <v/>
      </c>
      <c r="NL160" s="455" t="str">
        <f t="shared" si="313"/>
        <v/>
      </c>
      <c r="NM160" s="455" t="str">
        <f t="shared" si="313"/>
        <v/>
      </c>
      <c r="NN160" s="953" t="str">
        <f t="shared" si="313"/>
        <v/>
      </c>
    </row>
    <row r="161" spans="1:563" x14ac:dyDescent="0.2">
      <c r="A161" s="762">
        <f>alapadatok!M16</f>
        <v>14</v>
      </c>
      <c r="B161" s="678">
        <f>IF(alapadatok!O16="","",alapadatok!O16)</f>
        <v>44077</v>
      </c>
      <c r="C161" s="584" t="str">
        <f>IF(alapadatok!N16="","",alapadatok!N16)</f>
        <v>Puha Ferenc(PJ)</v>
      </c>
      <c r="D161" s="584" t="str">
        <f>IF(alapadatok!P16="","",alapadatok!P16)</f>
        <v>Benchmark</v>
      </c>
      <c r="E161" s="948">
        <f>IF(alapadatok!W16="","",alapadatok!W16)</f>
        <v>41485</v>
      </c>
      <c r="F161" s="952" t="str">
        <f t="shared" si="314"/>
        <v>P</v>
      </c>
      <c r="G161" s="953" t="str">
        <f t="shared" si="290"/>
        <v>P</v>
      </c>
      <c r="H161" s="768" t="str">
        <f t="shared" si="290"/>
        <v>P</v>
      </c>
      <c r="I161" s="455" t="str">
        <f t="shared" si="290"/>
        <v>FÜ</v>
      </c>
      <c r="J161" s="1143" t="s">
        <v>385</v>
      </c>
      <c r="K161" s="1143" t="s">
        <v>99</v>
      </c>
      <c r="L161" s="1143" t="s">
        <v>99</v>
      </c>
      <c r="M161" s="1143" t="s">
        <v>178</v>
      </c>
      <c r="N161" s="1146" t="s">
        <v>178</v>
      </c>
      <c r="O161" s="1144" t="s">
        <v>99</v>
      </c>
      <c r="P161" s="1144" t="s">
        <v>99</v>
      </c>
      <c r="Q161" s="1144" t="s">
        <v>99</v>
      </c>
      <c r="R161" s="1144" t="s">
        <v>99</v>
      </c>
      <c r="S161" s="1144" t="s">
        <v>99</v>
      </c>
      <c r="T161" s="455" t="str">
        <f t="shared" si="290"/>
        <v>P</v>
      </c>
      <c r="U161" s="953" t="str">
        <f t="shared" si="290"/>
        <v>P</v>
      </c>
      <c r="V161" s="1143" t="s">
        <v>99</v>
      </c>
      <c r="W161" s="1143" t="s">
        <v>99</v>
      </c>
      <c r="X161" s="1143" t="s">
        <v>99</v>
      </c>
      <c r="Y161" s="1143" t="s">
        <v>99</v>
      </c>
      <c r="Z161" s="1143" t="s">
        <v>99</v>
      </c>
      <c r="AA161" s="455" t="str">
        <f t="shared" si="291"/>
        <v>P</v>
      </c>
      <c r="AB161" s="953" t="str">
        <f t="shared" si="291"/>
        <v>P</v>
      </c>
      <c r="AC161" s="1144" t="s">
        <v>99</v>
      </c>
      <c r="AD161" s="1143" t="s">
        <v>99</v>
      </c>
      <c r="AE161" s="1143" t="s">
        <v>99</v>
      </c>
      <c r="AF161" s="1143" t="s">
        <v>99</v>
      </c>
      <c r="AG161" s="1143" t="s">
        <v>99</v>
      </c>
      <c r="AH161" s="455" t="str">
        <f t="shared" si="291"/>
        <v>P</v>
      </c>
      <c r="AI161" s="953" t="str">
        <f t="shared" si="291"/>
        <v>P</v>
      </c>
      <c r="AJ161" s="1143" t="s">
        <v>99</v>
      </c>
      <c r="AK161" s="1143" t="s">
        <v>99</v>
      </c>
      <c r="AL161" s="1143" t="s">
        <v>99</v>
      </c>
      <c r="AM161" s="1143" t="s">
        <v>99</v>
      </c>
      <c r="AN161" s="1143" t="s">
        <v>178</v>
      </c>
      <c r="AO161" s="455" t="str">
        <f t="shared" si="292"/>
        <v>P</v>
      </c>
      <c r="AP161" s="953" t="str">
        <f t="shared" si="292"/>
        <v>P</v>
      </c>
      <c r="AQ161" s="1143" t="s">
        <v>385</v>
      </c>
      <c r="AR161" s="1143" t="s">
        <v>385</v>
      </c>
      <c r="AS161" s="1143" t="s">
        <v>385</v>
      </c>
      <c r="AT161" s="1143" t="s">
        <v>385</v>
      </c>
      <c r="AU161" s="1143" t="s">
        <v>385</v>
      </c>
      <c r="AV161" s="455" t="str">
        <f t="shared" si="292"/>
        <v>P</v>
      </c>
      <c r="AW161" s="953" t="str">
        <f t="shared" si="292"/>
        <v>P</v>
      </c>
      <c r="AX161" s="1143" t="s">
        <v>99</v>
      </c>
      <c r="AY161" s="1143" t="s">
        <v>99</v>
      </c>
      <c r="AZ161" s="1143" t="s">
        <v>99</v>
      </c>
      <c r="BA161" s="1143" t="s">
        <v>99</v>
      </c>
      <c r="BB161" s="1143" t="s">
        <v>99</v>
      </c>
      <c r="BC161" s="455" t="str">
        <f t="shared" si="293"/>
        <v>P</v>
      </c>
      <c r="BD161" s="953" t="str">
        <f t="shared" si="293"/>
        <v>P</v>
      </c>
      <c r="BE161" s="1143" t="s">
        <v>178</v>
      </c>
      <c r="BF161" s="1143" t="s">
        <v>178</v>
      </c>
      <c r="BG161" s="1143" t="s">
        <v>178</v>
      </c>
      <c r="BH161" s="1143" t="s">
        <v>178</v>
      </c>
      <c r="BI161" s="1143" t="s">
        <v>178</v>
      </c>
      <c r="BJ161" s="455" t="str">
        <f t="shared" si="293"/>
        <v>P</v>
      </c>
      <c r="BK161" s="953" t="str">
        <f t="shared" si="293"/>
        <v>P</v>
      </c>
      <c r="BL161" s="1143" t="s">
        <v>178</v>
      </c>
      <c r="BM161" s="1143" t="s">
        <v>178</v>
      </c>
      <c r="BN161" s="1143" t="s">
        <v>178</v>
      </c>
      <c r="BO161" s="1143" t="s">
        <v>178</v>
      </c>
      <c r="BP161" s="1143" t="s">
        <v>178</v>
      </c>
      <c r="BQ161" s="455" t="str">
        <f t="shared" si="293"/>
        <v>P</v>
      </c>
      <c r="BR161" s="953" t="str">
        <f t="shared" si="293"/>
        <v>P</v>
      </c>
      <c r="BS161" s="1143" t="s">
        <v>99</v>
      </c>
      <c r="BT161" s="1143" t="s">
        <v>99</v>
      </c>
      <c r="BU161" s="1143" t="s">
        <v>99</v>
      </c>
      <c r="BV161" s="1143" t="s">
        <v>99</v>
      </c>
      <c r="BW161" s="1228" t="s">
        <v>178</v>
      </c>
      <c r="BX161" s="455" t="str">
        <f t="shared" si="294"/>
        <v>P</v>
      </c>
      <c r="BY161" s="953" t="str">
        <f t="shared" si="294"/>
        <v>P</v>
      </c>
      <c r="BZ161" s="1143" t="s">
        <v>178</v>
      </c>
      <c r="CA161" s="1143" t="s">
        <v>178</v>
      </c>
      <c r="CB161" s="1143" t="s">
        <v>178</v>
      </c>
      <c r="CC161" s="1143" t="s">
        <v>178</v>
      </c>
      <c r="CD161" s="455" t="str">
        <f t="shared" si="294"/>
        <v>FÜ</v>
      </c>
      <c r="CE161" s="455" t="str">
        <f t="shared" si="294"/>
        <v>P</v>
      </c>
      <c r="CF161" s="953" t="str">
        <f t="shared" si="294"/>
        <v>P</v>
      </c>
      <c r="CG161" s="1143" t="s">
        <v>99</v>
      </c>
      <c r="CH161" s="1143" t="s">
        <v>99</v>
      </c>
      <c r="CI161" s="1143" t="s">
        <v>99</v>
      </c>
      <c r="CJ161" s="1143" t="s">
        <v>385</v>
      </c>
      <c r="CK161" s="1143" t="s">
        <v>385</v>
      </c>
      <c r="CL161" s="1143" t="s">
        <v>178</v>
      </c>
      <c r="CM161" s="1146" t="s">
        <v>178</v>
      </c>
      <c r="CN161" s="1143" t="s">
        <v>178</v>
      </c>
      <c r="CO161" s="1143" t="s">
        <v>178</v>
      </c>
      <c r="CP161" s="1143" t="s">
        <v>178</v>
      </c>
      <c r="CQ161" s="1143" t="s">
        <v>178</v>
      </c>
      <c r="CR161" s="1143" t="s">
        <v>178</v>
      </c>
      <c r="CS161" s="455" t="str">
        <f t="shared" si="295"/>
        <v>P</v>
      </c>
      <c r="CT161" s="953" t="str">
        <f t="shared" si="295"/>
        <v>P</v>
      </c>
      <c r="CU161" s="952" t="str">
        <f t="shared" si="295"/>
        <v>FÜ</v>
      </c>
      <c r="CV161" s="1143" t="s">
        <v>99</v>
      </c>
      <c r="CW161" s="1143" t="s">
        <v>99</v>
      </c>
      <c r="CX161" s="1143" t="s">
        <v>99</v>
      </c>
      <c r="CY161" s="1143" t="s">
        <v>99</v>
      </c>
      <c r="CZ161" s="455" t="str">
        <f t="shared" si="296"/>
        <v>P</v>
      </c>
      <c r="DA161" s="953" t="str">
        <f t="shared" si="296"/>
        <v>P</v>
      </c>
      <c r="DB161" s="1143" t="s">
        <v>99</v>
      </c>
      <c r="DC161" s="1143" t="s">
        <v>99</v>
      </c>
      <c r="DD161" s="1143" t="s">
        <v>99</v>
      </c>
      <c r="DE161" s="1143" t="s">
        <v>99</v>
      </c>
      <c r="DF161" s="1143" t="s">
        <v>99</v>
      </c>
      <c r="DG161" s="455" t="str">
        <f t="shared" si="296"/>
        <v>P</v>
      </c>
      <c r="DH161" s="953" t="str">
        <f t="shared" si="296"/>
        <v>P</v>
      </c>
      <c r="DI161" s="1143" t="s">
        <v>99</v>
      </c>
      <c r="DJ161" s="1143" t="s">
        <v>99</v>
      </c>
      <c r="DK161" s="1143" t="s">
        <v>99</v>
      </c>
      <c r="DL161" s="1143" t="s">
        <v>99</v>
      </c>
      <c r="DM161" s="1143" t="s">
        <v>99</v>
      </c>
      <c r="DN161" s="455" t="str">
        <f t="shared" si="296"/>
        <v>P</v>
      </c>
      <c r="DO161" s="953" t="str">
        <f t="shared" si="297"/>
        <v>P</v>
      </c>
      <c r="DP161" s="768" t="str">
        <f t="shared" si="297"/>
        <v>P</v>
      </c>
      <c r="DQ161" s="455" t="str">
        <f t="shared" si="297"/>
        <v>P</v>
      </c>
      <c r="DR161" s="455" t="str">
        <f t="shared" si="297"/>
        <v>P</v>
      </c>
      <c r="DS161" s="455" t="str">
        <f t="shared" si="297"/>
        <v>P</v>
      </c>
      <c r="DT161" s="455" t="str">
        <f t="shared" si="297"/>
        <v>P</v>
      </c>
      <c r="DU161" s="455" t="str">
        <f t="shared" si="297"/>
        <v>P</v>
      </c>
      <c r="DV161" s="953" t="str">
        <f t="shared" si="297"/>
        <v>P</v>
      </c>
      <c r="DW161" s="768" t="str">
        <f t="shared" si="297"/>
        <v>P</v>
      </c>
      <c r="DX161" s="455" t="str">
        <f t="shared" si="297"/>
        <v>P</v>
      </c>
      <c r="DY161" s="455" t="str">
        <f t="shared" si="297"/>
        <v>FÜ</v>
      </c>
      <c r="DZ161" s="455" t="str">
        <f t="shared" si="297"/>
        <v>P</v>
      </c>
      <c r="EA161" s="455" t="str">
        <f t="shared" si="297"/>
        <v>P</v>
      </c>
      <c r="EB161" s="455" t="str">
        <f t="shared" si="297"/>
        <v>P</v>
      </c>
      <c r="EC161" s="954" t="str">
        <f t="shared" si="297"/>
        <v>P</v>
      </c>
      <c r="ED161" s="768" t="str">
        <f t="shared" si="297"/>
        <v>P</v>
      </c>
      <c r="EE161" s="455" t="str">
        <f t="shared" si="298"/>
        <v>P</v>
      </c>
      <c r="EF161" s="455" t="str">
        <f t="shared" si="298"/>
        <v>P</v>
      </c>
      <c r="EG161" s="455" t="str">
        <f t="shared" si="298"/>
        <v>P</v>
      </c>
      <c r="EH161" s="455" t="str">
        <f t="shared" si="298"/>
        <v>P</v>
      </c>
      <c r="EI161" s="455" t="str">
        <f t="shared" si="298"/>
        <v>P</v>
      </c>
      <c r="EJ161" s="953" t="str">
        <f t="shared" si="298"/>
        <v>P</v>
      </c>
      <c r="EK161" s="768" t="str">
        <f t="shared" si="298"/>
        <v>P</v>
      </c>
      <c r="EL161" s="455" t="str">
        <f t="shared" si="298"/>
        <v>P</v>
      </c>
      <c r="EM161" s="455" t="str">
        <f t="shared" si="298"/>
        <v>P</v>
      </c>
      <c r="EN161" s="455" t="str">
        <f t="shared" si="298"/>
        <v>P</v>
      </c>
      <c r="EO161" s="455" t="str">
        <f t="shared" si="298"/>
        <v>P</v>
      </c>
      <c r="EP161" s="455" t="str">
        <f t="shared" si="298"/>
        <v>P</v>
      </c>
      <c r="EQ161" s="953" t="str">
        <f t="shared" si="298"/>
        <v>P</v>
      </c>
      <c r="ER161" s="768" t="str">
        <f t="shared" si="298"/>
        <v>FÜ</v>
      </c>
      <c r="ES161" s="455" t="str">
        <f t="shared" si="298"/>
        <v>P</v>
      </c>
      <c r="ET161" s="455" t="str">
        <f t="shared" si="298"/>
        <v>P</v>
      </c>
      <c r="EU161" s="455" t="str">
        <f t="shared" si="299"/>
        <v>P</v>
      </c>
      <c r="EV161" s="455" t="str">
        <f t="shared" si="299"/>
        <v>P</v>
      </c>
      <c r="EW161" s="455" t="str">
        <f t="shared" si="299"/>
        <v>P</v>
      </c>
      <c r="EX161" s="953" t="str">
        <f t="shared" si="299"/>
        <v>P</v>
      </c>
      <c r="EY161" s="768" t="str">
        <f t="shared" si="299"/>
        <v>P</v>
      </c>
      <c r="EZ161" s="455" t="str">
        <f t="shared" si="299"/>
        <v>P</v>
      </c>
      <c r="FA161" s="455" t="str">
        <f t="shared" si="299"/>
        <v>P</v>
      </c>
      <c r="FB161" s="455" t="str">
        <f t="shared" si="299"/>
        <v>P</v>
      </c>
      <c r="FC161" s="455" t="str">
        <f t="shared" si="299"/>
        <v>P</v>
      </c>
      <c r="FD161" s="455" t="str">
        <f t="shared" si="299"/>
        <v>P</v>
      </c>
      <c r="FE161" s="953" t="str">
        <f t="shared" si="299"/>
        <v>P</v>
      </c>
      <c r="FF161" s="768" t="str">
        <f t="shared" si="299"/>
        <v>P</v>
      </c>
      <c r="FG161" s="455" t="str">
        <f t="shared" si="299"/>
        <v>P</v>
      </c>
      <c r="FH161" s="455" t="str">
        <f t="shared" si="299"/>
        <v>P</v>
      </c>
      <c r="FI161" s="455" t="str">
        <f t="shared" si="299"/>
        <v>P</v>
      </c>
      <c r="FJ161" s="455" t="str">
        <f t="shared" si="299"/>
        <v>P</v>
      </c>
      <c r="FK161" s="455" t="str">
        <f t="shared" si="300"/>
        <v>P</v>
      </c>
      <c r="FL161" s="953" t="str">
        <f t="shared" si="300"/>
        <v>P</v>
      </c>
      <c r="FM161" s="768" t="str">
        <f t="shared" si="300"/>
        <v>P</v>
      </c>
      <c r="FN161" s="455" t="str">
        <f t="shared" si="300"/>
        <v>P</v>
      </c>
      <c r="FO161" s="455" t="str">
        <f t="shared" si="300"/>
        <v>P</v>
      </c>
      <c r="FP161" s="455" t="str">
        <f t="shared" si="300"/>
        <v>P</v>
      </c>
      <c r="FQ161" s="455" t="str">
        <f t="shared" si="300"/>
        <v>P</v>
      </c>
      <c r="FR161" s="455" t="str">
        <f t="shared" si="300"/>
        <v>P</v>
      </c>
      <c r="FS161" s="953" t="str">
        <f t="shared" si="300"/>
        <v>P</v>
      </c>
      <c r="FT161" s="768" t="str">
        <f t="shared" si="300"/>
        <v>P</v>
      </c>
      <c r="FU161" s="455" t="str">
        <f t="shared" si="300"/>
        <v>P</v>
      </c>
      <c r="FV161" s="455" t="str">
        <f t="shared" si="300"/>
        <v>P</v>
      </c>
      <c r="FW161" s="455" t="str">
        <f t="shared" si="300"/>
        <v>P</v>
      </c>
      <c r="FX161" s="455" t="str">
        <f t="shared" si="300"/>
        <v>P</v>
      </c>
      <c r="FY161" s="455" t="str">
        <f t="shared" si="300"/>
        <v>P</v>
      </c>
      <c r="FZ161" s="953" t="str">
        <f t="shared" si="300"/>
        <v>P</v>
      </c>
      <c r="GA161" s="768" t="str">
        <f t="shared" si="301"/>
        <v>P</v>
      </c>
      <c r="GB161" s="455" t="str">
        <f t="shared" si="301"/>
        <v>P</v>
      </c>
      <c r="GC161" s="455" t="str">
        <f t="shared" si="301"/>
        <v>P</v>
      </c>
      <c r="GD161" s="455" t="str">
        <f t="shared" si="301"/>
        <v>P</v>
      </c>
      <c r="GE161" s="455" t="str">
        <f t="shared" si="301"/>
        <v>P</v>
      </c>
      <c r="GF161" s="953" t="str">
        <f t="shared" si="301"/>
        <v>P</v>
      </c>
      <c r="GG161" s="768" t="str">
        <f t="shared" si="301"/>
        <v>P</v>
      </c>
      <c r="GH161" s="455" t="str">
        <f t="shared" si="301"/>
        <v>P</v>
      </c>
      <c r="GI161" s="455" t="str">
        <f t="shared" si="301"/>
        <v>P</v>
      </c>
      <c r="GJ161" s="455" t="str">
        <f t="shared" si="301"/>
        <v>P</v>
      </c>
      <c r="GK161" s="455" t="str">
        <f t="shared" si="301"/>
        <v>P</v>
      </c>
      <c r="GL161" s="455" t="str">
        <f t="shared" si="301"/>
        <v>P</v>
      </c>
      <c r="GM161" s="455" t="str">
        <f t="shared" si="301"/>
        <v>P</v>
      </c>
      <c r="GN161" s="954" t="str">
        <f t="shared" si="301"/>
        <v>P</v>
      </c>
      <c r="GO161" s="768" t="str">
        <f t="shared" si="301"/>
        <v>P</v>
      </c>
      <c r="GP161" s="455" t="str">
        <f t="shared" si="301"/>
        <v>P</v>
      </c>
      <c r="GQ161" s="455" t="str">
        <f t="shared" si="302"/>
        <v>P</v>
      </c>
      <c r="GR161" s="455" t="str">
        <f t="shared" si="302"/>
        <v>P</v>
      </c>
      <c r="GS161" s="455" t="str">
        <f t="shared" si="302"/>
        <v>P</v>
      </c>
      <c r="GT161" s="455" t="str">
        <f t="shared" si="302"/>
        <v>P</v>
      </c>
      <c r="GU161" s="953" t="str">
        <f t="shared" si="302"/>
        <v>P</v>
      </c>
      <c r="GV161" s="768" t="str">
        <f t="shared" si="302"/>
        <v>P</v>
      </c>
      <c r="GW161" s="455" t="str">
        <f t="shared" si="302"/>
        <v>P</v>
      </c>
      <c r="GX161" s="455" t="str">
        <f t="shared" si="302"/>
        <v>P</v>
      </c>
      <c r="GY161" s="455" t="str">
        <f t="shared" si="302"/>
        <v>P</v>
      </c>
      <c r="GZ161" s="455" t="str">
        <f t="shared" si="302"/>
        <v>P</v>
      </c>
      <c r="HA161" s="455" t="str">
        <f t="shared" si="302"/>
        <v>P</v>
      </c>
      <c r="HB161" s="953" t="str">
        <f t="shared" si="302"/>
        <v>P</v>
      </c>
      <c r="HC161" s="768" t="str">
        <f t="shared" si="302"/>
        <v>P</v>
      </c>
      <c r="HD161" s="455" t="str">
        <f t="shared" si="302"/>
        <v>P</v>
      </c>
      <c r="HE161" s="455" t="str">
        <f t="shared" si="302"/>
        <v>P</v>
      </c>
      <c r="HF161" s="455" t="str">
        <f t="shared" si="302"/>
        <v>P</v>
      </c>
      <c r="HG161" s="455" t="str">
        <f t="shared" si="303"/>
        <v>P</v>
      </c>
      <c r="HH161" s="455" t="str">
        <f t="shared" si="303"/>
        <v>P</v>
      </c>
      <c r="HI161" s="953" t="str">
        <f t="shared" si="303"/>
        <v>P</v>
      </c>
      <c r="HJ161" s="768" t="str">
        <f t="shared" si="303"/>
        <v>P</v>
      </c>
      <c r="HK161" s="455" t="str">
        <f t="shared" si="303"/>
        <v>P</v>
      </c>
      <c r="HL161" s="455" t="str">
        <f t="shared" si="303"/>
        <v>P</v>
      </c>
      <c r="HM161" s="455" t="str">
        <f t="shared" si="303"/>
        <v>P</v>
      </c>
      <c r="HN161" s="955" t="str">
        <f t="shared" si="303"/>
        <v>P</v>
      </c>
      <c r="HO161" s="455" t="str">
        <f t="shared" si="303"/>
        <v>P</v>
      </c>
      <c r="HP161" s="953" t="str">
        <f t="shared" si="303"/>
        <v>P</v>
      </c>
      <c r="HQ161" s="768" t="str">
        <f t="shared" si="303"/>
        <v>P</v>
      </c>
      <c r="HR161" s="455" t="str">
        <f t="shared" si="303"/>
        <v>P</v>
      </c>
      <c r="HS161" s="455" t="str">
        <f t="shared" si="303"/>
        <v>P</v>
      </c>
      <c r="HT161" s="455" t="str">
        <f t="shared" si="303"/>
        <v>P</v>
      </c>
      <c r="HU161" s="455" t="str">
        <f t="shared" si="303"/>
        <v>P</v>
      </c>
      <c r="HV161" s="455" t="str">
        <f t="shared" si="303"/>
        <v>P</v>
      </c>
      <c r="HW161" s="953" t="str">
        <f t="shared" si="304"/>
        <v>P</v>
      </c>
      <c r="HX161" s="768" t="str">
        <f t="shared" si="304"/>
        <v>P</v>
      </c>
      <c r="HY161" s="455" t="str">
        <f t="shared" si="304"/>
        <v>P</v>
      </c>
      <c r="HZ161" s="455" t="str">
        <f t="shared" si="304"/>
        <v>P</v>
      </c>
      <c r="IA161" s="455" t="str">
        <f t="shared" si="304"/>
        <v>P</v>
      </c>
      <c r="IB161" s="455" t="str">
        <f t="shared" si="304"/>
        <v>P</v>
      </c>
      <c r="IC161" s="455" t="str">
        <f t="shared" si="304"/>
        <v>P</v>
      </c>
      <c r="ID161" s="953" t="str">
        <f t="shared" si="304"/>
        <v>P</v>
      </c>
      <c r="IE161" s="768" t="str">
        <f t="shared" si="304"/>
        <v>P</v>
      </c>
      <c r="IF161" s="455" t="str">
        <f t="shared" si="304"/>
        <v>FÜ</v>
      </c>
      <c r="IG161" s="455" t="str">
        <f t="shared" si="304"/>
        <v>P</v>
      </c>
      <c r="IH161" s="455" t="str">
        <f t="shared" si="304"/>
        <v>P</v>
      </c>
      <c r="II161" s="455" t="str">
        <f t="shared" si="304"/>
        <v>P</v>
      </c>
      <c r="IJ161" s="455" t="str">
        <f t="shared" si="304"/>
        <v>P</v>
      </c>
      <c r="IK161" s="953" t="str">
        <f t="shared" si="304"/>
        <v>P</v>
      </c>
      <c r="IL161" s="768" t="str">
        <f t="shared" si="304"/>
        <v>P</v>
      </c>
      <c r="IM161" s="455" t="str">
        <f t="shared" si="305"/>
        <v>P</v>
      </c>
      <c r="IN161" s="455" t="str">
        <f t="shared" si="305"/>
        <v>P</v>
      </c>
      <c r="IO161" s="455" t="str">
        <f t="shared" si="305"/>
        <v>P</v>
      </c>
      <c r="IP161" s="455" t="str">
        <f t="shared" si="305"/>
        <v>P</v>
      </c>
      <c r="IQ161" s="455" t="str">
        <f t="shared" si="305"/>
        <v>P</v>
      </c>
      <c r="IR161" s="953" t="str">
        <f t="shared" si="305"/>
        <v>P</v>
      </c>
      <c r="IS161" s="768" t="str">
        <f t="shared" si="305"/>
        <v>P</v>
      </c>
      <c r="IT161" s="455" t="str">
        <f t="shared" si="305"/>
        <v>P</v>
      </c>
      <c r="IU161" s="455" t="str">
        <f t="shared" si="305"/>
        <v>P</v>
      </c>
      <c r="IV161" s="455" t="str">
        <f t="shared" si="305"/>
        <v>P</v>
      </c>
      <c r="IW161" s="455" t="str">
        <f t="shared" si="305"/>
        <v>P</v>
      </c>
      <c r="IX161" s="455" t="str">
        <f t="shared" si="305"/>
        <v>P</v>
      </c>
      <c r="IY161" s="954" t="str">
        <f t="shared" si="305"/>
        <v>P</v>
      </c>
      <c r="IZ161" s="768" t="str">
        <f t="shared" si="305"/>
        <v>P</v>
      </c>
      <c r="JA161" s="455" t="str">
        <f t="shared" si="305"/>
        <v>P</v>
      </c>
      <c r="JB161" s="455" t="str">
        <f t="shared" si="305"/>
        <v>P</v>
      </c>
      <c r="JC161" s="455" t="str">
        <f t="shared" si="306"/>
        <v>P</v>
      </c>
      <c r="JD161" s="455" t="str">
        <f t="shared" si="306"/>
        <v>P</v>
      </c>
      <c r="JE161" s="455" t="str">
        <f t="shared" si="306"/>
        <v>P</v>
      </c>
      <c r="JF161" s="953" t="str">
        <f t="shared" si="306"/>
        <v>P</v>
      </c>
      <c r="JG161" s="768" t="str">
        <f t="shared" si="306"/>
        <v>P</v>
      </c>
      <c r="JH161" s="455" t="str">
        <f t="shared" si="306"/>
        <v>P</v>
      </c>
      <c r="JI161" s="455" t="str">
        <f t="shared" si="306"/>
        <v>P</v>
      </c>
      <c r="JJ161" s="455" t="str">
        <f t="shared" si="306"/>
        <v>P</v>
      </c>
      <c r="JK161" s="455" t="str">
        <f t="shared" si="306"/>
        <v>P</v>
      </c>
      <c r="JL161" s="455" t="str">
        <f t="shared" si="306"/>
        <v>P</v>
      </c>
      <c r="JM161" s="953" t="str">
        <f t="shared" si="306"/>
        <v>P</v>
      </c>
      <c r="JN161" s="768" t="str">
        <f t="shared" si="306"/>
        <v>P</v>
      </c>
      <c r="JO161" s="455" t="str">
        <f t="shared" si="306"/>
        <v>P</v>
      </c>
      <c r="JP161" s="455" t="str">
        <f t="shared" si="306"/>
        <v>P</v>
      </c>
      <c r="JQ161" s="455" t="str">
        <f t="shared" si="306"/>
        <v>P</v>
      </c>
      <c r="JR161" s="455" t="str">
        <f t="shared" si="306"/>
        <v>P</v>
      </c>
      <c r="JS161" s="455" t="str">
        <f t="shared" si="307"/>
        <v>P</v>
      </c>
      <c r="JT161" s="953" t="str">
        <f t="shared" si="307"/>
        <v>P</v>
      </c>
      <c r="JU161" s="768" t="str">
        <f t="shared" si="307"/>
        <v>P</v>
      </c>
      <c r="JV161" s="455" t="str">
        <f t="shared" si="307"/>
        <v>P</v>
      </c>
      <c r="JW161" s="455" t="str">
        <f t="shared" si="307"/>
        <v>P</v>
      </c>
      <c r="JX161" s="455" t="str">
        <f t="shared" si="307"/>
        <v>P</v>
      </c>
      <c r="JY161" s="455" t="str">
        <f t="shared" si="307"/>
        <v>P</v>
      </c>
      <c r="JZ161" s="455" t="str">
        <f t="shared" si="307"/>
        <v>P</v>
      </c>
      <c r="KA161" s="953" t="str">
        <f t="shared" si="307"/>
        <v>P</v>
      </c>
      <c r="KB161" s="768" t="str">
        <f t="shared" si="307"/>
        <v>P</v>
      </c>
      <c r="KC161" s="455" t="str">
        <f t="shared" si="307"/>
        <v>P</v>
      </c>
      <c r="KD161" s="455" t="str">
        <f t="shared" si="307"/>
        <v>P</v>
      </c>
      <c r="KE161" s="455" t="str">
        <f t="shared" si="307"/>
        <v>P</v>
      </c>
      <c r="KF161" s="455" t="str">
        <f t="shared" si="307"/>
        <v>P</v>
      </c>
      <c r="KG161" s="455" t="str">
        <f t="shared" si="307"/>
        <v>P</v>
      </c>
      <c r="KH161" s="953" t="str">
        <f t="shared" si="307"/>
        <v>P</v>
      </c>
      <c r="KI161" s="768" t="str">
        <f t="shared" si="308"/>
        <v>P</v>
      </c>
      <c r="KJ161" s="455" t="str">
        <f t="shared" si="308"/>
        <v>P</v>
      </c>
      <c r="KK161" s="455" t="str">
        <f t="shared" si="308"/>
        <v>P</v>
      </c>
      <c r="KL161" s="455" t="str">
        <f t="shared" si="308"/>
        <v>P</v>
      </c>
      <c r="KM161" s="455" t="str">
        <f t="shared" si="308"/>
        <v>P</v>
      </c>
      <c r="KN161" s="455" t="str">
        <f t="shared" si="308"/>
        <v>P</v>
      </c>
      <c r="KO161" s="953" t="str">
        <f t="shared" si="308"/>
        <v>P</v>
      </c>
      <c r="KP161" s="768" t="str">
        <f t="shared" si="308"/>
        <v>P</v>
      </c>
      <c r="KQ161" s="455" t="str">
        <f t="shared" si="308"/>
        <v>P</v>
      </c>
      <c r="KR161" s="455" t="str">
        <f t="shared" si="308"/>
        <v>FÜ</v>
      </c>
      <c r="KS161" s="455" t="str">
        <f t="shared" si="308"/>
        <v>P</v>
      </c>
      <c r="KT161" s="455" t="str">
        <f t="shared" si="308"/>
        <v>P</v>
      </c>
      <c r="KU161" s="455" t="str">
        <f t="shared" si="308"/>
        <v>P</v>
      </c>
      <c r="KV161" s="953" t="str">
        <f t="shared" si="308"/>
        <v>P</v>
      </c>
      <c r="KW161" s="768" t="str">
        <f t="shared" si="308"/>
        <v>P</v>
      </c>
      <c r="KX161" s="455" t="str">
        <f t="shared" si="308"/>
        <v>P</v>
      </c>
      <c r="KY161" s="455" t="str">
        <f t="shared" si="309"/>
        <v>P</v>
      </c>
      <c r="KZ161" s="455" t="str">
        <f t="shared" si="309"/>
        <v>P</v>
      </c>
      <c r="LA161" s="455" t="str">
        <f t="shared" si="309"/>
        <v>FÜ</v>
      </c>
      <c r="LB161" s="455" t="str">
        <f t="shared" si="309"/>
        <v>P</v>
      </c>
      <c r="LC161" s="954" t="str">
        <f t="shared" si="309"/>
        <v>P</v>
      </c>
      <c r="LD161" s="768" t="str">
        <f t="shared" si="309"/>
        <v>P</v>
      </c>
      <c r="LE161" s="455" t="str">
        <f t="shared" si="309"/>
        <v>P</v>
      </c>
      <c r="LF161" s="455" t="str">
        <f t="shared" si="309"/>
        <v>P</v>
      </c>
      <c r="LG161" s="455" t="str">
        <f t="shared" si="309"/>
        <v>P</v>
      </c>
      <c r="LH161" s="455" t="str">
        <f t="shared" si="309"/>
        <v>P</v>
      </c>
      <c r="LI161" s="455" t="str">
        <f t="shared" si="309"/>
        <v>P</v>
      </c>
      <c r="LJ161" s="953" t="str">
        <f t="shared" si="309"/>
        <v>P</v>
      </c>
      <c r="LK161" s="768" t="str">
        <f t="shared" si="309"/>
        <v>P</v>
      </c>
      <c r="LL161" s="455" t="str">
        <f t="shared" si="309"/>
        <v>P</v>
      </c>
      <c r="LM161" s="455" t="str">
        <f t="shared" si="309"/>
        <v>P</v>
      </c>
      <c r="LN161" s="455" t="str">
        <f t="shared" si="309"/>
        <v>P</v>
      </c>
      <c r="LO161" s="455" t="str">
        <f t="shared" si="310"/>
        <v>P</v>
      </c>
      <c r="LP161" s="455" t="str">
        <f t="shared" si="310"/>
        <v>P</v>
      </c>
      <c r="LQ161" s="953" t="str">
        <f t="shared" si="310"/>
        <v>P</v>
      </c>
      <c r="LR161" s="768" t="str">
        <f t="shared" si="310"/>
        <v>P</v>
      </c>
      <c r="LS161" s="455" t="str">
        <f t="shared" si="310"/>
        <v>P</v>
      </c>
      <c r="LT161" s="455" t="str">
        <f t="shared" si="310"/>
        <v>P</v>
      </c>
      <c r="LU161" s="455" t="str">
        <f t="shared" si="310"/>
        <v>P</v>
      </c>
      <c r="LV161" s="455" t="str">
        <f t="shared" si="310"/>
        <v>P</v>
      </c>
      <c r="LW161" s="455" t="str">
        <f t="shared" si="310"/>
        <v>P</v>
      </c>
      <c r="LX161" s="953" t="str">
        <f t="shared" si="310"/>
        <v>P</v>
      </c>
      <c r="LY161" s="768" t="str">
        <f t="shared" si="310"/>
        <v>P</v>
      </c>
      <c r="LZ161" s="455" t="str">
        <f t="shared" si="310"/>
        <v>P</v>
      </c>
      <c r="MA161" s="455" t="str">
        <f t="shared" si="310"/>
        <v>P</v>
      </c>
      <c r="MB161" s="455" t="str">
        <f t="shared" si="310"/>
        <v>P</v>
      </c>
      <c r="MC161" s="455" t="str">
        <f t="shared" si="310"/>
        <v>P</v>
      </c>
      <c r="MD161" s="455" t="str">
        <f t="shared" si="310"/>
        <v>P</v>
      </c>
      <c r="ME161" s="953" t="str">
        <f t="shared" si="311"/>
        <v>P</v>
      </c>
      <c r="MF161" s="768" t="str">
        <f t="shared" si="311"/>
        <v>P</v>
      </c>
      <c r="MG161" s="455" t="str">
        <f t="shared" si="311"/>
        <v>P</v>
      </c>
      <c r="MH161" s="455" t="str">
        <f t="shared" si="311"/>
        <v>P</v>
      </c>
      <c r="MI161" s="455" t="str">
        <f t="shared" si="311"/>
        <v>P</v>
      </c>
      <c r="MJ161" s="455" t="str">
        <f t="shared" si="311"/>
        <v>P</v>
      </c>
      <c r="MK161" s="455" t="str">
        <f t="shared" si="311"/>
        <v>P</v>
      </c>
      <c r="ML161" s="953" t="str">
        <f t="shared" si="311"/>
        <v>P</v>
      </c>
      <c r="MM161" s="768" t="str">
        <f t="shared" si="311"/>
        <v>P</v>
      </c>
      <c r="MN161" s="455" t="str">
        <f t="shared" si="311"/>
        <v>P</v>
      </c>
      <c r="MO161" s="455" t="str">
        <f t="shared" si="311"/>
        <v>P</v>
      </c>
      <c r="MP161" s="455" t="str">
        <f t="shared" si="311"/>
        <v>P</v>
      </c>
      <c r="MQ161" s="455" t="str">
        <f t="shared" si="311"/>
        <v>P</v>
      </c>
      <c r="MR161" s="455" t="str">
        <f t="shared" si="311"/>
        <v>P</v>
      </c>
      <c r="MS161" s="953" t="str">
        <f t="shared" si="311"/>
        <v>P</v>
      </c>
      <c r="MT161" s="768" t="str">
        <f t="shared" si="311"/>
        <v>P</v>
      </c>
      <c r="MU161" s="455" t="str">
        <f t="shared" si="312"/>
        <v>P</v>
      </c>
      <c r="MV161" s="455" t="str">
        <f t="shared" si="312"/>
        <v>P</v>
      </c>
      <c r="MW161" s="455" t="str">
        <f t="shared" si="312"/>
        <v>P</v>
      </c>
      <c r="MX161" s="455" t="str">
        <f t="shared" si="312"/>
        <v>P</v>
      </c>
      <c r="MY161" s="455" t="str">
        <f t="shared" si="312"/>
        <v>P</v>
      </c>
      <c r="MZ161" s="953" t="str">
        <f t="shared" si="312"/>
        <v>P</v>
      </c>
      <c r="NA161" s="768" t="str">
        <f t="shared" si="312"/>
        <v>P</v>
      </c>
      <c r="NB161" s="455" t="str">
        <f t="shared" si="312"/>
        <v>P</v>
      </c>
      <c r="NC161" s="455" t="str">
        <f t="shared" si="312"/>
        <v>FÜ</v>
      </c>
      <c r="ND161" s="455" t="str">
        <f t="shared" si="312"/>
        <v>FÜ</v>
      </c>
      <c r="NE161" s="455" t="str">
        <f t="shared" si="312"/>
        <v>P</v>
      </c>
      <c r="NF161" s="455" t="str">
        <f t="shared" si="312"/>
        <v>P</v>
      </c>
      <c r="NG161" s="954" t="str">
        <f t="shared" si="312"/>
        <v>P</v>
      </c>
      <c r="NH161" s="768" t="str">
        <f t="shared" si="312"/>
        <v>P</v>
      </c>
      <c r="NI161" s="455" t="str">
        <f t="shared" si="312"/>
        <v>P</v>
      </c>
      <c r="NJ161" s="455" t="str">
        <f t="shared" si="312"/>
        <v>P</v>
      </c>
      <c r="NK161" s="455" t="str">
        <f t="shared" si="313"/>
        <v>P</v>
      </c>
      <c r="NL161" s="455" t="str">
        <f t="shared" si="313"/>
        <v>P</v>
      </c>
      <c r="NM161" s="455" t="str">
        <f t="shared" si="313"/>
        <v>P</v>
      </c>
      <c r="NN161" s="953" t="str">
        <f t="shared" si="313"/>
        <v>P</v>
      </c>
    </row>
    <row r="162" spans="1:563" x14ac:dyDescent="0.2">
      <c r="A162" s="762">
        <f>alapadatok!M17</f>
        <v>15</v>
      </c>
      <c r="B162" s="678">
        <f>IF(alapadatok!O17="","",alapadatok!O17)</f>
        <v>44068</v>
      </c>
      <c r="C162" s="584" t="str">
        <f>IF(alapadatok!N17="","",alapadatok!N17)</f>
        <v>Gecser Ferenc(PJ)</v>
      </c>
      <c r="D162" s="584" t="str">
        <f>IF(alapadatok!P17="","",alapadatok!P17)</f>
        <v>Benchmark</v>
      </c>
      <c r="E162" s="948">
        <f>IF(alapadatok!W17="","",alapadatok!W17)</f>
        <v>41451</v>
      </c>
      <c r="F162" s="952" t="str">
        <f t="shared" si="314"/>
        <v>P</v>
      </c>
      <c r="G162" s="953" t="str">
        <f t="shared" si="290"/>
        <v>P</v>
      </c>
      <c r="H162" s="768" t="str">
        <f t="shared" si="290"/>
        <v>P</v>
      </c>
      <c r="I162" s="455" t="str">
        <f t="shared" si="290"/>
        <v>FÜ</v>
      </c>
      <c r="J162" s="1143" t="s">
        <v>385</v>
      </c>
      <c r="K162" s="1143" t="s">
        <v>385</v>
      </c>
      <c r="L162" s="1143" t="s">
        <v>385</v>
      </c>
      <c r="M162" s="455" t="str">
        <f t="shared" si="290"/>
        <v>P</v>
      </c>
      <c r="N162" s="953" t="str">
        <f t="shared" si="290"/>
        <v>P</v>
      </c>
      <c r="O162" s="1143" t="s">
        <v>385</v>
      </c>
      <c r="P162" s="455" t="s">
        <v>99</v>
      </c>
      <c r="Q162" s="455" t="s">
        <v>99</v>
      </c>
      <c r="R162" s="455" t="s">
        <v>99</v>
      </c>
      <c r="S162" s="1143" t="s">
        <v>385</v>
      </c>
      <c r="T162" s="455" t="str">
        <f t="shared" si="290"/>
        <v>P</v>
      </c>
      <c r="U162" s="953" t="str">
        <f t="shared" si="290"/>
        <v>P</v>
      </c>
      <c r="V162" s="1143" t="s">
        <v>99</v>
      </c>
      <c r="W162" s="1143" t="s">
        <v>99</v>
      </c>
      <c r="X162" s="1143" t="s">
        <v>99</v>
      </c>
      <c r="Y162" s="1143" t="s">
        <v>99</v>
      </c>
      <c r="Z162" s="1149" t="s">
        <v>385</v>
      </c>
      <c r="AA162" s="455" t="str">
        <f t="shared" si="291"/>
        <v>P</v>
      </c>
      <c r="AB162" s="953" t="str">
        <f t="shared" si="291"/>
        <v>P</v>
      </c>
      <c r="AC162" s="1144" t="s">
        <v>99</v>
      </c>
      <c r="AD162" s="1143" t="s">
        <v>99</v>
      </c>
      <c r="AE162" s="1143" t="s">
        <v>99</v>
      </c>
      <c r="AF162" s="1143" t="s">
        <v>99</v>
      </c>
      <c r="AG162" s="1143" t="s">
        <v>99</v>
      </c>
      <c r="AH162" s="455" t="str">
        <f t="shared" si="291"/>
        <v>P</v>
      </c>
      <c r="AI162" s="953" t="str">
        <f t="shared" si="291"/>
        <v>P</v>
      </c>
      <c r="AJ162" s="1149" t="s">
        <v>385</v>
      </c>
      <c r="AK162" s="1143" t="s">
        <v>99</v>
      </c>
      <c r="AL162" s="1143" t="s">
        <v>99</v>
      </c>
      <c r="AM162" s="1143" t="s">
        <v>99</v>
      </c>
      <c r="AN162" s="1143" t="s">
        <v>99</v>
      </c>
      <c r="AO162" s="455" t="str">
        <f t="shared" si="292"/>
        <v>P</v>
      </c>
      <c r="AP162" s="953" t="str">
        <f t="shared" si="292"/>
        <v>P</v>
      </c>
      <c r="AQ162" s="1143" t="s">
        <v>99</v>
      </c>
      <c r="AR162" s="1143" t="s">
        <v>99</v>
      </c>
      <c r="AS162" s="1143" t="s">
        <v>99</v>
      </c>
      <c r="AT162" s="1143" t="s">
        <v>99</v>
      </c>
      <c r="AU162" s="1143" t="s">
        <v>99</v>
      </c>
      <c r="AV162" s="455" t="str">
        <f t="shared" si="292"/>
        <v>P</v>
      </c>
      <c r="AW162" s="953" t="str">
        <f t="shared" si="292"/>
        <v>P</v>
      </c>
      <c r="AX162" s="1143" t="s">
        <v>99</v>
      </c>
      <c r="AY162" s="1143" t="s">
        <v>99</v>
      </c>
      <c r="AZ162" s="1143" t="s">
        <v>99</v>
      </c>
      <c r="BA162" s="1143" t="s">
        <v>99</v>
      </c>
      <c r="BB162" s="1143" t="s">
        <v>99</v>
      </c>
      <c r="BC162" s="455" t="str">
        <f t="shared" si="293"/>
        <v>P</v>
      </c>
      <c r="BD162" s="953" t="str">
        <f t="shared" si="293"/>
        <v>P</v>
      </c>
      <c r="BE162" s="1143" t="s">
        <v>99</v>
      </c>
      <c r="BF162" s="1143" t="s">
        <v>385</v>
      </c>
      <c r="BG162" s="1143" t="s">
        <v>385</v>
      </c>
      <c r="BH162" s="1143" t="s">
        <v>99</v>
      </c>
      <c r="BI162" s="1143" t="s">
        <v>99</v>
      </c>
      <c r="BJ162" s="455" t="str">
        <f t="shared" si="293"/>
        <v>P</v>
      </c>
      <c r="BK162" s="953" t="str">
        <f t="shared" si="293"/>
        <v>P</v>
      </c>
      <c r="BL162" s="1143" t="s">
        <v>99</v>
      </c>
      <c r="BM162" s="1143" t="s">
        <v>99</v>
      </c>
      <c r="BN162" s="1143" t="s">
        <v>99</v>
      </c>
      <c r="BO162" s="1143" t="s">
        <v>99</v>
      </c>
      <c r="BP162" s="1143" t="s">
        <v>99</v>
      </c>
      <c r="BQ162" s="455" t="str">
        <f t="shared" si="293"/>
        <v>P</v>
      </c>
      <c r="BR162" s="953" t="str">
        <f t="shared" si="293"/>
        <v>P</v>
      </c>
      <c r="BS162" s="1143" t="s">
        <v>99</v>
      </c>
      <c r="BT162" s="1143" t="s">
        <v>99</v>
      </c>
      <c r="BU162" s="1143" t="s">
        <v>99</v>
      </c>
      <c r="BV162" s="1143" t="s">
        <v>385</v>
      </c>
      <c r="BW162" s="1143" t="s">
        <v>385</v>
      </c>
      <c r="BX162" s="455" t="str">
        <f t="shared" si="294"/>
        <v>P</v>
      </c>
      <c r="BY162" s="953" t="str">
        <f t="shared" si="294"/>
        <v>P</v>
      </c>
      <c r="BZ162" s="1143" t="s">
        <v>99</v>
      </c>
      <c r="CA162" s="1143" t="s">
        <v>99</v>
      </c>
      <c r="CB162" s="1143" t="s">
        <v>99</v>
      </c>
      <c r="CC162" s="1143" t="s">
        <v>99</v>
      </c>
      <c r="CD162" s="455" t="str">
        <f t="shared" si="294"/>
        <v>FÜ</v>
      </c>
      <c r="CE162" s="455" t="str">
        <f t="shared" si="294"/>
        <v>P</v>
      </c>
      <c r="CF162" s="953" t="str">
        <f t="shared" si="294"/>
        <v>P</v>
      </c>
      <c r="CG162" s="1143" t="s">
        <v>99</v>
      </c>
      <c r="CH162" s="1143" t="s">
        <v>99</v>
      </c>
      <c r="CI162" s="1143" t="s">
        <v>99</v>
      </c>
      <c r="CJ162" s="1143" t="s">
        <v>99</v>
      </c>
      <c r="CK162" s="1143" t="s">
        <v>99</v>
      </c>
      <c r="CL162" s="1143" t="s">
        <v>178</v>
      </c>
      <c r="CM162" s="1146" t="s">
        <v>178</v>
      </c>
      <c r="CN162" s="1143" t="s">
        <v>99</v>
      </c>
      <c r="CO162" s="1143" t="s">
        <v>99</v>
      </c>
      <c r="CP162" s="1143" t="s">
        <v>99</v>
      </c>
      <c r="CQ162" s="1143" t="s">
        <v>99</v>
      </c>
      <c r="CR162" s="1143" t="s">
        <v>99</v>
      </c>
      <c r="CS162" s="455" t="str">
        <f t="shared" si="295"/>
        <v>P</v>
      </c>
      <c r="CT162" s="953" t="str">
        <f t="shared" si="295"/>
        <v>P</v>
      </c>
      <c r="CU162" s="952" t="str">
        <f t="shared" si="295"/>
        <v>FÜ</v>
      </c>
      <c r="CV162" s="1143" t="s">
        <v>99</v>
      </c>
      <c r="CW162" s="1143" t="s">
        <v>99</v>
      </c>
      <c r="CX162" s="1143" t="s">
        <v>99</v>
      </c>
      <c r="CY162" s="1143" t="s">
        <v>99</v>
      </c>
      <c r="CZ162" s="455" t="str">
        <f t="shared" si="296"/>
        <v>P</v>
      </c>
      <c r="DA162" s="953" t="str">
        <f t="shared" si="296"/>
        <v>P</v>
      </c>
      <c r="DB162" s="1143" t="s">
        <v>99</v>
      </c>
      <c r="DC162" s="1143" t="s">
        <v>99</v>
      </c>
      <c r="DD162" s="1143" t="s">
        <v>99</v>
      </c>
      <c r="DE162" s="1143" t="s">
        <v>99</v>
      </c>
      <c r="DF162" s="1143" t="s">
        <v>99</v>
      </c>
      <c r="DG162" s="455" t="str">
        <f t="shared" si="296"/>
        <v>P</v>
      </c>
      <c r="DH162" s="953" t="str">
        <f t="shared" si="296"/>
        <v>P</v>
      </c>
      <c r="DI162" s="1143" t="s">
        <v>99</v>
      </c>
      <c r="DJ162" s="1143" t="s">
        <v>99</v>
      </c>
      <c r="DK162" s="1143" t="s">
        <v>99</v>
      </c>
      <c r="DL162" s="1143" t="s">
        <v>99</v>
      </c>
      <c r="DM162" s="1143" t="s">
        <v>99</v>
      </c>
      <c r="DN162" s="455" t="str">
        <f t="shared" si="296"/>
        <v>P</v>
      </c>
      <c r="DO162" s="953" t="str">
        <f t="shared" si="297"/>
        <v>P</v>
      </c>
      <c r="DP162" s="768" t="str">
        <f t="shared" si="297"/>
        <v>P</v>
      </c>
      <c r="DQ162" s="455" t="str">
        <f t="shared" si="297"/>
        <v>P</v>
      </c>
      <c r="DR162" s="455" t="str">
        <f t="shared" si="297"/>
        <v>P</v>
      </c>
      <c r="DS162" s="455" t="str">
        <f t="shared" si="297"/>
        <v>P</v>
      </c>
      <c r="DT162" s="455" t="str">
        <f t="shared" si="297"/>
        <v>P</v>
      </c>
      <c r="DU162" s="455" t="str">
        <f t="shared" si="297"/>
        <v>P</v>
      </c>
      <c r="DV162" s="953" t="str">
        <f t="shared" si="297"/>
        <v>P</v>
      </c>
      <c r="DW162" s="768" t="str">
        <f t="shared" si="297"/>
        <v>P</v>
      </c>
      <c r="DX162" s="455" t="str">
        <f t="shared" si="297"/>
        <v>P</v>
      </c>
      <c r="DY162" s="455" t="str">
        <f t="shared" si="297"/>
        <v>FÜ</v>
      </c>
      <c r="DZ162" s="455" t="str">
        <f t="shared" si="297"/>
        <v>P</v>
      </c>
      <c r="EA162" s="455" t="str">
        <f t="shared" si="297"/>
        <v>P</v>
      </c>
      <c r="EB162" s="455" t="str">
        <f t="shared" si="297"/>
        <v>P</v>
      </c>
      <c r="EC162" s="954" t="str">
        <f t="shared" si="297"/>
        <v>P</v>
      </c>
      <c r="ED162" s="768" t="str">
        <f t="shared" si="297"/>
        <v>P</v>
      </c>
      <c r="EE162" s="455" t="str">
        <f t="shared" si="298"/>
        <v>P</v>
      </c>
      <c r="EF162" s="455" t="str">
        <f t="shared" si="298"/>
        <v>P</v>
      </c>
      <c r="EG162" s="455" t="str">
        <f t="shared" si="298"/>
        <v>P</v>
      </c>
      <c r="EH162" s="455" t="str">
        <f t="shared" si="298"/>
        <v>P</v>
      </c>
      <c r="EI162" s="455" t="str">
        <f t="shared" si="298"/>
        <v>P</v>
      </c>
      <c r="EJ162" s="953" t="str">
        <f t="shared" si="298"/>
        <v>P</v>
      </c>
      <c r="EK162" s="768" t="str">
        <f t="shared" si="298"/>
        <v>P</v>
      </c>
      <c r="EL162" s="455" t="str">
        <f t="shared" si="298"/>
        <v>P</v>
      </c>
      <c r="EM162" s="455" t="str">
        <f t="shared" si="298"/>
        <v>P</v>
      </c>
      <c r="EN162" s="455" t="str">
        <f t="shared" si="298"/>
        <v>P</v>
      </c>
      <c r="EO162" s="455" t="str">
        <f t="shared" si="298"/>
        <v>P</v>
      </c>
      <c r="EP162" s="455" t="str">
        <f t="shared" si="298"/>
        <v>P</v>
      </c>
      <c r="EQ162" s="953" t="str">
        <f t="shared" si="298"/>
        <v>P</v>
      </c>
      <c r="ER162" s="768" t="str">
        <f t="shared" si="298"/>
        <v>FÜ</v>
      </c>
      <c r="ES162" s="455" t="str">
        <f t="shared" si="298"/>
        <v>P</v>
      </c>
      <c r="ET162" s="455" t="str">
        <f t="shared" si="298"/>
        <v>P</v>
      </c>
      <c r="EU162" s="455" t="str">
        <f t="shared" si="299"/>
        <v>P</v>
      </c>
      <c r="EV162" s="455" t="str">
        <f t="shared" si="299"/>
        <v>P</v>
      </c>
      <c r="EW162" s="455" t="str">
        <f t="shared" si="299"/>
        <v>P</v>
      </c>
      <c r="EX162" s="953" t="str">
        <f t="shared" si="299"/>
        <v>P</v>
      </c>
      <c r="EY162" s="768" t="str">
        <f t="shared" si="299"/>
        <v>P</v>
      </c>
      <c r="EZ162" s="455" t="str">
        <f t="shared" si="299"/>
        <v>P</v>
      </c>
      <c r="FA162" s="455" t="str">
        <f t="shared" si="299"/>
        <v>P</v>
      </c>
      <c r="FB162" s="455" t="str">
        <f t="shared" si="299"/>
        <v>P</v>
      </c>
      <c r="FC162" s="455" t="str">
        <f t="shared" si="299"/>
        <v>P</v>
      </c>
      <c r="FD162" s="455" t="str">
        <f t="shared" si="299"/>
        <v>P</v>
      </c>
      <c r="FE162" s="953" t="str">
        <f t="shared" si="299"/>
        <v>P</v>
      </c>
      <c r="FF162" s="768" t="str">
        <f t="shared" si="299"/>
        <v>P</v>
      </c>
      <c r="FG162" s="455" t="str">
        <f t="shared" si="299"/>
        <v>P</v>
      </c>
      <c r="FH162" s="455" t="str">
        <f t="shared" si="299"/>
        <v>P</v>
      </c>
      <c r="FI162" s="455" t="str">
        <f t="shared" si="299"/>
        <v>P</v>
      </c>
      <c r="FJ162" s="455" t="str">
        <f t="shared" si="299"/>
        <v>P</v>
      </c>
      <c r="FK162" s="455" t="str">
        <f t="shared" si="300"/>
        <v>P</v>
      </c>
      <c r="FL162" s="953" t="str">
        <f t="shared" si="300"/>
        <v>P</v>
      </c>
      <c r="FM162" s="768" t="str">
        <f t="shared" si="300"/>
        <v>P</v>
      </c>
      <c r="FN162" s="455" t="str">
        <f t="shared" si="300"/>
        <v>P</v>
      </c>
      <c r="FO162" s="455" t="str">
        <f t="shared" si="300"/>
        <v>P</v>
      </c>
      <c r="FP162" s="455" t="str">
        <f t="shared" si="300"/>
        <v>P</v>
      </c>
      <c r="FQ162" s="455" t="str">
        <f t="shared" si="300"/>
        <v>P</v>
      </c>
      <c r="FR162" s="455" t="str">
        <f t="shared" si="300"/>
        <v>P</v>
      </c>
      <c r="FS162" s="953" t="str">
        <f t="shared" si="300"/>
        <v>P</v>
      </c>
      <c r="FT162" s="768" t="str">
        <f t="shared" si="300"/>
        <v>P</v>
      </c>
      <c r="FU162" s="455" t="str">
        <f t="shared" si="300"/>
        <v>P</v>
      </c>
      <c r="FV162" s="455" t="str">
        <f t="shared" si="300"/>
        <v>P</v>
      </c>
      <c r="FW162" s="455" t="str">
        <f t="shared" si="300"/>
        <v>P</v>
      </c>
      <c r="FX162" s="455" t="str">
        <f t="shared" si="300"/>
        <v>P</v>
      </c>
      <c r="FY162" s="455" t="str">
        <f t="shared" si="300"/>
        <v>P</v>
      </c>
      <c r="FZ162" s="953" t="str">
        <f t="shared" si="300"/>
        <v>P</v>
      </c>
      <c r="GA162" s="768" t="str">
        <f t="shared" si="301"/>
        <v>P</v>
      </c>
      <c r="GB162" s="455" t="str">
        <f t="shared" si="301"/>
        <v>P</v>
      </c>
      <c r="GC162" s="455" t="str">
        <f t="shared" si="301"/>
        <v>P</v>
      </c>
      <c r="GD162" s="455" t="str">
        <f t="shared" si="301"/>
        <v>P</v>
      </c>
      <c r="GE162" s="455" t="str">
        <f t="shared" si="301"/>
        <v>P</v>
      </c>
      <c r="GF162" s="953" t="str">
        <f t="shared" si="301"/>
        <v>P</v>
      </c>
      <c r="GG162" s="768" t="str">
        <f t="shared" si="301"/>
        <v>P</v>
      </c>
      <c r="GH162" s="455" t="str">
        <f t="shared" si="301"/>
        <v>P</v>
      </c>
      <c r="GI162" s="455" t="str">
        <f t="shared" si="301"/>
        <v>P</v>
      </c>
      <c r="GJ162" s="455" t="str">
        <f t="shared" si="301"/>
        <v>P</v>
      </c>
      <c r="GK162" s="455" t="str">
        <f t="shared" si="301"/>
        <v>P</v>
      </c>
      <c r="GL162" s="455" t="str">
        <f t="shared" si="301"/>
        <v>P</v>
      </c>
      <c r="GM162" s="455" t="str">
        <f t="shared" si="301"/>
        <v>P</v>
      </c>
      <c r="GN162" s="954" t="str">
        <f t="shared" si="301"/>
        <v>P</v>
      </c>
      <c r="GO162" s="768" t="str">
        <f t="shared" si="301"/>
        <v>P</v>
      </c>
      <c r="GP162" s="455" t="str">
        <f t="shared" si="301"/>
        <v>P</v>
      </c>
      <c r="GQ162" s="455" t="str">
        <f t="shared" si="302"/>
        <v>P</v>
      </c>
      <c r="GR162" s="455" t="str">
        <f t="shared" si="302"/>
        <v>P</v>
      </c>
      <c r="GS162" s="455" t="str">
        <f t="shared" si="302"/>
        <v>P</v>
      </c>
      <c r="GT162" s="455" t="str">
        <f t="shared" si="302"/>
        <v>P</v>
      </c>
      <c r="GU162" s="953" t="str">
        <f t="shared" si="302"/>
        <v>P</v>
      </c>
      <c r="GV162" s="768" t="str">
        <f t="shared" si="302"/>
        <v>P</v>
      </c>
      <c r="GW162" s="455" t="str">
        <f t="shared" si="302"/>
        <v>P</v>
      </c>
      <c r="GX162" s="455" t="str">
        <f t="shared" si="302"/>
        <v>P</v>
      </c>
      <c r="GY162" s="455" t="str">
        <f t="shared" si="302"/>
        <v>P</v>
      </c>
      <c r="GZ162" s="455" t="str">
        <f t="shared" si="302"/>
        <v>P</v>
      </c>
      <c r="HA162" s="455" t="str">
        <f t="shared" si="302"/>
        <v>P</v>
      </c>
      <c r="HB162" s="953" t="str">
        <f t="shared" si="302"/>
        <v>P</v>
      </c>
      <c r="HC162" s="768" t="str">
        <f t="shared" si="302"/>
        <v>P</v>
      </c>
      <c r="HD162" s="455" t="str">
        <f t="shared" si="302"/>
        <v>P</v>
      </c>
      <c r="HE162" s="455" t="str">
        <f t="shared" si="302"/>
        <v>P</v>
      </c>
      <c r="HF162" s="455" t="str">
        <f t="shared" si="302"/>
        <v>P</v>
      </c>
      <c r="HG162" s="455" t="str">
        <f t="shared" si="303"/>
        <v>P</v>
      </c>
      <c r="HH162" s="455" t="str">
        <f t="shared" si="303"/>
        <v>P</v>
      </c>
      <c r="HI162" s="953" t="str">
        <f t="shared" si="303"/>
        <v>P</v>
      </c>
      <c r="HJ162" s="768" t="str">
        <f t="shared" si="303"/>
        <v>P</v>
      </c>
      <c r="HK162" s="455" t="str">
        <f t="shared" si="303"/>
        <v>P</v>
      </c>
      <c r="HL162" s="455" t="str">
        <f t="shared" si="303"/>
        <v>P</v>
      </c>
      <c r="HM162" s="455" t="str">
        <f t="shared" si="303"/>
        <v>P</v>
      </c>
      <c r="HN162" s="455" t="str">
        <f t="shared" si="303"/>
        <v>P</v>
      </c>
      <c r="HO162" s="455" t="str">
        <f t="shared" si="303"/>
        <v>P</v>
      </c>
      <c r="HP162" s="953" t="str">
        <f t="shared" si="303"/>
        <v>P</v>
      </c>
      <c r="HQ162" s="768" t="str">
        <f t="shared" si="303"/>
        <v>P</v>
      </c>
      <c r="HR162" s="455" t="str">
        <f t="shared" si="303"/>
        <v>P</v>
      </c>
      <c r="HS162" s="455" t="str">
        <f t="shared" si="303"/>
        <v>P</v>
      </c>
      <c r="HT162" s="455" t="str">
        <f t="shared" si="303"/>
        <v>P</v>
      </c>
      <c r="HU162" s="455" t="str">
        <f t="shared" si="303"/>
        <v>P</v>
      </c>
      <c r="HV162" s="455" t="str">
        <f t="shared" si="303"/>
        <v>P</v>
      </c>
      <c r="HW162" s="953" t="str">
        <f t="shared" si="304"/>
        <v>P</v>
      </c>
      <c r="HX162" s="768" t="str">
        <f t="shared" si="304"/>
        <v>P</v>
      </c>
      <c r="HY162" s="455" t="str">
        <f t="shared" si="304"/>
        <v>P</v>
      </c>
      <c r="HZ162" s="455" t="str">
        <f t="shared" si="304"/>
        <v>P</v>
      </c>
      <c r="IA162" s="455" t="str">
        <f t="shared" si="304"/>
        <v>P</v>
      </c>
      <c r="IB162" s="455" t="str">
        <f t="shared" si="304"/>
        <v>P</v>
      </c>
      <c r="IC162" s="455" t="str">
        <f t="shared" si="304"/>
        <v>P</v>
      </c>
      <c r="ID162" s="953" t="str">
        <f t="shared" si="304"/>
        <v>P</v>
      </c>
      <c r="IE162" s="768" t="str">
        <f t="shared" si="304"/>
        <v>P</v>
      </c>
      <c r="IF162" s="455" t="str">
        <f t="shared" si="304"/>
        <v>FÜ</v>
      </c>
      <c r="IG162" s="455" t="str">
        <f t="shared" si="304"/>
        <v>P</v>
      </c>
      <c r="IH162" s="455" t="str">
        <f t="shared" si="304"/>
        <v>P</v>
      </c>
      <c r="II162" s="455" t="str">
        <f t="shared" si="304"/>
        <v>P</v>
      </c>
      <c r="IJ162" s="455" t="str">
        <f t="shared" si="304"/>
        <v>P</v>
      </c>
      <c r="IK162" s="953" t="str">
        <f t="shared" si="304"/>
        <v>P</v>
      </c>
      <c r="IL162" s="768" t="str">
        <f t="shared" si="304"/>
        <v>P</v>
      </c>
      <c r="IM162" s="455" t="str">
        <f t="shared" si="305"/>
        <v>P</v>
      </c>
      <c r="IN162" s="455" t="str">
        <f t="shared" si="305"/>
        <v>P</v>
      </c>
      <c r="IO162" s="455" t="str">
        <f t="shared" si="305"/>
        <v>P</v>
      </c>
      <c r="IP162" s="455" t="str">
        <f t="shared" si="305"/>
        <v>P</v>
      </c>
      <c r="IQ162" s="455" t="str">
        <f t="shared" si="305"/>
        <v>P</v>
      </c>
      <c r="IR162" s="953" t="str">
        <f t="shared" si="305"/>
        <v>P</v>
      </c>
      <c r="IS162" s="768" t="str">
        <f t="shared" si="305"/>
        <v>P</v>
      </c>
      <c r="IT162" s="455" t="str">
        <f t="shared" si="305"/>
        <v>P</v>
      </c>
      <c r="IU162" s="455" t="str">
        <f t="shared" si="305"/>
        <v>P</v>
      </c>
      <c r="IV162" s="455" t="str">
        <f t="shared" si="305"/>
        <v>P</v>
      </c>
      <c r="IW162" s="455" t="str">
        <f t="shared" si="305"/>
        <v>P</v>
      </c>
      <c r="IX162" s="455" t="str">
        <f t="shared" si="305"/>
        <v>P</v>
      </c>
      <c r="IY162" s="954" t="str">
        <f t="shared" si="305"/>
        <v>P</v>
      </c>
      <c r="IZ162" s="768" t="str">
        <f t="shared" si="305"/>
        <v>P</v>
      </c>
      <c r="JA162" s="455" t="str">
        <f t="shared" si="305"/>
        <v>P</v>
      </c>
      <c r="JB162" s="455" t="str">
        <f t="shared" si="305"/>
        <v>P</v>
      </c>
      <c r="JC162" s="455" t="str">
        <f t="shared" si="306"/>
        <v>P</v>
      </c>
      <c r="JD162" s="455" t="str">
        <f t="shared" si="306"/>
        <v>P</v>
      </c>
      <c r="JE162" s="455" t="str">
        <f t="shared" si="306"/>
        <v>P</v>
      </c>
      <c r="JF162" s="953" t="str">
        <f t="shared" si="306"/>
        <v>P</v>
      </c>
      <c r="JG162" s="768" t="str">
        <f t="shared" si="306"/>
        <v>P</v>
      </c>
      <c r="JH162" s="455" t="str">
        <f t="shared" si="306"/>
        <v>P</v>
      </c>
      <c r="JI162" s="455" t="str">
        <f t="shared" si="306"/>
        <v>P</v>
      </c>
      <c r="JJ162" s="455" t="str">
        <f t="shared" si="306"/>
        <v>P</v>
      </c>
      <c r="JK162" s="455" t="str">
        <f t="shared" si="306"/>
        <v>P</v>
      </c>
      <c r="JL162" s="455" t="str">
        <f t="shared" si="306"/>
        <v>P</v>
      </c>
      <c r="JM162" s="953" t="str">
        <f t="shared" si="306"/>
        <v>P</v>
      </c>
      <c r="JN162" s="768" t="str">
        <f t="shared" si="306"/>
        <v>P</v>
      </c>
      <c r="JO162" s="455" t="str">
        <f t="shared" si="306"/>
        <v>P</v>
      </c>
      <c r="JP162" s="455" t="str">
        <f t="shared" si="306"/>
        <v>P</v>
      </c>
      <c r="JQ162" s="455" t="str">
        <f t="shared" si="306"/>
        <v>P</v>
      </c>
      <c r="JR162" s="455" t="str">
        <f t="shared" si="306"/>
        <v>P</v>
      </c>
      <c r="JS162" s="455" t="str">
        <f t="shared" si="307"/>
        <v>P</v>
      </c>
      <c r="JT162" s="953" t="str">
        <f t="shared" si="307"/>
        <v>P</v>
      </c>
      <c r="JU162" s="768" t="str">
        <f t="shared" si="307"/>
        <v>P</v>
      </c>
      <c r="JV162" s="455" t="str">
        <f t="shared" si="307"/>
        <v>P</v>
      </c>
      <c r="JW162" s="455" t="str">
        <f t="shared" si="307"/>
        <v>P</v>
      </c>
      <c r="JX162" s="455" t="str">
        <f t="shared" si="307"/>
        <v>P</v>
      </c>
      <c r="JY162" s="455" t="str">
        <f t="shared" si="307"/>
        <v>P</v>
      </c>
      <c r="JZ162" s="455" t="str">
        <f t="shared" si="307"/>
        <v>P</v>
      </c>
      <c r="KA162" s="953" t="str">
        <f t="shared" si="307"/>
        <v>P</v>
      </c>
      <c r="KB162" s="768" t="str">
        <f t="shared" si="307"/>
        <v>P</v>
      </c>
      <c r="KC162" s="455" t="str">
        <f t="shared" si="307"/>
        <v>P</v>
      </c>
      <c r="KD162" s="455" t="str">
        <f t="shared" si="307"/>
        <v>P</v>
      </c>
      <c r="KE162" s="455" t="str">
        <f t="shared" si="307"/>
        <v>P</v>
      </c>
      <c r="KF162" s="455" t="str">
        <f t="shared" si="307"/>
        <v>P</v>
      </c>
      <c r="KG162" s="455" t="str">
        <f t="shared" si="307"/>
        <v>P</v>
      </c>
      <c r="KH162" s="953" t="str">
        <f t="shared" si="307"/>
        <v>P</v>
      </c>
      <c r="KI162" s="768" t="str">
        <f t="shared" si="308"/>
        <v>P</v>
      </c>
      <c r="KJ162" s="455" t="str">
        <f t="shared" si="308"/>
        <v>P</v>
      </c>
      <c r="KK162" s="455" t="str">
        <f t="shared" si="308"/>
        <v>P</v>
      </c>
      <c r="KL162" s="455" t="str">
        <f t="shared" si="308"/>
        <v>P</v>
      </c>
      <c r="KM162" s="455" t="str">
        <f t="shared" si="308"/>
        <v>P</v>
      </c>
      <c r="KN162" s="455" t="str">
        <f t="shared" si="308"/>
        <v>P</v>
      </c>
      <c r="KO162" s="953" t="str">
        <f t="shared" si="308"/>
        <v>P</v>
      </c>
      <c r="KP162" s="768" t="str">
        <f t="shared" si="308"/>
        <v>P</v>
      </c>
      <c r="KQ162" s="455" t="str">
        <f t="shared" si="308"/>
        <v>P</v>
      </c>
      <c r="KR162" s="455" t="str">
        <f t="shared" si="308"/>
        <v>FÜ</v>
      </c>
      <c r="KS162" s="455" t="str">
        <f t="shared" si="308"/>
        <v>P</v>
      </c>
      <c r="KT162" s="455" t="str">
        <f t="shared" si="308"/>
        <v>P</v>
      </c>
      <c r="KU162" s="455" t="str">
        <f t="shared" si="308"/>
        <v>P</v>
      </c>
      <c r="KV162" s="953" t="str">
        <f t="shared" si="308"/>
        <v>P</v>
      </c>
      <c r="KW162" s="768" t="str">
        <f t="shared" si="308"/>
        <v>P</v>
      </c>
      <c r="KX162" s="455" t="str">
        <f t="shared" si="308"/>
        <v>P</v>
      </c>
      <c r="KY162" s="455" t="str">
        <f t="shared" si="309"/>
        <v>P</v>
      </c>
      <c r="KZ162" s="455" t="str">
        <f t="shared" si="309"/>
        <v>P</v>
      </c>
      <c r="LA162" s="455" t="str">
        <f t="shared" si="309"/>
        <v>FÜ</v>
      </c>
      <c r="LB162" s="455" t="str">
        <f t="shared" si="309"/>
        <v>P</v>
      </c>
      <c r="LC162" s="954" t="str">
        <f t="shared" si="309"/>
        <v>P</v>
      </c>
      <c r="LD162" s="768" t="str">
        <f t="shared" si="309"/>
        <v>P</v>
      </c>
      <c r="LE162" s="455" t="str">
        <f t="shared" si="309"/>
        <v>P</v>
      </c>
      <c r="LF162" s="455" t="str">
        <f t="shared" si="309"/>
        <v>P</v>
      </c>
      <c r="LG162" s="455" t="str">
        <f t="shared" si="309"/>
        <v>P</v>
      </c>
      <c r="LH162" s="455" t="str">
        <f t="shared" si="309"/>
        <v>P</v>
      </c>
      <c r="LI162" s="455" t="str">
        <f t="shared" si="309"/>
        <v>P</v>
      </c>
      <c r="LJ162" s="953" t="str">
        <f t="shared" si="309"/>
        <v>P</v>
      </c>
      <c r="LK162" s="768" t="str">
        <f t="shared" si="309"/>
        <v>P</v>
      </c>
      <c r="LL162" s="455" t="str">
        <f t="shared" si="309"/>
        <v>P</v>
      </c>
      <c r="LM162" s="455" t="str">
        <f t="shared" si="309"/>
        <v>P</v>
      </c>
      <c r="LN162" s="455" t="str">
        <f t="shared" si="309"/>
        <v>P</v>
      </c>
      <c r="LO162" s="455" t="str">
        <f t="shared" si="310"/>
        <v>P</v>
      </c>
      <c r="LP162" s="455" t="str">
        <f t="shared" si="310"/>
        <v>P</v>
      </c>
      <c r="LQ162" s="953" t="str">
        <f t="shared" si="310"/>
        <v>P</v>
      </c>
      <c r="LR162" s="768" t="str">
        <f t="shared" si="310"/>
        <v>P</v>
      </c>
      <c r="LS162" s="455" t="str">
        <f t="shared" si="310"/>
        <v>P</v>
      </c>
      <c r="LT162" s="455" t="str">
        <f t="shared" si="310"/>
        <v>P</v>
      </c>
      <c r="LU162" s="455" t="str">
        <f t="shared" si="310"/>
        <v>P</v>
      </c>
      <c r="LV162" s="455" t="str">
        <f t="shared" si="310"/>
        <v>P</v>
      </c>
      <c r="LW162" s="455" t="str">
        <f t="shared" si="310"/>
        <v>P</v>
      </c>
      <c r="LX162" s="953" t="str">
        <f t="shared" si="310"/>
        <v>P</v>
      </c>
      <c r="LY162" s="768" t="str">
        <f t="shared" si="310"/>
        <v>P</v>
      </c>
      <c r="LZ162" s="455" t="str">
        <f t="shared" si="310"/>
        <v>P</v>
      </c>
      <c r="MA162" s="455" t="str">
        <f t="shared" si="310"/>
        <v>P</v>
      </c>
      <c r="MB162" s="455" t="str">
        <f t="shared" si="310"/>
        <v>P</v>
      </c>
      <c r="MC162" s="455" t="str">
        <f t="shared" si="310"/>
        <v>P</v>
      </c>
      <c r="MD162" s="455" t="str">
        <f t="shared" si="310"/>
        <v>P</v>
      </c>
      <c r="ME162" s="953" t="str">
        <f t="shared" si="311"/>
        <v>P</v>
      </c>
      <c r="MF162" s="768" t="str">
        <f t="shared" si="311"/>
        <v>P</v>
      </c>
      <c r="MG162" s="455" t="str">
        <f t="shared" si="311"/>
        <v>P</v>
      </c>
      <c r="MH162" s="455" t="str">
        <f t="shared" si="311"/>
        <v>P</v>
      </c>
      <c r="MI162" s="455" t="str">
        <f t="shared" si="311"/>
        <v>P</v>
      </c>
      <c r="MJ162" s="455" t="str">
        <f t="shared" si="311"/>
        <v>P</v>
      </c>
      <c r="MK162" s="455" t="str">
        <f t="shared" si="311"/>
        <v>P</v>
      </c>
      <c r="ML162" s="953" t="str">
        <f t="shared" si="311"/>
        <v>P</v>
      </c>
      <c r="MM162" s="768" t="str">
        <f t="shared" si="311"/>
        <v>P</v>
      </c>
      <c r="MN162" s="455" t="str">
        <f t="shared" si="311"/>
        <v>P</v>
      </c>
      <c r="MO162" s="455" t="str">
        <f t="shared" si="311"/>
        <v>P</v>
      </c>
      <c r="MP162" s="455" t="str">
        <f t="shared" si="311"/>
        <v>P</v>
      </c>
      <c r="MQ162" s="455" t="str">
        <f t="shared" si="311"/>
        <v>P</v>
      </c>
      <c r="MR162" s="455" t="str">
        <f t="shared" si="311"/>
        <v>P</v>
      </c>
      <c r="MS162" s="953" t="str">
        <f t="shared" si="311"/>
        <v>P</v>
      </c>
      <c r="MT162" s="768" t="str">
        <f t="shared" si="311"/>
        <v>P</v>
      </c>
      <c r="MU162" s="455" t="str">
        <f t="shared" si="312"/>
        <v>P</v>
      </c>
      <c r="MV162" s="455" t="str">
        <f t="shared" si="312"/>
        <v>P</v>
      </c>
      <c r="MW162" s="455" t="str">
        <f t="shared" si="312"/>
        <v>P</v>
      </c>
      <c r="MX162" s="455" t="str">
        <f t="shared" si="312"/>
        <v>P</v>
      </c>
      <c r="MY162" s="455" t="str">
        <f t="shared" si="312"/>
        <v>P</v>
      </c>
      <c r="MZ162" s="953" t="str">
        <f t="shared" si="312"/>
        <v>P</v>
      </c>
      <c r="NA162" s="768" t="str">
        <f t="shared" si="312"/>
        <v>P</v>
      </c>
      <c r="NB162" s="455" t="str">
        <f t="shared" si="312"/>
        <v>P</v>
      </c>
      <c r="NC162" s="455" t="str">
        <f t="shared" si="312"/>
        <v>FÜ</v>
      </c>
      <c r="ND162" s="455" t="str">
        <f t="shared" si="312"/>
        <v>FÜ</v>
      </c>
      <c r="NE162" s="455" t="str">
        <f t="shared" si="312"/>
        <v>P</v>
      </c>
      <c r="NF162" s="455" t="str">
        <f t="shared" si="312"/>
        <v>P</v>
      </c>
      <c r="NG162" s="954" t="str">
        <f t="shared" si="312"/>
        <v>P</v>
      </c>
      <c r="NH162" s="768" t="str">
        <f t="shared" si="312"/>
        <v>P</v>
      </c>
      <c r="NI162" s="455" t="str">
        <f t="shared" si="312"/>
        <v>P</v>
      </c>
      <c r="NJ162" s="455" t="str">
        <f t="shared" si="312"/>
        <v>P</v>
      </c>
      <c r="NK162" s="455" t="str">
        <f t="shared" si="313"/>
        <v>P</v>
      </c>
      <c r="NL162" s="455" t="str">
        <f t="shared" si="313"/>
        <v>P</v>
      </c>
      <c r="NM162" s="455" t="str">
        <f t="shared" si="313"/>
        <v>P</v>
      </c>
      <c r="NN162" s="953" t="str">
        <f t="shared" si="313"/>
        <v>P</v>
      </c>
    </row>
    <row r="163" spans="1:563" x14ac:dyDescent="0.2">
      <c r="A163" s="762">
        <f>alapadatok!M18</f>
        <v>16</v>
      </c>
      <c r="B163" s="678">
        <f>IF(alapadatok!O18="","",alapadatok!O18)</f>
        <v>44536</v>
      </c>
      <c r="C163" s="584" t="str">
        <f>IF(alapadatok!N18="","",alapadatok!N18)</f>
        <v>Birizdó János(PJ)</v>
      </c>
      <c r="D163" s="584" t="str">
        <f>IF(alapadatok!P18="","",alapadatok!P18)</f>
        <v>Benchmark</v>
      </c>
      <c r="E163" s="948">
        <f>IF(alapadatok!W18="","",alapadatok!W18)</f>
        <v>41603</v>
      </c>
      <c r="F163" s="952" t="str">
        <f t="shared" si="314"/>
        <v>P</v>
      </c>
      <c r="G163" s="953" t="str">
        <f t="shared" si="290"/>
        <v>P</v>
      </c>
      <c r="H163" s="768" t="str">
        <f t="shared" si="290"/>
        <v>P</v>
      </c>
      <c r="I163" s="455" t="str">
        <f t="shared" si="290"/>
        <v>FÜ</v>
      </c>
      <c r="J163" s="1143" t="s">
        <v>385</v>
      </c>
      <c r="K163" s="1143" t="s">
        <v>385</v>
      </c>
      <c r="L163" s="1143" t="s">
        <v>385</v>
      </c>
      <c r="M163" s="455" t="str">
        <f t="shared" si="290"/>
        <v>P</v>
      </c>
      <c r="N163" s="953" t="str">
        <f t="shared" si="290"/>
        <v>P</v>
      </c>
      <c r="O163" s="1143" t="s">
        <v>385</v>
      </c>
      <c r="P163" s="1143" t="s">
        <v>385</v>
      </c>
      <c r="Q163" s="1144" t="s">
        <v>99</v>
      </c>
      <c r="R163" s="1144" t="s">
        <v>99</v>
      </c>
      <c r="S163" s="1143" t="s">
        <v>385</v>
      </c>
      <c r="T163" s="455" t="str">
        <f t="shared" si="290"/>
        <v>P</v>
      </c>
      <c r="U163" s="953" t="str">
        <f t="shared" si="290"/>
        <v>P</v>
      </c>
      <c r="V163" s="1143" t="s">
        <v>99</v>
      </c>
      <c r="W163" s="1143" t="s">
        <v>99</v>
      </c>
      <c r="X163" s="1143" t="s">
        <v>99</v>
      </c>
      <c r="Y163" s="1143" t="s">
        <v>99</v>
      </c>
      <c r="Z163" s="1149" t="s">
        <v>385</v>
      </c>
      <c r="AA163" s="455" t="str">
        <f t="shared" si="291"/>
        <v>P</v>
      </c>
      <c r="AB163" s="953" t="str">
        <f t="shared" si="291"/>
        <v>P</v>
      </c>
      <c r="AC163" s="1144" t="s">
        <v>99</v>
      </c>
      <c r="AD163" s="1143" t="s">
        <v>99</v>
      </c>
      <c r="AE163" s="1143" t="s">
        <v>99</v>
      </c>
      <c r="AF163" s="1143" t="s">
        <v>99</v>
      </c>
      <c r="AG163" s="1143" t="s">
        <v>99</v>
      </c>
      <c r="AH163" s="455" t="str">
        <f t="shared" si="291"/>
        <v>P</v>
      </c>
      <c r="AI163" s="953" t="str">
        <f t="shared" si="291"/>
        <v>P</v>
      </c>
      <c r="AJ163" s="1149" t="s">
        <v>385</v>
      </c>
      <c r="AK163" s="1143" t="s">
        <v>99</v>
      </c>
      <c r="AL163" s="1143" t="s">
        <v>99</v>
      </c>
      <c r="AM163" s="1143" t="s">
        <v>99</v>
      </c>
      <c r="AN163" s="1143" t="s">
        <v>99</v>
      </c>
      <c r="AO163" s="455" t="str">
        <f t="shared" si="292"/>
        <v>P</v>
      </c>
      <c r="AP163" s="953" t="str">
        <f t="shared" si="292"/>
        <v>P</v>
      </c>
      <c r="AQ163" s="1143" t="s">
        <v>99</v>
      </c>
      <c r="AR163" s="1143" t="s">
        <v>99</v>
      </c>
      <c r="AS163" s="1143" t="s">
        <v>99</v>
      </c>
      <c r="AT163" s="1143" t="s">
        <v>99</v>
      </c>
      <c r="AU163" s="1143" t="s">
        <v>99</v>
      </c>
      <c r="AV163" s="455" t="str">
        <f t="shared" si="292"/>
        <v>P</v>
      </c>
      <c r="AW163" s="953" t="str">
        <f t="shared" si="292"/>
        <v>P</v>
      </c>
      <c r="AX163" s="1143" t="s">
        <v>385</v>
      </c>
      <c r="AY163" s="1143" t="s">
        <v>385</v>
      </c>
      <c r="AZ163" s="1143" t="s">
        <v>99</v>
      </c>
      <c r="BA163" s="1143" t="s">
        <v>99</v>
      </c>
      <c r="BB163" s="1143" t="s">
        <v>99</v>
      </c>
      <c r="BC163" s="455" t="str">
        <f t="shared" si="293"/>
        <v>P</v>
      </c>
      <c r="BD163" s="953" t="str">
        <f t="shared" si="293"/>
        <v>P</v>
      </c>
      <c r="BE163" s="1143" t="s">
        <v>99</v>
      </c>
      <c r="BF163" s="1143" t="s">
        <v>99</v>
      </c>
      <c r="BG163" s="1143" t="s">
        <v>99</v>
      </c>
      <c r="BH163" s="1143" t="s">
        <v>99</v>
      </c>
      <c r="BI163" s="1143" t="s">
        <v>99</v>
      </c>
      <c r="BJ163" s="455" t="str">
        <f t="shared" si="293"/>
        <v>P</v>
      </c>
      <c r="BK163" s="953" t="str">
        <f t="shared" si="293"/>
        <v>P</v>
      </c>
      <c r="BL163" s="1143" t="s">
        <v>99</v>
      </c>
      <c r="BM163" s="1143" t="s">
        <v>99</v>
      </c>
      <c r="BN163" s="1143" t="s">
        <v>99</v>
      </c>
      <c r="BO163" s="1143" t="s">
        <v>99</v>
      </c>
      <c r="BP163" s="1143" t="s">
        <v>99</v>
      </c>
      <c r="BQ163" s="455" t="str">
        <f t="shared" si="293"/>
        <v>P</v>
      </c>
      <c r="BR163" s="953" t="str">
        <f t="shared" ref="BR163:CG178" si="315">IF($C163="","",BR$146)</f>
        <v>P</v>
      </c>
      <c r="BS163" s="1143" t="s">
        <v>99</v>
      </c>
      <c r="BT163" s="1143" t="s">
        <v>99</v>
      </c>
      <c r="BU163" s="1143" t="s">
        <v>99</v>
      </c>
      <c r="BV163" s="1143" t="s">
        <v>99</v>
      </c>
      <c r="BW163" s="1143" t="s">
        <v>385</v>
      </c>
      <c r="BX163" s="455" t="str">
        <f t="shared" si="294"/>
        <v>P</v>
      </c>
      <c r="BY163" s="953" t="str">
        <f t="shared" si="294"/>
        <v>P</v>
      </c>
      <c r="BZ163" s="1143" t="s">
        <v>412</v>
      </c>
      <c r="CA163" s="1143" t="s">
        <v>412</v>
      </c>
      <c r="CB163" s="1143" t="s">
        <v>412</v>
      </c>
      <c r="CC163" s="1143" t="s">
        <v>412</v>
      </c>
      <c r="CD163" s="455" t="str">
        <f t="shared" si="294"/>
        <v>FÜ</v>
      </c>
      <c r="CE163" s="455" t="str">
        <f t="shared" si="294"/>
        <v>P</v>
      </c>
      <c r="CF163" s="953" t="str">
        <f t="shared" si="294"/>
        <v>P</v>
      </c>
      <c r="CG163" s="1143" t="s">
        <v>412</v>
      </c>
      <c r="CH163" s="1143" t="s">
        <v>412</v>
      </c>
      <c r="CI163" s="1143" t="s">
        <v>412</v>
      </c>
      <c r="CJ163" s="1143" t="s">
        <v>412</v>
      </c>
      <c r="CK163" s="1143" t="s">
        <v>412</v>
      </c>
      <c r="CL163" s="1143" t="s">
        <v>178</v>
      </c>
      <c r="CM163" s="1146" t="s">
        <v>178</v>
      </c>
      <c r="CN163" s="1143" t="s">
        <v>412</v>
      </c>
      <c r="CO163" s="1143" t="s">
        <v>412</v>
      </c>
      <c r="CP163" s="1143" t="s">
        <v>412</v>
      </c>
      <c r="CQ163" s="1143" t="s">
        <v>412</v>
      </c>
      <c r="CR163" s="1143" t="s">
        <v>412</v>
      </c>
      <c r="CS163" s="455" t="str">
        <f t="shared" si="295"/>
        <v>P</v>
      </c>
      <c r="CT163" s="953" t="str">
        <f t="shared" si="295"/>
        <v>P</v>
      </c>
      <c r="CU163" s="952" t="str">
        <f t="shared" si="295"/>
        <v>FÜ</v>
      </c>
      <c r="CV163" s="1143" t="s">
        <v>99</v>
      </c>
      <c r="CW163" s="1143" t="s">
        <v>99</v>
      </c>
      <c r="CX163" s="1143" t="s">
        <v>99</v>
      </c>
      <c r="CY163" s="1143" t="s">
        <v>99</v>
      </c>
      <c r="CZ163" s="455" t="str">
        <f t="shared" si="296"/>
        <v>P</v>
      </c>
      <c r="DA163" s="953" t="str">
        <f t="shared" si="296"/>
        <v>P</v>
      </c>
      <c r="DB163" s="1143" t="s">
        <v>99</v>
      </c>
      <c r="DC163" s="1143" t="s">
        <v>99</v>
      </c>
      <c r="DD163" s="1143" t="s">
        <v>99</v>
      </c>
      <c r="DE163" s="1143" t="s">
        <v>99</v>
      </c>
      <c r="DF163" s="1143" t="s">
        <v>99</v>
      </c>
      <c r="DG163" s="455" t="str">
        <f t="shared" si="296"/>
        <v>P</v>
      </c>
      <c r="DH163" s="953" t="str">
        <f t="shared" si="296"/>
        <v>P</v>
      </c>
      <c r="DI163" s="1143" t="s">
        <v>99</v>
      </c>
      <c r="DJ163" s="1143" t="s">
        <v>99</v>
      </c>
      <c r="DK163" s="1143" t="s">
        <v>99</v>
      </c>
      <c r="DL163" s="1143" t="s">
        <v>99</v>
      </c>
      <c r="DM163" s="1143" t="s">
        <v>99</v>
      </c>
      <c r="DN163" s="455" t="str">
        <f t="shared" ref="DN163:EC178" si="316">IF($C163="","",DN$146)</f>
        <v>P</v>
      </c>
      <c r="DO163" s="953" t="str">
        <f t="shared" si="297"/>
        <v>P</v>
      </c>
      <c r="DP163" s="768" t="str">
        <f t="shared" si="297"/>
        <v>P</v>
      </c>
      <c r="DQ163" s="455" t="str">
        <f t="shared" si="297"/>
        <v>P</v>
      </c>
      <c r="DR163" s="455" t="str">
        <f t="shared" si="297"/>
        <v>P</v>
      </c>
      <c r="DS163" s="455" t="str">
        <f t="shared" si="297"/>
        <v>P</v>
      </c>
      <c r="DT163" s="455" t="str">
        <f t="shared" si="297"/>
        <v>P</v>
      </c>
      <c r="DU163" s="455" t="str">
        <f t="shared" si="297"/>
        <v>P</v>
      </c>
      <c r="DV163" s="953" t="str">
        <f t="shared" si="297"/>
        <v>P</v>
      </c>
      <c r="DW163" s="768" t="str">
        <f t="shared" si="297"/>
        <v>P</v>
      </c>
      <c r="DX163" s="455" t="str">
        <f t="shared" si="297"/>
        <v>P</v>
      </c>
      <c r="DY163" s="455" t="str">
        <f t="shared" si="297"/>
        <v>FÜ</v>
      </c>
      <c r="DZ163" s="455" t="str">
        <f t="shared" si="297"/>
        <v>P</v>
      </c>
      <c r="EA163" s="455" t="str">
        <f t="shared" si="297"/>
        <v>P</v>
      </c>
      <c r="EB163" s="455" t="str">
        <f t="shared" si="297"/>
        <v>P</v>
      </c>
      <c r="EC163" s="954" t="str">
        <f t="shared" si="297"/>
        <v>P</v>
      </c>
      <c r="ED163" s="768" t="str">
        <f t="shared" ref="ED163:ES178" si="317">IF($C163="","",ED$146)</f>
        <v>P</v>
      </c>
      <c r="EE163" s="455" t="str">
        <f t="shared" si="298"/>
        <v>P</v>
      </c>
      <c r="EF163" s="455" t="str">
        <f t="shared" si="298"/>
        <v>P</v>
      </c>
      <c r="EG163" s="455" t="str">
        <f t="shared" si="298"/>
        <v>P</v>
      </c>
      <c r="EH163" s="455" t="str">
        <f t="shared" si="298"/>
        <v>P</v>
      </c>
      <c r="EI163" s="455" t="str">
        <f t="shared" si="298"/>
        <v>P</v>
      </c>
      <c r="EJ163" s="953" t="str">
        <f t="shared" si="298"/>
        <v>P</v>
      </c>
      <c r="EK163" s="768" t="str">
        <f t="shared" si="298"/>
        <v>P</v>
      </c>
      <c r="EL163" s="455" t="str">
        <f t="shared" si="298"/>
        <v>P</v>
      </c>
      <c r="EM163" s="455" t="str">
        <f t="shared" si="298"/>
        <v>P</v>
      </c>
      <c r="EN163" s="455" t="str">
        <f t="shared" si="298"/>
        <v>P</v>
      </c>
      <c r="EO163" s="455" t="str">
        <f t="shared" si="298"/>
        <v>P</v>
      </c>
      <c r="EP163" s="455" t="str">
        <f t="shared" si="298"/>
        <v>P</v>
      </c>
      <c r="EQ163" s="953" t="str">
        <f t="shared" si="298"/>
        <v>P</v>
      </c>
      <c r="ER163" s="768" t="str">
        <f t="shared" si="298"/>
        <v>FÜ</v>
      </c>
      <c r="ES163" s="455" t="str">
        <f t="shared" si="298"/>
        <v>P</v>
      </c>
      <c r="ET163" s="455" t="str">
        <f t="shared" ref="ET163:FI178" si="318">IF($C163="","",ET$146)</f>
        <v>P</v>
      </c>
      <c r="EU163" s="455" t="str">
        <f t="shared" si="299"/>
        <v>P</v>
      </c>
      <c r="EV163" s="455" t="str">
        <f t="shared" si="299"/>
        <v>P</v>
      </c>
      <c r="EW163" s="455" t="str">
        <f t="shared" si="299"/>
        <v>P</v>
      </c>
      <c r="EX163" s="953" t="str">
        <f t="shared" si="299"/>
        <v>P</v>
      </c>
      <c r="EY163" s="768" t="str">
        <f t="shared" si="299"/>
        <v>P</v>
      </c>
      <c r="EZ163" s="455" t="str">
        <f t="shared" si="299"/>
        <v>P</v>
      </c>
      <c r="FA163" s="455" t="str">
        <f t="shared" si="299"/>
        <v>P</v>
      </c>
      <c r="FB163" s="455" t="str">
        <f t="shared" si="299"/>
        <v>P</v>
      </c>
      <c r="FC163" s="455" t="str">
        <f t="shared" si="299"/>
        <v>P</v>
      </c>
      <c r="FD163" s="455" t="str">
        <f t="shared" si="299"/>
        <v>P</v>
      </c>
      <c r="FE163" s="953" t="str">
        <f t="shared" si="299"/>
        <v>P</v>
      </c>
      <c r="FF163" s="768" t="str">
        <f t="shared" si="299"/>
        <v>P</v>
      </c>
      <c r="FG163" s="455" t="str">
        <f t="shared" si="299"/>
        <v>P</v>
      </c>
      <c r="FH163" s="455" t="str">
        <f t="shared" si="299"/>
        <v>P</v>
      </c>
      <c r="FI163" s="455" t="str">
        <f t="shared" si="299"/>
        <v>P</v>
      </c>
      <c r="FJ163" s="455" t="str">
        <f t="shared" ref="FJ163:FY178" si="319">IF($C163="","",FJ$146)</f>
        <v>P</v>
      </c>
      <c r="FK163" s="455" t="str">
        <f t="shared" si="300"/>
        <v>P</v>
      </c>
      <c r="FL163" s="953" t="str">
        <f t="shared" si="300"/>
        <v>P</v>
      </c>
      <c r="FM163" s="768" t="str">
        <f t="shared" si="300"/>
        <v>P</v>
      </c>
      <c r="FN163" s="455" t="str">
        <f t="shared" si="300"/>
        <v>P</v>
      </c>
      <c r="FO163" s="455" t="str">
        <f t="shared" si="300"/>
        <v>P</v>
      </c>
      <c r="FP163" s="455" t="str">
        <f t="shared" si="300"/>
        <v>P</v>
      </c>
      <c r="FQ163" s="455" t="str">
        <f t="shared" si="300"/>
        <v>P</v>
      </c>
      <c r="FR163" s="455" t="str">
        <f t="shared" si="300"/>
        <v>P</v>
      </c>
      <c r="FS163" s="953" t="str">
        <f t="shared" si="300"/>
        <v>P</v>
      </c>
      <c r="FT163" s="768" t="str">
        <f t="shared" si="300"/>
        <v>P</v>
      </c>
      <c r="FU163" s="455" t="str">
        <f t="shared" si="300"/>
        <v>P</v>
      </c>
      <c r="FV163" s="455" t="str">
        <f t="shared" si="300"/>
        <v>P</v>
      </c>
      <c r="FW163" s="455" t="str">
        <f t="shared" si="300"/>
        <v>P</v>
      </c>
      <c r="FX163" s="455" t="str">
        <f t="shared" si="300"/>
        <v>P</v>
      </c>
      <c r="FY163" s="455" t="str">
        <f t="shared" si="300"/>
        <v>P</v>
      </c>
      <c r="FZ163" s="953" t="str">
        <f t="shared" ref="FZ163:GO178" si="320">IF($C163="","",FZ$146)</f>
        <v>P</v>
      </c>
      <c r="GA163" s="768" t="str">
        <f t="shared" si="301"/>
        <v>P</v>
      </c>
      <c r="GB163" s="455" t="str">
        <f t="shared" si="301"/>
        <v>P</v>
      </c>
      <c r="GC163" s="455" t="str">
        <f t="shared" si="301"/>
        <v>P</v>
      </c>
      <c r="GD163" s="455" t="str">
        <f t="shared" si="301"/>
        <v>P</v>
      </c>
      <c r="GE163" s="455" t="str">
        <f t="shared" si="301"/>
        <v>P</v>
      </c>
      <c r="GF163" s="953" t="str">
        <f t="shared" si="301"/>
        <v>P</v>
      </c>
      <c r="GG163" s="768" t="str">
        <f t="shared" si="301"/>
        <v>P</v>
      </c>
      <c r="GH163" s="455" t="str">
        <f t="shared" si="301"/>
        <v>P</v>
      </c>
      <c r="GI163" s="455" t="str">
        <f t="shared" si="301"/>
        <v>P</v>
      </c>
      <c r="GJ163" s="455" t="str">
        <f t="shared" si="301"/>
        <v>P</v>
      </c>
      <c r="GK163" s="455" t="str">
        <f t="shared" si="301"/>
        <v>P</v>
      </c>
      <c r="GL163" s="455" t="str">
        <f t="shared" si="301"/>
        <v>P</v>
      </c>
      <c r="GM163" s="455" t="str">
        <f t="shared" si="301"/>
        <v>P</v>
      </c>
      <c r="GN163" s="954" t="str">
        <f t="shared" si="301"/>
        <v>P</v>
      </c>
      <c r="GO163" s="768" t="str">
        <f t="shared" si="301"/>
        <v>P</v>
      </c>
      <c r="GP163" s="455" t="str">
        <f t="shared" ref="GP163:HE178" si="321">IF($C163="","",GP$146)</f>
        <v>P</v>
      </c>
      <c r="GQ163" s="455" t="str">
        <f t="shared" si="302"/>
        <v>P</v>
      </c>
      <c r="GR163" s="455" t="str">
        <f t="shared" si="302"/>
        <v>P</v>
      </c>
      <c r="GS163" s="455" t="str">
        <f t="shared" si="302"/>
        <v>P</v>
      </c>
      <c r="GT163" s="455" t="str">
        <f t="shared" si="302"/>
        <v>P</v>
      </c>
      <c r="GU163" s="953" t="str">
        <f t="shared" si="302"/>
        <v>P</v>
      </c>
      <c r="GV163" s="768" t="str">
        <f t="shared" si="302"/>
        <v>P</v>
      </c>
      <c r="GW163" s="455" t="str">
        <f t="shared" si="302"/>
        <v>P</v>
      </c>
      <c r="GX163" s="455" t="str">
        <f t="shared" si="302"/>
        <v>P</v>
      </c>
      <c r="GY163" s="455" t="str">
        <f t="shared" si="302"/>
        <v>P</v>
      </c>
      <c r="GZ163" s="455" t="str">
        <f t="shared" si="302"/>
        <v>P</v>
      </c>
      <c r="HA163" s="455" t="str">
        <f t="shared" si="302"/>
        <v>P</v>
      </c>
      <c r="HB163" s="953" t="str">
        <f t="shared" si="302"/>
        <v>P</v>
      </c>
      <c r="HC163" s="768" t="str">
        <f t="shared" si="302"/>
        <v>P</v>
      </c>
      <c r="HD163" s="455" t="str">
        <f t="shared" si="302"/>
        <v>P</v>
      </c>
      <c r="HE163" s="455" t="str">
        <f t="shared" si="302"/>
        <v>P</v>
      </c>
      <c r="HF163" s="455" t="str">
        <f t="shared" ref="HF163:HU178" si="322">IF($C163="","",HF$146)</f>
        <v>P</v>
      </c>
      <c r="HG163" s="455" t="str">
        <f t="shared" si="303"/>
        <v>P</v>
      </c>
      <c r="HH163" s="455" t="str">
        <f t="shared" si="303"/>
        <v>P</v>
      </c>
      <c r="HI163" s="953" t="str">
        <f t="shared" si="303"/>
        <v>P</v>
      </c>
      <c r="HJ163" s="768" t="str">
        <f t="shared" si="303"/>
        <v>P</v>
      </c>
      <c r="HK163" s="455" t="str">
        <f t="shared" si="303"/>
        <v>P</v>
      </c>
      <c r="HL163" s="455" t="str">
        <f t="shared" si="303"/>
        <v>P</v>
      </c>
      <c r="HM163" s="455" t="str">
        <f t="shared" si="303"/>
        <v>P</v>
      </c>
      <c r="HN163" s="955" t="str">
        <f t="shared" si="303"/>
        <v>P</v>
      </c>
      <c r="HO163" s="455" t="str">
        <f t="shared" si="303"/>
        <v>P</v>
      </c>
      <c r="HP163" s="953" t="str">
        <f t="shared" si="303"/>
        <v>P</v>
      </c>
      <c r="HQ163" s="768" t="str">
        <f t="shared" si="303"/>
        <v>P</v>
      </c>
      <c r="HR163" s="455" t="str">
        <f t="shared" si="303"/>
        <v>P</v>
      </c>
      <c r="HS163" s="455" t="str">
        <f t="shared" si="303"/>
        <v>P</v>
      </c>
      <c r="HT163" s="455" t="str">
        <f t="shared" si="303"/>
        <v>P</v>
      </c>
      <c r="HU163" s="455" t="str">
        <f t="shared" si="303"/>
        <v>P</v>
      </c>
      <c r="HV163" s="455" t="str">
        <f t="shared" ref="HV163:IK178" si="323">IF($C163="","",HV$146)</f>
        <v>P</v>
      </c>
      <c r="HW163" s="953" t="str">
        <f t="shared" si="304"/>
        <v>P</v>
      </c>
      <c r="HX163" s="768" t="str">
        <f t="shared" si="304"/>
        <v>P</v>
      </c>
      <c r="HY163" s="455" t="str">
        <f t="shared" si="304"/>
        <v>P</v>
      </c>
      <c r="HZ163" s="455" t="str">
        <f t="shared" si="304"/>
        <v>P</v>
      </c>
      <c r="IA163" s="455" t="str">
        <f t="shared" si="304"/>
        <v>P</v>
      </c>
      <c r="IB163" s="455" t="str">
        <f t="shared" si="304"/>
        <v>P</v>
      </c>
      <c r="IC163" s="455" t="str">
        <f t="shared" si="304"/>
        <v>P</v>
      </c>
      <c r="ID163" s="953" t="str">
        <f t="shared" si="304"/>
        <v>P</v>
      </c>
      <c r="IE163" s="768" t="str">
        <f t="shared" si="304"/>
        <v>P</v>
      </c>
      <c r="IF163" s="455" t="str">
        <f t="shared" si="304"/>
        <v>FÜ</v>
      </c>
      <c r="IG163" s="455" t="str">
        <f t="shared" si="304"/>
        <v>P</v>
      </c>
      <c r="IH163" s="455" t="str">
        <f t="shared" si="304"/>
        <v>P</v>
      </c>
      <c r="II163" s="455" t="str">
        <f t="shared" si="304"/>
        <v>P</v>
      </c>
      <c r="IJ163" s="455" t="str">
        <f t="shared" si="304"/>
        <v>P</v>
      </c>
      <c r="IK163" s="953" t="str">
        <f t="shared" si="304"/>
        <v>P</v>
      </c>
      <c r="IL163" s="768" t="str">
        <f t="shared" ref="IL163:JA178" si="324">IF($C163="","",IL$146)</f>
        <v>P</v>
      </c>
      <c r="IM163" s="455" t="str">
        <f t="shared" si="305"/>
        <v>P</v>
      </c>
      <c r="IN163" s="455" t="str">
        <f t="shared" si="305"/>
        <v>P</v>
      </c>
      <c r="IO163" s="455" t="str">
        <f t="shared" si="305"/>
        <v>P</v>
      </c>
      <c r="IP163" s="455" t="str">
        <f t="shared" si="305"/>
        <v>P</v>
      </c>
      <c r="IQ163" s="455" t="str">
        <f t="shared" si="305"/>
        <v>P</v>
      </c>
      <c r="IR163" s="953" t="str">
        <f t="shared" si="305"/>
        <v>P</v>
      </c>
      <c r="IS163" s="768" t="str">
        <f t="shared" si="305"/>
        <v>P</v>
      </c>
      <c r="IT163" s="455" t="str">
        <f t="shared" si="305"/>
        <v>P</v>
      </c>
      <c r="IU163" s="455" t="str">
        <f t="shared" si="305"/>
        <v>P</v>
      </c>
      <c r="IV163" s="455" t="str">
        <f t="shared" si="305"/>
        <v>P</v>
      </c>
      <c r="IW163" s="455" t="str">
        <f t="shared" si="305"/>
        <v>P</v>
      </c>
      <c r="IX163" s="455" t="str">
        <f t="shared" si="305"/>
        <v>P</v>
      </c>
      <c r="IY163" s="954" t="str">
        <f t="shared" si="305"/>
        <v>P</v>
      </c>
      <c r="IZ163" s="768" t="str">
        <f t="shared" si="305"/>
        <v>P</v>
      </c>
      <c r="JA163" s="455" t="str">
        <f t="shared" si="305"/>
        <v>P</v>
      </c>
      <c r="JB163" s="455" t="str">
        <f t="shared" ref="JB163:JQ178" si="325">IF($C163="","",JB$146)</f>
        <v>P</v>
      </c>
      <c r="JC163" s="455" t="str">
        <f t="shared" si="306"/>
        <v>P</v>
      </c>
      <c r="JD163" s="455" t="str">
        <f t="shared" si="306"/>
        <v>P</v>
      </c>
      <c r="JE163" s="455" t="str">
        <f t="shared" si="306"/>
        <v>P</v>
      </c>
      <c r="JF163" s="953" t="str">
        <f t="shared" si="306"/>
        <v>P</v>
      </c>
      <c r="JG163" s="768" t="str">
        <f t="shared" si="306"/>
        <v>P</v>
      </c>
      <c r="JH163" s="455" t="str">
        <f t="shared" si="306"/>
        <v>P</v>
      </c>
      <c r="JI163" s="455" t="str">
        <f t="shared" si="306"/>
        <v>P</v>
      </c>
      <c r="JJ163" s="455" t="str">
        <f t="shared" si="306"/>
        <v>P</v>
      </c>
      <c r="JK163" s="455" t="str">
        <f t="shared" si="306"/>
        <v>P</v>
      </c>
      <c r="JL163" s="455" t="str">
        <f t="shared" si="306"/>
        <v>P</v>
      </c>
      <c r="JM163" s="953" t="str">
        <f t="shared" si="306"/>
        <v>P</v>
      </c>
      <c r="JN163" s="768" t="str">
        <f t="shared" si="306"/>
        <v>P</v>
      </c>
      <c r="JO163" s="455" t="str">
        <f t="shared" si="306"/>
        <v>P</v>
      </c>
      <c r="JP163" s="455" t="str">
        <f t="shared" si="306"/>
        <v>P</v>
      </c>
      <c r="JQ163" s="455" t="str">
        <f t="shared" si="306"/>
        <v>P</v>
      </c>
      <c r="JR163" s="455" t="str">
        <f t="shared" ref="JR163:KG178" si="326">IF($C163="","",JR$146)</f>
        <v>P</v>
      </c>
      <c r="JS163" s="455" t="str">
        <f t="shared" si="307"/>
        <v>P</v>
      </c>
      <c r="JT163" s="953" t="str">
        <f t="shared" si="307"/>
        <v>P</v>
      </c>
      <c r="JU163" s="768" t="str">
        <f t="shared" si="307"/>
        <v>P</v>
      </c>
      <c r="JV163" s="455" t="str">
        <f t="shared" si="307"/>
        <v>P</v>
      </c>
      <c r="JW163" s="455" t="str">
        <f t="shared" si="307"/>
        <v>P</v>
      </c>
      <c r="JX163" s="455" t="str">
        <f t="shared" si="307"/>
        <v>P</v>
      </c>
      <c r="JY163" s="455" t="str">
        <f t="shared" si="307"/>
        <v>P</v>
      </c>
      <c r="JZ163" s="455" t="str">
        <f t="shared" si="307"/>
        <v>P</v>
      </c>
      <c r="KA163" s="953" t="str">
        <f t="shared" si="307"/>
        <v>P</v>
      </c>
      <c r="KB163" s="768" t="str">
        <f t="shared" si="307"/>
        <v>P</v>
      </c>
      <c r="KC163" s="455" t="str">
        <f t="shared" si="307"/>
        <v>P</v>
      </c>
      <c r="KD163" s="455" t="str">
        <f t="shared" si="307"/>
        <v>P</v>
      </c>
      <c r="KE163" s="455" t="str">
        <f t="shared" si="307"/>
        <v>P</v>
      </c>
      <c r="KF163" s="455" t="str">
        <f t="shared" si="307"/>
        <v>P</v>
      </c>
      <c r="KG163" s="455" t="str">
        <f t="shared" si="307"/>
        <v>P</v>
      </c>
      <c r="KH163" s="953" t="str">
        <f t="shared" ref="KH163:KW178" si="327">IF($C163="","",KH$146)</f>
        <v>P</v>
      </c>
      <c r="KI163" s="768" t="str">
        <f t="shared" si="308"/>
        <v>P</v>
      </c>
      <c r="KJ163" s="455" t="str">
        <f t="shared" si="308"/>
        <v>P</v>
      </c>
      <c r="KK163" s="455" t="str">
        <f t="shared" si="308"/>
        <v>P</v>
      </c>
      <c r="KL163" s="455" t="str">
        <f t="shared" si="308"/>
        <v>P</v>
      </c>
      <c r="KM163" s="455" t="str">
        <f t="shared" si="308"/>
        <v>P</v>
      </c>
      <c r="KN163" s="455" t="str">
        <f t="shared" si="308"/>
        <v>P</v>
      </c>
      <c r="KO163" s="953" t="str">
        <f t="shared" si="308"/>
        <v>P</v>
      </c>
      <c r="KP163" s="768" t="str">
        <f t="shared" si="308"/>
        <v>P</v>
      </c>
      <c r="KQ163" s="455" t="str">
        <f t="shared" si="308"/>
        <v>P</v>
      </c>
      <c r="KR163" s="455" t="str">
        <f t="shared" si="308"/>
        <v>FÜ</v>
      </c>
      <c r="KS163" s="455" t="str">
        <f t="shared" si="308"/>
        <v>P</v>
      </c>
      <c r="KT163" s="455" t="str">
        <f t="shared" si="308"/>
        <v>P</v>
      </c>
      <c r="KU163" s="455" t="str">
        <f t="shared" si="308"/>
        <v>P</v>
      </c>
      <c r="KV163" s="953" t="str">
        <f t="shared" si="308"/>
        <v>P</v>
      </c>
      <c r="KW163" s="768" t="str">
        <f t="shared" si="308"/>
        <v>P</v>
      </c>
      <c r="KX163" s="455" t="str">
        <f t="shared" ref="KX163:LM178" si="328">IF($C163="","",KX$146)</f>
        <v>P</v>
      </c>
      <c r="KY163" s="455" t="str">
        <f t="shared" si="309"/>
        <v>P</v>
      </c>
      <c r="KZ163" s="455" t="str">
        <f t="shared" si="309"/>
        <v>P</v>
      </c>
      <c r="LA163" s="455" t="str">
        <f t="shared" si="309"/>
        <v>FÜ</v>
      </c>
      <c r="LB163" s="455" t="str">
        <f t="shared" si="309"/>
        <v>P</v>
      </c>
      <c r="LC163" s="954" t="str">
        <f t="shared" si="309"/>
        <v>P</v>
      </c>
      <c r="LD163" s="768" t="str">
        <f t="shared" si="309"/>
        <v>P</v>
      </c>
      <c r="LE163" s="455" t="str">
        <f t="shared" si="309"/>
        <v>P</v>
      </c>
      <c r="LF163" s="455" t="str">
        <f t="shared" si="309"/>
        <v>P</v>
      </c>
      <c r="LG163" s="455" t="str">
        <f t="shared" si="309"/>
        <v>P</v>
      </c>
      <c r="LH163" s="455" t="str">
        <f t="shared" si="309"/>
        <v>P</v>
      </c>
      <c r="LI163" s="455" t="str">
        <f t="shared" si="309"/>
        <v>P</v>
      </c>
      <c r="LJ163" s="953" t="str">
        <f t="shared" si="309"/>
        <v>P</v>
      </c>
      <c r="LK163" s="768" t="str">
        <f t="shared" si="309"/>
        <v>P</v>
      </c>
      <c r="LL163" s="455" t="str">
        <f t="shared" si="309"/>
        <v>P</v>
      </c>
      <c r="LM163" s="455" t="str">
        <f t="shared" si="309"/>
        <v>P</v>
      </c>
      <c r="LN163" s="455" t="str">
        <f t="shared" ref="LN163:MC178" si="329">IF($C163="","",LN$146)</f>
        <v>P</v>
      </c>
      <c r="LO163" s="455" t="str">
        <f t="shared" si="310"/>
        <v>P</v>
      </c>
      <c r="LP163" s="455" t="str">
        <f t="shared" si="310"/>
        <v>P</v>
      </c>
      <c r="LQ163" s="953" t="str">
        <f t="shared" si="310"/>
        <v>P</v>
      </c>
      <c r="LR163" s="768" t="str">
        <f t="shared" si="310"/>
        <v>P</v>
      </c>
      <c r="LS163" s="455" t="str">
        <f t="shared" si="310"/>
        <v>P</v>
      </c>
      <c r="LT163" s="455" t="str">
        <f t="shared" si="310"/>
        <v>P</v>
      </c>
      <c r="LU163" s="455" t="str">
        <f t="shared" si="310"/>
        <v>P</v>
      </c>
      <c r="LV163" s="455" t="str">
        <f t="shared" si="310"/>
        <v>P</v>
      </c>
      <c r="LW163" s="455" t="str">
        <f t="shared" si="310"/>
        <v>P</v>
      </c>
      <c r="LX163" s="953" t="str">
        <f t="shared" si="310"/>
        <v>P</v>
      </c>
      <c r="LY163" s="768" t="str">
        <f t="shared" si="310"/>
        <v>P</v>
      </c>
      <c r="LZ163" s="455" t="str">
        <f t="shared" si="310"/>
        <v>P</v>
      </c>
      <c r="MA163" s="455" t="str">
        <f t="shared" si="310"/>
        <v>P</v>
      </c>
      <c r="MB163" s="455" t="str">
        <f t="shared" si="310"/>
        <v>P</v>
      </c>
      <c r="MC163" s="455" t="str">
        <f t="shared" si="310"/>
        <v>P</v>
      </c>
      <c r="MD163" s="455" t="str">
        <f t="shared" ref="MD163:MS178" si="330">IF($C163="","",MD$146)</f>
        <v>P</v>
      </c>
      <c r="ME163" s="953" t="str">
        <f t="shared" si="311"/>
        <v>P</v>
      </c>
      <c r="MF163" s="768" t="str">
        <f t="shared" si="311"/>
        <v>P</v>
      </c>
      <c r="MG163" s="455" t="str">
        <f t="shared" si="311"/>
        <v>P</v>
      </c>
      <c r="MH163" s="455" t="str">
        <f t="shared" si="311"/>
        <v>P</v>
      </c>
      <c r="MI163" s="455" t="str">
        <f t="shared" si="311"/>
        <v>P</v>
      </c>
      <c r="MJ163" s="455" t="str">
        <f t="shared" si="311"/>
        <v>P</v>
      </c>
      <c r="MK163" s="455" t="str">
        <f t="shared" si="311"/>
        <v>P</v>
      </c>
      <c r="ML163" s="953" t="str">
        <f t="shared" si="311"/>
        <v>P</v>
      </c>
      <c r="MM163" s="768" t="str">
        <f t="shared" si="311"/>
        <v>P</v>
      </c>
      <c r="MN163" s="455" t="str">
        <f t="shared" si="311"/>
        <v>P</v>
      </c>
      <c r="MO163" s="455" t="str">
        <f t="shared" si="311"/>
        <v>P</v>
      </c>
      <c r="MP163" s="455" t="str">
        <f t="shared" si="311"/>
        <v>P</v>
      </c>
      <c r="MQ163" s="455" t="str">
        <f t="shared" si="311"/>
        <v>P</v>
      </c>
      <c r="MR163" s="455" t="str">
        <f t="shared" si="311"/>
        <v>P</v>
      </c>
      <c r="MS163" s="953" t="str">
        <f t="shared" si="311"/>
        <v>P</v>
      </c>
      <c r="MT163" s="768" t="str">
        <f t="shared" ref="MT163:NI178" si="331">IF($C163="","",MT$146)</f>
        <v>P</v>
      </c>
      <c r="MU163" s="455" t="str">
        <f t="shared" si="312"/>
        <v>P</v>
      </c>
      <c r="MV163" s="455" t="str">
        <f t="shared" si="312"/>
        <v>P</v>
      </c>
      <c r="MW163" s="455" t="str">
        <f t="shared" si="312"/>
        <v>P</v>
      </c>
      <c r="MX163" s="455" t="str">
        <f t="shared" si="312"/>
        <v>P</v>
      </c>
      <c r="MY163" s="455" t="str">
        <f t="shared" si="312"/>
        <v>P</v>
      </c>
      <c r="MZ163" s="953" t="str">
        <f t="shared" si="312"/>
        <v>P</v>
      </c>
      <c r="NA163" s="768" t="str">
        <f t="shared" si="312"/>
        <v>P</v>
      </c>
      <c r="NB163" s="455" t="str">
        <f t="shared" si="312"/>
        <v>P</v>
      </c>
      <c r="NC163" s="455" t="str">
        <f t="shared" si="312"/>
        <v>FÜ</v>
      </c>
      <c r="ND163" s="455" t="str">
        <f t="shared" si="312"/>
        <v>FÜ</v>
      </c>
      <c r="NE163" s="455" t="str">
        <f t="shared" si="312"/>
        <v>P</v>
      </c>
      <c r="NF163" s="455" t="str">
        <f t="shared" si="312"/>
        <v>P</v>
      </c>
      <c r="NG163" s="954" t="str">
        <f t="shared" si="312"/>
        <v>P</v>
      </c>
      <c r="NH163" s="768" t="str">
        <f t="shared" si="312"/>
        <v>P</v>
      </c>
      <c r="NI163" s="455" t="str">
        <f t="shared" si="312"/>
        <v>P</v>
      </c>
      <c r="NJ163" s="455" t="str">
        <f t="shared" ref="NJ163:NN178" si="332">IF($C163="","",NJ$146)</f>
        <v>P</v>
      </c>
      <c r="NK163" s="455" t="str">
        <f t="shared" si="313"/>
        <v>P</v>
      </c>
      <c r="NL163" s="455" t="str">
        <f t="shared" si="313"/>
        <v>P</v>
      </c>
      <c r="NM163" s="455" t="str">
        <f t="shared" si="313"/>
        <v>P</v>
      </c>
      <c r="NN163" s="953" t="str">
        <f t="shared" si="313"/>
        <v>P</v>
      </c>
    </row>
    <row r="164" spans="1:563" x14ac:dyDescent="0.2">
      <c r="A164" s="762">
        <f>alapadatok!M19</f>
        <v>17</v>
      </c>
      <c r="B164" s="678">
        <f>IF(alapadatok!O19="","",alapadatok!O19)</f>
        <v>44440</v>
      </c>
      <c r="C164" s="584" t="str">
        <f>IF(alapadatok!N19="","",alapadatok!N19)</f>
        <v>Gogolák András(PJ)</v>
      </c>
      <c r="D164" s="584" t="str">
        <f>IF(alapadatok!P19="","",alapadatok!P19)</f>
        <v>Benchmark</v>
      </c>
      <c r="E164" s="948">
        <f>IF(alapadatok!W19="","",alapadatok!W19)</f>
        <v>41571</v>
      </c>
      <c r="F164" s="952" t="str">
        <f t="shared" si="314"/>
        <v>P</v>
      </c>
      <c r="G164" s="953" t="str">
        <f t="shared" si="314"/>
        <v>P</v>
      </c>
      <c r="H164" s="768" t="str">
        <f t="shared" si="314"/>
        <v>P</v>
      </c>
      <c r="I164" s="455" t="str">
        <f t="shared" si="314"/>
        <v>FÜ</v>
      </c>
      <c r="J164" s="1143" t="s">
        <v>385</v>
      </c>
      <c r="K164" s="1143" t="s">
        <v>385</v>
      </c>
      <c r="L164" s="1143" t="s">
        <v>385</v>
      </c>
      <c r="M164" s="1143" t="s">
        <v>178</v>
      </c>
      <c r="N164" s="1146" t="s">
        <v>178</v>
      </c>
      <c r="O164" s="1143" t="s">
        <v>385</v>
      </c>
      <c r="P164" s="1143" t="s">
        <v>385</v>
      </c>
      <c r="Q164" s="1144" t="s">
        <v>99</v>
      </c>
      <c r="R164" s="1144" t="s">
        <v>99</v>
      </c>
      <c r="S164" s="1143" t="s">
        <v>385</v>
      </c>
      <c r="T164" s="455" t="str">
        <f t="shared" si="314"/>
        <v>P</v>
      </c>
      <c r="U164" s="953" t="str">
        <f t="shared" si="314"/>
        <v>P</v>
      </c>
      <c r="V164" s="1143" t="s">
        <v>99</v>
      </c>
      <c r="W164" s="1143" t="s">
        <v>99</v>
      </c>
      <c r="X164" s="1149" t="s">
        <v>385</v>
      </c>
      <c r="Y164" s="1149" t="s">
        <v>385</v>
      </c>
      <c r="Z164" s="1149" t="s">
        <v>385</v>
      </c>
      <c r="AA164" s="455" t="str">
        <f t="shared" ref="V164:AK178" si="333">IF($C164="","",AA$146)</f>
        <v>P</v>
      </c>
      <c r="AB164" s="953" t="str">
        <f t="shared" si="333"/>
        <v>P</v>
      </c>
      <c r="AC164" s="1144" t="s">
        <v>99</v>
      </c>
      <c r="AD164" s="1143" t="s">
        <v>99</v>
      </c>
      <c r="AE164" s="1143" t="s">
        <v>99</v>
      </c>
      <c r="AF164" s="1143" t="s">
        <v>99</v>
      </c>
      <c r="AG164" s="1143" t="s">
        <v>99</v>
      </c>
      <c r="AH164" s="455" t="str">
        <f t="shared" si="333"/>
        <v>P</v>
      </c>
      <c r="AI164" s="953" t="str">
        <f t="shared" si="333"/>
        <v>P</v>
      </c>
      <c r="AJ164" s="1143" t="s">
        <v>99</v>
      </c>
      <c r="AK164" s="1143" t="s">
        <v>99</v>
      </c>
      <c r="AL164" s="1143" t="s">
        <v>99</v>
      </c>
      <c r="AM164" s="1143" t="s">
        <v>99</v>
      </c>
      <c r="AN164" s="1143" t="s">
        <v>178</v>
      </c>
      <c r="AO164" s="455" t="str">
        <f t="shared" ref="AL164:BA178" si="334">IF($C164="","",AO$146)</f>
        <v>P</v>
      </c>
      <c r="AP164" s="953" t="str">
        <f t="shared" si="334"/>
        <v>P</v>
      </c>
      <c r="AQ164" s="1143" t="s">
        <v>178</v>
      </c>
      <c r="AR164" s="1143" t="s">
        <v>178</v>
      </c>
      <c r="AS164" s="1143" t="s">
        <v>178</v>
      </c>
      <c r="AT164" s="1143" t="s">
        <v>178</v>
      </c>
      <c r="AU164" s="1143" t="s">
        <v>178</v>
      </c>
      <c r="AV164" s="455" t="str">
        <f t="shared" si="334"/>
        <v>P</v>
      </c>
      <c r="AW164" s="953" t="str">
        <f t="shared" si="334"/>
        <v>P</v>
      </c>
      <c r="AX164" s="1143" t="s">
        <v>99</v>
      </c>
      <c r="AY164" s="1143" t="s">
        <v>99</v>
      </c>
      <c r="AZ164" s="1143" t="s">
        <v>99</v>
      </c>
      <c r="BA164" s="1143" t="s">
        <v>99</v>
      </c>
      <c r="BB164" s="1143" t="s">
        <v>99</v>
      </c>
      <c r="BC164" s="455" t="str">
        <f t="shared" ref="BB164:BQ178" si="335">IF($C164="","",BC$146)</f>
        <v>P</v>
      </c>
      <c r="BD164" s="953" t="str">
        <f t="shared" si="335"/>
        <v>P</v>
      </c>
      <c r="BE164" s="1143" t="s">
        <v>178</v>
      </c>
      <c r="BF164" s="1143" t="s">
        <v>178</v>
      </c>
      <c r="BG164" s="1143" t="s">
        <v>178</v>
      </c>
      <c r="BH164" s="1143" t="s">
        <v>99</v>
      </c>
      <c r="BI164" s="1143" t="s">
        <v>99</v>
      </c>
      <c r="BJ164" s="455" t="str">
        <f t="shared" si="335"/>
        <v>P</v>
      </c>
      <c r="BK164" s="953" t="str">
        <f t="shared" si="335"/>
        <v>P</v>
      </c>
      <c r="BL164" s="1143" t="s">
        <v>178</v>
      </c>
      <c r="BM164" s="1143" t="s">
        <v>99</v>
      </c>
      <c r="BN164" s="1143" t="s">
        <v>99</v>
      </c>
      <c r="BO164" s="1143" t="s">
        <v>99</v>
      </c>
      <c r="BP164" s="1143" t="s">
        <v>178</v>
      </c>
      <c r="BQ164" s="455" t="str">
        <f t="shared" si="335"/>
        <v>P</v>
      </c>
      <c r="BR164" s="953" t="str">
        <f t="shared" si="315"/>
        <v>P</v>
      </c>
      <c r="BS164" s="1143" t="s">
        <v>99</v>
      </c>
      <c r="BT164" s="1143" t="s">
        <v>99</v>
      </c>
      <c r="BU164" s="1143" t="s">
        <v>99</v>
      </c>
      <c r="BV164" s="1143" t="s">
        <v>99</v>
      </c>
      <c r="BW164" s="1143" t="s">
        <v>99</v>
      </c>
      <c r="BX164" s="455" t="str">
        <f t="shared" si="315"/>
        <v>P</v>
      </c>
      <c r="BY164" s="953" t="str">
        <f t="shared" si="315"/>
        <v>P</v>
      </c>
      <c r="BZ164" s="1143" t="s">
        <v>99</v>
      </c>
      <c r="CA164" s="1143" t="s">
        <v>99</v>
      </c>
      <c r="CB164" s="1143" t="s">
        <v>99</v>
      </c>
      <c r="CC164" s="1143" t="s">
        <v>99</v>
      </c>
      <c r="CD164" s="455" t="str">
        <f t="shared" si="315"/>
        <v>FÜ</v>
      </c>
      <c r="CE164" s="455" t="str">
        <f t="shared" si="315"/>
        <v>P</v>
      </c>
      <c r="CF164" s="953" t="str">
        <f t="shared" si="315"/>
        <v>P</v>
      </c>
      <c r="CG164" s="1143" t="s">
        <v>178</v>
      </c>
      <c r="CH164" s="1143" t="s">
        <v>178</v>
      </c>
      <c r="CI164" s="1143" t="s">
        <v>178</v>
      </c>
      <c r="CJ164" s="1143" t="s">
        <v>178</v>
      </c>
      <c r="CK164" s="1143" t="s">
        <v>178</v>
      </c>
      <c r="CL164" s="1143" t="s">
        <v>178</v>
      </c>
      <c r="CM164" s="1146" t="s">
        <v>178</v>
      </c>
      <c r="CN164" s="1143" t="s">
        <v>99</v>
      </c>
      <c r="CO164" s="1143" t="s">
        <v>99</v>
      </c>
      <c r="CP164" s="1143" t="s">
        <v>99</v>
      </c>
      <c r="CQ164" s="1143" t="s">
        <v>99</v>
      </c>
      <c r="CR164" s="1143" t="s">
        <v>99</v>
      </c>
      <c r="CS164" s="455" t="str">
        <f t="shared" ref="CH164:CW178" si="336">IF($C164="","",CS$146)</f>
        <v>P</v>
      </c>
      <c r="CT164" s="953" t="str">
        <f t="shared" si="336"/>
        <v>P</v>
      </c>
      <c r="CU164" s="952" t="str">
        <f t="shared" si="336"/>
        <v>FÜ</v>
      </c>
      <c r="CV164" s="1143" t="s">
        <v>99</v>
      </c>
      <c r="CW164" s="1143" t="s">
        <v>99</v>
      </c>
      <c r="CX164" s="1143" t="s">
        <v>99</v>
      </c>
      <c r="CY164" s="1143" t="s">
        <v>99</v>
      </c>
      <c r="CZ164" s="455" t="str">
        <f t="shared" ref="CX164:DM178" si="337">IF($C164="","",CZ$146)</f>
        <v>P</v>
      </c>
      <c r="DA164" s="953" t="str">
        <f t="shared" si="337"/>
        <v>P</v>
      </c>
      <c r="DB164" s="1143" t="s">
        <v>99</v>
      </c>
      <c r="DC164" s="1143" t="s">
        <v>99</v>
      </c>
      <c r="DD164" s="1143" t="s">
        <v>99</v>
      </c>
      <c r="DE164" s="1143" t="s">
        <v>99</v>
      </c>
      <c r="DF164" s="1143" t="s">
        <v>99</v>
      </c>
      <c r="DG164" s="455" t="str">
        <f t="shared" si="337"/>
        <v>P</v>
      </c>
      <c r="DH164" s="953" t="str">
        <f t="shared" si="337"/>
        <v>P</v>
      </c>
      <c r="DI164" s="1143" t="s">
        <v>99</v>
      </c>
      <c r="DJ164" s="1143" t="s">
        <v>99</v>
      </c>
      <c r="DK164" s="1143" t="s">
        <v>99</v>
      </c>
      <c r="DL164" s="1143" t="s">
        <v>99</v>
      </c>
      <c r="DM164" s="1143" t="s">
        <v>99</v>
      </c>
      <c r="DN164" s="455" t="str">
        <f t="shared" si="316"/>
        <v>P</v>
      </c>
      <c r="DO164" s="953" t="str">
        <f t="shared" si="316"/>
        <v>P</v>
      </c>
      <c r="DP164" s="768" t="str">
        <f t="shared" si="316"/>
        <v>P</v>
      </c>
      <c r="DQ164" s="455" t="str">
        <f t="shared" si="316"/>
        <v>P</v>
      </c>
      <c r="DR164" s="455" t="str">
        <f t="shared" si="316"/>
        <v>P</v>
      </c>
      <c r="DS164" s="455" t="str">
        <f t="shared" si="316"/>
        <v>P</v>
      </c>
      <c r="DT164" s="455" t="str">
        <f t="shared" si="316"/>
        <v>P</v>
      </c>
      <c r="DU164" s="455" t="str">
        <f t="shared" si="316"/>
        <v>P</v>
      </c>
      <c r="DV164" s="953" t="str">
        <f t="shared" si="316"/>
        <v>P</v>
      </c>
      <c r="DW164" s="768" t="str">
        <f t="shared" si="316"/>
        <v>P</v>
      </c>
      <c r="DX164" s="455" t="str">
        <f t="shared" si="316"/>
        <v>P</v>
      </c>
      <c r="DY164" s="455" t="str">
        <f t="shared" si="316"/>
        <v>FÜ</v>
      </c>
      <c r="DZ164" s="455" t="str">
        <f t="shared" si="316"/>
        <v>P</v>
      </c>
      <c r="EA164" s="455" t="str">
        <f t="shared" si="316"/>
        <v>P</v>
      </c>
      <c r="EB164" s="455" t="str">
        <f t="shared" si="316"/>
        <v>P</v>
      </c>
      <c r="EC164" s="954" t="str">
        <f t="shared" si="316"/>
        <v>P</v>
      </c>
      <c r="ED164" s="768" t="str">
        <f t="shared" si="317"/>
        <v>P</v>
      </c>
      <c r="EE164" s="455" t="str">
        <f t="shared" si="317"/>
        <v>P</v>
      </c>
      <c r="EF164" s="455" t="str">
        <f t="shared" si="317"/>
        <v>P</v>
      </c>
      <c r="EG164" s="455" t="str">
        <f t="shared" si="317"/>
        <v>P</v>
      </c>
      <c r="EH164" s="455" t="str">
        <f t="shared" si="317"/>
        <v>P</v>
      </c>
      <c r="EI164" s="455" t="str">
        <f t="shared" si="317"/>
        <v>P</v>
      </c>
      <c r="EJ164" s="953" t="str">
        <f t="shared" si="317"/>
        <v>P</v>
      </c>
      <c r="EK164" s="768" t="str">
        <f t="shared" si="317"/>
        <v>P</v>
      </c>
      <c r="EL164" s="455" t="str">
        <f t="shared" si="317"/>
        <v>P</v>
      </c>
      <c r="EM164" s="455" t="str">
        <f t="shared" si="317"/>
        <v>P</v>
      </c>
      <c r="EN164" s="455" t="str">
        <f t="shared" si="317"/>
        <v>P</v>
      </c>
      <c r="EO164" s="455" t="str">
        <f t="shared" si="317"/>
        <v>P</v>
      </c>
      <c r="EP164" s="455" t="str">
        <f t="shared" si="317"/>
        <v>P</v>
      </c>
      <c r="EQ164" s="953" t="str">
        <f t="shared" si="317"/>
        <v>P</v>
      </c>
      <c r="ER164" s="768" t="str">
        <f t="shared" si="317"/>
        <v>FÜ</v>
      </c>
      <c r="ES164" s="455" t="str">
        <f t="shared" si="317"/>
        <v>P</v>
      </c>
      <c r="ET164" s="455" t="str">
        <f t="shared" si="318"/>
        <v>P</v>
      </c>
      <c r="EU164" s="455" t="str">
        <f t="shared" si="318"/>
        <v>P</v>
      </c>
      <c r="EV164" s="455" t="str">
        <f t="shared" si="318"/>
        <v>P</v>
      </c>
      <c r="EW164" s="455" t="str">
        <f t="shared" si="318"/>
        <v>P</v>
      </c>
      <c r="EX164" s="953" t="str">
        <f t="shared" si="318"/>
        <v>P</v>
      </c>
      <c r="EY164" s="768" t="str">
        <f t="shared" si="318"/>
        <v>P</v>
      </c>
      <c r="EZ164" s="455" t="str">
        <f t="shared" si="318"/>
        <v>P</v>
      </c>
      <c r="FA164" s="455" t="str">
        <f t="shared" si="318"/>
        <v>P</v>
      </c>
      <c r="FB164" s="455" t="str">
        <f t="shared" si="318"/>
        <v>P</v>
      </c>
      <c r="FC164" s="455" t="str">
        <f t="shared" si="318"/>
        <v>P</v>
      </c>
      <c r="FD164" s="455" t="str">
        <f t="shared" si="318"/>
        <v>P</v>
      </c>
      <c r="FE164" s="953" t="str">
        <f t="shared" si="318"/>
        <v>P</v>
      </c>
      <c r="FF164" s="768" t="str">
        <f t="shared" si="318"/>
        <v>P</v>
      </c>
      <c r="FG164" s="455" t="str">
        <f t="shared" si="318"/>
        <v>P</v>
      </c>
      <c r="FH164" s="455" t="str">
        <f t="shared" si="318"/>
        <v>P</v>
      </c>
      <c r="FI164" s="455" t="str">
        <f t="shared" si="318"/>
        <v>P</v>
      </c>
      <c r="FJ164" s="455" t="str">
        <f t="shared" si="319"/>
        <v>P</v>
      </c>
      <c r="FK164" s="455" t="str">
        <f t="shared" si="319"/>
        <v>P</v>
      </c>
      <c r="FL164" s="953" t="str">
        <f t="shared" si="319"/>
        <v>P</v>
      </c>
      <c r="FM164" s="768" t="str">
        <f t="shared" si="319"/>
        <v>P</v>
      </c>
      <c r="FN164" s="455" t="str">
        <f t="shared" si="319"/>
        <v>P</v>
      </c>
      <c r="FO164" s="455" t="str">
        <f t="shared" si="319"/>
        <v>P</v>
      </c>
      <c r="FP164" s="455" t="str">
        <f t="shared" si="319"/>
        <v>P</v>
      </c>
      <c r="FQ164" s="455" t="str">
        <f t="shared" si="319"/>
        <v>P</v>
      </c>
      <c r="FR164" s="455" t="str">
        <f t="shared" si="319"/>
        <v>P</v>
      </c>
      <c r="FS164" s="953" t="str">
        <f t="shared" si="319"/>
        <v>P</v>
      </c>
      <c r="FT164" s="768" t="str">
        <f t="shared" si="319"/>
        <v>P</v>
      </c>
      <c r="FU164" s="455" t="str">
        <f t="shared" si="319"/>
        <v>P</v>
      </c>
      <c r="FV164" s="455" t="str">
        <f t="shared" si="319"/>
        <v>P</v>
      </c>
      <c r="FW164" s="455" t="str">
        <f t="shared" si="319"/>
        <v>P</v>
      </c>
      <c r="FX164" s="455" t="str">
        <f t="shared" si="319"/>
        <v>P</v>
      </c>
      <c r="FY164" s="455" t="str">
        <f t="shared" si="319"/>
        <v>P</v>
      </c>
      <c r="FZ164" s="953" t="str">
        <f t="shared" si="320"/>
        <v>P</v>
      </c>
      <c r="GA164" s="768" t="str">
        <f t="shared" si="320"/>
        <v>P</v>
      </c>
      <c r="GB164" s="455" t="str">
        <f t="shared" si="320"/>
        <v>P</v>
      </c>
      <c r="GC164" s="455" t="str">
        <f t="shared" si="320"/>
        <v>P</v>
      </c>
      <c r="GD164" s="455" t="str">
        <f t="shared" si="320"/>
        <v>P</v>
      </c>
      <c r="GE164" s="455" t="str">
        <f t="shared" si="320"/>
        <v>P</v>
      </c>
      <c r="GF164" s="953" t="str">
        <f t="shared" si="320"/>
        <v>P</v>
      </c>
      <c r="GG164" s="768" t="str">
        <f t="shared" si="320"/>
        <v>P</v>
      </c>
      <c r="GH164" s="455" t="str">
        <f t="shared" si="320"/>
        <v>P</v>
      </c>
      <c r="GI164" s="455" t="str">
        <f t="shared" si="320"/>
        <v>P</v>
      </c>
      <c r="GJ164" s="455" t="str">
        <f t="shared" si="320"/>
        <v>P</v>
      </c>
      <c r="GK164" s="455" t="str">
        <f t="shared" si="320"/>
        <v>P</v>
      </c>
      <c r="GL164" s="455" t="str">
        <f t="shared" si="320"/>
        <v>P</v>
      </c>
      <c r="GM164" s="455" t="str">
        <f t="shared" si="320"/>
        <v>P</v>
      </c>
      <c r="GN164" s="954" t="str">
        <f t="shared" si="320"/>
        <v>P</v>
      </c>
      <c r="GO164" s="768" t="str">
        <f t="shared" si="320"/>
        <v>P</v>
      </c>
      <c r="GP164" s="455" t="str">
        <f t="shared" si="321"/>
        <v>P</v>
      </c>
      <c r="GQ164" s="455" t="str">
        <f t="shared" si="321"/>
        <v>P</v>
      </c>
      <c r="GR164" s="455" t="str">
        <f t="shared" si="321"/>
        <v>P</v>
      </c>
      <c r="GS164" s="455" t="str">
        <f t="shared" si="321"/>
        <v>P</v>
      </c>
      <c r="GT164" s="455" t="str">
        <f t="shared" si="321"/>
        <v>P</v>
      </c>
      <c r="GU164" s="953" t="str">
        <f t="shared" si="321"/>
        <v>P</v>
      </c>
      <c r="GV164" s="768" t="str">
        <f t="shared" si="321"/>
        <v>P</v>
      </c>
      <c r="GW164" s="455" t="str">
        <f t="shared" si="321"/>
        <v>P</v>
      </c>
      <c r="GX164" s="455" t="str">
        <f t="shared" si="321"/>
        <v>P</v>
      </c>
      <c r="GY164" s="455" t="str">
        <f t="shared" si="321"/>
        <v>P</v>
      </c>
      <c r="GZ164" s="455" t="str">
        <f t="shared" si="321"/>
        <v>P</v>
      </c>
      <c r="HA164" s="455" t="str">
        <f t="shared" si="321"/>
        <v>P</v>
      </c>
      <c r="HB164" s="953" t="str">
        <f t="shared" si="321"/>
        <v>P</v>
      </c>
      <c r="HC164" s="768" t="str">
        <f t="shared" si="321"/>
        <v>P</v>
      </c>
      <c r="HD164" s="455" t="str">
        <f t="shared" si="321"/>
        <v>P</v>
      </c>
      <c r="HE164" s="455" t="str">
        <f t="shared" si="321"/>
        <v>P</v>
      </c>
      <c r="HF164" s="455" t="str">
        <f t="shared" si="322"/>
        <v>P</v>
      </c>
      <c r="HG164" s="455" t="str">
        <f t="shared" si="322"/>
        <v>P</v>
      </c>
      <c r="HH164" s="455" t="str">
        <f t="shared" si="322"/>
        <v>P</v>
      </c>
      <c r="HI164" s="953" t="str">
        <f t="shared" si="322"/>
        <v>P</v>
      </c>
      <c r="HJ164" s="768" t="str">
        <f t="shared" si="322"/>
        <v>P</v>
      </c>
      <c r="HK164" s="455" t="str">
        <f t="shared" si="322"/>
        <v>P</v>
      </c>
      <c r="HL164" s="455" t="str">
        <f t="shared" si="322"/>
        <v>P</v>
      </c>
      <c r="HM164" s="455" t="str">
        <f t="shared" si="322"/>
        <v>P</v>
      </c>
      <c r="HN164" s="455" t="str">
        <f t="shared" si="322"/>
        <v>P</v>
      </c>
      <c r="HO164" s="455" t="str">
        <f t="shared" si="322"/>
        <v>P</v>
      </c>
      <c r="HP164" s="953" t="str">
        <f t="shared" si="322"/>
        <v>P</v>
      </c>
      <c r="HQ164" s="768" t="str">
        <f t="shared" si="322"/>
        <v>P</v>
      </c>
      <c r="HR164" s="455" t="str">
        <f t="shared" si="322"/>
        <v>P</v>
      </c>
      <c r="HS164" s="455" t="str">
        <f t="shared" si="322"/>
        <v>P</v>
      </c>
      <c r="HT164" s="455" t="str">
        <f t="shared" si="322"/>
        <v>P</v>
      </c>
      <c r="HU164" s="455" t="str">
        <f t="shared" si="322"/>
        <v>P</v>
      </c>
      <c r="HV164" s="455" t="str">
        <f t="shared" si="323"/>
        <v>P</v>
      </c>
      <c r="HW164" s="953" t="str">
        <f t="shared" si="323"/>
        <v>P</v>
      </c>
      <c r="HX164" s="768" t="str">
        <f t="shared" si="323"/>
        <v>P</v>
      </c>
      <c r="HY164" s="455" t="str">
        <f t="shared" si="323"/>
        <v>P</v>
      </c>
      <c r="HZ164" s="455" t="str">
        <f t="shared" si="323"/>
        <v>P</v>
      </c>
      <c r="IA164" s="455" t="str">
        <f t="shared" si="323"/>
        <v>P</v>
      </c>
      <c r="IB164" s="455" t="str">
        <f t="shared" si="323"/>
        <v>P</v>
      </c>
      <c r="IC164" s="455" t="str">
        <f t="shared" si="323"/>
        <v>P</v>
      </c>
      <c r="ID164" s="953" t="str">
        <f t="shared" si="323"/>
        <v>P</v>
      </c>
      <c r="IE164" s="768" t="str">
        <f t="shared" si="323"/>
        <v>P</v>
      </c>
      <c r="IF164" s="455" t="str">
        <f t="shared" si="323"/>
        <v>FÜ</v>
      </c>
      <c r="IG164" s="455" t="str">
        <f t="shared" si="323"/>
        <v>P</v>
      </c>
      <c r="IH164" s="455" t="str">
        <f t="shared" si="323"/>
        <v>P</v>
      </c>
      <c r="II164" s="455" t="str">
        <f t="shared" si="323"/>
        <v>P</v>
      </c>
      <c r="IJ164" s="455" t="str">
        <f t="shared" si="323"/>
        <v>P</v>
      </c>
      <c r="IK164" s="953" t="str">
        <f t="shared" si="323"/>
        <v>P</v>
      </c>
      <c r="IL164" s="768" t="str">
        <f t="shared" si="324"/>
        <v>P</v>
      </c>
      <c r="IM164" s="455" t="str">
        <f t="shared" si="324"/>
        <v>P</v>
      </c>
      <c r="IN164" s="455" t="str">
        <f t="shared" si="324"/>
        <v>P</v>
      </c>
      <c r="IO164" s="455" t="str">
        <f t="shared" si="324"/>
        <v>P</v>
      </c>
      <c r="IP164" s="455" t="str">
        <f t="shared" si="324"/>
        <v>P</v>
      </c>
      <c r="IQ164" s="455" t="str">
        <f t="shared" si="324"/>
        <v>P</v>
      </c>
      <c r="IR164" s="953" t="str">
        <f t="shared" si="324"/>
        <v>P</v>
      </c>
      <c r="IS164" s="768" t="str">
        <f t="shared" si="324"/>
        <v>P</v>
      </c>
      <c r="IT164" s="455" t="str">
        <f t="shared" si="324"/>
        <v>P</v>
      </c>
      <c r="IU164" s="455" t="str">
        <f t="shared" si="324"/>
        <v>P</v>
      </c>
      <c r="IV164" s="455" t="str">
        <f t="shared" si="324"/>
        <v>P</v>
      </c>
      <c r="IW164" s="455" t="str">
        <f t="shared" si="324"/>
        <v>P</v>
      </c>
      <c r="IX164" s="455" t="str">
        <f t="shared" si="324"/>
        <v>P</v>
      </c>
      <c r="IY164" s="954" t="str">
        <f t="shared" si="324"/>
        <v>P</v>
      </c>
      <c r="IZ164" s="768" t="str">
        <f t="shared" si="324"/>
        <v>P</v>
      </c>
      <c r="JA164" s="455" t="str">
        <f t="shared" si="324"/>
        <v>P</v>
      </c>
      <c r="JB164" s="455" t="str">
        <f t="shared" si="325"/>
        <v>P</v>
      </c>
      <c r="JC164" s="455" t="str">
        <f t="shared" si="325"/>
        <v>P</v>
      </c>
      <c r="JD164" s="455" t="str">
        <f t="shared" si="325"/>
        <v>P</v>
      </c>
      <c r="JE164" s="455" t="str">
        <f t="shared" si="325"/>
        <v>P</v>
      </c>
      <c r="JF164" s="953" t="str">
        <f t="shared" si="325"/>
        <v>P</v>
      </c>
      <c r="JG164" s="768" t="str">
        <f t="shared" si="325"/>
        <v>P</v>
      </c>
      <c r="JH164" s="455" t="str">
        <f t="shared" si="325"/>
        <v>P</v>
      </c>
      <c r="JI164" s="455" t="str">
        <f t="shared" si="325"/>
        <v>P</v>
      </c>
      <c r="JJ164" s="455" t="str">
        <f t="shared" si="325"/>
        <v>P</v>
      </c>
      <c r="JK164" s="455" t="str">
        <f t="shared" si="325"/>
        <v>P</v>
      </c>
      <c r="JL164" s="455" t="str">
        <f t="shared" si="325"/>
        <v>P</v>
      </c>
      <c r="JM164" s="953" t="str">
        <f t="shared" si="325"/>
        <v>P</v>
      </c>
      <c r="JN164" s="768" t="str">
        <f t="shared" si="325"/>
        <v>P</v>
      </c>
      <c r="JO164" s="455" t="str">
        <f t="shared" si="325"/>
        <v>P</v>
      </c>
      <c r="JP164" s="455" t="str">
        <f t="shared" si="325"/>
        <v>P</v>
      </c>
      <c r="JQ164" s="455" t="str">
        <f t="shared" si="325"/>
        <v>P</v>
      </c>
      <c r="JR164" s="455" t="str">
        <f t="shared" si="326"/>
        <v>P</v>
      </c>
      <c r="JS164" s="455" t="str">
        <f t="shared" si="326"/>
        <v>P</v>
      </c>
      <c r="JT164" s="953" t="str">
        <f t="shared" si="326"/>
        <v>P</v>
      </c>
      <c r="JU164" s="768" t="str">
        <f t="shared" si="326"/>
        <v>P</v>
      </c>
      <c r="JV164" s="455" t="str">
        <f t="shared" si="326"/>
        <v>P</v>
      </c>
      <c r="JW164" s="455" t="str">
        <f t="shared" si="326"/>
        <v>P</v>
      </c>
      <c r="JX164" s="455" t="str">
        <f t="shared" si="326"/>
        <v>P</v>
      </c>
      <c r="JY164" s="455" t="str">
        <f t="shared" si="326"/>
        <v>P</v>
      </c>
      <c r="JZ164" s="455" t="str">
        <f t="shared" si="326"/>
        <v>P</v>
      </c>
      <c r="KA164" s="953" t="str">
        <f t="shared" si="326"/>
        <v>P</v>
      </c>
      <c r="KB164" s="768" t="str">
        <f t="shared" si="326"/>
        <v>P</v>
      </c>
      <c r="KC164" s="455" t="str">
        <f t="shared" si="326"/>
        <v>P</v>
      </c>
      <c r="KD164" s="455" t="str">
        <f t="shared" si="326"/>
        <v>P</v>
      </c>
      <c r="KE164" s="455" t="str">
        <f t="shared" si="326"/>
        <v>P</v>
      </c>
      <c r="KF164" s="455" t="str">
        <f t="shared" si="326"/>
        <v>P</v>
      </c>
      <c r="KG164" s="455" t="str">
        <f t="shared" si="326"/>
        <v>P</v>
      </c>
      <c r="KH164" s="953" t="str">
        <f t="shared" si="327"/>
        <v>P</v>
      </c>
      <c r="KI164" s="768" t="str">
        <f t="shared" si="327"/>
        <v>P</v>
      </c>
      <c r="KJ164" s="455" t="str">
        <f t="shared" si="327"/>
        <v>P</v>
      </c>
      <c r="KK164" s="455" t="str">
        <f t="shared" si="327"/>
        <v>P</v>
      </c>
      <c r="KL164" s="455" t="str">
        <f t="shared" si="327"/>
        <v>P</v>
      </c>
      <c r="KM164" s="455" t="str">
        <f t="shared" si="327"/>
        <v>P</v>
      </c>
      <c r="KN164" s="455" t="str">
        <f t="shared" si="327"/>
        <v>P</v>
      </c>
      <c r="KO164" s="953" t="str">
        <f t="shared" si="327"/>
        <v>P</v>
      </c>
      <c r="KP164" s="768" t="str">
        <f t="shared" si="327"/>
        <v>P</v>
      </c>
      <c r="KQ164" s="455" t="str">
        <f t="shared" si="327"/>
        <v>P</v>
      </c>
      <c r="KR164" s="455" t="str">
        <f t="shared" si="327"/>
        <v>FÜ</v>
      </c>
      <c r="KS164" s="455" t="str">
        <f t="shared" si="327"/>
        <v>P</v>
      </c>
      <c r="KT164" s="455" t="str">
        <f t="shared" si="327"/>
        <v>P</v>
      </c>
      <c r="KU164" s="455" t="str">
        <f t="shared" si="327"/>
        <v>P</v>
      </c>
      <c r="KV164" s="953" t="str">
        <f t="shared" si="327"/>
        <v>P</v>
      </c>
      <c r="KW164" s="768" t="str">
        <f t="shared" si="327"/>
        <v>P</v>
      </c>
      <c r="KX164" s="455" t="str">
        <f t="shared" si="328"/>
        <v>P</v>
      </c>
      <c r="KY164" s="455" t="str">
        <f t="shared" si="328"/>
        <v>P</v>
      </c>
      <c r="KZ164" s="455" t="str">
        <f t="shared" si="328"/>
        <v>P</v>
      </c>
      <c r="LA164" s="455" t="str">
        <f t="shared" si="328"/>
        <v>FÜ</v>
      </c>
      <c r="LB164" s="455" t="str">
        <f t="shared" si="328"/>
        <v>P</v>
      </c>
      <c r="LC164" s="954" t="str">
        <f t="shared" si="328"/>
        <v>P</v>
      </c>
      <c r="LD164" s="768" t="str">
        <f t="shared" si="328"/>
        <v>P</v>
      </c>
      <c r="LE164" s="455" t="str">
        <f t="shared" si="328"/>
        <v>P</v>
      </c>
      <c r="LF164" s="455" t="str">
        <f t="shared" si="328"/>
        <v>P</v>
      </c>
      <c r="LG164" s="455" t="str">
        <f t="shared" si="328"/>
        <v>P</v>
      </c>
      <c r="LH164" s="455" t="str">
        <f t="shared" si="328"/>
        <v>P</v>
      </c>
      <c r="LI164" s="455" t="str">
        <f t="shared" si="328"/>
        <v>P</v>
      </c>
      <c r="LJ164" s="953" t="str">
        <f t="shared" si="328"/>
        <v>P</v>
      </c>
      <c r="LK164" s="768" t="str">
        <f t="shared" si="328"/>
        <v>P</v>
      </c>
      <c r="LL164" s="455" t="str">
        <f t="shared" si="328"/>
        <v>P</v>
      </c>
      <c r="LM164" s="455" t="str">
        <f t="shared" si="328"/>
        <v>P</v>
      </c>
      <c r="LN164" s="455" t="str">
        <f t="shared" si="329"/>
        <v>P</v>
      </c>
      <c r="LO164" s="455" t="str">
        <f t="shared" si="329"/>
        <v>P</v>
      </c>
      <c r="LP164" s="455" t="str">
        <f t="shared" si="329"/>
        <v>P</v>
      </c>
      <c r="LQ164" s="953" t="str">
        <f t="shared" si="329"/>
        <v>P</v>
      </c>
      <c r="LR164" s="768" t="str">
        <f t="shared" si="329"/>
        <v>P</v>
      </c>
      <c r="LS164" s="455" t="str">
        <f t="shared" si="329"/>
        <v>P</v>
      </c>
      <c r="LT164" s="455" t="str">
        <f t="shared" si="329"/>
        <v>P</v>
      </c>
      <c r="LU164" s="455" t="str">
        <f t="shared" si="329"/>
        <v>P</v>
      </c>
      <c r="LV164" s="455" t="str">
        <f t="shared" si="329"/>
        <v>P</v>
      </c>
      <c r="LW164" s="455" t="str">
        <f t="shared" si="329"/>
        <v>P</v>
      </c>
      <c r="LX164" s="953" t="str">
        <f t="shared" si="329"/>
        <v>P</v>
      </c>
      <c r="LY164" s="768" t="str">
        <f t="shared" si="329"/>
        <v>P</v>
      </c>
      <c r="LZ164" s="455" t="str">
        <f t="shared" si="329"/>
        <v>P</v>
      </c>
      <c r="MA164" s="455" t="str">
        <f t="shared" si="329"/>
        <v>P</v>
      </c>
      <c r="MB164" s="455" t="str">
        <f t="shared" si="329"/>
        <v>P</v>
      </c>
      <c r="MC164" s="455" t="str">
        <f t="shared" si="329"/>
        <v>P</v>
      </c>
      <c r="MD164" s="455" t="str">
        <f t="shared" si="330"/>
        <v>P</v>
      </c>
      <c r="ME164" s="953" t="str">
        <f t="shared" si="330"/>
        <v>P</v>
      </c>
      <c r="MF164" s="768" t="str">
        <f t="shared" si="330"/>
        <v>P</v>
      </c>
      <c r="MG164" s="455" t="str">
        <f t="shared" si="330"/>
        <v>P</v>
      </c>
      <c r="MH164" s="455" t="str">
        <f t="shared" si="330"/>
        <v>P</v>
      </c>
      <c r="MI164" s="455" t="str">
        <f t="shared" si="330"/>
        <v>P</v>
      </c>
      <c r="MJ164" s="455" t="str">
        <f t="shared" si="330"/>
        <v>P</v>
      </c>
      <c r="MK164" s="455" t="str">
        <f t="shared" si="330"/>
        <v>P</v>
      </c>
      <c r="ML164" s="953" t="str">
        <f t="shared" si="330"/>
        <v>P</v>
      </c>
      <c r="MM164" s="768" t="str">
        <f t="shared" si="330"/>
        <v>P</v>
      </c>
      <c r="MN164" s="455" t="str">
        <f t="shared" si="330"/>
        <v>P</v>
      </c>
      <c r="MO164" s="455" t="str">
        <f t="shared" si="330"/>
        <v>P</v>
      </c>
      <c r="MP164" s="455" t="str">
        <f t="shared" si="330"/>
        <v>P</v>
      </c>
      <c r="MQ164" s="455" t="str">
        <f t="shared" si="330"/>
        <v>P</v>
      </c>
      <c r="MR164" s="455" t="str">
        <f t="shared" si="330"/>
        <v>P</v>
      </c>
      <c r="MS164" s="953" t="str">
        <f t="shared" si="330"/>
        <v>P</v>
      </c>
      <c r="MT164" s="768" t="str">
        <f t="shared" si="331"/>
        <v>P</v>
      </c>
      <c r="MU164" s="455" t="str">
        <f t="shared" si="331"/>
        <v>P</v>
      </c>
      <c r="MV164" s="455" t="str">
        <f t="shared" si="331"/>
        <v>P</v>
      </c>
      <c r="MW164" s="455" t="str">
        <f t="shared" si="331"/>
        <v>P</v>
      </c>
      <c r="MX164" s="455" t="str">
        <f t="shared" si="331"/>
        <v>P</v>
      </c>
      <c r="MY164" s="455" t="str">
        <f t="shared" si="331"/>
        <v>P</v>
      </c>
      <c r="MZ164" s="953" t="str">
        <f t="shared" si="331"/>
        <v>P</v>
      </c>
      <c r="NA164" s="768" t="str">
        <f t="shared" si="331"/>
        <v>P</v>
      </c>
      <c r="NB164" s="455" t="str">
        <f t="shared" si="331"/>
        <v>P</v>
      </c>
      <c r="NC164" s="455" t="str">
        <f t="shared" si="331"/>
        <v>FÜ</v>
      </c>
      <c r="ND164" s="455" t="str">
        <f t="shared" si="331"/>
        <v>FÜ</v>
      </c>
      <c r="NE164" s="455" t="str">
        <f t="shared" si="331"/>
        <v>P</v>
      </c>
      <c r="NF164" s="455" t="str">
        <f t="shared" si="331"/>
        <v>P</v>
      </c>
      <c r="NG164" s="954" t="str">
        <f t="shared" si="331"/>
        <v>P</v>
      </c>
      <c r="NH164" s="768" t="str">
        <f t="shared" si="331"/>
        <v>P</v>
      </c>
      <c r="NI164" s="455" t="str">
        <f t="shared" si="331"/>
        <v>P</v>
      </c>
      <c r="NJ164" s="455" t="str">
        <f t="shared" si="332"/>
        <v>P</v>
      </c>
      <c r="NK164" s="455" t="str">
        <f t="shared" si="313"/>
        <v>P</v>
      </c>
      <c r="NL164" s="455" t="str">
        <f t="shared" si="313"/>
        <v>P</v>
      </c>
      <c r="NM164" s="455" t="str">
        <f t="shared" si="313"/>
        <v>P</v>
      </c>
      <c r="NN164" s="953" t="str">
        <f t="shared" si="313"/>
        <v>P</v>
      </c>
    </row>
    <row r="165" spans="1:563" s="1" customFormat="1" x14ac:dyDescent="0.2">
      <c r="A165" s="762">
        <f>alapadatok!M20</f>
        <v>18</v>
      </c>
      <c r="B165" s="678">
        <f>IF(alapadatok!O20="","",alapadatok!O20)</f>
        <v>43988</v>
      </c>
      <c r="C165" s="584" t="str">
        <f>IF(alapadatok!N20="","",alapadatok!N20)</f>
        <v>Zajacz Gábor(PJ)</v>
      </c>
      <c r="D165" s="584" t="str">
        <f>IF(alapadatok!P20="","",alapadatok!P20)</f>
        <v>ACC</v>
      </c>
      <c r="E165" s="948">
        <f>IF(alapadatok!W20="","",alapadatok!W20)</f>
        <v>41451</v>
      </c>
      <c r="F165" s="952" t="str">
        <f t="shared" ref="F165:U180" si="338">IF($C165="","",F$146)</f>
        <v>P</v>
      </c>
      <c r="G165" s="953" t="str">
        <f t="shared" si="338"/>
        <v>P</v>
      </c>
      <c r="H165" s="768" t="str">
        <f t="shared" si="338"/>
        <v>P</v>
      </c>
      <c r="I165" s="455" t="str">
        <f t="shared" si="338"/>
        <v>FÜ</v>
      </c>
      <c r="J165" s="1144" t="s">
        <v>99</v>
      </c>
      <c r="K165" s="1144" t="s">
        <v>99</v>
      </c>
      <c r="L165" s="1144" t="s">
        <v>99</v>
      </c>
      <c r="M165" s="455" t="str">
        <f t="shared" si="338"/>
        <v>P</v>
      </c>
      <c r="N165" s="953" t="str">
        <f t="shared" si="338"/>
        <v>P</v>
      </c>
      <c r="O165" s="1143" t="s">
        <v>385</v>
      </c>
      <c r="P165" s="1144" t="s">
        <v>99</v>
      </c>
      <c r="Q165" s="1144" t="s">
        <v>99</v>
      </c>
      <c r="R165" s="1144" t="s">
        <v>99</v>
      </c>
      <c r="S165" s="1143" t="s">
        <v>385</v>
      </c>
      <c r="T165" s="455" t="str">
        <f t="shared" si="338"/>
        <v>P</v>
      </c>
      <c r="U165" s="953" t="str">
        <f t="shared" si="338"/>
        <v>P</v>
      </c>
      <c r="V165" s="1143" t="s">
        <v>99</v>
      </c>
      <c r="W165" s="1143" t="s">
        <v>99</v>
      </c>
      <c r="X165" s="1143" t="s">
        <v>99</v>
      </c>
      <c r="Y165" s="1143">
        <v>7</v>
      </c>
      <c r="Z165" s="1143" t="s">
        <v>99</v>
      </c>
      <c r="AA165" s="455" t="str">
        <f t="shared" si="333"/>
        <v>P</v>
      </c>
      <c r="AB165" s="953" t="str">
        <f t="shared" si="333"/>
        <v>P</v>
      </c>
      <c r="AC165" s="1144" t="s">
        <v>99</v>
      </c>
      <c r="AD165" s="1143" t="s">
        <v>99</v>
      </c>
      <c r="AE165" s="1143" t="s">
        <v>99</v>
      </c>
      <c r="AF165" s="1143" t="s">
        <v>99</v>
      </c>
      <c r="AG165" s="1143" t="s">
        <v>99</v>
      </c>
      <c r="AH165" s="455" t="str">
        <f t="shared" si="333"/>
        <v>P</v>
      </c>
      <c r="AI165" s="953" t="str">
        <f t="shared" si="333"/>
        <v>P</v>
      </c>
      <c r="AJ165" s="1143" t="s">
        <v>99</v>
      </c>
      <c r="AK165" s="1143" t="s">
        <v>99</v>
      </c>
      <c r="AL165" s="1143" t="s">
        <v>99</v>
      </c>
      <c r="AM165" s="1143" t="s">
        <v>99</v>
      </c>
      <c r="AN165" s="1143" t="s">
        <v>99</v>
      </c>
      <c r="AO165" s="455" t="str">
        <f t="shared" si="334"/>
        <v>P</v>
      </c>
      <c r="AP165" s="953" t="str">
        <f t="shared" si="334"/>
        <v>P</v>
      </c>
      <c r="AQ165" s="1143" t="s">
        <v>99</v>
      </c>
      <c r="AR165" s="1143" t="s">
        <v>99</v>
      </c>
      <c r="AS165" s="1143" t="s">
        <v>99</v>
      </c>
      <c r="AT165" s="1143" t="s">
        <v>99</v>
      </c>
      <c r="AU165" s="1143" t="s">
        <v>385</v>
      </c>
      <c r="AV165" s="455" t="str">
        <f t="shared" si="334"/>
        <v>P</v>
      </c>
      <c r="AW165" s="953" t="str">
        <f t="shared" si="334"/>
        <v>P</v>
      </c>
      <c r="AX165" s="1143" t="s">
        <v>99</v>
      </c>
      <c r="AY165" s="1143" t="s">
        <v>99</v>
      </c>
      <c r="AZ165" s="1143" t="s">
        <v>99</v>
      </c>
      <c r="BA165" s="1143" t="s">
        <v>385</v>
      </c>
      <c r="BB165" s="1143" t="s">
        <v>99</v>
      </c>
      <c r="BC165" s="455" t="str">
        <f t="shared" si="335"/>
        <v>P</v>
      </c>
      <c r="BD165" s="953" t="str">
        <f t="shared" si="335"/>
        <v>P</v>
      </c>
      <c r="BE165" s="1143" t="s">
        <v>99</v>
      </c>
      <c r="BF165" s="1143" t="s">
        <v>99</v>
      </c>
      <c r="BG165" s="1143" t="s">
        <v>385</v>
      </c>
      <c r="BH165" s="1143" t="s">
        <v>99</v>
      </c>
      <c r="BI165" s="1143" t="s">
        <v>99</v>
      </c>
      <c r="BJ165" s="455" t="str">
        <f t="shared" si="335"/>
        <v>P</v>
      </c>
      <c r="BK165" s="953" t="str">
        <f t="shared" si="335"/>
        <v>P</v>
      </c>
      <c r="BL165" s="1143">
        <v>9</v>
      </c>
      <c r="BM165" s="1143" t="s">
        <v>99</v>
      </c>
      <c r="BN165" s="1143" t="s">
        <v>99</v>
      </c>
      <c r="BO165" s="1143" t="s">
        <v>99</v>
      </c>
      <c r="BP165" s="1143" t="s">
        <v>99</v>
      </c>
      <c r="BQ165" s="455" t="str">
        <f t="shared" si="335"/>
        <v>P</v>
      </c>
      <c r="BR165" s="953" t="str">
        <f t="shared" si="315"/>
        <v>P</v>
      </c>
      <c r="BS165" s="1143" t="s">
        <v>99</v>
      </c>
      <c r="BT165" s="1143" t="s">
        <v>99</v>
      </c>
      <c r="BU165" s="1143" t="s">
        <v>99</v>
      </c>
      <c r="BV165" s="1143" t="s">
        <v>99</v>
      </c>
      <c r="BW165" s="1143" t="s">
        <v>99</v>
      </c>
      <c r="BX165" s="455" t="str">
        <f t="shared" si="315"/>
        <v>P</v>
      </c>
      <c r="BY165" s="953" t="str">
        <f t="shared" si="315"/>
        <v>P</v>
      </c>
      <c r="BZ165" s="1143" t="s">
        <v>108</v>
      </c>
      <c r="CA165" s="1143" t="s">
        <v>108</v>
      </c>
      <c r="CB165" s="1143" t="s">
        <v>108</v>
      </c>
      <c r="CC165" s="1143" t="s">
        <v>108</v>
      </c>
      <c r="CD165" s="455" t="str">
        <f t="shared" si="315"/>
        <v>FÜ</v>
      </c>
      <c r="CE165" s="455" t="str">
        <f t="shared" si="315"/>
        <v>P</v>
      </c>
      <c r="CF165" s="953" t="str">
        <f t="shared" si="315"/>
        <v>P</v>
      </c>
      <c r="CG165" s="1143" t="s">
        <v>99</v>
      </c>
      <c r="CH165" s="1143" t="s">
        <v>99</v>
      </c>
      <c r="CI165" s="1143" t="s">
        <v>99</v>
      </c>
      <c r="CJ165" s="1143" t="s">
        <v>99</v>
      </c>
      <c r="CK165" s="1143" t="s">
        <v>385</v>
      </c>
      <c r="CL165" s="1143" t="s">
        <v>178</v>
      </c>
      <c r="CM165" s="1146" t="s">
        <v>178</v>
      </c>
      <c r="CN165" s="1143" t="s">
        <v>385</v>
      </c>
      <c r="CO165" s="1143" t="s">
        <v>385</v>
      </c>
      <c r="CP165" s="1143" t="s">
        <v>385</v>
      </c>
      <c r="CQ165" s="1143" t="s">
        <v>385</v>
      </c>
      <c r="CR165" s="1143" t="s">
        <v>385</v>
      </c>
      <c r="CS165" s="455" t="str">
        <f t="shared" si="336"/>
        <v>P</v>
      </c>
      <c r="CT165" s="953" t="str">
        <f t="shared" si="336"/>
        <v>P</v>
      </c>
      <c r="CU165" s="952" t="str">
        <f t="shared" si="336"/>
        <v>FÜ</v>
      </c>
      <c r="CV165" s="1143" t="s">
        <v>99</v>
      </c>
      <c r="CW165" s="1143" t="s">
        <v>99</v>
      </c>
      <c r="CX165" s="1143" t="s">
        <v>99</v>
      </c>
      <c r="CY165" s="1143" t="s">
        <v>99</v>
      </c>
      <c r="CZ165" s="455" t="str">
        <f t="shared" si="337"/>
        <v>P</v>
      </c>
      <c r="DA165" s="953" t="str">
        <f t="shared" si="337"/>
        <v>P</v>
      </c>
      <c r="DB165" s="1143" t="s">
        <v>99</v>
      </c>
      <c r="DC165" s="1143" t="s">
        <v>99</v>
      </c>
      <c r="DD165" s="1143" t="s">
        <v>99</v>
      </c>
      <c r="DE165" s="1143" t="s">
        <v>99</v>
      </c>
      <c r="DF165" s="1143" t="s">
        <v>99</v>
      </c>
      <c r="DG165" s="455" t="str">
        <f t="shared" si="337"/>
        <v>P</v>
      </c>
      <c r="DH165" s="953" t="str">
        <f t="shared" si="337"/>
        <v>P</v>
      </c>
      <c r="DI165" s="1143" t="s">
        <v>99</v>
      </c>
      <c r="DJ165" s="1143" t="s">
        <v>99</v>
      </c>
      <c r="DK165" s="1143" t="s">
        <v>99</v>
      </c>
      <c r="DL165" s="1143" t="s">
        <v>99</v>
      </c>
      <c r="DM165" s="1143" t="s">
        <v>99</v>
      </c>
      <c r="DN165" s="455" t="str">
        <f t="shared" si="316"/>
        <v>P</v>
      </c>
      <c r="DO165" s="953" t="str">
        <f t="shared" si="316"/>
        <v>P</v>
      </c>
      <c r="DP165" s="768" t="str">
        <f t="shared" si="316"/>
        <v>P</v>
      </c>
      <c r="DQ165" s="455" t="str">
        <f t="shared" si="316"/>
        <v>P</v>
      </c>
      <c r="DR165" s="455" t="str">
        <f t="shared" si="316"/>
        <v>P</v>
      </c>
      <c r="DS165" s="455" t="str">
        <f t="shared" si="316"/>
        <v>P</v>
      </c>
      <c r="DT165" s="455" t="str">
        <f t="shared" si="316"/>
        <v>P</v>
      </c>
      <c r="DU165" s="455" t="str">
        <f t="shared" si="316"/>
        <v>P</v>
      </c>
      <c r="DV165" s="953" t="str">
        <f t="shared" si="316"/>
        <v>P</v>
      </c>
      <c r="DW165" s="768" t="str">
        <f t="shared" si="316"/>
        <v>P</v>
      </c>
      <c r="DX165" s="455" t="str">
        <f t="shared" si="316"/>
        <v>P</v>
      </c>
      <c r="DY165" s="455" t="str">
        <f t="shared" si="316"/>
        <v>FÜ</v>
      </c>
      <c r="DZ165" s="455" t="str">
        <f t="shared" si="316"/>
        <v>P</v>
      </c>
      <c r="EA165" s="455" t="str">
        <f t="shared" si="316"/>
        <v>P</v>
      </c>
      <c r="EB165" s="455" t="str">
        <f t="shared" si="316"/>
        <v>P</v>
      </c>
      <c r="EC165" s="954" t="str">
        <f t="shared" si="316"/>
        <v>P</v>
      </c>
      <c r="ED165" s="768" t="str">
        <f t="shared" si="317"/>
        <v>P</v>
      </c>
      <c r="EE165" s="455" t="str">
        <f t="shared" si="317"/>
        <v>P</v>
      </c>
      <c r="EF165" s="455" t="str">
        <f t="shared" si="317"/>
        <v>P</v>
      </c>
      <c r="EG165" s="455" t="str">
        <f t="shared" si="317"/>
        <v>P</v>
      </c>
      <c r="EH165" s="455" t="str">
        <f t="shared" si="317"/>
        <v>P</v>
      </c>
      <c r="EI165" s="455" t="str">
        <f t="shared" si="317"/>
        <v>P</v>
      </c>
      <c r="EJ165" s="953" t="str">
        <f t="shared" si="317"/>
        <v>P</v>
      </c>
      <c r="EK165" s="768" t="str">
        <f t="shared" si="317"/>
        <v>P</v>
      </c>
      <c r="EL165" s="455" t="str">
        <f t="shared" si="317"/>
        <v>P</v>
      </c>
      <c r="EM165" s="455" t="str">
        <f t="shared" si="317"/>
        <v>P</v>
      </c>
      <c r="EN165" s="455" t="str">
        <f t="shared" si="317"/>
        <v>P</v>
      </c>
      <c r="EO165" s="455" t="str">
        <f t="shared" si="317"/>
        <v>P</v>
      </c>
      <c r="EP165" s="455" t="str">
        <f t="shared" si="317"/>
        <v>P</v>
      </c>
      <c r="EQ165" s="953" t="str">
        <f t="shared" si="317"/>
        <v>P</v>
      </c>
      <c r="ER165" s="768" t="str">
        <f t="shared" si="317"/>
        <v>FÜ</v>
      </c>
      <c r="ES165" s="455" t="str">
        <f t="shared" si="317"/>
        <v>P</v>
      </c>
      <c r="ET165" s="455" t="str">
        <f t="shared" si="318"/>
        <v>P</v>
      </c>
      <c r="EU165" s="455" t="str">
        <f t="shared" si="318"/>
        <v>P</v>
      </c>
      <c r="EV165" s="455" t="str">
        <f t="shared" si="318"/>
        <v>P</v>
      </c>
      <c r="EW165" s="455" t="str">
        <f t="shared" si="318"/>
        <v>P</v>
      </c>
      <c r="EX165" s="953" t="str">
        <f t="shared" si="318"/>
        <v>P</v>
      </c>
      <c r="EY165" s="768" t="str">
        <f t="shared" si="318"/>
        <v>P</v>
      </c>
      <c r="EZ165" s="455" t="str">
        <f t="shared" si="318"/>
        <v>P</v>
      </c>
      <c r="FA165" s="455" t="str">
        <f t="shared" si="318"/>
        <v>P</v>
      </c>
      <c r="FB165" s="455" t="str">
        <f t="shared" si="318"/>
        <v>P</v>
      </c>
      <c r="FC165" s="455" t="str">
        <f t="shared" si="318"/>
        <v>P</v>
      </c>
      <c r="FD165" s="455" t="str">
        <f t="shared" si="318"/>
        <v>P</v>
      </c>
      <c r="FE165" s="953" t="str">
        <f t="shared" si="318"/>
        <v>P</v>
      </c>
      <c r="FF165" s="768" t="str">
        <f t="shared" si="318"/>
        <v>P</v>
      </c>
      <c r="FG165" s="455" t="str">
        <f t="shared" si="318"/>
        <v>P</v>
      </c>
      <c r="FH165" s="455" t="str">
        <f t="shared" si="318"/>
        <v>P</v>
      </c>
      <c r="FI165" s="455" t="str">
        <f t="shared" si="318"/>
        <v>P</v>
      </c>
      <c r="FJ165" s="455" t="str">
        <f t="shared" si="319"/>
        <v>P</v>
      </c>
      <c r="FK165" s="455" t="str">
        <f t="shared" si="319"/>
        <v>P</v>
      </c>
      <c r="FL165" s="953" t="str">
        <f t="shared" si="319"/>
        <v>P</v>
      </c>
      <c r="FM165" s="768" t="str">
        <f t="shared" si="319"/>
        <v>P</v>
      </c>
      <c r="FN165" s="455" t="str">
        <f t="shared" si="319"/>
        <v>P</v>
      </c>
      <c r="FO165" s="455" t="str">
        <f t="shared" si="319"/>
        <v>P</v>
      </c>
      <c r="FP165" s="455" t="str">
        <f t="shared" si="319"/>
        <v>P</v>
      </c>
      <c r="FQ165" s="455" t="str">
        <f t="shared" si="319"/>
        <v>P</v>
      </c>
      <c r="FR165" s="455" t="str">
        <f t="shared" si="319"/>
        <v>P</v>
      </c>
      <c r="FS165" s="953" t="str">
        <f t="shared" si="319"/>
        <v>P</v>
      </c>
      <c r="FT165" s="768" t="str">
        <f t="shared" si="319"/>
        <v>P</v>
      </c>
      <c r="FU165" s="455" t="str">
        <f t="shared" si="319"/>
        <v>P</v>
      </c>
      <c r="FV165" s="455" t="str">
        <f t="shared" si="319"/>
        <v>P</v>
      </c>
      <c r="FW165" s="455" t="str">
        <f t="shared" si="319"/>
        <v>P</v>
      </c>
      <c r="FX165" s="455" t="str">
        <f t="shared" si="319"/>
        <v>P</v>
      </c>
      <c r="FY165" s="455" t="str">
        <f t="shared" si="319"/>
        <v>P</v>
      </c>
      <c r="FZ165" s="953" t="str">
        <f t="shared" si="320"/>
        <v>P</v>
      </c>
      <c r="GA165" s="768" t="str">
        <f t="shared" si="320"/>
        <v>P</v>
      </c>
      <c r="GB165" s="455" t="str">
        <f t="shared" si="320"/>
        <v>P</v>
      </c>
      <c r="GC165" s="455" t="str">
        <f t="shared" si="320"/>
        <v>P</v>
      </c>
      <c r="GD165" s="455" t="str">
        <f t="shared" si="320"/>
        <v>P</v>
      </c>
      <c r="GE165" s="455" t="str">
        <f t="shared" si="320"/>
        <v>P</v>
      </c>
      <c r="GF165" s="953" t="str">
        <f t="shared" si="320"/>
        <v>P</v>
      </c>
      <c r="GG165" s="768" t="str">
        <f t="shared" si="320"/>
        <v>P</v>
      </c>
      <c r="GH165" s="455" t="str">
        <f t="shared" si="320"/>
        <v>P</v>
      </c>
      <c r="GI165" s="455" t="str">
        <f t="shared" si="320"/>
        <v>P</v>
      </c>
      <c r="GJ165" s="455" t="str">
        <f t="shared" si="320"/>
        <v>P</v>
      </c>
      <c r="GK165" s="455" t="str">
        <f t="shared" si="320"/>
        <v>P</v>
      </c>
      <c r="GL165" s="455" t="str">
        <f t="shared" si="320"/>
        <v>P</v>
      </c>
      <c r="GM165" s="455" t="str">
        <f t="shared" si="320"/>
        <v>P</v>
      </c>
      <c r="GN165" s="954" t="str">
        <f t="shared" si="320"/>
        <v>P</v>
      </c>
      <c r="GO165" s="768" t="str">
        <f t="shared" si="320"/>
        <v>P</v>
      </c>
      <c r="GP165" s="455" t="str">
        <f t="shared" si="321"/>
        <v>P</v>
      </c>
      <c r="GQ165" s="455" t="str">
        <f t="shared" si="321"/>
        <v>P</v>
      </c>
      <c r="GR165" s="455" t="str">
        <f t="shared" si="321"/>
        <v>P</v>
      </c>
      <c r="GS165" s="455" t="str">
        <f t="shared" si="321"/>
        <v>P</v>
      </c>
      <c r="GT165" s="455" t="str">
        <f t="shared" si="321"/>
        <v>P</v>
      </c>
      <c r="GU165" s="953" t="str">
        <f t="shared" si="321"/>
        <v>P</v>
      </c>
      <c r="GV165" s="768" t="str">
        <f t="shared" si="321"/>
        <v>P</v>
      </c>
      <c r="GW165" s="455" t="str">
        <f t="shared" si="321"/>
        <v>P</v>
      </c>
      <c r="GX165" s="455" t="str">
        <f t="shared" si="321"/>
        <v>P</v>
      </c>
      <c r="GY165" s="455" t="str">
        <f t="shared" si="321"/>
        <v>P</v>
      </c>
      <c r="GZ165" s="455" t="str">
        <f t="shared" si="321"/>
        <v>P</v>
      </c>
      <c r="HA165" s="455" t="str">
        <f t="shared" si="321"/>
        <v>P</v>
      </c>
      <c r="HB165" s="953" t="str">
        <f t="shared" si="321"/>
        <v>P</v>
      </c>
      <c r="HC165" s="768" t="str">
        <f t="shared" si="321"/>
        <v>P</v>
      </c>
      <c r="HD165" s="455" t="str">
        <f t="shared" si="321"/>
        <v>P</v>
      </c>
      <c r="HE165" s="455" t="str">
        <f t="shared" si="321"/>
        <v>P</v>
      </c>
      <c r="HF165" s="455" t="str">
        <f t="shared" si="322"/>
        <v>P</v>
      </c>
      <c r="HG165" s="455" t="str">
        <f t="shared" si="322"/>
        <v>P</v>
      </c>
      <c r="HH165" s="455" t="str">
        <f t="shared" si="322"/>
        <v>P</v>
      </c>
      <c r="HI165" s="953" t="str">
        <f t="shared" si="322"/>
        <v>P</v>
      </c>
      <c r="HJ165" s="768" t="str">
        <f t="shared" si="322"/>
        <v>P</v>
      </c>
      <c r="HK165" s="455" t="str">
        <f t="shared" si="322"/>
        <v>P</v>
      </c>
      <c r="HL165" s="455" t="str">
        <f t="shared" si="322"/>
        <v>P</v>
      </c>
      <c r="HM165" s="455" t="str">
        <f t="shared" si="322"/>
        <v>P</v>
      </c>
      <c r="HN165" s="955" t="str">
        <f t="shared" si="322"/>
        <v>P</v>
      </c>
      <c r="HO165" s="455" t="str">
        <f t="shared" si="322"/>
        <v>P</v>
      </c>
      <c r="HP165" s="953" t="str">
        <f t="shared" si="322"/>
        <v>P</v>
      </c>
      <c r="HQ165" s="768" t="str">
        <f t="shared" si="322"/>
        <v>P</v>
      </c>
      <c r="HR165" s="455" t="str">
        <f t="shared" si="322"/>
        <v>P</v>
      </c>
      <c r="HS165" s="455" t="str">
        <f t="shared" si="322"/>
        <v>P</v>
      </c>
      <c r="HT165" s="455" t="str">
        <f t="shared" si="322"/>
        <v>P</v>
      </c>
      <c r="HU165" s="455" t="str">
        <f t="shared" si="322"/>
        <v>P</v>
      </c>
      <c r="HV165" s="455" t="str">
        <f t="shared" si="323"/>
        <v>P</v>
      </c>
      <c r="HW165" s="953" t="str">
        <f t="shared" si="323"/>
        <v>P</v>
      </c>
      <c r="HX165" s="768" t="str">
        <f t="shared" si="323"/>
        <v>P</v>
      </c>
      <c r="HY165" s="455" t="str">
        <f t="shared" si="323"/>
        <v>P</v>
      </c>
      <c r="HZ165" s="455" t="str">
        <f t="shared" si="323"/>
        <v>P</v>
      </c>
      <c r="IA165" s="455" t="str">
        <f t="shared" si="323"/>
        <v>P</v>
      </c>
      <c r="IB165" s="455" t="str">
        <f t="shared" si="323"/>
        <v>P</v>
      </c>
      <c r="IC165" s="455" t="str">
        <f t="shared" si="323"/>
        <v>P</v>
      </c>
      <c r="ID165" s="953" t="str">
        <f t="shared" si="323"/>
        <v>P</v>
      </c>
      <c r="IE165" s="768" t="str">
        <f t="shared" si="323"/>
        <v>P</v>
      </c>
      <c r="IF165" s="455" t="str">
        <f t="shared" si="323"/>
        <v>FÜ</v>
      </c>
      <c r="IG165" s="455" t="str">
        <f t="shared" si="323"/>
        <v>P</v>
      </c>
      <c r="IH165" s="455" t="str">
        <f t="shared" si="323"/>
        <v>P</v>
      </c>
      <c r="II165" s="455" t="str">
        <f t="shared" si="323"/>
        <v>P</v>
      </c>
      <c r="IJ165" s="455" t="str">
        <f t="shared" si="323"/>
        <v>P</v>
      </c>
      <c r="IK165" s="953" t="str">
        <f t="shared" si="323"/>
        <v>P</v>
      </c>
      <c r="IL165" s="768" t="str">
        <f t="shared" si="324"/>
        <v>P</v>
      </c>
      <c r="IM165" s="455" t="str">
        <f t="shared" si="324"/>
        <v>P</v>
      </c>
      <c r="IN165" s="455" t="str">
        <f t="shared" si="324"/>
        <v>P</v>
      </c>
      <c r="IO165" s="455" t="str">
        <f t="shared" si="324"/>
        <v>P</v>
      </c>
      <c r="IP165" s="455" t="str">
        <f t="shared" si="324"/>
        <v>P</v>
      </c>
      <c r="IQ165" s="455" t="str">
        <f t="shared" si="324"/>
        <v>P</v>
      </c>
      <c r="IR165" s="953" t="str">
        <f t="shared" si="324"/>
        <v>P</v>
      </c>
      <c r="IS165" s="768" t="str">
        <f t="shared" si="324"/>
        <v>P</v>
      </c>
      <c r="IT165" s="455" t="str">
        <f t="shared" si="324"/>
        <v>P</v>
      </c>
      <c r="IU165" s="455" t="str">
        <f t="shared" si="324"/>
        <v>P</v>
      </c>
      <c r="IV165" s="455" t="str">
        <f t="shared" si="324"/>
        <v>P</v>
      </c>
      <c r="IW165" s="455" t="str">
        <f t="shared" si="324"/>
        <v>P</v>
      </c>
      <c r="IX165" s="455" t="str">
        <f t="shared" si="324"/>
        <v>P</v>
      </c>
      <c r="IY165" s="954" t="str">
        <f t="shared" si="324"/>
        <v>P</v>
      </c>
      <c r="IZ165" s="768" t="str">
        <f t="shared" si="324"/>
        <v>P</v>
      </c>
      <c r="JA165" s="455" t="str">
        <f t="shared" si="324"/>
        <v>P</v>
      </c>
      <c r="JB165" s="455" t="str">
        <f t="shared" si="325"/>
        <v>P</v>
      </c>
      <c r="JC165" s="455" t="str">
        <f t="shared" si="325"/>
        <v>P</v>
      </c>
      <c r="JD165" s="455" t="str">
        <f t="shared" si="325"/>
        <v>P</v>
      </c>
      <c r="JE165" s="455" t="str">
        <f t="shared" si="325"/>
        <v>P</v>
      </c>
      <c r="JF165" s="953" t="str">
        <f t="shared" si="325"/>
        <v>P</v>
      </c>
      <c r="JG165" s="768" t="str">
        <f t="shared" si="325"/>
        <v>P</v>
      </c>
      <c r="JH165" s="455" t="str">
        <f t="shared" si="325"/>
        <v>P</v>
      </c>
      <c r="JI165" s="455" t="str">
        <f t="shared" si="325"/>
        <v>P</v>
      </c>
      <c r="JJ165" s="455" t="str">
        <f t="shared" si="325"/>
        <v>P</v>
      </c>
      <c r="JK165" s="455" t="str">
        <f t="shared" si="325"/>
        <v>P</v>
      </c>
      <c r="JL165" s="455" t="str">
        <f t="shared" si="325"/>
        <v>P</v>
      </c>
      <c r="JM165" s="953" t="str">
        <f t="shared" si="325"/>
        <v>P</v>
      </c>
      <c r="JN165" s="768" t="str">
        <f t="shared" si="325"/>
        <v>P</v>
      </c>
      <c r="JO165" s="455" t="str">
        <f t="shared" si="325"/>
        <v>P</v>
      </c>
      <c r="JP165" s="455" t="str">
        <f t="shared" si="325"/>
        <v>P</v>
      </c>
      <c r="JQ165" s="455" t="str">
        <f t="shared" si="325"/>
        <v>P</v>
      </c>
      <c r="JR165" s="455" t="str">
        <f t="shared" si="326"/>
        <v>P</v>
      </c>
      <c r="JS165" s="455" t="str">
        <f t="shared" si="326"/>
        <v>P</v>
      </c>
      <c r="JT165" s="953" t="str">
        <f t="shared" si="326"/>
        <v>P</v>
      </c>
      <c r="JU165" s="768" t="str">
        <f t="shared" si="326"/>
        <v>P</v>
      </c>
      <c r="JV165" s="455" t="str">
        <f t="shared" si="326"/>
        <v>P</v>
      </c>
      <c r="JW165" s="455" t="str">
        <f t="shared" si="326"/>
        <v>P</v>
      </c>
      <c r="JX165" s="455" t="str">
        <f t="shared" si="326"/>
        <v>P</v>
      </c>
      <c r="JY165" s="455" t="str">
        <f t="shared" si="326"/>
        <v>P</v>
      </c>
      <c r="JZ165" s="455" t="str">
        <f t="shared" si="326"/>
        <v>P</v>
      </c>
      <c r="KA165" s="953" t="str">
        <f t="shared" si="326"/>
        <v>P</v>
      </c>
      <c r="KB165" s="768" t="str">
        <f t="shared" si="326"/>
        <v>P</v>
      </c>
      <c r="KC165" s="455" t="str">
        <f t="shared" si="326"/>
        <v>P</v>
      </c>
      <c r="KD165" s="455" t="str">
        <f t="shared" si="326"/>
        <v>P</v>
      </c>
      <c r="KE165" s="455" t="str">
        <f t="shared" si="326"/>
        <v>P</v>
      </c>
      <c r="KF165" s="455" t="str">
        <f t="shared" si="326"/>
        <v>P</v>
      </c>
      <c r="KG165" s="455" t="str">
        <f t="shared" si="326"/>
        <v>P</v>
      </c>
      <c r="KH165" s="953" t="str">
        <f t="shared" si="327"/>
        <v>P</v>
      </c>
      <c r="KI165" s="768" t="str">
        <f t="shared" si="327"/>
        <v>P</v>
      </c>
      <c r="KJ165" s="455" t="str">
        <f t="shared" si="327"/>
        <v>P</v>
      </c>
      <c r="KK165" s="455" t="str">
        <f t="shared" si="327"/>
        <v>P</v>
      </c>
      <c r="KL165" s="455" t="str">
        <f t="shared" si="327"/>
        <v>P</v>
      </c>
      <c r="KM165" s="455" t="str">
        <f t="shared" si="327"/>
        <v>P</v>
      </c>
      <c r="KN165" s="455" t="str">
        <f t="shared" si="327"/>
        <v>P</v>
      </c>
      <c r="KO165" s="953" t="str">
        <f t="shared" si="327"/>
        <v>P</v>
      </c>
      <c r="KP165" s="768" t="str">
        <f t="shared" si="327"/>
        <v>P</v>
      </c>
      <c r="KQ165" s="455" t="str">
        <f t="shared" si="327"/>
        <v>P</v>
      </c>
      <c r="KR165" s="455" t="str">
        <f t="shared" si="327"/>
        <v>FÜ</v>
      </c>
      <c r="KS165" s="455" t="str">
        <f t="shared" si="327"/>
        <v>P</v>
      </c>
      <c r="KT165" s="455" t="str">
        <f t="shared" si="327"/>
        <v>P</v>
      </c>
      <c r="KU165" s="455" t="str">
        <f t="shared" si="327"/>
        <v>P</v>
      </c>
      <c r="KV165" s="953" t="str">
        <f t="shared" si="327"/>
        <v>P</v>
      </c>
      <c r="KW165" s="768" t="str">
        <f t="shared" si="327"/>
        <v>P</v>
      </c>
      <c r="KX165" s="455" t="str">
        <f t="shared" si="328"/>
        <v>P</v>
      </c>
      <c r="KY165" s="455" t="str">
        <f t="shared" si="328"/>
        <v>P</v>
      </c>
      <c r="KZ165" s="455" t="str">
        <f t="shared" si="328"/>
        <v>P</v>
      </c>
      <c r="LA165" s="455" t="str">
        <f t="shared" si="328"/>
        <v>FÜ</v>
      </c>
      <c r="LB165" s="455" t="str">
        <f t="shared" si="328"/>
        <v>P</v>
      </c>
      <c r="LC165" s="954" t="str">
        <f t="shared" si="328"/>
        <v>P</v>
      </c>
      <c r="LD165" s="768" t="str">
        <f t="shared" si="328"/>
        <v>P</v>
      </c>
      <c r="LE165" s="455" t="str">
        <f t="shared" si="328"/>
        <v>P</v>
      </c>
      <c r="LF165" s="455" t="str">
        <f t="shared" si="328"/>
        <v>P</v>
      </c>
      <c r="LG165" s="455" t="str">
        <f t="shared" si="328"/>
        <v>P</v>
      </c>
      <c r="LH165" s="455" t="str">
        <f t="shared" si="328"/>
        <v>P</v>
      </c>
      <c r="LI165" s="455" t="str">
        <f t="shared" si="328"/>
        <v>P</v>
      </c>
      <c r="LJ165" s="953" t="str">
        <f t="shared" si="328"/>
        <v>P</v>
      </c>
      <c r="LK165" s="768" t="str">
        <f t="shared" si="328"/>
        <v>P</v>
      </c>
      <c r="LL165" s="455" t="str">
        <f t="shared" si="328"/>
        <v>P</v>
      </c>
      <c r="LM165" s="455" t="str">
        <f t="shared" si="328"/>
        <v>P</v>
      </c>
      <c r="LN165" s="455" t="str">
        <f t="shared" si="329"/>
        <v>P</v>
      </c>
      <c r="LO165" s="455" t="str">
        <f t="shared" si="329"/>
        <v>P</v>
      </c>
      <c r="LP165" s="455" t="str">
        <f t="shared" si="329"/>
        <v>P</v>
      </c>
      <c r="LQ165" s="953" t="str">
        <f t="shared" si="329"/>
        <v>P</v>
      </c>
      <c r="LR165" s="768" t="str">
        <f t="shared" si="329"/>
        <v>P</v>
      </c>
      <c r="LS165" s="455" t="str">
        <f t="shared" si="329"/>
        <v>P</v>
      </c>
      <c r="LT165" s="455" t="str">
        <f t="shared" si="329"/>
        <v>P</v>
      </c>
      <c r="LU165" s="455" t="str">
        <f t="shared" si="329"/>
        <v>P</v>
      </c>
      <c r="LV165" s="455" t="str">
        <f t="shared" si="329"/>
        <v>P</v>
      </c>
      <c r="LW165" s="455" t="str">
        <f t="shared" si="329"/>
        <v>P</v>
      </c>
      <c r="LX165" s="953" t="str">
        <f t="shared" si="329"/>
        <v>P</v>
      </c>
      <c r="LY165" s="768" t="str">
        <f t="shared" si="329"/>
        <v>P</v>
      </c>
      <c r="LZ165" s="455" t="str">
        <f t="shared" si="329"/>
        <v>P</v>
      </c>
      <c r="MA165" s="455" t="str">
        <f t="shared" si="329"/>
        <v>P</v>
      </c>
      <c r="MB165" s="455" t="str">
        <f t="shared" si="329"/>
        <v>P</v>
      </c>
      <c r="MC165" s="455" t="str">
        <f t="shared" si="329"/>
        <v>P</v>
      </c>
      <c r="MD165" s="455" t="str">
        <f t="shared" si="330"/>
        <v>P</v>
      </c>
      <c r="ME165" s="953" t="str">
        <f t="shared" si="330"/>
        <v>P</v>
      </c>
      <c r="MF165" s="768" t="str">
        <f t="shared" si="330"/>
        <v>P</v>
      </c>
      <c r="MG165" s="455" t="str">
        <f t="shared" si="330"/>
        <v>P</v>
      </c>
      <c r="MH165" s="455" t="str">
        <f t="shared" si="330"/>
        <v>P</v>
      </c>
      <c r="MI165" s="455" t="str">
        <f t="shared" si="330"/>
        <v>P</v>
      </c>
      <c r="MJ165" s="455" t="str">
        <f t="shared" si="330"/>
        <v>P</v>
      </c>
      <c r="MK165" s="455" t="str">
        <f t="shared" si="330"/>
        <v>P</v>
      </c>
      <c r="ML165" s="953" t="str">
        <f t="shared" si="330"/>
        <v>P</v>
      </c>
      <c r="MM165" s="768" t="str">
        <f t="shared" si="330"/>
        <v>P</v>
      </c>
      <c r="MN165" s="455" t="str">
        <f t="shared" si="330"/>
        <v>P</v>
      </c>
      <c r="MO165" s="455" t="str">
        <f t="shared" si="330"/>
        <v>P</v>
      </c>
      <c r="MP165" s="455" t="str">
        <f t="shared" si="330"/>
        <v>P</v>
      </c>
      <c r="MQ165" s="455" t="str">
        <f t="shared" si="330"/>
        <v>P</v>
      </c>
      <c r="MR165" s="455" t="str">
        <f t="shared" si="330"/>
        <v>P</v>
      </c>
      <c r="MS165" s="953" t="str">
        <f t="shared" si="330"/>
        <v>P</v>
      </c>
      <c r="MT165" s="768" t="str">
        <f t="shared" si="331"/>
        <v>P</v>
      </c>
      <c r="MU165" s="455" t="str">
        <f t="shared" si="331"/>
        <v>P</v>
      </c>
      <c r="MV165" s="455" t="str">
        <f t="shared" si="331"/>
        <v>P</v>
      </c>
      <c r="MW165" s="455" t="str">
        <f t="shared" si="331"/>
        <v>P</v>
      </c>
      <c r="MX165" s="455" t="str">
        <f t="shared" si="331"/>
        <v>P</v>
      </c>
      <c r="MY165" s="455" t="str">
        <f t="shared" si="331"/>
        <v>P</v>
      </c>
      <c r="MZ165" s="953" t="str">
        <f t="shared" si="331"/>
        <v>P</v>
      </c>
      <c r="NA165" s="768" t="str">
        <f t="shared" si="331"/>
        <v>P</v>
      </c>
      <c r="NB165" s="455" t="str">
        <f t="shared" si="331"/>
        <v>P</v>
      </c>
      <c r="NC165" s="455" t="str">
        <f t="shared" si="331"/>
        <v>FÜ</v>
      </c>
      <c r="ND165" s="455" t="str">
        <f t="shared" si="331"/>
        <v>FÜ</v>
      </c>
      <c r="NE165" s="455" t="str">
        <f t="shared" si="331"/>
        <v>P</v>
      </c>
      <c r="NF165" s="455" t="str">
        <f t="shared" si="331"/>
        <v>P</v>
      </c>
      <c r="NG165" s="954" t="str">
        <f t="shared" si="331"/>
        <v>P</v>
      </c>
      <c r="NH165" s="768" t="str">
        <f t="shared" si="331"/>
        <v>P</v>
      </c>
      <c r="NI165" s="455" t="str">
        <f t="shared" si="331"/>
        <v>P</v>
      </c>
      <c r="NJ165" s="455" t="str">
        <f t="shared" si="332"/>
        <v>P</v>
      </c>
      <c r="NK165" s="455" t="str">
        <f t="shared" si="313"/>
        <v>P</v>
      </c>
      <c r="NL165" s="455" t="str">
        <f t="shared" si="313"/>
        <v>P</v>
      </c>
      <c r="NM165" s="455" t="str">
        <f t="shared" si="313"/>
        <v>P</v>
      </c>
      <c r="NN165" s="953" t="str">
        <f t="shared" si="313"/>
        <v>P</v>
      </c>
      <c r="NO165" s="83"/>
      <c r="NP165" s="83"/>
      <c r="NQ165" s="83"/>
      <c r="NR165" s="83"/>
      <c r="NS165" s="83"/>
      <c r="NT165" s="83"/>
      <c r="NU165" s="83"/>
      <c r="NV165" s="83"/>
      <c r="NW165" s="83"/>
      <c r="NX165" s="83"/>
      <c r="NY165" s="83"/>
      <c r="NZ165" s="83"/>
      <c r="OA165" s="83"/>
      <c r="OB165" s="83"/>
      <c r="OC165" s="83"/>
      <c r="OD165" s="83"/>
      <c r="OE165" s="83"/>
      <c r="OF165" s="83"/>
      <c r="OG165" s="83"/>
      <c r="OH165" s="83"/>
      <c r="OI165" s="83"/>
      <c r="OJ165" s="83"/>
      <c r="OK165" s="83"/>
      <c r="OL165" s="83"/>
      <c r="OM165" s="83"/>
      <c r="ON165" s="83"/>
      <c r="OO165" s="83"/>
      <c r="OP165" s="83"/>
      <c r="OQ165" s="83"/>
      <c r="OR165" s="83"/>
      <c r="OS165" s="83"/>
      <c r="OT165" s="83"/>
      <c r="OU165" s="83"/>
      <c r="OV165" s="83"/>
      <c r="OW165" s="83"/>
      <c r="OX165" s="83"/>
      <c r="OY165" s="83"/>
      <c r="OZ165" s="83"/>
      <c r="PA165" s="83"/>
      <c r="PB165" s="83"/>
      <c r="PC165" s="83"/>
      <c r="PD165" s="83"/>
      <c r="PE165" s="83"/>
      <c r="PF165" s="83"/>
      <c r="PG165" s="83"/>
      <c r="PH165" s="83"/>
      <c r="PI165" s="83"/>
      <c r="PJ165" s="83"/>
      <c r="PK165" s="83"/>
      <c r="PL165" s="83"/>
      <c r="PM165" s="83"/>
      <c r="PN165" s="83"/>
      <c r="PO165" s="83"/>
      <c r="PP165" s="83"/>
      <c r="PQ165" s="83"/>
      <c r="PR165" s="83"/>
      <c r="PS165" s="83"/>
      <c r="PT165" s="83"/>
      <c r="PU165" s="83"/>
      <c r="PV165" s="83"/>
      <c r="PW165" s="83"/>
      <c r="PX165" s="83"/>
      <c r="PY165" s="83"/>
      <c r="PZ165" s="83"/>
      <c r="QA165" s="83"/>
      <c r="QB165" s="83"/>
      <c r="QC165" s="83"/>
      <c r="QD165" s="83"/>
      <c r="QE165" s="83"/>
      <c r="QF165" s="83"/>
      <c r="QG165" s="83"/>
      <c r="QH165" s="83"/>
      <c r="QI165" s="83"/>
      <c r="QJ165" s="83"/>
      <c r="QK165" s="83"/>
      <c r="QL165" s="83"/>
      <c r="QM165" s="83"/>
      <c r="QN165" s="83"/>
      <c r="QO165" s="83"/>
      <c r="QP165" s="83"/>
      <c r="QQ165" s="83"/>
      <c r="QR165" s="83"/>
      <c r="QS165" s="83"/>
      <c r="QT165" s="83"/>
      <c r="QU165" s="83"/>
      <c r="QV165" s="83"/>
      <c r="QW165" s="83"/>
      <c r="QX165" s="83"/>
      <c r="QY165" s="83"/>
      <c r="QZ165" s="83"/>
      <c r="RA165" s="83"/>
      <c r="RB165" s="83"/>
      <c r="RC165" s="83"/>
      <c r="RD165" s="83"/>
      <c r="RE165" s="83"/>
      <c r="RF165" s="83"/>
      <c r="RG165" s="83"/>
      <c r="RH165" s="83"/>
      <c r="RI165" s="83"/>
      <c r="RJ165" s="83"/>
      <c r="RK165" s="83"/>
      <c r="RL165" s="83"/>
      <c r="RM165" s="83"/>
      <c r="RN165" s="83"/>
      <c r="RO165" s="83"/>
      <c r="RP165" s="83"/>
      <c r="RQ165" s="83"/>
      <c r="RR165" s="83"/>
      <c r="RS165" s="83"/>
      <c r="RT165" s="83"/>
      <c r="RU165" s="83"/>
      <c r="RV165" s="83"/>
      <c r="RW165" s="83"/>
      <c r="RX165" s="83"/>
      <c r="RY165" s="83"/>
      <c r="RZ165" s="83"/>
      <c r="SA165" s="83"/>
      <c r="SB165" s="83"/>
      <c r="SC165" s="83"/>
      <c r="SD165" s="83"/>
      <c r="SE165" s="83"/>
      <c r="SF165" s="83"/>
      <c r="SG165" s="83"/>
      <c r="SH165" s="83"/>
      <c r="SI165" s="83"/>
      <c r="SJ165" s="83"/>
      <c r="SK165" s="83"/>
      <c r="SL165" s="83"/>
      <c r="SM165" s="83"/>
      <c r="SN165" s="83"/>
      <c r="SO165" s="83"/>
      <c r="SP165" s="83"/>
      <c r="SQ165" s="83"/>
      <c r="SR165" s="83"/>
      <c r="SS165" s="83"/>
      <c r="ST165" s="83"/>
      <c r="SU165" s="83"/>
      <c r="SV165" s="83"/>
      <c r="SW165" s="83"/>
      <c r="SX165" s="83"/>
      <c r="SY165" s="83"/>
      <c r="SZ165" s="83"/>
      <c r="TA165" s="83"/>
      <c r="TB165" s="83"/>
      <c r="TC165" s="83"/>
      <c r="TD165" s="83"/>
      <c r="TE165" s="83"/>
      <c r="TF165" s="83"/>
      <c r="TG165" s="83"/>
      <c r="TH165" s="83"/>
      <c r="TI165" s="83"/>
      <c r="TJ165" s="83"/>
      <c r="TK165" s="83"/>
      <c r="TL165" s="83"/>
      <c r="TM165" s="83"/>
      <c r="TN165" s="83"/>
      <c r="TO165" s="83"/>
      <c r="TP165" s="83"/>
      <c r="TQ165" s="83"/>
      <c r="TR165" s="83"/>
      <c r="TS165" s="83"/>
      <c r="TT165" s="83"/>
      <c r="TU165" s="83"/>
      <c r="TV165" s="83"/>
      <c r="TW165" s="83"/>
      <c r="TX165" s="83"/>
      <c r="TY165" s="83"/>
      <c r="TZ165" s="83"/>
      <c r="UA165" s="83"/>
      <c r="UB165" s="83"/>
      <c r="UC165" s="83"/>
      <c r="UD165" s="83"/>
      <c r="UE165" s="83"/>
      <c r="UF165" s="83"/>
      <c r="UG165" s="83"/>
      <c r="UH165" s="83"/>
      <c r="UI165" s="83"/>
      <c r="UJ165" s="83"/>
      <c r="UK165" s="83"/>
      <c r="UL165" s="83"/>
      <c r="UM165" s="83"/>
      <c r="UN165" s="83"/>
      <c r="UO165" s="83"/>
      <c r="UP165" s="83"/>
      <c r="UQ165" s="83"/>
    </row>
    <row r="166" spans="1:563" s="1" customFormat="1" hidden="1" x14ac:dyDescent="0.2">
      <c r="A166" s="762">
        <f>alapadatok!M21</f>
        <v>19</v>
      </c>
      <c r="B166" s="678" t="str">
        <f>IF(alapadatok!O21="","",alapadatok!O21)</f>
        <v/>
      </c>
      <c r="C166" s="584" t="str">
        <f>IF(alapadatok!N21="","",alapadatok!N21)</f>
        <v/>
      </c>
      <c r="D166" s="584" t="str">
        <f>IF(alapadatok!P21="","",alapadatok!P21)</f>
        <v/>
      </c>
      <c r="E166" s="948" t="str">
        <f>IF(alapadatok!W21="","",alapadatok!W21)</f>
        <v/>
      </c>
      <c r="F166" s="952" t="str">
        <f t="shared" si="338"/>
        <v/>
      </c>
      <c r="G166" s="953" t="str">
        <f t="shared" si="338"/>
        <v/>
      </c>
      <c r="H166" s="768" t="str">
        <f t="shared" si="338"/>
        <v/>
      </c>
      <c r="I166" s="455" t="str">
        <f t="shared" si="338"/>
        <v/>
      </c>
      <c r="J166" s="455" t="str">
        <f t="shared" si="338"/>
        <v/>
      </c>
      <c r="K166" s="455" t="str">
        <f t="shared" si="338"/>
        <v/>
      </c>
      <c r="L166" s="455" t="str">
        <f t="shared" si="338"/>
        <v/>
      </c>
      <c r="M166" s="455" t="str">
        <f t="shared" si="338"/>
        <v/>
      </c>
      <c r="N166" s="953" t="str">
        <f t="shared" si="338"/>
        <v/>
      </c>
      <c r="O166" s="768" t="str">
        <f t="shared" ref="O166:O170" si="339">IF($C166="","",O$146)</f>
        <v/>
      </c>
      <c r="P166" s="455" t="str">
        <f t="shared" ref="P166:Q167" si="340">IF($C166="","",P$146)</f>
        <v/>
      </c>
      <c r="Q166" s="455" t="str">
        <f t="shared" si="340"/>
        <v/>
      </c>
      <c r="R166" s="455" t="str">
        <f t="shared" si="338"/>
        <v/>
      </c>
      <c r="S166" s="455" t="str">
        <f t="shared" si="338"/>
        <v/>
      </c>
      <c r="T166" s="455" t="str">
        <f t="shared" si="338"/>
        <v/>
      </c>
      <c r="U166" s="953" t="str">
        <f t="shared" si="338"/>
        <v/>
      </c>
      <c r="V166" s="768" t="str">
        <f t="shared" si="333"/>
        <v/>
      </c>
      <c r="W166" s="455" t="str">
        <f t="shared" si="333"/>
        <v/>
      </c>
      <c r="X166" s="455" t="str">
        <f t="shared" si="333"/>
        <v/>
      </c>
      <c r="Y166" s="455" t="str">
        <f t="shared" si="333"/>
        <v/>
      </c>
      <c r="Z166" s="455" t="str">
        <f t="shared" si="333"/>
        <v/>
      </c>
      <c r="AA166" s="455" t="str">
        <f t="shared" si="333"/>
        <v/>
      </c>
      <c r="AB166" s="953" t="str">
        <f t="shared" si="333"/>
        <v/>
      </c>
      <c r="AC166" s="768" t="str">
        <f t="shared" si="333"/>
        <v/>
      </c>
      <c r="AD166" s="455" t="str">
        <f t="shared" si="333"/>
        <v/>
      </c>
      <c r="AE166" s="455" t="str">
        <f t="shared" si="333"/>
        <v/>
      </c>
      <c r="AF166" s="455" t="str">
        <f t="shared" si="333"/>
        <v/>
      </c>
      <c r="AG166" s="455" t="str">
        <f t="shared" si="333"/>
        <v/>
      </c>
      <c r="AH166" s="455" t="str">
        <f t="shared" si="333"/>
        <v/>
      </c>
      <c r="AI166" s="953" t="str">
        <f t="shared" si="333"/>
        <v/>
      </c>
      <c r="AJ166" s="768" t="str">
        <f t="shared" si="333"/>
        <v/>
      </c>
      <c r="AK166" s="455" t="str">
        <f t="shared" si="333"/>
        <v/>
      </c>
      <c r="AL166" s="455" t="str">
        <f t="shared" si="334"/>
        <v/>
      </c>
      <c r="AM166" s="455" t="str">
        <f t="shared" si="334"/>
        <v/>
      </c>
      <c r="AN166" s="455" t="str">
        <f t="shared" si="334"/>
        <v/>
      </c>
      <c r="AO166" s="455" t="str">
        <f t="shared" si="334"/>
        <v/>
      </c>
      <c r="AP166" s="953" t="str">
        <f t="shared" si="334"/>
        <v/>
      </c>
      <c r="AQ166" s="768" t="str">
        <f t="shared" si="334"/>
        <v/>
      </c>
      <c r="AR166" s="455" t="str">
        <f t="shared" si="334"/>
        <v/>
      </c>
      <c r="AS166" s="455" t="str">
        <f t="shared" si="334"/>
        <v/>
      </c>
      <c r="AT166" s="455" t="str">
        <f t="shared" si="334"/>
        <v/>
      </c>
      <c r="AU166" s="455" t="str">
        <f t="shared" si="334"/>
        <v/>
      </c>
      <c r="AV166" s="455" t="str">
        <f t="shared" si="334"/>
        <v/>
      </c>
      <c r="AW166" s="953" t="str">
        <f t="shared" si="334"/>
        <v/>
      </c>
      <c r="AX166" s="768" t="str">
        <f t="shared" si="334"/>
        <v/>
      </c>
      <c r="AY166" s="455" t="str">
        <f t="shared" si="334"/>
        <v/>
      </c>
      <c r="AZ166" s="455" t="str">
        <f t="shared" si="334"/>
        <v/>
      </c>
      <c r="BA166" s="455" t="str">
        <f t="shared" si="334"/>
        <v/>
      </c>
      <c r="BB166" s="455" t="str">
        <f t="shared" si="335"/>
        <v/>
      </c>
      <c r="BC166" s="455" t="str">
        <f t="shared" si="335"/>
        <v/>
      </c>
      <c r="BD166" s="953" t="str">
        <f t="shared" si="335"/>
        <v/>
      </c>
      <c r="BE166" s="768" t="str">
        <f t="shared" si="335"/>
        <v/>
      </c>
      <c r="BF166" s="455" t="str">
        <f t="shared" si="335"/>
        <v/>
      </c>
      <c r="BG166" s="455" t="str">
        <f t="shared" si="335"/>
        <v/>
      </c>
      <c r="BH166" s="455" t="str">
        <f t="shared" si="335"/>
        <v/>
      </c>
      <c r="BI166" s="455" t="str">
        <f t="shared" si="335"/>
        <v/>
      </c>
      <c r="BJ166" s="455" t="str">
        <f t="shared" si="335"/>
        <v/>
      </c>
      <c r="BK166" s="953" t="str">
        <f t="shared" si="335"/>
        <v/>
      </c>
      <c r="BL166" s="768" t="str">
        <f t="shared" si="335"/>
        <v/>
      </c>
      <c r="BM166" s="455" t="str">
        <f t="shared" si="335"/>
        <v/>
      </c>
      <c r="BN166" s="455" t="str">
        <f t="shared" si="335"/>
        <v/>
      </c>
      <c r="BO166" s="455" t="str">
        <f t="shared" si="335"/>
        <v/>
      </c>
      <c r="BP166" s="455" t="str">
        <f t="shared" si="335"/>
        <v/>
      </c>
      <c r="BQ166" s="455" t="str">
        <f t="shared" si="335"/>
        <v/>
      </c>
      <c r="BR166" s="953" t="str">
        <f t="shared" si="315"/>
        <v/>
      </c>
      <c r="BS166" s="768" t="str">
        <f t="shared" si="315"/>
        <v/>
      </c>
      <c r="BT166" s="455" t="str">
        <f t="shared" si="315"/>
        <v/>
      </c>
      <c r="BU166" s="455" t="str">
        <f t="shared" si="315"/>
        <v/>
      </c>
      <c r="BV166" s="455" t="str">
        <f t="shared" si="315"/>
        <v/>
      </c>
      <c r="BW166" s="455" t="str">
        <f t="shared" si="315"/>
        <v/>
      </c>
      <c r="BX166" s="455" t="str">
        <f t="shared" si="315"/>
        <v/>
      </c>
      <c r="BY166" s="953" t="str">
        <f t="shared" si="315"/>
        <v/>
      </c>
      <c r="BZ166" s="768" t="str">
        <f t="shared" si="315"/>
        <v/>
      </c>
      <c r="CA166" s="455" t="str">
        <f t="shared" si="315"/>
        <v/>
      </c>
      <c r="CB166" s="455" t="str">
        <f t="shared" si="315"/>
        <v/>
      </c>
      <c r="CC166" s="455" t="str">
        <f t="shared" si="315"/>
        <v/>
      </c>
      <c r="CD166" s="455" t="str">
        <f t="shared" si="315"/>
        <v/>
      </c>
      <c r="CE166" s="455" t="str">
        <f t="shared" si="315"/>
        <v/>
      </c>
      <c r="CF166" s="953" t="str">
        <f t="shared" si="315"/>
        <v/>
      </c>
      <c r="CG166" s="1143" t="s">
        <v>99</v>
      </c>
      <c r="CH166" s="1143" t="s">
        <v>99</v>
      </c>
      <c r="CI166" s="1143" t="s">
        <v>99</v>
      </c>
      <c r="CJ166" s="1143" t="s">
        <v>99</v>
      </c>
      <c r="CK166" s="1143" t="s">
        <v>99</v>
      </c>
      <c r="CL166" s="1143" t="s">
        <v>178</v>
      </c>
      <c r="CM166" s="1146" t="s">
        <v>178</v>
      </c>
      <c r="CN166" s="768" t="str">
        <f t="shared" si="336"/>
        <v/>
      </c>
      <c r="CO166" s="455" t="str">
        <f t="shared" si="336"/>
        <v/>
      </c>
      <c r="CP166" s="455" t="str">
        <f t="shared" si="336"/>
        <v/>
      </c>
      <c r="CQ166" s="455" t="str">
        <f t="shared" si="336"/>
        <v/>
      </c>
      <c r="CR166" s="455" t="str">
        <f t="shared" si="336"/>
        <v/>
      </c>
      <c r="CS166" s="455" t="str">
        <f t="shared" si="336"/>
        <v/>
      </c>
      <c r="CT166" s="953" t="str">
        <f t="shared" si="336"/>
        <v/>
      </c>
      <c r="CU166" s="952" t="str">
        <f t="shared" si="336"/>
        <v/>
      </c>
      <c r="CV166" s="1143" t="s">
        <v>99</v>
      </c>
      <c r="CW166" s="1143" t="s">
        <v>99</v>
      </c>
      <c r="CX166" s="1143" t="s">
        <v>99</v>
      </c>
      <c r="CY166" s="1143" t="s">
        <v>99</v>
      </c>
      <c r="CZ166" s="455" t="str">
        <f t="shared" si="337"/>
        <v/>
      </c>
      <c r="DA166" s="953" t="str">
        <f t="shared" si="337"/>
        <v/>
      </c>
      <c r="DB166" s="1143" t="s">
        <v>99</v>
      </c>
      <c r="DC166" s="1143" t="s">
        <v>99</v>
      </c>
      <c r="DD166" s="1143" t="s">
        <v>99</v>
      </c>
      <c r="DE166" s="1143" t="s">
        <v>99</v>
      </c>
      <c r="DF166" s="455" t="str">
        <f t="shared" si="337"/>
        <v/>
      </c>
      <c r="DG166" s="455" t="str">
        <f t="shared" si="337"/>
        <v/>
      </c>
      <c r="DH166" s="953" t="str">
        <f t="shared" si="337"/>
        <v/>
      </c>
      <c r="DI166" s="1143" t="s">
        <v>99</v>
      </c>
      <c r="DJ166" s="1143" t="s">
        <v>99</v>
      </c>
      <c r="DK166" s="1143" t="s">
        <v>99</v>
      </c>
      <c r="DL166" s="1143" t="s">
        <v>99</v>
      </c>
      <c r="DM166" s="1143" t="s">
        <v>99</v>
      </c>
      <c r="DN166" s="455" t="str">
        <f t="shared" si="316"/>
        <v/>
      </c>
      <c r="DO166" s="953" t="str">
        <f t="shared" si="316"/>
        <v/>
      </c>
      <c r="DP166" s="768" t="str">
        <f t="shared" si="316"/>
        <v/>
      </c>
      <c r="DQ166" s="455" t="str">
        <f t="shared" si="316"/>
        <v/>
      </c>
      <c r="DR166" s="455" t="str">
        <f t="shared" si="316"/>
        <v/>
      </c>
      <c r="DS166" s="455" t="str">
        <f t="shared" si="316"/>
        <v/>
      </c>
      <c r="DT166" s="455" t="str">
        <f t="shared" si="316"/>
        <v/>
      </c>
      <c r="DU166" s="455" t="str">
        <f t="shared" si="316"/>
        <v/>
      </c>
      <c r="DV166" s="953" t="str">
        <f t="shared" si="316"/>
        <v/>
      </c>
      <c r="DW166" s="768" t="str">
        <f t="shared" si="316"/>
        <v/>
      </c>
      <c r="DX166" s="455" t="str">
        <f t="shared" si="316"/>
        <v/>
      </c>
      <c r="DY166" s="455" t="str">
        <f t="shared" si="316"/>
        <v/>
      </c>
      <c r="DZ166" s="455" t="str">
        <f t="shared" si="316"/>
        <v/>
      </c>
      <c r="EA166" s="455" t="str">
        <f t="shared" si="316"/>
        <v/>
      </c>
      <c r="EB166" s="455" t="str">
        <f t="shared" si="316"/>
        <v/>
      </c>
      <c r="EC166" s="954" t="str">
        <f t="shared" si="316"/>
        <v/>
      </c>
      <c r="ED166" s="768" t="str">
        <f t="shared" si="317"/>
        <v/>
      </c>
      <c r="EE166" s="455" t="str">
        <f t="shared" si="317"/>
        <v/>
      </c>
      <c r="EF166" s="455" t="str">
        <f t="shared" si="317"/>
        <v/>
      </c>
      <c r="EG166" s="455" t="str">
        <f t="shared" si="317"/>
        <v/>
      </c>
      <c r="EH166" s="455" t="str">
        <f t="shared" si="317"/>
        <v/>
      </c>
      <c r="EI166" s="455" t="str">
        <f t="shared" si="317"/>
        <v/>
      </c>
      <c r="EJ166" s="953" t="str">
        <f t="shared" si="317"/>
        <v/>
      </c>
      <c r="EK166" s="768" t="str">
        <f t="shared" si="317"/>
        <v/>
      </c>
      <c r="EL166" s="455" t="str">
        <f t="shared" si="317"/>
        <v/>
      </c>
      <c r="EM166" s="455" t="str">
        <f t="shared" si="317"/>
        <v/>
      </c>
      <c r="EN166" s="455" t="str">
        <f t="shared" si="317"/>
        <v/>
      </c>
      <c r="EO166" s="455" t="str">
        <f t="shared" si="317"/>
        <v/>
      </c>
      <c r="EP166" s="455" t="str">
        <f t="shared" si="317"/>
        <v/>
      </c>
      <c r="EQ166" s="953" t="str">
        <f t="shared" si="317"/>
        <v/>
      </c>
      <c r="ER166" s="768" t="str">
        <f t="shared" si="317"/>
        <v/>
      </c>
      <c r="ES166" s="455" t="str">
        <f t="shared" si="317"/>
        <v/>
      </c>
      <c r="ET166" s="455" t="str">
        <f t="shared" si="318"/>
        <v/>
      </c>
      <c r="EU166" s="455" t="str">
        <f t="shared" si="318"/>
        <v/>
      </c>
      <c r="EV166" s="455" t="str">
        <f t="shared" si="318"/>
        <v/>
      </c>
      <c r="EW166" s="455" t="str">
        <f t="shared" si="318"/>
        <v/>
      </c>
      <c r="EX166" s="953" t="str">
        <f t="shared" si="318"/>
        <v/>
      </c>
      <c r="EY166" s="768" t="str">
        <f t="shared" si="318"/>
        <v/>
      </c>
      <c r="EZ166" s="455" t="str">
        <f t="shared" si="318"/>
        <v/>
      </c>
      <c r="FA166" s="455" t="str">
        <f t="shared" si="318"/>
        <v/>
      </c>
      <c r="FB166" s="455" t="str">
        <f t="shared" si="318"/>
        <v/>
      </c>
      <c r="FC166" s="455" t="str">
        <f t="shared" si="318"/>
        <v/>
      </c>
      <c r="FD166" s="455" t="str">
        <f t="shared" si="318"/>
        <v/>
      </c>
      <c r="FE166" s="953" t="str">
        <f t="shared" si="318"/>
        <v/>
      </c>
      <c r="FF166" s="768" t="str">
        <f t="shared" si="318"/>
        <v/>
      </c>
      <c r="FG166" s="455" t="str">
        <f t="shared" si="318"/>
        <v/>
      </c>
      <c r="FH166" s="455" t="str">
        <f t="shared" si="318"/>
        <v/>
      </c>
      <c r="FI166" s="455" t="str">
        <f t="shared" si="318"/>
        <v/>
      </c>
      <c r="FJ166" s="455" t="str">
        <f t="shared" si="319"/>
        <v/>
      </c>
      <c r="FK166" s="455" t="str">
        <f t="shared" si="319"/>
        <v/>
      </c>
      <c r="FL166" s="953" t="str">
        <f t="shared" si="319"/>
        <v/>
      </c>
      <c r="FM166" s="768" t="str">
        <f t="shared" si="319"/>
        <v/>
      </c>
      <c r="FN166" s="455" t="str">
        <f t="shared" si="319"/>
        <v/>
      </c>
      <c r="FO166" s="455" t="str">
        <f t="shared" si="319"/>
        <v/>
      </c>
      <c r="FP166" s="455" t="str">
        <f t="shared" si="319"/>
        <v/>
      </c>
      <c r="FQ166" s="455" t="str">
        <f t="shared" si="319"/>
        <v/>
      </c>
      <c r="FR166" s="455" t="str">
        <f t="shared" si="319"/>
        <v/>
      </c>
      <c r="FS166" s="953" t="str">
        <f t="shared" si="319"/>
        <v/>
      </c>
      <c r="FT166" s="768" t="str">
        <f t="shared" si="319"/>
        <v/>
      </c>
      <c r="FU166" s="455" t="str">
        <f t="shared" si="319"/>
        <v/>
      </c>
      <c r="FV166" s="455" t="str">
        <f t="shared" si="319"/>
        <v/>
      </c>
      <c r="FW166" s="455" t="str">
        <f t="shared" si="319"/>
        <v/>
      </c>
      <c r="FX166" s="455" t="str">
        <f t="shared" si="319"/>
        <v/>
      </c>
      <c r="FY166" s="455" t="str">
        <f t="shared" si="319"/>
        <v/>
      </c>
      <c r="FZ166" s="953" t="str">
        <f t="shared" si="320"/>
        <v/>
      </c>
      <c r="GA166" s="768" t="str">
        <f t="shared" si="320"/>
        <v/>
      </c>
      <c r="GB166" s="455" t="str">
        <f t="shared" si="320"/>
        <v/>
      </c>
      <c r="GC166" s="455" t="str">
        <f t="shared" si="320"/>
        <v/>
      </c>
      <c r="GD166" s="455" t="str">
        <f t="shared" si="320"/>
        <v/>
      </c>
      <c r="GE166" s="455" t="str">
        <f t="shared" si="320"/>
        <v/>
      </c>
      <c r="GF166" s="953" t="str">
        <f t="shared" si="320"/>
        <v/>
      </c>
      <c r="GG166" s="768" t="str">
        <f t="shared" si="320"/>
        <v/>
      </c>
      <c r="GH166" s="455" t="str">
        <f t="shared" si="320"/>
        <v/>
      </c>
      <c r="GI166" s="455" t="str">
        <f t="shared" si="320"/>
        <v/>
      </c>
      <c r="GJ166" s="455" t="str">
        <f t="shared" si="320"/>
        <v/>
      </c>
      <c r="GK166" s="455" t="str">
        <f t="shared" si="320"/>
        <v/>
      </c>
      <c r="GL166" s="455" t="str">
        <f t="shared" si="320"/>
        <v/>
      </c>
      <c r="GM166" s="455" t="str">
        <f t="shared" si="320"/>
        <v/>
      </c>
      <c r="GN166" s="954" t="str">
        <f t="shared" si="320"/>
        <v/>
      </c>
      <c r="GO166" s="768" t="str">
        <f t="shared" si="320"/>
        <v/>
      </c>
      <c r="GP166" s="455" t="str">
        <f t="shared" si="321"/>
        <v/>
      </c>
      <c r="GQ166" s="455" t="str">
        <f t="shared" si="321"/>
        <v/>
      </c>
      <c r="GR166" s="455" t="str">
        <f t="shared" si="321"/>
        <v/>
      </c>
      <c r="GS166" s="455" t="str">
        <f t="shared" si="321"/>
        <v/>
      </c>
      <c r="GT166" s="455" t="str">
        <f t="shared" si="321"/>
        <v/>
      </c>
      <c r="GU166" s="953" t="str">
        <f t="shared" si="321"/>
        <v/>
      </c>
      <c r="GV166" s="768" t="str">
        <f t="shared" si="321"/>
        <v/>
      </c>
      <c r="GW166" s="455" t="str">
        <f t="shared" si="321"/>
        <v/>
      </c>
      <c r="GX166" s="455" t="str">
        <f t="shared" si="321"/>
        <v/>
      </c>
      <c r="GY166" s="455" t="str">
        <f t="shared" si="321"/>
        <v/>
      </c>
      <c r="GZ166" s="455" t="str">
        <f t="shared" si="321"/>
        <v/>
      </c>
      <c r="HA166" s="455" t="str">
        <f t="shared" si="321"/>
        <v/>
      </c>
      <c r="HB166" s="953" t="str">
        <f t="shared" si="321"/>
        <v/>
      </c>
      <c r="HC166" s="768" t="str">
        <f t="shared" si="321"/>
        <v/>
      </c>
      <c r="HD166" s="455" t="str">
        <f t="shared" si="321"/>
        <v/>
      </c>
      <c r="HE166" s="455" t="str">
        <f t="shared" si="321"/>
        <v/>
      </c>
      <c r="HF166" s="455" t="str">
        <f t="shared" si="322"/>
        <v/>
      </c>
      <c r="HG166" s="455" t="str">
        <f t="shared" si="322"/>
        <v/>
      </c>
      <c r="HH166" s="455" t="str">
        <f t="shared" si="322"/>
        <v/>
      </c>
      <c r="HI166" s="953" t="str">
        <f t="shared" si="322"/>
        <v/>
      </c>
      <c r="HJ166" s="768" t="str">
        <f t="shared" si="322"/>
        <v/>
      </c>
      <c r="HK166" s="455" t="str">
        <f t="shared" si="322"/>
        <v/>
      </c>
      <c r="HL166" s="455" t="str">
        <f t="shared" si="322"/>
        <v/>
      </c>
      <c r="HM166" s="455" t="str">
        <f t="shared" si="322"/>
        <v/>
      </c>
      <c r="HN166" s="455" t="str">
        <f t="shared" si="322"/>
        <v/>
      </c>
      <c r="HO166" s="455" t="str">
        <f t="shared" si="322"/>
        <v/>
      </c>
      <c r="HP166" s="953" t="str">
        <f t="shared" si="322"/>
        <v/>
      </c>
      <c r="HQ166" s="768" t="str">
        <f t="shared" si="322"/>
        <v/>
      </c>
      <c r="HR166" s="455" t="str">
        <f t="shared" si="322"/>
        <v/>
      </c>
      <c r="HS166" s="455" t="str">
        <f t="shared" si="322"/>
        <v/>
      </c>
      <c r="HT166" s="455" t="str">
        <f t="shared" si="322"/>
        <v/>
      </c>
      <c r="HU166" s="455" t="str">
        <f t="shared" si="322"/>
        <v/>
      </c>
      <c r="HV166" s="455" t="str">
        <f t="shared" si="323"/>
        <v/>
      </c>
      <c r="HW166" s="953" t="str">
        <f t="shared" si="323"/>
        <v/>
      </c>
      <c r="HX166" s="768" t="str">
        <f t="shared" si="323"/>
        <v/>
      </c>
      <c r="HY166" s="455" t="str">
        <f t="shared" si="323"/>
        <v/>
      </c>
      <c r="HZ166" s="455" t="str">
        <f t="shared" si="323"/>
        <v/>
      </c>
      <c r="IA166" s="455" t="str">
        <f t="shared" si="323"/>
        <v/>
      </c>
      <c r="IB166" s="455" t="str">
        <f t="shared" si="323"/>
        <v/>
      </c>
      <c r="IC166" s="455" t="str">
        <f t="shared" si="323"/>
        <v/>
      </c>
      <c r="ID166" s="953" t="str">
        <f t="shared" si="323"/>
        <v/>
      </c>
      <c r="IE166" s="768" t="str">
        <f t="shared" si="323"/>
        <v/>
      </c>
      <c r="IF166" s="455" t="str">
        <f t="shared" si="323"/>
        <v/>
      </c>
      <c r="IG166" s="455" t="str">
        <f t="shared" si="323"/>
        <v/>
      </c>
      <c r="IH166" s="455" t="str">
        <f t="shared" si="323"/>
        <v/>
      </c>
      <c r="II166" s="455" t="str">
        <f t="shared" si="323"/>
        <v/>
      </c>
      <c r="IJ166" s="455" t="str">
        <f t="shared" si="323"/>
        <v/>
      </c>
      <c r="IK166" s="953" t="str">
        <f t="shared" si="323"/>
        <v/>
      </c>
      <c r="IL166" s="768" t="str">
        <f t="shared" si="324"/>
        <v/>
      </c>
      <c r="IM166" s="455" t="str">
        <f t="shared" si="324"/>
        <v/>
      </c>
      <c r="IN166" s="455" t="str">
        <f t="shared" si="324"/>
        <v/>
      </c>
      <c r="IO166" s="455" t="str">
        <f t="shared" si="324"/>
        <v/>
      </c>
      <c r="IP166" s="455" t="str">
        <f t="shared" si="324"/>
        <v/>
      </c>
      <c r="IQ166" s="455" t="str">
        <f t="shared" si="324"/>
        <v/>
      </c>
      <c r="IR166" s="953" t="str">
        <f t="shared" si="324"/>
        <v/>
      </c>
      <c r="IS166" s="768" t="str">
        <f t="shared" si="324"/>
        <v/>
      </c>
      <c r="IT166" s="455" t="str">
        <f t="shared" si="324"/>
        <v/>
      </c>
      <c r="IU166" s="455" t="str">
        <f t="shared" si="324"/>
        <v/>
      </c>
      <c r="IV166" s="455" t="str">
        <f t="shared" si="324"/>
        <v/>
      </c>
      <c r="IW166" s="455" t="str">
        <f t="shared" si="324"/>
        <v/>
      </c>
      <c r="IX166" s="455" t="str">
        <f t="shared" si="324"/>
        <v/>
      </c>
      <c r="IY166" s="954" t="str">
        <f t="shared" si="324"/>
        <v/>
      </c>
      <c r="IZ166" s="768" t="str">
        <f t="shared" si="324"/>
        <v/>
      </c>
      <c r="JA166" s="455" t="str">
        <f t="shared" si="324"/>
        <v/>
      </c>
      <c r="JB166" s="455" t="str">
        <f t="shared" si="325"/>
        <v/>
      </c>
      <c r="JC166" s="455" t="str">
        <f t="shared" si="325"/>
        <v/>
      </c>
      <c r="JD166" s="455" t="str">
        <f t="shared" si="325"/>
        <v/>
      </c>
      <c r="JE166" s="455" t="str">
        <f t="shared" si="325"/>
        <v/>
      </c>
      <c r="JF166" s="953" t="str">
        <f t="shared" si="325"/>
        <v/>
      </c>
      <c r="JG166" s="768" t="str">
        <f t="shared" si="325"/>
        <v/>
      </c>
      <c r="JH166" s="455" t="str">
        <f t="shared" si="325"/>
        <v/>
      </c>
      <c r="JI166" s="455" t="str">
        <f t="shared" si="325"/>
        <v/>
      </c>
      <c r="JJ166" s="455" t="str">
        <f t="shared" si="325"/>
        <v/>
      </c>
      <c r="JK166" s="455" t="str">
        <f t="shared" si="325"/>
        <v/>
      </c>
      <c r="JL166" s="455" t="str">
        <f t="shared" si="325"/>
        <v/>
      </c>
      <c r="JM166" s="953" t="str">
        <f t="shared" si="325"/>
        <v/>
      </c>
      <c r="JN166" s="768" t="str">
        <f t="shared" si="325"/>
        <v/>
      </c>
      <c r="JO166" s="455" t="str">
        <f t="shared" si="325"/>
        <v/>
      </c>
      <c r="JP166" s="455" t="str">
        <f t="shared" si="325"/>
        <v/>
      </c>
      <c r="JQ166" s="455" t="str">
        <f t="shared" si="325"/>
        <v/>
      </c>
      <c r="JR166" s="455" t="str">
        <f t="shared" si="326"/>
        <v/>
      </c>
      <c r="JS166" s="455" t="str">
        <f t="shared" si="326"/>
        <v/>
      </c>
      <c r="JT166" s="953" t="str">
        <f t="shared" si="326"/>
        <v/>
      </c>
      <c r="JU166" s="768" t="str">
        <f t="shared" si="326"/>
        <v/>
      </c>
      <c r="JV166" s="455" t="str">
        <f t="shared" si="326"/>
        <v/>
      </c>
      <c r="JW166" s="455" t="str">
        <f t="shared" si="326"/>
        <v/>
      </c>
      <c r="JX166" s="455" t="str">
        <f t="shared" si="326"/>
        <v/>
      </c>
      <c r="JY166" s="455" t="str">
        <f t="shared" si="326"/>
        <v/>
      </c>
      <c r="JZ166" s="455" t="str">
        <f t="shared" si="326"/>
        <v/>
      </c>
      <c r="KA166" s="953" t="str">
        <f t="shared" si="326"/>
        <v/>
      </c>
      <c r="KB166" s="768" t="str">
        <f t="shared" si="326"/>
        <v/>
      </c>
      <c r="KC166" s="455" t="str">
        <f t="shared" si="326"/>
        <v/>
      </c>
      <c r="KD166" s="455" t="str">
        <f t="shared" si="326"/>
        <v/>
      </c>
      <c r="KE166" s="455" t="str">
        <f t="shared" si="326"/>
        <v/>
      </c>
      <c r="KF166" s="455" t="str">
        <f t="shared" si="326"/>
        <v/>
      </c>
      <c r="KG166" s="455" t="str">
        <f t="shared" si="326"/>
        <v/>
      </c>
      <c r="KH166" s="953" t="str">
        <f t="shared" si="327"/>
        <v/>
      </c>
      <c r="KI166" s="768" t="str">
        <f t="shared" si="327"/>
        <v/>
      </c>
      <c r="KJ166" s="455" t="str">
        <f t="shared" si="327"/>
        <v/>
      </c>
      <c r="KK166" s="455" t="str">
        <f t="shared" si="327"/>
        <v/>
      </c>
      <c r="KL166" s="455" t="str">
        <f t="shared" si="327"/>
        <v/>
      </c>
      <c r="KM166" s="455" t="str">
        <f t="shared" si="327"/>
        <v/>
      </c>
      <c r="KN166" s="455" t="str">
        <f t="shared" si="327"/>
        <v/>
      </c>
      <c r="KO166" s="953" t="str">
        <f t="shared" si="327"/>
        <v/>
      </c>
      <c r="KP166" s="768" t="str">
        <f t="shared" si="327"/>
        <v/>
      </c>
      <c r="KQ166" s="455" t="str">
        <f t="shared" si="327"/>
        <v/>
      </c>
      <c r="KR166" s="455" t="str">
        <f t="shared" si="327"/>
        <v/>
      </c>
      <c r="KS166" s="455" t="str">
        <f t="shared" si="327"/>
        <v/>
      </c>
      <c r="KT166" s="455" t="str">
        <f t="shared" si="327"/>
        <v/>
      </c>
      <c r="KU166" s="455" t="str">
        <f t="shared" si="327"/>
        <v/>
      </c>
      <c r="KV166" s="953" t="str">
        <f t="shared" si="327"/>
        <v/>
      </c>
      <c r="KW166" s="768" t="str">
        <f t="shared" si="327"/>
        <v/>
      </c>
      <c r="KX166" s="455" t="str">
        <f t="shared" si="328"/>
        <v/>
      </c>
      <c r="KY166" s="455" t="str">
        <f t="shared" si="328"/>
        <v/>
      </c>
      <c r="KZ166" s="455" t="str">
        <f t="shared" si="328"/>
        <v/>
      </c>
      <c r="LA166" s="455" t="str">
        <f t="shared" si="328"/>
        <v/>
      </c>
      <c r="LB166" s="455" t="str">
        <f t="shared" si="328"/>
        <v/>
      </c>
      <c r="LC166" s="954" t="str">
        <f t="shared" si="328"/>
        <v/>
      </c>
      <c r="LD166" s="768" t="str">
        <f t="shared" si="328"/>
        <v/>
      </c>
      <c r="LE166" s="455" t="str">
        <f t="shared" si="328"/>
        <v/>
      </c>
      <c r="LF166" s="455" t="str">
        <f t="shared" si="328"/>
        <v/>
      </c>
      <c r="LG166" s="455" t="str">
        <f t="shared" si="328"/>
        <v/>
      </c>
      <c r="LH166" s="455" t="str">
        <f t="shared" si="328"/>
        <v/>
      </c>
      <c r="LI166" s="455" t="str">
        <f t="shared" si="328"/>
        <v/>
      </c>
      <c r="LJ166" s="953" t="str">
        <f t="shared" si="328"/>
        <v/>
      </c>
      <c r="LK166" s="768" t="str">
        <f t="shared" si="328"/>
        <v/>
      </c>
      <c r="LL166" s="455" t="str">
        <f t="shared" si="328"/>
        <v/>
      </c>
      <c r="LM166" s="455" t="str">
        <f t="shared" si="328"/>
        <v/>
      </c>
      <c r="LN166" s="455" t="str">
        <f t="shared" si="329"/>
        <v/>
      </c>
      <c r="LO166" s="455" t="str">
        <f t="shared" si="329"/>
        <v/>
      </c>
      <c r="LP166" s="455" t="str">
        <f t="shared" si="329"/>
        <v/>
      </c>
      <c r="LQ166" s="953" t="str">
        <f t="shared" si="329"/>
        <v/>
      </c>
      <c r="LR166" s="768" t="str">
        <f t="shared" si="329"/>
        <v/>
      </c>
      <c r="LS166" s="455" t="str">
        <f t="shared" si="329"/>
        <v/>
      </c>
      <c r="LT166" s="455" t="str">
        <f t="shared" si="329"/>
        <v/>
      </c>
      <c r="LU166" s="455" t="str">
        <f t="shared" si="329"/>
        <v/>
      </c>
      <c r="LV166" s="455" t="str">
        <f t="shared" si="329"/>
        <v/>
      </c>
      <c r="LW166" s="455" t="str">
        <f t="shared" si="329"/>
        <v/>
      </c>
      <c r="LX166" s="953" t="str">
        <f t="shared" si="329"/>
        <v/>
      </c>
      <c r="LY166" s="768" t="str">
        <f t="shared" si="329"/>
        <v/>
      </c>
      <c r="LZ166" s="455" t="str">
        <f t="shared" si="329"/>
        <v/>
      </c>
      <c r="MA166" s="455" t="str">
        <f t="shared" si="329"/>
        <v/>
      </c>
      <c r="MB166" s="455" t="str">
        <f t="shared" si="329"/>
        <v/>
      </c>
      <c r="MC166" s="455" t="str">
        <f t="shared" si="329"/>
        <v/>
      </c>
      <c r="MD166" s="455" t="str">
        <f t="shared" si="330"/>
        <v/>
      </c>
      <c r="ME166" s="953" t="str">
        <f t="shared" si="330"/>
        <v/>
      </c>
      <c r="MF166" s="768" t="str">
        <f t="shared" si="330"/>
        <v/>
      </c>
      <c r="MG166" s="455" t="str">
        <f t="shared" si="330"/>
        <v/>
      </c>
      <c r="MH166" s="455" t="str">
        <f t="shared" si="330"/>
        <v/>
      </c>
      <c r="MI166" s="455" t="str">
        <f t="shared" si="330"/>
        <v/>
      </c>
      <c r="MJ166" s="455" t="str">
        <f t="shared" si="330"/>
        <v/>
      </c>
      <c r="MK166" s="455" t="str">
        <f t="shared" si="330"/>
        <v/>
      </c>
      <c r="ML166" s="953" t="str">
        <f t="shared" si="330"/>
        <v/>
      </c>
      <c r="MM166" s="768" t="str">
        <f t="shared" si="330"/>
        <v/>
      </c>
      <c r="MN166" s="455" t="str">
        <f t="shared" si="330"/>
        <v/>
      </c>
      <c r="MO166" s="455" t="str">
        <f t="shared" si="330"/>
        <v/>
      </c>
      <c r="MP166" s="455" t="str">
        <f t="shared" si="330"/>
        <v/>
      </c>
      <c r="MQ166" s="455" t="str">
        <f t="shared" si="330"/>
        <v/>
      </c>
      <c r="MR166" s="455" t="str">
        <f t="shared" si="330"/>
        <v/>
      </c>
      <c r="MS166" s="953" t="str">
        <f t="shared" si="330"/>
        <v/>
      </c>
      <c r="MT166" s="768" t="str">
        <f t="shared" si="331"/>
        <v/>
      </c>
      <c r="MU166" s="455" t="str">
        <f t="shared" si="331"/>
        <v/>
      </c>
      <c r="MV166" s="455" t="str">
        <f t="shared" si="331"/>
        <v/>
      </c>
      <c r="MW166" s="455" t="str">
        <f t="shared" si="331"/>
        <v/>
      </c>
      <c r="MX166" s="455" t="str">
        <f t="shared" si="331"/>
        <v/>
      </c>
      <c r="MY166" s="455" t="str">
        <f t="shared" si="331"/>
        <v/>
      </c>
      <c r="MZ166" s="953" t="str">
        <f t="shared" si="331"/>
        <v/>
      </c>
      <c r="NA166" s="768" t="str">
        <f t="shared" si="331"/>
        <v/>
      </c>
      <c r="NB166" s="455" t="str">
        <f t="shared" si="331"/>
        <v/>
      </c>
      <c r="NC166" s="455" t="str">
        <f t="shared" si="331"/>
        <v/>
      </c>
      <c r="ND166" s="455" t="str">
        <f t="shared" si="331"/>
        <v/>
      </c>
      <c r="NE166" s="455" t="str">
        <f t="shared" si="331"/>
        <v/>
      </c>
      <c r="NF166" s="455" t="str">
        <f t="shared" si="331"/>
        <v/>
      </c>
      <c r="NG166" s="954" t="str">
        <f t="shared" si="331"/>
        <v/>
      </c>
      <c r="NH166" s="768" t="str">
        <f t="shared" si="331"/>
        <v/>
      </c>
      <c r="NI166" s="455" t="str">
        <f t="shared" si="331"/>
        <v/>
      </c>
      <c r="NJ166" s="455" t="str">
        <f t="shared" si="332"/>
        <v/>
      </c>
      <c r="NK166" s="455" t="str">
        <f t="shared" si="313"/>
        <v/>
      </c>
      <c r="NL166" s="455" t="str">
        <f t="shared" si="313"/>
        <v/>
      </c>
      <c r="NM166" s="455" t="str">
        <f t="shared" si="313"/>
        <v/>
      </c>
      <c r="NN166" s="953" t="str">
        <f t="shared" si="313"/>
        <v/>
      </c>
      <c r="NO166" s="83"/>
      <c r="NP166" s="83"/>
      <c r="NQ166" s="83"/>
      <c r="NR166" s="83"/>
      <c r="NS166" s="83"/>
      <c r="NT166" s="83"/>
      <c r="NU166" s="83"/>
      <c r="NV166" s="83"/>
      <c r="NW166" s="83"/>
      <c r="NX166" s="83"/>
      <c r="NY166" s="83"/>
      <c r="NZ166" s="83"/>
      <c r="OA166" s="83"/>
      <c r="OB166" s="83"/>
      <c r="OC166" s="83"/>
      <c r="OD166" s="83"/>
      <c r="OE166" s="83"/>
      <c r="OF166" s="83"/>
      <c r="OG166" s="83"/>
      <c r="OH166" s="83"/>
      <c r="OI166" s="83"/>
      <c r="OJ166" s="83"/>
      <c r="OK166" s="83"/>
      <c r="OL166" s="83"/>
      <c r="OM166" s="83"/>
      <c r="ON166" s="83"/>
      <c r="OO166" s="83"/>
      <c r="OP166" s="83"/>
      <c r="OQ166" s="83"/>
      <c r="OR166" s="83"/>
      <c r="OS166" s="83"/>
      <c r="OT166" s="83"/>
      <c r="OU166" s="83"/>
      <c r="OV166" s="83"/>
      <c r="OW166" s="83"/>
      <c r="OX166" s="83"/>
      <c r="OY166" s="83"/>
      <c r="OZ166" s="83"/>
      <c r="PA166" s="83"/>
      <c r="PB166" s="83"/>
      <c r="PC166" s="83"/>
      <c r="PD166" s="83"/>
      <c r="PE166" s="83"/>
      <c r="PF166" s="83"/>
      <c r="PG166" s="83"/>
      <c r="PH166" s="83"/>
      <c r="PI166" s="83"/>
      <c r="PJ166" s="83"/>
      <c r="PK166" s="83"/>
      <c r="PL166" s="83"/>
      <c r="PM166" s="83"/>
      <c r="PN166" s="83"/>
      <c r="PO166" s="83"/>
      <c r="PP166" s="83"/>
      <c r="PQ166" s="83"/>
      <c r="PR166" s="83"/>
      <c r="PS166" s="83"/>
      <c r="PT166" s="83"/>
      <c r="PU166" s="83"/>
      <c r="PV166" s="83"/>
      <c r="PW166" s="83"/>
      <c r="PX166" s="83"/>
      <c r="PY166" s="83"/>
      <c r="PZ166" s="83"/>
      <c r="QA166" s="83"/>
      <c r="QB166" s="83"/>
      <c r="QC166" s="83"/>
      <c r="QD166" s="83"/>
      <c r="QE166" s="83"/>
      <c r="QF166" s="83"/>
      <c r="QG166" s="83"/>
      <c r="QH166" s="83"/>
      <c r="QI166" s="83"/>
      <c r="QJ166" s="83"/>
      <c r="QK166" s="83"/>
      <c r="QL166" s="83"/>
      <c r="QM166" s="83"/>
      <c r="QN166" s="83"/>
      <c r="QO166" s="83"/>
      <c r="QP166" s="83"/>
      <c r="QQ166" s="83"/>
      <c r="QR166" s="83"/>
      <c r="QS166" s="83"/>
      <c r="QT166" s="83"/>
      <c r="QU166" s="83"/>
      <c r="QV166" s="83"/>
      <c r="QW166" s="83"/>
      <c r="QX166" s="83"/>
      <c r="QY166" s="83"/>
      <c r="QZ166" s="83"/>
      <c r="RA166" s="83"/>
      <c r="RB166" s="83"/>
      <c r="RC166" s="83"/>
      <c r="RD166" s="83"/>
      <c r="RE166" s="83"/>
      <c r="RF166" s="83"/>
      <c r="RG166" s="83"/>
      <c r="RH166" s="83"/>
      <c r="RI166" s="83"/>
      <c r="RJ166" s="83"/>
      <c r="RK166" s="83"/>
      <c r="RL166" s="83"/>
      <c r="RM166" s="83"/>
      <c r="RN166" s="83"/>
      <c r="RO166" s="83"/>
      <c r="RP166" s="83"/>
      <c r="RQ166" s="83"/>
      <c r="RR166" s="83"/>
      <c r="RS166" s="83"/>
      <c r="RT166" s="83"/>
      <c r="RU166" s="83"/>
      <c r="RV166" s="83"/>
      <c r="RW166" s="83"/>
      <c r="RX166" s="83"/>
      <c r="RY166" s="83"/>
      <c r="RZ166" s="83"/>
      <c r="SA166" s="83"/>
      <c r="SB166" s="83"/>
      <c r="SC166" s="83"/>
      <c r="SD166" s="83"/>
      <c r="SE166" s="83"/>
      <c r="SF166" s="83"/>
      <c r="SG166" s="83"/>
      <c r="SH166" s="83"/>
      <c r="SI166" s="83"/>
      <c r="SJ166" s="83"/>
      <c r="SK166" s="83"/>
      <c r="SL166" s="83"/>
      <c r="SM166" s="83"/>
      <c r="SN166" s="83"/>
      <c r="SO166" s="83"/>
      <c r="SP166" s="83"/>
      <c r="SQ166" s="83"/>
      <c r="SR166" s="83"/>
      <c r="SS166" s="83"/>
      <c r="ST166" s="83"/>
      <c r="SU166" s="83"/>
      <c r="SV166" s="83"/>
      <c r="SW166" s="83"/>
      <c r="SX166" s="83"/>
      <c r="SY166" s="83"/>
      <c r="SZ166" s="83"/>
      <c r="TA166" s="83"/>
      <c r="TB166" s="83"/>
      <c r="TC166" s="83"/>
      <c r="TD166" s="83"/>
      <c r="TE166" s="83"/>
      <c r="TF166" s="83"/>
      <c r="TG166" s="83"/>
      <c r="TH166" s="83"/>
      <c r="TI166" s="83"/>
      <c r="TJ166" s="83"/>
      <c r="TK166" s="83"/>
      <c r="TL166" s="83"/>
      <c r="TM166" s="83"/>
      <c r="TN166" s="83"/>
      <c r="TO166" s="83"/>
      <c r="TP166" s="83"/>
      <c r="TQ166" s="83"/>
      <c r="TR166" s="83"/>
      <c r="TS166" s="83"/>
      <c r="TT166" s="83"/>
      <c r="TU166" s="83"/>
      <c r="TV166" s="83"/>
      <c r="TW166" s="83"/>
      <c r="TX166" s="83"/>
      <c r="TY166" s="83"/>
      <c r="TZ166" s="83"/>
      <c r="UA166" s="83"/>
      <c r="UB166" s="83"/>
      <c r="UC166" s="83"/>
      <c r="UD166" s="83"/>
      <c r="UE166" s="83"/>
      <c r="UF166" s="83"/>
      <c r="UG166" s="83"/>
      <c r="UH166" s="83"/>
      <c r="UI166" s="83"/>
      <c r="UJ166" s="83"/>
      <c r="UK166" s="83"/>
      <c r="UL166" s="83"/>
      <c r="UM166" s="83"/>
      <c r="UN166" s="83"/>
      <c r="UO166" s="83"/>
      <c r="UP166" s="83"/>
      <c r="UQ166" s="83"/>
    </row>
    <row r="167" spans="1:563" s="1" customFormat="1" hidden="1" x14ac:dyDescent="0.2">
      <c r="A167" s="762">
        <f>alapadatok!M22</f>
        <v>20</v>
      </c>
      <c r="B167" s="678" t="str">
        <f>IF(alapadatok!O22="","",alapadatok!O22)</f>
        <v/>
      </c>
      <c r="C167" s="584" t="str">
        <f>IF(alapadatok!N22="","",alapadatok!N22)</f>
        <v/>
      </c>
      <c r="D167" s="584" t="str">
        <f>IF(alapadatok!P22="","",alapadatok!P22)</f>
        <v/>
      </c>
      <c r="E167" s="948" t="str">
        <f>IF(alapadatok!W22="","",alapadatok!W22)</f>
        <v/>
      </c>
      <c r="F167" s="952" t="str">
        <f t="shared" si="338"/>
        <v/>
      </c>
      <c r="G167" s="953" t="str">
        <f t="shared" si="338"/>
        <v/>
      </c>
      <c r="H167" s="768" t="str">
        <f t="shared" si="338"/>
        <v/>
      </c>
      <c r="I167" s="455" t="str">
        <f t="shared" si="338"/>
        <v/>
      </c>
      <c r="J167" s="455" t="str">
        <f t="shared" si="338"/>
        <v/>
      </c>
      <c r="K167" s="455" t="str">
        <f t="shared" si="338"/>
        <v/>
      </c>
      <c r="L167" s="455" t="str">
        <f t="shared" si="338"/>
        <v/>
      </c>
      <c r="M167" s="455" t="str">
        <f t="shared" si="338"/>
        <v/>
      </c>
      <c r="N167" s="953" t="str">
        <f t="shared" si="338"/>
        <v/>
      </c>
      <c r="O167" s="768" t="str">
        <f t="shared" si="339"/>
        <v/>
      </c>
      <c r="P167" s="455" t="str">
        <f t="shared" si="340"/>
        <v/>
      </c>
      <c r="Q167" s="455" t="str">
        <f t="shared" si="340"/>
        <v/>
      </c>
      <c r="R167" s="455" t="str">
        <f t="shared" si="338"/>
        <v/>
      </c>
      <c r="S167" s="455" t="str">
        <f t="shared" si="338"/>
        <v/>
      </c>
      <c r="T167" s="455" t="str">
        <f t="shared" si="338"/>
        <v/>
      </c>
      <c r="U167" s="953" t="str">
        <f t="shared" si="338"/>
        <v/>
      </c>
      <c r="V167" s="768" t="str">
        <f t="shared" si="333"/>
        <v/>
      </c>
      <c r="W167" s="455" t="str">
        <f t="shared" si="333"/>
        <v/>
      </c>
      <c r="X167" s="455" t="str">
        <f t="shared" si="333"/>
        <v/>
      </c>
      <c r="Y167" s="455" t="str">
        <f t="shared" si="333"/>
        <v/>
      </c>
      <c r="Z167" s="455" t="str">
        <f t="shared" si="333"/>
        <v/>
      </c>
      <c r="AA167" s="455" t="str">
        <f t="shared" si="333"/>
        <v/>
      </c>
      <c r="AB167" s="953" t="str">
        <f t="shared" si="333"/>
        <v/>
      </c>
      <c r="AC167" s="768" t="str">
        <f t="shared" si="333"/>
        <v/>
      </c>
      <c r="AD167" s="455" t="str">
        <f t="shared" si="333"/>
        <v/>
      </c>
      <c r="AE167" s="455" t="str">
        <f t="shared" si="333"/>
        <v/>
      </c>
      <c r="AF167" s="455" t="str">
        <f t="shared" si="333"/>
        <v/>
      </c>
      <c r="AG167" s="455" t="str">
        <f t="shared" si="333"/>
        <v/>
      </c>
      <c r="AH167" s="455" t="str">
        <f t="shared" si="333"/>
        <v/>
      </c>
      <c r="AI167" s="953" t="str">
        <f t="shared" si="333"/>
        <v/>
      </c>
      <c r="AJ167" s="768" t="str">
        <f t="shared" si="333"/>
        <v/>
      </c>
      <c r="AK167" s="455" t="str">
        <f t="shared" si="333"/>
        <v/>
      </c>
      <c r="AL167" s="455" t="str">
        <f t="shared" si="334"/>
        <v/>
      </c>
      <c r="AM167" s="455" t="str">
        <f t="shared" si="334"/>
        <v/>
      </c>
      <c r="AN167" s="455" t="str">
        <f t="shared" si="334"/>
        <v/>
      </c>
      <c r="AO167" s="455" t="str">
        <f t="shared" si="334"/>
        <v/>
      </c>
      <c r="AP167" s="953" t="str">
        <f t="shared" si="334"/>
        <v/>
      </c>
      <c r="AQ167" s="768" t="str">
        <f t="shared" si="334"/>
        <v/>
      </c>
      <c r="AR167" s="455" t="str">
        <f t="shared" si="334"/>
        <v/>
      </c>
      <c r="AS167" s="455" t="str">
        <f t="shared" si="334"/>
        <v/>
      </c>
      <c r="AT167" s="455" t="str">
        <f t="shared" si="334"/>
        <v/>
      </c>
      <c r="AU167" s="455" t="str">
        <f t="shared" si="334"/>
        <v/>
      </c>
      <c r="AV167" s="455" t="str">
        <f t="shared" si="334"/>
        <v/>
      </c>
      <c r="AW167" s="953" t="str">
        <f t="shared" si="334"/>
        <v/>
      </c>
      <c r="AX167" s="768" t="str">
        <f t="shared" si="334"/>
        <v/>
      </c>
      <c r="AY167" s="455" t="str">
        <f t="shared" si="334"/>
        <v/>
      </c>
      <c r="AZ167" s="455" t="str">
        <f t="shared" si="334"/>
        <v/>
      </c>
      <c r="BA167" s="455" t="str">
        <f t="shared" si="334"/>
        <v/>
      </c>
      <c r="BB167" s="455" t="str">
        <f t="shared" si="335"/>
        <v/>
      </c>
      <c r="BC167" s="455" t="str">
        <f t="shared" si="335"/>
        <v/>
      </c>
      <c r="BD167" s="953" t="str">
        <f t="shared" si="335"/>
        <v/>
      </c>
      <c r="BE167" s="768" t="str">
        <f t="shared" si="335"/>
        <v/>
      </c>
      <c r="BF167" s="455" t="str">
        <f t="shared" si="335"/>
        <v/>
      </c>
      <c r="BG167" s="455" t="str">
        <f t="shared" si="335"/>
        <v/>
      </c>
      <c r="BH167" s="455" t="str">
        <f t="shared" si="335"/>
        <v/>
      </c>
      <c r="BI167" s="455" t="str">
        <f t="shared" si="335"/>
        <v/>
      </c>
      <c r="BJ167" s="455" t="str">
        <f t="shared" si="335"/>
        <v/>
      </c>
      <c r="BK167" s="953" t="str">
        <f t="shared" si="335"/>
        <v/>
      </c>
      <c r="BL167" s="768" t="str">
        <f t="shared" si="335"/>
        <v/>
      </c>
      <c r="BM167" s="455" t="str">
        <f t="shared" si="335"/>
        <v/>
      </c>
      <c r="BN167" s="455" t="str">
        <f t="shared" si="335"/>
        <v/>
      </c>
      <c r="BO167" s="455" t="str">
        <f t="shared" si="335"/>
        <v/>
      </c>
      <c r="BP167" s="455" t="str">
        <f t="shared" si="335"/>
        <v/>
      </c>
      <c r="BQ167" s="455" t="str">
        <f t="shared" si="335"/>
        <v/>
      </c>
      <c r="BR167" s="953" t="str">
        <f t="shared" si="315"/>
        <v/>
      </c>
      <c r="BS167" s="768" t="str">
        <f t="shared" si="315"/>
        <v/>
      </c>
      <c r="BT167" s="455" t="str">
        <f t="shared" si="315"/>
        <v/>
      </c>
      <c r="BU167" s="455" t="str">
        <f t="shared" si="315"/>
        <v/>
      </c>
      <c r="BV167" s="455" t="str">
        <f t="shared" si="315"/>
        <v/>
      </c>
      <c r="BW167" s="455" t="str">
        <f t="shared" si="315"/>
        <v/>
      </c>
      <c r="BX167" s="455" t="str">
        <f t="shared" si="315"/>
        <v/>
      </c>
      <c r="BY167" s="953" t="str">
        <f t="shared" si="315"/>
        <v/>
      </c>
      <c r="BZ167" s="768" t="str">
        <f t="shared" si="315"/>
        <v/>
      </c>
      <c r="CA167" s="455" t="str">
        <f t="shared" si="315"/>
        <v/>
      </c>
      <c r="CB167" s="455" t="str">
        <f t="shared" si="315"/>
        <v/>
      </c>
      <c r="CC167" s="455" t="str">
        <f t="shared" si="315"/>
        <v/>
      </c>
      <c r="CD167" s="455" t="str">
        <f t="shared" si="315"/>
        <v/>
      </c>
      <c r="CE167" s="455" t="str">
        <f t="shared" si="315"/>
        <v/>
      </c>
      <c r="CF167" s="953" t="str">
        <f t="shared" si="315"/>
        <v/>
      </c>
      <c r="CG167" s="768" t="str">
        <f t="shared" si="315"/>
        <v/>
      </c>
      <c r="CH167" s="455" t="str">
        <f t="shared" si="336"/>
        <v/>
      </c>
      <c r="CI167" s="455" t="str">
        <f t="shared" si="336"/>
        <v/>
      </c>
      <c r="CJ167" s="455" t="str">
        <f t="shared" si="336"/>
        <v/>
      </c>
      <c r="CK167" s="455" t="str">
        <f t="shared" si="336"/>
        <v/>
      </c>
      <c r="CL167" s="455" t="str">
        <f t="shared" si="336"/>
        <v/>
      </c>
      <c r="CM167" s="953" t="str">
        <f t="shared" si="336"/>
        <v/>
      </c>
      <c r="CN167" s="768" t="str">
        <f t="shared" si="336"/>
        <v/>
      </c>
      <c r="CO167" s="455" t="str">
        <f t="shared" si="336"/>
        <v/>
      </c>
      <c r="CP167" s="455" t="str">
        <f t="shared" si="336"/>
        <v/>
      </c>
      <c r="CQ167" s="455" t="str">
        <f t="shared" si="336"/>
        <v/>
      </c>
      <c r="CR167" s="455" t="str">
        <f t="shared" si="336"/>
        <v/>
      </c>
      <c r="CS167" s="455" t="str">
        <f t="shared" si="336"/>
        <v/>
      </c>
      <c r="CT167" s="953" t="str">
        <f t="shared" si="336"/>
        <v/>
      </c>
      <c r="CU167" s="952" t="str">
        <f t="shared" si="336"/>
        <v/>
      </c>
      <c r="CV167" s="455" t="str">
        <f t="shared" si="336"/>
        <v/>
      </c>
      <c r="CW167" s="455" t="str">
        <f t="shared" si="336"/>
        <v/>
      </c>
      <c r="CX167" s="455" t="str">
        <f t="shared" si="337"/>
        <v/>
      </c>
      <c r="CY167" s="455" t="str">
        <f t="shared" si="337"/>
        <v/>
      </c>
      <c r="CZ167" s="455" t="str">
        <f t="shared" si="337"/>
        <v/>
      </c>
      <c r="DA167" s="953" t="str">
        <f t="shared" si="337"/>
        <v/>
      </c>
      <c r="DB167" s="1143" t="s">
        <v>99</v>
      </c>
      <c r="DC167" s="1143" t="s">
        <v>99</v>
      </c>
      <c r="DD167" s="1143" t="s">
        <v>99</v>
      </c>
      <c r="DE167" s="1143" t="s">
        <v>99</v>
      </c>
      <c r="DF167" s="455" t="str">
        <f t="shared" si="337"/>
        <v/>
      </c>
      <c r="DG167" s="455" t="str">
        <f t="shared" si="337"/>
        <v/>
      </c>
      <c r="DH167" s="953" t="str">
        <f t="shared" si="337"/>
        <v/>
      </c>
      <c r="DI167" s="1143" t="s">
        <v>99</v>
      </c>
      <c r="DJ167" s="1143" t="s">
        <v>99</v>
      </c>
      <c r="DK167" s="1143" t="s">
        <v>99</v>
      </c>
      <c r="DL167" s="1143" t="s">
        <v>99</v>
      </c>
      <c r="DM167" s="1143" t="s">
        <v>99</v>
      </c>
      <c r="DN167" s="455" t="str">
        <f t="shared" si="316"/>
        <v/>
      </c>
      <c r="DO167" s="953" t="str">
        <f t="shared" si="316"/>
        <v/>
      </c>
      <c r="DP167" s="768" t="str">
        <f t="shared" si="316"/>
        <v/>
      </c>
      <c r="DQ167" s="455" t="str">
        <f t="shared" si="316"/>
        <v/>
      </c>
      <c r="DR167" s="455" t="str">
        <f t="shared" si="316"/>
        <v/>
      </c>
      <c r="DS167" s="455" t="str">
        <f t="shared" si="316"/>
        <v/>
      </c>
      <c r="DT167" s="455" t="str">
        <f t="shared" si="316"/>
        <v/>
      </c>
      <c r="DU167" s="455" t="str">
        <f t="shared" si="316"/>
        <v/>
      </c>
      <c r="DV167" s="953" t="str">
        <f t="shared" si="316"/>
        <v/>
      </c>
      <c r="DW167" s="768" t="str">
        <f t="shared" si="316"/>
        <v/>
      </c>
      <c r="DX167" s="455" t="str">
        <f t="shared" si="316"/>
        <v/>
      </c>
      <c r="DY167" s="455" t="str">
        <f t="shared" si="316"/>
        <v/>
      </c>
      <c r="DZ167" s="455" t="str">
        <f t="shared" si="316"/>
        <v/>
      </c>
      <c r="EA167" s="455" t="str">
        <f t="shared" si="316"/>
        <v/>
      </c>
      <c r="EB167" s="455" t="str">
        <f t="shared" si="316"/>
        <v/>
      </c>
      <c r="EC167" s="954" t="str">
        <f t="shared" si="316"/>
        <v/>
      </c>
      <c r="ED167" s="768" t="str">
        <f t="shared" si="317"/>
        <v/>
      </c>
      <c r="EE167" s="455" t="str">
        <f t="shared" si="317"/>
        <v/>
      </c>
      <c r="EF167" s="455" t="str">
        <f t="shared" si="317"/>
        <v/>
      </c>
      <c r="EG167" s="455" t="str">
        <f t="shared" si="317"/>
        <v/>
      </c>
      <c r="EH167" s="455" t="str">
        <f t="shared" si="317"/>
        <v/>
      </c>
      <c r="EI167" s="455" t="str">
        <f t="shared" si="317"/>
        <v/>
      </c>
      <c r="EJ167" s="953" t="str">
        <f t="shared" si="317"/>
        <v/>
      </c>
      <c r="EK167" s="768" t="str">
        <f t="shared" si="317"/>
        <v/>
      </c>
      <c r="EL167" s="455" t="str">
        <f t="shared" si="317"/>
        <v/>
      </c>
      <c r="EM167" s="455" t="str">
        <f t="shared" si="317"/>
        <v/>
      </c>
      <c r="EN167" s="455" t="str">
        <f t="shared" si="317"/>
        <v/>
      </c>
      <c r="EO167" s="455" t="str">
        <f t="shared" si="317"/>
        <v/>
      </c>
      <c r="EP167" s="455" t="str">
        <f t="shared" si="317"/>
        <v/>
      </c>
      <c r="EQ167" s="953" t="str">
        <f t="shared" si="317"/>
        <v/>
      </c>
      <c r="ER167" s="768" t="str">
        <f t="shared" si="317"/>
        <v/>
      </c>
      <c r="ES167" s="455" t="str">
        <f t="shared" si="317"/>
        <v/>
      </c>
      <c r="ET167" s="455" t="str">
        <f t="shared" si="318"/>
        <v/>
      </c>
      <c r="EU167" s="455" t="str">
        <f t="shared" si="318"/>
        <v/>
      </c>
      <c r="EV167" s="455" t="str">
        <f t="shared" si="318"/>
        <v/>
      </c>
      <c r="EW167" s="455" t="str">
        <f t="shared" si="318"/>
        <v/>
      </c>
      <c r="EX167" s="953" t="str">
        <f t="shared" si="318"/>
        <v/>
      </c>
      <c r="EY167" s="768" t="str">
        <f t="shared" si="318"/>
        <v/>
      </c>
      <c r="EZ167" s="455" t="str">
        <f t="shared" si="318"/>
        <v/>
      </c>
      <c r="FA167" s="455" t="str">
        <f t="shared" si="318"/>
        <v/>
      </c>
      <c r="FB167" s="455" t="str">
        <f t="shared" si="318"/>
        <v/>
      </c>
      <c r="FC167" s="455" t="str">
        <f t="shared" si="318"/>
        <v/>
      </c>
      <c r="FD167" s="455" t="str">
        <f t="shared" si="318"/>
        <v/>
      </c>
      <c r="FE167" s="953" t="str">
        <f t="shared" si="318"/>
        <v/>
      </c>
      <c r="FF167" s="768" t="str">
        <f t="shared" si="318"/>
        <v/>
      </c>
      <c r="FG167" s="455" t="str">
        <f t="shared" si="318"/>
        <v/>
      </c>
      <c r="FH167" s="455" t="str">
        <f t="shared" si="318"/>
        <v/>
      </c>
      <c r="FI167" s="455" t="str">
        <f t="shared" si="318"/>
        <v/>
      </c>
      <c r="FJ167" s="455" t="str">
        <f t="shared" si="319"/>
        <v/>
      </c>
      <c r="FK167" s="455" t="str">
        <f t="shared" si="319"/>
        <v/>
      </c>
      <c r="FL167" s="953" t="str">
        <f t="shared" si="319"/>
        <v/>
      </c>
      <c r="FM167" s="768" t="str">
        <f t="shared" si="319"/>
        <v/>
      </c>
      <c r="FN167" s="455" t="str">
        <f t="shared" si="319"/>
        <v/>
      </c>
      <c r="FO167" s="455" t="str">
        <f t="shared" si="319"/>
        <v/>
      </c>
      <c r="FP167" s="455" t="str">
        <f t="shared" si="319"/>
        <v/>
      </c>
      <c r="FQ167" s="455" t="str">
        <f t="shared" si="319"/>
        <v/>
      </c>
      <c r="FR167" s="455" t="str">
        <f t="shared" si="319"/>
        <v/>
      </c>
      <c r="FS167" s="953" t="str">
        <f t="shared" si="319"/>
        <v/>
      </c>
      <c r="FT167" s="768" t="str">
        <f t="shared" si="319"/>
        <v/>
      </c>
      <c r="FU167" s="455" t="str">
        <f t="shared" si="319"/>
        <v/>
      </c>
      <c r="FV167" s="455" t="str">
        <f t="shared" si="319"/>
        <v/>
      </c>
      <c r="FW167" s="455" t="str">
        <f t="shared" si="319"/>
        <v/>
      </c>
      <c r="FX167" s="455" t="str">
        <f t="shared" si="319"/>
        <v/>
      </c>
      <c r="FY167" s="455" t="str">
        <f t="shared" si="319"/>
        <v/>
      </c>
      <c r="FZ167" s="953" t="str">
        <f t="shared" si="320"/>
        <v/>
      </c>
      <c r="GA167" s="768" t="str">
        <f t="shared" si="320"/>
        <v/>
      </c>
      <c r="GB167" s="455" t="str">
        <f t="shared" si="320"/>
        <v/>
      </c>
      <c r="GC167" s="455" t="str">
        <f t="shared" si="320"/>
        <v/>
      </c>
      <c r="GD167" s="455" t="str">
        <f t="shared" si="320"/>
        <v/>
      </c>
      <c r="GE167" s="455" t="str">
        <f t="shared" si="320"/>
        <v/>
      </c>
      <c r="GF167" s="953" t="str">
        <f t="shared" si="320"/>
        <v/>
      </c>
      <c r="GG167" s="768" t="str">
        <f t="shared" si="320"/>
        <v/>
      </c>
      <c r="GH167" s="455" t="str">
        <f t="shared" si="320"/>
        <v/>
      </c>
      <c r="GI167" s="455" t="str">
        <f t="shared" si="320"/>
        <v/>
      </c>
      <c r="GJ167" s="455" t="str">
        <f t="shared" si="320"/>
        <v/>
      </c>
      <c r="GK167" s="455" t="str">
        <f t="shared" si="320"/>
        <v/>
      </c>
      <c r="GL167" s="455" t="str">
        <f t="shared" si="320"/>
        <v/>
      </c>
      <c r="GM167" s="455" t="str">
        <f t="shared" si="320"/>
        <v/>
      </c>
      <c r="GN167" s="954" t="str">
        <f t="shared" si="320"/>
        <v/>
      </c>
      <c r="GO167" s="768" t="str">
        <f t="shared" si="320"/>
        <v/>
      </c>
      <c r="GP167" s="455" t="str">
        <f t="shared" si="321"/>
        <v/>
      </c>
      <c r="GQ167" s="455" t="str">
        <f t="shared" si="321"/>
        <v/>
      </c>
      <c r="GR167" s="455" t="str">
        <f t="shared" si="321"/>
        <v/>
      </c>
      <c r="GS167" s="455" t="str">
        <f t="shared" si="321"/>
        <v/>
      </c>
      <c r="GT167" s="455" t="str">
        <f t="shared" si="321"/>
        <v/>
      </c>
      <c r="GU167" s="953" t="str">
        <f t="shared" si="321"/>
        <v/>
      </c>
      <c r="GV167" s="768" t="str">
        <f t="shared" si="321"/>
        <v/>
      </c>
      <c r="GW167" s="455" t="str">
        <f t="shared" si="321"/>
        <v/>
      </c>
      <c r="GX167" s="455" t="str">
        <f t="shared" si="321"/>
        <v/>
      </c>
      <c r="GY167" s="455" t="str">
        <f t="shared" si="321"/>
        <v/>
      </c>
      <c r="GZ167" s="455" t="str">
        <f t="shared" si="321"/>
        <v/>
      </c>
      <c r="HA167" s="455" t="str">
        <f t="shared" si="321"/>
        <v/>
      </c>
      <c r="HB167" s="953" t="str">
        <f t="shared" si="321"/>
        <v/>
      </c>
      <c r="HC167" s="768" t="str">
        <f t="shared" si="321"/>
        <v/>
      </c>
      <c r="HD167" s="455" t="str">
        <f t="shared" si="321"/>
        <v/>
      </c>
      <c r="HE167" s="455" t="str">
        <f t="shared" si="321"/>
        <v/>
      </c>
      <c r="HF167" s="455" t="str">
        <f t="shared" si="322"/>
        <v/>
      </c>
      <c r="HG167" s="455" t="str">
        <f t="shared" si="322"/>
        <v/>
      </c>
      <c r="HH167" s="455" t="str">
        <f t="shared" si="322"/>
        <v/>
      </c>
      <c r="HI167" s="953" t="str">
        <f t="shared" si="322"/>
        <v/>
      </c>
      <c r="HJ167" s="768" t="str">
        <f t="shared" si="322"/>
        <v/>
      </c>
      <c r="HK167" s="455" t="str">
        <f t="shared" si="322"/>
        <v/>
      </c>
      <c r="HL167" s="455" t="str">
        <f t="shared" si="322"/>
        <v/>
      </c>
      <c r="HM167" s="455" t="str">
        <f t="shared" si="322"/>
        <v/>
      </c>
      <c r="HN167" s="955" t="str">
        <f t="shared" si="322"/>
        <v/>
      </c>
      <c r="HO167" s="455" t="str">
        <f t="shared" si="322"/>
        <v/>
      </c>
      <c r="HP167" s="953" t="str">
        <f t="shared" si="322"/>
        <v/>
      </c>
      <c r="HQ167" s="768" t="str">
        <f t="shared" si="322"/>
        <v/>
      </c>
      <c r="HR167" s="455" t="str">
        <f t="shared" si="322"/>
        <v/>
      </c>
      <c r="HS167" s="455" t="str">
        <f t="shared" si="322"/>
        <v/>
      </c>
      <c r="HT167" s="455" t="str">
        <f t="shared" si="322"/>
        <v/>
      </c>
      <c r="HU167" s="455" t="str">
        <f t="shared" si="322"/>
        <v/>
      </c>
      <c r="HV167" s="455" t="str">
        <f t="shared" si="323"/>
        <v/>
      </c>
      <c r="HW167" s="953" t="str">
        <f t="shared" si="323"/>
        <v/>
      </c>
      <c r="HX167" s="768" t="str">
        <f t="shared" si="323"/>
        <v/>
      </c>
      <c r="HY167" s="455" t="str">
        <f t="shared" si="323"/>
        <v/>
      </c>
      <c r="HZ167" s="455" t="str">
        <f t="shared" si="323"/>
        <v/>
      </c>
      <c r="IA167" s="455" t="str">
        <f t="shared" si="323"/>
        <v/>
      </c>
      <c r="IB167" s="455" t="str">
        <f t="shared" si="323"/>
        <v/>
      </c>
      <c r="IC167" s="455" t="str">
        <f t="shared" si="323"/>
        <v/>
      </c>
      <c r="ID167" s="953" t="str">
        <f t="shared" si="323"/>
        <v/>
      </c>
      <c r="IE167" s="768" t="str">
        <f t="shared" si="323"/>
        <v/>
      </c>
      <c r="IF167" s="455" t="str">
        <f t="shared" si="323"/>
        <v/>
      </c>
      <c r="IG167" s="455" t="str">
        <f t="shared" si="323"/>
        <v/>
      </c>
      <c r="IH167" s="455" t="str">
        <f t="shared" si="323"/>
        <v/>
      </c>
      <c r="II167" s="455" t="str">
        <f t="shared" si="323"/>
        <v/>
      </c>
      <c r="IJ167" s="455" t="str">
        <f t="shared" si="323"/>
        <v/>
      </c>
      <c r="IK167" s="953" t="str">
        <f t="shared" si="323"/>
        <v/>
      </c>
      <c r="IL167" s="768" t="str">
        <f t="shared" si="324"/>
        <v/>
      </c>
      <c r="IM167" s="455" t="str">
        <f t="shared" si="324"/>
        <v/>
      </c>
      <c r="IN167" s="455" t="str">
        <f t="shared" si="324"/>
        <v/>
      </c>
      <c r="IO167" s="455" t="str">
        <f t="shared" si="324"/>
        <v/>
      </c>
      <c r="IP167" s="455" t="str">
        <f t="shared" si="324"/>
        <v/>
      </c>
      <c r="IQ167" s="455" t="str">
        <f t="shared" si="324"/>
        <v/>
      </c>
      <c r="IR167" s="953" t="str">
        <f t="shared" si="324"/>
        <v/>
      </c>
      <c r="IS167" s="768" t="str">
        <f t="shared" si="324"/>
        <v/>
      </c>
      <c r="IT167" s="455" t="str">
        <f t="shared" si="324"/>
        <v/>
      </c>
      <c r="IU167" s="455" t="str">
        <f t="shared" si="324"/>
        <v/>
      </c>
      <c r="IV167" s="455" t="str">
        <f t="shared" si="324"/>
        <v/>
      </c>
      <c r="IW167" s="455" t="str">
        <f t="shared" si="324"/>
        <v/>
      </c>
      <c r="IX167" s="455" t="str">
        <f t="shared" si="324"/>
        <v/>
      </c>
      <c r="IY167" s="954" t="str">
        <f t="shared" si="324"/>
        <v/>
      </c>
      <c r="IZ167" s="768" t="str">
        <f t="shared" si="324"/>
        <v/>
      </c>
      <c r="JA167" s="455" t="str">
        <f t="shared" si="324"/>
        <v/>
      </c>
      <c r="JB167" s="455" t="str">
        <f t="shared" si="325"/>
        <v/>
      </c>
      <c r="JC167" s="455" t="str">
        <f t="shared" si="325"/>
        <v/>
      </c>
      <c r="JD167" s="455" t="str">
        <f t="shared" si="325"/>
        <v/>
      </c>
      <c r="JE167" s="455" t="str">
        <f t="shared" si="325"/>
        <v/>
      </c>
      <c r="JF167" s="953" t="str">
        <f t="shared" si="325"/>
        <v/>
      </c>
      <c r="JG167" s="768" t="str">
        <f t="shared" si="325"/>
        <v/>
      </c>
      <c r="JH167" s="455" t="str">
        <f t="shared" si="325"/>
        <v/>
      </c>
      <c r="JI167" s="455" t="str">
        <f t="shared" si="325"/>
        <v/>
      </c>
      <c r="JJ167" s="455" t="str">
        <f t="shared" si="325"/>
        <v/>
      </c>
      <c r="JK167" s="455" t="str">
        <f t="shared" si="325"/>
        <v/>
      </c>
      <c r="JL167" s="455" t="str">
        <f t="shared" si="325"/>
        <v/>
      </c>
      <c r="JM167" s="953" t="str">
        <f t="shared" si="325"/>
        <v/>
      </c>
      <c r="JN167" s="768" t="str">
        <f t="shared" si="325"/>
        <v/>
      </c>
      <c r="JO167" s="455" t="str">
        <f t="shared" si="325"/>
        <v/>
      </c>
      <c r="JP167" s="455" t="str">
        <f t="shared" si="325"/>
        <v/>
      </c>
      <c r="JQ167" s="455" t="str">
        <f t="shared" si="325"/>
        <v/>
      </c>
      <c r="JR167" s="455" t="str">
        <f t="shared" si="326"/>
        <v/>
      </c>
      <c r="JS167" s="455" t="str">
        <f t="shared" si="326"/>
        <v/>
      </c>
      <c r="JT167" s="953" t="str">
        <f t="shared" si="326"/>
        <v/>
      </c>
      <c r="JU167" s="768" t="str">
        <f t="shared" si="326"/>
        <v/>
      </c>
      <c r="JV167" s="455" t="str">
        <f t="shared" si="326"/>
        <v/>
      </c>
      <c r="JW167" s="455" t="str">
        <f t="shared" si="326"/>
        <v/>
      </c>
      <c r="JX167" s="455" t="str">
        <f t="shared" si="326"/>
        <v/>
      </c>
      <c r="JY167" s="455" t="str">
        <f t="shared" si="326"/>
        <v/>
      </c>
      <c r="JZ167" s="455" t="str">
        <f t="shared" si="326"/>
        <v/>
      </c>
      <c r="KA167" s="953" t="str">
        <f t="shared" si="326"/>
        <v/>
      </c>
      <c r="KB167" s="768" t="str">
        <f t="shared" si="326"/>
        <v/>
      </c>
      <c r="KC167" s="455" t="str">
        <f t="shared" si="326"/>
        <v/>
      </c>
      <c r="KD167" s="455" t="str">
        <f t="shared" si="326"/>
        <v/>
      </c>
      <c r="KE167" s="455" t="str">
        <f t="shared" si="326"/>
        <v/>
      </c>
      <c r="KF167" s="455" t="str">
        <f t="shared" si="326"/>
        <v/>
      </c>
      <c r="KG167" s="455" t="str">
        <f t="shared" si="326"/>
        <v/>
      </c>
      <c r="KH167" s="953" t="str">
        <f t="shared" si="327"/>
        <v/>
      </c>
      <c r="KI167" s="768" t="str">
        <f t="shared" si="327"/>
        <v/>
      </c>
      <c r="KJ167" s="455" t="str">
        <f t="shared" si="327"/>
        <v/>
      </c>
      <c r="KK167" s="455" t="str">
        <f t="shared" si="327"/>
        <v/>
      </c>
      <c r="KL167" s="455" t="str">
        <f t="shared" si="327"/>
        <v/>
      </c>
      <c r="KM167" s="455" t="str">
        <f t="shared" si="327"/>
        <v/>
      </c>
      <c r="KN167" s="455" t="str">
        <f t="shared" si="327"/>
        <v/>
      </c>
      <c r="KO167" s="953" t="str">
        <f t="shared" si="327"/>
        <v/>
      </c>
      <c r="KP167" s="768" t="str">
        <f t="shared" si="327"/>
        <v/>
      </c>
      <c r="KQ167" s="455" t="str">
        <f t="shared" si="327"/>
        <v/>
      </c>
      <c r="KR167" s="455" t="str">
        <f t="shared" si="327"/>
        <v/>
      </c>
      <c r="KS167" s="455" t="str">
        <f t="shared" si="327"/>
        <v/>
      </c>
      <c r="KT167" s="455" t="str">
        <f t="shared" si="327"/>
        <v/>
      </c>
      <c r="KU167" s="455" t="str">
        <f t="shared" si="327"/>
        <v/>
      </c>
      <c r="KV167" s="953" t="str">
        <f t="shared" si="327"/>
        <v/>
      </c>
      <c r="KW167" s="768" t="str">
        <f t="shared" si="327"/>
        <v/>
      </c>
      <c r="KX167" s="455" t="str">
        <f t="shared" si="328"/>
        <v/>
      </c>
      <c r="KY167" s="455" t="str">
        <f t="shared" si="328"/>
        <v/>
      </c>
      <c r="KZ167" s="455" t="str">
        <f t="shared" si="328"/>
        <v/>
      </c>
      <c r="LA167" s="455" t="str">
        <f t="shared" si="328"/>
        <v/>
      </c>
      <c r="LB167" s="455" t="str">
        <f t="shared" si="328"/>
        <v/>
      </c>
      <c r="LC167" s="954" t="str">
        <f t="shared" si="328"/>
        <v/>
      </c>
      <c r="LD167" s="768" t="str">
        <f t="shared" si="328"/>
        <v/>
      </c>
      <c r="LE167" s="455" t="str">
        <f t="shared" si="328"/>
        <v/>
      </c>
      <c r="LF167" s="455" t="str">
        <f t="shared" si="328"/>
        <v/>
      </c>
      <c r="LG167" s="455" t="str">
        <f t="shared" si="328"/>
        <v/>
      </c>
      <c r="LH167" s="455" t="str">
        <f t="shared" si="328"/>
        <v/>
      </c>
      <c r="LI167" s="455" t="str">
        <f t="shared" si="328"/>
        <v/>
      </c>
      <c r="LJ167" s="953" t="str">
        <f t="shared" si="328"/>
        <v/>
      </c>
      <c r="LK167" s="768" t="str">
        <f t="shared" si="328"/>
        <v/>
      </c>
      <c r="LL167" s="455" t="str">
        <f t="shared" si="328"/>
        <v/>
      </c>
      <c r="LM167" s="455" t="str">
        <f t="shared" si="328"/>
        <v/>
      </c>
      <c r="LN167" s="455" t="str">
        <f t="shared" si="329"/>
        <v/>
      </c>
      <c r="LO167" s="455" t="str">
        <f t="shared" si="329"/>
        <v/>
      </c>
      <c r="LP167" s="455" t="str">
        <f t="shared" si="329"/>
        <v/>
      </c>
      <c r="LQ167" s="953" t="str">
        <f t="shared" si="329"/>
        <v/>
      </c>
      <c r="LR167" s="768" t="str">
        <f t="shared" si="329"/>
        <v/>
      </c>
      <c r="LS167" s="455" t="str">
        <f t="shared" si="329"/>
        <v/>
      </c>
      <c r="LT167" s="455" t="str">
        <f t="shared" si="329"/>
        <v/>
      </c>
      <c r="LU167" s="455" t="str">
        <f t="shared" si="329"/>
        <v/>
      </c>
      <c r="LV167" s="455" t="str">
        <f t="shared" si="329"/>
        <v/>
      </c>
      <c r="LW167" s="455" t="str">
        <f t="shared" si="329"/>
        <v/>
      </c>
      <c r="LX167" s="953" t="str">
        <f t="shared" si="329"/>
        <v/>
      </c>
      <c r="LY167" s="768" t="str">
        <f t="shared" si="329"/>
        <v/>
      </c>
      <c r="LZ167" s="455" t="str">
        <f t="shared" si="329"/>
        <v/>
      </c>
      <c r="MA167" s="455" t="str">
        <f t="shared" si="329"/>
        <v/>
      </c>
      <c r="MB167" s="455" t="str">
        <f t="shared" si="329"/>
        <v/>
      </c>
      <c r="MC167" s="455" t="str">
        <f t="shared" si="329"/>
        <v/>
      </c>
      <c r="MD167" s="455" t="str">
        <f t="shared" si="330"/>
        <v/>
      </c>
      <c r="ME167" s="953" t="str">
        <f t="shared" si="330"/>
        <v/>
      </c>
      <c r="MF167" s="768" t="str">
        <f t="shared" si="330"/>
        <v/>
      </c>
      <c r="MG167" s="455" t="str">
        <f t="shared" si="330"/>
        <v/>
      </c>
      <c r="MH167" s="455" t="str">
        <f t="shared" si="330"/>
        <v/>
      </c>
      <c r="MI167" s="455" t="str">
        <f t="shared" si="330"/>
        <v/>
      </c>
      <c r="MJ167" s="455" t="str">
        <f t="shared" si="330"/>
        <v/>
      </c>
      <c r="MK167" s="455" t="str">
        <f t="shared" si="330"/>
        <v/>
      </c>
      <c r="ML167" s="953" t="str">
        <f t="shared" si="330"/>
        <v/>
      </c>
      <c r="MM167" s="768" t="str">
        <f t="shared" si="330"/>
        <v/>
      </c>
      <c r="MN167" s="455" t="str">
        <f t="shared" si="330"/>
        <v/>
      </c>
      <c r="MO167" s="455" t="str">
        <f t="shared" si="330"/>
        <v/>
      </c>
      <c r="MP167" s="455" t="str">
        <f t="shared" si="330"/>
        <v/>
      </c>
      <c r="MQ167" s="455" t="str">
        <f t="shared" si="330"/>
        <v/>
      </c>
      <c r="MR167" s="455" t="str">
        <f t="shared" si="330"/>
        <v/>
      </c>
      <c r="MS167" s="953" t="str">
        <f t="shared" si="330"/>
        <v/>
      </c>
      <c r="MT167" s="768" t="str">
        <f t="shared" si="331"/>
        <v/>
      </c>
      <c r="MU167" s="455" t="str">
        <f t="shared" si="331"/>
        <v/>
      </c>
      <c r="MV167" s="455" t="str">
        <f t="shared" si="331"/>
        <v/>
      </c>
      <c r="MW167" s="455" t="str">
        <f t="shared" si="331"/>
        <v/>
      </c>
      <c r="MX167" s="455" t="str">
        <f t="shared" si="331"/>
        <v/>
      </c>
      <c r="MY167" s="455" t="str">
        <f t="shared" si="331"/>
        <v/>
      </c>
      <c r="MZ167" s="953" t="str">
        <f t="shared" si="331"/>
        <v/>
      </c>
      <c r="NA167" s="768" t="str">
        <f t="shared" si="331"/>
        <v/>
      </c>
      <c r="NB167" s="455" t="str">
        <f t="shared" si="331"/>
        <v/>
      </c>
      <c r="NC167" s="455" t="str">
        <f t="shared" si="331"/>
        <v/>
      </c>
      <c r="ND167" s="455" t="str">
        <f t="shared" si="331"/>
        <v/>
      </c>
      <c r="NE167" s="455" t="str">
        <f t="shared" si="331"/>
        <v/>
      </c>
      <c r="NF167" s="455" t="str">
        <f t="shared" si="331"/>
        <v/>
      </c>
      <c r="NG167" s="954" t="str">
        <f t="shared" si="331"/>
        <v/>
      </c>
      <c r="NH167" s="768" t="str">
        <f t="shared" si="331"/>
        <v/>
      </c>
      <c r="NI167" s="455" t="str">
        <f t="shared" si="331"/>
        <v/>
      </c>
      <c r="NJ167" s="455" t="str">
        <f t="shared" si="332"/>
        <v/>
      </c>
      <c r="NK167" s="455" t="str">
        <f t="shared" si="313"/>
        <v/>
      </c>
      <c r="NL167" s="455" t="str">
        <f t="shared" si="313"/>
        <v/>
      </c>
      <c r="NM167" s="455" t="str">
        <f t="shared" si="313"/>
        <v/>
      </c>
      <c r="NN167" s="953" t="str">
        <f t="shared" si="313"/>
        <v/>
      </c>
      <c r="NO167" s="83"/>
      <c r="NP167" s="83"/>
      <c r="NQ167" s="83"/>
      <c r="NR167" s="83"/>
      <c r="NS167" s="83"/>
      <c r="NT167" s="83"/>
      <c r="NU167" s="83"/>
      <c r="NV167" s="83"/>
      <c r="NW167" s="83"/>
      <c r="NX167" s="83"/>
      <c r="NY167" s="83"/>
      <c r="NZ167" s="83"/>
      <c r="OA167" s="83"/>
      <c r="OB167" s="83"/>
      <c r="OC167" s="83"/>
      <c r="OD167" s="83"/>
      <c r="OE167" s="83"/>
      <c r="OF167" s="83"/>
      <c r="OG167" s="83"/>
      <c r="OH167" s="83"/>
      <c r="OI167" s="83"/>
      <c r="OJ167" s="83"/>
      <c r="OK167" s="83"/>
      <c r="OL167" s="83"/>
      <c r="OM167" s="83"/>
      <c r="ON167" s="83"/>
      <c r="OO167" s="83"/>
      <c r="OP167" s="83"/>
      <c r="OQ167" s="83"/>
      <c r="OR167" s="83"/>
      <c r="OS167" s="83"/>
      <c r="OT167" s="83"/>
      <c r="OU167" s="83"/>
      <c r="OV167" s="83"/>
      <c r="OW167" s="83"/>
      <c r="OX167" s="83"/>
      <c r="OY167" s="83"/>
      <c r="OZ167" s="83"/>
      <c r="PA167" s="83"/>
      <c r="PB167" s="83"/>
      <c r="PC167" s="83"/>
      <c r="PD167" s="83"/>
      <c r="PE167" s="83"/>
      <c r="PF167" s="83"/>
      <c r="PG167" s="83"/>
      <c r="PH167" s="83"/>
      <c r="PI167" s="83"/>
      <c r="PJ167" s="83"/>
      <c r="PK167" s="83"/>
      <c r="PL167" s="83"/>
      <c r="PM167" s="83"/>
      <c r="PN167" s="83"/>
      <c r="PO167" s="83"/>
      <c r="PP167" s="83"/>
      <c r="PQ167" s="83"/>
      <c r="PR167" s="83"/>
      <c r="PS167" s="83"/>
      <c r="PT167" s="83"/>
      <c r="PU167" s="83"/>
      <c r="PV167" s="83"/>
      <c r="PW167" s="83"/>
      <c r="PX167" s="83"/>
      <c r="PY167" s="83"/>
      <c r="PZ167" s="83"/>
      <c r="QA167" s="83"/>
      <c r="QB167" s="83"/>
      <c r="QC167" s="83"/>
      <c r="QD167" s="83"/>
      <c r="QE167" s="83"/>
      <c r="QF167" s="83"/>
      <c r="QG167" s="83"/>
      <c r="QH167" s="83"/>
      <c r="QI167" s="83"/>
      <c r="QJ167" s="83"/>
      <c r="QK167" s="83"/>
      <c r="QL167" s="83"/>
      <c r="QM167" s="83"/>
      <c r="QN167" s="83"/>
      <c r="QO167" s="83"/>
      <c r="QP167" s="83"/>
      <c r="QQ167" s="83"/>
      <c r="QR167" s="83"/>
      <c r="QS167" s="83"/>
      <c r="QT167" s="83"/>
      <c r="QU167" s="83"/>
      <c r="QV167" s="83"/>
      <c r="QW167" s="83"/>
      <c r="QX167" s="83"/>
      <c r="QY167" s="83"/>
      <c r="QZ167" s="83"/>
      <c r="RA167" s="83"/>
      <c r="RB167" s="83"/>
      <c r="RC167" s="83"/>
      <c r="RD167" s="83"/>
      <c r="RE167" s="83"/>
      <c r="RF167" s="83"/>
      <c r="RG167" s="83"/>
      <c r="RH167" s="83"/>
      <c r="RI167" s="83"/>
      <c r="RJ167" s="83"/>
      <c r="RK167" s="83"/>
      <c r="RL167" s="83"/>
      <c r="RM167" s="83"/>
      <c r="RN167" s="83"/>
      <c r="RO167" s="83"/>
      <c r="RP167" s="83"/>
      <c r="RQ167" s="83"/>
      <c r="RR167" s="83"/>
      <c r="RS167" s="83"/>
      <c r="RT167" s="83"/>
      <c r="RU167" s="83"/>
      <c r="RV167" s="83"/>
      <c r="RW167" s="83"/>
      <c r="RX167" s="83"/>
      <c r="RY167" s="83"/>
      <c r="RZ167" s="83"/>
      <c r="SA167" s="83"/>
      <c r="SB167" s="83"/>
      <c r="SC167" s="83"/>
      <c r="SD167" s="83"/>
      <c r="SE167" s="83"/>
      <c r="SF167" s="83"/>
      <c r="SG167" s="83"/>
      <c r="SH167" s="83"/>
      <c r="SI167" s="83"/>
      <c r="SJ167" s="83"/>
      <c r="SK167" s="83"/>
      <c r="SL167" s="83"/>
      <c r="SM167" s="83"/>
      <c r="SN167" s="83"/>
      <c r="SO167" s="83"/>
      <c r="SP167" s="83"/>
      <c r="SQ167" s="83"/>
      <c r="SR167" s="83"/>
      <c r="SS167" s="83"/>
      <c r="ST167" s="83"/>
      <c r="SU167" s="83"/>
      <c r="SV167" s="83"/>
      <c r="SW167" s="83"/>
      <c r="SX167" s="83"/>
      <c r="SY167" s="83"/>
      <c r="SZ167" s="83"/>
      <c r="TA167" s="83"/>
      <c r="TB167" s="83"/>
      <c r="TC167" s="83"/>
      <c r="TD167" s="83"/>
      <c r="TE167" s="83"/>
      <c r="TF167" s="83"/>
      <c r="TG167" s="83"/>
      <c r="TH167" s="83"/>
      <c r="TI167" s="83"/>
      <c r="TJ167" s="83"/>
      <c r="TK167" s="83"/>
      <c r="TL167" s="83"/>
      <c r="TM167" s="83"/>
      <c r="TN167" s="83"/>
      <c r="TO167" s="83"/>
      <c r="TP167" s="83"/>
      <c r="TQ167" s="83"/>
      <c r="TR167" s="83"/>
      <c r="TS167" s="83"/>
      <c r="TT167" s="83"/>
      <c r="TU167" s="83"/>
      <c r="TV167" s="83"/>
      <c r="TW167" s="83"/>
      <c r="TX167" s="83"/>
      <c r="TY167" s="83"/>
      <c r="TZ167" s="83"/>
      <c r="UA167" s="83"/>
      <c r="UB167" s="83"/>
      <c r="UC167" s="83"/>
      <c r="UD167" s="83"/>
      <c r="UE167" s="83"/>
      <c r="UF167" s="83"/>
      <c r="UG167" s="83"/>
      <c r="UH167" s="83"/>
      <c r="UI167" s="83"/>
      <c r="UJ167" s="83"/>
      <c r="UK167" s="83"/>
      <c r="UL167" s="83"/>
      <c r="UM167" s="83"/>
      <c r="UN167" s="83"/>
      <c r="UO167" s="83"/>
      <c r="UP167" s="83"/>
      <c r="UQ167" s="83"/>
    </row>
    <row r="168" spans="1:563" s="1" customFormat="1" x14ac:dyDescent="0.2">
      <c r="A168" s="762">
        <f>alapadatok!M23</f>
        <v>21</v>
      </c>
      <c r="B168" s="678">
        <f>IF(alapadatok!O23="","",alapadatok!O23)</f>
        <v>44700</v>
      </c>
      <c r="C168" s="584" t="str">
        <f>IF(alapadatok!N23="","",alapadatok!N23)</f>
        <v>Kolozsi Balázs(PJ)</v>
      </c>
      <c r="D168" s="584" t="str">
        <f>IF(alapadatok!P23="","",alapadatok!P23)</f>
        <v>Benchmark</v>
      </c>
      <c r="E168" s="948">
        <f>IF(alapadatok!W23="","",alapadatok!W23)</f>
        <v>41312</v>
      </c>
      <c r="F168" s="952" t="str">
        <f t="shared" si="338"/>
        <v>P</v>
      </c>
      <c r="G168" s="953" t="str">
        <f t="shared" si="338"/>
        <v>P</v>
      </c>
      <c r="H168" s="768" t="str">
        <f t="shared" si="338"/>
        <v>P</v>
      </c>
      <c r="I168" s="455" t="str">
        <f t="shared" si="338"/>
        <v>FÜ</v>
      </c>
      <c r="J168" s="1143" t="s">
        <v>385</v>
      </c>
      <c r="K168" s="1143" t="s">
        <v>385</v>
      </c>
      <c r="L168" s="1143" t="s">
        <v>385</v>
      </c>
      <c r="M168" s="455" t="str">
        <f t="shared" si="338"/>
        <v>P</v>
      </c>
      <c r="N168" s="953" t="str">
        <f t="shared" si="338"/>
        <v>P</v>
      </c>
      <c r="O168" s="1143" t="s">
        <v>385</v>
      </c>
      <c r="P168" s="1144" t="s">
        <v>99</v>
      </c>
      <c r="Q168" s="1144" t="s">
        <v>99</v>
      </c>
      <c r="R168" s="1143" t="s">
        <v>385</v>
      </c>
      <c r="S168" s="1143" t="s">
        <v>385</v>
      </c>
      <c r="T168" s="455" t="str">
        <f t="shared" si="338"/>
        <v>P</v>
      </c>
      <c r="U168" s="953" t="str">
        <f t="shared" si="338"/>
        <v>P</v>
      </c>
      <c r="V168" s="1143" t="s">
        <v>99</v>
      </c>
      <c r="W168" s="1143" t="s">
        <v>99</v>
      </c>
      <c r="X168" s="1143" t="s">
        <v>99</v>
      </c>
      <c r="Y168" s="1149" t="s">
        <v>385</v>
      </c>
      <c r="Z168" s="1149" t="s">
        <v>385</v>
      </c>
      <c r="AA168" s="455" t="str">
        <f t="shared" si="333"/>
        <v>P</v>
      </c>
      <c r="AB168" s="953" t="str">
        <f t="shared" si="333"/>
        <v>P</v>
      </c>
      <c r="AC168" s="1144" t="s">
        <v>99</v>
      </c>
      <c r="AD168" s="1143" t="s">
        <v>99</v>
      </c>
      <c r="AE168" s="1143" t="s">
        <v>99</v>
      </c>
      <c r="AF168" s="1143" t="s">
        <v>99</v>
      </c>
      <c r="AG168" s="1143" t="s">
        <v>99</v>
      </c>
      <c r="AH168" s="455" t="str">
        <f t="shared" si="333"/>
        <v>P</v>
      </c>
      <c r="AI168" s="953" t="str">
        <f t="shared" si="333"/>
        <v>P</v>
      </c>
      <c r="AJ168" s="1149" t="s">
        <v>385</v>
      </c>
      <c r="AK168" s="1143" t="s">
        <v>99</v>
      </c>
      <c r="AL168" s="1143" t="s">
        <v>99</v>
      </c>
      <c r="AM168" s="1143" t="s">
        <v>99</v>
      </c>
      <c r="AN168" s="1143" t="s">
        <v>178</v>
      </c>
      <c r="AO168" s="455" t="str">
        <f t="shared" si="334"/>
        <v>P</v>
      </c>
      <c r="AP168" s="953" t="str">
        <f t="shared" si="334"/>
        <v>P</v>
      </c>
      <c r="AQ168" s="1143" t="s">
        <v>178</v>
      </c>
      <c r="AR168" s="1143" t="s">
        <v>178</v>
      </c>
      <c r="AS168" s="1143" t="s">
        <v>178</v>
      </c>
      <c r="AT168" s="1143" t="s">
        <v>178</v>
      </c>
      <c r="AU168" s="1143" t="s">
        <v>178</v>
      </c>
      <c r="AV168" s="455" t="str">
        <f t="shared" si="334"/>
        <v>P</v>
      </c>
      <c r="AW168" s="953" t="str">
        <f t="shared" si="334"/>
        <v>P</v>
      </c>
      <c r="AX168" s="1143" t="s">
        <v>99</v>
      </c>
      <c r="AY168" s="1143" t="s">
        <v>99</v>
      </c>
      <c r="AZ168" s="1143" t="s">
        <v>99</v>
      </c>
      <c r="BA168" s="1143" t="s">
        <v>99</v>
      </c>
      <c r="BB168" s="1143" t="s">
        <v>99</v>
      </c>
      <c r="BC168" s="455" t="str">
        <f t="shared" si="335"/>
        <v>P</v>
      </c>
      <c r="BD168" s="953" t="str">
        <f t="shared" si="335"/>
        <v>P</v>
      </c>
      <c r="BE168" s="1143" t="s">
        <v>99</v>
      </c>
      <c r="BF168" s="1143" t="s">
        <v>99</v>
      </c>
      <c r="BG168" s="1143" t="s">
        <v>99</v>
      </c>
      <c r="BH168" s="1143" t="s">
        <v>99</v>
      </c>
      <c r="BI168" s="1143" t="s">
        <v>99</v>
      </c>
      <c r="BJ168" s="455" t="str">
        <f t="shared" si="335"/>
        <v>P</v>
      </c>
      <c r="BK168" s="953" t="str">
        <f t="shared" si="335"/>
        <v>P</v>
      </c>
      <c r="BL168" s="1143" t="s">
        <v>178</v>
      </c>
      <c r="BM168" s="1143" t="s">
        <v>178</v>
      </c>
      <c r="BN168" s="1143" t="s">
        <v>178</v>
      </c>
      <c r="BO168" s="1143" t="s">
        <v>178</v>
      </c>
      <c r="BP168" s="1143" t="s">
        <v>99</v>
      </c>
      <c r="BQ168" s="455" t="str">
        <f t="shared" si="335"/>
        <v>P</v>
      </c>
      <c r="BR168" s="953" t="str">
        <f t="shared" si="315"/>
        <v>P</v>
      </c>
      <c r="BS168" s="1143" t="s">
        <v>99</v>
      </c>
      <c r="BT168" s="1143" t="s">
        <v>99</v>
      </c>
      <c r="BU168" s="1143" t="s">
        <v>99</v>
      </c>
      <c r="BV168" s="1143" t="s">
        <v>99</v>
      </c>
      <c r="BW168" s="1143" t="s">
        <v>178</v>
      </c>
      <c r="BX168" s="455" t="str">
        <f t="shared" si="315"/>
        <v>P</v>
      </c>
      <c r="BY168" s="953" t="str">
        <f t="shared" si="315"/>
        <v>P</v>
      </c>
      <c r="BZ168" s="1143" t="s">
        <v>99</v>
      </c>
      <c r="CA168" s="1143" t="s">
        <v>99</v>
      </c>
      <c r="CB168" s="1143" t="s">
        <v>99</v>
      </c>
      <c r="CC168" s="1143" t="s">
        <v>99</v>
      </c>
      <c r="CD168" s="455" t="str">
        <f t="shared" si="315"/>
        <v>FÜ</v>
      </c>
      <c r="CE168" s="455" t="str">
        <f t="shared" si="315"/>
        <v>P</v>
      </c>
      <c r="CF168" s="953" t="str">
        <f t="shared" si="315"/>
        <v>P</v>
      </c>
      <c r="CG168" s="1143" t="s">
        <v>178</v>
      </c>
      <c r="CH168" s="1143" t="s">
        <v>178</v>
      </c>
      <c r="CI168" s="1143" t="s">
        <v>178</v>
      </c>
      <c r="CJ168" s="1143" t="s">
        <v>178</v>
      </c>
      <c r="CK168" s="1143" t="s">
        <v>178</v>
      </c>
      <c r="CL168" s="455" t="str">
        <f t="shared" si="336"/>
        <v>P</v>
      </c>
      <c r="CM168" s="953" t="str">
        <f t="shared" si="336"/>
        <v>P</v>
      </c>
      <c r="CN168" s="1143" t="s">
        <v>178</v>
      </c>
      <c r="CO168" s="1143" t="s">
        <v>178</v>
      </c>
      <c r="CP168" s="1143" t="s">
        <v>178</v>
      </c>
      <c r="CQ168" s="1143" t="s">
        <v>178</v>
      </c>
      <c r="CR168" s="1143" t="s">
        <v>178</v>
      </c>
      <c r="CS168" s="455" t="str">
        <f t="shared" si="336"/>
        <v>P</v>
      </c>
      <c r="CT168" s="953" t="str">
        <f t="shared" si="336"/>
        <v>P</v>
      </c>
      <c r="CU168" s="952" t="str">
        <f t="shared" si="336"/>
        <v>FÜ</v>
      </c>
      <c r="CV168" s="1143" t="s">
        <v>99</v>
      </c>
      <c r="CW168" s="1143" t="s">
        <v>99</v>
      </c>
      <c r="CX168" s="1143" t="s">
        <v>99</v>
      </c>
      <c r="CY168" s="1143" t="s">
        <v>99</v>
      </c>
      <c r="CZ168" s="455" t="str">
        <f t="shared" si="337"/>
        <v>P</v>
      </c>
      <c r="DA168" s="953" t="str">
        <f t="shared" si="337"/>
        <v>P</v>
      </c>
      <c r="DB168" s="1143" t="s">
        <v>99</v>
      </c>
      <c r="DC168" s="1143" t="s">
        <v>99</v>
      </c>
      <c r="DD168" s="1143" t="s">
        <v>99</v>
      </c>
      <c r="DE168" s="1143" t="s">
        <v>99</v>
      </c>
      <c r="DF168" s="1143" t="s">
        <v>99</v>
      </c>
      <c r="DG168" s="455" t="str">
        <f t="shared" si="337"/>
        <v>P</v>
      </c>
      <c r="DH168" s="953" t="str">
        <f t="shared" si="337"/>
        <v>P</v>
      </c>
      <c r="DI168" s="1143" t="s">
        <v>99</v>
      </c>
      <c r="DJ168" s="1143" t="s">
        <v>99</v>
      </c>
      <c r="DK168" s="1143" t="s">
        <v>99</v>
      </c>
      <c r="DL168" s="1143" t="s">
        <v>99</v>
      </c>
      <c r="DM168" s="1143" t="s">
        <v>99</v>
      </c>
      <c r="DN168" s="455" t="str">
        <f t="shared" si="316"/>
        <v>P</v>
      </c>
      <c r="DO168" s="953" t="str">
        <f t="shared" si="316"/>
        <v>P</v>
      </c>
      <c r="DP168" s="768" t="str">
        <f t="shared" si="316"/>
        <v>P</v>
      </c>
      <c r="DQ168" s="455" t="str">
        <f t="shared" si="316"/>
        <v>P</v>
      </c>
      <c r="DR168" s="455" t="str">
        <f t="shared" si="316"/>
        <v>P</v>
      </c>
      <c r="DS168" s="455" t="str">
        <f t="shared" si="316"/>
        <v>P</v>
      </c>
      <c r="DT168" s="455" t="str">
        <f t="shared" si="316"/>
        <v>P</v>
      </c>
      <c r="DU168" s="455" t="str">
        <f t="shared" si="316"/>
        <v>P</v>
      </c>
      <c r="DV168" s="953" t="str">
        <f t="shared" si="316"/>
        <v>P</v>
      </c>
      <c r="DW168" s="768" t="str">
        <f t="shared" si="316"/>
        <v>P</v>
      </c>
      <c r="DX168" s="455" t="str">
        <f t="shared" si="316"/>
        <v>P</v>
      </c>
      <c r="DY168" s="455" t="str">
        <f t="shared" si="316"/>
        <v>FÜ</v>
      </c>
      <c r="DZ168" s="455" t="str">
        <f t="shared" si="316"/>
        <v>P</v>
      </c>
      <c r="EA168" s="455" t="str">
        <f t="shared" si="316"/>
        <v>P</v>
      </c>
      <c r="EB168" s="455" t="str">
        <f t="shared" si="316"/>
        <v>P</v>
      </c>
      <c r="EC168" s="954" t="str">
        <f t="shared" si="316"/>
        <v>P</v>
      </c>
      <c r="ED168" s="768" t="str">
        <f t="shared" si="317"/>
        <v>P</v>
      </c>
      <c r="EE168" s="455" t="str">
        <f t="shared" si="317"/>
        <v>P</v>
      </c>
      <c r="EF168" s="455" t="str">
        <f t="shared" si="317"/>
        <v>P</v>
      </c>
      <c r="EG168" s="455" t="str">
        <f t="shared" si="317"/>
        <v>P</v>
      </c>
      <c r="EH168" s="455" t="str">
        <f t="shared" si="317"/>
        <v>P</v>
      </c>
      <c r="EI168" s="455" t="str">
        <f t="shared" si="317"/>
        <v>P</v>
      </c>
      <c r="EJ168" s="953" t="str">
        <f t="shared" si="317"/>
        <v>P</v>
      </c>
      <c r="EK168" s="768" t="str">
        <f t="shared" si="317"/>
        <v>P</v>
      </c>
      <c r="EL168" s="455" t="str">
        <f t="shared" si="317"/>
        <v>P</v>
      </c>
      <c r="EM168" s="455" t="str">
        <f t="shared" si="317"/>
        <v>P</v>
      </c>
      <c r="EN168" s="455" t="str">
        <f t="shared" si="317"/>
        <v>P</v>
      </c>
      <c r="EO168" s="455" t="str">
        <f t="shared" si="317"/>
        <v>P</v>
      </c>
      <c r="EP168" s="455" t="str">
        <f t="shared" si="317"/>
        <v>P</v>
      </c>
      <c r="EQ168" s="953" t="str">
        <f t="shared" si="317"/>
        <v>P</v>
      </c>
      <c r="ER168" s="768" t="str">
        <f t="shared" si="317"/>
        <v>FÜ</v>
      </c>
      <c r="ES168" s="455" t="str">
        <f t="shared" si="317"/>
        <v>P</v>
      </c>
      <c r="ET168" s="455" t="str">
        <f t="shared" si="318"/>
        <v>P</v>
      </c>
      <c r="EU168" s="455" t="str">
        <f t="shared" si="318"/>
        <v>P</v>
      </c>
      <c r="EV168" s="455" t="str">
        <f t="shared" si="318"/>
        <v>P</v>
      </c>
      <c r="EW168" s="455" t="str">
        <f t="shared" si="318"/>
        <v>P</v>
      </c>
      <c r="EX168" s="953" t="str">
        <f t="shared" si="318"/>
        <v>P</v>
      </c>
      <c r="EY168" s="768" t="str">
        <f t="shared" si="318"/>
        <v>P</v>
      </c>
      <c r="EZ168" s="455" t="str">
        <f t="shared" si="318"/>
        <v>P</v>
      </c>
      <c r="FA168" s="455" t="str">
        <f t="shared" si="318"/>
        <v>P</v>
      </c>
      <c r="FB168" s="455" t="str">
        <f t="shared" si="318"/>
        <v>P</v>
      </c>
      <c r="FC168" s="455" t="str">
        <f t="shared" si="318"/>
        <v>P</v>
      </c>
      <c r="FD168" s="455" t="str">
        <f t="shared" si="318"/>
        <v>P</v>
      </c>
      <c r="FE168" s="953" t="str">
        <f t="shared" si="318"/>
        <v>P</v>
      </c>
      <c r="FF168" s="768" t="str">
        <f t="shared" si="318"/>
        <v>P</v>
      </c>
      <c r="FG168" s="455" t="str">
        <f t="shared" si="318"/>
        <v>P</v>
      </c>
      <c r="FH168" s="455" t="str">
        <f t="shared" si="318"/>
        <v>P</v>
      </c>
      <c r="FI168" s="455" t="str">
        <f t="shared" si="318"/>
        <v>P</v>
      </c>
      <c r="FJ168" s="455" t="str">
        <f t="shared" si="319"/>
        <v>P</v>
      </c>
      <c r="FK168" s="455" t="str">
        <f t="shared" si="319"/>
        <v>P</v>
      </c>
      <c r="FL168" s="953" t="str">
        <f t="shared" si="319"/>
        <v>P</v>
      </c>
      <c r="FM168" s="768" t="str">
        <f t="shared" si="319"/>
        <v>P</v>
      </c>
      <c r="FN168" s="455" t="str">
        <f t="shared" si="319"/>
        <v>P</v>
      </c>
      <c r="FO168" s="455" t="str">
        <f t="shared" si="319"/>
        <v>P</v>
      </c>
      <c r="FP168" s="455" t="str">
        <f t="shared" si="319"/>
        <v>P</v>
      </c>
      <c r="FQ168" s="455" t="str">
        <f t="shared" si="319"/>
        <v>P</v>
      </c>
      <c r="FR168" s="455" t="str">
        <f t="shared" si="319"/>
        <v>P</v>
      </c>
      <c r="FS168" s="953" t="str">
        <f t="shared" si="319"/>
        <v>P</v>
      </c>
      <c r="FT168" s="768" t="str">
        <f t="shared" si="319"/>
        <v>P</v>
      </c>
      <c r="FU168" s="455" t="str">
        <f t="shared" si="319"/>
        <v>P</v>
      </c>
      <c r="FV168" s="455" t="str">
        <f t="shared" si="319"/>
        <v>P</v>
      </c>
      <c r="FW168" s="455" t="str">
        <f t="shared" si="319"/>
        <v>P</v>
      </c>
      <c r="FX168" s="455" t="str">
        <f t="shared" si="319"/>
        <v>P</v>
      </c>
      <c r="FY168" s="455" t="str">
        <f t="shared" si="319"/>
        <v>P</v>
      </c>
      <c r="FZ168" s="953" t="str">
        <f t="shared" si="320"/>
        <v>P</v>
      </c>
      <c r="GA168" s="768" t="str">
        <f t="shared" si="320"/>
        <v>P</v>
      </c>
      <c r="GB168" s="455" t="str">
        <f t="shared" si="320"/>
        <v>P</v>
      </c>
      <c r="GC168" s="455" t="str">
        <f t="shared" si="320"/>
        <v>P</v>
      </c>
      <c r="GD168" s="455" t="str">
        <f t="shared" si="320"/>
        <v>P</v>
      </c>
      <c r="GE168" s="455" t="str">
        <f t="shared" si="320"/>
        <v>P</v>
      </c>
      <c r="GF168" s="953" t="str">
        <f t="shared" si="320"/>
        <v>P</v>
      </c>
      <c r="GG168" s="768" t="str">
        <f t="shared" si="320"/>
        <v>P</v>
      </c>
      <c r="GH168" s="455" t="str">
        <f t="shared" si="320"/>
        <v>P</v>
      </c>
      <c r="GI168" s="455" t="str">
        <f t="shared" si="320"/>
        <v>P</v>
      </c>
      <c r="GJ168" s="455" t="str">
        <f t="shared" si="320"/>
        <v>P</v>
      </c>
      <c r="GK168" s="455" t="str">
        <f t="shared" si="320"/>
        <v>P</v>
      </c>
      <c r="GL168" s="455" t="str">
        <f t="shared" si="320"/>
        <v>P</v>
      </c>
      <c r="GM168" s="455" t="str">
        <f t="shared" si="320"/>
        <v>P</v>
      </c>
      <c r="GN168" s="954" t="str">
        <f t="shared" si="320"/>
        <v>P</v>
      </c>
      <c r="GO168" s="768" t="str">
        <f t="shared" si="320"/>
        <v>P</v>
      </c>
      <c r="GP168" s="455" t="str">
        <f t="shared" si="321"/>
        <v>P</v>
      </c>
      <c r="GQ168" s="455" t="str">
        <f t="shared" si="321"/>
        <v>P</v>
      </c>
      <c r="GR168" s="455" t="str">
        <f t="shared" si="321"/>
        <v>P</v>
      </c>
      <c r="GS168" s="455" t="str">
        <f t="shared" si="321"/>
        <v>P</v>
      </c>
      <c r="GT168" s="455" t="str">
        <f t="shared" si="321"/>
        <v>P</v>
      </c>
      <c r="GU168" s="953" t="str">
        <f t="shared" si="321"/>
        <v>P</v>
      </c>
      <c r="GV168" s="768" t="str">
        <f t="shared" si="321"/>
        <v>P</v>
      </c>
      <c r="GW168" s="455" t="str">
        <f t="shared" si="321"/>
        <v>P</v>
      </c>
      <c r="GX168" s="455" t="str">
        <f t="shared" si="321"/>
        <v>P</v>
      </c>
      <c r="GY168" s="455" t="str">
        <f t="shared" si="321"/>
        <v>P</v>
      </c>
      <c r="GZ168" s="455" t="str">
        <f t="shared" si="321"/>
        <v>P</v>
      </c>
      <c r="HA168" s="455" t="str">
        <f t="shared" si="321"/>
        <v>P</v>
      </c>
      <c r="HB168" s="953" t="str">
        <f t="shared" si="321"/>
        <v>P</v>
      </c>
      <c r="HC168" s="768" t="str">
        <f t="shared" si="321"/>
        <v>P</v>
      </c>
      <c r="HD168" s="455" t="str">
        <f t="shared" si="321"/>
        <v>P</v>
      </c>
      <c r="HE168" s="455" t="str">
        <f t="shared" si="321"/>
        <v>P</v>
      </c>
      <c r="HF168" s="455" t="str">
        <f t="shared" si="322"/>
        <v>P</v>
      </c>
      <c r="HG168" s="455" t="str">
        <f t="shared" si="322"/>
        <v>P</v>
      </c>
      <c r="HH168" s="455" t="str">
        <f t="shared" si="322"/>
        <v>P</v>
      </c>
      <c r="HI168" s="953" t="str">
        <f t="shared" si="322"/>
        <v>P</v>
      </c>
      <c r="HJ168" s="768" t="str">
        <f t="shared" si="322"/>
        <v>P</v>
      </c>
      <c r="HK168" s="455" t="str">
        <f t="shared" si="322"/>
        <v>P</v>
      </c>
      <c r="HL168" s="455" t="str">
        <f t="shared" si="322"/>
        <v>P</v>
      </c>
      <c r="HM168" s="455" t="str">
        <f t="shared" si="322"/>
        <v>P</v>
      </c>
      <c r="HN168" s="455" t="str">
        <f t="shared" si="322"/>
        <v>P</v>
      </c>
      <c r="HO168" s="455" t="str">
        <f t="shared" si="322"/>
        <v>P</v>
      </c>
      <c r="HP168" s="953" t="str">
        <f t="shared" si="322"/>
        <v>P</v>
      </c>
      <c r="HQ168" s="768" t="str">
        <f t="shared" si="322"/>
        <v>P</v>
      </c>
      <c r="HR168" s="455" t="str">
        <f t="shared" si="322"/>
        <v>P</v>
      </c>
      <c r="HS168" s="455" t="str">
        <f t="shared" si="322"/>
        <v>P</v>
      </c>
      <c r="HT168" s="455" t="str">
        <f t="shared" si="322"/>
        <v>P</v>
      </c>
      <c r="HU168" s="455" t="str">
        <f t="shared" si="322"/>
        <v>P</v>
      </c>
      <c r="HV168" s="455" t="str">
        <f t="shared" si="323"/>
        <v>P</v>
      </c>
      <c r="HW168" s="953" t="str">
        <f t="shared" si="323"/>
        <v>P</v>
      </c>
      <c r="HX168" s="768" t="str">
        <f t="shared" si="323"/>
        <v>P</v>
      </c>
      <c r="HY168" s="455" t="str">
        <f t="shared" si="323"/>
        <v>P</v>
      </c>
      <c r="HZ168" s="455" t="str">
        <f t="shared" si="323"/>
        <v>P</v>
      </c>
      <c r="IA168" s="455" t="str">
        <f t="shared" si="323"/>
        <v>P</v>
      </c>
      <c r="IB168" s="455" t="str">
        <f t="shared" si="323"/>
        <v>P</v>
      </c>
      <c r="IC168" s="455" t="str">
        <f t="shared" si="323"/>
        <v>P</v>
      </c>
      <c r="ID168" s="953" t="str">
        <f t="shared" si="323"/>
        <v>P</v>
      </c>
      <c r="IE168" s="768" t="str">
        <f t="shared" si="323"/>
        <v>P</v>
      </c>
      <c r="IF168" s="455" t="str">
        <f t="shared" si="323"/>
        <v>FÜ</v>
      </c>
      <c r="IG168" s="455" t="str">
        <f t="shared" si="323"/>
        <v>P</v>
      </c>
      <c r="IH168" s="455" t="str">
        <f t="shared" si="323"/>
        <v>P</v>
      </c>
      <c r="II168" s="455" t="str">
        <f t="shared" si="323"/>
        <v>P</v>
      </c>
      <c r="IJ168" s="455" t="str">
        <f t="shared" si="323"/>
        <v>P</v>
      </c>
      <c r="IK168" s="953" t="str">
        <f t="shared" si="323"/>
        <v>P</v>
      </c>
      <c r="IL168" s="768" t="str">
        <f t="shared" si="324"/>
        <v>P</v>
      </c>
      <c r="IM168" s="455" t="str">
        <f t="shared" si="324"/>
        <v>P</v>
      </c>
      <c r="IN168" s="455" t="str">
        <f t="shared" si="324"/>
        <v>P</v>
      </c>
      <c r="IO168" s="455" t="str">
        <f t="shared" si="324"/>
        <v>P</v>
      </c>
      <c r="IP168" s="455" t="str">
        <f t="shared" si="324"/>
        <v>P</v>
      </c>
      <c r="IQ168" s="455" t="str">
        <f t="shared" si="324"/>
        <v>P</v>
      </c>
      <c r="IR168" s="953" t="str">
        <f t="shared" si="324"/>
        <v>P</v>
      </c>
      <c r="IS168" s="768" t="str">
        <f t="shared" si="324"/>
        <v>P</v>
      </c>
      <c r="IT168" s="455" t="str">
        <f t="shared" si="324"/>
        <v>P</v>
      </c>
      <c r="IU168" s="455" t="str">
        <f t="shared" si="324"/>
        <v>P</v>
      </c>
      <c r="IV168" s="455" t="str">
        <f t="shared" si="324"/>
        <v>P</v>
      </c>
      <c r="IW168" s="455" t="str">
        <f t="shared" si="324"/>
        <v>P</v>
      </c>
      <c r="IX168" s="455" t="str">
        <f t="shared" si="324"/>
        <v>P</v>
      </c>
      <c r="IY168" s="954" t="str">
        <f t="shared" si="324"/>
        <v>P</v>
      </c>
      <c r="IZ168" s="768" t="str">
        <f t="shared" si="324"/>
        <v>P</v>
      </c>
      <c r="JA168" s="455" t="str">
        <f t="shared" si="324"/>
        <v>P</v>
      </c>
      <c r="JB168" s="455" t="str">
        <f t="shared" si="325"/>
        <v>P</v>
      </c>
      <c r="JC168" s="455" t="str">
        <f t="shared" si="325"/>
        <v>P</v>
      </c>
      <c r="JD168" s="455" t="str">
        <f t="shared" si="325"/>
        <v>P</v>
      </c>
      <c r="JE168" s="455" t="str">
        <f t="shared" si="325"/>
        <v>P</v>
      </c>
      <c r="JF168" s="953" t="str">
        <f t="shared" si="325"/>
        <v>P</v>
      </c>
      <c r="JG168" s="768" t="str">
        <f t="shared" si="325"/>
        <v>P</v>
      </c>
      <c r="JH168" s="455" t="str">
        <f t="shared" si="325"/>
        <v>P</v>
      </c>
      <c r="JI168" s="455" t="str">
        <f t="shared" si="325"/>
        <v>P</v>
      </c>
      <c r="JJ168" s="455" t="str">
        <f t="shared" si="325"/>
        <v>P</v>
      </c>
      <c r="JK168" s="455" t="str">
        <f t="shared" si="325"/>
        <v>P</v>
      </c>
      <c r="JL168" s="455" t="str">
        <f t="shared" si="325"/>
        <v>P</v>
      </c>
      <c r="JM168" s="953" t="str">
        <f t="shared" si="325"/>
        <v>P</v>
      </c>
      <c r="JN168" s="768" t="str">
        <f t="shared" si="325"/>
        <v>P</v>
      </c>
      <c r="JO168" s="455" t="str">
        <f t="shared" si="325"/>
        <v>P</v>
      </c>
      <c r="JP168" s="455" t="str">
        <f t="shared" si="325"/>
        <v>P</v>
      </c>
      <c r="JQ168" s="455" t="str">
        <f t="shared" si="325"/>
        <v>P</v>
      </c>
      <c r="JR168" s="455" t="str">
        <f t="shared" si="326"/>
        <v>P</v>
      </c>
      <c r="JS168" s="455" t="str">
        <f t="shared" si="326"/>
        <v>P</v>
      </c>
      <c r="JT168" s="953" t="str">
        <f t="shared" si="326"/>
        <v>P</v>
      </c>
      <c r="JU168" s="768" t="str">
        <f t="shared" si="326"/>
        <v>P</v>
      </c>
      <c r="JV168" s="455" t="str">
        <f t="shared" si="326"/>
        <v>P</v>
      </c>
      <c r="JW168" s="455" t="str">
        <f t="shared" si="326"/>
        <v>P</v>
      </c>
      <c r="JX168" s="455" t="str">
        <f t="shared" si="326"/>
        <v>P</v>
      </c>
      <c r="JY168" s="455" t="str">
        <f t="shared" si="326"/>
        <v>P</v>
      </c>
      <c r="JZ168" s="455" t="str">
        <f t="shared" si="326"/>
        <v>P</v>
      </c>
      <c r="KA168" s="953" t="str">
        <f t="shared" si="326"/>
        <v>P</v>
      </c>
      <c r="KB168" s="768" t="str">
        <f t="shared" si="326"/>
        <v>P</v>
      </c>
      <c r="KC168" s="455" t="str">
        <f t="shared" si="326"/>
        <v>P</v>
      </c>
      <c r="KD168" s="455" t="str">
        <f t="shared" si="326"/>
        <v>P</v>
      </c>
      <c r="KE168" s="455" t="str">
        <f t="shared" si="326"/>
        <v>P</v>
      </c>
      <c r="KF168" s="455" t="str">
        <f t="shared" si="326"/>
        <v>P</v>
      </c>
      <c r="KG168" s="455" t="str">
        <f t="shared" si="326"/>
        <v>P</v>
      </c>
      <c r="KH168" s="953" t="str">
        <f t="shared" si="327"/>
        <v>P</v>
      </c>
      <c r="KI168" s="768" t="str">
        <f t="shared" si="327"/>
        <v>P</v>
      </c>
      <c r="KJ168" s="455" t="str">
        <f t="shared" si="327"/>
        <v>P</v>
      </c>
      <c r="KK168" s="455" t="str">
        <f t="shared" si="327"/>
        <v>P</v>
      </c>
      <c r="KL168" s="455" t="str">
        <f t="shared" si="327"/>
        <v>P</v>
      </c>
      <c r="KM168" s="455" t="str">
        <f t="shared" si="327"/>
        <v>P</v>
      </c>
      <c r="KN168" s="455" t="str">
        <f t="shared" si="327"/>
        <v>P</v>
      </c>
      <c r="KO168" s="953" t="str">
        <f t="shared" si="327"/>
        <v>P</v>
      </c>
      <c r="KP168" s="768" t="str">
        <f t="shared" si="327"/>
        <v>P</v>
      </c>
      <c r="KQ168" s="455" t="str">
        <f t="shared" si="327"/>
        <v>P</v>
      </c>
      <c r="KR168" s="455" t="str">
        <f t="shared" si="327"/>
        <v>FÜ</v>
      </c>
      <c r="KS168" s="455" t="str">
        <f t="shared" si="327"/>
        <v>P</v>
      </c>
      <c r="KT168" s="455" t="str">
        <f t="shared" si="327"/>
        <v>P</v>
      </c>
      <c r="KU168" s="455" t="str">
        <f t="shared" si="327"/>
        <v>P</v>
      </c>
      <c r="KV168" s="953" t="str">
        <f t="shared" si="327"/>
        <v>P</v>
      </c>
      <c r="KW168" s="768" t="str">
        <f t="shared" si="327"/>
        <v>P</v>
      </c>
      <c r="KX168" s="455" t="str">
        <f t="shared" si="328"/>
        <v>P</v>
      </c>
      <c r="KY168" s="455" t="str">
        <f t="shared" si="328"/>
        <v>P</v>
      </c>
      <c r="KZ168" s="455" t="str">
        <f t="shared" si="328"/>
        <v>P</v>
      </c>
      <c r="LA168" s="455" t="str">
        <f t="shared" si="328"/>
        <v>FÜ</v>
      </c>
      <c r="LB168" s="455" t="str">
        <f t="shared" si="328"/>
        <v>P</v>
      </c>
      <c r="LC168" s="954" t="str">
        <f t="shared" si="328"/>
        <v>P</v>
      </c>
      <c r="LD168" s="768" t="str">
        <f t="shared" si="328"/>
        <v>P</v>
      </c>
      <c r="LE168" s="455" t="str">
        <f t="shared" si="328"/>
        <v>P</v>
      </c>
      <c r="LF168" s="455" t="str">
        <f t="shared" si="328"/>
        <v>P</v>
      </c>
      <c r="LG168" s="455" t="str">
        <f t="shared" si="328"/>
        <v>P</v>
      </c>
      <c r="LH168" s="455" t="str">
        <f t="shared" si="328"/>
        <v>P</v>
      </c>
      <c r="LI168" s="455" t="str">
        <f t="shared" si="328"/>
        <v>P</v>
      </c>
      <c r="LJ168" s="953" t="str">
        <f t="shared" si="328"/>
        <v>P</v>
      </c>
      <c r="LK168" s="768" t="str">
        <f t="shared" si="328"/>
        <v>P</v>
      </c>
      <c r="LL168" s="455" t="str">
        <f t="shared" si="328"/>
        <v>P</v>
      </c>
      <c r="LM168" s="455" t="str">
        <f t="shared" si="328"/>
        <v>P</v>
      </c>
      <c r="LN168" s="455" t="str">
        <f t="shared" si="329"/>
        <v>P</v>
      </c>
      <c r="LO168" s="455" t="str">
        <f t="shared" si="329"/>
        <v>P</v>
      </c>
      <c r="LP168" s="455" t="str">
        <f t="shared" si="329"/>
        <v>P</v>
      </c>
      <c r="LQ168" s="953" t="str">
        <f t="shared" si="329"/>
        <v>P</v>
      </c>
      <c r="LR168" s="768" t="str">
        <f t="shared" si="329"/>
        <v>P</v>
      </c>
      <c r="LS168" s="455" t="str">
        <f t="shared" si="329"/>
        <v>P</v>
      </c>
      <c r="LT168" s="455" t="str">
        <f t="shared" si="329"/>
        <v>P</v>
      </c>
      <c r="LU168" s="455" t="str">
        <f t="shared" si="329"/>
        <v>P</v>
      </c>
      <c r="LV168" s="455" t="str">
        <f t="shared" si="329"/>
        <v>P</v>
      </c>
      <c r="LW168" s="455" t="str">
        <f t="shared" si="329"/>
        <v>P</v>
      </c>
      <c r="LX168" s="953" t="str">
        <f t="shared" si="329"/>
        <v>P</v>
      </c>
      <c r="LY168" s="768" t="str">
        <f t="shared" si="329"/>
        <v>P</v>
      </c>
      <c r="LZ168" s="455" t="str">
        <f t="shared" si="329"/>
        <v>P</v>
      </c>
      <c r="MA168" s="455" t="str">
        <f t="shared" si="329"/>
        <v>P</v>
      </c>
      <c r="MB168" s="455" t="str">
        <f t="shared" si="329"/>
        <v>P</v>
      </c>
      <c r="MC168" s="455" t="str">
        <f t="shared" si="329"/>
        <v>P</v>
      </c>
      <c r="MD168" s="455" t="str">
        <f t="shared" si="330"/>
        <v>P</v>
      </c>
      <c r="ME168" s="953" t="str">
        <f t="shared" si="330"/>
        <v>P</v>
      </c>
      <c r="MF168" s="768" t="str">
        <f t="shared" si="330"/>
        <v>P</v>
      </c>
      <c r="MG168" s="455" t="str">
        <f t="shared" si="330"/>
        <v>P</v>
      </c>
      <c r="MH168" s="455" t="str">
        <f t="shared" si="330"/>
        <v>P</v>
      </c>
      <c r="MI168" s="455" t="str">
        <f t="shared" si="330"/>
        <v>P</v>
      </c>
      <c r="MJ168" s="455" t="str">
        <f t="shared" si="330"/>
        <v>P</v>
      </c>
      <c r="MK168" s="455" t="str">
        <f t="shared" si="330"/>
        <v>P</v>
      </c>
      <c r="ML168" s="953" t="str">
        <f t="shared" si="330"/>
        <v>P</v>
      </c>
      <c r="MM168" s="768" t="str">
        <f t="shared" si="330"/>
        <v>P</v>
      </c>
      <c r="MN168" s="455" t="str">
        <f t="shared" si="330"/>
        <v>P</v>
      </c>
      <c r="MO168" s="455" t="str">
        <f t="shared" si="330"/>
        <v>P</v>
      </c>
      <c r="MP168" s="455" t="str">
        <f t="shared" si="330"/>
        <v>P</v>
      </c>
      <c r="MQ168" s="455" t="str">
        <f t="shared" si="330"/>
        <v>P</v>
      </c>
      <c r="MR168" s="455" t="str">
        <f t="shared" si="330"/>
        <v>P</v>
      </c>
      <c r="MS168" s="953" t="str">
        <f t="shared" si="330"/>
        <v>P</v>
      </c>
      <c r="MT168" s="768" t="str">
        <f t="shared" si="331"/>
        <v>P</v>
      </c>
      <c r="MU168" s="455" t="str">
        <f t="shared" si="331"/>
        <v>P</v>
      </c>
      <c r="MV168" s="455" t="str">
        <f t="shared" si="331"/>
        <v>P</v>
      </c>
      <c r="MW168" s="455" t="str">
        <f t="shared" si="331"/>
        <v>P</v>
      </c>
      <c r="MX168" s="455" t="str">
        <f t="shared" si="331"/>
        <v>P</v>
      </c>
      <c r="MY168" s="455" t="str">
        <f t="shared" si="331"/>
        <v>P</v>
      </c>
      <c r="MZ168" s="953" t="str">
        <f t="shared" si="331"/>
        <v>P</v>
      </c>
      <c r="NA168" s="768" t="str">
        <f t="shared" si="331"/>
        <v>P</v>
      </c>
      <c r="NB168" s="455" t="str">
        <f t="shared" si="331"/>
        <v>P</v>
      </c>
      <c r="NC168" s="455" t="str">
        <f t="shared" si="331"/>
        <v>FÜ</v>
      </c>
      <c r="ND168" s="455" t="str">
        <f t="shared" si="331"/>
        <v>FÜ</v>
      </c>
      <c r="NE168" s="455" t="str">
        <f t="shared" si="331"/>
        <v>P</v>
      </c>
      <c r="NF168" s="455" t="str">
        <f t="shared" si="331"/>
        <v>P</v>
      </c>
      <c r="NG168" s="954" t="str">
        <f t="shared" si="331"/>
        <v>P</v>
      </c>
      <c r="NH168" s="768" t="str">
        <f t="shared" si="331"/>
        <v>P</v>
      </c>
      <c r="NI168" s="455" t="str">
        <f t="shared" si="331"/>
        <v>P</v>
      </c>
      <c r="NJ168" s="455" t="str">
        <f t="shared" si="332"/>
        <v>P</v>
      </c>
      <c r="NK168" s="455" t="str">
        <f t="shared" si="332"/>
        <v>P</v>
      </c>
      <c r="NL168" s="455" t="str">
        <f t="shared" si="332"/>
        <v>P</v>
      </c>
      <c r="NM168" s="455" t="str">
        <f t="shared" si="332"/>
        <v>P</v>
      </c>
      <c r="NN168" s="953" t="str">
        <f t="shared" si="332"/>
        <v>P</v>
      </c>
      <c r="NO168" s="83"/>
      <c r="NP168" s="83"/>
      <c r="NQ168" s="83"/>
      <c r="NR168" s="83"/>
      <c r="NS168" s="83"/>
      <c r="NT168" s="83"/>
      <c r="NU168" s="83"/>
      <c r="NV168" s="83"/>
      <c r="NW168" s="83"/>
      <c r="NX168" s="83"/>
      <c r="NY168" s="83"/>
      <c r="NZ168" s="83"/>
      <c r="OA168" s="83"/>
      <c r="OB168" s="83"/>
      <c r="OC168" s="83"/>
      <c r="OD168" s="83"/>
      <c r="OE168" s="83"/>
      <c r="OF168" s="83"/>
      <c r="OG168" s="83"/>
      <c r="OH168" s="83"/>
      <c r="OI168" s="83"/>
      <c r="OJ168" s="83"/>
      <c r="OK168" s="83"/>
      <c r="OL168" s="83"/>
      <c r="OM168" s="83"/>
      <c r="ON168" s="83"/>
      <c r="OO168" s="83"/>
      <c r="OP168" s="83"/>
      <c r="OQ168" s="83"/>
      <c r="OR168" s="83"/>
      <c r="OS168" s="83"/>
      <c r="OT168" s="83"/>
      <c r="OU168" s="83"/>
      <c r="OV168" s="83"/>
      <c r="OW168" s="83"/>
      <c r="OX168" s="83"/>
      <c r="OY168" s="83"/>
      <c r="OZ168" s="83"/>
      <c r="PA168" s="83"/>
      <c r="PB168" s="83"/>
      <c r="PC168" s="83"/>
      <c r="PD168" s="83"/>
      <c r="PE168" s="83"/>
      <c r="PF168" s="83"/>
      <c r="PG168" s="83"/>
      <c r="PH168" s="83"/>
      <c r="PI168" s="83"/>
      <c r="PJ168" s="83"/>
      <c r="PK168" s="83"/>
      <c r="PL168" s="83"/>
      <c r="PM168" s="83"/>
      <c r="PN168" s="83"/>
      <c r="PO168" s="83"/>
      <c r="PP168" s="83"/>
      <c r="PQ168" s="83"/>
      <c r="PR168" s="83"/>
      <c r="PS168" s="83"/>
      <c r="PT168" s="83"/>
      <c r="PU168" s="83"/>
      <c r="PV168" s="83"/>
      <c r="PW168" s="83"/>
      <c r="PX168" s="83"/>
      <c r="PY168" s="83"/>
      <c r="PZ168" s="83"/>
      <c r="QA168" s="83"/>
      <c r="QB168" s="83"/>
      <c r="QC168" s="83"/>
      <c r="QD168" s="83"/>
      <c r="QE168" s="83"/>
      <c r="QF168" s="83"/>
      <c r="QG168" s="83"/>
      <c r="QH168" s="83"/>
      <c r="QI168" s="83"/>
      <c r="QJ168" s="83"/>
      <c r="QK168" s="83"/>
      <c r="QL168" s="83"/>
      <c r="QM168" s="83"/>
      <c r="QN168" s="83"/>
      <c r="QO168" s="83"/>
      <c r="QP168" s="83"/>
      <c r="QQ168" s="83"/>
      <c r="QR168" s="83"/>
      <c r="QS168" s="83"/>
      <c r="QT168" s="83"/>
      <c r="QU168" s="83"/>
      <c r="QV168" s="83"/>
      <c r="QW168" s="83"/>
      <c r="QX168" s="83"/>
      <c r="QY168" s="83"/>
      <c r="QZ168" s="83"/>
      <c r="RA168" s="83"/>
      <c r="RB168" s="83"/>
      <c r="RC168" s="83"/>
      <c r="RD168" s="83"/>
      <c r="RE168" s="83"/>
      <c r="RF168" s="83"/>
      <c r="RG168" s="83"/>
      <c r="RH168" s="83"/>
      <c r="RI168" s="83"/>
      <c r="RJ168" s="83"/>
      <c r="RK168" s="83"/>
      <c r="RL168" s="83"/>
      <c r="RM168" s="83"/>
      <c r="RN168" s="83"/>
      <c r="RO168" s="83"/>
      <c r="RP168" s="83"/>
      <c r="RQ168" s="83"/>
      <c r="RR168" s="83"/>
      <c r="RS168" s="83"/>
      <c r="RT168" s="83"/>
      <c r="RU168" s="83"/>
      <c r="RV168" s="83"/>
      <c r="RW168" s="83"/>
      <c r="RX168" s="83"/>
      <c r="RY168" s="83"/>
      <c r="RZ168" s="83"/>
      <c r="SA168" s="83"/>
      <c r="SB168" s="83"/>
      <c r="SC168" s="83"/>
      <c r="SD168" s="83"/>
      <c r="SE168" s="83"/>
      <c r="SF168" s="83"/>
      <c r="SG168" s="83"/>
      <c r="SH168" s="83"/>
      <c r="SI168" s="83"/>
      <c r="SJ168" s="83"/>
      <c r="SK168" s="83"/>
      <c r="SL168" s="83"/>
      <c r="SM168" s="83"/>
      <c r="SN168" s="83"/>
      <c r="SO168" s="83"/>
      <c r="SP168" s="83"/>
      <c r="SQ168" s="83"/>
      <c r="SR168" s="83"/>
      <c r="SS168" s="83"/>
      <c r="ST168" s="83"/>
      <c r="SU168" s="83"/>
      <c r="SV168" s="83"/>
      <c r="SW168" s="83"/>
      <c r="SX168" s="83"/>
      <c r="SY168" s="83"/>
      <c r="SZ168" s="83"/>
      <c r="TA168" s="83"/>
      <c r="TB168" s="83"/>
      <c r="TC168" s="83"/>
      <c r="TD168" s="83"/>
      <c r="TE168" s="83"/>
      <c r="TF168" s="83"/>
      <c r="TG168" s="83"/>
      <c r="TH168" s="83"/>
      <c r="TI168" s="83"/>
      <c r="TJ168" s="83"/>
      <c r="TK168" s="83"/>
      <c r="TL168" s="83"/>
      <c r="TM168" s="83"/>
      <c r="TN168" s="83"/>
      <c r="TO168" s="83"/>
      <c r="TP168" s="83"/>
      <c r="TQ168" s="83"/>
      <c r="TR168" s="83"/>
      <c r="TS168" s="83"/>
      <c r="TT168" s="83"/>
      <c r="TU168" s="83"/>
      <c r="TV168" s="83"/>
      <c r="TW168" s="83"/>
      <c r="TX168" s="83"/>
      <c r="TY168" s="83"/>
      <c r="TZ168" s="83"/>
      <c r="UA168" s="83"/>
      <c r="UB168" s="83"/>
      <c r="UC168" s="83"/>
      <c r="UD168" s="83"/>
      <c r="UE168" s="83"/>
      <c r="UF168" s="83"/>
      <c r="UG168" s="83"/>
      <c r="UH168" s="83"/>
      <c r="UI168" s="83"/>
      <c r="UJ168" s="83"/>
      <c r="UK168" s="83"/>
      <c r="UL168" s="83"/>
      <c r="UM168" s="83"/>
      <c r="UN168" s="83"/>
      <c r="UO168" s="83"/>
      <c r="UP168" s="83"/>
      <c r="UQ168" s="83"/>
    </row>
    <row r="169" spans="1:563" s="1" customFormat="1" x14ac:dyDescent="0.2">
      <c r="A169" s="762">
        <f>alapadatok!M24</f>
        <v>22</v>
      </c>
      <c r="B169" s="678">
        <f>IF(alapadatok!O24="","",alapadatok!O24)</f>
        <v>44750</v>
      </c>
      <c r="C169" s="584" t="str">
        <f>IF(alapadatok!N24="","",alapadatok!N24)</f>
        <v>Talapka Zsolt(PJ)</v>
      </c>
      <c r="D169" s="584" t="str">
        <f>IF(alapadatok!P24="","",alapadatok!P24)</f>
        <v>Benchmark</v>
      </c>
      <c r="E169" s="948">
        <f>IF(alapadatok!W24="","",alapadatok!W24)</f>
        <v>41319</v>
      </c>
      <c r="F169" s="952" t="str">
        <f t="shared" si="338"/>
        <v>P</v>
      </c>
      <c r="G169" s="953" t="str">
        <f t="shared" si="338"/>
        <v>P</v>
      </c>
      <c r="H169" s="768" t="str">
        <f t="shared" si="338"/>
        <v>P</v>
      </c>
      <c r="I169" s="455" t="str">
        <f t="shared" si="338"/>
        <v>FÜ</v>
      </c>
      <c r="J169" s="1143" t="s">
        <v>385</v>
      </c>
      <c r="K169" s="1143" t="s">
        <v>385</v>
      </c>
      <c r="L169" s="1143" t="s">
        <v>385</v>
      </c>
      <c r="M169" s="455" t="str">
        <f t="shared" si="338"/>
        <v>P</v>
      </c>
      <c r="N169" s="953" t="str">
        <f t="shared" si="338"/>
        <v>P</v>
      </c>
      <c r="O169" s="1143" t="s">
        <v>385</v>
      </c>
      <c r="P169" s="1143" t="s">
        <v>385</v>
      </c>
      <c r="Q169" s="1144" t="s">
        <v>99</v>
      </c>
      <c r="R169" s="1144" t="s">
        <v>99</v>
      </c>
      <c r="S169" s="1143" t="s">
        <v>99</v>
      </c>
      <c r="T169" s="455" t="str">
        <f t="shared" si="338"/>
        <v>P</v>
      </c>
      <c r="U169" s="953" t="str">
        <f t="shared" si="338"/>
        <v>P</v>
      </c>
      <c r="V169" s="1143" t="s">
        <v>99</v>
      </c>
      <c r="W169" s="1143" t="s">
        <v>99</v>
      </c>
      <c r="X169" s="1143" t="s">
        <v>99</v>
      </c>
      <c r="Y169" s="1143" t="s">
        <v>99</v>
      </c>
      <c r="Z169" s="1143" t="s">
        <v>99</v>
      </c>
      <c r="AA169" s="455" t="str">
        <f t="shared" si="333"/>
        <v>P</v>
      </c>
      <c r="AB169" s="953" t="str">
        <f t="shared" si="333"/>
        <v>P</v>
      </c>
      <c r="AC169" s="1144" t="s">
        <v>99</v>
      </c>
      <c r="AD169" s="1143" t="s">
        <v>99</v>
      </c>
      <c r="AE169" s="1143" t="s">
        <v>99</v>
      </c>
      <c r="AF169" s="1143" t="s">
        <v>99</v>
      </c>
      <c r="AG169" s="1143" t="s">
        <v>99</v>
      </c>
      <c r="AH169" s="455" t="str">
        <f t="shared" si="333"/>
        <v>P</v>
      </c>
      <c r="AI169" s="953" t="str">
        <f t="shared" si="333"/>
        <v>P</v>
      </c>
      <c r="AJ169" s="1143" t="s">
        <v>99</v>
      </c>
      <c r="AK169" s="1143" t="s">
        <v>99</v>
      </c>
      <c r="AL169" s="1143" t="s">
        <v>99</v>
      </c>
      <c r="AM169" s="1143" t="s">
        <v>99</v>
      </c>
      <c r="AN169" s="1143" t="s">
        <v>178</v>
      </c>
      <c r="AO169" s="455" t="str">
        <f t="shared" si="334"/>
        <v>P</v>
      </c>
      <c r="AP169" s="953" t="str">
        <f t="shared" si="334"/>
        <v>P</v>
      </c>
      <c r="AQ169" s="1143" t="s">
        <v>99</v>
      </c>
      <c r="AR169" s="1143" t="s">
        <v>99</v>
      </c>
      <c r="AS169" s="1143" t="s">
        <v>99</v>
      </c>
      <c r="AT169" s="1143" t="s">
        <v>99</v>
      </c>
      <c r="AU169" s="1143" t="s">
        <v>99</v>
      </c>
      <c r="AV169" s="455" t="str">
        <f t="shared" si="334"/>
        <v>P</v>
      </c>
      <c r="AW169" s="953" t="str">
        <f t="shared" si="334"/>
        <v>P</v>
      </c>
      <c r="AX169" s="1143" t="s">
        <v>178</v>
      </c>
      <c r="AY169" s="1143" t="s">
        <v>178</v>
      </c>
      <c r="AZ169" s="1143" t="s">
        <v>178</v>
      </c>
      <c r="BA169" s="1143" t="s">
        <v>178</v>
      </c>
      <c r="BB169" s="1143" t="s">
        <v>178</v>
      </c>
      <c r="BC169" s="455" t="str">
        <f t="shared" si="335"/>
        <v>P</v>
      </c>
      <c r="BD169" s="953" t="str">
        <f t="shared" si="335"/>
        <v>P</v>
      </c>
      <c r="BE169" s="1143" t="s">
        <v>99</v>
      </c>
      <c r="BF169" s="1143" t="s">
        <v>99</v>
      </c>
      <c r="BG169" s="1143" t="s">
        <v>99</v>
      </c>
      <c r="BH169" s="1143" t="s">
        <v>99</v>
      </c>
      <c r="BI169" s="1143" t="s">
        <v>99</v>
      </c>
      <c r="BJ169" s="455" t="str">
        <f t="shared" si="335"/>
        <v>P</v>
      </c>
      <c r="BK169" s="953" t="str">
        <f t="shared" si="335"/>
        <v>P</v>
      </c>
      <c r="BL169" s="1143" t="s">
        <v>178</v>
      </c>
      <c r="BM169" s="1143" t="s">
        <v>178</v>
      </c>
      <c r="BN169" s="1143" t="s">
        <v>178</v>
      </c>
      <c r="BO169" s="1143" t="s">
        <v>178</v>
      </c>
      <c r="BP169" s="1143" t="s">
        <v>99</v>
      </c>
      <c r="BQ169" s="455" t="str">
        <f t="shared" si="335"/>
        <v>P</v>
      </c>
      <c r="BR169" s="953" t="str">
        <f t="shared" si="315"/>
        <v>P</v>
      </c>
      <c r="BS169" s="1143" t="s">
        <v>99</v>
      </c>
      <c r="BT169" s="1143" t="s">
        <v>99</v>
      </c>
      <c r="BU169" s="1143" t="s">
        <v>99</v>
      </c>
      <c r="BV169" s="1143" t="s">
        <v>99</v>
      </c>
      <c r="BW169" s="1143" t="s">
        <v>178</v>
      </c>
      <c r="BX169" s="455" t="str">
        <f t="shared" si="315"/>
        <v>P</v>
      </c>
      <c r="BY169" s="953" t="str">
        <f t="shared" si="315"/>
        <v>P</v>
      </c>
      <c r="BZ169" s="1143" t="s">
        <v>99</v>
      </c>
      <c r="CA169" s="1143" t="s">
        <v>99</v>
      </c>
      <c r="CB169" s="1143" t="s">
        <v>99</v>
      </c>
      <c r="CC169" s="1143" t="s">
        <v>99</v>
      </c>
      <c r="CD169" s="455" t="str">
        <f t="shared" si="315"/>
        <v>FÜ</v>
      </c>
      <c r="CE169" s="455" t="str">
        <f t="shared" si="315"/>
        <v>P</v>
      </c>
      <c r="CF169" s="953" t="str">
        <f t="shared" si="315"/>
        <v>P</v>
      </c>
      <c r="CG169" s="1143" t="s">
        <v>178</v>
      </c>
      <c r="CH169" s="1143" t="s">
        <v>178</v>
      </c>
      <c r="CI169" s="1143" t="s">
        <v>178</v>
      </c>
      <c r="CJ169" s="1143" t="s">
        <v>178</v>
      </c>
      <c r="CK169" s="1143" t="s">
        <v>178</v>
      </c>
      <c r="CL169" s="455" t="str">
        <f t="shared" si="336"/>
        <v>P</v>
      </c>
      <c r="CM169" s="953" t="str">
        <f t="shared" si="336"/>
        <v>P</v>
      </c>
      <c r="CN169" s="1143" t="s">
        <v>178</v>
      </c>
      <c r="CO169" s="1143" t="s">
        <v>178</v>
      </c>
      <c r="CP169" s="1143" t="s">
        <v>178</v>
      </c>
      <c r="CQ169" s="1143" t="s">
        <v>178</v>
      </c>
      <c r="CR169" s="1143" t="s">
        <v>178</v>
      </c>
      <c r="CS169" s="455" t="str">
        <f t="shared" si="336"/>
        <v>P</v>
      </c>
      <c r="CT169" s="953" t="str">
        <f t="shared" si="336"/>
        <v>P</v>
      </c>
      <c r="CU169" s="952" t="str">
        <f t="shared" si="336"/>
        <v>FÜ</v>
      </c>
      <c r="CV169" s="1143" t="s">
        <v>99</v>
      </c>
      <c r="CW169" s="1143" t="s">
        <v>99</v>
      </c>
      <c r="CX169" s="1143" t="s">
        <v>99</v>
      </c>
      <c r="CY169" s="1143" t="s">
        <v>99</v>
      </c>
      <c r="CZ169" s="455" t="str">
        <f t="shared" si="337"/>
        <v>P</v>
      </c>
      <c r="DA169" s="953" t="str">
        <f t="shared" si="337"/>
        <v>P</v>
      </c>
      <c r="DB169" s="1143" t="s">
        <v>99</v>
      </c>
      <c r="DC169" s="1143" t="s">
        <v>99</v>
      </c>
      <c r="DD169" s="1143" t="s">
        <v>99</v>
      </c>
      <c r="DE169" s="1143" t="s">
        <v>99</v>
      </c>
      <c r="DF169" s="1143" t="s">
        <v>99</v>
      </c>
      <c r="DG169" s="455" t="str">
        <f t="shared" si="337"/>
        <v>P</v>
      </c>
      <c r="DH169" s="953" t="str">
        <f t="shared" si="337"/>
        <v>P</v>
      </c>
      <c r="DI169" s="1143" t="s">
        <v>99</v>
      </c>
      <c r="DJ169" s="1143" t="s">
        <v>99</v>
      </c>
      <c r="DK169" s="1143" t="s">
        <v>99</v>
      </c>
      <c r="DL169" s="1143" t="s">
        <v>99</v>
      </c>
      <c r="DM169" s="1143" t="s">
        <v>99</v>
      </c>
      <c r="DN169" s="455" t="str">
        <f t="shared" si="316"/>
        <v>P</v>
      </c>
      <c r="DO169" s="953" t="str">
        <f t="shared" si="316"/>
        <v>P</v>
      </c>
      <c r="DP169" s="768" t="str">
        <f t="shared" si="316"/>
        <v>P</v>
      </c>
      <c r="DQ169" s="455" t="str">
        <f t="shared" si="316"/>
        <v>P</v>
      </c>
      <c r="DR169" s="455" t="str">
        <f t="shared" si="316"/>
        <v>P</v>
      </c>
      <c r="DS169" s="455" t="str">
        <f t="shared" si="316"/>
        <v>P</v>
      </c>
      <c r="DT169" s="455" t="str">
        <f t="shared" si="316"/>
        <v>P</v>
      </c>
      <c r="DU169" s="455" t="str">
        <f t="shared" si="316"/>
        <v>P</v>
      </c>
      <c r="DV169" s="953" t="str">
        <f t="shared" si="316"/>
        <v>P</v>
      </c>
      <c r="DW169" s="768" t="str">
        <f t="shared" si="316"/>
        <v>P</v>
      </c>
      <c r="DX169" s="455" t="str">
        <f t="shared" si="316"/>
        <v>P</v>
      </c>
      <c r="DY169" s="455" t="str">
        <f t="shared" si="316"/>
        <v>FÜ</v>
      </c>
      <c r="DZ169" s="455" t="str">
        <f t="shared" si="316"/>
        <v>P</v>
      </c>
      <c r="EA169" s="455" t="str">
        <f t="shared" si="316"/>
        <v>P</v>
      </c>
      <c r="EB169" s="455" t="str">
        <f t="shared" si="316"/>
        <v>P</v>
      </c>
      <c r="EC169" s="954" t="str">
        <f t="shared" si="316"/>
        <v>P</v>
      </c>
      <c r="ED169" s="768" t="str">
        <f t="shared" si="317"/>
        <v>P</v>
      </c>
      <c r="EE169" s="455" t="str">
        <f t="shared" si="317"/>
        <v>P</v>
      </c>
      <c r="EF169" s="455" t="str">
        <f t="shared" si="317"/>
        <v>P</v>
      </c>
      <c r="EG169" s="455" t="str">
        <f t="shared" si="317"/>
        <v>P</v>
      </c>
      <c r="EH169" s="455" t="str">
        <f t="shared" si="317"/>
        <v>P</v>
      </c>
      <c r="EI169" s="455" t="str">
        <f t="shared" si="317"/>
        <v>P</v>
      </c>
      <c r="EJ169" s="953" t="str">
        <f t="shared" si="317"/>
        <v>P</v>
      </c>
      <c r="EK169" s="768" t="str">
        <f t="shared" si="317"/>
        <v>P</v>
      </c>
      <c r="EL169" s="455" t="str">
        <f t="shared" si="317"/>
        <v>P</v>
      </c>
      <c r="EM169" s="455" t="str">
        <f t="shared" si="317"/>
        <v>P</v>
      </c>
      <c r="EN169" s="455" t="str">
        <f t="shared" si="317"/>
        <v>P</v>
      </c>
      <c r="EO169" s="455" t="str">
        <f t="shared" si="317"/>
        <v>P</v>
      </c>
      <c r="EP169" s="455" t="str">
        <f t="shared" si="317"/>
        <v>P</v>
      </c>
      <c r="EQ169" s="953" t="str">
        <f t="shared" si="317"/>
        <v>P</v>
      </c>
      <c r="ER169" s="768" t="str">
        <f t="shared" si="317"/>
        <v>FÜ</v>
      </c>
      <c r="ES169" s="455" t="str">
        <f t="shared" si="317"/>
        <v>P</v>
      </c>
      <c r="ET169" s="455" t="str">
        <f t="shared" si="318"/>
        <v>P</v>
      </c>
      <c r="EU169" s="455" t="str">
        <f t="shared" si="318"/>
        <v>P</v>
      </c>
      <c r="EV169" s="455" t="str">
        <f t="shared" si="318"/>
        <v>P</v>
      </c>
      <c r="EW169" s="455" t="str">
        <f t="shared" si="318"/>
        <v>P</v>
      </c>
      <c r="EX169" s="953" t="str">
        <f t="shared" si="318"/>
        <v>P</v>
      </c>
      <c r="EY169" s="768" t="str">
        <f t="shared" si="318"/>
        <v>P</v>
      </c>
      <c r="EZ169" s="455" t="str">
        <f t="shared" si="318"/>
        <v>P</v>
      </c>
      <c r="FA169" s="455" t="str">
        <f t="shared" si="318"/>
        <v>P</v>
      </c>
      <c r="FB169" s="455" t="str">
        <f t="shared" si="318"/>
        <v>P</v>
      </c>
      <c r="FC169" s="455" t="str">
        <f t="shared" si="318"/>
        <v>P</v>
      </c>
      <c r="FD169" s="455" t="str">
        <f t="shared" si="318"/>
        <v>P</v>
      </c>
      <c r="FE169" s="953" t="str">
        <f t="shared" si="318"/>
        <v>P</v>
      </c>
      <c r="FF169" s="768" t="str">
        <f t="shared" si="318"/>
        <v>P</v>
      </c>
      <c r="FG169" s="455" t="str">
        <f t="shared" si="318"/>
        <v>P</v>
      </c>
      <c r="FH169" s="455" t="str">
        <f t="shared" si="318"/>
        <v>P</v>
      </c>
      <c r="FI169" s="455" t="str">
        <f t="shared" si="318"/>
        <v>P</v>
      </c>
      <c r="FJ169" s="455" t="str">
        <f t="shared" si="319"/>
        <v>P</v>
      </c>
      <c r="FK169" s="455" t="str">
        <f t="shared" si="319"/>
        <v>P</v>
      </c>
      <c r="FL169" s="953" t="str">
        <f t="shared" si="319"/>
        <v>P</v>
      </c>
      <c r="FM169" s="768" t="str">
        <f t="shared" si="319"/>
        <v>P</v>
      </c>
      <c r="FN169" s="455" t="str">
        <f t="shared" si="319"/>
        <v>P</v>
      </c>
      <c r="FO169" s="455" t="str">
        <f t="shared" si="319"/>
        <v>P</v>
      </c>
      <c r="FP169" s="455" t="str">
        <f t="shared" si="319"/>
        <v>P</v>
      </c>
      <c r="FQ169" s="455" t="str">
        <f t="shared" si="319"/>
        <v>P</v>
      </c>
      <c r="FR169" s="455" t="str">
        <f t="shared" si="319"/>
        <v>P</v>
      </c>
      <c r="FS169" s="953" t="str">
        <f t="shared" si="319"/>
        <v>P</v>
      </c>
      <c r="FT169" s="768" t="str">
        <f t="shared" si="319"/>
        <v>P</v>
      </c>
      <c r="FU169" s="455" t="str">
        <f t="shared" si="319"/>
        <v>P</v>
      </c>
      <c r="FV169" s="455" t="str">
        <f t="shared" si="319"/>
        <v>P</v>
      </c>
      <c r="FW169" s="455" t="str">
        <f t="shared" si="319"/>
        <v>P</v>
      </c>
      <c r="FX169" s="455" t="str">
        <f t="shared" si="319"/>
        <v>P</v>
      </c>
      <c r="FY169" s="455" t="str">
        <f t="shared" si="319"/>
        <v>P</v>
      </c>
      <c r="FZ169" s="953" t="str">
        <f t="shared" si="320"/>
        <v>P</v>
      </c>
      <c r="GA169" s="768" t="str">
        <f t="shared" si="320"/>
        <v>P</v>
      </c>
      <c r="GB169" s="455" t="str">
        <f t="shared" si="320"/>
        <v>P</v>
      </c>
      <c r="GC169" s="455" t="str">
        <f t="shared" si="320"/>
        <v>P</v>
      </c>
      <c r="GD169" s="455" t="str">
        <f t="shared" si="320"/>
        <v>P</v>
      </c>
      <c r="GE169" s="455" t="str">
        <f t="shared" si="320"/>
        <v>P</v>
      </c>
      <c r="GF169" s="953" t="str">
        <f t="shared" si="320"/>
        <v>P</v>
      </c>
      <c r="GG169" s="768" t="str">
        <f t="shared" si="320"/>
        <v>P</v>
      </c>
      <c r="GH169" s="455" t="str">
        <f t="shared" si="320"/>
        <v>P</v>
      </c>
      <c r="GI169" s="455" t="str">
        <f t="shared" si="320"/>
        <v>P</v>
      </c>
      <c r="GJ169" s="455" t="str">
        <f t="shared" si="320"/>
        <v>P</v>
      </c>
      <c r="GK169" s="455" t="str">
        <f t="shared" si="320"/>
        <v>P</v>
      </c>
      <c r="GL169" s="455" t="str">
        <f t="shared" si="320"/>
        <v>P</v>
      </c>
      <c r="GM169" s="455" t="str">
        <f t="shared" si="320"/>
        <v>P</v>
      </c>
      <c r="GN169" s="954" t="str">
        <f t="shared" si="320"/>
        <v>P</v>
      </c>
      <c r="GO169" s="768" t="str">
        <f t="shared" si="320"/>
        <v>P</v>
      </c>
      <c r="GP169" s="455" t="str">
        <f t="shared" si="321"/>
        <v>P</v>
      </c>
      <c r="GQ169" s="455" t="str">
        <f t="shared" si="321"/>
        <v>P</v>
      </c>
      <c r="GR169" s="455" t="str">
        <f t="shared" si="321"/>
        <v>P</v>
      </c>
      <c r="GS169" s="455" t="str">
        <f t="shared" si="321"/>
        <v>P</v>
      </c>
      <c r="GT169" s="455" t="str">
        <f t="shared" si="321"/>
        <v>P</v>
      </c>
      <c r="GU169" s="953" t="str">
        <f t="shared" si="321"/>
        <v>P</v>
      </c>
      <c r="GV169" s="768" t="str">
        <f t="shared" si="321"/>
        <v>P</v>
      </c>
      <c r="GW169" s="455" t="str">
        <f t="shared" si="321"/>
        <v>P</v>
      </c>
      <c r="GX169" s="455" t="str">
        <f t="shared" si="321"/>
        <v>P</v>
      </c>
      <c r="GY169" s="455" t="str">
        <f t="shared" si="321"/>
        <v>P</v>
      </c>
      <c r="GZ169" s="455" t="str">
        <f t="shared" si="321"/>
        <v>P</v>
      </c>
      <c r="HA169" s="455" t="str">
        <f t="shared" si="321"/>
        <v>P</v>
      </c>
      <c r="HB169" s="953" t="str">
        <f t="shared" si="321"/>
        <v>P</v>
      </c>
      <c r="HC169" s="768" t="str">
        <f t="shared" si="321"/>
        <v>P</v>
      </c>
      <c r="HD169" s="455" t="str">
        <f t="shared" si="321"/>
        <v>P</v>
      </c>
      <c r="HE169" s="455" t="str">
        <f t="shared" si="321"/>
        <v>P</v>
      </c>
      <c r="HF169" s="455" t="str">
        <f t="shared" si="322"/>
        <v>P</v>
      </c>
      <c r="HG169" s="455" t="str">
        <f t="shared" si="322"/>
        <v>P</v>
      </c>
      <c r="HH169" s="455" t="str">
        <f t="shared" si="322"/>
        <v>P</v>
      </c>
      <c r="HI169" s="953" t="str">
        <f t="shared" si="322"/>
        <v>P</v>
      </c>
      <c r="HJ169" s="768" t="str">
        <f t="shared" si="322"/>
        <v>P</v>
      </c>
      <c r="HK169" s="455" t="str">
        <f t="shared" si="322"/>
        <v>P</v>
      </c>
      <c r="HL169" s="455" t="str">
        <f t="shared" si="322"/>
        <v>P</v>
      </c>
      <c r="HM169" s="455" t="str">
        <f t="shared" si="322"/>
        <v>P</v>
      </c>
      <c r="HN169" s="955" t="str">
        <f t="shared" si="322"/>
        <v>P</v>
      </c>
      <c r="HO169" s="455" t="str">
        <f t="shared" si="322"/>
        <v>P</v>
      </c>
      <c r="HP169" s="953" t="str">
        <f t="shared" si="322"/>
        <v>P</v>
      </c>
      <c r="HQ169" s="768" t="str">
        <f t="shared" si="322"/>
        <v>P</v>
      </c>
      <c r="HR169" s="455" t="str">
        <f t="shared" si="322"/>
        <v>P</v>
      </c>
      <c r="HS169" s="455" t="str">
        <f t="shared" si="322"/>
        <v>P</v>
      </c>
      <c r="HT169" s="455" t="str">
        <f t="shared" si="322"/>
        <v>P</v>
      </c>
      <c r="HU169" s="455" t="str">
        <f t="shared" si="322"/>
        <v>P</v>
      </c>
      <c r="HV169" s="455" t="str">
        <f t="shared" si="323"/>
        <v>P</v>
      </c>
      <c r="HW169" s="953" t="str">
        <f t="shared" si="323"/>
        <v>P</v>
      </c>
      <c r="HX169" s="768" t="str">
        <f t="shared" si="323"/>
        <v>P</v>
      </c>
      <c r="HY169" s="455" t="str">
        <f t="shared" si="323"/>
        <v>P</v>
      </c>
      <c r="HZ169" s="455" t="str">
        <f t="shared" si="323"/>
        <v>P</v>
      </c>
      <c r="IA169" s="455" t="str">
        <f t="shared" si="323"/>
        <v>P</v>
      </c>
      <c r="IB169" s="455" t="str">
        <f t="shared" si="323"/>
        <v>P</v>
      </c>
      <c r="IC169" s="455" t="str">
        <f t="shared" si="323"/>
        <v>P</v>
      </c>
      <c r="ID169" s="953" t="str">
        <f t="shared" si="323"/>
        <v>P</v>
      </c>
      <c r="IE169" s="768" t="str">
        <f t="shared" si="323"/>
        <v>P</v>
      </c>
      <c r="IF169" s="455" t="str">
        <f t="shared" si="323"/>
        <v>FÜ</v>
      </c>
      <c r="IG169" s="455" t="str">
        <f t="shared" si="323"/>
        <v>P</v>
      </c>
      <c r="IH169" s="455" t="str">
        <f t="shared" si="323"/>
        <v>P</v>
      </c>
      <c r="II169" s="455" t="str">
        <f t="shared" si="323"/>
        <v>P</v>
      </c>
      <c r="IJ169" s="455" t="str">
        <f t="shared" si="323"/>
        <v>P</v>
      </c>
      <c r="IK169" s="953" t="str">
        <f t="shared" si="323"/>
        <v>P</v>
      </c>
      <c r="IL169" s="768" t="str">
        <f t="shared" si="324"/>
        <v>P</v>
      </c>
      <c r="IM169" s="455" t="str">
        <f t="shared" si="324"/>
        <v>P</v>
      </c>
      <c r="IN169" s="455" t="str">
        <f t="shared" si="324"/>
        <v>P</v>
      </c>
      <c r="IO169" s="455" t="str">
        <f t="shared" si="324"/>
        <v>P</v>
      </c>
      <c r="IP169" s="455" t="str">
        <f t="shared" si="324"/>
        <v>P</v>
      </c>
      <c r="IQ169" s="455" t="str">
        <f t="shared" si="324"/>
        <v>P</v>
      </c>
      <c r="IR169" s="953" t="str">
        <f t="shared" si="324"/>
        <v>P</v>
      </c>
      <c r="IS169" s="768" t="str">
        <f t="shared" si="324"/>
        <v>P</v>
      </c>
      <c r="IT169" s="455" t="str">
        <f t="shared" si="324"/>
        <v>P</v>
      </c>
      <c r="IU169" s="455" t="str">
        <f t="shared" si="324"/>
        <v>P</v>
      </c>
      <c r="IV169" s="455" t="str">
        <f t="shared" si="324"/>
        <v>P</v>
      </c>
      <c r="IW169" s="455" t="str">
        <f t="shared" si="324"/>
        <v>P</v>
      </c>
      <c r="IX169" s="455" t="str">
        <f t="shared" si="324"/>
        <v>P</v>
      </c>
      <c r="IY169" s="954" t="str">
        <f t="shared" si="324"/>
        <v>P</v>
      </c>
      <c r="IZ169" s="768" t="str">
        <f t="shared" si="324"/>
        <v>P</v>
      </c>
      <c r="JA169" s="455" t="str">
        <f t="shared" si="324"/>
        <v>P</v>
      </c>
      <c r="JB169" s="455" t="str">
        <f t="shared" si="325"/>
        <v>P</v>
      </c>
      <c r="JC169" s="455" t="str">
        <f t="shared" si="325"/>
        <v>P</v>
      </c>
      <c r="JD169" s="455" t="str">
        <f t="shared" si="325"/>
        <v>P</v>
      </c>
      <c r="JE169" s="455" t="str">
        <f t="shared" si="325"/>
        <v>P</v>
      </c>
      <c r="JF169" s="953" t="str">
        <f t="shared" si="325"/>
        <v>P</v>
      </c>
      <c r="JG169" s="768" t="str">
        <f t="shared" si="325"/>
        <v>P</v>
      </c>
      <c r="JH169" s="455" t="str">
        <f t="shared" si="325"/>
        <v>P</v>
      </c>
      <c r="JI169" s="455" t="str">
        <f t="shared" si="325"/>
        <v>P</v>
      </c>
      <c r="JJ169" s="455" t="str">
        <f t="shared" si="325"/>
        <v>P</v>
      </c>
      <c r="JK169" s="455" t="str">
        <f t="shared" si="325"/>
        <v>P</v>
      </c>
      <c r="JL169" s="455" t="str">
        <f t="shared" si="325"/>
        <v>P</v>
      </c>
      <c r="JM169" s="953" t="str">
        <f t="shared" si="325"/>
        <v>P</v>
      </c>
      <c r="JN169" s="768" t="str">
        <f t="shared" si="325"/>
        <v>P</v>
      </c>
      <c r="JO169" s="455" t="str">
        <f t="shared" si="325"/>
        <v>P</v>
      </c>
      <c r="JP169" s="455" t="str">
        <f t="shared" si="325"/>
        <v>P</v>
      </c>
      <c r="JQ169" s="455" t="str">
        <f t="shared" si="325"/>
        <v>P</v>
      </c>
      <c r="JR169" s="455" t="str">
        <f t="shared" si="326"/>
        <v>P</v>
      </c>
      <c r="JS169" s="455" t="str">
        <f t="shared" si="326"/>
        <v>P</v>
      </c>
      <c r="JT169" s="953" t="str">
        <f t="shared" si="326"/>
        <v>P</v>
      </c>
      <c r="JU169" s="768" t="str">
        <f t="shared" si="326"/>
        <v>P</v>
      </c>
      <c r="JV169" s="455" t="str">
        <f t="shared" si="326"/>
        <v>P</v>
      </c>
      <c r="JW169" s="455" t="str">
        <f t="shared" si="326"/>
        <v>P</v>
      </c>
      <c r="JX169" s="455" t="str">
        <f t="shared" si="326"/>
        <v>P</v>
      </c>
      <c r="JY169" s="455" t="str">
        <f t="shared" si="326"/>
        <v>P</v>
      </c>
      <c r="JZ169" s="455" t="str">
        <f t="shared" si="326"/>
        <v>P</v>
      </c>
      <c r="KA169" s="953" t="str">
        <f t="shared" si="326"/>
        <v>P</v>
      </c>
      <c r="KB169" s="768" t="str">
        <f t="shared" si="326"/>
        <v>P</v>
      </c>
      <c r="KC169" s="455" t="str">
        <f t="shared" si="326"/>
        <v>P</v>
      </c>
      <c r="KD169" s="455" t="str">
        <f t="shared" si="326"/>
        <v>P</v>
      </c>
      <c r="KE169" s="455" t="str">
        <f t="shared" si="326"/>
        <v>P</v>
      </c>
      <c r="KF169" s="455" t="str">
        <f t="shared" si="326"/>
        <v>P</v>
      </c>
      <c r="KG169" s="455" t="str">
        <f t="shared" si="326"/>
        <v>P</v>
      </c>
      <c r="KH169" s="953" t="str">
        <f t="shared" si="327"/>
        <v>P</v>
      </c>
      <c r="KI169" s="768" t="str">
        <f t="shared" si="327"/>
        <v>P</v>
      </c>
      <c r="KJ169" s="455" t="str">
        <f t="shared" si="327"/>
        <v>P</v>
      </c>
      <c r="KK169" s="455" t="str">
        <f t="shared" si="327"/>
        <v>P</v>
      </c>
      <c r="KL169" s="455" t="str">
        <f t="shared" si="327"/>
        <v>P</v>
      </c>
      <c r="KM169" s="455" t="str">
        <f t="shared" si="327"/>
        <v>P</v>
      </c>
      <c r="KN169" s="455" t="str">
        <f t="shared" si="327"/>
        <v>P</v>
      </c>
      <c r="KO169" s="953" t="str">
        <f t="shared" si="327"/>
        <v>P</v>
      </c>
      <c r="KP169" s="768" t="str">
        <f t="shared" si="327"/>
        <v>P</v>
      </c>
      <c r="KQ169" s="455" t="str">
        <f t="shared" si="327"/>
        <v>P</v>
      </c>
      <c r="KR169" s="455" t="str">
        <f t="shared" si="327"/>
        <v>FÜ</v>
      </c>
      <c r="KS169" s="455" t="str">
        <f t="shared" si="327"/>
        <v>P</v>
      </c>
      <c r="KT169" s="455" t="str">
        <f t="shared" si="327"/>
        <v>P</v>
      </c>
      <c r="KU169" s="455" t="str">
        <f t="shared" si="327"/>
        <v>P</v>
      </c>
      <c r="KV169" s="953" t="str">
        <f t="shared" si="327"/>
        <v>P</v>
      </c>
      <c r="KW169" s="768" t="str">
        <f t="shared" si="327"/>
        <v>P</v>
      </c>
      <c r="KX169" s="455" t="str">
        <f t="shared" si="328"/>
        <v>P</v>
      </c>
      <c r="KY169" s="455" t="str">
        <f t="shared" si="328"/>
        <v>P</v>
      </c>
      <c r="KZ169" s="455" t="str">
        <f t="shared" si="328"/>
        <v>P</v>
      </c>
      <c r="LA169" s="455" t="str">
        <f t="shared" si="328"/>
        <v>FÜ</v>
      </c>
      <c r="LB169" s="455" t="str">
        <f t="shared" si="328"/>
        <v>P</v>
      </c>
      <c r="LC169" s="954" t="str">
        <f t="shared" si="328"/>
        <v>P</v>
      </c>
      <c r="LD169" s="768" t="str">
        <f t="shared" si="328"/>
        <v>P</v>
      </c>
      <c r="LE169" s="455" t="str">
        <f t="shared" si="328"/>
        <v>P</v>
      </c>
      <c r="LF169" s="455" t="str">
        <f t="shared" si="328"/>
        <v>P</v>
      </c>
      <c r="LG169" s="455" t="str">
        <f t="shared" si="328"/>
        <v>P</v>
      </c>
      <c r="LH169" s="455" t="str">
        <f t="shared" si="328"/>
        <v>P</v>
      </c>
      <c r="LI169" s="455" t="str">
        <f t="shared" si="328"/>
        <v>P</v>
      </c>
      <c r="LJ169" s="953" t="str">
        <f t="shared" si="328"/>
        <v>P</v>
      </c>
      <c r="LK169" s="768" t="str">
        <f t="shared" si="328"/>
        <v>P</v>
      </c>
      <c r="LL169" s="455" t="str">
        <f t="shared" si="328"/>
        <v>P</v>
      </c>
      <c r="LM169" s="455" t="str">
        <f t="shared" si="328"/>
        <v>P</v>
      </c>
      <c r="LN169" s="455" t="str">
        <f t="shared" si="329"/>
        <v>P</v>
      </c>
      <c r="LO169" s="455" t="str">
        <f t="shared" si="329"/>
        <v>P</v>
      </c>
      <c r="LP169" s="455" t="str">
        <f t="shared" si="329"/>
        <v>P</v>
      </c>
      <c r="LQ169" s="953" t="str">
        <f t="shared" si="329"/>
        <v>P</v>
      </c>
      <c r="LR169" s="768" t="str">
        <f t="shared" si="329"/>
        <v>P</v>
      </c>
      <c r="LS169" s="455" t="str">
        <f t="shared" si="329"/>
        <v>P</v>
      </c>
      <c r="LT169" s="455" t="str">
        <f t="shared" si="329"/>
        <v>P</v>
      </c>
      <c r="LU169" s="455" t="str">
        <f t="shared" si="329"/>
        <v>P</v>
      </c>
      <c r="LV169" s="455" t="str">
        <f t="shared" si="329"/>
        <v>P</v>
      </c>
      <c r="LW169" s="455" t="str">
        <f t="shared" si="329"/>
        <v>P</v>
      </c>
      <c r="LX169" s="953" t="str">
        <f t="shared" si="329"/>
        <v>P</v>
      </c>
      <c r="LY169" s="768" t="str">
        <f t="shared" si="329"/>
        <v>P</v>
      </c>
      <c r="LZ169" s="455" t="str">
        <f t="shared" si="329"/>
        <v>P</v>
      </c>
      <c r="MA169" s="455" t="str">
        <f t="shared" si="329"/>
        <v>P</v>
      </c>
      <c r="MB169" s="455" t="str">
        <f t="shared" si="329"/>
        <v>P</v>
      </c>
      <c r="MC169" s="455" t="str">
        <f t="shared" si="329"/>
        <v>P</v>
      </c>
      <c r="MD169" s="455" t="str">
        <f t="shared" si="330"/>
        <v>P</v>
      </c>
      <c r="ME169" s="953" t="str">
        <f t="shared" si="330"/>
        <v>P</v>
      </c>
      <c r="MF169" s="768" t="str">
        <f t="shared" si="330"/>
        <v>P</v>
      </c>
      <c r="MG169" s="455" t="str">
        <f t="shared" si="330"/>
        <v>P</v>
      </c>
      <c r="MH169" s="455" t="str">
        <f t="shared" si="330"/>
        <v>P</v>
      </c>
      <c r="MI169" s="455" t="str">
        <f t="shared" si="330"/>
        <v>P</v>
      </c>
      <c r="MJ169" s="455" t="str">
        <f t="shared" si="330"/>
        <v>P</v>
      </c>
      <c r="MK169" s="455" t="str">
        <f t="shared" si="330"/>
        <v>P</v>
      </c>
      <c r="ML169" s="953" t="str">
        <f t="shared" si="330"/>
        <v>P</v>
      </c>
      <c r="MM169" s="768" t="str">
        <f t="shared" si="330"/>
        <v>P</v>
      </c>
      <c r="MN169" s="455" t="str">
        <f t="shared" si="330"/>
        <v>P</v>
      </c>
      <c r="MO169" s="455" t="str">
        <f t="shared" si="330"/>
        <v>P</v>
      </c>
      <c r="MP169" s="455" t="str">
        <f t="shared" si="330"/>
        <v>P</v>
      </c>
      <c r="MQ169" s="455" t="str">
        <f t="shared" si="330"/>
        <v>P</v>
      </c>
      <c r="MR169" s="455" t="str">
        <f t="shared" si="330"/>
        <v>P</v>
      </c>
      <c r="MS169" s="953" t="str">
        <f t="shared" si="330"/>
        <v>P</v>
      </c>
      <c r="MT169" s="768" t="str">
        <f t="shared" si="331"/>
        <v>P</v>
      </c>
      <c r="MU169" s="455" t="str">
        <f t="shared" si="331"/>
        <v>P</v>
      </c>
      <c r="MV169" s="455" t="str">
        <f t="shared" si="331"/>
        <v>P</v>
      </c>
      <c r="MW169" s="455" t="str">
        <f t="shared" si="331"/>
        <v>P</v>
      </c>
      <c r="MX169" s="455" t="str">
        <f t="shared" si="331"/>
        <v>P</v>
      </c>
      <c r="MY169" s="455" t="str">
        <f t="shared" si="331"/>
        <v>P</v>
      </c>
      <c r="MZ169" s="953" t="str">
        <f t="shared" si="331"/>
        <v>P</v>
      </c>
      <c r="NA169" s="768" t="str">
        <f t="shared" si="331"/>
        <v>P</v>
      </c>
      <c r="NB169" s="455" t="str">
        <f t="shared" si="331"/>
        <v>P</v>
      </c>
      <c r="NC169" s="455" t="str">
        <f t="shared" si="331"/>
        <v>FÜ</v>
      </c>
      <c r="ND169" s="455" t="str">
        <f t="shared" si="331"/>
        <v>FÜ</v>
      </c>
      <c r="NE169" s="455" t="str">
        <f t="shared" si="331"/>
        <v>P</v>
      </c>
      <c r="NF169" s="455" t="str">
        <f t="shared" si="331"/>
        <v>P</v>
      </c>
      <c r="NG169" s="954" t="str">
        <f t="shared" si="331"/>
        <v>P</v>
      </c>
      <c r="NH169" s="768" t="str">
        <f t="shared" si="331"/>
        <v>P</v>
      </c>
      <c r="NI169" s="455" t="str">
        <f t="shared" si="331"/>
        <v>P</v>
      </c>
      <c r="NJ169" s="455" t="str">
        <f t="shared" si="332"/>
        <v>P</v>
      </c>
      <c r="NK169" s="455" t="str">
        <f t="shared" si="332"/>
        <v>P</v>
      </c>
      <c r="NL169" s="455" t="str">
        <f t="shared" si="332"/>
        <v>P</v>
      </c>
      <c r="NM169" s="455" t="str">
        <f t="shared" si="332"/>
        <v>P</v>
      </c>
      <c r="NN169" s="953" t="str">
        <f t="shared" si="332"/>
        <v>P</v>
      </c>
      <c r="NO169" s="83"/>
      <c r="NP169" s="83"/>
      <c r="NQ169" s="83"/>
      <c r="NR169" s="83"/>
      <c r="NS169" s="83"/>
      <c r="NT169" s="83"/>
      <c r="NU169" s="83"/>
      <c r="NV169" s="83"/>
      <c r="NW169" s="83"/>
      <c r="NX169" s="83"/>
      <c r="NY169" s="83"/>
      <c r="NZ169" s="83"/>
      <c r="OA169" s="83"/>
      <c r="OB169" s="83"/>
      <c r="OC169" s="83"/>
      <c r="OD169" s="83"/>
      <c r="OE169" s="83"/>
      <c r="OF169" s="83"/>
      <c r="OG169" s="83"/>
      <c r="OH169" s="83"/>
      <c r="OI169" s="83"/>
      <c r="OJ169" s="83"/>
      <c r="OK169" s="83"/>
      <c r="OL169" s="83"/>
      <c r="OM169" s="83"/>
      <c r="ON169" s="83"/>
      <c r="OO169" s="83"/>
      <c r="OP169" s="83"/>
      <c r="OQ169" s="83"/>
      <c r="OR169" s="83"/>
      <c r="OS169" s="83"/>
      <c r="OT169" s="83"/>
      <c r="OU169" s="83"/>
      <c r="OV169" s="83"/>
      <c r="OW169" s="83"/>
      <c r="OX169" s="83"/>
      <c r="OY169" s="83"/>
      <c r="OZ169" s="83"/>
      <c r="PA169" s="83"/>
      <c r="PB169" s="83"/>
      <c r="PC169" s="83"/>
      <c r="PD169" s="83"/>
      <c r="PE169" s="83"/>
      <c r="PF169" s="83"/>
      <c r="PG169" s="83"/>
      <c r="PH169" s="83"/>
      <c r="PI169" s="83"/>
      <c r="PJ169" s="83"/>
      <c r="PK169" s="83"/>
      <c r="PL169" s="83"/>
      <c r="PM169" s="83"/>
      <c r="PN169" s="83"/>
      <c r="PO169" s="83"/>
      <c r="PP169" s="83"/>
      <c r="PQ169" s="83"/>
      <c r="PR169" s="83"/>
      <c r="PS169" s="83"/>
      <c r="PT169" s="83"/>
      <c r="PU169" s="83"/>
      <c r="PV169" s="83"/>
      <c r="PW169" s="83"/>
      <c r="PX169" s="83"/>
      <c r="PY169" s="83"/>
      <c r="PZ169" s="83"/>
      <c r="QA169" s="83"/>
      <c r="QB169" s="83"/>
      <c r="QC169" s="83"/>
      <c r="QD169" s="83"/>
      <c r="QE169" s="83"/>
      <c r="QF169" s="83"/>
      <c r="QG169" s="83"/>
      <c r="QH169" s="83"/>
      <c r="QI169" s="83"/>
      <c r="QJ169" s="83"/>
      <c r="QK169" s="83"/>
      <c r="QL169" s="83"/>
      <c r="QM169" s="83"/>
      <c r="QN169" s="83"/>
      <c r="QO169" s="83"/>
      <c r="QP169" s="83"/>
      <c r="QQ169" s="83"/>
      <c r="QR169" s="83"/>
      <c r="QS169" s="83"/>
      <c r="QT169" s="83"/>
      <c r="QU169" s="83"/>
      <c r="QV169" s="83"/>
      <c r="QW169" s="83"/>
      <c r="QX169" s="83"/>
      <c r="QY169" s="83"/>
      <c r="QZ169" s="83"/>
      <c r="RA169" s="83"/>
      <c r="RB169" s="83"/>
      <c r="RC169" s="83"/>
      <c r="RD169" s="83"/>
      <c r="RE169" s="83"/>
      <c r="RF169" s="83"/>
      <c r="RG169" s="83"/>
      <c r="RH169" s="83"/>
      <c r="RI169" s="83"/>
      <c r="RJ169" s="83"/>
      <c r="RK169" s="83"/>
      <c r="RL169" s="83"/>
      <c r="RM169" s="83"/>
      <c r="RN169" s="83"/>
      <c r="RO169" s="83"/>
      <c r="RP169" s="83"/>
      <c r="RQ169" s="83"/>
      <c r="RR169" s="83"/>
      <c r="RS169" s="83"/>
      <c r="RT169" s="83"/>
      <c r="RU169" s="83"/>
      <c r="RV169" s="83"/>
      <c r="RW169" s="83"/>
      <c r="RX169" s="83"/>
      <c r="RY169" s="83"/>
      <c r="RZ169" s="83"/>
      <c r="SA169" s="83"/>
      <c r="SB169" s="83"/>
      <c r="SC169" s="83"/>
      <c r="SD169" s="83"/>
      <c r="SE169" s="83"/>
      <c r="SF169" s="83"/>
      <c r="SG169" s="83"/>
      <c r="SH169" s="83"/>
      <c r="SI169" s="83"/>
      <c r="SJ169" s="83"/>
      <c r="SK169" s="83"/>
      <c r="SL169" s="83"/>
      <c r="SM169" s="83"/>
      <c r="SN169" s="83"/>
      <c r="SO169" s="83"/>
      <c r="SP169" s="83"/>
      <c r="SQ169" s="83"/>
      <c r="SR169" s="83"/>
      <c r="SS169" s="83"/>
      <c r="ST169" s="83"/>
      <c r="SU169" s="83"/>
      <c r="SV169" s="83"/>
      <c r="SW169" s="83"/>
      <c r="SX169" s="83"/>
      <c r="SY169" s="83"/>
      <c r="SZ169" s="83"/>
      <c r="TA169" s="83"/>
      <c r="TB169" s="83"/>
      <c r="TC169" s="83"/>
      <c r="TD169" s="83"/>
      <c r="TE169" s="83"/>
      <c r="TF169" s="83"/>
      <c r="TG169" s="83"/>
      <c r="TH169" s="83"/>
      <c r="TI169" s="83"/>
      <c r="TJ169" s="83"/>
      <c r="TK169" s="83"/>
      <c r="TL169" s="83"/>
      <c r="TM169" s="83"/>
      <c r="TN169" s="83"/>
      <c r="TO169" s="83"/>
      <c r="TP169" s="83"/>
      <c r="TQ169" s="83"/>
      <c r="TR169" s="83"/>
      <c r="TS169" s="83"/>
      <c r="TT169" s="83"/>
      <c r="TU169" s="83"/>
      <c r="TV169" s="83"/>
      <c r="TW169" s="83"/>
      <c r="TX169" s="83"/>
      <c r="TY169" s="83"/>
      <c r="TZ169" s="83"/>
      <c r="UA169" s="83"/>
      <c r="UB169" s="83"/>
      <c r="UC169" s="83"/>
      <c r="UD169" s="83"/>
      <c r="UE169" s="83"/>
      <c r="UF169" s="83"/>
      <c r="UG169" s="83"/>
      <c r="UH169" s="83"/>
      <c r="UI169" s="83"/>
      <c r="UJ169" s="83"/>
      <c r="UK169" s="83"/>
      <c r="UL169" s="83"/>
      <c r="UM169" s="83"/>
      <c r="UN169" s="83"/>
      <c r="UO169" s="83"/>
      <c r="UP169" s="83"/>
      <c r="UQ169" s="83"/>
    </row>
    <row r="170" spans="1:563" s="1" customFormat="1" hidden="1" x14ac:dyDescent="0.2">
      <c r="A170" s="762">
        <f>alapadatok!M25</f>
        <v>23</v>
      </c>
      <c r="B170" s="678" t="str">
        <f>IF(alapadatok!O25="","",alapadatok!O25)</f>
        <v/>
      </c>
      <c r="C170" s="584" t="str">
        <f>IF(alapadatok!N25="","",alapadatok!N25)</f>
        <v/>
      </c>
      <c r="D170" s="584" t="str">
        <f>IF(alapadatok!P25="","",alapadatok!P25)</f>
        <v/>
      </c>
      <c r="E170" s="948">
        <f>IF(alapadatok!W25="","",alapadatok!W25)</f>
        <v>41479</v>
      </c>
      <c r="F170" s="952" t="str">
        <f t="shared" si="338"/>
        <v/>
      </c>
      <c r="G170" s="953" t="str">
        <f t="shared" si="338"/>
        <v/>
      </c>
      <c r="H170" s="768" t="str">
        <f t="shared" si="338"/>
        <v/>
      </c>
      <c r="I170" s="455" t="str">
        <f t="shared" si="338"/>
        <v/>
      </c>
      <c r="J170" s="455" t="str">
        <f t="shared" si="338"/>
        <v/>
      </c>
      <c r="K170" s="455" t="str">
        <f t="shared" si="338"/>
        <v/>
      </c>
      <c r="L170" s="455" t="str">
        <f t="shared" si="338"/>
        <v/>
      </c>
      <c r="M170" s="455" t="str">
        <f t="shared" si="338"/>
        <v/>
      </c>
      <c r="N170" s="953" t="str">
        <f t="shared" si="338"/>
        <v/>
      </c>
      <c r="O170" s="768" t="str">
        <f t="shared" si="339"/>
        <v/>
      </c>
      <c r="P170" s="455" t="str">
        <f t="shared" si="338"/>
        <v/>
      </c>
      <c r="Q170" s="455" t="str">
        <f t="shared" si="338"/>
        <v/>
      </c>
      <c r="R170" s="455" t="str">
        <f t="shared" si="338"/>
        <v/>
      </c>
      <c r="S170" s="455" t="str">
        <f t="shared" si="338"/>
        <v/>
      </c>
      <c r="T170" s="455" t="str">
        <f t="shared" si="338"/>
        <v/>
      </c>
      <c r="U170" s="953" t="str">
        <f t="shared" si="338"/>
        <v/>
      </c>
      <c r="V170" s="768" t="str">
        <f t="shared" si="333"/>
        <v/>
      </c>
      <c r="W170" s="455" t="str">
        <f t="shared" si="333"/>
        <v/>
      </c>
      <c r="X170" s="455" t="str">
        <f t="shared" si="333"/>
        <v/>
      </c>
      <c r="Y170" s="455" t="str">
        <f t="shared" si="333"/>
        <v/>
      </c>
      <c r="Z170" s="455" t="str">
        <f t="shared" si="333"/>
        <v/>
      </c>
      <c r="AA170" s="455" t="str">
        <f t="shared" si="333"/>
        <v/>
      </c>
      <c r="AB170" s="953" t="str">
        <f t="shared" si="333"/>
        <v/>
      </c>
      <c r="AC170" s="768" t="str">
        <f t="shared" si="333"/>
        <v/>
      </c>
      <c r="AD170" s="455" t="str">
        <f t="shared" si="333"/>
        <v/>
      </c>
      <c r="AE170" s="455" t="str">
        <f t="shared" si="333"/>
        <v/>
      </c>
      <c r="AF170" s="455" t="str">
        <f t="shared" si="333"/>
        <v/>
      </c>
      <c r="AG170" s="455" t="str">
        <f t="shared" si="333"/>
        <v/>
      </c>
      <c r="AH170" s="455" t="str">
        <f t="shared" si="333"/>
        <v/>
      </c>
      <c r="AI170" s="953" t="str">
        <f t="shared" si="333"/>
        <v/>
      </c>
      <c r="AJ170" s="768" t="str">
        <f t="shared" si="333"/>
        <v/>
      </c>
      <c r="AK170" s="455" t="str">
        <f t="shared" si="333"/>
        <v/>
      </c>
      <c r="AL170" s="455" t="str">
        <f t="shared" si="334"/>
        <v/>
      </c>
      <c r="AM170" s="455" t="str">
        <f t="shared" si="334"/>
        <v/>
      </c>
      <c r="AN170" s="455" t="str">
        <f t="shared" si="334"/>
        <v/>
      </c>
      <c r="AO170" s="455" t="str">
        <f t="shared" si="334"/>
        <v/>
      </c>
      <c r="AP170" s="953" t="str">
        <f t="shared" si="334"/>
        <v/>
      </c>
      <c r="AQ170" s="768" t="str">
        <f t="shared" si="334"/>
        <v/>
      </c>
      <c r="AR170" s="455" t="str">
        <f t="shared" si="334"/>
        <v/>
      </c>
      <c r="AS170" s="455" t="str">
        <f t="shared" si="334"/>
        <v/>
      </c>
      <c r="AT170" s="455" t="str">
        <f t="shared" si="334"/>
        <v/>
      </c>
      <c r="AU170" s="455" t="str">
        <f t="shared" si="334"/>
        <v/>
      </c>
      <c r="AV170" s="455" t="str">
        <f t="shared" si="334"/>
        <v/>
      </c>
      <c r="AW170" s="953" t="str">
        <f t="shared" si="334"/>
        <v/>
      </c>
      <c r="AX170" s="768" t="str">
        <f t="shared" si="334"/>
        <v/>
      </c>
      <c r="AY170" s="455" t="str">
        <f t="shared" si="334"/>
        <v/>
      </c>
      <c r="AZ170" s="455" t="str">
        <f t="shared" si="334"/>
        <v/>
      </c>
      <c r="BA170" s="455" t="str">
        <f t="shared" si="334"/>
        <v/>
      </c>
      <c r="BB170" s="455" t="str">
        <f t="shared" si="335"/>
        <v/>
      </c>
      <c r="BC170" s="455" t="str">
        <f t="shared" si="335"/>
        <v/>
      </c>
      <c r="BD170" s="953" t="str">
        <f t="shared" si="335"/>
        <v/>
      </c>
      <c r="BE170" s="768" t="str">
        <f t="shared" si="335"/>
        <v/>
      </c>
      <c r="BF170" s="455" t="str">
        <f t="shared" si="335"/>
        <v/>
      </c>
      <c r="BG170" s="455" t="str">
        <f t="shared" si="335"/>
        <v/>
      </c>
      <c r="BH170" s="455" t="str">
        <f t="shared" si="335"/>
        <v/>
      </c>
      <c r="BI170" s="455" t="str">
        <f t="shared" si="335"/>
        <v/>
      </c>
      <c r="BJ170" s="455" t="str">
        <f t="shared" si="335"/>
        <v/>
      </c>
      <c r="BK170" s="953" t="str">
        <f t="shared" si="335"/>
        <v/>
      </c>
      <c r="BL170" s="768" t="str">
        <f t="shared" si="335"/>
        <v/>
      </c>
      <c r="BM170" s="455" t="str">
        <f t="shared" si="335"/>
        <v/>
      </c>
      <c r="BN170" s="455" t="str">
        <f t="shared" si="335"/>
        <v/>
      </c>
      <c r="BO170" s="455" t="str">
        <f t="shared" si="335"/>
        <v/>
      </c>
      <c r="BP170" s="455" t="str">
        <f t="shared" si="335"/>
        <v/>
      </c>
      <c r="BQ170" s="455" t="str">
        <f t="shared" si="335"/>
        <v/>
      </c>
      <c r="BR170" s="953" t="str">
        <f t="shared" si="315"/>
        <v/>
      </c>
      <c r="BS170" s="768" t="str">
        <f t="shared" si="315"/>
        <v/>
      </c>
      <c r="BT170" s="455" t="str">
        <f t="shared" si="315"/>
        <v/>
      </c>
      <c r="BU170" s="455" t="str">
        <f t="shared" si="315"/>
        <v/>
      </c>
      <c r="BV170" s="455" t="str">
        <f t="shared" si="315"/>
        <v/>
      </c>
      <c r="BW170" s="455" t="str">
        <f t="shared" si="315"/>
        <v/>
      </c>
      <c r="BX170" s="455" t="str">
        <f t="shared" si="315"/>
        <v/>
      </c>
      <c r="BY170" s="953" t="str">
        <f t="shared" si="315"/>
        <v/>
      </c>
      <c r="BZ170" s="768" t="str">
        <f t="shared" si="315"/>
        <v/>
      </c>
      <c r="CA170" s="455" t="str">
        <f t="shared" si="315"/>
        <v/>
      </c>
      <c r="CB170" s="455" t="str">
        <f t="shared" si="315"/>
        <v/>
      </c>
      <c r="CC170" s="455" t="str">
        <f t="shared" si="315"/>
        <v/>
      </c>
      <c r="CD170" s="455" t="str">
        <f t="shared" si="315"/>
        <v/>
      </c>
      <c r="CE170" s="455" t="str">
        <f t="shared" si="315"/>
        <v/>
      </c>
      <c r="CF170" s="953" t="str">
        <f t="shared" si="315"/>
        <v/>
      </c>
      <c r="CG170" s="768" t="str">
        <f t="shared" si="315"/>
        <v/>
      </c>
      <c r="CH170" s="455" t="str">
        <f t="shared" si="336"/>
        <v/>
      </c>
      <c r="CI170" s="455" t="str">
        <f t="shared" si="336"/>
        <v/>
      </c>
      <c r="CJ170" s="455" t="str">
        <f t="shared" si="336"/>
        <v/>
      </c>
      <c r="CK170" s="455" t="str">
        <f t="shared" si="336"/>
        <v/>
      </c>
      <c r="CL170" s="455" t="str">
        <f t="shared" si="336"/>
        <v/>
      </c>
      <c r="CM170" s="953" t="str">
        <f t="shared" si="336"/>
        <v/>
      </c>
      <c r="CN170" s="768" t="str">
        <f t="shared" si="336"/>
        <v/>
      </c>
      <c r="CO170" s="455" t="str">
        <f t="shared" si="336"/>
        <v/>
      </c>
      <c r="CP170" s="455" t="str">
        <f t="shared" si="336"/>
        <v/>
      </c>
      <c r="CQ170" s="455" t="str">
        <f t="shared" si="336"/>
        <v/>
      </c>
      <c r="CR170" s="455" t="str">
        <f t="shared" si="336"/>
        <v/>
      </c>
      <c r="CS170" s="455" t="str">
        <f t="shared" si="336"/>
        <v/>
      </c>
      <c r="CT170" s="953" t="str">
        <f t="shared" si="336"/>
        <v/>
      </c>
      <c r="CU170" s="952" t="str">
        <f t="shared" si="336"/>
        <v/>
      </c>
      <c r="CV170" s="1143" t="s">
        <v>99</v>
      </c>
      <c r="CW170" s="1143" t="s">
        <v>99</v>
      </c>
      <c r="CX170" s="1143" t="s">
        <v>99</v>
      </c>
      <c r="CY170" s="1143" t="s">
        <v>99</v>
      </c>
      <c r="CZ170" s="455" t="str">
        <f t="shared" si="337"/>
        <v/>
      </c>
      <c r="DA170" s="953" t="str">
        <f t="shared" si="337"/>
        <v/>
      </c>
      <c r="DB170" s="768" t="str">
        <f t="shared" si="337"/>
        <v/>
      </c>
      <c r="DC170" s="455" t="str">
        <f t="shared" si="337"/>
        <v/>
      </c>
      <c r="DD170" s="455" t="str">
        <f t="shared" si="337"/>
        <v/>
      </c>
      <c r="DE170" s="455" t="str">
        <f t="shared" si="337"/>
        <v/>
      </c>
      <c r="DF170" s="455" t="str">
        <f t="shared" si="337"/>
        <v/>
      </c>
      <c r="DG170" s="455" t="str">
        <f t="shared" si="337"/>
        <v/>
      </c>
      <c r="DH170" s="953" t="str">
        <f t="shared" si="337"/>
        <v/>
      </c>
      <c r="DI170" s="1143" t="s">
        <v>99</v>
      </c>
      <c r="DJ170" s="1143" t="s">
        <v>99</v>
      </c>
      <c r="DK170" s="1143" t="s">
        <v>99</v>
      </c>
      <c r="DL170" s="1143" t="s">
        <v>99</v>
      </c>
      <c r="DM170" s="1143" t="s">
        <v>99</v>
      </c>
      <c r="DN170" s="455" t="str">
        <f t="shared" si="316"/>
        <v/>
      </c>
      <c r="DO170" s="953" t="str">
        <f t="shared" si="316"/>
        <v/>
      </c>
      <c r="DP170" s="768" t="str">
        <f t="shared" si="316"/>
        <v/>
      </c>
      <c r="DQ170" s="455" t="str">
        <f t="shared" si="316"/>
        <v/>
      </c>
      <c r="DR170" s="455" t="str">
        <f t="shared" si="316"/>
        <v/>
      </c>
      <c r="DS170" s="455" t="str">
        <f t="shared" si="316"/>
        <v/>
      </c>
      <c r="DT170" s="455" t="str">
        <f t="shared" si="316"/>
        <v/>
      </c>
      <c r="DU170" s="455" t="str">
        <f t="shared" si="316"/>
        <v/>
      </c>
      <c r="DV170" s="953" t="str">
        <f t="shared" si="316"/>
        <v/>
      </c>
      <c r="DW170" s="768" t="str">
        <f t="shared" si="316"/>
        <v/>
      </c>
      <c r="DX170" s="455" t="str">
        <f t="shared" si="316"/>
        <v/>
      </c>
      <c r="DY170" s="455" t="str">
        <f t="shared" si="316"/>
        <v/>
      </c>
      <c r="DZ170" s="455" t="str">
        <f t="shared" si="316"/>
        <v/>
      </c>
      <c r="EA170" s="455" t="str">
        <f t="shared" si="316"/>
        <v/>
      </c>
      <c r="EB170" s="455" t="str">
        <f t="shared" si="316"/>
        <v/>
      </c>
      <c r="EC170" s="954" t="str">
        <f t="shared" si="316"/>
        <v/>
      </c>
      <c r="ED170" s="768" t="str">
        <f t="shared" si="317"/>
        <v/>
      </c>
      <c r="EE170" s="455" t="str">
        <f t="shared" si="317"/>
        <v/>
      </c>
      <c r="EF170" s="455" t="str">
        <f t="shared" si="317"/>
        <v/>
      </c>
      <c r="EG170" s="455" t="str">
        <f t="shared" si="317"/>
        <v/>
      </c>
      <c r="EH170" s="455" t="str">
        <f t="shared" si="317"/>
        <v/>
      </c>
      <c r="EI170" s="455" t="str">
        <f t="shared" si="317"/>
        <v/>
      </c>
      <c r="EJ170" s="953" t="str">
        <f t="shared" si="317"/>
        <v/>
      </c>
      <c r="EK170" s="768" t="str">
        <f t="shared" si="317"/>
        <v/>
      </c>
      <c r="EL170" s="455" t="str">
        <f t="shared" si="317"/>
        <v/>
      </c>
      <c r="EM170" s="455" t="str">
        <f t="shared" si="317"/>
        <v/>
      </c>
      <c r="EN170" s="455" t="str">
        <f t="shared" si="317"/>
        <v/>
      </c>
      <c r="EO170" s="455" t="str">
        <f t="shared" si="317"/>
        <v/>
      </c>
      <c r="EP170" s="455" t="str">
        <f t="shared" si="317"/>
        <v/>
      </c>
      <c r="EQ170" s="953" t="str">
        <f t="shared" si="317"/>
        <v/>
      </c>
      <c r="ER170" s="768" t="str">
        <f t="shared" si="317"/>
        <v/>
      </c>
      <c r="ES170" s="455" t="str">
        <f t="shared" si="317"/>
        <v/>
      </c>
      <c r="ET170" s="455" t="str">
        <f t="shared" si="318"/>
        <v/>
      </c>
      <c r="EU170" s="455" t="str">
        <f t="shared" si="318"/>
        <v/>
      </c>
      <c r="EV170" s="455" t="str">
        <f t="shared" si="318"/>
        <v/>
      </c>
      <c r="EW170" s="455" t="str">
        <f t="shared" si="318"/>
        <v/>
      </c>
      <c r="EX170" s="953" t="str">
        <f t="shared" si="318"/>
        <v/>
      </c>
      <c r="EY170" s="768" t="str">
        <f t="shared" si="318"/>
        <v/>
      </c>
      <c r="EZ170" s="455" t="str">
        <f t="shared" si="318"/>
        <v/>
      </c>
      <c r="FA170" s="455" t="str">
        <f t="shared" si="318"/>
        <v/>
      </c>
      <c r="FB170" s="455" t="str">
        <f t="shared" si="318"/>
        <v/>
      </c>
      <c r="FC170" s="455" t="str">
        <f t="shared" si="318"/>
        <v/>
      </c>
      <c r="FD170" s="455" t="str">
        <f t="shared" si="318"/>
        <v/>
      </c>
      <c r="FE170" s="953" t="str">
        <f t="shared" si="318"/>
        <v/>
      </c>
      <c r="FF170" s="768" t="str">
        <f t="shared" si="318"/>
        <v/>
      </c>
      <c r="FG170" s="455" t="str">
        <f t="shared" si="318"/>
        <v/>
      </c>
      <c r="FH170" s="455" t="str">
        <f t="shared" si="318"/>
        <v/>
      </c>
      <c r="FI170" s="455" t="str">
        <f t="shared" si="318"/>
        <v/>
      </c>
      <c r="FJ170" s="455" t="str">
        <f t="shared" si="319"/>
        <v/>
      </c>
      <c r="FK170" s="455" t="str">
        <f t="shared" si="319"/>
        <v/>
      </c>
      <c r="FL170" s="953" t="str">
        <f t="shared" si="319"/>
        <v/>
      </c>
      <c r="FM170" s="768" t="str">
        <f t="shared" si="319"/>
        <v/>
      </c>
      <c r="FN170" s="455" t="str">
        <f t="shared" si="319"/>
        <v/>
      </c>
      <c r="FO170" s="455" t="str">
        <f t="shared" si="319"/>
        <v/>
      </c>
      <c r="FP170" s="455" t="str">
        <f t="shared" si="319"/>
        <v/>
      </c>
      <c r="FQ170" s="455" t="str">
        <f t="shared" si="319"/>
        <v/>
      </c>
      <c r="FR170" s="455" t="str">
        <f t="shared" si="319"/>
        <v/>
      </c>
      <c r="FS170" s="953" t="str">
        <f t="shared" si="319"/>
        <v/>
      </c>
      <c r="FT170" s="768" t="str">
        <f t="shared" si="319"/>
        <v/>
      </c>
      <c r="FU170" s="455" t="str">
        <f t="shared" si="319"/>
        <v/>
      </c>
      <c r="FV170" s="455" t="str">
        <f t="shared" si="319"/>
        <v/>
      </c>
      <c r="FW170" s="455" t="str">
        <f t="shared" si="319"/>
        <v/>
      </c>
      <c r="FX170" s="455" t="str">
        <f t="shared" si="319"/>
        <v/>
      </c>
      <c r="FY170" s="455" t="str">
        <f t="shared" si="319"/>
        <v/>
      </c>
      <c r="FZ170" s="953" t="str">
        <f t="shared" si="320"/>
        <v/>
      </c>
      <c r="GA170" s="768" t="str">
        <f t="shared" si="320"/>
        <v/>
      </c>
      <c r="GB170" s="455" t="str">
        <f t="shared" si="320"/>
        <v/>
      </c>
      <c r="GC170" s="455" t="str">
        <f t="shared" si="320"/>
        <v/>
      </c>
      <c r="GD170" s="455" t="str">
        <f t="shared" si="320"/>
        <v/>
      </c>
      <c r="GE170" s="455" t="str">
        <f t="shared" si="320"/>
        <v/>
      </c>
      <c r="GF170" s="953" t="str">
        <f t="shared" si="320"/>
        <v/>
      </c>
      <c r="GG170" s="768" t="str">
        <f t="shared" si="320"/>
        <v/>
      </c>
      <c r="GH170" s="455" t="str">
        <f t="shared" si="320"/>
        <v/>
      </c>
      <c r="GI170" s="455" t="str">
        <f t="shared" si="320"/>
        <v/>
      </c>
      <c r="GJ170" s="455" t="str">
        <f t="shared" si="320"/>
        <v/>
      </c>
      <c r="GK170" s="455" t="str">
        <f t="shared" si="320"/>
        <v/>
      </c>
      <c r="GL170" s="455" t="str">
        <f t="shared" si="320"/>
        <v/>
      </c>
      <c r="GM170" s="455" t="str">
        <f t="shared" si="320"/>
        <v/>
      </c>
      <c r="GN170" s="954" t="str">
        <f t="shared" si="320"/>
        <v/>
      </c>
      <c r="GO170" s="768" t="str">
        <f t="shared" si="320"/>
        <v/>
      </c>
      <c r="GP170" s="455" t="str">
        <f t="shared" si="321"/>
        <v/>
      </c>
      <c r="GQ170" s="455" t="str">
        <f t="shared" si="321"/>
        <v/>
      </c>
      <c r="GR170" s="455" t="str">
        <f t="shared" si="321"/>
        <v/>
      </c>
      <c r="GS170" s="455" t="str">
        <f t="shared" si="321"/>
        <v/>
      </c>
      <c r="GT170" s="455" t="str">
        <f t="shared" si="321"/>
        <v/>
      </c>
      <c r="GU170" s="953" t="str">
        <f t="shared" si="321"/>
        <v/>
      </c>
      <c r="GV170" s="768" t="str">
        <f t="shared" si="321"/>
        <v/>
      </c>
      <c r="GW170" s="455" t="str">
        <f t="shared" si="321"/>
        <v/>
      </c>
      <c r="GX170" s="455" t="str">
        <f t="shared" si="321"/>
        <v/>
      </c>
      <c r="GY170" s="455" t="str">
        <f t="shared" si="321"/>
        <v/>
      </c>
      <c r="GZ170" s="455" t="str">
        <f t="shared" si="321"/>
        <v/>
      </c>
      <c r="HA170" s="455" t="str">
        <f t="shared" si="321"/>
        <v/>
      </c>
      <c r="HB170" s="953" t="str">
        <f t="shared" si="321"/>
        <v/>
      </c>
      <c r="HC170" s="768" t="str">
        <f t="shared" si="321"/>
        <v/>
      </c>
      <c r="HD170" s="455" t="str">
        <f t="shared" si="321"/>
        <v/>
      </c>
      <c r="HE170" s="455" t="str">
        <f t="shared" si="321"/>
        <v/>
      </c>
      <c r="HF170" s="455" t="str">
        <f t="shared" si="322"/>
        <v/>
      </c>
      <c r="HG170" s="455" t="str">
        <f t="shared" si="322"/>
        <v/>
      </c>
      <c r="HH170" s="455" t="str">
        <f t="shared" si="322"/>
        <v/>
      </c>
      <c r="HI170" s="953" t="str">
        <f t="shared" si="322"/>
        <v/>
      </c>
      <c r="HJ170" s="768" t="str">
        <f t="shared" si="322"/>
        <v/>
      </c>
      <c r="HK170" s="455" t="str">
        <f t="shared" si="322"/>
        <v/>
      </c>
      <c r="HL170" s="455" t="str">
        <f t="shared" si="322"/>
        <v/>
      </c>
      <c r="HM170" s="455" t="str">
        <f t="shared" si="322"/>
        <v/>
      </c>
      <c r="HN170" s="455" t="str">
        <f t="shared" si="322"/>
        <v/>
      </c>
      <c r="HO170" s="455" t="str">
        <f t="shared" si="322"/>
        <v/>
      </c>
      <c r="HP170" s="953" t="str">
        <f t="shared" si="322"/>
        <v/>
      </c>
      <c r="HQ170" s="768" t="str">
        <f t="shared" si="322"/>
        <v/>
      </c>
      <c r="HR170" s="455" t="str">
        <f t="shared" si="322"/>
        <v/>
      </c>
      <c r="HS170" s="455" t="str">
        <f t="shared" si="322"/>
        <v/>
      </c>
      <c r="HT170" s="455" t="str">
        <f t="shared" si="322"/>
        <v/>
      </c>
      <c r="HU170" s="455" t="str">
        <f t="shared" si="322"/>
        <v/>
      </c>
      <c r="HV170" s="455" t="str">
        <f t="shared" si="323"/>
        <v/>
      </c>
      <c r="HW170" s="953" t="str">
        <f t="shared" si="323"/>
        <v/>
      </c>
      <c r="HX170" s="768" t="str">
        <f t="shared" si="323"/>
        <v/>
      </c>
      <c r="HY170" s="455" t="str">
        <f t="shared" si="323"/>
        <v/>
      </c>
      <c r="HZ170" s="455" t="str">
        <f t="shared" si="323"/>
        <v/>
      </c>
      <c r="IA170" s="455" t="str">
        <f t="shared" si="323"/>
        <v/>
      </c>
      <c r="IB170" s="455" t="str">
        <f t="shared" si="323"/>
        <v/>
      </c>
      <c r="IC170" s="455" t="str">
        <f t="shared" si="323"/>
        <v/>
      </c>
      <c r="ID170" s="953" t="str">
        <f t="shared" si="323"/>
        <v/>
      </c>
      <c r="IE170" s="768" t="str">
        <f t="shared" si="323"/>
        <v/>
      </c>
      <c r="IF170" s="455" t="str">
        <f t="shared" si="323"/>
        <v/>
      </c>
      <c r="IG170" s="455" t="str">
        <f t="shared" si="323"/>
        <v/>
      </c>
      <c r="IH170" s="455" t="str">
        <f t="shared" si="323"/>
        <v/>
      </c>
      <c r="II170" s="455" t="str">
        <f t="shared" si="323"/>
        <v/>
      </c>
      <c r="IJ170" s="455" t="str">
        <f t="shared" si="323"/>
        <v/>
      </c>
      <c r="IK170" s="953" t="str">
        <f t="shared" si="323"/>
        <v/>
      </c>
      <c r="IL170" s="768" t="str">
        <f t="shared" si="324"/>
        <v/>
      </c>
      <c r="IM170" s="455" t="str">
        <f t="shared" si="324"/>
        <v/>
      </c>
      <c r="IN170" s="455" t="str">
        <f t="shared" si="324"/>
        <v/>
      </c>
      <c r="IO170" s="455" t="str">
        <f t="shared" si="324"/>
        <v/>
      </c>
      <c r="IP170" s="455" t="str">
        <f t="shared" si="324"/>
        <v/>
      </c>
      <c r="IQ170" s="455" t="str">
        <f t="shared" si="324"/>
        <v/>
      </c>
      <c r="IR170" s="953" t="str">
        <f t="shared" si="324"/>
        <v/>
      </c>
      <c r="IS170" s="768" t="str">
        <f t="shared" si="324"/>
        <v/>
      </c>
      <c r="IT170" s="455" t="str">
        <f t="shared" si="324"/>
        <v/>
      </c>
      <c r="IU170" s="455" t="str">
        <f t="shared" si="324"/>
        <v/>
      </c>
      <c r="IV170" s="455" t="str">
        <f t="shared" si="324"/>
        <v/>
      </c>
      <c r="IW170" s="455" t="str">
        <f t="shared" si="324"/>
        <v/>
      </c>
      <c r="IX170" s="455" t="str">
        <f t="shared" si="324"/>
        <v/>
      </c>
      <c r="IY170" s="954" t="str">
        <f t="shared" si="324"/>
        <v/>
      </c>
      <c r="IZ170" s="768" t="str">
        <f t="shared" si="324"/>
        <v/>
      </c>
      <c r="JA170" s="455" t="str">
        <f t="shared" si="324"/>
        <v/>
      </c>
      <c r="JB170" s="455" t="str">
        <f t="shared" si="325"/>
        <v/>
      </c>
      <c r="JC170" s="455" t="str">
        <f t="shared" si="325"/>
        <v/>
      </c>
      <c r="JD170" s="455" t="str">
        <f t="shared" si="325"/>
        <v/>
      </c>
      <c r="JE170" s="455" t="str">
        <f t="shared" si="325"/>
        <v/>
      </c>
      <c r="JF170" s="953" t="str">
        <f t="shared" si="325"/>
        <v/>
      </c>
      <c r="JG170" s="768" t="str">
        <f t="shared" si="325"/>
        <v/>
      </c>
      <c r="JH170" s="455" t="str">
        <f t="shared" si="325"/>
        <v/>
      </c>
      <c r="JI170" s="455" t="str">
        <f t="shared" si="325"/>
        <v/>
      </c>
      <c r="JJ170" s="455" t="str">
        <f t="shared" si="325"/>
        <v/>
      </c>
      <c r="JK170" s="455" t="str">
        <f t="shared" si="325"/>
        <v/>
      </c>
      <c r="JL170" s="455" t="str">
        <f t="shared" si="325"/>
        <v/>
      </c>
      <c r="JM170" s="953" t="str">
        <f t="shared" si="325"/>
        <v/>
      </c>
      <c r="JN170" s="768" t="str">
        <f t="shared" si="325"/>
        <v/>
      </c>
      <c r="JO170" s="455" t="str">
        <f t="shared" si="325"/>
        <v/>
      </c>
      <c r="JP170" s="455" t="str">
        <f t="shared" si="325"/>
        <v/>
      </c>
      <c r="JQ170" s="455" t="str">
        <f t="shared" si="325"/>
        <v/>
      </c>
      <c r="JR170" s="455" t="str">
        <f t="shared" si="326"/>
        <v/>
      </c>
      <c r="JS170" s="455" t="str">
        <f t="shared" si="326"/>
        <v/>
      </c>
      <c r="JT170" s="953" t="str">
        <f t="shared" si="326"/>
        <v/>
      </c>
      <c r="JU170" s="768" t="str">
        <f t="shared" si="326"/>
        <v/>
      </c>
      <c r="JV170" s="455" t="str">
        <f t="shared" si="326"/>
        <v/>
      </c>
      <c r="JW170" s="455" t="str">
        <f t="shared" si="326"/>
        <v/>
      </c>
      <c r="JX170" s="455" t="str">
        <f t="shared" si="326"/>
        <v/>
      </c>
      <c r="JY170" s="455" t="str">
        <f t="shared" si="326"/>
        <v/>
      </c>
      <c r="JZ170" s="455" t="str">
        <f t="shared" si="326"/>
        <v/>
      </c>
      <c r="KA170" s="953" t="str">
        <f t="shared" si="326"/>
        <v/>
      </c>
      <c r="KB170" s="768" t="str">
        <f t="shared" si="326"/>
        <v/>
      </c>
      <c r="KC170" s="455" t="str">
        <f t="shared" si="326"/>
        <v/>
      </c>
      <c r="KD170" s="455" t="str">
        <f t="shared" si="326"/>
        <v/>
      </c>
      <c r="KE170" s="455" t="str">
        <f t="shared" si="326"/>
        <v/>
      </c>
      <c r="KF170" s="455" t="str">
        <f t="shared" si="326"/>
        <v/>
      </c>
      <c r="KG170" s="455" t="str">
        <f t="shared" si="326"/>
        <v/>
      </c>
      <c r="KH170" s="953" t="str">
        <f t="shared" si="327"/>
        <v/>
      </c>
      <c r="KI170" s="768" t="str">
        <f t="shared" si="327"/>
        <v/>
      </c>
      <c r="KJ170" s="455" t="str">
        <f t="shared" si="327"/>
        <v/>
      </c>
      <c r="KK170" s="455" t="str">
        <f t="shared" si="327"/>
        <v/>
      </c>
      <c r="KL170" s="455" t="str">
        <f t="shared" si="327"/>
        <v/>
      </c>
      <c r="KM170" s="455" t="str">
        <f t="shared" si="327"/>
        <v/>
      </c>
      <c r="KN170" s="455" t="str">
        <f t="shared" si="327"/>
        <v/>
      </c>
      <c r="KO170" s="953" t="str">
        <f t="shared" si="327"/>
        <v/>
      </c>
      <c r="KP170" s="768" t="str">
        <f t="shared" si="327"/>
        <v/>
      </c>
      <c r="KQ170" s="455" t="str">
        <f t="shared" si="327"/>
        <v/>
      </c>
      <c r="KR170" s="455" t="str">
        <f t="shared" si="327"/>
        <v/>
      </c>
      <c r="KS170" s="455" t="str">
        <f t="shared" si="327"/>
        <v/>
      </c>
      <c r="KT170" s="455" t="str">
        <f t="shared" si="327"/>
        <v/>
      </c>
      <c r="KU170" s="455" t="str">
        <f t="shared" si="327"/>
        <v/>
      </c>
      <c r="KV170" s="953" t="str">
        <f t="shared" si="327"/>
        <v/>
      </c>
      <c r="KW170" s="768" t="str">
        <f t="shared" si="327"/>
        <v/>
      </c>
      <c r="KX170" s="455" t="str">
        <f t="shared" si="328"/>
        <v/>
      </c>
      <c r="KY170" s="455" t="str">
        <f t="shared" si="328"/>
        <v/>
      </c>
      <c r="KZ170" s="455" t="str">
        <f t="shared" si="328"/>
        <v/>
      </c>
      <c r="LA170" s="455" t="str">
        <f t="shared" si="328"/>
        <v/>
      </c>
      <c r="LB170" s="455" t="str">
        <f t="shared" si="328"/>
        <v/>
      </c>
      <c r="LC170" s="954" t="str">
        <f t="shared" si="328"/>
        <v/>
      </c>
      <c r="LD170" s="768" t="str">
        <f t="shared" si="328"/>
        <v/>
      </c>
      <c r="LE170" s="455" t="str">
        <f t="shared" si="328"/>
        <v/>
      </c>
      <c r="LF170" s="455" t="str">
        <f t="shared" si="328"/>
        <v/>
      </c>
      <c r="LG170" s="455" t="str">
        <f t="shared" si="328"/>
        <v/>
      </c>
      <c r="LH170" s="455" t="str">
        <f t="shared" si="328"/>
        <v/>
      </c>
      <c r="LI170" s="455" t="str">
        <f t="shared" si="328"/>
        <v/>
      </c>
      <c r="LJ170" s="953" t="str">
        <f t="shared" si="328"/>
        <v/>
      </c>
      <c r="LK170" s="768" t="str">
        <f t="shared" si="328"/>
        <v/>
      </c>
      <c r="LL170" s="455" t="str">
        <f t="shared" si="328"/>
        <v/>
      </c>
      <c r="LM170" s="455" t="str">
        <f t="shared" si="328"/>
        <v/>
      </c>
      <c r="LN170" s="455" t="str">
        <f t="shared" si="329"/>
        <v/>
      </c>
      <c r="LO170" s="455" t="str">
        <f t="shared" si="329"/>
        <v/>
      </c>
      <c r="LP170" s="455" t="str">
        <f t="shared" si="329"/>
        <v/>
      </c>
      <c r="LQ170" s="953" t="str">
        <f t="shared" si="329"/>
        <v/>
      </c>
      <c r="LR170" s="768" t="str">
        <f t="shared" si="329"/>
        <v/>
      </c>
      <c r="LS170" s="455" t="str">
        <f t="shared" si="329"/>
        <v/>
      </c>
      <c r="LT170" s="455" t="str">
        <f t="shared" si="329"/>
        <v/>
      </c>
      <c r="LU170" s="455" t="str">
        <f t="shared" si="329"/>
        <v/>
      </c>
      <c r="LV170" s="455" t="str">
        <f t="shared" si="329"/>
        <v/>
      </c>
      <c r="LW170" s="455" t="str">
        <f t="shared" si="329"/>
        <v/>
      </c>
      <c r="LX170" s="953" t="str">
        <f t="shared" si="329"/>
        <v/>
      </c>
      <c r="LY170" s="768" t="str">
        <f t="shared" si="329"/>
        <v/>
      </c>
      <c r="LZ170" s="455" t="str">
        <f t="shared" si="329"/>
        <v/>
      </c>
      <c r="MA170" s="455" t="str">
        <f t="shared" si="329"/>
        <v/>
      </c>
      <c r="MB170" s="455" t="str">
        <f t="shared" si="329"/>
        <v/>
      </c>
      <c r="MC170" s="455" t="str">
        <f t="shared" si="329"/>
        <v/>
      </c>
      <c r="MD170" s="455" t="str">
        <f t="shared" si="330"/>
        <v/>
      </c>
      <c r="ME170" s="953" t="str">
        <f t="shared" si="330"/>
        <v/>
      </c>
      <c r="MF170" s="768" t="str">
        <f t="shared" si="330"/>
        <v/>
      </c>
      <c r="MG170" s="455" t="str">
        <f t="shared" si="330"/>
        <v/>
      </c>
      <c r="MH170" s="455" t="str">
        <f t="shared" si="330"/>
        <v/>
      </c>
      <c r="MI170" s="455" t="str">
        <f t="shared" si="330"/>
        <v/>
      </c>
      <c r="MJ170" s="455" t="str">
        <f t="shared" si="330"/>
        <v/>
      </c>
      <c r="MK170" s="455" t="str">
        <f t="shared" si="330"/>
        <v/>
      </c>
      <c r="ML170" s="953" t="str">
        <f t="shared" si="330"/>
        <v/>
      </c>
      <c r="MM170" s="768" t="str">
        <f t="shared" si="330"/>
        <v/>
      </c>
      <c r="MN170" s="455" t="str">
        <f t="shared" si="330"/>
        <v/>
      </c>
      <c r="MO170" s="455" t="str">
        <f t="shared" si="330"/>
        <v/>
      </c>
      <c r="MP170" s="455" t="str">
        <f t="shared" si="330"/>
        <v/>
      </c>
      <c r="MQ170" s="455" t="str">
        <f t="shared" si="330"/>
        <v/>
      </c>
      <c r="MR170" s="455" t="str">
        <f t="shared" si="330"/>
        <v/>
      </c>
      <c r="MS170" s="953" t="str">
        <f t="shared" si="330"/>
        <v/>
      </c>
      <c r="MT170" s="768" t="str">
        <f t="shared" si="331"/>
        <v/>
      </c>
      <c r="MU170" s="455" t="str">
        <f t="shared" si="331"/>
        <v/>
      </c>
      <c r="MV170" s="455" t="str">
        <f t="shared" si="331"/>
        <v/>
      </c>
      <c r="MW170" s="455" t="str">
        <f t="shared" si="331"/>
        <v/>
      </c>
      <c r="MX170" s="455" t="str">
        <f t="shared" si="331"/>
        <v/>
      </c>
      <c r="MY170" s="455" t="str">
        <f t="shared" si="331"/>
        <v/>
      </c>
      <c r="MZ170" s="953" t="str">
        <f t="shared" si="331"/>
        <v/>
      </c>
      <c r="NA170" s="768" t="str">
        <f t="shared" si="331"/>
        <v/>
      </c>
      <c r="NB170" s="455" t="str">
        <f t="shared" si="331"/>
        <v/>
      </c>
      <c r="NC170" s="455" t="str">
        <f t="shared" si="331"/>
        <v/>
      </c>
      <c r="ND170" s="455" t="str">
        <f t="shared" si="331"/>
        <v/>
      </c>
      <c r="NE170" s="455" t="str">
        <f t="shared" si="331"/>
        <v/>
      </c>
      <c r="NF170" s="455" t="str">
        <f t="shared" si="331"/>
        <v/>
      </c>
      <c r="NG170" s="954" t="str">
        <f t="shared" si="331"/>
        <v/>
      </c>
      <c r="NH170" s="768" t="str">
        <f t="shared" si="331"/>
        <v/>
      </c>
      <c r="NI170" s="455" t="str">
        <f t="shared" si="331"/>
        <v/>
      </c>
      <c r="NJ170" s="455" t="str">
        <f t="shared" si="332"/>
        <v/>
      </c>
      <c r="NK170" s="455" t="str">
        <f t="shared" si="332"/>
        <v/>
      </c>
      <c r="NL170" s="455" t="str">
        <f t="shared" si="332"/>
        <v/>
      </c>
      <c r="NM170" s="455" t="str">
        <f t="shared" si="332"/>
        <v/>
      </c>
      <c r="NN170" s="953" t="str">
        <f t="shared" si="332"/>
        <v/>
      </c>
      <c r="NO170" s="83"/>
      <c r="NP170" s="83"/>
      <c r="NQ170" s="83"/>
      <c r="NR170" s="83"/>
      <c r="NS170" s="83"/>
      <c r="NT170" s="83"/>
      <c r="NU170" s="83"/>
      <c r="NV170" s="83"/>
      <c r="NW170" s="83"/>
      <c r="NX170" s="83"/>
      <c r="NY170" s="83"/>
      <c r="NZ170" s="83"/>
      <c r="OA170" s="83"/>
      <c r="OB170" s="83"/>
      <c r="OC170" s="83"/>
      <c r="OD170" s="83"/>
      <c r="OE170" s="83"/>
      <c r="OF170" s="83"/>
      <c r="OG170" s="83"/>
      <c r="OH170" s="83"/>
      <c r="OI170" s="83"/>
      <c r="OJ170" s="83"/>
      <c r="OK170" s="83"/>
      <c r="OL170" s="83"/>
      <c r="OM170" s="83"/>
      <c r="ON170" s="83"/>
      <c r="OO170" s="83"/>
      <c r="OP170" s="83"/>
      <c r="OQ170" s="83"/>
      <c r="OR170" s="83"/>
      <c r="OS170" s="83"/>
      <c r="OT170" s="83"/>
      <c r="OU170" s="83"/>
      <c r="OV170" s="83"/>
      <c r="OW170" s="83"/>
      <c r="OX170" s="83"/>
      <c r="OY170" s="83"/>
      <c r="OZ170" s="83"/>
      <c r="PA170" s="83"/>
      <c r="PB170" s="83"/>
      <c r="PC170" s="83"/>
      <c r="PD170" s="83"/>
      <c r="PE170" s="83"/>
      <c r="PF170" s="83"/>
      <c r="PG170" s="83"/>
      <c r="PH170" s="83"/>
      <c r="PI170" s="83"/>
      <c r="PJ170" s="83"/>
      <c r="PK170" s="83"/>
      <c r="PL170" s="83"/>
      <c r="PM170" s="83"/>
      <c r="PN170" s="83"/>
      <c r="PO170" s="83"/>
      <c r="PP170" s="83"/>
      <c r="PQ170" s="83"/>
      <c r="PR170" s="83"/>
      <c r="PS170" s="83"/>
      <c r="PT170" s="83"/>
      <c r="PU170" s="83"/>
      <c r="PV170" s="83"/>
      <c r="PW170" s="83"/>
      <c r="PX170" s="83"/>
      <c r="PY170" s="83"/>
      <c r="PZ170" s="83"/>
      <c r="QA170" s="83"/>
      <c r="QB170" s="83"/>
      <c r="QC170" s="83"/>
      <c r="QD170" s="83"/>
      <c r="QE170" s="83"/>
      <c r="QF170" s="83"/>
      <c r="QG170" s="83"/>
      <c r="QH170" s="83"/>
      <c r="QI170" s="83"/>
      <c r="QJ170" s="83"/>
      <c r="QK170" s="83"/>
      <c r="QL170" s="83"/>
      <c r="QM170" s="83"/>
      <c r="QN170" s="83"/>
      <c r="QO170" s="83"/>
      <c r="QP170" s="83"/>
      <c r="QQ170" s="83"/>
      <c r="QR170" s="83"/>
      <c r="QS170" s="83"/>
      <c r="QT170" s="83"/>
      <c r="QU170" s="83"/>
      <c r="QV170" s="83"/>
      <c r="QW170" s="83"/>
      <c r="QX170" s="83"/>
      <c r="QY170" s="83"/>
      <c r="QZ170" s="83"/>
      <c r="RA170" s="83"/>
      <c r="RB170" s="83"/>
      <c r="RC170" s="83"/>
      <c r="RD170" s="83"/>
      <c r="RE170" s="83"/>
      <c r="RF170" s="83"/>
      <c r="RG170" s="83"/>
      <c r="RH170" s="83"/>
      <c r="RI170" s="83"/>
      <c r="RJ170" s="83"/>
      <c r="RK170" s="83"/>
      <c r="RL170" s="83"/>
      <c r="RM170" s="83"/>
      <c r="RN170" s="83"/>
      <c r="RO170" s="83"/>
      <c r="RP170" s="83"/>
      <c r="RQ170" s="83"/>
      <c r="RR170" s="83"/>
      <c r="RS170" s="83"/>
      <c r="RT170" s="83"/>
      <c r="RU170" s="83"/>
      <c r="RV170" s="83"/>
      <c r="RW170" s="83"/>
      <c r="RX170" s="83"/>
      <c r="RY170" s="83"/>
      <c r="RZ170" s="83"/>
      <c r="SA170" s="83"/>
      <c r="SB170" s="83"/>
      <c r="SC170" s="83"/>
      <c r="SD170" s="83"/>
      <c r="SE170" s="83"/>
      <c r="SF170" s="83"/>
      <c r="SG170" s="83"/>
      <c r="SH170" s="83"/>
      <c r="SI170" s="83"/>
      <c r="SJ170" s="83"/>
      <c r="SK170" s="83"/>
      <c r="SL170" s="83"/>
      <c r="SM170" s="83"/>
      <c r="SN170" s="83"/>
      <c r="SO170" s="83"/>
      <c r="SP170" s="83"/>
      <c r="SQ170" s="83"/>
      <c r="SR170" s="83"/>
      <c r="SS170" s="83"/>
      <c r="ST170" s="83"/>
      <c r="SU170" s="83"/>
      <c r="SV170" s="83"/>
      <c r="SW170" s="83"/>
      <c r="SX170" s="83"/>
      <c r="SY170" s="83"/>
      <c r="SZ170" s="83"/>
      <c r="TA170" s="83"/>
      <c r="TB170" s="83"/>
      <c r="TC170" s="83"/>
      <c r="TD170" s="83"/>
      <c r="TE170" s="83"/>
      <c r="TF170" s="83"/>
      <c r="TG170" s="83"/>
      <c r="TH170" s="83"/>
      <c r="TI170" s="83"/>
      <c r="TJ170" s="83"/>
      <c r="TK170" s="83"/>
      <c r="TL170" s="83"/>
      <c r="TM170" s="83"/>
      <c r="TN170" s="83"/>
      <c r="TO170" s="83"/>
      <c r="TP170" s="83"/>
      <c r="TQ170" s="83"/>
      <c r="TR170" s="83"/>
      <c r="TS170" s="83"/>
      <c r="TT170" s="83"/>
      <c r="TU170" s="83"/>
      <c r="TV170" s="83"/>
      <c r="TW170" s="83"/>
      <c r="TX170" s="83"/>
      <c r="TY170" s="83"/>
      <c r="TZ170" s="83"/>
      <c r="UA170" s="83"/>
      <c r="UB170" s="83"/>
      <c r="UC170" s="83"/>
      <c r="UD170" s="83"/>
      <c r="UE170" s="83"/>
      <c r="UF170" s="83"/>
      <c r="UG170" s="83"/>
      <c r="UH170" s="83"/>
      <c r="UI170" s="83"/>
      <c r="UJ170" s="83"/>
      <c r="UK170" s="83"/>
      <c r="UL170" s="83"/>
      <c r="UM170" s="83"/>
      <c r="UN170" s="83"/>
      <c r="UO170" s="83"/>
      <c r="UP170" s="83"/>
      <c r="UQ170" s="83"/>
    </row>
    <row r="171" spans="1:563" s="1" customFormat="1" x14ac:dyDescent="0.2">
      <c r="A171" s="762">
        <f>alapadatok!M26</f>
        <v>24</v>
      </c>
      <c r="B171" s="678">
        <f>IF(alapadatok!O26="","",alapadatok!O26)</f>
        <v>44749</v>
      </c>
      <c r="C171" s="584" t="str">
        <f>IF(alapadatok!N26="","",alapadatok!N26)</f>
        <v>Schmitter Zsolt(PJ)</v>
      </c>
      <c r="D171" s="584" t="str">
        <f>IF(alapadatok!P26="","",alapadatok!P26)</f>
        <v>Benchmark</v>
      </c>
      <c r="E171" s="948">
        <f>IF(alapadatok!W26="","",alapadatok!W26)</f>
        <v>41471</v>
      </c>
      <c r="F171" s="952" t="str">
        <f t="shared" si="338"/>
        <v>P</v>
      </c>
      <c r="G171" s="953" t="str">
        <f t="shared" si="338"/>
        <v>P</v>
      </c>
      <c r="H171" s="768" t="str">
        <f t="shared" si="338"/>
        <v>P</v>
      </c>
      <c r="I171" s="455" t="str">
        <f t="shared" si="338"/>
        <v>FÜ</v>
      </c>
      <c r="J171" s="1144" t="s">
        <v>99</v>
      </c>
      <c r="K171" s="1144" t="s">
        <v>99</v>
      </c>
      <c r="L171" s="1144" t="s">
        <v>99</v>
      </c>
      <c r="M171" s="455" t="str">
        <f t="shared" si="338"/>
        <v>P</v>
      </c>
      <c r="N171" s="953" t="str">
        <f t="shared" si="338"/>
        <v>P</v>
      </c>
      <c r="O171" s="768" t="s">
        <v>385</v>
      </c>
      <c r="P171" s="455" t="s">
        <v>99</v>
      </c>
      <c r="Q171" s="455" t="s">
        <v>99</v>
      </c>
      <c r="R171" s="455" t="s">
        <v>99</v>
      </c>
      <c r="S171" s="1143" t="s">
        <v>385</v>
      </c>
      <c r="T171" s="455" t="str">
        <f t="shared" si="338"/>
        <v>P</v>
      </c>
      <c r="U171" s="953" t="str">
        <f t="shared" si="338"/>
        <v>P</v>
      </c>
      <c r="V171" s="1143" t="s">
        <v>412</v>
      </c>
      <c r="W171" s="1143" t="s">
        <v>412</v>
      </c>
      <c r="X171" s="1143" t="s">
        <v>412</v>
      </c>
      <c r="Y171" s="1143" t="s">
        <v>412</v>
      </c>
      <c r="Z171" s="1143" t="s">
        <v>412</v>
      </c>
      <c r="AA171" s="455" t="str">
        <f t="shared" si="333"/>
        <v>P</v>
      </c>
      <c r="AB171" s="953" t="str">
        <f t="shared" si="333"/>
        <v>P</v>
      </c>
      <c r="AC171" s="1144" t="s">
        <v>99</v>
      </c>
      <c r="AD171" s="1143" t="s">
        <v>99</v>
      </c>
      <c r="AE171" s="1143" t="s">
        <v>99</v>
      </c>
      <c r="AF171" s="1143" t="s">
        <v>99</v>
      </c>
      <c r="AG171" s="1143" t="s">
        <v>99</v>
      </c>
      <c r="AH171" s="455" t="str">
        <f t="shared" si="333"/>
        <v>P</v>
      </c>
      <c r="AI171" s="953" t="str">
        <f t="shared" si="333"/>
        <v>P</v>
      </c>
      <c r="AJ171" s="1149" t="s">
        <v>385</v>
      </c>
      <c r="AK171" s="1143" t="s">
        <v>99</v>
      </c>
      <c r="AL171" s="1143" t="s">
        <v>99</v>
      </c>
      <c r="AM171" s="1143" t="s">
        <v>99</v>
      </c>
      <c r="AN171" s="1143" t="s">
        <v>99</v>
      </c>
      <c r="AO171" s="455" t="str">
        <f t="shared" si="334"/>
        <v>P</v>
      </c>
      <c r="AP171" s="953" t="str">
        <f t="shared" si="334"/>
        <v>P</v>
      </c>
      <c r="AQ171" s="1143" t="s">
        <v>99</v>
      </c>
      <c r="AR171" s="1143" t="s">
        <v>99</v>
      </c>
      <c r="AS171" s="1143" t="s">
        <v>99</v>
      </c>
      <c r="AT171" s="1143" t="s">
        <v>99</v>
      </c>
      <c r="AU171" s="1143" t="s">
        <v>99</v>
      </c>
      <c r="AV171" s="455" t="str">
        <f t="shared" si="334"/>
        <v>P</v>
      </c>
      <c r="AW171" s="953" t="str">
        <f t="shared" si="334"/>
        <v>P</v>
      </c>
      <c r="AX171" s="1143" t="s">
        <v>99</v>
      </c>
      <c r="AY171" s="1143" t="s">
        <v>99</v>
      </c>
      <c r="AZ171" s="1143" t="s">
        <v>99</v>
      </c>
      <c r="BA171" s="1143" t="s">
        <v>99</v>
      </c>
      <c r="BB171" s="1143" t="s">
        <v>99</v>
      </c>
      <c r="BC171" s="455" t="str">
        <f t="shared" si="335"/>
        <v>P</v>
      </c>
      <c r="BD171" s="953" t="str">
        <f t="shared" si="335"/>
        <v>P</v>
      </c>
      <c r="BE171" s="1143" t="s">
        <v>99</v>
      </c>
      <c r="BF171" s="1143" t="s">
        <v>99</v>
      </c>
      <c r="BG171" s="1143" t="s">
        <v>99</v>
      </c>
      <c r="BH171" s="1143" t="s">
        <v>99</v>
      </c>
      <c r="BI171" s="1143" t="s">
        <v>99</v>
      </c>
      <c r="BJ171" s="455" t="str">
        <f t="shared" si="335"/>
        <v>P</v>
      </c>
      <c r="BK171" s="953" t="str">
        <f t="shared" si="335"/>
        <v>P</v>
      </c>
      <c r="BL171" s="1143" t="s">
        <v>99</v>
      </c>
      <c r="BM171" s="1143" t="s">
        <v>99</v>
      </c>
      <c r="BN171" s="1143" t="s">
        <v>99</v>
      </c>
      <c r="BO171" s="1143" t="s">
        <v>99</v>
      </c>
      <c r="BP171" s="1143" t="s">
        <v>99</v>
      </c>
      <c r="BQ171" s="455" t="str">
        <f t="shared" si="335"/>
        <v>P</v>
      </c>
      <c r="BR171" s="953" t="str">
        <f t="shared" si="315"/>
        <v>P</v>
      </c>
      <c r="BS171" s="1143" t="s">
        <v>99</v>
      </c>
      <c r="BT171" s="1143" t="s">
        <v>99</v>
      </c>
      <c r="BU171" s="1143" t="s">
        <v>99</v>
      </c>
      <c r="BV171" s="1143" t="s">
        <v>385</v>
      </c>
      <c r="BW171" s="1143" t="s">
        <v>385</v>
      </c>
      <c r="BX171" s="455" t="str">
        <f t="shared" si="315"/>
        <v>P</v>
      </c>
      <c r="BY171" s="953" t="str">
        <f t="shared" si="315"/>
        <v>P</v>
      </c>
      <c r="BZ171" s="1143" t="s">
        <v>99</v>
      </c>
      <c r="CA171" s="1143" t="s">
        <v>99</v>
      </c>
      <c r="CB171" s="1143" t="s">
        <v>99</v>
      </c>
      <c r="CC171" s="1143" t="s">
        <v>99</v>
      </c>
      <c r="CD171" s="455" t="str">
        <f t="shared" si="315"/>
        <v>FÜ</v>
      </c>
      <c r="CE171" s="455" t="str">
        <f t="shared" si="315"/>
        <v>P</v>
      </c>
      <c r="CF171" s="953" t="str">
        <f t="shared" si="315"/>
        <v>P</v>
      </c>
      <c r="CG171" s="1143" t="s">
        <v>99</v>
      </c>
      <c r="CH171" s="1143" t="s">
        <v>99</v>
      </c>
      <c r="CI171" s="1143" t="s">
        <v>99</v>
      </c>
      <c r="CJ171" s="1143" t="s">
        <v>99</v>
      </c>
      <c r="CK171" s="1143" t="s">
        <v>99</v>
      </c>
      <c r="CL171" s="455" t="str">
        <f t="shared" si="336"/>
        <v>P</v>
      </c>
      <c r="CM171" s="953" t="str">
        <f t="shared" si="336"/>
        <v>P</v>
      </c>
      <c r="CN171" s="1143" t="s">
        <v>99</v>
      </c>
      <c r="CO171" s="1143" t="s">
        <v>99</v>
      </c>
      <c r="CP171" s="1143" t="s">
        <v>99</v>
      </c>
      <c r="CQ171" s="1143" t="s">
        <v>99</v>
      </c>
      <c r="CR171" s="1143" t="s">
        <v>99</v>
      </c>
      <c r="CS171" s="455" t="str">
        <f t="shared" si="336"/>
        <v>P</v>
      </c>
      <c r="CT171" s="953" t="str">
        <f t="shared" si="336"/>
        <v>P</v>
      </c>
      <c r="CU171" s="952" t="str">
        <f t="shared" si="336"/>
        <v>FÜ</v>
      </c>
      <c r="CV171" s="1143" t="s">
        <v>99</v>
      </c>
      <c r="CW171" s="1143" t="s">
        <v>99</v>
      </c>
      <c r="CX171" s="1143" t="s">
        <v>99</v>
      </c>
      <c r="CY171" s="1143" t="s">
        <v>99</v>
      </c>
      <c r="CZ171" s="455" t="str">
        <f t="shared" si="337"/>
        <v>P</v>
      </c>
      <c r="DA171" s="953" t="str">
        <f t="shared" si="337"/>
        <v>P</v>
      </c>
      <c r="DB171" s="1143" t="s">
        <v>99</v>
      </c>
      <c r="DC171" s="1143" t="s">
        <v>99</v>
      </c>
      <c r="DD171" s="1143" t="s">
        <v>99</v>
      </c>
      <c r="DE171" s="1143" t="s">
        <v>99</v>
      </c>
      <c r="DF171" s="1143" t="s">
        <v>99</v>
      </c>
      <c r="DG171" s="455" t="str">
        <f t="shared" si="337"/>
        <v>P</v>
      </c>
      <c r="DH171" s="953" t="str">
        <f t="shared" si="337"/>
        <v>P</v>
      </c>
      <c r="DI171" s="1143" t="s">
        <v>99</v>
      </c>
      <c r="DJ171" s="1143" t="s">
        <v>99</v>
      </c>
      <c r="DK171" s="1143" t="s">
        <v>99</v>
      </c>
      <c r="DL171" s="1143" t="s">
        <v>99</v>
      </c>
      <c r="DM171" s="1143" t="s">
        <v>99</v>
      </c>
      <c r="DN171" s="455" t="str">
        <f t="shared" si="316"/>
        <v>P</v>
      </c>
      <c r="DO171" s="953" t="str">
        <f t="shared" si="316"/>
        <v>P</v>
      </c>
      <c r="DP171" s="768" t="str">
        <f t="shared" si="316"/>
        <v>P</v>
      </c>
      <c r="DQ171" s="455" t="str">
        <f t="shared" si="316"/>
        <v>P</v>
      </c>
      <c r="DR171" s="455" t="str">
        <f t="shared" si="316"/>
        <v>P</v>
      </c>
      <c r="DS171" s="455" t="str">
        <f t="shared" si="316"/>
        <v>P</v>
      </c>
      <c r="DT171" s="455" t="str">
        <f t="shared" si="316"/>
        <v>P</v>
      </c>
      <c r="DU171" s="455" t="str">
        <f t="shared" si="316"/>
        <v>P</v>
      </c>
      <c r="DV171" s="953" t="str">
        <f t="shared" si="316"/>
        <v>P</v>
      </c>
      <c r="DW171" s="768" t="str">
        <f t="shared" si="316"/>
        <v>P</v>
      </c>
      <c r="DX171" s="455" t="str">
        <f t="shared" si="316"/>
        <v>P</v>
      </c>
      <c r="DY171" s="455" t="str">
        <f t="shared" si="316"/>
        <v>FÜ</v>
      </c>
      <c r="DZ171" s="455" t="str">
        <f t="shared" si="316"/>
        <v>P</v>
      </c>
      <c r="EA171" s="455" t="str">
        <f t="shared" si="316"/>
        <v>P</v>
      </c>
      <c r="EB171" s="455" t="str">
        <f t="shared" si="316"/>
        <v>P</v>
      </c>
      <c r="EC171" s="954" t="str">
        <f t="shared" si="316"/>
        <v>P</v>
      </c>
      <c r="ED171" s="768" t="str">
        <f t="shared" si="317"/>
        <v>P</v>
      </c>
      <c r="EE171" s="455" t="str">
        <f t="shared" si="317"/>
        <v>P</v>
      </c>
      <c r="EF171" s="455" t="str">
        <f t="shared" si="317"/>
        <v>P</v>
      </c>
      <c r="EG171" s="455" t="str">
        <f t="shared" si="317"/>
        <v>P</v>
      </c>
      <c r="EH171" s="455" t="str">
        <f t="shared" si="317"/>
        <v>P</v>
      </c>
      <c r="EI171" s="455" t="str">
        <f t="shared" si="317"/>
        <v>P</v>
      </c>
      <c r="EJ171" s="953" t="str">
        <f t="shared" si="317"/>
        <v>P</v>
      </c>
      <c r="EK171" s="768" t="str">
        <f t="shared" si="317"/>
        <v>P</v>
      </c>
      <c r="EL171" s="455" t="str">
        <f t="shared" si="317"/>
        <v>P</v>
      </c>
      <c r="EM171" s="455" t="str">
        <f t="shared" si="317"/>
        <v>P</v>
      </c>
      <c r="EN171" s="455" t="str">
        <f t="shared" si="317"/>
        <v>P</v>
      </c>
      <c r="EO171" s="455" t="str">
        <f t="shared" si="317"/>
        <v>P</v>
      </c>
      <c r="EP171" s="455" t="str">
        <f t="shared" si="317"/>
        <v>P</v>
      </c>
      <c r="EQ171" s="953" t="str">
        <f t="shared" si="317"/>
        <v>P</v>
      </c>
      <c r="ER171" s="768" t="str">
        <f t="shared" si="317"/>
        <v>FÜ</v>
      </c>
      <c r="ES171" s="455" t="str">
        <f t="shared" si="317"/>
        <v>P</v>
      </c>
      <c r="ET171" s="455" t="str">
        <f t="shared" si="318"/>
        <v>P</v>
      </c>
      <c r="EU171" s="455" t="str">
        <f t="shared" si="318"/>
        <v>P</v>
      </c>
      <c r="EV171" s="455" t="str">
        <f t="shared" si="318"/>
        <v>P</v>
      </c>
      <c r="EW171" s="455" t="str">
        <f t="shared" si="318"/>
        <v>P</v>
      </c>
      <c r="EX171" s="953" t="str">
        <f t="shared" si="318"/>
        <v>P</v>
      </c>
      <c r="EY171" s="768" t="str">
        <f t="shared" si="318"/>
        <v>P</v>
      </c>
      <c r="EZ171" s="455" t="str">
        <f t="shared" si="318"/>
        <v>P</v>
      </c>
      <c r="FA171" s="455" t="str">
        <f t="shared" si="318"/>
        <v>P</v>
      </c>
      <c r="FB171" s="455" t="str">
        <f t="shared" si="318"/>
        <v>P</v>
      </c>
      <c r="FC171" s="455" t="str">
        <f t="shared" si="318"/>
        <v>P</v>
      </c>
      <c r="FD171" s="455" t="str">
        <f t="shared" si="318"/>
        <v>P</v>
      </c>
      <c r="FE171" s="953" t="str">
        <f t="shared" si="318"/>
        <v>P</v>
      </c>
      <c r="FF171" s="768" t="str">
        <f t="shared" si="318"/>
        <v>P</v>
      </c>
      <c r="FG171" s="455" t="str">
        <f t="shared" si="318"/>
        <v>P</v>
      </c>
      <c r="FH171" s="455" t="str">
        <f t="shared" si="318"/>
        <v>P</v>
      </c>
      <c r="FI171" s="455" t="str">
        <f t="shared" si="318"/>
        <v>P</v>
      </c>
      <c r="FJ171" s="455" t="str">
        <f t="shared" si="319"/>
        <v>P</v>
      </c>
      <c r="FK171" s="455" t="str">
        <f t="shared" si="319"/>
        <v>P</v>
      </c>
      <c r="FL171" s="953" t="str">
        <f t="shared" si="319"/>
        <v>P</v>
      </c>
      <c r="FM171" s="768" t="str">
        <f t="shared" si="319"/>
        <v>P</v>
      </c>
      <c r="FN171" s="455" t="str">
        <f t="shared" si="319"/>
        <v>P</v>
      </c>
      <c r="FO171" s="455" t="str">
        <f t="shared" si="319"/>
        <v>P</v>
      </c>
      <c r="FP171" s="455" t="str">
        <f t="shared" si="319"/>
        <v>P</v>
      </c>
      <c r="FQ171" s="455" t="str">
        <f t="shared" si="319"/>
        <v>P</v>
      </c>
      <c r="FR171" s="455" t="str">
        <f t="shared" si="319"/>
        <v>P</v>
      </c>
      <c r="FS171" s="953" t="str">
        <f t="shared" si="319"/>
        <v>P</v>
      </c>
      <c r="FT171" s="768" t="str">
        <f t="shared" si="319"/>
        <v>P</v>
      </c>
      <c r="FU171" s="455" t="str">
        <f t="shared" si="319"/>
        <v>P</v>
      </c>
      <c r="FV171" s="455" t="str">
        <f t="shared" si="319"/>
        <v>P</v>
      </c>
      <c r="FW171" s="455" t="str">
        <f t="shared" si="319"/>
        <v>P</v>
      </c>
      <c r="FX171" s="455" t="str">
        <f t="shared" si="319"/>
        <v>P</v>
      </c>
      <c r="FY171" s="455" t="str">
        <f t="shared" si="319"/>
        <v>P</v>
      </c>
      <c r="FZ171" s="953" t="str">
        <f t="shared" si="320"/>
        <v>P</v>
      </c>
      <c r="GA171" s="768" t="str">
        <f t="shared" si="320"/>
        <v>P</v>
      </c>
      <c r="GB171" s="455" t="str">
        <f t="shared" si="320"/>
        <v>P</v>
      </c>
      <c r="GC171" s="455" t="str">
        <f t="shared" si="320"/>
        <v>P</v>
      </c>
      <c r="GD171" s="455" t="str">
        <f t="shared" si="320"/>
        <v>P</v>
      </c>
      <c r="GE171" s="455" t="str">
        <f t="shared" si="320"/>
        <v>P</v>
      </c>
      <c r="GF171" s="953" t="str">
        <f t="shared" si="320"/>
        <v>P</v>
      </c>
      <c r="GG171" s="768" t="str">
        <f t="shared" si="320"/>
        <v>P</v>
      </c>
      <c r="GH171" s="455" t="str">
        <f t="shared" si="320"/>
        <v>P</v>
      </c>
      <c r="GI171" s="455" t="str">
        <f t="shared" si="320"/>
        <v>P</v>
      </c>
      <c r="GJ171" s="455" t="str">
        <f t="shared" si="320"/>
        <v>P</v>
      </c>
      <c r="GK171" s="455" t="str">
        <f t="shared" si="320"/>
        <v>P</v>
      </c>
      <c r="GL171" s="455" t="str">
        <f t="shared" si="320"/>
        <v>P</v>
      </c>
      <c r="GM171" s="455" t="str">
        <f t="shared" si="320"/>
        <v>P</v>
      </c>
      <c r="GN171" s="954" t="str">
        <f t="shared" si="320"/>
        <v>P</v>
      </c>
      <c r="GO171" s="768" t="str">
        <f t="shared" si="320"/>
        <v>P</v>
      </c>
      <c r="GP171" s="455" t="str">
        <f t="shared" si="321"/>
        <v>P</v>
      </c>
      <c r="GQ171" s="455" t="str">
        <f t="shared" si="321"/>
        <v>P</v>
      </c>
      <c r="GR171" s="455" t="str">
        <f t="shared" si="321"/>
        <v>P</v>
      </c>
      <c r="GS171" s="455" t="str">
        <f t="shared" si="321"/>
        <v>P</v>
      </c>
      <c r="GT171" s="455" t="str">
        <f t="shared" si="321"/>
        <v>P</v>
      </c>
      <c r="GU171" s="953" t="str">
        <f t="shared" si="321"/>
        <v>P</v>
      </c>
      <c r="GV171" s="768" t="str">
        <f t="shared" si="321"/>
        <v>P</v>
      </c>
      <c r="GW171" s="455" t="str">
        <f t="shared" si="321"/>
        <v>P</v>
      </c>
      <c r="GX171" s="455" t="str">
        <f t="shared" si="321"/>
        <v>P</v>
      </c>
      <c r="GY171" s="455" t="str">
        <f t="shared" si="321"/>
        <v>P</v>
      </c>
      <c r="GZ171" s="455" t="str">
        <f t="shared" si="321"/>
        <v>P</v>
      </c>
      <c r="HA171" s="455" t="str">
        <f t="shared" si="321"/>
        <v>P</v>
      </c>
      <c r="HB171" s="953" t="str">
        <f t="shared" si="321"/>
        <v>P</v>
      </c>
      <c r="HC171" s="768" t="str">
        <f t="shared" si="321"/>
        <v>P</v>
      </c>
      <c r="HD171" s="455" t="str">
        <f t="shared" si="321"/>
        <v>P</v>
      </c>
      <c r="HE171" s="455" t="str">
        <f t="shared" si="321"/>
        <v>P</v>
      </c>
      <c r="HF171" s="455" t="str">
        <f t="shared" si="322"/>
        <v>P</v>
      </c>
      <c r="HG171" s="455" t="str">
        <f t="shared" si="322"/>
        <v>P</v>
      </c>
      <c r="HH171" s="455" t="str">
        <f t="shared" si="322"/>
        <v>P</v>
      </c>
      <c r="HI171" s="953" t="str">
        <f t="shared" si="322"/>
        <v>P</v>
      </c>
      <c r="HJ171" s="768" t="str">
        <f t="shared" si="322"/>
        <v>P</v>
      </c>
      <c r="HK171" s="455" t="str">
        <f t="shared" si="322"/>
        <v>P</v>
      </c>
      <c r="HL171" s="455" t="str">
        <f t="shared" si="322"/>
        <v>P</v>
      </c>
      <c r="HM171" s="455" t="str">
        <f t="shared" si="322"/>
        <v>P</v>
      </c>
      <c r="HN171" s="455" t="str">
        <f t="shared" si="322"/>
        <v>P</v>
      </c>
      <c r="HO171" s="455" t="str">
        <f t="shared" si="322"/>
        <v>P</v>
      </c>
      <c r="HP171" s="953" t="str">
        <f t="shared" si="322"/>
        <v>P</v>
      </c>
      <c r="HQ171" s="768" t="str">
        <f t="shared" si="322"/>
        <v>P</v>
      </c>
      <c r="HR171" s="455" t="str">
        <f t="shared" si="322"/>
        <v>P</v>
      </c>
      <c r="HS171" s="455" t="str">
        <f t="shared" si="322"/>
        <v>P</v>
      </c>
      <c r="HT171" s="455" t="str">
        <f t="shared" si="322"/>
        <v>P</v>
      </c>
      <c r="HU171" s="455" t="str">
        <f t="shared" si="322"/>
        <v>P</v>
      </c>
      <c r="HV171" s="455" t="str">
        <f t="shared" si="323"/>
        <v>P</v>
      </c>
      <c r="HW171" s="953" t="str">
        <f t="shared" si="323"/>
        <v>P</v>
      </c>
      <c r="HX171" s="768" t="str">
        <f t="shared" si="323"/>
        <v>P</v>
      </c>
      <c r="HY171" s="455" t="str">
        <f t="shared" si="323"/>
        <v>P</v>
      </c>
      <c r="HZ171" s="455" t="str">
        <f t="shared" si="323"/>
        <v>P</v>
      </c>
      <c r="IA171" s="455" t="str">
        <f t="shared" si="323"/>
        <v>P</v>
      </c>
      <c r="IB171" s="455" t="str">
        <f t="shared" si="323"/>
        <v>P</v>
      </c>
      <c r="IC171" s="455" t="str">
        <f t="shared" si="323"/>
        <v>P</v>
      </c>
      <c r="ID171" s="953" t="str">
        <f t="shared" si="323"/>
        <v>P</v>
      </c>
      <c r="IE171" s="768" t="str">
        <f t="shared" si="323"/>
        <v>P</v>
      </c>
      <c r="IF171" s="455" t="str">
        <f t="shared" si="323"/>
        <v>FÜ</v>
      </c>
      <c r="IG171" s="455" t="str">
        <f t="shared" si="323"/>
        <v>P</v>
      </c>
      <c r="IH171" s="455" t="str">
        <f t="shared" si="323"/>
        <v>P</v>
      </c>
      <c r="II171" s="455" t="str">
        <f t="shared" si="323"/>
        <v>P</v>
      </c>
      <c r="IJ171" s="455" t="str">
        <f t="shared" si="323"/>
        <v>P</v>
      </c>
      <c r="IK171" s="953" t="str">
        <f t="shared" si="323"/>
        <v>P</v>
      </c>
      <c r="IL171" s="768" t="str">
        <f t="shared" si="324"/>
        <v>P</v>
      </c>
      <c r="IM171" s="455" t="str">
        <f t="shared" si="324"/>
        <v>P</v>
      </c>
      <c r="IN171" s="455" t="str">
        <f t="shared" si="324"/>
        <v>P</v>
      </c>
      <c r="IO171" s="455" t="str">
        <f t="shared" si="324"/>
        <v>P</v>
      </c>
      <c r="IP171" s="455" t="str">
        <f t="shared" si="324"/>
        <v>P</v>
      </c>
      <c r="IQ171" s="455" t="str">
        <f t="shared" si="324"/>
        <v>P</v>
      </c>
      <c r="IR171" s="953" t="str">
        <f t="shared" si="324"/>
        <v>P</v>
      </c>
      <c r="IS171" s="768" t="str">
        <f t="shared" si="324"/>
        <v>P</v>
      </c>
      <c r="IT171" s="455" t="str">
        <f t="shared" si="324"/>
        <v>P</v>
      </c>
      <c r="IU171" s="455" t="str">
        <f t="shared" si="324"/>
        <v>P</v>
      </c>
      <c r="IV171" s="455" t="str">
        <f t="shared" si="324"/>
        <v>P</v>
      </c>
      <c r="IW171" s="455" t="str">
        <f t="shared" si="324"/>
        <v>P</v>
      </c>
      <c r="IX171" s="455" t="str">
        <f t="shared" si="324"/>
        <v>P</v>
      </c>
      <c r="IY171" s="954" t="str">
        <f t="shared" si="324"/>
        <v>P</v>
      </c>
      <c r="IZ171" s="768" t="str">
        <f t="shared" si="324"/>
        <v>P</v>
      </c>
      <c r="JA171" s="455" t="str">
        <f t="shared" si="324"/>
        <v>P</v>
      </c>
      <c r="JB171" s="455" t="str">
        <f t="shared" si="325"/>
        <v>P</v>
      </c>
      <c r="JC171" s="455" t="str">
        <f t="shared" si="325"/>
        <v>P</v>
      </c>
      <c r="JD171" s="455" t="str">
        <f t="shared" si="325"/>
        <v>P</v>
      </c>
      <c r="JE171" s="455" t="str">
        <f t="shared" si="325"/>
        <v>P</v>
      </c>
      <c r="JF171" s="953" t="str">
        <f t="shared" si="325"/>
        <v>P</v>
      </c>
      <c r="JG171" s="768" t="str">
        <f t="shared" si="325"/>
        <v>P</v>
      </c>
      <c r="JH171" s="455" t="str">
        <f t="shared" si="325"/>
        <v>P</v>
      </c>
      <c r="JI171" s="455" t="str">
        <f t="shared" si="325"/>
        <v>P</v>
      </c>
      <c r="JJ171" s="455" t="str">
        <f t="shared" si="325"/>
        <v>P</v>
      </c>
      <c r="JK171" s="455" t="str">
        <f t="shared" si="325"/>
        <v>P</v>
      </c>
      <c r="JL171" s="455" t="str">
        <f t="shared" si="325"/>
        <v>P</v>
      </c>
      <c r="JM171" s="953" t="str">
        <f t="shared" si="325"/>
        <v>P</v>
      </c>
      <c r="JN171" s="768" t="str">
        <f t="shared" si="325"/>
        <v>P</v>
      </c>
      <c r="JO171" s="455" t="str">
        <f t="shared" si="325"/>
        <v>P</v>
      </c>
      <c r="JP171" s="455" t="str">
        <f t="shared" si="325"/>
        <v>P</v>
      </c>
      <c r="JQ171" s="455" t="str">
        <f t="shared" si="325"/>
        <v>P</v>
      </c>
      <c r="JR171" s="455" t="str">
        <f t="shared" si="326"/>
        <v>P</v>
      </c>
      <c r="JS171" s="455" t="str">
        <f t="shared" si="326"/>
        <v>P</v>
      </c>
      <c r="JT171" s="953" t="str">
        <f t="shared" si="326"/>
        <v>P</v>
      </c>
      <c r="JU171" s="768" t="str">
        <f t="shared" si="326"/>
        <v>P</v>
      </c>
      <c r="JV171" s="455" t="str">
        <f t="shared" si="326"/>
        <v>P</v>
      </c>
      <c r="JW171" s="455" t="str">
        <f t="shared" si="326"/>
        <v>P</v>
      </c>
      <c r="JX171" s="455" t="str">
        <f t="shared" si="326"/>
        <v>P</v>
      </c>
      <c r="JY171" s="455" t="str">
        <f t="shared" si="326"/>
        <v>P</v>
      </c>
      <c r="JZ171" s="455" t="str">
        <f t="shared" si="326"/>
        <v>P</v>
      </c>
      <c r="KA171" s="953" t="str">
        <f t="shared" si="326"/>
        <v>P</v>
      </c>
      <c r="KB171" s="768" t="str">
        <f t="shared" si="326"/>
        <v>P</v>
      </c>
      <c r="KC171" s="455" t="str">
        <f t="shared" si="326"/>
        <v>P</v>
      </c>
      <c r="KD171" s="455" t="str">
        <f t="shared" si="326"/>
        <v>P</v>
      </c>
      <c r="KE171" s="455" t="str">
        <f t="shared" si="326"/>
        <v>P</v>
      </c>
      <c r="KF171" s="455" t="str">
        <f t="shared" si="326"/>
        <v>P</v>
      </c>
      <c r="KG171" s="455" t="str">
        <f t="shared" si="326"/>
        <v>P</v>
      </c>
      <c r="KH171" s="953" t="str">
        <f t="shared" si="327"/>
        <v>P</v>
      </c>
      <c r="KI171" s="768" t="str">
        <f t="shared" si="327"/>
        <v>P</v>
      </c>
      <c r="KJ171" s="455" t="str">
        <f t="shared" si="327"/>
        <v>P</v>
      </c>
      <c r="KK171" s="455" t="str">
        <f t="shared" si="327"/>
        <v>P</v>
      </c>
      <c r="KL171" s="455" t="str">
        <f t="shared" si="327"/>
        <v>P</v>
      </c>
      <c r="KM171" s="455" t="str">
        <f t="shared" si="327"/>
        <v>P</v>
      </c>
      <c r="KN171" s="455" t="str">
        <f t="shared" si="327"/>
        <v>P</v>
      </c>
      <c r="KO171" s="953" t="str">
        <f t="shared" si="327"/>
        <v>P</v>
      </c>
      <c r="KP171" s="768" t="str">
        <f t="shared" si="327"/>
        <v>P</v>
      </c>
      <c r="KQ171" s="455" t="str">
        <f t="shared" si="327"/>
        <v>P</v>
      </c>
      <c r="KR171" s="455" t="str">
        <f t="shared" si="327"/>
        <v>FÜ</v>
      </c>
      <c r="KS171" s="455" t="str">
        <f t="shared" si="327"/>
        <v>P</v>
      </c>
      <c r="KT171" s="455" t="str">
        <f t="shared" si="327"/>
        <v>P</v>
      </c>
      <c r="KU171" s="455" t="str">
        <f t="shared" si="327"/>
        <v>P</v>
      </c>
      <c r="KV171" s="953" t="str">
        <f t="shared" si="327"/>
        <v>P</v>
      </c>
      <c r="KW171" s="768" t="str">
        <f t="shared" si="327"/>
        <v>P</v>
      </c>
      <c r="KX171" s="455" t="str">
        <f t="shared" si="328"/>
        <v>P</v>
      </c>
      <c r="KY171" s="455" t="str">
        <f t="shared" si="328"/>
        <v>P</v>
      </c>
      <c r="KZ171" s="455" t="str">
        <f t="shared" si="328"/>
        <v>P</v>
      </c>
      <c r="LA171" s="455" t="str">
        <f t="shared" si="328"/>
        <v>FÜ</v>
      </c>
      <c r="LB171" s="455" t="str">
        <f t="shared" si="328"/>
        <v>P</v>
      </c>
      <c r="LC171" s="954" t="str">
        <f t="shared" si="328"/>
        <v>P</v>
      </c>
      <c r="LD171" s="768" t="str">
        <f t="shared" si="328"/>
        <v>P</v>
      </c>
      <c r="LE171" s="455" t="str">
        <f t="shared" si="328"/>
        <v>P</v>
      </c>
      <c r="LF171" s="455" t="str">
        <f t="shared" si="328"/>
        <v>P</v>
      </c>
      <c r="LG171" s="455" t="str">
        <f t="shared" si="328"/>
        <v>P</v>
      </c>
      <c r="LH171" s="455" t="str">
        <f t="shared" si="328"/>
        <v>P</v>
      </c>
      <c r="LI171" s="455" t="str">
        <f t="shared" si="328"/>
        <v>P</v>
      </c>
      <c r="LJ171" s="953" t="str">
        <f t="shared" si="328"/>
        <v>P</v>
      </c>
      <c r="LK171" s="768" t="str">
        <f t="shared" si="328"/>
        <v>P</v>
      </c>
      <c r="LL171" s="455" t="str">
        <f t="shared" si="328"/>
        <v>P</v>
      </c>
      <c r="LM171" s="455" t="str">
        <f t="shared" si="328"/>
        <v>P</v>
      </c>
      <c r="LN171" s="455" t="str">
        <f t="shared" si="329"/>
        <v>P</v>
      </c>
      <c r="LO171" s="455" t="str">
        <f t="shared" si="329"/>
        <v>P</v>
      </c>
      <c r="LP171" s="455" t="str">
        <f t="shared" si="329"/>
        <v>P</v>
      </c>
      <c r="LQ171" s="953" t="str">
        <f t="shared" si="329"/>
        <v>P</v>
      </c>
      <c r="LR171" s="768" t="str">
        <f t="shared" si="329"/>
        <v>P</v>
      </c>
      <c r="LS171" s="455" t="str">
        <f t="shared" si="329"/>
        <v>P</v>
      </c>
      <c r="LT171" s="455" t="str">
        <f t="shared" si="329"/>
        <v>P</v>
      </c>
      <c r="LU171" s="455" t="str">
        <f t="shared" si="329"/>
        <v>P</v>
      </c>
      <c r="LV171" s="455" t="str">
        <f t="shared" si="329"/>
        <v>P</v>
      </c>
      <c r="LW171" s="455" t="str">
        <f t="shared" si="329"/>
        <v>P</v>
      </c>
      <c r="LX171" s="953" t="str">
        <f t="shared" si="329"/>
        <v>P</v>
      </c>
      <c r="LY171" s="768" t="str">
        <f t="shared" si="329"/>
        <v>P</v>
      </c>
      <c r="LZ171" s="455" t="str">
        <f t="shared" si="329"/>
        <v>P</v>
      </c>
      <c r="MA171" s="455" t="str">
        <f t="shared" si="329"/>
        <v>P</v>
      </c>
      <c r="MB171" s="455" t="str">
        <f t="shared" si="329"/>
        <v>P</v>
      </c>
      <c r="MC171" s="455" t="str">
        <f t="shared" si="329"/>
        <v>P</v>
      </c>
      <c r="MD171" s="455" t="str">
        <f t="shared" si="330"/>
        <v>P</v>
      </c>
      <c r="ME171" s="953" t="str">
        <f t="shared" si="330"/>
        <v>P</v>
      </c>
      <c r="MF171" s="768" t="str">
        <f t="shared" si="330"/>
        <v>P</v>
      </c>
      <c r="MG171" s="455" t="str">
        <f t="shared" si="330"/>
        <v>P</v>
      </c>
      <c r="MH171" s="455" t="str">
        <f t="shared" si="330"/>
        <v>P</v>
      </c>
      <c r="MI171" s="455" t="str">
        <f t="shared" si="330"/>
        <v>P</v>
      </c>
      <c r="MJ171" s="455" t="str">
        <f t="shared" si="330"/>
        <v>P</v>
      </c>
      <c r="MK171" s="455" t="str">
        <f t="shared" si="330"/>
        <v>P</v>
      </c>
      <c r="ML171" s="953" t="str">
        <f t="shared" si="330"/>
        <v>P</v>
      </c>
      <c r="MM171" s="768" t="str">
        <f t="shared" si="330"/>
        <v>P</v>
      </c>
      <c r="MN171" s="455" t="str">
        <f t="shared" si="330"/>
        <v>P</v>
      </c>
      <c r="MO171" s="455" t="str">
        <f t="shared" si="330"/>
        <v>P</v>
      </c>
      <c r="MP171" s="455" t="str">
        <f t="shared" si="330"/>
        <v>P</v>
      </c>
      <c r="MQ171" s="455" t="str">
        <f t="shared" si="330"/>
        <v>P</v>
      </c>
      <c r="MR171" s="455" t="str">
        <f t="shared" si="330"/>
        <v>P</v>
      </c>
      <c r="MS171" s="953" t="str">
        <f t="shared" si="330"/>
        <v>P</v>
      </c>
      <c r="MT171" s="768" t="str">
        <f t="shared" si="331"/>
        <v>P</v>
      </c>
      <c r="MU171" s="455" t="str">
        <f t="shared" si="331"/>
        <v>P</v>
      </c>
      <c r="MV171" s="455" t="str">
        <f t="shared" si="331"/>
        <v>P</v>
      </c>
      <c r="MW171" s="455" t="str">
        <f t="shared" si="331"/>
        <v>P</v>
      </c>
      <c r="MX171" s="455" t="str">
        <f t="shared" si="331"/>
        <v>P</v>
      </c>
      <c r="MY171" s="455" t="str">
        <f t="shared" si="331"/>
        <v>P</v>
      </c>
      <c r="MZ171" s="953" t="str">
        <f t="shared" si="331"/>
        <v>P</v>
      </c>
      <c r="NA171" s="768" t="str">
        <f t="shared" si="331"/>
        <v>P</v>
      </c>
      <c r="NB171" s="455" t="str">
        <f t="shared" si="331"/>
        <v>P</v>
      </c>
      <c r="NC171" s="455" t="str">
        <f t="shared" si="331"/>
        <v>FÜ</v>
      </c>
      <c r="ND171" s="455" t="str">
        <f t="shared" si="331"/>
        <v>FÜ</v>
      </c>
      <c r="NE171" s="455" t="str">
        <f t="shared" si="331"/>
        <v>P</v>
      </c>
      <c r="NF171" s="455" t="str">
        <f t="shared" si="331"/>
        <v>P</v>
      </c>
      <c r="NG171" s="954" t="str">
        <f t="shared" si="331"/>
        <v>P</v>
      </c>
      <c r="NH171" s="768" t="str">
        <f t="shared" si="331"/>
        <v>P</v>
      </c>
      <c r="NI171" s="455" t="str">
        <f t="shared" si="331"/>
        <v>P</v>
      </c>
      <c r="NJ171" s="455" t="str">
        <f t="shared" si="332"/>
        <v>P</v>
      </c>
      <c r="NK171" s="455" t="str">
        <f t="shared" si="332"/>
        <v>P</v>
      </c>
      <c r="NL171" s="455" t="str">
        <f t="shared" si="332"/>
        <v>P</v>
      </c>
      <c r="NM171" s="455" t="str">
        <f t="shared" si="332"/>
        <v>P</v>
      </c>
      <c r="NN171" s="953" t="str">
        <f t="shared" si="332"/>
        <v>P</v>
      </c>
      <c r="NO171" s="83"/>
      <c r="NP171" s="83"/>
      <c r="NQ171" s="83"/>
      <c r="NR171" s="83"/>
      <c r="NS171" s="83"/>
      <c r="NT171" s="83"/>
      <c r="NU171" s="83"/>
      <c r="NV171" s="83"/>
      <c r="NW171" s="83"/>
      <c r="NX171" s="83"/>
      <c r="NY171" s="83"/>
      <c r="NZ171" s="83"/>
      <c r="OA171" s="83"/>
      <c r="OB171" s="83"/>
      <c r="OC171" s="83"/>
      <c r="OD171" s="83"/>
      <c r="OE171" s="83"/>
      <c r="OF171" s="83"/>
      <c r="OG171" s="83"/>
      <c r="OH171" s="83"/>
      <c r="OI171" s="83"/>
      <c r="OJ171" s="83"/>
      <c r="OK171" s="83"/>
      <c r="OL171" s="83"/>
      <c r="OM171" s="83"/>
      <c r="ON171" s="83"/>
      <c r="OO171" s="83"/>
      <c r="OP171" s="83"/>
      <c r="OQ171" s="83"/>
      <c r="OR171" s="83"/>
      <c r="OS171" s="83"/>
      <c r="OT171" s="83"/>
      <c r="OU171" s="83"/>
      <c r="OV171" s="83"/>
      <c r="OW171" s="83"/>
      <c r="OX171" s="83"/>
      <c r="OY171" s="83"/>
      <c r="OZ171" s="83"/>
      <c r="PA171" s="83"/>
      <c r="PB171" s="83"/>
      <c r="PC171" s="83"/>
      <c r="PD171" s="83"/>
      <c r="PE171" s="83"/>
      <c r="PF171" s="83"/>
      <c r="PG171" s="83"/>
      <c r="PH171" s="83"/>
      <c r="PI171" s="83"/>
      <c r="PJ171" s="83"/>
      <c r="PK171" s="83"/>
      <c r="PL171" s="83"/>
      <c r="PM171" s="83"/>
      <c r="PN171" s="83"/>
      <c r="PO171" s="83"/>
      <c r="PP171" s="83"/>
      <c r="PQ171" s="83"/>
      <c r="PR171" s="83"/>
      <c r="PS171" s="83"/>
      <c r="PT171" s="83"/>
      <c r="PU171" s="83"/>
      <c r="PV171" s="83"/>
      <c r="PW171" s="83"/>
      <c r="PX171" s="83"/>
      <c r="PY171" s="83"/>
      <c r="PZ171" s="83"/>
      <c r="QA171" s="83"/>
      <c r="QB171" s="83"/>
      <c r="QC171" s="83"/>
      <c r="QD171" s="83"/>
      <c r="QE171" s="83"/>
      <c r="QF171" s="83"/>
      <c r="QG171" s="83"/>
      <c r="QH171" s="83"/>
      <c r="QI171" s="83"/>
      <c r="QJ171" s="83"/>
      <c r="QK171" s="83"/>
      <c r="QL171" s="83"/>
      <c r="QM171" s="83"/>
      <c r="QN171" s="83"/>
      <c r="QO171" s="83"/>
      <c r="QP171" s="83"/>
      <c r="QQ171" s="83"/>
      <c r="QR171" s="83"/>
      <c r="QS171" s="83"/>
      <c r="QT171" s="83"/>
      <c r="QU171" s="83"/>
      <c r="QV171" s="83"/>
      <c r="QW171" s="83"/>
      <c r="QX171" s="83"/>
      <c r="QY171" s="83"/>
      <c r="QZ171" s="83"/>
      <c r="RA171" s="83"/>
      <c r="RB171" s="83"/>
      <c r="RC171" s="83"/>
      <c r="RD171" s="83"/>
      <c r="RE171" s="83"/>
      <c r="RF171" s="83"/>
      <c r="RG171" s="83"/>
      <c r="RH171" s="83"/>
      <c r="RI171" s="83"/>
      <c r="RJ171" s="83"/>
      <c r="RK171" s="83"/>
      <c r="RL171" s="83"/>
      <c r="RM171" s="83"/>
      <c r="RN171" s="83"/>
      <c r="RO171" s="83"/>
      <c r="RP171" s="83"/>
      <c r="RQ171" s="83"/>
      <c r="RR171" s="83"/>
      <c r="RS171" s="83"/>
      <c r="RT171" s="83"/>
      <c r="RU171" s="83"/>
      <c r="RV171" s="83"/>
      <c r="RW171" s="83"/>
      <c r="RX171" s="83"/>
      <c r="RY171" s="83"/>
      <c r="RZ171" s="83"/>
      <c r="SA171" s="83"/>
      <c r="SB171" s="83"/>
      <c r="SC171" s="83"/>
      <c r="SD171" s="83"/>
      <c r="SE171" s="83"/>
      <c r="SF171" s="83"/>
      <c r="SG171" s="83"/>
      <c r="SH171" s="83"/>
      <c r="SI171" s="83"/>
      <c r="SJ171" s="83"/>
      <c r="SK171" s="83"/>
      <c r="SL171" s="83"/>
      <c r="SM171" s="83"/>
      <c r="SN171" s="83"/>
      <c r="SO171" s="83"/>
      <c r="SP171" s="83"/>
      <c r="SQ171" s="83"/>
      <c r="SR171" s="83"/>
      <c r="SS171" s="83"/>
      <c r="ST171" s="83"/>
      <c r="SU171" s="83"/>
      <c r="SV171" s="83"/>
      <c r="SW171" s="83"/>
      <c r="SX171" s="83"/>
      <c r="SY171" s="83"/>
      <c r="SZ171" s="83"/>
      <c r="TA171" s="83"/>
      <c r="TB171" s="83"/>
      <c r="TC171" s="83"/>
      <c r="TD171" s="83"/>
      <c r="TE171" s="83"/>
      <c r="TF171" s="83"/>
      <c r="TG171" s="83"/>
      <c r="TH171" s="83"/>
      <c r="TI171" s="83"/>
      <c r="TJ171" s="83"/>
      <c r="TK171" s="83"/>
      <c r="TL171" s="83"/>
      <c r="TM171" s="83"/>
      <c r="TN171" s="83"/>
      <c r="TO171" s="83"/>
      <c r="TP171" s="83"/>
      <c r="TQ171" s="83"/>
      <c r="TR171" s="83"/>
      <c r="TS171" s="83"/>
      <c r="TT171" s="83"/>
      <c r="TU171" s="83"/>
      <c r="TV171" s="83"/>
      <c r="TW171" s="83"/>
      <c r="TX171" s="83"/>
      <c r="TY171" s="83"/>
      <c r="TZ171" s="83"/>
      <c r="UA171" s="83"/>
      <c r="UB171" s="83"/>
      <c r="UC171" s="83"/>
      <c r="UD171" s="83"/>
      <c r="UE171" s="83"/>
      <c r="UF171" s="83"/>
      <c r="UG171" s="83"/>
      <c r="UH171" s="83"/>
      <c r="UI171" s="83"/>
      <c r="UJ171" s="83"/>
      <c r="UK171" s="83"/>
      <c r="UL171" s="83"/>
      <c r="UM171" s="83"/>
      <c r="UN171" s="83"/>
      <c r="UO171" s="83"/>
      <c r="UP171" s="83"/>
      <c r="UQ171" s="83"/>
    </row>
    <row r="172" spans="1:563" s="1" customFormat="1" x14ac:dyDescent="0.2">
      <c r="A172" s="762">
        <f>alapadatok!M27</f>
        <v>25</v>
      </c>
      <c r="B172" s="678">
        <f>IF(alapadatok!O27="","",alapadatok!O27)</f>
        <v>44748</v>
      </c>
      <c r="C172" s="584" t="str">
        <f>IF(alapadatok!N27="","",alapadatok!N27)</f>
        <v>Kovács Gergely(PJ)</v>
      </c>
      <c r="D172" s="584" t="str">
        <f>IF(alapadatok!P27="","",alapadatok!P27)</f>
        <v>Benchmark</v>
      </c>
      <c r="E172" s="948">
        <f>IF(alapadatok!W27="","",alapadatok!W27)</f>
        <v>41321</v>
      </c>
      <c r="F172" s="952" t="str">
        <f t="shared" si="338"/>
        <v>P</v>
      </c>
      <c r="G172" s="953" t="str">
        <f t="shared" si="338"/>
        <v>P</v>
      </c>
      <c r="H172" s="768" t="str">
        <f t="shared" si="338"/>
        <v>P</v>
      </c>
      <c r="I172" s="455" t="str">
        <f t="shared" si="338"/>
        <v>FÜ</v>
      </c>
      <c r="J172" s="1144" t="s">
        <v>99</v>
      </c>
      <c r="K172" s="1144" t="s">
        <v>99</v>
      </c>
      <c r="L172" s="1144" t="s">
        <v>99</v>
      </c>
      <c r="M172" s="455" t="str">
        <f t="shared" si="338"/>
        <v>P</v>
      </c>
      <c r="N172" s="953" t="str">
        <f t="shared" si="338"/>
        <v>P</v>
      </c>
      <c r="O172" s="1143" t="s">
        <v>385</v>
      </c>
      <c r="P172" s="1144" t="s">
        <v>99</v>
      </c>
      <c r="Q172" s="1144" t="s">
        <v>99</v>
      </c>
      <c r="R172" s="1144" t="s">
        <v>99</v>
      </c>
      <c r="S172" s="1143" t="s">
        <v>385</v>
      </c>
      <c r="T172" s="455" t="str">
        <f t="shared" si="338"/>
        <v>P</v>
      </c>
      <c r="U172" s="953" t="str">
        <f t="shared" si="338"/>
        <v>P</v>
      </c>
      <c r="V172" s="1143" t="s">
        <v>99</v>
      </c>
      <c r="W172" s="1143" t="s">
        <v>99</v>
      </c>
      <c r="X172" s="1143" t="s">
        <v>99</v>
      </c>
      <c r="Y172" s="1143" t="s">
        <v>99</v>
      </c>
      <c r="Z172" s="1149" t="s">
        <v>385</v>
      </c>
      <c r="AA172" s="455" t="str">
        <f t="shared" si="333"/>
        <v>P</v>
      </c>
      <c r="AB172" s="953" t="str">
        <f t="shared" si="333"/>
        <v>P</v>
      </c>
      <c r="AC172" s="1144" t="s">
        <v>99</v>
      </c>
      <c r="AD172" s="1143" t="s">
        <v>99</v>
      </c>
      <c r="AE172" s="1143" t="s">
        <v>99</v>
      </c>
      <c r="AF172" s="1143" t="s">
        <v>99</v>
      </c>
      <c r="AG172" s="1143" t="s">
        <v>99</v>
      </c>
      <c r="AH172" s="455" t="str">
        <f t="shared" si="333"/>
        <v>P</v>
      </c>
      <c r="AI172" s="953" t="str">
        <f t="shared" si="333"/>
        <v>P</v>
      </c>
      <c r="AJ172" s="1149" t="s">
        <v>385</v>
      </c>
      <c r="AK172" s="1143" t="s">
        <v>99</v>
      </c>
      <c r="AL172" s="1143" t="s">
        <v>99</v>
      </c>
      <c r="AM172" s="1143" t="s">
        <v>99</v>
      </c>
      <c r="AN172" s="1143" t="s">
        <v>178</v>
      </c>
      <c r="AO172" s="455" t="str">
        <f t="shared" si="334"/>
        <v>P</v>
      </c>
      <c r="AP172" s="953" t="str">
        <f t="shared" si="334"/>
        <v>P</v>
      </c>
      <c r="AQ172" s="1143" t="s">
        <v>178</v>
      </c>
      <c r="AR172" s="1143" t="s">
        <v>178</v>
      </c>
      <c r="AS172" s="1143" t="s">
        <v>99</v>
      </c>
      <c r="AT172" s="1143" t="s">
        <v>99</v>
      </c>
      <c r="AU172" s="1143" t="s">
        <v>99</v>
      </c>
      <c r="AV172" s="455" t="str">
        <f t="shared" si="334"/>
        <v>P</v>
      </c>
      <c r="AW172" s="953" t="str">
        <f t="shared" si="334"/>
        <v>P</v>
      </c>
      <c r="AX172" s="1144" t="s">
        <v>178</v>
      </c>
      <c r="AY172" s="1146" t="s">
        <v>178</v>
      </c>
      <c r="AZ172" s="1143" t="s">
        <v>178</v>
      </c>
      <c r="BA172" s="1146" t="s">
        <v>178</v>
      </c>
      <c r="BB172" s="1143" t="s">
        <v>178</v>
      </c>
      <c r="BC172" s="455" t="str">
        <f t="shared" si="335"/>
        <v>P</v>
      </c>
      <c r="BD172" s="953" t="str">
        <f t="shared" si="335"/>
        <v>P</v>
      </c>
      <c r="BE172" s="1148" t="s">
        <v>412</v>
      </c>
      <c r="BF172" s="1148" t="s">
        <v>412</v>
      </c>
      <c r="BG172" s="1148" t="s">
        <v>412</v>
      </c>
      <c r="BH172" s="1148" t="s">
        <v>412</v>
      </c>
      <c r="BI172" s="1148" t="s">
        <v>412</v>
      </c>
      <c r="BJ172" s="455" t="str">
        <f t="shared" si="335"/>
        <v>P</v>
      </c>
      <c r="BK172" s="953" t="str">
        <f t="shared" si="335"/>
        <v>P</v>
      </c>
      <c r="BL172" s="1143" t="s">
        <v>99</v>
      </c>
      <c r="BM172" s="1143" t="s">
        <v>99</v>
      </c>
      <c r="BN172" s="1143" t="s">
        <v>178</v>
      </c>
      <c r="BO172" s="1143" t="s">
        <v>178</v>
      </c>
      <c r="BP172" s="1143" t="s">
        <v>99</v>
      </c>
      <c r="BQ172" s="455" t="str">
        <f t="shared" si="335"/>
        <v>P</v>
      </c>
      <c r="BR172" s="953" t="str">
        <f t="shared" si="315"/>
        <v>P</v>
      </c>
      <c r="BS172" s="1143" t="s">
        <v>99</v>
      </c>
      <c r="BT172" s="1143" t="s">
        <v>99</v>
      </c>
      <c r="BU172" s="1143" t="s">
        <v>99</v>
      </c>
      <c r="BV172" s="1143" t="s">
        <v>99</v>
      </c>
      <c r="BW172" s="1143" t="s">
        <v>178</v>
      </c>
      <c r="BX172" s="455" t="str">
        <f t="shared" si="315"/>
        <v>P</v>
      </c>
      <c r="BY172" s="953" t="str">
        <f t="shared" si="315"/>
        <v>P</v>
      </c>
      <c r="BZ172" s="1143" t="s">
        <v>178</v>
      </c>
      <c r="CA172" s="1143" t="s">
        <v>178</v>
      </c>
      <c r="CB172" s="1143" t="s">
        <v>178</v>
      </c>
      <c r="CC172" s="1143" t="s">
        <v>178</v>
      </c>
      <c r="CD172" s="455" t="str">
        <f t="shared" si="315"/>
        <v>FÜ</v>
      </c>
      <c r="CE172" s="455" t="str">
        <f t="shared" si="315"/>
        <v>P</v>
      </c>
      <c r="CF172" s="953" t="str">
        <f t="shared" si="315"/>
        <v>P</v>
      </c>
      <c r="CG172" s="1143" t="s">
        <v>99</v>
      </c>
      <c r="CH172" s="1143" t="s">
        <v>99</v>
      </c>
      <c r="CI172" s="1143" t="s">
        <v>99</v>
      </c>
      <c r="CJ172" s="1143" t="s">
        <v>99</v>
      </c>
      <c r="CK172" s="1143" t="s">
        <v>99</v>
      </c>
      <c r="CL172" s="455" t="str">
        <f t="shared" si="336"/>
        <v>P</v>
      </c>
      <c r="CM172" s="953" t="str">
        <f t="shared" si="336"/>
        <v>P</v>
      </c>
      <c r="CN172" s="1143" t="s">
        <v>178</v>
      </c>
      <c r="CO172" s="1143" t="s">
        <v>178</v>
      </c>
      <c r="CP172" s="1143" t="s">
        <v>178</v>
      </c>
      <c r="CQ172" s="1143" t="s">
        <v>178</v>
      </c>
      <c r="CR172" s="1143" t="s">
        <v>178</v>
      </c>
      <c r="CS172" s="455" t="str">
        <f t="shared" si="336"/>
        <v>P</v>
      </c>
      <c r="CT172" s="953" t="str">
        <f t="shared" si="336"/>
        <v>P</v>
      </c>
      <c r="CU172" s="952" t="str">
        <f t="shared" si="336"/>
        <v>FÜ</v>
      </c>
      <c r="CV172" s="1143" t="s">
        <v>99</v>
      </c>
      <c r="CW172" s="1143" t="s">
        <v>99</v>
      </c>
      <c r="CX172" s="1143" t="s">
        <v>99</v>
      </c>
      <c r="CY172" s="1143" t="s">
        <v>99</v>
      </c>
      <c r="CZ172" s="455" t="str">
        <f t="shared" si="337"/>
        <v>P</v>
      </c>
      <c r="DA172" s="953" t="str">
        <f t="shared" si="337"/>
        <v>P</v>
      </c>
      <c r="DB172" s="1143" t="s">
        <v>99</v>
      </c>
      <c r="DC172" s="1143" t="s">
        <v>99</v>
      </c>
      <c r="DD172" s="1143" t="s">
        <v>99</v>
      </c>
      <c r="DE172" s="1143" t="s">
        <v>99</v>
      </c>
      <c r="DF172" s="1143" t="s">
        <v>99</v>
      </c>
      <c r="DG172" s="455" t="str">
        <f t="shared" si="337"/>
        <v>P</v>
      </c>
      <c r="DH172" s="953" t="str">
        <f t="shared" si="337"/>
        <v>P</v>
      </c>
      <c r="DI172" s="1143" t="s">
        <v>99</v>
      </c>
      <c r="DJ172" s="1143" t="s">
        <v>99</v>
      </c>
      <c r="DK172" s="1143" t="s">
        <v>99</v>
      </c>
      <c r="DL172" s="1143" t="s">
        <v>99</v>
      </c>
      <c r="DM172" s="1143" t="s">
        <v>99</v>
      </c>
      <c r="DN172" s="455" t="str">
        <f t="shared" si="316"/>
        <v>P</v>
      </c>
      <c r="DO172" s="953" t="str">
        <f t="shared" si="316"/>
        <v>P</v>
      </c>
      <c r="DP172" s="768" t="str">
        <f t="shared" si="316"/>
        <v>P</v>
      </c>
      <c r="DQ172" s="455" t="str">
        <f t="shared" si="316"/>
        <v>P</v>
      </c>
      <c r="DR172" s="455" t="str">
        <f t="shared" si="316"/>
        <v>P</v>
      </c>
      <c r="DS172" s="455" t="str">
        <f t="shared" si="316"/>
        <v>P</v>
      </c>
      <c r="DT172" s="455" t="str">
        <f t="shared" si="316"/>
        <v>P</v>
      </c>
      <c r="DU172" s="455" t="str">
        <f t="shared" si="316"/>
        <v>P</v>
      </c>
      <c r="DV172" s="953" t="str">
        <f t="shared" si="316"/>
        <v>P</v>
      </c>
      <c r="DW172" s="768" t="str">
        <f t="shared" si="316"/>
        <v>P</v>
      </c>
      <c r="DX172" s="455" t="str">
        <f t="shared" si="316"/>
        <v>P</v>
      </c>
      <c r="DY172" s="455" t="str">
        <f t="shared" si="316"/>
        <v>FÜ</v>
      </c>
      <c r="DZ172" s="455" t="str">
        <f t="shared" si="316"/>
        <v>P</v>
      </c>
      <c r="EA172" s="455" t="str">
        <f t="shared" si="316"/>
        <v>P</v>
      </c>
      <c r="EB172" s="455" t="str">
        <f t="shared" si="316"/>
        <v>P</v>
      </c>
      <c r="EC172" s="954" t="str">
        <f t="shared" si="316"/>
        <v>P</v>
      </c>
      <c r="ED172" s="768" t="str">
        <f t="shared" si="317"/>
        <v>P</v>
      </c>
      <c r="EE172" s="455" t="str">
        <f t="shared" si="317"/>
        <v>P</v>
      </c>
      <c r="EF172" s="455" t="str">
        <f t="shared" si="317"/>
        <v>P</v>
      </c>
      <c r="EG172" s="455" t="str">
        <f t="shared" si="317"/>
        <v>P</v>
      </c>
      <c r="EH172" s="455" t="str">
        <f t="shared" si="317"/>
        <v>P</v>
      </c>
      <c r="EI172" s="455" t="str">
        <f t="shared" si="317"/>
        <v>P</v>
      </c>
      <c r="EJ172" s="953" t="str">
        <f t="shared" si="317"/>
        <v>P</v>
      </c>
      <c r="EK172" s="768" t="str">
        <f t="shared" si="317"/>
        <v>P</v>
      </c>
      <c r="EL172" s="455" t="str">
        <f t="shared" si="317"/>
        <v>P</v>
      </c>
      <c r="EM172" s="455" t="str">
        <f t="shared" si="317"/>
        <v>P</v>
      </c>
      <c r="EN172" s="455" t="str">
        <f t="shared" si="317"/>
        <v>P</v>
      </c>
      <c r="EO172" s="455" t="str">
        <f t="shared" si="317"/>
        <v>P</v>
      </c>
      <c r="EP172" s="455" t="str">
        <f t="shared" si="317"/>
        <v>P</v>
      </c>
      <c r="EQ172" s="953" t="str">
        <f t="shared" si="317"/>
        <v>P</v>
      </c>
      <c r="ER172" s="768" t="str">
        <f t="shared" si="317"/>
        <v>FÜ</v>
      </c>
      <c r="ES172" s="455" t="str">
        <f t="shared" si="317"/>
        <v>P</v>
      </c>
      <c r="ET172" s="455" t="str">
        <f t="shared" si="318"/>
        <v>P</v>
      </c>
      <c r="EU172" s="455" t="str">
        <f t="shared" si="318"/>
        <v>P</v>
      </c>
      <c r="EV172" s="455" t="str">
        <f t="shared" si="318"/>
        <v>P</v>
      </c>
      <c r="EW172" s="455" t="str">
        <f t="shared" si="318"/>
        <v>P</v>
      </c>
      <c r="EX172" s="953" t="str">
        <f t="shared" si="318"/>
        <v>P</v>
      </c>
      <c r="EY172" s="768" t="str">
        <f t="shared" si="318"/>
        <v>P</v>
      </c>
      <c r="EZ172" s="455" t="str">
        <f t="shared" si="318"/>
        <v>P</v>
      </c>
      <c r="FA172" s="455" t="str">
        <f t="shared" si="318"/>
        <v>P</v>
      </c>
      <c r="FB172" s="455" t="str">
        <f t="shared" si="318"/>
        <v>P</v>
      </c>
      <c r="FC172" s="455" t="str">
        <f t="shared" si="318"/>
        <v>P</v>
      </c>
      <c r="FD172" s="455" t="str">
        <f t="shared" si="318"/>
        <v>P</v>
      </c>
      <c r="FE172" s="953" t="str">
        <f t="shared" si="318"/>
        <v>P</v>
      </c>
      <c r="FF172" s="768" t="str">
        <f t="shared" si="318"/>
        <v>P</v>
      </c>
      <c r="FG172" s="455" t="str">
        <f t="shared" si="318"/>
        <v>P</v>
      </c>
      <c r="FH172" s="455" t="str">
        <f t="shared" si="318"/>
        <v>P</v>
      </c>
      <c r="FI172" s="455" t="str">
        <f t="shared" si="318"/>
        <v>P</v>
      </c>
      <c r="FJ172" s="455" t="str">
        <f t="shared" si="319"/>
        <v>P</v>
      </c>
      <c r="FK172" s="455" t="str">
        <f t="shared" si="319"/>
        <v>P</v>
      </c>
      <c r="FL172" s="953" t="str">
        <f t="shared" si="319"/>
        <v>P</v>
      </c>
      <c r="FM172" s="768" t="str">
        <f t="shared" si="319"/>
        <v>P</v>
      </c>
      <c r="FN172" s="455" t="str">
        <f t="shared" si="319"/>
        <v>P</v>
      </c>
      <c r="FO172" s="455" t="str">
        <f t="shared" si="319"/>
        <v>P</v>
      </c>
      <c r="FP172" s="455" t="str">
        <f t="shared" si="319"/>
        <v>P</v>
      </c>
      <c r="FQ172" s="455" t="str">
        <f t="shared" si="319"/>
        <v>P</v>
      </c>
      <c r="FR172" s="455" t="str">
        <f t="shared" si="319"/>
        <v>P</v>
      </c>
      <c r="FS172" s="953" t="str">
        <f t="shared" si="319"/>
        <v>P</v>
      </c>
      <c r="FT172" s="768" t="str">
        <f t="shared" si="319"/>
        <v>P</v>
      </c>
      <c r="FU172" s="455" t="str">
        <f t="shared" si="319"/>
        <v>P</v>
      </c>
      <c r="FV172" s="455" t="str">
        <f t="shared" si="319"/>
        <v>P</v>
      </c>
      <c r="FW172" s="455" t="str">
        <f t="shared" si="319"/>
        <v>P</v>
      </c>
      <c r="FX172" s="455" t="str">
        <f t="shared" si="319"/>
        <v>P</v>
      </c>
      <c r="FY172" s="455" t="str">
        <f t="shared" si="319"/>
        <v>P</v>
      </c>
      <c r="FZ172" s="953" t="str">
        <f t="shared" si="320"/>
        <v>P</v>
      </c>
      <c r="GA172" s="768" t="str">
        <f t="shared" si="320"/>
        <v>P</v>
      </c>
      <c r="GB172" s="455" t="str">
        <f t="shared" si="320"/>
        <v>P</v>
      </c>
      <c r="GC172" s="455" t="str">
        <f t="shared" si="320"/>
        <v>P</v>
      </c>
      <c r="GD172" s="455" t="str">
        <f t="shared" si="320"/>
        <v>P</v>
      </c>
      <c r="GE172" s="455" t="str">
        <f t="shared" si="320"/>
        <v>P</v>
      </c>
      <c r="GF172" s="953" t="str">
        <f t="shared" si="320"/>
        <v>P</v>
      </c>
      <c r="GG172" s="768" t="str">
        <f t="shared" si="320"/>
        <v>P</v>
      </c>
      <c r="GH172" s="455" t="str">
        <f t="shared" si="320"/>
        <v>P</v>
      </c>
      <c r="GI172" s="455" t="str">
        <f t="shared" si="320"/>
        <v>P</v>
      </c>
      <c r="GJ172" s="455" t="str">
        <f t="shared" si="320"/>
        <v>P</v>
      </c>
      <c r="GK172" s="455" t="str">
        <f t="shared" si="320"/>
        <v>P</v>
      </c>
      <c r="GL172" s="455" t="str">
        <f t="shared" si="320"/>
        <v>P</v>
      </c>
      <c r="GM172" s="455" t="str">
        <f t="shared" si="320"/>
        <v>P</v>
      </c>
      <c r="GN172" s="954" t="str">
        <f t="shared" si="320"/>
        <v>P</v>
      </c>
      <c r="GO172" s="768" t="str">
        <f t="shared" si="320"/>
        <v>P</v>
      </c>
      <c r="GP172" s="455" t="str">
        <f t="shared" si="321"/>
        <v>P</v>
      </c>
      <c r="GQ172" s="455" t="str">
        <f t="shared" si="321"/>
        <v>P</v>
      </c>
      <c r="GR172" s="455" t="str">
        <f t="shared" si="321"/>
        <v>P</v>
      </c>
      <c r="GS172" s="455" t="str">
        <f t="shared" si="321"/>
        <v>P</v>
      </c>
      <c r="GT172" s="455" t="str">
        <f t="shared" si="321"/>
        <v>P</v>
      </c>
      <c r="GU172" s="953" t="str">
        <f t="shared" si="321"/>
        <v>P</v>
      </c>
      <c r="GV172" s="768" t="str">
        <f t="shared" si="321"/>
        <v>P</v>
      </c>
      <c r="GW172" s="455" t="str">
        <f t="shared" si="321"/>
        <v>P</v>
      </c>
      <c r="GX172" s="455" t="str">
        <f t="shared" si="321"/>
        <v>P</v>
      </c>
      <c r="GY172" s="455" t="str">
        <f t="shared" si="321"/>
        <v>P</v>
      </c>
      <c r="GZ172" s="455" t="str">
        <f t="shared" si="321"/>
        <v>P</v>
      </c>
      <c r="HA172" s="455" t="str">
        <f t="shared" si="321"/>
        <v>P</v>
      </c>
      <c r="HB172" s="953" t="str">
        <f t="shared" si="321"/>
        <v>P</v>
      </c>
      <c r="HC172" s="768" t="str">
        <f t="shared" si="321"/>
        <v>P</v>
      </c>
      <c r="HD172" s="455" t="str">
        <f t="shared" si="321"/>
        <v>P</v>
      </c>
      <c r="HE172" s="455" t="str">
        <f t="shared" si="321"/>
        <v>P</v>
      </c>
      <c r="HF172" s="455" t="str">
        <f t="shared" si="322"/>
        <v>P</v>
      </c>
      <c r="HG172" s="455" t="str">
        <f t="shared" si="322"/>
        <v>P</v>
      </c>
      <c r="HH172" s="455" t="str">
        <f t="shared" si="322"/>
        <v>P</v>
      </c>
      <c r="HI172" s="953" t="str">
        <f t="shared" si="322"/>
        <v>P</v>
      </c>
      <c r="HJ172" s="768" t="str">
        <f t="shared" si="322"/>
        <v>P</v>
      </c>
      <c r="HK172" s="455" t="str">
        <f t="shared" si="322"/>
        <v>P</v>
      </c>
      <c r="HL172" s="455" t="str">
        <f t="shared" si="322"/>
        <v>P</v>
      </c>
      <c r="HM172" s="455" t="str">
        <f t="shared" si="322"/>
        <v>P</v>
      </c>
      <c r="HN172" s="955" t="str">
        <f t="shared" si="322"/>
        <v>P</v>
      </c>
      <c r="HO172" s="455" t="str">
        <f t="shared" si="322"/>
        <v>P</v>
      </c>
      <c r="HP172" s="953" t="str">
        <f t="shared" si="322"/>
        <v>P</v>
      </c>
      <c r="HQ172" s="768" t="str">
        <f t="shared" si="322"/>
        <v>P</v>
      </c>
      <c r="HR172" s="455" t="str">
        <f t="shared" si="322"/>
        <v>P</v>
      </c>
      <c r="HS172" s="455" t="str">
        <f t="shared" si="322"/>
        <v>P</v>
      </c>
      <c r="HT172" s="455" t="str">
        <f t="shared" si="322"/>
        <v>P</v>
      </c>
      <c r="HU172" s="455" t="str">
        <f t="shared" si="322"/>
        <v>P</v>
      </c>
      <c r="HV172" s="455" t="str">
        <f t="shared" si="323"/>
        <v>P</v>
      </c>
      <c r="HW172" s="953" t="str">
        <f t="shared" si="323"/>
        <v>P</v>
      </c>
      <c r="HX172" s="768" t="str">
        <f t="shared" si="323"/>
        <v>P</v>
      </c>
      <c r="HY172" s="455" t="str">
        <f t="shared" si="323"/>
        <v>P</v>
      </c>
      <c r="HZ172" s="455" t="str">
        <f t="shared" si="323"/>
        <v>P</v>
      </c>
      <c r="IA172" s="455" t="str">
        <f t="shared" si="323"/>
        <v>P</v>
      </c>
      <c r="IB172" s="455" t="str">
        <f t="shared" si="323"/>
        <v>P</v>
      </c>
      <c r="IC172" s="455" t="str">
        <f t="shared" si="323"/>
        <v>P</v>
      </c>
      <c r="ID172" s="953" t="str">
        <f t="shared" si="323"/>
        <v>P</v>
      </c>
      <c r="IE172" s="768" t="str">
        <f t="shared" si="323"/>
        <v>P</v>
      </c>
      <c r="IF172" s="455" t="str">
        <f t="shared" si="323"/>
        <v>FÜ</v>
      </c>
      <c r="IG172" s="455" t="str">
        <f t="shared" si="323"/>
        <v>P</v>
      </c>
      <c r="IH172" s="455" t="str">
        <f t="shared" si="323"/>
        <v>P</v>
      </c>
      <c r="II172" s="455" t="str">
        <f t="shared" si="323"/>
        <v>P</v>
      </c>
      <c r="IJ172" s="455" t="str">
        <f t="shared" si="323"/>
        <v>P</v>
      </c>
      <c r="IK172" s="953" t="str">
        <f t="shared" si="323"/>
        <v>P</v>
      </c>
      <c r="IL172" s="768" t="str">
        <f t="shared" si="324"/>
        <v>P</v>
      </c>
      <c r="IM172" s="455" t="str">
        <f t="shared" si="324"/>
        <v>P</v>
      </c>
      <c r="IN172" s="455" t="str">
        <f t="shared" si="324"/>
        <v>P</v>
      </c>
      <c r="IO172" s="455" t="str">
        <f t="shared" si="324"/>
        <v>P</v>
      </c>
      <c r="IP172" s="455" t="str">
        <f t="shared" si="324"/>
        <v>P</v>
      </c>
      <c r="IQ172" s="455" t="str">
        <f t="shared" si="324"/>
        <v>P</v>
      </c>
      <c r="IR172" s="953" t="str">
        <f t="shared" si="324"/>
        <v>P</v>
      </c>
      <c r="IS172" s="768" t="str">
        <f t="shared" si="324"/>
        <v>P</v>
      </c>
      <c r="IT172" s="455" t="str">
        <f t="shared" si="324"/>
        <v>P</v>
      </c>
      <c r="IU172" s="455" t="str">
        <f t="shared" si="324"/>
        <v>P</v>
      </c>
      <c r="IV172" s="455" t="str">
        <f t="shared" si="324"/>
        <v>P</v>
      </c>
      <c r="IW172" s="455" t="str">
        <f t="shared" si="324"/>
        <v>P</v>
      </c>
      <c r="IX172" s="455" t="str">
        <f t="shared" si="324"/>
        <v>P</v>
      </c>
      <c r="IY172" s="954" t="str">
        <f t="shared" si="324"/>
        <v>P</v>
      </c>
      <c r="IZ172" s="768" t="str">
        <f t="shared" si="324"/>
        <v>P</v>
      </c>
      <c r="JA172" s="455" t="str">
        <f t="shared" si="324"/>
        <v>P</v>
      </c>
      <c r="JB172" s="455" t="str">
        <f t="shared" si="325"/>
        <v>P</v>
      </c>
      <c r="JC172" s="455" t="str">
        <f t="shared" si="325"/>
        <v>P</v>
      </c>
      <c r="JD172" s="455" t="str">
        <f t="shared" si="325"/>
        <v>P</v>
      </c>
      <c r="JE172" s="455" t="str">
        <f t="shared" si="325"/>
        <v>P</v>
      </c>
      <c r="JF172" s="953" t="str">
        <f t="shared" si="325"/>
        <v>P</v>
      </c>
      <c r="JG172" s="768" t="str">
        <f t="shared" si="325"/>
        <v>P</v>
      </c>
      <c r="JH172" s="455" t="str">
        <f t="shared" si="325"/>
        <v>P</v>
      </c>
      <c r="JI172" s="455" t="str">
        <f t="shared" si="325"/>
        <v>P</v>
      </c>
      <c r="JJ172" s="455" t="str">
        <f t="shared" si="325"/>
        <v>P</v>
      </c>
      <c r="JK172" s="455" t="str">
        <f t="shared" si="325"/>
        <v>P</v>
      </c>
      <c r="JL172" s="455" t="str">
        <f t="shared" si="325"/>
        <v>P</v>
      </c>
      <c r="JM172" s="953" t="str">
        <f t="shared" si="325"/>
        <v>P</v>
      </c>
      <c r="JN172" s="768" t="str">
        <f t="shared" si="325"/>
        <v>P</v>
      </c>
      <c r="JO172" s="455" t="str">
        <f t="shared" si="325"/>
        <v>P</v>
      </c>
      <c r="JP172" s="455" t="str">
        <f t="shared" si="325"/>
        <v>P</v>
      </c>
      <c r="JQ172" s="455" t="str">
        <f t="shared" si="325"/>
        <v>P</v>
      </c>
      <c r="JR172" s="455" t="str">
        <f t="shared" si="326"/>
        <v>P</v>
      </c>
      <c r="JS172" s="455" t="str">
        <f t="shared" si="326"/>
        <v>P</v>
      </c>
      <c r="JT172" s="953" t="str">
        <f t="shared" si="326"/>
        <v>P</v>
      </c>
      <c r="JU172" s="768" t="str">
        <f t="shared" si="326"/>
        <v>P</v>
      </c>
      <c r="JV172" s="455" t="str">
        <f t="shared" si="326"/>
        <v>P</v>
      </c>
      <c r="JW172" s="455" t="str">
        <f t="shared" si="326"/>
        <v>P</v>
      </c>
      <c r="JX172" s="455" t="str">
        <f t="shared" si="326"/>
        <v>P</v>
      </c>
      <c r="JY172" s="455" t="str">
        <f t="shared" si="326"/>
        <v>P</v>
      </c>
      <c r="JZ172" s="455" t="str">
        <f t="shared" si="326"/>
        <v>P</v>
      </c>
      <c r="KA172" s="953" t="str">
        <f t="shared" si="326"/>
        <v>P</v>
      </c>
      <c r="KB172" s="768" t="str">
        <f t="shared" si="326"/>
        <v>P</v>
      </c>
      <c r="KC172" s="455" t="str">
        <f t="shared" si="326"/>
        <v>P</v>
      </c>
      <c r="KD172" s="455" t="str">
        <f t="shared" si="326"/>
        <v>P</v>
      </c>
      <c r="KE172" s="455" t="str">
        <f t="shared" si="326"/>
        <v>P</v>
      </c>
      <c r="KF172" s="455" t="str">
        <f t="shared" si="326"/>
        <v>P</v>
      </c>
      <c r="KG172" s="455" t="str">
        <f t="shared" si="326"/>
        <v>P</v>
      </c>
      <c r="KH172" s="953" t="str">
        <f t="shared" si="327"/>
        <v>P</v>
      </c>
      <c r="KI172" s="768" t="str">
        <f t="shared" si="327"/>
        <v>P</v>
      </c>
      <c r="KJ172" s="455" t="str">
        <f t="shared" si="327"/>
        <v>P</v>
      </c>
      <c r="KK172" s="455" t="str">
        <f t="shared" si="327"/>
        <v>P</v>
      </c>
      <c r="KL172" s="455" t="str">
        <f t="shared" si="327"/>
        <v>P</v>
      </c>
      <c r="KM172" s="455" t="str">
        <f t="shared" si="327"/>
        <v>P</v>
      </c>
      <c r="KN172" s="455" t="str">
        <f t="shared" si="327"/>
        <v>P</v>
      </c>
      <c r="KO172" s="953" t="str">
        <f t="shared" si="327"/>
        <v>P</v>
      </c>
      <c r="KP172" s="768" t="str">
        <f t="shared" si="327"/>
        <v>P</v>
      </c>
      <c r="KQ172" s="455" t="str">
        <f t="shared" si="327"/>
        <v>P</v>
      </c>
      <c r="KR172" s="455" t="str">
        <f t="shared" si="327"/>
        <v>FÜ</v>
      </c>
      <c r="KS172" s="455" t="str">
        <f t="shared" si="327"/>
        <v>P</v>
      </c>
      <c r="KT172" s="455" t="str">
        <f t="shared" si="327"/>
        <v>P</v>
      </c>
      <c r="KU172" s="455" t="str">
        <f t="shared" si="327"/>
        <v>P</v>
      </c>
      <c r="KV172" s="953" t="str">
        <f t="shared" si="327"/>
        <v>P</v>
      </c>
      <c r="KW172" s="768" t="str">
        <f t="shared" si="327"/>
        <v>P</v>
      </c>
      <c r="KX172" s="455" t="str">
        <f t="shared" si="328"/>
        <v>P</v>
      </c>
      <c r="KY172" s="455" t="str">
        <f t="shared" si="328"/>
        <v>P</v>
      </c>
      <c r="KZ172" s="455" t="str">
        <f t="shared" si="328"/>
        <v>P</v>
      </c>
      <c r="LA172" s="455" t="str">
        <f t="shared" si="328"/>
        <v>FÜ</v>
      </c>
      <c r="LB172" s="455" t="str">
        <f t="shared" si="328"/>
        <v>P</v>
      </c>
      <c r="LC172" s="954" t="str">
        <f t="shared" si="328"/>
        <v>P</v>
      </c>
      <c r="LD172" s="768" t="str">
        <f t="shared" si="328"/>
        <v>P</v>
      </c>
      <c r="LE172" s="455" t="str">
        <f t="shared" si="328"/>
        <v>P</v>
      </c>
      <c r="LF172" s="455" t="str">
        <f t="shared" si="328"/>
        <v>P</v>
      </c>
      <c r="LG172" s="455" t="str">
        <f t="shared" si="328"/>
        <v>P</v>
      </c>
      <c r="LH172" s="455" t="str">
        <f t="shared" si="328"/>
        <v>P</v>
      </c>
      <c r="LI172" s="455" t="str">
        <f t="shared" si="328"/>
        <v>P</v>
      </c>
      <c r="LJ172" s="953" t="str">
        <f t="shared" si="328"/>
        <v>P</v>
      </c>
      <c r="LK172" s="768" t="str">
        <f t="shared" si="328"/>
        <v>P</v>
      </c>
      <c r="LL172" s="455" t="str">
        <f t="shared" si="328"/>
        <v>P</v>
      </c>
      <c r="LM172" s="455" t="str">
        <f t="shared" si="328"/>
        <v>P</v>
      </c>
      <c r="LN172" s="455" t="str">
        <f t="shared" si="329"/>
        <v>P</v>
      </c>
      <c r="LO172" s="455" t="str">
        <f t="shared" si="329"/>
        <v>P</v>
      </c>
      <c r="LP172" s="455" t="str">
        <f t="shared" si="329"/>
        <v>P</v>
      </c>
      <c r="LQ172" s="953" t="str">
        <f t="shared" si="329"/>
        <v>P</v>
      </c>
      <c r="LR172" s="768" t="str">
        <f t="shared" si="329"/>
        <v>P</v>
      </c>
      <c r="LS172" s="455" t="str">
        <f t="shared" si="329"/>
        <v>P</v>
      </c>
      <c r="LT172" s="455" t="str">
        <f t="shared" si="329"/>
        <v>P</v>
      </c>
      <c r="LU172" s="455" t="str">
        <f t="shared" si="329"/>
        <v>P</v>
      </c>
      <c r="LV172" s="455" t="str">
        <f t="shared" si="329"/>
        <v>P</v>
      </c>
      <c r="LW172" s="455" t="str">
        <f t="shared" si="329"/>
        <v>P</v>
      </c>
      <c r="LX172" s="953" t="str">
        <f t="shared" si="329"/>
        <v>P</v>
      </c>
      <c r="LY172" s="768" t="str">
        <f t="shared" si="329"/>
        <v>P</v>
      </c>
      <c r="LZ172" s="455" t="str">
        <f t="shared" si="329"/>
        <v>P</v>
      </c>
      <c r="MA172" s="455" t="str">
        <f t="shared" si="329"/>
        <v>P</v>
      </c>
      <c r="MB172" s="455" t="str">
        <f t="shared" si="329"/>
        <v>P</v>
      </c>
      <c r="MC172" s="455" t="str">
        <f t="shared" si="329"/>
        <v>P</v>
      </c>
      <c r="MD172" s="455" t="str">
        <f t="shared" si="330"/>
        <v>P</v>
      </c>
      <c r="ME172" s="953" t="str">
        <f t="shared" si="330"/>
        <v>P</v>
      </c>
      <c r="MF172" s="768" t="str">
        <f t="shared" si="330"/>
        <v>P</v>
      </c>
      <c r="MG172" s="455" t="str">
        <f t="shared" si="330"/>
        <v>P</v>
      </c>
      <c r="MH172" s="455" t="str">
        <f t="shared" si="330"/>
        <v>P</v>
      </c>
      <c r="MI172" s="455" t="str">
        <f t="shared" si="330"/>
        <v>P</v>
      </c>
      <c r="MJ172" s="455" t="str">
        <f t="shared" si="330"/>
        <v>P</v>
      </c>
      <c r="MK172" s="455" t="str">
        <f t="shared" si="330"/>
        <v>P</v>
      </c>
      <c r="ML172" s="953" t="str">
        <f t="shared" si="330"/>
        <v>P</v>
      </c>
      <c r="MM172" s="768" t="str">
        <f t="shared" si="330"/>
        <v>P</v>
      </c>
      <c r="MN172" s="455" t="str">
        <f t="shared" si="330"/>
        <v>P</v>
      </c>
      <c r="MO172" s="455" t="str">
        <f t="shared" si="330"/>
        <v>P</v>
      </c>
      <c r="MP172" s="455" t="str">
        <f t="shared" si="330"/>
        <v>P</v>
      </c>
      <c r="MQ172" s="455" t="str">
        <f t="shared" si="330"/>
        <v>P</v>
      </c>
      <c r="MR172" s="455" t="str">
        <f t="shared" si="330"/>
        <v>P</v>
      </c>
      <c r="MS172" s="953" t="str">
        <f t="shared" si="330"/>
        <v>P</v>
      </c>
      <c r="MT172" s="768" t="str">
        <f t="shared" si="331"/>
        <v>P</v>
      </c>
      <c r="MU172" s="455" t="str">
        <f t="shared" si="331"/>
        <v>P</v>
      </c>
      <c r="MV172" s="455" t="str">
        <f t="shared" si="331"/>
        <v>P</v>
      </c>
      <c r="MW172" s="455" t="str">
        <f t="shared" si="331"/>
        <v>P</v>
      </c>
      <c r="MX172" s="455" t="str">
        <f t="shared" si="331"/>
        <v>P</v>
      </c>
      <c r="MY172" s="455" t="str">
        <f t="shared" si="331"/>
        <v>P</v>
      </c>
      <c r="MZ172" s="953" t="str">
        <f t="shared" si="331"/>
        <v>P</v>
      </c>
      <c r="NA172" s="768" t="str">
        <f t="shared" si="331"/>
        <v>P</v>
      </c>
      <c r="NB172" s="455" t="str">
        <f t="shared" si="331"/>
        <v>P</v>
      </c>
      <c r="NC172" s="455" t="str">
        <f t="shared" si="331"/>
        <v>FÜ</v>
      </c>
      <c r="ND172" s="455" t="str">
        <f t="shared" si="331"/>
        <v>FÜ</v>
      </c>
      <c r="NE172" s="455" t="str">
        <f t="shared" si="331"/>
        <v>P</v>
      </c>
      <c r="NF172" s="455" t="str">
        <f t="shared" si="331"/>
        <v>P</v>
      </c>
      <c r="NG172" s="954" t="str">
        <f t="shared" si="331"/>
        <v>P</v>
      </c>
      <c r="NH172" s="768" t="str">
        <f t="shared" si="331"/>
        <v>P</v>
      </c>
      <c r="NI172" s="455" t="str">
        <f t="shared" si="331"/>
        <v>P</v>
      </c>
      <c r="NJ172" s="455" t="str">
        <f t="shared" si="332"/>
        <v>P</v>
      </c>
      <c r="NK172" s="455" t="str">
        <f t="shared" si="332"/>
        <v>P</v>
      </c>
      <c r="NL172" s="455" t="str">
        <f t="shared" si="332"/>
        <v>P</v>
      </c>
      <c r="NM172" s="455" t="str">
        <f t="shared" si="332"/>
        <v>P</v>
      </c>
      <c r="NN172" s="953" t="str">
        <f t="shared" si="332"/>
        <v>P</v>
      </c>
      <c r="NO172" s="83"/>
      <c r="NP172" s="83"/>
      <c r="NQ172" s="83"/>
      <c r="NR172" s="83"/>
      <c r="NS172" s="83"/>
      <c r="NT172" s="83"/>
      <c r="NU172" s="83"/>
      <c r="NV172" s="83"/>
      <c r="NW172" s="83"/>
      <c r="NX172" s="83"/>
      <c r="NY172" s="83"/>
      <c r="NZ172" s="83"/>
      <c r="OA172" s="83"/>
      <c r="OB172" s="83"/>
      <c r="OC172" s="83"/>
      <c r="OD172" s="83"/>
      <c r="OE172" s="83"/>
      <c r="OF172" s="83"/>
      <c r="OG172" s="83"/>
      <c r="OH172" s="83"/>
      <c r="OI172" s="83"/>
      <c r="OJ172" s="83"/>
      <c r="OK172" s="83"/>
      <c r="OL172" s="83"/>
      <c r="OM172" s="83"/>
      <c r="ON172" s="83"/>
      <c r="OO172" s="83"/>
      <c r="OP172" s="83"/>
      <c r="OQ172" s="83"/>
      <c r="OR172" s="83"/>
      <c r="OS172" s="83"/>
      <c r="OT172" s="83"/>
      <c r="OU172" s="83"/>
      <c r="OV172" s="83"/>
      <c r="OW172" s="83"/>
      <c r="OX172" s="83"/>
      <c r="OY172" s="83"/>
      <c r="OZ172" s="83"/>
      <c r="PA172" s="83"/>
      <c r="PB172" s="83"/>
      <c r="PC172" s="83"/>
      <c r="PD172" s="83"/>
      <c r="PE172" s="83"/>
      <c r="PF172" s="83"/>
      <c r="PG172" s="83"/>
      <c r="PH172" s="83"/>
      <c r="PI172" s="83"/>
      <c r="PJ172" s="83"/>
      <c r="PK172" s="83"/>
      <c r="PL172" s="83"/>
      <c r="PM172" s="83"/>
      <c r="PN172" s="83"/>
      <c r="PO172" s="83"/>
      <c r="PP172" s="83"/>
      <c r="PQ172" s="83"/>
      <c r="PR172" s="83"/>
      <c r="PS172" s="83"/>
      <c r="PT172" s="83"/>
      <c r="PU172" s="83"/>
      <c r="PV172" s="83"/>
      <c r="PW172" s="83"/>
      <c r="PX172" s="83"/>
      <c r="PY172" s="83"/>
      <c r="PZ172" s="83"/>
      <c r="QA172" s="83"/>
      <c r="QB172" s="83"/>
      <c r="QC172" s="83"/>
      <c r="QD172" s="83"/>
      <c r="QE172" s="83"/>
      <c r="QF172" s="83"/>
      <c r="QG172" s="83"/>
      <c r="QH172" s="83"/>
      <c r="QI172" s="83"/>
      <c r="QJ172" s="83"/>
      <c r="QK172" s="83"/>
      <c r="QL172" s="83"/>
      <c r="QM172" s="83"/>
      <c r="QN172" s="83"/>
      <c r="QO172" s="83"/>
      <c r="QP172" s="83"/>
      <c r="QQ172" s="83"/>
      <c r="QR172" s="83"/>
      <c r="QS172" s="83"/>
      <c r="QT172" s="83"/>
      <c r="QU172" s="83"/>
      <c r="QV172" s="83"/>
      <c r="QW172" s="83"/>
      <c r="QX172" s="83"/>
      <c r="QY172" s="83"/>
      <c r="QZ172" s="83"/>
      <c r="RA172" s="83"/>
      <c r="RB172" s="83"/>
      <c r="RC172" s="83"/>
      <c r="RD172" s="83"/>
      <c r="RE172" s="83"/>
      <c r="RF172" s="83"/>
      <c r="RG172" s="83"/>
      <c r="RH172" s="83"/>
      <c r="RI172" s="83"/>
      <c r="RJ172" s="83"/>
      <c r="RK172" s="83"/>
      <c r="RL172" s="83"/>
      <c r="RM172" s="83"/>
      <c r="RN172" s="83"/>
      <c r="RO172" s="83"/>
      <c r="RP172" s="83"/>
      <c r="RQ172" s="83"/>
      <c r="RR172" s="83"/>
      <c r="RS172" s="83"/>
      <c r="RT172" s="83"/>
      <c r="RU172" s="83"/>
      <c r="RV172" s="83"/>
      <c r="RW172" s="83"/>
      <c r="RX172" s="83"/>
      <c r="RY172" s="83"/>
      <c r="RZ172" s="83"/>
      <c r="SA172" s="83"/>
      <c r="SB172" s="83"/>
      <c r="SC172" s="83"/>
      <c r="SD172" s="83"/>
      <c r="SE172" s="83"/>
      <c r="SF172" s="83"/>
      <c r="SG172" s="83"/>
      <c r="SH172" s="83"/>
      <c r="SI172" s="83"/>
      <c r="SJ172" s="83"/>
      <c r="SK172" s="83"/>
      <c r="SL172" s="83"/>
      <c r="SM172" s="83"/>
      <c r="SN172" s="83"/>
      <c r="SO172" s="83"/>
      <c r="SP172" s="83"/>
      <c r="SQ172" s="83"/>
      <c r="SR172" s="83"/>
      <c r="SS172" s="83"/>
      <c r="ST172" s="83"/>
      <c r="SU172" s="83"/>
      <c r="SV172" s="83"/>
      <c r="SW172" s="83"/>
      <c r="SX172" s="83"/>
      <c r="SY172" s="83"/>
      <c r="SZ172" s="83"/>
      <c r="TA172" s="83"/>
      <c r="TB172" s="83"/>
      <c r="TC172" s="83"/>
      <c r="TD172" s="83"/>
      <c r="TE172" s="83"/>
      <c r="TF172" s="83"/>
      <c r="TG172" s="83"/>
      <c r="TH172" s="83"/>
      <c r="TI172" s="83"/>
      <c r="TJ172" s="83"/>
      <c r="TK172" s="83"/>
      <c r="TL172" s="83"/>
      <c r="TM172" s="83"/>
      <c r="TN172" s="83"/>
      <c r="TO172" s="83"/>
      <c r="TP172" s="83"/>
      <c r="TQ172" s="83"/>
      <c r="TR172" s="83"/>
      <c r="TS172" s="83"/>
      <c r="TT172" s="83"/>
      <c r="TU172" s="83"/>
      <c r="TV172" s="83"/>
      <c r="TW172" s="83"/>
      <c r="TX172" s="83"/>
      <c r="TY172" s="83"/>
      <c r="TZ172" s="83"/>
      <c r="UA172" s="83"/>
      <c r="UB172" s="83"/>
      <c r="UC172" s="83"/>
      <c r="UD172" s="83"/>
      <c r="UE172" s="83"/>
      <c r="UF172" s="83"/>
      <c r="UG172" s="83"/>
      <c r="UH172" s="83"/>
      <c r="UI172" s="83"/>
      <c r="UJ172" s="83"/>
      <c r="UK172" s="83"/>
      <c r="UL172" s="83"/>
      <c r="UM172" s="83"/>
      <c r="UN172" s="83"/>
      <c r="UO172" s="83"/>
      <c r="UP172" s="83"/>
      <c r="UQ172" s="83"/>
    </row>
    <row r="173" spans="1:563" s="1" customFormat="1" hidden="1" x14ac:dyDescent="0.2">
      <c r="A173" s="762">
        <f>alapadatok!M28</f>
        <v>26</v>
      </c>
      <c r="B173" s="678" t="str">
        <f>IF(alapadatok!O28="","",alapadatok!O28)</f>
        <v/>
      </c>
      <c r="C173" s="584" t="str">
        <f>IF(alapadatok!N28="","",alapadatok!N28)</f>
        <v/>
      </c>
      <c r="D173" s="584" t="str">
        <f>IF(alapadatok!P28="","",alapadatok!P28)</f>
        <v/>
      </c>
      <c r="E173" s="948" t="str">
        <f>IF(alapadatok!W28="","",alapadatok!W28)</f>
        <v/>
      </c>
      <c r="F173" s="952" t="str">
        <f t="shared" si="338"/>
        <v/>
      </c>
      <c r="G173" s="953" t="str">
        <f t="shared" si="338"/>
        <v/>
      </c>
      <c r="H173" s="768" t="str">
        <f t="shared" si="338"/>
        <v/>
      </c>
      <c r="I173" s="455" t="str">
        <f t="shared" si="338"/>
        <v/>
      </c>
      <c r="J173" s="455" t="str">
        <f t="shared" si="338"/>
        <v/>
      </c>
      <c r="K173" s="455" t="str">
        <f t="shared" si="338"/>
        <v/>
      </c>
      <c r="L173" s="455" t="str">
        <f t="shared" si="338"/>
        <v/>
      </c>
      <c r="M173" s="455" t="str">
        <f t="shared" si="338"/>
        <v/>
      </c>
      <c r="N173" s="953" t="str">
        <f t="shared" si="338"/>
        <v/>
      </c>
      <c r="O173" s="768" t="str">
        <f t="shared" si="338"/>
        <v/>
      </c>
      <c r="P173" s="455" t="str">
        <f t="shared" si="338"/>
        <v/>
      </c>
      <c r="Q173" s="455" t="str">
        <f t="shared" si="338"/>
        <v/>
      </c>
      <c r="R173" s="455" t="str">
        <f t="shared" si="338"/>
        <v/>
      </c>
      <c r="S173" s="455" t="str">
        <f t="shared" si="338"/>
        <v/>
      </c>
      <c r="T173" s="455" t="str">
        <f t="shared" si="338"/>
        <v/>
      </c>
      <c r="U173" s="953" t="str">
        <f t="shared" si="338"/>
        <v/>
      </c>
      <c r="V173" s="768" t="str">
        <f t="shared" si="333"/>
        <v/>
      </c>
      <c r="W173" s="455" t="str">
        <f t="shared" si="333"/>
        <v/>
      </c>
      <c r="X173" s="455" t="str">
        <f t="shared" si="333"/>
        <v/>
      </c>
      <c r="Y173" s="455" t="str">
        <f t="shared" si="333"/>
        <v/>
      </c>
      <c r="Z173" s="455" t="str">
        <f t="shared" si="333"/>
        <v/>
      </c>
      <c r="AA173" s="455" t="str">
        <f t="shared" si="333"/>
        <v/>
      </c>
      <c r="AB173" s="953" t="str">
        <f t="shared" si="333"/>
        <v/>
      </c>
      <c r="AC173" s="768" t="str">
        <f t="shared" si="333"/>
        <v/>
      </c>
      <c r="AD173" s="455" t="str">
        <f t="shared" si="333"/>
        <v/>
      </c>
      <c r="AE173" s="455" t="str">
        <f t="shared" si="333"/>
        <v/>
      </c>
      <c r="AF173" s="455" t="str">
        <f t="shared" si="333"/>
        <v/>
      </c>
      <c r="AG173" s="455" t="str">
        <f t="shared" si="333"/>
        <v/>
      </c>
      <c r="AH173" s="455" t="str">
        <f t="shared" si="333"/>
        <v/>
      </c>
      <c r="AI173" s="953" t="str">
        <f t="shared" si="333"/>
        <v/>
      </c>
      <c r="AJ173" s="768" t="str">
        <f t="shared" si="333"/>
        <v/>
      </c>
      <c r="AK173" s="455" t="str">
        <f t="shared" si="333"/>
        <v/>
      </c>
      <c r="AL173" s="455" t="str">
        <f t="shared" si="334"/>
        <v/>
      </c>
      <c r="AM173" s="455" t="str">
        <f t="shared" si="334"/>
        <v/>
      </c>
      <c r="AN173" s="455" t="str">
        <f t="shared" si="334"/>
        <v/>
      </c>
      <c r="AO173" s="455" t="str">
        <f t="shared" si="334"/>
        <v/>
      </c>
      <c r="AP173" s="953" t="str">
        <f t="shared" si="334"/>
        <v/>
      </c>
      <c r="AQ173" s="768" t="str">
        <f t="shared" si="334"/>
        <v/>
      </c>
      <c r="AR173" s="455" t="str">
        <f t="shared" si="334"/>
        <v/>
      </c>
      <c r="AS173" s="455" t="str">
        <f t="shared" si="334"/>
        <v/>
      </c>
      <c r="AT173" s="455" t="str">
        <f t="shared" si="334"/>
        <v/>
      </c>
      <c r="AU173" s="455" t="str">
        <f t="shared" si="334"/>
        <v/>
      </c>
      <c r="AV173" s="455" t="str">
        <f t="shared" si="334"/>
        <v/>
      </c>
      <c r="AW173" s="953" t="str">
        <f t="shared" si="334"/>
        <v/>
      </c>
      <c r="AX173" s="768" t="str">
        <f t="shared" si="334"/>
        <v/>
      </c>
      <c r="AY173" s="455" t="str">
        <f t="shared" si="334"/>
        <v/>
      </c>
      <c r="AZ173" s="455" t="str">
        <f t="shared" si="334"/>
        <v/>
      </c>
      <c r="BA173" s="455" t="str">
        <f t="shared" si="334"/>
        <v/>
      </c>
      <c r="BB173" s="455" t="str">
        <f t="shared" si="335"/>
        <v/>
      </c>
      <c r="BC173" s="455" t="str">
        <f t="shared" si="335"/>
        <v/>
      </c>
      <c r="BD173" s="953" t="str">
        <f t="shared" si="335"/>
        <v/>
      </c>
      <c r="BE173" s="768" t="str">
        <f t="shared" si="335"/>
        <v/>
      </c>
      <c r="BF173" s="455" t="str">
        <f t="shared" si="335"/>
        <v/>
      </c>
      <c r="BG173" s="455" t="str">
        <f t="shared" si="335"/>
        <v/>
      </c>
      <c r="BH173" s="455" t="str">
        <f t="shared" si="335"/>
        <v/>
      </c>
      <c r="BI173" s="455" t="str">
        <f t="shared" si="335"/>
        <v/>
      </c>
      <c r="BJ173" s="455" t="str">
        <f t="shared" si="335"/>
        <v/>
      </c>
      <c r="BK173" s="953" t="str">
        <f t="shared" si="335"/>
        <v/>
      </c>
      <c r="BL173" s="768" t="str">
        <f t="shared" si="335"/>
        <v/>
      </c>
      <c r="BM173" s="455" t="str">
        <f t="shared" si="335"/>
        <v/>
      </c>
      <c r="BN173" s="455" t="str">
        <f t="shared" si="335"/>
        <v/>
      </c>
      <c r="BO173" s="455" t="str">
        <f t="shared" si="335"/>
        <v/>
      </c>
      <c r="BP173" s="455" t="str">
        <f t="shared" si="335"/>
        <v/>
      </c>
      <c r="BQ173" s="455" t="str">
        <f t="shared" si="335"/>
        <v/>
      </c>
      <c r="BR173" s="953" t="str">
        <f t="shared" si="315"/>
        <v/>
      </c>
      <c r="BS173" s="768" t="str">
        <f t="shared" si="315"/>
        <v/>
      </c>
      <c r="BT173" s="455" t="str">
        <f t="shared" si="315"/>
        <v/>
      </c>
      <c r="BU173" s="455" t="str">
        <f t="shared" si="315"/>
        <v/>
      </c>
      <c r="BV173" s="455" t="str">
        <f t="shared" si="315"/>
        <v/>
      </c>
      <c r="BW173" s="455" t="str">
        <f t="shared" si="315"/>
        <v/>
      </c>
      <c r="BX173" s="455" t="str">
        <f t="shared" si="315"/>
        <v/>
      </c>
      <c r="BY173" s="953" t="str">
        <f t="shared" si="315"/>
        <v/>
      </c>
      <c r="BZ173" s="768" t="str">
        <f t="shared" si="315"/>
        <v/>
      </c>
      <c r="CA173" s="455" t="str">
        <f t="shared" si="315"/>
        <v/>
      </c>
      <c r="CB173" s="455" t="str">
        <f t="shared" si="315"/>
        <v/>
      </c>
      <c r="CC173" s="455" t="str">
        <f t="shared" si="315"/>
        <v/>
      </c>
      <c r="CD173" s="455" t="str">
        <f t="shared" si="315"/>
        <v/>
      </c>
      <c r="CE173" s="455" t="str">
        <f t="shared" si="315"/>
        <v/>
      </c>
      <c r="CF173" s="953" t="str">
        <f t="shared" si="315"/>
        <v/>
      </c>
      <c r="CG173" s="768" t="str">
        <f t="shared" si="315"/>
        <v/>
      </c>
      <c r="CH173" s="455" t="str">
        <f t="shared" si="336"/>
        <v/>
      </c>
      <c r="CI173" s="455" t="str">
        <f t="shared" si="336"/>
        <v/>
      </c>
      <c r="CJ173" s="455" t="str">
        <f t="shared" si="336"/>
        <v/>
      </c>
      <c r="CK173" s="455" t="str">
        <f t="shared" si="336"/>
        <v/>
      </c>
      <c r="CL173" s="455" t="str">
        <f t="shared" si="336"/>
        <v/>
      </c>
      <c r="CM173" s="953" t="str">
        <f t="shared" si="336"/>
        <v/>
      </c>
      <c r="CN173" s="768" t="str">
        <f t="shared" si="336"/>
        <v/>
      </c>
      <c r="CO173" s="455" t="str">
        <f t="shared" si="336"/>
        <v/>
      </c>
      <c r="CP173" s="455" t="str">
        <f t="shared" si="336"/>
        <v/>
      </c>
      <c r="CQ173" s="455" t="str">
        <f t="shared" si="336"/>
        <v/>
      </c>
      <c r="CR173" s="455" t="str">
        <f t="shared" si="336"/>
        <v/>
      </c>
      <c r="CS173" s="455" t="str">
        <f t="shared" si="336"/>
        <v/>
      </c>
      <c r="CT173" s="953" t="str">
        <f t="shared" si="336"/>
        <v/>
      </c>
      <c r="CU173" s="952" t="str">
        <f t="shared" si="336"/>
        <v/>
      </c>
      <c r="CV173" s="1143" t="s">
        <v>99</v>
      </c>
      <c r="CW173" s="1143" t="s">
        <v>99</v>
      </c>
      <c r="CX173" s="1143" t="s">
        <v>99</v>
      </c>
      <c r="CY173" s="1143" t="s">
        <v>99</v>
      </c>
      <c r="CZ173" s="455" t="str">
        <f t="shared" si="337"/>
        <v/>
      </c>
      <c r="DA173" s="953" t="str">
        <f t="shared" si="337"/>
        <v/>
      </c>
      <c r="DB173" s="768" t="str">
        <f t="shared" si="337"/>
        <v/>
      </c>
      <c r="DC173" s="455" t="str">
        <f t="shared" si="337"/>
        <v/>
      </c>
      <c r="DD173" s="455" t="str">
        <f t="shared" si="337"/>
        <v/>
      </c>
      <c r="DE173" s="455" t="str">
        <f t="shared" si="337"/>
        <v/>
      </c>
      <c r="DF173" s="455" t="str">
        <f t="shared" si="337"/>
        <v/>
      </c>
      <c r="DG173" s="455" t="str">
        <f t="shared" si="337"/>
        <v/>
      </c>
      <c r="DH173" s="953" t="str">
        <f t="shared" si="337"/>
        <v/>
      </c>
      <c r="DI173" s="768" t="str">
        <f t="shared" si="337"/>
        <v/>
      </c>
      <c r="DJ173" s="455" t="str">
        <f t="shared" si="337"/>
        <v/>
      </c>
      <c r="DK173" s="455" t="str">
        <f t="shared" si="337"/>
        <v/>
      </c>
      <c r="DL173" s="455" t="str">
        <f t="shared" si="337"/>
        <v/>
      </c>
      <c r="DM173" s="455" t="str">
        <f t="shared" si="337"/>
        <v/>
      </c>
      <c r="DN173" s="455" t="str">
        <f t="shared" si="316"/>
        <v/>
      </c>
      <c r="DO173" s="953" t="str">
        <f t="shared" si="316"/>
        <v/>
      </c>
      <c r="DP173" s="768" t="str">
        <f t="shared" si="316"/>
        <v/>
      </c>
      <c r="DQ173" s="455" t="str">
        <f t="shared" si="316"/>
        <v/>
      </c>
      <c r="DR173" s="455" t="str">
        <f t="shared" si="316"/>
        <v/>
      </c>
      <c r="DS173" s="455" t="str">
        <f t="shared" si="316"/>
        <v/>
      </c>
      <c r="DT173" s="455" t="str">
        <f t="shared" si="316"/>
        <v/>
      </c>
      <c r="DU173" s="455" t="str">
        <f t="shared" si="316"/>
        <v/>
      </c>
      <c r="DV173" s="953" t="str">
        <f t="shared" si="316"/>
        <v/>
      </c>
      <c r="DW173" s="768" t="str">
        <f t="shared" si="316"/>
        <v/>
      </c>
      <c r="DX173" s="455" t="str">
        <f t="shared" si="316"/>
        <v/>
      </c>
      <c r="DY173" s="455" t="str">
        <f t="shared" si="316"/>
        <v/>
      </c>
      <c r="DZ173" s="455" t="str">
        <f t="shared" si="316"/>
        <v/>
      </c>
      <c r="EA173" s="455" t="str">
        <f t="shared" si="316"/>
        <v/>
      </c>
      <c r="EB173" s="455" t="str">
        <f t="shared" si="316"/>
        <v/>
      </c>
      <c r="EC173" s="954" t="str">
        <f t="shared" si="316"/>
        <v/>
      </c>
      <c r="ED173" s="768" t="str">
        <f t="shared" si="317"/>
        <v/>
      </c>
      <c r="EE173" s="455" t="str">
        <f t="shared" si="317"/>
        <v/>
      </c>
      <c r="EF173" s="455" t="str">
        <f t="shared" si="317"/>
        <v/>
      </c>
      <c r="EG173" s="455" t="str">
        <f t="shared" si="317"/>
        <v/>
      </c>
      <c r="EH173" s="455" t="str">
        <f t="shared" si="317"/>
        <v/>
      </c>
      <c r="EI173" s="455" t="str">
        <f t="shared" si="317"/>
        <v/>
      </c>
      <c r="EJ173" s="953" t="str">
        <f t="shared" si="317"/>
        <v/>
      </c>
      <c r="EK173" s="768" t="str">
        <f t="shared" si="317"/>
        <v/>
      </c>
      <c r="EL173" s="455" t="str">
        <f t="shared" si="317"/>
        <v/>
      </c>
      <c r="EM173" s="455" t="str">
        <f t="shared" si="317"/>
        <v/>
      </c>
      <c r="EN173" s="455" t="str">
        <f t="shared" si="317"/>
        <v/>
      </c>
      <c r="EO173" s="455" t="str">
        <f t="shared" si="317"/>
        <v/>
      </c>
      <c r="EP173" s="455" t="str">
        <f t="shared" si="317"/>
        <v/>
      </c>
      <c r="EQ173" s="953" t="str">
        <f t="shared" si="317"/>
        <v/>
      </c>
      <c r="ER173" s="768" t="str">
        <f t="shared" si="317"/>
        <v/>
      </c>
      <c r="ES173" s="455" t="str">
        <f t="shared" si="317"/>
        <v/>
      </c>
      <c r="ET173" s="455" t="str">
        <f t="shared" si="318"/>
        <v/>
      </c>
      <c r="EU173" s="455" t="str">
        <f t="shared" si="318"/>
        <v/>
      </c>
      <c r="EV173" s="455" t="str">
        <f t="shared" si="318"/>
        <v/>
      </c>
      <c r="EW173" s="455" t="str">
        <f t="shared" si="318"/>
        <v/>
      </c>
      <c r="EX173" s="953" t="str">
        <f t="shared" si="318"/>
        <v/>
      </c>
      <c r="EY173" s="768" t="str">
        <f t="shared" si="318"/>
        <v/>
      </c>
      <c r="EZ173" s="455" t="str">
        <f t="shared" si="318"/>
        <v/>
      </c>
      <c r="FA173" s="455" t="str">
        <f t="shared" si="318"/>
        <v/>
      </c>
      <c r="FB173" s="455" t="str">
        <f t="shared" si="318"/>
        <v/>
      </c>
      <c r="FC173" s="455" t="str">
        <f t="shared" si="318"/>
        <v/>
      </c>
      <c r="FD173" s="455" t="str">
        <f t="shared" si="318"/>
        <v/>
      </c>
      <c r="FE173" s="953" t="str">
        <f t="shared" si="318"/>
        <v/>
      </c>
      <c r="FF173" s="768" t="str">
        <f t="shared" si="318"/>
        <v/>
      </c>
      <c r="FG173" s="455" t="str">
        <f t="shared" si="318"/>
        <v/>
      </c>
      <c r="FH173" s="455" t="str">
        <f t="shared" si="318"/>
        <v/>
      </c>
      <c r="FI173" s="455" t="str">
        <f t="shared" si="318"/>
        <v/>
      </c>
      <c r="FJ173" s="455" t="str">
        <f t="shared" si="319"/>
        <v/>
      </c>
      <c r="FK173" s="455" t="str">
        <f t="shared" si="319"/>
        <v/>
      </c>
      <c r="FL173" s="953" t="str">
        <f t="shared" si="319"/>
        <v/>
      </c>
      <c r="FM173" s="768" t="str">
        <f t="shared" si="319"/>
        <v/>
      </c>
      <c r="FN173" s="455" t="str">
        <f t="shared" si="319"/>
        <v/>
      </c>
      <c r="FO173" s="455" t="str">
        <f t="shared" si="319"/>
        <v/>
      </c>
      <c r="FP173" s="455" t="str">
        <f t="shared" si="319"/>
        <v/>
      </c>
      <c r="FQ173" s="455" t="str">
        <f t="shared" si="319"/>
        <v/>
      </c>
      <c r="FR173" s="455" t="str">
        <f t="shared" si="319"/>
        <v/>
      </c>
      <c r="FS173" s="953" t="str">
        <f t="shared" si="319"/>
        <v/>
      </c>
      <c r="FT173" s="768" t="str">
        <f t="shared" si="319"/>
        <v/>
      </c>
      <c r="FU173" s="455" t="str">
        <f t="shared" si="319"/>
        <v/>
      </c>
      <c r="FV173" s="455" t="str">
        <f t="shared" si="319"/>
        <v/>
      </c>
      <c r="FW173" s="455" t="str">
        <f t="shared" si="319"/>
        <v/>
      </c>
      <c r="FX173" s="455" t="str">
        <f t="shared" si="319"/>
        <v/>
      </c>
      <c r="FY173" s="455" t="str">
        <f t="shared" si="319"/>
        <v/>
      </c>
      <c r="FZ173" s="953" t="str">
        <f t="shared" si="320"/>
        <v/>
      </c>
      <c r="GA173" s="768" t="str">
        <f t="shared" si="320"/>
        <v/>
      </c>
      <c r="GB173" s="455" t="str">
        <f t="shared" si="320"/>
        <v/>
      </c>
      <c r="GC173" s="455" t="str">
        <f t="shared" si="320"/>
        <v/>
      </c>
      <c r="GD173" s="455" t="str">
        <f t="shared" si="320"/>
        <v/>
      </c>
      <c r="GE173" s="455" t="str">
        <f t="shared" si="320"/>
        <v/>
      </c>
      <c r="GF173" s="953" t="str">
        <f t="shared" si="320"/>
        <v/>
      </c>
      <c r="GG173" s="768" t="str">
        <f t="shared" si="320"/>
        <v/>
      </c>
      <c r="GH173" s="455" t="str">
        <f t="shared" si="320"/>
        <v/>
      </c>
      <c r="GI173" s="455" t="str">
        <f t="shared" si="320"/>
        <v/>
      </c>
      <c r="GJ173" s="455" t="str">
        <f t="shared" si="320"/>
        <v/>
      </c>
      <c r="GK173" s="455" t="str">
        <f t="shared" si="320"/>
        <v/>
      </c>
      <c r="GL173" s="455" t="str">
        <f t="shared" si="320"/>
        <v/>
      </c>
      <c r="GM173" s="455" t="str">
        <f t="shared" si="320"/>
        <v/>
      </c>
      <c r="GN173" s="954" t="str">
        <f t="shared" si="320"/>
        <v/>
      </c>
      <c r="GO173" s="768" t="str">
        <f t="shared" si="320"/>
        <v/>
      </c>
      <c r="GP173" s="455" t="str">
        <f t="shared" si="321"/>
        <v/>
      </c>
      <c r="GQ173" s="455" t="str">
        <f t="shared" si="321"/>
        <v/>
      </c>
      <c r="GR173" s="455" t="str">
        <f t="shared" si="321"/>
        <v/>
      </c>
      <c r="GS173" s="455" t="str">
        <f t="shared" si="321"/>
        <v/>
      </c>
      <c r="GT173" s="455" t="str">
        <f t="shared" si="321"/>
        <v/>
      </c>
      <c r="GU173" s="953" t="str">
        <f t="shared" si="321"/>
        <v/>
      </c>
      <c r="GV173" s="768" t="str">
        <f t="shared" si="321"/>
        <v/>
      </c>
      <c r="GW173" s="455" t="str">
        <f t="shared" si="321"/>
        <v/>
      </c>
      <c r="GX173" s="455" t="str">
        <f t="shared" si="321"/>
        <v/>
      </c>
      <c r="GY173" s="455" t="str">
        <f t="shared" si="321"/>
        <v/>
      </c>
      <c r="GZ173" s="455" t="str">
        <f t="shared" si="321"/>
        <v/>
      </c>
      <c r="HA173" s="455" t="str">
        <f t="shared" si="321"/>
        <v/>
      </c>
      <c r="HB173" s="953" t="str">
        <f t="shared" si="321"/>
        <v/>
      </c>
      <c r="HC173" s="768" t="str">
        <f t="shared" si="321"/>
        <v/>
      </c>
      <c r="HD173" s="455" t="str">
        <f t="shared" si="321"/>
        <v/>
      </c>
      <c r="HE173" s="455" t="str">
        <f t="shared" si="321"/>
        <v/>
      </c>
      <c r="HF173" s="455" t="str">
        <f t="shared" si="322"/>
        <v/>
      </c>
      <c r="HG173" s="455" t="str">
        <f t="shared" si="322"/>
        <v/>
      </c>
      <c r="HH173" s="455" t="str">
        <f t="shared" si="322"/>
        <v/>
      </c>
      <c r="HI173" s="953" t="str">
        <f t="shared" si="322"/>
        <v/>
      </c>
      <c r="HJ173" s="768" t="str">
        <f t="shared" si="322"/>
        <v/>
      </c>
      <c r="HK173" s="455" t="str">
        <f t="shared" si="322"/>
        <v/>
      </c>
      <c r="HL173" s="455" t="str">
        <f t="shared" si="322"/>
        <v/>
      </c>
      <c r="HM173" s="455" t="str">
        <f t="shared" si="322"/>
        <v/>
      </c>
      <c r="HN173" s="455" t="str">
        <f t="shared" si="322"/>
        <v/>
      </c>
      <c r="HO173" s="455" t="str">
        <f t="shared" si="322"/>
        <v/>
      </c>
      <c r="HP173" s="953" t="str">
        <f t="shared" si="322"/>
        <v/>
      </c>
      <c r="HQ173" s="768" t="str">
        <f t="shared" si="322"/>
        <v/>
      </c>
      <c r="HR173" s="455" t="str">
        <f t="shared" si="322"/>
        <v/>
      </c>
      <c r="HS173" s="455" t="str">
        <f t="shared" si="322"/>
        <v/>
      </c>
      <c r="HT173" s="455" t="str">
        <f t="shared" si="322"/>
        <v/>
      </c>
      <c r="HU173" s="455" t="str">
        <f t="shared" si="322"/>
        <v/>
      </c>
      <c r="HV173" s="455" t="str">
        <f t="shared" si="323"/>
        <v/>
      </c>
      <c r="HW173" s="953" t="str">
        <f t="shared" si="323"/>
        <v/>
      </c>
      <c r="HX173" s="768" t="str">
        <f t="shared" si="323"/>
        <v/>
      </c>
      <c r="HY173" s="455" t="str">
        <f t="shared" si="323"/>
        <v/>
      </c>
      <c r="HZ173" s="455" t="str">
        <f t="shared" si="323"/>
        <v/>
      </c>
      <c r="IA173" s="455" t="str">
        <f t="shared" si="323"/>
        <v/>
      </c>
      <c r="IB173" s="455" t="str">
        <f t="shared" si="323"/>
        <v/>
      </c>
      <c r="IC173" s="455" t="str">
        <f t="shared" si="323"/>
        <v/>
      </c>
      <c r="ID173" s="953" t="str">
        <f t="shared" si="323"/>
        <v/>
      </c>
      <c r="IE173" s="768" t="str">
        <f t="shared" si="323"/>
        <v/>
      </c>
      <c r="IF173" s="455" t="str">
        <f t="shared" si="323"/>
        <v/>
      </c>
      <c r="IG173" s="455" t="str">
        <f t="shared" si="323"/>
        <v/>
      </c>
      <c r="IH173" s="455" t="str">
        <f t="shared" si="323"/>
        <v/>
      </c>
      <c r="II173" s="455" t="str">
        <f t="shared" si="323"/>
        <v/>
      </c>
      <c r="IJ173" s="455" t="str">
        <f t="shared" si="323"/>
        <v/>
      </c>
      <c r="IK173" s="953" t="str">
        <f t="shared" si="323"/>
        <v/>
      </c>
      <c r="IL173" s="768" t="str">
        <f t="shared" si="324"/>
        <v/>
      </c>
      <c r="IM173" s="455" t="str">
        <f t="shared" si="324"/>
        <v/>
      </c>
      <c r="IN173" s="455" t="str">
        <f t="shared" si="324"/>
        <v/>
      </c>
      <c r="IO173" s="455" t="str">
        <f t="shared" si="324"/>
        <v/>
      </c>
      <c r="IP173" s="455" t="str">
        <f t="shared" si="324"/>
        <v/>
      </c>
      <c r="IQ173" s="455" t="str">
        <f t="shared" si="324"/>
        <v/>
      </c>
      <c r="IR173" s="953" t="str">
        <f t="shared" si="324"/>
        <v/>
      </c>
      <c r="IS173" s="768" t="str">
        <f t="shared" si="324"/>
        <v/>
      </c>
      <c r="IT173" s="455" t="str">
        <f t="shared" si="324"/>
        <v/>
      </c>
      <c r="IU173" s="455" t="str">
        <f t="shared" si="324"/>
        <v/>
      </c>
      <c r="IV173" s="455" t="str">
        <f t="shared" si="324"/>
        <v/>
      </c>
      <c r="IW173" s="455" t="str">
        <f t="shared" si="324"/>
        <v/>
      </c>
      <c r="IX173" s="455" t="str">
        <f t="shared" si="324"/>
        <v/>
      </c>
      <c r="IY173" s="954" t="str">
        <f t="shared" si="324"/>
        <v/>
      </c>
      <c r="IZ173" s="768" t="str">
        <f t="shared" si="324"/>
        <v/>
      </c>
      <c r="JA173" s="455" t="str">
        <f t="shared" si="324"/>
        <v/>
      </c>
      <c r="JB173" s="455" t="str">
        <f t="shared" si="325"/>
        <v/>
      </c>
      <c r="JC173" s="455" t="str">
        <f t="shared" si="325"/>
        <v/>
      </c>
      <c r="JD173" s="455" t="str">
        <f t="shared" si="325"/>
        <v/>
      </c>
      <c r="JE173" s="455" t="str">
        <f t="shared" si="325"/>
        <v/>
      </c>
      <c r="JF173" s="953" t="str">
        <f t="shared" si="325"/>
        <v/>
      </c>
      <c r="JG173" s="768" t="str">
        <f t="shared" si="325"/>
        <v/>
      </c>
      <c r="JH173" s="455" t="str">
        <f t="shared" si="325"/>
        <v/>
      </c>
      <c r="JI173" s="455" t="str">
        <f t="shared" si="325"/>
        <v/>
      </c>
      <c r="JJ173" s="455" t="str">
        <f t="shared" si="325"/>
        <v/>
      </c>
      <c r="JK173" s="455" t="str">
        <f t="shared" si="325"/>
        <v/>
      </c>
      <c r="JL173" s="455" t="str">
        <f t="shared" si="325"/>
        <v/>
      </c>
      <c r="JM173" s="953" t="str">
        <f t="shared" si="325"/>
        <v/>
      </c>
      <c r="JN173" s="768" t="str">
        <f t="shared" si="325"/>
        <v/>
      </c>
      <c r="JO173" s="455" t="str">
        <f t="shared" si="325"/>
        <v/>
      </c>
      <c r="JP173" s="455" t="str">
        <f t="shared" si="325"/>
        <v/>
      </c>
      <c r="JQ173" s="455" t="str">
        <f t="shared" si="325"/>
        <v/>
      </c>
      <c r="JR173" s="455" t="str">
        <f t="shared" si="326"/>
        <v/>
      </c>
      <c r="JS173" s="455" t="str">
        <f t="shared" si="326"/>
        <v/>
      </c>
      <c r="JT173" s="953" t="str">
        <f t="shared" si="326"/>
        <v/>
      </c>
      <c r="JU173" s="768" t="str">
        <f t="shared" si="326"/>
        <v/>
      </c>
      <c r="JV173" s="455" t="str">
        <f t="shared" si="326"/>
        <v/>
      </c>
      <c r="JW173" s="455" t="str">
        <f t="shared" si="326"/>
        <v/>
      </c>
      <c r="JX173" s="455" t="str">
        <f t="shared" si="326"/>
        <v/>
      </c>
      <c r="JY173" s="455" t="str">
        <f t="shared" si="326"/>
        <v/>
      </c>
      <c r="JZ173" s="455" t="str">
        <f t="shared" si="326"/>
        <v/>
      </c>
      <c r="KA173" s="953" t="str">
        <f t="shared" si="326"/>
        <v/>
      </c>
      <c r="KB173" s="768" t="str">
        <f t="shared" si="326"/>
        <v/>
      </c>
      <c r="KC173" s="455" t="str">
        <f t="shared" si="326"/>
        <v/>
      </c>
      <c r="KD173" s="455" t="str">
        <f t="shared" si="326"/>
        <v/>
      </c>
      <c r="KE173" s="455" t="str">
        <f t="shared" si="326"/>
        <v/>
      </c>
      <c r="KF173" s="455" t="str">
        <f t="shared" si="326"/>
        <v/>
      </c>
      <c r="KG173" s="455" t="str">
        <f t="shared" si="326"/>
        <v/>
      </c>
      <c r="KH173" s="953" t="str">
        <f t="shared" si="327"/>
        <v/>
      </c>
      <c r="KI173" s="768" t="str">
        <f t="shared" si="327"/>
        <v/>
      </c>
      <c r="KJ173" s="455" t="str">
        <f t="shared" si="327"/>
        <v/>
      </c>
      <c r="KK173" s="455" t="str">
        <f t="shared" si="327"/>
        <v/>
      </c>
      <c r="KL173" s="455" t="str">
        <f t="shared" si="327"/>
        <v/>
      </c>
      <c r="KM173" s="455" t="str">
        <f t="shared" si="327"/>
        <v/>
      </c>
      <c r="KN173" s="455" t="str">
        <f t="shared" si="327"/>
        <v/>
      </c>
      <c r="KO173" s="953" t="str">
        <f t="shared" si="327"/>
        <v/>
      </c>
      <c r="KP173" s="768" t="str">
        <f t="shared" si="327"/>
        <v/>
      </c>
      <c r="KQ173" s="455" t="str">
        <f t="shared" si="327"/>
        <v/>
      </c>
      <c r="KR173" s="455" t="str">
        <f t="shared" si="327"/>
        <v/>
      </c>
      <c r="KS173" s="455" t="str">
        <f t="shared" si="327"/>
        <v/>
      </c>
      <c r="KT173" s="455" t="str">
        <f t="shared" si="327"/>
        <v/>
      </c>
      <c r="KU173" s="455" t="str">
        <f t="shared" si="327"/>
        <v/>
      </c>
      <c r="KV173" s="953" t="str">
        <f t="shared" si="327"/>
        <v/>
      </c>
      <c r="KW173" s="768" t="str">
        <f t="shared" si="327"/>
        <v/>
      </c>
      <c r="KX173" s="455" t="str">
        <f t="shared" si="328"/>
        <v/>
      </c>
      <c r="KY173" s="455" t="str">
        <f t="shared" si="328"/>
        <v/>
      </c>
      <c r="KZ173" s="455" t="str">
        <f t="shared" si="328"/>
        <v/>
      </c>
      <c r="LA173" s="455" t="str">
        <f t="shared" si="328"/>
        <v/>
      </c>
      <c r="LB173" s="455" t="str">
        <f t="shared" si="328"/>
        <v/>
      </c>
      <c r="LC173" s="954" t="str">
        <f t="shared" si="328"/>
        <v/>
      </c>
      <c r="LD173" s="768" t="str">
        <f t="shared" si="328"/>
        <v/>
      </c>
      <c r="LE173" s="455" t="str">
        <f t="shared" si="328"/>
        <v/>
      </c>
      <c r="LF173" s="455" t="str">
        <f t="shared" si="328"/>
        <v/>
      </c>
      <c r="LG173" s="455" t="str">
        <f t="shared" si="328"/>
        <v/>
      </c>
      <c r="LH173" s="455" t="str">
        <f t="shared" si="328"/>
        <v/>
      </c>
      <c r="LI173" s="455" t="str">
        <f t="shared" si="328"/>
        <v/>
      </c>
      <c r="LJ173" s="953" t="str">
        <f t="shared" si="328"/>
        <v/>
      </c>
      <c r="LK173" s="768" t="str">
        <f t="shared" si="328"/>
        <v/>
      </c>
      <c r="LL173" s="455" t="str">
        <f t="shared" si="328"/>
        <v/>
      </c>
      <c r="LM173" s="455" t="str">
        <f t="shared" si="328"/>
        <v/>
      </c>
      <c r="LN173" s="455" t="str">
        <f t="shared" si="329"/>
        <v/>
      </c>
      <c r="LO173" s="455" t="str">
        <f t="shared" si="329"/>
        <v/>
      </c>
      <c r="LP173" s="455" t="str">
        <f t="shared" si="329"/>
        <v/>
      </c>
      <c r="LQ173" s="953" t="str">
        <f t="shared" si="329"/>
        <v/>
      </c>
      <c r="LR173" s="768" t="str">
        <f t="shared" si="329"/>
        <v/>
      </c>
      <c r="LS173" s="455" t="str">
        <f t="shared" si="329"/>
        <v/>
      </c>
      <c r="LT173" s="455" t="str">
        <f t="shared" si="329"/>
        <v/>
      </c>
      <c r="LU173" s="455" t="str">
        <f t="shared" si="329"/>
        <v/>
      </c>
      <c r="LV173" s="455" t="str">
        <f t="shared" si="329"/>
        <v/>
      </c>
      <c r="LW173" s="455" t="str">
        <f t="shared" si="329"/>
        <v/>
      </c>
      <c r="LX173" s="953" t="str">
        <f t="shared" si="329"/>
        <v/>
      </c>
      <c r="LY173" s="768" t="str">
        <f t="shared" si="329"/>
        <v/>
      </c>
      <c r="LZ173" s="455" t="str">
        <f t="shared" si="329"/>
        <v/>
      </c>
      <c r="MA173" s="455" t="str">
        <f t="shared" si="329"/>
        <v/>
      </c>
      <c r="MB173" s="455" t="str">
        <f t="shared" si="329"/>
        <v/>
      </c>
      <c r="MC173" s="455" t="str">
        <f t="shared" si="329"/>
        <v/>
      </c>
      <c r="MD173" s="455" t="str">
        <f t="shared" si="330"/>
        <v/>
      </c>
      <c r="ME173" s="953" t="str">
        <f t="shared" si="330"/>
        <v/>
      </c>
      <c r="MF173" s="768" t="str">
        <f t="shared" si="330"/>
        <v/>
      </c>
      <c r="MG173" s="455" t="str">
        <f t="shared" si="330"/>
        <v/>
      </c>
      <c r="MH173" s="455" t="str">
        <f t="shared" si="330"/>
        <v/>
      </c>
      <c r="MI173" s="455" t="str">
        <f t="shared" si="330"/>
        <v/>
      </c>
      <c r="MJ173" s="455" t="str">
        <f t="shared" si="330"/>
        <v/>
      </c>
      <c r="MK173" s="455" t="str">
        <f t="shared" si="330"/>
        <v/>
      </c>
      <c r="ML173" s="953" t="str">
        <f t="shared" si="330"/>
        <v/>
      </c>
      <c r="MM173" s="768" t="str">
        <f t="shared" si="330"/>
        <v/>
      </c>
      <c r="MN173" s="455" t="str">
        <f t="shared" si="330"/>
        <v/>
      </c>
      <c r="MO173" s="455" t="str">
        <f t="shared" si="330"/>
        <v/>
      </c>
      <c r="MP173" s="455" t="str">
        <f t="shared" si="330"/>
        <v/>
      </c>
      <c r="MQ173" s="455" t="str">
        <f t="shared" si="330"/>
        <v/>
      </c>
      <c r="MR173" s="455" t="str">
        <f t="shared" si="330"/>
        <v/>
      </c>
      <c r="MS173" s="953" t="str">
        <f t="shared" si="330"/>
        <v/>
      </c>
      <c r="MT173" s="768" t="str">
        <f t="shared" si="331"/>
        <v/>
      </c>
      <c r="MU173" s="455" t="str">
        <f t="shared" si="331"/>
        <v/>
      </c>
      <c r="MV173" s="455" t="str">
        <f t="shared" si="331"/>
        <v/>
      </c>
      <c r="MW173" s="455" t="str">
        <f t="shared" si="331"/>
        <v/>
      </c>
      <c r="MX173" s="455" t="str">
        <f t="shared" si="331"/>
        <v/>
      </c>
      <c r="MY173" s="455" t="str">
        <f t="shared" si="331"/>
        <v/>
      </c>
      <c r="MZ173" s="953" t="str">
        <f t="shared" si="331"/>
        <v/>
      </c>
      <c r="NA173" s="768" t="str">
        <f t="shared" si="331"/>
        <v/>
      </c>
      <c r="NB173" s="455" t="str">
        <f t="shared" si="331"/>
        <v/>
      </c>
      <c r="NC173" s="455" t="str">
        <f t="shared" si="331"/>
        <v/>
      </c>
      <c r="ND173" s="455" t="str">
        <f t="shared" si="331"/>
        <v/>
      </c>
      <c r="NE173" s="455" t="str">
        <f t="shared" si="331"/>
        <v/>
      </c>
      <c r="NF173" s="455" t="str">
        <f t="shared" si="331"/>
        <v/>
      </c>
      <c r="NG173" s="954" t="str">
        <f t="shared" si="331"/>
        <v/>
      </c>
      <c r="NH173" s="768" t="str">
        <f t="shared" si="331"/>
        <v/>
      </c>
      <c r="NI173" s="455" t="str">
        <f t="shared" si="331"/>
        <v/>
      </c>
      <c r="NJ173" s="455" t="str">
        <f t="shared" si="332"/>
        <v/>
      </c>
      <c r="NK173" s="455" t="str">
        <f t="shared" si="332"/>
        <v/>
      </c>
      <c r="NL173" s="455" t="str">
        <f t="shared" si="332"/>
        <v/>
      </c>
      <c r="NM173" s="455" t="str">
        <f t="shared" si="332"/>
        <v/>
      </c>
      <c r="NN173" s="953" t="str">
        <f t="shared" si="332"/>
        <v/>
      </c>
      <c r="NO173" s="83"/>
      <c r="NP173" s="83"/>
      <c r="NQ173" s="83"/>
      <c r="NR173" s="83"/>
      <c r="NS173" s="83"/>
      <c r="NT173" s="83"/>
      <c r="NU173" s="83"/>
      <c r="NV173" s="83"/>
      <c r="NW173" s="83"/>
      <c r="NX173" s="83"/>
      <c r="NY173" s="83"/>
      <c r="NZ173" s="83"/>
      <c r="OA173" s="83"/>
      <c r="OB173" s="83"/>
      <c r="OC173" s="83"/>
      <c r="OD173" s="83"/>
      <c r="OE173" s="83"/>
      <c r="OF173" s="83"/>
      <c r="OG173" s="83"/>
      <c r="OH173" s="83"/>
      <c r="OI173" s="83"/>
      <c r="OJ173" s="83"/>
      <c r="OK173" s="83"/>
      <c r="OL173" s="83"/>
      <c r="OM173" s="83"/>
      <c r="ON173" s="83"/>
      <c r="OO173" s="83"/>
      <c r="OP173" s="83"/>
      <c r="OQ173" s="83"/>
      <c r="OR173" s="83"/>
      <c r="OS173" s="83"/>
      <c r="OT173" s="83"/>
      <c r="OU173" s="83"/>
      <c r="OV173" s="83"/>
      <c r="OW173" s="83"/>
      <c r="OX173" s="83"/>
      <c r="OY173" s="83"/>
      <c r="OZ173" s="83"/>
      <c r="PA173" s="83"/>
      <c r="PB173" s="83"/>
      <c r="PC173" s="83"/>
      <c r="PD173" s="83"/>
      <c r="PE173" s="83"/>
      <c r="PF173" s="83"/>
      <c r="PG173" s="83"/>
      <c r="PH173" s="83"/>
      <c r="PI173" s="83"/>
      <c r="PJ173" s="83"/>
      <c r="PK173" s="83"/>
      <c r="PL173" s="83"/>
      <c r="PM173" s="83"/>
      <c r="PN173" s="83"/>
      <c r="PO173" s="83"/>
      <c r="PP173" s="83"/>
      <c r="PQ173" s="83"/>
      <c r="PR173" s="83"/>
      <c r="PS173" s="83"/>
      <c r="PT173" s="83"/>
      <c r="PU173" s="83"/>
      <c r="PV173" s="83"/>
      <c r="PW173" s="83"/>
      <c r="PX173" s="83"/>
      <c r="PY173" s="83"/>
      <c r="PZ173" s="83"/>
      <c r="QA173" s="83"/>
      <c r="QB173" s="83"/>
      <c r="QC173" s="83"/>
      <c r="QD173" s="83"/>
      <c r="QE173" s="83"/>
      <c r="QF173" s="83"/>
      <c r="QG173" s="83"/>
      <c r="QH173" s="83"/>
      <c r="QI173" s="83"/>
      <c r="QJ173" s="83"/>
      <c r="QK173" s="83"/>
      <c r="QL173" s="83"/>
      <c r="QM173" s="83"/>
      <c r="QN173" s="83"/>
      <c r="QO173" s="83"/>
      <c r="QP173" s="83"/>
      <c r="QQ173" s="83"/>
      <c r="QR173" s="83"/>
      <c r="QS173" s="83"/>
      <c r="QT173" s="83"/>
      <c r="QU173" s="83"/>
      <c r="QV173" s="83"/>
      <c r="QW173" s="83"/>
      <c r="QX173" s="83"/>
      <c r="QY173" s="83"/>
      <c r="QZ173" s="83"/>
      <c r="RA173" s="83"/>
      <c r="RB173" s="83"/>
      <c r="RC173" s="83"/>
      <c r="RD173" s="83"/>
      <c r="RE173" s="83"/>
      <c r="RF173" s="83"/>
      <c r="RG173" s="83"/>
      <c r="RH173" s="83"/>
      <c r="RI173" s="83"/>
      <c r="RJ173" s="83"/>
      <c r="RK173" s="83"/>
      <c r="RL173" s="83"/>
      <c r="RM173" s="83"/>
      <c r="RN173" s="83"/>
      <c r="RO173" s="83"/>
      <c r="RP173" s="83"/>
      <c r="RQ173" s="83"/>
      <c r="RR173" s="83"/>
      <c r="RS173" s="83"/>
      <c r="RT173" s="83"/>
      <c r="RU173" s="83"/>
      <c r="RV173" s="83"/>
      <c r="RW173" s="83"/>
      <c r="RX173" s="83"/>
      <c r="RY173" s="83"/>
      <c r="RZ173" s="83"/>
      <c r="SA173" s="83"/>
      <c r="SB173" s="83"/>
      <c r="SC173" s="83"/>
      <c r="SD173" s="83"/>
      <c r="SE173" s="83"/>
      <c r="SF173" s="83"/>
      <c r="SG173" s="83"/>
      <c r="SH173" s="83"/>
      <c r="SI173" s="83"/>
      <c r="SJ173" s="83"/>
      <c r="SK173" s="83"/>
      <c r="SL173" s="83"/>
      <c r="SM173" s="83"/>
      <c r="SN173" s="83"/>
      <c r="SO173" s="83"/>
      <c r="SP173" s="83"/>
      <c r="SQ173" s="83"/>
      <c r="SR173" s="83"/>
      <c r="SS173" s="83"/>
      <c r="ST173" s="83"/>
      <c r="SU173" s="83"/>
      <c r="SV173" s="83"/>
      <c r="SW173" s="83"/>
      <c r="SX173" s="83"/>
      <c r="SY173" s="83"/>
      <c r="SZ173" s="83"/>
      <c r="TA173" s="83"/>
      <c r="TB173" s="83"/>
      <c r="TC173" s="83"/>
      <c r="TD173" s="83"/>
      <c r="TE173" s="83"/>
      <c r="TF173" s="83"/>
      <c r="TG173" s="83"/>
      <c r="TH173" s="83"/>
      <c r="TI173" s="83"/>
      <c r="TJ173" s="83"/>
      <c r="TK173" s="83"/>
      <c r="TL173" s="83"/>
      <c r="TM173" s="83"/>
      <c r="TN173" s="83"/>
      <c r="TO173" s="83"/>
      <c r="TP173" s="83"/>
      <c r="TQ173" s="83"/>
      <c r="TR173" s="83"/>
      <c r="TS173" s="83"/>
      <c r="TT173" s="83"/>
      <c r="TU173" s="83"/>
      <c r="TV173" s="83"/>
      <c r="TW173" s="83"/>
      <c r="TX173" s="83"/>
      <c r="TY173" s="83"/>
      <c r="TZ173" s="83"/>
      <c r="UA173" s="83"/>
      <c r="UB173" s="83"/>
      <c r="UC173" s="83"/>
      <c r="UD173" s="83"/>
      <c r="UE173" s="83"/>
      <c r="UF173" s="83"/>
      <c r="UG173" s="83"/>
      <c r="UH173" s="83"/>
      <c r="UI173" s="83"/>
      <c r="UJ173" s="83"/>
      <c r="UK173" s="83"/>
      <c r="UL173" s="83"/>
      <c r="UM173" s="83"/>
      <c r="UN173" s="83"/>
      <c r="UO173" s="83"/>
      <c r="UP173" s="83"/>
      <c r="UQ173" s="83"/>
    </row>
    <row r="174" spans="1:563" s="1" customFormat="1" x14ac:dyDescent="0.2">
      <c r="A174" s="762">
        <f>alapadatok!M29</f>
        <v>27</v>
      </c>
      <c r="B174" s="678">
        <f>IF(alapadatok!O29="","",alapadatok!O29)</f>
        <v>45277</v>
      </c>
      <c r="C174" s="584" t="str">
        <f>IF(alapadatok!N29="","",alapadatok!N29)</f>
        <v>Molnár Gábor(PJ)</v>
      </c>
      <c r="D174" s="584" t="str">
        <f>IF(alapadatok!P29="","",alapadatok!P29)</f>
        <v>Benchmark</v>
      </c>
      <c r="E174" s="948">
        <f>IF(alapadatok!W29="","",alapadatok!W29)</f>
        <v>41458</v>
      </c>
      <c r="F174" s="952" t="str">
        <f t="shared" si="338"/>
        <v>P</v>
      </c>
      <c r="G174" s="953" t="str">
        <f t="shared" si="338"/>
        <v>P</v>
      </c>
      <c r="H174" s="768" t="str">
        <f t="shared" si="338"/>
        <v>P</v>
      </c>
      <c r="I174" s="455" t="str">
        <f t="shared" si="338"/>
        <v>FÜ</v>
      </c>
      <c r="J174" s="1143" t="s">
        <v>385</v>
      </c>
      <c r="K174" s="1144" t="s">
        <v>99</v>
      </c>
      <c r="L174" s="1144" t="s">
        <v>99</v>
      </c>
      <c r="M174" s="455" t="str">
        <f t="shared" si="338"/>
        <v>P</v>
      </c>
      <c r="N174" s="953" t="str">
        <f t="shared" si="338"/>
        <v>P</v>
      </c>
      <c r="O174" s="1143" t="s">
        <v>385</v>
      </c>
      <c r="P174" s="1143" t="s">
        <v>385</v>
      </c>
      <c r="Q174" s="1144" t="s">
        <v>99</v>
      </c>
      <c r="R174" s="1144" t="s">
        <v>99</v>
      </c>
      <c r="S174" s="1143" t="s">
        <v>385</v>
      </c>
      <c r="T174" s="455" t="str">
        <f t="shared" si="338"/>
        <v>P</v>
      </c>
      <c r="U174" s="953" t="str">
        <f t="shared" si="338"/>
        <v>P</v>
      </c>
      <c r="V174" s="1143" t="s">
        <v>99</v>
      </c>
      <c r="W174" s="1143" t="s">
        <v>99</v>
      </c>
      <c r="X174" s="1143" t="s">
        <v>99</v>
      </c>
      <c r="Y174" s="1143">
        <v>7</v>
      </c>
      <c r="Z174" s="1149" t="s">
        <v>385</v>
      </c>
      <c r="AA174" s="455" t="str">
        <f t="shared" si="333"/>
        <v>P</v>
      </c>
      <c r="AB174" s="953" t="str">
        <f t="shared" si="333"/>
        <v>P</v>
      </c>
      <c r="AC174" s="1144" t="s">
        <v>99</v>
      </c>
      <c r="AD174" s="1143" t="s">
        <v>99</v>
      </c>
      <c r="AE174" s="1143" t="s">
        <v>99</v>
      </c>
      <c r="AF174" s="1143" t="s">
        <v>99</v>
      </c>
      <c r="AG174" s="1143" t="s">
        <v>99</v>
      </c>
      <c r="AH174" s="455" t="str">
        <f t="shared" si="333"/>
        <v>P</v>
      </c>
      <c r="AI174" s="953" t="str">
        <f t="shared" si="333"/>
        <v>P</v>
      </c>
      <c r="AJ174" s="1143" t="s">
        <v>99</v>
      </c>
      <c r="AK174" s="1143" t="s">
        <v>99</v>
      </c>
      <c r="AL174" s="1143" t="s">
        <v>99</v>
      </c>
      <c r="AM174" s="1143" t="s">
        <v>99</v>
      </c>
      <c r="AN174" s="1143" t="s">
        <v>178</v>
      </c>
      <c r="AO174" s="455" t="str">
        <f t="shared" si="334"/>
        <v>P</v>
      </c>
      <c r="AP174" s="953" t="str">
        <f t="shared" si="334"/>
        <v>P</v>
      </c>
      <c r="AQ174" s="1143" t="s">
        <v>178</v>
      </c>
      <c r="AR174" s="1143" t="s">
        <v>178</v>
      </c>
      <c r="AS174" s="1143" t="s">
        <v>99</v>
      </c>
      <c r="AT174" s="1143" t="s">
        <v>99</v>
      </c>
      <c r="AU174" s="1143" t="s">
        <v>178</v>
      </c>
      <c r="AV174" s="455" t="str">
        <f t="shared" si="334"/>
        <v>P</v>
      </c>
      <c r="AW174" s="953" t="str">
        <f t="shared" si="334"/>
        <v>P</v>
      </c>
      <c r="AX174" s="1144" t="s">
        <v>178</v>
      </c>
      <c r="AY174" s="1143" t="s">
        <v>99</v>
      </c>
      <c r="AZ174" s="1143" t="s">
        <v>99</v>
      </c>
      <c r="BA174" s="1143" t="s">
        <v>99</v>
      </c>
      <c r="BB174" s="1143" t="s">
        <v>99</v>
      </c>
      <c r="BC174" s="455" t="str">
        <f t="shared" si="335"/>
        <v>P</v>
      </c>
      <c r="BD174" s="1146" t="str">
        <f t="shared" si="335"/>
        <v>P</v>
      </c>
      <c r="BE174" s="1215" t="s">
        <v>178</v>
      </c>
      <c r="BF174" s="1216" t="s">
        <v>178</v>
      </c>
      <c r="BG174" s="1216" t="s">
        <v>178</v>
      </c>
      <c r="BH174" s="1216" t="s">
        <v>178</v>
      </c>
      <c r="BI174" s="1216" t="s">
        <v>178</v>
      </c>
      <c r="BJ174" s="455" t="str">
        <f t="shared" si="335"/>
        <v>P</v>
      </c>
      <c r="BK174" s="953" t="str">
        <f t="shared" si="335"/>
        <v>P</v>
      </c>
      <c r="BL174" s="1143">
        <v>9</v>
      </c>
      <c r="BM174" s="1143" t="s">
        <v>99</v>
      </c>
      <c r="BN174" s="1143" t="s">
        <v>99</v>
      </c>
      <c r="BO174" s="1143" t="s">
        <v>99</v>
      </c>
      <c r="BP174" s="1143" t="s">
        <v>99</v>
      </c>
      <c r="BQ174" s="455" t="str">
        <f t="shared" si="335"/>
        <v>P</v>
      </c>
      <c r="BR174" s="953" t="str">
        <f t="shared" si="315"/>
        <v>P</v>
      </c>
      <c r="BS174" s="1143" t="s">
        <v>99</v>
      </c>
      <c r="BT174" s="1143" t="s">
        <v>99</v>
      </c>
      <c r="BU174" s="1143" t="s">
        <v>99</v>
      </c>
      <c r="BV174" s="1143" t="s">
        <v>99</v>
      </c>
      <c r="BW174" s="1143" t="s">
        <v>178</v>
      </c>
      <c r="BX174" s="455" t="str">
        <f t="shared" si="315"/>
        <v>P</v>
      </c>
      <c r="BY174" s="953" t="str">
        <f t="shared" si="315"/>
        <v>P</v>
      </c>
      <c r="BZ174" s="1143" t="s">
        <v>178</v>
      </c>
      <c r="CA174" s="1143" t="s">
        <v>178</v>
      </c>
      <c r="CB174" s="1143" t="s">
        <v>178</v>
      </c>
      <c r="CC174" s="1143" t="s">
        <v>178</v>
      </c>
      <c r="CD174" s="455" t="str">
        <f t="shared" si="315"/>
        <v>FÜ</v>
      </c>
      <c r="CE174" s="455" t="str">
        <f t="shared" si="315"/>
        <v>P</v>
      </c>
      <c r="CF174" s="953" t="str">
        <f t="shared" si="315"/>
        <v>P</v>
      </c>
      <c r="CG174" s="1143" t="s">
        <v>99</v>
      </c>
      <c r="CH174" s="1143" t="s">
        <v>99</v>
      </c>
      <c r="CI174" s="1143" t="s">
        <v>99</v>
      </c>
      <c r="CJ174" s="1143" t="s">
        <v>99</v>
      </c>
      <c r="CK174" s="1143" t="s">
        <v>99</v>
      </c>
      <c r="CL174" s="455" t="str">
        <f t="shared" si="336"/>
        <v>P</v>
      </c>
      <c r="CM174" s="953" t="str">
        <f t="shared" si="336"/>
        <v>P</v>
      </c>
      <c r="CN174" s="1143" t="s">
        <v>178</v>
      </c>
      <c r="CO174" s="1143" t="s">
        <v>178</v>
      </c>
      <c r="CP174" s="1143" t="s">
        <v>178</v>
      </c>
      <c r="CQ174" s="1143" t="s">
        <v>178</v>
      </c>
      <c r="CR174" s="1143" t="s">
        <v>178</v>
      </c>
      <c r="CS174" s="455" t="str">
        <f t="shared" si="336"/>
        <v>P</v>
      </c>
      <c r="CT174" s="953" t="str">
        <f t="shared" si="336"/>
        <v>P</v>
      </c>
      <c r="CU174" s="952" t="str">
        <f t="shared" si="336"/>
        <v>FÜ</v>
      </c>
      <c r="CV174" s="1143" t="s">
        <v>99</v>
      </c>
      <c r="CW174" s="1143" t="s">
        <v>99</v>
      </c>
      <c r="CX174" s="1143" t="s">
        <v>99</v>
      </c>
      <c r="CY174" s="1143" t="s">
        <v>99</v>
      </c>
      <c r="CZ174" s="455" t="str">
        <f t="shared" si="337"/>
        <v>P</v>
      </c>
      <c r="DA174" s="953" t="str">
        <f t="shared" si="337"/>
        <v>P</v>
      </c>
      <c r="DB174" s="1143" t="s">
        <v>99</v>
      </c>
      <c r="DC174" s="1143" t="s">
        <v>99</v>
      </c>
      <c r="DD174" s="1143" t="s">
        <v>99</v>
      </c>
      <c r="DE174" s="1143" t="s">
        <v>99</v>
      </c>
      <c r="DF174" s="1143" t="s">
        <v>99</v>
      </c>
      <c r="DG174" s="455" t="str">
        <f t="shared" si="337"/>
        <v>P</v>
      </c>
      <c r="DH174" s="953" t="str">
        <f t="shared" si="337"/>
        <v>P</v>
      </c>
      <c r="DI174" s="1143" t="s">
        <v>99</v>
      </c>
      <c r="DJ174" s="1143" t="s">
        <v>99</v>
      </c>
      <c r="DK174" s="1143" t="s">
        <v>99</v>
      </c>
      <c r="DL174" s="1143" t="s">
        <v>99</v>
      </c>
      <c r="DM174" s="1143" t="s">
        <v>99</v>
      </c>
      <c r="DN174" s="455" t="str">
        <f t="shared" si="316"/>
        <v>P</v>
      </c>
      <c r="DO174" s="953" t="str">
        <f t="shared" si="316"/>
        <v>P</v>
      </c>
      <c r="DP174" s="768" t="str">
        <f t="shared" si="316"/>
        <v>P</v>
      </c>
      <c r="DQ174" s="455" t="str">
        <f t="shared" si="316"/>
        <v>P</v>
      </c>
      <c r="DR174" s="455" t="str">
        <f t="shared" si="316"/>
        <v>P</v>
      </c>
      <c r="DS174" s="455" t="str">
        <f t="shared" si="316"/>
        <v>P</v>
      </c>
      <c r="DT174" s="455" t="str">
        <f t="shared" si="316"/>
        <v>P</v>
      </c>
      <c r="DU174" s="455" t="str">
        <f t="shared" si="316"/>
        <v>P</v>
      </c>
      <c r="DV174" s="953" t="str">
        <f t="shared" si="316"/>
        <v>P</v>
      </c>
      <c r="DW174" s="768" t="str">
        <f t="shared" si="316"/>
        <v>P</v>
      </c>
      <c r="DX174" s="455" t="str">
        <f t="shared" si="316"/>
        <v>P</v>
      </c>
      <c r="DY174" s="455" t="str">
        <f t="shared" si="316"/>
        <v>FÜ</v>
      </c>
      <c r="DZ174" s="455" t="str">
        <f t="shared" si="316"/>
        <v>P</v>
      </c>
      <c r="EA174" s="455" t="str">
        <f t="shared" si="316"/>
        <v>P</v>
      </c>
      <c r="EB174" s="455" t="str">
        <f t="shared" si="316"/>
        <v>P</v>
      </c>
      <c r="EC174" s="954" t="str">
        <f t="shared" si="316"/>
        <v>P</v>
      </c>
      <c r="ED174" s="768" t="str">
        <f t="shared" si="317"/>
        <v>P</v>
      </c>
      <c r="EE174" s="455" t="str">
        <f t="shared" si="317"/>
        <v>P</v>
      </c>
      <c r="EF174" s="455" t="str">
        <f t="shared" si="317"/>
        <v>P</v>
      </c>
      <c r="EG174" s="455" t="str">
        <f t="shared" si="317"/>
        <v>P</v>
      </c>
      <c r="EH174" s="455" t="str">
        <f t="shared" si="317"/>
        <v>P</v>
      </c>
      <c r="EI174" s="455" t="str">
        <f t="shared" si="317"/>
        <v>P</v>
      </c>
      <c r="EJ174" s="953" t="str">
        <f t="shared" si="317"/>
        <v>P</v>
      </c>
      <c r="EK174" s="768" t="str">
        <f t="shared" si="317"/>
        <v>P</v>
      </c>
      <c r="EL174" s="455" t="str">
        <f t="shared" si="317"/>
        <v>P</v>
      </c>
      <c r="EM174" s="455" t="str">
        <f t="shared" si="317"/>
        <v>P</v>
      </c>
      <c r="EN174" s="455" t="str">
        <f t="shared" si="317"/>
        <v>P</v>
      </c>
      <c r="EO174" s="455" t="str">
        <f t="shared" si="317"/>
        <v>P</v>
      </c>
      <c r="EP174" s="455" t="str">
        <f t="shared" si="317"/>
        <v>P</v>
      </c>
      <c r="EQ174" s="953" t="str">
        <f t="shared" si="317"/>
        <v>P</v>
      </c>
      <c r="ER174" s="768" t="str">
        <f t="shared" si="317"/>
        <v>FÜ</v>
      </c>
      <c r="ES174" s="455" t="str">
        <f t="shared" si="317"/>
        <v>P</v>
      </c>
      <c r="ET174" s="455" t="str">
        <f t="shared" si="318"/>
        <v>P</v>
      </c>
      <c r="EU174" s="455" t="str">
        <f t="shared" si="318"/>
        <v>P</v>
      </c>
      <c r="EV174" s="455" t="str">
        <f t="shared" si="318"/>
        <v>P</v>
      </c>
      <c r="EW174" s="455" t="str">
        <f t="shared" si="318"/>
        <v>P</v>
      </c>
      <c r="EX174" s="953" t="str">
        <f t="shared" si="318"/>
        <v>P</v>
      </c>
      <c r="EY174" s="768" t="str">
        <f t="shared" si="318"/>
        <v>P</v>
      </c>
      <c r="EZ174" s="455" t="str">
        <f t="shared" si="318"/>
        <v>P</v>
      </c>
      <c r="FA174" s="455" t="str">
        <f t="shared" si="318"/>
        <v>P</v>
      </c>
      <c r="FB174" s="455" t="str">
        <f t="shared" si="318"/>
        <v>P</v>
      </c>
      <c r="FC174" s="455" t="str">
        <f t="shared" si="318"/>
        <v>P</v>
      </c>
      <c r="FD174" s="455" t="str">
        <f t="shared" si="318"/>
        <v>P</v>
      </c>
      <c r="FE174" s="953" t="str">
        <f t="shared" si="318"/>
        <v>P</v>
      </c>
      <c r="FF174" s="768" t="str">
        <f t="shared" si="318"/>
        <v>P</v>
      </c>
      <c r="FG174" s="455" t="str">
        <f t="shared" si="318"/>
        <v>P</v>
      </c>
      <c r="FH174" s="455" t="str">
        <f t="shared" si="318"/>
        <v>P</v>
      </c>
      <c r="FI174" s="455" t="str">
        <f t="shared" si="318"/>
        <v>P</v>
      </c>
      <c r="FJ174" s="455" t="str">
        <f t="shared" si="319"/>
        <v>P</v>
      </c>
      <c r="FK174" s="455" t="str">
        <f t="shared" si="319"/>
        <v>P</v>
      </c>
      <c r="FL174" s="953" t="str">
        <f t="shared" si="319"/>
        <v>P</v>
      </c>
      <c r="FM174" s="768" t="str">
        <f t="shared" si="319"/>
        <v>P</v>
      </c>
      <c r="FN174" s="455" t="str">
        <f t="shared" si="319"/>
        <v>P</v>
      </c>
      <c r="FO174" s="455" t="str">
        <f t="shared" si="319"/>
        <v>P</v>
      </c>
      <c r="FP174" s="455" t="str">
        <f t="shared" si="319"/>
        <v>P</v>
      </c>
      <c r="FQ174" s="455" t="str">
        <f t="shared" si="319"/>
        <v>P</v>
      </c>
      <c r="FR174" s="455" t="str">
        <f t="shared" si="319"/>
        <v>P</v>
      </c>
      <c r="FS174" s="953" t="str">
        <f t="shared" si="319"/>
        <v>P</v>
      </c>
      <c r="FT174" s="768" t="str">
        <f t="shared" si="319"/>
        <v>P</v>
      </c>
      <c r="FU174" s="455" t="str">
        <f t="shared" si="319"/>
        <v>P</v>
      </c>
      <c r="FV174" s="455" t="str">
        <f t="shared" si="319"/>
        <v>P</v>
      </c>
      <c r="FW174" s="455" t="str">
        <f t="shared" si="319"/>
        <v>P</v>
      </c>
      <c r="FX174" s="455" t="str">
        <f t="shared" si="319"/>
        <v>P</v>
      </c>
      <c r="FY174" s="455" t="str">
        <f t="shared" si="319"/>
        <v>P</v>
      </c>
      <c r="FZ174" s="953" t="str">
        <f t="shared" si="320"/>
        <v>P</v>
      </c>
      <c r="GA174" s="768" t="str">
        <f t="shared" si="320"/>
        <v>P</v>
      </c>
      <c r="GB174" s="455" t="str">
        <f t="shared" si="320"/>
        <v>P</v>
      </c>
      <c r="GC174" s="455" t="str">
        <f t="shared" si="320"/>
        <v>P</v>
      </c>
      <c r="GD174" s="455" t="str">
        <f t="shared" si="320"/>
        <v>P</v>
      </c>
      <c r="GE174" s="455" t="str">
        <f t="shared" si="320"/>
        <v>P</v>
      </c>
      <c r="GF174" s="953" t="str">
        <f t="shared" si="320"/>
        <v>P</v>
      </c>
      <c r="GG174" s="768" t="str">
        <f t="shared" si="320"/>
        <v>P</v>
      </c>
      <c r="GH174" s="455" t="str">
        <f t="shared" si="320"/>
        <v>P</v>
      </c>
      <c r="GI174" s="455" t="str">
        <f t="shared" si="320"/>
        <v>P</v>
      </c>
      <c r="GJ174" s="455" t="str">
        <f t="shared" si="320"/>
        <v>P</v>
      </c>
      <c r="GK174" s="455" t="str">
        <f t="shared" si="320"/>
        <v>P</v>
      </c>
      <c r="GL174" s="455" t="str">
        <f t="shared" si="320"/>
        <v>P</v>
      </c>
      <c r="GM174" s="455" t="str">
        <f t="shared" si="320"/>
        <v>P</v>
      </c>
      <c r="GN174" s="954" t="str">
        <f t="shared" si="320"/>
        <v>P</v>
      </c>
      <c r="GO174" s="768" t="str">
        <f t="shared" si="320"/>
        <v>P</v>
      </c>
      <c r="GP174" s="455" t="str">
        <f t="shared" si="321"/>
        <v>P</v>
      </c>
      <c r="GQ174" s="455" t="str">
        <f t="shared" si="321"/>
        <v>P</v>
      </c>
      <c r="GR174" s="455" t="str">
        <f t="shared" si="321"/>
        <v>P</v>
      </c>
      <c r="GS174" s="455" t="str">
        <f t="shared" si="321"/>
        <v>P</v>
      </c>
      <c r="GT174" s="455" t="str">
        <f t="shared" si="321"/>
        <v>P</v>
      </c>
      <c r="GU174" s="953" t="str">
        <f t="shared" si="321"/>
        <v>P</v>
      </c>
      <c r="GV174" s="768" t="str">
        <f t="shared" si="321"/>
        <v>P</v>
      </c>
      <c r="GW174" s="455" t="str">
        <f t="shared" si="321"/>
        <v>P</v>
      </c>
      <c r="GX174" s="455" t="str">
        <f t="shared" si="321"/>
        <v>P</v>
      </c>
      <c r="GY174" s="455" t="str">
        <f t="shared" si="321"/>
        <v>P</v>
      </c>
      <c r="GZ174" s="455" t="str">
        <f t="shared" si="321"/>
        <v>P</v>
      </c>
      <c r="HA174" s="455" t="str">
        <f t="shared" si="321"/>
        <v>P</v>
      </c>
      <c r="HB174" s="953" t="str">
        <f t="shared" si="321"/>
        <v>P</v>
      </c>
      <c r="HC174" s="768" t="str">
        <f t="shared" si="321"/>
        <v>P</v>
      </c>
      <c r="HD174" s="455" t="str">
        <f t="shared" si="321"/>
        <v>P</v>
      </c>
      <c r="HE174" s="455" t="str">
        <f t="shared" si="321"/>
        <v>P</v>
      </c>
      <c r="HF174" s="455" t="str">
        <f t="shared" si="322"/>
        <v>P</v>
      </c>
      <c r="HG174" s="455" t="str">
        <f t="shared" si="322"/>
        <v>P</v>
      </c>
      <c r="HH174" s="455" t="str">
        <f t="shared" si="322"/>
        <v>P</v>
      </c>
      <c r="HI174" s="953" t="str">
        <f t="shared" si="322"/>
        <v>P</v>
      </c>
      <c r="HJ174" s="768" t="str">
        <f t="shared" si="322"/>
        <v>P</v>
      </c>
      <c r="HK174" s="455" t="str">
        <f t="shared" si="322"/>
        <v>P</v>
      </c>
      <c r="HL174" s="455" t="str">
        <f t="shared" si="322"/>
        <v>P</v>
      </c>
      <c r="HM174" s="455" t="str">
        <f t="shared" si="322"/>
        <v>P</v>
      </c>
      <c r="HN174" s="955" t="str">
        <f t="shared" si="322"/>
        <v>P</v>
      </c>
      <c r="HO174" s="455" t="str">
        <f t="shared" si="322"/>
        <v>P</v>
      </c>
      <c r="HP174" s="953" t="str">
        <f t="shared" si="322"/>
        <v>P</v>
      </c>
      <c r="HQ174" s="768" t="str">
        <f t="shared" si="322"/>
        <v>P</v>
      </c>
      <c r="HR174" s="455" t="str">
        <f t="shared" si="322"/>
        <v>P</v>
      </c>
      <c r="HS174" s="455" t="str">
        <f t="shared" si="322"/>
        <v>P</v>
      </c>
      <c r="HT174" s="455" t="str">
        <f t="shared" si="322"/>
        <v>P</v>
      </c>
      <c r="HU174" s="455" t="str">
        <f t="shared" si="322"/>
        <v>P</v>
      </c>
      <c r="HV174" s="455" t="str">
        <f t="shared" si="323"/>
        <v>P</v>
      </c>
      <c r="HW174" s="953" t="str">
        <f t="shared" si="323"/>
        <v>P</v>
      </c>
      <c r="HX174" s="768" t="str">
        <f t="shared" si="323"/>
        <v>P</v>
      </c>
      <c r="HY174" s="455" t="str">
        <f t="shared" si="323"/>
        <v>P</v>
      </c>
      <c r="HZ174" s="455" t="str">
        <f t="shared" si="323"/>
        <v>P</v>
      </c>
      <c r="IA174" s="455" t="str">
        <f t="shared" si="323"/>
        <v>P</v>
      </c>
      <c r="IB174" s="455" t="str">
        <f t="shared" si="323"/>
        <v>P</v>
      </c>
      <c r="IC174" s="455" t="str">
        <f t="shared" si="323"/>
        <v>P</v>
      </c>
      <c r="ID174" s="953" t="str">
        <f t="shared" si="323"/>
        <v>P</v>
      </c>
      <c r="IE174" s="768" t="str">
        <f t="shared" si="323"/>
        <v>P</v>
      </c>
      <c r="IF174" s="455" t="str">
        <f t="shared" si="323"/>
        <v>FÜ</v>
      </c>
      <c r="IG174" s="455" t="str">
        <f t="shared" si="323"/>
        <v>P</v>
      </c>
      <c r="IH174" s="455" t="str">
        <f t="shared" si="323"/>
        <v>P</v>
      </c>
      <c r="II174" s="455" t="str">
        <f t="shared" si="323"/>
        <v>P</v>
      </c>
      <c r="IJ174" s="455" t="str">
        <f t="shared" si="323"/>
        <v>P</v>
      </c>
      <c r="IK174" s="953" t="str">
        <f t="shared" si="323"/>
        <v>P</v>
      </c>
      <c r="IL174" s="768" t="str">
        <f t="shared" si="324"/>
        <v>P</v>
      </c>
      <c r="IM174" s="455" t="str">
        <f t="shared" si="324"/>
        <v>P</v>
      </c>
      <c r="IN174" s="455" t="str">
        <f t="shared" si="324"/>
        <v>P</v>
      </c>
      <c r="IO174" s="455" t="str">
        <f t="shared" si="324"/>
        <v>P</v>
      </c>
      <c r="IP174" s="455" t="str">
        <f t="shared" si="324"/>
        <v>P</v>
      </c>
      <c r="IQ174" s="455" t="str">
        <f t="shared" si="324"/>
        <v>P</v>
      </c>
      <c r="IR174" s="953" t="str">
        <f t="shared" si="324"/>
        <v>P</v>
      </c>
      <c r="IS174" s="768" t="str">
        <f t="shared" si="324"/>
        <v>P</v>
      </c>
      <c r="IT174" s="455" t="str">
        <f t="shared" si="324"/>
        <v>P</v>
      </c>
      <c r="IU174" s="455" t="str">
        <f t="shared" si="324"/>
        <v>P</v>
      </c>
      <c r="IV174" s="455" t="str">
        <f t="shared" si="324"/>
        <v>P</v>
      </c>
      <c r="IW174" s="455" t="str">
        <f t="shared" si="324"/>
        <v>P</v>
      </c>
      <c r="IX174" s="455" t="str">
        <f t="shared" si="324"/>
        <v>P</v>
      </c>
      <c r="IY174" s="954" t="str">
        <f t="shared" si="324"/>
        <v>P</v>
      </c>
      <c r="IZ174" s="768" t="str">
        <f t="shared" si="324"/>
        <v>P</v>
      </c>
      <c r="JA174" s="455" t="str">
        <f t="shared" si="324"/>
        <v>P</v>
      </c>
      <c r="JB174" s="455" t="str">
        <f t="shared" si="325"/>
        <v>P</v>
      </c>
      <c r="JC174" s="455" t="str">
        <f t="shared" si="325"/>
        <v>P</v>
      </c>
      <c r="JD174" s="455" t="str">
        <f t="shared" si="325"/>
        <v>P</v>
      </c>
      <c r="JE174" s="455" t="str">
        <f t="shared" si="325"/>
        <v>P</v>
      </c>
      <c r="JF174" s="953" t="str">
        <f t="shared" si="325"/>
        <v>P</v>
      </c>
      <c r="JG174" s="768" t="str">
        <f t="shared" si="325"/>
        <v>P</v>
      </c>
      <c r="JH174" s="455" t="str">
        <f t="shared" si="325"/>
        <v>P</v>
      </c>
      <c r="JI174" s="455" t="str">
        <f t="shared" si="325"/>
        <v>P</v>
      </c>
      <c r="JJ174" s="455" t="str">
        <f t="shared" si="325"/>
        <v>P</v>
      </c>
      <c r="JK174" s="455" t="str">
        <f t="shared" si="325"/>
        <v>P</v>
      </c>
      <c r="JL174" s="455" t="str">
        <f t="shared" si="325"/>
        <v>P</v>
      </c>
      <c r="JM174" s="953" t="str">
        <f t="shared" si="325"/>
        <v>P</v>
      </c>
      <c r="JN174" s="768" t="str">
        <f t="shared" si="325"/>
        <v>P</v>
      </c>
      <c r="JO174" s="455" t="str">
        <f t="shared" si="325"/>
        <v>P</v>
      </c>
      <c r="JP174" s="455" t="str">
        <f t="shared" si="325"/>
        <v>P</v>
      </c>
      <c r="JQ174" s="455" t="str">
        <f t="shared" si="325"/>
        <v>P</v>
      </c>
      <c r="JR174" s="455" t="str">
        <f t="shared" si="326"/>
        <v>P</v>
      </c>
      <c r="JS174" s="455" t="str">
        <f t="shared" si="326"/>
        <v>P</v>
      </c>
      <c r="JT174" s="953" t="str">
        <f t="shared" si="326"/>
        <v>P</v>
      </c>
      <c r="JU174" s="768" t="str">
        <f t="shared" si="326"/>
        <v>P</v>
      </c>
      <c r="JV174" s="455" t="str">
        <f t="shared" si="326"/>
        <v>P</v>
      </c>
      <c r="JW174" s="455" t="str">
        <f t="shared" si="326"/>
        <v>P</v>
      </c>
      <c r="JX174" s="455" t="str">
        <f t="shared" si="326"/>
        <v>P</v>
      </c>
      <c r="JY174" s="455" t="str">
        <f t="shared" si="326"/>
        <v>P</v>
      </c>
      <c r="JZ174" s="455" t="str">
        <f t="shared" si="326"/>
        <v>P</v>
      </c>
      <c r="KA174" s="953" t="str">
        <f t="shared" si="326"/>
        <v>P</v>
      </c>
      <c r="KB174" s="768" t="str">
        <f t="shared" si="326"/>
        <v>P</v>
      </c>
      <c r="KC174" s="455" t="str">
        <f t="shared" si="326"/>
        <v>P</v>
      </c>
      <c r="KD174" s="455" t="str">
        <f t="shared" si="326"/>
        <v>P</v>
      </c>
      <c r="KE174" s="455" t="str">
        <f t="shared" si="326"/>
        <v>P</v>
      </c>
      <c r="KF174" s="455" t="str">
        <f t="shared" si="326"/>
        <v>P</v>
      </c>
      <c r="KG174" s="455" t="str">
        <f t="shared" si="326"/>
        <v>P</v>
      </c>
      <c r="KH174" s="953" t="str">
        <f t="shared" si="327"/>
        <v>P</v>
      </c>
      <c r="KI174" s="768" t="str">
        <f t="shared" si="327"/>
        <v>P</v>
      </c>
      <c r="KJ174" s="455" t="str">
        <f t="shared" si="327"/>
        <v>P</v>
      </c>
      <c r="KK174" s="455" t="str">
        <f t="shared" si="327"/>
        <v>P</v>
      </c>
      <c r="KL174" s="455" t="str">
        <f t="shared" si="327"/>
        <v>P</v>
      </c>
      <c r="KM174" s="455" t="str">
        <f t="shared" si="327"/>
        <v>P</v>
      </c>
      <c r="KN174" s="455" t="str">
        <f t="shared" si="327"/>
        <v>P</v>
      </c>
      <c r="KO174" s="953" t="str">
        <f t="shared" si="327"/>
        <v>P</v>
      </c>
      <c r="KP174" s="768" t="str">
        <f t="shared" si="327"/>
        <v>P</v>
      </c>
      <c r="KQ174" s="455" t="str">
        <f t="shared" si="327"/>
        <v>P</v>
      </c>
      <c r="KR174" s="455" t="str">
        <f t="shared" si="327"/>
        <v>FÜ</v>
      </c>
      <c r="KS174" s="455" t="str">
        <f t="shared" si="327"/>
        <v>P</v>
      </c>
      <c r="KT174" s="455" t="str">
        <f t="shared" si="327"/>
        <v>P</v>
      </c>
      <c r="KU174" s="455" t="str">
        <f t="shared" si="327"/>
        <v>P</v>
      </c>
      <c r="KV174" s="953" t="str">
        <f t="shared" si="327"/>
        <v>P</v>
      </c>
      <c r="KW174" s="768" t="str">
        <f t="shared" si="327"/>
        <v>P</v>
      </c>
      <c r="KX174" s="455" t="str">
        <f t="shared" si="328"/>
        <v>P</v>
      </c>
      <c r="KY174" s="455" t="str">
        <f t="shared" si="328"/>
        <v>P</v>
      </c>
      <c r="KZ174" s="455" t="str">
        <f t="shared" si="328"/>
        <v>P</v>
      </c>
      <c r="LA174" s="455" t="str">
        <f t="shared" si="328"/>
        <v>FÜ</v>
      </c>
      <c r="LB174" s="455" t="str">
        <f t="shared" si="328"/>
        <v>P</v>
      </c>
      <c r="LC174" s="954" t="str">
        <f t="shared" si="328"/>
        <v>P</v>
      </c>
      <c r="LD174" s="768" t="str">
        <f t="shared" si="328"/>
        <v>P</v>
      </c>
      <c r="LE174" s="455" t="str">
        <f t="shared" si="328"/>
        <v>P</v>
      </c>
      <c r="LF174" s="455" t="str">
        <f t="shared" si="328"/>
        <v>P</v>
      </c>
      <c r="LG174" s="455" t="str">
        <f t="shared" si="328"/>
        <v>P</v>
      </c>
      <c r="LH174" s="455" t="str">
        <f t="shared" si="328"/>
        <v>P</v>
      </c>
      <c r="LI174" s="455" t="str">
        <f t="shared" si="328"/>
        <v>P</v>
      </c>
      <c r="LJ174" s="953" t="str">
        <f t="shared" si="328"/>
        <v>P</v>
      </c>
      <c r="LK174" s="768" t="str">
        <f t="shared" si="328"/>
        <v>P</v>
      </c>
      <c r="LL174" s="455" t="str">
        <f t="shared" si="328"/>
        <v>P</v>
      </c>
      <c r="LM174" s="455" t="str">
        <f t="shared" si="328"/>
        <v>P</v>
      </c>
      <c r="LN174" s="455" t="str">
        <f t="shared" si="329"/>
        <v>P</v>
      </c>
      <c r="LO174" s="455" t="str">
        <f t="shared" si="329"/>
        <v>P</v>
      </c>
      <c r="LP174" s="455" t="str">
        <f t="shared" si="329"/>
        <v>P</v>
      </c>
      <c r="LQ174" s="953" t="str">
        <f t="shared" si="329"/>
        <v>P</v>
      </c>
      <c r="LR174" s="768" t="str">
        <f t="shared" si="329"/>
        <v>P</v>
      </c>
      <c r="LS174" s="455" t="str">
        <f t="shared" si="329"/>
        <v>P</v>
      </c>
      <c r="LT174" s="455" t="str">
        <f t="shared" si="329"/>
        <v>P</v>
      </c>
      <c r="LU174" s="455" t="str">
        <f t="shared" si="329"/>
        <v>P</v>
      </c>
      <c r="LV174" s="455" t="str">
        <f t="shared" si="329"/>
        <v>P</v>
      </c>
      <c r="LW174" s="455" t="str">
        <f t="shared" si="329"/>
        <v>P</v>
      </c>
      <c r="LX174" s="953" t="str">
        <f t="shared" si="329"/>
        <v>P</v>
      </c>
      <c r="LY174" s="768" t="str">
        <f t="shared" si="329"/>
        <v>P</v>
      </c>
      <c r="LZ174" s="455" t="str">
        <f t="shared" si="329"/>
        <v>P</v>
      </c>
      <c r="MA174" s="455" t="str">
        <f t="shared" si="329"/>
        <v>P</v>
      </c>
      <c r="MB174" s="455" t="str">
        <f t="shared" si="329"/>
        <v>P</v>
      </c>
      <c r="MC174" s="455" t="str">
        <f t="shared" si="329"/>
        <v>P</v>
      </c>
      <c r="MD174" s="455" t="str">
        <f t="shared" si="330"/>
        <v>P</v>
      </c>
      <c r="ME174" s="953" t="str">
        <f t="shared" si="330"/>
        <v>P</v>
      </c>
      <c r="MF174" s="768" t="str">
        <f t="shared" si="330"/>
        <v>P</v>
      </c>
      <c r="MG174" s="455" t="str">
        <f t="shared" si="330"/>
        <v>P</v>
      </c>
      <c r="MH174" s="455" t="str">
        <f t="shared" si="330"/>
        <v>P</v>
      </c>
      <c r="MI174" s="455" t="str">
        <f t="shared" si="330"/>
        <v>P</v>
      </c>
      <c r="MJ174" s="455" t="str">
        <f t="shared" si="330"/>
        <v>P</v>
      </c>
      <c r="MK174" s="455" t="str">
        <f t="shared" si="330"/>
        <v>P</v>
      </c>
      <c r="ML174" s="953" t="str">
        <f t="shared" si="330"/>
        <v>P</v>
      </c>
      <c r="MM174" s="768" t="str">
        <f t="shared" si="330"/>
        <v>P</v>
      </c>
      <c r="MN174" s="455" t="str">
        <f t="shared" si="330"/>
        <v>P</v>
      </c>
      <c r="MO174" s="455" t="str">
        <f t="shared" si="330"/>
        <v>P</v>
      </c>
      <c r="MP174" s="455" t="str">
        <f t="shared" si="330"/>
        <v>P</v>
      </c>
      <c r="MQ174" s="455" t="str">
        <f t="shared" si="330"/>
        <v>P</v>
      </c>
      <c r="MR174" s="455" t="str">
        <f t="shared" si="330"/>
        <v>P</v>
      </c>
      <c r="MS174" s="953" t="str">
        <f t="shared" si="330"/>
        <v>P</v>
      </c>
      <c r="MT174" s="768" t="str">
        <f t="shared" si="331"/>
        <v>P</v>
      </c>
      <c r="MU174" s="455" t="str">
        <f t="shared" si="331"/>
        <v>P</v>
      </c>
      <c r="MV174" s="455" t="str">
        <f t="shared" si="331"/>
        <v>P</v>
      </c>
      <c r="MW174" s="455" t="str">
        <f t="shared" si="331"/>
        <v>P</v>
      </c>
      <c r="MX174" s="455" t="str">
        <f t="shared" si="331"/>
        <v>P</v>
      </c>
      <c r="MY174" s="455" t="str">
        <f t="shared" si="331"/>
        <v>P</v>
      </c>
      <c r="MZ174" s="953" t="str">
        <f t="shared" si="331"/>
        <v>P</v>
      </c>
      <c r="NA174" s="768" t="str">
        <f t="shared" si="331"/>
        <v>P</v>
      </c>
      <c r="NB174" s="455" t="str">
        <f t="shared" si="331"/>
        <v>P</v>
      </c>
      <c r="NC174" s="455" t="str">
        <f t="shared" si="331"/>
        <v>FÜ</v>
      </c>
      <c r="ND174" s="455" t="str">
        <f t="shared" si="331"/>
        <v>FÜ</v>
      </c>
      <c r="NE174" s="455" t="str">
        <f t="shared" si="331"/>
        <v>P</v>
      </c>
      <c r="NF174" s="455" t="str">
        <f t="shared" si="331"/>
        <v>P</v>
      </c>
      <c r="NG174" s="954" t="str">
        <f t="shared" si="331"/>
        <v>P</v>
      </c>
      <c r="NH174" s="768" t="str">
        <f t="shared" si="331"/>
        <v>P</v>
      </c>
      <c r="NI174" s="455" t="str">
        <f t="shared" si="331"/>
        <v>P</v>
      </c>
      <c r="NJ174" s="455" t="str">
        <f t="shared" si="332"/>
        <v>P</v>
      </c>
      <c r="NK174" s="455" t="str">
        <f t="shared" si="332"/>
        <v>P</v>
      </c>
      <c r="NL174" s="455" t="str">
        <f t="shared" si="332"/>
        <v>P</v>
      </c>
      <c r="NM174" s="455" t="str">
        <f t="shared" si="332"/>
        <v>P</v>
      </c>
      <c r="NN174" s="953" t="str">
        <f t="shared" si="332"/>
        <v>P</v>
      </c>
      <c r="NO174" s="83"/>
      <c r="NP174" s="83"/>
      <c r="NQ174" s="83"/>
      <c r="NR174" s="83"/>
      <c r="NS174" s="83"/>
      <c r="NT174" s="83"/>
      <c r="NU174" s="83"/>
      <c r="NV174" s="83"/>
      <c r="NW174" s="83"/>
      <c r="NX174" s="83"/>
      <c r="NY174" s="83"/>
      <c r="NZ174" s="83"/>
      <c r="OA174" s="83"/>
      <c r="OB174" s="83"/>
      <c r="OC174" s="83"/>
      <c r="OD174" s="83"/>
      <c r="OE174" s="83"/>
      <c r="OF174" s="83"/>
      <c r="OG174" s="83"/>
      <c r="OH174" s="83"/>
      <c r="OI174" s="83"/>
      <c r="OJ174" s="83"/>
      <c r="OK174" s="83"/>
      <c r="OL174" s="83"/>
      <c r="OM174" s="83"/>
      <c r="ON174" s="83"/>
      <c r="OO174" s="83"/>
      <c r="OP174" s="83"/>
      <c r="OQ174" s="83"/>
      <c r="OR174" s="83"/>
      <c r="OS174" s="83"/>
      <c r="OT174" s="83"/>
      <c r="OU174" s="83"/>
      <c r="OV174" s="83"/>
      <c r="OW174" s="83"/>
      <c r="OX174" s="83"/>
      <c r="OY174" s="83"/>
      <c r="OZ174" s="83"/>
      <c r="PA174" s="83"/>
      <c r="PB174" s="83"/>
      <c r="PC174" s="83"/>
      <c r="PD174" s="83"/>
      <c r="PE174" s="83"/>
      <c r="PF174" s="83"/>
      <c r="PG174" s="83"/>
      <c r="PH174" s="83"/>
      <c r="PI174" s="83"/>
      <c r="PJ174" s="83"/>
      <c r="PK174" s="83"/>
      <c r="PL174" s="83"/>
      <c r="PM174" s="83"/>
      <c r="PN174" s="83"/>
      <c r="PO174" s="83"/>
      <c r="PP174" s="83"/>
      <c r="PQ174" s="83"/>
      <c r="PR174" s="83"/>
      <c r="PS174" s="83"/>
      <c r="PT174" s="83"/>
      <c r="PU174" s="83"/>
      <c r="PV174" s="83"/>
      <c r="PW174" s="83"/>
      <c r="PX174" s="83"/>
      <c r="PY174" s="83"/>
      <c r="PZ174" s="83"/>
      <c r="QA174" s="83"/>
      <c r="QB174" s="83"/>
      <c r="QC174" s="83"/>
      <c r="QD174" s="83"/>
      <c r="QE174" s="83"/>
      <c r="QF174" s="83"/>
      <c r="QG174" s="83"/>
      <c r="QH174" s="83"/>
      <c r="QI174" s="83"/>
      <c r="QJ174" s="83"/>
      <c r="QK174" s="83"/>
      <c r="QL174" s="83"/>
      <c r="QM174" s="83"/>
      <c r="QN174" s="83"/>
      <c r="QO174" s="83"/>
      <c r="QP174" s="83"/>
      <c r="QQ174" s="83"/>
      <c r="QR174" s="83"/>
      <c r="QS174" s="83"/>
      <c r="QT174" s="83"/>
      <c r="QU174" s="83"/>
      <c r="QV174" s="83"/>
      <c r="QW174" s="83"/>
      <c r="QX174" s="83"/>
      <c r="QY174" s="83"/>
      <c r="QZ174" s="83"/>
      <c r="RA174" s="83"/>
      <c r="RB174" s="83"/>
      <c r="RC174" s="83"/>
      <c r="RD174" s="83"/>
      <c r="RE174" s="83"/>
      <c r="RF174" s="83"/>
      <c r="RG174" s="83"/>
      <c r="RH174" s="83"/>
      <c r="RI174" s="83"/>
      <c r="RJ174" s="83"/>
      <c r="RK174" s="83"/>
      <c r="RL174" s="83"/>
      <c r="RM174" s="83"/>
      <c r="RN174" s="83"/>
      <c r="RO174" s="83"/>
      <c r="RP174" s="83"/>
      <c r="RQ174" s="83"/>
      <c r="RR174" s="83"/>
      <c r="RS174" s="83"/>
      <c r="RT174" s="83"/>
      <c r="RU174" s="83"/>
      <c r="RV174" s="83"/>
      <c r="RW174" s="83"/>
      <c r="RX174" s="83"/>
      <c r="RY174" s="83"/>
      <c r="RZ174" s="83"/>
      <c r="SA174" s="83"/>
      <c r="SB174" s="83"/>
      <c r="SC174" s="83"/>
      <c r="SD174" s="83"/>
      <c r="SE174" s="83"/>
      <c r="SF174" s="83"/>
      <c r="SG174" s="83"/>
      <c r="SH174" s="83"/>
      <c r="SI174" s="83"/>
      <c r="SJ174" s="83"/>
      <c r="SK174" s="83"/>
      <c r="SL174" s="83"/>
      <c r="SM174" s="83"/>
      <c r="SN174" s="83"/>
      <c r="SO174" s="83"/>
      <c r="SP174" s="83"/>
      <c r="SQ174" s="83"/>
      <c r="SR174" s="83"/>
      <c r="SS174" s="83"/>
      <c r="ST174" s="83"/>
      <c r="SU174" s="83"/>
      <c r="SV174" s="83"/>
      <c r="SW174" s="83"/>
      <c r="SX174" s="83"/>
      <c r="SY174" s="83"/>
      <c r="SZ174" s="83"/>
      <c r="TA174" s="83"/>
      <c r="TB174" s="83"/>
      <c r="TC174" s="83"/>
      <c r="TD174" s="83"/>
      <c r="TE174" s="83"/>
      <c r="TF174" s="83"/>
      <c r="TG174" s="83"/>
      <c r="TH174" s="83"/>
      <c r="TI174" s="83"/>
      <c r="TJ174" s="83"/>
      <c r="TK174" s="83"/>
      <c r="TL174" s="83"/>
      <c r="TM174" s="83"/>
      <c r="TN174" s="83"/>
      <c r="TO174" s="83"/>
      <c r="TP174" s="83"/>
      <c r="TQ174" s="83"/>
      <c r="TR174" s="83"/>
      <c r="TS174" s="83"/>
      <c r="TT174" s="83"/>
      <c r="TU174" s="83"/>
      <c r="TV174" s="83"/>
      <c r="TW174" s="83"/>
      <c r="TX174" s="83"/>
      <c r="TY174" s="83"/>
      <c r="TZ174" s="83"/>
      <c r="UA174" s="83"/>
      <c r="UB174" s="83"/>
      <c r="UC174" s="83"/>
      <c r="UD174" s="83"/>
      <c r="UE174" s="83"/>
      <c r="UF174" s="83"/>
      <c r="UG174" s="83"/>
      <c r="UH174" s="83"/>
      <c r="UI174" s="83"/>
      <c r="UJ174" s="83"/>
      <c r="UK174" s="83"/>
      <c r="UL174" s="83"/>
      <c r="UM174" s="83"/>
      <c r="UN174" s="83"/>
      <c r="UO174" s="83"/>
      <c r="UP174" s="83"/>
      <c r="UQ174" s="83"/>
    </row>
    <row r="175" spans="1:563" s="1" customFormat="1" hidden="1" x14ac:dyDescent="0.2">
      <c r="A175" s="762">
        <f>alapadatok!M30</f>
        <v>28</v>
      </c>
      <c r="B175" s="678" t="str">
        <f>IF(alapadatok!O30="","",alapadatok!O30)</f>
        <v/>
      </c>
      <c r="C175" s="584" t="str">
        <f>IF(alapadatok!N30="","",alapadatok!N30)</f>
        <v/>
      </c>
      <c r="D175" s="584" t="str">
        <f>IF(alapadatok!P30="","",alapadatok!P30)</f>
        <v/>
      </c>
      <c r="E175" s="948" t="str">
        <f>IF(alapadatok!W30="","",alapadatok!W30)</f>
        <v/>
      </c>
      <c r="F175" s="952" t="str">
        <f t="shared" si="338"/>
        <v/>
      </c>
      <c r="G175" s="953" t="str">
        <f t="shared" si="338"/>
        <v/>
      </c>
      <c r="H175" s="768" t="str">
        <f t="shared" si="338"/>
        <v/>
      </c>
      <c r="I175" s="455" t="str">
        <f t="shared" si="338"/>
        <v/>
      </c>
      <c r="J175" s="455" t="str">
        <f t="shared" si="338"/>
        <v/>
      </c>
      <c r="K175" s="455" t="str">
        <f t="shared" si="338"/>
        <v/>
      </c>
      <c r="L175" s="455" t="str">
        <f t="shared" si="338"/>
        <v/>
      </c>
      <c r="M175" s="455" t="str">
        <f t="shared" si="338"/>
        <v/>
      </c>
      <c r="N175" s="953" t="str">
        <f t="shared" si="338"/>
        <v/>
      </c>
      <c r="O175" s="768" t="str">
        <f t="shared" si="338"/>
        <v/>
      </c>
      <c r="P175" s="455" t="str">
        <f t="shared" si="338"/>
        <v/>
      </c>
      <c r="Q175" s="455" t="str">
        <f t="shared" si="338"/>
        <v/>
      </c>
      <c r="R175" s="455" t="str">
        <f t="shared" si="338"/>
        <v/>
      </c>
      <c r="S175" s="455" t="str">
        <f t="shared" si="338"/>
        <v/>
      </c>
      <c r="T175" s="455" t="str">
        <f t="shared" si="338"/>
        <v/>
      </c>
      <c r="U175" s="953" t="str">
        <f t="shared" si="338"/>
        <v/>
      </c>
      <c r="V175" s="768" t="str">
        <f t="shared" si="333"/>
        <v/>
      </c>
      <c r="W175" s="455" t="str">
        <f t="shared" si="333"/>
        <v/>
      </c>
      <c r="X175" s="455" t="str">
        <f t="shared" si="333"/>
        <v/>
      </c>
      <c r="Y175" s="455" t="str">
        <f t="shared" si="333"/>
        <v/>
      </c>
      <c r="Z175" s="455" t="str">
        <f t="shared" si="333"/>
        <v/>
      </c>
      <c r="AA175" s="455" t="str">
        <f t="shared" si="333"/>
        <v/>
      </c>
      <c r="AB175" s="953" t="str">
        <f t="shared" si="333"/>
        <v/>
      </c>
      <c r="AC175" s="768" t="str">
        <f t="shared" si="333"/>
        <v/>
      </c>
      <c r="AD175" s="455" t="str">
        <f t="shared" si="333"/>
        <v/>
      </c>
      <c r="AE175" s="455" t="str">
        <f t="shared" si="333"/>
        <v/>
      </c>
      <c r="AF175" s="455" t="str">
        <f t="shared" si="333"/>
        <v/>
      </c>
      <c r="AG175" s="455" t="str">
        <f t="shared" si="333"/>
        <v/>
      </c>
      <c r="AH175" s="455" t="str">
        <f t="shared" si="333"/>
        <v/>
      </c>
      <c r="AI175" s="953" t="str">
        <f t="shared" si="333"/>
        <v/>
      </c>
      <c r="AJ175" s="768" t="str">
        <f t="shared" si="333"/>
        <v/>
      </c>
      <c r="AK175" s="455" t="str">
        <f t="shared" si="333"/>
        <v/>
      </c>
      <c r="AL175" s="455" t="str">
        <f t="shared" si="334"/>
        <v/>
      </c>
      <c r="AM175" s="455" t="str">
        <f t="shared" si="334"/>
        <v/>
      </c>
      <c r="AN175" s="455" t="str">
        <f t="shared" si="334"/>
        <v/>
      </c>
      <c r="AO175" s="455" t="str">
        <f t="shared" si="334"/>
        <v/>
      </c>
      <c r="AP175" s="953" t="str">
        <f t="shared" si="334"/>
        <v/>
      </c>
      <c r="AQ175" s="768" t="str">
        <f t="shared" si="334"/>
        <v/>
      </c>
      <c r="AR175" s="455" t="str">
        <f t="shared" si="334"/>
        <v/>
      </c>
      <c r="AS175" s="455" t="str">
        <f t="shared" si="334"/>
        <v/>
      </c>
      <c r="AT175" s="455" t="str">
        <f t="shared" si="334"/>
        <v/>
      </c>
      <c r="AU175" s="455" t="str">
        <f t="shared" si="334"/>
        <v/>
      </c>
      <c r="AV175" s="455" t="str">
        <f t="shared" si="334"/>
        <v/>
      </c>
      <c r="AW175" s="953" t="str">
        <f t="shared" si="334"/>
        <v/>
      </c>
      <c r="AX175" s="768" t="str">
        <f t="shared" si="334"/>
        <v/>
      </c>
      <c r="AY175" s="455" t="str">
        <f t="shared" si="334"/>
        <v/>
      </c>
      <c r="AZ175" s="455" t="str">
        <f t="shared" si="334"/>
        <v/>
      </c>
      <c r="BA175" s="455" t="str">
        <f t="shared" si="334"/>
        <v/>
      </c>
      <c r="BB175" s="455" t="str">
        <f t="shared" si="335"/>
        <v/>
      </c>
      <c r="BC175" s="455" t="str">
        <f t="shared" si="335"/>
        <v/>
      </c>
      <c r="BD175" s="953" t="str">
        <f t="shared" si="335"/>
        <v/>
      </c>
      <c r="BE175" s="768" t="str">
        <f t="shared" si="335"/>
        <v/>
      </c>
      <c r="BF175" s="455" t="str">
        <f t="shared" si="335"/>
        <v/>
      </c>
      <c r="BG175" s="455" t="str">
        <f t="shared" si="335"/>
        <v/>
      </c>
      <c r="BH175" s="455" t="str">
        <f t="shared" si="335"/>
        <v/>
      </c>
      <c r="BI175" s="455" t="str">
        <f t="shared" si="335"/>
        <v/>
      </c>
      <c r="BJ175" s="455" t="str">
        <f t="shared" si="335"/>
        <v/>
      </c>
      <c r="BK175" s="953" t="str">
        <f t="shared" si="335"/>
        <v/>
      </c>
      <c r="BL175" s="768" t="str">
        <f t="shared" si="335"/>
        <v/>
      </c>
      <c r="BM175" s="455" t="str">
        <f t="shared" si="335"/>
        <v/>
      </c>
      <c r="BN175" s="455" t="str">
        <f t="shared" si="335"/>
        <v/>
      </c>
      <c r="BO175" s="455" t="str">
        <f t="shared" si="335"/>
        <v/>
      </c>
      <c r="BP175" s="455" t="str">
        <f t="shared" si="335"/>
        <v/>
      </c>
      <c r="BQ175" s="455" t="str">
        <f t="shared" si="335"/>
        <v/>
      </c>
      <c r="BR175" s="953" t="str">
        <f t="shared" si="315"/>
        <v/>
      </c>
      <c r="BS175" s="768" t="str">
        <f t="shared" si="315"/>
        <v/>
      </c>
      <c r="BT175" s="455" t="str">
        <f t="shared" si="315"/>
        <v/>
      </c>
      <c r="BU175" s="455" t="str">
        <f t="shared" si="315"/>
        <v/>
      </c>
      <c r="BV175" s="455" t="str">
        <f t="shared" si="315"/>
        <v/>
      </c>
      <c r="BW175" s="455" t="str">
        <f t="shared" si="315"/>
        <v/>
      </c>
      <c r="BX175" s="455" t="str">
        <f t="shared" si="315"/>
        <v/>
      </c>
      <c r="BY175" s="953" t="str">
        <f t="shared" si="315"/>
        <v/>
      </c>
      <c r="BZ175" s="768" t="str">
        <f t="shared" si="315"/>
        <v/>
      </c>
      <c r="CA175" s="455" t="str">
        <f t="shared" si="315"/>
        <v/>
      </c>
      <c r="CB175" s="455" t="str">
        <f t="shared" si="315"/>
        <v/>
      </c>
      <c r="CC175" s="455" t="str">
        <f t="shared" si="315"/>
        <v/>
      </c>
      <c r="CD175" s="455" t="str">
        <f t="shared" si="315"/>
        <v/>
      </c>
      <c r="CE175" s="455" t="str">
        <f t="shared" si="315"/>
        <v/>
      </c>
      <c r="CF175" s="953" t="str">
        <f t="shared" si="315"/>
        <v/>
      </c>
      <c r="CG175" s="768" t="str">
        <f t="shared" si="315"/>
        <v/>
      </c>
      <c r="CH175" s="455" t="str">
        <f t="shared" si="336"/>
        <v/>
      </c>
      <c r="CI175" s="455" t="str">
        <f t="shared" si="336"/>
        <v/>
      </c>
      <c r="CJ175" s="455" t="str">
        <f t="shared" si="336"/>
        <v/>
      </c>
      <c r="CK175" s="455" t="str">
        <f t="shared" si="336"/>
        <v/>
      </c>
      <c r="CL175" s="455" t="str">
        <f t="shared" si="336"/>
        <v/>
      </c>
      <c r="CM175" s="953" t="str">
        <f t="shared" si="336"/>
        <v/>
      </c>
      <c r="CN175" s="768" t="str">
        <f t="shared" si="336"/>
        <v/>
      </c>
      <c r="CO175" s="455" t="str">
        <f t="shared" si="336"/>
        <v/>
      </c>
      <c r="CP175" s="455" t="str">
        <f t="shared" si="336"/>
        <v/>
      </c>
      <c r="CQ175" s="455" t="str">
        <f t="shared" si="336"/>
        <v/>
      </c>
      <c r="CR175" s="455" t="str">
        <f t="shared" si="336"/>
        <v/>
      </c>
      <c r="CS175" s="455" t="str">
        <f t="shared" si="336"/>
        <v/>
      </c>
      <c r="CT175" s="953" t="str">
        <f t="shared" si="336"/>
        <v/>
      </c>
      <c r="CU175" s="952" t="str">
        <f t="shared" si="336"/>
        <v/>
      </c>
      <c r="CV175" s="1143" t="s">
        <v>99</v>
      </c>
      <c r="CW175" s="1143" t="s">
        <v>99</v>
      </c>
      <c r="CX175" s="1143" t="s">
        <v>99</v>
      </c>
      <c r="CY175" s="1143" t="s">
        <v>99</v>
      </c>
      <c r="CZ175" s="455" t="str">
        <f t="shared" si="337"/>
        <v/>
      </c>
      <c r="DA175" s="953" t="str">
        <f t="shared" si="337"/>
        <v/>
      </c>
      <c r="DB175" s="768" t="str">
        <f t="shared" si="337"/>
        <v/>
      </c>
      <c r="DC175" s="455" t="str">
        <f t="shared" si="337"/>
        <v/>
      </c>
      <c r="DD175" s="455" t="str">
        <f t="shared" si="337"/>
        <v/>
      </c>
      <c r="DE175" s="455" t="str">
        <f t="shared" si="337"/>
        <v/>
      </c>
      <c r="DF175" s="455" t="str">
        <f t="shared" si="337"/>
        <v/>
      </c>
      <c r="DG175" s="455" t="str">
        <f t="shared" si="337"/>
        <v/>
      </c>
      <c r="DH175" s="953" t="str">
        <f t="shared" si="337"/>
        <v/>
      </c>
      <c r="DI175" s="768" t="str">
        <f t="shared" si="337"/>
        <v/>
      </c>
      <c r="DJ175" s="455" t="str">
        <f t="shared" si="337"/>
        <v/>
      </c>
      <c r="DK175" s="455" t="str">
        <f t="shared" si="337"/>
        <v/>
      </c>
      <c r="DL175" s="455" t="str">
        <f t="shared" si="337"/>
        <v/>
      </c>
      <c r="DM175" s="455" t="str">
        <f t="shared" si="337"/>
        <v/>
      </c>
      <c r="DN175" s="455" t="str">
        <f t="shared" si="316"/>
        <v/>
      </c>
      <c r="DO175" s="953" t="str">
        <f t="shared" si="316"/>
        <v/>
      </c>
      <c r="DP175" s="768" t="str">
        <f t="shared" si="316"/>
        <v/>
      </c>
      <c r="DQ175" s="455" t="str">
        <f t="shared" si="316"/>
        <v/>
      </c>
      <c r="DR175" s="455" t="str">
        <f t="shared" si="316"/>
        <v/>
      </c>
      <c r="DS175" s="455" t="str">
        <f t="shared" si="316"/>
        <v/>
      </c>
      <c r="DT175" s="455" t="str">
        <f t="shared" si="316"/>
        <v/>
      </c>
      <c r="DU175" s="455" t="str">
        <f t="shared" si="316"/>
        <v/>
      </c>
      <c r="DV175" s="953" t="str">
        <f t="shared" si="316"/>
        <v/>
      </c>
      <c r="DW175" s="768" t="str">
        <f t="shared" si="316"/>
        <v/>
      </c>
      <c r="DX175" s="455" t="str">
        <f t="shared" si="316"/>
        <v/>
      </c>
      <c r="DY175" s="455" t="str">
        <f t="shared" si="316"/>
        <v/>
      </c>
      <c r="DZ175" s="455" t="str">
        <f t="shared" si="316"/>
        <v/>
      </c>
      <c r="EA175" s="455" t="str">
        <f t="shared" si="316"/>
        <v/>
      </c>
      <c r="EB175" s="455" t="str">
        <f t="shared" si="316"/>
        <v/>
      </c>
      <c r="EC175" s="954" t="str">
        <f t="shared" si="316"/>
        <v/>
      </c>
      <c r="ED175" s="768" t="str">
        <f t="shared" si="317"/>
        <v/>
      </c>
      <c r="EE175" s="455" t="str">
        <f t="shared" si="317"/>
        <v/>
      </c>
      <c r="EF175" s="455" t="str">
        <f t="shared" si="317"/>
        <v/>
      </c>
      <c r="EG175" s="455" t="str">
        <f t="shared" si="317"/>
        <v/>
      </c>
      <c r="EH175" s="455" t="str">
        <f t="shared" si="317"/>
        <v/>
      </c>
      <c r="EI175" s="455" t="str">
        <f t="shared" si="317"/>
        <v/>
      </c>
      <c r="EJ175" s="953" t="str">
        <f t="shared" si="317"/>
        <v/>
      </c>
      <c r="EK175" s="768" t="str">
        <f t="shared" si="317"/>
        <v/>
      </c>
      <c r="EL175" s="455" t="str">
        <f t="shared" si="317"/>
        <v/>
      </c>
      <c r="EM175" s="455" t="str">
        <f t="shared" si="317"/>
        <v/>
      </c>
      <c r="EN175" s="455" t="str">
        <f t="shared" si="317"/>
        <v/>
      </c>
      <c r="EO175" s="455" t="str">
        <f t="shared" si="317"/>
        <v/>
      </c>
      <c r="EP175" s="455" t="str">
        <f t="shared" si="317"/>
        <v/>
      </c>
      <c r="EQ175" s="953" t="str">
        <f t="shared" si="317"/>
        <v/>
      </c>
      <c r="ER175" s="768" t="str">
        <f t="shared" si="317"/>
        <v/>
      </c>
      <c r="ES175" s="455" t="str">
        <f t="shared" si="317"/>
        <v/>
      </c>
      <c r="ET175" s="455" t="str">
        <f t="shared" si="318"/>
        <v/>
      </c>
      <c r="EU175" s="455" t="str">
        <f t="shared" si="318"/>
        <v/>
      </c>
      <c r="EV175" s="455" t="str">
        <f t="shared" si="318"/>
        <v/>
      </c>
      <c r="EW175" s="455" t="str">
        <f t="shared" si="318"/>
        <v/>
      </c>
      <c r="EX175" s="953" t="str">
        <f t="shared" si="318"/>
        <v/>
      </c>
      <c r="EY175" s="768" t="str">
        <f t="shared" si="318"/>
        <v/>
      </c>
      <c r="EZ175" s="455" t="str">
        <f t="shared" si="318"/>
        <v/>
      </c>
      <c r="FA175" s="455" t="str">
        <f t="shared" si="318"/>
        <v/>
      </c>
      <c r="FB175" s="455" t="str">
        <f t="shared" si="318"/>
        <v/>
      </c>
      <c r="FC175" s="455" t="str">
        <f t="shared" si="318"/>
        <v/>
      </c>
      <c r="FD175" s="455" t="str">
        <f t="shared" si="318"/>
        <v/>
      </c>
      <c r="FE175" s="953" t="str">
        <f t="shared" si="318"/>
        <v/>
      </c>
      <c r="FF175" s="768" t="str">
        <f t="shared" si="318"/>
        <v/>
      </c>
      <c r="FG175" s="455" t="str">
        <f t="shared" si="318"/>
        <v/>
      </c>
      <c r="FH175" s="455" t="str">
        <f t="shared" si="318"/>
        <v/>
      </c>
      <c r="FI175" s="455" t="str">
        <f t="shared" si="318"/>
        <v/>
      </c>
      <c r="FJ175" s="455" t="str">
        <f t="shared" si="319"/>
        <v/>
      </c>
      <c r="FK175" s="455" t="str">
        <f t="shared" si="319"/>
        <v/>
      </c>
      <c r="FL175" s="953" t="str">
        <f t="shared" si="319"/>
        <v/>
      </c>
      <c r="FM175" s="768" t="str">
        <f t="shared" si="319"/>
        <v/>
      </c>
      <c r="FN175" s="455" t="str">
        <f t="shared" si="319"/>
        <v/>
      </c>
      <c r="FO175" s="455" t="str">
        <f t="shared" si="319"/>
        <v/>
      </c>
      <c r="FP175" s="455" t="str">
        <f t="shared" si="319"/>
        <v/>
      </c>
      <c r="FQ175" s="455" t="str">
        <f t="shared" si="319"/>
        <v/>
      </c>
      <c r="FR175" s="455" t="str">
        <f t="shared" si="319"/>
        <v/>
      </c>
      <c r="FS175" s="953" t="str">
        <f t="shared" si="319"/>
        <v/>
      </c>
      <c r="FT175" s="768" t="str">
        <f t="shared" si="319"/>
        <v/>
      </c>
      <c r="FU175" s="455" t="str">
        <f t="shared" si="319"/>
        <v/>
      </c>
      <c r="FV175" s="455" t="str">
        <f t="shared" si="319"/>
        <v/>
      </c>
      <c r="FW175" s="455" t="str">
        <f t="shared" si="319"/>
        <v/>
      </c>
      <c r="FX175" s="455" t="str">
        <f t="shared" si="319"/>
        <v/>
      </c>
      <c r="FY175" s="455" t="str">
        <f t="shared" si="319"/>
        <v/>
      </c>
      <c r="FZ175" s="953" t="str">
        <f t="shared" si="320"/>
        <v/>
      </c>
      <c r="GA175" s="768" t="str">
        <f t="shared" si="320"/>
        <v/>
      </c>
      <c r="GB175" s="455" t="str">
        <f t="shared" si="320"/>
        <v/>
      </c>
      <c r="GC175" s="455" t="str">
        <f t="shared" si="320"/>
        <v/>
      </c>
      <c r="GD175" s="455" t="str">
        <f t="shared" si="320"/>
        <v/>
      </c>
      <c r="GE175" s="455" t="str">
        <f t="shared" si="320"/>
        <v/>
      </c>
      <c r="GF175" s="953" t="str">
        <f t="shared" si="320"/>
        <v/>
      </c>
      <c r="GG175" s="768" t="str">
        <f t="shared" si="320"/>
        <v/>
      </c>
      <c r="GH175" s="455" t="str">
        <f t="shared" si="320"/>
        <v/>
      </c>
      <c r="GI175" s="455" t="str">
        <f t="shared" si="320"/>
        <v/>
      </c>
      <c r="GJ175" s="455" t="str">
        <f t="shared" si="320"/>
        <v/>
      </c>
      <c r="GK175" s="455" t="str">
        <f t="shared" si="320"/>
        <v/>
      </c>
      <c r="GL175" s="455" t="str">
        <f t="shared" si="320"/>
        <v/>
      </c>
      <c r="GM175" s="455" t="str">
        <f t="shared" si="320"/>
        <v/>
      </c>
      <c r="GN175" s="954" t="str">
        <f t="shared" si="320"/>
        <v/>
      </c>
      <c r="GO175" s="768" t="str">
        <f t="shared" si="320"/>
        <v/>
      </c>
      <c r="GP175" s="455" t="str">
        <f t="shared" si="321"/>
        <v/>
      </c>
      <c r="GQ175" s="455" t="str">
        <f t="shared" si="321"/>
        <v/>
      </c>
      <c r="GR175" s="455" t="str">
        <f t="shared" si="321"/>
        <v/>
      </c>
      <c r="GS175" s="455" t="str">
        <f t="shared" si="321"/>
        <v/>
      </c>
      <c r="GT175" s="455" t="str">
        <f t="shared" si="321"/>
        <v/>
      </c>
      <c r="GU175" s="953" t="str">
        <f t="shared" si="321"/>
        <v/>
      </c>
      <c r="GV175" s="768" t="str">
        <f t="shared" si="321"/>
        <v/>
      </c>
      <c r="GW175" s="455" t="str">
        <f t="shared" si="321"/>
        <v/>
      </c>
      <c r="GX175" s="455" t="str">
        <f t="shared" si="321"/>
        <v/>
      </c>
      <c r="GY175" s="455" t="str">
        <f t="shared" si="321"/>
        <v/>
      </c>
      <c r="GZ175" s="455" t="str">
        <f t="shared" si="321"/>
        <v/>
      </c>
      <c r="HA175" s="455" t="str">
        <f t="shared" si="321"/>
        <v/>
      </c>
      <c r="HB175" s="953" t="str">
        <f t="shared" si="321"/>
        <v/>
      </c>
      <c r="HC175" s="768" t="str">
        <f t="shared" si="321"/>
        <v/>
      </c>
      <c r="HD175" s="455" t="str">
        <f t="shared" si="321"/>
        <v/>
      </c>
      <c r="HE175" s="455" t="str">
        <f t="shared" si="321"/>
        <v/>
      </c>
      <c r="HF175" s="455" t="str">
        <f t="shared" si="322"/>
        <v/>
      </c>
      <c r="HG175" s="455" t="str">
        <f t="shared" si="322"/>
        <v/>
      </c>
      <c r="HH175" s="455" t="str">
        <f t="shared" si="322"/>
        <v/>
      </c>
      <c r="HI175" s="953" t="str">
        <f t="shared" si="322"/>
        <v/>
      </c>
      <c r="HJ175" s="768" t="str">
        <f t="shared" si="322"/>
        <v/>
      </c>
      <c r="HK175" s="455" t="str">
        <f t="shared" si="322"/>
        <v/>
      </c>
      <c r="HL175" s="455" t="str">
        <f t="shared" si="322"/>
        <v/>
      </c>
      <c r="HM175" s="455" t="str">
        <f t="shared" si="322"/>
        <v/>
      </c>
      <c r="HN175" s="455" t="str">
        <f t="shared" si="322"/>
        <v/>
      </c>
      <c r="HO175" s="455" t="str">
        <f t="shared" si="322"/>
        <v/>
      </c>
      <c r="HP175" s="953" t="str">
        <f t="shared" si="322"/>
        <v/>
      </c>
      <c r="HQ175" s="768" t="str">
        <f t="shared" si="322"/>
        <v/>
      </c>
      <c r="HR175" s="455" t="str">
        <f t="shared" si="322"/>
        <v/>
      </c>
      <c r="HS175" s="455" t="str">
        <f t="shared" si="322"/>
        <v/>
      </c>
      <c r="HT175" s="455" t="str">
        <f t="shared" si="322"/>
        <v/>
      </c>
      <c r="HU175" s="455" t="str">
        <f t="shared" si="322"/>
        <v/>
      </c>
      <c r="HV175" s="455" t="str">
        <f t="shared" si="323"/>
        <v/>
      </c>
      <c r="HW175" s="953" t="str">
        <f t="shared" si="323"/>
        <v/>
      </c>
      <c r="HX175" s="768" t="str">
        <f t="shared" si="323"/>
        <v/>
      </c>
      <c r="HY175" s="455" t="str">
        <f t="shared" si="323"/>
        <v/>
      </c>
      <c r="HZ175" s="455" t="str">
        <f t="shared" si="323"/>
        <v/>
      </c>
      <c r="IA175" s="455" t="str">
        <f t="shared" si="323"/>
        <v/>
      </c>
      <c r="IB175" s="455" t="str">
        <f t="shared" si="323"/>
        <v/>
      </c>
      <c r="IC175" s="455" t="str">
        <f t="shared" si="323"/>
        <v/>
      </c>
      <c r="ID175" s="953" t="str">
        <f t="shared" si="323"/>
        <v/>
      </c>
      <c r="IE175" s="768" t="str">
        <f t="shared" si="323"/>
        <v/>
      </c>
      <c r="IF175" s="455" t="str">
        <f t="shared" si="323"/>
        <v/>
      </c>
      <c r="IG175" s="455" t="str">
        <f t="shared" si="323"/>
        <v/>
      </c>
      <c r="IH175" s="455" t="str">
        <f t="shared" si="323"/>
        <v/>
      </c>
      <c r="II175" s="455" t="str">
        <f t="shared" si="323"/>
        <v/>
      </c>
      <c r="IJ175" s="455" t="str">
        <f t="shared" si="323"/>
        <v/>
      </c>
      <c r="IK175" s="953" t="str">
        <f t="shared" si="323"/>
        <v/>
      </c>
      <c r="IL175" s="768" t="str">
        <f t="shared" si="324"/>
        <v/>
      </c>
      <c r="IM175" s="455" t="str">
        <f t="shared" si="324"/>
        <v/>
      </c>
      <c r="IN175" s="455" t="str">
        <f t="shared" si="324"/>
        <v/>
      </c>
      <c r="IO175" s="455" t="str">
        <f t="shared" si="324"/>
        <v/>
      </c>
      <c r="IP175" s="455" t="str">
        <f t="shared" si="324"/>
        <v/>
      </c>
      <c r="IQ175" s="455" t="str">
        <f t="shared" si="324"/>
        <v/>
      </c>
      <c r="IR175" s="953" t="str">
        <f t="shared" si="324"/>
        <v/>
      </c>
      <c r="IS175" s="768" t="str">
        <f t="shared" si="324"/>
        <v/>
      </c>
      <c r="IT175" s="455" t="str">
        <f t="shared" si="324"/>
        <v/>
      </c>
      <c r="IU175" s="455" t="str">
        <f t="shared" si="324"/>
        <v/>
      </c>
      <c r="IV175" s="455" t="str">
        <f t="shared" si="324"/>
        <v/>
      </c>
      <c r="IW175" s="455" t="str">
        <f t="shared" si="324"/>
        <v/>
      </c>
      <c r="IX175" s="455" t="str">
        <f t="shared" si="324"/>
        <v/>
      </c>
      <c r="IY175" s="954" t="str">
        <f t="shared" si="324"/>
        <v/>
      </c>
      <c r="IZ175" s="768" t="str">
        <f t="shared" si="324"/>
        <v/>
      </c>
      <c r="JA175" s="455" t="str">
        <f t="shared" si="324"/>
        <v/>
      </c>
      <c r="JB175" s="455" t="str">
        <f t="shared" si="325"/>
        <v/>
      </c>
      <c r="JC175" s="455" t="str">
        <f t="shared" si="325"/>
        <v/>
      </c>
      <c r="JD175" s="455" t="str">
        <f t="shared" si="325"/>
        <v/>
      </c>
      <c r="JE175" s="455" t="str">
        <f t="shared" si="325"/>
        <v/>
      </c>
      <c r="JF175" s="953" t="str">
        <f t="shared" si="325"/>
        <v/>
      </c>
      <c r="JG175" s="768" t="str">
        <f t="shared" si="325"/>
        <v/>
      </c>
      <c r="JH175" s="455" t="str">
        <f t="shared" si="325"/>
        <v/>
      </c>
      <c r="JI175" s="455" t="str">
        <f t="shared" si="325"/>
        <v/>
      </c>
      <c r="JJ175" s="455" t="str">
        <f t="shared" si="325"/>
        <v/>
      </c>
      <c r="JK175" s="455" t="str">
        <f t="shared" si="325"/>
        <v/>
      </c>
      <c r="JL175" s="455" t="str">
        <f t="shared" si="325"/>
        <v/>
      </c>
      <c r="JM175" s="953" t="str">
        <f t="shared" si="325"/>
        <v/>
      </c>
      <c r="JN175" s="768" t="str">
        <f t="shared" si="325"/>
        <v/>
      </c>
      <c r="JO175" s="455" t="str">
        <f t="shared" si="325"/>
        <v/>
      </c>
      <c r="JP175" s="455" t="str">
        <f t="shared" si="325"/>
        <v/>
      </c>
      <c r="JQ175" s="455" t="str">
        <f t="shared" si="325"/>
        <v/>
      </c>
      <c r="JR175" s="455" t="str">
        <f t="shared" si="326"/>
        <v/>
      </c>
      <c r="JS175" s="455" t="str">
        <f t="shared" si="326"/>
        <v/>
      </c>
      <c r="JT175" s="953" t="str">
        <f t="shared" si="326"/>
        <v/>
      </c>
      <c r="JU175" s="768" t="str">
        <f t="shared" si="326"/>
        <v/>
      </c>
      <c r="JV175" s="455" t="str">
        <f t="shared" si="326"/>
        <v/>
      </c>
      <c r="JW175" s="455" t="str">
        <f t="shared" si="326"/>
        <v/>
      </c>
      <c r="JX175" s="455" t="str">
        <f t="shared" si="326"/>
        <v/>
      </c>
      <c r="JY175" s="455" t="str">
        <f t="shared" si="326"/>
        <v/>
      </c>
      <c r="JZ175" s="455" t="str">
        <f t="shared" si="326"/>
        <v/>
      </c>
      <c r="KA175" s="953" t="str">
        <f t="shared" si="326"/>
        <v/>
      </c>
      <c r="KB175" s="768" t="str">
        <f t="shared" si="326"/>
        <v/>
      </c>
      <c r="KC175" s="455" t="str">
        <f t="shared" si="326"/>
        <v/>
      </c>
      <c r="KD175" s="455" t="str">
        <f t="shared" si="326"/>
        <v/>
      </c>
      <c r="KE175" s="455" t="str">
        <f t="shared" si="326"/>
        <v/>
      </c>
      <c r="KF175" s="455" t="str">
        <f t="shared" si="326"/>
        <v/>
      </c>
      <c r="KG175" s="455" t="str">
        <f t="shared" si="326"/>
        <v/>
      </c>
      <c r="KH175" s="953" t="str">
        <f t="shared" si="327"/>
        <v/>
      </c>
      <c r="KI175" s="768" t="str">
        <f t="shared" si="327"/>
        <v/>
      </c>
      <c r="KJ175" s="455" t="str">
        <f t="shared" si="327"/>
        <v/>
      </c>
      <c r="KK175" s="455" t="str">
        <f t="shared" si="327"/>
        <v/>
      </c>
      <c r="KL175" s="455" t="str">
        <f t="shared" si="327"/>
        <v/>
      </c>
      <c r="KM175" s="455" t="str">
        <f t="shared" si="327"/>
        <v/>
      </c>
      <c r="KN175" s="455" t="str">
        <f t="shared" si="327"/>
        <v/>
      </c>
      <c r="KO175" s="953" t="str">
        <f t="shared" si="327"/>
        <v/>
      </c>
      <c r="KP175" s="768" t="str">
        <f t="shared" si="327"/>
        <v/>
      </c>
      <c r="KQ175" s="455" t="str">
        <f t="shared" si="327"/>
        <v/>
      </c>
      <c r="KR175" s="455" t="str">
        <f t="shared" si="327"/>
        <v/>
      </c>
      <c r="KS175" s="455" t="str">
        <f t="shared" si="327"/>
        <v/>
      </c>
      <c r="KT175" s="455" t="str">
        <f t="shared" si="327"/>
        <v/>
      </c>
      <c r="KU175" s="455" t="str">
        <f t="shared" si="327"/>
        <v/>
      </c>
      <c r="KV175" s="953" t="str">
        <f t="shared" si="327"/>
        <v/>
      </c>
      <c r="KW175" s="768" t="str">
        <f t="shared" si="327"/>
        <v/>
      </c>
      <c r="KX175" s="455" t="str">
        <f t="shared" si="328"/>
        <v/>
      </c>
      <c r="KY175" s="455" t="str">
        <f t="shared" si="328"/>
        <v/>
      </c>
      <c r="KZ175" s="455" t="str">
        <f t="shared" si="328"/>
        <v/>
      </c>
      <c r="LA175" s="455" t="str">
        <f t="shared" si="328"/>
        <v/>
      </c>
      <c r="LB175" s="455" t="str">
        <f t="shared" si="328"/>
        <v/>
      </c>
      <c r="LC175" s="954" t="str">
        <f t="shared" si="328"/>
        <v/>
      </c>
      <c r="LD175" s="768" t="str">
        <f t="shared" si="328"/>
        <v/>
      </c>
      <c r="LE175" s="455" t="str">
        <f t="shared" si="328"/>
        <v/>
      </c>
      <c r="LF175" s="455" t="str">
        <f t="shared" si="328"/>
        <v/>
      </c>
      <c r="LG175" s="455" t="str">
        <f t="shared" si="328"/>
        <v/>
      </c>
      <c r="LH175" s="455" t="str">
        <f t="shared" si="328"/>
        <v/>
      </c>
      <c r="LI175" s="455" t="str">
        <f t="shared" si="328"/>
        <v/>
      </c>
      <c r="LJ175" s="953" t="str">
        <f t="shared" si="328"/>
        <v/>
      </c>
      <c r="LK175" s="768" t="str">
        <f t="shared" si="328"/>
        <v/>
      </c>
      <c r="LL175" s="455" t="str">
        <f t="shared" si="328"/>
        <v/>
      </c>
      <c r="LM175" s="455" t="str">
        <f t="shared" si="328"/>
        <v/>
      </c>
      <c r="LN175" s="455" t="str">
        <f t="shared" si="329"/>
        <v/>
      </c>
      <c r="LO175" s="455" t="str">
        <f t="shared" si="329"/>
        <v/>
      </c>
      <c r="LP175" s="455" t="str">
        <f t="shared" si="329"/>
        <v/>
      </c>
      <c r="LQ175" s="953" t="str">
        <f t="shared" si="329"/>
        <v/>
      </c>
      <c r="LR175" s="768" t="str">
        <f t="shared" si="329"/>
        <v/>
      </c>
      <c r="LS175" s="455" t="str">
        <f t="shared" si="329"/>
        <v/>
      </c>
      <c r="LT175" s="455" t="str">
        <f t="shared" si="329"/>
        <v/>
      </c>
      <c r="LU175" s="455" t="str">
        <f t="shared" si="329"/>
        <v/>
      </c>
      <c r="LV175" s="455" t="str">
        <f t="shared" si="329"/>
        <v/>
      </c>
      <c r="LW175" s="455" t="str">
        <f t="shared" si="329"/>
        <v/>
      </c>
      <c r="LX175" s="953" t="str">
        <f t="shared" si="329"/>
        <v/>
      </c>
      <c r="LY175" s="768" t="str">
        <f t="shared" si="329"/>
        <v/>
      </c>
      <c r="LZ175" s="455" t="str">
        <f t="shared" si="329"/>
        <v/>
      </c>
      <c r="MA175" s="455" t="str">
        <f t="shared" si="329"/>
        <v/>
      </c>
      <c r="MB175" s="455" t="str">
        <f t="shared" si="329"/>
        <v/>
      </c>
      <c r="MC175" s="455" t="str">
        <f t="shared" si="329"/>
        <v/>
      </c>
      <c r="MD175" s="455" t="str">
        <f t="shared" si="330"/>
        <v/>
      </c>
      <c r="ME175" s="953" t="str">
        <f t="shared" si="330"/>
        <v/>
      </c>
      <c r="MF175" s="768" t="str">
        <f t="shared" si="330"/>
        <v/>
      </c>
      <c r="MG175" s="455" t="str">
        <f t="shared" si="330"/>
        <v/>
      </c>
      <c r="MH175" s="455" t="str">
        <f t="shared" si="330"/>
        <v/>
      </c>
      <c r="MI175" s="455" t="str">
        <f t="shared" si="330"/>
        <v/>
      </c>
      <c r="MJ175" s="455" t="str">
        <f t="shared" si="330"/>
        <v/>
      </c>
      <c r="MK175" s="455" t="str">
        <f t="shared" si="330"/>
        <v/>
      </c>
      <c r="ML175" s="953" t="str">
        <f t="shared" si="330"/>
        <v/>
      </c>
      <c r="MM175" s="768" t="str">
        <f t="shared" si="330"/>
        <v/>
      </c>
      <c r="MN175" s="455" t="str">
        <f t="shared" si="330"/>
        <v/>
      </c>
      <c r="MO175" s="455" t="str">
        <f t="shared" si="330"/>
        <v/>
      </c>
      <c r="MP175" s="455" t="str">
        <f t="shared" si="330"/>
        <v/>
      </c>
      <c r="MQ175" s="455" t="str">
        <f t="shared" si="330"/>
        <v/>
      </c>
      <c r="MR175" s="455" t="str">
        <f t="shared" si="330"/>
        <v/>
      </c>
      <c r="MS175" s="953" t="str">
        <f t="shared" si="330"/>
        <v/>
      </c>
      <c r="MT175" s="768" t="str">
        <f t="shared" si="331"/>
        <v/>
      </c>
      <c r="MU175" s="455" t="str">
        <f t="shared" si="331"/>
        <v/>
      </c>
      <c r="MV175" s="455" t="str">
        <f t="shared" si="331"/>
        <v/>
      </c>
      <c r="MW175" s="455" t="str">
        <f t="shared" si="331"/>
        <v/>
      </c>
      <c r="MX175" s="455" t="str">
        <f t="shared" si="331"/>
        <v/>
      </c>
      <c r="MY175" s="455" t="str">
        <f t="shared" si="331"/>
        <v/>
      </c>
      <c r="MZ175" s="953" t="str">
        <f t="shared" si="331"/>
        <v/>
      </c>
      <c r="NA175" s="768" t="str">
        <f t="shared" si="331"/>
        <v/>
      </c>
      <c r="NB175" s="455" t="str">
        <f t="shared" si="331"/>
        <v/>
      </c>
      <c r="NC175" s="455" t="str">
        <f t="shared" si="331"/>
        <v/>
      </c>
      <c r="ND175" s="455" t="str">
        <f t="shared" si="331"/>
        <v/>
      </c>
      <c r="NE175" s="455" t="str">
        <f t="shared" si="331"/>
        <v/>
      </c>
      <c r="NF175" s="455" t="str">
        <f t="shared" si="331"/>
        <v/>
      </c>
      <c r="NG175" s="954" t="str">
        <f t="shared" si="331"/>
        <v/>
      </c>
      <c r="NH175" s="768" t="str">
        <f t="shared" si="331"/>
        <v/>
      </c>
      <c r="NI175" s="455" t="str">
        <f t="shared" si="331"/>
        <v/>
      </c>
      <c r="NJ175" s="455" t="str">
        <f t="shared" si="332"/>
        <v/>
      </c>
      <c r="NK175" s="455" t="str">
        <f t="shared" si="332"/>
        <v/>
      </c>
      <c r="NL175" s="455" t="str">
        <f t="shared" si="332"/>
        <v/>
      </c>
      <c r="NM175" s="455" t="str">
        <f t="shared" si="332"/>
        <v/>
      </c>
      <c r="NN175" s="953" t="str">
        <f t="shared" si="332"/>
        <v/>
      </c>
      <c r="NO175" s="83"/>
      <c r="NP175" s="83"/>
      <c r="NQ175" s="83"/>
      <c r="NR175" s="83"/>
      <c r="NS175" s="83"/>
      <c r="NT175" s="83"/>
      <c r="NU175" s="83"/>
      <c r="NV175" s="83"/>
      <c r="NW175" s="83"/>
      <c r="NX175" s="83"/>
      <c r="NY175" s="83"/>
      <c r="NZ175" s="83"/>
      <c r="OA175" s="83"/>
      <c r="OB175" s="83"/>
      <c r="OC175" s="83"/>
      <c r="OD175" s="83"/>
      <c r="OE175" s="83"/>
      <c r="OF175" s="83"/>
      <c r="OG175" s="83"/>
      <c r="OH175" s="83"/>
      <c r="OI175" s="83"/>
      <c r="OJ175" s="83"/>
      <c r="OK175" s="83"/>
      <c r="OL175" s="83"/>
      <c r="OM175" s="83"/>
      <c r="ON175" s="83"/>
      <c r="OO175" s="83"/>
      <c r="OP175" s="83"/>
      <c r="OQ175" s="83"/>
      <c r="OR175" s="83"/>
      <c r="OS175" s="83"/>
      <c r="OT175" s="83"/>
      <c r="OU175" s="83"/>
      <c r="OV175" s="83"/>
      <c r="OW175" s="83"/>
      <c r="OX175" s="83"/>
      <c r="OY175" s="83"/>
      <c r="OZ175" s="83"/>
      <c r="PA175" s="83"/>
      <c r="PB175" s="83"/>
      <c r="PC175" s="83"/>
      <c r="PD175" s="83"/>
      <c r="PE175" s="83"/>
      <c r="PF175" s="83"/>
      <c r="PG175" s="83"/>
      <c r="PH175" s="83"/>
      <c r="PI175" s="83"/>
      <c r="PJ175" s="83"/>
      <c r="PK175" s="83"/>
      <c r="PL175" s="83"/>
      <c r="PM175" s="83"/>
      <c r="PN175" s="83"/>
      <c r="PO175" s="83"/>
      <c r="PP175" s="83"/>
      <c r="PQ175" s="83"/>
      <c r="PR175" s="83"/>
      <c r="PS175" s="83"/>
      <c r="PT175" s="83"/>
      <c r="PU175" s="83"/>
      <c r="PV175" s="83"/>
      <c r="PW175" s="83"/>
      <c r="PX175" s="83"/>
      <c r="PY175" s="83"/>
      <c r="PZ175" s="83"/>
      <c r="QA175" s="83"/>
      <c r="QB175" s="83"/>
      <c r="QC175" s="83"/>
      <c r="QD175" s="83"/>
      <c r="QE175" s="83"/>
      <c r="QF175" s="83"/>
      <c r="QG175" s="83"/>
      <c r="QH175" s="83"/>
      <c r="QI175" s="83"/>
      <c r="QJ175" s="83"/>
      <c r="QK175" s="83"/>
      <c r="QL175" s="83"/>
      <c r="QM175" s="83"/>
      <c r="QN175" s="83"/>
      <c r="QO175" s="83"/>
      <c r="QP175" s="83"/>
      <c r="QQ175" s="83"/>
      <c r="QR175" s="83"/>
      <c r="QS175" s="83"/>
      <c r="QT175" s="83"/>
      <c r="QU175" s="83"/>
      <c r="QV175" s="83"/>
      <c r="QW175" s="83"/>
      <c r="QX175" s="83"/>
      <c r="QY175" s="83"/>
      <c r="QZ175" s="83"/>
      <c r="RA175" s="83"/>
      <c r="RB175" s="83"/>
      <c r="RC175" s="83"/>
      <c r="RD175" s="83"/>
      <c r="RE175" s="83"/>
      <c r="RF175" s="83"/>
      <c r="RG175" s="83"/>
      <c r="RH175" s="83"/>
      <c r="RI175" s="83"/>
      <c r="RJ175" s="83"/>
      <c r="RK175" s="83"/>
      <c r="RL175" s="83"/>
      <c r="RM175" s="83"/>
      <c r="RN175" s="83"/>
      <c r="RO175" s="83"/>
      <c r="RP175" s="83"/>
      <c r="RQ175" s="83"/>
      <c r="RR175" s="83"/>
      <c r="RS175" s="83"/>
      <c r="RT175" s="83"/>
      <c r="RU175" s="83"/>
      <c r="RV175" s="83"/>
      <c r="RW175" s="83"/>
      <c r="RX175" s="83"/>
      <c r="RY175" s="83"/>
      <c r="RZ175" s="83"/>
      <c r="SA175" s="83"/>
      <c r="SB175" s="83"/>
      <c r="SC175" s="83"/>
      <c r="SD175" s="83"/>
      <c r="SE175" s="83"/>
      <c r="SF175" s="83"/>
      <c r="SG175" s="83"/>
      <c r="SH175" s="83"/>
      <c r="SI175" s="83"/>
      <c r="SJ175" s="83"/>
      <c r="SK175" s="83"/>
      <c r="SL175" s="83"/>
      <c r="SM175" s="83"/>
      <c r="SN175" s="83"/>
      <c r="SO175" s="83"/>
      <c r="SP175" s="83"/>
      <c r="SQ175" s="83"/>
      <c r="SR175" s="83"/>
      <c r="SS175" s="83"/>
      <c r="ST175" s="83"/>
      <c r="SU175" s="83"/>
      <c r="SV175" s="83"/>
      <c r="SW175" s="83"/>
      <c r="SX175" s="83"/>
      <c r="SY175" s="83"/>
      <c r="SZ175" s="83"/>
      <c r="TA175" s="83"/>
      <c r="TB175" s="83"/>
      <c r="TC175" s="83"/>
      <c r="TD175" s="83"/>
      <c r="TE175" s="83"/>
      <c r="TF175" s="83"/>
      <c r="TG175" s="83"/>
      <c r="TH175" s="83"/>
      <c r="TI175" s="83"/>
      <c r="TJ175" s="83"/>
      <c r="TK175" s="83"/>
      <c r="TL175" s="83"/>
      <c r="TM175" s="83"/>
      <c r="TN175" s="83"/>
      <c r="TO175" s="83"/>
      <c r="TP175" s="83"/>
      <c r="TQ175" s="83"/>
      <c r="TR175" s="83"/>
      <c r="TS175" s="83"/>
      <c r="TT175" s="83"/>
      <c r="TU175" s="83"/>
      <c r="TV175" s="83"/>
      <c r="TW175" s="83"/>
      <c r="TX175" s="83"/>
      <c r="TY175" s="83"/>
      <c r="TZ175" s="83"/>
      <c r="UA175" s="83"/>
      <c r="UB175" s="83"/>
      <c r="UC175" s="83"/>
      <c r="UD175" s="83"/>
      <c r="UE175" s="83"/>
      <c r="UF175" s="83"/>
      <c r="UG175" s="83"/>
      <c r="UH175" s="83"/>
      <c r="UI175" s="83"/>
      <c r="UJ175" s="83"/>
      <c r="UK175" s="83"/>
      <c r="UL175" s="83"/>
      <c r="UM175" s="83"/>
      <c r="UN175" s="83"/>
      <c r="UO175" s="83"/>
      <c r="UP175" s="83"/>
      <c r="UQ175" s="83"/>
    </row>
    <row r="176" spans="1:563" s="1" customFormat="1" hidden="1" x14ac:dyDescent="0.2">
      <c r="A176" s="762">
        <f>alapadatok!M31</f>
        <v>29</v>
      </c>
      <c r="B176" s="678" t="str">
        <f>IF(alapadatok!O31="","",alapadatok!O31)</f>
        <v/>
      </c>
      <c r="C176" s="584" t="str">
        <f>IF(alapadatok!N31="","",alapadatok!N31)</f>
        <v/>
      </c>
      <c r="D176" s="584" t="str">
        <f>IF(alapadatok!P31="","",alapadatok!P31)</f>
        <v/>
      </c>
      <c r="E176" s="948" t="str">
        <f>IF(alapadatok!W31="","",alapadatok!W31)</f>
        <v/>
      </c>
      <c r="F176" s="952" t="str">
        <f t="shared" si="338"/>
        <v/>
      </c>
      <c r="G176" s="953" t="str">
        <f t="shared" si="338"/>
        <v/>
      </c>
      <c r="H176" s="768" t="str">
        <f t="shared" si="338"/>
        <v/>
      </c>
      <c r="I176" s="455" t="str">
        <f t="shared" si="338"/>
        <v/>
      </c>
      <c r="J176" s="455" t="str">
        <f t="shared" si="338"/>
        <v/>
      </c>
      <c r="K176" s="455" t="str">
        <f t="shared" si="338"/>
        <v/>
      </c>
      <c r="L176" s="455" t="str">
        <f t="shared" si="338"/>
        <v/>
      </c>
      <c r="M176" s="455" t="str">
        <f t="shared" si="338"/>
        <v/>
      </c>
      <c r="N176" s="953" t="str">
        <f t="shared" si="338"/>
        <v/>
      </c>
      <c r="O176" s="768" t="str">
        <f t="shared" si="338"/>
        <v/>
      </c>
      <c r="P176" s="455" t="str">
        <f t="shared" si="338"/>
        <v/>
      </c>
      <c r="Q176" s="455" t="str">
        <f t="shared" si="338"/>
        <v/>
      </c>
      <c r="R176" s="455" t="str">
        <f t="shared" si="338"/>
        <v/>
      </c>
      <c r="S176" s="455" t="str">
        <f t="shared" si="338"/>
        <v/>
      </c>
      <c r="T176" s="455" t="str">
        <f t="shared" si="338"/>
        <v/>
      </c>
      <c r="U176" s="953" t="str">
        <f t="shared" si="338"/>
        <v/>
      </c>
      <c r="V176" s="768" t="str">
        <f t="shared" si="333"/>
        <v/>
      </c>
      <c r="W176" s="455" t="str">
        <f t="shared" si="333"/>
        <v/>
      </c>
      <c r="X176" s="455" t="str">
        <f t="shared" si="333"/>
        <v/>
      </c>
      <c r="Y176" s="455" t="str">
        <f t="shared" si="333"/>
        <v/>
      </c>
      <c r="Z176" s="455" t="str">
        <f t="shared" si="333"/>
        <v/>
      </c>
      <c r="AA176" s="455" t="str">
        <f t="shared" si="333"/>
        <v/>
      </c>
      <c r="AB176" s="953" t="str">
        <f t="shared" si="333"/>
        <v/>
      </c>
      <c r="AC176" s="768" t="str">
        <f t="shared" si="333"/>
        <v/>
      </c>
      <c r="AD176" s="455" t="str">
        <f t="shared" si="333"/>
        <v/>
      </c>
      <c r="AE176" s="455" t="str">
        <f t="shared" si="333"/>
        <v/>
      </c>
      <c r="AF176" s="455" t="str">
        <f t="shared" si="333"/>
        <v/>
      </c>
      <c r="AG176" s="455" t="str">
        <f t="shared" si="333"/>
        <v/>
      </c>
      <c r="AH176" s="455" t="str">
        <f t="shared" si="333"/>
        <v/>
      </c>
      <c r="AI176" s="953" t="str">
        <f t="shared" si="333"/>
        <v/>
      </c>
      <c r="AJ176" s="768" t="str">
        <f t="shared" si="333"/>
        <v/>
      </c>
      <c r="AK176" s="455" t="str">
        <f t="shared" si="333"/>
        <v/>
      </c>
      <c r="AL176" s="455" t="str">
        <f t="shared" si="334"/>
        <v/>
      </c>
      <c r="AM176" s="455" t="str">
        <f t="shared" si="334"/>
        <v/>
      </c>
      <c r="AN176" s="455" t="str">
        <f t="shared" si="334"/>
        <v/>
      </c>
      <c r="AO176" s="455" t="str">
        <f t="shared" si="334"/>
        <v/>
      </c>
      <c r="AP176" s="953" t="str">
        <f t="shared" si="334"/>
        <v/>
      </c>
      <c r="AQ176" s="768" t="str">
        <f t="shared" si="334"/>
        <v/>
      </c>
      <c r="AR176" s="455" t="str">
        <f t="shared" si="334"/>
        <v/>
      </c>
      <c r="AS176" s="455" t="str">
        <f t="shared" si="334"/>
        <v/>
      </c>
      <c r="AT176" s="455" t="str">
        <f t="shared" si="334"/>
        <v/>
      </c>
      <c r="AU176" s="455" t="str">
        <f t="shared" si="334"/>
        <v/>
      </c>
      <c r="AV176" s="455" t="str">
        <f t="shared" si="334"/>
        <v/>
      </c>
      <c r="AW176" s="953" t="str">
        <f t="shared" si="334"/>
        <v/>
      </c>
      <c r="AX176" s="768" t="str">
        <f t="shared" si="334"/>
        <v/>
      </c>
      <c r="AY176" s="455" t="str">
        <f t="shared" si="334"/>
        <v/>
      </c>
      <c r="AZ176" s="455" t="str">
        <f t="shared" si="334"/>
        <v/>
      </c>
      <c r="BA176" s="455" t="str">
        <f t="shared" si="334"/>
        <v/>
      </c>
      <c r="BB176" s="455" t="str">
        <f t="shared" si="335"/>
        <v/>
      </c>
      <c r="BC176" s="455" t="str">
        <f t="shared" si="335"/>
        <v/>
      </c>
      <c r="BD176" s="953" t="str">
        <f t="shared" si="335"/>
        <v/>
      </c>
      <c r="BE176" s="768" t="str">
        <f t="shared" si="335"/>
        <v/>
      </c>
      <c r="BF176" s="455" t="str">
        <f t="shared" si="335"/>
        <v/>
      </c>
      <c r="BG176" s="455" t="str">
        <f t="shared" si="335"/>
        <v/>
      </c>
      <c r="BH176" s="455" t="str">
        <f t="shared" si="335"/>
        <v/>
      </c>
      <c r="BI176" s="455" t="str">
        <f t="shared" si="335"/>
        <v/>
      </c>
      <c r="BJ176" s="455" t="str">
        <f t="shared" si="335"/>
        <v/>
      </c>
      <c r="BK176" s="953" t="str">
        <f t="shared" si="335"/>
        <v/>
      </c>
      <c r="BL176" s="768" t="str">
        <f t="shared" si="335"/>
        <v/>
      </c>
      <c r="BM176" s="455" t="str">
        <f t="shared" si="335"/>
        <v/>
      </c>
      <c r="BN176" s="455" t="str">
        <f t="shared" si="335"/>
        <v/>
      </c>
      <c r="BO176" s="455" t="str">
        <f t="shared" si="335"/>
        <v/>
      </c>
      <c r="BP176" s="455" t="str">
        <f t="shared" si="335"/>
        <v/>
      </c>
      <c r="BQ176" s="455" t="str">
        <f t="shared" si="335"/>
        <v/>
      </c>
      <c r="BR176" s="953" t="str">
        <f t="shared" si="315"/>
        <v/>
      </c>
      <c r="BS176" s="768" t="str">
        <f t="shared" si="315"/>
        <v/>
      </c>
      <c r="BT176" s="455" t="str">
        <f t="shared" si="315"/>
        <v/>
      </c>
      <c r="BU176" s="455" t="str">
        <f t="shared" si="315"/>
        <v/>
      </c>
      <c r="BV176" s="455" t="str">
        <f t="shared" si="315"/>
        <v/>
      </c>
      <c r="BW176" s="455" t="str">
        <f t="shared" si="315"/>
        <v/>
      </c>
      <c r="BX176" s="455" t="str">
        <f t="shared" si="315"/>
        <v/>
      </c>
      <c r="BY176" s="953" t="str">
        <f t="shared" si="315"/>
        <v/>
      </c>
      <c r="BZ176" s="768" t="str">
        <f t="shared" si="315"/>
        <v/>
      </c>
      <c r="CA176" s="455" t="str">
        <f t="shared" si="315"/>
        <v/>
      </c>
      <c r="CB176" s="455" t="str">
        <f t="shared" si="315"/>
        <v/>
      </c>
      <c r="CC176" s="455" t="str">
        <f t="shared" si="315"/>
        <v/>
      </c>
      <c r="CD176" s="455" t="str">
        <f t="shared" si="315"/>
        <v/>
      </c>
      <c r="CE176" s="455" t="str">
        <f t="shared" si="315"/>
        <v/>
      </c>
      <c r="CF176" s="953" t="str">
        <f t="shared" si="315"/>
        <v/>
      </c>
      <c r="CG176" s="768" t="str">
        <f t="shared" si="315"/>
        <v/>
      </c>
      <c r="CH176" s="455" t="str">
        <f t="shared" si="336"/>
        <v/>
      </c>
      <c r="CI176" s="455" t="str">
        <f t="shared" si="336"/>
        <v/>
      </c>
      <c r="CJ176" s="455" t="str">
        <f t="shared" si="336"/>
        <v/>
      </c>
      <c r="CK176" s="455" t="str">
        <f t="shared" si="336"/>
        <v/>
      </c>
      <c r="CL176" s="455" t="str">
        <f t="shared" si="336"/>
        <v/>
      </c>
      <c r="CM176" s="953" t="str">
        <f t="shared" si="336"/>
        <v/>
      </c>
      <c r="CN176" s="768" t="str">
        <f t="shared" si="336"/>
        <v/>
      </c>
      <c r="CO176" s="455" t="str">
        <f t="shared" si="336"/>
        <v/>
      </c>
      <c r="CP176" s="455" t="str">
        <f t="shared" si="336"/>
        <v/>
      </c>
      <c r="CQ176" s="455" t="str">
        <f t="shared" si="336"/>
        <v/>
      </c>
      <c r="CR176" s="455" t="str">
        <f t="shared" si="336"/>
        <v/>
      </c>
      <c r="CS176" s="455" t="str">
        <f t="shared" si="336"/>
        <v/>
      </c>
      <c r="CT176" s="953" t="str">
        <f t="shared" si="336"/>
        <v/>
      </c>
      <c r="CU176" s="952" t="str">
        <f t="shared" si="336"/>
        <v/>
      </c>
      <c r="CV176" s="1143" t="s">
        <v>99</v>
      </c>
      <c r="CW176" s="1143" t="s">
        <v>99</v>
      </c>
      <c r="CX176" s="1143" t="s">
        <v>99</v>
      </c>
      <c r="CY176" s="1143" t="s">
        <v>99</v>
      </c>
      <c r="CZ176" s="455" t="str">
        <f t="shared" si="337"/>
        <v/>
      </c>
      <c r="DA176" s="953" t="str">
        <f t="shared" si="337"/>
        <v/>
      </c>
      <c r="DB176" s="768" t="str">
        <f t="shared" si="337"/>
        <v/>
      </c>
      <c r="DC176" s="455" t="str">
        <f t="shared" si="337"/>
        <v/>
      </c>
      <c r="DD176" s="455" t="str">
        <f t="shared" si="337"/>
        <v/>
      </c>
      <c r="DE176" s="455" t="str">
        <f t="shared" si="337"/>
        <v/>
      </c>
      <c r="DF176" s="455" t="str">
        <f t="shared" si="337"/>
        <v/>
      </c>
      <c r="DG176" s="455" t="str">
        <f t="shared" si="337"/>
        <v/>
      </c>
      <c r="DH176" s="953" t="str">
        <f t="shared" si="337"/>
        <v/>
      </c>
      <c r="DI176" s="768" t="str">
        <f t="shared" si="337"/>
        <v/>
      </c>
      <c r="DJ176" s="455" t="str">
        <f t="shared" si="337"/>
        <v/>
      </c>
      <c r="DK176" s="455" t="str">
        <f t="shared" si="337"/>
        <v/>
      </c>
      <c r="DL176" s="455" t="str">
        <f t="shared" si="337"/>
        <v/>
      </c>
      <c r="DM176" s="455" t="str">
        <f t="shared" si="337"/>
        <v/>
      </c>
      <c r="DN176" s="455" t="str">
        <f t="shared" si="316"/>
        <v/>
      </c>
      <c r="DO176" s="953" t="str">
        <f t="shared" si="316"/>
        <v/>
      </c>
      <c r="DP176" s="768" t="str">
        <f t="shared" si="316"/>
        <v/>
      </c>
      <c r="DQ176" s="455" t="str">
        <f t="shared" si="316"/>
        <v/>
      </c>
      <c r="DR176" s="455" t="str">
        <f t="shared" si="316"/>
        <v/>
      </c>
      <c r="DS176" s="455" t="str">
        <f t="shared" si="316"/>
        <v/>
      </c>
      <c r="DT176" s="455" t="str">
        <f t="shared" si="316"/>
        <v/>
      </c>
      <c r="DU176" s="455" t="str">
        <f t="shared" si="316"/>
        <v/>
      </c>
      <c r="DV176" s="953" t="str">
        <f t="shared" si="316"/>
        <v/>
      </c>
      <c r="DW176" s="768" t="str">
        <f t="shared" si="316"/>
        <v/>
      </c>
      <c r="DX176" s="455" t="str">
        <f t="shared" si="316"/>
        <v/>
      </c>
      <c r="DY176" s="455" t="str">
        <f t="shared" si="316"/>
        <v/>
      </c>
      <c r="DZ176" s="455" t="str">
        <f t="shared" si="316"/>
        <v/>
      </c>
      <c r="EA176" s="455" t="str">
        <f t="shared" si="316"/>
        <v/>
      </c>
      <c r="EB176" s="455" t="str">
        <f t="shared" si="316"/>
        <v/>
      </c>
      <c r="EC176" s="954" t="str">
        <f t="shared" si="316"/>
        <v/>
      </c>
      <c r="ED176" s="768" t="str">
        <f t="shared" si="317"/>
        <v/>
      </c>
      <c r="EE176" s="455" t="str">
        <f t="shared" si="317"/>
        <v/>
      </c>
      <c r="EF176" s="455" t="str">
        <f t="shared" si="317"/>
        <v/>
      </c>
      <c r="EG176" s="455" t="str">
        <f t="shared" si="317"/>
        <v/>
      </c>
      <c r="EH176" s="455" t="str">
        <f t="shared" si="317"/>
        <v/>
      </c>
      <c r="EI176" s="455" t="str">
        <f t="shared" si="317"/>
        <v/>
      </c>
      <c r="EJ176" s="953" t="str">
        <f t="shared" si="317"/>
        <v/>
      </c>
      <c r="EK176" s="768" t="str">
        <f t="shared" si="317"/>
        <v/>
      </c>
      <c r="EL176" s="455" t="str">
        <f t="shared" si="317"/>
        <v/>
      </c>
      <c r="EM176" s="455" t="str">
        <f t="shared" si="317"/>
        <v/>
      </c>
      <c r="EN176" s="455" t="str">
        <f t="shared" si="317"/>
        <v/>
      </c>
      <c r="EO176" s="455" t="str">
        <f t="shared" si="317"/>
        <v/>
      </c>
      <c r="EP176" s="455" t="str">
        <f t="shared" si="317"/>
        <v/>
      </c>
      <c r="EQ176" s="953" t="str">
        <f t="shared" si="317"/>
        <v/>
      </c>
      <c r="ER176" s="768" t="str">
        <f t="shared" si="317"/>
        <v/>
      </c>
      <c r="ES176" s="455" t="str">
        <f t="shared" si="317"/>
        <v/>
      </c>
      <c r="ET176" s="455" t="str">
        <f t="shared" si="318"/>
        <v/>
      </c>
      <c r="EU176" s="455" t="str">
        <f t="shared" si="318"/>
        <v/>
      </c>
      <c r="EV176" s="455" t="str">
        <f t="shared" si="318"/>
        <v/>
      </c>
      <c r="EW176" s="455" t="str">
        <f t="shared" si="318"/>
        <v/>
      </c>
      <c r="EX176" s="953" t="str">
        <f t="shared" si="318"/>
        <v/>
      </c>
      <c r="EY176" s="768" t="str">
        <f t="shared" si="318"/>
        <v/>
      </c>
      <c r="EZ176" s="455" t="str">
        <f t="shared" si="318"/>
        <v/>
      </c>
      <c r="FA176" s="455" t="str">
        <f t="shared" si="318"/>
        <v/>
      </c>
      <c r="FB176" s="455" t="str">
        <f t="shared" si="318"/>
        <v/>
      </c>
      <c r="FC176" s="455" t="str">
        <f t="shared" si="318"/>
        <v/>
      </c>
      <c r="FD176" s="455" t="str">
        <f t="shared" si="318"/>
        <v/>
      </c>
      <c r="FE176" s="953" t="str">
        <f t="shared" si="318"/>
        <v/>
      </c>
      <c r="FF176" s="768" t="str">
        <f t="shared" si="318"/>
        <v/>
      </c>
      <c r="FG176" s="455" t="str">
        <f t="shared" si="318"/>
        <v/>
      </c>
      <c r="FH176" s="455" t="str">
        <f t="shared" si="318"/>
        <v/>
      </c>
      <c r="FI176" s="455" t="str">
        <f t="shared" si="318"/>
        <v/>
      </c>
      <c r="FJ176" s="455" t="str">
        <f t="shared" si="319"/>
        <v/>
      </c>
      <c r="FK176" s="455" t="str">
        <f t="shared" si="319"/>
        <v/>
      </c>
      <c r="FL176" s="953" t="str">
        <f t="shared" si="319"/>
        <v/>
      </c>
      <c r="FM176" s="768" t="str">
        <f t="shared" si="319"/>
        <v/>
      </c>
      <c r="FN176" s="455" t="str">
        <f t="shared" si="319"/>
        <v/>
      </c>
      <c r="FO176" s="455" t="str">
        <f t="shared" si="319"/>
        <v/>
      </c>
      <c r="FP176" s="455" t="str">
        <f t="shared" si="319"/>
        <v/>
      </c>
      <c r="FQ176" s="455" t="str">
        <f t="shared" si="319"/>
        <v/>
      </c>
      <c r="FR176" s="455" t="str">
        <f t="shared" si="319"/>
        <v/>
      </c>
      <c r="FS176" s="953" t="str">
        <f t="shared" si="319"/>
        <v/>
      </c>
      <c r="FT176" s="768" t="str">
        <f t="shared" si="319"/>
        <v/>
      </c>
      <c r="FU176" s="455" t="str">
        <f t="shared" si="319"/>
        <v/>
      </c>
      <c r="FV176" s="455" t="str">
        <f t="shared" si="319"/>
        <v/>
      </c>
      <c r="FW176" s="455" t="str">
        <f t="shared" si="319"/>
        <v/>
      </c>
      <c r="FX176" s="455" t="str">
        <f t="shared" si="319"/>
        <v/>
      </c>
      <c r="FY176" s="455" t="str">
        <f t="shared" si="319"/>
        <v/>
      </c>
      <c r="FZ176" s="953" t="str">
        <f t="shared" si="320"/>
        <v/>
      </c>
      <c r="GA176" s="768" t="str">
        <f t="shared" si="320"/>
        <v/>
      </c>
      <c r="GB176" s="455" t="str">
        <f t="shared" si="320"/>
        <v/>
      </c>
      <c r="GC176" s="455" t="str">
        <f t="shared" si="320"/>
        <v/>
      </c>
      <c r="GD176" s="455" t="str">
        <f t="shared" si="320"/>
        <v/>
      </c>
      <c r="GE176" s="455" t="str">
        <f t="shared" si="320"/>
        <v/>
      </c>
      <c r="GF176" s="953" t="str">
        <f t="shared" si="320"/>
        <v/>
      </c>
      <c r="GG176" s="768" t="str">
        <f t="shared" si="320"/>
        <v/>
      </c>
      <c r="GH176" s="455" t="str">
        <f t="shared" si="320"/>
        <v/>
      </c>
      <c r="GI176" s="455" t="str">
        <f t="shared" si="320"/>
        <v/>
      </c>
      <c r="GJ176" s="455" t="str">
        <f t="shared" si="320"/>
        <v/>
      </c>
      <c r="GK176" s="455" t="str">
        <f t="shared" si="320"/>
        <v/>
      </c>
      <c r="GL176" s="455" t="str">
        <f t="shared" si="320"/>
        <v/>
      </c>
      <c r="GM176" s="455" t="str">
        <f t="shared" si="320"/>
        <v/>
      </c>
      <c r="GN176" s="954" t="str">
        <f t="shared" si="320"/>
        <v/>
      </c>
      <c r="GO176" s="768" t="str">
        <f t="shared" si="320"/>
        <v/>
      </c>
      <c r="GP176" s="455" t="str">
        <f t="shared" si="321"/>
        <v/>
      </c>
      <c r="GQ176" s="455" t="str">
        <f t="shared" si="321"/>
        <v/>
      </c>
      <c r="GR176" s="455" t="str">
        <f t="shared" si="321"/>
        <v/>
      </c>
      <c r="GS176" s="455" t="str">
        <f t="shared" si="321"/>
        <v/>
      </c>
      <c r="GT176" s="455" t="str">
        <f t="shared" si="321"/>
        <v/>
      </c>
      <c r="GU176" s="953" t="str">
        <f t="shared" si="321"/>
        <v/>
      </c>
      <c r="GV176" s="768" t="str">
        <f t="shared" si="321"/>
        <v/>
      </c>
      <c r="GW176" s="455" t="str">
        <f t="shared" si="321"/>
        <v/>
      </c>
      <c r="GX176" s="455" t="str">
        <f t="shared" si="321"/>
        <v/>
      </c>
      <c r="GY176" s="455" t="str">
        <f t="shared" si="321"/>
        <v/>
      </c>
      <c r="GZ176" s="455" t="str">
        <f t="shared" si="321"/>
        <v/>
      </c>
      <c r="HA176" s="455" t="str">
        <f t="shared" si="321"/>
        <v/>
      </c>
      <c r="HB176" s="953" t="str">
        <f t="shared" si="321"/>
        <v/>
      </c>
      <c r="HC176" s="768" t="str">
        <f t="shared" si="321"/>
        <v/>
      </c>
      <c r="HD176" s="455" t="str">
        <f t="shared" si="321"/>
        <v/>
      </c>
      <c r="HE176" s="455" t="str">
        <f t="shared" si="321"/>
        <v/>
      </c>
      <c r="HF176" s="455" t="str">
        <f t="shared" si="322"/>
        <v/>
      </c>
      <c r="HG176" s="455" t="str">
        <f t="shared" si="322"/>
        <v/>
      </c>
      <c r="HH176" s="455" t="str">
        <f t="shared" si="322"/>
        <v/>
      </c>
      <c r="HI176" s="953" t="str">
        <f t="shared" si="322"/>
        <v/>
      </c>
      <c r="HJ176" s="768" t="str">
        <f t="shared" si="322"/>
        <v/>
      </c>
      <c r="HK176" s="455" t="str">
        <f t="shared" si="322"/>
        <v/>
      </c>
      <c r="HL176" s="455" t="str">
        <f t="shared" si="322"/>
        <v/>
      </c>
      <c r="HM176" s="455" t="str">
        <f t="shared" si="322"/>
        <v/>
      </c>
      <c r="HN176" s="955" t="str">
        <f t="shared" si="322"/>
        <v/>
      </c>
      <c r="HO176" s="455" t="str">
        <f t="shared" si="322"/>
        <v/>
      </c>
      <c r="HP176" s="953" t="str">
        <f t="shared" si="322"/>
        <v/>
      </c>
      <c r="HQ176" s="768" t="str">
        <f t="shared" si="322"/>
        <v/>
      </c>
      <c r="HR176" s="455" t="str">
        <f t="shared" si="322"/>
        <v/>
      </c>
      <c r="HS176" s="455" t="str">
        <f t="shared" si="322"/>
        <v/>
      </c>
      <c r="HT176" s="455" t="str">
        <f t="shared" si="322"/>
        <v/>
      </c>
      <c r="HU176" s="455" t="str">
        <f t="shared" si="322"/>
        <v/>
      </c>
      <c r="HV176" s="455" t="str">
        <f t="shared" si="323"/>
        <v/>
      </c>
      <c r="HW176" s="953" t="str">
        <f t="shared" si="323"/>
        <v/>
      </c>
      <c r="HX176" s="768" t="str">
        <f t="shared" si="323"/>
        <v/>
      </c>
      <c r="HY176" s="455" t="str">
        <f t="shared" si="323"/>
        <v/>
      </c>
      <c r="HZ176" s="455" t="str">
        <f t="shared" si="323"/>
        <v/>
      </c>
      <c r="IA176" s="455" t="str">
        <f t="shared" si="323"/>
        <v/>
      </c>
      <c r="IB176" s="455" t="str">
        <f t="shared" si="323"/>
        <v/>
      </c>
      <c r="IC176" s="455" t="str">
        <f t="shared" si="323"/>
        <v/>
      </c>
      <c r="ID176" s="953" t="str">
        <f t="shared" si="323"/>
        <v/>
      </c>
      <c r="IE176" s="768" t="str">
        <f t="shared" si="323"/>
        <v/>
      </c>
      <c r="IF176" s="455" t="str">
        <f t="shared" si="323"/>
        <v/>
      </c>
      <c r="IG176" s="455" t="str">
        <f t="shared" si="323"/>
        <v/>
      </c>
      <c r="IH176" s="455" t="str">
        <f t="shared" si="323"/>
        <v/>
      </c>
      <c r="II176" s="455" t="str">
        <f t="shared" si="323"/>
        <v/>
      </c>
      <c r="IJ176" s="455" t="str">
        <f t="shared" si="323"/>
        <v/>
      </c>
      <c r="IK176" s="953" t="str">
        <f t="shared" si="323"/>
        <v/>
      </c>
      <c r="IL176" s="768" t="str">
        <f t="shared" si="324"/>
        <v/>
      </c>
      <c r="IM176" s="455" t="str">
        <f t="shared" si="324"/>
        <v/>
      </c>
      <c r="IN176" s="455" t="str">
        <f t="shared" si="324"/>
        <v/>
      </c>
      <c r="IO176" s="455" t="str">
        <f t="shared" si="324"/>
        <v/>
      </c>
      <c r="IP176" s="455" t="str">
        <f t="shared" si="324"/>
        <v/>
      </c>
      <c r="IQ176" s="455" t="str">
        <f t="shared" si="324"/>
        <v/>
      </c>
      <c r="IR176" s="953" t="str">
        <f t="shared" si="324"/>
        <v/>
      </c>
      <c r="IS176" s="768" t="str">
        <f t="shared" si="324"/>
        <v/>
      </c>
      <c r="IT176" s="455" t="str">
        <f t="shared" si="324"/>
        <v/>
      </c>
      <c r="IU176" s="455" t="str">
        <f t="shared" si="324"/>
        <v/>
      </c>
      <c r="IV176" s="455" t="str">
        <f t="shared" si="324"/>
        <v/>
      </c>
      <c r="IW176" s="455" t="str">
        <f t="shared" si="324"/>
        <v/>
      </c>
      <c r="IX176" s="455" t="str">
        <f t="shared" si="324"/>
        <v/>
      </c>
      <c r="IY176" s="954" t="str">
        <f t="shared" si="324"/>
        <v/>
      </c>
      <c r="IZ176" s="768" t="str">
        <f t="shared" si="324"/>
        <v/>
      </c>
      <c r="JA176" s="455" t="str">
        <f t="shared" si="324"/>
        <v/>
      </c>
      <c r="JB176" s="455" t="str">
        <f t="shared" si="325"/>
        <v/>
      </c>
      <c r="JC176" s="455" t="str">
        <f t="shared" si="325"/>
        <v/>
      </c>
      <c r="JD176" s="455" t="str">
        <f t="shared" si="325"/>
        <v/>
      </c>
      <c r="JE176" s="455" t="str">
        <f t="shared" si="325"/>
        <v/>
      </c>
      <c r="JF176" s="953" t="str">
        <f t="shared" si="325"/>
        <v/>
      </c>
      <c r="JG176" s="768" t="str">
        <f t="shared" si="325"/>
        <v/>
      </c>
      <c r="JH176" s="455" t="str">
        <f t="shared" si="325"/>
        <v/>
      </c>
      <c r="JI176" s="455" t="str">
        <f t="shared" si="325"/>
        <v/>
      </c>
      <c r="JJ176" s="455" t="str">
        <f t="shared" si="325"/>
        <v/>
      </c>
      <c r="JK176" s="455" t="str">
        <f t="shared" si="325"/>
        <v/>
      </c>
      <c r="JL176" s="455" t="str">
        <f t="shared" si="325"/>
        <v/>
      </c>
      <c r="JM176" s="953" t="str">
        <f t="shared" si="325"/>
        <v/>
      </c>
      <c r="JN176" s="768" t="str">
        <f t="shared" si="325"/>
        <v/>
      </c>
      <c r="JO176" s="455" t="str">
        <f t="shared" si="325"/>
        <v/>
      </c>
      <c r="JP176" s="455" t="str">
        <f t="shared" si="325"/>
        <v/>
      </c>
      <c r="JQ176" s="455" t="str">
        <f t="shared" si="325"/>
        <v/>
      </c>
      <c r="JR176" s="455" t="str">
        <f t="shared" si="326"/>
        <v/>
      </c>
      <c r="JS176" s="455" t="str">
        <f t="shared" si="326"/>
        <v/>
      </c>
      <c r="JT176" s="953" t="str">
        <f t="shared" si="326"/>
        <v/>
      </c>
      <c r="JU176" s="768" t="str">
        <f t="shared" si="326"/>
        <v/>
      </c>
      <c r="JV176" s="455" t="str">
        <f t="shared" si="326"/>
        <v/>
      </c>
      <c r="JW176" s="455" t="str">
        <f t="shared" si="326"/>
        <v/>
      </c>
      <c r="JX176" s="455" t="str">
        <f t="shared" si="326"/>
        <v/>
      </c>
      <c r="JY176" s="455" t="str">
        <f t="shared" si="326"/>
        <v/>
      </c>
      <c r="JZ176" s="455" t="str">
        <f t="shared" si="326"/>
        <v/>
      </c>
      <c r="KA176" s="953" t="str">
        <f t="shared" si="326"/>
        <v/>
      </c>
      <c r="KB176" s="768" t="str">
        <f t="shared" si="326"/>
        <v/>
      </c>
      <c r="KC176" s="455" t="str">
        <f t="shared" si="326"/>
        <v/>
      </c>
      <c r="KD176" s="455" t="str">
        <f t="shared" si="326"/>
        <v/>
      </c>
      <c r="KE176" s="455" t="str">
        <f t="shared" si="326"/>
        <v/>
      </c>
      <c r="KF176" s="455" t="str">
        <f t="shared" si="326"/>
        <v/>
      </c>
      <c r="KG176" s="455" t="str">
        <f t="shared" si="326"/>
        <v/>
      </c>
      <c r="KH176" s="953" t="str">
        <f t="shared" si="327"/>
        <v/>
      </c>
      <c r="KI176" s="768" t="str">
        <f t="shared" si="327"/>
        <v/>
      </c>
      <c r="KJ176" s="455" t="str">
        <f t="shared" si="327"/>
        <v/>
      </c>
      <c r="KK176" s="455" t="str">
        <f t="shared" si="327"/>
        <v/>
      </c>
      <c r="KL176" s="455" t="str">
        <f t="shared" si="327"/>
        <v/>
      </c>
      <c r="KM176" s="455" t="str">
        <f t="shared" si="327"/>
        <v/>
      </c>
      <c r="KN176" s="455" t="str">
        <f t="shared" si="327"/>
        <v/>
      </c>
      <c r="KO176" s="953" t="str">
        <f t="shared" si="327"/>
        <v/>
      </c>
      <c r="KP176" s="768" t="str">
        <f t="shared" si="327"/>
        <v/>
      </c>
      <c r="KQ176" s="455" t="str">
        <f t="shared" si="327"/>
        <v/>
      </c>
      <c r="KR176" s="455" t="str">
        <f t="shared" si="327"/>
        <v/>
      </c>
      <c r="KS176" s="455" t="str">
        <f t="shared" si="327"/>
        <v/>
      </c>
      <c r="KT176" s="455" t="str">
        <f t="shared" si="327"/>
        <v/>
      </c>
      <c r="KU176" s="455" t="str">
        <f t="shared" si="327"/>
        <v/>
      </c>
      <c r="KV176" s="953" t="str">
        <f t="shared" si="327"/>
        <v/>
      </c>
      <c r="KW176" s="768" t="str">
        <f t="shared" si="327"/>
        <v/>
      </c>
      <c r="KX176" s="455" t="str">
        <f t="shared" si="328"/>
        <v/>
      </c>
      <c r="KY176" s="455" t="str">
        <f t="shared" si="328"/>
        <v/>
      </c>
      <c r="KZ176" s="455" t="str">
        <f t="shared" si="328"/>
        <v/>
      </c>
      <c r="LA176" s="455" t="str">
        <f t="shared" si="328"/>
        <v/>
      </c>
      <c r="LB176" s="455" t="str">
        <f t="shared" si="328"/>
        <v/>
      </c>
      <c r="LC176" s="954" t="str">
        <f t="shared" si="328"/>
        <v/>
      </c>
      <c r="LD176" s="768" t="str">
        <f t="shared" si="328"/>
        <v/>
      </c>
      <c r="LE176" s="455" t="str">
        <f t="shared" si="328"/>
        <v/>
      </c>
      <c r="LF176" s="455" t="str">
        <f t="shared" si="328"/>
        <v/>
      </c>
      <c r="LG176" s="455" t="str">
        <f t="shared" si="328"/>
        <v/>
      </c>
      <c r="LH176" s="455" t="str">
        <f t="shared" si="328"/>
        <v/>
      </c>
      <c r="LI176" s="455" t="str">
        <f t="shared" si="328"/>
        <v/>
      </c>
      <c r="LJ176" s="953" t="str">
        <f t="shared" si="328"/>
        <v/>
      </c>
      <c r="LK176" s="768" t="str">
        <f t="shared" si="328"/>
        <v/>
      </c>
      <c r="LL176" s="455" t="str">
        <f t="shared" si="328"/>
        <v/>
      </c>
      <c r="LM176" s="455" t="str">
        <f t="shared" si="328"/>
        <v/>
      </c>
      <c r="LN176" s="455" t="str">
        <f t="shared" si="329"/>
        <v/>
      </c>
      <c r="LO176" s="455" t="str">
        <f t="shared" si="329"/>
        <v/>
      </c>
      <c r="LP176" s="455" t="str">
        <f t="shared" si="329"/>
        <v/>
      </c>
      <c r="LQ176" s="953" t="str">
        <f t="shared" si="329"/>
        <v/>
      </c>
      <c r="LR176" s="768" t="str">
        <f t="shared" si="329"/>
        <v/>
      </c>
      <c r="LS176" s="455" t="str">
        <f t="shared" si="329"/>
        <v/>
      </c>
      <c r="LT176" s="455" t="str">
        <f t="shared" si="329"/>
        <v/>
      </c>
      <c r="LU176" s="455" t="str">
        <f t="shared" si="329"/>
        <v/>
      </c>
      <c r="LV176" s="455" t="str">
        <f t="shared" si="329"/>
        <v/>
      </c>
      <c r="LW176" s="455" t="str">
        <f t="shared" si="329"/>
        <v/>
      </c>
      <c r="LX176" s="953" t="str">
        <f t="shared" si="329"/>
        <v/>
      </c>
      <c r="LY176" s="768" t="str">
        <f t="shared" si="329"/>
        <v/>
      </c>
      <c r="LZ176" s="455" t="str">
        <f t="shared" si="329"/>
        <v/>
      </c>
      <c r="MA176" s="455" t="str">
        <f t="shared" si="329"/>
        <v/>
      </c>
      <c r="MB176" s="455" t="str">
        <f t="shared" si="329"/>
        <v/>
      </c>
      <c r="MC176" s="455" t="str">
        <f t="shared" si="329"/>
        <v/>
      </c>
      <c r="MD176" s="455" t="str">
        <f t="shared" si="330"/>
        <v/>
      </c>
      <c r="ME176" s="953" t="str">
        <f t="shared" si="330"/>
        <v/>
      </c>
      <c r="MF176" s="768" t="str">
        <f t="shared" si="330"/>
        <v/>
      </c>
      <c r="MG176" s="455" t="str">
        <f t="shared" si="330"/>
        <v/>
      </c>
      <c r="MH176" s="455" t="str">
        <f t="shared" si="330"/>
        <v/>
      </c>
      <c r="MI176" s="455" t="str">
        <f t="shared" si="330"/>
        <v/>
      </c>
      <c r="MJ176" s="455" t="str">
        <f t="shared" si="330"/>
        <v/>
      </c>
      <c r="MK176" s="455" t="str">
        <f t="shared" si="330"/>
        <v/>
      </c>
      <c r="ML176" s="953" t="str">
        <f t="shared" si="330"/>
        <v/>
      </c>
      <c r="MM176" s="768" t="str">
        <f t="shared" si="330"/>
        <v/>
      </c>
      <c r="MN176" s="455" t="str">
        <f t="shared" si="330"/>
        <v/>
      </c>
      <c r="MO176" s="455" t="str">
        <f t="shared" si="330"/>
        <v/>
      </c>
      <c r="MP176" s="455" t="str">
        <f t="shared" si="330"/>
        <v/>
      </c>
      <c r="MQ176" s="455" t="str">
        <f t="shared" si="330"/>
        <v/>
      </c>
      <c r="MR176" s="455" t="str">
        <f t="shared" si="330"/>
        <v/>
      </c>
      <c r="MS176" s="953" t="str">
        <f t="shared" si="330"/>
        <v/>
      </c>
      <c r="MT176" s="768" t="str">
        <f t="shared" si="331"/>
        <v/>
      </c>
      <c r="MU176" s="455" t="str">
        <f t="shared" si="331"/>
        <v/>
      </c>
      <c r="MV176" s="455" t="str">
        <f t="shared" si="331"/>
        <v/>
      </c>
      <c r="MW176" s="455" t="str">
        <f t="shared" si="331"/>
        <v/>
      </c>
      <c r="MX176" s="455" t="str">
        <f t="shared" si="331"/>
        <v/>
      </c>
      <c r="MY176" s="455" t="str">
        <f t="shared" si="331"/>
        <v/>
      </c>
      <c r="MZ176" s="953" t="str">
        <f t="shared" si="331"/>
        <v/>
      </c>
      <c r="NA176" s="768" t="str">
        <f t="shared" si="331"/>
        <v/>
      </c>
      <c r="NB176" s="455" t="str">
        <f t="shared" si="331"/>
        <v/>
      </c>
      <c r="NC176" s="455" t="str">
        <f t="shared" si="331"/>
        <v/>
      </c>
      <c r="ND176" s="455" t="str">
        <f t="shared" si="331"/>
        <v/>
      </c>
      <c r="NE176" s="455" t="str">
        <f t="shared" si="331"/>
        <v/>
      </c>
      <c r="NF176" s="455" t="str">
        <f t="shared" si="331"/>
        <v/>
      </c>
      <c r="NG176" s="954" t="str">
        <f t="shared" si="331"/>
        <v/>
      </c>
      <c r="NH176" s="768" t="str">
        <f t="shared" si="331"/>
        <v/>
      </c>
      <c r="NI176" s="455" t="str">
        <f t="shared" si="331"/>
        <v/>
      </c>
      <c r="NJ176" s="455" t="str">
        <f t="shared" si="332"/>
        <v/>
      </c>
      <c r="NK176" s="455" t="str">
        <f t="shared" si="332"/>
        <v/>
      </c>
      <c r="NL176" s="455" t="str">
        <f t="shared" si="332"/>
        <v/>
      </c>
      <c r="NM176" s="455" t="str">
        <f t="shared" si="332"/>
        <v/>
      </c>
      <c r="NN176" s="953" t="str">
        <f t="shared" si="332"/>
        <v/>
      </c>
      <c r="NO176" s="83"/>
      <c r="NP176" s="83"/>
      <c r="NQ176" s="83"/>
      <c r="NR176" s="83"/>
      <c r="NS176" s="83"/>
      <c r="NT176" s="83"/>
      <c r="NU176" s="83"/>
      <c r="NV176" s="83"/>
      <c r="NW176" s="83"/>
      <c r="NX176" s="83"/>
      <c r="NY176" s="83"/>
      <c r="NZ176" s="83"/>
      <c r="OA176" s="83"/>
      <c r="OB176" s="83"/>
      <c r="OC176" s="83"/>
      <c r="OD176" s="83"/>
      <c r="OE176" s="83"/>
      <c r="OF176" s="83"/>
      <c r="OG176" s="83"/>
      <c r="OH176" s="83"/>
      <c r="OI176" s="83"/>
      <c r="OJ176" s="83"/>
      <c r="OK176" s="83"/>
      <c r="OL176" s="83"/>
      <c r="OM176" s="83"/>
      <c r="ON176" s="83"/>
      <c r="OO176" s="83"/>
      <c r="OP176" s="83"/>
      <c r="OQ176" s="83"/>
      <c r="OR176" s="83"/>
      <c r="OS176" s="83"/>
      <c r="OT176" s="83"/>
      <c r="OU176" s="83"/>
      <c r="OV176" s="83"/>
      <c r="OW176" s="83"/>
      <c r="OX176" s="83"/>
      <c r="OY176" s="83"/>
      <c r="OZ176" s="83"/>
      <c r="PA176" s="83"/>
      <c r="PB176" s="83"/>
      <c r="PC176" s="83"/>
      <c r="PD176" s="83"/>
      <c r="PE176" s="83"/>
      <c r="PF176" s="83"/>
      <c r="PG176" s="83"/>
      <c r="PH176" s="83"/>
      <c r="PI176" s="83"/>
      <c r="PJ176" s="83"/>
      <c r="PK176" s="83"/>
      <c r="PL176" s="83"/>
      <c r="PM176" s="83"/>
      <c r="PN176" s="83"/>
      <c r="PO176" s="83"/>
      <c r="PP176" s="83"/>
      <c r="PQ176" s="83"/>
      <c r="PR176" s="83"/>
      <c r="PS176" s="83"/>
      <c r="PT176" s="83"/>
      <c r="PU176" s="83"/>
      <c r="PV176" s="83"/>
      <c r="PW176" s="83"/>
      <c r="PX176" s="83"/>
      <c r="PY176" s="83"/>
      <c r="PZ176" s="83"/>
      <c r="QA176" s="83"/>
      <c r="QB176" s="83"/>
      <c r="QC176" s="83"/>
      <c r="QD176" s="83"/>
      <c r="QE176" s="83"/>
      <c r="QF176" s="83"/>
      <c r="QG176" s="83"/>
      <c r="QH176" s="83"/>
      <c r="QI176" s="83"/>
      <c r="QJ176" s="83"/>
      <c r="QK176" s="83"/>
      <c r="QL176" s="83"/>
      <c r="QM176" s="83"/>
      <c r="QN176" s="83"/>
      <c r="QO176" s="83"/>
      <c r="QP176" s="83"/>
      <c r="QQ176" s="83"/>
      <c r="QR176" s="83"/>
      <c r="QS176" s="83"/>
      <c r="QT176" s="83"/>
      <c r="QU176" s="83"/>
      <c r="QV176" s="83"/>
      <c r="QW176" s="83"/>
      <c r="QX176" s="83"/>
      <c r="QY176" s="83"/>
      <c r="QZ176" s="83"/>
      <c r="RA176" s="83"/>
      <c r="RB176" s="83"/>
      <c r="RC176" s="83"/>
      <c r="RD176" s="83"/>
      <c r="RE176" s="83"/>
      <c r="RF176" s="83"/>
      <c r="RG176" s="83"/>
      <c r="RH176" s="83"/>
      <c r="RI176" s="83"/>
      <c r="RJ176" s="83"/>
      <c r="RK176" s="83"/>
      <c r="RL176" s="83"/>
      <c r="RM176" s="83"/>
      <c r="RN176" s="83"/>
      <c r="RO176" s="83"/>
      <c r="RP176" s="83"/>
      <c r="RQ176" s="83"/>
      <c r="RR176" s="83"/>
      <c r="RS176" s="83"/>
      <c r="RT176" s="83"/>
      <c r="RU176" s="83"/>
      <c r="RV176" s="83"/>
      <c r="RW176" s="83"/>
      <c r="RX176" s="83"/>
      <c r="RY176" s="83"/>
      <c r="RZ176" s="83"/>
      <c r="SA176" s="83"/>
      <c r="SB176" s="83"/>
      <c r="SC176" s="83"/>
      <c r="SD176" s="83"/>
      <c r="SE176" s="83"/>
      <c r="SF176" s="83"/>
      <c r="SG176" s="83"/>
      <c r="SH176" s="83"/>
      <c r="SI176" s="83"/>
      <c r="SJ176" s="83"/>
      <c r="SK176" s="83"/>
      <c r="SL176" s="83"/>
      <c r="SM176" s="83"/>
      <c r="SN176" s="83"/>
      <c r="SO176" s="83"/>
      <c r="SP176" s="83"/>
      <c r="SQ176" s="83"/>
      <c r="SR176" s="83"/>
      <c r="SS176" s="83"/>
      <c r="ST176" s="83"/>
      <c r="SU176" s="83"/>
      <c r="SV176" s="83"/>
      <c r="SW176" s="83"/>
      <c r="SX176" s="83"/>
      <c r="SY176" s="83"/>
      <c r="SZ176" s="83"/>
      <c r="TA176" s="83"/>
      <c r="TB176" s="83"/>
      <c r="TC176" s="83"/>
      <c r="TD176" s="83"/>
      <c r="TE176" s="83"/>
      <c r="TF176" s="83"/>
      <c r="TG176" s="83"/>
      <c r="TH176" s="83"/>
      <c r="TI176" s="83"/>
      <c r="TJ176" s="83"/>
      <c r="TK176" s="83"/>
      <c r="TL176" s="83"/>
      <c r="TM176" s="83"/>
      <c r="TN176" s="83"/>
      <c r="TO176" s="83"/>
      <c r="TP176" s="83"/>
      <c r="TQ176" s="83"/>
      <c r="TR176" s="83"/>
      <c r="TS176" s="83"/>
      <c r="TT176" s="83"/>
      <c r="TU176" s="83"/>
      <c r="TV176" s="83"/>
      <c r="TW176" s="83"/>
      <c r="TX176" s="83"/>
      <c r="TY176" s="83"/>
      <c r="TZ176" s="83"/>
      <c r="UA176" s="83"/>
      <c r="UB176" s="83"/>
      <c r="UC176" s="83"/>
      <c r="UD176" s="83"/>
      <c r="UE176" s="83"/>
      <c r="UF176" s="83"/>
      <c r="UG176" s="83"/>
      <c r="UH176" s="83"/>
      <c r="UI176" s="83"/>
      <c r="UJ176" s="83"/>
      <c r="UK176" s="83"/>
      <c r="UL176" s="83"/>
      <c r="UM176" s="83"/>
      <c r="UN176" s="83"/>
      <c r="UO176" s="83"/>
      <c r="UP176" s="83"/>
      <c r="UQ176" s="83"/>
    </row>
    <row r="177" spans="1:563" s="1" customFormat="1" x14ac:dyDescent="0.2">
      <c r="A177" s="762">
        <f>alapadatok!M32</f>
        <v>30</v>
      </c>
      <c r="B177" s="678">
        <f>IF(alapadatok!O32="","",alapadatok!O32)</f>
        <v>45720</v>
      </c>
      <c r="C177" s="584" t="str">
        <f>IF(alapadatok!N32="","",alapadatok!N32)</f>
        <v>Kardos István(PJ)</v>
      </c>
      <c r="D177" s="584" t="str">
        <f>IF(alapadatok!P32="","",alapadatok!P32)</f>
        <v>Benchmark</v>
      </c>
      <c r="E177" s="948">
        <f>IF(alapadatok!W32="","",alapadatok!W32)</f>
        <v>41596</v>
      </c>
      <c r="F177" s="952" t="str">
        <f t="shared" si="338"/>
        <v>P</v>
      </c>
      <c r="G177" s="953" t="str">
        <f t="shared" si="338"/>
        <v>P</v>
      </c>
      <c r="H177" s="768" t="str">
        <f t="shared" si="338"/>
        <v>P</v>
      </c>
      <c r="I177" s="455" t="str">
        <f t="shared" si="338"/>
        <v>FÜ</v>
      </c>
      <c r="J177" s="1144" t="s">
        <v>99</v>
      </c>
      <c r="K177" s="1144" t="s">
        <v>99</v>
      </c>
      <c r="L177" s="1144" t="s">
        <v>99</v>
      </c>
      <c r="M177" s="455" t="str">
        <f t="shared" si="338"/>
        <v>P</v>
      </c>
      <c r="N177" s="953" t="str">
        <f t="shared" si="338"/>
        <v>P</v>
      </c>
      <c r="O177" s="1143" t="s">
        <v>385</v>
      </c>
      <c r="P177" s="1144" t="s">
        <v>99</v>
      </c>
      <c r="Q177" s="1144" t="s">
        <v>99</v>
      </c>
      <c r="R177" s="1144" t="s">
        <v>99</v>
      </c>
      <c r="S177" s="1143" t="s">
        <v>385</v>
      </c>
      <c r="T177" s="455" t="str">
        <f t="shared" si="338"/>
        <v>P</v>
      </c>
      <c r="U177" s="953" t="str">
        <f t="shared" si="338"/>
        <v>P</v>
      </c>
      <c r="V177" s="1143" t="s">
        <v>99</v>
      </c>
      <c r="W177" s="1143" t="s">
        <v>99</v>
      </c>
      <c r="X177" s="1143" t="s">
        <v>99</v>
      </c>
      <c r="Y177" s="1143" t="s">
        <v>99</v>
      </c>
      <c r="Z177" s="1149" t="s">
        <v>385</v>
      </c>
      <c r="AA177" s="455" t="str">
        <f t="shared" si="333"/>
        <v>P</v>
      </c>
      <c r="AB177" s="953" t="str">
        <f t="shared" si="333"/>
        <v>P</v>
      </c>
      <c r="AC177" s="1144" t="s">
        <v>99</v>
      </c>
      <c r="AD177" s="1143" t="s">
        <v>99</v>
      </c>
      <c r="AE177" s="1143" t="s">
        <v>99</v>
      </c>
      <c r="AF177" s="1143" t="s">
        <v>99</v>
      </c>
      <c r="AG177" s="1143" t="s">
        <v>99</v>
      </c>
      <c r="AH177" s="455" t="str">
        <f t="shared" si="333"/>
        <v>P</v>
      </c>
      <c r="AI177" s="953" t="str">
        <f t="shared" si="333"/>
        <v>P</v>
      </c>
      <c r="AJ177" s="1149" t="s">
        <v>385</v>
      </c>
      <c r="AK177" s="1143" t="s">
        <v>99</v>
      </c>
      <c r="AL177" s="1143" t="s">
        <v>99</v>
      </c>
      <c r="AM177" s="1143" t="s">
        <v>99</v>
      </c>
      <c r="AN177" s="1143" t="s">
        <v>178</v>
      </c>
      <c r="AO177" s="455" t="str">
        <f t="shared" si="334"/>
        <v>P</v>
      </c>
      <c r="AP177" s="953" t="str">
        <f t="shared" si="334"/>
        <v>P</v>
      </c>
      <c r="AQ177" s="1143" t="s">
        <v>178</v>
      </c>
      <c r="AR177" s="1143" t="s">
        <v>178</v>
      </c>
      <c r="AS177" s="1143" t="s">
        <v>178</v>
      </c>
      <c r="AT177" s="1143" t="s">
        <v>178</v>
      </c>
      <c r="AU177" s="1143" t="s">
        <v>178</v>
      </c>
      <c r="AV177" s="455" t="str">
        <f t="shared" si="334"/>
        <v>P</v>
      </c>
      <c r="AW177" s="953" t="str">
        <f t="shared" si="334"/>
        <v>P</v>
      </c>
      <c r="AX177" s="1144" t="s">
        <v>99</v>
      </c>
      <c r="AY177" s="1143" t="s">
        <v>99</v>
      </c>
      <c r="AZ177" s="1143" t="s">
        <v>99</v>
      </c>
      <c r="BA177" s="1143" t="s">
        <v>99</v>
      </c>
      <c r="BB177" s="1143" t="s">
        <v>99</v>
      </c>
      <c r="BC177" s="455" t="str">
        <f t="shared" si="335"/>
        <v>P</v>
      </c>
      <c r="BD177" s="1146" t="str">
        <f t="shared" si="335"/>
        <v>P</v>
      </c>
      <c r="BE177" s="1143" t="s">
        <v>99</v>
      </c>
      <c r="BF177" s="1143" t="s">
        <v>99</v>
      </c>
      <c r="BG177" s="1143" t="s">
        <v>99</v>
      </c>
      <c r="BH177" s="1143" t="s">
        <v>99</v>
      </c>
      <c r="BI177" s="1143" t="s">
        <v>99</v>
      </c>
      <c r="BJ177" s="455" t="str">
        <f t="shared" si="335"/>
        <v>P</v>
      </c>
      <c r="BK177" s="953" t="str">
        <f t="shared" si="335"/>
        <v>P</v>
      </c>
      <c r="BL177" s="1214" t="s">
        <v>178</v>
      </c>
      <c r="BM177" s="1214" t="s">
        <v>178</v>
      </c>
      <c r="BN177" s="1214" t="s">
        <v>178</v>
      </c>
      <c r="BO177" s="1214" t="s">
        <v>178</v>
      </c>
      <c r="BP177" s="1143" t="s">
        <v>99</v>
      </c>
      <c r="BQ177" s="455" t="str">
        <f t="shared" si="335"/>
        <v>P</v>
      </c>
      <c r="BR177" s="953" t="str">
        <f t="shared" si="315"/>
        <v>P</v>
      </c>
      <c r="BS177" s="1143" t="s">
        <v>99</v>
      </c>
      <c r="BT177" s="1143" t="s">
        <v>99</v>
      </c>
      <c r="BU177" s="1143" t="s">
        <v>99</v>
      </c>
      <c r="BV177" s="1143" t="s">
        <v>178</v>
      </c>
      <c r="BW177" s="1143" t="s">
        <v>178</v>
      </c>
      <c r="BX177" s="455" t="str">
        <f t="shared" si="315"/>
        <v>P</v>
      </c>
      <c r="BY177" s="953" t="str">
        <f t="shared" si="315"/>
        <v>P</v>
      </c>
      <c r="BZ177" s="1143" t="s">
        <v>178</v>
      </c>
      <c r="CA177" s="1143" t="s">
        <v>178</v>
      </c>
      <c r="CB177" s="1143" t="s">
        <v>178</v>
      </c>
      <c r="CC177" s="1143" t="s">
        <v>178</v>
      </c>
      <c r="CD177" s="455" t="str">
        <f t="shared" si="315"/>
        <v>FÜ</v>
      </c>
      <c r="CE177" s="455" t="str">
        <f t="shared" si="315"/>
        <v>P</v>
      </c>
      <c r="CF177" s="953" t="str">
        <f t="shared" si="315"/>
        <v>P</v>
      </c>
      <c r="CG177" s="1143" t="s">
        <v>178</v>
      </c>
      <c r="CH177" s="1143" t="s">
        <v>178</v>
      </c>
      <c r="CI177" s="1143" t="s">
        <v>178</v>
      </c>
      <c r="CJ177" s="1143" t="s">
        <v>178</v>
      </c>
      <c r="CK177" s="1143" t="s">
        <v>178</v>
      </c>
      <c r="CL177" s="455" t="str">
        <f t="shared" si="336"/>
        <v>P</v>
      </c>
      <c r="CM177" s="953" t="str">
        <f t="shared" si="336"/>
        <v>P</v>
      </c>
      <c r="CN177" s="1143" t="s">
        <v>178</v>
      </c>
      <c r="CO177" s="1143" t="s">
        <v>178</v>
      </c>
      <c r="CP177" s="1143" t="s">
        <v>178</v>
      </c>
      <c r="CQ177" s="1143" t="s">
        <v>178</v>
      </c>
      <c r="CR177" s="1143" t="s">
        <v>178</v>
      </c>
      <c r="CS177" s="455" t="str">
        <f t="shared" si="336"/>
        <v>P</v>
      </c>
      <c r="CT177" s="953" t="str">
        <f t="shared" si="336"/>
        <v>P</v>
      </c>
      <c r="CU177" s="952" t="str">
        <f t="shared" si="336"/>
        <v>FÜ</v>
      </c>
      <c r="CV177" s="1143" t="s">
        <v>99</v>
      </c>
      <c r="CW177" s="1143" t="s">
        <v>99</v>
      </c>
      <c r="CX177" s="1143" t="s">
        <v>99</v>
      </c>
      <c r="CY177" s="1143" t="s">
        <v>99</v>
      </c>
      <c r="CZ177" s="455" t="str">
        <f t="shared" si="337"/>
        <v>P</v>
      </c>
      <c r="DA177" s="953" t="str">
        <f t="shared" si="337"/>
        <v>P</v>
      </c>
      <c r="DB177" s="1143" t="s">
        <v>99</v>
      </c>
      <c r="DC177" s="1143" t="s">
        <v>99</v>
      </c>
      <c r="DD177" s="1143" t="s">
        <v>99</v>
      </c>
      <c r="DE177" s="1143" t="s">
        <v>99</v>
      </c>
      <c r="DF177" s="1143" t="s">
        <v>99</v>
      </c>
      <c r="DG177" s="455" t="str">
        <f t="shared" si="337"/>
        <v>P</v>
      </c>
      <c r="DH177" s="953" t="str">
        <f t="shared" si="337"/>
        <v>P</v>
      </c>
      <c r="DI177" s="1143" t="s">
        <v>99</v>
      </c>
      <c r="DJ177" s="1143" t="s">
        <v>99</v>
      </c>
      <c r="DK177" s="1143" t="s">
        <v>99</v>
      </c>
      <c r="DL177" s="1143" t="s">
        <v>99</v>
      </c>
      <c r="DM177" s="1143" t="s">
        <v>99</v>
      </c>
      <c r="DN177" s="455" t="str">
        <f t="shared" si="316"/>
        <v>P</v>
      </c>
      <c r="DO177" s="953" t="str">
        <f t="shared" si="316"/>
        <v>P</v>
      </c>
      <c r="DP177" s="768" t="str">
        <f t="shared" si="316"/>
        <v>P</v>
      </c>
      <c r="DQ177" s="455" t="str">
        <f t="shared" si="316"/>
        <v>P</v>
      </c>
      <c r="DR177" s="455" t="str">
        <f t="shared" si="316"/>
        <v>P</v>
      </c>
      <c r="DS177" s="455" t="str">
        <f t="shared" si="316"/>
        <v>P</v>
      </c>
      <c r="DT177" s="455" t="str">
        <f t="shared" si="316"/>
        <v>P</v>
      </c>
      <c r="DU177" s="455" t="str">
        <f t="shared" si="316"/>
        <v>P</v>
      </c>
      <c r="DV177" s="953" t="str">
        <f t="shared" si="316"/>
        <v>P</v>
      </c>
      <c r="DW177" s="768" t="str">
        <f t="shared" si="316"/>
        <v>P</v>
      </c>
      <c r="DX177" s="455" t="str">
        <f t="shared" si="316"/>
        <v>P</v>
      </c>
      <c r="DY177" s="455" t="str">
        <f t="shared" si="316"/>
        <v>FÜ</v>
      </c>
      <c r="DZ177" s="455" t="str">
        <f t="shared" si="316"/>
        <v>P</v>
      </c>
      <c r="EA177" s="455" t="str">
        <f t="shared" si="316"/>
        <v>P</v>
      </c>
      <c r="EB177" s="455" t="str">
        <f t="shared" si="316"/>
        <v>P</v>
      </c>
      <c r="EC177" s="954" t="str">
        <f t="shared" si="316"/>
        <v>P</v>
      </c>
      <c r="ED177" s="768" t="str">
        <f t="shared" si="317"/>
        <v>P</v>
      </c>
      <c r="EE177" s="455" t="str">
        <f t="shared" si="317"/>
        <v>P</v>
      </c>
      <c r="EF177" s="455" t="str">
        <f t="shared" si="317"/>
        <v>P</v>
      </c>
      <c r="EG177" s="455" t="str">
        <f t="shared" si="317"/>
        <v>P</v>
      </c>
      <c r="EH177" s="455" t="str">
        <f t="shared" si="317"/>
        <v>P</v>
      </c>
      <c r="EI177" s="455" t="str">
        <f t="shared" si="317"/>
        <v>P</v>
      </c>
      <c r="EJ177" s="953" t="str">
        <f t="shared" si="317"/>
        <v>P</v>
      </c>
      <c r="EK177" s="768" t="str">
        <f t="shared" si="317"/>
        <v>P</v>
      </c>
      <c r="EL177" s="455" t="str">
        <f t="shared" si="317"/>
        <v>P</v>
      </c>
      <c r="EM177" s="455" t="str">
        <f t="shared" si="317"/>
        <v>P</v>
      </c>
      <c r="EN177" s="455" t="str">
        <f t="shared" si="317"/>
        <v>P</v>
      </c>
      <c r="EO177" s="455" t="str">
        <f t="shared" si="317"/>
        <v>P</v>
      </c>
      <c r="EP177" s="455" t="str">
        <f t="shared" si="317"/>
        <v>P</v>
      </c>
      <c r="EQ177" s="953" t="str">
        <f t="shared" si="317"/>
        <v>P</v>
      </c>
      <c r="ER177" s="768" t="str">
        <f t="shared" si="317"/>
        <v>FÜ</v>
      </c>
      <c r="ES177" s="455" t="str">
        <f t="shared" si="317"/>
        <v>P</v>
      </c>
      <c r="ET177" s="455" t="str">
        <f t="shared" si="318"/>
        <v>P</v>
      </c>
      <c r="EU177" s="455" t="str">
        <f t="shared" si="318"/>
        <v>P</v>
      </c>
      <c r="EV177" s="455" t="str">
        <f t="shared" si="318"/>
        <v>P</v>
      </c>
      <c r="EW177" s="455" t="str">
        <f t="shared" si="318"/>
        <v>P</v>
      </c>
      <c r="EX177" s="953" t="str">
        <f t="shared" si="318"/>
        <v>P</v>
      </c>
      <c r="EY177" s="768" t="str">
        <f t="shared" si="318"/>
        <v>P</v>
      </c>
      <c r="EZ177" s="455" t="str">
        <f t="shared" si="318"/>
        <v>P</v>
      </c>
      <c r="FA177" s="455" t="str">
        <f t="shared" si="318"/>
        <v>P</v>
      </c>
      <c r="FB177" s="455" t="str">
        <f t="shared" si="318"/>
        <v>P</v>
      </c>
      <c r="FC177" s="455" t="str">
        <f t="shared" si="318"/>
        <v>P</v>
      </c>
      <c r="FD177" s="455" t="str">
        <f t="shared" si="318"/>
        <v>P</v>
      </c>
      <c r="FE177" s="953" t="str">
        <f t="shared" si="318"/>
        <v>P</v>
      </c>
      <c r="FF177" s="768" t="str">
        <f t="shared" si="318"/>
        <v>P</v>
      </c>
      <c r="FG177" s="455" t="str">
        <f t="shared" si="318"/>
        <v>P</v>
      </c>
      <c r="FH177" s="455" t="str">
        <f t="shared" si="318"/>
        <v>P</v>
      </c>
      <c r="FI177" s="455" t="str">
        <f t="shared" si="318"/>
        <v>P</v>
      </c>
      <c r="FJ177" s="455" t="str">
        <f t="shared" si="319"/>
        <v>P</v>
      </c>
      <c r="FK177" s="455" t="str">
        <f t="shared" si="319"/>
        <v>P</v>
      </c>
      <c r="FL177" s="953" t="str">
        <f t="shared" si="319"/>
        <v>P</v>
      </c>
      <c r="FM177" s="768" t="str">
        <f t="shared" si="319"/>
        <v>P</v>
      </c>
      <c r="FN177" s="455" t="str">
        <f t="shared" si="319"/>
        <v>P</v>
      </c>
      <c r="FO177" s="455" t="str">
        <f t="shared" si="319"/>
        <v>P</v>
      </c>
      <c r="FP177" s="455" t="str">
        <f t="shared" si="319"/>
        <v>P</v>
      </c>
      <c r="FQ177" s="455" t="str">
        <f t="shared" si="319"/>
        <v>P</v>
      </c>
      <c r="FR177" s="455" t="str">
        <f t="shared" si="319"/>
        <v>P</v>
      </c>
      <c r="FS177" s="953" t="str">
        <f t="shared" si="319"/>
        <v>P</v>
      </c>
      <c r="FT177" s="768" t="str">
        <f t="shared" si="319"/>
        <v>P</v>
      </c>
      <c r="FU177" s="455" t="str">
        <f t="shared" si="319"/>
        <v>P</v>
      </c>
      <c r="FV177" s="455" t="str">
        <f t="shared" si="319"/>
        <v>P</v>
      </c>
      <c r="FW177" s="455" t="str">
        <f t="shared" si="319"/>
        <v>P</v>
      </c>
      <c r="FX177" s="455" t="str">
        <f t="shared" si="319"/>
        <v>P</v>
      </c>
      <c r="FY177" s="455" t="str">
        <f t="shared" si="319"/>
        <v>P</v>
      </c>
      <c r="FZ177" s="953" t="str">
        <f t="shared" si="320"/>
        <v>P</v>
      </c>
      <c r="GA177" s="768" t="str">
        <f t="shared" si="320"/>
        <v>P</v>
      </c>
      <c r="GB177" s="455" t="str">
        <f t="shared" si="320"/>
        <v>P</v>
      </c>
      <c r="GC177" s="455" t="str">
        <f t="shared" si="320"/>
        <v>P</v>
      </c>
      <c r="GD177" s="455" t="str">
        <f t="shared" si="320"/>
        <v>P</v>
      </c>
      <c r="GE177" s="455" t="str">
        <f t="shared" si="320"/>
        <v>P</v>
      </c>
      <c r="GF177" s="953" t="str">
        <f t="shared" si="320"/>
        <v>P</v>
      </c>
      <c r="GG177" s="768" t="str">
        <f t="shared" si="320"/>
        <v>P</v>
      </c>
      <c r="GH177" s="455" t="str">
        <f t="shared" si="320"/>
        <v>P</v>
      </c>
      <c r="GI177" s="455" t="str">
        <f t="shared" si="320"/>
        <v>P</v>
      </c>
      <c r="GJ177" s="455" t="str">
        <f t="shared" si="320"/>
        <v>P</v>
      </c>
      <c r="GK177" s="455" t="str">
        <f t="shared" si="320"/>
        <v>P</v>
      </c>
      <c r="GL177" s="455" t="str">
        <f t="shared" si="320"/>
        <v>P</v>
      </c>
      <c r="GM177" s="455" t="str">
        <f t="shared" si="320"/>
        <v>P</v>
      </c>
      <c r="GN177" s="954" t="str">
        <f t="shared" si="320"/>
        <v>P</v>
      </c>
      <c r="GO177" s="768" t="str">
        <f t="shared" si="320"/>
        <v>P</v>
      </c>
      <c r="GP177" s="455" t="str">
        <f t="shared" si="321"/>
        <v>P</v>
      </c>
      <c r="GQ177" s="455" t="str">
        <f t="shared" si="321"/>
        <v>P</v>
      </c>
      <c r="GR177" s="455" t="str">
        <f t="shared" si="321"/>
        <v>P</v>
      </c>
      <c r="GS177" s="455" t="str">
        <f t="shared" si="321"/>
        <v>P</v>
      </c>
      <c r="GT177" s="455" t="str">
        <f t="shared" si="321"/>
        <v>P</v>
      </c>
      <c r="GU177" s="953" t="str">
        <f t="shared" si="321"/>
        <v>P</v>
      </c>
      <c r="GV177" s="768" t="str">
        <f t="shared" si="321"/>
        <v>P</v>
      </c>
      <c r="GW177" s="455" t="str">
        <f t="shared" si="321"/>
        <v>P</v>
      </c>
      <c r="GX177" s="455" t="str">
        <f t="shared" si="321"/>
        <v>P</v>
      </c>
      <c r="GY177" s="455" t="str">
        <f t="shared" si="321"/>
        <v>P</v>
      </c>
      <c r="GZ177" s="455" t="str">
        <f t="shared" si="321"/>
        <v>P</v>
      </c>
      <c r="HA177" s="455" t="str">
        <f t="shared" si="321"/>
        <v>P</v>
      </c>
      <c r="HB177" s="953" t="str">
        <f t="shared" si="321"/>
        <v>P</v>
      </c>
      <c r="HC177" s="768" t="str">
        <f t="shared" si="321"/>
        <v>P</v>
      </c>
      <c r="HD177" s="455" t="str">
        <f t="shared" si="321"/>
        <v>P</v>
      </c>
      <c r="HE177" s="455" t="str">
        <f t="shared" si="321"/>
        <v>P</v>
      </c>
      <c r="HF177" s="455" t="str">
        <f t="shared" si="322"/>
        <v>P</v>
      </c>
      <c r="HG177" s="455" t="str">
        <f t="shared" si="322"/>
        <v>P</v>
      </c>
      <c r="HH177" s="455" t="str">
        <f t="shared" si="322"/>
        <v>P</v>
      </c>
      <c r="HI177" s="953" t="str">
        <f t="shared" si="322"/>
        <v>P</v>
      </c>
      <c r="HJ177" s="768" t="str">
        <f t="shared" si="322"/>
        <v>P</v>
      </c>
      <c r="HK177" s="455" t="str">
        <f t="shared" si="322"/>
        <v>P</v>
      </c>
      <c r="HL177" s="455" t="str">
        <f t="shared" si="322"/>
        <v>P</v>
      </c>
      <c r="HM177" s="455" t="str">
        <f t="shared" si="322"/>
        <v>P</v>
      </c>
      <c r="HN177" s="455" t="str">
        <f t="shared" si="322"/>
        <v>P</v>
      </c>
      <c r="HO177" s="455" t="str">
        <f t="shared" si="322"/>
        <v>P</v>
      </c>
      <c r="HP177" s="953" t="str">
        <f t="shared" si="322"/>
        <v>P</v>
      </c>
      <c r="HQ177" s="768" t="str">
        <f t="shared" si="322"/>
        <v>P</v>
      </c>
      <c r="HR177" s="455" t="str">
        <f t="shared" si="322"/>
        <v>P</v>
      </c>
      <c r="HS177" s="455" t="str">
        <f t="shared" si="322"/>
        <v>P</v>
      </c>
      <c r="HT177" s="455" t="str">
        <f t="shared" si="322"/>
        <v>P</v>
      </c>
      <c r="HU177" s="455" t="str">
        <f t="shared" si="322"/>
        <v>P</v>
      </c>
      <c r="HV177" s="455" t="str">
        <f t="shared" si="323"/>
        <v>P</v>
      </c>
      <c r="HW177" s="953" t="str">
        <f t="shared" si="323"/>
        <v>P</v>
      </c>
      <c r="HX177" s="768" t="str">
        <f t="shared" si="323"/>
        <v>P</v>
      </c>
      <c r="HY177" s="455" t="str">
        <f t="shared" si="323"/>
        <v>P</v>
      </c>
      <c r="HZ177" s="455" t="str">
        <f t="shared" si="323"/>
        <v>P</v>
      </c>
      <c r="IA177" s="455" t="str">
        <f t="shared" si="323"/>
        <v>P</v>
      </c>
      <c r="IB177" s="455" t="str">
        <f t="shared" si="323"/>
        <v>P</v>
      </c>
      <c r="IC177" s="455" t="str">
        <f t="shared" si="323"/>
        <v>P</v>
      </c>
      <c r="ID177" s="953" t="str">
        <f t="shared" si="323"/>
        <v>P</v>
      </c>
      <c r="IE177" s="768" t="str">
        <f t="shared" si="323"/>
        <v>P</v>
      </c>
      <c r="IF177" s="455" t="str">
        <f t="shared" si="323"/>
        <v>FÜ</v>
      </c>
      <c r="IG177" s="455" t="str">
        <f t="shared" si="323"/>
        <v>P</v>
      </c>
      <c r="IH177" s="455" t="str">
        <f t="shared" si="323"/>
        <v>P</v>
      </c>
      <c r="II177" s="455" t="str">
        <f t="shared" si="323"/>
        <v>P</v>
      </c>
      <c r="IJ177" s="455" t="str">
        <f t="shared" si="323"/>
        <v>P</v>
      </c>
      <c r="IK177" s="953" t="str">
        <f t="shared" si="323"/>
        <v>P</v>
      </c>
      <c r="IL177" s="768" t="str">
        <f t="shared" si="324"/>
        <v>P</v>
      </c>
      <c r="IM177" s="455" t="str">
        <f t="shared" si="324"/>
        <v>P</v>
      </c>
      <c r="IN177" s="455" t="str">
        <f t="shared" si="324"/>
        <v>P</v>
      </c>
      <c r="IO177" s="455" t="str">
        <f t="shared" si="324"/>
        <v>P</v>
      </c>
      <c r="IP177" s="455" t="str">
        <f t="shared" si="324"/>
        <v>P</v>
      </c>
      <c r="IQ177" s="455" t="str">
        <f t="shared" si="324"/>
        <v>P</v>
      </c>
      <c r="IR177" s="953" t="str">
        <f t="shared" si="324"/>
        <v>P</v>
      </c>
      <c r="IS177" s="768" t="str">
        <f t="shared" si="324"/>
        <v>P</v>
      </c>
      <c r="IT177" s="455" t="str">
        <f t="shared" si="324"/>
        <v>P</v>
      </c>
      <c r="IU177" s="455" t="str">
        <f t="shared" si="324"/>
        <v>P</v>
      </c>
      <c r="IV177" s="455" t="str">
        <f t="shared" si="324"/>
        <v>P</v>
      </c>
      <c r="IW177" s="455" t="str">
        <f t="shared" si="324"/>
        <v>P</v>
      </c>
      <c r="IX177" s="455" t="str">
        <f t="shared" si="324"/>
        <v>P</v>
      </c>
      <c r="IY177" s="954" t="str">
        <f t="shared" si="324"/>
        <v>P</v>
      </c>
      <c r="IZ177" s="768" t="str">
        <f t="shared" si="324"/>
        <v>P</v>
      </c>
      <c r="JA177" s="455" t="str">
        <f t="shared" si="324"/>
        <v>P</v>
      </c>
      <c r="JB177" s="455" t="str">
        <f t="shared" si="325"/>
        <v>P</v>
      </c>
      <c r="JC177" s="455" t="str">
        <f t="shared" si="325"/>
        <v>P</v>
      </c>
      <c r="JD177" s="455" t="str">
        <f t="shared" si="325"/>
        <v>P</v>
      </c>
      <c r="JE177" s="455" t="str">
        <f t="shared" si="325"/>
        <v>P</v>
      </c>
      <c r="JF177" s="953" t="str">
        <f t="shared" si="325"/>
        <v>P</v>
      </c>
      <c r="JG177" s="768" t="str">
        <f t="shared" si="325"/>
        <v>P</v>
      </c>
      <c r="JH177" s="455" t="str">
        <f t="shared" si="325"/>
        <v>P</v>
      </c>
      <c r="JI177" s="455" t="str">
        <f t="shared" si="325"/>
        <v>P</v>
      </c>
      <c r="JJ177" s="455" t="str">
        <f t="shared" si="325"/>
        <v>P</v>
      </c>
      <c r="JK177" s="455" t="str">
        <f t="shared" si="325"/>
        <v>P</v>
      </c>
      <c r="JL177" s="455" t="str">
        <f t="shared" si="325"/>
        <v>P</v>
      </c>
      <c r="JM177" s="953" t="str">
        <f t="shared" si="325"/>
        <v>P</v>
      </c>
      <c r="JN177" s="768" t="str">
        <f t="shared" si="325"/>
        <v>P</v>
      </c>
      <c r="JO177" s="455" t="str">
        <f t="shared" si="325"/>
        <v>P</v>
      </c>
      <c r="JP177" s="455" t="str">
        <f t="shared" si="325"/>
        <v>P</v>
      </c>
      <c r="JQ177" s="455" t="str">
        <f t="shared" si="325"/>
        <v>P</v>
      </c>
      <c r="JR177" s="455" t="str">
        <f t="shared" si="326"/>
        <v>P</v>
      </c>
      <c r="JS177" s="455" t="str">
        <f t="shared" si="326"/>
        <v>P</v>
      </c>
      <c r="JT177" s="953" t="str">
        <f t="shared" si="326"/>
        <v>P</v>
      </c>
      <c r="JU177" s="768" t="str">
        <f t="shared" si="326"/>
        <v>P</v>
      </c>
      <c r="JV177" s="455" t="str">
        <f t="shared" si="326"/>
        <v>P</v>
      </c>
      <c r="JW177" s="455" t="str">
        <f t="shared" si="326"/>
        <v>P</v>
      </c>
      <c r="JX177" s="455" t="str">
        <f t="shared" si="326"/>
        <v>P</v>
      </c>
      <c r="JY177" s="455" t="str">
        <f t="shared" si="326"/>
        <v>P</v>
      </c>
      <c r="JZ177" s="455" t="str">
        <f t="shared" si="326"/>
        <v>P</v>
      </c>
      <c r="KA177" s="953" t="str">
        <f t="shared" si="326"/>
        <v>P</v>
      </c>
      <c r="KB177" s="768" t="str">
        <f t="shared" si="326"/>
        <v>P</v>
      </c>
      <c r="KC177" s="455" t="str">
        <f t="shared" si="326"/>
        <v>P</v>
      </c>
      <c r="KD177" s="455" t="str">
        <f t="shared" si="326"/>
        <v>P</v>
      </c>
      <c r="KE177" s="455" t="str">
        <f t="shared" si="326"/>
        <v>P</v>
      </c>
      <c r="KF177" s="455" t="str">
        <f t="shared" si="326"/>
        <v>P</v>
      </c>
      <c r="KG177" s="455" t="str">
        <f t="shared" si="326"/>
        <v>P</v>
      </c>
      <c r="KH177" s="953" t="str">
        <f t="shared" si="327"/>
        <v>P</v>
      </c>
      <c r="KI177" s="768" t="str">
        <f t="shared" si="327"/>
        <v>P</v>
      </c>
      <c r="KJ177" s="455" t="str">
        <f t="shared" si="327"/>
        <v>P</v>
      </c>
      <c r="KK177" s="455" t="str">
        <f t="shared" si="327"/>
        <v>P</v>
      </c>
      <c r="KL177" s="455" t="str">
        <f t="shared" si="327"/>
        <v>P</v>
      </c>
      <c r="KM177" s="455" t="str">
        <f t="shared" si="327"/>
        <v>P</v>
      </c>
      <c r="KN177" s="455" t="str">
        <f t="shared" si="327"/>
        <v>P</v>
      </c>
      <c r="KO177" s="953" t="str">
        <f t="shared" si="327"/>
        <v>P</v>
      </c>
      <c r="KP177" s="768" t="str">
        <f t="shared" si="327"/>
        <v>P</v>
      </c>
      <c r="KQ177" s="455" t="str">
        <f t="shared" si="327"/>
        <v>P</v>
      </c>
      <c r="KR177" s="455" t="str">
        <f t="shared" si="327"/>
        <v>FÜ</v>
      </c>
      <c r="KS177" s="455" t="str">
        <f t="shared" si="327"/>
        <v>P</v>
      </c>
      <c r="KT177" s="455" t="str">
        <f t="shared" si="327"/>
        <v>P</v>
      </c>
      <c r="KU177" s="455" t="str">
        <f t="shared" si="327"/>
        <v>P</v>
      </c>
      <c r="KV177" s="953" t="str">
        <f t="shared" si="327"/>
        <v>P</v>
      </c>
      <c r="KW177" s="768" t="str">
        <f t="shared" si="327"/>
        <v>P</v>
      </c>
      <c r="KX177" s="455" t="str">
        <f t="shared" si="328"/>
        <v>P</v>
      </c>
      <c r="KY177" s="455" t="str">
        <f t="shared" si="328"/>
        <v>P</v>
      </c>
      <c r="KZ177" s="455" t="str">
        <f t="shared" si="328"/>
        <v>P</v>
      </c>
      <c r="LA177" s="455" t="str">
        <f t="shared" si="328"/>
        <v>FÜ</v>
      </c>
      <c r="LB177" s="455" t="str">
        <f t="shared" si="328"/>
        <v>P</v>
      </c>
      <c r="LC177" s="954" t="str">
        <f t="shared" si="328"/>
        <v>P</v>
      </c>
      <c r="LD177" s="768" t="str">
        <f t="shared" si="328"/>
        <v>P</v>
      </c>
      <c r="LE177" s="455" t="str">
        <f t="shared" si="328"/>
        <v>P</v>
      </c>
      <c r="LF177" s="455" t="str">
        <f t="shared" si="328"/>
        <v>P</v>
      </c>
      <c r="LG177" s="455" t="str">
        <f t="shared" si="328"/>
        <v>P</v>
      </c>
      <c r="LH177" s="455" t="str">
        <f t="shared" si="328"/>
        <v>P</v>
      </c>
      <c r="LI177" s="455" t="str">
        <f t="shared" si="328"/>
        <v>P</v>
      </c>
      <c r="LJ177" s="953" t="str">
        <f t="shared" si="328"/>
        <v>P</v>
      </c>
      <c r="LK177" s="768" t="str">
        <f t="shared" si="328"/>
        <v>P</v>
      </c>
      <c r="LL177" s="455" t="str">
        <f t="shared" si="328"/>
        <v>P</v>
      </c>
      <c r="LM177" s="455" t="str">
        <f t="shared" si="328"/>
        <v>P</v>
      </c>
      <c r="LN177" s="455" t="str">
        <f t="shared" si="329"/>
        <v>P</v>
      </c>
      <c r="LO177" s="455" t="str">
        <f t="shared" si="329"/>
        <v>P</v>
      </c>
      <c r="LP177" s="455" t="str">
        <f t="shared" si="329"/>
        <v>P</v>
      </c>
      <c r="LQ177" s="953" t="str">
        <f t="shared" si="329"/>
        <v>P</v>
      </c>
      <c r="LR177" s="768" t="str">
        <f t="shared" si="329"/>
        <v>P</v>
      </c>
      <c r="LS177" s="455" t="str">
        <f t="shared" si="329"/>
        <v>P</v>
      </c>
      <c r="LT177" s="455" t="str">
        <f t="shared" si="329"/>
        <v>P</v>
      </c>
      <c r="LU177" s="455" t="str">
        <f t="shared" si="329"/>
        <v>P</v>
      </c>
      <c r="LV177" s="455" t="str">
        <f t="shared" si="329"/>
        <v>P</v>
      </c>
      <c r="LW177" s="455" t="str">
        <f t="shared" si="329"/>
        <v>P</v>
      </c>
      <c r="LX177" s="953" t="str">
        <f t="shared" si="329"/>
        <v>P</v>
      </c>
      <c r="LY177" s="768" t="str">
        <f t="shared" si="329"/>
        <v>P</v>
      </c>
      <c r="LZ177" s="455" t="str">
        <f t="shared" si="329"/>
        <v>P</v>
      </c>
      <c r="MA177" s="455" t="str">
        <f t="shared" si="329"/>
        <v>P</v>
      </c>
      <c r="MB177" s="455" t="str">
        <f t="shared" si="329"/>
        <v>P</v>
      </c>
      <c r="MC177" s="455" t="str">
        <f t="shared" si="329"/>
        <v>P</v>
      </c>
      <c r="MD177" s="455" t="str">
        <f t="shared" si="330"/>
        <v>P</v>
      </c>
      <c r="ME177" s="953" t="str">
        <f t="shared" si="330"/>
        <v>P</v>
      </c>
      <c r="MF177" s="768" t="str">
        <f t="shared" si="330"/>
        <v>P</v>
      </c>
      <c r="MG177" s="455" t="str">
        <f t="shared" si="330"/>
        <v>P</v>
      </c>
      <c r="MH177" s="455" t="str">
        <f t="shared" si="330"/>
        <v>P</v>
      </c>
      <c r="MI177" s="455" t="str">
        <f t="shared" si="330"/>
        <v>P</v>
      </c>
      <c r="MJ177" s="455" t="str">
        <f t="shared" si="330"/>
        <v>P</v>
      </c>
      <c r="MK177" s="455" t="str">
        <f t="shared" si="330"/>
        <v>P</v>
      </c>
      <c r="ML177" s="953" t="str">
        <f t="shared" si="330"/>
        <v>P</v>
      </c>
      <c r="MM177" s="768" t="str">
        <f t="shared" si="330"/>
        <v>P</v>
      </c>
      <c r="MN177" s="455" t="str">
        <f t="shared" si="330"/>
        <v>P</v>
      </c>
      <c r="MO177" s="455" t="str">
        <f t="shared" si="330"/>
        <v>P</v>
      </c>
      <c r="MP177" s="455" t="str">
        <f t="shared" si="330"/>
        <v>P</v>
      </c>
      <c r="MQ177" s="455" t="str">
        <f t="shared" si="330"/>
        <v>P</v>
      </c>
      <c r="MR177" s="455" t="str">
        <f t="shared" si="330"/>
        <v>P</v>
      </c>
      <c r="MS177" s="953" t="str">
        <f t="shared" si="330"/>
        <v>P</v>
      </c>
      <c r="MT177" s="768" t="str">
        <f t="shared" si="331"/>
        <v>P</v>
      </c>
      <c r="MU177" s="455" t="str">
        <f t="shared" si="331"/>
        <v>P</v>
      </c>
      <c r="MV177" s="455" t="str">
        <f t="shared" si="331"/>
        <v>P</v>
      </c>
      <c r="MW177" s="455" t="str">
        <f t="shared" si="331"/>
        <v>P</v>
      </c>
      <c r="MX177" s="455" t="str">
        <f t="shared" si="331"/>
        <v>P</v>
      </c>
      <c r="MY177" s="455" t="str">
        <f t="shared" si="331"/>
        <v>P</v>
      </c>
      <c r="MZ177" s="953" t="str">
        <f t="shared" si="331"/>
        <v>P</v>
      </c>
      <c r="NA177" s="768" t="str">
        <f t="shared" si="331"/>
        <v>P</v>
      </c>
      <c r="NB177" s="455" t="str">
        <f t="shared" si="331"/>
        <v>P</v>
      </c>
      <c r="NC177" s="455" t="str">
        <f t="shared" si="331"/>
        <v>FÜ</v>
      </c>
      <c r="ND177" s="455" t="str">
        <f t="shared" si="331"/>
        <v>FÜ</v>
      </c>
      <c r="NE177" s="455" t="str">
        <f t="shared" si="331"/>
        <v>P</v>
      </c>
      <c r="NF177" s="455" t="str">
        <f t="shared" si="331"/>
        <v>P</v>
      </c>
      <c r="NG177" s="954" t="str">
        <f t="shared" si="331"/>
        <v>P</v>
      </c>
      <c r="NH177" s="768" t="str">
        <f t="shared" si="331"/>
        <v>P</v>
      </c>
      <c r="NI177" s="455" t="str">
        <f t="shared" si="331"/>
        <v>P</v>
      </c>
      <c r="NJ177" s="455" t="str">
        <f t="shared" si="332"/>
        <v>P</v>
      </c>
      <c r="NK177" s="455" t="str">
        <f t="shared" si="332"/>
        <v>P</v>
      </c>
      <c r="NL177" s="455" t="str">
        <f t="shared" si="332"/>
        <v>P</v>
      </c>
      <c r="NM177" s="455" t="str">
        <f t="shared" si="332"/>
        <v>P</v>
      </c>
      <c r="NN177" s="953" t="str">
        <f t="shared" si="332"/>
        <v>P</v>
      </c>
      <c r="NO177" s="83"/>
      <c r="NP177" s="83"/>
      <c r="NQ177" s="83"/>
      <c r="NR177" s="83"/>
      <c r="NS177" s="83"/>
      <c r="NT177" s="83"/>
      <c r="NU177" s="83"/>
      <c r="NV177" s="83"/>
      <c r="NW177" s="83"/>
      <c r="NX177" s="83"/>
      <c r="NY177" s="83"/>
      <c r="NZ177" s="83"/>
      <c r="OA177" s="83"/>
      <c r="OB177" s="83"/>
      <c r="OC177" s="83"/>
      <c r="OD177" s="83"/>
      <c r="OE177" s="83"/>
      <c r="OF177" s="83"/>
      <c r="OG177" s="83"/>
      <c r="OH177" s="83"/>
      <c r="OI177" s="83"/>
      <c r="OJ177" s="83"/>
      <c r="OK177" s="83"/>
      <c r="OL177" s="83"/>
      <c r="OM177" s="83"/>
      <c r="ON177" s="83"/>
      <c r="OO177" s="83"/>
      <c r="OP177" s="83"/>
      <c r="OQ177" s="83"/>
      <c r="OR177" s="83"/>
      <c r="OS177" s="83"/>
      <c r="OT177" s="83"/>
      <c r="OU177" s="83"/>
      <c r="OV177" s="83"/>
      <c r="OW177" s="83"/>
      <c r="OX177" s="83"/>
      <c r="OY177" s="83"/>
      <c r="OZ177" s="83"/>
      <c r="PA177" s="83"/>
      <c r="PB177" s="83"/>
      <c r="PC177" s="83"/>
      <c r="PD177" s="83"/>
      <c r="PE177" s="83"/>
      <c r="PF177" s="83"/>
      <c r="PG177" s="83"/>
      <c r="PH177" s="83"/>
      <c r="PI177" s="83"/>
      <c r="PJ177" s="83"/>
      <c r="PK177" s="83"/>
      <c r="PL177" s="83"/>
      <c r="PM177" s="83"/>
      <c r="PN177" s="83"/>
      <c r="PO177" s="83"/>
      <c r="PP177" s="83"/>
      <c r="PQ177" s="83"/>
      <c r="PR177" s="83"/>
      <c r="PS177" s="83"/>
      <c r="PT177" s="83"/>
      <c r="PU177" s="83"/>
      <c r="PV177" s="83"/>
      <c r="PW177" s="83"/>
      <c r="PX177" s="83"/>
      <c r="PY177" s="83"/>
      <c r="PZ177" s="83"/>
      <c r="QA177" s="83"/>
      <c r="QB177" s="83"/>
      <c r="QC177" s="83"/>
      <c r="QD177" s="83"/>
      <c r="QE177" s="83"/>
      <c r="QF177" s="83"/>
      <c r="QG177" s="83"/>
      <c r="QH177" s="83"/>
      <c r="QI177" s="83"/>
      <c r="QJ177" s="83"/>
      <c r="QK177" s="83"/>
      <c r="QL177" s="83"/>
      <c r="QM177" s="83"/>
      <c r="QN177" s="83"/>
      <c r="QO177" s="83"/>
      <c r="QP177" s="83"/>
      <c r="QQ177" s="83"/>
      <c r="QR177" s="83"/>
      <c r="QS177" s="83"/>
      <c r="QT177" s="83"/>
      <c r="QU177" s="83"/>
      <c r="QV177" s="83"/>
      <c r="QW177" s="83"/>
      <c r="QX177" s="83"/>
      <c r="QY177" s="83"/>
      <c r="QZ177" s="83"/>
      <c r="RA177" s="83"/>
      <c r="RB177" s="83"/>
      <c r="RC177" s="83"/>
      <c r="RD177" s="83"/>
      <c r="RE177" s="83"/>
      <c r="RF177" s="83"/>
      <c r="RG177" s="83"/>
      <c r="RH177" s="83"/>
      <c r="RI177" s="83"/>
      <c r="RJ177" s="83"/>
      <c r="RK177" s="83"/>
      <c r="RL177" s="83"/>
      <c r="RM177" s="83"/>
      <c r="RN177" s="83"/>
      <c r="RO177" s="83"/>
      <c r="RP177" s="83"/>
      <c r="RQ177" s="83"/>
      <c r="RR177" s="83"/>
      <c r="RS177" s="83"/>
      <c r="RT177" s="83"/>
      <c r="RU177" s="83"/>
      <c r="RV177" s="83"/>
      <c r="RW177" s="83"/>
      <c r="RX177" s="83"/>
      <c r="RY177" s="83"/>
      <c r="RZ177" s="83"/>
      <c r="SA177" s="83"/>
      <c r="SB177" s="83"/>
      <c r="SC177" s="83"/>
      <c r="SD177" s="83"/>
      <c r="SE177" s="83"/>
      <c r="SF177" s="83"/>
      <c r="SG177" s="83"/>
      <c r="SH177" s="83"/>
      <c r="SI177" s="83"/>
      <c r="SJ177" s="83"/>
      <c r="SK177" s="83"/>
      <c r="SL177" s="83"/>
      <c r="SM177" s="83"/>
      <c r="SN177" s="83"/>
      <c r="SO177" s="83"/>
      <c r="SP177" s="83"/>
      <c r="SQ177" s="83"/>
      <c r="SR177" s="83"/>
      <c r="SS177" s="83"/>
      <c r="ST177" s="83"/>
      <c r="SU177" s="83"/>
      <c r="SV177" s="83"/>
      <c r="SW177" s="83"/>
      <c r="SX177" s="83"/>
      <c r="SY177" s="83"/>
      <c r="SZ177" s="83"/>
      <c r="TA177" s="83"/>
      <c r="TB177" s="83"/>
      <c r="TC177" s="83"/>
      <c r="TD177" s="83"/>
      <c r="TE177" s="83"/>
      <c r="TF177" s="83"/>
      <c r="TG177" s="83"/>
      <c r="TH177" s="83"/>
      <c r="TI177" s="83"/>
      <c r="TJ177" s="83"/>
      <c r="TK177" s="83"/>
      <c r="TL177" s="83"/>
      <c r="TM177" s="83"/>
      <c r="TN177" s="83"/>
      <c r="TO177" s="83"/>
      <c r="TP177" s="83"/>
      <c r="TQ177" s="83"/>
      <c r="TR177" s="83"/>
      <c r="TS177" s="83"/>
      <c r="TT177" s="83"/>
      <c r="TU177" s="83"/>
      <c r="TV177" s="83"/>
      <c r="TW177" s="83"/>
      <c r="TX177" s="83"/>
      <c r="TY177" s="83"/>
      <c r="TZ177" s="83"/>
      <c r="UA177" s="83"/>
      <c r="UB177" s="83"/>
      <c r="UC177" s="83"/>
      <c r="UD177" s="83"/>
      <c r="UE177" s="83"/>
      <c r="UF177" s="83"/>
      <c r="UG177" s="83"/>
      <c r="UH177" s="83"/>
      <c r="UI177" s="83"/>
      <c r="UJ177" s="83"/>
      <c r="UK177" s="83"/>
      <c r="UL177" s="83"/>
      <c r="UM177" s="83"/>
      <c r="UN177" s="83"/>
      <c r="UO177" s="83"/>
      <c r="UP177" s="83"/>
      <c r="UQ177" s="83"/>
    </row>
    <row r="178" spans="1:563" s="1" customFormat="1" hidden="1" x14ac:dyDescent="0.2">
      <c r="A178" s="762">
        <f>alapadatok!M33</f>
        <v>31</v>
      </c>
      <c r="B178" s="678" t="str">
        <f>IF(alapadatok!O33="","",alapadatok!O33)</f>
        <v/>
      </c>
      <c r="C178" s="584" t="str">
        <f>IF(alapadatok!N33="","",alapadatok!N33)</f>
        <v/>
      </c>
      <c r="D178" s="584" t="str">
        <f>IF(alapadatok!P33="","",alapadatok!P33)</f>
        <v/>
      </c>
      <c r="E178" s="948" t="str">
        <f>IF(alapadatok!W33="","",alapadatok!W33)</f>
        <v/>
      </c>
      <c r="F178" s="952" t="str">
        <f t="shared" si="338"/>
        <v/>
      </c>
      <c r="G178" s="953" t="str">
        <f t="shared" si="338"/>
        <v/>
      </c>
      <c r="H178" s="768" t="str">
        <f t="shared" si="338"/>
        <v/>
      </c>
      <c r="I178" s="455" t="str">
        <f t="shared" si="338"/>
        <v/>
      </c>
      <c r="J178" s="455" t="str">
        <f t="shared" si="338"/>
        <v/>
      </c>
      <c r="K178" s="455" t="str">
        <f t="shared" si="338"/>
        <v/>
      </c>
      <c r="L178" s="455" t="str">
        <f t="shared" si="338"/>
        <v/>
      </c>
      <c r="M178" s="455" t="str">
        <f t="shared" si="338"/>
        <v/>
      </c>
      <c r="N178" s="953" t="str">
        <f t="shared" si="338"/>
        <v/>
      </c>
      <c r="O178" s="768" t="str">
        <f t="shared" si="338"/>
        <v/>
      </c>
      <c r="P178" s="455" t="str">
        <f t="shared" si="338"/>
        <v/>
      </c>
      <c r="Q178" s="455" t="str">
        <f t="shared" si="338"/>
        <v/>
      </c>
      <c r="R178" s="455" t="str">
        <f t="shared" si="338"/>
        <v/>
      </c>
      <c r="S178" s="455" t="str">
        <f t="shared" si="338"/>
        <v/>
      </c>
      <c r="T178" s="455" t="str">
        <f t="shared" si="338"/>
        <v/>
      </c>
      <c r="U178" s="953" t="str">
        <f t="shared" si="338"/>
        <v/>
      </c>
      <c r="V178" s="768" t="str">
        <f t="shared" si="333"/>
        <v/>
      </c>
      <c r="W178" s="455" t="str">
        <f t="shared" si="333"/>
        <v/>
      </c>
      <c r="X178" s="455" t="str">
        <f t="shared" si="333"/>
        <v/>
      </c>
      <c r="Y178" s="455" t="str">
        <f t="shared" si="333"/>
        <v/>
      </c>
      <c r="Z178" s="455" t="str">
        <f t="shared" si="333"/>
        <v/>
      </c>
      <c r="AA178" s="455" t="str">
        <f t="shared" si="333"/>
        <v/>
      </c>
      <c r="AB178" s="953" t="str">
        <f t="shared" si="333"/>
        <v/>
      </c>
      <c r="AC178" s="768" t="str">
        <f t="shared" si="333"/>
        <v/>
      </c>
      <c r="AD178" s="455" t="str">
        <f t="shared" si="333"/>
        <v/>
      </c>
      <c r="AE178" s="455" t="str">
        <f t="shared" si="333"/>
        <v/>
      </c>
      <c r="AF178" s="455" t="str">
        <f t="shared" si="333"/>
        <v/>
      </c>
      <c r="AG178" s="455" t="str">
        <f t="shared" si="333"/>
        <v/>
      </c>
      <c r="AH178" s="455" t="str">
        <f t="shared" si="333"/>
        <v/>
      </c>
      <c r="AI178" s="953" t="str">
        <f t="shared" si="333"/>
        <v/>
      </c>
      <c r="AJ178" s="768" t="str">
        <f t="shared" si="333"/>
        <v/>
      </c>
      <c r="AK178" s="455" t="str">
        <f t="shared" si="333"/>
        <v/>
      </c>
      <c r="AL178" s="455" t="str">
        <f t="shared" si="334"/>
        <v/>
      </c>
      <c r="AM178" s="455" t="str">
        <f t="shared" si="334"/>
        <v/>
      </c>
      <c r="AN178" s="455" t="str">
        <f t="shared" si="334"/>
        <v/>
      </c>
      <c r="AO178" s="455" t="str">
        <f t="shared" si="334"/>
        <v/>
      </c>
      <c r="AP178" s="953" t="str">
        <f t="shared" si="334"/>
        <v/>
      </c>
      <c r="AQ178" s="768" t="str">
        <f t="shared" si="334"/>
        <v/>
      </c>
      <c r="AR178" s="455" t="str">
        <f t="shared" si="334"/>
        <v/>
      </c>
      <c r="AS178" s="455" t="str">
        <f t="shared" si="334"/>
        <v/>
      </c>
      <c r="AT178" s="455" t="str">
        <f t="shared" si="334"/>
        <v/>
      </c>
      <c r="AU178" s="455" t="str">
        <f t="shared" si="334"/>
        <v/>
      </c>
      <c r="AV178" s="455" t="str">
        <f t="shared" si="334"/>
        <v/>
      </c>
      <c r="AW178" s="953" t="str">
        <f t="shared" si="334"/>
        <v/>
      </c>
      <c r="AX178" s="768" t="str">
        <f t="shared" si="334"/>
        <v/>
      </c>
      <c r="AY178" s="455" t="str">
        <f t="shared" si="334"/>
        <v/>
      </c>
      <c r="AZ178" s="455" t="str">
        <f t="shared" si="334"/>
        <v/>
      </c>
      <c r="BA178" s="455" t="str">
        <f t="shared" si="334"/>
        <v/>
      </c>
      <c r="BB178" s="455" t="str">
        <f t="shared" si="335"/>
        <v/>
      </c>
      <c r="BC178" s="455" t="str">
        <f t="shared" si="335"/>
        <v/>
      </c>
      <c r="BD178" s="953" t="str">
        <f t="shared" si="335"/>
        <v/>
      </c>
      <c r="BE178" s="768" t="str">
        <f t="shared" si="335"/>
        <v/>
      </c>
      <c r="BF178" s="455" t="str">
        <f t="shared" si="335"/>
        <v/>
      </c>
      <c r="BG178" s="455" t="str">
        <f t="shared" si="335"/>
        <v/>
      </c>
      <c r="BH178" s="455" t="str">
        <f t="shared" si="335"/>
        <v/>
      </c>
      <c r="BI178" s="455" t="str">
        <f t="shared" si="335"/>
        <v/>
      </c>
      <c r="BJ178" s="455" t="str">
        <f t="shared" si="335"/>
        <v/>
      </c>
      <c r="BK178" s="953" t="str">
        <f t="shared" si="335"/>
        <v/>
      </c>
      <c r="BL178" s="768" t="str">
        <f t="shared" si="335"/>
        <v/>
      </c>
      <c r="BM178" s="455" t="str">
        <f t="shared" si="335"/>
        <v/>
      </c>
      <c r="BN178" s="455" t="str">
        <f t="shared" si="335"/>
        <v/>
      </c>
      <c r="BO178" s="455" t="str">
        <f t="shared" si="335"/>
        <v/>
      </c>
      <c r="BP178" s="455" t="str">
        <f t="shared" si="335"/>
        <v/>
      </c>
      <c r="BQ178" s="455" t="str">
        <f t="shared" si="335"/>
        <v/>
      </c>
      <c r="BR178" s="953" t="str">
        <f t="shared" si="315"/>
        <v/>
      </c>
      <c r="BS178" s="768" t="str">
        <f t="shared" si="315"/>
        <v/>
      </c>
      <c r="BT178" s="455" t="str">
        <f t="shared" si="315"/>
        <v/>
      </c>
      <c r="BU178" s="455" t="str">
        <f t="shared" si="315"/>
        <v/>
      </c>
      <c r="BV178" s="455" t="str">
        <f t="shared" si="315"/>
        <v/>
      </c>
      <c r="BW178" s="455" t="str">
        <f t="shared" si="315"/>
        <v/>
      </c>
      <c r="BX178" s="455" t="str">
        <f t="shared" si="315"/>
        <v/>
      </c>
      <c r="BY178" s="953" t="str">
        <f t="shared" si="315"/>
        <v/>
      </c>
      <c r="BZ178" s="768" t="str">
        <f t="shared" si="315"/>
        <v/>
      </c>
      <c r="CA178" s="455" t="str">
        <f t="shared" si="315"/>
        <v/>
      </c>
      <c r="CB178" s="455" t="str">
        <f t="shared" si="315"/>
        <v/>
      </c>
      <c r="CC178" s="455" t="str">
        <f t="shared" si="315"/>
        <v/>
      </c>
      <c r="CD178" s="455" t="str">
        <f t="shared" si="315"/>
        <v/>
      </c>
      <c r="CE178" s="455" t="str">
        <f t="shared" si="315"/>
        <v/>
      </c>
      <c r="CF178" s="953" t="str">
        <f t="shared" si="315"/>
        <v/>
      </c>
      <c r="CG178" s="768" t="str">
        <f t="shared" si="315"/>
        <v/>
      </c>
      <c r="CH178" s="455" t="str">
        <f t="shared" si="336"/>
        <v/>
      </c>
      <c r="CI178" s="455" t="str">
        <f t="shared" si="336"/>
        <v/>
      </c>
      <c r="CJ178" s="455" t="str">
        <f t="shared" si="336"/>
        <v/>
      </c>
      <c r="CK178" s="455" t="str">
        <f t="shared" si="336"/>
        <v/>
      </c>
      <c r="CL178" s="455" t="str">
        <f t="shared" si="336"/>
        <v/>
      </c>
      <c r="CM178" s="953" t="str">
        <f t="shared" si="336"/>
        <v/>
      </c>
      <c r="CN178" s="768" t="str">
        <f t="shared" si="336"/>
        <v/>
      </c>
      <c r="CO178" s="455" t="str">
        <f t="shared" si="336"/>
        <v/>
      </c>
      <c r="CP178" s="455" t="str">
        <f t="shared" si="336"/>
        <v/>
      </c>
      <c r="CQ178" s="455" t="str">
        <f t="shared" si="336"/>
        <v/>
      </c>
      <c r="CR178" s="455" t="str">
        <f t="shared" si="336"/>
        <v/>
      </c>
      <c r="CS178" s="455" t="str">
        <f t="shared" si="336"/>
        <v/>
      </c>
      <c r="CT178" s="953" t="str">
        <f t="shared" si="336"/>
        <v/>
      </c>
      <c r="CU178" s="952" t="str">
        <f t="shared" si="336"/>
        <v/>
      </c>
      <c r="CV178" s="455" t="str">
        <f t="shared" si="336"/>
        <v/>
      </c>
      <c r="CW178" s="455" t="str">
        <f t="shared" si="336"/>
        <v/>
      </c>
      <c r="CX178" s="455" t="str">
        <f t="shared" si="337"/>
        <v/>
      </c>
      <c r="CY178" s="455" t="str">
        <f t="shared" si="337"/>
        <v/>
      </c>
      <c r="CZ178" s="455" t="str">
        <f t="shared" si="337"/>
        <v/>
      </c>
      <c r="DA178" s="953" t="str">
        <f t="shared" si="337"/>
        <v/>
      </c>
      <c r="DB178" s="768" t="str">
        <f t="shared" si="337"/>
        <v/>
      </c>
      <c r="DC178" s="455" t="str">
        <f t="shared" si="337"/>
        <v/>
      </c>
      <c r="DD178" s="455" t="str">
        <f t="shared" si="337"/>
        <v/>
      </c>
      <c r="DE178" s="455" t="str">
        <f t="shared" si="337"/>
        <v/>
      </c>
      <c r="DF178" s="455" t="str">
        <f t="shared" si="337"/>
        <v/>
      </c>
      <c r="DG178" s="455" t="str">
        <f t="shared" si="337"/>
        <v/>
      </c>
      <c r="DH178" s="953" t="str">
        <f t="shared" si="337"/>
        <v/>
      </c>
      <c r="DI178" s="768" t="str">
        <f t="shared" si="337"/>
        <v/>
      </c>
      <c r="DJ178" s="455" t="str">
        <f t="shared" si="337"/>
        <v/>
      </c>
      <c r="DK178" s="455" t="str">
        <f t="shared" si="337"/>
        <v/>
      </c>
      <c r="DL178" s="455" t="str">
        <f t="shared" si="337"/>
        <v/>
      </c>
      <c r="DM178" s="455" t="str">
        <f t="shared" si="337"/>
        <v/>
      </c>
      <c r="DN178" s="455" t="str">
        <f t="shared" si="316"/>
        <v/>
      </c>
      <c r="DO178" s="953" t="str">
        <f t="shared" si="316"/>
        <v/>
      </c>
      <c r="DP178" s="768" t="str">
        <f t="shared" si="316"/>
        <v/>
      </c>
      <c r="DQ178" s="455" t="str">
        <f t="shared" si="316"/>
        <v/>
      </c>
      <c r="DR178" s="455" t="str">
        <f t="shared" si="316"/>
        <v/>
      </c>
      <c r="DS178" s="455" t="str">
        <f t="shared" si="316"/>
        <v/>
      </c>
      <c r="DT178" s="455" t="str">
        <f t="shared" si="316"/>
        <v/>
      </c>
      <c r="DU178" s="455" t="str">
        <f t="shared" si="316"/>
        <v/>
      </c>
      <c r="DV178" s="953" t="str">
        <f t="shared" si="316"/>
        <v/>
      </c>
      <c r="DW178" s="768" t="str">
        <f t="shared" si="316"/>
        <v/>
      </c>
      <c r="DX178" s="455" t="str">
        <f t="shared" si="316"/>
        <v/>
      </c>
      <c r="DY178" s="455" t="str">
        <f t="shared" si="316"/>
        <v/>
      </c>
      <c r="DZ178" s="455" t="str">
        <f t="shared" si="316"/>
        <v/>
      </c>
      <c r="EA178" s="455" t="str">
        <f t="shared" si="316"/>
        <v/>
      </c>
      <c r="EB178" s="455" t="str">
        <f t="shared" si="316"/>
        <v/>
      </c>
      <c r="EC178" s="954" t="str">
        <f t="shared" si="316"/>
        <v/>
      </c>
      <c r="ED178" s="768" t="str">
        <f t="shared" si="317"/>
        <v/>
      </c>
      <c r="EE178" s="455" t="str">
        <f t="shared" si="317"/>
        <v/>
      </c>
      <c r="EF178" s="455" t="str">
        <f t="shared" si="317"/>
        <v/>
      </c>
      <c r="EG178" s="455" t="str">
        <f t="shared" si="317"/>
        <v/>
      </c>
      <c r="EH178" s="455" t="str">
        <f t="shared" si="317"/>
        <v/>
      </c>
      <c r="EI178" s="455" t="str">
        <f t="shared" si="317"/>
        <v/>
      </c>
      <c r="EJ178" s="953" t="str">
        <f t="shared" si="317"/>
        <v/>
      </c>
      <c r="EK178" s="768" t="str">
        <f t="shared" si="317"/>
        <v/>
      </c>
      <c r="EL178" s="455" t="str">
        <f t="shared" si="317"/>
        <v/>
      </c>
      <c r="EM178" s="455" t="str">
        <f t="shared" si="317"/>
        <v/>
      </c>
      <c r="EN178" s="455" t="str">
        <f t="shared" si="317"/>
        <v/>
      </c>
      <c r="EO178" s="455" t="str">
        <f t="shared" si="317"/>
        <v/>
      </c>
      <c r="EP178" s="455" t="str">
        <f t="shared" si="317"/>
        <v/>
      </c>
      <c r="EQ178" s="953" t="str">
        <f t="shared" si="317"/>
        <v/>
      </c>
      <c r="ER178" s="768" t="str">
        <f t="shared" si="317"/>
        <v/>
      </c>
      <c r="ES178" s="455" t="str">
        <f t="shared" si="317"/>
        <v/>
      </c>
      <c r="ET178" s="455" t="str">
        <f t="shared" si="318"/>
        <v/>
      </c>
      <c r="EU178" s="455" t="str">
        <f t="shared" si="318"/>
        <v/>
      </c>
      <c r="EV178" s="455" t="str">
        <f t="shared" si="318"/>
        <v/>
      </c>
      <c r="EW178" s="455" t="str">
        <f t="shared" si="318"/>
        <v/>
      </c>
      <c r="EX178" s="953" t="str">
        <f t="shared" si="318"/>
        <v/>
      </c>
      <c r="EY178" s="768" t="str">
        <f t="shared" si="318"/>
        <v/>
      </c>
      <c r="EZ178" s="455" t="str">
        <f t="shared" si="318"/>
        <v/>
      </c>
      <c r="FA178" s="455" t="str">
        <f t="shared" si="318"/>
        <v/>
      </c>
      <c r="FB178" s="455" t="str">
        <f t="shared" si="318"/>
        <v/>
      </c>
      <c r="FC178" s="455" t="str">
        <f t="shared" si="318"/>
        <v/>
      </c>
      <c r="FD178" s="455" t="str">
        <f t="shared" si="318"/>
        <v/>
      </c>
      <c r="FE178" s="953" t="str">
        <f t="shared" si="318"/>
        <v/>
      </c>
      <c r="FF178" s="768" t="str">
        <f t="shared" si="318"/>
        <v/>
      </c>
      <c r="FG178" s="455" t="str">
        <f t="shared" si="318"/>
        <v/>
      </c>
      <c r="FH178" s="455" t="str">
        <f t="shared" si="318"/>
        <v/>
      </c>
      <c r="FI178" s="455" t="str">
        <f t="shared" si="318"/>
        <v/>
      </c>
      <c r="FJ178" s="455" t="str">
        <f t="shared" si="319"/>
        <v/>
      </c>
      <c r="FK178" s="455" t="str">
        <f t="shared" si="319"/>
        <v/>
      </c>
      <c r="FL178" s="953" t="str">
        <f t="shared" si="319"/>
        <v/>
      </c>
      <c r="FM178" s="768" t="str">
        <f t="shared" si="319"/>
        <v/>
      </c>
      <c r="FN178" s="455" t="str">
        <f t="shared" si="319"/>
        <v/>
      </c>
      <c r="FO178" s="455" t="str">
        <f t="shared" si="319"/>
        <v/>
      </c>
      <c r="FP178" s="455" t="str">
        <f t="shared" si="319"/>
        <v/>
      </c>
      <c r="FQ178" s="455" t="str">
        <f t="shared" si="319"/>
        <v/>
      </c>
      <c r="FR178" s="455" t="str">
        <f t="shared" si="319"/>
        <v/>
      </c>
      <c r="FS178" s="953" t="str">
        <f t="shared" si="319"/>
        <v/>
      </c>
      <c r="FT178" s="768" t="str">
        <f t="shared" si="319"/>
        <v/>
      </c>
      <c r="FU178" s="455" t="str">
        <f t="shared" si="319"/>
        <v/>
      </c>
      <c r="FV178" s="455" t="str">
        <f t="shared" si="319"/>
        <v/>
      </c>
      <c r="FW178" s="455" t="str">
        <f t="shared" si="319"/>
        <v/>
      </c>
      <c r="FX178" s="455" t="str">
        <f t="shared" si="319"/>
        <v/>
      </c>
      <c r="FY178" s="455" t="str">
        <f t="shared" si="319"/>
        <v/>
      </c>
      <c r="FZ178" s="953" t="str">
        <f t="shared" si="320"/>
        <v/>
      </c>
      <c r="GA178" s="768" t="str">
        <f t="shared" si="320"/>
        <v/>
      </c>
      <c r="GB178" s="455" t="str">
        <f t="shared" si="320"/>
        <v/>
      </c>
      <c r="GC178" s="455" t="str">
        <f t="shared" si="320"/>
        <v/>
      </c>
      <c r="GD178" s="455" t="str">
        <f t="shared" si="320"/>
        <v/>
      </c>
      <c r="GE178" s="455" t="str">
        <f t="shared" si="320"/>
        <v/>
      </c>
      <c r="GF178" s="953" t="str">
        <f t="shared" si="320"/>
        <v/>
      </c>
      <c r="GG178" s="768" t="str">
        <f t="shared" si="320"/>
        <v/>
      </c>
      <c r="GH178" s="455" t="str">
        <f t="shared" si="320"/>
        <v/>
      </c>
      <c r="GI178" s="455" t="str">
        <f t="shared" si="320"/>
        <v/>
      </c>
      <c r="GJ178" s="455" t="str">
        <f t="shared" si="320"/>
        <v/>
      </c>
      <c r="GK178" s="455" t="str">
        <f t="shared" si="320"/>
        <v/>
      </c>
      <c r="GL178" s="455" t="str">
        <f t="shared" si="320"/>
        <v/>
      </c>
      <c r="GM178" s="455" t="str">
        <f t="shared" si="320"/>
        <v/>
      </c>
      <c r="GN178" s="954" t="str">
        <f t="shared" si="320"/>
        <v/>
      </c>
      <c r="GO178" s="768" t="str">
        <f t="shared" si="320"/>
        <v/>
      </c>
      <c r="GP178" s="455" t="str">
        <f t="shared" si="321"/>
        <v/>
      </c>
      <c r="GQ178" s="455" t="str">
        <f t="shared" si="321"/>
        <v/>
      </c>
      <c r="GR178" s="455" t="str">
        <f t="shared" si="321"/>
        <v/>
      </c>
      <c r="GS178" s="455" t="str">
        <f t="shared" si="321"/>
        <v/>
      </c>
      <c r="GT178" s="455" t="str">
        <f t="shared" si="321"/>
        <v/>
      </c>
      <c r="GU178" s="953" t="str">
        <f t="shared" si="321"/>
        <v/>
      </c>
      <c r="GV178" s="768" t="str">
        <f t="shared" si="321"/>
        <v/>
      </c>
      <c r="GW178" s="455" t="str">
        <f t="shared" si="321"/>
        <v/>
      </c>
      <c r="GX178" s="455" t="str">
        <f t="shared" si="321"/>
        <v/>
      </c>
      <c r="GY178" s="455" t="str">
        <f t="shared" si="321"/>
        <v/>
      </c>
      <c r="GZ178" s="455" t="str">
        <f t="shared" si="321"/>
        <v/>
      </c>
      <c r="HA178" s="455" t="str">
        <f t="shared" si="321"/>
        <v/>
      </c>
      <c r="HB178" s="953" t="str">
        <f t="shared" si="321"/>
        <v/>
      </c>
      <c r="HC178" s="768" t="str">
        <f t="shared" si="321"/>
        <v/>
      </c>
      <c r="HD178" s="455" t="str">
        <f t="shared" si="321"/>
        <v/>
      </c>
      <c r="HE178" s="455" t="str">
        <f t="shared" si="321"/>
        <v/>
      </c>
      <c r="HF178" s="455" t="str">
        <f t="shared" si="322"/>
        <v/>
      </c>
      <c r="HG178" s="455" t="str">
        <f t="shared" si="322"/>
        <v/>
      </c>
      <c r="HH178" s="455" t="str">
        <f t="shared" si="322"/>
        <v/>
      </c>
      <c r="HI178" s="953" t="str">
        <f t="shared" si="322"/>
        <v/>
      </c>
      <c r="HJ178" s="768" t="str">
        <f t="shared" si="322"/>
        <v/>
      </c>
      <c r="HK178" s="455" t="str">
        <f t="shared" si="322"/>
        <v/>
      </c>
      <c r="HL178" s="455" t="str">
        <f t="shared" si="322"/>
        <v/>
      </c>
      <c r="HM178" s="455" t="str">
        <f t="shared" si="322"/>
        <v/>
      </c>
      <c r="HN178" s="955" t="str">
        <f t="shared" si="322"/>
        <v/>
      </c>
      <c r="HO178" s="455" t="str">
        <f t="shared" si="322"/>
        <v/>
      </c>
      <c r="HP178" s="953" t="str">
        <f t="shared" si="322"/>
        <v/>
      </c>
      <c r="HQ178" s="768" t="str">
        <f t="shared" si="322"/>
        <v/>
      </c>
      <c r="HR178" s="455" t="str">
        <f t="shared" si="322"/>
        <v/>
      </c>
      <c r="HS178" s="455" t="str">
        <f t="shared" si="322"/>
        <v/>
      </c>
      <c r="HT178" s="455" t="str">
        <f t="shared" si="322"/>
        <v/>
      </c>
      <c r="HU178" s="455" t="str">
        <f t="shared" si="322"/>
        <v/>
      </c>
      <c r="HV178" s="455" t="str">
        <f t="shared" si="323"/>
        <v/>
      </c>
      <c r="HW178" s="953" t="str">
        <f t="shared" si="323"/>
        <v/>
      </c>
      <c r="HX178" s="768" t="str">
        <f t="shared" si="323"/>
        <v/>
      </c>
      <c r="HY178" s="455" t="str">
        <f t="shared" si="323"/>
        <v/>
      </c>
      <c r="HZ178" s="455" t="str">
        <f t="shared" si="323"/>
        <v/>
      </c>
      <c r="IA178" s="455" t="str">
        <f t="shared" si="323"/>
        <v/>
      </c>
      <c r="IB178" s="455" t="str">
        <f t="shared" si="323"/>
        <v/>
      </c>
      <c r="IC178" s="455" t="str">
        <f t="shared" si="323"/>
        <v/>
      </c>
      <c r="ID178" s="953" t="str">
        <f t="shared" si="323"/>
        <v/>
      </c>
      <c r="IE178" s="768" t="str">
        <f t="shared" si="323"/>
        <v/>
      </c>
      <c r="IF178" s="455" t="str">
        <f t="shared" si="323"/>
        <v/>
      </c>
      <c r="IG178" s="455" t="str">
        <f t="shared" si="323"/>
        <v/>
      </c>
      <c r="IH178" s="455" t="str">
        <f t="shared" si="323"/>
        <v/>
      </c>
      <c r="II178" s="455" t="str">
        <f t="shared" si="323"/>
        <v/>
      </c>
      <c r="IJ178" s="455" t="str">
        <f t="shared" si="323"/>
        <v/>
      </c>
      <c r="IK178" s="953" t="str">
        <f t="shared" si="323"/>
        <v/>
      </c>
      <c r="IL178" s="768" t="str">
        <f t="shared" si="324"/>
        <v/>
      </c>
      <c r="IM178" s="455" t="str">
        <f t="shared" si="324"/>
        <v/>
      </c>
      <c r="IN178" s="455" t="str">
        <f t="shared" si="324"/>
        <v/>
      </c>
      <c r="IO178" s="455" t="str">
        <f t="shared" si="324"/>
        <v/>
      </c>
      <c r="IP178" s="455" t="str">
        <f t="shared" si="324"/>
        <v/>
      </c>
      <c r="IQ178" s="455" t="str">
        <f t="shared" si="324"/>
        <v/>
      </c>
      <c r="IR178" s="953" t="str">
        <f t="shared" si="324"/>
        <v/>
      </c>
      <c r="IS178" s="768" t="str">
        <f t="shared" si="324"/>
        <v/>
      </c>
      <c r="IT178" s="455" t="str">
        <f t="shared" si="324"/>
        <v/>
      </c>
      <c r="IU178" s="455" t="str">
        <f t="shared" si="324"/>
        <v/>
      </c>
      <c r="IV178" s="455" t="str">
        <f t="shared" si="324"/>
        <v/>
      </c>
      <c r="IW178" s="455" t="str">
        <f t="shared" si="324"/>
        <v/>
      </c>
      <c r="IX178" s="455" t="str">
        <f t="shared" si="324"/>
        <v/>
      </c>
      <c r="IY178" s="954" t="str">
        <f t="shared" si="324"/>
        <v/>
      </c>
      <c r="IZ178" s="768" t="str">
        <f t="shared" si="324"/>
        <v/>
      </c>
      <c r="JA178" s="455" t="str">
        <f t="shared" si="324"/>
        <v/>
      </c>
      <c r="JB178" s="455" t="str">
        <f t="shared" si="325"/>
        <v/>
      </c>
      <c r="JC178" s="455" t="str">
        <f t="shared" si="325"/>
        <v/>
      </c>
      <c r="JD178" s="455" t="str">
        <f t="shared" si="325"/>
        <v/>
      </c>
      <c r="JE178" s="455" t="str">
        <f t="shared" si="325"/>
        <v/>
      </c>
      <c r="JF178" s="953" t="str">
        <f t="shared" si="325"/>
        <v/>
      </c>
      <c r="JG178" s="768" t="str">
        <f t="shared" si="325"/>
        <v/>
      </c>
      <c r="JH178" s="455" t="str">
        <f t="shared" si="325"/>
        <v/>
      </c>
      <c r="JI178" s="455" t="str">
        <f t="shared" si="325"/>
        <v/>
      </c>
      <c r="JJ178" s="455" t="str">
        <f t="shared" si="325"/>
        <v/>
      </c>
      <c r="JK178" s="455" t="str">
        <f t="shared" si="325"/>
        <v/>
      </c>
      <c r="JL178" s="455" t="str">
        <f t="shared" si="325"/>
        <v/>
      </c>
      <c r="JM178" s="953" t="str">
        <f t="shared" si="325"/>
        <v/>
      </c>
      <c r="JN178" s="768" t="str">
        <f t="shared" si="325"/>
        <v/>
      </c>
      <c r="JO178" s="455" t="str">
        <f t="shared" si="325"/>
        <v/>
      </c>
      <c r="JP178" s="455" t="str">
        <f t="shared" si="325"/>
        <v/>
      </c>
      <c r="JQ178" s="455" t="str">
        <f t="shared" si="325"/>
        <v/>
      </c>
      <c r="JR178" s="455" t="str">
        <f t="shared" si="326"/>
        <v/>
      </c>
      <c r="JS178" s="455" t="str">
        <f t="shared" si="326"/>
        <v/>
      </c>
      <c r="JT178" s="953" t="str">
        <f t="shared" si="326"/>
        <v/>
      </c>
      <c r="JU178" s="768" t="str">
        <f t="shared" si="326"/>
        <v/>
      </c>
      <c r="JV178" s="455" t="str">
        <f t="shared" si="326"/>
        <v/>
      </c>
      <c r="JW178" s="455" t="str">
        <f t="shared" si="326"/>
        <v/>
      </c>
      <c r="JX178" s="455" t="str">
        <f t="shared" si="326"/>
        <v/>
      </c>
      <c r="JY178" s="455" t="str">
        <f t="shared" si="326"/>
        <v/>
      </c>
      <c r="JZ178" s="455" t="str">
        <f t="shared" si="326"/>
        <v/>
      </c>
      <c r="KA178" s="953" t="str">
        <f t="shared" si="326"/>
        <v/>
      </c>
      <c r="KB178" s="768" t="str">
        <f t="shared" si="326"/>
        <v/>
      </c>
      <c r="KC178" s="455" t="str">
        <f t="shared" si="326"/>
        <v/>
      </c>
      <c r="KD178" s="455" t="str">
        <f t="shared" si="326"/>
        <v/>
      </c>
      <c r="KE178" s="455" t="str">
        <f t="shared" si="326"/>
        <v/>
      </c>
      <c r="KF178" s="455" t="str">
        <f t="shared" si="326"/>
        <v/>
      </c>
      <c r="KG178" s="455" t="str">
        <f t="shared" si="326"/>
        <v/>
      </c>
      <c r="KH178" s="953" t="str">
        <f t="shared" si="327"/>
        <v/>
      </c>
      <c r="KI178" s="768" t="str">
        <f t="shared" si="327"/>
        <v/>
      </c>
      <c r="KJ178" s="455" t="str">
        <f t="shared" si="327"/>
        <v/>
      </c>
      <c r="KK178" s="455" t="str">
        <f t="shared" si="327"/>
        <v/>
      </c>
      <c r="KL178" s="455" t="str">
        <f t="shared" si="327"/>
        <v/>
      </c>
      <c r="KM178" s="455" t="str">
        <f t="shared" si="327"/>
        <v/>
      </c>
      <c r="KN178" s="455" t="str">
        <f t="shared" si="327"/>
        <v/>
      </c>
      <c r="KO178" s="953" t="str">
        <f t="shared" si="327"/>
        <v/>
      </c>
      <c r="KP178" s="768" t="str">
        <f t="shared" si="327"/>
        <v/>
      </c>
      <c r="KQ178" s="455" t="str">
        <f t="shared" si="327"/>
        <v/>
      </c>
      <c r="KR178" s="455" t="str">
        <f t="shared" si="327"/>
        <v/>
      </c>
      <c r="KS178" s="455" t="str">
        <f t="shared" si="327"/>
        <v/>
      </c>
      <c r="KT178" s="455" t="str">
        <f t="shared" si="327"/>
        <v/>
      </c>
      <c r="KU178" s="455" t="str">
        <f t="shared" si="327"/>
        <v/>
      </c>
      <c r="KV178" s="953" t="str">
        <f t="shared" si="327"/>
        <v/>
      </c>
      <c r="KW178" s="768" t="str">
        <f t="shared" si="327"/>
        <v/>
      </c>
      <c r="KX178" s="455" t="str">
        <f t="shared" si="328"/>
        <v/>
      </c>
      <c r="KY178" s="455" t="str">
        <f t="shared" si="328"/>
        <v/>
      </c>
      <c r="KZ178" s="455" t="str">
        <f t="shared" si="328"/>
        <v/>
      </c>
      <c r="LA178" s="455" t="str">
        <f t="shared" si="328"/>
        <v/>
      </c>
      <c r="LB178" s="455" t="str">
        <f t="shared" si="328"/>
        <v/>
      </c>
      <c r="LC178" s="954" t="str">
        <f t="shared" si="328"/>
        <v/>
      </c>
      <c r="LD178" s="768" t="str">
        <f t="shared" si="328"/>
        <v/>
      </c>
      <c r="LE178" s="455" t="str">
        <f t="shared" si="328"/>
        <v/>
      </c>
      <c r="LF178" s="455" t="str">
        <f t="shared" si="328"/>
        <v/>
      </c>
      <c r="LG178" s="455" t="str">
        <f t="shared" si="328"/>
        <v/>
      </c>
      <c r="LH178" s="455" t="str">
        <f t="shared" si="328"/>
        <v/>
      </c>
      <c r="LI178" s="455" t="str">
        <f t="shared" si="328"/>
        <v/>
      </c>
      <c r="LJ178" s="953" t="str">
        <f t="shared" si="328"/>
        <v/>
      </c>
      <c r="LK178" s="768" t="str">
        <f t="shared" si="328"/>
        <v/>
      </c>
      <c r="LL178" s="455" t="str">
        <f t="shared" si="328"/>
        <v/>
      </c>
      <c r="LM178" s="455" t="str">
        <f t="shared" si="328"/>
        <v/>
      </c>
      <c r="LN178" s="455" t="str">
        <f t="shared" si="329"/>
        <v/>
      </c>
      <c r="LO178" s="455" t="str">
        <f t="shared" si="329"/>
        <v/>
      </c>
      <c r="LP178" s="455" t="str">
        <f t="shared" si="329"/>
        <v/>
      </c>
      <c r="LQ178" s="953" t="str">
        <f t="shared" si="329"/>
        <v/>
      </c>
      <c r="LR178" s="768" t="str">
        <f t="shared" si="329"/>
        <v/>
      </c>
      <c r="LS178" s="455" t="str">
        <f t="shared" si="329"/>
        <v/>
      </c>
      <c r="LT178" s="455" t="str">
        <f t="shared" si="329"/>
        <v/>
      </c>
      <c r="LU178" s="455" t="str">
        <f t="shared" si="329"/>
        <v/>
      </c>
      <c r="LV178" s="455" t="str">
        <f t="shared" si="329"/>
        <v/>
      </c>
      <c r="LW178" s="455" t="str">
        <f t="shared" si="329"/>
        <v/>
      </c>
      <c r="LX178" s="953" t="str">
        <f t="shared" si="329"/>
        <v/>
      </c>
      <c r="LY178" s="768" t="str">
        <f t="shared" si="329"/>
        <v/>
      </c>
      <c r="LZ178" s="455" t="str">
        <f t="shared" si="329"/>
        <v/>
      </c>
      <c r="MA178" s="455" t="str">
        <f t="shared" si="329"/>
        <v/>
      </c>
      <c r="MB178" s="455" t="str">
        <f t="shared" si="329"/>
        <v/>
      </c>
      <c r="MC178" s="455" t="str">
        <f t="shared" si="329"/>
        <v/>
      </c>
      <c r="MD178" s="455" t="str">
        <f t="shared" si="330"/>
        <v/>
      </c>
      <c r="ME178" s="953" t="str">
        <f t="shared" si="330"/>
        <v/>
      </c>
      <c r="MF178" s="768" t="str">
        <f t="shared" si="330"/>
        <v/>
      </c>
      <c r="MG178" s="455" t="str">
        <f t="shared" si="330"/>
        <v/>
      </c>
      <c r="MH178" s="455" t="str">
        <f t="shared" si="330"/>
        <v/>
      </c>
      <c r="MI178" s="455" t="str">
        <f t="shared" si="330"/>
        <v/>
      </c>
      <c r="MJ178" s="455" t="str">
        <f t="shared" si="330"/>
        <v/>
      </c>
      <c r="MK178" s="455" t="str">
        <f t="shared" si="330"/>
        <v/>
      </c>
      <c r="ML178" s="953" t="str">
        <f t="shared" si="330"/>
        <v/>
      </c>
      <c r="MM178" s="768" t="str">
        <f t="shared" si="330"/>
        <v/>
      </c>
      <c r="MN178" s="455" t="str">
        <f t="shared" si="330"/>
        <v/>
      </c>
      <c r="MO178" s="455" t="str">
        <f t="shared" si="330"/>
        <v/>
      </c>
      <c r="MP178" s="455" t="str">
        <f t="shared" si="330"/>
        <v/>
      </c>
      <c r="MQ178" s="455" t="str">
        <f t="shared" si="330"/>
        <v/>
      </c>
      <c r="MR178" s="455" t="str">
        <f t="shared" si="330"/>
        <v/>
      </c>
      <c r="MS178" s="953" t="str">
        <f t="shared" si="330"/>
        <v/>
      </c>
      <c r="MT178" s="768" t="str">
        <f t="shared" si="331"/>
        <v/>
      </c>
      <c r="MU178" s="455" t="str">
        <f t="shared" si="331"/>
        <v/>
      </c>
      <c r="MV178" s="455" t="str">
        <f t="shared" si="331"/>
        <v/>
      </c>
      <c r="MW178" s="455" t="str">
        <f t="shared" si="331"/>
        <v/>
      </c>
      <c r="MX178" s="455" t="str">
        <f t="shared" si="331"/>
        <v/>
      </c>
      <c r="MY178" s="455" t="str">
        <f t="shared" si="331"/>
        <v/>
      </c>
      <c r="MZ178" s="953" t="str">
        <f t="shared" si="331"/>
        <v/>
      </c>
      <c r="NA178" s="768" t="str">
        <f t="shared" si="331"/>
        <v/>
      </c>
      <c r="NB178" s="455" t="str">
        <f t="shared" si="331"/>
        <v/>
      </c>
      <c r="NC178" s="455" t="str">
        <f t="shared" si="331"/>
        <v/>
      </c>
      <c r="ND178" s="455" t="str">
        <f t="shared" si="331"/>
        <v/>
      </c>
      <c r="NE178" s="455" t="str">
        <f t="shared" si="331"/>
        <v/>
      </c>
      <c r="NF178" s="455" t="str">
        <f t="shared" si="331"/>
        <v/>
      </c>
      <c r="NG178" s="954" t="str">
        <f t="shared" si="331"/>
        <v/>
      </c>
      <c r="NH178" s="768" t="str">
        <f t="shared" si="331"/>
        <v/>
      </c>
      <c r="NI178" s="455" t="str">
        <f t="shared" si="331"/>
        <v/>
      </c>
      <c r="NJ178" s="455" t="str">
        <f t="shared" si="332"/>
        <v/>
      </c>
      <c r="NK178" s="455" t="str">
        <f t="shared" si="332"/>
        <v/>
      </c>
      <c r="NL178" s="455" t="str">
        <f t="shared" si="332"/>
        <v/>
      </c>
      <c r="NM178" s="455" t="str">
        <f t="shared" si="332"/>
        <v/>
      </c>
      <c r="NN178" s="953" t="str">
        <f t="shared" si="332"/>
        <v/>
      </c>
      <c r="NO178" s="83"/>
      <c r="NP178" s="83"/>
      <c r="NQ178" s="83"/>
      <c r="NR178" s="83"/>
      <c r="NS178" s="83"/>
      <c r="NT178" s="83"/>
      <c r="NU178" s="83"/>
      <c r="NV178" s="83"/>
      <c r="NW178" s="83"/>
      <c r="NX178" s="83"/>
      <c r="NY178" s="83"/>
      <c r="NZ178" s="83"/>
      <c r="OA178" s="83"/>
      <c r="OB178" s="83"/>
      <c r="OC178" s="83"/>
      <c r="OD178" s="83"/>
      <c r="OE178" s="83"/>
      <c r="OF178" s="83"/>
      <c r="OG178" s="83"/>
      <c r="OH178" s="83"/>
      <c r="OI178" s="83"/>
      <c r="OJ178" s="83"/>
      <c r="OK178" s="83"/>
      <c r="OL178" s="83"/>
      <c r="OM178" s="83"/>
      <c r="ON178" s="83"/>
      <c r="OO178" s="83"/>
      <c r="OP178" s="83"/>
      <c r="OQ178" s="83"/>
      <c r="OR178" s="83"/>
      <c r="OS178" s="83"/>
      <c r="OT178" s="83"/>
      <c r="OU178" s="83"/>
      <c r="OV178" s="83"/>
      <c r="OW178" s="83"/>
      <c r="OX178" s="83"/>
      <c r="OY178" s="83"/>
      <c r="OZ178" s="83"/>
      <c r="PA178" s="83"/>
      <c r="PB178" s="83"/>
      <c r="PC178" s="83"/>
      <c r="PD178" s="83"/>
      <c r="PE178" s="83"/>
      <c r="PF178" s="83"/>
      <c r="PG178" s="83"/>
      <c r="PH178" s="83"/>
      <c r="PI178" s="83"/>
      <c r="PJ178" s="83"/>
      <c r="PK178" s="83"/>
      <c r="PL178" s="83"/>
      <c r="PM178" s="83"/>
      <c r="PN178" s="83"/>
      <c r="PO178" s="83"/>
      <c r="PP178" s="83"/>
      <c r="PQ178" s="83"/>
      <c r="PR178" s="83"/>
      <c r="PS178" s="83"/>
      <c r="PT178" s="83"/>
      <c r="PU178" s="83"/>
      <c r="PV178" s="83"/>
      <c r="PW178" s="83"/>
      <c r="PX178" s="83"/>
      <c r="PY178" s="83"/>
      <c r="PZ178" s="83"/>
      <c r="QA178" s="83"/>
      <c r="QB178" s="83"/>
      <c r="QC178" s="83"/>
      <c r="QD178" s="83"/>
      <c r="QE178" s="83"/>
      <c r="QF178" s="83"/>
      <c r="QG178" s="83"/>
      <c r="QH178" s="83"/>
      <c r="QI178" s="83"/>
      <c r="QJ178" s="83"/>
      <c r="QK178" s="83"/>
      <c r="QL178" s="83"/>
      <c r="QM178" s="83"/>
      <c r="QN178" s="83"/>
      <c r="QO178" s="83"/>
      <c r="QP178" s="83"/>
      <c r="QQ178" s="83"/>
      <c r="QR178" s="83"/>
      <c r="QS178" s="83"/>
      <c r="QT178" s="83"/>
      <c r="QU178" s="83"/>
      <c r="QV178" s="83"/>
      <c r="QW178" s="83"/>
      <c r="QX178" s="83"/>
      <c r="QY178" s="83"/>
      <c r="QZ178" s="83"/>
      <c r="RA178" s="83"/>
      <c r="RB178" s="83"/>
      <c r="RC178" s="83"/>
      <c r="RD178" s="83"/>
      <c r="RE178" s="83"/>
      <c r="RF178" s="83"/>
      <c r="RG178" s="83"/>
      <c r="RH178" s="83"/>
      <c r="RI178" s="83"/>
      <c r="RJ178" s="83"/>
      <c r="RK178" s="83"/>
      <c r="RL178" s="83"/>
      <c r="RM178" s="83"/>
      <c r="RN178" s="83"/>
      <c r="RO178" s="83"/>
      <c r="RP178" s="83"/>
      <c r="RQ178" s="83"/>
      <c r="RR178" s="83"/>
      <c r="RS178" s="83"/>
      <c r="RT178" s="83"/>
      <c r="RU178" s="83"/>
      <c r="RV178" s="83"/>
      <c r="RW178" s="83"/>
      <c r="RX178" s="83"/>
      <c r="RY178" s="83"/>
      <c r="RZ178" s="83"/>
      <c r="SA178" s="83"/>
      <c r="SB178" s="83"/>
      <c r="SC178" s="83"/>
      <c r="SD178" s="83"/>
      <c r="SE178" s="83"/>
      <c r="SF178" s="83"/>
      <c r="SG178" s="83"/>
      <c r="SH178" s="83"/>
      <c r="SI178" s="83"/>
      <c r="SJ178" s="83"/>
      <c r="SK178" s="83"/>
      <c r="SL178" s="83"/>
      <c r="SM178" s="83"/>
      <c r="SN178" s="83"/>
      <c r="SO178" s="83"/>
      <c r="SP178" s="83"/>
      <c r="SQ178" s="83"/>
      <c r="SR178" s="83"/>
      <c r="SS178" s="83"/>
      <c r="ST178" s="83"/>
      <c r="SU178" s="83"/>
      <c r="SV178" s="83"/>
      <c r="SW178" s="83"/>
      <c r="SX178" s="83"/>
      <c r="SY178" s="83"/>
      <c r="SZ178" s="83"/>
      <c r="TA178" s="83"/>
      <c r="TB178" s="83"/>
      <c r="TC178" s="83"/>
      <c r="TD178" s="83"/>
      <c r="TE178" s="83"/>
      <c r="TF178" s="83"/>
      <c r="TG178" s="83"/>
      <c r="TH178" s="83"/>
      <c r="TI178" s="83"/>
      <c r="TJ178" s="83"/>
      <c r="TK178" s="83"/>
      <c r="TL178" s="83"/>
      <c r="TM178" s="83"/>
      <c r="TN178" s="83"/>
      <c r="TO178" s="83"/>
      <c r="TP178" s="83"/>
      <c r="TQ178" s="83"/>
      <c r="TR178" s="83"/>
      <c r="TS178" s="83"/>
      <c r="TT178" s="83"/>
      <c r="TU178" s="83"/>
      <c r="TV178" s="83"/>
      <c r="TW178" s="83"/>
      <c r="TX178" s="83"/>
      <c r="TY178" s="83"/>
      <c r="TZ178" s="83"/>
      <c r="UA178" s="83"/>
      <c r="UB178" s="83"/>
      <c r="UC178" s="83"/>
      <c r="UD178" s="83"/>
      <c r="UE178" s="83"/>
      <c r="UF178" s="83"/>
      <c r="UG178" s="83"/>
      <c r="UH178" s="83"/>
      <c r="UI178" s="83"/>
      <c r="UJ178" s="83"/>
      <c r="UK178" s="83"/>
      <c r="UL178" s="83"/>
      <c r="UM178" s="83"/>
      <c r="UN178" s="83"/>
      <c r="UO178" s="83"/>
      <c r="UP178" s="83"/>
      <c r="UQ178" s="83"/>
    </row>
    <row r="179" spans="1:563" s="1" customFormat="1" hidden="1" x14ac:dyDescent="0.2">
      <c r="A179" s="762">
        <f>alapadatok!M34</f>
        <v>32</v>
      </c>
      <c r="B179" s="678" t="str">
        <f>IF(alapadatok!O34="","",alapadatok!O34)</f>
        <v/>
      </c>
      <c r="C179" s="584" t="str">
        <f>IF(alapadatok!N34="","",alapadatok!N34)</f>
        <v/>
      </c>
      <c r="D179" s="584" t="str">
        <f>IF(alapadatok!P34="","",alapadatok!P34)</f>
        <v/>
      </c>
      <c r="E179" s="948" t="str">
        <f>IF(alapadatok!W34="","",alapadatok!W34)</f>
        <v/>
      </c>
      <c r="F179" s="952" t="str">
        <f t="shared" si="338"/>
        <v/>
      </c>
      <c r="G179" s="953" t="str">
        <f t="shared" si="338"/>
        <v/>
      </c>
      <c r="H179" s="768" t="str">
        <f t="shared" si="338"/>
        <v/>
      </c>
      <c r="I179" s="455" t="str">
        <f t="shared" si="338"/>
        <v/>
      </c>
      <c r="J179" s="455" t="str">
        <f t="shared" si="338"/>
        <v/>
      </c>
      <c r="K179" s="455" t="str">
        <f t="shared" si="338"/>
        <v/>
      </c>
      <c r="L179" s="455" t="str">
        <f t="shared" si="338"/>
        <v/>
      </c>
      <c r="M179" s="455" t="str">
        <f t="shared" si="338"/>
        <v/>
      </c>
      <c r="N179" s="953" t="str">
        <f t="shared" si="338"/>
        <v/>
      </c>
      <c r="O179" s="768" t="str">
        <f t="shared" si="338"/>
        <v/>
      </c>
      <c r="P179" s="455" t="str">
        <f t="shared" si="338"/>
        <v/>
      </c>
      <c r="Q179" s="455" t="str">
        <f t="shared" si="338"/>
        <v/>
      </c>
      <c r="R179" s="455" t="str">
        <f t="shared" si="338"/>
        <v/>
      </c>
      <c r="S179" s="455" t="str">
        <f t="shared" si="338"/>
        <v/>
      </c>
      <c r="T179" s="455" t="str">
        <f t="shared" si="338"/>
        <v/>
      </c>
      <c r="U179" s="953" t="str">
        <f t="shared" si="338"/>
        <v/>
      </c>
      <c r="V179" s="768" t="str">
        <f t="shared" ref="V179:AK192" si="341">IF($C179="","",V$146)</f>
        <v/>
      </c>
      <c r="W179" s="455" t="str">
        <f t="shared" si="341"/>
        <v/>
      </c>
      <c r="X179" s="455" t="str">
        <f t="shared" si="341"/>
        <v/>
      </c>
      <c r="Y179" s="455" t="str">
        <f t="shared" si="341"/>
        <v/>
      </c>
      <c r="Z179" s="455" t="str">
        <f t="shared" si="341"/>
        <v/>
      </c>
      <c r="AA179" s="455" t="str">
        <f t="shared" si="341"/>
        <v/>
      </c>
      <c r="AB179" s="953" t="str">
        <f t="shared" si="341"/>
        <v/>
      </c>
      <c r="AC179" s="768" t="str">
        <f t="shared" si="341"/>
        <v/>
      </c>
      <c r="AD179" s="455" t="str">
        <f t="shared" si="341"/>
        <v/>
      </c>
      <c r="AE179" s="455" t="str">
        <f t="shared" si="341"/>
        <v/>
      </c>
      <c r="AF179" s="455" t="str">
        <f t="shared" si="341"/>
        <v/>
      </c>
      <c r="AG179" s="455" t="str">
        <f t="shared" si="341"/>
        <v/>
      </c>
      <c r="AH179" s="455" t="str">
        <f t="shared" si="341"/>
        <v/>
      </c>
      <c r="AI179" s="953" t="str">
        <f t="shared" si="341"/>
        <v/>
      </c>
      <c r="AJ179" s="768" t="str">
        <f t="shared" si="341"/>
        <v/>
      </c>
      <c r="AK179" s="455" t="str">
        <f t="shared" si="341"/>
        <v/>
      </c>
      <c r="AL179" s="455" t="str">
        <f t="shared" ref="AL179:BA192" si="342">IF($C179="","",AL$146)</f>
        <v/>
      </c>
      <c r="AM179" s="455" t="str">
        <f t="shared" si="342"/>
        <v/>
      </c>
      <c r="AN179" s="455" t="str">
        <f t="shared" si="342"/>
        <v/>
      </c>
      <c r="AO179" s="455" t="str">
        <f t="shared" si="342"/>
        <v/>
      </c>
      <c r="AP179" s="953" t="str">
        <f t="shared" si="342"/>
        <v/>
      </c>
      <c r="AQ179" s="768" t="str">
        <f t="shared" si="342"/>
        <v/>
      </c>
      <c r="AR179" s="455" t="str">
        <f t="shared" si="342"/>
        <v/>
      </c>
      <c r="AS179" s="455" t="str">
        <f t="shared" si="342"/>
        <v/>
      </c>
      <c r="AT179" s="455" t="str">
        <f t="shared" si="342"/>
        <v/>
      </c>
      <c r="AU179" s="455" t="str">
        <f t="shared" si="342"/>
        <v/>
      </c>
      <c r="AV179" s="455" t="str">
        <f t="shared" si="342"/>
        <v/>
      </c>
      <c r="AW179" s="953" t="str">
        <f t="shared" si="342"/>
        <v/>
      </c>
      <c r="AX179" s="768" t="str">
        <f t="shared" si="342"/>
        <v/>
      </c>
      <c r="AY179" s="455" t="str">
        <f t="shared" si="342"/>
        <v/>
      </c>
      <c r="AZ179" s="455" t="str">
        <f t="shared" si="342"/>
        <v/>
      </c>
      <c r="BA179" s="455" t="str">
        <f t="shared" si="342"/>
        <v/>
      </c>
      <c r="BB179" s="455" t="str">
        <f t="shared" ref="BB179:BQ192" si="343">IF($C179="","",BB$146)</f>
        <v/>
      </c>
      <c r="BC179" s="455" t="str">
        <f t="shared" si="343"/>
        <v/>
      </c>
      <c r="BD179" s="953" t="str">
        <f t="shared" si="343"/>
        <v/>
      </c>
      <c r="BE179" s="768" t="str">
        <f t="shared" si="343"/>
        <v/>
      </c>
      <c r="BF179" s="455" t="str">
        <f t="shared" si="343"/>
        <v/>
      </c>
      <c r="BG179" s="455" t="str">
        <f t="shared" si="343"/>
        <v/>
      </c>
      <c r="BH179" s="455" t="str">
        <f t="shared" si="343"/>
        <v/>
      </c>
      <c r="BI179" s="455" t="str">
        <f t="shared" si="343"/>
        <v/>
      </c>
      <c r="BJ179" s="455" t="str">
        <f t="shared" si="343"/>
        <v/>
      </c>
      <c r="BK179" s="953" t="str">
        <f t="shared" si="343"/>
        <v/>
      </c>
      <c r="BL179" s="768" t="str">
        <f t="shared" si="343"/>
        <v/>
      </c>
      <c r="BM179" s="455" t="str">
        <f t="shared" si="343"/>
        <v/>
      </c>
      <c r="BN179" s="455" t="str">
        <f t="shared" si="343"/>
        <v/>
      </c>
      <c r="BO179" s="455" t="str">
        <f t="shared" si="343"/>
        <v/>
      </c>
      <c r="BP179" s="455" t="str">
        <f t="shared" si="343"/>
        <v/>
      </c>
      <c r="BQ179" s="455" t="str">
        <f t="shared" si="343"/>
        <v/>
      </c>
      <c r="BR179" s="953" t="str">
        <f t="shared" ref="BR179:CG192" si="344">IF($C179="","",BR$146)</f>
        <v/>
      </c>
      <c r="BS179" s="768" t="str">
        <f t="shared" si="344"/>
        <v/>
      </c>
      <c r="BT179" s="455" t="str">
        <f t="shared" si="344"/>
        <v/>
      </c>
      <c r="BU179" s="455" t="str">
        <f t="shared" si="344"/>
        <v/>
      </c>
      <c r="BV179" s="455" t="str">
        <f t="shared" si="344"/>
        <v/>
      </c>
      <c r="BW179" s="455" t="str">
        <f t="shared" si="344"/>
        <v/>
      </c>
      <c r="BX179" s="455" t="str">
        <f t="shared" si="344"/>
        <v/>
      </c>
      <c r="BY179" s="953" t="str">
        <f t="shared" si="344"/>
        <v/>
      </c>
      <c r="BZ179" s="768" t="str">
        <f t="shared" si="344"/>
        <v/>
      </c>
      <c r="CA179" s="455" t="str">
        <f t="shared" si="344"/>
        <v/>
      </c>
      <c r="CB179" s="455" t="str">
        <f t="shared" si="344"/>
        <v/>
      </c>
      <c r="CC179" s="455" t="str">
        <f t="shared" si="344"/>
        <v/>
      </c>
      <c r="CD179" s="455" t="str">
        <f t="shared" si="344"/>
        <v/>
      </c>
      <c r="CE179" s="455" t="str">
        <f t="shared" si="344"/>
        <v/>
      </c>
      <c r="CF179" s="953" t="str">
        <f t="shared" si="344"/>
        <v/>
      </c>
      <c r="CG179" s="768" t="str">
        <f t="shared" si="344"/>
        <v/>
      </c>
      <c r="CH179" s="455" t="str">
        <f t="shared" ref="CH179:CW192" si="345">IF($C179="","",CH$146)</f>
        <v/>
      </c>
      <c r="CI179" s="455" t="str">
        <f t="shared" si="345"/>
        <v/>
      </c>
      <c r="CJ179" s="455" t="str">
        <f t="shared" si="345"/>
        <v/>
      </c>
      <c r="CK179" s="455" t="str">
        <f t="shared" si="345"/>
        <v/>
      </c>
      <c r="CL179" s="455" t="str">
        <f t="shared" si="345"/>
        <v/>
      </c>
      <c r="CM179" s="953" t="str">
        <f t="shared" si="345"/>
        <v/>
      </c>
      <c r="CN179" s="768" t="str">
        <f t="shared" si="345"/>
        <v/>
      </c>
      <c r="CO179" s="455" t="str">
        <f t="shared" si="345"/>
        <v/>
      </c>
      <c r="CP179" s="455" t="str">
        <f t="shared" si="345"/>
        <v/>
      </c>
      <c r="CQ179" s="455" t="str">
        <f t="shared" si="345"/>
        <v/>
      </c>
      <c r="CR179" s="455" t="str">
        <f t="shared" si="345"/>
        <v/>
      </c>
      <c r="CS179" s="455" t="str">
        <f t="shared" si="345"/>
        <v/>
      </c>
      <c r="CT179" s="953" t="str">
        <f t="shared" si="345"/>
        <v/>
      </c>
      <c r="CU179" s="952" t="str">
        <f t="shared" si="345"/>
        <v/>
      </c>
      <c r="CV179" s="455" t="str">
        <f t="shared" si="345"/>
        <v/>
      </c>
      <c r="CW179" s="455" t="str">
        <f t="shared" si="345"/>
        <v/>
      </c>
      <c r="CX179" s="455" t="str">
        <f t="shared" ref="CX179:DM192" si="346">IF($C179="","",CX$146)</f>
        <v/>
      </c>
      <c r="CY179" s="455" t="str">
        <f t="shared" si="346"/>
        <v/>
      </c>
      <c r="CZ179" s="455" t="str">
        <f t="shared" si="346"/>
        <v/>
      </c>
      <c r="DA179" s="953" t="str">
        <f t="shared" si="346"/>
        <v/>
      </c>
      <c r="DB179" s="768" t="str">
        <f t="shared" si="346"/>
        <v/>
      </c>
      <c r="DC179" s="455" t="str">
        <f t="shared" si="346"/>
        <v/>
      </c>
      <c r="DD179" s="455" t="str">
        <f t="shared" si="346"/>
        <v/>
      </c>
      <c r="DE179" s="455" t="str">
        <f t="shared" si="346"/>
        <v/>
      </c>
      <c r="DF179" s="455" t="str">
        <f t="shared" si="346"/>
        <v/>
      </c>
      <c r="DG179" s="455" t="str">
        <f t="shared" si="346"/>
        <v/>
      </c>
      <c r="DH179" s="953" t="str">
        <f t="shared" si="346"/>
        <v/>
      </c>
      <c r="DI179" s="768" t="str">
        <f t="shared" si="346"/>
        <v/>
      </c>
      <c r="DJ179" s="455" t="str">
        <f t="shared" si="346"/>
        <v/>
      </c>
      <c r="DK179" s="455" t="str">
        <f t="shared" si="346"/>
        <v/>
      </c>
      <c r="DL179" s="455" t="str">
        <f t="shared" si="346"/>
        <v/>
      </c>
      <c r="DM179" s="455" t="str">
        <f t="shared" si="346"/>
        <v/>
      </c>
      <c r="DN179" s="455" t="str">
        <f t="shared" ref="DN179:EC192" si="347">IF($C179="","",DN$146)</f>
        <v/>
      </c>
      <c r="DO179" s="953" t="str">
        <f t="shared" si="347"/>
        <v/>
      </c>
      <c r="DP179" s="768" t="str">
        <f t="shared" si="347"/>
        <v/>
      </c>
      <c r="DQ179" s="455" t="str">
        <f t="shared" si="347"/>
        <v/>
      </c>
      <c r="DR179" s="455" t="str">
        <f t="shared" si="347"/>
        <v/>
      </c>
      <c r="DS179" s="455" t="str">
        <f t="shared" si="347"/>
        <v/>
      </c>
      <c r="DT179" s="455" t="str">
        <f t="shared" si="347"/>
        <v/>
      </c>
      <c r="DU179" s="455" t="str">
        <f t="shared" si="347"/>
        <v/>
      </c>
      <c r="DV179" s="953" t="str">
        <f t="shared" si="347"/>
        <v/>
      </c>
      <c r="DW179" s="768" t="str">
        <f t="shared" si="347"/>
        <v/>
      </c>
      <c r="DX179" s="455" t="str">
        <f t="shared" si="347"/>
        <v/>
      </c>
      <c r="DY179" s="455" t="str">
        <f t="shared" si="347"/>
        <v/>
      </c>
      <c r="DZ179" s="455" t="str">
        <f t="shared" si="347"/>
        <v/>
      </c>
      <c r="EA179" s="455" t="str">
        <f t="shared" si="347"/>
        <v/>
      </c>
      <c r="EB179" s="455" t="str">
        <f t="shared" si="347"/>
        <v/>
      </c>
      <c r="EC179" s="954" t="str">
        <f t="shared" si="347"/>
        <v/>
      </c>
      <c r="ED179" s="768" t="str">
        <f t="shared" ref="ED179:ES192" si="348">IF($C179="","",ED$146)</f>
        <v/>
      </c>
      <c r="EE179" s="455" t="str">
        <f t="shared" si="348"/>
        <v/>
      </c>
      <c r="EF179" s="455" t="str">
        <f t="shared" si="348"/>
        <v/>
      </c>
      <c r="EG179" s="455" t="str">
        <f t="shared" si="348"/>
        <v/>
      </c>
      <c r="EH179" s="455" t="str">
        <f t="shared" si="348"/>
        <v/>
      </c>
      <c r="EI179" s="455" t="str">
        <f t="shared" si="348"/>
        <v/>
      </c>
      <c r="EJ179" s="953" t="str">
        <f t="shared" si="348"/>
        <v/>
      </c>
      <c r="EK179" s="768" t="str">
        <f t="shared" si="348"/>
        <v/>
      </c>
      <c r="EL179" s="455" t="str">
        <f t="shared" si="348"/>
        <v/>
      </c>
      <c r="EM179" s="455" t="str">
        <f t="shared" si="348"/>
        <v/>
      </c>
      <c r="EN179" s="455" t="str">
        <f t="shared" si="348"/>
        <v/>
      </c>
      <c r="EO179" s="455" t="str">
        <f t="shared" si="348"/>
        <v/>
      </c>
      <c r="EP179" s="455" t="str">
        <f t="shared" si="348"/>
        <v/>
      </c>
      <c r="EQ179" s="953" t="str">
        <f t="shared" si="348"/>
        <v/>
      </c>
      <c r="ER179" s="768" t="str">
        <f t="shared" si="348"/>
        <v/>
      </c>
      <c r="ES179" s="455" t="str">
        <f t="shared" si="348"/>
        <v/>
      </c>
      <c r="ET179" s="455" t="str">
        <f t="shared" ref="ET179:FI192" si="349">IF($C179="","",ET$146)</f>
        <v/>
      </c>
      <c r="EU179" s="455" t="str">
        <f t="shared" si="349"/>
        <v/>
      </c>
      <c r="EV179" s="455" t="str">
        <f t="shared" si="349"/>
        <v/>
      </c>
      <c r="EW179" s="455" t="str">
        <f t="shared" si="349"/>
        <v/>
      </c>
      <c r="EX179" s="953" t="str">
        <f t="shared" si="349"/>
        <v/>
      </c>
      <c r="EY179" s="768" t="str">
        <f t="shared" si="349"/>
        <v/>
      </c>
      <c r="EZ179" s="455" t="str">
        <f t="shared" si="349"/>
        <v/>
      </c>
      <c r="FA179" s="455" t="str">
        <f t="shared" si="349"/>
        <v/>
      </c>
      <c r="FB179" s="455" t="str">
        <f t="shared" si="349"/>
        <v/>
      </c>
      <c r="FC179" s="455" t="str">
        <f t="shared" si="349"/>
        <v/>
      </c>
      <c r="FD179" s="455" t="str">
        <f t="shared" si="349"/>
        <v/>
      </c>
      <c r="FE179" s="953" t="str">
        <f t="shared" si="349"/>
        <v/>
      </c>
      <c r="FF179" s="768" t="str">
        <f t="shared" si="349"/>
        <v/>
      </c>
      <c r="FG179" s="455" t="str">
        <f t="shared" si="349"/>
        <v/>
      </c>
      <c r="FH179" s="455" t="str">
        <f t="shared" si="349"/>
        <v/>
      </c>
      <c r="FI179" s="455" t="str">
        <f t="shared" si="349"/>
        <v/>
      </c>
      <c r="FJ179" s="455" t="str">
        <f t="shared" ref="FJ179:FY192" si="350">IF($C179="","",FJ$146)</f>
        <v/>
      </c>
      <c r="FK179" s="455" t="str">
        <f t="shared" si="350"/>
        <v/>
      </c>
      <c r="FL179" s="953" t="str">
        <f t="shared" si="350"/>
        <v/>
      </c>
      <c r="FM179" s="768" t="str">
        <f t="shared" si="350"/>
        <v/>
      </c>
      <c r="FN179" s="455" t="str">
        <f t="shared" si="350"/>
        <v/>
      </c>
      <c r="FO179" s="455" t="str">
        <f t="shared" si="350"/>
        <v/>
      </c>
      <c r="FP179" s="455" t="str">
        <f t="shared" si="350"/>
        <v/>
      </c>
      <c r="FQ179" s="455" t="str">
        <f t="shared" si="350"/>
        <v/>
      </c>
      <c r="FR179" s="455" t="str">
        <f t="shared" si="350"/>
        <v/>
      </c>
      <c r="FS179" s="953" t="str">
        <f t="shared" si="350"/>
        <v/>
      </c>
      <c r="FT179" s="768" t="str">
        <f t="shared" si="350"/>
        <v/>
      </c>
      <c r="FU179" s="455" t="str">
        <f t="shared" si="350"/>
        <v/>
      </c>
      <c r="FV179" s="455" t="str">
        <f t="shared" si="350"/>
        <v/>
      </c>
      <c r="FW179" s="455" t="str">
        <f t="shared" si="350"/>
        <v/>
      </c>
      <c r="FX179" s="455" t="str">
        <f t="shared" si="350"/>
        <v/>
      </c>
      <c r="FY179" s="455" t="str">
        <f t="shared" si="350"/>
        <v/>
      </c>
      <c r="FZ179" s="953" t="str">
        <f t="shared" ref="FZ179:GO192" si="351">IF($C179="","",FZ$146)</f>
        <v/>
      </c>
      <c r="GA179" s="768" t="str">
        <f t="shared" si="351"/>
        <v/>
      </c>
      <c r="GB179" s="455" t="str">
        <f t="shared" si="351"/>
        <v/>
      </c>
      <c r="GC179" s="455" t="str">
        <f t="shared" si="351"/>
        <v/>
      </c>
      <c r="GD179" s="455" t="str">
        <f t="shared" si="351"/>
        <v/>
      </c>
      <c r="GE179" s="455" t="str">
        <f t="shared" si="351"/>
        <v/>
      </c>
      <c r="GF179" s="953" t="str">
        <f t="shared" si="351"/>
        <v/>
      </c>
      <c r="GG179" s="768" t="str">
        <f t="shared" si="351"/>
        <v/>
      </c>
      <c r="GH179" s="455" t="str">
        <f t="shared" si="351"/>
        <v/>
      </c>
      <c r="GI179" s="455" t="str">
        <f t="shared" si="351"/>
        <v/>
      </c>
      <c r="GJ179" s="455" t="str">
        <f t="shared" si="351"/>
        <v/>
      </c>
      <c r="GK179" s="455" t="str">
        <f t="shared" si="351"/>
        <v/>
      </c>
      <c r="GL179" s="455" t="str">
        <f t="shared" si="351"/>
        <v/>
      </c>
      <c r="GM179" s="455" t="str">
        <f t="shared" si="351"/>
        <v/>
      </c>
      <c r="GN179" s="954" t="str">
        <f t="shared" si="351"/>
        <v/>
      </c>
      <c r="GO179" s="768" t="str">
        <f t="shared" si="351"/>
        <v/>
      </c>
      <c r="GP179" s="455" t="str">
        <f t="shared" ref="GP179:HE192" si="352">IF($C179="","",GP$146)</f>
        <v/>
      </c>
      <c r="GQ179" s="455" t="str">
        <f t="shared" si="352"/>
        <v/>
      </c>
      <c r="GR179" s="455" t="str">
        <f t="shared" si="352"/>
        <v/>
      </c>
      <c r="GS179" s="455" t="str">
        <f t="shared" si="352"/>
        <v/>
      </c>
      <c r="GT179" s="455" t="str">
        <f t="shared" si="352"/>
        <v/>
      </c>
      <c r="GU179" s="953" t="str">
        <f t="shared" si="352"/>
        <v/>
      </c>
      <c r="GV179" s="768" t="str">
        <f t="shared" si="352"/>
        <v/>
      </c>
      <c r="GW179" s="455" t="str">
        <f t="shared" si="352"/>
        <v/>
      </c>
      <c r="GX179" s="455" t="str">
        <f t="shared" si="352"/>
        <v/>
      </c>
      <c r="GY179" s="455" t="str">
        <f t="shared" si="352"/>
        <v/>
      </c>
      <c r="GZ179" s="455" t="str">
        <f t="shared" si="352"/>
        <v/>
      </c>
      <c r="HA179" s="455" t="str">
        <f t="shared" si="352"/>
        <v/>
      </c>
      <c r="HB179" s="953" t="str">
        <f t="shared" si="352"/>
        <v/>
      </c>
      <c r="HC179" s="768" t="str">
        <f t="shared" si="352"/>
        <v/>
      </c>
      <c r="HD179" s="455" t="str">
        <f t="shared" si="352"/>
        <v/>
      </c>
      <c r="HE179" s="455" t="str">
        <f t="shared" si="352"/>
        <v/>
      </c>
      <c r="HF179" s="455" t="str">
        <f t="shared" ref="HF179:HU192" si="353">IF($C179="","",HF$146)</f>
        <v/>
      </c>
      <c r="HG179" s="455" t="str">
        <f t="shared" si="353"/>
        <v/>
      </c>
      <c r="HH179" s="455" t="str">
        <f t="shared" si="353"/>
        <v/>
      </c>
      <c r="HI179" s="953" t="str">
        <f t="shared" si="353"/>
        <v/>
      </c>
      <c r="HJ179" s="768" t="str">
        <f t="shared" si="353"/>
        <v/>
      </c>
      <c r="HK179" s="455" t="str">
        <f t="shared" si="353"/>
        <v/>
      </c>
      <c r="HL179" s="455" t="str">
        <f t="shared" si="353"/>
        <v/>
      </c>
      <c r="HM179" s="455" t="str">
        <f t="shared" si="353"/>
        <v/>
      </c>
      <c r="HN179" s="455" t="str">
        <f t="shared" si="353"/>
        <v/>
      </c>
      <c r="HO179" s="455" t="str">
        <f t="shared" si="353"/>
        <v/>
      </c>
      <c r="HP179" s="953" t="str">
        <f t="shared" si="353"/>
        <v/>
      </c>
      <c r="HQ179" s="768" t="str">
        <f t="shared" si="353"/>
        <v/>
      </c>
      <c r="HR179" s="455" t="str">
        <f t="shared" si="353"/>
        <v/>
      </c>
      <c r="HS179" s="455" t="str">
        <f t="shared" si="353"/>
        <v/>
      </c>
      <c r="HT179" s="455" t="str">
        <f t="shared" si="353"/>
        <v/>
      </c>
      <c r="HU179" s="455" t="str">
        <f t="shared" si="353"/>
        <v/>
      </c>
      <c r="HV179" s="455" t="str">
        <f t="shared" ref="HV179:IK192" si="354">IF($C179="","",HV$146)</f>
        <v/>
      </c>
      <c r="HW179" s="953" t="str">
        <f t="shared" si="354"/>
        <v/>
      </c>
      <c r="HX179" s="768" t="str">
        <f t="shared" si="354"/>
        <v/>
      </c>
      <c r="HY179" s="455" t="str">
        <f t="shared" si="354"/>
        <v/>
      </c>
      <c r="HZ179" s="455" t="str">
        <f t="shared" si="354"/>
        <v/>
      </c>
      <c r="IA179" s="455" t="str">
        <f t="shared" si="354"/>
        <v/>
      </c>
      <c r="IB179" s="455" t="str">
        <f t="shared" si="354"/>
        <v/>
      </c>
      <c r="IC179" s="455" t="str">
        <f t="shared" si="354"/>
        <v/>
      </c>
      <c r="ID179" s="953" t="str">
        <f t="shared" si="354"/>
        <v/>
      </c>
      <c r="IE179" s="768" t="str">
        <f t="shared" si="354"/>
        <v/>
      </c>
      <c r="IF179" s="455" t="str">
        <f t="shared" si="354"/>
        <v/>
      </c>
      <c r="IG179" s="455" t="str">
        <f t="shared" si="354"/>
        <v/>
      </c>
      <c r="IH179" s="455" t="str">
        <f t="shared" si="354"/>
        <v/>
      </c>
      <c r="II179" s="455" t="str">
        <f t="shared" si="354"/>
        <v/>
      </c>
      <c r="IJ179" s="455" t="str">
        <f t="shared" si="354"/>
        <v/>
      </c>
      <c r="IK179" s="953" t="str">
        <f t="shared" si="354"/>
        <v/>
      </c>
      <c r="IL179" s="768" t="str">
        <f t="shared" ref="IL179:JA192" si="355">IF($C179="","",IL$146)</f>
        <v/>
      </c>
      <c r="IM179" s="455" t="str">
        <f t="shared" si="355"/>
        <v/>
      </c>
      <c r="IN179" s="455" t="str">
        <f t="shared" si="355"/>
        <v/>
      </c>
      <c r="IO179" s="455" t="str">
        <f t="shared" si="355"/>
        <v/>
      </c>
      <c r="IP179" s="455" t="str">
        <f t="shared" si="355"/>
        <v/>
      </c>
      <c r="IQ179" s="455" t="str">
        <f t="shared" si="355"/>
        <v/>
      </c>
      <c r="IR179" s="953" t="str">
        <f t="shared" si="355"/>
        <v/>
      </c>
      <c r="IS179" s="768" t="str">
        <f t="shared" si="355"/>
        <v/>
      </c>
      <c r="IT179" s="455" t="str">
        <f t="shared" si="355"/>
        <v/>
      </c>
      <c r="IU179" s="455" t="str">
        <f t="shared" si="355"/>
        <v/>
      </c>
      <c r="IV179" s="455" t="str">
        <f t="shared" si="355"/>
        <v/>
      </c>
      <c r="IW179" s="455" t="str">
        <f t="shared" si="355"/>
        <v/>
      </c>
      <c r="IX179" s="455" t="str">
        <f t="shared" si="355"/>
        <v/>
      </c>
      <c r="IY179" s="954" t="str">
        <f t="shared" si="355"/>
        <v/>
      </c>
      <c r="IZ179" s="768" t="str">
        <f t="shared" si="355"/>
        <v/>
      </c>
      <c r="JA179" s="455" t="str">
        <f t="shared" si="355"/>
        <v/>
      </c>
      <c r="JB179" s="455" t="str">
        <f t="shared" ref="JB179:JQ192" si="356">IF($C179="","",JB$146)</f>
        <v/>
      </c>
      <c r="JC179" s="455" t="str">
        <f t="shared" si="356"/>
        <v/>
      </c>
      <c r="JD179" s="455" t="str">
        <f t="shared" si="356"/>
        <v/>
      </c>
      <c r="JE179" s="455" t="str">
        <f t="shared" si="356"/>
        <v/>
      </c>
      <c r="JF179" s="953" t="str">
        <f t="shared" si="356"/>
        <v/>
      </c>
      <c r="JG179" s="768" t="str">
        <f t="shared" si="356"/>
        <v/>
      </c>
      <c r="JH179" s="455" t="str">
        <f t="shared" si="356"/>
        <v/>
      </c>
      <c r="JI179" s="455" t="str">
        <f t="shared" si="356"/>
        <v/>
      </c>
      <c r="JJ179" s="455" t="str">
        <f t="shared" si="356"/>
        <v/>
      </c>
      <c r="JK179" s="455" t="str">
        <f t="shared" si="356"/>
        <v/>
      </c>
      <c r="JL179" s="455" t="str">
        <f t="shared" si="356"/>
        <v/>
      </c>
      <c r="JM179" s="953" t="str">
        <f t="shared" si="356"/>
        <v/>
      </c>
      <c r="JN179" s="768" t="str">
        <f t="shared" si="356"/>
        <v/>
      </c>
      <c r="JO179" s="455" t="str">
        <f t="shared" si="356"/>
        <v/>
      </c>
      <c r="JP179" s="455" t="str">
        <f t="shared" si="356"/>
        <v/>
      </c>
      <c r="JQ179" s="455" t="str">
        <f t="shared" si="356"/>
        <v/>
      </c>
      <c r="JR179" s="455" t="str">
        <f t="shared" ref="JR179:KG192" si="357">IF($C179="","",JR$146)</f>
        <v/>
      </c>
      <c r="JS179" s="455" t="str">
        <f t="shared" si="357"/>
        <v/>
      </c>
      <c r="JT179" s="953" t="str">
        <f t="shared" si="357"/>
        <v/>
      </c>
      <c r="JU179" s="768" t="str">
        <f t="shared" si="357"/>
        <v/>
      </c>
      <c r="JV179" s="455" t="str">
        <f t="shared" si="357"/>
        <v/>
      </c>
      <c r="JW179" s="455" t="str">
        <f t="shared" si="357"/>
        <v/>
      </c>
      <c r="JX179" s="455" t="str">
        <f t="shared" si="357"/>
        <v/>
      </c>
      <c r="JY179" s="455" t="str">
        <f t="shared" si="357"/>
        <v/>
      </c>
      <c r="JZ179" s="455" t="str">
        <f t="shared" si="357"/>
        <v/>
      </c>
      <c r="KA179" s="953" t="str">
        <f t="shared" si="357"/>
        <v/>
      </c>
      <c r="KB179" s="768" t="str">
        <f t="shared" si="357"/>
        <v/>
      </c>
      <c r="KC179" s="455" t="str">
        <f t="shared" si="357"/>
        <v/>
      </c>
      <c r="KD179" s="455" t="str">
        <f t="shared" si="357"/>
        <v/>
      </c>
      <c r="KE179" s="455" t="str">
        <f t="shared" si="357"/>
        <v/>
      </c>
      <c r="KF179" s="455" t="str">
        <f t="shared" si="357"/>
        <v/>
      </c>
      <c r="KG179" s="455" t="str">
        <f t="shared" si="357"/>
        <v/>
      </c>
      <c r="KH179" s="953" t="str">
        <f t="shared" ref="KH179:KW192" si="358">IF($C179="","",KH$146)</f>
        <v/>
      </c>
      <c r="KI179" s="768" t="str">
        <f t="shared" si="358"/>
        <v/>
      </c>
      <c r="KJ179" s="455" t="str">
        <f t="shared" si="358"/>
        <v/>
      </c>
      <c r="KK179" s="455" t="str">
        <f t="shared" si="358"/>
        <v/>
      </c>
      <c r="KL179" s="455" t="str">
        <f t="shared" si="358"/>
        <v/>
      </c>
      <c r="KM179" s="455" t="str">
        <f t="shared" si="358"/>
        <v/>
      </c>
      <c r="KN179" s="455" t="str">
        <f t="shared" si="358"/>
        <v/>
      </c>
      <c r="KO179" s="953" t="str">
        <f t="shared" si="358"/>
        <v/>
      </c>
      <c r="KP179" s="768" t="str">
        <f t="shared" si="358"/>
        <v/>
      </c>
      <c r="KQ179" s="455" t="str">
        <f t="shared" si="358"/>
        <v/>
      </c>
      <c r="KR179" s="455" t="str">
        <f t="shared" si="358"/>
        <v/>
      </c>
      <c r="KS179" s="455" t="str">
        <f t="shared" si="358"/>
        <v/>
      </c>
      <c r="KT179" s="455" t="str">
        <f t="shared" si="358"/>
        <v/>
      </c>
      <c r="KU179" s="455" t="str">
        <f t="shared" si="358"/>
        <v/>
      </c>
      <c r="KV179" s="953" t="str">
        <f t="shared" si="358"/>
        <v/>
      </c>
      <c r="KW179" s="768" t="str">
        <f t="shared" si="358"/>
        <v/>
      </c>
      <c r="KX179" s="455" t="str">
        <f t="shared" ref="KX179:LM192" si="359">IF($C179="","",KX$146)</f>
        <v/>
      </c>
      <c r="KY179" s="455" t="str">
        <f t="shared" si="359"/>
        <v/>
      </c>
      <c r="KZ179" s="455" t="str">
        <f t="shared" si="359"/>
        <v/>
      </c>
      <c r="LA179" s="455" t="str">
        <f t="shared" si="359"/>
        <v/>
      </c>
      <c r="LB179" s="455" t="str">
        <f t="shared" si="359"/>
        <v/>
      </c>
      <c r="LC179" s="954" t="str">
        <f t="shared" si="359"/>
        <v/>
      </c>
      <c r="LD179" s="768" t="str">
        <f t="shared" si="359"/>
        <v/>
      </c>
      <c r="LE179" s="455" t="str">
        <f t="shared" si="359"/>
        <v/>
      </c>
      <c r="LF179" s="455" t="str">
        <f t="shared" si="359"/>
        <v/>
      </c>
      <c r="LG179" s="455" t="str">
        <f t="shared" si="359"/>
        <v/>
      </c>
      <c r="LH179" s="455" t="str">
        <f t="shared" si="359"/>
        <v/>
      </c>
      <c r="LI179" s="455" t="str">
        <f t="shared" si="359"/>
        <v/>
      </c>
      <c r="LJ179" s="953" t="str">
        <f t="shared" si="359"/>
        <v/>
      </c>
      <c r="LK179" s="768" t="str">
        <f t="shared" si="359"/>
        <v/>
      </c>
      <c r="LL179" s="455" t="str">
        <f t="shared" si="359"/>
        <v/>
      </c>
      <c r="LM179" s="455" t="str">
        <f t="shared" si="359"/>
        <v/>
      </c>
      <c r="LN179" s="455" t="str">
        <f t="shared" ref="LN179:MC192" si="360">IF($C179="","",LN$146)</f>
        <v/>
      </c>
      <c r="LO179" s="455" t="str">
        <f t="shared" si="360"/>
        <v/>
      </c>
      <c r="LP179" s="455" t="str">
        <f t="shared" si="360"/>
        <v/>
      </c>
      <c r="LQ179" s="953" t="str">
        <f t="shared" si="360"/>
        <v/>
      </c>
      <c r="LR179" s="768" t="str">
        <f t="shared" si="360"/>
        <v/>
      </c>
      <c r="LS179" s="455" t="str">
        <f t="shared" si="360"/>
        <v/>
      </c>
      <c r="LT179" s="455" t="str">
        <f t="shared" si="360"/>
        <v/>
      </c>
      <c r="LU179" s="455" t="str">
        <f t="shared" si="360"/>
        <v/>
      </c>
      <c r="LV179" s="455" t="str">
        <f t="shared" si="360"/>
        <v/>
      </c>
      <c r="LW179" s="455" t="str">
        <f t="shared" si="360"/>
        <v/>
      </c>
      <c r="LX179" s="953" t="str">
        <f t="shared" si="360"/>
        <v/>
      </c>
      <c r="LY179" s="768" t="str">
        <f t="shared" si="360"/>
        <v/>
      </c>
      <c r="LZ179" s="455" t="str">
        <f t="shared" si="360"/>
        <v/>
      </c>
      <c r="MA179" s="455" t="str">
        <f t="shared" si="360"/>
        <v/>
      </c>
      <c r="MB179" s="455" t="str">
        <f t="shared" si="360"/>
        <v/>
      </c>
      <c r="MC179" s="455" t="str">
        <f t="shared" si="360"/>
        <v/>
      </c>
      <c r="MD179" s="455" t="str">
        <f t="shared" ref="MD179:MS192" si="361">IF($C179="","",MD$146)</f>
        <v/>
      </c>
      <c r="ME179" s="953" t="str">
        <f t="shared" si="361"/>
        <v/>
      </c>
      <c r="MF179" s="768" t="str">
        <f t="shared" si="361"/>
        <v/>
      </c>
      <c r="MG179" s="455" t="str">
        <f t="shared" si="361"/>
        <v/>
      </c>
      <c r="MH179" s="455" t="str">
        <f t="shared" si="361"/>
        <v/>
      </c>
      <c r="MI179" s="455" t="str">
        <f t="shared" si="361"/>
        <v/>
      </c>
      <c r="MJ179" s="455" t="str">
        <f t="shared" si="361"/>
        <v/>
      </c>
      <c r="MK179" s="455" t="str">
        <f t="shared" si="361"/>
        <v/>
      </c>
      <c r="ML179" s="953" t="str">
        <f t="shared" si="361"/>
        <v/>
      </c>
      <c r="MM179" s="768" t="str">
        <f t="shared" si="361"/>
        <v/>
      </c>
      <c r="MN179" s="455" t="str">
        <f t="shared" si="361"/>
        <v/>
      </c>
      <c r="MO179" s="455" t="str">
        <f t="shared" si="361"/>
        <v/>
      </c>
      <c r="MP179" s="455" t="str">
        <f t="shared" si="361"/>
        <v/>
      </c>
      <c r="MQ179" s="455" t="str">
        <f t="shared" si="361"/>
        <v/>
      </c>
      <c r="MR179" s="455" t="str">
        <f t="shared" si="361"/>
        <v/>
      </c>
      <c r="MS179" s="953" t="str">
        <f t="shared" si="361"/>
        <v/>
      </c>
      <c r="MT179" s="768" t="str">
        <f t="shared" ref="MT179:NI192" si="362">IF($C179="","",MT$146)</f>
        <v/>
      </c>
      <c r="MU179" s="455" t="str">
        <f t="shared" si="362"/>
        <v/>
      </c>
      <c r="MV179" s="455" t="str">
        <f t="shared" si="362"/>
        <v/>
      </c>
      <c r="MW179" s="455" t="str">
        <f t="shared" si="362"/>
        <v/>
      </c>
      <c r="MX179" s="455" t="str">
        <f t="shared" si="362"/>
        <v/>
      </c>
      <c r="MY179" s="455" t="str">
        <f t="shared" si="362"/>
        <v/>
      </c>
      <c r="MZ179" s="953" t="str">
        <f t="shared" si="362"/>
        <v/>
      </c>
      <c r="NA179" s="768" t="str">
        <f t="shared" si="362"/>
        <v/>
      </c>
      <c r="NB179" s="455" t="str">
        <f t="shared" si="362"/>
        <v/>
      </c>
      <c r="NC179" s="455" t="str">
        <f t="shared" si="362"/>
        <v/>
      </c>
      <c r="ND179" s="455" t="str">
        <f t="shared" si="362"/>
        <v/>
      </c>
      <c r="NE179" s="455" t="str">
        <f t="shared" si="362"/>
        <v/>
      </c>
      <c r="NF179" s="455" t="str">
        <f t="shared" si="362"/>
        <v/>
      </c>
      <c r="NG179" s="954" t="str">
        <f t="shared" si="362"/>
        <v/>
      </c>
      <c r="NH179" s="768" t="str">
        <f t="shared" si="362"/>
        <v/>
      </c>
      <c r="NI179" s="455" t="str">
        <f t="shared" si="362"/>
        <v/>
      </c>
      <c r="NJ179" s="455" t="str">
        <f t="shared" ref="NJ179:NN192" si="363">IF($C179="","",NJ$146)</f>
        <v/>
      </c>
      <c r="NK179" s="455" t="str">
        <f t="shared" si="363"/>
        <v/>
      </c>
      <c r="NL179" s="455" t="str">
        <f t="shared" si="363"/>
        <v/>
      </c>
      <c r="NM179" s="455" t="str">
        <f t="shared" si="363"/>
        <v/>
      </c>
      <c r="NN179" s="953" t="str">
        <f t="shared" si="363"/>
        <v/>
      </c>
      <c r="NO179" s="83"/>
      <c r="NP179" s="83"/>
      <c r="NQ179" s="83"/>
      <c r="NR179" s="83"/>
      <c r="NS179" s="83"/>
      <c r="NT179" s="83"/>
      <c r="NU179" s="83"/>
      <c r="NV179" s="83"/>
      <c r="NW179" s="83"/>
      <c r="NX179" s="83"/>
      <c r="NY179" s="83"/>
      <c r="NZ179" s="83"/>
      <c r="OA179" s="83"/>
      <c r="OB179" s="83"/>
      <c r="OC179" s="83"/>
      <c r="OD179" s="83"/>
      <c r="OE179" s="83"/>
      <c r="OF179" s="83"/>
      <c r="OG179" s="83"/>
      <c r="OH179" s="83"/>
      <c r="OI179" s="83"/>
      <c r="OJ179" s="83"/>
      <c r="OK179" s="83"/>
      <c r="OL179" s="83"/>
      <c r="OM179" s="83"/>
      <c r="ON179" s="83"/>
      <c r="OO179" s="83"/>
      <c r="OP179" s="83"/>
      <c r="OQ179" s="83"/>
      <c r="OR179" s="83"/>
      <c r="OS179" s="83"/>
      <c r="OT179" s="83"/>
      <c r="OU179" s="83"/>
      <c r="OV179" s="83"/>
      <c r="OW179" s="83"/>
      <c r="OX179" s="83"/>
      <c r="OY179" s="83"/>
      <c r="OZ179" s="83"/>
      <c r="PA179" s="83"/>
      <c r="PB179" s="83"/>
      <c r="PC179" s="83"/>
      <c r="PD179" s="83"/>
      <c r="PE179" s="83"/>
      <c r="PF179" s="83"/>
      <c r="PG179" s="83"/>
      <c r="PH179" s="83"/>
      <c r="PI179" s="83"/>
      <c r="PJ179" s="83"/>
      <c r="PK179" s="83"/>
      <c r="PL179" s="83"/>
      <c r="PM179" s="83"/>
      <c r="PN179" s="83"/>
      <c r="PO179" s="83"/>
      <c r="PP179" s="83"/>
      <c r="PQ179" s="83"/>
      <c r="PR179" s="83"/>
      <c r="PS179" s="83"/>
      <c r="PT179" s="83"/>
      <c r="PU179" s="83"/>
      <c r="PV179" s="83"/>
      <c r="PW179" s="83"/>
      <c r="PX179" s="83"/>
      <c r="PY179" s="83"/>
      <c r="PZ179" s="83"/>
      <c r="QA179" s="83"/>
      <c r="QB179" s="83"/>
      <c r="QC179" s="83"/>
      <c r="QD179" s="83"/>
      <c r="QE179" s="83"/>
      <c r="QF179" s="83"/>
      <c r="QG179" s="83"/>
      <c r="QH179" s="83"/>
      <c r="QI179" s="83"/>
      <c r="QJ179" s="83"/>
      <c r="QK179" s="83"/>
      <c r="QL179" s="83"/>
      <c r="QM179" s="83"/>
      <c r="QN179" s="83"/>
      <c r="QO179" s="83"/>
      <c r="QP179" s="83"/>
      <c r="QQ179" s="83"/>
      <c r="QR179" s="83"/>
      <c r="QS179" s="83"/>
      <c r="QT179" s="83"/>
      <c r="QU179" s="83"/>
      <c r="QV179" s="83"/>
      <c r="QW179" s="83"/>
      <c r="QX179" s="83"/>
      <c r="QY179" s="83"/>
      <c r="QZ179" s="83"/>
      <c r="RA179" s="83"/>
      <c r="RB179" s="83"/>
      <c r="RC179" s="83"/>
      <c r="RD179" s="83"/>
      <c r="RE179" s="83"/>
      <c r="RF179" s="83"/>
      <c r="RG179" s="83"/>
      <c r="RH179" s="83"/>
      <c r="RI179" s="83"/>
      <c r="RJ179" s="83"/>
      <c r="RK179" s="83"/>
      <c r="RL179" s="83"/>
      <c r="RM179" s="83"/>
      <c r="RN179" s="83"/>
      <c r="RO179" s="83"/>
      <c r="RP179" s="83"/>
      <c r="RQ179" s="83"/>
      <c r="RR179" s="83"/>
      <c r="RS179" s="83"/>
      <c r="RT179" s="83"/>
      <c r="RU179" s="83"/>
      <c r="RV179" s="83"/>
      <c r="RW179" s="83"/>
      <c r="RX179" s="83"/>
      <c r="RY179" s="83"/>
      <c r="RZ179" s="83"/>
      <c r="SA179" s="83"/>
      <c r="SB179" s="83"/>
      <c r="SC179" s="83"/>
      <c r="SD179" s="83"/>
      <c r="SE179" s="83"/>
      <c r="SF179" s="83"/>
      <c r="SG179" s="83"/>
      <c r="SH179" s="83"/>
      <c r="SI179" s="83"/>
      <c r="SJ179" s="83"/>
      <c r="SK179" s="83"/>
      <c r="SL179" s="83"/>
      <c r="SM179" s="83"/>
      <c r="SN179" s="83"/>
      <c r="SO179" s="83"/>
      <c r="SP179" s="83"/>
      <c r="SQ179" s="83"/>
      <c r="SR179" s="83"/>
      <c r="SS179" s="83"/>
      <c r="ST179" s="83"/>
      <c r="SU179" s="83"/>
      <c r="SV179" s="83"/>
      <c r="SW179" s="83"/>
      <c r="SX179" s="83"/>
      <c r="SY179" s="83"/>
      <c r="SZ179" s="83"/>
      <c r="TA179" s="83"/>
      <c r="TB179" s="83"/>
      <c r="TC179" s="83"/>
      <c r="TD179" s="83"/>
      <c r="TE179" s="83"/>
      <c r="TF179" s="83"/>
      <c r="TG179" s="83"/>
      <c r="TH179" s="83"/>
      <c r="TI179" s="83"/>
      <c r="TJ179" s="83"/>
      <c r="TK179" s="83"/>
      <c r="TL179" s="83"/>
      <c r="TM179" s="83"/>
      <c r="TN179" s="83"/>
      <c r="TO179" s="83"/>
      <c r="TP179" s="83"/>
      <c r="TQ179" s="83"/>
      <c r="TR179" s="83"/>
      <c r="TS179" s="83"/>
      <c r="TT179" s="83"/>
      <c r="TU179" s="83"/>
      <c r="TV179" s="83"/>
      <c r="TW179" s="83"/>
      <c r="TX179" s="83"/>
      <c r="TY179" s="83"/>
      <c r="TZ179" s="83"/>
      <c r="UA179" s="83"/>
      <c r="UB179" s="83"/>
      <c r="UC179" s="83"/>
      <c r="UD179" s="83"/>
      <c r="UE179" s="83"/>
      <c r="UF179" s="83"/>
      <c r="UG179" s="83"/>
      <c r="UH179" s="83"/>
      <c r="UI179" s="83"/>
      <c r="UJ179" s="83"/>
      <c r="UK179" s="83"/>
      <c r="UL179" s="83"/>
      <c r="UM179" s="83"/>
      <c r="UN179" s="83"/>
      <c r="UO179" s="83"/>
      <c r="UP179" s="83"/>
      <c r="UQ179" s="83"/>
    </row>
    <row r="180" spans="1:563" s="1" customFormat="1" hidden="1" x14ac:dyDescent="0.2">
      <c r="A180" s="762">
        <f>alapadatok!M35</f>
        <v>33</v>
      </c>
      <c r="B180" s="678" t="str">
        <f>IF(alapadatok!O35="","",alapadatok!O35)</f>
        <v/>
      </c>
      <c r="C180" s="584" t="str">
        <f>IF(alapadatok!N35="","",alapadatok!N35)</f>
        <v/>
      </c>
      <c r="D180" s="584" t="str">
        <f>IF(alapadatok!P35="","",alapadatok!P35)</f>
        <v/>
      </c>
      <c r="E180" s="948" t="str">
        <f>IF(alapadatok!W35="","",alapadatok!W35)</f>
        <v/>
      </c>
      <c r="F180" s="952" t="str">
        <f t="shared" si="338"/>
        <v/>
      </c>
      <c r="G180" s="953" t="str">
        <f t="shared" si="338"/>
        <v/>
      </c>
      <c r="H180" s="768" t="str">
        <f t="shared" si="338"/>
        <v/>
      </c>
      <c r="I180" s="455" t="str">
        <f t="shared" si="338"/>
        <v/>
      </c>
      <c r="J180" s="455" t="str">
        <f t="shared" si="338"/>
        <v/>
      </c>
      <c r="K180" s="455" t="str">
        <f t="shared" si="338"/>
        <v/>
      </c>
      <c r="L180" s="455" t="str">
        <f t="shared" si="338"/>
        <v/>
      </c>
      <c r="M180" s="455" t="str">
        <f t="shared" si="338"/>
        <v/>
      </c>
      <c r="N180" s="953" t="str">
        <f t="shared" si="338"/>
        <v/>
      </c>
      <c r="O180" s="768" t="str">
        <f t="shared" si="338"/>
        <v/>
      </c>
      <c r="P180" s="455" t="str">
        <f t="shared" si="338"/>
        <v/>
      </c>
      <c r="Q180" s="455" t="str">
        <f t="shared" si="338"/>
        <v/>
      </c>
      <c r="R180" s="455" t="str">
        <f t="shared" si="338"/>
        <v/>
      </c>
      <c r="S180" s="455" t="str">
        <f t="shared" si="338"/>
        <v/>
      </c>
      <c r="T180" s="455" t="str">
        <f t="shared" si="338"/>
        <v/>
      </c>
      <c r="U180" s="953" t="str">
        <f t="shared" ref="U180:U192" si="364">IF($C180="","",U$146)</f>
        <v/>
      </c>
      <c r="V180" s="768" t="str">
        <f t="shared" si="341"/>
        <v/>
      </c>
      <c r="W180" s="455" t="str">
        <f t="shared" si="341"/>
        <v/>
      </c>
      <c r="X180" s="455" t="str">
        <f t="shared" si="341"/>
        <v/>
      </c>
      <c r="Y180" s="455" t="str">
        <f t="shared" si="341"/>
        <v/>
      </c>
      <c r="Z180" s="455" t="str">
        <f t="shared" si="341"/>
        <v/>
      </c>
      <c r="AA180" s="455" t="str">
        <f t="shared" si="341"/>
        <v/>
      </c>
      <c r="AB180" s="953" t="str">
        <f t="shared" si="341"/>
        <v/>
      </c>
      <c r="AC180" s="768" t="str">
        <f t="shared" si="341"/>
        <v/>
      </c>
      <c r="AD180" s="455" t="str">
        <f t="shared" si="341"/>
        <v/>
      </c>
      <c r="AE180" s="455" t="str">
        <f t="shared" si="341"/>
        <v/>
      </c>
      <c r="AF180" s="455" t="str">
        <f t="shared" si="341"/>
        <v/>
      </c>
      <c r="AG180" s="455" t="str">
        <f t="shared" si="341"/>
        <v/>
      </c>
      <c r="AH180" s="455" t="str">
        <f t="shared" si="341"/>
        <v/>
      </c>
      <c r="AI180" s="953" t="str">
        <f t="shared" si="341"/>
        <v/>
      </c>
      <c r="AJ180" s="768" t="str">
        <f t="shared" si="341"/>
        <v/>
      </c>
      <c r="AK180" s="455" t="str">
        <f t="shared" si="341"/>
        <v/>
      </c>
      <c r="AL180" s="455" t="str">
        <f t="shared" si="342"/>
        <v/>
      </c>
      <c r="AM180" s="455" t="str">
        <f t="shared" si="342"/>
        <v/>
      </c>
      <c r="AN180" s="455" t="str">
        <f t="shared" si="342"/>
        <v/>
      </c>
      <c r="AO180" s="455" t="str">
        <f t="shared" si="342"/>
        <v/>
      </c>
      <c r="AP180" s="953" t="str">
        <f t="shared" si="342"/>
        <v/>
      </c>
      <c r="AQ180" s="768" t="str">
        <f t="shared" si="342"/>
        <v/>
      </c>
      <c r="AR180" s="455" t="str">
        <f t="shared" si="342"/>
        <v/>
      </c>
      <c r="AS180" s="455" t="str">
        <f t="shared" si="342"/>
        <v/>
      </c>
      <c r="AT180" s="455" t="str">
        <f t="shared" si="342"/>
        <v/>
      </c>
      <c r="AU180" s="455" t="str">
        <f t="shared" si="342"/>
        <v/>
      </c>
      <c r="AV180" s="455" t="str">
        <f t="shared" si="342"/>
        <v/>
      </c>
      <c r="AW180" s="953" t="str">
        <f t="shared" si="342"/>
        <v/>
      </c>
      <c r="AX180" s="768" t="str">
        <f t="shared" si="342"/>
        <v/>
      </c>
      <c r="AY180" s="455" t="str">
        <f t="shared" si="342"/>
        <v/>
      </c>
      <c r="AZ180" s="455" t="str">
        <f t="shared" si="342"/>
        <v/>
      </c>
      <c r="BA180" s="455" t="str">
        <f t="shared" si="342"/>
        <v/>
      </c>
      <c r="BB180" s="455" t="str">
        <f t="shared" si="343"/>
        <v/>
      </c>
      <c r="BC180" s="455" t="str">
        <f t="shared" si="343"/>
        <v/>
      </c>
      <c r="BD180" s="953" t="str">
        <f t="shared" si="343"/>
        <v/>
      </c>
      <c r="BE180" s="768" t="str">
        <f t="shared" si="343"/>
        <v/>
      </c>
      <c r="BF180" s="455" t="str">
        <f t="shared" si="343"/>
        <v/>
      </c>
      <c r="BG180" s="455" t="str">
        <f t="shared" si="343"/>
        <v/>
      </c>
      <c r="BH180" s="455" t="str">
        <f t="shared" si="343"/>
        <v/>
      </c>
      <c r="BI180" s="455" t="str">
        <f t="shared" si="343"/>
        <v/>
      </c>
      <c r="BJ180" s="455" t="str">
        <f t="shared" si="343"/>
        <v/>
      </c>
      <c r="BK180" s="953" t="str">
        <f t="shared" si="343"/>
        <v/>
      </c>
      <c r="BL180" s="768" t="str">
        <f t="shared" si="343"/>
        <v/>
      </c>
      <c r="BM180" s="455" t="str">
        <f t="shared" si="343"/>
        <v/>
      </c>
      <c r="BN180" s="455" t="str">
        <f t="shared" si="343"/>
        <v/>
      </c>
      <c r="BO180" s="455" t="str">
        <f t="shared" si="343"/>
        <v/>
      </c>
      <c r="BP180" s="455" t="str">
        <f t="shared" si="343"/>
        <v/>
      </c>
      <c r="BQ180" s="455" t="str">
        <f t="shared" si="343"/>
        <v/>
      </c>
      <c r="BR180" s="953" t="str">
        <f t="shared" si="344"/>
        <v/>
      </c>
      <c r="BS180" s="768" t="str">
        <f t="shared" si="344"/>
        <v/>
      </c>
      <c r="BT180" s="455" t="str">
        <f t="shared" si="344"/>
        <v/>
      </c>
      <c r="BU180" s="455" t="str">
        <f t="shared" si="344"/>
        <v/>
      </c>
      <c r="BV180" s="455" t="str">
        <f t="shared" si="344"/>
        <v/>
      </c>
      <c r="BW180" s="455" t="str">
        <f t="shared" si="344"/>
        <v/>
      </c>
      <c r="BX180" s="455" t="str">
        <f t="shared" si="344"/>
        <v/>
      </c>
      <c r="BY180" s="953" t="str">
        <f t="shared" si="344"/>
        <v/>
      </c>
      <c r="BZ180" s="768" t="str">
        <f t="shared" si="344"/>
        <v/>
      </c>
      <c r="CA180" s="455" t="str">
        <f t="shared" si="344"/>
        <v/>
      </c>
      <c r="CB180" s="455" t="str">
        <f t="shared" si="344"/>
        <v/>
      </c>
      <c r="CC180" s="455" t="str">
        <f t="shared" si="344"/>
        <v/>
      </c>
      <c r="CD180" s="455" t="str">
        <f t="shared" si="344"/>
        <v/>
      </c>
      <c r="CE180" s="455" t="str">
        <f t="shared" si="344"/>
        <v/>
      </c>
      <c r="CF180" s="953" t="str">
        <f t="shared" si="344"/>
        <v/>
      </c>
      <c r="CG180" s="768" t="str">
        <f t="shared" si="344"/>
        <v/>
      </c>
      <c r="CH180" s="455" t="str">
        <f t="shared" si="345"/>
        <v/>
      </c>
      <c r="CI180" s="455" t="str">
        <f t="shared" si="345"/>
        <v/>
      </c>
      <c r="CJ180" s="455" t="str">
        <f t="shared" si="345"/>
        <v/>
      </c>
      <c r="CK180" s="455" t="str">
        <f t="shared" si="345"/>
        <v/>
      </c>
      <c r="CL180" s="455" t="str">
        <f t="shared" si="345"/>
        <v/>
      </c>
      <c r="CM180" s="953" t="str">
        <f t="shared" si="345"/>
        <v/>
      </c>
      <c r="CN180" s="768" t="str">
        <f t="shared" si="345"/>
        <v/>
      </c>
      <c r="CO180" s="455" t="str">
        <f t="shared" si="345"/>
        <v/>
      </c>
      <c r="CP180" s="455" t="str">
        <f t="shared" si="345"/>
        <v/>
      </c>
      <c r="CQ180" s="455" t="str">
        <f t="shared" si="345"/>
        <v/>
      </c>
      <c r="CR180" s="455" t="str">
        <f t="shared" si="345"/>
        <v/>
      </c>
      <c r="CS180" s="455" t="str">
        <f t="shared" si="345"/>
        <v/>
      </c>
      <c r="CT180" s="953" t="str">
        <f t="shared" si="345"/>
        <v/>
      </c>
      <c r="CU180" s="952" t="str">
        <f t="shared" si="345"/>
        <v/>
      </c>
      <c r="CV180" s="455" t="str">
        <f t="shared" si="345"/>
        <v/>
      </c>
      <c r="CW180" s="455" t="str">
        <f t="shared" si="345"/>
        <v/>
      </c>
      <c r="CX180" s="455" t="str">
        <f t="shared" si="346"/>
        <v/>
      </c>
      <c r="CY180" s="455" t="str">
        <f t="shared" si="346"/>
        <v/>
      </c>
      <c r="CZ180" s="455" t="str">
        <f t="shared" si="346"/>
        <v/>
      </c>
      <c r="DA180" s="953" t="str">
        <f t="shared" si="346"/>
        <v/>
      </c>
      <c r="DB180" s="768" t="str">
        <f t="shared" si="346"/>
        <v/>
      </c>
      <c r="DC180" s="455" t="str">
        <f t="shared" si="346"/>
        <v/>
      </c>
      <c r="DD180" s="455" t="str">
        <f t="shared" si="346"/>
        <v/>
      </c>
      <c r="DE180" s="455" t="str">
        <f t="shared" si="346"/>
        <v/>
      </c>
      <c r="DF180" s="455" t="str">
        <f t="shared" si="346"/>
        <v/>
      </c>
      <c r="DG180" s="455" t="str">
        <f t="shared" si="346"/>
        <v/>
      </c>
      <c r="DH180" s="953" t="str">
        <f t="shared" si="346"/>
        <v/>
      </c>
      <c r="DI180" s="768" t="str">
        <f t="shared" si="346"/>
        <v/>
      </c>
      <c r="DJ180" s="455" t="str">
        <f t="shared" si="346"/>
        <v/>
      </c>
      <c r="DK180" s="455" t="str">
        <f t="shared" si="346"/>
        <v/>
      </c>
      <c r="DL180" s="455" t="str">
        <f t="shared" si="346"/>
        <v/>
      </c>
      <c r="DM180" s="455" t="str">
        <f t="shared" si="346"/>
        <v/>
      </c>
      <c r="DN180" s="455" t="str">
        <f t="shared" si="347"/>
        <v/>
      </c>
      <c r="DO180" s="953" t="str">
        <f t="shared" si="347"/>
        <v/>
      </c>
      <c r="DP180" s="768" t="str">
        <f t="shared" si="347"/>
        <v/>
      </c>
      <c r="DQ180" s="455" t="str">
        <f t="shared" si="347"/>
        <v/>
      </c>
      <c r="DR180" s="455" t="str">
        <f t="shared" si="347"/>
        <v/>
      </c>
      <c r="DS180" s="455" t="str">
        <f t="shared" si="347"/>
        <v/>
      </c>
      <c r="DT180" s="455" t="str">
        <f t="shared" si="347"/>
        <v/>
      </c>
      <c r="DU180" s="455" t="str">
        <f t="shared" si="347"/>
        <v/>
      </c>
      <c r="DV180" s="953" t="str">
        <f t="shared" si="347"/>
        <v/>
      </c>
      <c r="DW180" s="768" t="str">
        <f t="shared" si="347"/>
        <v/>
      </c>
      <c r="DX180" s="455" t="str">
        <f t="shared" si="347"/>
        <v/>
      </c>
      <c r="DY180" s="455" t="str">
        <f t="shared" si="347"/>
        <v/>
      </c>
      <c r="DZ180" s="455" t="str">
        <f t="shared" si="347"/>
        <v/>
      </c>
      <c r="EA180" s="455" t="str">
        <f t="shared" si="347"/>
        <v/>
      </c>
      <c r="EB180" s="455" t="str">
        <f t="shared" si="347"/>
        <v/>
      </c>
      <c r="EC180" s="954" t="str">
        <f t="shared" si="347"/>
        <v/>
      </c>
      <c r="ED180" s="768" t="str">
        <f t="shared" si="348"/>
        <v/>
      </c>
      <c r="EE180" s="455" t="str">
        <f t="shared" si="348"/>
        <v/>
      </c>
      <c r="EF180" s="455" t="str">
        <f t="shared" si="348"/>
        <v/>
      </c>
      <c r="EG180" s="455" t="str">
        <f t="shared" si="348"/>
        <v/>
      </c>
      <c r="EH180" s="455" t="str">
        <f t="shared" si="348"/>
        <v/>
      </c>
      <c r="EI180" s="455" t="str">
        <f t="shared" si="348"/>
        <v/>
      </c>
      <c r="EJ180" s="953" t="str">
        <f t="shared" si="348"/>
        <v/>
      </c>
      <c r="EK180" s="768" t="str">
        <f t="shared" si="348"/>
        <v/>
      </c>
      <c r="EL180" s="455" t="str">
        <f t="shared" si="348"/>
        <v/>
      </c>
      <c r="EM180" s="455" t="str">
        <f t="shared" si="348"/>
        <v/>
      </c>
      <c r="EN180" s="455" t="str">
        <f t="shared" si="348"/>
        <v/>
      </c>
      <c r="EO180" s="455" t="str">
        <f t="shared" si="348"/>
        <v/>
      </c>
      <c r="EP180" s="455" t="str">
        <f t="shared" si="348"/>
        <v/>
      </c>
      <c r="EQ180" s="953" t="str">
        <f t="shared" si="348"/>
        <v/>
      </c>
      <c r="ER180" s="768" t="str">
        <f t="shared" si="348"/>
        <v/>
      </c>
      <c r="ES180" s="455" t="str">
        <f t="shared" si="348"/>
        <v/>
      </c>
      <c r="ET180" s="455" t="str">
        <f t="shared" si="349"/>
        <v/>
      </c>
      <c r="EU180" s="455" t="str">
        <f t="shared" si="349"/>
        <v/>
      </c>
      <c r="EV180" s="455" t="str">
        <f t="shared" si="349"/>
        <v/>
      </c>
      <c r="EW180" s="455" t="str">
        <f t="shared" si="349"/>
        <v/>
      </c>
      <c r="EX180" s="953" t="str">
        <f t="shared" si="349"/>
        <v/>
      </c>
      <c r="EY180" s="768" t="str">
        <f t="shared" si="349"/>
        <v/>
      </c>
      <c r="EZ180" s="455" t="str">
        <f t="shared" si="349"/>
        <v/>
      </c>
      <c r="FA180" s="455" t="str">
        <f t="shared" si="349"/>
        <v/>
      </c>
      <c r="FB180" s="455" t="str">
        <f t="shared" si="349"/>
        <v/>
      </c>
      <c r="FC180" s="455" t="str">
        <f t="shared" si="349"/>
        <v/>
      </c>
      <c r="FD180" s="455" t="str">
        <f t="shared" si="349"/>
        <v/>
      </c>
      <c r="FE180" s="953" t="str">
        <f t="shared" si="349"/>
        <v/>
      </c>
      <c r="FF180" s="768" t="str">
        <f t="shared" si="349"/>
        <v/>
      </c>
      <c r="FG180" s="455" t="str">
        <f t="shared" si="349"/>
        <v/>
      </c>
      <c r="FH180" s="455" t="str">
        <f t="shared" si="349"/>
        <v/>
      </c>
      <c r="FI180" s="455" t="str">
        <f t="shared" si="349"/>
        <v/>
      </c>
      <c r="FJ180" s="455" t="str">
        <f t="shared" si="350"/>
        <v/>
      </c>
      <c r="FK180" s="455" t="str">
        <f t="shared" si="350"/>
        <v/>
      </c>
      <c r="FL180" s="953" t="str">
        <f t="shared" si="350"/>
        <v/>
      </c>
      <c r="FM180" s="768" t="str">
        <f t="shared" si="350"/>
        <v/>
      </c>
      <c r="FN180" s="455" t="str">
        <f t="shared" si="350"/>
        <v/>
      </c>
      <c r="FO180" s="455" t="str">
        <f t="shared" si="350"/>
        <v/>
      </c>
      <c r="FP180" s="455" t="str">
        <f t="shared" si="350"/>
        <v/>
      </c>
      <c r="FQ180" s="455" t="str">
        <f t="shared" si="350"/>
        <v/>
      </c>
      <c r="FR180" s="455" t="str">
        <f t="shared" si="350"/>
        <v/>
      </c>
      <c r="FS180" s="953" t="str">
        <f t="shared" si="350"/>
        <v/>
      </c>
      <c r="FT180" s="768" t="str">
        <f t="shared" si="350"/>
        <v/>
      </c>
      <c r="FU180" s="455" t="str">
        <f t="shared" si="350"/>
        <v/>
      </c>
      <c r="FV180" s="455" t="str">
        <f t="shared" si="350"/>
        <v/>
      </c>
      <c r="FW180" s="455" t="str">
        <f t="shared" si="350"/>
        <v/>
      </c>
      <c r="FX180" s="455" t="str">
        <f t="shared" si="350"/>
        <v/>
      </c>
      <c r="FY180" s="455" t="str">
        <f t="shared" si="350"/>
        <v/>
      </c>
      <c r="FZ180" s="953" t="str">
        <f t="shared" si="351"/>
        <v/>
      </c>
      <c r="GA180" s="768" t="str">
        <f t="shared" si="351"/>
        <v/>
      </c>
      <c r="GB180" s="455" t="str">
        <f t="shared" si="351"/>
        <v/>
      </c>
      <c r="GC180" s="455" t="str">
        <f t="shared" si="351"/>
        <v/>
      </c>
      <c r="GD180" s="455" t="str">
        <f t="shared" si="351"/>
        <v/>
      </c>
      <c r="GE180" s="455" t="str">
        <f t="shared" si="351"/>
        <v/>
      </c>
      <c r="GF180" s="953" t="str">
        <f t="shared" si="351"/>
        <v/>
      </c>
      <c r="GG180" s="768" t="str">
        <f t="shared" si="351"/>
        <v/>
      </c>
      <c r="GH180" s="455" t="str">
        <f t="shared" si="351"/>
        <v/>
      </c>
      <c r="GI180" s="455" t="str">
        <f t="shared" si="351"/>
        <v/>
      </c>
      <c r="GJ180" s="455" t="str">
        <f t="shared" si="351"/>
        <v/>
      </c>
      <c r="GK180" s="455" t="str">
        <f t="shared" si="351"/>
        <v/>
      </c>
      <c r="GL180" s="455" t="str">
        <f t="shared" si="351"/>
        <v/>
      </c>
      <c r="GM180" s="455" t="str">
        <f t="shared" si="351"/>
        <v/>
      </c>
      <c r="GN180" s="954" t="str">
        <f t="shared" si="351"/>
        <v/>
      </c>
      <c r="GO180" s="768" t="str">
        <f t="shared" si="351"/>
        <v/>
      </c>
      <c r="GP180" s="455" t="str">
        <f t="shared" si="352"/>
        <v/>
      </c>
      <c r="GQ180" s="455" t="str">
        <f t="shared" si="352"/>
        <v/>
      </c>
      <c r="GR180" s="455" t="str">
        <f t="shared" si="352"/>
        <v/>
      </c>
      <c r="GS180" s="455" t="str">
        <f t="shared" si="352"/>
        <v/>
      </c>
      <c r="GT180" s="455" t="str">
        <f t="shared" si="352"/>
        <v/>
      </c>
      <c r="GU180" s="953" t="str">
        <f t="shared" si="352"/>
        <v/>
      </c>
      <c r="GV180" s="768" t="str">
        <f t="shared" si="352"/>
        <v/>
      </c>
      <c r="GW180" s="455" t="str">
        <f t="shared" si="352"/>
        <v/>
      </c>
      <c r="GX180" s="455" t="str">
        <f t="shared" si="352"/>
        <v/>
      </c>
      <c r="GY180" s="455" t="str">
        <f t="shared" si="352"/>
        <v/>
      </c>
      <c r="GZ180" s="455" t="str">
        <f t="shared" si="352"/>
        <v/>
      </c>
      <c r="HA180" s="455" t="str">
        <f t="shared" si="352"/>
        <v/>
      </c>
      <c r="HB180" s="953" t="str">
        <f t="shared" si="352"/>
        <v/>
      </c>
      <c r="HC180" s="768" t="str">
        <f t="shared" si="352"/>
        <v/>
      </c>
      <c r="HD180" s="455" t="str">
        <f t="shared" si="352"/>
        <v/>
      </c>
      <c r="HE180" s="455" t="str">
        <f t="shared" si="352"/>
        <v/>
      </c>
      <c r="HF180" s="455" t="str">
        <f t="shared" si="353"/>
        <v/>
      </c>
      <c r="HG180" s="455" t="str">
        <f t="shared" si="353"/>
        <v/>
      </c>
      <c r="HH180" s="455" t="str">
        <f t="shared" si="353"/>
        <v/>
      </c>
      <c r="HI180" s="953" t="str">
        <f t="shared" si="353"/>
        <v/>
      </c>
      <c r="HJ180" s="768" t="str">
        <f t="shared" si="353"/>
        <v/>
      </c>
      <c r="HK180" s="455" t="str">
        <f t="shared" si="353"/>
        <v/>
      </c>
      <c r="HL180" s="455" t="str">
        <f t="shared" si="353"/>
        <v/>
      </c>
      <c r="HM180" s="455" t="str">
        <f t="shared" si="353"/>
        <v/>
      </c>
      <c r="HN180" s="955" t="str">
        <f t="shared" si="353"/>
        <v/>
      </c>
      <c r="HO180" s="455" t="str">
        <f t="shared" si="353"/>
        <v/>
      </c>
      <c r="HP180" s="953" t="str">
        <f t="shared" si="353"/>
        <v/>
      </c>
      <c r="HQ180" s="768" t="str">
        <f t="shared" si="353"/>
        <v/>
      </c>
      <c r="HR180" s="455" t="str">
        <f t="shared" si="353"/>
        <v/>
      </c>
      <c r="HS180" s="455" t="str">
        <f t="shared" si="353"/>
        <v/>
      </c>
      <c r="HT180" s="455" t="str">
        <f t="shared" si="353"/>
        <v/>
      </c>
      <c r="HU180" s="455" t="str">
        <f t="shared" si="353"/>
        <v/>
      </c>
      <c r="HV180" s="455" t="str">
        <f t="shared" si="354"/>
        <v/>
      </c>
      <c r="HW180" s="953" t="str">
        <f t="shared" si="354"/>
        <v/>
      </c>
      <c r="HX180" s="768" t="str">
        <f t="shared" si="354"/>
        <v/>
      </c>
      <c r="HY180" s="455" t="str">
        <f t="shared" si="354"/>
        <v/>
      </c>
      <c r="HZ180" s="455" t="str">
        <f t="shared" si="354"/>
        <v/>
      </c>
      <c r="IA180" s="455" t="str">
        <f t="shared" si="354"/>
        <v/>
      </c>
      <c r="IB180" s="455" t="str">
        <f t="shared" si="354"/>
        <v/>
      </c>
      <c r="IC180" s="455" t="str">
        <f t="shared" si="354"/>
        <v/>
      </c>
      <c r="ID180" s="953" t="str">
        <f t="shared" si="354"/>
        <v/>
      </c>
      <c r="IE180" s="768" t="str">
        <f t="shared" si="354"/>
        <v/>
      </c>
      <c r="IF180" s="455" t="str">
        <f t="shared" si="354"/>
        <v/>
      </c>
      <c r="IG180" s="455" t="str">
        <f t="shared" si="354"/>
        <v/>
      </c>
      <c r="IH180" s="455" t="str">
        <f t="shared" si="354"/>
        <v/>
      </c>
      <c r="II180" s="455" t="str">
        <f t="shared" si="354"/>
        <v/>
      </c>
      <c r="IJ180" s="455" t="str">
        <f t="shared" si="354"/>
        <v/>
      </c>
      <c r="IK180" s="953" t="str">
        <f t="shared" si="354"/>
        <v/>
      </c>
      <c r="IL180" s="768" t="str">
        <f t="shared" si="355"/>
        <v/>
      </c>
      <c r="IM180" s="455" t="str">
        <f t="shared" si="355"/>
        <v/>
      </c>
      <c r="IN180" s="455" t="str">
        <f t="shared" si="355"/>
        <v/>
      </c>
      <c r="IO180" s="455" t="str">
        <f t="shared" si="355"/>
        <v/>
      </c>
      <c r="IP180" s="455" t="str">
        <f t="shared" si="355"/>
        <v/>
      </c>
      <c r="IQ180" s="455" t="str">
        <f t="shared" si="355"/>
        <v/>
      </c>
      <c r="IR180" s="953" t="str">
        <f t="shared" si="355"/>
        <v/>
      </c>
      <c r="IS180" s="768" t="str">
        <f t="shared" si="355"/>
        <v/>
      </c>
      <c r="IT180" s="455" t="str">
        <f t="shared" si="355"/>
        <v/>
      </c>
      <c r="IU180" s="455" t="str">
        <f t="shared" si="355"/>
        <v/>
      </c>
      <c r="IV180" s="455" t="str">
        <f t="shared" si="355"/>
        <v/>
      </c>
      <c r="IW180" s="455" t="str">
        <f t="shared" si="355"/>
        <v/>
      </c>
      <c r="IX180" s="455" t="str">
        <f t="shared" si="355"/>
        <v/>
      </c>
      <c r="IY180" s="954" t="str">
        <f t="shared" si="355"/>
        <v/>
      </c>
      <c r="IZ180" s="768" t="str">
        <f t="shared" si="355"/>
        <v/>
      </c>
      <c r="JA180" s="455" t="str">
        <f t="shared" si="355"/>
        <v/>
      </c>
      <c r="JB180" s="455" t="str">
        <f t="shared" si="356"/>
        <v/>
      </c>
      <c r="JC180" s="455" t="str">
        <f t="shared" si="356"/>
        <v/>
      </c>
      <c r="JD180" s="455" t="str">
        <f t="shared" si="356"/>
        <v/>
      </c>
      <c r="JE180" s="455" t="str">
        <f t="shared" si="356"/>
        <v/>
      </c>
      <c r="JF180" s="953" t="str">
        <f t="shared" si="356"/>
        <v/>
      </c>
      <c r="JG180" s="768" t="str">
        <f t="shared" si="356"/>
        <v/>
      </c>
      <c r="JH180" s="455" t="str">
        <f t="shared" si="356"/>
        <v/>
      </c>
      <c r="JI180" s="455" t="str">
        <f t="shared" si="356"/>
        <v/>
      </c>
      <c r="JJ180" s="455" t="str">
        <f t="shared" si="356"/>
        <v/>
      </c>
      <c r="JK180" s="455" t="str">
        <f t="shared" si="356"/>
        <v/>
      </c>
      <c r="JL180" s="455" t="str">
        <f t="shared" si="356"/>
        <v/>
      </c>
      <c r="JM180" s="953" t="str">
        <f t="shared" si="356"/>
        <v/>
      </c>
      <c r="JN180" s="768" t="str">
        <f t="shared" si="356"/>
        <v/>
      </c>
      <c r="JO180" s="455" t="str">
        <f t="shared" si="356"/>
        <v/>
      </c>
      <c r="JP180" s="455" t="str">
        <f t="shared" si="356"/>
        <v/>
      </c>
      <c r="JQ180" s="455" t="str">
        <f t="shared" si="356"/>
        <v/>
      </c>
      <c r="JR180" s="455" t="str">
        <f t="shared" si="357"/>
        <v/>
      </c>
      <c r="JS180" s="455" t="str">
        <f t="shared" si="357"/>
        <v/>
      </c>
      <c r="JT180" s="953" t="str">
        <f t="shared" si="357"/>
        <v/>
      </c>
      <c r="JU180" s="768" t="str">
        <f t="shared" si="357"/>
        <v/>
      </c>
      <c r="JV180" s="455" t="str">
        <f t="shared" si="357"/>
        <v/>
      </c>
      <c r="JW180" s="455" t="str">
        <f t="shared" si="357"/>
        <v/>
      </c>
      <c r="JX180" s="455" t="str">
        <f t="shared" si="357"/>
        <v/>
      </c>
      <c r="JY180" s="455" t="str">
        <f t="shared" si="357"/>
        <v/>
      </c>
      <c r="JZ180" s="455" t="str">
        <f t="shared" si="357"/>
        <v/>
      </c>
      <c r="KA180" s="953" t="str">
        <f t="shared" si="357"/>
        <v/>
      </c>
      <c r="KB180" s="768" t="str">
        <f t="shared" si="357"/>
        <v/>
      </c>
      <c r="KC180" s="455" t="str">
        <f t="shared" si="357"/>
        <v/>
      </c>
      <c r="KD180" s="455" t="str">
        <f t="shared" si="357"/>
        <v/>
      </c>
      <c r="KE180" s="455" t="str">
        <f t="shared" si="357"/>
        <v/>
      </c>
      <c r="KF180" s="455" t="str">
        <f t="shared" si="357"/>
        <v/>
      </c>
      <c r="KG180" s="455" t="str">
        <f t="shared" si="357"/>
        <v/>
      </c>
      <c r="KH180" s="953" t="str">
        <f t="shared" si="358"/>
        <v/>
      </c>
      <c r="KI180" s="768" t="str">
        <f t="shared" si="358"/>
        <v/>
      </c>
      <c r="KJ180" s="455" t="str">
        <f t="shared" si="358"/>
        <v/>
      </c>
      <c r="KK180" s="455" t="str">
        <f t="shared" si="358"/>
        <v/>
      </c>
      <c r="KL180" s="455" t="str">
        <f t="shared" si="358"/>
        <v/>
      </c>
      <c r="KM180" s="455" t="str">
        <f t="shared" si="358"/>
        <v/>
      </c>
      <c r="KN180" s="455" t="str">
        <f t="shared" si="358"/>
        <v/>
      </c>
      <c r="KO180" s="953" t="str">
        <f t="shared" si="358"/>
        <v/>
      </c>
      <c r="KP180" s="768" t="str">
        <f t="shared" si="358"/>
        <v/>
      </c>
      <c r="KQ180" s="455" t="str">
        <f t="shared" si="358"/>
        <v/>
      </c>
      <c r="KR180" s="455" t="str">
        <f t="shared" si="358"/>
        <v/>
      </c>
      <c r="KS180" s="455" t="str">
        <f t="shared" si="358"/>
        <v/>
      </c>
      <c r="KT180" s="455" t="str">
        <f t="shared" si="358"/>
        <v/>
      </c>
      <c r="KU180" s="455" t="str">
        <f t="shared" si="358"/>
        <v/>
      </c>
      <c r="KV180" s="953" t="str">
        <f t="shared" si="358"/>
        <v/>
      </c>
      <c r="KW180" s="768" t="str">
        <f t="shared" si="358"/>
        <v/>
      </c>
      <c r="KX180" s="455" t="str">
        <f t="shared" si="359"/>
        <v/>
      </c>
      <c r="KY180" s="455" t="str">
        <f t="shared" si="359"/>
        <v/>
      </c>
      <c r="KZ180" s="455" t="str">
        <f t="shared" si="359"/>
        <v/>
      </c>
      <c r="LA180" s="455" t="str">
        <f t="shared" si="359"/>
        <v/>
      </c>
      <c r="LB180" s="455" t="str">
        <f t="shared" si="359"/>
        <v/>
      </c>
      <c r="LC180" s="954" t="str">
        <f t="shared" si="359"/>
        <v/>
      </c>
      <c r="LD180" s="768" t="str">
        <f t="shared" si="359"/>
        <v/>
      </c>
      <c r="LE180" s="455" t="str">
        <f t="shared" si="359"/>
        <v/>
      </c>
      <c r="LF180" s="455" t="str">
        <f t="shared" si="359"/>
        <v/>
      </c>
      <c r="LG180" s="455" t="str">
        <f t="shared" si="359"/>
        <v/>
      </c>
      <c r="LH180" s="455" t="str">
        <f t="shared" si="359"/>
        <v/>
      </c>
      <c r="LI180" s="455" t="str">
        <f t="shared" si="359"/>
        <v/>
      </c>
      <c r="LJ180" s="953" t="str">
        <f t="shared" si="359"/>
        <v/>
      </c>
      <c r="LK180" s="768" t="str">
        <f t="shared" si="359"/>
        <v/>
      </c>
      <c r="LL180" s="455" t="str">
        <f t="shared" si="359"/>
        <v/>
      </c>
      <c r="LM180" s="455" t="str">
        <f t="shared" si="359"/>
        <v/>
      </c>
      <c r="LN180" s="455" t="str">
        <f t="shared" si="360"/>
        <v/>
      </c>
      <c r="LO180" s="455" t="str">
        <f t="shared" si="360"/>
        <v/>
      </c>
      <c r="LP180" s="455" t="str">
        <f t="shared" si="360"/>
        <v/>
      </c>
      <c r="LQ180" s="953" t="str">
        <f t="shared" si="360"/>
        <v/>
      </c>
      <c r="LR180" s="768" t="str">
        <f t="shared" si="360"/>
        <v/>
      </c>
      <c r="LS180" s="455" t="str">
        <f t="shared" si="360"/>
        <v/>
      </c>
      <c r="LT180" s="455" t="str">
        <f t="shared" si="360"/>
        <v/>
      </c>
      <c r="LU180" s="455" t="str">
        <f t="shared" si="360"/>
        <v/>
      </c>
      <c r="LV180" s="455" t="str">
        <f t="shared" si="360"/>
        <v/>
      </c>
      <c r="LW180" s="455" t="str">
        <f t="shared" si="360"/>
        <v/>
      </c>
      <c r="LX180" s="953" t="str">
        <f t="shared" si="360"/>
        <v/>
      </c>
      <c r="LY180" s="768" t="str">
        <f t="shared" si="360"/>
        <v/>
      </c>
      <c r="LZ180" s="455" t="str">
        <f t="shared" si="360"/>
        <v/>
      </c>
      <c r="MA180" s="455" t="str">
        <f t="shared" si="360"/>
        <v/>
      </c>
      <c r="MB180" s="455" t="str">
        <f t="shared" si="360"/>
        <v/>
      </c>
      <c r="MC180" s="455" t="str">
        <f t="shared" si="360"/>
        <v/>
      </c>
      <c r="MD180" s="455" t="str">
        <f t="shared" si="361"/>
        <v/>
      </c>
      <c r="ME180" s="953" t="str">
        <f t="shared" si="361"/>
        <v/>
      </c>
      <c r="MF180" s="768" t="str">
        <f t="shared" si="361"/>
        <v/>
      </c>
      <c r="MG180" s="455" t="str">
        <f t="shared" si="361"/>
        <v/>
      </c>
      <c r="MH180" s="455" t="str">
        <f t="shared" si="361"/>
        <v/>
      </c>
      <c r="MI180" s="455" t="str">
        <f t="shared" si="361"/>
        <v/>
      </c>
      <c r="MJ180" s="455" t="str">
        <f t="shared" si="361"/>
        <v/>
      </c>
      <c r="MK180" s="455" t="str">
        <f t="shared" si="361"/>
        <v/>
      </c>
      <c r="ML180" s="953" t="str">
        <f t="shared" si="361"/>
        <v/>
      </c>
      <c r="MM180" s="768" t="str">
        <f t="shared" si="361"/>
        <v/>
      </c>
      <c r="MN180" s="455" t="str">
        <f t="shared" si="361"/>
        <v/>
      </c>
      <c r="MO180" s="455" t="str">
        <f t="shared" si="361"/>
        <v/>
      </c>
      <c r="MP180" s="455" t="str">
        <f t="shared" si="361"/>
        <v/>
      </c>
      <c r="MQ180" s="455" t="str">
        <f t="shared" si="361"/>
        <v/>
      </c>
      <c r="MR180" s="455" t="str">
        <f t="shared" si="361"/>
        <v/>
      </c>
      <c r="MS180" s="953" t="str">
        <f t="shared" si="361"/>
        <v/>
      </c>
      <c r="MT180" s="768" t="str">
        <f t="shared" si="362"/>
        <v/>
      </c>
      <c r="MU180" s="455" t="str">
        <f t="shared" si="362"/>
        <v/>
      </c>
      <c r="MV180" s="455" t="str">
        <f t="shared" si="362"/>
        <v/>
      </c>
      <c r="MW180" s="455" t="str">
        <f t="shared" si="362"/>
        <v/>
      </c>
      <c r="MX180" s="455" t="str">
        <f t="shared" si="362"/>
        <v/>
      </c>
      <c r="MY180" s="455" t="str">
        <f t="shared" si="362"/>
        <v/>
      </c>
      <c r="MZ180" s="953" t="str">
        <f t="shared" si="362"/>
        <v/>
      </c>
      <c r="NA180" s="768" t="str">
        <f t="shared" si="362"/>
        <v/>
      </c>
      <c r="NB180" s="455" t="str">
        <f t="shared" si="362"/>
        <v/>
      </c>
      <c r="NC180" s="455" t="str">
        <f t="shared" si="362"/>
        <v/>
      </c>
      <c r="ND180" s="455" t="str">
        <f t="shared" si="362"/>
        <v/>
      </c>
      <c r="NE180" s="455" t="str">
        <f t="shared" si="362"/>
        <v/>
      </c>
      <c r="NF180" s="455" t="str">
        <f t="shared" si="362"/>
        <v/>
      </c>
      <c r="NG180" s="954" t="str">
        <f t="shared" si="362"/>
        <v/>
      </c>
      <c r="NH180" s="768" t="str">
        <f t="shared" si="362"/>
        <v/>
      </c>
      <c r="NI180" s="455" t="str">
        <f t="shared" si="362"/>
        <v/>
      </c>
      <c r="NJ180" s="455" t="str">
        <f t="shared" si="363"/>
        <v/>
      </c>
      <c r="NK180" s="455" t="str">
        <f t="shared" si="363"/>
        <v/>
      </c>
      <c r="NL180" s="455" t="str">
        <f t="shared" si="363"/>
        <v/>
      </c>
      <c r="NM180" s="455" t="str">
        <f t="shared" si="363"/>
        <v/>
      </c>
      <c r="NN180" s="953" t="str">
        <f t="shared" si="363"/>
        <v/>
      </c>
      <c r="NO180" s="83"/>
      <c r="NP180" s="83"/>
      <c r="NQ180" s="83"/>
      <c r="NR180" s="83"/>
      <c r="NS180" s="83"/>
      <c r="NT180" s="83"/>
      <c r="NU180" s="83"/>
      <c r="NV180" s="83"/>
      <c r="NW180" s="83"/>
      <c r="NX180" s="83"/>
      <c r="NY180" s="83"/>
      <c r="NZ180" s="83"/>
      <c r="OA180" s="83"/>
      <c r="OB180" s="83"/>
      <c r="OC180" s="83"/>
      <c r="OD180" s="83"/>
      <c r="OE180" s="83"/>
      <c r="OF180" s="83"/>
      <c r="OG180" s="83"/>
      <c r="OH180" s="83"/>
      <c r="OI180" s="83"/>
      <c r="OJ180" s="83"/>
      <c r="OK180" s="83"/>
      <c r="OL180" s="83"/>
      <c r="OM180" s="83"/>
      <c r="ON180" s="83"/>
      <c r="OO180" s="83"/>
      <c r="OP180" s="83"/>
      <c r="OQ180" s="83"/>
      <c r="OR180" s="83"/>
      <c r="OS180" s="83"/>
      <c r="OT180" s="83"/>
      <c r="OU180" s="83"/>
      <c r="OV180" s="83"/>
      <c r="OW180" s="83"/>
      <c r="OX180" s="83"/>
      <c r="OY180" s="83"/>
      <c r="OZ180" s="83"/>
      <c r="PA180" s="83"/>
      <c r="PB180" s="83"/>
      <c r="PC180" s="83"/>
      <c r="PD180" s="83"/>
      <c r="PE180" s="83"/>
      <c r="PF180" s="83"/>
      <c r="PG180" s="83"/>
      <c r="PH180" s="83"/>
      <c r="PI180" s="83"/>
      <c r="PJ180" s="83"/>
      <c r="PK180" s="83"/>
      <c r="PL180" s="83"/>
      <c r="PM180" s="83"/>
      <c r="PN180" s="83"/>
      <c r="PO180" s="83"/>
      <c r="PP180" s="83"/>
      <c r="PQ180" s="83"/>
      <c r="PR180" s="83"/>
      <c r="PS180" s="83"/>
      <c r="PT180" s="83"/>
      <c r="PU180" s="83"/>
      <c r="PV180" s="83"/>
      <c r="PW180" s="83"/>
      <c r="PX180" s="83"/>
      <c r="PY180" s="83"/>
      <c r="PZ180" s="83"/>
      <c r="QA180" s="83"/>
      <c r="QB180" s="83"/>
      <c r="QC180" s="83"/>
      <c r="QD180" s="83"/>
      <c r="QE180" s="83"/>
      <c r="QF180" s="83"/>
      <c r="QG180" s="83"/>
      <c r="QH180" s="83"/>
      <c r="QI180" s="83"/>
      <c r="QJ180" s="83"/>
      <c r="QK180" s="83"/>
      <c r="QL180" s="83"/>
      <c r="QM180" s="83"/>
      <c r="QN180" s="83"/>
      <c r="QO180" s="83"/>
      <c r="QP180" s="83"/>
      <c r="QQ180" s="83"/>
      <c r="QR180" s="83"/>
      <c r="QS180" s="83"/>
      <c r="QT180" s="83"/>
      <c r="QU180" s="83"/>
      <c r="QV180" s="83"/>
      <c r="QW180" s="83"/>
      <c r="QX180" s="83"/>
      <c r="QY180" s="83"/>
      <c r="QZ180" s="83"/>
      <c r="RA180" s="83"/>
      <c r="RB180" s="83"/>
      <c r="RC180" s="83"/>
      <c r="RD180" s="83"/>
      <c r="RE180" s="83"/>
      <c r="RF180" s="83"/>
      <c r="RG180" s="83"/>
      <c r="RH180" s="83"/>
      <c r="RI180" s="83"/>
      <c r="RJ180" s="83"/>
      <c r="RK180" s="83"/>
      <c r="RL180" s="83"/>
      <c r="RM180" s="83"/>
      <c r="RN180" s="83"/>
      <c r="RO180" s="83"/>
      <c r="RP180" s="83"/>
      <c r="RQ180" s="83"/>
      <c r="RR180" s="83"/>
      <c r="RS180" s="83"/>
      <c r="RT180" s="83"/>
      <c r="RU180" s="83"/>
      <c r="RV180" s="83"/>
      <c r="RW180" s="83"/>
      <c r="RX180" s="83"/>
      <c r="RY180" s="83"/>
      <c r="RZ180" s="83"/>
      <c r="SA180" s="83"/>
      <c r="SB180" s="83"/>
      <c r="SC180" s="83"/>
      <c r="SD180" s="83"/>
      <c r="SE180" s="83"/>
      <c r="SF180" s="83"/>
      <c r="SG180" s="83"/>
      <c r="SH180" s="83"/>
      <c r="SI180" s="83"/>
      <c r="SJ180" s="83"/>
      <c r="SK180" s="83"/>
      <c r="SL180" s="83"/>
      <c r="SM180" s="83"/>
      <c r="SN180" s="83"/>
      <c r="SO180" s="83"/>
      <c r="SP180" s="83"/>
      <c r="SQ180" s="83"/>
      <c r="SR180" s="83"/>
      <c r="SS180" s="83"/>
      <c r="ST180" s="83"/>
      <c r="SU180" s="83"/>
      <c r="SV180" s="83"/>
      <c r="SW180" s="83"/>
      <c r="SX180" s="83"/>
      <c r="SY180" s="83"/>
      <c r="SZ180" s="83"/>
      <c r="TA180" s="83"/>
      <c r="TB180" s="83"/>
      <c r="TC180" s="83"/>
      <c r="TD180" s="83"/>
      <c r="TE180" s="83"/>
      <c r="TF180" s="83"/>
      <c r="TG180" s="83"/>
      <c r="TH180" s="83"/>
      <c r="TI180" s="83"/>
      <c r="TJ180" s="83"/>
      <c r="TK180" s="83"/>
      <c r="TL180" s="83"/>
      <c r="TM180" s="83"/>
      <c r="TN180" s="83"/>
      <c r="TO180" s="83"/>
      <c r="TP180" s="83"/>
      <c r="TQ180" s="83"/>
      <c r="TR180" s="83"/>
      <c r="TS180" s="83"/>
      <c r="TT180" s="83"/>
      <c r="TU180" s="83"/>
      <c r="TV180" s="83"/>
      <c r="TW180" s="83"/>
      <c r="TX180" s="83"/>
      <c r="TY180" s="83"/>
      <c r="TZ180" s="83"/>
      <c r="UA180" s="83"/>
      <c r="UB180" s="83"/>
      <c r="UC180" s="83"/>
      <c r="UD180" s="83"/>
      <c r="UE180" s="83"/>
      <c r="UF180" s="83"/>
      <c r="UG180" s="83"/>
      <c r="UH180" s="83"/>
      <c r="UI180" s="83"/>
      <c r="UJ180" s="83"/>
      <c r="UK180" s="83"/>
      <c r="UL180" s="83"/>
      <c r="UM180" s="83"/>
      <c r="UN180" s="83"/>
      <c r="UO180" s="83"/>
      <c r="UP180" s="83"/>
      <c r="UQ180" s="83"/>
    </row>
    <row r="181" spans="1:563" s="1" customFormat="1" hidden="1" x14ac:dyDescent="0.2">
      <c r="A181" s="762">
        <f>alapadatok!M36</f>
        <v>34</v>
      </c>
      <c r="B181" s="678" t="str">
        <f>IF(alapadatok!O36="","",alapadatok!O36)</f>
        <v/>
      </c>
      <c r="C181" s="584" t="str">
        <f>IF(alapadatok!N36="","",alapadatok!N36)</f>
        <v/>
      </c>
      <c r="D181" s="584" t="str">
        <f>IF(alapadatok!P36="","",alapadatok!P36)</f>
        <v/>
      </c>
      <c r="E181" s="948" t="str">
        <f>IF(alapadatok!W36="","",alapadatok!W36)</f>
        <v/>
      </c>
      <c r="F181" s="952" t="str">
        <f t="shared" ref="F181:T192" si="365">IF($C181="","",F$146)</f>
        <v/>
      </c>
      <c r="G181" s="953" t="str">
        <f t="shared" si="365"/>
        <v/>
      </c>
      <c r="H181" s="768" t="str">
        <f t="shared" si="365"/>
        <v/>
      </c>
      <c r="I181" s="455" t="str">
        <f t="shared" si="365"/>
        <v/>
      </c>
      <c r="J181" s="455" t="str">
        <f t="shared" si="365"/>
        <v/>
      </c>
      <c r="K181" s="455" t="str">
        <f t="shared" si="365"/>
        <v/>
      </c>
      <c r="L181" s="455" t="str">
        <f t="shared" si="365"/>
        <v/>
      </c>
      <c r="M181" s="455" t="str">
        <f t="shared" si="365"/>
        <v/>
      </c>
      <c r="N181" s="953" t="str">
        <f t="shared" si="365"/>
        <v/>
      </c>
      <c r="O181" s="768" t="str">
        <f t="shared" si="365"/>
        <v/>
      </c>
      <c r="P181" s="455" t="str">
        <f t="shared" si="365"/>
        <v/>
      </c>
      <c r="Q181" s="455" t="str">
        <f t="shared" si="365"/>
        <v/>
      </c>
      <c r="R181" s="455" t="str">
        <f t="shared" si="365"/>
        <v/>
      </c>
      <c r="S181" s="455" t="str">
        <f t="shared" si="365"/>
        <v/>
      </c>
      <c r="T181" s="455" t="str">
        <f t="shared" si="365"/>
        <v/>
      </c>
      <c r="U181" s="953" t="str">
        <f t="shared" si="364"/>
        <v/>
      </c>
      <c r="V181" s="768" t="str">
        <f t="shared" si="341"/>
        <v/>
      </c>
      <c r="W181" s="455" t="str">
        <f t="shared" si="341"/>
        <v/>
      </c>
      <c r="X181" s="455" t="str">
        <f t="shared" si="341"/>
        <v/>
      </c>
      <c r="Y181" s="455" t="str">
        <f t="shared" si="341"/>
        <v/>
      </c>
      <c r="Z181" s="455" t="str">
        <f t="shared" si="341"/>
        <v/>
      </c>
      <c r="AA181" s="455" t="str">
        <f t="shared" si="341"/>
        <v/>
      </c>
      <c r="AB181" s="953" t="str">
        <f t="shared" si="341"/>
        <v/>
      </c>
      <c r="AC181" s="768" t="str">
        <f t="shared" si="341"/>
        <v/>
      </c>
      <c r="AD181" s="455" t="str">
        <f t="shared" si="341"/>
        <v/>
      </c>
      <c r="AE181" s="455" t="str">
        <f t="shared" si="341"/>
        <v/>
      </c>
      <c r="AF181" s="455" t="str">
        <f t="shared" si="341"/>
        <v/>
      </c>
      <c r="AG181" s="455" t="str">
        <f t="shared" si="341"/>
        <v/>
      </c>
      <c r="AH181" s="455" t="str">
        <f t="shared" si="341"/>
        <v/>
      </c>
      <c r="AI181" s="953" t="str">
        <f t="shared" si="341"/>
        <v/>
      </c>
      <c r="AJ181" s="768" t="str">
        <f t="shared" si="341"/>
        <v/>
      </c>
      <c r="AK181" s="455" t="str">
        <f t="shared" si="341"/>
        <v/>
      </c>
      <c r="AL181" s="455" t="str">
        <f t="shared" si="342"/>
        <v/>
      </c>
      <c r="AM181" s="455" t="str">
        <f t="shared" si="342"/>
        <v/>
      </c>
      <c r="AN181" s="455" t="str">
        <f t="shared" si="342"/>
        <v/>
      </c>
      <c r="AO181" s="455" t="str">
        <f t="shared" si="342"/>
        <v/>
      </c>
      <c r="AP181" s="953" t="str">
        <f t="shared" si="342"/>
        <v/>
      </c>
      <c r="AQ181" s="768" t="str">
        <f t="shared" si="342"/>
        <v/>
      </c>
      <c r="AR181" s="455" t="str">
        <f t="shared" si="342"/>
        <v/>
      </c>
      <c r="AS181" s="455" t="str">
        <f t="shared" si="342"/>
        <v/>
      </c>
      <c r="AT181" s="455" t="str">
        <f t="shared" si="342"/>
        <v/>
      </c>
      <c r="AU181" s="455" t="str">
        <f t="shared" si="342"/>
        <v/>
      </c>
      <c r="AV181" s="455" t="str">
        <f t="shared" si="342"/>
        <v/>
      </c>
      <c r="AW181" s="953" t="str">
        <f t="shared" si="342"/>
        <v/>
      </c>
      <c r="AX181" s="768" t="str">
        <f t="shared" si="342"/>
        <v/>
      </c>
      <c r="AY181" s="455" t="str">
        <f t="shared" si="342"/>
        <v/>
      </c>
      <c r="AZ181" s="455" t="str">
        <f t="shared" si="342"/>
        <v/>
      </c>
      <c r="BA181" s="455" t="str">
        <f t="shared" si="342"/>
        <v/>
      </c>
      <c r="BB181" s="455" t="str">
        <f t="shared" si="343"/>
        <v/>
      </c>
      <c r="BC181" s="455" t="str">
        <f t="shared" si="343"/>
        <v/>
      </c>
      <c r="BD181" s="953" t="str">
        <f t="shared" si="343"/>
        <v/>
      </c>
      <c r="BE181" s="768" t="str">
        <f t="shared" si="343"/>
        <v/>
      </c>
      <c r="BF181" s="455" t="str">
        <f t="shared" si="343"/>
        <v/>
      </c>
      <c r="BG181" s="455" t="str">
        <f t="shared" si="343"/>
        <v/>
      </c>
      <c r="BH181" s="455" t="str">
        <f t="shared" si="343"/>
        <v/>
      </c>
      <c r="BI181" s="455" t="str">
        <f t="shared" si="343"/>
        <v/>
      </c>
      <c r="BJ181" s="455" t="str">
        <f t="shared" si="343"/>
        <v/>
      </c>
      <c r="BK181" s="953" t="str">
        <f t="shared" si="343"/>
        <v/>
      </c>
      <c r="BL181" s="768" t="str">
        <f t="shared" si="343"/>
        <v/>
      </c>
      <c r="BM181" s="455" t="str">
        <f t="shared" si="343"/>
        <v/>
      </c>
      <c r="BN181" s="455" t="str">
        <f t="shared" si="343"/>
        <v/>
      </c>
      <c r="BO181" s="455" t="str">
        <f t="shared" si="343"/>
        <v/>
      </c>
      <c r="BP181" s="455" t="str">
        <f t="shared" si="343"/>
        <v/>
      </c>
      <c r="BQ181" s="455" t="str">
        <f t="shared" si="343"/>
        <v/>
      </c>
      <c r="BR181" s="953" t="str">
        <f t="shared" si="344"/>
        <v/>
      </c>
      <c r="BS181" s="768" t="str">
        <f t="shared" si="344"/>
        <v/>
      </c>
      <c r="BT181" s="455" t="str">
        <f t="shared" si="344"/>
        <v/>
      </c>
      <c r="BU181" s="455" t="str">
        <f t="shared" si="344"/>
        <v/>
      </c>
      <c r="BV181" s="455" t="str">
        <f t="shared" si="344"/>
        <v/>
      </c>
      <c r="BW181" s="455" t="str">
        <f t="shared" si="344"/>
        <v/>
      </c>
      <c r="BX181" s="455" t="str">
        <f t="shared" si="344"/>
        <v/>
      </c>
      <c r="BY181" s="953" t="str">
        <f t="shared" si="344"/>
        <v/>
      </c>
      <c r="BZ181" s="768" t="str">
        <f t="shared" si="344"/>
        <v/>
      </c>
      <c r="CA181" s="455" t="str">
        <f t="shared" si="344"/>
        <v/>
      </c>
      <c r="CB181" s="455" t="str">
        <f t="shared" si="344"/>
        <v/>
      </c>
      <c r="CC181" s="455" t="str">
        <f t="shared" si="344"/>
        <v/>
      </c>
      <c r="CD181" s="455" t="str">
        <f t="shared" si="344"/>
        <v/>
      </c>
      <c r="CE181" s="455" t="str">
        <f t="shared" si="344"/>
        <v/>
      </c>
      <c r="CF181" s="953" t="str">
        <f t="shared" si="344"/>
        <v/>
      </c>
      <c r="CG181" s="768" t="str">
        <f t="shared" si="344"/>
        <v/>
      </c>
      <c r="CH181" s="455" t="str">
        <f t="shared" si="345"/>
        <v/>
      </c>
      <c r="CI181" s="455" t="str">
        <f t="shared" si="345"/>
        <v/>
      </c>
      <c r="CJ181" s="455" t="str">
        <f t="shared" si="345"/>
        <v/>
      </c>
      <c r="CK181" s="455" t="str">
        <f t="shared" si="345"/>
        <v/>
      </c>
      <c r="CL181" s="455" t="str">
        <f t="shared" si="345"/>
        <v/>
      </c>
      <c r="CM181" s="953" t="str">
        <f t="shared" si="345"/>
        <v/>
      </c>
      <c r="CN181" s="768" t="str">
        <f t="shared" si="345"/>
        <v/>
      </c>
      <c r="CO181" s="455" t="str">
        <f t="shared" si="345"/>
        <v/>
      </c>
      <c r="CP181" s="455" t="str">
        <f t="shared" si="345"/>
        <v/>
      </c>
      <c r="CQ181" s="455" t="str">
        <f t="shared" si="345"/>
        <v/>
      </c>
      <c r="CR181" s="455" t="str">
        <f t="shared" si="345"/>
        <v/>
      </c>
      <c r="CS181" s="455" t="str">
        <f t="shared" si="345"/>
        <v/>
      </c>
      <c r="CT181" s="953" t="str">
        <f t="shared" si="345"/>
        <v/>
      </c>
      <c r="CU181" s="952" t="str">
        <f t="shared" si="345"/>
        <v/>
      </c>
      <c r="CV181" s="455" t="str">
        <f t="shared" si="345"/>
        <v/>
      </c>
      <c r="CW181" s="455" t="str">
        <f t="shared" si="345"/>
        <v/>
      </c>
      <c r="CX181" s="455" t="str">
        <f t="shared" si="346"/>
        <v/>
      </c>
      <c r="CY181" s="455" t="str">
        <f t="shared" si="346"/>
        <v/>
      </c>
      <c r="CZ181" s="455" t="str">
        <f t="shared" si="346"/>
        <v/>
      </c>
      <c r="DA181" s="953" t="str">
        <f t="shared" si="346"/>
        <v/>
      </c>
      <c r="DB181" s="768" t="str">
        <f t="shared" si="346"/>
        <v/>
      </c>
      <c r="DC181" s="455" t="str">
        <f t="shared" si="346"/>
        <v/>
      </c>
      <c r="DD181" s="455" t="str">
        <f t="shared" si="346"/>
        <v/>
      </c>
      <c r="DE181" s="455" t="str">
        <f t="shared" si="346"/>
        <v/>
      </c>
      <c r="DF181" s="455" t="str">
        <f t="shared" si="346"/>
        <v/>
      </c>
      <c r="DG181" s="455" t="str">
        <f t="shared" si="346"/>
        <v/>
      </c>
      <c r="DH181" s="953" t="str">
        <f t="shared" si="346"/>
        <v/>
      </c>
      <c r="DI181" s="768" t="str">
        <f t="shared" si="346"/>
        <v/>
      </c>
      <c r="DJ181" s="455" t="str">
        <f t="shared" si="346"/>
        <v/>
      </c>
      <c r="DK181" s="455" t="str">
        <f t="shared" si="346"/>
        <v/>
      </c>
      <c r="DL181" s="455" t="str">
        <f t="shared" si="346"/>
        <v/>
      </c>
      <c r="DM181" s="455" t="str">
        <f t="shared" si="346"/>
        <v/>
      </c>
      <c r="DN181" s="455" t="str">
        <f t="shared" si="347"/>
        <v/>
      </c>
      <c r="DO181" s="953" t="str">
        <f t="shared" si="347"/>
        <v/>
      </c>
      <c r="DP181" s="768" t="str">
        <f t="shared" si="347"/>
        <v/>
      </c>
      <c r="DQ181" s="455" t="str">
        <f t="shared" si="347"/>
        <v/>
      </c>
      <c r="DR181" s="455" t="str">
        <f t="shared" si="347"/>
        <v/>
      </c>
      <c r="DS181" s="455" t="str">
        <f t="shared" si="347"/>
        <v/>
      </c>
      <c r="DT181" s="455" t="str">
        <f t="shared" si="347"/>
        <v/>
      </c>
      <c r="DU181" s="455" t="str">
        <f t="shared" si="347"/>
        <v/>
      </c>
      <c r="DV181" s="953" t="str">
        <f t="shared" si="347"/>
        <v/>
      </c>
      <c r="DW181" s="768" t="str">
        <f t="shared" si="347"/>
        <v/>
      </c>
      <c r="DX181" s="455" t="str">
        <f t="shared" si="347"/>
        <v/>
      </c>
      <c r="DY181" s="455" t="str">
        <f t="shared" si="347"/>
        <v/>
      </c>
      <c r="DZ181" s="455" t="str">
        <f t="shared" si="347"/>
        <v/>
      </c>
      <c r="EA181" s="455" t="str">
        <f t="shared" si="347"/>
        <v/>
      </c>
      <c r="EB181" s="455" t="str">
        <f t="shared" si="347"/>
        <v/>
      </c>
      <c r="EC181" s="954" t="str">
        <f t="shared" si="347"/>
        <v/>
      </c>
      <c r="ED181" s="768" t="str">
        <f t="shared" si="348"/>
        <v/>
      </c>
      <c r="EE181" s="455" t="str">
        <f t="shared" si="348"/>
        <v/>
      </c>
      <c r="EF181" s="455" t="str">
        <f t="shared" si="348"/>
        <v/>
      </c>
      <c r="EG181" s="455" t="str">
        <f t="shared" si="348"/>
        <v/>
      </c>
      <c r="EH181" s="455" t="str">
        <f t="shared" si="348"/>
        <v/>
      </c>
      <c r="EI181" s="455" t="str">
        <f t="shared" si="348"/>
        <v/>
      </c>
      <c r="EJ181" s="953" t="str">
        <f t="shared" si="348"/>
        <v/>
      </c>
      <c r="EK181" s="768" t="str">
        <f t="shared" si="348"/>
        <v/>
      </c>
      <c r="EL181" s="455" t="str">
        <f t="shared" si="348"/>
        <v/>
      </c>
      <c r="EM181" s="455" t="str">
        <f t="shared" si="348"/>
        <v/>
      </c>
      <c r="EN181" s="455" t="str">
        <f t="shared" si="348"/>
        <v/>
      </c>
      <c r="EO181" s="455" t="str">
        <f t="shared" si="348"/>
        <v/>
      </c>
      <c r="EP181" s="455" t="str">
        <f t="shared" si="348"/>
        <v/>
      </c>
      <c r="EQ181" s="953" t="str">
        <f t="shared" si="348"/>
        <v/>
      </c>
      <c r="ER181" s="768" t="str">
        <f t="shared" si="348"/>
        <v/>
      </c>
      <c r="ES181" s="455" t="str">
        <f t="shared" si="348"/>
        <v/>
      </c>
      <c r="ET181" s="455" t="str">
        <f t="shared" si="349"/>
        <v/>
      </c>
      <c r="EU181" s="455" t="str">
        <f t="shared" si="349"/>
        <v/>
      </c>
      <c r="EV181" s="455" t="str">
        <f t="shared" si="349"/>
        <v/>
      </c>
      <c r="EW181" s="455" t="str">
        <f t="shared" si="349"/>
        <v/>
      </c>
      <c r="EX181" s="953" t="str">
        <f t="shared" si="349"/>
        <v/>
      </c>
      <c r="EY181" s="768" t="str">
        <f t="shared" si="349"/>
        <v/>
      </c>
      <c r="EZ181" s="455" t="str">
        <f t="shared" si="349"/>
        <v/>
      </c>
      <c r="FA181" s="455" t="str">
        <f t="shared" si="349"/>
        <v/>
      </c>
      <c r="FB181" s="455" t="str">
        <f t="shared" si="349"/>
        <v/>
      </c>
      <c r="FC181" s="455" t="str">
        <f t="shared" si="349"/>
        <v/>
      </c>
      <c r="FD181" s="455" t="str">
        <f t="shared" si="349"/>
        <v/>
      </c>
      <c r="FE181" s="953" t="str">
        <f t="shared" si="349"/>
        <v/>
      </c>
      <c r="FF181" s="768" t="str">
        <f t="shared" si="349"/>
        <v/>
      </c>
      <c r="FG181" s="455" t="str">
        <f t="shared" si="349"/>
        <v/>
      </c>
      <c r="FH181" s="455" t="str">
        <f t="shared" si="349"/>
        <v/>
      </c>
      <c r="FI181" s="455" t="str">
        <f t="shared" si="349"/>
        <v/>
      </c>
      <c r="FJ181" s="455" t="str">
        <f t="shared" si="350"/>
        <v/>
      </c>
      <c r="FK181" s="455" t="str">
        <f t="shared" si="350"/>
        <v/>
      </c>
      <c r="FL181" s="953" t="str">
        <f t="shared" si="350"/>
        <v/>
      </c>
      <c r="FM181" s="768" t="str">
        <f t="shared" si="350"/>
        <v/>
      </c>
      <c r="FN181" s="455" t="str">
        <f t="shared" si="350"/>
        <v/>
      </c>
      <c r="FO181" s="455" t="str">
        <f t="shared" si="350"/>
        <v/>
      </c>
      <c r="FP181" s="455" t="str">
        <f t="shared" si="350"/>
        <v/>
      </c>
      <c r="FQ181" s="455" t="str">
        <f t="shared" si="350"/>
        <v/>
      </c>
      <c r="FR181" s="455" t="str">
        <f t="shared" si="350"/>
        <v/>
      </c>
      <c r="FS181" s="953" t="str">
        <f t="shared" si="350"/>
        <v/>
      </c>
      <c r="FT181" s="768" t="str">
        <f t="shared" si="350"/>
        <v/>
      </c>
      <c r="FU181" s="455" t="str">
        <f t="shared" si="350"/>
        <v/>
      </c>
      <c r="FV181" s="455" t="str">
        <f t="shared" si="350"/>
        <v/>
      </c>
      <c r="FW181" s="455" t="str">
        <f t="shared" si="350"/>
        <v/>
      </c>
      <c r="FX181" s="455" t="str">
        <f t="shared" si="350"/>
        <v/>
      </c>
      <c r="FY181" s="455" t="str">
        <f t="shared" si="350"/>
        <v/>
      </c>
      <c r="FZ181" s="953" t="str">
        <f t="shared" si="351"/>
        <v/>
      </c>
      <c r="GA181" s="768" t="str">
        <f t="shared" si="351"/>
        <v/>
      </c>
      <c r="GB181" s="455" t="str">
        <f t="shared" si="351"/>
        <v/>
      </c>
      <c r="GC181" s="455" t="str">
        <f t="shared" si="351"/>
        <v/>
      </c>
      <c r="GD181" s="455" t="str">
        <f t="shared" si="351"/>
        <v/>
      </c>
      <c r="GE181" s="455" t="str">
        <f t="shared" si="351"/>
        <v/>
      </c>
      <c r="GF181" s="953" t="str">
        <f t="shared" si="351"/>
        <v/>
      </c>
      <c r="GG181" s="768" t="str">
        <f t="shared" si="351"/>
        <v/>
      </c>
      <c r="GH181" s="455" t="str">
        <f t="shared" si="351"/>
        <v/>
      </c>
      <c r="GI181" s="455" t="str">
        <f t="shared" si="351"/>
        <v/>
      </c>
      <c r="GJ181" s="455" t="str">
        <f t="shared" si="351"/>
        <v/>
      </c>
      <c r="GK181" s="455" t="str">
        <f t="shared" si="351"/>
        <v/>
      </c>
      <c r="GL181" s="455" t="str">
        <f t="shared" si="351"/>
        <v/>
      </c>
      <c r="GM181" s="455" t="str">
        <f t="shared" si="351"/>
        <v/>
      </c>
      <c r="GN181" s="954" t="str">
        <f t="shared" si="351"/>
        <v/>
      </c>
      <c r="GO181" s="768" t="str">
        <f t="shared" si="351"/>
        <v/>
      </c>
      <c r="GP181" s="455" t="str">
        <f t="shared" si="352"/>
        <v/>
      </c>
      <c r="GQ181" s="455" t="str">
        <f t="shared" si="352"/>
        <v/>
      </c>
      <c r="GR181" s="455" t="str">
        <f t="shared" si="352"/>
        <v/>
      </c>
      <c r="GS181" s="455" t="str">
        <f t="shared" si="352"/>
        <v/>
      </c>
      <c r="GT181" s="455" t="str">
        <f t="shared" si="352"/>
        <v/>
      </c>
      <c r="GU181" s="953" t="str">
        <f t="shared" si="352"/>
        <v/>
      </c>
      <c r="GV181" s="768" t="str">
        <f t="shared" si="352"/>
        <v/>
      </c>
      <c r="GW181" s="455" t="str">
        <f t="shared" si="352"/>
        <v/>
      </c>
      <c r="GX181" s="455" t="str">
        <f t="shared" si="352"/>
        <v/>
      </c>
      <c r="GY181" s="455" t="str">
        <f t="shared" si="352"/>
        <v/>
      </c>
      <c r="GZ181" s="455" t="str">
        <f t="shared" si="352"/>
        <v/>
      </c>
      <c r="HA181" s="455" t="str">
        <f t="shared" si="352"/>
        <v/>
      </c>
      <c r="HB181" s="953" t="str">
        <f t="shared" si="352"/>
        <v/>
      </c>
      <c r="HC181" s="768" t="str">
        <f t="shared" si="352"/>
        <v/>
      </c>
      <c r="HD181" s="455" t="str">
        <f t="shared" si="352"/>
        <v/>
      </c>
      <c r="HE181" s="455" t="str">
        <f t="shared" si="352"/>
        <v/>
      </c>
      <c r="HF181" s="455" t="str">
        <f t="shared" si="353"/>
        <v/>
      </c>
      <c r="HG181" s="455" t="str">
        <f t="shared" si="353"/>
        <v/>
      </c>
      <c r="HH181" s="455" t="str">
        <f t="shared" si="353"/>
        <v/>
      </c>
      <c r="HI181" s="953" t="str">
        <f t="shared" si="353"/>
        <v/>
      </c>
      <c r="HJ181" s="768" t="str">
        <f t="shared" si="353"/>
        <v/>
      </c>
      <c r="HK181" s="455" t="str">
        <f t="shared" si="353"/>
        <v/>
      </c>
      <c r="HL181" s="455" t="str">
        <f t="shared" si="353"/>
        <v/>
      </c>
      <c r="HM181" s="455" t="str">
        <f t="shared" si="353"/>
        <v/>
      </c>
      <c r="HN181" s="455" t="str">
        <f t="shared" si="353"/>
        <v/>
      </c>
      <c r="HO181" s="455" t="str">
        <f t="shared" si="353"/>
        <v/>
      </c>
      <c r="HP181" s="953" t="str">
        <f t="shared" si="353"/>
        <v/>
      </c>
      <c r="HQ181" s="768" t="str">
        <f t="shared" si="353"/>
        <v/>
      </c>
      <c r="HR181" s="455" t="str">
        <f t="shared" si="353"/>
        <v/>
      </c>
      <c r="HS181" s="455" t="str">
        <f t="shared" si="353"/>
        <v/>
      </c>
      <c r="HT181" s="455" t="str">
        <f t="shared" si="353"/>
        <v/>
      </c>
      <c r="HU181" s="455" t="str">
        <f t="shared" si="353"/>
        <v/>
      </c>
      <c r="HV181" s="455" t="str">
        <f t="shared" si="354"/>
        <v/>
      </c>
      <c r="HW181" s="953" t="str">
        <f t="shared" si="354"/>
        <v/>
      </c>
      <c r="HX181" s="768" t="str">
        <f t="shared" si="354"/>
        <v/>
      </c>
      <c r="HY181" s="455" t="str">
        <f t="shared" si="354"/>
        <v/>
      </c>
      <c r="HZ181" s="455" t="str">
        <f t="shared" si="354"/>
        <v/>
      </c>
      <c r="IA181" s="455" t="str">
        <f t="shared" si="354"/>
        <v/>
      </c>
      <c r="IB181" s="455" t="str">
        <f t="shared" si="354"/>
        <v/>
      </c>
      <c r="IC181" s="455" t="str">
        <f t="shared" si="354"/>
        <v/>
      </c>
      <c r="ID181" s="953" t="str">
        <f t="shared" si="354"/>
        <v/>
      </c>
      <c r="IE181" s="768" t="str">
        <f t="shared" si="354"/>
        <v/>
      </c>
      <c r="IF181" s="455" t="str">
        <f t="shared" si="354"/>
        <v/>
      </c>
      <c r="IG181" s="455" t="str">
        <f t="shared" si="354"/>
        <v/>
      </c>
      <c r="IH181" s="455" t="str">
        <f t="shared" si="354"/>
        <v/>
      </c>
      <c r="II181" s="455" t="str">
        <f t="shared" si="354"/>
        <v/>
      </c>
      <c r="IJ181" s="455" t="str">
        <f t="shared" si="354"/>
        <v/>
      </c>
      <c r="IK181" s="953" t="str">
        <f t="shared" si="354"/>
        <v/>
      </c>
      <c r="IL181" s="768" t="str">
        <f t="shared" si="355"/>
        <v/>
      </c>
      <c r="IM181" s="455" t="str">
        <f t="shared" si="355"/>
        <v/>
      </c>
      <c r="IN181" s="455" t="str">
        <f t="shared" si="355"/>
        <v/>
      </c>
      <c r="IO181" s="455" t="str">
        <f t="shared" si="355"/>
        <v/>
      </c>
      <c r="IP181" s="455" t="str">
        <f t="shared" si="355"/>
        <v/>
      </c>
      <c r="IQ181" s="455" t="str">
        <f t="shared" si="355"/>
        <v/>
      </c>
      <c r="IR181" s="953" t="str">
        <f t="shared" si="355"/>
        <v/>
      </c>
      <c r="IS181" s="768" t="str">
        <f t="shared" si="355"/>
        <v/>
      </c>
      <c r="IT181" s="455" t="str">
        <f t="shared" si="355"/>
        <v/>
      </c>
      <c r="IU181" s="455" t="str">
        <f t="shared" si="355"/>
        <v/>
      </c>
      <c r="IV181" s="455" t="str">
        <f t="shared" si="355"/>
        <v/>
      </c>
      <c r="IW181" s="455" t="str">
        <f t="shared" si="355"/>
        <v/>
      </c>
      <c r="IX181" s="455" t="str">
        <f t="shared" si="355"/>
        <v/>
      </c>
      <c r="IY181" s="954" t="str">
        <f t="shared" si="355"/>
        <v/>
      </c>
      <c r="IZ181" s="768" t="str">
        <f t="shared" si="355"/>
        <v/>
      </c>
      <c r="JA181" s="455" t="str">
        <f t="shared" si="355"/>
        <v/>
      </c>
      <c r="JB181" s="455" t="str">
        <f t="shared" si="356"/>
        <v/>
      </c>
      <c r="JC181" s="455" t="str">
        <f t="shared" si="356"/>
        <v/>
      </c>
      <c r="JD181" s="455" t="str">
        <f t="shared" si="356"/>
        <v/>
      </c>
      <c r="JE181" s="455" t="str">
        <f t="shared" si="356"/>
        <v/>
      </c>
      <c r="JF181" s="953" t="str">
        <f t="shared" si="356"/>
        <v/>
      </c>
      <c r="JG181" s="768" t="str">
        <f t="shared" si="356"/>
        <v/>
      </c>
      <c r="JH181" s="455" t="str">
        <f t="shared" si="356"/>
        <v/>
      </c>
      <c r="JI181" s="455" t="str">
        <f t="shared" si="356"/>
        <v/>
      </c>
      <c r="JJ181" s="455" t="str">
        <f t="shared" si="356"/>
        <v/>
      </c>
      <c r="JK181" s="455" t="str">
        <f t="shared" si="356"/>
        <v/>
      </c>
      <c r="JL181" s="455" t="str">
        <f t="shared" si="356"/>
        <v/>
      </c>
      <c r="JM181" s="953" t="str">
        <f t="shared" si="356"/>
        <v/>
      </c>
      <c r="JN181" s="768" t="str">
        <f t="shared" si="356"/>
        <v/>
      </c>
      <c r="JO181" s="455" t="str">
        <f t="shared" si="356"/>
        <v/>
      </c>
      <c r="JP181" s="455" t="str">
        <f t="shared" si="356"/>
        <v/>
      </c>
      <c r="JQ181" s="455" t="str">
        <f t="shared" si="356"/>
        <v/>
      </c>
      <c r="JR181" s="455" t="str">
        <f t="shared" si="357"/>
        <v/>
      </c>
      <c r="JS181" s="455" t="str">
        <f t="shared" si="357"/>
        <v/>
      </c>
      <c r="JT181" s="953" t="str">
        <f t="shared" si="357"/>
        <v/>
      </c>
      <c r="JU181" s="768" t="str">
        <f t="shared" si="357"/>
        <v/>
      </c>
      <c r="JV181" s="455" t="str">
        <f t="shared" si="357"/>
        <v/>
      </c>
      <c r="JW181" s="455" t="str">
        <f t="shared" si="357"/>
        <v/>
      </c>
      <c r="JX181" s="455" t="str">
        <f t="shared" si="357"/>
        <v/>
      </c>
      <c r="JY181" s="455" t="str">
        <f t="shared" si="357"/>
        <v/>
      </c>
      <c r="JZ181" s="455" t="str">
        <f t="shared" si="357"/>
        <v/>
      </c>
      <c r="KA181" s="953" t="str">
        <f t="shared" si="357"/>
        <v/>
      </c>
      <c r="KB181" s="768" t="str">
        <f t="shared" si="357"/>
        <v/>
      </c>
      <c r="KC181" s="455" t="str">
        <f t="shared" si="357"/>
        <v/>
      </c>
      <c r="KD181" s="455" t="str">
        <f t="shared" si="357"/>
        <v/>
      </c>
      <c r="KE181" s="455" t="str">
        <f t="shared" si="357"/>
        <v/>
      </c>
      <c r="KF181" s="455" t="str">
        <f t="shared" si="357"/>
        <v/>
      </c>
      <c r="KG181" s="455" t="str">
        <f t="shared" si="357"/>
        <v/>
      </c>
      <c r="KH181" s="953" t="str">
        <f t="shared" si="358"/>
        <v/>
      </c>
      <c r="KI181" s="768" t="str">
        <f t="shared" si="358"/>
        <v/>
      </c>
      <c r="KJ181" s="455" t="str">
        <f t="shared" si="358"/>
        <v/>
      </c>
      <c r="KK181" s="455" t="str">
        <f t="shared" si="358"/>
        <v/>
      </c>
      <c r="KL181" s="455" t="str">
        <f t="shared" si="358"/>
        <v/>
      </c>
      <c r="KM181" s="455" t="str">
        <f t="shared" si="358"/>
        <v/>
      </c>
      <c r="KN181" s="455" t="str">
        <f t="shared" si="358"/>
        <v/>
      </c>
      <c r="KO181" s="953" t="str">
        <f t="shared" si="358"/>
        <v/>
      </c>
      <c r="KP181" s="768" t="str">
        <f t="shared" si="358"/>
        <v/>
      </c>
      <c r="KQ181" s="455" t="str">
        <f t="shared" si="358"/>
        <v/>
      </c>
      <c r="KR181" s="455" t="str">
        <f t="shared" si="358"/>
        <v/>
      </c>
      <c r="KS181" s="455" t="str">
        <f t="shared" si="358"/>
        <v/>
      </c>
      <c r="KT181" s="455" t="str">
        <f t="shared" si="358"/>
        <v/>
      </c>
      <c r="KU181" s="455" t="str">
        <f t="shared" si="358"/>
        <v/>
      </c>
      <c r="KV181" s="953" t="str">
        <f t="shared" si="358"/>
        <v/>
      </c>
      <c r="KW181" s="768" t="str">
        <f t="shared" si="358"/>
        <v/>
      </c>
      <c r="KX181" s="455" t="str">
        <f t="shared" si="359"/>
        <v/>
      </c>
      <c r="KY181" s="455" t="str">
        <f t="shared" si="359"/>
        <v/>
      </c>
      <c r="KZ181" s="455" t="str">
        <f t="shared" si="359"/>
        <v/>
      </c>
      <c r="LA181" s="455" t="str">
        <f t="shared" si="359"/>
        <v/>
      </c>
      <c r="LB181" s="455" t="str">
        <f t="shared" si="359"/>
        <v/>
      </c>
      <c r="LC181" s="954" t="str">
        <f t="shared" si="359"/>
        <v/>
      </c>
      <c r="LD181" s="768" t="str">
        <f t="shared" si="359"/>
        <v/>
      </c>
      <c r="LE181" s="455" t="str">
        <f t="shared" si="359"/>
        <v/>
      </c>
      <c r="LF181" s="455" t="str">
        <f t="shared" si="359"/>
        <v/>
      </c>
      <c r="LG181" s="455" t="str">
        <f t="shared" si="359"/>
        <v/>
      </c>
      <c r="LH181" s="455" t="str">
        <f t="shared" si="359"/>
        <v/>
      </c>
      <c r="LI181" s="455" t="str">
        <f t="shared" si="359"/>
        <v/>
      </c>
      <c r="LJ181" s="953" t="str">
        <f t="shared" si="359"/>
        <v/>
      </c>
      <c r="LK181" s="768" t="str">
        <f t="shared" si="359"/>
        <v/>
      </c>
      <c r="LL181" s="455" t="str">
        <f t="shared" si="359"/>
        <v/>
      </c>
      <c r="LM181" s="455" t="str">
        <f t="shared" si="359"/>
        <v/>
      </c>
      <c r="LN181" s="455" t="str">
        <f t="shared" si="360"/>
        <v/>
      </c>
      <c r="LO181" s="455" t="str">
        <f t="shared" si="360"/>
        <v/>
      </c>
      <c r="LP181" s="455" t="str">
        <f t="shared" si="360"/>
        <v/>
      </c>
      <c r="LQ181" s="953" t="str">
        <f t="shared" si="360"/>
        <v/>
      </c>
      <c r="LR181" s="768" t="str">
        <f t="shared" si="360"/>
        <v/>
      </c>
      <c r="LS181" s="455" t="str">
        <f t="shared" si="360"/>
        <v/>
      </c>
      <c r="LT181" s="455" t="str">
        <f t="shared" si="360"/>
        <v/>
      </c>
      <c r="LU181" s="455" t="str">
        <f t="shared" si="360"/>
        <v/>
      </c>
      <c r="LV181" s="455" t="str">
        <f t="shared" si="360"/>
        <v/>
      </c>
      <c r="LW181" s="455" t="str">
        <f t="shared" si="360"/>
        <v/>
      </c>
      <c r="LX181" s="953" t="str">
        <f t="shared" si="360"/>
        <v/>
      </c>
      <c r="LY181" s="768" t="str">
        <f t="shared" si="360"/>
        <v/>
      </c>
      <c r="LZ181" s="455" t="str">
        <f t="shared" si="360"/>
        <v/>
      </c>
      <c r="MA181" s="455" t="str">
        <f t="shared" si="360"/>
        <v/>
      </c>
      <c r="MB181" s="455" t="str">
        <f t="shared" si="360"/>
        <v/>
      </c>
      <c r="MC181" s="455" t="str">
        <f t="shared" si="360"/>
        <v/>
      </c>
      <c r="MD181" s="455" t="str">
        <f t="shared" si="361"/>
        <v/>
      </c>
      <c r="ME181" s="953" t="str">
        <f t="shared" si="361"/>
        <v/>
      </c>
      <c r="MF181" s="768" t="str">
        <f t="shared" si="361"/>
        <v/>
      </c>
      <c r="MG181" s="455" t="str">
        <f t="shared" si="361"/>
        <v/>
      </c>
      <c r="MH181" s="455" t="str">
        <f t="shared" si="361"/>
        <v/>
      </c>
      <c r="MI181" s="455" t="str">
        <f t="shared" si="361"/>
        <v/>
      </c>
      <c r="MJ181" s="455" t="str">
        <f t="shared" si="361"/>
        <v/>
      </c>
      <c r="MK181" s="455" t="str">
        <f t="shared" si="361"/>
        <v/>
      </c>
      <c r="ML181" s="953" t="str">
        <f t="shared" si="361"/>
        <v/>
      </c>
      <c r="MM181" s="768" t="str">
        <f t="shared" si="361"/>
        <v/>
      </c>
      <c r="MN181" s="455" t="str">
        <f t="shared" si="361"/>
        <v/>
      </c>
      <c r="MO181" s="455" t="str">
        <f t="shared" si="361"/>
        <v/>
      </c>
      <c r="MP181" s="455" t="str">
        <f t="shared" si="361"/>
        <v/>
      </c>
      <c r="MQ181" s="455" t="str">
        <f t="shared" si="361"/>
        <v/>
      </c>
      <c r="MR181" s="455" t="str">
        <f t="shared" si="361"/>
        <v/>
      </c>
      <c r="MS181" s="953" t="str">
        <f t="shared" si="361"/>
        <v/>
      </c>
      <c r="MT181" s="768" t="str">
        <f t="shared" si="362"/>
        <v/>
      </c>
      <c r="MU181" s="455" t="str">
        <f t="shared" si="362"/>
        <v/>
      </c>
      <c r="MV181" s="455" t="str">
        <f t="shared" si="362"/>
        <v/>
      </c>
      <c r="MW181" s="455" t="str">
        <f t="shared" si="362"/>
        <v/>
      </c>
      <c r="MX181" s="455" t="str">
        <f t="shared" si="362"/>
        <v/>
      </c>
      <c r="MY181" s="455" t="str">
        <f t="shared" si="362"/>
        <v/>
      </c>
      <c r="MZ181" s="953" t="str">
        <f t="shared" si="362"/>
        <v/>
      </c>
      <c r="NA181" s="768" t="str">
        <f t="shared" si="362"/>
        <v/>
      </c>
      <c r="NB181" s="455" t="str">
        <f t="shared" si="362"/>
        <v/>
      </c>
      <c r="NC181" s="455" t="str">
        <f t="shared" si="362"/>
        <v/>
      </c>
      <c r="ND181" s="455" t="str">
        <f t="shared" si="362"/>
        <v/>
      </c>
      <c r="NE181" s="455" t="str">
        <f t="shared" si="362"/>
        <v/>
      </c>
      <c r="NF181" s="455" t="str">
        <f t="shared" si="362"/>
        <v/>
      </c>
      <c r="NG181" s="954" t="str">
        <f t="shared" si="362"/>
        <v/>
      </c>
      <c r="NH181" s="768" t="str">
        <f t="shared" si="362"/>
        <v/>
      </c>
      <c r="NI181" s="455" t="str">
        <f t="shared" si="362"/>
        <v/>
      </c>
      <c r="NJ181" s="455" t="str">
        <f t="shared" si="363"/>
        <v/>
      </c>
      <c r="NK181" s="455" t="str">
        <f t="shared" si="363"/>
        <v/>
      </c>
      <c r="NL181" s="455" t="str">
        <f t="shared" si="363"/>
        <v/>
      </c>
      <c r="NM181" s="455" t="str">
        <f t="shared" si="363"/>
        <v/>
      </c>
      <c r="NN181" s="953" t="str">
        <f t="shared" si="363"/>
        <v/>
      </c>
      <c r="NO181" s="83"/>
      <c r="NP181" s="83"/>
      <c r="NQ181" s="83"/>
      <c r="NR181" s="83"/>
      <c r="NS181" s="83"/>
      <c r="NT181" s="83"/>
      <c r="NU181" s="83"/>
      <c r="NV181" s="83"/>
      <c r="NW181" s="83"/>
      <c r="NX181" s="83"/>
      <c r="NY181" s="83"/>
      <c r="NZ181" s="83"/>
      <c r="OA181" s="83"/>
      <c r="OB181" s="83"/>
      <c r="OC181" s="83"/>
      <c r="OD181" s="83"/>
      <c r="OE181" s="83"/>
      <c r="OF181" s="83"/>
      <c r="OG181" s="83"/>
      <c r="OH181" s="83"/>
      <c r="OI181" s="83"/>
      <c r="OJ181" s="83"/>
      <c r="OK181" s="83"/>
      <c r="OL181" s="83"/>
      <c r="OM181" s="83"/>
      <c r="ON181" s="83"/>
      <c r="OO181" s="83"/>
      <c r="OP181" s="83"/>
      <c r="OQ181" s="83"/>
      <c r="OR181" s="83"/>
      <c r="OS181" s="83"/>
      <c r="OT181" s="83"/>
      <c r="OU181" s="83"/>
      <c r="OV181" s="83"/>
      <c r="OW181" s="83"/>
      <c r="OX181" s="83"/>
      <c r="OY181" s="83"/>
      <c r="OZ181" s="83"/>
      <c r="PA181" s="83"/>
      <c r="PB181" s="83"/>
      <c r="PC181" s="83"/>
      <c r="PD181" s="83"/>
      <c r="PE181" s="83"/>
      <c r="PF181" s="83"/>
      <c r="PG181" s="83"/>
      <c r="PH181" s="83"/>
      <c r="PI181" s="83"/>
      <c r="PJ181" s="83"/>
      <c r="PK181" s="83"/>
      <c r="PL181" s="83"/>
      <c r="PM181" s="83"/>
      <c r="PN181" s="83"/>
      <c r="PO181" s="83"/>
      <c r="PP181" s="83"/>
      <c r="PQ181" s="83"/>
      <c r="PR181" s="83"/>
      <c r="PS181" s="83"/>
      <c r="PT181" s="83"/>
      <c r="PU181" s="83"/>
      <c r="PV181" s="83"/>
      <c r="PW181" s="83"/>
      <c r="PX181" s="83"/>
      <c r="PY181" s="83"/>
      <c r="PZ181" s="83"/>
      <c r="QA181" s="83"/>
      <c r="QB181" s="83"/>
      <c r="QC181" s="83"/>
      <c r="QD181" s="83"/>
      <c r="QE181" s="83"/>
      <c r="QF181" s="83"/>
      <c r="QG181" s="83"/>
      <c r="QH181" s="83"/>
      <c r="QI181" s="83"/>
      <c r="QJ181" s="83"/>
      <c r="QK181" s="83"/>
      <c r="QL181" s="83"/>
      <c r="QM181" s="83"/>
      <c r="QN181" s="83"/>
      <c r="QO181" s="83"/>
      <c r="QP181" s="83"/>
      <c r="QQ181" s="83"/>
      <c r="QR181" s="83"/>
      <c r="QS181" s="83"/>
      <c r="QT181" s="83"/>
      <c r="QU181" s="83"/>
      <c r="QV181" s="83"/>
      <c r="QW181" s="83"/>
      <c r="QX181" s="83"/>
      <c r="QY181" s="83"/>
      <c r="QZ181" s="83"/>
      <c r="RA181" s="83"/>
      <c r="RB181" s="83"/>
      <c r="RC181" s="83"/>
      <c r="RD181" s="83"/>
      <c r="RE181" s="83"/>
      <c r="RF181" s="83"/>
      <c r="RG181" s="83"/>
      <c r="RH181" s="83"/>
      <c r="RI181" s="83"/>
      <c r="RJ181" s="83"/>
      <c r="RK181" s="83"/>
      <c r="RL181" s="83"/>
      <c r="RM181" s="83"/>
      <c r="RN181" s="83"/>
      <c r="RO181" s="83"/>
      <c r="RP181" s="83"/>
      <c r="RQ181" s="83"/>
      <c r="RR181" s="83"/>
      <c r="RS181" s="83"/>
      <c r="RT181" s="83"/>
      <c r="RU181" s="83"/>
      <c r="RV181" s="83"/>
      <c r="RW181" s="83"/>
      <c r="RX181" s="83"/>
      <c r="RY181" s="83"/>
      <c r="RZ181" s="83"/>
      <c r="SA181" s="83"/>
      <c r="SB181" s="83"/>
      <c r="SC181" s="83"/>
      <c r="SD181" s="83"/>
      <c r="SE181" s="83"/>
      <c r="SF181" s="83"/>
      <c r="SG181" s="83"/>
      <c r="SH181" s="83"/>
      <c r="SI181" s="83"/>
      <c r="SJ181" s="83"/>
      <c r="SK181" s="83"/>
      <c r="SL181" s="83"/>
      <c r="SM181" s="83"/>
      <c r="SN181" s="83"/>
      <c r="SO181" s="83"/>
      <c r="SP181" s="83"/>
      <c r="SQ181" s="83"/>
      <c r="SR181" s="83"/>
      <c r="SS181" s="83"/>
      <c r="ST181" s="83"/>
      <c r="SU181" s="83"/>
      <c r="SV181" s="83"/>
      <c r="SW181" s="83"/>
      <c r="SX181" s="83"/>
      <c r="SY181" s="83"/>
      <c r="SZ181" s="83"/>
      <c r="TA181" s="83"/>
      <c r="TB181" s="83"/>
      <c r="TC181" s="83"/>
      <c r="TD181" s="83"/>
      <c r="TE181" s="83"/>
      <c r="TF181" s="83"/>
      <c r="TG181" s="83"/>
      <c r="TH181" s="83"/>
      <c r="TI181" s="83"/>
      <c r="TJ181" s="83"/>
      <c r="TK181" s="83"/>
      <c r="TL181" s="83"/>
      <c r="TM181" s="83"/>
      <c r="TN181" s="83"/>
      <c r="TO181" s="83"/>
      <c r="TP181" s="83"/>
      <c r="TQ181" s="83"/>
      <c r="TR181" s="83"/>
      <c r="TS181" s="83"/>
      <c r="TT181" s="83"/>
      <c r="TU181" s="83"/>
      <c r="TV181" s="83"/>
      <c r="TW181" s="83"/>
      <c r="TX181" s="83"/>
      <c r="TY181" s="83"/>
      <c r="TZ181" s="83"/>
      <c r="UA181" s="83"/>
      <c r="UB181" s="83"/>
      <c r="UC181" s="83"/>
      <c r="UD181" s="83"/>
      <c r="UE181" s="83"/>
      <c r="UF181" s="83"/>
      <c r="UG181" s="83"/>
      <c r="UH181" s="83"/>
      <c r="UI181" s="83"/>
      <c r="UJ181" s="83"/>
      <c r="UK181" s="83"/>
      <c r="UL181" s="83"/>
      <c r="UM181" s="83"/>
      <c r="UN181" s="83"/>
      <c r="UO181" s="83"/>
      <c r="UP181" s="83"/>
      <c r="UQ181" s="83"/>
    </row>
    <row r="182" spans="1:563" s="1" customFormat="1" hidden="1" x14ac:dyDescent="0.2">
      <c r="A182" s="762">
        <f>alapadatok!M37</f>
        <v>35</v>
      </c>
      <c r="B182" s="678" t="str">
        <f>IF(alapadatok!O37="","",alapadatok!O37)</f>
        <v/>
      </c>
      <c r="C182" s="584" t="str">
        <f>IF(alapadatok!N37="","",alapadatok!N37)</f>
        <v/>
      </c>
      <c r="D182" s="584" t="str">
        <f>IF(alapadatok!P37="","",alapadatok!P37)</f>
        <v/>
      </c>
      <c r="E182" s="948" t="str">
        <f>IF(alapadatok!W37="","",alapadatok!W37)</f>
        <v/>
      </c>
      <c r="F182" s="952" t="str">
        <f t="shared" si="365"/>
        <v/>
      </c>
      <c r="G182" s="953" t="str">
        <f t="shared" si="365"/>
        <v/>
      </c>
      <c r="H182" s="768" t="str">
        <f t="shared" si="365"/>
        <v/>
      </c>
      <c r="I182" s="455" t="str">
        <f t="shared" si="365"/>
        <v/>
      </c>
      <c r="J182" s="455" t="str">
        <f t="shared" si="365"/>
        <v/>
      </c>
      <c r="K182" s="455" t="str">
        <f t="shared" si="365"/>
        <v/>
      </c>
      <c r="L182" s="455" t="str">
        <f t="shared" si="365"/>
        <v/>
      </c>
      <c r="M182" s="455" t="str">
        <f t="shared" si="365"/>
        <v/>
      </c>
      <c r="N182" s="953" t="str">
        <f t="shared" si="365"/>
        <v/>
      </c>
      <c r="O182" s="768" t="str">
        <f t="shared" si="365"/>
        <v/>
      </c>
      <c r="P182" s="455" t="str">
        <f t="shared" si="365"/>
        <v/>
      </c>
      <c r="Q182" s="455" t="str">
        <f t="shared" si="365"/>
        <v/>
      </c>
      <c r="R182" s="455" t="str">
        <f t="shared" si="365"/>
        <v/>
      </c>
      <c r="S182" s="455" t="str">
        <f t="shared" si="365"/>
        <v/>
      </c>
      <c r="T182" s="455" t="str">
        <f t="shared" si="365"/>
        <v/>
      </c>
      <c r="U182" s="953" t="str">
        <f t="shared" si="364"/>
        <v/>
      </c>
      <c r="V182" s="768" t="str">
        <f t="shared" si="341"/>
        <v/>
      </c>
      <c r="W182" s="455" t="str">
        <f t="shared" si="341"/>
        <v/>
      </c>
      <c r="X182" s="455" t="str">
        <f t="shared" si="341"/>
        <v/>
      </c>
      <c r="Y182" s="455" t="str">
        <f t="shared" si="341"/>
        <v/>
      </c>
      <c r="Z182" s="455" t="str">
        <f t="shared" si="341"/>
        <v/>
      </c>
      <c r="AA182" s="455" t="str">
        <f t="shared" si="341"/>
        <v/>
      </c>
      <c r="AB182" s="953" t="str">
        <f t="shared" si="341"/>
        <v/>
      </c>
      <c r="AC182" s="768" t="str">
        <f t="shared" si="341"/>
        <v/>
      </c>
      <c r="AD182" s="455" t="str">
        <f t="shared" si="341"/>
        <v/>
      </c>
      <c r="AE182" s="455" t="str">
        <f t="shared" si="341"/>
        <v/>
      </c>
      <c r="AF182" s="455" t="str">
        <f t="shared" si="341"/>
        <v/>
      </c>
      <c r="AG182" s="455" t="str">
        <f t="shared" si="341"/>
        <v/>
      </c>
      <c r="AH182" s="455" t="str">
        <f t="shared" si="341"/>
        <v/>
      </c>
      <c r="AI182" s="953" t="str">
        <f t="shared" si="341"/>
        <v/>
      </c>
      <c r="AJ182" s="768" t="str">
        <f t="shared" si="341"/>
        <v/>
      </c>
      <c r="AK182" s="455" t="str">
        <f t="shared" si="341"/>
        <v/>
      </c>
      <c r="AL182" s="455" t="str">
        <f t="shared" si="342"/>
        <v/>
      </c>
      <c r="AM182" s="455" t="str">
        <f t="shared" si="342"/>
        <v/>
      </c>
      <c r="AN182" s="455" t="str">
        <f t="shared" si="342"/>
        <v/>
      </c>
      <c r="AO182" s="455" t="str">
        <f t="shared" si="342"/>
        <v/>
      </c>
      <c r="AP182" s="953" t="str">
        <f t="shared" si="342"/>
        <v/>
      </c>
      <c r="AQ182" s="768" t="str">
        <f t="shared" si="342"/>
        <v/>
      </c>
      <c r="AR182" s="455" t="str">
        <f t="shared" si="342"/>
        <v/>
      </c>
      <c r="AS182" s="455" t="str">
        <f t="shared" si="342"/>
        <v/>
      </c>
      <c r="AT182" s="455" t="str">
        <f t="shared" si="342"/>
        <v/>
      </c>
      <c r="AU182" s="455" t="str">
        <f t="shared" si="342"/>
        <v/>
      </c>
      <c r="AV182" s="455" t="str">
        <f t="shared" si="342"/>
        <v/>
      </c>
      <c r="AW182" s="953" t="str">
        <f t="shared" si="342"/>
        <v/>
      </c>
      <c r="AX182" s="768" t="str">
        <f t="shared" si="342"/>
        <v/>
      </c>
      <c r="AY182" s="455" t="str">
        <f t="shared" si="342"/>
        <v/>
      </c>
      <c r="AZ182" s="455" t="str">
        <f t="shared" si="342"/>
        <v/>
      </c>
      <c r="BA182" s="455" t="str">
        <f t="shared" si="342"/>
        <v/>
      </c>
      <c r="BB182" s="455" t="str">
        <f t="shared" si="343"/>
        <v/>
      </c>
      <c r="BC182" s="455" t="str">
        <f t="shared" si="343"/>
        <v/>
      </c>
      <c r="BD182" s="953" t="str">
        <f t="shared" si="343"/>
        <v/>
      </c>
      <c r="BE182" s="768" t="str">
        <f t="shared" si="343"/>
        <v/>
      </c>
      <c r="BF182" s="455" t="str">
        <f t="shared" si="343"/>
        <v/>
      </c>
      <c r="BG182" s="455" t="str">
        <f t="shared" si="343"/>
        <v/>
      </c>
      <c r="BH182" s="455" t="str">
        <f t="shared" si="343"/>
        <v/>
      </c>
      <c r="BI182" s="455" t="str">
        <f t="shared" si="343"/>
        <v/>
      </c>
      <c r="BJ182" s="455" t="str">
        <f t="shared" si="343"/>
        <v/>
      </c>
      <c r="BK182" s="953" t="str">
        <f t="shared" si="343"/>
        <v/>
      </c>
      <c r="BL182" s="768" t="str">
        <f t="shared" si="343"/>
        <v/>
      </c>
      <c r="BM182" s="455" t="str">
        <f t="shared" si="343"/>
        <v/>
      </c>
      <c r="BN182" s="455" t="str">
        <f t="shared" si="343"/>
        <v/>
      </c>
      <c r="BO182" s="455" t="str">
        <f t="shared" si="343"/>
        <v/>
      </c>
      <c r="BP182" s="455" t="str">
        <f t="shared" si="343"/>
        <v/>
      </c>
      <c r="BQ182" s="455" t="str">
        <f t="shared" si="343"/>
        <v/>
      </c>
      <c r="BR182" s="953" t="str">
        <f t="shared" si="344"/>
        <v/>
      </c>
      <c r="BS182" s="768" t="str">
        <f t="shared" si="344"/>
        <v/>
      </c>
      <c r="BT182" s="455" t="str">
        <f t="shared" si="344"/>
        <v/>
      </c>
      <c r="BU182" s="455" t="str">
        <f t="shared" si="344"/>
        <v/>
      </c>
      <c r="BV182" s="455" t="str">
        <f t="shared" si="344"/>
        <v/>
      </c>
      <c r="BW182" s="455" t="str">
        <f t="shared" si="344"/>
        <v/>
      </c>
      <c r="BX182" s="455" t="str">
        <f t="shared" si="344"/>
        <v/>
      </c>
      <c r="BY182" s="953" t="str">
        <f t="shared" si="344"/>
        <v/>
      </c>
      <c r="BZ182" s="768" t="str">
        <f t="shared" si="344"/>
        <v/>
      </c>
      <c r="CA182" s="455" t="str">
        <f t="shared" si="344"/>
        <v/>
      </c>
      <c r="CB182" s="455" t="str">
        <f t="shared" si="344"/>
        <v/>
      </c>
      <c r="CC182" s="455" t="str">
        <f t="shared" si="344"/>
        <v/>
      </c>
      <c r="CD182" s="455" t="str">
        <f t="shared" si="344"/>
        <v/>
      </c>
      <c r="CE182" s="455" t="str">
        <f t="shared" si="344"/>
        <v/>
      </c>
      <c r="CF182" s="953" t="str">
        <f t="shared" si="344"/>
        <v/>
      </c>
      <c r="CG182" s="768" t="str">
        <f t="shared" si="344"/>
        <v/>
      </c>
      <c r="CH182" s="455" t="str">
        <f t="shared" si="345"/>
        <v/>
      </c>
      <c r="CI182" s="455" t="str">
        <f t="shared" si="345"/>
        <v/>
      </c>
      <c r="CJ182" s="455" t="str">
        <f t="shared" si="345"/>
        <v/>
      </c>
      <c r="CK182" s="455" t="str">
        <f t="shared" si="345"/>
        <v/>
      </c>
      <c r="CL182" s="455" t="str">
        <f t="shared" si="345"/>
        <v/>
      </c>
      <c r="CM182" s="953" t="str">
        <f t="shared" si="345"/>
        <v/>
      </c>
      <c r="CN182" s="768" t="str">
        <f t="shared" si="345"/>
        <v/>
      </c>
      <c r="CO182" s="455" t="str">
        <f t="shared" si="345"/>
        <v/>
      </c>
      <c r="CP182" s="455" t="str">
        <f t="shared" si="345"/>
        <v/>
      </c>
      <c r="CQ182" s="455" t="str">
        <f t="shared" si="345"/>
        <v/>
      </c>
      <c r="CR182" s="455" t="str">
        <f t="shared" si="345"/>
        <v/>
      </c>
      <c r="CS182" s="455" t="str">
        <f t="shared" si="345"/>
        <v/>
      </c>
      <c r="CT182" s="953" t="str">
        <f t="shared" si="345"/>
        <v/>
      </c>
      <c r="CU182" s="952" t="str">
        <f t="shared" si="345"/>
        <v/>
      </c>
      <c r="CV182" s="455" t="str">
        <f t="shared" si="345"/>
        <v/>
      </c>
      <c r="CW182" s="455" t="str">
        <f t="shared" si="345"/>
        <v/>
      </c>
      <c r="CX182" s="455" t="str">
        <f t="shared" si="346"/>
        <v/>
      </c>
      <c r="CY182" s="455" t="str">
        <f t="shared" si="346"/>
        <v/>
      </c>
      <c r="CZ182" s="455" t="str">
        <f t="shared" si="346"/>
        <v/>
      </c>
      <c r="DA182" s="953" t="str">
        <f t="shared" si="346"/>
        <v/>
      </c>
      <c r="DB182" s="768" t="str">
        <f t="shared" si="346"/>
        <v/>
      </c>
      <c r="DC182" s="455" t="str">
        <f t="shared" si="346"/>
        <v/>
      </c>
      <c r="DD182" s="455" t="str">
        <f t="shared" si="346"/>
        <v/>
      </c>
      <c r="DE182" s="455" t="str">
        <f t="shared" si="346"/>
        <v/>
      </c>
      <c r="DF182" s="455" t="str">
        <f t="shared" si="346"/>
        <v/>
      </c>
      <c r="DG182" s="455" t="str">
        <f t="shared" si="346"/>
        <v/>
      </c>
      <c r="DH182" s="953" t="str">
        <f t="shared" si="346"/>
        <v/>
      </c>
      <c r="DI182" s="768" t="str">
        <f t="shared" si="346"/>
        <v/>
      </c>
      <c r="DJ182" s="455" t="str">
        <f t="shared" si="346"/>
        <v/>
      </c>
      <c r="DK182" s="455" t="str">
        <f t="shared" si="346"/>
        <v/>
      </c>
      <c r="DL182" s="455" t="str">
        <f t="shared" si="346"/>
        <v/>
      </c>
      <c r="DM182" s="455" t="str">
        <f t="shared" si="346"/>
        <v/>
      </c>
      <c r="DN182" s="455" t="str">
        <f t="shared" si="347"/>
        <v/>
      </c>
      <c r="DO182" s="953" t="str">
        <f t="shared" si="347"/>
        <v/>
      </c>
      <c r="DP182" s="768" t="str">
        <f t="shared" si="347"/>
        <v/>
      </c>
      <c r="DQ182" s="455" t="str">
        <f t="shared" si="347"/>
        <v/>
      </c>
      <c r="DR182" s="455" t="str">
        <f t="shared" si="347"/>
        <v/>
      </c>
      <c r="DS182" s="455" t="str">
        <f t="shared" si="347"/>
        <v/>
      </c>
      <c r="DT182" s="455" t="str">
        <f t="shared" si="347"/>
        <v/>
      </c>
      <c r="DU182" s="455" t="str">
        <f t="shared" si="347"/>
        <v/>
      </c>
      <c r="DV182" s="953" t="str">
        <f t="shared" si="347"/>
        <v/>
      </c>
      <c r="DW182" s="768" t="str">
        <f t="shared" si="347"/>
        <v/>
      </c>
      <c r="DX182" s="455" t="str">
        <f t="shared" si="347"/>
        <v/>
      </c>
      <c r="DY182" s="455" t="str">
        <f t="shared" si="347"/>
        <v/>
      </c>
      <c r="DZ182" s="455" t="str">
        <f t="shared" si="347"/>
        <v/>
      </c>
      <c r="EA182" s="455" t="str">
        <f t="shared" si="347"/>
        <v/>
      </c>
      <c r="EB182" s="455" t="str">
        <f t="shared" si="347"/>
        <v/>
      </c>
      <c r="EC182" s="954" t="str">
        <f t="shared" si="347"/>
        <v/>
      </c>
      <c r="ED182" s="768" t="str">
        <f t="shared" si="348"/>
        <v/>
      </c>
      <c r="EE182" s="455" t="str">
        <f t="shared" si="348"/>
        <v/>
      </c>
      <c r="EF182" s="455" t="str">
        <f t="shared" si="348"/>
        <v/>
      </c>
      <c r="EG182" s="455" t="str">
        <f t="shared" si="348"/>
        <v/>
      </c>
      <c r="EH182" s="455" t="str">
        <f t="shared" si="348"/>
        <v/>
      </c>
      <c r="EI182" s="455" t="str">
        <f t="shared" si="348"/>
        <v/>
      </c>
      <c r="EJ182" s="953" t="str">
        <f t="shared" si="348"/>
        <v/>
      </c>
      <c r="EK182" s="768" t="str">
        <f t="shared" si="348"/>
        <v/>
      </c>
      <c r="EL182" s="455" t="str">
        <f t="shared" si="348"/>
        <v/>
      </c>
      <c r="EM182" s="455" t="str">
        <f t="shared" si="348"/>
        <v/>
      </c>
      <c r="EN182" s="455" t="str">
        <f t="shared" si="348"/>
        <v/>
      </c>
      <c r="EO182" s="455" t="str">
        <f t="shared" si="348"/>
        <v/>
      </c>
      <c r="EP182" s="455" t="str">
        <f t="shared" si="348"/>
        <v/>
      </c>
      <c r="EQ182" s="953" t="str">
        <f t="shared" si="348"/>
        <v/>
      </c>
      <c r="ER182" s="768" t="str">
        <f t="shared" si="348"/>
        <v/>
      </c>
      <c r="ES182" s="455" t="str">
        <f t="shared" si="348"/>
        <v/>
      </c>
      <c r="ET182" s="455" t="str">
        <f t="shared" si="349"/>
        <v/>
      </c>
      <c r="EU182" s="455" t="str">
        <f t="shared" si="349"/>
        <v/>
      </c>
      <c r="EV182" s="455" t="str">
        <f t="shared" si="349"/>
        <v/>
      </c>
      <c r="EW182" s="455" t="str">
        <f t="shared" si="349"/>
        <v/>
      </c>
      <c r="EX182" s="953" t="str">
        <f t="shared" si="349"/>
        <v/>
      </c>
      <c r="EY182" s="768" t="str">
        <f t="shared" si="349"/>
        <v/>
      </c>
      <c r="EZ182" s="455" t="str">
        <f t="shared" si="349"/>
        <v/>
      </c>
      <c r="FA182" s="455" t="str">
        <f t="shared" si="349"/>
        <v/>
      </c>
      <c r="FB182" s="455" t="str">
        <f t="shared" si="349"/>
        <v/>
      </c>
      <c r="FC182" s="455" t="str">
        <f t="shared" si="349"/>
        <v/>
      </c>
      <c r="FD182" s="455" t="str">
        <f t="shared" si="349"/>
        <v/>
      </c>
      <c r="FE182" s="953" t="str">
        <f t="shared" si="349"/>
        <v/>
      </c>
      <c r="FF182" s="768" t="str">
        <f t="shared" si="349"/>
        <v/>
      </c>
      <c r="FG182" s="455" t="str">
        <f t="shared" si="349"/>
        <v/>
      </c>
      <c r="FH182" s="455" t="str">
        <f t="shared" si="349"/>
        <v/>
      </c>
      <c r="FI182" s="455" t="str">
        <f t="shared" si="349"/>
        <v/>
      </c>
      <c r="FJ182" s="455" t="str">
        <f t="shared" si="350"/>
        <v/>
      </c>
      <c r="FK182" s="455" t="str">
        <f t="shared" si="350"/>
        <v/>
      </c>
      <c r="FL182" s="953" t="str">
        <f t="shared" si="350"/>
        <v/>
      </c>
      <c r="FM182" s="768" t="str">
        <f t="shared" si="350"/>
        <v/>
      </c>
      <c r="FN182" s="455" t="str">
        <f t="shared" si="350"/>
        <v/>
      </c>
      <c r="FO182" s="455" t="str">
        <f t="shared" si="350"/>
        <v/>
      </c>
      <c r="FP182" s="455" t="str">
        <f t="shared" si="350"/>
        <v/>
      </c>
      <c r="FQ182" s="455" t="str">
        <f t="shared" si="350"/>
        <v/>
      </c>
      <c r="FR182" s="455" t="str">
        <f t="shared" si="350"/>
        <v/>
      </c>
      <c r="FS182" s="953" t="str">
        <f t="shared" si="350"/>
        <v/>
      </c>
      <c r="FT182" s="768" t="str">
        <f t="shared" si="350"/>
        <v/>
      </c>
      <c r="FU182" s="455" t="str">
        <f t="shared" si="350"/>
        <v/>
      </c>
      <c r="FV182" s="455" t="str">
        <f t="shared" si="350"/>
        <v/>
      </c>
      <c r="FW182" s="455" t="str">
        <f t="shared" si="350"/>
        <v/>
      </c>
      <c r="FX182" s="455" t="str">
        <f t="shared" si="350"/>
        <v/>
      </c>
      <c r="FY182" s="455" t="str">
        <f t="shared" si="350"/>
        <v/>
      </c>
      <c r="FZ182" s="953" t="str">
        <f t="shared" si="351"/>
        <v/>
      </c>
      <c r="GA182" s="768" t="str">
        <f t="shared" si="351"/>
        <v/>
      </c>
      <c r="GB182" s="455" t="str">
        <f t="shared" si="351"/>
        <v/>
      </c>
      <c r="GC182" s="455" t="str">
        <f t="shared" si="351"/>
        <v/>
      </c>
      <c r="GD182" s="455" t="str">
        <f t="shared" si="351"/>
        <v/>
      </c>
      <c r="GE182" s="455" t="str">
        <f t="shared" si="351"/>
        <v/>
      </c>
      <c r="GF182" s="953" t="str">
        <f t="shared" si="351"/>
        <v/>
      </c>
      <c r="GG182" s="768" t="str">
        <f t="shared" si="351"/>
        <v/>
      </c>
      <c r="GH182" s="455" t="str">
        <f t="shared" si="351"/>
        <v/>
      </c>
      <c r="GI182" s="455" t="str">
        <f t="shared" si="351"/>
        <v/>
      </c>
      <c r="GJ182" s="455" t="str">
        <f t="shared" si="351"/>
        <v/>
      </c>
      <c r="GK182" s="455" t="str">
        <f t="shared" si="351"/>
        <v/>
      </c>
      <c r="GL182" s="455" t="str">
        <f t="shared" si="351"/>
        <v/>
      </c>
      <c r="GM182" s="455" t="str">
        <f t="shared" si="351"/>
        <v/>
      </c>
      <c r="GN182" s="954" t="str">
        <f t="shared" si="351"/>
        <v/>
      </c>
      <c r="GO182" s="768" t="str">
        <f t="shared" si="351"/>
        <v/>
      </c>
      <c r="GP182" s="455" t="str">
        <f t="shared" si="352"/>
        <v/>
      </c>
      <c r="GQ182" s="455" t="str">
        <f t="shared" si="352"/>
        <v/>
      </c>
      <c r="GR182" s="455" t="str">
        <f t="shared" si="352"/>
        <v/>
      </c>
      <c r="GS182" s="455" t="str">
        <f t="shared" si="352"/>
        <v/>
      </c>
      <c r="GT182" s="455" t="str">
        <f t="shared" si="352"/>
        <v/>
      </c>
      <c r="GU182" s="953" t="str">
        <f t="shared" si="352"/>
        <v/>
      </c>
      <c r="GV182" s="768" t="str">
        <f t="shared" si="352"/>
        <v/>
      </c>
      <c r="GW182" s="455" t="str">
        <f t="shared" si="352"/>
        <v/>
      </c>
      <c r="GX182" s="455" t="str">
        <f t="shared" si="352"/>
        <v/>
      </c>
      <c r="GY182" s="455" t="str">
        <f t="shared" si="352"/>
        <v/>
      </c>
      <c r="GZ182" s="455" t="str">
        <f t="shared" si="352"/>
        <v/>
      </c>
      <c r="HA182" s="455" t="str">
        <f t="shared" si="352"/>
        <v/>
      </c>
      <c r="HB182" s="953" t="str">
        <f t="shared" si="352"/>
        <v/>
      </c>
      <c r="HC182" s="768" t="str">
        <f t="shared" si="352"/>
        <v/>
      </c>
      <c r="HD182" s="455" t="str">
        <f t="shared" si="352"/>
        <v/>
      </c>
      <c r="HE182" s="455" t="str">
        <f t="shared" si="352"/>
        <v/>
      </c>
      <c r="HF182" s="455" t="str">
        <f t="shared" si="353"/>
        <v/>
      </c>
      <c r="HG182" s="455" t="str">
        <f t="shared" si="353"/>
        <v/>
      </c>
      <c r="HH182" s="455" t="str">
        <f t="shared" si="353"/>
        <v/>
      </c>
      <c r="HI182" s="953" t="str">
        <f t="shared" si="353"/>
        <v/>
      </c>
      <c r="HJ182" s="768" t="str">
        <f t="shared" si="353"/>
        <v/>
      </c>
      <c r="HK182" s="455" t="str">
        <f t="shared" si="353"/>
        <v/>
      </c>
      <c r="HL182" s="455" t="str">
        <f t="shared" si="353"/>
        <v/>
      </c>
      <c r="HM182" s="455" t="str">
        <f t="shared" si="353"/>
        <v/>
      </c>
      <c r="HN182" s="455" t="str">
        <f t="shared" si="353"/>
        <v/>
      </c>
      <c r="HO182" s="455" t="str">
        <f t="shared" si="353"/>
        <v/>
      </c>
      <c r="HP182" s="953" t="str">
        <f t="shared" si="353"/>
        <v/>
      </c>
      <c r="HQ182" s="768" t="str">
        <f t="shared" si="353"/>
        <v/>
      </c>
      <c r="HR182" s="455" t="str">
        <f t="shared" si="353"/>
        <v/>
      </c>
      <c r="HS182" s="455" t="str">
        <f t="shared" si="353"/>
        <v/>
      </c>
      <c r="HT182" s="455" t="str">
        <f t="shared" si="353"/>
        <v/>
      </c>
      <c r="HU182" s="455" t="str">
        <f t="shared" si="353"/>
        <v/>
      </c>
      <c r="HV182" s="455" t="str">
        <f t="shared" si="354"/>
        <v/>
      </c>
      <c r="HW182" s="953" t="str">
        <f t="shared" si="354"/>
        <v/>
      </c>
      <c r="HX182" s="768" t="str">
        <f t="shared" si="354"/>
        <v/>
      </c>
      <c r="HY182" s="455" t="str">
        <f t="shared" si="354"/>
        <v/>
      </c>
      <c r="HZ182" s="455" t="str">
        <f t="shared" si="354"/>
        <v/>
      </c>
      <c r="IA182" s="455" t="str">
        <f t="shared" si="354"/>
        <v/>
      </c>
      <c r="IB182" s="455" t="str">
        <f t="shared" si="354"/>
        <v/>
      </c>
      <c r="IC182" s="455" t="str">
        <f t="shared" si="354"/>
        <v/>
      </c>
      <c r="ID182" s="953" t="str">
        <f t="shared" si="354"/>
        <v/>
      </c>
      <c r="IE182" s="768" t="str">
        <f t="shared" si="354"/>
        <v/>
      </c>
      <c r="IF182" s="455" t="str">
        <f t="shared" si="354"/>
        <v/>
      </c>
      <c r="IG182" s="455" t="str">
        <f t="shared" si="354"/>
        <v/>
      </c>
      <c r="IH182" s="455" t="str">
        <f t="shared" si="354"/>
        <v/>
      </c>
      <c r="II182" s="455" t="str">
        <f t="shared" si="354"/>
        <v/>
      </c>
      <c r="IJ182" s="455" t="str">
        <f t="shared" si="354"/>
        <v/>
      </c>
      <c r="IK182" s="953" t="str">
        <f t="shared" si="354"/>
        <v/>
      </c>
      <c r="IL182" s="768" t="str">
        <f t="shared" si="355"/>
        <v/>
      </c>
      <c r="IM182" s="455" t="str">
        <f t="shared" si="355"/>
        <v/>
      </c>
      <c r="IN182" s="455" t="str">
        <f t="shared" si="355"/>
        <v/>
      </c>
      <c r="IO182" s="455" t="str">
        <f t="shared" si="355"/>
        <v/>
      </c>
      <c r="IP182" s="455" t="str">
        <f t="shared" si="355"/>
        <v/>
      </c>
      <c r="IQ182" s="455" t="str">
        <f t="shared" si="355"/>
        <v/>
      </c>
      <c r="IR182" s="953" t="str">
        <f t="shared" si="355"/>
        <v/>
      </c>
      <c r="IS182" s="768" t="str">
        <f t="shared" si="355"/>
        <v/>
      </c>
      <c r="IT182" s="455" t="str">
        <f t="shared" si="355"/>
        <v/>
      </c>
      <c r="IU182" s="455" t="str">
        <f t="shared" si="355"/>
        <v/>
      </c>
      <c r="IV182" s="455" t="str">
        <f t="shared" si="355"/>
        <v/>
      </c>
      <c r="IW182" s="455" t="str">
        <f t="shared" si="355"/>
        <v/>
      </c>
      <c r="IX182" s="455" t="str">
        <f t="shared" si="355"/>
        <v/>
      </c>
      <c r="IY182" s="954" t="str">
        <f t="shared" si="355"/>
        <v/>
      </c>
      <c r="IZ182" s="768" t="str">
        <f t="shared" si="355"/>
        <v/>
      </c>
      <c r="JA182" s="455" t="str">
        <f t="shared" si="355"/>
        <v/>
      </c>
      <c r="JB182" s="455" t="str">
        <f t="shared" si="356"/>
        <v/>
      </c>
      <c r="JC182" s="455" t="str">
        <f t="shared" si="356"/>
        <v/>
      </c>
      <c r="JD182" s="455" t="str">
        <f t="shared" si="356"/>
        <v/>
      </c>
      <c r="JE182" s="455" t="str">
        <f t="shared" si="356"/>
        <v/>
      </c>
      <c r="JF182" s="953" t="str">
        <f t="shared" si="356"/>
        <v/>
      </c>
      <c r="JG182" s="768" t="str">
        <f t="shared" si="356"/>
        <v/>
      </c>
      <c r="JH182" s="455" t="str">
        <f t="shared" si="356"/>
        <v/>
      </c>
      <c r="JI182" s="455" t="str">
        <f t="shared" si="356"/>
        <v/>
      </c>
      <c r="JJ182" s="455" t="str">
        <f t="shared" si="356"/>
        <v/>
      </c>
      <c r="JK182" s="455" t="str">
        <f t="shared" si="356"/>
        <v/>
      </c>
      <c r="JL182" s="455" t="str">
        <f t="shared" si="356"/>
        <v/>
      </c>
      <c r="JM182" s="953" t="str">
        <f t="shared" si="356"/>
        <v/>
      </c>
      <c r="JN182" s="768" t="str">
        <f t="shared" si="356"/>
        <v/>
      </c>
      <c r="JO182" s="455" t="str">
        <f t="shared" si="356"/>
        <v/>
      </c>
      <c r="JP182" s="455" t="str">
        <f t="shared" si="356"/>
        <v/>
      </c>
      <c r="JQ182" s="455" t="str">
        <f t="shared" si="356"/>
        <v/>
      </c>
      <c r="JR182" s="455" t="str">
        <f t="shared" si="357"/>
        <v/>
      </c>
      <c r="JS182" s="455" t="str">
        <f t="shared" si="357"/>
        <v/>
      </c>
      <c r="JT182" s="953" t="str">
        <f t="shared" si="357"/>
        <v/>
      </c>
      <c r="JU182" s="768" t="str">
        <f t="shared" si="357"/>
        <v/>
      </c>
      <c r="JV182" s="455" t="str">
        <f t="shared" si="357"/>
        <v/>
      </c>
      <c r="JW182" s="455" t="str">
        <f t="shared" si="357"/>
        <v/>
      </c>
      <c r="JX182" s="455" t="str">
        <f t="shared" si="357"/>
        <v/>
      </c>
      <c r="JY182" s="455" t="str">
        <f t="shared" si="357"/>
        <v/>
      </c>
      <c r="JZ182" s="455" t="str">
        <f t="shared" si="357"/>
        <v/>
      </c>
      <c r="KA182" s="953" t="str">
        <f t="shared" si="357"/>
        <v/>
      </c>
      <c r="KB182" s="768" t="str">
        <f t="shared" si="357"/>
        <v/>
      </c>
      <c r="KC182" s="455" t="str">
        <f t="shared" si="357"/>
        <v/>
      </c>
      <c r="KD182" s="455" t="str">
        <f t="shared" si="357"/>
        <v/>
      </c>
      <c r="KE182" s="455" t="str">
        <f t="shared" si="357"/>
        <v/>
      </c>
      <c r="KF182" s="455" t="str">
        <f t="shared" si="357"/>
        <v/>
      </c>
      <c r="KG182" s="455" t="str">
        <f t="shared" si="357"/>
        <v/>
      </c>
      <c r="KH182" s="953" t="str">
        <f t="shared" si="358"/>
        <v/>
      </c>
      <c r="KI182" s="768" t="str">
        <f t="shared" si="358"/>
        <v/>
      </c>
      <c r="KJ182" s="455" t="str">
        <f t="shared" si="358"/>
        <v/>
      </c>
      <c r="KK182" s="455" t="str">
        <f t="shared" si="358"/>
        <v/>
      </c>
      <c r="KL182" s="455" t="str">
        <f t="shared" si="358"/>
        <v/>
      </c>
      <c r="KM182" s="455" t="str">
        <f t="shared" si="358"/>
        <v/>
      </c>
      <c r="KN182" s="455" t="str">
        <f t="shared" si="358"/>
        <v/>
      </c>
      <c r="KO182" s="953" t="str">
        <f t="shared" si="358"/>
        <v/>
      </c>
      <c r="KP182" s="768" t="str">
        <f t="shared" si="358"/>
        <v/>
      </c>
      <c r="KQ182" s="455" t="str">
        <f t="shared" si="358"/>
        <v/>
      </c>
      <c r="KR182" s="455" t="str">
        <f t="shared" si="358"/>
        <v/>
      </c>
      <c r="KS182" s="455" t="str">
        <f t="shared" si="358"/>
        <v/>
      </c>
      <c r="KT182" s="455" t="str">
        <f t="shared" si="358"/>
        <v/>
      </c>
      <c r="KU182" s="455" t="str">
        <f t="shared" si="358"/>
        <v/>
      </c>
      <c r="KV182" s="953" t="str">
        <f t="shared" si="358"/>
        <v/>
      </c>
      <c r="KW182" s="768" t="str">
        <f t="shared" si="358"/>
        <v/>
      </c>
      <c r="KX182" s="455" t="str">
        <f t="shared" si="359"/>
        <v/>
      </c>
      <c r="KY182" s="455" t="str">
        <f t="shared" si="359"/>
        <v/>
      </c>
      <c r="KZ182" s="455" t="str">
        <f t="shared" si="359"/>
        <v/>
      </c>
      <c r="LA182" s="455" t="str">
        <f t="shared" si="359"/>
        <v/>
      </c>
      <c r="LB182" s="455" t="str">
        <f t="shared" si="359"/>
        <v/>
      </c>
      <c r="LC182" s="954" t="str">
        <f t="shared" si="359"/>
        <v/>
      </c>
      <c r="LD182" s="768" t="str">
        <f t="shared" si="359"/>
        <v/>
      </c>
      <c r="LE182" s="455" t="str">
        <f t="shared" si="359"/>
        <v/>
      </c>
      <c r="LF182" s="455" t="str">
        <f t="shared" si="359"/>
        <v/>
      </c>
      <c r="LG182" s="455" t="str">
        <f t="shared" si="359"/>
        <v/>
      </c>
      <c r="LH182" s="455" t="str">
        <f t="shared" si="359"/>
        <v/>
      </c>
      <c r="LI182" s="455" t="str">
        <f t="shared" si="359"/>
        <v/>
      </c>
      <c r="LJ182" s="953" t="str">
        <f t="shared" si="359"/>
        <v/>
      </c>
      <c r="LK182" s="768" t="str">
        <f t="shared" si="359"/>
        <v/>
      </c>
      <c r="LL182" s="455" t="str">
        <f t="shared" si="359"/>
        <v/>
      </c>
      <c r="LM182" s="455" t="str">
        <f t="shared" si="359"/>
        <v/>
      </c>
      <c r="LN182" s="455" t="str">
        <f t="shared" si="360"/>
        <v/>
      </c>
      <c r="LO182" s="455" t="str">
        <f t="shared" si="360"/>
        <v/>
      </c>
      <c r="LP182" s="455" t="str">
        <f t="shared" si="360"/>
        <v/>
      </c>
      <c r="LQ182" s="953" t="str">
        <f t="shared" si="360"/>
        <v/>
      </c>
      <c r="LR182" s="768" t="str">
        <f t="shared" si="360"/>
        <v/>
      </c>
      <c r="LS182" s="455" t="str">
        <f t="shared" si="360"/>
        <v/>
      </c>
      <c r="LT182" s="455" t="str">
        <f t="shared" si="360"/>
        <v/>
      </c>
      <c r="LU182" s="455" t="str">
        <f t="shared" si="360"/>
        <v/>
      </c>
      <c r="LV182" s="455" t="str">
        <f t="shared" si="360"/>
        <v/>
      </c>
      <c r="LW182" s="455" t="str">
        <f t="shared" si="360"/>
        <v/>
      </c>
      <c r="LX182" s="953" t="str">
        <f t="shared" si="360"/>
        <v/>
      </c>
      <c r="LY182" s="768" t="str">
        <f t="shared" si="360"/>
        <v/>
      </c>
      <c r="LZ182" s="455" t="str">
        <f t="shared" si="360"/>
        <v/>
      </c>
      <c r="MA182" s="455" t="str">
        <f t="shared" si="360"/>
        <v/>
      </c>
      <c r="MB182" s="455" t="str">
        <f t="shared" si="360"/>
        <v/>
      </c>
      <c r="MC182" s="455" t="str">
        <f t="shared" si="360"/>
        <v/>
      </c>
      <c r="MD182" s="455" t="str">
        <f t="shared" si="361"/>
        <v/>
      </c>
      <c r="ME182" s="953" t="str">
        <f t="shared" si="361"/>
        <v/>
      </c>
      <c r="MF182" s="768" t="str">
        <f t="shared" si="361"/>
        <v/>
      </c>
      <c r="MG182" s="455" t="str">
        <f t="shared" si="361"/>
        <v/>
      </c>
      <c r="MH182" s="455" t="str">
        <f t="shared" si="361"/>
        <v/>
      </c>
      <c r="MI182" s="455" t="str">
        <f t="shared" si="361"/>
        <v/>
      </c>
      <c r="MJ182" s="455" t="str">
        <f t="shared" si="361"/>
        <v/>
      </c>
      <c r="MK182" s="455" t="str">
        <f t="shared" si="361"/>
        <v/>
      </c>
      <c r="ML182" s="953" t="str">
        <f t="shared" si="361"/>
        <v/>
      </c>
      <c r="MM182" s="768" t="str">
        <f t="shared" si="361"/>
        <v/>
      </c>
      <c r="MN182" s="455" t="str">
        <f t="shared" si="361"/>
        <v/>
      </c>
      <c r="MO182" s="455" t="str">
        <f t="shared" si="361"/>
        <v/>
      </c>
      <c r="MP182" s="455" t="str">
        <f t="shared" si="361"/>
        <v/>
      </c>
      <c r="MQ182" s="455" t="str">
        <f t="shared" si="361"/>
        <v/>
      </c>
      <c r="MR182" s="455" t="str">
        <f t="shared" si="361"/>
        <v/>
      </c>
      <c r="MS182" s="953" t="str">
        <f t="shared" si="361"/>
        <v/>
      </c>
      <c r="MT182" s="768" t="str">
        <f t="shared" si="362"/>
        <v/>
      </c>
      <c r="MU182" s="455" t="str">
        <f t="shared" si="362"/>
        <v/>
      </c>
      <c r="MV182" s="455" t="str">
        <f t="shared" si="362"/>
        <v/>
      </c>
      <c r="MW182" s="455" t="str">
        <f t="shared" si="362"/>
        <v/>
      </c>
      <c r="MX182" s="455" t="str">
        <f t="shared" si="362"/>
        <v/>
      </c>
      <c r="MY182" s="455" t="str">
        <f t="shared" si="362"/>
        <v/>
      </c>
      <c r="MZ182" s="953" t="str">
        <f t="shared" si="362"/>
        <v/>
      </c>
      <c r="NA182" s="768" t="str">
        <f t="shared" si="362"/>
        <v/>
      </c>
      <c r="NB182" s="455" t="str">
        <f t="shared" si="362"/>
        <v/>
      </c>
      <c r="NC182" s="455" t="str">
        <f t="shared" si="362"/>
        <v/>
      </c>
      <c r="ND182" s="455" t="str">
        <f t="shared" si="362"/>
        <v/>
      </c>
      <c r="NE182" s="455" t="str">
        <f t="shared" si="362"/>
        <v/>
      </c>
      <c r="NF182" s="455" t="str">
        <f t="shared" si="362"/>
        <v/>
      </c>
      <c r="NG182" s="954" t="str">
        <f t="shared" si="362"/>
        <v/>
      </c>
      <c r="NH182" s="768" t="str">
        <f t="shared" si="362"/>
        <v/>
      </c>
      <c r="NI182" s="455" t="str">
        <f t="shared" si="362"/>
        <v/>
      </c>
      <c r="NJ182" s="455" t="str">
        <f t="shared" si="363"/>
        <v/>
      </c>
      <c r="NK182" s="455" t="str">
        <f t="shared" si="363"/>
        <v/>
      </c>
      <c r="NL182" s="455" t="str">
        <f t="shared" si="363"/>
        <v/>
      </c>
      <c r="NM182" s="455" t="str">
        <f t="shared" si="363"/>
        <v/>
      </c>
      <c r="NN182" s="953" t="str">
        <f t="shared" si="363"/>
        <v/>
      </c>
      <c r="NO182" s="83"/>
      <c r="NP182" s="83"/>
      <c r="NQ182" s="83"/>
      <c r="NR182" s="83"/>
      <c r="NS182" s="83"/>
      <c r="NT182" s="83"/>
      <c r="NU182" s="83"/>
      <c r="NV182" s="83"/>
      <c r="NW182" s="83"/>
      <c r="NX182" s="83"/>
      <c r="NY182" s="83"/>
      <c r="NZ182" s="83"/>
      <c r="OA182" s="83"/>
      <c r="OB182" s="83"/>
      <c r="OC182" s="83"/>
      <c r="OD182" s="83"/>
      <c r="OE182" s="83"/>
      <c r="OF182" s="83"/>
      <c r="OG182" s="83"/>
      <c r="OH182" s="83"/>
      <c r="OI182" s="83"/>
      <c r="OJ182" s="83"/>
      <c r="OK182" s="83"/>
      <c r="OL182" s="83"/>
      <c r="OM182" s="83"/>
      <c r="ON182" s="83"/>
      <c r="OO182" s="83"/>
      <c r="OP182" s="83"/>
      <c r="OQ182" s="83"/>
      <c r="OR182" s="83"/>
      <c r="OS182" s="83"/>
      <c r="OT182" s="83"/>
      <c r="OU182" s="83"/>
      <c r="OV182" s="83"/>
      <c r="OW182" s="83"/>
      <c r="OX182" s="83"/>
      <c r="OY182" s="83"/>
      <c r="OZ182" s="83"/>
      <c r="PA182" s="83"/>
      <c r="PB182" s="83"/>
      <c r="PC182" s="83"/>
      <c r="PD182" s="83"/>
      <c r="PE182" s="83"/>
      <c r="PF182" s="83"/>
      <c r="PG182" s="83"/>
      <c r="PH182" s="83"/>
      <c r="PI182" s="83"/>
      <c r="PJ182" s="83"/>
      <c r="PK182" s="83"/>
      <c r="PL182" s="83"/>
      <c r="PM182" s="83"/>
      <c r="PN182" s="83"/>
      <c r="PO182" s="83"/>
      <c r="PP182" s="83"/>
      <c r="PQ182" s="83"/>
      <c r="PR182" s="83"/>
      <c r="PS182" s="83"/>
      <c r="PT182" s="83"/>
      <c r="PU182" s="83"/>
      <c r="PV182" s="83"/>
      <c r="PW182" s="83"/>
      <c r="PX182" s="83"/>
      <c r="PY182" s="83"/>
      <c r="PZ182" s="83"/>
      <c r="QA182" s="83"/>
      <c r="QB182" s="83"/>
      <c r="QC182" s="83"/>
      <c r="QD182" s="83"/>
      <c r="QE182" s="83"/>
      <c r="QF182" s="83"/>
      <c r="QG182" s="83"/>
      <c r="QH182" s="83"/>
      <c r="QI182" s="83"/>
      <c r="QJ182" s="83"/>
      <c r="QK182" s="83"/>
      <c r="QL182" s="83"/>
      <c r="QM182" s="83"/>
      <c r="QN182" s="83"/>
      <c r="QO182" s="83"/>
      <c r="QP182" s="83"/>
      <c r="QQ182" s="83"/>
      <c r="QR182" s="83"/>
      <c r="QS182" s="83"/>
      <c r="QT182" s="83"/>
      <c r="QU182" s="83"/>
      <c r="QV182" s="83"/>
      <c r="QW182" s="83"/>
      <c r="QX182" s="83"/>
      <c r="QY182" s="83"/>
      <c r="QZ182" s="83"/>
      <c r="RA182" s="83"/>
      <c r="RB182" s="83"/>
      <c r="RC182" s="83"/>
      <c r="RD182" s="83"/>
      <c r="RE182" s="83"/>
      <c r="RF182" s="83"/>
      <c r="RG182" s="83"/>
      <c r="RH182" s="83"/>
      <c r="RI182" s="83"/>
      <c r="RJ182" s="83"/>
      <c r="RK182" s="83"/>
      <c r="RL182" s="83"/>
      <c r="RM182" s="83"/>
      <c r="RN182" s="83"/>
      <c r="RO182" s="83"/>
      <c r="RP182" s="83"/>
      <c r="RQ182" s="83"/>
      <c r="RR182" s="83"/>
      <c r="RS182" s="83"/>
      <c r="RT182" s="83"/>
      <c r="RU182" s="83"/>
      <c r="RV182" s="83"/>
      <c r="RW182" s="83"/>
      <c r="RX182" s="83"/>
      <c r="RY182" s="83"/>
      <c r="RZ182" s="83"/>
      <c r="SA182" s="83"/>
      <c r="SB182" s="83"/>
      <c r="SC182" s="83"/>
      <c r="SD182" s="83"/>
      <c r="SE182" s="83"/>
      <c r="SF182" s="83"/>
      <c r="SG182" s="83"/>
      <c r="SH182" s="83"/>
      <c r="SI182" s="83"/>
      <c r="SJ182" s="83"/>
      <c r="SK182" s="83"/>
      <c r="SL182" s="83"/>
      <c r="SM182" s="83"/>
      <c r="SN182" s="83"/>
      <c r="SO182" s="83"/>
      <c r="SP182" s="83"/>
      <c r="SQ182" s="83"/>
      <c r="SR182" s="83"/>
      <c r="SS182" s="83"/>
      <c r="ST182" s="83"/>
      <c r="SU182" s="83"/>
      <c r="SV182" s="83"/>
      <c r="SW182" s="83"/>
      <c r="SX182" s="83"/>
      <c r="SY182" s="83"/>
      <c r="SZ182" s="83"/>
      <c r="TA182" s="83"/>
      <c r="TB182" s="83"/>
      <c r="TC182" s="83"/>
      <c r="TD182" s="83"/>
      <c r="TE182" s="83"/>
      <c r="TF182" s="83"/>
      <c r="TG182" s="83"/>
      <c r="TH182" s="83"/>
      <c r="TI182" s="83"/>
      <c r="TJ182" s="83"/>
      <c r="TK182" s="83"/>
      <c r="TL182" s="83"/>
      <c r="TM182" s="83"/>
      <c r="TN182" s="83"/>
      <c r="TO182" s="83"/>
      <c r="TP182" s="83"/>
      <c r="TQ182" s="83"/>
      <c r="TR182" s="83"/>
      <c r="TS182" s="83"/>
      <c r="TT182" s="83"/>
      <c r="TU182" s="83"/>
      <c r="TV182" s="83"/>
      <c r="TW182" s="83"/>
      <c r="TX182" s="83"/>
      <c r="TY182" s="83"/>
      <c r="TZ182" s="83"/>
      <c r="UA182" s="83"/>
      <c r="UB182" s="83"/>
      <c r="UC182" s="83"/>
      <c r="UD182" s="83"/>
      <c r="UE182" s="83"/>
      <c r="UF182" s="83"/>
      <c r="UG182" s="83"/>
      <c r="UH182" s="83"/>
      <c r="UI182" s="83"/>
      <c r="UJ182" s="83"/>
      <c r="UK182" s="83"/>
      <c r="UL182" s="83"/>
      <c r="UM182" s="83"/>
      <c r="UN182" s="83"/>
      <c r="UO182" s="83"/>
      <c r="UP182" s="83"/>
      <c r="UQ182" s="83"/>
    </row>
    <row r="183" spans="1:563" s="1" customFormat="1" hidden="1" x14ac:dyDescent="0.2">
      <c r="A183" s="762">
        <f>alapadatok!M38</f>
        <v>36</v>
      </c>
      <c r="B183" s="678" t="str">
        <f>IF(alapadatok!O38="","",alapadatok!O38)</f>
        <v/>
      </c>
      <c r="C183" s="584" t="str">
        <f>IF(alapadatok!N38="","",alapadatok!N38)</f>
        <v/>
      </c>
      <c r="D183" s="584" t="str">
        <f>IF(alapadatok!P38="","",alapadatok!P38)</f>
        <v/>
      </c>
      <c r="E183" s="948" t="str">
        <f>IF(alapadatok!W38="","",alapadatok!W38)</f>
        <v/>
      </c>
      <c r="F183" s="952" t="str">
        <f t="shared" si="365"/>
        <v/>
      </c>
      <c r="G183" s="953" t="str">
        <f t="shared" si="365"/>
        <v/>
      </c>
      <c r="H183" s="768" t="str">
        <f t="shared" si="365"/>
        <v/>
      </c>
      <c r="I183" s="455" t="str">
        <f t="shared" si="365"/>
        <v/>
      </c>
      <c r="J183" s="455" t="str">
        <f t="shared" si="365"/>
        <v/>
      </c>
      <c r="K183" s="455" t="str">
        <f t="shared" si="365"/>
        <v/>
      </c>
      <c r="L183" s="455" t="str">
        <f t="shared" si="365"/>
        <v/>
      </c>
      <c r="M183" s="455" t="str">
        <f t="shared" si="365"/>
        <v/>
      </c>
      <c r="N183" s="953" t="str">
        <f t="shared" si="365"/>
        <v/>
      </c>
      <c r="O183" s="768" t="str">
        <f t="shared" si="365"/>
        <v/>
      </c>
      <c r="P183" s="455" t="str">
        <f t="shared" si="365"/>
        <v/>
      </c>
      <c r="Q183" s="455" t="str">
        <f t="shared" si="365"/>
        <v/>
      </c>
      <c r="R183" s="455" t="str">
        <f t="shared" si="365"/>
        <v/>
      </c>
      <c r="S183" s="455" t="str">
        <f t="shared" si="365"/>
        <v/>
      </c>
      <c r="T183" s="455" t="str">
        <f t="shared" si="365"/>
        <v/>
      </c>
      <c r="U183" s="953" t="str">
        <f t="shared" si="364"/>
        <v/>
      </c>
      <c r="V183" s="768" t="str">
        <f t="shared" si="341"/>
        <v/>
      </c>
      <c r="W183" s="455" t="str">
        <f t="shared" si="341"/>
        <v/>
      </c>
      <c r="X183" s="455" t="str">
        <f t="shared" si="341"/>
        <v/>
      </c>
      <c r="Y183" s="455" t="str">
        <f t="shared" si="341"/>
        <v/>
      </c>
      <c r="Z183" s="455" t="str">
        <f t="shared" si="341"/>
        <v/>
      </c>
      <c r="AA183" s="455" t="str">
        <f t="shared" si="341"/>
        <v/>
      </c>
      <c r="AB183" s="953" t="str">
        <f t="shared" si="341"/>
        <v/>
      </c>
      <c r="AC183" s="768" t="str">
        <f t="shared" si="341"/>
        <v/>
      </c>
      <c r="AD183" s="455" t="str">
        <f t="shared" si="341"/>
        <v/>
      </c>
      <c r="AE183" s="455" t="str">
        <f t="shared" si="341"/>
        <v/>
      </c>
      <c r="AF183" s="455" t="str">
        <f t="shared" si="341"/>
        <v/>
      </c>
      <c r="AG183" s="455" t="str">
        <f t="shared" si="341"/>
        <v/>
      </c>
      <c r="AH183" s="455" t="str">
        <f t="shared" si="341"/>
        <v/>
      </c>
      <c r="AI183" s="953" t="str">
        <f t="shared" si="341"/>
        <v/>
      </c>
      <c r="AJ183" s="768" t="str">
        <f t="shared" si="341"/>
        <v/>
      </c>
      <c r="AK183" s="455" t="str">
        <f t="shared" si="341"/>
        <v/>
      </c>
      <c r="AL183" s="455" t="str">
        <f t="shared" si="342"/>
        <v/>
      </c>
      <c r="AM183" s="455" t="str">
        <f t="shared" si="342"/>
        <v/>
      </c>
      <c r="AN183" s="455" t="str">
        <f t="shared" si="342"/>
        <v/>
      </c>
      <c r="AO183" s="455" t="str">
        <f t="shared" si="342"/>
        <v/>
      </c>
      <c r="AP183" s="953" t="str">
        <f t="shared" si="342"/>
        <v/>
      </c>
      <c r="AQ183" s="768" t="str">
        <f t="shared" si="342"/>
        <v/>
      </c>
      <c r="AR183" s="455" t="str">
        <f t="shared" si="342"/>
        <v/>
      </c>
      <c r="AS183" s="455" t="str">
        <f t="shared" si="342"/>
        <v/>
      </c>
      <c r="AT183" s="455" t="str">
        <f t="shared" si="342"/>
        <v/>
      </c>
      <c r="AU183" s="455" t="str">
        <f t="shared" si="342"/>
        <v/>
      </c>
      <c r="AV183" s="455" t="str">
        <f t="shared" si="342"/>
        <v/>
      </c>
      <c r="AW183" s="953" t="str">
        <f t="shared" si="342"/>
        <v/>
      </c>
      <c r="AX183" s="768" t="str">
        <f t="shared" si="342"/>
        <v/>
      </c>
      <c r="AY183" s="455" t="str">
        <f t="shared" si="342"/>
        <v/>
      </c>
      <c r="AZ183" s="455" t="str">
        <f t="shared" si="342"/>
        <v/>
      </c>
      <c r="BA183" s="455" t="str">
        <f t="shared" si="342"/>
        <v/>
      </c>
      <c r="BB183" s="455" t="str">
        <f t="shared" si="343"/>
        <v/>
      </c>
      <c r="BC183" s="455" t="str">
        <f t="shared" si="343"/>
        <v/>
      </c>
      <c r="BD183" s="953" t="str">
        <f t="shared" si="343"/>
        <v/>
      </c>
      <c r="BE183" s="768" t="str">
        <f t="shared" si="343"/>
        <v/>
      </c>
      <c r="BF183" s="455" t="str">
        <f t="shared" si="343"/>
        <v/>
      </c>
      <c r="BG183" s="455" t="str">
        <f t="shared" si="343"/>
        <v/>
      </c>
      <c r="BH183" s="455" t="str">
        <f t="shared" si="343"/>
        <v/>
      </c>
      <c r="BI183" s="455" t="str">
        <f t="shared" si="343"/>
        <v/>
      </c>
      <c r="BJ183" s="455" t="str">
        <f t="shared" si="343"/>
        <v/>
      </c>
      <c r="BK183" s="953" t="str">
        <f t="shared" si="343"/>
        <v/>
      </c>
      <c r="BL183" s="768" t="str">
        <f t="shared" si="343"/>
        <v/>
      </c>
      <c r="BM183" s="455" t="str">
        <f t="shared" si="343"/>
        <v/>
      </c>
      <c r="BN183" s="455" t="str">
        <f t="shared" si="343"/>
        <v/>
      </c>
      <c r="BO183" s="455" t="str">
        <f t="shared" si="343"/>
        <v/>
      </c>
      <c r="BP183" s="455" t="str">
        <f t="shared" si="343"/>
        <v/>
      </c>
      <c r="BQ183" s="455" t="str">
        <f t="shared" si="343"/>
        <v/>
      </c>
      <c r="BR183" s="953" t="str">
        <f t="shared" si="344"/>
        <v/>
      </c>
      <c r="BS183" s="768" t="str">
        <f t="shared" si="344"/>
        <v/>
      </c>
      <c r="BT183" s="455" t="str">
        <f t="shared" si="344"/>
        <v/>
      </c>
      <c r="BU183" s="455" t="str">
        <f t="shared" si="344"/>
        <v/>
      </c>
      <c r="BV183" s="455" t="str">
        <f t="shared" si="344"/>
        <v/>
      </c>
      <c r="BW183" s="455" t="str">
        <f t="shared" si="344"/>
        <v/>
      </c>
      <c r="BX183" s="455" t="str">
        <f t="shared" si="344"/>
        <v/>
      </c>
      <c r="BY183" s="953" t="str">
        <f t="shared" si="344"/>
        <v/>
      </c>
      <c r="BZ183" s="768" t="str">
        <f t="shared" si="344"/>
        <v/>
      </c>
      <c r="CA183" s="455" t="str">
        <f t="shared" si="344"/>
        <v/>
      </c>
      <c r="CB183" s="455" t="str">
        <f t="shared" si="344"/>
        <v/>
      </c>
      <c r="CC183" s="455" t="str">
        <f t="shared" si="344"/>
        <v/>
      </c>
      <c r="CD183" s="455" t="str">
        <f t="shared" si="344"/>
        <v/>
      </c>
      <c r="CE183" s="455" t="str">
        <f t="shared" si="344"/>
        <v/>
      </c>
      <c r="CF183" s="953" t="str">
        <f t="shared" si="344"/>
        <v/>
      </c>
      <c r="CG183" s="768" t="str">
        <f t="shared" si="344"/>
        <v/>
      </c>
      <c r="CH183" s="455" t="str">
        <f t="shared" si="345"/>
        <v/>
      </c>
      <c r="CI183" s="455" t="str">
        <f t="shared" si="345"/>
        <v/>
      </c>
      <c r="CJ183" s="455" t="str">
        <f t="shared" si="345"/>
        <v/>
      </c>
      <c r="CK183" s="455" t="str">
        <f t="shared" si="345"/>
        <v/>
      </c>
      <c r="CL183" s="455" t="str">
        <f t="shared" si="345"/>
        <v/>
      </c>
      <c r="CM183" s="953" t="str">
        <f t="shared" si="345"/>
        <v/>
      </c>
      <c r="CN183" s="768" t="str">
        <f t="shared" si="345"/>
        <v/>
      </c>
      <c r="CO183" s="455" t="str">
        <f t="shared" si="345"/>
        <v/>
      </c>
      <c r="CP183" s="455" t="str">
        <f t="shared" si="345"/>
        <v/>
      </c>
      <c r="CQ183" s="455" t="str">
        <f t="shared" si="345"/>
        <v/>
      </c>
      <c r="CR183" s="455" t="str">
        <f t="shared" si="345"/>
        <v/>
      </c>
      <c r="CS183" s="455" t="str">
        <f t="shared" si="345"/>
        <v/>
      </c>
      <c r="CT183" s="953" t="str">
        <f t="shared" si="345"/>
        <v/>
      </c>
      <c r="CU183" s="952" t="str">
        <f t="shared" si="345"/>
        <v/>
      </c>
      <c r="CV183" s="455" t="str">
        <f t="shared" si="345"/>
        <v/>
      </c>
      <c r="CW183" s="455" t="str">
        <f t="shared" si="345"/>
        <v/>
      </c>
      <c r="CX183" s="455" t="str">
        <f t="shared" si="346"/>
        <v/>
      </c>
      <c r="CY183" s="455" t="str">
        <f t="shared" si="346"/>
        <v/>
      </c>
      <c r="CZ183" s="455" t="str">
        <f t="shared" si="346"/>
        <v/>
      </c>
      <c r="DA183" s="953" t="str">
        <f t="shared" si="346"/>
        <v/>
      </c>
      <c r="DB183" s="768" t="str">
        <f t="shared" si="346"/>
        <v/>
      </c>
      <c r="DC183" s="455" t="str">
        <f t="shared" si="346"/>
        <v/>
      </c>
      <c r="DD183" s="455" t="str">
        <f t="shared" si="346"/>
        <v/>
      </c>
      <c r="DE183" s="455" t="str">
        <f t="shared" si="346"/>
        <v/>
      </c>
      <c r="DF183" s="455" t="str">
        <f t="shared" si="346"/>
        <v/>
      </c>
      <c r="DG183" s="455" t="str">
        <f t="shared" si="346"/>
        <v/>
      </c>
      <c r="DH183" s="953" t="str">
        <f t="shared" si="346"/>
        <v/>
      </c>
      <c r="DI183" s="768" t="str">
        <f t="shared" si="346"/>
        <v/>
      </c>
      <c r="DJ183" s="455" t="str">
        <f t="shared" si="346"/>
        <v/>
      </c>
      <c r="DK183" s="455" t="str">
        <f t="shared" si="346"/>
        <v/>
      </c>
      <c r="DL183" s="455" t="str">
        <f t="shared" si="346"/>
        <v/>
      </c>
      <c r="DM183" s="455" t="str">
        <f t="shared" si="346"/>
        <v/>
      </c>
      <c r="DN183" s="455" t="str">
        <f t="shared" si="347"/>
        <v/>
      </c>
      <c r="DO183" s="953" t="str">
        <f t="shared" si="347"/>
        <v/>
      </c>
      <c r="DP183" s="768" t="str">
        <f t="shared" si="347"/>
        <v/>
      </c>
      <c r="DQ183" s="455" t="str">
        <f t="shared" si="347"/>
        <v/>
      </c>
      <c r="DR183" s="455" t="str">
        <f t="shared" si="347"/>
        <v/>
      </c>
      <c r="DS183" s="455" t="str">
        <f t="shared" si="347"/>
        <v/>
      </c>
      <c r="DT183" s="455" t="str">
        <f t="shared" si="347"/>
        <v/>
      </c>
      <c r="DU183" s="455" t="str">
        <f t="shared" si="347"/>
        <v/>
      </c>
      <c r="DV183" s="953" t="str">
        <f t="shared" si="347"/>
        <v/>
      </c>
      <c r="DW183" s="768" t="str">
        <f t="shared" si="347"/>
        <v/>
      </c>
      <c r="DX183" s="455" t="str">
        <f t="shared" si="347"/>
        <v/>
      </c>
      <c r="DY183" s="455" t="str">
        <f t="shared" si="347"/>
        <v/>
      </c>
      <c r="DZ183" s="455" t="str">
        <f t="shared" si="347"/>
        <v/>
      </c>
      <c r="EA183" s="455" t="str">
        <f t="shared" si="347"/>
        <v/>
      </c>
      <c r="EB183" s="455" t="str">
        <f t="shared" si="347"/>
        <v/>
      </c>
      <c r="EC183" s="954" t="str">
        <f t="shared" si="347"/>
        <v/>
      </c>
      <c r="ED183" s="768" t="str">
        <f t="shared" si="348"/>
        <v/>
      </c>
      <c r="EE183" s="455" t="str">
        <f t="shared" si="348"/>
        <v/>
      </c>
      <c r="EF183" s="455" t="str">
        <f t="shared" si="348"/>
        <v/>
      </c>
      <c r="EG183" s="455" t="str">
        <f t="shared" si="348"/>
        <v/>
      </c>
      <c r="EH183" s="455" t="str">
        <f t="shared" si="348"/>
        <v/>
      </c>
      <c r="EI183" s="455" t="str">
        <f t="shared" si="348"/>
        <v/>
      </c>
      <c r="EJ183" s="953" t="str">
        <f t="shared" si="348"/>
        <v/>
      </c>
      <c r="EK183" s="768" t="str">
        <f t="shared" si="348"/>
        <v/>
      </c>
      <c r="EL183" s="455" t="str">
        <f t="shared" si="348"/>
        <v/>
      </c>
      <c r="EM183" s="455" t="str">
        <f t="shared" si="348"/>
        <v/>
      </c>
      <c r="EN183" s="455" t="str">
        <f t="shared" si="348"/>
        <v/>
      </c>
      <c r="EO183" s="455" t="str">
        <f t="shared" si="348"/>
        <v/>
      </c>
      <c r="EP183" s="455" t="str">
        <f t="shared" si="348"/>
        <v/>
      </c>
      <c r="EQ183" s="953" t="str">
        <f t="shared" si="348"/>
        <v/>
      </c>
      <c r="ER183" s="768" t="str">
        <f t="shared" si="348"/>
        <v/>
      </c>
      <c r="ES183" s="455" t="str">
        <f t="shared" si="348"/>
        <v/>
      </c>
      <c r="ET183" s="455" t="str">
        <f t="shared" si="349"/>
        <v/>
      </c>
      <c r="EU183" s="455" t="str">
        <f t="shared" si="349"/>
        <v/>
      </c>
      <c r="EV183" s="455" t="str">
        <f t="shared" si="349"/>
        <v/>
      </c>
      <c r="EW183" s="455" t="str">
        <f t="shared" si="349"/>
        <v/>
      </c>
      <c r="EX183" s="953" t="str">
        <f t="shared" si="349"/>
        <v/>
      </c>
      <c r="EY183" s="768" t="str">
        <f t="shared" si="349"/>
        <v/>
      </c>
      <c r="EZ183" s="455" t="str">
        <f t="shared" si="349"/>
        <v/>
      </c>
      <c r="FA183" s="455" t="str">
        <f t="shared" si="349"/>
        <v/>
      </c>
      <c r="FB183" s="455" t="str">
        <f t="shared" si="349"/>
        <v/>
      </c>
      <c r="FC183" s="455" t="str">
        <f t="shared" si="349"/>
        <v/>
      </c>
      <c r="FD183" s="455" t="str">
        <f t="shared" si="349"/>
        <v/>
      </c>
      <c r="FE183" s="953" t="str">
        <f t="shared" si="349"/>
        <v/>
      </c>
      <c r="FF183" s="768" t="str">
        <f t="shared" si="349"/>
        <v/>
      </c>
      <c r="FG183" s="455" t="str">
        <f t="shared" si="349"/>
        <v/>
      </c>
      <c r="FH183" s="455" t="str">
        <f t="shared" si="349"/>
        <v/>
      </c>
      <c r="FI183" s="455" t="str">
        <f t="shared" si="349"/>
        <v/>
      </c>
      <c r="FJ183" s="455" t="str">
        <f t="shared" si="350"/>
        <v/>
      </c>
      <c r="FK183" s="455" t="str">
        <f t="shared" si="350"/>
        <v/>
      </c>
      <c r="FL183" s="953" t="str">
        <f t="shared" si="350"/>
        <v/>
      </c>
      <c r="FM183" s="768" t="str">
        <f t="shared" si="350"/>
        <v/>
      </c>
      <c r="FN183" s="455" t="str">
        <f t="shared" si="350"/>
        <v/>
      </c>
      <c r="FO183" s="455" t="str">
        <f t="shared" si="350"/>
        <v/>
      </c>
      <c r="FP183" s="455" t="str">
        <f t="shared" si="350"/>
        <v/>
      </c>
      <c r="FQ183" s="455" t="str">
        <f t="shared" si="350"/>
        <v/>
      </c>
      <c r="FR183" s="455" t="str">
        <f t="shared" si="350"/>
        <v/>
      </c>
      <c r="FS183" s="953" t="str">
        <f t="shared" si="350"/>
        <v/>
      </c>
      <c r="FT183" s="768" t="str">
        <f t="shared" si="350"/>
        <v/>
      </c>
      <c r="FU183" s="455" t="str">
        <f t="shared" si="350"/>
        <v/>
      </c>
      <c r="FV183" s="455" t="str">
        <f t="shared" si="350"/>
        <v/>
      </c>
      <c r="FW183" s="455" t="str">
        <f t="shared" si="350"/>
        <v/>
      </c>
      <c r="FX183" s="455" t="str">
        <f t="shared" si="350"/>
        <v/>
      </c>
      <c r="FY183" s="455" t="str">
        <f t="shared" si="350"/>
        <v/>
      </c>
      <c r="FZ183" s="953" t="str">
        <f t="shared" si="351"/>
        <v/>
      </c>
      <c r="GA183" s="768" t="str">
        <f t="shared" si="351"/>
        <v/>
      </c>
      <c r="GB183" s="455" t="str">
        <f t="shared" si="351"/>
        <v/>
      </c>
      <c r="GC183" s="455" t="str">
        <f t="shared" si="351"/>
        <v/>
      </c>
      <c r="GD183" s="455" t="str">
        <f t="shared" si="351"/>
        <v/>
      </c>
      <c r="GE183" s="455" t="str">
        <f t="shared" si="351"/>
        <v/>
      </c>
      <c r="GF183" s="953" t="str">
        <f t="shared" si="351"/>
        <v/>
      </c>
      <c r="GG183" s="768" t="str">
        <f t="shared" si="351"/>
        <v/>
      </c>
      <c r="GH183" s="455" t="str">
        <f t="shared" si="351"/>
        <v/>
      </c>
      <c r="GI183" s="455" t="str">
        <f t="shared" si="351"/>
        <v/>
      </c>
      <c r="GJ183" s="455" t="str">
        <f t="shared" si="351"/>
        <v/>
      </c>
      <c r="GK183" s="455" t="str">
        <f t="shared" si="351"/>
        <v/>
      </c>
      <c r="GL183" s="455" t="str">
        <f t="shared" si="351"/>
        <v/>
      </c>
      <c r="GM183" s="455" t="str">
        <f t="shared" si="351"/>
        <v/>
      </c>
      <c r="GN183" s="954" t="str">
        <f t="shared" si="351"/>
        <v/>
      </c>
      <c r="GO183" s="768" t="str">
        <f t="shared" si="351"/>
        <v/>
      </c>
      <c r="GP183" s="455" t="str">
        <f t="shared" si="352"/>
        <v/>
      </c>
      <c r="GQ183" s="455" t="str">
        <f t="shared" si="352"/>
        <v/>
      </c>
      <c r="GR183" s="455" t="str">
        <f t="shared" si="352"/>
        <v/>
      </c>
      <c r="GS183" s="455" t="str">
        <f t="shared" si="352"/>
        <v/>
      </c>
      <c r="GT183" s="455" t="str">
        <f t="shared" si="352"/>
        <v/>
      </c>
      <c r="GU183" s="953" t="str">
        <f t="shared" si="352"/>
        <v/>
      </c>
      <c r="GV183" s="768" t="str">
        <f t="shared" si="352"/>
        <v/>
      </c>
      <c r="GW183" s="455" t="str">
        <f t="shared" si="352"/>
        <v/>
      </c>
      <c r="GX183" s="455" t="str">
        <f t="shared" si="352"/>
        <v/>
      </c>
      <c r="GY183" s="455" t="str">
        <f t="shared" si="352"/>
        <v/>
      </c>
      <c r="GZ183" s="455" t="str">
        <f t="shared" si="352"/>
        <v/>
      </c>
      <c r="HA183" s="455" t="str">
        <f t="shared" si="352"/>
        <v/>
      </c>
      <c r="HB183" s="953" t="str">
        <f t="shared" si="352"/>
        <v/>
      </c>
      <c r="HC183" s="768" t="str">
        <f t="shared" si="352"/>
        <v/>
      </c>
      <c r="HD183" s="455" t="str">
        <f t="shared" si="352"/>
        <v/>
      </c>
      <c r="HE183" s="455" t="str">
        <f t="shared" si="352"/>
        <v/>
      </c>
      <c r="HF183" s="455" t="str">
        <f t="shared" si="353"/>
        <v/>
      </c>
      <c r="HG183" s="455" t="str">
        <f t="shared" si="353"/>
        <v/>
      </c>
      <c r="HH183" s="455" t="str">
        <f t="shared" si="353"/>
        <v/>
      </c>
      <c r="HI183" s="953" t="str">
        <f t="shared" si="353"/>
        <v/>
      </c>
      <c r="HJ183" s="768" t="str">
        <f t="shared" si="353"/>
        <v/>
      </c>
      <c r="HK183" s="455" t="str">
        <f t="shared" si="353"/>
        <v/>
      </c>
      <c r="HL183" s="455" t="str">
        <f t="shared" si="353"/>
        <v/>
      </c>
      <c r="HM183" s="455" t="str">
        <f t="shared" si="353"/>
        <v/>
      </c>
      <c r="HN183" s="955" t="str">
        <f t="shared" si="353"/>
        <v/>
      </c>
      <c r="HO183" s="455" t="str">
        <f t="shared" si="353"/>
        <v/>
      </c>
      <c r="HP183" s="953" t="str">
        <f t="shared" si="353"/>
        <v/>
      </c>
      <c r="HQ183" s="768" t="str">
        <f t="shared" si="353"/>
        <v/>
      </c>
      <c r="HR183" s="455" t="str">
        <f t="shared" si="353"/>
        <v/>
      </c>
      <c r="HS183" s="455" t="str">
        <f t="shared" si="353"/>
        <v/>
      </c>
      <c r="HT183" s="455" t="str">
        <f t="shared" si="353"/>
        <v/>
      </c>
      <c r="HU183" s="455" t="str">
        <f t="shared" si="353"/>
        <v/>
      </c>
      <c r="HV183" s="455" t="str">
        <f t="shared" si="354"/>
        <v/>
      </c>
      <c r="HW183" s="953" t="str">
        <f t="shared" si="354"/>
        <v/>
      </c>
      <c r="HX183" s="768" t="str">
        <f t="shared" si="354"/>
        <v/>
      </c>
      <c r="HY183" s="455" t="str">
        <f t="shared" si="354"/>
        <v/>
      </c>
      <c r="HZ183" s="455" t="str">
        <f t="shared" si="354"/>
        <v/>
      </c>
      <c r="IA183" s="455" t="str">
        <f t="shared" si="354"/>
        <v/>
      </c>
      <c r="IB183" s="455" t="str">
        <f t="shared" si="354"/>
        <v/>
      </c>
      <c r="IC183" s="455" t="str">
        <f t="shared" si="354"/>
        <v/>
      </c>
      <c r="ID183" s="953" t="str">
        <f t="shared" si="354"/>
        <v/>
      </c>
      <c r="IE183" s="768" t="str">
        <f t="shared" si="354"/>
        <v/>
      </c>
      <c r="IF183" s="455" t="str">
        <f t="shared" si="354"/>
        <v/>
      </c>
      <c r="IG183" s="455" t="str">
        <f t="shared" si="354"/>
        <v/>
      </c>
      <c r="IH183" s="455" t="str">
        <f t="shared" si="354"/>
        <v/>
      </c>
      <c r="II183" s="455" t="str">
        <f t="shared" si="354"/>
        <v/>
      </c>
      <c r="IJ183" s="455" t="str">
        <f t="shared" si="354"/>
        <v/>
      </c>
      <c r="IK183" s="953" t="str">
        <f t="shared" si="354"/>
        <v/>
      </c>
      <c r="IL183" s="768" t="str">
        <f t="shared" si="355"/>
        <v/>
      </c>
      <c r="IM183" s="455" t="str">
        <f t="shared" si="355"/>
        <v/>
      </c>
      <c r="IN183" s="455" t="str">
        <f t="shared" si="355"/>
        <v/>
      </c>
      <c r="IO183" s="455" t="str">
        <f t="shared" si="355"/>
        <v/>
      </c>
      <c r="IP183" s="455" t="str">
        <f t="shared" si="355"/>
        <v/>
      </c>
      <c r="IQ183" s="455" t="str">
        <f t="shared" si="355"/>
        <v/>
      </c>
      <c r="IR183" s="953" t="str">
        <f t="shared" si="355"/>
        <v/>
      </c>
      <c r="IS183" s="768" t="str">
        <f t="shared" si="355"/>
        <v/>
      </c>
      <c r="IT183" s="455" t="str">
        <f t="shared" si="355"/>
        <v/>
      </c>
      <c r="IU183" s="455" t="str">
        <f t="shared" si="355"/>
        <v/>
      </c>
      <c r="IV183" s="455" t="str">
        <f t="shared" si="355"/>
        <v/>
      </c>
      <c r="IW183" s="455" t="str">
        <f t="shared" si="355"/>
        <v/>
      </c>
      <c r="IX183" s="455" t="str">
        <f t="shared" si="355"/>
        <v/>
      </c>
      <c r="IY183" s="954" t="str">
        <f t="shared" si="355"/>
        <v/>
      </c>
      <c r="IZ183" s="768" t="str">
        <f t="shared" si="355"/>
        <v/>
      </c>
      <c r="JA183" s="455" t="str">
        <f t="shared" si="355"/>
        <v/>
      </c>
      <c r="JB183" s="455" t="str">
        <f t="shared" si="356"/>
        <v/>
      </c>
      <c r="JC183" s="455" t="str">
        <f t="shared" si="356"/>
        <v/>
      </c>
      <c r="JD183" s="455" t="str">
        <f t="shared" si="356"/>
        <v/>
      </c>
      <c r="JE183" s="455" t="str">
        <f t="shared" si="356"/>
        <v/>
      </c>
      <c r="JF183" s="953" t="str">
        <f t="shared" si="356"/>
        <v/>
      </c>
      <c r="JG183" s="768" t="str">
        <f t="shared" si="356"/>
        <v/>
      </c>
      <c r="JH183" s="455" t="str">
        <f t="shared" si="356"/>
        <v/>
      </c>
      <c r="JI183" s="455" t="str">
        <f t="shared" si="356"/>
        <v/>
      </c>
      <c r="JJ183" s="455" t="str">
        <f t="shared" si="356"/>
        <v/>
      </c>
      <c r="JK183" s="455" t="str">
        <f t="shared" si="356"/>
        <v/>
      </c>
      <c r="JL183" s="455" t="str">
        <f t="shared" si="356"/>
        <v/>
      </c>
      <c r="JM183" s="953" t="str">
        <f t="shared" si="356"/>
        <v/>
      </c>
      <c r="JN183" s="768" t="str">
        <f t="shared" si="356"/>
        <v/>
      </c>
      <c r="JO183" s="455" t="str">
        <f t="shared" si="356"/>
        <v/>
      </c>
      <c r="JP183" s="455" t="str">
        <f t="shared" si="356"/>
        <v/>
      </c>
      <c r="JQ183" s="455" t="str">
        <f t="shared" si="356"/>
        <v/>
      </c>
      <c r="JR183" s="455" t="str">
        <f t="shared" si="357"/>
        <v/>
      </c>
      <c r="JS183" s="455" t="str">
        <f t="shared" si="357"/>
        <v/>
      </c>
      <c r="JT183" s="953" t="str">
        <f t="shared" si="357"/>
        <v/>
      </c>
      <c r="JU183" s="768" t="str">
        <f t="shared" si="357"/>
        <v/>
      </c>
      <c r="JV183" s="455" t="str">
        <f t="shared" si="357"/>
        <v/>
      </c>
      <c r="JW183" s="455" t="str">
        <f t="shared" si="357"/>
        <v/>
      </c>
      <c r="JX183" s="455" t="str">
        <f t="shared" si="357"/>
        <v/>
      </c>
      <c r="JY183" s="455" t="str">
        <f t="shared" si="357"/>
        <v/>
      </c>
      <c r="JZ183" s="455" t="str">
        <f t="shared" si="357"/>
        <v/>
      </c>
      <c r="KA183" s="953" t="str">
        <f t="shared" si="357"/>
        <v/>
      </c>
      <c r="KB183" s="768" t="str">
        <f t="shared" si="357"/>
        <v/>
      </c>
      <c r="KC183" s="455" t="str">
        <f t="shared" si="357"/>
        <v/>
      </c>
      <c r="KD183" s="455" t="str">
        <f t="shared" si="357"/>
        <v/>
      </c>
      <c r="KE183" s="455" t="str">
        <f t="shared" si="357"/>
        <v/>
      </c>
      <c r="KF183" s="455" t="str">
        <f t="shared" si="357"/>
        <v/>
      </c>
      <c r="KG183" s="455" t="str">
        <f t="shared" si="357"/>
        <v/>
      </c>
      <c r="KH183" s="953" t="str">
        <f t="shared" si="358"/>
        <v/>
      </c>
      <c r="KI183" s="768" t="str">
        <f t="shared" si="358"/>
        <v/>
      </c>
      <c r="KJ183" s="455" t="str">
        <f t="shared" si="358"/>
        <v/>
      </c>
      <c r="KK183" s="455" t="str">
        <f t="shared" si="358"/>
        <v/>
      </c>
      <c r="KL183" s="455" t="str">
        <f t="shared" si="358"/>
        <v/>
      </c>
      <c r="KM183" s="455" t="str">
        <f t="shared" si="358"/>
        <v/>
      </c>
      <c r="KN183" s="455" t="str">
        <f t="shared" si="358"/>
        <v/>
      </c>
      <c r="KO183" s="953" t="str">
        <f t="shared" si="358"/>
        <v/>
      </c>
      <c r="KP183" s="768" t="str">
        <f t="shared" si="358"/>
        <v/>
      </c>
      <c r="KQ183" s="455" t="str">
        <f t="shared" si="358"/>
        <v/>
      </c>
      <c r="KR183" s="455" t="str">
        <f t="shared" si="358"/>
        <v/>
      </c>
      <c r="KS183" s="455" t="str">
        <f t="shared" si="358"/>
        <v/>
      </c>
      <c r="KT183" s="455" t="str">
        <f t="shared" si="358"/>
        <v/>
      </c>
      <c r="KU183" s="455" t="str">
        <f t="shared" si="358"/>
        <v/>
      </c>
      <c r="KV183" s="953" t="str">
        <f t="shared" si="358"/>
        <v/>
      </c>
      <c r="KW183" s="768" t="str">
        <f t="shared" si="358"/>
        <v/>
      </c>
      <c r="KX183" s="455" t="str">
        <f t="shared" si="359"/>
        <v/>
      </c>
      <c r="KY183" s="455" t="str">
        <f t="shared" si="359"/>
        <v/>
      </c>
      <c r="KZ183" s="455" t="str">
        <f t="shared" si="359"/>
        <v/>
      </c>
      <c r="LA183" s="455" t="str">
        <f t="shared" si="359"/>
        <v/>
      </c>
      <c r="LB183" s="455" t="str">
        <f t="shared" si="359"/>
        <v/>
      </c>
      <c r="LC183" s="954" t="str">
        <f t="shared" si="359"/>
        <v/>
      </c>
      <c r="LD183" s="768" t="str">
        <f t="shared" si="359"/>
        <v/>
      </c>
      <c r="LE183" s="455" t="str">
        <f t="shared" si="359"/>
        <v/>
      </c>
      <c r="LF183" s="455" t="str">
        <f t="shared" si="359"/>
        <v/>
      </c>
      <c r="LG183" s="455" t="str">
        <f t="shared" si="359"/>
        <v/>
      </c>
      <c r="LH183" s="455" t="str">
        <f t="shared" si="359"/>
        <v/>
      </c>
      <c r="LI183" s="455" t="str">
        <f t="shared" si="359"/>
        <v/>
      </c>
      <c r="LJ183" s="953" t="str">
        <f t="shared" si="359"/>
        <v/>
      </c>
      <c r="LK183" s="768" t="str">
        <f t="shared" si="359"/>
        <v/>
      </c>
      <c r="LL183" s="455" t="str">
        <f t="shared" si="359"/>
        <v/>
      </c>
      <c r="LM183" s="455" t="str">
        <f t="shared" si="359"/>
        <v/>
      </c>
      <c r="LN183" s="455" t="str">
        <f t="shared" si="360"/>
        <v/>
      </c>
      <c r="LO183" s="455" t="str">
        <f t="shared" si="360"/>
        <v/>
      </c>
      <c r="LP183" s="455" t="str">
        <f t="shared" si="360"/>
        <v/>
      </c>
      <c r="LQ183" s="953" t="str">
        <f t="shared" si="360"/>
        <v/>
      </c>
      <c r="LR183" s="768" t="str">
        <f t="shared" si="360"/>
        <v/>
      </c>
      <c r="LS183" s="455" t="str">
        <f t="shared" si="360"/>
        <v/>
      </c>
      <c r="LT183" s="455" t="str">
        <f t="shared" si="360"/>
        <v/>
      </c>
      <c r="LU183" s="455" t="str">
        <f t="shared" si="360"/>
        <v/>
      </c>
      <c r="LV183" s="455" t="str">
        <f t="shared" si="360"/>
        <v/>
      </c>
      <c r="LW183" s="455" t="str">
        <f t="shared" si="360"/>
        <v/>
      </c>
      <c r="LX183" s="953" t="str">
        <f t="shared" si="360"/>
        <v/>
      </c>
      <c r="LY183" s="768" t="str">
        <f t="shared" si="360"/>
        <v/>
      </c>
      <c r="LZ183" s="455" t="str">
        <f t="shared" si="360"/>
        <v/>
      </c>
      <c r="MA183" s="455" t="str">
        <f t="shared" si="360"/>
        <v/>
      </c>
      <c r="MB183" s="455" t="str">
        <f t="shared" si="360"/>
        <v/>
      </c>
      <c r="MC183" s="455" t="str">
        <f t="shared" si="360"/>
        <v/>
      </c>
      <c r="MD183" s="455" t="str">
        <f t="shared" si="361"/>
        <v/>
      </c>
      <c r="ME183" s="953" t="str">
        <f t="shared" si="361"/>
        <v/>
      </c>
      <c r="MF183" s="768" t="str">
        <f t="shared" si="361"/>
        <v/>
      </c>
      <c r="MG183" s="455" t="str">
        <f t="shared" si="361"/>
        <v/>
      </c>
      <c r="MH183" s="455" t="str">
        <f t="shared" si="361"/>
        <v/>
      </c>
      <c r="MI183" s="455" t="str">
        <f t="shared" si="361"/>
        <v/>
      </c>
      <c r="MJ183" s="455" t="str">
        <f t="shared" si="361"/>
        <v/>
      </c>
      <c r="MK183" s="455" t="str">
        <f t="shared" si="361"/>
        <v/>
      </c>
      <c r="ML183" s="953" t="str">
        <f t="shared" si="361"/>
        <v/>
      </c>
      <c r="MM183" s="768" t="str">
        <f t="shared" si="361"/>
        <v/>
      </c>
      <c r="MN183" s="455" t="str">
        <f t="shared" si="361"/>
        <v/>
      </c>
      <c r="MO183" s="455" t="str">
        <f t="shared" si="361"/>
        <v/>
      </c>
      <c r="MP183" s="455" t="str">
        <f t="shared" si="361"/>
        <v/>
      </c>
      <c r="MQ183" s="455" t="str">
        <f t="shared" si="361"/>
        <v/>
      </c>
      <c r="MR183" s="455" t="str">
        <f t="shared" si="361"/>
        <v/>
      </c>
      <c r="MS183" s="953" t="str">
        <f t="shared" si="361"/>
        <v/>
      </c>
      <c r="MT183" s="768" t="str">
        <f t="shared" si="362"/>
        <v/>
      </c>
      <c r="MU183" s="455" t="str">
        <f t="shared" si="362"/>
        <v/>
      </c>
      <c r="MV183" s="455" t="str">
        <f t="shared" si="362"/>
        <v/>
      </c>
      <c r="MW183" s="455" t="str">
        <f t="shared" si="362"/>
        <v/>
      </c>
      <c r="MX183" s="455" t="str">
        <f t="shared" si="362"/>
        <v/>
      </c>
      <c r="MY183" s="455" t="str">
        <f t="shared" si="362"/>
        <v/>
      </c>
      <c r="MZ183" s="953" t="str">
        <f t="shared" si="362"/>
        <v/>
      </c>
      <c r="NA183" s="768" t="str">
        <f t="shared" si="362"/>
        <v/>
      </c>
      <c r="NB183" s="455" t="str">
        <f t="shared" si="362"/>
        <v/>
      </c>
      <c r="NC183" s="455" t="str">
        <f t="shared" si="362"/>
        <v/>
      </c>
      <c r="ND183" s="455" t="str">
        <f t="shared" si="362"/>
        <v/>
      </c>
      <c r="NE183" s="455" t="str">
        <f t="shared" si="362"/>
        <v/>
      </c>
      <c r="NF183" s="455" t="str">
        <f t="shared" si="362"/>
        <v/>
      </c>
      <c r="NG183" s="954" t="str">
        <f t="shared" si="362"/>
        <v/>
      </c>
      <c r="NH183" s="768" t="str">
        <f t="shared" si="362"/>
        <v/>
      </c>
      <c r="NI183" s="455" t="str">
        <f t="shared" si="362"/>
        <v/>
      </c>
      <c r="NJ183" s="455" t="str">
        <f t="shared" si="363"/>
        <v/>
      </c>
      <c r="NK183" s="455" t="str">
        <f t="shared" si="363"/>
        <v/>
      </c>
      <c r="NL183" s="455" t="str">
        <f t="shared" si="363"/>
        <v/>
      </c>
      <c r="NM183" s="455" t="str">
        <f t="shared" si="363"/>
        <v/>
      </c>
      <c r="NN183" s="953" t="str">
        <f t="shared" si="363"/>
        <v/>
      </c>
      <c r="NO183" s="83"/>
      <c r="NP183" s="83"/>
      <c r="NQ183" s="83"/>
      <c r="NR183" s="83"/>
      <c r="NS183" s="83"/>
      <c r="NT183" s="83"/>
      <c r="NU183" s="83"/>
      <c r="NV183" s="83"/>
      <c r="NW183" s="83"/>
      <c r="NX183" s="83"/>
      <c r="NY183" s="83"/>
      <c r="NZ183" s="83"/>
      <c r="OA183" s="83"/>
      <c r="OB183" s="83"/>
      <c r="OC183" s="83"/>
      <c r="OD183" s="83"/>
      <c r="OE183" s="83"/>
      <c r="OF183" s="83"/>
      <c r="OG183" s="83"/>
      <c r="OH183" s="83"/>
      <c r="OI183" s="83"/>
      <c r="OJ183" s="83"/>
      <c r="OK183" s="83"/>
      <c r="OL183" s="83"/>
      <c r="OM183" s="83"/>
      <c r="ON183" s="83"/>
      <c r="OO183" s="83"/>
      <c r="OP183" s="83"/>
      <c r="OQ183" s="83"/>
      <c r="OR183" s="83"/>
      <c r="OS183" s="83"/>
      <c r="OT183" s="83"/>
      <c r="OU183" s="83"/>
      <c r="OV183" s="83"/>
      <c r="OW183" s="83"/>
      <c r="OX183" s="83"/>
      <c r="OY183" s="83"/>
      <c r="OZ183" s="83"/>
      <c r="PA183" s="83"/>
      <c r="PB183" s="83"/>
      <c r="PC183" s="83"/>
      <c r="PD183" s="83"/>
      <c r="PE183" s="83"/>
      <c r="PF183" s="83"/>
      <c r="PG183" s="83"/>
      <c r="PH183" s="83"/>
      <c r="PI183" s="83"/>
      <c r="PJ183" s="83"/>
      <c r="PK183" s="83"/>
      <c r="PL183" s="83"/>
      <c r="PM183" s="83"/>
      <c r="PN183" s="83"/>
      <c r="PO183" s="83"/>
      <c r="PP183" s="83"/>
      <c r="PQ183" s="83"/>
      <c r="PR183" s="83"/>
      <c r="PS183" s="83"/>
      <c r="PT183" s="83"/>
      <c r="PU183" s="83"/>
      <c r="PV183" s="83"/>
      <c r="PW183" s="83"/>
      <c r="PX183" s="83"/>
      <c r="PY183" s="83"/>
      <c r="PZ183" s="83"/>
      <c r="QA183" s="83"/>
      <c r="QB183" s="83"/>
      <c r="QC183" s="83"/>
      <c r="QD183" s="83"/>
      <c r="QE183" s="83"/>
      <c r="QF183" s="83"/>
      <c r="QG183" s="83"/>
      <c r="QH183" s="83"/>
      <c r="QI183" s="83"/>
      <c r="QJ183" s="83"/>
      <c r="QK183" s="83"/>
      <c r="QL183" s="83"/>
      <c r="QM183" s="83"/>
      <c r="QN183" s="83"/>
      <c r="QO183" s="83"/>
      <c r="QP183" s="83"/>
      <c r="QQ183" s="83"/>
      <c r="QR183" s="83"/>
      <c r="QS183" s="83"/>
      <c r="QT183" s="83"/>
      <c r="QU183" s="83"/>
      <c r="QV183" s="83"/>
      <c r="QW183" s="83"/>
      <c r="QX183" s="83"/>
      <c r="QY183" s="83"/>
      <c r="QZ183" s="83"/>
      <c r="RA183" s="83"/>
      <c r="RB183" s="83"/>
      <c r="RC183" s="83"/>
      <c r="RD183" s="83"/>
      <c r="RE183" s="83"/>
      <c r="RF183" s="83"/>
      <c r="RG183" s="83"/>
      <c r="RH183" s="83"/>
      <c r="RI183" s="83"/>
      <c r="RJ183" s="83"/>
      <c r="RK183" s="83"/>
      <c r="RL183" s="83"/>
      <c r="RM183" s="83"/>
      <c r="RN183" s="83"/>
      <c r="RO183" s="83"/>
      <c r="RP183" s="83"/>
      <c r="RQ183" s="83"/>
      <c r="RR183" s="83"/>
      <c r="RS183" s="83"/>
      <c r="RT183" s="83"/>
      <c r="RU183" s="83"/>
      <c r="RV183" s="83"/>
      <c r="RW183" s="83"/>
      <c r="RX183" s="83"/>
      <c r="RY183" s="83"/>
      <c r="RZ183" s="83"/>
      <c r="SA183" s="83"/>
      <c r="SB183" s="83"/>
      <c r="SC183" s="83"/>
      <c r="SD183" s="83"/>
      <c r="SE183" s="83"/>
      <c r="SF183" s="83"/>
      <c r="SG183" s="83"/>
      <c r="SH183" s="83"/>
      <c r="SI183" s="83"/>
      <c r="SJ183" s="83"/>
      <c r="SK183" s="83"/>
      <c r="SL183" s="83"/>
      <c r="SM183" s="83"/>
      <c r="SN183" s="83"/>
      <c r="SO183" s="83"/>
      <c r="SP183" s="83"/>
      <c r="SQ183" s="83"/>
      <c r="SR183" s="83"/>
      <c r="SS183" s="83"/>
      <c r="ST183" s="83"/>
      <c r="SU183" s="83"/>
      <c r="SV183" s="83"/>
      <c r="SW183" s="83"/>
      <c r="SX183" s="83"/>
      <c r="SY183" s="83"/>
      <c r="SZ183" s="83"/>
      <c r="TA183" s="83"/>
      <c r="TB183" s="83"/>
      <c r="TC183" s="83"/>
      <c r="TD183" s="83"/>
      <c r="TE183" s="83"/>
      <c r="TF183" s="83"/>
      <c r="TG183" s="83"/>
      <c r="TH183" s="83"/>
      <c r="TI183" s="83"/>
      <c r="TJ183" s="83"/>
      <c r="TK183" s="83"/>
      <c r="TL183" s="83"/>
      <c r="TM183" s="83"/>
      <c r="TN183" s="83"/>
      <c r="TO183" s="83"/>
      <c r="TP183" s="83"/>
      <c r="TQ183" s="83"/>
      <c r="TR183" s="83"/>
      <c r="TS183" s="83"/>
      <c r="TT183" s="83"/>
      <c r="TU183" s="83"/>
      <c r="TV183" s="83"/>
      <c r="TW183" s="83"/>
      <c r="TX183" s="83"/>
      <c r="TY183" s="83"/>
      <c r="TZ183" s="83"/>
      <c r="UA183" s="83"/>
      <c r="UB183" s="83"/>
      <c r="UC183" s="83"/>
      <c r="UD183" s="83"/>
      <c r="UE183" s="83"/>
      <c r="UF183" s="83"/>
      <c r="UG183" s="83"/>
      <c r="UH183" s="83"/>
      <c r="UI183" s="83"/>
      <c r="UJ183" s="83"/>
      <c r="UK183" s="83"/>
      <c r="UL183" s="83"/>
      <c r="UM183" s="83"/>
      <c r="UN183" s="83"/>
      <c r="UO183" s="83"/>
      <c r="UP183" s="83"/>
      <c r="UQ183" s="83"/>
    </row>
    <row r="184" spans="1:563" s="1" customFormat="1" hidden="1" x14ac:dyDescent="0.2">
      <c r="A184" s="762">
        <f>alapadatok!M39</f>
        <v>37</v>
      </c>
      <c r="B184" s="678" t="str">
        <f>IF(alapadatok!O39="","",alapadatok!O39)</f>
        <v/>
      </c>
      <c r="C184" s="584" t="str">
        <f>IF(alapadatok!N39="","",alapadatok!N39)</f>
        <v/>
      </c>
      <c r="D184" s="584" t="str">
        <f>IF(alapadatok!P39="","",alapadatok!P39)</f>
        <v/>
      </c>
      <c r="E184" s="948" t="str">
        <f>IF(alapadatok!W39="","",alapadatok!W39)</f>
        <v/>
      </c>
      <c r="F184" s="952" t="str">
        <f t="shared" si="365"/>
        <v/>
      </c>
      <c r="G184" s="953" t="str">
        <f t="shared" si="365"/>
        <v/>
      </c>
      <c r="H184" s="768" t="str">
        <f t="shared" si="365"/>
        <v/>
      </c>
      <c r="I184" s="455" t="str">
        <f t="shared" si="365"/>
        <v/>
      </c>
      <c r="J184" s="455" t="str">
        <f t="shared" si="365"/>
        <v/>
      </c>
      <c r="K184" s="455" t="str">
        <f t="shared" si="365"/>
        <v/>
      </c>
      <c r="L184" s="455" t="str">
        <f t="shared" si="365"/>
        <v/>
      </c>
      <c r="M184" s="455" t="str">
        <f t="shared" si="365"/>
        <v/>
      </c>
      <c r="N184" s="953" t="str">
        <f t="shared" si="365"/>
        <v/>
      </c>
      <c r="O184" s="768" t="str">
        <f t="shared" si="365"/>
        <v/>
      </c>
      <c r="P184" s="455" t="str">
        <f t="shared" si="365"/>
        <v/>
      </c>
      <c r="Q184" s="455" t="str">
        <f t="shared" si="365"/>
        <v/>
      </c>
      <c r="R184" s="455" t="str">
        <f t="shared" si="365"/>
        <v/>
      </c>
      <c r="S184" s="455" t="str">
        <f t="shared" si="365"/>
        <v/>
      </c>
      <c r="T184" s="455" t="str">
        <f t="shared" si="365"/>
        <v/>
      </c>
      <c r="U184" s="953" t="str">
        <f t="shared" si="364"/>
        <v/>
      </c>
      <c r="V184" s="768" t="str">
        <f t="shared" si="341"/>
        <v/>
      </c>
      <c r="W184" s="455" t="str">
        <f t="shared" si="341"/>
        <v/>
      </c>
      <c r="X184" s="455" t="str">
        <f t="shared" si="341"/>
        <v/>
      </c>
      <c r="Y184" s="455" t="str">
        <f t="shared" si="341"/>
        <v/>
      </c>
      <c r="Z184" s="455" t="str">
        <f t="shared" si="341"/>
        <v/>
      </c>
      <c r="AA184" s="455" t="str">
        <f t="shared" si="341"/>
        <v/>
      </c>
      <c r="AB184" s="953" t="str">
        <f t="shared" si="341"/>
        <v/>
      </c>
      <c r="AC184" s="768" t="str">
        <f t="shared" si="341"/>
        <v/>
      </c>
      <c r="AD184" s="455" t="str">
        <f t="shared" si="341"/>
        <v/>
      </c>
      <c r="AE184" s="455" t="str">
        <f t="shared" si="341"/>
        <v/>
      </c>
      <c r="AF184" s="455" t="str">
        <f t="shared" si="341"/>
        <v/>
      </c>
      <c r="AG184" s="455" t="str">
        <f t="shared" si="341"/>
        <v/>
      </c>
      <c r="AH184" s="455" t="str">
        <f t="shared" si="341"/>
        <v/>
      </c>
      <c r="AI184" s="953" t="str">
        <f t="shared" si="341"/>
        <v/>
      </c>
      <c r="AJ184" s="768" t="str">
        <f t="shared" si="341"/>
        <v/>
      </c>
      <c r="AK184" s="455" t="str">
        <f t="shared" si="341"/>
        <v/>
      </c>
      <c r="AL184" s="455" t="str">
        <f t="shared" si="342"/>
        <v/>
      </c>
      <c r="AM184" s="455" t="str">
        <f t="shared" si="342"/>
        <v/>
      </c>
      <c r="AN184" s="455" t="str">
        <f t="shared" si="342"/>
        <v/>
      </c>
      <c r="AO184" s="455" t="str">
        <f t="shared" si="342"/>
        <v/>
      </c>
      <c r="AP184" s="953" t="str">
        <f t="shared" si="342"/>
        <v/>
      </c>
      <c r="AQ184" s="768" t="str">
        <f t="shared" si="342"/>
        <v/>
      </c>
      <c r="AR184" s="455" t="str">
        <f t="shared" si="342"/>
        <v/>
      </c>
      <c r="AS184" s="455" t="str">
        <f t="shared" si="342"/>
        <v/>
      </c>
      <c r="AT184" s="455" t="str">
        <f t="shared" si="342"/>
        <v/>
      </c>
      <c r="AU184" s="455" t="str">
        <f t="shared" si="342"/>
        <v/>
      </c>
      <c r="AV184" s="455" t="str">
        <f t="shared" si="342"/>
        <v/>
      </c>
      <c r="AW184" s="953" t="str">
        <f t="shared" si="342"/>
        <v/>
      </c>
      <c r="AX184" s="768" t="str">
        <f t="shared" si="342"/>
        <v/>
      </c>
      <c r="AY184" s="455" t="str">
        <f t="shared" si="342"/>
        <v/>
      </c>
      <c r="AZ184" s="455" t="str">
        <f t="shared" si="342"/>
        <v/>
      </c>
      <c r="BA184" s="455" t="str">
        <f t="shared" si="342"/>
        <v/>
      </c>
      <c r="BB184" s="455" t="str">
        <f t="shared" si="343"/>
        <v/>
      </c>
      <c r="BC184" s="455" t="str">
        <f t="shared" si="343"/>
        <v/>
      </c>
      <c r="BD184" s="953" t="str">
        <f t="shared" si="343"/>
        <v/>
      </c>
      <c r="BE184" s="768" t="str">
        <f t="shared" si="343"/>
        <v/>
      </c>
      <c r="BF184" s="455" t="str">
        <f t="shared" si="343"/>
        <v/>
      </c>
      <c r="BG184" s="455" t="str">
        <f t="shared" si="343"/>
        <v/>
      </c>
      <c r="BH184" s="455" t="str">
        <f t="shared" si="343"/>
        <v/>
      </c>
      <c r="BI184" s="455" t="str">
        <f t="shared" si="343"/>
        <v/>
      </c>
      <c r="BJ184" s="455" t="str">
        <f t="shared" si="343"/>
        <v/>
      </c>
      <c r="BK184" s="953" t="str">
        <f t="shared" si="343"/>
        <v/>
      </c>
      <c r="BL184" s="768" t="str">
        <f t="shared" si="343"/>
        <v/>
      </c>
      <c r="BM184" s="455" t="str">
        <f t="shared" si="343"/>
        <v/>
      </c>
      <c r="BN184" s="455" t="str">
        <f t="shared" si="343"/>
        <v/>
      </c>
      <c r="BO184" s="455" t="str">
        <f t="shared" si="343"/>
        <v/>
      </c>
      <c r="BP184" s="455" t="str">
        <f t="shared" si="343"/>
        <v/>
      </c>
      <c r="BQ184" s="455" t="str">
        <f t="shared" si="343"/>
        <v/>
      </c>
      <c r="BR184" s="953" t="str">
        <f t="shared" si="344"/>
        <v/>
      </c>
      <c r="BS184" s="768" t="str">
        <f t="shared" si="344"/>
        <v/>
      </c>
      <c r="BT184" s="455" t="str">
        <f t="shared" si="344"/>
        <v/>
      </c>
      <c r="BU184" s="455" t="str">
        <f t="shared" si="344"/>
        <v/>
      </c>
      <c r="BV184" s="455" t="str">
        <f t="shared" si="344"/>
        <v/>
      </c>
      <c r="BW184" s="455" t="str">
        <f t="shared" si="344"/>
        <v/>
      </c>
      <c r="BX184" s="455" t="str">
        <f t="shared" si="344"/>
        <v/>
      </c>
      <c r="BY184" s="953" t="str">
        <f t="shared" si="344"/>
        <v/>
      </c>
      <c r="BZ184" s="768" t="str">
        <f t="shared" si="344"/>
        <v/>
      </c>
      <c r="CA184" s="455" t="str">
        <f t="shared" si="344"/>
        <v/>
      </c>
      <c r="CB184" s="455" t="str">
        <f t="shared" si="344"/>
        <v/>
      </c>
      <c r="CC184" s="455" t="str">
        <f t="shared" si="344"/>
        <v/>
      </c>
      <c r="CD184" s="455" t="str">
        <f t="shared" si="344"/>
        <v/>
      </c>
      <c r="CE184" s="455" t="str">
        <f t="shared" si="344"/>
        <v/>
      </c>
      <c r="CF184" s="953" t="str">
        <f t="shared" si="344"/>
        <v/>
      </c>
      <c r="CG184" s="768" t="str">
        <f t="shared" si="344"/>
        <v/>
      </c>
      <c r="CH184" s="455" t="str">
        <f t="shared" si="345"/>
        <v/>
      </c>
      <c r="CI184" s="455" t="str">
        <f t="shared" si="345"/>
        <v/>
      </c>
      <c r="CJ184" s="455" t="str">
        <f t="shared" si="345"/>
        <v/>
      </c>
      <c r="CK184" s="455" t="str">
        <f t="shared" si="345"/>
        <v/>
      </c>
      <c r="CL184" s="455" t="str">
        <f t="shared" si="345"/>
        <v/>
      </c>
      <c r="CM184" s="953" t="str">
        <f t="shared" si="345"/>
        <v/>
      </c>
      <c r="CN184" s="768" t="str">
        <f t="shared" si="345"/>
        <v/>
      </c>
      <c r="CO184" s="455" t="str">
        <f t="shared" si="345"/>
        <v/>
      </c>
      <c r="CP184" s="455" t="str">
        <f t="shared" si="345"/>
        <v/>
      </c>
      <c r="CQ184" s="455" t="str">
        <f t="shared" si="345"/>
        <v/>
      </c>
      <c r="CR184" s="455" t="str">
        <f t="shared" si="345"/>
        <v/>
      </c>
      <c r="CS184" s="455" t="str">
        <f t="shared" si="345"/>
        <v/>
      </c>
      <c r="CT184" s="953" t="str">
        <f t="shared" si="345"/>
        <v/>
      </c>
      <c r="CU184" s="952" t="str">
        <f t="shared" si="345"/>
        <v/>
      </c>
      <c r="CV184" s="455" t="str">
        <f t="shared" si="345"/>
        <v/>
      </c>
      <c r="CW184" s="455" t="str">
        <f t="shared" si="345"/>
        <v/>
      </c>
      <c r="CX184" s="455" t="str">
        <f t="shared" si="346"/>
        <v/>
      </c>
      <c r="CY184" s="455" t="str">
        <f t="shared" si="346"/>
        <v/>
      </c>
      <c r="CZ184" s="455" t="str">
        <f t="shared" si="346"/>
        <v/>
      </c>
      <c r="DA184" s="953" t="str">
        <f t="shared" si="346"/>
        <v/>
      </c>
      <c r="DB184" s="768" t="str">
        <f t="shared" si="346"/>
        <v/>
      </c>
      <c r="DC184" s="455" t="str">
        <f t="shared" si="346"/>
        <v/>
      </c>
      <c r="DD184" s="455" t="str">
        <f t="shared" si="346"/>
        <v/>
      </c>
      <c r="DE184" s="455" t="str">
        <f t="shared" si="346"/>
        <v/>
      </c>
      <c r="DF184" s="455" t="str">
        <f t="shared" si="346"/>
        <v/>
      </c>
      <c r="DG184" s="455" t="str">
        <f t="shared" si="346"/>
        <v/>
      </c>
      <c r="DH184" s="953" t="str">
        <f t="shared" si="346"/>
        <v/>
      </c>
      <c r="DI184" s="768" t="str">
        <f t="shared" si="346"/>
        <v/>
      </c>
      <c r="DJ184" s="455" t="str">
        <f t="shared" si="346"/>
        <v/>
      </c>
      <c r="DK184" s="455" t="str">
        <f t="shared" si="346"/>
        <v/>
      </c>
      <c r="DL184" s="455" t="str">
        <f t="shared" si="346"/>
        <v/>
      </c>
      <c r="DM184" s="455" t="str">
        <f t="shared" si="346"/>
        <v/>
      </c>
      <c r="DN184" s="455" t="str">
        <f t="shared" si="347"/>
        <v/>
      </c>
      <c r="DO184" s="953" t="str">
        <f t="shared" si="347"/>
        <v/>
      </c>
      <c r="DP184" s="768" t="str">
        <f t="shared" si="347"/>
        <v/>
      </c>
      <c r="DQ184" s="455" t="str">
        <f t="shared" si="347"/>
        <v/>
      </c>
      <c r="DR184" s="455" t="str">
        <f t="shared" si="347"/>
        <v/>
      </c>
      <c r="DS184" s="455" t="str">
        <f t="shared" si="347"/>
        <v/>
      </c>
      <c r="DT184" s="455" t="str">
        <f t="shared" si="347"/>
        <v/>
      </c>
      <c r="DU184" s="455" t="str">
        <f t="shared" si="347"/>
        <v/>
      </c>
      <c r="DV184" s="953" t="str">
        <f t="shared" si="347"/>
        <v/>
      </c>
      <c r="DW184" s="768" t="str">
        <f t="shared" si="347"/>
        <v/>
      </c>
      <c r="DX184" s="455" t="str">
        <f t="shared" si="347"/>
        <v/>
      </c>
      <c r="DY184" s="455" t="str">
        <f t="shared" si="347"/>
        <v/>
      </c>
      <c r="DZ184" s="455" t="str">
        <f t="shared" si="347"/>
        <v/>
      </c>
      <c r="EA184" s="455" t="str">
        <f t="shared" si="347"/>
        <v/>
      </c>
      <c r="EB184" s="455" t="str">
        <f t="shared" si="347"/>
        <v/>
      </c>
      <c r="EC184" s="954" t="str">
        <f t="shared" si="347"/>
        <v/>
      </c>
      <c r="ED184" s="768" t="str">
        <f t="shared" si="348"/>
        <v/>
      </c>
      <c r="EE184" s="455" t="str">
        <f t="shared" si="348"/>
        <v/>
      </c>
      <c r="EF184" s="455" t="str">
        <f t="shared" si="348"/>
        <v/>
      </c>
      <c r="EG184" s="455" t="str">
        <f t="shared" si="348"/>
        <v/>
      </c>
      <c r="EH184" s="455" t="str">
        <f t="shared" si="348"/>
        <v/>
      </c>
      <c r="EI184" s="455" t="str">
        <f t="shared" si="348"/>
        <v/>
      </c>
      <c r="EJ184" s="953" t="str">
        <f t="shared" si="348"/>
        <v/>
      </c>
      <c r="EK184" s="768" t="str">
        <f t="shared" si="348"/>
        <v/>
      </c>
      <c r="EL184" s="455" t="str">
        <f t="shared" si="348"/>
        <v/>
      </c>
      <c r="EM184" s="455" t="str">
        <f t="shared" si="348"/>
        <v/>
      </c>
      <c r="EN184" s="455" t="str">
        <f t="shared" si="348"/>
        <v/>
      </c>
      <c r="EO184" s="455" t="str">
        <f t="shared" si="348"/>
        <v/>
      </c>
      <c r="EP184" s="455" t="str">
        <f t="shared" si="348"/>
        <v/>
      </c>
      <c r="EQ184" s="953" t="str">
        <f t="shared" si="348"/>
        <v/>
      </c>
      <c r="ER184" s="768" t="str">
        <f t="shared" si="348"/>
        <v/>
      </c>
      <c r="ES184" s="455" t="str">
        <f t="shared" si="348"/>
        <v/>
      </c>
      <c r="ET184" s="455" t="str">
        <f t="shared" si="349"/>
        <v/>
      </c>
      <c r="EU184" s="455" t="str">
        <f t="shared" si="349"/>
        <v/>
      </c>
      <c r="EV184" s="455" t="str">
        <f t="shared" si="349"/>
        <v/>
      </c>
      <c r="EW184" s="455" t="str">
        <f t="shared" si="349"/>
        <v/>
      </c>
      <c r="EX184" s="953" t="str">
        <f t="shared" si="349"/>
        <v/>
      </c>
      <c r="EY184" s="768" t="str">
        <f t="shared" si="349"/>
        <v/>
      </c>
      <c r="EZ184" s="455" t="str">
        <f t="shared" si="349"/>
        <v/>
      </c>
      <c r="FA184" s="455" t="str">
        <f t="shared" si="349"/>
        <v/>
      </c>
      <c r="FB184" s="455" t="str">
        <f t="shared" si="349"/>
        <v/>
      </c>
      <c r="FC184" s="455" t="str">
        <f t="shared" si="349"/>
        <v/>
      </c>
      <c r="FD184" s="455" t="str">
        <f t="shared" si="349"/>
        <v/>
      </c>
      <c r="FE184" s="953" t="str">
        <f t="shared" si="349"/>
        <v/>
      </c>
      <c r="FF184" s="768" t="str">
        <f t="shared" si="349"/>
        <v/>
      </c>
      <c r="FG184" s="455" t="str">
        <f t="shared" si="349"/>
        <v/>
      </c>
      <c r="FH184" s="455" t="str">
        <f t="shared" si="349"/>
        <v/>
      </c>
      <c r="FI184" s="455" t="str">
        <f t="shared" si="349"/>
        <v/>
      </c>
      <c r="FJ184" s="455" t="str">
        <f t="shared" si="350"/>
        <v/>
      </c>
      <c r="FK184" s="455" t="str">
        <f t="shared" si="350"/>
        <v/>
      </c>
      <c r="FL184" s="953" t="str">
        <f t="shared" si="350"/>
        <v/>
      </c>
      <c r="FM184" s="768" t="str">
        <f t="shared" si="350"/>
        <v/>
      </c>
      <c r="FN184" s="455" t="str">
        <f t="shared" si="350"/>
        <v/>
      </c>
      <c r="FO184" s="455" t="str">
        <f t="shared" si="350"/>
        <v/>
      </c>
      <c r="FP184" s="455" t="str">
        <f t="shared" si="350"/>
        <v/>
      </c>
      <c r="FQ184" s="455" t="str">
        <f t="shared" si="350"/>
        <v/>
      </c>
      <c r="FR184" s="455" t="str">
        <f t="shared" si="350"/>
        <v/>
      </c>
      <c r="FS184" s="953" t="str">
        <f t="shared" si="350"/>
        <v/>
      </c>
      <c r="FT184" s="768" t="str">
        <f t="shared" si="350"/>
        <v/>
      </c>
      <c r="FU184" s="455" t="str">
        <f t="shared" si="350"/>
        <v/>
      </c>
      <c r="FV184" s="455" t="str">
        <f t="shared" si="350"/>
        <v/>
      </c>
      <c r="FW184" s="455" t="str">
        <f t="shared" si="350"/>
        <v/>
      </c>
      <c r="FX184" s="455" t="str">
        <f t="shared" si="350"/>
        <v/>
      </c>
      <c r="FY184" s="455" t="str">
        <f t="shared" si="350"/>
        <v/>
      </c>
      <c r="FZ184" s="953" t="str">
        <f t="shared" si="351"/>
        <v/>
      </c>
      <c r="GA184" s="768" t="str">
        <f t="shared" si="351"/>
        <v/>
      </c>
      <c r="GB184" s="455" t="str">
        <f t="shared" si="351"/>
        <v/>
      </c>
      <c r="GC184" s="455" t="str">
        <f t="shared" si="351"/>
        <v/>
      </c>
      <c r="GD184" s="455" t="str">
        <f t="shared" si="351"/>
        <v/>
      </c>
      <c r="GE184" s="455" t="str">
        <f t="shared" si="351"/>
        <v/>
      </c>
      <c r="GF184" s="953" t="str">
        <f t="shared" si="351"/>
        <v/>
      </c>
      <c r="GG184" s="768" t="str">
        <f t="shared" si="351"/>
        <v/>
      </c>
      <c r="GH184" s="455" t="str">
        <f t="shared" si="351"/>
        <v/>
      </c>
      <c r="GI184" s="455" t="str">
        <f t="shared" si="351"/>
        <v/>
      </c>
      <c r="GJ184" s="455" t="str">
        <f t="shared" si="351"/>
        <v/>
      </c>
      <c r="GK184" s="455" t="str">
        <f t="shared" si="351"/>
        <v/>
      </c>
      <c r="GL184" s="455" t="str">
        <f t="shared" si="351"/>
        <v/>
      </c>
      <c r="GM184" s="455" t="str">
        <f t="shared" si="351"/>
        <v/>
      </c>
      <c r="GN184" s="954" t="str">
        <f t="shared" si="351"/>
        <v/>
      </c>
      <c r="GO184" s="768" t="str">
        <f t="shared" si="351"/>
        <v/>
      </c>
      <c r="GP184" s="455" t="str">
        <f t="shared" si="352"/>
        <v/>
      </c>
      <c r="GQ184" s="455" t="str">
        <f t="shared" si="352"/>
        <v/>
      </c>
      <c r="GR184" s="455" t="str">
        <f t="shared" si="352"/>
        <v/>
      </c>
      <c r="GS184" s="455" t="str">
        <f t="shared" si="352"/>
        <v/>
      </c>
      <c r="GT184" s="455" t="str">
        <f t="shared" si="352"/>
        <v/>
      </c>
      <c r="GU184" s="953" t="str">
        <f t="shared" si="352"/>
        <v/>
      </c>
      <c r="GV184" s="768" t="str">
        <f t="shared" si="352"/>
        <v/>
      </c>
      <c r="GW184" s="455" t="str">
        <f t="shared" si="352"/>
        <v/>
      </c>
      <c r="GX184" s="455" t="str">
        <f t="shared" si="352"/>
        <v/>
      </c>
      <c r="GY184" s="455" t="str">
        <f t="shared" si="352"/>
        <v/>
      </c>
      <c r="GZ184" s="455" t="str">
        <f t="shared" si="352"/>
        <v/>
      </c>
      <c r="HA184" s="455" t="str">
        <f t="shared" si="352"/>
        <v/>
      </c>
      <c r="HB184" s="953" t="str">
        <f t="shared" si="352"/>
        <v/>
      </c>
      <c r="HC184" s="768" t="str">
        <f t="shared" si="352"/>
        <v/>
      </c>
      <c r="HD184" s="455" t="str">
        <f t="shared" si="352"/>
        <v/>
      </c>
      <c r="HE184" s="455" t="str">
        <f t="shared" si="352"/>
        <v/>
      </c>
      <c r="HF184" s="455" t="str">
        <f t="shared" si="353"/>
        <v/>
      </c>
      <c r="HG184" s="455" t="str">
        <f t="shared" si="353"/>
        <v/>
      </c>
      <c r="HH184" s="455" t="str">
        <f t="shared" si="353"/>
        <v/>
      </c>
      <c r="HI184" s="953" t="str">
        <f t="shared" si="353"/>
        <v/>
      </c>
      <c r="HJ184" s="768" t="str">
        <f t="shared" si="353"/>
        <v/>
      </c>
      <c r="HK184" s="455" t="str">
        <f t="shared" si="353"/>
        <v/>
      </c>
      <c r="HL184" s="455" t="str">
        <f t="shared" si="353"/>
        <v/>
      </c>
      <c r="HM184" s="455" t="str">
        <f t="shared" si="353"/>
        <v/>
      </c>
      <c r="HN184" s="455" t="str">
        <f t="shared" si="353"/>
        <v/>
      </c>
      <c r="HO184" s="455" t="str">
        <f t="shared" si="353"/>
        <v/>
      </c>
      <c r="HP184" s="953" t="str">
        <f t="shared" si="353"/>
        <v/>
      </c>
      <c r="HQ184" s="768" t="str">
        <f t="shared" si="353"/>
        <v/>
      </c>
      <c r="HR184" s="455" t="str">
        <f t="shared" si="353"/>
        <v/>
      </c>
      <c r="HS184" s="455" t="str">
        <f t="shared" si="353"/>
        <v/>
      </c>
      <c r="HT184" s="455" t="str">
        <f t="shared" si="353"/>
        <v/>
      </c>
      <c r="HU184" s="455" t="str">
        <f t="shared" si="353"/>
        <v/>
      </c>
      <c r="HV184" s="455" t="str">
        <f t="shared" si="354"/>
        <v/>
      </c>
      <c r="HW184" s="953" t="str">
        <f t="shared" si="354"/>
        <v/>
      </c>
      <c r="HX184" s="768" t="str">
        <f t="shared" si="354"/>
        <v/>
      </c>
      <c r="HY184" s="455" t="str">
        <f t="shared" si="354"/>
        <v/>
      </c>
      <c r="HZ184" s="455" t="str">
        <f t="shared" si="354"/>
        <v/>
      </c>
      <c r="IA184" s="455" t="str">
        <f t="shared" si="354"/>
        <v/>
      </c>
      <c r="IB184" s="455" t="str">
        <f t="shared" si="354"/>
        <v/>
      </c>
      <c r="IC184" s="455" t="str">
        <f t="shared" si="354"/>
        <v/>
      </c>
      <c r="ID184" s="953" t="str">
        <f t="shared" si="354"/>
        <v/>
      </c>
      <c r="IE184" s="768" t="str">
        <f t="shared" si="354"/>
        <v/>
      </c>
      <c r="IF184" s="455" t="str">
        <f t="shared" si="354"/>
        <v/>
      </c>
      <c r="IG184" s="455" t="str">
        <f t="shared" si="354"/>
        <v/>
      </c>
      <c r="IH184" s="455" t="str">
        <f t="shared" si="354"/>
        <v/>
      </c>
      <c r="II184" s="455" t="str">
        <f t="shared" si="354"/>
        <v/>
      </c>
      <c r="IJ184" s="455" t="str">
        <f t="shared" si="354"/>
        <v/>
      </c>
      <c r="IK184" s="953" t="str">
        <f t="shared" si="354"/>
        <v/>
      </c>
      <c r="IL184" s="768" t="str">
        <f t="shared" si="355"/>
        <v/>
      </c>
      <c r="IM184" s="455" t="str">
        <f t="shared" si="355"/>
        <v/>
      </c>
      <c r="IN184" s="455" t="str">
        <f t="shared" si="355"/>
        <v/>
      </c>
      <c r="IO184" s="455" t="str">
        <f t="shared" si="355"/>
        <v/>
      </c>
      <c r="IP184" s="455" t="str">
        <f t="shared" si="355"/>
        <v/>
      </c>
      <c r="IQ184" s="455" t="str">
        <f t="shared" si="355"/>
        <v/>
      </c>
      <c r="IR184" s="953" t="str">
        <f t="shared" si="355"/>
        <v/>
      </c>
      <c r="IS184" s="768" t="str">
        <f t="shared" si="355"/>
        <v/>
      </c>
      <c r="IT184" s="455" t="str">
        <f t="shared" si="355"/>
        <v/>
      </c>
      <c r="IU184" s="455" t="str">
        <f t="shared" si="355"/>
        <v/>
      </c>
      <c r="IV184" s="455" t="str">
        <f t="shared" si="355"/>
        <v/>
      </c>
      <c r="IW184" s="455" t="str">
        <f t="shared" si="355"/>
        <v/>
      </c>
      <c r="IX184" s="455" t="str">
        <f t="shared" si="355"/>
        <v/>
      </c>
      <c r="IY184" s="954" t="str">
        <f t="shared" si="355"/>
        <v/>
      </c>
      <c r="IZ184" s="768" t="str">
        <f t="shared" si="355"/>
        <v/>
      </c>
      <c r="JA184" s="455" t="str">
        <f t="shared" si="355"/>
        <v/>
      </c>
      <c r="JB184" s="455" t="str">
        <f t="shared" si="356"/>
        <v/>
      </c>
      <c r="JC184" s="455" t="str">
        <f t="shared" si="356"/>
        <v/>
      </c>
      <c r="JD184" s="455" t="str">
        <f t="shared" si="356"/>
        <v/>
      </c>
      <c r="JE184" s="455" t="str">
        <f t="shared" si="356"/>
        <v/>
      </c>
      <c r="JF184" s="953" t="str">
        <f t="shared" si="356"/>
        <v/>
      </c>
      <c r="JG184" s="768" t="str">
        <f t="shared" si="356"/>
        <v/>
      </c>
      <c r="JH184" s="455" t="str">
        <f t="shared" si="356"/>
        <v/>
      </c>
      <c r="JI184" s="455" t="str">
        <f t="shared" si="356"/>
        <v/>
      </c>
      <c r="JJ184" s="455" t="str">
        <f t="shared" si="356"/>
        <v/>
      </c>
      <c r="JK184" s="455" t="str">
        <f t="shared" si="356"/>
        <v/>
      </c>
      <c r="JL184" s="455" t="str">
        <f t="shared" si="356"/>
        <v/>
      </c>
      <c r="JM184" s="953" t="str">
        <f t="shared" si="356"/>
        <v/>
      </c>
      <c r="JN184" s="768" t="str">
        <f t="shared" si="356"/>
        <v/>
      </c>
      <c r="JO184" s="455" t="str">
        <f t="shared" si="356"/>
        <v/>
      </c>
      <c r="JP184" s="455" t="str">
        <f t="shared" si="356"/>
        <v/>
      </c>
      <c r="JQ184" s="455" t="str">
        <f t="shared" si="356"/>
        <v/>
      </c>
      <c r="JR184" s="455" t="str">
        <f t="shared" si="357"/>
        <v/>
      </c>
      <c r="JS184" s="455" t="str">
        <f t="shared" si="357"/>
        <v/>
      </c>
      <c r="JT184" s="953" t="str">
        <f t="shared" si="357"/>
        <v/>
      </c>
      <c r="JU184" s="768" t="str">
        <f t="shared" si="357"/>
        <v/>
      </c>
      <c r="JV184" s="455" t="str">
        <f t="shared" si="357"/>
        <v/>
      </c>
      <c r="JW184" s="455" t="str">
        <f t="shared" si="357"/>
        <v/>
      </c>
      <c r="JX184" s="455" t="str">
        <f t="shared" si="357"/>
        <v/>
      </c>
      <c r="JY184" s="455" t="str">
        <f t="shared" si="357"/>
        <v/>
      </c>
      <c r="JZ184" s="455" t="str">
        <f t="shared" si="357"/>
        <v/>
      </c>
      <c r="KA184" s="953" t="str">
        <f t="shared" si="357"/>
        <v/>
      </c>
      <c r="KB184" s="768" t="str">
        <f t="shared" si="357"/>
        <v/>
      </c>
      <c r="KC184" s="455" t="str">
        <f t="shared" si="357"/>
        <v/>
      </c>
      <c r="KD184" s="455" t="str">
        <f t="shared" si="357"/>
        <v/>
      </c>
      <c r="KE184" s="455" t="str">
        <f t="shared" si="357"/>
        <v/>
      </c>
      <c r="KF184" s="455" t="str">
        <f t="shared" si="357"/>
        <v/>
      </c>
      <c r="KG184" s="455" t="str">
        <f t="shared" si="357"/>
        <v/>
      </c>
      <c r="KH184" s="953" t="str">
        <f t="shared" si="358"/>
        <v/>
      </c>
      <c r="KI184" s="768" t="str">
        <f t="shared" si="358"/>
        <v/>
      </c>
      <c r="KJ184" s="455" t="str">
        <f t="shared" si="358"/>
        <v/>
      </c>
      <c r="KK184" s="455" t="str">
        <f t="shared" si="358"/>
        <v/>
      </c>
      <c r="KL184" s="455" t="str">
        <f t="shared" si="358"/>
        <v/>
      </c>
      <c r="KM184" s="455" t="str">
        <f t="shared" si="358"/>
        <v/>
      </c>
      <c r="KN184" s="455" t="str">
        <f t="shared" si="358"/>
        <v/>
      </c>
      <c r="KO184" s="953" t="str">
        <f t="shared" si="358"/>
        <v/>
      </c>
      <c r="KP184" s="768" t="str">
        <f t="shared" si="358"/>
        <v/>
      </c>
      <c r="KQ184" s="455" t="str">
        <f t="shared" si="358"/>
        <v/>
      </c>
      <c r="KR184" s="455" t="str">
        <f t="shared" si="358"/>
        <v/>
      </c>
      <c r="KS184" s="455" t="str">
        <f t="shared" si="358"/>
        <v/>
      </c>
      <c r="KT184" s="455" t="str">
        <f t="shared" si="358"/>
        <v/>
      </c>
      <c r="KU184" s="455" t="str">
        <f t="shared" si="358"/>
        <v/>
      </c>
      <c r="KV184" s="953" t="str">
        <f t="shared" si="358"/>
        <v/>
      </c>
      <c r="KW184" s="768" t="str">
        <f t="shared" si="358"/>
        <v/>
      </c>
      <c r="KX184" s="455" t="str">
        <f t="shared" si="359"/>
        <v/>
      </c>
      <c r="KY184" s="455" t="str">
        <f t="shared" si="359"/>
        <v/>
      </c>
      <c r="KZ184" s="455" t="str">
        <f t="shared" si="359"/>
        <v/>
      </c>
      <c r="LA184" s="455" t="str">
        <f t="shared" si="359"/>
        <v/>
      </c>
      <c r="LB184" s="455" t="str">
        <f t="shared" si="359"/>
        <v/>
      </c>
      <c r="LC184" s="954" t="str">
        <f t="shared" si="359"/>
        <v/>
      </c>
      <c r="LD184" s="768" t="str">
        <f t="shared" si="359"/>
        <v/>
      </c>
      <c r="LE184" s="455" t="str">
        <f t="shared" si="359"/>
        <v/>
      </c>
      <c r="LF184" s="455" t="str">
        <f t="shared" si="359"/>
        <v/>
      </c>
      <c r="LG184" s="455" t="str">
        <f t="shared" si="359"/>
        <v/>
      </c>
      <c r="LH184" s="455" t="str">
        <f t="shared" si="359"/>
        <v/>
      </c>
      <c r="LI184" s="455" t="str">
        <f t="shared" si="359"/>
        <v/>
      </c>
      <c r="LJ184" s="953" t="str">
        <f t="shared" si="359"/>
        <v/>
      </c>
      <c r="LK184" s="768" t="str">
        <f t="shared" si="359"/>
        <v/>
      </c>
      <c r="LL184" s="455" t="str">
        <f t="shared" si="359"/>
        <v/>
      </c>
      <c r="LM184" s="455" t="str">
        <f t="shared" si="359"/>
        <v/>
      </c>
      <c r="LN184" s="455" t="str">
        <f t="shared" si="360"/>
        <v/>
      </c>
      <c r="LO184" s="455" t="str">
        <f t="shared" si="360"/>
        <v/>
      </c>
      <c r="LP184" s="455" t="str">
        <f t="shared" si="360"/>
        <v/>
      </c>
      <c r="LQ184" s="953" t="str">
        <f t="shared" si="360"/>
        <v/>
      </c>
      <c r="LR184" s="768" t="str">
        <f t="shared" si="360"/>
        <v/>
      </c>
      <c r="LS184" s="455" t="str">
        <f t="shared" si="360"/>
        <v/>
      </c>
      <c r="LT184" s="455" t="str">
        <f t="shared" si="360"/>
        <v/>
      </c>
      <c r="LU184" s="455" t="str">
        <f t="shared" si="360"/>
        <v/>
      </c>
      <c r="LV184" s="455" t="str">
        <f t="shared" si="360"/>
        <v/>
      </c>
      <c r="LW184" s="455" t="str">
        <f t="shared" si="360"/>
        <v/>
      </c>
      <c r="LX184" s="953" t="str">
        <f t="shared" si="360"/>
        <v/>
      </c>
      <c r="LY184" s="768" t="str">
        <f t="shared" si="360"/>
        <v/>
      </c>
      <c r="LZ184" s="455" t="str">
        <f t="shared" si="360"/>
        <v/>
      </c>
      <c r="MA184" s="455" t="str">
        <f t="shared" si="360"/>
        <v/>
      </c>
      <c r="MB184" s="455" t="str">
        <f t="shared" si="360"/>
        <v/>
      </c>
      <c r="MC184" s="455" t="str">
        <f t="shared" si="360"/>
        <v/>
      </c>
      <c r="MD184" s="455" t="str">
        <f t="shared" si="361"/>
        <v/>
      </c>
      <c r="ME184" s="953" t="str">
        <f t="shared" si="361"/>
        <v/>
      </c>
      <c r="MF184" s="768" t="str">
        <f t="shared" si="361"/>
        <v/>
      </c>
      <c r="MG184" s="455" t="str">
        <f t="shared" si="361"/>
        <v/>
      </c>
      <c r="MH184" s="455" t="str">
        <f t="shared" si="361"/>
        <v/>
      </c>
      <c r="MI184" s="455" t="str">
        <f t="shared" si="361"/>
        <v/>
      </c>
      <c r="MJ184" s="455" t="str">
        <f t="shared" si="361"/>
        <v/>
      </c>
      <c r="MK184" s="455" t="str">
        <f t="shared" si="361"/>
        <v/>
      </c>
      <c r="ML184" s="953" t="str">
        <f t="shared" si="361"/>
        <v/>
      </c>
      <c r="MM184" s="768" t="str">
        <f t="shared" si="361"/>
        <v/>
      </c>
      <c r="MN184" s="455" t="str">
        <f t="shared" si="361"/>
        <v/>
      </c>
      <c r="MO184" s="455" t="str">
        <f t="shared" si="361"/>
        <v/>
      </c>
      <c r="MP184" s="455" t="str">
        <f t="shared" si="361"/>
        <v/>
      </c>
      <c r="MQ184" s="455" t="str">
        <f t="shared" si="361"/>
        <v/>
      </c>
      <c r="MR184" s="455" t="str">
        <f t="shared" si="361"/>
        <v/>
      </c>
      <c r="MS184" s="953" t="str">
        <f t="shared" si="361"/>
        <v/>
      </c>
      <c r="MT184" s="768" t="str">
        <f t="shared" si="362"/>
        <v/>
      </c>
      <c r="MU184" s="455" t="str">
        <f t="shared" si="362"/>
        <v/>
      </c>
      <c r="MV184" s="455" t="str">
        <f t="shared" si="362"/>
        <v/>
      </c>
      <c r="MW184" s="455" t="str">
        <f t="shared" si="362"/>
        <v/>
      </c>
      <c r="MX184" s="455" t="str">
        <f t="shared" si="362"/>
        <v/>
      </c>
      <c r="MY184" s="455" t="str">
        <f t="shared" si="362"/>
        <v/>
      </c>
      <c r="MZ184" s="953" t="str">
        <f t="shared" si="362"/>
        <v/>
      </c>
      <c r="NA184" s="768" t="str">
        <f t="shared" si="362"/>
        <v/>
      </c>
      <c r="NB184" s="455" t="str">
        <f t="shared" si="362"/>
        <v/>
      </c>
      <c r="NC184" s="455" t="str">
        <f t="shared" si="362"/>
        <v/>
      </c>
      <c r="ND184" s="455" t="str">
        <f t="shared" si="362"/>
        <v/>
      </c>
      <c r="NE184" s="455" t="str">
        <f t="shared" si="362"/>
        <v/>
      </c>
      <c r="NF184" s="455" t="str">
        <f t="shared" si="362"/>
        <v/>
      </c>
      <c r="NG184" s="954" t="str">
        <f t="shared" si="362"/>
        <v/>
      </c>
      <c r="NH184" s="768" t="str">
        <f t="shared" si="362"/>
        <v/>
      </c>
      <c r="NI184" s="455" t="str">
        <f t="shared" si="362"/>
        <v/>
      </c>
      <c r="NJ184" s="455" t="str">
        <f t="shared" si="363"/>
        <v/>
      </c>
      <c r="NK184" s="455" t="str">
        <f t="shared" si="363"/>
        <v/>
      </c>
      <c r="NL184" s="455" t="str">
        <f t="shared" si="363"/>
        <v/>
      </c>
      <c r="NM184" s="455" t="str">
        <f t="shared" si="363"/>
        <v/>
      </c>
      <c r="NN184" s="953" t="str">
        <f t="shared" si="363"/>
        <v/>
      </c>
      <c r="NO184" s="83"/>
      <c r="NP184" s="83"/>
      <c r="NQ184" s="83"/>
      <c r="NR184" s="83"/>
      <c r="NS184" s="83"/>
      <c r="NT184" s="83"/>
      <c r="NU184" s="83"/>
      <c r="NV184" s="83"/>
      <c r="NW184" s="83"/>
      <c r="NX184" s="83"/>
      <c r="NY184" s="83"/>
      <c r="NZ184" s="83"/>
      <c r="OA184" s="83"/>
      <c r="OB184" s="83"/>
      <c r="OC184" s="83"/>
      <c r="OD184" s="83"/>
      <c r="OE184" s="83"/>
      <c r="OF184" s="83"/>
      <c r="OG184" s="83"/>
      <c r="OH184" s="83"/>
      <c r="OI184" s="83"/>
      <c r="OJ184" s="83"/>
      <c r="OK184" s="83"/>
      <c r="OL184" s="83"/>
      <c r="OM184" s="83"/>
      <c r="ON184" s="83"/>
      <c r="OO184" s="83"/>
      <c r="OP184" s="83"/>
      <c r="OQ184" s="83"/>
      <c r="OR184" s="83"/>
      <c r="OS184" s="83"/>
      <c r="OT184" s="83"/>
      <c r="OU184" s="83"/>
      <c r="OV184" s="83"/>
      <c r="OW184" s="83"/>
      <c r="OX184" s="83"/>
      <c r="OY184" s="83"/>
      <c r="OZ184" s="83"/>
      <c r="PA184" s="83"/>
      <c r="PB184" s="83"/>
      <c r="PC184" s="83"/>
      <c r="PD184" s="83"/>
      <c r="PE184" s="83"/>
      <c r="PF184" s="83"/>
      <c r="PG184" s="83"/>
      <c r="PH184" s="83"/>
      <c r="PI184" s="83"/>
      <c r="PJ184" s="83"/>
      <c r="PK184" s="83"/>
      <c r="PL184" s="83"/>
      <c r="PM184" s="83"/>
      <c r="PN184" s="83"/>
      <c r="PO184" s="83"/>
      <c r="PP184" s="83"/>
      <c r="PQ184" s="83"/>
      <c r="PR184" s="83"/>
      <c r="PS184" s="83"/>
      <c r="PT184" s="83"/>
      <c r="PU184" s="83"/>
      <c r="PV184" s="83"/>
      <c r="PW184" s="83"/>
      <c r="PX184" s="83"/>
      <c r="PY184" s="83"/>
      <c r="PZ184" s="83"/>
      <c r="QA184" s="83"/>
      <c r="QB184" s="83"/>
      <c r="QC184" s="83"/>
      <c r="QD184" s="83"/>
      <c r="QE184" s="83"/>
      <c r="QF184" s="83"/>
      <c r="QG184" s="83"/>
      <c r="QH184" s="83"/>
      <c r="QI184" s="83"/>
      <c r="QJ184" s="83"/>
      <c r="QK184" s="83"/>
      <c r="QL184" s="83"/>
      <c r="QM184" s="83"/>
      <c r="QN184" s="83"/>
      <c r="QO184" s="83"/>
      <c r="QP184" s="83"/>
      <c r="QQ184" s="83"/>
      <c r="QR184" s="83"/>
      <c r="QS184" s="83"/>
      <c r="QT184" s="83"/>
      <c r="QU184" s="83"/>
      <c r="QV184" s="83"/>
      <c r="QW184" s="83"/>
      <c r="QX184" s="83"/>
      <c r="QY184" s="83"/>
      <c r="QZ184" s="83"/>
      <c r="RA184" s="83"/>
      <c r="RB184" s="83"/>
      <c r="RC184" s="83"/>
      <c r="RD184" s="83"/>
      <c r="RE184" s="83"/>
      <c r="RF184" s="83"/>
      <c r="RG184" s="83"/>
      <c r="RH184" s="83"/>
      <c r="RI184" s="83"/>
      <c r="RJ184" s="83"/>
      <c r="RK184" s="83"/>
      <c r="RL184" s="83"/>
      <c r="RM184" s="83"/>
      <c r="RN184" s="83"/>
      <c r="RO184" s="83"/>
      <c r="RP184" s="83"/>
      <c r="RQ184" s="83"/>
      <c r="RR184" s="83"/>
      <c r="RS184" s="83"/>
      <c r="RT184" s="83"/>
      <c r="RU184" s="83"/>
      <c r="RV184" s="83"/>
      <c r="RW184" s="83"/>
      <c r="RX184" s="83"/>
      <c r="RY184" s="83"/>
      <c r="RZ184" s="83"/>
      <c r="SA184" s="83"/>
      <c r="SB184" s="83"/>
      <c r="SC184" s="83"/>
      <c r="SD184" s="83"/>
      <c r="SE184" s="83"/>
      <c r="SF184" s="83"/>
      <c r="SG184" s="83"/>
      <c r="SH184" s="83"/>
      <c r="SI184" s="83"/>
      <c r="SJ184" s="83"/>
      <c r="SK184" s="83"/>
      <c r="SL184" s="83"/>
      <c r="SM184" s="83"/>
      <c r="SN184" s="83"/>
      <c r="SO184" s="83"/>
      <c r="SP184" s="83"/>
      <c r="SQ184" s="83"/>
      <c r="SR184" s="83"/>
      <c r="SS184" s="83"/>
      <c r="ST184" s="83"/>
      <c r="SU184" s="83"/>
      <c r="SV184" s="83"/>
      <c r="SW184" s="83"/>
      <c r="SX184" s="83"/>
      <c r="SY184" s="83"/>
      <c r="SZ184" s="83"/>
      <c r="TA184" s="83"/>
      <c r="TB184" s="83"/>
      <c r="TC184" s="83"/>
      <c r="TD184" s="83"/>
      <c r="TE184" s="83"/>
      <c r="TF184" s="83"/>
      <c r="TG184" s="83"/>
      <c r="TH184" s="83"/>
      <c r="TI184" s="83"/>
      <c r="TJ184" s="83"/>
      <c r="TK184" s="83"/>
      <c r="TL184" s="83"/>
      <c r="TM184" s="83"/>
      <c r="TN184" s="83"/>
      <c r="TO184" s="83"/>
      <c r="TP184" s="83"/>
      <c r="TQ184" s="83"/>
      <c r="TR184" s="83"/>
      <c r="TS184" s="83"/>
      <c r="TT184" s="83"/>
      <c r="TU184" s="83"/>
      <c r="TV184" s="83"/>
      <c r="TW184" s="83"/>
      <c r="TX184" s="83"/>
      <c r="TY184" s="83"/>
      <c r="TZ184" s="83"/>
      <c r="UA184" s="83"/>
      <c r="UB184" s="83"/>
      <c r="UC184" s="83"/>
      <c r="UD184" s="83"/>
      <c r="UE184" s="83"/>
      <c r="UF184" s="83"/>
      <c r="UG184" s="83"/>
      <c r="UH184" s="83"/>
      <c r="UI184" s="83"/>
      <c r="UJ184" s="83"/>
      <c r="UK184" s="83"/>
      <c r="UL184" s="83"/>
      <c r="UM184" s="83"/>
      <c r="UN184" s="83"/>
      <c r="UO184" s="83"/>
      <c r="UP184" s="83"/>
      <c r="UQ184" s="83"/>
    </row>
    <row r="185" spans="1:563" s="1" customFormat="1" hidden="1" x14ac:dyDescent="0.2">
      <c r="A185" s="762">
        <f>alapadatok!M40</f>
        <v>38</v>
      </c>
      <c r="B185" s="678" t="str">
        <f>IF(alapadatok!O40="","",alapadatok!O40)</f>
        <v/>
      </c>
      <c r="C185" s="584" t="str">
        <f>IF(alapadatok!N40="","",alapadatok!N40)</f>
        <v/>
      </c>
      <c r="D185" s="584" t="str">
        <f>IF(alapadatok!P40="","",alapadatok!P40)</f>
        <v/>
      </c>
      <c r="E185" s="948" t="str">
        <f>IF(alapadatok!W40="","",alapadatok!W40)</f>
        <v/>
      </c>
      <c r="F185" s="952" t="str">
        <f t="shared" si="365"/>
        <v/>
      </c>
      <c r="G185" s="953" t="str">
        <f t="shared" si="365"/>
        <v/>
      </c>
      <c r="H185" s="768" t="str">
        <f t="shared" si="365"/>
        <v/>
      </c>
      <c r="I185" s="455" t="str">
        <f t="shared" si="365"/>
        <v/>
      </c>
      <c r="J185" s="455" t="str">
        <f t="shared" si="365"/>
        <v/>
      </c>
      <c r="K185" s="455" t="str">
        <f t="shared" si="365"/>
        <v/>
      </c>
      <c r="L185" s="455" t="str">
        <f t="shared" si="365"/>
        <v/>
      </c>
      <c r="M185" s="455" t="str">
        <f t="shared" si="365"/>
        <v/>
      </c>
      <c r="N185" s="953" t="str">
        <f t="shared" si="365"/>
        <v/>
      </c>
      <c r="O185" s="768" t="str">
        <f t="shared" si="365"/>
        <v/>
      </c>
      <c r="P185" s="455" t="str">
        <f t="shared" si="365"/>
        <v/>
      </c>
      <c r="Q185" s="455" t="str">
        <f t="shared" si="365"/>
        <v/>
      </c>
      <c r="R185" s="455" t="str">
        <f t="shared" si="365"/>
        <v/>
      </c>
      <c r="S185" s="455" t="str">
        <f t="shared" si="365"/>
        <v/>
      </c>
      <c r="T185" s="455" t="str">
        <f t="shared" si="365"/>
        <v/>
      </c>
      <c r="U185" s="953" t="str">
        <f t="shared" si="364"/>
        <v/>
      </c>
      <c r="V185" s="768" t="str">
        <f t="shared" si="341"/>
        <v/>
      </c>
      <c r="W185" s="455" t="str">
        <f t="shared" si="341"/>
        <v/>
      </c>
      <c r="X185" s="455" t="str">
        <f t="shared" si="341"/>
        <v/>
      </c>
      <c r="Y185" s="455" t="str">
        <f t="shared" si="341"/>
        <v/>
      </c>
      <c r="Z185" s="455" t="str">
        <f t="shared" si="341"/>
        <v/>
      </c>
      <c r="AA185" s="455" t="str">
        <f t="shared" si="341"/>
        <v/>
      </c>
      <c r="AB185" s="953" t="str">
        <f t="shared" si="341"/>
        <v/>
      </c>
      <c r="AC185" s="768" t="str">
        <f t="shared" si="341"/>
        <v/>
      </c>
      <c r="AD185" s="455" t="str">
        <f t="shared" si="341"/>
        <v/>
      </c>
      <c r="AE185" s="455" t="str">
        <f t="shared" si="341"/>
        <v/>
      </c>
      <c r="AF185" s="455" t="str">
        <f t="shared" si="341"/>
        <v/>
      </c>
      <c r="AG185" s="455" t="str">
        <f t="shared" si="341"/>
        <v/>
      </c>
      <c r="AH185" s="455" t="str">
        <f t="shared" si="341"/>
        <v/>
      </c>
      <c r="AI185" s="953" t="str">
        <f t="shared" si="341"/>
        <v/>
      </c>
      <c r="AJ185" s="768" t="str">
        <f t="shared" si="341"/>
        <v/>
      </c>
      <c r="AK185" s="455" t="str">
        <f t="shared" si="341"/>
        <v/>
      </c>
      <c r="AL185" s="455" t="str">
        <f t="shared" si="342"/>
        <v/>
      </c>
      <c r="AM185" s="455" t="str">
        <f t="shared" si="342"/>
        <v/>
      </c>
      <c r="AN185" s="455" t="str">
        <f t="shared" si="342"/>
        <v/>
      </c>
      <c r="AO185" s="455" t="str">
        <f t="shared" si="342"/>
        <v/>
      </c>
      <c r="AP185" s="953" t="str">
        <f t="shared" si="342"/>
        <v/>
      </c>
      <c r="AQ185" s="768" t="str">
        <f t="shared" si="342"/>
        <v/>
      </c>
      <c r="AR185" s="455" t="str">
        <f t="shared" si="342"/>
        <v/>
      </c>
      <c r="AS185" s="455" t="str">
        <f t="shared" si="342"/>
        <v/>
      </c>
      <c r="AT185" s="455" t="str">
        <f t="shared" si="342"/>
        <v/>
      </c>
      <c r="AU185" s="455" t="str">
        <f t="shared" si="342"/>
        <v/>
      </c>
      <c r="AV185" s="455" t="str">
        <f t="shared" si="342"/>
        <v/>
      </c>
      <c r="AW185" s="953" t="str">
        <f t="shared" si="342"/>
        <v/>
      </c>
      <c r="AX185" s="768" t="str">
        <f t="shared" si="342"/>
        <v/>
      </c>
      <c r="AY185" s="455" t="str">
        <f t="shared" si="342"/>
        <v/>
      </c>
      <c r="AZ185" s="455" t="str">
        <f t="shared" si="342"/>
        <v/>
      </c>
      <c r="BA185" s="455" t="str">
        <f t="shared" si="342"/>
        <v/>
      </c>
      <c r="BB185" s="455" t="str">
        <f t="shared" si="343"/>
        <v/>
      </c>
      <c r="BC185" s="455" t="str">
        <f t="shared" si="343"/>
        <v/>
      </c>
      <c r="BD185" s="953" t="str">
        <f t="shared" si="343"/>
        <v/>
      </c>
      <c r="BE185" s="768" t="str">
        <f t="shared" si="343"/>
        <v/>
      </c>
      <c r="BF185" s="455" t="str">
        <f t="shared" si="343"/>
        <v/>
      </c>
      <c r="BG185" s="455" t="str">
        <f t="shared" si="343"/>
        <v/>
      </c>
      <c r="BH185" s="455" t="str">
        <f t="shared" si="343"/>
        <v/>
      </c>
      <c r="BI185" s="455" t="str">
        <f t="shared" si="343"/>
        <v/>
      </c>
      <c r="BJ185" s="455" t="str">
        <f t="shared" si="343"/>
        <v/>
      </c>
      <c r="BK185" s="953" t="str">
        <f t="shared" si="343"/>
        <v/>
      </c>
      <c r="BL185" s="768" t="str">
        <f t="shared" si="343"/>
        <v/>
      </c>
      <c r="BM185" s="455" t="str">
        <f t="shared" si="343"/>
        <v/>
      </c>
      <c r="BN185" s="455" t="str">
        <f t="shared" si="343"/>
        <v/>
      </c>
      <c r="BO185" s="455" t="str">
        <f t="shared" si="343"/>
        <v/>
      </c>
      <c r="BP185" s="455" t="str">
        <f t="shared" si="343"/>
        <v/>
      </c>
      <c r="BQ185" s="455" t="str">
        <f t="shared" si="343"/>
        <v/>
      </c>
      <c r="BR185" s="953" t="str">
        <f t="shared" si="344"/>
        <v/>
      </c>
      <c r="BS185" s="768" t="str">
        <f t="shared" si="344"/>
        <v/>
      </c>
      <c r="BT185" s="455" t="str">
        <f t="shared" si="344"/>
        <v/>
      </c>
      <c r="BU185" s="455" t="str">
        <f t="shared" si="344"/>
        <v/>
      </c>
      <c r="BV185" s="455" t="str">
        <f t="shared" si="344"/>
        <v/>
      </c>
      <c r="BW185" s="455" t="str">
        <f t="shared" si="344"/>
        <v/>
      </c>
      <c r="BX185" s="455" t="str">
        <f t="shared" si="344"/>
        <v/>
      </c>
      <c r="BY185" s="953" t="str">
        <f t="shared" si="344"/>
        <v/>
      </c>
      <c r="BZ185" s="768" t="str">
        <f t="shared" si="344"/>
        <v/>
      </c>
      <c r="CA185" s="455" t="str">
        <f t="shared" si="344"/>
        <v/>
      </c>
      <c r="CB185" s="455" t="str">
        <f t="shared" si="344"/>
        <v/>
      </c>
      <c r="CC185" s="455" t="str">
        <f t="shared" si="344"/>
        <v/>
      </c>
      <c r="CD185" s="455" t="str">
        <f t="shared" si="344"/>
        <v/>
      </c>
      <c r="CE185" s="455" t="str">
        <f t="shared" si="344"/>
        <v/>
      </c>
      <c r="CF185" s="953" t="str">
        <f t="shared" si="344"/>
        <v/>
      </c>
      <c r="CG185" s="768" t="str">
        <f t="shared" si="344"/>
        <v/>
      </c>
      <c r="CH185" s="455" t="str">
        <f t="shared" si="345"/>
        <v/>
      </c>
      <c r="CI185" s="455" t="str">
        <f t="shared" si="345"/>
        <v/>
      </c>
      <c r="CJ185" s="455" t="str">
        <f t="shared" si="345"/>
        <v/>
      </c>
      <c r="CK185" s="455" t="str">
        <f t="shared" si="345"/>
        <v/>
      </c>
      <c r="CL185" s="455" t="str">
        <f t="shared" si="345"/>
        <v/>
      </c>
      <c r="CM185" s="953" t="str">
        <f t="shared" si="345"/>
        <v/>
      </c>
      <c r="CN185" s="768" t="str">
        <f t="shared" si="345"/>
        <v/>
      </c>
      <c r="CO185" s="455" t="str">
        <f t="shared" si="345"/>
        <v/>
      </c>
      <c r="CP185" s="455" t="str">
        <f t="shared" si="345"/>
        <v/>
      </c>
      <c r="CQ185" s="455" t="str">
        <f t="shared" si="345"/>
        <v/>
      </c>
      <c r="CR185" s="455" t="str">
        <f t="shared" si="345"/>
        <v/>
      </c>
      <c r="CS185" s="455" t="str">
        <f t="shared" si="345"/>
        <v/>
      </c>
      <c r="CT185" s="953" t="str">
        <f t="shared" si="345"/>
        <v/>
      </c>
      <c r="CU185" s="952" t="str">
        <f t="shared" si="345"/>
        <v/>
      </c>
      <c r="CV185" s="455" t="str">
        <f t="shared" si="345"/>
        <v/>
      </c>
      <c r="CW185" s="455" t="str">
        <f t="shared" si="345"/>
        <v/>
      </c>
      <c r="CX185" s="455" t="str">
        <f t="shared" si="346"/>
        <v/>
      </c>
      <c r="CY185" s="455" t="str">
        <f t="shared" si="346"/>
        <v/>
      </c>
      <c r="CZ185" s="455" t="str">
        <f t="shared" si="346"/>
        <v/>
      </c>
      <c r="DA185" s="953" t="str">
        <f t="shared" si="346"/>
        <v/>
      </c>
      <c r="DB185" s="768" t="str">
        <f t="shared" si="346"/>
        <v/>
      </c>
      <c r="DC185" s="455" t="str">
        <f t="shared" si="346"/>
        <v/>
      </c>
      <c r="DD185" s="455" t="str">
        <f t="shared" si="346"/>
        <v/>
      </c>
      <c r="DE185" s="455" t="str">
        <f t="shared" si="346"/>
        <v/>
      </c>
      <c r="DF185" s="455" t="str">
        <f t="shared" si="346"/>
        <v/>
      </c>
      <c r="DG185" s="455" t="str">
        <f t="shared" si="346"/>
        <v/>
      </c>
      <c r="DH185" s="953" t="str">
        <f t="shared" si="346"/>
        <v/>
      </c>
      <c r="DI185" s="768" t="str">
        <f t="shared" si="346"/>
        <v/>
      </c>
      <c r="DJ185" s="455" t="str">
        <f t="shared" si="346"/>
        <v/>
      </c>
      <c r="DK185" s="455" t="str">
        <f t="shared" si="346"/>
        <v/>
      </c>
      <c r="DL185" s="455" t="str">
        <f t="shared" si="346"/>
        <v/>
      </c>
      <c r="DM185" s="455" t="str">
        <f t="shared" si="346"/>
        <v/>
      </c>
      <c r="DN185" s="455" t="str">
        <f t="shared" si="347"/>
        <v/>
      </c>
      <c r="DO185" s="953" t="str">
        <f t="shared" si="347"/>
        <v/>
      </c>
      <c r="DP185" s="768" t="str">
        <f t="shared" si="347"/>
        <v/>
      </c>
      <c r="DQ185" s="455" t="str">
        <f t="shared" si="347"/>
        <v/>
      </c>
      <c r="DR185" s="455" t="str">
        <f t="shared" si="347"/>
        <v/>
      </c>
      <c r="DS185" s="455" t="str">
        <f t="shared" si="347"/>
        <v/>
      </c>
      <c r="DT185" s="455" t="str">
        <f t="shared" si="347"/>
        <v/>
      </c>
      <c r="DU185" s="455" t="str">
        <f t="shared" si="347"/>
        <v/>
      </c>
      <c r="DV185" s="953" t="str">
        <f t="shared" si="347"/>
        <v/>
      </c>
      <c r="DW185" s="768" t="str">
        <f t="shared" si="347"/>
        <v/>
      </c>
      <c r="DX185" s="455" t="str">
        <f t="shared" si="347"/>
        <v/>
      </c>
      <c r="DY185" s="455" t="str">
        <f t="shared" si="347"/>
        <v/>
      </c>
      <c r="DZ185" s="455" t="str">
        <f t="shared" si="347"/>
        <v/>
      </c>
      <c r="EA185" s="455" t="str">
        <f t="shared" si="347"/>
        <v/>
      </c>
      <c r="EB185" s="455" t="str">
        <f t="shared" si="347"/>
        <v/>
      </c>
      <c r="EC185" s="954" t="str">
        <f t="shared" si="347"/>
        <v/>
      </c>
      <c r="ED185" s="768" t="str">
        <f t="shared" si="348"/>
        <v/>
      </c>
      <c r="EE185" s="455" t="str">
        <f t="shared" si="348"/>
        <v/>
      </c>
      <c r="EF185" s="455" t="str">
        <f t="shared" si="348"/>
        <v/>
      </c>
      <c r="EG185" s="455" t="str">
        <f t="shared" si="348"/>
        <v/>
      </c>
      <c r="EH185" s="455" t="str">
        <f t="shared" si="348"/>
        <v/>
      </c>
      <c r="EI185" s="455" t="str">
        <f t="shared" si="348"/>
        <v/>
      </c>
      <c r="EJ185" s="953" t="str">
        <f t="shared" si="348"/>
        <v/>
      </c>
      <c r="EK185" s="768" t="str">
        <f t="shared" si="348"/>
        <v/>
      </c>
      <c r="EL185" s="455" t="str">
        <f t="shared" si="348"/>
        <v/>
      </c>
      <c r="EM185" s="455" t="str">
        <f t="shared" si="348"/>
        <v/>
      </c>
      <c r="EN185" s="455" t="str">
        <f t="shared" si="348"/>
        <v/>
      </c>
      <c r="EO185" s="455" t="str">
        <f t="shared" si="348"/>
        <v/>
      </c>
      <c r="EP185" s="455" t="str">
        <f t="shared" si="348"/>
        <v/>
      </c>
      <c r="EQ185" s="953" t="str">
        <f t="shared" si="348"/>
        <v/>
      </c>
      <c r="ER185" s="768" t="str">
        <f t="shared" si="348"/>
        <v/>
      </c>
      <c r="ES185" s="455" t="str">
        <f t="shared" si="348"/>
        <v/>
      </c>
      <c r="ET185" s="455" t="str">
        <f t="shared" si="349"/>
        <v/>
      </c>
      <c r="EU185" s="455" t="str">
        <f t="shared" si="349"/>
        <v/>
      </c>
      <c r="EV185" s="455" t="str">
        <f t="shared" si="349"/>
        <v/>
      </c>
      <c r="EW185" s="455" t="str">
        <f t="shared" si="349"/>
        <v/>
      </c>
      <c r="EX185" s="953" t="str">
        <f t="shared" si="349"/>
        <v/>
      </c>
      <c r="EY185" s="768" t="str">
        <f t="shared" si="349"/>
        <v/>
      </c>
      <c r="EZ185" s="455" t="str">
        <f t="shared" si="349"/>
        <v/>
      </c>
      <c r="FA185" s="455" t="str">
        <f t="shared" si="349"/>
        <v/>
      </c>
      <c r="FB185" s="455" t="str">
        <f t="shared" si="349"/>
        <v/>
      </c>
      <c r="FC185" s="455" t="str">
        <f t="shared" si="349"/>
        <v/>
      </c>
      <c r="FD185" s="455" t="str">
        <f t="shared" si="349"/>
        <v/>
      </c>
      <c r="FE185" s="953" t="str">
        <f t="shared" si="349"/>
        <v/>
      </c>
      <c r="FF185" s="768" t="str">
        <f t="shared" si="349"/>
        <v/>
      </c>
      <c r="FG185" s="455" t="str">
        <f t="shared" si="349"/>
        <v/>
      </c>
      <c r="FH185" s="455" t="str">
        <f t="shared" si="349"/>
        <v/>
      </c>
      <c r="FI185" s="455" t="str">
        <f t="shared" si="349"/>
        <v/>
      </c>
      <c r="FJ185" s="455" t="str">
        <f t="shared" si="350"/>
        <v/>
      </c>
      <c r="FK185" s="455" t="str">
        <f t="shared" si="350"/>
        <v/>
      </c>
      <c r="FL185" s="953" t="str">
        <f t="shared" si="350"/>
        <v/>
      </c>
      <c r="FM185" s="768" t="str">
        <f t="shared" si="350"/>
        <v/>
      </c>
      <c r="FN185" s="455" t="str">
        <f t="shared" si="350"/>
        <v/>
      </c>
      <c r="FO185" s="455" t="str">
        <f t="shared" si="350"/>
        <v/>
      </c>
      <c r="FP185" s="455" t="str">
        <f t="shared" si="350"/>
        <v/>
      </c>
      <c r="FQ185" s="455" t="str">
        <f t="shared" si="350"/>
        <v/>
      </c>
      <c r="FR185" s="455" t="str">
        <f t="shared" si="350"/>
        <v/>
      </c>
      <c r="FS185" s="953" t="str">
        <f t="shared" si="350"/>
        <v/>
      </c>
      <c r="FT185" s="768" t="str">
        <f t="shared" si="350"/>
        <v/>
      </c>
      <c r="FU185" s="455" t="str">
        <f t="shared" si="350"/>
        <v/>
      </c>
      <c r="FV185" s="455" t="str">
        <f t="shared" si="350"/>
        <v/>
      </c>
      <c r="FW185" s="455" t="str">
        <f t="shared" si="350"/>
        <v/>
      </c>
      <c r="FX185" s="455" t="str">
        <f t="shared" si="350"/>
        <v/>
      </c>
      <c r="FY185" s="455" t="str">
        <f t="shared" si="350"/>
        <v/>
      </c>
      <c r="FZ185" s="953" t="str">
        <f t="shared" si="351"/>
        <v/>
      </c>
      <c r="GA185" s="768" t="str">
        <f t="shared" si="351"/>
        <v/>
      </c>
      <c r="GB185" s="455" t="str">
        <f t="shared" si="351"/>
        <v/>
      </c>
      <c r="GC185" s="455" t="str">
        <f t="shared" si="351"/>
        <v/>
      </c>
      <c r="GD185" s="455" t="str">
        <f t="shared" si="351"/>
        <v/>
      </c>
      <c r="GE185" s="455" t="str">
        <f t="shared" si="351"/>
        <v/>
      </c>
      <c r="GF185" s="953" t="str">
        <f t="shared" si="351"/>
        <v/>
      </c>
      <c r="GG185" s="768" t="str">
        <f t="shared" si="351"/>
        <v/>
      </c>
      <c r="GH185" s="455" t="str">
        <f t="shared" si="351"/>
        <v/>
      </c>
      <c r="GI185" s="455" t="str">
        <f t="shared" si="351"/>
        <v/>
      </c>
      <c r="GJ185" s="455" t="str">
        <f t="shared" si="351"/>
        <v/>
      </c>
      <c r="GK185" s="455" t="str">
        <f t="shared" si="351"/>
        <v/>
      </c>
      <c r="GL185" s="455" t="str">
        <f t="shared" si="351"/>
        <v/>
      </c>
      <c r="GM185" s="455" t="str">
        <f t="shared" si="351"/>
        <v/>
      </c>
      <c r="GN185" s="954" t="str">
        <f t="shared" si="351"/>
        <v/>
      </c>
      <c r="GO185" s="768" t="str">
        <f t="shared" si="351"/>
        <v/>
      </c>
      <c r="GP185" s="455" t="str">
        <f t="shared" si="352"/>
        <v/>
      </c>
      <c r="GQ185" s="455" t="str">
        <f t="shared" si="352"/>
        <v/>
      </c>
      <c r="GR185" s="455" t="str">
        <f t="shared" si="352"/>
        <v/>
      </c>
      <c r="GS185" s="455" t="str">
        <f t="shared" si="352"/>
        <v/>
      </c>
      <c r="GT185" s="455" t="str">
        <f t="shared" si="352"/>
        <v/>
      </c>
      <c r="GU185" s="953" t="str">
        <f t="shared" si="352"/>
        <v/>
      </c>
      <c r="GV185" s="768" t="str">
        <f t="shared" si="352"/>
        <v/>
      </c>
      <c r="GW185" s="455" t="str">
        <f t="shared" si="352"/>
        <v/>
      </c>
      <c r="GX185" s="455" t="str">
        <f t="shared" si="352"/>
        <v/>
      </c>
      <c r="GY185" s="455" t="str">
        <f t="shared" si="352"/>
        <v/>
      </c>
      <c r="GZ185" s="455" t="str">
        <f t="shared" si="352"/>
        <v/>
      </c>
      <c r="HA185" s="455" t="str">
        <f t="shared" si="352"/>
        <v/>
      </c>
      <c r="HB185" s="953" t="str">
        <f t="shared" si="352"/>
        <v/>
      </c>
      <c r="HC185" s="768" t="str">
        <f t="shared" si="352"/>
        <v/>
      </c>
      <c r="HD185" s="455" t="str">
        <f t="shared" si="352"/>
        <v/>
      </c>
      <c r="HE185" s="455" t="str">
        <f t="shared" si="352"/>
        <v/>
      </c>
      <c r="HF185" s="455" t="str">
        <f t="shared" si="353"/>
        <v/>
      </c>
      <c r="HG185" s="455" t="str">
        <f t="shared" si="353"/>
        <v/>
      </c>
      <c r="HH185" s="455" t="str">
        <f t="shared" si="353"/>
        <v/>
      </c>
      <c r="HI185" s="953" t="str">
        <f t="shared" si="353"/>
        <v/>
      </c>
      <c r="HJ185" s="768" t="str">
        <f t="shared" si="353"/>
        <v/>
      </c>
      <c r="HK185" s="455" t="str">
        <f t="shared" si="353"/>
        <v/>
      </c>
      <c r="HL185" s="455" t="str">
        <f t="shared" si="353"/>
        <v/>
      </c>
      <c r="HM185" s="455" t="str">
        <f t="shared" si="353"/>
        <v/>
      </c>
      <c r="HN185" s="955" t="str">
        <f t="shared" si="353"/>
        <v/>
      </c>
      <c r="HO185" s="455" t="str">
        <f t="shared" si="353"/>
        <v/>
      </c>
      <c r="HP185" s="953" t="str">
        <f t="shared" si="353"/>
        <v/>
      </c>
      <c r="HQ185" s="768" t="str">
        <f t="shared" si="353"/>
        <v/>
      </c>
      <c r="HR185" s="455" t="str">
        <f t="shared" si="353"/>
        <v/>
      </c>
      <c r="HS185" s="455" t="str">
        <f t="shared" si="353"/>
        <v/>
      </c>
      <c r="HT185" s="455" t="str">
        <f t="shared" si="353"/>
        <v/>
      </c>
      <c r="HU185" s="455" t="str">
        <f t="shared" si="353"/>
        <v/>
      </c>
      <c r="HV185" s="455" t="str">
        <f t="shared" si="354"/>
        <v/>
      </c>
      <c r="HW185" s="953" t="str">
        <f t="shared" si="354"/>
        <v/>
      </c>
      <c r="HX185" s="768" t="str">
        <f t="shared" si="354"/>
        <v/>
      </c>
      <c r="HY185" s="455" t="str">
        <f t="shared" si="354"/>
        <v/>
      </c>
      <c r="HZ185" s="455" t="str">
        <f t="shared" si="354"/>
        <v/>
      </c>
      <c r="IA185" s="455" t="str">
        <f t="shared" si="354"/>
        <v/>
      </c>
      <c r="IB185" s="455" t="str">
        <f t="shared" si="354"/>
        <v/>
      </c>
      <c r="IC185" s="455" t="str">
        <f t="shared" si="354"/>
        <v/>
      </c>
      <c r="ID185" s="953" t="str">
        <f t="shared" si="354"/>
        <v/>
      </c>
      <c r="IE185" s="768" t="str">
        <f t="shared" si="354"/>
        <v/>
      </c>
      <c r="IF185" s="455" t="str">
        <f t="shared" si="354"/>
        <v/>
      </c>
      <c r="IG185" s="455" t="str">
        <f t="shared" si="354"/>
        <v/>
      </c>
      <c r="IH185" s="455" t="str">
        <f t="shared" si="354"/>
        <v/>
      </c>
      <c r="II185" s="455" t="str">
        <f t="shared" si="354"/>
        <v/>
      </c>
      <c r="IJ185" s="455" t="str">
        <f t="shared" si="354"/>
        <v/>
      </c>
      <c r="IK185" s="953" t="str">
        <f t="shared" si="354"/>
        <v/>
      </c>
      <c r="IL185" s="768" t="str">
        <f t="shared" si="355"/>
        <v/>
      </c>
      <c r="IM185" s="455" t="str">
        <f t="shared" si="355"/>
        <v/>
      </c>
      <c r="IN185" s="455" t="str">
        <f t="shared" si="355"/>
        <v/>
      </c>
      <c r="IO185" s="455" t="str">
        <f t="shared" si="355"/>
        <v/>
      </c>
      <c r="IP185" s="455" t="str">
        <f t="shared" si="355"/>
        <v/>
      </c>
      <c r="IQ185" s="455" t="str">
        <f t="shared" si="355"/>
        <v/>
      </c>
      <c r="IR185" s="953" t="str">
        <f t="shared" si="355"/>
        <v/>
      </c>
      <c r="IS185" s="768" t="str">
        <f t="shared" si="355"/>
        <v/>
      </c>
      <c r="IT185" s="455" t="str">
        <f t="shared" si="355"/>
        <v/>
      </c>
      <c r="IU185" s="455" t="str">
        <f t="shared" si="355"/>
        <v/>
      </c>
      <c r="IV185" s="455" t="str">
        <f t="shared" si="355"/>
        <v/>
      </c>
      <c r="IW185" s="455" t="str">
        <f t="shared" si="355"/>
        <v/>
      </c>
      <c r="IX185" s="455" t="str">
        <f t="shared" si="355"/>
        <v/>
      </c>
      <c r="IY185" s="954" t="str">
        <f t="shared" si="355"/>
        <v/>
      </c>
      <c r="IZ185" s="768" t="str">
        <f t="shared" si="355"/>
        <v/>
      </c>
      <c r="JA185" s="455" t="str">
        <f t="shared" si="355"/>
        <v/>
      </c>
      <c r="JB185" s="455" t="str">
        <f t="shared" si="356"/>
        <v/>
      </c>
      <c r="JC185" s="455" t="str">
        <f t="shared" si="356"/>
        <v/>
      </c>
      <c r="JD185" s="455" t="str">
        <f t="shared" si="356"/>
        <v/>
      </c>
      <c r="JE185" s="455" t="str">
        <f t="shared" si="356"/>
        <v/>
      </c>
      <c r="JF185" s="953" t="str">
        <f t="shared" si="356"/>
        <v/>
      </c>
      <c r="JG185" s="768" t="str">
        <f t="shared" si="356"/>
        <v/>
      </c>
      <c r="JH185" s="455" t="str">
        <f t="shared" si="356"/>
        <v/>
      </c>
      <c r="JI185" s="455" t="str">
        <f t="shared" si="356"/>
        <v/>
      </c>
      <c r="JJ185" s="455" t="str">
        <f t="shared" si="356"/>
        <v/>
      </c>
      <c r="JK185" s="455" t="str">
        <f t="shared" si="356"/>
        <v/>
      </c>
      <c r="JL185" s="455" t="str">
        <f t="shared" si="356"/>
        <v/>
      </c>
      <c r="JM185" s="953" t="str">
        <f t="shared" si="356"/>
        <v/>
      </c>
      <c r="JN185" s="768" t="str">
        <f t="shared" si="356"/>
        <v/>
      </c>
      <c r="JO185" s="455" t="str">
        <f t="shared" si="356"/>
        <v/>
      </c>
      <c r="JP185" s="455" t="str">
        <f t="shared" si="356"/>
        <v/>
      </c>
      <c r="JQ185" s="455" t="str">
        <f t="shared" si="356"/>
        <v/>
      </c>
      <c r="JR185" s="455" t="str">
        <f t="shared" si="357"/>
        <v/>
      </c>
      <c r="JS185" s="455" t="str">
        <f t="shared" si="357"/>
        <v/>
      </c>
      <c r="JT185" s="953" t="str">
        <f t="shared" si="357"/>
        <v/>
      </c>
      <c r="JU185" s="768" t="str">
        <f t="shared" si="357"/>
        <v/>
      </c>
      <c r="JV185" s="455" t="str">
        <f t="shared" si="357"/>
        <v/>
      </c>
      <c r="JW185" s="455" t="str">
        <f t="shared" si="357"/>
        <v/>
      </c>
      <c r="JX185" s="455" t="str">
        <f t="shared" si="357"/>
        <v/>
      </c>
      <c r="JY185" s="455" t="str">
        <f t="shared" si="357"/>
        <v/>
      </c>
      <c r="JZ185" s="455" t="str">
        <f t="shared" si="357"/>
        <v/>
      </c>
      <c r="KA185" s="953" t="str">
        <f t="shared" si="357"/>
        <v/>
      </c>
      <c r="KB185" s="768" t="str">
        <f t="shared" si="357"/>
        <v/>
      </c>
      <c r="KC185" s="455" t="str">
        <f t="shared" si="357"/>
        <v/>
      </c>
      <c r="KD185" s="455" t="str">
        <f t="shared" si="357"/>
        <v/>
      </c>
      <c r="KE185" s="455" t="str">
        <f t="shared" si="357"/>
        <v/>
      </c>
      <c r="KF185" s="455" t="str">
        <f t="shared" si="357"/>
        <v/>
      </c>
      <c r="KG185" s="455" t="str">
        <f t="shared" si="357"/>
        <v/>
      </c>
      <c r="KH185" s="953" t="str">
        <f t="shared" si="358"/>
        <v/>
      </c>
      <c r="KI185" s="768" t="str">
        <f t="shared" si="358"/>
        <v/>
      </c>
      <c r="KJ185" s="455" t="str">
        <f t="shared" si="358"/>
        <v/>
      </c>
      <c r="KK185" s="455" t="str">
        <f t="shared" si="358"/>
        <v/>
      </c>
      <c r="KL185" s="455" t="str">
        <f t="shared" si="358"/>
        <v/>
      </c>
      <c r="KM185" s="455" t="str">
        <f t="shared" si="358"/>
        <v/>
      </c>
      <c r="KN185" s="455" t="str">
        <f t="shared" si="358"/>
        <v/>
      </c>
      <c r="KO185" s="953" t="str">
        <f t="shared" si="358"/>
        <v/>
      </c>
      <c r="KP185" s="768" t="str">
        <f t="shared" si="358"/>
        <v/>
      </c>
      <c r="KQ185" s="455" t="str">
        <f t="shared" si="358"/>
        <v/>
      </c>
      <c r="KR185" s="455" t="str">
        <f t="shared" si="358"/>
        <v/>
      </c>
      <c r="KS185" s="455" t="str">
        <f t="shared" si="358"/>
        <v/>
      </c>
      <c r="KT185" s="455" t="str">
        <f t="shared" si="358"/>
        <v/>
      </c>
      <c r="KU185" s="455" t="str">
        <f t="shared" si="358"/>
        <v/>
      </c>
      <c r="KV185" s="953" t="str">
        <f t="shared" si="358"/>
        <v/>
      </c>
      <c r="KW185" s="768" t="str">
        <f t="shared" si="358"/>
        <v/>
      </c>
      <c r="KX185" s="455" t="str">
        <f t="shared" si="359"/>
        <v/>
      </c>
      <c r="KY185" s="455" t="str">
        <f t="shared" si="359"/>
        <v/>
      </c>
      <c r="KZ185" s="455" t="str">
        <f t="shared" si="359"/>
        <v/>
      </c>
      <c r="LA185" s="455" t="str">
        <f t="shared" si="359"/>
        <v/>
      </c>
      <c r="LB185" s="455" t="str">
        <f t="shared" si="359"/>
        <v/>
      </c>
      <c r="LC185" s="954" t="str">
        <f t="shared" si="359"/>
        <v/>
      </c>
      <c r="LD185" s="768" t="str">
        <f t="shared" si="359"/>
        <v/>
      </c>
      <c r="LE185" s="455" t="str">
        <f t="shared" si="359"/>
        <v/>
      </c>
      <c r="LF185" s="455" t="str">
        <f t="shared" si="359"/>
        <v/>
      </c>
      <c r="LG185" s="455" t="str">
        <f t="shared" si="359"/>
        <v/>
      </c>
      <c r="LH185" s="455" t="str">
        <f t="shared" si="359"/>
        <v/>
      </c>
      <c r="LI185" s="455" t="str">
        <f t="shared" si="359"/>
        <v/>
      </c>
      <c r="LJ185" s="953" t="str">
        <f t="shared" si="359"/>
        <v/>
      </c>
      <c r="LK185" s="768" t="str">
        <f t="shared" si="359"/>
        <v/>
      </c>
      <c r="LL185" s="455" t="str">
        <f t="shared" si="359"/>
        <v/>
      </c>
      <c r="LM185" s="455" t="str">
        <f t="shared" si="359"/>
        <v/>
      </c>
      <c r="LN185" s="455" t="str">
        <f t="shared" si="360"/>
        <v/>
      </c>
      <c r="LO185" s="455" t="str">
        <f t="shared" si="360"/>
        <v/>
      </c>
      <c r="LP185" s="455" t="str">
        <f t="shared" si="360"/>
        <v/>
      </c>
      <c r="LQ185" s="953" t="str">
        <f t="shared" si="360"/>
        <v/>
      </c>
      <c r="LR185" s="768" t="str">
        <f t="shared" si="360"/>
        <v/>
      </c>
      <c r="LS185" s="455" t="str">
        <f t="shared" si="360"/>
        <v/>
      </c>
      <c r="LT185" s="455" t="str">
        <f t="shared" si="360"/>
        <v/>
      </c>
      <c r="LU185" s="455" t="str">
        <f t="shared" si="360"/>
        <v/>
      </c>
      <c r="LV185" s="455" t="str">
        <f t="shared" si="360"/>
        <v/>
      </c>
      <c r="LW185" s="455" t="str">
        <f t="shared" si="360"/>
        <v/>
      </c>
      <c r="LX185" s="953" t="str">
        <f t="shared" si="360"/>
        <v/>
      </c>
      <c r="LY185" s="768" t="str">
        <f t="shared" si="360"/>
        <v/>
      </c>
      <c r="LZ185" s="455" t="str">
        <f t="shared" si="360"/>
        <v/>
      </c>
      <c r="MA185" s="455" t="str">
        <f t="shared" si="360"/>
        <v/>
      </c>
      <c r="MB185" s="455" t="str">
        <f t="shared" si="360"/>
        <v/>
      </c>
      <c r="MC185" s="455" t="str">
        <f t="shared" si="360"/>
        <v/>
      </c>
      <c r="MD185" s="455" t="str">
        <f t="shared" si="361"/>
        <v/>
      </c>
      <c r="ME185" s="953" t="str">
        <f t="shared" si="361"/>
        <v/>
      </c>
      <c r="MF185" s="768" t="str">
        <f t="shared" si="361"/>
        <v/>
      </c>
      <c r="MG185" s="455" t="str">
        <f t="shared" si="361"/>
        <v/>
      </c>
      <c r="MH185" s="455" t="str">
        <f t="shared" si="361"/>
        <v/>
      </c>
      <c r="MI185" s="455" t="str">
        <f t="shared" si="361"/>
        <v/>
      </c>
      <c r="MJ185" s="455" t="str">
        <f t="shared" si="361"/>
        <v/>
      </c>
      <c r="MK185" s="455" t="str">
        <f t="shared" si="361"/>
        <v/>
      </c>
      <c r="ML185" s="953" t="str">
        <f t="shared" si="361"/>
        <v/>
      </c>
      <c r="MM185" s="768" t="str">
        <f t="shared" si="361"/>
        <v/>
      </c>
      <c r="MN185" s="455" t="str">
        <f t="shared" si="361"/>
        <v/>
      </c>
      <c r="MO185" s="455" t="str">
        <f t="shared" si="361"/>
        <v/>
      </c>
      <c r="MP185" s="455" t="str">
        <f t="shared" si="361"/>
        <v/>
      </c>
      <c r="MQ185" s="455" t="str">
        <f t="shared" si="361"/>
        <v/>
      </c>
      <c r="MR185" s="455" t="str">
        <f t="shared" si="361"/>
        <v/>
      </c>
      <c r="MS185" s="953" t="str">
        <f t="shared" si="361"/>
        <v/>
      </c>
      <c r="MT185" s="768" t="str">
        <f t="shared" si="362"/>
        <v/>
      </c>
      <c r="MU185" s="455" t="str">
        <f t="shared" si="362"/>
        <v/>
      </c>
      <c r="MV185" s="455" t="str">
        <f t="shared" si="362"/>
        <v/>
      </c>
      <c r="MW185" s="455" t="str">
        <f t="shared" si="362"/>
        <v/>
      </c>
      <c r="MX185" s="455" t="str">
        <f t="shared" si="362"/>
        <v/>
      </c>
      <c r="MY185" s="455" t="str">
        <f t="shared" si="362"/>
        <v/>
      </c>
      <c r="MZ185" s="953" t="str">
        <f t="shared" si="362"/>
        <v/>
      </c>
      <c r="NA185" s="768" t="str">
        <f t="shared" si="362"/>
        <v/>
      </c>
      <c r="NB185" s="455" t="str">
        <f t="shared" si="362"/>
        <v/>
      </c>
      <c r="NC185" s="455" t="str">
        <f t="shared" si="362"/>
        <v/>
      </c>
      <c r="ND185" s="455" t="str">
        <f t="shared" si="362"/>
        <v/>
      </c>
      <c r="NE185" s="455" t="str">
        <f t="shared" si="362"/>
        <v/>
      </c>
      <c r="NF185" s="455" t="str">
        <f t="shared" si="362"/>
        <v/>
      </c>
      <c r="NG185" s="954" t="str">
        <f t="shared" si="362"/>
        <v/>
      </c>
      <c r="NH185" s="768" t="str">
        <f t="shared" si="362"/>
        <v/>
      </c>
      <c r="NI185" s="455" t="str">
        <f t="shared" si="362"/>
        <v/>
      </c>
      <c r="NJ185" s="455" t="str">
        <f t="shared" si="363"/>
        <v/>
      </c>
      <c r="NK185" s="455" t="str">
        <f t="shared" si="363"/>
        <v/>
      </c>
      <c r="NL185" s="455" t="str">
        <f t="shared" si="363"/>
        <v/>
      </c>
      <c r="NM185" s="455" t="str">
        <f t="shared" si="363"/>
        <v/>
      </c>
      <c r="NN185" s="953" t="str">
        <f t="shared" si="363"/>
        <v/>
      </c>
      <c r="NO185" s="83"/>
      <c r="NP185" s="83"/>
      <c r="NQ185" s="83"/>
      <c r="NR185" s="83"/>
      <c r="NS185" s="83"/>
      <c r="NT185" s="83"/>
      <c r="NU185" s="83"/>
      <c r="NV185" s="83"/>
      <c r="NW185" s="83"/>
      <c r="NX185" s="83"/>
      <c r="NY185" s="83"/>
      <c r="NZ185" s="83"/>
      <c r="OA185" s="83"/>
      <c r="OB185" s="83"/>
      <c r="OC185" s="83"/>
      <c r="OD185" s="83"/>
      <c r="OE185" s="83"/>
      <c r="OF185" s="83"/>
      <c r="OG185" s="83"/>
      <c r="OH185" s="83"/>
      <c r="OI185" s="83"/>
      <c r="OJ185" s="83"/>
      <c r="OK185" s="83"/>
      <c r="OL185" s="83"/>
      <c r="OM185" s="83"/>
      <c r="ON185" s="83"/>
      <c r="OO185" s="83"/>
      <c r="OP185" s="83"/>
      <c r="OQ185" s="83"/>
      <c r="OR185" s="83"/>
      <c r="OS185" s="83"/>
      <c r="OT185" s="83"/>
      <c r="OU185" s="83"/>
      <c r="OV185" s="83"/>
      <c r="OW185" s="83"/>
      <c r="OX185" s="83"/>
      <c r="OY185" s="83"/>
      <c r="OZ185" s="83"/>
      <c r="PA185" s="83"/>
      <c r="PB185" s="83"/>
      <c r="PC185" s="83"/>
      <c r="PD185" s="83"/>
      <c r="PE185" s="83"/>
      <c r="PF185" s="83"/>
      <c r="PG185" s="83"/>
      <c r="PH185" s="83"/>
      <c r="PI185" s="83"/>
      <c r="PJ185" s="83"/>
      <c r="PK185" s="83"/>
      <c r="PL185" s="83"/>
      <c r="PM185" s="83"/>
      <c r="PN185" s="83"/>
      <c r="PO185" s="83"/>
      <c r="PP185" s="83"/>
      <c r="PQ185" s="83"/>
      <c r="PR185" s="83"/>
      <c r="PS185" s="83"/>
      <c r="PT185" s="83"/>
      <c r="PU185" s="83"/>
      <c r="PV185" s="83"/>
      <c r="PW185" s="83"/>
      <c r="PX185" s="83"/>
      <c r="PY185" s="83"/>
      <c r="PZ185" s="83"/>
      <c r="QA185" s="83"/>
      <c r="QB185" s="83"/>
      <c r="QC185" s="83"/>
      <c r="QD185" s="83"/>
      <c r="QE185" s="83"/>
      <c r="QF185" s="83"/>
      <c r="QG185" s="83"/>
      <c r="QH185" s="83"/>
      <c r="QI185" s="83"/>
      <c r="QJ185" s="83"/>
      <c r="QK185" s="83"/>
      <c r="QL185" s="83"/>
      <c r="QM185" s="83"/>
      <c r="QN185" s="83"/>
      <c r="QO185" s="83"/>
      <c r="QP185" s="83"/>
      <c r="QQ185" s="83"/>
      <c r="QR185" s="83"/>
      <c r="QS185" s="83"/>
      <c r="QT185" s="83"/>
      <c r="QU185" s="83"/>
      <c r="QV185" s="83"/>
      <c r="QW185" s="83"/>
      <c r="QX185" s="83"/>
      <c r="QY185" s="83"/>
      <c r="QZ185" s="83"/>
      <c r="RA185" s="83"/>
      <c r="RB185" s="83"/>
      <c r="RC185" s="83"/>
      <c r="RD185" s="83"/>
      <c r="RE185" s="83"/>
      <c r="RF185" s="83"/>
      <c r="RG185" s="83"/>
      <c r="RH185" s="83"/>
      <c r="RI185" s="83"/>
      <c r="RJ185" s="83"/>
      <c r="RK185" s="83"/>
      <c r="RL185" s="83"/>
      <c r="RM185" s="83"/>
      <c r="RN185" s="83"/>
      <c r="RO185" s="83"/>
      <c r="RP185" s="83"/>
      <c r="RQ185" s="83"/>
      <c r="RR185" s="83"/>
      <c r="RS185" s="83"/>
      <c r="RT185" s="83"/>
      <c r="RU185" s="83"/>
      <c r="RV185" s="83"/>
      <c r="RW185" s="83"/>
      <c r="RX185" s="83"/>
      <c r="RY185" s="83"/>
      <c r="RZ185" s="83"/>
      <c r="SA185" s="83"/>
      <c r="SB185" s="83"/>
      <c r="SC185" s="83"/>
      <c r="SD185" s="83"/>
      <c r="SE185" s="83"/>
      <c r="SF185" s="83"/>
      <c r="SG185" s="83"/>
      <c r="SH185" s="83"/>
      <c r="SI185" s="83"/>
      <c r="SJ185" s="83"/>
      <c r="SK185" s="83"/>
      <c r="SL185" s="83"/>
      <c r="SM185" s="83"/>
      <c r="SN185" s="83"/>
      <c r="SO185" s="83"/>
      <c r="SP185" s="83"/>
      <c r="SQ185" s="83"/>
      <c r="SR185" s="83"/>
      <c r="SS185" s="83"/>
      <c r="ST185" s="83"/>
      <c r="SU185" s="83"/>
      <c r="SV185" s="83"/>
      <c r="SW185" s="83"/>
      <c r="SX185" s="83"/>
      <c r="SY185" s="83"/>
      <c r="SZ185" s="83"/>
      <c r="TA185" s="83"/>
      <c r="TB185" s="83"/>
      <c r="TC185" s="83"/>
      <c r="TD185" s="83"/>
      <c r="TE185" s="83"/>
      <c r="TF185" s="83"/>
      <c r="TG185" s="83"/>
      <c r="TH185" s="83"/>
      <c r="TI185" s="83"/>
      <c r="TJ185" s="83"/>
      <c r="TK185" s="83"/>
      <c r="TL185" s="83"/>
      <c r="TM185" s="83"/>
      <c r="TN185" s="83"/>
      <c r="TO185" s="83"/>
      <c r="TP185" s="83"/>
      <c r="TQ185" s="83"/>
      <c r="TR185" s="83"/>
      <c r="TS185" s="83"/>
      <c r="TT185" s="83"/>
      <c r="TU185" s="83"/>
      <c r="TV185" s="83"/>
      <c r="TW185" s="83"/>
      <c r="TX185" s="83"/>
      <c r="TY185" s="83"/>
      <c r="TZ185" s="83"/>
      <c r="UA185" s="83"/>
      <c r="UB185" s="83"/>
      <c r="UC185" s="83"/>
      <c r="UD185" s="83"/>
      <c r="UE185" s="83"/>
      <c r="UF185" s="83"/>
      <c r="UG185" s="83"/>
      <c r="UH185" s="83"/>
      <c r="UI185" s="83"/>
      <c r="UJ185" s="83"/>
      <c r="UK185" s="83"/>
      <c r="UL185" s="83"/>
      <c r="UM185" s="83"/>
      <c r="UN185" s="83"/>
      <c r="UO185" s="83"/>
      <c r="UP185" s="83"/>
      <c r="UQ185" s="83"/>
    </row>
    <row r="186" spans="1:563" s="1" customFormat="1" hidden="1" x14ac:dyDescent="0.2">
      <c r="A186" s="762">
        <f>alapadatok!M41</f>
        <v>39</v>
      </c>
      <c r="B186" s="678" t="str">
        <f>IF(alapadatok!O41="","",alapadatok!O41)</f>
        <v/>
      </c>
      <c r="C186" s="584" t="str">
        <f>IF(alapadatok!N41="","",alapadatok!N41)</f>
        <v/>
      </c>
      <c r="D186" s="584" t="str">
        <f>IF(alapadatok!P41="","",alapadatok!P41)</f>
        <v/>
      </c>
      <c r="E186" s="948" t="str">
        <f>IF(alapadatok!W41="","",alapadatok!W41)</f>
        <v/>
      </c>
      <c r="F186" s="952" t="str">
        <f t="shared" si="365"/>
        <v/>
      </c>
      <c r="G186" s="953" t="str">
        <f t="shared" si="365"/>
        <v/>
      </c>
      <c r="H186" s="768" t="str">
        <f t="shared" si="365"/>
        <v/>
      </c>
      <c r="I186" s="455" t="str">
        <f t="shared" si="365"/>
        <v/>
      </c>
      <c r="J186" s="455" t="str">
        <f t="shared" si="365"/>
        <v/>
      </c>
      <c r="K186" s="455" t="str">
        <f t="shared" si="365"/>
        <v/>
      </c>
      <c r="L186" s="455" t="str">
        <f t="shared" si="365"/>
        <v/>
      </c>
      <c r="M186" s="455" t="str">
        <f t="shared" si="365"/>
        <v/>
      </c>
      <c r="N186" s="953" t="str">
        <f t="shared" si="365"/>
        <v/>
      </c>
      <c r="O186" s="768" t="str">
        <f t="shared" si="365"/>
        <v/>
      </c>
      <c r="P186" s="455" t="str">
        <f t="shared" si="365"/>
        <v/>
      </c>
      <c r="Q186" s="455" t="str">
        <f t="shared" si="365"/>
        <v/>
      </c>
      <c r="R186" s="455" t="str">
        <f t="shared" si="365"/>
        <v/>
      </c>
      <c r="S186" s="455" t="str">
        <f t="shared" si="365"/>
        <v/>
      </c>
      <c r="T186" s="455" t="str">
        <f t="shared" si="365"/>
        <v/>
      </c>
      <c r="U186" s="953" t="str">
        <f t="shared" si="364"/>
        <v/>
      </c>
      <c r="V186" s="768" t="str">
        <f t="shared" si="341"/>
        <v/>
      </c>
      <c r="W186" s="455" t="str">
        <f t="shared" si="341"/>
        <v/>
      </c>
      <c r="X186" s="455" t="str">
        <f t="shared" si="341"/>
        <v/>
      </c>
      <c r="Y186" s="455" t="str">
        <f t="shared" si="341"/>
        <v/>
      </c>
      <c r="Z186" s="455" t="str">
        <f t="shared" si="341"/>
        <v/>
      </c>
      <c r="AA186" s="455" t="str">
        <f t="shared" si="341"/>
        <v/>
      </c>
      <c r="AB186" s="953" t="str">
        <f t="shared" si="341"/>
        <v/>
      </c>
      <c r="AC186" s="768" t="str">
        <f t="shared" si="341"/>
        <v/>
      </c>
      <c r="AD186" s="455" t="str">
        <f t="shared" si="341"/>
        <v/>
      </c>
      <c r="AE186" s="455" t="str">
        <f t="shared" si="341"/>
        <v/>
      </c>
      <c r="AF186" s="455" t="str">
        <f t="shared" si="341"/>
        <v/>
      </c>
      <c r="AG186" s="455" t="str">
        <f t="shared" si="341"/>
        <v/>
      </c>
      <c r="AH186" s="455" t="str">
        <f t="shared" si="341"/>
        <v/>
      </c>
      <c r="AI186" s="953" t="str">
        <f t="shared" si="341"/>
        <v/>
      </c>
      <c r="AJ186" s="768" t="str">
        <f t="shared" si="341"/>
        <v/>
      </c>
      <c r="AK186" s="455" t="str">
        <f t="shared" si="341"/>
        <v/>
      </c>
      <c r="AL186" s="455" t="str">
        <f t="shared" si="342"/>
        <v/>
      </c>
      <c r="AM186" s="455" t="str">
        <f t="shared" si="342"/>
        <v/>
      </c>
      <c r="AN186" s="455" t="str">
        <f t="shared" si="342"/>
        <v/>
      </c>
      <c r="AO186" s="455" t="str">
        <f t="shared" si="342"/>
        <v/>
      </c>
      <c r="AP186" s="953" t="str">
        <f t="shared" si="342"/>
        <v/>
      </c>
      <c r="AQ186" s="768" t="str">
        <f t="shared" si="342"/>
        <v/>
      </c>
      <c r="AR186" s="455" t="str">
        <f t="shared" si="342"/>
        <v/>
      </c>
      <c r="AS186" s="455" t="str">
        <f t="shared" si="342"/>
        <v/>
      </c>
      <c r="AT186" s="455" t="str">
        <f t="shared" si="342"/>
        <v/>
      </c>
      <c r="AU186" s="455" t="str">
        <f t="shared" si="342"/>
        <v/>
      </c>
      <c r="AV186" s="455" t="str">
        <f t="shared" si="342"/>
        <v/>
      </c>
      <c r="AW186" s="953" t="str">
        <f t="shared" si="342"/>
        <v/>
      </c>
      <c r="AX186" s="768" t="str">
        <f t="shared" si="342"/>
        <v/>
      </c>
      <c r="AY186" s="455" t="str">
        <f t="shared" si="342"/>
        <v/>
      </c>
      <c r="AZ186" s="455" t="str">
        <f t="shared" si="342"/>
        <v/>
      </c>
      <c r="BA186" s="455" t="str">
        <f t="shared" si="342"/>
        <v/>
      </c>
      <c r="BB186" s="455" t="str">
        <f t="shared" si="343"/>
        <v/>
      </c>
      <c r="BC186" s="455" t="str">
        <f t="shared" si="343"/>
        <v/>
      </c>
      <c r="BD186" s="953" t="str">
        <f t="shared" si="343"/>
        <v/>
      </c>
      <c r="BE186" s="768" t="str">
        <f t="shared" si="343"/>
        <v/>
      </c>
      <c r="BF186" s="455" t="str">
        <f t="shared" si="343"/>
        <v/>
      </c>
      <c r="BG186" s="455" t="str">
        <f t="shared" si="343"/>
        <v/>
      </c>
      <c r="BH186" s="455" t="str">
        <f t="shared" si="343"/>
        <v/>
      </c>
      <c r="BI186" s="455" t="str">
        <f t="shared" si="343"/>
        <v/>
      </c>
      <c r="BJ186" s="455" t="str">
        <f t="shared" si="343"/>
        <v/>
      </c>
      <c r="BK186" s="953" t="str">
        <f t="shared" si="343"/>
        <v/>
      </c>
      <c r="BL186" s="768" t="str">
        <f t="shared" si="343"/>
        <v/>
      </c>
      <c r="BM186" s="455" t="str">
        <f t="shared" si="343"/>
        <v/>
      </c>
      <c r="BN186" s="455" t="str">
        <f t="shared" si="343"/>
        <v/>
      </c>
      <c r="BO186" s="455" t="str">
        <f t="shared" si="343"/>
        <v/>
      </c>
      <c r="BP186" s="455" t="str">
        <f t="shared" si="343"/>
        <v/>
      </c>
      <c r="BQ186" s="455" t="str">
        <f t="shared" si="343"/>
        <v/>
      </c>
      <c r="BR186" s="953" t="str">
        <f t="shared" si="344"/>
        <v/>
      </c>
      <c r="BS186" s="768" t="str">
        <f t="shared" si="344"/>
        <v/>
      </c>
      <c r="BT186" s="455" t="str">
        <f t="shared" si="344"/>
        <v/>
      </c>
      <c r="BU186" s="455" t="str">
        <f t="shared" si="344"/>
        <v/>
      </c>
      <c r="BV186" s="455" t="str">
        <f t="shared" si="344"/>
        <v/>
      </c>
      <c r="BW186" s="455" t="str">
        <f t="shared" si="344"/>
        <v/>
      </c>
      <c r="BX186" s="455" t="str">
        <f t="shared" si="344"/>
        <v/>
      </c>
      <c r="BY186" s="953" t="str">
        <f t="shared" si="344"/>
        <v/>
      </c>
      <c r="BZ186" s="768" t="str">
        <f t="shared" si="344"/>
        <v/>
      </c>
      <c r="CA186" s="455" t="str">
        <f t="shared" si="344"/>
        <v/>
      </c>
      <c r="CB186" s="455" t="str">
        <f t="shared" si="344"/>
        <v/>
      </c>
      <c r="CC186" s="455" t="str">
        <f t="shared" si="344"/>
        <v/>
      </c>
      <c r="CD186" s="455" t="str">
        <f t="shared" si="344"/>
        <v/>
      </c>
      <c r="CE186" s="455" t="str">
        <f t="shared" si="344"/>
        <v/>
      </c>
      <c r="CF186" s="953" t="str">
        <f t="shared" si="344"/>
        <v/>
      </c>
      <c r="CG186" s="768" t="str">
        <f t="shared" si="344"/>
        <v/>
      </c>
      <c r="CH186" s="455" t="str">
        <f t="shared" si="345"/>
        <v/>
      </c>
      <c r="CI186" s="455" t="str">
        <f t="shared" si="345"/>
        <v/>
      </c>
      <c r="CJ186" s="455" t="str">
        <f t="shared" si="345"/>
        <v/>
      </c>
      <c r="CK186" s="455" t="str">
        <f t="shared" si="345"/>
        <v/>
      </c>
      <c r="CL186" s="455" t="str">
        <f t="shared" si="345"/>
        <v/>
      </c>
      <c r="CM186" s="953" t="str">
        <f t="shared" si="345"/>
        <v/>
      </c>
      <c r="CN186" s="768" t="str">
        <f t="shared" si="345"/>
        <v/>
      </c>
      <c r="CO186" s="455" t="str">
        <f t="shared" si="345"/>
        <v/>
      </c>
      <c r="CP186" s="455" t="str">
        <f t="shared" si="345"/>
        <v/>
      </c>
      <c r="CQ186" s="455" t="str">
        <f t="shared" si="345"/>
        <v/>
      </c>
      <c r="CR186" s="455" t="str">
        <f t="shared" si="345"/>
        <v/>
      </c>
      <c r="CS186" s="455" t="str">
        <f t="shared" si="345"/>
        <v/>
      </c>
      <c r="CT186" s="953" t="str">
        <f t="shared" si="345"/>
        <v/>
      </c>
      <c r="CU186" s="952" t="str">
        <f t="shared" si="345"/>
        <v/>
      </c>
      <c r="CV186" s="455" t="str">
        <f t="shared" si="345"/>
        <v/>
      </c>
      <c r="CW186" s="455" t="str">
        <f t="shared" si="345"/>
        <v/>
      </c>
      <c r="CX186" s="455" t="str">
        <f t="shared" si="346"/>
        <v/>
      </c>
      <c r="CY186" s="455" t="str">
        <f t="shared" si="346"/>
        <v/>
      </c>
      <c r="CZ186" s="455" t="str">
        <f t="shared" si="346"/>
        <v/>
      </c>
      <c r="DA186" s="953" t="str">
        <f t="shared" si="346"/>
        <v/>
      </c>
      <c r="DB186" s="768" t="str">
        <f t="shared" si="346"/>
        <v/>
      </c>
      <c r="DC186" s="455" t="str">
        <f t="shared" si="346"/>
        <v/>
      </c>
      <c r="DD186" s="455" t="str">
        <f t="shared" si="346"/>
        <v/>
      </c>
      <c r="DE186" s="455" t="str">
        <f t="shared" si="346"/>
        <v/>
      </c>
      <c r="DF186" s="455" t="str">
        <f t="shared" si="346"/>
        <v/>
      </c>
      <c r="DG186" s="455" t="str">
        <f t="shared" si="346"/>
        <v/>
      </c>
      <c r="DH186" s="953" t="str">
        <f t="shared" si="346"/>
        <v/>
      </c>
      <c r="DI186" s="768" t="str">
        <f t="shared" si="346"/>
        <v/>
      </c>
      <c r="DJ186" s="455" t="str">
        <f t="shared" si="346"/>
        <v/>
      </c>
      <c r="DK186" s="455" t="str">
        <f t="shared" si="346"/>
        <v/>
      </c>
      <c r="DL186" s="455" t="str">
        <f t="shared" si="346"/>
        <v/>
      </c>
      <c r="DM186" s="455" t="str">
        <f t="shared" si="346"/>
        <v/>
      </c>
      <c r="DN186" s="455" t="str">
        <f t="shared" si="347"/>
        <v/>
      </c>
      <c r="DO186" s="953" t="str">
        <f t="shared" si="347"/>
        <v/>
      </c>
      <c r="DP186" s="768" t="str">
        <f t="shared" si="347"/>
        <v/>
      </c>
      <c r="DQ186" s="455" t="str">
        <f t="shared" si="347"/>
        <v/>
      </c>
      <c r="DR186" s="455" t="str">
        <f t="shared" si="347"/>
        <v/>
      </c>
      <c r="DS186" s="455" t="str">
        <f t="shared" si="347"/>
        <v/>
      </c>
      <c r="DT186" s="455" t="str">
        <f t="shared" si="347"/>
        <v/>
      </c>
      <c r="DU186" s="455" t="str">
        <f t="shared" si="347"/>
        <v/>
      </c>
      <c r="DV186" s="953" t="str">
        <f t="shared" si="347"/>
        <v/>
      </c>
      <c r="DW186" s="768" t="str">
        <f t="shared" si="347"/>
        <v/>
      </c>
      <c r="DX186" s="455" t="str">
        <f t="shared" si="347"/>
        <v/>
      </c>
      <c r="DY186" s="455" t="str">
        <f t="shared" si="347"/>
        <v/>
      </c>
      <c r="DZ186" s="455" t="str">
        <f t="shared" si="347"/>
        <v/>
      </c>
      <c r="EA186" s="455" t="str">
        <f t="shared" si="347"/>
        <v/>
      </c>
      <c r="EB186" s="455" t="str">
        <f t="shared" si="347"/>
        <v/>
      </c>
      <c r="EC186" s="954" t="str">
        <f t="shared" si="347"/>
        <v/>
      </c>
      <c r="ED186" s="768" t="str">
        <f t="shared" si="348"/>
        <v/>
      </c>
      <c r="EE186" s="455" t="str">
        <f t="shared" si="348"/>
        <v/>
      </c>
      <c r="EF186" s="455" t="str">
        <f t="shared" si="348"/>
        <v/>
      </c>
      <c r="EG186" s="455" t="str">
        <f t="shared" si="348"/>
        <v/>
      </c>
      <c r="EH186" s="455" t="str">
        <f t="shared" si="348"/>
        <v/>
      </c>
      <c r="EI186" s="455" t="str">
        <f t="shared" si="348"/>
        <v/>
      </c>
      <c r="EJ186" s="953" t="str">
        <f t="shared" si="348"/>
        <v/>
      </c>
      <c r="EK186" s="768" t="str">
        <f t="shared" si="348"/>
        <v/>
      </c>
      <c r="EL186" s="455" t="str">
        <f t="shared" si="348"/>
        <v/>
      </c>
      <c r="EM186" s="455" t="str">
        <f t="shared" si="348"/>
        <v/>
      </c>
      <c r="EN186" s="455" t="str">
        <f t="shared" si="348"/>
        <v/>
      </c>
      <c r="EO186" s="455" t="str">
        <f t="shared" si="348"/>
        <v/>
      </c>
      <c r="EP186" s="455" t="str">
        <f t="shared" si="348"/>
        <v/>
      </c>
      <c r="EQ186" s="953" t="str">
        <f t="shared" si="348"/>
        <v/>
      </c>
      <c r="ER186" s="768" t="str">
        <f t="shared" si="348"/>
        <v/>
      </c>
      <c r="ES186" s="455" t="str">
        <f t="shared" si="348"/>
        <v/>
      </c>
      <c r="ET186" s="455" t="str">
        <f t="shared" si="349"/>
        <v/>
      </c>
      <c r="EU186" s="455" t="str">
        <f t="shared" si="349"/>
        <v/>
      </c>
      <c r="EV186" s="455" t="str">
        <f t="shared" si="349"/>
        <v/>
      </c>
      <c r="EW186" s="455" t="str">
        <f t="shared" si="349"/>
        <v/>
      </c>
      <c r="EX186" s="953" t="str">
        <f t="shared" si="349"/>
        <v/>
      </c>
      <c r="EY186" s="768" t="str">
        <f t="shared" si="349"/>
        <v/>
      </c>
      <c r="EZ186" s="455" t="str">
        <f t="shared" si="349"/>
        <v/>
      </c>
      <c r="FA186" s="455" t="str">
        <f t="shared" si="349"/>
        <v/>
      </c>
      <c r="FB186" s="455" t="str">
        <f t="shared" si="349"/>
        <v/>
      </c>
      <c r="FC186" s="455" t="str">
        <f t="shared" si="349"/>
        <v/>
      </c>
      <c r="FD186" s="455" t="str">
        <f t="shared" si="349"/>
        <v/>
      </c>
      <c r="FE186" s="953" t="str">
        <f t="shared" si="349"/>
        <v/>
      </c>
      <c r="FF186" s="768" t="str">
        <f t="shared" si="349"/>
        <v/>
      </c>
      <c r="FG186" s="455" t="str">
        <f t="shared" si="349"/>
        <v/>
      </c>
      <c r="FH186" s="455" t="str">
        <f t="shared" si="349"/>
        <v/>
      </c>
      <c r="FI186" s="455" t="str">
        <f t="shared" si="349"/>
        <v/>
      </c>
      <c r="FJ186" s="455" t="str">
        <f t="shared" si="350"/>
        <v/>
      </c>
      <c r="FK186" s="455" t="str">
        <f t="shared" si="350"/>
        <v/>
      </c>
      <c r="FL186" s="953" t="str">
        <f t="shared" si="350"/>
        <v/>
      </c>
      <c r="FM186" s="768" t="str">
        <f t="shared" si="350"/>
        <v/>
      </c>
      <c r="FN186" s="455" t="str">
        <f t="shared" si="350"/>
        <v/>
      </c>
      <c r="FO186" s="455" t="str">
        <f t="shared" si="350"/>
        <v/>
      </c>
      <c r="FP186" s="455" t="str">
        <f t="shared" si="350"/>
        <v/>
      </c>
      <c r="FQ186" s="455" t="str">
        <f t="shared" si="350"/>
        <v/>
      </c>
      <c r="FR186" s="455" t="str">
        <f t="shared" si="350"/>
        <v/>
      </c>
      <c r="FS186" s="953" t="str">
        <f t="shared" si="350"/>
        <v/>
      </c>
      <c r="FT186" s="768" t="str">
        <f t="shared" si="350"/>
        <v/>
      </c>
      <c r="FU186" s="455" t="str">
        <f t="shared" si="350"/>
        <v/>
      </c>
      <c r="FV186" s="455" t="str">
        <f t="shared" si="350"/>
        <v/>
      </c>
      <c r="FW186" s="455" t="str">
        <f t="shared" si="350"/>
        <v/>
      </c>
      <c r="FX186" s="455" t="str">
        <f t="shared" si="350"/>
        <v/>
      </c>
      <c r="FY186" s="455" t="str">
        <f t="shared" si="350"/>
        <v/>
      </c>
      <c r="FZ186" s="953" t="str">
        <f t="shared" si="351"/>
        <v/>
      </c>
      <c r="GA186" s="768" t="str">
        <f t="shared" si="351"/>
        <v/>
      </c>
      <c r="GB186" s="455" t="str">
        <f t="shared" si="351"/>
        <v/>
      </c>
      <c r="GC186" s="455" t="str">
        <f t="shared" si="351"/>
        <v/>
      </c>
      <c r="GD186" s="455" t="str">
        <f t="shared" si="351"/>
        <v/>
      </c>
      <c r="GE186" s="455" t="str">
        <f t="shared" si="351"/>
        <v/>
      </c>
      <c r="GF186" s="953" t="str">
        <f t="shared" si="351"/>
        <v/>
      </c>
      <c r="GG186" s="768" t="str">
        <f t="shared" si="351"/>
        <v/>
      </c>
      <c r="GH186" s="455" t="str">
        <f t="shared" si="351"/>
        <v/>
      </c>
      <c r="GI186" s="455" t="str">
        <f t="shared" si="351"/>
        <v/>
      </c>
      <c r="GJ186" s="455" t="str">
        <f t="shared" si="351"/>
        <v/>
      </c>
      <c r="GK186" s="455" t="str">
        <f t="shared" si="351"/>
        <v/>
      </c>
      <c r="GL186" s="455" t="str">
        <f t="shared" si="351"/>
        <v/>
      </c>
      <c r="GM186" s="455" t="str">
        <f t="shared" si="351"/>
        <v/>
      </c>
      <c r="GN186" s="954" t="str">
        <f t="shared" si="351"/>
        <v/>
      </c>
      <c r="GO186" s="768" t="str">
        <f t="shared" si="351"/>
        <v/>
      </c>
      <c r="GP186" s="455" t="str">
        <f t="shared" si="352"/>
        <v/>
      </c>
      <c r="GQ186" s="455" t="str">
        <f t="shared" si="352"/>
        <v/>
      </c>
      <c r="GR186" s="455" t="str">
        <f t="shared" si="352"/>
        <v/>
      </c>
      <c r="GS186" s="455" t="str">
        <f t="shared" si="352"/>
        <v/>
      </c>
      <c r="GT186" s="455" t="str">
        <f t="shared" si="352"/>
        <v/>
      </c>
      <c r="GU186" s="953" t="str">
        <f t="shared" si="352"/>
        <v/>
      </c>
      <c r="GV186" s="768" t="str">
        <f t="shared" si="352"/>
        <v/>
      </c>
      <c r="GW186" s="455" t="str">
        <f t="shared" si="352"/>
        <v/>
      </c>
      <c r="GX186" s="455" t="str">
        <f t="shared" si="352"/>
        <v/>
      </c>
      <c r="GY186" s="455" t="str">
        <f t="shared" si="352"/>
        <v/>
      </c>
      <c r="GZ186" s="455" t="str">
        <f t="shared" si="352"/>
        <v/>
      </c>
      <c r="HA186" s="455" t="str">
        <f t="shared" si="352"/>
        <v/>
      </c>
      <c r="HB186" s="953" t="str">
        <f t="shared" si="352"/>
        <v/>
      </c>
      <c r="HC186" s="768" t="str">
        <f t="shared" si="352"/>
        <v/>
      </c>
      <c r="HD186" s="455" t="str">
        <f t="shared" si="352"/>
        <v/>
      </c>
      <c r="HE186" s="455" t="str">
        <f t="shared" si="352"/>
        <v/>
      </c>
      <c r="HF186" s="455" t="str">
        <f t="shared" si="353"/>
        <v/>
      </c>
      <c r="HG186" s="455" t="str">
        <f t="shared" si="353"/>
        <v/>
      </c>
      <c r="HH186" s="455" t="str">
        <f t="shared" si="353"/>
        <v/>
      </c>
      <c r="HI186" s="953" t="str">
        <f t="shared" si="353"/>
        <v/>
      </c>
      <c r="HJ186" s="768" t="str">
        <f t="shared" si="353"/>
        <v/>
      </c>
      <c r="HK186" s="455" t="str">
        <f t="shared" si="353"/>
        <v/>
      </c>
      <c r="HL186" s="455" t="str">
        <f t="shared" si="353"/>
        <v/>
      </c>
      <c r="HM186" s="455" t="str">
        <f t="shared" si="353"/>
        <v/>
      </c>
      <c r="HN186" s="455" t="str">
        <f t="shared" si="353"/>
        <v/>
      </c>
      <c r="HO186" s="455" t="str">
        <f t="shared" si="353"/>
        <v/>
      </c>
      <c r="HP186" s="953" t="str">
        <f t="shared" si="353"/>
        <v/>
      </c>
      <c r="HQ186" s="768" t="str">
        <f t="shared" si="353"/>
        <v/>
      </c>
      <c r="HR186" s="455" t="str">
        <f t="shared" si="353"/>
        <v/>
      </c>
      <c r="HS186" s="455" t="str">
        <f t="shared" si="353"/>
        <v/>
      </c>
      <c r="HT186" s="455" t="str">
        <f t="shared" si="353"/>
        <v/>
      </c>
      <c r="HU186" s="455" t="str">
        <f t="shared" si="353"/>
        <v/>
      </c>
      <c r="HV186" s="455" t="str">
        <f t="shared" si="354"/>
        <v/>
      </c>
      <c r="HW186" s="953" t="str">
        <f t="shared" si="354"/>
        <v/>
      </c>
      <c r="HX186" s="768" t="str">
        <f t="shared" si="354"/>
        <v/>
      </c>
      <c r="HY186" s="455" t="str">
        <f t="shared" si="354"/>
        <v/>
      </c>
      <c r="HZ186" s="455" t="str">
        <f t="shared" si="354"/>
        <v/>
      </c>
      <c r="IA186" s="455" t="str">
        <f t="shared" si="354"/>
        <v/>
      </c>
      <c r="IB186" s="455" t="str">
        <f t="shared" si="354"/>
        <v/>
      </c>
      <c r="IC186" s="455" t="str">
        <f t="shared" si="354"/>
        <v/>
      </c>
      <c r="ID186" s="953" t="str">
        <f t="shared" si="354"/>
        <v/>
      </c>
      <c r="IE186" s="768" t="str">
        <f t="shared" si="354"/>
        <v/>
      </c>
      <c r="IF186" s="455" t="str">
        <f t="shared" si="354"/>
        <v/>
      </c>
      <c r="IG186" s="455" t="str">
        <f t="shared" si="354"/>
        <v/>
      </c>
      <c r="IH186" s="455" t="str">
        <f t="shared" si="354"/>
        <v/>
      </c>
      <c r="II186" s="455" t="str">
        <f t="shared" si="354"/>
        <v/>
      </c>
      <c r="IJ186" s="455" t="str">
        <f t="shared" si="354"/>
        <v/>
      </c>
      <c r="IK186" s="953" t="str">
        <f t="shared" si="354"/>
        <v/>
      </c>
      <c r="IL186" s="768" t="str">
        <f t="shared" si="355"/>
        <v/>
      </c>
      <c r="IM186" s="455" t="str">
        <f t="shared" si="355"/>
        <v/>
      </c>
      <c r="IN186" s="455" t="str">
        <f t="shared" si="355"/>
        <v/>
      </c>
      <c r="IO186" s="455" t="str">
        <f t="shared" si="355"/>
        <v/>
      </c>
      <c r="IP186" s="455" t="str">
        <f t="shared" si="355"/>
        <v/>
      </c>
      <c r="IQ186" s="455" t="str">
        <f t="shared" si="355"/>
        <v/>
      </c>
      <c r="IR186" s="953" t="str">
        <f t="shared" si="355"/>
        <v/>
      </c>
      <c r="IS186" s="768" t="str">
        <f t="shared" si="355"/>
        <v/>
      </c>
      <c r="IT186" s="455" t="str">
        <f t="shared" si="355"/>
        <v/>
      </c>
      <c r="IU186" s="455" t="str">
        <f t="shared" si="355"/>
        <v/>
      </c>
      <c r="IV186" s="455" t="str">
        <f t="shared" si="355"/>
        <v/>
      </c>
      <c r="IW186" s="455" t="str">
        <f t="shared" si="355"/>
        <v/>
      </c>
      <c r="IX186" s="455" t="str">
        <f t="shared" si="355"/>
        <v/>
      </c>
      <c r="IY186" s="954" t="str">
        <f t="shared" si="355"/>
        <v/>
      </c>
      <c r="IZ186" s="768" t="str">
        <f t="shared" si="355"/>
        <v/>
      </c>
      <c r="JA186" s="455" t="str">
        <f t="shared" si="355"/>
        <v/>
      </c>
      <c r="JB186" s="455" t="str">
        <f t="shared" si="356"/>
        <v/>
      </c>
      <c r="JC186" s="455" t="str">
        <f t="shared" si="356"/>
        <v/>
      </c>
      <c r="JD186" s="455" t="str">
        <f t="shared" si="356"/>
        <v/>
      </c>
      <c r="JE186" s="455" t="str">
        <f t="shared" si="356"/>
        <v/>
      </c>
      <c r="JF186" s="953" t="str">
        <f t="shared" si="356"/>
        <v/>
      </c>
      <c r="JG186" s="768" t="str">
        <f t="shared" si="356"/>
        <v/>
      </c>
      <c r="JH186" s="455" t="str">
        <f t="shared" si="356"/>
        <v/>
      </c>
      <c r="JI186" s="455" t="str">
        <f t="shared" si="356"/>
        <v/>
      </c>
      <c r="JJ186" s="455" t="str">
        <f t="shared" si="356"/>
        <v/>
      </c>
      <c r="JK186" s="455" t="str">
        <f t="shared" si="356"/>
        <v/>
      </c>
      <c r="JL186" s="455" t="str">
        <f t="shared" si="356"/>
        <v/>
      </c>
      <c r="JM186" s="953" t="str">
        <f t="shared" si="356"/>
        <v/>
      </c>
      <c r="JN186" s="768" t="str">
        <f t="shared" si="356"/>
        <v/>
      </c>
      <c r="JO186" s="455" t="str">
        <f t="shared" si="356"/>
        <v/>
      </c>
      <c r="JP186" s="455" t="str">
        <f t="shared" si="356"/>
        <v/>
      </c>
      <c r="JQ186" s="455" t="str">
        <f t="shared" si="356"/>
        <v/>
      </c>
      <c r="JR186" s="455" t="str">
        <f t="shared" si="357"/>
        <v/>
      </c>
      <c r="JS186" s="455" t="str">
        <f t="shared" si="357"/>
        <v/>
      </c>
      <c r="JT186" s="953" t="str">
        <f t="shared" si="357"/>
        <v/>
      </c>
      <c r="JU186" s="768" t="str">
        <f t="shared" si="357"/>
        <v/>
      </c>
      <c r="JV186" s="455" t="str">
        <f t="shared" si="357"/>
        <v/>
      </c>
      <c r="JW186" s="455" t="str">
        <f t="shared" si="357"/>
        <v/>
      </c>
      <c r="JX186" s="455" t="str">
        <f t="shared" si="357"/>
        <v/>
      </c>
      <c r="JY186" s="455" t="str">
        <f t="shared" si="357"/>
        <v/>
      </c>
      <c r="JZ186" s="455" t="str">
        <f t="shared" si="357"/>
        <v/>
      </c>
      <c r="KA186" s="953" t="str">
        <f t="shared" si="357"/>
        <v/>
      </c>
      <c r="KB186" s="768" t="str">
        <f t="shared" si="357"/>
        <v/>
      </c>
      <c r="KC186" s="455" t="str">
        <f t="shared" si="357"/>
        <v/>
      </c>
      <c r="KD186" s="455" t="str">
        <f t="shared" si="357"/>
        <v/>
      </c>
      <c r="KE186" s="455" t="str">
        <f t="shared" si="357"/>
        <v/>
      </c>
      <c r="KF186" s="455" t="str">
        <f t="shared" si="357"/>
        <v/>
      </c>
      <c r="KG186" s="455" t="str">
        <f t="shared" si="357"/>
        <v/>
      </c>
      <c r="KH186" s="953" t="str">
        <f t="shared" si="358"/>
        <v/>
      </c>
      <c r="KI186" s="768" t="str">
        <f t="shared" si="358"/>
        <v/>
      </c>
      <c r="KJ186" s="455" t="str">
        <f t="shared" si="358"/>
        <v/>
      </c>
      <c r="KK186" s="455" t="str">
        <f t="shared" si="358"/>
        <v/>
      </c>
      <c r="KL186" s="455" t="str">
        <f t="shared" si="358"/>
        <v/>
      </c>
      <c r="KM186" s="455" t="str">
        <f t="shared" si="358"/>
        <v/>
      </c>
      <c r="KN186" s="455" t="str">
        <f t="shared" si="358"/>
        <v/>
      </c>
      <c r="KO186" s="953" t="str">
        <f t="shared" si="358"/>
        <v/>
      </c>
      <c r="KP186" s="768" t="str">
        <f t="shared" si="358"/>
        <v/>
      </c>
      <c r="KQ186" s="455" t="str">
        <f t="shared" si="358"/>
        <v/>
      </c>
      <c r="KR186" s="455" t="str">
        <f t="shared" si="358"/>
        <v/>
      </c>
      <c r="KS186" s="455" t="str">
        <f t="shared" si="358"/>
        <v/>
      </c>
      <c r="KT186" s="455" t="str">
        <f t="shared" si="358"/>
        <v/>
      </c>
      <c r="KU186" s="455" t="str">
        <f t="shared" si="358"/>
        <v/>
      </c>
      <c r="KV186" s="953" t="str">
        <f t="shared" si="358"/>
        <v/>
      </c>
      <c r="KW186" s="768" t="str">
        <f t="shared" si="358"/>
        <v/>
      </c>
      <c r="KX186" s="455" t="str">
        <f t="shared" si="359"/>
        <v/>
      </c>
      <c r="KY186" s="455" t="str">
        <f t="shared" si="359"/>
        <v/>
      </c>
      <c r="KZ186" s="455" t="str">
        <f t="shared" si="359"/>
        <v/>
      </c>
      <c r="LA186" s="455" t="str">
        <f t="shared" si="359"/>
        <v/>
      </c>
      <c r="LB186" s="455" t="str">
        <f t="shared" si="359"/>
        <v/>
      </c>
      <c r="LC186" s="954" t="str">
        <f t="shared" si="359"/>
        <v/>
      </c>
      <c r="LD186" s="768" t="str">
        <f t="shared" si="359"/>
        <v/>
      </c>
      <c r="LE186" s="455" t="str">
        <f t="shared" si="359"/>
        <v/>
      </c>
      <c r="LF186" s="455" t="str">
        <f t="shared" si="359"/>
        <v/>
      </c>
      <c r="LG186" s="455" t="str">
        <f t="shared" si="359"/>
        <v/>
      </c>
      <c r="LH186" s="455" t="str">
        <f t="shared" si="359"/>
        <v/>
      </c>
      <c r="LI186" s="455" t="str">
        <f t="shared" si="359"/>
        <v/>
      </c>
      <c r="LJ186" s="953" t="str">
        <f t="shared" si="359"/>
        <v/>
      </c>
      <c r="LK186" s="768" t="str">
        <f t="shared" si="359"/>
        <v/>
      </c>
      <c r="LL186" s="455" t="str">
        <f t="shared" si="359"/>
        <v/>
      </c>
      <c r="LM186" s="455" t="str">
        <f t="shared" si="359"/>
        <v/>
      </c>
      <c r="LN186" s="455" t="str">
        <f t="shared" si="360"/>
        <v/>
      </c>
      <c r="LO186" s="455" t="str">
        <f t="shared" si="360"/>
        <v/>
      </c>
      <c r="LP186" s="455" t="str">
        <f t="shared" si="360"/>
        <v/>
      </c>
      <c r="LQ186" s="953" t="str">
        <f t="shared" si="360"/>
        <v/>
      </c>
      <c r="LR186" s="768" t="str">
        <f t="shared" si="360"/>
        <v/>
      </c>
      <c r="LS186" s="455" t="str">
        <f t="shared" si="360"/>
        <v/>
      </c>
      <c r="LT186" s="455" t="str">
        <f t="shared" si="360"/>
        <v/>
      </c>
      <c r="LU186" s="455" t="str">
        <f t="shared" si="360"/>
        <v/>
      </c>
      <c r="LV186" s="455" t="str">
        <f t="shared" si="360"/>
        <v/>
      </c>
      <c r="LW186" s="455" t="str">
        <f t="shared" si="360"/>
        <v/>
      </c>
      <c r="LX186" s="953" t="str">
        <f t="shared" si="360"/>
        <v/>
      </c>
      <c r="LY186" s="768" t="str">
        <f t="shared" si="360"/>
        <v/>
      </c>
      <c r="LZ186" s="455" t="str">
        <f t="shared" si="360"/>
        <v/>
      </c>
      <c r="MA186" s="455" t="str">
        <f t="shared" si="360"/>
        <v/>
      </c>
      <c r="MB186" s="455" t="str">
        <f t="shared" si="360"/>
        <v/>
      </c>
      <c r="MC186" s="455" t="str">
        <f t="shared" si="360"/>
        <v/>
      </c>
      <c r="MD186" s="455" t="str">
        <f t="shared" si="361"/>
        <v/>
      </c>
      <c r="ME186" s="953" t="str">
        <f t="shared" si="361"/>
        <v/>
      </c>
      <c r="MF186" s="768" t="str">
        <f t="shared" si="361"/>
        <v/>
      </c>
      <c r="MG186" s="455" t="str">
        <f t="shared" si="361"/>
        <v/>
      </c>
      <c r="MH186" s="455" t="str">
        <f t="shared" si="361"/>
        <v/>
      </c>
      <c r="MI186" s="455" t="str">
        <f t="shared" si="361"/>
        <v/>
      </c>
      <c r="MJ186" s="455" t="str">
        <f t="shared" si="361"/>
        <v/>
      </c>
      <c r="MK186" s="455" t="str">
        <f t="shared" si="361"/>
        <v/>
      </c>
      <c r="ML186" s="953" t="str">
        <f t="shared" si="361"/>
        <v/>
      </c>
      <c r="MM186" s="768" t="str">
        <f t="shared" si="361"/>
        <v/>
      </c>
      <c r="MN186" s="455" t="str">
        <f t="shared" si="361"/>
        <v/>
      </c>
      <c r="MO186" s="455" t="str">
        <f t="shared" si="361"/>
        <v/>
      </c>
      <c r="MP186" s="455" t="str">
        <f t="shared" si="361"/>
        <v/>
      </c>
      <c r="MQ186" s="455" t="str">
        <f t="shared" si="361"/>
        <v/>
      </c>
      <c r="MR186" s="455" t="str">
        <f t="shared" si="361"/>
        <v/>
      </c>
      <c r="MS186" s="953" t="str">
        <f t="shared" si="361"/>
        <v/>
      </c>
      <c r="MT186" s="768" t="str">
        <f t="shared" si="362"/>
        <v/>
      </c>
      <c r="MU186" s="455" t="str">
        <f t="shared" si="362"/>
        <v/>
      </c>
      <c r="MV186" s="455" t="str">
        <f t="shared" si="362"/>
        <v/>
      </c>
      <c r="MW186" s="455" t="str">
        <f t="shared" si="362"/>
        <v/>
      </c>
      <c r="MX186" s="455" t="str">
        <f t="shared" si="362"/>
        <v/>
      </c>
      <c r="MY186" s="455" t="str">
        <f t="shared" si="362"/>
        <v/>
      </c>
      <c r="MZ186" s="953" t="str">
        <f t="shared" si="362"/>
        <v/>
      </c>
      <c r="NA186" s="768" t="str">
        <f t="shared" si="362"/>
        <v/>
      </c>
      <c r="NB186" s="455" t="str">
        <f t="shared" si="362"/>
        <v/>
      </c>
      <c r="NC186" s="455" t="str">
        <f t="shared" si="362"/>
        <v/>
      </c>
      <c r="ND186" s="455" t="str">
        <f t="shared" si="362"/>
        <v/>
      </c>
      <c r="NE186" s="455" t="str">
        <f t="shared" si="362"/>
        <v/>
      </c>
      <c r="NF186" s="455" t="str">
        <f t="shared" si="362"/>
        <v/>
      </c>
      <c r="NG186" s="954" t="str">
        <f t="shared" si="362"/>
        <v/>
      </c>
      <c r="NH186" s="768" t="str">
        <f t="shared" si="362"/>
        <v/>
      </c>
      <c r="NI186" s="455" t="str">
        <f t="shared" si="362"/>
        <v/>
      </c>
      <c r="NJ186" s="455" t="str">
        <f t="shared" si="363"/>
        <v/>
      </c>
      <c r="NK186" s="455" t="str">
        <f t="shared" si="363"/>
        <v/>
      </c>
      <c r="NL186" s="455" t="str">
        <f t="shared" si="363"/>
        <v/>
      </c>
      <c r="NM186" s="455" t="str">
        <f t="shared" si="363"/>
        <v/>
      </c>
      <c r="NN186" s="953" t="str">
        <f t="shared" si="363"/>
        <v/>
      </c>
      <c r="NO186" s="83"/>
      <c r="NP186" s="83"/>
      <c r="NQ186" s="83"/>
      <c r="NR186" s="83"/>
      <c r="NS186" s="83"/>
      <c r="NT186" s="83"/>
      <c r="NU186" s="83"/>
      <c r="NV186" s="83"/>
      <c r="NW186" s="83"/>
      <c r="NX186" s="83"/>
      <c r="NY186" s="83"/>
      <c r="NZ186" s="83"/>
      <c r="OA186" s="83"/>
      <c r="OB186" s="83"/>
      <c r="OC186" s="83"/>
      <c r="OD186" s="83"/>
      <c r="OE186" s="83"/>
      <c r="OF186" s="83"/>
      <c r="OG186" s="83"/>
      <c r="OH186" s="83"/>
      <c r="OI186" s="83"/>
      <c r="OJ186" s="83"/>
      <c r="OK186" s="83"/>
      <c r="OL186" s="83"/>
      <c r="OM186" s="83"/>
      <c r="ON186" s="83"/>
      <c r="OO186" s="83"/>
      <c r="OP186" s="83"/>
      <c r="OQ186" s="83"/>
      <c r="OR186" s="83"/>
      <c r="OS186" s="83"/>
      <c r="OT186" s="83"/>
      <c r="OU186" s="83"/>
      <c r="OV186" s="83"/>
      <c r="OW186" s="83"/>
      <c r="OX186" s="83"/>
      <c r="OY186" s="83"/>
      <c r="OZ186" s="83"/>
      <c r="PA186" s="83"/>
      <c r="PB186" s="83"/>
      <c r="PC186" s="83"/>
      <c r="PD186" s="83"/>
      <c r="PE186" s="83"/>
      <c r="PF186" s="83"/>
      <c r="PG186" s="83"/>
      <c r="PH186" s="83"/>
      <c r="PI186" s="83"/>
      <c r="PJ186" s="83"/>
      <c r="PK186" s="83"/>
      <c r="PL186" s="83"/>
      <c r="PM186" s="83"/>
      <c r="PN186" s="83"/>
      <c r="PO186" s="83"/>
      <c r="PP186" s="83"/>
      <c r="PQ186" s="83"/>
      <c r="PR186" s="83"/>
      <c r="PS186" s="83"/>
      <c r="PT186" s="83"/>
      <c r="PU186" s="83"/>
      <c r="PV186" s="83"/>
      <c r="PW186" s="83"/>
      <c r="PX186" s="83"/>
      <c r="PY186" s="83"/>
      <c r="PZ186" s="83"/>
      <c r="QA186" s="83"/>
      <c r="QB186" s="83"/>
      <c r="QC186" s="83"/>
      <c r="QD186" s="83"/>
      <c r="QE186" s="83"/>
      <c r="QF186" s="83"/>
      <c r="QG186" s="83"/>
      <c r="QH186" s="83"/>
      <c r="QI186" s="83"/>
      <c r="QJ186" s="83"/>
      <c r="QK186" s="83"/>
      <c r="QL186" s="83"/>
      <c r="QM186" s="83"/>
      <c r="QN186" s="83"/>
      <c r="QO186" s="83"/>
      <c r="QP186" s="83"/>
      <c r="QQ186" s="83"/>
      <c r="QR186" s="83"/>
      <c r="QS186" s="83"/>
      <c r="QT186" s="83"/>
      <c r="QU186" s="83"/>
      <c r="QV186" s="83"/>
      <c r="QW186" s="83"/>
      <c r="QX186" s="83"/>
      <c r="QY186" s="83"/>
      <c r="QZ186" s="83"/>
      <c r="RA186" s="83"/>
      <c r="RB186" s="83"/>
      <c r="RC186" s="83"/>
      <c r="RD186" s="83"/>
      <c r="RE186" s="83"/>
      <c r="RF186" s="83"/>
      <c r="RG186" s="83"/>
      <c r="RH186" s="83"/>
      <c r="RI186" s="83"/>
      <c r="RJ186" s="83"/>
      <c r="RK186" s="83"/>
      <c r="RL186" s="83"/>
      <c r="RM186" s="83"/>
      <c r="RN186" s="83"/>
      <c r="RO186" s="83"/>
      <c r="RP186" s="83"/>
      <c r="RQ186" s="83"/>
      <c r="RR186" s="83"/>
      <c r="RS186" s="83"/>
      <c r="RT186" s="83"/>
      <c r="RU186" s="83"/>
      <c r="RV186" s="83"/>
      <c r="RW186" s="83"/>
      <c r="RX186" s="83"/>
      <c r="RY186" s="83"/>
      <c r="RZ186" s="83"/>
      <c r="SA186" s="83"/>
      <c r="SB186" s="83"/>
      <c r="SC186" s="83"/>
      <c r="SD186" s="83"/>
      <c r="SE186" s="83"/>
      <c r="SF186" s="83"/>
      <c r="SG186" s="83"/>
      <c r="SH186" s="83"/>
      <c r="SI186" s="83"/>
      <c r="SJ186" s="83"/>
      <c r="SK186" s="83"/>
      <c r="SL186" s="83"/>
      <c r="SM186" s="83"/>
      <c r="SN186" s="83"/>
      <c r="SO186" s="83"/>
      <c r="SP186" s="83"/>
      <c r="SQ186" s="83"/>
      <c r="SR186" s="83"/>
      <c r="SS186" s="83"/>
      <c r="ST186" s="83"/>
      <c r="SU186" s="83"/>
      <c r="SV186" s="83"/>
      <c r="SW186" s="83"/>
      <c r="SX186" s="83"/>
      <c r="SY186" s="83"/>
      <c r="SZ186" s="83"/>
      <c r="TA186" s="83"/>
      <c r="TB186" s="83"/>
      <c r="TC186" s="83"/>
      <c r="TD186" s="83"/>
      <c r="TE186" s="83"/>
      <c r="TF186" s="83"/>
      <c r="TG186" s="83"/>
      <c r="TH186" s="83"/>
      <c r="TI186" s="83"/>
      <c r="TJ186" s="83"/>
      <c r="TK186" s="83"/>
      <c r="TL186" s="83"/>
      <c r="TM186" s="83"/>
      <c r="TN186" s="83"/>
      <c r="TO186" s="83"/>
      <c r="TP186" s="83"/>
      <c r="TQ186" s="83"/>
      <c r="TR186" s="83"/>
      <c r="TS186" s="83"/>
      <c r="TT186" s="83"/>
      <c r="TU186" s="83"/>
      <c r="TV186" s="83"/>
      <c r="TW186" s="83"/>
      <c r="TX186" s="83"/>
      <c r="TY186" s="83"/>
      <c r="TZ186" s="83"/>
      <c r="UA186" s="83"/>
      <c r="UB186" s="83"/>
      <c r="UC186" s="83"/>
      <c r="UD186" s="83"/>
      <c r="UE186" s="83"/>
      <c r="UF186" s="83"/>
      <c r="UG186" s="83"/>
      <c r="UH186" s="83"/>
      <c r="UI186" s="83"/>
      <c r="UJ186" s="83"/>
      <c r="UK186" s="83"/>
      <c r="UL186" s="83"/>
      <c r="UM186" s="83"/>
      <c r="UN186" s="83"/>
      <c r="UO186" s="83"/>
      <c r="UP186" s="83"/>
      <c r="UQ186" s="83"/>
    </row>
    <row r="187" spans="1:563" s="1" customFormat="1" hidden="1" x14ac:dyDescent="0.2">
      <c r="A187" s="762">
        <f>alapadatok!M42</f>
        <v>40</v>
      </c>
      <c r="B187" s="678" t="str">
        <f>IF(alapadatok!O42="","",alapadatok!O42)</f>
        <v/>
      </c>
      <c r="C187" s="584" t="str">
        <f>IF(alapadatok!N42="","",alapadatok!N42)</f>
        <v/>
      </c>
      <c r="D187" s="584" t="str">
        <f>IF(alapadatok!P42="","",alapadatok!P42)</f>
        <v/>
      </c>
      <c r="E187" s="948" t="str">
        <f>IF(alapadatok!W42="","",alapadatok!W42)</f>
        <v/>
      </c>
      <c r="F187" s="952" t="str">
        <f t="shared" si="365"/>
        <v/>
      </c>
      <c r="G187" s="953" t="str">
        <f t="shared" si="365"/>
        <v/>
      </c>
      <c r="H187" s="768" t="str">
        <f t="shared" si="365"/>
        <v/>
      </c>
      <c r="I187" s="455" t="str">
        <f t="shared" si="365"/>
        <v/>
      </c>
      <c r="J187" s="455" t="str">
        <f t="shared" si="365"/>
        <v/>
      </c>
      <c r="K187" s="455" t="str">
        <f t="shared" si="365"/>
        <v/>
      </c>
      <c r="L187" s="455" t="str">
        <f t="shared" si="365"/>
        <v/>
      </c>
      <c r="M187" s="455" t="str">
        <f t="shared" si="365"/>
        <v/>
      </c>
      <c r="N187" s="953" t="str">
        <f t="shared" si="365"/>
        <v/>
      </c>
      <c r="O187" s="768" t="str">
        <f t="shared" si="365"/>
        <v/>
      </c>
      <c r="P187" s="455" t="str">
        <f t="shared" si="365"/>
        <v/>
      </c>
      <c r="Q187" s="455" t="str">
        <f t="shared" si="365"/>
        <v/>
      </c>
      <c r="R187" s="455" t="str">
        <f t="shared" si="365"/>
        <v/>
      </c>
      <c r="S187" s="455" t="str">
        <f t="shared" si="365"/>
        <v/>
      </c>
      <c r="T187" s="455" t="str">
        <f t="shared" si="365"/>
        <v/>
      </c>
      <c r="U187" s="953" t="str">
        <f t="shared" si="364"/>
        <v/>
      </c>
      <c r="V187" s="768" t="str">
        <f t="shared" si="341"/>
        <v/>
      </c>
      <c r="W187" s="455" t="str">
        <f t="shared" si="341"/>
        <v/>
      </c>
      <c r="X187" s="455" t="str">
        <f t="shared" si="341"/>
        <v/>
      </c>
      <c r="Y187" s="455" t="str">
        <f t="shared" si="341"/>
        <v/>
      </c>
      <c r="Z187" s="455" t="str">
        <f t="shared" si="341"/>
        <v/>
      </c>
      <c r="AA187" s="455" t="str">
        <f t="shared" si="341"/>
        <v/>
      </c>
      <c r="AB187" s="953" t="str">
        <f t="shared" si="341"/>
        <v/>
      </c>
      <c r="AC187" s="768" t="str">
        <f t="shared" si="341"/>
        <v/>
      </c>
      <c r="AD187" s="455" t="str">
        <f t="shared" si="341"/>
        <v/>
      </c>
      <c r="AE187" s="455" t="str">
        <f t="shared" si="341"/>
        <v/>
      </c>
      <c r="AF187" s="455" t="str">
        <f t="shared" si="341"/>
        <v/>
      </c>
      <c r="AG187" s="455" t="str">
        <f t="shared" si="341"/>
        <v/>
      </c>
      <c r="AH187" s="455" t="str">
        <f t="shared" si="341"/>
        <v/>
      </c>
      <c r="AI187" s="953" t="str">
        <f t="shared" si="341"/>
        <v/>
      </c>
      <c r="AJ187" s="768" t="str">
        <f t="shared" si="341"/>
        <v/>
      </c>
      <c r="AK187" s="455" t="str">
        <f t="shared" si="341"/>
        <v/>
      </c>
      <c r="AL187" s="455" t="str">
        <f t="shared" si="342"/>
        <v/>
      </c>
      <c r="AM187" s="455" t="str">
        <f t="shared" si="342"/>
        <v/>
      </c>
      <c r="AN187" s="455" t="str">
        <f t="shared" si="342"/>
        <v/>
      </c>
      <c r="AO187" s="455" t="str">
        <f t="shared" si="342"/>
        <v/>
      </c>
      <c r="AP187" s="953" t="str">
        <f t="shared" si="342"/>
        <v/>
      </c>
      <c r="AQ187" s="768" t="str">
        <f t="shared" si="342"/>
        <v/>
      </c>
      <c r="AR187" s="455" t="str">
        <f t="shared" si="342"/>
        <v/>
      </c>
      <c r="AS187" s="455" t="str">
        <f t="shared" si="342"/>
        <v/>
      </c>
      <c r="AT187" s="455" t="str">
        <f t="shared" si="342"/>
        <v/>
      </c>
      <c r="AU187" s="455" t="str">
        <f t="shared" si="342"/>
        <v/>
      </c>
      <c r="AV187" s="455" t="str">
        <f t="shared" si="342"/>
        <v/>
      </c>
      <c r="AW187" s="953" t="str">
        <f t="shared" si="342"/>
        <v/>
      </c>
      <c r="AX187" s="768" t="str">
        <f t="shared" si="342"/>
        <v/>
      </c>
      <c r="AY187" s="455" t="str">
        <f t="shared" si="342"/>
        <v/>
      </c>
      <c r="AZ187" s="455" t="str">
        <f t="shared" si="342"/>
        <v/>
      </c>
      <c r="BA187" s="455" t="str">
        <f t="shared" si="342"/>
        <v/>
      </c>
      <c r="BB187" s="455" t="str">
        <f t="shared" si="343"/>
        <v/>
      </c>
      <c r="BC187" s="455" t="str">
        <f t="shared" si="343"/>
        <v/>
      </c>
      <c r="BD187" s="953" t="str">
        <f t="shared" si="343"/>
        <v/>
      </c>
      <c r="BE187" s="768" t="str">
        <f t="shared" si="343"/>
        <v/>
      </c>
      <c r="BF187" s="455" t="str">
        <f t="shared" si="343"/>
        <v/>
      </c>
      <c r="BG187" s="455" t="str">
        <f t="shared" si="343"/>
        <v/>
      </c>
      <c r="BH187" s="455" t="str">
        <f t="shared" si="343"/>
        <v/>
      </c>
      <c r="BI187" s="455" t="str">
        <f t="shared" si="343"/>
        <v/>
      </c>
      <c r="BJ187" s="455" t="str">
        <f t="shared" si="343"/>
        <v/>
      </c>
      <c r="BK187" s="953" t="str">
        <f t="shared" si="343"/>
        <v/>
      </c>
      <c r="BL187" s="768" t="str">
        <f t="shared" si="343"/>
        <v/>
      </c>
      <c r="BM187" s="455" t="str">
        <f t="shared" si="343"/>
        <v/>
      </c>
      <c r="BN187" s="455" t="str">
        <f t="shared" si="343"/>
        <v/>
      </c>
      <c r="BO187" s="455" t="str">
        <f t="shared" si="343"/>
        <v/>
      </c>
      <c r="BP187" s="455" t="str">
        <f t="shared" si="343"/>
        <v/>
      </c>
      <c r="BQ187" s="455" t="str">
        <f t="shared" si="343"/>
        <v/>
      </c>
      <c r="BR187" s="953" t="str">
        <f t="shared" si="344"/>
        <v/>
      </c>
      <c r="BS187" s="768" t="str">
        <f t="shared" si="344"/>
        <v/>
      </c>
      <c r="BT187" s="455" t="str">
        <f t="shared" si="344"/>
        <v/>
      </c>
      <c r="BU187" s="455" t="str">
        <f t="shared" si="344"/>
        <v/>
      </c>
      <c r="BV187" s="455" t="str">
        <f t="shared" si="344"/>
        <v/>
      </c>
      <c r="BW187" s="455" t="str">
        <f t="shared" si="344"/>
        <v/>
      </c>
      <c r="BX187" s="455" t="str">
        <f t="shared" si="344"/>
        <v/>
      </c>
      <c r="BY187" s="953" t="str">
        <f t="shared" si="344"/>
        <v/>
      </c>
      <c r="BZ187" s="768" t="str">
        <f t="shared" si="344"/>
        <v/>
      </c>
      <c r="CA187" s="455" t="str">
        <f t="shared" si="344"/>
        <v/>
      </c>
      <c r="CB187" s="455" t="str">
        <f t="shared" si="344"/>
        <v/>
      </c>
      <c r="CC187" s="455" t="str">
        <f t="shared" si="344"/>
        <v/>
      </c>
      <c r="CD187" s="455" t="str">
        <f t="shared" si="344"/>
        <v/>
      </c>
      <c r="CE187" s="455" t="str">
        <f t="shared" si="344"/>
        <v/>
      </c>
      <c r="CF187" s="953" t="str">
        <f t="shared" si="344"/>
        <v/>
      </c>
      <c r="CG187" s="768" t="str">
        <f t="shared" si="344"/>
        <v/>
      </c>
      <c r="CH187" s="455" t="str">
        <f t="shared" si="345"/>
        <v/>
      </c>
      <c r="CI187" s="455" t="str">
        <f t="shared" si="345"/>
        <v/>
      </c>
      <c r="CJ187" s="455" t="str">
        <f t="shared" si="345"/>
        <v/>
      </c>
      <c r="CK187" s="455" t="str">
        <f t="shared" si="345"/>
        <v/>
      </c>
      <c r="CL187" s="455" t="str">
        <f t="shared" si="345"/>
        <v/>
      </c>
      <c r="CM187" s="953" t="str">
        <f t="shared" si="345"/>
        <v/>
      </c>
      <c r="CN187" s="768" t="str">
        <f t="shared" si="345"/>
        <v/>
      </c>
      <c r="CO187" s="455" t="str">
        <f t="shared" si="345"/>
        <v/>
      </c>
      <c r="CP187" s="455" t="str">
        <f t="shared" si="345"/>
        <v/>
      </c>
      <c r="CQ187" s="455" t="str">
        <f t="shared" si="345"/>
        <v/>
      </c>
      <c r="CR187" s="455" t="str">
        <f t="shared" si="345"/>
        <v/>
      </c>
      <c r="CS187" s="455" t="str">
        <f t="shared" si="345"/>
        <v/>
      </c>
      <c r="CT187" s="953" t="str">
        <f t="shared" si="345"/>
        <v/>
      </c>
      <c r="CU187" s="952" t="str">
        <f t="shared" si="345"/>
        <v/>
      </c>
      <c r="CV187" s="455" t="str">
        <f t="shared" si="345"/>
        <v/>
      </c>
      <c r="CW187" s="455" t="str">
        <f t="shared" si="345"/>
        <v/>
      </c>
      <c r="CX187" s="455" t="str">
        <f t="shared" si="346"/>
        <v/>
      </c>
      <c r="CY187" s="455" t="str">
        <f t="shared" si="346"/>
        <v/>
      </c>
      <c r="CZ187" s="455" t="str">
        <f t="shared" si="346"/>
        <v/>
      </c>
      <c r="DA187" s="953" t="str">
        <f t="shared" si="346"/>
        <v/>
      </c>
      <c r="DB187" s="768" t="str">
        <f t="shared" si="346"/>
        <v/>
      </c>
      <c r="DC187" s="455" t="str">
        <f t="shared" si="346"/>
        <v/>
      </c>
      <c r="DD187" s="455" t="str">
        <f t="shared" si="346"/>
        <v/>
      </c>
      <c r="DE187" s="455" t="str">
        <f t="shared" si="346"/>
        <v/>
      </c>
      <c r="DF187" s="455" t="str">
        <f t="shared" si="346"/>
        <v/>
      </c>
      <c r="DG187" s="455" t="str">
        <f t="shared" si="346"/>
        <v/>
      </c>
      <c r="DH187" s="953" t="str">
        <f t="shared" si="346"/>
        <v/>
      </c>
      <c r="DI187" s="768" t="str">
        <f t="shared" si="346"/>
        <v/>
      </c>
      <c r="DJ187" s="455" t="str">
        <f t="shared" si="346"/>
        <v/>
      </c>
      <c r="DK187" s="455" t="str">
        <f t="shared" si="346"/>
        <v/>
      </c>
      <c r="DL187" s="455" t="str">
        <f t="shared" si="346"/>
        <v/>
      </c>
      <c r="DM187" s="455" t="str">
        <f t="shared" si="346"/>
        <v/>
      </c>
      <c r="DN187" s="455" t="str">
        <f t="shared" si="347"/>
        <v/>
      </c>
      <c r="DO187" s="953" t="str">
        <f t="shared" si="347"/>
        <v/>
      </c>
      <c r="DP187" s="768" t="str">
        <f t="shared" si="347"/>
        <v/>
      </c>
      <c r="DQ187" s="455" t="str">
        <f t="shared" si="347"/>
        <v/>
      </c>
      <c r="DR187" s="455" t="str">
        <f t="shared" si="347"/>
        <v/>
      </c>
      <c r="DS187" s="455" t="str">
        <f t="shared" si="347"/>
        <v/>
      </c>
      <c r="DT187" s="455" t="str">
        <f t="shared" si="347"/>
        <v/>
      </c>
      <c r="DU187" s="455" t="str">
        <f t="shared" si="347"/>
        <v/>
      </c>
      <c r="DV187" s="953" t="str">
        <f t="shared" si="347"/>
        <v/>
      </c>
      <c r="DW187" s="768" t="str">
        <f t="shared" si="347"/>
        <v/>
      </c>
      <c r="DX187" s="455" t="str">
        <f t="shared" si="347"/>
        <v/>
      </c>
      <c r="DY187" s="455" t="str">
        <f t="shared" si="347"/>
        <v/>
      </c>
      <c r="DZ187" s="455" t="str">
        <f t="shared" si="347"/>
        <v/>
      </c>
      <c r="EA187" s="455" t="str">
        <f t="shared" si="347"/>
        <v/>
      </c>
      <c r="EB187" s="455" t="str">
        <f t="shared" si="347"/>
        <v/>
      </c>
      <c r="EC187" s="954" t="str">
        <f t="shared" si="347"/>
        <v/>
      </c>
      <c r="ED187" s="768" t="str">
        <f t="shared" si="348"/>
        <v/>
      </c>
      <c r="EE187" s="455" t="str">
        <f t="shared" si="348"/>
        <v/>
      </c>
      <c r="EF187" s="455" t="str">
        <f t="shared" si="348"/>
        <v/>
      </c>
      <c r="EG187" s="455" t="str">
        <f t="shared" si="348"/>
        <v/>
      </c>
      <c r="EH187" s="455" t="str">
        <f t="shared" si="348"/>
        <v/>
      </c>
      <c r="EI187" s="455" t="str">
        <f t="shared" si="348"/>
        <v/>
      </c>
      <c r="EJ187" s="953" t="str">
        <f t="shared" si="348"/>
        <v/>
      </c>
      <c r="EK187" s="768" t="str">
        <f t="shared" si="348"/>
        <v/>
      </c>
      <c r="EL187" s="455" t="str">
        <f t="shared" si="348"/>
        <v/>
      </c>
      <c r="EM187" s="455" t="str">
        <f t="shared" si="348"/>
        <v/>
      </c>
      <c r="EN187" s="455" t="str">
        <f t="shared" si="348"/>
        <v/>
      </c>
      <c r="EO187" s="455" t="str">
        <f t="shared" si="348"/>
        <v/>
      </c>
      <c r="EP187" s="455" t="str">
        <f t="shared" si="348"/>
        <v/>
      </c>
      <c r="EQ187" s="953" t="str">
        <f t="shared" si="348"/>
        <v/>
      </c>
      <c r="ER187" s="768" t="str">
        <f t="shared" si="348"/>
        <v/>
      </c>
      <c r="ES187" s="455" t="str">
        <f t="shared" si="348"/>
        <v/>
      </c>
      <c r="ET187" s="455" t="str">
        <f t="shared" si="349"/>
        <v/>
      </c>
      <c r="EU187" s="455" t="str">
        <f t="shared" si="349"/>
        <v/>
      </c>
      <c r="EV187" s="455" t="str">
        <f t="shared" si="349"/>
        <v/>
      </c>
      <c r="EW187" s="455" t="str">
        <f t="shared" si="349"/>
        <v/>
      </c>
      <c r="EX187" s="953" t="str">
        <f t="shared" si="349"/>
        <v/>
      </c>
      <c r="EY187" s="768" t="str">
        <f t="shared" si="349"/>
        <v/>
      </c>
      <c r="EZ187" s="455" t="str">
        <f t="shared" si="349"/>
        <v/>
      </c>
      <c r="FA187" s="455" t="str">
        <f t="shared" si="349"/>
        <v/>
      </c>
      <c r="FB187" s="455" t="str">
        <f t="shared" si="349"/>
        <v/>
      </c>
      <c r="FC187" s="455" t="str">
        <f t="shared" si="349"/>
        <v/>
      </c>
      <c r="FD187" s="455" t="str">
        <f t="shared" si="349"/>
        <v/>
      </c>
      <c r="FE187" s="953" t="str">
        <f t="shared" si="349"/>
        <v/>
      </c>
      <c r="FF187" s="768" t="str">
        <f t="shared" si="349"/>
        <v/>
      </c>
      <c r="FG187" s="455" t="str">
        <f t="shared" si="349"/>
        <v/>
      </c>
      <c r="FH187" s="455" t="str">
        <f t="shared" si="349"/>
        <v/>
      </c>
      <c r="FI187" s="455" t="str">
        <f t="shared" si="349"/>
        <v/>
      </c>
      <c r="FJ187" s="455" t="str">
        <f t="shared" si="350"/>
        <v/>
      </c>
      <c r="FK187" s="455" t="str">
        <f t="shared" si="350"/>
        <v/>
      </c>
      <c r="FL187" s="953" t="str">
        <f t="shared" si="350"/>
        <v/>
      </c>
      <c r="FM187" s="768" t="str">
        <f t="shared" si="350"/>
        <v/>
      </c>
      <c r="FN187" s="455" t="str">
        <f t="shared" si="350"/>
        <v/>
      </c>
      <c r="FO187" s="455" t="str">
        <f t="shared" si="350"/>
        <v/>
      </c>
      <c r="FP187" s="455" t="str">
        <f t="shared" si="350"/>
        <v/>
      </c>
      <c r="FQ187" s="455" t="str">
        <f t="shared" si="350"/>
        <v/>
      </c>
      <c r="FR187" s="455" t="str">
        <f t="shared" si="350"/>
        <v/>
      </c>
      <c r="FS187" s="953" t="str">
        <f t="shared" si="350"/>
        <v/>
      </c>
      <c r="FT187" s="768" t="str">
        <f t="shared" si="350"/>
        <v/>
      </c>
      <c r="FU187" s="455" t="str">
        <f t="shared" si="350"/>
        <v/>
      </c>
      <c r="FV187" s="455" t="str">
        <f t="shared" si="350"/>
        <v/>
      </c>
      <c r="FW187" s="455" t="str">
        <f t="shared" si="350"/>
        <v/>
      </c>
      <c r="FX187" s="455" t="str">
        <f t="shared" si="350"/>
        <v/>
      </c>
      <c r="FY187" s="455" t="str">
        <f t="shared" si="350"/>
        <v/>
      </c>
      <c r="FZ187" s="953" t="str">
        <f t="shared" si="351"/>
        <v/>
      </c>
      <c r="GA187" s="768" t="str">
        <f t="shared" si="351"/>
        <v/>
      </c>
      <c r="GB187" s="455" t="str">
        <f t="shared" si="351"/>
        <v/>
      </c>
      <c r="GC187" s="455" t="str">
        <f t="shared" si="351"/>
        <v/>
      </c>
      <c r="GD187" s="455" t="str">
        <f t="shared" si="351"/>
        <v/>
      </c>
      <c r="GE187" s="455" t="str">
        <f t="shared" si="351"/>
        <v/>
      </c>
      <c r="GF187" s="953" t="str">
        <f t="shared" si="351"/>
        <v/>
      </c>
      <c r="GG187" s="768" t="str">
        <f t="shared" si="351"/>
        <v/>
      </c>
      <c r="GH187" s="455" t="str">
        <f t="shared" si="351"/>
        <v/>
      </c>
      <c r="GI187" s="455" t="str">
        <f t="shared" si="351"/>
        <v/>
      </c>
      <c r="GJ187" s="455" t="str">
        <f t="shared" si="351"/>
        <v/>
      </c>
      <c r="GK187" s="455" t="str">
        <f t="shared" si="351"/>
        <v/>
      </c>
      <c r="GL187" s="455" t="str">
        <f t="shared" si="351"/>
        <v/>
      </c>
      <c r="GM187" s="455" t="str">
        <f t="shared" si="351"/>
        <v/>
      </c>
      <c r="GN187" s="954" t="str">
        <f t="shared" si="351"/>
        <v/>
      </c>
      <c r="GO187" s="768" t="str">
        <f t="shared" si="351"/>
        <v/>
      </c>
      <c r="GP187" s="455" t="str">
        <f t="shared" si="352"/>
        <v/>
      </c>
      <c r="GQ187" s="455" t="str">
        <f t="shared" si="352"/>
        <v/>
      </c>
      <c r="GR187" s="455" t="str">
        <f t="shared" si="352"/>
        <v/>
      </c>
      <c r="GS187" s="455" t="str">
        <f t="shared" si="352"/>
        <v/>
      </c>
      <c r="GT187" s="455" t="str">
        <f t="shared" si="352"/>
        <v/>
      </c>
      <c r="GU187" s="953" t="str">
        <f t="shared" si="352"/>
        <v/>
      </c>
      <c r="GV187" s="768" t="str">
        <f t="shared" si="352"/>
        <v/>
      </c>
      <c r="GW187" s="455" t="str">
        <f t="shared" si="352"/>
        <v/>
      </c>
      <c r="GX187" s="455" t="str">
        <f t="shared" si="352"/>
        <v/>
      </c>
      <c r="GY187" s="455" t="str">
        <f t="shared" si="352"/>
        <v/>
      </c>
      <c r="GZ187" s="455" t="str">
        <f t="shared" si="352"/>
        <v/>
      </c>
      <c r="HA187" s="455" t="str">
        <f t="shared" si="352"/>
        <v/>
      </c>
      <c r="HB187" s="953" t="str">
        <f t="shared" si="352"/>
        <v/>
      </c>
      <c r="HC187" s="768" t="str">
        <f t="shared" si="352"/>
        <v/>
      </c>
      <c r="HD187" s="455" t="str">
        <f t="shared" si="352"/>
        <v/>
      </c>
      <c r="HE187" s="455" t="str">
        <f t="shared" si="352"/>
        <v/>
      </c>
      <c r="HF187" s="455" t="str">
        <f t="shared" si="353"/>
        <v/>
      </c>
      <c r="HG187" s="455" t="str">
        <f t="shared" si="353"/>
        <v/>
      </c>
      <c r="HH187" s="455" t="str">
        <f t="shared" si="353"/>
        <v/>
      </c>
      <c r="HI187" s="953" t="str">
        <f t="shared" si="353"/>
        <v/>
      </c>
      <c r="HJ187" s="768" t="str">
        <f t="shared" si="353"/>
        <v/>
      </c>
      <c r="HK187" s="455" t="str">
        <f t="shared" si="353"/>
        <v/>
      </c>
      <c r="HL187" s="455" t="str">
        <f t="shared" si="353"/>
        <v/>
      </c>
      <c r="HM187" s="455" t="str">
        <f t="shared" si="353"/>
        <v/>
      </c>
      <c r="HN187" s="955" t="str">
        <f t="shared" si="353"/>
        <v/>
      </c>
      <c r="HO187" s="455" t="str">
        <f t="shared" si="353"/>
        <v/>
      </c>
      <c r="HP187" s="953" t="str">
        <f t="shared" si="353"/>
        <v/>
      </c>
      <c r="HQ187" s="768" t="str">
        <f t="shared" si="353"/>
        <v/>
      </c>
      <c r="HR187" s="455" t="str">
        <f t="shared" si="353"/>
        <v/>
      </c>
      <c r="HS187" s="455" t="str">
        <f t="shared" si="353"/>
        <v/>
      </c>
      <c r="HT187" s="455" t="str">
        <f t="shared" si="353"/>
        <v/>
      </c>
      <c r="HU187" s="455" t="str">
        <f t="shared" si="353"/>
        <v/>
      </c>
      <c r="HV187" s="455" t="str">
        <f t="shared" si="354"/>
        <v/>
      </c>
      <c r="HW187" s="953" t="str">
        <f t="shared" si="354"/>
        <v/>
      </c>
      <c r="HX187" s="768" t="str">
        <f t="shared" si="354"/>
        <v/>
      </c>
      <c r="HY187" s="455" t="str">
        <f t="shared" si="354"/>
        <v/>
      </c>
      <c r="HZ187" s="455" t="str">
        <f t="shared" si="354"/>
        <v/>
      </c>
      <c r="IA187" s="455" t="str">
        <f t="shared" si="354"/>
        <v/>
      </c>
      <c r="IB187" s="455" t="str">
        <f t="shared" si="354"/>
        <v/>
      </c>
      <c r="IC187" s="455" t="str">
        <f t="shared" si="354"/>
        <v/>
      </c>
      <c r="ID187" s="953" t="str">
        <f t="shared" si="354"/>
        <v/>
      </c>
      <c r="IE187" s="768" t="str">
        <f t="shared" si="354"/>
        <v/>
      </c>
      <c r="IF187" s="455" t="str">
        <f t="shared" si="354"/>
        <v/>
      </c>
      <c r="IG187" s="455" t="str">
        <f t="shared" si="354"/>
        <v/>
      </c>
      <c r="IH187" s="455" t="str">
        <f t="shared" si="354"/>
        <v/>
      </c>
      <c r="II187" s="455" t="str">
        <f t="shared" si="354"/>
        <v/>
      </c>
      <c r="IJ187" s="455" t="str">
        <f t="shared" si="354"/>
        <v/>
      </c>
      <c r="IK187" s="953" t="str">
        <f t="shared" si="354"/>
        <v/>
      </c>
      <c r="IL187" s="768" t="str">
        <f t="shared" si="355"/>
        <v/>
      </c>
      <c r="IM187" s="455" t="str">
        <f t="shared" si="355"/>
        <v/>
      </c>
      <c r="IN187" s="455" t="str">
        <f t="shared" si="355"/>
        <v/>
      </c>
      <c r="IO187" s="455" t="str">
        <f t="shared" si="355"/>
        <v/>
      </c>
      <c r="IP187" s="455" t="str">
        <f t="shared" si="355"/>
        <v/>
      </c>
      <c r="IQ187" s="455" t="str">
        <f t="shared" si="355"/>
        <v/>
      </c>
      <c r="IR187" s="953" t="str">
        <f t="shared" si="355"/>
        <v/>
      </c>
      <c r="IS187" s="768" t="str">
        <f t="shared" si="355"/>
        <v/>
      </c>
      <c r="IT187" s="455" t="str">
        <f t="shared" si="355"/>
        <v/>
      </c>
      <c r="IU187" s="455" t="str">
        <f t="shared" si="355"/>
        <v/>
      </c>
      <c r="IV187" s="455" t="str">
        <f t="shared" si="355"/>
        <v/>
      </c>
      <c r="IW187" s="455" t="str">
        <f t="shared" si="355"/>
        <v/>
      </c>
      <c r="IX187" s="455" t="str">
        <f t="shared" si="355"/>
        <v/>
      </c>
      <c r="IY187" s="954" t="str">
        <f t="shared" si="355"/>
        <v/>
      </c>
      <c r="IZ187" s="768" t="str">
        <f t="shared" si="355"/>
        <v/>
      </c>
      <c r="JA187" s="455" t="str">
        <f t="shared" si="355"/>
        <v/>
      </c>
      <c r="JB187" s="455" t="str">
        <f t="shared" si="356"/>
        <v/>
      </c>
      <c r="JC187" s="455" t="str">
        <f t="shared" si="356"/>
        <v/>
      </c>
      <c r="JD187" s="455" t="str">
        <f t="shared" si="356"/>
        <v/>
      </c>
      <c r="JE187" s="455" t="str">
        <f t="shared" si="356"/>
        <v/>
      </c>
      <c r="JF187" s="953" t="str">
        <f t="shared" si="356"/>
        <v/>
      </c>
      <c r="JG187" s="768" t="str">
        <f t="shared" si="356"/>
        <v/>
      </c>
      <c r="JH187" s="455" t="str">
        <f t="shared" si="356"/>
        <v/>
      </c>
      <c r="JI187" s="455" t="str">
        <f t="shared" si="356"/>
        <v/>
      </c>
      <c r="JJ187" s="455" t="str">
        <f t="shared" si="356"/>
        <v/>
      </c>
      <c r="JK187" s="455" t="str">
        <f t="shared" si="356"/>
        <v/>
      </c>
      <c r="JL187" s="455" t="str">
        <f t="shared" si="356"/>
        <v/>
      </c>
      <c r="JM187" s="953" t="str">
        <f t="shared" si="356"/>
        <v/>
      </c>
      <c r="JN187" s="768" t="str">
        <f t="shared" si="356"/>
        <v/>
      </c>
      <c r="JO187" s="455" t="str">
        <f t="shared" si="356"/>
        <v/>
      </c>
      <c r="JP187" s="455" t="str">
        <f t="shared" si="356"/>
        <v/>
      </c>
      <c r="JQ187" s="455" t="str">
        <f t="shared" si="356"/>
        <v/>
      </c>
      <c r="JR187" s="455" t="str">
        <f t="shared" si="357"/>
        <v/>
      </c>
      <c r="JS187" s="455" t="str">
        <f t="shared" si="357"/>
        <v/>
      </c>
      <c r="JT187" s="953" t="str">
        <f t="shared" si="357"/>
        <v/>
      </c>
      <c r="JU187" s="768" t="str">
        <f t="shared" si="357"/>
        <v/>
      </c>
      <c r="JV187" s="455" t="str">
        <f t="shared" si="357"/>
        <v/>
      </c>
      <c r="JW187" s="455" t="str">
        <f t="shared" si="357"/>
        <v/>
      </c>
      <c r="JX187" s="455" t="str">
        <f t="shared" si="357"/>
        <v/>
      </c>
      <c r="JY187" s="455" t="str">
        <f t="shared" si="357"/>
        <v/>
      </c>
      <c r="JZ187" s="455" t="str">
        <f t="shared" si="357"/>
        <v/>
      </c>
      <c r="KA187" s="953" t="str">
        <f t="shared" si="357"/>
        <v/>
      </c>
      <c r="KB187" s="768" t="str">
        <f t="shared" si="357"/>
        <v/>
      </c>
      <c r="KC187" s="455" t="str">
        <f t="shared" si="357"/>
        <v/>
      </c>
      <c r="KD187" s="455" t="str">
        <f t="shared" si="357"/>
        <v/>
      </c>
      <c r="KE187" s="455" t="str">
        <f t="shared" si="357"/>
        <v/>
      </c>
      <c r="KF187" s="455" t="str">
        <f t="shared" si="357"/>
        <v/>
      </c>
      <c r="KG187" s="455" t="str">
        <f t="shared" si="357"/>
        <v/>
      </c>
      <c r="KH187" s="953" t="str">
        <f t="shared" si="358"/>
        <v/>
      </c>
      <c r="KI187" s="768" t="str">
        <f t="shared" si="358"/>
        <v/>
      </c>
      <c r="KJ187" s="455" t="str">
        <f t="shared" si="358"/>
        <v/>
      </c>
      <c r="KK187" s="455" t="str">
        <f t="shared" si="358"/>
        <v/>
      </c>
      <c r="KL187" s="455" t="str">
        <f t="shared" si="358"/>
        <v/>
      </c>
      <c r="KM187" s="455" t="str">
        <f t="shared" si="358"/>
        <v/>
      </c>
      <c r="KN187" s="455" t="str">
        <f t="shared" si="358"/>
        <v/>
      </c>
      <c r="KO187" s="953" t="str">
        <f t="shared" si="358"/>
        <v/>
      </c>
      <c r="KP187" s="768" t="str">
        <f t="shared" si="358"/>
        <v/>
      </c>
      <c r="KQ187" s="455" t="str">
        <f t="shared" si="358"/>
        <v/>
      </c>
      <c r="KR187" s="455" t="str">
        <f t="shared" si="358"/>
        <v/>
      </c>
      <c r="KS187" s="455" t="str">
        <f t="shared" si="358"/>
        <v/>
      </c>
      <c r="KT187" s="455" t="str">
        <f t="shared" si="358"/>
        <v/>
      </c>
      <c r="KU187" s="455" t="str">
        <f t="shared" si="358"/>
        <v/>
      </c>
      <c r="KV187" s="953" t="str">
        <f t="shared" si="358"/>
        <v/>
      </c>
      <c r="KW187" s="768" t="str">
        <f t="shared" si="358"/>
        <v/>
      </c>
      <c r="KX187" s="455" t="str">
        <f t="shared" si="359"/>
        <v/>
      </c>
      <c r="KY187" s="455" t="str">
        <f t="shared" si="359"/>
        <v/>
      </c>
      <c r="KZ187" s="455" t="str">
        <f t="shared" si="359"/>
        <v/>
      </c>
      <c r="LA187" s="455" t="str">
        <f t="shared" si="359"/>
        <v/>
      </c>
      <c r="LB187" s="455" t="str">
        <f t="shared" si="359"/>
        <v/>
      </c>
      <c r="LC187" s="954" t="str">
        <f t="shared" si="359"/>
        <v/>
      </c>
      <c r="LD187" s="768" t="str">
        <f t="shared" si="359"/>
        <v/>
      </c>
      <c r="LE187" s="455" t="str">
        <f t="shared" si="359"/>
        <v/>
      </c>
      <c r="LF187" s="455" t="str">
        <f t="shared" si="359"/>
        <v/>
      </c>
      <c r="LG187" s="455" t="str">
        <f t="shared" si="359"/>
        <v/>
      </c>
      <c r="LH187" s="455" t="str">
        <f t="shared" si="359"/>
        <v/>
      </c>
      <c r="LI187" s="455" t="str">
        <f t="shared" si="359"/>
        <v/>
      </c>
      <c r="LJ187" s="953" t="str">
        <f t="shared" si="359"/>
        <v/>
      </c>
      <c r="LK187" s="768" t="str">
        <f t="shared" si="359"/>
        <v/>
      </c>
      <c r="LL187" s="455" t="str">
        <f t="shared" si="359"/>
        <v/>
      </c>
      <c r="LM187" s="455" t="str">
        <f t="shared" si="359"/>
        <v/>
      </c>
      <c r="LN187" s="455" t="str">
        <f t="shared" si="360"/>
        <v/>
      </c>
      <c r="LO187" s="455" t="str">
        <f t="shared" si="360"/>
        <v/>
      </c>
      <c r="LP187" s="455" t="str">
        <f t="shared" si="360"/>
        <v/>
      </c>
      <c r="LQ187" s="953" t="str">
        <f t="shared" si="360"/>
        <v/>
      </c>
      <c r="LR187" s="768" t="str">
        <f t="shared" si="360"/>
        <v/>
      </c>
      <c r="LS187" s="455" t="str">
        <f t="shared" si="360"/>
        <v/>
      </c>
      <c r="LT187" s="455" t="str">
        <f t="shared" si="360"/>
        <v/>
      </c>
      <c r="LU187" s="455" t="str">
        <f t="shared" si="360"/>
        <v/>
      </c>
      <c r="LV187" s="455" t="str">
        <f t="shared" si="360"/>
        <v/>
      </c>
      <c r="LW187" s="455" t="str">
        <f t="shared" si="360"/>
        <v/>
      </c>
      <c r="LX187" s="953" t="str">
        <f t="shared" si="360"/>
        <v/>
      </c>
      <c r="LY187" s="768" t="str">
        <f t="shared" si="360"/>
        <v/>
      </c>
      <c r="LZ187" s="455" t="str">
        <f t="shared" si="360"/>
        <v/>
      </c>
      <c r="MA187" s="455" t="str">
        <f t="shared" si="360"/>
        <v/>
      </c>
      <c r="MB187" s="455" t="str">
        <f t="shared" si="360"/>
        <v/>
      </c>
      <c r="MC187" s="455" t="str">
        <f t="shared" si="360"/>
        <v/>
      </c>
      <c r="MD187" s="455" t="str">
        <f t="shared" si="361"/>
        <v/>
      </c>
      <c r="ME187" s="953" t="str">
        <f t="shared" si="361"/>
        <v/>
      </c>
      <c r="MF187" s="768" t="str">
        <f t="shared" si="361"/>
        <v/>
      </c>
      <c r="MG187" s="455" t="str">
        <f t="shared" si="361"/>
        <v/>
      </c>
      <c r="MH187" s="455" t="str">
        <f t="shared" si="361"/>
        <v/>
      </c>
      <c r="MI187" s="455" t="str">
        <f t="shared" si="361"/>
        <v/>
      </c>
      <c r="MJ187" s="455" t="str">
        <f t="shared" si="361"/>
        <v/>
      </c>
      <c r="MK187" s="455" t="str">
        <f t="shared" si="361"/>
        <v/>
      </c>
      <c r="ML187" s="953" t="str">
        <f t="shared" si="361"/>
        <v/>
      </c>
      <c r="MM187" s="768" t="str">
        <f t="shared" si="361"/>
        <v/>
      </c>
      <c r="MN187" s="455" t="str">
        <f t="shared" si="361"/>
        <v/>
      </c>
      <c r="MO187" s="455" t="str">
        <f t="shared" si="361"/>
        <v/>
      </c>
      <c r="MP187" s="455" t="str">
        <f t="shared" si="361"/>
        <v/>
      </c>
      <c r="MQ187" s="455" t="str">
        <f t="shared" si="361"/>
        <v/>
      </c>
      <c r="MR187" s="455" t="str">
        <f t="shared" si="361"/>
        <v/>
      </c>
      <c r="MS187" s="953" t="str">
        <f t="shared" si="361"/>
        <v/>
      </c>
      <c r="MT187" s="768" t="str">
        <f t="shared" si="362"/>
        <v/>
      </c>
      <c r="MU187" s="455" t="str">
        <f t="shared" si="362"/>
        <v/>
      </c>
      <c r="MV187" s="455" t="str">
        <f t="shared" si="362"/>
        <v/>
      </c>
      <c r="MW187" s="455" t="str">
        <f t="shared" si="362"/>
        <v/>
      </c>
      <c r="MX187" s="455" t="str">
        <f t="shared" si="362"/>
        <v/>
      </c>
      <c r="MY187" s="455" t="str">
        <f t="shared" si="362"/>
        <v/>
      </c>
      <c r="MZ187" s="953" t="str">
        <f t="shared" si="362"/>
        <v/>
      </c>
      <c r="NA187" s="768" t="str">
        <f t="shared" si="362"/>
        <v/>
      </c>
      <c r="NB187" s="455" t="str">
        <f t="shared" si="362"/>
        <v/>
      </c>
      <c r="NC187" s="455" t="str">
        <f t="shared" si="362"/>
        <v/>
      </c>
      <c r="ND187" s="455" t="str">
        <f t="shared" si="362"/>
        <v/>
      </c>
      <c r="NE187" s="455" t="str">
        <f t="shared" si="362"/>
        <v/>
      </c>
      <c r="NF187" s="455" t="str">
        <f t="shared" si="362"/>
        <v/>
      </c>
      <c r="NG187" s="954" t="str">
        <f t="shared" si="362"/>
        <v/>
      </c>
      <c r="NH187" s="768" t="str">
        <f t="shared" si="362"/>
        <v/>
      </c>
      <c r="NI187" s="455" t="str">
        <f t="shared" si="362"/>
        <v/>
      </c>
      <c r="NJ187" s="455" t="str">
        <f t="shared" si="363"/>
        <v/>
      </c>
      <c r="NK187" s="455" t="str">
        <f t="shared" si="363"/>
        <v/>
      </c>
      <c r="NL187" s="455" t="str">
        <f t="shared" si="363"/>
        <v/>
      </c>
      <c r="NM187" s="455" t="str">
        <f t="shared" si="363"/>
        <v/>
      </c>
      <c r="NN187" s="953" t="str">
        <f t="shared" si="363"/>
        <v/>
      </c>
      <c r="NO187" s="83"/>
      <c r="NP187" s="83"/>
      <c r="NQ187" s="83"/>
      <c r="NR187" s="83"/>
      <c r="NS187" s="83"/>
      <c r="NT187" s="83"/>
      <c r="NU187" s="83"/>
      <c r="NV187" s="83"/>
      <c r="NW187" s="83"/>
      <c r="NX187" s="83"/>
      <c r="NY187" s="83"/>
      <c r="NZ187" s="83"/>
      <c r="OA187" s="83"/>
      <c r="OB187" s="83"/>
      <c r="OC187" s="83"/>
      <c r="OD187" s="83"/>
      <c r="OE187" s="83"/>
      <c r="OF187" s="83"/>
      <c r="OG187" s="83"/>
      <c r="OH187" s="83"/>
      <c r="OI187" s="83"/>
      <c r="OJ187" s="83"/>
      <c r="OK187" s="83"/>
      <c r="OL187" s="83"/>
      <c r="OM187" s="83"/>
      <c r="ON187" s="83"/>
      <c r="OO187" s="83"/>
      <c r="OP187" s="83"/>
      <c r="OQ187" s="83"/>
      <c r="OR187" s="83"/>
      <c r="OS187" s="83"/>
      <c r="OT187" s="83"/>
      <c r="OU187" s="83"/>
      <c r="OV187" s="83"/>
      <c r="OW187" s="83"/>
      <c r="OX187" s="83"/>
      <c r="OY187" s="83"/>
      <c r="OZ187" s="83"/>
      <c r="PA187" s="83"/>
      <c r="PB187" s="83"/>
      <c r="PC187" s="83"/>
      <c r="PD187" s="83"/>
      <c r="PE187" s="83"/>
      <c r="PF187" s="83"/>
      <c r="PG187" s="83"/>
      <c r="PH187" s="83"/>
      <c r="PI187" s="83"/>
      <c r="PJ187" s="83"/>
      <c r="PK187" s="83"/>
      <c r="PL187" s="83"/>
      <c r="PM187" s="83"/>
      <c r="PN187" s="83"/>
      <c r="PO187" s="83"/>
      <c r="PP187" s="83"/>
      <c r="PQ187" s="83"/>
      <c r="PR187" s="83"/>
      <c r="PS187" s="83"/>
      <c r="PT187" s="83"/>
      <c r="PU187" s="83"/>
      <c r="PV187" s="83"/>
      <c r="PW187" s="83"/>
      <c r="PX187" s="83"/>
      <c r="PY187" s="83"/>
      <c r="PZ187" s="83"/>
      <c r="QA187" s="83"/>
      <c r="QB187" s="83"/>
      <c r="QC187" s="83"/>
      <c r="QD187" s="83"/>
      <c r="QE187" s="83"/>
      <c r="QF187" s="83"/>
      <c r="QG187" s="83"/>
      <c r="QH187" s="83"/>
      <c r="QI187" s="83"/>
      <c r="QJ187" s="83"/>
      <c r="QK187" s="83"/>
      <c r="QL187" s="83"/>
      <c r="QM187" s="83"/>
      <c r="QN187" s="83"/>
      <c r="QO187" s="83"/>
      <c r="QP187" s="83"/>
      <c r="QQ187" s="83"/>
      <c r="QR187" s="83"/>
      <c r="QS187" s="83"/>
      <c r="QT187" s="83"/>
      <c r="QU187" s="83"/>
      <c r="QV187" s="83"/>
      <c r="QW187" s="83"/>
      <c r="QX187" s="83"/>
      <c r="QY187" s="83"/>
      <c r="QZ187" s="83"/>
      <c r="RA187" s="83"/>
      <c r="RB187" s="83"/>
      <c r="RC187" s="83"/>
      <c r="RD187" s="83"/>
      <c r="RE187" s="83"/>
      <c r="RF187" s="83"/>
      <c r="RG187" s="83"/>
      <c r="RH187" s="83"/>
      <c r="RI187" s="83"/>
      <c r="RJ187" s="83"/>
      <c r="RK187" s="83"/>
      <c r="RL187" s="83"/>
      <c r="RM187" s="83"/>
      <c r="RN187" s="83"/>
      <c r="RO187" s="83"/>
      <c r="RP187" s="83"/>
      <c r="RQ187" s="83"/>
      <c r="RR187" s="83"/>
      <c r="RS187" s="83"/>
      <c r="RT187" s="83"/>
      <c r="RU187" s="83"/>
      <c r="RV187" s="83"/>
      <c r="RW187" s="83"/>
      <c r="RX187" s="83"/>
      <c r="RY187" s="83"/>
      <c r="RZ187" s="83"/>
      <c r="SA187" s="83"/>
      <c r="SB187" s="83"/>
      <c r="SC187" s="83"/>
      <c r="SD187" s="83"/>
      <c r="SE187" s="83"/>
      <c r="SF187" s="83"/>
      <c r="SG187" s="83"/>
      <c r="SH187" s="83"/>
      <c r="SI187" s="83"/>
      <c r="SJ187" s="83"/>
      <c r="SK187" s="83"/>
      <c r="SL187" s="83"/>
      <c r="SM187" s="83"/>
      <c r="SN187" s="83"/>
      <c r="SO187" s="83"/>
      <c r="SP187" s="83"/>
      <c r="SQ187" s="83"/>
      <c r="SR187" s="83"/>
      <c r="SS187" s="83"/>
      <c r="ST187" s="83"/>
      <c r="SU187" s="83"/>
      <c r="SV187" s="83"/>
      <c r="SW187" s="83"/>
      <c r="SX187" s="83"/>
      <c r="SY187" s="83"/>
      <c r="SZ187" s="83"/>
      <c r="TA187" s="83"/>
      <c r="TB187" s="83"/>
      <c r="TC187" s="83"/>
      <c r="TD187" s="83"/>
      <c r="TE187" s="83"/>
      <c r="TF187" s="83"/>
      <c r="TG187" s="83"/>
      <c r="TH187" s="83"/>
      <c r="TI187" s="83"/>
      <c r="TJ187" s="83"/>
      <c r="TK187" s="83"/>
      <c r="TL187" s="83"/>
      <c r="TM187" s="83"/>
      <c r="TN187" s="83"/>
      <c r="TO187" s="83"/>
      <c r="TP187" s="83"/>
      <c r="TQ187" s="83"/>
      <c r="TR187" s="83"/>
      <c r="TS187" s="83"/>
      <c r="TT187" s="83"/>
      <c r="TU187" s="83"/>
      <c r="TV187" s="83"/>
      <c r="TW187" s="83"/>
      <c r="TX187" s="83"/>
      <c r="TY187" s="83"/>
      <c r="TZ187" s="83"/>
      <c r="UA187" s="83"/>
      <c r="UB187" s="83"/>
      <c r="UC187" s="83"/>
      <c r="UD187" s="83"/>
      <c r="UE187" s="83"/>
      <c r="UF187" s="83"/>
      <c r="UG187" s="83"/>
      <c r="UH187" s="83"/>
      <c r="UI187" s="83"/>
      <c r="UJ187" s="83"/>
      <c r="UK187" s="83"/>
      <c r="UL187" s="83"/>
      <c r="UM187" s="83"/>
      <c r="UN187" s="83"/>
      <c r="UO187" s="83"/>
      <c r="UP187" s="83"/>
      <c r="UQ187" s="83"/>
    </row>
    <row r="188" spans="1:563" s="1" customFormat="1" hidden="1" x14ac:dyDescent="0.2">
      <c r="A188" s="762">
        <f>alapadatok!M43</f>
        <v>41</v>
      </c>
      <c r="B188" s="678" t="str">
        <f>IF(alapadatok!O43="","",alapadatok!O43)</f>
        <v/>
      </c>
      <c r="C188" s="584" t="str">
        <f>IF(alapadatok!N43="","",alapadatok!N43)</f>
        <v/>
      </c>
      <c r="D188" s="584" t="str">
        <f>IF(alapadatok!P43="","",alapadatok!P43)</f>
        <v/>
      </c>
      <c r="E188" s="948" t="str">
        <f>IF(alapadatok!W43="","",alapadatok!W43)</f>
        <v/>
      </c>
      <c r="F188" s="952" t="str">
        <f t="shared" si="365"/>
        <v/>
      </c>
      <c r="G188" s="953" t="str">
        <f t="shared" si="365"/>
        <v/>
      </c>
      <c r="H188" s="768" t="str">
        <f t="shared" si="365"/>
        <v/>
      </c>
      <c r="I188" s="455" t="str">
        <f t="shared" si="365"/>
        <v/>
      </c>
      <c r="J188" s="455" t="str">
        <f t="shared" si="365"/>
        <v/>
      </c>
      <c r="K188" s="455" t="str">
        <f t="shared" si="365"/>
        <v/>
      </c>
      <c r="L188" s="455" t="str">
        <f t="shared" si="365"/>
        <v/>
      </c>
      <c r="M188" s="455" t="str">
        <f t="shared" si="365"/>
        <v/>
      </c>
      <c r="N188" s="953" t="str">
        <f t="shared" si="365"/>
        <v/>
      </c>
      <c r="O188" s="768" t="str">
        <f t="shared" si="365"/>
        <v/>
      </c>
      <c r="P188" s="455" t="str">
        <f t="shared" si="365"/>
        <v/>
      </c>
      <c r="Q188" s="455" t="str">
        <f t="shared" si="365"/>
        <v/>
      </c>
      <c r="R188" s="455" t="str">
        <f t="shared" si="365"/>
        <v/>
      </c>
      <c r="S188" s="455" t="str">
        <f t="shared" si="365"/>
        <v/>
      </c>
      <c r="T188" s="455" t="str">
        <f t="shared" si="365"/>
        <v/>
      </c>
      <c r="U188" s="953" t="str">
        <f t="shared" si="364"/>
        <v/>
      </c>
      <c r="V188" s="768" t="str">
        <f t="shared" si="341"/>
        <v/>
      </c>
      <c r="W188" s="455" t="str">
        <f t="shared" si="341"/>
        <v/>
      </c>
      <c r="X188" s="455" t="str">
        <f t="shared" si="341"/>
        <v/>
      </c>
      <c r="Y188" s="455" t="str">
        <f t="shared" si="341"/>
        <v/>
      </c>
      <c r="Z188" s="455" t="str">
        <f t="shared" si="341"/>
        <v/>
      </c>
      <c r="AA188" s="455" t="str">
        <f t="shared" si="341"/>
        <v/>
      </c>
      <c r="AB188" s="953" t="str">
        <f t="shared" si="341"/>
        <v/>
      </c>
      <c r="AC188" s="768" t="str">
        <f t="shared" si="341"/>
        <v/>
      </c>
      <c r="AD188" s="455" t="str">
        <f t="shared" si="341"/>
        <v/>
      </c>
      <c r="AE188" s="455" t="str">
        <f t="shared" si="341"/>
        <v/>
      </c>
      <c r="AF188" s="455" t="str">
        <f t="shared" si="341"/>
        <v/>
      </c>
      <c r="AG188" s="455" t="str">
        <f t="shared" si="341"/>
        <v/>
      </c>
      <c r="AH188" s="455" t="str">
        <f t="shared" si="341"/>
        <v/>
      </c>
      <c r="AI188" s="953" t="str">
        <f t="shared" si="341"/>
        <v/>
      </c>
      <c r="AJ188" s="768" t="str">
        <f t="shared" si="341"/>
        <v/>
      </c>
      <c r="AK188" s="455" t="str">
        <f t="shared" si="341"/>
        <v/>
      </c>
      <c r="AL188" s="455" t="str">
        <f t="shared" si="342"/>
        <v/>
      </c>
      <c r="AM188" s="455" t="str">
        <f t="shared" si="342"/>
        <v/>
      </c>
      <c r="AN188" s="455" t="str">
        <f t="shared" si="342"/>
        <v/>
      </c>
      <c r="AO188" s="455" t="str">
        <f t="shared" si="342"/>
        <v/>
      </c>
      <c r="AP188" s="953" t="str">
        <f t="shared" si="342"/>
        <v/>
      </c>
      <c r="AQ188" s="768" t="str">
        <f t="shared" si="342"/>
        <v/>
      </c>
      <c r="AR188" s="455" t="str">
        <f t="shared" si="342"/>
        <v/>
      </c>
      <c r="AS188" s="455" t="str">
        <f t="shared" si="342"/>
        <v/>
      </c>
      <c r="AT188" s="455" t="str">
        <f t="shared" si="342"/>
        <v/>
      </c>
      <c r="AU188" s="455" t="str">
        <f t="shared" si="342"/>
        <v/>
      </c>
      <c r="AV188" s="455" t="str">
        <f t="shared" si="342"/>
        <v/>
      </c>
      <c r="AW188" s="953" t="str">
        <f t="shared" si="342"/>
        <v/>
      </c>
      <c r="AX188" s="768" t="str">
        <f t="shared" si="342"/>
        <v/>
      </c>
      <c r="AY188" s="455" t="str">
        <f t="shared" si="342"/>
        <v/>
      </c>
      <c r="AZ188" s="455" t="str">
        <f t="shared" si="342"/>
        <v/>
      </c>
      <c r="BA188" s="455" t="str">
        <f t="shared" si="342"/>
        <v/>
      </c>
      <c r="BB188" s="455" t="str">
        <f t="shared" si="343"/>
        <v/>
      </c>
      <c r="BC188" s="455" t="str">
        <f t="shared" si="343"/>
        <v/>
      </c>
      <c r="BD188" s="953" t="str">
        <f t="shared" si="343"/>
        <v/>
      </c>
      <c r="BE188" s="768" t="str">
        <f t="shared" si="343"/>
        <v/>
      </c>
      <c r="BF188" s="455" t="str">
        <f t="shared" si="343"/>
        <v/>
      </c>
      <c r="BG188" s="455" t="str">
        <f t="shared" si="343"/>
        <v/>
      </c>
      <c r="BH188" s="455" t="str">
        <f t="shared" si="343"/>
        <v/>
      </c>
      <c r="BI188" s="455" t="str">
        <f t="shared" si="343"/>
        <v/>
      </c>
      <c r="BJ188" s="455" t="str">
        <f t="shared" si="343"/>
        <v/>
      </c>
      <c r="BK188" s="953" t="str">
        <f t="shared" si="343"/>
        <v/>
      </c>
      <c r="BL188" s="768" t="str">
        <f t="shared" si="343"/>
        <v/>
      </c>
      <c r="BM188" s="455" t="str">
        <f t="shared" si="343"/>
        <v/>
      </c>
      <c r="BN188" s="455" t="str">
        <f t="shared" si="343"/>
        <v/>
      </c>
      <c r="BO188" s="455" t="str">
        <f t="shared" si="343"/>
        <v/>
      </c>
      <c r="BP188" s="455" t="str">
        <f t="shared" si="343"/>
        <v/>
      </c>
      <c r="BQ188" s="455" t="str">
        <f t="shared" si="343"/>
        <v/>
      </c>
      <c r="BR188" s="953" t="str">
        <f t="shared" si="344"/>
        <v/>
      </c>
      <c r="BS188" s="768" t="str">
        <f t="shared" si="344"/>
        <v/>
      </c>
      <c r="BT188" s="455" t="str">
        <f t="shared" si="344"/>
        <v/>
      </c>
      <c r="BU188" s="455" t="str">
        <f t="shared" si="344"/>
        <v/>
      </c>
      <c r="BV188" s="455" t="str">
        <f t="shared" si="344"/>
        <v/>
      </c>
      <c r="BW188" s="455" t="str">
        <f t="shared" si="344"/>
        <v/>
      </c>
      <c r="BX188" s="455" t="str">
        <f t="shared" si="344"/>
        <v/>
      </c>
      <c r="BY188" s="953" t="str">
        <f t="shared" si="344"/>
        <v/>
      </c>
      <c r="BZ188" s="768" t="str">
        <f t="shared" si="344"/>
        <v/>
      </c>
      <c r="CA188" s="455" t="str">
        <f t="shared" si="344"/>
        <v/>
      </c>
      <c r="CB188" s="455" t="str">
        <f t="shared" si="344"/>
        <v/>
      </c>
      <c r="CC188" s="455" t="str">
        <f t="shared" si="344"/>
        <v/>
      </c>
      <c r="CD188" s="455" t="str">
        <f t="shared" si="344"/>
        <v/>
      </c>
      <c r="CE188" s="455" t="str">
        <f t="shared" si="344"/>
        <v/>
      </c>
      <c r="CF188" s="953" t="str">
        <f t="shared" si="344"/>
        <v/>
      </c>
      <c r="CG188" s="768" t="str">
        <f t="shared" si="344"/>
        <v/>
      </c>
      <c r="CH188" s="455" t="str">
        <f t="shared" si="345"/>
        <v/>
      </c>
      <c r="CI188" s="455" t="str">
        <f t="shared" si="345"/>
        <v/>
      </c>
      <c r="CJ188" s="455" t="str">
        <f t="shared" si="345"/>
        <v/>
      </c>
      <c r="CK188" s="455" t="str">
        <f t="shared" si="345"/>
        <v/>
      </c>
      <c r="CL188" s="455" t="str">
        <f t="shared" si="345"/>
        <v/>
      </c>
      <c r="CM188" s="953" t="str">
        <f t="shared" si="345"/>
        <v/>
      </c>
      <c r="CN188" s="768" t="str">
        <f t="shared" si="345"/>
        <v/>
      </c>
      <c r="CO188" s="455" t="str">
        <f t="shared" si="345"/>
        <v/>
      </c>
      <c r="CP188" s="455" t="str">
        <f t="shared" si="345"/>
        <v/>
      </c>
      <c r="CQ188" s="455" t="str">
        <f t="shared" si="345"/>
        <v/>
      </c>
      <c r="CR188" s="455" t="str">
        <f t="shared" si="345"/>
        <v/>
      </c>
      <c r="CS188" s="455" t="str">
        <f t="shared" si="345"/>
        <v/>
      </c>
      <c r="CT188" s="953" t="str">
        <f t="shared" si="345"/>
        <v/>
      </c>
      <c r="CU188" s="952" t="str">
        <f t="shared" si="345"/>
        <v/>
      </c>
      <c r="CV188" s="455" t="str">
        <f t="shared" si="345"/>
        <v/>
      </c>
      <c r="CW188" s="455" t="str">
        <f t="shared" si="345"/>
        <v/>
      </c>
      <c r="CX188" s="455" t="str">
        <f t="shared" si="346"/>
        <v/>
      </c>
      <c r="CY188" s="455" t="str">
        <f t="shared" si="346"/>
        <v/>
      </c>
      <c r="CZ188" s="455" t="str">
        <f t="shared" si="346"/>
        <v/>
      </c>
      <c r="DA188" s="953" t="str">
        <f t="shared" si="346"/>
        <v/>
      </c>
      <c r="DB188" s="768" t="str">
        <f t="shared" si="346"/>
        <v/>
      </c>
      <c r="DC188" s="455" t="str">
        <f t="shared" si="346"/>
        <v/>
      </c>
      <c r="DD188" s="455" t="str">
        <f t="shared" si="346"/>
        <v/>
      </c>
      <c r="DE188" s="455" t="str">
        <f t="shared" si="346"/>
        <v/>
      </c>
      <c r="DF188" s="455" t="str">
        <f t="shared" si="346"/>
        <v/>
      </c>
      <c r="DG188" s="455" t="str">
        <f t="shared" si="346"/>
        <v/>
      </c>
      <c r="DH188" s="953" t="str">
        <f t="shared" si="346"/>
        <v/>
      </c>
      <c r="DI188" s="768" t="str">
        <f t="shared" si="346"/>
        <v/>
      </c>
      <c r="DJ188" s="455" t="str">
        <f t="shared" si="346"/>
        <v/>
      </c>
      <c r="DK188" s="455" t="str">
        <f t="shared" si="346"/>
        <v/>
      </c>
      <c r="DL188" s="455" t="str">
        <f t="shared" si="346"/>
        <v/>
      </c>
      <c r="DM188" s="455" t="str">
        <f t="shared" si="346"/>
        <v/>
      </c>
      <c r="DN188" s="455" t="str">
        <f t="shared" si="347"/>
        <v/>
      </c>
      <c r="DO188" s="953" t="str">
        <f t="shared" si="347"/>
        <v/>
      </c>
      <c r="DP188" s="768" t="str">
        <f t="shared" si="347"/>
        <v/>
      </c>
      <c r="DQ188" s="455" t="str">
        <f t="shared" si="347"/>
        <v/>
      </c>
      <c r="DR188" s="455" t="str">
        <f t="shared" si="347"/>
        <v/>
      </c>
      <c r="DS188" s="455" t="str">
        <f t="shared" si="347"/>
        <v/>
      </c>
      <c r="DT188" s="455" t="str">
        <f t="shared" si="347"/>
        <v/>
      </c>
      <c r="DU188" s="455" t="str">
        <f t="shared" si="347"/>
        <v/>
      </c>
      <c r="DV188" s="953" t="str">
        <f t="shared" si="347"/>
        <v/>
      </c>
      <c r="DW188" s="768" t="str">
        <f t="shared" si="347"/>
        <v/>
      </c>
      <c r="DX188" s="455" t="str">
        <f t="shared" si="347"/>
        <v/>
      </c>
      <c r="DY188" s="455" t="str">
        <f t="shared" si="347"/>
        <v/>
      </c>
      <c r="DZ188" s="455" t="str">
        <f t="shared" si="347"/>
        <v/>
      </c>
      <c r="EA188" s="455" t="str">
        <f t="shared" si="347"/>
        <v/>
      </c>
      <c r="EB188" s="455" t="str">
        <f t="shared" si="347"/>
        <v/>
      </c>
      <c r="EC188" s="954" t="str">
        <f t="shared" si="347"/>
        <v/>
      </c>
      <c r="ED188" s="768" t="str">
        <f t="shared" si="348"/>
        <v/>
      </c>
      <c r="EE188" s="455" t="str">
        <f t="shared" si="348"/>
        <v/>
      </c>
      <c r="EF188" s="455" t="str">
        <f t="shared" si="348"/>
        <v/>
      </c>
      <c r="EG188" s="455" t="str">
        <f t="shared" si="348"/>
        <v/>
      </c>
      <c r="EH188" s="455" t="str">
        <f t="shared" si="348"/>
        <v/>
      </c>
      <c r="EI188" s="455" t="str">
        <f t="shared" si="348"/>
        <v/>
      </c>
      <c r="EJ188" s="953" t="str">
        <f t="shared" si="348"/>
        <v/>
      </c>
      <c r="EK188" s="768" t="str">
        <f t="shared" si="348"/>
        <v/>
      </c>
      <c r="EL188" s="455" t="str">
        <f t="shared" si="348"/>
        <v/>
      </c>
      <c r="EM188" s="455" t="str">
        <f t="shared" si="348"/>
        <v/>
      </c>
      <c r="EN188" s="455" t="str">
        <f t="shared" si="348"/>
        <v/>
      </c>
      <c r="EO188" s="455" t="str">
        <f t="shared" si="348"/>
        <v/>
      </c>
      <c r="EP188" s="455" t="str">
        <f t="shared" si="348"/>
        <v/>
      </c>
      <c r="EQ188" s="953" t="str">
        <f t="shared" si="348"/>
        <v/>
      </c>
      <c r="ER188" s="768" t="str">
        <f t="shared" si="348"/>
        <v/>
      </c>
      <c r="ES188" s="455" t="str">
        <f t="shared" si="348"/>
        <v/>
      </c>
      <c r="ET188" s="455" t="str">
        <f t="shared" si="349"/>
        <v/>
      </c>
      <c r="EU188" s="455" t="str">
        <f t="shared" si="349"/>
        <v/>
      </c>
      <c r="EV188" s="455" t="str">
        <f t="shared" si="349"/>
        <v/>
      </c>
      <c r="EW188" s="455" t="str">
        <f t="shared" si="349"/>
        <v/>
      </c>
      <c r="EX188" s="953" t="str">
        <f t="shared" si="349"/>
        <v/>
      </c>
      <c r="EY188" s="768" t="str">
        <f t="shared" si="349"/>
        <v/>
      </c>
      <c r="EZ188" s="455" t="str">
        <f t="shared" si="349"/>
        <v/>
      </c>
      <c r="FA188" s="455" t="str">
        <f t="shared" si="349"/>
        <v/>
      </c>
      <c r="FB188" s="455" t="str">
        <f t="shared" si="349"/>
        <v/>
      </c>
      <c r="FC188" s="455" t="str">
        <f t="shared" si="349"/>
        <v/>
      </c>
      <c r="FD188" s="455" t="str">
        <f t="shared" si="349"/>
        <v/>
      </c>
      <c r="FE188" s="953" t="str">
        <f t="shared" si="349"/>
        <v/>
      </c>
      <c r="FF188" s="768" t="str">
        <f t="shared" si="349"/>
        <v/>
      </c>
      <c r="FG188" s="455" t="str">
        <f t="shared" si="349"/>
        <v/>
      </c>
      <c r="FH188" s="455" t="str">
        <f t="shared" si="349"/>
        <v/>
      </c>
      <c r="FI188" s="455" t="str">
        <f t="shared" si="349"/>
        <v/>
      </c>
      <c r="FJ188" s="455" t="str">
        <f t="shared" si="350"/>
        <v/>
      </c>
      <c r="FK188" s="455" t="str">
        <f t="shared" si="350"/>
        <v/>
      </c>
      <c r="FL188" s="953" t="str">
        <f t="shared" si="350"/>
        <v/>
      </c>
      <c r="FM188" s="768" t="str">
        <f t="shared" si="350"/>
        <v/>
      </c>
      <c r="FN188" s="455" t="str">
        <f t="shared" si="350"/>
        <v/>
      </c>
      <c r="FO188" s="455" t="str">
        <f t="shared" si="350"/>
        <v/>
      </c>
      <c r="FP188" s="455" t="str">
        <f t="shared" si="350"/>
        <v/>
      </c>
      <c r="FQ188" s="455" t="str">
        <f t="shared" si="350"/>
        <v/>
      </c>
      <c r="FR188" s="455" t="str">
        <f t="shared" si="350"/>
        <v/>
      </c>
      <c r="FS188" s="953" t="str">
        <f t="shared" si="350"/>
        <v/>
      </c>
      <c r="FT188" s="768" t="str">
        <f t="shared" si="350"/>
        <v/>
      </c>
      <c r="FU188" s="455" t="str">
        <f t="shared" si="350"/>
        <v/>
      </c>
      <c r="FV188" s="455" t="str">
        <f t="shared" si="350"/>
        <v/>
      </c>
      <c r="FW188" s="455" t="str">
        <f t="shared" si="350"/>
        <v/>
      </c>
      <c r="FX188" s="455" t="str">
        <f t="shared" si="350"/>
        <v/>
      </c>
      <c r="FY188" s="455" t="str">
        <f t="shared" si="350"/>
        <v/>
      </c>
      <c r="FZ188" s="953" t="str">
        <f t="shared" si="351"/>
        <v/>
      </c>
      <c r="GA188" s="768" t="str">
        <f t="shared" si="351"/>
        <v/>
      </c>
      <c r="GB188" s="455" t="str">
        <f t="shared" si="351"/>
        <v/>
      </c>
      <c r="GC188" s="455" t="str">
        <f t="shared" si="351"/>
        <v/>
      </c>
      <c r="GD188" s="455" t="str">
        <f t="shared" si="351"/>
        <v/>
      </c>
      <c r="GE188" s="455" t="str">
        <f t="shared" si="351"/>
        <v/>
      </c>
      <c r="GF188" s="953" t="str">
        <f t="shared" si="351"/>
        <v/>
      </c>
      <c r="GG188" s="768" t="str">
        <f t="shared" si="351"/>
        <v/>
      </c>
      <c r="GH188" s="455" t="str">
        <f t="shared" si="351"/>
        <v/>
      </c>
      <c r="GI188" s="455" t="str">
        <f t="shared" si="351"/>
        <v/>
      </c>
      <c r="GJ188" s="455" t="str">
        <f t="shared" si="351"/>
        <v/>
      </c>
      <c r="GK188" s="455" t="str">
        <f t="shared" si="351"/>
        <v/>
      </c>
      <c r="GL188" s="455" t="str">
        <f t="shared" si="351"/>
        <v/>
      </c>
      <c r="GM188" s="455" t="str">
        <f t="shared" si="351"/>
        <v/>
      </c>
      <c r="GN188" s="954" t="str">
        <f t="shared" si="351"/>
        <v/>
      </c>
      <c r="GO188" s="768" t="str">
        <f t="shared" si="351"/>
        <v/>
      </c>
      <c r="GP188" s="455" t="str">
        <f t="shared" si="352"/>
        <v/>
      </c>
      <c r="GQ188" s="455" t="str">
        <f t="shared" si="352"/>
        <v/>
      </c>
      <c r="GR188" s="455" t="str">
        <f t="shared" si="352"/>
        <v/>
      </c>
      <c r="GS188" s="455" t="str">
        <f t="shared" si="352"/>
        <v/>
      </c>
      <c r="GT188" s="455" t="str">
        <f t="shared" si="352"/>
        <v/>
      </c>
      <c r="GU188" s="953" t="str">
        <f t="shared" si="352"/>
        <v/>
      </c>
      <c r="GV188" s="768" t="str">
        <f t="shared" si="352"/>
        <v/>
      </c>
      <c r="GW188" s="455" t="str">
        <f t="shared" si="352"/>
        <v/>
      </c>
      <c r="GX188" s="455" t="str">
        <f t="shared" si="352"/>
        <v/>
      </c>
      <c r="GY188" s="455" t="str">
        <f t="shared" si="352"/>
        <v/>
      </c>
      <c r="GZ188" s="455" t="str">
        <f t="shared" si="352"/>
        <v/>
      </c>
      <c r="HA188" s="455" t="str">
        <f t="shared" si="352"/>
        <v/>
      </c>
      <c r="HB188" s="953" t="str">
        <f t="shared" si="352"/>
        <v/>
      </c>
      <c r="HC188" s="768" t="str">
        <f t="shared" si="352"/>
        <v/>
      </c>
      <c r="HD188" s="455" t="str">
        <f t="shared" si="352"/>
        <v/>
      </c>
      <c r="HE188" s="455" t="str">
        <f t="shared" si="352"/>
        <v/>
      </c>
      <c r="HF188" s="455" t="str">
        <f t="shared" si="353"/>
        <v/>
      </c>
      <c r="HG188" s="455" t="str">
        <f t="shared" si="353"/>
        <v/>
      </c>
      <c r="HH188" s="455" t="str">
        <f t="shared" si="353"/>
        <v/>
      </c>
      <c r="HI188" s="953" t="str">
        <f t="shared" si="353"/>
        <v/>
      </c>
      <c r="HJ188" s="768" t="str">
        <f t="shared" si="353"/>
        <v/>
      </c>
      <c r="HK188" s="455" t="str">
        <f t="shared" si="353"/>
        <v/>
      </c>
      <c r="HL188" s="455" t="str">
        <f t="shared" si="353"/>
        <v/>
      </c>
      <c r="HM188" s="455" t="str">
        <f t="shared" si="353"/>
        <v/>
      </c>
      <c r="HN188" s="455" t="str">
        <f t="shared" si="353"/>
        <v/>
      </c>
      <c r="HO188" s="455" t="str">
        <f t="shared" si="353"/>
        <v/>
      </c>
      <c r="HP188" s="953" t="str">
        <f t="shared" si="353"/>
        <v/>
      </c>
      <c r="HQ188" s="768" t="str">
        <f t="shared" si="353"/>
        <v/>
      </c>
      <c r="HR188" s="455" t="str">
        <f t="shared" si="353"/>
        <v/>
      </c>
      <c r="HS188" s="455" t="str">
        <f t="shared" si="353"/>
        <v/>
      </c>
      <c r="HT188" s="455" t="str">
        <f t="shared" si="353"/>
        <v/>
      </c>
      <c r="HU188" s="455" t="str">
        <f t="shared" si="353"/>
        <v/>
      </c>
      <c r="HV188" s="455" t="str">
        <f t="shared" si="354"/>
        <v/>
      </c>
      <c r="HW188" s="953" t="str">
        <f t="shared" si="354"/>
        <v/>
      </c>
      <c r="HX188" s="768" t="str">
        <f t="shared" si="354"/>
        <v/>
      </c>
      <c r="HY188" s="455" t="str">
        <f t="shared" si="354"/>
        <v/>
      </c>
      <c r="HZ188" s="455" t="str">
        <f t="shared" si="354"/>
        <v/>
      </c>
      <c r="IA188" s="455" t="str">
        <f t="shared" si="354"/>
        <v/>
      </c>
      <c r="IB188" s="455" t="str">
        <f t="shared" si="354"/>
        <v/>
      </c>
      <c r="IC188" s="455" t="str">
        <f t="shared" si="354"/>
        <v/>
      </c>
      <c r="ID188" s="953" t="str">
        <f t="shared" si="354"/>
        <v/>
      </c>
      <c r="IE188" s="768" t="str">
        <f t="shared" si="354"/>
        <v/>
      </c>
      <c r="IF188" s="455" t="str">
        <f t="shared" si="354"/>
        <v/>
      </c>
      <c r="IG188" s="455" t="str">
        <f t="shared" si="354"/>
        <v/>
      </c>
      <c r="IH188" s="455" t="str">
        <f t="shared" si="354"/>
        <v/>
      </c>
      <c r="II188" s="455" t="str">
        <f t="shared" si="354"/>
        <v/>
      </c>
      <c r="IJ188" s="455" t="str">
        <f t="shared" si="354"/>
        <v/>
      </c>
      <c r="IK188" s="953" t="str">
        <f t="shared" si="354"/>
        <v/>
      </c>
      <c r="IL188" s="768" t="str">
        <f t="shared" si="355"/>
        <v/>
      </c>
      <c r="IM188" s="455" t="str">
        <f t="shared" si="355"/>
        <v/>
      </c>
      <c r="IN188" s="455" t="str">
        <f t="shared" si="355"/>
        <v/>
      </c>
      <c r="IO188" s="455" t="str">
        <f t="shared" si="355"/>
        <v/>
      </c>
      <c r="IP188" s="455" t="str">
        <f t="shared" si="355"/>
        <v/>
      </c>
      <c r="IQ188" s="455" t="str">
        <f t="shared" si="355"/>
        <v/>
      </c>
      <c r="IR188" s="953" t="str">
        <f t="shared" si="355"/>
        <v/>
      </c>
      <c r="IS188" s="768" t="str">
        <f t="shared" si="355"/>
        <v/>
      </c>
      <c r="IT188" s="455" t="str">
        <f t="shared" si="355"/>
        <v/>
      </c>
      <c r="IU188" s="455" t="str">
        <f t="shared" si="355"/>
        <v/>
      </c>
      <c r="IV188" s="455" t="str">
        <f t="shared" si="355"/>
        <v/>
      </c>
      <c r="IW188" s="455" t="str">
        <f t="shared" si="355"/>
        <v/>
      </c>
      <c r="IX188" s="455" t="str">
        <f t="shared" si="355"/>
        <v/>
      </c>
      <c r="IY188" s="954" t="str">
        <f t="shared" si="355"/>
        <v/>
      </c>
      <c r="IZ188" s="768" t="str">
        <f t="shared" si="355"/>
        <v/>
      </c>
      <c r="JA188" s="455" t="str">
        <f t="shared" si="355"/>
        <v/>
      </c>
      <c r="JB188" s="455" t="str">
        <f t="shared" si="356"/>
        <v/>
      </c>
      <c r="JC188" s="455" t="str">
        <f t="shared" si="356"/>
        <v/>
      </c>
      <c r="JD188" s="455" t="str">
        <f t="shared" si="356"/>
        <v/>
      </c>
      <c r="JE188" s="455" t="str">
        <f t="shared" si="356"/>
        <v/>
      </c>
      <c r="JF188" s="953" t="str">
        <f t="shared" si="356"/>
        <v/>
      </c>
      <c r="JG188" s="768" t="str">
        <f t="shared" si="356"/>
        <v/>
      </c>
      <c r="JH188" s="455" t="str">
        <f t="shared" si="356"/>
        <v/>
      </c>
      <c r="JI188" s="455" t="str">
        <f t="shared" si="356"/>
        <v/>
      </c>
      <c r="JJ188" s="455" t="str">
        <f t="shared" si="356"/>
        <v/>
      </c>
      <c r="JK188" s="455" t="str">
        <f t="shared" si="356"/>
        <v/>
      </c>
      <c r="JL188" s="455" t="str">
        <f t="shared" si="356"/>
        <v/>
      </c>
      <c r="JM188" s="953" t="str">
        <f t="shared" si="356"/>
        <v/>
      </c>
      <c r="JN188" s="768" t="str">
        <f t="shared" si="356"/>
        <v/>
      </c>
      <c r="JO188" s="455" t="str">
        <f t="shared" si="356"/>
        <v/>
      </c>
      <c r="JP188" s="455" t="str">
        <f t="shared" si="356"/>
        <v/>
      </c>
      <c r="JQ188" s="455" t="str">
        <f t="shared" si="356"/>
        <v/>
      </c>
      <c r="JR188" s="455" t="str">
        <f t="shared" si="357"/>
        <v/>
      </c>
      <c r="JS188" s="455" t="str">
        <f t="shared" si="357"/>
        <v/>
      </c>
      <c r="JT188" s="953" t="str">
        <f t="shared" si="357"/>
        <v/>
      </c>
      <c r="JU188" s="768" t="str">
        <f t="shared" si="357"/>
        <v/>
      </c>
      <c r="JV188" s="455" t="str">
        <f t="shared" si="357"/>
        <v/>
      </c>
      <c r="JW188" s="455" t="str">
        <f t="shared" si="357"/>
        <v/>
      </c>
      <c r="JX188" s="455" t="str">
        <f t="shared" si="357"/>
        <v/>
      </c>
      <c r="JY188" s="455" t="str">
        <f t="shared" si="357"/>
        <v/>
      </c>
      <c r="JZ188" s="455" t="str">
        <f t="shared" si="357"/>
        <v/>
      </c>
      <c r="KA188" s="953" t="str">
        <f t="shared" si="357"/>
        <v/>
      </c>
      <c r="KB188" s="768" t="str">
        <f t="shared" si="357"/>
        <v/>
      </c>
      <c r="KC188" s="455" t="str">
        <f t="shared" si="357"/>
        <v/>
      </c>
      <c r="KD188" s="455" t="str">
        <f t="shared" si="357"/>
        <v/>
      </c>
      <c r="KE188" s="455" t="str">
        <f t="shared" si="357"/>
        <v/>
      </c>
      <c r="KF188" s="455" t="str">
        <f t="shared" si="357"/>
        <v/>
      </c>
      <c r="KG188" s="455" t="str">
        <f t="shared" si="357"/>
        <v/>
      </c>
      <c r="KH188" s="953" t="str">
        <f t="shared" si="358"/>
        <v/>
      </c>
      <c r="KI188" s="768" t="str">
        <f t="shared" si="358"/>
        <v/>
      </c>
      <c r="KJ188" s="455" t="str">
        <f t="shared" si="358"/>
        <v/>
      </c>
      <c r="KK188" s="455" t="str">
        <f t="shared" si="358"/>
        <v/>
      </c>
      <c r="KL188" s="455" t="str">
        <f t="shared" si="358"/>
        <v/>
      </c>
      <c r="KM188" s="455" t="str">
        <f t="shared" si="358"/>
        <v/>
      </c>
      <c r="KN188" s="455" t="str">
        <f t="shared" si="358"/>
        <v/>
      </c>
      <c r="KO188" s="953" t="str">
        <f t="shared" si="358"/>
        <v/>
      </c>
      <c r="KP188" s="768" t="str">
        <f t="shared" si="358"/>
        <v/>
      </c>
      <c r="KQ188" s="455" t="str">
        <f t="shared" si="358"/>
        <v/>
      </c>
      <c r="KR188" s="455" t="str">
        <f t="shared" si="358"/>
        <v/>
      </c>
      <c r="KS188" s="455" t="str">
        <f t="shared" si="358"/>
        <v/>
      </c>
      <c r="KT188" s="455" t="str">
        <f t="shared" si="358"/>
        <v/>
      </c>
      <c r="KU188" s="455" t="str">
        <f t="shared" si="358"/>
        <v/>
      </c>
      <c r="KV188" s="953" t="str">
        <f t="shared" si="358"/>
        <v/>
      </c>
      <c r="KW188" s="768" t="str">
        <f t="shared" si="358"/>
        <v/>
      </c>
      <c r="KX188" s="455" t="str">
        <f t="shared" si="359"/>
        <v/>
      </c>
      <c r="KY188" s="455" t="str">
        <f t="shared" si="359"/>
        <v/>
      </c>
      <c r="KZ188" s="455" t="str">
        <f t="shared" si="359"/>
        <v/>
      </c>
      <c r="LA188" s="455" t="str">
        <f t="shared" si="359"/>
        <v/>
      </c>
      <c r="LB188" s="455" t="str">
        <f t="shared" si="359"/>
        <v/>
      </c>
      <c r="LC188" s="954" t="str">
        <f t="shared" si="359"/>
        <v/>
      </c>
      <c r="LD188" s="768" t="str">
        <f t="shared" si="359"/>
        <v/>
      </c>
      <c r="LE188" s="455" t="str">
        <f t="shared" si="359"/>
        <v/>
      </c>
      <c r="LF188" s="455" t="str">
        <f t="shared" si="359"/>
        <v/>
      </c>
      <c r="LG188" s="455" t="str">
        <f t="shared" si="359"/>
        <v/>
      </c>
      <c r="LH188" s="455" t="str">
        <f t="shared" si="359"/>
        <v/>
      </c>
      <c r="LI188" s="455" t="str">
        <f t="shared" si="359"/>
        <v/>
      </c>
      <c r="LJ188" s="953" t="str">
        <f t="shared" si="359"/>
        <v/>
      </c>
      <c r="LK188" s="768" t="str">
        <f t="shared" si="359"/>
        <v/>
      </c>
      <c r="LL188" s="455" t="str">
        <f t="shared" si="359"/>
        <v/>
      </c>
      <c r="LM188" s="455" t="str">
        <f t="shared" si="359"/>
        <v/>
      </c>
      <c r="LN188" s="455" t="str">
        <f t="shared" si="360"/>
        <v/>
      </c>
      <c r="LO188" s="455" t="str">
        <f t="shared" si="360"/>
        <v/>
      </c>
      <c r="LP188" s="455" t="str">
        <f t="shared" si="360"/>
        <v/>
      </c>
      <c r="LQ188" s="953" t="str">
        <f t="shared" si="360"/>
        <v/>
      </c>
      <c r="LR188" s="768" t="str">
        <f t="shared" si="360"/>
        <v/>
      </c>
      <c r="LS188" s="455" t="str">
        <f t="shared" si="360"/>
        <v/>
      </c>
      <c r="LT188" s="455" t="str">
        <f t="shared" si="360"/>
        <v/>
      </c>
      <c r="LU188" s="455" t="str">
        <f t="shared" si="360"/>
        <v/>
      </c>
      <c r="LV188" s="455" t="str">
        <f t="shared" si="360"/>
        <v/>
      </c>
      <c r="LW188" s="455" t="str">
        <f t="shared" si="360"/>
        <v/>
      </c>
      <c r="LX188" s="953" t="str">
        <f t="shared" si="360"/>
        <v/>
      </c>
      <c r="LY188" s="768" t="str">
        <f t="shared" si="360"/>
        <v/>
      </c>
      <c r="LZ188" s="455" t="str">
        <f t="shared" si="360"/>
        <v/>
      </c>
      <c r="MA188" s="455" t="str">
        <f t="shared" si="360"/>
        <v/>
      </c>
      <c r="MB188" s="455" t="str">
        <f t="shared" si="360"/>
        <v/>
      </c>
      <c r="MC188" s="455" t="str">
        <f t="shared" si="360"/>
        <v/>
      </c>
      <c r="MD188" s="455" t="str">
        <f t="shared" si="361"/>
        <v/>
      </c>
      <c r="ME188" s="953" t="str">
        <f t="shared" si="361"/>
        <v/>
      </c>
      <c r="MF188" s="768" t="str">
        <f t="shared" si="361"/>
        <v/>
      </c>
      <c r="MG188" s="455" t="str">
        <f t="shared" si="361"/>
        <v/>
      </c>
      <c r="MH188" s="455" t="str">
        <f t="shared" si="361"/>
        <v/>
      </c>
      <c r="MI188" s="455" t="str">
        <f t="shared" si="361"/>
        <v/>
      </c>
      <c r="MJ188" s="455" t="str">
        <f t="shared" si="361"/>
        <v/>
      </c>
      <c r="MK188" s="455" t="str">
        <f t="shared" si="361"/>
        <v/>
      </c>
      <c r="ML188" s="953" t="str">
        <f t="shared" si="361"/>
        <v/>
      </c>
      <c r="MM188" s="768" t="str">
        <f t="shared" si="361"/>
        <v/>
      </c>
      <c r="MN188" s="455" t="str">
        <f t="shared" si="361"/>
        <v/>
      </c>
      <c r="MO188" s="455" t="str">
        <f t="shared" si="361"/>
        <v/>
      </c>
      <c r="MP188" s="455" t="str">
        <f t="shared" si="361"/>
        <v/>
      </c>
      <c r="MQ188" s="455" t="str">
        <f t="shared" si="361"/>
        <v/>
      </c>
      <c r="MR188" s="455" t="str">
        <f t="shared" si="361"/>
        <v/>
      </c>
      <c r="MS188" s="953" t="str">
        <f t="shared" si="361"/>
        <v/>
      </c>
      <c r="MT188" s="768" t="str">
        <f t="shared" si="362"/>
        <v/>
      </c>
      <c r="MU188" s="455" t="str">
        <f t="shared" si="362"/>
        <v/>
      </c>
      <c r="MV188" s="455" t="str">
        <f t="shared" si="362"/>
        <v/>
      </c>
      <c r="MW188" s="455" t="str">
        <f t="shared" si="362"/>
        <v/>
      </c>
      <c r="MX188" s="455" t="str">
        <f t="shared" si="362"/>
        <v/>
      </c>
      <c r="MY188" s="455" t="str">
        <f t="shared" si="362"/>
        <v/>
      </c>
      <c r="MZ188" s="953" t="str">
        <f t="shared" si="362"/>
        <v/>
      </c>
      <c r="NA188" s="768" t="str">
        <f t="shared" si="362"/>
        <v/>
      </c>
      <c r="NB188" s="455" t="str">
        <f t="shared" si="362"/>
        <v/>
      </c>
      <c r="NC188" s="455" t="str">
        <f t="shared" si="362"/>
        <v/>
      </c>
      <c r="ND188" s="455" t="str">
        <f t="shared" si="362"/>
        <v/>
      </c>
      <c r="NE188" s="455" t="str">
        <f t="shared" si="362"/>
        <v/>
      </c>
      <c r="NF188" s="455" t="str">
        <f t="shared" si="362"/>
        <v/>
      </c>
      <c r="NG188" s="954" t="str">
        <f t="shared" si="362"/>
        <v/>
      </c>
      <c r="NH188" s="768" t="str">
        <f t="shared" si="362"/>
        <v/>
      </c>
      <c r="NI188" s="455" t="str">
        <f t="shared" si="362"/>
        <v/>
      </c>
      <c r="NJ188" s="455" t="str">
        <f t="shared" si="363"/>
        <v/>
      </c>
      <c r="NK188" s="455" t="str">
        <f t="shared" si="363"/>
        <v/>
      </c>
      <c r="NL188" s="455" t="str">
        <f t="shared" si="363"/>
        <v/>
      </c>
      <c r="NM188" s="455" t="str">
        <f t="shared" si="363"/>
        <v/>
      </c>
      <c r="NN188" s="953" t="str">
        <f t="shared" si="363"/>
        <v/>
      </c>
      <c r="NO188" s="83"/>
      <c r="NP188" s="83"/>
      <c r="NQ188" s="83"/>
      <c r="NR188" s="83"/>
      <c r="NS188" s="83"/>
      <c r="NT188" s="83"/>
      <c r="NU188" s="83"/>
      <c r="NV188" s="83"/>
      <c r="NW188" s="83"/>
      <c r="NX188" s="83"/>
      <c r="NY188" s="83"/>
      <c r="NZ188" s="83"/>
      <c r="OA188" s="83"/>
      <c r="OB188" s="83"/>
      <c r="OC188" s="83"/>
      <c r="OD188" s="83"/>
      <c r="OE188" s="83"/>
      <c r="OF188" s="83"/>
      <c r="OG188" s="83"/>
      <c r="OH188" s="83"/>
      <c r="OI188" s="83"/>
      <c r="OJ188" s="83"/>
      <c r="OK188" s="83"/>
      <c r="OL188" s="83"/>
      <c r="OM188" s="83"/>
      <c r="ON188" s="83"/>
      <c r="OO188" s="83"/>
      <c r="OP188" s="83"/>
      <c r="OQ188" s="83"/>
      <c r="OR188" s="83"/>
      <c r="OS188" s="83"/>
      <c r="OT188" s="83"/>
      <c r="OU188" s="83"/>
      <c r="OV188" s="83"/>
      <c r="OW188" s="83"/>
      <c r="OX188" s="83"/>
      <c r="OY188" s="83"/>
      <c r="OZ188" s="83"/>
      <c r="PA188" s="83"/>
      <c r="PB188" s="83"/>
      <c r="PC188" s="83"/>
      <c r="PD188" s="83"/>
      <c r="PE188" s="83"/>
      <c r="PF188" s="83"/>
      <c r="PG188" s="83"/>
      <c r="PH188" s="83"/>
      <c r="PI188" s="83"/>
      <c r="PJ188" s="83"/>
      <c r="PK188" s="83"/>
      <c r="PL188" s="83"/>
      <c r="PM188" s="83"/>
      <c r="PN188" s="83"/>
      <c r="PO188" s="83"/>
      <c r="PP188" s="83"/>
      <c r="PQ188" s="83"/>
      <c r="PR188" s="83"/>
      <c r="PS188" s="83"/>
      <c r="PT188" s="83"/>
      <c r="PU188" s="83"/>
      <c r="PV188" s="83"/>
      <c r="PW188" s="83"/>
      <c r="PX188" s="83"/>
      <c r="PY188" s="83"/>
      <c r="PZ188" s="83"/>
      <c r="QA188" s="83"/>
      <c r="QB188" s="83"/>
      <c r="QC188" s="83"/>
      <c r="QD188" s="83"/>
      <c r="QE188" s="83"/>
      <c r="QF188" s="83"/>
      <c r="QG188" s="83"/>
      <c r="QH188" s="83"/>
      <c r="QI188" s="83"/>
      <c r="QJ188" s="83"/>
      <c r="QK188" s="83"/>
      <c r="QL188" s="83"/>
      <c r="QM188" s="83"/>
      <c r="QN188" s="83"/>
      <c r="QO188" s="83"/>
      <c r="QP188" s="83"/>
      <c r="QQ188" s="83"/>
      <c r="QR188" s="83"/>
      <c r="QS188" s="83"/>
      <c r="QT188" s="83"/>
      <c r="QU188" s="83"/>
      <c r="QV188" s="83"/>
      <c r="QW188" s="83"/>
      <c r="QX188" s="83"/>
      <c r="QY188" s="83"/>
      <c r="QZ188" s="83"/>
      <c r="RA188" s="83"/>
      <c r="RB188" s="83"/>
      <c r="RC188" s="83"/>
      <c r="RD188" s="83"/>
      <c r="RE188" s="83"/>
      <c r="RF188" s="83"/>
      <c r="RG188" s="83"/>
      <c r="RH188" s="83"/>
      <c r="RI188" s="83"/>
      <c r="RJ188" s="83"/>
      <c r="RK188" s="83"/>
      <c r="RL188" s="83"/>
      <c r="RM188" s="83"/>
      <c r="RN188" s="83"/>
      <c r="RO188" s="83"/>
      <c r="RP188" s="83"/>
      <c r="RQ188" s="83"/>
      <c r="RR188" s="83"/>
      <c r="RS188" s="83"/>
      <c r="RT188" s="83"/>
      <c r="RU188" s="83"/>
      <c r="RV188" s="83"/>
      <c r="RW188" s="83"/>
      <c r="RX188" s="83"/>
      <c r="RY188" s="83"/>
      <c r="RZ188" s="83"/>
      <c r="SA188" s="83"/>
      <c r="SB188" s="83"/>
      <c r="SC188" s="83"/>
      <c r="SD188" s="83"/>
      <c r="SE188" s="83"/>
      <c r="SF188" s="83"/>
      <c r="SG188" s="83"/>
      <c r="SH188" s="83"/>
      <c r="SI188" s="83"/>
      <c r="SJ188" s="83"/>
      <c r="SK188" s="83"/>
      <c r="SL188" s="83"/>
      <c r="SM188" s="83"/>
      <c r="SN188" s="83"/>
      <c r="SO188" s="83"/>
      <c r="SP188" s="83"/>
      <c r="SQ188" s="83"/>
      <c r="SR188" s="83"/>
      <c r="SS188" s="83"/>
      <c r="ST188" s="83"/>
      <c r="SU188" s="83"/>
      <c r="SV188" s="83"/>
      <c r="SW188" s="83"/>
      <c r="SX188" s="83"/>
      <c r="SY188" s="83"/>
      <c r="SZ188" s="83"/>
      <c r="TA188" s="83"/>
      <c r="TB188" s="83"/>
      <c r="TC188" s="83"/>
      <c r="TD188" s="83"/>
      <c r="TE188" s="83"/>
      <c r="TF188" s="83"/>
      <c r="TG188" s="83"/>
      <c r="TH188" s="83"/>
      <c r="TI188" s="83"/>
      <c r="TJ188" s="83"/>
      <c r="TK188" s="83"/>
      <c r="TL188" s="83"/>
      <c r="TM188" s="83"/>
      <c r="TN188" s="83"/>
      <c r="TO188" s="83"/>
      <c r="TP188" s="83"/>
      <c r="TQ188" s="83"/>
      <c r="TR188" s="83"/>
      <c r="TS188" s="83"/>
      <c r="TT188" s="83"/>
      <c r="TU188" s="83"/>
      <c r="TV188" s="83"/>
      <c r="TW188" s="83"/>
      <c r="TX188" s="83"/>
      <c r="TY188" s="83"/>
      <c r="TZ188" s="83"/>
      <c r="UA188" s="83"/>
      <c r="UB188" s="83"/>
      <c r="UC188" s="83"/>
      <c r="UD188" s="83"/>
      <c r="UE188" s="83"/>
      <c r="UF188" s="83"/>
      <c r="UG188" s="83"/>
      <c r="UH188" s="83"/>
      <c r="UI188" s="83"/>
      <c r="UJ188" s="83"/>
      <c r="UK188" s="83"/>
      <c r="UL188" s="83"/>
      <c r="UM188" s="83"/>
      <c r="UN188" s="83"/>
      <c r="UO188" s="83"/>
      <c r="UP188" s="83"/>
      <c r="UQ188" s="83"/>
    </row>
    <row r="189" spans="1:563" s="1" customFormat="1" hidden="1" x14ac:dyDescent="0.2">
      <c r="A189" s="762">
        <f>alapadatok!M44</f>
        <v>42</v>
      </c>
      <c r="B189" s="678" t="str">
        <f>IF(alapadatok!O44="","",alapadatok!O44)</f>
        <v/>
      </c>
      <c r="C189" s="584" t="str">
        <f>IF(alapadatok!N44="","",alapadatok!N44)</f>
        <v/>
      </c>
      <c r="D189" s="584" t="str">
        <f>IF(alapadatok!P44="","",alapadatok!P44)</f>
        <v/>
      </c>
      <c r="E189" s="948" t="str">
        <f>IF(alapadatok!W44="","",alapadatok!W44)</f>
        <v/>
      </c>
      <c r="F189" s="952" t="str">
        <f t="shared" si="365"/>
        <v/>
      </c>
      <c r="G189" s="953" t="str">
        <f t="shared" si="365"/>
        <v/>
      </c>
      <c r="H189" s="768" t="str">
        <f t="shared" si="365"/>
        <v/>
      </c>
      <c r="I189" s="455" t="str">
        <f t="shared" si="365"/>
        <v/>
      </c>
      <c r="J189" s="455" t="str">
        <f t="shared" si="365"/>
        <v/>
      </c>
      <c r="K189" s="455" t="str">
        <f t="shared" si="365"/>
        <v/>
      </c>
      <c r="L189" s="455" t="str">
        <f t="shared" si="365"/>
        <v/>
      </c>
      <c r="M189" s="455" t="str">
        <f t="shared" si="365"/>
        <v/>
      </c>
      <c r="N189" s="953" t="str">
        <f t="shared" si="365"/>
        <v/>
      </c>
      <c r="O189" s="768" t="str">
        <f t="shared" si="365"/>
        <v/>
      </c>
      <c r="P189" s="455" t="str">
        <f t="shared" si="365"/>
        <v/>
      </c>
      <c r="Q189" s="455" t="str">
        <f t="shared" si="365"/>
        <v/>
      </c>
      <c r="R189" s="455"/>
      <c r="S189" s="455" t="str">
        <f t="shared" si="365"/>
        <v/>
      </c>
      <c r="T189" s="455" t="str">
        <f t="shared" si="365"/>
        <v/>
      </c>
      <c r="U189" s="953" t="str">
        <f t="shared" si="364"/>
        <v/>
      </c>
      <c r="V189" s="768" t="str">
        <f t="shared" si="341"/>
        <v/>
      </c>
      <c r="W189" s="455" t="str">
        <f t="shared" si="341"/>
        <v/>
      </c>
      <c r="X189" s="455" t="str">
        <f t="shared" si="341"/>
        <v/>
      </c>
      <c r="Y189" s="455" t="str">
        <f t="shared" si="341"/>
        <v/>
      </c>
      <c r="Z189" s="455" t="str">
        <f t="shared" si="341"/>
        <v/>
      </c>
      <c r="AA189" s="455" t="str">
        <f t="shared" si="341"/>
        <v/>
      </c>
      <c r="AB189" s="953" t="str">
        <f t="shared" si="341"/>
        <v/>
      </c>
      <c r="AC189" s="768" t="str">
        <f t="shared" si="341"/>
        <v/>
      </c>
      <c r="AD189" s="455" t="str">
        <f t="shared" si="341"/>
        <v/>
      </c>
      <c r="AE189" s="455" t="str">
        <f t="shared" si="341"/>
        <v/>
      </c>
      <c r="AF189" s="455" t="str">
        <f t="shared" si="341"/>
        <v/>
      </c>
      <c r="AG189" s="455" t="str">
        <f t="shared" si="341"/>
        <v/>
      </c>
      <c r="AH189" s="455" t="str">
        <f t="shared" si="341"/>
        <v/>
      </c>
      <c r="AI189" s="953" t="str">
        <f t="shared" si="341"/>
        <v/>
      </c>
      <c r="AJ189" s="768" t="str">
        <f t="shared" si="341"/>
        <v/>
      </c>
      <c r="AK189" s="455" t="str">
        <f t="shared" si="341"/>
        <v/>
      </c>
      <c r="AL189" s="455" t="str">
        <f t="shared" si="342"/>
        <v/>
      </c>
      <c r="AM189" s="455" t="str">
        <f t="shared" si="342"/>
        <v/>
      </c>
      <c r="AN189" s="455" t="str">
        <f t="shared" si="342"/>
        <v/>
      </c>
      <c r="AO189" s="455" t="str">
        <f t="shared" si="342"/>
        <v/>
      </c>
      <c r="AP189" s="953" t="str">
        <f t="shared" si="342"/>
        <v/>
      </c>
      <c r="AQ189" s="768" t="str">
        <f t="shared" si="342"/>
        <v/>
      </c>
      <c r="AR189" s="455" t="str">
        <f t="shared" si="342"/>
        <v/>
      </c>
      <c r="AS189" s="455" t="str">
        <f t="shared" si="342"/>
        <v/>
      </c>
      <c r="AT189" s="455" t="str">
        <f t="shared" si="342"/>
        <v/>
      </c>
      <c r="AU189" s="455" t="str">
        <f t="shared" si="342"/>
        <v/>
      </c>
      <c r="AV189" s="455" t="str">
        <f t="shared" si="342"/>
        <v/>
      </c>
      <c r="AW189" s="953" t="str">
        <f t="shared" si="342"/>
        <v/>
      </c>
      <c r="AX189" s="768" t="str">
        <f t="shared" si="342"/>
        <v/>
      </c>
      <c r="AY189" s="455" t="str">
        <f t="shared" si="342"/>
        <v/>
      </c>
      <c r="AZ189" s="455" t="str">
        <f t="shared" si="342"/>
        <v/>
      </c>
      <c r="BA189" s="455" t="str">
        <f t="shared" si="342"/>
        <v/>
      </c>
      <c r="BB189" s="455" t="str">
        <f t="shared" si="343"/>
        <v/>
      </c>
      <c r="BC189" s="455" t="str">
        <f t="shared" si="343"/>
        <v/>
      </c>
      <c r="BD189" s="953" t="str">
        <f t="shared" si="343"/>
        <v/>
      </c>
      <c r="BE189" s="768" t="str">
        <f t="shared" si="343"/>
        <v/>
      </c>
      <c r="BF189" s="455" t="str">
        <f t="shared" si="343"/>
        <v/>
      </c>
      <c r="BG189" s="455" t="str">
        <f t="shared" si="343"/>
        <v/>
      </c>
      <c r="BH189" s="455" t="str">
        <f t="shared" si="343"/>
        <v/>
      </c>
      <c r="BI189" s="455" t="str">
        <f t="shared" si="343"/>
        <v/>
      </c>
      <c r="BJ189" s="455" t="str">
        <f t="shared" si="343"/>
        <v/>
      </c>
      <c r="BK189" s="953" t="str">
        <f t="shared" si="343"/>
        <v/>
      </c>
      <c r="BL189" s="768" t="str">
        <f t="shared" si="343"/>
        <v/>
      </c>
      <c r="BM189" s="455" t="str">
        <f t="shared" si="343"/>
        <v/>
      </c>
      <c r="BN189" s="455" t="str">
        <f t="shared" si="343"/>
        <v/>
      </c>
      <c r="BO189" s="455" t="str">
        <f t="shared" si="343"/>
        <v/>
      </c>
      <c r="BP189" s="455" t="str">
        <f t="shared" si="343"/>
        <v/>
      </c>
      <c r="BQ189" s="455" t="str">
        <f t="shared" si="343"/>
        <v/>
      </c>
      <c r="BR189" s="953" t="str">
        <f t="shared" si="344"/>
        <v/>
      </c>
      <c r="BS189" s="768" t="str">
        <f t="shared" si="344"/>
        <v/>
      </c>
      <c r="BT189" s="455" t="str">
        <f t="shared" si="344"/>
        <v/>
      </c>
      <c r="BU189" s="455" t="str">
        <f t="shared" si="344"/>
        <v/>
      </c>
      <c r="BV189" s="455" t="str">
        <f t="shared" si="344"/>
        <v/>
      </c>
      <c r="BW189" s="455" t="str">
        <f t="shared" si="344"/>
        <v/>
      </c>
      <c r="BX189" s="455" t="str">
        <f t="shared" si="344"/>
        <v/>
      </c>
      <c r="BY189" s="953" t="str">
        <f t="shared" si="344"/>
        <v/>
      </c>
      <c r="BZ189" s="768" t="str">
        <f t="shared" si="344"/>
        <v/>
      </c>
      <c r="CA189" s="455" t="str">
        <f t="shared" si="344"/>
        <v/>
      </c>
      <c r="CB189" s="455" t="str">
        <f t="shared" si="344"/>
        <v/>
      </c>
      <c r="CC189" s="455" t="str">
        <f t="shared" si="344"/>
        <v/>
      </c>
      <c r="CD189" s="455" t="str">
        <f t="shared" si="344"/>
        <v/>
      </c>
      <c r="CE189" s="455" t="str">
        <f t="shared" si="344"/>
        <v/>
      </c>
      <c r="CF189" s="953" t="str">
        <f t="shared" si="344"/>
        <v/>
      </c>
      <c r="CG189" s="768" t="str">
        <f t="shared" si="344"/>
        <v/>
      </c>
      <c r="CH189" s="455" t="str">
        <f t="shared" si="345"/>
        <v/>
      </c>
      <c r="CI189" s="455" t="str">
        <f t="shared" si="345"/>
        <v/>
      </c>
      <c r="CJ189" s="455" t="str">
        <f t="shared" si="345"/>
        <v/>
      </c>
      <c r="CK189" s="455" t="str">
        <f t="shared" si="345"/>
        <v/>
      </c>
      <c r="CL189" s="455" t="str">
        <f t="shared" si="345"/>
        <v/>
      </c>
      <c r="CM189" s="953" t="str">
        <f t="shared" si="345"/>
        <v/>
      </c>
      <c r="CN189" s="768" t="str">
        <f t="shared" si="345"/>
        <v/>
      </c>
      <c r="CO189" s="455" t="str">
        <f t="shared" si="345"/>
        <v/>
      </c>
      <c r="CP189" s="455" t="str">
        <f t="shared" si="345"/>
        <v/>
      </c>
      <c r="CQ189" s="455" t="str">
        <f t="shared" si="345"/>
        <v/>
      </c>
      <c r="CR189" s="455" t="str">
        <f t="shared" si="345"/>
        <v/>
      </c>
      <c r="CS189" s="455" t="str">
        <f t="shared" si="345"/>
        <v/>
      </c>
      <c r="CT189" s="953" t="str">
        <f t="shared" si="345"/>
        <v/>
      </c>
      <c r="CU189" s="952" t="str">
        <f t="shared" si="345"/>
        <v/>
      </c>
      <c r="CV189" s="455" t="str">
        <f t="shared" si="345"/>
        <v/>
      </c>
      <c r="CW189" s="455" t="str">
        <f t="shared" si="345"/>
        <v/>
      </c>
      <c r="CX189" s="455" t="str">
        <f t="shared" si="346"/>
        <v/>
      </c>
      <c r="CY189" s="455" t="str">
        <f t="shared" si="346"/>
        <v/>
      </c>
      <c r="CZ189" s="455" t="str">
        <f t="shared" si="346"/>
        <v/>
      </c>
      <c r="DA189" s="953" t="str">
        <f t="shared" si="346"/>
        <v/>
      </c>
      <c r="DB189" s="768" t="str">
        <f t="shared" si="346"/>
        <v/>
      </c>
      <c r="DC189" s="455" t="str">
        <f t="shared" si="346"/>
        <v/>
      </c>
      <c r="DD189" s="455" t="str">
        <f t="shared" si="346"/>
        <v/>
      </c>
      <c r="DE189" s="455" t="str">
        <f t="shared" si="346"/>
        <v/>
      </c>
      <c r="DF189" s="455" t="str">
        <f t="shared" si="346"/>
        <v/>
      </c>
      <c r="DG189" s="455" t="str">
        <f t="shared" si="346"/>
        <v/>
      </c>
      <c r="DH189" s="953" t="str">
        <f t="shared" si="346"/>
        <v/>
      </c>
      <c r="DI189" s="768" t="str">
        <f t="shared" si="346"/>
        <v/>
      </c>
      <c r="DJ189" s="455" t="str">
        <f t="shared" si="346"/>
        <v/>
      </c>
      <c r="DK189" s="455" t="str">
        <f t="shared" si="346"/>
        <v/>
      </c>
      <c r="DL189" s="455" t="str">
        <f t="shared" si="346"/>
        <v/>
      </c>
      <c r="DM189" s="455" t="str">
        <f t="shared" si="346"/>
        <v/>
      </c>
      <c r="DN189" s="455" t="str">
        <f t="shared" si="347"/>
        <v/>
      </c>
      <c r="DO189" s="953" t="str">
        <f t="shared" si="347"/>
        <v/>
      </c>
      <c r="DP189" s="768" t="str">
        <f t="shared" si="347"/>
        <v/>
      </c>
      <c r="DQ189" s="455" t="str">
        <f t="shared" si="347"/>
        <v/>
      </c>
      <c r="DR189" s="455" t="str">
        <f t="shared" si="347"/>
        <v/>
      </c>
      <c r="DS189" s="455" t="str">
        <f t="shared" si="347"/>
        <v/>
      </c>
      <c r="DT189" s="455" t="str">
        <f t="shared" si="347"/>
        <v/>
      </c>
      <c r="DU189" s="455" t="str">
        <f t="shared" si="347"/>
        <v/>
      </c>
      <c r="DV189" s="953" t="str">
        <f t="shared" si="347"/>
        <v/>
      </c>
      <c r="DW189" s="768" t="str">
        <f t="shared" si="347"/>
        <v/>
      </c>
      <c r="DX189" s="455" t="str">
        <f t="shared" si="347"/>
        <v/>
      </c>
      <c r="DY189" s="455" t="str">
        <f t="shared" si="347"/>
        <v/>
      </c>
      <c r="DZ189" s="455" t="str">
        <f t="shared" si="347"/>
        <v/>
      </c>
      <c r="EA189" s="455" t="str">
        <f t="shared" si="347"/>
        <v/>
      </c>
      <c r="EB189" s="455" t="str">
        <f t="shared" si="347"/>
        <v/>
      </c>
      <c r="EC189" s="954" t="str">
        <f t="shared" si="347"/>
        <v/>
      </c>
      <c r="ED189" s="768" t="str">
        <f t="shared" si="348"/>
        <v/>
      </c>
      <c r="EE189" s="455" t="str">
        <f t="shared" si="348"/>
        <v/>
      </c>
      <c r="EF189" s="455" t="str">
        <f t="shared" si="348"/>
        <v/>
      </c>
      <c r="EG189" s="455" t="str">
        <f t="shared" si="348"/>
        <v/>
      </c>
      <c r="EH189" s="455" t="str">
        <f t="shared" si="348"/>
        <v/>
      </c>
      <c r="EI189" s="455" t="str">
        <f t="shared" si="348"/>
        <v/>
      </c>
      <c r="EJ189" s="953" t="str">
        <f t="shared" si="348"/>
        <v/>
      </c>
      <c r="EK189" s="768" t="str">
        <f t="shared" si="348"/>
        <v/>
      </c>
      <c r="EL189" s="455" t="str">
        <f t="shared" si="348"/>
        <v/>
      </c>
      <c r="EM189" s="455" t="str">
        <f t="shared" si="348"/>
        <v/>
      </c>
      <c r="EN189" s="455" t="str">
        <f t="shared" si="348"/>
        <v/>
      </c>
      <c r="EO189" s="455" t="str">
        <f t="shared" si="348"/>
        <v/>
      </c>
      <c r="EP189" s="455" t="str">
        <f t="shared" si="348"/>
        <v/>
      </c>
      <c r="EQ189" s="953" t="str">
        <f t="shared" si="348"/>
        <v/>
      </c>
      <c r="ER189" s="768" t="str">
        <f t="shared" si="348"/>
        <v/>
      </c>
      <c r="ES189" s="455" t="str">
        <f t="shared" si="348"/>
        <v/>
      </c>
      <c r="ET189" s="455" t="str">
        <f t="shared" si="349"/>
        <v/>
      </c>
      <c r="EU189" s="455" t="str">
        <f t="shared" si="349"/>
        <v/>
      </c>
      <c r="EV189" s="455" t="str">
        <f t="shared" si="349"/>
        <v/>
      </c>
      <c r="EW189" s="455" t="str">
        <f t="shared" si="349"/>
        <v/>
      </c>
      <c r="EX189" s="953" t="str">
        <f t="shared" si="349"/>
        <v/>
      </c>
      <c r="EY189" s="768" t="str">
        <f t="shared" si="349"/>
        <v/>
      </c>
      <c r="EZ189" s="455" t="str">
        <f t="shared" si="349"/>
        <v/>
      </c>
      <c r="FA189" s="455" t="str">
        <f t="shared" si="349"/>
        <v/>
      </c>
      <c r="FB189" s="455" t="str">
        <f t="shared" si="349"/>
        <v/>
      </c>
      <c r="FC189" s="455" t="str">
        <f t="shared" si="349"/>
        <v/>
      </c>
      <c r="FD189" s="455" t="str">
        <f t="shared" si="349"/>
        <v/>
      </c>
      <c r="FE189" s="953" t="str">
        <f t="shared" si="349"/>
        <v/>
      </c>
      <c r="FF189" s="768" t="str">
        <f t="shared" si="349"/>
        <v/>
      </c>
      <c r="FG189" s="455" t="str">
        <f t="shared" si="349"/>
        <v/>
      </c>
      <c r="FH189" s="455" t="str">
        <f t="shared" si="349"/>
        <v/>
      </c>
      <c r="FI189" s="455" t="str">
        <f t="shared" si="349"/>
        <v/>
      </c>
      <c r="FJ189" s="455" t="str">
        <f t="shared" si="350"/>
        <v/>
      </c>
      <c r="FK189" s="455" t="str">
        <f t="shared" si="350"/>
        <v/>
      </c>
      <c r="FL189" s="953" t="str">
        <f t="shared" si="350"/>
        <v/>
      </c>
      <c r="FM189" s="768" t="str">
        <f t="shared" si="350"/>
        <v/>
      </c>
      <c r="FN189" s="455" t="str">
        <f t="shared" si="350"/>
        <v/>
      </c>
      <c r="FO189" s="455" t="str">
        <f t="shared" si="350"/>
        <v/>
      </c>
      <c r="FP189" s="455" t="str">
        <f t="shared" si="350"/>
        <v/>
      </c>
      <c r="FQ189" s="455" t="str">
        <f t="shared" si="350"/>
        <v/>
      </c>
      <c r="FR189" s="455" t="str">
        <f t="shared" si="350"/>
        <v/>
      </c>
      <c r="FS189" s="953" t="str">
        <f t="shared" si="350"/>
        <v/>
      </c>
      <c r="FT189" s="768" t="str">
        <f t="shared" si="350"/>
        <v/>
      </c>
      <c r="FU189" s="455" t="str">
        <f t="shared" si="350"/>
        <v/>
      </c>
      <c r="FV189" s="455" t="str">
        <f t="shared" si="350"/>
        <v/>
      </c>
      <c r="FW189" s="455" t="str">
        <f t="shared" si="350"/>
        <v/>
      </c>
      <c r="FX189" s="455" t="str">
        <f t="shared" si="350"/>
        <v/>
      </c>
      <c r="FY189" s="455" t="str">
        <f t="shared" si="350"/>
        <v/>
      </c>
      <c r="FZ189" s="953" t="str">
        <f t="shared" si="351"/>
        <v/>
      </c>
      <c r="GA189" s="768" t="str">
        <f t="shared" si="351"/>
        <v/>
      </c>
      <c r="GB189" s="455" t="str">
        <f t="shared" si="351"/>
        <v/>
      </c>
      <c r="GC189" s="455" t="str">
        <f t="shared" si="351"/>
        <v/>
      </c>
      <c r="GD189" s="455" t="str">
        <f t="shared" si="351"/>
        <v/>
      </c>
      <c r="GE189" s="455" t="str">
        <f t="shared" si="351"/>
        <v/>
      </c>
      <c r="GF189" s="953" t="str">
        <f t="shared" si="351"/>
        <v/>
      </c>
      <c r="GG189" s="768" t="str">
        <f t="shared" si="351"/>
        <v/>
      </c>
      <c r="GH189" s="455" t="str">
        <f t="shared" si="351"/>
        <v/>
      </c>
      <c r="GI189" s="455" t="str">
        <f t="shared" si="351"/>
        <v/>
      </c>
      <c r="GJ189" s="455" t="str">
        <f t="shared" si="351"/>
        <v/>
      </c>
      <c r="GK189" s="455" t="str">
        <f t="shared" si="351"/>
        <v/>
      </c>
      <c r="GL189" s="455" t="str">
        <f t="shared" si="351"/>
        <v/>
      </c>
      <c r="GM189" s="455" t="str">
        <f t="shared" si="351"/>
        <v/>
      </c>
      <c r="GN189" s="954" t="str">
        <f t="shared" si="351"/>
        <v/>
      </c>
      <c r="GO189" s="768" t="str">
        <f t="shared" si="351"/>
        <v/>
      </c>
      <c r="GP189" s="455" t="str">
        <f t="shared" si="352"/>
        <v/>
      </c>
      <c r="GQ189" s="455" t="str">
        <f t="shared" si="352"/>
        <v/>
      </c>
      <c r="GR189" s="455" t="str">
        <f t="shared" si="352"/>
        <v/>
      </c>
      <c r="GS189" s="455" t="str">
        <f t="shared" si="352"/>
        <v/>
      </c>
      <c r="GT189" s="455" t="str">
        <f t="shared" si="352"/>
        <v/>
      </c>
      <c r="GU189" s="953" t="str">
        <f t="shared" si="352"/>
        <v/>
      </c>
      <c r="GV189" s="768" t="str">
        <f t="shared" si="352"/>
        <v/>
      </c>
      <c r="GW189" s="455" t="str">
        <f t="shared" si="352"/>
        <v/>
      </c>
      <c r="GX189" s="455" t="str">
        <f t="shared" si="352"/>
        <v/>
      </c>
      <c r="GY189" s="455" t="str">
        <f t="shared" si="352"/>
        <v/>
      </c>
      <c r="GZ189" s="455" t="str">
        <f t="shared" si="352"/>
        <v/>
      </c>
      <c r="HA189" s="455" t="str">
        <f t="shared" si="352"/>
        <v/>
      </c>
      <c r="HB189" s="953" t="str">
        <f t="shared" si="352"/>
        <v/>
      </c>
      <c r="HC189" s="768" t="str">
        <f t="shared" si="352"/>
        <v/>
      </c>
      <c r="HD189" s="455" t="str">
        <f t="shared" si="352"/>
        <v/>
      </c>
      <c r="HE189" s="455" t="str">
        <f t="shared" si="352"/>
        <v/>
      </c>
      <c r="HF189" s="455" t="str">
        <f t="shared" si="353"/>
        <v/>
      </c>
      <c r="HG189" s="455" t="str">
        <f t="shared" si="353"/>
        <v/>
      </c>
      <c r="HH189" s="455" t="str">
        <f t="shared" si="353"/>
        <v/>
      </c>
      <c r="HI189" s="953" t="str">
        <f t="shared" si="353"/>
        <v/>
      </c>
      <c r="HJ189" s="768" t="str">
        <f t="shared" si="353"/>
        <v/>
      </c>
      <c r="HK189" s="455" t="str">
        <f t="shared" si="353"/>
        <v/>
      </c>
      <c r="HL189" s="455" t="str">
        <f t="shared" si="353"/>
        <v/>
      </c>
      <c r="HM189" s="455" t="str">
        <f t="shared" si="353"/>
        <v/>
      </c>
      <c r="HN189" s="955" t="str">
        <f t="shared" si="353"/>
        <v/>
      </c>
      <c r="HO189" s="455" t="str">
        <f t="shared" si="353"/>
        <v/>
      </c>
      <c r="HP189" s="953" t="str">
        <f t="shared" si="353"/>
        <v/>
      </c>
      <c r="HQ189" s="768" t="str">
        <f t="shared" si="353"/>
        <v/>
      </c>
      <c r="HR189" s="455" t="str">
        <f t="shared" si="353"/>
        <v/>
      </c>
      <c r="HS189" s="455" t="str">
        <f t="shared" si="353"/>
        <v/>
      </c>
      <c r="HT189" s="455" t="str">
        <f t="shared" si="353"/>
        <v/>
      </c>
      <c r="HU189" s="455" t="str">
        <f t="shared" si="353"/>
        <v/>
      </c>
      <c r="HV189" s="455" t="str">
        <f t="shared" si="354"/>
        <v/>
      </c>
      <c r="HW189" s="953" t="str">
        <f t="shared" si="354"/>
        <v/>
      </c>
      <c r="HX189" s="768" t="str">
        <f t="shared" si="354"/>
        <v/>
      </c>
      <c r="HY189" s="455" t="str">
        <f t="shared" si="354"/>
        <v/>
      </c>
      <c r="HZ189" s="455" t="str">
        <f t="shared" si="354"/>
        <v/>
      </c>
      <c r="IA189" s="455" t="str">
        <f t="shared" si="354"/>
        <v/>
      </c>
      <c r="IB189" s="455" t="str">
        <f t="shared" si="354"/>
        <v/>
      </c>
      <c r="IC189" s="455" t="str">
        <f t="shared" si="354"/>
        <v/>
      </c>
      <c r="ID189" s="953" t="str">
        <f t="shared" si="354"/>
        <v/>
      </c>
      <c r="IE189" s="768" t="str">
        <f t="shared" si="354"/>
        <v/>
      </c>
      <c r="IF189" s="455" t="str">
        <f t="shared" si="354"/>
        <v/>
      </c>
      <c r="IG189" s="455" t="str">
        <f t="shared" si="354"/>
        <v/>
      </c>
      <c r="IH189" s="455" t="str">
        <f t="shared" si="354"/>
        <v/>
      </c>
      <c r="II189" s="455" t="str">
        <f t="shared" si="354"/>
        <v/>
      </c>
      <c r="IJ189" s="455" t="str">
        <f t="shared" si="354"/>
        <v/>
      </c>
      <c r="IK189" s="953" t="str">
        <f t="shared" si="354"/>
        <v/>
      </c>
      <c r="IL189" s="768" t="str">
        <f t="shared" si="355"/>
        <v/>
      </c>
      <c r="IM189" s="455" t="str">
        <f t="shared" si="355"/>
        <v/>
      </c>
      <c r="IN189" s="455" t="str">
        <f t="shared" si="355"/>
        <v/>
      </c>
      <c r="IO189" s="455" t="str">
        <f t="shared" si="355"/>
        <v/>
      </c>
      <c r="IP189" s="455" t="str">
        <f t="shared" si="355"/>
        <v/>
      </c>
      <c r="IQ189" s="455" t="str">
        <f t="shared" si="355"/>
        <v/>
      </c>
      <c r="IR189" s="953" t="str">
        <f t="shared" si="355"/>
        <v/>
      </c>
      <c r="IS189" s="768" t="str">
        <f t="shared" si="355"/>
        <v/>
      </c>
      <c r="IT189" s="455" t="str">
        <f t="shared" si="355"/>
        <v/>
      </c>
      <c r="IU189" s="455" t="str">
        <f t="shared" si="355"/>
        <v/>
      </c>
      <c r="IV189" s="455" t="str">
        <f t="shared" si="355"/>
        <v/>
      </c>
      <c r="IW189" s="455" t="str">
        <f t="shared" si="355"/>
        <v/>
      </c>
      <c r="IX189" s="455" t="str">
        <f t="shared" si="355"/>
        <v/>
      </c>
      <c r="IY189" s="954" t="str">
        <f t="shared" si="355"/>
        <v/>
      </c>
      <c r="IZ189" s="768" t="str">
        <f t="shared" si="355"/>
        <v/>
      </c>
      <c r="JA189" s="455" t="str">
        <f t="shared" si="355"/>
        <v/>
      </c>
      <c r="JB189" s="455" t="str">
        <f t="shared" si="356"/>
        <v/>
      </c>
      <c r="JC189" s="455" t="str">
        <f t="shared" si="356"/>
        <v/>
      </c>
      <c r="JD189" s="455" t="str">
        <f t="shared" si="356"/>
        <v/>
      </c>
      <c r="JE189" s="455" t="str">
        <f t="shared" si="356"/>
        <v/>
      </c>
      <c r="JF189" s="953" t="str">
        <f t="shared" si="356"/>
        <v/>
      </c>
      <c r="JG189" s="768" t="str">
        <f t="shared" si="356"/>
        <v/>
      </c>
      <c r="JH189" s="455" t="str">
        <f t="shared" si="356"/>
        <v/>
      </c>
      <c r="JI189" s="455" t="str">
        <f t="shared" si="356"/>
        <v/>
      </c>
      <c r="JJ189" s="455" t="str">
        <f t="shared" si="356"/>
        <v/>
      </c>
      <c r="JK189" s="455" t="str">
        <f t="shared" si="356"/>
        <v/>
      </c>
      <c r="JL189" s="455" t="str">
        <f t="shared" si="356"/>
        <v/>
      </c>
      <c r="JM189" s="953" t="str">
        <f t="shared" si="356"/>
        <v/>
      </c>
      <c r="JN189" s="768" t="str">
        <f t="shared" si="356"/>
        <v/>
      </c>
      <c r="JO189" s="455" t="str">
        <f t="shared" si="356"/>
        <v/>
      </c>
      <c r="JP189" s="455" t="str">
        <f t="shared" si="356"/>
        <v/>
      </c>
      <c r="JQ189" s="455" t="str">
        <f t="shared" si="356"/>
        <v/>
      </c>
      <c r="JR189" s="455" t="str">
        <f t="shared" si="357"/>
        <v/>
      </c>
      <c r="JS189" s="455" t="str">
        <f t="shared" si="357"/>
        <v/>
      </c>
      <c r="JT189" s="953" t="str">
        <f t="shared" si="357"/>
        <v/>
      </c>
      <c r="JU189" s="768" t="str">
        <f t="shared" si="357"/>
        <v/>
      </c>
      <c r="JV189" s="455" t="str">
        <f t="shared" si="357"/>
        <v/>
      </c>
      <c r="JW189" s="455" t="str">
        <f t="shared" si="357"/>
        <v/>
      </c>
      <c r="JX189" s="455" t="str">
        <f t="shared" si="357"/>
        <v/>
      </c>
      <c r="JY189" s="455" t="str">
        <f t="shared" si="357"/>
        <v/>
      </c>
      <c r="JZ189" s="455" t="str">
        <f t="shared" si="357"/>
        <v/>
      </c>
      <c r="KA189" s="953" t="str">
        <f t="shared" si="357"/>
        <v/>
      </c>
      <c r="KB189" s="768" t="str">
        <f t="shared" si="357"/>
        <v/>
      </c>
      <c r="KC189" s="455" t="str">
        <f t="shared" si="357"/>
        <v/>
      </c>
      <c r="KD189" s="455" t="str">
        <f t="shared" si="357"/>
        <v/>
      </c>
      <c r="KE189" s="455" t="str">
        <f t="shared" si="357"/>
        <v/>
      </c>
      <c r="KF189" s="455" t="str">
        <f t="shared" si="357"/>
        <v/>
      </c>
      <c r="KG189" s="455" t="str">
        <f t="shared" si="357"/>
        <v/>
      </c>
      <c r="KH189" s="953" t="str">
        <f t="shared" si="358"/>
        <v/>
      </c>
      <c r="KI189" s="768" t="str">
        <f t="shared" si="358"/>
        <v/>
      </c>
      <c r="KJ189" s="455" t="str">
        <f t="shared" si="358"/>
        <v/>
      </c>
      <c r="KK189" s="455" t="str">
        <f t="shared" si="358"/>
        <v/>
      </c>
      <c r="KL189" s="455" t="str">
        <f t="shared" si="358"/>
        <v/>
      </c>
      <c r="KM189" s="455" t="str">
        <f t="shared" si="358"/>
        <v/>
      </c>
      <c r="KN189" s="455" t="str">
        <f t="shared" si="358"/>
        <v/>
      </c>
      <c r="KO189" s="953" t="str">
        <f t="shared" si="358"/>
        <v/>
      </c>
      <c r="KP189" s="768" t="str">
        <f t="shared" si="358"/>
        <v/>
      </c>
      <c r="KQ189" s="455" t="str">
        <f t="shared" si="358"/>
        <v/>
      </c>
      <c r="KR189" s="455" t="str">
        <f t="shared" si="358"/>
        <v/>
      </c>
      <c r="KS189" s="455" t="str">
        <f t="shared" si="358"/>
        <v/>
      </c>
      <c r="KT189" s="455" t="str">
        <f t="shared" si="358"/>
        <v/>
      </c>
      <c r="KU189" s="455" t="str">
        <f t="shared" si="358"/>
        <v/>
      </c>
      <c r="KV189" s="953" t="str">
        <f t="shared" si="358"/>
        <v/>
      </c>
      <c r="KW189" s="768" t="str">
        <f t="shared" si="358"/>
        <v/>
      </c>
      <c r="KX189" s="455" t="str">
        <f t="shared" si="359"/>
        <v/>
      </c>
      <c r="KY189" s="455" t="str">
        <f t="shared" si="359"/>
        <v/>
      </c>
      <c r="KZ189" s="455" t="str">
        <f t="shared" si="359"/>
        <v/>
      </c>
      <c r="LA189" s="455" t="str">
        <f t="shared" si="359"/>
        <v/>
      </c>
      <c r="LB189" s="455" t="str">
        <f t="shared" si="359"/>
        <v/>
      </c>
      <c r="LC189" s="954" t="str">
        <f t="shared" si="359"/>
        <v/>
      </c>
      <c r="LD189" s="768" t="str">
        <f t="shared" si="359"/>
        <v/>
      </c>
      <c r="LE189" s="455" t="str">
        <f t="shared" si="359"/>
        <v/>
      </c>
      <c r="LF189" s="455" t="str">
        <f t="shared" si="359"/>
        <v/>
      </c>
      <c r="LG189" s="455" t="str">
        <f t="shared" si="359"/>
        <v/>
      </c>
      <c r="LH189" s="455" t="str">
        <f t="shared" si="359"/>
        <v/>
      </c>
      <c r="LI189" s="455" t="str">
        <f t="shared" si="359"/>
        <v/>
      </c>
      <c r="LJ189" s="953" t="str">
        <f t="shared" si="359"/>
        <v/>
      </c>
      <c r="LK189" s="768" t="str">
        <f t="shared" si="359"/>
        <v/>
      </c>
      <c r="LL189" s="455" t="str">
        <f t="shared" si="359"/>
        <v/>
      </c>
      <c r="LM189" s="455" t="str">
        <f t="shared" si="359"/>
        <v/>
      </c>
      <c r="LN189" s="455" t="str">
        <f t="shared" si="360"/>
        <v/>
      </c>
      <c r="LO189" s="455" t="str">
        <f t="shared" si="360"/>
        <v/>
      </c>
      <c r="LP189" s="455" t="str">
        <f t="shared" si="360"/>
        <v/>
      </c>
      <c r="LQ189" s="953" t="str">
        <f t="shared" si="360"/>
        <v/>
      </c>
      <c r="LR189" s="768" t="str">
        <f t="shared" si="360"/>
        <v/>
      </c>
      <c r="LS189" s="455" t="str">
        <f t="shared" si="360"/>
        <v/>
      </c>
      <c r="LT189" s="455" t="str">
        <f t="shared" si="360"/>
        <v/>
      </c>
      <c r="LU189" s="455" t="str">
        <f t="shared" si="360"/>
        <v/>
      </c>
      <c r="LV189" s="455" t="str">
        <f t="shared" si="360"/>
        <v/>
      </c>
      <c r="LW189" s="455" t="str">
        <f t="shared" si="360"/>
        <v/>
      </c>
      <c r="LX189" s="953" t="str">
        <f t="shared" si="360"/>
        <v/>
      </c>
      <c r="LY189" s="768" t="str">
        <f t="shared" si="360"/>
        <v/>
      </c>
      <c r="LZ189" s="455" t="str">
        <f t="shared" si="360"/>
        <v/>
      </c>
      <c r="MA189" s="455" t="str">
        <f t="shared" si="360"/>
        <v/>
      </c>
      <c r="MB189" s="455" t="str">
        <f t="shared" si="360"/>
        <v/>
      </c>
      <c r="MC189" s="455" t="str">
        <f t="shared" si="360"/>
        <v/>
      </c>
      <c r="MD189" s="455" t="str">
        <f t="shared" si="361"/>
        <v/>
      </c>
      <c r="ME189" s="953" t="str">
        <f t="shared" si="361"/>
        <v/>
      </c>
      <c r="MF189" s="768" t="str">
        <f t="shared" si="361"/>
        <v/>
      </c>
      <c r="MG189" s="455" t="str">
        <f t="shared" si="361"/>
        <v/>
      </c>
      <c r="MH189" s="455" t="str">
        <f t="shared" si="361"/>
        <v/>
      </c>
      <c r="MI189" s="455" t="str">
        <f t="shared" si="361"/>
        <v/>
      </c>
      <c r="MJ189" s="455" t="str">
        <f t="shared" si="361"/>
        <v/>
      </c>
      <c r="MK189" s="455" t="str">
        <f t="shared" si="361"/>
        <v/>
      </c>
      <c r="ML189" s="953" t="str">
        <f t="shared" si="361"/>
        <v/>
      </c>
      <c r="MM189" s="768" t="str">
        <f t="shared" si="361"/>
        <v/>
      </c>
      <c r="MN189" s="455" t="str">
        <f t="shared" si="361"/>
        <v/>
      </c>
      <c r="MO189" s="455" t="str">
        <f t="shared" si="361"/>
        <v/>
      </c>
      <c r="MP189" s="455" t="str">
        <f t="shared" si="361"/>
        <v/>
      </c>
      <c r="MQ189" s="455" t="str">
        <f t="shared" si="361"/>
        <v/>
      </c>
      <c r="MR189" s="455" t="str">
        <f t="shared" si="361"/>
        <v/>
      </c>
      <c r="MS189" s="953" t="str">
        <f t="shared" si="361"/>
        <v/>
      </c>
      <c r="MT189" s="768" t="str">
        <f t="shared" si="362"/>
        <v/>
      </c>
      <c r="MU189" s="455" t="str">
        <f t="shared" si="362"/>
        <v/>
      </c>
      <c r="MV189" s="455" t="str">
        <f t="shared" si="362"/>
        <v/>
      </c>
      <c r="MW189" s="455" t="str">
        <f t="shared" si="362"/>
        <v/>
      </c>
      <c r="MX189" s="455" t="str">
        <f t="shared" si="362"/>
        <v/>
      </c>
      <c r="MY189" s="455" t="str">
        <f t="shared" si="362"/>
        <v/>
      </c>
      <c r="MZ189" s="953" t="str">
        <f t="shared" si="362"/>
        <v/>
      </c>
      <c r="NA189" s="768" t="str">
        <f t="shared" si="362"/>
        <v/>
      </c>
      <c r="NB189" s="455" t="str">
        <f t="shared" si="362"/>
        <v/>
      </c>
      <c r="NC189" s="455" t="str">
        <f t="shared" si="362"/>
        <v/>
      </c>
      <c r="ND189" s="455" t="str">
        <f t="shared" si="362"/>
        <v/>
      </c>
      <c r="NE189" s="455" t="str">
        <f t="shared" si="362"/>
        <v/>
      </c>
      <c r="NF189" s="455" t="str">
        <f t="shared" si="362"/>
        <v/>
      </c>
      <c r="NG189" s="954" t="str">
        <f t="shared" si="362"/>
        <v/>
      </c>
      <c r="NH189" s="768" t="str">
        <f t="shared" si="362"/>
        <v/>
      </c>
      <c r="NI189" s="455" t="str">
        <f t="shared" si="362"/>
        <v/>
      </c>
      <c r="NJ189" s="455" t="str">
        <f t="shared" si="363"/>
        <v/>
      </c>
      <c r="NK189" s="455" t="str">
        <f t="shared" si="363"/>
        <v/>
      </c>
      <c r="NL189" s="455" t="str">
        <f t="shared" si="363"/>
        <v/>
      </c>
      <c r="NM189" s="455" t="str">
        <f t="shared" si="363"/>
        <v/>
      </c>
      <c r="NN189" s="953" t="str">
        <f t="shared" si="363"/>
        <v/>
      </c>
      <c r="NO189" s="83"/>
      <c r="NP189" s="83"/>
      <c r="NQ189" s="83"/>
      <c r="NR189" s="83"/>
      <c r="NS189" s="83"/>
      <c r="NT189" s="83"/>
      <c r="NU189" s="83"/>
      <c r="NV189" s="83"/>
      <c r="NW189" s="83"/>
      <c r="NX189" s="83"/>
      <c r="NY189" s="83"/>
      <c r="NZ189" s="83"/>
      <c r="OA189" s="83"/>
      <c r="OB189" s="83"/>
      <c r="OC189" s="83"/>
      <c r="OD189" s="83"/>
      <c r="OE189" s="83"/>
      <c r="OF189" s="83"/>
      <c r="OG189" s="83"/>
      <c r="OH189" s="83"/>
      <c r="OI189" s="83"/>
      <c r="OJ189" s="83"/>
      <c r="OK189" s="83"/>
      <c r="OL189" s="83"/>
      <c r="OM189" s="83"/>
      <c r="ON189" s="83"/>
      <c r="OO189" s="83"/>
      <c r="OP189" s="83"/>
      <c r="OQ189" s="83"/>
      <c r="OR189" s="83"/>
      <c r="OS189" s="83"/>
      <c r="OT189" s="83"/>
      <c r="OU189" s="83"/>
      <c r="OV189" s="83"/>
      <c r="OW189" s="83"/>
      <c r="OX189" s="83"/>
      <c r="OY189" s="83"/>
      <c r="OZ189" s="83"/>
      <c r="PA189" s="83"/>
      <c r="PB189" s="83"/>
      <c r="PC189" s="83"/>
      <c r="PD189" s="83"/>
      <c r="PE189" s="83"/>
      <c r="PF189" s="83"/>
      <c r="PG189" s="83"/>
      <c r="PH189" s="83"/>
      <c r="PI189" s="83"/>
      <c r="PJ189" s="83"/>
      <c r="PK189" s="83"/>
      <c r="PL189" s="83"/>
      <c r="PM189" s="83"/>
      <c r="PN189" s="83"/>
      <c r="PO189" s="83"/>
      <c r="PP189" s="83"/>
      <c r="PQ189" s="83"/>
      <c r="PR189" s="83"/>
      <c r="PS189" s="83"/>
      <c r="PT189" s="83"/>
      <c r="PU189" s="83"/>
      <c r="PV189" s="83"/>
      <c r="PW189" s="83"/>
      <c r="PX189" s="83"/>
      <c r="PY189" s="83"/>
      <c r="PZ189" s="83"/>
      <c r="QA189" s="83"/>
      <c r="QB189" s="83"/>
      <c r="QC189" s="83"/>
      <c r="QD189" s="83"/>
      <c r="QE189" s="83"/>
      <c r="QF189" s="83"/>
      <c r="QG189" s="83"/>
      <c r="QH189" s="83"/>
      <c r="QI189" s="83"/>
      <c r="QJ189" s="83"/>
      <c r="QK189" s="83"/>
      <c r="QL189" s="83"/>
      <c r="QM189" s="83"/>
      <c r="QN189" s="83"/>
      <c r="QO189" s="83"/>
      <c r="QP189" s="83"/>
      <c r="QQ189" s="83"/>
      <c r="QR189" s="83"/>
      <c r="QS189" s="83"/>
      <c r="QT189" s="83"/>
      <c r="QU189" s="83"/>
      <c r="QV189" s="83"/>
      <c r="QW189" s="83"/>
      <c r="QX189" s="83"/>
      <c r="QY189" s="83"/>
      <c r="QZ189" s="83"/>
      <c r="RA189" s="83"/>
      <c r="RB189" s="83"/>
      <c r="RC189" s="83"/>
      <c r="RD189" s="83"/>
      <c r="RE189" s="83"/>
      <c r="RF189" s="83"/>
      <c r="RG189" s="83"/>
      <c r="RH189" s="83"/>
      <c r="RI189" s="83"/>
      <c r="RJ189" s="83"/>
      <c r="RK189" s="83"/>
      <c r="RL189" s="83"/>
      <c r="RM189" s="83"/>
      <c r="RN189" s="83"/>
      <c r="RO189" s="83"/>
      <c r="RP189" s="83"/>
      <c r="RQ189" s="83"/>
      <c r="RR189" s="83"/>
      <c r="RS189" s="83"/>
      <c r="RT189" s="83"/>
      <c r="RU189" s="83"/>
      <c r="RV189" s="83"/>
      <c r="RW189" s="83"/>
      <c r="RX189" s="83"/>
      <c r="RY189" s="83"/>
      <c r="RZ189" s="83"/>
      <c r="SA189" s="83"/>
      <c r="SB189" s="83"/>
      <c r="SC189" s="83"/>
      <c r="SD189" s="83"/>
      <c r="SE189" s="83"/>
      <c r="SF189" s="83"/>
      <c r="SG189" s="83"/>
      <c r="SH189" s="83"/>
      <c r="SI189" s="83"/>
      <c r="SJ189" s="83"/>
      <c r="SK189" s="83"/>
      <c r="SL189" s="83"/>
      <c r="SM189" s="83"/>
      <c r="SN189" s="83"/>
      <c r="SO189" s="83"/>
      <c r="SP189" s="83"/>
      <c r="SQ189" s="83"/>
      <c r="SR189" s="83"/>
      <c r="SS189" s="83"/>
      <c r="ST189" s="83"/>
      <c r="SU189" s="83"/>
      <c r="SV189" s="83"/>
      <c r="SW189" s="83"/>
      <c r="SX189" s="83"/>
      <c r="SY189" s="83"/>
      <c r="SZ189" s="83"/>
      <c r="TA189" s="83"/>
      <c r="TB189" s="83"/>
      <c r="TC189" s="83"/>
      <c r="TD189" s="83"/>
      <c r="TE189" s="83"/>
      <c r="TF189" s="83"/>
      <c r="TG189" s="83"/>
      <c r="TH189" s="83"/>
      <c r="TI189" s="83"/>
      <c r="TJ189" s="83"/>
      <c r="TK189" s="83"/>
      <c r="TL189" s="83"/>
      <c r="TM189" s="83"/>
      <c r="TN189" s="83"/>
      <c r="TO189" s="83"/>
      <c r="TP189" s="83"/>
      <c r="TQ189" s="83"/>
      <c r="TR189" s="83"/>
      <c r="TS189" s="83"/>
      <c r="TT189" s="83"/>
      <c r="TU189" s="83"/>
      <c r="TV189" s="83"/>
      <c r="TW189" s="83"/>
      <c r="TX189" s="83"/>
      <c r="TY189" s="83"/>
      <c r="TZ189" s="83"/>
      <c r="UA189" s="83"/>
      <c r="UB189" s="83"/>
      <c r="UC189" s="83"/>
      <c r="UD189" s="83"/>
      <c r="UE189" s="83"/>
      <c r="UF189" s="83"/>
      <c r="UG189" s="83"/>
      <c r="UH189" s="83"/>
      <c r="UI189" s="83"/>
      <c r="UJ189" s="83"/>
      <c r="UK189" s="83"/>
      <c r="UL189" s="83"/>
      <c r="UM189" s="83"/>
      <c r="UN189" s="83"/>
      <c r="UO189" s="83"/>
      <c r="UP189" s="83"/>
      <c r="UQ189" s="83"/>
    </row>
    <row r="190" spans="1:563" s="1" customFormat="1" hidden="1" x14ac:dyDescent="0.2">
      <c r="A190" s="762">
        <f>alapadatok!M45</f>
        <v>43</v>
      </c>
      <c r="B190" s="678" t="str">
        <f>IF(alapadatok!O45="","",alapadatok!O45)</f>
        <v/>
      </c>
      <c r="C190" s="584" t="str">
        <f>IF(alapadatok!N45="","",alapadatok!N45)</f>
        <v/>
      </c>
      <c r="D190" s="584" t="str">
        <f>IF(alapadatok!P45="","",alapadatok!P45)</f>
        <v/>
      </c>
      <c r="E190" s="948" t="str">
        <f>IF(alapadatok!W45="","",alapadatok!W45)</f>
        <v/>
      </c>
      <c r="F190" s="952" t="str">
        <f t="shared" si="365"/>
        <v/>
      </c>
      <c r="G190" s="953" t="str">
        <f t="shared" si="365"/>
        <v/>
      </c>
      <c r="H190" s="768" t="str">
        <f t="shared" si="365"/>
        <v/>
      </c>
      <c r="I190" s="455" t="str">
        <f t="shared" si="365"/>
        <v/>
      </c>
      <c r="J190" s="455" t="str">
        <f t="shared" si="365"/>
        <v/>
      </c>
      <c r="K190" s="455" t="str">
        <f t="shared" si="365"/>
        <v/>
      </c>
      <c r="L190" s="455" t="str">
        <f t="shared" si="365"/>
        <v/>
      </c>
      <c r="M190" s="455" t="str">
        <f t="shared" si="365"/>
        <v/>
      </c>
      <c r="N190" s="953" t="str">
        <f t="shared" si="365"/>
        <v/>
      </c>
      <c r="O190" s="768" t="str">
        <f t="shared" si="365"/>
        <v/>
      </c>
      <c r="P190" s="455" t="str">
        <f t="shared" si="365"/>
        <v/>
      </c>
      <c r="Q190" s="455" t="str">
        <f t="shared" si="365"/>
        <v/>
      </c>
      <c r="R190" s="455" t="str">
        <f t="shared" si="365"/>
        <v/>
      </c>
      <c r="S190" s="455" t="str">
        <f t="shared" si="365"/>
        <v/>
      </c>
      <c r="T190" s="455" t="str">
        <f t="shared" si="365"/>
        <v/>
      </c>
      <c r="U190" s="953" t="str">
        <f t="shared" si="364"/>
        <v/>
      </c>
      <c r="V190" s="768" t="str">
        <f t="shared" si="341"/>
        <v/>
      </c>
      <c r="W190" s="455" t="str">
        <f t="shared" si="341"/>
        <v/>
      </c>
      <c r="X190" s="455" t="str">
        <f t="shared" si="341"/>
        <v/>
      </c>
      <c r="Y190" s="455" t="str">
        <f t="shared" si="341"/>
        <v/>
      </c>
      <c r="Z190" s="455" t="str">
        <f t="shared" si="341"/>
        <v/>
      </c>
      <c r="AA190" s="455" t="str">
        <f t="shared" si="341"/>
        <v/>
      </c>
      <c r="AB190" s="953" t="str">
        <f t="shared" si="341"/>
        <v/>
      </c>
      <c r="AC190" s="768" t="str">
        <f t="shared" si="341"/>
        <v/>
      </c>
      <c r="AD190" s="455" t="str">
        <f t="shared" si="341"/>
        <v/>
      </c>
      <c r="AE190" s="455" t="str">
        <f t="shared" si="341"/>
        <v/>
      </c>
      <c r="AF190" s="455" t="str">
        <f t="shared" si="341"/>
        <v/>
      </c>
      <c r="AG190" s="455" t="str">
        <f t="shared" si="341"/>
        <v/>
      </c>
      <c r="AH190" s="455" t="str">
        <f t="shared" si="341"/>
        <v/>
      </c>
      <c r="AI190" s="953" t="str">
        <f t="shared" si="341"/>
        <v/>
      </c>
      <c r="AJ190" s="768" t="str">
        <f t="shared" si="341"/>
        <v/>
      </c>
      <c r="AK190" s="455" t="str">
        <f t="shared" si="341"/>
        <v/>
      </c>
      <c r="AL190" s="455" t="str">
        <f t="shared" si="342"/>
        <v/>
      </c>
      <c r="AM190" s="455" t="str">
        <f t="shared" si="342"/>
        <v/>
      </c>
      <c r="AN190" s="455" t="str">
        <f t="shared" si="342"/>
        <v/>
      </c>
      <c r="AO190" s="455" t="str">
        <f t="shared" si="342"/>
        <v/>
      </c>
      <c r="AP190" s="953" t="str">
        <f t="shared" si="342"/>
        <v/>
      </c>
      <c r="AQ190" s="768" t="str">
        <f t="shared" si="342"/>
        <v/>
      </c>
      <c r="AR190" s="455" t="str">
        <f t="shared" si="342"/>
        <v/>
      </c>
      <c r="AS190" s="455" t="str">
        <f t="shared" si="342"/>
        <v/>
      </c>
      <c r="AT190" s="455" t="str">
        <f t="shared" si="342"/>
        <v/>
      </c>
      <c r="AU190" s="455" t="str">
        <f t="shared" si="342"/>
        <v/>
      </c>
      <c r="AV190" s="455" t="str">
        <f t="shared" si="342"/>
        <v/>
      </c>
      <c r="AW190" s="953" t="str">
        <f t="shared" si="342"/>
        <v/>
      </c>
      <c r="AX190" s="768" t="str">
        <f t="shared" si="342"/>
        <v/>
      </c>
      <c r="AY190" s="455" t="str">
        <f t="shared" si="342"/>
        <v/>
      </c>
      <c r="AZ190" s="455" t="str">
        <f t="shared" si="342"/>
        <v/>
      </c>
      <c r="BA190" s="455" t="str">
        <f t="shared" si="342"/>
        <v/>
      </c>
      <c r="BB190" s="455" t="str">
        <f t="shared" si="343"/>
        <v/>
      </c>
      <c r="BC190" s="455" t="str">
        <f t="shared" si="343"/>
        <v/>
      </c>
      <c r="BD190" s="953" t="str">
        <f t="shared" si="343"/>
        <v/>
      </c>
      <c r="BE190" s="768" t="str">
        <f t="shared" si="343"/>
        <v/>
      </c>
      <c r="BF190" s="455" t="str">
        <f t="shared" si="343"/>
        <v/>
      </c>
      <c r="BG190" s="455" t="str">
        <f t="shared" si="343"/>
        <v/>
      </c>
      <c r="BH190" s="455" t="str">
        <f t="shared" si="343"/>
        <v/>
      </c>
      <c r="BI190" s="455" t="str">
        <f t="shared" si="343"/>
        <v/>
      </c>
      <c r="BJ190" s="455" t="str">
        <f t="shared" si="343"/>
        <v/>
      </c>
      <c r="BK190" s="953" t="str">
        <f t="shared" si="343"/>
        <v/>
      </c>
      <c r="BL190" s="768" t="str">
        <f t="shared" si="343"/>
        <v/>
      </c>
      <c r="BM190" s="455" t="str">
        <f t="shared" si="343"/>
        <v/>
      </c>
      <c r="BN190" s="455" t="str">
        <f t="shared" si="343"/>
        <v/>
      </c>
      <c r="BO190" s="455" t="str">
        <f t="shared" si="343"/>
        <v/>
      </c>
      <c r="BP190" s="455" t="str">
        <f t="shared" si="343"/>
        <v/>
      </c>
      <c r="BQ190" s="455" t="str">
        <f t="shared" si="343"/>
        <v/>
      </c>
      <c r="BR190" s="953" t="str">
        <f t="shared" si="344"/>
        <v/>
      </c>
      <c r="BS190" s="768" t="str">
        <f t="shared" si="344"/>
        <v/>
      </c>
      <c r="BT190" s="455" t="str">
        <f t="shared" si="344"/>
        <v/>
      </c>
      <c r="BU190" s="455" t="str">
        <f t="shared" si="344"/>
        <v/>
      </c>
      <c r="BV190" s="455" t="str">
        <f t="shared" si="344"/>
        <v/>
      </c>
      <c r="BW190" s="455" t="str">
        <f t="shared" si="344"/>
        <v/>
      </c>
      <c r="BX190" s="455" t="str">
        <f t="shared" si="344"/>
        <v/>
      </c>
      <c r="BY190" s="953" t="str">
        <f t="shared" si="344"/>
        <v/>
      </c>
      <c r="BZ190" s="768" t="str">
        <f t="shared" si="344"/>
        <v/>
      </c>
      <c r="CA190" s="455" t="str">
        <f t="shared" si="344"/>
        <v/>
      </c>
      <c r="CB190" s="455" t="str">
        <f t="shared" si="344"/>
        <v/>
      </c>
      <c r="CC190" s="455" t="str">
        <f t="shared" si="344"/>
        <v/>
      </c>
      <c r="CD190" s="455" t="str">
        <f t="shared" si="344"/>
        <v/>
      </c>
      <c r="CE190" s="455" t="str">
        <f t="shared" si="344"/>
        <v/>
      </c>
      <c r="CF190" s="953" t="str">
        <f t="shared" si="344"/>
        <v/>
      </c>
      <c r="CG190" s="768" t="str">
        <f t="shared" si="344"/>
        <v/>
      </c>
      <c r="CH190" s="455" t="str">
        <f t="shared" si="345"/>
        <v/>
      </c>
      <c r="CI190" s="455" t="str">
        <f t="shared" si="345"/>
        <v/>
      </c>
      <c r="CJ190" s="455" t="str">
        <f t="shared" si="345"/>
        <v/>
      </c>
      <c r="CK190" s="455" t="str">
        <f t="shared" si="345"/>
        <v/>
      </c>
      <c r="CL190" s="455" t="str">
        <f t="shared" si="345"/>
        <v/>
      </c>
      <c r="CM190" s="953" t="str">
        <f t="shared" si="345"/>
        <v/>
      </c>
      <c r="CN190" s="768" t="str">
        <f t="shared" si="345"/>
        <v/>
      </c>
      <c r="CO190" s="455" t="str">
        <f t="shared" si="345"/>
        <v/>
      </c>
      <c r="CP190" s="455" t="str">
        <f t="shared" si="345"/>
        <v/>
      </c>
      <c r="CQ190" s="455" t="str">
        <f t="shared" si="345"/>
        <v/>
      </c>
      <c r="CR190" s="455" t="str">
        <f t="shared" si="345"/>
        <v/>
      </c>
      <c r="CS190" s="455" t="str">
        <f t="shared" si="345"/>
        <v/>
      </c>
      <c r="CT190" s="953" t="str">
        <f t="shared" si="345"/>
        <v/>
      </c>
      <c r="CU190" s="952" t="str">
        <f t="shared" si="345"/>
        <v/>
      </c>
      <c r="CV190" s="455" t="str">
        <f t="shared" si="345"/>
        <v/>
      </c>
      <c r="CW190" s="455" t="str">
        <f t="shared" si="345"/>
        <v/>
      </c>
      <c r="CX190" s="455" t="str">
        <f t="shared" si="346"/>
        <v/>
      </c>
      <c r="CY190" s="455" t="str">
        <f t="shared" si="346"/>
        <v/>
      </c>
      <c r="CZ190" s="455" t="str">
        <f t="shared" si="346"/>
        <v/>
      </c>
      <c r="DA190" s="953" t="str">
        <f t="shared" si="346"/>
        <v/>
      </c>
      <c r="DB190" s="768" t="str">
        <f t="shared" si="346"/>
        <v/>
      </c>
      <c r="DC190" s="455" t="str">
        <f t="shared" si="346"/>
        <v/>
      </c>
      <c r="DD190" s="455" t="str">
        <f t="shared" si="346"/>
        <v/>
      </c>
      <c r="DE190" s="455" t="str">
        <f t="shared" si="346"/>
        <v/>
      </c>
      <c r="DF190" s="455" t="str">
        <f t="shared" si="346"/>
        <v/>
      </c>
      <c r="DG190" s="455" t="str">
        <f t="shared" si="346"/>
        <v/>
      </c>
      <c r="DH190" s="953" t="str">
        <f t="shared" si="346"/>
        <v/>
      </c>
      <c r="DI190" s="768" t="str">
        <f t="shared" si="346"/>
        <v/>
      </c>
      <c r="DJ190" s="455" t="str">
        <f t="shared" si="346"/>
        <v/>
      </c>
      <c r="DK190" s="455" t="str">
        <f t="shared" si="346"/>
        <v/>
      </c>
      <c r="DL190" s="455" t="str">
        <f t="shared" si="346"/>
        <v/>
      </c>
      <c r="DM190" s="455" t="str">
        <f t="shared" si="346"/>
        <v/>
      </c>
      <c r="DN190" s="455" t="str">
        <f t="shared" si="347"/>
        <v/>
      </c>
      <c r="DO190" s="953" t="str">
        <f t="shared" si="347"/>
        <v/>
      </c>
      <c r="DP190" s="768" t="str">
        <f t="shared" si="347"/>
        <v/>
      </c>
      <c r="DQ190" s="455" t="str">
        <f t="shared" si="347"/>
        <v/>
      </c>
      <c r="DR190" s="455" t="str">
        <f t="shared" si="347"/>
        <v/>
      </c>
      <c r="DS190" s="455" t="str">
        <f t="shared" si="347"/>
        <v/>
      </c>
      <c r="DT190" s="455" t="str">
        <f t="shared" si="347"/>
        <v/>
      </c>
      <c r="DU190" s="455" t="str">
        <f t="shared" si="347"/>
        <v/>
      </c>
      <c r="DV190" s="953" t="str">
        <f t="shared" si="347"/>
        <v/>
      </c>
      <c r="DW190" s="768" t="str">
        <f t="shared" si="347"/>
        <v/>
      </c>
      <c r="DX190" s="455" t="str">
        <f t="shared" si="347"/>
        <v/>
      </c>
      <c r="DY190" s="455" t="str">
        <f t="shared" si="347"/>
        <v/>
      </c>
      <c r="DZ190" s="455" t="str">
        <f t="shared" si="347"/>
        <v/>
      </c>
      <c r="EA190" s="455" t="str">
        <f t="shared" si="347"/>
        <v/>
      </c>
      <c r="EB190" s="455" t="str">
        <f t="shared" si="347"/>
        <v/>
      </c>
      <c r="EC190" s="954" t="str">
        <f t="shared" si="347"/>
        <v/>
      </c>
      <c r="ED190" s="768" t="str">
        <f t="shared" si="348"/>
        <v/>
      </c>
      <c r="EE190" s="455" t="str">
        <f t="shared" si="348"/>
        <v/>
      </c>
      <c r="EF190" s="455" t="str">
        <f t="shared" si="348"/>
        <v/>
      </c>
      <c r="EG190" s="455" t="str">
        <f t="shared" si="348"/>
        <v/>
      </c>
      <c r="EH190" s="455" t="str">
        <f t="shared" si="348"/>
        <v/>
      </c>
      <c r="EI190" s="455" t="str">
        <f t="shared" si="348"/>
        <v/>
      </c>
      <c r="EJ190" s="953" t="str">
        <f t="shared" si="348"/>
        <v/>
      </c>
      <c r="EK190" s="768" t="str">
        <f t="shared" si="348"/>
        <v/>
      </c>
      <c r="EL190" s="455" t="str">
        <f t="shared" si="348"/>
        <v/>
      </c>
      <c r="EM190" s="455" t="str">
        <f t="shared" si="348"/>
        <v/>
      </c>
      <c r="EN190" s="455" t="str">
        <f t="shared" si="348"/>
        <v/>
      </c>
      <c r="EO190" s="455" t="str">
        <f t="shared" si="348"/>
        <v/>
      </c>
      <c r="EP190" s="455" t="str">
        <f t="shared" si="348"/>
        <v/>
      </c>
      <c r="EQ190" s="953" t="str">
        <f t="shared" si="348"/>
        <v/>
      </c>
      <c r="ER190" s="768" t="str">
        <f t="shared" si="348"/>
        <v/>
      </c>
      <c r="ES190" s="455" t="str">
        <f t="shared" si="348"/>
        <v/>
      </c>
      <c r="ET190" s="455" t="str">
        <f t="shared" si="349"/>
        <v/>
      </c>
      <c r="EU190" s="455" t="str">
        <f t="shared" si="349"/>
        <v/>
      </c>
      <c r="EV190" s="455" t="str">
        <f t="shared" si="349"/>
        <v/>
      </c>
      <c r="EW190" s="455" t="str">
        <f t="shared" si="349"/>
        <v/>
      </c>
      <c r="EX190" s="953" t="str">
        <f t="shared" si="349"/>
        <v/>
      </c>
      <c r="EY190" s="768" t="str">
        <f t="shared" si="349"/>
        <v/>
      </c>
      <c r="EZ190" s="455" t="str">
        <f t="shared" si="349"/>
        <v/>
      </c>
      <c r="FA190" s="455" t="str">
        <f t="shared" si="349"/>
        <v/>
      </c>
      <c r="FB190" s="455" t="str">
        <f t="shared" si="349"/>
        <v/>
      </c>
      <c r="FC190" s="455" t="str">
        <f t="shared" si="349"/>
        <v/>
      </c>
      <c r="FD190" s="455" t="str">
        <f t="shared" si="349"/>
        <v/>
      </c>
      <c r="FE190" s="953" t="str">
        <f t="shared" si="349"/>
        <v/>
      </c>
      <c r="FF190" s="768" t="str">
        <f t="shared" si="349"/>
        <v/>
      </c>
      <c r="FG190" s="455" t="str">
        <f t="shared" si="349"/>
        <v/>
      </c>
      <c r="FH190" s="455" t="str">
        <f t="shared" si="349"/>
        <v/>
      </c>
      <c r="FI190" s="455" t="str">
        <f t="shared" si="349"/>
        <v/>
      </c>
      <c r="FJ190" s="455" t="str">
        <f t="shared" si="350"/>
        <v/>
      </c>
      <c r="FK190" s="455" t="str">
        <f t="shared" si="350"/>
        <v/>
      </c>
      <c r="FL190" s="953" t="str">
        <f t="shared" si="350"/>
        <v/>
      </c>
      <c r="FM190" s="768" t="str">
        <f t="shared" si="350"/>
        <v/>
      </c>
      <c r="FN190" s="455" t="str">
        <f t="shared" si="350"/>
        <v/>
      </c>
      <c r="FO190" s="455" t="str">
        <f t="shared" si="350"/>
        <v/>
      </c>
      <c r="FP190" s="455" t="str">
        <f t="shared" si="350"/>
        <v/>
      </c>
      <c r="FQ190" s="455" t="str">
        <f t="shared" si="350"/>
        <v/>
      </c>
      <c r="FR190" s="455" t="str">
        <f t="shared" si="350"/>
        <v/>
      </c>
      <c r="FS190" s="953" t="str">
        <f t="shared" si="350"/>
        <v/>
      </c>
      <c r="FT190" s="768" t="str">
        <f t="shared" si="350"/>
        <v/>
      </c>
      <c r="FU190" s="455" t="str">
        <f t="shared" si="350"/>
        <v/>
      </c>
      <c r="FV190" s="455" t="str">
        <f t="shared" si="350"/>
        <v/>
      </c>
      <c r="FW190" s="455" t="str">
        <f t="shared" si="350"/>
        <v/>
      </c>
      <c r="FX190" s="455" t="str">
        <f t="shared" si="350"/>
        <v/>
      </c>
      <c r="FY190" s="455" t="str">
        <f t="shared" si="350"/>
        <v/>
      </c>
      <c r="FZ190" s="953" t="str">
        <f t="shared" si="351"/>
        <v/>
      </c>
      <c r="GA190" s="768" t="str">
        <f t="shared" si="351"/>
        <v/>
      </c>
      <c r="GB190" s="455" t="str">
        <f t="shared" si="351"/>
        <v/>
      </c>
      <c r="GC190" s="455" t="str">
        <f t="shared" si="351"/>
        <v/>
      </c>
      <c r="GD190" s="455" t="str">
        <f t="shared" si="351"/>
        <v/>
      </c>
      <c r="GE190" s="455" t="str">
        <f t="shared" si="351"/>
        <v/>
      </c>
      <c r="GF190" s="953" t="str">
        <f t="shared" si="351"/>
        <v/>
      </c>
      <c r="GG190" s="768" t="str">
        <f t="shared" si="351"/>
        <v/>
      </c>
      <c r="GH190" s="455" t="str">
        <f t="shared" si="351"/>
        <v/>
      </c>
      <c r="GI190" s="455" t="str">
        <f t="shared" si="351"/>
        <v/>
      </c>
      <c r="GJ190" s="455" t="str">
        <f t="shared" si="351"/>
        <v/>
      </c>
      <c r="GK190" s="455" t="str">
        <f t="shared" si="351"/>
        <v/>
      </c>
      <c r="GL190" s="455" t="str">
        <f t="shared" si="351"/>
        <v/>
      </c>
      <c r="GM190" s="455" t="str">
        <f t="shared" si="351"/>
        <v/>
      </c>
      <c r="GN190" s="954" t="str">
        <f t="shared" si="351"/>
        <v/>
      </c>
      <c r="GO190" s="768" t="str">
        <f t="shared" si="351"/>
        <v/>
      </c>
      <c r="GP190" s="455" t="str">
        <f t="shared" si="352"/>
        <v/>
      </c>
      <c r="GQ190" s="455" t="str">
        <f t="shared" si="352"/>
        <v/>
      </c>
      <c r="GR190" s="455" t="str">
        <f t="shared" si="352"/>
        <v/>
      </c>
      <c r="GS190" s="455" t="str">
        <f t="shared" si="352"/>
        <v/>
      </c>
      <c r="GT190" s="455" t="str">
        <f t="shared" si="352"/>
        <v/>
      </c>
      <c r="GU190" s="953" t="str">
        <f t="shared" si="352"/>
        <v/>
      </c>
      <c r="GV190" s="768" t="str">
        <f t="shared" si="352"/>
        <v/>
      </c>
      <c r="GW190" s="455" t="str">
        <f t="shared" si="352"/>
        <v/>
      </c>
      <c r="GX190" s="455" t="str">
        <f t="shared" si="352"/>
        <v/>
      </c>
      <c r="GY190" s="455" t="str">
        <f t="shared" si="352"/>
        <v/>
      </c>
      <c r="GZ190" s="455" t="str">
        <f t="shared" si="352"/>
        <v/>
      </c>
      <c r="HA190" s="455" t="str">
        <f t="shared" si="352"/>
        <v/>
      </c>
      <c r="HB190" s="953" t="str">
        <f t="shared" si="352"/>
        <v/>
      </c>
      <c r="HC190" s="768" t="str">
        <f t="shared" si="352"/>
        <v/>
      </c>
      <c r="HD190" s="455" t="str">
        <f t="shared" si="352"/>
        <v/>
      </c>
      <c r="HE190" s="455" t="str">
        <f t="shared" si="352"/>
        <v/>
      </c>
      <c r="HF190" s="455" t="str">
        <f t="shared" si="353"/>
        <v/>
      </c>
      <c r="HG190" s="455" t="str">
        <f t="shared" si="353"/>
        <v/>
      </c>
      <c r="HH190" s="455" t="str">
        <f t="shared" si="353"/>
        <v/>
      </c>
      <c r="HI190" s="953" t="str">
        <f t="shared" si="353"/>
        <v/>
      </c>
      <c r="HJ190" s="768" t="str">
        <f t="shared" si="353"/>
        <v/>
      </c>
      <c r="HK190" s="455" t="str">
        <f t="shared" si="353"/>
        <v/>
      </c>
      <c r="HL190" s="455" t="str">
        <f t="shared" si="353"/>
        <v/>
      </c>
      <c r="HM190" s="455" t="str">
        <f t="shared" si="353"/>
        <v/>
      </c>
      <c r="HN190" s="455" t="str">
        <f t="shared" si="353"/>
        <v/>
      </c>
      <c r="HO190" s="455" t="str">
        <f t="shared" si="353"/>
        <v/>
      </c>
      <c r="HP190" s="953" t="str">
        <f t="shared" si="353"/>
        <v/>
      </c>
      <c r="HQ190" s="768" t="str">
        <f t="shared" si="353"/>
        <v/>
      </c>
      <c r="HR190" s="455" t="str">
        <f t="shared" si="353"/>
        <v/>
      </c>
      <c r="HS190" s="455" t="str">
        <f t="shared" si="353"/>
        <v/>
      </c>
      <c r="HT190" s="455" t="str">
        <f t="shared" si="353"/>
        <v/>
      </c>
      <c r="HU190" s="455" t="str">
        <f t="shared" si="353"/>
        <v/>
      </c>
      <c r="HV190" s="455" t="str">
        <f t="shared" si="354"/>
        <v/>
      </c>
      <c r="HW190" s="953" t="str">
        <f t="shared" si="354"/>
        <v/>
      </c>
      <c r="HX190" s="768" t="str">
        <f t="shared" si="354"/>
        <v/>
      </c>
      <c r="HY190" s="455" t="str">
        <f t="shared" si="354"/>
        <v/>
      </c>
      <c r="HZ190" s="455" t="str">
        <f t="shared" si="354"/>
        <v/>
      </c>
      <c r="IA190" s="455" t="str">
        <f t="shared" si="354"/>
        <v/>
      </c>
      <c r="IB190" s="455" t="str">
        <f t="shared" si="354"/>
        <v/>
      </c>
      <c r="IC190" s="455" t="str">
        <f t="shared" si="354"/>
        <v/>
      </c>
      <c r="ID190" s="953" t="str">
        <f t="shared" si="354"/>
        <v/>
      </c>
      <c r="IE190" s="768" t="str">
        <f t="shared" si="354"/>
        <v/>
      </c>
      <c r="IF190" s="455" t="str">
        <f t="shared" si="354"/>
        <v/>
      </c>
      <c r="IG190" s="455" t="str">
        <f t="shared" si="354"/>
        <v/>
      </c>
      <c r="IH190" s="455" t="str">
        <f t="shared" si="354"/>
        <v/>
      </c>
      <c r="II190" s="455" t="str">
        <f t="shared" si="354"/>
        <v/>
      </c>
      <c r="IJ190" s="455" t="str">
        <f t="shared" si="354"/>
        <v/>
      </c>
      <c r="IK190" s="953" t="str">
        <f t="shared" si="354"/>
        <v/>
      </c>
      <c r="IL190" s="768" t="str">
        <f t="shared" si="355"/>
        <v/>
      </c>
      <c r="IM190" s="455" t="str">
        <f t="shared" si="355"/>
        <v/>
      </c>
      <c r="IN190" s="455" t="str">
        <f t="shared" si="355"/>
        <v/>
      </c>
      <c r="IO190" s="455" t="str">
        <f t="shared" si="355"/>
        <v/>
      </c>
      <c r="IP190" s="455" t="str">
        <f t="shared" si="355"/>
        <v/>
      </c>
      <c r="IQ190" s="455" t="str">
        <f t="shared" si="355"/>
        <v/>
      </c>
      <c r="IR190" s="953" t="str">
        <f t="shared" si="355"/>
        <v/>
      </c>
      <c r="IS190" s="768" t="str">
        <f t="shared" si="355"/>
        <v/>
      </c>
      <c r="IT190" s="455" t="str">
        <f t="shared" si="355"/>
        <v/>
      </c>
      <c r="IU190" s="455" t="str">
        <f t="shared" si="355"/>
        <v/>
      </c>
      <c r="IV190" s="455" t="str">
        <f t="shared" si="355"/>
        <v/>
      </c>
      <c r="IW190" s="455" t="str">
        <f t="shared" si="355"/>
        <v/>
      </c>
      <c r="IX190" s="455" t="str">
        <f t="shared" si="355"/>
        <v/>
      </c>
      <c r="IY190" s="954" t="str">
        <f t="shared" si="355"/>
        <v/>
      </c>
      <c r="IZ190" s="768" t="str">
        <f t="shared" si="355"/>
        <v/>
      </c>
      <c r="JA190" s="455" t="str">
        <f t="shared" si="355"/>
        <v/>
      </c>
      <c r="JB190" s="455" t="str">
        <f t="shared" si="356"/>
        <v/>
      </c>
      <c r="JC190" s="455" t="str">
        <f t="shared" si="356"/>
        <v/>
      </c>
      <c r="JD190" s="455" t="str">
        <f t="shared" si="356"/>
        <v/>
      </c>
      <c r="JE190" s="455" t="str">
        <f t="shared" si="356"/>
        <v/>
      </c>
      <c r="JF190" s="953" t="str">
        <f t="shared" si="356"/>
        <v/>
      </c>
      <c r="JG190" s="768" t="str">
        <f t="shared" si="356"/>
        <v/>
      </c>
      <c r="JH190" s="455" t="str">
        <f t="shared" si="356"/>
        <v/>
      </c>
      <c r="JI190" s="455" t="str">
        <f t="shared" si="356"/>
        <v/>
      </c>
      <c r="JJ190" s="455" t="str">
        <f t="shared" si="356"/>
        <v/>
      </c>
      <c r="JK190" s="455" t="str">
        <f t="shared" si="356"/>
        <v/>
      </c>
      <c r="JL190" s="455" t="str">
        <f t="shared" si="356"/>
        <v/>
      </c>
      <c r="JM190" s="953" t="str">
        <f t="shared" si="356"/>
        <v/>
      </c>
      <c r="JN190" s="768" t="str">
        <f t="shared" si="356"/>
        <v/>
      </c>
      <c r="JO190" s="455" t="str">
        <f t="shared" si="356"/>
        <v/>
      </c>
      <c r="JP190" s="455" t="str">
        <f t="shared" si="356"/>
        <v/>
      </c>
      <c r="JQ190" s="455" t="str">
        <f t="shared" si="356"/>
        <v/>
      </c>
      <c r="JR190" s="455" t="str">
        <f t="shared" si="357"/>
        <v/>
      </c>
      <c r="JS190" s="455" t="str">
        <f t="shared" si="357"/>
        <v/>
      </c>
      <c r="JT190" s="953" t="str">
        <f t="shared" si="357"/>
        <v/>
      </c>
      <c r="JU190" s="768" t="str">
        <f t="shared" si="357"/>
        <v/>
      </c>
      <c r="JV190" s="455" t="str">
        <f t="shared" si="357"/>
        <v/>
      </c>
      <c r="JW190" s="455" t="str">
        <f t="shared" si="357"/>
        <v/>
      </c>
      <c r="JX190" s="455" t="str">
        <f t="shared" si="357"/>
        <v/>
      </c>
      <c r="JY190" s="455" t="str">
        <f t="shared" si="357"/>
        <v/>
      </c>
      <c r="JZ190" s="455" t="str">
        <f t="shared" si="357"/>
        <v/>
      </c>
      <c r="KA190" s="953" t="str">
        <f t="shared" si="357"/>
        <v/>
      </c>
      <c r="KB190" s="768" t="str">
        <f t="shared" si="357"/>
        <v/>
      </c>
      <c r="KC190" s="455" t="str">
        <f t="shared" si="357"/>
        <v/>
      </c>
      <c r="KD190" s="455" t="str">
        <f t="shared" si="357"/>
        <v/>
      </c>
      <c r="KE190" s="455" t="str">
        <f t="shared" si="357"/>
        <v/>
      </c>
      <c r="KF190" s="455" t="str">
        <f t="shared" si="357"/>
        <v/>
      </c>
      <c r="KG190" s="455" t="str">
        <f t="shared" si="357"/>
        <v/>
      </c>
      <c r="KH190" s="953" t="str">
        <f t="shared" si="358"/>
        <v/>
      </c>
      <c r="KI190" s="768" t="str">
        <f t="shared" si="358"/>
        <v/>
      </c>
      <c r="KJ190" s="455" t="str">
        <f t="shared" si="358"/>
        <v/>
      </c>
      <c r="KK190" s="455" t="str">
        <f t="shared" si="358"/>
        <v/>
      </c>
      <c r="KL190" s="455" t="str">
        <f t="shared" si="358"/>
        <v/>
      </c>
      <c r="KM190" s="455" t="str">
        <f t="shared" si="358"/>
        <v/>
      </c>
      <c r="KN190" s="455" t="str">
        <f t="shared" si="358"/>
        <v/>
      </c>
      <c r="KO190" s="953" t="str">
        <f t="shared" si="358"/>
        <v/>
      </c>
      <c r="KP190" s="768" t="str">
        <f t="shared" si="358"/>
        <v/>
      </c>
      <c r="KQ190" s="455" t="str">
        <f t="shared" si="358"/>
        <v/>
      </c>
      <c r="KR190" s="455" t="str">
        <f t="shared" si="358"/>
        <v/>
      </c>
      <c r="KS190" s="455" t="str">
        <f t="shared" si="358"/>
        <v/>
      </c>
      <c r="KT190" s="455" t="str">
        <f t="shared" si="358"/>
        <v/>
      </c>
      <c r="KU190" s="455" t="str">
        <f t="shared" si="358"/>
        <v/>
      </c>
      <c r="KV190" s="953" t="str">
        <f t="shared" si="358"/>
        <v/>
      </c>
      <c r="KW190" s="768" t="str">
        <f t="shared" si="358"/>
        <v/>
      </c>
      <c r="KX190" s="455" t="str">
        <f t="shared" si="359"/>
        <v/>
      </c>
      <c r="KY190" s="455" t="str">
        <f t="shared" si="359"/>
        <v/>
      </c>
      <c r="KZ190" s="455" t="str">
        <f t="shared" si="359"/>
        <v/>
      </c>
      <c r="LA190" s="455" t="str">
        <f t="shared" si="359"/>
        <v/>
      </c>
      <c r="LB190" s="455" t="str">
        <f t="shared" si="359"/>
        <v/>
      </c>
      <c r="LC190" s="954" t="str">
        <f t="shared" si="359"/>
        <v/>
      </c>
      <c r="LD190" s="768" t="str">
        <f t="shared" si="359"/>
        <v/>
      </c>
      <c r="LE190" s="455" t="str">
        <f t="shared" si="359"/>
        <v/>
      </c>
      <c r="LF190" s="455" t="str">
        <f t="shared" si="359"/>
        <v/>
      </c>
      <c r="LG190" s="455" t="str">
        <f t="shared" si="359"/>
        <v/>
      </c>
      <c r="LH190" s="455" t="str">
        <f t="shared" si="359"/>
        <v/>
      </c>
      <c r="LI190" s="455" t="str">
        <f t="shared" si="359"/>
        <v/>
      </c>
      <c r="LJ190" s="953" t="str">
        <f t="shared" si="359"/>
        <v/>
      </c>
      <c r="LK190" s="768" t="str">
        <f t="shared" si="359"/>
        <v/>
      </c>
      <c r="LL190" s="455" t="str">
        <f t="shared" si="359"/>
        <v/>
      </c>
      <c r="LM190" s="455" t="str">
        <f t="shared" si="359"/>
        <v/>
      </c>
      <c r="LN190" s="455" t="str">
        <f t="shared" si="360"/>
        <v/>
      </c>
      <c r="LO190" s="455" t="str">
        <f t="shared" si="360"/>
        <v/>
      </c>
      <c r="LP190" s="455" t="str">
        <f t="shared" si="360"/>
        <v/>
      </c>
      <c r="LQ190" s="953" t="str">
        <f t="shared" si="360"/>
        <v/>
      </c>
      <c r="LR190" s="768" t="str">
        <f t="shared" si="360"/>
        <v/>
      </c>
      <c r="LS190" s="455" t="str">
        <f t="shared" si="360"/>
        <v/>
      </c>
      <c r="LT190" s="455" t="str">
        <f t="shared" si="360"/>
        <v/>
      </c>
      <c r="LU190" s="455" t="str">
        <f t="shared" si="360"/>
        <v/>
      </c>
      <c r="LV190" s="455" t="str">
        <f t="shared" si="360"/>
        <v/>
      </c>
      <c r="LW190" s="455" t="str">
        <f t="shared" si="360"/>
        <v/>
      </c>
      <c r="LX190" s="953" t="str">
        <f t="shared" si="360"/>
        <v/>
      </c>
      <c r="LY190" s="768" t="str">
        <f t="shared" si="360"/>
        <v/>
      </c>
      <c r="LZ190" s="455" t="str">
        <f t="shared" si="360"/>
        <v/>
      </c>
      <c r="MA190" s="455" t="str">
        <f t="shared" si="360"/>
        <v/>
      </c>
      <c r="MB190" s="455" t="str">
        <f t="shared" si="360"/>
        <v/>
      </c>
      <c r="MC190" s="455" t="str">
        <f t="shared" si="360"/>
        <v/>
      </c>
      <c r="MD190" s="455" t="str">
        <f t="shared" si="361"/>
        <v/>
      </c>
      <c r="ME190" s="953" t="str">
        <f t="shared" si="361"/>
        <v/>
      </c>
      <c r="MF190" s="768" t="str">
        <f t="shared" si="361"/>
        <v/>
      </c>
      <c r="MG190" s="455" t="str">
        <f t="shared" si="361"/>
        <v/>
      </c>
      <c r="MH190" s="455" t="str">
        <f t="shared" si="361"/>
        <v/>
      </c>
      <c r="MI190" s="455" t="str">
        <f t="shared" si="361"/>
        <v/>
      </c>
      <c r="MJ190" s="455" t="str">
        <f t="shared" si="361"/>
        <v/>
      </c>
      <c r="MK190" s="455" t="str">
        <f t="shared" si="361"/>
        <v/>
      </c>
      <c r="ML190" s="953" t="str">
        <f t="shared" si="361"/>
        <v/>
      </c>
      <c r="MM190" s="768" t="str">
        <f t="shared" si="361"/>
        <v/>
      </c>
      <c r="MN190" s="455" t="str">
        <f t="shared" si="361"/>
        <v/>
      </c>
      <c r="MO190" s="455" t="str">
        <f t="shared" si="361"/>
        <v/>
      </c>
      <c r="MP190" s="455" t="str">
        <f t="shared" si="361"/>
        <v/>
      </c>
      <c r="MQ190" s="455" t="str">
        <f t="shared" si="361"/>
        <v/>
      </c>
      <c r="MR190" s="455" t="str">
        <f t="shared" si="361"/>
        <v/>
      </c>
      <c r="MS190" s="953" t="str">
        <f t="shared" si="361"/>
        <v/>
      </c>
      <c r="MT190" s="768" t="str">
        <f t="shared" si="362"/>
        <v/>
      </c>
      <c r="MU190" s="455" t="str">
        <f t="shared" si="362"/>
        <v/>
      </c>
      <c r="MV190" s="455" t="str">
        <f t="shared" si="362"/>
        <v/>
      </c>
      <c r="MW190" s="455" t="str">
        <f t="shared" si="362"/>
        <v/>
      </c>
      <c r="MX190" s="455" t="str">
        <f t="shared" si="362"/>
        <v/>
      </c>
      <c r="MY190" s="455" t="str">
        <f t="shared" si="362"/>
        <v/>
      </c>
      <c r="MZ190" s="953" t="str">
        <f t="shared" si="362"/>
        <v/>
      </c>
      <c r="NA190" s="768" t="str">
        <f t="shared" si="362"/>
        <v/>
      </c>
      <c r="NB190" s="455" t="str">
        <f t="shared" si="362"/>
        <v/>
      </c>
      <c r="NC190" s="455" t="str">
        <f t="shared" si="362"/>
        <v/>
      </c>
      <c r="ND190" s="455" t="str">
        <f t="shared" si="362"/>
        <v/>
      </c>
      <c r="NE190" s="455" t="str">
        <f t="shared" si="362"/>
        <v/>
      </c>
      <c r="NF190" s="455" t="str">
        <f t="shared" si="362"/>
        <v/>
      </c>
      <c r="NG190" s="954" t="str">
        <f t="shared" si="362"/>
        <v/>
      </c>
      <c r="NH190" s="768" t="str">
        <f t="shared" si="362"/>
        <v/>
      </c>
      <c r="NI190" s="455" t="str">
        <f t="shared" si="362"/>
        <v/>
      </c>
      <c r="NJ190" s="455" t="str">
        <f t="shared" si="363"/>
        <v/>
      </c>
      <c r="NK190" s="455" t="str">
        <f t="shared" si="363"/>
        <v/>
      </c>
      <c r="NL190" s="455" t="str">
        <f t="shared" si="363"/>
        <v/>
      </c>
      <c r="NM190" s="455" t="str">
        <f t="shared" si="363"/>
        <v/>
      </c>
      <c r="NN190" s="953" t="str">
        <f t="shared" si="363"/>
        <v/>
      </c>
      <c r="NO190" s="83"/>
      <c r="NP190" s="83"/>
      <c r="NQ190" s="83"/>
      <c r="NR190" s="83"/>
      <c r="NS190" s="83"/>
      <c r="NT190" s="83"/>
      <c r="NU190" s="83"/>
      <c r="NV190" s="83"/>
      <c r="NW190" s="83"/>
      <c r="NX190" s="83"/>
      <c r="NY190" s="83"/>
      <c r="NZ190" s="83"/>
      <c r="OA190" s="83"/>
      <c r="OB190" s="83"/>
      <c r="OC190" s="83"/>
      <c r="OD190" s="83"/>
      <c r="OE190" s="83"/>
      <c r="OF190" s="83"/>
      <c r="OG190" s="83"/>
      <c r="OH190" s="83"/>
      <c r="OI190" s="83"/>
      <c r="OJ190" s="83"/>
      <c r="OK190" s="83"/>
      <c r="OL190" s="83"/>
      <c r="OM190" s="83"/>
      <c r="ON190" s="83"/>
      <c r="OO190" s="83"/>
      <c r="OP190" s="83"/>
      <c r="OQ190" s="83"/>
      <c r="OR190" s="83"/>
      <c r="OS190" s="83"/>
      <c r="OT190" s="83"/>
      <c r="OU190" s="83"/>
      <c r="OV190" s="83"/>
      <c r="OW190" s="83"/>
      <c r="OX190" s="83"/>
      <c r="OY190" s="83"/>
      <c r="OZ190" s="83"/>
      <c r="PA190" s="83"/>
      <c r="PB190" s="83"/>
      <c r="PC190" s="83"/>
      <c r="PD190" s="83"/>
      <c r="PE190" s="83"/>
      <c r="PF190" s="83"/>
      <c r="PG190" s="83"/>
      <c r="PH190" s="83"/>
      <c r="PI190" s="83"/>
      <c r="PJ190" s="83"/>
      <c r="PK190" s="83"/>
      <c r="PL190" s="83"/>
      <c r="PM190" s="83"/>
      <c r="PN190" s="83"/>
      <c r="PO190" s="83"/>
      <c r="PP190" s="83"/>
      <c r="PQ190" s="83"/>
      <c r="PR190" s="83"/>
      <c r="PS190" s="83"/>
      <c r="PT190" s="83"/>
      <c r="PU190" s="83"/>
      <c r="PV190" s="83"/>
      <c r="PW190" s="83"/>
      <c r="PX190" s="83"/>
      <c r="PY190" s="83"/>
      <c r="PZ190" s="83"/>
      <c r="QA190" s="83"/>
      <c r="QB190" s="83"/>
      <c r="QC190" s="83"/>
      <c r="QD190" s="83"/>
      <c r="QE190" s="83"/>
      <c r="QF190" s="83"/>
      <c r="QG190" s="83"/>
      <c r="QH190" s="83"/>
      <c r="QI190" s="83"/>
      <c r="QJ190" s="83"/>
      <c r="QK190" s="83"/>
      <c r="QL190" s="83"/>
      <c r="QM190" s="83"/>
      <c r="QN190" s="83"/>
      <c r="QO190" s="83"/>
      <c r="QP190" s="83"/>
      <c r="QQ190" s="83"/>
      <c r="QR190" s="83"/>
      <c r="QS190" s="83"/>
      <c r="QT190" s="83"/>
      <c r="QU190" s="83"/>
      <c r="QV190" s="83"/>
      <c r="QW190" s="83"/>
      <c r="QX190" s="83"/>
      <c r="QY190" s="83"/>
      <c r="QZ190" s="83"/>
      <c r="RA190" s="83"/>
      <c r="RB190" s="83"/>
      <c r="RC190" s="83"/>
      <c r="RD190" s="83"/>
      <c r="RE190" s="83"/>
      <c r="RF190" s="83"/>
      <c r="RG190" s="83"/>
      <c r="RH190" s="83"/>
      <c r="RI190" s="83"/>
      <c r="RJ190" s="83"/>
      <c r="RK190" s="83"/>
      <c r="RL190" s="83"/>
      <c r="RM190" s="83"/>
      <c r="RN190" s="83"/>
      <c r="RO190" s="83"/>
      <c r="RP190" s="83"/>
      <c r="RQ190" s="83"/>
      <c r="RR190" s="83"/>
      <c r="RS190" s="83"/>
      <c r="RT190" s="83"/>
      <c r="RU190" s="83"/>
      <c r="RV190" s="83"/>
      <c r="RW190" s="83"/>
      <c r="RX190" s="83"/>
      <c r="RY190" s="83"/>
      <c r="RZ190" s="83"/>
      <c r="SA190" s="83"/>
      <c r="SB190" s="83"/>
      <c r="SC190" s="83"/>
      <c r="SD190" s="83"/>
      <c r="SE190" s="83"/>
      <c r="SF190" s="83"/>
      <c r="SG190" s="83"/>
      <c r="SH190" s="83"/>
      <c r="SI190" s="83"/>
      <c r="SJ190" s="83"/>
      <c r="SK190" s="83"/>
      <c r="SL190" s="83"/>
      <c r="SM190" s="83"/>
      <c r="SN190" s="83"/>
      <c r="SO190" s="83"/>
      <c r="SP190" s="83"/>
      <c r="SQ190" s="83"/>
      <c r="SR190" s="83"/>
      <c r="SS190" s="83"/>
      <c r="ST190" s="83"/>
      <c r="SU190" s="83"/>
      <c r="SV190" s="83"/>
      <c r="SW190" s="83"/>
      <c r="SX190" s="83"/>
      <c r="SY190" s="83"/>
      <c r="SZ190" s="83"/>
      <c r="TA190" s="83"/>
      <c r="TB190" s="83"/>
      <c r="TC190" s="83"/>
      <c r="TD190" s="83"/>
      <c r="TE190" s="83"/>
      <c r="TF190" s="83"/>
      <c r="TG190" s="83"/>
      <c r="TH190" s="83"/>
      <c r="TI190" s="83"/>
      <c r="TJ190" s="83"/>
      <c r="TK190" s="83"/>
      <c r="TL190" s="83"/>
      <c r="TM190" s="83"/>
      <c r="TN190" s="83"/>
      <c r="TO190" s="83"/>
      <c r="TP190" s="83"/>
      <c r="TQ190" s="83"/>
      <c r="TR190" s="83"/>
      <c r="TS190" s="83"/>
      <c r="TT190" s="83"/>
      <c r="TU190" s="83"/>
      <c r="TV190" s="83"/>
      <c r="TW190" s="83"/>
      <c r="TX190" s="83"/>
      <c r="TY190" s="83"/>
      <c r="TZ190" s="83"/>
      <c r="UA190" s="83"/>
      <c r="UB190" s="83"/>
      <c r="UC190" s="83"/>
      <c r="UD190" s="83"/>
      <c r="UE190" s="83"/>
      <c r="UF190" s="83"/>
      <c r="UG190" s="83"/>
      <c r="UH190" s="83"/>
      <c r="UI190" s="83"/>
      <c r="UJ190" s="83"/>
      <c r="UK190" s="83"/>
      <c r="UL190" s="83"/>
      <c r="UM190" s="83"/>
      <c r="UN190" s="83"/>
      <c r="UO190" s="83"/>
      <c r="UP190" s="83"/>
      <c r="UQ190" s="83"/>
    </row>
    <row r="191" spans="1:563" s="1" customFormat="1" hidden="1" x14ac:dyDescent="0.2">
      <c r="A191" s="762">
        <f>alapadatok!M46</f>
        <v>44</v>
      </c>
      <c r="B191" s="678" t="str">
        <f>IF(alapadatok!O46="","",alapadatok!O46)</f>
        <v/>
      </c>
      <c r="C191" s="584" t="str">
        <f>IF(alapadatok!N46="","",alapadatok!N46)</f>
        <v/>
      </c>
      <c r="D191" s="584" t="str">
        <f>IF(alapadatok!P46="","",alapadatok!P46)</f>
        <v/>
      </c>
      <c r="E191" s="948" t="str">
        <f>IF(alapadatok!W46="","",alapadatok!W46)</f>
        <v/>
      </c>
      <c r="F191" s="952" t="str">
        <f t="shared" si="365"/>
        <v/>
      </c>
      <c r="G191" s="953" t="str">
        <f t="shared" si="365"/>
        <v/>
      </c>
      <c r="H191" s="768" t="str">
        <f t="shared" si="365"/>
        <v/>
      </c>
      <c r="I191" s="455" t="str">
        <f t="shared" si="365"/>
        <v/>
      </c>
      <c r="J191" s="455" t="str">
        <f t="shared" si="365"/>
        <v/>
      </c>
      <c r="K191" s="455" t="str">
        <f t="shared" si="365"/>
        <v/>
      </c>
      <c r="L191" s="455" t="str">
        <f t="shared" si="365"/>
        <v/>
      </c>
      <c r="M191" s="455" t="str">
        <f t="shared" si="365"/>
        <v/>
      </c>
      <c r="N191" s="953" t="str">
        <f t="shared" si="365"/>
        <v/>
      </c>
      <c r="O191" s="768" t="str">
        <f t="shared" si="365"/>
        <v/>
      </c>
      <c r="P191" s="455" t="str">
        <f t="shared" si="365"/>
        <v/>
      </c>
      <c r="Q191" s="455" t="str">
        <f t="shared" si="365"/>
        <v/>
      </c>
      <c r="R191" s="455" t="str">
        <f t="shared" si="365"/>
        <v/>
      </c>
      <c r="S191" s="455" t="str">
        <f t="shared" si="365"/>
        <v/>
      </c>
      <c r="T191" s="455" t="str">
        <f t="shared" si="365"/>
        <v/>
      </c>
      <c r="U191" s="953" t="str">
        <f t="shared" si="364"/>
        <v/>
      </c>
      <c r="V191" s="768" t="str">
        <f t="shared" si="341"/>
        <v/>
      </c>
      <c r="W191" s="455" t="str">
        <f t="shared" si="341"/>
        <v/>
      </c>
      <c r="X191" s="455" t="str">
        <f t="shared" si="341"/>
        <v/>
      </c>
      <c r="Y191" s="455" t="str">
        <f t="shared" si="341"/>
        <v/>
      </c>
      <c r="Z191" s="455" t="str">
        <f t="shared" si="341"/>
        <v/>
      </c>
      <c r="AA191" s="455" t="str">
        <f t="shared" si="341"/>
        <v/>
      </c>
      <c r="AB191" s="953" t="str">
        <f t="shared" si="341"/>
        <v/>
      </c>
      <c r="AC191" s="768" t="str">
        <f t="shared" si="341"/>
        <v/>
      </c>
      <c r="AD191" s="455" t="str">
        <f t="shared" si="341"/>
        <v/>
      </c>
      <c r="AE191" s="455" t="str">
        <f t="shared" si="341"/>
        <v/>
      </c>
      <c r="AF191" s="455" t="str">
        <f t="shared" si="341"/>
        <v/>
      </c>
      <c r="AG191" s="455" t="str">
        <f t="shared" si="341"/>
        <v/>
      </c>
      <c r="AH191" s="455" t="str">
        <f t="shared" si="341"/>
        <v/>
      </c>
      <c r="AI191" s="953" t="str">
        <f t="shared" si="341"/>
        <v/>
      </c>
      <c r="AJ191" s="768" t="str">
        <f t="shared" si="341"/>
        <v/>
      </c>
      <c r="AK191" s="455" t="str">
        <f t="shared" si="341"/>
        <v/>
      </c>
      <c r="AL191" s="455" t="str">
        <f t="shared" si="342"/>
        <v/>
      </c>
      <c r="AM191" s="455" t="str">
        <f t="shared" si="342"/>
        <v/>
      </c>
      <c r="AN191" s="455" t="str">
        <f t="shared" si="342"/>
        <v/>
      </c>
      <c r="AO191" s="455" t="str">
        <f t="shared" si="342"/>
        <v/>
      </c>
      <c r="AP191" s="953" t="str">
        <f t="shared" si="342"/>
        <v/>
      </c>
      <c r="AQ191" s="768" t="str">
        <f t="shared" si="342"/>
        <v/>
      </c>
      <c r="AR191" s="455" t="str">
        <f t="shared" si="342"/>
        <v/>
      </c>
      <c r="AS191" s="455" t="str">
        <f t="shared" si="342"/>
        <v/>
      </c>
      <c r="AT191" s="455" t="str">
        <f t="shared" si="342"/>
        <v/>
      </c>
      <c r="AU191" s="455" t="str">
        <f t="shared" si="342"/>
        <v/>
      </c>
      <c r="AV191" s="455" t="str">
        <f t="shared" si="342"/>
        <v/>
      </c>
      <c r="AW191" s="953" t="str">
        <f t="shared" si="342"/>
        <v/>
      </c>
      <c r="AX191" s="768" t="str">
        <f t="shared" si="342"/>
        <v/>
      </c>
      <c r="AY191" s="455" t="str">
        <f t="shared" si="342"/>
        <v/>
      </c>
      <c r="AZ191" s="455" t="str">
        <f t="shared" si="342"/>
        <v/>
      </c>
      <c r="BA191" s="455" t="str">
        <f t="shared" si="342"/>
        <v/>
      </c>
      <c r="BB191" s="455" t="str">
        <f t="shared" si="343"/>
        <v/>
      </c>
      <c r="BC191" s="455" t="str">
        <f t="shared" si="343"/>
        <v/>
      </c>
      <c r="BD191" s="953" t="str">
        <f t="shared" si="343"/>
        <v/>
      </c>
      <c r="BE191" s="768" t="str">
        <f t="shared" si="343"/>
        <v/>
      </c>
      <c r="BF191" s="455" t="str">
        <f t="shared" si="343"/>
        <v/>
      </c>
      <c r="BG191" s="455" t="str">
        <f t="shared" si="343"/>
        <v/>
      </c>
      <c r="BH191" s="455" t="str">
        <f t="shared" si="343"/>
        <v/>
      </c>
      <c r="BI191" s="455" t="str">
        <f t="shared" si="343"/>
        <v/>
      </c>
      <c r="BJ191" s="455" t="str">
        <f t="shared" si="343"/>
        <v/>
      </c>
      <c r="BK191" s="953" t="str">
        <f t="shared" si="343"/>
        <v/>
      </c>
      <c r="BL191" s="768" t="str">
        <f t="shared" si="343"/>
        <v/>
      </c>
      <c r="BM191" s="455" t="str">
        <f t="shared" si="343"/>
        <v/>
      </c>
      <c r="BN191" s="455" t="str">
        <f t="shared" si="343"/>
        <v/>
      </c>
      <c r="BO191" s="455" t="str">
        <f t="shared" si="343"/>
        <v/>
      </c>
      <c r="BP191" s="455" t="str">
        <f t="shared" si="343"/>
        <v/>
      </c>
      <c r="BQ191" s="455" t="str">
        <f t="shared" si="343"/>
        <v/>
      </c>
      <c r="BR191" s="953" t="str">
        <f t="shared" si="344"/>
        <v/>
      </c>
      <c r="BS191" s="768" t="str">
        <f t="shared" si="344"/>
        <v/>
      </c>
      <c r="BT191" s="455" t="str">
        <f t="shared" si="344"/>
        <v/>
      </c>
      <c r="BU191" s="455" t="str">
        <f t="shared" si="344"/>
        <v/>
      </c>
      <c r="BV191" s="455" t="str">
        <f t="shared" si="344"/>
        <v/>
      </c>
      <c r="BW191" s="455" t="str">
        <f t="shared" si="344"/>
        <v/>
      </c>
      <c r="BX191" s="455" t="str">
        <f t="shared" si="344"/>
        <v/>
      </c>
      <c r="BY191" s="953" t="str">
        <f t="shared" si="344"/>
        <v/>
      </c>
      <c r="BZ191" s="768" t="str">
        <f t="shared" si="344"/>
        <v/>
      </c>
      <c r="CA191" s="455" t="str">
        <f t="shared" si="344"/>
        <v/>
      </c>
      <c r="CB191" s="455" t="str">
        <f t="shared" si="344"/>
        <v/>
      </c>
      <c r="CC191" s="455" t="str">
        <f t="shared" si="344"/>
        <v/>
      </c>
      <c r="CD191" s="455" t="str">
        <f t="shared" si="344"/>
        <v/>
      </c>
      <c r="CE191" s="455" t="str">
        <f t="shared" si="344"/>
        <v/>
      </c>
      <c r="CF191" s="953" t="str">
        <f t="shared" si="344"/>
        <v/>
      </c>
      <c r="CG191" s="768" t="str">
        <f t="shared" si="344"/>
        <v/>
      </c>
      <c r="CH191" s="455" t="str">
        <f t="shared" si="345"/>
        <v/>
      </c>
      <c r="CI191" s="455" t="str">
        <f t="shared" si="345"/>
        <v/>
      </c>
      <c r="CJ191" s="455" t="str">
        <f t="shared" si="345"/>
        <v/>
      </c>
      <c r="CK191" s="455" t="str">
        <f t="shared" si="345"/>
        <v/>
      </c>
      <c r="CL191" s="455" t="str">
        <f t="shared" si="345"/>
        <v/>
      </c>
      <c r="CM191" s="953" t="str">
        <f t="shared" si="345"/>
        <v/>
      </c>
      <c r="CN191" s="768" t="str">
        <f t="shared" si="345"/>
        <v/>
      </c>
      <c r="CO191" s="455" t="str">
        <f t="shared" si="345"/>
        <v/>
      </c>
      <c r="CP191" s="455" t="str">
        <f t="shared" si="345"/>
        <v/>
      </c>
      <c r="CQ191" s="455" t="str">
        <f t="shared" si="345"/>
        <v/>
      </c>
      <c r="CR191" s="455" t="str">
        <f t="shared" si="345"/>
        <v/>
      </c>
      <c r="CS191" s="455" t="str">
        <f t="shared" si="345"/>
        <v/>
      </c>
      <c r="CT191" s="953" t="str">
        <f t="shared" si="345"/>
        <v/>
      </c>
      <c r="CU191" s="952" t="str">
        <f t="shared" si="345"/>
        <v/>
      </c>
      <c r="CV191" s="455" t="str">
        <f t="shared" si="345"/>
        <v/>
      </c>
      <c r="CW191" s="455" t="str">
        <f t="shared" si="345"/>
        <v/>
      </c>
      <c r="CX191" s="455" t="str">
        <f t="shared" si="346"/>
        <v/>
      </c>
      <c r="CY191" s="455" t="str">
        <f t="shared" si="346"/>
        <v/>
      </c>
      <c r="CZ191" s="455" t="str">
        <f t="shared" si="346"/>
        <v/>
      </c>
      <c r="DA191" s="953" t="str">
        <f t="shared" si="346"/>
        <v/>
      </c>
      <c r="DB191" s="768" t="str">
        <f t="shared" si="346"/>
        <v/>
      </c>
      <c r="DC191" s="455" t="str">
        <f t="shared" si="346"/>
        <v/>
      </c>
      <c r="DD191" s="455" t="str">
        <f t="shared" si="346"/>
        <v/>
      </c>
      <c r="DE191" s="455" t="str">
        <f t="shared" si="346"/>
        <v/>
      </c>
      <c r="DF191" s="455" t="str">
        <f t="shared" si="346"/>
        <v/>
      </c>
      <c r="DG191" s="455" t="str">
        <f t="shared" si="346"/>
        <v/>
      </c>
      <c r="DH191" s="953" t="str">
        <f t="shared" si="346"/>
        <v/>
      </c>
      <c r="DI191" s="768" t="str">
        <f t="shared" si="346"/>
        <v/>
      </c>
      <c r="DJ191" s="455" t="str">
        <f t="shared" si="346"/>
        <v/>
      </c>
      <c r="DK191" s="455" t="str">
        <f t="shared" si="346"/>
        <v/>
      </c>
      <c r="DL191" s="455" t="str">
        <f t="shared" si="346"/>
        <v/>
      </c>
      <c r="DM191" s="455" t="str">
        <f t="shared" si="346"/>
        <v/>
      </c>
      <c r="DN191" s="455" t="str">
        <f t="shared" si="347"/>
        <v/>
      </c>
      <c r="DO191" s="953" t="str">
        <f t="shared" si="347"/>
        <v/>
      </c>
      <c r="DP191" s="768" t="str">
        <f t="shared" si="347"/>
        <v/>
      </c>
      <c r="DQ191" s="455" t="str">
        <f t="shared" si="347"/>
        <v/>
      </c>
      <c r="DR191" s="455" t="str">
        <f t="shared" si="347"/>
        <v/>
      </c>
      <c r="DS191" s="455" t="str">
        <f t="shared" si="347"/>
        <v/>
      </c>
      <c r="DT191" s="455" t="str">
        <f t="shared" si="347"/>
        <v/>
      </c>
      <c r="DU191" s="455" t="str">
        <f t="shared" si="347"/>
        <v/>
      </c>
      <c r="DV191" s="953" t="str">
        <f t="shared" si="347"/>
        <v/>
      </c>
      <c r="DW191" s="768" t="str">
        <f t="shared" si="347"/>
        <v/>
      </c>
      <c r="DX191" s="455" t="str">
        <f t="shared" si="347"/>
        <v/>
      </c>
      <c r="DY191" s="455" t="str">
        <f t="shared" si="347"/>
        <v/>
      </c>
      <c r="DZ191" s="455" t="str">
        <f t="shared" si="347"/>
        <v/>
      </c>
      <c r="EA191" s="455" t="str">
        <f t="shared" si="347"/>
        <v/>
      </c>
      <c r="EB191" s="455" t="str">
        <f t="shared" si="347"/>
        <v/>
      </c>
      <c r="EC191" s="954" t="str">
        <f t="shared" si="347"/>
        <v/>
      </c>
      <c r="ED191" s="768" t="str">
        <f t="shared" si="348"/>
        <v/>
      </c>
      <c r="EE191" s="455" t="str">
        <f t="shared" si="348"/>
        <v/>
      </c>
      <c r="EF191" s="455" t="str">
        <f t="shared" si="348"/>
        <v/>
      </c>
      <c r="EG191" s="455" t="str">
        <f t="shared" si="348"/>
        <v/>
      </c>
      <c r="EH191" s="455" t="str">
        <f t="shared" si="348"/>
        <v/>
      </c>
      <c r="EI191" s="455" t="str">
        <f t="shared" si="348"/>
        <v/>
      </c>
      <c r="EJ191" s="953" t="str">
        <f t="shared" si="348"/>
        <v/>
      </c>
      <c r="EK191" s="768" t="str">
        <f t="shared" si="348"/>
        <v/>
      </c>
      <c r="EL191" s="455" t="str">
        <f t="shared" si="348"/>
        <v/>
      </c>
      <c r="EM191" s="455" t="str">
        <f t="shared" si="348"/>
        <v/>
      </c>
      <c r="EN191" s="455" t="str">
        <f t="shared" si="348"/>
        <v/>
      </c>
      <c r="EO191" s="455" t="str">
        <f t="shared" si="348"/>
        <v/>
      </c>
      <c r="EP191" s="455" t="str">
        <f t="shared" si="348"/>
        <v/>
      </c>
      <c r="EQ191" s="953" t="str">
        <f t="shared" si="348"/>
        <v/>
      </c>
      <c r="ER191" s="768" t="str">
        <f t="shared" si="348"/>
        <v/>
      </c>
      <c r="ES191" s="455" t="str">
        <f t="shared" si="348"/>
        <v/>
      </c>
      <c r="ET191" s="455" t="str">
        <f t="shared" si="349"/>
        <v/>
      </c>
      <c r="EU191" s="455" t="str">
        <f t="shared" si="349"/>
        <v/>
      </c>
      <c r="EV191" s="455" t="str">
        <f t="shared" si="349"/>
        <v/>
      </c>
      <c r="EW191" s="455" t="str">
        <f t="shared" si="349"/>
        <v/>
      </c>
      <c r="EX191" s="953" t="str">
        <f t="shared" si="349"/>
        <v/>
      </c>
      <c r="EY191" s="768" t="str">
        <f t="shared" si="349"/>
        <v/>
      </c>
      <c r="EZ191" s="455" t="str">
        <f t="shared" si="349"/>
        <v/>
      </c>
      <c r="FA191" s="455" t="str">
        <f t="shared" si="349"/>
        <v/>
      </c>
      <c r="FB191" s="455" t="str">
        <f t="shared" si="349"/>
        <v/>
      </c>
      <c r="FC191" s="455" t="str">
        <f t="shared" si="349"/>
        <v/>
      </c>
      <c r="FD191" s="455" t="str">
        <f t="shared" si="349"/>
        <v/>
      </c>
      <c r="FE191" s="953" t="str">
        <f t="shared" si="349"/>
        <v/>
      </c>
      <c r="FF191" s="768" t="str">
        <f t="shared" si="349"/>
        <v/>
      </c>
      <c r="FG191" s="455" t="str">
        <f t="shared" si="349"/>
        <v/>
      </c>
      <c r="FH191" s="455" t="str">
        <f t="shared" si="349"/>
        <v/>
      </c>
      <c r="FI191" s="455" t="str">
        <f t="shared" si="349"/>
        <v/>
      </c>
      <c r="FJ191" s="455" t="str">
        <f t="shared" si="350"/>
        <v/>
      </c>
      <c r="FK191" s="455" t="str">
        <f t="shared" si="350"/>
        <v/>
      </c>
      <c r="FL191" s="953" t="str">
        <f t="shared" si="350"/>
        <v/>
      </c>
      <c r="FM191" s="768" t="str">
        <f t="shared" si="350"/>
        <v/>
      </c>
      <c r="FN191" s="455" t="str">
        <f t="shared" si="350"/>
        <v/>
      </c>
      <c r="FO191" s="455" t="str">
        <f t="shared" si="350"/>
        <v/>
      </c>
      <c r="FP191" s="455" t="str">
        <f t="shared" si="350"/>
        <v/>
      </c>
      <c r="FQ191" s="455" t="str">
        <f t="shared" si="350"/>
        <v/>
      </c>
      <c r="FR191" s="455" t="str">
        <f t="shared" si="350"/>
        <v/>
      </c>
      <c r="FS191" s="953" t="str">
        <f t="shared" si="350"/>
        <v/>
      </c>
      <c r="FT191" s="768" t="str">
        <f t="shared" si="350"/>
        <v/>
      </c>
      <c r="FU191" s="455" t="str">
        <f t="shared" si="350"/>
        <v/>
      </c>
      <c r="FV191" s="455" t="str">
        <f t="shared" si="350"/>
        <v/>
      </c>
      <c r="FW191" s="455" t="str">
        <f t="shared" si="350"/>
        <v/>
      </c>
      <c r="FX191" s="455" t="str">
        <f t="shared" si="350"/>
        <v/>
      </c>
      <c r="FY191" s="455" t="str">
        <f t="shared" si="350"/>
        <v/>
      </c>
      <c r="FZ191" s="953" t="str">
        <f t="shared" si="351"/>
        <v/>
      </c>
      <c r="GA191" s="768" t="str">
        <f t="shared" si="351"/>
        <v/>
      </c>
      <c r="GB191" s="455" t="str">
        <f t="shared" si="351"/>
        <v/>
      </c>
      <c r="GC191" s="455" t="str">
        <f t="shared" si="351"/>
        <v/>
      </c>
      <c r="GD191" s="455" t="str">
        <f t="shared" si="351"/>
        <v/>
      </c>
      <c r="GE191" s="455" t="str">
        <f t="shared" si="351"/>
        <v/>
      </c>
      <c r="GF191" s="953" t="str">
        <f t="shared" si="351"/>
        <v/>
      </c>
      <c r="GG191" s="768" t="str">
        <f t="shared" si="351"/>
        <v/>
      </c>
      <c r="GH191" s="455" t="str">
        <f t="shared" si="351"/>
        <v/>
      </c>
      <c r="GI191" s="455" t="str">
        <f t="shared" si="351"/>
        <v/>
      </c>
      <c r="GJ191" s="455" t="str">
        <f t="shared" si="351"/>
        <v/>
      </c>
      <c r="GK191" s="455" t="str">
        <f t="shared" si="351"/>
        <v/>
      </c>
      <c r="GL191" s="455" t="str">
        <f t="shared" si="351"/>
        <v/>
      </c>
      <c r="GM191" s="455" t="str">
        <f t="shared" si="351"/>
        <v/>
      </c>
      <c r="GN191" s="954" t="str">
        <f t="shared" si="351"/>
        <v/>
      </c>
      <c r="GO191" s="768" t="str">
        <f t="shared" si="351"/>
        <v/>
      </c>
      <c r="GP191" s="455" t="str">
        <f t="shared" si="352"/>
        <v/>
      </c>
      <c r="GQ191" s="455" t="str">
        <f t="shared" si="352"/>
        <v/>
      </c>
      <c r="GR191" s="455" t="str">
        <f t="shared" si="352"/>
        <v/>
      </c>
      <c r="GS191" s="455" t="str">
        <f t="shared" si="352"/>
        <v/>
      </c>
      <c r="GT191" s="455" t="str">
        <f t="shared" si="352"/>
        <v/>
      </c>
      <c r="GU191" s="953" t="str">
        <f t="shared" si="352"/>
        <v/>
      </c>
      <c r="GV191" s="768" t="str">
        <f t="shared" si="352"/>
        <v/>
      </c>
      <c r="GW191" s="455" t="str">
        <f t="shared" si="352"/>
        <v/>
      </c>
      <c r="GX191" s="455" t="str">
        <f t="shared" si="352"/>
        <v/>
      </c>
      <c r="GY191" s="455" t="str">
        <f t="shared" si="352"/>
        <v/>
      </c>
      <c r="GZ191" s="455" t="str">
        <f t="shared" si="352"/>
        <v/>
      </c>
      <c r="HA191" s="455" t="str">
        <f t="shared" si="352"/>
        <v/>
      </c>
      <c r="HB191" s="953" t="str">
        <f t="shared" si="352"/>
        <v/>
      </c>
      <c r="HC191" s="768" t="str">
        <f t="shared" si="352"/>
        <v/>
      </c>
      <c r="HD191" s="455" t="str">
        <f t="shared" si="352"/>
        <v/>
      </c>
      <c r="HE191" s="455" t="str">
        <f t="shared" si="352"/>
        <v/>
      </c>
      <c r="HF191" s="455" t="str">
        <f t="shared" si="353"/>
        <v/>
      </c>
      <c r="HG191" s="455" t="str">
        <f t="shared" si="353"/>
        <v/>
      </c>
      <c r="HH191" s="455" t="str">
        <f t="shared" si="353"/>
        <v/>
      </c>
      <c r="HI191" s="953" t="str">
        <f t="shared" si="353"/>
        <v/>
      </c>
      <c r="HJ191" s="768" t="str">
        <f t="shared" si="353"/>
        <v/>
      </c>
      <c r="HK191" s="455" t="str">
        <f t="shared" si="353"/>
        <v/>
      </c>
      <c r="HL191" s="455" t="str">
        <f t="shared" si="353"/>
        <v/>
      </c>
      <c r="HM191" s="455" t="str">
        <f t="shared" si="353"/>
        <v/>
      </c>
      <c r="HN191" s="955" t="str">
        <f t="shared" si="353"/>
        <v/>
      </c>
      <c r="HO191" s="455" t="str">
        <f t="shared" si="353"/>
        <v/>
      </c>
      <c r="HP191" s="953" t="str">
        <f t="shared" si="353"/>
        <v/>
      </c>
      <c r="HQ191" s="768" t="str">
        <f t="shared" si="353"/>
        <v/>
      </c>
      <c r="HR191" s="455" t="str">
        <f t="shared" si="353"/>
        <v/>
      </c>
      <c r="HS191" s="455" t="str">
        <f t="shared" si="353"/>
        <v/>
      </c>
      <c r="HT191" s="455" t="str">
        <f t="shared" si="353"/>
        <v/>
      </c>
      <c r="HU191" s="455" t="str">
        <f t="shared" si="353"/>
        <v/>
      </c>
      <c r="HV191" s="455" t="str">
        <f t="shared" si="354"/>
        <v/>
      </c>
      <c r="HW191" s="953" t="str">
        <f t="shared" si="354"/>
        <v/>
      </c>
      <c r="HX191" s="768" t="str">
        <f t="shared" si="354"/>
        <v/>
      </c>
      <c r="HY191" s="455" t="str">
        <f t="shared" si="354"/>
        <v/>
      </c>
      <c r="HZ191" s="455" t="str">
        <f t="shared" si="354"/>
        <v/>
      </c>
      <c r="IA191" s="455" t="str">
        <f t="shared" si="354"/>
        <v/>
      </c>
      <c r="IB191" s="455" t="str">
        <f t="shared" si="354"/>
        <v/>
      </c>
      <c r="IC191" s="455" t="str">
        <f t="shared" si="354"/>
        <v/>
      </c>
      <c r="ID191" s="953" t="str">
        <f t="shared" si="354"/>
        <v/>
      </c>
      <c r="IE191" s="768" t="str">
        <f t="shared" si="354"/>
        <v/>
      </c>
      <c r="IF191" s="455" t="str">
        <f t="shared" si="354"/>
        <v/>
      </c>
      <c r="IG191" s="455" t="str">
        <f t="shared" si="354"/>
        <v/>
      </c>
      <c r="IH191" s="455" t="str">
        <f t="shared" si="354"/>
        <v/>
      </c>
      <c r="II191" s="455" t="str">
        <f t="shared" si="354"/>
        <v/>
      </c>
      <c r="IJ191" s="455" t="str">
        <f t="shared" si="354"/>
        <v/>
      </c>
      <c r="IK191" s="953" t="str">
        <f t="shared" si="354"/>
        <v/>
      </c>
      <c r="IL191" s="768" t="str">
        <f t="shared" si="355"/>
        <v/>
      </c>
      <c r="IM191" s="455" t="str">
        <f t="shared" si="355"/>
        <v/>
      </c>
      <c r="IN191" s="455" t="str">
        <f t="shared" si="355"/>
        <v/>
      </c>
      <c r="IO191" s="455" t="str">
        <f t="shared" si="355"/>
        <v/>
      </c>
      <c r="IP191" s="455" t="str">
        <f t="shared" si="355"/>
        <v/>
      </c>
      <c r="IQ191" s="455" t="str">
        <f t="shared" si="355"/>
        <v/>
      </c>
      <c r="IR191" s="953" t="str">
        <f t="shared" si="355"/>
        <v/>
      </c>
      <c r="IS191" s="768" t="str">
        <f t="shared" si="355"/>
        <v/>
      </c>
      <c r="IT191" s="455" t="str">
        <f t="shared" si="355"/>
        <v/>
      </c>
      <c r="IU191" s="455" t="str">
        <f t="shared" si="355"/>
        <v/>
      </c>
      <c r="IV191" s="455" t="str">
        <f t="shared" si="355"/>
        <v/>
      </c>
      <c r="IW191" s="455" t="str">
        <f t="shared" si="355"/>
        <v/>
      </c>
      <c r="IX191" s="455" t="str">
        <f t="shared" si="355"/>
        <v/>
      </c>
      <c r="IY191" s="954" t="str">
        <f t="shared" si="355"/>
        <v/>
      </c>
      <c r="IZ191" s="768" t="str">
        <f t="shared" si="355"/>
        <v/>
      </c>
      <c r="JA191" s="455" t="str">
        <f t="shared" si="355"/>
        <v/>
      </c>
      <c r="JB191" s="455" t="str">
        <f t="shared" si="356"/>
        <v/>
      </c>
      <c r="JC191" s="455" t="str">
        <f t="shared" si="356"/>
        <v/>
      </c>
      <c r="JD191" s="455" t="str">
        <f t="shared" si="356"/>
        <v/>
      </c>
      <c r="JE191" s="455" t="str">
        <f t="shared" si="356"/>
        <v/>
      </c>
      <c r="JF191" s="953" t="str">
        <f t="shared" si="356"/>
        <v/>
      </c>
      <c r="JG191" s="768" t="str">
        <f t="shared" si="356"/>
        <v/>
      </c>
      <c r="JH191" s="455" t="str">
        <f t="shared" si="356"/>
        <v/>
      </c>
      <c r="JI191" s="455" t="str">
        <f t="shared" si="356"/>
        <v/>
      </c>
      <c r="JJ191" s="455" t="str">
        <f t="shared" si="356"/>
        <v/>
      </c>
      <c r="JK191" s="455" t="str">
        <f t="shared" si="356"/>
        <v/>
      </c>
      <c r="JL191" s="455" t="str">
        <f t="shared" si="356"/>
        <v/>
      </c>
      <c r="JM191" s="953" t="str">
        <f t="shared" si="356"/>
        <v/>
      </c>
      <c r="JN191" s="768" t="str">
        <f t="shared" si="356"/>
        <v/>
      </c>
      <c r="JO191" s="455" t="str">
        <f t="shared" si="356"/>
        <v/>
      </c>
      <c r="JP191" s="455" t="str">
        <f t="shared" si="356"/>
        <v/>
      </c>
      <c r="JQ191" s="455" t="str">
        <f t="shared" si="356"/>
        <v/>
      </c>
      <c r="JR191" s="455" t="str">
        <f t="shared" si="357"/>
        <v/>
      </c>
      <c r="JS191" s="455" t="str">
        <f t="shared" si="357"/>
        <v/>
      </c>
      <c r="JT191" s="953" t="str">
        <f t="shared" si="357"/>
        <v/>
      </c>
      <c r="JU191" s="768" t="str">
        <f t="shared" si="357"/>
        <v/>
      </c>
      <c r="JV191" s="455" t="str">
        <f t="shared" si="357"/>
        <v/>
      </c>
      <c r="JW191" s="455" t="str">
        <f t="shared" si="357"/>
        <v/>
      </c>
      <c r="JX191" s="455" t="str">
        <f t="shared" si="357"/>
        <v/>
      </c>
      <c r="JY191" s="455" t="str">
        <f t="shared" si="357"/>
        <v/>
      </c>
      <c r="JZ191" s="455" t="str">
        <f t="shared" si="357"/>
        <v/>
      </c>
      <c r="KA191" s="953" t="str">
        <f t="shared" si="357"/>
        <v/>
      </c>
      <c r="KB191" s="768" t="str">
        <f t="shared" si="357"/>
        <v/>
      </c>
      <c r="KC191" s="455" t="str">
        <f t="shared" si="357"/>
        <v/>
      </c>
      <c r="KD191" s="455" t="str">
        <f t="shared" si="357"/>
        <v/>
      </c>
      <c r="KE191" s="455" t="str">
        <f t="shared" si="357"/>
        <v/>
      </c>
      <c r="KF191" s="455" t="str">
        <f t="shared" si="357"/>
        <v/>
      </c>
      <c r="KG191" s="455" t="str">
        <f t="shared" si="357"/>
        <v/>
      </c>
      <c r="KH191" s="953" t="str">
        <f t="shared" si="358"/>
        <v/>
      </c>
      <c r="KI191" s="768" t="str">
        <f t="shared" si="358"/>
        <v/>
      </c>
      <c r="KJ191" s="455" t="str">
        <f t="shared" si="358"/>
        <v/>
      </c>
      <c r="KK191" s="455" t="str">
        <f t="shared" si="358"/>
        <v/>
      </c>
      <c r="KL191" s="455" t="str">
        <f t="shared" si="358"/>
        <v/>
      </c>
      <c r="KM191" s="455" t="str">
        <f t="shared" si="358"/>
        <v/>
      </c>
      <c r="KN191" s="455" t="str">
        <f t="shared" si="358"/>
        <v/>
      </c>
      <c r="KO191" s="953" t="str">
        <f t="shared" si="358"/>
        <v/>
      </c>
      <c r="KP191" s="768" t="str">
        <f t="shared" si="358"/>
        <v/>
      </c>
      <c r="KQ191" s="455" t="str">
        <f t="shared" si="358"/>
        <v/>
      </c>
      <c r="KR191" s="455" t="str">
        <f t="shared" si="358"/>
        <v/>
      </c>
      <c r="KS191" s="455" t="str">
        <f t="shared" si="358"/>
        <v/>
      </c>
      <c r="KT191" s="455" t="str">
        <f t="shared" si="358"/>
        <v/>
      </c>
      <c r="KU191" s="455" t="str">
        <f t="shared" si="358"/>
        <v/>
      </c>
      <c r="KV191" s="953" t="str">
        <f t="shared" si="358"/>
        <v/>
      </c>
      <c r="KW191" s="768" t="str">
        <f t="shared" si="358"/>
        <v/>
      </c>
      <c r="KX191" s="455" t="str">
        <f t="shared" si="359"/>
        <v/>
      </c>
      <c r="KY191" s="455" t="str">
        <f t="shared" si="359"/>
        <v/>
      </c>
      <c r="KZ191" s="455" t="str">
        <f t="shared" si="359"/>
        <v/>
      </c>
      <c r="LA191" s="455" t="str">
        <f t="shared" si="359"/>
        <v/>
      </c>
      <c r="LB191" s="455" t="str">
        <f t="shared" si="359"/>
        <v/>
      </c>
      <c r="LC191" s="954" t="str">
        <f t="shared" si="359"/>
        <v/>
      </c>
      <c r="LD191" s="768" t="str">
        <f t="shared" si="359"/>
        <v/>
      </c>
      <c r="LE191" s="455" t="str">
        <f t="shared" si="359"/>
        <v/>
      </c>
      <c r="LF191" s="455" t="str">
        <f t="shared" si="359"/>
        <v/>
      </c>
      <c r="LG191" s="455" t="str">
        <f t="shared" si="359"/>
        <v/>
      </c>
      <c r="LH191" s="455" t="str">
        <f t="shared" si="359"/>
        <v/>
      </c>
      <c r="LI191" s="455" t="str">
        <f t="shared" si="359"/>
        <v/>
      </c>
      <c r="LJ191" s="953" t="str">
        <f t="shared" si="359"/>
        <v/>
      </c>
      <c r="LK191" s="768" t="str">
        <f t="shared" si="359"/>
        <v/>
      </c>
      <c r="LL191" s="455" t="str">
        <f t="shared" si="359"/>
        <v/>
      </c>
      <c r="LM191" s="455" t="str">
        <f t="shared" si="359"/>
        <v/>
      </c>
      <c r="LN191" s="455" t="str">
        <f t="shared" si="360"/>
        <v/>
      </c>
      <c r="LO191" s="455" t="str">
        <f t="shared" si="360"/>
        <v/>
      </c>
      <c r="LP191" s="455" t="str">
        <f t="shared" si="360"/>
        <v/>
      </c>
      <c r="LQ191" s="953" t="str">
        <f t="shared" si="360"/>
        <v/>
      </c>
      <c r="LR191" s="768" t="str">
        <f t="shared" si="360"/>
        <v/>
      </c>
      <c r="LS191" s="455" t="str">
        <f t="shared" si="360"/>
        <v/>
      </c>
      <c r="LT191" s="455" t="str">
        <f t="shared" si="360"/>
        <v/>
      </c>
      <c r="LU191" s="455" t="str">
        <f t="shared" si="360"/>
        <v/>
      </c>
      <c r="LV191" s="455" t="str">
        <f t="shared" si="360"/>
        <v/>
      </c>
      <c r="LW191" s="455" t="str">
        <f t="shared" si="360"/>
        <v/>
      </c>
      <c r="LX191" s="953" t="str">
        <f t="shared" si="360"/>
        <v/>
      </c>
      <c r="LY191" s="768" t="str">
        <f t="shared" si="360"/>
        <v/>
      </c>
      <c r="LZ191" s="455" t="str">
        <f t="shared" si="360"/>
        <v/>
      </c>
      <c r="MA191" s="455" t="str">
        <f t="shared" si="360"/>
        <v/>
      </c>
      <c r="MB191" s="455" t="str">
        <f t="shared" si="360"/>
        <v/>
      </c>
      <c r="MC191" s="455" t="str">
        <f t="shared" si="360"/>
        <v/>
      </c>
      <c r="MD191" s="455" t="str">
        <f t="shared" si="361"/>
        <v/>
      </c>
      <c r="ME191" s="953" t="str">
        <f t="shared" si="361"/>
        <v/>
      </c>
      <c r="MF191" s="768" t="str">
        <f t="shared" si="361"/>
        <v/>
      </c>
      <c r="MG191" s="455" t="str">
        <f t="shared" si="361"/>
        <v/>
      </c>
      <c r="MH191" s="455" t="str">
        <f t="shared" si="361"/>
        <v/>
      </c>
      <c r="MI191" s="455" t="str">
        <f t="shared" si="361"/>
        <v/>
      </c>
      <c r="MJ191" s="455" t="str">
        <f t="shared" si="361"/>
        <v/>
      </c>
      <c r="MK191" s="455" t="str">
        <f t="shared" si="361"/>
        <v/>
      </c>
      <c r="ML191" s="953" t="str">
        <f t="shared" si="361"/>
        <v/>
      </c>
      <c r="MM191" s="768" t="str">
        <f t="shared" si="361"/>
        <v/>
      </c>
      <c r="MN191" s="455" t="str">
        <f t="shared" si="361"/>
        <v/>
      </c>
      <c r="MO191" s="455" t="str">
        <f t="shared" si="361"/>
        <v/>
      </c>
      <c r="MP191" s="455" t="str">
        <f t="shared" si="361"/>
        <v/>
      </c>
      <c r="MQ191" s="455" t="str">
        <f t="shared" si="361"/>
        <v/>
      </c>
      <c r="MR191" s="455" t="str">
        <f t="shared" si="361"/>
        <v/>
      </c>
      <c r="MS191" s="953" t="str">
        <f t="shared" si="361"/>
        <v/>
      </c>
      <c r="MT191" s="768" t="str">
        <f t="shared" si="362"/>
        <v/>
      </c>
      <c r="MU191" s="455" t="str">
        <f t="shared" si="362"/>
        <v/>
      </c>
      <c r="MV191" s="455" t="str">
        <f t="shared" si="362"/>
        <v/>
      </c>
      <c r="MW191" s="455" t="str">
        <f t="shared" si="362"/>
        <v/>
      </c>
      <c r="MX191" s="455" t="str">
        <f t="shared" si="362"/>
        <v/>
      </c>
      <c r="MY191" s="455" t="str">
        <f t="shared" si="362"/>
        <v/>
      </c>
      <c r="MZ191" s="953" t="str">
        <f t="shared" si="362"/>
        <v/>
      </c>
      <c r="NA191" s="768" t="str">
        <f t="shared" si="362"/>
        <v/>
      </c>
      <c r="NB191" s="455" t="str">
        <f t="shared" si="362"/>
        <v/>
      </c>
      <c r="NC191" s="455" t="str">
        <f t="shared" si="362"/>
        <v/>
      </c>
      <c r="ND191" s="455" t="str">
        <f t="shared" si="362"/>
        <v/>
      </c>
      <c r="NE191" s="455" t="str">
        <f t="shared" si="362"/>
        <v/>
      </c>
      <c r="NF191" s="455" t="str">
        <f t="shared" si="362"/>
        <v/>
      </c>
      <c r="NG191" s="954" t="str">
        <f t="shared" si="362"/>
        <v/>
      </c>
      <c r="NH191" s="768" t="str">
        <f t="shared" si="362"/>
        <v/>
      </c>
      <c r="NI191" s="455" t="str">
        <f t="shared" si="362"/>
        <v/>
      </c>
      <c r="NJ191" s="455" t="str">
        <f t="shared" si="363"/>
        <v/>
      </c>
      <c r="NK191" s="455" t="str">
        <f t="shared" si="363"/>
        <v/>
      </c>
      <c r="NL191" s="455" t="str">
        <f t="shared" si="363"/>
        <v/>
      </c>
      <c r="NM191" s="455" t="str">
        <f t="shared" si="363"/>
        <v/>
      </c>
      <c r="NN191" s="953" t="str">
        <f t="shared" si="363"/>
        <v/>
      </c>
      <c r="NO191" s="83"/>
      <c r="NP191" s="83"/>
      <c r="NQ191" s="83"/>
      <c r="NR191" s="83"/>
      <c r="NS191" s="83"/>
      <c r="NT191" s="83"/>
      <c r="NU191" s="83"/>
      <c r="NV191" s="83"/>
      <c r="NW191" s="83"/>
      <c r="NX191" s="83"/>
      <c r="NY191" s="83"/>
      <c r="NZ191" s="83"/>
      <c r="OA191" s="83"/>
      <c r="OB191" s="83"/>
      <c r="OC191" s="83"/>
      <c r="OD191" s="83"/>
      <c r="OE191" s="83"/>
      <c r="OF191" s="83"/>
      <c r="OG191" s="83"/>
      <c r="OH191" s="83"/>
      <c r="OI191" s="83"/>
      <c r="OJ191" s="83"/>
      <c r="OK191" s="83"/>
      <c r="OL191" s="83"/>
      <c r="OM191" s="83"/>
      <c r="ON191" s="83"/>
      <c r="OO191" s="83"/>
      <c r="OP191" s="83"/>
      <c r="OQ191" s="83"/>
      <c r="OR191" s="83"/>
      <c r="OS191" s="83"/>
      <c r="OT191" s="83"/>
      <c r="OU191" s="83"/>
      <c r="OV191" s="83"/>
      <c r="OW191" s="83"/>
      <c r="OX191" s="83"/>
      <c r="OY191" s="83"/>
      <c r="OZ191" s="83"/>
      <c r="PA191" s="83"/>
      <c r="PB191" s="83"/>
      <c r="PC191" s="83"/>
      <c r="PD191" s="83"/>
      <c r="PE191" s="83"/>
      <c r="PF191" s="83"/>
      <c r="PG191" s="83"/>
      <c r="PH191" s="83"/>
      <c r="PI191" s="83"/>
      <c r="PJ191" s="83"/>
      <c r="PK191" s="83"/>
      <c r="PL191" s="83"/>
      <c r="PM191" s="83"/>
      <c r="PN191" s="83"/>
      <c r="PO191" s="83"/>
      <c r="PP191" s="83"/>
      <c r="PQ191" s="83"/>
      <c r="PR191" s="83"/>
      <c r="PS191" s="83"/>
      <c r="PT191" s="83"/>
      <c r="PU191" s="83"/>
      <c r="PV191" s="83"/>
      <c r="PW191" s="83"/>
      <c r="PX191" s="83"/>
      <c r="PY191" s="83"/>
      <c r="PZ191" s="83"/>
      <c r="QA191" s="83"/>
      <c r="QB191" s="83"/>
      <c r="QC191" s="83"/>
      <c r="QD191" s="83"/>
      <c r="QE191" s="83"/>
      <c r="QF191" s="83"/>
      <c r="QG191" s="83"/>
      <c r="QH191" s="83"/>
      <c r="QI191" s="83"/>
      <c r="QJ191" s="83"/>
      <c r="QK191" s="83"/>
      <c r="QL191" s="83"/>
      <c r="QM191" s="83"/>
      <c r="QN191" s="83"/>
      <c r="QO191" s="83"/>
      <c r="QP191" s="83"/>
      <c r="QQ191" s="83"/>
      <c r="QR191" s="83"/>
      <c r="QS191" s="83"/>
      <c r="QT191" s="83"/>
      <c r="QU191" s="83"/>
      <c r="QV191" s="83"/>
      <c r="QW191" s="83"/>
      <c r="QX191" s="83"/>
      <c r="QY191" s="83"/>
      <c r="QZ191" s="83"/>
      <c r="RA191" s="83"/>
      <c r="RB191" s="83"/>
      <c r="RC191" s="83"/>
      <c r="RD191" s="83"/>
      <c r="RE191" s="83"/>
      <c r="RF191" s="83"/>
      <c r="RG191" s="83"/>
      <c r="RH191" s="83"/>
      <c r="RI191" s="83"/>
      <c r="RJ191" s="83"/>
      <c r="RK191" s="83"/>
      <c r="RL191" s="83"/>
      <c r="RM191" s="83"/>
      <c r="RN191" s="83"/>
      <c r="RO191" s="83"/>
      <c r="RP191" s="83"/>
      <c r="RQ191" s="83"/>
      <c r="RR191" s="83"/>
      <c r="RS191" s="83"/>
      <c r="RT191" s="83"/>
      <c r="RU191" s="83"/>
      <c r="RV191" s="83"/>
      <c r="RW191" s="83"/>
      <c r="RX191" s="83"/>
      <c r="RY191" s="83"/>
      <c r="RZ191" s="83"/>
      <c r="SA191" s="83"/>
      <c r="SB191" s="83"/>
      <c r="SC191" s="83"/>
      <c r="SD191" s="83"/>
      <c r="SE191" s="83"/>
      <c r="SF191" s="83"/>
      <c r="SG191" s="83"/>
      <c r="SH191" s="83"/>
      <c r="SI191" s="83"/>
      <c r="SJ191" s="83"/>
      <c r="SK191" s="83"/>
      <c r="SL191" s="83"/>
      <c r="SM191" s="83"/>
      <c r="SN191" s="83"/>
      <c r="SO191" s="83"/>
      <c r="SP191" s="83"/>
      <c r="SQ191" s="83"/>
      <c r="SR191" s="83"/>
      <c r="SS191" s="83"/>
      <c r="ST191" s="83"/>
      <c r="SU191" s="83"/>
      <c r="SV191" s="83"/>
      <c r="SW191" s="83"/>
      <c r="SX191" s="83"/>
      <c r="SY191" s="83"/>
      <c r="SZ191" s="83"/>
      <c r="TA191" s="83"/>
      <c r="TB191" s="83"/>
      <c r="TC191" s="83"/>
      <c r="TD191" s="83"/>
      <c r="TE191" s="83"/>
      <c r="TF191" s="83"/>
      <c r="TG191" s="83"/>
      <c r="TH191" s="83"/>
      <c r="TI191" s="83"/>
      <c r="TJ191" s="83"/>
      <c r="TK191" s="83"/>
      <c r="TL191" s="83"/>
      <c r="TM191" s="83"/>
      <c r="TN191" s="83"/>
      <c r="TO191" s="83"/>
      <c r="TP191" s="83"/>
      <c r="TQ191" s="83"/>
      <c r="TR191" s="83"/>
      <c r="TS191" s="83"/>
      <c r="TT191" s="83"/>
      <c r="TU191" s="83"/>
      <c r="TV191" s="83"/>
      <c r="TW191" s="83"/>
      <c r="TX191" s="83"/>
      <c r="TY191" s="83"/>
      <c r="TZ191" s="83"/>
      <c r="UA191" s="83"/>
      <c r="UB191" s="83"/>
      <c r="UC191" s="83"/>
      <c r="UD191" s="83"/>
      <c r="UE191" s="83"/>
      <c r="UF191" s="83"/>
      <c r="UG191" s="83"/>
      <c r="UH191" s="83"/>
      <c r="UI191" s="83"/>
      <c r="UJ191" s="83"/>
      <c r="UK191" s="83"/>
      <c r="UL191" s="83"/>
      <c r="UM191" s="83"/>
      <c r="UN191" s="83"/>
      <c r="UO191" s="83"/>
      <c r="UP191" s="83"/>
      <c r="UQ191" s="83"/>
    </row>
    <row r="192" spans="1:563" s="1" customFormat="1" ht="12" hidden="1" thickBot="1" x14ac:dyDescent="0.25">
      <c r="A192" s="762">
        <f>alapadatok!M47</f>
        <v>45</v>
      </c>
      <c r="B192" s="679" t="str">
        <f>IF(alapadatok!O47="","",alapadatok!O47)</f>
        <v/>
      </c>
      <c r="C192" s="680" t="str">
        <f>IF(alapadatok!N47="","",alapadatok!N47)</f>
        <v/>
      </c>
      <c r="D192" s="680" t="str">
        <f>IF(alapadatok!P47="","",alapadatok!P47)</f>
        <v/>
      </c>
      <c r="E192" s="949" t="str">
        <f>IF(alapadatok!W47="","",alapadatok!W47)</f>
        <v/>
      </c>
      <c r="F192" s="952" t="str">
        <f t="shared" si="365"/>
        <v/>
      </c>
      <c r="G192" s="953" t="str">
        <f t="shared" si="365"/>
        <v/>
      </c>
      <c r="H192" s="768" t="str">
        <f t="shared" si="365"/>
        <v/>
      </c>
      <c r="I192" s="455" t="str">
        <f t="shared" si="365"/>
        <v/>
      </c>
      <c r="J192" s="455" t="str">
        <f t="shared" si="365"/>
        <v/>
      </c>
      <c r="K192" s="455" t="str">
        <f t="shared" si="365"/>
        <v/>
      </c>
      <c r="L192" s="455" t="str">
        <f t="shared" si="365"/>
        <v/>
      </c>
      <c r="M192" s="455" t="str">
        <f t="shared" si="365"/>
        <v/>
      </c>
      <c r="N192" s="953" t="str">
        <f t="shared" si="365"/>
        <v/>
      </c>
      <c r="O192" s="768" t="str">
        <f t="shared" si="365"/>
        <v/>
      </c>
      <c r="P192" s="455" t="str">
        <f t="shared" si="365"/>
        <v/>
      </c>
      <c r="Q192" s="455" t="str">
        <f t="shared" si="365"/>
        <v/>
      </c>
      <c r="R192" s="455" t="str">
        <f t="shared" si="365"/>
        <v/>
      </c>
      <c r="S192" s="455" t="str">
        <f t="shared" si="365"/>
        <v/>
      </c>
      <c r="T192" s="455" t="str">
        <f t="shared" si="365"/>
        <v/>
      </c>
      <c r="U192" s="953" t="str">
        <f t="shared" si="364"/>
        <v/>
      </c>
      <c r="V192" s="768" t="str">
        <f t="shared" si="341"/>
        <v/>
      </c>
      <c r="W192" s="455" t="str">
        <f t="shared" si="341"/>
        <v/>
      </c>
      <c r="X192" s="455" t="str">
        <f t="shared" si="341"/>
        <v/>
      </c>
      <c r="Y192" s="455" t="str">
        <f t="shared" si="341"/>
        <v/>
      </c>
      <c r="Z192" s="455" t="str">
        <f t="shared" si="341"/>
        <v/>
      </c>
      <c r="AA192" s="455" t="str">
        <f t="shared" si="341"/>
        <v/>
      </c>
      <c r="AB192" s="953" t="str">
        <f t="shared" si="341"/>
        <v/>
      </c>
      <c r="AC192" s="768" t="str">
        <f t="shared" si="341"/>
        <v/>
      </c>
      <c r="AD192" s="455" t="str">
        <f t="shared" si="341"/>
        <v/>
      </c>
      <c r="AE192" s="455" t="str">
        <f t="shared" si="341"/>
        <v/>
      </c>
      <c r="AF192" s="455" t="str">
        <f t="shared" si="341"/>
        <v/>
      </c>
      <c r="AG192" s="455" t="str">
        <f t="shared" si="341"/>
        <v/>
      </c>
      <c r="AH192" s="455" t="str">
        <f t="shared" si="341"/>
        <v/>
      </c>
      <c r="AI192" s="953" t="str">
        <f t="shared" si="341"/>
        <v/>
      </c>
      <c r="AJ192" s="768" t="str">
        <f t="shared" si="341"/>
        <v/>
      </c>
      <c r="AK192" s="455" t="str">
        <f t="shared" si="341"/>
        <v/>
      </c>
      <c r="AL192" s="455" t="str">
        <f t="shared" si="342"/>
        <v/>
      </c>
      <c r="AM192" s="455" t="str">
        <f t="shared" si="342"/>
        <v/>
      </c>
      <c r="AN192" s="455" t="str">
        <f t="shared" si="342"/>
        <v/>
      </c>
      <c r="AO192" s="455" t="str">
        <f t="shared" si="342"/>
        <v/>
      </c>
      <c r="AP192" s="953" t="str">
        <f t="shared" si="342"/>
        <v/>
      </c>
      <c r="AQ192" s="768" t="str">
        <f t="shared" si="342"/>
        <v/>
      </c>
      <c r="AR192" s="455" t="str">
        <f t="shared" si="342"/>
        <v/>
      </c>
      <c r="AS192" s="455" t="str">
        <f t="shared" si="342"/>
        <v/>
      </c>
      <c r="AT192" s="455" t="str">
        <f t="shared" si="342"/>
        <v/>
      </c>
      <c r="AU192" s="455" t="str">
        <f t="shared" si="342"/>
        <v/>
      </c>
      <c r="AV192" s="455" t="str">
        <f t="shared" si="342"/>
        <v/>
      </c>
      <c r="AW192" s="953" t="str">
        <f t="shared" si="342"/>
        <v/>
      </c>
      <c r="AX192" s="768" t="str">
        <f t="shared" si="342"/>
        <v/>
      </c>
      <c r="AY192" s="455" t="str">
        <f t="shared" si="342"/>
        <v/>
      </c>
      <c r="AZ192" s="455" t="str">
        <f t="shared" si="342"/>
        <v/>
      </c>
      <c r="BA192" s="455" t="str">
        <f t="shared" si="342"/>
        <v/>
      </c>
      <c r="BB192" s="455" t="str">
        <f t="shared" si="343"/>
        <v/>
      </c>
      <c r="BC192" s="455" t="str">
        <f t="shared" si="343"/>
        <v/>
      </c>
      <c r="BD192" s="953" t="str">
        <f t="shared" si="343"/>
        <v/>
      </c>
      <c r="BE192" s="768" t="str">
        <f t="shared" si="343"/>
        <v/>
      </c>
      <c r="BF192" s="455" t="str">
        <f t="shared" si="343"/>
        <v/>
      </c>
      <c r="BG192" s="455" t="str">
        <f t="shared" si="343"/>
        <v/>
      </c>
      <c r="BH192" s="455" t="str">
        <f t="shared" si="343"/>
        <v/>
      </c>
      <c r="BI192" s="455" t="str">
        <f t="shared" si="343"/>
        <v/>
      </c>
      <c r="BJ192" s="455" t="str">
        <f t="shared" si="343"/>
        <v/>
      </c>
      <c r="BK192" s="953" t="str">
        <f t="shared" si="343"/>
        <v/>
      </c>
      <c r="BL192" s="768" t="str">
        <f t="shared" si="343"/>
        <v/>
      </c>
      <c r="BM192" s="455" t="str">
        <f t="shared" si="343"/>
        <v/>
      </c>
      <c r="BN192" s="455" t="str">
        <f t="shared" si="343"/>
        <v/>
      </c>
      <c r="BO192" s="455" t="str">
        <f t="shared" si="343"/>
        <v/>
      </c>
      <c r="BP192" s="455" t="str">
        <f t="shared" si="343"/>
        <v/>
      </c>
      <c r="BQ192" s="455" t="str">
        <f t="shared" si="343"/>
        <v/>
      </c>
      <c r="BR192" s="953" t="str">
        <f t="shared" si="344"/>
        <v/>
      </c>
      <c r="BS192" s="768" t="str">
        <f t="shared" si="344"/>
        <v/>
      </c>
      <c r="BT192" s="455" t="str">
        <f t="shared" si="344"/>
        <v/>
      </c>
      <c r="BU192" s="455" t="str">
        <f t="shared" si="344"/>
        <v/>
      </c>
      <c r="BV192" s="455" t="str">
        <f t="shared" si="344"/>
        <v/>
      </c>
      <c r="BW192" s="455" t="str">
        <f t="shared" si="344"/>
        <v/>
      </c>
      <c r="BX192" s="455" t="str">
        <f t="shared" si="344"/>
        <v/>
      </c>
      <c r="BY192" s="953" t="str">
        <f t="shared" si="344"/>
        <v/>
      </c>
      <c r="BZ192" s="768" t="str">
        <f t="shared" si="344"/>
        <v/>
      </c>
      <c r="CA192" s="455" t="str">
        <f t="shared" si="344"/>
        <v/>
      </c>
      <c r="CB192" s="455" t="str">
        <f t="shared" si="344"/>
        <v/>
      </c>
      <c r="CC192" s="455" t="str">
        <f t="shared" si="344"/>
        <v/>
      </c>
      <c r="CD192" s="455" t="str">
        <f t="shared" si="344"/>
        <v/>
      </c>
      <c r="CE192" s="455" t="str">
        <f t="shared" si="344"/>
        <v/>
      </c>
      <c r="CF192" s="953" t="str">
        <f t="shared" si="344"/>
        <v/>
      </c>
      <c r="CG192" s="768" t="str">
        <f t="shared" si="344"/>
        <v/>
      </c>
      <c r="CH192" s="455" t="str">
        <f t="shared" si="345"/>
        <v/>
      </c>
      <c r="CI192" s="455" t="str">
        <f t="shared" si="345"/>
        <v/>
      </c>
      <c r="CJ192" s="455" t="str">
        <f t="shared" si="345"/>
        <v/>
      </c>
      <c r="CK192" s="455" t="str">
        <f t="shared" si="345"/>
        <v/>
      </c>
      <c r="CL192" s="455" t="str">
        <f t="shared" si="345"/>
        <v/>
      </c>
      <c r="CM192" s="953" t="str">
        <f t="shared" si="345"/>
        <v/>
      </c>
      <c r="CN192" s="768" t="str">
        <f t="shared" si="345"/>
        <v/>
      </c>
      <c r="CO192" s="455" t="str">
        <f t="shared" si="345"/>
        <v/>
      </c>
      <c r="CP192" s="455" t="str">
        <f t="shared" si="345"/>
        <v/>
      </c>
      <c r="CQ192" s="455" t="str">
        <f t="shared" si="345"/>
        <v/>
      </c>
      <c r="CR192" s="455" t="str">
        <f t="shared" si="345"/>
        <v/>
      </c>
      <c r="CS192" s="455" t="str">
        <f t="shared" si="345"/>
        <v/>
      </c>
      <c r="CT192" s="953" t="str">
        <f t="shared" si="345"/>
        <v/>
      </c>
      <c r="CU192" s="952" t="str">
        <f t="shared" si="345"/>
        <v/>
      </c>
      <c r="CV192" s="455" t="str">
        <f t="shared" si="345"/>
        <v/>
      </c>
      <c r="CW192" s="455" t="str">
        <f t="shared" si="345"/>
        <v/>
      </c>
      <c r="CX192" s="455" t="str">
        <f t="shared" si="346"/>
        <v/>
      </c>
      <c r="CY192" s="455" t="str">
        <f t="shared" si="346"/>
        <v/>
      </c>
      <c r="CZ192" s="455" t="str">
        <f t="shared" si="346"/>
        <v/>
      </c>
      <c r="DA192" s="953" t="str">
        <f t="shared" si="346"/>
        <v/>
      </c>
      <c r="DB192" s="768" t="str">
        <f t="shared" si="346"/>
        <v/>
      </c>
      <c r="DC192" s="455" t="str">
        <f t="shared" si="346"/>
        <v/>
      </c>
      <c r="DD192" s="455" t="str">
        <f t="shared" si="346"/>
        <v/>
      </c>
      <c r="DE192" s="455" t="str">
        <f t="shared" si="346"/>
        <v/>
      </c>
      <c r="DF192" s="455" t="str">
        <f t="shared" si="346"/>
        <v/>
      </c>
      <c r="DG192" s="455" t="str">
        <f t="shared" si="346"/>
        <v/>
      </c>
      <c r="DH192" s="953" t="str">
        <f t="shared" si="346"/>
        <v/>
      </c>
      <c r="DI192" s="768" t="str">
        <f t="shared" si="346"/>
        <v/>
      </c>
      <c r="DJ192" s="455" t="str">
        <f t="shared" si="346"/>
        <v/>
      </c>
      <c r="DK192" s="455" t="str">
        <f t="shared" si="346"/>
        <v/>
      </c>
      <c r="DL192" s="455" t="str">
        <f t="shared" si="346"/>
        <v/>
      </c>
      <c r="DM192" s="455" t="str">
        <f t="shared" si="346"/>
        <v/>
      </c>
      <c r="DN192" s="455" t="str">
        <f t="shared" si="347"/>
        <v/>
      </c>
      <c r="DO192" s="953" t="str">
        <f t="shared" si="347"/>
        <v/>
      </c>
      <c r="DP192" s="768" t="str">
        <f t="shared" si="347"/>
        <v/>
      </c>
      <c r="DQ192" s="455" t="str">
        <f t="shared" si="347"/>
        <v/>
      </c>
      <c r="DR192" s="455" t="str">
        <f t="shared" si="347"/>
        <v/>
      </c>
      <c r="DS192" s="455" t="str">
        <f t="shared" si="347"/>
        <v/>
      </c>
      <c r="DT192" s="455" t="str">
        <f t="shared" si="347"/>
        <v/>
      </c>
      <c r="DU192" s="455" t="str">
        <f t="shared" si="347"/>
        <v/>
      </c>
      <c r="DV192" s="953" t="str">
        <f t="shared" si="347"/>
        <v/>
      </c>
      <c r="DW192" s="768" t="str">
        <f t="shared" si="347"/>
        <v/>
      </c>
      <c r="DX192" s="455" t="str">
        <f t="shared" si="347"/>
        <v/>
      </c>
      <c r="DY192" s="455" t="str">
        <f t="shared" si="347"/>
        <v/>
      </c>
      <c r="DZ192" s="455" t="str">
        <f t="shared" si="347"/>
        <v/>
      </c>
      <c r="EA192" s="455" t="str">
        <f t="shared" si="347"/>
        <v/>
      </c>
      <c r="EB192" s="455" t="str">
        <f t="shared" si="347"/>
        <v/>
      </c>
      <c r="EC192" s="954" t="str">
        <f t="shared" si="347"/>
        <v/>
      </c>
      <c r="ED192" s="768" t="str">
        <f t="shared" si="348"/>
        <v/>
      </c>
      <c r="EE192" s="455" t="str">
        <f t="shared" si="348"/>
        <v/>
      </c>
      <c r="EF192" s="455" t="str">
        <f t="shared" si="348"/>
        <v/>
      </c>
      <c r="EG192" s="455" t="str">
        <f t="shared" si="348"/>
        <v/>
      </c>
      <c r="EH192" s="455" t="str">
        <f t="shared" si="348"/>
        <v/>
      </c>
      <c r="EI192" s="455" t="str">
        <f t="shared" si="348"/>
        <v/>
      </c>
      <c r="EJ192" s="953" t="str">
        <f t="shared" si="348"/>
        <v/>
      </c>
      <c r="EK192" s="768" t="str">
        <f t="shared" si="348"/>
        <v/>
      </c>
      <c r="EL192" s="455" t="str">
        <f t="shared" si="348"/>
        <v/>
      </c>
      <c r="EM192" s="455" t="str">
        <f t="shared" si="348"/>
        <v/>
      </c>
      <c r="EN192" s="455" t="str">
        <f t="shared" si="348"/>
        <v/>
      </c>
      <c r="EO192" s="455" t="str">
        <f t="shared" si="348"/>
        <v/>
      </c>
      <c r="EP192" s="455" t="str">
        <f t="shared" si="348"/>
        <v/>
      </c>
      <c r="EQ192" s="953" t="str">
        <f t="shared" si="348"/>
        <v/>
      </c>
      <c r="ER192" s="768" t="str">
        <f t="shared" si="348"/>
        <v/>
      </c>
      <c r="ES192" s="455" t="str">
        <f t="shared" si="348"/>
        <v/>
      </c>
      <c r="ET192" s="455" t="str">
        <f t="shared" si="349"/>
        <v/>
      </c>
      <c r="EU192" s="455" t="str">
        <f t="shared" si="349"/>
        <v/>
      </c>
      <c r="EV192" s="455" t="str">
        <f t="shared" si="349"/>
        <v/>
      </c>
      <c r="EW192" s="455" t="str">
        <f t="shared" si="349"/>
        <v/>
      </c>
      <c r="EX192" s="953" t="str">
        <f t="shared" si="349"/>
        <v/>
      </c>
      <c r="EY192" s="768" t="str">
        <f t="shared" si="349"/>
        <v/>
      </c>
      <c r="EZ192" s="455" t="str">
        <f t="shared" si="349"/>
        <v/>
      </c>
      <c r="FA192" s="455" t="str">
        <f t="shared" si="349"/>
        <v/>
      </c>
      <c r="FB192" s="455" t="str">
        <f t="shared" si="349"/>
        <v/>
      </c>
      <c r="FC192" s="455" t="str">
        <f t="shared" si="349"/>
        <v/>
      </c>
      <c r="FD192" s="455" t="str">
        <f t="shared" si="349"/>
        <v/>
      </c>
      <c r="FE192" s="953" t="str">
        <f t="shared" si="349"/>
        <v/>
      </c>
      <c r="FF192" s="768" t="str">
        <f t="shared" si="349"/>
        <v/>
      </c>
      <c r="FG192" s="455" t="str">
        <f t="shared" si="349"/>
        <v/>
      </c>
      <c r="FH192" s="455" t="str">
        <f t="shared" si="349"/>
        <v/>
      </c>
      <c r="FI192" s="455" t="str">
        <f t="shared" si="349"/>
        <v/>
      </c>
      <c r="FJ192" s="455" t="str">
        <f t="shared" si="350"/>
        <v/>
      </c>
      <c r="FK192" s="455" t="str">
        <f t="shared" si="350"/>
        <v/>
      </c>
      <c r="FL192" s="953" t="str">
        <f t="shared" si="350"/>
        <v/>
      </c>
      <c r="FM192" s="768" t="str">
        <f t="shared" si="350"/>
        <v/>
      </c>
      <c r="FN192" s="455" t="str">
        <f t="shared" si="350"/>
        <v/>
      </c>
      <c r="FO192" s="455" t="str">
        <f t="shared" si="350"/>
        <v/>
      </c>
      <c r="FP192" s="455" t="str">
        <f t="shared" si="350"/>
        <v/>
      </c>
      <c r="FQ192" s="455" t="str">
        <f t="shared" si="350"/>
        <v/>
      </c>
      <c r="FR192" s="455" t="str">
        <f t="shared" si="350"/>
        <v/>
      </c>
      <c r="FS192" s="953" t="str">
        <f t="shared" si="350"/>
        <v/>
      </c>
      <c r="FT192" s="768" t="str">
        <f t="shared" si="350"/>
        <v/>
      </c>
      <c r="FU192" s="455" t="str">
        <f t="shared" si="350"/>
        <v/>
      </c>
      <c r="FV192" s="455" t="str">
        <f t="shared" si="350"/>
        <v/>
      </c>
      <c r="FW192" s="455" t="str">
        <f t="shared" si="350"/>
        <v/>
      </c>
      <c r="FX192" s="455" t="str">
        <f t="shared" si="350"/>
        <v/>
      </c>
      <c r="FY192" s="455" t="str">
        <f t="shared" si="350"/>
        <v/>
      </c>
      <c r="FZ192" s="953" t="str">
        <f t="shared" si="351"/>
        <v/>
      </c>
      <c r="GA192" s="768" t="str">
        <f t="shared" si="351"/>
        <v/>
      </c>
      <c r="GB192" s="455" t="str">
        <f t="shared" si="351"/>
        <v/>
      </c>
      <c r="GC192" s="455" t="str">
        <f t="shared" si="351"/>
        <v/>
      </c>
      <c r="GD192" s="455" t="str">
        <f t="shared" si="351"/>
        <v/>
      </c>
      <c r="GE192" s="455" t="str">
        <f t="shared" si="351"/>
        <v/>
      </c>
      <c r="GF192" s="953" t="str">
        <f t="shared" si="351"/>
        <v/>
      </c>
      <c r="GG192" s="768" t="str">
        <f t="shared" si="351"/>
        <v/>
      </c>
      <c r="GH192" s="455" t="str">
        <f t="shared" si="351"/>
        <v/>
      </c>
      <c r="GI192" s="455" t="str">
        <f t="shared" si="351"/>
        <v/>
      </c>
      <c r="GJ192" s="455" t="str">
        <f t="shared" si="351"/>
        <v/>
      </c>
      <c r="GK192" s="455" t="str">
        <f t="shared" si="351"/>
        <v/>
      </c>
      <c r="GL192" s="455" t="str">
        <f t="shared" si="351"/>
        <v/>
      </c>
      <c r="GM192" s="455" t="str">
        <f t="shared" si="351"/>
        <v/>
      </c>
      <c r="GN192" s="954" t="str">
        <f t="shared" si="351"/>
        <v/>
      </c>
      <c r="GO192" s="768" t="str">
        <f t="shared" si="351"/>
        <v/>
      </c>
      <c r="GP192" s="455" t="str">
        <f t="shared" si="352"/>
        <v/>
      </c>
      <c r="GQ192" s="455" t="str">
        <f t="shared" si="352"/>
        <v/>
      </c>
      <c r="GR192" s="455" t="str">
        <f t="shared" si="352"/>
        <v/>
      </c>
      <c r="GS192" s="455" t="str">
        <f t="shared" si="352"/>
        <v/>
      </c>
      <c r="GT192" s="455" t="str">
        <f t="shared" si="352"/>
        <v/>
      </c>
      <c r="GU192" s="953" t="str">
        <f t="shared" si="352"/>
        <v/>
      </c>
      <c r="GV192" s="768" t="str">
        <f t="shared" si="352"/>
        <v/>
      </c>
      <c r="GW192" s="455" t="str">
        <f t="shared" si="352"/>
        <v/>
      </c>
      <c r="GX192" s="455" t="str">
        <f t="shared" si="352"/>
        <v/>
      </c>
      <c r="GY192" s="455" t="str">
        <f t="shared" si="352"/>
        <v/>
      </c>
      <c r="GZ192" s="455" t="str">
        <f t="shared" si="352"/>
        <v/>
      </c>
      <c r="HA192" s="455" t="str">
        <f t="shared" si="352"/>
        <v/>
      </c>
      <c r="HB192" s="953" t="str">
        <f t="shared" si="352"/>
        <v/>
      </c>
      <c r="HC192" s="768" t="str">
        <f t="shared" si="352"/>
        <v/>
      </c>
      <c r="HD192" s="455" t="str">
        <f t="shared" si="352"/>
        <v/>
      </c>
      <c r="HE192" s="455" t="str">
        <f t="shared" si="352"/>
        <v/>
      </c>
      <c r="HF192" s="455" t="str">
        <f t="shared" si="353"/>
        <v/>
      </c>
      <c r="HG192" s="455" t="str">
        <f t="shared" si="353"/>
        <v/>
      </c>
      <c r="HH192" s="455" t="str">
        <f t="shared" si="353"/>
        <v/>
      </c>
      <c r="HI192" s="953" t="str">
        <f t="shared" si="353"/>
        <v/>
      </c>
      <c r="HJ192" s="768" t="str">
        <f t="shared" si="353"/>
        <v/>
      </c>
      <c r="HK192" s="455" t="str">
        <f t="shared" si="353"/>
        <v/>
      </c>
      <c r="HL192" s="455" t="str">
        <f t="shared" si="353"/>
        <v/>
      </c>
      <c r="HM192" s="455" t="str">
        <f t="shared" si="353"/>
        <v/>
      </c>
      <c r="HN192" s="455" t="str">
        <f t="shared" si="353"/>
        <v/>
      </c>
      <c r="HO192" s="455" t="str">
        <f t="shared" si="353"/>
        <v/>
      </c>
      <c r="HP192" s="953" t="str">
        <f t="shared" si="353"/>
        <v/>
      </c>
      <c r="HQ192" s="768" t="str">
        <f t="shared" si="353"/>
        <v/>
      </c>
      <c r="HR192" s="455" t="str">
        <f t="shared" si="353"/>
        <v/>
      </c>
      <c r="HS192" s="455" t="str">
        <f t="shared" si="353"/>
        <v/>
      </c>
      <c r="HT192" s="455" t="str">
        <f t="shared" si="353"/>
        <v/>
      </c>
      <c r="HU192" s="455" t="str">
        <f t="shared" si="353"/>
        <v/>
      </c>
      <c r="HV192" s="455" t="str">
        <f t="shared" si="354"/>
        <v/>
      </c>
      <c r="HW192" s="953" t="str">
        <f t="shared" si="354"/>
        <v/>
      </c>
      <c r="HX192" s="768" t="str">
        <f t="shared" si="354"/>
        <v/>
      </c>
      <c r="HY192" s="455" t="str">
        <f t="shared" si="354"/>
        <v/>
      </c>
      <c r="HZ192" s="455" t="str">
        <f t="shared" si="354"/>
        <v/>
      </c>
      <c r="IA192" s="455" t="str">
        <f t="shared" si="354"/>
        <v/>
      </c>
      <c r="IB192" s="455" t="str">
        <f t="shared" si="354"/>
        <v/>
      </c>
      <c r="IC192" s="455" t="str">
        <f t="shared" si="354"/>
        <v/>
      </c>
      <c r="ID192" s="953" t="str">
        <f t="shared" si="354"/>
        <v/>
      </c>
      <c r="IE192" s="768" t="str">
        <f t="shared" si="354"/>
        <v/>
      </c>
      <c r="IF192" s="455" t="str">
        <f t="shared" si="354"/>
        <v/>
      </c>
      <c r="IG192" s="455" t="str">
        <f t="shared" si="354"/>
        <v/>
      </c>
      <c r="IH192" s="455" t="str">
        <f t="shared" si="354"/>
        <v/>
      </c>
      <c r="II192" s="455" t="str">
        <f t="shared" si="354"/>
        <v/>
      </c>
      <c r="IJ192" s="455" t="str">
        <f t="shared" si="354"/>
        <v/>
      </c>
      <c r="IK192" s="953" t="str">
        <f t="shared" si="354"/>
        <v/>
      </c>
      <c r="IL192" s="768" t="str">
        <f t="shared" si="355"/>
        <v/>
      </c>
      <c r="IM192" s="455" t="str">
        <f t="shared" si="355"/>
        <v/>
      </c>
      <c r="IN192" s="455" t="str">
        <f t="shared" si="355"/>
        <v/>
      </c>
      <c r="IO192" s="455" t="str">
        <f t="shared" si="355"/>
        <v/>
      </c>
      <c r="IP192" s="455" t="str">
        <f t="shared" si="355"/>
        <v/>
      </c>
      <c r="IQ192" s="455" t="str">
        <f t="shared" si="355"/>
        <v/>
      </c>
      <c r="IR192" s="953" t="str">
        <f t="shared" si="355"/>
        <v/>
      </c>
      <c r="IS192" s="768" t="str">
        <f t="shared" si="355"/>
        <v/>
      </c>
      <c r="IT192" s="455" t="str">
        <f t="shared" si="355"/>
        <v/>
      </c>
      <c r="IU192" s="455" t="str">
        <f t="shared" si="355"/>
        <v/>
      </c>
      <c r="IV192" s="455" t="str">
        <f t="shared" si="355"/>
        <v/>
      </c>
      <c r="IW192" s="455" t="str">
        <f t="shared" si="355"/>
        <v/>
      </c>
      <c r="IX192" s="455" t="str">
        <f t="shared" si="355"/>
        <v/>
      </c>
      <c r="IY192" s="954" t="str">
        <f t="shared" si="355"/>
        <v/>
      </c>
      <c r="IZ192" s="768" t="str">
        <f t="shared" si="355"/>
        <v/>
      </c>
      <c r="JA192" s="455" t="str">
        <f t="shared" si="355"/>
        <v/>
      </c>
      <c r="JB192" s="455" t="str">
        <f t="shared" si="356"/>
        <v/>
      </c>
      <c r="JC192" s="455" t="str">
        <f t="shared" si="356"/>
        <v/>
      </c>
      <c r="JD192" s="455" t="str">
        <f t="shared" si="356"/>
        <v/>
      </c>
      <c r="JE192" s="455" t="str">
        <f t="shared" si="356"/>
        <v/>
      </c>
      <c r="JF192" s="953" t="str">
        <f t="shared" si="356"/>
        <v/>
      </c>
      <c r="JG192" s="768" t="str">
        <f t="shared" si="356"/>
        <v/>
      </c>
      <c r="JH192" s="455" t="str">
        <f t="shared" si="356"/>
        <v/>
      </c>
      <c r="JI192" s="455" t="str">
        <f t="shared" si="356"/>
        <v/>
      </c>
      <c r="JJ192" s="455" t="str">
        <f t="shared" si="356"/>
        <v/>
      </c>
      <c r="JK192" s="455" t="str">
        <f t="shared" si="356"/>
        <v/>
      </c>
      <c r="JL192" s="455" t="str">
        <f t="shared" si="356"/>
        <v/>
      </c>
      <c r="JM192" s="953" t="str">
        <f t="shared" si="356"/>
        <v/>
      </c>
      <c r="JN192" s="768" t="str">
        <f t="shared" si="356"/>
        <v/>
      </c>
      <c r="JO192" s="455" t="str">
        <f t="shared" si="356"/>
        <v/>
      </c>
      <c r="JP192" s="455" t="str">
        <f t="shared" si="356"/>
        <v/>
      </c>
      <c r="JQ192" s="455" t="str">
        <f t="shared" si="356"/>
        <v/>
      </c>
      <c r="JR192" s="455" t="str">
        <f t="shared" si="357"/>
        <v/>
      </c>
      <c r="JS192" s="455" t="str">
        <f t="shared" si="357"/>
        <v/>
      </c>
      <c r="JT192" s="953" t="str">
        <f t="shared" si="357"/>
        <v/>
      </c>
      <c r="JU192" s="768" t="str">
        <f t="shared" si="357"/>
        <v/>
      </c>
      <c r="JV192" s="455" t="str">
        <f t="shared" si="357"/>
        <v/>
      </c>
      <c r="JW192" s="455" t="str">
        <f t="shared" si="357"/>
        <v/>
      </c>
      <c r="JX192" s="455" t="str">
        <f t="shared" si="357"/>
        <v/>
      </c>
      <c r="JY192" s="455" t="str">
        <f t="shared" si="357"/>
        <v/>
      </c>
      <c r="JZ192" s="455" t="str">
        <f t="shared" si="357"/>
        <v/>
      </c>
      <c r="KA192" s="953" t="str">
        <f t="shared" si="357"/>
        <v/>
      </c>
      <c r="KB192" s="768" t="str">
        <f t="shared" si="357"/>
        <v/>
      </c>
      <c r="KC192" s="455" t="str">
        <f t="shared" si="357"/>
        <v/>
      </c>
      <c r="KD192" s="455" t="str">
        <f t="shared" si="357"/>
        <v/>
      </c>
      <c r="KE192" s="455" t="str">
        <f t="shared" si="357"/>
        <v/>
      </c>
      <c r="KF192" s="455" t="str">
        <f t="shared" si="357"/>
        <v/>
      </c>
      <c r="KG192" s="455" t="str">
        <f t="shared" si="357"/>
        <v/>
      </c>
      <c r="KH192" s="953" t="str">
        <f t="shared" si="358"/>
        <v/>
      </c>
      <c r="KI192" s="768" t="str">
        <f t="shared" si="358"/>
        <v/>
      </c>
      <c r="KJ192" s="455" t="str">
        <f t="shared" si="358"/>
        <v/>
      </c>
      <c r="KK192" s="455" t="str">
        <f t="shared" si="358"/>
        <v/>
      </c>
      <c r="KL192" s="455" t="str">
        <f t="shared" si="358"/>
        <v/>
      </c>
      <c r="KM192" s="455" t="str">
        <f t="shared" si="358"/>
        <v/>
      </c>
      <c r="KN192" s="455" t="str">
        <f t="shared" si="358"/>
        <v/>
      </c>
      <c r="KO192" s="953" t="str">
        <f t="shared" si="358"/>
        <v/>
      </c>
      <c r="KP192" s="768" t="str">
        <f t="shared" si="358"/>
        <v/>
      </c>
      <c r="KQ192" s="455" t="str">
        <f t="shared" si="358"/>
        <v/>
      </c>
      <c r="KR192" s="455" t="str">
        <f t="shared" si="358"/>
        <v/>
      </c>
      <c r="KS192" s="455" t="str">
        <f t="shared" si="358"/>
        <v/>
      </c>
      <c r="KT192" s="455" t="str">
        <f t="shared" si="358"/>
        <v/>
      </c>
      <c r="KU192" s="455" t="str">
        <f t="shared" si="358"/>
        <v/>
      </c>
      <c r="KV192" s="953" t="str">
        <f t="shared" si="358"/>
        <v/>
      </c>
      <c r="KW192" s="768" t="str">
        <f t="shared" si="358"/>
        <v/>
      </c>
      <c r="KX192" s="455" t="str">
        <f t="shared" si="359"/>
        <v/>
      </c>
      <c r="KY192" s="455" t="str">
        <f t="shared" si="359"/>
        <v/>
      </c>
      <c r="KZ192" s="455" t="str">
        <f t="shared" si="359"/>
        <v/>
      </c>
      <c r="LA192" s="455" t="str">
        <f t="shared" si="359"/>
        <v/>
      </c>
      <c r="LB192" s="455" t="str">
        <f t="shared" si="359"/>
        <v/>
      </c>
      <c r="LC192" s="954" t="str">
        <f t="shared" si="359"/>
        <v/>
      </c>
      <c r="LD192" s="768" t="str">
        <f t="shared" si="359"/>
        <v/>
      </c>
      <c r="LE192" s="455" t="str">
        <f t="shared" si="359"/>
        <v/>
      </c>
      <c r="LF192" s="455" t="str">
        <f t="shared" si="359"/>
        <v/>
      </c>
      <c r="LG192" s="455" t="str">
        <f t="shared" si="359"/>
        <v/>
      </c>
      <c r="LH192" s="455" t="str">
        <f t="shared" si="359"/>
        <v/>
      </c>
      <c r="LI192" s="455" t="str">
        <f t="shared" si="359"/>
        <v/>
      </c>
      <c r="LJ192" s="953" t="str">
        <f t="shared" si="359"/>
        <v/>
      </c>
      <c r="LK192" s="768" t="str">
        <f t="shared" si="359"/>
        <v/>
      </c>
      <c r="LL192" s="455" t="str">
        <f t="shared" si="359"/>
        <v/>
      </c>
      <c r="LM192" s="455" t="str">
        <f t="shared" si="359"/>
        <v/>
      </c>
      <c r="LN192" s="455" t="str">
        <f t="shared" si="360"/>
        <v/>
      </c>
      <c r="LO192" s="455" t="str">
        <f t="shared" si="360"/>
        <v/>
      </c>
      <c r="LP192" s="455" t="str">
        <f t="shared" si="360"/>
        <v/>
      </c>
      <c r="LQ192" s="953" t="str">
        <f t="shared" si="360"/>
        <v/>
      </c>
      <c r="LR192" s="768" t="str">
        <f t="shared" si="360"/>
        <v/>
      </c>
      <c r="LS192" s="455" t="str">
        <f t="shared" si="360"/>
        <v/>
      </c>
      <c r="LT192" s="455" t="str">
        <f t="shared" si="360"/>
        <v/>
      </c>
      <c r="LU192" s="455" t="str">
        <f t="shared" si="360"/>
        <v/>
      </c>
      <c r="LV192" s="455" t="str">
        <f t="shared" si="360"/>
        <v/>
      </c>
      <c r="LW192" s="455" t="str">
        <f t="shared" si="360"/>
        <v/>
      </c>
      <c r="LX192" s="953" t="str">
        <f t="shared" si="360"/>
        <v/>
      </c>
      <c r="LY192" s="768" t="str">
        <f t="shared" si="360"/>
        <v/>
      </c>
      <c r="LZ192" s="455" t="str">
        <f t="shared" si="360"/>
        <v/>
      </c>
      <c r="MA192" s="455" t="str">
        <f t="shared" si="360"/>
        <v/>
      </c>
      <c r="MB192" s="455" t="str">
        <f t="shared" si="360"/>
        <v/>
      </c>
      <c r="MC192" s="455" t="str">
        <f t="shared" si="360"/>
        <v/>
      </c>
      <c r="MD192" s="455" t="str">
        <f t="shared" si="361"/>
        <v/>
      </c>
      <c r="ME192" s="953" t="str">
        <f t="shared" si="361"/>
        <v/>
      </c>
      <c r="MF192" s="768" t="str">
        <f t="shared" si="361"/>
        <v/>
      </c>
      <c r="MG192" s="455" t="str">
        <f t="shared" si="361"/>
        <v/>
      </c>
      <c r="MH192" s="455" t="str">
        <f t="shared" si="361"/>
        <v/>
      </c>
      <c r="MI192" s="455" t="str">
        <f t="shared" si="361"/>
        <v/>
      </c>
      <c r="MJ192" s="455" t="str">
        <f t="shared" si="361"/>
        <v/>
      </c>
      <c r="MK192" s="455" t="str">
        <f t="shared" si="361"/>
        <v/>
      </c>
      <c r="ML192" s="953" t="str">
        <f t="shared" si="361"/>
        <v/>
      </c>
      <c r="MM192" s="768" t="str">
        <f t="shared" si="361"/>
        <v/>
      </c>
      <c r="MN192" s="455" t="str">
        <f t="shared" si="361"/>
        <v/>
      </c>
      <c r="MO192" s="455" t="str">
        <f t="shared" si="361"/>
        <v/>
      </c>
      <c r="MP192" s="455" t="str">
        <f t="shared" si="361"/>
        <v/>
      </c>
      <c r="MQ192" s="455" t="str">
        <f t="shared" si="361"/>
        <v/>
      </c>
      <c r="MR192" s="455" t="str">
        <f t="shared" si="361"/>
        <v/>
      </c>
      <c r="MS192" s="953" t="str">
        <f t="shared" si="361"/>
        <v/>
      </c>
      <c r="MT192" s="768" t="str">
        <f t="shared" si="362"/>
        <v/>
      </c>
      <c r="MU192" s="455" t="str">
        <f t="shared" si="362"/>
        <v/>
      </c>
      <c r="MV192" s="455" t="str">
        <f t="shared" si="362"/>
        <v/>
      </c>
      <c r="MW192" s="455" t="str">
        <f t="shared" si="362"/>
        <v/>
      </c>
      <c r="MX192" s="455" t="str">
        <f t="shared" si="362"/>
        <v/>
      </c>
      <c r="MY192" s="455" t="str">
        <f t="shared" si="362"/>
        <v/>
      </c>
      <c r="MZ192" s="953" t="str">
        <f t="shared" si="362"/>
        <v/>
      </c>
      <c r="NA192" s="768" t="str">
        <f t="shared" si="362"/>
        <v/>
      </c>
      <c r="NB192" s="455" t="str">
        <f t="shared" si="362"/>
        <v/>
      </c>
      <c r="NC192" s="455" t="str">
        <f t="shared" si="362"/>
        <v/>
      </c>
      <c r="ND192" s="455" t="str">
        <f t="shared" si="362"/>
        <v/>
      </c>
      <c r="NE192" s="455" t="str">
        <f t="shared" si="362"/>
        <v/>
      </c>
      <c r="NF192" s="455" t="str">
        <f t="shared" si="362"/>
        <v/>
      </c>
      <c r="NG192" s="954" t="str">
        <f t="shared" si="362"/>
        <v/>
      </c>
      <c r="NH192" s="768" t="str">
        <f t="shared" si="362"/>
        <v/>
      </c>
      <c r="NI192" s="455" t="str">
        <f t="shared" si="362"/>
        <v/>
      </c>
      <c r="NJ192" s="455" t="str">
        <f t="shared" si="363"/>
        <v/>
      </c>
      <c r="NK192" s="455" t="str">
        <f t="shared" si="363"/>
        <v/>
      </c>
      <c r="NL192" s="455" t="str">
        <f t="shared" si="363"/>
        <v/>
      </c>
      <c r="NM192" s="455" t="str">
        <f t="shared" si="363"/>
        <v/>
      </c>
      <c r="NN192" s="953" t="str">
        <f t="shared" si="363"/>
        <v/>
      </c>
      <c r="NO192" s="83"/>
      <c r="NP192" s="83"/>
      <c r="NQ192" s="83"/>
      <c r="NR192" s="83"/>
      <c r="NS192" s="83"/>
      <c r="NT192" s="83"/>
      <c r="NU192" s="83"/>
      <c r="NV192" s="83"/>
      <c r="NW192" s="83"/>
      <c r="NX192" s="83"/>
      <c r="NY192" s="83"/>
      <c r="NZ192" s="83"/>
      <c r="OA192" s="83"/>
      <c r="OB192" s="83"/>
      <c r="OC192" s="83"/>
      <c r="OD192" s="83"/>
      <c r="OE192" s="83"/>
      <c r="OF192" s="83"/>
      <c r="OG192" s="83"/>
      <c r="OH192" s="83"/>
      <c r="OI192" s="83"/>
      <c r="OJ192" s="83"/>
      <c r="OK192" s="83"/>
      <c r="OL192" s="83"/>
      <c r="OM192" s="83"/>
      <c r="ON192" s="83"/>
      <c r="OO192" s="83"/>
      <c r="OP192" s="83"/>
      <c r="OQ192" s="83"/>
      <c r="OR192" s="83"/>
      <c r="OS192" s="83"/>
      <c r="OT192" s="83"/>
      <c r="OU192" s="83"/>
      <c r="OV192" s="83"/>
      <c r="OW192" s="83"/>
      <c r="OX192" s="83"/>
      <c r="OY192" s="83"/>
      <c r="OZ192" s="83"/>
      <c r="PA192" s="83"/>
      <c r="PB192" s="83"/>
      <c r="PC192" s="83"/>
      <c r="PD192" s="83"/>
      <c r="PE192" s="83"/>
      <c r="PF192" s="83"/>
      <c r="PG192" s="83"/>
      <c r="PH192" s="83"/>
      <c r="PI192" s="83"/>
      <c r="PJ192" s="83"/>
      <c r="PK192" s="83"/>
      <c r="PL192" s="83"/>
      <c r="PM192" s="83"/>
      <c r="PN192" s="83"/>
      <c r="PO192" s="83"/>
      <c r="PP192" s="83"/>
      <c r="PQ192" s="83"/>
      <c r="PR192" s="83"/>
      <c r="PS192" s="83"/>
      <c r="PT192" s="83"/>
      <c r="PU192" s="83"/>
      <c r="PV192" s="83"/>
      <c r="PW192" s="83"/>
      <c r="PX192" s="83"/>
      <c r="PY192" s="83"/>
      <c r="PZ192" s="83"/>
      <c r="QA192" s="83"/>
      <c r="QB192" s="83"/>
      <c r="QC192" s="83"/>
      <c r="QD192" s="83"/>
      <c r="QE192" s="83"/>
      <c r="QF192" s="83"/>
      <c r="QG192" s="83"/>
      <c r="QH192" s="83"/>
      <c r="QI192" s="83"/>
      <c r="QJ192" s="83"/>
      <c r="QK192" s="83"/>
      <c r="QL192" s="83"/>
      <c r="QM192" s="83"/>
      <c r="QN192" s="83"/>
      <c r="QO192" s="83"/>
      <c r="QP192" s="83"/>
      <c r="QQ192" s="83"/>
      <c r="QR192" s="83"/>
      <c r="QS192" s="83"/>
      <c r="QT192" s="83"/>
      <c r="QU192" s="83"/>
      <c r="QV192" s="83"/>
      <c r="QW192" s="83"/>
      <c r="QX192" s="83"/>
      <c r="QY192" s="83"/>
      <c r="QZ192" s="83"/>
      <c r="RA192" s="83"/>
      <c r="RB192" s="83"/>
      <c r="RC192" s="83"/>
      <c r="RD192" s="83"/>
      <c r="RE192" s="83"/>
      <c r="RF192" s="83"/>
      <c r="RG192" s="83"/>
      <c r="RH192" s="83"/>
      <c r="RI192" s="83"/>
      <c r="RJ192" s="83"/>
      <c r="RK192" s="83"/>
      <c r="RL192" s="83"/>
      <c r="RM192" s="83"/>
      <c r="RN192" s="83"/>
      <c r="RO192" s="83"/>
      <c r="RP192" s="83"/>
      <c r="RQ192" s="83"/>
      <c r="RR192" s="83"/>
      <c r="RS192" s="83"/>
      <c r="RT192" s="83"/>
      <c r="RU192" s="83"/>
      <c r="RV192" s="83"/>
      <c r="RW192" s="83"/>
      <c r="RX192" s="83"/>
      <c r="RY192" s="83"/>
      <c r="RZ192" s="83"/>
      <c r="SA192" s="83"/>
      <c r="SB192" s="83"/>
      <c r="SC192" s="83"/>
      <c r="SD192" s="83"/>
      <c r="SE192" s="83"/>
      <c r="SF192" s="83"/>
      <c r="SG192" s="83"/>
      <c r="SH192" s="83"/>
      <c r="SI192" s="83"/>
      <c r="SJ192" s="83"/>
      <c r="SK192" s="83"/>
      <c r="SL192" s="83"/>
      <c r="SM192" s="83"/>
      <c r="SN192" s="83"/>
      <c r="SO192" s="83"/>
      <c r="SP192" s="83"/>
      <c r="SQ192" s="83"/>
      <c r="SR192" s="83"/>
      <c r="SS192" s="83"/>
      <c r="ST192" s="83"/>
      <c r="SU192" s="83"/>
      <c r="SV192" s="83"/>
      <c r="SW192" s="83"/>
      <c r="SX192" s="83"/>
      <c r="SY192" s="83"/>
      <c r="SZ192" s="83"/>
      <c r="TA192" s="83"/>
      <c r="TB192" s="83"/>
      <c r="TC192" s="83"/>
      <c r="TD192" s="83"/>
      <c r="TE192" s="83"/>
      <c r="TF192" s="83"/>
      <c r="TG192" s="83"/>
      <c r="TH192" s="83"/>
      <c r="TI192" s="83"/>
      <c r="TJ192" s="83"/>
      <c r="TK192" s="83"/>
      <c r="TL192" s="83"/>
      <c r="TM192" s="83"/>
      <c r="TN192" s="83"/>
      <c r="TO192" s="83"/>
      <c r="TP192" s="83"/>
      <c r="TQ192" s="83"/>
      <c r="TR192" s="83"/>
      <c r="TS192" s="83"/>
      <c r="TT192" s="83"/>
      <c r="TU192" s="83"/>
      <c r="TV192" s="83"/>
      <c r="TW192" s="83"/>
      <c r="TX192" s="83"/>
      <c r="TY192" s="83"/>
      <c r="TZ192" s="83"/>
      <c r="UA192" s="83"/>
      <c r="UB192" s="83"/>
      <c r="UC192" s="83"/>
      <c r="UD192" s="83"/>
      <c r="UE192" s="83"/>
      <c r="UF192" s="83"/>
      <c r="UG192" s="83"/>
      <c r="UH192" s="83"/>
      <c r="UI192" s="83"/>
      <c r="UJ192" s="83"/>
      <c r="UK192" s="83"/>
      <c r="UL192" s="83"/>
      <c r="UM192" s="83"/>
      <c r="UN192" s="83"/>
      <c r="UO192" s="83"/>
      <c r="UP192" s="83"/>
      <c r="UQ192" s="83"/>
    </row>
    <row r="193" spans="1:564" s="159" customFormat="1" ht="12" thickBot="1" x14ac:dyDescent="0.25">
      <c r="A193" s="693"/>
      <c r="B193" s="694"/>
      <c r="C193" s="695" t="s">
        <v>96</v>
      </c>
      <c r="D193" s="696"/>
      <c r="E193" s="929"/>
      <c r="F193" s="180"/>
      <c r="G193" s="180"/>
      <c r="H193" s="180"/>
      <c r="I193" s="180"/>
      <c r="J193" s="180"/>
      <c r="K193" s="180"/>
      <c r="L193" s="180"/>
      <c r="M193" s="180"/>
      <c r="N193" s="180"/>
      <c r="O193" s="180"/>
      <c r="P193" s="180"/>
      <c r="Q193" s="180"/>
      <c r="R193" s="180"/>
      <c r="S193" s="180"/>
      <c r="T193" s="180"/>
      <c r="U193" s="180"/>
      <c r="V193" s="180"/>
      <c r="W193" s="180"/>
      <c r="X193" s="180"/>
      <c r="Y193" s="180"/>
      <c r="Z193" s="180"/>
      <c r="AA193" s="180"/>
      <c r="AB193" s="180"/>
      <c r="AC193" s="180"/>
      <c r="AD193" s="180"/>
      <c r="AE193" s="180"/>
      <c r="AF193" s="180"/>
      <c r="AG193" s="180"/>
      <c r="AH193" s="180"/>
      <c r="AI193" s="180"/>
      <c r="AJ193" s="180"/>
      <c r="AK193" s="180"/>
      <c r="AL193" s="180"/>
      <c r="AM193" s="180"/>
      <c r="AN193" s="180"/>
      <c r="AO193" s="180"/>
      <c r="AP193" s="180"/>
      <c r="AQ193" s="180"/>
      <c r="AR193" s="180"/>
      <c r="AS193" s="180"/>
      <c r="AT193" s="180"/>
      <c r="AU193" s="180"/>
      <c r="AV193" s="180"/>
      <c r="AW193" s="180"/>
      <c r="AX193" s="180"/>
      <c r="AY193" s="180"/>
      <c r="AZ193" s="180"/>
      <c r="BA193" s="180"/>
      <c r="BB193" s="180"/>
      <c r="BC193" s="180"/>
      <c r="BD193" s="180"/>
      <c r="BE193" s="180"/>
      <c r="BF193" s="180"/>
      <c r="BG193" s="180"/>
      <c r="BH193" s="180"/>
      <c r="BI193" s="180"/>
      <c r="BJ193" s="180"/>
      <c r="BK193" s="180"/>
      <c r="BL193" s="180"/>
      <c r="BM193" s="180"/>
      <c r="BN193" s="180"/>
      <c r="BO193" s="180"/>
      <c r="BP193" s="180"/>
      <c r="BQ193" s="180"/>
      <c r="BR193" s="180"/>
      <c r="BS193" s="180"/>
      <c r="BT193" s="180"/>
      <c r="BU193" s="180"/>
      <c r="BV193" s="180"/>
      <c r="BW193" s="180"/>
      <c r="BX193" s="180"/>
      <c r="BY193" s="180"/>
      <c r="BZ193" s="180"/>
      <c r="CA193" s="180"/>
      <c r="CB193" s="180"/>
      <c r="CC193" s="180"/>
      <c r="CD193" s="180"/>
      <c r="CE193" s="180"/>
      <c r="CF193" s="180"/>
      <c r="CG193" s="180"/>
      <c r="CH193" s="180"/>
      <c r="CI193" s="180"/>
      <c r="CJ193" s="180"/>
      <c r="CK193" s="180"/>
      <c r="CL193" s="180"/>
      <c r="CM193" s="180"/>
      <c r="CN193" s="180"/>
      <c r="CO193" s="180"/>
      <c r="CP193" s="180"/>
      <c r="CQ193" s="180"/>
      <c r="CR193" s="180"/>
      <c r="CS193" s="180"/>
      <c r="CT193" s="180"/>
      <c r="CU193" s="180"/>
      <c r="CV193" s="180"/>
      <c r="CW193" s="180"/>
      <c r="CX193" s="180"/>
      <c r="CY193" s="180"/>
      <c r="CZ193" s="180"/>
      <c r="DA193" s="180"/>
      <c r="DB193" s="180"/>
      <c r="DC193" s="180"/>
      <c r="DD193" s="180"/>
      <c r="DE193" s="180"/>
      <c r="DF193" s="180"/>
      <c r="DG193" s="180"/>
      <c r="DH193" s="180"/>
      <c r="DI193" s="180"/>
      <c r="DJ193" s="180"/>
      <c r="DK193" s="180"/>
      <c r="DL193" s="180"/>
      <c r="DM193" s="180"/>
      <c r="DN193" s="180"/>
      <c r="DO193" s="180"/>
      <c r="DP193" s="180"/>
      <c r="DQ193" s="180"/>
      <c r="DR193" s="180"/>
      <c r="DS193" s="180"/>
      <c r="DT193" s="180"/>
      <c r="DU193" s="180"/>
      <c r="DV193" s="180"/>
      <c r="DW193" s="180"/>
      <c r="DX193" s="180"/>
      <c r="DY193" s="180"/>
      <c r="DZ193" s="180"/>
      <c r="EA193" s="180"/>
      <c r="EB193" s="180"/>
      <c r="EC193" s="180"/>
      <c r="ED193" s="180"/>
      <c r="EE193" s="180"/>
      <c r="EF193" s="180"/>
      <c r="EG193" s="180"/>
      <c r="EH193" s="180"/>
      <c r="EI193" s="180"/>
      <c r="EJ193" s="180"/>
      <c r="EK193" s="180"/>
      <c r="EL193" s="180"/>
      <c r="EM193" s="180"/>
      <c r="EN193" s="180"/>
      <c r="EO193" s="180"/>
      <c r="EP193" s="180"/>
      <c r="EQ193" s="180"/>
      <c r="ER193" s="180"/>
      <c r="ES193" s="180"/>
      <c r="ET193" s="180"/>
      <c r="EU193" s="180"/>
      <c r="EV193" s="180"/>
      <c r="EW193" s="180"/>
      <c r="EX193" s="180"/>
      <c r="EY193" s="180"/>
      <c r="EZ193" s="180"/>
      <c r="FA193" s="180"/>
      <c r="FB193" s="180"/>
      <c r="FC193" s="180"/>
      <c r="FD193" s="180"/>
      <c r="FE193" s="180"/>
      <c r="FF193" s="180"/>
      <c r="FG193" s="180"/>
      <c r="FH193" s="180"/>
      <c r="FI193" s="180"/>
      <c r="FJ193" s="180"/>
      <c r="FK193" s="180"/>
      <c r="FL193" s="180"/>
      <c r="FM193" s="180"/>
      <c r="FN193" s="180"/>
      <c r="FO193" s="180"/>
      <c r="FP193" s="180"/>
      <c r="FQ193" s="180"/>
      <c r="FR193" s="180"/>
      <c r="FS193" s="180"/>
      <c r="FT193" s="180"/>
      <c r="FU193" s="180"/>
      <c r="FV193" s="180"/>
      <c r="FW193" s="180"/>
      <c r="FX193" s="180"/>
      <c r="FY193" s="180"/>
      <c r="FZ193" s="180"/>
      <c r="GA193" s="180"/>
      <c r="GB193" s="180"/>
      <c r="GC193" s="180"/>
      <c r="GD193" s="180"/>
      <c r="GE193" s="180"/>
      <c r="GF193" s="180"/>
      <c r="GG193" s="180"/>
      <c r="GH193" s="180"/>
      <c r="GI193" s="180"/>
      <c r="GJ193" s="180"/>
      <c r="GK193" s="180"/>
      <c r="GL193" s="180"/>
      <c r="GM193" s="180"/>
      <c r="GN193" s="180"/>
      <c r="GO193" s="180"/>
      <c r="GP193" s="180"/>
      <c r="GQ193" s="180"/>
      <c r="GR193" s="180"/>
      <c r="GS193" s="180"/>
      <c r="GT193" s="180"/>
      <c r="GU193" s="180"/>
      <c r="GV193" s="180"/>
      <c r="GW193" s="180"/>
      <c r="GX193" s="180"/>
      <c r="GY193" s="180"/>
      <c r="GZ193" s="180"/>
      <c r="HA193" s="180"/>
      <c r="HB193" s="180"/>
      <c r="HC193" s="180"/>
      <c r="HD193" s="180"/>
      <c r="HE193" s="180"/>
      <c r="HF193" s="180"/>
      <c r="HG193" s="180"/>
      <c r="HH193" s="180"/>
      <c r="HI193" s="180"/>
      <c r="HJ193" s="180"/>
      <c r="HK193" s="180"/>
      <c r="HL193" s="180"/>
      <c r="HM193" s="180"/>
      <c r="HN193" s="180"/>
      <c r="HO193" s="180"/>
      <c r="HP193" s="180"/>
      <c r="HQ193" s="180"/>
      <c r="HR193" s="180"/>
      <c r="HS193" s="180"/>
      <c r="HT193" s="180"/>
      <c r="HU193" s="180"/>
      <c r="HV193" s="180"/>
      <c r="HW193" s="180"/>
      <c r="HX193" s="180"/>
      <c r="HY193" s="180"/>
      <c r="HZ193" s="180"/>
      <c r="IA193" s="180"/>
      <c r="IB193" s="180"/>
      <c r="IC193" s="180"/>
      <c r="ID193" s="180"/>
      <c r="IE193" s="180"/>
      <c r="IF193" s="180"/>
      <c r="IG193" s="180"/>
      <c r="IH193" s="180"/>
      <c r="II193" s="180"/>
      <c r="IJ193" s="180"/>
      <c r="IK193" s="180"/>
      <c r="IL193" s="180"/>
      <c r="IM193" s="180"/>
      <c r="IN193" s="180"/>
      <c r="IO193" s="180"/>
      <c r="IP193" s="180"/>
      <c r="IQ193" s="180"/>
      <c r="IR193" s="180"/>
      <c r="IS193" s="180"/>
      <c r="IT193" s="180"/>
      <c r="IU193" s="180"/>
      <c r="IV193" s="180"/>
      <c r="IW193" s="180"/>
      <c r="IX193" s="180"/>
      <c r="IY193" s="180"/>
      <c r="IZ193" s="180"/>
      <c r="JA193" s="180"/>
      <c r="JB193" s="180"/>
      <c r="JC193" s="180"/>
      <c r="JD193" s="180"/>
      <c r="JE193" s="180"/>
      <c r="JF193" s="180"/>
      <c r="JG193" s="180"/>
      <c r="JH193" s="180"/>
      <c r="JI193" s="180"/>
      <c r="JJ193" s="180"/>
      <c r="JK193" s="180"/>
      <c r="JL193" s="180"/>
      <c r="JM193" s="180"/>
      <c r="JN193" s="180"/>
      <c r="JO193" s="180"/>
      <c r="JP193" s="180"/>
      <c r="JQ193" s="180"/>
      <c r="JR193" s="180"/>
      <c r="JS193" s="180"/>
      <c r="JT193" s="180"/>
      <c r="JU193" s="180"/>
      <c r="JV193" s="180"/>
      <c r="JW193" s="180"/>
      <c r="JX193" s="180"/>
      <c r="JY193" s="180"/>
      <c r="JZ193" s="180"/>
      <c r="KA193" s="180"/>
      <c r="KB193" s="180"/>
      <c r="KC193" s="180"/>
      <c r="KD193" s="180"/>
      <c r="KE193" s="180"/>
      <c r="KF193" s="180"/>
      <c r="KG193" s="180"/>
      <c r="KH193" s="180"/>
      <c r="KI193" s="180"/>
      <c r="KJ193" s="180"/>
      <c r="KK193" s="180"/>
      <c r="KL193" s="180"/>
      <c r="KM193" s="180"/>
      <c r="KN193" s="180"/>
      <c r="KO193" s="180"/>
      <c r="KP193" s="180"/>
      <c r="KQ193" s="180"/>
      <c r="KR193" s="180"/>
      <c r="KS193" s="180"/>
      <c r="KT193" s="180"/>
      <c r="KU193" s="180"/>
      <c r="KV193" s="180"/>
      <c r="KW193" s="180"/>
      <c r="KX193" s="180"/>
      <c r="KY193" s="180"/>
      <c r="KZ193" s="180"/>
      <c r="LA193" s="180"/>
      <c r="LB193" s="180"/>
      <c r="LC193" s="180"/>
      <c r="LD193" s="180"/>
      <c r="LE193" s="180"/>
      <c r="LF193" s="180"/>
      <c r="LG193" s="180"/>
      <c r="LH193" s="180"/>
      <c r="LI193" s="180"/>
      <c r="LJ193" s="180"/>
      <c r="LK193" s="180"/>
      <c r="LL193" s="180"/>
      <c r="LM193" s="180"/>
      <c r="LN193" s="180"/>
      <c r="LO193" s="180"/>
      <c r="LP193" s="180"/>
      <c r="LQ193" s="180"/>
      <c r="LR193" s="180"/>
      <c r="LS193" s="180"/>
      <c r="LT193" s="180"/>
      <c r="LU193" s="180"/>
      <c r="LV193" s="180"/>
      <c r="LW193" s="180"/>
      <c r="LX193" s="180"/>
      <c r="LY193" s="180"/>
      <c r="LZ193" s="180"/>
      <c r="MA193" s="180"/>
      <c r="MB193" s="180"/>
      <c r="MC193" s="180"/>
      <c r="MD193" s="180"/>
      <c r="ME193" s="180"/>
      <c r="MF193" s="180"/>
      <c r="MG193" s="180"/>
      <c r="MH193" s="180"/>
      <c r="MI193" s="180"/>
      <c r="MJ193" s="180"/>
      <c r="MK193" s="180"/>
      <c r="ML193" s="180"/>
      <c r="MM193" s="180"/>
      <c r="MN193" s="180"/>
      <c r="MO193" s="180"/>
      <c r="MP193" s="180"/>
      <c r="MQ193" s="180"/>
      <c r="MR193" s="180"/>
      <c r="MS193" s="180"/>
      <c r="MT193" s="180"/>
      <c r="MU193" s="180"/>
      <c r="MV193" s="180"/>
      <c r="MW193" s="180"/>
      <c r="MX193" s="180"/>
      <c r="MY193" s="180"/>
      <c r="MZ193" s="180"/>
      <c r="NA193" s="180"/>
      <c r="NB193" s="180"/>
      <c r="NC193" s="180"/>
      <c r="ND193" s="180"/>
      <c r="NE193" s="180"/>
      <c r="NF193" s="180"/>
      <c r="NG193" s="180"/>
      <c r="NH193" s="180"/>
      <c r="NI193" s="180"/>
      <c r="NJ193" s="180"/>
      <c r="NK193" s="180"/>
      <c r="NL193" s="180"/>
      <c r="NM193" s="180"/>
      <c r="NN193" s="180"/>
      <c r="NO193" s="83"/>
      <c r="NP193" s="140"/>
      <c r="NQ193" s="140"/>
      <c r="NR193" s="140"/>
      <c r="NS193" s="140"/>
      <c r="NT193" s="140"/>
      <c r="NU193" s="140"/>
      <c r="NV193" s="140"/>
      <c r="NW193" s="140"/>
      <c r="NX193" s="140"/>
      <c r="NY193" s="140"/>
      <c r="NZ193" s="140"/>
      <c r="OA193" s="140"/>
      <c r="OB193" s="140"/>
      <c r="OC193" s="140"/>
      <c r="OD193" s="140"/>
      <c r="OE193" s="140"/>
      <c r="OF193" s="140"/>
      <c r="OG193" s="140"/>
      <c r="OH193" s="140"/>
      <c r="OI193" s="140"/>
      <c r="OJ193" s="140"/>
      <c r="OK193" s="140"/>
      <c r="OL193" s="140"/>
      <c r="OM193" s="140"/>
      <c r="ON193" s="140"/>
      <c r="OO193" s="140"/>
      <c r="OP193" s="140"/>
      <c r="OQ193" s="140"/>
      <c r="OR193" s="140"/>
      <c r="OS193" s="140"/>
      <c r="OT193" s="140"/>
      <c r="OU193" s="140"/>
      <c r="OV193" s="140"/>
      <c r="OW193" s="140"/>
      <c r="OX193" s="140"/>
      <c r="OY193" s="140"/>
      <c r="OZ193" s="140"/>
      <c r="PA193" s="140"/>
      <c r="PB193" s="140"/>
      <c r="PC193" s="140"/>
      <c r="PD193" s="140"/>
      <c r="PE193" s="140"/>
      <c r="PF193" s="140"/>
      <c r="PG193" s="140"/>
      <c r="PH193" s="140"/>
      <c r="PI193" s="140"/>
      <c r="PJ193" s="140"/>
      <c r="PK193" s="140"/>
      <c r="PL193" s="140"/>
      <c r="PM193" s="140"/>
      <c r="PN193" s="140"/>
      <c r="PO193" s="140"/>
      <c r="PP193" s="140"/>
      <c r="PQ193" s="140"/>
      <c r="PR193" s="140"/>
      <c r="PS193" s="140"/>
      <c r="PT193" s="140"/>
      <c r="PU193" s="140"/>
      <c r="PV193" s="140"/>
      <c r="PW193" s="140"/>
      <c r="PX193" s="140"/>
      <c r="PY193" s="140"/>
      <c r="PZ193" s="140"/>
      <c r="QA193" s="140"/>
      <c r="QB193" s="140"/>
      <c r="QC193" s="140"/>
      <c r="QD193" s="140"/>
      <c r="QE193" s="140"/>
      <c r="QF193" s="140"/>
      <c r="QG193" s="140"/>
      <c r="QH193" s="140"/>
      <c r="QI193" s="140"/>
      <c r="QJ193" s="140"/>
      <c r="QK193" s="140"/>
      <c r="QL193" s="140"/>
      <c r="QM193" s="140"/>
      <c r="QN193" s="140"/>
      <c r="QO193" s="140"/>
      <c r="QP193" s="140"/>
      <c r="QQ193" s="140"/>
      <c r="QR193" s="140"/>
      <c r="QS193" s="140"/>
      <c r="QT193" s="140"/>
      <c r="QU193" s="140"/>
      <c r="QV193" s="140"/>
      <c r="QW193" s="140"/>
      <c r="QX193" s="140"/>
      <c r="QY193" s="140"/>
      <c r="QZ193" s="140"/>
      <c r="RA193" s="140"/>
      <c r="RB193" s="140"/>
      <c r="RC193" s="140"/>
      <c r="RD193" s="140"/>
      <c r="RE193" s="140"/>
      <c r="RF193" s="140"/>
      <c r="RG193" s="140"/>
      <c r="RH193" s="140"/>
      <c r="RI193" s="140"/>
      <c r="RJ193" s="140"/>
      <c r="RK193" s="140"/>
      <c r="RL193" s="140"/>
      <c r="RM193" s="140"/>
      <c r="RN193" s="140"/>
      <c r="RO193" s="140"/>
      <c r="RP193" s="140"/>
      <c r="RQ193" s="140"/>
      <c r="RR193" s="140"/>
      <c r="RS193" s="140"/>
      <c r="RT193" s="140"/>
      <c r="RU193" s="140"/>
      <c r="RV193" s="140"/>
      <c r="RW193" s="140"/>
      <c r="RX193" s="140"/>
      <c r="RY193" s="140"/>
      <c r="RZ193" s="140"/>
      <c r="SA193" s="140"/>
      <c r="SB193" s="140"/>
      <c r="SC193" s="140"/>
      <c r="SD193" s="140"/>
      <c r="SE193" s="140"/>
      <c r="SF193" s="140"/>
      <c r="SG193" s="140"/>
      <c r="SH193" s="140"/>
      <c r="SI193" s="140"/>
      <c r="SJ193" s="140"/>
      <c r="SK193" s="140"/>
      <c r="SL193" s="140"/>
      <c r="SM193" s="140"/>
      <c r="SN193" s="140"/>
      <c r="SO193" s="140"/>
      <c r="SP193" s="140"/>
      <c r="SQ193" s="140"/>
      <c r="SR193" s="140"/>
      <c r="SS193" s="140"/>
      <c r="ST193" s="140"/>
      <c r="SU193" s="140"/>
      <c r="SV193" s="140"/>
      <c r="SW193" s="140"/>
      <c r="SX193" s="140"/>
      <c r="SY193" s="140"/>
      <c r="SZ193" s="140"/>
      <c r="TA193" s="140"/>
      <c r="TB193" s="140"/>
      <c r="TC193" s="140"/>
      <c r="TD193" s="140"/>
      <c r="TE193" s="140"/>
      <c r="TF193" s="140"/>
      <c r="TG193" s="140"/>
      <c r="TH193" s="140"/>
      <c r="TI193" s="140"/>
      <c r="TJ193" s="140"/>
      <c r="TK193" s="140"/>
      <c r="TL193" s="140"/>
      <c r="TM193" s="140"/>
      <c r="TN193" s="140"/>
      <c r="TO193" s="140"/>
      <c r="TP193" s="140"/>
      <c r="TQ193" s="140"/>
      <c r="TR193" s="140"/>
      <c r="TS193" s="140"/>
      <c r="TT193" s="140"/>
      <c r="TU193" s="140"/>
      <c r="TV193" s="140"/>
      <c r="TW193" s="140"/>
      <c r="TX193" s="140"/>
      <c r="TY193" s="140"/>
      <c r="TZ193" s="140"/>
      <c r="UA193" s="140"/>
      <c r="UB193" s="140"/>
      <c r="UC193" s="140"/>
      <c r="UD193" s="140"/>
      <c r="UE193" s="140"/>
      <c r="UF193" s="140"/>
      <c r="UG193" s="140"/>
      <c r="UH193" s="140"/>
      <c r="UI193" s="140"/>
      <c r="UJ193" s="140"/>
      <c r="UK193" s="140"/>
      <c r="UL193" s="140"/>
      <c r="UM193" s="140"/>
      <c r="UN193" s="140"/>
      <c r="UO193" s="140"/>
      <c r="UP193" s="140"/>
      <c r="UQ193" s="140"/>
      <c r="UR193" s="154"/>
    </row>
    <row r="194" spans="1:564" ht="12.75" thickTop="1" thickBot="1" x14ac:dyDescent="0.25">
      <c r="A194" s="160"/>
      <c r="B194" s="941" t="str">
        <f>B147</f>
        <v>Dolg. Kód</v>
      </c>
      <c r="C194" s="941" t="str">
        <f t="shared" ref="C194:D194" si="366">C147</f>
        <v>Név</v>
      </c>
      <c r="D194" s="941" t="str">
        <f t="shared" si="366"/>
        <v>Munkakör/napi létszám</v>
      </c>
      <c r="E194" s="930"/>
      <c r="F194" s="181">
        <f>COUNTIF(F195:F209,"DE")+COUNTIF(F195:F209,"ÉJ")+COUNTIF(F195:F209,"N")+COUNTIF(F195:F209,"É")+COUNTIF(F195:F209,"DU")+COUNTIF(F195:F209,"&gt;0")</f>
        <v>0</v>
      </c>
      <c r="G194" s="182">
        <f t="shared" ref="G194:BR194" si="367">COUNTIF(G195:G209,"DE")+COUNTIF(G195:G209,"ÉJ")+COUNTIF(G195:G209,"N")+COUNTIF(G195:G209,"É")+COUNTIF(G195:G209,"DU")+COUNTIF(G195:G209,"&gt;0")</f>
        <v>0</v>
      </c>
      <c r="H194" s="183">
        <f t="shared" si="367"/>
        <v>0</v>
      </c>
      <c r="I194" s="184">
        <f t="shared" si="367"/>
        <v>0</v>
      </c>
      <c r="J194" s="184">
        <f t="shared" si="367"/>
        <v>4</v>
      </c>
      <c r="K194" s="184">
        <f t="shared" si="367"/>
        <v>5</v>
      </c>
      <c r="L194" s="184">
        <f t="shared" si="367"/>
        <v>5</v>
      </c>
      <c r="M194" s="184">
        <f t="shared" si="367"/>
        <v>0</v>
      </c>
      <c r="N194" s="182">
        <f t="shared" si="367"/>
        <v>0</v>
      </c>
      <c r="O194" s="183">
        <f t="shared" si="367"/>
        <v>5</v>
      </c>
      <c r="P194" s="184">
        <f t="shared" si="367"/>
        <v>5</v>
      </c>
      <c r="Q194" s="184">
        <f t="shared" si="367"/>
        <v>5</v>
      </c>
      <c r="R194" s="184">
        <f t="shared" si="367"/>
        <v>5</v>
      </c>
      <c r="S194" s="184">
        <f t="shared" si="367"/>
        <v>5</v>
      </c>
      <c r="T194" s="184">
        <f t="shared" si="367"/>
        <v>0</v>
      </c>
      <c r="U194" s="182">
        <f t="shared" si="367"/>
        <v>0</v>
      </c>
      <c r="V194" s="183">
        <f t="shared" si="367"/>
        <v>5</v>
      </c>
      <c r="W194" s="184">
        <f t="shared" si="367"/>
        <v>5</v>
      </c>
      <c r="X194" s="184">
        <f t="shared" si="367"/>
        <v>4</v>
      </c>
      <c r="Y194" s="184">
        <f t="shared" si="367"/>
        <v>4</v>
      </c>
      <c r="Z194" s="184">
        <f t="shared" si="367"/>
        <v>5</v>
      </c>
      <c r="AA194" s="184">
        <f t="shared" si="367"/>
        <v>0</v>
      </c>
      <c r="AB194" s="182">
        <f t="shared" si="367"/>
        <v>0</v>
      </c>
      <c r="AC194" s="183">
        <f t="shared" si="367"/>
        <v>5</v>
      </c>
      <c r="AD194" s="184">
        <f t="shared" si="367"/>
        <v>5</v>
      </c>
      <c r="AE194" s="184">
        <f t="shared" si="367"/>
        <v>5</v>
      </c>
      <c r="AF194" s="184">
        <f t="shared" si="367"/>
        <v>5</v>
      </c>
      <c r="AG194" s="184">
        <f t="shared" si="367"/>
        <v>5</v>
      </c>
      <c r="AH194" s="184">
        <f t="shared" si="367"/>
        <v>0</v>
      </c>
      <c r="AI194" s="182">
        <f t="shared" si="367"/>
        <v>0</v>
      </c>
      <c r="AJ194" s="183">
        <f t="shared" si="367"/>
        <v>5</v>
      </c>
      <c r="AK194" s="184">
        <f t="shared" si="367"/>
        <v>5</v>
      </c>
      <c r="AL194" s="184">
        <f t="shared" si="367"/>
        <v>5</v>
      </c>
      <c r="AM194" s="184">
        <f t="shared" si="367"/>
        <v>5</v>
      </c>
      <c r="AN194" s="184">
        <f t="shared" si="367"/>
        <v>4</v>
      </c>
      <c r="AO194" s="184">
        <f t="shared" si="367"/>
        <v>0</v>
      </c>
      <c r="AP194" s="182">
        <f t="shared" si="367"/>
        <v>0</v>
      </c>
      <c r="AQ194" s="183">
        <f t="shared" si="367"/>
        <v>5</v>
      </c>
      <c r="AR194" s="184">
        <f t="shared" si="367"/>
        <v>5</v>
      </c>
      <c r="AS194" s="184">
        <f t="shared" si="367"/>
        <v>5</v>
      </c>
      <c r="AT194" s="184">
        <f t="shared" si="367"/>
        <v>4</v>
      </c>
      <c r="AU194" s="184">
        <f t="shared" si="367"/>
        <v>4</v>
      </c>
      <c r="AV194" s="184">
        <f t="shared" si="367"/>
        <v>0</v>
      </c>
      <c r="AW194" s="182">
        <f t="shared" si="367"/>
        <v>0</v>
      </c>
      <c r="AX194" s="183">
        <f t="shared" si="367"/>
        <v>4</v>
      </c>
      <c r="AY194" s="184">
        <f t="shared" si="367"/>
        <v>4</v>
      </c>
      <c r="AZ194" s="184">
        <f t="shared" si="367"/>
        <v>5</v>
      </c>
      <c r="BA194" s="184">
        <f t="shared" si="367"/>
        <v>5</v>
      </c>
      <c r="BB194" s="184">
        <f t="shared" si="367"/>
        <v>5</v>
      </c>
      <c r="BC194" s="184">
        <f t="shared" si="367"/>
        <v>0</v>
      </c>
      <c r="BD194" s="182">
        <f t="shared" si="367"/>
        <v>0</v>
      </c>
      <c r="BE194" s="183">
        <f t="shared" si="367"/>
        <v>5</v>
      </c>
      <c r="BF194" s="184">
        <f t="shared" si="367"/>
        <v>5</v>
      </c>
      <c r="BG194" s="184">
        <f t="shared" si="367"/>
        <v>5</v>
      </c>
      <c r="BH194" s="184">
        <f t="shared" si="367"/>
        <v>5</v>
      </c>
      <c r="BI194" s="184">
        <f t="shared" si="367"/>
        <v>5</v>
      </c>
      <c r="BJ194" s="184">
        <f t="shared" si="367"/>
        <v>0</v>
      </c>
      <c r="BK194" s="182">
        <f t="shared" si="367"/>
        <v>0</v>
      </c>
      <c r="BL194" s="183">
        <f t="shared" si="367"/>
        <v>5</v>
      </c>
      <c r="BM194" s="184">
        <f t="shared" si="367"/>
        <v>5</v>
      </c>
      <c r="BN194" s="184">
        <f t="shared" si="367"/>
        <v>5</v>
      </c>
      <c r="BO194" s="184">
        <f t="shared" si="367"/>
        <v>5</v>
      </c>
      <c r="BP194" s="184">
        <f t="shared" si="367"/>
        <v>4</v>
      </c>
      <c r="BQ194" s="184">
        <f t="shared" si="367"/>
        <v>0</v>
      </c>
      <c r="BR194" s="182">
        <f t="shared" si="367"/>
        <v>0</v>
      </c>
      <c r="BS194" s="183">
        <f t="shared" ref="BS194:ED194" si="368">COUNTIF(BS195:BS209,"DE")+COUNTIF(BS195:BS209,"ÉJ")+COUNTIF(BS195:BS209,"N")+COUNTIF(BS195:BS209,"É")+COUNTIF(BS195:BS209,"DU")+COUNTIF(BS195:BS209,"&gt;0")</f>
        <v>4</v>
      </c>
      <c r="BT194" s="184">
        <f t="shared" si="368"/>
        <v>5</v>
      </c>
      <c r="BU194" s="184">
        <f t="shared" si="368"/>
        <v>4</v>
      </c>
      <c r="BV194" s="184">
        <f t="shared" si="368"/>
        <v>5</v>
      </c>
      <c r="BW194" s="184">
        <f t="shared" si="368"/>
        <v>4</v>
      </c>
      <c r="BX194" s="184">
        <f t="shared" si="368"/>
        <v>0</v>
      </c>
      <c r="BY194" s="182">
        <f t="shared" si="368"/>
        <v>0</v>
      </c>
      <c r="BZ194" s="183">
        <f t="shared" si="368"/>
        <v>5</v>
      </c>
      <c r="CA194" s="184">
        <f t="shared" si="368"/>
        <v>4</v>
      </c>
      <c r="CB194" s="184">
        <f t="shared" si="368"/>
        <v>5</v>
      </c>
      <c r="CC194" s="184">
        <f t="shared" si="368"/>
        <v>4</v>
      </c>
      <c r="CD194" s="184">
        <f t="shared" si="368"/>
        <v>0</v>
      </c>
      <c r="CE194" s="184">
        <f t="shared" si="368"/>
        <v>0</v>
      </c>
      <c r="CF194" s="182">
        <f t="shared" si="368"/>
        <v>0</v>
      </c>
      <c r="CG194" s="183">
        <f t="shared" si="368"/>
        <v>5</v>
      </c>
      <c r="CH194" s="184">
        <f t="shared" si="368"/>
        <v>5</v>
      </c>
      <c r="CI194" s="184">
        <f t="shared" si="368"/>
        <v>5</v>
      </c>
      <c r="CJ194" s="184">
        <f t="shared" si="368"/>
        <v>5</v>
      </c>
      <c r="CK194" s="184">
        <f t="shared" si="368"/>
        <v>5</v>
      </c>
      <c r="CL194" s="184">
        <f t="shared" si="368"/>
        <v>0</v>
      </c>
      <c r="CM194" s="182">
        <f t="shared" si="368"/>
        <v>0</v>
      </c>
      <c r="CN194" s="183">
        <f t="shared" si="368"/>
        <v>5</v>
      </c>
      <c r="CO194" s="184">
        <f t="shared" si="368"/>
        <v>4</v>
      </c>
      <c r="CP194" s="184">
        <f t="shared" si="368"/>
        <v>5</v>
      </c>
      <c r="CQ194" s="184">
        <f t="shared" si="368"/>
        <v>5</v>
      </c>
      <c r="CR194" s="184">
        <f t="shared" si="368"/>
        <v>4</v>
      </c>
      <c r="CS194" s="184">
        <f t="shared" si="368"/>
        <v>0</v>
      </c>
      <c r="CT194" s="182">
        <f t="shared" si="368"/>
        <v>0</v>
      </c>
      <c r="CU194" s="183">
        <f t="shared" si="368"/>
        <v>0</v>
      </c>
      <c r="CV194" s="184">
        <f t="shared" si="368"/>
        <v>2</v>
      </c>
      <c r="CW194" s="184">
        <f t="shared" si="368"/>
        <v>3</v>
      </c>
      <c r="CX194" s="184">
        <f t="shared" si="368"/>
        <v>3</v>
      </c>
      <c r="CY194" s="184">
        <f t="shared" si="368"/>
        <v>3</v>
      </c>
      <c r="CZ194" s="184">
        <f t="shared" si="368"/>
        <v>0</v>
      </c>
      <c r="DA194" s="182">
        <f t="shared" si="368"/>
        <v>0</v>
      </c>
      <c r="DB194" s="183">
        <f t="shared" si="368"/>
        <v>3</v>
      </c>
      <c r="DC194" s="184">
        <f t="shared" si="368"/>
        <v>3</v>
      </c>
      <c r="DD194" s="184">
        <f t="shared" si="368"/>
        <v>3</v>
      </c>
      <c r="DE194" s="184">
        <f t="shared" si="368"/>
        <v>3</v>
      </c>
      <c r="DF194" s="184">
        <f t="shared" si="368"/>
        <v>3</v>
      </c>
      <c r="DG194" s="184">
        <f t="shared" si="368"/>
        <v>0</v>
      </c>
      <c r="DH194" s="182">
        <f t="shared" si="368"/>
        <v>0</v>
      </c>
      <c r="DI194" s="183">
        <f t="shared" si="368"/>
        <v>3</v>
      </c>
      <c r="DJ194" s="184">
        <f t="shared" si="368"/>
        <v>3</v>
      </c>
      <c r="DK194" s="184">
        <f t="shared" si="368"/>
        <v>3</v>
      </c>
      <c r="DL194" s="184">
        <f t="shared" si="368"/>
        <v>3</v>
      </c>
      <c r="DM194" s="184">
        <f t="shared" si="368"/>
        <v>3</v>
      </c>
      <c r="DN194" s="184">
        <f t="shared" si="368"/>
        <v>0</v>
      </c>
      <c r="DO194" s="182">
        <f t="shared" si="368"/>
        <v>0</v>
      </c>
      <c r="DP194" s="183">
        <f t="shared" si="368"/>
        <v>3</v>
      </c>
      <c r="DQ194" s="184">
        <f t="shared" si="368"/>
        <v>3</v>
      </c>
      <c r="DR194" s="184">
        <f t="shared" si="368"/>
        <v>3</v>
      </c>
      <c r="DS194" s="184">
        <f t="shared" si="368"/>
        <v>3</v>
      </c>
      <c r="DT194" s="184">
        <f t="shared" si="368"/>
        <v>3</v>
      </c>
      <c r="DU194" s="184">
        <f t="shared" si="368"/>
        <v>0</v>
      </c>
      <c r="DV194" s="182">
        <f t="shared" si="368"/>
        <v>0</v>
      </c>
      <c r="DW194" s="183">
        <f t="shared" si="368"/>
        <v>3</v>
      </c>
      <c r="DX194" s="184">
        <f t="shared" si="368"/>
        <v>3</v>
      </c>
      <c r="DY194" s="184">
        <f t="shared" si="368"/>
        <v>0</v>
      </c>
      <c r="DZ194" s="184">
        <f t="shared" si="368"/>
        <v>0</v>
      </c>
      <c r="EA194" s="184">
        <f t="shared" si="368"/>
        <v>0</v>
      </c>
      <c r="EB194" s="184">
        <f t="shared" si="368"/>
        <v>0</v>
      </c>
      <c r="EC194" s="182">
        <f t="shared" si="368"/>
        <v>0</v>
      </c>
      <c r="ED194" s="183">
        <f t="shared" si="368"/>
        <v>0</v>
      </c>
      <c r="EE194" s="184">
        <f t="shared" ref="EE194:GP194" si="369">COUNTIF(EE195:EE209,"DE")+COUNTIF(EE195:EE209,"ÉJ")+COUNTIF(EE195:EE209,"N")+COUNTIF(EE195:EE209,"É")+COUNTIF(EE195:EE209,"DU")+COUNTIF(EE195:EE209,"&gt;0")</f>
        <v>0</v>
      </c>
      <c r="EF194" s="184">
        <f t="shared" si="369"/>
        <v>0</v>
      </c>
      <c r="EG194" s="184">
        <f t="shared" si="369"/>
        <v>0</v>
      </c>
      <c r="EH194" s="184">
        <f t="shared" si="369"/>
        <v>0</v>
      </c>
      <c r="EI194" s="184">
        <f t="shared" si="369"/>
        <v>0</v>
      </c>
      <c r="EJ194" s="182">
        <f t="shared" si="369"/>
        <v>0</v>
      </c>
      <c r="EK194" s="183">
        <f t="shared" si="369"/>
        <v>0</v>
      </c>
      <c r="EL194" s="184">
        <f t="shared" si="369"/>
        <v>0</v>
      </c>
      <c r="EM194" s="184">
        <f t="shared" si="369"/>
        <v>0</v>
      </c>
      <c r="EN194" s="184">
        <f t="shared" si="369"/>
        <v>0</v>
      </c>
      <c r="EO194" s="184">
        <f t="shared" si="369"/>
        <v>0</v>
      </c>
      <c r="EP194" s="184">
        <f t="shared" si="369"/>
        <v>0</v>
      </c>
      <c r="EQ194" s="182">
        <f t="shared" si="369"/>
        <v>0</v>
      </c>
      <c r="ER194" s="183">
        <f t="shared" si="369"/>
        <v>0</v>
      </c>
      <c r="ES194" s="184">
        <f t="shared" si="369"/>
        <v>0</v>
      </c>
      <c r="ET194" s="184">
        <f t="shared" si="369"/>
        <v>0</v>
      </c>
      <c r="EU194" s="184">
        <f t="shared" si="369"/>
        <v>0</v>
      </c>
      <c r="EV194" s="184">
        <f t="shared" si="369"/>
        <v>0</v>
      </c>
      <c r="EW194" s="184">
        <f t="shared" si="369"/>
        <v>0</v>
      </c>
      <c r="EX194" s="182">
        <f t="shared" si="369"/>
        <v>0</v>
      </c>
      <c r="EY194" s="183">
        <f t="shared" si="369"/>
        <v>0</v>
      </c>
      <c r="EZ194" s="184">
        <f t="shared" si="369"/>
        <v>0</v>
      </c>
      <c r="FA194" s="184">
        <f t="shared" si="369"/>
        <v>0</v>
      </c>
      <c r="FB194" s="184">
        <f t="shared" si="369"/>
        <v>0</v>
      </c>
      <c r="FC194" s="184">
        <f t="shared" si="369"/>
        <v>0</v>
      </c>
      <c r="FD194" s="184">
        <f t="shared" si="369"/>
        <v>0</v>
      </c>
      <c r="FE194" s="182">
        <f t="shared" si="369"/>
        <v>0</v>
      </c>
      <c r="FF194" s="183">
        <f t="shared" si="369"/>
        <v>0</v>
      </c>
      <c r="FG194" s="184">
        <f t="shared" si="369"/>
        <v>0</v>
      </c>
      <c r="FH194" s="184">
        <f t="shared" si="369"/>
        <v>0</v>
      </c>
      <c r="FI194" s="184">
        <f t="shared" si="369"/>
        <v>0</v>
      </c>
      <c r="FJ194" s="184">
        <f t="shared" si="369"/>
        <v>0</v>
      </c>
      <c r="FK194" s="184">
        <f t="shared" si="369"/>
        <v>0</v>
      </c>
      <c r="FL194" s="182">
        <f t="shared" si="369"/>
        <v>0</v>
      </c>
      <c r="FM194" s="183">
        <f t="shared" si="369"/>
        <v>0</v>
      </c>
      <c r="FN194" s="184">
        <f t="shared" si="369"/>
        <v>0</v>
      </c>
      <c r="FO194" s="184">
        <f t="shared" si="369"/>
        <v>0</v>
      </c>
      <c r="FP194" s="184">
        <f t="shared" si="369"/>
        <v>0</v>
      </c>
      <c r="FQ194" s="184">
        <f t="shared" si="369"/>
        <v>0</v>
      </c>
      <c r="FR194" s="184">
        <f t="shared" si="369"/>
        <v>0</v>
      </c>
      <c r="FS194" s="182">
        <f t="shared" si="369"/>
        <v>0</v>
      </c>
      <c r="FT194" s="183">
        <f t="shared" si="369"/>
        <v>0</v>
      </c>
      <c r="FU194" s="184">
        <f t="shared" si="369"/>
        <v>0</v>
      </c>
      <c r="FV194" s="184">
        <f t="shared" si="369"/>
        <v>0</v>
      </c>
      <c r="FW194" s="184">
        <f t="shared" si="369"/>
        <v>0</v>
      </c>
      <c r="FX194" s="184">
        <f t="shared" si="369"/>
        <v>0</v>
      </c>
      <c r="FY194" s="184">
        <f t="shared" si="369"/>
        <v>0</v>
      </c>
      <c r="FZ194" s="182">
        <f t="shared" si="369"/>
        <v>0</v>
      </c>
      <c r="GA194" s="183">
        <f t="shared" si="369"/>
        <v>0</v>
      </c>
      <c r="GB194" s="184">
        <f t="shared" si="369"/>
        <v>0</v>
      </c>
      <c r="GC194" s="184">
        <f t="shared" si="369"/>
        <v>0</v>
      </c>
      <c r="GD194" s="184">
        <f t="shared" si="369"/>
        <v>0</v>
      </c>
      <c r="GE194" s="184">
        <f t="shared" si="369"/>
        <v>0</v>
      </c>
      <c r="GF194" s="184">
        <f t="shared" si="369"/>
        <v>0</v>
      </c>
      <c r="GG194" s="182">
        <f t="shared" si="369"/>
        <v>0</v>
      </c>
      <c r="GH194" s="183">
        <f t="shared" si="369"/>
        <v>0</v>
      </c>
      <c r="GI194" s="184">
        <f t="shared" si="369"/>
        <v>0</v>
      </c>
      <c r="GJ194" s="184">
        <f t="shared" si="369"/>
        <v>0</v>
      </c>
      <c r="GK194" s="184">
        <f t="shared" si="369"/>
        <v>0</v>
      </c>
      <c r="GL194" s="184">
        <f t="shared" si="369"/>
        <v>0</v>
      </c>
      <c r="GM194" s="184">
        <f t="shared" si="369"/>
        <v>0</v>
      </c>
      <c r="GN194" s="182">
        <f t="shared" si="369"/>
        <v>0</v>
      </c>
      <c r="GO194" s="183">
        <f t="shared" si="369"/>
        <v>0</v>
      </c>
      <c r="GP194" s="184">
        <f t="shared" si="369"/>
        <v>0</v>
      </c>
      <c r="GQ194" s="184">
        <f t="shared" ref="GQ194:JB194" si="370">COUNTIF(GQ195:GQ209,"DE")+COUNTIF(GQ195:GQ209,"ÉJ")+COUNTIF(GQ195:GQ209,"N")+COUNTIF(GQ195:GQ209,"É")+COUNTIF(GQ195:GQ209,"DU")+COUNTIF(GQ195:GQ209,"&gt;0")</f>
        <v>0</v>
      </c>
      <c r="GR194" s="184">
        <f t="shared" si="370"/>
        <v>0</v>
      </c>
      <c r="GS194" s="184">
        <f t="shared" si="370"/>
        <v>0</v>
      </c>
      <c r="GT194" s="184">
        <f t="shared" si="370"/>
        <v>0</v>
      </c>
      <c r="GU194" s="182">
        <f t="shared" si="370"/>
        <v>0</v>
      </c>
      <c r="GV194" s="183">
        <f t="shared" si="370"/>
        <v>0</v>
      </c>
      <c r="GW194" s="184">
        <f t="shared" si="370"/>
        <v>0</v>
      </c>
      <c r="GX194" s="184">
        <f t="shared" si="370"/>
        <v>0</v>
      </c>
      <c r="GY194" s="184">
        <f t="shared" si="370"/>
        <v>0</v>
      </c>
      <c r="GZ194" s="184">
        <f t="shared" si="370"/>
        <v>0</v>
      </c>
      <c r="HA194" s="184">
        <f t="shared" si="370"/>
        <v>0</v>
      </c>
      <c r="HB194" s="182">
        <f t="shared" si="370"/>
        <v>0</v>
      </c>
      <c r="HC194" s="183">
        <f t="shared" si="370"/>
        <v>0</v>
      </c>
      <c r="HD194" s="184">
        <f t="shared" si="370"/>
        <v>0</v>
      </c>
      <c r="HE194" s="184">
        <f t="shared" si="370"/>
        <v>0</v>
      </c>
      <c r="HF194" s="184">
        <f t="shared" si="370"/>
        <v>0</v>
      </c>
      <c r="HG194" s="184">
        <f t="shared" si="370"/>
        <v>0</v>
      </c>
      <c r="HH194" s="184">
        <f t="shared" si="370"/>
        <v>0</v>
      </c>
      <c r="HI194" s="182">
        <f t="shared" si="370"/>
        <v>0</v>
      </c>
      <c r="HJ194" s="183">
        <f t="shared" si="370"/>
        <v>0</v>
      </c>
      <c r="HK194" s="184">
        <f t="shared" si="370"/>
        <v>0</v>
      </c>
      <c r="HL194" s="184">
        <f t="shared" si="370"/>
        <v>0</v>
      </c>
      <c r="HM194" s="184">
        <f t="shared" si="370"/>
        <v>0</v>
      </c>
      <c r="HN194" s="184">
        <f t="shared" si="370"/>
        <v>0</v>
      </c>
      <c r="HO194" s="184">
        <f t="shared" si="370"/>
        <v>0</v>
      </c>
      <c r="HP194" s="182">
        <f t="shared" si="370"/>
        <v>0</v>
      </c>
      <c r="HQ194" s="183">
        <f t="shared" si="370"/>
        <v>0</v>
      </c>
      <c r="HR194" s="184">
        <f t="shared" si="370"/>
        <v>0</v>
      </c>
      <c r="HS194" s="184">
        <f t="shared" si="370"/>
        <v>0</v>
      </c>
      <c r="HT194" s="184">
        <f t="shared" si="370"/>
        <v>0</v>
      </c>
      <c r="HU194" s="184">
        <f t="shared" si="370"/>
        <v>0</v>
      </c>
      <c r="HV194" s="184">
        <f t="shared" si="370"/>
        <v>0</v>
      </c>
      <c r="HW194" s="182">
        <f t="shared" si="370"/>
        <v>0</v>
      </c>
      <c r="HX194" s="183">
        <f t="shared" si="370"/>
        <v>0</v>
      </c>
      <c r="HY194" s="184">
        <f t="shared" si="370"/>
        <v>0</v>
      </c>
      <c r="HZ194" s="184">
        <f t="shared" si="370"/>
        <v>0</v>
      </c>
      <c r="IA194" s="184">
        <f t="shared" si="370"/>
        <v>0</v>
      </c>
      <c r="IB194" s="184">
        <f t="shared" si="370"/>
        <v>0</v>
      </c>
      <c r="IC194" s="184">
        <f t="shared" si="370"/>
        <v>0</v>
      </c>
      <c r="ID194" s="182">
        <f t="shared" si="370"/>
        <v>0</v>
      </c>
      <c r="IE194" s="183">
        <f t="shared" si="370"/>
        <v>0</v>
      </c>
      <c r="IF194" s="184">
        <f t="shared" si="370"/>
        <v>0</v>
      </c>
      <c r="IG194" s="184">
        <f t="shared" si="370"/>
        <v>0</v>
      </c>
      <c r="IH194" s="184">
        <f t="shared" si="370"/>
        <v>0</v>
      </c>
      <c r="II194" s="184">
        <f t="shared" si="370"/>
        <v>0</v>
      </c>
      <c r="IJ194" s="184">
        <f t="shared" si="370"/>
        <v>0</v>
      </c>
      <c r="IK194" s="182">
        <f t="shared" si="370"/>
        <v>0</v>
      </c>
      <c r="IL194" s="183">
        <f t="shared" si="370"/>
        <v>0</v>
      </c>
      <c r="IM194" s="184">
        <f t="shared" si="370"/>
        <v>0</v>
      </c>
      <c r="IN194" s="184">
        <f t="shared" si="370"/>
        <v>0</v>
      </c>
      <c r="IO194" s="184">
        <f t="shared" si="370"/>
        <v>0</v>
      </c>
      <c r="IP194" s="184">
        <f t="shared" si="370"/>
        <v>0</v>
      </c>
      <c r="IQ194" s="184">
        <f t="shared" si="370"/>
        <v>0</v>
      </c>
      <c r="IR194" s="182">
        <f t="shared" si="370"/>
        <v>0</v>
      </c>
      <c r="IS194" s="183">
        <f t="shared" si="370"/>
        <v>0</v>
      </c>
      <c r="IT194" s="184">
        <f t="shared" si="370"/>
        <v>0</v>
      </c>
      <c r="IU194" s="184">
        <f t="shared" si="370"/>
        <v>0</v>
      </c>
      <c r="IV194" s="184">
        <f t="shared" si="370"/>
        <v>0</v>
      </c>
      <c r="IW194" s="184">
        <f t="shared" si="370"/>
        <v>0</v>
      </c>
      <c r="IX194" s="184">
        <f t="shared" si="370"/>
        <v>0</v>
      </c>
      <c r="IY194" s="182">
        <f t="shared" si="370"/>
        <v>0</v>
      </c>
      <c r="IZ194" s="183">
        <f t="shared" si="370"/>
        <v>0</v>
      </c>
      <c r="JA194" s="184">
        <f t="shared" si="370"/>
        <v>0</v>
      </c>
      <c r="JB194" s="184">
        <f t="shared" si="370"/>
        <v>0</v>
      </c>
      <c r="JC194" s="184">
        <f t="shared" ref="JC194:LN194" si="371">COUNTIF(JC195:JC209,"DE")+COUNTIF(JC195:JC209,"ÉJ")+COUNTIF(JC195:JC209,"N")+COUNTIF(JC195:JC209,"É")+COUNTIF(JC195:JC209,"DU")+COUNTIF(JC195:JC209,"&gt;0")</f>
        <v>0</v>
      </c>
      <c r="JD194" s="184">
        <f t="shared" si="371"/>
        <v>0</v>
      </c>
      <c r="JE194" s="184">
        <f t="shared" si="371"/>
        <v>0</v>
      </c>
      <c r="JF194" s="182">
        <f t="shared" si="371"/>
        <v>0</v>
      </c>
      <c r="JG194" s="183">
        <f t="shared" si="371"/>
        <v>0</v>
      </c>
      <c r="JH194" s="184">
        <f t="shared" si="371"/>
        <v>0</v>
      </c>
      <c r="JI194" s="184">
        <f t="shared" si="371"/>
        <v>0</v>
      </c>
      <c r="JJ194" s="184">
        <f t="shared" si="371"/>
        <v>0</v>
      </c>
      <c r="JK194" s="184">
        <f t="shared" si="371"/>
        <v>0</v>
      </c>
      <c r="JL194" s="184">
        <f t="shared" si="371"/>
        <v>0</v>
      </c>
      <c r="JM194" s="182">
        <f t="shared" si="371"/>
        <v>0</v>
      </c>
      <c r="JN194" s="183">
        <f t="shared" si="371"/>
        <v>0</v>
      </c>
      <c r="JO194" s="184">
        <f t="shared" si="371"/>
        <v>0</v>
      </c>
      <c r="JP194" s="184">
        <f t="shared" si="371"/>
        <v>0</v>
      </c>
      <c r="JQ194" s="184">
        <f t="shared" si="371"/>
        <v>0</v>
      </c>
      <c r="JR194" s="184">
        <f t="shared" si="371"/>
        <v>0</v>
      </c>
      <c r="JS194" s="184">
        <f t="shared" si="371"/>
        <v>0</v>
      </c>
      <c r="JT194" s="182">
        <f t="shared" si="371"/>
        <v>0</v>
      </c>
      <c r="JU194" s="183">
        <f t="shared" si="371"/>
        <v>0</v>
      </c>
      <c r="JV194" s="184">
        <f t="shared" si="371"/>
        <v>0</v>
      </c>
      <c r="JW194" s="184">
        <f t="shared" si="371"/>
        <v>0</v>
      </c>
      <c r="JX194" s="184">
        <f t="shared" si="371"/>
        <v>0</v>
      </c>
      <c r="JY194" s="184">
        <f t="shared" si="371"/>
        <v>0</v>
      </c>
      <c r="JZ194" s="184">
        <f t="shared" si="371"/>
        <v>0</v>
      </c>
      <c r="KA194" s="182">
        <f t="shared" si="371"/>
        <v>0</v>
      </c>
      <c r="KB194" s="183">
        <f t="shared" si="371"/>
        <v>0</v>
      </c>
      <c r="KC194" s="184">
        <f t="shared" si="371"/>
        <v>0</v>
      </c>
      <c r="KD194" s="184">
        <f t="shared" si="371"/>
        <v>0</v>
      </c>
      <c r="KE194" s="184">
        <f t="shared" si="371"/>
        <v>0</v>
      </c>
      <c r="KF194" s="184">
        <f t="shared" si="371"/>
        <v>0</v>
      </c>
      <c r="KG194" s="184">
        <f t="shared" si="371"/>
        <v>0</v>
      </c>
      <c r="KH194" s="182">
        <f t="shared" si="371"/>
        <v>0</v>
      </c>
      <c r="KI194" s="183">
        <f t="shared" si="371"/>
        <v>0</v>
      </c>
      <c r="KJ194" s="184">
        <f t="shared" si="371"/>
        <v>0</v>
      </c>
      <c r="KK194" s="184">
        <f t="shared" si="371"/>
        <v>0</v>
      </c>
      <c r="KL194" s="184">
        <f t="shared" si="371"/>
        <v>0</v>
      </c>
      <c r="KM194" s="184">
        <f t="shared" si="371"/>
        <v>0</v>
      </c>
      <c r="KN194" s="184">
        <f t="shared" si="371"/>
        <v>0</v>
      </c>
      <c r="KO194" s="182">
        <f t="shared" si="371"/>
        <v>0</v>
      </c>
      <c r="KP194" s="183">
        <f t="shared" si="371"/>
        <v>0</v>
      </c>
      <c r="KQ194" s="184">
        <f t="shared" si="371"/>
        <v>0</v>
      </c>
      <c r="KR194" s="184">
        <f t="shared" si="371"/>
        <v>0</v>
      </c>
      <c r="KS194" s="184">
        <f t="shared" si="371"/>
        <v>0</v>
      </c>
      <c r="KT194" s="184">
        <f t="shared" si="371"/>
        <v>0</v>
      </c>
      <c r="KU194" s="184">
        <f t="shared" si="371"/>
        <v>0</v>
      </c>
      <c r="KV194" s="182">
        <f t="shared" si="371"/>
        <v>0</v>
      </c>
      <c r="KW194" s="183">
        <f t="shared" si="371"/>
        <v>0</v>
      </c>
      <c r="KX194" s="184">
        <f t="shared" si="371"/>
        <v>0</v>
      </c>
      <c r="KY194" s="184">
        <f t="shared" si="371"/>
        <v>0</v>
      </c>
      <c r="KZ194" s="184">
        <f t="shared" si="371"/>
        <v>0</v>
      </c>
      <c r="LA194" s="184">
        <f t="shared" si="371"/>
        <v>0</v>
      </c>
      <c r="LB194" s="184">
        <f t="shared" si="371"/>
        <v>0</v>
      </c>
      <c r="LC194" s="182">
        <f t="shared" si="371"/>
        <v>0</v>
      </c>
      <c r="LD194" s="183">
        <f t="shared" si="371"/>
        <v>0</v>
      </c>
      <c r="LE194" s="184">
        <f t="shared" si="371"/>
        <v>0</v>
      </c>
      <c r="LF194" s="184">
        <f t="shared" si="371"/>
        <v>0</v>
      </c>
      <c r="LG194" s="184">
        <f t="shared" si="371"/>
        <v>0</v>
      </c>
      <c r="LH194" s="184">
        <f t="shared" si="371"/>
        <v>0</v>
      </c>
      <c r="LI194" s="184">
        <f t="shared" si="371"/>
        <v>0</v>
      </c>
      <c r="LJ194" s="182">
        <f t="shared" si="371"/>
        <v>0</v>
      </c>
      <c r="LK194" s="183">
        <f t="shared" si="371"/>
        <v>0</v>
      </c>
      <c r="LL194" s="184">
        <f t="shared" si="371"/>
        <v>0</v>
      </c>
      <c r="LM194" s="184">
        <f t="shared" si="371"/>
        <v>0</v>
      </c>
      <c r="LN194" s="184">
        <f t="shared" si="371"/>
        <v>0</v>
      </c>
      <c r="LO194" s="184">
        <f t="shared" ref="LO194:NG194" si="372">COUNTIF(LO195:LO209,"DE")+COUNTIF(LO195:LO209,"ÉJ")+COUNTIF(LO195:LO209,"N")+COUNTIF(LO195:LO209,"É")+COUNTIF(LO195:LO209,"DU")+COUNTIF(LO195:LO209,"&gt;0")</f>
        <v>0</v>
      </c>
      <c r="LP194" s="184">
        <f t="shared" si="372"/>
        <v>0</v>
      </c>
      <c r="LQ194" s="182">
        <f t="shared" si="372"/>
        <v>0</v>
      </c>
      <c r="LR194" s="183">
        <f t="shared" si="372"/>
        <v>0</v>
      </c>
      <c r="LS194" s="184">
        <f t="shared" si="372"/>
        <v>0</v>
      </c>
      <c r="LT194" s="184">
        <f t="shared" si="372"/>
        <v>0</v>
      </c>
      <c r="LU194" s="184">
        <f t="shared" si="372"/>
        <v>0</v>
      </c>
      <c r="LV194" s="184">
        <f t="shared" si="372"/>
        <v>0</v>
      </c>
      <c r="LW194" s="184">
        <f t="shared" si="372"/>
        <v>0</v>
      </c>
      <c r="LX194" s="182">
        <f t="shared" si="372"/>
        <v>0</v>
      </c>
      <c r="LY194" s="183">
        <f t="shared" si="372"/>
        <v>0</v>
      </c>
      <c r="LZ194" s="184">
        <f t="shared" si="372"/>
        <v>0</v>
      </c>
      <c r="MA194" s="184">
        <f t="shared" si="372"/>
        <v>0</v>
      </c>
      <c r="MB194" s="184">
        <f t="shared" si="372"/>
        <v>0</v>
      </c>
      <c r="MC194" s="184">
        <f t="shared" si="372"/>
        <v>0</v>
      </c>
      <c r="MD194" s="184">
        <f t="shared" si="372"/>
        <v>0</v>
      </c>
      <c r="ME194" s="182">
        <f t="shared" si="372"/>
        <v>0</v>
      </c>
      <c r="MF194" s="183">
        <f t="shared" si="372"/>
        <v>0</v>
      </c>
      <c r="MG194" s="184">
        <f t="shared" si="372"/>
        <v>0</v>
      </c>
      <c r="MH194" s="184">
        <f t="shared" si="372"/>
        <v>0</v>
      </c>
      <c r="MI194" s="184">
        <f t="shared" si="372"/>
        <v>0</v>
      </c>
      <c r="MJ194" s="184">
        <f t="shared" si="372"/>
        <v>0</v>
      </c>
      <c r="MK194" s="184">
        <f t="shared" si="372"/>
        <v>0</v>
      </c>
      <c r="ML194" s="182">
        <f t="shared" si="372"/>
        <v>0</v>
      </c>
      <c r="MM194" s="183">
        <f t="shared" si="372"/>
        <v>0</v>
      </c>
      <c r="MN194" s="184">
        <f t="shared" si="372"/>
        <v>0</v>
      </c>
      <c r="MO194" s="184">
        <f t="shared" si="372"/>
        <v>0</v>
      </c>
      <c r="MP194" s="184">
        <f t="shared" si="372"/>
        <v>0</v>
      </c>
      <c r="MQ194" s="184">
        <f t="shared" si="372"/>
        <v>0</v>
      </c>
      <c r="MR194" s="184">
        <f t="shared" si="372"/>
        <v>0</v>
      </c>
      <c r="MS194" s="182">
        <f t="shared" si="372"/>
        <v>0</v>
      </c>
      <c r="MT194" s="183">
        <f t="shared" si="372"/>
        <v>0</v>
      </c>
      <c r="MU194" s="184">
        <f t="shared" si="372"/>
        <v>0</v>
      </c>
      <c r="MV194" s="184">
        <f t="shared" si="372"/>
        <v>0</v>
      </c>
      <c r="MW194" s="184">
        <f t="shared" si="372"/>
        <v>0</v>
      </c>
      <c r="MX194" s="184">
        <f t="shared" si="372"/>
        <v>0</v>
      </c>
      <c r="MY194" s="184">
        <f t="shared" si="372"/>
        <v>0</v>
      </c>
      <c r="MZ194" s="182">
        <f t="shared" si="372"/>
        <v>0</v>
      </c>
      <c r="NA194" s="183">
        <f t="shared" si="372"/>
        <v>0</v>
      </c>
      <c r="NB194" s="184">
        <f t="shared" si="372"/>
        <v>0</v>
      </c>
      <c r="NC194" s="184">
        <f t="shared" si="372"/>
        <v>0</v>
      </c>
      <c r="ND194" s="184">
        <f t="shared" si="372"/>
        <v>0</v>
      </c>
      <c r="NE194" s="184">
        <f t="shared" si="372"/>
        <v>0</v>
      </c>
      <c r="NF194" s="184">
        <f t="shared" si="372"/>
        <v>0</v>
      </c>
      <c r="NG194" s="182">
        <f t="shared" si="372"/>
        <v>0</v>
      </c>
      <c r="NH194" s="183">
        <f t="shared" ref="NH194:NN194" si="373">COUNTIF(NH195:NH209,"DE")+COUNTIF(NH195:NH209,"ÉJ")+COUNTIF(NH195:NH209,"N")+COUNTIF(NH195:NH209,"É")+COUNTIF(NH195:NH209,"DU")+COUNTIF(NH195:NH209,"&gt;0")</f>
        <v>0</v>
      </c>
      <c r="NI194" s="184">
        <f t="shared" si="373"/>
        <v>0</v>
      </c>
      <c r="NJ194" s="184">
        <f t="shared" si="373"/>
        <v>0</v>
      </c>
      <c r="NK194" s="184">
        <f t="shared" si="373"/>
        <v>0</v>
      </c>
      <c r="NL194" s="184">
        <f t="shared" si="373"/>
        <v>0</v>
      </c>
      <c r="NM194" s="184">
        <f t="shared" si="373"/>
        <v>0</v>
      </c>
      <c r="NN194" s="182">
        <f t="shared" si="373"/>
        <v>0</v>
      </c>
      <c r="NO194" s="83"/>
    </row>
    <row r="195" spans="1:564" x14ac:dyDescent="0.2">
      <c r="A195" s="937">
        <f>alapadatok!Y3</f>
        <v>1</v>
      </c>
      <c r="B195" s="676">
        <f>IF(alapadatok!AA3="","",alapadatok!AA3)</f>
        <v>177</v>
      </c>
      <c r="C195" s="677" t="str">
        <f>IF(alapadatok!Z3="","",alapadatok!Z3)</f>
        <v>Tóth Antal</v>
      </c>
      <c r="D195" s="677" t="str">
        <f>IF(alapadatok!AB3="","",alapadatok!AB3)</f>
        <v>Truck loader</v>
      </c>
      <c r="E195" s="947" t="str">
        <f>IF(alapadatok!AI3="","",alapadatok!AI3)</f>
        <v/>
      </c>
      <c r="F195" s="952"/>
      <c r="G195" s="953"/>
      <c r="H195" s="768"/>
      <c r="I195" s="455" t="s">
        <v>370</v>
      </c>
      <c r="J195" s="1143" t="s">
        <v>99</v>
      </c>
      <c r="K195" s="1143" t="s">
        <v>99</v>
      </c>
      <c r="L195" s="1154" t="s">
        <v>99</v>
      </c>
      <c r="M195" s="1143" t="s">
        <v>178</v>
      </c>
      <c r="N195" s="1143" t="s">
        <v>178</v>
      </c>
      <c r="O195" s="1144" t="s">
        <v>99</v>
      </c>
      <c r="P195" s="1143" t="s">
        <v>99</v>
      </c>
      <c r="Q195" s="1143" t="s">
        <v>99</v>
      </c>
      <c r="R195" s="1143" t="s">
        <v>99</v>
      </c>
      <c r="S195" s="1143" t="s">
        <v>99</v>
      </c>
      <c r="T195" s="1143" t="s">
        <v>178</v>
      </c>
      <c r="U195" s="1143" t="s">
        <v>178</v>
      </c>
      <c r="V195" s="1144" t="s">
        <v>99</v>
      </c>
      <c r="W195" s="1143" t="s">
        <v>99</v>
      </c>
      <c r="X195" s="1143" t="s">
        <v>385</v>
      </c>
      <c r="Y195" s="1143" t="s">
        <v>99</v>
      </c>
      <c r="Z195" s="1143" t="s">
        <v>99</v>
      </c>
      <c r="AA195" s="1143" t="s">
        <v>178</v>
      </c>
      <c r="AB195" s="1143" t="s">
        <v>178</v>
      </c>
      <c r="AC195" s="1144" t="s">
        <v>99</v>
      </c>
      <c r="AD195" s="1143" t="s">
        <v>99</v>
      </c>
      <c r="AE195" s="1143" t="s">
        <v>99</v>
      </c>
      <c r="AF195" s="1143" t="s">
        <v>99</v>
      </c>
      <c r="AG195" s="1143" t="s">
        <v>99</v>
      </c>
      <c r="AH195" s="1143" t="s">
        <v>178</v>
      </c>
      <c r="AI195" s="1143" t="s">
        <v>178</v>
      </c>
      <c r="AJ195" s="1144" t="s">
        <v>99</v>
      </c>
      <c r="AK195" s="1143" t="s">
        <v>99</v>
      </c>
      <c r="AL195" s="1143" t="s">
        <v>99</v>
      </c>
      <c r="AM195" s="1143" t="s">
        <v>99</v>
      </c>
      <c r="AN195" s="1143" t="s">
        <v>99</v>
      </c>
      <c r="AO195" s="1143" t="s">
        <v>178</v>
      </c>
      <c r="AP195" s="1146" t="s">
        <v>178</v>
      </c>
      <c r="AQ195" s="1143" t="s">
        <v>99</v>
      </c>
      <c r="AR195" s="1143" t="s">
        <v>99</v>
      </c>
      <c r="AS195" s="1143" t="s">
        <v>99</v>
      </c>
      <c r="AT195" s="1143" t="s">
        <v>99</v>
      </c>
      <c r="AU195" s="1143" t="s">
        <v>99</v>
      </c>
      <c r="AV195" s="1143" t="s">
        <v>178</v>
      </c>
      <c r="AW195" s="1146" t="s">
        <v>178</v>
      </c>
      <c r="AX195" s="1143" t="s">
        <v>385</v>
      </c>
      <c r="AY195" s="1143" t="s">
        <v>385</v>
      </c>
      <c r="AZ195" s="1143" t="s">
        <v>99</v>
      </c>
      <c r="BA195" s="1143" t="s">
        <v>99</v>
      </c>
      <c r="BB195" s="1143" t="s">
        <v>99</v>
      </c>
      <c r="BC195" s="1143" t="s">
        <v>178</v>
      </c>
      <c r="BD195" s="1146" t="s">
        <v>178</v>
      </c>
      <c r="BE195" s="1143" t="s">
        <v>99</v>
      </c>
      <c r="BF195" s="1143" t="s">
        <v>99</v>
      </c>
      <c r="BG195" s="1143" t="s">
        <v>99</v>
      </c>
      <c r="BH195" s="1143" t="s">
        <v>99</v>
      </c>
      <c r="BI195" s="1143" t="s">
        <v>99</v>
      </c>
      <c r="BJ195" s="1143" t="s">
        <v>178</v>
      </c>
      <c r="BK195" s="1146" t="s">
        <v>178</v>
      </c>
      <c r="BL195" s="1143" t="s">
        <v>99</v>
      </c>
      <c r="BM195" s="1143" t="s">
        <v>99</v>
      </c>
      <c r="BN195" s="1143" t="s">
        <v>99</v>
      </c>
      <c r="BO195" s="1143" t="s">
        <v>99</v>
      </c>
      <c r="BP195" s="1143" t="s">
        <v>99</v>
      </c>
      <c r="BQ195" s="1143" t="s">
        <v>178</v>
      </c>
      <c r="BR195" s="1146" t="s">
        <v>178</v>
      </c>
      <c r="BS195" s="1143" t="s">
        <v>99</v>
      </c>
      <c r="BT195" s="1143" t="s">
        <v>99</v>
      </c>
      <c r="BU195" s="1144" t="s">
        <v>385</v>
      </c>
      <c r="BV195" s="1143" t="s">
        <v>99</v>
      </c>
      <c r="BW195" s="455">
        <v>9</v>
      </c>
      <c r="BX195" s="1143" t="s">
        <v>178</v>
      </c>
      <c r="BY195" s="1146" t="s">
        <v>178</v>
      </c>
      <c r="BZ195" s="1143" t="s">
        <v>99</v>
      </c>
      <c r="CA195" s="1143" t="s">
        <v>99</v>
      </c>
      <c r="CB195" s="1143" t="s">
        <v>99</v>
      </c>
      <c r="CC195" s="1143" t="s">
        <v>99</v>
      </c>
      <c r="CD195" s="1143" t="s">
        <v>179</v>
      </c>
      <c r="CE195" s="1143" t="s">
        <v>178</v>
      </c>
      <c r="CF195" s="1146" t="s">
        <v>178</v>
      </c>
      <c r="CG195" s="1143" t="s">
        <v>99</v>
      </c>
      <c r="CH195" s="1143" t="s">
        <v>99</v>
      </c>
      <c r="CI195" s="1143" t="s">
        <v>99</v>
      </c>
      <c r="CJ195" s="1143" t="s">
        <v>99</v>
      </c>
      <c r="CK195" s="1143" t="s">
        <v>99</v>
      </c>
      <c r="CL195" s="1143" t="s">
        <v>178</v>
      </c>
      <c r="CM195" s="1146" t="s">
        <v>178</v>
      </c>
      <c r="CN195" s="1143" t="s">
        <v>99</v>
      </c>
      <c r="CO195" s="1143" t="s">
        <v>99</v>
      </c>
      <c r="CP195" s="1143" t="s">
        <v>99</v>
      </c>
      <c r="CQ195" s="1143" t="s">
        <v>99</v>
      </c>
      <c r="CR195" s="1144" t="s">
        <v>385</v>
      </c>
      <c r="CS195" s="1143" t="s">
        <v>178</v>
      </c>
      <c r="CT195" s="1146" t="s">
        <v>178</v>
      </c>
      <c r="CU195" s="952"/>
      <c r="CV195" s="455"/>
      <c r="CW195" s="455"/>
      <c r="CX195" s="455"/>
      <c r="CY195" s="455"/>
      <c r="CZ195" s="455"/>
      <c r="DA195" s="953"/>
      <c r="DB195" s="768"/>
      <c r="DC195" s="455"/>
      <c r="DD195" s="455"/>
      <c r="DE195" s="455"/>
      <c r="DF195" s="455"/>
      <c r="DG195" s="455"/>
      <c r="DH195" s="953"/>
      <c r="DI195" s="768"/>
      <c r="DJ195" s="455"/>
      <c r="DK195" s="455"/>
      <c r="DL195" s="455"/>
      <c r="DM195" s="455"/>
      <c r="DN195" s="455"/>
      <c r="DO195" s="953"/>
      <c r="DP195" s="768"/>
      <c r="DQ195" s="455"/>
      <c r="DR195" s="455"/>
      <c r="DS195" s="455"/>
      <c r="DT195" s="455"/>
      <c r="DU195" s="455"/>
      <c r="DV195" s="953"/>
      <c r="DW195" s="768"/>
      <c r="DX195" s="455"/>
      <c r="DY195" s="455"/>
      <c r="DZ195" s="455"/>
      <c r="EA195" s="455"/>
      <c r="EB195" s="455"/>
      <c r="EC195" s="954"/>
      <c r="ED195" s="768"/>
      <c r="EE195" s="455"/>
      <c r="EF195" s="455"/>
      <c r="EG195" s="455"/>
      <c r="EH195" s="455"/>
      <c r="EI195" s="455"/>
      <c r="EJ195" s="953"/>
      <c r="EK195" s="768"/>
      <c r="EL195" s="455"/>
      <c r="EM195" s="455"/>
      <c r="EN195" s="455"/>
      <c r="EO195" s="455"/>
      <c r="EP195" s="455"/>
      <c r="EQ195" s="953"/>
      <c r="ER195" s="768"/>
      <c r="ES195" s="455"/>
      <c r="ET195" s="455"/>
      <c r="EU195" s="455"/>
      <c r="EV195" s="455"/>
      <c r="EW195" s="455"/>
      <c r="EX195" s="953"/>
      <c r="EY195" s="768"/>
      <c r="EZ195" s="455"/>
      <c r="FA195" s="455"/>
      <c r="FB195" s="455"/>
      <c r="FC195" s="455"/>
      <c r="FD195" s="455"/>
      <c r="FE195" s="953"/>
      <c r="FF195" s="768"/>
      <c r="FG195" s="455"/>
      <c r="FH195" s="455"/>
      <c r="FI195" s="455"/>
      <c r="FJ195" s="455"/>
      <c r="FK195" s="455"/>
      <c r="FL195" s="953"/>
      <c r="FM195" s="768"/>
      <c r="FN195" s="455"/>
      <c r="FO195" s="455"/>
      <c r="FP195" s="455"/>
      <c r="FQ195" s="455"/>
      <c r="FR195" s="455"/>
      <c r="FS195" s="953"/>
      <c r="FT195" s="768"/>
      <c r="FU195" s="455"/>
      <c r="FV195" s="455"/>
      <c r="FW195" s="455"/>
      <c r="FX195" s="455"/>
      <c r="FY195" s="455"/>
      <c r="FZ195" s="953"/>
      <c r="GA195" s="768"/>
      <c r="GB195" s="455"/>
      <c r="GC195" s="455"/>
      <c r="GD195" s="455"/>
      <c r="GE195" s="455"/>
      <c r="GF195" s="953"/>
      <c r="GG195" s="768"/>
      <c r="GH195" s="455"/>
      <c r="GI195" s="455"/>
      <c r="GJ195" s="455"/>
      <c r="GK195" s="455"/>
      <c r="GL195" s="455"/>
      <c r="GM195" s="455"/>
      <c r="GN195" s="954"/>
      <c r="GO195" s="768"/>
      <c r="GP195" s="455"/>
      <c r="GQ195" s="455"/>
      <c r="GR195" s="455"/>
      <c r="GS195" s="455"/>
      <c r="GT195" s="455"/>
      <c r="GU195" s="953"/>
      <c r="GV195" s="768"/>
      <c r="GW195" s="455"/>
      <c r="GX195" s="455"/>
      <c r="GY195" s="455"/>
      <c r="GZ195" s="455"/>
      <c r="HA195" s="455"/>
      <c r="HB195" s="953"/>
      <c r="HC195" s="768"/>
      <c r="HD195" s="455"/>
      <c r="HE195" s="455"/>
      <c r="HF195" s="455"/>
      <c r="HG195" s="455"/>
      <c r="HH195" s="455"/>
      <c r="HI195" s="953"/>
      <c r="HJ195" s="768"/>
      <c r="HK195" s="455"/>
      <c r="HL195" s="455"/>
      <c r="HM195" s="455"/>
      <c r="HN195" s="455"/>
      <c r="HO195" s="455"/>
      <c r="HP195" s="953"/>
      <c r="HQ195" s="768"/>
      <c r="HR195" s="455"/>
      <c r="HS195" s="455"/>
      <c r="HT195" s="455"/>
      <c r="HU195" s="455"/>
      <c r="HV195" s="455"/>
      <c r="HW195" s="953"/>
      <c r="HX195" s="768"/>
      <c r="HY195" s="455"/>
      <c r="HZ195" s="455"/>
      <c r="IA195" s="455"/>
      <c r="IB195" s="455"/>
      <c r="IC195" s="455"/>
      <c r="ID195" s="953"/>
      <c r="IE195" s="768"/>
      <c r="IF195" s="455"/>
      <c r="IG195" s="455"/>
      <c r="IH195" s="455"/>
      <c r="II195" s="455"/>
      <c r="IJ195" s="455"/>
      <c r="IK195" s="953"/>
      <c r="IL195" s="768"/>
      <c r="IM195" s="455"/>
      <c r="IN195" s="455"/>
      <c r="IO195" s="455"/>
      <c r="IP195" s="455"/>
      <c r="IQ195" s="455"/>
      <c r="IR195" s="953"/>
      <c r="IS195" s="768"/>
      <c r="IT195" s="455"/>
      <c r="IU195" s="455"/>
      <c r="IV195" s="455"/>
      <c r="IW195" s="455"/>
      <c r="IX195" s="455"/>
      <c r="IY195" s="954"/>
      <c r="IZ195" s="768"/>
      <c r="JA195" s="455"/>
      <c r="JB195" s="455"/>
      <c r="JC195" s="455"/>
      <c r="JD195" s="455"/>
      <c r="JE195" s="455"/>
      <c r="JF195" s="953"/>
      <c r="JG195" s="768"/>
      <c r="JH195" s="455"/>
      <c r="JI195" s="455"/>
      <c r="JJ195" s="455"/>
      <c r="JK195" s="455"/>
      <c r="JL195" s="455"/>
      <c r="JM195" s="953"/>
      <c r="JN195" s="768"/>
      <c r="JO195" s="455"/>
      <c r="JP195" s="455"/>
      <c r="JQ195" s="455"/>
      <c r="JR195" s="455"/>
      <c r="JS195" s="455"/>
      <c r="JT195" s="953"/>
      <c r="JU195" s="768"/>
      <c r="JV195" s="455"/>
      <c r="JW195" s="455"/>
      <c r="JX195" s="455"/>
      <c r="JY195" s="455"/>
      <c r="JZ195" s="455"/>
      <c r="KA195" s="953"/>
      <c r="KB195" s="768"/>
      <c r="KC195" s="455"/>
      <c r="KD195" s="455"/>
      <c r="KE195" s="455"/>
      <c r="KF195" s="455"/>
      <c r="KG195" s="455"/>
      <c r="KH195" s="953"/>
      <c r="KI195" s="768"/>
      <c r="KJ195" s="455"/>
      <c r="KK195" s="455"/>
      <c r="KL195" s="455"/>
      <c r="KM195" s="455"/>
      <c r="KN195" s="455"/>
      <c r="KO195" s="953"/>
      <c r="KP195" s="768"/>
      <c r="KQ195" s="455"/>
      <c r="KR195" s="455"/>
      <c r="KS195" s="455"/>
      <c r="KT195" s="455"/>
      <c r="KU195" s="455"/>
      <c r="KV195" s="953"/>
      <c r="KW195" s="768"/>
      <c r="KX195" s="455"/>
      <c r="KY195" s="455"/>
      <c r="KZ195" s="455"/>
      <c r="LA195" s="455"/>
      <c r="LB195" s="455"/>
      <c r="LC195" s="954"/>
      <c r="LD195" s="768"/>
      <c r="LE195" s="455"/>
      <c r="LF195" s="455"/>
      <c r="LG195" s="455"/>
      <c r="LH195" s="455"/>
      <c r="LI195" s="455"/>
      <c r="LJ195" s="953"/>
      <c r="LK195" s="768"/>
      <c r="LL195" s="455"/>
      <c r="LM195" s="455"/>
      <c r="LN195" s="455"/>
      <c r="LO195" s="455"/>
      <c r="LP195" s="455"/>
      <c r="LQ195" s="953"/>
      <c r="LR195" s="768"/>
      <c r="LS195" s="455"/>
      <c r="LT195" s="455"/>
      <c r="LU195" s="455"/>
      <c r="LV195" s="455"/>
      <c r="LW195" s="455"/>
      <c r="LX195" s="953"/>
      <c r="LY195" s="768"/>
      <c r="LZ195" s="455"/>
      <c r="MA195" s="455"/>
      <c r="MB195" s="455"/>
      <c r="MC195" s="455"/>
      <c r="MD195" s="455"/>
      <c r="ME195" s="953"/>
      <c r="MF195" s="768"/>
      <c r="MG195" s="455"/>
      <c r="MH195" s="455"/>
      <c r="MI195" s="455"/>
      <c r="MJ195" s="455"/>
      <c r="MK195" s="455"/>
      <c r="ML195" s="953"/>
      <c r="MM195" s="768"/>
      <c r="MN195" s="455"/>
      <c r="MO195" s="455"/>
      <c r="MP195" s="455"/>
      <c r="MQ195" s="455"/>
      <c r="MR195" s="455"/>
      <c r="MS195" s="953"/>
      <c r="MT195" s="768"/>
      <c r="MU195" s="455"/>
      <c r="MV195" s="455"/>
      <c r="MW195" s="455"/>
      <c r="MX195" s="455"/>
      <c r="MY195" s="455"/>
      <c r="MZ195" s="953"/>
      <c r="NA195" s="768"/>
      <c r="NB195" s="455"/>
      <c r="NC195" s="455"/>
      <c r="ND195" s="455"/>
      <c r="NE195" s="455"/>
      <c r="NF195" s="455"/>
      <c r="NG195" s="954"/>
      <c r="NH195" s="768"/>
      <c r="NI195" s="455"/>
      <c r="NJ195" s="455"/>
      <c r="NK195" s="455"/>
      <c r="NL195" s="455"/>
      <c r="NM195" s="455"/>
      <c r="NN195" s="953"/>
      <c r="NO195" s="83"/>
    </row>
    <row r="196" spans="1:564" x14ac:dyDescent="0.2">
      <c r="A196" s="937">
        <f>alapadatok!Y4</f>
        <v>2</v>
      </c>
      <c r="B196" s="678">
        <f>IF(alapadatok!AA4="","",alapadatok!AA4)</f>
        <v>293</v>
      </c>
      <c r="C196" s="584" t="str">
        <f>IF(alapadatok!Z4="","",alapadatok!Z4)</f>
        <v>Jurik Roland</v>
      </c>
      <c r="D196" s="584" t="str">
        <f>IF(alapadatok!AB4="","",alapadatok!AB4)</f>
        <v>Truck loader</v>
      </c>
      <c r="E196" s="948" t="str">
        <f>IF(alapadatok!AI4="","",alapadatok!AI4)</f>
        <v/>
      </c>
      <c r="F196" s="952"/>
      <c r="G196" s="953"/>
      <c r="H196" s="768"/>
      <c r="I196" s="455" t="s">
        <v>370</v>
      </c>
      <c r="J196" s="1143" t="s">
        <v>99</v>
      </c>
      <c r="K196" s="1143" t="s">
        <v>99</v>
      </c>
      <c r="L196" s="1143" t="s">
        <v>99</v>
      </c>
      <c r="M196" s="1143" t="s">
        <v>178</v>
      </c>
      <c r="N196" s="1143" t="s">
        <v>178</v>
      </c>
      <c r="O196" s="1144" t="s">
        <v>99</v>
      </c>
      <c r="P196" s="1143" t="s">
        <v>99</v>
      </c>
      <c r="Q196" s="1143" t="s">
        <v>99</v>
      </c>
      <c r="R196" s="1143" t="s">
        <v>99</v>
      </c>
      <c r="S196" s="1143" t="s">
        <v>99</v>
      </c>
      <c r="T196" s="1143" t="s">
        <v>178</v>
      </c>
      <c r="U196" s="1143" t="s">
        <v>178</v>
      </c>
      <c r="V196" s="1144" t="s">
        <v>99</v>
      </c>
      <c r="W196" s="1143" t="s">
        <v>99</v>
      </c>
      <c r="X196" s="1143" t="s">
        <v>99</v>
      </c>
      <c r="Y196" s="1143" t="s">
        <v>385</v>
      </c>
      <c r="Z196" s="1143" t="s">
        <v>99</v>
      </c>
      <c r="AA196" s="1143" t="s">
        <v>178</v>
      </c>
      <c r="AB196" s="1143" t="s">
        <v>178</v>
      </c>
      <c r="AC196" s="1144" t="s">
        <v>99</v>
      </c>
      <c r="AD196" s="1143" t="s">
        <v>99</v>
      </c>
      <c r="AE196" s="1143" t="s">
        <v>99</v>
      </c>
      <c r="AF196" s="1143" t="s">
        <v>99</v>
      </c>
      <c r="AG196" s="1143" t="s">
        <v>99</v>
      </c>
      <c r="AH196" s="1143" t="s">
        <v>178</v>
      </c>
      <c r="AI196" s="1143" t="s">
        <v>178</v>
      </c>
      <c r="AJ196" s="1144" t="s">
        <v>99</v>
      </c>
      <c r="AK196" s="1143" t="s">
        <v>99</v>
      </c>
      <c r="AL196" s="1143" t="s">
        <v>99</v>
      </c>
      <c r="AM196" s="1143" t="s">
        <v>99</v>
      </c>
      <c r="AN196" s="1143" t="s">
        <v>385</v>
      </c>
      <c r="AO196" s="1143" t="s">
        <v>178</v>
      </c>
      <c r="AP196" s="1146" t="s">
        <v>178</v>
      </c>
      <c r="AQ196" s="1143" t="s">
        <v>99</v>
      </c>
      <c r="AR196" s="1143" t="s">
        <v>99</v>
      </c>
      <c r="AS196" s="1143" t="s">
        <v>99</v>
      </c>
      <c r="AT196" s="1143" t="s">
        <v>385</v>
      </c>
      <c r="AU196" s="1143" t="s">
        <v>385</v>
      </c>
      <c r="AV196" s="1143" t="s">
        <v>178</v>
      </c>
      <c r="AW196" s="1146" t="s">
        <v>178</v>
      </c>
      <c r="AX196" s="1143" t="s">
        <v>99</v>
      </c>
      <c r="AY196" s="1143" t="s">
        <v>99</v>
      </c>
      <c r="AZ196" s="1143" t="s">
        <v>99</v>
      </c>
      <c r="BA196" s="1143" t="s">
        <v>99</v>
      </c>
      <c r="BB196" s="1143" t="s">
        <v>99</v>
      </c>
      <c r="BC196" s="1143" t="s">
        <v>178</v>
      </c>
      <c r="BD196" s="1146" t="s">
        <v>178</v>
      </c>
      <c r="BE196" s="1143" t="s">
        <v>99</v>
      </c>
      <c r="BF196" s="1143" t="s">
        <v>99</v>
      </c>
      <c r="BG196" s="1143" t="s">
        <v>99</v>
      </c>
      <c r="BH196" s="1143" t="s">
        <v>99</v>
      </c>
      <c r="BI196" s="1143" t="s">
        <v>99</v>
      </c>
      <c r="BJ196" s="1143" t="s">
        <v>178</v>
      </c>
      <c r="BK196" s="1146" t="s">
        <v>178</v>
      </c>
      <c r="BL196" s="1143" t="s">
        <v>99</v>
      </c>
      <c r="BM196" s="1143" t="s">
        <v>99</v>
      </c>
      <c r="BN196" s="1143" t="s">
        <v>99</v>
      </c>
      <c r="BO196" s="1143" t="s">
        <v>99</v>
      </c>
      <c r="BP196" s="1143" t="s">
        <v>99</v>
      </c>
      <c r="BQ196" s="1143" t="s">
        <v>178</v>
      </c>
      <c r="BR196" s="1146" t="s">
        <v>178</v>
      </c>
      <c r="BS196" s="768">
        <v>7</v>
      </c>
      <c r="BT196" s="1143" t="s">
        <v>99</v>
      </c>
      <c r="BU196" s="1143" t="s">
        <v>99</v>
      </c>
      <c r="BV196" s="1143" t="s">
        <v>99</v>
      </c>
      <c r="BW196" s="1144" t="s">
        <v>385</v>
      </c>
      <c r="BX196" s="1143" t="s">
        <v>178</v>
      </c>
      <c r="BY196" s="1146" t="s">
        <v>178</v>
      </c>
      <c r="BZ196" s="1143" t="s">
        <v>99</v>
      </c>
      <c r="CA196" s="1144" t="s">
        <v>385</v>
      </c>
      <c r="CB196" s="1143" t="s">
        <v>99</v>
      </c>
      <c r="CC196" s="1143" t="s">
        <v>99</v>
      </c>
      <c r="CD196" s="1143" t="s">
        <v>179</v>
      </c>
      <c r="CE196" s="1143" t="s">
        <v>178</v>
      </c>
      <c r="CF196" s="1146" t="s">
        <v>178</v>
      </c>
      <c r="CG196" s="1143" t="s">
        <v>99</v>
      </c>
      <c r="CH196" s="1143" t="s">
        <v>99</v>
      </c>
      <c r="CI196" s="1143" t="s">
        <v>99</v>
      </c>
      <c r="CJ196" s="1143" t="s">
        <v>99</v>
      </c>
      <c r="CK196" s="1143" t="s">
        <v>99</v>
      </c>
      <c r="CL196" s="1143" t="s">
        <v>178</v>
      </c>
      <c r="CM196" s="1146" t="s">
        <v>178</v>
      </c>
      <c r="CN196" s="1143" t="s">
        <v>99</v>
      </c>
      <c r="CO196" s="1144" t="s">
        <v>385</v>
      </c>
      <c r="CP196" s="1143" t="s">
        <v>99</v>
      </c>
      <c r="CQ196" s="1143" t="s">
        <v>99</v>
      </c>
      <c r="CR196" s="1143" t="s">
        <v>99</v>
      </c>
      <c r="CS196" s="1143" t="s">
        <v>178</v>
      </c>
      <c r="CT196" s="1146" t="s">
        <v>178</v>
      </c>
      <c r="CU196" s="952"/>
      <c r="CV196" s="455"/>
      <c r="CW196" s="455"/>
      <c r="CX196" s="455"/>
      <c r="CY196" s="455"/>
      <c r="CZ196" s="455"/>
      <c r="DA196" s="953"/>
      <c r="DB196" s="768"/>
      <c r="DC196" s="455"/>
      <c r="DD196" s="455"/>
      <c r="DE196" s="455"/>
      <c r="DF196" s="455"/>
      <c r="DG196" s="455"/>
      <c r="DH196" s="953"/>
      <c r="DI196" s="768"/>
      <c r="DJ196" s="455"/>
      <c r="DK196" s="455"/>
      <c r="DL196" s="455"/>
      <c r="DM196" s="455"/>
      <c r="DN196" s="455"/>
      <c r="DO196" s="953"/>
      <c r="DP196" s="768"/>
      <c r="DQ196" s="455"/>
      <c r="DR196" s="455"/>
      <c r="DS196" s="455"/>
      <c r="DT196" s="455"/>
      <c r="DU196" s="455"/>
      <c r="DV196" s="953"/>
      <c r="DW196" s="768"/>
      <c r="DX196" s="455"/>
      <c r="DY196" s="455"/>
      <c r="DZ196" s="455"/>
      <c r="EA196" s="455"/>
      <c r="EB196" s="455"/>
      <c r="EC196" s="954"/>
      <c r="ED196" s="768"/>
      <c r="EE196" s="455"/>
      <c r="EF196" s="455"/>
      <c r="EG196" s="455"/>
      <c r="EH196" s="455"/>
      <c r="EI196" s="455"/>
      <c r="EJ196" s="953"/>
      <c r="EK196" s="768"/>
      <c r="EL196" s="455"/>
      <c r="EM196" s="455"/>
      <c r="EN196" s="455"/>
      <c r="EO196" s="455"/>
      <c r="EP196" s="455"/>
      <c r="EQ196" s="953"/>
      <c r="ER196" s="768"/>
      <c r="ES196" s="455"/>
      <c r="ET196" s="455"/>
      <c r="EU196" s="455"/>
      <c r="EV196" s="455"/>
      <c r="EW196" s="455"/>
      <c r="EX196" s="953"/>
      <c r="EY196" s="768"/>
      <c r="EZ196" s="455"/>
      <c r="FA196" s="455"/>
      <c r="FB196" s="455"/>
      <c r="FC196" s="455"/>
      <c r="FD196" s="455"/>
      <c r="FE196" s="953"/>
      <c r="FF196" s="768"/>
      <c r="FG196" s="455"/>
      <c r="FH196" s="455"/>
      <c r="FI196" s="455"/>
      <c r="FJ196" s="455"/>
      <c r="FK196" s="455"/>
      <c r="FL196" s="953"/>
      <c r="FM196" s="768"/>
      <c r="FN196" s="455"/>
      <c r="FO196" s="455"/>
      <c r="FP196" s="455"/>
      <c r="FQ196" s="455"/>
      <c r="FR196" s="455"/>
      <c r="FS196" s="953"/>
      <c r="FT196" s="768"/>
      <c r="FU196" s="455"/>
      <c r="FV196" s="455"/>
      <c r="FW196" s="455"/>
      <c r="FX196" s="455"/>
      <c r="FY196" s="455"/>
      <c r="FZ196" s="953"/>
      <c r="GA196" s="768"/>
      <c r="GB196" s="455"/>
      <c r="GC196" s="455"/>
      <c r="GD196" s="455"/>
      <c r="GE196" s="455"/>
      <c r="GF196" s="953"/>
      <c r="GG196" s="768"/>
      <c r="GH196" s="455"/>
      <c r="GI196" s="455"/>
      <c r="GJ196" s="455"/>
      <c r="GK196" s="455"/>
      <c r="GL196" s="455"/>
      <c r="GM196" s="455"/>
      <c r="GN196" s="954"/>
      <c r="GO196" s="768"/>
      <c r="GP196" s="455"/>
      <c r="GQ196" s="455"/>
      <c r="GR196" s="455"/>
      <c r="GS196" s="455"/>
      <c r="GT196" s="455"/>
      <c r="GU196" s="953"/>
      <c r="GV196" s="768"/>
      <c r="GW196" s="455"/>
      <c r="GX196" s="455"/>
      <c r="GY196" s="455"/>
      <c r="GZ196" s="455"/>
      <c r="HA196" s="455"/>
      <c r="HB196" s="953"/>
      <c r="HC196" s="768"/>
      <c r="HD196" s="455"/>
      <c r="HE196" s="455"/>
      <c r="HF196" s="455"/>
      <c r="HG196" s="455"/>
      <c r="HH196" s="455"/>
      <c r="HI196" s="953"/>
      <c r="HJ196" s="768"/>
      <c r="HK196" s="455"/>
      <c r="HL196" s="455"/>
      <c r="HM196" s="455"/>
      <c r="HN196" s="955"/>
      <c r="HO196" s="455"/>
      <c r="HP196" s="953"/>
      <c r="HQ196" s="768"/>
      <c r="HR196" s="455"/>
      <c r="HS196" s="455"/>
      <c r="HT196" s="455"/>
      <c r="HU196" s="455"/>
      <c r="HV196" s="455"/>
      <c r="HW196" s="953"/>
      <c r="HX196" s="768"/>
      <c r="HY196" s="455"/>
      <c r="HZ196" s="455"/>
      <c r="IA196" s="455"/>
      <c r="IB196" s="455"/>
      <c r="IC196" s="455"/>
      <c r="ID196" s="953"/>
      <c r="IE196" s="768"/>
      <c r="IF196" s="455"/>
      <c r="IG196" s="455"/>
      <c r="IH196" s="455"/>
      <c r="II196" s="455"/>
      <c r="IJ196" s="455"/>
      <c r="IK196" s="953"/>
      <c r="IL196" s="768"/>
      <c r="IM196" s="455"/>
      <c r="IN196" s="455"/>
      <c r="IO196" s="455"/>
      <c r="IP196" s="455"/>
      <c r="IQ196" s="455"/>
      <c r="IR196" s="953"/>
      <c r="IS196" s="768"/>
      <c r="IT196" s="455"/>
      <c r="IU196" s="455"/>
      <c r="IV196" s="455"/>
      <c r="IW196" s="455"/>
      <c r="IX196" s="455"/>
      <c r="IY196" s="954"/>
      <c r="IZ196" s="768"/>
      <c r="JA196" s="455"/>
      <c r="JB196" s="455"/>
      <c r="JC196" s="455"/>
      <c r="JD196" s="455"/>
      <c r="JE196" s="455"/>
      <c r="JF196" s="953"/>
      <c r="JG196" s="768"/>
      <c r="JH196" s="455"/>
      <c r="JI196" s="455"/>
      <c r="JJ196" s="455"/>
      <c r="JK196" s="455"/>
      <c r="JL196" s="455"/>
      <c r="JM196" s="953"/>
      <c r="JN196" s="768"/>
      <c r="JO196" s="455"/>
      <c r="JP196" s="455"/>
      <c r="JQ196" s="455"/>
      <c r="JR196" s="455"/>
      <c r="JS196" s="455"/>
      <c r="JT196" s="953"/>
      <c r="JU196" s="768"/>
      <c r="JV196" s="455"/>
      <c r="JW196" s="455"/>
      <c r="JX196" s="455"/>
      <c r="JY196" s="455"/>
      <c r="JZ196" s="455"/>
      <c r="KA196" s="953"/>
      <c r="KB196" s="768"/>
      <c r="KC196" s="455"/>
      <c r="KD196" s="455"/>
      <c r="KE196" s="455"/>
      <c r="KF196" s="455"/>
      <c r="KG196" s="455"/>
      <c r="KH196" s="953"/>
      <c r="KI196" s="768"/>
      <c r="KJ196" s="455"/>
      <c r="KK196" s="455"/>
      <c r="KL196" s="455"/>
      <c r="KM196" s="455"/>
      <c r="KN196" s="455"/>
      <c r="KO196" s="953"/>
      <c r="KP196" s="768"/>
      <c r="KQ196" s="455"/>
      <c r="KR196" s="455"/>
      <c r="KS196" s="455"/>
      <c r="KT196" s="455"/>
      <c r="KU196" s="455"/>
      <c r="KV196" s="953"/>
      <c r="KW196" s="768"/>
      <c r="KX196" s="455"/>
      <c r="KY196" s="455"/>
      <c r="KZ196" s="455"/>
      <c r="LA196" s="455"/>
      <c r="LB196" s="455"/>
      <c r="LC196" s="954"/>
      <c r="LD196" s="768"/>
      <c r="LE196" s="455"/>
      <c r="LF196" s="455"/>
      <c r="LG196" s="455"/>
      <c r="LH196" s="455"/>
      <c r="LI196" s="455"/>
      <c r="LJ196" s="953"/>
      <c r="LK196" s="768"/>
      <c r="LL196" s="455"/>
      <c r="LM196" s="455"/>
      <c r="LN196" s="455"/>
      <c r="LO196" s="455"/>
      <c r="LP196" s="455"/>
      <c r="LQ196" s="953"/>
      <c r="LR196" s="768"/>
      <c r="LS196" s="455"/>
      <c r="LT196" s="455"/>
      <c r="LU196" s="455"/>
      <c r="LV196" s="455"/>
      <c r="LW196" s="455"/>
      <c r="LX196" s="953"/>
      <c r="LY196" s="768"/>
      <c r="LZ196" s="455"/>
      <c r="MA196" s="455"/>
      <c r="MB196" s="455"/>
      <c r="MC196" s="455"/>
      <c r="MD196" s="455"/>
      <c r="ME196" s="953"/>
      <c r="MF196" s="768"/>
      <c r="MG196" s="455"/>
      <c r="MH196" s="455"/>
      <c r="MI196" s="455"/>
      <c r="MJ196" s="455"/>
      <c r="MK196" s="455"/>
      <c r="ML196" s="953"/>
      <c r="MM196" s="768"/>
      <c r="MN196" s="455"/>
      <c r="MO196" s="455"/>
      <c r="MP196" s="455"/>
      <c r="MQ196" s="455"/>
      <c r="MR196" s="455"/>
      <c r="MS196" s="953"/>
      <c r="MT196" s="768"/>
      <c r="MU196" s="455"/>
      <c r="MV196" s="455"/>
      <c r="MW196" s="455"/>
      <c r="MX196" s="455"/>
      <c r="MY196" s="455"/>
      <c r="MZ196" s="953"/>
      <c r="NA196" s="768"/>
      <c r="NB196" s="455"/>
      <c r="NC196" s="455"/>
      <c r="ND196" s="455"/>
      <c r="NE196" s="455"/>
      <c r="NF196" s="455"/>
      <c r="NG196" s="954"/>
      <c r="NH196" s="768"/>
      <c r="NI196" s="455"/>
      <c r="NJ196" s="455"/>
      <c r="NK196" s="455"/>
      <c r="NL196" s="455"/>
      <c r="NM196" s="455"/>
      <c r="NN196" s="953"/>
      <c r="NO196" s="83"/>
    </row>
    <row r="197" spans="1:564" x14ac:dyDescent="0.2">
      <c r="A197" s="937">
        <f>alapadatok!Y5</f>
        <v>3</v>
      </c>
      <c r="B197" s="678">
        <f>IF(alapadatok!AA5="","",alapadatok!AA5)</f>
        <v>186</v>
      </c>
      <c r="C197" s="584" t="str">
        <f>IF(alapadatok!Z5="","",alapadatok!Z5)</f>
        <v>Volenszki István</v>
      </c>
      <c r="D197" s="584" t="str">
        <f>IF(alapadatok!AB5="","",alapadatok!AB5)</f>
        <v>warehouse</v>
      </c>
      <c r="E197" s="948" t="str">
        <f>IF(alapadatok!AI5="","",alapadatok!AI5)</f>
        <v/>
      </c>
      <c r="F197" s="952"/>
      <c r="G197" s="953"/>
      <c r="H197" s="768"/>
      <c r="I197" s="455" t="s">
        <v>370</v>
      </c>
      <c r="J197" s="1143" t="s">
        <v>99</v>
      </c>
      <c r="K197" s="455" t="s">
        <v>99</v>
      </c>
      <c r="L197" s="455" t="s">
        <v>99</v>
      </c>
      <c r="M197" s="455" t="s">
        <v>178</v>
      </c>
      <c r="N197" s="953" t="s">
        <v>178</v>
      </c>
      <c r="O197" s="1144" t="s">
        <v>99</v>
      </c>
      <c r="P197" s="1143" t="s">
        <v>99</v>
      </c>
      <c r="Q197" s="1143" t="s">
        <v>99</v>
      </c>
      <c r="R197" s="1143" t="s">
        <v>99</v>
      </c>
      <c r="S197" s="1143" t="s">
        <v>99</v>
      </c>
      <c r="T197" s="455" t="s">
        <v>178</v>
      </c>
      <c r="U197" s="953" t="s">
        <v>178</v>
      </c>
      <c r="V197" s="768" t="s">
        <v>99</v>
      </c>
      <c r="W197" s="455" t="s">
        <v>99</v>
      </c>
      <c r="X197" s="455" t="s">
        <v>99</v>
      </c>
      <c r="Y197" s="455" t="s">
        <v>99</v>
      </c>
      <c r="Z197" s="455" t="s">
        <v>99</v>
      </c>
      <c r="AA197" s="455" t="s">
        <v>178</v>
      </c>
      <c r="AB197" s="953" t="s">
        <v>178</v>
      </c>
      <c r="AC197" s="768" t="s">
        <v>99</v>
      </c>
      <c r="AD197" s="455" t="s">
        <v>99</v>
      </c>
      <c r="AE197" s="455" t="s">
        <v>99</v>
      </c>
      <c r="AF197" s="455" t="s">
        <v>99</v>
      </c>
      <c r="AG197" s="455" t="s">
        <v>99</v>
      </c>
      <c r="AH197" s="455" t="s">
        <v>178</v>
      </c>
      <c r="AI197" s="953" t="s">
        <v>178</v>
      </c>
      <c r="AJ197" s="768" t="s">
        <v>99</v>
      </c>
      <c r="AK197" s="455" t="s">
        <v>99</v>
      </c>
      <c r="AL197" s="455" t="s">
        <v>99</v>
      </c>
      <c r="AM197" s="455" t="s">
        <v>99</v>
      </c>
      <c r="AN197" s="455" t="s">
        <v>99</v>
      </c>
      <c r="AO197" s="455" t="s">
        <v>178</v>
      </c>
      <c r="AP197" s="953" t="s">
        <v>178</v>
      </c>
      <c r="AQ197" s="768" t="s">
        <v>99</v>
      </c>
      <c r="AR197" s="455" t="s">
        <v>99</v>
      </c>
      <c r="AS197" s="455" t="s">
        <v>99</v>
      </c>
      <c r="AT197" s="455" t="s">
        <v>99</v>
      </c>
      <c r="AU197" s="455" t="s">
        <v>99</v>
      </c>
      <c r="AV197" s="455" t="s">
        <v>178</v>
      </c>
      <c r="AW197" s="953" t="s">
        <v>178</v>
      </c>
      <c r="AX197" s="768" t="s">
        <v>99</v>
      </c>
      <c r="AY197" s="455" t="s">
        <v>99</v>
      </c>
      <c r="AZ197" s="455" t="s">
        <v>99</v>
      </c>
      <c r="BA197" s="455" t="s">
        <v>99</v>
      </c>
      <c r="BB197" s="455" t="s">
        <v>99</v>
      </c>
      <c r="BC197" s="455" t="s">
        <v>178</v>
      </c>
      <c r="BD197" s="953" t="s">
        <v>178</v>
      </c>
      <c r="BE197" s="768" t="s">
        <v>99</v>
      </c>
      <c r="BF197" s="455" t="s">
        <v>99</v>
      </c>
      <c r="BG197" s="455" t="s">
        <v>99</v>
      </c>
      <c r="BH197" s="455" t="s">
        <v>99</v>
      </c>
      <c r="BI197" s="455" t="s">
        <v>99</v>
      </c>
      <c r="BJ197" s="455" t="s">
        <v>178</v>
      </c>
      <c r="BK197" s="953" t="s">
        <v>178</v>
      </c>
      <c r="BL197" s="768" t="s">
        <v>99</v>
      </c>
      <c r="BM197" s="455" t="s">
        <v>99</v>
      </c>
      <c r="BN197" s="455" t="s">
        <v>99</v>
      </c>
      <c r="BO197" s="455" t="s">
        <v>99</v>
      </c>
      <c r="BP197" s="455" t="s">
        <v>385</v>
      </c>
      <c r="BQ197" s="455" t="s">
        <v>178</v>
      </c>
      <c r="BR197" s="953" t="s">
        <v>178</v>
      </c>
      <c r="BS197" s="768" t="s">
        <v>99</v>
      </c>
      <c r="BT197" s="455" t="s">
        <v>99</v>
      </c>
      <c r="BU197" s="455" t="s">
        <v>99</v>
      </c>
      <c r="BV197" s="455" t="s">
        <v>99</v>
      </c>
      <c r="BW197" s="455" t="s">
        <v>99</v>
      </c>
      <c r="BX197" s="455" t="s">
        <v>178</v>
      </c>
      <c r="BY197" s="953" t="s">
        <v>178</v>
      </c>
      <c r="BZ197" s="768" t="s">
        <v>99</v>
      </c>
      <c r="CA197" s="455" t="s">
        <v>99</v>
      </c>
      <c r="CB197" s="455" t="s">
        <v>99</v>
      </c>
      <c r="CC197" s="455" t="s">
        <v>385</v>
      </c>
      <c r="CD197" s="455" t="s">
        <v>179</v>
      </c>
      <c r="CE197" s="455" t="s">
        <v>178</v>
      </c>
      <c r="CF197" s="953" t="s">
        <v>178</v>
      </c>
      <c r="CG197" s="768" t="s">
        <v>99</v>
      </c>
      <c r="CH197" s="455" t="s">
        <v>99</v>
      </c>
      <c r="CI197" s="455" t="s">
        <v>99</v>
      </c>
      <c r="CJ197" s="455" t="s">
        <v>99</v>
      </c>
      <c r="CK197" s="455" t="s">
        <v>99</v>
      </c>
      <c r="CL197" s="455" t="s">
        <v>178</v>
      </c>
      <c r="CM197" s="953" t="s">
        <v>178</v>
      </c>
      <c r="CN197" s="768" t="s">
        <v>99</v>
      </c>
      <c r="CO197" s="455" t="s">
        <v>99</v>
      </c>
      <c r="CP197" s="455" t="s">
        <v>99</v>
      </c>
      <c r="CQ197" s="455" t="s">
        <v>99</v>
      </c>
      <c r="CR197" s="455" t="s">
        <v>99</v>
      </c>
      <c r="CS197" s="455" t="s">
        <v>178</v>
      </c>
      <c r="CT197" s="953" t="s">
        <v>178</v>
      </c>
      <c r="CU197" s="952" t="s">
        <v>179</v>
      </c>
      <c r="CV197" s="455" t="s">
        <v>385</v>
      </c>
      <c r="CW197" s="455" t="s">
        <v>99</v>
      </c>
      <c r="CX197" s="455" t="s">
        <v>99</v>
      </c>
      <c r="CY197" s="455" t="s">
        <v>99</v>
      </c>
      <c r="CZ197" s="455" t="s">
        <v>178</v>
      </c>
      <c r="DA197" s="953" t="s">
        <v>178</v>
      </c>
      <c r="DB197" s="768" t="s">
        <v>99</v>
      </c>
      <c r="DC197" s="455" t="s">
        <v>99</v>
      </c>
      <c r="DD197" s="455" t="s">
        <v>99</v>
      </c>
      <c r="DE197" s="455" t="s">
        <v>99</v>
      </c>
      <c r="DF197" s="455" t="s">
        <v>99</v>
      </c>
      <c r="DG197" s="455" t="s">
        <v>178</v>
      </c>
      <c r="DH197" s="953" t="s">
        <v>178</v>
      </c>
      <c r="DI197" s="768" t="s">
        <v>99</v>
      </c>
      <c r="DJ197" s="455" t="s">
        <v>99</v>
      </c>
      <c r="DK197" s="455" t="s">
        <v>99</v>
      </c>
      <c r="DL197" s="455" t="s">
        <v>99</v>
      </c>
      <c r="DM197" s="455" t="s">
        <v>99</v>
      </c>
      <c r="DN197" s="455" t="s">
        <v>178</v>
      </c>
      <c r="DO197" s="953" t="s">
        <v>178</v>
      </c>
      <c r="DP197" s="768" t="s">
        <v>99</v>
      </c>
      <c r="DQ197" s="455" t="s">
        <v>99</v>
      </c>
      <c r="DR197" s="455" t="s">
        <v>99</v>
      </c>
      <c r="DS197" s="455" t="s">
        <v>99</v>
      </c>
      <c r="DT197" s="455" t="s">
        <v>99</v>
      </c>
      <c r="DU197" s="455" t="s">
        <v>178</v>
      </c>
      <c r="DV197" s="953" t="s">
        <v>178</v>
      </c>
      <c r="DW197" s="768" t="s">
        <v>99</v>
      </c>
      <c r="DX197" s="455" t="s">
        <v>99</v>
      </c>
      <c r="DY197" s="455" t="s">
        <v>179</v>
      </c>
      <c r="DZ197" s="455"/>
      <c r="EA197" s="455"/>
      <c r="EB197" s="455"/>
      <c r="EC197" s="954"/>
      <c r="ED197" s="768"/>
      <c r="EE197" s="455"/>
      <c r="EF197" s="455"/>
      <c r="EG197" s="455"/>
      <c r="EH197" s="455"/>
      <c r="EI197" s="455"/>
      <c r="EJ197" s="953"/>
      <c r="EK197" s="768"/>
      <c r="EL197" s="455"/>
      <c r="EM197" s="455"/>
      <c r="EN197" s="455"/>
      <c r="EO197" s="455"/>
      <c r="EP197" s="455"/>
      <c r="EQ197" s="953"/>
      <c r="ER197" s="768"/>
      <c r="ES197" s="455"/>
      <c r="ET197" s="455"/>
      <c r="EU197" s="455"/>
      <c r="EV197" s="455"/>
      <c r="EW197" s="455"/>
      <c r="EX197" s="953"/>
      <c r="EY197" s="768"/>
      <c r="EZ197" s="455"/>
      <c r="FA197" s="455"/>
      <c r="FB197" s="455"/>
      <c r="FC197" s="455"/>
      <c r="FD197" s="455"/>
      <c r="FE197" s="953"/>
      <c r="FF197" s="768"/>
      <c r="FG197" s="455"/>
      <c r="FH197" s="455"/>
      <c r="FI197" s="455"/>
      <c r="FJ197" s="455"/>
      <c r="FK197" s="455"/>
      <c r="FL197" s="953"/>
      <c r="FM197" s="768"/>
      <c r="FN197" s="455"/>
      <c r="FO197" s="455"/>
      <c r="FP197" s="455"/>
      <c r="FQ197" s="455"/>
      <c r="FR197" s="455"/>
      <c r="FS197" s="953"/>
      <c r="FT197" s="768"/>
      <c r="FU197" s="455"/>
      <c r="FV197" s="455"/>
      <c r="FW197" s="455"/>
      <c r="FX197" s="455"/>
      <c r="FY197" s="455"/>
      <c r="FZ197" s="953"/>
      <c r="GA197" s="768"/>
      <c r="GB197" s="455"/>
      <c r="GC197" s="455"/>
      <c r="GD197" s="455"/>
      <c r="GE197" s="455"/>
      <c r="GF197" s="953"/>
      <c r="GG197" s="768"/>
      <c r="GH197" s="455"/>
      <c r="GI197" s="455"/>
      <c r="GJ197" s="455"/>
      <c r="GK197" s="455"/>
      <c r="GL197" s="455"/>
      <c r="GM197" s="455"/>
      <c r="GN197" s="954"/>
      <c r="GO197" s="768"/>
      <c r="GP197" s="455"/>
      <c r="GQ197" s="455"/>
      <c r="GR197" s="455"/>
      <c r="GS197" s="455"/>
      <c r="GT197" s="455"/>
      <c r="GU197" s="953"/>
      <c r="GV197" s="768"/>
      <c r="GW197" s="455"/>
      <c r="GX197" s="455"/>
      <c r="GY197" s="455"/>
      <c r="GZ197" s="455"/>
      <c r="HA197" s="455"/>
      <c r="HB197" s="953"/>
      <c r="HC197" s="768"/>
      <c r="HD197" s="455"/>
      <c r="HE197" s="455"/>
      <c r="HF197" s="455"/>
      <c r="HG197" s="455"/>
      <c r="HH197" s="455"/>
      <c r="HI197" s="953"/>
      <c r="HJ197" s="768"/>
      <c r="HK197" s="455"/>
      <c r="HL197" s="455"/>
      <c r="HM197" s="455"/>
      <c r="HN197" s="455"/>
      <c r="HO197" s="455"/>
      <c r="HP197" s="953"/>
      <c r="HQ197" s="768"/>
      <c r="HR197" s="455"/>
      <c r="HS197" s="455"/>
      <c r="HT197" s="455"/>
      <c r="HU197" s="455"/>
      <c r="HV197" s="455"/>
      <c r="HW197" s="953"/>
      <c r="HX197" s="768"/>
      <c r="HY197" s="455"/>
      <c r="HZ197" s="455"/>
      <c r="IA197" s="455"/>
      <c r="IB197" s="455"/>
      <c r="IC197" s="455"/>
      <c r="ID197" s="953"/>
      <c r="IE197" s="768"/>
      <c r="IF197" s="455"/>
      <c r="IG197" s="455"/>
      <c r="IH197" s="455"/>
      <c r="II197" s="455"/>
      <c r="IJ197" s="455"/>
      <c r="IK197" s="953"/>
      <c r="IL197" s="768"/>
      <c r="IM197" s="455"/>
      <c r="IN197" s="455"/>
      <c r="IO197" s="455"/>
      <c r="IP197" s="455"/>
      <c r="IQ197" s="455"/>
      <c r="IR197" s="953"/>
      <c r="IS197" s="768"/>
      <c r="IT197" s="455"/>
      <c r="IU197" s="455"/>
      <c r="IV197" s="455"/>
      <c r="IW197" s="455"/>
      <c r="IX197" s="455"/>
      <c r="IY197" s="954"/>
      <c r="IZ197" s="768"/>
      <c r="JA197" s="455"/>
      <c r="JB197" s="455"/>
      <c r="JC197" s="455"/>
      <c r="JD197" s="455"/>
      <c r="JE197" s="455"/>
      <c r="JF197" s="953"/>
      <c r="JG197" s="768"/>
      <c r="JH197" s="455"/>
      <c r="JI197" s="455"/>
      <c r="JJ197" s="455"/>
      <c r="JK197" s="455"/>
      <c r="JL197" s="455"/>
      <c r="JM197" s="953"/>
      <c r="JN197" s="768"/>
      <c r="JO197" s="455"/>
      <c r="JP197" s="455"/>
      <c r="JQ197" s="455"/>
      <c r="JR197" s="455"/>
      <c r="JS197" s="455"/>
      <c r="JT197" s="953"/>
      <c r="JU197" s="768"/>
      <c r="JV197" s="455"/>
      <c r="JW197" s="455"/>
      <c r="JX197" s="455"/>
      <c r="JY197" s="455"/>
      <c r="JZ197" s="455"/>
      <c r="KA197" s="953"/>
      <c r="KB197" s="768"/>
      <c r="KC197" s="455"/>
      <c r="KD197" s="455"/>
      <c r="KE197" s="455"/>
      <c r="KF197" s="455"/>
      <c r="KG197" s="455"/>
      <c r="KH197" s="953"/>
      <c r="KI197" s="768"/>
      <c r="KJ197" s="455"/>
      <c r="KK197" s="455"/>
      <c r="KL197" s="455"/>
      <c r="KM197" s="455"/>
      <c r="KN197" s="455"/>
      <c r="KO197" s="953"/>
      <c r="KP197" s="768"/>
      <c r="KQ197" s="455"/>
      <c r="KR197" s="455"/>
      <c r="KS197" s="455"/>
      <c r="KT197" s="455"/>
      <c r="KU197" s="455"/>
      <c r="KV197" s="953"/>
      <c r="KW197" s="768"/>
      <c r="KX197" s="455"/>
      <c r="KY197" s="455"/>
      <c r="KZ197" s="455"/>
      <c r="LA197" s="455" t="s">
        <v>179</v>
      </c>
      <c r="LB197" s="455"/>
      <c r="LC197" s="954"/>
      <c r="LD197" s="768"/>
      <c r="LE197" s="455"/>
      <c r="LF197" s="455"/>
      <c r="LG197" s="455"/>
      <c r="LH197" s="455"/>
      <c r="LI197" s="455"/>
      <c r="LJ197" s="953"/>
      <c r="LK197" s="768"/>
      <c r="LL197" s="455"/>
      <c r="LM197" s="455"/>
      <c r="LN197" s="455"/>
      <c r="LO197" s="455"/>
      <c r="LP197" s="455"/>
      <c r="LQ197" s="953"/>
      <c r="LR197" s="768"/>
      <c r="LS197" s="455"/>
      <c r="LT197" s="455"/>
      <c r="LU197" s="455"/>
      <c r="LV197" s="455"/>
      <c r="LW197" s="455"/>
      <c r="LX197" s="953"/>
      <c r="LY197" s="768"/>
      <c r="LZ197" s="455"/>
      <c r="MA197" s="455"/>
      <c r="MB197" s="455"/>
      <c r="MC197" s="455"/>
      <c r="MD197" s="455"/>
      <c r="ME197" s="953"/>
      <c r="MF197" s="768"/>
      <c r="MG197" s="455"/>
      <c r="MH197" s="455"/>
      <c r="MI197" s="455"/>
      <c r="MJ197" s="455"/>
      <c r="MK197" s="455"/>
      <c r="ML197" s="953"/>
      <c r="MM197" s="768"/>
      <c r="MN197" s="455"/>
      <c r="MO197" s="455"/>
      <c r="MP197" s="455"/>
      <c r="MQ197" s="455"/>
      <c r="MR197" s="455"/>
      <c r="MS197" s="953"/>
      <c r="MT197" s="768"/>
      <c r="MU197" s="455"/>
      <c r="MV197" s="455"/>
      <c r="MW197" s="455"/>
      <c r="MX197" s="455"/>
      <c r="MY197" s="455"/>
      <c r="MZ197" s="953"/>
      <c r="NA197" s="768"/>
      <c r="NB197" s="455"/>
      <c r="NC197" s="455"/>
      <c r="ND197" s="455"/>
      <c r="NE197" s="455"/>
      <c r="NF197" s="455"/>
      <c r="NG197" s="954"/>
      <c r="NH197" s="768"/>
      <c r="NI197" s="455"/>
      <c r="NJ197" s="455"/>
      <c r="NK197" s="455"/>
      <c r="NL197" s="455"/>
      <c r="NM197" s="455"/>
      <c r="NN197" s="953"/>
      <c r="NO197" s="83"/>
    </row>
    <row r="198" spans="1:564" x14ac:dyDescent="0.2">
      <c r="A198" s="937">
        <f>alapadatok!Y6</f>
        <v>4</v>
      </c>
      <c r="B198" s="678">
        <f>IF(alapadatok!AA6="","",alapadatok!AA6)</f>
        <v>294</v>
      </c>
      <c r="C198" s="584" t="str">
        <f>IF(alapadatok!Z6="","",alapadatok!Z6)</f>
        <v>Nagy László</v>
      </c>
      <c r="D198" s="584" t="str">
        <f>IF(alapadatok!AB6="","",alapadatok!AB6)</f>
        <v>warehouse</v>
      </c>
      <c r="E198" s="948" t="str">
        <f>IF(alapadatok!AI3="","",alapadatok!AI3)</f>
        <v/>
      </c>
      <c r="F198" s="952"/>
      <c r="G198" s="953"/>
      <c r="H198" s="768"/>
      <c r="I198" s="455" t="s">
        <v>370</v>
      </c>
      <c r="J198" s="455" t="s">
        <v>385</v>
      </c>
      <c r="K198" s="455" t="s">
        <v>99</v>
      </c>
      <c r="L198" s="455" t="s">
        <v>99</v>
      </c>
      <c r="M198" s="455" t="s">
        <v>178</v>
      </c>
      <c r="N198" s="953" t="s">
        <v>178</v>
      </c>
      <c r="O198" s="1144" t="s">
        <v>108</v>
      </c>
      <c r="P198" s="1143" t="s">
        <v>108</v>
      </c>
      <c r="Q198" s="1143" t="s">
        <v>108</v>
      </c>
      <c r="R198" s="1143" t="s">
        <v>108</v>
      </c>
      <c r="S198" s="1143" t="s">
        <v>108</v>
      </c>
      <c r="T198" s="455" t="s">
        <v>178</v>
      </c>
      <c r="U198" s="953" t="s">
        <v>178</v>
      </c>
      <c r="V198" s="1144" t="s">
        <v>99</v>
      </c>
      <c r="W198" s="1143" t="s">
        <v>99</v>
      </c>
      <c r="X198" s="1143" t="s">
        <v>99</v>
      </c>
      <c r="Y198" s="1143" t="s">
        <v>99</v>
      </c>
      <c r="Z198" s="1143" t="s">
        <v>99</v>
      </c>
      <c r="AA198" s="455" t="s">
        <v>178</v>
      </c>
      <c r="AB198" s="953" t="s">
        <v>178</v>
      </c>
      <c r="AC198" s="768" t="s">
        <v>108</v>
      </c>
      <c r="AD198" s="455" t="s">
        <v>108</v>
      </c>
      <c r="AE198" s="455" t="s">
        <v>108</v>
      </c>
      <c r="AF198" s="455" t="s">
        <v>108</v>
      </c>
      <c r="AG198" s="455" t="s">
        <v>108</v>
      </c>
      <c r="AH198" s="455" t="s">
        <v>178</v>
      </c>
      <c r="AI198" s="953" t="s">
        <v>178</v>
      </c>
      <c r="AJ198" s="768" t="s">
        <v>99</v>
      </c>
      <c r="AK198" s="455" t="s">
        <v>99</v>
      </c>
      <c r="AL198" s="455" t="s">
        <v>99</v>
      </c>
      <c r="AM198" s="455" t="s">
        <v>99</v>
      </c>
      <c r="AN198" s="455" t="s">
        <v>99</v>
      </c>
      <c r="AO198" s="455" t="s">
        <v>178</v>
      </c>
      <c r="AP198" s="953" t="s">
        <v>178</v>
      </c>
      <c r="AQ198" s="768" t="s">
        <v>108</v>
      </c>
      <c r="AR198" s="455" t="s">
        <v>108</v>
      </c>
      <c r="AS198" s="455" t="s">
        <v>108</v>
      </c>
      <c r="AT198" s="455" t="s">
        <v>108</v>
      </c>
      <c r="AU198" s="455" t="s">
        <v>108</v>
      </c>
      <c r="AV198" s="455" t="s">
        <v>178</v>
      </c>
      <c r="AW198" s="953" t="s">
        <v>178</v>
      </c>
      <c r="AX198" s="768" t="s">
        <v>99</v>
      </c>
      <c r="AY198" s="455" t="s">
        <v>99</v>
      </c>
      <c r="AZ198" s="455" t="s">
        <v>108</v>
      </c>
      <c r="BA198" s="455" t="s">
        <v>99</v>
      </c>
      <c r="BB198" s="455" t="s">
        <v>99</v>
      </c>
      <c r="BC198" s="455" t="s">
        <v>178</v>
      </c>
      <c r="BD198" s="953" t="s">
        <v>178</v>
      </c>
      <c r="BE198" s="768" t="s">
        <v>108</v>
      </c>
      <c r="BF198" s="455" t="s">
        <v>108</v>
      </c>
      <c r="BG198" s="455" t="s">
        <v>108</v>
      </c>
      <c r="BH198" s="455" t="s">
        <v>108</v>
      </c>
      <c r="BI198" s="455" t="s">
        <v>108</v>
      </c>
      <c r="BJ198" s="455" t="s">
        <v>178</v>
      </c>
      <c r="BK198" s="953" t="s">
        <v>178</v>
      </c>
      <c r="BL198" s="768" t="s">
        <v>99</v>
      </c>
      <c r="BM198" s="455" t="s">
        <v>99</v>
      </c>
      <c r="BN198" s="455" t="s">
        <v>99</v>
      </c>
      <c r="BO198" s="455" t="s">
        <v>99</v>
      </c>
      <c r="BP198" s="455" t="s">
        <v>99</v>
      </c>
      <c r="BQ198" s="455" t="s">
        <v>178</v>
      </c>
      <c r="BR198" s="953" t="s">
        <v>178</v>
      </c>
      <c r="BS198" s="768" t="s">
        <v>108</v>
      </c>
      <c r="BT198" s="455" t="s">
        <v>108</v>
      </c>
      <c r="BU198" s="455" t="s">
        <v>108</v>
      </c>
      <c r="BV198" s="455" t="s">
        <v>108</v>
      </c>
      <c r="BW198" s="455" t="s">
        <v>108</v>
      </c>
      <c r="BX198" s="455" t="s">
        <v>178</v>
      </c>
      <c r="BY198" s="953" t="s">
        <v>178</v>
      </c>
      <c r="BZ198" s="768" t="s">
        <v>99</v>
      </c>
      <c r="CA198" s="455" t="s">
        <v>99</v>
      </c>
      <c r="CB198" s="455" t="s">
        <v>99</v>
      </c>
      <c r="CC198" s="455" t="s">
        <v>99</v>
      </c>
      <c r="CD198" s="455" t="s">
        <v>179</v>
      </c>
      <c r="CE198" s="455" t="s">
        <v>178</v>
      </c>
      <c r="CF198" s="953" t="s">
        <v>178</v>
      </c>
      <c r="CG198" s="768" t="s">
        <v>108</v>
      </c>
      <c r="CH198" s="455" t="s">
        <v>108</v>
      </c>
      <c r="CI198" s="455" t="s">
        <v>108</v>
      </c>
      <c r="CJ198" s="455" t="s">
        <v>108</v>
      </c>
      <c r="CK198" s="455" t="s">
        <v>108</v>
      </c>
      <c r="CL198" s="455" t="s">
        <v>178</v>
      </c>
      <c r="CM198" s="953" t="s">
        <v>178</v>
      </c>
      <c r="CN198" s="768" t="s">
        <v>99</v>
      </c>
      <c r="CO198" s="455" t="s">
        <v>99</v>
      </c>
      <c r="CP198" s="455" t="s">
        <v>99</v>
      </c>
      <c r="CQ198" s="455" t="s">
        <v>99</v>
      </c>
      <c r="CR198" s="455" t="s">
        <v>99</v>
      </c>
      <c r="CS198" s="455" t="s">
        <v>178</v>
      </c>
      <c r="CT198" s="953" t="s">
        <v>178</v>
      </c>
      <c r="CU198" s="952" t="s">
        <v>179</v>
      </c>
      <c r="CV198" s="455" t="s">
        <v>108</v>
      </c>
      <c r="CW198" s="455" t="s">
        <v>108</v>
      </c>
      <c r="CX198" s="455" t="s">
        <v>108</v>
      </c>
      <c r="CY198" s="455" t="s">
        <v>108</v>
      </c>
      <c r="CZ198" s="455" t="s">
        <v>178</v>
      </c>
      <c r="DA198" s="953" t="s">
        <v>178</v>
      </c>
      <c r="DB198" s="768" t="s">
        <v>99</v>
      </c>
      <c r="DC198" s="455" t="s">
        <v>99</v>
      </c>
      <c r="DD198" s="455" t="s">
        <v>99</v>
      </c>
      <c r="DE198" s="455" t="s">
        <v>99</v>
      </c>
      <c r="DF198" s="455" t="s">
        <v>99</v>
      </c>
      <c r="DG198" s="455" t="s">
        <v>178</v>
      </c>
      <c r="DH198" s="953" t="s">
        <v>178</v>
      </c>
      <c r="DI198" s="768" t="s">
        <v>108</v>
      </c>
      <c r="DJ198" s="455" t="s">
        <v>108</v>
      </c>
      <c r="DK198" s="455" t="s">
        <v>108</v>
      </c>
      <c r="DL198" s="455" t="s">
        <v>108</v>
      </c>
      <c r="DM198" s="455" t="s">
        <v>108</v>
      </c>
      <c r="DN198" s="455" t="s">
        <v>178</v>
      </c>
      <c r="DO198" s="953" t="s">
        <v>178</v>
      </c>
      <c r="DP198" s="768" t="s">
        <v>99</v>
      </c>
      <c r="DQ198" s="455" t="s">
        <v>99</v>
      </c>
      <c r="DR198" s="455" t="s">
        <v>99</v>
      </c>
      <c r="DS198" s="455" t="s">
        <v>99</v>
      </c>
      <c r="DT198" s="455" t="s">
        <v>99</v>
      </c>
      <c r="DU198" s="455" t="s">
        <v>178</v>
      </c>
      <c r="DV198" s="953" t="s">
        <v>178</v>
      </c>
      <c r="DW198" s="768" t="s">
        <v>108</v>
      </c>
      <c r="DX198" s="455" t="s">
        <v>108</v>
      </c>
      <c r="DY198" s="455" t="s">
        <v>179</v>
      </c>
      <c r="DZ198" s="455"/>
      <c r="EA198" s="455"/>
      <c r="EB198" s="455"/>
      <c r="EC198" s="954"/>
      <c r="ED198" s="768"/>
      <c r="EE198" s="455"/>
      <c r="EF198" s="455"/>
      <c r="EG198" s="455"/>
      <c r="EH198" s="455"/>
      <c r="EI198" s="455"/>
      <c r="EJ198" s="953"/>
      <c r="EK198" s="768"/>
      <c r="EL198" s="455"/>
      <c r="EM198" s="455"/>
      <c r="EN198" s="455"/>
      <c r="EO198" s="455"/>
      <c r="EP198" s="455"/>
      <c r="EQ198" s="953"/>
      <c r="ER198" s="768"/>
      <c r="ES198" s="455"/>
      <c r="ET198" s="455"/>
      <c r="EU198" s="455"/>
      <c r="EV198" s="455"/>
      <c r="EW198" s="455"/>
      <c r="EX198" s="953"/>
      <c r="EY198" s="768"/>
      <c r="EZ198" s="455"/>
      <c r="FA198" s="455"/>
      <c r="FB198" s="455"/>
      <c r="FC198" s="455"/>
      <c r="FD198" s="455"/>
      <c r="FE198" s="953"/>
      <c r="FF198" s="768"/>
      <c r="FG198" s="455"/>
      <c r="FH198" s="455"/>
      <c r="FI198" s="455"/>
      <c r="FJ198" s="455"/>
      <c r="FK198" s="455"/>
      <c r="FL198" s="953"/>
      <c r="FM198" s="768"/>
      <c r="FN198" s="455"/>
      <c r="FO198" s="455"/>
      <c r="FP198" s="455"/>
      <c r="FQ198" s="455"/>
      <c r="FR198" s="455"/>
      <c r="FS198" s="953"/>
      <c r="FT198" s="768"/>
      <c r="FU198" s="455"/>
      <c r="FV198" s="455"/>
      <c r="FW198" s="455"/>
      <c r="FX198" s="455"/>
      <c r="FY198" s="455"/>
      <c r="FZ198" s="953"/>
      <c r="GA198" s="768"/>
      <c r="GB198" s="455"/>
      <c r="GC198" s="455"/>
      <c r="GD198" s="455"/>
      <c r="GE198" s="455"/>
      <c r="GF198" s="953"/>
      <c r="GG198" s="768"/>
      <c r="GH198" s="455"/>
      <c r="GI198" s="455"/>
      <c r="GJ198" s="455"/>
      <c r="GK198" s="455"/>
      <c r="GL198" s="455"/>
      <c r="GM198" s="455"/>
      <c r="GN198" s="954"/>
      <c r="GO198" s="768"/>
      <c r="GP198" s="455"/>
      <c r="GQ198" s="455"/>
      <c r="GR198" s="455"/>
      <c r="GS198" s="455"/>
      <c r="GT198" s="455"/>
      <c r="GU198" s="953"/>
      <c r="GV198" s="768"/>
      <c r="GW198" s="455"/>
      <c r="GX198" s="455"/>
      <c r="GY198" s="455"/>
      <c r="GZ198" s="455"/>
      <c r="HA198" s="455"/>
      <c r="HB198" s="953"/>
      <c r="HC198" s="768"/>
      <c r="HD198" s="455"/>
      <c r="HE198" s="455"/>
      <c r="HF198" s="455"/>
      <c r="HG198" s="455"/>
      <c r="HH198" s="455"/>
      <c r="HI198" s="953"/>
      <c r="HJ198" s="768"/>
      <c r="HK198" s="455"/>
      <c r="HL198" s="455"/>
      <c r="HM198" s="455"/>
      <c r="HN198" s="955"/>
      <c r="HO198" s="455"/>
      <c r="HP198" s="953"/>
      <c r="HQ198" s="768"/>
      <c r="HR198" s="455"/>
      <c r="HS198" s="455"/>
      <c r="HT198" s="455"/>
      <c r="HU198" s="455"/>
      <c r="HV198" s="455"/>
      <c r="HW198" s="953"/>
      <c r="HX198" s="768"/>
      <c r="HY198" s="455"/>
      <c r="HZ198" s="455"/>
      <c r="IA198" s="455"/>
      <c r="IB198" s="455"/>
      <c r="IC198" s="455"/>
      <c r="ID198" s="953"/>
      <c r="IE198" s="768"/>
      <c r="IF198" s="455"/>
      <c r="IG198" s="455"/>
      <c r="IH198" s="455"/>
      <c r="II198" s="455"/>
      <c r="IJ198" s="455"/>
      <c r="IK198" s="953"/>
      <c r="IL198" s="768"/>
      <c r="IM198" s="455"/>
      <c r="IN198" s="455"/>
      <c r="IO198" s="455"/>
      <c r="IP198" s="455"/>
      <c r="IQ198" s="455"/>
      <c r="IR198" s="953"/>
      <c r="IS198" s="768"/>
      <c r="IT198" s="455"/>
      <c r="IU198" s="455"/>
      <c r="IV198" s="455"/>
      <c r="IW198" s="455"/>
      <c r="IX198" s="455"/>
      <c r="IY198" s="954"/>
      <c r="IZ198" s="768"/>
      <c r="JA198" s="455"/>
      <c r="JB198" s="455"/>
      <c r="JC198" s="455"/>
      <c r="JD198" s="455"/>
      <c r="JE198" s="455"/>
      <c r="JF198" s="953"/>
      <c r="JG198" s="768"/>
      <c r="JH198" s="455"/>
      <c r="JI198" s="455"/>
      <c r="JJ198" s="455"/>
      <c r="JK198" s="455"/>
      <c r="JL198" s="455"/>
      <c r="JM198" s="953"/>
      <c r="JN198" s="768"/>
      <c r="JO198" s="455"/>
      <c r="JP198" s="455"/>
      <c r="JQ198" s="455"/>
      <c r="JR198" s="455"/>
      <c r="JS198" s="455"/>
      <c r="JT198" s="953"/>
      <c r="JU198" s="768"/>
      <c r="JV198" s="455"/>
      <c r="JW198" s="455"/>
      <c r="JX198" s="455"/>
      <c r="JY198" s="455"/>
      <c r="JZ198" s="455"/>
      <c r="KA198" s="953"/>
      <c r="KB198" s="768"/>
      <c r="KC198" s="455"/>
      <c r="KD198" s="455"/>
      <c r="KE198" s="455"/>
      <c r="KF198" s="455"/>
      <c r="KG198" s="455"/>
      <c r="KH198" s="953"/>
      <c r="KI198" s="768"/>
      <c r="KJ198" s="455"/>
      <c r="KK198" s="455"/>
      <c r="KL198" s="455"/>
      <c r="KM198" s="455"/>
      <c r="KN198" s="455"/>
      <c r="KO198" s="953"/>
      <c r="KP198" s="768"/>
      <c r="KQ198" s="455"/>
      <c r="KR198" s="455"/>
      <c r="KS198" s="455"/>
      <c r="KT198" s="455"/>
      <c r="KU198" s="455"/>
      <c r="KV198" s="953"/>
      <c r="KW198" s="768"/>
      <c r="KX198" s="455"/>
      <c r="KY198" s="455"/>
      <c r="KZ198" s="455"/>
      <c r="LA198" s="455" t="s">
        <v>179</v>
      </c>
      <c r="LB198" s="455"/>
      <c r="LC198" s="954"/>
      <c r="LD198" s="768"/>
      <c r="LE198" s="455"/>
      <c r="LF198" s="455"/>
      <c r="LG198" s="455"/>
      <c r="LH198" s="455"/>
      <c r="LI198" s="455"/>
      <c r="LJ198" s="953"/>
      <c r="LK198" s="768"/>
      <c r="LL198" s="455"/>
      <c r="LM198" s="455"/>
      <c r="LN198" s="455"/>
      <c r="LO198" s="455"/>
      <c r="LP198" s="455"/>
      <c r="LQ198" s="953"/>
      <c r="LR198" s="768"/>
      <c r="LS198" s="455"/>
      <c r="LT198" s="455"/>
      <c r="LU198" s="455"/>
      <c r="LV198" s="455"/>
      <c r="LW198" s="455"/>
      <c r="LX198" s="953"/>
      <c r="LY198" s="768"/>
      <c r="LZ198" s="455"/>
      <c r="MA198" s="455"/>
      <c r="MB198" s="455"/>
      <c r="MC198" s="455"/>
      <c r="MD198" s="455"/>
      <c r="ME198" s="953"/>
      <c r="MF198" s="768"/>
      <c r="MG198" s="455"/>
      <c r="MH198" s="455"/>
      <c r="MI198" s="455"/>
      <c r="MJ198" s="455"/>
      <c r="MK198" s="455"/>
      <c r="ML198" s="953"/>
      <c r="MM198" s="768"/>
      <c r="MN198" s="455"/>
      <c r="MO198" s="455"/>
      <c r="MP198" s="455"/>
      <c r="MQ198" s="455"/>
      <c r="MR198" s="455"/>
      <c r="MS198" s="953"/>
      <c r="MT198" s="768"/>
      <c r="MU198" s="455"/>
      <c r="MV198" s="455"/>
      <c r="MW198" s="455"/>
      <c r="MX198" s="455"/>
      <c r="MY198" s="455"/>
      <c r="MZ198" s="953"/>
      <c r="NA198" s="768"/>
      <c r="NB198" s="455"/>
      <c r="NC198" s="455"/>
      <c r="ND198" s="455"/>
      <c r="NE198" s="455"/>
      <c r="NF198" s="455"/>
      <c r="NG198" s="954"/>
      <c r="NH198" s="768"/>
      <c r="NI198" s="455"/>
      <c r="NJ198" s="455"/>
      <c r="NK198" s="455"/>
      <c r="NL198" s="455"/>
      <c r="NM198" s="455"/>
      <c r="NN198" s="953"/>
      <c r="NO198" s="83"/>
    </row>
    <row r="199" spans="1:564" x14ac:dyDescent="0.2">
      <c r="A199" s="937">
        <f>alapadatok!Y7</f>
        <v>5</v>
      </c>
      <c r="B199" s="678">
        <f>IF(alapadatok!AA7="","",alapadatok!AA7)</f>
        <v>298</v>
      </c>
      <c r="C199" s="584" t="str">
        <f>IF(alapadatok!Z7="","",alapadatok!Z7)</f>
        <v>Mészáros Gábor</v>
      </c>
      <c r="D199" s="584" t="str">
        <f>IF(alapadatok!AB7="","",alapadatok!AB7)</f>
        <v>warehouse</v>
      </c>
      <c r="E199" s="948" t="str">
        <f>IF(alapadatok!AI4="","",alapadatok!AI4)</f>
        <v/>
      </c>
      <c r="F199" s="952"/>
      <c r="G199" s="953"/>
      <c r="H199" s="768"/>
      <c r="I199" s="455" t="s">
        <v>370</v>
      </c>
      <c r="J199" s="455" t="s">
        <v>108</v>
      </c>
      <c r="K199" s="455" t="s">
        <v>108</v>
      </c>
      <c r="L199" s="455" t="s">
        <v>108</v>
      </c>
      <c r="M199" s="455" t="s">
        <v>178</v>
      </c>
      <c r="N199" s="953" t="s">
        <v>178</v>
      </c>
      <c r="O199" s="1144" t="s">
        <v>99</v>
      </c>
      <c r="P199" s="1143" t="s">
        <v>99</v>
      </c>
      <c r="Q199" s="1143" t="s">
        <v>99</v>
      </c>
      <c r="R199" s="1143" t="s">
        <v>99</v>
      </c>
      <c r="S199" s="1143" t="s">
        <v>99</v>
      </c>
      <c r="T199" s="455" t="s">
        <v>178</v>
      </c>
      <c r="U199" s="953" t="s">
        <v>178</v>
      </c>
      <c r="V199" s="768" t="s">
        <v>108</v>
      </c>
      <c r="W199" s="455" t="s">
        <v>108</v>
      </c>
      <c r="X199" s="455" t="s">
        <v>108</v>
      </c>
      <c r="Y199" s="455" t="s">
        <v>108</v>
      </c>
      <c r="Z199" s="455" t="s">
        <v>108</v>
      </c>
      <c r="AA199" s="455" t="s">
        <v>178</v>
      </c>
      <c r="AB199" s="953" t="s">
        <v>178</v>
      </c>
      <c r="AC199" s="768" t="s">
        <v>99</v>
      </c>
      <c r="AD199" s="455" t="s">
        <v>99</v>
      </c>
      <c r="AE199" s="455" t="s">
        <v>99</v>
      </c>
      <c r="AF199" s="455" t="s">
        <v>99</v>
      </c>
      <c r="AG199" s="455" t="s">
        <v>99</v>
      </c>
      <c r="AH199" s="455" t="s">
        <v>178</v>
      </c>
      <c r="AI199" s="953" t="s">
        <v>178</v>
      </c>
      <c r="AJ199" s="768" t="s">
        <v>108</v>
      </c>
      <c r="AK199" s="455" t="s">
        <v>108</v>
      </c>
      <c r="AL199" s="455" t="s">
        <v>108</v>
      </c>
      <c r="AM199" s="455" t="s">
        <v>108</v>
      </c>
      <c r="AN199" s="455" t="s">
        <v>108</v>
      </c>
      <c r="AO199" s="455" t="s">
        <v>178</v>
      </c>
      <c r="AP199" s="953" t="s">
        <v>178</v>
      </c>
      <c r="AQ199" s="768" t="s">
        <v>99</v>
      </c>
      <c r="AR199" s="455" t="s">
        <v>99</v>
      </c>
      <c r="AS199" s="455" t="s">
        <v>99</v>
      </c>
      <c r="AT199" s="455" t="s">
        <v>99</v>
      </c>
      <c r="AU199" s="455" t="s">
        <v>99</v>
      </c>
      <c r="AV199" s="455" t="s">
        <v>178</v>
      </c>
      <c r="AW199" s="953" t="s">
        <v>178</v>
      </c>
      <c r="AX199" s="768" t="s">
        <v>108</v>
      </c>
      <c r="AY199" s="455" t="s">
        <v>108</v>
      </c>
      <c r="AZ199" s="455" t="s">
        <v>108</v>
      </c>
      <c r="BA199" s="455" t="s">
        <v>108</v>
      </c>
      <c r="BB199" s="455" t="s">
        <v>108</v>
      </c>
      <c r="BC199" s="455" t="s">
        <v>178</v>
      </c>
      <c r="BD199" s="953" t="s">
        <v>178</v>
      </c>
      <c r="BE199" s="768" t="s">
        <v>99</v>
      </c>
      <c r="BF199" s="455" t="s">
        <v>99</v>
      </c>
      <c r="BG199" s="455" t="s">
        <v>99</v>
      </c>
      <c r="BH199" s="455" t="s">
        <v>99</v>
      </c>
      <c r="BI199" s="455" t="s">
        <v>99</v>
      </c>
      <c r="BJ199" s="455" t="s">
        <v>178</v>
      </c>
      <c r="BK199" s="953" t="s">
        <v>178</v>
      </c>
      <c r="BL199" s="768" t="s">
        <v>108</v>
      </c>
      <c r="BM199" s="455" t="s">
        <v>108</v>
      </c>
      <c r="BN199" s="455" t="s">
        <v>108</v>
      </c>
      <c r="BO199" s="455" t="s">
        <v>108</v>
      </c>
      <c r="BP199" s="455" t="s">
        <v>108</v>
      </c>
      <c r="BQ199" s="455" t="s">
        <v>178</v>
      </c>
      <c r="BR199" s="953" t="s">
        <v>178</v>
      </c>
      <c r="BS199" s="768" t="s">
        <v>385</v>
      </c>
      <c r="BT199" s="455" t="s">
        <v>99</v>
      </c>
      <c r="BU199" s="455" t="s">
        <v>99</v>
      </c>
      <c r="BV199" s="455" t="s">
        <v>99</v>
      </c>
      <c r="BW199" s="455" t="s">
        <v>99</v>
      </c>
      <c r="BX199" s="455" t="s">
        <v>178</v>
      </c>
      <c r="BY199" s="953" t="s">
        <v>178</v>
      </c>
      <c r="BZ199" s="768" t="s">
        <v>108</v>
      </c>
      <c r="CA199" s="455" t="s">
        <v>108</v>
      </c>
      <c r="CB199" s="455" t="s">
        <v>108</v>
      </c>
      <c r="CC199" s="455" t="s">
        <v>108</v>
      </c>
      <c r="CD199" s="455" t="s">
        <v>179</v>
      </c>
      <c r="CE199" s="455" t="s">
        <v>178</v>
      </c>
      <c r="CF199" s="953" t="s">
        <v>178</v>
      </c>
      <c r="CG199" s="768" t="s">
        <v>99</v>
      </c>
      <c r="CH199" s="455" t="s">
        <v>99</v>
      </c>
      <c r="CI199" s="455" t="s">
        <v>99</v>
      </c>
      <c r="CJ199" s="455" t="s">
        <v>99</v>
      </c>
      <c r="CK199" s="455" t="s">
        <v>99</v>
      </c>
      <c r="CL199" s="455" t="s">
        <v>178</v>
      </c>
      <c r="CM199" s="953" t="s">
        <v>178</v>
      </c>
      <c r="CN199" s="768" t="s">
        <v>108</v>
      </c>
      <c r="CO199" s="455" t="s">
        <v>108</v>
      </c>
      <c r="CP199" s="455" t="s">
        <v>108</v>
      </c>
      <c r="CQ199" s="455" t="s">
        <v>108</v>
      </c>
      <c r="CR199" s="455" t="s">
        <v>108</v>
      </c>
      <c r="CS199" s="455" t="s">
        <v>178</v>
      </c>
      <c r="CT199" s="953" t="s">
        <v>178</v>
      </c>
      <c r="CU199" s="952" t="s">
        <v>179</v>
      </c>
      <c r="CV199" s="455" t="s">
        <v>99</v>
      </c>
      <c r="CW199" s="455" t="s">
        <v>99</v>
      </c>
      <c r="CX199" s="455" t="s">
        <v>99</v>
      </c>
      <c r="CY199" s="455" t="s">
        <v>99</v>
      </c>
      <c r="CZ199" s="455" t="s">
        <v>178</v>
      </c>
      <c r="DA199" s="953" t="s">
        <v>178</v>
      </c>
      <c r="DB199" s="768" t="s">
        <v>108</v>
      </c>
      <c r="DC199" s="455" t="s">
        <v>108</v>
      </c>
      <c r="DD199" s="455" t="s">
        <v>108</v>
      </c>
      <c r="DE199" s="455" t="s">
        <v>108</v>
      </c>
      <c r="DF199" s="455" t="s">
        <v>108</v>
      </c>
      <c r="DG199" s="455" t="s">
        <v>178</v>
      </c>
      <c r="DH199" s="953" t="s">
        <v>178</v>
      </c>
      <c r="DI199" s="768" t="s">
        <v>99</v>
      </c>
      <c r="DJ199" s="455" t="s">
        <v>99</v>
      </c>
      <c r="DK199" s="455" t="s">
        <v>99</v>
      </c>
      <c r="DL199" s="455" t="s">
        <v>99</v>
      </c>
      <c r="DM199" s="455" t="s">
        <v>99</v>
      </c>
      <c r="DN199" s="455" t="s">
        <v>178</v>
      </c>
      <c r="DO199" s="953" t="s">
        <v>178</v>
      </c>
      <c r="DP199" s="768" t="s">
        <v>108</v>
      </c>
      <c r="DQ199" s="455" t="s">
        <v>108</v>
      </c>
      <c r="DR199" s="455" t="s">
        <v>108</v>
      </c>
      <c r="DS199" s="455" t="s">
        <v>108</v>
      </c>
      <c r="DT199" s="455" t="s">
        <v>108</v>
      </c>
      <c r="DU199" s="455" t="s">
        <v>178</v>
      </c>
      <c r="DV199" s="953" t="s">
        <v>178</v>
      </c>
      <c r="DW199" s="768" t="s">
        <v>99</v>
      </c>
      <c r="DX199" s="455" t="s">
        <v>99</v>
      </c>
      <c r="DY199" s="455" t="s">
        <v>179</v>
      </c>
      <c r="DZ199" s="455"/>
      <c r="EA199" s="455"/>
      <c r="EB199" s="455"/>
      <c r="EC199" s="954"/>
      <c r="ED199" s="768"/>
      <c r="EE199" s="455"/>
      <c r="EF199" s="455"/>
      <c r="EG199" s="455"/>
      <c r="EH199" s="455"/>
      <c r="EI199" s="455"/>
      <c r="EJ199" s="953"/>
      <c r="EK199" s="768"/>
      <c r="EL199" s="455"/>
      <c r="EM199" s="455"/>
      <c r="EN199" s="455"/>
      <c r="EO199" s="455"/>
      <c r="EP199" s="455"/>
      <c r="EQ199" s="953"/>
      <c r="ER199" s="768"/>
      <c r="ES199" s="455"/>
      <c r="ET199" s="455"/>
      <c r="EU199" s="455"/>
      <c r="EV199" s="455"/>
      <c r="EW199" s="455"/>
      <c r="EX199" s="953"/>
      <c r="EY199" s="768"/>
      <c r="EZ199" s="455"/>
      <c r="FA199" s="455"/>
      <c r="FB199" s="455"/>
      <c r="FC199" s="455"/>
      <c r="FD199" s="455"/>
      <c r="FE199" s="953"/>
      <c r="FF199" s="768"/>
      <c r="FG199" s="455"/>
      <c r="FH199" s="455"/>
      <c r="FI199" s="455"/>
      <c r="FJ199" s="455"/>
      <c r="FK199" s="455"/>
      <c r="FL199" s="953"/>
      <c r="FM199" s="768"/>
      <c r="FN199" s="455"/>
      <c r="FO199" s="455"/>
      <c r="FP199" s="455"/>
      <c r="FQ199" s="455"/>
      <c r="FR199" s="455"/>
      <c r="FS199" s="953"/>
      <c r="FT199" s="768"/>
      <c r="FU199" s="455"/>
      <c r="FV199" s="455"/>
      <c r="FW199" s="455"/>
      <c r="FX199" s="455"/>
      <c r="FY199" s="455"/>
      <c r="FZ199" s="953"/>
      <c r="GA199" s="768"/>
      <c r="GB199" s="455"/>
      <c r="GC199" s="455"/>
      <c r="GD199" s="455"/>
      <c r="GE199" s="455"/>
      <c r="GF199" s="953"/>
      <c r="GG199" s="768"/>
      <c r="GH199" s="455"/>
      <c r="GI199" s="455"/>
      <c r="GJ199" s="455"/>
      <c r="GK199" s="455"/>
      <c r="GL199" s="455"/>
      <c r="GM199" s="455"/>
      <c r="GN199" s="954"/>
      <c r="GO199" s="768"/>
      <c r="GP199" s="455"/>
      <c r="GQ199" s="455"/>
      <c r="GR199" s="455"/>
      <c r="GS199" s="455"/>
      <c r="GT199" s="455"/>
      <c r="GU199" s="953"/>
      <c r="GV199" s="768"/>
      <c r="GW199" s="455"/>
      <c r="GX199" s="455"/>
      <c r="GY199" s="455"/>
      <c r="GZ199" s="455"/>
      <c r="HA199" s="455"/>
      <c r="HB199" s="953"/>
      <c r="HC199" s="768"/>
      <c r="HD199" s="455"/>
      <c r="HE199" s="455"/>
      <c r="HF199" s="455"/>
      <c r="HG199" s="455"/>
      <c r="HH199" s="455"/>
      <c r="HI199" s="953"/>
      <c r="HJ199" s="768"/>
      <c r="HK199" s="455"/>
      <c r="HL199" s="455"/>
      <c r="HM199" s="455"/>
      <c r="HN199" s="455"/>
      <c r="HO199" s="455"/>
      <c r="HP199" s="953"/>
      <c r="HQ199" s="768"/>
      <c r="HR199" s="455"/>
      <c r="HS199" s="455"/>
      <c r="HT199" s="455"/>
      <c r="HU199" s="455"/>
      <c r="HV199" s="455"/>
      <c r="HW199" s="953"/>
      <c r="HX199" s="768"/>
      <c r="HY199" s="455"/>
      <c r="HZ199" s="455"/>
      <c r="IA199" s="455"/>
      <c r="IB199" s="455"/>
      <c r="IC199" s="455"/>
      <c r="ID199" s="953"/>
      <c r="IE199" s="768"/>
      <c r="IF199" s="455"/>
      <c r="IG199" s="455"/>
      <c r="IH199" s="455"/>
      <c r="II199" s="455"/>
      <c r="IJ199" s="455"/>
      <c r="IK199" s="953"/>
      <c r="IL199" s="768"/>
      <c r="IM199" s="455"/>
      <c r="IN199" s="455"/>
      <c r="IO199" s="455"/>
      <c r="IP199" s="455"/>
      <c r="IQ199" s="455"/>
      <c r="IR199" s="953"/>
      <c r="IS199" s="768"/>
      <c r="IT199" s="455"/>
      <c r="IU199" s="455"/>
      <c r="IV199" s="455"/>
      <c r="IW199" s="455"/>
      <c r="IX199" s="455"/>
      <c r="IY199" s="954"/>
      <c r="IZ199" s="768"/>
      <c r="JA199" s="455"/>
      <c r="JB199" s="455"/>
      <c r="JC199" s="455"/>
      <c r="JD199" s="455"/>
      <c r="JE199" s="455"/>
      <c r="JF199" s="953"/>
      <c r="JG199" s="768"/>
      <c r="JH199" s="455"/>
      <c r="JI199" s="455"/>
      <c r="JJ199" s="455"/>
      <c r="JK199" s="455"/>
      <c r="JL199" s="455"/>
      <c r="JM199" s="953"/>
      <c r="JN199" s="768"/>
      <c r="JO199" s="455"/>
      <c r="JP199" s="455"/>
      <c r="JQ199" s="455"/>
      <c r="JR199" s="455"/>
      <c r="JS199" s="455"/>
      <c r="JT199" s="953"/>
      <c r="JU199" s="768"/>
      <c r="JV199" s="455"/>
      <c r="JW199" s="455"/>
      <c r="JX199" s="455"/>
      <c r="JY199" s="455"/>
      <c r="JZ199" s="455"/>
      <c r="KA199" s="953"/>
      <c r="KB199" s="768"/>
      <c r="KC199" s="455"/>
      <c r="KD199" s="455"/>
      <c r="KE199" s="455"/>
      <c r="KF199" s="455"/>
      <c r="KG199" s="455"/>
      <c r="KH199" s="953"/>
      <c r="KI199" s="768"/>
      <c r="KJ199" s="455"/>
      <c r="KK199" s="455"/>
      <c r="KL199" s="455"/>
      <c r="KM199" s="455"/>
      <c r="KN199" s="455"/>
      <c r="KO199" s="953"/>
      <c r="KP199" s="768"/>
      <c r="KQ199" s="455"/>
      <c r="KR199" s="455"/>
      <c r="KS199" s="455"/>
      <c r="KT199" s="455"/>
      <c r="KU199" s="455"/>
      <c r="KV199" s="953"/>
      <c r="KW199" s="768"/>
      <c r="KX199" s="455"/>
      <c r="KY199" s="455"/>
      <c r="KZ199" s="455"/>
      <c r="LA199" s="455" t="s">
        <v>179</v>
      </c>
      <c r="LB199" s="455"/>
      <c r="LC199" s="954"/>
      <c r="LD199" s="768"/>
      <c r="LE199" s="455"/>
      <c r="LF199" s="455"/>
      <c r="LG199" s="455"/>
      <c r="LH199" s="455"/>
      <c r="LI199" s="455"/>
      <c r="LJ199" s="953"/>
      <c r="LK199" s="768"/>
      <c r="LL199" s="455"/>
      <c r="LM199" s="455"/>
      <c r="LN199" s="455"/>
      <c r="LO199" s="455"/>
      <c r="LP199" s="455"/>
      <c r="LQ199" s="953"/>
      <c r="LR199" s="768"/>
      <c r="LS199" s="455"/>
      <c r="LT199" s="455"/>
      <c r="LU199" s="455"/>
      <c r="LV199" s="455"/>
      <c r="LW199" s="455"/>
      <c r="LX199" s="953"/>
      <c r="LY199" s="768"/>
      <c r="LZ199" s="455"/>
      <c r="MA199" s="455"/>
      <c r="MB199" s="455"/>
      <c r="MC199" s="455"/>
      <c r="MD199" s="455"/>
      <c r="ME199" s="953"/>
      <c r="MF199" s="768"/>
      <c r="MG199" s="455"/>
      <c r="MH199" s="455"/>
      <c r="MI199" s="455"/>
      <c r="MJ199" s="455"/>
      <c r="MK199" s="455"/>
      <c r="ML199" s="953"/>
      <c r="MM199" s="768"/>
      <c r="MN199" s="455"/>
      <c r="MO199" s="455"/>
      <c r="MP199" s="455"/>
      <c r="MQ199" s="455"/>
      <c r="MR199" s="455"/>
      <c r="MS199" s="953"/>
      <c r="MT199" s="768"/>
      <c r="MU199" s="455"/>
      <c r="MV199" s="455"/>
      <c r="MW199" s="455"/>
      <c r="MX199" s="455"/>
      <c r="MY199" s="455"/>
      <c r="MZ199" s="953"/>
      <c r="NA199" s="768"/>
      <c r="NB199" s="455"/>
      <c r="NC199" s="455"/>
      <c r="ND199" s="455"/>
      <c r="NE199" s="455"/>
      <c r="NF199" s="455"/>
      <c r="NG199" s="954"/>
      <c r="NH199" s="768"/>
      <c r="NI199" s="455"/>
      <c r="NJ199" s="455"/>
      <c r="NK199" s="455"/>
      <c r="NL199" s="455"/>
      <c r="NM199" s="455"/>
      <c r="NN199" s="953"/>
      <c r="NO199" s="83"/>
    </row>
    <row r="200" spans="1:564" hidden="1" x14ac:dyDescent="0.2">
      <c r="A200" s="937">
        <f>alapadatok!Y8</f>
        <v>6</v>
      </c>
      <c r="B200" s="678" t="str">
        <f>IF(alapadatok!AA8="","",alapadatok!AA8)</f>
        <v/>
      </c>
      <c r="C200" s="584" t="str">
        <f>IF(alapadatok!Z8="","",alapadatok!Z8)</f>
        <v/>
      </c>
      <c r="D200" s="584" t="str">
        <f>IF(alapadatok!AB8="","",alapadatok!AB8)</f>
        <v/>
      </c>
      <c r="E200" s="948" t="str">
        <f>IF(alapadatok!AI5="","",alapadatok!AI5)</f>
        <v/>
      </c>
      <c r="F200" s="952"/>
      <c r="G200" s="953"/>
      <c r="H200" s="768"/>
      <c r="I200" s="455"/>
      <c r="J200" s="455"/>
      <c r="K200" s="455"/>
      <c r="L200" s="455"/>
      <c r="M200" s="455"/>
      <c r="N200" s="953"/>
      <c r="O200" s="768"/>
      <c r="P200" s="455"/>
      <c r="Q200" s="455"/>
      <c r="R200" s="455"/>
      <c r="S200" s="455"/>
      <c r="T200" s="455"/>
      <c r="U200" s="953"/>
      <c r="V200" s="768"/>
      <c r="W200" s="455"/>
      <c r="X200" s="455"/>
      <c r="Y200" s="455"/>
      <c r="Z200" s="455"/>
      <c r="AA200" s="455"/>
      <c r="AB200" s="953"/>
      <c r="AC200" s="768"/>
      <c r="AD200" s="455"/>
      <c r="AE200" s="455"/>
      <c r="AF200" s="455"/>
      <c r="AG200" s="455"/>
      <c r="AH200" s="455"/>
      <c r="AI200" s="953"/>
      <c r="AJ200" s="768"/>
      <c r="AK200" s="455"/>
      <c r="AL200" s="455"/>
      <c r="AM200" s="455"/>
      <c r="AN200" s="455"/>
      <c r="AO200" s="455"/>
      <c r="AP200" s="953"/>
      <c r="AQ200" s="768"/>
      <c r="AR200" s="455"/>
      <c r="AS200" s="455"/>
      <c r="AT200" s="455"/>
      <c r="AU200" s="455"/>
      <c r="AV200" s="455"/>
      <c r="AW200" s="953"/>
      <c r="AX200" s="768"/>
      <c r="AY200" s="455"/>
      <c r="AZ200" s="455"/>
      <c r="BA200" s="455"/>
      <c r="BB200" s="455"/>
      <c r="BC200" s="455"/>
      <c r="BD200" s="953"/>
      <c r="BE200" s="768"/>
      <c r="BF200" s="455"/>
      <c r="BG200" s="455"/>
      <c r="BH200" s="455"/>
      <c r="BI200" s="455"/>
      <c r="BJ200" s="455"/>
      <c r="BK200" s="953"/>
      <c r="BL200" s="768"/>
      <c r="BM200" s="455"/>
      <c r="BN200" s="455"/>
      <c r="BO200" s="455"/>
      <c r="BP200" s="455"/>
      <c r="BQ200" s="455"/>
      <c r="BR200" s="953"/>
      <c r="BS200" s="768"/>
      <c r="BT200" s="455"/>
      <c r="BU200" s="455"/>
      <c r="BV200" s="455"/>
      <c r="BW200" s="455"/>
      <c r="BX200" s="455"/>
      <c r="BY200" s="953"/>
      <c r="BZ200" s="768"/>
      <c r="CA200" s="455"/>
      <c r="CB200" s="455"/>
      <c r="CC200" s="455"/>
      <c r="CD200" s="455"/>
      <c r="CE200" s="455"/>
      <c r="CF200" s="953"/>
      <c r="CG200" s="768"/>
      <c r="CH200" s="455"/>
      <c r="CI200" s="455"/>
      <c r="CJ200" s="455"/>
      <c r="CK200" s="455"/>
      <c r="CL200" s="455"/>
      <c r="CM200" s="953"/>
      <c r="CN200" s="768"/>
      <c r="CO200" s="455"/>
      <c r="CP200" s="455"/>
      <c r="CQ200" s="455"/>
      <c r="CR200" s="455"/>
      <c r="CS200" s="455"/>
      <c r="CT200" s="953"/>
      <c r="CU200" s="952"/>
      <c r="CV200" s="455"/>
      <c r="CW200" s="455"/>
      <c r="CX200" s="455"/>
      <c r="CY200" s="455"/>
      <c r="CZ200" s="455"/>
      <c r="DA200" s="953"/>
      <c r="DB200" s="768"/>
      <c r="DC200" s="455"/>
      <c r="DD200" s="455"/>
      <c r="DE200" s="455"/>
      <c r="DF200" s="455"/>
      <c r="DG200" s="455"/>
      <c r="DH200" s="953"/>
      <c r="DI200" s="768"/>
      <c r="DJ200" s="455"/>
      <c r="DK200" s="455"/>
      <c r="DL200" s="455"/>
      <c r="DM200" s="455"/>
      <c r="DN200" s="455"/>
      <c r="DO200" s="953"/>
      <c r="DP200" s="768"/>
      <c r="DQ200" s="455"/>
      <c r="DR200" s="455"/>
      <c r="DS200" s="455"/>
      <c r="DT200" s="455"/>
      <c r="DU200" s="455"/>
      <c r="DV200" s="953"/>
      <c r="DW200" s="768"/>
      <c r="DX200" s="455"/>
      <c r="DY200" s="455"/>
      <c r="DZ200" s="455"/>
      <c r="EA200" s="455"/>
      <c r="EB200" s="455"/>
      <c r="EC200" s="954"/>
      <c r="ED200" s="768"/>
      <c r="EE200" s="455"/>
      <c r="EF200" s="455"/>
      <c r="EG200" s="455"/>
      <c r="EH200" s="455"/>
      <c r="EI200" s="455"/>
      <c r="EJ200" s="953"/>
      <c r="EK200" s="768"/>
      <c r="EL200" s="455"/>
      <c r="EM200" s="455"/>
      <c r="EN200" s="455"/>
      <c r="EO200" s="455"/>
      <c r="EP200" s="455"/>
      <c r="EQ200" s="953"/>
      <c r="ER200" s="768"/>
      <c r="ES200" s="455"/>
      <c r="ET200" s="455"/>
      <c r="EU200" s="455"/>
      <c r="EV200" s="455"/>
      <c r="EW200" s="455"/>
      <c r="EX200" s="953"/>
      <c r="EY200" s="768"/>
      <c r="EZ200" s="455"/>
      <c r="FA200" s="455"/>
      <c r="FB200" s="455"/>
      <c r="FC200" s="455"/>
      <c r="FD200" s="455"/>
      <c r="FE200" s="953"/>
      <c r="FF200" s="768"/>
      <c r="FG200" s="455"/>
      <c r="FH200" s="455"/>
      <c r="FI200" s="455"/>
      <c r="FJ200" s="455"/>
      <c r="FK200" s="455"/>
      <c r="FL200" s="953"/>
      <c r="FM200" s="768"/>
      <c r="FN200" s="455"/>
      <c r="FO200" s="455"/>
      <c r="FP200" s="455"/>
      <c r="FQ200" s="455"/>
      <c r="FR200" s="455"/>
      <c r="FS200" s="953"/>
      <c r="FT200" s="768"/>
      <c r="FU200" s="455"/>
      <c r="FV200" s="455"/>
      <c r="FW200" s="455"/>
      <c r="FX200" s="455"/>
      <c r="FY200" s="455"/>
      <c r="FZ200" s="953"/>
      <c r="GA200" s="768"/>
      <c r="GB200" s="455"/>
      <c r="GC200" s="455"/>
      <c r="GD200" s="455"/>
      <c r="GE200" s="455"/>
      <c r="GF200" s="953"/>
      <c r="GG200" s="768"/>
      <c r="GH200" s="455"/>
      <c r="GI200" s="455"/>
      <c r="GJ200" s="455"/>
      <c r="GK200" s="455"/>
      <c r="GL200" s="455"/>
      <c r="GM200" s="455"/>
      <c r="GN200" s="954"/>
      <c r="GO200" s="768"/>
      <c r="GP200" s="455"/>
      <c r="GQ200" s="455"/>
      <c r="GR200" s="455"/>
      <c r="GS200" s="455"/>
      <c r="GT200" s="455"/>
      <c r="GU200" s="953"/>
      <c r="GV200" s="768"/>
      <c r="GW200" s="455"/>
      <c r="GX200" s="455"/>
      <c r="GY200" s="455"/>
      <c r="GZ200" s="455"/>
      <c r="HA200" s="455"/>
      <c r="HB200" s="953"/>
      <c r="HC200" s="768"/>
      <c r="HD200" s="455"/>
      <c r="HE200" s="455"/>
      <c r="HF200" s="455"/>
      <c r="HG200" s="455"/>
      <c r="HH200" s="455"/>
      <c r="HI200" s="953"/>
      <c r="HJ200" s="768"/>
      <c r="HK200" s="455"/>
      <c r="HL200" s="455"/>
      <c r="HM200" s="455"/>
      <c r="HN200" s="955"/>
      <c r="HO200" s="455"/>
      <c r="HP200" s="953"/>
      <c r="HQ200" s="768"/>
      <c r="HR200" s="455"/>
      <c r="HS200" s="455"/>
      <c r="HT200" s="455"/>
      <c r="HU200" s="455"/>
      <c r="HV200" s="455"/>
      <c r="HW200" s="953"/>
      <c r="HX200" s="768"/>
      <c r="HY200" s="455"/>
      <c r="HZ200" s="455"/>
      <c r="IA200" s="455"/>
      <c r="IB200" s="455"/>
      <c r="IC200" s="455"/>
      <c r="ID200" s="953"/>
      <c r="IE200" s="768"/>
      <c r="IF200" s="455"/>
      <c r="IG200" s="455"/>
      <c r="IH200" s="455"/>
      <c r="II200" s="455"/>
      <c r="IJ200" s="455"/>
      <c r="IK200" s="953"/>
      <c r="IL200" s="768"/>
      <c r="IM200" s="455"/>
      <c r="IN200" s="455"/>
      <c r="IO200" s="455"/>
      <c r="IP200" s="455"/>
      <c r="IQ200" s="455"/>
      <c r="IR200" s="953"/>
      <c r="IS200" s="768"/>
      <c r="IT200" s="455"/>
      <c r="IU200" s="455"/>
      <c r="IV200" s="455"/>
      <c r="IW200" s="455"/>
      <c r="IX200" s="455"/>
      <c r="IY200" s="954"/>
      <c r="IZ200" s="768"/>
      <c r="JA200" s="455"/>
      <c r="JB200" s="455"/>
      <c r="JC200" s="455"/>
      <c r="JD200" s="455"/>
      <c r="JE200" s="455"/>
      <c r="JF200" s="953"/>
      <c r="JG200" s="768"/>
      <c r="JH200" s="455"/>
      <c r="JI200" s="455"/>
      <c r="JJ200" s="455"/>
      <c r="JK200" s="455"/>
      <c r="JL200" s="455"/>
      <c r="JM200" s="953"/>
      <c r="JN200" s="768"/>
      <c r="JO200" s="455"/>
      <c r="JP200" s="455"/>
      <c r="JQ200" s="455"/>
      <c r="JR200" s="455"/>
      <c r="JS200" s="455"/>
      <c r="JT200" s="953"/>
      <c r="JU200" s="768"/>
      <c r="JV200" s="455"/>
      <c r="JW200" s="455"/>
      <c r="JX200" s="455"/>
      <c r="JY200" s="455"/>
      <c r="JZ200" s="455"/>
      <c r="KA200" s="953"/>
      <c r="KB200" s="768"/>
      <c r="KC200" s="455"/>
      <c r="KD200" s="455"/>
      <c r="KE200" s="455"/>
      <c r="KF200" s="455"/>
      <c r="KG200" s="455"/>
      <c r="KH200" s="953"/>
      <c r="KI200" s="768"/>
      <c r="KJ200" s="455"/>
      <c r="KK200" s="455"/>
      <c r="KL200" s="455"/>
      <c r="KM200" s="455"/>
      <c r="KN200" s="455"/>
      <c r="KO200" s="953"/>
      <c r="KP200" s="768"/>
      <c r="KQ200" s="455"/>
      <c r="KR200" s="455"/>
      <c r="KS200" s="455"/>
      <c r="KT200" s="455"/>
      <c r="KU200" s="455"/>
      <c r="KV200" s="953"/>
      <c r="KW200" s="768"/>
      <c r="KX200" s="455"/>
      <c r="KY200" s="455"/>
      <c r="KZ200" s="455"/>
      <c r="LA200" s="455"/>
      <c r="LB200" s="455"/>
      <c r="LC200" s="954"/>
      <c r="LD200" s="768"/>
      <c r="LE200" s="455"/>
      <c r="LF200" s="455"/>
      <c r="LG200" s="455"/>
      <c r="LH200" s="455"/>
      <c r="LI200" s="455"/>
      <c r="LJ200" s="953"/>
      <c r="LK200" s="768"/>
      <c r="LL200" s="455"/>
      <c r="LM200" s="455"/>
      <c r="LN200" s="455"/>
      <c r="LO200" s="455"/>
      <c r="LP200" s="455"/>
      <c r="LQ200" s="953"/>
      <c r="LR200" s="768"/>
      <c r="LS200" s="455"/>
      <c r="LT200" s="455"/>
      <c r="LU200" s="455"/>
      <c r="LV200" s="455"/>
      <c r="LW200" s="455"/>
      <c r="LX200" s="953"/>
      <c r="LY200" s="768"/>
      <c r="LZ200" s="455"/>
      <c r="MA200" s="455"/>
      <c r="MB200" s="455"/>
      <c r="MC200" s="455"/>
      <c r="MD200" s="455"/>
      <c r="ME200" s="953"/>
      <c r="MF200" s="768"/>
      <c r="MG200" s="455"/>
      <c r="MH200" s="455"/>
      <c r="MI200" s="455"/>
      <c r="MJ200" s="455"/>
      <c r="MK200" s="455"/>
      <c r="ML200" s="953"/>
      <c r="MM200" s="768"/>
      <c r="MN200" s="455"/>
      <c r="MO200" s="455"/>
      <c r="MP200" s="455"/>
      <c r="MQ200" s="455"/>
      <c r="MR200" s="455"/>
      <c r="MS200" s="953"/>
      <c r="MT200" s="768"/>
      <c r="MU200" s="455"/>
      <c r="MV200" s="455"/>
      <c r="MW200" s="455"/>
      <c r="MX200" s="455"/>
      <c r="MY200" s="455"/>
      <c r="MZ200" s="953"/>
      <c r="NA200" s="768"/>
      <c r="NB200" s="455"/>
      <c r="NC200" s="455"/>
      <c r="ND200" s="455"/>
      <c r="NE200" s="455"/>
      <c r="NF200" s="455"/>
      <c r="NG200" s="954"/>
      <c r="NH200" s="768"/>
      <c r="NI200" s="455"/>
      <c r="NJ200" s="455"/>
      <c r="NK200" s="455"/>
      <c r="NL200" s="455"/>
      <c r="NM200" s="455"/>
      <c r="NN200" s="953"/>
      <c r="NO200" s="83"/>
    </row>
    <row r="201" spans="1:564" s="1" customFormat="1" hidden="1" x14ac:dyDescent="0.2">
      <c r="A201" s="937">
        <f>alapadatok!Y9</f>
        <v>7</v>
      </c>
      <c r="B201" s="678" t="str">
        <f>IF(alapadatok!AA9="","",alapadatok!AA9)</f>
        <v/>
      </c>
      <c r="C201" s="584" t="str">
        <f>IF(alapadatok!Z9="","",alapadatok!Z9)</f>
        <v/>
      </c>
      <c r="D201" s="584" t="str">
        <f>IF(alapadatok!AB9="","",alapadatok!AB9)</f>
        <v/>
      </c>
      <c r="E201" s="948" t="str">
        <f>IF(alapadatok!AI6="","",alapadatok!AI6)</f>
        <v/>
      </c>
      <c r="F201" s="952"/>
      <c r="G201" s="953"/>
      <c r="H201" s="768"/>
      <c r="I201" s="455"/>
      <c r="J201" s="455"/>
      <c r="K201" s="455"/>
      <c r="L201" s="455"/>
      <c r="M201" s="455"/>
      <c r="N201" s="953"/>
      <c r="O201" s="768"/>
      <c r="P201" s="455"/>
      <c r="Q201" s="455"/>
      <c r="R201" s="455"/>
      <c r="S201" s="455"/>
      <c r="T201" s="455"/>
      <c r="U201" s="953"/>
      <c r="V201" s="768"/>
      <c r="W201" s="455"/>
      <c r="X201" s="455"/>
      <c r="Y201" s="455"/>
      <c r="Z201" s="455"/>
      <c r="AA201" s="455"/>
      <c r="AB201" s="953"/>
      <c r="AC201" s="768"/>
      <c r="AD201" s="455"/>
      <c r="AE201" s="455"/>
      <c r="AF201" s="455"/>
      <c r="AG201" s="455"/>
      <c r="AH201" s="455"/>
      <c r="AI201" s="953"/>
      <c r="AJ201" s="768"/>
      <c r="AK201" s="455"/>
      <c r="AL201" s="455"/>
      <c r="AM201" s="455"/>
      <c r="AN201" s="455"/>
      <c r="AO201" s="455"/>
      <c r="AP201" s="953"/>
      <c r="AQ201" s="768"/>
      <c r="AR201" s="455"/>
      <c r="AS201" s="455"/>
      <c r="AT201" s="455"/>
      <c r="AU201" s="455"/>
      <c r="AV201" s="455"/>
      <c r="AW201" s="953"/>
      <c r="AX201" s="768"/>
      <c r="AY201" s="455"/>
      <c r="AZ201" s="455"/>
      <c r="BA201" s="455"/>
      <c r="BB201" s="455"/>
      <c r="BC201" s="455"/>
      <c r="BD201" s="953"/>
      <c r="BE201" s="768"/>
      <c r="BF201" s="455"/>
      <c r="BG201" s="455"/>
      <c r="BH201" s="455"/>
      <c r="BI201" s="455"/>
      <c r="BJ201" s="455"/>
      <c r="BK201" s="953"/>
      <c r="BL201" s="768"/>
      <c r="BM201" s="455"/>
      <c r="BN201" s="455"/>
      <c r="BO201" s="455"/>
      <c r="BP201" s="455"/>
      <c r="BQ201" s="455"/>
      <c r="BR201" s="953"/>
      <c r="BS201" s="768"/>
      <c r="BT201" s="455"/>
      <c r="BU201" s="455"/>
      <c r="BV201" s="455"/>
      <c r="BW201" s="455"/>
      <c r="BX201" s="455"/>
      <c r="BY201" s="953"/>
      <c r="BZ201" s="768"/>
      <c r="CA201" s="455"/>
      <c r="CB201" s="455"/>
      <c r="CC201" s="455"/>
      <c r="CD201" s="455"/>
      <c r="CE201" s="455"/>
      <c r="CF201" s="953"/>
      <c r="CG201" s="768"/>
      <c r="CH201" s="455"/>
      <c r="CI201" s="455"/>
      <c r="CJ201" s="455"/>
      <c r="CK201" s="455"/>
      <c r="CL201" s="455"/>
      <c r="CM201" s="953"/>
      <c r="CN201" s="768"/>
      <c r="CO201" s="455"/>
      <c r="CP201" s="455"/>
      <c r="CQ201" s="455"/>
      <c r="CR201" s="455"/>
      <c r="CS201" s="455"/>
      <c r="CT201" s="953"/>
      <c r="CU201" s="952"/>
      <c r="CV201" s="455"/>
      <c r="CW201" s="455"/>
      <c r="CX201" s="455"/>
      <c r="CY201" s="455"/>
      <c r="CZ201" s="455"/>
      <c r="DA201" s="953"/>
      <c r="DB201" s="768"/>
      <c r="DC201" s="455"/>
      <c r="DD201" s="455"/>
      <c r="DE201" s="455"/>
      <c r="DF201" s="455"/>
      <c r="DG201" s="455"/>
      <c r="DH201" s="953"/>
      <c r="DI201" s="768"/>
      <c r="DJ201" s="455"/>
      <c r="DK201" s="455"/>
      <c r="DL201" s="455"/>
      <c r="DM201" s="455"/>
      <c r="DN201" s="455"/>
      <c r="DO201" s="953"/>
      <c r="DP201" s="768"/>
      <c r="DQ201" s="455"/>
      <c r="DR201" s="455"/>
      <c r="DS201" s="455"/>
      <c r="DT201" s="455"/>
      <c r="DU201" s="455"/>
      <c r="DV201" s="953"/>
      <c r="DW201" s="768"/>
      <c r="DX201" s="455"/>
      <c r="DY201" s="455"/>
      <c r="DZ201" s="455"/>
      <c r="EA201" s="455"/>
      <c r="EB201" s="455"/>
      <c r="EC201" s="954"/>
      <c r="ED201" s="768"/>
      <c r="EE201" s="455"/>
      <c r="EF201" s="455"/>
      <c r="EG201" s="455"/>
      <c r="EH201" s="455"/>
      <c r="EI201" s="455"/>
      <c r="EJ201" s="953"/>
      <c r="EK201" s="768"/>
      <c r="EL201" s="455"/>
      <c r="EM201" s="455"/>
      <c r="EN201" s="455"/>
      <c r="EO201" s="455"/>
      <c r="EP201" s="455"/>
      <c r="EQ201" s="953"/>
      <c r="ER201" s="768"/>
      <c r="ES201" s="455"/>
      <c r="ET201" s="455"/>
      <c r="EU201" s="455"/>
      <c r="EV201" s="455"/>
      <c r="EW201" s="455"/>
      <c r="EX201" s="953"/>
      <c r="EY201" s="768"/>
      <c r="EZ201" s="455"/>
      <c r="FA201" s="455"/>
      <c r="FB201" s="455"/>
      <c r="FC201" s="455"/>
      <c r="FD201" s="455"/>
      <c r="FE201" s="953"/>
      <c r="FF201" s="768"/>
      <c r="FG201" s="455"/>
      <c r="FH201" s="455"/>
      <c r="FI201" s="455"/>
      <c r="FJ201" s="455"/>
      <c r="FK201" s="455"/>
      <c r="FL201" s="953"/>
      <c r="FM201" s="768"/>
      <c r="FN201" s="455"/>
      <c r="FO201" s="455"/>
      <c r="FP201" s="455"/>
      <c r="FQ201" s="455"/>
      <c r="FR201" s="455"/>
      <c r="FS201" s="953"/>
      <c r="FT201" s="768"/>
      <c r="FU201" s="455"/>
      <c r="FV201" s="455"/>
      <c r="FW201" s="455"/>
      <c r="FX201" s="455"/>
      <c r="FY201" s="455"/>
      <c r="FZ201" s="953"/>
      <c r="GA201" s="768"/>
      <c r="GB201" s="455"/>
      <c r="GC201" s="455"/>
      <c r="GD201" s="455"/>
      <c r="GE201" s="455"/>
      <c r="GF201" s="953"/>
      <c r="GG201" s="768"/>
      <c r="GH201" s="455"/>
      <c r="GI201" s="455"/>
      <c r="GJ201" s="455"/>
      <c r="GK201" s="455"/>
      <c r="GL201" s="455"/>
      <c r="GM201" s="455"/>
      <c r="GN201" s="954"/>
      <c r="GO201" s="768"/>
      <c r="GP201" s="455"/>
      <c r="GQ201" s="455"/>
      <c r="GR201" s="455"/>
      <c r="GS201" s="455"/>
      <c r="GT201" s="455"/>
      <c r="GU201" s="953"/>
      <c r="GV201" s="768"/>
      <c r="GW201" s="455"/>
      <c r="GX201" s="455"/>
      <c r="GY201" s="455"/>
      <c r="GZ201" s="455"/>
      <c r="HA201" s="455"/>
      <c r="HB201" s="953"/>
      <c r="HC201" s="768"/>
      <c r="HD201" s="455"/>
      <c r="HE201" s="455"/>
      <c r="HF201" s="455"/>
      <c r="HG201" s="455"/>
      <c r="HH201" s="455"/>
      <c r="HI201" s="953"/>
      <c r="HJ201" s="768"/>
      <c r="HK201" s="455"/>
      <c r="HL201" s="455"/>
      <c r="HM201" s="455"/>
      <c r="HN201" s="455"/>
      <c r="HO201" s="455"/>
      <c r="HP201" s="953"/>
      <c r="HQ201" s="768"/>
      <c r="HR201" s="455"/>
      <c r="HS201" s="455"/>
      <c r="HT201" s="455"/>
      <c r="HU201" s="455"/>
      <c r="HV201" s="455"/>
      <c r="HW201" s="953"/>
      <c r="HX201" s="768"/>
      <c r="HY201" s="455"/>
      <c r="HZ201" s="455"/>
      <c r="IA201" s="455"/>
      <c r="IB201" s="455"/>
      <c r="IC201" s="455"/>
      <c r="ID201" s="953"/>
      <c r="IE201" s="768"/>
      <c r="IF201" s="455"/>
      <c r="IG201" s="455"/>
      <c r="IH201" s="455"/>
      <c r="II201" s="455"/>
      <c r="IJ201" s="455"/>
      <c r="IK201" s="953"/>
      <c r="IL201" s="768"/>
      <c r="IM201" s="455"/>
      <c r="IN201" s="455"/>
      <c r="IO201" s="455"/>
      <c r="IP201" s="455"/>
      <c r="IQ201" s="455"/>
      <c r="IR201" s="953"/>
      <c r="IS201" s="768"/>
      <c r="IT201" s="455"/>
      <c r="IU201" s="455"/>
      <c r="IV201" s="455"/>
      <c r="IW201" s="455"/>
      <c r="IX201" s="455"/>
      <c r="IY201" s="954"/>
      <c r="IZ201" s="768"/>
      <c r="JA201" s="455"/>
      <c r="JB201" s="455"/>
      <c r="JC201" s="455"/>
      <c r="JD201" s="455"/>
      <c r="JE201" s="455"/>
      <c r="JF201" s="953"/>
      <c r="JG201" s="768"/>
      <c r="JH201" s="455"/>
      <c r="JI201" s="455"/>
      <c r="JJ201" s="455"/>
      <c r="JK201" s="455"/>
      <c r="JL201" s="455"/>
      <c r="JM201" s="953"/>
      <c r="JN201" s="768"/>
      <c r="JO201" s="455"/>
      <c r="JP201" s="455"/>
      <c r="JQ201" s="455"/>
      <c r="JR201" s="455"/>
      <c r="JS201" s="455"/>
      <c r="JT201" s="953"/>
      <c r="JU201" s="768"/>
      <c r="JV201" s="455"/>
      <c r="JW201" s="455"/>
      <c r="JX201" s="455"/>
      <c r="JY201" s="455"/>
      <c r="JZ201" s="455"/>
      <c r="KA201" s="953"/>
      <c r="KB201" s="768"/>
      <c r="KC201" s="455"/>
      <c r="KD201" s="455"/>
      <c r="KE201" s="455"/>
      <c r="KF201" s="455"/>
      <c r="KG201" s="455"/>
      <c r="KH201" s="953"/>
      <c r="KI201" s="768"/>
      <c r="KJ201" s="455"/>
      <c r="KK201" s="455"/>
      <c r="KL201" s="455"/>
      <c r="KM201" s="455"/>
      <c r="KN201" s="455"/>
      <c r="KO201" s="953"/>
      <c r="KP201" s="768"/>
      <c r="KQ201" s="455"/>
      <c r="KR201" s="455"/>
      <c r="KS201" s="455"/>
      <c r="KT201" s="455"/>
      <c r="KU201" s="455"/>
      <c r="KV201" s="953"/>
      <c r="KW201" s="768"/>
      <c r="KX201" s="455"/>
      <c r="KY201" s="455"/>
      <c r="KZ201" s="455"/>
      <c r="LA201" s="455"/>
      <c r="LB201" s="455"/>
      <c r="LC201" s="954"/>
      <c r="LD201" s="768"/>
      <c r="LE201" s="455"/>
      <c r="LF201" s="455"/>
      <c r="LG201" s="455"/>
      <c r="LH201" s="455"/>
      <c r="LI201" s="455"/>
      <c r="LJ201" s="953"/>
      <c r="LK201" s="768"/>
      <c r="LL201" s="455"/>
      <c r="LM201" s="455"/>
      <c r="LN201" s="455"/>
      <c r="LO201" s="455"/>
      <c r="LP201" s="455"/>
      <c r="LQ201" s="953"/>
      <c r="LR201" s="768"/>
      <c r="LS201" s="455"/>
      <c r="LT201" s="455"/>
      <c r="LU201" s="455"/>
      <c r="LV201" s="455"/>
      <c r="LW201" s="455"/>
      <c r="LX201" s="953"/>
      <c r="LY201" s="768"/>
      <c r="LZ201" s="455"/>
      <c r="MA201" s="455"/>
      <c r="MB201" s="455"/>
      <c r="MC201" s="455"/>
      <c r="MD201" s="455"/>
      <c r="ME201" s="953"/>
      <c r="MF201" s="768"/>
      <c r="MG201" s="455"/>
      <c r="MH201" s="455"/>
      <c r="MI201" s="455"/>
      <c r="MJ201" s="455"/>
      <c r="MK201" s="455"/>
      <c r="ML201" s="953"/>
      <c r="MM201" s="768"/>
      <c r="MN201" s="455"/>
      <c r="MO201" s="455"/>
      <c r="MP201" s="455"/>
      <c r="MQ201" s="455"/>
      <c r="MR201" s="455"/>
      <c r="MS201" s="953"/>
      <c r="MT201" s="768"/>
      <c r="MU201" s="455"/>
      <c r="MV201" s="455"/>
      <c r="MW201" s="455"/>
      <c r="MX201" s="455"/>
      <c r="MY201" s="455"/>
      <c r="MZ201" s="953"/>
      <c r="NA201" s="768"/>
      <c r="NB201" s="455"/>
      <c r="NC201" s="455"/>
      <c r="ND201" s="455"/>
      <c r="NE201" s="455"/>
      <c r="NF201" s="455"/>
      <c r="NG201" s="954"/>
      <c r="NH201" s="768"/>
      <c r="NI201" s="455"/>
      <c r="NJ201" s="455"/>
      <c r="NK201" s="455"/>
      <c r="NL201" s="455"/>
      <c r="NM201" s="455"/>
      <c r="NN201" s="953"/>
      <c r="NO201" s="83"/>
      <c r="NP201" s="83"/>
      <c r="NQ201" s="83"/>
      <c r="NR201" s="83"/>
      <c r="NS201" s="83"/>
      <c r="NT201" s="83"/>
      <c r="NU201" s="83"/>
      <c r="NV201" s="83"/>
      <c r="NW201" s="83"/>
      <c r="NX201" s="83"/>
      <c r="NY201" s="83"/>
      <c r="NZ201" s="83"/>
      <c r="OA201" s="83"/>
      <c r="OB201" s="83"/>
      <c r="OC201" s="83"/>
      <c r="OD201" s="83"/>
      <c r="OE201" s="83"/>
      <c r="OF201" s="83"/>
      <c r="OG201" s="83"/>
      <c r="OH201" s="83"/>
      <c r="OI201" s="83"/>
      <c r="OJ201" s="83"/>
      <c r="OK201" s="83"/>
      <c r="OL201" s="83"/>
      <c r="OM201" s="83"/>
      <c r="ON201" s="83"/>
      <c r="OO201" s="83"/>
      <c r="OP201" s="83"/>
      <c r="OQ201" s="83"/>
      <c r="OR201" s="83"/>
      <c r="OS201" s="83"/>
      <c r="OT201" s="83"/>
      <c r="OU201" s="83"/>
      <c r="OV201" s="83"/>
      <c r="OW201" s="83"/>
      <c r="OX201" s="83"/>
      <c r="OY201" s="83"/>
      <c r="OZ201" s="83"/>
      <c r="PA201" s="83"/>
      <c r="PB201" s="83"/>
      <c r="PC201" s="83"/>
      <c r="PD201" s="83"/>
      <c r="PE201" s="83"/>
      <c r="PF201" s="83"/>
      <c r="PG201" s="83"/>
      <c r="PH201" s="83"/>
      <c r="PI201" s="83"/>
      <c r="PJ201" s="83"/>
      <c r="PK201" s="83"/>
      <c r="PL201" s="83"/>
      <c r="PM201" s="83"/>
      <c r="PN201" s="83"/>
      <c r="PO201" s="83"/>
      <c r="PP201" s="83"/>
      <c r="PQ201" s="83"/>
      <c r="PR201" s="83"/>
      <c r="PS201" s="83"/>
      <c r="PT201" s="83"/>
      <c r="PU201" s="83"/>
      <c r="PV201" s="83"/>
      <c r="PW201" s="83"/>
      <c r="PX201" s="83"/>
      <c r="PY201" s="83"/>
      <c r="PZ201" s="83"/>
      <c r="QA201" s="83"/>
      <c r="QB201" s="83"/>
      <c r="QC201" s="83"/>
      <c r="QD201" s="83"/>
      <c r="QE201" s="83"/>
      <c r="QF201" s="83"/>
      <c r="QG201" s="83"/>
      <c r="QH201" s="83"/>
      <c r="QI201" s="83"/>
      <c r="QJ201" s="83"/>
      <c r="QK201" s="83"/>
      <c r="QL201" s="83"/>
      <c r="QM201" s="83"/>
      <c r="QN201" s="83"/>
      <c r="QO201" s="83"/>
      <c r="QP201" s="83"/>
      <c r="QQ201" s="83"/>
      <c r="QR201" s="83"/>
      <c r="QS201" s="83"/>
      <c r="QT201" s="83"/>
      <c r="QU201" s="83"/>
      <c r="QV201" s="83"/>
      <c r="QW201" s="83"/>
      <c r="QX201" s="83"/>
      <c r="QY201" s="83"/>
      <c r="QZ201" s="83"/>
      <c r="RA201" s="83"/>
      <c r="RB201" s="83"/>
      <c r="RC201" s="83"/>
      <c r="RD201" s="83"/>
      <c r="RE201" s="83"/>
      <c r="RF201" s="83"/>
      <c r="RG201" s="83"/>
      <c r="RH201" s="83"/>
      <c r="RI201" s="83"/>
      <c r="RJ201" s="83"/>
      <c r="RK201" s="83"/>
      <c r="RL201" s="83"/>
      <c r="RM201" s="83"/>
      <c r="RN201" s="83"/>
      <c r="RO201" s="83"/>
      <c r="RP201" s="83"/>
      <c r="RQ201" s="83"/>
      <c r="RR201" s="83"/>
      <c r="RS201" s="83"/>
      <c r="RT201" s="83"/>
      <c r="RU201" s="83"/>
      <c r="RV201" s="83"/>
      <c r="RW201" s="83"/>
      <c r="RX201" s="83"/>
      <c r="RY201" s="83"/>
      <c r="RZ201" s="83"/>
      <c r="SA201" s="83"/>
      <c r="SB201" s="83"/>
      <c r="SC201" s="83"/>
      <c r="SD201" s="83"/>
      <c r="SE201" s="83"/>
      <c r="SF201" s="83"/>
      <c r="SG201" s="83"/>
      <c r="SH201" s="83"/>
      <c r="SI201" s="83"/>
      <c r="SJ201" s="83"/>
      <c r="SK201" s="83"/>
      <c r="SL201" s="83"/>
      <c r="SM201" s="83"/>
      <c r="SN201" s="83"/>
      <c r="SO201" s="83"/>
      <c r="SP201" s="83"/>
      <c r="SQ201" s="83"/>
      <c r="SR201" s="83"/>
      <c r="SS201" s="83"/>
      <c r="ST201" s="83"/>
      <c r="SU201" s="83"/>
      <c r="SV201" s="83"/>
      <c r="SW201" s="83"/>
      <c r="SX201" s="83"/>
      <c r="SY201" s="83"/>
      <c r="SZ201" s="83"/>
      <c r="TA201" s="83"/>
      <c r="TB201" s="83"/>
      <c r="TC201" s="83"/>
      <c r="TD201" s="83"/>
      <c r="TE201" s="83"/>
      <c r="TF201" s="83"/>
      <c r="TG201" s="83"/>
      <c r="TH201" s="83"/>
      <c r="TI201" s="83"/>
      <c r="TJ201" s="83"/>
      <c r="TK201" s="83"/>
      <c r="TL201" s="83"/>
      <c r="TM201" s="83"/>
      <c r="TN201" s="83"/>
      <c r="TO201" s="83"/>
      <c r="TP201" s="83"/>
      <c r="TQ201" s="83"/>
      <c r="TR201" s="83"/>
      <c r="TS201" s="83"/>
      <c r="TT201" s="83"/>
      <c r="TU201" s="83"/>
      <c r="TV201" s="83"/>
      <c r="TW201" s="83"/>
      <c r="TX201" s="83"/>
      <c r="TY201" s="83"/>
      <c r="TZ201" s="83"/>
      <c r="UA201" s="83"/>
      <c r="UB201" s="83"/>
      <c r="UC201" s="83"/>
      <c r="UD201" s="83"/>
      <c r="UE201" s="83"/>
      <c r="UF201" s="83"/>
      <c r="UG201" s="83"/>
      <c r="UH201" s="83"/>
      <c r="UI201" s="83"/>
      <c r="UJ201" s="83"/>
      <c r="UK201" s="83"/>
      <c r="UL201" s="83"/>
      <c r="UM201" s="83"/>
      <c r="UN201" s="83"/>
      <c r="UO201" s="83"/>
      <c r="UP201" s="83"/>
      <c r="UQ201" s="83"/>
      <c r="UR201" s="4"/>
    </row>
    <row r="202" spans="1:564" s="1" customFormat="1" hidden="1" x14ac:dyDescent="0.2">
      <c r="A202" s="937">
        <f>alapadatok!Y10</f>
        <v>8</v>
      </c>
      <c r="B202" s="678" t="str">
        <f>IF(alapadatok!AA10="","",alapadatok!AA10)</f>
        <v/>
      </c>
      <c r="C202" s="584" t="str">
        <f>IF(alapadatok!Z10="","",alapadatok!Z10)</f>
        <v/>
      </c>
      <c r="D202" s="584" t="str">
        <f>IF(alapadatok!AB10="","",alapadatok!AB10)</f>
        <v/>
      </c>
      <c r="E202" s="948" t="str">
        <f>IF(alapadatok!AI7="","",alapadatok!AI7)</f>
        <v/>
      </c>
      <c r="F202" s="952"/>
      <c r="G202" s="953"/>
      <c r="H202" s="768"/>
      <c r="I202" s="455"/>
      <c r="J202" s="455"/>
      <c r="K202" s="455"/>
      <c r="L202" s="455"/>
      <c r="M202" s="455"/>
      <c r="N202" s="953"/>
      <c r="O202" s="768"/>
      <c r="P202" s="455"/>
      <c r="Q202" s="455"/>
      <c r="R202" s="455"/>
      <c r="S202" s="455"/>
      <c r="T202" s="455"/>
      <c r="U202" s="953"/>
      <c r="V202" s="768"/>
      <c r="W202" s="455"/>
      <c r="X202" s="455"/>
      <c r="Y202" s="455"/>
      <c r="Z202" s="455"/>
      <c r="AA202" s="455"/>
      <c r="AB202" s="953"/>
      <c r="AC202" s="768"/>
      <c r="AD202" s="455"/>
      <c r="AE202" s="455"/>
      <c r="AF202" s="455"/>
      <c r="AG202" s="455"/>
      <c r="AH202" s="455"/>
      <c r="AI202" s="953"/>
      <c r="AJ202" s="768"/>
      <c r="AK202" s="455"/>
      <c r="AL202" s="455"/>
      <c r="AM202" s="455"/>
      <c r="AN202" s="455"/>
      <c r="AO202" s="455"/>
      <c r="AP202" s="953"/>
      <c r="AQ202" s="768"/>
      <c r="AR202" s="455"/>
      <c r="AS202" s="455"/>
      <c r="AT202" s="455"/>
      <c r="AU202" s="455"/>
      <c r="AV202" s="455"/>
      <c r="AW202" s="953"/>
      <c r="AX202" s="768"/>
      <c r="AY202" s="455"/>
      <c r="AZ202" s="455"/>
      <c r="BA202" s="455"/>
      <c r="BB202" s="455"/>
      <c r="BC202" s="455"/>
      <c r="BD202" s="953"/>
      <c r="BE202" s="768"/>
      <c r="BF202" s="455"/>
      <c r="BG202" s="455"/>
      <c r="BH202" s="455"/>
      <c r="BI202" s="455"/>
      <c r="BJ202" s="455"/>
      <c r="BK202" s="953"/>
      <c r="BL202" s="768"/>
      <c r="BM202" s="455"/>
      <c r="BN202" s="455"/>
      <c r="BO202" s="455"/>
      <c r="BP202" s="455"/>
      <c r="BQ202" s="455"/>
      <c r="BR202" s="953"/>
      <c r="BS202" s="768"/>
      <c r="BT202" s="455"/>
      <c r="BU202" s="455"/>
      <c r="BV202" s="455"/>
      <c r="BW202" s="455"/>
      <c r="BX202" s="455"/>
      <c r="BY202" s="953"/>
      <c r="BZ202" s="768"/>
      <c r="CA202" s="455"/>
      <c r="CB202" s="455"/>
      <c r="CC202" s="455"/>
      <c r="CD202" s="455"/>
      <c r="CE202" s="455"/>
      <c r="CF202" s="953"/>
      <c r="CG202" s="768"/>
      <c r="CH202" s="455"/>
      <c r="CI202" s="455"/>
      <c r="CJ202" s="455"/>
      <c r="CK202" s="455"/>
      <c r="CL202" s="455"/>
      <c r="CM202" s="953"/>
      <c r="CN202" s="768"/>
      <c r="CO202" s="455"/>
      <c r="CP202" s="455"/>
      <c r="CQ202" s="455"/>
      <c r="CR202" s="455"/>
      <c r="CS202" s="455"/>
      <c r="CT202" s="953"/>
      <c r="CU202" s="952"/>
      <c r="CV202" s="455"/>
      <c r="CW202" s="455"/>
      <c r="CX202" s="455"/>
      <c r="CY202" s="455"/>
      <c r="CZ202" s="455"/>
      <c r="DA202" s="953"/>
      <c r="DB202" s="768"/>
      <c r="DC202" s="455"/>
      <c r="DD202" s="455"/>
      <c r="DE202" s="455"/>
      <c r="DF202" s="455"/>
      <c r="DG202" s="455"/>
      <c r="DH202" s="953"/>
      <c r="DI202" s="768"/>
      <c r="DJ202" s="455"/>
      <c r="DK202" s="455"/>
      <c r="DL202" s="455"/>
      <c r="DM202" s="455"/>
      <c r="DN202" s="455"/>
      <c r="DO202" s="953"/>
      <c r="DP202" s="768"/>
      <c r="DQ202" s="455"/>
      <c r="DR202" s="455"/>
      <c r="DS202" s="455"/>
      <c r="DT202" s="455"/>
      <c r="DU202" s="455"/>
      <c r="DV202" s="953"/>
      <c r="DW202" s="768"/>
      <c r="DX202" s="455"/>
      <c r="DY202" s="455"/>
      <c r="DZ202" s="455"/>
      <c r="EA202" s="455"/>
      <c r="EB202" s="455"/>
      <c r="EC202" s="954"/>
      <c r="ED202" s="768"/>
      <c r="EE202" s="455"/>
      <c r="EF202" s="455"/>
      <c r="EG202" s="455"/>
      <c r="EH202" s="455"/>
      <c r="EI202" s="455"/>
      <c r="EJ202" s="953"/>
      <c r="EK202" s="768"/>
      <c r="EL202" s="455"/>
      <c r="EM202" s="455"/>
      <c r="EN202" s="455"/>
      <c r="EO202" s="455"/>
      <c r="EP202" s="455"/>
      <c r="EQ202" s="953"/>
      <c r="ER202" s="768"/>
      <c r="ES202" s="455"/>
      <c r="ET202" s="455"/>
      <c r="EU202" s="455"/>
      <c r="EV202" s="455"/>
      <c r="EW202" s="455"/>
      <c r="EX202" s="953"/>
      <c r="EY202" s="768"/>
      <c r="EZ202" s="455"/>
      <c r="FA202" s="455"/>
      <c r="FB202" s="455"/>
      <c r="FC202" s="455"/>
      <c r="FD202" s="455"/>
      <c r="FE202" s="953"/>
      <c r="FF202" s="768"/>
      <c r="FG202" s="455"/>
      <c r="FH202" s="455"/>
      <c r="FI202" s="455"/>
      <c r="FJ202" s="455"/>
      <c r="FK202" s="455"/>
      <c r="FL202" s="953"/>
      <c r="FM202" s="768"/>
      <c r="FN202" s="455"/>
      <c r="FO202" s="455"/>
      <c r="FP202" s="455"/>
      <c r="FQ202" s="455"/>
      <c r="FR202" s="455"/>
      <c r="FS202" s="953"/>
      <c r="FT202" s="768"/>
      <c r="FU202" s="455"/>
      <c r="FV202" s="455"/>
      <c r="FW202" s="455"/>
      <c r="FX202" s="455"/>
      <c r="FY202" s="455"/>
      <c r="FZ202" s="953"/>
      <c r="GA202" s="768"/>
      <c r="GB202" s="455"/>
      <c r="GC202" s="455"/>
      <c r="GD202" s="455"/>
      <c r="GE202" s="455"/>
      <c r="GF202" s="953"/>
      <c r="GG202" s="768"/>
      <c r="GH202" s="455"/>
      <c r="GI202" s="455"/>
      <c r="GJ202" s="455"/>
      <c r="GK202" s="455"/>
      <c r="GL202" s="455"/>
      <c r="GM202" s="455"/>
      <c r="GN202" s="954"/>
      <c r="GO202" s="768"/>
      <c r="GP202" s="455"/>
      <c r="GQ202" s="455"/>
      <c r="GR202" s="455"/>
      <c r="GS202" s="455"/>
      <c r="GT202" s="455"/>
      <c r="GU202" s="953"/>
      <c r="GV202" s="768"/>
      <c r="GW202" s="455"/>
      <c r="GX202" s="455"/>
      <c r="GY202" s="455"/>
      <c r="GZ202" s="455"/>
      <c r="HA202" s="455"/>
      <c r="HB202" s="953"/>
      <c r="HC202" s="768"/>
      <c r="HD202" s="455"/>
      <c r="HE202" s="455"/>
      <c r="HF202" s="455"/>
      <c r="HG202" s="455"/>
      <c r="HH202" s="455"/>
      <c r="HI202" s="953"/>
      <c r="HJ202" s="768"/>
      <c r="HK202" s="455"/>
      <c r="HL202" s="455"/>
      <c r="HM202" s="455"/>
      <c r="HN202" s="955"/>
      <c r="HO202" s="455"/>
      <c r="HP202" s="953"/>
      <c r="HQ202" s="768"/>
      <c r="HR202" s="455"/>
      <c r="HS202" s="455"/>
      <c r="HT202" s="455"/>
      <c r="HU202" s="455"/>
      <c r="HV202" s="455"/>
      <c r="HW202" s="953"/>
      <c r="HX202" s="768"/>
      <c r="HY202" s="455"/>
      <c r="HZ202" s="455"/>
      <c r="IA202" s="455"/>
      <c r="IB202" s="455"/>
      <c r="IC202" s="455"/>
      <c r="ID202" s="953"/>
      <c r="IE202" s="768"/>
      <c r="IF202" s="455"/>
      <c r="IG202" s="455"/>
      <c r="IH202" s="455"/>
      <c r="II202" s="455"/>
      <c r="IJ202" s="455"/>
      <c r="IK202" s="953"/>
      <c r="IL202" s="768"/>
      <c r="IM202" s="455"/>
      <c r="IN202" s="455"/>
      <c r="IO202" s="455"/>
      <c r="IP202" s="455"/>
      <c r="IQ202" s="455"/>
      <c r="IR202" s="953"/>
      <c r="IS202" s="768"/>
      <c r="IT202" s="455"/>
      <c r="IU202" s="455"/>
      <c r="IV202" s="455"/>
      <c r="IW202" s="455"/>
      <c r="IX202" s="455"/>
      <c r="IY202" s="954"/>
      <c r="IZ202" s="768"/>
      <c r="JA202" s="455"/>
      <c r="JB202" s="455"/>
      <c r="JC202" s="455"/>
      <c r="JD202" s="455"/>
      <c r="JE202" s="455"/>
      <c r="JF202" s="953"/>
      <c r="JG202" s="768"/>
      <c r="JH202" s="455"/>
      <c r="JI202" s="455"/>
      <c r="JJ202" s="455"/>
      <c r="JK202" s="455"/>
      <c r="JL202" s="455"/>
      <c r="JM202" s="953"/>
      <c r="JN202" s="768"/>
      <c r="JO202" s="455"/>
      <c r="JP202" s="455"/>
      <c r="JQ202" s="455"/>
      <c r="JR202" s="455"/>
      <c r="JS202" s="455"/>
      <c r="JT202" s="953"/>
      <c r="JU202" s="768"/>
      <c r="JV202" s="455"/>
      <c r="JW202" s="455"/>
      <c r="JX202" s="455"/>
      <c r="JY202" s="455"/>
      <c r="JZ202" s="455"/>
      <c r="KA202" s="953"/>
      <c r="KB202" s="768"/>
      <c r="KC202" s="455"/>
      <c r="KD202" s="455"/>
      <c r="KE202" s="455"/>
      <c r="KF202" s="455"/>
      <c r="KG202" s="455"/>
      <c r="KH202" s="953"/>
      <c r="KI202" s="768"/>
      <c r="KJ202" s="455"/>
      <c r="KK202" s="455"/>
      <c r="KL202" s="455"/>
      <c r="KM202" s="455"/>
      <c r="KN202" s="455"/>
      <c r="KO202" s="953"/>
      <c r="KP202" s="768"/>
      <c r="KQ202" s="455"/>
      <c r="KR202" s="455"/>
      <c r="KS202" s="455"/>
      <c r="KT202" s="455"/>
      <c r="KU202" s="455"/>
      <c r="KV202" s="953"/>
      <c r="KW202" s="768"/>
      <c r="KX202" s="455"/>
      <c r="KY202" s="455"/>
      <c r="KZ202" s="455"/>
      <c r="LA202" s="455"/>
      <c r="LB202" s="455"/>
      <c r="LC202" s="954"/>
      <c r="LD202" s="768"/>
      <c r="LE202" s="455"/>
      <c r="LF202" s="455"/>
      <c r="LG202" s="455"/>
      <c r="LH202" s="455"/>
      <c r="LI202" s="455"/>
      <c r="LJ202" s="953"/>
      <c r="LK202" s="768"/>
      <c r="LL202" s="455"/>
      <c r="LM202" s="455"/>
      <c r="LN202" s="455"/>
      <c r="LO202" s="455"/>
      <c r="LP202" s="455"/>
      <c r="LQ202" s="953"/>
      <c r="LR202" s="768"/>
      <c r="LS202" s="455"/>
      <c r="LT202" s="455"/>
      <c r="LU202" s="455"/>
      <c r="LV202" s="455"/>
      <c r="LW202" s="455"/>
      <c r="LX202" s="953"/>
      <c r="LY202" s="768"/>
      <c r="LZ202" s="455"/>
      <c r="MA202" s="455"/>
      <c r="MB202" s="455"/>
      <c r="MC202" s="455"/>
      <c r="MD202" s="455"/>
      <c r="ME202" s="953"/>
      <c r="MF202" s="768"/>
      <c r="MG202" s="455"/>
      <c r="MH202" s="455"/>
      <c r="MI202" s="455"/>
      <c r="MJ202" s="455"/>
      <c r="MK202" s="455"/>
      <c r="ML202" s="953"/>
      <c r="MM202" s="768"/>
      <c r="MN202" s="455"/>
      <c r="MO202" s="455"/>
      <c r="MP202" s="455"/>
      <c r="MQ202" s="455"/>
      <c r="MR202" s="455"/>
      <c r="MS202" s="953"/>
      <c r="MT202" s="768"/>
      <c r="MU202" s="455"/>
      <c r="MV202" s="455"/>
      <c r="MW202" s="455"/>
      <c r="MX202" s="455"/>
      <c r="MY202" s="455"/>
      <c r="MZ202" s="953"/>
      <c r="NA202" s="768"/>
      <c r="NB202" s="455"/>
      <c r="NC202" s="455"/>
      <c r="ND202" s="455"/>
      <c r="NE202" s="455"/>
      <c r="NF202" s="455"/>
      <c r="NG202" s="954"/>
      <c r="NH202" s="768"/>
      <c r="NI202" s="455"/>
      <c r="NJ202" s="455"/>
      <c r="NK202" s="455"/>
      <c r="NL202" s="455"/>
      <c r="NM202" s="455"/>
      <c r="NN202" s="953"/>
      <c r="NO202" s="83"/>
      <c r="NP202" s="83"/>
      <c r="NQ202" s="83"/>
      <c r="NR202" s="83"/>
      <c r="NS202" s="83"/>
      <c r="NT202" s="83"/>
      <c r="NU202" s="83"/>
      <c r="NV202" s="83"/>
      <c r="NW202" s="83"/>
      <c r="NX202" s="83"/>
      <c r="NY202" s="83"/>
      <c r="NZ202" s="83"/>
      <c r="OA202" s="83"/>
      <c r="OB202" s="83"/>
      <c r="OC202" s="83"/>
      <c r="OD202" s="83"/>
      <c r="OE202" s="83"/>
      <c r="OF202" s="83"/>
      <c r="OG202" s="83"/>
      <c r="OH202" s="83"/>
      <c r="OI202" s="83"/>
      <c r="OJ202" s="83"/>
      <c r="OK202" s="83"/>
      <c r="OL202" s="83"/>
      <c r="OM202" s="83"/>
      <c r="ON202" s="83"/>
      <c r="OO202" s="83"/>
      <c r="OP202" s="83"/>
      <c r="OQ202" s="83"/>
      <c r="OR202" s="83"/>
      <c r="OS202" s="83"/>
      <c r="OT202" s="83"/>
      <c r="OU202" s="83"/>
      <c r="OV202" s="83"/>
      <c r="OW202" s="83"/>
      <c r="OX202" s="83"/>
      <c r="OY202" s="83"/>
      <c r="OZ202" s="83"/>
      <c r="PA202" s="83"/>
      <c r="PB202" s="83"/>
      <c r="PC202" s="83"/>
      <c r="PD202" s="83"/>
      <c r="PE202" s="83"/>
      <c r="PF202" s="83"/>
      <c r="PG202" s="83"/>
      <c r="PH202" s="83"/>
      <c r="PI202" s="83"/>
      <c r="PJ202" s="83"/>
      <c r="PK202" s="83"/>
      <c r="PL202" s="83"/>
      <c r="PM202" s="83"/>
      <c r="PN202" s="83"/>
      <c r="PO202" s="83"/>
      <c r="PP202" s="83"/>
      <c r="PQ202" s="83"/>
      <c r="PR202" s="83"/>
      <c r="PS202" s="83"/>
      <c r="PT202" s="83"/>
      <c r="PU202" s="83"/>
      <c r="PV202" s="83"/>
      <c r="PW202" s="83"/>
      <c r="PX202" s="83"/>
      <c r="PY202" s="83"/>
      <c r="PZ202" s="83"/>
      <c r="QA202" s="83"/>
      <c r="QB202" s="83"/>
      <c r="QC202" s="83"/>
      <c r="QD202" s="83"/>
      <c r="QE202" s="83"/>
      <c r="QF202" s="83"/>
      <c r="QG202" s="83"/>
      <c r="QH202" s="83"/>
      <c r="QI202" s="83"/>
      <c r="QJ202" s="83"/>
      <c r="QK202" s="83"/>
      <c r="QL202" s="83"/>
      <c r="QM202" s="83"/>
      <c r="QN202" s="83"/>
      <c r="QO202" s="83"/>
      <c r="QP202" s="83"/>
      <c r="QQ202" s="83"/>
      <c r="QR202" s="83"/>
      <c r="QS202" s="83"/>
      <c r="QT202" s="83"/>
      <c r="QU202" s="83"/>
      <c r="QV202" s="83"/>
      <c r="QW202" s="83"/>
      <c r="QX202" s="83"/>
      <c r="QY202" s="83"/>
      <c r="QZ202" s="83"/>
      <c r="RA202" s="83"/>
      <c r="RB202" s="83"/>
      <c r="RC202" s="83"/>
      <c r="RD202" s="83"/>
      <c r="RE202" s="83"/>
      <c r="RF202" s="83"/>
      <c r="RG202" s="83"/>
      <c r="RH202" s="83"/>
      <c r="RI202" s="83"/>
      <c r="RJ202" s="83"/>
      <c r="RK202" s="83"/>
      <c r="RL202" s="83"/>
      <c r="RM202" s="83"/>
      <c r="RN202" s="83"/>
      <c r="RO202" s="83"/>
      <c r="RP202" s="83"/>
      <c r="RQ202" s="83"/>
      <c r="RR202" s="83"/>
      <c r="RS202" s="83"/>
      <c r="RT202" s="83"/>
      <c r="RU202" s="83"/>
      <c r="RV202" s="83"/>
      <c r="RW202" s="83"/>
      <c r="RX202" s="83"/>
      <c r="RY202" s="83"/>
      <c r="RZ202" s="83"/>
      <c r="SA202" s="83"/>
      <c r="SB202" s="83"/>
      <c r="SC202" s="83"/>
      <c r="SD202" s="83"/>
      <c r="SE202" s="83"/>
      <c r="SF202" s="83"/>
      <c r="SG202" s="83"/>
      <c r="SH202" s="83"/>
      <c r="SI202" s="83"/>
      <c r="SJ202" s="83"/>
      <c r="SK202" s="83"/>
      <c r="SL202" s="83"/>
      <c r="SM202" s="83"/>
      <c r="SN202" s="83"/>
      <c r="SO202" s="83"/>
      <c r="SP202" s="83"/>
      <c r="SQ202" s="83"/>
      <c r="SR202" s="83"/>
      <c r="SS202" s="83"/>
      <c r="ST202" s="83"/>
      <c r="SU202" s="83"/>
      <c r="SV202" s="83"/>
      <c r="SW202" s="83"/>
      <c r="SX202" s="83"/>
      <c r="SY202" s="83"/>
      <c r="SZ202" s="83"/>
      <c r="TA202" s="83"/>
      <c r="TB202" s="83"/>
      <c r="TC202" s="83"/>
      <c r="TD202" s="83"/>
      <c r="TE202" s="83"/>
      <c r="TF202" s="83"/>
      <c r="TG202" s="83"/>
      <c r="TH202" s="83"/>
      <c r="TI202" s="83"/>
      <c r="TJ202" s="83"/>
      <c r="TK202" s="83"/>
      <c r="TL202" s="83"/>
      <c r="TM202" s="83"/>
      <c r="TN202" s="83"/>
      <c r="TO202" s="83"/>
      <c r="TP202" s="83"/>
      <c r="TQ202" s="83"/>
      <c r="TR202" s="83"/>
      <c r="TS202" s="83"/>
      <c r="TT202" s="83"/>
      <c r="TU202" s="83"/>
      <c r="TV202" s="83"/>
      <c r="TW202" s="83"/>
      <c r="TX202" s="83"/>
      <c r="TY202" s="83"/>
      <c r="TZ202" s="83"/>
      <c r="UA202" s="83"/>
      <c r="UB202" s="83"/>
      <c r="UC202" s="83"/>
      <c r="UD202" s="83"/>
      <c r="UE202" s="83"/>
      <c r="UF202" s="83"/>
      <c r="UG202" s="83"/>
      <c r="UH202" s="83"/>
      <c r="UI202" s="83"/>
      <c r="UJ202" s="83"/>
      <c r="UK202" s="83"/>
      <c r="UL202" s="83"/>
      <c r="UM202" s="83"/>
      <c r="UN202" s="83"/>
      <c r="UO202" s="83"/>
      <c r="UP202" s="83"/>
      <c r="UQ202" s="83"/>
      <c r="UR202" s="4"/>
    </row>
    <row r="203" spans="1:564" s="1" customFormat="1" hidden="1" x14ac:dyDescent="0.2">
      <c r="A203" s="937">
        <f>alapadatok!Y11</f>
        <v>9</v>
      </c>
      <c r="B203" s="678" t="str">
        <f>IF(alapadatok!AA11="","",alapadatok!AA11)</f>
        <v/>
      </c>
      <c r="C203" s="584" t="str">
        <f>IF(alapadatok!Z11="","",alapadatok!Z11)</f>
        <v/>
      </c>
      <c r="D203" s="584" t="str">
        <f>IF(alapadatok!AB11="","",alapadatok!AB11)</f>
        <v/>
      </c>
      <c r="E203" s="948" t="str">
        <f>IF(alapadatok!AI8="","",alapadatok!AI8)</f>
        <v/>
      </c>
      <c r="F203" s="952"/>
      <c r="G203" s="953"/>
      <c r="H203" s="768"/>
      <c r="I203" s="455"/>
      <c r="J203" s="455"/>
      <c r="K203" s="455"/>
      <c r="L203" s="455"/>
      <c r="M203" s="455"/>
      <c r="N203" s="953"/>
      <c r="O203" s="768"/>
      <c r="P203" s="455"/>
      <c r="Q203" s="455"/>
      <c r="R203" s="455"/>
      <c r="S203" s="455"/>
      <c r="T203" s="455"/>
      <c r="U203" s="953"/>
      <c r="V203" s="768"/>
      <c r="W203" s="455"/>
      <c r="X203" s="455"/>
      <c r="Y203" s="455"/>
      <c r="Z203" s="455"/>
      <c r="AA203" s="455"/>
      <c r="AB203" s="953"/>
      <c r="AC203" s="768"/>
      <c r="AD203" s="455"/>
      <c r="AE203" s="455"/>
      <c r="AF203" s="455"/>
      <c r="AG203" s="455"/>
      <c r="AH203" s="455"/>
      <c r="AI203" s="953"/>
      <c r="AJ203" s="768"/>
      <c r="AK203" s="455"/>
      <c r="AL203" s="455"/>
      <c r="AM203" s="455"/>
      <c r="AN203" s="455"/>
      <c r="AO203" s="455"/>
      <c r="AP203" s="953"/>
      <c r="AQ203" s="768"/>
      <c r="AR203" s="455"/>
      <c r="AS203" s="455"/>
      <c r="AT203" s="455"/>
      <c r="AU203" s="455"/>
      <c r="AV203" s="455"/>
      <c r="AW203" s="953"/>
      <c r="AX203" s="768"/>
      <c r="AY203" s="455"/>
      <c r="AZ203" s="455"/>
      <c r="BA203" s="455"/>
      <c r="BB203" s="455"/>
      <c r="BC203" s="455"/>
      <c r="BD203" s="953"/>
      <c r="BE203" s="768"/>
      <c r="BF203" s="455"/>
      <c r="BG203" s="455"/>
      <c r="BH203" s="455"/>
      <c r="BI203" s="455"/>
      <c r="BJ203" s="455"/>
      <c r="BK203" s="953"/>
      <c r="BL203" s="768"/>
      <c r="BM203" s="455"/>
      <c r="BN203" s="455"/>
      <c r="BO203" s="455"/>
      <c r="BP203" s="455"/>
      <c r="BQ203" s="455"/>
      <c r="BR203" s="953"/>
      <c r="BS203" s="768"/>
      <c r="BT203" s="455"/>
      <c r="BU203" s="455"/>
      <c r="BV203" s="455"/>
      <c r="BW203" s="455"/>
      <c r="BX203" s="455"/>
      <c r="BY203" s="953"/>
      <c r="BZ203" s="768"/>
      <c r="CA203" s="455"/>
      <c r="CB203" s="455"/>
      <c r="CC203" s="455"/>
      <c r="CD203" s="455"/>
      <c r="CE203" s="455"/>
      <c r="CF203" s="953"/>
      <c r="CG203" s="768"/>
      <c r="CH203" s="455"/>
      <c r="CI203" s="455"/>
      <c r="CJ203" s="455"/>
      <c r="CK203" s="455"/>
      <c r="CL203" s="455"/>
      <c r="CM203" s="953"/>
      <c r="CN203" s="768"/>
      <c r="CO203" s="455"/>
      <c r="CP203" s="455"/>
      <c r="CQ203" s="455"/>
      <c r="CR203" s="455"/>
      <c r="CS203" s="455"/>
      <c r="CT203" s="953"/>
      <c r="CU203" s="952"/>
      <c r="CV203" s="455"/>
      <c r="CW203" s="455"/>
      <c r="CX203" s="455"/>
      <c r="CY203" s="455"/>
      <c r="CZ203" s="455"/>
      <c r="DA203" s="953"/>
      <c r="DB203" s="768"/>
      <c r="DC203" s="455"/>
      <c r="DD203" s="455"/>
      <c r="DE203" s="455"/>
      <c r="DF203" s="455"/>
      <c r="DG203" s="455"/>
      <c r="DH203" s="953"/>
      <c r="DI203" s="768"/>
      <c r="DJ203" s="455"/>
      <c r="DK203" s="455"/>
      <c r="DL203" s="455"/>
      <c r="DM203" s="455"/>
      <c r="DN203" s="455"/>
      <c r="DO203" s="953"/>
      <c r="DP203" s="768"/>
      <c r="DQ203" s="455"/>
      <c r="DR203" s="455"/>
      <c r="DS203" s="455"/>
      <c r="DT203" s="455"/>
      <c r="DU203" s="455"/>
      <c r="DV203" s="953"/>
      <c r="DW203" s="768"/>
      <c r="DX203" s="455"/>
      <c r="DY203" s="455"/>
      <c r="DZ203" s="455"/>
      <c r="EA203" s="455"/>
      <c r="EB203" s="455"/>
      <c r="EC203" s="954"/>
      <c r="ED203" s="768"/>
      <c r="EE203" s="455"/>
      <c r="EF203" s="455"/>
      <c r="EG203" s="455"/>
      <c r="EH203" s="455"/>
      <c r="EI203" s="455"/>
      <c r="EJ203" s="953"/>
      <c r="EK203" s="768"/>
      <c r="EL203" s="455"/>
      <c r="EM203" s="455"/>
      <c r="EN203" s="455"/>
      <c r="EO203" s="455"/>
      <c r="EP203" s="455"/>
      <c r="EQ203" s="953"/>
      <c r="ER203" s="768"/>
      <c r="ES203" s="455"/>
      <c r="ET203" s="455"/>
      <c r="EU203" s="455"/>
      <c r="EV203" s="455"/>
      <c r="EW203" s="455"/>
      <c r="EX203" s="953"/>
      <c r="EY203" s="768"/>
      <c r="EZ203" s="455"/>
      <c r="FA203" s="455"/>
      <c r="FB203" s="455"/>
      <c r="FC203" s="455"/>
      <c r="FD203" s="455"/>
      <c r="FE203" s="953"/>
      <c r="FF203" s="768"/>
      <c r="FG203" s="455"/>
      <c r="FH203" s="455"/>
      <c r="FI203" s="455"/>
      <c r="FJ203" s="455"/>
      <c r="FK203" s="455"/>
      <c r="FL203" s="953"/>
      <c r="FM203" s="768"/>
      <c r="FN203" s="455"/>
      <c r="FO203" s="455"/>
      <c r="FP203" s="455"/>
      <c r="FQ203" s="455"/>
      <c r="FR203" s="455"/>
      <c r="FS203" s="953"/>
      <c r="FT203" s="768"/>
      <c r="FU203" s="455"/>
      <c r="FV203" s="455"/>
      <c r="FW203" s="455"/>
      <c r="FX203" s="455"/>
      <c r="FY203" s="455"/>
      <c r="FZ203" s="953"/>
      <c r="GA203" s="768"/>
      <c r="GB203" s="455"/>
      <c r="GC203" s="455"/>
      <c r="GD203" s="455"/>
      <c r="GE203" s="455"/>
      <c r="GF203" s="953"/>
      <c r="GG203" s="768"/>
      <c r="GH203" s="455"/>
      <c r="GI203" s="455"/>
      <c r="GJ203" s="455"/>
      <c r="GK203" s="455"/>
      <c r="GL203" s="455"/>
      <c r="GM203" s="455"/>
      <c r="GN203" s="954"/>
      <c r="GO203" s="768"/>
      <c r="GP203" s="455"/>
      <c r="GQ203" s="455"/>
      <c r="GR203" s="455"/>
      <c r="GS203" s="455"/>
      <c r="GT203" s="455"/>
      <c r="GU203" s="953"/>
      <c r="GV203" s="768"/>
      <c r="GW203" s="455"/>
      <c r="GX203" s="455"/>
      <c r="GY203" s="455"/>
      <c r="GZ203" s="455"/>
      <c r="HA203" s="455"/>
      <c r="HB203" s="953"/>
      <c r="HC203" s="768"/>
      <c r="HD203" s="455"/>
      <c r="HE203" s="455"/>
      <c r="HF203" s="455"/>
      <c r="HG203" s="455"/>
      <c r="HH203" s="455"/>
      <c r="HI203" s="953"/>
      <c r="HJ203" s="768"/>
      <c r="HK203" s="455"/>
      <c r="HL203" s="455"/>
      <c r="HM203" s="455"/>
      <c r="HN203" s="455"/>
      <c r="HO203" s="455"/>
      <c r="HP203" s="953"/>
      <c r="HQ203" s="768"/>
      <c r="HR203" s="455"/>
      <c r="HS203" s="455"/>
      <c r="HT203" s="455"/>
      <c r="HU203" s="455"/>
      <c r="HV203" s="455"/>
      <c r="HW203" s="953"/>
      <c r="HX203" s="768"/>
      <c r="HY203" s="455"/>
      <c r="HZ203" s="455"/>
      <c r="IA203" s="455"/>
      <c r="IB203" s="455"/>
      <c r="IC203" s="455"/>
      <c r="ID203" s="953"/>
      <c r="IE203" s="768"/>
      <c r="IF203" s="455"/>
      <c r="IG203" s="455"/>
      <c r="IH203" s="455"/>
      <c r="II203" s="455"/>
      <c r="IJ203" s="455"/>
      <c r="IK203" s="953"/>
      <c r="IL203" s="768"/>
      <c r="IM203" s="455"/>
      <c r="IN203" s="455"/>
      <c r="IO203" s="455"/>
      <c r="IP203" s="455"/>
      <c r="IQ203" s="455"/>
      <c r="IR203" s="953"/>
      <c r="IS203" s="768"/>
      <c r="IT203" s="455"/>
      <c r="IU203" s="455"/>
      <c r="IV203" s="455"/>
      <c r="IW203" s="455"/>
      <c r="IX203" s="455"/>
      <c r="IY203" s="954"/>
      <c r="IZ203" s="768"/>
      <c r="JA203" s="455"/>
      <c r="JB203" s="455"/>
      <c r="JC203" s="455"/>
      <c r="JD203" s="455"/>
      <c r="JE203" s="455"/>
      <c r="JF203" s="953"/>
      <c r="JG203" s="768"/>
      <c r="JH203" s="455"/>
      <c r="JI203" s="455"/>
      <c r="JJ203" s="455"/>
      <c r="JK203" s="455"/>
      <c r="JL203" s="455"/>
      <c r="JM203" s="953"/>
      <c r="JN203" s="768"/>
      <c r="JO203" s="455"/>
      <c r="JP203" s="455"/>
      <c r="JQ203" s="455"/>
      <c r="JR203" s="455"/>
      <c r="JS203" s="455"/>
      <c r="JT203" s="953"/>
      <c r="JU203" s="768"/>
      <c r="JV203" s="455"/>
      <c r="JW203" s="455"/>
      <c r="JX203" s="455"/>
      <c r="JY203" s="455"/>
      <c r="JZ203" s="455"/>
      <c r="KA203" s="953"/>
      <c r="KB203" s="768"/>
      <c r="KC203" s="455"/>
      <c r="KD203" s="455"/>
      <c r="KE203" s="455"/>
      <c r="KF203" s="455"/>
      <c r="KG203" s="455"/>
      <c r="KH203" s="953"/>
      <c r="KI203" s="768"/>
      <c r="KJ203" s="455"/>
      <c r="KK203" s="455"/>
      <c r="KL203" s="455"/>
      <c r="KM203" s="455"/>
      <c r="KN203" s="455"/>
      <c r="KO203" s="953"/>
      <c r="KP203" s="768"/>
      <c r="KQ203" s="455"/>
      <c r="KR203" s="455"/>
      <c r="KS203" s="455"/>
      <c r="KT203" s="455"/>
      <c r="KU203" s="455"/>
      <c r="KV203" s="953"/>
      <c r="KW203" s="768"/>
      <c r="KX203" s="455"/>
      <c r="KY203" s="455"/>
      <c r="KZ203" s="455"/>
      <c r="LA203" s="455"/>
      <c r="LB203" s="455"/>
      <c r="LC203" s="954"/>
      <c r="LD203" s="768"/>
      <c r="LE203" s="455"/>
      <c r="LF203" s="455"/>
      <c r="LG203" s="455"/>
      <c r="LH203" s="455"/>
      <c r="LI203" s="455"/>
      <c r="LJ203" s="953"/>
      <c r="LK203" s="768"/>
      <c r="LL203" s="455"/>
      <c r="LM203" s="455"/>
      <c r="LN203" s="455"/>
      <c r="LO203" s="455"/>
      <c r="LP203" s="455"/>
      <c r="LQ203" s="953"/>
      <c r="LR203" s="768"/>
      <c r="LS203" s="455"/>
      <c r="LT203" s="455"/>
      <c r="LU203" s="455"/>
      <c r="LV203" s="455"/>
      <c r="LW203" s="455"/>
      <c r="LX203" s="953"/>
      <c r="LY203" s="768"/>
      <c r="LZ203" s="455"/>
      <c r="MA203" s="455"/>
      <c r="MB203" s="455"/>
      <c r="MC203" s="455"/>
      <c r="MD203" s="455"/>
      <c r="ME203" s="953"/>
      <c r="MF203" s="768"/>
      <c r="MG203" s="455"/>
      <c r="MH203" s="455"/>
      <c r="MI203" s="455"/>
      <c r="MJ203" s="455"/>
      <c r="MK203" s="455"/>
      <c r="ML203" s="953"/>
      <c r="MM203" s="768"/>
      <c r="MN203" s="455"/>
      <c r="MO203" s="455"/>
      <c r="MP203" s="455"/>
      <c r="MQ203" s="455"/>
      <c r="MR203" s="455"/>
      <c r="MS203" s="953"/>
      <c r="MT203" s="768"/>
      <c r="MU203" s="455"/>
      <c r="MV203" s="455"/>
      <c r="MW203" s="455"/>
      <c r="MX203" s="455"/>
      <c r="MY203" s="455"/>
      <c r="MZ203" s="953"/>
      <c r="NA203" s="768"/>
      <c r="NB203" s="455"/>
      <c r="NC203" s="455"/>
      <c r="ND203" s="455"/>
      <c r="NE203" s="455"/>
      <c r="NF203" s="455"/>
      <c r="NG203" s="954"/>
      <c r="NH203" s="768"/>
      <c r="NI203" s="455"/>
      <c r="NJ203" s="455"/>
      <c r="NK203" s="455"/>
      <c r="NL203" s="455"/>
      <c r="NM203" s="455"/>
      <c r="NN203" s="953"/>
      <c r="NO203" s="83"/>
      <c r="NP203" s="83"/>
      <c r="NQ203" s="83"/>
      <c r="NR203" s="83"/>
      <c r="NS203" s="83"/>
      <c r="NT203" s="83"/>
      <c r="NU203" s="83"/>
      <c r="NV203" s="83"/>
      <c r="NW203" s="83"/>
      <c r="NX203" s="83"/>
      <c r="NY203" s="83"/>
      <c r="NZ203" s="83"/>
      <c r="OA203" s="83"/>
      <c r="OB203" s="83"/>
      <c r="OC203" s="83"/>
      <c r="OD203" s="83"/>
      <c r="OE203" s="83"/>
      <c r="OF203" s="83"/>
      <c r="OG203" s="83"/>
      <c r="OH203" s="83"/>
      <c r="OI203" s="83"/>
      <c r="OJ203" s="83"/>
      <c r="OK203" s="83"/>
      <c r="OL203" s="83"/>
      <c r="OM203" s="83"/>
      <c r="ON203" s="83"/>
      <c r="OO203" s="83"/>
      <c r="OP203" s="83"/>
      <c r="OQ203" s="83"/>
      <c r="OR203" s="83"/>
      <c r="OS203" s="83"/>
      <c r="OT203" s="83"/>
      <c r="OU203" s="83"/>
      <c r="OV203" s="83"/>
      <c r="OW203" s="83"/>
      <c r="OX203" s="83"/>
      <c r="OY203" s="83"/>
      <c r="OZ203" s="83"/>
      <c r="PA203" s="83"/>
      <c r="PB203" s="83"/>
      <c r="PC203" s="83"/>
      <c r="PD203" s="83"/>
      <c r="PE203" s="83"/>
      <c r="PF203" s="83"/>
      <c r="PG203" s="83"/>
      <c r="PH203" s="83"/>
      <c r="PI203" s="83"/>
      <c r="PJ203" s="83"/>
      <c r="PK203" s="83"/>
      <c r="PL203" s="83"/>
      <c r="PM203" s="83"/>
      <c r="PN203" s="83"/>
      <c r="PO203" s="83"/>
      <c r="PP203" s="83"/>
      <c r="PQ203" s="83"/>
      <c r="PR203" s="83"/>
      <c r="PS203" s="83"/>
      <c r="PT203" s="83"/>
      <c r="PU203" s="83"/>
      <c r="PV203" s="83"/>
      <c r="PW203" s="83"/>
      <c r="PX203" s="83"/>
      <c r="PY203" s="83"/>
      <c r="PZ203" s="83"/>
      <c r="QA203" s="83"/>
      <c r="QB203" s="83"/>
      <c r="QC203" s="83"/>
      <c r="QD203" s="83"/>
      <c r="QE203" s="83"/>
      <c r="QF203" s="83"/>
      <c r="QG203" s="83"/>
      <c r="QH203" s="83"/>
      <c r="QI203" s="83"/>
      <c r="QJ203" s="83"/>
      <c r="QK203" s="83"/>
      <c r="QL203" s="83"/>
      <c r="QM203" s="83"/>
      <c r="QN203" s="83"/>
      <c r="QO203" s="83"/>
      <c r="QP203" s="83"/>
      <c r="QQ203" s="83"/>
      <c r="QR203" s="83"/>
      <c r="QS203" s="83"/>
      <c r="QT203" s="83"/>
      <c r="QU203" s="83"/>
      <c r="QV203" s="83"/>
      <c r="QW203" s="83"/>
      <c r="QX203" s="83"/>
      <c r="QY203" s="83"/>
      <c r="QZ203" s="83"/>
      <c r="RA203" s="83"/>
      <c r="RB203" s="83"/>
      <c r="RC203" s="83"/>
      <c r="RD203" s="83"/>
      <c r="RE203" s="83"/>
      <c r="RF203" s="83"/>
      <c r="RG203" s="83"/>
      <c r="RH203" s="83"/>
      <c r="RI203" s="83"/>
      <c r="RJ203" s="83"/>
      <c r="RK203" s="83"/>
      <c r="RL203" s="83"/>
      <c r="RM203" s="83"/>
      <c r="RN203" s="83"/>
      <c r="RO203" s="83"/>
      <c r="RP203" s="83"/>
      <c r="RQ203" s="83"/>
      <c r="RR203" s="83"/>
      <c r="RS203" s="83"/>
      <c r="RT203" s="83"/>
      <c r="RU203" s="83"/>
      <c r="RV203" s="83"/>
      <c r="RW203" s="83"/>
      <c r="RX203" s="83"/>
      <c r="RY203" s="83"/>
      <c r="RZ203" s="83"/>
      <c r="SA203" s="83"/>
      <c r="SB203" s="83"/>
      <c r="SC203" s="83"/>
      <c r="SD203" s="83"/>
      <c r="SE203" s="83"/>
      <c r="SF203" s="83"/>
      <c r="SG203" s="83"/>
      <c r="SH203" s="83"/>
      <c r="SI203" s="83"/>
      <c r="SJ203" s="83"/>
      <c r="SK203" s="83"/>
      <c r="SL203" s="83"/>
      <c r="SM203" s="83"/>
      <c r="SN203" s="83"/>
      <c r="SO203" s="83"/>
      <c r="SP203" s="83"/>
      <c r="SQ203" s="83"/>
      <c r="SR203" s="83"/>
      <c r="SS203" s="83"/>
      <c r="ST203" s="83"/>
      <c r="SU203" s="83"/>
      <c r="SV203" s="83"/>
      <c r="SW203" s="83"/>
      <c r="SX203" s="83"/>
      <c r="SY203" s="83"/>
      <c r="SZ203" s="83"/>
      <c r="TA203" s="83"/>
      <c r="TB203" s="83"/>
      <c r="TC203" s="83"/>
      <c r="TD203" s="83"/>
      <c r="TE203" s="83"/>
      <c r="TF203" s="83"/>
      <c r="TG203" s="83"/>
      <c r="TH203" s="83"/>
      <c r="TI203" s="83"/>
      <c r="TJ203" s="83"/>
      <c r="TK203" s="83"/>
      <c r="TL203" s="83"/>
      <c r="TM203" s="83"/>
      <c r="TN203" s="83"/>
      <c r="TO203" s="83"/>
      <c r="TP203" s="83"/>
      <c r="TQ203" s="83"/>
      <c r="TR203" s="83"/>
      <c r="TS203" s="83"/>
      <c r="TT203" s="83"/>
      <c r="TU203" s="83"/>
      <c r="TV203" s="83"/>
      <c r="TW203" s="83"/>
      <c r="TX203" s="83"/>
      <c r="TY203" s="83"/>
      <c r="TZ203" s="83"/>
      <c r="UA203" s="83"/>
      <c r="UB203" s="83"/>
      <c r="UC203" s="83"/>
      <c r="UD203" s="83"/>
      <c r="UE203" s="83"/>
      <c r="UF203" s="83"/>
      <c r="UG203" s="83"/>
      <c r="UH203" s="83"/>
      <c r="UI203" s="83"/>
      <c r="UJ203" s="83"/>
      <c r="UK203" s="83"/>
      <c r="UL203" s="83"/>
      <c r="UM203" s="83"/>
      <c r="UN203" s="83"/>
      <c r="UO203" s="83"/>
      <c r="UP203" s="83"/>
      <c r="UQ203" s="83"/>
    </row>
    <row r="204" spans="1:564" s="1" customFormat="1" hidden="1" x14ac:dyDescent="0.2">
      <c r="A204" s="937">
        <f>alapadatok!Y12</f>
        <v>10</v>
      </c>
      <c r="B204" s="678" t="str">
        <f>IF(alapadatok!AA12="","",alapadatok!AA12)</f>
        <v/>
      </c>
      <c r="C204" s="584" t="str">
        <f>IF(alapadatok!Z12="","",alapadatok!Z12)</f>
        <v/>
      </c>
      <c r="D204" s="584" t="str">
        <f>IF(alapadatok!AB12="","",alapadatok!AB12)</f>
        <v xml:space="preserve"> </v>
      </c>
      <c r="E204" s="948" t="str">
        <f>IF(alapadatok!AI9="","",alapadatok!AI9)</f>
        <v/>
      </c>
      <c r="F204" s="952"/>
      <c r="G204" s="953"/>
      <c r="H204" s="768"/>
      <c r="I204" s="455"/>
      <c r="J204" s="455"/>
      <c r="K204" s="455"/>
      <c r="L204" s="455"/>
      <c r="M204" s="455"/>
      <c r="N204" s="953"/>
      <c r="O204" s="768"/>
      <c r="P204" s="455"/>
      <c r="Q204" s="455"/>
      <c r="R204" s="455"/>
      <c r="S204" s="455"/>
      <c r="T204" s="455"/>
      <c r="U204" s="953"/>
      <c r="V204" s="768"/>
      <c r="W204" s="455"/>
      <c r="X204" s="455"/>
      <c r="Y204" s="455"/>
      <c r="Z204" s="455"/>
      <c r="AA204" s="455"/>
      <c r="AB204" s="953"/>
      <c r="AC204" s="768"/>
      <c r="AD204" s="455"/>
      <c r="AE204" s="455"/>
      <c r="AF204" s="455"/>
      <c r="AG204" s="455"/>
      <c r="AH204" s="455"/>
      <c r="AI204" s="953"/>
      <c r="AJ204" s="768"/>
      <c r="AK204" s="455"/>
      <c r="AL204" s="455"/>
      <c r="AM204" s="455"/>
      <c r="AN204" s="455"/>
      <c r="AO204" s="455"/>
      <c r="AP204" s="953"/>
      <c r="AQ204" s="768"/>
      <c r="AR204" s="455"/>
      <c r="AS204" s="455"/>
      <c r="AT204" s="455"/>
      <c r="AU204" s="455"/>
      <c r="AV204" s="455"/>
      <c r="AW204" s="953"/>
      <c r="AX204" s="768"/>
      <c r="AY204" s="455"/>
      <c r="AZ204" s="455"/>
      <c r="BA204" s="455"/>
      <c r="BB204" s="455"/>
      <c r="BC204" s="455"/>
      <c r="BD204" s="953"/>
      <c r="BE204" s="768"/>
      <c r="BF204" s="455"/>
      <c r="BG204" s="455"/>
      <c r="BH204" s="455"/>
      <c r="BI204" s="455"/>
      <c r="BJ204" s="455"/>
      <c r="BK204" s="953"/>
      <c r="BL204" s="768"/>
      <c r="BM204" s="455"/>
      <c r="BN204" s="455"/>
      <c r="BO204" s="455"/>
      <c r="BP204" s="455"/>
      <c r="BQ204" s="455"/>
      <c r="BR204" s="953"/>
      <c r="BS204" s="768"/>
      <c r="BT204" s="455"/>
      <c r="BU204" s="455"/>
      <c r="BV204" s="455"/>
      <c r="BW204" s="455"/>
      <c r="BX204" s="455"/>
      <c r="BY204" s="953"/>
      <c r="BZ204" s="768"/>
      <c r="CA204" s="455"/>
      <c r="CB204" s="455"/>
      <c r="CC204" s="455"/>
      <c r="CD204" s="455"/>
      <c r="CE204" s="455"/>
      <c r="CF204" s="953"/>
      <c r="CG204" s="768"/>
      <c r="CH204" s="455"/>
      <c r="CI204" s="455"/>
      <c r="CJ204" s="455"/>
      <c r="CK204" s="455"/>
      <c r="CL204" s="455"/>
      <c r="CM204" s="953"/>
      <c r="CN204" s="768"/>
      <c r="CO204" s="455"/>
      <c r="CP204" s="455"/>
      <c r="CQ204" s="455"/>
      <c r="CR204" s="455"/>
      <c r="CS204" s="455"/>
      <c r="CT204" s="953"/>
      <c r="CU204" s="952"/>
      <c r="CV204" s="455"/>
      <c r="CW204" s="455"/>
      <c r="CX204" s="455"/>
      <c r="CY204" s="455"/>
      <c r="CZ204" s="455"/>
      <c r="DA204" s="953"/>
      <c r="DB204" s="768"/>
      <c r="DC204" s="455"/>
      <c r="DD204" s="455"/>
      <c r="DE204" s="455"/>
      <c r="DF204" s="455"/>
      <c r="DG204" s="455"/>
      <c r="DH204" s="953"/>
      <c r="DI204" s="768"/>
      <c r="DJ204" s="455"/>
      <c r="DK204" s="455"/>
      <c r="DL204" s="455"/>
      <c r="DM204" s="455"/>
      <c r="DN204" s="455"/>
      <c r="DO204" s="953"/>
      <c r="DP204" s="768"/>
      <c r="DQ204" s="455"/>
      <c r="DR204" s="455"/>
      <c r="DS204" s="455"/>
      <c r="DT204" s="455"/>
      <c r="DU204" s="455"/>
      <c r="DV204" s="953"/>
      <c r="DW204" s="768"/>
      <c r="DX204" s="455"/>
      <c r="DY204" s="455"/>
      <c r="DZ204" s="455"/>
      <c r="EA204" s="455"/>
      <c r="EB204" s="455"/>
      <c r="EC204" s="954"/>
      <c r="ED204" s="768"/>
      <c r="EE204" s="455"/>
      <c r="EF204" s="455"/>
      <c r="EG204" s="455"/>
      <c r="EH204" s="455"/>
      <c r="EI204" s="455"/>
      <c r="EJ204" s="953"/>
      <c r="EK204" s="768"/>
      <c r="EL204" s="455"/>
      <c r="EM204" s="455"/>
      <c r="EN204" s="455"/>
      <c r="EO204" s="455"/>
      <c r="EP204" s="455"/>
      <c r="EQ204" s="953"/>
      <c r="ER204" s="768"/>
      <c r="ES204" s="455"/>
      <c r="ET204" s="455"/>
      <c r="EU204" s="455"/>
      <c r="EV204" s="455"/>
      <c r="EW204" s="455"/>
      <c r="EX204" s="953"/>
      <c r="EY204" s="768"/>
      <c r="EZ204" s="455"/>
      <c r="FA204" s="455"/>
      <c r="FB204" s="455"/>
      <c r="FC204" s="455"/>
      <c r="FD204" s="455"/>
      <c r="FE204" s="953"/>
      <c r="FF204" s="768"/>
      <c r="FG204" s="455"/>
      <c r="FH204" s="455"/>
      <c r="FI204" s="455"/>
      <c r="FJ204" s="455"/>
      <c r="FK204" s="455"/>
      <c r="FL204" s="953"/>
      <c r="FM204" s="768"/>
      <c r="FN204" s="455"/>
      <c r="FO204" s="455"/>
      <c r="FP204" s="455"/>
      <c r="FQ204" s="455"/>
      <c r="FR204" s="455"/>
      <c r="FS204" s="953"/>
      <c r="FT204" s="768"/>
      <c r="FU204" s="455"/>
      <c r="FV204" s="455"/>
      <c r="FW204" s="455"/>
      <c r="FX204" s="455"/>
      <c r="FY204" s="455"/>
      <c r="FZ204" s="953"/>
      <c r="GA204" s="768"/>
      <c r="GB204" s="455"/>
      <c r="GC204" s="455"/>
      <c r="GD204" s="455"/>
      <c r="GE204" s="455"/>
      <c r="GF204" s="953"/>
      <c r="GG204" s="768"/>
      <c r="GH204" s="455"/>
      <c r="GI204" s="455"/>
      <c r="GJ204" s="455"/>
      <c r="GK204" s="455"/>
      <c r="GL204" s="455"/>
      <c r="GM204" s="455"/>
      <c r="GN204" s="954"/>
      <c r="GO204" s="768"/>
      <c r="GP204" s="455"/>
      <c r="GQ204" s="455"/>
      <c r="GR204" s="455"/>
      <c r="GS204" s="455"/>
      <c r="GT204" s="455"/>
      <c r="GU204" s="953"/>
      <c r="GV204" s="768"/>
      <c r="GW204" s="455"/>
      <c r="GX204" s="455"/>
      <c r="GY204" s="455"/>
      <c r="GZ204" s="455"/>
      <c r="HA204" s="455"/>
      <c r="HB204" s="953"/>
      <c r="HC204" s="768"/>
      <c r="HD204" s="455"/>
      <c r="HE204" s="455"/>
      <c r="HF204" s="455"/>
      <c r="HG204" s="455"/>
      <c r="HH204" s="455"/>
      <c r="HI204" s="953"/>
      <c r="HJ204" s="768"/>
      <c r="HK204" s="455"/>
      <c r="HL204" s="455"/>
      <c r="HM204" s="455"/>
      <c r="HN204" s="955"/>
      <c r="HO204" s="455"/>
      <c r="HP204" s="953"/>
      <c r="HQ204" s="768"/>
      <c r="HR204" s="455"/>
      <c r="HS204" s="455"/>
      <c r="HT204" s="455"/>
      <c r="HU204" s="455"/>
      <c r="HV204" s="455"/>
      <c r="HW204" s="953"/>
      <c r="HX204" s="768"/>
      <c r="HY204" s="455"/>
      <c r="HZ204" s="455"/>
      <c r="IA204" s="455"/>
      <c r="IB204" s="455"/>
      <c r="IC204" s="455"/>
      <c r="ID204" s="953"/>
      <c r="IE204" s="768"/>
      <c r="IF204" s="455"/>
      <c r="IG204" s="455"/>
      <c r="IH204" s="455"/>
      <c r="II204" s="455"/>
      <c r="IJ204" s="455"/>
      <c r="IK204" s="953"/>
      <c r="IL204" s="768"/>
      <c r="IM204" s="455"/>
      <c r="IN204" s="455"/>
      <c r="IO204" s="455"/>
      <c r="IP204" s="455"/>
      <c r="IQ204" s="455"/>
      <c r="IR204" s="953"/>
      <c r="IS204" s="768"/>
      <c r="IT204" s="455"/>
      <c r="IU204" s="455"/>
      <c r="IV204" s="455"/>
      <c r="IW204" s="455"/>
      <c r="IX204" s="455"/>
      <c r="IY204" s="954"/>
      <c r="IZ204" s="768"/>
      <c r="JA204" s="455"/>
      <c r="JB204" s="455"/>
      <c r="JC204" s="455"/>
      <c r="JD204" s="455"/>
      <c r="JE204" s="455"/>
      <c r="JF204" s="953"/>
      <c r="JG204" s="768"/>
      <c r="JH204" s="455"/>
      <c r="JI204" s="455"/>
      <c r="JJ204" s="455"/>
      <c r="JK204" s="455"/>
      <c r="JL204" s="455"/>
      <c r="JM204" s="953"/>
      <c r="JN204" s="768"/>
      <c r="JO204" s="455"/>
      <c r="JP204" s="455"/>
      <c r="JQ204" s="455"/>
      <c r="JR204" s="455"/>
      <c r="JS204" s="455"/>
      <c r="JT204" s="953"/>
      <c r="JU204" s="768"/>
      <c r="JV204" s="455"/>
      <c r="JW204" s="455"/>
      <c r="JX204" s="455"/>
      <c r="JY204" s="455"/>
      <c r="JZ204" s="455"/>
      <c r="KA204" s="953"/>
      <c r="KB204" s="768"/>
      <c r="KC204" s="455"/>
      <c r="KD204" s="455"/>
      <c r="KE204" s="455"/>
      <c r="KF204" s="455"/>
      <c r="KG204" s="455"/>
      <c r="KH204" s="953"/>
      <c r="KI204" s="768"/>
      <c r="KJ204" s="455"/>
      <c r="KK204" s="455"/>
      <c r="KL204" s="455"/>
      <c r="KM204" s="455"/>
      <c r="KN204" s="455"/>
      <c r="KO204" s="953"/>
      <c r="KP204" s="768"/>
      <c r="KQ204" s="455"/>
      <c r="KR204" s="455"/>
      <c r="KS204" s="455"/>
      <c r="KT204" s="455"/>
      <c r="KU204" s="455"/>
      <c r="KV204" s="953"/>
      <c r="KW204" s="768"/>
      <c r="KX204" s="455"/>
      <c r="KY204" s="455"/>
      <c r="KZ204" s="455"/>
      <c r="LA204" s="455"/>
      <c r="LB204" s="455"/>
      <c r="LC204" s="954"/>
      <c r="LD204" s="768"/>
      <c r="LE204" s="455"/>
      <c r="LF204" s="455"/>
      <c r="LG204" s="455"/>
      <c r="LH204" s="455"/>
      <c r="LI204" s="455"/>
      <c r="LJ204" s="953"/>
      <c r="LK204" s="768"/>
      <c r="LL204" s="455"/>
      <c r="LM204" s="455"/>
      <c r="LN204" s="455"/>
      <c r="LO204" s="455"/>
      <c r="LP204" s="455"/>
      <c r="LQ204" s="953"/>
      <c r="LR204" s="768"/>
      <c r="LS204" s="455"/>
      <c r="LT204" s="455"/>
      <c r="LU204" s="455"/>
      <c r="LV204" s="455"/>
      <c r="LW204" s="455"/>
      <c r="LX204" s="953"/>
      <c r="LY204" s="768"/>
      <c r="LZ204" s="455"/>
      <c r="MA204" s="455"/>
      <c r="MB204" s="455"/>
      <c r="MC204" s="455"/>
      <c r="MD204" s="455"/>
      <c r="ME204" s="953"/>
      <c r="MF204" s="768"/>
      <c r="MG204" s="455"/>
      <c r="MH204" s="455"/>
      <c r="MI204" s="455"/>
      <c r="MJ204" s="455"/>
      <c r="MK204" s="455"/>
      <c r="ML204" s="953"/>
      <c r="MM204" s="768"/>
      <c r="MN204" s="455"/>
      <c r="MO204" s="455"/>
      <c r="MP204" s="455"/>
      <c r="MQ204" s="455"/>
      <c r="MR204" s="455"/>
      <c r="MS204" s="953"/>
      <c r="MT204" s="768"/>
      <c r="MU204" s="455"/>
      <c r="MV204" s="455"/>
      <c r="MW204" s="455"/>
      <c r="MX204" s="455"/>
      <c r="MY204" s="455"/>
      <c r="MZ204" s="953"/>
      <c r="NA204" s="768"/>
      <c r="NB204" s="455"/>
      <c r="NC204" s="455"/>
      <c r="ND204" s="455"/>
      <c r="NE204" s="455"/>
      <c r="NF204" s="455"/>
      <c r="NG204" s="954"/>
      <c r="NH204" s="768"/>
      <c r="NI204" s="455"/>
      <c r="NJ204" s="455"/>
      <c r="NK204" s="455"/>
      <c r="NL204" s="455"/>
      <c r="NM204" s="455"/>
      <c r="NN204" s="953"/>
      <c r="NO204" s="83"/>
      <c r="NP204" s="83"/>
      <c r="NQ204" s="83"/>
      <c r="NR204" s="83"/>
      <c r="NS204" s="83"/>
      <c r="NT204" s="83"/>
      <c r="NU204" s="83"/>
      <c r="NV204" s="83"/>
      <c r="NW204" s="83"/>
      <c r="NX204" s="83"/>
      <c r="NY204" s="83"/>
      <c r="NZ204" s="83"/>
      <c r="OA204" s="83"/>
      <c r="OB204" s="83"/>
      <c r="OC204" s="83"/>
      <c r="OD204" s="83"/>
      <c r="OE204" s="83"/>
      <c r="OF204" s="83"/>
      <c r="OG204" s="83"/>
      <c r="OH204" s="83"/>
      <c r="OI204" s="83"/>
      <c r="OJ204" s="83"/>
      <c r="OK204" s="83"/>
      <c r="OL204" s="83"/>
      <c r="OM204" s="83"/>
      <c r="ON204" s="83"/>
      <c r="OO204" s="83"/>
      <c r="OP204" s="83"/>
      <c r="OQ204" s="83"/>
      <c r="OR204" s="83"/>
      <c r="OS204" s="83"/>
      <c r="OT204" s="83"/>
      <c r="OU204" s="83"/>
      <c r="OV204" s="83"/>
      <c r="OW204" s="83"/>
      <c r="OX204" s="83"/>
      <c r="OY204" s="83"/>
      <c r="OZ204" s="83"/>
      <c r="PA204" s="83"/>
      <c r="PB204" s="83"/>
      <c r="PC204" s="83"/>
      <c r="PD204" s="83"/>
      <c r="PE204" s="83"/>
      <c r="PF204" s="83"/>
      <c r="PG204" s="83"/>
      <c r="PH204" s="83"/>
      <c r="PI204" s="83"/>
      <c r="PJ204" s="83"/>
      <c r="PK204" s="83"/>
      <c r="PL204" s="83"/>
      <c r="PM204" s="83"/>
      <c r="PN204" s="83"/>
      <c r="PO204" s="83"/>
      <c r="PP204" s="83"/>
      <c r="PQ204" s="83"/>
      <c r="PR204" s="83"/>
      <c r="PS204" s="83"/>
      <c r="PT204" s="83"/>
      <c r="PU204" s="83"/>
      <c r="PV204" s="83"/>
      <c r="PW204" s="83"/>
      <c r="PX204" s="83"/>
      <c r="PY204" s="83"/>
      <c r="PZ204" s="83"/>
      <c r="QA204" s="83"/>
      <c r="QB204" s="83"/>
      <c r="QC204" s="83"/>
      <c r="QD204" s="83"/>
      <c r="QE204" s="83"/>
      <c r="QF204" s="83"/>
      <c r="QG204" s="83"/>
      <c r="QH204" s="83"/>
      <c r="QI204" s="83"/>
      <c r="QJ204" s="83"/>
      <c r="QK204" s="83"/>
      <c r="QL204" s="83"/>
      <c r="QM204" s="83"/>
      <c r="QN204" s="83"/>
      <c r="QO204" s="83"/>
      <c r="QP204" s="83"/>
      <c r="QQ204" s="83"/>
      <c r="QR204" s="83"/>
      <c r="QS204" s="83"/>
      <c r="QT204" s="83"/>
      <c r="QU204" s="83"/>
      <c r="QV204" s="83"/>
      <c r="QW204" s="83"/>
      <c r="QX204" s="83"/>
      <c r="QY204" s="83"/>
      <c r="QZ204" s="83"/>
      <c r="RA204" s="83"/>
      <c r="RB204" s="83"/>
      <c r="RC204" s="83"/>
      <c r="RD204" s="83"/>
      <c r="RE204" s="83"/>
      <c r="RF204" s="83"/>
      <c r="RG204" s="83"/>
      <c r="RH204" s="83"/>
      <c r="RI204" s="83"/>
      <c r="RJ204" s="83"/>
      <c r="RK204" s="83"/>
      <c r="RL204" s="83"/>
      <c r="RM204" s="83"/>
      <c r="RN204" s="83"/>
      <c r="RO204" s="83"/>
      <c r="RP204" s="83"/>
      <c r="RQ204" s="83"/>
      <c r="RR204" s="83"/>
      <c r="RS204" s="83"/>
      <c r="RT204" s="83"/>
      <c r="RU204" s="83"/>
      <c r="RV204" s="83"/>
      <c r="RW204" s="83"/>
      <c r="RX204" s="83"/>
      <c r="RY204" s="83"/>
      <c r="RZ204" s="83"/>
      <c r="SA204" s="83"/>
      <c r="SB204" s="83"/>
      <c r="SC204" s="83"/>
      <c r="SD204" s="83"/>
      <c r="SE204" s="83"/>
      <c r="SF204" s="83"/>
      <c r="SG204" s="83"/>
      <c r="SH204" s="83"/>
      <c r="SI204" s="83"/>
      <c r="SJ204" s="83"/>
      <c r="SK204" s="83"/>
      <c r="SL204" s="83"/>
      <c r="SM204" s="83"/>
      <c r="SN204" s="83"/>
      <c r="SO204" s="83"/>
      <c r="SP204" s="83"/>
      <c r="SQ204" s="83"/>
      <c r="SR204" s="83"/>
      <c r="SS204" s="83"/>
      <c r="ST204" s="83"/>
      <c r="SU204" s="83"/>
      <c r="SV204" s="83"/>
      <c r="SW204" s="83"/>
      <c r="SX204" s="83"/>
      <c r="SY204" s="83"/>
      <c r="SZ204" s="83"/>
      <c r="TA204" s="83"/>
      <c r="TB204" s="83"/>
      <c r="TC204" s="83"/>
      <c r="TD204" s="83"/>
      <c r="TE204" s="83"/>
      <c r="TF204" s="83"/>
      <c r="TG204" s="83"/>
      <c r="TH204" s="83"/>
      <c r="TI204" s="83"/>
      <c r="TJ204" s="83"/>
      <c r="TK204" s="83"/>
      <c r="TL204" s="83"/>
      <c r="TM204" s="83"/>
      <c r="TN204" s="83"/>
      <c r="TO204" s="83"/>
      <c r="TP204" s="83"/>
      <c r="TQ204" s="83"/>
      <c r="TR204" s="83"/>
      <c r="TS204" s="83"/>
      <c r="TT204" s="83"/>
      <c r="TU204" s="83"/>
      <c r="TV204" s="83"/>
      <c r="TW204" s="83"/>
      <c r="TX204" s="83"/>
      <c r="TY204" s="83"/>
      <c r="TZ204" s="83"/>
      <c r="UA204" s="83"/>
      <c r="UB204" s="83"/>
      <c r="UC204" s="83"/>
      <c r="UD204" s="83"/>
      <c r="UE204" s="83"/>
      <c r="UF204" s="83"/>
      <c r="UG204" s="83"/>
      <c r="UH204" s="83"/>
      <c r="UI204" s="83"/>
      <c r="UJ204" s="83"/>
      <c r="UK204" s="83"/>
      <c r="UL204" s="83"/>
      <c r="UM204" s="83"/>
      <c r="UN204" s="83"/>
      <c r="UO204" s="83"/>
      <c r="UP204" s="83"/>
      <c r="UQ204" s="83"/>
    </row>
    <row r="205" spans="1:564" s="1" customFormat="1" hidden="1" x14ac:dyDescent="0.2">
      <c r="A205" s="937">
        <f>alapadatok!Y13</f>
        <v>11</v>
      </c>
      <c r="B205" s="678" t="str">
        <f>IF(alapadatok!AA13="","",alapadatok!AA13)</f>
        <v/>
      </c>
      <c r="C205" s="584" t="str">
        <f>IF(alapadatok!Z13="","",alapadatok!Z13)</f>
        <v/>
      </c>
      <c r="D205" s="584" t="str">
        <f>IF(alapadatok!AB13="","",alapadatok!AB13)</f>
        <v/>
      </c>
      <c r="E205" s="948" t="str">
        <f>IF(alapadatok!AI10="","",alapadatok!AI10)</f>
        <v/>
      </c>
      <c r="F205" s="952"/>
      <c r="G205" s="953"/>
      <c r="H205" s="768"/>
      <c r="I205" s="455"/>
      <c r="J205" s="455"/>
      <c r="K205" s="455"/>
      <c r="L205" s="455"/>
      <c r="M205" s="455"/>
      <c r="N205" s="953"/>
      <c r="O205" s="768"/>
      <c r="P205" s="455"/>
      <c r="Q205" s="455"/>
      <c r="R205" s="455"/>
      <c r="S205" s="455"/>
      <c r="T205" s="455"/>
      <c r="U205" s="953"/>
      <c r="V205" s="768"/>
      <c r="W205" s="455"/>
      <c r="X205" s="455"/>
      <c r="Y205" s="455"/>
      <c r="Z205" s="455"/>
      <c r="AA205" s="455"/>
      <c r="AB205" s="953"/>
      <c r="AC205" s="768"/>
      <c r="AD205" s="455"/>
      <c r="AE205" s="455"/>
      <c r="AF205" s="455"/>
      <c r="AG205" s="455"/>
      <c r="AH205" s="455"/>
      <c r="AI205" s="953"/>
      <c r="AJ205" s="768"/>
      <c r="AK205" s="455"/>
      <c r="AL205" s="455"/>
      <c r="AM205" s="455"/>
      <c r="AN205" s="455"/>
      <c r="AO205" s="455"/>
      <c r="AP205" s="953"/>
      <c r="AQ205" s="768"/>
      <c r="AR205" s="455"/>
      <c r="AS205" s="455"/>
      <c r="AT205" s="455"/>
      <c r="AU205" s="455"/>
      <c r="AV205" s="455"/>
      <c r="AW205" s="953"/>
      <c r="AX205" s="768"/>
      <c r="AY205" s="455"/>
      <c r="AZ205" s="455"/>
      <c r="BA205" s="455"/>
      <c r="BB205" s="455"/>
      <c r="BC205" s="455"/>
      <c r="BD205" s="953"/>
      <c r="BE205" s="768"/>
      <c r="BF205" s="455"/>
      <c r="BG205" s="455"/>
      <c r="BH205" s="455"/>
      <c r="BI205" s="455"/>
      <c r="BJ205" s="455"/>
      <c r="BK205" s="953"/>
      <c r="BL205" s="768"/>
      <c r="BM205" s="455"/>
      <c r="BN205" s="455"/>
      <c r="BO205" s="455"/>
      <c r="BP205" s="455"/>
      <c r="BQ205" s="455"/>
      <c r="BR205" s="953"/>
      <c r="BS205" s="768"/>
      <c r="BT205" s="455"/>
      <c r="BU205" s="455"/>
      <c r="BV205" s="455"/>
      <c r="BW205" s="455"/>
      <c r="BX205" s="455"/>
      <c r="BY205" s="953"/>
      <c r="BZ205" s="768"/>
      <c r="CA205" s="455"/>
      <c r="CB205" s="455"/>
      <c r="CC205" s="455"/>
      <c r="CD205" s="455"/>
      <c r="CE205" s="455"/>
      <c r="CF205" s="953"/>
      <c r="CG205" s="768"/>
      <c r="CH205" s="455"/>
      <c r="CI205" s="455"/>
      <c r="CJ205" s="455"/>
      <c r="CK205" s="455"/>
      <c r="CL205" s="455"/>
      <c r="CM205" s="953"/>
      <c r="CN205" s="768"/>
      <c r="CO205" s="455"/>
      <c r="CP205" s="455"/>
      <c r="CQ205" s="455"/>
      <c r="CR205" s="455"/>
      <c r="CS205" s="455"/>
      <c r="CT205" s="953"/>
      <c r="CU205" s="952"/>
      <c r="CV205" s="455"/>
      <c r="CW205" s="455"/>
      <c r="CX205" s="455"/>
      <c r="CY205" s="455"/>
      <c r="CZ205" s="455"/>
      <c r="DA205" s="953"/>
      <c r="DB205" s="768"/>
      <c r="DC205" s="455"/>
      <c r="DD205" s="455"/>
      <c r="DE205" s="455"/>
      <c r="DF205" s="455"/>
      <c r="DG205" s="455"/>
      <c r="DH205" s="953"/>
      <c r="DI205" s="768"/>
      <c r="DJ205" s="455"/>
      <c r="DK205" s="455"/>
      <c r="DL205" s="455"/>
      <c r="DM205" s="455"/>
      <c r="DN205" s="455"/>
      <c r="DO205" s="953"/>
      <c r="DP205" s="768"/>
      <c r="DQ205" s="455"/>
      <c r="DR205" s="455"/>
      <c r="DS205" s="455"/>
      <c r="DT205" s="455"/>
      <c r="DU205" s="455"/>
      <c r="DV205" s="953"/>
      <c r="DW205" s="768"/>
      <c r="DX205" s="455"/>
      <c r="DY205" s="455"/>
      <c r="DZ205" s="455"/>
      <c r="EA205" s="455"/>
      <c r="EB205" s="455"/>
      <c r="EC205" s="954"/>
      <c r="ED205" s="768"/>
      <c r="EE205" s="455"/>
      <c r="EF205" s="455"/>
      <c r="EG205" s="455"/>
      <c r="EH205" s="455"/>
      <c r="EI205" s="455"/>
      <c r="EJ205" s="953"/>
      <c r="EK205" s="768"/>
      <c r="EL205" s="455"/>
      <c r="EM205" s="455"/>
      <c r="EN205" s="455"/>
      <c r="EO205" s="455"/>
      <c r="EP205" s="455"/>
      <c r="EQ205" s="953"/>
      <c r="ER205" s="768"/>
      <c r="ES205" s="455"/>
      <c r="ET205" s="455"/>
      <c r="EU205" s="455"/>
      <c r="EV205" s="455"/>
      <c r="EW205" s="455"/>
      <c r="EX205" s="953"/>
      <c r="EY205" s="768"/>
      <c r="EZ205" s="455"/>
      <c r="FA205" s="455"/>
      <c r="FB205" s="455"/>
      <c r="FC205" s="455"/>
      <c r="FD205" s="455"/>
      <c r="FE205" s="953"/>
      <c r="FF205" s="768"/>
      <c r="FG205" s="455"/>
      <c r="FH205" s="455"/>
      <c r="FI205" s="455"/>
      <c r="FJ205" s="455"/>
      <c r="FK205" s="455"/>
      <c r="FL205" s="953"/>
      <c r="FM205" s="768"/>
      <c r="FN205" s="455"/>
      <c r="FO205" s="455"/>
      <c r="FP205" s="455"/>
      <c r="FQ205" s="455"/>
      <c r="FR205" s="455"/>
      <c r="FS205" s="953"/>
      <c r="FT205" s="768"/>
      <c r="FU205" s="455"/>
      <c r="FV205" s="455"/>
      <c r="FW205" s="455"/>
      <c r="FX205" s="455"/>
      <c r="FY205" s="455"/>
      <c r="FZ205" s="953"/>
      <c r="GA205" s="768"/>
      <c r="GB205" s="455"/>
      <c r="GC205" s="455"/>
      <c r="GD205" s="455"/>
      <c r="GE205" s="455"/>
      <c r="GF205" s="953"/>
      <c r="GG205" s="768"/>
      <c r="GH205" s="455"/>
      <c r="GI205" s="455"/>
      <c r="GJ205" s="455"/>
      <c r="GK205" s="455"/>
      <c r="GL205" s="455"/>
      <c r="GM205" s="455"/>
      <c r="GN205" s="954"/>
      <c r="GO205" s="768"/>
      <c r="GP205" s="455"/>
      <c r="GQ205" s="455"/>
      <c r="GR205" s="455"/>
      <c r="GS205" s="455"/>
      <c r="GT205" s="455"/>
      <c r="GU205" s="953"/>
      <c r="GV205" s="768"/>
      <c r="GW205" s="455"/>
      <c r="GX205" s="455"/>
      <c r="GY205" s="455"/>
      <c r="GZ205" s="455"/>
      <c r="HA205" s="455"/>
      <c r="HB205" s="953"/>
      <c r="HC205" s="768"/>
      <c r="HD205" s="455"/>
      <c r="HE205" s="455"/>
      <c r="HF205" s="455"/>
      <c r="HG205" s="455"/>
      <c r="HH205" s="455"/>
      <c r="HI205" s="953"/>
      <c r="HJ205" s="768"/>
      <c r="HK205" s="455"/>
      <c r="HL205" s="455"/>
      <c r="HM205" s="455"/>
      <c r="HN205" s="455"/>
      <c r="HO205" s="455"/>
      <c r="HP205" s="953"/>
      <c r="HQ205" s="768"/>
      <c r="HR205" s="455"/>
      <c r="HS205" s="455"/>
      <c r="HT205" s="455"/>
      <c r="HU205" s="455"/>
      <c r="HV205" s="455"/>
      <c r="HW205" s="953"/>
      <c r="HX205" s="768"/>
      <c r="HY205" s="455"/>
      <c r="HZ205" s="455"/>
      <c r="IA205" s="455"/>
      <c r="IB205" s="455"/>
      <c r="IC205" s="455"/>
      <c r="ID205" s="953"/>
      <c r="IE205" s="768"/>
      <c r="IF205" s="455"/>
      <c r="IG205" s="455"/>
      <c r="IH205" s="455"/>
      <c r="II205" s="455"/>
      <c r="IJ205" s="455"/>
      <c r="IK205" s="953"/>
      <c r="IL205" s="768"/>
      <c r="IM205" s="455"/>
      <c r="IN205" s="455"/>
      <c r="IO205" s="455"/>
      <c r="IP205" s="455"/>
      <c r="IQ205" s="455"/>
      <c r="IR205" s="953"/>
      <c r="IS205" s="768"/>
      <c r="IT205" s="455"/>
      <c r="IU205" s="455"/>
      <c r="IV205" s="455"/>
      <c r="IW205" s="455"/>
      <c r="IX205" s="455"/>
      <c r="IY205" s="954"/>
      <c r="IZ205" s="768"/>
      <c r="JA205" s="455"/>
      <c r="JB205" s="455"/>
      <c r="JC205" s="455"/>
      <c r="JD205" s="455"/>
      <c r="JE205" s="455"/>
      <c r="JF205" s="953"/>
      <c r="JG205" s="768"/>
      <c r="JH205" s="455"/>
      <c r="JI205" s="455"/>
      <c r="JJ205" s="455"/>
      <c r="JK205" s="455"/>
      <c r="JL205" s="455"/>
      <c r="JM205" s="953"/>
      <c r="JN205" s="768"/>
      <c r="JO205" s="455"/>
      <c r="JP205" s="455"/>
      <c r="JQ205" s="455"/>
      <c r="JR205" s="455"/>
      <c r="JS205" s="455"/>
      <c r="JT205" s="953"/>
      <c r="JU205" s="768"/>
      <c r="JV205" s="455"/>
      <c r="JW205" s="455"/>
      <c r="JX205" s="455"/>
      <c r="JY205" s="455"/>
      <c r="JZ205" s="455"/>
      <c r="KA205" s="953"/>
      <c r="KB205" s="768"/>
      <c r="KC205" s="455"/>
      <c r="KD205" s="455"/>
      <c r="KE205" s="455"/>
      <c r="KF205" s="455"/>
      <c r="KG205" s="455"/>
      <c r="KH205" s="953"/>
      <c r="KI205" s="768"/>
      <c r="KJ205" s="455"/>
      <c r="KK205" s="455"/>
      <c r="KL205" s="455"/>
      <c r="KM205" s="455"/>
      <c r="KN205" s="455"/>
      <c r="KO205" s="953"/>
      <c r="KP205" s="768"/>
      <c r="KQ205" s="455"/>
      <c r="KR205" s="455"/>
      <c r="KS205" s="455"/>
      <c r="KT205" s="455"/>
      <c r="KU205" s="455"/>
      <c r="KV205" s="953"/>
      <c r="KW205" s="768"/>
      <c r="KX205" s="455"/>
      <c r="KY205" s="455"/>
      <c r="KZ205" s="455"/>
      <c r="LA205" s="455"/>
      <c r="LB205" s="455"/>
      <c r="LC205" s="954"/>
      <c r="LD205" s="768"/>
      <c r="LE205" s="455"/>
      <c r="LF205" s="455"/>
      <c r="LG205" s="455"/>
      <c r="LH205" s="455"/>
      <c r="LI205" s="455"/>
      <c r="LJ205" s="953"/>
      <c r="LK205" s="768"/>
      <c r="LL205" s="455"/>
      <c r="LM205" s="455"/>
      <c r="LN205" s="455"/>
      <c r="LO205" s="455"/>
      <c r="LP205" s="455"/>
      <c r="LQ205" s="953"/>
      <c r="LR205" s="768"/>
      <c r="LS205" s="455"/>
      <c r="LT205" s="455"/>
      <c r="LU205" s="455"/>
      <c r="LV205" s="455"/>
      <c r="LW205" s="455"/>
      <c r="LX205" s="953"/>
      <c r="LY205" s="768"/>
      <c r="LZ205" s="455"/>
      <c r="MA205" s="455"/>
      <c r="MB205" s="455"/>
      <c r="MC205" s="455"/>
      <c r="MD205" s="455"/>
      <c r="ME205" s="953"/>
      <c r="MF205" s="768"/>
      <c r="MG205" s="455"/>
      <c r="MH205" s="455"/>
      <c r="MI205" s="455"/>
      <c r="MJ205" s="455"/>
      <c r="MK205" s="455"/>
      <c r="ML205" s="953"/>
      <c r="MM205" s="768"/>
      <c r="MN205" s="455"/>
      <c r="MO205" s="455"/>
      <c r="MP205" s="455"/>
      <c r="MQ205" s="455"/>
      <c r="MR205" s="455"/>
      <c r="MS205" s="953"/>
      <c r="MT205" s="768"/>
      <c r="MU205" s="455"/>
      <c r="MV205" s="455"/>
      <c r="MW205" s="455"/>
      <c r="MX205" s="455"/>
      <c r="MY205" s="455"/>
      <c r="MZ205" s="953"/>
      <c r="NA205" s="768"/>
      <c r="NB205" s="455"/>
      <c r="NC205" s="455"/>
      <c r="ND205" s="455"/>
      <c r="NE205" s="455"/>
      <c r="NF205" s="455"/>
      <c r="NG205" s="954"/>
      <c r="NH205" s="768"/>
      <c r="NI205" s="455"/>
      <c r="NJ205" s="455"/>
      <c r="NK205" s="455"/>
      <c r="NL205" s="455"/>
      <c r="NM205" s="455"/>
      <c r="NN205" s="953"/>
      <c r="NO205" s="83"/>
      <c r="NP205" s="83"/>
      <c r="NQ205" s="83"/>
      <c r="NR205" s="83"/>
      <c r="NS205" s="83"/>
      <c r="NT205" s="83"/>
      <c r="NU205" s="83"/>
      <c r="NV205" s="83"/>
      <c r="NW205" s="83"/>
      <c r="NX205" s="83"/>
      <c r="NY205" s="83"/>
      <c r="NZ205" s="83"/>
      <c r="OA205" s="83"/>
      <c r="OB205" s="83"/>
      <c r="OC205" s="83"/>
      <c r="OD205" s="83"/>
      <c r="OE205" s="83"/>
      <c r="OF205" s="83"/>
      <c r="OG205" s="83"/>
      <c r="OH205" s="83"/>
      <c r="OI205" s="83"/>
      <c r="OJ205" s="83"/>
      <c r="OK205" s="83"/>
      <c r="OL205" s="83"/>
      <c r="OM205" s="83"/>
      <c r="ON205" s="83"/>
      <c r="OO205" s="83"/>
      <c r="OP205" s="83"/>
      <c r="OQ205" s="83"/>
      <c r="OR205" s="83"/>
      <c r="OS205" s="83"/>
      <c r="OT205" s="83"/>
      <c r="OU205" s="83"/>
      <c r="OV205" s="83"/>
      <c r="OW205" s="83"/>
      <c r="OX205" s="83"/>
      <c r="OY205" s="83"/>
      <c r="OZ205" s="83"/>
      <c r="PA205" s="83"/>
      <c r="PB205" s="83"/>
      <c r="PC205" s="83"/>
      <c r="PD205" s="83"/>
      <c r="PE205" s="83"/>
      <c r="PF205" s="83"/>
      <c r="PG205" s="83"/>
      <c r="PH205" s="83"/>
      <c r="PI205" s="83"/>
      <c r="PJ205" s="83"/>
      <c r="PK205" s="83"/>
      <c r="PL205" s="83"/>
      <c r="PM205" s="83"/>
      <c r="PN205" s="83"/>
      <c r="PO205" s="83"/>
      <c r="PP205" s="83"/>
      <c r="PQ205" s="83"/>
      <c r="PR205" s="83"/>
      <c r="PS205" s="83"/>
      <c r="PT205" s="83"/>
      <c r="PU205" s="83"/>
      <c r="PV205" s="83"/>
      <c r="PW205" s="83"/>
      <c r="PX205" s="83"/>
      <c r="PY205" s="83"/>
      <c r="PZ205" s="83"/>
      <c r="QA205" s="83"/>
      <c r="QB205" s="83"/>
      <c r="QC205" s="83"/>
      <c r="QD205" s="83"/>
      <c r="QE205" s="83"/>
      <c r="QF205" s="83"/>
      <c r="QG205" s="83"/>
      <c r="QH205" s="83"/>
      <c r="QI205" s="83"/>
      <c r="QJ205" s="83"/>
      <c r="QK205" s="83"/>
      <c r="QL205" s="83"/>
      <c r="QM205" s="83"/>
      <c r="QN205" s="83"/>
      <c r="QO205" s="83"/>
      <c r="QP205" s="83"/>
      <c r="QQ205" s="83"/>
      <c r="QR205" s="83"/>
      <c r="QS205" s="83"/>
      <c r="QT205" s="83"/>
      <c r="QU205" s="83"/>
      <c r="QV205" s="83"/>
      <c r="QW205" s="83"/>
      <c r="QX205" s="83"/>
      <c r="QY205" s="83"/>
      <c r="QZ205" s="83"/>
      <c r="RA205" s="83"/>
      <c r="RB205" s="83"/>
      <c r="RC205" s="83"/>
      <c r="RD205" s="83"/>
      <c r="RE205" s="83"/>
      <c r="RF205" s="83"/>
      <c r="RG205" s="83"/>
      <c r="RH205" s="83"/>
      <c r="RI205" s="83"/>
      <c r="RJ205" s="83"/>
      <c r="RK205" s="83"/>
      <c r="RL205" s="83"/>
      <c r="RM205" s="83"/>
      <c r="RN205" s="83"/>
      <c r="RO205" s="83"/>
      <c r="RP205" s="83"/>
      <c r="RQ205" s="83"/>
      <c r="RR205" s="83"/>
      <c r="RS205" s="83"/>
      <c r="RT205" s="83"/>
      <c r="RU205" s="83"/>
      <c r="RV205" s="83"/>
      <c r="RW205" s="83"/>
      <c r="RX205" s="83"/>
      <c r="RY205" s="83"/>
      <c r="RZ205" s="83"/>
      <c r="SA205" s="83"/>
      <c r="SB205" s="83"/>
      <c r="SC205" s="83"/>
      <c r="SD205" s="83"/>
      <c r="SE205" s="83"/>
      <c r="SF205" s="83"/>
      <c r="SG205" s="83"/>
      <c r="SH205" s="83"/>
      <c r="SI205" s="83"/>
      <c r="SJ205" s="83"/>
      <c r="SK205" s="83"/>
      <c r="SL205" s="83"/>
      <c r="SM205" s="83"/>
      <c r="SN205" s="83"/>
      <c r="SO205" s="83"/>
      <c r="SP205" s="83"/>
      <c r="SQ205" s="83"/>
      <c r="SR205" s="83"/>
      <c r="SS205" s="83"/>
      <c r="ST205" s="83"/>
      <c r="SU205" s="83"/>
      <c r="SV205" s="83"/>
      <c r="SW205" s="83"/>
      <c r="SX205" s="83"/>
      <c r="SY205" s="83"/>
      <c r="SZ205" s="83"/>
      <c r="TA205" s="83"/>
      <c r="TB205" s="83"/>
      <c r="TC205" s="83"/>
      <c r="TD205" s="83"/>
      <c r="TE205" s="83"/>
      <c r="TF205" s="83"/>
      <c r="TG205" s="83"/>
      <c r="TH205" s="83"/>
      <c r="TI205" s="83"/>
      <c r="TJ205" s="83"/>
      <c r="TK205" s="83"/>
      <c r="TL205" s="83"/>
      <c r="TM205" s="83"/>
      <c r="TN205" s="83"/>
      <c r="TO205" s="83"/>
      <c r="TP205" s="83"/>
      <c r="TQ205" s="83"/>
      <c r="TR205" s="83"/>
      <c r="TS205" s="83"/>
      <c r="TT205" s="83"/>
      <c r="TU205" s="83"/>
      <c r="TV205" s="83"/>
      <c r="TW205" s="83"/>
      <c r="TX205" s="83"/>
      <c r="TY205" s="83"/>
      <c r="TZ205" s="83"/>
      <c r="UA205" s="83"/>
      <c r="UB205" s="83"/>
      <c r="UC205" s="83"/>
      <c r="UD205" s="83"/>
      <c r="UE205" s="83"/>
      <c r="UF205" s="83"/>
      <c r="UG205" s="83"/>
      <c r="UH205" s="83"/>
      <c r="UI205" s="83"/>
      <c r="UJ205" s="83"/>
      <c r="UK205" s="83"/>
      <c r="UL205" s="83"/>
      <c r="UM205" s="83"/>
      <c r="UN205" s="83"/>
      <c r="UO205" s="83"/>
      <c r="UP205" s="83"/>
      <c r="UQ205" s="83"/>
    </row>
    <row r="206" spans="1:564" s="1" customFormat="1" hidden="1" x14ac:dyDescent="0.2">
      <c r="A206" s="937">
        <f>alapadatok!Y14</f>
        <v>12</v>
      </c>
      <c r="B206" s="678" t="str">
        <f>IF(alapadatok!AA14="","",alapadatok!AA14)</f>
        <v/>
      </c>
      <c r="C206" s="584" t="str">
        <f>IF(alapadatok!Z14="","",alapadatok!Z14)</f>
        <v/>
      </c>
      <c r="D206" s="584" t="str">
        <f>IF(alapadatok!AB14="","",alapadatok!AB14)</f>
        <v/>
      </c>
      <c r="E206" s="948" t="str">
        <f>IF(alapadatok!AI11="","",alapadatok!AI11)</f>
        <v/>
      </c>
      <c r="F206" s="610"/>
      <c r="G206" s="757"/>
      <c r="H206" s="756"/>
      <c r="I206" s="608"/>
      <c r="J206" s="608"/>
      <c r="K206" s="608"/>
      <c r="L206" s="608"/>
      <c r="M206" s="608"/>
      <c r="N206" s="757"/>
      <c r="O206" s="756"/>
      <c r="P206" s="608"/>
      <c r="Q206" s="455"/>
      <c r="R206" s="608"/>
      <c r="S206" s="608"/>
      <c r="T206" s="608"/>
      <c r="U206" s="757"/>
      <c r="V206" s="756"/>
      <c r="W206" s="608"/>
      <c r="X206" s="608"/>
      <c r="Y206" s="608"/>
      <c r="Z206" s="608"/>
      <c r="AA206" s="608"/>
      <c r="AB206" s="757"/>
      <c r="AC206" s="756"/>
      <c r="AD206" s="608"/>
      <c r="AE206" s="608"/>
      <c r="AF206" s="608"/>
      <c r="AG206" s="608"/>
      <c r="AH206" s="608"/>
      <c r="AI206" s="757"/>
      <c r="AJ206" s="756"/>
      <c r="AK206" s="608"/>
      <c r="AL206" s="608"/>
      <c r="AM206" s="608"/>
      <c r="AN206" s="608"/>
      <c r="AO206" s="608"/>
      <c r="AP206" s="757"/>
      <c r="AQ206" s="756"/>
      <c r="AR206" s="608"/>
      <c r="AS206" s="608"/>
      <c r="AT206" s="608"/>
      <c r="AU206" s="608"/>
      <c r="AV206" s="608"/>
      <c r="AW206" s="757"/>
      <c r="AX206" s="756"/>
      <c r="AY206" s="608"/>
      <c r="AZ206" s="608"/>
      <c r="BA206" s="608"/>
      <c r="BB206" s="608"/>
      <c r="BC206" s="608"/>
      <c r="BD206" s="757"/>
      <c r="BE206" s="756"/>
      <c r="BF206" s="608"/>
      <c r="BG206" s="608"/>
      <c r="BH206" s="608"/>
      <c r="BI206" s="608"/>
      <c r="BJ206" s="608"/>
      <c r="BK206" s="757"/>
      <c r="BL206" s="756"/>
      <c r="BM206" s="608"/>
      <c r="BN206" s="608"/>
      <c r="BO206" s="608"/>
      <c r="BP206" s="608"/>
      <c r="BQ206" s="608"/>
      <c r="BR206" s="757"/>
      <c r="BS206" s="756"/>
      <c r="BT206" s="608"/>
      <c r="BU206" s="608"/>
      <c r="BV206" s="608"/>
      <c r="BW206" s="608"/>
      <c r="BX206" s="608"/>
      <c r="BY206" s="757"/>
      <c r="BZ206" s="756"/>
      <c r="CA206" s="608"/>
      <c r="CB206" s="608"/>
      <c r="CC206" s="608"/>
      <c r="CD206" s="608"/>
      <c r="CE206" s="608"/>
      <c r="CF206" s="757"/>
      <c r="CG206" s="756"/>
      <c r="CH206" s="608"/>
      <c r="CI206" s="608"/>
      <c r="CJ206" s="608"/>
      <c r="CK206" s="608"/>
      <c r="CL206" s="608"/>
      <c r="CM206" s="757"/>
      <c r="CN206" s="756"/>
      <c r="CO206" s="608"/>
      <c r="CP206" s="608"/>
      <c r="CQ206" s="608"/>
      <c r="CR206" s="608"/>
      <c r="CS206" s="608"/>
      <c r="CT206" s="757"/>
      <c r="CU206" s="756"/>
      <c r="CV206" s="608"/>
      <c r="CW206" s="608"/>
      <c r="CX206" s="608"/>
      <c r="CY206" s="608"/>
      <c r="CZ206" s="608"/>
      <c r="DA206" s="757"/>
      <c r="DB206" s="756"/>
      <c r="DC206" s="608"/>
      <c r="DD206" s="608"/>
      <c r="DE206" s="608"/>
      <c r="DF206" s="608"/>
      <c r="DG206" s="608"/>
      <c r="DH206" s="757"/>
      <c r="DI206" s="756"/>
      <c r="DJ206" s="608"/>
      <c r="DK206" s="608"/>
      <c r="DL206" s="608"/>
      <c r="DM206" s="608"/>
      <c r="DN206" s="608"/>
      <c r="DO206" s="757"/>
      <c r="DP206" s="756"/>
      <c r="DQ206" s="608"/>
      <c r="DR206" s="608"/>
      <c r="DS206" s="608"/>
      <c r="DT206" s="608"/>
      <c r="DU206" s="608"/>
      <c r="DV206" s="757"/>
      <c r="DW206" s="756"/>
      <c r="DX206" s="608"/>
      <c r="DY206" s="608"/>
      <c r="DZ206" s="608"/>
      <c r="EA206" s="608"/>
      <c r="EB206" s="608"/>
      <c r="EC206" s="609"/>
      <c r="ED206" s="756"/>
      <c r="EE206" s="608"/>
      <c r="EF206" s="608"/>
      <c r="EG206" s="608"/>
      <c r="EH206" s="608"/>
      <c r="EI206" s="608"/>
      <c r="EJ206" s="757"/>
      <c r="EK206" s="756"/>
      <c r="EL206" s="608"/>
      <c r="EM206" s="608"/>
      <c r="EN206" s="608"/>
      <c r="EO206" s="608"/>
      <c r="EP206" s="608"/>
      <c r="EQ206" s="757"/>
      <c r="ER206" s="756"/>
      <c r="ES206" s="608"/>
      <c r="ET206" s="608"/>
      <c r="EU206" s="608"/>
      <c r="EV206" s="608"/>
      <c r="EW206" s="608"/>
      <c r="EX206" s="757"/>
      <c r="EY206" s="756"/>
      <c r="EZ206" s="608"/>
      <c r="FA206" s="608"/>
      <c r="FB206" s="608"/>
      <c r="FC206" s="608"/>
      <c r="FD206" s="608"/>
      <c r="FE206" s="757"/>
      <c r="FF206" s="756"/>
      <c r="FG206" s="608"/>
      <c r="FH206" s="608"/>
      <c r="FI206" s="608"/>
      <c r="FJ206" s="608"/>
      <c r="FK206" s="608"/>
      <c r="FL206" s="757"/>
      <c r="FM206" s="756"/>
      <c r="FN206" s="608"/>
      <c r="FO206" s="608"/>
      <c r="FP206" s="608"/>
      <c r="FQ206" s="608"/>
      <c r="FR206" s="608"/>
      <c r="FS206" s="757"/>
      <c r="FT206" s="756"/>
      <c r="FU206" s="608"/>
      <c r="FV206" s="608"/>
      <c r="FW206" s="608"/>
      <c r="FX206" s="608"/>
      <c r="FY206" s="608"/>
      <c r="FZ206" s="757"/>
      <c r="GA206" s="768"/>
      <c r="GB206" s="455"/>
      <c r="GC206" s="455"/>
      <c r="GD206" s="455"/>
      <c r="GE206" s="455"/>
      <c r="GF206" s="953"/>
      <c r="GG206" s="768"/>
      <c r="GH206" s="455"/>
      <c r="GI206" s="455"/>
      <c r="GJ206" s="455"/>
      <c r="GK206" s="455"/>
      <c r="GL206" s="455"/>
      <c r="GM206" s="455"/>
      <c r="GN206" s="954"/>
      <c r="GO206" s="756"/>
      <c r="GP206" s="608"/>
      <c r="GQ206" s="608"/>
      <c r="GR206" s="608"/>
      <c r="GS206" s="608"/>
      <c r="GT206" s="608"/>
      <c r="GU206" s="757"/>
      <c r="GV206" s="756"/>
      <c r="GW206" s="608"/>
      <c r="GX206" s="608"/>
      <c r="GY206" s="608"/>
      <c r="GZ206" s="608"/>
      <c r="HA206" s="608"/>
      <c r="HB206" s="757"/>
      <c r="HC206" s="756"/>
      <c r="HD206" s="608"/>
      <c r="HE206" s="608"/>
      <c r="HF206" s="608"/>
      <c r="HG206" s="608"/>
      <c r="HH206" s="608"/>
      <c r="HI206" s="757"/>
      <c r="HJ206" s="756"/>
      <c r="HK206" s="608"/>
      <c r="HL206" s="608"/>
      <c r="HM206" s="608"/>
      <c r="HN206" s="608"/>
      <c r="HO206" s="608"/>
      <c r="HP206" s="757"/>
      <c r="HQ206" s="756"/>
      <c r="HR206" s="608"/>
      <c r="HS206" s="608"/>
      <c r="HT206" s="608"/>
      <c r="HU206" s="608"/>
      <c r="HV206" s="608"/>
      <c r="HW206" s="757"/>
      <c r="HX206" s="756"/>
      <c r="HY206" s="608"/>
      <c r="HZ206" s="608"/>
      <c r="IA206" s="608"/>
      <c r="IB206" s="608"/>
      <c r="IC206" s="608"/>
      <c r="ID206" s="757"/>
      <c r="IE206" s="756"/>
      <c r="IF206" s="608"/>
      <c r="IG206" s="608"/>
      <c r="IH206" s="608"/>
      <c r="II206" s="608"/>
      <c r="IJ206" s="608"/>
      <c r="IK206" s="757"/>
      <c r="IL206" s="756"/>
      <c r="IM206" s="608"/>
      <c r="IN206" s="608"/>
      <c r="IO206" s="608"/>
      <c r="IP206" s="608"/>
      <c r="IQ206" s="608"/>
      <c r="IR206" s="757"/>
      <c r="IS206" s="756"/>
      <c r="IT206" s="608"/>
      <c r="IU206" s="608"/>
      <c r="IV206" s="608"/>
      <c r="IW206" s="608"/>
      <c r="IX206" s="608"/>
      <c r="IY206" s="609"/>
      <c r="IZ206" s="756"/>
      <c r="JA206" s="608"/>
      <c r="JB206" s="608"/>
      <c r="JC206" s="608"/>
      <c r="JD206" s="608"/>
      <c r="JE206" s="608"/>
      <c r="JF206" s="757"/>
      <c r="JG206" s="756"/>
      <c r="JH206" s="608"/>
      <c r="JI206" s="608"/>
      <c r="JJ206" s="608"/>
      <c r="JK206" s="608"/>
      <c r="JL206" s="608"/>
      <c r="JM206" s="757"/>
      <c r="JN206" s="756"/>
      <c r="JO206" s="608"/>
      <c r="JP206" s="608"/>
      <c r="JQ206" s="608"/>
      <c r="JR206" s="608"/>
      <c r="JS206" s="608"/>
      <c r="JT206" s="757"/>
      <c r="JU206" s="756"/>
      <c r="JV206" s="608"/>
      <c r="JW206" s="608"/>
      <c r="JX206" s="608"/>
      <c r="JY206" s="608"/>
      <c r="JZ206" s="608"/>
      <c r="KA206" s="757"/>
      <c r="KB206" s="756"/>
      <c r="KC206" s="608"/>
      <c r="KD206" s="608"/>
      <c r="KE206" s="608"/>
      <c r="KF206" s="608"/>
      <c r="KG206" s="608"/>
      <c r="KH206" s="757"/>
      <c r="KI206" s="756"/>
      <c r="KJ206" s="608"/>
      <c r="KK206" s="608"/>
      <c r="KL206" s="608"/>
      <c r="KM206" s="608"/>
      <c r="KN206" s="608"/>
      <c r="KO206" s="757"/>
      <c r="KP206" s="756"/>
      <c r="KQ206" s="608"/>
      <c r="KR206" s="608"/>
      <c r="KS206" s="608"/>
      <c r="KT206" s="608"/>
      <c r="KU206" s="608"/>
      <c r="KV206" s="757"/>
      <c r="KW206" s="756"/>
      <c r="KX206" s="608"/>
      <c r="KY206" s="608"/>
      <c r="KZ206" s="608"/>
      <c r="LA206" s="608"/>
      <c r="LB206" s="608"/>
      <c r="LC206" s="609"/>
      <c r="LD206" s="756"/>
      <c r="LE206" s="608"/>
      <c r="LF206" s="608"/>
      <c r="LG206" s="608"/>
      <c r="LH206" s="608"/>
      <c r="LI206" s="608"/>
      <c r="LJ206" s="757"/>
      <c r="LK206" s="756"/>
      <c r="LL206" s="608"/>
      <c r="LM206" s="608"/>
      <c r="LN206" s="608"/>
      <c r="LO206" s="608"/>
      <c r="LP206" s="608"/>
      <c r="LQ206" s="757"/>
      <c r="LR206" s="756"/>
      <c r="LS206" s="608"/>
      <c r="LT206" s="608"/>
      <c r="LU206" s="608"/>
      <c r="LV206" s="608"/>
      <c r="LW206" s="608"/>
      <c r="LX206" s="757"/>
      <c r="LY206" s="756"/>
      <c r="LZ206" s="608"/>
      <c r="MA206" s="608"/>
      <c r="MB206" s="608"/>
      <c r="MC206" s="608"/>
      <c r="MD206" s="608"/>
      <c r="ME206" s="757"/>
      <c r="MF206" s="756"/>
      <c r="MG206" s="608"/>
      <c r="MH206" s="608"/>
      <c r="MI206" s="608"/>
      <c r="MJ206" s="608"/>
      <c r="MK206" s="608"/>
      <c r="ML206" s="757"/>
      <c r="MM206" s="756"/>
      <c r="MN206" s="608"/>
      <c r="MO206" s="608"/>
      <c r="MP206" s="608"/>
      <c r="MQ206" s="608"/>
      <c r="MR206" s="608"/>
      <c r="MS206" s="757"/>
      <c r="MT206" s="756"/>
      <c r="MU206" s="608"/>
      <c r="MV206" s="608"/>
      <c r="MW206" s="608"/>
      <c r="MX206" s="608"/>
      <c r="MY206" s="608"/>
      <c r="MZ206" s="757"/>
      <c r="NA206" s="756"/>
      <c r="NB206" s="608"/>
      <c r="NC206" s="608"/>
      <c r="ND206" s="608"/>
      <c r="NE206" s="608"/>
      <c r="NF206" s="608"/>
      <c r="NG206" s="757"/>
      <c r="NH206" s="756"/>
      <c r="NI206" s="608"/>
      <c r="NJ206" s="608"/>
      <c r="NK206" s="608"/>
      <c r="NL206" s="608"/>
      <c r="NM206" s="608"/>
      <c r="NN206" s="757"/>
      <c r="NO206" s="83"/>
      <c r="NP206" s="83"/>
      <c r="NQ206" s="83"/>
      <c r="NR206" s="83"/>
      <c r="NS206" s="83"/>
      <c r="NT206" s="83"/>
      <c r="NU206" s="83"/>
      <c r="NV206" s="83"/>
      <c r="NW206" s="83"/>
      <c r="NX206" s="83"/>
      <c r="NY206" s="83"/>
      <c r="NZ206" s="83"/>
      <c r="OA206" s="83"/>
      <c r="OB206" s="83"/>
      <c r="OC206" s="83"/>
      <c r="OD206" s="83"/>
      <c r="OE206" s="83"/>
      <c r="OF206" s="83"/>
      <c r="OG206" s="83"/>
      <c r="OH206" s="83"/>
      <c r="OI206" s="83"/>
      <c r="OJ206" s="83"/>
      <c r="OK206" s="83"/>
      <c r="OL206" s="83"/>
      <c r="OM206" s="83"/>
      <c r="ON206" s="83"/>
      <c r="OO206" s="83"/>
      <c r="OP206" s="83"/>
      <c r="OQ206" s="83"/>
      <c r="OR206" s="83"/>
      <c r="OS206" s="83"/>
      <c r="OT206" s="83"/>
      <c r="OU206" s="83"/>
      <c r="OV206" s="83"/>
      <c r="OW206" s="83"/>
      <c r="OX206" s="83"/>
      <c r="OY206" s="83"/>
      <c r="OZ206" s="83"/>
      <c r="PA206" s="83"/>
      <c r="PB206" s="83"/>
      <c r="PC206" s="83"/>
      <c r="PD206" s="83"/>
      <c r="PE206" s="83"/>
      <c r="PF206" s="83"/>
      <c r="PG206" s="83"/>
      <c r="PH206" s="83"/>
      <c r="PI206" s="83"/>
      <c r="PJ206" s="83"/>
      <c r="PK206" s="83"/>
      <c r="PL206" s="83"/>
      <c r="PM206" s="83"/>
      <c r="PN206" s="83"/>
      <c r="PO206" s="83"/>
      <c r="PP206" s="83"/>
      <c r="PQ206" s="83"/>
      <c r="PR206" s="83"/>
      <c r="PS206" s="83"/>
      <c r="PT206" s="83"/>
      <c r="PU206" s="83"/>
      <c r="PV206" s="83"/>
      <c r="PW206" s="83"/>
      <c r="PX206" s="83"/>
      <c r="PY206" s="83"/>
      <c r="PZ206" s="83"/>
      <c r="QA206" s="83"/>
      <c r="QB206" s="83"/>
      <c r="QC206" s="83"/>
      <c r="QD206" s="83"/>
      <c r="QE206" s="83"/>
      <c r="QF206" s="83"/>
      <c r="QG206" s="83"/>
      <c r="QH206" s="83"/>
      <c r="QI206" s="83"/>
      <c r="QJ206" s="83"/>
      <c r="QK206" s="83"/>
      <c r="QL206" s="83"/>
      <c r="QM206" s="83"/>
      <c r="QN206" s="83"/>
      <c r="QO206" s="83"/>
      <c r="QP206" s="83"/>
      <c r="QQ206" s="83"/>
      <c r="QR206" s="83"/>
      <c r="QS206" s="83"/>
      <c r="QT206" s="83"/>
      <c r="QU206" s="83"/>
      <c r="QV206" s="83"/>
      <c r="QW206" s="83"/>
      <c r="QX206" s="83"/>
      <c r="QY206" s="83"/>
      <c r="QZ206" s="83"/>
      <c r="RA206" s="83"/>
      <c r="RB206" s="83"/>
      <c r="RC206" s="83"/>
      <c r="RD206" s="83"/>
      <c r="RE206" s="83"/>
      <c r="RF206" s="83"/>
      <c r="RG206" s="83"/>
      <c r="RH206" s="83"/>
      <c r="RI206" s="83"/>
      <c r="RJ206" s="83"/>
      <c r="RK206" s="83"/>
      <c r="RL206" s="83"/>
      <c r="RM206" s="83"/>
      <c r="RN206" s="83"/>
      <c r="RO206" s="83"/>
      <c r="RP206" s="83"/>
      <c r="RQ206" s="83"/>
      <c r="RR206" s="83"/>
      <c r="RS206" s="83"/>
      <c r="RT206" s="83"/>
      <c r="RU206" s="83"/>
      <c r="RV206" s="83"/>
      <c r="RW206" s="83"/>
      <c r="RX206" s="83"/>
      <c r="RY206" s="83"/>
      <c r="RZ206" s="83"/>
      <c r="SA206" s="83"/>
      <c r="SB206" s="83"/>
      <c r="SC206" s="83"/>
      <c r="SD206" s="83"/>
      <c r="SE206" s="83"/>
      <c r="SF206" s="83"/>
      <c r="SG206" s="83"/>
      <c r="SH206" s="83"/>
      <c r="SI206" s="83"/>
      <c r="SJ206" s="83"/>
      <c r="SK206" s="83"/>
      <c r="SL206" s="83"/>
      <c r="SM206" s="83"/>
      <c r="SN206" s="83"/>
      <c r="SO206" s="83"/>
      <c r="SP206" s="83"/>
      <c r="SQ206" s="83"/>
      <c r="SR206" s="83"/>
      <c r="SS206" s="83"/>
      <c r="ST206" s="83"/>
      <c r="SU206" s="83"/>
      <c r="SV206" s="83"/>
      <c r="SW206" s="83"/>
      <c r="SX206" s="83"/>
      <c r="SY206" s="83"/>
      <c r="SZ206" s="83"/>
      <c r="TA206" s="83"/>
      <c r="TB206" s="83"/>
      <c r="TC206" s="83"/>
      <c r="TD206" s="83"/>
      <c r="TE206" s="83"/>
      <c r="TF206" s="83"/>
      <c r="TG206" s="83"/>
      <c r="TH206" s="83"/>
      <c r="TI206" s="83"/>
      <c r="TJ206" s="83"/>
      <c r="TK206" s="83"/>
      <c r="TL206" s="83"/>
      <c r="TM206" s="83"/>
      <c r="TN206" s="83"/>
      <c r="TO206" s="83"/>
      <c r="TP206" s="83"/>
      <c r="TQ206" s="83"/>
      <c r="TR206" s="83"/>
      <c r="TS206" s="83"/>
      <c r="TT206" s="83"/>
      <c r="TU206" s="83"/>
      <c r="TV206" s="83"/>
      <c r="TW206" s="83"/>
      <c r="TX206" s="83"/>
      <c r="TY206" s="83"/>
      <c r="TZ206" s="83"/>
      <c r="UA206" s="83"/>
      <c r="UB206" s="83"/>
      <c r="UC206" s="83"/>
      <c r="UD206" s="83"/>
      <c r="UE206" s="83"/>
      <c r="UF206" s="83"/>
      <c r="UG206" s="83"/>
      <c r="UH206" s="83"/>
      <c r="UI206" s="83"/>
      <c r="UJ206" s="83"/>
      <c r="UK206" s="83"/>
      <c r="UL206" s="83"/>
      <c r="UM206" s="83"/>
      <c r="UN206" s="83"/>
      <c r="UO206" s="83"/>
      <c r="UP206" s="83"/>
      <c r="UQ206" s="83"/>
    </row>
    <row r="207" spans="1:564" s="1" customFormat="1" hidden="1" x14ac:dyDescent="0.2">
      <c r="A207" s="937">
        <f>alapadatok!Y15</f>
        <v>13</v>
      </c>
      <c r="B207" s="678" t="str">
        <f>IF(alapadatok!AA15="","",alapadatok!AA15)</f>
        <v/>
      </c>
      <c r="C207" s="584" t="str">
        <f>IF(alapadatok!Z15="","",alapadatok!Z15)</f>
        <v/>
      </c>
      <c r="D207" s="584" t="str">
        <f>IF(alapadatok!AB15="","",alapadatok!AB15)</f>
        <v/>
      </c>
      <c r="E207" s="948" t="str">
        <f>IF(alapadatok!AI12="","",alapadatok!AI12)</f>
        <v/>
      </c>
      <c r="F207" s="610"/>
      <c r="G207" s="757"/>
      <c r="H207" s="756"/>
      <c r="I207" s="608"/>
      <c r="J207" s="608"/>
      <c r="K207" s="608"/>
      <c r="L207" s="608"/>
      <c r="M207" s="608"/>
      <c r="N207" s="757"/>
      <c r="O207" s="756"/>
      <c r="P207" s="608"/>
      <c r="Q207" s="455"/>
      <c r="R207" s="608"/>
      <c r="S207" s="608"/>
      <c r="T207" s="608"/>
      <c r="U207" s="757"/>
      <c r="V207" s="756"/>
      <c r="W207" s="608"/>
      <c r="X207" s="608"/>
      <c r="Y207" s="608"/>
      <c r="Z207" s="608"/>
      <c r="AA207" s="608"/>
      <c r="AB207" s="757"/>
      <c r="AC207" s="756"/>
      <c r="AD207" s="608"/>
      <c r="AE207" s="608"/>
      <c r="AF207" s="608"/>
      <c r="AG207" s="608"/>
      <c r="AH207" s="608"/>
      <c r="AI207" s="757"/>
      <c r="AJ207" s="756"/>
      <c r="AK207" s="608"/>
      <c r="AL207" s="608"/>
      <c r="AM207" s="608"/>
      <c r="AN207" s="608"/>
      <c r="AO207" s="608"/>
      <c r="AP207" s="757"/>
      <c r="AQ207" s="756"/>
      <c r="AR207" s="608"/>
      <c r="AS207" s="608"/>
      <c r="AT207" s="608"/>
      <c r="AU207" s="608"/>
      <c r="AV207" s="608"/>
      <c r="AW207" s="757"/>
      <c r="AX207" s="756"/>
      <c r="AY207" s="608"/>
      <c r="AZ207" s="608"/>
      <c r="BA207" s="608"/>
      <c r="BB207" s="608"/>
      <c r="BC207" s="608"/>
      <c r="BD207" s="757"/>
      <c r="BE207" s="756"/>
      <c r="BF207" s="608"/>
      <c r="BG207" s="608"/>
      <c r="BH207" s="608"/>
      <c r="BI207" s="608"/>
      <c r="BJ207" s="608"/>
      <c r="BK207" s="757"/>
      <c r="BL207" s="756"/>
      <c r="BM207" s="608"/>
      <c r="BN207" s="608"/>
      <c r="BO207" s="608"/>
      <c r="BP207" s="608"/>
      <c r="BQ207" s="608"/>
      <c r="BR207" s="757"/>
      <c r="BS207" s="756"/>
      <c r="BT207" s="608"/>
      <c r="BU207" s="608"/>
      <c r="BV207" s="608"/>
      <c r="BW207" s="608"/>
      <c r="BX207" s="608"/>
      <c r="BY207" s="757"/>
      <c r="BZ207" s="756"/>
      <c r="CA207" s="608"/>
      <c r="CB207" s="608"/>
      <c r="CC207" s="608"/>
      <c r="CD207" s="608"/>
      <c r="CE207" s="608"/>
      <c r="CF207" s="757"/>
      <c r="CG207" s="756"/>
      <c r="CH207" s="608"/>
      <c r="CI207" s="608"/>
      <c r="CJ207" s="608"/>
      <c r="CK207" s="608"/>
      <c r="CL207" s="608"/>
      <c r="CM207" s="757"/>
      <c r="CN207" s="756"/>
      <c r="CO207" s="608"/>
      <c r="CP207" s="608"/>
      <c r="CQ207" s="608"/>
      <c r="CR207" s="608"/>
      <c r="CS207" s="608"/>
      <c r="CT207" s="757"/>
      <c r="CU207" s="756"/>
      <c r="CV207" s="608"/>
      <c r="CW207" s="608"/>
      <c r="CX207" s="608"/>
      <c r="CY207" s="608"/>
      <c r="CZ207" s="608"/>
      <c r="DA207" s="757"/>
      <c r="DB207" s="756"/>
      <c r="DC207" s="608"/>
      <c r="DD207" s="608"/>
      <c r="DE207" s="608"/>
      <c r="DF207" s="608"/>
      <c r="DG207" s="608"/>
      <c r="DH207" s="757"/>
      <c r="DI207" s="756"/>
      <c r="DJ207" s="608"/>
      <c r="DK207" s="608"/>
      <c r="DL207" s="608"/>
      <c r="DM207" s="608"/>
      <c r="DN207" s="608"/>
      <c r="DO207" s="757"/>
      <c r="DP207" s="756"/>
      <c r="DQ207" s="608"/>
      <c r="DR207" s="608"/>
      <c r="DS207" s="608"/>
      <c r="DT207" s="608"/>
      <c r="DU207" s="608"/>
      <c r="DV207" s="757"/>
      <c r="DW207" s="756"/>
      <c r="DX207" s="608"/>
      <c r="DY207" s="608"/>
      <c r="DZ207" s="608"/>
      <c r="EA207" s="608"/>
      <c r="EB207" s="608"/>
      <c r="EC207" s="609"/>
      <c r="ED207" s="756"/>
      <c r="EE207" s="608"/>
      <c r="EF207" s="608"/>
      <c r="EG207" s="608"/>
      <c r="EH207" s="608"/>
      <c r="EI207" s="608"/>
      <c r="EJ207" s="757"/>
      <c r="EK207" s="756"/>
      <c r="EL207" s="608"/>
      <c r="EM207" s="608"/>
      <c r="EN207" s="608"/>
      <c r="EO207" s="608"/>
      <c r="EP207" s="608"/>
      <c r="EQ207" s="757"/>
      <c r="ER207" s="756"/>
      <c r="ES207" s="608"/>
      <c r="ET207" s="608"/>
      <c r="EU207" s="608"/>
      <c r="EV207" s="608"/>
      <c r="EW207" s="608"/>
      <c r="EX207" s="757"/>
      <c r="EY207" s="756"/>
      <c r="EZ207" s="608"/>
      <c r="FA207" s="608"/>
      <c r="FB207" s="608"/>
      <c r="FC207" s="608"/>
      <c r="FD207" s="608"/>
      <c r="FE207" s="757"/>
      <c r="FF207" s="756"/>
      <c r="FG207" s="608"/>
      <c r="FH207" s="608"/>
      <c r="FI207" s="608"/>
      <c r="FJ207" s="608"/>
      <c r="FK207" s="608"/>
      <c r="FL207" s="757"/>
      <c r="FM207" s="756"/>
      <c r="FN207" s="608"/>
      <c r="FO207" s="608"/>
      <c r="FP207" s="608"/>
      <c r="FQ207" s="608"/>
      <c r="FR207" s="608"/>
      <c r="FS207" s="757"/>
      <c r="FT207" s="756"/>
      <c r="FU207" s="608"/>
      <c r="FV207" s="608"/>
      <c r="FW207" s="608"/>
      <c r="FX207" s="608"/>
      <c r="FY207" s="608"/>
      <c r="FZ207" s="757"/>
      <c r="GA207" s="768"/>
      <c r="GB207" s="455"/>
      <c r="GC207" s="455"/>
      <c r="GD207" s="455"/>
      <c r="GE207" s="455"/>
      <c r="GF207" s="953"/>
      <c r="GG207" s="768"/>
      <c r="GH207" s="455"/>
      <c r="GI207" s="455"/>
      <c r="GJ207" s="455"/>
      <c r="GK207" s="455"/>
      <c r="GL207" s="455"/>
      <c r="GM207" s="455"/>
      <c r="GN207" s="954"/>
      <c r="GO207" s="756"/>
      <c r="GP207" s="608"/>
      <c r="GQ207" s="608"/>
      <c r="GR207" s="608"/>
      <c r="GS207" s="608"/>
      <c r="GT207" s="608"/>
      <c r="GU207" s="757"/>
      <c r="GV207" s="756"/>
      <c r="GW207" s="608"/>
      <c r="GX207" s="608"/>
      <c r="GY207" s="608"/>
      <c r="GZ207" s="608"/>
      <c r="HA207" s="608"/>
      <c r="HB207" s="757"/>
      <c r="HC207" s="756"/>
      <c r="HD207" s="608"/>
      <c r="HE207" s="608"/>
      <c r="HF207" s="608"/>
      <c r="HG207" s="608"/>
      <c r="HH207" s="608"/>
      <c r="HI207" s="757"/>
      <c r="HJ207" s="756"/>
      <c r="HK207" s="608"/>
      <c r="HL207" s="608"/>
      <c r="HM207" s="608"/>
      <c r="HN207" s="608"/>
      <c r="HO207" s="608"/>
      <c r="HP207" s="757"/>
      <c r="HQ207" s="756"/>
      <c r="HR207" s="608"/>
      <c r="HS207" s="608"/>
      <c r="HT207" s="608"/>
      <c r="HU207" s="608"/>
      <c r="HV207" s="608"/>
      <c r="HW207" s="757"/>
      <c r="HX207" s="756"/>
      <c r="HY207" s="608"/>
      <c r="HZ207" s="608"/>
      <c r="IA207" s="608"/>
      <c r="IB207" s="608"/>
      <c r="IC207" s="608"/>
      <c r="ID207" s="757"/>
      <c r="IE207" s="756"/>
      <c r="IF207" s="608"/>
      <c r="IG207" s="608"/>
      <c r="IH207" s="608"/>
      <c r="II207" s="608"/>
      <c r="IJ207" s="608"/>
      <c r="IK207" s="757"/>
      <c r="IL207" s="756"/>
      <c r="IM207" s="608"/>
      <c r="IN207" s="608"/>
      <c r="IO207" s="608"/>
      <c r="IP207" s="608"/>
      <c r="IQ207" s="608"/>
      <c r="IR207" s="757"/>
      <c r="IS207" s="756"/>
      <c r="IT207" s="608"/>
      <c r="IU207" s="608"/>
      <c r="IV207" s="608"/>
      <c r="IW207" s="608"/>
      <c r="IX207" s="608"/>
      <c r="IY207" s="609"/>
      <c r="IZ207" s="756"/>
      <c r="JA207" s="608"/>
      <c r="JB207" s="608"/>
      <c r="JC207" s="608"/>
      <c r="JD207" s="608"/>
      <c r="JE207" s="608"/>
      <c r="JF207" s="757"/>
      <c r="JG207" s="756"/>
      <c r="JH207" s="608"/>
      <c r="JI207" s="608"/>
      <c r="JJ207" s="608"/>
      <c r="JK207" s="608"/>
      <c r="JL207" s="608"/>
      <c r="JM207" s="757"/>
      <c r="JN207" s="756"/>
      <c r="JO207" s="608"/>
      <c r="JP207" s="608"/>
      <c r="JQ207" s="608"/>
      <c r="JR207" s="608"/>
      <c r="JS207" s="608"/>
      <c r="JT207" s="757"/>
      <c r="JU207" s="756"/>
      <c r="JV207" s="608"/>
      <c r="JW207" s="608"/>
      <c r="JX207" s="608"/>
      <c r="JY207" s="608"/>
      <c r="JZ207" s="608"/>
      <c r="KA207" s="757"/>
      <c r="KB207" s="756"/>
      <c r="KC207" s="608"/>
      <c r="KD207" s="608"/>
      <c r="KE207" s="608"/>
      <c r="KF207" s="608"/>
      <c r="KG207" s="608"/>
      <c r="KH207" s="757"/>
      <c r="KI207" s="756"/>
      <c r="KJ207" s="608"/>
      <c r="KK207" s="608"/>
      <c r="KL207" s="608"/>
      <c r="KM207" s="608"/>
      <c r="KN207" s="608"/>
      <c r="KO207" s="757"/>
      <c r="KP207" s="756"/>
      <c r="KQ207" s="608"/>
      <c r="KR207" s="608"/>
      <c r="KS207" s="608"/>
      <c r="KT207" s="608"/>
      <c r="KU207" s="608"/>
      <c r="KV207" s="757"/>
      <c r="KW207" s="756"/>
      <c r="KX207" s="608"/>
      <c r="KY207" s="608"/>
      <c r="KZ207" s="608"/>
      <c r="LA207" s="608"/>
      <c r="LB207" s="608"/>
      <c r="LC207" s="609"/>
      <c r="LD207" s="756"/>
      <c r="LE207" s="608"/>
      <c r="LF207" s="608"/>
      <c r="LG207" s="608"/>
      <c r="LH207" s="608"/>
      <c r="LI207" s="608"/>
      <c r="LJ207" s="757"/>
      <c r="LK207" s="756"/>
      <c r="LL207" s="608"/>
      <c r="LM207" s="608"/>
      <c r="LN207" s="608"/>
      <c r="LO207" s="608"/>
      <c r="LP207" s="608"/>
      <c r="LQ207" s="757"/>
      <c r="LR207" s="756"/>
      <c r="LS207" s="608"/>
      <c r="LT207" s="608"/>
      <c r="LU207" s="608"/>
      <c r="LV207" s="608"/>
      <c r="LW207" s="608"/>
      <c r="LX207" s="757"/>
      <c r="LY207" s="756"/>
      <c r="LZ207" s="608"/>
      <c r="MA207" s="608"/>
      <c r="MB207" s="608"/>
      <c r="MC207" s="608"/>
      <c r="MD207" s="608"/>
      <c r="ME207" s="757"/>
      <c r="MF207" s="756"/>
      <c r="MG207" s="608"/>
      <c r="MH207" s="608"/>
      <c r="MI207" s="608"/>
      <c r="MJ207" s="608"/>
      <c r="MK207" s="608"/>
      <c r="ML207" s="757"/>
      <c r="MM207" s="756"/>
      <c r="MN207" s="608"/>
      <c r="MO207" s="608"/>
      <c r="MP207" s="608"/>
      <c r="MQ207" s="608"/>
      <c r="MR207" s="608"/>
      <c r="MS207" s="757"/>
      <c r="MT207" s="756"/>
      <c r="MU207" s="608"/>
      <c r="MV207" s="608"/>
      <c r="MW207" s="608"/>
      <c r="MX207" s="608"/>
      <c r="MY207" s="608"/>
      <c r="MZ207" s="757"/>
      <c r="NA207" s="756"/>
      <c r="NB207" s="608"/>
      <c r="NC207" s="608"/>
      <c r="ND207" s="608"/>
      <c r="NE207" s="608"/>
      <c r="NF207" s="608"/>
      <c r="NG207" s="757"/>
      <c r="NH207" s="756"/>
      <c r="NI207" s="608"/>
      <c r="NJ207" s="608"/>
      <c r="NK207" s="608"/>
      <c r="NL207" s="608"/>
      <c r="NM207" s="608"/>
      <c r="NN207" s="757"/>
      <c r="NO207" s="83"/>
      <c r="NP207" s="83"/>
      <c r="NQ207" s="83"/>
      <c r="NR207" s="83"/>
      <c r="NS207" s="83"/>
      <c r="NT207" s="83"/>
      <c r="NU207" s="83"/>
      <c r="NV207" s="83"/>
      <c r="NW207" s="83"/>
      <c r="NX207" s="83"/>
      <c r="NY207" s="83"/>
      <c r="NZ207" s="83"/>
      <c r="OA207" s="83"/>
      <c r="OB207" s="83"/>
      <c r="OC207" s="83"/>
      <c r="OD207" s="83"/>
      <c r="OE207" s="83"/>
      <c r="OF207" s="83"/>
      <c r="OG207" s="83"/>
      <c r="OH207" s="83"/>
      <c r="OI207" s="83"/>
      <c r="OJ207" s="83"/>
      <c r="OK207" s="83"/>
      <c r="OL207" s="83"/>
      <c r="OM207" s="83"/>
      <c r="ON207" s="83"/>
      <c r="OO207" s="83"/>
      <c r="OP207" s="83"/>
      <c r="OQ207" s="83"/>
      <c r="OR207" s="83"/>
      <c r="OS207" s="83"/>
      <c r="OT207" s="83"/>
      <c r="OU207" s="83"/>
      <c r="OV207" s="83"/>
      <c r="OW207" s="83"/>
      <c r="OX207" s="83"/>
      <c r="OY207" s="83"/>
      <c r="OZ207" s="83"/>
      <c r="PA207" s="83"/>
      <c r="PB207" s="83"/>
      <c r="PC207" s="83"/>
      <c r="PD207" s="83"/>
      <c r="PE207" s="83"/>
      <c r="PF207" s="83"/>
      <c r="PG207" s="83"/>
      <c r="PH207" s="83"/>
      <c r="PI207" s="83"/>
      <c r="PJ207" s="83"/>
      <c r="PK207" s="83"/>
      <c r="PL207" s="83"/>
      <c r="PM207" s="83"/>
      <c r="PN207" s="83"/>
      <c r="PO207" s="83"/>
      <c r="PP207" s="83"/>
      <c r="PQ207" s="83"/>
      <c r="PR207" s="83"/>
      <c r="PS207" s="83"/>
      <c r="PT207" s="83"/>
      <c r="PU207" s="83"/>
      <c r="PV207" s="83"/>
      <c r="PW207" s="83"/>
      <c r="PX207" s="83"/>
      <c r="PY207" s="83"/>
      <c r="PZ207" s="83"/>
      <c r="QA207" s="83"/>
      <c r="QB207" s="83"/>
      <c r="QC207" s="83"/>
      <c r="QD207" s="83"/>
      <c r="QE207" s="83"/>
      <c r="QF207" s="83"/>
      <c r="QG207" s="83"/>
      <c r="QH207" s="83"/>
      <c r="QI207" s="83"/>
      <c r="QJ207" s="83"/>
      <c r="QK207" s="83"/>
      <c r="QL207" s="83"/>
      <c r="QM207" s="83"/>
      <c r="QN207" s="83"/>
      <c r="QO207" s="83"/>
      <c r="QP207" s="83"/>
      <c r="QQ207" s="83"/>
      <c r="QR207" s="83"/>
      <c r="QS207" s="83"/>
      <c r="QT207" s="83"/>
      <c r="QU207" s="83"/>
      <c r="QV207" s="83"/>
      <c r="QW207" s="83"/>
      <c r="QX207" s="83"/>
      <c r="QY207" s="83"/>
      <c r="QZ207" s="83"/>
      <c r="RA207" s="83"/>
      <c r="RB207" s="83"/>
      <c r="RC207" s="83"/>
      <c r="RD207" s="83"/>
      <c r="RE207" s="83"/>
      <c r="RF207" s="83"/>
      <c r="RG207" s="83"/>
      <c r="RH207" s="83"/>
      <c r="RI207" s="83"/>
      <c r="RJ207" s="83"/>
      <c r="RK207" s="83"/>
      <c r="RL207" s="83"/>
      <c r="RM207" s="83"/>
      <c r="RN207" s="83"/>
      <c r="RO207" s="83"/>
      <c r="RP207" s="83"/>
      <c r="RQ207" s="83"/>
      <c r="RR207" s="83"/>
      <c r="RS207" s="83"/>
      <c r="RT207" s="83"/>
      <c r="RU207" s="83"/>
      <c r="RV207" s="83"/>
      <c r="RW207" s="83"/>
      <c r="RX207" s="83"/>
      <c r="RY207" s="83"/>
      <c r="RZ207" s="83"/>
      <c r="SA207" s="83"/>
      <c r="SB207" s="83"/>
      <c r="SC207" s="83"/>
      <c r="SD207" s="83"/>
      <c r="SE207" s="83"/>
      <c r="SF207" s="83"/>
      <c r="SG207" s="83"/>
      <c r="SH207" s="83"/>
      <c r="SI207" s="83"/>
      <c r="SJ207" s="83"/>
      <c r="SK207" s="83"/>
      <c r="SL207" s="83"/>
      <c r="SM207" s="83"/>
      <c r="SN207" s="83"/>
      <c r="SO207" s="83"/>
      <c r="SP207" s="83"/>
      <c r="SQ207" s="83"/>
      <c r="SR207" s="83"/>
      <c r="SS207" s="83"/>
      <c r="ST207" s="83"/>
      <c r="SU207" s="83"/>
      <c r="SV207" s="83"/>
      <c r="SW207" s="83"/>
      <c r="SX207" s="83"/>
      <c r="SY207" s="83"/>
      <c r="SZ207" s="83"/>
      <c r="TA207" s="83"/>
      <c r="TB207" s="83"/>
      <c r="TC207" s="83"/>
      <c r="TD207" s="83"/>
      <c r="TE207" s="83"/>
      <c r="TF207" s="83"/>
      <c r="TG207" s="83"/>
      <c r="TH207" s="83"/>
      <c r="TI207" s="83"/>
      <c r="TJ207" s="83"/>
      <c r="TK207" s="83"/>
      <c r="TL207" s="83"/>
      <c r="TM207" s="83"/>
      <c r="TN207" s="83"/>
      <c r="TO207" s="83"/>
      <c r="TP207" s="83"/>
      <c r="TQ207" s="83"/>
      <c r="TR207" s="83"/>
      <c r="TS207" s="83"/>
      <c r="TT207" s="83"/>
      <c r="TU207" s="83"/>
      <c r="TV207" s="83"/>
      <c r="TW207" s="83"/>
      <c r="TX207" s="83"/>
      <c r="TY207" s="83"/>
      <c r="TZ207" s="83"/>
      <c r="UA207" s="83"/>
      <c r="UB207" s="83"/>
      <c r="UC207" s="83"/>
      <c r="UD207" s="83"/>
      <c r="UE207" s="83"/>
      <c r="UF207" s="83"/>
      <c r="UG207" s="83"/>
      <c r="UH207" s="83"/>
      <c r="UI207" s="83"/>
      <c r="UJ207" s="83"/>
      <c r="UK207" s="83"/>
      <c r="UL207" s="83"/>
      <c r="UM207" s="83"/>
      <c r="UN207" s="83"/>
      <c r="UO207" s="83"/>
      <c r="UP207" s="83"/>
      <c r="UQ207" s="83"/>
    </row>
    <row r="208" spans="1:564" s="1" customFormat="1" hidden="1" x14ac:dyDescent="0.2">
      <c r="A208" s="937">
        <f>alapadatok!Y16</f>
        <v>14</v>
      </c>
      <c r="B208" s="678" t="str">
        <f>IF(alapadatok!AA16="","",alapadatok!AA16)</f>
        <v/>
      </c>
      <c r="C208" s="584" t="str">
        <f>IF(alapadatok!Z16="","",alapadatok!Z16)</f>
        <v/>
      </c>
      <c r="D208" s="584" t="str">
        <f>IF(alapadatok!AB16="","",alapadatok!AB16)</f>
        <v/>
      </c>
      <c r="E208" s="948" t="str">
        <f>IF(alapadatok!AI13="","",alapadatok!AI13)</f>
        <v/>
      </c>
      <c r="F208" s="610"/>
      <c r="G208" s="757"/>
      <c r="H208" s="756"/>
      <c r="I208" s="608"/>
      <c r="J208" s="608"/>
      <c r="K208" s="608"/>
      <c r="L208" s="608"/>
      <c r="M208" s="608"/>
      <c r="N208" s="757"/>
      <c r="O208" s="756"/>
      <c r="P208" s="608"/>
      <c r="Q208" s="455"/>
      <c r="R208" s="608"/>
      <c r="S208" s="608"/>
      <c r="T208" s="608"/>
      <c r="U208" s="757"/>
      <c r="V208" s="756"/>
      <c r="W208" s="608"/>
      <c r="X208" s="608"/>
      <c r="Y208" s="608"/>
      <c r="Z208" s="608"/>
      <c r="AA208" s="608"/>
      <c r="AB208" s="757"/>
      <c r="AC208" s="756"/>
      <c r="AD208" s="608"/>
      <c r="AE208" s="608"/>
      <c r="AF208" s="608"/>
      <c r="AG208" s="608"/>
      <c r="AH208" s="608"/>
      <c r="AI208" s="757"/>
      <c r="AJ208" s="756"/>
      <c r="AK208" s="608"/>
      <c r="AL208" s="608"/>
      <c r="AM208" s="608"/>
      <c r="AN208" s="608"/>
      <c r="AO208" s="608"/>
      <c r="AP208" s="757"/>
      <c r="AQ208" s="756"/>
      <c r="AR208" s="608"/>
      <c r="AS208" s="608"/>
      <c r="AT208" s="608"/>
      <c r="AU208" s="608"/>
      <c r="AV208" s="608"/>
      <c r="AW208" s="757"/>
      <c r="AX208" s="756"/>
      <c r="AY208" s="608"/>
      <c r="AZ208" s="608"/>
      <c r="BA208" s="608"/>
      <c r="BB208" s="608"/>
      <c r="BC208" s="608"/>
      <c r="BD208" s="757"/>
      <c r="BE208" s="756"/>
      <c r="BF208" s="608"/>
      <c r="BG208" s="608"/>
      <c r="BH208" s="608"/>
      <c r="BI208" s="608"/>
      <c r="BJ208" s="608"/>
      <c r="BK208" s="757"/>
      <c r="BL208" s="756"/>
      <c r="BM208" s="608"/>
      <c r="BN208" s="608"/>
      <c r="BO208" s="608"/>
      <c r="BP208" s="608"/>
      <c r="BQ208" s="608"/>
      <c r="BR208" s="757"/>
      <c r="BS208" s="756"/>
      <c r="BT208" s="608"/>
      <c r="BU208" s="608"/>
      <c r="BV208" s="608"/>
      <c r="BW208" s="608"/>
      <c r="BX208" s="608"/>
      <c r="BY208" s="757"/>
      <c r="BZ208" s="756"/>
      <c r="CA208" s="608"/>
      <c r="CB208" s="608"/>
      <c r="CC208" s="608"/>
      <c r="CD208" s="608"/>
      <c r="CE208" s="608"/>
      <c r="CF208" s="757"/>
      <c r="CG208" s="756"/>
      <c r="CH208" s="608"/>
      <c r="CI208" s="608"/>
      <c r="CJ208" s="608"/>
      <c r="CK208" s="608"/>
      <c r="CL208" s="608"/>
      <c r="CM208" s="757"/>
      <c r="CN208" s="756"/>
      <c r="CO208" s="608"/>
      <c r="CP208" s="608"/>
      <c r="CQ208" s="608"/>
      <c r="CR208" s="608"/>
      <c r="CS208" s="608"/>
      <c r="CT208" s="757"/>
      <c r="CU208" s="756"/>
      <c r="CV208" s="608"/>
      <c r="CW208" s="608"/>
      <c r="CX208" s="608"/>
      <c r="CY208" s="608"/>
      <c r="CZ208" s="608"/>
      <c r="DA208" s="757"/>
      <c r="DB208" s="756"/>
      <c r="DC208" s="608"/>
      <c r="DD208" s="608"/>
      <c r="DE208" s="608"/>
      <c r="DF208" s="608"/>
      <c r="DG208" s="608"/>
      <c r="DH208" s="757"/>
      <c r="DI208" s="756"/>
      <c r="DJ208" s="608"/>
      <c r="DK208" s="608"/>
      <c r="DL208" s="608"/>
      <c r="DM208" s="608"/>
      <c r="DN208" s="608"/>
      <c r="DO208" s="757"/>
      <c r="DP208" s="756"/>
      <c r="DQ208" s="608"/>
      <c r="DR208" s="608"/>
      <c r="DS208" s="608"/>
      <c r="DT208" s="608"/>
      <c r="DU208" s="608"/>
      <c r="DV208" s="757"/>
      <c r="DW208" s="756"/>
      <c r="DX208" s="608"/>
      <c r="DY208" s="608"/>
      <c r="DZ208" s="608"/>
      <c r="EA208" s="608"/>
      <c r="EB208" s="608"/>
      <c r="EC208" s="609"/>
      <c r="ED208" s="756"/>
      <c r="EE208" s="608"/>
      <c r="EF208" s="608"/>
      <c r="EG208" s="608"/>
      <c r="EH208" s="608"/>
      <c r="EI208" s="608"/>
      <c r="EJ208" s="757"/>
      <c r="EK208" s="756"/>
      <c r="EL208" s="608"/>
      <c r="EM208" s="608"/>
      <c r="EN208" s="608"/>
      <c r="EO208" s="608"/>
      <c r="EP208" s="608"/>
      <c r="EQ208" s="757"/>
      <c r="ER208" s="756"/>
      <c r="ES208" s="608"/>
      <c r="ET208" s="608"/>
      <c r="EU208" s="608"/>
      <c r="EV208" s="608"/>
      <c r="EW208" s="608"/>
      <c r="EX208" s="757"/>
      <c r="EY208" s="756"/>
      <c r="EZ208" s="608"/>
      <c r="FA208" s="608"/>
      <c r="FB208" s="608"/>
      <c r="FC208" s="608"/>
      <c r="FD208" s="608"/>
      <c r="FE208" s="757"/>
      <c r="FF208" s="756"/>
      <c r="FG208" s="608"/>
      <c r="FH208" s="608"/>
      <c r="FI208" s="608"/>
      <c r="FJ208" s="608"/>
      <c r="FK208" s="608"/>
      <c r="FL208" s="757"/>
      <c r="FM208" s="756"/>
      <c r="FN208" s="608"/>
      <c r="FO208" s="608"/>
      <c r="FP208" s="608"/>
      <c r="FQ208" s="608"/>
      <c r="FR208" s="608"/>
      <c r="FS208" s="757"/>
      <c r="FT208" s="756"/>
      <c r="FU208" s="608"/>
      <c r="FV208" s="608"/>
      <c r="FW208" s="608"/>
      <c r="FX208" s="608"/>
      <c r="FY208" s="608"/>
      <c r="FZ208" s="757"/>
      <c r="GA208" s="768"/>
      <c r="GB208" s="455"/>
      <c r="GC208" s="455"/>
      <c r="GD208" s="455"/>
      <c r="GE208" s="455"/>
      <c r="GF208" s="953"/>
      <c r="GG208" s="768"/>
      <c r="GH208" s="455"/>
      <c r="GI208" s="455"/>
      <c r="GJ208" s="455"/>
      <c r="GK208" s="455"/>
      <c r="GL208" s="455"/>
      <c r="GM208" s="455"/>
      <c r="GN208" s="954"/>
      <c r="GO208" s="756"/>
      <c r="GP208" s="608"/>
      <c r="GQ208" s="608"/>
      <c r="GR208" s="608"/>
      <c r="GS208" s="608"/>
      <c r="GT208" s="608"/>
      <c r="GU208" s="757"/>
      <c r="GV208" s="756"/>
      <c r="GW208" s="608"/>
      <c r="GX208" s="608"/>
      <c r="GY208" s="608"/>
      <c r="GZ208" s="608"/>
      <c r="HA208" s="608"/>
      <c r="HB208" s="757"/>
      <c r="HC208" s="756"/>
      <c r="HD208" s="608"/>
      <c r="HE208" s="608"/>
      <c r="HF208" s="608"/>
      <c r="HG208" s="608"/>
      <c r="HH208" s="608"/>
      <c r="HI208" s="757"/>
      <c r="HJ208" s="756"/>
      <c r="HK208" s="608"/>
      <c r="HL208" s="608"/>
      <c r="HM208" s="608"/>
      <c r="HN208" s="608"/>
      <c r="HO208" s="608"/>
      <c r="HP208" s="757"/>
      <c r="HQ208" s="756"/>
      <c r="HR208" s="608"/>
      <c r="HS208" s="608"/>
      <c r="HT208" s="608"/>
      <c r="HU208" s="608"/>
      <c r="HV208" s="608"/>
      <c r="HW208" s="757"/>
      <c r="HX208" s="756"/>
      <c r="HY208" s="608"/>
      <c r="HZ208" s="608"/>
      <c r="IA208" s="608"/>
      <c r="IB208" s="608"/>
      <c r="IC208" s="608"/>
      <c r="ID208" s="757"/>
      <c r="IE208" s="756"/>
      <c r="IF208" s="608"/>
      <c r="IG208" s="608"/>
      <c r="IH208" s="608"/>
      <c r="II208" s="608"/>
      <c r="IJ208" s="608"/>
      <c r="IK208" s="757"/>
      <c r="IL208" s="756"/>
      <c r="IM208" s="608"/>
      <c r="IN208" s="608"/>
      <c r="IO208" s="608"/>
      <c r="IP208" s="608"/>
      <c r="IQ208" s="608"/>
      <c r="IR208" s="757"/>
      <c r="IS208" s="756"/>
      <c r="IT208" s="608"/>
      <c r="IU208" s="608"/>
      <c r="IV208" s="608"/>
      <c r="IW208" s="608"/>
      <c r="IX208" s="608"/>
      <c r="IY208" s="609"/>
      <c r="IZ208" s="756"/>
      <c r="JA208" s="608"/>
      <c r="JB208" s="608"/>
      <c r="JC208" s="608"/>
      <c r="JD208" s="608"/>
      <c r="JE208" s="608"/>
      <c r="JF208" s="757"/>
      <c r="JG208" s="756"/>
      <c r="JH208" s="608"/>
      <c r="JI208" s="608"/>
      <c r="JJ208" s="608"/>
      <c r="JK208" s="608"/>
      <c r="JL208" s="608"/>
      <c r="JM208" s="757"/>
      <c r="JN208" s="756"/>
      <c r="JO208" s="608"/>
      <c r="JP208" s="608"/>
      <c r="JQ208" s="608"/>
      <c r="JR208" s="608"/>
      <c r="JS208" s="608"/>
      <c r="JT208" s="757"/>
      <c r="JU208" s="756"/>
      <c r="JV208" s="608"/>
      <c r="JW208" s="608"/>
      <c r="JX208" s="608"/>
      <c r="JY208" s="608"/>
      <c r="JZ208" s="608"/>
      <c r="KA208" s="757"/>
      <c r="KB208" s="756"/>
      <c r="KC208" s="608"/>
      <c r="KD208" s="608"/>
      <c r="KE208" s="608"/>
      <c r="KF208" s="608"/>
      <c r="KG208" s="608"/>
      <c r="KH208" s="757"/>
      <c r="KI208" s="756"/>
      <c r="KJ208" s="608"/>
      <c r="KK208" s="608"/>
      <c r="KL208" s="608"/>
      <c r="KM208" s="608"/>
      <c r="KN208" s="608"/>
      <c r="KO208" s="757"/>
      <c r="KP208" s="756"/>
      <c r="KQ208" s="608"/>
      <c r="KR208" s="608"/>
      <c r="KS208" s="608"/>
      <c r="KT208" s="608"/>
      <c r="KU208" s="608"/>
      <c r="KV208" s="757"/>
      <c r="KW208" s="756"/>
      <c r="KX208" s="608"/>
      <c r="KY208" s="608"/>
      <c r="KZ208" s="608"/>
      <c r="LA208" s="608"/>
      <c r="LB208" s="608"/>
      <c r="LC208" s="609"/>
      <c r="LD208" s="756"/>
      <c r="LE208" s="608"/>
      <c r="LF208" s="608"/>
      <c r="LG208" s="608"/>
      <c r="LH208" s="608"/>
      <c r="LI208" s="608"/>
      <c r="LJ208" s="757"/>
      <c r="LK208" s="756"/>
      <c r="LL208" s="608"/>
      <c r="LM208" s="608"/>
      <c r="LN208" s="608"/>
      <c r="LO208" s="608"/>
      <c r="LP208" s="608"/>
      <c r="LQ208" s="757"/>
      <c r="LR208" s="756"/>
      <c r="LS208" s="608"/>
      <c r="LT208" s="608"/>
      <c r="LU208" s="608"/>
      <c r="LV208" s="608"/>
      <c r="LW208" s="608"/>
      <c r="LX208" s="757"/>
      <c r="LY208" s="756"/>
      <c r="LZ208" s="608"/>
      <c r="MA208" s="608"/>
      <c r="MB208" s="608"/>
      <c r="MC208" s="608"/>
      <c r="MD208" s="608"/>
      <c r="ME208" s="757"/>
      <c r="MF208" s="756"/>
      <c r="MG208" s="608"/>
      <c r="MH208" s="608"/>
      <c r="MI208" s="608"/>
      <c r="MJ208" s="608"/>
      <c r="MK208" s="608"/>
      <c r="ML208" s="757"/>
      <c r="MM208" s="756"/>
      <c r="MN208" s="608"/>
      <c r="MO208" s="608"/>
      <c r="MP208" s="608"/>
      <c r="MQ208" s="608"/>
      <c r="MR208" s="608"/>
      <c r="MS208" s="757"/>
      <c r="MT208" s="756"/>
      <c r="MU208" s="608"/>
      <c r="MV208" s="608"/>
      <c r="MW208" s="608"/>
      <c r="MX208" s="608"/>
      <c r="MY208" s="608"/>
      <c r="MZ208" s="757"/>
      <c r="NA208" s="756"/>
      <c r="NB208" s="608"/>
      <c r="NC208" s="608"/>
      <c r="ND208" s="608"/>
      <c r="NE208" s="608"/>
      <c r="NF208" s="608"/>
      <c r="NG208" s="757"/>
      <c r="NH208" s="756"/>
      <c r="NI208" s="608"/>
      <c r="NJ208" s="608"/>
      <c r="NK208" s="608"/>
      <c r="NL208" s="608"/>
      <c r="NM208" s="608"/>
      <c r="NN208" s="757"/>
      <c r="NO208" s="83"/>
      <c r="NP208" s="83"/>
      <c r="NQ208" s="83"/>
      <c r="NR208" s="83"/>
      <c r="NS208" s="83"/>
      <c r="NT208" s="83"/>
      <c r="NU208" s="83"/>
      <c r="NV208" s="83"/>
      <c r="NW208" s="83"/>
      <c r="NX208" s="83"/>
      <c r="NY208" s="83"/>
      <c r="NZ208" s="83"/>
      <c r="OA208" s="83"/>
      <c r="OB208" s="83"/>
      <c r="OC208" s="83"/>
      <c r="OD208" s="83"/>
      <c r="OE208" s="83"/>
      <c r="OF208" s="83"/>
      <c r="OG208" s="83"/>
      <c r="OH208" s="83"/>
      <c r="OI208" s="83"/>
      <c r="OJ208" s="83"/>
      <c r="OK208" s="83"/>
      <c r="OL208" s="83"/>
      <c r="OM208" s="83"/>
      <c r="ON208" s="83"/>
      <c r="OO208" s="83"/>
      <c r="OP208" s="83"/>
      <c r="OQ208" s="83"/>
      <c r="OR208" s="83"/>
      <c r="OS208" s="83"/>
      <c r="OT208" s="83"/>
      <c r="OU208" s="83"/>
      <c r="OV208" s="83"/>
      <c r="OW208" s="83"/>
      <c r="OX208" s="83"/>
      <c r="OY208" s="83"/>
      <c r="OZ208" s="83"/>
      <c r="PA208" s="83"/>
      <c r="PB208" s="83"/>
      <c r="PC208" s="83"/>
      <c r="PD208" s="83"/>
      <c r="PE208" s="83"/>
      <c r="PF208" s="83"/>
      <c r="PG208" s="83"/>
      <c r="PH208" s="83"/>
      <c r="PI208" s="83"/>
      <c r="PJ208" s="83"/>
      <c r="PK208" s="83"/>
      <c r="PL208" s="83"/>
      <c r="PM208" s="83"/>
      <c r="PN208" s="83"/>
      <c r="PO208" s="83"/>
      <c r="PP208" s="83"/>
      <c r="PQ208" s="83"/>
      <c r="PR208" s="83"/>
      <c r="PS208" s="83"/>
      <c r="PT208" s="83"/>
      <c r="PU208" s="83"/>
      <c r="PV208" s="83"/>
      <c r="PW208" s="83"/>
      <c r="PX208" s="83"/>
      <c r="PY208" s="83"/>
      <c r="PZ208" s="83"/>
      <c r="QA208" s="83"/>
      <c r="QB208" s="83"/>
      <c r="QC208" s="83"/>
      <c r="QD208" s="83"/>
      <c r="QE208" s="83"/>
      <c r="QF208" s="83"/>
      <c r="QG208" s="83"/>
      <c r="QH208" s="83"/>
      <c r="QI208" s="83"/>
      <c r="QJ208" s="83"/>
      <c r="QK208" s="83"/>
      <c r="QL208" s="83"/>
      <c r="QM208" s="83"/>
      <c r="QN208" s="83"/>
      <c r="QO208" s="83"/>
      <c r="QP208" s="83"/>
      <c r="QQ208" s="83"/>
      <c r="QR208" s="83"/>
      <c r="QS208" s="83"/>
      <c r="QT208" s="83"/>
      <c r="QU208" s="83"/>
      <c r="QV208" s="83"/>
      <c r="QW208" s="83"/>
      <c r="QX208" s="83"/>
      <c r="QY208" s="83"/>
      <c r="QZ208" s="83"/>
      <c r="RA208" s="83"/>
      <c r="RB208" s="83"/>
      <c r="RC208" s="83"/>
      <c r="RD208" s="83"/>
      <c r="RE208" s="83"/>
      <c r="RF208" s="83"/>
      <c r="RG208" s="83"/>
      <c r="RH208" s="83"/>
      <c r="RI208" s="83"/>
      <c r="RJ208" s="83"/>
      <c r="RK208" s="83"/>
      <c r="RL208" s="83"/>
      <c r="RM208" s="83"/>
      <c r="RN208" s="83"/>
      <c r="RO208" s="83"/>
      <c r="RP208" s="83"/>
      <c r="RQ208" s="83"/>
      <c r="RR208" s="83"/>
      <c r="RS208" s="83"/>
      <c r="RT208" s="83"/>
      <c r="RU208" s="83"/>
      <c r="RV208" s="83"/>
      <c r="RW208" s="83"/>
      <c r="RX208" s="83"/>
      <c r="RY208" s="83"/>
      <c r="RZ208" s="83"/>
      <c r="SA208" s="83"/>
      <c r="SB208" s="83"/>
      <c r="SC208" s="83"/>
      <c r="SD208" s="83"/>
      <c r="SE208" s="83"/>
      <c r="SF208" s="83"/>
      <c r="SG208" s="83"/>
      <c r="SH208" s="83"/>
      <c r="SI208" s="83"/>
      <c r="SJ208" s="83"/>
      <c r="SK208" s="83"/>
      <c r="SL208" s="83"/>
      <c r="SM208" s="83"/>
      <c r="SN208" s="83"/>
      <c r="SO208" s="83"/>
      <c r="SP208" s="83"/>
      <c r="SQ208" s="83"/>
      <c r="SR208" s="83"/>
      <c r="SS208" s="83"/>
      <c r="ST208" s="83"/>
      <c r="SU208" s="83"/>
      <c r="SV208" s="83"/>
      <c r="SW208" s="83"/>
      <c r="SX208" s="83"/>
      <c r="SY208" s="83"/>
      <c r="SZ208" s="83"/>
      <c r="TA208" s="83"/>
      <c r="TB208" s="83"/>
      <c r="TC208" s="83"/>
      <c r="TD208" s="83"/>
      <c r="TE208" s="83"/>
      <c r="TF208" s="83"/>
      <c r="TG208" s="83"/>
      <c r="TH208" s="83"/>
      <c r="TI208" s="83"/>
      <c r="TJ208" s="83"/>
      <c r="TK208" s="83"/>
      <c r="TL208" s="83"/>
      <c r="TM208" s="83"/>
      <c r="TN208" s="83"/>
      <c r="TO208" s="83"/>
      <c r="TP208" s="83"/>
      <c r="TQ208" s="83"/>
      <c r="TR208" s="83"/>
      <c r="TS208" s="83"/>
      <c r="TT208" s="83"/>
      <c r="TU208" s="83"/>
      <c r="TV208" s="83"/>
      <c r="TW208" s="83"/>
      <c r="TX208" s="83"/>
      <c r="TY208" s="83"/>
      <c r="TZ208" s="83"/>
      <c r="UA208" s="83"/>
      <c r="UB208" s="83"/>
      <c r="UC208" s="83"/>
      <c r="UD208" s="83"/>
      <c r="UE208" s="83"/>
      <c r="UF208" s="83"/>
      <c r="UG208" s="83"/>
      <c r="UH208" s="83"/>
      <c r="UI208" s="83"/>
      <c r="UJ208" s="83"/>
      <c r="UK208" s="83"/>
      <c r="UL208" s="83"/>
      <c r="UM208" s="83"/>
      <c r="UN208" s="83"/>
      <c r="UO208" s="83"/>
      <c r="UP208" s="83"/>
      <c r="UQ208" s="83"/>
    </row>
    <row r="209" spans="1:564" s="1" customFormat="1" ht="12" hidden="1" thickBot="1" x14ac:dyDescent="0.25">
      <c r="A209" s="937">
        <f>alapadatok!Y17</f>
        <v>15</v>
      </c>
      <c r="B209" s="679" t="str">
        <f>IF(alapadatok!AA17="","",alapadatok!AA17)</f>
        <v/>
      </c>
      <c r="C209" s="680" t="str">
        <f>IF(alapadatok!Z17="","",alapadatok!Z17)</f>
        <v/>
      </c>
      <c r="D209" s="680" t="str">
        <f>IF(alapadatok!AB17="","",alapadatok!AB17)</f>
        <v/>
      </c>
      <c r="E209" s="949" t="str">
        <f>IF(alapadatok!AI14="","",alapadatok!AI14)</f>
        <v/>
      </c>
      <c r="F209" s="957"/>
      <c r="G209" s="958"/>
      <c r="H209" s="959"/>
      <c r="I209" s="960"/>
      <c r="J209" s="960"/>
      <c r="K209" s="960"/>
      <c r="L209" s="960"/>
      <c r="M209" s="960"/>
      <c r="N209" s="958"/>
      <c r="O209" s="959"/>
      <c r="P209" s="960"/>
      <c r="Q209" s="960"/>
      <c r="R209" s="960"/>
      <c r="S209" s="960"/>
      <c r="T209" s="960"/>
      <c r="U209" s="958"/>
      <c r="V209" s="959"/>
      <c r="W209" s="960"/>
      <c r="X209" s="960"/>
      <c r="Y209" s="960"/>
      <c r="Z209" s="960"/>
      <c r="AA209" s="960"/>
      <c r="AB209" s="958"/>
      <c r="AC209" s="959"/>
      <c r="AD209" s="960"/>
      <c r="AE209" s="960"/>
      <c r="AF209" s="960"/>
      <c r="AG209" s="960"/>
      <c r="AH209" s="960"/>
      <c r="AI209" s="958"/>
      <c r="AJ209" s="959"/>
      <c r="AK209" s="960"/>
      <c r="AL209" s="960"/>
      <c r="AM209" s="960"/>
      <c r="AN209" s="960"/>
      <c r="AO209" s="960"/>
      <c r="AP209" s="958"/>
      <c r="AQ209" s="959"/>
      <c r="AR209" s="960"/>
      <c r="AS209" s="960"/>
      <c r="AT209" s="960"/>
      <c r="AU209" s="960"/>
      <c r="AV209" s="960"/>
      <c r="AW209" s="958"/>
      <c r="AX209" s="959"/>
      <c r="AY209" s="960"/>
      <c r="AZ209" s="960"/>
      <c r="BA209" s="960"/>
      <c r="BB209" s="960"/>
      <c r="BC209" s="960"/>
      <c r="BD209" s="958"/>
      <c r="BE209" s="959"/>
      <c r="BF209" s="960"/>
      <c r="BG209" s="960"/>
      <c r="BH209" s="960"/>
      <c r="BI209" s="960"/>
      <c r="BJ209" s="960"/>
      <c r="BK209" s="958"/>
      <c r="BL209" s="959"/>
      <c r="BM209" s="960"/>
      <c r="BN209" s="960"/>
      <c r="BO209" s="960"/>
      <c r="BP209" s="960"/>
      <c r="BQ209" s="960"/>
      <c r="BR209" s="958"/>
      <c r="BS209" s="959"/>
      <c r="BT209" s="960"/>
      <c r="BU209" s="960"/>
      <c r="BV209" s="960"/>
      <c r="BW209" s="960"/>
      <c r="BX209" s="960"/>
      <c r="BY209" s="958"/>
      <c r="BZ209" s="959"/>
      <c r="CA209" s="960"/>
      <c r="CB209" s="960"/>
      <c r="CC209" s="960"/>
      <c r="CD209" s="960"/>
      <c r="CE209" s="960"/>
      <c r="CF209" s="958"/>
      <c r="CG209" s="959"/>
      <c r="CH209" s="960"/>
      <c r="CI209" s="960"/>
      <c r="CJ209" s="960"/>
      <c r="CK209" s="960"/>
      <c r="CL209" s="960"/>
      <c r="CM209" s="958"/>
      <c r="CN209" s="959"/>
      <c r="CO209" s="960"/>
      <c r="CP209" s="960"/>
      <c r="CQ209" s="960"/>
      <c r="CR209" s="960"/>
      <c r="CS209" s="960"/>
      <c r="CT209" s="958"/>
      <c r="CU209" s="957"/>
      <c r="CV209" s="960"/>
      <c r="CW209" s="960"/>
      <c r="CX209" s="960"/>
      <c r="CY209" s="960"/>
      <c r="CZ209" s="960"/>
      <c r="DA209" s="958"/>
      <c r="DB209" s="959"/>
      <c r="DC209" s="960"/>
      <c r="DD209" s="960"/>
      <c r="DE209" s="960"/>
      <c r="DF209" s="960"/>
      <c r="DG209" s="960"/>
      <c r="DH209" s="958"/>
      <c r="DI209" s="959"/>
      <c r="DJ209" s="960"/>
      <c r="DK209" s="960"/>
      <c r="DL209" s="960"/>
      <c r="DM209" s="960"/>
      <c r="DN209" s="960"/>
      <c r="DO209" s="958"/>
      <c r="DP209" s="959"/>
      <c r="DQ209" s="960"/>
      <c r="DR209" s="960"/>
      <c r="DS209" s="960"/>
      <c r="DT209" s="960"/>
      <c r="DU209" s="960"/>
      <c r="DV209" s="958"/>
      <c r="DW209" s="959"/>
      <c r="DX209" s="960"/>
      <c r="DY209" s="960"/>
      <c r="DZ209" s="960"/>
      <c r="EA209" s="960"/>
      <c r="EB209" s="960"/>
      <c r="EC209" s="961"/>
      <c r="ED209" s="959"/>
      <c r="EE209" s="960"/>
      <c r="EF209" s="960"/>
      <c r="EG209" s="960"/>
      <c r="EH209" s="960"/>
      <c r="EI209" s="960"/>
      <c r="EJ209" s="958"/>
      <c r="EK209" s="959"/>
      <c r="EL209" s="960"/>
      <c r="EM209" s="960"/>
      <c r="EN209" s="960"/>
      <c r="EO209" s="960"/>
      <c r="EP209" s="960"/>
      <c r="EQ209" s="958"/>
      <c r="ER209" s="959"/>
      <c r="ES209" s="960"/>
      <c r="ET209" s="960"/>
      <c r="EU209" s="960"/>
      <c r="EV209" s="960"/>
      <c r="EW209" s="960"/>
      <c r="EX209" s="958"/>
      <c r="EY209" s="959"/>
      <c r="EZ209" s="960"/>
      <c r="FA209" s="960"/>
      <c r="FB209" s="960"/>
      <c r="FC209" s="960"/>
      <c r="FD209" s="960"/>
      <c r="FE209" s="958"/>
      <c r="FF209" s="959"/>
      <c r="FG209" s="960"/>
      <c r="FH209" s="960"/>
      <c r="FI209" s="960"/>
      <c r="FJ209" s="960"/>
      <c r="FK209" s="960"/>
      <c r="FL209" s="958"/>
      <c r="FM209" s="959"/>
      <c r="FN209" s="960"/>
      <c r="FO209" s="960"/>
      <c r="FP209" s="960"/>
      <c r="FQ209" s="960"/>
      <c r="FR209" s="960"/>
      <c r="FS209" s="958"/>
      <c r="FT209" s="959"/>
      <c r="FU209" s="960"/>
      <c r="FV209" s="960"/>
      <c r="FW209" s="960"/>
      <c r="FX209" s="960"/>
      <c r="FY209" s="960"/>
      <c r="FZ209" s="958"/>
      <c r="GA209" s="959"/>
      <c r="GB209" s="960"/>
      <c r="GC209" s="960"/>
      <c r="GD209" s="960"/>
      <c r="GE209" s="960"/>
      <c r="GF209" s="958"/>
      <c r="GG209" s="959"/>
      <c r="GH209" s="960"/>
      <c r="GI209" s="960"/>
      <c r="GJ209" s="960"/>
      <c r="GK209" s="960"/>
      <c r="GL209" s="960"/>
      <c r="GM209" s="960"/>
      <c r="GN209" s="961"/>
      <c r="GO209" s="959"/>
      <c r="GP209" s="960"/>
      <c r="GQ209" s="960"/>
      <c r="GR209" s="960"/>
      <c r="GS209" s="960"/>
      <c r="GT209" s="960"/>
      <c r="GU209" s="958"/>
      <c r="GV209" s="959"/>
      <c r="GW209" s="960"/>
      <c r="GX209" s="960"/>
      <c r="GY209" s="960"/>
      <c r="GZ209" s="960"/>
      <c r="HA209" s="960"/>
      <c r="HB209" s="958"/>
      <c r="HC209" s="959"/>
      <c r="HD209" s="960"/>
      <c r="HE209" s="960"/>
      <c r="HF209" s="960"/>
      <c r="HG209" s="960"/>
      <c r="HH209" s="960"/>
      <c r="HI209" s="958"/>
      <c r="HJ209" s="959"/>
      <c r="HK209" s="960"/>
      <c r="HL209" s="960"/>
      <c r="HM209" s="960"/>
      <c r="HN209" s="960"/>
      <c r="HO209" s="960"/>
      <c r="HP209" s="958"/>
      <c r="HQ209" s="959"/>
      <c r="HR209" s="960"/>
      <c r="HS209" s="960"/>
      <c r="HT209" s="960"/>
      <c r="HU209" s="960"/>
      <c r="HV209" s="960"/>
      <c r="HW209" s="958"/>
      <c r="HX209" s="959"/>
      <c r="HY209" s="960"/>
      <c r="HZ209" s="960"/>
      <c r="IA209" s="960"/>
      <c r="IB209" s="960"/>
      <c r="IC209" s="960"/>
      <c r="ID209" s="958"/>
      <c r="IE209" s="959"/>
      <c r="IF209" s="960"/>
      <c r="IG209" s="960"/>
      <c r="IH209" s="960"/>
      <c r="II209" s="960"/>
      <c r="IJ209" s="960"/>
      <c r="IK209" s="958"/>
      <c r="IL209" s="959"/>
      <c r="IM209" s="960"/>
      <c r="IN209" s="960"/>
      <c r="IO209" s="960"/>
      <c r="IP209" s="960"/>
      <c r="IQ209" s="960"/>
      <c r="IR209" s="958"/>
      <c r="IS209" s="959"/>
      <c r="IT209" s="960"/>
      <c r="IU209" s="960"/>
      <c r="IV209" s="960"/>
      <c r="IW209" s="960"/>
      <c r="IX209" s="960"/>
      <c r="IY209" s="961"/>
      <c r="IZ209" s="959"/>
      <c r="JA209" s="960"/>
      <c r="JB209" s="960"/>
      <c r="JC209" s="960"/>
      <c r="JD209" s="960"/>
      <c r="JE209" s="960"/>
      <c r="JF209" s="958"/>
      <c r="JG209" s="959"/>
      <c r="JH209" s="960"/>
      <c r="JI209" s="960"/>
      <c r="JJ209" s="960"/>
      <c r="JK209" s="960"/>
      <c r="JL209" s="960"/>
      <c r="JM209" s="958"/>
      <c r="JN209" s="959"/>
      <c r="JO209" s="960"/>
      <c r="JP209" s="960"/>
      <c r="JQ209" s="960"/>
      <c r="JR209" s="960"/>
      <c r="JS209" s="960"/>
      <c r="JT209" s="958"/>
      <c r="JU209" s="959"/>
      <c r="JV209" s="960"/>
      <c r="JW209" s="960"/>
      <c r="JX209" s="960"/>
      <c r="JY209" s="960"/>
      <c r="JZ209" s="960"/>
      <c r="KA209" s="958"/>
      <c r="KB209" s="959"/>
      <c r="KC209" s="960"/>
      <c r="KD209" s="960"/>
      <c r="KE209" s="960"/>
      <c r="KF209" s="960"/>
      <c r="KG209" s="960"/>
      <c r="KH209" s="958"/>
      <c r="KI209" s="959"/>
      <c r="KJ209" s="960"/>
      <c r="KK209" s="960"/>
      <c r="KL209" s="960"/>
      <c r="KM209" s="960"/>
      <c r="KN209" s="960"/>
      <c r="KO209" s="958"/>
      <c r="KP209" s="959"/>
      <c r="KQ209" s="960"/>
      <c r="KR209" s="960"/>
      <c r="KS209" s="960"/>
      <c r="KT209" s="960"/>
      <c r="KU209" s="960"/>
      <c r="KV209" s="958"/>
      <c r="KW209" s="959"/>
      <c r="KX209" s="960"/>
      <c r="KY209" s="960"/>
      <c r="KZ209" s="960"/>
      <c r="LA209" s="960"/>
      <c r="LB209" s="960"/>
      <c r="LC209" s="961"/>
      <c r="LD209" s="959"/>
      <c r="LE209" s="960"/>
      <c r="LF209" s="960"/>
      <c r="LG209" s="960"/>
      <c r="LH209" s="960"/>
      <c r="LI209" s="960"/>
      <c r="LJ209" s="958"/>
      <c r="LK209" s="959"/>
      <c r="LL209" s="960"/>
      <c r="LM209" s="960"/>
      <c r="LN209" s="960"/>
      <c r="LO209" s="960"/>
      <c r="LP209" s="960"/>
      <c r="LQ209" s="958"/>
      <c r="LR209" s="959"/>
      <c r="LS209" s="960"/>
      <c r="LT209" s="960"/>
      <c r="LU209" s="960"/>
      <c r="LV209" s="960"/>
      <c r="LW209" s="960"/>
      <c r="LX209" s="958"/>
      <c r="LY209" s="959"/>
      <c r="LZ209" s="960"/>
      <c r="MA209" s="960"/>
      <c r="MB209" s="960"/>
      <c r="MC209" s="960"/>
      <c r="MD209" s="960"/>
      <c r="ME209" s="958"/>
      <c r="MF209" s="959"/>
      <c r="MG209" s="960"/>
      <c r="MH209" s="960"/>
      <c r="MI209" s="960"/>
      <c r="MJ209" s="960"/>
      <c r="MK209" s="960"/>
      <c r="ML209" s="958"/>
      <c r="MM209" s="959"/>
      <c r="MN209" s="960"/>
      <c r="MO209" s="960"/>
      <c r="MP209" s="960"/>
      <c r="MQ209" s="960"/>
      <c r="MR209" s="960"/>
      <c r="MS209" s="958"/>
      <c r="MT209" s="959"/>
      <c r="MU209" s="960"/>
      <c r="MV209" s="960"/>
      <c r="MW209" s="960"/>
      <c r="MX209" s="960"/>
      <c r="MY209" s="960"/>
      <c r="MZ209" s="958"/>
      <c r="NA209" s="959"/>
      <c r="NB209" s="960"/>
      <c r="NC209" s="960"/>
      <c r="ND209" s="960"/>
      <c r="NE209" s="960"/>
      <c r="NF209" s="960"/>
      <c r="NG209" s="961"/>
      <c r="NH209" s="959"/>
      <c r="NI209" s="960"/>
      <c r="NJ209" s="960"/>
      <c r="NK209" s="960"/>
      <c r="NL209" s="960"/>
      <c r="NM209" s="960"/>
      <c r="NN209" s="958"/>
      <c r="NO209" s="83"/>
      <c r="NP209" s="83"/>
      <c r="NQ209" s="83"/>
      <c r="NR209" s="83"/>
      <c r="NS209" s="83"/>
      <c r="NT209" s="83"/>
      <c r="NU209" s="83"/>
      <c r="NV209" s="83"/>
      <c r="NW209" s="83"/>
      <c r="NX209" s="83"/>
      <c r="NY209" s="83"/>
      <c r="NZ209" s="83"/>
      <c r="OA209" s="83"/>
      <c r="OB209" s="83"/>
      <c r="OC209" s="83"/>
      <c r="OD209" s="83"/>
      <c r="OE209" s="83"/>
      <c r="OF209" s="83"/>
      <c r="OG209" s="83"/>
      <c r="OH209" s="83"/>
      <c r="OI209" s="83"/>
      <c r="OJ209" s="83"/>
      <c r="OK209" s="83"/>
      <c r="OL209" s="83"/>
      <c r="OM209" s="83"/>
      <c r="ON209" s="83"/>
      <c r="OO209" s="83"/>
      <c r="OP209" s="83"/>
      <c r="OQ209" s="83"/>
      <c r="OR209" s="83"/>
      <c r="OS209" s="83"/>
      <c r="OT209" s="83"/>
      <c r="OU209" s="83"/>
      <c r="OV209" s="83"/>
      <c r="OW209" s="83"/>
      <c r="OX209" s="83"/>
      <c r="OY209" s="83"/>
      <c r="OZ209" s="83"/>
      <c r="PA209" s="83"/>
      <c r="PB209" s="83"/>
      <c r="PC209" s="83"/>
      <c r="PD209" s="83"/>
      <c r="PE209" s="83"/>
      <c r="PF209" s="83"/>
      <c r="PG209" s="83"/>
      <c r="PH209" s="83"/>
      <c r="PI209" s="83"/>
      <c r="PJ209" s="83"/>
      <c r="PK209" s="83"/>
      <c r="PL209" s="83"/>
      <c r="PM209" s="83"/>
      <c r="PN209" s="83"/>
      <c r="PO209" s="83"/>
      <c r="PP209" s="83"/>
      <c r="PQ209" s="83"/>
      <c r="PR209" s="83"/>
      <c r="PS209" s="83"/>
      <c r="PT209" s="83"/>
      <c r="PU209" s="83"/>
      <c r="PV209" s="83"/>
      <c r="PW209" s="83"/>
      <c r="PX209" s="83"/>
      <c r="PY209" s="83"/>
      <c r="PZ209" s="83"/>
      <c r="QA209" s="83"/>
      <c r="QB209" s="83"/>
      <c r="QC209" s="83"/>
      <c r="QD209" s="83"/>
      <c r="QE209" s="83"/>
      <c r="QF209" s="83"/>
      <c r="QG209" s="83"/>
      <c r="QH209" s="83"/>
      <c r="QI209" s="83"/>
      <c r="QJ209" s="83"/>
      <c r="QK209" s="83"/>
      <c r="QL209" s="83"/>
      <c r="QM209" s="83"/>
      <c r="QN209" s="83"/>
      <c r="QO209" s="83"/>
      <c r="QP209" s="83"/>
      <c r="QQ209" s="83"/>
      <c r="QR209" s="83"/>
      <c r="QS209" s="83"/>
      <c r="QT209" s="83"/>
      <c r="QU209" s="83"/>
      <c r="QV209" s="83"/>
      <c r="QW209" s="83"/>
      <c r="QX209" s="83"/>
      <c r="QY209" s="83"/>
      <c r="QZ209" s="83"/>
      <c r="RA209" s="83"/>
      <c r="RB209" s="83"/>
      <c r="RC209" s="83"/>
      <c r="RD209" s="83"/>
      <c r="RE209" s="83"/>
      <c r="RF209" s="83"/>
      <c r="RG209" s="83"/>
      <c r="RH209" s="83"/>
      <c r="RI209" s="83"/>
      <c r="RJ209" s="83"/>
      <c r="RK209" s="83"/>
      <c r="RL209" s="83"/>
      <c r="RM209" s="83"/>
      <c r="RN209" s="83"/>
      <c r="RO209" s="83"/>
      <c r="RP209" s="83"/>
      <c r="RQ209" s="83"/>
      <c r="RR209" s="83"/>
      <c r="RS209" s="83"/>
      <c r="RT209" s="83"/>
      <c r="RU209" s="83"/>
      <c r="RV209" s="83"/>
      <c r="RW209" s="83"/>
      <c r="RX209" s="83"/>
      <c r="RY209" s="83"/>
      <c r="RZ209" s="83"/>
      <c r="SA209" s="83"/>
      <c r="SB209" s="83"/>
      <c r="SC209" s="83"/>
      <c r="SD209" s="83"/>
      <c r="SE209" s="83"/>
      <c r="SF209" s="83"/>
      <c r="SG209" s="83"/>
      <c r="SH209" s="83"/>
      <c r="SI209" s="83"/>
      <c r="SJ209" s="83"/>
      <c r="SK209" s="83"/>
      <c r="SL209" s="83"/>
      <c r="SM209" s="83"/>
      <c r="SN209" s="83"/>
      <c r="SO209" s="83"/>
      <c r="SP209" s="83"/>
      <c r="SQ209" s="83"/>
      <c r="SR209" s="83"/>
      <c r="SS209" s="83"/>
      <c r="ST209" s="83"/>
      <c r="SU209" s="83"/>
      <c r="SV209" s="83"/>
      <c r="SW209" s="83"/>
      <c r="SX209" s="83"/>
      <c r="SY209" s="83"/>
      <c r="SZ209" s="83"/>
      <c r="TA209" s="83"/>
      <c r="TB209" s="83"/>
      <c r="TC209" s="83"/>
      <c r="TD209" s="83"/>
      <c r="TE209" s="83"/>
      <c r="TF209" s="83"/>
      <c r="TG209" s="83"/>
      <c r="TH209" s="83"/>
      <c r="TI209" s="83"/>
      <c r="TJ209" s="83"/>
      <c r="TK209" s="83"/>
      <c r="TL209" s="83"/>
      <c r="TM209" s="83"/>
      <c r="TN209" s="83"/>
      <c r="TO209" s="83"/>
      <c r="TP209" s="83"/>
      <c r="TQ209" s="83"/>
      <c r="TR209" s="83"/>
      <c r="TS209" s="83"/>
      <c r="TT209" s="83"/>
      <c r="TU209" s="83"/>
      <c r="TV209" s="83"/>
      <c r="TW209" s="83"/>
      <c r="TX209" s="83"/>
      <c r="TY209" s="83"/>
      <c r="TZ209" s="83"/>
      <c r="UA209" s="83"/>
      <c r="UB209" s="83"/>
      <c r="UC209" s="83"/>
      <c r="UD209" s="83"/>
      <c r="UE209" s="83"/>
      <c r="UF209" s="83"/>
      <c r="UG209" s="83"/>
      <c r="UH209" s="83"/>
      <c r="UI209" s="83"/>
      <c r="UJ209" s="83"/>
      <c r="UK209" s="83"/>
      <c r="UL209" s="83"/>
      <c r="UM209" s="83"/>
      <c r="UN209" s="83"/>
      <c r="UO209" s="83"/>
      <c r="UP209" s="83"/>
      <c r="UQ209" s="83"/>
    </row>
    <row r="210" spans="1:564" s="164" customFormat="1" ht="12" thickBot="1" x14ac:dyDescent="0.25">
      <c r="A210" s="161"/>
      <c r="B210" s="162"/>
      <c r="C210" s="162" t="s">
        <v>29</v>
      </c>
      <c r="D210" s="163"/>
      <c r="E210" s="931"/>
      <c r="F210" s="185"/>
      <c r="G210" s="185"/>
      <c r="H210" s="185"/>
      <c r="I210" s="185"/>
      <c r="J210" s="185"/>
      <c r="K210" s="185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 t="s">
        <v>178</v>
      </c>
      <c r="V210" s="185"/>
      <c r="W210" s="185"/>
      <c r="X210" s="185"/>
      <c r="Y210" s="185"/>
      <c r="Z210" s="185"/>
      <c r="AA210" s="185"/>
      <c r="AB210" s="185"/>
      <c r="AC210" s="185"/>
      <c r="AD210" s="185"/>
      <c r="AE210" s="185"/>
      <c r="AF210" s="185"/>
      <c r="AG210" s="185"/>
      <c r="AH210" s="185"/>
      <c r="AI210" s="185"/>
      <c r="AJ210" s="185"/>
      <c r="AK210" s="185"/>
      <c r="AL210" s="185"/>
      <c r="AM210" s="185"/>
      <c r="AN210" s="185"/>
      <c r="AO210" s="185"/>
      <c r="AP210" s="185"/>
      <c r="AQ210" s="185"/>
      <c r="AR210" s="185"/>
      <c r="AS210" s="185"/>
      <c r="AT210" s="185"/>
      <c r="AU210" s="185"/>
      <c r="AV210" s="185"/>
      <c r="AW210" s="185"/>
      <c r="AX210" s="185"/>
      <c r="AY210" s="185"/>
      <c r="AZ210" s="185"/>
      <c r="BA210" s="185"/>
      <c r="BB210" s="185"/>
      <c r="BC210" s="185"/>
      <c r="BD210" s="185"/>
      <c r="BE210" s="185"/>
      <c r="BF210" s="185"/>
      <c r="BG210" s="185"/>
      <c r="BH210" s="185"/>
      <c r="BI210" s="185"/>
      <c r="BJ210" s="185"/>
      <c r="BK210" s="185"/>
      <c r="BL210" s="185"/>
      <c r="BM210" s="185"/>
      <c r="BN210" s="185"/>
      <c r="BO210" s="185"/>
      <c r="BP210" s="185"/>
      <c r="BQ210" s="185"/>
      <c r="BR210" s="185"/>
      <c r="BS210" s="185"/>
      <c r="BT210" s="185"/>
      <c r="BU210" s="185"/>
      <c r="BV210" s="185"/>
      <c r="BW210" s="185"/>
      <c r="BX210" s="185"/>
      <c r="BY210" s="185"/>
      <c r="BZ210" s="185"/>
      <c r="CA210" s="185"/>
      <c r="CB210" s="185"/>
      <c r="CC210" s="185"/>
      <c r="CD210" s="185"/>
      <c r="CE210" s="185"/>
      <c r="CF210" s="185"/>
      <c r="CG210" s="185"/>
      <c r="CH210" s="185"/>
      <c r="CI210" s="185"/>
      <c r="CJ210" s="185"/>
      <c r="CK210" s="185"/>
      <c r="CL210" s="185"/>
      <c r="CM210" s="185"/>
      <c r="CN210" s="185"/>
      <c r="CO210" s="185"/>
      <c r="CP210" s="185"/>
      <c r="CQ210" s="185"/>
      <c r="CR210" s="185"/>
      <c r="CS210" s="185"/>
      <c r="CT210" s="185"/>
      <c r="CU210" s="185"/>
      <c r="CV210" s="185"/>
      <c r="CW210" s="185"/>
      <c r="CX210" s="185"/>
      <c r="CY210" s="185"/>
      <c r="CZ210" s="185"/>
      <c r="DA210" s="185"/>
      <c r="DB210" s="185"/>
      <c r="DC210" s="185"/>
      <c r="DD210" s="185"/>
      <c r="DE210" s="185"/>
      <c r="DF210" s="185"/>
      <c r="DG210" s="185"/>
      <c r="DH210" s="185"/>
      <c r="DI210" s="185"/>
      <c r="DJ210" s="185"/>
      <c r="DK210" s="185"/>
      <c r="DL210" s="185"/>
      <c r="DM210" s="185"/>
      <c r="DN210" s="185"/>
      <c r="DO210" s="185"/>
      <c r="DP210" s="185"/>
      <c r="DQ210" s="185"/>
      <c r="DR210" s="185"/>
      <c r="DS210" s="185"/>
      <c r="DT210" s="185"/>
      <c r="DU210" s="185"/>
      <c r="DV210" s="185"/>
      <c r="DW210" s="185"/>
      <c r="DX210" s="185"/>
      <c r="DY210" s="185"/>
      <c r="DZ210" s="185"/>
      <c r="EA210" s="185"/>
      <c r="EB210" s="185"/>
      <c r="EC210" s="185"/>
      <c r="ED210" s="185"/>
      <c r="EE210" s="185"/>
      <c r="EF210" s="185"/>
      <c r="EG210" s="185"/>
      <c r="EH210" s="185"/>
      <c r="EI210" s="185"/>
      <c r="EJ210" s="185"/>
      <c r="EK210" s="185"/>
      <c r="EL210" s="185"/>
      <c r="EM210" s="185"/>
      <c r="EN210" s="185"/>
      <c r="EO210" s="185"/>
      <c r="EP210" s="185"/>
      <c r="EQ210" s="185"/>
      <c r="ER210" s="185"/>
      <c r="ES210" s="185"/>
      <c r="ET210" s="185"/>
      <c r="EU210" s="185"/>
      <c r="EV210" s="185"/>
      <c r="EW210" s="185"/>
      <c r="EX210" s="185"/>
      <c r="EY210" s="185"/>
      <c r="EZ210" s="185"/>
      <c r="FA210" s="185"/>
      <c r="FB210" s="185"/>
      <c r="FC210" s="185"/>
      <c r="FD210" s="185"/>
      <c r="FE210" s="185"/>
      <c r="FF210" s="185"/>
      <c r="FG210" s="185"/>
      <c r="FH210" s="185"/>
      <c r="FI210" s="185"/>
      <c r="FJ210" s="185"/>
      <c r="FK210" s="185"/>
      <c r="FL210" s="185"/>
      <c r="FM210" s="185"/>
      <c r="FN210" s="185"/>
      <c r="FO210" s="185"/>
      <c r="FP210" s="185"/>
      <c r="FQ210" s="185"/>
      <c r="FR210" s="185"/>
      <c r="FS210" s="185"/>
      <c r="FT210" s="185"/>
      <c r="FU210" s="185"/>
      <c r="FV210" s="185"/>
      <c r="FW210" s="185"/>
      <c r="FX210" s="185"/>
      <c r="FY210" s="185"/>
      <c r="FZ210" s="185"/>
      <c r="GA210" s="185"/>
      <c r="GB210" s="185"/>
      <c r="GC210" s="185"/>
      <c r="GD210" s="185"/>
      <c r="GE210" s="185"/>
      <c r="GF210" s="185"/>
      <c r="GG210" s="185"/>
      <c r="GH210" s="185"/>
      <c r="GI210" s="185"/>
      <c r="GJ210" s="185"/>
      <c r="GK210" s="185"/>
      <c r="GL210" s="185"/>
      <c r="GM210" s="185"/>
      <c r="GN210" s="185"/>
      <c r="GO210" s="185"/>
      <c r="GP210" s="185"/>
      <c r="GQ210" s="185"/>
      <c r="GR210" s="185"/>
      <c r="GS210" s="185"/>
      <c r="GT210" s="185"/>
      <c r="GU210" s="185"/>
      <c r="GV210" s="185"/>
      <c r="GW210" s="185"/>
      <c r="GX210" s="185"/>
      <c r="GY210" s="185"/>
      <c r="GZ210" s="185"/>
      <c r="HA210" s="185"/>
      <c r="HB210" s="185"/>
      <c r="HC210" s="185"/>
      <c r="HD210" s="185"/>
      <c r="HE210" s="185"/>
      <c r="HF210" s="185"/>
      <c r="HG210" s="185"/>
      <c r="HH210" s="185"/>
      <c r="HI210" s="185"/>
      <c r="HJ210" s="185"/>
      <c r="HK210" s="185"/>
      <c r="HL210" s="185"/>
      <c r="HM210" s="185"/>
      <c r="HN210" s="185"/>
      <c r="HO210" s="185"/>
      <c r="HP210" s="185"/>
      <c r="HQ210" s="185"/>
      <c r="HR210" s="185"/>
      <c r="HS210" s="185"/>
      <c r="HT210" s="185"/>
      <c r="HU210" s="185"/>
      <c r="HV210" s="185"/>
      <c r="HW210" s="185"/>
      <c r="HX210" s="185"/>
      <c r="HY210" s="185"/>
      <c r="HZ210" s="185"/>
      <c r="IA210" s="185"/>
      <c r="IB210" s="185"/>
      <c r="IC210" s="185"/>
      <c r="ID210" s="185"/>
      <c r="IE210" s="185"/>
      <c r="IF210" s="185"/>
      <c r="IG210" s="185"/>
      <c r="IH210" s="185"/>
      <c r="II210" s="185"/>
      <c r="IJ210" s="185"/>
      <c r="IK210" s="185"/>
      <c r="IL210" s="185"/>
      <c r="IM210" s="185"/>
      <c r="IN210" s="185"/>
      <c r="IO210" s="185"/>
      <c r="IP210" s="185"/>
      <c r="IQ210" s="185"/>
      <c r="IR210" s="185"/>
      <c r="IS210" s="185"/>
      <c r="IT210" s="185"/>
      <c r="IU210" s="185"/>
      <c r="IV210" s="185"/>
      <c r="IW210" s="185"/>
      <c r="IX210" s="185"/>
      <c r="IY210" s="185"/>
      <c r="IZ210" s="185"/>
      <c r="JA210" s="185"/>
      <c r="JB210" s="185"/>
      <c r="JC210" s="185"/>
      <c r="JD210" s="185"/>
      <c r="JE210" s="185"/>
      <c r="JF210" s="185"/>
      <c r="JG210" s="185"/>
      <c r="JH210" s="185"/>
      <c r="JI210" s="185"/>
      <c r="JJ210" s="185"/>
      <c r="JK210" s="185"/>
      <c r="JL210" s="185"/>
      <c r="JM210" s="185"/>
      <c r="JN210" s="185"/>
      <c r="JO210" s="185"/>
      <c r="JP210" s="185"/>
      <c r="JQ210" s="185"/>
      <c r="JR210" s="185"/>
      <c r="JS210" s="185"/>
      <c r="JT210" s="185"/>
      <c r="JU210" s="185"/>
      <c r="JV210" s="185"/>
      <c r="JW210" s="185"/>
      <c r="JX210" s="185"/>
      <c r="JY210" s="185"/>
      <c r="JZ210" s="185"/>
      <c r="KA210" s="185"/>
      <c r="KB210" s="185"/>
      <c r="KC210" s="185"/>
      <c r="KD210" s="185"/>
      <c r="KE210" s="185"/>
      <c r="KF210" s="185"/>
      <c r="KG210" s="185"/>
      <c r="KH210" s="185"/>
      <c r="KI210" s="185"/>
      <c r="KJ210" s="185"/>
      <c r="KK210" s="185"/>
      <c r="KL210" s="185"/>
      <c r="KM210" s="185"/>
      <c r="KN210" s="185"/>
      <c r="KO210" s="185"/>
      <c r="KP210" s="185"/>
      <c r="KQ210" s="185"/>
      <c r="KR210" s="185"/>
      <c r="KS210" s="185"/>
      <c r="KT210" s="185"/>
      <c r="KU210" s="185"/>
      <c r="KV210" s="185"/>
      <c r="KW210" s="185"/>
      <c r="KX210" s="185"/>
      <c r="KY210" s="185"/>
      <c r="KZ210" s="185"/>
      <c r="LA210" s="185"/>
      <c r="LB210" s="185"/>
      <c r="LC210" s="185"/>
      <c r="LD210" s="185"/>
      <c r="LE210" s="185"/>
      <c r="LF210" s="185"/>
      <c r="LG210" s="185"/>
      <c r="LH210" s="185"/>
      <c r="LI210" s="185"/>
      <c r="LJ210" s="185"/>
      <c r="LK210" s="185"/>
      <c r="LL210" s="185"/>
      <c r="LM210" s="185"/>
      <c r="LN210" s="185"/>
      <c r="LO210" s="185"/>
      <c r="LP210" s="185"/>
      <c r="LQ210" s="185"/>
      <c r="LR210" s="185"/>
      <c r="LS210" s="185"/>
      <c r="LT210" s="185"/>
      <c r="LU210" s="185"/>
      <c r="LV210" s="185"/>
      <c r="LW210" s="185"/>
      <c r="LX210" s="185"/>
      <c r="LY210" s="185"/>
      <c r="LZ210" s="185"/>
      <c r="MA210" s="185"/>
      <c r="MB210" s="185"/>
      <c r="MC210" s="185"/>
      <c r="MD210" s="185"/>
      <c r="ME210" s="185"/>
      <c r="MF210" s="185"/>
      <c r="MG210" s="185"/>
      <c r="MH210" s="185"/>
      <c r="MI210" s="185"/>
      <c r="MJ210" s="185"/>
      <c r="MK210" s="185"/>
      <c r="ML210" s="185"/>
      <c r="MM210" s="185"/>
      <c r="MN210" s="185"/>
      <c r="MO210" s="185"/>
      <c r="MP210" s="185"/>
      <c r="MQ210" s="185"/>
      <c r="MR210" s="185"/>
      <c r="MS210" s="185"/>
      <c r="MT210" s="185"/>
      <c r="MU210" s="185"/>
      <c r="MV210" s="185"/>
      <c r="MW210" s="185"/>
      <c r="MX210" s="185"/>
      <c r="MY210" s="185"/>
      <c r="MZ210" s="185"/>
      <c r="NA210" s="185"/>
      <c r="NB210" s="185"/>
      <c r="NC210" s="185"/>
      <c r="ND210" s="185"/>
      <c r="NE210" s="185"/>
      <c r="NF210" s="185"/>
      <c r="NG210" s="185"/>
      <c r="NH210" s="185"/>
      <c r="NI210" s="185"/>
      <c r="NJ210" s="185"/>
      <c r="NK210" s="185"/>
      <c r="NL210" s="185"/>
      <c r="NM210" s="185"/>
      <c r="NN210" s="185"/>
      <c r="NO210" s="83"/>
      <c r="NP210" s="140"/>
      <c r="NQ210" s="140"/>
      <c r="NR210" s="140"/>
      <c r="NS210" s="140"/>
      <c r="NT210" s="140"/>
      <c r="NU210" s="140"/>
      <c r="NV210" s="140"/>
      <c r="NW210" s="140"/>
      <c r="NX210" s="140"/>
      <c r="NY210" s="140"/>
      <c r="NZ210" s="140"/>
      <c r="OA210" s="140"/>
      <c r="OB210" s="140"/>
      <c r="OC210" s="140"/>
      <c r="OD210" s="140"/>
      <c r="OE210" s="140"/>
      <c r="OF210" s="140"/>
      <c r="OG210" s="140"/>
      <c r="OH210" s="140"/>
      <c r="OI210" s="140"/>
      <c r="OJ210" s="140"/>
      <c r="OK210" s="140"/>
      <c r="OL210" s="140"/>
      <c r="OM210" s="140"/>
      <c r="ON210" s="140"/>
      <c r="OO210" s="140"/>
      <c r="OP210" s="140"/>
      <c r="OQ210" s="140"/>
      <c r="OR210" s="140"/>
      <c r="OS210" s="140"/>
      <c r="OT210" s="140"/>
      <c r="OU210" s="140"/>
      <c r="OV210" s="140"/>
      <c r="OW210" s="140"/>
      <c r="OX210" s="140"/>
      <c r="OY210" s="140"/>
      <c r="OZ210" s="140"/>
      <c r="PA210" s="140"/>
      <c r="PB210" s="140"/>
      <c r="PC210" s="140"/>
      <c r="PD210" s="140"/>
      <c r="PE210" s="140"/>
      <c r="PF210" s="140"/>
      <c r="PG210" s="140"/>
      <c r="PH210" s="140"/>
      <c r="PI210" s="140"/>
      <c r="PJ210" s="140"/>
      <c r="PK210" s="140"/>
      <c r="PL210" s="140"/>
      <c r="PM210" s="140"/>
      <c r="PN210" s="140"/>
      <c r="PO210" s="140"/>
      <c r="PP210" s="140"/>
      <c r="PQ210" s="140"/>
      <c r="PR210" s="140"/>
      <c r="PS210" s="140"/>
      <c r="PT210" s="140"/>
      <c r="PU210" s="140"/>
      <c r="PV210" s="140"/>
      <c r="PW210" s="140"/>
      <c r="PX210" s="140"/>
      <c r="PY210" s="140"/>
      <c r="PZ210" s="140"/>
      <c r="QA210" s="140"/>
      <c r="QB210" s="140"/>
      <c r="QC210" s="140"/>
      <c r="QD210" s="140"/>
      <c r="QE210" s="140"/>
      <c r="QF210" s="140"/>
      <c r="QG210" s="140"/>
      <c r="QH210" s="140"/>
      <c r="QI210" s="140"/>
      <c r="QJ210" s="140"/>
      <c r="QK210" s="140"/>
      <c r="QL210" s="140"/>
      <c r="QM210" s="140"/>
      <c r="QN210" s="140"/>
      <c r="QO210" s="140"/>
      <c r="QP210" s="140"/>
      <c r="QQ210" s="140"/>
      <c r="QR210" s="140"/>
      <c r="QS210" s="140"/>
      <c r="QT210" s="140"/>
      <c r="QU210" s="140"/>
      <c r="QV210" s="140"/>
      <c r="QW210" s="140"/>
      <c r="QX210" s="140"/>
      <c r="QY210" s="140"/>
      <c r="QZ210" s="140"/>
      <c r="RA210" s="140"/>
      <c r="RB210" s="140"/>
      <c r="RC210" s="140"/>
      <c r="RD210" s="140"/>
      <c r="RE210" s="140"/>
      <c r="RF210" s="140"/>
      <c r="RG210" s="140"/>
      <c r="RH210" s="140"/>
      <c r="RI210" s="140"/>
      <c r="RJ210" s="140"/>
      <c r="RK210" s="140"/>
      <c r="RL210" s="140"/>
      <c r="RM210" s="140"/>
      <c r="RN210" s="140"/>
      <c r="RO210" s="140"/>
      <c r="RP210" s="140"/>
      <c r="RQ210" s="140"/>
      <c r="RR210" s="140"/>
      <c r="RS210" s="140"/>
      <c r="RT210" s="140"/>
      <c r="RU210" s="140"/>
      <c r="RV210" s="140"/>
      <c r="RW210" s="140"/>
      <c r="RX210" s="140"/>
      <c r="RY210" s="140"/>
      <c r="RZ210" s="140"/>
      <c r="SA210" s="140"/>
      <c r="SB210" s="140"/>
      <c r="SC210" s="140"/>
      <c r="SD210" s="140"/>
      <c r="SE210" s="140"/>
      <c r="SF210" s="140"/>
      <c r="SG210" s="140"/>
      <c r="SH210" s="140"/>
      <c r="SI210" s="140"/>
      <c r="SJ210" s="140"/>
      <c r="SK210" s="140"/>
      <c r="SL210" s="140"/>
      <c r="SM210" s="140"/>
      <c r="SN210" s="140"/>
      <c r="SO210" s="140"/>
      <c r="SP210" s="140"/>
      <c r="SQ210" s="140"/>
      <c r="SR210" s="140"/>
      <c r="SS210" s="140"/>
      <c r="ST210" s="140"/>
      <c r="SU210" s="140"/>
      <c r="SV210" s="140"/>
      <c r="SW210" s="140"/>
      <c r="SX210" s="140"/>
      <c r="SY210" s="140"/>
      <c r="SZ210" s="140"/>
      <c r="TA210" s="140"/>
      <c r="TB210" s="140"/>
      <c r="TC210" s="140"/>
      <c r="TD210" s="140"/>
      <c r="TE210" s="140"/>
      <c r="TF210" s="140"/>
      <c r="TG210" s="140"/>
      <c r="TH210" s="140"/>
      <c r="TI210" s="140"/>
      <c r="TJ210" s="140"/>
      <c r="TK210" s="140"/>
      <c r="TL210" s="140"/>
      <c r="TM210" s="140"/>
      <c r="TN210" s="140"/>
      <c r="TO210" s="140"/>
      <c r="TP210" s="140"/>
      <c r="TQ210" s="140"/>
      <c r="TR210" s="140"/>
      <c r="TS210" s="140"/>
      <c r="TT210" s="140"/>
      <c r="TU210" s="140"/>
      <c r="TV210" s="140"/>
      <c r="TW210" s="140"/>
      <c r="TX210" s="140"/>
      <c r="TY210" s="140"/>
      <c r="TZ210" s="140"/>
      <c r="UA210" s="140"/>
      <c r="UB210" s="140"/>
      <c r="UC210" s="140"/>
      <c r="UD210" s="140"/>
      <c r="UE210" s="140"/>
      <c r="UF210" s="140"/>
      <c r="UG210" s="140"/>
      <c r="UH210" s="140"/>
      <c r="UI210" s="140"/>
      <c r="UJ210" s="140"/>
      <c r="UK210" s="140"/>
      <c r="UL210" s="140"/>
      <c r="UM210" s="140"/>
      <c r="UN210" s="140"/>
      <c r="UO210" s="140"/>
      <c r="UP210" s="140"/>
      <c r="UQ210" s="140"/>
      <c r="UR210" s="154"/>
    </row>
    <row r="211" spans="1:564" ht="12.75" thickTop="1" thickBot="1" x14ac:dyDescent="0.25">
      <c r="A211" s="165"/>
      <c r="B211" s="165" t="str">
        <f>B194</f>
        <v>Dolg. Kód</v>
      </c>
      <c r="C211" s="165" t="str">
        <f t="shared" ref="C211:D211" si="374">C194</f>
        <v>Név</v>
      </c>
      <c r="D211" s="165" t="str">
        <f t="shared" si="374"/>
        <v>Munkakör/napi létszám</v>
      </c>
      <c r="E211" s="931"/>
      <c r="F211" s="181">
        <f>COUNTIF(F212:F226,"DE")+COUNTIF(F212:F226,"ÉJ")+COUNTIF(F212:F226,"N")+COUNTIF(F212:F226,"É")+COUNTIF(F212:F226,"DU")+COUNTIF(F212:F226,"&gt;0")</f>
        <v>0</v>
      </c>
      <c r="G211" s="182">
        <f t="shared" ref="G211" si="375">COUNTIF(G212:G226,"DE")+COUNTIF(G212:G226,"ÉJ")+COUNTIF(G212:G226,"N")+COUNTIF(G212:G226,"É")+COUNTIF(G212:G226,"DU")+COUNTIF(G212:G226,"&gt;0")</f>
        <v>0</v>
      </c>
      <c r="H211" s="183">
        <f t="shared" ref="H211" si="376">COUNTIF(H212:H226,"DE")+COUNTIF(H212:H226,"ÉJ")+COUNTIF(H212:H226,"N")+COUNTIF(H212:H226,"É")+COUNTIF(H212:H226,"DU")+COUNTIF(H212:H226,"&gt;0")</f>
        <v>0</v>
      </c>
      <c r="I211" s="184">
        <f t="shared" ref="I211" si="377">COUNTIF(I212:I226,"DE")+COUNTIF(I212:I226,"ÉJ")+COUNTIF(I212:I226,"N")+COUNTIF(I212:I226,"É")+COUNTIF(I212:I226,"DU")+COUNTIF(I212:I226,"&gt;0")</f>
        <v>0</v>
      </c>
      <c r="J211" s="184">
        <f t="shared" ref="J211" si="378">COUNTIF(J212:J226,"DE")+COUNTIF(J212:J226,"ÉJ")+COUNTIF(J212:J226,"N")+COUNTIF(J212:J226,"É")+COUNTIF(J212:J226,"DU")+COUNTIF(J212:J226,"&gt;0")</f>
        <v>0</v>
      </c>
      <c r="K211" s="184">
        <f t="shared" ref="K211" si="379">COUNTIF(K212:K226,"DE")+COUNTIF(K212:K226,"ÉJ")+COUNTIF(K212:K226,"N")+COUNTIF(K212:K226,"É")+COUNTIF(K212:K226,"DU")+COUNTIF(K212:K226,"&gt;0")</f>
        <v>0</v>
      </c>
      <c r="L211" s="184">
        <f t="shared" ref="L211" si="380">COUNTIF(L212:L226,"DE")+COUNTIF(L212:L226,"ÉJ")+COUNTIF(L212:L226,"N")+COUNTIF(L212:L226,"É")+COUNTIF(L212:L226,"DU")+COUNTIF(L212:L226,"&gt;0")</f>
        <v>0</v>
      </c>
      <c r="M211" s="184">
        <f t="shared" ref="M211" si="381">COUNTIF(M212:M226,"DE")+COUNTIF(M212:M226,"ÉJ")+COUNTIF(M212:M226,"N")+COUNTIF(M212:M226,"É")+COUNTIF(M212:M226,"DU")+COUNTIF(M212:M226,"&gt;0")</f>
        <v>0</v>
      </c>
      <c r="N211" s="182">
        <f t="shared" ref="N211" si="382">COUNTIF(N212:N226,"DE")+COUNTIF(N212:N226,"ÉJ")+COUNTIF(N212:N226,"N")+COUNTIF(N212:N226,"É")+COUNTIF(N212:N226,"DU")+COUNTIF(N212:N226,"&gt;0")</f>
        <v>0</v>
      </c>
      <c r="O211" s="183">
        <f t="shared" ref="O211" si="383">COUNTIF(O212:O226,"DE")+COUNTIF(O212:O226,"ÉJ")+COUNTIF(O212:O226,"N")+COUNTIF(O212:O226,"É")+COUNTIF(O212:O226,"DU")+COUNTIF(O212:O226,"&gt;0")</f>
        <v>5</v>
      </c>
      <c r="P211" s="184">
        <f t="shared" ref="P211" si="384">COUNTIF(P212:P226,"DE")+COUNTIF(P212:P226,"ÉJ")+COUNTIF(P212:P226,"N")+COUNTIF(P212:P226,"É")+COUNTIF(P212:P226,"DU")+COUNTIF(P212:P226,"&gt;0")</f>
        <v>7</v>
      </c>
      <c r="Q211" s="184">
        <f t="shared" ref="Q211" si="385">COUNTIF(Q212:Q226,"DE")+COUNTIF(Q212:Q226,"ÉJ")+COUNTIF(Q212:Q226,"N")+COUNTIF(Q212:Q226,"É")+COUNTIF(Q212:Q226,"DU")+COUNTIF(Q212:Q226,"&gt;0")</f>
        <v>5</v>
      </c>
      <c r="R211" s="184">
        <f t="shared" ref="R211" si="386">COUNTIF(R212:R226,"DE")+COUNTIF(R212:R226,"ÉJ")+COUNTIF(R212:R226,"N")+COUNTIF(R212:R226,"É")+COUNTIF(R212:R226,"DU")+COUNTIF(R212:R226,"&gt;0")</f>
        <v>5</v>
      </c>
      <c r="S211" s="184">
        <f t="shared" ref="S211" si="387">COUNTIF(S212:S226,"DE")+COUNTIF(S212:S226,"ÉJ")+COUNTIF(S212:S226,"N")+COUNTIF(S212:S226,"É")+COUNTIF(S212:S226,"DU")+COUNTIF(S212:S226,"&gt;0")</f>
        <v>5</v>
      </c>
      <c r="T211" s="184">
        <f t="shared" ref="T211" si="388">COUNTIF(T212:T226,"DE")+COUNTIF(T212:T226,"ÉJ")+COUNTIF(T212:T226,"N")+COUNTIF(T212:T226,"É")+COUNTIF(T212:T226,"DU")+COUNTIF(T212:T226,"&gt;0")</f>
        <v>0</v>
      </c>
      <c r="U211" s="182">
        <f t="shared" ref="U211" si="389">COUNTIF(U212:U226,"DE")+COUNTIF(U212:U226,"ÉJ")+COUNTIF(U212:U226,"N")+COUNTIF(U212:U226,"É")+COUNTIF(U212:U226,"DU")+COUNTIF(U212:U226,"&gt;0")</f>
        <v>0</v>
      </c>
      <c r="V211" s="183">
        <f t="shared" ref="V211" si="390">COUNTIF(V212:V226,"DE")+COUNTIF(V212:V226,"ÉJ")+COUNTIF(V212:V226,"N")+COUNTIF(V212:V226,"É")+COUNTIF(V212:V226,"DU")+COUNTIF(V212:V226,"&gt;0")</f>
        <v>3</v>
      </c>
      <c r="W211" s="184">
        <f t="shared" ref="W211" si="391">COUNTIF(W212:W226,"DE")+COUNTIF(W212:W226,"ÉJ")+COUNTIF(W212:W226,"N")+COUNTIF(W212:W226,"É")+COUNTIF(W212:W226,"DU")+COUNTIF(W212:W226,"&gt;0")</f>
        <v>5</v>
      </c>
      <c r="X211" s="184">
        <f t="shared" ref="X211" si="392">COUNTIF(X212:X226,"DE")+COUNTIF(X212:X226,"ÉJ")+COUNTIF(X212:X226,"N")+COUNTIF(X212:X226,"É")+COUNTIF(X212:X226,"DU")+COUNTIF(X212:X226,"&gt;0")</f>
        <v>6</v>
      </c>
      <c r="Y211" s="184">
        <f t="shared" ref="Y211" si="393">COUNTIF(Y212:Y226,"DE")+COUNTIF(Y212:Y226,"ÉJ")+COUNTIF(Y212:Y226,"N")+COUNTIF(Y212:Y226,"É")+COUNTIF(Y212:Y226,"DU")+COUNTIF(Y212:Y226,"&gt;0")</f>
        <v>7</v>
      </c>
      <c r="Z211" s="184">
        <f t="shared" ref="Z211" si="394">COUNTIF(Z212:Z226,"DE")+COUNTIF(Z212:Z226,"ÉJ")+COUNTIF(Z212:Z226,"N")+COUNTIF(Z212:Z226,"É")+COUNTIF(Z212:Z226,"DU")+COUNTIF(Z212:Z226,"&gt;0")</f>
        <v>4</v>
      </c>
      <c r="AA211" s="184">
        <f t="shared" ref="AA211" si="395">COUNTIF(AA212:AA226,"DE")+COUNTIF(AA212:AA226,"ÉJ")+COUNTIF(AA212:AA226,"N")+COUNTIF(AA212:AA226,"É")+COUNTIF(AA212:AA226,"DU")+COUNTIF(AA212:AA226,"&gt;0")</f>
        <v>0</v>
      </c>
      <c r="AB211" s="182">
        <f t="shared" ref="AB211" si="396">COUNTIF(AB212:AB226,"DE")+COUNTIF(AB212:AB226,"ÉJ")+COUNTIF(AB212:AB226,"N")+COUNTIF(AB212:AB226,"É")+COUNTIF(AB212:AB226,"DU")+COUNTIF(AB212:AB226,"&gt;0")</f>
        <v>0</v>
      </c>
      <c r="AC211" s="183">
        <f t="shared" ref="AC211" si="397">COUNTIF(AC212:AC226,"DE")+COUNTIF(AC212:AC226,"ÉJ")+COUNTIF(AC212:AC226,"N")+COUNTIF(AC212:AC226,"É")+COUNTIF(AC212:AC226,"DU")+COUNTIF(AC212:AC226,"&gt;0")</f>
        <v>5</v>
      </c>
      <c r="AD211" s="184">
        <f t="shared" ref="AD211" si="398">COUNTIF(AD212:AD226,"DE")+COUNTIF(AD212:AD226,"ÉJ")+COUNTIF(AD212:AD226,"N")+COUNTIF(AD212:AD226,"É")+COUNTIF(AD212:AD226,"DU")+COUNTIF(AD212:AD226,"&gt;0")</f>
        <v>7</v>
      </c>
      <c r="AE211" s="184">
        <f t="shared" ref="AE211" si="399">COUNTIF(AE212:AE226,"DE")+COUNTIF(AE212:AE226,"ÉJ")+COUNTIF(AE212:AE226,"N")+COUNTIF(AE212:AE226,"É")+COUNTIF(AE212:AE226,"DU")+COUNTIF(AE212:AE226,"&gt;0")</f>
        <v>7</v>
      </c>
      <c r="AF211" s="184">
        <f t="shared" ref="AF211" si="400">COUNTIF(AF212:AF226,"DE")+COUNTIF(AF212:AF226,"ÉJ")+COUNTIF(AF212:AF226,"N")+COUNTIF(AF212:AF226,"É")+COUNTIF(AF212:AF226,"DU")+COUNTIF(AF212:AF226,"&gt;0")</f>
        <v>5</v>
      </c>
      <c r="AG211" s="184">
        <f t="shared" ref="AG211" si="401">COUNTIF(AG212:AG226,"DE")+COUNTIF(AG212:AG226,"ÉJ")+COUNTIF(AG212:AG226,"N")+COUNTIF(AG212:AG226,"É")+COUNTIF(AG212:AG226,"DU")+COUNTIF(AG212:AG226,"&gt;0")</f>
        <v>3</v>
      </c>
      <c r="AH211" s="184">
        <f t="shared" ref="AH211" si="402">COUNTIF(AH212:AH226,"DE")+COUNTIF(AH212:AH226,"ÉJ")+COUNTIF(AH212:AH226,"N")+COUNTIF(AH212:AH226,"É")+COUNTIF(AH212:AH226,"DU")+COUNTIF(AH212:AH226,"&gt;0")</f>
        <v>0</v>
      </c>
      <c r="AI211" s="182">
        <f t="shared" ref="AI211" si="403">COUNTIF(AI212:AI226,"DE")+COUNTIF(AI212:AI226,"ÉJ")+COUNTIF(AI212:AI226,"N")+COUNTIF(AI212:AI226,"É")+COUNTIF(AI212:AI226,"DU")+COUNTIF(AI212:AI226,"&gt;0")</f>
        <v>0</v>
      </c>
      <c r="AJ211" s="183">
        <f t="shared" ref="AJ211" si="404">COUNTIF(AJ212:AJ226,"DE")+COUNTIF(AJ212:AJ226,"ÉJ")+COUNTIF(AJ212:AJ226,"N")+COUNTIF(AJ212:AJ226,"É")+COUNTIF(AJ212:AJ226,"DU")+COUNTIF(AJ212:AJ226,"&gt;0")</f>
        <v>4</v>
      </c>
      <c r="AK211" s="184">
        <f t="shared" ref="AK211" si="405">COUNTIF(AK212:AK226,"DE")+COUNTIF(AK212:AK226,"ÉJ")+COUNTIF(AK212:AK226,"N")+COUNTIF(AK212:AK226,"É")+COUNTIF(AK212:AK226,"DU")+COUNTIF(AK212:AK226,"&gt;0")</f>
        <v>7</v>
      </c>
      <c r="AL211" s="184">
        <f t="shared" ref="AL211" si="406">COUNTIF(AL212:AL226,"DE")+COUNTIF(AL212:AL226,"ÉJ")+COUNTIF(AL212:AL226,"N")+COUNTIF(AL212:AL226,"É")+COUNTIF(AL212:AL226,"DU")+COUNTIF(AL212:AL226,"&gt;0")</f>
        <v>7</v>
      </c>
      <c r="AM211" s="184">
        <f t="shared" ref="AM211" si="407">COUNTIF(AM212:AM226,"DE")+COUNTIF(AM212:AM226,"ÉJ")+COUNTIF(AM212:AM226,"N")+COUNTIF(AM212:AM226,"É")+COUNTIF(AM212:AM226,"DU")+COUNTIF(AM212:AM226,"&gt;0")</f>
        <v>7</v>
      </c>
      <c r="AN211" s="184">
        <f t="shared" ref="AN211" si="408">COUNTIF(AN212:AN226,"DE")+COUNTIF(AN212:AN226,"ÉJ")+COUNTIF(AN212:AN226,"N")+COUNTIF(AN212:AN226,"É")+COUNTIF(AN212:AN226,"DU")+COUNTIF(AN212:AN226,"&gt;0")</f>
        <v>7</v>
      </c>
      <c r="AO211" s="184">
        <f t="shared" ref="AO211" si="409">COUNTIF(AO212:AO226,"DE")+COUNTIF(AO212:AO226,"ÉJ")+COUNTIF(AO212:AO226,"N")+COUNTIF(AO212:AO226,"É")+COUNTIF(AO212:AO226,"DU")+COUNTIF(AO212:AO226,"&gt;0")</f>
        <v>0</v>
      </c>
      <c r="AP211" s="182">
        <f t="shared" ref="AP211" si="410">COUNTIF(AP212:AP226,"DE")+COUNTIF(AP212:AP226,"ÉJ")+COUNTIF(AP212:AP226,"N")+COUNTIF(AP212:AP226,"É")+COUNTIF(AP212:AP226,"DU")+COUNTIF(AP212:AP226,"&gt;0")</f>
        <v>0</v>
      </c>
      <c r="AQ211" s="183">
        <f t="shared" ref="AQ211" si="411">COUNTIF(AQ212:AQ226,"DE")+COUNTIF(AQ212:AQ226,"ÉJ")+COUNTIF(AQ212:AQ226,"N")+COUNTIF(AQ212:AQ226,"É")+COUNTIF(AQ212:AQ226,"DU")+COUNTIF(AQ212:AQ226,"&gt;0")</f>
        <v>7</v>
      </c>
      <c r="AR211" s="184">
        <f t="shared" ref="AR211" si="412">COUNTIF(AR212:AR226,"DE")+COUNTIF(AR212:AR226,"ÉJ")+COUNTIF(AR212:AR226,"N")+COUNTIF(AR212:AR226,"É")+COUNTIF(AR212:AR226,"DU")+COUNTIF(AR212:AR226,"&gt;0")</f>
        <v>7</v>
      </c>
      <c r="AS211" s="184">
        <f t="shared" ref="AS211" si="413">COUNTIF(AS212:AS226,"DE")+COUNTIF(AS212:AS226,"ÉJ")+COUNTIF(AS212:AS226,"N")+COUNTIF(AS212:AS226,"É")+COUNTIF(AS212:AS226,"DU")+COUNTIF(AS212:AS226,"&gt;0")</f>
        <v>7</v>
      </c>
      <c r="AT211" s="184">
        <f t="shared" ref="AT211" si="414">COUNTIF(AT212:AT226,"DE")+COUNTIF(AT212:AT226,"ÉJ")+COUNTIF(AT212:AT226,"N")+COUNTIF(AT212:AT226,"É")+COUNTIF(AT212:AT226,"DU")+COUNTIF(AT212:AT226,"&gt;0")</f>
        <v>7</v>
      </c>
      <c r="AU211" s="184">
        <f t="shared" ref="AU211" si="415">COUNTIF(AU212:AU226,"DE")+COUNTIF(AU212:AU226,"ÉJ")+COUNTIF(AU212:AU226,"N")+COUNTIF(AU212:AU226,"É")+COUNTIF(AU212:AU226,"DU")+COUNTIF(AU212:AU226,"&gt;0")</f>
        <v>7</v>
      </c>
      <c r="AV211" s="184">
        <f t="shared" ref="AV211" si="416">COUNTIF(AV212:AV226,"DE")+COUNTIF(AV212:AV226,"ÉJ")+COUNTIF(AV212:AV226,"N")+COUNTIF(AV212:AV226,"É")+COUNTIF(AV212:AV226,"DU")+COUNTIF(AV212:AV226,"&gt;0")</f>
        <v>0</v>
      </c>
      <c r="AW211" s="182">
        <f t="shared" ref="AW211" si="417">COUNTIF(AW212:AW226,"DE")+COUNTIF(AW212:AW226,"ÉJ")+COUNTIF(AW212:AW226,"N")+COUNTIF(AW212:AW226,"É")+COUNTIF(AW212:AW226,"DU")+COUNTIF(AW212:AW226,"&gt;0")</f>
        <v>0</v>
      </c>
      <c r="AX211" s="183">
        <f t="shared" ref="AX211" si="418">COUNTIF(AX212:AX226,"DE")+COUNTIF(AX212:AX226,"ÉJ")+COUNTIF(AX212:AX226,"N")+COUNTIF(AX212:AX226,"É")+COUNTIF(AX212:AX226,"DU")+COUNTIF(AX212:AX226,"&gt;0")</f>
        <v>7</v>
      </c>
      <c r="AY211" s="184">
        <f t="shared" ref="AY211" si="419">COUNTIF(AY212:AY226,"DE")+COUNTIF(AY212:AY226,"ÉJ")+COUNTIF(AY212:AY226,"N")+COUNTIF(AY212:AY226,"É")+COUNTIF(AY212:AY226,"DU")+COUNTIF(AY212:AY226,"&gt;0")</f>
        <v>7</v>
      </c>
      <c r="AZ211" s="184">
        <f t="shared" ref="AZ211" si="420">COUNTIF(AZ212:AZ226,"DE")+COUNTIF(AZ212:AZ226,"ÉJ")+COUNTIF(AZ212:AZ226,"N")+COUNTIF(AZ212:AZ226,"É")+COUNTIF(AZ212:AZ226,"DU")+COUNTIF(AZ212:AZ226,"&gt;0")</f>
        <v>7</v>
      </c>
      <c r="BA211" s="184">
        <f t="shared" ref="BA211" si="421">COUNTIF(BA212:BA226,"DE")+COUNTIF(BA212:BA226,"ÉJ")+COUNTIF(BA212:BA226,"N")+COUNTIF(BA212:BA226,"É")+COUNTIF(BA212:BA226,"DU")+COUNTIF(BA212:BA226,"&gt;0")</f>
        <v>7</v>
      </c>
      <c r="BB211" s="184">
        <f t="shared" ref="BB211" si="422">COUNTIF(BB212:BB226,"DE")+COUNTIF(BB212:BB226,"ÉJ")+COUNTIF(BB212:BB226,"N")+COUNTIF(BB212:BB226,"É")+COUNTIF(BB212:BB226,"DU")+COUNTIF(BB212:BB226,"&gt;0")</f>
        <v>6</v>
      </c>
      <c r="BC211" s="184">
        <f t="shared" ref="BC211" si="423">COUNTIF(BC212:BC226,"DE")+COUNTIF(BC212:BC226,"ÉJ")+COUNTIF(BC212:BC226,"N")+COUNTIF(BC212:BC226,"É")+COUNTIF(BC212:BC226,"DU")+COUNTIF(BC212:BC226,"&gt;0")</f>
        <v>0</v>
      </c>
      <c r="BD211" s="182">
        <f t="shared" ref="BD211" si="424">COUNTIF(BD212:BD226,"DE")+COUNTIF(BD212:BD226,"ÉJ")+COUNTIF(BD212:BD226,"N")+COUNTIF(BD212:BD226,"É")+COUNTIF(BD212:BD226,"DU")+COUNTIF(BD212:BD226,"&gt;0")</f>
        <v>0</v>
      </c>
      <c r="BE211" s="183">
        <f t="shared" ref="BE211" si="425">COUNTIF(BE212:BE226,"DE")+COUNTIF(BE212:BE226,"ÉJ")+COUNTIF(BE212:BE226,"N")+COUNTIF(BE212:BE226,"É")+COUNTIF(BE212:BE226,"DU")+COUNTIF(BE212:BE226,"&gt;0")</f>
        <v>4</v>
      </c>
      <c r="BF211" s="184">
        <f t="shared" ref="BF211" si="426">COUNTIF(BF212:BF226,"DE")+COUNTIF(BF212:BF226,"ÉJ")+COUNTIF(BF212:BF226,"N")+COUNTIF(BF212:BF226,"É")+COUNTIF(BF212:BF226,"DU")+COUNTIF(BF212:BF226,"&gt;0")</f>
        <v>7</v>
      </c>
      <c r="BG211" s="184">
        <f t="shared" ref="BG211" si="427">COUNTIF(BG212:BG226,"DE")+COUNTIF(BG212:BG226,"ÉJ")+COUNTIF(BG212:BG226,"N")+COUNTIF(BG212:BG226,"É")+COUNTIF(BG212:BG226,"DU")+COUNTIF(BG212:BG226,"&gt;0")</f>
        <v>7</v>
      </c>
      <c r="BH211" s="184">
        <f t="shared" ref="BH211" si="428">COUNTIF(BH212:BH226,"DE")+COUNTIF(BH212:BH226,"ÉJ")+COUNTIF(BH212:BH226,"N")+COUNTIF(BH212:BH226,"É")+COUNTIF(BH212:BH226,"DU")+COUNTIF(BH212:BH226,"&gt;0")</f>
        <v>6</v>
      </c>
      <c r="BI211" s="184">
        <f t="shared" ref="BI211" si="429">COUNTIF(BI212:BI226,"DE")+COUNTIF(BI212:BI226,"ÉJ")+COUNTIF(BI212:BI226,"N")+COUNTIF(BI212:BI226,"É")+COUNTIF(BI212:BI226,"DU")+COUNTIF(BI212:BI226,"&gt;0")</f>
        <v>3</v>
      </c>
      <c r="BJ211" s="184">
        <f t="shared" ref="BJ211" si="430">COUNTIF(BJ212:BJ226,"DE")+COUNTIF(BJ212:BJ226,"ÉJ")+COUNTIF(BJ212:BJ226,"N")+COUNTIF(BJ212:BJ226,"É")+COUNTIF(BJ212:BJ226,"DU")+COUNTIF(BJ212:BJ226,"&gt;0")</f>
        <v>0</v>
      </c>
      <c r="BK211" s="182">
        <f t="shared" ref="BK211" si="431">COUNTIF(BK212:BK226,"DE")+COUNTIF(BK212:BK226,"ÉJ")+COUNTIF(BK212:BK226,"N")+COUNTIF(BK212:BK226,"É")+COUNTIF(BK212:BK226,"DU")+COUNTIF(BK212:BK226,"&gt;0")</f>
        <v>0</v>
      </c>
      <c r="BL211" s="183">
        <f t="shared" ref="BL211" si="432">COUNTIF(BL212:BL226,"DE")+COUNTIF(BL212:BL226,"ÉJ")+COUNTIF(BL212:BL226,"N")+COUNTIF(BL212:BL226,"É")+COUNTIF(BL212:BL226,"DU")+COUNTIF(BL212:BL226,"&gt;0")</f>
        <v>3</v>
      </c>
      <c r="BM211" s="184">
        <f t="shared" ref="BM211" si="433">COUNTIF(BM212:BM226,"DE")+COUNTIF(BM212:BM226,"ÉJ")+COUNTIF(BM212:BM226,"N")+COUNTIF(BM212:BM226,"É")+COUNTIF(BM212:BM226,"DU")+COUNTIF(BM212:BM226,"&gt;0")</f>
        <v>7</v>
      </c>
      <c r="BN211" s="184">
        <f t="shared" ref="BN211" si="434">COUNTIF(BN212:BN226,"DE")+COUNTIF(BN212:BN226,"ÉJ")+COUNTIF(BN212:BN226,"N")+COUNTIF(BN212:BN226,"É")+COUNTIF(BN212:BN226,"DU")+COUNTIF(BN212:BN226,"&gt;0")</f>
        <v>6</v>
      </c>
      <c r="BO211" s="184">
        <f t="shared" ref="BO211" si="435">COUNTIF(BO212:BO226,"DE")+COUNTIF(BO212:BO226,"ÉJ")+COUNTIF(BO212:BO226,"N")+COUNTIF(BO212:BO226,"É")+COUNTIF(BO212:BO226,"DU")+COUNTIF(BO212:BO226,"&gt;0")</f>
        <v>5</v>
      </c>
      <c r="BP211" s="184">
        <f t="shared" ref="BP211" si="436">COUNTIF(BP212:BP226,"DE")+COUNTIF(BP212:BP226,"ÉJ")+COUNTIF(BP212:BP226,"N")+COUNTIF(BP212:BP226,"É")+COUNTIF(BP212:BP226,"DU")+COUNTIF(BP212:BP226,"&gt;0")</f>
        <v>5</v>
      </c>
      <c r="BQ211" s="184">
        <f t="shared" ref="BQ211" si="437">COUNTIF(BQ212:BQ226,"DE")+COUNTIF(BQ212:BQ226,"ÉJ")+COUNTIF(BQ212:BQ226,"N")+COUNTIF(BQ212:BQ226,"É")+COUNTIF(BQ212:BQ226,"DU")+COUNTIF(BQ212:BQ226,"&gt;0")</f>
        <v>0</v>
      </c>
      <c r="BR211" s="182">
        <f t="shared" ref="BR211" si="438">COUNTIF(BR212:BR226,"DE")+COUNTIF(BR212:BR226,"ÉJ")+COUNTIF(BR212:BR226,"N")+COUNTIF(BR212:BR226,"É")+COUNTIF(BR212:BR226,"DU")+COUNTIF(BR212:BR226,"&gt;0")</f>
        <v>0</v>
      </c>
      <c r="BS211" s="183">
        <f t="shared" ref="BS211" si="439">COUNTIF(BS212:BS226,"DE")+COUNTIF(BS212:BS226,"ÉJ")+COUNTIF(BS212:BS226,"N")+COUNTIF(BS212:BS226,"É")+COUNTIF(BS212:BS226,"DU")+COUNTIF(BS212:BS226,"&gt;0")</f>
        <v>5</v>
      </c>
      <c r="BT211" s="184">
        <f t="shared" ref="BT211" si="440">COUNTIF(BT212:BT226,"DE")+COUNTIF(BT212:BT226,"ÉJ")+COUNTIF(BT212:BT226,"N")+COUNTIF(BT212:BT226,"É")+COUNTIF(BT212:BT226,"DU")+COUNTIF(BT212:BT226,"&gt;0")</f>
        <v>7</v>
      </c>
      <c r="BU211" s="184">
        <f t="shared" ref="BU211" si="441">COUNTIF(BU212:BU226,"DE")+COUNTIF(BU212:BU226,"ÉJ")+COUNTIF(BU212:BU226,"N")+COUNTIF(BU212:BU226,"É")+COUNTIF(BU212:BU226,"DU")+COUNTIF(BU212:BU226,"&gt;0")</f>
        <v>7</v>
      </c>
      <c r="BV211" s="184">
        <f t="shared" ref="BV211" si="442">COUNTIF(BV212:BV226,"DE")+COUNTIF(BV212:BV226,"ÉJ")+COUNTIF(BV212:BV226,"N")+COUNTIF(BV212:BV226,"É")+COUNTIF(BV212:BV226,"DU")+COUNTIF(BV212:BV226,"&gt;0")</f>
        <v>6</v>
      </c>
      <c r="BW211" s="184">
        <f t="shared" ref="BW211" si="443">COUNTIF(BW212:BW226,"DE")+COUNTIF(BW212:BW226,"ÉJ")+COUNTIF(BW212:BW226,"N")+COUNTIF(BW212:BW226,"É")+COUNTIF(BW212:BW226,"DU")+COUNTIF(BW212:BW226,"&gt;0")</f>
        <v>3</v>
      </c>
      <c r="BX211" s="184">
        <f t="shared" ref="BX211" si="444">COUNTIF(BX212:BX226,"DE")+COUNTIF(BX212:BX226,"ÉJ")+COUNTIF(BX212:BX226,"N")+COUNTIF(BX212:BX226,"É")+COUNTIF(BX212:BX226,"DU")+COUNTIF(BX212:BX226,"&gt;0")</f>
        <v>0</v>
      </c>
      <c r="BY211" s="182">
        <f t="shared" ref="BY211" si="445">COUNTIF(BY212:BY226,"DE")+COUNTIF(BY212:BY226,"ÉJ")+COUNTIF(BY212:BY226,"N")+COUNTIF(BY212:BY226,"É")+COUNTIF(BY212:BY226,"DU")+COUNTIF(BY212:BY226,"&gt;0")</f>
        <v>0</v>
      </c>
      <c r="BZ211" s="183">
        <f t="shared" ref="BZ211" si="446">COUNTIF(BZ212:BZ226,"DE")+COUNTIF(BZ212:BZ226,"ÉJ")+COUNTIF(BZ212:BZ226,"N")+COUNTIF(BZ212:BZ226,"É")+COUNTIF(BZ212:BZ226,"DU")+COUNTIF(BZ212:BZ226,"&gt;0")</f>
        <v>3</v>
      </c>
      <c r="CA211" s="184">
        <f t="shared" ref="CA211" si="447">COUNTIF(CA212:CA226,"DE")+COUNTIF(CA212:CA226,"ÉJ")+COUNTIF(CA212:CA226,"N")+COUNTIF(CA212:CA226,"É")+COUNTIF(CA212:CA226,"DU")+COUNTIF(CA212:CA226,"&gt;0")</f>
        <v>7</v>
      </c>
      <c r="CB211" s="184">
        <f t="shared" ref="CB211" si="448">COUNTIF(CB212:CB226,"DE")+COUNTIF(CB212:CB226,"ÉJ")+COUNTIF(CB212:CB226,"N")+COUNTIF(CB212:CB226,"É")+COUNTIF(CB212:CB226,"DU")+COUNTIF(CB212:CB226,"&gt;0")</f>
        <v>7</v>
      </c>
      <c r="CC211" s="184">
        <f t="shared" ref="CC211" si="449">COUNTIF(CC212:CC226,"DE")+COUNTIF(CC212:CC226,"ÉJ")+COUNTIF(CC212:CC226,"N")+COUNTIF(CC212:CC226,"É")+COUNTIF(CC212:CC226,"DU")+COUNTIF(CC212:CC226,"&gt;0")</f>
        <v>3</v>
      </c>
      <c r="CD211" s="184">
        <f t="shared" ref="CD211" si="450">COUNTIF(CD212:CD226,"DE")+COUNTIF(CD212:CD226,"ÉJ")+COUNTIF(CD212:CD226,"N")+COUNTIF(CD212:CD226,"É")+COUNTIF(CD212:CD226,"DU")+COUNTIF(CD212:CD226,"&gt;0")</f>
        <v>0</v>
      </c>
      <c r="CE211" s="184">
        <f t="shared" ref="CE211" si="451">COUNTIF(CE212:CE226,"DE")+COUNTIF(CE212:CE226,"ÉJ")+COUNTIF(CE212:CE226,"N")+COUNTIF(CE212:CE226,"É")+COUNTIF(CE212:CE226,"DU")+COUNTIF(CE212:CE226,"&gt;0")</f>
        <v>0</v>
      </c>
      <c r="CF211" s="182">
        <f t="shared" ref="CF211" si="452">COUNTIF(CF212:CF226,"DE")+COUNTIF(CF212:CF226,"ÉJ")+COUNTIF(CF212:CF226,"N")+COUNTIF(CF212:CF226,"É")+COUNTIF(CF212:CF226,"DU")+COUNTIF(CF212:CF226,"&gt;0")</f>
        <v>0</v>
      </c>
      <c r="CG211" s="183">
        <f t="shared" ref="CG211" si="453">COUNTIF(CG212:CG226,"DE")+COUNTIF(CG212:CG226,"ÉJ")+COUNTIF(CG212:CG226,"N")+COUNTIF(CG212:CG226,"É")+COUNTIF(CG212:CG226,"DU")+COUNTIF(CG212:CG226,"&gt;0")</f>
        <v>3</v>
      </c>
      <c r="CH211" s="184">
        <f t="shared" ref="CH211" si="454">COUNTIF(CH212:CH226,"DE")+COUNTIF(CH212:CH226,"ÉJ")+COUNTIF(CH212:CH226,"N")+COUNTIF(CH212:CH226,"É")+COUNTIF(CH212:CH226,"DU")+COUNTIF(CH212:CH226,"&gt;0")</f>
        <v>6</v>
      </c>
      <c r="CI211" s="184">
        <f t="shared" ref="CI211" si="455">COUNTIF(CI212:CI226,"DE")+COUNTIF(CI212:CI226,"ÉJ")+COUNTIF(CI212:CI226,"N")+COUNTIF(CI212:CI226,"É")+COUNTIF(CI212:CI226,"DU")+COUNTIF(CI212:CI226,"&gt;0")</f>
        <v>5</v>
      </c>
      <c r="CJ211" s="184">
        <f t="shared" ref="CJ211" si="456">COUNTIF(CJ212:CJ226,"DE")+COUNTIF(CJ212:CJ226,"ÉJ")+COUNTIF(CJ212:CJ226,"N")+COUNTIF(CJ212:CJ226,"É")+COUNTIF(CJ212:CJ226,"DU")+COUNTIF(CJ212:CJ226,"&gt;0")</f>
        <v>6</v>
      </c>
      <c r="CK211" s="184">
        <f t="shared" ref="CK211" si="457">COUNTIF(CK212:CK226,"DE")+COUNTIF(CK212:CK226,"ÉJ")+COUNTIF(CK212:CK226,"N")+COUNTIF(CK212:CK226,"É")+COUNTIF(CK212:CK226,"DU")+COUNTIF(CK212:CK226,"&gt;0")</f>
        <v>4</v>
      </c>
      <c r="CL211" s="184">
        <f t="shared" ref="CL211" si="458">COUNTIF(CL212:CL226,"DE")+COUNTIF(CL212:CL226,"ÉJ")+COUNTIF(CL212:CL226,"N")+COUNTIF(CL212:CL226,"É")+COUNTIF(CL212:CL226,"DU")+COUNTIF(CL212:CL226,"&gt;0")</f>
        <v>0</v>
      </c>
      <c r="CM211" s="182">
        <f t="shared" ref="CM211" si="459">COUNTIF(CM212:CM226,"DE")+COUNTIF(CM212:CM226,"ÉJ")+COUNTIF(CM212:CM226,"N")+COUNTIF(CM212:CM226,"É")+COUNTIF(CM212:CM226,"DU")+COUNTIF(CM212:CM226,"&gt;0")</f>
        <v>0</v>
      </c>
      <c r="CN211" s="183">
        <f t="shared" ref="CN211" si="460">COUNTIF(CN212:CN226,"DE")+COUNTIF(CN212:CN226,"ÉJ")+COUNTIF(CN212:CN226,"N")+COUNTIF(CN212:CN226,"É")+COUNTIF(CN212:CN226,"DU")+COUNTIF(CN212:CN226,"&gt;0")</f>
        <v>4</v>
      </c>
      <c r="CO211" s="184">
        <f t="shared" ref="CO211" si="461">COUNTIF(CO212:CO226,"DE")+COUNTIF(CO212:CO226,"ÉJ")+COUNTIF(CO212:CO226,"N")+COUNTIF(CO212:CO226,"É")+COUNTIF(CO212:CO226,"DU")+COUNTIF(CO212:CO226,"&gt;0")</f>
        <v>5</v>
      </c>
      <c r="CP211" s="184">
        <f t="shared" ref="CP211" si="462">COUNTIF(CP212:CP226,"DE")+COUNTIF(CP212:CP226,"ÉJ")+COUNTIF(CP212:CP226,"N")+COUNTIF(CP212:CP226,"É")+COUNTIF(CP212:CP226,"DU")+COUNTIF(CP212:CP226,"&gt;0")</f>
        <v>5</v>
      </c>
      <c r="CQ211" s="184">
        <f t="shared" ref="CQ211" si="463">COUNTIF(CQ212:CQ226,"DE")+COUNTIF(CQ212:CQ226,"ÉJ")+COUNTIF(CQ212:CQ226,"N")+COUNTIF(CQ212:CQ226,"É")+COUNTIF(CQ212:CQ226,"DU")+COUNTIF(CQ212:CQ226,"&gt;0")</f>
        <v>6</v>
      </c>
      <c r="CR211" s="184">
        <f t="shared" ref="CR211" si="464">COUNTIF(CR212:CR226,"DE")+COUNTIF(CR212:CR226,"ÉJ")+COUNTIF(CR212:CR226,"N")+COUNTIF(CR212:CR226,"É")+COUNTIF(CR212:CR226,"DU")+COUNTIF(CR212:CR226,"&gt;0")</f>
        <v>5</v>
      </c>
      <c r="CS211" s="184">
        <f t="shared" ref="CS211" si="465">COUNTIF(CS212:CS226,"DE")+COUNTIF(CS212:CS226,"ÉJ")+COUNTIF(CS212:CS226,"N")+COUNTIF(CS212:CS226,"É")+COUNTIF(CS212:CS226,"DU")+COUNTIF(CS212:CS226,"&gt;0")</f>
        <v>0</v>
      </c>
      <c r="CT211" s="182">
        <f t="shared" ref="CT211" si="466">COUNTIF(CT212:CT226,"DE")+COUNTIF(CT212:CT226,"ÉJ")+COUNTIF(CT212:CT226,"N")+COUNTIF(CT212:CT226,"É")+COUNTIF(CT212:CT226,"DU")+COUNTIF(CT212:CT226,"&gt;0")</f>
        <v>0</v>
      </c>
      <c r="CU211" s="183">
        <f t="shared" ref="CU211" si="467">COUNTIF(CU212:CU226,"DE")+COUNTIF(CU212:CU226,"ÉJ")+COUNTIF(CU212:CU226,"N")+COUNTIF(CU212:CU226,"É")+COUNTIF(CU212:CU226,"DU")+COUNTIF(CU212:CU226,"&gt;0")</f>
        <v>0</v>
      </c>
      <c r="CV211" s="184">
        <f t="shared" ref="CV211" si="468">COUNTIF(CV212:CV226,"DE")+COUNTIF(CV212:CV226,"ÉJ")+COUNTIF(CV212:CV226,"N")+COUNTIF(CV212:CV226,"É")+COUNTIF(CV212:CV226,"DU")+COUNTIF(CV212:CV226,"&gt;0")</f>
        <v>5</v>
      </c>
      <c r="CW211" s="184">
        <f t="shared" ref="CW211" si="469">COUNTIF(CW212:CW226,"DE")+COUNTIF(CW212:CW226,"ÉJ")+COUNTIF(CW212:CW226,"N")+COUNTIF(CW212:CW226,"É")+COUNTIF(CW212:CW226,"DU")+COUNTIF(CW212:CW226,"&gt;0")</f>
        <v>5</v>
      </c>
      <c r="CX211" s="184">
        <f t="shared" ref="CX211" si="470">COUNTIF(CX212:CX226,"DE")+COUNTIF(CX212:CX226,"ÉJ")+COUNTIF(CX212:CX226,"N")+COUNTIF(CX212:CX226,"É")+COUNTIF(CX212:CX226,"DU")+COUNTIF(CX212:CX226,"&gt;0")</f>
        <v>6</v>
      </c>
      <c r="CY211" s="184">
        <f t="shared" ref="CY211" si="471">COUNTIF(CY212:CY226,"DE")+COUNTIF(CY212:CY226,"ÉJ")+COUNTIF(CY212:CY226,"N")+COUNTIF(CY212:CY226,"É")+COUNTIF(CY212:CY226,"DU")+COUNTIF(CY212:CY226,"&gt;0")</f>
        <v>2</v>
      </c>
      <c r="CZ211" s="184">
        <f t="shared" ref="CZ211" si="472">COUNTIF(CZ212:CZ226,"DE")+COUNTIF(CZ212:CZ226,"ÉJ")+COUNTIF(CZ212:CZ226,"N")+COUNTIF(CZ212:CZ226,"É")+COUNTIF(CZ212:CZ226,"DU")+COUNTIF(CZ212:CZ226,"&gt;0")</f>
        <v>0</v>
      </c>
      <c r="DA211" s="182">
        <f t="shared" ref="DA211" si="473">COUNTIF(DA212:DA226,"DE")+COUNTIF(DA212:DA226,"ÉJ")+COUNTIF(DA212:DA226,"N")+COUNTIF(DA212:DA226,"É")+COUNTIF(DA212:DA226,"DU")+COUNTIF(DA212:DA226,"&gt;0")</f>
        <v>0</v>
      </c>
      <c r="DB211" s="183">
        <f t="shared" ref="DB211" si="474">COUNTIF(DB212:DB226,"DE")+COUNTIF(DB212:DB226,"ÉJ")+COUNTIF(DB212:DB226,"N")+COUNTIF(DB212:DB226,"É")+COUNTIF(DB212:DB226,"DU")+COUNTIF(DB212:DB226,"&gt;0")</f>
        <v>0</v>
      </c>
      <c r="DC211" s="184">
        <f t="shared" ref="DC211" si="475">COUNTIF(DC212:DC226,"DE")+COUNTIF(DC212:DC226,"ÉJ")+COUNTIF(DC212:DC226,"N")+COUNTIF(DC212:DC226,"É")+COUNTIF(DC212:DC226,"DU")+COUNTIF(DC212:DC226,"&gt;0")</f>
        <v>0</v>
      </c>
      <c r="DD211" s="184">
        <f t="shared" ref="DD211" si="476">COUNTIF(DD212:DD226,"DE")+COUNTIF(DD212:DD226,"ÉJ")+COUNTIF(DD212:DD226,"N")+COUNTIF(DD212:DD226,"É")+COUNTIF(DD212:DD226,"DU")+COUNTIF(DD212:DD226,"&gt;0")</f>
        <v>0</v>
      </c>
      <c r="DE211" s="184">
        <f t="shared" ref="DE211" si="477">COUNTIF(DE212:DE226,"DE")+COUNTIF(DE212:DE226,"ÉJ")+COUNTIF(DE212:DE226,"N")+COUNTIF(DE212:DE226,"É")+COUNTIF(DE212:DE226,"DU")+COUNTIF(DE212:DE226,"&gt;0")</f>
        <v>0</v>
      </c>
      <c r="DF211" s="184">
        <f t="shared" ref="DF211" si="478">COUNTIF(DF212:DF226,"DE")+COUNTIF(DF212:DF226,"ÉJ")+COUNTIF(DF212:DF226,"N")+COUNTIF(DF212:DF226,"É")+COUNTIF(DF212:DF226,"DU")+COUNTIF(DF212:DF226,"&gt;0")</f>
        <v>0</v>
      </c>
      <c r="DG211" s="184">
        <f t="shared" ref="DG211" si="479">COUNTIF(DG212:DG226,"DE")+COUNTIF(DG212:DG226,"ÉJ")+COUNTIF(DG212:DG226,"N")+COUNTIF(DG212:DG226,"É")+COUNTIF(DG212:DG226,"DU")+COUNTIF(DG212:DG226,"&gt;0")</f>
        <v>0</v>
      </c>
      <c r="DH211" s="182">
        <f t="shared" ref="DH211" si="480">COUNTIF(DH212:DH226,"DE")+COUNTIF(DH212:DH226,"ÉJ")+COUNTIF(DH212:DH226,"N")+COUNTIF(DH212:DH226,"É")+COUNTIF(DH212:DH226,"DU")+COUNTIF(DH212:DH226,"&gt;0")</f>
        <v>0</v>
      </c>
      <c r="DI211" s="183">
        <f t="shared" ref="DI211" si="481">COUNTIF(DI212:DI226,"DE")+COUNTIF(DI212:DI226,"ÉJ")+COUNTIF(DI212:DI226,"N")+COUNTIF(DI212:DI226,"É")+COUNTIF(DI212:DI226,"DU")+COUNTIF(DI212:DI226,"&gt;0")</f>
        <v>0</v>
      </c>
      <c r="DJ211" s="184">
        <f t="shared" ref="DJ211" si="482">COUNTIF(DJ212:DJ226,"DE")+COUNTIF(DJ212:DJ226,"ÉJ")+COUNTIF(DJ212:DJ226,"N")+COUNTIF(DJ212:DJ226,"É")+COUNTIF(DJ212:DJ226,"DU")+COUNTIF(DJ212:DJ226,"&gt;0")</f>
        <v>0</v>
      </c>
      <c r="DK211" s="184">
        <f t="shared" ref="DK211" si="483">COUNTIF(DK212:DK226,"DE")+COUNTIF(DK212:DK226,"ÉJ")+COUNTIF(DK212:DK226,"N")+COUNTIF(DK212:DK226,"É")+COUNTIF(DK212:DK226,"DU")+COUNTIF(DK212:DK226,"&gt;0")</f>
        <v>0</v>
      </c>
      <c r="DL211" s="184">
        <f t="shared" ref="DL211" si="484">COUNTIF(DL212:DL226,"DE")+COUNTIF(DL212:DL226,"ÉJ")+COUNTIF(DL212:DL226,"N")+COUNTIF(DL212:DL226,"É")+COUNTIF(DL212:DL226,"DU")+COUNTIF(DL212:DL226,"&gt;0")</f>
        <v>0</v>
      </c>
      <c r="DM211" s="184">
        <f t="shared" ref="DM211" si="485">COUNTIF(DM212:DM226,"DE")+COUNTIF(DM212:DM226,"ÉJ")+COUNTIF(DM212:DM226,"N")+COUNTIF(DM212:DM226,"É")+COUNTIF(DM212:DM226,"DU")+COUNTIF(DM212:DM226,"&gt;0")</f>
        <v>0</v>
      </c>
      <c r="DN211" s="184">
        <f t="shared" ref="DN211" si="486">COUNTIF(DN212:DN226,"DE")+COUNTIF(DN212:DN226,"ÉJ")+COUNTIF(DN212:DN226,"N")+COUNTIF(DN212:DN226,"É")+COUNTIF(DN212:DN226,"DU")+COUNTIF(DN212:DN226,"&gt;0")</f>
        <v>0</v>
      </c>
      <c r="DO211" s="182">
        <f t="shared" ref="DO211" si="487">COUNTIF(DO212:DO226,"DE")+COUNTIF(DO212:DO226,"ÉJ")+COUNTIF(DO212:DO226,"N")+COUNTIF(DO212:DO226,"É")+COUNTIF(DO212:DO226,"DU")+COUNTIF(DO212:DO226,"&gt;0")</f>
        <v>0</v>
      </c>
      <c r="DP211" s="183">
        <f t="shared" ref="DP211" si="488">COUNTIF(DP212:DP226,"DE")+COUNTIF(DP212:DP226,"ÉJ")+COUNTIF(DP212:DP226,"N")+COUNTIF(DP212:DP226,"É")+COUNTIF(DP212:DP226,"DU")+COUNTIF(DP212:DP226,"&gt;0")</f>
        <v>0</v>
      </c>
      <c r="DQ211" s="184">
        <f t="shared" ref="DQ211" si="489">COUNTIF(DQ212:DQ226,"DE")+COUNTIF(DQ212:DQ226,"ÉJ")+COUNTIF(DQ212:DQ226,"N")+COUNTIF(DQ212:DQ226,"É")+COUNTIF(DQ212:DQ226,"DU")+COUNTIF(DQ212:DQ226,"&gt;0")</f>
        <v>0</v>
      </c>
      <c r="DR211" s="184">
        <f t="shared" ref="DR211" si="490">COUNTIF(DR212:DR226,"DE")+COUNTIF(DR212:DR226,"ÉJ")+COUNTIF(DR212:DR226,"N")+COUNTIF(DR212:DR226,"É")+COUNTIF(DR212:DR226,"DU")+COUNTIF(DR212:DR226,"&gt;0")</f>
        <v>0</v>
      </c>
      <c r="DS211" s="184">
        <f t="shared" ref="DS211" si="491">COUNTIF(DS212:DS226,"DE")+COUNTIF(DS212:DS226,"ÉJ")+COUNTIF(DS212:DS226,"N")+COUNTIF(DS212:DS226,"É")+COUNTIF(DS212:DS226,"DU")+COUNTIF(DS212:DS226,"&gt;0")</f>
        <v>0</v>
      </c>
      <c r="DT211" s="184">
        <f t="shared" ref="DT211" si="492">COUNTIF(DT212:DT226,"DE")+COUNTIF(DT212:DT226,"ÉJ")+COUNTIF(DT212:DT226,"N")+COUNTIF(DT212:DT226,"É")+COUNTIF(DT212:DT226,"DU")+COUNTIF(DT212:DT226,"&gt;0")</f>
        <v>0</v>
      </c>
      <c r="DU211" s="184">
        <f t="shared" ref="DU211" si="493">COUNTIF(DU212:DU226,"DE")+COUNTIF(DU212:DU226,"ÉJ")+COUNTIF(DU212:DU226,"N")+COUNTIF(DU212:DU226,"É")+COUNTIF(DU212:DU226,"DU")+COUNTIF(DU212:DU226,"&gt;0")</f>
        <v>0</v>
      </c>
      <c r="DV211" s="182">
        <f t="shared" ref="DV211" si="494">COUNTIF(DV212:DV226,"DE")+COUNTIF(DV212:DV226,"ÉJ")+COUNTIF(DV212:DV226,"N")+COUNTIF(DV212:DV226,"É")+COUNTIF(DV212:DV226,"DU")+COUNTIF(DV212:DV226,"&gt;0")</f>
        <v>0</v>
      </c>
      <c r="DW211" s="183">
        <f t="shared" ref="DW211" si="495">COUNTIF(DW212:DW226,"DE")+COUNTIF(DW212:DW226,"ÉJ")+COUNTIF(DW212:DW226,"N")+COUNTIF(DW212:DW226,"É")+COUNTIF(DW212:DW226,"DU")+COUNTIF(DW212:DW226,"&gt;0")</f>
        <v>0</v>
      </c>
      <c r="DX211" s="184">
        <f t="shared" ref="DX211" si="496">COUNTIF(DX212:DX226,"DE")+COUNTIF(DX212:DX226,"ÉJ")+COUNTIF(DX212:DX226,"N")+COUNTIF(DX212:DX226,"É")+COUNTIF(DX212:DX226,"DU")+COUNTIF(DX212:DX226,"&gt;0")</f>
        <v>0</v>
      </c>
      <c r="DY211" s="184">
        <f t="shared" ref="DY211" si="497">COUNTIF(DY212:DY226,"DE")+COUNTIF(DY212:DY226,"ÉJ")+COUNTIF(DY212:DY226,"N")+COUNTIF(DY212:DY226,"É")+COUNTIF(DY212:DY226,"DU")+COUNTIF(DY212:DY226,"&gt;0")</f>
        <v>0</v>
      </c>
      <c r="DZ211" s="184">
        <f t="shared" ref="DZ211" si="498">COUNTIF(DZ212:DZ226,"DE")+COUNTIF(DZ212:DZ226,"ÉJ")+COUNTIF(DZ212:DZ226,"N")+COUNTIF(DZ212:DZ226,"É")+COUNTIF(DZ212:DZ226,"DU")+COUNTIF(DZ212:DZ226,"&gt;0")</f>
        <v>0</v>
      </c>
      <c r="EA211" s="184">
        <f t="shared" ref="EA211" si="499">COUNTIF(EA212:EA226,"DE")+COUNTIF(EA212:EA226,"ÉJ")+COUNTIF(EA212:EA226,"N")+COUNTIF(EA212:EA226,"É")+COUNTIF(EA212:EA226,"DU")+COUNTIF(EA212:EA226,"&gt;0")</f>
        <v>0</v>
      </c>
      <c r="EB211" s="184">
        <f t="shared" ref="EB211" si="500">COUNTIF(EB212:EB226,"DE")+COUNTIF(EB212:EB226,"ÉJ")+COUNTIF(EB212:EB226,"N")+COUNTIF(EB212:EB226,"É")+COUNTIF(EB212:EB226,"DU")+COUNTIF(EB212:EB226,"&gt;0")</f>
        <v>0</v>
      </c>
      <c r="EC211" s="182">
        <f t="shared" ref="EC211" si="501">COUNTIF(EC212:EC226,"DE")+COUNTIF(EC212:EC226,"ÉJ")+COUNTIF(EC212:EC226,"N")+COUNTIF(EC212:EC226,"É")+COUNTIF(EC212:EC226,"DU")+COUNTIF(EC212:EC226,"&gt;0")</f>
        <v>0</v>
      </c>
      <c r="ED211" s="183">
        <f t="shared" ref="ED211" si="502">COUNTIF(ED212:ED226,"DE")+COUNTIF(ED212:ED226,"ÉJ")+COUNTIF(ED212:ED226,"N")+COUNTIF(ED212:ED226,"É")+COUNTIF(ED212:ED226,"DU")+COUNTIF(ED212:ED226,"&gt;0")</f>
        <v>0</v>
      </c>
      <c r="EE211" s="184">
        <f t="shared" ref="EE211" si="503">COUNTIF(EE212:EE226,"DE")+COUNTIF(EE212:EE226,"ÉJ")+COUNTIF(EE212:EE226,"N")+COUNTIF(EE212:EE226,"É")+COUNTIF(EE212:EE226,"DU")+COUNTIF(EE212:EE226,"&gt;0")</f>
        <v>0</v>
      </c>
      <c r="EF211" s="184">
        <f t="shared" ref="EF211" si="504">COUNTIF(EF212:EF226,"DE")+COUNTIF(EF212:EF226,"ÉJ")+COUNTIF(EF212:EF226,"N")+COUNTIF(EF212:EF226,"É")+COUNTIF(EF212:EF226,"DU")+COUNTIF(EF212:EF226,"&gt;0")</f>
        <v>0</v>
      </c>
      <c r="EG211" s="184">
        <f t="shared" ref="EG211" si="505">COUNTIF(EG212:EG226,"DE")+COUNTIF(EG212:EG226,"ÉJ")+COUNTIF(EG212:EG226,"N")+COUNTIF(EG212:EG226,"É")+COUNTIF(EG212:EG226,"DU")+COUNTIF(EG212:EG226,"&gt;0")</f>
        <v>0</v>
      </c>
      <c r="EH211" s="184">
        <f t="shared" ref="EH211" si="506">COUNTIF(EH212:EH226,"DE")+COUNTIF(EH212:EH226,"ÉJ")+COUNTIF(EH212:EH226,"N")+COUNTIF(EH212:EH226,"É")+COUNTIF(EH212:EH226,"DU")+COUNTIF(EH212:EH226,"&gt;0")</f>
        <v>0</v>
      </c>
      <c r="EI211" s="184">
        <f t="shared" ref="EI211" si="507">COUNTIF(EI212:EI226,"DE")+COUNTIF(EI212:EI226,"ÉJ")+COUNTIF(EI212:EI226,"N")+COUNTIF(EI212:EI226,"É")+COUNTIF(EI212:EI226,"DU")+COUNTIF(EI212:EI226,"&gt;0")</f>
        <v>0</v>
      </c>
      <c r="EJ211" s="182">
        <f t="shared" ref="EJ211" si="508">COUNTIF(EJ212:EJ226,"DE")+COUNTIF(EJ212:EJ226,"ÉJ")+COUNTIF(EJ212:EJ226,"N")+COUNTIF(EJ212:EJ226,"É")+COUNTIF(EJ212:EJ226,"DU")+COUNTIF(EJ212:EJ226,"&gt;0")</f>
        <v>0</v>
      </c>
      <c r="EK211" s="183">
        <f t="shared" ref="EK211" si="509">COUNTIF(EK212:EK226,"DE")+COUNTIF(EK212:EK226,"ÉJ")+COUNTIF(EK212:EK226,"N")+COUNTIF(EK212:EK226,"É")+COUNTIF(EK212:EK226,"DU")+COUNTIF(EK212:EK226,"&gt;0")</f>
        <v>0</v>
      </c>
      <c r="EL211" s="184">
        <f t="shared" ref="EL211" si="510">COUNTIF(EL212:EL226,"DE")+COUNTIF(EL212:EL226,"ÉJ")+COUNTIF(EL212:EL226,"N")+COUNTIF(EL212:EL226,"É")+COUNTIF(EL212:EL226,"DU")+COUNTIF(EL212:EL226,"&gt;0")</f>
        <v>0</v>
      </c>
      <c r="EM211" s="184">
        <f t="shared" ref="EM211" si="511">COUNTIF(EM212:EM226,"DE")+COUNTIF(EM212:EM226,"ÉJ")+COUNTIF(EM212:EM226,"N")+COUNTIF(EM212:EM226,"É")+COUNTIF(EM212:EM226,"DU")+COUNTIF(EM212:EM226,"&gt;0")</f>
        <v>0</v>
      </c>
      <c r="EN211" s="184">
        <f t="shared" ref="EN211" si="512">COUNTIF(EN212:EN226,"DE")+COUNTIF(EN212:EN226,"ÉJ")+COUNTIF(EN212:EN226,"N")+COUNTIF(EN212:EN226,"É")+COUNTIF(EN212:EN226,"DU")+COUNTIF(EN212:EN226,"&gt;0")</f>
        <v>0</v>
      </c>
      <c r="EO211" s="184">
        <f t="shared" ref="EO211" si="513">COUNTIF(EO212:EO226,"DE")+COUNTIF(EO212:EO226,"ÉJ")+COUNTIF(EO212:EO226,"N")+COUNTIF(EO212:EO226,"É")+COUNTIF(EO212:EO226,"DU")+COUNTIF(EO212:EO226,"&gt;0")</f>
        <v>0</v>
      </c>
      <c r="EP211" s="184">
        <f t="shared" ref="EP211" si="514">COUNTIF(EP212:EP226,"DE")+COUNTIF(EP212:EP226,"ÉJ")+COUNTIF(EP212:EP226,"N")+COUNTIF(EP212:EP226,"É")+COUNTIF(EP212:EP226,"DU")+COUNTIF(EP212:EP226,"&gt;0")</f>
        <v>0</v>
      </c>
      <c r="EQ211" s="182">
        <f t="shared" ref="EQ211" si="515">COUNTIF(EQ212:EQ226,"DE")+COUNTIF(EQ212:EQ226,"ÉJ")+COUNTIF(EQ212:EQ226,"N")+COUNTIF(EQ212:EQ226,"É")+COUNTIF(EQ212:EQ226,"DU")+COUNTIF(EQ212:EQ226,"&gt;0")</f>
        <v>0</v>
      </c>
      <c r="ER211" s="183">
        <f t="shared" ref="ER211" si="516">COUNTIF(ER212:ER226,"DE")+COUNTIF(ER212:ER226,"ÉJ")+COUNTIF(ER212:ER226,"N")+COUNTIF(ER212:ER226,"É")+COUNTIF(ER212:ER226,"DU")+COUNTIF(ER212:ER226,"&gt;0")</f>
        <v>0</v>
      </c>
      <c r="ES211" s="184">
        <f t="shared" ref="ES211" si="517">COUNTIF(ES212:ES226,"DE")+COUNTIF(ES212:ES226,"ÉJ")+COUNTIF(ES212:ES226,"N")+COUNTIF(ES212:ES226,"É")+COUNTIF(ES212:ES226,"DU")+COUNTIF(ES212:ES226,"&gt;0")</f>
        <v>0</v>
      </c>
      <c r="ET211" s="184">
        <f t="shared" ref="ET211" si="518">COUNTIF(ET212:ET226,"DE")+COUNTIF(ET212:ET226,"ÉJ")+COUNTIF(ET212:ET226,"N")+COUNTIF(ET212:ET226,"É")+COUNTIF(ET212:ET226,"DU")+COUNTIF(ET212:ET226,"&gt;0")</f>
        <v>0</v>
      </c>
      <c r="EU211" s="184">
        <f t="shared" ref="EU211" si="519">COUNTIF(EU212:EU226,"DE")+COUNTIF(EU212:EU226,"ÉJ")+COUNTIF(EU212:EU226,"N")+COUNTIF(EU212:EU226,"É")+COUNTIF(EU212:EU226,"DU")+COUNTIF(EU212:EU226,"&gt;0")</f>
        <v>0</v>
      </c>
      <c r="EV211" s="184">
        <f t="shared" ref="EV211" si="520">COUNTIF(EV212:EV226,"DE")+COUNTIF(EV212:EV226,"ÉJ")+COUNTIF(EV212:EV226,"N")+COUNTIF(EV212:EV226,"É")+COUNTIF(EV212:EV226,"DU")+COUNTIF(EV212:EV226,"&gt;0")</f>
        <v>0</v>
      </c>
      <c r="EW211" s="184">
        <f t="shared" ref="EW211" si="521">COUNTIF(EW212:EW226,"DE")+COUNTIF(EW212:EW226,"ÉJ")+COUNTIF(EW212:EW226,"N")+COUNTIF(EW212:EW226,"É")+COUNTIF(EW212:EW226,"DU")+COUNTIF(EW212:EW226,"&gt;0")</f>
        <v>0</v>
      </c>
      <c r="EX211" s="182">
        <f t="shared" ref="EX211" si="522">COUNTIF(EX212:EX226,"DE")+COUNTIF(EX212:EX226,"ÉJ")+COUNTIF(EX212:EX226,"N")+COUNTIF(EX212:EX226,"É")+COUNTIF(EX212:EX226,"DU")+COUNTIF(EX212:EX226,"&gt;0")</f>
        <v>0</v>
      </c>
      <c r="EY211" s="183">
        <f t="shared" ref="EY211" si="523">COUNTIF(EY212:EY226,"DE")+COUNTIF(EY212:EY226,"ÉJ")+COUNTIF(EY212:EY226,"N")+COUNTIF(EY212:EY226,"É")+COUNTIF(EY212:EY226,"DU")+COUNTIF(EY212:EY226,"&gt;0")</f>
        <v>0</v>
      </c>
      <c r="EZ211" s="184">
        <f t="shared" ref="EZ211" si="524">COUNTIF(EZ212:EZ226,"DE")+COUNTIF(EZ212:EZ226,"ÉJ")+COUNTIF(EZ212:EZ226,"N")+COUNTIF(EZ212:EZ226,"É")+COUNTIF(EZ212:EZ226,"DU")+COUNTIF(EZ212:EZ226,"&gt;0")</f>
        <v>0</v>
      </c>
      <c r="FA211" s="184">
        <f t="shared" ref="FA211" si="525">COUNTIF(FA212:FA226,"DE")+COUNTIF(FA212:FA226,"ÉJ")+COUNTIF(FA212:FA226,"N")+COUNTIF(FA212:FA226,"É")+COUNTIF(FA212:FA226,"DU")+COUNTIF(FA212:FA226,"&gt;0")</f>
        <v>0</v>
      </c>
      <c r="FB211" s="184">
        <f t="shared" ref="FB211" si="526">COUNTIF(FB212:FB226,"DE")+COUNTIF(FB212:FB226,"ÉJ")+COUNTIF(FB212:FB226,"N")+COUNTIF(FB212:FB226,"É")+COUNTIF(FB212:FB226,"DU")+COUNTIF(FB212:FB226,"&gt;0")</f>
        <v>0</v>
      </c>
      <c r="FC211" s="184">
        <f t="shared" ref="FC211" si="527">COUNTIF(FC212:FC226,"DE")+COUNTIF(FC212:FC226,"ÉJ")+COUNTIF(FC212:FC226,"N")+COUNTIF(FC212:FC226,"É")+COUNTIF(FC212:FC226,"DU")+COUNTIF(FC212:FC226,"&gt;0")</f>
        <v>0</v>
      </c>
      <c r="FD211" s="184">
        <f t="shared" ref="FD211" si="528">COUNTIF(FD212:FD226,"DE")+COUNTIF(FD212:FD226,"ÉJ")+COUNTIF(FD212:FD226,"N")+COUNTIF(FD212:FD226,"É")+COUNTIF(FD212:FD226,"DU")+COUNTIF(FD212:FD226,"&gt;0")</f>
        <v>0</v>
      </c>
      <c r="FE211" s="182">
        <f t="shared" ref="FE211" si="529">COUNTIF(FE212:FE226,"DE")+COUNTIF(FE212:FE226,"ÉJ")+COUNTIF(FE212:FE226,"N")+COUNTIF(FE212:FE226,"É")+COUNTIF(FE212:FE226,"DU")+COUNTIF(FE212:FE226,"&gt;0")</f>
        <v>0</v>
      </c>
      <c r="FF211" s="183">
        <f t="shared" ref="FF211" si="530">COUNTIF(FF212:FF226,"DE")+COUNTIF(FF212:FF226,"ÉJ")+COUNTIF(FF212:FF226,"N")+COUNTIF(FF212:FF226,"É")+COUNTIF(FF212:FF226,"DU")+COUNTIF(FF212:FF226,"&gt;0")</f>
        <v>0</v>
      </c>
      <c r="FG211" s="184">
        <f t="shared" ref="FG211" si="531">COUNTIF(FG212:FG226,"DE")+COUNTIF(FG212:FG226,"ÉJ")+COUNTIF(FG212:FG226,"N")+COUNTIF(FG212:FG226,"É")+COUNTIF(FG212:FG226,"DU")+COUNTIF(FG212:FG226,"&gt;0")</f>
        <v>0</v>
      </c>
      <c r="FH211" s="184">
        <f t="shared" ref="FH211" si="532">COUNTIF(FH212:FH226,"DE")+COUNTIF(FH212:FH226,"ÉJ")+COUNTIF(FH212:FH226,"N")+COUNTIF(FH212:FH226,"É")+COUNTIF(FH212:FH226,"DU")+COUNTIF(FH212:FH226,"&gt;0")</f>
        <v>0</v>
      </c>
      <c r="FI211" s="184">
        <f t="shared" ref="FI211" si="533">COUNTIF(FI212:FI226,"DE")+COUNTIF(FI212:FI226,"ÉJ")+COUNTIF(FI212:FI226,"N")+COUNTIF(FI212:FI226,"É")+COUNTIF(FI212:FI226,"DU")+COUNTIF(FI212:FI226,"&gt;0")</f>
        <v>0</v>
      </c>
      <c r="FJ211" s="184">
        <f t="shared" ref="FJ211" si="534">COUNTIF(FJ212:FJ226,"DE")+COUNTIF(FJ212:FJ226,"ÉJ")+COUNTIF(FJ212:FJ226,"N")+COUNTIF(FJ212:FJ226,"É")+COUNTIF(FJ212:FJ226,"DU")+COUNTIF(FJ212:FJ226,"&gt;0")</f>
        <v>0</v>
      </c>
      <c r="FK211" s="184">
        <f t="shared" ref="FK211" si="535">COUNTIF(FK212:FK226,"DE")+COUNTIF(FK212:FK226,"ÉJ")+COUNTIF(FK212:FK226,"N")+COUNTIF(FK212:FK226,"É")+COUNTIF(FK212:FK226,"DU")+COUNTIF(FK212:FK226,"&gt;0")</f>
        <v>0</v>
      </c>
      <c r="FL211" s="182">
        <f t="shared" ref="FL211" si="536">COUNTIF(FL212:FL226,"DE")+COUNTIF(FL212:FL226,"ÉJ")+COUNTIF(FL212:FL226,"N")+COUNTIF(FL212:FL226,"É")+COUNTIF(FL212:FL226,"DU")+COUNTIF(FL212:FL226,"&gt;0")</f>
        <v>0</v>
      </c>
      <c r="FM211" s="183">
        <f t="shared" ref="FM211" si="537">COUNTIF(FM212:FM226,"DE")+COUNTIF(FM212:FM226,"ÉJ")+COUNTIF(FM212:FM226,"N")+COUNTIF(FM212:FM226,"É")+COUNTIF(FM212:FM226,"DU")+COUNTIF(FM212:FM226,"&gt;0")</f>
        <v>0</v>
      </c>
      <c r="FN211" s="184">
        <f t="shared" ref="FN211" si="538">COUNTIF(FN212:FN226,"DE")+COUNTIF(FN212:FN226,"ÉJ")+COUNTIF(FN212:FN226,"N")+COUNTIF(FN212:FN226,"É")+COUNTIF(FN212:FN226,"DU")+COUNTIF(FN212:FN226,"&gt;0")</f>
        <v>0</v>
      </c>
      <c r="FO211" s="184">
        <f t="shared" ref="FO211" si="539">COUNTIF(FO212:FO226,"DE")+COUNTIF(FO212:FO226,"ÉJ")+COUNTIF(FO212:FO226,"N")+COUNTIF(FO212:FO226,"É")+COUNTIF(FO212:FO226,"DU")+COUNTIF(FO212:FO226,"&gt;0")</f>
        <v>0</v>
      </c>
      <c r="FP211" s="184">
        <f t="shared" ref="FP211" si="540">COUNTIF(FP212:FP226,"DE")+COUNTIF(FP212:FP226,"ÉJ")+COUNTIF(FP212:FP226,"N")+COUNTIF(FP212:FP226,"É")+COUNTIF(FP212:FP226,"DU")+COUNTIF(FP212:FP226,"&gt;0")</f>
        <v>0</v>
      </c>
      <c r="FQ211" s="184">
        <f t="shared" ref="FQ211" si="541">COUNTIF(FQ212:FQ226,"DE")+COUNTIF(FQ212:FQ226,"ÉJ")+COUNTIF(FQ212:FQ226,"N")+COUNTIF(FQ212:FQ226,"É")+COUNTIF(FQ212:FQ226,"DU")+COUNTIF(FQ212:FQ226,"&gt;0")</f>
        <v>0</v>
      </c>
      <c r="FR211" s="184">
        <f t="shared" ref="FR211" si="542">COUNTIF(FR212:FR226,"DE")+COUNTIF(FR212:FR226,"ÉJ")+COUNTIF(FR212:FR226,"N")+COUNTIF(FR212:FR226,"É")+COUNTIF(FR212:FR226,"DU")+COUNTIF(FR212:FR226,"&gt;0")</f>
        <v>0</v>
      </c>
      <c r="FS211" s="182">
        <f t="shared" ref="FS211" si="543">COUNTIF(FS212:FS226,"DE")+COUNTIF(FS212:FS226,"ÉJ")+COUNTIF(FS212:FS226,"N")+COUNTIF(FS212:FS226,"É")+COUNTIF(FS212:FS226,"DU")+COUNTIF(FS212:FS226,"&gt;0")</f>
        <v>0</v>
      </c>
      <c r="FT211" s="183">
        <f t="shared" ref="FT211" si="544">COUNTIF(FT212:FT226,"DE")+COUNTIF(FT212:FT226,"ÉJ")+COUNTIF(FT212:FT226,"N")+COUNTIF(FT212:FT226,"É")+COUNTIF(FT212:FT226,"DU")+COUNTIF(FT212:FT226,"&gt;0")</f>
        <v>0</v>
      </c>
      <c r="FU211" s="184">
        <f t="shared" ref="FU211" si="545">COUNTIF(FU212:FU226,"DE")+COUNTIF(FU212:FU226,"ÉJ")+COUNTIF(FU212:FU226,"N")+COUNTIF(FU212:FU226,"É")+COUNTIF(FU212:FU226,"DU")+COUNTIF(FU212:FU226,"&gt;0")</f>
        <v>0</v>
      </c>
      <c r="FV211" s="184">
        <f t="shared" ref="FV211" si="546">COUNTIF(FV212:FV226,"DE")+COUNTIF(FV212:FV226,"ÉJ")+COUNTIF(FV212:FV226,"N")+COUNTIF(FV212:FV226,"É")+COUNTIF(FV212:FV226,"DU")+COUNTIF(FV212:FV226,"&gt;0")</f>
        <v>0</v>
      </c>
      <c r="FW211" s="184">
        <f t="shared" ref="FW211" si="547">COUNTIF(FW212:FW226,"DE")+COUNTIF(FW212:FW226,"ÉJ")+COUNTIF(FW212:FW226,"N")+COUNTIF(FW212:FW226,"É")+COUNTIF(FW212:FW226,"DU")+COUNTIF(FW212:FW226,"&gt;0")</f>
        <v>0</v>
      </c>
      <c r="FX211" s="184">
        <f t="shared" ref="FX211" si="548">COUNTIF(FX212:FX226,"DE")+COUNTIF(FX212:FX226,"ÉJ")+COUNTIF(FX212:FX226,"N")+COUNTIF(FX212:FX226,"É")+COUNTIF(FX212:FX226,"DU")+COUNTIF(FX212:FX226,"&gt;0")</f>
        <v>0</v>
      </c>
      <c r="FY211" s="184">
        <f t="shared" ref="FY211" si="549">COUNTIF(FY212:FY226,"DE")+COUNTIF(FY212:FY226,"ÉJ")+COUNTIF(FY212:FY226,"N")+COUNTIF(FY212:FY226,"É")+COUNTIF(FY212:FY226,"DU")+COUNTIF(FY212:FY226,"&gt;0")</f>
        <v>0</v>
      </c>
      <c r="FZ211" s="182">
        <f t="shared" ref="FZ211" si="550">COUNTIF(FZ212:FZ226,"DE")+COUNTIF(FZ212:FZ226,"ÉJ")+COUNTIF(FZ212:FZ226,"N")+COUNTIF(FZ212:FZ226,"É")+COUNTIF(FZ212:FZ226,"DU")+COUNTIF(FZ212:FZ226,"&gt;0")</f>
        <v>0</v>
      </c>
      <c r="GA211" s="183">
        <f t="shared" ref="GA211" si="551">COUNTIF(GA212:GA226,"DE")+COUNTIF(GA212:GA226,"ÉJ")+COUNTIF(GA212:GA226,"N")+COUNTIF(GA212:GA226,"É")+COUNTIF(GA212:GA226,"DU")+COUNTIF(GA212:GA226,"&gt;0")</f>
        <v>0</v>
      </c>
      <c r="GB211" s="184">
        <f t="shared" ref="GB211" si="552">COUNTIF(GB212:GB226,"DE")+COUNTIF(GB212:GB226,"ÉJ")+COUNTIF(GB212:GB226,"N")+COUNTIF(GB212:GB226,"É")+COUNTIF(GB212:GB226,"DU")+COUNTIF(GB212:GB226,"&gt;0")</f>
        <v>0</v>
      </c>
      <c r="GC211" s="184">
        <f t="shared" ref="GC211" si="553">COUNTIF(GC212:GC226,"DE")+COUNTIF(GC212:GC226,"ÉJ")+COUNTIF(GC212:GC226,"N")+COUNTIF(GC212:GC226,"É")+COUNTIF(GC212:GC226,"DU")+COUNTIF(GC212:GC226,"&gt;0")</f>
        <v>0</v>
      </c>
      <c r="GD211" s="184">
        <f t="shared" ref="GD211" si="554">COUNTIF(GD212:GD226,"DE")+COUNTIF(GD212:GD226,"ÉJ")+COUNTIF(GD212:GD226,"N")+COUNTIF(GD212:GD226,"É")+COUNTIF(GD212:GD226,"DU")+COUNTIF(GD212:GD226,"&gt;0")</f>
        <v>0</v>
      </c>
      <c r="GE211" s="184">
        <f t="shared" ref="GE211" si="555">COUNTIF(GE212:GE226,"DE")+COUNTIF(GE212:GE226,"ÉJ")+COUNTIF(GE212:GE226,"N")+COUNTIF(GE212:GE226,"É")+COUNTIF(GE212:GE226,"DU")+COUNTIF(GE212:GE226,"&gt;0")</f>
        <v>0</v>
      </c>
      <c r="GF211" s="184">
        <f t="shared" ref="GF211" si="556">COUNTIF(GF212:GF226,"DE")+COUNTIF(GF212:GF226,"ÉJ")+COUNTIF(GF212:GF226,"N")+COUNTIF(GF212:GF226,"É")+COUNTIF(GF212:GF226,"DU")+COUNTIF(GF212:GF226,"&gt;0")</f>
        <v>0</v>
      </c>
      <c r="GG211" s="182">
        <f t="shared" ref="GG211" si="557">COUNTIF(GG212:GG226,"DE")+COUNTIF(GG212:GG226,"ÉJ")+COUNTIF(GG212:GG226,"N")+COUNTIF(GG212:GG226,"É")+COUNTIF(GG212:GG226,"DU")+COUNTIF(GG212:GG226,"&gt;0")</f>
        <v>0</v>
      </c>
      <c r="GH211" s="183">
        <f t="shared" ref="GH211" si="558">COUNTIF(GH212:GH226,"DE")+COUNTIF(GH212:GH226,"ÉJ")+COUNTIF(GH212:GH226,"N")+COUNTIF(GH212:GH226,"É")+COUNTIF(GH212:GH226,"DU")+COUNTIF(GH212:GH226,"&gt;0")</f>
        <v>0</v>
      </c>
      <c r="GI211" s="184">
        <f t="shared" ref="GI211" si="559">COUNTIF(GI212:GI226,"DE")+COUNTIF(GI212:GI226,"ÉJ")+COUNTIF(GI212:GI226,"N")+COUNTIF(GI212:GI226,"É")+COUNTIF(GI212:GI226,"DU")+COUNTIF(GI212:GI226,"&gt;0")</f>
        <v>0</v>
      </c>
      <c r="GJ211" s="184">
        <f t="shared" ref="GJ211" si="560">COUNTIF(GJ212:GJ226,"DE")+COUNTIF(GJ212:GJ226,"ÉJ")+COUNTIF(GJ212:GJ226,"N")+COUNTIF(GJ212:GJ226,"É")+COUNTIF(GJ212:GJ226,"DU")+COUNTIF(GJ212:GJ226,"&gt;0")</f>
        <v>0</v>
      </c>
      <c r="GK211" s="184">
        <f t="shared" ref="GK211" si="561">COUNTIF(GK212:GK226,"DE")+COUNTIF(GK212:GK226,"ÉJ")+COUNTIF(GK212:GK226,"N")+COUNTIF(GK212:GK226,"É")+COUNTIF(GK212:GK226,"DU")+COUNTIF(GK212:GK226,"&gt;0")</f>
        <v>0</v>
      </c>
      <c r="GL211" s="184">
        <f t="shared" ref="GL211" si="562">COUNTIF(GL212:GL226,"DE")+COUNTIF(GL212:GL226,"ÉJ")+COUNTIF(GL212:GL226,"N")+COUNTIF(GL212:GL226,"É")+COUNTIF(GL212:GL226,"DU")+COUNTIF(GL212:GL226,"&gt;0")</f>
        <v>0</v>
      </c>
      <c r="GM211" s="184">
        <f t="shared" ref="GM211" si="563">COUNTIF(GM212:GM226,"DE")+COUNTIF(GM212:GM226,"ÉJ")+COUNTIF(GM212:GM226,"N")+COUNTIF(GM212:GM226,"É")+COUNTIF(GM212:GM226,"DU")+COUNTIF(GM212:GM226,"&gt;0")</f>
        <v>0</v>
      </c>
      <c r="GN211" s="182">
        <f t="shared" ref="GN211" si="564">COUNTIF(GN212:GN226,"DE")+COUNTIF(GN212:GN226,"ÉJ")+COUNTIF(GN212:GN226,"N")+COUNTIF(GN212:GN226,"É")+COUNTIF(GN212:GN226,"DU")+COUNTIF(GN212:GN226,"&gt;0")</f>
        <v>0</v>
      </c>
      <c r="GO211" s="183">
        <f t="shared" ref="GO211" si="565">COUNTIF(GO212:GO226,"DE")+COUNTIF(GO212:GO226,"ÉJ")+COUNTIF(GO212:GO226,"N")+COUNTIF(GO212:GO226,"É")+COUNTIF(GO212:GO226,"DU")+COUNTIF(GO212:GO226,"&gt;0")</f>
        <v>0</v>
      </c>
      <c r="GP211" s="184">
        <f t="shared" ref="GP211" si="566">COUNTIF(GP212:GP226,"DE")+COUNTIF(GP212:GP226,"ÉJ")+COUNTIF(GP212:GP226,"N")+COUNTIF(GP212:GP226,"É")+COUNTIF(GP212:GP226,"DU")+COUNTIF(GP212:GP226,"&gt;0")</f>
        <v>0</v>
      </c>
      <c r="GQ211" s="184">
        <f t="shared" ref="GQ211" si="567">COUNTIF(GQ212:GQ226,"DE")+COUNTIF(GQ212:GQ226,"ÉJ")+COUNTIF(GQ212:GQ226,"N")+COUNTIF(GQ212:GQ226,"É")+COUNTIF(GQ212:GQ226,"DU")+COUNTIF(GQ212:GQ226,"&gt;0")</f>
        <v>0</v>
      </c>
      <c r="GR211" s="184">
        <f t="shared" ref="GR211" si="568">COUNTIF(GR212:GR226,"DE")+COUNTIF(GR212:GR226,"ÉJ")+COUNTIF(GR212:GR226,"N")+COUNTIF(GR212:GR226,"É")+COUNTIF(GR212:GR226,"DU")+COUNTIF(GR212:GR226,"&gt;0")</f>
        <v>0</v>
      </c>
      <c r="GS211" s="184">
        <f t="shared" ref="GS211" si="569">COUNTIF(GS212:GS226,"DE")+COUNTIF(GS212:GS226,"ÉJ")+COUNTIF(GS212:GS226,"N")+COUNTIF(GS212:GS226,"É")+COUNTIF(GS212:GS226,"DU")+COUNTIF(GS212:GS226,"&gt;0")</f>
        <v>0</v>
      </c>
      <c r="GT211" s="184">
        <f t="shared" ref="GT211" si="570">COUNTIF(GT212:GT226,"DE")+COUNTIF(GT212:GT226,"ÉJ")+COUNTIF(GT212:GT226,"N")+COUNTIF(GT212:GT226,"É")+COUNTIF(GT212:GT226,"DU")+COUNTIF(GT212:GT226,"&gt;0")</f>
        <v>0</v>
      </c>
      <c r="GU211" s="182">
        <f t="shared" ref="GU211" si="571">COUNTIF(GU212:GU226,"DE")+COUNTIF(GU212:GU226,"ÉJ")+COUNTIF(GU212:GU226,"N")+COUNTIF(GU212:GU226,"É")+COUNTIF(GU212:GU226,"DU")+COUNTIF(GU212:GU226,"&gt;0")</f>
        <v>0</v>
      </c>
      <c r="GV211" s="183">
        <f t="shared" ref="GV211" si="572">COUNTIF(GV212:GV226,"DE")+COUNTIF(GV212:GV226,"ÉJ")+COUNTIF(GV212:GV226,"N")+COUNTIF(GV212:GV226,"É")+COUNTIF(GV212:GV226,"DU")+COUNTIF(GV212:GV226,"&gt;0")</f>
        <v>0</v>
      </c>
      <c r="GW211" s="184">
        <f t="shared" ref="GW211" si="573">COUNTIF(GW212:GW226,"DE")+COUNTIF(GW212:GW226,"ÉJ")+COUNTIF(GW212:GW226,"N")+COUNTIF(GW212:GW226,"É")+COUNTIF(GW212:GW226,"DU")+COUNTIF(GW212:GW226,"&gt;0")</f>
        <v>0</v>
      </c>
      <c r="GX211" s="184">
        <f t="shared" ref="GX211" si="574">COUNTIF(GX212:GX226,"DE")+COUNTIF(GX212:GX226,"ÉJ")+COUNTIF(GX212:GX226,"N")+COUNTIF(GX212:GX226,"É")+COUNTIF(GX212:GX226,"DU")+COUNTIF(GX212:GX226,"&gt;0")</f>
        <v>0</v>
      </c>
      <c r="GY211" s="184">
        <f t="shared" ref="GY211" si="575">COUNTIF(GY212:GY226,"DE")+COUNTIF(GY212:GY226,"ÉJ")+COUNTIF(GY212:GY226,"N")+COUNTIF(GY212:GY226,"É")+COUNTIF(GY212:GY226,"DU")+COUNTIF(GY212:GY226,"&gt;0")</f>
        <v>0</v>
      </c>
      <c r="GZ211" s="184">
        <f t="shared" ref="GZ211" si="576">COUNTIF(GZ212:GZ226,"DE")+COUNTIF(GZ212:GZ226,"ÉJ")+COUNTIF(GZ212:GZ226,"N")+COUNTIF(GZ212:GZ226,"É")+COUNTIF(GZ212:GZ226,"DU")+COUNTIF(GZ212:GZ226,"&gt;0")</f>
        <v>0</v>
      </c>
      <c r="HA211" s="184">
        <f t="shared" ref="HA211" si="577">COUNTIF(HA212:HA226,"DE")+COUNTIF(HA212:HA226,"ÉJ")+COUNTIF(HA212:HA226,"N")+COUNTIF(HA212:HA226,"É")+COUNTIF(HA212:HA226,"DU")+COUNTIF(HA212:HA226,"&gt;0")</f>
        <v>0</v>
      </c>
      <c r="HB211" s="182">
        <f t="shared" ref="HB211" si="578">COUNTIF(HB212:HB226,"DE")+COUNTIF(HB212:HB226,"ÉJ")+COUNTIF(HB212:HB226,"N")+COUNTIF(HB212:HB226,"É")+COUNTIF(HB212:HB226,"DU")+COUNTIF(HB212:HB226,"&gt;0")</f>
        <v>0</v>
      </c>
      <c r="HC211" s="183">
        <f t="shared" ref="HC211" si="579">COUNTIF(HC212:HC226,"DE")+COUNTIF(HC212:HC226,"ÉJ")+COUNTIF(HC212:HC226,"N")+COUNTIF(HC212:HC226,"É")+COUNTIF(HC212:HC226,"DU")+COUNTIF(HC212:HC226,"&gt;0")</f>
        <v>0</v>
      </c>
      <c r="HD211" s="184">
        <f t="shared" ref="HD211" si="580">COUNTIF(HD212:HD226,"DE")+COUNTIF(HD212:HD226,"ÉJ")+COUNTIF(HD212:HD226,"N")+COUNTIF(HD212:HD226,"É")+COUNTIF(HD212:HD226,"DU")+COUNTIF(HD212:HD226,"&gt;0")</f>
        <v>0</v>
      </c>
      <c r="HE211" s="184">
        <f t="shared" ref="HE211" si="581">COUNTIF(HE212:HE226,"DE")+COUNTIF(HE212:HE226,"ÉJ")+COUNTIF(HE212:HE226,"N")+COUNTIF(HE212:HE226,"É")+COUNTIF(HE212:HE226,"DU")+COUNTIF(HE212:HE226,"&gt;0")</f>
        <v>0</v>
      </c>
      <c r="HF211" s="184">
        <f t="shared" ref="HF211" si="582">COUNTIF(HF212:HF226,"DE")+COUNTIF(HF212:HF226,"ÉJ")+COUNTIF(HF212:HF226,"N")+COUNTIF(HF212:HF226,"É")+COUNTIF(HF212:HF226,"DU")+COUNTIF(HF212:HF226,"&gt;0")</f>
        <v>0</v>
      </c>
      <c r="HG211" s="184">
        <f t="shared" ref="HG211" si="583">COUNTIF(HG212:HG226,"DE")+COUNTIF(HG212:HG226,"ÉJ")+COUNTIF(HG212:HG226,"N")+COUNTIF(HG212:HG226,"É")+COUNTIF(HG212:HG226,"DU")+COUNTIF(HG212:HG226,"&gt;0")</f>
        <v>0</v>
      </c>
      <c r="HH211" s="184">
        <f t="shared" ref="HH211" si="584">COUNTIF(HH212:HH226,"DE")+COUNTIF(HH212:HH226,"ÉJ")+COUNTIF(HH212:HH226,"N")+COUNTIF(HH212:HH226,"É")+COUNTIF(HH212:HH226,"DU")+COUNTIF(HH212:HH226,"&gt;0")</f>
        <v>0</v>
      </c>
      <c r="HI211" s="182">
        <f t="shared" ref="HI211" si="585">COUNTIF(HI212:HI226,"DE")+COUNTIF(HI212:HI226,"ÉJ")+COUNTIF(HI212:HI226,"N")+COUNTIF(HI212:HI226,"É")+COUNTIF(HI212:HI226,"DU")+COUNTIF(HI212:HI226,"&gt;0")</f>
        <v>0</v>
      </c>
      <c r="HJ211" s="183">
        <f t="shared" ref="HJ211" si="586">COUNTIF(HJ212:HJ226,"DE")+COUNTIF(HJ212:HJ226,"ÉJ")+COUNTIF(HJ212:HJ226,"N")+COUNTIF(HJ212:HJ226,"É")+COUNTIF(HJ212:HJ226,"DU")+COUNTIF(HJ212:HJ226,"&gt;0")</f>
        <v>0</v>
      </c>
      <c r="HK211" s="184">
        <f t="shared" ref="HK211" si="587">COUNTIF(HK212:HK226,"DE")+COUNTIF(HK212:HK226,"ÉJ")+COUNTIF(HK212:HK226,"N")+COUNTIF(HK212:HK226,"É")+COUNTIF(HK212:HK226,"DU")+COUNTIF(HK212:HK226,"&gt;0")</f>
        <v>0</v>
      </c>
      <c r="HL211" s="184">
        <f t="shared" ref="HL211" si="588">COUNTIF(HL212:HL226,"DE")+COUNTIF(HL212:HL226,"ÉJ")+COUNTIF(HL212:HL226,"N")+COUNTIF(HL212:HL226,"É")+COUNTIF(HL212:HL226,"DU")+COUNTIF(HL212:HL226,"&gt;0")</f>
        <v>0</v>
      </c>
      <c r="HM211" s="184">
        <f t="shared" ref="HM211" si="589">COUNTIF(HM212:HM226,"DE")+COUNTIF(HM212:HM226,"ÉJ")+COUNTIF(HM212:HM226,"N")+COUNTIF(HM212:HM226,"É")+COUNTIF(HM212:HM226,"DU")+COUNTIF(HM212:HM226,"&gt;0")</f>
        <v>0</v>
      </c>
      <c r="HN211" s="184">
        <f t="shared" ref="HN211" si="590">COUNTIF(HN212:HN226,"DE")+COUNTIF(HN212:HN226,"ÉJ")+COUNTIF(HN212:HN226,"N")+COUNTIF(HN212:HN226,"É")+COUNTIF(HN212:HN226,"DU")+COUNTIF(HN212:HN226,"&gt;0")</f>
        <v>0</v>
      </c>
      <c r="HO211" s="184">
        <f t="shared" ref="HO211" si="591">COUNTIF(HO212:HO226,"DE")+COUNTIF(HO212:HO226,"ÉJ")+COUNTIF(HO212:HO226,"N")+COUNTIF(HO212:HO226,"É")+COUNTIF(HO212:HO226,"DU")+COUNTIF(HO212:HO226,"&gt;0")</f>
        <v>0</v>
      </c>
      <c r="HP211" s="182">
        <f t="shared" ref="HP211" si="592">COUNTIF(HP212:HP226,"DE")+COUNTIF(HP212:HP226,"ÉJ")+COUNTIF(HP212:HP226,"N")+COUNTIF(HP212:HP226,"É")+COUNTIF(HP212:HP226,"DU")+COUNTIF(HP212:HP226,"&gt;0")</f>
        <v>0</v>
      </c>
      <c r="HQ211" s="183">
        <f t="shared" ref="HQ211" si="593">COUNTIF(HQ212:HQ226,"DE")+COUNTIF(HQ212:HQ226,"ÉJ")+COUNTIF(HQ212:HQ226,"N")+COUNTIF(HQ212:HQ226,"É")+COUNTIF(HQ212:HQ226,"DU")+COUNTIF(HQ212:HQ226,"&gt;0")</f>
        <v>0</v>
      </c>
      <c r="HR211" s="184">
        <f t="shared" ref="HR211" si="594">COUNTIF(HR212:HR226,"DE")+COUNTIF(HR212:HR226,"ÉJ")+COUNTIF(HR212:HR226,"N")+COUNTIF(HR212:HR226,"É")+COUNTIF(HR212:HR226,"DU")+COUNTIF(HR212:HR226,"&gt;0")</f>
        <v>0</v>
      </c>
      <c r="HS211" s="184">
        <f t="shared" ref="HS211" si="595">COUNTIF(HS212:HS226,"DE")+COUNTIF(HS212:HS226,"ÉJ")+COUNTIF(HS212:HS226,"N")+COUNTIF(HS212:HS226,"É")+COUNTIF(HS212:HS226,"DU")+COUNTIF(HS212:HS226,"&gt;0")</f>
        <v>0</v>
      </c>
      <c r="HT211" s="184">
        <f t="shared" ref="HT211" si="596">COUNTIF(HT212:HT226,"DE")+COUNTIF(HT212:HT226,"ÉJ")+COUNTIF(HT212:HT226,"N")+COUNTIF(HT212:HT226,"É")+COUNTIF(HT212:HT226,"DU")+COUNTIF(HT212:HT226,"&gt;0")</f>
        <v>0</v>
      </c>
      <c r="HU211" s="184">
        <f t="shared" ref="HU211" si="597">COUNTIF(HU212:HU226,"DE")+COUNTIF(HU212:HU226,"ÉJ")+COUNTIF(HU212:HU226,"N")+COUNTIF(HU212:HU226,"É")+COUNTIF(HU212:HU226,"DU")+COUNTIF(HU212:HU226,"&gt;0")</f>
        <v>0</v>
      </c>
      <c r="HV211" s="184">
        <f t="shared" ref="HV211" si="598">COUNTIF(HV212:HV226,"DE")+COUNTIF(HV212:HV226,"ÉJ")+COUNTIF(HV212:HV226,"N")+COUNTIF(HV212:HV226,"É")+COUNTIF(HV212:HV226,"DU")+COUNTIF(HV212:HV226,"&gt;0")</f>
        <v>0</v>
      </c>
      <c r="HW211" s="182">
        <f t="shared" ref="HW211" si="599">COUNTIF(HW212:HW226,"DE")+COUNTIF(HW212:HW226,"ÉJ")+COUNTIF(HW212:HW226,"N")+COUNTIF(HW212:HW226,"É")+COUNTIF(HW212:HW226,"DU")+COUNTIF(HW212:HW226,"&gt;0")</f>
        <v>0</v>
      </c>
      <c r="HX211" s="183">
        <f t="shared" ref="HX211" si="600">COUNTIF(HX212:HX226,"DE")+COUNTIF(HX212:HX226,"ÉJ")+COUNTIF(HX212:HX226,"N")+COUNTIF(HX212:HX226,"É")+COUNTIF(HX212:HX226,"DU")+COUNTIF(HX212:HX226,"&gt;0")</f>
        <v>0</v>
      </c>
      <c r="HY211" s="184">
        <f t="shared" ref="HY211" si="601">COUNTIF(HY212:HY226,"DE")+COUNTIF(HY212:HY226,"ÉJ")+COUNTIF(HY212:HY226,"N")+COUNTIF(HY212:HY226,"É")+COUNTIF(HY212:HY226,"DU")+COUNTIF(HY212:HY226,"&gt;0")</f>
        <v>0</v>
      </c>
      <c r="HZ211" s="184">
        <f t="shared" ref="HZ211" si="602">COUNTIF(HZ212:HZ226,"DE")+COUNTIF(HZ212:HZ226,"ÉJ")+COUNTIF(HZ212:HZ226,"N")+COUNTIF(HZ212:HZ226,"É")+COUNTIF(HZ212:HZ226,"DU")+COUNTIF(HZ212:HZ226,"&gt;0")</f>
        <v>0</v>
      </c>
      <c r="IA211" s="184">
        <f t="shared" ref="IA211" si="603">COUNTIF(IA212:IA226,"DE")+COUNTIF(IA212:IA226,"ÉJ")+COUNTIF(IA212:IA226,"N")+COUNTIF(IA212:IA226,"É")+COUNTIF(IA212:IA226,"DU")+COUNTIF(IA212:IA226,"&gt;0")</f>
        <v>0</v>
      </c>
      <c r="IB211" s="184">
        <f t="shared" ref="IB211" si="604">COUNTIF(IB212:IB226,"DE")+COUNTIF(IB212:IB226,"ÉJ")+COUNTIF(IB212:IB226,"N")+COUNTIF(IB212:IB226,"É")+COUNTIF(IB212:IB226,"DU")+COUNTIF(IB212:IB226,"&gt;0")</f>
        <v>0</v>
      </c>
      <c r="IC211" s="184">
        <f t="shared" ref="IC211" si="605">COUNTIF(IC212:IC226,"DE")+COUNTIF(IC212:IC226,"ÉJ")+COUNTIF(IC212:IC226,"N")+COUNTIF(IC212:IC226,"É")+COUNTIF(IC212:IC226,"DU")+COUNTIF(IC212:IC226,"&gt;0")</f>
        <v>0</v>
      </c>
      <c r="ID211" s="182">
        <f t="shared" ref="ID211" si="606">COUNTIF(ID212:ID226,"DE")+COUNTIF(ID212:ID226,"ÉJ")+COUNTIF(ID212:ID226,"N")+COUNTIF(ID212:ID226,"É")+COUNTIF(ID212:ID226,"DU")+COUNTIF(ID212:ID226,"&gt;0")</f>
        <v>0</v>
      </c>
      <c r="IE211" s="183">
        <f t="shared" ref="IE211" si="607">COUNTIF(IE212:IE226,"DE")+COUNTIF(IE212:IE226,"ÉJ")+COUNTIF(IE212:IE226,"N")+COUNTIF(IE212:IE226,"É")+COUNTIF(IE212:IE226,"DU")+COUNTIF(IE212:IE226,"&gt;0")</f>
        <v>0</v>
      </c>
      <c r="IF211" s="184">
        <f t="shared" ref="IF211" si="608">COUNTIF(IF212:IF226,"DE")+COUNTIF(IF212:IF226,"ÉJ")+COUNTIF(IF212:IF226,"N")+COUNTIF(IF212:IF226,"É")+COUNTIF(IF212:IF226,"DU")+COUNTIF(IF212:IF226,"&gt;0")</f>
        <v>0</v>
      </c>
      <c r="IG211" s="184">
        <f t="shared" ref="IG211" si="609">COUNTIF(IG212:IG226,"DE")+COUNTIF(IG212:IG226,"ÉJ")+COUNTIF(IG212:IG226,"N")+COUNTIF(IG212:IG226,"É")+COUNTIF(IG212:IG226,"DU")+COUNTIF(IG212:IG226,"&gt;0")</f>
        <v>0</v>
      </c>
      <c r="IH211" s="184">
        <f t="shared" ref="IH211" si="610">COUNTIF(IH212:IH226,"DE")+COUNTIF(IH212:IH226,"ÉJ")+COUNTIF(IH212:IH226,"N")+COUNTIF(IH212:IH226,"É")+COUNTIF(IH212:IH226,"DU")+COUNTIF(IH212:IH226,"&gt;0")</f>
        <v>0</v>
      </c>
      <c r="II211" s="184">
        <f t="shared" ref="II211" si="611">COUNTIF(II212:II226,"DE")+COUNTIF(II212:II226,"ÉJ")+COUNTIF(II212:II226,"N")+COUNTIF(II212:II226,"É")+COUNTIF(II212:II226,"DU")+COUNTIF(II212:II226,"&gt;0")</f>
        <v>0</v>
      </c>
      <c r="IJ211" s="184">
        <f t="shared" ref="IJ211" si="612">COUNTIF(IJ212:IJ226,"DE")+COUNTIF(IJ212:IJ226,"ÉJ")+COUNTIF(IJ212:IJ226,"N")+COUNTIF(IJ212:IJ226,"É")+COUNTIF(IJ212:IJ226,"DU")+COUNTIF(IJ212:IJ226,"&gt;0")</f>
        <v>0</v>
      </c>
      <c r="IK211" s="182">
        <f t="shared" ref="IK211" si="613">COUNTIF(IK212:IK226,"DE")+COUNTIF(IK212:IK226,"ÉJ")+COUNTIF(IK212:IK226,"N")+COUNTIF(IK212:IK226,"É")+COUNTIF(IK212:IK226,"DU")+COUNTIF(IK212:IK226,"&gt;0")</f>
        <v>0</v>
      </c>
      <c r="IL211" s="183">
        <f t="shared" ref="IL211" si="614">COUNTIF(IL212:IL226,"DE")+COUNTIF(IL212:IL226,"ÉJ")+COUNTIF(IL212:IL226,"N")+COUNTIF(IL212:IL226,"É")+COUNTIF(IL212:IL226,"DU")+COUNTIF(IL212:IL226,"&gt;0")</f>
        <v>0</v>
      </c>
      <c r="IM211" s="184">
        <f t="shared" ref="IM211" si="615">COUNTIF(IM212:IM226,"DE")+COUNTIF(IM212:IM226,"ÉJ")+COUNTIF(IM212:IM226,"N")+COUNTIF(IM212:IM226,"É")+COUNTIF(IM212:IM226,"DU")+COUNTIF(IM212:IM226,"&gt;0")</f>
        <v>0</v>
      </c>
      <c r="IN211" s="184">
        <f t="shared" ref="IN211" si="616">COUNTIF(IN212:IN226,"DE")+COUNTIF(IN212:IN226,"ÉJ")+COUNTIF(IN212:IN226,"N")+COUNTIF(IN212:IN226,"É")+COUNTIF(IN212:IN226,"DU")+COUNTIF(IN212:IN226,"&gt;0")</f>
        <v>0</v>
      </c>
      <c r="IO211" s="184">
        <f t="shared" ref="IO211" si="617">COUNTIF(IO212:IO226,"DE")+COUNTIF(IO212:IO226,"ÉJ")+COUNTIF(IO212:IO226,"N")+COUNTIF(IO212:IO226,"É")+COUNTIF(IO212:IO226,"DU")+COUNTIF(IO212:IO226,"&gt;0")</f>
        <v>0</v>
      </c>
      <c r="IP211" s="184">
        <f t="shared" ref="IP211" si="618">COUNTIF(IP212:IP226,"DE")+COUNTIF(IP212:IP226,"ÉJ")+COUNTIF(IP212:IP226,"N")+COUNTIF(IP212:IP226,"É")+COUNTIF(IP212:IP226,"DU")+COUNTIF(IP212:IP226,"&gt;0")</f>
        <v>0</v>
      </c>
      <c r="IQ211" s="184">
        <f t="shared" ref="IQ211" si="619">COUNTIF(IQ212:IQ226,"DE")+COUNTIF(IQ212:IQ226,"ÉJ")+COUNTIF(IQ212:IQ226,"N")+COUNTIF(IQ212:IQ226,"É")+COUNTIF(IQ212:IQ226,"DU")+COUNTIF(IQ212:IQ226,"&gt;0")</f>
        <v>0</v>
      </c>
      <c r="IR211" s="182">
        <f t="shared" ref="IR211" si="620">COUNTIF(IR212:IR226,"DE")+COUNTIF(IR212:IR226,"ÉJ")+COUNTIF(IR212:IR226,"N")+COUNTIF(IR212:IR226,"É")+COUNTIF(IR212:IR226,"DU")+COUNTIF(IR212:IR226,"&gt;0")</f>
        <v>0</v>
      </c>
      <c r="IS211" s="183">
        <f t="shared" ref="IS211" si="621">COUNTIF(IS212:IS226,"DE")+COUNTIF(IS212:IS226,"ÉJ")+COUNTIF(IS212:IS226,"N")+COUNTIF(IS212:IS226,"É")+COUNTIF(IS212:IS226,"DU")+COUNTIF(IS212:IS226,"&gt;0")</f>
        <v>0</v>
      </c>
      <c r="IT211" s="184">
        <f t="shared" ref="IT211" si="622">COUNTIF(IT212:IT226,"DE")+COUNTIF(IT212:IT226,"ÉJ")+COUNTIF(IT212:IT226,"N")+COUNTIF(IT212:IT226,"É")+COUNTIF(IT212:IT226,"DU")+COUNTIF(IT212:IT226,"&gt;0")</f>
        <v>0</v>
      </c>
      <c r="IU211" s="184">
        <f t="shared" ref="IU211" si="623">COUNTIF(IU212:IU226,"DE")+COUNTIF(IU212:IU226,"ÉJ")+COUNTIF(IU212:IU226,"N")+COUNTIF(IU212:IU226,"É")+COUNTIF(IU212:IU226,"DU")+COUNTIF(IU212:IU226,"&gt;0")</f>
        <v>0</v>
      </c>
      <c r="IV211" s="184">
        <f t="shared" ref="IV211" si="624">COUNTIF(IV212:IV226,"DE")+COUNTIF(IV212:IV226,"ÉJ")+COUNTIF(IV212:IV226,"N")+COUNTIF(IV212:IV226,"É")+COUNTIF(IV212:IV226,"DU")+COUNTIF(IV212:IV226,"&gt;0")</f>
        <v>0</v>
      </c>
      <c r="IW211" s="184">
        <f t="shared" ref="IW211" si="625">COUNTIF(IW212:IW226,"DE")+COUNTIF(IW212:IW226,"ÉJ")+COUNTIF(IW212:IW226,"N")+COUNTIF(IW212:IW226,"É")+COUNTIF(IW212:IW226,"DU")+COUNTIF(IW212:IW226,"&gt;0")</f>
        <v>0</v>
      </c>
      <c r="IX211" s="184">
        <f t="shared" ref="IX211" si="626">COUNTIF(IX212:IX226,"DE")+COUNTIF(IX212:IX226,"ÉJ")+COUNTIF(IX212:IX226,"N")+COUNTIF(IX212:IX226,"É")+COUNTIF(IX212:IX226,"DU")+COUNTIF(IX212:IX226,"&gt;0")</f>
        <v>0</v>
      </c>
      <c r="IY211" s="182">
        <f t="shared" ref="IY211" si="627">COUNTIF(IY212:IY226,"DE")+COUNTIF(IY212:IY226,"ÉJ")+COUNTIF(IY212:IY226,"N")+COUNTIF(IY212:IY226,"É")+COUNTIF(IY212:IY226,"DU")+COUNTIF(IY212:IY226,"&gt;0")</f>
        <v>0</v>
      </c>
      <c r="IZ211" s="183">
        <f t="shared" ref="IZ211" si="628">COUNTIF(IZ212:IZ226,"DE")+COUNTIF(IZ212:IZ226,"ÉJ")+COUNTIF(IZ212:IZ226,"N")+COUNTIF(IZ212:IZ226,"É")+COUNTIF(IZ212:IZ226,"DU")+COUNTIF(IZ212:IZ226,"&gt;0")</f>
        <v>0</v>
      </c>
      <c r="JA211" s="184">
        <f t="shared" ref="JA211" si="629">COUNTIF(JA212:JA226,"DE")+COUNTIF(JA212:JA226,"ÉJ")+COUNTIF(JA212:JA226,"N")+COUNTIF(JA212:JA226,"É")+COUNTIF(JA212:JA226,"DU")+COUNTIF(JA212:JA226,"&gt;0")</f>
        <v>0</v>
      </c>
      <c r="JB211" s="184">
        <f t="shared" ref="JB211" si="630">COUNTIF(JB212:JB226,"DE")+COUNTIF(JB212:JB226,"ÉJ")+COUNTIF(JB212:JB226,"N")+COUNTIF(JB212:JB226,"É")+COUNTIF(JB212:JB226,"DU")+COUNTIF(JB212:JB226,"&gt;0")</f>
        <v>0</v>
      </c>
      <c r="JC211" s="184">
        <f t="shared" ref="JC211" si="631">COUNTIF(JC212:JC226,"DE")+COUNTIF(JC212:JC226,"ÉJ")+COUNTIF(JC212:JC226,"N")+COUNTIF(JC212:JC226,"É")+COUNTIF(JC212:JC226,"DU")+COUNTIF(JC212:JC226,"&gt;0")</f>
        <v>0</v>
      </c>
      <c r="JD211" s="184">
        <f t="shared" ref="JD211" si="632">COUNTIF(JD212:JD226,"DE")+COUNTIF(JD212:JD226,"ÉJ")+COUNTIF(JD212:JD226,"N")+COUNTIF(JD212:JD226,"É")+COUNTIF(JD212:JD226,"DU")+COUNTIF(JD212:JD226,"&gt;0")</f>
        <v>0</v>
      </c>
      <c r="JE211" s="184">
        <f t="shared" ref="JE211" si="633">COUNTIF(JE212:JE226,"DE")+COUNTIF(JE212:JE226,"ÉJ")+COUNTIF(JE212:JE226,"N")+COUNTIF(JE212:JE226,"É")+COUNTIF(JE212:JE226,"DU")+COUNTIF(JE212:JE226,"&gt;0")</f>
        <v>0</v>
      </c>
      <c r="JF211" s="182">
        <f t="shared" ref="JF211" si="634">COUNTIF(JF212:JF226,"DE")+COUNTIF(JF212:JF226,"ÉJ")+COUNTIF(JF212:JF226,"N")+COUNTIF(JF212:JF226,"É")+COUNTIF(JF212:JF226,"DU")+COUNTIF(JF212:JF226,"&gt;0")</f>
        <v>0</v>
      </c>
      <c r="JG211" s="183">
        <f t="shared" ref="JG211" si="635">COUNTIF(JG212:JG226,"DE")+COUNTIF(JG212:JG226,"ÉJ")+COUNTIF(JG212:JG226,"N")+COUNTIF(JG212:JG226,"É")+COUNTIF(JG212:JG226,"DU")+COUNTIF(JG212:JG226,"&gt;0")</f>
        <v>0</v>
      </c>
      <c r="JH211" s="184">
        <f t="shared" ref="JH211" si="636">COUNTIF(JH212:JH226,"DE")+COUNTIF(JH212:JH226,"ÉJ")+COUNTIF(JH212:JH226,"N")+COUNTIF(JH212:JH226,"É")+COUNTIF(JH212:JH226,"DU")+COUNTIF(JH212:JH226,"&gt;0")</f>
        <v>0</v>
      </c>
      <c r="JI211" s="184">
        <f t="shared" ref="JI211" si="637">COUNTIF(JI212:JI226,"DE")+COUNTIF(JI212:JI226,"ÉJ")+COUNTIF(JI212:JI226,"N")+COUNTIF(JI212:JI226,"É")+COUNTIF(JI212:JI226,"DU")+COUNTIF(JI212:JI226,"&gt;0")</f>
        <v>0</v>
      </c>
      <c r="JJ211" s="184">
        <f t="shared" ref="JJ211" si="638">COUNTIF(JJ212:JJ226,"DE")+COUNTIF(JJ212:JJ226,"ÉJ")+COUNTIF(JJ212:JJ226,"N")+COUNTIF(JJ212:JJ226,"É")+COUNTIF(JJ212:JJ226,"DU")+COUNTIF(JJ212:JJ226,"&gt;0")</f>
        <v>0</v>
      </c>
      <c r="JK211" s="184">
        <f t="shared" ref="JK211" si="639">COUNTIF(JK212:JK226,"DE")+COUNTIF(JK212:JK226,"ÉJ")+COUNTIF(JK212:JK226,"N")+COUNTIF(JK212:JK226,"É")+COUNTIF(JK212:JK226,"DU")+COUNTIF(JK212:JK226,"&gt;0")</f>
        <v>0</v>
      </c>
      <c r="JL211" s="184">
        <f t="shared" ref="JL211" si="640">COUNTIF(JL212:JL226,"DE")+COUNTIF(JL212:JL226,"ÉJ")+COUNTIF(JL212:JL226,"N")+COUNTIF(JL212:JL226,"É")+COUNTIF(JL212:JL226,"DU")+COUNTIF(JL212:JL226,"&gt;0")</f>
        <v>0</v>
      </c>
      <c r="JM211" s="182">
        <f t="shared" ref="JM211" si="641">COUNTIF(JM212:JM226,"DE")+COUNTIF(JM212:JM226,"ÉJ")+COUNTIF(JM212:JM226,"N")+COUNTIF(JM212:JM226,"É")+COUNTIF(JM212:JM226,"DU")+COUNTIF(JM212:JM226,"&gt;0")</f>
        <v>0</v>
      </c>
      <c r="JN211" s="183">
        <f t="shared" ref="JN211" si="642">COUNTIF(JN212:JN226,"DE")+COUNTIF(JN212:JN226,"ÉJ")+COUNTIF(JN212:JN226,"N")+COUNTIF(JN212:JN226,"É")+COUNTIF(JN212:JN226,"DU")+COUNTIF(JN212:JN226,"&gt;0")</f>
        <v>0</v>
      </c>
      <c r="JO211" s="184">
        <f t="shared" ref="JO211" si="643">COUNTIF(JO212:JO226,"DE")+COUNTIF(JO212:JO226,"ÉJ")+COUNTIF(JO212:JO226,"N")+COUNTIF(JO212:JO226,"É")+COUNTIF(JO212:JO226,"DU")+COUNTIF(JO212:JO226,"&gt;0")</f>
        <v>0</v>
      </c>
      <c r="JP211" s="184">
        <f t="shared" ref="JP211" si="644">COUNTIF(JP212:JP226,"DE")+COUNTIF(JP212:JP226,"ÉJ")+COUNTIF(JP212:JP226,"N")+COUNTIF(JP212:JP226,"É")+COUNTIF(JP212:JP226,"DU")+COUNTIF(JP212:JP226,"&gt;0")</f>
        <v>0</v>
      </c>
      <c r="JQ211" s="184">
        <f t="shared" ref="JQ211" si="645">COUNTIF(JQ212:JQ226,"DE")+COUNTIF(JQ212:JQ226,"ÉJ")+COUNTIF(JQ212:JQ226,"N")+COUNTIF(JQ212:JQ226,"É")+COUNTIF(JQ212:JQ226,"DU")+COUNTIF(JQ212:JQ226,"&gt;0")</f>
        <v>0</v>
      </c>
      <c r="JR211" s="184">
        <f t="shared" ref="JR211" si="646">COUNTIF(JR212:JR226,"DE")+COUNTIF(JR212:JR226,"ÉJ")+COUNTIF(JR212:JR226,"N")+COUNTIF(JR212:JR226,"É")+COUNTIF(JR212:JR226,"DU")+COUNTIF(JR212:JR226,"&gt;0")</f>
        <v>0</v>
      </c>
      <c r="JS211" s="184">
        <f t="shared" ref="JS211" si="647">COUNTIF(JS212:JS226,"DE")+COUNTIF(JS212:JS226,"ÉJ")+COUNTIF(JS212:JS226,"N")+COUNTIF(JS212:JS226,"É")+COUNTIF(JS212:JS226,"DU")+COUNTIF(JS212:JS226,"&gt;0")</f>
        <v>0</v>
      </c>
      <c r="JT211" s="182">
        <f t="shared" ref="JT211" si="648">COUNTIF(JT212:JT226,"DE")+COUNTIF(JT212:JT226,"ÉJ")+COUNTIF(JT212:JT226,"N")+COUNTIF(JT212:JT226,"É")+COUNTIF(JT212:JT226,"DU")+COUNTIF(JT212:JT226,"&gt;0")</f>
        <v>0</v>
      </c>
      <c r="JU211" s="183">
        <f t="shared" ref="JU211" si="649">COUNTIF(JU212:JU226,"DE")+COUNTIF(JU212:JU226,"ÉJ")+COUNTIF(JU212:JU226,"N")+COUNTIF(JU212:JU226,"É")+COUNTIF(JU212:JU226,"DU")+COUNTIF(JU212:JU226,"&gt;0")</f>
        <v>0</v>
      </c>
      <c r="JV211" s="184">
        <f t="shared" ref="JV211" si="650">COUNTIF(JV212:JV226,"DE")+COUNTIF(JV212:JV226,"ÉJ")+COUNTIF(JV212:JV226,"N")+COUNTIF(JV212:JV226,"É")+COUNTIF(JV212:JV226,"DU")+COUNTIF(JV212:JV226,"&gt;0")</f>
        <v>0</v>
      </c>
      <c r="JW211" s="184">
        <f t="shared" ref="JW211" si="651">COUNTIF(JW212:JW226,"DE")+COUNTIF(JW212:JW226,"ÉJ")+COUNTIF(JW212:JW226,"N")+COUNTIF(JW212:JW226,"É")+COUNTIF(JW212:JW226,"DU")+COUNTIF(JW212:JW226,"&gt;0")</f>
        <v>0</v>
      </c>
      <c r="JX211" s="184">
        <f t="shared" ref="JX211" si="652">COUNTIF(JX212:JX226,"DE")+COUNTIF(JX212:JX226,"ÉJ")+COUNTIF(JX212:JX226,"N")+COUNTIF(JX212:JX226,"É")+COUNTIF(JX212:JX226,"DU")+COUNTIF(JX212:JX226,"&gt;0")</f>
        <v>0</v>
      </c>
      <c r="JY211" s="184">
        <f t="shared" ref="JY211" si="653">COUNTIF(JY212:JY226,"DE")+COUNTIF(JY212:JY226,"ÉJ")+COUNTIF(JY212:JY226,"N")+COUNTIF(JY212:JY226,"É")+COUNTIF(JY212:JY226,"DU")+COUNTIF(JY212:JY226,"&gt;0")</f>
        <v>0</v>
      </c>
      <c r="JZ211" s="184">
        <f t="shared" ref="JZ211" si="654">COUNTIF(JZ212:JZ226,"DE")+COUNTIF(JZ212:JZ226,"ÉJ")+COUNTIF(JZ212:JZ226,"N")+COUNTIF(JZ212:JZ226,"É")+COUNTIF(JZ212:JZ226,"DU")+COUNTIF(JZ212:JZ226,"&gt;0")</f>
        <v>0</v>
      </c>
      <c r="KA211" s="182">
        <f t="shared" ref="KA211" si="655">COUNTIF(KA212:KA226,"DE")+COUNTIF(KA212:KA226,"ÉJ")+COUNTIF(KA212:KA226,"N")+COUNTIF(KA212:KA226,"É")+COUNTIF(KA212:KA226,"DU")+COUNTIF(KA212:KA226,"&gt;0")</f>
        <v>0</v>
      </c>
      <c r="KB211" s="183">
        <f t="shared" ref="KB211" si="656">COUNTIF(KB212:KB226,"DE")+COUNTIF(KB212:KB226,"ÉJ")+COUNTIF(KB212:KB226,"N")+COUNTIF(KB212:KB226,"É")+COUNTIF(KB212:KB226,"DU")+COUNTIF(KB212:KB226,"&gt;0")</f>
        <v>0</v>
      </c>
      <c r="KC211" s="184">
        <f t="shared" ref="KC211" si="657">COUNTIF(KC212:KC226,"DE")+COUNTIF(KC212:KC226,"ÉJ")+COUNTIF(KC212:KC226,"N")+COUNTIF(KC212:KC226,"É")+COUNTIF(KC212:KC226,"DU")+COUNTIF(KC212:KC226,"&gt;0")</f>
        <v>0</v>
      </c>
      <c r="KD211" s="184">
        <f t="shared" ref="KD211" si="658">COUNTIF(KD212:KD226,"DE")+COUNTIF(KD212:KD226,"ÉJ")+COUNTIF(KD212:KD226,"N")+COUNTIF(KD212:KD226,"É")+COUNTIF(KD212:KD226,"DU")+COUNTIF(KD212:KD226,"&gt;0")</f>
        <v>0</v>
      </c>
      <c r="KE211" s="184">
        <f t="shared" ref="KE211" si="659">COUNTIF(KE212:KE226,"DE")+COUNTIF(KE212:KE226,"ÉJ")+COUNTIF(KE212:KE226,"N")+COUNTIF(KE212:KE226,"É")+COUNTIF(KE212:KE226,"DU")+COUNTIF(KE212:KE226,"&gt;0")</f>
        <v>0</v>
      </c>
      <c r="KF211" s="184">
        <f t="shared" ref="KF211" si="660">COUNTIF(KF212:KF226,"DE")+COUNTIF(KF212:KF226,"ÉJ")+COUNTIF(KF212:KF226,"N")+COUNTIF(KF212:KF226,"É")+COUNTIF(KF212:KF226,"DU")+COUNTIF(KF212:KF226,"&gt;0")</f>
        <v>0</v>
      </c>
      <c r="KG211" s="184">
        <f t="shared" ref="KG211" si="661">COUNTIF(KG212:KG226,"DE")+COUNTIF(KG212:KG226,"ÉJ")+COUNTIF(KG212:KG226,"N")+COUNTIF(KG212:KG226,"É")+COUNTIF(KG212:KG226,"DU")+COUNTIF(KG212:KG226,"&gt;0")</f>
        <v>0</v>
      </c>
      <c r="KH211" s="182">
        <f t="shared" ref="KH211" si="662">COUNTIF(KH212:KH226,"DE")+COUNTIF(KH212:KH226,"ÉJ")+COUNTIF(KH212:KH226,"N")+COUNTIF(KH212:KH226,"É")+COUNTIF(KH212:KH226,"DU")+COUNTIF(KH212:KH226,"&gt;0")</f>
        <v>0</v>
      </c>
      <c r="KI211" s="183">
        <f t="shared" ref="KI211" si="663">COUNTIF(KI212:KI226,"DE")+COUNTIF(KI212:KI226,"ÉJ")+COUNTIF(KI212:KI226,"N")+COUNTIF(KI212:KI226,"É")+COUNTIF(KI212:KI226,"DU")+COUNTIF(KI212:KI226,"&gt;0")</f>
        <v>0</v>
      </c>
      <c r="KJ211" s="184">
        <f t="shared" ref="KJ211" si="664">COUNTIF(KJ212:KJ226,"DE")+COUNTIF(KJ212:KJ226,"ÉJ")+COUNTIF(KJ212:KJ226,"N")+COUNTIF(KJ212:KJ226,"É")+COUNTIF(KJ212:KJ226,"DU")+COUNTIF(KJ212:KJ226,"&gt;0")</f>
        <v>0</v>
      </c>
      <c r="KK211" s="184">
        <f t="shared" ref="KK211" si="665">COUNTIF(KK212:KK226,"DE")+COUNTIF(KK212:KK226,"ÉJ")+COUNTIF(KK212:KK226,"N")+COUNTIF(KK212:KK226,"É")+COUNTIF(KK212:KK226,"DU")+COUNTIF(KK212:KK226,"&gt;0")</f>
        <v>0</v>
      </c>
      <c r="KL211" s="184">
        <f t="shared" ref="KL211" si="666">COUNTIF(KL212:KL226,"DE")+COUNTIF(KL212:KL226,"ÉJ")+COUNTIF(KL212:KL226,"N")+COUNTIF(KL212:KL226,"É")+COUNTIF(KL212:KL226,"DU")+COUNTIF(KL212:KL226,"&gt;0")</f>
        <v>0</v>
      </c>
      <c r="KM211" s="184">
        <f t="shared" ref="KM211" si="667">COUNTIF(KM212:KM226,"DE")+COUNTIF(KM212:KM226,"ÉJ")+COUNTIF(KM212:KM226,"N")+COUNTIF(KM212:KM226,"É")+COUNTIF(KM212:KM226,"DU")+COUNTIF(KM212:KM226,"&gt;0")</f>
        <v>0</v>
      </c>
      <c r="KN211" s="184">
        <f t="shared" ref="KN211" si="668">COUNTIF(KN212:KN226,"DE")+COUNTIF(KN212:KN226,"ÉJ")+COUNTIF(KN212:KN226,"N")+COUNTIF(KN212:KN226,"É")+COUNTIF(KN212:KN226,"DU")+COUNTIF(KN212:KN226,"&gt;0")</f>
        <v>0</v>
      </c>
      <c r="KO211" s="182">
        <f t="shared" ref="KO211" si="669">COUNTIF(KO212:KO226,"DE")+COUNTIF(KO212:KO226,"ÉJ")+COUNTIF(KO212:KO226,"N")+COUNTIF(KO212:KO226,"É")+COUNTIF(KO212:KO226,"DU")+COUNTIF(KO212:KO226,"&gt;0")</f>
        <v>0</v>
      </c>
      <c r="KP211" s="183">
        <f t="shared" ref="KP211" si="670">COUNTIF(KP212:KP226,"DE")+COUNTIF(KP212:KP226,"ÉJ")+COUNTIF(KP212:KP226,"N")+COUNTIF(KP212:KP226,"É")+COUNTIF(KP212:KP226,"DU")+COUNTIF(KP212:KP226,"&gt;0")</f>
        <v>0</v>
      </c>
      <c r="KQ211" s="184">
        <f t="shared" ref="KQ211" si="671">COUNTIF(KQ212:KQ226,"DE")+COUNTIF(KQ212:KQ226,"ÉJ")+COUNTIF(KQ212:KQ226,"N")+COUNTIF(KQ212:KQ226,"É")+COUNTIF(KQ212:KQ226,"DU")+COUNTIF(KQ212:KQ226,"&gt;0")</f>
        <v>0</v>
      </c>
      <c r="KR211" s="184">
        <f t="shared" ref="KR211" si="672">COUNTIF(KR212:KR226,"DE")+COUNTIF(KR212:KR226,"ÉJ")+COUNTIF(KR212:KR226,"N")+COUNTIF(KR212:KR226,"É")+COUNTIF(KR212:KR226,"DU")+COUNTIF(KR212:KR226,"&gt;0")</f>
        <v>0</v>
      </c>
      <c r="KS211" s="184">
        <f t="shared" ref="KS211" si="673">COUNTIF(KS212:KS226,"DE")+COUNTIF(KS212:KS226,"ÉJ")+COUNTIF(KS212:KS226,"N")+COUNTIF(KS212:KS226,"É")+COUNTIF(KS212:KS226,"DU")+COUNTIF(KS212:KS226,"&gt;0")</f>
        <v>0</v>
      </c>
      <c r="KT211" s="184">
        <f t="shared" ref="KT211" si="674">COUNTIF(KT212:KT226,"DE")+COUNTIF(KT212:KT226,"ÉJ")+COUNTIF(KT212:KT226,"N")+COUNTIF(KT212:KT226,"É")+COUNTIF(KT212:KT226,"DU")+COUNTIF(KT212:KT226,"&gt;0")</f>
        <v>0</v>
      </c>
      <c r="KU211" s="184">
        <f t="shared" ref="KU211" si="675">COUNTIF(KU212:KU226,"DE")+COUNTIF(KU212:KU226,"ÉJ")+COUNTIF(KU212:KU226,"N")+COUNTIF(KU212:KU226,"É")+COUNTIF(KU212:KU226,"DU")+COUNTIF(KU212:KU226,"&gt;0")</f>
        <v>0</v>
      </c>
      <c r="KV211" s="182">
        <f t="shared" ref="KV211" si="676">COUNTIF(KV212:KV226,"DE")+COUNTIF(KV212:KV226,"ÉJ")+COUNTIF(KV212:KV226,"N")+COUNTIF(KV212:KV226,"É")+COUNTIF(KV212:KV226,"DU")+COUNTIF(KV212:KV226,"&gt;0")</f>
        <v>0</v>
      </c>
      <c r="KW211" s="183">
        <f t="shared" ref="KW211" si="677">COUNTIF(KW212:KW226,"DE")+COUNTIF(KW212:KW226,"ÉJ")+COUNTIF(KW212:KW226,"N")+COUNTIF(KW212:KW226,"É")+COUNTIF(KW212:KW226,"DU")+COUNTIF(KW212:KW226,"&gt;0")</f>
        <v>0</v>
      </c>
      <c r="KX211" s="184">
        <f t="shared" ref="KX211" si="678">COUNTIF(KX212:KX226,"DE")+COUNTIF(KX212:KX226,"ÉJ")+COUNTIF(KX212:KX226,"N")+COUNTIF(KX212:KX226,"É")+COUNTIF(KX212:KX226,"DU")+COUNTIF(KX212:KX226,"&gt;0")</f>
        <v>0</v>
      </c>
      <c r="KY211" s="184">
        <f t="shared" ref="KY211" si="679">COUNTIF(KY212:KY226,"DE")+COUNTIF(KY212:KY226,"ÉJ")+COUNTIF(KY212:KY226,"N")+COUNTIF(KY212:KY226,"É")+COUNTIF(KY212:KY226,"DU")+COUNTIF(KY212:KY226,"&gt;0")</f>
        <v>0</v>
      </c>
      <c r="KZ211" s="184">
        <f t="shared" ref="KZ211" si="680">COUNTIF(KZ212:KZ226,"DE")+COUNTIF(KZ212:KZ226,"ÉJ")+COUNTIF(KZ212:KZ226,"N")+COUNTIF(KZ212:KZ226,"É")+COUNTIF(KZ212:KZ226,"DU")+COUNTIF(KZ212:KZ226,"&gt;0")</f>
        <v>0</v>
      </c>
      <c r="LA211" s="184">
        <f t="shared" ref="LA211" si="681">COUNTIF(LA212:LA226,"DE")+COUNTIF(LA212:LA226,"ÉJ")+COUNTIF(LA212:LA226,"N")+COUNTIF(LA212:LA226,"É")+COUNTIF(LA212:LA226,"DU")+COUNTIF(LA212:LA226,"&gt;0")</f>
        <v>0</v>
      </c>
      <c r="LB211" s="184">
        <f t="shared" ref="LB211" si="682">COUNTIF(LB212:LB226,"DE")+COUNTIF(LB212:LB226,"ÉJ")+COUNTIF(LB212:LB226,"N")+COUNTIF(LB212:LB226,"É")+COUNTIF(LB212:LB226,"DU")+COUNTIF(LB212:LB226,"&gt;0")</f>
        <v>0</v>
      </c>
      <c r="LC211" s="182">
        <f t="shared" ref="LC211" si="683">COUNTIF(LC212:LC226,"DE")+COUNTIF(LC212:LC226,"ÉJ")+COUNTIF(LC212:LC226,"N")+COUNTIF(LC212:LC226,"É")+COUNTIF(LC212:LC226,"DU")+COUNTIF(LC212:LC226,"&gt;0")</f>
        <v>0</v>
      </c>
      <c r="LD211" s="183">
        <f t="shared" ref="LD211" si="684">COUNTIF(LD212:LD226,"DE")+COUNTIF(LD212:LD226,"ÉJ")+COUNTIF(LD212:LD226,"N")+COUNTIF(LD212:LD226,"É")+COUNTIF(LD212:LD226,"DU")+COUNTIF(LD212:LD226,"&gt;0")</f>
        <v>0</v>
      </c>
      <c r="LE211" s="184">
        <f t="shared" ref="LE211" si="685">COUNTIF(LE212:LE226,"DE")+COUNTIF(LE212:LE226,"ÉJ")+COUNTIF(LE212:LE226,"N")+COUNTIF(LE212:LE226,"É")+COUNTIF(LE212:LE226,"DU")+COUNTIF(LE212:LE226,"&gt;0")</f>
        <v>0</v>
      </c>
      <c r="LF211" s="184">
        <f t="shared" ref="LF211" si="686">COUNTIF(LF212:LF226,"DE")+COUNTIF(LF212:LF226,"ÉJ")+COUNTIF(LF212:LF226,"N")+COUNTIF(LF212:LF226,"É")+COUNTIF(LF212:LF226,"DU")+COUNTIF(LF212:LF226,"&gt;0")</f>
        <v>0</v>
      </c>
      <c r="LG211" s="184">
        <f t="shared" ref="LG211" si="687">COUNTIF(LG212:LG226,"DE")+COUNTIF(LG212:LG226,"ÉJ")+COUNTIF(LG212:LG226,"N")+COUNTIF(LG212:LG226,"É")+COUNTIF(LG212:LG226,"DU")+COUNTIF(LG212:LG226,"&gt;0")</f>
        <v>0</v>
      </c>
      <c r="LH211" s="184">
        <f t="shared" ref="LH211" si="688">COUNTIF(LH212:LH226,"DE")+COUNTIF(LH212:LH226,"ÉJ")+COUNTIF(LH212:LH226,"N")+COUNTIF(LH212:LH226,"É")+COUNTIF(LH212:LH226,"DU")+COUNTIF(LH212:LH226,"&gt;0")</f>
        <v>0</v>
      </c>
      <c r="LI211" s="184">
        <f t="shared" ref="LI211" si="689">COUNTIF(LI212:LI226,"DE")+COUNTIF(LI212:LI226,"ÉJ")+COUNTIF(LI212:LI226,"N")+COUNTIF(LI212:LI226,"É")+COUNTIF(LI212:LI226,"DU")+COUNTIF(LI212:LI226,"&gt;0")</f>
        <v>0</v>
      </c>
      <c r="LJ211" s="182">
        <f t="shared" ref="LJ211" si="690">COUNTIF(LJ212:LJ226,"DE")+COUNTIF(LJ212:LJ226,"ÉJ")+COUNTIF(LJ212:LJ226,"N")+COUNTIF(LJ212:LJ226,"É")+COUNTIF(LJ212:LJ226,"DU")+COUNTIF(LJ212:LJ226,"&gt;0")</f>
        <v>0</v>
      </c>
      <c r="LK211" s="183">
        <f t="shared" ref="LK211" si="691">COUNTIF(LK212:LK226,"DE")+COUNTIF(LK212:LK226,"ÉJ")+COUNTIF(LK212:LK226,"N")+COUNTIF(LK212:LK226,"É")+COUNTIF(LK212:LK226,"DU")+COUNTIF(LK212:LK226,"&gt;0")</f>
        <v>0</v>
      </c>
      <c r="LL211" s="184">
        <f t="shared" ref="LL211" si="692">COUNTIF(LL212:LL226,"DE")+COUNTIF(LL212:LL226,"ÉJ")+COUNTIF(LL212:LL226,"N")+COUNTIF(LL212:LL226,"É")+COUNTIF(LL212:LL226,"DU")+COUNTIF(LL212:LL226,"&gt;0")</f>
        <v>0</v>
      </c>
      <c r="LM211" s="184">
        <f t="shared" ref="LM211" si="693">COUNTIF(LM212:LM226,"DE")+COUNTIF(LM212:LM226,"ÉJ")+COUNTIF(LM212:LM226,"N")+COUNTIF(LM212:LM226,"É")+COUNTIF(LM212:LM226,"DU")+COUNTIF(LM212:LM226,"&gt;0")</f>
        <v>0</v>
      </c>
      <c r="LN211" s="184">
        <f t="shared" ref="LN211" si="694">COUNTIF(LN212:LN226,"DE")+COUNTIF(LN212:LN226,"ÉJ")+COUNTIF(LN212:LN226,"N")+COUNTIF(LN212:LN226,"É")+COUNTIF(LN212:LN226,"DU")+COUNTIF(LN212:LN226,"&gt;0")</f>
        <v>0</v>
      </c>
      <c r="LO211" s="184">
        <f t="shared" ref="LO211" si="695">COUNTIF(LO212:LO226,"DE")+COUNTIF(LO212:LO226,"ÉJ")+COUNTIF(LO212:LO226,"N")+COUNTIF(LO212:LO226,"É")+COUNTIF(LO212:LO226,"DU")+COUNTIF(LO212:LO226,"&gt;0")</f>
        <v>0</v>
      </c>
      <c r="LP211" s="184">
        <f t="shared" ref="LP211" si="696">COUNTIF(LP212:LP226,"DE")+COUNTIF(LP212:LP226,"ÉJ")+COUNTIF(LP212:LP226,"N")+COUNTIF(LP212:LP226,"É")+COUNTIF(LP212:LP226,"DU")+COUNTIF(LP212:LP226,"&gt;0")</f>
        <v>0</v>
      </c>
      <c r="LQ211" s="182">
        <f t="shared" ref="LQ211" si="697">COUNTIF(LQ212:LQ226,"DE")+COUNTIF(LQ212:LQ226,"ÉJ")+COUNTIF(LQ212:LQ226,"N")+COUNTIF(LQ212:LQ226,"É")+COUNTIF(LQ212:LQ226,"DU")+COUNTIF(LQ212:LQ226,"&gt;0")</f>
        <v>0</v>
      </c>
      <c r="LR211" s="183">
        <f t="shared" ref="LR211" si="698">COUNTIF(LR212:LR226,"DE")+COUNTIF(LR212:LR226,"ÉJ")+COUNTIF(LR212:LR226,"N")+COUNTIF(LR212:LR226,"É")+COUNTIF(LR212:LR226,"DU")+COUNTIF(LR212:LR226,"&gt;0")</f>
        <v>0</v>
      </c>
      <c r="LS211" s="184">
        <f t="shared" ref="LS211" si="699">COUNTIF(LS212:LS226,"DE")+COUNTIF(LS212:LS226,"ÉJ")+COUNTIF(LS212:LS226,"N")+COUNTIF(LS212:LS226,"É")+COUNTIF(LS212:LS226,"DU")+COUNTIF(LS212:LS226,"&gt;0")</f>
        <v>0</v>
      </c>
      <c r="LT211" s="184">
        <f t="shared" ref="LT211" si="700">COUNTIF(LT212:LT226,"DE")+COUNTIF(LT212:LT226,"ÉJ")+COUNTIF(LT212:LT226,"N")+COUNTIF(LT212:LT226,"É")+COUNTIF(LT212:LT226,"DU")+COUNTIF(LT212:LT226,"&gt;0")</f>
        <v>0</v>
      </c>
      <c r="LU211" s="184">
        <f t="shared" ref="LU211" si="701">COUNTIF(LU212:LU226,"DE")+COUNTIF(LU212:LU226,"ÉJ")+COUNTIF(LU212:LU226,"N")+COUNTIF(LU212:LU226,"É")+COUNTIF(LU212:LU226,"DU")+COUNTIF(LU212:LU226,"&gt;0")</f>
        <v>0</v>
      </c>
      <c r="LV211" s="184">
        <f t="shared" ref="LV211" si="702">COUNTIF(LV212:LV226,"DE")+COUNTIF(LV212:LV226,"ÉJ")+COUNTIF(LV212:LV226,"N")+COUNTIF(LV212:LV226,"É")+COUNTIF(LV212:LV226,"DU")+COUNTIF(LV212:LV226,"&gt;0")</f>
        <v>0</v>
      </c>
      <c r="LW211" s="184">
        <f t="shared" ref="LW211" si="703">COUNTIF(LW212:LW226,"DE")+COUNTIF(LW212:LW226,"ÉJ")+COUNTIF(LW212:LW226,"N")+COUNTIF(LW212:LW226,"É")+COUNTIF(LW212:LW226,"DU")+COUNTIF(LW212:LW226,"&gt;0")</f>
        <v>0</v>
      </c>
      <c r="LX211" s="182">
        <f t="shared" ref="LX211" si="704">COUNTIF(LX212:LX226,"DE")+COUNTIF(LX212:LX226,"ÉJ")+COUNTIF(LX212:LX226,"N")+COUNTIF(LX212:LX226,"É")+COUNTIF(LX212:LX226,"DU")+COUNTIF(LX212:LX226,"&gt;0")</f>
        <v>0</v>
      </c>
      <c r="LY211" s="183">
        <f t="shared" ref="LY211" si="705">COUNTIF(LY212:LY226,"DE")+COUNTIF(LY212:LY226,"ÉJ")+COUNTIF(LY212:LY226,"N")+COUNTIF(LY212:LY226,"É")+COUNTIF(LY212:LY226,"DU")+COUNTIF(LY212:LY226,"&gt;0")</f>
        <v>0</v>
      </c>
      <c r="LZ211" s="184">
        <f t="shared" ref="LZ211" si="706">COUNTIF(LZ212:LZ226,"DE")+COUNTIF(LZ212:LZ226,"ÉJ")+COUNTIF(LZ212:LZ226,"N")+COUNTIF(LZ212:LZ226,"É")+COUNTIF(LZ212:LZ226,"DU")+COUNTIF(LZ212:LZ226,"&gt;0")</f>
        <v>0</v>
      </c>
      <c r="MA211" s="184">
        <f t="shared" ref="MA211" si="707">COUNTIF(MA212:MA226,"DE")+COUNTIF(MA212:MA226,"ÉJ")+COUNTIF(MA212:MA226,"N")+COUNTIF(MA212:MA226,"É")+COUNTIF(MA212:MA226,"DU")+COUNTIF(MA212:MA226,"&gt;0")</f>
        <v>0</v>
      </c>
      <c r="MB211" s="184">
        <f t="shared" ref="MB211" si="708">COUNTIF(MB212:MB226,"DE")+COUNTIF(MB212:MB226,"ÉJ")+COUNTIF(MB212:MB226,"N")+COUNTIF(MB212:MB226,"É")+COUNTIF(MB212:MB226,"DU")+COUNTIF(MB212:MB226,"&gt;0")</f>
        <v>0</v>
      </c>
      <c r="MC211" s="184">
        <f t="shared" ref="MC211" si="709">COUNTIF(MC212:MC226,"DE")+COUNTIF(MC212:MC226,"ÉJ")+COUNTIF(MC212:MC226,"N")+COUNTIF(MC212:MC226,"É")+COUNTIF(MC212:MC226,"DU")+COUNTIF(MC212:MC226,"&gt;0")</f>
        <v>0</v>
      </c>
      <c r="MD211" s="184">
        <f t="shared" ref="MD211" si="710">COUNTIF(MD212:MD226,"DE")+COUNTIF(MD212:MD226,"ÉJ")+COUNTIF(MD212:MD226,"N")+COUNTIF(MD212:MD226,"É")+COUNTIF(MD212:MD226,"DU")+COUNTIF(MD212:MD226,"&gt;0")</f>
        <v>0</v>
      </c>
      <c r="ME211" s="182">
        <f t="shared" ref="ME211" si="711">COUNTIF(ME212:ME226,"DE")+COUNTIF(ME212:ME226,"ÉJ")+COUNTIF(ME212:ME226,"N")+COUNTIF(ME212:ME226,"É")+COUNTIF(ME212:ME226,"DU")+COUNTIF(ME212:ME226,"&gt;0")</f>
        <v>0</v>
      </c>
      <c r="MF211" s="183">
        <f t="shared" ref="MF211" si="712">COUNTIF(MF212:MF226,"DE")+COUNTIF(MF212:MF226,"ÉJ")+COUNTIF(MF212:MF226,"N")+COUNTIF(MF212:MF226,"É")+COUNTIF(MF212:MF226,"DU")+COUNTIF(MF212:MF226,"&gt;0")</f>
        <v>0</v>
      </c>
      <c r="MG211" s="184">
        <f t="shared" ref="MG211" si="713">COUNTIF(MG212:MG226,"DE")+COUNTIF(MG212:MG226,"ÉJ")+COUNTIF(MG212:MG226,"N")+COUNTIF(MG212:MG226,"É")+COUNTIF(MG212:MG226,"DU")+COUNTIF(MG212:MG226,"&gt;0")</f>
        <v>0</v>
      </c>
      <c r="MH211" s="184">
        <f t="shared" ref="MH211" si="714">COUNTIF(MH212:MH226,"DE")+COUNTIF(MH212:MH226,"ÉJ")+COUNTIF(MH212:MH226,"N")+COUNTIF(MH212:MH226,"É")+COUNTIF(MH212:MH226,"DU")+COUNTIF(MH212:MH226,"&gt;0")</f>
        <v>0</v>
      </c>
      <c r="MI211" s="184">
        <f t="shared" ref="MI211" si="715">COUNTIF(MI212:MI226,"DE")+COUNTIF(MI212:MI226,"ÉJ")+COUNTIF(MI212:MI226,"N")+COUNTIF(MI212:MI226,"É")+COUNTIF(MI212:MI226,"DU")+COUNTIF(MI212:MI226,"&gt;0")</f>
        <v>0</v>
      </c>
      <c r="MJ211" s="184">
        <f t="shared" ref="MJ211" si="716">COUNTIF(MJ212:MJ226,"DE")+COUNTIF(MJ212:MJ226,"ÉJ")+COUNTIF(MJ212:MJ226,"N")+COUNTIF(MJ212:MJ226,"É")+COUNTIF(MJ212:MJ226,"DU")+COUNTIF(MJ212:MJ226,"&gt;0")</f>
        <v>0</v>
      </c>
      <c r="MK211" s="184">
        <f t="shared" ref="MK211" si="717">COUNTIF(MK212:MK226,"DE")+COUNTIF(MK212:MK226,"ÉJ")+COUNTIF(MK212:MK226,"N")+COUNTIF(MK212:MK226,"É")+COUNTIF(MK212:MK226,"DU")+COUNTIF(MK212:MK226,"&gt;0")</f>
        <v>0</v>
      </c>
      <c r="ML211" s="182">
        <f t="shared" ref="ML211" si="718">COUNTIF(ML212:ML226,"DE")+COUNTIF(ML212:ML226,"ÉJ")+COUNTIF(ML212:ML226,"N")+COUNTIF(ML212:ML226,"É")+COUNTIF(ML212:ML226,"DU")+COUNTIF(ML212:ML226,"&gt;0")</f>
        <v>0</v>
      </c>
      <c r="MM211" s="183">
        <f t="shared" ref="MM211" si="719">COUNTIF(MM212:MM226,"DE")+COUNTIF(MM212:MM226,"ÉJ")+COUNTIF(MM212:MM226,"N")+COUNTIF(MM212:MM226,"É")+COUNTIF(MM212:MM226,"DU")+COUNTIF(MM212:MM226,"&gt;0")</f>
        <v>0</v>
      </c>
      <c r="MN211" s="184">
        <f t="shared" ref="MN211" si="720">COUNTIF(MN212:MN226,"DE")+COUNTIF(MN212:MN226,"ÉJ")+COUNTIF(MN212:MN226,"N")+COUNTIF(MN212:MN226,"É")+COUNTIF(MN212:MN226,"DU")+COUNTIF(MN212:MN226,"&gt;0")</f>
        <v>0</v>
      </c>
      <c r="MO211" s="184">
        <f t="shared" ref="MO211" si="721">COUNTIF(MO212:MO226,"DE")+COUNTIF(MO212:MO226,"ÉJ")+COUNTIF(MO212:MO226,"N")+COUNTIF(MO212:MO226,"É")+COUNTIF(MO212:MO226,"DU")+COUNTIF(MO212:MO226,"&gt;0")</f>
        <v>0</v>
      </c>
      <c r="MP211" s="184">
        <f t="shared" ref="MP211" si="722">COUNTIF(MP212:MP226,"DE")+COUNTIF(MP212:MP226,"ÉJ")+COUNTIF(MP212:MP226,"N")+COUNTIF(MP212:MP226,"É")+COUNTIF(MP212:MP226,"DU")+COUNTIF(MP212:MP226,"&gt;0")</f>
        <v>0</v>
      </c>
      <c r="MQ211" s="184">
        <f t="shared" ref="MQ211" si="723">COUNTIF(MQ212:MQ226,"DE")+COUNTIF(MQ212:MQ226,"ÉJ")+COUNTIF(MQ212:MQ226,"N")+COUNTIF(MQ212:MQ226,"É")+COUNTIF(MQ212:MQ226,"DU")+COUNTIF(MQ212:MQ226,"&gt;0")</f>
        <v>0</v>
      </c>
      <c r="MR211" s="184">
        <f t="shared" ref="MR211" si="724">COUNTIF(MR212:MR226,"DE")+COUNTIF(MR212:MR226,"ÉJ")+COUNTIF(MR212:MR226,"N")+COUNTIF(MR212:MR226,"É")+COUNTIF(MR212:MR226,"DU")+COUNTIF(MR212:MR226,"&gt;0")</f>
        <v>0</v>
      </c>
      <c r="MS211" s="182">
        <f t="shared" ref="MS211" si="725">COUNTIF(MS212:MS226,"DE")+COUNTIF(MS212:MS226,"ÉJ")+COUNTIF(MS212:MS226,"N")+COUNTIF(MS212:MS226,"É")+COUNTIF(MS212:MS226,"DU")+COUNTIF(MS212:MS226,"&gt;0")</f>
        <v>0</v>
      </c>
      <c r="MT211" s="183">
        <f t="shared" ref="MT211" si="726">COUNTIF(MT212:MT226,"DE")+COUNTIF(MT212:MT226,"ÉJ")+COUNTIF(MT212:MT226,"N")+COUNTIF(MT212:MT226,"É")+COUNTIF(MT212:MT226,"DU")+COUNTIF(MT212:MT226,"&gt;0")</f>
        <v>0</v>
      </c>
      <c r="MU211" s="184">
        <f t="shared" ref="MU211" si="727">COUNTIF(MU212:MU226,"DE")+COUNTIF(MU212:MU226,"ÉJ")+COUNTIF(MU212:MU226,"N")+COUNTIF(MU212:MU226,"É")+COUNTIF(MU212:MU226,"DU")+COUNTIF(MU212:MU226,"&gt;0")</f>
        <v>0</v>
      </c>
      <c r="MV211" s="184">
        <f t="shared" ref="MV211" si="728">COUNTIF(MV212:MV226,"DE")+COUNTIF(MV212:MV226,"ÉJ")+COUNTIF(MV212:MV226,"N")+COUNTIF(MV212:MV226,"É")+COUNTIF(MV212:MV226,"DU")+COUNTIF(MV212:MV226,"&gt;0")</f>
        <v>0</v>
      </c>
      <c r="MW211" s="184">
        <f t="shared" ref="MW211" si="729">COUNTIF(MW212:MW226,"DE")+COUNTIF(MW212:MW226,"ÉJ")+COUNTIF(MW212:MW226,"N")+COUNTIF(MW212:MW226,"É")+COUNTIF(MW212:MW226,"DU")+COUNTIF(MW212:MW226,"&gt;0")</f>
        <v>0</v>
      </c>
      <c r="MX211" s="184">
        <f t="shared" ref="MX211" si="730">COUNTIF(MX212:MX226,"DE")+COUNTIF(MX212:MX226,"ÉJ")+COUNTIF(MX212:MX226,"N")+COUNTIF(MX212:MX226,"É")+COUNTIF(MX212:MX226,"DU")+COUNTIF(MX212:MX226,"&gt;0")</f>
        <v>0</v>
      </c>
      <c r="MY211" s="184">
        <f t="shared" ref="MY211" si="731">COUNTIF(MY212:MY226,"DE")+COUNTIF(MY212:MY226,"ÉJ")+COUNTIF(MY212:MY226,"N")+COUNTIF(MY212:MY226,"É")+COUNTIF(MY212:MY226,"DU")+COUNTIF(MY212:MY226,"&gt;0")</f>
        <v>0</v>
      </c>
      <c r="MZ211" s="182">
        <f t="shared" ref="MZ211" si="732">COUNTIF(MZ212:MZ226,"DE")+COUNTIF(MZ212:MZ226,"ÉJ")+COUNTIF(MZ212:MZ226,"N")+COUNTIF(MZ212:MZ226,"É")+COUNTIF(MZ212:MZ226,"DU")+COUNTIF(MZ212:MZ226,"&gt;0")</f>
        <v>0</v>
      </c>
      <c r="NA211" s="183">
        <f t="shared" ref="NA211" si="733">COUNTIF(NA212:NA226,"DE")+COUNTIF(NA212:NA226,"ÉJ")+COUNTIF(NA212:NA226,"N")+COUNTIF(NA212:NA226,"É")+COUNTIF(NA212:NA226,"DU")+COUNTIF(NA212:NA226,"&gt;0")</f>
        <v>0</v>
      </c>
      <c r="NB211" s="184">
        <f t="shared" ref="NB211" si="734">COUNTIF(NB212:NB226,"DE")+COUNTIF(NB212:NB226,"ÉJ")+COUNTIF(NB212:NB226,"N")+COUNTIF(NB212:NB226,"É")+COUNTIF(NB212:NB226,"DU")+COUNTIF(NB212:NB226,"&gt;0")</f>
        <v>0</v>
      </c>
      <c r="NC211" s="184">
        <f t="shared" ref="NC211" si="735">COUNTIF(NC212:NC226,"DE")+COUNTIF(NC212:NC226,"ÉJ")+COUNTIF(NC212:NC226,"N")+COUNTIF(NC212:NC226,"É")+COUNTIF(NC212:NC226,"DU")+COUNTIF(NC212:NC226,"&gt;0")</f>
        <v>0</v>
      </c>
      <c r="ND211" s="184">
        <f t="shared" ref="ND211" si="736">COUNTIF(ND212:ND226,"DE")+COUNTIF(ND212:ND226,"ÉJ")+COUNTIF(ND212:ND226,"N")+COUNTIF(ND212:ND226,"É")+COUNTIF(ND212:ND226,"DU")+COUNTIF(ND212:ND226,"&gt;0")</f>
        <v>0</v>
      </c>
      <c r="NE211" s="184">
        <f t="shared" ref="NE211" si="737">COUNTIF(NE212:NE226,"DE")+COUNTIF(NE212:NE226,"ÉJ")+COUNTIF(NE212:NE226,"N")+COUNTIF(NE212:NE226,"É")+COUNTIF(NE212:NE226,"DU")+COUNTIF(NE212:NE226,"&gt;0")</f>
        <v>0</v>
      </c>
      <c r="NF211" s="184">
        <f t="shared" ref="NF211" si="738">COUNTIF(NF212:NF226,"DE")+COUNTIF(NF212:NF226,"ÉJ")+COUNTIF(NF212:NF226,"N")+COUNTIF(NF212:NF226,"É")+COUNTIF(NF212:NF226,"DU")+COUNTIF(NF212:NF226,"&gt;0")</f>
        <v>0</v>
      </c>
      <c r="NG211" s="182">
        <f t="shared" ref="NG211:NM211" si="739">COUNTIF(NG212:NG226,"DE")+COUNTIF(NG212:NG226,"ÉJ")+COUNTIF(NG212:NG226,"N")+COUNTIF(NG212:NG226,"É")+COUNTIF(NG212:NG226,"DU")+COUNTIF(NG212:NG226,"&gt;0")</f>
        <v>0</v>
      </c>
      <c r="NH211" s="183">
        <f t="shared" si="739"/>
        <v>0</v>
      </c>
      <c r="NI211" s="184">
        <f t="shared" si="739"/>
        <v>0</v>
      </c>
      <c r="NJ211" s="184">
        <f t="shared" si="739"/>
        <v>0</v>
      </c>
      <c r="NK211" s="184">
        <f t="shared" si="739"/>
        <v>0</v>
      </c>
      <c r="NL211" s="184">
        <f t="shared" si="739"/>
        <v>0</v>
      </c>
      <c r="NM211" s="184">
        <f t="shared" si="739"/>
        <v>0</v>
      </c>
      <c r="NN211" s="182">
        <f t="shared" ref="NN211" si="740">COUNTIF(NN212:NN226,"DE")+COUNTIF(NN212:NN226,"ÉJ")+COUNTIF(NN212:NN226,"N")+COUNTIF(NN212:NN226,"É")+COUNTIF(NN212:NN226,"DU")+COUNTIF(NN212:NN226,"&gt;0")</f>
        <v>0</v>
      </c>
      <c r="NO211" s="83"/>
    </row>
    <row r="212" spans="1:564" x14ac:dyDescent="0.2">
      <c r="A212" s="944">
        <f>alapadatok!Y19</f>
        <v>1</v>
      </c>
      <c r="B212" s="676">
        <f>IF(alapadatok!AA19="","",alapadatok!AA19)</f>
        <v>77</v>
      </c>
      <c r="C212" s="677" t="str">
        <f>IF(alapadatok!Z19="","",alapadatok!Z19)</f>
        <v>Kohan József</v>
      </c>
      <c r="D212" s="677" t="str">
        <f>IF(alapadatok!AB19="","",alapadatok!AB19)</f>
        <v>mechanikus karbantartó</v>
      </c>
      <c r="E212" s="947" t="str">
        <f>IF(alapadatok!AI19="","",alapadatok!AI19)</f>
        <v/>
      </c>
      <c r="F212" s="1145" t="s">
        <v>178</v>
      </c>
      <c r="G212" s="1146" t="s">
        <v>178</v>
      </c>
      <c r="H212" s="1144" t="s">
        <v>178</v>
      </c>
      <c r="I212" s="1143" t="s">
        <v>370</v>
      </c>
      <c r="J212" s="1143" t="s">
        <v>385</v>
      </c>
      <c r="K212" s="1143" t="s">
        <v>385</v>
      </c>
      <c r="L212" s="1143" t="s">
        <v>178</v>
      </c>
      <c r="M212" s="1143" t="s">
        <v>178</v>
      </c>
      <c r="N212" s="1146" t="s">
        <v>178</v>
      </c>
      <c r="O212" s="1144" t="s">
        <v>70</v>
      </c>
      <c r="P212" s="1143" t="s">
        <v>70</v>
      </c>
      <c r="Q212" s="1143" t="s">
        <v>178</v>
      </c>
      <c r="R212" s="1143" t="s">
        <v>178</v>
      </c>
      <c r="S212" s="1143" t="s">
        <v>99</v>
      </c>
      <c r="T212" s="1143" t="s">
        <v>178</v>
      </c>
      <c r="U212" s="1146" t="s">
        <v>178</v>
      </c>
      <c r="V212" s="1144" t="s">
        <v>178</v>
      </c>
      <c r="W212" s="1143" t="s">
        <v>109</v>
      </c>
      <c r="X212" s="1143">
        <v>13</v>
      </c>
      <c r="Y212" s="1143" t="s">
        <v>109</v>
      </c>
      <c r="Z212" s="1143" t="s">
        <v>109</v>
      </c>
      <c r="AA212" s="1143" t="s">
        <v>178</v>
      </c>
      <c r="AB212" s="1146" t="s">
        <v>178</v>
      </c>
      <c r="AC212" s="1144" t="s">
        <v>178</v>
      </c>
      <c r="AD212" s="1143" t="s">
        <v>109</v>
      </c>
      <c r="AE212" s="1143" t="s">
        <v>109</v>
      </c>
      <c r="AF212" s="1143" t="s">
        <v>109</v>
      </c>
      <c r="AG212" s="1143" t="s">
        <v>109</v>
      </c>
      <c r="AH212" s="1143" t="s">
        <v>178</v>
      </c>
      <c r="AI212" s="1146" t="s">
        <v>178</v>
      </c>
      <c r="AJ212" s="1144" t="s">
        <v>178</v>
      </c>
      <c r="AK212" s="1143" t="s">
        <v>109</v>
      </c>
      <c r="AL212" s="1143" t="s">
        <v>109</v>
      </c>
      <c r="AM212" s="1143" t="s">
        <v>99</v>
      </c>
      <c r="AN212" s="1143" t="s">
        <v>99</v>
      </c>
      <c r="AO212" s="1143" t="s">
        <v>178</v>
      </c>
      <c r="AP212" s="1146" t="s">
        <v>178</v>
      </c>
      <c r="AQ212" s="1144" t="s">
        <v>99</v>
      </c>
      <c r="AR212" s="1143" t="s">
        <v>99</v>
      </c>
      <c r="AS212" s="1143" t="s">
        <v>99</v>
      </c>
      <c r="AT212" s="1143" t="s">
        <v>99</v>
      </c>
      <c r="AU212" s="1143" t="s">
        <v>99</v>
      </c>
      <c r="AV212" s="1143" t="s">
        <v>178</v>
      </c>
      <c r="AW212" s="1146" t="s">
        <v>178</v>
      </c>
      <c r="AX212" s="1144" t="s">
        <v>99</v>
      </c>
      <c r="AY212" s="1143" t="s">
        <v>99</v>
      </c>
      <c r="AZ212" s="1143" t="s">
        <v>99</v>
      </c>
      <c r="BA212" s="1143" t="s">
        <v>109</v>
      </c>
      <c r="BB212" s="1143" t="s">
        <v>178</v>
      </c>
      <c r="BC212" s="1143" t="s">
        <v>178</v>
      </c>
      <c r="BD212" s="1146" t="s">
        <v>178</v>
      </c>
      <c r="BE212" s="768" t="s">
        <v>109</v>
      </c>
      <c r="BF212" s="455" t="s">
        <v>70</v>
      </c>
      <c r="BG212" s="455" t="s">
        <v>70</v>
      </c>
      <c r="BH212" s="455" t="s">
        <v>70</v>
      </c>
      <c r="BI212" s="455" t="s">
        <v>178</v>
      </c>
      <c r="BJ212" s="455" t="s">
        <v>178</v>
      </c>
      <c r="BK212" s="953" t="s">
        <v>178</v>
      </c>
      <c r="BL212" s="768" t="s">
        <v>178</v>
      </c>
      <c r="BM212" s="455" t="s">
        <v>109</v>
      </c>
      <c r="BN212" s="455" t="s">
        <v>109</v>
      </c>
      <c r="BO212" s="455" t="s">
        <v>109</v>
      </c>
      <c r="BP212" s="455" t="s">
        <v>109</v>
      </c>
      <c r="BQ212" s="455" t="s">
        <v>178</v>
      </c>
      <c r="BR212" s="953" t="s">
        <v>178</v>
      </c>
      <c r="BS212" s="768" t="s">
        <v>178</v>
      </c>
      <c r="BT212" s="455" t="s">
        <v>109</v>
      </c>
      <c r="BU212" s="455" t="s">
        <v>109</v>
      </c>
      <c r="BV212" s="455" t="s">
        <v>109</v>
      </c>
      <c r="BW212" s="455">
        <v>5</v>
      </c>
      <c r="BX212" s="1143" t="s">
        <v>178</v>
      </c>
      <c r="BY212" s="1146" t="s">
        <v>178</v>
      </c>
      <c r="BZ212" s="768" t="s">
        <v>178</v>
      </c>
      <c r="CA212" s="455" t="s">
        <v>109</v>
      </c>
      <c r="CB212" s="455" t="s">
        <v>109</v>
      </c>
      <c r="CC212" s="455" t="s">
        <v>109</v>
      </c>
      <c r="CD212" s="455" t="s">
        <v>179</v>
      </c>
      <c r="CE212" s="1143" t="s">
        <v>178</v>
      </c>
      <c r="CF212" s="1146" t="s">
        <v>178</v>
      </c>
      <c r="CG212" s="768" t="s">
        <v>178</v>
      </c>
      <c r="CH212" s="455" t="s">
        <v>70</v>
      </c>
      <c r="CI212" s="455" t="s">
        <v>178</v>
      </c>
      <c r="CJ212" s="455" t="s">
        <v>109</v>
      </c>
      <c r="CK212" s="455" t="s">
        <v>178</v>
      </c>
      <c r="CL212" s="1143" t="s">
        <v>178</v>
      </c>
      <c r="CM212" s="1146" t="s">
        <v>178</v>
      </c>
      <c r="CN212" s="768" t="s">
        <v>109</v>
      </c>
      <c r="CO212" s="455" t="s">
        <v>109</v>
      </c>
      <c r="CP212" s="455" t="s">
        <v>109</v>
      </c>
      <c r="CQ212" s="455" t="s">
        <v>109</v>
      </c>
      <c r="CR212" s="455" t="s">
        <v>178</v>
      </c>
      <c r="CS212" s="1143" t="s">
        <v>178</v>
      </c>
      <c r="CT212" s="1146" t="s">
        <v>178</v>
      </c>
      <c r="CU212" s="952" t="s">
        <v>179</v>
      </c>
      <c r="CV212" s="455" t="s">
        <v>70</v>
      </c>
      <c r="CW212" s="455" t="s">
        <v>70</v>
      </c>
      <c r="CX212" s="455" t="s">
        <v>70</v>
      </c>
      <c r="CY212" s="455" t="s">
        <v>178</v>
      </c>
      <c r="CZ212" s="455" t="s">
        <v>178</v>
      </c>
      <c r="DA212" s="953" t="s">
        <v>178</v>
      </c>
      <c r="DB212" s="768"/>
      <c r="DC212" s="455"/>
      <c r="DD212" s="455"/>
      <c r="DE212" s="455"/>
      <c r="DF212" s="455"/>
      <c r="DG212" s="455"/>
      <c r="DH212" s="953"/>
      <c r="DI212" s="768"/>
      <c r="DJ212" s="455"/>
      <c r="DK212" s="455"/>
      <c r="DL212" s="455"/>
      <c r="DM212" s="455"/>
      <c r="DN212" s="455"/>
      <c r="DO212" s="953"/>
      <c r="DP212" s="768"/>
      <c r="DQ212" s="455"/>
      <c r="DR212" s="455"/>
      <c r="DS212" s="455"/>
      <c r="DT212" s="455"/>
      <c r="DU212" s="455"/>
      <c r="DV212" s="953"/>
      <c r="DW212" s="768"/>
      <c r="DX212" s="455"/>
      <c r="DY212" s="455"/>
      <c r="DZ212" s="455"/>
      <c r="EA212" s="455"/>
      <c r="EB212" s="455"/>
      <c r="EC212" s="954"/>
      <c r="ED212" s="768"/>
      <c r="EE212" s="455"/>
      <c r="EF212" s="455"/>
      <c r="EG212" s="455"/>
      <c r="EH212" s="455"/>
      <c r="EI212" s="455"/>
      <c r="EJ212" s="953"/>
      <c r="EK212" s="768"/>
      <c r="EL212" s="455"/>
      <c r="EM212" s="455"/>
      <c r="EN212" s="455"/>
      <c r="EO212" s="455"/>
      <c r="EP212" s="455"/>
      <c r="EQ212" s="953"/>
      <c r="ER212" s="768"/>
      <c r="ES212" s="455"/>
      <c r="ET212" s="455"/>
      <c r="EU212" s="455"/>
      <c r="EV212" s="455"/>
      <c r="EW212" s="455"/>
      <c r="EX212" s="953"/>
      <c r="EY212" s="768"/>
      <c r="EZ212" s="455"/>
      <c r="FA212" s="455"/>
      <c r="FB212" s="455"/>
      <c r="FC212" s="455"/>
      <c r="FD212" s="455"/>
      <c r="FE212" s="953"/>
      <c r="FF212" s="768"/>
      <c r="FG212" s="455"/>
      <c r="FH212" s="455"/>
      <c r="FI212" s="455"/>
      <c r="FJ212" s="455"/>
      <c r="FK212" s="455"/>
      <c r="FL212" s="953"/>
      <c r="FM212" s="768"/>
      <c r="FN212" s="455"/>
      <c r="FO212" s="455"/>
      <c r="FP212" s="455"/>
      <c r="FQ212" s="455"/>
      <c r="FR212" s="455"/>
      <c r="FS212" s="953"/>
      <c r="FT212" s="768"/>
      <c r="FU212" s="455"/>
      <c r="FV212" s="455"/>
      <c r="FW212" s="455"/>
      <c r="FX212" s="455"/>
      <c r="FY212" s="455"/>
      <c r="FZ212" s="953"/>
      <c r="GA212" s="768"/>
      <c r="GB212" s="455"/>
      <c r="GC212" s="455"/>
      <c r="GD212" s="455"/>
      <c r="GE212" s="455"/>
      <c r="GF212" s="953"/>
      <c r="GG212" s="768"/>
      <c r="GH212" s="455"/>
      <c r="GI212" s="455"/>
      <c r="GJ212" s="455"/>
      <c r="GK212" s="455"/>
      <c r="GL212" s="455"/>
      <c r="GM212" s="455"/>
      <c r="GN212" s="954"/>
      <c r="GO212" s="768"/>
      <c r="GP212" s="455"/>
      <c r="GQ212" s="455"/>
      <c r="GR212" s="455"/>
      <c r="GS212" s="455"/>
      <c r="GT212" s="455"/>
      <c r="GU212" s="953"/>
      <c r="GV212" s="768"/>
      <c r="GW212" s="455"/>
      <c r="GX212" s="455"/>
      <c r="GY212" s="455"/>
      <c r="GZ212" s="455"/>
      <c r="HA212" s="455"/>
      <c r="HB212" s="953"/>
      <c r="HC212" s="768"/>
      <c r="HD212" s="455"/>
      <c r="HE212" s="455"/>
      <c r="HF212" s="455"/>
      <c r="HG212" s="455"/>
      <c r="HH212" s="455"/>
      <c r="HI212" s="953"/>
      <c r="HJ212" s="768"/>
      <c r="HK212" s="455"/>
      <c r="HL212" s="455"/>
      <c r="HM212" s="455"/>
      <c r="HN212" s="455"/>
      <c r="HO212" s="455"/>
      <c r="HP212" s="953"/>
      <c r="HQ212" s="768"/>
      <c r="HR212" s="455"/>
      <c r="HS212" s="455"/>
      <c r="HT212" s="455"/>
      <c r="HU212" s="455"/>
      <c r="HV212" s="455"/>
      <c r="HW212" s="953"/>
      <c r="HX212" s="768"/>
      <c r="HY212" s="455"/>
      <c r="HZ212" s="455"/>
      <c r="IA212" s="455"/>
      <c r="IB212" s="455"/>
      <c r="IC212" s="455"/>
      <c r="ID212" s="953"/>
      <c r="IE212" s="768"/>
      <c r="IF212" s="455"/>
      <c r="IG212" s="455"/>
      <c r="IH212" s="455"/>
      <c r="II212" s="455"/>
      <c r="IJ212" s="455"/>
      <c r="IK212" s="953"/>
      <c r="IL212" s="768"/>
      <c r="IM212" s="455"/>
      <c r="IN212" s="455"/>
      <c r="IO212" s="455"/>
      <c r="IP212" s="455"/>
      <c r="IQ212" s="455"/>
      <c r="IR212" s="953"/>
      <c r="IS212" s="768"/>
      <c r="IT212" s="455"/>
      <c r="IU212" s="455"/>
      <c r="IV212" s="455"/>
      <c r="IW212" s="455"/>
      <c r="IX212" s="455"/>
      <c r="IY212" s="954"/>
      <c r="IZ212" s="768"/>
      <c r="JA212" s="455"/>
      <c r="JB212" s="455"/>
      <c r="JC212" s="455"/>
      <c r="JD212" s="455"/>
      <c r="JE212" s="455"/>
      <c r="JF212" s="953"/>
      <c r="JG212" s="768"/>
      <c r="JH212" s="455"/>
      <c r="JI212" s="455"/>
      <c r="JJ212" s="455"/>
      <c r="JK212" s="455"/>
      <c r="JL212" s="455"/>
      <c r="JM212" s="953"/>
      <c r="JN212" s="768"/>
      <c r="JO212" s="455"/>
      <c r="JP212" s="455"/>
      <c r="JQ212" s="455"/>
      <c r="JR212" s="455"/>
      <c r="JS212" s="455"/>
      <c r="JT212" s="953"/>
      <c r="JU212" s="768"/>
      <c r="JV212" s="455"/>
      <c r="JW212" s="455"/>
      <c r="JX212" s="455"/>
      <c r="JY212" s="455"/>
      <c r="JZ212" s="455"/>
      <c r="KA212" s="953"/>
      <c r="KB212" s="768"/>
      <c r="KC212" s="455"/>
      <c r="KD212" s="455"/>
      <c r="KE212" s="455"/>
      <c r="KF212" s="455"/>
      <c r="KG212" s="455"/>
      <c r="KH212" s="953"/>
      <c r="KI212" s="768"/>
      <c r="KJ212" s="455"/>
      <c r="KK212" s="455"/>
      <c r="KL212" s="455"/>
      <c r="KM212" s="455"/>
      <c r="KN212" s="455"/>
      <c r="KO212" s="953"/>
      <c r="KP212" s="768"/>
      <c r="KQ212" s="455"/>
      <c r="KR212" s="455"/>
      <c r="KS212" s="455"/>
      <c r="KT212" s="455"/>
      <c r="KU212" s="455"/>
      <c r="KV212" s="953"/>
      <c r="KW212" s="768"/>
      <c r="KX212" s="455"/>
      <c r="KY212" s="455"/>
      <c r="KZ212" s="455"/>
      <c r="LA212" s="455"/>
      <c r="LB212" s="455"/>
      <c r="LC212" s="954"/>
      <c r="LD212" s="768"/>
      <c r="LE212" s="455"/>
      <c r="LF212" s="455"/>
      <c r="LG212" s="455"/>
      <c r="LH212" s="455"/>
      <c r="LI212" s="455"/>
      <c r="LJ212" s="953"/>
      <c r="LK212" s="768"/>
      <c r="LL212" s="455"/>
      <c r="LM212" s="455"/>
      <c r="LN212" s="455"/>
      <c r="LO212" s="455"/>
      <c r="LP212" s="455"/>
      <c r="LQ212" s="953"/>
      <c r="LR212" s="768"/>
      <c r="LS212" s="455"/>
      <c r="LT212" s="455"/>
      <c r="LU212" s="455"/>
      <c r="LV212" s="455"/>
      <c r="LW212" s="455"/>
      <c r="LX212" s="953"/>
      <c r="LY212" s="768"/>
      <c r="LZ212" s="455"/>
      <c r="MA212" s="455"/>
      <c r="MB212" s="455"/>
      <c r="MC212" s="455"/>
      <c r="MD212" s="455"/>
      <c r="ME212" s="953"/>
      <c r="MF212" s="768"/>
      <c r="MG212" s="455"/>
      <c r="MH212" s="455"/>
      <c r="MI212" s="455"/>
      <c r="MJ212" s="455"/>
      <c r="MK212" s="455"/>
      <c r="ML212" s="953"/>
      <c r="MM212" s="768"/>
      <c r="MN212" s="455"/>
      <c r="MO212" s="455"/>
      <c r="MP212" s="455"/>
      <c r="MQ212" s="455"/>
      <c r="MR212" s="455"/>
      <c r="MS212" s="953"/>
      <c r="MT212" s="768"/>
      <c r="MU212" s="455"/>
      <c r="MV212" s="455"/>
      <c r="MW212" s="455"/>
      <c r="MX212" s="455"/>
      <c r="MY212" s="455"/>
      <c r="MZ212" s="953"/>
      <c r="NA212" s="768"/>
      <c r="NB212" s="455"/>
      <c r="NC212" s="455"/>
      <c r="ND212" s="455"/>
      <c r="NE212" s="455"/>
      <c r="NF212" s="455"/>
      <c r="NG212" s="954"/>
      <c r="NH212" s="768"/>
      <c r="NI212" s="455"/>
      <c r="NJ212" s="455"/>
      <c r="NK212" s="455"/>
      <c r="NL212" s="455"/>
      <c r="NM212" s="455"/>
      <c r="NN212" s="953"/>
      <c r="NO212" s="83"/>
    </row>
    <row r="213" spans="1:564" x14ac:dyDescent="0.2">
      <c r="A213" s="945">
        <f>alapadatok!Y20</f>
        <v>2</v>
      </c>
      <c r="B213" s="678">
        <f>IF(alapadatok!AA20="","",alapadatok!AA20)</f>
        <v>122</v>
      </c>
      <c r="C213" s="584" t="str">
        <f>IF(alapadatok!Z20="","",alapadatok!Z20)</f>
        <v>Lendér Tamás</v>
      </c>
      <c r="D213" s="584" t="str">
        <f>IF(alapadatok!AB20="","",alapadatok!AB20)</f>
        <v>mechanikus karbantartó</v>
      </c>
      <c r="E213" s="948" t="str">
        <f>IF(alapadatok!AI20="","",alapadatok!AI20)</f>
        <v/>
      </c>
      <c r="F213" s="1145" t="s">
        <v>178</v>
      </c>
      <c r="G213" s="1146" t="s">
        <v>178</v>
      </c>
      <c r="H213" s="1144" t="s">
        <v>178</v>
      </c>
      <c r="I213" s="1143" t="s">
        <v>179</v>
      </c>
      <c r="J213" s="1143" t="s">
        <v>385</v>
      </c>
      <c r="K213" s="1143" t="s">
        <v>385</v>
      </c>
      <c r="L213" s="1143" t="s">
        <v>385</v>
      </c>
      <c r="M213" s="1143" t="s">
        <v>178</v>
      </c>
      <c r="N213" s="1146" t="s">
        <v>178</v>
      </c>
      <c r="O213" s="1144" t="s">
        <v>178</v>
      </c>
      <c r="P213" s="1143" t="s">
        <v>109</v>
      </c>
      <c r="Q213" s="1143" t="s">
        <v>109</v>
      </c>
      <c r="R213" s="1143" t="s">
        <v>99</v>
      </c>
      <c r="S213" s="1143" t="s">
        <v>99</v>
      </c>
      <c r="T213" s="1143" t="s">
        <v>178</v>
      </c>
      <c r="U213" s="1146" t="s">
        <v>178</v>
      </c>
      <c r="V213" s="1144" t="s">
        <v>178</v>
      </c>
      <c r="W213" s="1143" t="s">
        <v>178</v>
      </c>
      <c r="X213" s="1143" t="s">
        <v>70</v>
      </c>
      <c r="Y213" s="1143" t="s">
        <v>70</v>
      </c>
      <c r="Z213" s="1143" t="s">
        <v>178</v>
      </c>
      <c r="AA213" s="1143" t="s">
        <v>178</v>
      </c>
      <c r="AB213" s="1146" t="s">
        <v>178</v>
      </c>
      <c r="AC213" s="1144" t="s">
        <v>109</v>
      </c>
      <c r="AD213" s="1143" t="s">
        <v>109</v>
      </c>
      <c r="AE213" s="1143">
        <v>6</v>
      </c>
      <c r="AF213" s="1143" t="s">
        <v>109</v>
      </c>
      <c r="AG213" s="1143" t="s">
        <v>178</v>
      </c>
      <c r="AH213" s="1143" t="s">
        <v>178</v>
      </c>
      <c r="AI213" s="1146" t="s">
        <v>178</v>
      </c>
      <c r="AJ213" s="1144" t="s">
        <v>109</v>
      </c>
      <c r="AK213" s="1143" t="s">
        <v>109</v>
      </c>
      <c r="AL213" s="1143" t="s">
        <v>109</v>
      </c>
      <c r="AM213" s="1143" t="s">
        <v>99</v>
      </c>
      <c r="AN213" s="1143" t="s">
        <v>99</v>
      </c>
      <c r="AO213" s="1143" t="s">
        <v>178</v>
      </c>
      <c r="AP213" s="1146" t="s">
        <v>178</v>
      </c>
      <c r="AQ213" s="1144" t="s">
        <v>99</v>
      </c>
      <c r="AR213" s="1143" t="s">
        <v>99</v>
      </c>
      <c r="AS213" s="1143" t="s">
        <v>99</v>
      </c>
      <c r="AT213" s="1143" t="s">
        <v>99</v>
      </c>
      <c r="AU213" s="1143" t="s">
        <v>99</v>
      </c>
      <c r="AV213" s="1143" t="s">
        <v>178</v>
      </c>
      <c r="AW213" s="1146" t="s">
        <v>178</v>
      </c>
      <c r="AX213" s="1144" t="s">
        <v>99</v>
      </c>
      <c r="AY213" s="1143" t="s">
        <v>99</v>
      </c>
      <c r="AZ213" s="1143" t="s">
        <v>99</v>
      </c>
      <c r="BA213" s="1143" t="s">
        <v>109</v>
      </c>
      <c r="BB213" s="1143" t="s">
        <v>109</v>
      </c>
      <c r="BC213" s="1143" t="s">
        <v>178</v>
      </c>
      <c r="BD213" s="1146" t="s">
        <v>178</v>
      </c>
      <c r="BE213" s="768" t="s">
        <v>109</v>
      </c>
      <c r="BF213" s="455" t="s">
        <v>109</v>
      </c>
      <c r="BG213" s="455" t="s">
        <v>109</v>
      </c>
      <c r="BH213" s="455" t="s">
        <v>109</v>
      </c>
      <c r="BI213" s="455" t="s">
        <v>178</v>
      </c>
      <c r="BJ213" s="455" t="s">
        <v>178</v>
      </c>
      <c r="BK213" s="953" t="s">
        <v>178</v>
      </c>
      <c r="BL213" s="768" t="s">
        <v>178</v>
      </c>
      <c r="BM213" s="455" t="s">
        <v>70</v>
      </c>
      <c r="BN213" s="455" t="s">
        <v>70</v>
      </c>
      <c r="BO213" s="455" t="s">
        <v>70</v>
      </c>
      <c r="BP213" s="455" t="s">
        <v>70</v>
      </c>
      <c r="BQ213" s="455" t="s">
        <v>178</v>
      </c>
      <c r="BR213" s="953" t="s">
        <v>178</v>
      </c>
      <c r="BS213" s="768" t="s">
        <v>109</v>
      </c>
      <c r="BT213" s="455" t="s">
        <v>109</v>
      </c>
      <c r="BU213" s="455" t="s">
        <v>109</v>
      </c>
      <c r="BV213" s="455" t="s">
        <v>109</v>
      </c>
      <c r="BW213" s="455" t="s">
        <v>178</v>
      </c>
      <c r="BX213" s="1143" t="s">
        <v>178</v>
      </c>
      <c r="BY213" s="1146" t="s">
        <v>178</v>
      </c>
      <c r="BZ213" s="768" t="s">
        <v>178</v>
      </c>
      <c r="CA213" s="455" t="s">
        <v>70</v>
      </c>
      <c r="CB213" s="455" t="s">
        <v>70</v>
      </c>
      <c r="CC213" s="455" t="s">
        <v>178</v>
      </c>
      <c r="CD213" s="455" t="s">
        <v>179</v>
      </c>
      <c r="CE213" s="1143" t="s">
        <v>178</v>
      </c>
      <c r="CF213" s="1146" t="s">
        <v>178</v>
      </c>
      <c r="CG213" s="768" t="s">
        <v>178</v>
      </c>
      <c r="CH213" s="455" t="s">
        <v>178</v>
      </c>
      <c r="CI213" s="455" t="s">
        <v>109</v>
      </c>
      <c r="CJ213" s="455" t="s">
        <v>109</v>
      </c>
      <c r="CK213" s="455" t="s">
        <v>99</v>
      </c>
      <c r="CL213" s="1143" t="s">
        <v>178</v>
      </c>
      <c r="CM213" s="1146" t="s">
        <v>178</v>
      </c>
      <c r="CN213" s="768" t="s">
        <v>178</v>
      </c>
      <c r="CO213" s="455" t="s">
        <v>383</v>
      </c>
      <c r="CP213" s="455" t="s">
        <v>109</v>
      </c>
      <c r="CQ213" s="455" t="s">
        <v>109</v>
      </c>
      <c r="CR213" s="455" t="s">
        <v>109</v>
      </c>
      <c r="CS213" s="1143" t="s">
        <v>178</v>
      </c>
      <c r="CT213" s="1146" t="s">
        <v>178</v>
      </c>
      <c r="CU213" s="952" t="s">
        <v>179</v>
      </c>
      <c r="CV213" s="455" t="s">
        <v>109</v>
      </c>
      <c r="CW213" s="455" t="s">
        <v>109</v>
      </c>
      <c r="CX213" s="455" t="s">
        <v>109</v>
      </c>
      <c r="CY213" s="455" t="s">
        <v>99</v>
      </c>
      <c r="CZ213" s="455" t="s">
        <v>178</v>
      </c>
      <c r="DA213" s="953" t="s">
        <v>178</v>
      </c>
      <c r="DB213" s="768"/>
      <c r="DC213" s="455"/>
      <c r="DD213" s="455"/>
      <c r="DE213" s="455"/>
      <c r="DF213" s="455"/>
      <c r="DG213" s="455"/>
      <c r="DH213" s="953"/>
      <c r="DI213" s="768"/>
      <c r="DJ213" s="455"/>
      <c r="DK213" s="455"/>
      <c r="DL213" s="455"/>
      <c r="DM213" s="455"/>
      <c r="DN213" s="455"/>
      <c r="DO213" s="953"/>
      <c r="DP213" s="768"/>
      <c r="DQ213" s="455"/>
      <c r="DR213" s="455"/>
      <c r="DS213" s="455"/>
      <c r="DT213" s="455"/>
      <c r="DU213" s="455"/>
      <c r="DV213" s="953"/>
      <c r="DW213" s="768"/>
      <c r="DX213" s="455"/>
      <c r="DY213" s="455"/>
      <c r="DZ213" s="455"/>
      <c r="EA213" s="455"/>
      <c r="EB213" s="455"/>
      <c r="EC213" s="954"/>
      <c r="ED213" s="768"/>
      <c r="EE213" s="455"/>
      <c r="EF213" s="455"/>
      <c r="EG213" s="455"/>
      <c r="EH213" s="455"/>
      <c r="EI213" s="455"/>
      <c r="EJ213" s="953"/>
      <c r="EK213" s="768"/>
      <c r="EL213" s="455"/>
      <c r="EM213" s="455"/>
      <c r="EN213" s="455"/>
      <c r="EO213" s="455"/>
      <c r="EP213" s="455"/>
      <c r="EQ213" s="953"/>
      <c r="ER213" s="768"/>
      <c r="ES213" s="455"/>
      <c r="ET213" s="455"/>
      <c r="EU213" s="455"/>
      <c r="EV213" s="455"/>
      <c r="EW213" s="455"/>
      <c r="EX213" s="953"/>
      <c r="EY213" s="768"/>
      <c r="EZ213" s="455"/>
      <c r="FA213" s="455"/>
      <c r="FB213" s="455"/>
      <c r="FC213" s="455"/>
      <c r="FD213" s="455"/>
      <c r="FE213" s="953"/>
      <c r="FF213" s="768"/>
      <c r="FG213" s="455"/>
      <c r="FH213" s="455"/>
      <c r="FI213" s="455"/>
      <c r="FJ213" s="455"/>
      <c r="FK213" s="455"/>
      <c r="FL213" s="953"/>
      <c r="FM213" s="768"/>
      <c r="FN213" s="455"/>
      <c r="FO213" s="455"/>
      <c r="FP213" s="455"/>
      <c r="FQ213" s="455"/>
      <c r="FR213" s="455"/>
      <c r="FS213" s="953"/>
      <c r="FT213" s="768"/>
      <c r="FU213" s="455"/>
      <c r="FV213" s="455"/>
      <c r="FW213" s="455"/>
      <c r="FX213" s="455"/>
      <c r="FY213" s="455"/>
      <c r="FZ213" s="953"/>
      <c r="GA213" s="768"/>
      <c r="GB213" s="455"/>
      <c r="GC213" s="455"/>
      <c r="GD213" s="455"/>
      <c r="GE213" s="455"/>
      <c r="GF213" s="953"/>
      <c r="GG213" s="768"/>
      <c r="GH213" s="455"/>
      <c r="GI213" s="455"/>
      <c r="GJ213" s="455"/>
      <c r="GK213" s="455"/>
      <c r="GL213" s="455"/>
      <c r="GM213" s="455"/>
      <c r="GN213" s="954"/>
      <c r="GO213" s="768"/>
      <c r="GP213" s="455"/>
      <c r="GQ213" s="455"/>
      <c r="GR213" s="455"/>
      <c r="GS213" s="455"/>
      <c r="GT213" s="455"/>
      <c r="GU213" s="953"/>
      <c r="GV213" s="768"/>
      <c r="GW213" s="455"/>
      <c r="GX213" s="455"/>
      <c r="GY213" s="455"/>
      <c r="GZ213" s="455"/>
      <c r="HA213" s="455"/>
      <c r="HB213" s="953"/>
      <c r="HC213" s="768"/>
      <c r="HD213" s="455"/>
      <c r="HE213" s="455"/>
      <c r="HF213" s="455"/>
      <c r="HG213" s="455"/>
      <c r="HH213" s="455"/>
      <c r="HI213" s="953"/>
      <c r="HJ213" s="768"/>
      <c r="HK213" s="455"/>
      <c r="HL213" s="455"/>
      <c r="HM213" s="455"/>
      <c r="HN213" s="955"/>
      <c r="HO213" s="455"/>
      <c r="HP213" s="953"/>
      <c r="HQ213" s="768"/>
      <c r="HR213" s="455"/>
      <c r="HS213" s="455"/>
      <c r="HT213" s="455"/>
      <c r="HU213" s="455"/>
      <c r="HV213" s="455"/>
      <c r="HW213" s="953"/>
      <c r="HX213" s="768"/>
      <c r="HY213" s="455"/>
      <c r="HZ213" s="455"/>
      <c r="IA213" s="455"/>
      <c r="IB213" s="455"/>
      <c r="IC213" s="455"/>
      <c r="ID213" s="953"/>
      <c r="IE213" s="768"/>
      <c r="IF213" s="455"/>
      <c r="IG213" s="455"/>
      <c r="IH213" s="455"/>
      <c r="II213" s="455"/>
      <c r="IJ213" s="455"/>
      <c r="IK213" s="953"/>
      <c r="IL213" s="768"/>
      <c r="IM213" s="455"/>
      <c r="IN213" s="455"/>
      <c r="IO213" s="455"/>
      <c r="IP213" s="455"/>
      <c r="IQ213" s="455"/>
      <c r="IR213" s="953"/>
      <c r="IS213" s="768"/>
      <c r="IT213" s="455"/>
      <c r="IU213" s="455"/>
      <c r="IV213" s="455"/>
      <c r="IW213" s="455"/>
      <c r="IX213" s="455"/>
      <c r="IY213" s="954"/>
      <c r="IZ213" s="768"/>
      <c r="JA213" s="455"/>
      <c r="JB213" s="455"/>
      <c r="JC213" s="455"/>
      <c r="JD213" s="455"/>
      <c r="JE213" s="455"/>
      <c r="JF213" s="953"/>
      <c r="JG213" s="768"/>
      <c r="JH213" s="455"/>
      <c r="JI213" s="455"/>
      <c r="JJ213" s="455"/>
      <c r="JK213" s="455"/>
      <c r="JL213" s="455"/>
      <c r="JM213" s="953"/>
      <c r="JN213" s="768"/>
      <c r="JO213" s="455"/>
      <c r="JP213" s="455"/>
      <c r="JQ213" s="455"/>
      <c r="JR213" s="455"/>
      <c r="JS213" s="455"/>
      <c r="JT213" s="953"/>
      <c r="JU213" s="768"/>
      <c r="JV213" s="455"/>
      <c r="JW213" s="455"/>
      <c r="JX213" s="455"/>
      <c r="JY213" s="455"/>
      <c r="JZ213" s="455"/>
      <c r="KA213" s="953"/>
      <c r="KB213" s="768"/>
      <c r="KC213" s="455"/>
      <c r="KD213" s="455"/>
      <c r="KE213" s="455"/>
      <c r="KF213" s="455"/>
      <c r="KG213" s="455"/>
      <c r="KH213" s="953"/>
      <c r="KI213" s="768"/>
      <c r="KJ213" s="455"/>
      <c r="KK213" s="455"/>
      <c r="KL213" s="455"/>
      <c r="KM213" s="455"/>
      <c r="KN213" s="455"/>
      <c r="KO213" s="953"/>
      <c r="KP213" s="768"/>
      <c r="KQ213" s="455"/>
      <c r="KR213" s="455"/>
      <c r="KS213" s="455"/>
      <c r="KT213" s="455"/>
      <c r="KU213" s="455"/>
      <c r="KV213" s="953"/>
      <c r="KW213" s="768"/>
      <c r="KX213" s="455"/>
      <c r="KY213" s="455"/>
      <c r="KZ213" s="455"/>
      <c r="LA213" s="455"/>
      <c r="LB213" s="455"/>
      <c r="LC213" s="954"/>
      <c r="LD213" s="768"/>
      <c r="LE213" s="455"/>
      <c r="LF213" s="455"/>
      <c r="LG213" s="455"/>
      <c r="LH213" s="455"/>
      <c r="LI213" s="455"/>
      <c r="LJ213" s="953"/>
      <c r="LK213" s="768"/>
      <c r="LL213" s="455"/>
      <c r="LM213" s="455"/>
      <c r="LN213" s="455"/>
      <c r="LO213" s="455"/>
      <c r="LP213" s="455"/>
      <c r="LQ213" s="953"/>
      <c r="LR213" s="768"/>
      <c r="LS213" s="455"/>
      <c r="LT213" s="455"/>
      <c r="LU213" s="455"/>
      <c r="LV213" s="455"/>
      <c r="LW213" s="455"/>
      <c r="LX213" s="953"/>
      <c r="LY213" s="768"/>
      <c r="LZ213" s="455"/>
      <c r="MA213" s="455"/>
      <c r="MB213" s="455"/>
      <c r="MC213" s="455"/>
      <c r="MD213" s="455"/>
      <c r="ME213" s="953"/>
      <c r="MF213" s="768"/>
      <c r="MG213" s="455"/>
      <c r="MH213" s="455"/>
      <c r="MI213" s="455"/>
      <c r="MJ213" s="455"/>
      <c r="MK213" s="455"/>
      <c r="ML213" s="953"/>
      <c r="MM213" s="768"/>
      <c r="MN213" s="455"/>
      <c r="MO213" s="455"/>
      <c r="MP213" s="455"/>
      <c r="MQ213" s="455"/>
      <c r="MR213" s="455"/>
      <c r="MS213" s="953"/>
      <c r="MT213" s="768"/>
      <c r="MU213" s="455"/>
      <c r="MV213" s="455"/>
      <c r="MW213" s="455"/>
      <c r="MX213" s="455"/>
      <c r="MY213" s="455"/>
      <c r="MZ213" s="953"/>
      <c r="NA213" s="768"/>
      <c r="NB213" s="455"/>
      <c r="NC213" s="455"/>
      <c r="ND213" s="455"/>
      <c r="NE213" s="455"/>
      <c r="NF213" s="455"/>
      <c r="NG213" s="954"/>
      <c r="NH213" s="768"/>
      <c r="NI213" s="455"/>
      <c r="NJ213" s="455"/>
      <c r="NK213" s="455"/>
      <c r="NL213" s="455"/>
      <c r="NM213" s="455"/>
      <c r="NN213" s="953"/>
      <c r="NO213" s="83"/>
    </row>
    <row r="214" spans="1:564" x14ac:dyDescent="0.2">
      <c r="A214" s="945">
        <f>alapadatok!Y21</f>
        <v>3</v>
      </c>
      <c r="B214" s="678">
        <f>IF(alapadatok!AA21="","",alapadatok!AA21)</f>
        <v>123</v>
      </c>
      <c r="C214" s="584" t="str">
        <f>IF(alapadatok!Z21="","",alapadatok!Z21)</f>
        <v>Fazekas Pál</v>
      </c>
      <c r="D214" s="584" t="str">
        <f>IF(alapadatok!AB21="","",alapadatok!AB21)</f>
        <v>mechanikus karbantartó</v>
      </c>
      <c r="E214" s="948" t="str">
        <f>IF(alapadatok!AI21="","",alapadatok!AI21)</f>
        <v/>
      </c>
      <c r="F214" s="1145" t="s">
        <v>178</v>
      </c>
      <c r="G214" s="1146" t="s">
        <v>178</v>
      </c>
      <c r="H214" s="1144" t="s">
        <v>178</v>
      </c>
      <c r="I214" s="1143" t="s">
        <v>370</v>
      </c>
      <c r="J214" s="1143" t="s">
        <v>385</v>
      </c>
      <c r="K214" s="1143" t="s">
        <v>385</v>
      </c>
      <c r="L214" s="1143" t="s">
        <v>178</v>
      </c>
      <c r="M214" s="1143" t="s">
        <v>178</v>
      </c>
      <c r="N214" s="1146" t="s">
        <v>178</v>
      </c>
      <c r="O214" s="1144" t="s">
        <v>109</v>
      </c>
      <c r="P214" s="1143" t="s">
        <v>109</v>
      </c>
      <c r="Q214" s="1143" t="s">
        <v>109</v>
      </c>
      <c r="R214" s="1143" t="s">
        <v>99</v>
      </c>
      <c r="S214" s="1143" t="s">
        <v>178</v>
      </c>
      <c r="T214" s="1143" t="s">
        <v>178</v>
      </c>
      <c r="U214" s="1146" t="s">
        <v>178</v>
      </c>
      <c r="V214" s="1144" t="s">
        <v>109</v>
      </c>
      <c r="W214" s="1143" t="s">
        <v>109</v>
      </c>
      <c r="X214" s="1143">
        <v>13</v>
      </c>
      <c r="Y214" s="1143" t="s">
        <v>109</v>
      </c>
      <c r="Z214" s="1143" t="s">
        <v>178</v>
      </c>
      <c r="AA214" s="1143" t="s">
        <v>178</v>
      </c>
      <c r="AB214" s="1146" t="s">
        <v>178</v>
      </c>
      <c r="AC214" s="1144" t="s">
        <v>70</v>
      </c>
      <c r="AD214" s="1143" t="s">
        <v>70</v>
      </c>
      <c r="AE214" s="1143" t="s">
        <v>70</v>
      </c>
      <c r="AF214" s="1143" t="s">
        <v>178</v>
      </c>
      <c r="AG214" s="1143" t="s">
        <v>178</v>
      </c>
      <c r="AH214" s="1143" t="s">
        <v>178</v>
      </c>
      <c r="AI214" s="1146" t="s">
        <v>178</v>
      </c>
      <c r="AJ214" s="1144" t="s">
        <v>178</v>
      </c>
      <c r="AK214" s="1143" t="s">
        <v>109</v>
      </c>
      <c r="AL214" s="1143" t="s">
        <v>109</v>
      </c>
      <c r="AM214" s="1143" t="s">
        <v>99</v>
      </c>
      <c r="AN214" s="1143" t="s">
        <v>99</v>
      </c>
      <c r="AO214" s="1143" t="s">
        <v>178</v>
      </c>
      <c r="AP214" s="1146" t="s">
        <v>178</v>
      </c>
      <c r="AQ214" s="1144" t="s">
        <v>99</v>
      </c>
      <c r="AR214" s="1143" t="s">
        <v>99</v>
      </c>
      <c r="AS214" s="1143" t="s">
        <v>99</v>
      </c>
      <c r="AT214" s="1143" t="s">
        <v>99</v>
      </c>
      <c r="AU214" s="1143" t="s">
        <v>99</v>
      </c>
      <c r="AV214" s="1143" t="s">
        <v>178</v>
      </c>
      <c r="AW214" s="1146" t="s">
        <v>178</v>
      </c>
      <c r="AX214" s="1144" t="s">
        <v>99</v>
      </c>
      <c r="AY214" s="1143" t="s">
        <v>99</v>
      </c>
      <c r="AZ214" s="1143" t="s">
        <v>99</v>
      </c>
      <c r="BA214" s="1143" t="s">
        <v>70</v>
      </c>
      <c r="BB214" s="1143" t="s">
        <v>70</v>
      </c>
      <c r="BC214" s="1143" t="s">
        <v>178</v>
      </c>
      <c r="BD214" s="1146" t="s">
        <v>178</v>
      </c>
      <c r="BE214" s="768" t="s">
        <v>178</v>
      </c>
      <c r="BF214" s="455" t="s">
        <v>109</v>
      </c>
      <c r="BG214" s="455" t="s">
        <v>109</v>
      </c>
      <c r="BH214" s="455" t="s">
        <v>109</v>
      </c>
      <c r="BI214" s="455" t="s">
        <v>99</v>
      </c>
      <c r="BJ214" s="455" t="s">
        <v>178</v>
      </c>
      <c r="BK214" s="953" t="s">
        <v>178</v>
      </c>
      <c r="BL214" s="768" t="s">
        <v>99</v>
      </c>
      <c r="BM214" s="455" t="s">
        <v>109</v>
      </c>
      <c r="BN214" s="455" t="s">
        <v>109</v>
      </c>
      <c r="BO214" s="455" t="s">
        <v>178</v>
      </c>
      <c r="BP214" s="455" t="s">
        <v>383</v>
      </c>
      <c r="BQ214" s="455" t="s">
        <v>178</v>
      </c>
      <c r="BR214" s="953" t="s">
        <v>178</v>
      </c>
      <c r="BS214" s="768" t="s">
        <v>70</v>
      </c>
      <c r="BT214" s="455" t="s">
        <v>100</v>
      </c>
      <c r="BU214" s="455" t="s">
        <v>70</v>
      </c>
      <c r="BV214" s="455" t="s">
        <v>70</v>
      </c>
      <c r="BW214" s="455" t="s">
        <v>178</v>
      </c>
      <c r="BX214" s="1143" t="s">
        <v>178</v>
      </c>
      <c r="BY214" s="1146" t="s">
        <v>178</v>
      </c>
      <c r="BZ214" s="768" t="s">
        <v>109</v>
      </c>
      <c r="CA214" s="455" t="s">
        <v>109</v>
      </c>
      <c r="CB214" s="455" t="s">
        <v>109</v>
      </c>
      <c r="CC214" s="455" t="s">
        <v>383</v>
      </c>
      <c r="CD214" s="455" t="s">
        <v>179</v>
      </c>
      <c r="CE214" s="1143" t="s">
        <v>178</v>
      </c>
      <c r="CF214" s="1146" t="s">
        <v>178</v>
      </c>
      <c r="CG214" s="768" t="s">
        <v>99</v>
      </c>
      <c r="CH214" s="455" t="s">
        <v>109</v>
      </c>
      <c r="CI214" s="455" t="s">
        <v>109</v>
      </c>
      <c r="CJ214" s="455" t="s">
        <v>109</v>
      </c>
      <c r="CK214" s="455" t="s">
        <v>178</v>
      </c>
      <c r="CL214" s="1143" t="s">
        <v>178</v>
      </c>
      <c r="CM214" s="1146" t="s">
        <v>178</v>
      </c>
      <c r="CN214" s="768" t="s">
        <v>178</v>
      </c>
      <c r="CO214" s="455" t="s">
        <v>70</v>
      </c>
      <c r="CP214" s="455" t="s">
        <v>178</v>
      </c>
      <c r="CQ214" s="455" t="s">
        <v>178</v>
      </c>
      <c r="CR214" s="455" t="s">
        <v>178</v>
      </c>
      <c r="CS214" s="1143" t="s">
        <v>178</v>
      </c>
      <c r="CT214" s="1146" t="s">
        <v>178</v>
      </c>
      <c r="CU214" s="952" t="s">
        <v>179</v>
      </c>
      <c r="CV214" s="455" t="s">
        <v>109</v>
      </c>
      <c r="CW214" s="455" t="s">
        <v>109</v>
      </c>
      <c r="CX214" s="455" t="s">
        <v>109</v>
      </c>
      <c r="CY214" s="455" t="s">
        <v>178</v>
      </c>
      <c r="CZ214" s="455" t="s">
        <v>178</v>
      </c>
      <c r="DA214" s="953" t="s">
        <v>178</v>
      </c>
      <c r="DB214" s="768"/>
      <c r="DC214" s="455"/>
      <c r="DD214" s="455"/>
      <c r="DE214" s="455"/>
      <c r="DF214" s="455"/>
      <c r="DG214" s="455"/>
      <c r="DH214" s="953"/>
      <c r="DI214" s="768"/>
      <c r="DJ214" s="455"/>
      <c r="DK214" s="455"/>
      <c r="DL214" s="455"/>
      <c r="DM214" s="455"/>
      <c r="DN214" s="455"/>
      <c r="DO214" s="953"/>
      <c r="DP214" s="768"/>
      <c r="DQ214" s="455"/>
      <c r="DR214" s="455"/>
      <c r="DS214" s="455"/>
      <c r="DT214" s="455"/>
      <c r="DU214" s="455"/>
      <c r="DV214" s="953"/>
      <c r="DW214" s="768"/>
      <c r="DX214" s="455"/>
      <c r="DY214" s="455"/>
      <c r="DZ214" s="455"/>
      <c r="EA214" s="455"/>
      <c r="EB214" s="455"/>
      <c r="EC214" s="954"/>
      <c r="ED214" s="768"/>
      <c r="EE214" s="455"/>
      <c r="EF214" s="455"/>
      <c r="EG214" s="455"/>
      <c r="EH214" s="455"/>
      <c r="EI214" s="455"/>
      <c r="EJ214" s="953"/>
      <c r="EK214" s="768"/>
      <c r="EL214" s="455"/>
      <c r="EM214" s="455"/>
      <c r="EN214" s="455"/>
      <c r="EO214" s="455"/>
      <c r="EP214" s="455"/>
      <c r="EQ214" s="953"/>
      <c r="ER214" s="768"/>
      <c r="ES214" s="455"/>
      <c r="ET214" s="455"/>
      <c r="EU214" s="455"/>
      <c r="EV214" s="455"/>
      <c r="EW214" s="455"/>
      <c r="EX214" s="953"/>
      <c r="EY214" s="768"/>
      <c r="EZ214" s="455"/>
      <c r="FA214" s="455"/>
      <c r="FB214" s="455"/>
      <c r="FC214" s="455"/>
      <c r="FD214" s="455"/>
      <c r="FE214" s="953"/>
      <c r="FF214" s="768"/>
      <c r="FG214" s="455"/>
      <c r="FH214" s="455"/>
      <c r="FI214" s="455"/>
      <c r="FJ214" s="455"/>
      <c r="FK214" s="455"/>
      <c r="FL214" s="953"/>
      <c r="FM214" s="768"/>
      <c r="FN214" s="455"/>
      <c r="FO214" s="455"/>
      <c r="FP214" s="455"/>
      <c r="FQ214" s="455"/>
      <c r="FR214" s="455"/>
      <c r="FS214" s="953"/>
      <c r="FT214" s="768"/>
      <c r="FU214" s="455"/>
      <c r="FV214" s="455"/>
      <c r="FW214" s="455"/>
      <c r="FX214" s="455"/>
      <c r="FY214" s="455"/>
      <c r="FZ214" s="953"/>
      <c r="GA214" s="768"/>
      <c r="GB214" s="455"/>
      <c r="GC214" s="455"/>
      <c r="GD214" s="455"/>
      <c r="GE214" s="455"/>
      <c r="GF214" s="953"/>
      <c r="GG214" s="768"/>
      <c r="GH214" s="455"/>
      <c r="GI214" s="455"/>
      <c r="GJ214" s="455"/>
      <c r="GK214" s="455"/>
      <c r="GL214" s="455"/>
      <c r="GM214" s="455"/>
      <c r="GN214" s="954"/>
      <c r="GO214" s="768"/>
      <c r="GP214" s="455"/>
      <c r="GQ214" s="455"/>
      <c r="GR214" s="455"/>
      <c r="GS214" s="455"/>
      <c r="GT214" s="455"/>
      <c r="GU214" s="953"/>
      <c r="GV214" s="768"/>
      <c r="GW214" s="455"/>
      <c r="GX214" s="455"/>
      <c r="GY214" s="455"/>
      <c r="GZ214" s="455"/>
      <c r="HA214" s="455"/>
      <c r="HB214" s="953"/>
      <c r="HC214" s="768"/>
      <c r="HD214" s="455"/>
      <c r="HE214" s="455"/>
      <c r="HF214" s="455"/>
      <c r="HG214" s="455"/>
      <c r="HH214" s="455"/>
      <c r="HI214" s="953"/>
      <c r="HJ214" s="768"/>
      <c r="HK214" s="455"/>
      <c r="HL214" s="455"/>
      <c r="HM214" s="455"/>
      <c r="HN214" s="455"/>
      <c r="HO214" s="455"/>
      <c r="HP214" s="953"/>
      <c r="HQ214" s="768"/>
      <c r="HR214" s="455"/>
      <c r="HS214" s="455"/>
      <c r="HT214" s="455"/>
      <c r="HU214" s="455"/>
      <c r="HV214" s="455"/>
      <c r="HW214" s="953"/>
      <c r="HX214" s="768"/>
      <c r="HY214" s="455"/>
      <c r="HZ214" s="455"/>
      <c r="IA214" s="455"/>
      <c r="IB214" s="455"/>
      <c r="IC214" s="455"/>
      <c r="ID214" s="953"/>
      <c r="IE214" s="768"/>
      <c r="IF214" s="455"/>
      <c r="IG214" s="455"/>
      <c r="IH214" s="455"/>
      <c r="II214" s="455"/>
      <c r="IJ214" s="455"/>
      <c r="IK214" s="953"/>
      <c r="IL214" s="768"/>
      <c r="IM214" s="455"/>
      <c r="IN214" s="455"/>
      <c r="IO214" s="455"/>
      <c r="IP214" s="455"/>
      <c r="IQ214" s="455"/>
      <c r="IR214" s="953"/>
      <c r="IS214" s="768"/>
      <c r="IT214" s="455"/>
      <c r="IU214" s="455"/>
      <c r="IV214" s="455"/>
      <c r="IW214" s="455"/>
      <c r="IX214" s="455"/>
      <c r="IY214" s="954"/>
      <c r="IZ214" s="768"/>
      <c r="JA214" s="455"/>
      <c r="JB214" s="455"/>
      <c r="JC214" s="455"/>
      <c r="JD214" s="455"/>
      <c r="JE214" s="455"/>
      <c r="JF214" s="953"/>
      <c r="JG214" s="768"/>
      <c r="JH214" s="455"/>
      <c r="JI214" s="455"/>
      <c r="JJ214" s="455"/>
      <c r="JK214" s="455"/>
      <c r="JL214" s="455"/>
      <c r="JM214" s="953"/>
      <c r="JN214" s="768"/>
      <c r="JO214" s="455"/>
      <c r="JP214" s="455"/>
      <c r="JQ214" s="455"/>
      <c r="JR214" s="455"/>
      <c r="JS214" s="455"/>
      <c r="JT214" s="953"/>
      <c r="JU214" s="768"/>
      <c r="JV214" s="455"/>
      <c r="JW214" s="455"/>
      <c r="JX214" s="455"/>
      <c r="JY214" s="455"/>
      <c r="JZ214" s="455"/>
      <c r="KA214" s="953"/>
      <c r="KB214" s="768"/>
      <c r="KC214" s="455"/>
      <c r="KD214" s="455"/>
      <c r="KE214" s="455"/>
      <c r="KF214" s="455"/>
      <c r="KG214" s="455"/>
      <c r="KH214" s="953"/>
      <c r="KI214" s="768"/>
      <c r="KJ214" s="455"/>
      <c r="KK214" s="455"/>
      <c r="KL214" s="455"/>
      <c r="KM214" s="455"/>
      <c r="KN214" s="455"/>
      <c r="KO214" s="953"/>
      <c r="KP214" s="768"/>
      <c r="KQ214" s="455"/>
      <c r="KR214" s="455"/>
      <c r="KS214" s="455"/>
      <c r="KT214" s="455"/>
      <c r="KU214" s="455"/>
      <c r="KV214" s="953"/>
      <c r="KW214" s="768"/>
      <c r="KX214" s="455"/>
      <c r="KY214" s="455"/>
      <c r="KZ214" s="455"/>
      <c r="LA214" s="455"/>
      <c r="LB214" s="455"/>
      <c r="LC214" s="954"/>
      <c r="LD214" s="768"/>
      <c r="LE214" s="455"/>
      <c r="LF214" s="455"/>
      <c r="LG214" s="455"/>
      <c r="LH214" s="455"/>
      <c r="LI214" s="455"/>
      <c r="LJ214" s="953"/>
      <c r="LK214" s="768"/>
      <c r="LL214" s="455"/>
      <c r="LM214" s="455"/>
      <c r="LN214" s="455"/>
      <c r="LO214" s="455"/>
      <c r="LP214" s="455"/>
      <c r="LQ214" s="953"/>
      <c r="LR214" s="768"/>
      <c r="LS214" s="455"/>
      <c r="LT214" s="455"/>
      <c r="LU214" s="455"/>
      <c r="LV214" s="455"/>
      <c r="LW214" s="455"/>
      <c r="LX214" s="953"/>
      <c r="LY214" s="768"/>
      <c r="LZ214" s="455"/>
      <c r="MA214" s="455"/>
      <c r="MB214" s="455"/>
      <c r="MC214" s="455"/>
      <c r="MD214" s="455"/>
      <c r="ME214" s="953"/>
      <c r="MF214" s="768"/>
      <c r="MG214" s="455"/>
      <c r="MH214" s="455"/>
      <c r="MI214" s="455"/>
      <c r="MJ214" s="455"/>
      <c r="MK214" s="455"/>
      <c r="ML214" s="953"/>
      <c r="MM214" s="768"/>
      <c r="MN214" s="455"/>
      <c r="MO214" s="455"/>
      <c r="MP214" s="455"/>
      <c r="MQ214" s="455"/>
      <c r="MR214" s="455"/>
      <c r="MS214" s="953"/>
      <c r="MT214" s="768"/>
      <c r="MU214" s="455"/>
      <c r="MV214" s="455"/>
      <c r="MW214" s="455"/>
      <c r="MX214" s="455"/>
      <c r="MY214" s="455"/>
      <c r="MZ214" s="953"/>
      <c r="NA214" s="768"/>
      <c r="NB214" s="455"/>
      <c r="NC214" s="455"/>
      <c r="ND214" s="455"/>
      <c r="NE214" s="455"/>
      <c r="NF214" s="455"/>
      <c r="NG214" s="954"/>
      <c r="NH214" s="768"/>
      <c r="NI214" s="455"/>
      <c r="NJ214" s="455"/>
      <c r="NK214" s="455"/>
      <c r="NL214" s="455"/>
      <c r="NM214" s="455"/>
      <c r="NN214" s="953"/>
      <c r="NO214" s="83"/>
    </row>
    <row r="215" spans="1:564" x14ac:dyDescent="0.2">
      <c r="A215" s="945">
        <f>alapadatok!Y22</f>
        <v>4</v>
      </c>
      <c r="B215" s="678">
        <f>IF(alapadatok!AA22="","",alapadatok!AA22)</f>
        <v>98</v>
      </c>
      <c r="C215" s="584" t="str">
        <f>IF(alapadatok!Z22="","",alapadatok!Z22)</f>
        <v>Strupka János</v>
      </c>
      <c r="D215" s="584" t="str">
        <f>IF(alapadatok!AB22="","",alapadatok!AB22)</f>
        <v>elektromos karbantartó</v>
      </c>
      <c r="E215" s="948" t="str">
        <f>IF(alapadatok!AI22="","",alapadatok!AI22)</f>
        <v/>
      </c>
      <c r="F215" s="1145" t="s">
        <v>178</v>
      </c>
      <c r="G215" s="1146" t="s">
        <v>178</v>
      </c>
      <c r="H215" s="1144" t="s">
        <v>178</v>
      </c>
      <c r="I215" s="1143" t="s">
        <v>370</v>
      </c>
      <c r="J215" s="1143" t="s">
        <v>385</v>
      </c>
      <c r="K215" s="1143" t="s">
        <v>178</v>
      </c>
      <c r="L215" s="1143" t="s">
        <v>178</v>
      </c>
      <c r="M215" s="1143" t="s">
        <v>178</v>
      </c>
      <c r="N215" s="1146" t="s">
        <v>178</v>
      </c>
      <c r="O215" s="1144" t="s">
        <v>178</v>
      </c>
      <c r="P215" s="1143" t="s">
        <v>109</v>
      </c>
      <c r="Q215" s="1143" t="s">
        <v>109</v>
      </c>
      <c r="R215" s="1143" t="s">
        <v>109</v>
      </c>
      <c r="S215" s="1143" t="s">
        <v>99</v>
      </c>
      <c r="T215" s="1143" t="s">
        <v>178</v>
      </c>
      <c r="U215" s="1146" t="s">
        <v>178</v>
      </c>
      <c r="V215" s="1144" t="s">
        <v>178</v>
      </c>
      <c r="W215" s="1143" t="s">
        <v>178</v>
      </c>
      <c r="X215" s="1143" t="s">
        <v>70</v>
      </c>
      <c r="Y215" s="1143" t="s">
        <v>70</v>
      </c>
      <c r="Z215" s="1143" t="s">
        <v>109</v>
      </c>
      <c r="AA215" s="1143" t="s">
        <v>178</v>
      </c>
      <c r="AB215" s="1146" t="s">
        <v>178</v>
      </c>
      <c r="AC215" s="1144" t="s">
        <v>178</v>
      </c>
      <c r="AD215" s="1143" t="s">
        <v>109</v>
      </c>
      <c r="AE215" s="1143" t="s">
        <v>109</v>
      </c>
      <c r="AF215" s="1143" t="s">
        <v>109</v>
      </c>
      <c r="AG215" s="1143" t="s">
        <v>109</v>
      </c>
      <c r="AH215" s="1143" t="s">
        <v>178</v>
      </c>
      <c r="AI215" s="1146" t="s">
        <v>178</v>
      </c>
      <c r="AJ215" s="1144" t="s">
        <v>109</v>
      </c>
      <c r="AK215" s="1143" t="s">
        <v>109</v>
      </c>
      <c r="AL215" s="1143" t="s">
        <v>99</v>
      </c>
      <c r="AM215" s="1143" t="s">
        <v>99</v>
      </c>
      <c r="AN215" s="1143" t="s">
        <v>99</v>
      </c>
      <c r="AO215" s="1143" t="s">
        <v>178</v>
      </c>
      <c r="AP215" s="1146" t="s">
        <v>178</v>
      </c>
      <c r="AQ215" s="1144" t="s">
        <v>99</v>
      </c>
      <c r="AR215" s="1143" t="s">
        <v>99</v>
      </c>
      <c r="AS215" s="1143" t="s">
        <v>99</v>
      </c>
      <c r="AT215" s="1143" t="s">
        <v>99</v>
      </c>
      <c r="AU215" s="1143" t="s">
        <v>99</v>
      </c>
      <c r="AV215" s="1143" t="s">
        <v>178</v>
      </c>
      <c r="AW215" s="1146" t="s">
        <v>178</v>
      </c>
      <c r="AX215" s="1144" t="s">
        <v>99</v>
      </c>
      <c r="AY215" s="1143" t="s">
        <v>99</v>
      </c>
      <c r="AZ215" s="1143" t="s">
        <v>99</v>
      </c>
      <c r="BA215" s="1143" t="s">
        <v>109</v>
      </c>
      <c r="BB215" s="1143" t="s">
        <v>109</v>
      </c>
      <c r="BC215" s="1143" t="s">
        <v>178</v>
      </c>
      <c r="BD215" s="1146" t="s">
        <v>178</v>
      </c>
      <c r="BE215" s="768" t="s">
        <v>178</v>
      </c>
      <c r="BF215" s="455" t="s">
        <v>70</v>
      </c>
      <c r="BG215" s="455" t="s">
        <v>70</v>
      </c>
      <c r="BH215" s="455" t="s">
        <v>70</v>
      </c>
      <c r="BI215" s="455" t="s">
        <v>178</v>
      </c>
      <c r="BJ215" s="455" t="s">
        <v>178</v>
      </c>
      <c r="BK215" s="953" t="s">
        <v>178</v>
      </c>
      <c r="BL215" s="768" t="s">
        <v>178</v>
      </c>
      <c r="BM215" s="455" t="s">
        <v>109</v>
      </c>
      <c r="BN215" s="455" t="s">
        <v>109</v>
      </c>
      <c r="BO215" s="455" t="s">
        <v>109</v>
      </c>
      <c r="BP215" s="455" t="s">
        <v>109</v>
      </c>
      <c r="BQ215" s="455" t="s">
        <v>178</v>
      </c>
      <c r="BR215" s="953" t="s">
        <v>178</v>
      </c>
      <c r="BS215" s="768" t="s">
        <v>178</v>
      </c>
      <c r="BT215" s="455" t="s">
        <v>109</v>
      </c>
      <c r="BU215" s="455" t="s">
        <v>109</v>
      </c>
      <c r="BV215" s="455" t="s">
        <v>109</v>
      </c>
      <c r="BW215" s="455" t="s">
        <v>109</v>
      </c>
      <c r="BX215" s="1143" t="s">
        <v>178</v>
      </c>
      <c r="BY215" s="1146" t="s">
        <v>178</v>
      </c>
      <c r="BZ215" s="768" t="s">
        <v>178</v>
      </c>
      <c r="CA215" s="455" t="s">
        <v>70</v>
      </c>
      <c r="CB215" s="455" t="s">
        <v>70</v>
      </c>
      <c r="CC215" s="455" t="s">
        <v>178</v>
      </c>
      <c r="CD215" s="455" t="s">
        <v>179</v>
      </c>
      <c r="CE215" s="1143" t="s">
        <v>178</v>
      </c>
      <c r="CF215" s="1146" t="s">
        <v>178</v>
      </c>
      <c r="CG215" s="768" t="s">
        <v>109</v>
      </c>
      <c r="CH215" s="455" t="s">
        <v>109</v>
      </c>
      <c r="CI215" s="455" t="s">
        <v>109</v>
      </c>
      <c r="CJ215" s="455" t="s">
        <v>178</v>
      </c>
      <c r="CK215" s="455" t="s">
        <v>178</v>
      </c>
      <c r="CL215" s="1143" t="s">
        <v>178</v>
      </c>
      <c r="CM215" s="1146" t="s">
        <v>178</v>
      </c>
      <c r="CN215" s="768" t="s">
        <v>99</v>
      </c>
      <c r="CO215" s="455" t="s">
        <v>109</v>
      </c>
      <c r="CP215" s="455" t="s">
        <v>109</v>
      </c>
      <c r="CQ215" s="455" t="s">
        <v>109</v>
      </c>
      <c r="CR215" s="455" t="s">
        <v>99</v>
      </c>
      <c r="CS215" s="1143" t="s">
        <v>178</v>
      </c>
      <c r="CT215" s="1146" t="s">
        <v>178</v>
      </c>
      <c r="CU215" s="952" t="s">
        <v>179</v>
      </c>
      <c r="CV215" s="455" t="s">
        <v>70</v>
      </c>
      <c r="CW215" s="455" t="s">
        <v>70</v>
      </c>
      <c r="CX215" s="455" t="s">
        <v>70</v>
      </c>
      <c r="CY215" s="455" t="s">
        <v>178</v>
      </c>
      <c r="CZ215" s="455" t="s">
        <v>178</v>
      </c>
      <c r="DA215" s="953" t="s">
        <v>178</v>
      </c>
      <c r="DB215" s="768"/>
      <c r="DC215" s="455"/>
      <c r="DD215" s="455"/>
      <c r="DE215" s="455"/>
      <c r="DF215" s="455"/>
      <c r="DG215" s="455"/>
      <c r="DH215" s="953"/>
      <c r="DI215" s="768"/>
      <c r="DJ215" s="455"/>
      <c r="DK215" s="455"/>
      <c r="DL215" s="455"/>
      <c r="DM215" s="455"/>
      <c r="DN215" s="455"/>
      <c r="DO215" s="953"/>
      <c r="DP215" s="768"/>
      <c r="DQ215" s="455"/>
      <c r="DR215" s="455"/>
      <c r="DS215" s="455"/>
      <c r="DT215" s="455"/>
      <c r="DU215" s="455"/>
      <c r="DV215" s="953"/>
      <c r="DW215" s="768"/>
      <c r="DX215" s="455"/>
      <c r="DY215" s="455"/>
      <c r="DZ215" s="455"/>
      <c r="EA215" s="455"/>
      <c r="EB215" s="455"/>
      <c r="EC215" s="954"/>
      <c r="ED215" s="768"/>
      <c r="EE215" s="455"/>
      <c r="EF215" s="455"/>
      <c r="EG215" s="455"/>
      <c r="EH215" s="455"/>
      <c r="EI215" s="455"/>
      <c r="EJ215" s="953"/>
      <c r="EK215" s="768"/>
      <c r="EL215" s="455"/>
      <c r="EM215" s="455"/>
      <c r="EN215" s="455"/>
      <c r="EO215" s="455"/>
      <c r="EP215" s="455"/>
      <c r="EQ215" s="953"/>
      <c r="ER215" s="768"/>
      <c r="ES215" s="455"/>
      <c r="ET215" s="455"/>
      <c r="EU215" s="455"/>
      <c r="EV215" s="455"/>
      <c r="EW215" s="455"/>
      <c r="EX215" s="953"/>
      <c r="EY215" s="768"/>
      <c r="EZ215" s="455"/>
      <c r="FA215" s="455"/>
      <c r="FB215" s="455"/>
      <c r="FC215" s="455"/>
      <c r="FD215" s="455"/>
      <c r="FE215" s="953"/>
      <c r="FF215" s="768"/>
      <c r="FG215" s="455"/>
      <c r="FH215" s="455"/>
      <c r="FI215" s="455"/>
      <c r="FJ215" s="455"/>
      <c r="FK215" s="455"/>
      <c r="FL215" s="953"/>
      <c r="FM215" s="768"/>
      <c r="FN215" s="455"/>
      <c r="FO215" s="455"/>
      <c r="FP215" s="455"/>
      <c r="FQ215" s="455"/>
      <c r="FR215" s="455"/>
      <c r="FS215" s="953"/>
      <c r="FT215" s="768"/>
      <c r="FU215" s="455"/>
      <c r="FV215" s="455"/>
      <c r="FW215" s="455"/>
      <c r="FX215" s="455"/>
      <c r="FY215" s="455"/>
      <c r="FZ215" s="953"/>
      <c r="GA215" s="768"/>
      <c r="GB215" s="455"/>
      <c r="GC215" s="455"/>
      <c r="GD215" s="455"/>
      <c r="GE215" s="455"/>
      <c r="GF215" s="953"/>
      <c r="GG215" s="768"/>
      <c r="GH215" s="455"/>
      <c r="GI215" s="455"/>
      <c r="GJ215" s="455"/>
      <c r="GK215" s="455"/>
      <c r="GL215" s="455"/>
      <c r="GM215" s="455"/>
      <c r="GN215" s="954"/>
      <c r="GO215" s="768"/>
      <c r="GP215" s="455"/>
      <c r="GQ215" s="455"/>
      <c r="GR215" s="455"/>
      <c r="GS215" s="455"/>
      <c r="GT215" s="455"/>
      <c r="GU215" s="953"/>
      <c r="GV215" s="768"/>
      <c r="GW215" s="455"/>
      <c r="GX215" s="455"/>
      <c r="GY215" s="455"/>
      <c r="GZ215" s="455"/>
      <c r="HA215" s="455"/>
      <c r="HB215" s="953"/>
      <c r="HC215" s="768"/>
      <c r="HD215" s="455"/>
      <c r="HE215" s="455"/>
      <c r="HF215" s="455"/>
      <c r="HG215" s="455"/>
      <c r="HH215" s="455"/>
      <c r="HI215" s="953"/>
      <c r="HJ215" s="768"/>
      <c r="HK215" s="455"/>
      <c r="HL215" s="455"/>
      <c r="HM215" s="455"/>
      <c r="HN215" s="955"/>
      <c r="HO215" s="455"/>
      <c r="HP215" s="953"/>
      <c r="HQ215" s="768"/>
      <c r="HR215" s="455"/>
      <c r="HS215" s="455"/>
      <c r="HT215" s="455"/>
      <c r="HU215" s="455"/>
      <c r="HV215" s="455"/>
      <c r="HW215" s="953"/>
      <c r="HX215" s="768"/>
      <c r="HY215" s="455"/>
      <c r="HZ215" s="455"/>
      <c r="IA215" s="455"/>
      <c r="IB215" s="455"/>
      <c r="IC215" s="455"/>
      <c r="ID215" s="953"/>
      <c r="IE215" s="768"/>
      <c r="IF215" s="455"/>
      <c r="IG215" s="455"/>
      <c r="IH215" s="455"/>
      <c r="II215" s="455"/>
      <c r="IJ215" s="455"/>
      <c r="IK215" s="953"/>
      <c r="IL215" s="768"/>
      <c r="IM215" s="455"/>
      <c r="IN215" s="455"/>
      <c r="IO215" s="455"/>
      <c r="IP215" s="455"/>
      <c r="IQ215" s="455"/>
      <c r="IR215" s="953"/>
      <c r="IS215" s="768"/>
      <c r="IT215" s="455"/>
      <c r="IU215" s="455"/>
      <c r="IV215" s="455"/>
      <c r="IW215" s="455"/>
      <c r="IX215" s="455"/>
      <c r="IY215" s="954"/>
      <c r="IZ215" s="768"/>
      <c r="JA215" s="455"/>
      <c r="JB215" s="455"/>
      <c r="JC215" s="455"/>
      <c r="JD215" s="455"/>
      <c r="JE215" s="455"/>
      <c r="JF215" s="953"/>
      <c r="JG215" s="768"/>
      <c r="JH215" s="455"/>
      <c r="JI215" s="455"/>
      <c r="JJ215" s="455"/>
      <c r="JK215" s="455"/>
      <c r="JL215" s="455"/>
      <c r="JM215" s="953"/>
      <c r="JN215" s="768"/>
      <c r="JO215" s="455"/>
      <c r="JP215" s="455"/>
      <c r="JQ215" s="455"/>
      <c r="JR215" s="455"/>
      <c r="JS215" s="455"/>
      <c r="JT215" s="953"/>
      <c r="JU215" s="768"/>
      <c r="JV215" s="455"/>
      <c r="JW215" s="455"/>
      <c r="JX215" s="455"/>
      <c r="JY215" s="455"/>
      <c r="JZ215" s="455"/>
      <c r="KA215" s="953"/>
      <c r="KB215" s="768"/>
      <c r="KC215" s="455"/>
      <c r="KD215" s="455"/>
      <c r="KE215" s="455"/>
      <c r="KF215" s="455"/>
      <c r="KG215" s="455"/>
      <c r="KH215" s="953"/>
      <c r="KI215" s="768"/>
      <c r="KJ215" s="455"/>
      <c r="KK215" s="455"/>
      <c r="KL215" s="455"/>
      <c r="KM215" s="455"/>
      <c r="KN215" s="455"/>
      <c r="KO215" s="953"/>
      <c r="KP215" s="768"/>
      <c r="KQ215" s="455"/>
      <c r="KR215" s="455"/>
      <c r="KS215" s="455"/>
      <c r="KT215" s="455"/>
      <c r="KU215" s="455"/>
      <c r="KV215" s="953"/>
      <c r="KW215" s="768"/>
      <c r="KX215" s="455"/>
      <c r="KY215" s="455"/>
      <c r="KZ215" s="455"/>
      <c r="LA215" s="455"/>
      <c r="LB215" s="455"/>
      <c r="LC215" s="954"/>
      <c r="LD215" s="768"/>
      <c r="LE215" s="455"/>
      <c r="LF215" s="455"/>
      <c r="LG215" s="455"/>
      <c r="LH215" s="455"/>
      <c r="LI215" s="455"/>
      <c r="LJ215" s="953"/>
      <c r="LK215" s="768"/>
      <c r="LL215" s="455"/>
      <c r="LM215" s="455"/>
      <c r="LN215" s="455"/>
      <c r="LO215" s="455"/>
      <c r="LP215" s="455"/>
      <c r="LQ215" s="953"/>
      <c r="LR215" s="768"/>
      <c r="LS215" s="455"/>
      <c r="LT215" s="455"/>
      <c r="LU215" s="455"/>
      <c r="LV215" s="455"/>
      <c r="LW215" s="455"/>
      <c r="LX215" s="953"/>
      <c r="LY215" s="768"/>
      <c r="LZ215" s="455"/>
      <c r="MA215" s="455"/>
      <c r="MB215" s="455"/>
      <c r="MC215" s="455"/>
      <c r="MD215" s="455"/>
      <c r="ME215" s="953"/>
      <c r="MF215" s="768"/>
      <c r="MG215" s="455"/>
      <c r="MH215" s="455"/>
      <c r="MI215" s="455"/>
      <c r="MJ215" s="455"/>
      <c r="MK215" s="455"/>
      <c r="ML215" s="953"/>
      <c r="MM215" s="768"/>
      <c r="MN215" s="455"/>
      <c r="MO215" s="455"/>
      <c r="MP215" s="455"/>
      <c r="MQ215" s="455"/>
      <c r="MR215" s="455"/>
      <c r="MS215" s="953"/>
      <c r="MT215" s="768"/>
      <c r="MU215" s="455"/>
      <c r="MV215" s="455"/>
      <c r="MW215" s="455"/>
      <c r="MX215" s="455"/>
      <c r="MY215" s="455"/>
      <c r="MZ215" s="953"/>
      <c r="NA215" s="768"/>
      <c r="NB215" s="455"/>
      <c r="NC215" s="455"/>
      <c r="ND215" s="455"/>
      <c r="NE215" s="455"/>
      <c r="NF215" s="455"/>
      <c r="NG215" s="954"/>
      <c r="NH215" s="768"/>
      <c r="NI215" s="455"/>
      <c r="NJ215" s="455"/>
      <c r="NK215" s="455"/>
      <c r="NL215" s="455"/>
      <c r="NM215" s="455"/>
      <c r="NN215" s="953"/>
      <c r="NO215" s="83"/>
    </row>
    <row r="216" spans="1:564" x14ac:dyDescent="0.2">
      <c r="A216" s="945">
        <f>alapadatok!Y23</f>
        <v>5</v>
      </c>
      <c r="B216" s="678">
        <f>IF(alapadatok!AA23="","",alapadatok!AA23)</f>
        <v>259</v>
      </c>
      <c r="C216" s="584" t="str">
        <f>IF(alapadatok!Z23="","",alapadatok!Z23)</f>
        <v>Verrasztó László</v>
      </c>
      <c r="D216" s="584" t="str">
        <f>IF(alapadatok!AB23="","",alapadatok!AB23)</f>
        <v>elektromos karbantartó</v>
      </c>
      <c r="E216" s="948" t="str">
        <f>IF(alapadatok!AI23="","",alapadatok!AI23)</f>
        <v/>
      </c>
      <c r="F216" s="1145" t="s">
        <v>178</v>
      </c>
      <c r="G216" s="1146" t="s">
        <v>178</v>
      </c>
      <c r="H216" s="1144" t="s">
        <v>178</v>
      </c>
      <c r="I216" s="1143" t="s">
        <v>370</v>
      </c>
      <c r="J216" s="1143" t="s">
        <v>385</v>
      </c>
      <c r="K216" s="1143" t="s">
        <v>178</v>
      </c>
      <c r="L216" s="1143" t="s">
        <v>178</v>
      </c>
      <c r="M216" s="1143" t="s">
        <v>178</v>
      </c>
      <c r="N216" s="1146" t="s">
        <v>178</v>
      </c>
      <c r="O216" s="1144" t="s">
        <v>70</v>
      </c>
      <c r="P216" s="1143" t="s">
        <v>70</v>
      </c>
      <c r="Q216" s="1143" t="s">
        <v>178</v>
      </c>
      <c r="R216" s="1143" t="s">
        <v>178</v>
      </c>
      <c r="S216" s="1143" t="s">
        <v>99</v>
      </c>
      <c r="T216" s="1143" t="s">
        <v>178</v>
      </c>
      <c r="U216" s="1146" t="s">
        <v>178</v>
      </c>
      <c r="V216" s="1144" t="s">
        <v>178</v>
      </c>
      <c r="W216" s="1143" t="s">
        <v>109</v>
      </c>
      <c r="X216" s="1143" t="s">
        <v>109</v>
      </c>
      <c r="Y216" s="1143" t="s">
        <v>109</v>
      </c>
      <c r="Z216" s="1143" t="s">
        <v>109</v>
      </c>
      <c r="AA216" s="1143" t="s">
        <v>178</v>
      </c>
      <c r="AB216" s="1146" t="s">
        <v>178</v>
      </c>
      <c r="AC216" s="1144" t="s">
        <v>109</v>
      </c>
      <c r="AD216" s="1143" t="s">
        <v>109</v>
      </c>
      <c r="AE216" s="1143" t="s">
        <v>109</v>
      </c>
      <c r="AF216" s="1143" t="s">
        <v>109</v>
      </c>
      <c r="AG216" s="1143" t="s">
        <v>178</v>
      </c>
      <c r="AH216" s="1143" t="s">
        <v>178</v>
      </c>
      <c r="AI216" s="1146" t="s">
        <v>178</v>
      </c>
      <c r="AJ216" s="1144" t="s">
        <v>109</v>
      </c>
      <c r="AK216" s="1143" t="s">
        <v>109</v>
      </c>
      <c r="AL216" s="1143" t="s">
        <v>99</v>
      </c>
      <c r="AM216" s="1143" t="s">
        <v>99</v>
      </c>
      <c r="AN216" s="1143" t="s">
        <v>99</v>
      </c>
      <c r="AO216" s="1143" t="s">
        <v>178</v>
      </c>
      <c r="AP216" s="1146" t="s">
        <v>178</v>
      </c>
      <c r="AQ216" s="1144" t="s">
        <v>99</v>
      </c>
      <c r="AR216" s="1143" t="s">
        <v>99</v>
      </c>
      <c r="AS216" s="1143" t="s">
        <v>99</v>
      </c>
      <c r="AT216" s="1143" t="s">
        <v>99</v>
      </c>
      <c r="AU216" s="1143" t="s">
        <v>99</v>
      </c>
      <c r="AV216" s="1143" t="s">
        <v>178</v>
      </c>
      <c r="AW216" s="1146" t="s">
        <v>178</v>
      </c>
      <c r="AX216" s="1144" t="s">
        <v>99</v>
      </c>
      <c r="AY216" s="1143" t="s">
        <v>99</v>
      </c>
      <c r="AZ216" s="1143" t="s">
        <v>99</v>
      </c>
      <c r="BA216" s="1143" t="s">
        <v>109</v>
      </c>
      <c r="BB216" s="1143" t="s">
        <v>109</v>
      </c>
      <c r="BC216" s="1143" t="s">
        <v>178</v>
      </c>
      <c r="BD216" s="1146" t="s">
        <v>178</v>
      </c>
      <c r="BE216" s="768" t="s">
        <v>178</v>
      </c>
      <c r="BF216" s="455" t="s">
        <v>109</v>
      </c>
      <c r="BG216" s="455" t="s">
        <v>109</v>
      </c>
      <c r="BH216" s="455" t="s">
        <v>109</v>
      </c>
      <c r="BI216" s="455" t="s">
        <v>99</v>
      </c>
      <c r="BJ216" s="455" t="s">
        <v>178</v>
      </c>
      <c r="BK216" s="953" t="s">
        <v>178</v>
      </c>
      <c r="BL216" s="768" t="s">
        <v>178</v>
      </c>
      <c r="BM216" s="455" t="s">
        <v>70</v>
      </c>
      <c r="BN216" s="455" t="s">
        <v>70</v>
      </c>
      <c r="BO216" s="455" t="s">
        <v>70</v>
      </c>
      <c r="BP216" s="455" t="s">
        <v>70</v>
      </c>
      <c r="BQ216" s="455" t="s">
        <v>178</v>
      </c>
      <c r="BR216" s="953" t="s">
        <v>178</v>
      </c>
      <c r="BS216" s="768" t="s">
        <v>109</v>
      </c>
      <c r="BT216" s="455" t="s">
        <v>109</v>
      </c>
      <c r="BU216" s="455" t="s">
        <v>109</v>
      </c>
      <c r="BV216" s="455" t="s">
        <v>109</v>
      </c>
      <c r="BW216" s="455" t="s">
        <v>178</v>
      </c>
      <c r="BX216" s="1143" t="s">
        <v>178</v>
      </c>
      <c r="BY216" s="1146" t="s">
        <v>178</v>
      </c>
      <c r="BZ216" s="768" t="s">
        <v>109</v>
      </c>
      <c r="CA216" s="455" t="s">
        <v>109</v>
      </c>
      <c r="CB216" s="455" t="s">
        <v>109</v>
      </c>
      <c r="CC216" s="455" t="s">
        <v>178</v>
      </c>
      <c r="CD216" s="455" t="s">
        <v>179</v>
      </c>
      <c r="CE216" s="1143" t="s">
        <v>178</v>
      </c>
      <c r="CF216" s="1146" t="s">
        <v>178</v>
      </c>
      <c r="CG216" s="768" t="s">
        <v>178</v>
      </c>
      <c r="CH216" s="455" t="s">
        <v>70</v>
      </c>
      <c r="CI216" s="455" t="s">
        <v>178</v>
      </c>
      <c r="CJ216" s="455" t="s">
        <v>109</v>
      </c>
      <c r="CK216" s="455" t="s">
        <v>109</v>
      </c>
      <c r="CL216" s="1143" t="s">
        <v>178</v>
      </c>
      <c r="CM216" s="1146" t="s">
        <v>178</v>
      </c>
      <c r="CN216" s="768" t="s">
        <v>178</v>
      </c>
      <c r="CO216" s="455" t="s">
        <v>178</v>
      </c>
      <c r="CP216" s="455" t="s">
        <v>109</v>
      </c>
      <c r="CQ216" s="455" t="s">
        <v>109</v>
      </c>
      <c r="CR216" s="455" t="s">
        <v>99</v>
      </c>
      <c r="CS216" s="1143" t="s">
        <v>178</v>
      </c>
      <c r="CT216" s="1146" t="s">
        <v>178</v>
      </c>
      <c r="CU216" s="952" t="s">
        <v>179</v>
      </c>
      <c r="CV216" s="455" t="s">
        <v>178</v>
      </c>
      <c r="CW216" s="455" t="s">
        <v>178</v>
      </c>
      <c r="CX216" s="455" t="s">
        <v>109</v>
      </c>
      <c r="CY216" s="455" t="s">
        <v>99</v>
      </c>
      <c r="CZ216" s="455" t="s">
        <v>178</v>
      </c>
      <c r="DA216" s="953" t="s">
        <v>178</v>
      </c>
      <c r="DB216" s="768"/>
      <c r="DC216" s="455"/>
      <c r="DD216" s="455"/>
      <c r="DE216" s="455"/>
      <c r="DF216" s="455"/>
      <c r="DG216" s="455"/>
      <c r="DH216" s="953"/>
      <c r="DI216" s="768"/>
      <c r="DJ216" s="455"/>
      <c r="DK216" s="455"/>
      <c r="DL216" s="455"/>
      <c r="DM216" s="455"/>
      <c r="DN216" s="455"/>
      <c r="DO216" s="953"/>
      <c r="DP216" s="768"/>
      <c r="DQ216" s="455"/>
      <c r="DR216" s="455"/>
      <c r="DS216" s="455"/>
      <c r="DT216" s="455"/>
      <c r="DU216" s="455"/>
      <c r="DV216" s="953"/>
      <c r="DW216" s="768"/>
      <c r="DX216" s="455"/>
      <c r="DY216" s="455"/>
      <c r="DZ216" s="455"/>
      <c r="EA216" s="455"/>
      <c r="EB216" s="455"/>
      <c r="EC216" s="954"/>
      <c r="ED216" s="768"/>
      <c r="EE216" s="455"/>
      <c r="EF216" s="455"/>
      <c r="EG216" s="455"/>
      <c r="EH216" s="455"/>
      <c r="EI216" s="455"/>
      <c r="EJ216" s="953"/>
      <c r="EK216" s="768"/>
      <c r="EL216" s="455"/>
      <c r="EM216" s="455"/>
      <c r="EN216" s="455"/>
      <c r="EO216" s="455"/>
      <c r="EP216" s="455"/>
      <c r="EQ216" s="953"/>
      <c r="ER216" s="768"/>
      <c r="ES216" s="455"/>
      <c r="ET216" s="455"/>
      <c r="EU216" s="455"/>
      <c r="EV216" s="455"/>
      <c r="EW216" s="455"/>
      <c r="EX216" s="953"/>
      <c r="EY216" s="768"/>
      <c r="EZ216" s="455"/>
      <c r="FA216" s="455"/>
      <c r="FB216" s="455"/>
      <c r="FC216" s="455"/>
      <c r="FD216" s="455"/>
      <c r="FE216" s="953"/>
      <c r="FF216" s="768"/>
      <c r="FG216" s="455"/>
      <c r="FH216" s="455"/>
      <c r="FI216" s="455"/>
      <c r="FJ216" s="455"/>
      <c r="FK216" s="455"/>
      <c r="FL216" s="953"/>
      <c r="FM216" s="768"/>
      <c r="FN216" s="455"/>
      <c r="FO216" s="455"/>
      <c r="FP216" s="455"/>
      <c r="FQ216" s="455"/>
      <c r="FR216" s="455"/>
      <c r="FS216" s="953"/>
      <c r="FT216" s="768"/>
      <c r="FU216" s="455"/>
      <c r="FV216" s="455"/>
      <c r="FW216" s="455"/>
      <c r="FX216" s="455"/>
      <c r="FY216" s="455"/>
      <c r="FZ216" s="953"/>
      <c r="GA216" s="768"/>
      <c r="GB216" s="455"/>
      <c r="GC216" s="455"/>
      <c r="GD216" s="455"/>
      <c r="GE216" s="455"/>
      <c r="GF216" s="953"/>
      <c r="GG216" s="768"/>
      <c r="GH216" s="455"/>
      <c r="GI216" s="455"/>
      <c r="GJ216" s="455"/>
      <c r="GK216" s="455"/>
      <c r="GL216" s="455"/>
      <c r="GM216" s="455"/>
      <c r="GN216" s="954"/>
      <c r="GO216" s="768"/>
      <c r="GP216" s="455"/>
      <c r="GQ216" s="455"/>
      <c r="GR216" s="455"/>
      <c r="GS216" s="455"/>
      <c r="GT216" s="455"/>
      <c r="GU216" s="953"/>
      <c r="GV216" s="768"/>
      <c r="GW216" s="455"/>
      <c r="GX216" s="455"/>
      <c r="GY216" s="455"/>
      <c r="GZ216" s="455"/>
      <c r="HA216" s="455"/>
      <c r="HB216" s="953"/>
      <c r="HC216" s="768"/>
      <c r="HD216" s="455"/>
      <c r="HE216" s="455"/>
      <c r="HF216" s="455"/>
      <c r="HG216" s="455"/>
      <c r="HH216" s="455"/>
      <c r="HI216" s="953"/>
      <c r="HJ216" s="768"/>
      <c r="HK216" s="455"/>
      <c r="HL216" s="455"/>
      <c r="HM216" s="455"/>
      <c r="HN216" s="455"/>
      <c r="HO216" s="455"/>
      <c r="HP216" s="953"/>
      <c r="HQ216" s="768"/>
      <c r="HR216" s="455"/>
      <c r="HS216" s="455"/>
      <c r="HT216" s="455"/>
      <c r="HU216" s="455"/>
      <c r="HV216" s="455"/>
      <c r="HW216" s="953"/>
      <c r="HX216" s="768"/>
      <c r="HY216" s="455"/>
      <c r="HZ216" s="455"/>
      <c r="IA216" s="455"/>
      <c r="IB216" s="455"/>
      <c r="IC216" s="455"/>
      <c r="ID216" s="953"/>
      <c r="IE216" s="768"/>
      <c r="IF216" s="455"/>
      <c r="IG216" s="455"/>
      <c r="IH216" s="455"/>
      <c r="II216" s="455"/>
      <c r="IJ216" s="455"/>
      <c r="IK216" s="953"/>
      <c r="IL216" s="768"/>
      <c r="IM216" s="455"/>
      <c r="IN216" s="455"/>
      <c r="IO216" s="455"/>
      <c r="IP216" s="455"/>
      <c r="IQ216" s="455"/>
      <c r="IR216" s="953"/>
      <c r="IS216" s="768"/>
      <c r="IT216" s="455"/>
      <c r="IU216" s="455"/>
      <c r="IV216" s="455"/>
      <c r="IW216" s="455"/>
      <c r="IX216" s="455"/>
      <c r="IY216" s="954"/>
      <c r="IZ216" s="768"/>
      <c r="JA216" s="455"/>
      <c r="JB216" s="455"/>
      <c r="JC216" s="455"/>
      <c r="JD216" s="455"/>
      <c r="JE216" s="455"/>
      <c r="JF216" s="953"/>
      <c r="JG216" s="768"/>
      <c r="JH216" s="455"/>
      <c r="JI216" s="455"/>
      <c r="JJ216" s="455"/>
      <c r="JK216" s="455"/>
      <c r="JL216" s="455"/>
      <c r="JM216" s="953"/>
      <c r="JN216" s="768"/>
      <c r="JO216" s="455"/>
      <c r="JP216" s="455"/>
      <c r="JQ216" s="455"/>
      <c r="JR216" s="455"/>
      <c r="JS216" s="455"/>
      <c r="JT216" s="953"/>
      <c r="JU216" s="768"/>
      <c r="JV216" s="455"/>
      <c r="JW216" s="455"/>
      <c r="JX216" s="455"/>
      <c r="JY216" s="455"/>
      <c r="JZ216" s="455"/>
      <c r="KA216" s="953"/>
      <c r="KB216" s="768"/>
      <c r="KC216" s="455"/>
      <c r="KD216" s="455"/>
      <c r="KE216" s="455"/>
      <c r="KF216" s="455"/>
      <c r="KG216" s="455"/>
      <c r="KH216" s="953"/>
      <c r="KI216" s="768"/>
      <c r="KJ216" s="455"/>
      <c r="KK216" s="455"/>
      <c r="KL216" s="455"/>
      <c r="KM216" s="455"/>
      <c r="KN216" s="455"/>
      <c r="KO216" s="953"/>
      <c r="KP216" s="768"/>
      <c r="KQ216" s="455"/>
      <c r="KR216" s="455"/>
      <c r="KS216" s="455"/>
      <c r="KT216" s="455"/>
      <c r="KU216" s="455"/>
      <c r="KV216" s="953"/>
      <c r="KW216" s="768"/>
      <c r="KX216" s="455"/>
      <c r="KY216" s="455"/>
      <c r="KZ216" s="455"/>
      <c r="LA216" s="455"/>
      <c r="LB216" s="455"/>
      <c r="LC216" s="954"/>
      <c r="LD216" s="768"/>
      <c r="LE216" s="455"/>
      <c r="LF216" s="455"/>
      <c r="LG216" s="455"/>
      <c r="LH216" s="455"/>
      <c r="LI216" s="455"/>
      <c r="LJ216" s="953"/>
      <c r="LK216" s="768"/>
      <c r="LL216" s="455"/>
      <c r="LM216" s="455"/>
      <c r="LN216" s="455"/>
      <c r="LO216" s="455"/>
      <c r="LP216" s="455"/>
      <c r="LQ216" s="953"/>
      <c r="LR216" s="768"/>
      <c r="LS216" s="455"/>
      <c r="LT216" s="455"/>
      <c r="LU216" s="455"/>
      <c r="LV216" s="455"/>
      <c r="LW216" s="455"/>
      <c r="LX216" s="953"/>
      <c r="LY216" s="768"/>
      <c r="LZ216" s="455"/>
      <c r="MA216" s="455"/>
      <c r="MB216" s="455"/>
      <c r="MC216" s="455"/>
      <c r="MD216" s="455"/>
      <c r="ME216" s="953"/>
      <c r="MF216" s="768"/>
      <c r="MG216" s="455"/>
      <c r="MH216" s="455"/>
      <c r="MI216" s="455"/>
      <c r="MJ216" s="455"/>
      <c r="MK216" s="455"/>
      <c r="ML216" s="953"/>
      <c r="MM216" s="768"/>
      <c r="MN216" s="455"/>
      <c r="MO216" s="455"/>
      <c r="MP216" s="455"/>
      <c r="MQ216" s="455"/>
      <c r="MR216" s="455"/>
      <c r="MS216" s="953"/>
      <c r="MT216" s="768"/>
      <c r="MU216" s="455"/>
      <c r="MV216" s="455"/>
      <c r="MW216" s="455"/>
      <c r="MX216" s="455"/>
      <c r="MY216" s="455"/>
      <c r="MZ216" s="953"/>
      <c r="NA216" s="768"/>
      <c r="NB216" s="455"/>
      <c r="NC216" s="455"/>
      <c r="ND216" s="455"/>
      <c r="NE216" s="455"/>
      <c r="NF216" s="455"/>
      <c r="NG216" s="954"/>
      <c r="NH216" s="768"/>
      <c r="NI216" s="455"/>
      <c r="NJ216" s="455"/>
      <c r="NK216" s="455"/>
      <c r="NL216" s="455"/>
      <c r="NM216" s="455"/>
      <c r="NN216" s="953"/>
      <c r="NO216" s="83"/>
    </row>
    <row r="217" spans="1:564" x14ac:dyDescent="0.2">
      <c r="A217" s="945">
        <f>alapadatok!Y24</f>
        <v>6</v>
      </c>
      <c r="B217" s="678">
        <f>IF(alapadatok!AA24="","",alapadatok!AA24)</f>
        <v>212</v>
      </c>
      <c r="C217" s="584" t="str">
        <f>IF(alapadatok!Z24="","",alapadatok!Z24)</f>
        <v>Waldner György</v>
      </c>
      <c r="D217" s="584" t="str">
        <f>IF(alapadatok!AB24="","",alapadatok!AB24)</f>
        <v>elektromos karbantartó</v>
      </c>
      <c r="E217" s="948" t="str">
        <f>IF(alapadatok!AI24="","",alapadatok!AI24)</f>
        <v/>
      </c>
      <c r="F217" s="1145" t="s">
        <v>178</v>
      </c>
      <c r="G217" s="1146" t="s">
        <v>178</v>
      </c>
      <c r="H217" s="1144" t="s">
        <v>178</v>
      </c>
      <c r="I217" s="1143" t="s">
        <v>370</v>
      </c>
      <c r="J217" s="1143" t="s">
        <v>385</v>
      </c>
      <c r="K217" s="1143" t="s">
        <v>385</v>
      </c>
      <c r="L217" s="1143" t="s">
        <v>178</v>
      </c>
      <c r="M217" s="1143" t="s">
        <v>178</v>
      </c>
      <c r="N217" s="1146" t="s">
        <v>178</v>
      </c>
      <c r="O217" s="1144" t="s">
        <v>109</v>
      </c>
      <c r="P217" s="1143" t="s">
        <v>109</v>
      </c>
      <c r="Q217" s="1143" t="s">
        <v>109</v>
      </c>
      <c r="R217" s="1143" t="s">
        <v>109</v>
      </c>
      <c r="S217" s="1143" t="s">
        <v>178</v>
      </c>
      <c r="T217" s="1143" t="s">
        <v>178</v>
      </c>
      <c r="U217" s="1146" t="s">
        <v>178</v>
      </c>
      <c r="V217" s="1144" t="s">
        <v>109</v>
      </c>
      <c r="W217" s="1143" t="s">
        <v>109</v>
      </c>
      <c r="X217" s="1143" t="s">
        <v>109</v>
      </c>
      <c r="Y217" s="1143" t="s">
        <v>109</v>
      </c>
      <c r="Z217" s="1143" t="s">
        <v>178</v>
      </c>
      <c r="AA217" s="1143" t="s">
        <v>178</v>
      </c>
      <c r="AB217" s="1146" t="s">
        <v>178</v>
      </c>
      <c r="AC217" s="1144" t="s">
        <v>70</v>
      </c>
      <c r="AD217" s="1143" t="s">
        <v>70</v>
      </c>
      <c r="AE217" s="1143" t="s">
        <v>70</v>
      </c>
      <c r="AF217" s="1143" t="s">
        <v>178</v>
      </c>
      <c r="AG217" s="1143" t="s">
        <v>178</v>
      </c>
      <c r="AH217" s="1143" t="s">
        <v>178</v>
      </c>
      <c r="AI217" s="1146" t="s">
        <v>178</v>
      </c>
      <c r="AJ217" s="1144" t="s">
        <v>178</v>
      </c>
      <c r="AK217" s="1143" t="s">
        <v>109</v>
      </c>
      <c r="AL217" s="1143" t="s">
        <v>99</v>
      </c>
      <c r="AM217" s="1143" t="s">
        <v>99</v>
      </c>
      <c r="AN217" s="1143" t="s">
        <v>99</v>
      </c>
      <c r="AO217" s="1143" t="s">
        <v>178</v>
      </c>
      <c r="AP217" s="1146" t="s">
        <v>178</v>
      </c>
      <c r="AQ217" s="1144" t="s">
        <v>99</v>
      </c>
      <c r="AR217" s="1143" t="s">
        <v>99</v>
      </c>
      <c r="AS217" s="1143" t="s">
        <v>99</v>
      </c>
      <c r="AT217" s="1143" t="s">
        <v>99</v>
      </c>
      <c r="AU217" s="1143" t="s">
        <v>99</v>
      </c>
      <c r="AV217" s="1143" t="s">
        <v>178</v>
      </c>
      <c r="AW217" s="1146" t="s">
        <v>178</v>
      </c>
      <c r="AX217" s="1144" t="s">
        <v>99</v>
      </c>
      <c r="AY217" s="1143" t="s">
        <v>99</v>
      </c>
      <c r="AZ217" s="1143" t="s">
        <v>99</v>
      </c>
      <c r="BA217" s="1143" t="s">
        <v>70</v>
      </c>
      <c r="BB217" s="1143" t="s">
        <v>70</v>
      </c>
      <c r="BC217" s="1143" t="s">
        <v>178</v>
      </c>
      <c r="BD217" s="1146" t="s">
        <v>178</v>
      </c>
      <c r="BE217" s="768" t="s">
        <v>109</v>
      </c>
      <c r="BF217" s="455" t="s">
        <v>109</v>
      </c>
      <c r="BG217" s="455" t="s">
        <v>109</v>
      </c>
      <c r="BH217" s="455" t="s">
        <v>109</v>
      </c>
      <c r="BI217" s="455" t="s">
        <v>178</v>
      </c>
      <c r="BJ217" s="455" t="s">
        <v>178</v>
      </c>
      <c r="BK217" s="953" t="s">
        <v>178</v>
      </c>
      <c r="BL217" s="768" t="s">
        <v>109</v>
      </c>
      <c r="BM217" s="455" t="s">
        <v>109</v>
      </c>
      <c r="BN217" s="455" t="s">
        <v>178</v>
      </c>
      <c r="BO217" s="455" t="s">
        <v>178</v>
      </c>
      <c r="BP217" s="455" t="s">
        <v>178</v>
      </c>
      <c r="BQ217" s="455" t="s">
        <v>178</v>
      </c>
      <c r="BR217" s="953" t="s">
        <v>178</v>
      </c>
      <c r="BS217" s="768" t="s">
        <v>70</v>
      </c>
      <c r="BT217" s="455" t="s">
        <v>70</v>
      </c>
      <c r="BU217" s="455" t="s">
        <v>70</v>
      </c>
      <c r="BV217" s="455" t="s">
        <v>178</v>
      </c>
      <c r="BW217" s="455" t="s">
        <v>178</v>
      </c>
      <c r="BX217" s="1143" t="s">
        <v>178</v>
      </c>
      <c r="BY217" s="1146" t="s">
        <v>178</v>
      </c>
      <c r="BZ217" s="768" t="s">
        <v>178</v>
      </c>
      <c r="CA217" s="455" t="s">
        <v>109</v>
      </c>
      <c r="CB217" s="455" t="s">
        <v>109</v>
      </c>
      <c r="CC217" s="455" t="s">
        <v>109</v>
      </c>
      <c r="CD217" s="455" t="s">
        <v>179</v>
      </c>
      <c r="CE217" s="1143" t="s">
        <v>178</v>
      </c>
      <c r="CF217" s="1146" t="s">
        <v>178</v>
      </c>
      <c r="CG217" s="768" t="s">
        <v>178</v>
      </c>
      <c r="CH217" s="455" t="s">
        <v>109</v>
      </c>
      <c r="CI217" s="455" t="s">
        <v>109</v>
      </c>
      <c r="CJ217" s="455" t="s">
        <v>109</v>
      </c>
      <c r="CK217" s="455" t="s">
        <v>109</v>
      </c>
      <c r="CL217" s="1143" t="s">
        <v>178</v>
      </c>
      <c r="CM217" s="1146" t="s">
        <v>178</v>
      </c>
      <c r="CN217" s="768" t="s">
        <v>99</v>
      </c>
      <c r="CO217" s="455" t="s">
        <v>70</v>
      </c>
      <c r="CP217" s="455" t="s">
        <v>178</v>
      </c>
      <c r="CQ217" s="455" t="s">
        <v>109</v>
      </c>
      <c r="CR217" s="455" t="s">
        <v>109</v>
      </c>
      <c r="CS217" s="1143" t="s">
        <v>178</v>
      </c>
      <c r="CT217" s="1146" t="s">
        <v>178</v>
      </c>
      <c r="CU217" s="952" t="s">
        <v>179</v>
      </c>
      <c r="CV217" s="455" t="s">
        <v>109</v>
      </c>
      <c r="CW217" s="455" t="s">
        <v>109</v>
      </c>
      <c r="CX217" s="455" t="s">
        <v>109</v>
      </c>
      <c r="CY217" s="455" t="s">
        <v>178</v>
      </c>
      <c r="CZ217" s="455" t="s">
        <v>178</v>
      </c>
      <c r="DA217" s="953" t="s">
        <v>178</v>
      </c>
      <c r="DB217" s="768"/>
      <c r="DC217" s="455"/>
      <c r="DD217" s="455"/>
      <c r="DE217" s="455"/>
      <c r="DF217" s="455"/>
      <c r="DG217" s="455"/>
      <c r="DH217" s="953"/>
      <c r="DI217" s="768"/>
      <c r="DJ217" s="455"/>
      <c r="DK217" s="455"/>
      <c r="DL217" s="455"/>
      <c r="DM217" s="455"/>
      <c r="DN217" s="455"/>
      <c r="DO217" s="953"/>
      <c r="DP217" s="768"/>
      <c r="DQ217" s="455"/>
      <c r="DR217" s="455"/>
      <c r="DS217" s="455"/>
      <c r="DT217" s="455"/>
      <c r="DU217" s="455"/>
      <c r="DV217" s="953"/>
      <c r="DW217" s="768"/>
      <c r="DX217" s="455"/>
      <c r="DY217" s="455"/>
      <c r="DZ217" s="455"/>
      <c r="EA217" s="455"/>
      <c r="EB217" s="455"/>
      <c r="EC217" s="954"/>
      <c r="ED217" s="768"/>
      <c r="EE217" s="455"/>
      <c r="EF217" s="455"/>
      <c r="EG217" s="455"/>
      <c r="EH217" s="455"/>
      <c r="EI217" s="455"/>
      <c r="EJ217" s="953"/>
      <c r="EK217" s="768"/>
      <c r="EL217" s="455"/>
      <c r="EM217" s="455"/>
      <c r="EN217" s="455"/>
      <c r="EO217" s="455"/>
      <c r="EP217" s="455"/>
      <c r="EQ217" s="953"/>
      <c r="ER217" s="768"/>
      <c r="ES217" s="455"/>
      <c r="ET217" s="455"/>
      <c r="EU217" s="455"/>
      <c r="EV217" s="455"/>
      <c r="EW217" s="455"/>
      <c r="EX217" s="953"/>
      <c r="EY217" s="768"/>
      <c r="EZ217" s="455"/>
      <c r="FA217" s="455"/>
      <c r="FB217" s="455"/>
      <c r="FC217" s="455"/>
      <c r="FD217" s="455"/>
      <c r="FE217" s="953"/>
      <c r="FF217" s="768"/>
      <c r="FG217" s="455"/>
      <c r="FH217" s="455"/>
      <c r="FI217" s="455"/>
      <c r="FJ217" s="455"/>
      <c r="FK217" s="455"/>
      <c r="FL217" s="953"/>
      <c r="FM217" s="768"/>
      <c r="FN217" s="455"/>
      <c r="FO217" s="455"/>
      <c r="FP217" s="455"/>
      <c r="FQ217" s="455"/>
      <c r="FR217" s="455"/>
      <c r="FS217" s="953"/>
      <c r="FT217" s="768"/>
      <c r="FU217" s="455"/>
      <c r="FV217" s="455"/>
      <c r="FW217" s="455"/>
      <c r="FX217" s="455"/>
      <c r="FY217" s="455"/>
      <c r="FZ217" s="953"/>
      <c r="GA217" s="768"/>
      <c r="GB217" s="455"/>
      <c r="GC217" s="455"/>
      <c r="GD217" s="455"/>
      <c r="GE217" s="455"/>
      <c r="GF217" s="953"/>
      <c r="GG217" s="768"/>
      <c r="GH217" s="455"/>
      <c r="GI217" s="455"/>
      <c r="GJ217" s="455"/>
      <c r="GK217" s="455"/>
      <c r="GL217" s="455"/>
      <c r="GM217" s="455"/>
      <c r="GN217" s="954"/>
      <c r="GO217" s="768"/>
      <c r="GP217" s="455"/>
      <c r="GQ217" s="455"/>
      <c r="GR217" s="455"/>
      <c r="GS217" s="455"/>
      <c r="GT217" s="455"/>
      <c r="GU217" s="953"/>
      <c r="GV217" s="768"/>
      <c r="GW217" s="455"/>
      <c r="GX217" s="455"/>
      <c r="GY217" s="455"/>
      <c r="GZ217" s="455"/>
      <c r="HA217" s="455"/>
      <c r="HB217" s="953"/>
      <c r="HC217" s="768"/>
      <c r="HD217" s="455"/>
      <c r="HE217" s="455"/>
      <c r="HF217" s="455"/>
      <c r="HG217" s="455"/>
      <c r="HH217" s="455"/>
      <c r="HI217" s="953"/>
      <c r="HJ217" s="768"/>
      <c r="HK217" s="455"/>
      <c r="HL217" s="455"/>
      <c r="HM217" s="455"/>
      <c r="HN217" s="955"/>
      <c r="HO217" s="455"/>
      <c r="HP217" s="953"/>
      <c r="HQ217" s="768"/>
      <c r="HR217" s="455"/>
      <c r="HS217" s="455"/>
      <c r="HT217" s="455"/>
      <c r="HU217" s="455"/>
      <c r="HV217" s="455"/>
      <c r="HW217" s="953"/>
      <c r="HX217" s="768"/>
      <c r="HY217" s="455"/>
      <c r="HZ217" s="455"/>
      <c r="IA217" s="455"/>
      <c r="IB217" s="455"/>
      <c r="IC217" s="455"/>
      <c r="ID217" s="953"/>
      <c r="IE217" s="768"/>
      <c r="IF217" s="455"/>
      <c r="IG217" s="455"/>
      <c r="IH217" s="455"/>
      <c r="II217" s="455"/>
      <c r="IJ217" s="455"/>
      <c r="IK217" s="953"/>
      <c r="IL217" s="768"/>
      <c r="IM217" s="455"/>
      <c r="IN217" s="455"/>
      <c r="IO217" s="455"/>
      <c r="IP217" s="455"/>
      <c r="IQ217" s="455"/>
      <c r="IR217" s="953"/>
      <c r="IS217" s="768"/>
      <c r="IT217" s="455"/>
      <c r="IU217" s="455"/>
      <c r="IV217" s="455"/>
      <c r="IW217" s="455"/>
      <c r="IX217" s="455"/>
      <c r="IY217" s="954"/>
      <c r="IZ217" s="768"/>
      <c r="JA217" s="455"/>
      <c r="JB217" s="455"/>
      <c r="JC217" s="455"/>
      <c r="JD217" s="455"/>
      <c r="JE217" s="455"/>
      <c r="JF217" s="953"/>
      <c r="JG217" s="768"/>
      <c r="JH217" s="455"/>
      <c r="JI217" s="455"/>
      <c r="JJ217" s="455"/>
      <c r="JK217" s="455"/>
      <c r="JL217" s="455"/>
      <c r="JM217" s="953"/>
      <c r="JN217" s="768"/>
      <c r="JO217" s="455"/>
      <c r="JP217" s="455"/>
      <c r="JQ217" s="455"/>
      <c r="JR217" s="455"/>
      <c r="JS217" s="455"/>
      <c r="JT217" s="953"/>
      <c r="JU217" s="768"/>
      <c r="JV217" s="455"/>
      <c r="JW217" s="455"/>
      <c r="JX217" s="455"/>
      <c r="JY217" s="455"/>
      <c r="JZ217" s="455"/>
      <c r="KA217" s="953"/>
      <c r="KB217" s="768"/>
      <c r="KC217" s="455"/>
      <c r="KD217" s="455"/>
      <c r="KE217" s="455"/>
      <c r="KF217" s="455"/>
      <c r="KG217" s="455"/>
      <c r="KH217" s="953"/>
      <c r="KI217" s="768"/>
      <c r="KJ217" s="455"/>
      <c r="KK217" s="455"/>
      <c r="KL217" s="455"/>
      <c r="KM217" s="455"/>
      <c r="KN217" s="455"/>
      <c r="KO217" s="953"/>
      <c r="KP217" s="768"/>
      <c r="KQ217" s="455"/>
      <c r="KR217" s="455"/>
      <c r="KS217" s="455"/>
      <c r="KT217" s="455"/>
      <c r="KU217" s="455"/>
      <c r="KV217" s="953"/>
      <c r="KW217" s="768"/>
      <c r="KX217" s="455"/>
      <c r="KY217" s="455"/>
      <c r="KZ217" s="455"/>
      <c r="LA217" s="455"/>
      <c r="LB217" s="455"/>
      <c r="LC217" s="954"/>
      <c r="LD217" s="768"/>
      <c r="LE217" s="455"/>
      <c r="LF217" s="455"/>
      <c r="LG217" s="455"/>
      <c r="LH217" s="455"/>
      <c r="LI217" s="455"/>
      <c r="LJ217" s="953"/>
      <c r="LK217" s="768"/>
      <c r="LL217" s="455"/>
      <c r="LM217" s="455"/>
      <c r="LN217" s="455"/>
      <c r="LO217" s="455"/>
      <c r="LP217" s="455"/>
      <c r="LQ217" s="953"/>
      <c r="LR217" s="768"/>
      <c r="LS217" s="455"/>
      <c r="LT217" s="455"/>
      <c r="LU217" s="455"/>
      <c r="LV217" s="455"/>
      <c r="LW217" s="455"/>
      <c r="LX217" s="953"/>
      <c r="LY217" s="768"/>
      <c r="LZ217" s="455"/>
      <c r="MA217" s="455"/>
      <c r="MB217" s="455"/>
      <c r="MC217" s="455"/>
      <c r="MD217" s="455"/>
      <c r="ME217" s="953"/>
      <c r="MF217" s="768"/>
      <c r="MG217" s="455"/>
      <c r="MH217" s="455"/>
      <c r="MI217" s="455"/>
      <c r="MJ217" s="455"/>
      <c r="MK217" s="455"/>
      <c r="ML217" s="953"/>
      <c r="MM217" s="768"/>
      <c r="MN217" s="455"/>
      <c r="MO217" s="455"/>
      <c r="MP217" s="455"/>
      <c r="MQ217" s="455"/>
      <c r="MR217" s="455"/>
      <c r="MS217" s="953"/>
      <c r="MT217" s="768"/>
      <c r="MU217" s="455"/>
      <c r="MV217" s="455"/>
      <c r="MW217" s="455"/>
      <c r="MX217" s="455"/>
      <c r="MY217" s="455"/>
      <c r="MZ217" s="953"/>
      <c r="NA217" s="768"/>
      <c r="NB217" s="455"/>
      <c r="NC217" s="455"/>
      <c r="ND217" s="455"/>
      <c r="NE217" s="455"/>
      <c r="NF217" s="455"/>
      <c r="NG217" s="954"/>
      <c r="NH217" s="768"/>
      <c r="NI217" s="455"/>
      <c r="NJ217" s="455"/>
      <c r="NK217" s="455"/>
      <c r="NL217" s="455"/>
      <c r="NM217" s="455"/>
      <c r="NN217" s="953"/>
      <c r="NO217" s="83"/>
    </row>
    <row r="218" spans="1:564" x14ac:dyDescent="0.2">
      <c r="A218" s="945">
        <f>alapadatok!Y25</f>
        <v>7</v>
      </c>
      <c r="B218" s="678">
        <f>IF(alapadatok!AA25="","",alapadatok!AA25)</f>
        <v>118</v>
      </c>
      <c r="C218" s="584" t="str">
        <f>IF(alapadatok!Z25="","",alapadatok!Z25)</f>
        <v>Czank István</v>
      </c>
      <c r="D218" s="584" t="str">
        <f>IF(alapadatok!AB25="","",alapadatok!AB25)</f>
        <v>Labor</v>
      </c>
      <c r="E218" s="948" t="str">
        <f>IF(alapadatok!AI25="","",alapadatok!AI25)</f>
        <v/>
      </c>
      <c r="F218" s="1145"/>
      <c r="G218" s="1146"/>
      <c r="H218" s="1144"/>
      <c r="I218" s="1143" t="s">
        <v>370</v>
      </c>
      <c r="J218" s="1143" t="s">
        <v>385</v>
      </c>
      <c r="K218" s="1143" t="s">
        <v>385</v>
      </c>
      <c r="L218" s="1143" t="s">
        <v>385</v>
      </c>
      <c r="M218" s="1143" t="s">
        <v>178</v>
      </c>
      <c r="N218" s="1146" t="s">
        <v>178</v>
      </c>
      <c r="O218" s="1144" t="s">
        <v>99</v>
      </c>
      <c r="P218" s="1143" t="s">
        <v>99</v>
      </c>
      <c r="Q218" s="1143" t="s">
        <v>99</v>
      </c>
      <c r="R218" s="1143" t="s">
        <v>99</v>
      </c>
      <c r="S218" s="1143" t="s">
        <v>99</v>
      </c>
      <c r="T218" s="1143" t="s">
        <v>178</v>
      </c>
      <c r="U218" s="1146" t="s">
        <v>178</v>
      </c>
      <c r="V218" s="1144" t="s">
        <v>99</v>
      </c>
      <c r="W218" s="1143" t="s">
        <v>99</v>
      </c>
      <c r="X218" s="1143" t="s">
        <v>385</v>
      </c>
      <c r="Y218" s="1143" t="s">
        <v>99</v>
      </c>
      <c r="Z218" s="1143" t="s">
        <v>99</v>
      </c>
      <c r="AA218" s="1143" t="s">
        <v>178</v>
      </c>
      <c r="AB218" s="1146" t="s">
        <v>178</v>
      </c>
      <c r="AC218" s="1144" t="s">
        <v>99</v>
      </c>
      <c r="AD218" s="1143" t="s">
        <v>99</v>
      </c>
      <c r="AE218" s="1143" t="s">
        <v>99</v>
      </c>
      <c r="AF218" s="1143" t="s">
        <v>99</v>
      </c>
      <c r="AG218" s="1143" t="s">
        <v>99</v>
      </c>
      <c r="AH218" s="1143" t="s">
        <v>178</v>
      </c>
      <c r="AI218" s="1146" t="s">
        <v>178</v>
      </c>
      <c r="AJ218" s="1144" t="s">
        <v>99</v>
      </c>
      <c r="AK218" s="1143" t="s">
        <v>99</v>
      </c>
      <c r="AL218" s="1143" t="s">
        <v>99</v>
      </c>
      <c r="AM218" s="1143" t="s">
        <v>99</v>
      </c>
      <c r="AN218" s="1143" t="s">
        <v>99</v>
      </c>
      <c r="AO218" s="1143" t="s">
        <v>178</v>
      </c>
      <c r="AP218" s="1146" t="s">
        <v>178</v>
      </c>
      <c r="AQ218" s="1144" t="s">
        <v>99</v>
      </c>
      <c r="AR218" s="1143" t="s">
        <v>99</v>
      </c>
      <c r="AS218" s="1143" t="s">
        <v>99</v>
      </c>
      <c r="AT218" s="1143" t="s">
        <v>99</v>
      </c>
      <c r="AU218" s="1143" t="s">
        <v>99</v>
      </c>
      <c r="AV218" s="1143" t="s">
        <v>178</v>
      </c>
      <c r="AW218" s="1146" t="s">
        <v>178</v>
      </c>
      <c r="AX218" s="1144" t="s">
        <v>99</v>
      </c>
      <c r="AY218" s="1143" t="s">
        <v>99</v>
      </c>
      <c r="AZ218" s="1143" t="s">
        <v>99</v>
      </c>
      <c r="BA218" s="1143" t="s">
        <v>99</v>
      </c>
      <c r="BB218" s="1143" t="s">
        <v>99</v>
      </c>
      <c r="BC218" s="1143" t="s">
        <v>178</v>
      </c>
      <c r="BD218" s="1146" t="s">
        <v>178</v>
      </c>
      <c r="BE218" s="768" t="s">
        <v>99</v>
      </c>
      <c r="BF218" s="455" t="s">
        <v>99</v>
      </c>
      <c r="BG218" s="455" t="s">
        <v>99</v>
      </c>
      <c r="BH218" s="455" t="s">
        <v>385</v>
      </c>
      <c r="BI218" s="455" t="s">
        <v>99</v>
      </c>
      <c r="BJ218" s="455" t="s">
        <v>178</v>
      </c>
      <c r="BK218" s="953" t="s">
        <v>178</v>
      </c>
      <c r="BL218" s="768" t="s">
        <v>99</v>
      </c>
      <c r="BM218" s="455" t="s">
        <v>99</v>
      </c>
      <c r="BN218" s="455" t="s">
        <v>99</v>
      </c>
      <c r="BO218" s="455" t="s">
        <v>99</v>
      </c>
      <c r="BP218" s="455" t="s">
        <v>99</v>
      </c>
      <c r="BQ218" s="455" t="s">
        <v>178</v>
      </c>
      <c r="BR218" s="953" t="s">
        <v>178</v>
      </c>
      <c r="BS218" s="768" t="s">
        <v>99</v>
      </c>
      <c r="BT218" s="455" t="s">
        <v>99</v>
      </c>
      <c r="BU218" s="455" t="s">
        <v>99</v>
      </c>
      <c r="BV218" s="455" t="s">
        <v>99</v>
      </c>
      <c r="BW218" s="455" t="s">
        <v>99</v>
      </c>
      <c r="BX218" s="1143" t="s">
        <v>178</v>
      </c>
      <c r="BY218" s="1146" t="s">
        <v>178</v>
      </c>
      <c r="BZ218" s="768" t="s">
        <v>99</v>
      </c>
      <c r="CA218" s="455" t="s">
        <v>99</v>
      </c>
      <c r="CB218" s="455" t="s">
        <v>99</v>
      </c>
      <c r="CC218" s="455" t="s">
        <v>99</v>
      </c>
      <c r="CD218" s="455" t="s">
        <v>179</v>
      </c>
      <c r="CE218" s="1143" t="s">
        <v>178</v>
      </c>
      <c r="CF218" s="1146" t="s">
        <v>178</v>
      </c>
      <c r="CG218" s="768" t="s">
        <v>99</v>
      </c>
      <c r="CH218" s="455" t="s">
        <v>99</v>
      </c>
      <c r="CI218" s="455" t="s">
        <v>99</v>
      </c>
      <c r="CJ218" s="455" t="s">
        <v>99</v>
      </c>
      <c r="CK218" s="455" t="s">
        <v>99</v>
      </c>
      <c r="CL218" s="1143" t="s">
        <v>178</v>
      </c>
      <c r="CM218" s="1146" t="s">
        <v>178</v>
      </c>
      <c r="CN218" s="768" t="s">
        <v>99</v>
      </c>
      <c r="CO218" s="455" t="s">
        <v>99</v>
      </c>
      <c r="CP218" s="455" t="s">
        <v>99</v>
      </c>
      <c r="CQ218" s="455" t="s">
        <v>99</v>
      </c>
      <c r="CR218" s="455" t="s">
        <v>99</v>
      </c>
      <c r="CS218" s="1143" t="s">
        <v>178</v>
      </c>
      <c r="CT218" s="1146" t="s">
        <v>178</v>
      </c>
      <c r="CU218" s="952" t="s">
        <v>179</v>
      </c>
      <c r="CV218" s="455"/>
      <c r="CW218" s="455"/>
      <c r="CX218" s="455"/>
      <c r="CY218" s="455"/>
      <c r="CZ218" s="455"/>
      <c r="DA218" s="953"/>
      <c r="DB218" s="768"/>
      <c r="DC218" s="455"/>
      <c r="DD218" s="455"/>
      <c r="DE218" s="455"/>
      <c r="DF218" s="455"/>
      <c r="DG218" s="455"/>
      <c r="DH218" s="953"/>
      <c r="DI218" s="768"/>
      <c r="DJ218" s="455"/>
      <c r="DK218" s="455"/>
      <c r="DL218" s="455"/>
      <c r="DM218" s="455"/>
      <c r="DN218" s="455"/>
      <c r="DO218" s="953"/>
      <c r="DP218" s="768"/>
      <c r="DQ218" s="455"/>
      <c r="DR218" s="455"/>
      <c r="DS218" s="455"/>
      <c r="DT218" s="455"/>
      <c r="DU218" s="455"/>
      <c r="DV218" s="953"/>
      <c r="DW218" s="768"/>
      <c r="DX218" s="455"/>
      <c r="DY218" s="455"/>
      <c r="DZ218" s="455"/>
      <c r="EA218" s="455"/>
      <c r="EB218" s="455"/>
      <c r="EC218" s="954"/>
      <c r="ED218" s="768"/>
      <c r="EE218" s="455"/>
      <c r="EF218" s="455"/>
      <c r="EG218" s="455"/>
      <c r="EH218" s="455"/>
      <c r="EI218" s="455"/>
      <c r="EJ218" s="953"/>
      <c r="EK218" s="768"/>
      <c r="EL218" s="455"/>
      <c r="EM218" s="455"/>
      <c r="EN218" s="455"/>
      <c r="EO218" s="455"/>
      <c r="EP218" s="455"/>
      <c r="EQ218" s="953"/>
      <c r="ER218" s="768"/>
      <c r="ES218" s="455"/>
      <c r="ET218" s="455"/>
      <c r="EU218" s="455"/>
      <c r="EV218" s="455"/>
      <c r="EW218" s="455"/>
      <c r="EX218" s="953"/>
      <c r="EY218" s="768"/>
      <c r="EZ218" s="455"/>
      <c r="FA218" s="455"/>
      <c r="FB218" s="455"/>
      <c r="FC218" s="455"/>
      <c r="FD218" s="455"/>
      <c r="FE218" s="953"/>
      <c r="FF218" s="768"/>
      <c r="FG218" s="455"/>
      <c r="FH218" s="455"/>
      <c r="FI218" s="455"/>
      <c r="FJ218" s="455"/>
      <c r="FK218" s="455"/>
      <c r="FL218" s="953"/>
      <c r="FM218" s="768"/>
      <c r="FN218" s="455"/>
      <c r="FO218" s="455"/>
      <c r="FP218" s="455"/>
      <c r="FQ218" s="455"/>
      <c r="FR218" s="455"/>
      <c r="FS218" s="953"/>
      <c r="FT218" s="768"/>
      <c r="FU218" s="455"/>
      <c r="FV218" s="455"/>
      <c r="FW218" s="455"/>
      <c r="FX218" s="455"/>
      <c r="FY218" s="455"/>
      <c r="FZ218" s="953"/>
      <c r="GA218" s="768"/>
      <c r="GB218" s="455"/>
      <c r="GC218" s="455"/>
      <c r="GD218" s="455"/>
      <c r="GE218" s="455"/>
      <c r="GF218" s="953"/>
      <c r="GG218" s="768"/>
      <c r="GH218" s="455"/>
      <c r="GI218" s="455"/>
      <c r="GJ218" s="455"/>
      <c r="GK218" s="455"/>
      <c r="GL218" s="455"/>
      <c r="GM218" s="455"/>
      <c r="GN218" s="954"/>
      <c r="GO218" s="768"/>
      <c r="GP218" s="455"/>
      <c r="GQ218" s="455"/>
      <c r="GR218" s="455"/>
      <c r="GS218" s="455"/>
      <c r="GT218" s="455"/>
      <c r="GU218" s="953"/>
      <c r="GV218" s="768"/>
      <c r="GW218" s="455"/>
      <c r="GX218" s="455"/>
      <c r="GY218" s="455"/>
      <c r="GZ218" s="455"/>
      <c r="HA218" s="455"/>
      <c r="HB218" s="953"/>
      <c r="HC218" s="768"/>
      <c r="HD218" s="455"/>
      <c r="HE218" s="455"/>
      <c r="HF218" s="455"/>
      <c r="HG218" s="455"/>
      <c r="HH218" s="455"/>
      <c r="HI218" s="953"/>
      <c r="HJ218" s="768"/>
      <c r="HK218" s="455"/>
      <c r="HL218" s="455"/>
      <c r="HM218" s="455"/>
      <c r="HN218" s="455"/>
      <c r="HO218" s="455"/>
      <c r="HP218" s="953"/>
      <c r="HQ218" s="768"/>
      <c r="HR218" s="455"/>
      <c r="HS218" s="455"/>
      <c r="HT218" s="455"/>
      <c r="HU218" s="455"/>
      <c r="HV218" s="455"/>
      <c r="HW218" s="953"/>
      <c r="HX218" s="768"/>
      <c r="HY218" s="455"/>
      <c r="HZ218" s="455"/>
      <c r="IA218" s="455"/>
      <c r="IB218" s="455"/>
      <c r="IC218" s="455"/>
      <c r="ID218" s="953"/>
      <c r="IE218" s="768"/>
      <c r="IF218" s="455"/>
      <c r="IG218" s="455"/>
      <c r="IH218" s="455"/>
      <c r="II218" s="455"/>
      <c r="IJ218" s="455"/>
      <c r="IK218" s="953"/>
      <c r="IL218" s="768"/>
      <c r="IM218" s="455"/>
      <c r="IN218" s="455"/>
      <c r="IO218" s="455"/>
      <c r="IP218" s="455"/>
      <c r="IQ218" s="455"/>
      <c r="IR218" s="953"/>
      <c r="IS218" s="768"/>
      <c r="IT218" s="455"/>
      <c r="IU218" s="455"/>
      <c r="IV218" s="455"/>
      <c r="IW218" s="455"/>
      <c r="IX218" s="455"/>
      <c r="IY218" s="954"/>
      <c r="IZ218" s="768"/>
      <c r="JA218" s="455"/>
      <c r="JB218" s="455"/>
      <c r="JC218" s="455"/>
      <c r="JD218" s="455"/>
      <c r="JE218" s="455"/>
      <c r="JF218" s="953"/>
      <c r="JG218" s="768"/>
      <c r="JH218" s="455"/>
      <c r="JI218" s="455"/>
      <c r="JJ218" s="455"/>
      <c r="JK218" s="455"/>
      <c r="JL218" s="455"/>
      <c r="JM218" s="953"/>
      <c r="JN218" s="768"/>
      <c r="JO218" s="455"/>
      <c r="JP218" s="455"/>
      <c r="JQ218" s="455"/>
      <c r="JR218" s="455"/>
      <c r="JS218" s="455"/>
      <c r="JT218" s="953"/>
      <c r="JU218" s="768"/>
      <c r="JV218" s="455"/>
      <c r="JW218" s="455"/>
      <c r="JX218" s="455"/>
      <c r="JY218" s="455"/>
      <c r="JZ218" s="455"/>
      <c r="KA218" s="953"/>
      <c r="KB218" s="768"/>
      <c r="KC218" s="455"/>
      <c r="KD218" s="455"/>
      <c r="KE218" s="455"/>
      <c r="KF218" s="455"/>
      <c r="KG218" s="455"/>
      <c r="KH218" s="953"/>
      <c r="KI218" s="768"/>
      <c r="KJ218" s="455"/>
      <c r="KK218" s="455"/>
      <c r="KL218" s="455"/>
      <c r="KM218" s="455"/>
      <c r="KN218" s="455"/>
      <c r="KO218" s="953"/>
      <c r="KP218" s="768"/>
      <c r="KQ218" s="455"/>
      <c r="KR218" s="455"/>
      <c r="KS218" s="455"/>
      <c r="KT218" s="455"/>
      <c r="KU218" s="455"/>
      <c r="KV218" s="953"/>
      <c r="KW218" s="768"/>
      <c r="KX218" s="455"/>
      <c r="KY218" s="455"/>
      <c r="KZ218" s="455"/>
      <c r="LA218" s="455"/>
      <c r="LB218" s="455"/>
      <c r="LC218" s="954"/>
      <c r="LD218" s="768"/>
      <c r="LE218" s="455"/>
      <c r="LF218" s="455"/>
      <c r="LG218" s="455"/>
      <c r="LH218" s="455"/>
      <c r="LI218" s="455"/>
      <c r="LJ218" s="953"/>
      <c r="LK218" s="768"/>
      <c r="LL218" s="455"/>
      <c r="LM218" s="455"/>
      <c r="LN218" s="455"/>
      <c r="LO218" s="455"/>
      <c r="LP218" s="455"/>
      <c r="LQ218" s="953"/>
      <c r="LR218" s="768"/>
      <c r="LS218" s="455"/>
      <c r="LT218" s="455"/>
      <c r="LU218" s="455"/>
      <c r="LV218" s="455"/>
      <c r="LW218" s="455"/>
      <c r="LX218" s="953"/>
      <c r="LY218" s="768"/>
      <c r="LZ218" s="455"/>
      <c r="MA218" s="455"/>
      <c r="MB218" s="455"/>
      <c r="MC218" s="455"/>
      <c r="MD218" s="455"/>
      <c r="ME218" s="953"/>
      <c r="MF218" s="768"/>
      <c r="MG218" s="455"/>
      <c r="MH218" s="455"/>
      <c r="MI218" s="455"/>
      <c r="MJ218" s="455"/>
      <c r="MK218" s="455"/>
      <c r="ML218" s="953"/>
      <c r="MM218" s="768"/>
      <c r="MN218" s="455"/>
      <c r="MO218" s="455"/>
      <c r="MP218" s="455"/>
      <c r="MQ218" s="455"/>
      <c r="MR218" s="455"/>
      <c r="MS218" s="953"/>
      <c r="MT218" s="768"/>
      <c r="MU218" s="455"/>
      <c r="MV218" s="455"/>
      <c r="MW218" s="455"/>
      <c r="MX218" s="455"/>
      <c r="MY218" s="455"/>
      <c r="MZ218" s="953"/>
      <c r="NA218" s="768"/>
      <c r="NB218" s="455"/>
      <c r="NC218" s="455"/>
      <c r="ND218" s="455"/>
      <c r="NE218" s="455"/>
      <c r="NF218" s="455"/>
      <c r="NG218" s="954"/>
      <c r="NH218" s="768"/>
      <c r="NI218" s="455"/>
      <c r="NJ218" s="455"/>
      <c r="NK218" s="455"/>
      <c r="NL218" s="455"/>
      <c r="NM218" s="455"/>
      <c r="NN218" s="953"/>
      <c r="NO218" s="83"/>
    </row>
    <row r="219" spans="1:564" s="1" customFormat="1" hidden="1" x14ac:dyDescent="0.2">
      <c r="A219" s="945">
        <f>alapadatok!Y26</f>
        <v>8</v>
      </c>
      <c r="B219" s="678" t="str">
        <f>IF(alapadatok!AA26="","",alapadatok!AA26)</f>
        <v/>
      </c>
      <c r="C219" s="584" t="str">
        <f>IF(alapadatok!Z26="","",alapadatok!Z26)</f>
        <v/>
      </c>
      <c r="D219" s="584" t="str">
        <f>IF(alapadatok!AB26="","",alapadatok!AB26)</f>
        <v/>
      </c>
      <c r="E219" s="948" t="str">
        <f>IF(alapadatok!AI26="","",alapadatok!AI26)</f>
        <v/>
      </c>
      <c r="F219" s="952"/>
      <c r="G219" s="953"/>
      <c r="H219" s="768"/>
      <c r="I219" s="455"/>
      <c r="J219" s="455"/>
      <c r="K219" s="455"/>
      <c r="L219" s="455"/>
      <c r="M219" s="455"/>
      <c r="N219" s="953"/>
      <c r="O219" s="768"/>
      <c r="P219" s="455"/>
      <c r="Q219" s="455"/>
      <c r="R219" s="455"/>
      <c r="S219" s="455"/>
      <c r="T219" s="455"/>
      <c r="U219" s="953"/>
      <c r="V219" s="768"/>
      <c r="W219" s="455"/>
      <c r="X219" s="455"/>
      <c r="Y219" s="455"/>
      <c r="Z219" s="455"/>
      <c r="AA219" s="455"/>
      <c r="AB219" s="953"/>
      <c r="AC219" s="768"/>
      <c r="AD219" s="455"/>
      <c r="AE219" s="455"/>
      <c r="AF219" s="455"/>
      <c r="AG219" s="455"/>
      <c r="AH219" s="455"/>
      <c r="AI219" s="953"/>
      <c r="AJ219" s="768"/>
      <c r="AK219" s="455"/>
      <c r="AL219" s="455"/>
      <c r="AM219" s="455"/>
      <c r="AN219" s="455"/>
      <c r="AO219" s="455"/>
      <c r="AP219" s="953"/>
      <c r="AQ219" s="768"/>
      <c r="AR219" s="455"/>
      <c r="AS219" s="455"/>
      <c r="AT219" s="455"/>
      <c r="AU219" s="455"/>
      <c r="AV219" s="455"/>
      <c r="AW219" s="953"/>
      <c r="AX219" s="768"/>
      <c r="AY219" s="455"/>
      <c r="AZ219" s="455"/>
      <c r="BA219" s="455"/>
      <c r="BB219" s="455"/>
      <c r="BC219" s="455"/>
      <c r="BD219" s="953"/>
      <c r="BE219" s="768"/>
      <c r="BF219" s="455"/>
      <c r="BG219" s="455"/>
      <c r="BH219" s="455"/>
      <c r="BI219" s="455"/>
      <c r="BJ219" s="455"/>
      <c r="BK219" s="953"/>
      <c r="BL219" s="768"/>
      <c r="BM219" s="455"/>
      <c r="BN219" s="455"/>
      <c r="BO219" s="455"/>
      <c r="BP219" s="455"/>
      <c r="BQ219" s="455"/>
      <c r="BR219" s="953"/>
      <c r="BS219" s="768"/>
      <c r="BT219" s="455"/>
      <c r="BU219" s="455"/>
      <c r="BV219" s="455"/>
      <c r="BW219" s="455"/>
      <c r="BX219" s="455"/>
      <c r="BY219" s="953"/>
      <c r="BZ219" s="768"/>
      <c r="CA219" s="455"/>
      <c r="CB219" s="455"/>
      <c r="CC219" s="455"/>
      <c r="CD219" s="455"/>
      <c r="CE219" s="455"/>
      <c r="CF219" s="953"/>
      <c r="CG219" s="768"/>
      <c r="CH219" s="455"/>
      <c r="CI219" s="455"/>
      <c r="CJ219" s="455"/>
      <c r="CK219" s="455"/>
      <c r="CL219" s="455"/>
      <c r="CM219" s="953"/>
      <c r="CN219" s="768"/>
      <c r="CO219" s="455"/>
      <c r="CP219" s="455"/>
      <c r="CQ219" s="455"/>
      <c r="CR219" s="455"/>
      <c r="CS219" s="455"/>
      <c r="CT219" s="953"/>
      <c r="CU219" s="952"/>
      <c r="CV219" s="455"/>
      <c r="CW219" s="455"/>
      <c r="CX219" s="455"/>
      <c r="CY219" s="455"/>
      <c r="CZ219" s="455"/>
      <c r="DA219" s="953"/>
      <c r="DB219" s="768"/>
      <c r="DC219" s="455"/>
      <c r="DD219" s="455"/>
      <c r="DE219" s="455"/>
      <c r="DF219" s="455"/>
      <c r="DG219" s="455"/>
      <c r="DH219" s="953"/>
      <c r="DI219" s="768"/>
      <c r="DJ219" s="455"/>
      <c r="DK219" s="455"/>
      <c r="DL219" s="455"/>
      <c r="DM219" s="455"/>
      <c r="DN219" s="455"/>
      <c r="DO219" s="953"/>
      <c r="DP219" s="768"/>
      <c r="DQ219" s="455"/>
      <c r="DR219" s="455"/>
      <c r="DS219" s="455"/>
      <c r="DT219" s="455"/>
      <c r="DU219" s="455"/>
      <c r="DV219" s="953"/>
      <c r="DW219" s="768"/>
      <c r="DX219" s="455"/>
      <c r="DY219" s="455"/>
      <c r="DZ219" s="455"/>
      <c r="EA219" s="455"/>
      <c r="EB219" s="455"/>
      <c r="EC219" s="954"/>
      <c r="ED219" s="768"/>
      <c r="EE219" s="455"/>
      <c r="EF219" s="455"/>
      <c r="EG219" s="455"/>
      <c r="EH219" s="455"/>
      <c r="EI219" s="455"/>
      <c r="EJ219" s="953"/>
      <c r="EK219" s="768"/>
      <c r="EL219" s="455"/>
      <c r="EM219" s="455"/>
      <c r="EN219" s="455"/>
      <c r="EO219" s="455"/>
      <c r="EP219" s="455"/>
      <c r="EQ219" s="953"/>
      <c r="ER219" s="768"/>
      <c r="ES219" s="455"/>
      <c r="ET219" s="455"/>
      <c r="EU219" s="455"/>
      <c r="EV219" s="455"/>
      <c r="EW219" s="455"/>
      <c r="EX219" s="953"/>
      <c r="EY219" s="768"/>
      <c r="EZ219" s="455"/>
      <c r="FA219" s="455"/>
      <c r="FB219" s="455"/>
      <c r="FC219" s="455"/>
      <c r="FD219" s="455"/>
      <c r="FE219" s="953"/>
      <c r="FF219" s="768"/>
      <c r="FG219" s="455"/>
      <c r="FH219" s="455"/>
      <c r="FI219" s="455"/>
      <c r="FJ219" s="455"/>
      <c r="FK219" s="455"/>
      <c r="FL219" s="953"/>
      <c r="FM219" s="768"/>
      <c r="FN219" s="455"/>
      <c r="FO219" s="455"/>
      <c r="FP219" s="455"/>
      <c r="FQ219" s="455"/>
      <c r="FR219" s="455"/>
      <c r="FS219" s="953"/>
      <c r="FT219" s="768"/>
      <c r="FU219" s="455"/>
      <c r="FV219" s="455"/>
      <c r="FW219" s="455"/>
      <c r="FX219" s="455"/>
      <c r="FY219" s="455"/>
      <c r="FZ219" s="953"/>
      <c r="GA219" s="768"/>
      <c r="GB219" s="455"/>
      <c r="GC219" s="455"/>
      <c r="GD219" s="455"/>
      <c r="GE219" s="455"/>
      <c r="GF219" s="953"/>
      <c r="GG219" s="768"/>
      <c r="GH219" s="455"/>
      <c r="GI219" s="455"/>
      <c r="GJ219" s="455"/>
      <c r="GK219" s="455"/>
      <c r="GL219" s="455"/>
      <c r="GM219" s="455"/>
      <c r="GN219" s="954"/>
      <c r="GO219" s="768"/>
      <c r="GP219" s="455"/>
      <c r="GQ219" s="455"/>
      <c r="GR219" s="455"/>
      <c r="GS219" s="455"/>
      <c r="GT219" s="455"/>
      <c r="GU219" s="953"/>
      <c r="GV219" s="768"/>
      <c r="GW219" s="455"/>
      <c r="GX219" s="455"/>
      <c r="GY219" s="455"/>
      <c r="GZ219" s="455"/>
      <c r="HA219" s="455"/>
      <c r="HB219" s="953"/>
      <c r="HC219" s="768"/>
      <c r="HD219" s="455"/>
      <c r="HE219" s="455"/>
      <c r="HF219" s="455"/>
      <c r="HG219" s="455"/>
      <c r="HH219" s="455"/>
      <c r="HI219" s="953"/>
      <c r="HJ219" s="768"/>
      <c r="HK219" s="455"/>
      <c r="HL219" s="455"/>
      <c r="HM219" s="455"/>
      <c r="HN219" s="955"/>
      <c r="HO219" s="455"/>
      <c r="HP219" s="953"/>
      <c r="HQ219" s="768"/>
      <c r="HR219" s="455"/>
      <c r="HS219" s="455"/>
      <c r="HT219" s="455"/>
      <c r="HU219" s="455"/>
      <c r="HV219" s="455"/>
      <c r="HW219" s="953"/>
      <c r="HX219" s="768"/>
      <c r="HY219" s="455"/>
      <c r="HZ219" s="455"/>
      <c r="IA219" s="455"/>
      <c r="IB219" s="455"/>
      <c r="IC219" s="455"/>
      <c r="ID219" s="953"/>
      <c r="IE219" s="768"/>
      <c r="IF219" s="455"/>
      <c r="IG219" s="455"/>
      <c r="IH219" s="455"/>
      <c r="II219" s="455"/>
      <c r="IJ219" s="455"/>
      <c r="IK219" s="953"/>
      <c r="IL219" s="768"/>
      <c r="IM219" s="455"/>
      <c r="IN219" s="455"/>
      <c r="IO219" s="455"/>
      <c r="IP219" s="455"/>
      <c r="IQ219" s="455"/>
      <c r="IR219" s="953"/>
      <c r="IS219" s="768"/>
      <c r="IT219" s="455"/>
      <c r="IU219" s="455"/>
      <c r="IV219" s="455"/>
      <c r="IW219" s="455"/>
      <c r="IX219" s="455"/>
      <c r="IY219" s="954"/>
      <c r="IZ219" s="768"/>
      <c r="JA219" s="455"/>
      <c r="JB219" s="455"/>
      <c r="JC219" s="455"/>
      <c r="JD219" s="455"/>
      <c r="JE219" s="455"/>
      <c r="JF219" s="953"/>
      <c r="JG219" s="768"/>
      <c r="JH219" s="455"/>
      <c r="JI219" s="455"/>
      <c r="JJ219" s="455"/>
      <c r="JK219" s="455"/>
      <c r="JL219" s="455"/>
      <c r="JM219" s="953"/>
      <c r="JN219" s="768"/>
      <c r="JO219" s="455"/>
      <c r="JP219" s="455"/>
      <c r="JQ219" s="455"/>
      <c r="JR219" s="455"/>
      <c r="JS219" s="455"/>
      <c r="JT219" s="953"/>
      <c r="JU219" s="768"/>
      <c r="JV219" s="455"/>
      <c r="JW219" s="455"/>
      <c r="JX219" s="455"/>
      <c r="JY219" s="455"/>
      <c r="JZ219" s="455"/>
      <c r="KA219" s="953"/>
      <c r="KB219" s="768"/>
      <c r="KC219" s="455"/>
      <c r="KD219" s="455"/>
      <c r="KE219" s="455"/>
      <c r="KF219" s="455"/>
      <c r="KG219" s="455"/>
      <c r="KH219" s="953"/>
      <c r="KI219" s="768"/>
      <c r="KJ219" s="455"/>
      <c r="KK219" s="455"/>
      <c r="KL219" s="455"/>
      <c r="KM219" s="455"/>
      <c r="KN219" s="455"/>
      <c r="KO219" s="953"/>
      <c r="KP219" s="768"/>
      <c r="KQ219" s="455"/>
      <c r="KR219" s="455"/>
      <c r="KS219" s="455"/>
      <c r="KT219" s="455"/>
      <c r="KU219" s="455"/>
      <c r="KV219" s="953"/>
      <c r="KW219" s="768"/>
      <c r="KX219" s="455"/>
      <c r="KY219" s="455"/>
      <c r="KZ219" s="455"/>
      <c r="LA219" s="455"/>
      <c r="LB219" s="455"/>
      <c r="LC219" s="954"/>
      <c r="LD219" s="768"/>
      <c r="LE219" s="455"/>
      <c r="LF219" s="455"/>
      <c r="LG219" s="455"/>
      <c r="LH219" s="455"/>
      <c r="LI219" s="455"/>
      <c r="LJ219" s="953"/>
      <c r="LK219" s="768"/>
      <c r="LL219" s="455"/>
      <c r="LM219" s="455"/>
      <c r="LN219" s="455"/>
      <c r="LO219" s="455"/>
      <c r="LP219" s="455"/>
      <c r="LQ219" s="953"/>
      <c r="LR219" s="768"/>
      <c r="LS219" s="455"/>
      <c r="LT219" s="455"/>
      <c r="LU219" s="455"/>
      <c r="LV219" s="455"/>
      <c r="LW219" s="455"/>
      <c r="LX219" s="953"/>
      <c r="LY219" s="768"/>
      <c r="LZ219" s="455"/>
      <c r="MA219" s="455"/>
      <c r="MB219" s="455"/>
      <c r="MC219" s="455"/>
      <c r="MD219" s="455"/>
      <c r="ME219" s="953"/>
      <c r="MF219" s="768"/>
      <c r="MG219" s="455"/>
      <c r="MH219" s="455"/>
      <c r="MI219" s="455"/>
      <c r="MJ219" s="455"/>
      <c r="MK219" s="455"/>
      <c r="ML219" s="953"/>
      <c r="MM219" s="768"/>
      <c r="MN219" s="455"/>
      <c r="MO219" s="455"/>
      <c r="MP219" s="455"/>
      <c r="MQ219" s="455"/>
      <c r="MR219" s="455"/>
      <c r="MS219" s="953"/>
      <c r="MT219" s="768"/>
      <c r="MU219" s="455"/>
      <c r="MV219" s="455"/>
      <c r="MW219" s="455"/>
      <c r="MX219" s="455"/>
      <c r="MY219" s="455"/>
      <c r="MZ219" s="953"/>
      <c r="NA219" s="768"/>
      <c r="NB219" s="455"/>
      <c r="NC219" s="455"/>
      <c r="ND219" s="455"/>
      <c r="NE219" s="455"/>
      <c r="NF219" s="455"/>
      <c r="NG219" s="954"/>
      <c r="NH219" s="768"/>
      <c r="NI219" s="455"/>
      <c r="NJ219" s="455"/>
      <c r="NK219" s="455"/>
      <c r="NL219" s="455"/>
      <c r="NM219" s="455"/>
      <c r="NN219" s="953"/>
      <c r="NO219" s="83"/>
      <c r="NP219" s="83"/>
      <c r="NQ219" s="83"/>
      <c r="NR219" s="83"/>
      <c r="NS219" s="83"/>
      <c r="NT219" s="83"/>
      <c r="NU219" s="83"/>
      <c r="NV219" s="83"/>
      <c r="NW219" s="83"/>
      <c r="NX219" s="83"/>
      <c r="NY219" s="83"/>
      <c r="NZ219" s="83"/>
      <c r="OA219" s="83"/>
      <c r="OB219" s="83"/>
      <c r="OC219" s="83"/>
      <c r="OD219" s="83"/>
      <c r="OE219" s="83"/>
      <c r="OF219" s="83"/>
      <c r="OG219" s="83"/>
      <c r="OH219" s="83"/>
      <c r="OI219" s="83"/>
      <c r="OJ219" s="83"/>
      <c r="OK219" s="83"/>
      <c r="OL219" s="83"/>
      <c r="OM219" s="83"/>
      <c r="ON219" s="83"/>
      <c r="OO219" s="83"/>
      <c r="OP219" s="83"/>
      <c r="OQ219" s="83"/>
      <c r="OR219" s="83"/>
      <c r="OS219" s="83"/>
      <c r="OT219" s="83"/>
      <c r="OU219" s="83"/>
      <c r="OV219" s="83"/>
      <c r="OW219" s="83"/>
      <c r="OX219" s="83"/>
      <c r="OY219" s="83"/>
      <c r="OZ219" s="83"/>
      <c r="PA219" s="83"/>
      <c r="PB219" s="83"/>
      <c r="PC219" s="83"/>
      <c r="PD219" s="83"/>
      <c r="PE219" s="83"/>
      <c r="PF219" s="83"/>
      <c r="PG219" s="83"/>
      <c r="PH219" s="83"/>
      <c r="PI219" s="83"/>
      <c r="PJ219" s="83"/>
      <c r="PK219" s="83"/>
      <c r="PL219" s="83"/>
      <c r="PM219" s="83"/>
      <c r="PN219" s="83"/>
      <c r="PO219" s="83"/>
      <c r="PP219" s="83"/>
      <c r="PQ219" s="83"/>
      <c r="PR219" s="83"/>
      <c r="PS219" s="83"/>
      <c r="PT219" s="83"/>
      <c r="PU219" s="83"/>
      <c r="PV219" s="83"/>
      <c r="PW219" s="83"/>
      <c r="PX219" s="83"/>
      <c r="PY219" s="83"/>
      <c r="PZ219" s="83"/>
      <c r="QA219" s="83"/>
      <c r="QB219" s="83"/>
      <c r="QC219" s="83"/>
      <c r="QD219" s="83"/>
      <c r="QE219" s="83"/>
      <c r="QF219" s="83"/>
      <c r="QG219" s="83"/>
      <c r="QH219" s="83"/>
      <c r="QI219" s="83"/>
      <c r="QJ219" s="83"/>
      <c r="QK219" s="83"/>
      <c r="QL219" s="83"/>
      <c r="QM219" s="83"/>
      <c r="QN219" s="83"/>
      <c r="QO219" s="83"/>
      <c r="QP219" s="83"/>
      <c r="QQ219" s="83"/>
      <c r="QR219" s="83"/>
      <c r="QS219" s="83"/>
      <c r="QT219" s="83"/>
      <c r="QU219" s="83"/>
      <c r="QV219" s="83"/>
      <c r="QW219" s="83"/>
      <c r="QX219" s="83"/>
      <c r="QY219" s="83"/>
      <c r="QZ219" s="83"/>
      <c r="RA219" s="83"/>
      <c r="RB219" s="83"/>
      <c r="RC219" s="83"/>
      <c r="RD219" s="83"/>
      <c r="RE219" s="83"/>
      <c r="RF219" s="83"/>
      <c r="RG219" s="83"/>
      <c r="RH219" s="83"/>
      <c r="RI219" s="83"/>
      <c r="RJ219" s="83"/>
      <c r="RK219" s="83"/>
      <c r="RL219" s="83"/>
      <c r="RM219" s="83"/>
      <c r="RN219" s="83"/>
      <c r="RO219" s="83"/>
      <c r="RP219" s="83"/>
      <c r="RQ219" s="83"/>
      <c r="RR219" s="83"/>
      <c r="RS219" s="83"/>
      <c r="RT219" s="83"/>
      <c r="RU219" s="83"/>
      <c r="RV219" s="83"/>
      <c r="RW219" s="83"/>
      <c r="RX219" s="83"/>
      <c r="RY219" s="83"/>
      <c r="RZ219" s="83"/>
      <c r="SA219" s="83"/>
      <c r="SB219" s="83"/>
      <c r="SC219" s="83"/>
      <c r="SD219" s="83"/>
      <c r="SE219" s="83"/>
      <c r="SF219" s="83"/>
      <c r="SG219" s="83"/>
      <c r="SH219" s="83"/>
      <c r="SI219" s="83"/>
      <c r="SJ219" s="83"/>
      <c r="SK219" s="83"/>
      <c r="SL219" s="83"/>
      <c r="SM219" s="83"/>
      <c r="SN219" s="83"/>
      <c r="SO219" s="83"/>
      <c r="SP219" s="83"/>
      <c r="SQ219" s="83"/>
      <c r="SR219" s="83"/>
      <c r="SS219" s="83"/>
      <c r="ST219" s="83"/>
      <c r="SU219" s="83"/>
      <c r="SV219" s="83"/>
      <c r="SW219" s="83"/>
      <c r="SX219" s="83"/>
      <c r="SY219" s="83"/>
      <c r="SZ219" s="83"/>
      <c r="TA219" s="83"/>
      <c r="TB219" s="83"/>
      <c r="TC219" s="83"/>
      <c r="TD219" s="83"/>
      <c r="TE219" s="83"/>
      <c r="TF219" s="83"/>
      <c r="TG219" s="83"/>
      <c r="TH219" s="83"/>
      <c r="TI219" s="83"/>
      <c r="TJ219" s="83"/>
      <c r="TK219" s="83"/>
      <c r="TL219" s="83"/>
      <c r="TM219" s="83"/>
      <c r="TN219" s="83"/>
      <c r="TO219" s="83"/>
      <c r="TP219" s="83"/>
      <c r="TQ219" s="83"/>
      <c r="TR219" s="83"/>
      <c r="TS219" s="83"/>
      <c r="TT219" s="83"/>
      <c r="TU219" s="83"/>
      <c r="TV219" s="83"/>
      <c r="TW219" s="83"/>
      <c r="TX219" s="83"/>
      <c r="TY219" s="83"/>
      <c r="TZ219" s="83"/>
      <c r="UA219" s="83"/>
      <c r="UB219" s="83"/>
      <c r="UC219" s="83"/>
      <c r="UD219" s="83"/>
      <c r="UE219" s="83"/>
      <c r="UF219" s="83"/>
      <c r="UG219" s="83"/>
      <c r="UH219" s="83"/>
      <c r="UI219" s="83"/>
      <c r="UJ219" s="83"/>
      <c r="UK219" s="83"/>
      <c r="UL219" s="83"/>
      <c r="UM219" s="83"/>
      <c r="UN219" s="83"/>
      <c r="UO219" s="83"/>
      <c r="UP219" s="83"/>
      <c r="UQ219" s="83"/>
    </row>
    <row r="220" spans="1:564" s="1" customFormat="1" hidden="1" x14ac:dyDescent="0.2">
      <c r="A220" s="945">
        <f>alapadatok!Y27</f>
        <v>9</v>
      </c>
      <c r="B220" s="678" t="str">
        <f>IF(alapadatok!AA27="","",alapadatok!AA27)</f>
        <v/>
      </c>
      <c r="C220" s="584" t="str">
        <f>IF(alapadatok!Z27="","",alapadatok!Z27)</f>
        <v/>
      </c>
      <c r="D220" s="584" t="str">
        <f>IF(alapadatok!AB27="","",alapadatok!AB27)</f>
        <v/>
      </c>
      <c r="E220" s="948" t="str">
        <f>IF(alapadatok!AI27="","",alapadatok!AI27)</f>
        <v/>
      </c>
      <c r="F220" s="952"/>
      <c r="G220" s="953"/>
      <c r="H220" s="768"/>
      <c r="I220" s="455"/>
      <c r="J220" s="455"/>
      <c r="K220" s="455"/>
      <c r="L220" s="455"/>
      <c r="M220" s="455"/>
      <c r="N220" s="953"/>
      <c r="O220" s="768"/>
      <c r="P220" s="455"/>
      <c r="Q220" s="455"/>
      <c r="R220" s="455"/>
      <c r="S220" s="455"/>
      <c r="T220" s="455"/>
      <c r="U220" s="953"/>
      <c r="V220" s="768"/>
      <c r="W220" s="455"/>
      <c r="X220" s="455"/>
      <c r="Y220" s="455"/>
      <c r="Z220" s="455"/>
      <c r="AA220" s="455"/>
      <c r="AB220" s="953"/>
      <c r="AC220" s="768"/>
      <c r="AD220" s="455"/>
      <c r="AE220" s="455"/>
      <c r="AF220" s="455"/>
      <c r="AG220" s="455"/>
      <c r="AH220" s="455"/>
      <c r="AI220" s="953"/>
      <c r="AJ220" s="768"/>
      <c r="AK220" s="455"/>
      <c r="AL220" s="455"/>
      <c r="AM220" s="455"/>
      <c r="AN220" s="455"/>
      <c r="AO220" s="455"/>
      <c r="AP220" s="953"/>
      <c r="AQ220" s="768"/>
      <c r="AR220" s="455"/>
      <c r="AS220" s="455"/>
      <c r="AT220" s="455"/>
      <c r="AU220" s="455"/>
      <c r="AV220" s="455"/>
      <c r="AW220" s="953"/>
      <c r="AX220" s="768"/>
      <c r="AY220" s="455"/>
      <c r="AZ220" s="455"/>
      <c r="BA220" s="455"/>
      <c r="BB220" s="455"/>
      <c r="BC220" s="455"/>
      <c r="BD220" s="953"/>
      <c r="BE220" s="768"/>
      <c r="BF220" s="455"/>
      <c r="BG220" s="455"/>
      <c r="BH220" s="455"/>
      <c r="BI220" s="455"/>
      <c r="BJ220" s="455"/>
      <c r="BK220" s="953"/>
      <c r="BL220" s="768"/>
      <c r="BM220" s="455"/>
      <c r="BN220" s="455"/>
      <c r="BO220" s="455"/>
      <c r="BP220" s="455"/>
      <c r="BQ220" s="455"/>
      <c r="BR220" s="953"/>
      <c r="BS220" s="768"/>
      <c r="BT220" s="455"/>
      <c r="BU220" s="455"/>
      <c r="BV220" s="455"/>
      <c r="BW220" s="455"/>
      <c r="BX220" s="455"/>
      <c r="BY220" s="953"/>
      <c r="BZ220" s="768"/>
      <c r="CA220" s="455"/>
      <c r="CB220" s="455"/>
      <c r="CC220" s="455"/>
      <c r="CD220" s="455"/>
      <c r="CE220" s="455"/>
      <c r="CF220" s="953"/>
      <c r="CG220" s="768"/>
      <c r="CH220" s="455"/>
      <c r="CI220" s="455"/>
      <c r="CJ220" s="455"/>
      <c r="CK220" s="455"/>
      <c r="CL220" s="455"/>
      <c r="CM220" s="953"/>
      <c r="CN220" s="768"/>
      <c r="CO220" s="455"/>
      <c r="CP220" s="455"/>
      <c r="CQ220" s="455"/>
      <c r="CR220" s="455"/>
      <c r="CS220" s="455"/>
      <c r="CT220" s="953"/>
      <c r="CU220" s="952"/>
      <c r="CV220" s="455"/>
      <c r="CW220" s="455"/>
      <c r="CX220" s="455"/>
      <c r="CY220" s="455"/>
      <c r="CZ220" s="455"/>
      <c r="DA220" s="953"/>
      <c r="DB220" s="768"/>
      <c r="DC220" s="455"/>
      <c r="DD220" s="455"/>
      <c r="DE220" s="455"/>
      <c r="DF220" s="455"/>
      <c r="DG220" s="455"/>
      <c r="DH220" s="953"/>
      <c r="DI220" s="768"/>
      <c r="DJ220" s="455"/>
      <c r="DK220" s="455"/>
      <c r="DL220" s="455"/>
      <c r="DM220" s="455"/>
      <c r="DN220" s="455"/>
      <c r="DO220" s="953"/>
      <c r="DP220" s="768"/>
      <c r="DQ220" s="455"/>
      <c r="DR220" s="455"/>
      <c r="DS220" s="455"/>
      <c r="DT220" s="455"/>
      <c r="DU220" s="455"/>
      <c r="DV220" s="953"/>
      <c r="DW220" s="768"/>
      <c r="DX220" s="455"/>
      <c r="DY220" s="455"/>
      <c r="DZ220" s="455"/>
      <c r="EA220" s="455"/>
      <c r="EB220" s="455"/>
      <c r="EC220" s="954"/>
      <c r="ED220" s="768"/>
      <c r="EE220" s="455"/>
      <c r="EF220" s="455"/>
      <c r="EG220" s="455"/>
      <c r="EH220" s="455"/>
      <c r="EI220" s="455"/>
      <c r="EJ220" s="953"/>
      <c r="EK220" s="768"/>
      <c r="EL220" s="455"/>
      <c r="EM220" s="455"/>
      <c r="EN220" s="455"/>
      <c r="EO220" s="455"/>
      <c r="EP220" s="455"/>
      <c r="EQ220" s="953"/>
      <c r="ER220" s="768"/>
      <c r="ES220" s="455"/>
      <c r="ET220" s="455"/>
      <c r="EU220" s="455"/>
      <c r="EV220" s="455"/>
      <c r="EW220" s="455"/>
      <c r="EX220" s="953"/>
      <c r="EY220" s="768"/>
      <c r="EZ220" s="455"/>
      <c r="FA220" s="455"/>
      <c r="FB220" s="455"/>
      <c r="FC220" s="455"/>
      <c r="FD220" s="455"/>
      <c r="FE220" s="953"/>
      <c r="FF220" s="768"/>
      <c r="FG220" s="455"/>
      <c r="FH220" s="455"/>
      <c r="FI220" s="455"/>
      <c r="FJ220" s="455"/>
      <c r="FK220" s="455"/>
      <c r="FL220" s="953"/>
      <c r="FM220" s="768"/>
      <c r="FN220" s="455"/>
      <c r="FO220" s="455"/>
      <c r="FP220" s="455"/>
      <c r="FQ220" s="455"/>
      <c r="FR220" s="455"/>
      <c r="FS220" s="953"/>
      <c r="FT220" s="768"/>
      <c r="FU220" s="455"/>
      <c r="FV220" s="455"/>
      <c r="FW220" s="455"/>
      <c r="FX220" s="455"/>
      <c r="FY220" s="455"/>
      <c r="FZ220" s="953"/>
      <c r="GA220" s="768"/>
      <c r="GB220" s="455"/>
      <c r="GC220" s="455"/>
      <c r="GD220" s="455"/>
      <c r="GE220" s="455"/>
      <c r="GF220" s="953"/>
      <c r="GG220" s="768"/>
      <c r="GH220" s="455"/>
      <c r="GI220" s="455"/>
      <c r="GJ220" s="455"/>
      <c r="GK220" s="455"/>
      <c r="GL220" s="455"/>
      <c r="GM220" s="455"/>
      <c r="GN220" s="954"/>
      <c r="GO220" s="768"/>
      <c r="GP220" s="455"/>
      <c r="GQ220" s="455"/>
      <c r="GR220" s="455"/>
      <c r="GS220" s="455"/>
      <c r="GT220" s="455"/>
      <c r="GU220" s="953"/>
      <c r="GV220" s="768"/>
      <c r="GW220" s="455"/>
      <c r="GX220" s="455"/>
      <c r="GY220" s="455"/>
      <c r="GZ220" s="455"/>
      <c r="HA220" s="455"/>
      <c r="HB220" s="953"/>
      <c r="HC220" s="768"/>
      <c r="HD220" s="455"/>
      <c r="HE220" s="455"/>
      <c r="HF220" s="455"/>
      <c r="HG220" s="455"/>
      <c r="HH220" s="455"/>
      <c r="HI220" s="953"/>
      <c r="HJ220" s="768"/>
      <c r="HK220" s="455"/>
      <c r="HL220" s="455"/>
      <c r="HM220" s="455"/>
      <c r="HN220" s="455"/>
      <c r="HO220" s="455"/>
      <c r="HP220" s="953"/>
      <c r="HQ220" s="768"/>
      <c r="HR220" s="455"/>
      <c r="HS220" s="455"/>
      <c r="HT220" s="455"/>
      <c r="HU220" s="455"/>
      <c r="HV220" s="455"/>
      <c r="HW220" s="953"/>
      <c r="HX220" s="768"/>
      <c r="HY220" s="455"/>
      <c r="HZ220" s="455"/>
      <c r="IA220" s="455"/>
      <c r="IB220" s="455"/>
      <c r="IC220" s="455"/>
      <c r="ID220" s="953"/>
      <c r="IE220" s="768"/>
      <c r="IF220" s="455"/>
      <c r="IG220" s="455"/>
      <c r="IH220" s="455"/>
      <c r="II220" s="455"/>
      <c r="IJ220" s="455"/>
      <c r="IK220" s="953"/>
      <c r="IL220" s="768"/>
      <c r="IM220" s="455"/>
      <c r="IN220" s="455"/>
      <c r="IO220" s="455"/>
      <c r="IP220" s="455"/>
      <c r="IQ220" s="455"/>
      <c r="IR220" s="953"/>
      <c r="IS220" s="768"/>
      <c r="IT220" s="455"/>
      <c r="IU220" s="455"/>
      <c r="IV220" s="455"/>
      <c r="IW220" s="455"/>
      <c r="IX220" s="455"/>
      <c r="IY220" s="954"/>
      <c r="IZ220" s="768"/>
      <c r="JA220" s="455"/>
      <c r="JB220" s="455"/>
      <c r="JC220" s="455"/>
      <c r="JD220" s="455"/>
      <c r="JE220" s="455"/>
      <c r="JF220" s="953"/>
      <c r="JG220" s="768"/>
      <c r="JH220" s="455"/>
      <c r="JI220" s="455"/>
      <c r="JJ220" s="455"/>
      <c r="JK220" s="455"/>
      <c r="JL220" s="455"/>
      <c r="JM220" s="953"/>
      <c r="JN220" s="768"/>
      <c r="JO220" s="455"/>
      <c r="JP220" s="455"/>
      <c r="JQ220" s="455"/>
      <c r="JR220" s="455"/>
      <c r="JS220" s="455"/>
      <c r="JT220" s="953"/>
      <c r="JU220" s="768"/>
      <c r="JV220" s="455"/>
      <c r="JW220" s="455"/>
      <c r="JX220" s="455"/>
      <c r="JY220" s="455"/>
      <c r="JZ220" s="455"/>
      <c r="KA220" s="953"/>
      <c r="KB220" s="768"/>
      <c r="KC220" s="455"/>
      <c r="KD220" s="455"/>
      <c r="KE220" s="455"/>
      <c r="KF220" s="455"/>
      <c r="KG220" s="455"/>
      <c r="KH220" s="953"/>
      <c r="KI220" s="768"/>
      <c r="KJ220" s="455"/>
      <c r="KK220" s="455"/>
      <c r="KL220" s="455"/>
      <c r="KM220" s="455"/>
      <c r="KN220" s="455"/>
      <c r="KO220" s="953"/>
      <c r="KP220" s="768"/>
      <c r="KQ220" s="455"/>
      <c r="KR220" s="455"/>
      <c r="KS220" s="455"/>
      <c r="KT220" s="455"/>
      <c r="KU220" s="455"/>
      <c r="KV220" s="953"/>
      <c r="KW220" s="768"/>
      <c r="KX220" s="455"/>
      <c r="KY220" s="455"/>
      <c r="KZ220" s="455"/>
      <c r="LA220" s="455"/>
      <c r="LB220" s="455"/>
      <c r="LC220" s="954"/>
      <c r="LD220" s="768"/>
      <c r="LE220" s="455"/>
      <c r="LF220" s="455"/>
      <c r="LG220" s="455"/>
      <c r="LH220" s="455"/>
      <c r="LI220" s="455"/>
      <c r="LJ220" s="953"/>
      <c r="LK220" s="768"/>
      <c r="LL220" s="455"/>
      <c r="LM220" s="455"/>
      <c r="LN220" s="455"/>
      <c r="LO220" s="455"/>
      <c r="LP220" s="455"/>
      <c r="LQ220" s="953"/>
      <c r="LR220" s="768"/>
      <c r="LS220" s="455"/>
      <c r="LT220" s="455"/>
      <c r="LU220" s="455"/>
      <c r="LV220" s="455"/>
      <c r="LW220" s="455"/>
      <c r="LX220" s="953"/>
      <c r="LY220" s="768"/>
      <c r="LZ220" s="455"/>
      <c r="MA220" s="455"/>
      <c r="MB220" s="455"/>
      <c r="MC220" s="455"/>
      <c r="MD220" s="455"/>
      <c r="ME220" s="953"/>
      <c r="MF220" s="768"/>
      <c r="MG220" s="455"/>
      <c r="MH220" s="455"/>
      <c r="MI220" s="455"/>
      <c r="MJ220" s="455"/>
      <c r="MK220" s="455"/>
      <c r="ML220" s="953"/>
      <c r="MM220" s="768"/>
      <c r="MN220" s="455"/>
      <c r="MO220" s="455"/>
      <c r="MP220" s="455"/>
      <c r="MQ220" s="455"/>
      <c r="MR220" s="455"/>
      <c r="MS220" s="953"/>
      <c r="MT220" s="768"/>
      <c r="MU220" s="455"/>
      <c r="MV220" s="455"/>
      <c r="MW220" s="455"/>
      <c r="MX220" s="455"/>
      <c r="MY220" s="455"/>
      <c r="MZ220" s="953"/>
      <c r="NA220" s="768"/>
      <c r="NB220" s="455"/>
      <c r="NC220" s="455"/>
      <c r="ND220" s="455"/>
      <c r="NE220" s="455"/>
      <c r="NF220" s="455"/>
      <c r="NG220" s="954"/>
      <c r="NH220" s="768"/>
      <c r="NI220" s="455"/>
      <c r="NJ220" s="455"/>
      <c r="NK220" s="455"/>
      <c r="NL220" s="455"/>
      <c r="NM220" s="455"/>
      <c r="NN220" s="953"/>
      <c r="NO220" s="83"/>
      <c r="NP220" s="83"/>
      <c r="NQ220" s="83"/>
      <c r="NR220" s="83"/>
      <c r="NS220" s="83"/>
      <c r="NT220" s="83"/>
      <c r="NU220" s="83"/>
      <c r="NV220" s="83"/>
      <c r="NW220" s="83"/>
      <c r="NX220" s="83"/>
      <c r="NY220" s="83"/>
      <c r="NZ220" s="83"/>
      <c r="OA220" s="83"/>
      <c r="OB220" s="83"/>
      <c r="OC220" s="83"/>
      <c r="OD220" s="83"/>
      <c r="OE220" s="83"/>
      <c r="OF220" s="83"/>
      <c r="OG220" s="83"/>
      <c r="OH220" s="83"/>
      <c r="OI220" s="83"/>
      <c r="OJ220" s="83"/>
      <c r="OK220" s="83"/>
      <c r="OL220" s="83"/>
      <c r="OM220" s="83"/>
      <c r="ON220" s="83"/>
      <c r="OO220" s="83"/>
      <c r="OP220" s="83"/>
      <c r="OQ220" s="83"/>
      <c r="OR220" s="83"/>
      <c r="OS220" s="83"/>
      <c r="OT220" s="83"/>
      <c r="OU220" s="83"/>
      <c r="OV220" s="83"/>
      <c r="OW220" s="83"/>
      <c r="OX220" s="83"/>
      <c r="OY220" s="83"/>
      <c r="OZ220" s="83"/>
      <c r="PA220" s="83"/>
      <c r="PB220" s="83"/>
      <c r="PC220" s="83"/>
      <c r="PD220" s="83"/>
      <c r="PE220" s="83"/>
      <c r="PF220" s="83"/>
      <c r="PG220" s="83"/>
      <c r="PH220" s="83"/>
      <c r="PI220" s="83"/>
      <c r="PJ220" s="83"/>
      <c r="PK220" s="83"/>
      <c r="PL220" s="83"/>
      <c r="PM220" s="83"/>
      <c r="PN220" s="83"/>
      <c r="PO220" s="83"/>
      <c r="PP220" s="83"/>
      <c r="PQ220" s="83"/>
      <c r="PR220" s="83"/>
      <c r="PS220" s="83"/>
      <c r="PT220" s="83"/>
      <c r="PU220" s="83"/>
      <c r="PV220" s="83"/>
      <c r="PW220" s="83"/>
      <c r="PX220" s="83"/>
      <c r="PY220" s="83"/>
      <c r="PZ220" s="83"/>
      <c r="QA220" s="83"/>
      <c r="QB220" s="83"/>
      <c r="QC220" s="83"/>
      <c r="QD220" s="83"/>
      <c r="QE220" s="83"/>
      <c r="QF220" s="83"/>
      <c r="QG220" s="83"/>
      <c r="QH220" s="83"/>
      <c r="QI220" s="83"/>
      <c r="QJ220" s="83"/>
      <c r="QK220" s="83"/>
      <c r="QL220" s="83"/>
      <c r="QM220" s="83"/>
      <c r="QN220" s="83"/>
      <c r="QO220" s="83"/>
      <c r="QP220" s="83"/>
      <c r="QQ220" s="83"/>
      <c r="QR220" s="83"/>
      <c r="QS220" s="83"/>
      <c r="QT220" s="83"/>
      <c r="QU220" s="83"/>
      <c r="QV220" s="83"/>
      <c r="QW220" s="83"/>
      <c r="QX220" s="83"/>
      <c r="QY220" s="83"/>
      <c r="QZ220" s="83"/>
      <c r="RA220" s="83"/>
      <c r="RB220" s="83"/>
      <c r="RC220" s="83"/>
      <c r="RD220" s="83"/>
      <c r="RE220" s="83"/>
      <c r="RF220" s="83"/>
      <c r="RG220" s="83"/>
      <c r="RH220" s="83"/>
      <c r="RI220" s="83"/>
      <c r="RJ220" s="83"/>
      <c r="RK220" s="83"/>
      <c r="RL220" s="83"/>
      <c r="RM220" s="83"/>
      <c r="RN220" s="83"/>
      <c r="RO220" s="83"/>
      <c r="RP220" s="83"/>
      <c r="RQ220" s="83"/>
      <c r="RR220" s="83"/>
      <c r="RS220" s="83"/>
      <c r="RT220" s="83"/>
      <c r="RU220" s="83"/>
      <c r="RV220" s="83"/>
      <c r="RW220" s="83"/>
      <c r="RX220" s="83"/>
      <c r="RY220" s="83"/>
      <c r="RZ220" s="83"/>
      <c r="SA220" s="83"/>
      <c r="SB220" s="83"/>
      <c r="SC220" s="83"/>
      <c r="SD220" s="83"/>
      <c r="SE220" s="83"/>
      <c r="SF220" s="83"/>
      <c r="SG220" s="83"/>
      <c r="SH220" s="83"/>
      <c r="SI220" s="83"/>
      <c r="SJ220" s="83"/>
      <c r="SK220" s="83"/>
      <c r="SL220" s="83"/>
      <c r="SM220" s="83"/>
      <c r="SN220" s="83"/>
      <c r="SO220" s="83"/>
      <c r="SP220" s="83"/>
      <c r="SQ220" s="83"/>
      <c r="SR220" s="83"/>
      <c r="SS220" s="83"/>
      <c r="ST220" s="83"/>
      <c r="SU220" s="83"/>
      <c r="SV220" s="83"/>
      <c r="SW220" s="83"/>
      <c r="SX220" s="83"/>
      <c r="SY220" s="83"/>
      <c r="SZ220" s="83"/>
      <c r="TA220" s="83"/>
      <c r="TB220" s="83"/>
      <c r="TC220" s="83"/>
      <c r="TD220" s="83"/>
      <c r="TE220" s="83"/>
      <c r="TF220" s="83"/>
      <c r="TG220" s="83"/>
      <c r="TH220" s="83"/>
      <c r="TI220" s="83"/>
      <c r="TJ220" s="83"/>
      <c r="TK220" s="83"/>
      <c r="TL220" s="83"/>
      <c r="TM220" s="83"/>
      <c r="TN220" s="83"/>
      <c r="TO220" s="83"/>
      <c r="TP220" s="83"/>
      <c r="TQ220" s="83"/>
      <c r="TR220" s="83"/>
      <c r="TS220" s="83"/>
      <c r="TT220" s="83"/>
      <c r="TU220" s="83"/>
      <c r="TV220" s="83"/>
      <c r="TW220" s="83"/>
      <c r="TX220" s="83"/>
      <c r="TY220" s="83"/>
      <c r="TZ220" s="83"/>
      <c r="UA220" s="83"/>
      <c r="UB220" s="83"/>
      <c r="UC220" s="83"/>
      <c r="UD220" s="83"/>
      <c r="UE220" s="83"/>
      <c r="UF220" s="83"/>
      <c r="UG220" s="83"/>
      <c r="UH220" s="83"/>
      <c r="UI220" s="83"/>
      <c r="UJ220" s="83"/>
      <c r="UK220" s="83"/>
      <c r="UL220" s="83"/>
      <c r="UM220" s="83"/>
      <c r="UN220" s="83"/>
      <c r="UO220" s="83"/>
      <c r="UP220" s="83"/>
      <c r="UQ220" s="83"/>
    </row>
    <row r="221" spans="1:564" s="1" customFormat="1" hidden="1" x14ac:dyDescent="0.2">
      <c r="A221" s="945">
        <f>alapadatok!Y28</f>
        <v>10</v>
      </c>
      <c r="B221" s="678" t="str">
        <f>IF(alapadatok!AA28="","",alapadatok!AA28)</f>
        <v/>
      </c>
      <c r="C221" s="584" t="str">
        <f>IF(alapadatok!Z28="","",alapadatok!Z28)</f>
        <v/>
      </c>
      <c r="D221" s="584" t="str">
        <f>IF(alapadatok!AB28="","",alapadatok!AB28)</f>
        <v/>
      </c>
      <c r="E221" s="948" t="str">
        <f>IF(alapadatok!AI28="","",alapadatok!AI28)</f>
        <v/>
      </c>
      <c r="F221" s="952"/>
      <c r="G221" s="953"/>
      <c r="H221" s="768"/>
      <c r="I221" s="455"/>
      <c r="J221" s="455"/>
      <c r="K221" s="455"/>
      <c r="L221" s="455"/>
      <c r="M221" s="455"/>
      <c r="N221" s="953"/>
      <c r="O221" s="768"/>
      <c r="P221" s="455"/>
      <c r="Q221" s="455"/>
      <c r="R221" s="455"/>
      <c r="S221" s="455"/>
      <c r="T221" s="455"/>
      <c r="U221" s="953"/>
      <c r="V221" s="768"/>
      <c r="W221" s="455"/>
      <c r="X221" s="455"/>
      <c r="Y221" s="455"/>
      <c r="Z221" s="455"/>
      <c r="AA221" s="455"/>
      <c r="AB221" s="953"/>
      <c r="AC221" s="768"/>
      <c r="AD221" s="455"/>
      <c r="AE221" s="455"/>
      <c r="AF221" s="455"/>
      <c r="AG221" s="455"/>
      <c r="AH221" s="455"/>
      <c r="AI221" s="953"/>
      <c r="AJ221" s="768"/>
      <c r="AK221" s="455"/>
      <c r="AL221" s="455"/>
      <c r="AM221" s="455"/>
      <c r="AN221" s="455"/>
      <c r="AO221" s="455"/>
      <c r="AP221" s="953"/>
      <c r="AQ221" s="768"/>
      <c r="AR221" s="455"/>
      <c r="AS221" s="455"/>
      <c r="AT221" s="455"/>
      <c r="AU221" s="455"/>
      <c r="AV221" s="455"/>
      <c r="AW221" s="953"/>
      <c r="AX221" s="768"/>
      <c r="AY221" s="455"/>
      <c r="AZ221" s="455"/>
      <c r="BA221" s="455"/>
      <c r="BB221" s="455"/>
      <c r="BC221" s="455"/>
      <c r="BD221" s="953"/>
      <c r="BE221" s="768"/>
      <c r="BF221" s="455"/>
      <c r="BG221" s="455"/>
      <c r="BH221" s="455"/>
      <c r="BI221" s="455"/>
      <c r="BJ221" s="455"/>
      <c r="BK221" s="953"/>
      <c r="BL221" s="768"/>
      <c r="BM221" s="455"/>
      <c r="BN221" s="455"/>
      <c r="BO221" s="455"/>
      <c r="BP221" s="455"/>
      <c r="BQ221" s="455"/>
      <c r="BR221" s="953"/>
      <c r="BS221" s="768"/>
      <c r="BT221" s="455"/>
      <c r="BU221" s="455"/>
      <c r="BV221" s="455"/>
      <c r="BW221" s="455"/>
      <c r="BX221" s="455"/>
      <c r="BY221" s="953"/>
      <c r="BZ221" s="768"/>
      <c r="CA221" s="455"/>
      <c r="CB221" s="455"/>
      <c r="CC221" s="455"/>
      <c r="CD221" s="455"/>
      <c r="CE221" s="455"/>
      <c r="CF221" s="953"/>
      <c r="CG221" s="768"/>
      <c r="CH221" s="455"/>
      <c r="CI221" s="455"/>
      <c r="CJ221" s="455"/>
      <c r="CK221" s="455"/>
      <c r="CL221" s="455"/>
      <c r="CM221" s="953"/>
      <c r="CN221" s="768"/>
      <c r="CO221" s="455"/>
      <c r="CP221" s="455"/>
      <c r="CQ221" s="455"/>
      <c r="CR221" s="455"/>
      <c r="CS221" s="455"/>
      <c r="CT221" s="953"/>
      <c r="CU221" s="952"/>
      <c r="CV221" s="455"/>
      <c r="CW221" s="455"/>
      <c r="CX221" s="455"/>
      <c r="CY221" s="455"/>
      <c r="CZ221" s="455"/>
      <c r="DA221" s="953"/>
      <c r="DB221" s="768"/>
      <c r="DC221" s="455"/>
      <c r="DD221" s="455"/>
      <c r="DE221" s="455"/>
      <c r="DF221" s="455"/>
      <c r="DG221" s="455"/>
      <c r="DH221" s="953"/>
      <c r="DI221" s="768"/>
      <c r="DJ221" s="455"/>
      <c r="DK221" s="455"/>
      <c r="DL221" s="455"/>
      <c r="DM221" s="455"/>
      <c r="DN221" s="455"/>
      <c r="DO221" s="953"/>
      <c r="DP221" s="768"/>
      <c r="DQ221" s="455"/>
      <c r="DR221" s="455"/>
      <c r="DS221" s="455"/>
      <c r="DT221" s="455"/>
      <c r="DU221" s="455"/>
      <c r="DV221" s="953"/>
      <c r="DW221" s="768"/>
      <c r="DX221" s="455"/>
      <c r="DY221" s="455"/>
      <c r="DZ221" s="455"/>
      <c r="EA221" s="455"/>
      <c r="EB221" s="455"/>
      <c r="EC221" s="954"/>
      <c r="ED221" s="768"/>
      <c r="EE221" s="455"/>
      <c r="EF221" s="455"/>
      <c r="EG221" s="455"/>
      <c r="EH221" s="455"/>
      <c r="EI221" s="455"/>
      <c r="EJ221" s="953"/>
      <c r="EK221" s="768"/>
      <c r="EL221" s="455"/>
      <c r="EM221" s="455"/>
      <c r="EN221" s="455"/>
      <c r="EO221" s="455"/>
      <c r="EP221" s="455"/>
      <c r="EQ221" s="953"/>
      <c r="ER221" s="768"/>
      <c r="ES221" s="455"/>
      <c r="ET221" s="455"/>
      <c r="EU221" s="455"/>
      <c r="EV221" s="455"/>
      <c r="EW221" s="455"/>
      <c r="EX221" s="953"/>
      <c r="EY221" s="768"/>
      <c r="EZ221" s="455"/>
      <c r="FA221" s="455"/>
      <c r="FB221" s="455"/>
      <c r="FC221" s="455"/>
      <c r="FD221" s="455"/>
      <c r="FE221" s="953"/>
      <c r="FF221" s="768"/>
      <c r="FG221" s="455"/>
      <c r="FH221" s="455"/>
      <c r="FI221" s="455"/>
      <c r="FJ221" s="455"/>
      <c r="FK221" s="455"/>
      <c r="FL221" s="953"/>
      <c r="FM221" s="768"/>
      <c r="FN221" s="455"/>
      <c r="FO221" s="455"/>
      <c r="FP221" s="455"/>
      <c r="FQ221" s="455"/>
      <c r="FR221" s="455"/>
      <c r="FS221" s="953"/>
      <c r="FT221" s="768"/>
      <c r="FU221" s="455"/>
      <c r="FV221" s="455"/>
      <c r="FW221" s="455"/>
      <c r="FX221" s="455"/>
      <c r="FY221" s="455"/>
      <c r="FZ221" s="953"/>
      <c r="GA221" s="768"/>
      <c r="GB221" s="455"/>
      <c r="GC221" s="455"/>
      <c r="GD221" s="455"/>
      <c r="GE221" s="455"/>
      <c r="GF221" s="953"/>
      <c r="GG221" s="768"/>
      <c r="GH221" s="455"/>
      <c r="GI221" s="455"/>
      <c r="GJ221" s="455"/>
      <c r="GK221" s="455"/>
      <c r="GL221" s="455"/>
      <c r="GM221" s="455"/>
      <c r="GN221" s="954"/>
      <c r="GO221" s="768"/>
      <c r="GP221" s="455"/>
      <c r="GQ221" s="455"/>
      <c r="GR221" s="455"/>
      <c r="GS221" s="455"/>
      <c r="GT221" s="455"/>
      <c r="GU221" s="953"/>
      <c r="GV221" s="768"/>
      <c r="GW221" s="455"/>
      <c r="GX221" s="455"/>
      <c r="GY221" s="455"/>
      <c r="GZ221" s="455"/>
      <c r="HA221" s="455"/>
      <c r="HB221" s="953"/>
      <c r="HC221" s="768"/>
      <c r="HD221" s="455"/>
      <c r="HE221" s="455"/>
      <c r="HF221" s="455"/>
      <c r="HG221" s="455"/>
      <c r="HH221" s="455"/>
      <c r="HI221" s="953"/>
      <c r="HJ221" s="768"/>
      <c r="HK221" s="455"/>
      <c r="HL221" s="455"/>
      <c r="HM221" s="455"/>
      <c r="HN221" s="955"/>
      <c r="HO221" s="455"/>
      <c r="HP221" s="953"/>
      <c r="HQ221" s="768"/>
      <c r="HR221" s="455"/>
      <c r="HS221" s="455"/>
      <c r="HT221" s="455"/>
      <c r="HU221" s="455"/>
      <c r="HV221" s="455"/>
      <c r="HW221" s="953"/>
      <c r="HX221" s="768"/>
      <c r="HY221" s="455"/>
      <c r="HZ221" s="455"/>
      <c r="IA221" s="455"/>
      <c r="IB221" s="455"/>
      <c r="IC221" s="455"/>
      <c r="ID221" s="953"/>
      <c r="IE221" s="768"/>
      <c r="IF221" s="455"/>
      <c r="IG221" s="455"/>
      <c r="IH221" s="455"/>
      <c r="II221" s="455"/>
      <c r="IJ221" s="455"/>
      <c r="IK221" s="953"/>
      <c r="IL221" s="768"/>
      <c r="IM221" s="455"/>
      <c r="IN221" s="455"/>
      <c r="IO221" s="455"/>
      <c r="IP221" s="455"/>
      <c r="IQ221" s="455"/>
      <c r="IR221" s="953"/>
      <c r="IS221" s="768"/>
      <c r="IT221" s="455"/>
      <c r="IU221" s="455"/>
      <c r="IV221" s="455"/>
      <c r="IW221" s="455"/>
      <c r="IX221" s="455"/>
      <c r="IY221" s="954"/>
      <c r="IZ221" s="768"/>
      <c r="JA221" s="455"/>
      <c r="JB221" s="455"/>
      <c r="JC221" s="455"/>
      <c r="JD221" s="455"/>
      <c r="JE221" s="455"/>
      <c r="JF221" s="953"/>
      <c r="JG221" s="768"/>
      <c r="JH221" s="455"/>
      <c r="JI221" s="455"/>
      <c r="JJ221" s="455"/>
      <c r="JK221" s="455"/>
      <c r="JL221" s="455"/>
      <c r="JM221" s="953"/>
      <c r="JN221" s="768"/>
      <c r="JO221" s="455"/>
      <c r="JP221" s="455"/>
      <c r="JQ221" s="455"/>
      <c r="JR221" s="455"/>
      <c r="JS221" s="455"/>
      <c r="JT221" s="953"/>
      <c r="JU221" s="768"/>
      <c r="JV221" s="455"/>
      <c r="JW221" s="455"/>
      <c r="JX221" s="455"/>
      <c r="JY221" s="455"/>
      <c r="JZ221" s="455"/>
      <c r="KA221" s="953"/>
      <c r="KB221" s="768"/>
      <c r="KC221" s="455"/>
      <c r="KD221" s="455"/>
      <c r="KE221" s="455"/>
      <c r="KF221" s="455"/>
      <c r="KG221" s="455"/>
      <c r="KH221" s="953"/>
      <c r="KI221" s="768"/>
      <c r="KJ221" s="455"/>
      <c r="KK221" s="455"/>
      <c r="KL221" s="455"/>
      <c r="KM221" s="455"/>
      <c r="KN221" s="455"/>
      <c r="KO221" s="953"/>
      <c r="KP221" s="768"/>
      <c r="KQ221" s="455"/>
      <c r="KR221" s="455"/>
      <c r="KS221" s="455"/>
      <c r="KT221" s="455"/>
      <c r="KU221" s="455"/>
      <c r="KV221" s="953"/>
      <c r="KW221" s="768"/>
      <c r="KX221" s="455"/>
      <c r="KY221" s="455"/>
      <c r="KZ221" s="455"/>
      <c r="LA221" s="455"/>
      <c r="LB221" s="455"/>
      <c r="LC221" s="954"/>
      <c r="LD221" s="768"/>
      <c r="LE221" s="455"/>
      <c r="LF221" s="455"/>
      <c r="LG221" s="455"/>
      <c r="LH221" s="455"/>
      <c r="LI221" s="455"/>
      <c r="LJ221" s="953"/>
      <c r="LK221" s="768"/>
      <c r="LL221" s="455"/>
      <c r="LM221" s="455"/>
      <c r="LN221" s="455"/>
      <c r="LO221" s="455"/>
      <c r="LP221" s="455"/>
      <c r="LQ221" s="953"/>
      <c r="LR221" s="768"/>
      <c r="LS221" s="455"/>
      <c r="LT221" s="455"/>
      <c r="LU221" s="455"/>
      <c r="LV221" s="455"/>
      <c r="LW221" s="455"/>
      <c r="LX221" s="953"/>
      <c r="LY221" s="768"/>
      <c r="LZ221" s="455"/>
      <c r="MA221" s="455"/>
      <c r="MB221" s="455"/>
      <c r="MC221" s="455"/>
      <c r="MD221" s="455"/>
      <c r="ME221" s="953"/>
      <c r="MF221" s="768"/>
      <c r="MG221" s="455"/>
      <c r="MH221" s="455"/>
      <c r="MI221" s="455"/>
      <c r="MJ221" s="455"/>
      <c r="MK221" s="455"/>
      <c r="ML221" s="953"/>
      <c r="MM221" s="768"/>
      <c r="MN221" s="455"/>
      <c r="MO221" s="455"/>
      <c r="MP221" s="455"/>
      <c r="MQ221" s="455"/>
      <c r="MR221" s="455"/>
      <c r="MS221" s="953"/>
      <c r="MT221" s="768"/>
      <c r="MU221" s="455"/>
      <c r="MV221" s="455"/>
      <c r="MW221" s="455"/>
      <c r="MX221" s="455"/>
      <c r="MY221" s="455"/>
      <c r="MZ221" s="953"/>
      <c r="NA221" s="768"/>
      <c r="NB221" s="455"/>
      <c r="NC221" s="455"/>
      <c r="ND221" s="455"/>
      <c r="NE221" s="455"/>
      <c r="NF221" s="455"/>
      <c r="NG221" s="954"/>
      <c r="NH221" s="768"/>
      <c r="NI221" s="455"/>
      <c r="NJ221" s="455"/>
      <c r="NK221" s="455"/>
      <c r="NL221" s="455"/>
      <c r="NM221" s="455"/>
      <c r="NN221" s="953"/>
      <c r="NO221" s="83"/>
      <c r="NP221" s="83"/>
      <c r="NQ221" s="83"/>
      <c r="NR221" s="83"/>
      <c r="NS221" s="83"/>
      <c r="NT221" s="83"/>
      <c r="NU221" s="83"/>
      <c r="NV221" s="83"/>
      <c r="NW221" s="83"/>
      <c r="NX221" s="83"/>
      <c r="NY221" s="83"/>
      <c r="NZ221" s="83"/>
      <c r="OA221" s="83"/>
      <c r="OB221" s="83"/>
      <c r="OC221" s="83"/>
      <c r="OD221" s="83"/>
      <c r="OE221" s="83"/>
      <c r="OF221" s="83"/>
      <c r="OG221" s="83"/>
      <c r="OH221" s="83"/>
      <c r="OI221" s="83"/>
      <c r="OJ221" s="83"/>
      <c r="OK221" s="83"/>
      <c r="OL221" s="83"/>
      <c r="OM221" s="83"/>
      <c r="ON221" s="83"/>
      <c r="OO221" s="83"/>
      <c r="OP221" s="83"/>
      <c r="OQ221" s="83"/>
      <c r="OR221" s="83"/>
      <c r="OS221" s="83"/>
      <c r="OT221" s="83"/>
      <c r="OU221" s="83"/>
      <c r="OV221" s="83"/>
      <c r="OW221" s="83"/>
      <c r="OX221" s="83"/>
      <c r="OY221" s="83"/>
      <c r="OZ221" s="83"/>
      <c r="PA221" s="83"/>
      <c r="PB221" s="83"/>
      <c r="PC221" s="83"/>
      <c r="PD221" s="83"/>
      <c r="PE221" s="83"/>
      <c r="PF221" s="83"/>
      <c r="PG221" s="83"/>
      <c r="PH221" s="83"/>
      <c r="PI221" s="83"/>
      <c r="PJ221" s="83"/>
      <c r="PK221" s="83"/>
      <c r="PL221" s="83"/>
      <c r="PM221" s="83"/>
      <c r="PN221" s="83"/>
      <c r="PO221" s="83"/>
      <c r="PP221" s="83"/>
      <c r="PQ221" s="83"/>
      <c r="PR221" s="83"/>
      <c r="PS221" s="83"/>
      <c r="PT221" s="83"/>
      <c r="PU221" s="83"/>
      <c r="PV221" s="83"/>
      <c r="PW221" s="83"/>
      <c r="PX221" s="83"/>
      <c r="PY221" s="83"/>
      <c r="PZ221" s="83"/>
      <c r="QA221" s="83"/>
      <c r="QB221" s="83"/>
      <c r="QC221" s="83"/>
      <c r="QD221" s="83"/>
      <c r="QE221" s="83"/>
      <c r="QF221" s="83"/>
      <c r="QG221" s="83"/>
      <c r="QH221" s="83"/>
      <c r="QI221" s="83"/>
      <c r="QJ221" s="83"/>
      <c r="QK221" s="83"/>
      <c r="QL221" s="83"/>
      <c r="QM221" s="83"/>
      <c r="QN221" s="83"/>
      <c r="QO221" s="83"/>
      <c r="QP221" s="83"/>
      <c r="QQ221" s="83"/>
      <c r="QR221" s="83"/>
      <c r="QS221" s="83"/>
      <c r="QT221" s="83"/>
      <c r="QU221" s="83"/>
      <c r="QV221" s="83"/>
      <c r="QW221" s="83"/>
      <c r="QX221" s="83"/>
      <c r="QY221" s="83"/>
      <c r="QZ221" s="83"/>
      <c r="RA221" s="83"/>
      <c r="RB221" s="83"/>
      <c r="RC221" s="83"/>
      <c r="RD221" s="83"/>
      <c r="RE221" s="83"/>
      <c r="RF221" s="83"/>
      <c r="RG221" s="83"/>
      <c r="RH221" s="83"/>
      <c r="RI221" s="83"/>
      <c r="RJ221" s="83"/>
      <c r="RK221" s="83"/>
      <c r="RL221" s="83"/>
      <c r="RM221" s="83"/>
      <c r="RN221" s="83"/>
      <c r="RO221" s="83"/>
      <c r="RP221" s="83"/>
      <c r="RQ221" s="83"/>
      <c r="RR221" s="83"/>
      <c r="RS221" s="83"/>
      <c r="RT221" s="83"/>
      <c r="RU221" s="83"/>
      <c r="RV221" s="83"/>
      <c r="RW221" s="83"/>
      <c r="RX221" s="83"/>
      <c r="RY221" s="83"/>
      <c r="RZ221" s="83"/>
      <c r="SA221" s="83"/>
      <c r="SB221" s="83"/>
      <c r="SC221" s="83"/>
      <c r="SD221" s="83"/>
      <c r="SE221" s="83"/>
      <c r="SF221" s="83"/>
      <c r="SG221" s="83"/>
      <c r="SH221" s="83"/>
      <c r="SI221" s="83"/>
      <c r="SJ221" s="83"/>
      <c r="SK221" s="83"/>
      <c r="SL221" s="83"/>
      <c r="SM221" s="83"/>
      <c r="SN221" s="83"/>
      <c r="SO221" s="83"/>
      <c r="SP221" s="83"/>
      <c r="SQ221" s="83"/>
      <c r="SR221" s="83"/>
      <c r="SS221" s="83"/>
      <c r="ST221" s="83"/>
      <c r="SU221" s="83"/>
      <c r="SV221" s="83"/>
      <c r="SW221" s="83"/>
      <c r="SX221" s="83"/>
      <c r="SY221" s="83"/>
      <c r="SZ221" s="83"/>
      <c r="TA221" s="83"/>
      <c r="TB221" s="83"/>
      <c r="TC221" s="83"/>
      <c r="TD221" s="83"/>
      <c r="TE221" s="83"/>
      <c r="TF221" s="83"/>
      <c r="TG221" s="83"/>
      <c r="TH221" s="83"/>
      <c r="TI221" s="83"/>
      <c r="TJ221" s="83"/>
      <c r="TK221" s="83"/>
      <c r="TL221" s="83"/>
      <c r="TM221" s="83"/>
      <c r="TN221" s="83"/>
      <c r="TO221" s="83"/>
      <c r="TP221" s="83"/>
      <c r="TQ221" s="83"/>
      <c r="TR221" s="83"/>
      <c r="TS221" s="83"/>
      <c r="TT221" s="83"/>
      <c r="TU221" s="83"/>
      <c r="TV221" s="83"/>
      <c r="TW221" s="83"/>
      <c r="TX221" s="83"/>
      <c r="TY221" s="83"/>
      <c r="TZ221" s="83"/>
      <c r="UA221" s="83"/>
      <c r="UB221" s="83"/>
      <c r="UC221" s="83"/>
      <c r="UD221" s="83"/>
      <c r="UE221" s="83"/>
      <c r="UF221" s="83"/>
      <c r="UG221" s="83"/>
      <c r="UH221" s="83"/>
      <c r="UI221" s="83"/>
      <c r="UJ221" s="83"/>
      <c r="UK221" s="83"/>
      <c r="UL221" s="83"/>
      <c r="UM221" s="83"/>
      <c r="UN221" s="83"/>
      <c r="UO221" s="83"/>
      <c r="UP221" s="83"/>
      <c r="UQ221" s="83"/>
    </row>
    <row r="222" spans="1:564" s="1" customFormat="1" hidden="1" x14ac:dyDescent="0.2">
      <c r="A222" s="945">
        <f>alapadatok!Y29</f>
        <v>11</v>
      </c>
      <c r="B222" s="678" t="str">
        <f>IF(alapadatok!AA29="","",alapadatok!AA29)</f>
        <v/>
      </c>
      <c r="C222" s="584" t="str">
        <f>IF(alapadatok!Z29="","",alapadatok!Z29)</f>
        <v/>
      </c>
      <c r="D222" s="584" t="str">
        <f>IF(alapadatok!AB29="","",alapadatok!AB29)</f>
        <v/>
      </c>
      <c r="E222" s="948" t="str">
        <f>IF(alapadatok!AI29="","",alapadatok!AI29)</f>
        <v/>
      </c>
      <c r="F222" s="952"/>
      <c r="G222" s="953"/>
      <c r="H222" s="768"/>
      <c r="I222" s="455"/>
      <c r="J222" s="455"/>
      <c r="K222" s="455"/>
      <c r="L222" s="455"/>
      <c r="M222" s="455"/>
      <c r="N222" s="953"/>
      <c r="O222" s="768"/>
      <c r="P222" s="455"/>
      <c r="Q222" s="455"/>
      <c r="R222" s="455"/>
      <c r="S222" s="455"/>
      <c r="T222" s="455"/>
      <c r="U222" s="953"/>
      <c r="V222" s="768"/>
      <c r="W222" s="455"/>
      <c r="X222" s="455"/>
      <c r="Y222" s="455"/>
      <c r="Z222" s="455"/>
      <c r="AA222" s="455"/>
      <c r="AB222" s="953"/>
      <c r="AC222" s="768"/>
      <c r="AD222" s="455"/>
      <c r="AE222" s="455"/>
      <c r="AF222" s="455"/>
      <c r="AG222" s="455"/>
      <c r="AH222" s="455"/>
      <c r="AI222" s="953"/>
      <c r="AJ222" s="768"/>
      <c r="AK222" s="455"/>
      <c r="AL222" s="455"/>
      <c r="AM222" s="455"/>
      <c r="AN222" s="455"/>
      <c r="AO222" s="455"/>
      <c r="AP222" s="953"/>
      <c r="AQ222" s="768"/>
      <c r="AR222" s="455"/>
      <c r="AS222" s="455"/>
      <c r="AT222" s="455"/>
      <c r="AU222" s="455"/>
      <c r="AV222" s="455"/>
      <c r="AW222" s="953"/>
      <c r="AX222" s="768"/>
      <c r="AY222" s="455"/>
      <c r="AZ222" s="455"/>
      <c r="BA222" s="455"/>
      <c r="BB222" s="455"/>
      <c r="BC222" s="455"/>
      <c r="BD222" s="953"/>
      <c r="BE222" s="768"/>
      <c r="BF222" s="455"/>
      <c r="BG222" s="455"/>
      <c r="BH222" s="455"/>
      <c r="BI222" s="455"/>
      <c r="BJ222" s="455"/>
      <c r="BK222" s="953"/>
      <c r="BL222" s="768"/>
      <c r="BM222" s="455"/>
      <c r="BN222" s="455"/>
      <c r="BO222" s="455"/>
      <c r="BP222" s="455"/>
      <c r="BQ222" s="455"/>
      <c r="BR222" s="953"/>
      <c r="BS222" s="768"/>
      <c r="BT222" s="455"/>
      <c r="BU222" s="455"/>
      <c r="BV222" s="455"/>
      <c r="BW222" s="455"/>
      <c r="BX222" s="455"/>
      <c r="BY222" s="953"/>
      <c r="BZ222" s="768"/>
      <c r="CA222" s="455"/>
      <c r="CB222" s="455"/>
      <c r="CC222" s="455"/>
      <c r="CD222" s="455"/>
      <c r="CE222" s="455"/>
      <c r="CF222" s="953"/>
      <c r="CG222" s="768"/>
      <c r="CH222" s="455"/>
      <c r="CI222" s="455"/>
      <c r="CJ222" s="455"/>
      <c r="CK222" s="455"/>
      <c r="CL222" s="455"/>
      <c r="CM222" s="953"/>
      <c r="CN222" s="768"/>
      <c r="CO222" s="455"/>
      <c r="CP222" s="455"/>
      <c r="CQ222" s="455"/>
      <c r="CR222" s="455"/>
      <c r="CS222" s="455"/>
      <c r="CT222" s="953"/>
      <c r="CU222" s="952"/>
      <c r="CV222" s="455"/>
      <c r="CW222" s="455"/>
      <c r="CX222" s="455"/>
      <c r="CY222" s="455"/>
      <c r="CZ222" s="455"/>
      <c r="DA222" s="953"/>
      <c r="DB222" s="768"/>
      <c r="DC222" s="455"/>
      <c r="DD222" s="455"/>
      <c r="DE222" s="455"/>
      <c r="DF222" s="455"/>
      <c r="DG222" s="455"/>
      <c r="DH222" s="953"/>
      <c r="DI222" s="768"/>
      <c r="DJ222" s="455"/>
      <c r="DK222" s="455"/>
      <c r="DL222" s="455"/>
      <c r="DM222" s="455"/>
      <c r="DN222" s="455"/>
      <c r="DO222" s="953"/>
      <c r="DP222" s="768"/>
      <c r="DQ222" s="455"/>
      <c r="DR222" s="455"/>
      <c r="DS222" s="455"/>
      <c r="DT222" s="455"/>
      <c r="DU222" s="455"/>
      <c r="DV222" s="953"/>
      <c r="DW222" s="768"/>
      <c r="DX222" s="455"/>
      <c r="DY222" s="455"/>
      <c r="DZ222" s="455"/>
      <c r="EA222" s="455"/>
      <c r="EB222" s="455"/>
      <c r="EC222" s="954"/>
      <c r="ED222" s="768"/>
      <c r="EE222" s="455"/>
      <c r="EF222" s="455"/>
      <c r="EG222" s="455"/>
      <c r="EH222" s="455"/>
      <c r="EI222" s="455"/>
      <c r="EJ222" s="953"/>
      <c r="EK222" s="768"/>
      <c r="EL222" s="455"/>
      <c r="EM222" s="455"/>
      <c r="EN222" s="455"/>
      <c r="EO222" s="455"/>
      <c r="EP222" s="455"/>
      <c r="EQ222" s="953"/>
      <c r="ER222" s="768"/>
      <c r="ES222" s="455"/>
      <c r="ET222" s="455"/>
      <c r="EU222" s="455"/>
      <c r="EV222" s="455"/>
      <c r="EW222" s="455"/>
      <c r="EX222" s="953"/>
      <c r="EY222" s="768"/>
      <c r="EZ222" s="455"/>
      <c r="FA222" s="455"/>
      <c r="FB222" s="455"/>
      <c r="FC222" s="455"/>
      <c r="FD222" s="455"/>
      <c r="FE222" s="953"/>
      <c r="FF222" s="768"/>
      <c r="FG222" s="455"/>
      <c r="FH222" s="455"/>
      <c r="FI222" s="455"/>
      <c r="FJ222" s="455"/>
      <c r="FK222" s="455"/>
      <c r="FL222" s="953"/>
      <c r="FM222" s="768"/>
      <c r="FN222" s="455"/>
      <c r="FO222" s="455"/>
      <c r="FP222" s="455"/>
      <c r="FQ222" s="455"/>
      <c r="FR222" s="455"/>
      <c r="FS222" s="953"/>
      <c r="FT222" s="768"/>
      <c r="FU222" s="455"/>
      <c r="FV222" s="455"/>
      <c r="FW222" s="455"/>
      <c r="FX222" s="455"/>
      <c r="FY222" s="455"/>
      <c r="FZ222" s="953"/>
      <c r="GA222" s="768"/>
      <c r="GB222" s="455"/>
      <c r="GC222" s="455"/>
      <c r="GD222" s="455"/>
      <c r="GE222" s="455"/>
      <c r="GF222" s="953"/>
      <c r="GG222" s="768"/>
      <c r="GH222" s="455"/>
      <c r="GI222" s="455"/>
      <c r="GJ222" s="455"/>
      <c r="GK222" s="455"/>
      <c r="GL222" s="455"/>
      <c r="GM222" s="455"/>
      <c r="GN222" s="954"/>
      <c r="GO222" s="768"/>
      <c r="GP222" s="455"/>
      <c r="GQ222" s="455"/>
      <c r="GR222" s="455"/>
      <c r="GS222" s="455"/>
      <c r="GT222" s="455"/>
      <c r="GU222" s="953"/>
      <c r="GV222" s="768"/>
      <c r="GW222" s="455"/>
      <c r="GX222" s="455"/>
      <c r="GY222" s="455"/>
      <c r="GZ222" s="455"/>
      <c r="HA222" s="455"/>
      <c r="HB222" s="953"/>
      <c r="HC222" s="768"/>
      <c r="HD222" s="455"/>
      <c r="HE222" s="455"/>
      <c r="HF222" s="455"/>
      <c r="HG222" s="455"/>
      <c r="HH222" s="455"/>
      <c r="HI222" s="953"/>
      <c r="HJ222" s="768"/>
      <c r="HK222" s="455"/>
      <c r="HL222" s="455"/>
      <c r="HM222" s="455"/>
      <c r="HN222" s="455"/>
      <c r="HO222" s="455"/>
      <c r="HP222" s="953"/>
      <c r="HQ222" s="768"/>
      <c r="HR222" s="455"/>
      <c r="HS222" s="455"/>
      <c r="HT222" s="455"/>
      <c r="HU222" s="455"/>
      <c r="HV222" s="455"/>
      <c r="HW222" s="953"/>
      <c r="HX222" s="768"/>
      <c r="HY222" s="455"/>
      <c r="HZ222" s="455"/>
      <c r="IA222" s="455"/>
      <c r="IB222" s="455"/>
      <c r="IC222" s="455"/>
      <c r="ID222" s="953"/>
      <c r="IE222" s="768"/>
      <c r="IF222" s="455"/>
      <c r="IG222" s="455"/>
      <c r="IH222" s="455"/>
      <c r="II222" s="455"/>
      <c r="IJ222" s="455"/>
      <c r="IK222" s="953"/>
      <c r="IL222" s="768"/>
      <c r="IM222" s="455"/>
      <c r="IN222" s="455"/>
      <c r="IO222" s="455"/>
      <c r="IP222" s="455"/>
      <c r="IQ222" s="455"/>
      <c r="IR222" s="953"/>
      <c r="IS222" s="768"/>
      <c r="IT222" s="455"/>
      <c r="IU222" s="455"/>
      <c r="IV222" s="455"/>
      <c r="IW222" s="455"/>
      <c r="IX222" s="455"/>
      <c r="IY222" s="954"/>
      <c r="IZ222" s="768"/>
      <c r="JA222" s="455"/>
      <c r="JB222" s="455"/>
      <c r="JC222" s="455"/>
      <c r="JD222" s="455"/>
      <c r="JE222" s="455"/>
      <c r="JF222" s="953"/>
      <c r="JG222" s="768"/>
      <c r="JH222" s="455"/>
      <c r="JI222" s="455"/>
      <c r="JJ222" s="455"/>
      <c r="JK222" s="455"/>
      <c r="JL222" s="455"/>
      <c r="JM222" s="953"/>
      <c r="JN222" s="768"/>
      <c r="JO222" s="455"/>
      <c r="JP222" s="455"/>
      <c r="JQ222" s="455"/>
      <c r="JR222" s="455"/>
      <c r="JS222" s="455"/>
      <c r="JT222" s="953"/>
      <c r="JU222" s="768"/>
      <c r="JV222" s="455"/>
      <c r="JW222" s="455"/>
      <c r="JX222" s="455"/>
      <c r="JY222" s="455"/>
      <c r="JZ222" s="455"/>
      <c r="KA222" s="953"/>
      <c r="KB222" s="768"/>
      <c r="KC222" s="455"/>
      <c r="KD222" s="455"/>
      <c r="KE222" s="455"/>
      <c r="KF222" s="455"/>
      <c r="KG222" s="455"/>
      <c r="KH222" s="953"/>
      <c r="KI222" s="768"/>
      <c r="KJ222" s="455"/>
      <c r="KK222" s="455"/>
      <c r="KL222" s="455"/>
      <c r="KM222" s="455"/>
      <c r="KN222" s="455"/>
      <c r="KO222" s="953"/>
      <c r="KP222" s="768"/>
      <c r="KQ222" s="455"/>
      <c r="KR222" s="455"/>
      <c r="KS222" s="455"/>
      <c r="KT222" s="455"/>
      <c r="KU222" s="455"/>
      <c r="KV222" s="953"/>
      <c r="KW222" s="768"/>
      <c r="KX222" s="455"/>
      <c r="KY222" s="455"/>
      <c r="KZ222" s="455"/>
      <c r="LA222" s="455"/>
      <c r="LB222" s="455"/>
      <c r="LC222" s="954"/>
      <c r="LD222" s="768"/>
      <c r="LE222" s="455"/>
      <c r="LF222" s="455"/>
      <c r="LG222" s="455"/>
      <c r="LH222" s="455"/>
      <c r="LI222" s="455"/>
      <c r="LJ222" s="953"/>
      <c r="LK222" s="768"/>
      <c r="LL222" s="455"/>
      <c r="LM222" s="455"/>
      <c r="LN222" s="455"/>
      <c r="LO222" s="455"/>
      <c r="LP222" s="455"/>
      <c r="LQ222" s="953"/>
      <c r="LR222" s="768"/>
      <c r="LS222" s="455"/>
      <c r="LT222" s="455"/>
      <c r="LU222" s="455"/>
      <c r="LV222" s="455"/>
      <c r="LW222" s="455"/>
      <c r="LX222" s="953"/>
      <c r="LY222" s="768"/>
      <c r="LZ222" s="455"/>
      <c r="MA222" s="455"/>
      <c r="MB222" s="455"/>
      <c r="MC222" s="455"/>
      <c r="MD222" s="455"/>
      <c r="ME222" s="953"/>
      <c r="MF222" s="768"/>
      <c r="MG222" s="455"/>
      <c r="MH222" s="455"/>
      <c r="MI222" s="455"/>
      <c r="MJ222" s="455"/>
      <c r="MK222" s="455"/>
      <c r="ML222" s="953"/>
      <c r="MM222" s="768"/>
      <c r="MN222" s="455"/>
      <c r="MO222" s="455"/>
      <c r="MP222" s="455"/>
      <c r="MQ222" s="455"/>
      <c r="MR222" s="455"/>
      <c r="MS222" s="953"/>
      <c r="MT222" s="768"/>
      <c r="MU222" s="455"/>
      <c r="MV222" s="455"/>
      <c r="MW222" s="455"/>
      <c r="MX222" s="455"/>
      <c r="MY222" s="455"/>
      <c r="MZ222" s="953"/>
      <c r="NA222" s="768"/>
      <c r="NB222" s="455"/>
      <c r="NC222" s="455"/>
      <c r="ND222" s="455"/>
      <c r="NE222" s="455"/>
      <c r="NF222" s="455"/>
      <c r="NG222" s="954"/>
      <c r="NH222" s="768"/>
      <c r="NI222" s="455"/>
      <c r="NJ222" s="455"/>
      <c r="NK222" s="455"/>
      <c r="NL222" s="455"/>
      <c r="NM222" s="455"/>
      <c r="NN222" s="953"/>
      <c r="NO222" s="83"/>
      <c r="NP222" s="83"/>
      <c r="NQ222" s="83"/>
      <c r="NR222" s="83"/>
      <c r="NS222" s="83"/>
      <c r="NT222" s="83"/>
      <c r="NU222" s="83"/>
      <c r="NV222" s="83"/>
      <c r="NW222" s="83"/>
      <c r="NX222" s="83"/>
      <c r="NY222" s="83"/>
      <c r="NZ222" s="83"/>
      <c r="OA222" s="83"/>
      <c r="OB222" s="83"/>
      <c r="OC222" s="83"/>
      <c r="OD222" s="83"/>
      <c r="OE222" s="83"/>
      <c r="OF222" s="83"/>
      <c r="OG222" s="83"/>
      <c r="OH222" s="83"/>
      <c r="OI222" s="83"/>
      <c r="OJ222" s="83"/>
      <c r="OK222" s="83"/>
      <c r="OL222" s="83"/>
      <c r="OM222" s="83"/>
      <c r="ON222" s="83"/>
      <c r="OO222" s="83"/>
      <c r="OP222" s="83"/>
      <c r="OQ222" s="83"/>
      <c r="OR222" s="83"/>
      <c r="OS222" s="83"/>
      <c r="OT222" s="83"/>
      <c r="OU222" s="83"/>
      <c r="OV222" s="83"/>
      <c r="OW222" s="83"/>
      <c r="OX222" s="83"/>
      <c r="OY222" s="83"/>
      <c r="OZ222" s="83"/>
      <c r="PA222" s="83"/>
      <c r="PB222" s="83"/>
      <c r="PC222" s="83"/>
      <c r="PD222" s="83"/>
      <c r="PE222" s="83"/>
      <c r="PF222" s="83"/>
      <c r="PG222" s="83"/>
      <c r="PH222" s="83"/>
      <c r="PI222" s="83"/>
      <c r="PJ222" s="83"/>
      <c r="PK222" s="83"/>
      <c r="PL222" s="83"/>
      <c r="PM222" s="83"/>
      <c r="PN222" s="83"/>
      <c r="PO222" s="83"/>
      <c r="PP222" s="83"/>
      <c r="PQ222" s="83"/>
      <c r="PR222" s="83"/>
      <c r="PS222" s="83"/>
      <c r="PT222" s="83"/>
      <c r="PU222" s="83"/>
      <c r="PV222" s="83"/>
      <c r="PW222" s="83"/>
      <c r="PX222" s="83"/>
      <c r="PY222" s="83"/>
      <c r="PZ222" s="83"/>
      <c r="QA222" s="83"/>
      <c r="QB222" s="83"/>
      <c r="QC222" s="83"/>
      <c r="QD222" s="83"/>
      <c r="QE222" s="83"/>
      <c r="QF222" s="83"/>
      <c r="QG222" s="83"/>
      <c r="QH222" s="83"/>
      <c r="QI222" s="83"/>
      <c r="QJ222" s="83"/>
      <c r="QK222" s="83"/>
      <c r="QL222" s="83"/>
      <c r="QM222" s="83"/>
      <c r="QN222" s="83"/>
      <c r="QO222" s="83"/>
      <c r="QP222" s="83"/>
      <c r="QQ222" s="83"/>
      <c r="QR222" s="83"/>
      <c r="QS222" s="83"/>
      <c r="QT222" s="83"/>
      <c r="QU222" s="83"/>
      <c r="QV222" s="83"/>
      <c r="QW222" s="83"/>
      <c r="QX222" s="83"/>
      <c r="QY222" s="83"/>
      <c r="QZ222" s="83"/>
      <c r="RA222" s="83"/>
      <c r="RB222" s="83"/>
      <c r="RC222" s="83"/>
      <c r="RD222" s="83"/>
      <c r="RE222" s="83"/>
      <c r="RF222" s="83"/>
      <c r="RG222" s="83"/>
      <c r="RH222" s="83"/>
      <c r="RI222" s="83"/>
      <c r="RJ222" s="83"/>
      <c r="RK222" s="83"/>
      <c r="RL222" s="83"/>
      <c r="RM222" s="83"/>
      <c r="RN222" s="83"/>
      <c r="RO222" s="83"/>
      <c r="RP222" s="83"/>
      <c r="RQ222" s="83"/>
      <c r="RR222" s="83"/>
      <c r="RS222" s="83"/>
      <c r="RT222" s="83"/>
      <c r="RU222" s="83"/>
      <c r="RV222" s="83"/>
      <c r="RW222" s="83"/>
      <c r="RX222" s="83"/>
      <c r="RY222" s="83"/>
      <c r="RZ222" s="83"/>
      <c r="SA222" s="83"/>
      <c r="SB222" s="83"/>
      <c r="SC222" s="83"/>
      <c r="SD222" s="83"/>
      <c r="SE222" s="83"/>
      <c r="SF222" s="83"/>
      <c r="SG222" s="83"/>
      <c r="SH222" s="83"/>
      <c r="SI222" s="83"/>
      <c r="SJ222" s="83"/>
      <c r="SK222" s="83"/>
      <c r="SL222" s="83"/>
      <c r="SM222" s="83"/>
      <c r="SN222" s="83"/>
      <c r="SO222" s="83"/>
      <c r="SP222" s="83"/>
      <c r="SQ222" s="83"/>
      <c r="SR222" s="83"/>
      <c r="SS222" s="83"/>
      <c r="ST222" s="83"/>
      <c r="SU222" s="83"/>
      <c r="SV222" s="83"/>
      <c r="SW222" s="83"/>
      <c r="SX222" s="83"/>
      <c r="SY222" s="83"/>
      <c r="SZ222" s="83"/>
      <c r="TA222" s="83"/>
      <c r="TB222" s="83"/>
      <c r="TC222" s="83"/>
      <c r="TD222" s="83"/>
      <c r="TE222" s="83"/>
      <c r="TF222" s="83"/>
      <c r="TG222" s="83"/>
      <c r="TH222" s="83"/>
      <c r="TI222" s="83"/>
      <c r="TJ222" s="83"/>
      <c r="TK222" s="83"/>
      <c r="TL222" s="83"/>
      <c r="TM222" s="83"/>
      <c r="TN222" s="83"/>
      <c r="TO222" s="83"/>
      <c r="TP222" s="83"/>
      <c r="TQ222" s="83"/>
      <c r="TR222" s="83"/>
      <c r="TS222" s="83"/>
      <c r="TT222" s="83"/>
      <c r="TU222" s="83"/>
      <c r="TV222" s="83"/>
      <c r="TW222" s="83"/>
      <c r="TX222" s="83"/>
      <c r="TY222" s="83"/>
      <c r="TZ222" s="83"/>
      <c r="UA222" s="83"/>
      <c r="UB222" s="83"/>
      <c r="UC222" s="83"/>
      <c r="UD222" s="83"/>
      <c r="UE222" s="83"/>
      <c r="UF222" s="83"/>
      <c r="UG222" s="83"/>
      <c r="UH222" s="83"/>
      <c r="UI222" s="83"/>
      <c r="UJ222" s="83"/>
      <c r="UK222" s="83"/>
      <c r="UL222" s="83"/>
      <c r="UM222" s="83"/>
      <c r="UN222" s="83"/>
      <c r="UO222" s="83"/>
      <c r="UP222" s="83"/>
      <c r="UQ222" s="83"/>
    </row>
    <row r="223" spans="1:564" s="1" customFormat="1" hidden="1" x14ac:dyDescent="0.2">
      <c r="A223" s="945">
        <f>alapadatok!Y30</f>
        <v>12</v>
      </c>
      <c r="B223" s="678" t="str">
        <f>IF(alapadatok!AA30="","",alapadatok!AA30)</f>
        <v/>
      </c>
      <c r="C223" s="584" t="str">
        <f>IF(alapadatok!Z30="","",alapadatok!Z30)</f>
        <v/>
      </c>
      <c r="D223" s="584" t="str">
        <f>IF(alapadatok!AB30="","",alapadatok!AB30)</f>
        <v/>
      </c>
      <c r="E223" s="948" t="str">
        <f>IF(alapadatok!AI30="","",alapadatok!AI30)</f>
        <v/>
      </c>
      <c r="F223" s="610"/>
      <c r="G223" s="757"/>
      <c r="H223" s="756"/>
      <c r="I223" s="608"/>
      <c r="J223" s="608"/>
      <c r="K223" s="608"/>
      <c r="L223" s="608"/>
      <c r="M223" s="608"/>
      <c r="N223" s="757"/>
      <c r="O223" s="756"/>
      <c r="P223" s="608"/>
      <c r="Q223" s="608"/>
      <c r="R223" s="608"/>
      <c r="S223" s="608"/>
      <c r="T223" s="608"/>
      <c r="U223" s="757"/>
      <c r="V223" s="756"/>
      <c r="W223" s="608"/>
      <c r="X223" s="608"/>
      <c r="Y223" s="608"/>
      <c r="Z223" s="608"/>
      <c r="AA223" s="608"/>
      <c r="AB223" s="757"/>
      <c r="AC223" s="756"/>
      <c r="AD223" s="608"/>
      <c r="AE223" s="608"/>
      <c r="AF223" s="608"/>
      <c r="AG223" s="608"/>
      <c r="AH223" s="608"/>
      <c r="AI223" s="757"/>
      <c r="AJ223" s="756"/>
      <c r="AK223" s="608"/>
      <c r="AL223" s="608"/>
      <c r="AM223" s="608"/>
      <c r="AN223" s="608"/>
      <c r="AO223" s="608"/>
      <c r="AP223" s="757"/>
      <c r="AQ223" s="756"/>
      <c r="AR223" s="608"/>
      <c r="AS223" s="608"/>
      <c r="AT223" s="608"/>
      <c r="AU223" s="608"/>
      <c r="AV223" s="608"/>
      <c r="AW223" s="757"/>
      <c r="AX223" s="756"/>
      <c r="AY223" s="608"/>
      <c r="AZ223" s="608"/>
      <c r="BA223" s="608"/>
      <c r="BB223" s="608"/>
      <c r="BC223" s="608"/>
      <c r="BD223" s="757"/>
      <c r="BE223" s="756"/>
      <c r="BF223" s="608"/>
      <c r="BG223" s="608"/>
      <c r="BH223" s="608"/>
      <c r="BI223" s="608"/>
      <c r="BJ223" s="608"/>
      <c r="BK223" s="757"/>
      <c r="BL223" s="756"/>
      <c r="BM223" s="608"/>
      <c r="BN223" s="608"/>
      <c r="BO223" s="608"/>
      <c r="BP223" s="608"/>
      <c r="BQ223" s="608"/>
      <c r="BR223" s="757"/>
      <c r="BS223" s="756"/>
      <c r="BT223" s="608"/>
      <c r="BU223" s="608"/>
      <c r="BV223" s="608"/>
      <c r="BW223" s="608"/>
      <c r="BX223" s="608"/>
      <c r="BY223" s="757"/>
      <c r="BZ223" s="756"/>
      <c r="CA223" s="608"/>
      <c r="CB223" s="608"/>
      <c r="CC223" s="608"/>
      <c r="CD223" s="608"/>
      <c r="CE223" s="608"/>
      <c r="CF223" s="757"/>
      <c r="CG223" s="756"/>
      <c r="CH223" s="608"/>
      <c r="CI223" s="608"/>
      <c r="CJ223" s="608"/>
      <c r="CK223" s="608"/>
      <c r="CL223" s="608"/>
      <c r="CM223" s="757"/>
      <c r="CN223" s="756"/>
      <c r="CO223" s="608"/>
      <c r="CP223" s="608"/>
      <c r="CQ223" s="608"/>
      <c r="CR223" s="608"/>
      <c r="CS223" s="608"/>
      <c r="CT223" s="757"/>
      <c r="CU223" s="756"/>
      <c r="CV223" s="608"/>
      <c r="CW223" s="608"/>
      <c r="CX223" s="608"/>
      <c r="CY223" s="608"/>
      <c r="CZ223" s="608"/>
      <c r="DA223" s="757"/>
      <c r="DB223" s="756"/>
      <c r="DC223" s="608"/>
      <c r="DD223" s="608"/>
      <c r="DE223" s="608"/>
      <c r="DF223" s="608"/>
      <c r="DG223" s="608"/>
      <c r="DH223" s="757"/>
      <c r="DI223" s="756"/>
      <c r="DJ223" s="608"/>
      <c r="DK223" s="608"/>
      <c r="DL223" s="608"/>
      <c r="DM223" s="608"/>
      <c r="DN223" s="608"/>
      <c r="DO223" s="757"/>
      <c r="DP223" s="756"/>
      <c r="DQ223" s="608"/>
      <c r="DR223" s="608"/>
      <c r="DS223" s="608"/>
      <c r="DT223" s="608"/>
      <c r="DU223" s="608"/>
      <c r="DV223" s="757"/>
      <c r="DW223" s="756"/>
      <c r="DX223" s="608"/>
      <c r="DY223" s="608"/>
      <c r="DZ223" s="608"/>
      <c r="EA223" s="608"/>
      <c r="EB223" s="608"/>
      <c r="EC223" s="609"/>
      <c r="ED223" s="756"/>
      <c r="EE223" s="608"/>
      <c r="EF223" s="608"/>
      <c r="EG223" s="608"/>
      <c r="EH223" s="608"/>
      <c r="EI223" s="608"/>
      <c r="EJ223" s="757"/>
      <c r="EK223" s="756"/>
      <c r="EL223" s="608"/>
      <c r="EM223" s="608"/>
      <c r="EN223" s="608"/>
      <c r="EO223" s="608"/>
      <c r="EP223" s="608"/>
      <c r="EQ223" s="757"/>
      <c r="ER223" s="756"/>
      <c r="ES223" s="608"/>
      <c r="ET223" s="608"/>
      <c r="EU223" s="608"/>
      <c r="EV223" s="608"/>
      <c r="EW223" s="608"/>
      <c r="EX223" s="757"/>
      <c r="EY223" s="756"/>
      <c r="EZ223" s="608"/>
      <c r="FA223" s="608"/>
      <c r="FB223" s="608"/>
      <c r="FC223" s="608"/>
      <c r="FD223" s="608"/>
      <c r="FE223" s="757"/>
      <c r="FF223" s="756"/>
      <c r="FG223" s="608"/>
      <c r="FH223" s="608"/>
      <c r="FI223" s="608"/>
      <c r="FJ223" s="608"/>
      <c r="FK223" s="608"/>
      <c r="FL223" s="757"/>
      <c r="FM223" s="756"/>
      <c r="FN223" s="608"/>
      <c r="FO223" s="608"/>
      <c r="FP223" s="608"/>
      <c r="FQ223" s="608"/>
      <c r="FR223" s="608"/>
      <c r="FS223" s="757"/>
      <c r="FT223" s="756"/>
      <c r="FU223" s="608"/>
      <c r="FV223" s="608"/>
      <c r="FW223" s="608"/>
      <c r="FX223" s="608"/>
      <c r="FY223" s="608"/>
      <c r="FZ223" s="757"/>
      <c r="GA223" s="768"/>
      <c r="GB223" s="455"/>
      <c r="GC223" s="455"/>
      <c r="GD223" s="455"/>
      <c r="GE223" s="455"/>
      <c r="GF223" s="953"/>
      <c r="GG223" s="768"/>
      <c r="GH223" s="455"/>
      <c r="GI223" s="455"/>
      <c r="GJ223" s="455"/>
      <c r="GK223" s="455"/>
      <c r="GL223" s="455"/>
      <c r="GM223" s="455"/>
      <c r="GN223" s="954"/>
      <c r="GO223" s="756"/>
      <c r="GP223" s="608"/>
      <c r="GQ223" s="608"/>
      <c r="GR223" s="608"/>
      <c r="GS223" s="608"/>
      <c r="GT223" s="608"/>
      <c r="GU223" s="757"/>
      <c r="GV223" s="756"/>
      <c r="GW223" s="608"/>
      <c r="GX223" s="608"/>
      <c r="GY223" s="608"/>
      <c r="GZ223" s="608"/>
      <c r="HA223" s="608"/>
      <c r="HB223" s="757"/>
      <c r="HC223" s="756"/>
      <c r="HD223" s="608"/>
      <c r="HE223" s="608"/>
      <c r="HF223" s="608"/>
      <c r="HG223" s="608"/>
      <c r="HH223" s="608"/>
      <c r="HI223" s="757"/>
      <c r="HJ223" s="756"/>
      <c r="HK223" s="608"/>
      <c r="HL223" s="608"/>
      <c r="HM223" s="608"/>
      <c r="HN223" s="608"/>
      <c r="HO223" s="608"/>
      <c r="HP223" s="757"/>
      <c r="HQ223" s="756"/>
      <c r="HR223" s="608"/>
      <c r="HS223" s="608"/>
      <c r="HT223" s="608"/>
      <c r="HU223" s="608"/>
      <c r="HV223" s="608"/>
      <c r="HW223" s="757"/>
      <c r="HX223" s="756"/>
      <c r="HY223" s="608"/>
      <c r="HZ223" s="608"/>
      <c r="IA223" s="608"/>
      <c r="IB223" s="608"/>
      <c r="IC223" s="608"/>
      <c r="ID223" s="757"/>
      <c r="IE223" s="756"/>
      <c r="IF223" s="608"/>
      <c r="IG223" s="608"/>
      <c r="IH223" s="608"/>
      <c r="II223" s="608"/>
      <c r="IJ223" s="608"/>
      <c r="IK223" s="757"/>
      <c r="IL223" s="756"/>
      <c r="IM223" s="608"/>
      <c r="IN223" s="608"/>
      <c r="IO223" s="608"/>
      <c r="IP223" s="608"/>
      <c r="IQ223" s="608"/>
      <c r="IR223" s="757"/>
      <c r="IS223" s="756"/>
      <c r="IT223" s="608"/>
      <c r="IU223" s="608"/>
      <c r="IV223" s="608"/>
      <c r="IW223" s="608"/>
      <c r="IX223" s="608"/>
      <c r="IY223" s="609"/>
      <c r="IZ223" s="756"/>
      <c r="JA223" s="608"/>
      <c r="JB223" s="608"/>
      <c r="JC223" s="608"/>
      <c r="JD223" s="608"/>
      <c r="JE223" s="608"/>
      <c r="JF223" s="757"/>
      <c r="JG223" s="756"/>
      <c r="JH223" s="608"/>
      <c r="JI223" s="608"/>
      <c r="JJ223" s="608"/>
      <c r="JK223" s="608"/>
      <c r="JL223" s="608"/>
      <c r="JM223" s="757"/>
      <c r="JN223" s="756"/>
      <c r="JO223" s="608"/>
      <c r="JP223" s="608"/>
      <c r="JQ223" s="608"/>
      <c r="JR223" s="608"/>
      <c r="JS223" s="608"/>
      <c r="JT223" s="757"/>
      <c r="JU223" s="756"/>
      <c r="JV223" s="608"/>
      <c r="JW223" s="608"/>
      <c r="JX223" s="608"/>
      <c r="JY223" s="608"/>
      <c r="JZ223" s="608"/>
      <c r="KA223" s="757"/>
      <c r="KB223" s="756"/>
      <c r="KC223" s="608"/>
      <c r="KD223" s="608"/>
      <c r="KE223" s="608"/>
      <c r="KF223" s="608"/>
      <c r="KG223" s="608"/>
      <c r="KH223" s="757"/>
      <c r="KI223" s="756"/>
      <c r="KJ223" s="608"/>
      <c r="KK223" s="608"/>
      <c r="KL223" s="608"/>
      <c r="KM223" s="608"/>
      <c r="KN223" s="608"/>
      <c r="KO223" s="757"/>
      <c r="KP223" s="756"/>
      <c r="KQ223" s="608"/>
      <c r="KR223" s="608"/>
      <c r="KS223" s="608"/>
      <c r="KT223" s="608"/>
      <c r="KU223" s="608"/>
      <c r="KV223" s="757"/>
      <c r="KW223" s="756"/>
      <c r="KX223" s="608"/>
      <c r="KY223" s="608"/>
      <c r="KZ223" s="608"/>
      <c r="LA223" s="608"/>
      <c r="LB223" s="608"/>
      <c r="LC223" s="609"/>
      <c r="LD223" s="756"/>
      <c r="LE223" s="608"/>
      <c r="LF223" s="608"/>
      <c r="LG223" s="608"/>
      <c r="LH223" s="608"/>
      <c r="LI223" s="608"/>
      <c r="LJ223" s="757"/>
      <c r="LK223" s="756"/>
      <c r="LL223" s="608"/>
      <c r="LM223" s="608"/>
      <c r="LN223" s="608"/>
      <c r="LO223" s="608"/>
      <c r="LP223" s="608"/>
      <c r="LQ223" s="757"/>
      <c r="LR223" s="756"/>
      <c r="LS223" s="608"/>
      <c r="LT223" s="608"/>
      <c r="LU223" s="608"/>
      <c r="LV223" s="608"/>
      <c r="LW223" s="608"/>
      <c r="LX223" s="757"/>
      <c r="LY223" s="756"/>
      <c r="LZ223" s="608"/>
      <c r="MA223" s="608"/>
      <c r="MB223" s="608"/>
      <c r="MC223" s="608"/>
      <c r="MD223" s="608"/>
      <c r="ME223" s="757"/>
      <c r="MF223" s="756"/>
      <c r="MG223" s="608"/>
      <c r="MH223" s="608"/>
      <c r="MI223" s="608"/>
      <c r="MJ223" s="608"/>
      <c r="MK223" s="608"/>
      <c r="ML223" s="757"/>
      <c r="MM223" s="756"/>
      <c r="MN223" s="608"/>
      <c r="MO223" s="608"/>
      <c r="MP223" s="608"/>
      <c r="MQ223" s="608"/>
      <c r="MR223" s="608"/>
      <c r="MS223" s="757"/>
      <c r="MT223" s="756"/>
      <c r="MU223" s="608"/>
      <c r="MV223" s="608"/>
      <c r="MW223" s="608"/>
      <c r="MX223" s="608"/>
      <c r="MY223" s="608"/>
      <c r="MZ223" s="757"/>
      <c r="NA223" s="756"/>
      <c r="NB223" s="608"/>
      <c r="NC223" s="608"/>
      <c r="ND223" s="608"/>
      <c r="NE223" s="608"/>
      <c r="NF223" s="608"/>
      <c r="NG223" s="757"/>
      <c r="NH223" s="756"/>
      <c r="NI223" s="608"/>
      <c r="NJ223" s="608"/>
      <c r="NK223" s="608"/>
      <c r="NL223" s="608"/>
      <c r="NM223" s="608"/>
      <c r="NN223" s="757"/>
      <c r="NO223" s="83"/>
      <c r="NP223" s="83"/>
      <c r="NQ223" s="83"/>
      <c r="NR223" s="83"/>
      <c r="NS223" s="83"/>
      <c r="NT223" s="83"/>
      <c r="NU223" s="83"/>
      <c r="NV223" s="83"/>
      <c r="NW223" s="83"/>
      <c r="NX223" s="83"/>
      <c r="NY223" s="83"/>
      <c r="NZ223" s="83"/>
      <c r="OA223" s="83"/>
      <c r="OB223" s="83"/>
      <c r="OC223" s="83"/>
      <c r="OD223" s="83"/>
      <c r="OE223" s="83"/>
      <c r="OF223" s="83"/>
      <c r="OG223" s="83"/>
      <c r="OH223" s="83"/>
      <c r="OI223" s="83"/>
      <c r="OJ223" s="83"/>
      <c r="OK223" s="83"/>
      <c r="OL223" s="83"/>
      <c r="OM223" s="83"/>
      <c r="ON223" s="83"/>
      <c r="OO223" s="83"/>
      <c r="OP223" s="83"/>
      <c r="OQ223" s="83"/>
      <c r="OR223" s="83"/>
      <c r="OS223" s="83"/>
      <c r="OT223" s="83"/>
      <c r="OU223" s="83"/>
      <c r="OV223" s="83"/>
      <c r="OW223" s="83"/>
      <c r="OX223" s="83"/>
      <c r="OY223" s="83"/>
      <c r="OZ223" s="83"/>
      <c r="PA223" s="83"/>
      <c r="PB223" s="83"/>
      <c r="PC223" s="83"/>
      <c r="PD223" s="83"/>
      <c r="PE223" s="83"/>
      <c r="PF223" s="83"/>
      <c r="PG223" s="83"/>
      <c r="PH223" s="83"/>
      <c r="PI223" s="83"/>
      <c r="PJ223" s="83"/>
      <c r="PK223" s="83"/>
      <c r="PL223" s="83"/>
      <c r="PM223" s="83"/>
      <c r="PN223" s="83"/>
      <c r="PO223" s="83"/>
      <c r="PP223" s="83"/>
      <c r="PQ223" s="83"/>
      <c r="PR223" s="83"/>
      <c r="PS223" s="83"/>
      <c r="PT223" s="83"/>
      <c r="PU223" s="83"/>
      <c r="PV223" s="83"/>
      <c r="PW223" s="83"/>
      <c r="PX223" s="83"/>
      <c r="PY223" s="83"/>
      <c r="PZ223" s="83"/>
      <c r="QA223" s="83"/>
      <c r="QB223" s="83"/>
      <c r="QC223" s="83"/>
      <c r="QD223" s="83"/>
      <c r="QE223" s="83"/>
      <c r="QF223" s="83"/>
      <c r="QG223" s="83"/>
      <c r="QH223" s="83"/>
      <c r="QI223" s="83"/>
      <c r="QJ223" s="83"/>
      <c r="QK223" s="83"/>
      <c r="QL223" s="83"/>
      <c r="QM223" s="83"/>
      <c r="QN223" s="83"/>
      <c r="QO223" s="83"/>
      <c r="QP223" s="83"/>
      <c r="QQ223" s="83"/>
      <c r="QR223" s="83"/>
      <c r="QS223" s="83"/>
      <c r="QT223" s="83"/>
      <c r="QU223" s="83"/>
      <c r="QV223" s="83"/>
      <c r="QW223" s="83"/>
      <c r="QX223" s="83"/>
      <c r="QY223" s="83"/>
      <c r="QZ223" s="83"/>
      <c r="RA223" s="83"/>
      <c r="RB223" s="83"/>
      <c r="RC223" s="83"/>
      <c r="RD223" s="83"/>
      <c r="RE223" s="83"/>
      <c r="RF223" s="83"/>
      <c r="RG223" s="83"/>
      <c r="RH223" s="83"/>
      <c r="RI223" s="83"/>
      <c r="RJ223" s="83"/>
      <c r="RK223" s="83"/>
      <c r="RL223" s="83"/>
      <c r="RM223" s="83"/>
      <c r="RN223" s="83"/>
      <c r="RO223" s="83"/>
      <c r="RP223" s="83"/>
      <c r="RQ223" s="83"/>
      <c r="RR223" s="83"/>
      <c r="RS223" s="83"/>
      <c r="RT223" s="83"/>
      <c r="RU223" s="83"/>
      <c r="RV223" s="83"/>
      <c r="RW223" s="83"/>
      <c r="RX223" s="83"/>
      <c r="RY223" s="83"/>
      <c r="RZ223" s="83"/>
      <c r="SA223" s="83"/>
      <c r="SB223" s="83"/>
      <c r="SC223" s="83"/>
      <c r="SD223" s="83"/>
      <c r="SE223" s="83"/>
      <c r="SF223" s="83"/>
      <c r="SG223" s="83"/>
      <c r="SH223" s="83"/>
      <c r="SI223" s="83"/>
      <c r="SJ223" s="83"/>
      <c r="SK223" s="83"/>
      <c r="SL223" s="83"/>
      <c r="SM223" s="83"/>
      <c r="SN223" s="83"/>
      <c r="SO223" s="83"/>
      <c r="SP223" s="83"/>
      <c r="SQ223" s="83"/>
      <c r="SR223" s="83"/>
      <c r="SS223" s="83"/>
      <c r="ST223" s="83"/>
      <c r="SU223" s="83"/>
      <c r="SV223" s="83"/>
      <c r="SW223" s="83"/>
      <c r="SX223" s="83"/>
      <c r="SY223" s="83"/>
      <c r="SZ223" s="83"/>
      <c r="TA223" s="83"/>
      <c r="TB223" s="83"/>
      <c r="TC223" s="83"/>
      <c r="TD223" s="83"/>
      <c r="TE223" s="83"/>
      <c r="TF223" s="83"/>
      <c r="TG223" s="83"/>
      <c r="TH223" s="83"/>
      <c r="TI223" s="83"/>
      <c r="TJ223" s="83"/>
      <c r="TK223" s="83"/>
      <c r="TL223" s="83"/>
      <c r="TM223" s="83"/>
      <c r="TN223" s="83"/>
      <c r="TO223" s="83"/>
      <c r="TP223" s="83"/>
      <c r="TQ223" s="83"/>
      <c r="TR223" s="83"/>
      <c r="TS223" s="83"/>
      <c r="TT223" s="83"/>
      <c r="TU223" s="83"/>
      <c r="TV223" s="83"/>
      <c r="TW223" s="83"/>
      <c r="TX223" s="83"/>
      <c r="TY223" s="83"/>
      <c r="TZ223" s="83"/>
      <c r="UA223" s="83"/>
      <c r="UB223" s="83"/>
      <c r="UC223" s="83"/>
      <c r="UD223" s="83"/>
      <c r="UE223" s="83"/>
      <c r="UF223" s="83"/>
      <c r="UG223" s="83"/>
      <c r="UH223" s="83"/>
      <c r="UI223" s="83"/>
      <c r="UJ223" s="83"/>
      <c r="UK223" s="83"/>
      <c r="UL223" s="83"/>
      <c r="UM223" s="83"/>
      <c r="UN223" s="83"/>
      <c r="UO223" s="83"/>
      <c r="UP223" s="83"/>
      <c r="UQ223" s="83"/>
    </row>
    <row r="224" spans="1:564" s="1" customFormat="1" hidden="1" x14ac:dyDescent="0.2">
      <c r="A224" s="945">
        <f>alapadatok!Y31</f>
        <v>13</v>
      </c>
      <c r="B224" s="678" t="str">
        <f>IF(alapadatok!AA31="","",alapadatok!AA31)</f>
        <v/>
      </c>
      <c r="C224" s="584" t="str">
        <f>IF(alapadatok!Z31="","",alapadatok!Z31)</f>
        <v/>
      </c>
      <c r="D224" s="584" t="str">
        <f>IF(alapadatok!AB31="","",alapadatok!AB31)</f>
        <v/>
      </c>
      <c r="E224" s="948" t="str">
        <f>IF(alapadatok!AI31="","",alapadatok!AI31)</f>
        <v/>
      </c>
      <c r="F224" s="610"/>
      <c r="G224" s="757"/>
      <c r="H224" s="756"/>
      <c r="I224" s="608"/>
      <c r="J224" s="608"/>
      <c r="K224" s="608"/>
      <c r="L224" s="608"/>
      <c r="M224" s="608"/>
      <c r="N224" s="757"/>
      <c r="O224" s="756"/>
      <c r="P224" s="608"/>
      <c r="Q224" s="608"/>
      <c r="R224" s="608"/>
      <c r="S224" s="608"/>
      <c r="T224" s="608"/>
      <c r="U224" s="757"/>
      <c r="V224" s="756"/>
      <c r="W224" s="608"/>
      <c r="X224" s="608"/>
      <c r="Y224" s="608"/>
      <c r="Z224" s="608"/>
      <c r="AA224" s="608"/>
      <c r="AB224" s="757"/>
      <c r="AC224" s="756"/>
      <c r="AD224" s="608"/>
      <c r="AE224" s="608"/>
      <c r="AF224" s="608"/>
      <c r="AG224" s="608"/>
      <c r="AH224" s="608"/>
      <c r="AI224" s="757"/>
      <c r="AJ224" s="756"/>
      <c r="AK224" s="608"/>
      <c r="AL224" s="608"/>
      <c r="AM224" s="608"/>
      <c r="AN224" s="608"/>
      <c r="AO224" s="608"/>
      <c r="AP224" s="757"/>
      <c r="AQ224" s="756"/>
      <c r="AR224" s="608"/>
      <c r="AS224" s="608"/>
      <c r="AT224" s="608"/>
      <c r="AU224" s="608"/>
      <c r="AV224" s="608"/>
      <c r="AW224" s="757"/>
      <c r="AX224" s="756"/>
      <c r="AY224" s="608"/>
      <c r="AZ224" s="608"/>
      <c r="BA224" s="608"/>
      <c r="BB224" s="608"/>
      <c r="BC224" s="608"/>
      <c r="BD224" s="757"/>
      <c r="BE224" s="756"/>
      <c r="BF224" s="608"/>
      <c r="BG224" s="608"/>
      <c r="BH224" s="608"/>
      <c r="BI224" s="608"/>
      <c r="BJ224" s="608"/>
      <c r="BK224" s="757"/>
      <c r="BL224" s="756"/>
      <c r="BM224" s="608"/>
      <c r="BN224" s="608"/>
      <c r="BO224" s="608"/>
      <c r="BP224" s="608"/>
      <c r="BQ224" s="608"/>
      <c r="BR224" s="757"/>
      <c r="BS224" s="756"/>
      <c r="BT224" s="608"/>
      <c r="BU224" s="608"/>
      <c r="BV224" s="608"/>
      <c r="BW224" s="608"/>
      <c r="BX224" s="608"/>
      <c r="BY224" s="757"/>
      <c r="BZ224" s="756"/>
      <c r="CA224" s="608"/>
      <c r="CB224" s="608"/>
      <c r="CC224" s="608"/>
      <c r="CD224" s="608"/>
      <c r="CE224" s="608"/>
      <c r="CF224" s="757"/>
      <c r="CG224" s="756"/>
      <c r="CH224" s="608"/>
      <c r="CI224" s="608"/>
      <c r="CJ224" s="608"/>
      <c r="CK224" s="608"/>
      <c r="CL224" s="608"/>
      <c r="CM224" s="757"/>
      <c r="CN224" s="756"/>
      <c r="CO224" s="608"/>
      <c r="CP224" s="608"/>
      <c r="CQ224" s="608"/>
      <c r="CR224" s="608"/>
      <c r="CS224" s="608"/>
      <c r="CT224" s="757"/>
      <c r="CU224" s="756"/>
      <c r="CV224" s="608"/>
      <c r="CW224" s="608"/>
      <c r="CX224" s="608"/>
      <c r="CY224" s="608"/>
      <c r="CZ224" s="608"/>
      <c r="DA224" s="757"/>
      <c r="DB224" s="756"/>
      <c r="DC224" s="608"/>
      <c r="DD224" s="608"/>
      <c r="DE224" s="608"/>
      <c r="DF224" s="608"/>
      <c r="DG224" s="608"/>
      <c r="DH224" s="757"/>
      <c r="DI224" s="756"/>
      <c r="DJ224" s="608"/>
      <c r="DK224" s="608"/>
      <c r="DL224" s="608"/>
      <c r="DM224" s="608"/>
      <c r="DN224" s="608"/>
      <c r="DO224" s="757"/>
      <c r="DP224" s="756"/>
      <c r="DQ224" s="608"/>
      <c r="DR224" s="608"/>
      <c r="DS224" s="608"/>
      <c r="DT224" s="608"/>
      <c r="DU224" s="608"/>
      <c r="DV224" s="757"/>
      <c r="DW224" s="756"/>
      <c r="DX224" s="608"/>
      <c r="DY224" s="608"/>
      <c r="DZ224" s="608"/>
      <c r="EA224" s="608"/>
      <c r="EB224" s="608"/>
      <c r="EC224" s="609"/>
      <c r="ED224" s="756"/>
      <c r="EE224" s="608"/>
      <c r="EF224" s="608"/>
      <c r="EG224" s="608"/>
      <c r="EH224" s="608"/>
      <c r="EI224" s="608"/>
      <c r="EJ224" s="757"/>
      <c r="EK224" s="756"/>
      <c r="EL224" s="608"/>
      <c r="EM224" s="608"/>
      <c r="EN224" s="608"/>
      <c r="EO224" s="608"/>
      <c r="EP224" s="608"/>
      <c r="EQ224" s="757"/>
      <c r="ER224" s="756"/>
      <c r="ES224" s="608"/>
      <c r="ET224" s="608"/>
      <c r="EU224" s="608"/>
      <c r="EV224" s="608"/>
      <c r="EW224" s="608"/>
      <c r="EX224" s="757"/>
      <c r="EY224" s="756"/>
      <c r="EZ224" s="608"/>
      <c r="FA224" s="608"/>
      <c r="FB224" s="608"/>
      <c r="FC224" s="608"/>
      <c r="FD224" s="608"/>
      <c r="FE224" s="757"/>
      <c r="FF224" s="756"/>
      <c r="FG224" s="608"/>
      <c r="FH224" s="608"/>
      <c r="FI224" s="608"/>
      <c r="FJ224" s="608"/>
      <c r="FK224" s="608"/>
      <c r="FL224" s="757"/>
      <c r="FM224" s="756"/>
      <c r="FN224" s="608"/>
      <c r="FO224" s="608"/>
      <c r="FP224" s="608"/>
      <c r="FQ224" s="608"/>
      <c r="FR224" s="608"/>
      <c r="FS224" s="757"/>
      <c r="FT224" s="756"/>
      <c r="FU224" s="608"/>
      <c r="FV224" s="608"/>
      <c r="FW224" s="608"/>
      <c r="FX224" s="608"/>
      <c r="FY224" s="608"/>
      <c r="FZ224" s="757"/>
      <c r="GA224" s="768"/>
      <c r="GB224" s="455"/>
      <c r="GC224" s="455"/>
      <c r="GD224" s="455"/>
      <c r="GE224" s="455"/>
      <c r="GF224" s="953"/>
      <c r="GG224" s="768"/>
      <c r="GH224" s="455"/>
      <c r="GI224" s="455"/>
      <c r="GJ224" s="455"/>
      <c r="GK224" s="455"/>
      <c r="GL224" s="455"/>
      <c r="GM224" s="455"/>
      <c r="GN224" s="954"/>
      <c r="GO224" s="756"/>
      <c r="GP224" s="608"/>
      <c r="GQ224" s="608"/>
      <c r="GR224" s="608"/>
      <c r="GS224" s="608"/>
      <c r="GT224" s="608"/>
      <c r="GU224" s="757"/>
      <c r="GV224" s="756"/>
      <c r="GW224" s="608"/>
      <c r="GX224" s="608"/>
      <c r="GY224" s="608"/>
      <c r="GZ224" s="608"/>
      <c r="HA224" s="608"/>
      <c r="HB224" s="757"/>
      <c r="HC224" s="756"/>
      <c r="HD224" s="608"/>
      <c r="HE224" s="608"/>
      <c r="HF224" s="608"/>
      <c r="HG224" s="608"/>
      <c r="HH224" s="608"/>
      <c r="HI224" s="757"/>
      <c r="HJ224" s="756"/>
      <c r="HK224" s="608"/>
      <c r="HL224" s="608"/>
      <c r="HM224" s="608"/>
      <c r="HN224" s="608"/>
      <c r="HO224" s="608"/>
      <c r="HP224" s="757"/>
      <c r="HQ224" s="756"/>
      <c r="HR224" s="608"/>
      <c r="HS224" s="608"/>
      <c r="HT224" s="608"/>
      <c r="HU224" s="608"/>
      <c r="HV224" s="608"/>
      <c r="HW224" s="757"/>
      <c r="HX224" s="756"/>
      <c r="HY224" s="608"/>
      <c r="HZ224" s="608"/>
      <c r="IA224" s="608"/>
      <c r="IB224" s="608"/>
      <c r="IC224" s="608"/>
      <c r="ID224" s="757"/>
      <c r="IE224" s="756"/>
      <c r="IF224" s="608"/>
      <c r="IG224" s="608"/>
      <c r="IH224" s="608"/>
      <c r="II224" s="608"/>
      <c r="IJ224" s="608"/>
      <c r="IK224" s="757"/>
      <c r="IL224" s="756"/>
      <c r="IM224" s="608"/>
      <c r="IN224" s="608"/>
      <c r="IO224" s="608"/>
      <c r="IP224" s="608"/>
      <c r="IQ224" s="608"/>
      <c r="IR224" s="757"/>
      <c r="IS224" s="756"/>
      <c r="IT224" s="608"/>
      <c r="IU224" s="608"/>
      <c r="IV224" s="608"/>
      <c r="IW224" s="608"/>
      <c r="IX224" s="608"/>
      <c r="IY224" s="609"/>
      <c r="IZ224" s="756"/>
      <c r="JA224" s="608"/>
      <c r="JB224" s="608"/>
      <c r="JC224" s="608"/>
      <c r="JD224" s="608"/>
      <c r="JE224" s="608"/>
      <c r="JF224" s="757"/>
      <c r="JG224" s="756"/>
      <c r="JH224" s="608"/>
      <c r="JI224" s="608"/>
      <c r="JJ224" s="608"/>
      <c r="JK224" s="608"/>
      <c r="JL224" s="608"/>
      <c r="JM224" s="757"/>
      <c r="JN224" s="756"/>
      <c r="JO224" s="608"/>
      <c r="JP224" s="608"/>
      <c r="JQ224" s="608"/>
      <c r="JR224" s="608"/>
      <c r="JS224" s="608"/>
      <c r="JT224" s="757"/>
      <c r="JU224" s="756"/>
      <c r="JV224" s="608"/>
      <c r="JW224" s="608"/>
      <c r="JX224" s="608"/>
      <c r="JY224" s="608"/>
      <c r="JZ224" s="608"/>
      <c r="KA224" s="757"/>
      <c r="KB224" s="756"/>
      <c r="KC224" s="608"/>
      <c r="KD224" s="608"/>
      <c r="KE224" s="608"/>
      <c r="KF224" s="608"/>
      <c r="KG224" s="608"/>
      <c r="KH224" s="757"/>
      <c r="KI224" s="756"/>
      <c r="KJ224" s="608"/>
      <c r="KK224" s="608"/>
      <c r="KL224" s="608"/>
      <c r="KM224" s="608"/>
      <c r="KN224" s="608"/>
      <c r="KO224" s="757"/>
      <c r="KP224" s="756"/>
      <c r="KQ224" s="608"/>
      <c r="KR224" s="608"/>
      <c r="KS224" s="608"/>
      <c r="KT224" s="608"/>
      <c r="KU224" s="608"/>
      <c r="KV224" s="757"/>
      <c r="KW224" s="756"/>
      <c r="KX224" s="608"/>
      <c r="KY224" s="608"/>
      <c r="KZ224" s="608"/>
      <c r="LA224" s="608"/>
      <c r="LB224" s="608"/>
      <c r="LC224" s="609"/>
      <c r="LD224" s="756"/>
      <c r="LE224" s="608"/>
      <c r="LF224" s="608"/>
      <c r="LG224" s="608"/>
      <c r="LH224" s="608"/>
      <c r="LI224" s="608"/>
      <c r="LJ224" s="757"/>
      <c r="LK224" s="756"/>
      <c r="LL224" s="608"/>
      <c r="LM224" s="608"/>
      <c r="LN224" s="608"/>
      <c r="LO224" s="608"/>
      <c r="LP224" s="608"/>
      <c r="LQ224" s="757"/>
      <c r="LR224" s="756"/>
      <c r="LS224" s="608"/>
      <c r="LT224" s="608"/>
      <c r="LU224" s="608"/>
      <c r="LV224" s="608"/>
      <c r="LW224" s="608"/>
      <c r="LX224" s="757"/>
      <c r="LY224" s="756"/>
      <c r="LZ224" s="608"/>
      <c r="MA224" s="608"/>
      <c r="MB224" s="608"/>
      <c r="MC224" s="608"/>
      <c r="MD224" s="608"/>
      <c r="ME224" s="757"/>
      <c r="MF224" s="756"/>
      <c r="MG224" s="608"/>
      <c r="MH224" s="608"/>
      <c r="MI224" s="608"/>
      <c r="MJ224" s="608"/>
      <c r="MK224" s="608"/>
      <c r="ML224" s="757"/>
      <c r="MM224" s="756"/>
      <c r="MN224" s="608"/>
      <c r="MO224" s="608"/>
      <c r="MP224" s="608"/>
      <c r="MQ224" s="608"/>
      <c r="MR224" s="608"/>
      <c r="MS224" s="757"/>
      <c r="MT224" s="756"/>
      <c r="MU224" s="608"/>
      <c r="MV224" s="608"/>
      <c r="MW224" s="608"/>
      <c r="MX224" s="608"/>
      <c r="MY224" s="608"/>
      <c r="MZ224" s="757"/>
      <c r="NA224" s="756"/>
      <c r="NB224" s="608"/>
      <c r="NC224" s="608"/>
      <c r="ND224" s="608"/>
      <c r="NE224" s="608"/>
      <c r="NF224" s="608"/>
      <c r="NG224" s="757"/>
      <c r="NH224" s="756"/>
      <c r="NI224" s="608"/>
      <c r="NJ224" s="608"/>
      <c r="NK224" s="608"/>
      <c r="NL224" s="608"/>
      <c r="NM224" s="608"/>
      <c r="NN224" s="757"/>
      <c r="NO224" s="83"/>
      <c r="NP224" s="83"/>
      <c r="NQ224" s="83"/>
      <c r="NR224" s="83"/>
      <c r="NS224" s="83"/>
      <c r="NT224" s="83"/>
      <c r="NU224" s="83"/>
      <c r="NV224" s="83"/>
      <c r="NW224" s="83"/>
      <c r="NX224" s="83"/>
      <c r="NY224" s="83"/>
      <c r="NZ224" s="83"/>
      <c r="OA224" s="83"/>
      <c r="OB224" s="83"/>
      <c r="OC224" s="83"/>
      <c r="OD224" s="83"/>
      <c r="OE224" s="83"/>
      <c r="OF224" s="83"/>
      <c r="OG224" s="83"/>
      <c r="OH224" s="83"/>
      <c r="OI224" s="83"/>
      <c r="OJ224" s="83"/>
      <c r="OK224" s="83"/>
      <c r="OL224" s="83"/>
      <c r="OM224" s="83"/>
      <c r="ON224" s="83"/>
      <c r="OO224" s="83"/>
      <c r="OP224" s="83"/>
      <c r="OQ224" s="83"/>
      <c r="OR224" s="83"/>
      <c r="OS224" s="83"/>
      <c r="OT224" s="83"/>
      <c r="OU224" s="83"/>
      <c r="OV224" s="83"/>
      <c r="OW224" s="83"/>
      <c r="OX224" s="83"/>
      <c r="OY224" s="83"/>
      <c r="OZ224" s="83"/>
      <c r="PA224" s="83"/>
      <c r="PB224" s="83"/>
      <c r="PC224" s="83"/>
      <c r="PD224" s="83"/>
      <c r="PE224" s="83"/>
      <c r="PF224" s="83"/>
      <c r="PG224" s="83"/>
      <c r="PH224" s="83"/>
      <c r="PI224" s="83"/>
      <c r="PJ224" s="83"/>
      <c r="PK224" s="83"/>
      <c r="PL224" s="83"/>
      <c r="PM224" s="83"/>
      <c r="PN224" s="83"/>
      <c r="PO224" s="83"/>
      <c r="PP224" s="83"/>
      <c r="PQ224" s="83"/>
      <c r="PR224" s="83"/>
      <c r="PS224" s="83"/>
      <c r="PT224" s="83"/>
      <c r="PU224" s="83"/>
      <c r="PV224" s="83"/>
      <c r="PW224" s="83"/>
      <c r="PX224" s="83"/>
      <c r="PY224" s="83"/>
      <c r="PZ224" s="83"/>
      <c r="QA224" s="83"/>
      <c r="QB224" s="83"/>
      <c r="QC224" s="83"/>
      <c r="QD224" s="83"/>
      <c r="QE224" s="83"/>
      <c r="QF224" s="83"/>
      <c r="QG224" s="83"/>
      <c r="QH224" s="83"/>
      <c r="QI224" s="83"/>
      <c r="QJ224" s="83"/>
      <c r="QK224" s="83"/>
      <c r="QL224" s="83"/>
      <c r="QM224" s="83"/>
      <c r="QN224" s="83"/>
      <c r="QO224" s="83"/>
      <c r="QP224" s="83"/>
      <c r="QQ224" s="83"/>
      <c r="QR224" s="83"/>
      <c r="QS224" s="83"/>
      <c r="QT224" s="83"/>
      <c r="QU224" s="83"/>
      <c r="QV224" s="83"/>
      <c r="QW224" s="83"/>
      <c r="QX224" s="83"/>
      <c r="QY224" s="83"/>
      <c r="QZ224" s="83"/>
      <c r="RA224" s="83"/>
      <c r="RB224" s="83"/>
      <c r="RC224" s="83"/>
      <c r="RD224" s="83"/>
      <c r="RE224" s="83"/>
      <c r="RF224" s="83"/>
      <c r="RG224" s="83"/>
      <c r="RH224" s="83"/>
      <c r="RI224" s="83"/>
      <c r="RJ224" s="83"/>
      <c r="RK224" s="83"/>
      <c r="RL224" s="83"/>
      <c r="RM224" s="83"/>
      <c r="RN224" s="83"/>
      <c r="RO224" s="83"/>
      <c r="RP224" s="83"/>
      <c r="RQ224" s="83"/>
      <c r="RR224" s="83"/>
      <c r="RS224" s="83"/>
      <c r="RT224" s="83"/>
      <c r="RU224" s="83"/>
      <c r="RV224" s="83"/>
      <c r="RW224" s="83"/>
      <c r="RX224" s="83"/>
      <c r="RY224" s="83"/>
      <c r="RZ224" s="83"/>
      <c r="SA224" s="83"/>
      <c r="SB224" s="83"/>
      <c r="SC224" s="83"/>
      <c r="SD224" s="83"/>
      <c r="SE224" s="83"/>
      <c r="SF224" s="83"/>
      <c r="SG224" s="83"/>
      <c r="SH224" s="83"/>
      <c r="SI224" s="83"/>
      <c r="SJ224" s="83"/>
      <c r="SK224" s="83"/>
      <c r="SL224" s="83"/>
      <c r="SM224" s="83"/>
      <c r="SN224" s="83"/>
      <c r="SO224" s="83"/>
      <c r="SP224" s="83"/>
      <c r="SQ224" s="83"/>
      <c r="SR224" s="83"/>
      <c r="SS224" s="83"/>
      <c r="ST224" s="83"/>
      <c r="SU224" s="83"/>
      <c r="SV224" s="83"/>
      <c r="SW224" s="83"/>
      <c r="SX224" s="83"/>
      <c r="SY224" s="83"/>
      <c r="SZ224" s="83"/>
      <c r="TA224" s="83"/>
      <c r="TB224" s="83"/>
      <c r="TC224" s="83"/>
      <c r="TD224" s="83"/>
      <c r="TE224" s="83"/>
      <c r="TF224" s="83"/>
      <c r="TG224" s="83"/>
      <c r="TH224" s="83"/>
      <c r="TI224" s="83"/>
      <c r="TJ224" s="83"/>
      <c r="TK224" s="83"/>
      <c r="TL224" s="83"/>
      <c r="TM224" s="83"/>
      <c r="TN224" s="83"/>
      <c r="TO224" s="83"/>
      <c r="TP224" s="83"/>
      <c r="TQ224" s="83"/>
      <c r="TR224" s="83"/>
      <c r="TS224" s="83"/>
      <c r="TT224" s="83"/>
      <c r="TU224" s="83"/>
      <c r="TV224" s="83"/>
      <c r="TW224" s="83"/>
      <c r="TX224" s="83"/>
      <c r="TY224" s="83"/>
      <c r="TZ224" s="83"/>
      <c r="UA224" s="83"/>
      <c r="UB224" s="83"/>
      <c r="UC224" s="83"/>
      <c r="UD224" s="83"/>
      <c r="UE224" s="83"/>
      <c r="UF224" s="83"/>
      <c r="UG224" s="83"/>
      <c r="UH224" s="83"/>
      <c r="UI224" s="83"/>
      <c r="UJ224" s="83"/>
      <c r="UK224" s="83"/>
      <c r="UL224" s="83"/>
      <c r="UM224" s="83"/>
      <c r="UN224" s="83"/>
      <c r="UO224" s="83"/>
      <c r="UP224" s="83"/>
      <c r="UQ224" s="83"/>
    </row>
    <row r="225" spans="1:564" s="1" customFormat="1" hidden="1" x14ac:dyDescent="0.2">
      <c r="A225" s="945">
        <f>alapadatok!Y32</f>
        <v>14</v>
      </c>
      <c r="B225" s="678" t="str">
        <f>IF(alapadatok!AA32="","",alapadatok!AA32)</f>
        <v/>
      </c>
      <c r="C225" s="584" t="str">
        <f>IF(alapadatok!Z32="","",alapadatok!Z32)</f>
        <v/>
      </c>
      <c r="D225" s="584" t="str">
        <f>IF(alapadatok!AB32="","",alapadatok!AB32)</f>
        <v/>
      </c>
      <c r="E225" s="948" t="str">
        <f>IF(alapadatok!AI32="","",alapadatok!AI32)</f>
        <v/>
      </c>
      <c r="F225" s="610"/>
      <c r="G225" s="757"/>
      <c r="H225" s="756"/>
      <c r="I225" s="608"/>
      <c r="J225" s="608"/>
      <c r="K225" s="608"/>
      <c r="L225" s="608"/>
      <c r="M225" s="608"/>
      <c r="N225" s="757"/>
      <c r="O225" s="756"/>
      <c r="P225" s="608"/>
      <c r="Q225" s="608"/>
      <c r="R225" s="608"/>
      <c r="S225" s="608"/>
      <c r="T225" s="608"/>
      <c r="U225" s="757"/>
      <c r="V225" s="756"/>
      <c r="W225" s="608"/>
      <c r="X225" s="608"/>
      <c r="Y225" s="608"/>
      <c r="Z225" s="608"/>
      <c r="AA225" s="608"/>
      <c r="AB225" s="757"/>
      <c r="AC225" s="756"/>
      <c r="AD225" s="608"/>
      <c r="AE225" s="608"/>
      <c r="AF225" s="608"/>
      <c r="AG225" s="608"/>
      <c r="AH225" s="608"/>
      <c r="AI225" s="757"/>
      <c r="AJ225" s="756"/>
      <c r="AK225" s="608"/>
      <c r="AL225" s="608"/>
      <c r="AM225" s="608"/>
      <c r="AN225" s="608"/>
      <c r="AO225" s="608"/>
      <c r="AP225" s="757"/>
      <c r="AQ225" s="756"/>
      <c r="AR225" s="608"/>
      <c r="AS225" s="608"/>
      <c r="AT225" s="608"/>
      <c r="AU225" s="608"/>
      <c r="AV225" s="608"/>
      <c r="AW225" s="757"/>
      <c r="AX225" s="756"/>
      <c r="AY225" s="608"/>
      <c r="AZ225" s="608"/>
      <c r="BA225" s="608"/>
      <c r="BB225" s="608"/>
      <c r="BC225" s="608"/>
      <c r="BD225" s="757"/>
      <c r="BE225" s="756"/>
      <c r="BF225" s="608"/>
      <c r="BG225" s="608"/>
      <c r="BH225" s="608"/>
      <c r="BI225" s="608"/>
      <c r="BJ225" s="608"/>
      <c r="BK225" s="757"/>
      <c r="BL225" s="756"/>
      <c r="BM225" s="608"/>
      <c r="BN225" s="608"/>
      <c r="BO225" s="608"/>
      <c r="BP225" s="608"/>
      <c r="BQ225" s="608"/>
      <c r="BR225" s="757"/>
      <c r="BS225" s="756"/>
      <c r="BT225" s="608"/>
      <c r="BU225" s="608"/>
      <c r="BV225" s="608"/>
      <c r="BW225" s="608"/>
      <c r="BX225" s="608"/>
      <c r="BY225" s="757"/>
      <c r="BZ225" s="756"/>
      <c r="CA225" s="608"/>
      <c r="CB225" s="608"/>
      <c r="CC225" s="608"/>
      <c r="CD225" s="608"/>
      <c r="CE225" s="608"/>
      <c r="CF225" s="757"/>
      <c r="CG225" s="756"/>
      <c r="CH225" s="608"/>
      <c r="CI225" s="608"/>
      <c r="CJ225" s="608"/>
      <c r="CK225" s="608"/>
      <c r="CL225" s="608"/>
      <c r="CM225" s="757"/>
      <c r="CN225" s="756"/>
      <c r="CO225" s="608"/>
      <c r="CP225" s="608"/>
      <c r="CQ225" s="608"/>
      <c r="CR225" s="608"/>
      <c r="CS225" s="608"/>
      <c r="CT225" s="757"/>
      <c r="CU225" s="756"/>
      <c r="CV225" s="608"/>
      <c r="CW225" s="608"/>
      <c r="CX225" s="608"/>
      <c r="CY225" s="608"/>
      <c r="CZ225" s="608"/>
      <c r="DA225" s="757"/>
      <c r="DB225" s="756"/>
      <c r="DC225" s="608"/>
      <c r="DD225" s="608"/>
      <c r="DE225" s="608"/>
      <c r="DF225" s="608"/>
      <c r="DG225" s="608"/>
      <c r="DH225" s="757"/>
      <c r="DI225" s="756"/>
      <c r="DJ225" s="608"/>
      <c r="DK225" s="608"/>
      <c r="DL225" s="608"/>
      <c r="DM225" s="608"/>
      <c r="DN225" s="608"/>
      <c r="DO225" s="757"/>
      <c r="DP225" s="756"/>
      <c r="DQ225" s="608"/>
      <c r="DR225" s="608"/>
      <c r="DS225" s="608"/>
      <c r="DT225" s="608"/>
      <c r="DU225" s="608"/>
      <c r="DV225" s="757"/>
      <c r="DW225" s="756"/>
      <c r="DX225" s="608"/>
      <c r="DY225" s="608"/>
      <c r="DZ225" s="608"/>
      <c r="EA225" s="608"/>
      <c r="EB225" s="608"/>
      <c r="EC225" s="609"/>
      <c r="ED225" s="756"/>
      <c r="EE225" s="608"/>
      <c r="EF225" s="608"/>
      <c r="EG225" s="608"/>
      <c r="EH225" s="608"/>
      <c r="EI225" s="608"/>
      <c r="EJ225" s="757"/>
      <c r="EK225" s="756"/>
      <c r="EL225" s="608"/>
      <c r="EM225" s="608"/>
      <c r="EN225" s="608"/>
      <c r="EO225" s="608"/>
      <c r="EP225" s="608"/>
      <c r="EQ225" s="757"/>
      <c r="ER225" s="756"/>
      <c r="ES225" s="608"/>
      <c r="ET225" s="608"/>
      <c r="EU225" s="608"/>
      <c r="EV225" s="608"/>
      <c r="EW225" s="608"/>
      <c r="EX225" s="757"/>
      <c r="EY225" s="756"/>
      <c r="EZ225" s="608"/>
      <c r="FA225" s="608"/>
      <c r="FB225" s="608"/>
      <c r="FC225" s="608"/>
      <c r="FD225" s="608"/>
      <c r="FE225" s="757"/>
      <c r="FF225" s="756"/>
      <c r="FG225" s="608"/>
      <c r="FH225" s="608"/>
      <c r="FI225" s="608"/>
      <c r="FJ225" s="608"/>
      <c r="FK225" s="608"/>
      <c r="FL225" s="757"/>
      <c r="FM225" s="756"/>
      <c r="FN225" s="608"/>
      <c r="FO225" s="608"/>
      <c r="FP225" s="608"/>
      <c r="FQ225" s="608"/>
      <c r="FR225" s="608"/>
      <c r="FS225" s="757"/>
      <c r="FT225" s="756"/>
      <c r="FU225" s="608"/>
      <c r="FV225" s="608"/>
      <c r="FW225" s="608"/>
      <c r="FX225" s="608"/>
      <c r="FY225" s="608"/>
      <c r="FZ225" s="757"/>
      <c r="GA225" s="768"/>
      <c r="GB225" s="455"/>
      <c r="GC225" s="455"/>
      <c r="GD225" s="455"/>
      <c r="GE225" s="455"/>
      <c r="GF225" s="953"/>
      <c r="GG225" s="768"/>
      <c r="GH225" s="455"/>
      <c r="GI225" s="455"/>
      <c r="GJ225" s="455"/>
      <c r="GK225" s="455"/>
      <c r="GL225" s="455"/>
      <c r="GM225" s="455"/>
      <c r="GN225" s="954"/>
      <c r="GO225" s="756"/>
      <c r="GP225" s="608"/>
      <c r="GQ225" s="608"/>
      <c r="GR225" s="608"/>
      <c r="GS225" s="608"/>
      <c r="GT225" s="608"/>
      <c r="GU225" s="757"/>
      <c r="GV225" s="756"/>
      <c r="GW225" s="608"/>
      <c r="GX225" s="608"/>
      <c r="GY225" s="608"/>
      <c r="GZ225" s="608"/>
      <c r="HA225" s="608"/>
      <c r="HB225" s="757"/>
      <c r="HC225" s="756"/>
      <c r="HD225" s="608"/>
      <c r="HE225" s="608"/>
      <c r="HF225" s="608"/>
      <c r="HG225" s="608"/>
      <c r="HH225" s="608"/>
      <c r="HI225" s="757"/>
      <c r="HJ225" s="756"/>
      <c r="HK225" s="608"/>
      <c r="HL225" s="608"/>
      <c r="HM225" s="608"/>
      <c r="HN225" s="608"/>
      <c r="HO225" s="608"/>
      <c r="HP225" s="757"/>
      <c r="HQ225" s="756"/>
      <c r="HR225" s="608"/>
      <c r="HS225" s="608"/>
      <c r="HT225" s="608"/>
      <c r="HU225" s="608"/>
      <c r="HV225" s="608"/>
      <c r="HW225" s="757"/>
      <c r="HX225" s="756"/>
      <c r="HY225" s="608"/>
      <c r="HZ225" s="608"/>
      <c r="IA225" s="608"/>
      <c r="IB225" s="608"/>
      <c r="IC225" s="608"/>
      <c r="ID225" s="757"/>
      <c r="IE225" s="756"/>
      <c r="IF225" s="608"/>
      <c r="IG225" s="608"/>
      <c r="IH225" s="608"/>
      <c r="II225" s="608"/>
      <c r="IJ225" s="608"/>
      <c r="IK225" s="757"/>
      <c r="IL225" s="756"/>
      <c r="IM225" s="608"/>
      <c r="IN225" s="608"/>
      <c r="IO225" s="608"/>
      <c r="IP225" s="608"/>
      <c r="IQ225" s="608"/>
      <c r="IR225" s="757"/>
      <c r="IS225" s="756"/>
      <c r="IT225" s="608"/>
      <c r="IU225" s="608"/>
      <c r="IV225" s="608"/>
      <c r="IW225" s="608"/>
      <c r="IX225" s="608"/>
      <c r="IY225" s="609"/>
      <c r="IZ225" s="756"/>
      <c r="JA225" s="608"/>
      <c r="JB225" s="608"/>
      <c r="JC225" s="608"/>
      <c r="JD225" s="608"/>
      <c r="JE225" s="608"/>
      <c r="JF225" s="757"/>
      <c r="JG225" s="756"/>
      <c r="JH225" s="608"/>
      <c r="JI225" s="608"/>
      <c r="JJ225" s="608"/>
      <c r="JK225" s="608"/>
      <c r="JL225" s="608"/>
      <c r="JM225" s="757"/>
      <c r="JN225" s="756"/>
      <c r="JO225" s="608"/>
      <c r="JP225" s="608"/>
      <c r="JQ225" s="608"/>
      <c r="JR225" s="608"/>
      <c r="JS225" s="608"/>
      <c r="JT225" s="757"/>
      <c r="JU225" s="756"/>
      <c r="JV225" s="608"/>
      <c r="JW225" s="608"/>
      <c r="JX225" s="608"/>
      <c r="JY225" s="608"/>
      <c r="JZ225" s="608"/>
      <c r="KA225" s="757"/>
      <c r="KB225" s="756"/>
      <c r="KC225" s="608"/>
      <c r="KD225" s="608"/>
      <c r="KE225" s="608"/>
      <c r="KF225" s="608"/>
      <c r="KG225" s="608"/>
      <c r="KH225" s="757"/>
      <c r="KI225" s="756"/>
      <c r="KJ225" s="608"/>
      <c r="KK225" s="608"/>
      <c r="KL225" s="608"/>
      <c r="KM225" s="608"/>
      <c r="KN225" s="608"/>
      <c r="KO225" s="757"/>
      <c r="KP225" s="756"/>
      <c r="KQ225" s="608"/>
      <c r="KR225" s="608"/>
      <c r="KS225" s="608"/>
      <c r="KT225" s="608"/>
      <c r="KU225" s="608"/>
      <c r="KV225" s="757"/>
      <c r="KW225" s="756"/>
      <c r="KX225" s="608"/>
      <c r="KY225" s="608"/>
      <c r="KZ225" s="608"/>
      <c r="LA225" s="608"/>
      <c r="LB225" s="608"/>
      <c r="LC225" s="609"/>
      <c r="LD225" s="756"/>
      <c r="LE225" s="608"/>
      <c r="LF225" s="608"/>
      <c r="LG225" s="608"/>
      <c r="LH225" s="608"/>
      <c r="LI225" s="608"/>
      <c r="LJ225" s="757"/>
      <c r="LK225" s="756"/>
      <c r="LL225" s="608"/>
      <c r="LM225" s="608"/>
      <c r="LN225" s="608"/>
      <c r="LO225" s="608"/>
      <c r="LP225" s="608"/>
      <c r="LQ225" s="757"/>
      <c r="LR225" s="756"/>
      <c r="LS225" s="608"/>
      <c r="LT225" s="608"/>
      <c r="LU225" s="608"/>
      <c r="LV225" s="608"/>
      <c r="LW225" s="608"/>
      <c r="LX225" s="757"/>
      <c r="LY225" s="756"/>
      <c r="LZ225" s="608"/>
      <c r="MA225" s="608"/>
      <c r="MB225" s="608"/>
      <c r="MC225" s="608"/>
      <c r="MD225" s="608"/>
      <c r="ME225" s="757"/>
      <c r="MF225" s="756"/>
      <c r="MG225" s="608"/>
      <c r="MH225" s="608"/>
      <c r="MI225" s="608"/>
      <c r="MJ225" s="608"/>
      <c r="MK225" s="608"/>
      <c r="ML225" s="757"/>
      <c r="MM225" s="756"/>
      <c r="MN225" s="608"/>
      <c r="MO225" s="608"/>
      <c r="MP225" s="608"/>
      <c r="MQ225" s="608"/>
      <c r="MR225" s="608"/>
      <c r="MS225" s="757"/>
      <c r="MT225" s="756"/>
      <c r="MU225" s="608"/>
      <c r="MV225" s="608"/>
      <c r="MW225" s="608"/>
      <c r="MX225" s="608"/>
      <c r="MY225" s="608"/>
      <c r="MZ225" s="757"/>
      <c r="NA225" s="756"/>
      <c r="NB225" s="608"/>
      <c r="NC225" s="608"/>
      <c r="ND225" s="608"/>
      <c r="NE225" s="608"/>
      <c r="NF225" s="608"/>
      <c r="NG225" s="757"/>
      <c r="NH225" s="756"/>
      <c r="NI225" s="608"/>
      <c r="NJ225" s="608"/>
      <c r="NK225" s="608"/>
      <c r="NL225" s="608"/>
      <c r="NM225" s="608"/>
      <c r="NN225" s="757"/>
      <c r="NO225" s="83"/>
      <c r="NP225" s="83"/>
      <c r="NQ225" s="83"/>
      <c r="NR225" s="83"/>
      <c r="NS225" s="83"/>
      <c r="NT225" s="83"/>
      <c r="NU225" s="83"/>
      <c r="NV225" s="83"/>
      <c r="NW225" s="83"/>
      <c r="NX225" s="83"/>
      <c r="NY225" s="83"/>
      <c r="NZ225" s="83"/>
      <c r="OA225" s="83"/>
      <c r="OB225" s="83"/>
      <c r="OC225" s="83"/>
      <c r="OD225" s="83"/>
      <c r="OE225" s="83"/>
      <c r="OF225" s="83"/>
      <c r="OG225" s="83"/>
      <c r="OH225" s="83"/>
      <c r="OI225" s="83"/>
      <c r="OJ225" s="83"/>
      <c r="OK225" s="83"/>
      <c r="OL225" s="83"/>
      <c r="OM225" s="83"/>
      <c r="ON225" s="83"/>
      <c r="OO225" s="83"/>
      <c r="OP225" s="83"/>
      <c r="OQ225" s="83"/>
      <c r="OR225" s="83"/>
      <c r="OS225" s="83"/>
      <c r="OT225" s="83"/>
      <c r="OU225" s="83"/>
      <c r="OV225" s="83"/>
      <c r="OW225" s="83"/>
      <c r="OX225" s="83"/>
      <c r="OY225" s="83"/>
      <c r="OZ225" s="83"/>
      <c r="PA225" s="83"/>
      <c r="PB225" s="83"/>
      <c r="PC225" s="83"/>
      <c r="PD225" s="83"/>
      <c r="PE225" s="83"/>
      <c r="PF225" s="83"/>
      <c r="PG225" s="83"/>
      <c r="PH225" s="83"/>
      <c r="PI225" s="83"/>
      <c r="PJ225" s="83"/>
      <c r="PK225" s="83"/>
      <c r="PL225" s="83"/>
      <c r="PM225" s="83"/>
      <c r="PN225" s="83"/>
      <c r="PO225" s="83"/>
      <c r="PP225" s="83"/>
      <c r="PQ225" s="83"/>
      <c r="PR225" s="83"/>
      <c r="PS225" s="83"/>
      <c r="PT225" s="83"/>
      <c r="PU225" s="83"/>
      <c r="PV225" s="83"/>
      <c r="PW225" s="83"/>
      <c r="PX225" s="83"/>
      <c r="PY225" s="83"/>
      <c r="PZ225" s="83"/>
      <c r="QA225" s="83"/>
      <c r="QB225" s="83"/>
      <c r="QC225" s="83"/>
      <c r="QD225" s="83"/>
      <c r="QE225" s="83"/>
      <c r="QF225" s="83"/>
      <c r="QG225" s="83"/>
      <c r="QH225" s="83"/>
      <c r="QI225" s="83"/>
      <c r="QJ225" s="83"/>
      <c r="QK225" s="83"/>
      <c r="QL225" s="83"/>
      <c r="QM225" s="83"/>
      <c r="QN225" s="83"/>
      <c r="QO225" s="83"/>
      <c r="QP225" s="83"/>
      <c r="QQ225" s="83"/>
      <c r="QR225" s="83"/>
      <c r="QS225" s="83"/>
      <c r="QT225" s="83"/>
      <c r="QU225" s="83"/>
      <c r="QV225" s="83"/>
      <c r="QW225" s="83"/>
      <c r="QX225" s="83"/>
      <c r="QY225" s="83"/>
      <c r="QZ225" s="83"/>
      <c r="RA225" s="83"/>
      <c r="RB225" s="83"/>
      <c r="RC225" s="83"/>
      <c r="RD225" s="83"/>
      <c r="RE225" s="83"/>
      <c r="RF225" s="83"/>
      <c r="RG225" s="83"/>
      <c r="RH225" s="83"/>
      <c r="RI225" s="83"/>
      <c r="RJ225" s="83"/>
      <c r="RK225" s="83"/>
      <c r="RL225" s="83"/>
      <c r="RM225" s="83"/>
      <c r="RN225" s="83"/>
      <c r="RO225" s="83"/>
      <c r="RP225" s="83"/>
      <c r="RQ225" s="83"/>
      <c r="RR225" s="83"/>
      <c r="RS225" s="83"/>
      <c r="RT225" s="83"/>
      <c r="RU225" s="83"/>
      <c r="RV225" s="83"/>
      <c r="RW225" s="83"/>
      <c r="RX225" s="83"/>
      <c r="RY225" s="83"/>
      <c r="RZ225" s="83"/>
      <c r="SA225" s="83"/>
      <c r="SB225" s="83"/>
      <c r="SC225" s="83"/>
      <c r="SD225" s="83"/>
      <c r="SE225" s="83"/>
      <c r="SF225" s="83"/>
      <c r="SG225" s="83"/>
      <c r="SH225" s="83"/>
      <c r="SI225" s="83"/>
      <c r="SJ225" s="83"/>
      <c r="SK225" s="83"/>
      <c r="SL225" s="83"/>
      <c r="SM225" s="83"/>
      <c r="SN225" s="83"/>
      <c r="SO225" s="83"/>
      <c r="SP225" s="83"/>
      <c r="SQ225" s="83"/>
      <c r="SR225" s="83"/>
      <c r="SS225" s="83"/>
      <c r="ST225" s="83"/>
      <c r="SU225" s="83"/>
      <c r="SV225" s="83"/>
      <c r="SW225" s="83"/>
      <c r="SX225" s="83"/>
      <c r="SY225" s="83"/>
      <c r="SZ225" s="83"/>
      <c r="TA225" s="83"/>
      <c r="TB225" s="83"/>
      <c r="TC225" s="83"/>
      <c r="TD225" s="83"/>
      <c r="TE225" s="83"/>
      <c r="TF225" s="83"/>
      <c r="TG225" s="83"/>
      <c r="TH225" s="83"/>
      <c r="TI225" s="83"/>
      <c r="TJ225" s="83"/>
      <c r="TK225" s="83"/>
      <c r="TL225" s="83"/>
      <c r="TM225" s="83"/>
      <c r="TN225" s="83"/>
      <c r="TO225" s="83"/>
      <c r="TP225" s="83"/>
      <c r="TQ225" s="83"/>
      <c r="TR225" s="83"/>
      <c r="TS225" s="83"/>
      <c r="TT225" s="83"/>
      <c r="TU225" s="83"/>
      <c r="TV225" s="83"/>
      <c r="TW225" s="83"/>
      <c r="TX225" s="83"/>
      <c r="TY225" s="83"/>
      <c r="TZ225" s="83"/>
      <c r="UA225" s="83"/>
      <c r="UB225" s="83"/>
      <c r="UC225" s="83"/>
      <c r="UD225" s="83"/>
      <c r="UE225" s="83"/>
      <c r="UF225" s="83"/>
      <c r="UG225" s="83"/>
      <c r="UH225" s="83"/>
      <c r="UI225" s="83"/>
      <c r="UJ225" s="83"/>
      <c r="UK225" s="83"/>
      <c r="UL225" s="83"/>
      <c r="UM225" s="83"/>
      <c r="UN225" s="83"/>
      <c r="UO225" s="83"/>
      <c r="UP225" s="83"/>
      <c r="UQ225" s="83"/>
    </row>
    <row r="226" spans="1:564" s="1" customFormat="1" ht="12" hidden="1" thickBot="1" x14ac:dyDescent="0.25">
      <c r="A226" s="946">
        <f>alapadatok!Y33</f>
        <v>15</v>
      </c>
      <c r="B226" s="679" t="str">
        <f>IF(alapadatok!AA33="","",alapadatok!AA33)</f>
        <v/>
      </c>
      <c r="C226" s="680" t="str">
        <f>IF(alapadatok!Z33="","",alapadatok!Z33)</f>
        <v/>
      </c>
      <c r="D226" s="680" t="str">
        <f>IF(alapadatok!AB33="","",alapadatok!AB33)</f>
        <v/>
      </c>
      <c r="E226" s="949" t="str">
        <f>IF(alapadatok!AI33="","",alapadatok!AI33)</f>
        <v/>
      </c>
      <c r="F226" s="957"/>
      <c r="G226" s="958"/>
      <c r="H226" s="959"/>
      <c r="I226" s="960"/>
      <c r="J226" s="960"/>
      <c r="K226" s="960"/>
      <c r="L226" s="960"/>
      <c r="M226" s="960"/>
      <c r="N226" s="958"/>
      <c r="O226" s="959"/>
      <c r="P226" s="960"/>
      <c r="Q226" s="960"/>
      <c r="R226" s="960"/>
      <c r="S226" s="960"/>
      <c r="T226" s="960"/>
      <c r="U226" s="958"/>
      <c r="V226" s="959"/>
      <c r="W226" s="960"/>
      <c r="X226" s="960"/>
      <c r="Y226" s="960"/>
      <c r="Z226" s="960"/>
      <c r="AA226" s="960"/>
      <c r="AB226" s="958"/>
      <c r="AC226" s="959"/>
      <c r="AD226" s="960"/>
      <c r="AE226" s="960"/>
      <c r="AF226" s="960"/>
      <c r="AG226" s="960"/>
      <c r="AH226" s="960"/>
      <c r="AI226" s="958"/>
      <c r="AJ226" s="959"/>
      <c r="AK226" s="960"/>
      <c r="AL226" s="960"/>
      <c r="AM226" s="960"/>
      <c r="AN226" s="960"/>
      <c r="AO226" s="960"/>
      <c r="AP226" s="958"/>
      <c r="AQ226" s="959"/>
      <c r="AR226" s="960"/>
      <c r="AS226" s="960"/>
      <c r="AT226" s="960"/>
      <c r="AU226" s="960"/>
      <c r="AV226" s="960"/>
      <c r="AW226" s="958"/>
      <c r="AX226" s="959"/>
      <c r="AY226" s="960"/>
      <c r="AZ226" s="960"/>
      <c r="BA226" s="960"/>
      <c r="BB226" s="960"/>
      <c r="BC226" s="960"/>
      <c r="BD226" s="958"/>
      <c r="BE226" s="959"/>
      <c r="BF226" s="960"/>
      <c r="BG226" s="960"/>
      <c r="BH226" s="960"/>
      <c r="BI226" s="960"/>
      <c r="BJ226" s="960"/>
      <c r="BK226" s="958"/>
      <c r="BL226" s="959"/>
      <c r="BM226" s="960"/>
      <c r="BN226" s="960"/>
      <c r="BO226" s="960"/>
      <c r="BP226" s="960"/>
      <c r="BQ226" s="960"/>
      <c r="BR226" s="958"/>
      <c r="BS226" s="959"/>
      <c r="BT226" s="960"/>
      <c r="BU226" s="960"/>
      <c r="BV226" s="960"/>
      <c r="BW226" s="960"/>
      <c r="BX226" s="960"/>
      <c r="BY226" s="958"/>
      <c r="BZ226" s="959"/>
      <c r="CA226" s="960"/>
      <c r="CB226" s="960"/>
      <c r="CC226" s="960"/>
      <c r="CD226" s="960"/>
      <c r="CE226" s="960"/>
      <c r="CF226" s="958"/>
      <c r="CG226" s="959"/>
      <c r="CH226" s="960"/>
      <c r="CI226" s="960"/>
      <c r="CJ226" s="960"/>
      <c r="CK226" s="960"/>
      <c r="CL226" s="960"/>
      <c r="CM226" s="958"/>
      <c r="CN226" s="959"/>
      <c r="CO226" s="960"/>
      <c r="CP226" s="960"/>
      <c r="CQ226" s="960"/>
      <c r="CR226" s="960"/>
      <c r="CS226" s="960"/>
      <c r="CT226" s="958"/>
      <c r="CU226" s="957"/>
      <c r="CV226" s="960"/>
      <c r="CW226" s="960"/>
      <c r="CX226" s="960"/>
      <c r="CY226" s="960"/>
      <c r="CZ226" s="960"/>
      <c r="DA226" s="958"/>
      <c r="DB226" s="959"/>
      <c r="DC226" s="960"/>
      <c r="DD226" s="960"/>
      <c r="DE226" s="960"/>
      <c r="DF226" s="960"/>
      <c r="DG226" s="960"/>
      <c r="DH226" s="958"/>
      <c r="DI226" s="959"/>
      <c r="DJ226" s="960"/>
      <c r="DK226" s="960"/>
      <c r="DL226" s="960"/>
      <c r="DM226" s="960"/>
      <c r="DN226" s="960"/>
      <c r="DO226" s="958"/>
      <c r="DP226" s="959"/>
      <c r="DQ226" s="960"/>
      <c r="DR226" s="960"/>
      <c r="DS226" s="960"/>
      <c r="DT226" s="960"/>
      <c r="DU226" s="960"/>
      <c r="DV226" s="958"/>
      <c r="DW226" s="959"/>
      <c r="DX226" s="960"/>
      <c r="DY226" s="960"/>
      <c r="DZ226" s="960"/>
      <c r="EA226" s="960"/>
      <c r="EB226" s="960"/>
      <c r="EC226" s="961"/>
      <c r="ED226" s="959"/>
      <c r="EE226" s="960"/>
      <c r="EF226" s="960"/>
      <c r="EG226" s="960"/>
      <c r="EH226" s="960"/>
      <c r="EI226" s="960"/>
      <c r="EJ226" s="958"/>
      <c r="EK226" s="959"/>
      <c r="EL226" s="960"/>
      <c r="EM226" s="960"/>
      <c r="EN226" s="960"/>
      <c r="EO226" s="960"/>
      <c r="EP226" s="960"/>
      <c r="EQ226" s="958"/>
      <c r="ER226" s="959"/>
      <c r="ES226" s="960"/>
      <c r="ET226" s="960"/>
      <c r="EU226" s="960"/>
      <c r="EV226" s="960"/>
      <c r="EW226" s="960"/>
      <c r="EX226" s="958"/>
      <c r="EY226" s="959"/>
      <c r="EZ226" s="960"/>
      <c r="FA226" s="960"/>
      <c r="FB226" s="960"/>
      <c r="FC226" s="960"/>
      <c r="FD226" s="960"/>
      <c r="FE226" s="958"/>
      <c r="FF226" s="959"/>
      <c r="FG226" s="960"/>
      <c r="FH226" s="960"/>
      <c r="FI226" s="960"/>
      <c r="FJ226" s="960"/>
      <c r="FK226" s="960"/>
      <c r="FL226" s="958"/>
      <c r="FM226" s="959"/>
      <c r="FN226" s="960"/>
      <c r="FO226" s="960"/>
      <c r="FP226" s="960"/>
      <c r="FQ226" s="960"/>
      <c r="FR226" s="960"/>
      <c r="FS226" s="958"/>
      <c r="FT226" s="959"/>
      <c r="FU226" s="960"/>
      <c r="FV226" s="960"/>
      <c r="FW226" s="960"/>
      <c r="FX226" s="960"/>
      <c r="FY226" s="960"/>
      <c r="FZ226" s="958"/>
      <c r="GA226" s="959"/>
      <c r="GB226" s="960"/>
      <c r="GC226" s="960"/>
      <c r="GD226" s="960"/>
      <c r="GE226" s="960"/>
      <c r="GF226" s="958"/>
      <c r="GG226" s="959"/>
      <c r="GH226" s="960"/>
      <c r="GI226" s="960"/>
      <c r="GJ226" s="960"/>
      <c r="GK226" s="960"/>
      <c r="GL226" s="960"/>
      <c r="GM226" s="960"/>
      <c r="GN226" s="961"/>
      <c r="GO226" s="959"/>
      <c r="GP226" s="960"/>
      <c r="GQ226" s="960"/>
      <c r="GR226" s="960"/>
      <c r="GS226" s="960"/>
      <c r="GT226" s="960"/>
      <c r="GU226" s="958"/>
      <c r="GV226" s="959"/>
      <c r="GW226" s="960"/>
      <c r="GX226" s="960"/>
      <c r="GY226" s="960"/>
      <c r="GZ226" s="960"/>
      <c r="HA226" s="960"/>
      <c r="HB226" s="958"/>
      <c r="HC226" s="959"/>
      <c r="HD226" s="960"/>
      <c r="HE226" s="960"/>
      <c r="HF226" s="960"/>
      <c r="HG226" s="960"/>
      <c r="HH226" s="960"/>
      <c r="HI226" s="958"/>
      <c r="HJ226" s="959"/>
      <c r="HK226" s="960"/>
      <c r="HL226" s="960"/>
      <c r="HM226" s="960"/>
      <c r="HN226" s="960"/>
      <c r="HO226" s="960"/>
      <c r="HP226" s="958"/>
      <c r="HQ226" s="959"/>
      <c r="HR226" s="960"/>
      <c r="HS226" s="960"/>
      <c r="HT226" s="960"/>
      <c r="HU226" s="960"/>
      <c r="HV226" s="960"/>
      <c r="HW226" s="958"/>
      <c r="HX226" s="959"/>
      <c r="HY226" s="960"/>
      <c r="HZ226" s="960"/>
      <c r="IA226" s="960"/>
      <c r="IB226" s="960"/>
      <c r="IC226" s="960"/>
      <c r="ID226" s="958"/>
      <c r="IE226" s="959"/>
      <c r="IF226" s="960"/>
      <c r="IG226" s="960"/>
      <c r="IH226" s="960"/>
      <c r="II226" s="960"/>
      <c r="IJ226" s="960"/>
      <c r="IK226" s="958"/>
      <c r="IL226" s="959"/>
      <c r="IM226" s="960"/>
      <c r="IN226" s="960"/>
      <c r="IO226" s="960"/>
      <c r="IP226" s="960"/>
      <c r="IQ226" s="960"/>
      <c r="IR226" s="958"/>
      <c r="IS226" s="959"/>
      <c r="IT226" s="960"/>
      <c r="IU226" s="960"/>
      <c r="IV226" s="960"/>
      <c r="IW226" s="960"/>
      <c r="IX226" s="960"/>
      <c r="IY226" s="961"/>
      <c r="IZ226" s="959"/>
      <c r="JA226" s="960"/>
      <c r="JB226" s="960"/>
      <c r="JC226" s="960"/>
      <c r="JD226" s="960"/>
      <c r="JE226" s="960"/>
      <c r="JF226" s="958"/>
      <c r="JG226" s="959"/>
      <c r="JH226" s="960"/>
      <c r="JI226" s="960"/>
      <c r="JJ226" s="960"/>
      <c r="JK226" s="960"/>
      <c r="JL226" s="960"/>
      <c r="JM226" s="958"/>
      <c r="JN226" s="959"/>
      <c r="JO226" s="960"/>
      <c r="JP226" s="960"/>
      <c r="JQ226" s="960"/>
      <c r="JR226" s="960"/>
      <c r="JS226" s="960"/>
      <c r="JT226" s="958"/>
      <c r="JU226" s="959"/>
      <c r="JV226" s="960"/>
      <c r="JW226" s="960"/>
      <c r="JX226" s="960"/>
      <c r="JY226" s="960"/>
      <c r="JZ226" s="960"/>
      <c r="KA226" s="958"/>
      <c r="KB226" s="959"/>
      <c r="KC226" s="960"/>
      <c r="KD226" s="960"/>
      <c r="KE226" s="960"/>
      <c r="KF226" s="960"/>
      <c r="KG226" s="960"/>
      <c r="KH226" s="958"/>
      <c r="KI226" s="959"/>
      <c r="KJ226" s="960"/>
      <c r="KK226" s="960"/>
      <c r="KL226" s="960"/>
      <c r="KM226" s="960"/>
      <c r="KN226" s="960"/>
      <c r="KO226" s="958"/>
      <c r="KP226" s="959"/>
      <c r="KQ226" s="960"/>
      <c r="KR226" s="960"/>
      <c r="KS226" s="960"/>
      <c r="KT226" s="960"/>
      <c r="KU226" s="960"/>
      <c r="KV226" s="958"/>
      <c r="KW226" s="959"/>
      <c r="KX226" s="960"/>
      <c r="KY226" s="960"/>
      <c r="KZ226" s="960"/>
      <c r="LA226" s="960"/>
      <c r="LB226" s="960"/>
      <c r="LC226" s="961"/>
      <c r="LD226" s="959"/>
      <c r="LE226" s="960"/>
      <c r="LF226" s="960"/>
      <c r="LG226" s="960"/>
      <c r="LH226" s="960"/>
      <c r="LI226" s="960"/>
      <c r="LJ226" s="958"/>
      <c r="LK226" s="959"/>
      <c r="LL226" s="960"/>
      <c r="LM226" s="960"/>
      <c r="LN226" s="960"/>
      <c r="LO226" s="960"/>
      <c r="LP226" s="960"/>
      <c r="LQ226" s="958"/>
      <c r="LR226" s="959"/>
      <c r="LS226" s="960"/>
      <c r="LT226" s="960"/>
      <c r="LU226" s="960"/>
      <c r="LV226" s="960"/>
      <c r="LW226" s="960"/>
      <c r="LX226" s="958"/>
      <c r="LY226" s="959"/>
      <c r="LZ226" s="960"/>
      <c r="MA226" s="960"/>
      <c r="MB226" s="960"/>
      <c r="MC226" s="960"/>
      <c r="MD226" s="960"/>
      <c r="ME226" s="958"/>
      <c r="MF226" s="959"/>
      <c r="MG226" s="960"/>
      <c r="MH226" s="960"/>
      <c r="MI226" s="960"/>
      <c r="MJ226" s="960"/>
      <c r="MK226" s="960"/>
      <c r="ML226" s="958"/>
      <c r="MM226" s="959"/>
      <c r="MN226" s="960"/>
      <c r="MO226" s="960"/>
      <c r="MP226" s="960"/>
      <c r="MQ226" s="960"/>
      <c r="MR226" s="960"/>
      <c r="MS226" s="958"/>
      <c r="MT226" s="959"/>
      <c r="MU226" s="960"/>
      <c r="MV226" s="960"/>
      <c r="MW226" s="960"/>
      <c r="MX226" s="960"/>
      <c r="MY226" s="960"/>
      <c r="MZ226" s="958"/>
      <c r="NA226" s="959"/>
      <c r="NB226" s="960"/>
      <c r="NC226" s="960"/>
      <c r="ND226" s="960"/>
      <c r="NE226" s="960"/>
      <c r="NF226" s="960"/>
      <c r="NG226" s="961"/>
      <c r="NH226" s="959"/>
      <c r="NI226" s="960"/>
      <c r="NJ226" s="960"/>
      <c r="NK226" s="960"/>
      <c r="NL226" s="960"/>
      <c r="NM226" s="960"/>
      <c r="NN226" s="958"/>
      <c r="NO226" s="83"/>
      <c r="NP226" s="83"/>
      <c r="NQ226" s="83"/>
      <c r="NR226" s="83"/>
      <c r="NS226" s="83"/>
      <c r="NT226" s="83"/>
      <c r="NU226" s="83"/>
      <c r="NV226" s="83"/>
      <c r="NW226" s="83"/>
      <c r="NX226" s="83"/>
      <c r="NY226" s="83"/>
      <c r="NZ226" s="83"/>
      <c r="OA226" s="83"/>
      <c r="OB226" s="83"/>
      <c r="OC226" s="83"/>
      <c r="OD226" s="83"/>
      <c r="OE226" s="83"/>
      <c r="OF226" s="83"/>
      <c r="OG226" s="83"/>
      <c r="OH226" s="83"/>
      <c r="OI226" s="83"/>
      <c r="OJ226" s="83"/>
      <c r="OK226" s="83"/>
      <c r="OL226" s="83"/>
      <c r="OM226" s="83"/>
      <c r="ON226" s="83"/>
      <c r="OO226" s="83"/>
      <c r="OP226" s="83"/>
      <c r="OQ226" s="83"/>
      <c r="OR226" s="83"/>
      <c r="OS226" s="83"/>
      <c r="OT226" s="83"/>
      <c r="OU226" s="83"/>
      <c r="OV226" s="83"/>
      <c r="OW226" s="83"/>
      <c r="OX226" s="83"/>
      <c r="OY226" s="83"/>
      <c r="OZ226" s="83"/>
      <c r="PA226" s="83"/>
      <c r="PB226" s="83"/>
      <c r="PC226" s="83"/>
      <c r="PD226" s="83"/>
      <c r="PE226" s="83"/>
      <c r="PF226" s="83"/>
      <c r="PG226" s="83"/>
      <c r="PH226" s="83"/>
      <c r="PI226" s="83"/>
      <c r="PJ226" s="83"/>
      <c r="PK226" s="83"/>
      <c r="PL226" s="83"/>
      <c r="PM226" s="83"/>
      <c r="PN226" s="83"/>
      <c r="PO226" s="83"/>
      <c r="PP226" s="83"/>
      <c r="PQ226" s="83"/>
      <c r="PR226" s="83"/>
      <c r="PS226" s="83"/>
      <c r="PT226" s="83"/>
      <c r="PU226" s="83"/>
      <c r="PV226" s="83"/>
      <c r="PW226" s="83"/>
      <c r="PX226" s="83"/>
      <c r="PY226" s="83"/>
      <c r="PZ226" s="83"/>
      <c r="QA226" s="83"/>
      <c r="QB226" s="83"/>
      <c r="QC226" s="83"/>
      <c r="QD226" s="83"/>
      <c r="QE226" s="83"/>
      <c r="QF226" s="83"/>
      <c r="QG226" s="83"/>
      <c r="QH226" s="83"/>
      <c r="QI226" s="83"/>
      <c r="QJ226" s="83"/>
      <c r="QK226" s="83"/>
      <c r="QL226" s="83"/>
      <c r="QM226" s="83"/>
      <c r="QN226" s="83"/>
      <c r="QO226" s="83"/>
      <c r="QP226" s="83"/>
      <c r="QQ226" s="83"/>
      <c r="QR226" s="83"/>
      <c r="QS226" s="83"/>
      <c r="QT226" s="83"/>
      <c r="QU226" s="83"/>
      <c r="QV226" s="83"/>
      <c r="QW226" s="83"/>
      <c r="QX226" s="83"/>
      <c r="QY226" s="83"/>
      <c r="QZ226" s="83"/>
      <c r="RA226" s="83"/>
      <c r="RB226" s="83"/>
      <c r="RC226" s="83"/>
      <c r="RD226" s="83"/>
      <c r="RE226" s="83"/>
      <c r="RF226" s="83"/>
      <c r="RG226" s="83"/>
      <c r="RH226" s="83"/>
      <c r="RI226" s="83"/>
      <c r="RJ226" s="83"/>
      <c r="RK226" s="83"/>
      <c r="RL226" s="83"/>
      <c r="RM226" s="83"/>
      <c r="RN226" s="83"/>
      <c r="RO226" s="83"/>
      <c r="RP226" s="83"/>
      <c r="RQ226" s="83"/>
      <c r="RR226" s="83"/>
      <c r="RS226" s="83"/>
      <c r="RT226" s="83"/>
      <c r="RU226" s="83"/>
      <c r="RV226" s="83"/>
      <c r="RW226" s="83"/>
      <c r="RX226" s="83"/>
      <c r="RY226" s="83"/>
      <c r="RZ226" s="83"/>
      <c r="SA226" s="83"/>
      <c r="SB226" s="83"/>
      <c r="SC226" s="83"/>
      <c r="SD226" s="83"/>
      <c r="SE226" s="83"/>
      <c r="SF226" s="83"/>
      <c r="SG226" s="83"/>
      <c r="SH226" s="83"/>
      <c r="SI226" s="83"/>
      <c r="SJ226" s="83"/>
      <c r="SK226" s="83"/>
      <c r="SL226" s="83"/>
      <c r="SM226" s="83"/>
      <c r="SN226" s="83"/>
      <c r="SO226" s="83"/>
      <c r="SP226" s="83"/>
      <c r="SQ226" s="83"/>
      <c r="SR226" s="83"/>
      <c r="SS226" s="83"/>
      <c r="ST226" s="83"/>
      <c r="SU226" s="83"/>
      <c r="SV226" s="83"/>
      <c r="SW226" s="83"/>
      <c r="SX226" s="83"/>
      <c r="SY226" s="83"/>
      <c r="SZ226" s="83"/>
      <c r="TA226" s="83"/>
      <c r="TB226" s="83"/>
      <c r="TC226" s="83"/>
      <c r="TD226" s="83"/>
      <c r="TE226" s="83"/>
      <c r="TF226" s="83"/>
      <c r="TG226" s="83"/>
      <c r="TH226" s="83"/>
      <c r="TI226" s="83"/>
      <c r="TJ226" s="83"/>
      <c r="TK226" s="83"/>
      <c r="TL226" s="83"/>
      <c r="TM226" s="83"/>
      <c r="TN226" s="83"/>
      <c r="TO226" s="83"/>
      <c r="TP226" s="83"/>
      <c r="TQ226" s="83"/>
      <c r="TR226" s="83"/>
      <c r="TS226" s="83"/>
      <c r="TT226" s="83"/>
      <c r="TU226" s="83"/>
      <c r="TV226" s="83"/>
      <c r="TW226" s="83"/>
      <c r="TX226" s="83"/>
      <c r="TY226" s="83"/>
      <c r="TZ226" s="83"/>
      <c r="UA226" s="83"/>
      <c r="UB226" s="83"/>
      <c r="UC226" s="83"/>
      <c r="UD226" s="83"/>
      <c r="UE226" s="83"/>
      <c r="UF226" s="83"/>
      <c r="UG226" s="83"/>
      <c r="UH226" s="83"/>
      <c r="UI226" s="83"/>
      <c r="UJ226" s="83"/>
      <c r="UK226" s="83"/>
      <c r="UL226" s="83"/>
      <c r="UM226" s="83"/>
      <c r="UN226" s="83"/>
      <c r="UO226" s="83"/>
      <c r="UP226" s="83"/>
      <c r="UQ226" s="83"/>
    </row>
    <row r="227" spans="1:564" ht="12" thickBot="1" x14ac:dyDescent="0.25">
      <c r="F227" s="140"/>
      <c r="G227" s="140"/>
      <c r="H227" s="140"/>
      <c r="I227" s="140"/>
      <c r="J227" s="140"/>
      <c r="K227" s="140"/>
      <c r="L227" s="140"/>
      <c r="M227" s="140"/>
      <c r="N227" s="140"/>
      <c r="O227" s="140"/>
      <c r="P227" s="140"/>
      <c r="Q227" s="140"/>
      <c r="R227" s="140"/>
      <c r="S227" s="140"/>
      <c r="T227" s="140"/>
      <c r="U227" s="140"/>
      <c r="V227" s="140"/>
      <c r="W227" s="140"/>
      <c r="X227" s="140"/>
      <c r="Y227" s="140"/>
      <c r="Z227" s="140"/>
      <c r="AA227" s="140"/>
      <c r="AB227" s="140"/>
      <c r="AC227" s="140"/>
      <c r="AD227" s="140"/>
      <c r="AE227" s="140"/>
      <c r="AF227" s="140"/>
      <c r="AG227" s="140"/>
      <c r="AH227" s="140"/>
      <c r="AI227" s="140"/>
      <c r="AJ227" s="140"/>
      <c r="AK227" s="140"/>
      <c r="AL227" s="140"/>
      <c r="AM227" s="140"/>
      <c r="AN227" s="140"/>
      <c r="AO227" s="140"/>
      <c r="AP227" s="140"/>
      <c r="AQ227" s="140"/>
      <c r="AR227" s="140"/>
      <c r="AS227" s="140"/>
      <c r="AT227" s="140"/>
      <c r="AU227" s="140"/>
      <c r="AV227" s="140"/>
      <c r="AW227" s="140"/>
      <c r="AX227" s="140"/>
      <c r="AY227" s="140"/>
      <c r="AZ227" s="140"/>
      <c r="BA227" s="140"/>
      <c r="BB227" s="140"/>
      <c r="BC227" s="140"/>
      <c r="BD227" s="140"/>
      <c r="BE227" s="140"/>
      <c r="BF227" s="140"/>
      <c r="BG227" s="140"/>
      <c r="BH227" s="140"/>
      <c r="BI227" s="140"/>
      <c r="BJ227" s="140"/>
      <c r="BK227" s="140"/>
      <c r="BL227" s="140"/>
      <c r="BM227" s="140"/>
      <c r="BN227" s="140"/>
      <c r="BO227" s="140"/>
      <c r="BP227" s="140"/>
      <c r="BQ227" s="140"/>
      <c r="BR227" s="140"/>
      <c r="BS227" s="140"/>
      <c r="BT227" s="140"/>
      <c r="BU227" s="140"/>
      <c r="BV227" s="140"/>
      <c r="BW227" s="140"/>
      <c r="BX227" s="140"/>
      <c r="BY227" s="140"/>
      <c r="BZ227" s="140"/>
      <c r="CA227" s="140"/>
      <c r="CB227" s="140"/>
      <c r="CC227" s="140"/>
      <c r="CD227" s="140"/>
      <c r="CE227" s="140"/>
      <c r="CF227" s="140"/>
      <c r="CG227" s="140"/>
      <c r="CH227" s="140"/>
      <c r="CI227" s="140"/>
      <c r="CJ227" s="140"/>
      <c r="CK227" s="140"/>
      <c r="CL227" s="140"/>
      <c r="CM227" s="140"/>
      <c r="CN227" s="140"/>
      <c r="CO227" s="140"/>
      <c r="CP227" s="140"/>
      <c r="CQ227" s="140"/>
      <c r="CR227" s="140"/>
      <c r="CS227" s="140"/>
      <c r="CT227" s="140"/>
      <c r="CU227" s="140"/>
      <c r="CV227" s="140"/>
      <c r="CW227" s="140"/>
      <c r="CX227" s="140"/>
      <c r="CY227" s="140"/>
      <c r="CZ227" s="140"/>
      <c r="DA227" s="140"/>
      <c r="DB227" s="140"/>
      <c r="DC227" s="140"/>
      <c r="DD227" s="140"/>
      <c r="DE227" s="140"/>
      <c r="DF227" s="140"/>
      <c r="DG227" s="140"/>
      <c r="DH227" s="140"/>
      <c r="DI227" s="140"/>
      <c r="DJ227" s="140"/>
      <c r="DK227" s="140"/>
      <c r="DL227" s="140"/>
      <c r="DM227" s="140"/>
      <c r="DN227" s="140"/>
      <c r="DO227" s="140"/>
      <c r="DP227" s="140"/>
      <c r="DQ227" s="140"/>
      <c r="DR227" s="140"/>
      <c r="DS227" s="140"/>
      <c r="DT227" s="140"/>
      <c r="DU227" s="140"/>
      <c r="DV227" s="140"/>
      <c r="DW227" s="140"/>
      <c r="DX227" s="140"/>
      <c r="DY227" s="140"/>
      <c r="DZ227" s="140"/>
      <c r="EA227" s="140"/>
      <c r="EB227" s="140"/>
      <c r="EC227" s="140"/>
      <c r="ED227" s="140"/>
      <c r="EE227" s="140"/>
      <c r="EF227" s="140"/>
      <c r="EG227" s="140"/>
      <c r="EH227" s="140"/>
      <c r="EI227" s="140"/>
      <c r="EJ227" s="140"/>
      <c r="EK227" s="140"/>
      <c r="EL227" s="140"/>
      <c r="EM227" s="140"/>
      <c r="EN227" s="140"/>
      <c r="EO227" s="140"/>
      <c r="EP227" s="140"/>
      <c r="EQ227" s="140"/>
      <c r="ER227" s="140"/>
      <c r="ES227" s="140"/>
      <c r="ET227" s="140"/>
      <c r="EU227" s="140"/>
      <c r="EV227" s="140"/>
      <c r="EW227" s="140"/>
      <c r="EX227" s="140"/>
      <c r="EY227" s="140"/>
      <c r="EZ227" s="140"/>
      <c r="FA227" s="140"/>
      <c r="FB227" s="140"/>
      <c r="FC227" s="140"/>
      <c r="FD227" s="140"/>
      <c r="FE227" s="140"/>
      <c r="FF227" s="140"/>
      <c r="FG227" s="140"/>
      <c r="FH227" s="140"/>
      <c r="FI227" s="140"/>
      <c r="FJ227" s="140"/>
      <c r="FK227" s="140"/>
      <c r="FL227" s="140"/>
      <c r="FM227" s="140"/>
      <c r="FN227" s="140"/>
      <c r="FO227" s="140"/>
      <c r="FP227" s="140"/>
      <c r="FQ227" s="140"/>
      <c r="FR227" s="140"/>
      <c r="FS227" s="140"/>
      <c r="FT227" s="140"/>
      <c r="FU227" s="140"/>
      <c r="FV227" s="140"/>
      <c r="FW227" s="140"/>
      <c r="FX227" s="140"/>
      <c r="FY227" s="140"/>
      <c r="FZ227" s="140"/>
      <c r="GA227" s="140"/>
      <c r="GB227" s="140"/>
      <c r="GC227" s="140"/>
      <c r="GD227" s="140"/>
      <c r="GE227" s="140"/>
      <c r="GF227" s="140"/>
      <c r="GG227" s="140"/>
      <c r="GH227" s="140"/>
      <c r="GI227" s="140"/>
      <c r="GJ227" s="140"/>
      <c r="GK227" s="140"/>
      <c r="GL227" s="140"/>
      <c r="GM227" s="140"/>
      <c r="GN227" s="140"/>
      <c r="GO227" s="140"/>
      <c r="GP227" s="140"/>
      <c r="GQ227" s="140"/>
      <c r="GR227" s="140"/>
      <c r="GS227" s="140"/>
      <c r="GT227" s="140"/>
      <c r="GU227" s="140"/>
      <c r="GV227" s="140"/>
      <c r="GW227" s="140"/>
      <c r="GX227" s="140"/>
      <c r="GY227" s="140"/>
      <c r="GZ227" s="140"/>
      <c r="HA227" s="140"/>
      <c r="HB227" s="140"/>
      <c r="HC227" s="140"/>
      <c r="HD227" s="140"/>
      <c r="HE227" s="140"/>
      <c r="HF227" s="140"/>
      <c r="HG227" s="140"/>
      <c r="HH227" s="140"/>
      <c r="HI227" s="140"/>
      <c r="HJ227" s="140"/>
      <c r="HK227" s="140"/>
      <c r="HL227" s="140"/>
      <c r="HM227" s="140"/>
      <c r="HN227" s="140"/>
      <c r="HO227" s="140"/>
      <c r="HP227" s="140"/>
      <c r="HQ227" s="140"/>
      <c r="HR227" s="140"/>
      <c r="HS227" s="140"/>
      <c r="HT227" s="140"/>
      <c r="HU227" s="140"/>
      <c r="HV227" s="140"/>
      <c r="HW227" s="140"/>
      <c r="HX227" s="140"/>
      <c r="HY227" s="140"/>
      <c r="HZ227" s="140"/>
      <c r="IA227" s="140"/>
      <c r="IB227" s="140"/>
      <c r="IC227" s="140"/>
      <c r="ID227" s="140"/>
      <c r="IE227" s="140"/>
      <c r="IF227" s="140"/>
      <c r="IG227" s="140"/>
      <c r="IH227" s="140"/>
      <c r="II227" s="140"/>
      <c r="IJ227" s="140"/>
      <c r="IK227" s="140"/>
      <c r="IL227" s="140"/>
      <c r="IM227" s="140"/>
      <c r="IN227" s="140"/>
      <c r="IO227" s="140"/>
      <c r="IP227" s="140"/>
      <c r="IQ227" s="140"/>
      <c r="IR227" s="140"/>
      <c r="IS227" s="140"/>
      <c r="IT227" s="140"/>
      <c r="IU227" s="140"/>
      <c r="IV227" s="140"/>
      <c r="IW227" s="140"/>
      <c r="IX227" s="140"/>
      <c r="IY227" s="140"/>
      <c r="IZ227" s="140"/>
      <c r="JA227" s="140"/>
      <c r="JB227" s="140"/>
      <c r="JC227" s="140"/>
      <c r="JD227" s="140"/>
      <c r="JE227" s="140"/>
      <c r="JF227" s="140"/>
      <c r="JG227" s="140"/>
      <c r="JH227" s="140"/>
      <c r="JI227" s="140"/>
      <c r="JJ227" s="140"/>
      <c r="JK227" s="140"/>
      <c r="JL227" s="140"/>
      <c r="JM227" s="140"/>
      <c r="JN227" s="140"/>
      <c r="JO227" s="140"/>
      <c r="JP227" s="140"/>
      <c r="JQ227" s="140"/>
      <c r="JR227" s="140"/>
      <c r="JS227" s="140"/>
      <c r="JT227" s="140"/>
      <c r="JU227" s="140"/>
      <c r="JV227" s="140"/>
      <c r="JW227" s="140"/>
      <c r="JX227" s="140"/>
      <c r="JY227" s="140"/>
      <c r="JZ227" s="140"/>
      <c r="KA227" s="140"/>
      <c r="KB227" s="140"/>
      <c r="KC227" s="140"/>
      <c r="KD227" s="140"/>
      <c r="KE227" s="140"/>
      <c r="KF227" s="140"/>
      <c r="KG227" s="140"/>
      <c r="KH227" s="140"/>
      <c r="KI227" s="140"/>
      <c r="KJ227" s="140"/>
      <c r="KK227" s="140"/>
      <c r="KL227" s="140"/>
      <c r="KM227" s="140"/>
      <c r="KN227" s="140"/>
      <c r="KO227" s="140"/>
      <c r="KP227" s="140"/>
      <c r="KQ227" s="140"/>
      <c r="KR227" s="140"/>
      <c r="KS227" s="140"/>
      <c r="KT227" s="140"/>
      <c r="KU227" s="140"/>
      <c r="KV227" s="140"/>
      <c r="KW227" s="140"/>
      <c r="KX227" s="140"/>
      <c r="KY227" s="140"/>
      <c r="KZ227" s="140"/>
      <c r="LA227" s="140"/>
      <c r="LB227" s="140"/>
      <c r="LC227" s="140"/>
      <c r="LD227" s="140"/>
      <c r="LE227" s="140"/>
      <c r="LF227" s="140"/>
      <c r="LG227" s="140"/>
      <c r="LH227" s="140"/>
      <c r="LI227" s="140"/>
      <c r="LJ227" s="140"/>
      <c r="LK227" s="140"/>
      <c r="LL227" s="140"/>
      <c r="LM227" s="140"/>
      <c r="LN227" s="140"/>
      <c r="LO227" s="140"/>
      <c r="LP227" s="140"/>
      <c r="LQ227" s="140"/>
      <c r="LR227" s="140"/>
      <c r="LS227" s="140"/>
      <c r="LT227" s="140"/>
      <c r="LU227" s="140"/>
      <c r="LV227" s="140"/>
      <c r="LW227" s="140"/>
      <c r="LX227" s="140"/>
      <c r="LY227" s="140"/>
      <c r="LZ227" s="140"/>
      <c r="MA227" s="140"/>
      <c r="MB227" s="140"/>
      <c r="MC227" s="140"/>
      <c r="MD227" s="140"/>
      <c r="ME227" s="140"/>
      <c r="MF227" s="140"/>
      <c r="MG227" s="140"/>
      <c r="MH227" s="140"/>
      <c r="MI227" s="140"/>
      <c r="MJ227" s="140"/>
      <c r="MK227" s="140"/>
      <c r="ML227" s="140"/>
      <c r="MM227" s="140"/>
      <c r="MN227" s="140"/>
      <c r="MO227" s="140"/>
      <c r="MP227" s="140"/>
      <c r="MQ227" s="140"/>
      <c r="MR227" s="140"/>
      <c r="MS227" s="140"/>
      <c r="MT227" s="140"/>
      <c r="MU227" s="140"/>
      <c r="MV227" s="140"/>
      <c r="MW227" s="140"/>
      <c r="MX227" s="140"/>
      <c r="MY227" s="140"/>
      <c r="MZ227" s="140"/>
      <c r="NA227" s="140"/>
      <c r="NB227" s="140"/>
      <c r="NC227" s="140"/>
      <c r="ND227" s="140"/>
      <c r="NE227" s="140"/>
      <c r="NF227" s="140"/>
      <c r="NG227" s="140"/>
      <c r="NH227" s="140"/>
      <c r="NI227" s="140"/>
      <c r="NJ227" s="140"/>
      <c r="NK227" s="140"/>
      <c r="NL227" s="140"/>
      <c r="NM227" s="140"/>
      <c r="NN227" s="140"/>
    </row>
    <row r="228" spans="1:564" ht="15.75" customHeight="1" thickBot="1" x14ac:dyDescent="0.25">
      <c r="C228" s="1295" t="s">
        <v>175</v>
      </c>
      <c r="D228" s="1296"/>
      <c r="E228" s="1297"/>
      <c r="F228" s="166"/>
      <c r="G228" s="140"/>
      <c r="H228" s="140"/>
      <c r="I228" s="140"/>
      <c r="J228" s="140"/>
      <c r="K228" s="140"/>
      <c r="L228" s="140"/>
      <c r="M228" s="140"/>
      <c r="N228" s="140"/>
      <c r="O228" s="140"/>
      <c r="P228" s="140"/>
      <c r="Q228" s="140"/>
      <c r="R228" s="140"/>
      <c r="S228" s="140"/>
      <c r="T228" s="140"/>
      <c r="U228" s="140"/>
      <c r="V228" s="140"/>
      <c r="W228" s="140"/>
      <c r="X228" s="140"/>
      <c r="Y228" s="140"/>
      <c r="Z228" s="140"/>
      <c r="AA228" s="140"/>
      <c r="AB228" s="140"/>
      <c r="AC228" s="140"/>
      <c r="AD228" s="140"/>
      <c r="AE228" s="140"/>
      <c r="AF228" s="140"/>
      <c r="AG228" s="140"/>
      <c r="AH228" s="140"/>
      <c r="AI228" s="140"/>
      <c r="AJ228" s="140"/>
      <c r="AK228" s="140"/>
      <c r="AL228" s="140"/>
      <c r="AM228" s="140"/>
      <c r="AN228" s="140"/>
      <c r="AO228" s="140"/>
      <c r="AP228" s="140"/>
      <c r="AQ228" s="140"/>
      <c r="AR228" s="140"/>
      <c r="AS228" s="140"/>
      <c r="AT228" s="140"/>
      <c r="AU228" s="140"/>
      <c r="AV228" s="140"/>
      <c r="AW228" s="140"/>
      <c r="AX228" s="140"/>
      <c r="AY228" s="140"/>
      <c r="AZ228" s="140"/>
      <c r="BA228" s="140"/>
      <c r="BB228" s="140"/>
      <c r="BC228" s="140"/>
      <c r="BD228" s="140"/>
      <c r="BE228" s="140"/>
      <c r="BF228" s="140"/>
      <c r="BG228" s="140"/>
      <c r="BH228" s="140"/>
      <c r="BI228" s="140"/>
      <c r="BJ228" s="140"/>
      <c r="BK228" s="140"/>
      <c r="BL228" s="140"/>
      <c r="BM228" s="140"/>
      <c r="BN228" s="140"/>
      <c r="BO228" s="140"/>
      <c r="BP228" s="140"/>
      <c r="BQ228" s="140"/>
      <c r="BR228" s="140"/>
      <c r="BS228" s="140"/>
      <c r="BT228" s="140"/>
      <c r="BU228" s="140"/>
      <c r="BV228" s="140"/>
      <c r="BW228" s="140"/>
      <c r="BX228" s="140"/>
      <c r="BY228" s="140"/>
      <c r="BZ228" s="140"/>
      <c r="CA228" s="140"/>
      <c r="CB228" s="140"/>
      <c r="CC228" s="140"/>
      <c r="CD228" s="140"/>
      <c r="CE228" s="140"/>
      <c r="CF228" s="140"/>
      <c r="CG228" s="140"/>
      <c r="CH228" s="140"/>
      <c r="CI228" s="140"/>
      <c r="CJ228" s="140"/>
      <c r="CK228" s="140"/>
      <c r="CL228" s="140"/>
      <c r="CM228" s="140"/>
      <c r="CN228" s="140"/>
      <c r="CO228" s="140"/>
      <c r="CP228" s="140"/>
      <c r="CQ228" s="140"/>
      <c r="CR228" s="140"/>
      <c r="CS228" s="140"/>
      <c r="CT228" s="140"/>
      <c r="CU228" s="140"/>
      <c r="CV228" s="140"/>
      <c r="CW228" s="140"/>
      <c r="CX228" s="140"/>
      <c r="CY228" s="140"/>
      <c r="CZ228" s="140"/>
      <c r="DA228" s="140"/>
      <c r="DB228" s="140"/>
      <c r="DC228" s="140"/>
      <c r="DD228" s="140"/>
      <c r="DE228" s="140"/>
      <c r="DF228" s="140"/>
      <c r="DG228" s="140"/>
      <c r="DH228" s="140"/>
      <c r="DI228" s="140"/>
      <c r="DJ228" s="140"/>
      <c r="DK228" s="140"/>
      <c r="DL228" s="140"/>
      <c r="DM228" s="140"/>
      <c r="DN228" s="140"/>
      <c r="DO228" s="140"/>
      <c r="DP228" s="140"/>
      <c r="DQ228" s="140"/>
      <c r="DR228" s="140"/>
      <c r="DS228" s="140"/>
      <c r="DT228" s="140"/>
      <c r="DU228" s="140"/>
      <c r="DV228" s="140"/>
      <c r="DW228" s="140"/>
      <c r="DX228" s="140"/>
      <c r="DY228" s="140"/>
      <c r="DZ228" s="140"/>
      <c r="EA228" s="140"/>
      <c r="EB228" s="140"/>
      <c r="EC228" s="140"/>
      <c r="ED228" s="140"/>
      <c r="EE228" s="140"/>
      <c r="EF228" s="140"/>
      <c r="EG228" s="140"/>
      <c r="EH228" s="140"/>
      <c r="EI228" s="140"/>
      <c r="EJ228" s="140"/>
      <c r="EK228" s="140"/>
      <c r="EL228" s="140"/>
      <c r="EM228" s="140"/>
      <c r="EN228" s="140"/>
      <c r="EO228" s="140"/>
      <c r="EP228" s="140"/>
      <c r="EQ228" s="140"/>
      <c r="ER228" s="140"/>
      <c r="ES228" s="140"/>
      <c r="ET228" s="140"/>
      <c r="EU228" s="140"/>
      <c r="EV228" s="140"/>
      <c r="EW228" s="140"/>
      <c r="EX228" s="140"/>
      <c r="EY228" s="140"/>
      <c r="EZ228" s="140"/>
      <c r="FA228" s="140"/>
      <c r="FB228" s="140"/>
      <c r="FC228" s="140"/>
      <c r="FD228" s="140"/>
      <c r="FE228" s="140"/>
      <c r="FF228" s="140"/>
      <c r="FG228" s="140"/>
      <c r="FH228" s="140"/>
      <c r="FI228" s="140"/>
      <c r="FJ228" s="140"/>
      <c r="FK228" s="140"/>
      <c r="FL228" s="140"/>
      <c r="FM228" s="140"/>
      <c r="FN228" s="140"/>
      <c r="FO228" s="140"/>
      <c r="FP228" s="140"/>
      <c r="FQ228" s="140"/>
      <c r="FR228" s="140"/>
      <c r="FS228" s="140"/>
      <c r="FT228" s="140"/>
      <c r="FU228" s="140"/>
      <c r="FV228" s="140"/>
      <c r="FW228" s="140"/>
      <c r="FX228" s="140"/>
      <c r="FY228" s="140"/>
      <c r="FZ228" s="140"/>
      <c r="GA228" s="140"/>
      <c r="GB228" s="140"/>
      <c r="GC228" s="140"/>
      <c r="GD228" s="140"/>
      <c r="GE228" s="140"/>
      <c r="GF228" s="140"/>
      <c r="GG228" s="140"/>
      <c r="GH228" s="140"/>
      <c r="GI228" s="140"/>
      <c r="GJ228" s="140"/>
      <c r="GK228" s="140"/>
      <c r="GL228" s="140"/>
      <c r="GM228" s="140"/>
      <c r="GN228" s="140"/>
      <c r="GO228" s="140"/>
      <c r="GP228" s="140"/>
      <c r="GQ228" s="140"/>
      <c r="GR228" s="140"/>
      <c r="GS228" s="140"/>
      <c r="GT228" s="140"/>
      <c r="GU228" s="140"/>
      <c r="GV228" s="140"/>
      <c r="GW228" s="140"/>
      <c r="GX228" s="140"/>
      <c r="GY228" s="140"/>
      <c r="GZ228" s="140"/>
      <c r="HA228" s="140"/>
      <c r="HB228" s="140"/>
      <c r="HC228" s="140"/>
      <c r="HD228" s="140"/>
      <c r="HE228" s="140"/>
      <c r="HF228" s="140"/>
      <c r="HG228" s="140"/>
      <c r="HH228" s="140"/>
      <c r="HI228" s="140"/>
      <c r="HJ228" s="140"/>
      <c r="HK228" s="140"/>
      <c r="HL228" s="140"/>
      <c r="HM228" s="140"/>
      <c r="HN228" s="140"/>
      <c r="HO228" s="140"/>
      <c r="HP228" s="140"/>
      <c r="HQ228" s="140"/>
      <c r="HR228" s="140"/>
      <c r="HS228" s="140"/>
      <c r="HT228" s="140"/>
      <c r="HU228" s="140"/>
      <c r="HV228" s="140"/>
      <c r="HW228" s="140"/>
      <c r="HX228" s="140"/>
      <c r="HY228" s="140"/>
      <c r="HZ228" s="140"/>
      <c r="IA228" s="140"/>
      <c r="IB228" s="140"/>
      <c r="IC228" s="140"/>
      <c r="ID228" s="140"/>
      <c r="IE228" s="140"/>
      <c r="IF228" s="140"/>
      <c r="IG228" s="140"/>
      <c r="IH228" s="140"/>
      <c r="II228" s="140"/>
      <c r="IJ228" s="140"/>
      <c r="IK228" s="140"/>
      <c r="IL228" s="140"/>
      <c r="IM228" s="140"/>
      <c r="IN228" s="140"/>
      <c r="IO228" s="140"/>
      <c r="IP228" s="140"/>
      <c r="IQ228" s="140"/>
      <c r="IR228" s="140"/>
      <c r="IS228" s="140"/>
      <c r="IT228" s="140"/>
      <c r="IU228" s="140"/>
      <c r="IV228" s="140"/>
      <c r="IW228" s="140"/>
      <c r="IX228" s="140"/>
      <c r="IY228" s="140"/>
      <c r="IZ228" s="140"/>
      <c r="JA228" s="140"/>
      <c r="JB228" s="140"/>
      <c r="JC228" s="140"/>
      <c r="JD228" s="140"/>
      <c r="JE228" s="140"/>
      <c r="JF228" s="140"/>
      <c r="JG228" s="140"/>
      <c r="JH228" s="140"/>
      <c r="JI228" s="140"/>
      <c r="JJ228" s="140"/>
      <c r="JK228" s="140"/>
      <c r="JL228" s="140"/>
      <c r="JM228" s="140"/>
      <c r="JN228" s="140"/>
      <c r="JO228" s="140"/>
      <c r="JP228" s="140"/>
      <c r="JQ228" s="140"/>
      <c r="JR228" s="140"/>
      <c r="JS228" s="140"/>
      <c r="JT228" s="140"/>
      <c r="JU228" s="140"/>
      <c r="JV228" s="140"/>
      <c r="JW228" s="140"/>
      <c r="JX228" s="140"/>
      <c r="JY228" s="140"/>
      <c r="JZ228" s="140"/>
      <c r="KA228" s="140"/>
      <c r="KB228" s="140"/>
      <c r="KC228" s="140"/>
      <c r="KD228" s="140"/>
      <c r="KE228" s="140"/>
      <c r="KF228" s="140"/>
      <c r="KG228" s="140"/>
      <c r="KH228" s="140"/>
      <c r="KI228" s="140"/>
      <c r="KJ228" s="140"/>
      <c r="KK228" s="140"/>
      <c r="KL228" s="140"/>
      <c r="KM228" s="140"/>
      <c r="KN228" s="140"/>
      <c r="KO228" s="140"/>
      <c r="KP228" s="140"/>
      <c r="KQ228" s="140"/>
      <c r="KR228" s="140"/>
      <c r="KS228" s="140"/>
      <c r="KT228" s="140"/>
      <c r="KU228" s="140"/>
      <c r="KV228" s="140"/>
      <c r="KW228" s="140"/>
      <c r="KX228" s="140"/>
      <c r="KY228" s="140"/>
      <c r="KZ228" s="140"/>
      <c r="LA228" s="140"/>
      <c r="LB228" s="140"/>
      <c r="LC228" s="140"/>
      <c r="LD228" s="140"/>
      <c r="LE228" s="140"/>
      <c r="LF228" s="140"/>
      <c r="LG228" s="140"/>
      <c r="LH228" s="140"/>
      <c r="LI228" s="140"/>
      <c r="LJ228" s="140"/>
      <c r="LK228" s="140"/>
      <c r="LL228" s="140"/>
      <c r="LM228" s="140"/>
      <c r="LN228" s="140"/>
      <c r="LO228" s="140"/>
      <c r="LP228" s="140"/>
      <c r="LQ228" s="140"/>
      <c r="LR228" s="140"/>
      <c r="LS228" s="140"/>
      <c r="LT228" s="140"/>
      <c r="LU228" s="140"/>
      <c r="LV228" s="140"/>
      <c r="LW228" s="140"/>
      <c r="LX228" s="140"/>
      <c r="LY228" s="140"/>
      <c r="LZ228" s="140"/>
      <c r="MA228" s="140"/>
      <c r="MB228" s="140"/>
      <c r="MC228" s="140"/>
      <c r="MD228" s="140"/>
      <c r="ME228" s="140"/>
      <c r="MF228" s="140"/>
      <c r="MG228" s="140"/>
      <c r="MH228" s="140"/>
      <c r="MI228" s="140"/>
      <c r="MJ228" s="140"/>
      <c r="MK228" s="140"/>
      <c r="ML228" s="140"/>
      <c r="MM228" s="140"/>
      <c r="MN228" s="140"/>
      <c r="MO228" s="140"/>
      <c r="MP228" s="140"/>
      <c r="MQ228" s="140"/>
      <c r="MR228" s="140"/>
      <c r="MS228" s="140"/>
      <c r="MT228" s="140"/>
      <c r="MU228" s="140"/>
      <c r="MV228" s="140"/>
      <c r="MW228" s="140"/>
      <c r="MX228" s="140"/>
      <c r="MY228" s="140"/>
      <c r="MZ228" s="140"/>
      <c r="NA228" s="140"/>
      <c r="NB228" s="140"/>
      <c r="NC228" s="140"/>
      <c r="ND228" s="140"/>
      <c r="NE228" s="140"/>
      <c r="NF228" s="140"/>
      <c r="NG228" s="140"/>
      <c r="NH228" s="140"/>
      <c r="NI228" s="140"/>
      <c r="NJ228" s="140"/>
      <c r="NK228" s="140"/>
      <c r="NL228" s="140"/>
      <c r="NM228" s="140"/>
      <c r="NN228" s="140"/>
    </row>
    <row r="229" spans="1:564" ht="15.75" customHeight="1" x14ac:dyDescent="0.2">
      <c r="B229" s="962" t="str">
        <f>alapadatok!AY2</f>
        <v>i</v>
      </c>
      <c r="C229" s="1245" t="str">
        <f>alapadatok!AZ2</f>
        <v>Igazolatlan munkanap</v>
      </c>
      <c r="D229" s="1246"/>
      <c r="E229" s="1247"/>
      <c r="F229" s="140"/>
      <c r="G229" s="140"/>
      <c r="H229" s="140"/>
      <c r="I229" s="140"/>
      <c r="J229" s="140"/>
      <c r="K229" s="140"/>
      <c r="L229" s="140"/>
      <c r="M229" s="140"/>
      <c r="N229" s="140"/>
      <c r="O229" s="140"/>
      <c r="P229" s="140"/>
      <c r="Q229" s="140"/>
      <c r="R229" s="140"/>
      <c r="S229" s="140"/>
      <c r="T229" s="140"/>
      <c r="U229" s="140"/>
      <c r="V229" s="140"/>
      <c r="W229" s="140"/>
      <c r="X229" s="140"/>
      <c r="Y229" s="140"/>
      <c r="Z229" s="140"/>
      <c r="AA229" s="140"/>
      <c r="AB229" s="140"/>
      <c r="AC229" s="140"/>
      <c r="AD229" s="140"/>
      <c r="AE229" s="140"/>
      <c r="AF229" s="140"/>
      <c r="AG229" s="140"/>
      <c r="AH229" s="140"/>
      <c r="AI229" s="140"/>
      <c r="AJ229" s="140"/>
      <c r="AK229" s="140"/>
      <c r="AL229" s="140"/>
      <c r="AM229" s="140"/>
      <c r="AN229" s="140"/>
      <c r="AO229" s="140"/>
      <c r="AP229" s="140"/>
      <c r="AQ229" s="140"/>
      <c r="AR229" s="140"/>
      <c r="AS229" s="140"/>
      <c r="AT229" s="140"/>
      <c r="AU229" s="140"/>
      <c r="AV229" s="140"/>
      <c r="AW229" s="140"/>
      <c r="AX229" s="140"/>
      <c r="AY229" s="140"/>
      <c r="AZ229" s="140"/>
      <c r="BA229" s="140"/>
      <c r="BB229" s="140"/>
      <c r="BC229" s="140"/>
      <c r="BD229" s="140"/>
      <c r="BE229" s="140"/>
      <c r="BF229" s="140"/>
      <c r="BG229" s="140"/>
      <c r="BH229" s="140"/>
      <c r="BI229" s="140"/>
      <c r="BJ229" s="140"/>
      <c r="BK229" s="140"/>
      <c r="BL229" s="140"/>
      <c r="BM229" s="140"/>
      <c r="BN229" s="140"/>
      <c r="BO229" s="140"/>
      <c r="BP229" s="140"/>
      <c r="BQ229" s="140"/>
      <c r="BR229" s="140"/>
      <c r="BS229" s="140"/>
      <c r="BT229" s="140"/>
      <c r="BU229" s="140"/>
      <c r="BV229" s="140"/>
      <c r="BW229" s="140"/>
      <c r="BX229" s="140"/>
      <c r="BY229" s="140"/>
      <c r="BZ229" s="140"/>
      <c r="CA229" s="140"/>
      <c r="CB229" s="140"/>
      <c r="CC229" s="140"/>
      <c r="CD229" s="140"/>
      <c r="CE229" s="140"/>
      <c r="CF229" s="140"/>
      <c r="CG229" s="140"/>
      <c r="CH229" s="140"/>
      <c r="CI229" s="140"/>
      <c r="CJ229" s="140"/>
      <c r="CK229" s="140"/>
      <c r="CL229" s="140"/>
      <c r="CM229" s="140"/>
      <c r="CN229" s="140"/>
      <c r="CO229" s="140"/>
      <c r="CP229" s="140"/>
      <c r="CQ229" s="140"/>
      <c r="CR229" s="140"/>
      <c r="CS229" s="140"/>
      <c r="CT229" s="140"/>
      <c r="CU229" s="140"/>
      <c r="CV229" s="140"/>
      <c r="CW229" s="140"/>
      <c r="CX229" s="140"/>
      <c r="CY229" s="140"/>
      <c r="CZ229" s="140"/>
      <c r="DA229" s="140"/>
      <c r="DB229" s="140"/>
      <c r="DC229" s="140"/>
      <c r="DD229" s="140"/>
      <c r="DE229" s="140"/>
      <c r="DF229" s="140"/>
      <c r="DG229" s="140"/>
      <c r="DH229" s="140"/>
      <c r="DI229" s="140"/>
      <c r="DJ229" s="140"/>
      <c r="DK229" s="140"/>
      <c r="DL229" s="140"/>
      <c r="DM229" s="140"/>
      <c r="DN229" s="140"/>
      <c r="DO229" s="140"/>
      <c r="DP229" s="140"/>
      <c r="DQ229" s="140"/>
      <c r="DR229" s="140"/>
      <c r="DS229" s="140"/>
      <c r="DT229" s="140"/>
      <c r="DU229" s="140"/>
      <c r="DV229" s="140"/>
      <c r="DW229" s="140"/>
      <c r="DX229" s="140"/>
      <c r="DY229" s="140"/>
      <c r="DZ229" s="140"/>
      <c r="EA229" s="140"/>
      <c r="EB229" s="140"/>
      <c r="EC229" s="140"/>
      <c r="ED229" s="140"/>
      <c r="EE229" s="140"/>
      <c r="EF229" s="140"/>
      <c r="EG229" s="140"/>
      <c r="EH229" s="140"/>
      <c r="EI229" s="140"/>
      <c r="EJ229" s="140"/>
      <c r="EK229" s="140"/>
      <c r="EL229" s="140"/>
      <c r="EM229" s="140"/>
      <c r="EN229" s="140"/>
      <c r="EO229" s="140"/>
      <c r="EP229" s="140"/>
      <c r="EQ229" s="140"/>
      <c r="ER229" s="140"/>
      <c r="ES229" s="140"/>
      <c r="ET229" s="140"/>
      <c r="EU229" s="140"/>
      <c r="EV229" s="140"/>
      <c r="EW229" s="140"/>
      <c r="EX229" s="140"/>
      <c r="EY229" s="140"/>
      <c r="EZ229" s="140"/>
      <c r="FA229" s="140"/>
      <c r="FB229" s="140"/>
      <c r="FC229" s="140"/>
      <c r="FD229" s="140"/>
      <c r="FE229" s="140"/>
      <c r="FF229" s="140"/>
      <c r="FG229" s="140"/>
      <c r="FH229" s="140"/>
      <c r="FI229" s="140"/>
      <c r="FJ229" s="140"/>
      <c r="FK229" s="140"/>
      <c r="FL229" s="140"/>
      <c r="FM229" s="140"/>
      <c r="FN229" s="140"/>
      <c r="FO229" s="140"/>
      <c r="FP229" s="140"/>
      <c r="FQ229" s="140"/>
      <c r="FR229" s="140"/>
      <c r="FS229" s="140"/>
      <c r="FT229" s="140"/>
      <c r="FU229" s="140"/>
      <c r="FV229" s="140"/>
      <c r="FW229" s="140"/>
      <c r="FX229" s="140"/>
      <c r="FY229" s="140"/>
      <c r="FZ229" s="140"/>
      <c r="GA229" s="140"/>
      <c r="GB229" s="140"/>
      <c r="GC229" s="140"/>
      <c r="GD229" s="140"/>
      <c r="GE229" s="140"/>
      <c r="GF229" s="140"/>
      <c r="GG229" s="140"/>
      <c r="GH229" s="140"/>
      <c r="GI229" s="140"/>
      <c r="GJ229" s="140"/>
      <c r="GK229" s="140"/>
      <c r="GL229" s="140"/>
      <c r="GM229" s="140"/>
      <c r="GN229" s="140"/>
      <c r="GO229" s="140"/>
      <c r="GP229" s="140"/>
      <c r="GQ229" s="140"/>
      <c r="GR229" s="140"/>
      <c r="GS229" s="140"/>
      <c r="GT229" s="140"/>
      <c r="GU229" s="140"/>
      <c r="GV229" s="140"/>
      <c r="GW229" s="140"/>
      <c r="GX229" s="140"/>
      <c r="GY229" s="140"/>
      <c r="GZ229" s="140"/>
      <c r="HA229" s="140"/>
      <c r="HB229" s="140"/>
      <c r="HC229" s="140"/>
      <c r="HD229" s="140"/>
      <c r="HE229" s="140"/>
      <c r="HF229" s="140"/>
      <c r="HG229" s="140"/>
      <c r="HH229" s="140"/>
      <c r="HI229" s="140"/>
      <c r="HJ229" s="140"/>
      <c r="HK229" s="140"/>
      <c r="HL229" s="140"/>
      <c r="HM229" s="140"/>
      <c r="HN229" s="140"/>
      <c r="HO229" s="140"/>
      <c r="HP229" s="140"/>
      <c r="HQ229" s="140"/>
      <c r="HR229" s="140"/>
      <c r="HS229" s="140"/>
      <c r="HT229" s="140"/>
      <c r="HU229" s="140"/>
      <c r="HV229" s="140"/>
      <c r="HW229" s="140"/>
      <c r="HX229" s="140"/>
      <c r="HY229" s="140"/>
      <c r="HZ229" s="140"/>
      <c r="IA229" s="140"/>
      <c r="IB229" s="140"/>
      <c r="IC229" s="140"/>
      <c r="ID229" s="140"/>
      <c r="IE229" s="140"/>
      <c r="IF229" s="140"/>
      <c r="IG229" s="140"/>
      <c r="IH229" s="140"/>
      <c r="II229" s="140"/>
      <c r="IJ229" s="140"/>
      <c r="IK229" s="140"/>
      <c r="IL229" s="140"/>
      <c r="IM229" s="140"/>
      <c r="IN229" s="140"/>
      <c r="IO229" s="140"/>
      <c r="IP229" s="140"/>
      <c r="IQ229" s="140"/>
      <c r="IR229" s="140"/>
      <c r="IS229" s="140"/>
      <c r="IT229" s="140"/>
      <c r="IU229" s="140"/>
      <c r="IV229" s="140"/>
      <c r="IW229" s="140"/>
      <c r="IX229" s="140"/>
      <c r="IY229" s="140"/>
      <c r="IZ229" s="140"/>
      <c r="JA229" s="140"/>
      <c r="JB229" s="140"/>
      <c r="JC229" s="140"/>
      <c r="JD229" s="140"/>
      <c r="JE229" s="140"/>
      <c r="JF229" s="140"/>
      <c r="JG229" s="140"/>
      <c r="JH229" s="140"/>
      <c r="JI229" s="140"/>
      <c r="JJ229" s="140"/>
      <c r="JK229" s="140"/>
      <c r="JL229" s="140"/>
      <c r="JM229" s="140"/>
      <c r="JN229" s="140"/>
      <c r="JO229" s="140"/>
      <c r="JP229" s="140"/>
      <c r="JQ229" s="140"/>
      <c r="JR229" s="140"/>
      <c r="JS229" s="140"/>
      <c r="JT229" s="140"/>
      <c r="JU229" s="140"/>
      <c r="JV229" s="140"/>
      <c r="JW229" s="140"/>
      <c r="JX229" s="140"/>
      <c r="JY229" s="140"/>
      <c r="JZ229" s="140"/>
      <c r="KA229" s="140"/>
      <c r="KB229" s="140"/>
      <c r="KC229" s="140"/>
      <c r="KD229" s="140"/>
      <c r="KE229" s="140"/>
      <c r="KF229" s="140"/>
      <c r="KG229" s="140"/>
      <c r="KH229" s="140"/>
      <c r="KI229" s="140"/>
      <c r="KJ229" s="140"/>
      <c r="KK229" s="140"/>
      <c r="KL229" s="140"/>
      <c r="KM229" s="140"/>
      <c r="KN229" s="140"/>
      <c r="KO229" s="140"/>
      <c r="KP229" s="140"/>
      <c r="KQ229" s="140"/>
      <c r="KR229" s="140"/>
      <c r="KS229" s="140"/>
      <c r="KT229" s="140"/>
      <c r="KU229" s="140"/>
      <c r="KV229" s="140"/>
      <c r="KW229" s="140"/>
      <c r="KX229" s="140"/>
      <c r="KY229" s="140"/>
      <c r="KZ229" s="140"/>
      <c r="LA229" s="140"/>
      <c r="LB229" s="140"/>
      <c r="LC229" s="140"/>
      <c r="LD229" s="140"/>
      <c r="LE229" s="140"/>
      <c r="LF229" s="140"/>
      <c r="LG229" s="140"/>
      <c r="LH229" s="140"/>
      <c r="LI229" s="140"/>
      <c r="LJ229" s="140"/>
      <c r="LK229" s="140"/>
      <c r="LL229" s="140"/>
      <c r="LM229" s="140"/>
      <c r="LN229" s="140"/>
      <c r="LO229" s="140"/>
      <c r="LP229" s="140"/>
      <c r="LQ229" s="140"/>
      <c r="LR229" s="140"/>
      <c r="LS229" s="140"/>
      <c r="LT229" s="140"/>
      <c r="LU229" s="140"/>
      <c r="LV229" s="140"/>
      <c r="LW229" s="140"/>
      <c r="LX229" s="140"/>
      <c r="LY229" s="140"/>
      <c r="LZ229" s="140"/>
      <c r="MA229" s="140"/>
      <c r="MB229" s="140"/>
      <c r="MC229" s="140"/>
      <c r="MD229" s="140"/>
      <c r="ME229" s="140"/>
      <c r="MF229" s="140"/>
      <c r="MG229" s="140"/>
      <c r="MH229" s="140"/>
      <c r="MI229" s="140"/>
      <c r="MJ229" s="140"/>
      <c r="MK229" s="140"/>
      <c r="ML229" s="140"/>
      <c r="MM229" s="140"/>
      <c r="MN229" s="140"/>
      <c r="MO229" s="140"/>
      <c r="MP229" s="140"/>
      <c r="MQ229" s="140"/>
      <c r="MR229" s="140"/>
      <c r="MS229" s="140"/>
      <c r="MT229" s="140"/>
      <c r="MU229" s="140"/>
      <c r="MV229" s="140"/>
      <c r="MW229" s="140"/>
      <c r="MX229" s="140"/>
      <c r="MY229" s="140"/>
      <c r="MZ229" s="140"/>
      <c r="NA229" s="140"/>
      <c r="NB229" s="140"/>
      <c r="NC229" s="140"/>
      <c r="ND229" s="140"/>
      <c r="NE229" s="140"/>
      <c r="NF229" s="140"/>
      <c r="NG229" s="140"/>
      <c r="NH229" s="140"/>
      <c r="NI229" s="140"/>
      <c r="NJ229" s="140"/>
      <c r="NK229" s="140"/>
      <c r="NL229" s="140"/>
      <c r="NM229" s="140"/>
      <c r="NN229" s="140"/>
    </row>
    <row r="230" spans="1:564" ht="11.25" customHeight="1" x14ac:dyDescent="0.2">
      <c r="B230" s="963" t="str">
        <f>alapadatok!AY3</f>
        <v>DE</v>
      </c>
      <c r="C230" s="1239" t="str">
        <f>alapadatok!AZ3</f>
        <v>06:00-14:00/08:00-16:00</v>
      </c>
      <c r="D230" s="1240"/>
      <c r="E230" s="1241"/>
      <c r="F230" s="140"/>
      <c r="G230" s="140"/>
      <c r="H230" s="140"/>
      <c r="I230" s="140"/>
      <c r="J230" s="140"/>
      <c r="K230" s="140"/>
      <c r="L230" s="140"/>
      <c r="M230" s="140"/>
      <c r="N230" s="140"/>
      <c r="O230" s="140"/>
      <c r="P230" s="140"/>
      <c r="Q230" s="140"/>
      <c r="R230" s="140"/>
      <c r="S230" s="140"/>
      <c r="T230" s="140"/>
      <c r="U230" s="140"/>
      <c r="V230" s="140"/>
      <c r="W230" s="140"/>
      <c r="X230" s="140"/>
      <c r="Y230" s="140"/>
      <c r="Z230" s="140"/>
      <c r="AA230" s="140"/>
      <c r="AB230" s="140"/>
      <c r="AC230" s="140"/>
      <c r="AD230" s="140"/>
      <c r="AE230" s="140"/>
      <c r="AF230" s="140"/>
      <c r="AG230" s="140"/>
      <c r="AH230" s="140"/>
      <c r="AI230" s="140"/>
      <c r="AJ230" s="140"/>
      <c r="AK230" s="140"/>
      <c r="AL230" s="140"/>
      <c r="AM230" s="140"/>
      <c r="AN230" s="140"/>
      <c r="AO230" s="140"/>
      <c r="AP230" s="140"/>
      <c r="AQ230" s="140"/>
      <c r="AR230" s="140"/>
      <c r="AS230" s="140"/>
      <c r="AT230" s="140"/>
      <c r="AU230" s="140"/>
      <c r="AV230" s="140"/>
      <c r="AW230" s="140"/>
      <c r="AX230" s="140"/>
      <c r="AY230" s="140"/>
      <c r="AZ230" s="140"/>
      <c r="BA230" s="140"/>
      <c r="BB230" s="140"/>
      <c r="BC230" s="140"/>
      <c r="BD230" s="140"/>
      <c r="BE230" s="140"/>
      <c r="BF230" s="140"/>
      <c r="BG230" s="140"/>
      <c r="BH230" s="140"/>
      <c r="BI230" s="140"/>
      <c r="BJ230" s="140"/>
      <c r="BK230" s="140"/>
      <c r="BL230" s="140"/>
      <c r="BM230" s="140"/>
      <c r="BN230" s="140"/>
      <c r="BO230" s="140"/>
      <c r="BP230" s="140"/>
      <c r="BQ230" s="140"/>
      <c r="BR230" s="140"/>
      <c r="BS230" s="140"/>
      <c r="BT230" s="140"/>
      <c r="BU230" s="140"/>
      <c r="BV230" s="140"/>
      <c r="BW230" s="140"/>
      <c r="BX230" s="140"/>
      <c r="BY230" s="140"/>
      <c r="BZ230" s="140"/>
      <c r="CA230" s="140"/>
      <c r="CB230" s="140"/>
      <c r="CC230" s="140"/>
      <c r="CD230" s="140"/>
      <c r="CE230" s="140"/>
      <c r="CF230" s="140"/>
      <c r="CG230" s="140"/>
      <c r="CH230" s="140"/>
      <c r="CI230" s="140"/>
      <c r="CJ230" s="140"/>
      <c r="CK230" s="140"/>
      <c r="CL230" s="140"/>
      <c r="CM230" s="140"/>
      <c r="CN230" s="140"/>
      <c r="CO230" s="140"/>
      <c r="CP230" s="140"/>
      <c r="CQ230" s="140"/>
      <c r="CR230" s="140"/>
      <c r="CS230" s="140"/>
      <c r="CT230" s="140"/>
      <c r="CU230" s="140"/>
      <c r="CV230" s="140"/>
      <c r="CW230" s="140"/>
      <c r="CX230" s="140"/>
      <c r="CY230" s="140"/>
      <c r="CZ230" s="140"/>
      <c r="DA230" s="140"/>
      <c r="DB230" s="140"/>
      <c r="DC230" s="140"/>
      <c r="DD230" s="140"/>
      <c r="DE230" s="140"/>
      <c r="DF230" s="140"/>
      <c r="DG230" s="140"/>
      <c r="DH230" s="140"/>
      <c r="DI230" s="140"/>
      <c r="DJ230" s="140"/>
      <c r="DK230" s="140"/>
      <c r="DL230" s="140"/>
      <c r="DM230" s="140"/>
      <c r="DN230" s="140"/>
      <c r="DO230" s="140"/>
      <c r="DP230" s="140"/>
      <c r="DQ230" s="140"/>
      <c r="DR230" s="140"/>
      <c r="DS230" s="140"/>
      <c r="DT230" s="140"/>
      <c r="DU230" s="140"/>
      <c r="DV230" s="140"/>
      <c r="DW230" s="140"/>
      <c r="DX230" s="140"/>
      <c r="DY230" s="140"/>
      <c r="DZ230" s="140"/>
      <c r="EA230" s="140"/>
      <c r="EB230" s="140"/>
      <c r="EC230" s="140"/>
      <c r="ED230" s="140"/>
      <c r="EE230" s="140"/>
      <c r="EF230" s="140"/>
      <c r="EG230" s="140"/>
      <c r="EH230" s="140"/>
      <c r="EI230" s="140"/>
      <c r="EJ230" s="140"/>
      <c r="EK230" s="140"/>
      <c r="EL230" s="140"/>
      <c r="EM230" s="140"/>
      <c r="EN230" s="140"/>
      <c r="EO230" s="140"/>
      <c r="EP230" s="140"/>
      <c r="EQ230" s="140"/>
      <c r="ER230" s="140"/>
      <c r="ES230" s="140"/>
      <c r="ET230" s="140"/>
      <c r="EU230" s="140"/>
      <c r="EV230" s="140"/>
      <c r="EW230" s="140"/>
      <c r="EX230" s="140"/>
      <c r="EY230" s="140"/>
      <c r="EZ230" s="140"/>
      <c r="FA230" s="140"/>
      <c r="FB230" s="140"/>
      <c r="FC230" s="140"/>
      <c r="FD230" s="140"/>
      <c r="FE230" s="140"/>
      <c r="FF230" s="140"/>
      <c r="FG230" s="140"/>
      <c r="FH230" s="140"/>
      <c r="FI230" s="140"/>
      <c r="FJ230" s="140"/>
      <c r="FK230" s="140"/>
      <c r="FL230" s="140"/>
      <c r="FM230" s="140"/>
      <c r="FN230" s="140"/>
      <c r="FO230" s="140"/>
      <c r="FP230" s="140"/>
      <c r="FQ230" s="140"/>
      <c r="FR230" s="140"/>
      <c r="FS230" s="140"/>
      <c r="FT230" s="140"/>
      <c r="FU230" s="140"/>
      <c r="FV230" s="140"/>
      <c r="FW230" s="140"/>
      <c r="FX230" s="140"/>
      <c r="FY230" s="140"/>
      <c r="FZ230" s="140"/>
      <c r="GA230" s="140"/>
      <c r="GB230" s="140"/>
      <c r="GC230" s="140"/>
      <c r="GD230" s="140"/>
      <c r="GE230" s="140"/>
      <c r="GF230" s="140"/>
      <c r="GG230" s="140"/>
      <c r="GH230" s="140"/>
      <c r="GI230" s="140"/>
      <c r="GJ230" s="140"/>
      <c r="GK230" s="140"/>
      <c r="GL230" s="140"/>
      <c r="GM230" s="140"/>
      <c r="GN230" s="140"/>
      <c r="GO230" s="140"/>
      <c r="GP230" s="140"/>
      <c r="GQ230" s="140"/>
      <c r="GR230" s="140"/>
      <c r="GS230" s="140"/>
      <c r="GT230" s="140"/>
      <c r="GU230" s="140"/>
      <c r="GV230" s="140"/>
      <c r="GW230" s="140"/>
      <c r="GX230" s="140"/>
      <c r="GY230" s="140"/>
      <c r="GZ230" s="140"/>
      <c r="HA230" s="140"/>
      <c r="HB230" s="140"/>
      <c r="HC230" s="140"/>
      <c r="HD230" s="140"/>
      <c r="HE230" s="140"/>
      <c r="HF230" s="140"/>
      <c r="HG230" s="140"/>
      <c r="HH230" s="140"/>
      <c r="HI230" s="140"/>
      <c r="HJ230" s="140"/>
      <c r="HK230" s="140"/>
      <c r="HL230" s="140"/>
      <c r="HM230" s="140"/>
      <c r="HN230" s="140"/>
      <c r="HO230" s="140"/>
      <c r="HP230" s="140"/>
      <c r="HQ230" s="140"/>
      <c r="HR230" s="140"/>
      <c r="HS230" s="140"/>
      <c r="HT230" s="140"/>
      <c r="HU230" s="140"/>
      <c r="HV230" s="140"/>
      <c r="HW230" s="140"/>
      <c r="HX230" s="140"/>
      <c r="HY230" s="140"/>
      <c r="HZ230" s="140"/>
      <c r="IA230" s="140"/>
      <c r="IB230" s="140"/>
      <c r="IC230" s="140"/>
      <c r="ID230" s="140"/>
      <c r="IE230" s="140"/>
      <c r="IF230" s="140"/>
      <c r="IG230" s="140"/>
      <c r="IH230" s="140"/>
      <c r="II230" s="140"/>
      <c r="IJ230" s="140"/>
      <c r="IK230" s="140"/>
      <c r="IL230" s="140"/>
      <c r="IM230" s="140"/>
      <c r="IN230" s="140"/>
      <c r="IO230" s="140"/>
      <c r="IP230" s="140"/>
      <c r="IQ230" s="140"/>
      <c r="IR230" s="140"/>
      <c r="IS230" s="140"/>
      <c r="IT230" s="140"/>
      <c r="IU230" s="140"/>
      <c r="IV230" s="140"/>
      <c r="IW230" s="140"/>
      <c r="IX230" s="140"/>
      <c r="IY230" s="140"/>
      <c r="IZ230" s="140"/>
      <c r="JA230" s="140"/>
      <c r="JB230" s="140"/>
      <c r="JC230" s="140"/>
      <c r="JD230" s="140"/>
      <c r="JE230" s="140"/>
      <c r="JF230" s="140"/>
      <c r="JG230" s="140"/>
      <c r="JH230" s="140"/>
      <c r="JI230" s="140"/>
      <c r="JJ230" s="140"/>
      <c r="JK230" s="140"/>
      <c r="JL230" s="140"/>
      <c r="JM230" s="140"/>
      <c r="JN230" s="140"/>
      <c r="JO230" s="140"/>
      <c r="JP230" s="140"/>
      <c r="JQ230" s="140"/>
      <c r="JR230" s="140"/>
      <c r="JS230" s="140"/>
      <c r="JT230" s="140"/>
      <c r="JU230" s="140"/>
      <c r="JV230" s="140"/>
      <c r="JW230" s="140"/>
      <c r="JX230" s="140"/>
      <c r="JY230" s="140"/>
      <c r="JZ230" s="140"/>
      <c r="KA230" s="140"/>
      <c r="KB230" s="140"/>
      <c r="KC230" s="140"/>
      <c r="KD230" s="140"/>
      <c r="KE230" s="140"/>
      <c r="KF230" s="140"/>
      <c r="KG230" s="140"/>
      <c r="KH230" s="140"/>
      <c r="KI230" s="140"/>
      <c r="KJ230" s="140"/>
      <c r="KK230" s="140"/>
      <c r="KL230" s="140"/>
      <c r="KM230" s="140"/>
      <c r="KN230" s="140"/>
      <c r="KO230" s="140"/>
      <c r="KP230" s="140"/>
      <c r="KQ230" s="140"/>
      <c r="KR230" s="140"/>
      <c r="KS230" s="140"/>
      <c r="KT230" s="140"/>
      <c r="KU230" s="140"/>
      <c r="KV230" s="140"/>
      <c r="KW230" s="140"/>
      <c r="KX230" s="140"/>
      <c r="KY230" s="140"/>
      <c r="KZ230" s="140"/>
      <c r="LA230" s="140"/>
      <c r="LB230" s="140"/>
      <c r="LC230" s="140"/>
      <c r="LD230" s="140"/>
      <c r="LE230" s="140"/>
      <c r="LF230" s="140"/>
      <c r="LG230" s="140"/>
      <c r="LH230" s="140"/>
      <c r="LI230" s="140"/>
      <c r="LJ230" s="140"/>
      <c r="LK230" s="140"/>
      <c r="LL230" s="140"/>
      <c r="LM230" s="140"/>
      <c r="LN230" s="140"/>
      <c r="LO230" s="140"/>
      <c r="LP230" s="140"/>
      <c r="LQ230" s="140"/>
      <c r="LR230" s="140"/>
      <c r="LS230" s="140"/>
      <c r="LT230" s="140"/>
      <c r="LU230" s="140"/>
      <c r="LV230" s="140"/>
      <c r="LW230" s="140"/>
      <c r="LX230" s="140"/>
      <c r="LY230" s="140"/>
      <c r="LZ230" s="140"/>
      <c r="MA230" s="140"/>
      <c r="MB230" s="140"/>
      <c r="MC230" s="140"/>
      <c r="MD230" s="140"/>
      <c r="ME230" s="140"/>
      <c r="MF230" s="140"/>
      <c r="MG230" s="140"/>
      <c r="MH230" s="140"/>
      <c r="MI230" s="140"/>
      <c r="MJ230" s="140"/>
      <c r="MK230" s="140"/>
      <c r="ML230" s="140"/>
      <c r="MM230" s="140"/>
      <c r="MN230" s="140"/>
      <c r="MO230" s="140"/>
      <c r="MP230" s="140"/>
      <c r="MQ230" s="140"/>
      <c r="MR230" s="140"/>
      <c r="MS230" s="140"/>
      <c r="MT230" s="140"/>
      <c r="MU230" s="140"/>
      <c r="MV230" s="140"/>
      <c r="MW230" s="140"/>
      <c r="MX230" s="140"/>
      <c r="MY230" s="140"/>
      <c r="MZ230" s="140"/>
      <c r="NA230" s="140"/>
      <c r="NB230" s="140"/>
      <c r="NC230" s="140"/>
      <c r="ND230" s="140"/>
      <c r="NE230" s="140"/>
      <c r="NF230" s="140"/>
      <c r="NG230" s="140"/>
      <c r="NH230" s="140"/>
      <c r="NI230" s="140"/>
      <c r="NJ230" s="140"/>
      <c r="NK230" s="140"/>
      <c r="NL230" s="140"/>
      <c r="NM230" s="140"/>
      <c r="NN230" s="140"/>
    </row>
    <row r="231" spans="1:564" x14ac:dyDescent="0.2">
      <c r="B231" s="964" t="str">
        <f>alapadatok!AY4</f>
        <v>DU</v>
      </c>
      <c r="C231" s="1248" t="str">
        <f>alapadatok!AZ4</f>
        <v>14:00-22:00</v>
      </c>
      <c r="D231" s="1249"/>
      <c r="E231" s="1250"/>
      <c r="F231" s="140"/>
      <c r="G231" s="140"/>
      <c r="H231" s="140"/>
      <c r="I231" s="140"/>
      <c r="J231" s="140"/>
      <c r="K231" s="140"/>
      <c r="L231" s="140"/>
      <c r="M231" s="140"/>
      <c r="N231" s="140"/>
      <c r="O231" s="140"/>
      <c r="P231" s="140"/>
      <c r="Q231" s="140"/>
      <c r="R231" s="140"/>
      <c r="S231" s="140"/>
      <c r="T231" s="140"/>
      <c r="U231" s="140"/>
      <c r="V231" s="140"/>
      <c r="W231" s="140"/>
      <c r="X231" s="140"/>
      <c r="Y231" s="140"/>
      <c r="Z231" s="140"/>
      <c r="AA231" s="140"/>
      <c r="AB231" s="140"/>
      <c r="AC231" s="140"/>
      <c r="AD231" s="140"/>
      <c r="AE231" s="140"/>
      <c r="AF231" s="140"/>
      <c r="AG231" s="140"/>
      <c r="AH231" s="140"/>
      <c r="AI231" s="140"/>
      <c r="AJ231" s="140"/>
      <c r="AK231" s="140"/>
      <c r="AL231" s="140"/>
      <c r="AM231" s="140"/>
      <c r="AN231" s="140"/>
      <c r="AO231" s="140"/>
      <c r="AP231" s="140"/>
      <c r="AQ231" s="140"/>
      <c r="AR231" s="140"/>
      <c r="AS231" s="140"/>
      <c r="AT231" s="140"/>
      <c r="AU231" s="140"/>
      <c r="AV231" s="140"/>
      <c r="AW231" s="140"/>
      <c r="AX231" s="140"/>
      <c r="AY231" s="140"/>
      <c r="AZ231" s="140"/>
      <c r="BA231" s="140"/>
      <c r="BB231" s="140"/>
      <c r="BC231" s="140"/>
      <c r="BD231" s="140"/>
      <c r="BE231" s="140"/>
      <c r="BF231" s="140"/>
      <c r="BG231" s="140"/>
      <c r="BH231" s="140"/>
      <c r="BI231" s="140"/>
      <c r="BJ231" s="140"/>
      <c r="BK231" s="140"/>
      <c r="BL231" s="140"/>
      <c r="BM231" s="140"/>
      <c r="BN231" s="140"/>
      <c r="BO231" s="140"/>
      <c r="BP231" s="140"/>
      <c r="BQ231" s="140"/>
      <c r="BR231" s="140"/>
      <c r="BS231" s="140"/>
      <c r="BT231" s="140"/>
      <c r="BU231" s="140"/>
      <c r="BV231" s="140"/>
      <c r="BW231" s="140"/>
      <c r="BX231" s="140"/>
      <c r="BY231" s="140"/>
      <c r="BZ231" s="140"/>
      <c r="CA231" s="140"/>
      <c r="CB231" s="140"/>
      <c r="CC231" s="140"/>
      <c r="CD231" s="140"/>
      <c r="CE231" s="140"/>
      <c r="CF231" s="140"/>
      <c r="CG231" s="140"/>
      <c r="CH231" s="140"/>
      <c r="CI231" s="140"/>
      <c r="CJ231" s="140"/>
      <c r="CK231" s="140"/>
      <c r="CL231" s="140"/>
      <c r="CM231" s="140"/>
      <c r="CN231" s="140"/>
      <c r="CO231" s="140"/>
      <c r="CP231" s="140"/>
      <c r="CQ231" s="140"/>
      <c r="CR231" s="140"/>
      <c r="CS231" s="140"/>
      <c r="CT231" s="140"/>
      <c r="CU231" s="140"/>
      <c r="CV231" s="140"/>
      <c r="CW231" s="140"/>
      <c r="CX231" s="140"/>
      <c r="CY231" s="140"/>
      <c r="CZ231" s="140"/>
      <c r="DA231" s="140"/>
      <c r="DB231" s="140"/>
      <c r="DC231" s="140"/>
      <c r="DD231" s="140"/>
      <c r="DE231" s="140"/>
      <c r="DF231" s="140"/>
      <c r="DG231" s="140"/>
      <c r="DH231" s="140"/>
      <c r="DI231" s="140"/>
      <c r="DJ231" s="140"/>
      <c r="DK231" s="140"/>
      <c r="DL231" s="140"/>
      <c r="DM231" s="140"/>
      <c r="DN231" s="140"/>
      <c r="DO231" s="140"/>
      <c r="DP231" s="140"/>
      <c r="DQ231" s="140"/>
      <c r="DR231" s="140"/>
      <c r="DS231" s="140"/>
      <c r="DT231" s="140"/>
      <c r="DU231" s="140"/>
      <c r="DV231" s="140"/>
      <c r="DW231" s="140"/>
      <c r="DX231" s="140"/>
      <c r="DY231" s="140"/>
      <c r="DZ231" s="140"/>
      <c r="EA231" s="140"/>
      <c r="EB231" s="140"/>
      <c r="EC231" s="140"/>
      <c r="ED231" s="140"/>
      <c r="EE231" s="140"/>
      <c r="EF231" s="140"/>
      <c r="EG231" s="140"/>
      <c r="EH231" s="140"/>
      <c r="EI231" s="140"/>
      <c r="EJ231" s="140"/>
      <c r="EK231" s="140"/>
      <c r="EL231" s="140"/>
      <c r="EM231" s="140"/>
      <c r="EN231" s="140"/>
      <c r="EO231" s="140"/>
      <c r="EP231" s="140"/>
      <c r="EQ231" s="140"/>
      <c r="ER231" s="140"/>
      <c r="ES231" s="140"/>
      <c r="ET231" s="140"/>
      <c r="EU231" s="140"/>
      <c r="EV231" s="140"/>
      <c r="EW231" s="140"/>
      <c r="EX231" s="140"/>
      <c r="EY231" s="140"/>
      <c r="EZ231" s="140"/>
      <c r="FA231" s="140"/>
      <c r="FB231" s="140"/>
      <c r="FC231" s="140"/>
      <c r="FD231" s="140"/>
      <c r="FE231" s="140"/>
      <c r="FF231" s="140"/>
      <c r="FG231" s="140"/>
      <c r="FH231" s="140"/>
      <c r="FI231" s="140"/>
      <c r="FJ231" s="140"/>
      <c r="FK231" s="140"/>
      <c r="FL231" s="140"/>
      <c r="FM231" s="140"/>
      <c r="FN231" s="140"/>
      <c r="FO231" s="140"/>
      <c r="FP231" s="140"/>
      <c r="FQ231" s="140"/>
      <c r="FR231" s="140"/>
      <c r="FS231" s="140"/>
      <c r="FT231" s="140"/>
      <c r="FU231" s="140"/>
      <c r="FV231" s="140"/>
      <c r="FW231" s="140"/>
      <c r="FX231" s="140"/>
      <c r="FY231" s="140"/>
      <c r="FZ231" s="140"/>
      <c r="GA231" s="140"/>
      <c r="GB231" s="140"/>
      <c r="GC231" s="140"/>
      <c r="GD231" s="140"/>
      <c r="GE231" s="140"/>
      <c r="GF231" s="140"/>
      <c r="GG231" s="140"/>
      <c r="GH231" s="140"/>
      <c r="GI231" s="140"/>
      <c r="GJ231" s="140"/>
      <c r="GK231" s="140"/>
      <c r="GL231" s="140"/>
      <c r="GM231" s="140"/>
      <c r="GN231" s="140"/>
      <c r="GO231" s="140"/>
      <c r="GP231" s="140"/>
      <c r="GQ231" s="140"/>
      <c r="GR231" s="140"/>
      <c r="GS231" s="140"/>
      <c r="GT231" s="140"/>
      <c r="GU231" s="140"/>
      <c r="GV231" s="140"/>
      <c r="GW231" s="140"/>
      <c r="GX231" s="140"/>
      <c r="GY231" s="140"/>
      <c r="GZ231" s="140"/>
      <c r="HA231" s="140"/>
      <c r="HB231" s="140"/>
      <c r="HC231" s="140"/>
      <c r="HD231" s="140"/>
      <c r="HE231" s="140"/>
      <c r="HF231" s="140"/>
      <c r="HG231" s="140"/>
      <c r="HH231" s="140"/>
      <c r="HI231" s="140"/>
      <c r="HJ231" s="140"/>
      <c r="HK231" s="140"/>
      <c r="HL231" s="140"/>
      <c r="HM231" s="140"/>
      <c r="HN231" s="140"/>
      <c r="HO231" s="140"/>
      <c r="HP231" s="140"/>
      <c r="HQ231" s="140"/>
      <c r="HR231" s="140"/>
      <c r="HS231" s="140"/>
      <c r="HT231" s="140"/>
      <c r="HU231" s="140"/>
      <c r="HV231" s="140"/>
      <c r="HW231" s="140"/>
      <c r="HX231" s="140"/>
      <c r="HY231" s="140"/>
      <c r="HZ231" s="140"/>
      <c r="IA231" s="140"/>
      <c r="IB231" s="140"/>
      <c r="IC231" s="140"/>
      <c r="ID231" s="140"/>
      <c r="IE231" s="140"/>
      <c r="IF231" s="140"/>
      <c r="IG231" s="140"/>
      <c r="IH231" s="140"/>
      <c r="II231" s="140"/>
      <c r="IJ231" s="140"/>
      <c r="IK231" s="140"/>
      <c r="IL231" s="140"/>
      <c r="IM231" s="140"/>
      <c r="IN231" s="140"/>
      <c r="IO231" s="140"/>
      <c r="IP231" s="140"/>
      <c r="IQ231" s="140"/>
      <c r="IR231" s="140"/>
      <c r="IS231" s="140"/>
      <c r="IT231" s="140"/>
      <c r="IU231" s="140"/>
      <c r="IV231" s="140"/>
      <c r="IW231" s="140"/>
      <c r="IX231" s="140"/>
      <c r="IY231" s="140"/>
      <c r="IZ231" s="140"/>
      <c r="JA231" s="140"/>
      <c r="JB231" s="140"/>
      <c r="JC231" s="140"/>
      <c r="JD231" s="140"/>
      <c r="JE231" s="140"/>
      <c r="JF231" s="140"/>
      <c r="JG231" s="140"/>
      <c r="JH231" s="140"/>
      <c r="JI231" s="140"/>
      <c r="JJ231" s="140"/>
      <c r="JK231" s="140"/>
      <c r="JL231" s="140"/>
      <c r="JM231" s="140"/>
      <c r="JN231" s="140"/>
      <c r="JO231" s="140"/>
      <c r="JP231" s="140"/>
      <c r="JQ231" s="140"/>
      <c r="JR231" s="140"/>
      <c r="JS231" s="140"/>
      <c r="JT231" s="140"/>
      <c r="JU231" s="140"/>
      <c r="JV231" s="140"/>
      <c r="JW231" s="140"/>
      <c r="JX231" s="140"/>
      <c r="JY231" s="140"/>
      <c r="JZ231" s="140"/>
      <c r="KA231" s="140"/>
      <c r="KB231" s="140"/>
      <c r="KC231" s="140"/>
      <c r="KD231" s="140"/>
      <c r="KE231" s="140"/>
      <c r="KF231" s="140"/>
      <c r="KG231" s="140"/>
      <c r="KH231" s="140"/>
      <c r="KI231" s="140"/>
      <c r="KJ231" s="140"/>
      <c r="KK231" s="140"/>
      <c r="KL231" s="140"/>
      <c r="KM231" s="140"/>
      <c r="KN231" s="140"/>
      <c r="KO231" s="140"/>
      <c r="KP231" s="140"/>
      <c r="KQ231" s="140"/>
      <c r="KR231" s="140"/>
      <c r="KS231" s="140"/>
      <c r="KT231" s="140"/>
      <c r="KU231" s="140"/>
      <c r="KV231" s="140"/>
      <c r="KW231" s="140"/>
      <c r="KX231" s="140"/>
      <c r="KY231" s="140"/>
      <c r="KZ231" s="140"/>
      <c r="LA231" s="140"/>
      <c r="LB231" s="140"/>
      <c r="LC231" s="140"/>
      <c r="LD231" s="140"/>
      <c r="LE231" s="140"/>
      <c r="LF231" s="140"/>
      <c r="LG231" s="140"/>
      <c r="LH231" s="140"/>
      <c r="LI231" s="140"/>
      <c r="LJ231" s="140"/>
      <c r="LK231" s="140"/>
      <c r="LL231" s="140"/>
      <c r="LM231" s="140"/>
      <c r="LN231" s="140"/>
      <c r="LO231" s="140"/>
      <c r="LP231" s="140"/>
      <c r="LQ231" s="140"/>
      <c r="LR231" s="140"/>
      <c r="LS231" s="140"/>
      <c r="LT231" s="140"/>
      <c r="LU231" s="140"/>
      <c r="LV231" s="140"/>
      <c r="LW231" s="140"/>
      <c r="LX231" s="140"/>
      <c r="LY231" s="140"/>
      <c r="LZ231" s="140"/>
      <c r="MA231" s="140"/>
      <c r="MB231" s="140"/>
      <c r="MC231" s="140"/>
      <c r="MD231" s="140"/>
      <c r="ME231" s="140"/>
      <c r="MF231" s="140"/>
      <c r="MG231" s="140"/>
      <c r="MH231" s="140"/>
      <c r="MI231" s="140"/>
      <c r="MJ231" s="140"/>
      <c r="MK231" s="140"/>
      <c r="ML231" s="140"/>
      <c r="MM231" s="140"/>
      <c r="MN231" s="140"/>
      <c r="MO231" s="140"/>
      <c r="MP231" s="140"/>
      <c r="MQ231" s="140"/>
      <c r="MR231" s="140"/>
      <c r="MS231" s="140"/>
      <c r="MT231" s="140"/>
      <c r="MU231" s="140"/>
      <c r="MV231" s="140"/>
      <c r="MW231" s="140"/>
      <c r="MX231" s="140"/>
      <c r="MY231" s="140"/>
      <c r="MZ231" s="140"/>
      <c r="NA231" s="140"/>
      <c r="NB231" s="140"/>
      <c r="NC231" s="140"/>
      <c r="ND231" s="140"/>
      <c r="NE231" s="140"/>
      <c r="NF231" s="140"/>
      <c r="NG231" s="140"/>
      <c r="NH231" s="140"/>
      <c r="NI231" s="140"/>
      <c r="NJ231" s="140"/>
      <c r="NK231" s="140"/>
      <c r="NL231" s="140"/>
      <c r="NM231" s="140"/>
      <c r="NN231" s="140"/>
    </row>
    <row r="232" spans="1:564" ht="15.75" customHeight="1" x14ac:dyDescent="0.2">
      <c r="B232" s="963" t="str">
        <f>alapadatok!AY5</f>
        <v>É</v>
      </c>
      <c r="C232" s="1239" t="str">
        <f>alapadatok!AZ5</f>
        <v>18:00-06:00</v>
      </c>
      <c r="D232" s="1240"/>
      <c r="E232" s="1241"/>
      <c r="F232" s="140"/>
      <c r="G232" s="140"/>
      <c r="H232" s="140"/>
      <c r="I232" s="140"/>
      <c r="J232" s="140"/>
      <c r="K232" s="140"/>
      <c r="L232" s="140"/>
      <c r="M232" s="140"/>
      <c r="N232" s="140"/>
      <c r="O232" s="140"/>
      <c r="P232" s="140"/>
      <c r="Q232" s="140"/>
      <c r="R232" s="140"/>
      <c r="S232" s="140"/>
      <c r="T232" s="140"/>
      <c r="U232" s="140"/>
      <c r="V232" s="140"/>
      <c r="W232" s="140"/>
      <c r="X232" s="140"/>
      <c r="Y232" s="140"/>
      <c r="Z232" s="140"/>
      <c r="AA232" s="140"/>
      <c r="AB232" s="140"/>
      <c r="AC232" s="140"/>
      <c r="AD232" s="140"/>
      <c r="AE232" s="140"/>
      <c r="AF232" s="140"/>
      <c r="AG232" s="140"/>
      <c r="AH232" s="140"/>
      <c r="AI232" s="140"/>
      <c r="AJ232" s="140"/>
      <c r="AK232" s="140"/>
      <c r="AL232" s="140"/>
      <c r="AM232" s="140"/>
      <c r="AN232" s="140"/>
      <c r="AO232" s="140"/>
      <c r="AP232" s="140"/>
      <c r="AQ232" s="140"/>
      <c r="AR232" s="140"/>
      <c r="AS232" s="140"/>
      <c r="AT232" s="140"/>
      <c r="AU232" s="140"/>
      <c r="AV232" s="140"/>
      <c r="AW232" s="140"/>
      <c r="AX232" s="140"/>
      <c r="AY232" s="140"/>
      <c r="AZ232" s="140"/>
      <c r="BA232" s="140"/>
      <c r="BB232" s="140"/>
      <c r="BC232" s="140"/>
      <c r="BD232" s="140"/>
      <c r="BE232" s="140"/>
      <c r="BF232" s="140"/>
      <c r="BG232" s="140"/>
      <c r="BH232" s="140"/>
      <c r="BI232" s="140"/>
      <c r="BJ232" s="140"/>
      <c r="BK232" s="140"/>
      <c r="BL232" s="140"/>
      <c r="BM232" s="140"/>
      <c r="BN232" s="140"/>
      <c r="BO232" s="140"/>
      <c r="BP232" s="140"/>
      <c r="BQ232" s="140"/>
      <c r="BR232" s="140"/>
      <c r="BS232" s="140"/>
      <c r="BT232" s="140"/>
      <c r="BU232" s="140"/>
      <c r="BV232" s="140"/>
      <c r="BW232" s="140"/>
      <c r="BX232" s="140"/>
      <c r="BY232" s="140"/>
      <c r="BZ232" s="140"/>
      <c r="CA232" s="140"/>
      <c r="CB232" s="140"/>
      <c r="CC232" s="140"/>
      <c r="CD232" s="140"/>
      <c r="CE232" s="140"/>
      <c r="CF232" s="140"/>
      <c r="CG232" s="140"/>
      <c r="CH232" s="140"/>
      <c r="CI232" s="140"/>
      <c r="CJ232" s="140"/>
      <c r="CK232" s="140"/>
      <c r="CL232" s="140"/>
      <c r="CM232" s="140"/>
      <c r="CN232" s="140"/>
      <c r="CO232" s="140"/>
      <c r="CP232" s="140"/>
      <c r="CQ232" s="140"/>
      <c r="CR232" s="140"/>
      <c r="CS232" s="140"/>
      <c r="CT232" s="140"/>
      <c r="CU232" s="140"/>
      <c r="CV232" s="140"/>
      <c r="CW232" s="140"/>
      <c r="CX232" s="140"/>
      <c r="CY232" s="140"/>
      <c r="CZ232" s="140"/>
      <c r="DA232" s="140"/>
      <c r="DB232" s="140"/>
      <c r="DC232" s="140"/>
      <c r="DD232" s="140"/>
      <c r="DE232" s="140"/>
      <c r="DF232" s="140"/>
      <c r="DG232" s="140"/>
      <c r="DH232" s="140"/>
      <c r="DI232" s="140"/>
      <c r="DJ232" s="140"/>
      <c r="DK232" s="140"/>
      <c r="DL232" s="140"/>
      <c r="DM232" s="140"/>
      <c r="DN232" s="140"/>
      <c r="DO232" s="140"/>
      <c r="DP232" s="140"/>
      <c r="DQ232" s="140"/>
      <c r="DR232" s="140"/>
      <c r="DS232" s="140"/>
      <c r="DT232" s="140"/>
      <c r="DU232" s="140"/>
      <c r="DV232" s="140"/>
      <c r="DW232" s="140"/>
      <c r="DX232" s="140"/>
      <c r="DY232" s="140"/>
      <c r="DZ232" s="140"/>
      <c r="EA232" s="140"/>
      <c r="EB232" s="140"/>
      <c r="EC232" s="140"/>
      <c r="ED232" s="140"/>
      <c r="EE232" s="140"/>
      <c r="EF232" s="140"/>
      <c r="EG232" s="140"/>
      <c r="EH232" s="140"/>
      <c r="EI232" s="140"/>
      <c r="EJ232" s="140"/>
      <c r="EK232" s="140"/>
      <c r="EL232" s="140"/>
      <c r="EM232" s="140"/>
      <c r="EN232" s="140"/>
      <c r="EO232" s="140"/>
      <c r="EP232" s="140"/>
      <c r="EQ232" s="140"/>
      <c r="ER232" s="140"/>
      <c r="ES232" s="140"/>
      <c r="ET232" s="140"/>
      <c r="EU232" s="140"/>
      <c r="EV232" s="140"/>
      <c r="EW232" s="140"/>
      <c r="EX232" s="140"/>
      <c r="EY232" s="140"/>
      <c r="EZ232" s="140"/>
      <c r="FA232" s="140"/>
      <c r="FB232" s="140"/>
      <c r="FC232" s="140"/>
      <c r="FD232" s="140"/>
      <c r="FE232" s="140"/>
      <c r="FF232" s="140"/>
      <c r="FG232" s="140"/>
      <c r="FH232" s="140"/>
      <c r="FI232" s="140"/>
      <c r="FJ232" s="140"/>
      <c r="FK232" s="140"/>
      <c r="FL232" s="140"/>
      <c r="FM232" s="140"/>
      <c r="FN232" s="140"/>
      <c r="FO232" s="140"/>
      <c r="FP232" s="140"/>
      <c r="FQ232" s="140"/>
      <c r="FR232" s="140"/>
      <c r="FS232" s="140"/>
      <c r="FT232" s="140"/>
      <c r="FU232" s="140"/>
      <c r="FV232" s="140"/>
      <c r="FW232" s="140"/>
      <c r="FX232" s="140"/>
      <c r="FY232" s="140"/>
      <c r="FZ232" s="140"/>
      <c r="GA232" s="140"/>
      <c r="GB232" s="140"/>
      <c r="GC232" s="140"/>
      <c r="GD232" s="140"/>
      <c r="GE232" s="140"/>
      <c r="GF232" s="140"/>
      <c r="GG232" s="140"/>
      <c r="GH232" s="140"/>
      <c r="GI232" s="140"/>
      <c r="GJ232" s="140"/>
      <c r="GK232" s="140"/>
      <c r="GL232" s="140"/>
      <c r="GM232" s="140"/>
      <c r="GN232" s="140"/>
      <c r="GO232" s="140"/>
      <c r="GP232" s="140"/>
      <c r="GQ232" s="140"/>
      <c r="GR232" s="140"/>
      <c r="GS232" s="140"/>
      <c r="GT232" s="140"/>
      <c r="GU232" s="140"/>
      <c r="GV232" s="140"/>
      <c r="GW232" s="140"/>
      <c r="GX232" s="140"/>
      <c r="GY232" s="140"/>
      <c r="GZ232" s="140"/>
      <c r="HA232" s="140"/>
      <c r="HB232" s="140"/>
      <c r="HC232" s="140"/>
      <c r="HD232" s="140"/>
      <c r="HE232" s="140"/>
      <c r="HF232" s="140"/>
      <c r="HG232" s="140"/>
      <c r="HH232" s="140"/>
      <c r="HI232" s="140"/>
      <c r="HJ232" s="140"/>
      <c r="HK232" s="140"/>
      <c r="HL232" s="140"/>
      <c r="HM232" s="140"/>
      <c r="HN232" s="140"/>
      <c r="HO232" s="140"/>
      <c r="HP232" s="140"/>
      <c r="HQ232" s="140"/>
      <c r="HR232" s="140"/>
      <c r="HS232" s="140"/>
      <c r="HT232" s="140"/>
      <c r="HU232" s="140"/>
      <c r="HV232" s="140"/>
      <c r="HW232" s="140"/>
      <c r="HX232" s="140"/>
      <c r="HY232" s="140"/>
      <c r="HZ232" s="140"/>
      <c r="IA232" s="140"/>
      <c r="IB232" s="140"/>
      <c r="IC232" s="140"/>
      <c r="ID232" s="140"/>
      <c r="IE232" s="140"/>
      <c r="IF232" s="140"/>
      <c r="IG232" s="140"/>
      <c r="IH232" s="140"/>
      <c r="II232" s="140"/>
      <c r="IJ232" s="140"/>
      <c r="IK232" s="140"/>
      <c r="IL232" s="140"/>
      <c r="IM232" s="140"/>
      <c r="IN232" s="140"/>
      <c r="IO232" s="140"/>
      <c r="IP232" s="140"/>
      <c r="IQ232" s="140"/>
      <c r="IR232" s="140"/>
      <c r="IS232" s="140"/>
      <c r="IT232" s="140"/>
      <c r="IU232" s="140"/>
      <c r="IV232" s="140"/>
      <c r="IW232" s="140"/>
      <c r="IX232" s="140"/>
      <c r="IY232" s="140"/>
      <c r="IZ232" s="140"/>
      <c r="JA232" s="140"/>
      <c r="JB232" s="140"/>
      <c r="JC232" s="140"/>
      <c r="JD232" s="140"/>
      <c r="JE232" s="140"/>
      <c r="JF232" s="140"/>
      <c r="JG232" s="140"/>
      <c r="JH232" s="140"/>
      <c r="JI232" s="140"/>
      <c r="JJ232" s="140"/>
      <c r="JK232" s="140"/>
      <c r="JL232" s="140"/>
      <c r="JM232" s="140"/>
      <c r="JN232" s="140"/>
      <c r="JO232" s="140"/>
      <c r="JP232" s="140"/>
      <c r="JQ232" s="140"/>
      <c r="JR232" s="140"/>
      <c r="JS232" s="140"/>
      <c r="JT232" s="140"/>
      <c r="JU232" s="140"/>
      <c r="JV232" s="140"/>
      <c r="JW232" s="140"/>
      <c r="JX232" s="140"/>
      <c r="JY232" s="140"/>
      <c r="JZ232" s="140"/>
      <c r="KA232" s="140"/>
      <c r="KB232" s="140"/>
      <c r="KC232" s="140"/>
      <c r="KD232" s="140"/>
      <c r="KE232" s="140"/>
      <c r="KF232" s="140"/>
      <c r="KG232" s="140"/>
      <c r="KH232" s="140"/>
      <c r="KI232" s="140"/>
      <c r="KJ232" s="140"/>
      <c r="KK232" s="140"/>
      <c r="KL232" s="140"/>
      <c r="KM232" s="140"/>
      <c r="KN232" s="140"/>
      <c r="KO232" s="140"/>
      <c r="KP232" s="140"/>
      <c r="KQ232" s="140"/>
      <c r="KR232" s="140"/>
      <c r="KS232" s="140"/>
      <c r="KT232" s="140"/>
      <c r="KU232" s="140"/>
      <c r="KV232" s="140"/>
      <c r="KW232" s="140"/>
      <c r="KX232" s="140"/>
      <c r="KY232" s="140"/>
      <c r="KZ232" s="140"/>
      <c r="LA232" s="140"/>
      <c r="LB232" s="140"/>
      <c r="LC232" s="140"/>
      <c r="LD232" s="140"/>
      <c r="LE232" s="140"/>
      <c r="LF232" s="140"/>
      <c r="LG232" s="140"/>
      <c r="LH232" s="140"/>
      <c r="LI232" s="140"/>
      <c r="LJ232" s="140"/>
      <c r="LK232" s="140"/>
      <c r="LL232" s="140"/>
      <c r="LM232" s="140"/>
      <c r="LN232" s="140"/>
      <c r="LO232" s="140"/>
      <c r="LP232" s="140"/>
      <c r="LQ232" s="140"/>
      <c r="LR232" s="140"/>
      <c r="LS232" s="140"/>
      <c r="LT232" s="140"/>
      <c r="LU232" s="140"/>
      <c r="LV232" s="140"/>
      <c r="LW232" s="140"/>
      <c r="LX232" s="140"/>
      <c r="LY232" s="140"/>
      <c r="LZ232" s="140"/>
      <c r="MA232" s="140"/>
      <c r="MB232" s="140"/>
      <c r="MC232" s="140"/>
      <c r="MD232" s="140"/>
      <c r="ME232" s="140"/>
      <c r="MF232" s="140"/>
      <c r="MG232" s="140"/>
      <c r="MH232" s="140"/>
      <c r="MI232" s="140"/>
      <c r="MJ232" s="140"/>
      <c r="MK232" s="140"/>
      <c r="ML232" s="140"/>
      <c r="MM232" s="140"/>
      <c r="MN232" s="140"/>
      <c r="MO232" s="140"/>
      <c r="MP232" s="140"/>
      <c r="MQ232" s="140"/>
      <c r="MR232" s="140"/>
      <c r="MS232" s="140"/>
      <c r="MT232" s="140"/>
      <c r="MU232" s="140"/>
      <c r="MV232" s="140"/>
      <c r="MW232" s="140"/>
      <c r="MX232" s="140"/>
      <c r="MY232" s="140"/>
      <c r="MZ232" s="140"/>
      <c r="NA232" s="140"/>
      <c r="NB232" s="140"/>
      <c r="NC232" s="140"/>
      <c r="ND232" s="140"/>
      <c r="NE232" s="140"/>
      <c r="NF232" s="140"/>
      <c r="NG232" s="140"/>
      <c r="NH232" s="140"/>
      <c r="NI232" s="140"/>
      <c r="NJ232" s="140"/>
      <c r="NK232" s="140"/>
      <c r="NL232" s="140"/>
      <c r="NM232" s="140"/>
      <c r="NN232" s="140"/>
    </row>
    <row r="233" spans="1:564" ht="15.75" customHeight="1" x14ac:dyDescent="0.2">
      <c r="B233" s="963" t="str">
        <f>alapadatok!AY6</f>
        <v>ÉJ</v>
      </c>
      <c r="C233" s="1239" t="str">
        <f>alapadatok!AZ6</f>
        <v>18:00-02:00</v>
      </c>
      <c r="D233" s="1240"/>
      <c r="E233" s="1241"/>
      <c r="F233" s="140"/>
      <c r="G233" s="140"/>
      <c r="H233" s="140"/>
      <c r="I233" s="140"/>
      <c r="J233" s="140"/>
      <c r="K233" s="140"/>
      <c r="L233" s="140"/>
      <c r="M233" s="140"/>
      <c r="N233" s="140"/>
      <c r="O233" s="140"/>
      <c r="P233" s="140"/>
      <c r="Q233" s="140"/>
      <c r="R233" s="140"/>
      <c r="S233" s="140"/>
      <c r="T233" s="140"/>
      <c r="U233" s="140"/>
      <c r="V233" s="140"/>
      <c r="W233" s="140"/>
      <c r="X233" s="140"/>
      <c r="Y233" s="140"/>
      <c r="Z233" s="140"/>
      <c r="AA233" s="140"/>
      <c r="AB233" s="140"/>
      <c r="AC233" s="140"/>
      <c r="AD233" s="140"/>
      <c r="AE233" s="140"/>
      <c r="AF233" s="140"/>
      <c r="AG233" s="140"/>
      <c r="AH233" s="140"/>
      <c r="AI233" s="140"/>
      <c r="AJ233" s="140"/>
      <c r="AK233" s="140"/>
      <c r="AL233" s="140"/>
      <c r="AM233" s="140"/>
      <c r="AN233" s="140"/>
      <c r="AO233" s="140"/>
      <c r="AP233" s="140"/>
      <c r="AQ233" s="140"/>
      <c r="AR233" s="140"/>
      <c r="AS233" s="140"/>
      <c r="AT233" s="140"/>
      <c r="AU233" s="140"/>
      <c r="AV233" s="140"/>
      <c r="AW233" s="140"/>
      <c r="AX233" s="140"/>
      <c r="AY233" s="140"/>
      <c r="AZ233" s="140"/>
      <c r="BA233" s="140"/>
      <c r="BB233" s="140"/>
      <c r="BC233" s="140"/>
      <c r="BD233" s="140"/>
      <c r="BE233" s="140"/>
      <c r="BF233" s="140"/>
      <c r="BG233" s="140"/>
      <c r="BH233" s="140"/>
      <c r="BI233" s="140"/>
      <c r="BJ233" s="140"/>
      <c r="BK233" s="140"/>
      <c r="BL233" s="140"/>
      <c r="BM233" s="140"/>
      <c r="BN233" s="140"/>
      <c r="BO233" s="140"/>
      <c r="BP233" s="140"/>
      <c r="BQ233" s="140"/>
      <c r="BR233" s="140"/>
      <c r="BS233" s="140"/>
      <c r="BT233" s="140"/>
      <c r="BU233" s="140"/>
      <c r="BV233" s="140"/>
      <c r="BW233" s="140"/>
      <c r="BX233" s="140"/>
      <c r="BY233" s="140"/>
      <c r="BZ233" s="140"/>
      <c r="CA233" s="140"/>
      <c r="CB233" s="140"/>
      <c r="CC233" s="140"/>
      <c r="CD233" s="140"/>
      <c r="CE233" s="140"/>
      <c r="CF233" s="140"/>
      <c r="CG233" s="140"/>
      <c r="CH233" s="140"/>
      <c r="CI233" s="140"/>
      <c r="CJ233" s="140"/>
      <c r="CK233" s="140"/>
      <c r="CL233" s="140"/>
      <c r="CM233" s="140"/>
      <c r="CN233" s="140"/>
      <c r="CO233" s="140"/>
      <c r="CP233" s="140"/>
      <c r="CQ233" s="140"/>
      <c r="CR233" s="140"/>
      <c r="CS233" s="140"/>
      <c r="CT233" s="140"/>
      <c r="CU233" s="140"/>
      <c r="CV233" s="140"/>
      <c r="CW233" s="140"/>
      <c r="CX233" s="140"/>
      <c r="CY233" s="140"/>
      <c r="CZ233" s="140"/>
      <c r="DA233" s="140"/>
      <c r="DB233" s="140"/>
      <c r="DC233" s="140"/>
      <c r="DD233" s="140"/>
      <c r="DE233" s="140"/>
      <c r="DF233" s="140"/>
      <c r="DG233" s="140"/>
      <c r="DH233" s="140"/>
      <c r="DI233" s="140"/>
      <c r="DJ233" s="140"/>
      <c r="DK233" s="140"/>
      <c r="DL233" s="140"/>
      <c r="DM233" s="140"/>
      <c r="DN233" s="140"/>
      <c r="DO233" s="140"/>
      <c r="DP233" s="140"/>
      <c r="DQ233" s="140"/>
      <c r="DR233" s="140"/>
      <c r="DS233" s="140"/>
      <c r="DT233" s="140"/>
      <c r="DU233" s="140"/>
      <c r="DV233" s="140"/>
      <c r="DW233" s="140"/>
      <c r="DX233" s="140"/>
      <c r="DY233" s="140"/>
      <c r="DZ233" s="140"/>
      <c r="EA233" s="140"/>
      <c r="EB233" s="140"/>
      <c r="EC233" s="140"/>
      <c r="ED233" s="140"/>
      <c r="EE233" s="140"/>
      <c r="EF233" s="140"/>
      <c r="EG233" s="140"/>
      <c r="EH233" s="140"/>
      <c r="EI233" s="140"/>
      <c r="EJ233" s="140"/>
      <c r="EK233" s="140"/>
      <c r="EL233" s="140"/>
      <c r="EM233" s="140"/>
      <c r="EN233" s="140"/>
      <c r="EO233" s="140"/>
      <c r="EP233" s="140"/>
      <c r="EQ233" s="140"/>
      <c r="ER233" s="140"/>
      <c r="ES233" s="140"/>
      <c r="ET233" s="140"/>
      <c r="EU233" s="140"/>
      <c r="EV233" s="140"/>
      <c r="EW233" s="140"/>
      <c r="EX233" s="140"/>
      <c r="EY233" s="140"/>
      <c r="EZ233" s="140"/>
      <c r="FA233" s="140"/>
      <c r="FB233" s="140"/>
      <c r="FC233" s="140"/>
      <c r="FD233" s="140"/>
      <c r="FE233" s="140"/>
      <c r="FF233" s="140"/>
      <c r="FG233" s="140"/>
      <c r="FH233" s="140"/>
      <c r="FI233" s="140"/>
      <c r="FJ233" s="140"/>
      <c r="FK233" s="140"/>
      <c r="FL233" s="140"/>
      <c r="FM233" s="140"/>
      <c r="FN233" s="140"/>
      <c r="FO233" s="140"/>
      <c r="FP233" s="140"/>
      <c r="FQ233" s="140"/>
      <c r="FR233" s="140"/>
      <c r="FS233" s="140"/>
      <c r="FT233" s="140"/>
      <c r="FU233" s="140"/>
      <c r="FV233" s="140"/>
      <c r="FW233" s="140"/>
      <c r="FX233" s="140"/>
      <c r="FY233" s="140"/>
      <c r="FZ233" s="140"/>
      <c r="GA233" s="140"/>
      <c r="GB233" s="140"/>
      <c r="GC233" s="140"/>
      <c r="GD233" s="140"/>
      <c r="GE233" s="140"/>
      <c r="GF233" s="140"/>
      <c r="GG233" s="140"/>
      <c r="GH233" s="140"/>
      <c r="GI233" s="140"/>
      <c r="GJ233" s="140"/>
      <c r="GK233" s="140"/>
      <c r="GL233" s="140"/>
      <c r="GM233" s="140"/>
      <c r="GN233" s="140"/>
      <c r="GO233" s="140"/>
      <c r="GP233" s="140"/>
      <c r="GQ233" s="140"/>
      <c r="GR233" s="140"/>
      <c r="GS233" s="140"/>
      <c r="GT233" s="140"/>
      <c r="GU233" s="140"/>
      <c r="GV233" s="140"/>
      <c r="GW233" s="140"/>
      <c r="GX233" s="140"/>
      <c r="GY233" s="140"/>
      <c r="GZ233" s="140"/>
      <c r="HA233" s="140"/>
      <c r="HB233" s="140"/>
      <c r="HC233" s="140"/>
      <c r="HD233" s="140"/>
      <c r="HE233" s="140"/>
      <c r="HF233" s="140"/>
      <c r="HG233" s="140"/>
      <c r="HH233" s="140"/>
      <c r="HI233" s="140"/>
      <c r="HJ233" s="140"/>
      <c r="HK233" s="140"/>
      <c r="HL233" s="140"/>
      <c r="HM233" s="140"/>
      <c r="HN233" s="140"/>
      <c r="HO233" s="140"/>
      <c r="HP233" s="140"/>
      <c r="HQ233" s="140"/>
      <c r="HR233" s="140"/>
      <c r="HS233" s="140"/>
      <c r="HT233" s="140"/>
      <c r="HU233" s="140"/>
      <c r="HV233" s="140"/>
      <c r="HW233" s="140"/>
      <c r="HX233" s="140"/>
      <c r="HY233" s="140"/>
      <c r="HZ233" s="140"/>
      <c r="IA233" s="140"/>
      <c r="IB233" s="140"/>
      <c r="IC233" s="140"/>
      <c r="ID233" s="140"/>
      <c r="IE233" s="140"/>
      <c r="IF233" s="140"/>
      <c r="IG233" s="140"/>
      <c r="IH233" s="140"/>
      <c r="II233" s="140"/>
      <c r="IJ233" s="140"/>
      <c r="IK233" s="140"/>
      <c r="IL233" s="140"/>
      <c r="IM233" s="140"/>
      <c r="IN233" s="140"/>
      <c r="IO233" s="140"/>
      <c r="IP233" s="140"/>
      <c r="IQ233" s="140"/>
      <c r="IR233" s="140"/>
      <c r="IS233" s="140"/>
      <c r="IT233" s="140"/>
      <c r="IU233" s="140"/>
      <c r="IV233" s="140"/>
      <c r="IW233" s="140"/>
      <c r="IX233" s="140"/>
      <c r="IY233" s="140"/>
      <c r="IZ233" s="140"/>
      <c r="JA233" s="140"/>
      <c r="JB233" s="140"/>
      <c r="JC233" s="140"/>
      <c r="JD233" s="140"/>
      <c r="JE233" s="140"/>
      <c r="JF233" s="140"/>
      <c r="JG233" s="140"/>
      <c r="JH233" s="140"/>
      <c r="JI233" s="140"/>
      <c r="JJ233" s="140"/>
      <c r="JK233" s="140"/>
      <c r="JL233" s="140"/>
      <c r="JM233" s="140"/>
      <c r="JN233" s="140"/>
      <c r="JO233" s="140"/>
      <c r="JP233" s="140"/>
      <c r="JQ233" s="140"/>
      <c r="JR233" s="140"/>
      <c r="JS233" s="140"/>
      <c r="JT233" s="140"/>
      <c r="JU233" s="140"/>
      <c r="JV233" s="140"/>
      <c r="JW233" s="140"/>
      <c r="JX233" s="140"/>
      <c r="JY233" s="140"/>
      <c r="JZ233" s="140"/>
      <c r="KA233" s="140"/>
      <c r="KB233" s="140"/>
      <c r="KC233" s="140"/>
      <c r="KD233" s="140"/>
      <c r="KE233" s="140"/>
      <c r="KF233" s="140"/>
      <c r="KG233" s="140"/>
      <c r="KH233" s="140"/>
      <c r="KI233" s="140"/>
      <c r="KJ233" s="140"/>
      <c r="KK233" s="140"/>
      <c r="KL233" s="140"/>
      <c r="KM233" s="140"/>
      <c r="KN233" s="140"/>
      <c r="KO233" s="140"/>
      <c r="KP233" s="140"/>
      <c r="KQ233" s="140"/>
      <c r="KR233" s="140"/>
      <c r="KS233" s="140"/>
      <c r="KT233" s="140"/>
      <c r="KU233" s="140"/>
      <c r="KV233" s="140"/>
      <c r="KW233" s="140"/>
      <c r="KX233" s="140"/>
      <c r="KY233" s="140"/>
      <c r="KZ233" s="140"/>
      <c r="LA233" s="140"/>
      <c r="LB233" s="140"/>
      <c r="LC233" s="140"/>
      <c r="LD233" s="140"/>
      <c r="LE233" s="140"/>
      <c r="LF233" s="140"/>
      <c r="LG233" s="140"/>
      <c r="LH233" s="140"/>
      <c r="LI233" s="140"/>
      <c r="LJ233" s="140"/>
      <c r="LK233" s="140"/>
      <c r="LL233" s="140"/>
      <c r="LM233" s="140"/>
      <c r="LN233" s="140"/>
      <c r="LO233" s="140"/>
      <c r="LP233" s="140"/>
      <c r="LQ233" s="140"/>
      <c r="LR233" s="140"/>
      <c r="LS233" s="140"/>
      <c r="LT233" s="140"/>
      <c r="LU233" s="140"/>
      <c r="LV233" s="140"/>
      <c r="LW233" s="140"/>
      <c r="LX233" s="140"/>
      <c r="LY233" s="140"/>
      <c r="LZ233" s="140"/>
      <c r="MA233" s="140"/>
      <c r="MB233" s="140"/>
      <c r="MC233" s="140"/>
      <c r="MD233" s="140"/>
      <c r="ME233" s="140"/>
      <c r="MF233" s="140"/>
      <c r="MG233" s="140"/>
      <c r="MH233" s="140"/>
      <c r="MI233" s="140"/>
      <c r="MJ233" s="140"/>
      <c r="MK233" s="140"/>
      <c r="ML233" s="140"/>
      <c r="MM233" s="140"/>
      <c r="MN233" s="140"/>
      <c r="MO233" s="140"/>
      <c r="MP233" s="140"/>
      <c r="MQ233" s="140"/>
      <c r="MR233" s="140"/>
      <c r="MS233" s="140"/>
      <c r="MT233" s="140"/>
      <c r="MU233" s="140"/>
      <c r="MV233" s="140"/>
      <c r="MW233" s="140"/>
      <c r="MX233" s="140"/>
      <c r="MY233" s="140"/>
      <c r="MZ233" s="140"/>
      <c r="NA233" s="140"/>
      <c r="NB233" s="140"/>
      <c r="NC233" s="140"/>
      <c r="ND233" s="140"/>
      <c r="NE233" s="140"/>
      <c r="NF233" s="140"/>
      <c r="NG233" s="140"/>
      <c r="NH233" s="140"/>
      <c r="NI233" s="140"/>
      <c r="NJ233" s="140"/>
      <c r="NK233" s="140"/>
      <c r="NL233" s="140"/>
      <c r="NM233" s="140"/>
      <c r="NN233" s="140"/>
    </row>
    <row r="234" spans="1:564" ht="15.75" customHeight="1" x14ac:dyDescent="0.2">
      <c r="B234" s="963" t="str">
        <f>alapadatok!AY7</f>
        <v>N</v>
      </c>
      <c r="C234" s="1239" t="str">
        <f>alapadatok!AZ7</f>
        <v>06:00-18:00</v>
      </c>
      <c r="D234" s="1240"/>
      <c r="E234" s="1241"/>
      <c r="F234" s="140"/>
      <c r="G234" s="140"/>
      <c r="H234" s="140"/>
      <c r="I234" s="140"/>
      <c r="J234" s="140"/>
      <c r="K234" s="140"/>
      <c r="L234" s="140"/>
      <c r="M234" s="140"/>
      <c r="N234" s="140"/>
      <c r="O234" s="140"/>
      <c r="P234" s="140"/>
      <c r="Q234" s="140"/>
      <c r="R234" s="140"/>
      <c r="S234" s="140"/>
      <c r="T234" s="140"/>
      <c r="U234" s="140"/>
      <c r="V234" s="140"/>
      <c r="W234" s="140"/>
      <c r="X234" s="140"/>
      <c r="Y234" s="140"/>
      <c r="Z234" s="140"/>
      <c r="AA234" s="140"/>
      <c r="AB234" s="140"/>
      <c r="AC234" s="140"/>
      <c r="AD234" s="140"/>
      <c r="AE234" s="140"/>
      <c r="AF234" s="140"/>
      <c r="AG234" s="140"/>
      <c r="AH234" s="140"/>
      <c r="AI234" s="140"/>
      <c r="AJ234" s="140"/>
      <c r="AK234" s="140"/>
      <c r="AL234" s="140"/>
      <c r="AM234" s="140"/>
      <c r="AN234" s="140"/>
      <c r="AO234" s="140"/>
      <c r="AP234" s="140"/>
      <c r="AQ234" s="140"/>
      <c r="AR234" s="140"/>
      <c r="AS234" s="140"/>
      <c r="AT234" s="140"/>
      <c r="AU234" s="140"/>
      <c r="AV234" s="140"/>
      <c r="AW234" s="140"/>
      <c r="AX234" s="140"/>
      <c r="AY234" s="140"/>
      <c r="AZ234" s="140"/>
      <c r="BA234" s="140"/>
      <c r="BB234" s="140"/>
      <c r="BC234" s="140"/>
      <c r="BD234" s="140"/>
      <c r="BE234" s="140"/>
      <c r="BF234" s="140"/>
      <c r="BG234" s="140"/>
      <c r="BH234" s="140"/>
      <c r="BI234" s="140"/>
      <c r="BJ234" s="140"/>
      <c r="BK234" s="140"/>
      <c r="BL234" s="140"/>
      <c r="BM234" s="140"/>
      <c r="BN234" s="140"/>
      <c r="BO234" s="140"/>
      <c r="BP234" s="140"/>
      <c r="BQ234" s="140"/>
      <c r="BR234" s="140"/>
      <c r="BS234" s="140"/>
      <c r="BT234" s="140"/>
      <c r="BU234" s="140"/>
      <c r="BV234" s="140"/>
      <c r="BW234" s="140"/>
      <c r="BX234" s="140"/>
      <c r="BY234" s="140"/>
      <c r="BZ234" s="140"/>
      <c r="CA234" s="140"/>
      <c r="CB234" s="140"/>
      <c r="CC234" s="140"/>
      <c r="CD234" s="140"/>
      <c r="CE234" s="140"/>
      <c r="CF234" s="140"/>
      <c r="CG234" s="140"/>
      <c r="CH234" s="140"/>
      <c r="CI234" s="140"/>
      <c r="CJ234" s="140"/>
      <c r="CK234" s="140"/>
      <c r="CL234" s="140"/>
      <c r="CM234" s="140"/>
      <c r="CN234" s="140"/>
      <c r="CO234" s="140"/>
      <c r="CP234" s="140"/>
      <c r="CQ234" s="140"/>
      <c r="CR234" s="140"/>
      <c r="CS234" s="140"/>
      <c r="CT234" s="140"/>
      <c r="CU234" s="140"/>
      <c r="CV234" s="140"/>
      <c r="CW234" s="140"/>
      <c r="CX234" s="140"/>
      <c r="CY234" s="140"/>
      <c r="CZ234" s="140"/>
      <c r="DA234" s="140"/>
      <c r="DB234" s="140"/>
      <c r="DC234" s="140"/>
      <c r="DD234" s="140"/>
      <c r="DE234" s="140"/>
      <c r="DF234" s="140"/>
      <c r="DG234" s="140"/>
      <c r="DH234" s="140"/>
      <c r="DI234" s="140"/>
      <c r="DJ234" s="140"/>
      <c r="DK234" s="140"/>
      <c r="DL234" s="140"/>
      <c r="DM234" s="140"/>
      <c r="DN234" s="140"/>
      <c r="DO234" s="140"/>
      <c r="DP234" s="140"/>
      <c r="DQ234" s="140"/>
      <c r="DR234" s="140"/>
      <c r="DS234" s="140"/>
      <c r="DT234" s="140"/>
      <c r="DU234" s="140"/>
      <c r="DV234" s="140"/>
      <c r="DW234" s="140"/>
      <c r="DX234" s="140"/>
      <c r="DY234" s="140"/>
      <c r="DZ234" s="140"/>
      <c r="EA234" s="140"/>
      <c r="EB234" s="140"/>
      <c r="EC234" s="140"/>
      <c r="ED234" s="140"/>
      <c r="EE234" s="140"/>
      <c r="EF234" s="140"/>
      <c r="EG234" s="140"/>
      <c r="EH234" s="140"/>
      <c r="EI234" s="140"/>
      <c r="EJ234" s="140"/>
      <c r="EK234" s="140"/>
      <c r="EL234" s="140"/>
      <c r="EM234" s="140"/>
      <c r="EN234" s="140"/>
      <c r="EO234" s="140"/>
      <c r="EP234" s="140"/>
      <c r="EQ234" s="140"/>
      <c r="ER234" s="140"/>
      <c r="ES234" s="140"/>
      <c r="ET234" s="140"/>
      <c r="EU234" s="140"/>
      <c r="EV234" s="140"/>
      <c r="EW234" s="140"/>
      <c r="EX234" s="140"/>
      <c r="EY234" s="140"/>
      <c r="EZ234" s="140"/>
      <c r="FA234" s="140"/>
      <c r="FB234" s="140"/>
      <c r="FC234" s="140"/>
      <c r="FD234" s="140"/>
      <c r="FE234" s="140"/>
      <c r="FF234" s="140"/>
      <c r="FG234" s="140"/>
      <c r="FH234" s="140"/>
      <c r="FI234" s="140"/>
      <c r="FJ234" s="140"/>
      <c r="FK234" s="140"/>
      <c r="FL234" s="140"/>
      <c r="FM234" s="140"/>
      <c r="FN234" s="140"/>
      <c r="FO234" s="140"/>
      <c r="FP234" s="140"/>
      <c r="FQ234" s="140"/>
      <c r="FR234" s="140"/>
      <c r="FS234" s="140"/>
      <c r="FT234" s="140"/>
      <c r="FU234" s="140"/>
      <c r="FV234" s="140"/>
      <c r="FW234" s="140"/>
      <c r="FX234" s="140"/>
      <c r="FY234" s="140"/>
      <c r="FZ234" s="140"/>
      <c r="GA234" s="140"/>
      <c r="GB234" s="140"/>
      <c r="GC234" s="140"/>
      <c r="GD234" s="140"/>
      <c r="GE234" s="140"/>
      <c r="GF234" s="140"/>
      <c r="GG234" s="140"/>
      <c r="GH234" s="140"/>
      <c r="GI234" s="140"/>
      <c r="GJ234" s="140"/>
      <c r="GK234" s="140"/>
      <c r="GL234" s="140"/>
      <c r="GM234" s="140"/>
      <c r="GN234" s="140"/>
      <c r="GO234" s="140"/>
      <c r="GP234" s="140"/>
      <c r="GQ234" s="140"/>
      <c r="GR234" s="140"/>
      <c r="GS234" s="140"/>
      <c r="GT234" s="140"/>
      <c r="GU234" s="140"/>
      <c r="GV234" s="140"/>
      <c r="GW234" s="140"/>
      <c r="GX234" s="140"/>
      <c r="GY234" s="140"/>
      <c r="GZ234" s="140"/>
      <c r="HA234" s="140"/>
      <c r="HB234" s="140"/>
      <c r="HC234" s="140"/>
      <c r="HD234" s="140"/>
      <c r="HE234" s="140"/>
      <c r="HF234" s="140"/>
      <c r="HG234" s="140"/>
      <c r="HH234" s="140"/>
      <c r="HI234" s="140"/>
      <c r="HJ234" s="140"/>
      <c r="HK234" s="140"/>
      <c r="HL234" s="140"/>
      <c r="HM234" s="140"/>
      <c r="HN234" s="140"/>
      <c r="HO234" s="140"/>
      <c r="HP234" s="140"/>
      <c r="HQ234" s="140"/>
      <c r="HR234" s="140"/>
      <c r="HS234" s="140"/>
      <c r="HT234" s="140"/>
      <c r="HU234" s="140"/>
      <c r="HV234" s="140"/>
      <c r="HW234" s="140"/>
      <c r="HX234" s="140"/>
      <c r="HY234" s="140"/>
      <c r="HZ234" s="140"/>
      <c r="IA234" s="140"/>
      <c r="IB234" s="140"/>
      <c r="IC234" s="140"/>
      <c r="ID234" s="140"/>
      <c r="IE234" s="140"/>
      <c r="IF234" s="140"/>
      <c r="IG234" s="140"/>
      <c r="IH234" s="140"/>
      <c r="II234" s="140"/>
      <c r="IJ234" s="140"/>
      <c r="IK234" s="140"/>
      <c r="IL234" s="140"/>
      <c r="IM234" s="140"/>
      <c r="IN234" s="140"/>
      <c r="IO234" s="140"/>
      <c r="IP234" s="140"/>
      <c r="IQ234" s="140"/>
      <c r="IR234" s="140"/>
      <c r="IS234" s="140"/>
      <c r="IT234" s="140"/>
      <c r="IU234" s="140"/>
      <c r="IV234" s="140"/>
      <c r="IW234" s="140"/>
      <c r="IX234" s="140"/>
      <c r="IY234" s="140"/>
      <c r="IZ234" s="140"/>
      <c r="JA234" s="140"/>
      <c r="JB234" s="140"/>
      <c r="JC234" s="140"/>
      <c r="JD234" s="140"/>
      <c r="JE234" s="140"/>
      <c r="JF234" s="140"/>
      <c r="JG234" s="140"/>
      <c r="JH234" s="140"/>
      <c r="JI234" s="140"/>
      <c r="JJ234" s="140"/>
      <c r="JK234" s="140"/>
      <c r="JL234" s="140"/>
      <c r="JM234" s="140"/>
      <c r="JN234" s="140"/>
      <c r="JO234" s="140"/>
      <c r="JP234" s="140"/>
      <c r="JQ234" s="140"/>
      <c r="JR234" s="140"/>
      <c r="JS234" s="140"/>
      <c r="JT234" s="140"/>
      <c r="JU234" s="140"/>
      <c r="JV234" s="140"/>
      <c r="JW234" s="140"/>
      <c r="JX234" s="140"/>
      <c r="JY234" s="140"/>
      <c r="JZ234" s="140"/>
      <c r="KA234" s="140"/>
      <c r="KB234" s="140"/>
      <c r="KC234" s="140"/>
      <c r="KD234" s="140"/>
      <c r="KE234" s="140"/>
      <c r="KF234" s="140"/>
      <c r="KG234" s="140"/>
      <c r="KH234" s="140"/>
      <c r="KI234" s="140"/>
      <c r="KJ234" s="140"/>
      <c r="KK234" s="140"/>
      <c r="KL234" s="140"/>
      <c r="KM234" s="140"/>
      <c r="KN234" s="140"/>
      <c r="KO234" s="140"/>
      <c r="KP234" s="140"/>
      <c r="KQ234" s="140"/>
      <c r="KR234" s="140"/>
      <c r="KS234" s="140"/>
      <c r="KT234" s="140"/>
      <c r="KU234" s="140"/>
      <c r="KV234" s="140"/>
      <c r="KW234" s="140"/>
      <c r="KX234" s="140"/>
      <c r="KY234" s="140"/>
      <c r="KZ234" s="140"/>
      <c r="LA234" s="140"/>
      <c r="LB234" s="140"/>
      <c r="LC234" s="140"/>
      <c r="LD234" s="140"/>
      <c r="LE234" s="140"/>
      <c r="LF234" s="140"/>
      <c r="LG234" s="140"/>
      <c r="LH234" s="140"/>
      <c r="LI234" s="140"/>
      <c r="LJ234" s="140"/>
      <c r="LK234" s="140"/>
      <c r="LL234" s="140"/>
      <c r="LM234" s="140"/>
      <c r="LN234" s="140"/>
      <c r="LO234" s="140"/>
      <c r="LP234" s="140"/>
      <c r="LQ234" s="140"/>
      <c r="LR234" s="140"/>
      <c r="LS234" s="140"/>
      <c r="LT234" s="140"/>
      <c r="LU234" s="140"/>
      <c r="LV234" s="140"/>
      <c r="LW234" s="140"/>
      <c r="LX234" s="140"/>
      <c r="LY234" s="140"/>
      <c r="LZ234" s="140"/>
      <c r="MA234" s="140"/>
      <c r="MB234" s="140"/>
      <c r="MC234" s="140"/>
      <c r="MD234" s="140"/>
      <c r="ME234" s="140"/>
      <c r="MF234" s="140"/>
      <c r="MG234" s="140"/>
      <c r="MH234" s="140"/>
      <c r="MI234" s="140"/>
      <c r="MJ234" s="140"/>
      <c r="MK234" s="140"/>
      <c r="ML234" s="140"/>
      <c r="MM234" s="140"/>
      <c r="MN234" s="140"/>
      <c r="MO234" s="140"/>
      <c r="MP234" s="140"/>
      <c r="MQ234" s="140"/>
      <c r="MR234" s="140"/>
      <c r="MS234" s="140"/>
      <c r="MT234" s="140"/>
      <c r="MU234" s="140"/>
      <c r="MV234" s="140"/>
      <c r="MW234" s="140"/>
      <c r="MX234" s="140"/>
      <c r="MY234" s="140"/>
      <c r="MZ234" s="140"/>
      <c r="NA234" s="140"/>
      <c r="NB234" s="140"/>
      <c r="NC234" s="140"/>
      <c r="ND234" s="140"/>
      <c r="NE234" s="140"/>
      <c r="NF234" s="140"/>
      <c r="NG234" s="140"/>
      <c r="NH234" s="140"/>
      <c r="NI234" s="140"/>
      <c r="NJ234" s="140"/>
      <c r="NK234" s="140"/>
      <c r="NL234" s="140"/>
      <c r="NM234" s="140"/>
      <c r="NN234" s="140"/>
    </row>
    <row r="235" spans="1:564" ht="15.75" customHeight="1" x14ac:dyDescent="0.2">
      <c r="B235" s="963">
        <f>alapadatok!AY8</f>
        <v>0</v>
      </c>
      <c r="C235" s="1239">
        <f>alapadatok!AZ8</f>
        <v>0</v>
      </c>
      <c r="D235" s="1240"/>
      <c r="E235" s="1241"/>
      <c r="F235" s="140"/>
      <c r="G235" s="140"/>
      <c r="H235" s="140"/>
      <c r="I235" s="140"/>
      <c r="J235" s="140"/>
      <c r="K235" s="140"/>
      <c r="L235" s="140"/>
      <c r="M235" s="140"/>
      <c r="N235" s="140"/>
      <c r="O235" s="140"/>
      <c r="P235" s="140"/>
      <c r="Q235" s="140"/>
      <c r="R235" s="140"/>
      <c r="S235" s="140"/>
      <c r="T235" s="140"/>
      <c r="U235" s="140"/>
      <c r="V235" s="140"/>
      <c r="W235" s="140"/>
      <c r="X235" s="140"/>
      <c r="Y235" s="140"/>
      <c r="Z235" s="140"/>
      <c r="AA235" s="140"/>
      <c r="AB235" s="140"/>
      <c r="AC235" s="140"/>
      <c r="AD235" s="140"/>
      <c r="AE235" s="140"/>
      <c r="AF235" s="140"/>
      <c r="AG235" s="140"/>
      <c r="AH235" s="140"/>
      <c r="AI235" s="140"/>
      <c r="AJ235" s="140"/>
      <c r="AK235" s="140"/>
      <c r="AL235" s="140"/>
      <c r="AM235" s="140"/>
      <c r="AN235" s="140"/>
      <c r="AO235" s="140"/>
      <c r="AP235" s="140"/>
      <c r="AQ235" s="140"/>
      <c r="AR235" s="140"/>
      <c r="AS235" s="140"/>
      <c r="AT235" s="140"/>
      <c r="AU235" s="140"/>
      <c r="AV235" s="140"/>
      <c r="AW235" s="140"/>
      <c r="AX235" s="140"/>
      <c r="AY235" s="140"/>
      <c r="AZ235" s="140"/>
      <c r="BA235" s="140"/>
      <c r="BB235" s="140"/>
      <c r="BC235" s="140"/>
      <c r="BD235" s="140"/>
      <c r="BE235" s="140"/>
      <c r="BF235" s="140"/>
      <c r="BG235" s="140"/>
      <c r="BH235" s="140"/>
      <c r="BI235" s="140"/>
      <c r="BJ235" s="140"/>
      <c r="BK235" s="140"/>
      <c r="BL235" s="140"/>
      <c r="BM235" s="140"/>
      <c r="BN235" s="140"/>
      <c r="BO235" s="140"/>
      <c r="BP235" s="140"/>
      <c r="BQ235" s="140"/>
      <c r="BR235" s="140"/>
      <c r="BS235" s="140"/>
      <c r="BT235" s="140"/>
      <c r="BU235" s="140"/>
      <c r="BV235" s="140"/>
      <c r="BW235" s="140"/>
      <c r="BX235" s="140"/>
      <c r="BY235" s="140"/>
      <c r="BZ235" s="140"/>
      <c r="CA235" s="140"/>
      <c r="CB235" s="140"/>
      <c r="CC235" s="140"/>
      <c r="CD235" s="140"/>
      <c r="CE235" s="140"/>
      <c r="CF235" s="140"/>
      <c r="CG235" s="140"/>
      <c r="CH235" s="140"/>
      <c r="CI235" s="140"/>
      <c r="CJ235" s="140"/>
      <c r="CK235" s="140"/>
      <c r="CL235" s="140"/>
      <c r="CM235" s="140"/>
      <c r="CN235" s="140"/>
      <c r="CO235" s="140"/>
      <c r="CP235" s="140"/>
      <c r="CQ235" s="140"/>
      <c r="CR235" s="140"/>
      <c r="CS235" s="140"/>
      <c r="CT235" s="140"/>
      <c r="CU235" s="140"/>
      <c r="CV235" s="140"/>
      <c r="CW235" s="140"/>
      <c r="CX235" s="140"/>
      <c r="CY235" s="140"/>
      <c r="CZ235" s="140"/>
      <c r="DA235" s="140"/>
      <c r="DB235" s="140"/>
      <c r="DC235" s="140"/>
      <c r="DD235" s="140"/>
      <c r="DE235" s="140"/>
      <c r="DF235" s="140"/>
      <c r="DG235" s="140"/>
      <c r="DH235" s="140"/>
      <c r="DI235" s="140"/>
      <c r="DJ235" s="140"/>
      <c r="DK235" s="140"/>
      <c r="DL235" s="140"/>
      <c r="DM235" s="140"/>
      <c r="DN235" s="140"/>
      <c r="DO235" s="140"/>
      <c r="DP235" s="140"/>
      <c r="DQ235" s="140"/>
      <c r="DR235" s="140"/>
      <c r="DS235" s="140"/>
      <c r="DT235" s="140"/>
      <c r="DU235" s="140"/>
      <c r="DV235" s="140"/>
      <c r="DW235" s="140"/>
      <c r="DX235" s="140"/>
      <c r="DY235" s="140"/>
      <c r="DZ235" s="140"/>
      <c r="EA235" s="140"/>
      <c r="EB235" s="140"/>
      <c r="EC235" s="140"/>
      <c r="ED235" s="140"/>
      <c r="EE235" s="140"/>
      <c r="EF235" s="140"/>
      <c r="EG235" s="140"/>
      <c r="EH235" s="140"/>
      <c r="EI235" s="140"/>
      <c r="EJ235" s="140"/>
      <c r="EK235" s="140"/>
      <c r="EL235" s="140"/>
      <c r="EM235" s="140"/>
      <c r="EN235" s="140"/>
      <c r="EO235" s="140"/>
      <c r="EP235" s="140"/>
      <c r="EQ235" s="140"/>
      <c r="ER235" s="140"/>
      <c r="ES235" s="140"/>
      <c r="ET235" s="140"/>
      <c r="EU235" s="140"/>
      <c r="EV235" s="140"/>
      <c r="EW235" s="140"/>
      <c r="EX235" s="140"/>
      <c r="EY235" s="140"/>
      <c r="EZ235" s="140"/>
      <c r="FA235" s="140"/>
      <c r="FB235" s="140"/>
      <c r="FC235" s="140"/>
      <c r="FD235" s="140"/>
      <c r="FE235" s="140"/>
      <c r="FF235" s="140"/>
      <c r="FG235" s="140"/>
      <c r="FH235" s="140"/>
      <c r="FI235" s="140"/>
      <c r="FJ235" s="140"/>
      <c r="FK235" s="140"/>
      <c r="FL235" s="140"/>
      <c r="FM235" s="140"/>
      <c r="FN235" s="140"/>
      <c r="FO235" s="140"/>
      <c r="FP235" s="140"/>
      <c r="FQ235" s="140"/>
      <c r="FR235" s="140"/>
      <c r="FS235" s="140"/>
      <c r="FT235" s="140"/>
      <c r="FU235" s="140"/>
      <c r="FV235" s="140"/>
      <c r="FW235" s="140"/>
      <c r="FX235" s="140"/>
      <c r="FY235" s="140"/>
      <c r="FZ235" s="140"/>
      <c r="GA235" s="140"/>
      <c r="GB235" s="140"/>
      <c r="GC235" s="140"/>
      <c r="GD235" s="140"/>
      <c r="GE235" s="140"/>
      <c r="GF235" s="140"/>
      <c r="GG235" s="140"/>
      <c r="GH235" s="140"/>
      <c r="GI235" s="140"/>
      <c r="GJ235" s="140"/>
      <c r="GK235" s="140"/>
      <c r="GL235" s="140"/>
      <c r="GM235" s="140"/>
      <c r="GN235" s="140"/>
      <c r="GO235" s="140"/>
      <c r="GP235" s="140"/>
      <c r="GQ235" s="140"/>
      <c r="GR235" s="140"/>
      <c r="GS235" s="140"/>
      <c r="GT235" s="140"/>
      <c r="GU235" s="140"/>
      <c r="GV235" s="140"/>
      <c r="GW235" s="140"/>
      <c r="GX235" s="140"/>
      <c r="GY235" s="140"/>
      <c r="GZ235" s="140"/>
      <c r="HA235" s="140"/>
      <c r="HB235" s="140"/>
      <c r="HC235" s="140"/>
      <c r="HD235" s="140"/>
      <c r="HE235" s="140"/>
      <c r="HF235" s="140"/>
      <c r="HG235" s="140"/>
      <c r="HH235" s="140"/>
      <c r="HI235" s="140"/>
      <c r="HJ235" s="140"/>
      <c r="HK235" s="140"/>
      <c r="HL235" s="140"/>
      <c r="HM235" s="140"/>
      <c r="HN235" s="140"/>
      <c r="HO235" s="140"/>
      <c r="HP235" s="140"/>
      <c r="HQ235" s="140"/>
      <c r="HR235" s="140"/>
      <c r="HS235" s="140"/>
      <c r="HT235" s="140"/>
      <c r="HU235" s="140"/>
      <c r="HV235" s="140"/>
      <c r="HW235" s="140"/>
      <c r="HX235" s="140"/>
      <c r="HY235" s="140"/>
      <c r="HZ235" s="140"/>
      <c r="IA235" s="140"/>
      <c r="IB235" s="140"/>
      <c r="IC235" s="140"/>
      <c r="ID235" s="140"/>
      <c r="IE235" s="140"/>
      <c r="IF235" s="140"/>
      <c r="IG235" s="140"/>
      <c r="IH235" s="140"/>
      <c r="II235" s="140"/>
      <c r="IJ235" s="140"/>
      <c r="IK235" s="140"/>
      <c r="IL235" s="140"/>
      <c r="IM235" s="140"/>
      <c r="IN235" s="140"/>
      <c r="IO235" s="140"/>
      <c r="IP235" s="140"/>
      <c r="IQ235" s="140"/>
      <c r="IR235" s="140"/>
      <c r="IS235" s="140"/>
      <c r="IT235" s="140"/>
      <c r="IU235" s="140"/>
      <c r="IV235" s="140"/>
      <c r="IW235" s="140"/>
      <c r="IX235" s="140"/>
      <c r="IY235" s="140"/>
      <c r="IZ235" s="140"/>
      <c r="JA235" s="140"/>
      <c r="JB235" s="140"/>
      <c r="JC235" s="140"/>
      <c r="JD235" s="140"/>
      <c r="JE235" s="140"/>
      <c r="JF235" s="140"/>
      <c r="JG235" s="140"/>
      <c r="JH235" s="140"/>
      <c r="JI235" s="140"/>
      <c r="JJ235" s="140"/>
      <c r="JK235" s="140"/>
      <c r="JL235" s="140"/>
      <c r="JM235" s="140"/>
      <c r="JN235" s="140"/>
      <c r="JO235" s="140"/>
      <c r="JP235" s="140"/>
      <c r="JQ235" s="140"/>
      <c r="JR235" s="140"/>
      <c r="JS235" s="140"/>
      <c r="JT235" s="140"/>
      <c r="JU235" s="140"/>
      <c r="JV235" s="140"/>
      <c r="JW235" s="140"/>
      <c r="JX235" s="140"/>
      <c r="JY235" s="140"/>
      <c r="JZ235" s="140"/>
      <c r="KA235" s="140"/>
      <c r="KB235" s="140"/>
      <c r="KC235" s="140"/>
      <c r="KD235" s="140"/>
      <c r="KE235" s="140"/>
      <c r="KF235" s="140"/>
      <c r="KG235" s="140"/>
      <c r="KH235" s="140"/>
      <c r="KI235" s="140"/>
      <c r="KJ235" s="140"/>
      <c r="KK235" s="140"/>
      <c r="KL235" s="140"/>
      <c r="KM235" s="140"/>
      <c r="KN235" s="140"/>
      <c r="KO235" s="140"/>
      <c r="KP235" s="140"/>
      <c r="KQ235" s="140"/>
      <c r="KR235" s="140"/>
      <c r="KS235" s="140"/>
      <c r="KT235" s="140"/>
      <c r="KU235" s="140"/>
      <c r="KV235" s="140"/>
      <c r="KW235" s="140"/>
      <c r="KX235" s="140"/>
      <c r="KY235" s="140"/>
      <c r="KZ235" s="140"/>
      <c r="LA235" s="140"/>
      <c r="LB235" s="140"/>
      <c r="LC235" s="140"/>
      <c r="LD235" s="140"/>
      <c r="LE235" s="140"/>
      <c r="LF235" s="140"/>
      <c r="LG235" s="140"/>
      <c r="LH235" s="140"/>
      <c r="LI235" s="140"/>
      <c r="LJ235" s="140"/>
      <c r="LK235" s="140"/>
      <c r="LL235" s="140"/>
      <c r="LM235" s="140"/>
      <c r="LN235" s="140"/>
      <c r="LO235" s="140"/>
      <c r="LP235" s="140"/>
      <c r="LQ235" s="140"/>
      <c r="LR235" s="140"/>
      <c r="LS235" s="140"/>
      <c r="LT235" s="140"/>
      <c r="LU235" s="140"/>
      <c r="LV235" s="140"/>
      <c r="LW235" s="140"/>
      <c r="LX235" s="140"/>
      <c r="LY235" s="140"/>
      <c r="LZ235" s="140"/>
      <c r="MA235" s="140"/>
      <c r="MB235" s="140"/>
      <c r="MC235" s="140"/>
      <c r="MD235" s="140"/>
      <c r="ME235" s="140"/>
      <c r="MF235" s="140"/>
      <c r="MG235" s="140"/>
      <c r="MH235" s="140"/>
      <c r="MI235" s="140"/>
      <c r="MJ235" s="140"/>
      <c r="MK235" s="140"/>
      <c r="ML235" s="140"/>
      <c r="MM235" s="140"/>
      <c r="MN235" s="140"/>
      <c r="MO235" s="140"/>
      <c r="MP235" s="140"/>
      <c r="MQ235" s="140"/>
      <c r="MR235" s="140"/>
      <c r="MS235" s="140"/>
      <c r="MT235" s="140"/>
      <c r="MU235" s="140"/>
      <c r="MV235" s="140"/>
      <c r="MW235" s="140"/>
      <c r="MX235" s="140"/>
      <c r="MY235" s="140"/>
      <c r="MZ235" s="140"/>
      <c r="NA235" s="140"/>
      <c r="NB235" s="140"/>
      <c r="NC235" s="140"/>
      <c r="ND235" s="140"/>
      <c r="NE235" s="140"/>
      <c r="NF235" s="140"/>
      <c r="NG235" s="140"/>
      <c r="NH235" s="140"/>
      <c r="NI235" s="140"/>
      <c r="NJ235" s="140"/>
      <c r="NK235" s="140"/>
      <c r="NL235" s="140"/>
      <c r="NM235" s="140"/>
      <c r="NN235" s="140"/>
    </row>
    <row r="236" spans="1:564" ht="15.75" customHeight="1" x14ac:dyDescent="0.2">
      <c r="B236" s="963" t="str">
        <f>alapadatok!AY9</f>
        <v>P</v>
      </c>
      <c r="C236" s="1239" t="str">
        <f>alapadatok!AZ9</f>
        <v>Pihenőnap</v>
      </c>
      <c r="D236" s="1240"/>
      <c r="E236" s="1241"/>
      <c r="F236" s="140"/>
      <c r="G236" s="140"/>
      <c r="H236" s="140"/>
      <c r="I236" s="140"/>
      <c r="J236" s="140"/>
      <c r="K236" s="140"/>
      <c r="L236" s="140"/>
      <c r="M236" s="140"/>
      <c r="N236" s="140"/>
      <c r="O236" s="140"/>
      <c r="P236" s="140"/>
      <c r="Q236" s="140"/>
      <c r="R236" s="140"/>
      <c r="S236" s="140"/>
      <c r="T236" s="140"/>
      <c r="U236" s="140"/>
      <c r="V236" s="140"/>
      <c r="W236" s="140"/>
      <c r="X236" s="140"/>
      <c r="Y236" s="140"/>
      <c r="Z236" s="140"/>
      <c r="AA236" s="140"/>
      <c r="AB236" s="140"/>
      <c r="AC236" s="140"/>
      <c r="AD236" s="140"/>
      <c r="AE236" s="140"/>
      <c r="AF236" s="140"/>
      <c r="AG236" s="140"/>
      <c r="AH236" s="140"/>
      <c r="AI236" s="140"/>
      <c r="AJ236" s="140"/>
      <c r="AK236" s="140"/>
      <c r="AL236" s="140"/>
      <c r="AM236" s="140"/>
      <c r="AN236" s="140"/>
      <c r="AO236" s="140"/>
      <c r="AP236" s="140"/>
      <c r="AQ236" s="140"/>
      <c r="AR236" s="140"/>
      <c r="AS236" s="140"/>
      <c r="AT236" s="140"/>
      <c r="AU236" s="140"/>
      <c r="AV236" s="140"/>
      <c r="AW236" s="140"/>
      <c r="AX236" s="140"/>
      <c r="AY236" s="140"/>
      <c r="AZ236" s="140"/>
      <c r="BA236" s="140"/>
      <c r="BB236" s="140"/>
      <c r="BC236" s="140"/>
      <c r="BD236" s="140"/>
      <c r="BE236" s="140"/>
      <c r="BF236" s="140"/>
      <c r="BG236" s="140"/>
      <c r="BH236" s="140"/>
      <c r="BI236" s="140"/>
      <c r="BJ236" s="140"/>
      <c r="BK236" s="140"/>
      <c r="BL236" s="140"/>
      <c r="BM236" s="140"/>
      <c r="BN236" s="140"/>
      <c r="BO236" s="140"/>
      <c r="BP236" s="140"/>
      <c r="BQ236" s="140"/>
      <c r="BR236" s="140"/>
      <c r="BS236" s="140"/>
      <c r="BT236" s="140"/>
      <c r="BU236" s="140"/>
      <c r="BV236" s="140"/>
      <c r="BW236" s="140"/>
      <c r="BX236" s="140"/>
      <c r="BY236" s="140"/>
      <c r="BZ236" s="140"/>
      <c r="CA236" s="140"/>
      <c r="CB236" s="140"/>
      <c r="CC236" s="140"/>
      <c r="CD236" s="140"/>
      <c r="CE236" s="140"/>
      <c r="CF236" s="140"/>
      <c r="CG236" s="140"/>
      <c r="CH236" s="140"/>
      <c r="CI236" s="140"/>
      <c r="CJ236" s="140"/>
      <c r="CK236" s="140"/>
      <c r="CL236" s="140"/>
      <c r="CM236" s="140"/>
      <c r="CN236" s="140"/>
      <c r="CO236" s="140"/>
      <c r="CP236" s="140"/>
      <c r="CQ236" s="140"/>
      <c r="CR236" s="140"/>
      <c r="CS236" s="140"/>
      <c r="CT236" s="140"/>
      <c r="CU236" s="140"/>
      <c r="CV236" s="140"/>
      <c r="CW236" s="140"/>
      <c r="CX236" s="140"/>
      <c r="CY236" s="140"/>
      <c r="CZ236" s="140"/>
      <c r="DA236" s="140"/>
      <c r="DB236" s="140"/>
      <c r="DC236" s="140"/>
      <c r="DD236" s="140"/>
      <c r="DE236" s="140"/>
      <c r="DF236" s="140"/>
      <c r="DG236" s="140"/>
      <c r="DH236" s="140"/>
      <c r="DI236" s="140"/>
      <c r="DJ236" s="140"/>
      <c r="DK236" s="140"/>
      <c r="DL236" s="140"/>
      <c r="DM236" s="140"/>
      <c r="DN236" s="140"/>
      <c r="DO236" s="140"/>
      <c r="DP236" s="140"/>
      <c r="DQ236" s="140"/>
      <c r="DR236" s="140"/>
      <c r="DS236" s="140"/>
      <c r="DT236" s="140"/>
      <c r="DU236" s="140"/>
      <c r="DV236" s="140"/>
      <c r="DW236" s="140"/>
      <c r="DX236" s="140"/>
      <c r="DY236" s="140"/>
      <c r="DZ236" s="140"/>
      <c r="EA236" s="140"/>
      <c r="EB236" s="140"/>
      <c r="EC236" s="140"/>
      <c r="ED236" s="140"/>
      <c r="EE236" s="140"/>
      <c r="EF236" s="140"/>
      <c r="EG236" s="140"/>
      <c r="EH236" s="140"/>
      <c r="EI236" s="140"/>
      <c r="EJ236" s="140"/>
      <c r="EK236" s="140"/>
      <c r="EL236" s="140"/>
      <c r="EM236" s="140"/>
      <c r="EN236" s="140"/>
      <c r="EO236" s="140"/>
      <c r="EP236" s="140"/>
      <c r="EQ236" s="140"/>
      <c r="ER236" s="140"/>
      <c r="ES236" s="140"/>
      <c r="ET236" s="140"/>
      <c r="EU236" s="140"/>
      <c r="EV236" s="140"/>
      <c r="EW236" s="140"/>
      <c r="EX236" s="140"/>
      <c r="EY236" s="140"/>
      <c r="EZ236" s="140"/>
      <c r="FA236" s="140"/>
      <c r="FB236" s="140"/>
      <c r="FC236" s="140"/>
      <c r="FD236" s="140"/>
      <c r="FE236" s="140"/>
      <c r="FF236" s="140"/>
      <c r="FG236" s="140"/>
      <c r="FH236" s="140"/>
      <c r="FI236" s="140"/>
      <c r="FJ236" s="140"/>
      <c r="FK236" s="140"/>
      <c r="FL236" s="140"/>
      <c r="FM236" s="140"/>
      <c r="FN236" s="140"/>
      <c r="FO236" s="140"/>
      <c r="FP236" s="140"/>
      <c r="FQ236" s="140"/>
      <c r="FR236" s="140"/>
      <c r="FS236" s="140"/>
      <c r="FT236" s="140"/>
      <c r="FU236" s="140"/>
      <c r="FV236" s="140"/>
      <c r="FW236" s="140"/>
      <c r="FX236" s="140"/>
      <c r="FY236" s="140"/>
      <c r="FZ236" s="140"/>
      <c r="GA236" s="140"/>
      <c r="GB236" s="140"/>
      <c r="GC236" s="140"/>
      <c r="GD236" s="140"/>
      <c r="GE236" s="140"/>
      <c r="GF236" s="140"/>
      <c r="GG236" s="140"/>
      <c r="GH236" s="140"/>
      <c r="GI236" s="140"/>
      <c r="GJ236" s="140"/>
      <c r="GK236" s="140"/>
      <c r="GL236" s="140"/>
      <c r="GM236" s="140"/>
      <c r="GN236" s="140"/>
      <c r="GO236" s="140"/>
      <c r="GP236" s="140"/>
      <c r="GQ236" s="140"/>
      <c r="GR236" s="140"/>
      <c r="GS236" s="140"/>
      <c r="GT236" s="140"/>
      <c r="GU236" s="140"/>
      <c r="GV236" s="140"/>
      <c r="GW236" s="140"/>
      <c r="GX236" s="140"/>
      <c r="GY236" s="140"/>
      <c r="GZ236" s="140"/>
      <c r="HA236" s="140"/>
      <c r="HB236" s="140"/>
      <c r="HC236" s="140"/>
      <c r="HD236" s="140"/>
      <c r="HE236" s="140"/>
      <c r="HF236" s="140"/>
      <c r="HG236" s="140"/>
      <c r="HH236" s="140"/>
      <c r="HI236" s="140"/>
      <c r="HJ236" s="140"/>
      <c r="HK236" s="140"/>
      <c r="HL236" s="140"/>
      <c r="HM236" s="140"/>
      <c r="HN236" s="140"/>
      <c r="HO236" s="140"/>
      <c r="HP236" s="140"/>
      <c r="HQ236" s="140"/>
      <c r="HR236" s="140"/>
      <c r="HS236" s="140"/>
      <c r="HT236" s="140"/>
      <c r="HU236" s="140"/>
      <c r="HV236" s="140"/>
      <c r="HW236" s="140"/>
      <c r="HX236" s="140"/>
      <c r="HY236" s="140"/>
      <c r="HZ236" s="140"/>
      <c r="IA236" s="140"/>
      <c r="IB236" s="140"/>
      <c r="IC236" s="140"/>
      <c r="ID236" s="140"/>
      <c r="IE236" s="140"/>
      <c r="IF236" s="140"/>
      <c r="IG236" s="140"/>
      <c r="IH236" s="140"/>
      <c r="II236" s="140"/>
      <c r="IJ236" s="140"/>
      <c r="IK236" s="140"/>
      <c r="IL236" s="140"/>
      <c r="IM236" s="140"/>
      <c r="IN236" s="140"/>
      <c r="IO236" s="140"/>
      <c r="IP236" s="140"/>
      <c r="IQ236" s="140"/>
      <c r="IR236" s="140"/>
      <c r="IS236" s="140"/>
      <c r="IT236" s="140"/>
      <c r="IU236" s="140"/>
      <c r="IV236" s="140"/>
      <c r="IW236" s="140"/>
      <c r="IX236" s="140"/>
      <c r="IY236" s="140"/>
      <c r="IZ236" s="140"/>
      <c r="JA236" s="140"/>
      <c r="JB236" s="140"/>
      <c r="JC236" s="140"/>
      <c r="JD236" s="140"/>
      <c r="JE236" s="140"/>
      <c r="JF236" s="140"/>
      <c r="JG236" s="140"/>
      <c r="JH236" s="140"/>
      <c r="JI236" s="140"/>
      <c r="JJ236" s="140"/>
      <c r="JK236" s="140"/>
      <c r="JL236" s="140"/>
      <c r="JM236" s="140"/>
      <c r="JN236" s="140"/>
      <c r="JO236" s="140"/>
      <c r="JP236" s="140"/>
      <c r="JQ236" s="140"/>
      <c r="JR236" s="140"/>
      <c r="JS236" s="140"/>
      <c r="JT236" s="140"/>
      <c r="JU236" s="140"/>
      <c r="JV236" s="140"/>
      <c r="JW236" s="140"/>
      <c r="JX236" s="140"/>
      <c r="JY236" s="140"/>
      <c r="JZ236" s="140"/>
      <c r="KA236" s="140"/>
      <c r="KB236" s="140"/>
      <c r="KC236" s="140"/>
      <c r="KD236" s="140"/>
      <c r="KE236" s="140"/>
      <c r="KF236" s="140"/>
      <c r="KG236" s="140"/>
      <c r="KH236" s="140"/>
      <c r="KI236" s="140"/>
      <c r="KJ236" s="140"/>
      <c r="KK236" s="140"/>
      <c r="KL236" s="140"/>
      <c r="KM236" s="140"/>
      <c r="KN236" s="140"/>
      <c r="KO236" s="140"/>
      <c r="KP236" s="140"/>
      <c r="KQ236" s="140"/>
      <c r="KR236" s="140"/>
      <c r="KS236" s="140"/>
      <c r="KT236" s="140"/>
      <c r="KU236" s="140"/>
      <c r="KV236" s="140"/>
      <c r="KW236" s="140"/>
      <c r="KX236" s="140"/>
      <c r="KY236" s="140"/>
      <c r="KZ236" s="140"/>
      <c r="LA236" s="140"/>
      <c r="LB236" s="140"/>
      <c r="LC236" s="140"/>
      <c r="LD236" s="140"/>
      <c r="LE236" s="140"/>
      <c r="LF236" s="140"/>
      <c r="LG236" s="140"/>
      <c r="LH236" s="140"/>
      <c r="LI236" s="140"/>
      <c r="LJ236" s="140"/>
      <c r="LK236" s="140"/>
      <c r="LL236" s="140"/>
      <c r="LM236" s="140"/>
      <c r="LN236" s="140"/>
      <c r="LO236" s="140"/>
      <c r="LP236" s="140"/>
      <c r="LQ236" s="140"/>
      <c r="LR236" s="140"/>
      <c r="LS236" s="140"/>
      <c r="LT236" s="140"/>
      <c r="LU236" s="140"/>
      <c r="LV236" s="140"/>
      <c r="LW236" s="140"/>
      <c r="LX236" s="140"/>
      <c r="LY236" s="140"/>
      <c r="LZ236" s="140"/>
      <c r="MA236" s="140"/>
      <c r="MB236" s="140"/>
      <c r="MC236" s="140"/>
      <c r="MD236" s="140"/>
      <c r="ME236" s="140"/>
      <c r="MF236" s="140"/>
      <c r="MG236" s="140"/>
      <c r="MH236" s="140"/>
      <c r="MI236" s="140"/>
      <c r="MJ236" s="140"/>
      <c r="MK236" s="140"/>
      <c r="ML236" s="140"/>
      <c r="MM236" s="140"/>
      <c r="MN236" s="140"/>
      <c r="MO236" s="140"/>
      <c r="MP236" s="140"/>
      <c r="MQ236" s="140"/>
      <c r="MR236" s="140"/>
      <c r="MS236" s="140"/>
      <c r="MT236" s="140"/>
      <c r="MU236" s="140"/>
      <c r="MV236" s="140"/>
      <c r="MW236" s="140"/>
      <c r="MX236" s="140"/>
      <c r="MY236" s="140"/>
      <c r="MZ236" s="140"/>
      <c r="NA236" s="140"/>
      <c r="NB236" s="140"/>
      <c r="NC236" s="140"/>
      <c r="ND236" s="140"/>
      <c r="NE236" s="140"/>
      <c r="NF236" s="140"/>
      <c r="NG236" s="140"/>
      <c r="NH236" s="140"/>
      <c r="NI236" s="140"/>
      <c r="NJ236" s="140"/>
      <c r="NK236" s="140"/>
      <c r="NL236" s="140"/>
      <c r="NM236" s="140"/>
      <c r="NN236" s="140"/>
    </row>
    <row r="237" spans="1:564" ht="31.5" customHeight="1" x14ac:dyDescent="0.2">
      <c r="B237" s="963" t="str">
        <f>alapadatok!AY10</f>
        <v>Sk</v>
      </c>
      <c r="C237" s="1239" t="str">
        <f>alapadatok!AZ10</f>
        <v>Kérelmezett szabadság-operátor által kérelmezett szabadság minden esetben módosítani kell a beosztás szerinti kódra</v>
      </c>
      <c r="D237" s="1240"/>
      <c r="E237" s="1241"/>
      <c r="F237" s="140"/>
      <c r="G237" s="140"/>
      <c r="H237" s="140"/>
      <c r="I237" s="140"/>
      <c r="J237" s="140"/>
      <c r="K237" s="140"/>
      <c r="L237" s="140"/>
      <c r="M237" s="140"/>
      <c r="N237" s="140"/>
      <c r="O237" s="140"/>
      <c r="P237" s="140"/>
      <c r="Q237" s="140"/>
      <c r="R237" s="140"/>
      <c r="S237" s="140"/>
      <c r="T237" s="140"/>
      <c r="U237" s="140"/>
      <c r="V237" s="140"/>
      <c r="W237" s="140"/>
      <c r="X237" s="140"/>
      <c r="Y237" s="140"/>
      <c r="Z237" s="140"/>
      <c r="AA237" s="140"/>
      <c r="AB237" s="140"/>
      <c r="AC237" s="140"/>
      <c r="AD237" s="140"/>
      <c r="AE237" s="140"/>
      <c r="AF237" s="140"/>
      <c r="AG237" s="140"/>
      <c r="AH237" s="140"/>
      <c r="AI237" s="140"/>
      <c r="AJ237" s="140"/>
      <c r="AK237" s="140"/>
      <c r="AL237" s="140"/>
      <c r="AM237" s="140"/>
      <c r="AN237" s="140"/>
      <c r="AO237" s="140"/>
      <c r="AP237" s="140"/>
      <c r="AQ237" s="140"/>
      <c r="AR237" s="140"/>
      <c r="AS237" s="140"/>
      <c r="AT237" s="140"/>
      <c r="AU237" s="140"/>
      <c r="AV237" s="140"/>
      <c r="AW237" s="140"/>
      <c r="AX237" s="140"/>
      <c r="AY237" s="140"/>
      <c r="AZ237" s="140"/>
      <c r="BA237" s="140"/>
      <c r="BB237" s="140"/>
      <c r="BC237" s="140"/>
      <c r="BD237" s="140"/>
      <c r="BE237" s="140"/>
      <c r="BF237" s="140"/>
      <c r="BG237" s="140"/>
      <c r="BH237" s="140"/>
      <c r="BI237" s="140"/>
      <c r="BJ237" s="140"/>
      <c r="BK237" s="140"/>
      <c r="BL237" s="140"/>
      <c r="BM237" s="140"/>
      <c r="BN237" s="140"/>
      <c r="BO237" s="140"/>
      <c r="BP237" s="140"/>
      <c r="BQ237" s="140"/>
      <c r="BR237" s="140"/>
      <c r="BS237" s="140"/>
      <c r="BT237" s="140"/>
      <c r="BU237" s="140"/>
      <c r="BV237" s="140"/>
      <c r="BW237" s="140"/>
      <c r="BX237" s="140"/>
      <c r="BY237" s="140"/>
      <c r="BZ237" s="140"/>
      <c r="CA237" s="140"/>
      <c r="CB237" s="140"/>
      <c r="CC237" s="140"/>
      <c r="CD237" s="140"/>
      <c r="CE237" s="140"/>
      <c r="CF237" s="140"/>
      <c r="CG237" s="140"/>
      <c r="CH237" s="140"/>
      <c r="CI237" s="140"/>
      <c r="CJ237" s="140"/>
      <c r="CK237" s="140"/>
      <c r="CL237" s="140"/>
      <c r="CM237" s="140"/>
      <c r="CN237" s="140"/>
      <c r="CO237" s="140"/>
      <c r="CP237" s="140"/>
      <c r="CQ237" s="140"/>
      <c r="CR237" s="140"/>
      <c r="CS237" s="140"/>
      <c r="CT237" s="140"/>
      <c r="CU237" s="140"/>
      <c r="CV237" s="140"/>
      <c r="CW237" s="140"/>
      <c r="CX237" s="140"/>
      <c r="CY237" s="140"/>
      <c r="CZ237" s="140"/>
      <c r="DA237" s="140"/>
      <c r="DB237" s="140"/>
      <c r="DC237" s="140"/>
      <c r="DD237" s="140"/>
      <c r="DE237" s="140"/>
      <c r="DF237" s="140"/>
      <c r="DG237" s="140"/>
      <c r="DH237" s="140"/>
      <c r="DI237" s="140"/>
      <c r="DJ237" s="140"/>
      <c r="DK237" s="140"/>
      <c r="DL237" s="140"/>
      <c r="DM237" s="140"/>
      <c r="DN237" s="140"/>
      <c r="DO237" s="140"/>
      <c r="DP237" s="140"/>
      <c r="DQ237" s="140"/>
      <c r="DR237" s="140"/>
      <c r="DS237" s="140"/>
      <c r="DT237" s="140"/>
      <c r="DU237" s="140"/>
      <c r="DV237" s="140"/>
      <c r="DW237" s="140"/>
      <c r="DX237" s="140"/>
      <c r="DY237" s="140"/>
      <c r="DZ237" s="140"/>
      <c r="EA237" s="140"/>
      <c r="EB237" s="140"/>
      <c r="EC237" s="140"/>
      <c r="ED237" s="140"/>
      <c r="EE237" s="140"/>
      <c r="EF237" s="140"/>
      <c r="EG237" s="140"/>
      <c r="EH237" s="140"/>
      <c r="EI237" s="140"/>
      <c r="EJ237" s="140"/>
      <c r="EK237" s="140"/>
      <c r="EL237" s="140"/>
      <c r="EM237" s="140"/>
      <c r="EN237" s="140"/>
      <c r="EO237" s="140"/>
      <c r="EP237" s="140"/>
      <c r="EQ237" s="140"/>
      <c r="ER237" s="140"/>
      <c r="ES237" s="140"/>
      <c r="ET237" s="140"/>
      <c r="EU237" s="140"/>
      <c r="EV237" s="140"/>
      <c r="EW237" s="140"/>
      <c r="EX237" s="140"/>
      <c r="EY237" s="140"/>
      <c r="EZ237" s="140"/>
      <c r="FA237" s="140"/>
      <c r="FB237" s="140"/>
      <c r="FC237" s="140"/>
      <c r="FD237" s="140"/>
      <c r="FE237" s="140"/>
      <c r="FF237" s="140"/>
      <c r="FG237" s="140"/>
      <c r="FH237" s="140"/>
      <c r="FI237" s="140"/>
      <c r="FJ237" s="140"/>
      <c r="FK237" s="140"/>
      <c r="FL237" s="140"/>
      <c r="FM237" s="140"/>
      <c r="FN237" s="140"/>
      <c r="FO237" s="140"/>
      <c r="FP237" s="140"/>
      <c r="FQ237" s="140"/>
      <c r="FR237" s="140"/>
      <c r="FS237" s="140"/>
      <c r="FT237" s="140"/>
      <c r="FU237" s="140"/>
      <c r="FV237" s="140"/>
      <c r="FW237" s="140"/>
      <c r="FX237" s="140"/>
      <c r="FY237" s="140"/>
      <c r="FZ237" s="140"/>
      <c r="GA237" s="140"/>
      <c r="GB237" s="140"/>
      <c r="GC237" s="140"/>
      <c r="GD237" s="140"/>
      <c r="GE237" s="140"/>
      <c r="GF237" s="140"/>
      <c r="GG237" s="140"/>
      <c r="GH237" s="140"/>
      <c r="GI237" s="140"/>
      <c r="GJ237" s="140"/>
      <c r="GK237" s="140"/>
      <c r="GL237" s="140"/>
      <c r="GM237" s="140"/>
      <c r="GN237" s="140"/>
      <c r="GO237" s="140"/>
      <c r="GP237" s="140"/>
      <c r="GQ237" s="140"/>
      <c r="GR237" s="140"/>
      <c r="GS237" s="140"/>
      <c r="GT237" s="140"/>
      <c r="GU237" s="140"/>
      <c r="GV237" s="140"/>
      <c r="GW237" s="140"/>
      <c r="GX237" s="140"/>
      <c r="GY237" s="140"/>
      <c r="GZ237" s="140"/>
      <c r="HA237" s="140"/>
      <c r="HB237" s="140"/>
      <c r="HC237" s="140"/>
      <c r="HD237" s="140"/>
      <c r="HE237" s="140"/>
      <c r="HF237" s="140"/>
      <c r="HG237" s="140"/>
      <c r="HH237" s="140"/>
      <c r="HI237" s="140"/>
      <c r="HJ237" s="140"/>
      <c r="HK237" s="140"/>
      <c r="HL237" s="140"/>
      <c r="HM237" s="140"/>
      <c r="HN237" s="140"/>
      <c r="HO237" s="140"/>
      <c r="HP237" s="140"/>
      <c r="HQ237" s="140"/>
      <c r="HR237" s="140"/>
      <c r="HS237" s="140"/>
      <c r="HT237" s="140"/>
      <c r="HU237" s="140"/>
      <c r="HV237" s="140"/>
      <c r="HW237" s="140"/>
      <c r="HX237" s="140"/>
      <c r="HY237" s="140"/>
      <c r="HZ237" s="140"/>
      <c r="IA237" s="140"/>
      <c r="IB237" s="140"/>
      <c r="IC237" s="140"/>
      <c r="ID237" s="140"/>
      <c r="IE237" s="140"/>
      <c r="IF237" s="140"/>
      <c r="IG237" s="140"/>
      <c r="IH237" s="140"/>
      <c r="II237" s="140"/>
      <c r="IJ237" s="140"/>
      <c r="IK237" s="140"/>
      <c r="IL237" s="140"/>
      <c r="IM237" s="140"/>
      <c r="IN237" s="140"/>
      <c r="IO237" s="140"/>
      <c r="IP237" s="140"/>
      <c r="IQ237" s="140"/>
      <c r="IR237" s="140"/>
      <c r="IS237" s="140"/>
      <c r="IT237" s="140"/>
      <c r="IU237" s="140"/>
      <c r="IV237" s="140"/>
      <c r="IW237" s="140"/>
      <c r="IX237" s="140"/>
      <c r="IY237" s="140"/>
      <c r="IZ237" s="140"/>
      <c r="JA237" s="140"/>
      <c r="JB237" s="140"/>
      <c r="JC237" s="140"/>
      <c r="JD237" s="140"/>
      <c r="JE237" s="140"/>
      <c r="JF237" s="140"/>
      <c r="JG237" s="140"/>
      <c r="JH237" s="140"/>
      <c r="JI237" s="140"/>
      <c r="JJ237" s="140"/>
      <c r="JK237" s="140"/>
      <c r="JL237" s="140"/>
      <c r="JM237" s="140"/>
      <c r="JN237" s="140"/>
      <c r="JO237" s="140"/>
      <c r="JP237" s="140"/>
      <c r="JQ237" s="140"/>
      <c r="JR237" s="140"/>
      <c r="JS237" s="140"/>
      <c r="JT237" s="140"/>
      <c r="JU237" s="140"/>
      <c r="JV237" s="140"/>
      <c r="JW237" s="140"/>
      <c r="JX237" s="140"/>
      <c r="JY237" s="140"/>
      <c r="JZ237" s="140"/>
      <c r="KA237" s="140"/>
      <c r="KB237" s="140"/>
      <c r="KC237" s="140"/>
      <c r="KD237" s="140"/>
      <c r="KE237" s="140"/>
      <c r="KF237" s="140"/>
      <c r="KG237" s="140"/>
      <c r="KH237" s="140"/>
      <c r="KI237" s="140"/>
      <c r="KJ237" s="140"/>
      <c r="KK237" s="140"/>
      <c r="KL237" s="140"/>
      <c r="KM237" s="140"/>
      <c r="KN237" s="140"/>
      <c r="KO237" s="140"/>
      <c r="KP237" s="140"/>
      <c r="KQ237" s="140"/>
      <c r="KR237" s="140"/>
      <c r="KS237" s="140"/>
      <c r="KT237" s="140"/>
      <c r="KU237" s="140"/>
      <c r="KV237" s="140"/>
      <c r="KW237" s="140"/>
      <c r="KX237" s="140"/>
      <c r="KY237" s="140"/>
      <c r="KZ237" s="140"/>
      <c r="LA237" s="140"/>
      <c r="LB237" s="140"/>
      <c r="LC237" s="140"/>
      <c r="LD237" s="140"/>
      <c r="LE237" s="140"/>
      <c r="LF237" s="140"/>
      <c r="LG237" s="140"/>
      <c r="LH237" s="140"/>
      <c r="LI237" s="140"/>
      <c r="LJ237" s="140"/>
      <c r="LK237" s="140"/>
      <c r="LL237" s="140"/>
      <c r="LM237" s="140"/>
      <c r="LN237" s="140"/>
      <c r="LO237" s="140"/>
      <c r="LP237" s="140"/>
      <c r="LQ237" s="140"/>
      <c r="LR237" s="140"/>
      <c r="LS237" s="140"/>
      <c r="LT237" s="140"/>
      <c r="LU237" s="140"/>
      <c r="LV237" s="140"/>
      <c r="LW237" s="140"/>
      <c r="LX237" s="140"/>
      <c r="LY237" s="140"/>
      <c r="LZ237" s="140"/>
      <c r="MA237" s="140"/>
      <c r="MB237" s="140"/>
      <c r="MC237" s="140"/>
      <c r="MD237" s="140"/>
      <c r="ME237" s="140"/>
      <c r="MF237" s="140"/>
      <c r="MG237" s="140"/>
      <c r="MH237" s="140"/>
      <c r="MI237" s="140"/>
      <c r="MJ237" s="140"/>
      <c r="MK237" s="140"/>
      <c r="ML237" s="140"/>
      <c r="MM237" s="140"/>
      <c r="MN237" s="140"/>
      <c r="MO237" s="140"/>
      <c r="MP237" s="140"/>
      <c r="MQ237" s="140"/>
      <c r="MR237" s="140"/>
      <c r="MS237" s="140"/>
      <c r="MT237" s="140"/>
      <c r="MU237" s="140"/>
      <c r="MV237" s="140"/>
      <c r="MW237" s="140"/>
      <c r="MX237" s="140"/>
      <c r="MY237" s="140"/>
      <c r="MZ237" s="140"/>
      <c r="NA237" s="140"/>
      <c r="NB237" s="140"/>
      <c r="NC237" s="140"/>
      <c r="ND237" s="140"/>
      <c r="NE237" s="140"/>
      <c r="NF237" s="140"/>
      <c r="NG237" s="140"/>
      <c r="NH237" s="140"/>
      <c r="NI237" s="140"/>
      <c r="NJ237" s="140"/>
      <c r="NK237" s="140"/>
      <c r="NL237" s="140"/>
      <c r="NM237" s="140"/>
      <c r="NN237" s="140"/>
    </row>
    <row r="238" spans="1:564" ht="12" customHeight="1" x14ac:dyDescent="0.2">
      <c r="B238" s="963" t="str">
        <f>alapadatok!AY11</f>
        <v>SN</v>
      </c>
      <c r="C238" s="1239" t="str">
        <f>alapadatok!AZ11</f>
        <v>Szabadság 06:00-18:00</v>
      </c>
      <c r="D238" s="1240"/>
      <c r="E238" s="1241"/>
      <c r="F238" s="140"/>
      <c r="G238" s="140"/>
      <c r="H238" s="140"/>
      <c r="I238" s="140"/>
      <c r="J238" s="140"/>
      <c r="K238" s="140"/>
      <c r="L238" s="140"/>
      <c r="M238" s="140"/>
      <c r="N238" s="140"/>
      <c r="O238" s="140"/>
      <c r="P238" s="140"/>
      <c r="Q238" s="140"/>
      <c r="R238" s="140"/>
      <c r="S238" s="140"/>
      <c r="T238" s="140"/>
      <c r="U238" s="140"/>
      <c r="V238" s="140"/>
      <c r="W238" s="140"/>
      <c r="X238" s="140"/>
      <c r="Y238" s="140"/>
      <c r="Z238" s="140"/>
      <c r="AA238" s="140"/>
      <c r="AB238" s="140"/>
      <c r="AC238" s="140"/>
      <c r="AD238" s="140"/>
      <c r="AE238" s="140"/>
      <c r="AF238" s="140"/>
      <c r="AG238" s="140"/>
      <c r="AH238" s="140"/>
      <c r="AI238" s="140"/>
      <c r="AJ238" s="140"/>
      <c r="AK238" s="140"/>
      <c r="AL238" s="140"/>
      <c r="AM238" s="140"/>
      <c r="AN238" s="140"/>
      <c r="AO238" s="140"/>
      <c r="AP238" s="140"/>
      <c r="AQ238" s="140"/>
      <c r="AR238" s="140"/>
      <c r="AS238" s="140"/>
      <c r="AT238" s="140"/>
      <c r="AU238" s="140"/>
      <c r="AV238" s="140"/>
      <c r="AW238" s="140"/>
      <c r="AX238" s="140"/>
      <c r="AY238" s="140"/>
      <c r="AZ238" s="140"/>
      <c r="BA238" s="140"/>
      <c r="BB238" s="140"/>
      <c r="BC238" s="140"/>
      <c r="BD238" s="140"/>
      <c r="BE238" s="140"/>
      <c r="BF238" s="140"/>
      <c r="BG238" s="140"/>
      <c r="BH238" s="140"/>
      <c r="BI238" s="140"/>
      <c r="BJ238" s="140"/>
      <c r="BK238" s="140"/>
      <c r="BL238" s="140"/>
      <c r="BM238" s="140"/>
      <c r="BN238" s="140"/>
      <c r="BO238" s="140"/>
      <c r="BP238" s="140"/>
      <c r="BQ238" s="140"/>
      <c r="BR238" s="140"/>
      <c r="BS238" s="140"/>
      <c r="BT238" s="140"/>
      <c r="BU238" s="140"/>
      <c r="BV238" s="140"/>
      <c r="BW238" s="140"/>
      <c r="BX238" s="140"/>
      <c r="BY238" s="140"/>
      <c r="BZ238" s="140"/>
      <c r="CA238" s="140"/>
      <c r="CB238" s="140"/>
      <c r="CC238" s="140"/>
      <c r="CD238" s="140"/>
      <c r="CE238" s="140"/>
      <c r="CF238" s="140"/>
      <c r="CG238" s="140"/>
      <c r="CH238" s="140"/>
      <c r="CI238" s="140"/>
      <c r="CJ238" s="140"/>
      <c r="CK238" s="140"/>
      <c r="CL238" s="140"/>
      <c r="CM238" s="140"/>
      <c r="CN238" s="140"/>
      <c r="CO238" s="140"/>
      <c r="CP238" s="140"/>
      <c r="CQ238" s="140"/>
      <c r="CR238" s="140"/>
      <c r="CS238" s="140"/>
      <c r="CT238" s="140"/>
      <c r="CU238" s="140"/>
      <c r="CV238" s="140"/>
      <c r="CW238" s="140"/>
      <c r="CX238" s="140"/>
      <c r="CY238" s="140"/>
      <c r="CZ238" s="140"/>
      <c r="DA238" s="140"/>
      <c r="DB238" s="140"/>
      <c r="DC238" s="140"/>
      <c r="DD238" s="140"/>
      <c r="DE238" s="140"/>
      <c r="DF238" s="140"/>
      <c r="DG238" s="140"/>
      <c r="DH238" s="140"/>
      <c r="DI238" s="140"/>
      <c r="DJ238" s="140"/>
      <c r="DK238" s="140"/>
      <c r="DL238" s="140"/>
      <c r="DM238" s="140"/>
      <c r="DN238" s="140"/>
      <c r="DO238" s="140"/>
      <c r="DP238" s="140"/>
      <c r="DQ238" s="140"/>
      <c r="DR238" s="140"/>
      <c r="DS238" s="140"/>
      <c r="DT238" s="140"/>
      <c r="DU238" s="140"/>
      <c r="DV238" s="140"/>
      <c r="DW238" s="140"/>
      <c r="DX238" s="140"/>
      <c r="DY238" s="140"/>
      <c r="DZ238" s="140"/>
      <c r="EA238" s="140"/>
      <c r="EB238" s="140"/>
      <c r="EC238" s="140"/>
      <c r="ED238" s="140"/>
      <c r="EE238" s="140"/>
      <c r="EF238" s="140"/>
      <c r="EG238" s="140"/>
      <c r="EH238" s="140"/>
      <c r="EI238" s="140"/>
      <c r="EJ238" s="140"/>
      <c r="EK238" s="140"/>
      <c r="EL238" s="140"/>
      <c r="EM238" s="140"/>
      <c r="EN238" s="140"/>
      <c r="EO238" s="140"/>
      <c r="EP238" s="140"/>
      <c r="EQ238" s="140"/>
      <c r="ER238" s="140"/>
      <c r="ES238" s="140"/>
      <c r="ET238" s="140"/>
      <c r="EU238" s="140"/>
      <c r="EV238" s="140"/>
      <c r="EW238" s="140"/>
      <c r="EX238" s="140"/>
      <c r="EY238" s="140"/>
      <c r="EZ238" s="140"/>
      <c r="FA238" s="140"/>
      <c r="FB238" s="140"/>
      <c r="FC238" s="140"/>
      <c r="FD238" s="140"/>
      <c r="FE238" s="140"/>
      <c r="FF238" s="140"/>
      <c r="FG238" s="140"/>
      <c r="FH238" s="140"/>
      <c r="FI238" s="140"/>
      <c r="FJ238" s="140"/>
      <c r="FK238" s="140"/>
      <c r="FL238" s="140"/>
      <c r="FM238" s="140"/>
      <c r="FN238" s="140"/>
      <c r="FO238" s="140"/>
      <c r="FP238" s="140"/>
      <c r="FQ238" s="140"/>
      <c r="FR238" s="140"/>
      <c r="FS238" s="140"/>
      <c r="FT238" s="140"/>
      <c r="FU238" s="140"/>
      <c r="FV238" s="140"/>
      <c r="FW238" s="140"/>
      <c r="FX238" s="140"/>
      <c r="FY238" s="140"/>
      <c r="FZ238" s="140"/>
      <c r="GA238" s="140"/>
      <c r="GB238" s="140"/>
      <c r="GC238" s="140"/>
      <c r="GD238" s="140"/>
      <c r="GE238" s="140"/>
      <c r="GF238" s="140"/>
      <c r="GG238" s="140"/>
      <c r="GH238" s="140"/>
      <c r="GI238" s="140"/>
      <c r="GJ238" s="140"/>
      <c r="GK238" s="140"/>
      <c r="GL238" s="140"/>
      <c r="GM238" s="140"/>
      <c r="GN238" s="140"/>
      <c r="GO238" s="140"/>
      <c r="GP238" s="140"/>
      <c r="GQ238" s="140"/>
      <c r="GR238" s="140"/>
      <c r="GS238" s="140"/>
      <c r="GT238" s="140"/>
      <c r="GU238" s="140"/>
      <c r="GV238" s="140"/>
      <c r="GW238" s="140"/>
      <c r="GX238" s="140"/>
      <c r="GY238" s="140"/>
      <c r="GZ238" s="140"/>
      <c r="HA238" s="140"/>
      <c r="HB238" s="140"/>
      <c r="HC238" s="140"/>
      <c r="HD238" s="140"/>
      <c r="HE238" s="140"/>
      <c r="HF238" s="140"/>
      <c r="HG238" s="140"/>
      <c r="HH238" s="140"/>
      <c r="HI238" s="140"/>
      <c r="HJ238" s="140"/>
      <c r="HK238" s="140"/>
      <c r="HL238" s="140"/>
      <c r="HM238" s="140"/>
      <c r="HN238" s="140"/>
      <c r="HO238" s="140"/>
      <c r="HP238" s="140"/>
      <c r="HQ238" s="140"/>
      <c r="HR238" s="140"/>
      <c r="HS238" s="140"/>
      <c r="HT238" s="140"/>
      <c r="HU238" s="140"/>
      <c r="HV238" s="140"/>
      <c r="HW238" s="140"/>
      <c r="HX238" s="140"/>
      <c r="HY238" s="140"/>
      <c r="HZ238" s="140"/>
      <c r="IA238" s="140"/>
      <c r="IB238" s="140"/>
      <c r="IC238" s="140"/>
      <c r="ID238" s="140"/>
      <c r="IE238" s="140"/>
      <c r="IF238" s="140"/>
      <c r="IG238" s="140"/>
      <c r="IH238" s="140"/>
      <c r="II238" s="140"/>
      <c r="IJ238" s="140"/>
      <c r="IK238" s="140"/>
      <c r="IL238" s="140"/>
      <c r="IM238" s="140"/>
      <c r="IN238" s="140"/>
      <c r="IO238" s="140"/>
      <c r="IP238" s="140"/>
      <c r="IQ238" s="140"/>
      <c r="IR238" s="140"/>
      <c r="IS238" s="140"/>
      <c r="IT238" s="140"/>
      <c r="IU238" s="140"/>
      <c r="IV238" s="140"/>
      <c r="IW238" s="140"/>
      <c r="IX238" s="140"/>
      <c r="IY238" s="140"/>
      <c r="IZ238" s="140"/>
      <c r="JA238" s="140"/>
      <c r="JB238" s="140"/>
      <c r="JC238" s="140"/>
      <c r="JD238" s="140"/>
      <c r="JE238" s="140"/>
      <c r="JF238" s="140"/>
      <c r="JG238" s="140"/>
      <c r="JH238" s="140"/>
      <c r="JI238" s="140"/>
      <c r="JJ238" s="140"/>
      <c r="JK238" s="140"/>
      <c r="JL238" s="140"/>
      <c r="JM238" s="140"/>
      <c r="JN238" s="140"/>
      <c r="JO238" s="140"/>
      <c r="JP238" s="140"/>
      <c r="JQ238" s="140"/>
      <c r="JR238" s="140"/>
      <c r="JS238" s="140"/>
      <c r="JT238" s="140"/>
      <c r="JU238" s="140"/>
      <c r="JV238" s="140"/>
      <c r="JW238" s="140"/>
      <c r="JX238" s="140"/>
      <c r="JY238" s="140"/>
      <c r="JZ238" s="140"/>
      <c r="KA238" s="140"/>
      <c r="KB238" s="140"/>
      <c r="KC238" s="140"/>
      <c r="KD238" s="140"/>
      <c r="KE238" s="140"/>
      <c r="KF238" s="140"/>
      <c r="KG238" s="140"/>
      <c r="KH238" s="140"/>
      <c r="KI238" s="140"/>
      <c r="KJ238" s="140"/>
      <c r="KK238" s="140"/>
      <c r="KL238" s="140"/>
      <c r="KM238" s="140"/>
      <c r="KN238" s="140"/>
      <c r="KO238" s="140"/>
      <c r="KP238" s="140"/>
      <c r="KQ238" s="140"/>
      <c r="KR238" s="140"/>
      <c r="KS238" s="140"/>
      <c r="KT238" s="140"/>
      <c r="KU238" s="140"/>
      <c r="KV238" s="140"/>
      <c r="KW238" s="140"/>
      <c r="KX238" s="140"/>
      <c r="KY238" s="140"/>
      <c r="KZ238" s="140"/>
      <c r="LA238" s="140"/>
      <c r="LB238" s="140"/>
      <c r="LC238" s="140"/>
      <c r="LD238" s="140"/>
      <c r="LE238" s="140"/>
      <c r="LF238" s="140"/>
      <c r="LG238" s="140"/>
      <c r="LH238" s="140"/>
      <c r="LI238" s="140"/>
      <c r="LJ238" s="140"/>
      <c r="LK238" s="140"/>
      <c r="LL238" s="140"/>
      <c r="LM238" s="140"/>
      <c r="LN238" s="140"/>
      <c r="LO238" s="140"/>
      <c r="LP238" s="140"/>
      <c r="LQ238" s="140"/>
      <c r="LR238" s="140"/>
      <c r="LS238" s="140"/>
      <c r="LT238" s="140"/>
      <c r="LU238" s="140"/>
      <c r="LV238" s="140"/>
      <c r="LW238" s="140"/>
      <c r="LX238" s="140"/>
      <c r="LY238" s="140"/>
      <c r="LZ238" s="140"/>
      <c r="MA238" s="140"/>
      <c r="MB238" s="140"/>
      <c r="MC238" s="140"/>
      <c r="MD238" s="140"/>
      <c r="ME238" s="140"/>
      <c r="MF238" s="140"/>
      <c r="MG238" s="140"/>
      <c r="MH238" s="140"/>
      <c r="MI238" s="140"/>
      <c r="MJ238" s="140"/>
      <c r="MK238" s="140"/>
      <c r="ML238" s="140"/>
      <c r="MM238" s="140"/>
      <c r="MN238" s="140"/>
      <c r="MO238" s="140"/>
      <c r="MP238" s="140"/>
      <c r="MQ238" s="140"/>
      <c r="MR238" s="140"/>
      <c r="MS238" s="140"/>
      <c r="MT238" s="140"/>
      <c r="MU238" s="140"/>
      <c r="MV238" s="140"/>
      <c r="MW238" s="140"/>
      <c r="MX238" s="140"/>
      <c r="MY238" s="140"/>
      <c r="MZ238" s="140"/>
      <c r="NA238" s="140"/>
      <c r="NB238" s="140"/>
      <c r="NC238" s="140"/>
      <c r="ND238" s="140"/>
      <c r="NE238" s="140"/>
      <c r="NF238" s="140"/>
      <c r="NG238" s="140"/>
      <c r="NH238" s="140"/>
      <c r="NI238" s="140"/>
      <c r="NJ238" s="140"/>
      <c r="NK238" s="140"/>
      <c r="NL238" s="140"/>
      <c r="NM238" s="140"/>
      <c r="NN238" s="140"/>
    </row>
    <row r="239" spans="1:564" s="607" customFormat="1" ht="12" customHeight="1" x14ac:dyDescent="0.2">
      <c r="B239" s="963" t="str">
        <f>alapadatok!AY12</f>
        <v>SDE</v>
      </c>
      <c r="C239" s="1239" t="str">
        <f>alapadatok!AZ12</f>
        <v>Szabadság 06:00-14:00/08:00-16:00</v>
      </c>
      <c r="D239" s="1240"/>
      <c r="E239" s="1241"/>
      <c r="F239" s="140"/>
      <c r="G239" s="140"/>
      <c r="H239" s="140"/>
      <c r="I239" s="140"/>
      <c r="J239" s="140"/>
      <c r="K239" s="140"/>
      <c r="L239" s="140"/>
      <c r="M239" s="140"/>
      <c r="N239" s="140"/>
      <c r="O239" s="140"/>
      <c r="P239" s="140"/>
      <c r="Q239" s="140"/>
      <c r="R239" s="140"/>
      <c r="S239" s="140"/>
      <c r="T239" s="140"/>
      <c r="U239" s="140"/>
      <c r="V239" s="140"/>
      <c r="W239" s="140"/>
      <c r="X239" s="140"/>
      <c r="Y239" s="140"/>
      <c r="Z239" s="140"/>
      <c r="AA239" s="140"/>
      <c r="AB239" s="140"/>
      <c r="AC239" s="140"/>
      <c r="AD239" s="140"/>
      <c r="AE239" s="140"/>
      <c r="AF239" s="140"/>
      <c r="AG239" s="140"/>
      <c r="AH239" s="140"/>
      <c r="AI239" s="140"/>
      <c r="AJ239" s="140"/>
      <c r="AK239" s="140"/>
      <c r="AL239" s="140"/>
      <c r="AM239" s="140"/>
      <c r="AN239" s="140"/>
      <c r="AO239" s="140"/>
      <c r="AP239" s="140"/>
      <c r="AQ239" s="140"/>
      <c r="AR239" s="140"/>
      <c r="AS239" s="140"/>
      <c r="AT239" s="140"/>
      <c r="AU239" s="140"/>
      <c r="AV239" s="140"/>
      <c r="AW239" s="140"/>
      <c r="AX239" s="140"/>
      <c r="AY239" s="140"/>
      <c r="AZ239" s="140"/>
      <c r="BA239" s="140"/>
      <c r="BB239" s="140"/>
      <c r="BC239" s="140"/>
      <c r="BD239" s="140"/>
      <c r="BE239" s="140"/>
      <c r="BF239" s="140"/>
      <c r="BG239" s="140"/>
      <c r="BH239" s="140"/>
      <c r="BI239" s="140"/>
      <c r="BJ239" s="140"/>
      <c r="BK239" s="140"/>
      <c r="BL239" s="140"/>
      <c r="BM239" s="140"/>
      <c r="BN239" s="140"/>
      <c r="BO239" s="140"/>
      <c r="BP239" s="140"/>
      <c r="BQ239" s="140"/>
      <c r="BR239" s="140"/>
      <c r="BS239" s="140"/>
      <c r="BT239" s="140"/>
      <c r="BU239" s="140"/>
      <c r="BV239" s="140"/>
      <c r="BW239" s="140"/>
      <c r="BX239" s="140"/>
      <c r="BY239" s="140"/>
      <c r="BZ239" s="140"/>
      <c r="CA239" s="140"/>
      <c r="CB239" s="140"/>
      <c r="CC239" s="140"/>
      <c r="CD239" s="140"/>
      <c r="CE239" s="140"/>
      <c r="CF239" s="140"/>
      <c r="CG239" s="140"/>
      <c r="CH239" s="140"/>
      <c r="CI239" s="140"/>
      <c r="CJ239" s="140"/>
      <c r="CK239" s="140"/>
      <c r="CL239" s="140"/>
      <c r="CM239" s="140"/>
      <c r="CN239" s="140"/>
      <c r="CO239" s="140"/>
      <c r="CP239" s="140"/>
      <c r="CQ239" s="140"/>
      <c r="CR239" s="140"/>
      <c r="CS239" s="140"/>
      <c r="CT239" s="140"/>
      <c r="CU239" s="140"/>
      <c r="CV239" s="140"/>
      <c r="CW239" s="140"/>
      <c r="CX239" s="140"/>
      <c r="CY239" s="140"/>
      <c r="CZ239" s="140"/>
      <c r="DA239" s="140"/>
      <c r="DB239" s="140"/>
      <c r="DC239" s="140"/>
      <c r="DD239" s="140"/>
      <c r="DE239" s="140"/>
      <c r="DF239" s="140"/>
      <c r="DG239" s="140"/>
      <c r="DH239" s="140"/>
      <c r="DI239" s="140"/>
      <c r="DJ239" s="140"/>
      <c r="DK239" s="140"/>
      <c r="DL239" s="140"/>
      <c r="DM239" s="140"/>
      <c r="DN239" s="140"/>
      <c r="DO239" s="140"/>
      <c r="DP239" s="140"/>
      <c r="DQ239" s="140"/>
      <c r="DR239" s="140"/>
      <c r="DS239" s="140"/>
      <c r="DT239" s="140"/>
      <c r="DU239" s="140"/>
      <c r="DV239" s="140"/>
      <c r="DW239" s="140"/>
      <c r="DX239" s="140"/>
      <c r="DY239" s="140"/>
      <c r="DZ239" s="140"/>
      <c r="EA239" s="140"/>
      <c r="EB239" s="140"/>
      <c r="EC239" s="140"/>
      <c r="ED239" s="140"/>
      <c r="EE239" s="140"/>
      <c r="EF239" s="140"/>
      <c r="EG239" s="140"/>
      <c r="EH239" s="140"/>
      <c r="EI239" s="140"/>
      <c r="EJ239" s="140"/>
      <c r="EK239" s="140"/>
      <c r="EL239" s="140"/>
      <c r="EM239" s="140"/>
      <c r="EN239" s="140"/>
      <c r="EO239" s="140"/>
      <c r="EP239" s="140"/>
      <c r="EQ239" s="140"/>
      <c r="ER239" s="140"/>
      <c r="ES239" s="140"/>
      <c r="ET239" s="140"/>
      <c r="EU239" s="140"/>
      <c r="EV239" s="140"/>
      <c r="EW239" s="140"/>
      <c r="EX239" s="140"/>
      <c r="EY239" s="140"/>
      <c r="EZ239" s="140"/>
      <c r="FA239" s="140"/>
      <c r="FB239" s="140"/>
      <c r="FC239" s="140"/>
      <c r="FD239" s="140"/>
      <c r="FE239" s="140"/>
      <c r="FF239" s="140"/>
      <c r="FG239" s="140"/>
      <c r="FH239" s="140"/>
      <c r="FI239" s="140"/>
      <c r="FJ239" s="140"/>
      <c r="FK239" s="140"/>
      <c r="FL239" s="140"/>
      <c r="FM239" s="140"/>
      <c r="FN239" s="140"/>
      <c r="FO239" s="140"/>
      <c r="FP239" s="140"/>
      <c r="FQ239" s="140"/>
      <c r="FR239" s="140"/>
      <c r="FS239" s="140"/>
      <c r="FT239" s="140"/>
      <c r="FU239" s="140"/>
      <c r="FV239" s="140"/>
      <c r="FW239" s="140"/>
      <c r="FX239" s="140"/>
      <c r="FY239" s="140"/>
      <c r="FZ239" s="140"/>
      <c r="GA239" s="140"/>
      <c r="GB239" s="140"/>
      <c r="GC239" s="140"/>
      <c r="GD239" s="140"/>
      <c r="GE239" s="140"/>
      <c r="GF239" s="140"/>
      <c r="GG239" s="140"/>
      <c r="GH239" s="140"/>
      <c r="GI239" s="140"/>
      <c r="GJ239" s="140"/>
      <c r="GK239" s="140"/>
      <c r="GL239" s="140"/>
      <c r="GM239" s="140"/>
      <c r="GN239" s="140"/>
      <c r="GO239" s="140"/>
      <c r="GP239" s="140"/>
      <c r="GQ239" s="140"/>
      <c r="GR239" s="140"/>
      <c r="GS239" s="140"/>
      <c r="GT239" s="140"/>
      <c r="GU239" s="140"/>
      <c r="GV239" s="140"/>
      <c r="GW239" s="140"/>
      <c r="GX239" s="140"/>
      <c r="GY239" s="140"/>
      <c r="GZ239" s="140"/>
      <c r="HA239" s="140"/>
      <c r="HB239" s="140"/>
      <c r="HC239" s="140"/>
      <c r="HD239" s="140"/>
      <c r="HE239" s="140"/>
      <c r="HF239" s="140"/>
      <c r="HG239" s="140"/>
      <c r="HH239" s="140"/>
      <c r="HI239" s="140"/>
      <c r="HJ239" s="140"/>
      <c r="HK239" s="140"/>
      <c r="HL239" s="140"/>
      <c r="HM239" s="140"/>
      <c r="HN239" s="140"/>
      <c r="HO239" s="140"/>
      <c r="HP239" s="140"/>
      <c r="HQ239" s="140"/>
      <c r="HR239" s="140"/>
      <c r="HS239" s="140"/>
      <c r="HT239" s="140"/>
      <c r="HU239" s="140"/>
      <c r="HV239" s="140"/>
      <c r="HW239" s="140"/>
      <c r="HX239" s="140"/>
      <c r="HY239" s="140"/>
      <c r="HZ239" s="140"/>
      <c r="IA239" s="140"/>
      <c r="IB239" s="140"/>
      <c r="IC239" s="140"/>
      <c r="ID239" s="140"/>
      <c r="IE239" s="140"/>
      <c r="IF239" s="140"/>
      <c r="IG239" s="140"/>
      <c r="IH239" s="140"/>
      <c r="II239" s="140"/>
      <c r="IJ239" s="140"/>
      <c r="IK239" s="140"/>
      <c r="IL239" s="140"/>
      <c r="IM239" s="140"/>
      <c r="IN239" s="140"/>
      <c r="IO239" s="140"/>
      <c r="IP239" s="140"/>
      <c r="IQ239" s="140"/>
      <c r="IR239" s="140"/>
      <c r="IS239" s="140"/>
      <c r="IT239" s="140"/>
      <c r="IU239" s="140"/>
      <c r="IV239" s="140"/>
      <c r="IW239" s="140"/>
      <c r="IX239" s="140"/>
      <c r="IY239" s="140"/>
      <c r="IZ239" s="140"/>
      <c r="JA239" s="140"/>
      <c r="JB239" s="140"/>
      <c r="JC239" s="140"/>
      <c r="JD239" s="140"/>
      <c r="JE239" s="140"/>
      <c r="JF239" s="140"/>
      <c r="JG239" s="140"/>
      <c r="JH239" s="140"/>
      <c r="JI239" s="140"/>
      <c r="JJ239" s="140"/>
      <c r="JK239" s="140"/>
      <c r="JL239" s="140"/>
      <c r="JM239" s="140"/>
      <c r="JN239" s="140"/>
      <c r="JO239" s="140"/>
      <c r="JP239" s="140"/>
      <c r="JQ239" s="140"/>
      <c r="JR239" s="140"/>
      <c r="JS239" s="140"/>
      <c r="JT239" s="140"/>
      <c r="JU239" s="140"/>
      <c r="JV239" s="140"/>
      <c r="JW239" s="140"/>
      <c r="JX239" s="140"/>
      <c r="JY239" s="140"/>
      <c r="JZ239" s="140"/>
      <c r="KA239" s="140"/>
      <c r="KB239" s="140"/>
      <c r="KC239" s="140"/>
      <c r="KD239" s="140"/>
      <c r="KE239" s="140"/>
      <c r="KF239" s="140"/>
      <c r="KG239" s="140"/>
      <c r="KH239" s="140"/>
      <c r="KI239" s="140"/>
      <c r="KJ239" s="140"/>
      <c r="KK239" s="140"/>
      <c r="KL239" s="140"/>
      <c r="KM239" s="140"/>
      <c r="KN239" s="140"/>
      <c r="KO239" s="140"/>
      <c r="KP239" s="140"/>
      <c r="KQ239" s="140"/>
      <c r="KR239" s="140"/>
      <c r="KS239" s="140"/>
      <c r="KT239" s="140"/>
      <c r="KU239" s="140"/>
      <c r="KV239" s="140"/>
      <c r="KW239" s="140"/>
      <c r="KX239" s="140"/>
      <c r="KY239" s="140"/>
      <c r="KZ239" s="140"/>
      <c r="LA239" s="140"/>
      <c r="LB239" s="140"/>
      <c r="LC239" s="140"/>
      <c r="LD239" s="140"/>
      <c r="LE239" s="140"/>
      <c r="LF239" s="140"/>
      <c r="LG239" s="140"/>
      <c r="LH239" s="140"/>
      <c r="LI239" s="140"/>
      <c r="LJ239" s="140"/>
      <c r="LK239" s="140"/>
      <c r="LL239" s="140"/>
      <c r="LM239" s="140"/>
      <c r="LN239" s="140"/>
      <c r="LO239" s="140"/>
      <c r="LP239" s="140"/>
      <c r="LQ239" s="140"/>
      <c r="LR239" s="140"/>
      <c r="LS239" s="140"/>
      <c r="LT239" s="140"/>
      <c r="LU239" s="140"/>
      <c r="LV239" s="140"/>
      <c r="LW239" s="140"/>
      <c r="LX239" s="140"/>
      <c r="LY239" s="140"/>
      <c r="LZ239" s="140"/>
      <c r="MA239" s="140"/>
      <c r="MB239" s="140"/>
      <c r="MC239" s="140"/>
      <c r="MD239" s="140"/>
      <c r="ME239" s="140"/>
      <c r="MF239" s="140"/>
      <c r="MG239" s="140"/>
      <c r="MH239" s="140"/>
      <c r="MI239" s="140"/>
      <c r="MJ239" s="140"/>
      <c r="MK239" s="140"/>
      <c r="ML239" s="140"/>
      <c r="MM239" s="140"/>
      <c r="MN239" s="140"/>
      <c r="MO239" s="140"/>
      <c r="MP239" s="140"/>
      <c r="MQ239" s="140"/>
      <c r="MR239" s="140"/>
      <c r="MS239" s="140"/>
      <c r="MT239" s="140"/>
      <c r="MU239" s="140"/>
      <c r="MV239" s="140"/>
      <c r="MW239" s="140"/>
      <c r="MX239" s="140"/>
      <c r="MY239" s="140"/>
      <c r="MZ239" s="140"/>
      <c r="NA239" s="140"/>
      <c r="NB239" s="140"/>
      <c r="NC239" s="140"/>
      <c r="ND239" s="140"/>
      <c r="NE239" s="140"/>
      <c r="NF239" s="140"/>
      <c r="NG239" s="140"/>
      <c r="NH239" s="140"/>
      <c r="NI239" s="140"/>
      <c r="NJ239" s="140"/>
      <c r="NK239" s="140"/>
      <c r="NL239" s="140"/>
      <c r="NM239" s="140"/>
      <c r="NN239" s="140"/>
      <c r="NO239" s="140"/>
      <c r="NP239" s="140"/>
      <c r="NQ239" s="140"/>
      <c r="NR239" s="140"/>
      <c r="NS239" s="140"/>
      <c r="NT239" s="140"/>
      <c r="NU239" s="140"/>
      <c r="NV239" s="140"/>
      <c r="NW239" s="140"/>
      <c r="NX239" s="140"/>
      <c r="NY239" s="140"/>
      <c r="NZ239" s="140"/>
      <c r="OA239" s="140"/>
      <c r="OB239" s="140"/>
      <c r="OC239" s="140"/>
      <c r="OD239" s="140"/>
      <c r="OE239" s="140"/>
      <c r="OF239" s="140"/>
      <c r="OG239" s="140"/>
      <c r="OH239" s="140"/>
      <c r="OI239" s="140"/>
      <c r="OJ239" s="140"/>
      <c r="OK239" s="140"/>
      <c r="OL239" s="140"/>
      <c r="OM239" s="140"/>
      <c r="ON239" s="140"/>
      <c r="OO239" s="140"/>
      <c r="OP239" s="140"/>
      <c r="OQ239" s="140"/>
      <c r="OR239" s="140"/>
      <c r="OS239" s="140"/>
      <c r="OT239" s="140"/>
      <c r="OU239" s="140"/>
      <c r="OV239" s="140"/>
      <c r="OW239" s="140"/>
      <c r="OX239" s="140"/>
      <c r="OY239" s="140"/>
      <c r="OZ239" s="140"/>
      <c r="PA239" s="140"/>
      <c r="PB239" s="140"/>
      <c r="PC239" s="140"/>
      <c r="PD239" s="140"/>
      <c r="PE239" s="140"/>
      <c r="PF239" s="140"/>
      <c r="PG239" s="140"/>
      <c r="PH239" s="140"/>
      <c r="PI239" s="140"/>
      <c r="PJ239" s="140"/>
      <c r="PK239" s="140"/>
      <c r="PL239" s="140"/>
      <c r="PM239" s="140"/>
      <c r="PN239" s="140"/>
      <c r="PO239" s="140"/>
      <c r="PP239" s="140"/>
      <c r="PQ239" s="140"/>
      <c r="PR239" s="140"/>
      <c r="PS239" s="140"/>
      <c r="PT239" s="140"/>
      <c r="PU239" s="140"/>
      <c r="PV239" s="140"/>
      <c r="PW239" s="140"/>
      <c r="PX239" s="140"/>
      <c r="PY239" s="140"/>
      <c r="PZ239" s="140"/>
      <c r="QA239" s="140"/>
      <c r="QB239" s="140"/>
      <c r="QC239" s="140"/>
      <c r="QD239" s="140"/>
      <c r="QE239" s="140"/>
      <c r="QF239" s="140"/>
      <c r="QG239" s="140"/>
      <c r="QH239" s="140"/>
      <c r="QI239" s="140"/>
      <c r="QJ239" s="140"/>
      <c r="QK239" s="140"/>
      <c r="QL239" s="140"/>
      <c r="QM239" s="140"/>
      <c r="QN239" s="140"/>
      <c r="QO239" s="140"/>
      <c r="QP239" s="140"/>
      <c r="QQ239" s="140"/>
      <c r="QR239" s="140"/>
      <c r="QS239" s="140"/>
      <c r="QT239" s="140"/>
      <c r="QU239" s="140"/>
      <c r="QV239" s="140"/>
      <c r="QW239" s="140"/>
      <c r="QX239" s="140"/>
      <c r="QY239" s="140"/>
      <c r="QZ239" s="140"/>
      <c r="RA239" s="140"/>
      <c r="RB239" s="140"/>
      <c r="RC239" s="140"/>
      <c r="RD239" s="140"/>
      <c r="RE239" s="140"/>
      <c r="RF239" s="140"/>
      <c r="RG239" s="140"/>
      <c r="RH239" s="140"/>
      <c r="RI239" s="140"/>
      <c r="RJ239" s="140"/>
      <c r="RK239" s="140"/>
      <c r="RL239" s="140"/>
      <c r="RM239" s="140"/>
      <c r="RN239" s="140"/>
      <c r="RO239" s="140"/>
      <c r="RP239" s="140"/>
      <c r="RQ239" s="140"/>
      <c r="RR239" s="140"/>
      <c r="RS239" s="140"/>
      <c r="RT239" s="140"/>
      <c r="RU239" s="140"/>
      <c r="RV239" s="140"/>
      <c r="RW239" s="140"/>
      <c r="RX239" s="140"/>
      <c r="RY239" s="140"/>
      <c r="RZ239" s="140"/>
      <c r="SA239" s="140"/>
      <c r="SB239" s="140"/>
      <c r="SC239" s="140"/>
      <c r="SD239" s="140"/>
      <c r="SE239" s="140"/>
      <c r="SF239" s="140"/>
      <c r="SG239" s="140"/>
      <c r="SH239" s="140"/>
      <c r="SI239" s="140"/>
      <c r="SJ239" s="140"/>
      <c r="SK239" s="140"/>
      <c r="SL239" s="140"/>
      <c r="SM239" s="140"/>
      <c r="SN239" s="140"/>
      <c r="SO239" s="140"/>
      <c r="SP239" s="140"/>
      <c r="SQ239" s="140"/>
      <c r="SR239" s="140"/>
      <c r="SS239" s="140"/>
      <c r="ST239" s="140"/>
      <c r="SU239" s="140"/>
      <c r="SV239" s="140"/>
      <c r="SW239" s="140"/>
      <c r="SX239" s="140"/>
      <c r="SY239" s="140"/>
      <c r="SZ239" s="140"/>
      <c r="TA239" s="140"/>
      <c r="TB239" s="140"/>
      <c r="TC239" s="140"/>
      <c r="TD239" s="140"/>
      <c r="TE239" s="140"/>
      <c r="TF239" s="140"/>
      <c r="TG239" s="140"/>
      <c r="TH239" s="140"/>
      <c r="TI239" s="140"/>
      <c r="TJ239" s="140"/>
      <c r="TK239" s="140"/>
      <c r="TL239" s="140"/>
      <c r="TM239" s="140"/>
      <c r="TN239" s="140"/>
      <c r="TO239" s="140"/>
      <c r="TP239" s="140"/>
      <c r="TQ239" s="140"/>
      <c r="TR239" s="140"/>
      <c r="TS239" s="140"/>
      <c r="TT239" s="140"/>
      <c r="TU239" s="140"/>
      <c r="TV239" s="140"/>
      <c r="TW239" s="140"/>
      <c r="TX239" s="140"/>
      <c r="TY239" s="140"/>
      <c r="TZ239" s="140"/>
      <c r="UA239" s="140"/>
      <c r="UB239" s="140"/>
      <c r="UC239" s="140"/>
      <c r="UD239" s="140"/>
      <c r="UE239" s="140"/>
      <c r="UF239" s="140"/>
      <c r="UG239" s="140"/>
      <c r="UH239" s="140"/>
      <c r="UI239" s="140"/>
      <c r="UJ239" s="140"/>
      <c r="UK239" s="140"/>
      <c r="UL239" s="140"/>
      <c r="UM239" s="140"/>
      <c r="UN239" s="140"/>
      <c r="UO239" s="140"/>
      <c r="UP239" s="140"/>
      <c r="UQ239" s="140"/>
      <c r="UR239" s="141"/>
    </row>
    <row r="240" spans="1:564" s="607" customFormat="1" ht="12" customHeight="1" x14ac:dyDescent="0.2">
      <c r="B240" s="963" t="str">
        <f>alapadatok!AY13</f>
        <v>SDU</v>
      </c>
      <c r="C240" s="1239" t="str">
        <f>alapadatok!AZ13</f>
        <v>Szabadság 14:00-22:00</v>
      </c>
      <c r="D240" s="1240"/>
      <c r="E240" s="1241"/>
      <c r="F240" s="140"/>
      <c r="G240" s="140"/>
      <c r="H240" s="140"/>
      <c r="I240" s="140"/>
      <c r="J240" s="140"/>
      <c r="K240" s="140"/>
      <c r="L240" s="140"/>
      <c r="M240" s="140"/>
      <c r="N240" s="140"/>
      <c r="O240" s="140"/>
      <c r="P240" s="140"/>
      <c r="Q240" s="140"/>
      <c r="R240" s="140"/>
      <c r="S240" s="140"/>
      <c r="T240" s="140"/>
      <c r="U240" s="140"/>
      <c r="V240" s="140"/>
      <c r="W240" s="140"/>
      <c r="X240" s="140"/>
      <c r="Y240" s="140"/>
      <c r="Z240" s="140"/>
      <c r="AA240" s="140"/>
      <c r="AB240" s="140"/>
      <c r="AC240" s="140"/>
      <c r="AD240" s="140"/>
      <c r="AE240" s="140"/>
      <c r="AF240" s="140"/>
      <c r="AG240" s="140"/>
      <c r="AH240" s="140"/>
      <c r="AI240" s="140"/>
      <c r="AJ240" s="140"/>
      <c r="AK240" s="140"/>
      <c r="AL240" s="140"/>
      <c r="AM240" s="140"/>
      <c r="AN240" s="140"/>
      <c r="AO240" s="140"/>
      <c r="AP240" s="140"/>
      <c r="AQ240" s="140"/>
      <c r="AR240" s="140"/>
      <c r="AS240" s="140"/>
      <c r="AT240" s="140"/>
      <c r="AU240" s="140"/>
      <c r="AV240" s="140"/>
      <c r="AW240" s="140"/>
      <c r="AX240" s="140"/>
      <c r="AY240" s="140"/>
      <c r="AZ240" s="140"/>
      <c r="BA240" s="140"/>
      <c r="BB240" s="140"/>
      <c r="BC240" s="140"/>
      <c r="BD240" s="140"/>
      <c r="BE240" s="140"/>
      <c r="BF240" s="140"/>
      <c r="BG240" s="140"/>
      <c r="BH240" s="140"/>
      <c r="BI240" s="140"/>
      <c r="BJ240" s="140"/>
      <c r="BK240" s="140"/>
      <c r="BL240" s="140"/>
      <c r="BM240" s="140"/>
      <c r="BN240" s="140"/>
      <c r="BO240" s="140"/>
      <c r="BP240" s="140"/>
      <c r="BQ240" s="140"/>
      <c r="BR240" s="140"/>
      <c r="BS240" s="140"/>
      <c r="BT240" s="140"/>
      <c r="BU240" s="140"/>
      <c r="BV240" s="140"/>
      <c r="BW240" s="140"/>
      <c r="BX240" s="140"/>
      <c r="BY240" s="140"/>
      <c r="BZ240" s="140"/>
      <c r="CA240" s="140"/>
      <c r="CB240" s="140"/>
      <c r="CC240" s="140"/>
      <c r="CD240" s="140"/>
      <c r="CE240" s="140"/>
      <c r="CF240" s="140"/>
      <c r="CG240" s="140"/>
      <c r="CH240" s="140"/>
      <c r="CI240" s="140"/>
      <c r="CJ240" s="140"/>
      <c r="CK240" s="140"/>
      <c r="CL240" s="140"/>
      <c r="CM240" s="140"/>
      <c r="CN240" s="140"/>
      <c r="CO240" s="140"/>
      <c r="CP240" s="140"/>
      <c r="CQ240" s="140"/>
      <c r="CR240" s="140"/>
      <c r="CS240" s="140"/>
      <c r="CT240" s="140"/>
      <c r="CU240" s="140"/>
      <c r="CV240" s="140"/>
      <c r="CW240" s="140"/>
      <c r="CX240" s="140"/>
      <c r="CY240" s="140"/>
      <c r="CZ240" s="140"/>
      <c r="DA240" s="140"/>
      <c r="DB240" s="140"/>
      <c r="DC240" s="140"/>
      <c r="DD240" s="140"/>
      <c r="DE240" s="140"/>
      <c r="DF240" s="140"/>
      <c r="DG240" s="140"/>
      <c r="DH240" s="140"/>
      <c r="DI240" s="140"/>
      <c r="DJ240" s="140"/>
      <c r="DK240" s="140"/>
      <c r="DL240" s="140"/>
      <c r="DM240" s="140"/>
      <c r="DN240" s="140"/>
      <c r="DO240" s="140"/>
      <c r="DP240" s="140"/>
      <c r="DQ240" s="140"/>
      <c r="DR240" s="140"/>
      <c r="DS240" s="140"/>
      <c r="DT240" s="140"/>
      <c r="DU240" s="140"/>
      <c r="DV240" s="140"/>
      <c r="DW240" s="140"/>
      <c r="DX240" s="140"/>
      <c r="DY240" s="140"/>
      <c r="DZ240" s="140"/>
      <c r="EA240" s="140"/>
      <c r="EB240" s="140"/>
      <c r="EC240" s="140"/>
      <c r="ED240" s="140"/>
      <c r="EE240" s="140"/>
      <c r="EF240" s="140"/>
      <c r="EG240" s="140"/>
      <c r="EH240" s="140"/>
      <c r="EI240" s="140"/>
      <c r="EJ240" s="140"/>
      <c r="EK240" s="140"/>
      <c r="EL240" s="140"/>
      <c r="EM240" s="140"/>
      <c r="EN240" s="140"/>
      <c r="EO240" s="140"/>
      <c r="EP240" s="140"/>
      <c r="EQ240" s="140"/>
      <c r="ER240" s="140"/>
      <c r="ES240" s="140"/>
      <c r="ET240" s="140"/>
      <c r="EU240" s="140"/>
      <c r="EV240" s="140"/>
      <c r="EW240" s="140"/>
      <c r="EX240" s="140"/>
      <c r="EY240" s="140"/>
      <c r="EZ240" s="140"/>
      <c r="FA240" s="140"/>
      <c r="FB240" s="140"/>
      <c r="FC240" s="140"/>
      <c r="FD240" s="140"/>
      <c r="FE240" s="140"/>
      <c r="FF240" s="140"/>
      <c r="FG240" s="140"/>
      <c r="FH240" s="140"/>
      <c r="FI240" s="140"/>
      <c r="FJ240" s="140"/>
      <c r="FK240" s="140"/>
      <c r="FL240" s="140"/>
      <c r="FM240" s="140"/>
      <c r="FN240" s="140"/>
      <c r="FO240" s="140"/>
      <c r="FP240" s="140"/>
      <c r="FQ240" s="140"/>
      <c r="FR240" s="140"/>
      <c r="FS240" s="140"/>
      <c r="FT240" s="140"/>
      <c r="FU240" s="140"/>
      <c r="FV240" s="140"/>
      <c r="FW240" s="140"/>
      <c r="FX240" s="140"/>
      <c r="FY240" s="140"/>
      <c r="FZ240" s="140"/>
      <c r="GA240" s="140"/>
      <c r="GB240" s="140"/>
      <c r="GC240" s="140"/>
      <c r="GD240" s="140"/>
      <c r="GE240" s="140"/>
      <c r="GF240" s="140"/>
      <c r="GG240" s="140"/>
      <c r="GH240" s="140"/>
      <c r="GI240" s="140"/>
      <c r="GJ240" s="140"/>
      <c r="GK240" s="140"/>
      <c r="GL240" s="140"/>
      <c r="GM240" s="140"/>
      <c r="GN240" s="140"/>
      <c r="GO240" s="140"/>
      <c r="GP240" s="140"/>
      <c r="GQ240" s="140"/>
      <c r="GR240" s="140"/>
      <c r="GS240" s="140"/>
      <c r="GT240" s="140"/>
      <c r="GU240" s="140"/>
      <c r="GV240" s="140"/>
      <c r="GW240" s="140"/>
      <c r="GX240" s="140"/>
      <c r="GY240" s="140"/>
      <c r="GZ240" s="140"/>
      <c r="HA240" s="140"/>
      <c r="HB240" s="140"/>
      <c r="HC240" s="140"/>
      <c r="HD240" s="140"/>
      <c r="HE240" s="140"/>
      <c r="HF240" s="140"/>
      <c r="HG240" s="140"/>
      <c r="HH240" s="140"/>
      <c r="HI240" s="140"/>
      <c r="HJ240" s="140"/>
      <c r="HK240" s="140"/>
      <c r="HL240" s="140"/>
      <c r="HM240" s="140"/>
      <c r="HN240" s="140"/>
      <c r="HO240" s="140"/>
      <c r="HP240" s="140"/>
      <c r="HQ240" s="140"/>
      <c r="HR240" s="140"/>
      <c r="HS240" s="140"/>
      <c r="HT240" s="140"/>
      <c r="HU240" s="140"/>
      <c r="HV240" s="140"/>
      <c r="HW240" s="140"/>
      <c r="HX240" s="140"/>
      <c r="HY240" s="140"/>
      <c r="HZ240" s="140"/>
      <c r="IA240" s="140"/>
      <c r="IB240" s="140"/>
      <c r="IC240" s="140"/>
      <c r="ID240" s="140"/>
      <c r="IE240" s="140"/>
      <c r="IF240" s="140"/>
      <c r="IG240" s="140"/>
      <c r="IH240" s="140"/>
      <c r="II240" s="140"/>
      <c r="IJ240" s="140"/>
      <c r="IK240" s="140"/>
      <c r="IL240" s="140"/>
      <c r="IM240" s="140"/>
      <c r="IN240" s="140"/>
      <c r="IO240" s="140"/>
      <c r="IP240" s="140"/>
      <c r="IQ240" s="140"/>
      <c r="IR240" s="140"/>
      <c r="IS240" s="140"/>
      <c r="IT240" s="140"/>
      <c r="IU240" s="140"/>
      <c r="IV240" s="140"/>
      <c r="IW240" s="140"/>
      <c r="IX240" s="140"/>
      <c r="IY240" s="140"/>
      <c r="IZ240" s="140"/>
      <c r="JA240" s="140"/>
      <c r="JB240" s="140"/>
      <c r="JC240" s="140"/>
      <c r="JD240" s="140"/>
      <c r="JE240" s="140"/>
      <c r="JF240" s="140"/>
      <c r="JG240" s="140"/>
      <c r="JH240" s="140"/>
      <c r="JI240" s="140"/>
      <c r="JJ240" s="140"/>
      <c r="JK240" s="140"/>
      <c r="JL240" s="140"/>
      <c r="JM240" s="140"/>
      <c r="JN240" s="140"/>
      <c r="JO240" s="140"/>
      <c r="JP240" s="140"/>
      <c r="JQ240" s="140"/>
      <c r="JR240" s="140"/>
      <c r="JS240" s="140"/>
      <c r="JT240" s="140"/>
      <c r="JU240" s="140"/>
      <c r="JV240" s="140"/>
      <c r="JW240" s="140"/>
      <c r="JX240" s="140"/>
      <c r="JY240" s="140"/>
      <c r="JZ240" s="140"/>
      <c r="KA240" s="140"/>
      <c r="KB240" s="140"/>
      <c r="KC240" s="140"/>
      <c r="KD240" s="140"/>
      <c r="KE240" s="140"/>
      <c r="KF240" s="140"/>
      <c r="KG240" s="140"/>
      <c r="KH240" s="140"/>
      <c r="KI240" s="140"/>
      <c r="KJ240" s="140"/>
      <c r="KK240" s="140"/>
      <c r="KL240" s="140"/>
      <c r="KM240" s="140"/>
      <c r="KN240" s="140"/>
      <c r="KO240" s="140"/>
      <c r="KP240" s="140"/>
      <c r="KQ240" s="140"/>
      <c r="KR240" s="140"/>
      <c r="KS240" s="140"/>
      <c r="KT240" s="140"/>
      <c r="KU240" s="140"/>
      <c r="KV240" s="140"/>
      <c r="KW240" s="140"/>
      <c r="KX240" s="140"/>
      <c r="KY240" s="140"/>
      <c r="KZ240" s="140"/>
      <c r="LA240" s="140"/>
      <c r="LB240" s="140"/>
      <c r="LC240" s="140"/>
      <c r="LD240" s="140"/>
      <c r="LE240" s="140"/>
      <c r="LF240" s="140"/>
      <c r="LG240" s="140"/>
      <c r="LH240" s="140"/>
      <c r="LI240" s="140"/>
      <c r="LJ240" s="140"/>
      <c r="LK240" s="140"/>
      <c r="LL240" s="140"/>
      <c r="LM240" s="140"/>
      <c r="LN240" s="140"/>
      <c r="LO240" s="140"/>
      <c r="LP240" s="140"/>
      <c r="LQ240" s="140"/>
      <c r="LR240" s="140"/>
      <c r="LS240" s="140"/>
      <c r="LT240" s="140"/>
      <c r="LU240" s="140"/>
      <c r="LV240" s="140"/>
      <c r="LW240" s="140"/>
      <c r="LX240" s="140"/>
      <c r="LY240" s="140"/>
      <c r="LZ240" s="140"/>
      <c r="MA240" s="140"/>
      <c r="MB240" s="140"/>
      <c r="MC240" s="140"/>
      <c r="MD240" s="140"/>
      <c r="ME240" s="140"/>
      <c r="MF240" s="140"/>
      <c r="MG240" s="140"/>
      <c r="MH240" s="140"/>
      <c r="MI240" s="140"/>
      <c r="MJ240" s="140"/>
      <c r="MK240" s="140"/>
      <c r="ML240" s="140"/>
      <c r="MM240" s="140"/>
      <c r="MN240" s="140"/>
      <c r="MO240" s="140"/>
      <c r="MP240" s="140"/>
      <c r="MQ240" s="140"/>
      <c r="MR240" s="140"/>
      <c r="MS240" s="140"/>
      <c r="MT240" s="140"/>
      <c r="MU240" s="140"/>
      <c r="MV240" s="140"/>
      <c r="MW240" s="140"/>
      <c r="MX240" s="140"/>
      <c r="MY240" s="140"/>
      <c r="MZ240" s="140"/>
      <c r="NA240" s="140"/>
      <c r="NB240" s="140"/>
      <c r="NC240" s="140"/>
      <c r="ND240" s="140"/>
      <c r="NE240" s="140"/>
      <c r="NF240" s="140"/>
      <c r="NG240" s="140"/>
      <c r="NH240" s="140"/>
      <c r="NI240" s="140"/>
      <c r="NJ240" s="140"/>
      <c r="NK240" s="140"/>
      <c r="NL240" s="140"/>
      <c r="NM240" s="140"/>
      <c r="NN240" s="140"/>
      <c r="NO240" s="140"/>
      <c r="NP240" s="140"/>
      <c r="NQ240" s="140"/>
      <c r="NR240" s="140"/>
      <c r="NS240" s="140"/>
      <c r="NT240" s="140"/>
      <c r="NU240" s="140"/>
      <c r="NV240" s="140"/>
      <c r="NW240" s="140"/>
      <c r="NX240" s="140"/>
      <c r="NY240" s="140"/>
      <c r="NZ240" s="140"/>
      <c r="OA240" s="140"/>
      <c r="OB240" s="140"/>
      <c r="OC240" s="140"/>
      <c r="OD240" s="140"/>
      <c r="OE240" s="140"/>
      <c r="OF240" s="140"/>
      <c r="OG240" s="140"/>
      <c r="OH240" s="140"/>
      <c r="OI240" s="140"/>
      <c r="OJ240" s="140"/>
      <c r="OK240" s="140"/>
      <c r="OL240" s="140"/>
      <c r="OM240" s="140"/>
      <c r="ON240" s="140"/>
      <c r="OO240" s="140"/>
      <c r="OP240" s="140"/>
      <c r="OQ240" s="140"/>
      <c r="OR240" s="140"/>
      <c r="OS240" s="140"/>
      <c r="OT240" s="140"/>
      <c r="OU240" s="140"/>
      <c r="OV240" s="140"/>
      <c r="OW240" s="140"/>
      <c r="OX240" s="140"/>
      <c r="OY240" s="140"/>
      <c r="OZ240" s="140"/>
      <c r="PA240" s="140"/>
      <c r="PB240" s="140"/>
      <c r="PC240" s="140"/>
      <c r="PD240" s="140"/>
      <c r="PE240" s="140"/>
      <c r="PF240" s="140"/>
      <c r="PG240" s="140"/>
      <c r="PH240" s="140"/>
      <c r="PI240" s="140"/>
      <c r="PJ240" s="140"/>
      <c r="PK240" s="140"/>
      <c r="PL240" s="140"/>
      <c r="PM240" s="140"/>
      <c r="PN240" s="140"/>
      <c r="PO240" s="140"/>
      <c r="PP240" s="140"/>
      <c r="PQ240" s="140"/>
      <c r="PR240" s="140"/>
      <c r="PS240" s="140"/>
      <c r="PT240" s="140"/>
      <c r="PU240" s="140"/>
      <c r="PV240" s="140"/>
      <c r="PW240" s="140"/>
      <c r="PX240" s="140"/>
      <c r="PY240" s="140"/>
      <c r="PZ240" s="140"/>
      <c r="QA240" s="140"/>
      <c r="QB240" s="140"/>
      <c r="QC240" s="140"/>
      <c r="QD240" s="140"/>
      <c r="QE240" s="140"/>
      <c r="QF240" s="140"/>
      <c r="QG240" s="140"/>
      <c r="QH240" s="140"/>
      <c r="QI240" s="140"/>
      <c r="QJ240" s="140"/>
      <c r="QK240" s="140"/>
      <c r="QL240" s="140"/>
      <c r="QM240" s="140"/>
      <c r="QN240" s="140"/>
      <c r="QO240" s="140"/>
      <c r="QP240" s="140"/>
      <c r="QQ240" s="140"/>
      <c r="QR240" s="140"/>
      <c r="QS240" s="140"/>
      <c r="QT240" s="140"/>
      <c r="QU240" s="140"/>
      <c r="QV240" s="140"/>
      <c r="QW240" s="140"/>
      <c r="QX240" s="140"/>
      <c r="QY240" s="140"/>
      <c r="QZ240" s="140"/>
      <c r="RA240" s="140"/>
      <c r="RB240" s="140"/>
      <c r="RC240" s="140"/>
      <c r="RD240" s="140"/>
      <c r="RE240" s="140"/>
      <c r="RF240" s="140"/>
      <c r="RG240" s="140"/>
      <c r="RH240" s="140"/>
      <c r="RI240" s="140"/>
      <c r="RJ240" s="140"/>
      <c r="RK240" s="140"/>
      <c r="RL240" s="140"/>
      <c r="RM240" s="140"/>
      <c r="RN240" s="140"/>
      <c r="RO240" s="140"/>
      <c r="RP240" s="140"/>
      <c r="RQ240" s="140"/>
      <c r="RR240" s="140"/>
      <c r="RS240" s="140"/>
      <c r="RT240" s="140"/>
      <c r="RU240" s="140"/>
      <c r="RV240" s="140"/>
      <c r="RW240" s="140"/>
      <c r="RX240" s="140"/>
      <c r="RY240" s="140"/>
      <c r="RZ240" s="140"/>
      <c r="SA240" s="140"/>
      <c r="SB240" s="140"/>
      <c r="SC240" s="140"/>
      <c r="SD240" s="140"/>
      <c r="SE240" s="140"/>
      <c r="SF240" s="140"/>
      <c r="SG240" s="140"/>
      <c r="SH240" s="140"/>
      <c r="SI240" s="140"/>
      <c r="SJ240" s="140"/>
      <c r="SK240" s="140"/>
      <c r="SL240" s="140"/>
      <c r="SM240" s="140"/>
      <c r="SN240" s="140"/>
      <c r="SO240" s="140"/>
      <c r="SP240" s="140"/>
      <c r="SQ240" s="140"/>
      <c r="SR240" s="140"/>
      <c r="SS240" s="140"/>
      <c r="ST240" s="140"/>
      <c r="SU240" s="140"/>
      <c r="SV240" s="140"/>
      <c r="SW240" s="140"/>
      <c r="SX240" s="140"/>
      <c r="SY240" s="140"/>
      <c r="SZ240" s="140"/>
      <c r="TA240" s="140"/>
      <c r="TB240" s="140"/>
      <c r="TC240" s="140"/>
      <c r="TD240" s="140"/>
      <c r="TE240" s="140"/>
      <c r="TF240" s="140"/>
      <c r="TG240" s="140"/>
      <c r="TH240" s="140"/>
      <c r="TI240" s="140"/>
      <c r="TJ240" s="140"/>
      <c r="TK240" s="140"/>
      <c r="TL240" s="140"/>
      <c r="TM240" s="140"/>
      <c r="TN240" s="140"/>
      <c r="TO240" s="140"/>
      <c r="TP240" s="140"/>
      <c r="TQ240" s="140"/>
      <c r="TR240" s="140"/>
      <c r="TS240" s="140"/>
      <c r="TT240" s="140"/>
      <c r="TU240" s="140"/>
      <c r="TV240" s="140"/>
      <c r="TW240" s="140"/>
      <c r="TX240" s="140"/>
      <c r="TY240" s="140"/>
      <c r="TZ240" s="140"/>
      <c r="UA240" s="140"/>
      <c r="UB240" s="140"/>
      <c r="UC240" s="140"/>
      <c r="UD240" s="140"/>
      <c r="UE240" s="140"/>
      <c r="UF240" s="140"/>
      <c r="UG240" s="140"/>
      <c r="UH240" s="140"/>
      <c r="UI240" s="140"/>
      <c r="UJ240" s="140"/>
      <c r="UK240" s="140"/>
      <c r="UL240" s="140"/>
      <c r="UM240" s="140"/>
      <c r="UN240" s="140"/>
      <c r="UO240" s="140"/>
      <c r="UP240" s="140"/>
      <c r="UQ240" s="140"/>
      <c r="UR240" s="141"/>
    </row>
    <row r="241" spans="1:564" s="607" customFormat="1" ht="12" customHeight="1" x14ac:dyDescent="0.2">
      <c r="B241" s="963" t="str">
        <f>alapadatok!AY14</f>
        <v>SÉ</v>
      </c>
      <c r="C241" s="1239" t="str">
        <f>alapadatok!AZ14</f>
        <v>Szabadság 18:00-06:00</v>
      </c>
      <c r="D241" s="1240"/>
      <c r="E241" s="1241"/>
      <c r="F241" s="140"/>
      <c r="G241" s="140"/>
      <c r="H241" s="140"/>
      <c r="I241" s="140"/>
      <c r="J241" s="140"/>
      <c r="K241" s="140"/>
      <c r="L241" s="140"/>
      <c r="M241" s="140"/>
      <c r="N241" s="140"/>
      <c r="O241" s="140"/>
      <c r="P241" s="140"/>
      <c r="Q241" s="140"/>
      <c r="R241" s="140"/>
      <c r="S241" s="140"/>
      <c r="T241" s="140"/>
      <c r="U241" s="140"/>
      <c r="V241" s="140"/>
      <c r="W241" s="140"/>
      <c r="X241" s="140"/>
      <c r="Y241" s="140"/>
      <c r="Z241" s="140"/>
      <c r="AA241" s="140"/>
      <c r="AB241" s="140"/>
      <c r="AC241" s="140"/>
      <c r="AD241" s="140"/>
      <c r="AE241" s="140"/>
      <c r="AF241" s="140"/>
      <c r="AG241" s="140"/>
      <c r="AH241" s="140"/>
      <c r="AI241" s="140"/>
      <c r="AJ241" s="140"/>
      <c r="AK241" s="140"/>
      <c r="AL241" s="140"/>
      <c r="AM241" s="140"/>
      <c r="AN241" s="140"/>
      <c r="AO241" s="140"/>
      <c r="AP241" s="140"/>
      <c r="AQ241" s="140"/>
      <c r="AR241" s="140"/>
      <c r="AS241" s="140"/>
      <c r="AT241" s="140"/>
      <c r="AU241" s="140"/>
      <c r="AV241" s="140"/>
      <c r="AW241" s="140"/>
      <c r="AX241" s="140"/>
      <c r="AY241" s="140"/>
      <c r="AZ241" s="140"/>
      <c r="BA241" s="140"/>
      <c r="BB241" s="140"/>
      <c r="BC241" s="140"/>
      <c r="BD241" s="140"/>
      <c r="BE241" s="140"/>
      <c r="BF241" s="140"/>
      <c r="BG241" s="140"/>
      <c r="BH241" s="140"/>
      <c r="BI241" s="140"/>
      <c r="BJ241" s="140"/>
      <c r="BK241" s="140"/>
      <c r="BL241" s="140"/>
      <c r="BM241" s="140"/>
      <c r="BN241" s="140"/>
      <c r="BO241" s="140"/>
      <c r="BP241" s="140"/>
      <c r="BQ241" s="140"/>
      <c r="BR241" s="140"/>
      <c r="BS241" s="140"/>
      <c r="BT241" s="140"/>
      <c r="BU241" s="140"/>
      <c r="BV241" s="140"/>
      <c r="BW241" s="140"/>
      <c r="BX241" s="140"/>
      <c r="BY241" s="140"/>
      <c r="BZ241" s="140"/>
      <c r="CA241" s="140"/>
      <c r="CB241" s="140"/>
      <c r="CC241" s="140"/>
      <c r="CD241" s="140"/>
      <c r="CE241" s="140"/>
      <c r="CF241" s="140"/>
      <c r="CG241" s="140"/>
      <c r="CH241" s="140"/>
      <c r="CI241" s="140"/>
      <c r="CJ241" s="140"/>
      <c r="CK241" s="140"/>
      <c r="CL241" s="140"/>
      <c r="CM241" s="140"/>
      <c r="CN241" s="140"/>
      <c r="CO241" s="140"/>
      <c r="CP241" s="140"/>
      <c r="CQ241" s="140"/>
      <c r="CR241" s="140"/>
      <c r="CS241" s="140"/>
      <c r="CT241" s="140"/>
      <c r="CU241" s="140"/>
      <c r="CV241" s="140"/>
      <c r="CW241" s="140"/>
      <c r="CX241" s="140"/>
      <c r="CY241" s="140"/>
      <c r="CZ241" s="140"/>
      <c r="DA241" s="140"/>
      <c r="DB241" s="140"/>
      <c r="DC241" s="140"/>
      <c r="DD241" s="140"/>
      <c r="DE241" s="140"/>
      <c r="DF241" s="140"/>
      <c r="DG241" s="140"/>
      <c r="DH241" s="140"/>
      <c r="DI241" s="140"/>
      <c r="DJ241" s="140"/>
      <c r="DK241" s="140"/>
      <c r="DL241" s="140"/>
      <c r="DM241" s="140"/>
      <c r="DN241" s="140"/>
      <c r="DO241" s="140"/>
      <c r="DP241" s="140"/>
      <c r="DQ241" s="140"/>
      <c r="DR241" s="140"/>
      <c r="DS241" s="140"/>
      <c r="DT241" s="140"/>
      <c r="DU241" s="140"/>
      <c r="DV241" s="140"/>
      <c r="DW241" s="140"/>
      <c r="DX241" s="140"/>
      <c r="DY241" s="140"/>
      <c r="DZ241" s="140"/>
      <c r="EA241" s="140"/>
      <c r="EB241" s="140"/>
      <c r="EC241" s="140"/>
      <c r="ED241" s="140"/>
      <c r="EE241" s="140"/>
      <c r="EF241" s="140"/>
      <c r="EG241" s="140"/>
      <c r="EH241" s="140"/>
      <c r="EI241" s="140"/>
      <c r="EJ241" s="140"/>
      <c r="EK241" s="140"/>
      <c r="EL241" s="140"/>
      <c r="EM241" s="140"/>
      <c r="EN241" s="140"/>
      <c r="EO241" s="140"/>
      <c r="EP241" s="140"/>
      <c r="EQ241" s="140"/>
      <c r="ER241" s="140"/>
      <c r="ES241" s="140"/>
      <c r="ET241" s="140"/>
      <c r="EU241" s="140"/>
      <c r="EV241" s="140"/>
      <c r="EW241" s="140"/>
      <c r="EX241" s="140"/>
      <c r="EY241" s="140"/>
      <c r="EZ241" s="140"/>
      <c r="FA241" s="140"/>
      <c r="FB241" s="140"/>
      <c r="FC241" s="140"/>
      <c r="FD241" s="140"/>
      <c r="FE241" s="140"/>
      <c r="FF241" s="140"/>
      <c r="FG241" s="140"/>
      <c r="FH241" s="140"/>
      <c r="FI241" s="140"/>
      <c r="FJ241" s="140"/>
      <c r="FK241" s="140"/>
      <c r="FL241" s="140"/>
      <c r="FM241" s="140"/>
      <c r="FN241" s="140"/>
      <c r="FO241" s="140"/>
      <c r="FP241" s="140"/>
      <c r="FQ241" s="140"/>
      <c r="FR241" s="140"/>
      <c r="FS241" s="140"/>
      <c r="FT241" s="140"/>
      <c r="FU241" s="140"/>
      <c r="FV241" s="140"/>
      <c r="FW241" s="140"/>
      <c r="FX241" s="140"/>
      <c r="FY241" s="140"/>
      <c r="FZ241" s="140"/>
      <c r="GA241" s="140"/>
      <c r="GB241" s="140"/>
      <c r="GC241" s="140"/>
      <c r="GD241" s="140"/>
      <c r="GE241" s="140"/>
      <c r="GF241" s="140"/>
      <c r="GG241" s="140"/>
      <c r="GH241" s="140"/>
      <c r="GI241" s="140"/>
      <c r="GJ241" s="140"/>
      <c r="GK241" s="140"/>
      <c r="GL241" s="140"/>
      <c r="GM241" s="140"/>
      <c r="GN241" s="140"/>
      <c r="GO241" s="140"/>
      <c r="GP241" s="140"/>
      <c r="GQ241" s="140"/>
      <c r="GR241" s="140"/>
      <c r="GS241" s="140"/>
      <c r="GT241" s="140"/>
      <c r="GU241" s="140"/>
      <c r="GV241" s="140"/>
      <c r="GW241" s="140"/>
      <c r="GX241" s="140"/>
      <c r="GY241" s="140"/>
      <c r="GZ241" s="140"/>
      <c r="HA241" s="140"/>
      <c r="HB241" s="140"/>
      <c r="HC241" s="140"/>
      <c r="HD241" s="140"/>
      <c r="HE241" s="140"/>
      <c r="HF241" s="140"/>
      <c r="HG241" s="140"/>
      <c r="HH241" s="140"/>
      <c r="HI241" s="140"/>
      <c r="HJ241" s="140"/>
      <c r="HK241" s="140"/>
      <c r="HL241" s="140"/>
      <c r="HM241" s="140"/>
      <c r="HN241" s="140"/>
      <c r="HO241" s="140"/>
      <c r="HP241" s="140"/>
      <c r="HQ241" s="140"/>
      <c r="HR241" s="140"/>
      <c r="HS241" s="140"/>
      <c r="HT241" s="140"/>
      <c r="HU241" s="140"/>
      <c r="HV241" s="140"/>
      <c r="HW241" s="140"/>
      <c r="HX241" s="140"/>
      <c r="HY241" s="140"/>
      <c r="HZ241" s="140"/>
      <c r="IA241" s="140"/>
      <c r="IB241" s="140"/>
      <c r="IC241" s="140"/>
      <c r="ID241" s="140"/>
      <c r="IE241" s="140"/>
      <c r="IF241" s="140"/>
      <c r="IG241" s="140"/>
      <c r="IH241" s="140"/>
      <c r="II241" s="140"/>
      <c r="IJ241" s="140"/>
      <c r="IK241" s="140"/>
      <c r="IL241" s="140"/>
      <c r="IM241" s="140"/>
      <c r="IN241" s="140"/>
      <c r="IO241" s="140"/>
      <c r="IP241" s="140"/>
      <c r="IQ241" s="140"/>
      <c r="IR241" s="140"/>
      <c r="IS241" s="140"/>
      <c r="IT241" s="140"/>
      <c r="IU241" s="140"/>
      <c r="IV241" s="140"/>
      <c r="IW241" s="140"/>
      <c r="IX241" s="140"/>
      <c r="IY241" s="140"/>
      <c r="IZ241" s="140"/>
      <c r="JA241" s="140"/>
      <c r="JB241" s="140"/>
      <c r="JC241" s="140"/>
      <c r="JD241" s="140"/>
      <c r="JE241" s="140"/>
      <c r="JF241" s="140"/>
      <c r="JG241" s="140"/>
      <c r="JH241" s="140"/>
      <c r="JI241" s="140"/>
      <c r="JJ241" s="140"/>
      <c r="JK241" s="140"/>
      <c r="JL241" s="140"/>
      <c r="JM241" s="140"/>
      <c r="JN241" s="140"/>
      <c r="JO241" s="140"/>
      <c r="JP241" s="140"/>
      <c r="JQ241" s="140"/>
      <c r="JR241" s="140"/>
      <c r="JS241" s="140"/>
      <c r="JT241" s="140"/>
      <c r="JU241" s="140"/>
      <c r="JV241" s="140"/>
      <c r="JW241" s="140"/>
      <c r="JX241" s="140"/>
      <c r="JY241" s="140"/>
      <c r="JZ241" s="140"/>
      <c r="KA241" s="140"/>
      <c r="KB241" s="140"/>
      <c r="KC241" s="140"/>
      <c r="KD241" s="140"/>
      <c r="KE241" s="140"/>
      <c r="KF241" s="140"/>
      <c r="KG241" s="140"/>
      <c r="KH241" s="140"/>
      <c r="KI241" s="140"/>
      <c r="KJ241" s="140"/>
      <c r="KK241" s="140"/>
      <c r="KL241" s="140"/>
      <c r="KM241" s="140"/>
      <c r="KN241" s="140"/>
      <c r="KO241" s="140"/>
      <c r="KP241" s="140"/>
      <c r="KQ241" s="140"/>
      <c r="KR241" s="140"/>
      <c r="KS241" s="140"/>
      <c r="KT241" s="140"/>
      <c r="KU241" s="140"/>
      <c r="KV241" s="140"/>
      <c r="KW241" s="140"/>
      <c r="KX241" s="140"/>
      <c r="KY241" s="140"/>
      <c r="KZ241" s="140"/>
      <c r="LA241" s="140"/>
      <c r="LB241" s="140"/>
      <c r="LC241" s="140"/>
      <c r="LD241" s="140"/>
      <c r="LE241" s="140"/>
      <c r="LF241" s="140"/>
      <c r="LG241" s="140"/>
      <c r="LH241" s="140"/>
      <c r="LI241" s="140"/>
      <c r="LJ241" s="140"/>
      <c r="LK241" s="140"/>
      <c r="LL241" s="140"/>
      <c r="LM241" s="140"/>
      <c r="LN241" s="140"/>
      <c r="LO241" s="140"/>
      <c r="LP241" s="140"/>
      <c r="LQ241" s="140"/>
      <c r="LR241" s="140"/>
      <c r="LS241" s="140"/>
      <c r="LT241" s="140"/>
      <c r="LU241" s="140"/>
      <c r="LV241" s="140"/>
      <c r="LW241" s="140"/>
      <c r="LX241" s="140"/>
      <c r="LY241" s="140"/>
      <c r="LZ241" s="140"/>
      <c r="MA241" s="140"/>
      <c r="MB241" s="140"/>
      <c r="MC241" s="140"/>
      <c r="MD241" s="140"/>
      <c r="ME241" s="140"/>
      <c r="MF241" s="140"/>
      <c r="MG241" s="140"/>
      <c r="MH241" s="140"/>
      <c r="MI241" s="140"/>
      <c r="MJ241" s="140"/>
      <c r="MK241" s="140"/>
      <c r="ML241" s="140"/>
      <c r="MM241" s="140"/>
      <c r="MN241" s="140"/>
      <c r="MO241" s="140"/>
      <c r="MP241" s="140"/>
      <c r="MQ241" s="140"/>
      <c r="MR241" s="140"/>
      <c r="MS241" s="140"/>
      <c r="MT241" s="140"/>
      <c r="MU241" s="140"/>
      <c r="MV241" s="140"/>
      <c r="MW241" s="140"/>
      <c r="MX241" s="140"/>
      <c r="MY241" s="140"/>
      <c r="MZ241" s="140"/>
      <c r="NA241" s="140"/>
      <c r="NB241" s="140"/>
      <c r="NC241" s="140"/>
      <c r="ND241" s="140"/>
      <c r="NE241" s="140"/>
      <c r="NF241" s="140"/>
      <c r="NG241" s="140"/>
      <c r="NH241" s="140"/>
      <c r="NI241" s="140"/>
      <c r="NJ241" s="140"/>
      <c r="NK241" s="140"/>
      <c r="NL241" s="140"/>
      <c r="NM241" s="140"/>
      <c r="NN241" s="140"/>
      <c r="NO241" s="140"/>
      <c r="NP241" s="140"/>
      <c r="NQ241" s="140"/>
      <c r="NR241" s="140"/>
      <c r="NS241" s="140"/>
      <c r="NT241" s="140"/>
      <c r="NU241" s="140"/>
      <c r="NV241" s="140"/>
      <c r="NW241" s="140"/>
      <c r="NX241" s="140"/>
      <c r="NY241" s="140"/>
      <c r="NZ241" s="140"/>
      <c r="OA241" s="140"/>
      <c r="OB241" s="140"/>
      <c r="OC241" s="140"/>
      <c r="OD241" s="140"/>
      <c r="OE241" s="140"/>
      <c r="OF241" s="140"/>
      <c r="OG241" s="140"/>
      <c r="OH241" s="140"/>
      <c r="OI241" s="140"/>
      <c r="OJ241" s="140"/>
      <c r="OK241" s="140"/>
      <c r="OL241" s="140"/>
      <c r="OM241" s="140"/>
      <c r="ON241" s="140"/>
      <c r="OO241" s="140"/>
      <c r="OP241" s="140"/>
      <c r="OQ241" s="140"/>
      <c r="OR241" s="140"/>
      <c r="OS241" s="140"/>
      <c r="OT241" s="140"/>
      <c r="OU241" s="140"/>
      <c r="OV241" s="140"/>
      <c r="OW241" s="140"/>
      <c r="OX241" s="140"/>
      <c r="OY241" s="140"/>
      <c r="OZ241" s="140"/>
      <c r="PA241" s="140"/>
      <c r="PB241" s="140"/>
      <c r="PC241" s="140"/>
      <c r="PD241" s="140"/>
      <c r="PE241" s="140"/>
      <c r="PF241" s="140"/>
      <c r="PG241" s="140"/>
      <c r="PH241" s="140"/>
      <c r="PI241" s="140"/>
      <c r="PJ241" s="140"/>
      <c r="PK241" s="140"/>
      <c r="PL241" s="140"/>
      <c r="PM241" s="140"/>
      <c r="PN241" s="140"/>
      <c r="PO241" s="140"/>
      <c r="PP241" s="140"/>
      <c r="PQ241" s="140"/>
      <c r="PR241" s="140"/>
      <c r="PS241" s="140"/>
      <c r="PT241" s="140"/>
      <c r="PU241" s="140"/>
      <c r="PV241" s="140"/>
      <c r="PW241" s="140"/>
      <c r="PX241" s="140"/>
      <c r="PY241" s="140"/>
      <c r="PZ241" s="140"/>
      <c r="QA241" s="140"/>
      <c r="QB241" s="140"/>
      <c r="QC241" s="140"/>
      <c r="QD241" s="140"/>
      <c r="QE241" s="140"/>
      <c r="QF241" s="140"/>
      <c r="QG241" s="140"/>
      <c r="QH241" s="140"/>
      <c r="QI241" s="140"/>
      <c r="QJ241" s="140"/>
      <c r="QK241" s="140"/>
      <c r="QL241" s="140"/>
      <c r="QM241" s="140"/>
      <c r="QN241" s="140"/>
      <c r="QO241" s="140"/>
      <c r="QP241" s="140"/>
      <c r="QQ241" s="140"/>
      <c r="QR241" s="140"/>
      <c r="QS241" s="140"/>
      <c r="QT241" s="140"/>
      <c r="QU241" s="140"/>
      <c r="QV241" s="140"/>
      <c r="QW241" s="140"/>
      <c r="QX241" s="140"/>
      <c r="QY241" s="140"/>
      <c r="QZ241" s="140"/>
      <c r="RA241" s="140"/>
      <c r="RB241" s="140"/>
      <c r="RC241" s="140"/>
      <c r="RD241" s="140"/>
      <c r="RE241" s="140"/>
      <c r="RF241" s="140"/>
      <c r="RG241" s="140"/>
      <c r="RH241" s="140"/>
      <c r="RI241" s="140"/>
      <c r="RJ241" s="140"/>
      <c r="RK241" s="140"/>
      <c r="RL241" s="140"/>
      <c r="RM241" s="140"/>
      <c r="RN241" s="140"/>
      <c r="RO241" s="140"/>
      <c r="RP241" s="140"/>
      <c r="RQ241" s="140"/>
      <c r="RR241" s="140"/>
      <c r="RS241" s="140"/>
      <c r="RT241" s="140"/>
      <c r="RU241" s="140"/>
      <c r="RV241" s="140"/>
      <c r="RW241" s="140"/>
      <c r="RX241" s="140"/>
      <c r="RY241" s="140"/>
      <c r="RZ241" s="140"/>
      <c r="SA241" s="140"/>
      <c r="SB241" s="140"/>
      <c r="SC241" s="140"/>
      <c r="SD241" s="140"/>
      <c r="SE241" s="140"/>
      <c r="SF241" s="140"/>
      <c r="SG241" s="140"/>
      <c r="SH241" s="140"/>
      <c r="SI241" s="140"/>
      <c r="SJ241" s="140"/>
      <c r="SK241" s="140"/>
      <c r="SL241" s="140"/>
      <c r="SM241" s="140"/>
      <c r="SN241" s="140"/>
      <c r="SO241" s="140"/>
      <c r="SP241" s="140"/>
      <c r="SQ241" s="140"/>
      <c r="SR241" s="140"/>
      <c r="SS241" s="140"/>
      <c r="ST241" s="140"/>
      <c r="SU241" s="140"/>
      <c r="SV241" s="140"/>
      <c r="SW241" s="140"/>
      <c r="SX241" s="140"/>
      <c r="SY241" s="140"/>
      <c r="SZ241" s="140"/>
      <c r="TA241" s="140"/>
      <c r="TB241" s="140"/>
      <c r="TC241" s="140"/>
      <c r="TD241" s="140"/>
      <c r="TE241" s="140"/>
      <c r="TF241" s="140"/>
      <c r="TG241" s="140"/>
      <c r="TH241" s="140"/>
      <c r="TI241" s="140"/>
      <c r="TJ241" s="140"/>
      <c r="TK241" s="140"/>
      <c r="TL241" s="140"/>
      <c r="TM241" s="140"/>
      <c r="TN241" s="140"/>
      <c r="TO241" s="140"/>
      <c r="TP241" s="140"/>
      <c r="TQ241" s="140"/>
      <c r="TR241" s="140"/>
      <c r="TS241" s="140"/>
      <c r="TT241" s="140"/>
      <c r="TU241" s="140"/>
      <c r="TV241" s="140"/>
      <c r="TW241" s="140"/>
      <c r="TX241" s="140"/>
      <c r="TY241" s="140"/>
      <c r="TZ241" s="140"/>
      <c r="UA241" s="140"/>
      <c r="UB241" s="140"/>
      <c r="UC241" s="140"/>
      <c r="UD241" s="140"/>
      <c r="UE241" s="140"/>
      <c r="UF241" s="140"/>
      <c r="UG241" s="140"/>
      <c r="UH241" s="140"/>
      <c r="UI241" s="140"/>
      <c r="UJ241" s="140"/>
      <c r="UK241" s="140"/>
      <c r="UL241" s="140"/>
      <c r="UM241" s="140"/>
      <c r="UN241" s="140"/>
      <c r="UO241" s="140"/>
      <c r="UP241" s="140"/>
      <c r="UQ241" s="140"/>
      <c r="UR241" s="141"/>
    </row>
    <row r="242" spans="1:564" s="607" customFormat="1" ht="12" customHeight="1" x14ac:dyDescent="0.2">
      <c r="B242" s="963" t="str">
        <f>alapadatok!AY15</f>
        <v>SÉJ</v>
      </c>
      <c r="C242" s="1239" t="str">
        <f>alapadatok!AZ15</f>
        <v>Szabadság 18:00-02:00</v>
      </c>
      <c r="D242" s="1240"/>
      <c r="E242" s="1241"/>
      <c r="F242" s="140"/>
      <c r="G242" s="140"/>
      <c r="H242" s="140"/>
      <c r="I242" s="140"/>
      <c r="J242" s="140"/>
      <c r="K242" s="140"/>
      <c r="L242" s="140"/>
      <c r="M242" s="140"/>
      <c r="N242" s="140"/>
      <c r="O242" s="140"/>
      <c r="P242" s="140"/>
      <c r="Q242" s="140"/>
      <c r="R242" s="140"/>
      <c r="S242" s="140"/>
      <c r="T242" s="140"/>
      <c r="U242" s="140"/>
      <c r="V242" s="140"/>
      <c r="W242" s="140"/>
      <c r="X242" s="140"/>
      <c r="Y242" s="140"/>
      <c r="Z242" s="140"/>
      <c r="AA242" s="140"/>
      <c r="AB242" s="140"/>
      <c r="AC242" s="140"/>
      <c r="AD242" s="140"/>
      <c r="AE242" s="140"/>
      <c r="AF242" s="140"/>
      <c r="AG242" s="140"/>
      <c r="AH242" s="140"/>
      <c r="AI242" s="140"/>
      <c r="AJ242" s="140"/>
      <c r="AK242" s="140"/>
      <c r="AL242" s="140"/>
      <c r="AM242" s="140"/>
      <c r="AN242" s="140"/>
      <c r="AO242" s="140"/>
      <c r="AP242" s="140"/>
      <c r="AQ242" s="140"/>
      <c r="AR242" s="140"/>
      <c r="AS242" s="140"/>
      <c r="AT242" s="140"/>
      <c r="AU242" s="140"/>
      <c r="AV242" s="140"/>
      <c r="AW242" s="140"/>
      <c r="AX242" s="140"/>
      <c r="AY242" s="140"/>
      <c r="AZ242" s="140"/>
      <c r="BA242" s="140"/>
      <c r="BB242" s="140"/>
      <c r="BC242" s="140"/>
      <c r="BD242" s="140"/>
      <c r="BE242" s="140"/>
      <c r="BF242" s="140"/>
      <c r="BG242" s="140"/>
      <c r="BH242" s="140"/>
      <c r="BI242" s="140"/>
      <c r="BJ242" s="140"/>
      <c r="BK242" s="140"/>
      <c r="BL242" s="140"/>
      <c r="BM242" s="140"/>
      <c r="BN242" s="140"/>
      <c r="BO242" s="140"/>
      <c r="BP242" s="140"/>
      <c r="BQ242" s="140"/>
      <c r="BR242" s="140"/>
      <c r="BS242" s="140"/>
      <c r="BT242" s="140"/>
      <c r="BU242" s="140"/>
      <c r="BV242" s="140"/>
      <c r="BW242" s="140"/>
      <c r="BX242" s="140"/>
      <c r="BY242" s="140"/>
      <c r="BZ242" s="140"/>
      <c r="CA242" s="140"/>
      <c r="CB242" s="140"/>
      <c r="CC242" s="140"/>
      <c r="CD242" s="140"/>
      <c r="CE242" s="140"/>
      <c r="CF242" s="140"/>
      <c r="CG242" s="140"/>
      <c r="CH242" s="140"/>
      <c r="CI242" s="140"/>
      <c r="CJ242" s="140"/>
      <c r="CK242" s="140"/>
      <c r="CL242" s="140"/>
      <c r="CM242" s="140"/>
      <c r="CN242" s="140"/>
      <c r="CO242" s="140"/>
      <c r="CP242" s="140"/>
      <c r="CQ242" s="140"/>
      <c r="CR242" s="140"/>
      <c r="CS242" s="140"/>
      <c r="CT242" s="140"/>
      <c r="CU242" s="140"/>
      <c r="CV242" s="140"/>
      <c r="CW242" s="140"/>
      <c r="CX242" s="140"/>
      <c r="CY242" s="140"/>
      <c r="CZ242" s="140"/>
      <c r="DA242" s="140"/>
      <c r="DB242" s="140"/>
      <c r="DC242" s="140"/>
      <c r="DD242" s="140"/>
      <c r="DE242" s="140"/>
      <c r="DF242" s="140"/>
      <c r="DG242" s="140"/>
      <c r="DH242" s="140"/>
      <c r="DI242" s="140"/>
      <c r="DJ242" s="140"/>
      <c r="DK242" s="140"/>
      <c r="DL242" s="140"/>
      <c r="DM242" s="140"/>
      <c r="DN242" s="140"/>
      <c r="DO242" s="140"/>
      <c r="DP242" s="140"/>
      <c r="DQ242" s="140"/>
      <c r="DR242" s="140"/>
      <c r="DS242" s="140"/>
      <c r="DT242" s="140"/>
      <c r="DU242" s="140"/>
      <c r="DV242" s="140"/>
      <c r="DW242" s="140"/>
      <c r="DX242" s="140"/>
      <c r="DY242" s="140"/>
      <c r="DZ242" s="140"/>
      <c r="EA242" s="140"/>
      <c r="EB242" s="140"/>
      <c r="EC242" s="140"/>
      <c r="ED242" s="140"/>
      <c r="EE242" s="140"/>
      <c r="EF242" s="140"/>
      <c r="EG242" s="140"/>
      <c r="EH242" s="140"/>
      <c r="EI242" s="140"/>
      <c r="EJ242" s="140"/>
      <c r="EK242" s="140"/>
      <c r="EL242" s="140"/>
      <c r="EM242" s="140"/>
      <c r="EN242" s="140"/>
      <c r="EO242" s="140"/>
      <c r="EP242" s="140"/>
      <c r="EQ242" s="140"/>
      <c r="ER242" s="140"/>
      <c r="ES242" s="140"/>
      <c r="ET242" s="140"/>
      <c r="EU242" s="140"/>
      <c r="EV242" s="140"/>
      <c r="EW242" s="140"/>
      <c r="EX242" s="140"/>
      <c r="EY242" s="140"/>
      <c r="EZ242" s="140"/>
      <c r="FA242" s="140"/>
      <c r="FB242" s="140"/>
      <c r="FC242" s="140"/>
      <c r="FD242" s="140"/>
      <c r="FE242" s="140"/>
      <c r="FF242" s="140"/>
      <c r="FG242" s="140"/>
      <c r="FH242" s="140"/>
      <c r="FI242" s="140"/>
      <c r="FJ242" s="140"/>
      <c r="FK242" s="140"/>
      <c r="FL242" s="140"/>
      <c r="FM242" s="140"/>
      <c r="FN242" s="140"/>
      <c r="FO242" s="140"/>
      <c r="FP242" s="140"/>
      <c r="FQ242" s="140"/>
      <c r="FR242" s="140"/>
      <c r="FS242" s="140"/>
      <c r="FT242" s="140"/>
      <c r="FU242" s="140"/>
      <c r="FV242" s="140"/>
      <c r="FW242" s="140"/>
      <c r="FX242" s="140"/>
      <c r="FY242" s="140"/>
      <c r="FZ242" s="140"/>
      <c r="GA242" s="140"/>
      <c r="GB242" s="140"/>
      <c r="GC242" s="140"/>
      <c r="GD242" s="140"/>
      <c r="GE242" s="140"/>
      <c r="GF242" s="140"/>
      <c r="GG242" s="140"/>
      <c r="GH242" s="140"/>
      <c r="GI242" s="140"/>
      <c r="GJ242" s="140"/>
      <c r="GK242" s="140"/>
      <c r="GL242" s="140"/>
      <c r="GM242" s="140"/>
      <c r="GN242" s="140"/>
      <c r="GO242" s="140"/>
      <c r="GP242" s="140"/>
      <c r="GQ242" s="140"/>
      <c r="GR242" s="140"/>
      <c r="GS242" s="140"/>
      <c r="GT242" s="140"/>
      <c r="GU242" s="140"/>
      <c r="GV242" s="140"/>
      <c r="GW242" s="140"/>
      <c r="GX242" s="140"/>
      <c r="GY242" s="140"/>
      <c r="GZ242" s="140"/>
      <c r="HA242" s="140"/>
      <c r="HB242" s="140"/>
      <c r="HC242" s="140"/>
      <c r="HD242" s="140"/>
      <c r="HE242" s="140"/>
      <c r="HF242" s="140"/>
      <c r="HG242" s="140"/>
      <c r="HH242" s="140"/>
      <c r="HI242" s="140"/>
      <c r="HJ242" s="140"/>
      <c r="HK242" s="140"/>
      <c r="HL242" s="140"/>
      <c r="HM242" s="140"/>
      <c r="HN242" s="140"/>
      <c r="HO242" s="140"/>
      <c r="HP242" s="140"/>
      <c r="HQ242" s="140"/>
      <c r="HR242" s="140"/>
      <c r="HS242" s="140"/>
      <c r="HT242" s="140"/>
      <c r="HU242" s="140"/>
      <c r="HV242" s="140"/>
      <c r="HW242" s="140"/>
      <c r="HX242" s="140"/>
      <c r="HY242" s="140"/>
      <c r="HZ242" s="140"/>
      <c r="IA242" s="140"/>
      <c r="IB242" s="140"/>
      <c r="IC242" s="140"/>
      <c r="ID242" s="140"/>
      <c r="IE242" s="140"/>
      <c r="IF242" s="140"/>
      <c r="IG242" s="140"/>
      <c r="IH242" s="140"/>
      <c r="II242" s="140"/>
      <c r="IJ242" s="140"/>
      <c r="IK242" s="140"/>
      <c r="IL242" s="140"/>
      <c r="IM242" s="140"/>
      <c r="IN242" s="140"/>
      <c r="IO242" s="140"/>
      <c r="IP242" s="140"/>
      <c r="IQ242" s="140"/>
      <c r="IR242" s="140"/>
      <c r="IS242" s="140"/>
      <c r="IT242" s="140"/>
      <c r="IU242" s="140"/>
      <c r="IV242" s="140"/>
      <c r="IW242" s="140"/>
      <c r="IX242" s="140"/>
      <c r="IY242" s="140"/>
      <c r="IZ242" s="140"/>
      <c r="JA242" s="140"/>
      <c r="JB242" s="140"/>
      <c r="JC242" s="140"/>
      <c r="JD242" s="140"/>
      <c r="JE242" s="140"/>
      <c r="JF242" s="140"/>
      <c r="JG242" s="140"/>
      <c r="JH242" s="140"/>
      <c r="JI242" s="140"/>
      <c r="JJ242" s="140"/>
      <c r="JK242" s="140"/>
      <c r="JL242" s="140"/>
      <c r="JM242" s="140"/>
      <c r="JN242" s="140"/>
      <c r="JO242" s="140"/>
      <c r="JP242" s="140"/>
      <c r="JQ242" s="140"/>
      <c r="JR242" s="140"/>
      <c r="JS242" s="140"/>
      <c r="JT242" s="140"/>
      <c r="JU242" s="140"/>
      <c r="JV242" s="140"/>
      <c r="JW242" s="140"/>
      <c r="JX242" s="140"/>
      <c r="JY242" s="140"/>
      <c r="JZ242" s="140"/>
      <c r="KA242" s="140"/>
      <c r="KB242" s="140"/>
      <c r="KC242" s="140"/>
      <c r="KD242" s="140"/>
      <c r="KE242" s="140"/>
      <c r="KF242" s="140"/>
      <c r="KG242" s="140"/>
      <c r="KH242" s="140"/>
      <c r="KI242" s="140"/>
      <c r="KJ242" s="140"/>
      <c r="KK242" s="140"/>
      <c r="KL242" s="140"/>
      <c r="KM242" s="140"/>
      <c r="KN242" s="140"/>
      <c r="KO242" s="140"/>
      <c r="KP242" s="140"/>
      <c r="KQ242" s="140"/>
      <c r="KR242" s="140"/>
      <c r="KS242" s="140"/>
      <c r="KT242" s="140"/>
      <c r="KU242" s="140"/>
      <c r="KV242" s="140"/>
      <c r="KW242" s="140"/>
      <c r="KX242" s="140"/>
      <c r="KY242" s="140"/>
      <c r="KZ242" s="140"/>
      <c r="LA242" s="140"/>
      <c r="LB242" s="140"/>
      <c r="LC242" s="140"/>
      <c r="LD242" s="140"/>
      <c r="LE242" s="140"/>
      <c r="LF242" s="140"/>
      <c r="LG242" s="140"/>
      <c r="LH242" s="140"/>
      <c r="LI242" s="140"/>
      <c r="LJ242" s="140"/>
      <c r="LK242" s="140"/>
      <c r="LL242" s="140"/>
      <c r="LM242" s="140"/>
      <c r="LN242" s="140"/>
      <c r="LO242" s="140"/>
      <c r="LP242" s="140"/>
      <c r="LQ242" s="140"/>
      <c r="LR242" s="140"/>
      <c r="LS242" s="140"/>
      <c r="LT242" s="140"/>
      <c r="LU242" s="140"/>
      <c r="LV242" s="140"/>
      <c r="LW242" s="140"/>
      <c r="LX242" s="140"/>
      <c r="LY242" s="140"/>
      <c r="LZ242" s="140"/>
      <c r="MA242" s="140"/>
      <c r="MB242" s="140"/>
      <c r="MC242" s="140"/>
      <c r="MD242" s="140"/>
      <c r="ME242" s="140"/>
      <c r="MF242" s="140"/>
      <c r="MG242" s="140"/>
      <c r="MH242" s="140"/>
      <c r="MI242" s="140"/>
      <c r="MJ242" s="140"/>
      <c r="MK242" s="140"/>
      <c r="ML242" s="140"/>
      <c r="MM242" s="140"/>
      <c r="MN242" s="140"/>
      <c r="MO242" s="140"/>
      <c r="MP242" s="140"/>
      <c r="MQ242" s="140"/>
      <c r="MR242" s="140"/>
      <c r="MS242" s="140"/>
      <c r="MT242" s="140"/>
      <c r="MU242" s="140"/>
      <c r="MV242" s="140"/>
      <c r="MW242" s="140"/>
      <c r="MX242" s="140"/>
      <c r="MY242" s="140"/>
      <c r="MZ242" s="140"/>
      <c r="NA242" s="140"/>
      <c r="NB242" s="140"/>
      <c r="NC242" s="140"/>
      <c r="ND242" s="140"/>
      <c r="NE242" s="140"/>
      <c r="NF242" s="140"/>
      <c r="NG242" s="140"/>
      <c r="NH242" s="140"/>
      <c r="NI242" s="140"/>
      <c r="NJ242" s="140"/>
      <c r="NK242" s="140"/>
      <c r="NL242" s="140"/>
      <c r="NM242" s="140"/>
      <c r="NN242" s="140"/>
      <c r="NO242" s="140"/>
      <c r="NP242" s="140"/>
      <c r="NQ242" s="140"/>
      <c r="NR242" s="140"/>
      <c r="NS242" s="140"/>
      <c r="NT242" s="140"/>
      <c r="NU242" s="140"/>
      <c r="NV242" s="140"/>
      <c r="NW242" s="140"/>
      <c r="NX242" s="140"/>
      <c r="NY242" s="140"/>
      <c r="NZ242" s="140"/>
      <c r="OA242" s="140"/>
      <c r="OB242" s="140"/>
      <c r="OC242" s="140"/>
      <c r="OD242" s="140"/>
      <c r="OE242" s="140"/>
      <c r="OF242" s="140"/>
      <c r="OG242" s="140"/>
      <c r="OH242" s="140"/>
      <c r="OI242" s="140"/>
      <c r="OJ242" s="140"/>
      <c r="OK242" s="140"/>
      <c r="OL242" s="140"/>
      <c r="OM242" s="140"/>
      <c r="ON242" s="140"/>
      <c r="OO242" s="140"/>
      <c r="OP242" s="140"/>
      <c r="OQ242" s="140"/>
      <c r="OR242" s="140"/>
      <c r="OS242" s="140"/>
      <c r="OT242" s="140"/>
      <c r="OU242" s="140"/>
      <c r="OV242" s="140"/>
      <c r="OW242" s="140"/>
      <c r="OX242" s="140"/>
      <c r="OY242" s="140"/>
      <c r="OZ242" s="140"/>
      <c r="PA242" s="140"/>
      <c r="PB242" s="140"/>
      <c r="PC242" s="140"/>
      <c r="PD242" s="140"/>
      <c r="PE242" s="140"/>
      <c r="PF242" s="140"/>
      <c r="PG242" s="140"/>
      <c r="PH242" s="140"/>
      <c r="PI242" s="140"/>
      <c r="PJ242" s="140"/>
      <c r="PK242" s="140"/>
      <c r="PL242" s="140"/>
      <c r="PM242" s="140"/>
      <c r="PN242" s="140"/>
      <c r="PO242" s="140"/>
      <c r="PP242" s="140"/>
      <c r="PQ242" s="140"/>
      <c r="PR242" s="140"/>
      <c r="PS242" s="140"/>
      <c r="PT242" s="140"/>
      <c r="PU242" s="140"/>
      <c r="PV242" s="140"/>
      <c r="PW242" s="140"/>
      <c r="PX242" s="140"/>
      <c r="PY242" s="140"/>
      <c r="PZ242" s="140"/>
      <c r="QA242" s="140"/>
      <c r="QB242" s="140"/>
      <c r="QC242" s="140"/>
      <c r="QD242" s="140"/>
      <c r="QE242" s="140"/>
      <c r="QF242" s="140"/>
      <c r="QG242" s="140"/>
      <c r="QH242" s="140"/>
      <c r="QI242" s="140"/>
      <c r="QJ242" s="140"/>
      <c r="QK242" s="140"/>
      <c r="QL242" s="140"/>
      <c r="QM242" s="140"/>
      <c r="QN242" s="140"/>
      <c r="QO242" s="140"/>
      <c r="QP242" s="140"/>
      <c r="QQ242" s="140"/>
      <c r="QR242" s="140"/>
      <c r="QS242" s="140"/>
      <c r="QT242" s="140"/>
      <c r="QU242" s="140"/>
      <c r="QV242" s="140"/>
      <c r="QW242" s="140"/>
      <c r="QX242" s="140"/>
      <c r="QY242" s="140"/>
      <c r="QZ242" s="140"/>
      <c r="RA242" s="140"/>
      <c r="RB242" s="140"/>
      <c r="RC242" s="140"/>
      <c r="RD242" s="140"/>
      <c r="RE242" s="140"/>
      <c r="RF242" s="140"/>
      <c r="RG242" s="140"/>
      <c r="RH242" s="140"/>
      <c r="RI242" s="140"/>
      <c r="RJ242" s="140"/>
      <c r="RK242" s="140"/>
      <c r="RL242" s="140"/>
      <c r="RM242" s="140"/>
      <c r="RN242" s="140"/>
      <c r="RO242" s="140"/>
      <c r="RP242" s="140"/>
      <c r="RQ242" s="140"/>
      <c r="RR242" s="140"/>
      <c r="RS242" s="140"/>
      <c r="RT242" s="140"/>
      <c r="RU242" s="140"/>
      <c r="RV242" s="140"/>
      <c r="RW242" s="140"/>
      <c r="RX242" s="140"/>
      <c r="RY242" s="140"/>
      <c r="RZ242" s="140"/>
      <c r="SA242" s="140"/>
      <c r="SB242" s="140"/>
      <c r="SC242" s="140"/>
      <c r="SD242" s="140"/>
      <c r="SE242" s="140"/>
      <c r="SF242" s="140"/>
      <c r="SG242" s="140"/>
      <c r="SH242" s="140"/>
      <c r="SI242" s="140"/>
      <c r="SJ242" s="140"/>
      <c r="SK242" s="140"/>
      <c r="SL242" s="140"/>
      <c r="SM242" s="140"/>
      <c r="SN242" s="140"/>
      <c r="SO242" s="140"/>
      <c r="SP242" s="140"/>
      <c r="SQ242" s="140"/>
      <c r="SR242" s="140"/>
      <c r="SS242" s="140"/>
      <c r="ST242" s="140"/>
      <c r="SU242" s="140"/>
      <c r="SV242" s="140"/>
      <c r="SW242" s="140"/>
      <c r="SX242" s="140"/>
      <c r="SY242" s="140"/>
      <c r="SZ242" s="140"/>
      <c r="TA242" s="140"/>
      <c r="TB242" s="140"/>
      <c r="TC242" s="140"/>
      <c r="TD242" s="140"/>
      <c r="TE242" s="140"/>
      <c r="TF242" s="140"/>
      <c r="TG242" s="140"/>
      <c r="TH242" s="140"/>
      <c r="TI242" s="140"/>
      <c r="TJ242" s="140"/>
      <c r="TK242" s="140"/>
      <c r="TL242" s="140"/>
      <c r="TM242" s="140"/>
      <c r="TN242" s="140"/>
      <c r="TO242" s="140"/>
      <c r="TP242" s="140"/>
      <c r="TQ242" s="140"/>
      <c r="TR242" s="140"/>
      <c r="TS242" s="140"/>
      <c r="TT242" s="140"/>
      <c r="TU242" s="140"/>
      <c r="TV242" s="140"/>
      <c r="TW242" s="140"/>
      <c r="TX242" s="140"/>
      <c r="TY242" s="140"/>
      <c r="TZ242" s="140"/>
      <c r="UA242" s="140"/>
      <c r="UB242" s="140"/>
      <c r="UC242" s="140"/>
      <c r="UD242" s="140"/>
      <c r="UE242" s="140"/>
      <c r="UF242" s="140"/>
      <c r="UG242" s="140"/>
      <c r="UH242" s="140"/>
      <c r="UI242" s="140"/>
      <c r="UJ242" s="140"/>
      <c r="UK242" s="140"/>
      <c r="UL242" s="140"/>
      <c r="UM242" s="140"/>
      <c r="UN242" s="140"/>
      <c r="UO242" s="140"/>
      <c r="UP242" s="140"/>
      <c r="UQ242" s="140"/>
      <c r="UR242" s="141"/>
    </row>
    <row r="243" spans="1:564" ht="46.5" customHeight="1" x14ac:dyDescent="0.2">
      <c r="B243" s="963" t="str">
        <f>alapadatok!AY16</f>
        <v>S1-12</v>
      </c>
      <c r="C243" s="1239" t="str">
        <f>alapadatok!AZ16</f>
        <v>Szabadságjelölés bármely előző kódtól eltérő szabadságkiadás esetén S és a megfelelő óraszám megjegyzés készítés ,hogy mettől -meddig(pl.:S4-mj.:10:00-14:00)</v>
      </c>
      <c r="D243" s="1240"/>
      <c r="E243" s="1241"/>
      <c r="F243" s="140"/>
      <c r="G243" s="140"/>
      <c r="H243" s="140"/>
      <c r="I243" s="140"/>
      <c r="J243" s="140"/>
      <c r="K243" s="140"/>
      <c r="L243" s="140"/>
      <c r="M243" s="140"/>
      <c r="N243" s="140"/>
      <c r="O243" s="140"/>
      <c r="P243" s="140"/>
      <c r="Q243" s="140"/>
      <c r="R243" s="140"/>
      <c r="S243" s="140"/>
      <c r="T243" s="140"/>
      <c r="U243" s="140"/>
      <c r="V243" s="140"/>
      <c r="W243" s="140"/>
      <c r="X243" s="140"/>
      <c r="Y243" s="140"/>
      <c r="Z243" s="140"/>
      <c r="AA243" s="140"/>
      <c r="AB243" s="140"/>
      <c r="AC243" s="140"/>
      <c r="AD243" s="140"/>
      <c r="AE243" s="140"/>
      <c r="AF243" s="140"/>
      <c r="AG243" s="140"/>
      <c r="AH243" s="140"/>
      <c r="AI243" s="140"/>
      <c r="AJ243" s="140"/>
      <c r="AK243" s="140"/>
      <c r="AL243" s="140"/>
      <c r="AM243" s="140"/>
      <c r="AN243" s="140"/>
      <c r="AO243" s="140"/>
      <c r="AP243" s="140"/>
      <c r="AQ243" s="140"/>
      <c r="AR243" s="140"/>
      <c r="AS243" s="140"/>
      <c r="AT243" s="140"/>
      <c r="AU243" s="140"/>
      <c r="AV243" s="140"/>
      <c r="AW243" s="140"/>
      <c r="AX243" s="140"/>
      <c r="AY243" s="140"/>
      <c r="AZ243" s="140"/>
      <c r="BA243" s="140"/>
      <c r="BB243" s="140"/>
      <c r="BC243" s="140"/>
      <c r="BD243" s="140"/>
      <c r="BE243" s="140"/>
      <c r="BF243" s="140"/>
      <c r="BG243" s="140"/>
      <c r="BH243" s="140"/>
      <c r="BI243" s="140"/>
      <c r="BJ243" s="140"/>
      <c r="BK243" s="140"/>
      <c r="BL243" s="140"/>
      <c r="BM243" s="140"/>
      <c r="BN243" s="140"/>
      <c r="BO243" s="140"/>
      <c r="BP243" s="140"/>
      <c r="BQ243" s="140"/>
      <c r="BR243" s="140"/>
      <c r="BS243" s="140"/>
      <c r="BT243" s="140"/>
      <c r="BU243" s="140"/>
      <c r="BV243" s="140"/>
      <c r="BW243" s="140"/>
      <c r="BX243" s="140"/>
      <c r="BY243" s="140"/>
      <c r="BZ243" s="140"/>
      <c r="CA243" s="140"/>
      <c r="CB243" s="140"/>
      <c r="CC243" s="140"/>
      <c r="CD243" s="140"/>
      <c r="CE243" s="140"/>
      <c r="CF243" s="140"/>
      <c r="CG243" s="140"/>
      <c r="CH243" s="140"/>
      <c r="CI243" s="140"/>
      <c r="CJ243" s="140"/>
      <c r="CK243" s="140"/>
      <c r="CL243" s="140"/>
      <c r="CM243" s="140"/>
      <c r="CN243" s="140"/>
      <c r="CO243" s="140"/>
      <c r="CP243" s="140"/>
      <c r="CQ243" s="140"/>
      <c r="CR243" s="140"/>
      <c r="CS243" s="140"/>
      <c r="CT243" s="140"/>
      <c r="CU243" s="140"/>
      <c r="CV243" s="140"/>
      <c r="CW243" s="140"/>
      <c r="CX243" s="140"/>
      <c r="CY243" s="140"/>
      <c r="CZ243" s="140"/>
      <c r="DA243" s="140"/>
      <c r="DB243" s="140"/>
      <c r="DC243" s="140"/>
      <c r="DD243" s="140"/>
      <c r="DE243" s="140"/>
      <c r="DF243" s="140"/>
      <c r="DG243" s="140"/>
      <c r="DH243" s="140"/>
      <c r="DI243" s="140"/>
      <c r="DJ243" s="140"/>
      <c r="DK243" s="140"/>
      <c r="DL243" s="140"/>
      <c r="DM243" s="140"/>
      <c r="DN243" s="140"/>
      <c r="DO243" s="140"/>
      <c r="DP243" s="140"/>
      <c r="DQ243" s="140"/>
      <c r="DR243" s="140"/>
      <c r="DS243" s="140"/>
      <c r="DT243" s="140"/>
      <c r="DU243" s="140"/>
      <c r="DV243" s="140"/>
      <c r="DW243" s="140"/>
      <c r="DX243" s="140"/>
      <c r="DY243" s="140"/>
      <c r="DZ243" s="140"/>
      <c r="EA243" s="140"/>
      <c r="EB243" s="140"/>
      <c r="EC243" s="140"/>
      <c r="ED243" s="140"/>
      <c r="EE243" s="140"/>
      <c r="EF243" s="140"/>
      <c r="EG243" s="140"/>
      <c r="EH243" s="140"/>
      <c r="EI243" s="140"/>
      <c r="EJ243" s="140"/>
      <c r="EK243" s="140"/>
      <c r="EL243" s="140"/>
      <c r="EM243" s="140"/>
      <c r="EN243" s="140"/>
      <c r="EO243" s="140"/>
      <c r="EP243" s="140"/>
      <c r="EQ243" s="140"/>
      <c r="ER243" s="140"/>
      <c r="ES243" s="140"/>
      <c r="ET243" s="140"/>
      <c r="EU243" s="140"/>
      <c r="EV243" s="140"/>
      <c r="EW243" s="140"/>
      <c r="EX243" s="140"/>
      <c r="EY243" s="140"/>
      <c r="EZ243" s="140"/>
      <c r="FA243" s="140"/>
      <c r="FB243" s="140"/>
      <c r="FC243" s="140"/>
      <c r="FD243" s="140"/>
      <c r="FE243" s="140"/>
      <c r="FF243" s="140"/>
      <c r="FG243" s="140"/>
      <c r="FH243" s="140"/>
      <c r="FI243" s="140"/>
      <c r="FJ243" s="140"/>
      <c r="FK243" s="140"/>
      <c r="FL243" s="140"/>
      <c r="FM243" s="140"/>
      <c r="FN243" s="140"/>
      <c r="FO243" s="140"/>
      <c r="FP243" s="140"/>
      <c r="FQ243" s="140"/>
      <c r="FR243" s="140"/>
      <c r="FS243" s="140"/>
      <c r="FT243" s="140"/>
      <c r="FU243" s="140"/>
      <c r="FV243" s="140"/>
      <c r="FW243" s="140"/>
      <c r="FX243" s="140"/>
      <c r="FY243" s="140"/>
      <c r="FZ243" s="140"/>
      <c r="GA243" s="140"/>
      <c r="GB243" s="140"/>
      <c r="GC243" s="140"/>
      <c r="GD243" s="140"/>
      <c r="GE243" s="140"/>
      <c r="GF243" s="140"/>
      <c r="GG243" s="140"/>
      <c r="GH243" s="140"/>
      <c r="GI243" s="140"/>
      <c r="GJ243" s="140"/>
      <c r="GK243" s="140"/>
      <c r="GL243" s="140"/>
      <c r="GM243" s="140"/>
      <c r="GN243" s="140"/>
      <c r="GO243" s="140"/>
      <c r="GP243" s="140"/>
      <c r="GQ243" s="140"/>
      <c r="GR243" s="140"/>
      <c r="GS243" s="140"/>
      <c r="GT243" s="140"/>
      <c r="GU243" s="140"/>
      <c r="GV243" s="140"/>
      <c r="GW243" s="140"/>
      <c r="GX243" s="140"/>
      <c r="GY243" s="140"/>
      <c r="GZ243" s="140"/>
      <c r="HA243" s="140"/>
      <c r="HB243" s="140"/>
      <c r="HC243" s="140"/>
      <c r="HD243" s="140"/>
      <c r="HE243" s="140"/>
      <c r="HF243" s="140"/>
      <c r="HG243" s="140"/>
      <c r="HH243" s="140"/>
      <c r="HI243" s="140"/>
      <c r="HJ243" s="140"/>
      <c r="HK243" s="140"/>
      <c r="HL243" s="140"/>
      <c r="HM243" s="140"/>
      <c r="HN243" s="140"/>
      <c r="HO243" s="140"/>
      <c r="HP243" s="140"/>
      <c r="HQ243" s="140"/>
      <c r="HR243" s="140"/>
      <c r="HS243" s="140"/>
      <c r="HT243" s="140"/>
      <c r="HU243" s="140"/>
      <c r="HV243" s="140"/>
      <c r="HW243" s="140"/>
      <c r="HX243" s="140"/>
      <c r="HY243" s="140"/>
      <c r="HZ243" s="140"/>
      <c r="IA243" s="140"/>
      <c r="IB243" s="140"/>
      <c r="IC243" s="140"/>
      <c r="ID243" s="140"/>
      <c r="IE243" s="140"/>
      <c r="IF243" s="140"/>
      <c r="IG243" s="140"/>
      <c r="IH243" s="140"/>
      <c r="II243" s="140"/>
      <c r="IJ243" s="140"/>
      <c r="IK243" s="140"/>
      <c r="IL243" s="140"/>
      <c r="IM243" s="140"/>
      <c r="IN243" s="140"/>
      <c r="IO243" s="140"/>
      <c r="IP243" s="140"/>
      <c r="IQ243" s="140"/>
      <c r="IR243" s="140"/>
      <c r="IS243" s="140"/>
      <c r="IT243" s="140"/>
      <c r="IU243" s="140"/>
      <c r="IV243" s="140"/>
      <c r="IW243" s="140"/>
      <c r="IX243" s="140"/>
      <c r="IY243" s="140"/>
      <c r="IZ243" s="140"/>
      <c r="JA243" s="140"/>
      <c r="JB243" s="140"/>
      <c r="JC243" s="140"/>
      <c r="JD243" s="140"/>
      <c r="JE243" s="140"/>
      <c r="JF243" s="140"/>
      <c r="JG243" s="140"/>
      <c r="JH243" s="140"/>
      <c r="JI243" s="140"/>
      <c r="JJ243" s="140"/>
      <c r="JK243" s="140"/>
      <c r="JL243" s="140"/>
      <c r="JM243" s="140"/>
      <c r="JN243" s="140"/>
      <c r="JO243" s="140"/>
      <c r="JP243" s="140"/>
      <c r="JQ243" s="140"/>
      <c r="JR243" s="140"/>
      <c r="JS243" s="140"/>
      <c r="JT243" s="140"/>
      <c r="JU243" s="140"/>
      <c r="JV243" s="140"/>
      <c r="JW243" s="140"/>
      <c r="JX243" s="140"/>
      <c r="JY243" s="140"/>
      <c r="JZ243" s="140"/>
      <c r="KA243" s="140"/>
      <c r="KB243" s="140"/>
      <c r="KC243" s="140"/>
      <c r="KD243" s="140"/>
      <c r="KE243" s="140"/>
      <c r="KF243" s="140"/>
      <c r="KG243" s="140"/>
      <c r="KH243" s="140"/>
      <c r="KI243" s="140"/>
      <c r="KJ243" s="140"/>
      <c r="KK243" s="140"/>
      <c r="KL243" s="140"/>
      <c r="KM243" s="140"/>
      <c r="KN243" s="140"/>
      <c r="KO243" s="140"/>
      <c r="KP243" s="140"/>
      <c r="KQ243" s="140"/>
      <c r="KR243" s="140"/>
      <c r="KS243" s="140"/>
      <c r="KT243" s="140"/>
      <c r="KU243" s="140"/>
      <c r="KV243" s="140"/>
      <c r="KW243" s="140"/>
      <c r="KX243" s="140"/>
      <c r="KY243" s="140"/>
      <c r="KZ243" s="140"/>
      <c r="LA243" s="140"/>
      <c r="LB243" s="140"/>
      <c r="LC243" s="140"/>
      <c r="LD243" s="140"/>
      <c r="LE243" s="140"/>
      <c r="LF243" s="140"/>
      <c r="LG243" s="140"/>
      <c r="LH243" s="140"/>
      <c r="LI243" s="140"/>
      <c r="LJ243" s="140"/>
      <c r="LK243" s="140"/>
      <c r="LL243" s="140"/>
      <c r="LM243" s="140"/>
      <c r="LN243" s="140"/>
      <c r="LO243" s="140"/>
      <c r="LP243" s="140"/>
      <c r="LQ243" s="140"/>
      <c r="LR243" s="140"/>
      <c r="LS243" s="140"/>
      <c r="LT243" s="140"/>
      <c r="LU243" s="140"/>
      <c r="LV243" s="140"/>
      <c r="LW243" s="140"/>
      <c r="LX243" s="140"/>
      <c r="LY243" s="140"/>
      <c r="LZ243" s="140"/>
      <c r="MA243" s="140"/>
      <c r="MB243" s="140"/>
      <c r="MC243" s="140"/>
      <c r="MD243" s="140"/>
      <c r="ME243" s="140"/>
      <c r="MF243" s="140"/>
      <c r="MG243" s="140"/>
      <c r="MH243" s="140"/>
      <c r="MI243" s="140"/>
      <c r="MJ243" s="140"/>
      <c r="MK243" s="140"/>
      <c r="ML243" s="140"/>
      <c r="MM243" s="140"/>
      <c r="MN243" s="140"/>
      <c r="MO243" s="140"/>
      <c r="MP243" s="140"/>
      <c r="MQ243" s="140"/>
      <c r="MR243" s="140"/>
      <c r="MS243" s="140"/>
      <c r="MT243" s="140"/>
      <c r="MU243" s="140"/>
      <c r="MV243" s="140"/>
      <c r="MW243" s="140"/>
      <c r="MX243" s="140"/>
      <c r="MY243" s="140"/>
      <c r="MZ243" s="140"/>
      <c r="NA243" s="140"/>
      <c r="NB243" s="140"/>
      <c r="NC243" s="140"/>
      <c r="ND243" s="140"/>
      <c r="NE243" s="140"/>
      <c r="NF243" s="140"/>
      <c r="NG243" s="140"/>
      <c r="NH243" s="140"/>
      <c r="NI243" s="140"/>
      <c r="NJ243" s="140"/>
      <c r="NK243" s="140"/>
      <c r="NL243" s="140"/>
      <c r="NM243" s="140"/>
      <c r="NN243" s="140"/>
    </row>
    <row r="244" spans="1:564" ht="11.25" customHeight="1" thickBot="1" x14ac:dyDescent="0.25">
      <c r="B244" s="965">
        <f>alapadatok!AY17</f>
        <v>8</v>
      </c>
      <c r="C244" s="1242" t="str">
        <f>alapadatok!AZ17</f>
        <v>Beosztástól eltérő óraszám</v>
      </c>
      <c r="D244" s="1243"/>
      <c r="E244" s="1244"/>
      <c r="F244" s="140"/>
      <c r="G244" s="140"/>
      <c r="H244" s="140"/>
      <c r="I244" s="140"/>
      <c r="J244" s="140"/>
      <c r="K244" s="140"/>
      <c r="L244" s="140"/>
      <c r="M244" s="140"/>
      <c r="N244" s="140"/>
      <c r="O244" s="140"/>
      <c r="P244" s="140"/>
      <c r="Q244" s="140"/>
      <c r="R244" s="140"/>
      <c r="S244" s="140"/>
      <c r="T244" s="140"/>
      <c r="U244" s="140"/>
      <c r="V244" s="140"/>
      <c r="W244" s="140"/>
      <c r="X244" s="140"/>
      <c r="Y244" s="140"/>
      <c r="Z244" s="140"/>
      <c r="AA244" s="140"/>
      <c r="AB244" s="140"/>
      <c r="AC244" s="140"/>
      <c r="AD244" s="140"/>
      <c r="AE244" s="140"/>
      <c r="AF244" s="140"/>
      <c r="AG244" s="140"/>
      <c r="AH244" s="140"/>
      <c r="AI244" s="140"/>
      <c r="AJ244" s="140"/>
      <c r="AK244" s="140"/>
      <c r="AL244" s="140"/>
      <c r="AM244" s="140"/>
      <c r="AN244" s="140"/>
      <c r="AO244" s="140"/>
      <c r="AP244" s="140"/>
      <c r="AQ244" s="140"/>
      <c r="AR244" s="140"/>
      <c r="AS244" s="140"/>
      <c r="AT244" s="140"/>
      <c r="AU244" s="140"/>
      <c r="AV244" s="140"/>
      <c r="AW244" s="140"/>
      <c r="AX244" s="140"/>
      <c r="AY244" s="140"/>
      <c r="AZ244" s="140"/>
      <c r="BA244" s="140"/>
      <c r="BB244" s="140"/>
      <c r="BC244" s="140"/>
      <c r="BD244" s="140"/>
      <c r="BE244" s="140"/>
      <c r="BF244" s="140"/>
      <c r="BG244" s="140"/>
      <c r="BH244" s="140"/>
      <c r="BI244" s="140"/>
      <c r="BJ244" s="140"/>
      <c r="BK244" s="140"/>
      <c r="BL244" s="140"/>
      <c r="BM244" s="140"/>
      <c r="BN244" s="140"/>
      <c r="BO244" s="140"/>
      <c r="BP244" s="140"/>
      <c r="BQ244" s="140"/>
      <c r="BR244" s="140"/>
      <c r="BS244" s="140"/>
      <c r="BT244" s="140"/>
      <c r="BU244" s="140"/>
      <c r="BV244" s="140"/>
      <c r="BW244" s="140"/>
      <c r="BX244" s="140"/>
      <c r="BY244" s="140"/>
      <c r="BZ244" s="140"/>
      <c r="CA244" s="140"/>
      <c r="CB244" s="140"/>
      <c r="CC244" s="140"/>
      <c r="CD244" s="140"/>
      <c r="CE244" s="140"/>
      <c r="CF244" s="140"/>
      <c r="CG244" s="140"/>
      <c r="CH244" s="140"/>
      <c r="CI244" s="140"/>
      <c r="CJ244" s="140"/>
      <c r="CK244" s="140"/>
      <c r="CL244" s="140"/>
      <c r="CM244" s="140"/>
      <c r="CN244" s="140"/>
      <c r="CO244" s="140"/>
      <c r="CP244" s="140"/>
      <c r="CQ244" s="140"/>
      <c r="CR244" s="140"/>
      <c r="CS244" s="140"/>
      <c r="CT244" s="140"/>
      <c r="CU244" s="140"/>
      <c r="CV244" s="140"/>
      <c r="CW244" s="140"/>
      <c r="CX244" s="140"/>
      <c r="CY244" s="140"/>
      <c r="CZ244" s="140"/>
      <c r="DA244" s="140"/>
      <c r="DB244" s="140"/>
      <c r="DC244" s="140"/>
      <c r="DD244" s="140"/>
      <c r="DE244" s="140"/>
      <c r="DF244" s="140"/>
      <c r="DG244" s="140"/>
      <c r="DH244" s="140"/>
      <c r="DI244" s="140"/>
      <c r="DJ244" s="140"/>
      <c r="DK244" s="140"/>
      <c r="DL244" s="140"/>
      <c r="DM244" s="140"/>
      <c r="DN244" s="140"/>
      <c r="DO244" s="140"/>
      <c r="DP244" s="140"/>
      <c r="DQ244" s="140"/>
      <c r="DR244" s="140"/>
      <c r="DS244" s="140"/>
      <c r="DT244" s="140"/>
      <c r="DU244" s="140"/>
      <c r="DV244" s="140"/>
      <c r="DW244" s="140"/>
      <c r="DX244" s="140"/>
      <c r="DY244" s="140"/>
      <c r="DZ244" s="140"/>
      <c r="EA244" s="140"/>
      <c r="EB244" s="140"/>
      <c r="EC244" s="140"/>
      <c r="ED244" s="140"/>
      <c r="EE244" s="140"/>
      <c r="EF244" s="140"/>
      <c r="EG244" s="140"/>
      <c r="EH244" s="140"/>
      <c r="EI244" s="140"/>
      <c r="EJ244" s="140"/>
      <c r="EK244" s="140"/>
      <c r="EL244" s="140"/>
      <c r="EM244" s="140"/>
      <c r="EN244" s="140"/>
      <c r="EO244" s="140"/>
      <c r="EP244" s="140"/>
      <c r="EQ244" s="140"/>
      <c r="ER244" s="140"/>
      <c r="ES244" s="140"/>
      <c r="ET244" s="140"/>
      <c r="EU244" s="140"/>
      <c r="EV244" s="140"/>
      <c r="EW244" s="140"/>
      <c r="EX244" s="140"/>
      <c r="EY244" s="140"/>
      <c r="EZ244" s="140"/>
      <c r="FA244" s="140"/>
      <c r="FB244" s="140"/>
      <c r="FC244" s="140"/>
      <c r="FD244" s="140"/>
      <c r="FE244" s="140"/>
      <c r="FF244" s="140"/>
      <c r="FG244" s="140"/>
      <c r="FH244" s="140"/>
      <c r="FI244" s="140"/>
      <c r="FJ244" s="140"/>
      <c r="FK244" s="140"/>
      <c r="FL244" s="140"/>
      <c r="FM244" s="140"/>
      <c r="FN244" s="140"/>
      <c r="FO244" s="140"/>
      <c r="FP244" s="140"/>
      <c r="FQ244" s="140"/>
      <c r="FR244" s="140"/>
      <c r="FS244" s="140"/>
      <c r="FT244" s="140"/>
      <c r="FU244" s="140"/>
      <c r="FV244" s="140"/>
      <c r="FW244" s="140"/>
      <c r="FX244" s="140"/>
      <c r="FY244" s="140"/>
      <c r="FZ244" s="140"/>
      <c r="GA244" s="140"/>
      <c r="GB244" s="140"/>
      <c r="GC244" s="140"/>
      <c r="GD244" s="140"/>
      <c r="GE244" s="140"/>
      <c r="GF244" s="140"/>
      <c r="GG244" s="140"/>
      <c r="GH244" s="140"/>
      <c r="GI244" s="140"/>
      <c r="GJ244" s="140"/>
      <c r="GK244" s="140"/>
      <c r="GL244" s="140"/>
      <c r="GM244" s="140"/>
      <c r="GN244" s="140"/>
      <c r="GO244" s="140"/>
      <c r="GP244" s="140"/>
      <c r="GQ244" s="140"/>
      <c r="GR244" s="140"/>
      <c r="GS244" s="140"/>
      <c r="GT244" s="140"/>
      <c r="GU244" s="140"/>
      <c r="GV244" s="140"/>
      <c r="GW244" s="140"/>
      <c r="GX244" s="140"/>
      <c r="GY244" s="140"/>
      <c r="GZ244" s="140"/>
      <c r="HA244" s="140"/>
      <c r="HB244" s="140"/>
      <c r="HC244" s="140"/>
      <c r="HD244" s="140"/>
      <c r="HE244" s="140"/>
      <c r="HF244" s="140"/>
      <c r="HG244" s="140"/>
      <c r="HH244" s="140"/>
      <c r="HI244" s="140"/>
      <c r="HJ244" s="140"/>
      <c r="HK244" s="140"/>
      <c r="HL244" s="140"/>
      <c r="HM244" s="140"/>
      <c r="HN244" s="140"/>
      <c r="HO244" s="140"/>
      <c r="HP244" s="140"/>
      <c r="HQ244" s="140"/>
      <c r="HR244" s="140"/>
      <c r="HS244" s="140"/>
      <c r="HT244" s="140"/>
      <c r="HU244" s="140"/>
      <c r="HV244" s="140"/>
      <c r="HW244" s="140"/>
      <c r="HX244" s="140"/>
      <c r="HY244" s="140"/>
      <c r="HZ244" s="140"/>
      <c r="IA244" s="140"/>
      <c r="IB244" s="140"/>
      <c r="IC244" s="140"/>
      <c r="ID244" s="140"/>
      <c r="IE244" s="140"/>
      <c r="IF244" s="140"/>
      <c r="IG244" s="140"/>
      <c r="IH244" s="140"/>
      <c r="II244" s="140"/>
      <c r="IJ244" s="140"/>
      <c r="IK244" s="140"/>
      <c r="IL244" s="140"/>
      <c r="IM244" s="140"/>
      <c r="IN244" s="140"/>
      <c r="IO244" s="140"/>
      <c r="IP244" s="140"/>
      <c r="IQ244" s="140"/>
      <c r="IR244" s="140"/>
      <c r="IS244" s="140"/>
      <c r="IT244" s="140"/>
      <c r="IU244" s="140"/>
      <c r="IV244" s="140"/>
      <c r="IW244" s="140"/>
      <c r="IX244" s="140"/>
      <c r="IY244" s="140"/>
      <c r="IZ244" s="140"/>
      <c r="JA244" s="140"/>
      <c r="JB244" s="140"/>
      <c r="JC244" s="140"/>
      <c r="JD244" s="140"/>
      <c r="JE244" s="140"/>
      <c r="JF244" s="140"/>
      <c r="JG244" s="140"/>
      <c r="JH244" s="140"/>
      <c r="JI244" s="140"/>
      <c r="JJ244" s="140"/>
      <c r="JK244" s="140"/>
      <c r="JL244" s="140"/>
      <c r="JM244" s="140"/>
      <c r="JN244" s="140"/>
      <c r="JO244" s="140"/>
      <c r="JP244" s="140"/>
      <c r="JQ244" s="140"/>
      <c r="JR244" s="140"/>
      <c r="JS244" s="140"/>
      <c r="JT244" s="140"/>
      <c r="JU244" s="140"/>
      <c r="JV244" s="140"/>
      <c r="JW244" s="140"/>
      <c r="JX244" s="140"/>
      <c r="JY244" s="140"/>
      <c r="JZ244" s="140"/>
      <c r="KA244" s="140"/>
      <c r="KB244" s="140"/>
      <c r="KC244" s="140"/>
      <c r="KD244" s="140"/>
      <c r="KE244" s="140"/>
      <c r="KF244" s="140"/>
      <c r="KG244" s="140"/>
      <c r="KH244" s="140"/>
      <c r="KI244" s="140"/>
      <c r="KJ244" s="140"/>
      <c r="KK244" s="140"/>
      <c r="KL244" s="140"/>
      <c r="KM244" s="140"/>
      <c r="KN244" s="140"/>
      <c r="KO244" s="140"/>
      <c r="KP244" s="140"/>
      <c r="KQ244" s="140"/>
      <c r="KR244" s="140"/>
      <c r="KS244" s="140"/>
      <c r="KT244" s="140"/>
      <c r="KU244" s="140"/>
      <c r="KV244" s="140"/>
      <c r="KW244" s="140"/>
      <c r="KX244" s="140"/>
      <c r="KY244" s="140"/>
      <c r="KZ244" s="140"/>
      <c r="LA244" s="140"/>
      <c r="LB244" s="140"/>
      <c r="LC244" s="140"/>
      <c r="LD244" s="140"/>
      <c r="LE244" s="140"/>
      <c r="LF244" s="140"/>
      <c r="LG244" s="140"/>
      <c r="LH244" s="140"/>
      <c r="LI244" s="140"/>
      <c r="LJ244" s="140"/>
      <c r="LK244" s="140"/>
      <c r="LL244" s="140"/>
      <c r="LM244" s="140"/>
      <c r="LN244" s="140"/>
      <c r="LO244" s="140"/>
      <c r="LP244" s="140"/>
      <c r="LQ244" s="140"/>
      <c r="LR244" s="140"/>
      <c r="LS244" s="140"/>
      <c r="LT244" s="140"/>
      <c r="LU244" s="140"/>
      <c r="LV244" s="140"/>
      <c r="LW244" s="140"/>
      <c r="LX244" s="140"/>
      <c r="LY244" s="140"/>
      <c r="LZ244" s="140"/>
      <c r="MA244" s="140"/>
      <c r="MB244" s="140"/>
      <c r="MC244" s="140"/>
      <c r="MD244" s="140"/>
      <c r="ME244" s="140"/>
      <c r="MF244" s="140"/>
      <c r="MG244" s="140"/>
      <c r="MH244" s="140"/>
      <c r="MI244" s="140"/>
      <c r="MJ244" s="140"/>
      <c r="MK244" s="140"/>
      <c r="ML244" s="140"/>
      <c r="MM244" s="140"/>
      <c r="MN244" s="140"/>
      <c r="MO244" s="140"/>
      <c r="MP244" s="140"/>
      <c r="MQ244" s="140"/>
      <c r="MR244" s="140"/>
      <c r="MS244" s="140"/>
      <c r="MT244" s="140"/>
      <c r="MU244" s="140"/>
      <c r="MV244" s="140"/>
      <c r="MW244" s="140"/>
      <c r="MX244" s="140"/>
      <c r="MY244" s="140"/>
      <c r="MZ244" s="140"/>
      <c r="NA244" s="140"/>
      <c r="NB244" s="140"/>
      <c r="NC244" s="140"/>
      <c r="ND244" s="140"/>
      <c r="NE244" s="140"/>
      <c r="NF244" s="140"/>
      <c r="NG244" s="140"/>
      <c r="NH244" s="140"/>
      <c r="NI244" s="140"/>
      <c r="NJ244" s="140"/>
      <c r="NK244" s="140"/>
      <c r="NL244" s="140"/>
      <c r="NM244" s="140"/>
      <c r="NN244" s="140"/>
    </row>
    <row r="245" spans="1:564" s="140" customFormat="1" ht="12" thickBot="1" x14ac:dyDescent="0.25">
      <c r="A245" s="141"/>
      <c r="B245" s="141"/>
      <c r="C245" s="141"/>
      <c r="D245" s="141"/>
      <c r="E245" s="141"/>
    </row>
    <row r="246" spans="1:564" s="140" customFormat="1" x14ac:dyDescent="0.2">
      <c r="A246" s="141"/>
      <c r="B246" s="1139" t="str">
        <f>alapadatok!AY20</f>
        <v>BN</v>
      </c>
      <c r="C246" s="1233" t="str">
        <f>alapadatok!AZ20</f>
        <v>Betegállomány 06:00-18:00</v>
      </c>
      <c r="D246" s="1234"/>
      <c r="E246" s="1235"/>
    </row>
    <row r="247" spans="1:564" s="140" customFormat="1" x14ac:dyDescent="0.2">
      <c r="A247" s="141"/>
      <c r="B247" s="1140" t="str">
        <f>alapadatok!AY21</f>
        <v>BÉ</v>
      </c>
      <c r="C247" s="1236" t="str">
        <f>alapadatok!AZ21</f>
        <v>Betegállomány 18:00-06:00</v>
      </c>
      <c r="D247" s="1237"/>
      <c r="E247" s="1238"/>
    </row>
    <row r="248" spans="1:564" s="140" customFormat="1" x14ac:dyDescent="0.2">
      <c r="A248" s="141"/>
      <c r="B248" s="1140" t="str">
        <f>alapadatok!AY22</f>
        <v>BÉJ</v>
      </c>
      <c r="C248" s="1236" t="str">
        <f>alapadatok!AZ22</f>
        <v>Betegállomány 18:00-02:00</v>
      </c>
      <c r="D248" s="1237"/>
      <c r="E248" s="1238"/>
    </row>
    <row r="249" spans="1:564" s="140" customFormat="1" x14ac:dyDescent="0.2">
      <c r="A249" s="141"/>
      <c r="B249" s="1140" t="str">
        <f>alapadatok!AY23</f>
        <v>BDE</v>
      </c>
      <c r="C249" s="1236" t="str">
        <f>alapadatok!AZ23</f>
        <v>Betegállomány06:00-14:00/08:00-16:00</v>
      </c>
      <c r="D249" s="1237"/>
      <c r="E249" s="1238"/>
    </row>
    <row r="250" spans="1:564" s="140" customFormat="1" x14ac:dyDescent="0.2">
      <c r="A250" s="141"/>
      <c r="B250" s="1140" t="str">
        <f>alapadatok!AY24</f>
        <v>BDU</v>
      </c>
      <c r="C250" s="1236" t="str">
        <f>alapadatok!AZ24</f>
        <v>Betegállomány 14:00-22:00</v>
      </c>
      <c r="D250" s="1237"/>
      <c r="E250" s="1238"/>
    </row>
    <row r="251" spans="1:564" s="140" customFormat="1" x14ac:dyDescent="0.2">
      <c r="A251" s="141"/>
      <c r="B251" s="1140" t="str">
        <f>alapadatok!AY25</f>
        <v>BP</v>
      </c>
      <c r="C251" s="1236" t="str">
        <f>alapadatok!AZ25</f>
        <v>Betegállomány Pihenőnapi</v>
      </c>
      <c r="D251" s="1237"/>
      <c r="E251" s="1238"/>
    </row>
    <row r="252" spans="1:564" s="140" customFormat="1" ht="36.75" customHeight="1" thickBot="1" x14ac:dyDescent="0.25">
      <c r="A252" s="141"/>
      <c r="B252" s="1141" t="str">
        <f>alapadatok!AY26</f>
        <v>B1-12</v>
      </c>
      <c r="C252" s="1230" t="str">
        <f>alapadatok!AZ26</f>
        <v>Betegállomány jelölés bármely előző kódtól eltérő Betegállomány eseténB és a megfelelő óraszám megjegyzés készítés ,hogy mettől -meddig(pl.:S4-mj.:10:00-14:00)</v>
      </c>
      <c r="D252" s="1231"/>
      <c r="E252" s="1232"/>
    </row>
    <row r="253" spans="1:564" s="140" customFormat="1" ht="12" thickBot="1" x14ac:dyDescent="0.25"/>
    <row r="254" spans="1:564" s="140" customFormat="1" ht="12" thickBot="1" x14ac:dyDescent="0.25">
      <c r="B254" s="1189">
        <f ca="1">D6-14</f>
        <v>41347</v>
      </c>
    </row>
    <row r="255" spans="1:564" s="140" customFormat="1" x14ac:dyDescent="0.2"/>
    <row r="256" spans="1:564" s="140" customFormat="1" x14ac:dyDescent="0.2"/>
    <row r="257" s="140" customFormat="1" x14ac:dyDescent="0.2"/>
    <row r="258" s="140" customFormat="1" x14ac:dyDescent="0.2"/>
    <row r="259" s="140" customFormat="1" x14ac:dyDescent="0.2"/>
    <row r="260" s="140" customFormat="1" x14ac:dyDescent="0.2"/>
    <row r="261" s="140" customFormat="1" x14ac:dyDescent="0.2"/>
    <row r="262" s="140" customFormat="1" x14ac:dyDescent="0.2"/>
    <row r="263" s="140" customFormat="1" x14ac:dyDescent="0.2"/>
    <row r="264" s="140" customFormat="1" x14ac:dyDescent="0.2"/>
    <row r="265" s="140" customFormat="1" x14ac:dyDescent="0.2"/>
    <row r="266" s="140" customFormat="1" x14ac:dyDescent="0.2"/>
    <row r="267" s="140" customFormat="1" x14ac:dyDescent="0.2"/>
    <row r="268" s="140" customFormat="1" x14ac:dyDescent="0.2"/>
    <row r="269" s="140" customFormat="1" x14ac:dyDescent="0.2"/>
    <row r="270" s="140" customFormat="1" x14ac:dyDescent="0.2"/>
    <row r="271" s="140" customFormat="1" x14ac:dyDescent="0.2"/>
    <row r="272" s="140" customFormat="1" x14ac:dyDescent="0.2"/>
    <row r="273" s="140" customFormat="1" x14ac:dyDescent="0.2"/>
    <row r="274" s="140" customFormat="1" x14ac:dyDescent="0.2"/>
    <row r="275" s="140" customFormat="1" x14ac:dyDescent="0.2"/>
    <row r="276" s="140" customFormat="1" x14ac:dyDescent="0.2"/>
    <row r="277" s="140" customFormat="1" x14ac:dyDescent="0.2"/>
    <row r="278" s="140" customFormat="1" x14ac:dyDescent="0.2"/>
    <row r="279" s="140" customFormat="1" x14ac:dyDescent="0.2"/>
    <row r="280" s="140" customFormat="1" x14ac:dyDescent="0.2"/>
    <row r="281" s="140" customFormat="1" x14ac:dyDescent="0.2"/>
    <row r="282" s="140" customFormat="1" x14ac:dyDescent="0.2"/>
    <row r="283" s="140" customFormat="1" x14ac:dyDescent="0.2"/>
    <row r="284" s="140" customFormat="1" x14ac:dyDescent="0.2"/>
    <row r="285" s="140" customFormat="1" x14ac:dyDescent="0.2"/>
    <row r="286" s="140" customFormat="1" x14ac:dyDescent="0.2"/>
    <row r="287" s="140" customFormat="1" x14ac:dyDescent="0.2"/>
    <row r="288" s="140" customFormat="1" x14ac:dyDescent="0.2"/>
    <row r="289" s="140" customFormat="1" x14ac:dyDescent="0.2"/>
    <row r="290" s="140" customFormat="1" x14ac:dyDescent="0.2"/>
    <row r="291" s="140" customFormat="1" x14ac:dyDescent="0.2"/>
    <row r="292" s="140" customFormat="1" x14ac:dyDescent="0.2"/>
    <row r="293" s="140" customFormat="1" x14ac:dyDescent="0.2"/>
    <row r="294" s="140" customFormat="1" x14ac:dyDescent="0.2"/>
    <row r="295" s="140" customFormat="1" x14ac:dyDescent="0.2"/>
    <row r="296" s="140" customFormat="1" x14ac:dyDescent="0.2"/>
    <row r="297" s="140" customFormat="1" x14ac:dyDescent="0.2"/>
    <row r="298" s="140" customFormat="1" x14ac:dyDescent="0.2"/>
    <row r="299" s="140" customFormat="1" x14ac:dyDescent="0.2"/>
    <row r="300" s="140" customFormat="1" x14ac:dyDescent="0.2"/>
    <row r="301" s="140" customFormat="1" x14ac:dyDescent="0.2"/>
    <row r="302" s="140" customFormat="1" x14ac:dyDescent="0.2"/>
    <row r="303" s="140" customFormat="1" x14ac:dyDescent="0.2"/>
    <row r="304" s="140" customFormat="1" x14ac:dyDescent="0.2"/>
    <row r="305" s="140" customFormat="1" x14ac:dyDescent="0.2"/>
    <row r="306" s="140" customFormat="1" x14ac:dyDescent="0.2"/>
    <row r="307" s="140" customFormat="1" x14ac:dyDescent="0.2"/>
    <row r="308" s="140" customFormat="1" x14ac:dyDescent="0.2"/>
    <row r="309" s="140" customFormat="1" x14ac:dyDescent="0.2"/>
    <row r="310" s="140" customFormat="1" x14ac:dyDescent="0.2"/>
    <row r="311" s="140" customFormat="1" x14ac:dyDescent="0.2"/>
    <row r="312" s="140" customFormat="1" x14ac:dyDescent="0.2"/>
    <row r="313" s="140" customFormat="1" x14ac:dyDescent="0.2"/>
    <row r="314" s="140" customFormat="1" x14ac:dyDescent="0.2"/>
    <row r="315" s="140" customFormat="1" x14ac:dyDescent="0.2"/>
    <row r="316" s="140" customFormat="1" x14ac:dyDescent="0.2"/>
    <row r="317" s="140" customFormat="1" x14ac:dyDescent="0.2"/>
    <row r="318" s="140" customFormat="1" x14ac:dyDescent="0.2"/>
    <row r="319" s="140" customFormat="1" x14ac:dyDescent="0.2"/>
    <row r="320" s="140" customFormat="1" x14ac:dyDescent="0.2"/>
    <row r="321" s="140" customFormat="1" x14ac:dyDescent="0.2"/>
    <row r="322" s="140" customFormat="1" x14ac:dyDescent="0.2"/>
    <row r="323" s="140" customFormat="1" x14ac:dyDescent="0.2"/>
    <row r="324" s="140" customFormat="1" x14ac:dyDescent="0.2"/>
    <row r="325" s="140" customFormat="1" x14ac:dyDescent="0.2"/>
    <row r="326" s="140" customFormat="1" x14ac:dyDescent="0.2"/>
    <row r="327" s="140" customFormat="1" x14ac:dyDescent="0.2"/>
    <row r="328" s="140" customFormat="1" x14ac:dyDescent="0.2"/>
    <row r="329" s="140" customFormat="1" x14ac:dyDescent="0.2"/>
    <row r="330" s="140" customFormat="1" x14ac:dyDescent="0.2"/>
    <row r="331" s="140" customFormat="1" x14ac:dyDescent="0.2"/>
    <row r="332" s="140" customFormat="1" x14ac:dyDescent="0.2"/>
    <row r="333" s="140" customFormat="1" x14ac:dyDescent="0.2"/>
    <row r="334" s="140" customFormat="1" x14ac:dyDescent="0.2"/>
    <row r="335" s="140" customFormat="1" x14ac:dyDescent="0.2"/>
    <row r="336" s="140" customFormat="1" x14ac:dyDescent="0.2"/>
    <row r="337" s="140" customFormat="1" x14ac:dyDescent="0.2"/>
    <row r="338" s="140" customFormat="1" x14ac:dyDescent="0.2"/>
    <row r="339" s="140" customFormat="1" x14ac:dyDescent="0.2"/>
    <row r="340" s="140" customFormat="1" x14ac:dyDescent="0.2"/>
    <row r="341" s="140" customFormat="1" x14ac:dyDescent="0.2"/>
    <row r="342" s="140" customFormat="1" x14ac:dyDescent="0.2"/>
    <row r="343" s="140" customFormat="1" x14ac:dyDescent="0.2"/>
    <row r="344" s="140" customFormat="1" x14ac:dyDescent="0.2"/>
    <row r="345" s="140" customFormat="1" x14ac:dyDescent="0.2"/>
    <row r="346" s="140" customFormat="1" x14ac:dyDescent="0.2"/>
    <row r="347" s="140" customFormat="1" x14ac:dyDescent="0.2"/>
    <row r="348" s="140" customFormat="1" x14ac:dyDescent="0.2"/>
    <row r="349" s="140" customFormat="1" x14ac:dyDescent="0.2"/>
    <row r="350" s="140" customFormat="1" x14ac:dyDescent="0.2"/>
    <row r="351" s="140" customFormat="1" x14ac:dyDescent="0.2"/>
    <row r="352" s="140" customFormat="1" x14ac:dyDescent="0.2"/>
    <row r="353" s="140" customFormat="1" x14ac:dyDescent="0.2"/>
    <row r="354" s="140" customFormat="1" x14ac:dyDescent="0.2"/>
    <row r="355" s="140" customFormat="1" x14ac:dyDescent="0.2"/>
    <row r="356" s="140" customFormat="1" x14ac:dyDescent="0.2"/>
    <row r="357" s="140" customFormat="1" x14ac:dyDescent="0.2"/>
    <row r="358" s="140" customFormat="1" x14ac:dyDescent="0.2"/>
    <row r="359" s="140" customFormat="1" x14ac:dyDescent="0.2"/>
    <row r="360" s="140" customFormat="1" x14ac:dyDescent="0.2"/>
    <row r="361" s="140" customFormat="1" x14ac:dyDescent="0.2"/>
    <row r="362" s="140" customFormat="1" x14ac:dyDescent="0.2"/>
    <row r="363" s="140" customFormat="1" x14ac:dyDescent="0.2"/>
    <row r="364" s="140" customFormat="1" x14ac:dyDescent="0.2"/>
    <row r="365" s="140" customFormat="1" x14ac:dyDescent="0.2"/>
    <row r="366" s="140" customFormat="1" x14ac:dyDescent="0.2"/>
    <row r="367" s="140" customFormat="1" x14ac:dyDescent="0.2"/>
    <row r="368" s="140" customFormat="1" x14ac:dyDescent="0.2"/>
    <row r="369" s="140" customFormat="1" x14ac:dyDescent="0.2"/>
    <row r="370" s="140" customFormat="1" x14ac:dyDescent="0.2"/>
    <row r="371" s="140" customFormat="1" x14ac:dyDescent="0.2"/>
    <row r="372" s="140" customFormat="1" x14ac:dyDescent="0.2"/>
    <row r="373" s="140" customFormat="1" x14ac:dyDescent="0.2"/>
    <row r="374" s="140" customFormat="1" x14ac:dyDescent="0.2"/>
    <row r="375" s="140" customFormat="1" x14ac:dyDescent="0.2"/>
    <row r="376" s="140" customFormat="1" x14ac:dyDescent="0.2"/>
    <row r="377" s="140" customFormat="1" x14ac:dyDescent="0.2"/>
    <row r="378" s="140" customFormat="1" x14ac:dyDescent="0.2"/>
    <row r="379" s="140" customFormat="1" x14ac:dyDescent="0.2"/>
    <row r="380" s="140" customFormat="1" x14ac:dyDescent="0.2"/>
    <row r="381" s="140" customFormat="1" x14ac:dyDescent="0.2"/>
    <row r="382" s="140" customFormat="1" x14ac:dyDescent="0.2"/>
    <row r="383" s="140" customFormat="1" x14ac:dyDescent="0.2"/>
    <row r="384" s="140" customFormat="1" x14ac:dyDescent="0.2"/>
    <row r="385" s="140" customFormat="1" x14ac:dyDescent="0.2"/>
    <row r="386" s="140" customFormat="1" x14ac:dyDescent="0.2"/>
    <row r="387" s="140" customFormat="1" x14ac:dyDescent="0.2"/>
    <row r="388" s="140" customFormat="1" x14ac:dyDescent="0.2"/>
    <row r="389" s="140" customFormat="1" x14ac:dyDescent="0.2"/>
    <row r="390" s="140" customFormat="1" x14ac:dyDescent="0.2"/>
    <row r="391" s="140" customFormat="1" x14ac:dyDescent="0.2"/>
    <row r="392" s="140" customFormat="1" x14ac:dyDescent="0.2"/>
    <row r="393" s="140" customFormat="1" x14ac:dyDescent="0.2"/>
    <row r="394" s="140" customFormat="1" x14ac:dyDescent="0.2"/>
    <row r="395" s="140" customFormat="1" x14ac:dyDescent="0.2"/>
    <row r="396" s="140" customFormat="1" x14ac:dyDescent="0.2"/>
    <row r="397" s="140" customFormat="1" x14ac:dyDescent="0.2"/>
    <row r="398" s="140" customFormat="1" x14ac:dyDescent="0.2"/>
    <row r="399" s="140" customFormat="1" x14ac:dyDescent="0.2"/>
    <row r="400" s="140" customFormat="1" x14ac:dyDescent="0.2"/>
    <row r="401" s="140" customFormat="1" x14ac:dyDescent="0.2"/>
    <row r="402" s="140" customFormat="1" x14ac:dyDescent="0.2"/>
    <row r="403" s="140" customFormat="1" x14ac:dyDescent="0.2"/>
    <row r="404" s="140" customFormat="1" x14ac:dyDescent="0.2"/>
    <row r="405" s="140" customFormat="1" x14ac:dyDescent="0.2"/>
    <row r="406" s="140" customFormat="1" x14ac:dyDescent="0.2"/>
    <row r="407" s="140" customFormat="1" x14ac:dyDescent="0.2"/>
    <row r="408" s="140" customFormat="1" x14ac:dyDescent="0.2"/>
    <row r="409" s="140" customFormat="1" x14ac:dyDescent="0.2"/>
    <row r="410" s="140" customFormat="1" x14ac:dyDescent="0.2"/>
    <row r="411" s="140" customFormat="1" x14ac:dyDescent="0.2"/>
    <row r="412" s="140" customFormat="1" x14ac:dyDescent="0.2"/>
    <row r="413" s="140" customFormat="1" x14ac:dyDescent="0.2"/>
    <row r="414" s="140" customFormat="1" x14ac:dyDescent="0.2"/>
    <row r="415" s="140" customFormat="1" x14ac:dyDescent="0.2"/>
    <row r="416" s="140" customFormat="1" x14ac:dyDescent="0.2"/>
    <row r="417" s="140" customFormat="1" x14ac:dyDescent="0.2"/>
    <row r="418" s="140" customFormat="1" x14ac:dyDescent="0.2"/>
    <row r="419" s="140" customFormat="1" x14ac:dyDescent="0.2"/>
    <row r="420" s="140" customFormat="1" x14ac:dyDescent="0.2"/>
    <row r="421" s="140" customFormat="1" x14ac:dyDescent="0.2"/>
    <row r="422" s="140" customFormat="1" x14ac:dyDescent="0.2"/>
    <row r="423" s="140" customFormat="1" x14ac:dyDescent="0.2"/>
    <row r="424" s="140" customFormat="1" x14ac:dyDescent="0.2"/>
    <row r="425" s="140" customFormat="1" x14ac:dyDescent="0.2"/>
    <row r="426" s="140" customFormat="1" x14ac:dyDescent="0.2"/>
    <row r="427" s="140" customFormat="1" x14ac:dyDescent="0.2"/>
    <row r="428" s="140" customFormat="1" x14ac:dyDescent="0.2"/>
    <row r="429" s="140" customFormat="1" x14ac:dyDescent="0.2"/>
    <row r="430" s="140" customFormat="1" x14ac:dyDescent="0.2"/>
    <row r="431" s="140" customFormat="1" x14ac:dyDescent="0.2"/>
    <row r="432" s="140" customFormat="1" x14ac:dyDescent="0.2"/>
    <row r="433" s="140" customFormat="1" x14ac:dyDescent="0.2"/>
    <row r="434" s="140" customFormat="1" x14ac:dyDescent="0.2"/>
    <row r="435" s="140" customFormat="1" x14ac:dyDescent="0.2"/>
    <row r="436" s="140" customFormat="1" x14ac:dyDescent="0.2"/>
    <row r="437" s="140" customFormat="1" x14ac:dyDescent="0.2"/>
    <row r="438" s="140" customFormat="1" x14ac:dyDescent="0.2"/>
    <row r="439" s="140" customFormat="1" x14ac:dyDescent="0.2"/>
    <row r="440" s="140" customFormat="1" x14ac:dyDescent="0.2"/>
    <row r="441" s="140" customFormat="1" x14ac:dyDescent="0.2"/>
    <row r="442" s="140" customFormat="1" x14ac:dyDescent="0.2"/>
    <row r="443" s="140" customFormat="1" x14ac:dyDescent="0.2"/>
    <row r="444" s="140" customFormat="1" x14ac:dyDescent="0.2"/>
    <row r="445" s="140" customFormat="1" x14ac:dyDescent="0.2"/>
    <row r="446" s="140" customFormat="1" x14ac:dyDescent="0.2"/>
    <row r="447" s="140" customFormat="1" x14ac:dyDescent="0.2"/>
    <row r="448" s="140" customFormat="1" x14ac:dyDescent="0.2"/>
    <row r="449" s="140" customFormat="1" x14ac:dyDescent="0.2"/>
    <row r="450" s="140" customFormat="1" x14ac:dyDescent="0.2"/>
    <row r="451" s="140" customFormat="1" x14ac:dyDescent="0.2"/>
    <row r="452" s="140" customFormat="1" x14ac:dyDescent="0.2"/>
    <row r="453" s="140" customFormat="1" x14ac:dyDescent="0.2"/>
    <row r="454" s="140" customFormat="1" x14ac:dyDescent="0.2"/>
    <row r="455" s="140" customFormat="1" x14ac:dyDescent="0.2"/>
    <row r="456" s="140" customFormat="1" x14ac:dyDescent="0.2"/>
    <row r="457" s="140" customFormat="1" x14ac:dyDescent="0.2"/>
    <row r="458" s="140" customFormat="1" x14ac:dyDescent="0.2"/>
    <row r="459" s="140" customFormat="1" x14ac:dyDescent="0.2"/>
    <row r="460" s="140" customFormat="1" x14ac:dyDescent="0.2"/>
    <row r="461" s="140" customFormat="1" x14ac:dyDescent="0.2"/>
    <row r="462" s="140" customFormat="1" x14ac:dyDescent="0.2"/>
    <row r="463" s="140" customFormat="1" x14ac:dyDescent="0.2"/>
    <row r="464" s="140" customFormat="1" x14ac:dyDescent="0.2"/>
    <row r="465" s="140" customFormat="1" x14ac:dyDescent="0.2"/>
    <row r="466" s="140" customFormat="1" x14ac:dyDescent="0.2"/>
    <row r="467" s="140" customFormat="1" x14ac:dyDescent="0.2"/>
    <row r="468" s="140" customFormat="1" x14ac:dyDescent="0.2"/>
    <row r="469" s="140" customFormat="1" x14ac:dyDescent="0.2"/>
    <row r="470" s="140" customFormat="1" x14ac:dyDescent="0.2"/>
    <row r="471" s="140" customFormat="1" x14ac:dyDescent="0.2"/>
    <row r="472" s="140" customFormat="1" x14ac:dyDescent="0.2"/>
    <row r="473" s="140" customFormat="1" x14ac:dyDescent="0.2"/>
    <row r="474" s="140" customFormat="1" x14ac:dyDescent="0.2"/>
    <row r="475" s="140" customFormat="1" x14ac:dyDescent="0.2"/>
    <row r="476" s="140" customFormat="1" x14ac:dyDescent="0.2"/>
    <row r="477" s="140" customFormat="1" x14ac:dyDescent="0.2"/>
    <row r="478" s="140" customFormat="1" x14ac:dyDescent="0.2"/>
    <row r="479" s="140" customFormat="1" x14ac:dyDescent="0.2"/>
    <row r="480" s="140" customFormat="1" x14ac:dyDescent="0.2"/>
    <row r="481" s="140" customFormat="1" x14ac:dyDescent="0.2"/>
    <row r="482" s="140" customFormat="1" x14ac:dyDescent="0.2"/>
    <row r="483" s="140" customFormat="1" x14ac:dyDescent="0.2"/>
    <row r="484" s="140" customFormat="1" x14ac:dyDescent="0.2"/>
    <row r="485" s="140" customFormat="1" x14ac:dyDescent="0.2"/>
    <row r="486" s="140" customFormat="1" x14ac:dyDescent="0.2"/>
    <row r="487" s="140" customFormat="1" x14ac:dyDescent="0.2"/>
    <row r="488" s="140" customFormat="1" x14ac:dyDescent="0.2"/>
    <row r="489" s="140" customFormat="1" x14ac:dyDescent="0.2"/>
    <row r="490" s="140" customFormat="1" x14ac:dyDescent="0.2"/>
    <row r="491" s="140" customFormat="1" x14ac:dyDescent="0.2"/>
    <row r="492" s="140" customFormat="1" x14ac:dyDescent="0.2"/>
    <row r="493" s="140" customFormat="1" x14ac:dyDescent="0.2"/>
    <row r="494" s="140" customFormat="1" x14ac:dyDescent="0.2"/>
    <row r="495" s="140" customFormat="1" x14ac:dyDescent="0.2"/>
    <row r="496" s="140" customFormat="1" x14ac:dyDescent="0.2"/>
    <row r="497" s="140" customFormat="1" x14ac:dyDescent="0.2"/>
    <row r="498" s="140" customFormat="1" x14ac:dyDescent="0.2"/>
    <row r="499" s="140" customFormat="1" x14ac:dyDescent="0.2"/>
    <row r="500" s="140" customFormat="1" x14ac:dyDescent="0.2"/>
    <row r="501" s="140" customFormat="1" x14ac:dyDescent="0.2"/>
    <row r="502" s="140" customFormat="1" x14ac:dyDescent="0.2"/>
    <row r="503" s="140" customFormat="1" x14ac:dyDescent="0.2"/>
    <row r="504" s="140" customFormat="1" x14ac:dyDescent="0.2"/>
    <row r="505" s="140" customFormat="1" x14ac:dyDescent="0.2"/>
    <row r="506" s="140" customFormat="1" x14ac:dyDescent="0.2"/>
    <row r="507" s="140" customFormat="1" x14ac:dyDescent="0.2"/>
    <row r="508" s="140" customFormat="1" x14ac:dyDescent="0.2"/>
    <row r="509" s="140" customFormat="1" x14ac:dyDescent="0.2"/>
    <row r="510" s="140" customFormat="1" x14ac:dyDescent="0.2"/>
    <row r="511" s="140" customFormat="1" x14ac:dyDescent="0.2"/>
    <row r="512" s="140" customFormat="1" x14ac:dyDescent="0.2"/>
    <row r="513" s="140" customFormat="1" x14ac:dyDescent="0.2"/>
    <row r="514" s="140" customFormat="1" x14ac:dyDescent="0.2"/>
    <row r="515" s="140" customFormat="1" x14ac:dyDescent="0.2"/>
    <row r="516" s="140" customFormat="1" x14ac:dyDescent="0.2"/>
    <row r="517" s="140" customFormat="1" x14ac:dyDescent="0.2"/>
    <row r="518" s="140" customFormat="1" x14ac:dyDescent="0.2"/>
    <row r="519" s="140" customFormat="1" x14ac:dyDescent="0.2"/>
    <row r="520" s="140" customFormat="1" x14ac:dyDescent="0.2"/>
    <row r="521" s="140" customFormat="1" x14ac:dyDescent="0.2"/>
    <row r="522" s="140" customFormat="1" x14ac:dyDescent="0.2"/>
    <row r="523" s="140" customFormat="1" x14ac:dyDescent="0.2"/>
    <row r="524" s="140" customFormat="1" x14ac:dyDescent="0.2"/>
    <row r="525" s="140" customFormat="1" x14ac:dyDescent="0.2"/>
    <row r="526" s="140" customFormat="1" x14ac:dyDescent="0.2"/>
    <row r="527" s="140" customFormat="1" x14ac:dyDescent="0.2"/>
    <row r="528" s="140" customFormat="1" x14ac:dyDescent="0.2"/>
    <row r="529" s="140" customFormat="1" x14ac:dyDescent="0.2"/>
    <row r="530" s="140" customFormat="1" x14ac:dyDescent="0.2"/>
    <row r="531" s="140" customFormat="1" x14ac:dyDescent="0.2"/>
    <row r="532" s="140" customFormat="1" x14ac:dyDescent="0.2"/>
    <row r="533" s="140" customFormat="1" x14ac:dyDescent="0.2"/>
    <row r="534" s="140" customFormat="1" x14ac:dyDescent="0.2"/>
    <row r="535" s="140" customFormat="1" x14ac:dyDescent="0.2"/>
    <row r="536" s="140" customFormat="1" x14ac:dyDescent="0.2"/>
    <row r="537" s="140" customFormat="1" x14ac:dyDescent="0.2"/>
    <row r="538" s="140" customFormat="1" x14ac:dyDescent="0.2"/>
    <row r="539" s="140" customFormat="1" x14ac:dyDescent="0.2"/>
    <row r="540" s="140" customFormat="1" x14ac:dyDescent="0.2"/>
    <row r="541" s="140" customFormat="1" x14ac:dyDescent="0.2"/>
    <row r="542" s="140" customFormat="1" x14ac:dyDescent="0.2"/>
    <row r="543" s="140" customFormat="1" x14ac:dyDescent="0.2"/>
    <row r="544" s="140" customFormat="1" x14ac:dyDescent="0.2"/>
    <row r="545" s="140" customFormat="1" x14ac:dyDescent="0.2"/>
    <row r="546" s="140" customFormat="1" x14ac:dyDescent="0.2"/>
    <row r="547" s="140" customFormat="1" x14ac:dyDescent="0.2"/>
    <row r="548" s="140" customFormat="1" x14ac:dyDescent="0.2"/>
    <row r="549" s="140" customFormat="1" x14ac:dyDescent="0.2"/>
    <row r="550" s="140" customFormat="1" x14ac:dyDescent="0.2"/>
    <row r="551" s="140" customFormat="1" x14ac:dyDescent="0.2"/>
    <row r="552" s="140" customFormat="1" x14ac:dyDescent="0.2"/>
    <row r="553" s="140" customFormat="1" x14ac:dyDescent="0.2"/>
    <row r="554" s="140" customFormat="1" x14ac:dyDescent="0.2"/>
    <row r="555" s="140" customFormat="1" x14ac:dyDescent="0.2"/>
    <row r="556" s="140" customFormat="1" x14ac:dyDescent="0.2"/>
    <row r="557" s="140" customFormat="1" x14ac:dyDescent="0.2"/>
    <row r="558" s="140" customFormat="1" x14ac:dyDescent="0.2"/>
    <row r="559" s="140" customFormat="1" x14ac:dyDescent="0.2"/>
    <row r="560" s="140" customFormat="1" x14ac:dyDescent="0.2"/>
    <row r="561" s="140" customFormat="1" x14ac:dyDescent="0.2"/>
    <row r="562" s="140" customFormat="1" x14ac:dyDescent="0.2"/>
    <row r="563" s="140" customFormat="1" x14ac:dyDescent="0.2"/>
    <row r="564" s="140" customFormat="1" x14ac:dyDescent="0.2"/>
    <row r="565" s="140" customFormat="1" x14ac:dyDescent="0.2"/>
    <row r="566" s="140" customFormat="1" x14ac:dyDescent="0.2"/>
    <row r="567" s="140" customFormat="1" x14ac:dyDescent="0.2"/>
    <row r="568" s="140" customFormat="1" x14ac:dyDescent="0.2"/>
    <row r="569" s="140" customFormat="1" x14ac:dyDescent="0.2"/>
    <row r="570" s="140" customFormat="1" x14ac:dyDescent="0.2"/>
    <row r="571" s="140" customFormat="1" x14ac:dyDescent="0.2"/>
    <row r="572" s="140" customFormat="1" x14ac:dyDescent="0.2"/>
    <row r="573" s="140" customFormat="1" x14ac:dyDescent="0.2"/>
    <row r="574" s="140" customFormat="1" x14ac:dyDescent="0.2"/>
    <row r="575" s="140" customFormat="1" x14ac:dyDescent="0.2"/>
    <row r="576" s="140" customFormat="1" x14ac:dyDescent="0.2"/>
    <row r="577" s="140" customFormat="1" x14ac:dyDescent="0.2"/>
    <row r="578" s="140" customFormat="1" x14ac:dyDescent="0.2"/>
    <row r="579" s="140" customFormat="1" x14ac:dyDescent="0.2"/>
    <row r="580" s="140" customFormat="1" x14ac:dyDescent="0.2"/>
    <row r="581" s="140" customFormat="1" x14ac:dyDescent="0.2"/>
    <row r="582" s="140" customFormat="1" x14ac:dyDescent="0.2"/>
    <row r="583" s="140" customFormat="1" x14ac:dyDescent="0.2"/>
    <row r="584" s="140" customFormat="1" x14ac:dyDescent="0.2"/>
    <row r="585" s="140" customFormat="1" x14ac:dyDescent="0.2"/>
    <row r="586" s="140" customFormat="1" x14ac:dyDescent="0.2"/>
    <row r="587" s="140" customFormat="1" x14ac:dyDescent="0.2"/>
    <row r="588" s="140" customFormat="1" x14ac:dyDescent="0.2"/>
    <row r="589" s="140" customFormat="1" x14ac:dyDescent="0.2"/>
    <row r="590" s="140" customFormat="1" x14ac:dyDescent="0.2"/>
    <row r="591" s="140" customFormat="1" x14ac:dyDescent="0.2"/>
    <row r="592" s="140" customFormat="1" x14ac:dyDescent="0.2"/>
    <row r="593" s="140" customFormat="1" x14ac:dyDescent="0.2"/>
    <row r="594" s="140" customFormat="1" x14ac:dyDescent="0.2"/>
    <row r="595" s="140" customFormat="1" x14ac:dyDescent="0.2"/>
    <row r="596" s="140" customFormat="1" x14ac:dyDescent="0.2"/>
    <row r="597" s="140" customFormat="1" x14ac:dyDescent="0.2"/>
    <row r="598" s="140" customFormat="1" x14ac:dyDescent="0.2"/>
    <row r="599" s="140" customFormat="1" x14ac:dyDescent="0.2"/>
    <row r="600" s="140" customFormat="1" x14ac:dyDescent="0.2"/>
    <row r="601" s="140" customFormat="1" x14ac:dyDescent="0.2"/>
    <row r="602" s="140" customFormat="1" x14ac:dyDescent="0.2"/>
    <row r="603" s="140" customFormat="1" x14ac:dyDescent="0.2"/>
    <row r="604" s="140" customFormat="1" x14ac:dyDescent="0.2"/>
    <row r="605" s="140" customFormat="1" x14ac:dyDescent="0.2"/>
    <row r="606" s="140" customFormat="1" x14ac:dyDescent="0.2"/>
    <row r="607" s="140" customFormat="1" x14ac:dyDescent="0.2"/>
    <row r="608" s="140" customFormat="1" x14ac:dyDescent="0.2"/>
    <row r="609" s="140" customFormat="1" x14ac:dyDescent="0.2"/>
    <row r="610" s="140" customFormat="1" x14ac:dyDescent="0.2"/>
    <row r="611" s="140" customFormat="1" x14ac:dyDescent="0.2"/>
    <row r="612" s="140" customFormat="1" x14ac:dyDescent="0.2"/>
    <row r="613" s="140" customFormat="1" x14ac:dyDescent="0.2"/>
    <row r="614" s="140" customFormat="1" x14ac:dyDescent="0.2"/>
    <row r="615" s="140" customFormat="1" x14ac:dyDescent="0.2"/>
    <row r="616" s="140" customFormat="1" x14ac:dyDescent="0.2"/>
    <row r="617" s="140" customFormat="1" x14ac:dyDescent="0.2"/>
    <row r="618" s="140" customFormat="1" x14ac:dyDescent="0.2"/>
    <row r="619" s="140" customFormat="1" x14ac:dyDescent="0.2"/>
    <row r="620" s="140" customFormat="1" x14ac:dyDescent="0.2"/>
    <row r="621" s="140" customFormat="1" x14ac:dyDescent="0.2"/>
    <row r="622" s="140" customFormat="1" x14ac:dyDescent="0.2"/>
    <row r="623" s="140" customFormat="1" x14ac:dyDescent="0.2"/>
    <row r="624" s="140" customFormat="1" x14ac:dyDescent="0.2"/>
    <row r="625" s="140" customFormat="1" x14ac:dyDescent="0.2"/>
    <row r="626" s="140" customFormat="1" x14ac:dyDescent="0.2"/>
    <row r="627" s="140" customFormat="1" x14ac:dyDescent="0.2"/>
    <row r="628" s="140" customFormat="1" x14ac:dyDescent="0.2"/>
    <row r="629" s="140" customFormat="1" x14ac:dyDescent="0.2"/>
    <row r="630" s="140" customFormat="1" x14ac:dyDescent="0.2"/>
    <row r="631" s="140" customFormat="1" x14ac:dyDescent="0.2"/>
    <row r="632" s="140" customFormat="1" x14ac:dyDescent="0.2"/>
    <row r="633" s="140" customFormat="1" x14ac:dyDescent="0.2"/>
    <row r="634" s="140" customFormat="1" x14ac:dyDescent="0.2"/>
    <row r="635" s="140" customFormat="1" x14ac:dyDescent="0.2"/>
    <row r="636" s="140" customFormat="1" x14ac:dyDescent="0.2"/>
    <row r="637" s="140" customFormat="1" x14ac:dyDescent="0.2"/>
    <row r="638" s="140" customFormat="1" x14ac:dyDescent="0.2"/>
    <row r="639" s="140" customFormat="1" x14ac:dyDescent="0.2"/>
    <row r="640" s="140" customFormat="1" x14ac:dyDescent="0.2"/>
    <row r="641" s="140" customFormat="1" x14ac:dyDescent="0.2"/>
    <row r="642" s="140" customFormat="1" x14ac:dyDescent="0.2"/>
    <row r="643" s="140" customFormat="1" x14ac:dyDescent="0.2"/>
    <row r="644" s="140" customFormat="1" x14ac:dyDescent="0.2"/>
    <row r="645" s="140" customFormat="1" x14ac:dyDescent="0.2"/>
    <row r="646" s="140" customFormat="1" x14ac:dyDescent="0.2"/>
    <row r="647" s="140" customFormat="1" x14ac:dyDescent="0.2"/>
    <row r="648" s="140" customFormat="1" x14ac:dyDescent="0.2"/>
    <row r="649" s="140" customFormat="1" x14ac:dyDescent="0.2"/>
    <row r="650" s="140" customFormat="1" x14ac:dyDescent="0.2"/>
    <row r="651" s="140" customFormat="1" x14ac:dyDescent="0.2"/>
    <row r="652" s="140" customFormat="1" x14ac:dyDescent="0.2"/>
    <row r="653" s="140" customFormat="1" x14ac:dyDescent="0.2"/>
    <row r="654" s="140" customFormat="1" x14ac:dyDescent="0.2"/>
    <row r="655" s="140" customFormat="1" x14ac:dyDescent="0.2"/>
    <row r="656" s="140" customFormat="1" x14ac:dyDescent="0.2"/>
    <row r="657" s="140" customFormat="1" x14ac:dyDescent="0.2"/>
    <row r="658" s="140" customFormat="1" x14ac:dyDescent="0.2"/>
    <row r="659" s="140" customFormat="1" x14ac:dyDescent="0.2"/>
    <row r="660" s="140" customFormat="1" x14ac:dyDescent="0.2"/>
    <row r="661" s="140" customFormat="1" x14ac:dyDescent="0.2"/>
    <row r="662" s="140" customFormat="1" x14ac:dyDescent="0.2"/>
    <row r="663" s="140" customFormat="1" x14ac:dyDescent="0.2"/>
    <row r="664" s="140" customFormat="1" x14ac:dyDescent="0.2"/>
    <row r="665" s="140" customFormat="1" x14ac:dyDescent="0.2"/>
    <row r="666" s="140" customFormat="1" x14ac:dyDescent="0.2"/>
    <row r="667" s="140" customFormat="1" x14ac:dyDescent="0.2"/>
    <row r="668" s="140" customFormat="1" x14ac:dyDescent="0.2"/>
    <row r="669" s="140" customFormat="1" x14ac:dyDescent="0.2"/>
    <row r="670" s="140" customFormat="1" x14ac:dyDescent="0.2"/>
    <row r="671" s="140" customFormat="1" x14ac:dyDescent="0.2"/>
    <row r="672" s="140" customFormat="1" x14ac:dyDescent="0.2"/>
    <row r="673" s="140" customFormat="1" x14ac:dyDescent="0.2"/>
    <row r="674" s="140" customFormat="1" x14ac:dyDescent="0.2"/>
    <row r="675" s="140" customFormat="1" x14ac:dyDescent="0.2"/>
    <row r="676" s="140" customFormat="1" x14ac:dyDescent="0.2"/>
    <row r="677" s="140" customFormat="1" x14ac:dyDescent="0.2"/>
    <row r="678" s="140" customFormat="1" x14ac:dyDescent="0.2"/>
    <row r="679" s="140" customFormat="1" x14ac:dyDescent="0.2"/>
    <row r="680" s="140" customFormat="1" x14ac:dyDescent="0.2"/>
    <row r="681" s="140" customFormat="1" x14ac:dyDescent="0.2"/>
    <row r="682" s="140" customFormat="1" x14ac:dyDescent="0.2"/>
    <row r="683" s="140" customFormat="1" x14ac:dyDescent="0.2"/>
    <row r="684" s="140" customFormat="1" x14ac:dyDescent="0.2"/>
    <row r="685" s="140" customFormat="1" x14ac:dyDescent="0.2"/>
    <row r="686" s="140" customFormat="1" x14ac:dyDescent="0.2"/>
    <row r="687" s="140" customFormat="1" x14ac:dyDescent="0.2"/>
    <row r="688" s="140" customFormat="1" x14ac:dyDescent="0.2"/>
    <row r="689" s="140" customFormat="1" x14ac:dyDescent="0.2"/>
    <row r="690" s="140" customFormat="1" x14ac:dyDescent="0.2"/>
    <row r="691" s="140" customFormat="1" x14ac:dyDescent="0.2"/>
    <row r="692" s="140" customFormat="1" x14ac:dyDescent="0.2"/>
    <row r="693" s="140" customFormat="1" x14ac:dyDescent="0.2"/>
    <row r="694" s="140" customFormat="1" x14ac:dyDescent="0.2"/>
    <row r="695" s="140" customFormat="1" x14ac:dyDescent="0.2"/>
    <row r="696" s="140" customFormat="1" x14ac:dyDescent="0.2"/>
    <row r="697" s="140" customFormat="1" x14ac:dyDescent="0.2"/>
    <row r="698" s="140" customFormat="1" x14ac:dyDescent="0.2"/>
    <row r="699" s="140" customFormat="1" x14ac:dyDescent="0.2"/>
    <row r="700" s="140" customFormat="1" x14ac:dyDescent="0.2"/>
    <row r="701" s="140" customFormat="1" x14ac:dyDescent="0.2"/>
    <row r="702" s="140" customFormat="1" x14ac:dyDescent="0.2"/>
    <row r="703" s="140" customFormat="1" x14ac:dyDescent="0.2"/>
    <row r="704" s="140" customFormat="1" x14ac:dyDescent="0.2"/>
    <row r="705" s="140" customFormat="1" x14ac:dyDescent="0.2"/>
    <row r="706" s="140" customFormat="1" x14ac:dyDescent="0.2"/>
    <row r="707" s="140" customFormat="1" x14ac:dyDescent="0.2"/>
    <row r="708" s="140" customFormat="1" x14ac:dyDescent="0.2"/>
    <row r="709" s="140" customFormat="1" x14ac:dyDescent="0.2"/>
    <row r="710" s="140" customFormat="1" x14ac:dyDescent="0.2"/>
    <row r="711" s="140" customFormat="1" x14ac:dyDescent="0.2"/>
    <row r="712" s="140" customFormat="1" x14ac:dyDescent="0.2"/>
    <row r="713" s="140" customFormat="1" x14ac:dyDescent="0.2"/>
    <row r="714" s="140" customFormat="1" x14ac:dyDescent="0.2"/>
    <row r="715" s="140" customFormat="1" x14ac:dyDescent="0.2"/>
    <row r="716" s="140" customFormat="1" x14ac:dyDescent="0.2"/>
    <row r="717" s="140" customFormat="1" x14ac:dyDescent="0.2"/>
    <row r="718" s="140" customFormat="1" x14ac:dyDescent="0.2"/>
    <row r="719" s="140" customFormat="1" x14ac:dyDescent="0.2"/>
    <row r="720" s="140" customFormat="1" x14ac:dyDescent="0.2"/>
    <row r="721" s="140" customFormat="1" x14ac:dyDescent="0.2"/>
    <row r="722" s="140" customFormat="1" x14ac:dyDescent="0.2"/>
    <row r="723" s="140" customFormat="1" x14ac:dyDescent="0.2"/>
    <row r="724" s="140" customFormat="1" x14ac:dyDescent="0.2"/>
    <row r="725" s="140" customFormat="1" x14ac:dyDescent="0.2"/>
    <row r="726" s="140" customFormat="1" x14ac:dyDescent="0.2"/>
    <row r="727" s="140" customFormat="1" x14ac:dyDescent="0.2"/>
    <row r="728" s="140" customFormat="1" x14ac:dyDescent="0.2"/>
    <row r="729" s="140" customFormat="1" x14ac:dyDescent="0.2"/>
    <row r="730" s="140" customFormat="1" x14ac:dyDescent="0.2"/>
    <row r="731" s="140" customFormat="1" x14ac:dyDescent="0.2"/>
    <row r="732" s="140" customFormat="1" x14ac:dyDescent="0.2"/>
    <row r="733" s="140" customFormat="1" x14ac:dyDescent="0.2"/>
    <row r="734" s="140" customFormat="1" x14ac:dyDescent="0.2"/>
    <row r="735" s="140" customFormat="1" x14ac:dyDescent="0.2"/>
    <row r="736" s="140" customFormat="1" x14ac:dyDescent="0.2"/>
    <row r="737" s="140" customFormat="1" x14ac:dyDescent="0.2"/>
  </sheetData>
  <sheetProtection password="CC11" sheet="1" scenarios="1" formatCells="0" insertHyperlinks="0" autoFilter="0"/>
  <autoFilter ref="A11:D226">
    <filterColumn colId="2">
      <customFilters>
        <customFilter operator="notEqual" val=" "/>
      </customFilters>
    </filterColumn>
  </autoFilter>
  <customSheetViews>
    <customSheetView guid="{7DA296DB-43CC-4FAA-B30A-F76F08E10BE6}" fitToPage="1" filter="1" showAutoFilter="1">
      <pane xSplit="5" ySplit="9" topLeftCell="BL35" activePane="bottomRight" state="frozen"/>
      <selection pane="bottomRight" activeCell="D61" sqref="D61"/>
      <pageMargins left="0.70866141732283472" right="0.70866141732283472" top="0.74803149606299213" bottom="0.74803149606299213" header="0.31496062992125984" footer="0.31496062992125984"/>
      <pageSetup paperSize="9" scale="10" orientation="portrait" r:id="rId1"/>
      <autoFilter ref="A11:D226">
        <filterColumn colId="2">
          <customFilters>
            <customFilter operator="notEqual" val=" "/>
          </customFilters>
        </filterColumn>
      </autoFilter>
    </customSheetView>
    <customSheetView guid="{99DAB54F-9998-492B-954C-CE1032159A97}" scale="140" showRowCol="0" filter="1" showAutoFilter="1">
      <pane xSplit="4" ySplit="9" topLeftCell="E193" activePane="bottomRight" state="frozen"/>
      <selection pane="bottomRight" activeCell="J213" sqref="J213"/>
      <pageMargins left="0.7" right="0.7" top="0.75" bottom="0.75" header="0.3" footer="0.3"/>
      <pageSetup paperSize="9" orientation="portrait" r:id="rId2"/>
      <autoFilter ref="A11:D226">
        <filterColumn colId="2">
          <customFilters>
            <customFilter operator="notEqual" val=" "/>
          </customFilters>
        </filterColumn>
      </autoFilter>
    </customSheetView>
    <customSheetView guid="{98B54243-17AA-4C58-A903-4F7DE38BFF74}" fitToPage="1" filter="1" showAutoFilter="1">
      <pane xSplit="5" ySplit="9" topLeftCell="BL10" activePane="bottomRight" state="frozen"/>
      <selection pane="bottomRight" activeCell="CP27" sqref="CP27"/>
      <pageMargins left="0.70866141732283472" right="0.70866141732283472" top="0.74803149606299213" bottom="0.74803149606299213" header="0.31496062992125984" footer="0.31496062992125984"/>
      <pageSetup paperSize="9" scale="10" orientation="portrait" r:id="rId3"/>
      <autoFilter ref="A11:D226">
        <filterColumn colId="2">
          <customFilters>
            <customFilter operator="notEqual" val=" "/>
          </customFilters>
        </filterColumn>
      </autoFilter>
    </customSheetView>
    <customSheetView guid="{DE027F13-EE7B-491D-9CF8-E2E18DD61ED8}" showPageBreaks="1" showRowCol="0" filter="1" showAutoFilter="1">
      <pane xSplit="4" ySplit="9" topLeftCell="BL177" activePane="bottomRight" state="frozen"/>
      <selection pane="bottomRight" activeCell="CN216" sqref="CN216"/>
      <pageMargins left="0.70866141732283472" right="0.70866141732283472" top="0.74803149606299213" bottom="0.74803149606299213" header="0.31496062992125984" footer="0.31496062992125984"/>
      <pageSetup paperSize="9" orientation="landscape" r:id="rId4"/>
      <autoFilter ref="A11:D226">
        <filterColumn colId="2">
          <customFilters>
            <customFilter operator="notEqual" val=" "/>
          </customFilters>
        </filterColumn>
      </autoFilter>
    </customSheetView>
    <customSheetView guid="{78725C7C-D5F4-4171-A3BF-852E9E67648B}" showRowCol="0" filter="1" showAutoFilter="1">
      <pane xSplit="4" ySplit="9" topLeftCell="CM10" activePane="bottomRight" state="frozen"/>
      <selection pane="bottomRight" activeCell="EB14" sqref="EB14"/>
      <pageMargins left="0.7" right="0.7" top="0.75" bottom="0.75" header="0.3" footer="0.3"/>
      <pageSetup paperSize="9" orientation="portrait" r:id="rId5"/>
      <autoFilter ref="A11:D226">
        <filterColumn colId="2">
          <customFilters>
            <customFilter operator="notEqual" val=" "/>
          </customFilters>
        </filterColumn>
      </autoFilter>
    </customSheetView>
    <customSheetView guid="{10D493BC-5883-40CD-9812-0373CBDA2F53}" scale="98" showRowCol="0" filter="1" showAutoFilter="1">
      <pane xSplit="4" ySplit="9" topLeftCell="AM45" activePane="bottomRight" state="frozen"/>
      <selection pane="bottomRight" activeCell="BG65" sqref="BG65"/>
      <pageMargins left="0.7" right="0.7" top="0.75" bottom="0.75" header="0.3" footer="0.3"/>
      <pageSetup paperSize="9" orientation="portrait" r:id="rId6"/>
      <autoFilter ref="A11:D226">
        <filterColumn colId="2">
          <customFilters>
            <customFilter operator="notEqual" val=" "/>
          </customFilters>
        </filterColumn>
      </autoFilter>
    </customSheetView>
    <customSheetView guid="{C9A773E5-105B-471E-8D6C-AA117A6DC6FC}" scale="110" showRowCol="0" filter="1" showAutoFilter="1">
      <pane xSplit="5" ySplit="9" topLeftCell="F114" activePane="bottomRight" state="frozen"/>
      <selection pane="bottomRight" activeCell="F10" sqref="F10"/>
      <pageMargins left="0.7" right="0.7" top="0.75" bottom="0.75" header="0.3" footer="0.3"/>
      <pageSetup paperSize="9" orientation="portrait" r:id="rId7"/>
      <autoFilter ref="A11:D226">
        <filterColumn colId="2">
          <customFilters>
            <customFilter operator="notEqual" val=" "/>
          </customFilters>
        </filterColumn>
      </autoFilter>
    </customSheetView>
    <customSheetView guid="{43A82A29-4912-4F7F-8B05-3068C93337DE}" scale="160" showRowCol="0" filter="1" showAutoFilter="1">
      <pane xSplit="4" ySplit="9" topLeftCell="JL131" activePane="bottomRight" state="frozen"/>
      <selection pane="bottomRight" activeCell="JV141" sqref="JV141"/>
      <pageMargins left="0.7" right="0.7" top="0.75" bottom="0.75" header="0.3" footer="0.3"/>
      <pageSetup paperSize="9" orientation="portrait" r:id="rId8"/>
      <autoFilter ref="A11:D182">
        <filterColumn colId="2">
          <customFilters>
            <customFilter operator="notEqual" val=" "/>
          </customFilters>
        </filterColumn>
      </autoFilter>
    </customSheetView>
    <customSheetView guid="{13D990A2-7A43-4408-A14A-0BBC740B34E7}" scale="110" showRowCol="0" filter="1" showAutoFilter="1">
      <pane xSplit="4" ySplit="9" topLeftCell="JZ10" activePane="bottomRight" state="frozen"/>
      <selection pane="bottomRight" activeCell="KC23" sqref="KC23"/>
      <pageMargins left="0.7" right="0.7" top="0.75" bottom="0.75" header="0.3" footer="0.3"/>
      <pageSetup paperSize="9" orientation="portrait" r:id="rId9"/>
      <autoFilter ref="A11:D182">
        <filterColumn colId="2">
          <customFilters>
            <customFilter operator="notEqual" val=" "/>
          </customFilters>
        </filterColumn>
      </autoFilter>
    </customSheetView>
    <customSheetView guid="{38325982-3034-41A5-87AE-C5F97D918CAA}" scale="110" showPageBreaks="1" showRowCol="0" filter="1" showAutoFilter="1">
      <pane xSplit="4" ySplit="9" topLeftCell="IR119" activePane="bottomRight" state="frozen"/>
      <selection pane="bottomRight" activeCell="JB141" sqref="JB141"/>
      <pageMargins left="0.70866141732283472" right="0.70866141732283472" top="0.74803149606299213" bottom="0.74803149606299213" header="0.31496062992125984" footer="0.31496062992125984"/>
      <pageSetup paperSize="9" scale="140" orientation="landscape" r:id="rId10"/>
      <autoFilter ref="A11:D182">
        <filterColumn colId="2">
          <customFilters>
            <customFilter operator="notEqual" val=" "/>
          </customFilters>
        </filterColumn>
      </autoFilter>
    </customSheetView>
    <customSheetView guid="{C59CEEC7-3FE0-4962-B269-7B9ABF21C7B4}" scale="110" showRowCol="0" filter="1" showAutoFilter="1">
      <pane xSplit="4" ySplit="9" topLeftCell="IU10" activePane="bottomRight" state="frozen"/>
      <selection pane="bottomRight" activeCell="JJ54" sqref="JJ54"/>
      <pageMargins left="0.7" right="0.7" top="0.75" bottom="0.75" header="0.3" footer="0.3"/>
      <pageSetup paperSize="9" orientation="portrait" r:id="rId11"/>
      <autoFilter ref="A11:D182">
        <filterColumn colId="2">
          <customFilters>
            <customFilter operator="notEqual" val=" "/>
          </customFilters>
        </filterColumn>
      </autoFilter>
    </customSheetView>
    <customSheetView guid="{5B3A94DD-F138-4F10-BDCF-51726F52F5EA}" scale="110" showRowCol="0" filter="1" showAutoFilter="1">
      <pane xSplit="4" ySplit="9" topLeftCell="HZ134" activePane="bottomRight" state="frozen"/>
      <selection pane="bottomRight" activeCell="JA170" sqref="JA170"/>
      <pageMargins left="0.7" right="0.7" top="0.75" bottom="0.75" header="0.3" footer="0.3"/>
      <pageSetup paperSize="9" orientation="portrait" r:id="rId12"/>
      <autoFilter ref="A11:D182">
        <filterColumn colId="2">
          <customFilters>
            <customFilter operator="notEqual" val=" "/>
          </customFilters>
        </filterColumn>
      </autoFilter>
    </customSheetView>
    <customSheetView guid="{9B7E6E96-3130-49B9-ABF2-1207FBFACEF7}" scale="110" showRowCol="0" filter="1" showAutoFilter="1">
      <pane xSplit="4" ySplit="9" topLeftCell="GG137" activePane="bottomRight" state="frozen"/>
      <selection pane="bottomRight" activeCell="HL167" sqref="HL167"/>
      <pageMargins left="0.7" right="0.7" top="0.75" bottom="0.75" header="0.3" footer="0.3"/>
      <pageSetup paperSize="9" orientation="portrait" r:id="rId13"/>
      <autoFilter ref="A11:D175">
        <filterColumn colId="2">
          <customFilters>
            <customFilter operator="notEqual" val=" "/>
          </customFilters>
        </filterColumn>
      </autoFilter>
    </customSheetView>
    <customSheetView guid="{B7F3A255-7A5D-4CFA-B5B9-6AD248070729}" scale="110" showPageBreaks="1" filter="1" showAutoFilter="1">
      <pane xSplit="4" ySplit="9" topLeftCell="GD22" activePane="bottomRight" state="frozen"/>
      <selection pane="bottomRight" activeCell="GY52" sqref="GY52"/>
      <pageMargins left="0.7" right="0.7" top="0.75" bottom="0.75" header="0.3" footer="0.3"/>
      <pageSetup paperSize="9" orientation="portrait" r:id="rId14"/>
      <autoFilter ref="A11:D175">
        <filterColumn colId="2">
          <customFilters>
            <customFilter operator="notEqual" val=" "/>
          </customFilters>
        </filterColumn>
      </autoFilter>
    </customSheetView>
    <customSheetView guid="{50AD3F31-68BE-4AFE-B329-9874A0A64339}" scale="110" filter="1" showAutoFilter="1">
      <pane xSplit="4" ySplit="9" topLeftCell="GF10" activePane="bottomRight" state="frozen"/>
      <selection pane="bottomRight" activeCell="GO19" sqref="GO19:GP19"/>
      <pageMargins left="0.7" right="0.7" top="0.75" bottom="0.75" header="0.3" footer="0.3"/>
      <pageSetup paperSize="9" orientation="portrait" r:id="rId15"/>
      <autoFilter ref="A11:D175">
        <filterColumn colId="2">
          <customFilters>
            <customFilter operator="notEqual" val=" "/>
          </customFilters>
        </filterColumn>
      </autoFilter>
    </customSheetView>
    <customSheetView guid="{92AE600C-6962-4338-96C7-CEB3340C326C}" showPageBreaks="1" fitToPage="1" filter="1" showAutoFilter="1">
      <pane xSplit="4" ySplit="9" topLeftCell="FY10" activePane="bottomRight" state="frozen"/>
      <selection pane="bottomRight" activeCell="EN37" sqref="EN37"/>
      <pageMargins left="0.70866141732283472" right="0.70866141732283472" top="0.74803149606299213" bottom="0.74803149606299213" header="0.31496062992125984" footer="0.31496062992125984"/>
      <pageSetup paperSize="9" scale="10" orientation="portrait" r:id="rId16"/>
      <autoFilter ref="A11:D175">
        <filterColumn colId="2">
          <customFilters>
            <customFilter operator="notEqual" val=" "/>
          </customFilters>
        </filterColumn>
      </autoFilter>
    </customSheetView>
    <customSheetView guid="{3B516D37-AC31-47A4-8854-740EC104D63A}" scale="110" filter="1" showAutoFilter="1">
      <pane xSplit="4" ySplit="9" topLeftCell="CB43" activePane="bottomRight" state="frozen"/>
      <selection pane="bottomRight" activeCell="A50" sqref="A50:XFD50"/>
      <pageMargins left="0.7" right="0.7" top="0.75" bottom="0.75" header="0.3" footer="0.3"/>
      <pageSetup paperSize="9" orientation="portrait" r:id="rId17"/>
      <autoFilter ref="A11:D175">
        <filterColumn colId="2">
          <customFilters>
            <customFilter operator="notEqual" val=" "/>
          </customFilters>
        </filterColumn>
      </autoFilter>
    </customSheetView>
    <customSheetView guid="{F07A1C48-2CD1-4031-AB58-49A7BEA045DB}" scale="110" showRowCol="0" filter="1" showAutoFilter="1">
      <pane xSplit="4" ySplit="9" topLeftCell="BL136" activePane="bottomRight" state="frozen"/>
      <selection pane="bottomRight" activeCell="BU164" sqref="BU164"/>
      <pageMargins left="0.7" right="0.7" top="0.75" bottom="0.75" header="0.3" footer="0.3"/>
      <pageSetup paperSize="9" orientation="portrait" r:id="rId18"/>
      <autoFilter ref="A11:D175">
        <filterColumn colId="2">
          <customFilters>
            <customFilter operator="notEqual" val=" "/>
          </customFilters>
        </filterColumn>
      </autoFilter>
    </customSheetView>
    <customSheetView guid="{95BFB75C-38E1-4528-A11B-73AE47BDF3F8}" scale="110" filter="1" showAutoFilter="1">
      <pane xSplit="4" ySplit="9" topLeftCell="CP43" activePane="bottomRight" state="frozen"/>
      <selection pane="bottomRight" activeCell="CT9" sqref="CT9"/>
      <pageMargins left="0.7" right="0.7" top="0.75" bottom="0.75" header="0.3" footer="0.3"/>
      <pageSetup paperSize="9" orientation="portrait" r:id="rId19"/>
      <autoFilter ref="A11:D175">
        <filterColumn colId="2">
          <customFilters>
            <customFilter operator="notEqual" val=" "/>
          </customFilters>
        </filterColumn>
      </autoFilter>
    </customSheetView>
    <customSheetView guid="{477C537A-FE9D-418E-8990-DB91F94F0703}" scale="110" showRowCol="0" filter="1" showAutoFilter="1">
      <pane xSplit="4" ySplit="9" topLeftCell="X130" activePane="bottomRight" state="frozen"/>
      <selection pane="bottomRight" activeCell="AJ147" sqref="AJ147"/>
      <pageMargins left="0.7" right="0.7" top="0.75" bottom="0.75" header="0.3" footer="0.3"/>
      <pageSetup paperSize="9" orientation="portrait" r:id="rId20"/>
      <autoFilter ref="A11:D175">
        <filterColumn colId="2">
          <customFilters>
            <customFilter operator="notEqual" val=" "/>
          </customFilters>
        </filterColumn>
      </autoFilter>
    </customSheetView>
    <customSheetView guid="{9396B418-0DC7-4CAE-9839-4E1FE529C903}" scale="110" filter="1" showAutoFilter="1">
      <pane xSplit="4" ySplit="9" topLeftCell="E10" activePane="bottomRight" state="frozen"/>
      <selection pane="bottomRight" activeCell="S18" sqref="S18"/>
      <pageMargins left="0.7" right="0.7" top="0.75" bottom="0.75" header="0.3" footer="0.3"/>
      <pageSetup paperSize="9" orientation="portrait" r:id="rId21"/>
      <autoFilter ref="A11:D175">
        <filterColumn colId="2">
          <customFilters>
            <customFilter operator="notEqual" val=" "/>
          </customFilters>
        </filterColumn>
      </autoFilter>
    </customSheetView>
    <customSheetView guid="{A72DD7E4-8E17-45C1-B6EA-82FDF646C0B8}" scale="150" showRowCol="0" filter="1" showAutoFilter="1">
      <pane xSplit="4" ySplit="9" topLeftCell="E10" activePane="bottomRight" state="frozen"/>
      <selection pane="bottomRight" activeCell="G10" sqref="G10"/>
      <pageMargins left="0.7" right="0.7" top="0.75" bottom="0.75" header="0.3" footer="0.3"/>
      <pageSetup paperSize="9" orientation="portrait" r:id="rId22"/>
      <autoFilter ref="A11:D175">
        <filterColumn colId="2">
          <customFilters>
            <customFilter operator="notEqual" val=" "/>
          </customFilters>
        </filterColumn>
      </autoFilter>
    </customSheetView>
    <customSheetView guid="{8AF12799-4D4F-42A7-B50B-ABF2190CEE3A}" scale="110" showRowCol="0" filter="1" showAutoFilter="1">
      <pane xSplit="4" ySplit="9" topLeftCell="AA133" activePane="bottomRight" state="frozen"/>
      <selection pane="bottomRight" activeCell="C163" sqref="C163"/>
      <pageMargins left="0.7" right="0.7" top="0.75" bottom="0.75" header="0.3" footer="0.3"/>
      <pageSetup paperSize="9" orientation="portrait" r:id="rId23"/>
      <autoFilter ref="A11:D175">
        <filterColumn colId="2">
          <customFilters>
            <customFilter operator="notEqual" val=" "/>
          </customFilters>
        </filterColumn>
      </autoFilter>
    </customSheetView>
    <customSheetView guid="{BFA61A4E-DA05-4251-B89B-5EE0FD39ACE7}" scale="110" showRowCol="0" filter="1" showAutoFilter="1">
      <pane xSplit="4" ySplit="9" topLeftCell="DR142" activePane="bottomRight" state="frozen"/>
      <selection pane="bottomRight" activeCell="ER167" sqref="ER167"/>
      <pageMargins left="0.7" right="0.7" top="0.75" bottom="0.75" header="0.3" footer="0.3"/>
      <pageSetup paperSize="9" orientation="portrait" r:id="rId24"/>
      <autoFilter ref="A11:D175">
        <filterColumn colId="2">
          <customFilters>
            <customFilter operator="notEqual" val=" "/>
          </customFilters>
        </filterColumn>
      </autoFilter>
    </customSheetView>
    <customSheetView guid="{50C77F42-DB75-4D40-A2E5-EF4942B0EB50}" scale="110" showRowCol="0" filter="1" showAutoFilter="1">
      <pane xSplit="4" ySplit="9" topLeftCell="FN10" activePane="bottomRight" state="frozen"/>
      <selection pane="bottomRight" activeCell="FY19" sqref="FY19"/>
      <pageMargins left="0.7" right="0.7" top="0.75" bottom="0.75" header="0.3" footer="0.3"/>
      <pageSetup paperSize="9" orientation="portrait" r:id="rId25"/>
      <autoFilter ref="A11:D175">
        <filterColumn colId="2">
          <customFilters>
            <customFilter operator="notEqual" val=" "/>
          </customFilters>
        </filterColumn>
      </autoFilter>
    </customSheetView>
    <customSheetView guid="{31315FDF-B501-4C4F-9772-414F637B2A52}" scale="110" showRowCol="0" filter="1" showAutoFilter="1">
      <pane xSplit="4" ySplit="9" topLeftCell="EY112" activePane="bottomRight" state="frozen"/>
      <selection pane="bottomRight" activeCell="GB140" sqref="GB140"/>
      <pageMargins left="0.7" right="0.7" top="0.75" bottom="0.75" header="0.3" footer="0.3"/>
      <pageSetup paperSize="9" orientation="portrait" r:id="rId26"/>
      <autoFilter ref="A11:D175">
        <filterColumn colId="2">
          <customFilters>
            <customFilter operator="notEqual" val=" "/>
          </customFilters>
        </filterColumn>
      </autoFilter>
    </customSheetView>
    <customSheetView guid="{346C95C1-1CC6-4D7E-A98D-95E6FB8F3D0C}" scale="90" fitToPage="1" filter="1" showAutoFilter="1">
      <pane xSplit="4" ySplit="9" topLeftCell="ID10" activePane="bottomRight" state="frozen"/>
      <selection pane="bottomRight" activeCell="JT13" sqref="JT13"/>
      <pageMargins left="0.70866141732283472" right="0.70866141732283472" top="0.74803149606299213" bottom="0.74803149606299213" header="0.31496062992125984" footer="0.31496062992125984"/>
      <pageSetup paperSize="9" scale="10" orientation="portrait" r:id="rId27"/>
      <autoFilter ref="A11:D182">
        <filterColumn colId="2">
          <customFilters>
            <customFilter operator="notEqual" val=" "/>
          </customFilters>
        </filterColumn>
      </autoFilter>
    </customSheetView>
    <customSheetView guid="{7C6BB9A7-B2A0-4A75-9522-BDD6A2F54D2A}" filter="1" showAutoFilter="1">
      <pane xSplit="4" ySplit="9" topLeftCell="JQ127" activePane="bottomRight" state="frozen"/>
      <selection pane="bottomRight" activeCell="KX168" sqref="KX168"/>
      <pageMargins left="0.7" right="0.7" top="0.75" bottom="0.75" header="0.3" footer="0.3"/>
      <pageSetup paperSize="9" orientation="portrait" r:id="rId28"/>
      <autoFilter ref="A11:D182">
        <filterColumn colId="2">
          <customFilters>
            <customFilter operator="notEqual" val=" "/>
          </customFilters>
        </filterColumn>
      </autoFilter>
    </customSheetView>
    <customSheetView guid="{D5427FDC-0840-4BD5-BC42-22E35BFF96BA}" scale="110" showRowCol="0" filter="1" showAutoFilter="1">
      <pane xSplit="4" ySplit="9" topLeftCell="JW144" activePane="bottomRight" state="frozen"/>
      <selection pane="bottomRight" activeCell="KT170" sqref="KT170"/>
      <pageMargins left="0.7" right="0.7" top="0.75" bottom="0.75" header="0.3" footer="0.3"/>
      <pageSetup paperSize="9" orientation="portrait" r:id="rId29"/>
      <autoFilter ref="A11:D182">
        <filterColumn colId="2">
          <customFilters>
            <customFilter operator="notEqual" val=" "/>
          </customFilters>
        </filterColumn>
      </autoFilter>
    </customSheetView>
    <customSheetView guid="{BD7B78EF-30C4-45E5-81E0-4657ED2D6ECC}" showRowCol="0" filter="1" showAutoFilter="1">
      <pane xSplit="4" ySplit="9" topLeftCell="E147" activePane="bottomRight" state="frozen"/>
      <selection pane="bottomRight" activeCell="AQ196" sqref="AQ196"/>
      <pageMargins left="0.7" right="0.7" top="0.75" bottom="0.75" header="0.3" footer="0.3"/>
      <pageSetup paperSize="9" orientation="portrait" r:id="rId30"/>
      <autoFilter ref="A11:D226">
        <filterColumn colId="2">
          <customFilters>
            <customFilter operator="notEqual" val=" "/>
          </customFilters>
        </filterColumn>
      </autoFilter>
    </customSheetView>
    <customSheetView guid="{D7472A55-53F6-4F75-9BD0-118390EEEE61}" showRowCol="0" filter="1" showAutoFilter="1">
      <pane xSplit="4" ySplit="9" topLeftCell="AA213" activePane="bottomRight" state="frozen"/>
      <selection pane="bottomRight" activeCell="BH227" sqref="BH227"/>
      <pageMargins left="0.70866141732283472" right="0.70866141732283472" top="0.74803149606299213" bottom="0.74803149606299213" header="0.31496062992125984" footer="0.31496062992125984"/>
      <pageSetup paperSize="9" orientation="landscape" r:id="rId31"/>
      <autoFilter ref="A11:D226">
        <filterColumn colId="2">
          <customFilters>
            <customFilter operator="notEqual" val=" "/>
          </customFilters>
        </filterColumn>
      </autoFilter>
    </customSheetView>
    <customSheetView guid="{2886425B-FDB9-4377-9EA8-C029DC51F951}" scale="115" filter="1" showAutoFilter="1">
      <pane xSplit="4" ySplit="9" topLeftCell="BW30" activePane="bottomRight" state="frozen"/>
      <selection pane="bottomRight" activeCell="CO65" sqref="CO65"/>
      <pageMargins left="0.7" right="0.7" top="0.75" bottom="0.75" header="0.3" footer="0.3"/>
      <pageSetup paperSize="9" orientation="portrait" r:id="rId32"/>
      <autoFilter ref="A11:D226">
        <filterColumn colId="2">
          <customFilters>
            <customFilter operator="notEqual" val=" "/>
          </customFilters>
        </filterColumn>
      </autoFilter>
    </customSheetView>
    <customSheetView guid="{EC21DF5B-E5BE-4E3D-99FF-D14A3AECB1FB}" scale="140" showRowCol="0" filter="1" showAutoFilter="1">
      <pane xSplit="4" ySplit="9" topLeftCell="CB146" activePane="bottomRight" state="frozen"/>
      <selection pane="bottomRight" activeCell="CY164" sqref="CY164"/>
      <pageMargins left="0.7" right="0.7" top="0.75" bottom="0.75" header="0.3" footer="0.3"/>
      <pageSetup paperSize="9" orientation="portrait" r:id="rId33"/>
      <autoFilter ref="A11:D226">
        <filterColumn colId="2">
          <customFilters>
            <customFilter operator="notEqual" val=" "/>
          </customFilters>
        </filterColumn>
      </autoFilter>
    </customSheetView>
    <customSheetView guid="{CE09DF15-FC71-45DB-A715-5E342A1E9DF6}" showRowCol="0" filter="1" showAutoFilter="1">
      <pane xSplit="4" ySplit="9" topLeftCell="CI147" activePane="bottomRight" state="frozen"/>
      <selection pane="bottomRight" activeCell="DU199" sqref="DU199"/>
      <pageMargins left="0.7" right="0.7" top="0.75" bottom="0.75" header="0.3" footer="0.3"/>
      <pageSetup paperSize="9" orientation="portrait" r:id="rId34"/>
      <autoFilter ref="A11:D226">
        <filterColumn colId="2">
          <customFilters>
            <customFilter operator="notEqual" val=" "/>
          </customFilters>
        </filterColumn>
      </autoFilter>
    </customSheetView>
    <customSheetView guid="{AE54AF70-AD6D-48EF-9A8E-16C4FF58B875}" scale="120" showRowCol="0" filter="1" showAutoFilter="1">
      <pane xSplit="4" ySplit="9" topLeftCell="BM174" activePane="bottomRight" state="frozen"/>
      <selection pane="bottomRight" activeCell="CO197" sqref="CO197"/>
      <pageMargins left="0.70866141732283472" right="0.70866141732283472" top="0.74803149606299213" bottom="0.74803149606299213" header="0.31496062992125984" footer="0.31496062992125984"/>
      <pageSetup paperSize="9" scale="140" orientation="landscape" r:id="rId35"/>
      <autoFilter ref="A11:D226">
        <filterColumn colId="2">
          <customFilters>
            <customFilter operator="notEqual" val=" "/>
          </customFilters>
        </filterColumn>
      </autoFilter>
    </customSheetView>
  </customSheetViews>
  <mergeCells count="97">
    <mergeCell ref="C228:E228"/>
    <mergeCell ref="KZ7:MC7"/>
    <mergeCell ref="MD7:NG7"/>
    <mergeCell ref="FC7:GF7"/>
    <mergeCell ref="GG7:HK7"/>
    <mergeCell ref="HL7:IP7"/>
    <mergeCell ref="IQ7:JT7"/>
    <mergeCell ref="JU7:KY7"/>
    <mergeCell ref="H7:AK7"/>
    <mergeCell ref="AL7:BN7"/>
    <mergeCell ref="BO7:CS7"/>
    <mergeCell ref="CT7:DW7"/>
    <mergeCell ref="DX7:FB7"/>
    <mergeCell ref="MT8:MZ8"/>
    <mergeCell ref="NA8:NG8"/>
    <mergeCell ref="LK8:LQ8"/>
    <mergeCell ref="LR8:LX8"/>
    <mergeCell ref="LY8:ME8"/>
    <mergeCell ref="MF8:ML8"/>
    <mergeCell ref="MM8:MS8"/>
    <mergeCell ref="KB8:KH8"/>
    <mergeCell ref="KI8:KO8"/>
    <mergeCell ref="KP8:KV8"/>
    <mergeCell ref="KW8:LC8"/>
    <mergeCell ref="LD8:LJ8"/>
    <mergeCell ref="IS8:IY8"/>
    <mergeCell ref="IZ8:JF8"/>
    <mergeCell ref="JG8:JM8"/>
    <mergeCell ref="JN8:JT8"/>
    <mergeCell ref="JU8:KA8"/>
    <mergeCell ref="F8:G8"/>
    <mergeCell ref="AC8:AI8"/>
    <mergeCell ref="V8:AB8"/>
    <mergeCell ref="O8:U8"/>
    <mergeCell ref="H8:N8"/>
    <mergeCell ref="ER8:EX8"/>
    <mergeCell ref="EY8:FE8"/>
    <mergeCell ref="CU8:DA8"/>
    <mergeCell ref="AJ8:AP8"/>
    <mergeCell ref="AQ8:AW8"/>
    <mergeCell ref="AX8:BD8"/>
    <mergeCell ref="BE8:BK8"/>
    <mergeCell ref="BL8:BR8"/>
    <mergeCell ref="BZ8:CF8"/>
    <mergeCell ref="CG8:CM8"/>
    <mergeCell ref="CN8:CT8"/>
    <mergeCell ref="EK8:EQ8"/>
    <mergeCell ref="IL8:IR8"/>
    <mergeCell ref="HC8:HI8"/>
    <mergeCell ref="HJ8:HP8"/>
    <mergeCell ref="HQ8:HW8"/>
    <mergeCell ref="HX8:ID8"/>
    <mergeCell ref="IE8:IK8"/>
    <mergeCell ref="FT8:FZ8"/>
    <mergeCell ref="GA8:GG8"/>
    <mergeCell ref="GH8:GN8"/>
    <mergeCell ref="GO8:GU8"/>
    <mergeCell ref="GV8:HB8"/>
    <mergeCell ref="F1:NN6"/>
    <mergeCell ref="D1:E5"/>
    <mergeCell ref="D6:E6"/>
    <mergeCell ref="A7:D9"/>
    <mergeCell ref="E7:E9"/>
    <mergeCell ref="F7:G7"/>
    <mergeCell ref="NH8:NN8"/>
    <mergeCell ref="NH7:NN7"/>
    <mergeCell ref="FF8:FL8"/>
    <mergeCell ref="FM8:FS8"/>
    <mergeCell ref="DB8:DH8"/>
    <mergeCell ref="DI8:DO8"/>
    <mergeCell ref="DP8:DV8"/>
    <mergeCell ref="DW8:EC8"/>
    <mergeCell ref="ED8:EJ8"/>
    <mergeCell ref="BS8:BY8"/>
    <mergeCell ref="C229:E229"/>
    <mergeCell ref="C233:E233"/>
    <mergeCell ref="C232:E232"/>
    <mergeCell ref="C231:E231"/>
    <mergeCell ref="C230:E230"/>
    <mergeCell ref="C238:E238"/>
    <mergeCell ref="C237:E237"/>
    <mergeCell ref="C236:E236"/>
    <mergeCell ref="C235:E235"/>
    <mergeCell ref="C234:E234"/>
    <mergeCell ref="C239:E239"/>
    <mergeCell ref="C244:E244"/>
    <mergeCell ref="C243:E243"/>
    <mergeCell ref="C242:E242"/>
    <mergeCell ref="C241:E241"/>
    <mergeCell ref="C240:E240"/>
    <mergeCell ref="C252:E252"/>
    <mergeCell ref="C246:E246"/>
    <mergeCell ref="C247:E247"/>
    <mergeCell ref="C248:E248"/>
    <mergeCell ref="C249:E249"/>
    <mergeCell ref="C250:E250"/>
    <mergeCell ref="C251:E251"/>
  </mergeCells>
  <conditionalFormatting sqref="F18:NG18 F51:NG51 F115:NG115 F147:NG147 F194:NG194 F211:NG211">
    <cfRule type="cellIs" dxfId="1420" priority="2499" stopIfTrue="1" operator="between">
      <formula>14</formula>
      <formula>1</formula>
    </cfRule>
    <cfRule type="cellIs" dxfId="1419" priority="2500" stopIfTrue="1" operator="equal">
      <formula>15</formula>
    </cfRule>
    <cfRule type="cellIs" dxfId="1418" priority="2501" stopIfTrue="1" operator="greaterThan">
      <formula>15</formula>
    </cfRule>
    <cfRule type="cellIs" dxfId="1417" priority="2502" stopIfTrue="1" operator="equal">
      <formula>0</formula>
    </cfRule>
  </conditionalFormatting>
  <conditionalFormatting sqref="F11:NG11">
    <cfRule type="cellIs" dxfId="1416" priority="1740" stopIfTrue="1" operator="greaterThanOrEqual">
      <formula>3</formula>
    </cfRule>
  </conditionalFormatting>
  <conditionalFormatting sqref="F83:NG83">
    <cfRule type="cellIs" dxfId="1415" priority="1671" stopIfTrue="1" operator="between">
      <formula>14</formula>
      <formula>1</formula>
    </cfRule>
    <cfRule type="cellIs" dxfId="1414" priority="1672" stopIfTrue="1" operator="equal">
      <formula>15</formula>
    </cfRule>
    <cfRule type="cellIs" dxfId="1413" priority="1673" stopIfTrue="1" operator="greaterThan">
      <formula>15</formula>
    </cfRule>
    <cfRule type="cellIs" dxfId="1412" priority="1674" stopIfTrue="1" operator="equal">
      <formula>0</formula>
    </cfRule>
  </conditionalFormatting>
  <conditionalFormatting sqref="NH18:NN18 NH51:NN51 NH115:NN115 NH147:NN147 NH194:NN194 NH211:NN211">
    <cfRule type="cellIs" dxfId="1411" priority="1658" stopIfTrue="1" operator="between">
      <formula>14</formula>
      <formula>1</formula>
    </cfRule>
    <cfRule type="cellIs" dxfId="1410" priority="1659" stopIfTrue="1" operator="equal">
      <formula>15</formula>
    </cfRule>
    <cfRule type="cellIs" dxfId="1409" priority="1660" stopIfTrue="1" operator="greaterThan">
      <formula>15</formula>
    </cfRule>
    <cfRule type="cellIs" dxfId="1408" priority="1661" stopIfTrue="1" operator="equal">
      <formula>0</formula>
    </cfRule>
  </conditionalFormatting>
  <conditionalFormatting sqref="NH11:NN11">
    <cfRule type="cellIs" dxfId="1407" priority="1648" stopIfTrue="1" operator="greaterThanOrEqual">
      <formula>3</formula>
    </cfRule>
  </conditionalFormatting>
  <conditionalFormatting sqref="NH83:NN83">
    <cfRule type="cellIs" dxfId="1406" priority="1635" stopIfTrue="1" operator="between">
      <formula>14</formula>
      <formula>1</formula>
    </cfRule>
    <cfRule type="cellIs" dxfId="1405" priority="1636" stopIfTrue="1" operator="equal">
      <formula>15</formula>
    </cfRule>
    <cfRule type="cellIs" dxfId="1404" priority="1637" stopIfTrue="1" operator="greaterThan">
      <formula>15</formula>
    </cfRule>
    <cfRule type="cellIs" dxfId="1403" priority="1638" stopIfTrue="1" operator="equal">
      <formula>0</formula>
    </cfRule>
  </conditionalFormatting>
  <conditionalFormatting sqref="E212:E226 E195:E209 E148:E192 E116:E145 E84:E113 E52:E81 E19:E49 E12:E16">
    <cfRule type="cellIs" dxfId="1402" priority="1629" stopIfTrue="1" operator="between">
      <formula>$B$254</formula>
      <formula>$D$6+15</formula>
    </cfRule>
  </conditionalFormatting>
  <conditionalFormatting sqref="G12:NN16">
    <cfRule type="cellIs" dxfId="1401" priority="1585" operator="equal">
      <formula>"i"</formula>
    </cfRule>
    <cfRule type="cellIs" dxfId="1400" priority="1587" operator="equal">
      <formula>"P"</formula>
    </cfRule>
    <cfRule type="cellIs" dxfId="1399" priority="1588" operator="equal">
      <formula>"Sk"</formula>
    </cfRule>
    <cfRule type="cellIs" dxfId="1398" priority="1589" operator="equal">
      <formula>"S12"</formula>
    </cfRule>
    <cfRule type="cellIs" dxfId="1397" priority="1590" operator="equal">
      <formula>"S11"</formula>
    </cfRule>
    <cfRule type="cellIs" dxfId="1396" priority="1591" operator="equal">
      <formula>"S10"</formula>
    </cfRule>
    <cfRule type="cellIs" dxfId="1395" priority="1592" operator="equal">
      <formula>"S9"</formula>
    </cfRule>
    <cfRule type="cellIs" dxfId="1394" priority="1593" operator="equal">
      <formula>"S8"</formula>
    </cfRule>
    <cfRule type="cellIs" dxfId="1393" priority="1594" operator="equal">
      <formula>"S7"</formula>
    </cfRule>
    <cfRule type="cellIs" dxfId="1392" priority="1595" operator="equal">
      <formula>"S6"</formula>
    </cfRule>
    <cfRule type="cellIs" dxfId="1391" priority="1596" operator="equal">
      <formula>"S5"</formula>
    </cfRule>
    <cfRule type="cellIs" dxfId="1390" priority="1597" operator="equal">
      <formula>"S4"</formula>
    </cfRule>
    <cfRule type="cellIs" dxfId="1389" priority="1598" operator="equal">
      <formula>"S3"</formula>
    </cfRule>
    <cfRule type="cellIs" dxfId="1388" priority="1599" operator="equal">
      <formula>"S2"</formula>
    </cfRule>
    <cfRule type="cellIs" dxfId="1387" priority="1600" operator="equal">
      <formula>"S1"</formula>
    </cfRule>
    <cfRule type="cellIs" dxfId="1386" priority="1601" operator="equal">
      <formula>"SÉJ"</formula>
    </cfRule>
    <cfRule type="cellIs" dxfId="1385" priority="1602" operator="equal">
      <formula>"SÉ"</formula>
    </cfRule>
    <cfRule type="cellIs" dxfId="1384" priority="1603" operator="equal">
      <formula>"SDU"</formula>
    </cfRule>
    <cfRule type="cellIs" dxfId="1383" priority="1604" operator="equal">
      <formula>"SDE"</formula>
    </cfRule>
    <cfRule type="cellIs" dxfId="1382" priority="1605" operator="equal">
      <formula>"SN"</formula>
    </cfRule>
    <cfRule type="cellIs" dxfId="1381" priority="1607" operator="equal">
      <formula>"Fü"</formula>
    </cfRule>
    <cfRule type="cellIs" dxfId="1380" priority="1608" operator="equal">
      <formula>"ÉJ"</formula>
    </cfRule>
    <cfRule type="cellIs" dxfId="1379" priority="1609" operator="equal">
      <formula>"É"</formula>
    </cfRule>
    <cfRule type="cellIs" dxfId="1378" priority="1610" operator="equal">
      <formula>"i"</formula>
    </cfRule>
    <cfRule type="cellIs" dxfId="1377" priority="1611" operator="equal">
      <formula>"DU"</formula>
    </cfRule>
    <cfRule type="cellIs" dxfId="1376" priority="1612" operator="equal">
      <formula>"DE"</formula>
    </cfRule>
    <cfRule type="cellIs" dxfId="1375" priority="1613" operator="equal">
      <formula>"N"</formula>
    </cfRule>
  </conditionalFormatting>
  <conditionalFormatting sqref="G52:NN52">
    <cfRule type="cellIs" dxfId="1374" priority="1556" operator="equal">
      <formula>"i"</formula>
    </cfRule>
    <cfRule type="cellIs" dxfId="1373" priority="1558" operator="equal">
      <formula>"P"</formula>
    </cfRule>
    <cfRule type="cellIs" dxfId="1372" priority="1559" operator="equal">
      <formula>"Sk"</formula>
    </cfRule>
    <cfRule type="cellIs" dxfId="1371" priority="1560" operator="equal">
      <formula>"S12"</formula>
    </cfRule>
    <cfRule type="cellIs" dxfId="1370" priority="1561" operator="equal">
      <formula>"S11"</formula>
    </cfRule>
    <cfRule type="cellIs" dxfId="1369" priority="1562" operator="equal">
      <formula>"S10"</formula>
    </cfRule>
    <cfRule type="cellIs" dxfId="1368" priority="1563" operator="equal">
      <formula>"S9"</formula>
    </cfRule>
    <cfRule type="cellIs" dxfId="1367" priority="1564" operator="equal">
      <formula>"S8"</formula>
    </cfRule>
    <cfRule type="cellIs" dxfId="1366" priority="1565" operator="equal">
      <formula>"S7"</formula>
    </cfRule>
    <cfRule type="cellIs" dxfId="1365" priority="1566" operator="equal">
      <formula>"S6"</formula>
    </cfRule>
    <cfRule type="cellIs" dxfId="1364" priority="1567" operator="equal">
      <formula>"S5"</formula>
    </cfRule>
    <cfRule type="cellIs" dxfId="1363" priority="1568" operator="equal">
      <formula>"S4"</formula>
    </cfRule>
    <cfRule type="cellIs" dxfId="1362" priority="1569" operator="equal">
      <formula>"S3"</formula>
    </cfRule>
    <cfRule type="cellIs" dxfId="1361" priority="1570" operator="equal">
      <formula>"S2"</formula>
    </cfRule>
    <cfRule type="cellIs" dxfId="1360" priority="1571" operator="equal">
      <formula>"S1"</formula>
    </cfRule>
    <cfRule type="cellIs" dxfId="1359" priority="1572" operator="equal">
      <formula>"SÉJ"</formula>
    </cfRule>
    <cfRule type="cellIs" dxfId="1358" priority="1573" operator="equal">
      <formula>"SÉ"</formula>
    </cfRule>
    <cfRule type="cellIs" dxfId="1357" priority="1574" operator="equal">
      <formula>"SDU"</formula>
    </cfRule>
    <cfRule type="cellIs" dxfId="1356" priority="1575" operator="equal">
      <formula>"SDE"</formula>
    </cfRule>
    <cfRule type="cellIs" dxfId="1355" priority="1576" operator="equal">
      <formula>"SN"</formula>
    </cfRule>
    <cfRule type="cellIs" dxfId="1354" priority="1578" operator="equal">
      <formula>"Fü"</formula>
    </cfRule>
    <cfRule type="cellIs" dxfId="1353" priority="1579" operator="equal">
      <formula>"ÉJ"</formula>
    </cfRule>
    <cfRule type="cellIs" dxfId="1352" priority="1580" operator="equal">
      <formula>"É"</formula>
    </cfRule>
    <cfRule type="cellIs" dxfId="1351" priority="1581" operator="equal">
      <formula>"i"</formula>
    </cfRule>
    <cfRule type="cellIs" dxfId="1350" priority="1582" operator="equal">
      <formula>"DU"</formula>
    </cfRule>
    <cfRule type="cellIs" dxfId="1349" priority="1583" operator="equal">
      <formula>"DE"</formula>
    </cfRule>
    <cfRule type="cellIs" dxfId="1348" priority="1584" operator="equal">
      <formula>"N"</formula>
    </cfRule>
  </conditionalFormatting>
  <conditionalFormatting sqref="G84:NN84">
    <cfRule type="cellIs" dxfId="1347" priority="1527" operator="equal">
      <formula>"i"</formula>
    </cfRule>
    <cfRule type="cellIs" dxfId="1346" priority="1529" operator="equal">
      <formula>"P"</formula>
    </cfRule>
    <cfRule type="cellIs" dxfId="1345" priority="1530" operator="equal">
      <formula>"Sk"</formula>
    </cfRule>
    <cfRule type="cellIs" dxfId="1344" priority="1531" operator="equal">
      <formula>"S12"</formula>
    </cfRule>
    <cfRule type="cellIs" dxfId="1343" priority="1532" operator="equal">
      <formula>"S11"</formula>
    </cfRule>
    <cfRule type="cellIs" dxfId="1342" priority="1533" operator="equal">
      <formula>"S10"</formula>
    </cfRule>
    <cfRule type="cellIs" dxfId="1341" priority="1534" operator="equal">
      <formula>"S9"</formula>
    </cfRule>
    <cfRule type="cellIs" dxfId="1340" priority="1535" operator="equal">
      <formula>"S8"</formula>
    </cfRule>
    <cfRule type="cellIs" dxfId="1339" priority="1536" operator="equal">
      <formula>"S7"</formula>
    </cfRule>
    <cfRule type="cellIs" dxfId="1338" priority="1537" operator="equal">
      <formula>"S6"</formula>
    </cfRule>
    <cfRule type="cellIs" dxfId="1337" priority="1538" operator="equal">
      <formula>"S5"</formula>
    </cfRule>
    <cfRule type="cellIs" dxfId="1336" priority="1539" operator="equal">
      <formula>"S4"</formula>
    </cfRule>
    <cfRule type="cellIs" dxfId="1335" priority="1540" operator="equal">
      <formula>"S3"</formula>
    </cfRule>
    <cfRule type="cellIs" dxfId="1334" priority="1541" operator="equal">
      <formula>"S2"</formula>
    </cfRule>
    <cfRule type="cellIs" dxfId="1333" priority="1542" operator="equal">
      <formula>"S1"</formula>
    </cfRule>
    <cfRule type="cellIs" dxfId="1332" priority="1543" operator="equal">
      <formula>"SÉJ"</formula>
    </cfRule>
    <cfRule type="cellIs" dxfId="1331" priority="1544" operator="equal">
      <formula>"SÉ"</formula>
    </cfRule>
    <cfRule type="cellIs" dxfId="1330" priority="1545" operator="equal">
      <formula>"SDU"</formula>
    </cfRule>
    <cfRule type="cellIs" dxfId="1329" priority="1546" operator="equal">
      <formula>"SDE"</formula>
    </cfRule>
    <cfRule type="cellIs" dxfId="1328" priority="1547" operator="equal">
      <formula>"SN"</formula>
    </cfRule>
    <cfRule type="cellIs" dxfId="1327" priority="1549" operator="equal">
      <formula>"Fü"</formula>
    </cfRule>
    <cfRule type="cellIs" dxfId="1326" priority="1550" operator="equal">
      <formula>"ÉJ"</formula>
    </cfRule>
    <cfRule type="cellIs" dxfId="1325" priority="1551" operator="equal">
      <formula>"É"</formula>
    </cfRule>
    <cfRule type="cellIs" dxfId="1324" priority="1552" operator="equal">
      <formula>"i"</formula>
    </cfRule>
    <cfRule type="cellIs" dxfId="1323" priority="1553" operator="equal">
      <formula>"DU"</formula>
    </cfRule>
    <cfRule type="cellIs" dxfId="1322" priority="1554" operator="equal">
      <formula>"DE"</formula>
    </cfRule>
    <cfRule type="cellIs" dxfId="1321" priority="1555" operator="equal">
      <formula>"N"</formula>
    </cfRule>
  </conditionalFormatting>
  <conditionalFormatting sqref="G116:NN116">
    <cfRule type="cellIs" dxfId="1320" priority="1498" operator="equal">
      <formula>"i"</formula>
    </cfRule>
    <cfRule type="cellIs" dxfId="1319" priority="1500" operator="equal">
      <formula>"P"</formula>
    </cfRule>
    <cfRule type="cellIs" dxfId="1318" priority="1501" operator="equal">
      <formula>"Sk"</formula>
    </cfRule>
    <cfRule type="cellIs" dxfId="1317" priority="1502" operator="equal">
      <formula>"S12"</formula>
    </cfRule>
    <cfRule type="cellIs" dxfId="1316" priority="1503" operator="equal">
      <formula>"S11"</formula>
    </cfRule>
    <cfRule type="cellIs" dxfId="1315" priority="1504" operator="equal">
      <formula>"S10"</formula>
    </cfRule>
    <cfRule type="cellIs" dxfId="1314" priority="1505" operator="equal">
      <formula>"S9"</formula>
    </cfRule>
    <cfRule type="cellIs" dxfId="1313" priority="1506" operator="equal">
      <formula>"S8"</formula>
    </cfRule>
    <cfRule type="cellIs" dxfId="1312" priority="1507" operator="equal">
      <formula>"S7"</formula>
    </cfRule>
    <cfRule type="cellIs" dxfId="1311" priority="1508" operator="equal">
      <formula>"S6"</formula>
    </cfRule>
    <cfRule type="cellIs" dxfId="1310" priority="1509" operator="equal">
      <formula>"S5"</formula>
    </cfRule>
    <cfRule type="cellIs" dxfId="1309" priority="1510" operator="equal">
      <formula>"S4"</formula>
    </cfRule>
    <cfRule type="cellIs" dxfId="1308" priority="1511" operator="equal">
      <formula>"S3"</formula>
    </cfRule>
    <cfRule type="cellIs" dxfId="1307" priority="1512" operator="equal">
      <formula>"S2"</formula>
    </cfRule>
    <cfRule type="cellIs" dxfId="1306" priority="1513" operator="equal">
      <formula>"S1"</formula>
    </cfRule>
    <cfRule type="cellIs" dxfId="1305" priority="1514" operator="equal">
      <formula>"SÉJ"</formula>
    </cfRule>
    <cfRule type="cellIs" dxfId="1304" priority="1515" operator="equal">
      <formula>"SÉ"</formula>
    </cfRule>
    <cfRule type="cellIs" dxfId="1303" priority="1516" operator="equal">
      <formula>"SDU"</formula>
    </cfRule>
    <cfRule type="cellIs" dxfId="1302" priority="1517" operator="equal">
      <formula>"SDE"</formula>
    </cfRule>
    <cfRule type="cellIs" dxfId="1301" priority="1518" operator="equal">
      <formula>"SN"</formula>
    </cfRule>
    <cfRule type="cellIs" dxfId="1300" priority="1520" operator="equal">
      <formula>"Fü"</formula>
    </cfRule>
    <cfRule type="cellIs" dxfId="1299" priority="1521" operator="equal">
      <formula>"ÉJ"</formula>
    </cfRule>
    <cfRule type="cellIs" dxfId="1298" priority="1522" operator="equal">
      <formula>"É"</formula>
    </cfRule>
    <cfRule type="cellIs" dxfId="1297" priority="1523" operator="equal">
      <formula>"i"</formula>
    </cfRule>
    <cfRule type="cellIs" dxfId="1296" priority="1524" operator="equal">
      <formula>"DU"</formula>
    </cfRule>
    <cfRule type="cellIs" dxfId="1295" priority="1525" operator="equal">
      <formula>"DE"</formula>
    </cfRule>
    <cfRule type="cellIs" dxfId="1294" priority="1526" operator="equal">
      <formula>"N"</formula>
    </cfRule>
  </conditionalFormatting>
  <conditionalFormatting sqref="G148:NN148">
    <cfRule type="cellIs" dxfId="1293" priority="1469" operator="equal">
      <formula>"i"</formula>
    </cfRule>
    <cfRule type="cellIs" dxfId="1292" priority="1471" operator="equal">
      <formula>"P"</formula>
    </cfRule>
    <cfRule type="cellIs" dxfId="1291" priority="1472" operator="equal">
      <formula>"Sk"</formula>
    </cfRule>
    <cfRule type="cellIs" dxfId="1290" priority="1473" operator="equal">
      <formula>"S12"</formula>
    </cfRule>
    <cfRule type="cellIs" dxfId="1289" priority="1474" operator="equal">
      <formula>"S11"</formula>
    </cfRule>
    <cfRule type="cellIs" dxfId="1288" priority="1475" operator="equal">
      <formula>"S10"</formula>
    </cfRule>
    <cfRule type="cellIs" dxfId="1287" priority="1476" operator="equal">
      <formula>"S9"</formula>
    </cfRule>
    <cfRule type="cellIs" dxfId="1286" priority="1477" operator="equal">
      <formula>"S8"</formula>
    </cfRule>
    <cfRule type="cellIs" dxfId="1285" priority="1478" operator="equal">
      <formula>"S7"</formula>
    </cfRule>
    <cfRule type="cellIs" dxfId="1284" priority="1479" operator="equal">
      <formula>"S6"</formula>
    </cfRule>
    <cfRule type="cellIs" dxfId="1283" priority="1480" operator="equal">
      <formula>"S5"</formula>
    </cfRule>
    <cfRule type="cellIs" dxfId="1282" priority="1481" operator="equal">
      <formula>"S4"</formula>
    </cfRule>
    <cfRule type="cellIs" dxfId="1281" priority="1482" operator="equal">
      <formula>"S3"</formula>
    </cfRule>
    <cfRule type="cellIs" dxfId="1280" priority="1483" operator="equal">
      <formula>"S2"</formula>
    </cfRule>
    <cfRule type="cellIs" dxfId="1279" priority="1484" operator="equal">
      <formula>"S1"</formula>
    </cfRule>
    <cfRule type="cellIs" dxfId="1278" priority="1485" operator="equal">
      <formula>"SÉJ"</formula>
    </cfRule>
    <cfRule type="cellIs" dxfId="1277" priority="1486" operator="equal">
      <formula>"SÉ"</formula>
    </cfRule>
    <cfRule type="cellIs" dxfId="1276" priority="1487" operator="equal">
      <formula>"SDU"</formula>
    </cfRule>
    <cfRule type="cellIs" dxfId="1275" priority="1488" operator="equal">
      <formula>"SDE"</formula>
    </cfRule>
    <cfRule type="cellIs" dxfId="1274" priority="1489" operator="equal">
      <formula>"SN"</formula>
    </cfRule>
    <cfRule type="cellIs" dxfId="1273" priority="1491" operator="equal">
      <formula>"Fü"</formula>
    </cfRule>
    <cfRule type="cellIs" dxfId="1272" priority="1492" operator="equal">
      <formula>"ÉJ"</formula>
    </cfRule>
    <cfRule type="cellIs" dxfId="1271" priority="1493" operator="equal">
      <formula>"É"</formula>
    </cfRule>
    <cfRule type="cellIs" dxfId="1270" priority="1494" operator="equal">
      <formula>"i"</formula>
    </cfRule>
    <cfRule type="cellIs" dxfId="1269" priority="1495" operator="equal">
      <formula>"DU"</formula>
    </cfRule>
    <cfRule type="cellIs" dxfId="1268" priority="1496" operator="equal">
      <formula>"DE"</formula>
    </cfRule>
    <cfRule type="cellIs" dxfId="1267" priority="1497" operator="equal">
      <formula>"N"</formula>
    </cfRule>
  </conditionalFormatting>
  <conditionalFormatting sqref="G49:NN49">
    <cfRule type="cellIs" dxfId="1266" priority="1382" operator="equal">
      <formula>"i"</formula>
    </cfRule>
    <cfRule type="cellIs" dxfId="1265" priority="1384" operator="equal">
      <formula>"P"</formula>
    </cfRule>
    <cfRule type="cellIs" dxfId="1264" priority="1385" operator="equal">
      <formula>"Sk"</formula>
    </cfRule>
    <cfRule type="cellIs" dxfId="1263" priority="1386" operator="equal">
      <formula>"S12"</formula>
    </cfRule>
    <cfRule type="cellIs" dxfId="1262" priority="1387" operator="equal">
      <formula>"S11"</formula>
    </cfRule>
    <cfRule type="cellIs" dxfId="1261" priority="1388" operator="equal">
      <formula>"S10"</formula>
    </cfRule>
    <cfRule type="cellIs" dxfId="1260" priority="1389" operator="equal">
      <formula>"S9"</formula>
    </cfRule>
    <cfRule type="cellIs" dxfId="1259" priority="1390" operator="equal">
      <formula>"S8"</formula>
    </cfRule>
    <cfRule type="cellIs" dxfId="1258" priority="1391" operator="equal">
      <formula>"S7"</formula>
    </cfRule>
    <cfRule type="cellIs" dxfId="1257" priority="1392" operator="equal">
      <formula>"S6"</formula>
    </cfRule>
    <cfRule type="cellIs" dxfId="1256" priority="1393" operator="equal">
      <formula>"S5"</formula>
    </cfRule>
    <cfRule type="cellIs" dxfId="1255" priority="1394" operator="equal">
      <formula>"S4"</formula>
    </cfRule>
    <cfRule type="cellIs" dxfId="1254" priority="1395" operator="equal">
      <formula>"S3"</formula>
    </cfRule>
    <cfRule type="cellIs" dxfId="1253" priority="1396" operator="equal">
      <formula>"S2"</formula>
    </cfRule>
    <cfRule type="cellIs" dxfId="1252" priority="1397" operator="equal">
      <formula>"S1"</formula>
    </cfRule>
    <cfRule type="cellIs" dxfId="1251" priority="1398" operator="equal">
      <formula>"SÉJ"</formula>
    </cfRule>
    <cfRule type="cellIs" dxfId="1250" priority="1399" operator="equal">
      <formula>"SÉ"</formula>
    </cfRule>
    <cfRule type="cellIs" dxfId="1249" priority="1400" operator="equal">
      <formula>"SDU"</formula>
    </cfRule>
    <cfRule type="cellIs" dxfId="1248" priority="1401" operator="equal">
      <formula>"SDE"</formula>
    </cfRule>
    <cfRule type="cellIs" dxfId="1247" priority="1402" operator="equal">
      <formula>"SN"</formula>
    </cfRule>
    <cfRule type="cellIs" dxfId="1246" priority="1404" operator="equal">
      <formula>"Fü"</formula>
    </cfRule>
    <cfRule type="cellIs" dxfId="1245" priority="1405" operator="equal">
      <formula>"ÉJ"</formula>
    </cfRule>
    <cfRule type="cellIs" dxfId="1244" priority="1406" operator="equal">
      <formula>"É"</formula>
    </cfRule>
    <cfRule type="cellIs" dxfId="1243" priority="1407" operator="equal">
      <formula>"i"</formula>
    </cfRule>
    <cfRule type="cellIs" dxfId="1242" priority="1408" operator="equal">
      <formula>"DU"</formula>
    </cfRule>
    <cfRule type="cellIs" dxfId="1241" priority="1409" operator="equal">
      <formula>"DE"</formula>
    </cfRule>
    <cfRule type="cellIs" dxfId="1240" priority="1410" operator="equal">
      <formula>"N"</formula>
    </cfRule>
  </conditionalFormatting>
  <conditionalFormatting sqref="G81:NN81">
    <cfRule type="cellIs" dxfId="1239" priority="1353" operator="equal">
      <formula>"i"</formula>
    </cfRule>
    <cfRule type="cellIs" dxfId="1238" priority="1355" operator="equal">
      <formula>"P"</formula>
    </cfRule>
    <cfRule type="cellIs" dxfId="1237" priority="1356" operator="equal">
      <formula>"Sk"</formula>
    </cfRule>
    <cfRule type="cellIs" dxfId="1236" priority="1357" operator="equal">
      <formula>"S12"</formula>
    </cfRule>
    <cfRule type="cellIs" dxfId="1235" priority="1358" operator="equal">
      <formula>"S11"</formula>
    </cfRule>
    <cfRule type="cellIs" dxfId="1234" priority="1359" operator="equal">
      <formula>"S10"</formula>
    </cfRule>
    <cfRule type="cellIs" dxfId="1233" priority="1360" operator="equal">
      <formula>"S9"</formula>
    </cfRule>
    <cfRule type="cellIs" dxfId="1232" priority="1361" operator="equal">
      <formula>"S8"</formula>
    </cfRule>
    <cfRule type="cellIs" dxfId="1231" priority="1362" operator="equal">
      <formula>"S7"</formula>
    </cfRule>
    <cfRule type="cellIs" dxfId="1230" priority="1363" operator="equal">
      <formula>"S6"</formula>
    </cfRule>
    <cfRule type="cellIs" dxfId="1229" priority="1364" operator="equal">
      <formula>"S5"</formula>
    </cfRule>
    <cfRule type="cellIs" dxfId="1228" priority="1365" operator="equal">
      <formula>"S4"</formula>
    </cfRule>
    <cfRule type="cellIs" dxfId="1227" priority="1366" operator="equal">
      <formula>"S3"</formula>
    </cfRule>
    <cfRule type="cellIs" dxfId="1226" priority="1367" operator="equal">
      <formula>"S2"</formula>
    </cfRule>
    <cfRule type="cellIs" dxfId="1225" priority="1368" operator="equal">
      <formula>"S1"</formula>
    </cfRule>
    <cfRule type="cellIs" dxfId="1224" priority="1369" operator="equal">
      <formula>"SÉJ"</formula>
    </cfRule>
    <cfRule type="cellIs" dxfId="1223" priority="1370" operator="equal">
      <formula>"SÉ"</formula>
    </cfRule>
    <cfRule type="cellIs" dxfId="1222" priority="1371" operator="equal">
      <formula>"SDU"</formula>
    </cfRule>
    <cfRule type="cellIs" dxfId="1221" priority="1372" operator="equal">
      <formula>"SDE"</formula>
    </cfRule>
    <cfRule type="cellIs" dxfId="1220" priority="1373" operator="equal">
      <formula>"SN"</formula>
    </cfRule>
    <cfRule type="cellIs" dxfId="1219" priority="1375" operator="equal">
      <formula>"Fü"</formula>
    </cfRule>
    <cfRule type="cellIs" dxfId="1218" priority="1376" operator="equal">
      <formula>"ÉJ"</formula>
    </cfRule>
    <cfRule type="cellIs" dxfId="1217" priority="1377" operator="equal">
      <formula>"É"</formula>
    </cfRule>
    <cfRule type="cellIs" dxfId="1216" priority="1378" operator="equal">
      <formula>"i"</formula>
    </cfRule>
    <cfRule type="cellIs" dxfId="1215" priority="1379" operator="equal">
      <formula>"DU"</formula>
    </cfRule>
    <cfRule type="cellIs" dxfId="1214" priority="1380" operator="equal">
      <formula>"DE"</formula>
    </cfRule>
    <cfRule type="cellIs" dxfId="1213" priority="1381" operator="equal">
      <formula>"N"</formula>
    </cfRule>
  </conditionalFormatting>
  <conditionalFormatting sqref="G113:NN113">
    <cfRule type="cellIs" dxfId="1212" priority="1324" operator="equal">
      <formula>"i"</formula>
    </cfRule>
    <cfRule type="cellIs" dxfId="1211" priority="1326" operator="equal">
      <formula>"P"</formula>
    </cfRule>
    <cfRule type="cellIs" dxfId="1210" priority="1327" operator="equal">
      <formula>"Sk"</formula>
    </cfRule>
    <cfRule type="cellIs" dxfId="1209" priority="1328" operator="equal">
      <formula>"S12"</formula>
    </cfRule>
    <cfRule type="cellIs" dxfId="1208" priority="1329" operator="equal">
      <formula>"S11"</formula>
    </cfRule>
    <cfRule type="cellIs" dxfId="1207" priority="1330" operator="equal">
      <formula>"S10"</formula>
    </cfRule>
    <cfRule type="cellIs" dxfId="1206" priority="1331" operator="equal">
      <formula>"S9"</formula>
    </cfRule>
    <cfRule type="cellIs" dxfId="1205" priority="1332" operator="equal">
      <formula>"S8"</formula>
    </cfRule>
    <cfRule type="cellIs" dxfId="1204" priority="1333" operator="equal">
      <formula>"S7"</formula>
    </cfRule>
    <cfRule type="cellIs" dxfId="1203" priority="1334" operator="equal">
      <formula>"S6"</formula>
    </cfRule>
    <cfRule type="cellIs" dxfId="1202" priority="1335" operator="equal">
      <formula>"S5"</formula>
    </cfRule>
    <cfRule type="cellIs" dxfId="1201" priority="1336" operator="equal">
      <formula>"S4"</formula>
    </cfRule>
    <cfRule type="cellIs" dxfId="1200" priority="1337" operator="equal">
      <formula>"S3"</formula>
    </cfRule>
    <cfRule type="cellIs" dxfId="1199" priority="1338" operator="equal">
      <formula>"S2"</formula>
    </cfRule>
    <cfRule type="cellIs" dxfId="1198" priority="1339" operator="equal">
      <formula>"S1"</formula>
    </cfRule>
    <cfRule type="cellIs" dxfId="1197" priority="1340" operator="equal">
      <formula>"SÉJ"</formula>
    </cfRule>
    <cfRule type="cellIs" dxfId="1196" priority="1341" operator="equal">
      <formula>"SÉ"</formula>
    </cfRule>
    <cfRule type="cellIs" dxfId="1195" priority="1342" operator="equal">
      <formula>"SDU"</formula>
    </cfRule>
    <cfRule type="cellIs" dxfId="1194" priority="1343" operator="equal">
      <formula>"SDE"</formula>
    </cfRule>
    <cfRule type="cellIs" dxfId="1193" priority="1344" operator="equal">
      <formula>"SN"</formula>
    </cfRule>
    <cfRule type="cellIs" dxfId="1192" priority="1346" operator="equal">
      <formula>"Fü"</formula>
    </cfRule>
    <cfRule type="cellIs" dxfId="1191" priority="1347" operator="equal">
      <formula>"ÉJ"</formula>
    </cfRule>
    <cfRule type="cellIs" dxfId="1190" priority="1348" operator="equal">
      <formula>"É"</formula>
    </cfRule>
    <cfRule type="cellIs" dxfId="1189" priority="1349" operator="equal">
      <formula>"i"</formula>
    </cfRule>
    <cfRule type="cellIs" dxfId="1188" priority="1350" operator="equal">
      <formula>"DU"</formula>
    </cfRule>
    <cfRule type="cellIs" dxfId="1187" priority="1351" operator="equal">
      <formula>"DE"</formula>
    </cfRule>
    <cfRule type="cellIs" dxfId="1186" priority="1352" operator="equal">
      <formula>"N"</formula>
    </cfRule>
  </conditionalFormatting>
  <conditionalFormatting sqref="G145:NN145">
    <cfRule type="cellIs" dxfId="1185" priority="1295" operator="equal">
      <formula>"i"</formula>
    </cfRule>
    <cfRule type="cellIs" dxfId="1184" priority="1297" operator="equal">
      <formula>"P"</formula>
    </cfRule>
    <cfRule type="cellIs" dxfId="1183" priority="1298" operator="equal">
      <formula>"Sk"</formula>
    </cfRule>
    <cfRule type="cellIs" dxfId="1182" priority="1299" operator="equal">
      <formula>"S12"</formula>
    </cfRule>
    <cfRule type="cellIs" dxfId="1181" priority="1300" operator="equal">
      <formula>"S11"</formula>
    </cfRule>
    <cfRule type="cellIs" dxfId="1180" priority="1301" operator="equal">
      <formula>"S10"</formula>
    </cfRule>
    <cfRule type="cellIs" dxfId="1179" priority="1302" operator="equal">
      <formula>"S9"</formula>
    </cfRule>
    <cfRule type="cellIs" dxfId="1178" priority="1303" operator="equal">
      <formula>"S8"</formula>
    </cfRule>
    <cfRule type="cellIs" dxfId="1177" priority="1304" operator="equal">
      <formula>"S7"</formula>
    </cfRule>
    <cfRule type="cellIs" dxfId="1176" priority="1305" operator="equal">
      <formula>"S6"</formula>
    </cfRule>
    <cfRule type="cellIs" dxfId="1175" priority="1306" operator="equal">
      <formula>"S5"</formula>
    </cfRule>
    <cfRule type="cellIs" dxfId="1174" priority="1307" operator="equal">
      <formula>"S4"</formula>
    </cfRule>
    <cfRule type="cellIs" dxfId="1173" priority="1308" operator="equal">
      <formula>"S3"</formula>
    </cfRule>
    <cfRule type="cellIs" dxfId="1172" priority="1309" operator="equal">
      <formula>"S2"</formula>
    </cfRule>
    <cfRule type="cellIs" dxfId="1171" priority="1310" operator="equal">
      <formula>"S1"</formula>
    </cfRule>
    <cfRule type="cellIs" dxfId="1170" priority="1311" operator="equal">
      <formula>"SÉJ"</formula>
    </cfRule>
    <cfRule type="cellIs" dxfId="1169" priority="1312" operator="equal">
      <formula>"SÉ"</formula>
    </cfRule>
    <cfRule type="cellIs" dxfId="1168" priority="1313" operator="equal">
      <formula>"SDU"</formula>
    </cfRule>
    <cfRule type="cellIs" dxfId="1167" priority="1314" operator="equal">
      <formula>"SDE"</formula>
    </cfRule>
    <cfRule type="cellIs" dxfId="1166" priority="1315" operator="equal">
      <formula>"SN"</formula>
    </cfRule>
    <cfRule type="cellIs" dxfId="1165" priority="1317" operator="equal">
      <formula>"Fü"</formula>
    </cfRule>
    <cfRule type="cellIs" dxfId="1164" priority="1318" operator="equal">
      <formula>"ÉJ"</formula>
    </cfRule>
    <cfRule type="cellIs" dxfId="1163" priority="1319" operator="equal">
      <formula>"É"</formula>
    </cfRule>
    <cfRule type="cellIs" dxfId="1162" priority="1320" operator="equal">
      <formula>"i"</formula>
    </cfRule>
    <cfRule type="cellIs" dxfId="1161" priority="1321" operator="equal">
      <formula>"DU"</formula>
    </cfRule>
    <cfRule type="cellIs" dxfId="1160" priority="1322" operator="equal">
      <formula>"DE"</formula>
    </cfRule>
    <cfRule type="cellIs" dxfId="1159" priority="1323" operator="equal">
      <formula>"N"</formula>
    </cfRule>
  </conditionalFormatting>
  <conditionalFormatting sqref="G209:NN209">
    <cfRule type="cellIs" dxfId="1158" priority="1237" operator="equal">
      <formula>"i"</formula>
    </cfRule>
    <cfRule type="cellIs" dxfId="1157" priority="1239" operator="equal">
      <formula>"P"</formula>
    </cfRule>
    <cfRule type="cellIs" dxfId="1156" priority="1240" operator="equal">
      <formula>"Sk"</formula>
    </cfRule>
    <cfRule type="cellIs" dxfId="1155" priority="1241" operator="equal">
      <formula>"S12"</formula>
    </cfRule>
    <cfRule type="cellIs" dxfId="1154" priority="1242" operator="equal">
      <formula>"S11"</formula>
    </cfRule>
    <cfRule type="cellIs" dxfId="1153" priority="1243" operator="equal">
      <formula>"S10"</formula>
    </cfRule>
    <cfRule type="cellIs" dxfId="1152" priority="1244" operator="equal">
      <formula>"S9"</formula>
    </cfRule>
    <cfRule type="cellIs" dxfId="1151" priority="1245" operator="equal">
      <formula>"S8"</formula>
    </cfRule>
    <cfRule type="cellIs" dxfId="1150" priority="1246" operator="equal">
      <formula>"S7"</formula>
    </cfRule>
    <cfRule type="cellIs" dxfId="1149" priority="1247" operator="equal">
      <formula>"S6"</formula>
    </cfRule>
    <cfRule type="cellIs" dxfId="1148" priority="1248" operator="equal">
      <formula>"S5"</formula>
    </cfRule>
    <cfRule type="cellIs" dxfId="1147" priority="1249" operator="equal">
      <formula>"S4"</formula>
    </cfRule>
    <cfRule type="cellIs" dxfId="1146" priority="1250" operator="equal">
      <formula>"S3"</formula>
    </cfRule>
    <cfRule type="cellIs" dxfId="1145" priority="1251" operator="equal">
      <formula>"S2"</formula>
    </cfRule>
    <cfRule type="cellIs" dxfId="1144" priority="1252" operator="equal">
      <formula>"S1"</formula>
    </cfRule>
    <cfRule type="cellIs" dxfId="1143" priority="1253" operator="equal">
      <formula>"SÉJ"</formula>
    </cfRule>
    <cfRule type="cellIs" dxfId="1142" priority="1254" operator="equal">
      <formula>"SÉ"</formula>
    </cfRule>
    <cfRule type="cellIs" dxfId="1141" priority="1255" operator="equal">
      <formula>"SDU"</formula>
    </cfRule>
    <cfRule type="cellIs" dxfId="1140" priority="1256" operator="equal">
      <formula>"SDE"</formula>
    </cfRule>
    <cfRule type="cellIs" dxfId="1139" priority="1257" operator="equal">
      <formula>"SN"</formula>
    </cfRule>
    <cfRule type="cellIs" dxfId="1138" priority="1259" operator="equal">
      <formula>"Fü"</formula>
    </cfRule>
    <cfRule type="cellIs" dxfId="1137" priority="1260" operator="equal">
      <formula>"ÉJ"</formula>
    </cfRule>
    <cfRule type="cellIs" dxfId="1136" priority="1261" operator="equal">
      <formula>"É"</formula>
    </cfRule>
    <cfRule type="cellIs" dxfId="1135" priority="1262" operator="equal">
      <formula>"i"</formula>
    </cfRule>
    <cfRule type="cellIs" dxfId="1134" priority="1263" operator="equal">
      <formula>"DU"</formula>
    </cfRule>
    <cfRule type="cellIs" dxfId="1133" priority="1264" operator="equal">
      <formula>"DE"</formula>
    </cfRule>
    <cfRule type="cellIs" dxfId="1132" priority="1265" operator="equal">
      <formula>"N"</formula>
    </cfRule>
  </conditionalFormatting>
  <conditionalFormatting sqref="G226:NN226">
    <cfRule type="cellIs" dxfId="1131" priority="1208" operator="equal">
      <formula>"i"</formula>
    </cfRule>
    <cfRule type="cellIs" dxfId="1130" priority="1210" operator="equal">
      <formula>"P"</formula>
    </cfRule>
    <cfRule type="cellIs" dxfId="1129" priority="1211" operator="equal">
      <formula>"Sk"</formula>
    </cfRule>
    <cfRule type="cellIs" dxfId="1128" priority="1212" operator="equal">
      <formula>"S12"</formula>
    </cfRule>
    <cfRule type="cellIs" dxfId="1127" priority="1213" operator="equal">
      <formula>"S11"</formula>
    </cfRule>
    <cfRule type="cellIs" dxfId="1126" priority="1214" operator="equal">
      <formula>"S10"</formula>
    </cfRule>
    <cfRule type="cellIs" dxfId="1125" priority="1215" operator="equal">
      <formula>"S9"</formula>
    </cfRule>
    <cfRule type="cellIs" dxfId="1124" priority="1216" operator="equal">
      <formula>"S8"</formula>
    </cfRule>
    <cfRule type="cellIs" dxfId="1123" priority="1217" operator="equal">
      <formula>"S7"</formula>
    </cfRule>
    <cfRule type="cellIs" dxfId="1122" priority="1218" operator="equal">
      <formula>"S6"</formula>
    </cfRule>
    <cfRule type="cellIs" dxfId="1121" priority="1219" operator="equal">
      <formula>"S5"</formula>
    </cfRule>
    <cfRule type="cellIs" dxfId="1120" priority="1220" operator="equal">
      <formula>"S4"</formula>
    </cfRule>
    <cfRule type="cellIs" dxfId="1119" priority="1221" operator="equal">
      <formula>"S3"</formula>
    </cfRule>
    <cfRule type="cellIs" dxfId="1118" priority="1222" operator="equal">
      <formula>"S2"</formula>
    </cfRule>
    <cfRule type="cellIs" dxfId="1117" priority="1223" operator="equal">
      <formula>"S1"</formula>
    </cfRule>
    <cfRule type="cellIs" dxfId="1116" priority="1224" operator="equal">
      <formula>"SÉJ"</formula>
    </cfRule>
    <cfRule type="cellIs" dxfId="1115" priority="1225" operator="equal">
      <formula>"SÉ"</formula>
    </cfRule>
    <cfRule type="cellIs" dxfId="1114" priority="1226" operator="equal">
      <formula>"SDU"</formula>
    </cfRule>
    <cfRule type="cellIs" dxfId="1113" priority="1227" operator="equal">
      <formula>"SDE"</formula>
    </cfRule>
    <cfRule type="cellIs" dxfId="1112" priority="1228" operator="equal">
      <formula>"SN"</formula>
    </cfRule>
    <cfRule type="cellIs" dxfId="1111" priority="1230" operator="equal">
      <formula>"Fü"</formula>
    </cfRule>
    <cfRule type="cellIs" dxfId="1110" priority="1231" operator="equal">
      <formula>"ÉJ"</formula>
    </cfRule>
    <cfRule type="cellIs" dxfId="1109" priority="1232" operator="equal">
      <formula>"É"</formula>
    </cfRule>
    <cfRule type="cellIs" dxfId="1108" priority="1233" operator="equal">
      <formula>"i"</formula>
    </cfRule>
    <cfRule type="cellIs" dxfId="1107" priority="1234" operator="equal">
      <formula>"DU"</formula>
    </cfRule>
    <cfRule type="cellIs" dxfId="1106" priority="1235" operator="equal">
      <formula>"DE"</formula>
    </cfRule>
    <cfRule type="cellIs" dxfId="1105" priority="1236" operator="equal">
      <formula>"N"</formula>
    </cfRule>
  </conditionalFormatting>
  <conditionalFormatting sqref="G20:NN48 BL19:BL45">
    <cfRule type="cellIs" dxfId="1104" priority="1179" operator="equal">
      <formula>"i"</formula>
    </cfRule>
    <cfRule type="cellIs" dxfId="1103" priority="1181" operator="equal">
      <formula>"P"</formula>
    </cfRule>
    <cfRule type="cellIs" dxfId="1102" priority="1182" operator="equal">
      <formula>"Sk"</formula>
    </cfRule>
    <cfRule type="cellIs" dxfId="1101" priority="1183" operator="equal">
      <formula>"S12"</formula>
    </cfRule>
    <cfRule type="cellIs" dxfId="1100" priority="1184" operator="equal">
      <formula>"S11"</formula>
    </cfRule>
    <cfRule type="cellIs" dxfId="1099" priority="1185" operator="equal">
      <formula>"S10"</formula>
    </cfRule>
    <cfRule type="cellIs" dxfId="1098" priority="1186" operator="equal">
      <formula>"S9"</formula>
    </cfRule>
    <cfRule type="cellIs" dxfId="1097" priority="1187" operator="equal">
      <formula>"S8"</formula>
    </cfRule>
    <cfRule type="cellIs" dxfId="1096" priority="1188" operator="equal">
      <formula>"S7"</formula>
    </cfRule>
    <cfRule type="cellIs" dxfId="1095" priority="1189" operator="equal">
      <formula>"S6"</formula>
    </cfRule>
    <cfRule type="cellIs" dxfId="1094" priority="1190" operator="equal">
      <formula>"S5"</formula>
    </cfRule>
    <cfRule type="cellIs" dxfId="1093" priority="1191" operator="equal">
      <formula>"S4"</formula>
    </cfRule>
    <cfRule type="cellIs" dxfId="1092" priority="1192" operator="equal">
      <formula>"S3"</formula>
    </cfRule>
    <cfRule type="cellIs" dxfId="1091" priority="1193" operator="equal">
      <formula>"S2"</formula>
    </cfRule>
    <cfRule type="cellIs" dxfId="1090" priority="1194" operator="equal">
      <formula>"S1"</formula>
    </cfRule>
    <cfRule type="cellIs" dxfId="1089" priority="1195" operator="equal">
      <formula>"SÉJ"</formula>
    </cfRule>
    <cfRule type="cellIs" dxfId="1088" priority="1196" operator="equal">
      <formula>"SÉ"</formula>
    </cfRule>
    <cfRule type="cellIs" dxfId="1087" priority="1197" operator="equal">
      <formula>"SDU"</formula>
    </cfRule>
    <cfRule type="cellIs" dxfId="1086" priority="1198" operator="equal">
      <formula>"SDE"</formula>
    </cfRule>
    <cfRule type="cellIs" dxfId="1085" priority="1199" operator="equal">
      <formula>"SN"</formula>
    </cfRule>
    <cfRule type="cellIs" dxfId="1084" priority="1201" operator="equal">
      <formula>"Fü"</formula>
    </cfRule>
    <cfRule type="cellIs" dxfId="1083" priority="1202" operator="equal">
      <formula>"ÉJ"</formula>
    </cfRule>
    <cfRule type="cellIs" dxfId="1082" priority="1203" operator="equal">
      <formula>"É"</formula>
    </cfRule>
    <cfRule type="cellIs" dxfId="1081" priority="1204" operator="equal">
      <formula>"i"</formula>
    </cfRule>
    <cfRule type="cellIs" dxfId="1080" priority="1205" operator="equal">
      <formula>"DU"</formula>
    </cfRule>
    <cfRule type="cellIs" dxfId="1079" priority="1206" operator="equal">
      <formula>"DE"</formula>
    </cfRule>
    <cfRule type="cellIs" dxfId="1078" priority="1207" operator="equal">
      <formula>"N"</formula>
    </cfRule>
  </conditionalFormatting>
  <conditionalFormatting sqref="G53:NN80">
    <cfRule type="cellIs" dxfId="1077" priority="1150" operator="equal">
      <formula>"i"</formula>
    </cfRule>
    <cfRule type="cellIs" dxfId="1076" priority="1152" operator="equal">
      <formula>"P"</formula>
    </cfRule>
    <cfRule type="cellIs" dxfId="1075" priority="1153" operator="equal">
      <formula>"Sk"</formula>
    </cfRule>
    <cfRule type="cellIs" dxfId="1074" priority="1154" operator="equal">
      <formula>"S12"</formula>
    </cfRule>
    <cfRule type="cellIs" dxfId="1073" priority="1155" operator="equal">
      <formula>"S11"</formula>
    </cfRule>
    <cfRule type="cellIs" dxfId="1072" priority="1156" operator="equal">
      <formula>"S10"</formula>
    </cfRule>
    <cfRule type="cellIs" dxfId="1071" priority="1157" operator="equal">
      <formula>"S9"</formula>
    </cfRule>
    <cfRule type="cellIs" dxfId="1070" priority="1158" operator="equal">
      <formula>"S8"</formula>
    </cfRule>
    <cfRule type="cellIs" dxfId="1069" priority="1159" operator="equal">
      <formula>"S7"</formula>
    </cfRule>
    <cfRule type="cellIs" dxfId="1068" priority="1160" operator="equal">
      <formula>"S6"</formula>
    </cfRule>
    <cfRule type="cellIs" dxfId="1067" priority="1161" operator="equal">
      <formula>"S5"</formula>
    </cfRule>
    <cfRule type="cellIs" dxfId="1066" priority="1162" operator="equal">
      <formula>"S4"</formula>
    </cfRule>
    <cfRule type="cellIs" dxfId="1065" priority="1163" operator="equal">
      <formula>"S3"</formula>
    </cfRule>
    <cfRule type="cellIs" dxfId="1064" priority="1164" operator="equal">
      <formula>"S2"</formula>
    </cfRule>
    <cfRule type="cellIs" dxfId="1063" priority="1165" operator="equal">
      <formula>"S1"</formula>
    </cfRule>
    <cfRule type="cellIs" dxfId="1062" priority="1166" operator="equal">
      <formula>"SÉJ"</formula>
    </cfRule>
    <cfRule type="cellIs" dxfId="1061" priority="1167" operator="equal">
      <formula>"SÉ"</formula>
    </cfRule>
    <cfRule type="cellIs" dxfId="1060" priority="1168" operator="equal">
      <formula>"SDU"</formula>
    </cfRule>
    <cfRule type="cellIs" dxfId="1059" priority="1169" operator="equal">
      <formula>"SDE"</formula>
    </cfRule>
    <cfRule type="cellIs" dxfId="1058" priority="1170" operator="equal">
      <formula>"SN"</formula>
    </cfRule>
    <cfRule type="cellIs" dxfId="1057" priority="1172" operator="equal">
      <formula>"Fü"</formula>
    </cfRule>
    <cfRule type="cellIs" dxfId="1056" priority="1173" operator="equal">
      <formula>"ÉJ"</formula>
    </cfRule>
    <cfRule type="cellIs" dxfId="1055" priority="1174" operator="equal">
      <formula>"É"</formula>
    </cfRule>
    <cfRule type="cellIs" dxfId="1054" priority="1175" operator="equal">
      <formula>"i"</formula>
    </cfRule>
    <cfRule type="cellIs" dxfId="1053" priority="1176" operator="equal">
      <formula>"DU"</formula>
    </cfRule>
    <cfRule type="cellIs" dxfId="1052" priority="1177" operator="equal">
      <formula>"DE"</formula>
    </cfRule>
    <cfRule type="cellIs" dxfId="1051" priority="1178" operator="equal">
      <formula>"N"</formula>
    </cfRule>
  </conditionalFormatting>
  <conditionalFormatting sqref="G85:NN112">
    <cfRule type="cellIs" dxfId="1050" priority="1121" operator="equal">
      <formula>"i"</formula>
    </cfRule>
    <cfRule type="cellIs" dxfId="1049" priority="1123" operator="equal">
      <formula>"P"</formula>
    </cfRule>
    <cfRule type="cellIs" dxfId="1048" priority="1124" operator="equal">
      <formula>"Sk"</formula>
    </cfRule>
    <cfRule type="cellIs" dxfId="1047" priority="1125" operator="equal">
      <formula>"S12"</formula>
    </cfRule>
    <cfRule type="cellIs" dxfId="1046" priority="1126" operator="equal">
      <formula>"S11"</formula>
    </cfRule>
    <cfRule type="cellIs" dxfId="1045" priority="1127" operator="equal">
      <formula>"S10"</formula>
    </cfRule>
    <cfRule type="cellIs" dxfId="1044" priority="1128" operator="equal">
      <formula>"S9"</formula>
    </cfRule>
    <cfRule type="cellIs" dxfId="1043" priority="1129" operator="equal">
      <formula>"S8"</formula>
    </cfRule>
    <cfRule type="cellIs" dxfId="1042" priority="1130" operator="equal">
      <formula>"S7"</formula>
    </cfRule>
    <cfRule type="cellIs" dxfId="1041" priority="1131" operator="equal">
      <formula>"S6"</formula>
    </cfRule>
    <cfRule type="cellIs" dxfId="1040" priority="1132" operator="equal">
      <formula>"S5"</formula>
    </cfRule>
    <cfRule type="cellIs" dxfId="1039" priority="1133" operator="equal">
      <formula>"S4"</formula>
    </cfRule>
    <cfRule type="cellIs" dxfId="1038" priority="1134" operator="equal">
      <formula>"S3"</formula>
    </cfRule>
    <cfRule type="cellIs" dxfId="1037" priority="1135" operator="equal">
      <formula>"S2"</formula>
    </cfRule>
    <cfRule type="cellIs" dxfId="1036" priority="1136" operator="equal">
      <formula>"S1"</formula>
    </cfRule>
    <cfRule type="cellIs" dxfId="1035" priority="1137" operator="equal">
      <formula>"SÉJ"</formula>
    </cfRule>
    <cfRule type="cellIs" dxfId="1034" priority="1138" operator="equal">
      <formula>"SÉ"</formula>
    </cfRule>
    <cfRule type="cellIs" dxfId="1033" priority="1139" operator="equal">
      <formula>"SDU"</formula>
    </cfRule>
    <cfRule type="cellIs" dxfId="1032" priority="1140" operator="equal">
      <formula>"SDE"</formula>
    </cfRule>
    <cfRule type="cellIs" dxfId="1031" priority="1141" operator="equal">
      <formula>"SN"</formula>
    </cfRule>
    <cfRule type="cellIs" dxfId="1030" priority="1143" operator="equal">
      <formula>"Fü"</formula>
    </cfRule>
    <cfRule type="cellIs" dxfId="1029" priority="1144" operator="equal">
      <formula>"ÉJ"</formula>
    </cfRule>
    <cfRule type="cellIs" dxfId="1028" priority="1145" operator="equal">
      <formula>"É"</formula>
    </cfRule>
    <cfRule type="cellIs" dxfId="1027" priority="1146" operator="equal">
      <formula>"i"</formula>
    </cfRule>
    <cfRule type="cellIs" dxfId="1026" priority="1147" operator="equal">
      <formula>"DU"</formula>
    </cfRule>
    <cfRule type="cellIs" dxfId="1025" priority="1148" operator="equal">
      <formula>"DE"</formula>
    </cfRule>
    <cfRule type="cellIs" dxfId="1024" priority="1149" operator="equal">
      <formula>"N"</formula>
    </cfRule>
  </conditionalFormatting>
  <conditionalFormatting sqref="G117:NN143">
    <cfRule type="cellIs" dxfId="1023" priority="1092" operator="equal">
      <formula>"i"</formula>
    </cfRule>
    <cfRule type="cellIs" dxfId="1022" priority="1094" operator="equal">
      <formula>"P"</formula>
    </cfRule>
    <cfRule type="cellIs" dxfId="1021" priority="1095" operator="equal">
      <formula>"Sk"</formula>
    </cfRule>
    <cfRule type="cellIs" dxfId="1020" priority="1096" operator="equal">
      <formula>"S12"</formula>
    </cfRule>
    <cfRule type="cellIs" dxfId="1019" priority="1097" operator="equal">
      <formula>"S11"</formula>
    </cfRule>
    <cfRule type="cellIs" dxfId="1018" priority="1098" operator="equal">
      <formula>"S10"</formula>
    </cfRule>
    <cfRule type="cellIs" dxfId="1017" priority="1099" operator="equal">
      <formula>"S9"</formula>
    </cfRule>
    <cfRule type="cellIs" dxfId="1016" priority="1100" operator="equal">
      <formula>"S8"</formula>
    </cfRule>
    <cfRule type="cellIs" dxfId="1015" priority="1101" operator="equal">
      <formula>"S7"</formula>
    </cfRule>
    <cfRule type="cellIs" dxfId="1014" priority="1102" operator="equal">
      <formula>"S6"</formula>
    </cfRule>
    <cfRule type="cellIs" dxfId="1013" priority="1103" operator="equal">
      <formula>"S5"</formula>
    </cfRule>
    <cfRule type="cellIs" dxfId="1012" priority="1104" operator="equal">
      <formula>"S4"</formula>
    </cfRule>
    <cfRule type="cellIs" dxfId="1011" priority="1105" operator="equal">
      <formula>"S3"</formula>
    </cfRule>
    <cfRule type="cellIs" dxfId="1010" priority="1106" operator="equal">
      <formula>"S2"</formula>
    </cfRule>
    <cfRule type="cellIs" dxfId="1009" priority="1107" operator="equal">
      <formula>"S1"</formula>
    </cfRule>
    <cfRule type="cellIs" dxfId="1008" priority="1108" operator="equal">
      <formula>"SÉJ"</formula>
    </cfRule>
    <cfRule type="cellIs" dxfId="1007" priority="1109" operator="equal">
      <formula>"SÉ"</formula>
    </cfRule>
    <cfRule type="cellIs" dxfId="1006" priority="1110" operator="equal">
      <formula>"SDU"</formula>
    </cfRule>
    <cfRule type="cellIs" dxfId="1005" priority="1111" operator="equal">
      <formula>"SDE"</formula>
    </cfRule>
    <cfRule type="cellIs" dxfId="1004" priority="1112" operator="equal">
      <formula>"SN"</formula>
    </cfRule>
    <cfRule type="cellIs" dxfId="1003" priority="1114" operator="equal">
      <formula>"Fü"</formula>
    </cfRule>
    <cfRule type="cellIs" dxfId="1002" priority="1115" operator="equal">
      <formula>"ÉJ"</formula>
    </cfRule>
    <cfRule type="cellIs" dxfId="1001" priority="1116" operator="equal">
      <formula>"É"</formula>
    </cfRule>
    <cfRule type="cellIs" dxfId="1000" priority="1117" operator="equal">
      <formula>"i"</formula>
    </cfRule>
    <cfRule type="cellIs" dxfId="999" priority="1118" operator="equal">
      <formula>"DU"</formula>
    </cfRule>
    <cfRule type="cellIs" dxfId="998" priority="1119" operator="equal">
      <formula>"DE"</formula>
    </cfRule>
    <cfRule type="cellIs" dxfId="997" priority="1120" operator="equal">
      <formula>"N"</formula>
    </cfRule>
  </conditionalFormatting>
  <conditionalFormatting sqref="G144:NM144">
    <cfRule type="cellIs" dxfId="996" priority="1034" operator="equal">
      <formula>"i"</formula>
    </cfRule>
    <cfRule type="cellIs" dxfId="995" priority="1036" operator="equal">
      <formula>"P"</formula>
    </cfRule>
    <cfRule type="cellIs" dxfId="994" priority="1037" operator="equal">
      <formula>"Sk"</formula>
    </cfRule>
    <cfRule type="cellIs" dxfId="993" priority="1038" operator="equal">
      <formula>"S12"</formula>
    </cfRule>
    <cfRule type="cellIs" dxfId="992" priority="1039" operator="equal">
      <formula>"S11"</formula>
    </cfRule>
    <cfRule type="cellIs" dxfId="991" priority="1040" operator="equal">
      <formula>"S10"</formula>
    </cfRule>
    <cfRule type="cellIs" dxfId="990" priority="1041" operator="equal">
      <formula>"S9"</formula>
    </cfRule>
    <cfRule type="cellIs" dxfId="989" priority="1042" operator="equal">
      <formula>"S8"</formula>
    </cfRule>
    <cfRule type="cellIs" dxfId="988" priority="1043" operator="equal">
      <formula>"S7"</formula>
    </cfRule>
    <cfRule type="cellIs" dxfId="987" priority="1044" operator="equal">
      <formula>"S6"</formula>
    </cfRule>
    <cfRule type="cellIs" dxfId="986" priority="1045" operator="equal">
      <formula>"S5"</formula>
    </cfRule>
    <cfRule type="cellIs" dxfId="985" priority="1046" operator="equal">
      <formula>"S4"</formula>
    </cfRule>
    <cfRule type="cellIs" dxfId="984" priority="1047" operator="equal">
      <formula>"S3"</formula>
    </cfRule>
    <cfRule type="cellIs" dxfId="983" priority="1048" operator="equal">
      <formula>"S2"</formula>
    </cfRule>
    <cfRule type="cellIs" dxfId="982" priority="1049" operator="equal">
      <formula>"S1"</formula>
    </cfRule>
    <cfRule type="cellIs" dxfId="981" priority="1050" operator="equal">
      <formula>"SÉJ"</formula>
    </cfRule>
    <cfRule type="cellIs" dxfId="980" priority="1051" operator="equal">
      <formula>"SÉ"</formula>
    </cfRule>
    <cfRule type="cellIs" dxfId="979" priority="1052" operator="equal">
      <formula>"SDU"</formula>
    </cfRule>
    <cfRule type="cellIs" dxfId="978" priority="1053" operator="equal">
      <formula>"SDE"</formula>
    </cfRule>
    <cfRule type="cellIs" dxfId="977" priority="1054" operator="equal">
      <formula>"SN"</formula>
    </cfRule>
    <cfRule type="cellIs" dxfId="976" priority="1056" operator="equal">
      <formula>"Fü"</formula>
    </cfRule>
    <cfRule type="cellIs" dxfId="975" priority="1057" operator="equal">
      <formula>"ÉJ"</formula>
    </cfRule>
    <cfRule type="cellIs" dxfId="974" priority="1058" operator="equal">
      <formula>"É"</formula>
    </cfRule>
    <cfRule type="cellIs" dxfId="973" priority="1059" operator="equal">
      <formula>"i"</formula>
    </cfRule>
    <cfRule type="cellIs" dxfId="972" priority="1060" operator="equal">
      <formula>"DU"</formula>
    </cfRule>
    <cfRule type="cellIs" dxfId="971" priority="1061" operator="equal">
      <formula>"DE"</formula>
    </cfRule>
    <cfRule type="cellIs" dxfId="970" priority="1062" operator="equal">
      <formula>"N"</formula>
    </cfRule>
  </conditionalFormatting>
  <conditionalFormatting sqref="G149:NN159">
    <cfRule type="cellIs" dxfId="969" priority="1005" operator="equal">
      <formula>"i"</formula>
    </cfRule>
    <cfRule type="cellIs" dxfId="968" priority="1007" operator="equal">
      <formula>"P"</formula>
    </cfRule>
    <cfRule type="cellIs" dxfId="967" priority="1008" operator="equal">
      <formula>"Sk"</formula>
    </cfRule>
    <cfRule type="cellIs" dxfId="966" priority="1009" operator="equal">
      <formula>"S12"</formula>
    </cfRule>
    <cfRule type="cellIs" dxfId="965" priority="1010" operator="equal">
      <formula>"S11"</formula>
    </cfRule>
    <cfRule type="cellIs" dxfId="964" priority="1011" operator="equal">
      <formula>"S10"</formula>
    </cfRule>
    <cfRule type="cellIs" dxfId="963" priority="1012" operator="equal">
      <formula>"S9"</formula>
    </cfRule>
    <cfRule type="cellIs" dxfId="962" priority="1013" operator="equal">
      <formula>"S8"</formula>
    </cfRule>
    <cfRule type="cellIs" dxfId="961" priority="1014" operator="equal">
      <formula>"S7"</formula>
    </cfRule>
    <cfRule type="cellIs" dxfId="960" priority="1015" operator="equal">
      <formula>"S6"</formula>
    </cfRule>
    <cfRule type="cellIs" dxfId="959" priority="1016" operator="equal">
      <formula>"S5"</formula>
    </cfRule>
    <cfRule type="cellIs" dxfId="958" priority="1017" operator="equal">
      <formula>"S4"</formula>
    </cfRule>
    <cfRule type="cellIs" dxfId="957" priority="1018" operator="equal">
      <formula>"S3"</formula>
    </cfRule>
    <cfRule type="cellIs" dxfId="956" priority="1019" operator="equal">
      <formula>"S2"</formula>
    </cfRule>
    <cfRule type="cellIs" dxfId="955" priority="1020" operator="equal">
      <formula>"S1"</formula>
    </cfRule>
    <cfRule type="cellIs" dxfId="954" priority="1021" operator="equal">
      <formula>"SÉJ"</formula>
    </cfRule>
    <cfRule type="cellIs" dxfId="953" priority="1022" operator="equal">
      <formula>"SÉ"</formula>
    </cfRule>
    <cfRule type="cellIs" dxfId="952" priority="1023" operator="equal">
      <formula>"SDU"</formula>
    </cfRule>
    <cfRule type="cellIs" dxfId="951" priority="1024" operator="equal">
      <formula>"SDE"</formula>
    </cfRule>
    <cfRule type="cellIs" dxfId="950" priority="1025" operator="equal">
      <formula>"SN"</formula>
    </cfRule>
    <cfRule type="cellIs" dxfId="949" priority="1027" operator="equal">
      <formula>"Fü"</formula>
    </cfRule>
    <cfRule type="cellIs" dxfId="948" priority="1028" operator="equal">
      <formula>"ÉJ"</formula>
    </cfRule>
    <cfRule type="cellIs" dxfId="947" priority="1029" operator="equal">
      <formula>"É"</formula>
    </cfRule>
    <cfRule type="cellIs" dxfId="946" priority="1030" operator="equal">
      <formula>"i"</formula>
    </cfRule>
    <cfRule type="cellIs" dxfId="945" priority="1031" operator="equal">
      <formula>"DU"</formula>
    </cfRule>
    <cfRule type="cellIs" dxfId="944" priority="1032" operator="equal">
      <formula>"DE"</formula>
    </cfRule>
    <cfRule type="cellIs" dxfId="943" priority="1033" operator="equal">
      <formula>"N"</formula>
    </cfRule>
  </conditionalFormatting>
  <conditionalFormatting sqref="G160:NN170 AV159:BN160">
    <cfRule type="cellIs" dxfId="942" priority="976" operator="equal">
      <formula>"i"</formula>
    </cfRule>
    <cfRule type="cellIs" dxfId="941" priority="978" operator="equal">
      <formula>"P"</formula>
    </cfRule>
    <cfRule type="cellIs" dxfId="940" priority="979" operator="equal">
      <formula>"Sk"</formula>
    </cfRule>
    <cfRule type="cellIs" dxfId="939" priority="980" operator="equal">
      <formula>"S12"</formula>
    </cfRule>
    <cfRule type="cellIs" dxfId="938" priority="981" operator="equal">
      <formula>"S11"</formula>
    </cfRule>
    <cfRule type="cellIs" dxfId="937" priority="982" operator="equal">
      <formula>"S10"</formula>
    </cfRule>
    <cfRule type="cellIs" dxfId="936" priority="983" operator="equal">
      <formula>"S9"</formula>
    </cfRule>
    <cfRule type="cellIs" dxfId="935" priority="984" operator="equal">
      <formula>"S8"</formula>
    </cfRule>
    <cfRule type="cellIs" dxfId="934" priority="985" operator="equal">
      <formula>"S7"</formula>
    </cfRule>
    <cfRule type="cellIs" dxfId="933" priority="986" operator="equal">
      <formula>"S6"</formula>
    </cfRule>
    <cfRule type="cellIs" dxfId="932" priority="987" operator="equal">
      <formula>"S5"</formula>
    </cfRule>
    <cfRule type="cellIs" dxfId="931" priority="988" operator="equal">
      <formula>"S4"</formula>
    </cfRule>
    <cfRule type="cellIs" dxfId="930" priority="989" operator="equal">
      <formula>"S3"</formula>
    </cfRule>
    <cfRule type="cellIs" dxfId="929" priority="990" operator="equal">
      <formula>"S2"</formula>
    </cfRule>
    <cfRule type="cellIs" dxfId="928" priority="991" operator="equal">
      <formula>"S1"</formula>
    </cfRule>
    <cfRule type="cellIs" dxfId="927" priority="992" operator="equal">
      <formula>"SÉJ"</formula>
    </cfRule>
    <cfRule type="cellIs" dxfId="926" priority="993" operator="equal">
      <formula>"SÉ"</formula>
    </cfRule>
    <cfRule type="cellIs" dxfId="925" priority="994" operator="equal">
      <formula>"SDU"</formula>
    </cfRule>
    <cfRule type="cellIs" dxfId="924" priority="995" operator="equal">
      <formula>"SDE"</formula>
    </cfRule>
    <cfRule type="cellIs" dxfId="923" priority="996" operator="equal">
      <formula>"SN"</formula>
    </cfRule>
    <cfRule type="cellIs" dxfId="922" priority="998" operator="equal">
      <formula>"Fü"</formula>
    </cfRule>
    <cfRule type="cellIs" dxfId="921" priority="999" operator="equal">
      <formula>"ÉJ"</formula>
    </cfRule>
    <cfRule type="cellIs" dxfId="920" priority="1000" operator="equal">
      <formula>"É"</formula>
    </cfRule>
    <cfRule type="cellIs" dxfId="919" priority="1001" operator="equal">
      <formula>"i"</formula>
    </cfRule>
    <cfRule type="cellIs" dxfId="918" priority="1002" operator="equal">
      <formula>"DU"</formula>
    </cfRule>
    <cfRule type="cellIs" dxfId="917" priority="1003" operator="equal">
      <formula>"DE"</formula>
    </cfRule>
    <cfRule type="cellIs" dxfId="916" priority="1004" operator="equal">
      <formula>"N"</formula>
    </cfRule>
  </conditionalFormatting>
  <conditionalFormatting sqref="G171:NN181">
    <cfRule type="cellIs" dxfId="915" priority="947" operator="equal">
      <formula>"i"</formula>
    </cfRule>
    <cfRule type="cellIs" dxfId="914" priority="949" operator="equal">
      <formula>"P"</formula>
    </cfRule>
    <cfRule type="cellIs" dxfId="913" priority="950" operator="equal">
      <formula>"Sk"</formula>
    </cfRule>
    <cfRule type="cellIs" dxfId="912" priority="951" operator="equal">
      <formula>"S12"</formula>
    </cfRule>
    <cfRule type="cellIs" dxfId="911" priority="952" operator="equal">
      <formula>"S11"</formula>
    </cfRule>
    <cfRule type="cellIs" dxfId="910" priority="953" operator="equal">
      <formula>"S10"</formula>
    </cfRule>
    <cfRule type="cellIs" dxfId="909" priority="954" operator="equal">
      <formula>"S9"</formula>
    </cfRule>
    <cfRule type="cellIs" dxfId="908" priority="955" operator="equal">
      <formula>"S8"</formula>
    </cfRule>
    <cfRule type="cellIs" dxfId="907" priority="956" operator="equal">
      <formula>"S7"</formula>
    </cfRule>
    <cfRule type="cellIs" dxfId="906" priority="957" operator="equal">
      <formula>"S6"</formula>
    </cfRule>
    <cfRule type="cellIs" dxfId="905" priority="958" operator="equal">
      <formula>"S5"</formula>
    </cfRule>
    <cfRule type="cellIs" dxfId="904" priority="959" operator="equal">
      <formula>"S4"</formula>
    </cfRule>
    <cfRule type="cellIs" dxfId="903" priority="960" operator="equal">
      <formula>"S3"</formula>
    </cfRule>
    <cfRule type="cellIs" dxfId="902" priority="961" operator="equal">
      <formula>"S2"</formula>
    </cfRule>
    <cfRule type="cellIs" dxfId="901" priority="962" operator="equal">
      <formula>"S1"</formula>
    </cfRule>
    <cfRule type="cellIs" dxfId="900" priority="963" operator="equal">
      <formula>"SÉJ"</formula>
    </cfRule>
    <cfRule type="cellIs" dxfId="899" priority="964" operator="equal">
      <formula>"SÉ"</formula>
    </cfRule>
    <cfRule type="cellIs" dxfId="898" priority="965" operator="equal">
      <formula>"SDU"</formula>
    </cfRule>
    <cfRule type="cellIs" dxfId="897" priority="966" operator="equal">
      <formula>"SDE"</formula>
    </cfRule>
    <cfRule type="cellIs" dxfId="896" priority="967" operator="equal">
      <formula>"SN"</formula>
    </cfRule>
    <cfRule type="cellIs" dxfId="895" priority="969" operator="equal">
      <formula>"Fü"</formula>
    </cfRule>
    <cfRule type="cellIs" dxfId="894" priority="970" operator="equal">
      <formula>"ÉJ"</formula>
    </cfRule>
    <cfRule type="cellIs" dxfId="893" priority="971" operator="equal">
      <formula>"É"</formula>
    </cfRule>
    <cfRule type="cellIs" dxfId="892" priority="972" operator="equal">
      <formula>"i"</formula>
    </cfRule>
    <cfRule type="cellIs" dxfId="891" priority="973" operator="equal">
      <formula>"DU"</formula>
    </cfRule>
    <cfRule type="cellIs" dxfId="890" priority="974" operator="equal">
      <formula>"DE"</formula>
    </cfRule>
    <cfRule type="cellIs" dxfId="889" priority="975" operator="equal">
      <formula>"N"</formula>
    </cfRule>
  </conditionalFormatting>
  <conditionalFormatting sqref="G195:NN203 G204:FZ205 GO204:NN205 GA204:GN208 Q206:Q208">
    <cfRule type="cellIs" dxfId="888" priority="860" operator="equal">
      <formula>"i"</formula>
    </cfRule>
    <cfRule type="cellIs" dxfId="887" priority="862" operator="equal">
      <formula>"P"</formula>
    </cfRule>
    <cfRule type="cellIs" dxfId="886" priority="863" operator="equal">
      <formula>"Sk"</formula>
    </cfRule>
    <cfRule type="cellIs" dxfId="885" priority="864" operator="equal">
      <formula>"S12"</formula>
    </cfRule>
    <cfRule type="cellIs" dxfId="884" priority="865" operator="equal">
      <formula>"S11"</formula>
    </cfRule>
    <cfRule type="cellIs" dxfId="883" priority="866" operator="equal">
      <formula>"S10"</formula>
    </cfRule>
    <cfRule type="cellIs" dxfId="882" priority="867" operator="equal">
      <formula>"S9"</formula>
    </cfRule>
    <cfRule type="cellIs" dxfId="881" priority="868" operator="equal">
      <formula>"S8"</formula>
    </cfRule>
    <cfRule type="cellIs" dxfId="880" priority="869" operator="equal">
      <formula>"S7"</formula>
    </cfRule>
    <cfRule type="cellIs" dxfId="879" priority="870" operator="equal">
      <formula>"S6"</formula>
    </cfRule>
    <cfRule type="cellIs" dxfId="878" priority="871" operator="equal">
      <formula>"S5"</formula>
    </cfRule>
    <cfRule type="cellIs" dxfId="877" priority="872" operator="equal">
      <formula>"S4"</formula>
    </cfRule>
    <cfRule type="cellIs" dxfId="876" priority="873" operator="equal">
      <formula>"S3"</formula>
    </cfRule>
    <cfRule type="cellIs" dxfId="875" priority="874" operator="equal">
      <formula>"S2"</formula>
    </cfRule>
    <cfRule type="cellIs" dxfId="874" priority="875" operator="equal">
      <formula>"S1"</formula>
    </cfRule>
    <cfRule type="cellIs" dxfId="873" priority="876" operator="equal">
      <formula>"SÉJ"</formula>
    </cfRule>
    <cfRule type="cellIs" dxfId="872" priority="877" operator="equal">
      <formula>"SÉ"</formula>
    </cfRule>
    <cfRule type="cellIs" dxfId="871" priority="878" operator="equal">
      <formula>"SDU"</formula>
    </cfRule>
    <cfRule type="cellIs" dxfId="870" priority="879" operator="equal">
      <formula>"SDE"</formula>
    </cfRule>
    <cfRule type="cellIs" dxfId="869" priority="880" operator="equal">
      <formula>"SN"</formula>
    </cfRule>
    <cfRule type="cellIs" dxfId="868" priority="882" operator="equal">
      <formula>"Fü"</formula>
    </cfRule>
    <cfRule type="cellIs" dxfId="867" priority="883" operator="equal">
      <formula>"ÉJ"</formula>
    </cfRule>
    <cfRule type="cellIs" dxfId="866" priority="884" operator="equal">
      <formula>"É"</formula>
    </cfRule>
    <cfRule type="cellIs" dxfId="865" priority="885" operator="equal">
      <formula>"i"</formula>
    </cfRule>
    <cfRule type="cellIs" dxfId="864" priority="886" operator="equal">
      <formula>"DU"</formula>
    </cfRule>
    <cfRule type="cellIs" dxfId="863" priority="887" operator="equal">
      <formula>"DE"</formula>
    </cfRule>
    <cfRule type="cellIs" dxfId="862" priority="888" operator="equal">
      <formula>"N"</formula>
    </cfRule>
  </conditionalFormatting>
  <conditionalFormatting sqref="G182:NN192">
    <cfRule type="cellIs" dxfId="861" priority="831" operator="equal">
      <formula>"i"</formula>
    </cfRule>
    <cfRule type="cellIs" dxfId="860" priority="833" operator="equal">
      <formula>"P"</formula>
    </cfRule>
    <cfRule type="cellIs" dxfId="859" priority="834" operator="equal">
      <formula>"Sk"</formula>
    </cfRule>
    <cfRule type="cellIs" dxfId="858" priority="835" operator="equal">
      <formula>"S12"</formula>
    </cfRule>
    <cfRule type="cellIs" dxfId="857" priority="836" operator="equal">
      <formula>"S11"</formula>
    </cfRule>
    <cfRule type="cellIs" dxfId="856" priority="837" operator="equal">
      <formula>"S10"</formula>
    </cfRule>
    <cfRule type="cellIs" dxfId="855" priority="838" operator="equal">
      <formula>"S9"</formula>
    </cfRule>
    <cfRule type="cellIs" dxfId="854" priority="839" operator="equal">
      <formula>"S8"</formula>
    </cfRule>
    <cfRule type="cellIs" dxfId="853" priority="840" operator="equal">
      <formula>"S7"</formula>
    </cfRule>
    <cfRule type="cellIs" dxfId="852" priority="841" operator="equal">
      <formula>"S6"</formula>
    </cfRule>
    <cfRule type="cellIs" dxfId="851" priority="842" operator="equal">
      <formula>"S5"</formula>
    </cfRule>
    <cfRule type="cellIs" dxfId="850" priority="843" operator="equal">
      <formula>"S4"</formula>
    </cfRule>
    <cfRule type="cellIs" dxfId="849" priority="844" operator="equal">
      <formula>"S3"</formula>
    </cfRule>
    <cfRule type="cellIs" dxfId="848" priority="845" operator="equal">
      <formula>"S2"</formula>
    </cfRule>
    <cfRule type="cellIs" dxfId="847" priority="846" operator="equal">
      <formula>"S1"</formula>
    </cfRule>
    <cfRule type="cellIs" dxfId="846" priority="847" operator="equal">
      <formula>"SÉJ"</formula>
    </cfRule>
    <cfRule type="cellIs" dxfId="845" priority="848" operator="equal">
      <formula>"SÉ"</formula>
    </cfRule>
    <cfRule type="cellIs" dxfId="844" priority="849" operator="equal">
      <formula>"SDU"</formula>
    </cfRule>
    <cfRule type="cellIs" dxfId="843" priority="850" operator="equal">
      <formula>"SDE"</formula>
    </cfRule>
    <cfRule type="cellIs" dxfId="842" priority="851" operator="equal">
      <formula>"SN"</formula>
    </cfRule>
    <cfRule type="cellIs" dxfId="841" priority="853" operator="equal">
      <formula>"Fü"</formula>
    </cfRule>
    <cfRule type="cellIs" dxfId="840" priority="854" operator="equal">
      <formula>"ÉJ"</formula>
    </cfRule>
    <cfRule type="cellIs" dxfId="839" priority="855" operator="equal">
      <formula>"É"</formula>
    </cfRule>
    <cfRule type="cellIs" dxfId="838" priority="856" operator="equal">
      <formula>"i"</formula>
    </cfRule>
    <cfRule type="cellIs" dxfId="837" priority="857" operator="equal">
      <formula>"DU"</formula>
    </cfRule>
    <cfRule type="cellIs" dxfId="836" priority="858" operator="equal">
      <formula>"DE"</formula>
    </cfRule>
    <cfRule type="cellIs" dxfId="835" priority="859" operator="equal">
      <formula>"N"</formula>
    </cfRule>
  </conditionalFormatting>
  <conditionalFormatting sqref="G212:NN222 GA223:GN225">
    <cfRule type="cellIs" dxfId="834" priority="802" operator="equal">
      <formula>"i"</formula>
    </cfRule>
    <cfRule type="cellIs" dxfId="833" priority="804" operator="equal">
      <formula>"P"</formula>
    </cfRule>
    <cfRule type="cellIs" dxfId="832" priority="805" operator="equal">
      <formula>"Sk"</formula>
    </cfRule>
    <cfRule type="cellIs" dxfId="831" priority="806" operator="equal">
      <formula>"S12"</formula>
    </cfRule>
    <cfRule type="cellIs" dxfId="830" priority="807" operator="equal">
      <formula>"S11"</formula>
    </cfRule>
    <cfRule type="cellIs" dxfId="829" priority="808" operator="equal">
      <formula>"S10"</formula>
    </cfRule>
    <cfRule type="cellIs" dxfId="828" priority="809" operator="equal">
      <formula>"S9"</formula>
    </cfRule>
    <cfRule type="cellIs" dxfId="827" priority="810" operator="equal">
      <formula>"S8"</formula>
    </cfRule>
    <cfRule type="cellIs" dxfId="826" priority="811" operator="equal">
      <formula>"S7"</formula>
    </cfRule>
    <cfRule type="cellIs" dxfId="825" priority="812" operator="equal">
      <formula>"S6"</formula>
    </cfRule>
    <cfRule type="cellIs" dxfId="824" priority="813" operator="equal">
      <formula>"S5"</formula>
    </cfRule>
    <cfRule type="cellIs" dxfId="823" priority="814" operator="equal">
      <formula>"S4"</formula>
    </cfRule>
    <cfRule type="cellIs" dxfId="822" priority="815" operator="equal">
      <formula>"S3"</formula>
    </cfRule>
    <cfRule type="cellIs" dxfId="821" priority="816" operator="equal">
      <formula>"S2"</formula>
    </cfRule>
    <cfRule type="cellIs" dxfId="820" priority="817" operator="equal">
      <formula>"S1"</formula>
    </cfRule>
    <cfRule type="cellIs" dxfId="819" priority="818" operator="equal">
      <formula>"SÉJ"</formula>
    </cfRule>
    <cfRule type="cellIs" dxfId="818" priority="819" operator="equal">
      <formula>"SÉ"</formula>
    </cfRule>
    <cfRule type="cellIs" dxfId="817" priority="820" operator="equal">
      <formula>"SDU"</formula>
    </cfRule>
    <cfRule type="cellIs" dxfId="816" priority="821" operator="equal">
      <formula>"SDE"</formula>
    </cfRule>
    <cfRule type="cellIs" dxfId="815" priority="822" operator="equal">
      <formula>"SN"</formula>
    </cfRule>
    <cfRule type="cellIs" dxfId="814" priority="824" operator="equal">
      <formula>"Fü"</formula>
    </cfRule>
    <cfRule type="cellIs" dxfId="813" priority="825" operator="equal">
      <formula>"ÉJ"</formula>
    </cfRule>
    <cfRule type="cellIs" dxfId="812" priority="826" operator="equal">
      <formula>"É"</formula>
    </cfRule>
    <cfRule type="cellIs" dxfId="811" priority="827" operator="equal">
      <formula>"i"</formula>
    </cfRule>
    <cfRule type="cellIs" dxfId="810" priority="828" operator="equal">
      <formula>"DU"</formula>
    </cfRule>
    <cfRule type="cellIs" dxfId="809" priority="829" operator="equal">
      <formula>"DE"</formula>
    </cfRule>
    <cfRule type="cellIs" dxfId="808" priority="830" operator="equal">
      <formula>"N"</formula>
    </cfRule>
  </conditionalFormatting>
  <conditionalFormatting sqref="B231:C231">
    <cfRule type="cellIs" dxfId="807" priority="773" operator="equal">
      <formula>"i"</formula>
    </cfRule>
    <cfRule type="cellIs" dxfId="806" priority="774" operator="equal">
      <formula>"B"</formula>
    </cfRule>
    <cfRule type="cellIs" dxfId="805" priority="775" operator="equal">
      <formula>"P"</formula>
    </cfRule>
    <cfRule type="cellIs" dxfId="804" priority="776" operator="equal">
      <formula>"Sk"</formula>
    </cfRule>
    <cfRule type="cellIs" dxfId="803" priority="777" operator="equal">
      <formula>"S12"</formula>
    </cfRule>
    <cfRule type="cellIs" dxfId="802" priority="778" operator="equal">
      <formula>"S11"</formula>
    </cfRule>
    <cfRule type="cellIs" dxfId="801" priority="779" operator="equal">
      <formula>"S10"</formula>
    </cfRule>
    <cfRule type="cellIs" dxfId="800" priority="780" operator="equal">
      <formula>"S9"</formula>
    </cfRule>
    <cfRule type="cellIs" dxfId="799" priority="781" operator="equal">
      <formula>"S8"</formula>
    </cfRule>
    <cfRule type="cellIs" dxfId="798" priority="782" operator="equal">
      <formula>"S7"</formula>
    </cfRule>
    <cfRule type="cellIs" dxfId="797" priority="783" operator="equal">
      <formula>"S6"</formula>
    </cfRule>
    <cfRule type="cellIs" dxfId="796" priority="784" operator="equal">
      <formula>"S5"</formula>
    </cfRule>
    <cfRule type="cellIs" dxfId="795" priority="785" operator="equal">
      <formula>"S4"</formula>
    </cfRule>
    <cfRule type="cellIs" dxfId="794" priority="786" operator="equal">
      <formula>"S3"</formula>
    </cfRule>
    <cfRule type="cellIs" dxfId="793" priority="787" operator="equal">
      <formula>"S2"</formula>
    </cfRule>
    <cfRule type="cellIs" dxfId="792" priority="788" operator="equal">
      <formula>"S1"</formula>
    </cfRule>
    <cfRule type="cellIs" dxfId="791" priority="789" operator="equal">
      <formula>"SÉJ"</formula>
    </cfRule>
    <cfRule type="cellIs" dxfId="790" priority="790" operator="equal">
      <formula>"SÉ"</formula>
    </cfRule>
    <cfRule type="cellIs" dxfId="789" priority="791" operator="equal">
      <formula>"SDU"</formula>
    </cfRule>
    <cfRule type="cellIs" dxfId="788" priority="792" operator="equal">
      <formula>"SDE"</formula>
    </cfRule>
    <cfRule type="cellIs" dxfId="787" priority="793" operator="equal">
      <formula>"SN"</formula>
    </cfRule>
    <cfRule type="cellIs" dxfId="786" priority="794" operator="equal">
      <formula>"B"</formula>
    </cfRule>
    <cfRule type="cellIs" dxfId="785" priority="795" operator="equal">
      <formula>"Fü"</formula>
    </cfRule>
    <cfRule type="cellIs" dxfId="784" priority="796" operator="equal">
      <formula>"ÉJ"</formula>
    </cfRule>
    <cfRule type="cellIs" dxfId="783" priority="797" operator="equal">
      <formula>"É"</formula>
    </cfRule>
    <cfRule type="cellIs" dxfId="782" priority="798" operator="equal">
      <formula>"i"</formula>
    </cfRule>
    <cfRule type="cellIs" dxfId="781" priority="799" operator="equal">
      <formula>"DU"</formula>
    </cfRule>
    <cfRule type="cellIs" dxfId="780" priority="800" operator="equal">
      <formula>"DE"</formula>
    </cfRule>
    <cfRule type="cellIs" dxfId="779" priority="801" operator="equal">
      <formula>"N"</formula>
    </cfRule>
  </conditionalFormatting>
  <conditionalFormatting sqref="G19:NN19">
    <cfRule type="cellIs" dxfId="778" priority="686" operator="equal">
      <formula>"i"</formula>
    </cfRule>
    <cfRule type="cellIs" dxfId="777" priority="688" operator="equal">
      <formula>"P"</formula>
    </cfRule>
    <cfRule type="cellIs" dxfId="776" priority="689" operator="equal">
      <formula>"Sk"</formula>
    </cfRule>
    <cfRule type="cellIs" dxfId="775" priority="690" operator="equal">
      <formula>"S12"</formula>
    </cfRule>
    <cfRule type="cellIs" dxfId="774" priority="691" operator="equal">
      <formula>"S11"</formula>
    </cfRule>
    <cfRule type="cellIs" dxfId="773" priority="692" operator="equal">
      <formula>"S10"</formula>
    </cfRule>
    <cfRule type="cellIs" dxfId="772" priority="693" operator="equal">
      <formula>"S9"</formula>
    </cfRule>
    <cfRule type="cellIs" dxfId="771" priority="694" operator="equal">
      <formula>"S8"</formula>
    </cfRule>
    <cfRule type="cellIs" dxfId="770" priority="695" operator="equal">
      <formula>"S7"</formula>
    </cfRule>
    <cfRule type="cellIs" dxfId="769" priority="696" operator="equal">
      <formula>"S6"</formula>
    </cfRule>
    <cfRule type="cellIs" dxfId="768" priority="697" operator="equal">
      <formula>"S5"</formula>
    </cfRule>
    <cfRule type="cellIs" dxfId="767" priority="698" operator="equal">
      <formula>"S4"</formula>
    </cfRule>
    <cfRule type="cellIs" dxfId="766" priority="699" operator="equal">
      <formula>"S3"</formula>
    </cfRule>
    <cfRule type="cellIs" dxfId="765" priority="700" operator="equal">
      <formula>"S2"</formula>
    </cfRule>
    <cfRule type="cellIs" dxfId="764" priority="701" operator="equal">
      <formula>"S1"</formula>
    </cfRule>
    <cfRule type="cellIs" dxfId="763" priority="702" operator="equal">
      <formula>"SÉJ"</formula>
    </cfRule>
    <cfRule type="cellIs" dxfId="762" priority="703" operator="equal">
      <formula>"SÉ"</formula>
    </cfRule>
    <cfRule type="cellIs" dxfId="761" priority="704" operator="equal">
      <formula>"SDU"</formula>
    </cfRule>
    <cfRule type="cellIs" dxfId="760" priority="705" operator="equal">
      <formula>"SDE"</formula>
    </cfRule>
    <cfRule type="cellIs" dxfId="759" priority="706" operator="equal">
      <formula>"SN"</formula>
    </cfRule>
    <cfRule type="cellIs" dxfId="758" priority="708" operator="equal">
      <formula>"Fü"</formula>
    </cfRule>
    <cfRule type="cellIs" dxfId="757" priority="709" operator="equal">
      <formula>"ÉJ"</formula>
    </cfRule>
    <cfRule type="cellIs" dxfId="756" priority="710" operator="equal">
      <formula>"É"</formula>
    </cfRule>
    <cfRule type="cellIs" dxfId="755" priority="711" operator="equal">
      <formula>"i"</formula>
    </cfRule>
    <cfRule type="cellIs" dxfId="754" priority="712" operator="equal">
      <formula>"DU"</formula>
    </cfRule>
    <cfRule type="cellIs" dxfId="753" priority="713" operator="equal">
      <formula>"DE"</formula>
    </cfRule>
    <cfRule type="cellIs" dxfId="752" priority="714" operator="equal">
      <formula>"N"</formula>
    </cfRule>
  </conditionalFormatting>
  <conditionalFormatting sqref="F212:NN226 F195:NN209 G12:NN15 F148:NN192 F84:NN113 F116:NN145 F52:NN81 F19:NN49">
    <cfRule type="cellIs" dxfId="751" priority="649" operator="equal">
      <formula>"B12"</formula>
    </cfRule>
    <cfRule type="cellIs" dxfId="750" priority="650" operator="equal">
      <formula>"B11"</formula>
    </cfRule>
    <cfRule type="cellIs" dxfId="749" priority="651" operator="equal">
      <formula>"B10"</formula>
    </cfRule>
    <cfRule type="cellIs" dxfId="748" priority="652" operator="equal">
      <formula>"B9"</formula>
    </cfRule>
    <cfRule type="cellIs" dxfId="747" priority="653" operator="equal">
      <formula>"B8"</formula>
    </cfRule>
    <cfRule type="cellIs" dxfId="746" priority="654" operator="equal">
      <formula>"B7"</formula>
    </cfRule>
    <cfRule type="cellIs" dxfId="745" priority="655" operator="equal">
      <formula>"B6"</formula>
    </cfRule>
    <cfRule type="cellIs" dxfId="744" priority="656" operator="equal">
      <formula>"B5"</formula>
    </cfRule>
    <cfRule type="cellIs" dxfId="743" priority="657" operator="equal">
      <formula>"B4"</formula>
    </cfRule>
    <cfRule type="cellIs" dxfId="742" priority="658" operator="equal">
      <formula>"B3"</formula>
    </cfRule>
    <cfRule type="cellIs" dxfId="741" priority="659" operator="equal">
      <formula>"B2"</formula>
    </cfRule>
    <cfRule type="cellIs" dxfId="740" priority="660" operator="equal">
      <formula>"B1"</formula>
    </cfRule>
    <cfRule type="cellIs" dxfId="739" priority="661" operator="equal">
      <formula>"BP"</formula>
    </cfRule>
    <cfRule type="cellIs" dxfId="738" priority="662" operator="equal">
      <formula>"BÉJ"</formula>
    </cfRule>
    <cfRule type="cellIs" dxfId="737" priority="663" operator="equal">
      <formula>"BÉ"</formula>
    </cfRule>
    <cfRule type="cellIs" dxfId="736" priority="664" operator="equal">
      <formula>"BDU"</formula>
    </cfRule>
    <cfRule type="cellIs" dxfId="735" priority="665" operator="equal">
      <formula>"BDE"</formula>
    </cfRule>
    <cfRule type="cellIs" dxfId="734" priority="666" operator="equal">
      <formula>"BN"</formula>
    </cfRule>
  </conditionalFormatting>
  <conditionalFormatting sqref="G103:BR103">
    <cfRule type="cellIs" dxfId="733" priority="541" operator="equal">
      <formula>"i"</formula>
    </cfRule>
    <cfRule type="cellIs" dxfId="732" priority="542" operator="equal">
      <formula>"P"</formula>
    </cfRule>
    <cfRule type="cellIs" dxfId="731" priority="543" operator="equal">
      <formula>"Sk"</formula>
    </cfRule>
    <cfRule type="cellIs" dxfId="730" priority="544" operator="equal">
      <formula>"S12"</formula>
    </cfRule>
    <cfRule type="cellIs" dxfId="729" priority="545" operator="equal">
      <formula>"S11"</formula>
    </cfRule>
    <cfRule type="cellIs" dxfId="728" priority="546" operator="equal">
      <formula>"S10"</formula>
    </cfRule>
    <cfRule type="cellIs" dxfId="727" priority="547" operator="equal">
      <formula>"S9"</formula>
    </cfRule>
    <cfRule type="cellIs" dxfId="726" priority="548" operator="equal">
      <formula>"S8"</formula>
    </cfRule>
    <cfRule type="cellIs" dxfId="725" priority="549" operator="equal">
      <formula>"S7"</formula>
    </cfRule>
    <cfRule type="cellIs" dxfId="724" priority="550" operator="equal">
      <formula>"S6"</formula>
    </cfRule>
    <cfRule type="cellIs" dxfId="723" priority="551" operator="equal">
      <formula>"S5"</formula>
    </cfRule>
    <cfRule type="cellIs" dxfId="722" priority="552" operator="equal">
      <formula>"S4"</formula>
    </cfRule>
    <cfRule type="cellIs" dxfId="721" priority="553" operator="equal">
      <formula>"S3"</formula>
    </cfRule>
    <cfRule type="cellIs" dxfId="720" priority="554" operator="equal">
      <formula>"S2"</formula>
    </cfRule>
    <cfRule type="cellIs" dxfId="719" priority="555" operator="equal">
      <formula>"S1"</formula>
    </cfRule>
    <cfRule type="cellIs" dxfId="718" priority="556" operator="equal">
      <formula>"SÉJ"</formula>
    </cfRule>
    <cfRule type="cellIs" dxfId="717" priority="557" operator="equal">
      <formula>"SÉ"</formula>
    </cfRule>
    <cfRule type="cellIs" dxfId="716" priority="558" operator="equal">
      <formula>"SDU"</formula>
    </cfRule>
    <cfRule type="cellIs" dxfId="715" priority="559" operator="equal">
      <formula>"SDE"</formula>
    </cfRule>
    <cfRule type="cellIs" dxfId="714" priority="560" operator="equal">
      <formula>"SN"</formula>
    </cfRule>
    <cfRule type="cellIs" dxfId="713" priority="561" operator="equal">
      <formula>"Fü"</formula>
    </cfRule>
    <cfRule type="cellIs" dxfId="712" priority="562" operator="equal">
      <formula>"ÉJ"</formula>
    </cfRule>
    <cfRule type="cellIs" dxfId="711" priority="563" operator="equal">
      <formula>"É"</formula>
    </cfRule>
    <cfRule type="cellIs" dxfId="710" priority="564" operator="equal">
      <formula>"i"</formula>
    </cfRule>
    <cfRule type="cellIs" dxfId="709" priority="565" operator="equal">
      <formula>"DU"</formula>
    </cfRule>
    <cfRule type="cellIs" dxfId="708" priority="566" operator="equal">
      <formula>"DE"</formula>
    </cfRule>
    <cfRule type="cellIs" dxfId="707" priority="567" operator="equal">
      <formula>"N"</formula>
    </cfRule>
  </conditionalFormatting>
  <conditionalFormatting sqref="G45:BD45">
    <cfRule type="cellIs" dxfId="706" priority="622" operator="equal">
      <formula>"i"</formula>
    </cfRule>
    <cfRule type="cellIs" dxfId="705" priority="623" operator="equal">
      <formula>"P"</formula>
    </cfRule>
    <cfRule type="cellIs" dxfId="704" priority="624" operator="equal">
      <formula>"Sk"</formula>
    </cfRule>
    <cfRule type="cellIs" dxfId="703" priority="625" operator="equal">
      <formula>"S12"</formula>
    </cfRule>
    <cfRule type="cellIs" dxfId="702" priority="626" operator="equal">
      <formula>"S11"</formula>
    </cfRule>
    <cfRule type="cellIs" dxfId="701" priority="627" operator="equal">
      <formula>"S10"</formula>
    </cfRule>
    <cfRule type="cellIs" dxfId="700" priority="628" operator="equal">
      <formula>"S9"</formula>
    </cfRule>
    <cfRule type="cellIs" dxfId="699" priority="629" operator="equal">
      <formula>"S8"</formula>
    </cfRule>
    <cfRule type="cellIs" dxfId="698" priority="630" operator="equal">
      <formula>"S7"</formula>
    </cfRule>
    <cfRule type="cellIs" dxfId="697" priority="631" operator="equal">
      <formula>"S6"</formula>
    </cfRule>
    <cfRule type="cellIs" dxfId="696" priority="632" operator="equal">
      <formula>"S5"</formula>
    </cfRule>
    <cfRule type="cellIs" dxfId="695" priority="633" operator="equal">
      <formula>"S4"</formula>
    </cfRule>
    <cfRule type="cellIs" dxfId="694" priority="634" operator="equal">
      <formula>"S3"</formula>
    </cfRule>
    <cfRule type="cellIs" dxfId="693" priority="635" operator="equal">
      <formula>"S2"</formula>
    </cfRule>
    <cfRule type="cellIs" dxfId="692" priority="636" operator="equal">
      <formula>"S1"</formula>
    </cfRule>
    <cfRule type="cellIs" dxfId="691" priority="637" operator="equal">
      <formula>"SÉJ"</formula>
    </cfRule>
    <cfRule type="cellIs" dxfId="690" priority="638" operator="equal">
      <formula>"SÉ"</formula>
    </cfRule>
    <cfRule type="cellIs" dxfId="689" priority="639" operator="equal">
      <formula>"SDU"</formula>
    </cfRule>
    <cfRule type="cellIs" dxfId="688" priority="640" operator="equal">
      <formula>"SDE"</formula>
    </cfRule>
    <cfRule type="cellIs" dxfId="687" priority="641" operator="equal">
      <formula>"SN"</formula>
    </cfRule>
    <cfRule type="cellIs" dxfId="686" priority="642" operator="equal">
      <formula>"Fü"</formula>
    </cfRule>
    <cfRule type="cellIs" dxfId="685" priority="643" operator="equal">
      <formula>"ÉJ"</formula>
    </cfRule>
    <cfRule type="cellIs" dxfId="684" priority="644" operator="equal">
      <formula>"É"</formula>
    </cfRule>
    <cfRule type="cellIs" dxfId="683" priority="645" operator="equal">
      <formula>"i"</formula>
    </cfRule>
    <cfRule type="cellIs" dxfId="682" priority="646" operator="equal">
      <formula>"DU"</formula>
    </cfRule>
    <cfRule type="cellIs" dxfId="681" priority="647" operator="equal">
      <formula>"DE"</formula>
    </cfRule>
    <cfRule type="cellIs" dxfId="680" priority="648" operator="equal">
      <formula>"N"</formula>
    </cfRule>
  </conditionalFormatting>
  <conditionalFormatting sqref="G77:AW77">
    <cfRule type="cellIs" dxfId="679" priority="595" operator="equal">
      <formula>"i"</formula>
    </cfRule>
    <cfRule type="cellIs" dxfId="678" priority="596" operator="equal">
      <formula>"P"</formula>
    </cfRule>
    <cfRule type="cellIs" dxfId="677" priority="597" operator="equal">
      <formula>"Sk"</formula>
    </cfRule>
    <cfRule type="cellIs" dxfId="676" priority="598" operator="equal">
      <formula>"S12"</formula>
    </cfRule>
    <cfRule type="cellIs" dxfId="675" priority="599" operator="equal">
      <formula>"S11"</formula>
    </cfRule>
    <cfRule type="cellIs" dxfId="674" priority="600" operator="equal">
      <formula>"S10"</formula>
    </cfRule>
    <cfRule type="cellIs" dxfId="673" priority="601" operator="equal">
      <formula>"S9"</formula>
    </cfRule>
    <cfRule type="cellIs" dxfId="672" priority="602" operator="equal">
      <formula>"S8"</formula>
    </cfRule>
    <cfRule type="cellIs" dxfId="671" priority="603" operator="equal">
      <formula>"S7"</formula>
    </cfRule>
    <cfRule type="cellIs" dxfId="670" priority="604" operator="equal">
      <formula>"S6"</formula>
    </cfRule>
    <cfRule type="cellIs" dxfId="669" priority="605" operator="equal">
      <formula>"S5"</formula>
    </cfRule>
    <cfRule type="cellIs" dxfId="668" priority="606" operator="equal">
      <formula>"S4"</formula>
    </cfRule>
    <cfRule type="cellIs" dxfId="667" priority="607" operator="equal">
      <formula>"S3"</formula>
    </cfRule>
    <cfRule type="cellIs" dxfId="666" priority="608" operator="equal">
      <formula>"S2"</formula>
    </cfRule>
    <cfRule type="cellIs" dxfId="665" priority="609" operator="equal">
      <formula>"S1"</formula>
    </cfRule>
    <cfRule type="cellIs" dxfId="664" priority="610" operator="equal">
      <formula>"SÉJ"</formula>
    </cfRule>
    <cfRule type="cellIs" dxfId="663" priority="611" operator="equal">
      <formula>"SÉ"</formula>
    </cfRule>
    <cfRule type="cellIs" dxfId="662" priority="612" operator="equal">
      <formula>"SDU"</formula>
    </cfRule>
    <cfRule type="cellIs" dxfId="661" priority="613" operator="equal">
      <formula>"SDE"</formula>
    </cfRule>
    <cfRule type="cellIs" dxfId="660" priority="614" operator="equal">
      <formula>"SN"</formula>
    </cfRule>
    <cfRule type="cellIs" dxfId="659" priority="615" operator="equal">
      <formula>"Fü"</formula>
    </cfRule>
    <cfRule type="cellIs" dxfId="658" priority="616" operator="equal">
      <formula>"ÉJ"</formula>
    </cfRule>
    <cfRule type="cellIs" dxfId="657" priority="617" operator="equal">
      <formula>"É"</formula>
    </cfRule>
    <cfRule type="cellIs" dxfId="656" priority="618" operator="equal">
      <formula>"i"</formula>
    </cfRule>
    <cfRule type="cellIs" dxfId="655" priority="619" operator="equal">
      <formula>"DU"</formula>
    </cfRule>
    <cfRule type="cellIs" dxfId="654" priority="620" operator="equal">
      <formula>"DE"</formula>
    </cfRule>
    <cfRule type="cellIs" dxfId="653" priority="621" operator="equal">
      <formula>"N"</formula>
    </cfRule>
  </conditionalFormatting>
  <conditionalFormatting sqref="G78:AW78">
    <cfRule type="cellIs" dxfId="652" priority="568" operator="equal">
      <formula>"i"</formula>
    </cfRule>
    <cfRule type="cellIs" dxfId="651" priority="569" operator="equal">
      <formula>"P"</formula>
    </cfRule>
    <cfRule type="cellIs" dxfId="650" priority="570" operator="equal">
      <formula>"Sk"</formula>
    </cfRule>
    <cfRule type="cellIs" dxfId="649" priority="571" operator="equal">
      <formula>"S12"</formula>
    </cfRule>
    <cfRule type="cellIs" dxfId="648" priority="572" operator="equal">
      <formula>"S11"</formula>
    </cfRule>
    <cfRule type="cellIs" dxfId="647" priority="573" operator="equal">
      <formula>"S10"</formula>
    </cfRule>
    <cfRule type="cellIs" dxfId="646" priority="574" operator="equal">
      <formula>"S9"</formula>
    </cfRule>
    <cfRule type="cellIs" dxfId="645" priority="575" operator="equal">
      <formula>"S8"</formula>
    </cfRule>
    <cfRule type="cellIs" dxfId="644" priority="576" operator="equal">
      <formula>"S7"</formula>
    </cfRule>
    <cfRule type="cellIs" dxfId="643" priority="577" operator="equal">
      <formula>"S6"</formula>
    </cfRule>
    <cfRule type="cellIs" dxfId="642" priority="578" operator="equal">
      <formula>"S5"</formula>
    </cfRule>
    <cfRule type="cellIs" dxfId="641" priority="579" operator="equal">
      <formula>"S4"</formula>
    </cfRule>
    <cfRule type="cellIs" dxfId="640" priority="580" operator="equal">
      <formula>"S3"</formula>
    </cfRule>
    <cfRule type="cellIs" dxfId="639" priority="581" operator="equal">
      <formula>"S2"</formula>
    </cfRule>
    <cfRule type="cellIs" dxfId="638" priority="582" operator="equal">
      <formula>"S1"</formula>
    </cfRule>
    <cfRule type="cellIs" dxfId="637" priority="583" operator="equal">
      <formula>"SÉJ"</formula>
    </cfRule>
    <cfRule type="cellIs" dxfId="636" priority="584" operator="equal">
      <formula>"SÉ"</formula>
    </cfRule>
    <cfRule type="cellIs" dxfId="635" priority="585" operator="equal">
      <formula>"SDU"</formula>
    </cfRule>
    <cfRule type="cellIs" dxfId="634" priority="586" operator="equal">
      <formula>"SDE"</formula>
    </cfRule>
    <cfRule type="cellIs" dxfId="633" priority="587" operator="equal">
      <formula>"SN"</formula>
    </cfRule>
    <cfRule type="cellIs" dxfId="632" priority="588" operator="equal">
      <formula>"Fü"</formula>
    </cfRule>
    <cfRule type="cellIs" dxfId="631" priority="589" operator="equal">
      <formula>"ÉJ"</formula>
    </cfRule>
    <cfRule type="cellIs" dxfId="630" priority="590" operator="equal">
      <formula>"É"</formula>
    </cfRule>
    <cfRule type="cellIs" dxfId="629" priority="591" operator="equal">
      <formula>"i"</formula>
    </cfRule>
    <cfRule type="cellIs" dxfId="628" priority="592" operator="equal">
      <formula>"DU"</formula>
    </cfRule>
    <cfRule type="cellIs" dxfId="627" priority="593" operator="equal">
      <formula>"DE"</formula>
    </cfRule>
    <cfRule type="cellIs" dxfId="626" priority="594" operator="equal">
      <formula>"N"</formula>
    </cfRule>
  </conditionalFormatting>
  <conditionalFormatting sqref="G104:AP107">
    <cfRule type="cellIs" dxfId="625" priority="514" operator="equal">
      <formula>"i"</formula>
    </cfRule>
    <cfRule type="cellIs" dxfId="624" priority="515" operator="equal">
      <formula>"P"</formula>
    </cfRule>
    <cfRule type="cellIs" dxfId="623" priority="516" operator="equal">
      <formula>"Sk"</formula>
    </cfRule>
    <cfRule type="cellIs" dxfId="622" priority="517" operator="equal">
      <formula>"S12"</formula>
    </cfRule>
    <cfRule type="cellIs" dxfId="621" priority="518" operator="equal">
      <formula>"S11"</formula>
    </cfRule>
    <cfRule type="cellIs" dxfId="620" priority="519" operator="equal">
      <formula>"S10"</formula>
    </cfRule>
    <cfRule type="cellIs" dxfId="619" priority="520" operator="equal">
      <formula>"S9"</formula>
    </cfRule>
    <cfRule type="cellIs" dxfId="618" priority="521" operator="equal">
      <formula>"S8"</formula>
    </cfRule>
    <cfRule type="cellIs" dxfId="617" priority="522" operator="equal">
      <formula>"S7"</formula>
    </cfRule>
    <cfRule type="cellIs" dxfId="616" priority="523" operator="equal">
      <formula>"S6"</formula>
    </cfRule>
    <cfRule type="cellIs" dxfId="615" priority="524" operator="equal">
      <formula>"S5"</formula>
    </cfRule>
    <cfRule type="cellIs" dxfId="614" priority="525" operator="equal">
      <formula>"S4"</formula>
    </cfRule>
    <cfRule type="cellIs" dxfId="613" priority="526" operator="equal">
      <formula>"S3"</formula>
    </cfRule>
    <cfRule type="cellIs" dxfId="612" priority="527" operator="equal">
      <formula>"S2"</formula>
    </cfRule>
    <cfRule type="cellIs" dxfId="611" priority="528" operator="equal">
      <formula>"S1"</formula>
    </cfRule>
    <cfRule type="cellIs" dxfId="610" priority="529" operator="equal">
      <formula>"SÉJ"</formula>
    </cfRule>
    <cfRule type="cellIs" dxfId="609" priority="530" operator="equal">
      <formula>"SÉ"</formula>
    </cfRule>
    <cfRule type="cellIs" dxfId="608" priority="531" operator="equal">
      <formula>"SDU"</formula>
    </cfRule>
    <cfRule type="cellIs" dxfId="607" priority="532" operator="equal">
      <formula>"SDE"</formula>
    </cfRule>
    <cfRule type="cellIs" dxfId="606" priority="533" operator="equal">
      <formula>"SN"</formula>
    </cfRule>
    <cfRule type="cellIs" dxfId="605" priority="534" operator="equal">
      <formula>"Fü"</formula>
    </cfRule>
    <cfRule type="cellIs" dxfId="604" priority="535" operator="equal">
      <formula>"ÉJ"</formula>
    </cfRule>
    <cfRule type="cellIs" dxfId="603" priority="536" operator="equal">
      <formula>"É"</formula>
    </cfRule>
    <cfRule type="cellIs" dxfId="602" priority="537" operator="equal">
      <formula>"i"</formula>
    </cfRule>
    <cfRule type="cellIs" dxfId="601" priority="538" operator="equal">
      <formula>"DU"</formula>
    </cfRule>
    <cfRule type="cellIs" dxfId="600" priority="539" operator="equal">
      <formula>"DE"</formula>
    </cfRule>
    <cfRule type="cellIs" dxfId="599" priority="540" operator="equal">
      <formula>"N"</formula>
    </cfRule>
  </conditionalFormatting>
  <conditionalFormatting sqref="G106:AP106">
    <cfRule type="cellIs" dxfId="598" priority="487" operator="equal">
      <formula>"i"</formula>
    </cfRule>
    <cfRule type="cellIs" dxfId="597" priority="488" operator="equal">
      <formula>"P"</formula>
    </cfRule>
    <cfRule type="cellIs" dxfId="596" priority="489" operator="equal">
      <formula>"Sk"</formula>
    </cfRule>
    <cfRule type="cellIs" dxfId="595" priority="490" operator="equal">
      <formula>"S12"</formula>
    </cfRule>
    <cfRule type="cellIs" dxfId="594" priority="491" operator="equal">
      <formula>"S11"</formula>
    </cfRule>
    <cfRule type="cellIs" dxfId="593" priority="492" operator="equal">
      <formula>"S10"</formula>
    </cfRule>
    <cfRule type="cellIs" dxfId="592" priority="493" operator="equal">
      <formula>"S9"</formula>
    </cfRule>
    <cfRule type="cellIs" dxfId="591" priority="494" operator="equal">
      <formula>"S8"</formula>
    </cfRule>
    <cfRule type="cellIs" dxfId="590" priority="495" operator="equal">
      <formula>"S7"</formula>
    </cfRule>
    <cfRule type="cellIs" dxfId="589" priority="496" operator="equal">
      <formula>"S6"</formula>
    </cfRule>
    <cfRule type="cellIs" dxfId="588" priority="497" operator="equal">
      <formula>"S5"</formula>
    </cfRule>
    <cfRule type="cellIs" dxfId="587" priority="498" operator="equal">
      <formula>"S4"</formula>
    </cfRule>
    <cfRule type="cellIs" dxfId="586" priority="499" operator="equal">
      <formula>"S3"</formula>
    </cfRule>
    <cfRule type="cellIs" dxfId="585" priority="500" operator="equal">
      <formula>"S2"</formula>
    </cfRule>
    <cfRule type="cellIs" dxfId="584" priority="501" operator="equal">
      <formula>"S1"</formula>
    </cfRule>
    <cfRule type="cellIs" dxfId="583" priority="502" operator="equal">
      <formula>"SÉJ"</formula>
    </cfRule>
    <cfRule type="cellIs" dxfId="582" priority="503" operator="equal">
      <formula>"SÉ"</formula>
    </cfRule>
    <cfRule type="cellIs" dxfId="581" priority="504" operator="equal">
      <formula>"SDU"</formula>
    </cfRule>
    <cfRule type="cellIs" dxfId="580" priority="505" operator="equal">
      <formula>"SDE"</formula>
    </cfRule>
    <cfRule type="cellIs" dxfId="579" priority="506" operator="equal">
      <formula>"SN"</formula>
    </cfRule>
    <cfRule type="cellIs" dxfId="578" priority="507" operator="equal">
      <formula>"Fü"</formula>
    </cfRule>
    <cfRule type="cellIs" dxfId="577" priority="508" operator="equal">
      <formula>"ÉJ"</formula>
    </cfRule>
    <cfRule type="cellIs" dxfId="576" priority="509" operator="equal">
      <formula>"É"</formula>
    </cfRule>
    <cfRule type="cellIs" dxfId="575" priority="510" operator="equal">
      <formula>"i"</formula>
    </cfRule>
    <cfRule type="cellIs" dxfId="574" priority="511" operator="equal">
      <formula>"DU"</formula>
    </cfRule>
    <cfRule type="cellIs" dxfId="573" priority="512" operator="equal">
      <formula>"DE"</formula>
    </cfRule>
    <cfRule type="cellIs" dxfId="572" priority="513" operator="equal">
      <formula>"N"</formula>
    </cfRule>
  </conditionalFormatting>
  <conditionalFormatting sqref="G107:AP107">
    <cfRule type="cellIs" dxfId="571" priority="460" operator="equal">
      <formula>"i"</formula>
    </cfRule>
    <cfRule type="cellIs" dxfId="570" priority="461" operator="equal">
      <formula>"P"</formula>
    </cfRule>
    <cfRule type="cellIs" dxfId="569" priority="462" operator="equal">
      <formula>"Sk"</formula>
    </cfRule>
    <cfRule type="cellIs" dxfId="568" priority="463" operator="equal">
      <formula>"S12"</formula>
    </cfRule>
    <cfRule type="cellIs" dxfId="567" priority="464" operator="equal">
      <formula>"S11"</formula>
    </cfRule>
    <cfRule type="cellIs" dxfId="566" priority="465" operator="equal">
      <formula>"S10"</formula>
    </cfRule>
    <cfRule type="cellIs" dxfId="565" priority="466" operator="equal">
      <formula>"S9"</formula>
    </cfRule>
    <cfRule type="cellIs" dxfId="564" priority="467" operator="equal">
      <formula>"S8"</formula>
    </cfRule>
    <cfRule type="cellIs" dxfId="563" priority="468" operator="equal">
      <formula>"S7"</formula>
    </cfRule>
    <cfRule type="cellIs" dxfId="562" priority="469" operator="equal">
      <formula>"S6"</formula>
    </cfRule>
    <cfRule type="cellIs" dxfId="561" priority="470" operator="equal">
      <formula>"S5"</formula>
    </cfRule>
    <cfRule type="cellIs" dxfId="560" priority="471" operator="equal">
      <formula>"S4"</formula>
    </cfRule>
    <cfRule type="cellIs" dxfId="559" priority="472" operator="equal">
      <formula>"S3"</formula>
    </cfRule>
    <cfRule type="cellIs" dxfId="558" priority="473" operator="equal">
      <formula>"S2"</formula>
    </cfRule>
    <cfRule type="cellIs" dxfId="557" priority="474" operator="equal">
      <formula>"S1"</formula>
    </cfRule>
    <cfRule type="cellIs" dxfId="556" priority="475" operator="equal">
      <formula>"SÉJ"</formula>
    </cfRule>
    <cfRule type="cellIs" dxfId="555" priority="476" operator="equal">
      <formula>"SÉ"</formula>
    </cfRule>
    <cfRule type="cellIs" dxfId="554" priority="477" operator="equal">
      <formula>"SDU"</formula>
    </cfRule>
    <cfRule type="cellIs" dxfId="553" priority="478" operator="equal">
      <formula>"SDE"</formula>
    </cfRule>
    <cfRule type="cellIs" dxfId="552" priority="479" operator="equal">
      <formula>"SN"</formula>
    </cfRule>
    <cfRule type="cellIs" dxfId="551" priority="480" operator="equal">
      <formula>"Fü"</formula>
    </cfRule>
    <cfRule type="cellIs" dxfId="550" priority="481" operator="equal">
      <formula>"ÉJ"</formula>
    </cfRule>
    <cfRule type="cellIs" dxfId="549" priority="482" operator="equal">
      <formula>"É"</formula>
    </cfRule>
    <cfRule type="cellIs" dxfId="548" priority="483" operator="equal">
      <formula>"i"</formula>
    </cfRule>
    <cfRule type="cellIs" dxfId="547" priority="484" operator="equal">
      <formula>"DU"</formula>
    </cfRule>
    <cfRule type="cellIs" dxfId="546" priority="485" operator="equal">
      <formula>"DE"</formula>
    </cfRule>
    <cfRule type="cellIs" dxfId="545" priority="486" operator="equal">
      <formula>"N"</formula>
    </cfRule>
  </conditionalFormatting>
  <conditionalFormatting sqref="G71:AP71">
    <cfRule type="cellIs" dxfId="544" priority="433" operator="equal">
      <formula>"i"</formula>
    </cfRule>
    <cfRule type="cellIs" dxfId="543" priority="434" operator="equal">
      <formula>"P"</formula>
    </cfRule>
    <cfRule type="cellIs" dxfId="542" priority="435" operator="equal">
      <formula>"Sk"</formula>
    </cfRule>
    <cfRule type="cellIs" dxfId="541" priority="436" operator="equal">
      <formula>"S12"</formula>
    </cfRule>
    <cfRule type="cellIs" dxfId="540" priority="437" operator="equal">
      <formula>"S11"</formula>
    </cfRule>
    <cfRule type="cellIs" dxfId="539" priority="438" operator="equal">
      <formula>"S10"</formula>
    </cfRule>
    <cfRule type="cellIs" dxfId="538" priority="439" operator="equal">
      <formula>"S9"</formula>
    </cfRule>
    <cfRule type="cellIs" dxfId="537" priority="440" operator="equal">
      <formula>"S8"</formula>
    </cfRule>
    <cfRule type="cellIs" dxfId="536" priority="441" operator="equal">
      <formula>"S7"</formula>
    </cfRule>
    <cfRule type="cellIs" dxfId="535" priority="442" operator="equal">
      <formula>"S6"</formula>
    </cfRule>
    <cfRule type="cellIs" dxfId="534" priority="443" operator="equal">
      <formula>"S5"</formula>
    </cfRule>
    <cfRule type="cellIs" dxfId="533" priority="444" operator="equal">
      <formula>"S4"</formula>
    </cfRule>
    <cfRule type="cellIs" dxfId="532" priority="445" operator="equal">
      <formula>"S3"</formula>
    </cfRule>
    <cfRule type="cellIs" dxfId="531" priority="446" operator="equal">
      <formula>"S2"</formula>
    </cfRule>
    <cfRule type="cellIs" dxfId="530" priority="447" operator="equal">
      <formula>"S1"</formula>
    </cfRule>
    <cfRule type="cellIs" dxfId="529" priority="448" operator="equal">
      <formula>"SÉJ"</formula>
    </cfRule>
    <cfRule type="cellIs" dxfId="528" priority="449" operator="equal">
      <formula>"SÉ"</formula>
    </cfRule>
    <cfRule type="cellIs" dxfId="527" priority="450" operator="equal">
      <formula>"SDU"</formula>
    </cfRule>
    <cfRule type="cellIs" dxfId="526" priority="451" operator="equal">
      <formula>"SDE"</formula>
    </cfRule>
    <cfRule type="cellIs" dxfId="525" priority="452" operator="equal">
      <formula>"SN"</formula>
    </cfRule>
    <cfRule type="cellIs" dxfId="524" priority="453" operator="equal">
      <formula>"Fü"</formula>
    </cfRule>
    <cfRule type="cellIs" dxfId="523" priority="454" operator="equal">
      <formula>"ÉJ"</formula>
    </cfRule>
    <cfRule type="cellIs" dxfId="522" priority="455" operator="equal">
      <formula>"É"</formula>
    </cfRule>
    <cfRule type="cellIs" dxfId="521" priority="456" operator="equal">
      <formula>"i"</formula>
    </cfRule>
    <cfRule type="cellIs" dxfId="520" priority="457" operator="equal">
      <formula>"DU"</formula>
    </cfRule>
    <cfRule type="cellIs" dxfId="519" priority="458" operator="equal">
      <formula>"DE"</formula>
    </cfRule>
    <cfRule type="cellIs" dxfId="518" priority="459" operator="equal">
      <formula>"N"</formula>
    </cfRule>
  </conditionalFormatting>
  <conditionalFormatting sqref="G33:AP33">
    <cfRule type="cellIs" dxfId="517" priority="406" operator="equal">
      <formula>"i"</formula>
    </cfRule>
    <cfRule type="cellIs" dxfId="516" priority="407" operator="equal">
      <formula>"P"</formula>
    </cfRule>
    <cfRule type="cellIs" dxfId="515" priority="408" operator="equal">
      <formula>"Sk"</formula>
    </cfRule>
    <cfRule type="cellIs" dxfId="514" priority="409" operator="equal">
      <formula>"S12"</formula>
    </cfRule>
    <cfRule type="cellIs" dxfId="513" priority="410" operator="equal">
      <formula>"S11"</formula>
    </cfRule>
    <cfRule type="cellIs" dxfId="512" priority="411" operator="equal">
      <formula>"S10"</formula>
    </cfRule>
    <cfRule type="cellIs" dxfId="511" priority="412" operator="equal">
      <formula>"S9"</formula>
    </cfRule>
    <cfRule type="cellIs" dxfId="510" priority="413" operator="equal">
      <formula>"S8"</formula>
    </cfRule>
    <cfRule type="cellIs" dxfId="509" priority="414" operator="equal">
      <formula>"S7"</formula>
    </cfRule>
    <cfRule type="cellIs" dxfId="508" priority="415" operator="equal">
      <formula>"S6"</formula>
    </cfRule>
    <cfRule type="cellIs" dxfId="507" priority="416" operator="equal">
      <formula>"S5"</formula>
    </cfRule>
    <cfRule type="cellIs" dxfId="506" priority="417" operator="equal">
      <formula>"S4"</formula>
    </cfRule>
    <cfRule type="cellIs" dxfId="505" priority="418" operator="equal">
      <formula>"S3"</formula>
    </cfRule>
    <cfRule type="cellIs" dxfId="504" priority="419" operator="equal">
      <formula>"S2"</formula>
    </cfRule>
    <cfRule type="cellIs" dxfId="503" priority="420" operator="equal">
      <formula>"S1"</formula>
    </cfRule>
    <cfRule type="cellIs" dxfId="502" priority="421" operator="equal">
      <formula>"SÉJ"</formula>
    </cfRule>
    <cfRule type="cellIs" dxfId="501" priority="422" operator="equal">
      <formula>"SÉ"</formula>
    </cfRule>
    <cfRule type="cellIs" dxfId="500" priority="423" operator="equal">
      <formula>"SDU"</formula>
    </cfRule>
    <cfRule type="cellIs" dxfId="499" priority="424" operator="equal">
      <formula>"SDE"</formula>
    </cfRule>
    <cfRule type="cellIs" dxfId="498" priority="425" operator="equal">
      <formula>"SN"</formula>
    </cfRule>
    <cfRule type="cellIs" dxfId="497" priority="426" operator="equal">
      <formula>"Fü"</formula>
    </cfRule>
    <cfRule type="cellIs" dxfId="496" priority="427" operator="equal">
      <formula>"ÉJ"</formula>
    </cfRule>
    <cfRule type="cellIs" dxfId="495" priority="428" operator="equal">
      <formula>"É"</formula>
    </cfRule>
    <cfRule type="cellIs" dxfId="494" priority="429" operator="equal">
      <formula>"i"</formula>
    </cfRule>
    <cfRule type="cellIs" dxfId="493" priority="430" operator="equal">
      <formula>"DU"</formula>
    </cfRule>
    <cfRule type="cellIs" dxfId="492" priority="431" operator="equal">
      <formula>"DE"</formula>
    </cfRule>
    <cfRule type="cellIs" dxfId="491" priority="432" operator="equal">
      <formula>"N"</formula>
    </cfRule>
  </conditionalFormatting>
  <conditionalFormatting sqref="G116:BP120">
    <cfRule type="cellIs" dxfId="490" priority="379" operator="equal">
      <formula>"i"</formula>
    </cfRule>
    <cfRule type="cellIs" dxfId="489" priority="380" operator="equal">
      <formula>"P"</formula>
    </cfRule>
    <cfRule type="cellIs" dxfId="488" priority="381" operator="equal">
      <formula>"Sk"</formula>
    </cfRule>
    <cfRule type="cellIs" dxfId="487" priority="382" operator="equal">
      <formula>"S12"</formula>
    </cfRule>
    <cfRule type="cellIs" dxfId="486" priority="383" operator="equal">
      <formula>"S11"</formula>
    </cfRule>
    <cfRule type="cellIs" dxfId="485" priority="384" operator="equal">
      <formula>"S10"</formula>
    </cfRule>
    <cfRule type="cellIs" dxfId="484" priority="385" operator="equal">
      <formula>"S9"</formula>
    </cfRule>
    <cfRule type="cellIs" dxfId="483" priority="386" operator="equal">
      <formula>"S8"</formula>
    </cfRule>
    <cfRule type="cellIs" dxfId="482" priority="387" operator="equal">
      <formula>"S7"</formula>
    </cfRule>
    <cfRule type="cellIs" dxfId="481" priority="388" operator="equal">
      <formula>"S6"</formula>
    </cfRule>
    <cfRule type="cellIs" dxfId="480" priority="389" operator="equal">
      <formula>"S5"</formula>
    </cfRule>
    <cfRule type="cellIs" dxfId="479" priority="390" operator="equal">
      <formula>"S4"</formula>
    </cfRule>
    <cfRule type="cellIs" dxfId="478" priority="391" operator="equal">
      <formula>"S3"</formula>
    </cfRule>
    <cfRule type="cellIs" dxfId="477" priority="392" operator="equal">
      <formula>"S2"</formula>
    </cfRule>
    <cfRule type="cellIs" dxfId="476" priority="393" operator="equal">
      <formula>"S1"</formula>
    </cfRule>
    <cfRule type="cellIs" dxfId="475" priority="394" operator="equal">
      <formula>"SÉJ"</formula>
    </cfRule>
    <cfRule type="cellIs" dxfId="474" priority="395" operator="equal">
      <formula>"SÉ"</formula>
    </cfRule>
    <cfRule type="cellIs" dxfId="473" priority="396" operator="equal">
      <formula>"SDU"</formula>
    </cfRule>
    <cfRule type="cellIs" dxfId="472" priority="397" operator="equal">
      <formula>"SDE"</formula>
    </cfRule>
    <cfRule type="cellIs" dxfId="471" priority="398" operator="equal">
      <formula>"SN"</formula>
    </cfRule>
    <cfRule type="cellIs" dxfId="470" priority="399" operator="equal">
      <formula>"Fü"</formula>
    </cfRule>
    <cfRule type="cellIs" dxfId="469" priority="400" operator="equal">
      <formula>"ÉJ"</formula>
    </cfRule>
    <cfRule type="cellIs" dxfId="468" priority="401" operator="equal">
      <formula>"É"</formula>
    </cfRule>
    <cfRule type="cellIs" dxfId="467" priority="402" operator="equal">
      <formula>"i"</formula>
    </cfRule>
    <cfRule type="cellIs" dxfId="466" priority="403" operator="equal">
      <formula>"DU"</formula>
    </cfRule>
    <cfRule type="cellIs" dxfId="465" priority="404" operator="equal">
      <formula>"DE"</formula>
    </cfRule>
    <cfRule type="cellIs" dxfId="464" priority="405" operator="equal">
      <formula>"N"</formula>
    </cfRule>
  </conditionalFormatting>
  <conditionalFormatting sqref="G116:BP116">
    <cfRule type="cellIs" dxfId="463" priority="352" operator="equal">
      <formula>"i"</formula>
    </cfRule>
    <cfRule type="cellIs" dxfId="462" priority="353" operator="equal">
      <formula>"P"</formula>
    </cfRule>
    <cfRule type="cellIs" dxfId="461" priority="354" operator="equal">
      <formula>"Sk"</formula>
    </cfRule>
    <cfRule type="cellIs" dxfId="460" priority="355" operator="equal">
      <formula>"S12"</formula>
    </cfRule>
    <cfRule type="cellIs" dxfId="459" priority="356" operator="equal">
      <formula>"S11"</formula>
    </cfRule>
    <cfRule type="cellIs" dxfId="458" priority="357" operator="equal">
      <formula>"S10"</formula>
    </cfRule>
    <cfRule type="cellIs" dxfId="457" priority="358" operator="equal">
      <formula>"S9"</formula>
    </cfRule>
    <cfRule type="cellIs" dxfId="456" priority="359" operator="equal">
      <formula>"S8"</formula>
    </cfRule>
    <cfRule type="cellIs" dxfId="455" priority="360" operator="equal">
      <formula>"S7"</formula>
    </cfRule>
    <cfRule type="cellIs" dxfId="454" priority="361" operator="equal">
      <formula>"S6"</formula>
    </cfRule>
    <cfRule type="cellIs" dxfId="453" priority="362" operator="equal">
      <formula>"S5"</formula>
    </cfRule>
    <cfRule type="cellIs" dxfId="452" priority="363" operator="equal">
      <formula>"S4"</formula>
    </cfRule>
    <cfRule type="cellIs" dxfId="451" priority="364" operator="equal">
      <formula>"S3"</formula>
    </cfRule>
    <cfRule type="cellIs" dxfId="450" priority="365" operator="equal">
      <formula>"S2"</formula>
    </cfRule>
    <cfRule type="cellIs" dxfId="449" priority="366" operator="equal">
      <formula>"S1"</formula>
    </cfRule>
    <cfRule type="cellIs" dxfId="448" priority="367" operator="equal">
      <formula>"SÉJ"</formula>
    </cfRule>
    <cfRule type="cellIs" dxfId="447" priority="368" operator="equal">
      <formula>"SÉ"</formula>
    </cfRule>
    <cfRule type="cellIs" dxfId="446" priority="369" operator="equal">
      <formula>"SDU"</formula>
    </cfRule>
    <cfRule type="cellIs" dxfId="445" priority="370" operator="equal">
      <formula>"SDE"</formula>
    </cfRule>
    <cfRule type="cellIs" dxfId="444" priority="371" operator="equal">
      <formula>"SN"</formula>
    </cfRule>
    <cfRule type="cellIs" dxfId="443" priority="372" operator="equal">
      <formula>"Fü"</formula>
    </cfRule>
    <cfRule type="cellIs" dxfId="442" priority="373" operator="equal">
      <formula>"ÉJ"</formula>
    </cfRule>
    <cfRule type="cellIs" dxfId="441" priority="374" operator="equal">
      <formula>"É"</formula>
    </cfRule>
    <cfRule type="cellIs" dxfId="440" priority="375" operator="equal">
      <formula>"i"</formula>
    </cfRule>
    <cfRule type="cellIs" dxfId="439" priority="376" operator="equal">
      <formula>"DU"</formula>
    </cfRule>
    <cfRule type="cellIs" dxfId="438" priority="377" operator="equal">
      <formula>"DE"</formula>
    </cfRule>
    <cfRule type="cellIs" dxfId="437" priority="378" operator="equal">
      <formula>"N"</formula>
    </cfRule>
  </conditionalFormatting>
  <conditionalFormatting sqref="G117:AP120">
    <cfRule type="cellIs" dxfId="436" priority="325" operator="equal">
      <formula>"i"</formula>
    </cfRule>
    <cfRule type="cellIs" dxfId="435" priority="326" operator="equal">
      <formula>"P"</formula>
    </cfRule>
    <cfRule type="cellIs" dxfId="434" priority="327" operator="equal">
      <formula>"Sk"</formula>
    </cfRule>
    <cfRule type="cellIs" dxfId="433" priority="328" operator="equal">
      <formula>"S12"</formula>
    </cfRule>
    <cfRule type="cellIs" dxfId="432" priority="329" operator="equal">
      <formula>"S11"</formula>
    </cfRule>
    <cfRule type="cellIs" dxfId="431" priority="330" operator="equal">
      <formula>"S10"</formula>
    </cfRule>
    <cfRule type="cellIs" dxfId="430" priority="331" operator="equal">
      <formula>"S9"</formula>
    </cfRule>
    <cfRule type="cellIs" dxfId="429" priority="332" operator="equal">
      <formula>"S8"</formula>
    </cfRule>
    <cfRule type="cellIs" dxfId="428" priority="333" operator="equal">
      <formula>"S7"</formula>
    </cfRule>
    <cfRule type="cellIs" dxfId="427" priority="334" operator="equal">
      <formula>"S6"</formula>
    </cfRule>
    <cfRule type="cellIs" dxfId="426" priority="335" operator="equal">
      <formula>"S5"</formula>
    </cfRule>
    <cfRule type="cellIs" dxfId="425" priority="336" operator="equal">
      <formula>"S4"</formula>
    </cfRule>
    <cfRule type="cellIs" dxfId="424" priority="337" operator="equal">
      <formula>"S3"</formula>
    </cfRule>
    <cfRule type="cellIs" dxfId="423" priority="338" operator="equal">
      <formula>"S2"</formula>
    </cfRule>
    <cfRule type="cellIs" dxfId="422" priority="339" operator="equal">
      <formula>"S1"</formula>
    </cfRule>
    <cfRule type="cellIs" dxfId="421" priority="340" operator="equal">
      <formula>"SÉJ"</formula>
    </cfRule>
    <cfRule type="cellIs" dxfId="420" priority="341" operator="equal">
      <formula>"SÉ"</formula>
    </cfRule>
    <cfRule type="cellIs" dxfId="419" priority="342" operator="equal">
      <formula>"SDU"</formula>
    </cfRule>
    <cfRule type="cellIs" dxfId="418" priority="343" operator="equal">
      <formula>"SDE"</formula>
    </cfRule>
    <cfRule type="cellIs" dxfId="417" priority="344" operator="equal">
      <formula>"SN"</formula>
    </cfRule>
    <cfRule type="cellIs" dxfId="416" priority="345" operator="equal">
      <formula>"Fü"</formula>
    </cfRule>
    <cfRule type="cellIs" dxfId="415" priority="346" operator="equal">
      <formula>"ÉJ"</formula>
    </cfRule>
    <cfRule type="cellIs" dxfId="414" priority="347" operator="equal">
      <formula>"É"</formula>
    </cfRule>
    <cfRule type="cellIs" dxfId="413" priority="348" operator="equal">
      <formula>"i"</formula>
    </cfRule>
    <cfRule type="cellIs" dxfId="412" priority="349" operator="equal">
      <formula>"DU"</formula>
    </cfRule>
    <cfRule type="cellIs" dxfId="411" priority="350" operator="equal">
      <formula>"DE"</formula>
    </cfRule>
    <cfRule type="cellIs" dxfId="410" priority="351" operator="equal">
      <formula>"N"</formula>
    </cfRule>
  </conditionalFormatting>
  <conditionalFormatting sqref="G119:AP119">
    <cfRule type="cellIs" dxfId="409" priority="298" operator="equal">
      <formula>"i"</formula>
    </cfRule>
    <cfRule type="cellIs" dxfId="408" priority="299" operator="equal">
      <formula>"P"</formula>
    </cfRule>
    <cfRule type="cellIs" dxfId="407" priority="300" operator="equal">
      <formula>"Sk"</formula>
    </cfRule>
    <cfRule type="cellIs" dxfId="406" priority="301" operator="equal">
      <formula>"S12"</formula>
    </cfRule>
    <cfRule type="cellIs" dxfId="405" priority="302" operator="equal">
      <formula>"S11"</formula>
    </cfRule>
    <cfRule type="cellIs" dxfId="404" priority="303" operator="equal">
      <formula>"S10"</formula>
    </cfRule>
    <cfRule type="cellIs" dxfId="403" priority="304" operator="equal">
      <formula>"S9"</formula>
    </cfRule>
    <cfRule type="cellIs" dxfId="402" priority="305" operator="equal">
      <formula>"S8"</formula>
    </cfRule>
    <cfRule type="cellIs" dxfId="401" priority="306" operator="equal">
      <formula>"S7"</formula>
    </cfRule>
    <cfRule type="cellIs" dxfId="400" priority="307" operator="equal">
      <formula>"S6"</formula>
    </cfRule>
    <cfRule type="cellIs" dxfId="399" priority="308" operator="equal">
      <formula>"S5"</formula>
    </cfRule>
    <cfRule type="cellIs" dxfId="398" priority="309" operator="equal">
      <formula>"S4"</formula>
    </cfRule>
    <cfRule type="cellIs" dxfId="397" priority="310" operator="equal">
      <formula>"S3"</formula>
    </cfRule>
    <cfRule type="cellIs" dxfId="396" priority="311" operator="equal">
      <formula>"S2"</formula>
    </cfRule>
    <cfRule type="cellIs" dxfId="395" priority="312" operator="equal">
      <formula>"S1"</formula>
    </cfRule>
    <cfRule type="cellIs" dxfId="394" priority="313" operator="equal">
      <formula>"SÉJ"</formula>
    </cfRule>
    <cfRule type="cellIs" dxfId="393" priority="314" operator="equal">
      <formula>"SÉ"</formula>
    </cfRule>
    <cfRule type="cellIs" dxfId="392" priority="315" operator="equal">
      <formula>"SDU"</formula>
    </cfRule>
    <cfRule type="cellIs" dxfId="391" priority="316" operator="equal">
      <formula>"SDE"</formula>
    </cfRule>
    <cfRule type="cellIs" dxfId="390" priority="317" operator="equal">
      <formula>"SN"</formula>
    </cfRule>
    <cfRule type="cellIs" dxfId="389" priority="318" operator="equal">
      <formula>"Fü"</formula>
    </cfRule>
    <cfRule type="cellIs" dxfId="388" priority="319" operator="equal">
      <formula>"ÉJ"</formula>
    </cfRule>
    <cfRule type="cellIs" dxfId="387" priority="320" operator="equal">
      <formula>"É"</formula>
    </cfRule>
    <cfRule type="cellIs" dxfId="386" priority="321" operator="equal">
      <formula>"i"</formula>
    </cfRule>
    <cfRule type="cellIs" dxfId="385" priority="322" operator="equal">
      <formula>"DU"</formula>
    </cfRule>
    <cfRule type="cellIs" dxfId="384" priority="323" operator="equal">
      <formula>"DE"</formula>
    </cfRule>
    <cfRule type="cellIs" dxfId="383" priority="324" operator="equal">
      <formula>"N"</formula>
    </cfRule>
  </conditionalFormatting>
  <conditionalFormatting sqref="G120:AP120">
    <cfRule type="cellIs" dxfId="382" priority="271" operator="equal">
      <formula>"i"</formula>
    </cfRule>
    <cfRule type="cellIs" dxfId="381" priority="272" operator="equal">
      <formula>"P"</formula>
    </cfRule>
    <cfRule type="cellIs" dxfId="380" priority="273" operator="equal">
      <formula>"Sk"</formula>
    </cfRule>
    <cfRule type="cellIs" dxfId="379" priority="274" operator="equal">
      <formula>"S12"</formula>
    </cfRule>
    <cfRule type="cellIs" dxfId="378" priority="275" operator="equal">
      <formula>"S11"</formula>
    </cfRule>
    <cfRule type="cellIs" dxfId="377" priority="276" operator="equal">
      <formula>"S10"</formula>
    </cfRule>
    <cfRule type="cellIs" dxfId="376" priority="277" operator="equal">
      <formula>"S9"</formula>
    </cfRule>
    <cfRule type="cellIs" dxfId="375" priority="278" operator="equal">
      <formula>"S8"</formula>
    </cfRule>
    <cfRule type="cellIs" dxfId="374" priority="279" operator="equal">
      <formula>"S7"</formula>
    </cfRule>
    <cfRule type="cellIs" dxfId="373" priority="280" operator="equal">
      <formula>"S6"</formula>
    </cfRule>
    <cfRule type="cellIs" dxfId="372" priority="281" operator="equal">
      <formula>"S5"</formula>
    </cfRule>
    <cfRule type="cellIs" dxfId="371" priority="282" operator="equal">
      <formula>"S4"</formula>
    </cfRule>
    <cfRule type="cellIs" dxfId="370" priority="283" operator="equal">
      <formula>"S3"</formula>
    </cfRule>
    <cfRule type="cellIs" dxfId="369" priority="284" operator="equal">
      <formula>"S2"</formula>
    </cfRule>
    <cfRule type="cellIs" dxfId="368" priority="285" operator="equal">
      <formula>"S1"</formula>
    </cfRule>
    <cfRule type="cellIs" dxfId="367" priority="286" operator="equal">
      <formula>"SÉJ"</formula>
    </cfRule>
    <cfRule type="cellIs" dxfId="366" priority="287" operator="equal">
      <formula>"SÉ"</formula>
    </cfRule>
    <cfRule type="cellIs" dxfId="365" priority="288" operator="equal">
      <formula>"SDU"</formula>
    </cfRule>
    <cfRule type="cellIs" dxfId="364" priority="289" operator="equal">
      <formula>"SDE"</formula>
    </cfRule>
    <cfRule type="cellIs" dxfId="363" priority="290" operator="equal">
      <formula>"SN"</formula>
    </cfRule>
    <cfRule type="cellIs" dxfId="362" priority="291" operator="equal">
      <formula>"Fü"</formula>
    </cfRule>
    <cfRule type="cellIs" dxfId="361" priority="292" operator="equal">
      <formula>"ÉJ"</formula>
    </cfRule>
    <cfRule type="cellIs" dxfId="360" priority="293" operator="equal">
      <formula>"É"</formula>
    </cfRule>
    <cfRule type="cellIs" dxfId="359" priority="294" operator="equal">
      <formula>"i"</formula>
    </cfRule>
    <cfRule type="cellIs" dxfId="358" priority="295" operator="equal">
      <formula>"DU"</formula>
    </cfRule>
    <cfRule type="cellIs" dxfId="357" priority="296" operator="equal">
      <formula>"DE"</formula>
    </cfRule>
    <cfRule type="cellIs" dxfId="356" priority="297" operator="equal">
      <formula>"N"</formula>
    </cfRule>
  </conditionalFormatting>
  <conditionalFormatting sqref="G67:AZ67">
    <cfRule type="cellIs" dxfId="355" priority="244" operator="equal">
      <formula>"i"</formula>
    </cfRule>
    <cfRule type="cellIs" dxfId="354" priority="245" operator="equal">
      <formula>"P"</formula>
    </cfRule>
    <cfRule type="cellIs" dxfId="353" priority="246" operator="equal">
      <formula>"Sk"</formula>
    </cfRule>
    <cfRule type="cellIs" dxfId="352" priority="247" operator="equal">
      <formula>"S12"</formula>
    </cfRule>
    <cfRule type="cellIs" dxfId="351" priority="248" operator="equal">
      <formula>"S11"</formula>
    </cfRule>
    <cfRule type="cellIs" dxfId="350" priority="249" operator="equal">
      <formula>"S10"</formula>
    </cfRule>
    <cfRule type="cellIs" dxfId="349" priority="250" operator="equal">
      <formula>"S9"</formula>
    </cfRule>
    <cfRule type="cellIs" dxfId="348" priority="251" operator="equal">
      <formula>"S8"</formula>
    </cfRule>
    <cfRule type="cellIs" dxfId="347" priority="252" operator="equal">
      <formula>"S7"</formula>
    </cfRule>
    <cfRule type="cellIs" dxfId="346" priority="253" operator="equal">
      <formula>"S6"</formula>
    </cfRule>
    <cfRule type="cellIs" dxfId="345" priority="254" operator="equal">
      <formula>"S5"</formula>
    </cfRule>
    <cfRule type="cellIs" dxfId="344" priority="255" operator="equal">
      <formula>"S4"</formula>
    </cfRule>
    <cfRule type="cellIs" dxfId="343" priority="256" operator="equal">
      <formula>"S3"</formula>
    </cfRule>
    <cfRule type="cellIs" dxfId="342" priority="257" operator="equal">
      <formula>"S2"</formula>
    </cfRule>
    <cfRule type="cellIs" dxfId="341" priority="258" operator="equal">
      <formula>"S1"</formula>
    </cfRule>
    <cfRule type="cellIs" dxfId="340" priority="259" operator="equal">
      <formula>"SÉJ"</formula>
    </cfRule>
    <cfRule type="cellIs" dxfId="339" priority="260" operator="equal">
      <formula>"SÉ"</formula>
    </cfRule>
    <cfRule type="cellIs" dxfId="338" priority="261" operator="equal">
      <formula>"SDU"</formula>
    </cfRule>
    <cfRule type="cellIs" dxfId="337" priority="262" operator="equal">
      <formula>"SDE"</formula>
    </cfRule>
    <cfRule type="cellIs" dxfId="336" priority="263" operator="equal">
      <formula>"SN"</formula>
    </cfRule>
    <cfRule type="cellIs" dxfId="335" priority="264" operator="equal">
      <formula>"Fü"</formula>
    </cfRule>
    <cfRule type="cellIs" dxfId="334" priority="265" operator="equal">
      <formula>"ÉJ"</formula>
    </cfRule>
    <cfRule type="cellIs" dxfId="333" priority="266" operator="equal">
      <formula>"É"</formula>
    </cfRule>
    <cfRule type="cellIs" dxfId="332" priority="267" operator="equal">
      <formula>"i"</formula>
    </cfRule>
    <cfRule type="cellIs" dxfId="331" priority="268" operator="equal">
      <formula>"DU"</formula>
    </cfRule>
    <cfRule type="cellIs" dxfId="330" priority="269" operator="equal">
      <formula>"DE"</formula>
    </cfRule>
    <cfRule type="cellIs" dxfId="329" priority="270" operator="equal">
      <formula>"N"</formula>
    </cfRule>
  </conditionalFormatting>
  <conditionalFormatting sqref="G69:AZ69">
    <cfRule type="cellIs" dxfId="328" priority="217" operator="equal">
      <formula>"i"</formula>
    </cfRule>
    <cfRule type="cellIs" dxfId="327" priority="218" operator="equal">
      <formula>"P"</formula>
    </cfRule>
    <cfRule type="cellIs" dxfId="326" priority="219" operator="equal">
      <formula>"Sk"</formula>
    </cfRule>
    <cfRule type="cellIs" dxfId="325" priority="220" operator="equal">
      <formula>"S12"</formula>
    </cfRule>
    <cfRule type="cellIs" dxfId="324" priority="221" operator="equal">
      <formula>"S11"</formula>
    </cfRule>
    <cfRule type="cellIs" dxfId="323" priority="222" operator="equal">
      <formula>"S10"</formula>
    </cfRule>
    <cfRule type="cellIs" dxfId="322" priority="223" operator="equal">
      <formula>"S9"</formula>
    </cfRule>
    <cfRule type="cellIs" dxfId="321" priority="224" operator="equal">
      <formula>"S8"</formula>
    </cfRule>
    <cfRule type="cellIs" dxfId="320" priority="225" operator="equal">
      <formula>"S7"</formula>
    </cfRule>
    <cfRule type="cellIs" dxfId="319" priority="226" operator="equal">
      <formula>"S6"</formula>
    </cfRule>
    <cfRule type="cellIs" dxfId="318" priority="227" operator="equal">
      <formula>"S5"</formula>
    </cfRule>
    <cfRule type="cellIs" dxfId="317" priority="228" operator="equal">
      <formula>"S4"</formula>
    </cfRule>
    <cfRule type="cellIs" dxfId="316" priority="229" operator="equal">
      <formula>"S3"</formula>
    </cfRule>
    <cfRule type="cellIs" dxfId="315" priority="230" operator="equal">
      <formula>"S2"</formula>
    </cfRule>
    <cfRule type="cellIs" dxfId="314" priority="231" operator="equal">
      <formula>"S1"</formula>
    </cfRule>
    <cfRule type="cellIs" dxfId="313" priority="232" operator="equal">
      <formula>"SÉJ"</formula>
    </cfRule>
    <cfRule type="cellIs" dxfId="312" priority="233" operator="equal">
      <formula>"SÉ"</formula>
    </cfRule>
    <cfRule type="cellIs" dxfId="311" priority="234" operator="equal">
      <formula>"SDU"</formula>
    </cfRule>
    <cfRule type="cellIs" dxfId="310" priority="235" operator="equal">
      <formula>"SDE"</formula>
    </cfRule>
    <cfRule type="cellIs" dxfId="309" priority="236" operator="equal">
      <formula>"SN"</formula>
    </cfRule>
    <cfRule type="cellIs" dxfId="308" priority="237" operator="equal">
      <formula>"Fü"</formula>
    </cfRule>
    <cfRule type="cellIs" dxfId="307" priority="238" operator="equal">
      <formula>"ÉJ"</formula>
    </cfRule>
    <cfRule type="cellIs" dxfId="306" priority="239" operator="equal">
      <formula>"É"</formula>
    </cfRule>
    <cfRule type="cellIs" dxfId="305" priority="240" operator="equal">
      <formula>"i"</formula>
    </cfRule>
    <cfRule type="cellIs" dxfId="304" priority="241" operator="equal">
      <formula>"DU"</formula>
    </cfRule>
    <cfRule type="cellIs" dxfId="303" priority="242" operator="equal">
      <formula>"DE"</formula>
    </cfRule>
    <cfRule type="cellIs" dxfId="302" priority="243" operator="equal">
      <formula>"N"</formula>
    </cfRule>
  </conditionalFormatting>
  <conditionalFormatting sqref="G34:BR34 BA35:BA36">
    <cfRule type="cellIs" dxfId="301" priority="190" operator="equal">
      <formula>"i"</formula>
    </cfRule>
    <cfRule type="cellIs" dxfId="300" priority="191" operator="equal">
      <formula>"P"</formula>
    </cfRule>
    <cfRule type="cellIs" dxfId="299" priority="192" operator="equal">
      <formula>"Sk"</formula>
    </cfRule>
    <cfRule type="cellIs" dxfId="298" priority="193" operator="equal">
      <formula>"S12"</formula>
    </cfRule>
    <cfRule type="cellIs" dxfId="297" priority="194" operator="equal">
      <formula>"S11"</formula>
    </cfRule>
    <cfRule type="cellIs" dxfId="296" priority="195" operator="equal">
      <formula>"S10"</formula>
    </cfRule>
    <cfRule type="cellIs" dxfId="295" priority="196" operator="equal">
      <formula>"S9"</formula>
    </cfRule>
    <cfRule type="cellIs" dxfId="294" priority="197" operator="equal">
      <formula>"S8"</formula>
    </cfRule>
    <cfRule type="cellIs" dxfId="293" priority="198" operator="equal">
      <formula>"S7"</formula>
    </cfRule>
    <cfRule type="cellIs" dxfId="292" priority="199" operator="equal">
      <formula>"S6"</formula>
    </cfRule>
    <cfRule type="cellIs" dxfId="291" priority="200" operator="equal">
      <formula>"S5"</formula>
    </cfRule>
    <cfRule type="cellIs" dxfId="290" priority="201" operator="equal">
      <formula>"S4"</formula>
    </cfRule>
    <cfRule type="cellIs" dxfId="289" priority="202" operator="equal">
      <formula>"S3"</formula>
    </cfRule>
    <cfRule type="cellIs" dxfId="288" priority="203" operator="equal">
      <formula>"S2"</formula>
    </cfRule>
    <cfRule type="cellIs" dxfId="287" priority="204" operator="equal">
      <formula>"S1"</formula>
    </cfRule>
    <cfRule type="cellIs" dxfId="286" priority="205" operator="equal">
      <formula>"SÉJ"</formula>
    </cfRule>
    <cfRule type="cellIs" dxfId="285" priority="206" operator="equal">
      <formula>"SÉ"</formula>
    </cfRule>
    <cfRule type="cellIs" dxfId="284" priority="207" operator="equal">
      <formula>"SDU"</formula>
    </cfRule>
    <cfRule type="cellIs" dxfId="283" priority="208" operator="equal">
      <formula>"SDE"</formula>
    </cfRule>
    <cfRule type="cellIs" dxfId="282" priority="209" operator="equal">
      <formula>"SN"</formula>
    </cfRule>
    <cfRule type="cellIs" dxfId="281" priority="210" operator="equal">
      <formula>"Fü"</formula>
    </cfRule>
    <cfRule type="cellIs" dxfId="280" priority="211" operator="equal">
      <formula>"ÉJ"</formula>
    </cfRule>
    <cfRule type="cellIs" dxfId="279" priority="212" operator="equal">
      <formula>"É"</formula>
    </cfRule>
    <cfRule type="cellIs" dxfId="278" priority="213" operator="equal">
      <formula>"i"</formula>
    </cfRule>
    <cfRule type="cellIs" dxfId="277" priority="214" operator="equal">
      <formula>"DU"</formula>
    </cfRule>
    <cfRule type="cellIs" dxfId="276" priority="215" operator="equal">
      <formula>"DE"</formula>
    </cfRule>
    <cfRule type="cellIs" dxfId="275" priority="216" operator="equal">
      <formula>"N"</formula>
    </cfRule>
  </conditionalFormatting>
  <conditionalFormatting sqref="G68:BR68">
    <cfRule type="cellIs" dxfId="274" priority="163" operator="equal">
      <formula>"i"</formula>
    </cfRule>
    <cfRule type="cellIs" dxfId="273" priority="164" operator="equal">
      <formula>"P"</formula>
    </cfRule>
    <cfRule type="cellIs" dxfId="272" priority="165" operator="equal">
      <formula>"Sk"</formula>
    </cfRule>
    <cfRule type="cellIs" dxfId="271" priority="166" operator="equal">
      <formula>"S12"</formula>
    </cfRule>
    <cfRule type="cellIs" dxfId="270" priority="167" operator="equal">
      <formula>"S11"</formula>
    </cfRule>
    <cfRule type="cellIs" dxfId="269" priority="168" operator="equal">
      <formula>"S10"</formula>
    </cfRule>
    <cfRule type="cellIs" dxfId="268" priority="169" operator="equal">
      <formula>"S9"</formula>
    </cfRule>
    <cfRule type="cellIs" dxfId="267" priority="170" operator="equal">
      <formula>"S8"</formula>
    </cfRule>
    <cfRule type="cellIs" dxfId="266" priority="171" operator="equal">
      <formula>"S7"</formula>
    </cfRule>
    <cfRule type="cellIs" dxfId="265" priority="172" operator="equal">
      <formula>"S6"</formula>
    </cfRule>
    <cfRule type="cellIs" dxfId="264" priority="173" operator="equal">
      <formula>"S5"</formula>
    </cfRule>
    <cfRule type="cellIs" dxfId="263" priority="174" operator="equal">
      <formula>"S4"</formula>
    </cfRule>
    <cfRule type="cellIs" dxfId="262" priority="175" operator="equal">
      <formula>"S3"</formula>
    </cfRule>
    <cfRule type="cellIs" dxfId="261" priority="176" operator="equal">
      <formula>"S2"</formula>
    </cfRule>
    <cfRule type="cellIs" dxfId="260" priority="177" operator="equal">
      <formula>"S1"</formula>
    </cfRule>
    <cfRule type="cellIs" dxfId="259" priority="178" operator="equal">
      <formula>"SÉJ"</formula>
    </cfRule>
    <cfRule type="cellIs" dxfId="258" priority="179" operator="equal">
      <formula>"SÉ"</formula>
    </cfRule>
    <cfRule type="cellIs" dxfId="257" priority="180" operator="equal">
      <formula>"SDU"</formula>
    </cfRule>
    <cfRule type="cellIs" dxfId="256" priority="181" operator="equal">
      <formula>"SDE"</formula>
    </cfRule>
    <cfRule type="cellIs" dxfId="255" priority="182" operator="equal">
      <formula>"SN"</formula>
    </cfRule>
    <cfRule type="cellIs" dxfId="254" priority="183" operator="equal">
      <formula>"Fü"</formula>
    </cfRule>
    <cfRule type="cellIs" dxfId="253" priority="184" operator="equal">
      <formula>"ÉJ"</formula>
    </cfRule>
    <cfRule type="cellIs" dxfId="252" priority="185" operator="equal">
      <formula>"É"</formula>
    </cfRule>
    <cfRule type="cellIs" dxfId="251" priority="186" operator="equal">
      <formula>"i"</formula>
    </cfRule>
    <cfRule type="cellIs" dxfId="250" priority="187" operator="equal">
      <formula>"DU"</formula>
    </cfRule>
    <cfRule type="cellIs" dxfId="249" priority="188" operator="equal">
      <formula>"DE"</formula>
    </cfRule>
    <cfRule type="cellIs" dxfId="248" priority="189" operator="equal">
      <formula>"N"</formula>
    </cfRule>
  </conditionalFormatting>
  <conditionalFormatting sqref="G68:AP68">
    <cfRule type="cellIs" dxfId="247" priority="136" operator="equal">
      <formula>"i"</formula>
    </cfRule>
    <cfRule type="cellIs" dxfId="246" priority="137" operator="equal">
      <formula>"P"</formula>
    </cfRule>
    <cfRule type="cellIs" dxfId="245" priority="138" operator="equal">
      <formula>"Sk"</formula>
    </cfRule>
    <cfRule type="cellIs" dxfId="244" priority="139" operator="equal">
      <formula>"S12"</formula>
    </cfRule>
    <cfRule type="cellIs" dxfId="243" priority="140" operator="equal">
      <formula>"S11"</formula>
    </cfRule>
    <cfRule type="cellIs" dxfId="242" priority="141" operator="equal">
      <formula>"S10"</formula>
    </cfRule>
    <cfRule type="cellIs" dxfId="241" priority="142" operator="equal">
      <formula>"S9"</formula>
    </cfRule>
    <cfRule type="cellIs" dxfId="240" priority="143" operator="equal">
      <formula>"S8"</formula>
    </cfRule>
    <cfRule type="cellIs" dxfId="239" priority="144" operator="equal">
      <formula>"S7"</formula>
    </cfRule>
    <cfRule type="cellIs" dxfId="238" priority="145" operator="equal">
      <formula>"S6"</formula>
    </cfRule>
    <cfRule type="cellIs" dxfId="237" priority="146" operator="equal">
      <formula>"S5"</formula>
    </cfRule>
    <cfRule type="cellIs" dxfId="236" priority="147" operator="equal">
      <formula>"S4"</formula>
    </cfRule>
    <cfRule type="cellIs" dxfId="235" priority="148" operator="equal">
      <formula>"S3"</formula>
    </cfRule>
    <cfRule type="cellIs" dxfId="234" priority="149" operator="equal">
      <formula>"S2"</formula>
    </cfRule>
    <cfRule type="cellIs" dxfId="233" priority="150" operator="equal">
      <formula>"S1"</formula>
    </cfRule>
    <cfRule type="cellIs" dxfId="232" priority="151" operator="equal">
      <formula>"SÉJ"</formula>
    </cfRule>
    <cfRule type="cellIs" dxfId="231" priority="152" operator="equal">
      <formula>"SÉ"</formula>
    </cfRule>
    <cfRule type="cellIs" dxfId="230" priority="153" operator="equal">
      <formula>"SDU"</formula>
    </cfRule>
    <cfRule type="cellIs" dxfId="229" priority="154" operator="equal">
      <formula>"SDE"</formula>
    </cfRule>
    <cfRule type="cellIs" dxfId="228" priority="155" operator="equal">
      <formula>"SN"</formula>
    </cfRule>
    <cfRule type="cellIs" dxfId="227" priority="156" operator="equal">
      <formula>"Fü"</formula>
    </cfRule>
    <cfRule type="cellIs" dxfId="226" priority="157" operator="equal">
      <formula>"ÉJ"</formula>
    </cfRule>
    <cfRule type="cellIs" dxfId="225" priority="158" operator="equal">
      <formula>"É"</formula>
    </cfRule>
    <cfRule type="cellIs" dxfId="224" priority="159" operator="equal">
      <formula>"i"</formula>
    </cfRule>
    <cfRule type="cellIs" dxfId="223" priority="160" operator="equal">
      <formula>"DU"</formula>
    </cfRule>
    <cfRule type="cellIs" dxfId="222" priority="161" operator="equal">
      <formula>"DE"</formula>
    </cfRule>
    <cfRule type="cellIs" dxfId="221" priority="162" operator="equal">
      <formula>"N"</formula>
    </cfRule>
  </conditionalFormatting>
  <conditionalFormatting sqref="G35:BR35">
    <cfRule type="cellIs" dxfId="220" priority="109" operator="equal">
      <formula>"i"</formula>
    </cfRule>
    <cfRule type="cellIs" dxfId="219" priority="110" operator="equal">
      <formula>"P"</formula>
    </cfRule>
    <cfRule type="cellIs" dxfId="218" priority="111" operator="equal">
      <formula>"Sk"</formula>
    </cfRule>
    <cfRule type="cellIs" dxfId="217" priority="112" operator="equal">
      <formula>"S12"</formula>
    </cfRule>
    <cfRule type="cellIs" dxfId="216" priority="113" operator="equal">
      <formula>"S11"</formula>
    </cfRule>
    <cfRule type="cellIs" dxfId="215" priority="114" operator="equal">
      <formula>"S10"</formula>
    </cfRule>
    <cfRule type="cellIs" dxfId="214" priority="115" operator="equal">
      <formula>"S9"</formula>
    </cfRule>
    <cfRule type="cellIs" dxfId="213" priority="116" operator="equal">
      <formula>"S8"</formula>
    </cfRule>
    <cfRule type="cellIs" dxfId="212" priority="117" operator="equal">
      <formula>"S7"</formula>
    </cfRule>
    <cfRule type="cellIs" dxfId="211" priority="118" operator="equal">
      <formula>"S6"</formula>
    </cfRule>
    <cfRule type="cellIs" dxfId="210" priority="119" operator="equal">
      <formula>"S5"</formula>
    </cfRule>
    <cfRule type="cellIs" dxfId="209" priority="120" operator="equal">
      <formula>"S4"</formula>
    </cfRule>
    <cfRule type="cellIs" dxfId="208" priority="121" operator="equal">
      <formula>"S3"</formula>
    </cfRule>
    <cfRule type="cellIs" dxfId="207" priority="122" operator="equal">
      <formula>"S2"</formula>
    </cfRule>
    <cfRule type="cellIs" dxfId="206" priority="123" operator="equal">
      <formula>"S1"</formula>
    </cfRule>
    <cfRule type="cellIs" dxfId="205" priority="124" operator="equal">
      <formula>"SÉJ"</formula>
    </cfRule>
    <cfRule type="cellIs" dxfId="204" priority="125" operator="equal">
      <formula>"SÉ"</formula>
    </cfRule>
    <cfRule type="cellIs" dxfId="203" priority="126" operator="equal">
      <formula>"SDU"</formula>
    </cfRule>
    <cfRule type="cellIs" dxfId="202" priority="127" operator="equal">
      <formula>"SDE"</formula>
    </cfRule>
    <cfRule type="cellIs" dxfId="201" priority="128" operator="equal">
      <formula>"SN"</formula>
    </cfRule>
    <cfRule type="cellIs" dxfId="200" priority="129" operator="equal">
      <formula>"Fü"</formula>
    </cfRule>
    <cfRule type="cellIs" dxfId="199" priority="130" operator="equal">
      <formula>"ÉJ"</formula>
    </cfRule>
    <cfRule type="cellIs" dxfId="198" priority="131" operator="equal">
      <formula>"É"</formula>
    </cfRule>
    <cfRule type="cellIs" dxfId="197" priority="132" operator="equal">
      <formula>"i"</formula>
    </cfRule>
    <cfRule type="cellIs" dxfId="196" priority="133" operator="equal">
      <formula>"DU"</formula>
    </cfRule>
    <cfRule type="cellIs" dxfId="195" priority="134" operator="equal">
      <formula>"DE"</formula>
    </cfRule>
    <cfRule type="cellIs" dxfId="194" priority="135" operator="equal">
      <formula>"N"</formula>
    </cfRule>
  </conditionalFormatting>
  <conditionalFormatting sqref="G35:AZ35">
    <cfRule type="cellIs" dxfId="193" priority="82" operator="equal">
      <formula>"i"</formula>
    </cfRule>
    <cfRule type="cellIs" dxfId="192" priority="83" operator="equal">
      <formula>"P"</formula>
    </cfRule>
    <cfRule type="cellIs" dxfId="191" priority="84" operator="equal">
      <formula>"Sk"</formula>
    </cfRule>
    <cfRule type="cellIs" dxfId="190" priority="85" operator="equal">
      <formula>"S12"</formula>
    </cfRule>
    <cfRule type="cellIs" dxfId="189" priority="86" operator="equal">
      <formula>"S11"</formula>
    </cfRule>
    <cfRule type="cellIs" dxfId="188" priority="87" operator="equal">
      <formula>"S10"</formula>
    </cfRule>
    <cfRule type="cellIs" dxfId="187" priority="88" operator="equal">
      <formula>"S9"</formula>
    </cfRule>
    <cfRule type="cellIs" dxfId="186" priority="89" operator="equal">
      <formula>"S8"</formula>
    </cfRule>
    <cfRule type="cellIs" dxfId="185" priority="90" operator="equal">
      <formula>"S7"</formula>
    </cfRule>
    <cfRule type="cellIs" dxfId="184" priority="91" operator="equal">
      <formula>"S6"</formula>
    </cfRule>
    <cfRule type="cellIs" dxfId="183" priority="92" operator="equal">
      <formula>"S5"</formula>
    </cfRule>
    <cfRule type="cellIs" dxfId="182" priority="93" operator="equal">
      <formula>"S4"</formula>
    </cfRule>
    <cfRule type="cellIs" dxfId="181" priority="94" operator="equal">
      <formula>"S3"</formula>
    </cfRule>
    <cfRule type="cellIs" dxfId="180" priority="95" operator="equal">
      <formula>"S2"</formula>
    </cfRule>
    <cfRule type="cellIs" dxfId="179" priority="96" operator="equal">
      <formula>"S1"</formula>
    </cfRule>
    <cfRule type="cellIs" dxfId="178" priority="97" operator="equal">
      <formula>"SÉJ"</formula>
    </cfRule>
    <cfRule type="cellIs" dxfId="177" priority="98" operator="equal">
      <formula>"SÉ"</formula>
    </cfRule>
    <cfRule type="cellIs" dxfId="176" priority="99" operator="equal">
      <formula>"SDU"</formula>
    </cfRule>
    <cfRule type="cellIs" dxfId="175" priority="100" operator="equal">
      <formula>"SDE"</formula>
    </cfRule>
    <cfRule type="cellIs" dxfId="174" priority="101" operator="equal">
      <formula>"SN"</formula>
    </cfRule>
    <cfRule type="cellIs" dxfId="173" priority="102" operator="equal">
      <formula>"Fü"</formula>
    </cfRule>
    <cfRule type="cellIs" dxfId="172" priority="103" operator="equal">
      <formula>"ÉJ"</formula>
    </cfRule>
    <cfRule type="cellIs" dxfId="171" priority="104" operator="equal">
      <formula>"É"</formula>
    </cfRule>
    <cfRule type="cellIs" dxfId="170" priority="105" operator="equal">
      <formula>"i"</formula>
    </cfRule>
    <cfRule type="cellIs" dxfId="169" priority="106" operator="equal">
      <formula>"DU"</formula>
    </cfRule>
    <cfRule type="cellIs" dxfId="168" priority="107" operator="equal">
      <formula>"DE"</formula>
    </cfRule>
    <cfRule type="cellIs" dxfId="167" priority="108" operator="equal">
      <formula>"N"</formula>
    </cfRule>
  </conditionalFormatting>
  <conditionalFormatting sqref="G36:BR36">
    <cfRule type="cellIs" dxfId="166" priority="55" operator="equal">
      <formula>"i"</formula>
    </cfRule>
    <cfRule type="cellIs" dxfId="165" priority="56" operator="equal">
      <formula>"P"</formula>
    </cfRule>
    <cfRule type="cellIs" dxfId="164" priority="57" operator="equal">
      <formula>"Sk"</formula>
    </cfRule>
    <cfRule type="cellIs" dxfId="163" priority="58" operator="equal">
      <formula>"S12"</formula>
    </cfRule>
    <cfRule type="cellIs" dxfId="162" priority="59" operator="equal">
      <formula>"S11"</formula>
    </cfRule>
    <cfRule type="cellIs" dxfId="161" priority="60" operator="equal">
      <formula>"S10"</formula>
    </cfRule>
    <cfRule type="cellIs" dxfId="160" priority="61" operator="equal">
      <formula>"S9"</formula>
    </cfRule>
    <cfRule type="cellIs" dxfId="159" priority="62" operator="equal">
      <formula>"S8"</formula>
    </cfRule>
    <cfRule type="cellIs" dxfId="158" priority="63" operator="equal">
      <formula>"S7"</formula>
    </cfRule>
    <cfRule type="cellIs" dxfId="157" priority="64" operator="equal">
      <formula>"S6"</formula>
    </cfRule>
    <cfRule type="cellIs" dxfId="156" priority="65" operator="equal">
      <formula>"S5"</formula>
    </cfRule>
    <cfRule type="cellIs" dxfId="155" priority="66" operator="equal">
      <formula>"S4"</formula>
    </cfRule>
    <cfRule type="cellIs" dxfId="154" priority="67" operator="equal">
      <formula>"S3"</formula>
    </cfRule>
    <cfRule type="cellIs" dxfId="153" priority="68" operator="equal">
      <formula>"S2"</formula>
    </cfRule>
    <cfRule type="cellIs" dxfId="152" priority="69" operator="equal">
      <formula>"S1"</formula>
    </cfRule>
    <cfRule type="cellIs" dxfId="151" priority="70" operator="equal">
      <formula>"SÉJ"</formula>
    </cfRule>
    <cfRule type="cellIs" dxfId="150" priority="71" operator="equal">
      <formula>"SÉ"</formula>
    </cfRule>
    <cfRule type="cellIs" dxfId="149" priority="72" operator="equal">
      <formula>"SDU"</formula>
    </cfRule>
    <cfRule type="cellIs" dxfId="148" priority="73" operator="equal">
      <formula>"SDE"</formula>
    </cfRule>
    <cfRule type="cellIs" dxfId="147" priority="74" operator="equal">
      <formula>"SN"</formula>
    </cfRule>
    <cfRule type="cellIs" dxfId="146" priority="75" operator="equal">
      <formula>"Fü"</formula>
    </cfRule>
    <cfRule type="cellIs" dxfId="145" priority="76" operator="equal">
      <formula>"ÉJ"</formula>
    </cfRule>
    <cfRule type="cellIs" dxfId="144" priority="77" operator="equal">
      <formula>"É"</formula>
    </cfRule>
    <cfRule type="cellIs" dxfId="143" priority="78" operator="equal">
      <formula>"i"</formula>
    </cfRule>
    <cfRule type="cellIs" dxfId="142" priority="79" operator="equal">
      <formula>"DU"</formula>
    </cfRule>
    <cfRule type="cellIs" dxfId="141" priority="80" operator="equal">
      <formula>"DE"</formula>
    </cfRule>
    <cfRule type="cellIs" dxfId="140" priority="81" operator="equal">
      <formula>"N"</formula>
    </cfRule>
  </conditionalFormatting>
  <conditionalFormatting sqref="G36:AZ36">
    <cfRule type="cellIs" dxfId="139" priority="28" operator="equal">
      <formula>"i"</formula>
    </cfRule>
    <cfRule type="cellIs" dxfId="138" priority="29" operator="equal">
      <formula>"P"</formula>
    </cfRule>
    <cfRule type="cellIs" dxfId="137" priority="30" operator="equal">
      <formula>"Sk"</formula>
    </cfRule>
    <cfRule type="cellIs" dxfId="136" priority="31" operator="equal">
      <formula>"S12"</formula>
    </cfRule>
    <cfRule type="cellIs" dxfId="135" priority="32" operator="equal">
      <formula>"S11"</formula>
    </cfRule>
    <cfRule type="cellIs" dxfId="134" priority="33" operator="equal">
      <formula>"S10"</formula>
    </cfRule>
    <cfRule type="cellIs" dxfId="133" priority="34" operator="equal">
      <formula>"S9"</formula>
    </cfRule>
    <cfRule type="cellIs" dxfId="132" priority="35" operator="equal">
      <formula>"S8"</formula>
    </cfRule>
    <cfRule type="cellIs" dxfId="131" priority="36" operator="equal">
      <formula>"S7"</formula>
    </cfRule>
    <cfRule type="cellIs" dxfId="130" priority="37" operator="equal">
      <formula>"S6"</formula>
    </cfRule>
    <cfRule type="cellIs" dxfId="129" priority="38" operator="equal">
      <formula>"S5"</formula>
    </cfRule>
    <cfRule type="cellIs" dxfId="128" priority="39" operator="equal">
      <formula>"S4"</formula>
    </cfRule>
    <cfRule type="cellIs" dxfId="127" priority="40" operator="equal">
      <formula>"S3"</formula>
    </cfRule>
    <cfRule type="cellIs" dxfId="126" priority="41" operator="equal">
      <formula>"S2"</formula>
    </cfRule>
    <cfRule type="cellIs" dxfId="125" priority="42" operator="equal">
      <formula>"S1"</formula>
    </cfRule>
    <cfRule type="cellIs" dxfId="124" priority="43" operator="equal">
      <formula>"SÉJ"</formula>
    </cfRule>
    <cfRule type="cellIs" dxfId="123" priority="44" operator="equal">
      <formula>"SÉ"</formula>
    </cfRule>
    <cfRule type="cellIs" dxfId="122" priority="45" operator="equal">
      <formula>"SDU"</formula>
    </cfRule>
    <cfRule type="cellIs" dxfId="121" priority="46" operator="equal">
      <formula>"SDE"</formula>
    </cfRule>
    <cfRule type="cellIs" dxfId="120" priority="47" operator="equal">
      <formula>"SN"</formula>
    </cfRule>
    <cfRule type="cellIs" dxfId="119" priority="48" operator="equal">
      <formula>"Fü"</formula>
    </cfRule>
    <cfRule type="cellIs" dxfId="118" priority="49" operator="equal">
      <formula>"ÉJ"</formula>
    </cfRule>
    <cfRule type="cellIs" dxfId="117" priority="50" operator="equal">
      <formula>"É"</formula>
    </cfRule>
    <cfRule type="cellIs" dxfId="116" priority="51" operator="equal">
      <formula>"i"</formula>
    </cfRule>
    <cfRule type="cellIs" dxfId="115" priority="52" operator="equal">
      <formula>"DU"</formula>
    </cfRule>
    <cfRule type="cellIs" dxfId="114" priority="53" operator="equal">
      <formula>"DE"</formula>
    </cfRule>
    <cfRule type="cellIs" dxfId="113" priority="54" operator="equal">
      <formula>"N"</formula>
    </cfRule>
  </conditionalFormatting>
  <conditionalFormatting sqref="G67:BR67">
    <cfRule type="cellIs" dxfId="112" priority="1" operator="equal">
      <formula>"i"</formula>
    </cfRule>
    <cfRule type="cellIs" dxfId="111" priority="2" operator="equal">
      <formula>"P"</formula>
    </cfRule>
    <cfRule type="cellIs" dxfId="110" priority="3" operator="equal">
      <formula>"Sk"</formula>
    </cfRule>
    <cfRule type="cellIs" dxfId="109" priority="4" operator="equal">
      <formula>"S12"</formula>
    </cfRule>
    <cfRule type="cellIs" dxfId="108" priority="5" operator="equal">
      <formula>"S11"</formula>
    </cfRule>
    <cfRule type="cellIs" dxfId="107" priority="6" operator="equal">
      <formula>"S10"</formula>
    </cfRule>
    <cfRule type="cellIs" dxfId="106" priority="7" operator="equal">
      <formula>"S9"</formula>
    </cfRule>
    <cfRule type="cellIs" dxfId="105" priority="8" operator="equal">
      <formula>"S8"</formula>
    </cfRule>
    <cfRule type="cellIs" dxfId="104" priority="9" operator="equal">
      <formula>"S7"</formula>
    </cfRule>
    <cfRule type="cellIs" dxfId="103" priority="10" operator="equal">
      <formula>"S6"</formula>
    </cfRule>
    <cfRule type="cellIs" dxfId="102" priority="11" operator="equal">
      <formula>"S5"</formula>
    </cfRule>
    <cfRule type="cellIs" dxfId="101" priority="12" operator="equal">
      <formula>"S4"</formula>
    </cfRule>
    <cfRule type="cellIs" dxfId="100" priority="13" operator="equal">
      <formula>"S3"</formula>
    </cfRule>
    <cfRule type="cellIs" dxfId="99" priority="14" operator="equal">
      <formula>"S2"</formula>
    </cfRule>
    <cfRule type="cellIs" dxfId="98" priority="15" operator="equal">
      <formula>"S1"</formula>
    </cfRule>
    <cfRule type="cellIs" dxfId="97" priority="16" operator="equal">
      <formula>"SÉJ"</formula>
    </cfRule>
    <cfRule type="cellIs" dxfId="96" priority="17" operator="equal">
      <formula>"SÉ"</formula>
    </cfRule>
    <cfRule type="cellIs" dxfId="95" priority="18" operator="equal">
      <formula>"SDU"</formula>
    </cfRule>
    <cfRule type="cellIs" dxfId="94" priority="19" operator="equal">
      <formula>"SDE"</formula>
    </cfRule>
    <cfRule type="cellIs" dxfId="93" priority="20" operator="equal">
      <formula>"SN"</formula>
    </cfRule>
    <cfRule type="cellIs" dxfId="92" priority="21" operator="equal">
      <formula>"Fü"</formula>
    </cfRule>
    <cfRule type="cellIs" dxfId="91" priority="22" operator="equal">
      <formula>"ÉJ"</formula>
    </cfRule>
    <cfRule type="cellIs" dxfId="90" priority="23" operator="equal">
      <formula>"É"</formula>
    </cfRule>
    <cfRule type="cellIs" dxfId="89" priority="24" operator="equal">
      <formula>"i"</formula>
    </cfRule>
    <cfRule type="cellIs" dxfId="88" priority="25" operator="equal">
      <formula>"DU"</formula>
    </cfRule>
    <cfRule type="cellIs" dxfId="87" priority="26" operator="equal">
      <formula>"DE"</formula>
    </cfRule>
    <cfRule type="cellIs" dxfId="86" priority="27" operator="equal">
      <formula>"N"</formula>
    </cfRule>
  </conditionalFormatting>
  <dataValidations xWindow="386" yWindow="555" count="2">
    <dataValidation type="list" showInputMessage="1" showErrorMessage="1" sqref="F50:NN50 F17:NN17 F114:NN114 F10:NN10 F82:NN82 F146:NN146">
      <formula1>leg</formula1>
    </dataValidation>
    <dataValidation type="date" allowBlank="1" showInputMessage="1" showErrorMessage="1" promptTitle="Orvosi vizsgálat" prompt="A dolgozót el kell küldeni munkaalkalmassági vizsgálatra ha a cella pirosra vált" sqref="E12:E16 E19:E49 E52:E81 E84:E113 E116:E145 E148:E192 E195:E209 E212:E226">
      <formula1>$D$6-14</formula1>
      <formula2>D1048382</formula2>
    </dataValidation>
  </dataValidations>
  <pageMargins left="0.70866141732283472" right="0.70866141732283472" top="0.74803149606299213" bottom="0.74803149606299213" header="0.31496062992125984" footer="0.31496062992125984"/>
  <pageSetup paperSize="9" scale="10" orientation="portrait" r:id="rId36"/>
  <drawing r:id="rId37"/>
  <legacyDrawing r:id="rId3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2" filterMode="1"/>
  <dimension ref="A1:LQ1272"/>
  <sheetViews>
    <sheetView zoomScale="70" zoomScaleNormal="70" workbookViewId="0">
      <pane xSplit="5" ySplit="9" topLeftCell="AW10" activePane="bottomRight" state="frozen"/>
      <selection pane="topRight" activeCell="F1" sqref="F1"/>
      <selection pane="bottomLeft" activeCell="A10" sqref="A10"/>
      <selection pane="bottomRight" activeCell="BS23" sqref="BS23"/>
    </sheetView>
  </sheetViews>
  <sheetFormatPr defaultRowHeight="15" outlineLevelCol="1" x14ac:dyDescent="0.25"/>
  <cols>
    <col min="1" max="1" width="7.85546875" style="14" customWidth="1"/>
    <col min="2" max="2" width="9.42578125" style="14" bestFit="1" customWidth="1"/>
    <col min="3" max="3" width="18" style="14" bestFit="1" customWidth="1"/>
    <col min="4" max="4" width="22.85546875" style="14" bestFit="1" customWidth="1"/>
    <col min="5" max="5" width="1" style="14" customWidth="1"/>
    <col min="6" max="6" width="4.42578125" style="14" customWidth="1" outlineLevel="1"/>
    <col min="7" max="7" width="4" style="14" customWidth="1" outlineLevel="1"/>
    <col min="8" max="8" width="3" style="14" customWidth="1" outlineLevel="1"/>
    <col min="9" max="9" width="4.42578125" style="14" customWidth="1" outlineLevel="1"/>
    <col min="10" max="10" width="3.42578125" style="14" customWidth="1" outlineLevel="1"/>
    <col min="11" max="11" width="5.28515625" style="14" customWidth="1" outlineLevel="1"/>
    <col min="12" max="12" width="3.85546875" style="14" customWidth="1" outlineLevel="1"/>
    <col min="13" max="13" width="8.5703125" style="14" customWidth="1" outlineLevel="1"/>
    <col min="14" max="14" width="5.85546875" style="14" customWidth="1" outlineLevel="1"/>
    <col min="15" max="15" width="11.85546875" style="14" customWidth="1" outlineLevel="1"/>
    <col min="16" max="16" width="7.85546875" style="14" customWidth="1" outlineLevel="1"/>
    <col min="17" max="17" width="5" style="14" customWidth="1" outlineLevel="1"/>
    <col min="18" max="18" width="3.85546875" style="14" customWidth="1" outlineLevel="1"/>
    <col min="19" max="19" width="1.140625" style="20" customWidth="1" outlineLevel="1"/>
    <col min="20" max="20" width="4.42578125" style="14" customWidth="1" outlineLevel="1"/>
    <col min="21" max="21" width="4" style="14" customWidth="1" outlineLevel="1"/>
    <col min="22" max="22" width="3" style="14" customWidth="1" outlineLevel="1"/>
    <col min="23" max="23" width="4.42578125" style="14" customWidth="1" outlineLevel="1"/>
    <col min="24" max="24" width="3.42578125" style="14" customWidth="1" outlineLevel="1"/>
    <col min="25" max="25" width="5.28515625" style="14" customWidth="1" outlineLevel="1"/>
    <col min="26" max="26" width="6.7109375" style="14" customWidth="1" outlineLevel="1"/>
    <col min="27" max="27" width="3.85546875" style="14" customWidth="1" outlineLevel="1"/>
    <col min="28" max="28" width="5.85546875" style="14" customWidth="1" outlineLevel="1"/>
    <col min="29" max="29" width="11.85546875" style="14" customWidth="1" outlineLevel="1"/>
    <col min="30" max="30" width="7.85546875" style="14" customWidth="1" outlineLevel="1"/>
    <col min="31" max="31" width="5" style="14" customWidth="1" outlineLevel="1"/>
    <col min="32" max="32" width="3" style="14" customWidth="1" outlineLevel="1"/>
    <col min="33" max="33" width="1.140625" style="20" customWidth="1" outlineLevel="1"/>
    <col min="34" max="34" width="4.140625" style="14" bestFit="1" customWidth="1"/>
    <col min="35" max="35" width="3.85546875" style="14" bestFit="1" customWidth="1"/>
    <col min="36" max="36" width="2.85546875" style="14" bestFit="1" customWidth="1"/>
    <col min="37" max="37" width="4.140625" style="14" bestFit="1" customWidth="1"/>
    <col min="38" max="38" width="3.140625" style="14" bestFit="1" customWidth="1"/>
    <col min="39" max="39" width="4.85546875" style="14" bestFit="1" customWidth="1"/>
    <col min="40" max="40" width="6.42578125" style="14" bestFit="1" customWidth="1"/>
    <col min="41" max="41" width="3.5703125" style="14" bestFit="1" customWidth="1"/>
    <col min="42" max="42" width="5.5703125" style="14" bestFit="1" customWidth="1"/>
    <col min="43" max="43" width="10.85546875" style="14" customWidth="1"/>
    <col min="44" max="44" width="15" style="14" bestFit="1" customWidth="1"/>
    <col min="45" max="45" width="4.85546875" style="14" bestFit="1" customWidth="1"/>
    <col min="46" max="46" width="3.85546875" style="14" customWidth="1"/>
    <col min="47" max="47" width="1.5703125" style="14" customWidth="1"/>
    <col min="48" max="49" width="4.42578125" style="14" customWidth="1" outlineLevel="1"/>
    <col min="50" max="50" width="3.42578125" style="14" customWidth="1" outlineLevel="1"/>
    <col min="51" max="51" width="4.42578125" style="14" customWidth="1" outlineLevel="1"/>
    <col min="52" max="52" width="3.42578125" style="14" customWidth="1" outlineLevel="1"/>
    <col min="53" max="53" width="5.28515625" style="14" customWidth="1" outlineLevel="1"/>
    <col min="54" max="54" width="3.85546875" style="14" customWidth="1" outlineLevel="1"/>
    <col min="55" max="55" width="6.7109375" style="14" customWidth="1" outlineLevel="1"/>
    <col min="56" max="56" width="5.85546875" style="14" customWidth="1" outlineLevel="1"/>
    <col min="57" max="57" width="11.85546875" style="14" customWidth="1" outlineLevel="1"/>
    <col min="58" max="58" width="7.85546875" style="14" customWidth="1" outlineLevel="1"/>
    <col min="59" max="59" width="5" style="14" customWidth="1" outlineLevel="1"/>
    <col min="60" max="60" width="3" style="14" customWidth="1" outlineLevel="1"/>
    <col min="61" max="61" width="1.140625" style="20" customWidth="1" outlineLevel="1"/>
    <col min="62" max="62" width="4.42578125" style="14" customWidth="1" outlineLevel="1"/>
    <col min="63" max="63" width="4" style="14" customWidth="1" outlineLevel="1"/>
    <col min="64" max="64" width="3" style="14" customWidth="1" outlineLevel="1"/>
    <col min="65" max="65" width="4.42578125" style="14" customWidth="1" outlineLevel="1"/>
    <col min="66" max="66" width="3.42578125" style="14" customWidth="1" outlineLevel="1"/>
    <col min="67" max="67" width="5.28515625" style="14" customWidth="1" outlineLevel="1"/>
    <col min="68" max="68" width="6.7109375" style="14" customWidth="1" outlineLevel="1"/>
    <col min="69" max="69" width="3.85546875" style="14" customWidth="1" outlineLevel="1"/>
    <col min="70" max="70" width="5.85546875" style="14" customWidth="1" outlineLevel="1"/>
    <col min="71" max="71" width="11.85546875" style="14" customWidth="1" outlineLevel="1"/>
    <col min="72" max="72" width="7.85546875" style="14" customWidth="1" outlineLevel="1"/>
    <col min="73" max="73" width="5" style="14" customWidth="1" outlineLevel="1"/>
    <col min="74" max="74" width="3" style="14" customWidth="1" outlineLevel="1"/>
    <col min="75" max="75" width="1.140625" style="20" customWidth="1" outlineLevel="1"/>
    <col min="76" max="76" width="5" style="14" customWidth="1"/>
    <col min="77" max="77" width="4.42578125" style="14" bestFit="1" customWidth="1"/>
    <col min="78" max="78" width="2.85546875" style="14" bestFit="1" customWidth="1"/>
    <col min="79" max="79" width="2.42578125" style="14" bestFit="1" customWidth="1"/>
    <col min="80" max="80" width="2.140625" style="14" bestFit="1" customWidth="1"/>
    <col min="81" max="81" width="4.85546875" style="14" bestFit="1" customWidth="1"/>
    <col min="82" max="82" width="6.42578125" style="14" bestFit="1" customWidth="1"/>
    <col min="83" max="83" width="3.5703125" style="14" bestFit="1" customWidth="1"/>
    <col min="84" max="84" width="5.5703125" style="14" bestFit="1" customWidth="1"/>
    <col min="85" max="85" width="12" style="14" bestFit="1" customWidth="1"/>
    <col min="86" max="86" width="7.85546875" style="14" bestFit="1" customWidth="1"/>
    <col min="87" max="87" width="4.85546875" style="14" bestFit="1" customWidth="1"/>
    <col min="88" max="88" width="3.42578125" style="14" customWidth="1"/>
    <col min="89" max="89" width="1.5703125" style="14" customWidth="1"/>
    <col min="90" max="90" width="4.42578125" style="14" hidden="1" customWidth="1" outlineLevel="1"/>
    <col min="91" max="91" width="3.85546875" style="14" hidden="1" customWidth="1" outlineLevel="1"/>
    <col min="92" max="92" width="3.42578125" style="14" hidden="1" customWidth="1" outlineLevel="1"/>
    <col min="93" max="93" width="4.42578125" style="14" hidden="1" customWidth="1" outlineLevel="1"/>
    <col min="94" max="94" width="3.7109375" style="14" hidden="1" customWidth="1" outlineLevel="1"/>
    <col min="95" max="95" width="4.85546875" style="14" hidden="1" customWidth="1" outlineLevel="1"/>
    <col min="96" max="96" width="3.85546875" style="14" hidden="1" customWidth="1" outlineLevel="1"/>
    <col min="97" max="97" width="6.42578125" style="14" hidden="1" customWidth="1" outlineLevel="1"/>
    <col min="98" max="98" width="5.5703125" style="14" hidden="1" customWidth="1" outlineLevel="1"/>
    <col min="99" max="99" width="12" style="14" hidden="1" customWidth="1" outlineLevel="1"/>
    <col min="100" max="100" width="7.85546875" style="14" hidden="1" customWidth="1" outlineLevel="1"/>
    <col min="101" max="101" width="4.85546875" style="14" hidden="1" customWidth="1" outlineLevel="1"/>
    <col min="102" max="102" width="2.85546875" style="14" hidden="1" customWidth="1" outlineLevel="1"/>
    <col min="103" max="103" width="1.140625" style="20" hidden="1" customWidth="1" outlineLevel="1"/>
    <col min="104" max="104" width="4.42578125" style="14" hidden="1" customWidth="1" outlineLevel="1"/>
    <col min="105" max="105" width="4" style="14" hidden="1" customWidth="1" outlineLevel="1"/>
    <col min="106" max="106" width="3" style="14" hidden="1" customWidth="1" outlineLevel="1"/>
    <col min="107" max="107" width="4.42578125" style="14" hidden="1" customWidth="1" outlineLevel="1"/>
    <col min="108" max="108" width="3.42578125" style="14" hidden="1" customWidth="1" outlineLevel="1"/>
    <col min="109" max="109" width="5.28515625" style="14" hidden="1" customWidth="1" outlineLevel="1"/>
    <col min="110" max="110" width="6.7109375" style="14" hidden="1" customWidth="1" outlineLevel="1"/>
    <col min="111" max="111" width="3.85546875" style="14" hidden="1" customWidth="1" outlineLevel="1"/>
    <col min="112" max="112" width="5.85546875" style="14" hidden="1" customWidth="1" outlineLevel="1"/>
    <col min="113" max="113" width="11.85546875" style="14" hidden="1" customWidth="1" outlineLevel="1"/>
    <col min="114" max="114" width="7.85546875" style="14" hidden="1" customWidth="1" outlineLevel="1"/>
    <col min="115" max="115" width="5" style="14" hidden="1" customWidth="1" outlineLevel="1"/>
    <col min="116" max="116" width="3.42578125" style="14" hidden="1" customWidth="1" outlineLevel="1"/>
    <col min="117" max="117" width="1.140625" style="20" hidden="1" customWidth="1" outlineLevel="1"/>
    <col min="118" max="118" width="3.5703125" style="14" bestFit="1" customWidth="1" collapsed="1"/>
    <col min="119" max="119" width="3.85546875" style="14" bestFit="1" customWidth="1"/>
    <col min="120" max="120" width="3.42578125" style="14" bestFit="1" customWidth="1"/>
    <col min="121" max="121" width="4.42578125" style="14" bestFit="1" customWidth="1"/>
    <col min="122" max="122" width="2.140625" style="14" bestFit="1" customWidth="1"/>
    <col min="123" max="123" width="4.85546875" style="14" bestFit="1" customWidth="1"/>
    <col min="124" max="124" width="6.42578125" style="14" bestFit="1" customWidth="1"/>
    <col min="125" max="125" width="3.5703125" style="14" bestFit="1" customWidth="1"/>
    <col min="126" max="126" width="5.5703125" style="14" bestFit="1" customWidth="1"/>
    <col min="127" max="127" width="12" style="14" bestFit="1" customWidth="1"/>
    <col min="128" max="128" width="7.85546875" style="14" bestFit="1" customWidth="1"/>
    <col min="129" max="129" width="4.85546875" style="14" bestFit="1" customWidth="1"/>
    <col min="130" max="130" width="3.42578125" style="14" bestFit="1" customWidth="1"/>
    <col min="131" max="131" width="1.5703125" style="14" customWidth="1"/>
    <col min="132" max="132" width="3.5703125" style="14" hidden="1" customWidth="1" outlineLevel="1"/>
    <col min="133" max="133" width="3.85546875" style="14" hidden="1" customWidth="1" outlineLevel="1"/>
    <col min="134" max="134" width="2.85546875" style="14" hidden="1" customWidth="1" outlineLevel="1"/>
    <col min="135" max="135" width="2.42578125" style="14" hidden="1" customWidth="1" outlineLevel="1"/>
    <col min="136" max="136" width="2.140625" style="14" hidden="1" customWidth="1" outlineLevel="1"/>
    <col min="137" max="137" width="4.85546875" style="14" hidden="1" customWidth="1" outlineLevel="1"/>
    <col min="138" max="138" width="3.5703125" style="14" hidden="1" customWidth="1" outlineLevel="1"/>
    <col min="139" max="139" width="6.42578125" style="14" hidden="1" customWidth="1" outlineLevel="1"/>
    <col min="140" max="140" width="5.5703125" style="14" hidden="1" customWidth="1" outlineLevel="1"/>
    <col min="141" max="141" width="12" style="14" hidden="1" customWidth="1" outlineLevel="1"/>
    <col min="142" max="142" width="7.85546875" style="14" hidden="1" customWidth="1" outlineLevel="1"/>
    <col min="143" max="143" width="4.85546875" style="14" hidden="1" customWidth="1" outlineLevel="1"/>
    <col min="144" max="144" width="2.85546875" style="14" hidden="1" customWidth="1" outlineLevel="1"/>
    <col min="145" max="145" width="1.140625" style="20" hidden="1" customWidth="1" outlineLevel="1"/>
    <col min="146" max="146" width="3.5703125" style="14" hidden="1" customWidth="1" outlineLevel="1"/>
    <col min="147" max="147" width="3.85546875" style="14" hidden="1" customWidth="1" outlineLevel="1"/>
    <col min="148" max="148" width="2.85546875" style="14" hidden="1" customWidth="1" outlineLevel="1"/>
    <col min="149" max="149" width="2.42578125" style="14" hidden="1" customWidth="1" outlineLevel="1"/>
    <col min="150" max="150" width="2.140625" style="14" hidden="1" customWidth="1" outlineLevel="1"/>
    <col min="151" max="151" width="4.85546875" style="14" hidden="1" customWidth="1" outlineLevel="1"/>
    <col min="152" max="152" width="6.42578125" style="14" hidden="1" customWidth="1" outlineLevel="1"/>
    <col min="153" max="153" width="3.5703125" style="14" hidden="1" customWidth="1" outlineLevel="1"/>
    <col min="154" max="154" width="5.5703125" style="14" hidden="1" customWidth="1" outlineLevel="1"/>
    <col min="155" max="155" width="12" style="14" hidden="1" customWidth="1" outlineLevel="1"/>
    <col min="156" max="156" width="7.85546875" style="14" hidden="1" customWidth="1" outlineLevel="1"/>
    <col min="157" max="157" width="4.85546875" style="14" hidden="1" customWidth="1" outlineLevel="1"/>
    <col min="158" max="158" width="2.85546875" style="14" hidden="1" customWidth="1" outlineLevel="1"/>
    <col min="159" max="159" width="1.140625" style="20" hidden="1" customWidth="1" outlineLevel="1"/>
    <col min="160" max="160" width="4.42578125" style="14" bestFit="1" customWidth="1" collapsed="1"/>
    <col min="161" max="161" width="3.85546875" style="14" bestFit="1" customWidth="1"/>
    <col min="162" max="162" width="2.85546875" style="14" bestFit="1" customWidth="1"/>
    <col min="163" max="163" width="2.42578125" style="14" bestFit="1" customWidth="1"/>
    <col min="164" max="164" width="2.140625" style="14" bestFit="1" customWidth="1"/>
    <col min="165" max="165" width="4.85546875" style="14" bestFit="1" customWidth="1"/>
    <col min="166" max="166" width="6.42578125" style="14" bestFit="1" customWidth="1"/>
    <col min="167" max="167" width="3.5703125" style="14" bestFit="1" customWidth="1"/>
    <col min="168" max="168" width="5.5703125" style="14" bestFit="1" customWidth="1"/>
    <col min="169" max="169" width="10.42578125" style="14" customWidth="1"/>
    <col min="170" max="170" width="7.85546875" style="14" bestFit="1" customWidth="1"/>
    <col min="171" max="171" width="5" style="14" bestFit="1" customWidth="1"/>
    <col min="172" max="172" width="2.85546875" style="14" bestFit="1" customWidth="1"/>
    <col min="173" max="173" width="1.42578125" style="14" customWidth="1"/>
    <col min="174" max="174" width="3.5703125" style="14" hidden="1" customWidth="1" outlineLevel="1"/>
    <col min="175" max="175" width="3.85546875" style="14" hidden="1" customWidth="1" outlineLevel="1"/>
    <col min="176" max="176" width="2.85546875" style="14" hidden="1" customWidth="1" outlineLevel="1"/>
    <col min="177" max="177" width="2.42578125" style="14" hidden="1" customWidth="1" outlineLevel="1"/>
    <col min="178" max="178" width="2.140625" style="14" hidden="1" customWidth="1" outlineLevel="1"/>
    <col min="179" max="179" width="4.85546875" style="14" hidden="1" customWidth="1" outlineLevel="1"/>
    <col min="180" max="180" width="3.5703125" style="14" hidden="1" customWidth="1" outlineLevel="1"/>
    <col min="181" max="181" width="6.42578125" style="14" hidden="1" customWidth="1" outlineLevel="1"/>
    <col min="182" max="182" width="5.5703125" style="14" hidden="1" customWidth="1" outlineLevel="1"/>
    <col min="183" max="183" width="12" style="14" hidden="1" customWidth="1" outlineLevel="1"/>
    <col min="184" max="184" width="7.85546875" style="14" hidden="1" customWidth="1" outlineLevel="1"/>
    <col min="185" max="185" width="4.85546875" style="14" hidden="1" customWidth="1" outlineLevel="1"/>
    <col min="186" max="186" width="2.85546875" style="14" hidden="1" customWidth="1" outlineLevel="1"/>
    <col min="187" max="187" width="1.28515625" style="14" hidden="1" customWidth="1" outlineLevel="1"/>
    <col min="188" max="188" width="3.5703125" style="14" hidden="1" customWidth="1" outlineLevel="1"/>
    <col min="189" max="189" width="3.85546875" style="14" hidden="1" customWidth="1" outlineLevel="1"/>
    <col min="190" max="190" width="2.85546875" style="14" hidden="1" customWidth="1" outlineLevel="1"/>
    <col min="191" max="191" width="2.42578125" style="14" hidden="1" customWidth="1" outlineLevel="1"/>
    <col min="192" max="192" width="2.140625" style="14" hidden="1" customWidth="1" outlineLevel="1"/>
    <col min="193" max="193" width="4.85546875" style="14" hidden="1" customWidth="1" outlineLevel="1"/>
    <col min="194" max="194" width="6.42578125" style="14" hidden="1" customWidth="1" outlineLevel="1"/>
    <col min="195" max="195" width="3.5703125" style="14" hidden="1" customWidth="1" outlineLevel="1"/>
    <col min="196" max="196" width="5.5703125" style="14" hidden="1" customWidth="1" outlineLevel="1"/>
    <col min="197" max="197" width="12" style="14" hidden="1" customWidth="1" outlineLevel="1"/>
    <col min="198" max="198" width="7.85546875" style="14" hidden="1" customWidth="1" outlineLevel="1"/>
    <col min="199" max="199" width="4.85546875" style="14" hidden="1" customWidth="1" outlineLevel="1"/>
    <col min="200" max="200" width="2.85546875" style="14" hidden="1" customWidth="1" outlineLevel="1"/>
    <col min="201" max="201" width="1.28515625" style="14" hidden="1" customWidth="1" outlineLevel="1"/>
    <col min="202" max="202" width="3.5703125" style="14" bestFit="1" customWidth="1" collapsed="1"/>
    <col min="203" max="203" width="3.85546875" style="14" bestFit="1" customWidth="1"/>
    <col min="204" max="204" width="2.85546875" style="14" bestFit="1" customWidth="1"/>
    <col min="205" max="205" width="2.42578125" style="14" bestFit="1" customWidth="1"/>
    <col min="206" max="206" width="2.140625" style="14" bestFit="1" customWidth="1"/>
    <col min="207" max="207" width="4.85546875" style="14" bestFit="1" customWidth="1"/>
    <col min="208" max="208" width="6.42578125" style="14" bestFit="1" customWidth="1"/>
    <col min="209" max="209" width="3.5703125" style="14" bestFit="1" customWidth="1"/>
    <col min="210" max="210" width="5.5703125" style="14" bestFit="1" customWidth="1"/>
    <col min="211" max="211" width="11" style="14" customWidth="1"/>
    <col min="212" max="212" width="7.85546875" style="14" bestFit="1" customWidth="1"/>
    <col min="213" max="213" width="5.42578125" style="14" customWidth="1"/>
    <col min="214" max="214" width="2.85546875" style="14" bestFit="1" customWidth="1"/>
    <col min="215" max="215" width="1.5703125" style="14" customWidth="1"/>
    <col min="216" max="216" width="3.5703125" style="14" hidden="1" customWidth="1" outlineLevel="1"/>
    <col min="217" max="217" width="3.85546875" style="14" hidden="1" customWidth="1" outlineLevel="1"/>
    <col min="218" max="218" width="2.85546875" style="14" hidden="1" customWidth="1" outlineLevel="1"/>
    <col min="219" max="219" width="2.42578125" style="14" hidden="1" customWidth="1" outlineLevel="1"/>
    <col min="220" max="220" width="2.140625" style="14" hidden="1" customWidth="1" outlineLevel="1"/>
    <col min="221" max="221" width="4.85546875" style="14" hidden="1" customWidth="1" outlineLevel="1"/>
    <col min="222" max="222" width="3.5703125" style="14" hidden="1" customWidth="1" outlineLevel="1"/>
    <col min="223" max="223" width="6.42578125" style="14" hidden="1" customWidth="1" outlineLevel="1"/>
    <col min="224" max="224" width="5.5703125" style="14" hidden="1" customWidth="1" outlineLevel="1"/>
    <col min="225" max="225" width="12" style="14" hidden="1" customWidth="1" outlineLevel="1"/>
    <col min="226" max="226" width="7.85546875" style="14" hidden="1" customWidth="1" outlineLevel="1"/>
    <col min="227" max="227" width="4.85546875" style="14" hidden="1" customWidth="1" outlineLevel="1"/>
    <col min="228" max="228" width="2.85546875" style="14" hidden="1" customWidth="1" outlineLevel="1"/>
    <col min="229" max="229" width="1.42578125" style="14" hidden="1" customWidth="1" outlineLevel="1"/>
    <col min="230" max="230" width="3.5703125" style="14" hidden="1" customWidth="1" outlineLevel="1"/>
    <col min="231" max="231" width="3.85546875" style="14" hidden="1" customWidth="1" outlineLevel="1"/>
    <col min="232" max="232" width="2.85546875" style="14" hidden="1" customWidth="1" outlineLevel="1"/>
    <col min="233" max="233" width="2.42578125" style="14" hidden="1" customWidth="1" outlineLevel="1"/>
    <col min="234" max="234" width="2.140625" style="14" hidden="1" customWidth="1" outlineLevel="1"/>
    <col min="235" max="235" width="4.85546875" style="14" hidden="1" customWidth="1" outlineLevel="1"/>
    <col min="236" max="236" width="6.42578125" style="14" hidden="1" customWidth="1" outlineLevel="1"/>
    <col min="237" max="237" width="3.5703125" style="14" hidden="1" customWidth="1" outlineLevel="1"/>
    <col min="238" max="238" width="5.5703125" style="14" hidden="1" customWidth="1" outlineLevel="1"/>
    <col min="239" max="239" width="9.7109375" style="14" hidden="1" customWidth="1" outlineLevel="1"/>
    <col min="240" max="240" width="7.140625" style="14" hidden="1" customWidth="1" outlineLevel="1"/>
    <col min="241" max="241" width="4.85546875" style="14" hidden="1" customWidth="1" outlineLevel="1"/>
    <col min="242" max="242" width="2.85546875" style="14" hidden="1" customWidth="1" outlineLevel="1"/>
    <col min="243" max="243" width="1.42578125" style="14" hidden="1" customWidth="1" outlineLevel="1"/>
    <col min="244" max="244" width="3.5703125" style="14" bestFit="1" customWidth="1" collapsed="1"/>
    <col min="245" max="245" width="3.85546875" style="14" bestFit="1" customWidth="1"/>
    <col min="246" max="246" width="2.85546875" style="14" bestFit="1" customWidth="1"/>
    <col min="247" max="247" width="2.42578125" style="14" bestFit="1" customWidth="1"/>
    <col min="248" max="248" width="2.140625" style="14" bestFit="1" customWidth="1"/>
    <col min="249" max="249" width="4.85546875" style="14" bestFit="1" customWidth="1"/>
    <col min="250" max="250" width="6.42578125" style="14" bestFit="1" customWidth="1"/>
    <col min="251" max="251" width="3.5703125" style="14" bestFit="1" customWidth="1"/>
    <col min="252" max="252" width="5.5703125" style="14" bestFit="1" customWidth="1"/>
    <col min="253" max="253" width="10.42578125" style="14" customWidth="1"/>
    <col min="254" max="254" width="7.85546875" style="14" bestFit="1" customWidth="1"/>
    <col min="255" max="255" width="4.85546875" style="14" bestFit="1" customWidth="1"/>
    <col min="256" max="256" width="2.85546875" style="14" bestFit="1" customWidth="1"/>
    <col min="257" max="257" width="1" style="14" customWidth="1"/>
    <col min="258" max="265" width="4.42578125" style="21" customWidth="1"/>
    <col min="266" max="267" width="4.42578125" style="22" customWidth="1"/>
    <col min="268" max="313" width="4.42578125" style="21" customWidth="1"/>
    <col min="314" max="329" width="9.140625" style="21"/>
    <col min="330" max="16384" width="9.140625" style="14"/>
  </cols>
  <sheetData>
    <row r="1" spans="1:267" x14ac:dyDescent="0.25">
      <c r="D1" s="1310" t="s">
        <v>373</v>
      </c>
      <c r="E1" s="1312"/>
      <c r="F1" s="1313"/>
      <c r="G1" s="1313"/>
      <c r="H1" s="1313"/>
      <c r="I1" s="1313"/>
      <c r="J1" s="1313"/>
      <c r="K1" s="1313"/>
      <c r="L1" s="1313"/>
      <c r="M1" s="1313"/>
      <c r="N1" s="1313"/>
      <c r="O1" s="1313"/>
      <c r="P1" s="1313"/>
      <c r="Q1" s="1313"/>
      <c r="R1" s="1313"/>
      <c r="S1" s="1313"/>
      <c r="T1" s="1313"/>
      <c r="U1" s="1313"/>
      <c r="V1" s="1313"/>
      <c r="W1" s="1313"/>
      <c r="X1" s="1313"/>
      <c r="Y1" s="1313"/>
      <c r="Z1" s="1313"/>
      <c r="AA1" s="1313"/>
      <c r="AB1" s="1313"/>
      <c r="AC1" s="1313"/>
      <c r="AD1" s="1313"/>
      <c r="AE1" s="1313"/>
      <c r="AF1" s="1313"/>
      <c r="AG1" s="1313"/>
      <c r="AH1" s="1312"/>
      <c r="AI1" s="1312"/>
      <c r="AJ1" s="1312"/>
      <c r="AK1" s="1312"/>
      <c r="AL1" s="1312"/>
      <c r="AM1" s="1312"/>
      <c r="AN1" s="1312"/>
      <c r="AO1" s="1312"/>
      <c r="AP1" s="1312"/>
      <c r="AQ1" s="1312"/>
      <c r="AR1" s="1312"/>
      <c r="AS1" s="1312"/>
      <c r="AT1" s="1312"/>
      <c r="AU1" s="1312"/>
      <c r="AV1" s="1313"/>
      <c r="AW1" s="1313"/>
      <c r="AX1" s="1313"/>
      <c r="AY1" s="1313"/>
      <c r="AZ1" s="1313"/>
      <c r="BA1" s="1313"/>
      <c r="BB1" s="1313"/>
      <c r="BC1" s="1313"/>
      <c r="BD1" s="1313"/>
      <c r="BE1" s="1313"/>
      <c r="BF1" s="1313"/>
      <c r="BG1" s="1313"/>
      <c r="BH1" s="1313"/>
      <c r="BI1" s="1313"/>
      <c r="BJ1" s="1313"/>
      <c r="BK1" s="1313"/>
      <c r="BL1" s="1313"/>
      <c r="BM1" s="1313"/>
      <c r="BN1" s="1313"/>
      <c r="BO1" s="1313"/>
      <c r="BP1" s="1313"/>
      <c r="BQ1" s="1313"/>
      <c r="BR1" s="1313"/>
      <c r="BS1" s="1313"/>
      <c r="BT1" s="1313"/>
      <c r="BU1" s="1313"/>
      <c r="BV1" s="1313"/>
      <c r="BW1" s="1313"/>
      <c r="BX1" s="1312"/>
      <c r="BY1" s="1312"/>
      <c r="BZ1" s="1312"/>
      <c r="CA1" s="1312"/>
      <c r="CB1" s="1312"/>
      <c r="CC1" s="1312"/>
      <c r="CD1" s="1312"/>
      <c r="CE1" s="1312"/>
      <c r="CF1" s="1312"/>
      <c r="CG1" s="1312"/>
      <c r="CH1" s="1312"/>
      <c r="CI1" s="1312"/>
      <c r="CJ1" s="1312"/>
      <c r="CK1" s="1312"/>
      <c r="CL1" s="1313"/>
      <c r="CM1" s="1313"/>
      <c r="CN1" s="1313"/>
      <c r="CO1" s="1313"/>
      <c r="CP1" s="1313"/>
      <c r="CQ1" s="1313"/>
      <c r="CR1" s="1313"/>
      <c r="CS1" s="1313"/>
      <c r="CT1" s="1313"/>
      <c r="CU1" s="1313"/>
      <c r="CV1" s="1313"/>
      <c r="CW1" s="1313"/>
      <c r="CX1" s="1313"/>
      <c r="CY1" s="1313"/>
      <c r="CZ1" s="1313"/>
      <c r="DA1" s="1313"/>
      <c r="DB1" s="1313"/>
      <c r="DC1" s="1313"/>
      <c r="DD1" s="1313"/>
      <c r="DE1" s="1313"/>
      <c r="DF1" s="1313"/>
      <c r="DG1" s="1313"/>
      <c r="DH1" s="1313"/>
      <c r="DI1" s="1313"/>
      <c r="DJ1" s="1313"/>
      <c r="DK1" s="1313"/>
      <c r="DL1" s="1313"/>
      <c r="DM1" s="1313"/>
      <c r="DN1" s="1312"/>
      <c r="DO1" s="1312"/>
      <c r="DP1" s="1312"/>
      <c r="DQ1" s="1312"/>
      <c r="DR1" s="1312"/>
      <c r="DS1" s="1312"/>
      <c r="DT1" s="1312"/>
      <c r="DU1" s="1312"/>
      <c r="DV1" s="1312"/>
      <c r="DW1" s="1312"/>
      <c r="DX1" s="1312"/>
      <c r="DY1" s="1312"/>
      <c r="DZ1" s="1312"/>
      <c r="EA1" s="1312"/>
      <c r="EB1" s="1313"/>
      <c r="EC1" s="1313"/>
      <c r="ED1" s="1313"/>
      <c r="EE1" s="1313"/>
      <c r="EF1" s="1313"/>
      <c r="EG1" s="1313"/>
      <c r="EH1" s="1313"/>
      <c r="EI1" s="1313"/>
      <c r="EJ1" s="1313"/>
      <c r="EK1" s="1313"/>
      <c r="EL1" s="1313"/>
      <c r="EM1" s="1313"/>
      <c r="EN1" s="1313"/>
      <c r="EO1" s="1313"/>
      <c r="EP1" s="1313"/>
      <c r="EQ1" s="1313"/>
      <c r="ER1" s="1313"/>
      <c r="ES1" s="1313"/>
      <c r="ET1" s="1313"/>
      <c r="EU1" s="1313"/>
      <c r="EV1" s="1313"/>
      <c r="EW1" s="1313"/>
      <c r="EX1" s="1313"/>
      <c r="EY1" s="1313"/>
      <c r="EZ1" s="1313"/>
      <c r="FA1" s="1313"/>
      <c r="FB1" s="1313"/>
      <c r="FC1" s="1313"/>
      <c r="FD1" s="1312"/>
      <c r="FE1" s="1312"/>
      <c r="FF1" s="1312"/>
      <c r="FG1" s="1312"/>
      <c r="FH1" s="1312"/>
      <c r="FI1" s="1312"/>
      <c r="FJ1" s="1312"/>
      <c r="FK1" s="1312"/>
      <c r="FL1" s="1312"/>
      <c r="FM1" s="1312"/>
      <c r="FN1" s="1312"/>
      <c r="FO1" s="1312"/>
      <c r="FP1" s="1312"/>
      <c r="FQ1" s="1312"/>
      <c r="FR1" s="1313"/>
      <c r="FS1" s="1313"/>
      <c r="FT1" s="1313"/>
      <c r="FU1" s="1313"/>
      <c r="FV1" s="1313"/>
      <c r="FW1" s="1313"/>
      <c r="FX1" s="1313"/>
      <c r="FY1" s="1313"/>
      <c r="FZ1" s="1313"/>
      <c r="GA1" s="1313"/>
      <c r="GB1" s="1313"/>
      <c r="GC1" s="1313"/>
      <c r="GD1" s="1313"/>
      <c r="GE1" s="1313"/>
      <c r="GF1" s="1313"/>
      <c r="GG1" s="1313"/>
      <c r="GH1" s="1313"/>
      <c r="GI1" s="1313"/>
      <c r="GJ1" s="1313"/>
      <c r="GK1" s="1313"/>
      <c r="GL1" s="1313"/>
      <c r="GM1" s="1313"/>
      <c r="GN1" s="1313"/>
      <c r="GO1" s="1313"/>
      <c r="GP1" s="1313"/>
      <c r="GQ1" s="1313"/>
      <c r="GR1" s="1313"/>
      <c r="GS1" s="1313"/>
      <c r="GT1" s="1312"/>
      <c r="GU1" s="1312"/>
      <c r="GV1" s="1312"/>
      <c r="GW1" s="1312"/>
      <c r="GX1" s="1312"/>
      <c r="GY1" s="1312"/>
      <c r="GZ1" s="1312"/>
      <c r="HA1" s="1312"/>
      <c r="HB1" s="1312"/>
      <c r="HC1" s="1312"/>
      <c r="HD1" s="1312"/>
      <c r="HE1" s="1312"/>
      <c r="HF1" s="1312"/>
      <c r="HG1" s="1312"/>
      <c r="HH1" s="1313"/>
      <c r="HI1" s="1313"/>
      <c r="HJ1" s="1313"/>
      <c r="HK1" s="1313"/>
      <c r="HL1" s="1313"/>
      <c r="HM1" s="1313"/>
      <c r="HN1" s="1313"/>
      <c r="HO1" s="1313"/>
      <c r="HP1" s="1313"/>
      <c r="HQ1" s="1313"/>
      <c r="HR1" s="1313"/>
      <c r="HS1" s="1313"/>
      <c r="HT1" s="1313"/>
      <c r="HU1" s="1313"/>
      <c r="HV1" s="1313"/>
      <c r="HW1" s="1313"/>
      <c r="HX1" s="1313"/>
      <c r="HY1" s="1313"/>
      <c r="HZ1" s="1313"/>
      <c r="IA1" s="1313"/>
      <c r="IB1" s="1313"/>
      <c r="IC1" s="1313"/>
      <c r="ID1" s="1313"/>
      <c r="IE1" s="1313"/>
      <c r="IF1" s="1313"/>
      <c r="IG1" s="1313"/>
      <c r="IH1" s="1313"/>
      <c r="II1" s="1313"/>
      <c r="IJ1" s="1312"/>
      <c r="IK1" s="1312"/>
      <c r="IL1" s="1312"/>
      <c r="IM1" s="1312"/>
      <c r="IN1" s="1312"/>
      <c r="IO1" s="1312"/>
      <c r="IP1" s="1312"/>
      <c r="IQ1" s="1312"/>
      <c r="IR1" s="1312"/>
      <c r="IS1" s="1312"/>
      <c r="IT1" s="1312"/>
      <c r="IU1" s="1312"/>
      <c r="IV1" s="1312"/>
      <c r="IW1" s="1312"/>
    </row>
    <row r="2" spans="1:267" x14ac:dyDescent="0.25">
      <c r="D2" s="1310"/>
      <c r="E2" s="1312"/>
      <c r="F2" s="1313"/>
      <c r="G2" s="1313"/>
      <c r="H2" s="1313"/>
      <c r="I2" s="1313"/>
      <c r="J2" s="1313"/>
      <c r="K2" s="1313"/>
      <c r="L2" s="1313"/>
      <c r="M2" s="1313"/>
      <c r="N2" s="1313"/>
      <c r="O2" s="1313"/>
      <c r="P2" s="1313"/>
      <c r="Q2" s="1313"/>
      <c r="R2" s="1313"/>
      <c r="S2" s="1313"/>
      <c r="T2" s="1313"/>
      <c r="U2" s="1313"/>
      <c r="V2" s="1313"/>
      <c r="W2" s="1313"/>
      <c r="X2" s="1313"/>
      <c r="Y2" s="1313"/>
      <c r="Z2" s="1313"/>
      <c r="AA2" s="1313"/>
      <c r="AB2" s="1313"/>
      <c r="AC2" s="1313"/>
      <c r="AD2" s="1313"/>
      <c r="AE2" s="1313"/>
      <c r="AF2" s="1313"/>
      <c r="AG2" s="1313"/>
      <c r="AH2" s="1312"/>
      <c r="AI2" s="1312"/>
      <c r="AJ2" s="1312"/>
      <c r="AK2" s="1312"/>
      <c r="AL2" s="1312"/>
      <c r="AM2" s="1312"/>
      <c r="AN2" s="1312"/>
      <c r="AO2" s="1312"/>
      <c r="AP2" s="1312"/>
      <c r="AQ2" s="1312"/>
      <c r="AR2" s="1312"/>
      <c r="AS2" s="1312"/>
      <c r="AT2" s="1312"/>
      <c r="AU2" s="1312"/>
      <c r="AV2" s="1313"/>
      <c r="AW2" s="1313"/>
      <c r="AX2" s="1313"/>
      <c r="AY2" s="1313"/>
      <c r="AZ2" s="1313"/>
      <c r="BA2" s="1313"/>
      <c r="BB2" s="1313"/>
      <c r="BC2" s="1313"/>
      <c r="BD2" s="1313"/>
      <c r="BE2" s="1313"/>
      <c r="BF2" s="1313"/>
      <c r="BG2" s="1313"/>
      <c r="BH2" s="1313"/>
      <c r="BI2" s="1313"/>
      <c r="BJ2" s="1313"/>
      <c r="BK2" s="1313"/>
      <c r="BL2" s="1313"/>
      <c r="BM2" s="1313"/>
      <c r="BN2" s="1313"/>
      <c r="BO2" s="1313"/>
      <c r="BP2" s="1313"/>
      <c r="BQ2" s="1313"/>
      <c r="BR2" s="1313"/>
      <c r="BS2" s="1313"/>
      <c r="BT2" s="1313"/>
      <c r="BU2" s="1313"/>
      <c r="BV2" s="1313"/>
      <c r="BW2" s="1313"/>
      <c r="BX2" s="1312"/>
      <c r="BY2" s="1312"/>
      <c r="BZ2" s="1312"/>
      <c r="CA2" s="1312"/>
      <c r="CB2" s="1312"/>
      <c r="CC2" s="1312"/>
      <c r="CD2" s="1312"/>
      <c r="CE2" s="1312"/>
      <c r="CF2" s="1312"/>
      <c r="CG2" s="1312"/>
      <c r="CH2" s="1312"/>
      <c r="CI2" s="1312"/>
      <c r="CJ2" s="1312"/>
      <c r="CK2" s="1312"/>
      <c r="CL2" s="1313"/>
      <c r="CM2" s="1313"/>
      <c r="CN2" s="1313"/>
      <c r="CO2" s="1313"/>
      <c r="CP2" s="1313"/>
      <c r="CQ2" s="1313"/>
      <c r="CR2" s="1313"/>
      <c r="CS2" s="1313"/>
      <c r="CT2" s="1313"/>
      <c r="CU2" s="1313"/>
      <c r="CV2" s="1313"/>
      <c r="CW2" s="1313"/>
      <c r="CX2" s="1313"/>
      <c r="CY2" s="1313"/>
      <c r="CZ2" s="1313"/>
      <c r="DA2" s="1313"/>
      <c r="DB2" s="1313"/>
      <c r="DC2" s="1313"/>
      <c r="DD2" s="1313"/>
      <c r="DE2" s="1313"/>
      <c r="DF2" s="1313"/>
      <c r="DG2" s="1313"/>
      <c r="DH2" s="1313"/>
      <c r="DI2" s="1313"/>
      <c r="DJ2" s="1313"/>
      <c r="DK2" s="1313"/>
      <c r="DL2" s="1313"/>
      <c r="DM2" s="1313"/>
      <c r="DN2" s="1312"/>
      <c r="DO2" s="1312"/>
      <c r="DP2" s="1312"/>
      <c r="DQ2" s="1312"/>
      <c r="DR2" s="1312"/>
      <c r="DS2" s="1312"/>
      <c r="DT2" s="1312"/>
      <c r="DU2" s="1312"/>
      <c r="DV2" s="1312"/>
      <c r="DW2" s="1312"/>
      <c r="DX2" s="1312"/>
      <c r="DY2" s="1312"/>
      <c r="DZ2" s="1312"/>
      <c r="EA2" s="1312"/>
      <c r="EB2" s="1313"/>
      <c r="EC2" s="1313"/>
      <c r="ED2" s="1313"/>
      <c r="EE2" s="1313"/>
      <c r="EF2" s="1313"/>
      <c r="EG2" s="1313"/>
      <c r="EH2" s="1313"/>
      <c r="EI2" s="1313"/>
      <c r="EJ2" s="1313"/>
      <c r="EK2" s="1313"/>
      <c r="EL2" s="1313"/>
      <c r="EM2" s="1313"/>
      <c r="EN2" s="1313"/>
      <c r="EO2" s="1313"/>
      <c r="EP2" s="1313"/>
      <c r="EQ2" s="1313"/>
      <c r="ER2" s="1313"/>
      <c r="ES2" s="1313"/>
      <c r="ET2" s="1313"/>
      <c r="EU2" s="1313"/>
      <c r="EV2" s="1313"/>
      <c r="EW2" s="1313"/>
      <c r="EX2" s="1313"/>
      <c r="EY2" s="1313"/>
      <c r="EZ2" s="1313"/>
      <c r="FA2" s="1313"/>
      <c r="FB2" s="1313"/>
      <c r="FC2" s="1313"/>
      <c r="FD2" s="1312"/>
      <c r="FE2" s="1312"/>
      <c r="FF2" s="1312"/>
      <c r="FG2" s="1312"/>
      <c r="FH2" s="1312"/>
      <c r="FI2" s="1312"/>
      <c r="FJ2" s="1312"/>
      <c r="FK2" s="1312"/>
      <c r="FL2" s="1312"/>
      <c r="FM2" s="1312"/>
      <c r="FN2" s="1312"/>
      <c r="FO2" s="1312"/>
      <c r="FP2" s="1312"/>
      <c r="FQ2" s="1312"/>
      <c r="FR2" s="1313"/>
      <c r="FS2" s="1313"/>
      <c r="FT2" s="1313"/>
      <c r="FU2" s="1313"/>
      <c r="FV2" s="1313"/>
      <c r="FW2" s="1313"/>
      <c r="FX2" s="1313"/>
      <c r="FY2" s="1313"/>
      <c r="FZ2" s="1313"/>
      <c r="GA2" s="1313"/>
      <c r="GB2" s="1313"/>
      <c r="GC2" s="1313"/>
      <c r="GD2" s="1313"/>
      <c r="GE2" s="1313"/>
      <c r="GF2" s="1313"/>
      <c r="GG2" s="1313"/>
      <c r="GH2" s="1313"/>
      <c r="GI2" s="1313"/>
      <c r="GJ2" s="1313"/>
      <c r="GK2" s="1313"/>
      <c r="GL2" s="1313"/>
      <c r="GM2" s="1313"/>
      <c r="GN2" s="1313"/>
      <c r="GO2" s="1313"/>
      <c r="GP2" s="1313"/>
      <c r="GQ2" s="1313"/>
      <c r="GR2" s="1313"/>
      <c r="GS2" s="1313"/>
      <c r="GT2" s="1312"/>
      <c r="GU2" s="1312"/>
      <c r="GV2" s="1312"/>
      <c r="GW2" s="1312"/>
      <c r="GX2" s="1312"/>
      <c r="GY2" s="1312"/>
      <c r="GZ2" s="1312"/>
      <c r="HA2" s="1312"/>
      <c r="HB2" s="1312"/>
      <c r="HC2" s="1312"/>
      <c r="HD2" s="1312"/>
      <c r="HE2" s="1312"/>
      <c r="HF2" s="1312"/>
      <c r="HG2" s="1312"/>
      <c r="HH2" s="1313"/>
      <c r="HI2" s="1313"/>
      <c r="HJ2" s="1313"/>
      <c r="HK2" s="1313"/>
      <c r="HL2" s="1313"/>
      <c r="HM2" s="1313"/>
      <c r="HN2" s="1313"/>
      <c r="HO2" s="1313"/>
      <c r="HP2" s="1313"/>
      <c r="HQ2" s="1313"/>
      <c r="HR2" s="1313"/>
      <c r="HS2" s="1313"/>
      <c r="HT2" s="1313"/>
      <c r="HU2" s="1313"/>
      <c r="HV2" s="1313"/>
      <c r="HW2" s="1313"/>
      <c r="HX2" s="1313"/>
      <c r="HY2" s="1313"/>
      <c r="HZ2" s="1313"/>
      <c r="IA2" s="1313"/>
      <c r="IB2" s="1313"/>
      <c r="IC2" s="1313"/>
      <c r="ID2" s="1313"/>
      <c r="IE2" s="1313"/>
      <c r="IF2" s="1313"/>
      <c r="IG2" s="1313"/>
      <c r="IH2" s="1313"/>
      <c r="II2" s="1313"/>
      <c r="IJ2" s="1312"/>
      <c r="IK2" s="1312"/>
      <c r="IL2" s="1312"/>
      <c r="IM2" s="1312"/>
      <c r="IN2" s="1312"/>
      <c r="IO2" s="1312"/>
      <c r="IP2" s="1312"/>
      <c r="IQ2" s="1312"/>
      <c r="IR2" s="1312"/>
      <c r="IS2" s="1312"/>
      <c r="IT2" s="1312"/>
      <c r="IU2" s="1312"/>
      <c r="IV2" s="1312"/>
      <c r="IW2" s="1312"/>
    </row>
    <row r="3" spans="1:267" x14ac:dyDescent="0.25">
      <c r="D3" s="1310"/>
      <c r="E3" s="1312"/>
      <c r="F3" s="1313"/>
      <c r="G3" s="1313"/>
      <c r="H3" s="1313"/>
      <c r="I3" s="1313"/>
      <c r="J3" s="1313"/>
      <c r="K3" s="1313"/>
      <c r="L3" s="1313"/>
      <c r="M3" s="1313"/>
      <c r="N3" s="1313"/>
      <c r="O3" s="1313"/>
      <c r="P3" s="1313"/>
      <c r="Q3" s="1313"/>
      <c r="R3" s="1313"/>
      <c r="S3" s="1313"/>
      <c r="T3" s="1313"/>
      <c r="U3" s="1313"/>
      <c r="V3" s="1313"/>
      <c r="W3" s="1313"/>
      <c r="X3" s="1313"/>
      <c r="Y3" s="1313"/>
      <c r="Z3" s="1313"/>
      <c r="AA3" s="1313"/>
      <c r="AB3" s="1313"/>
      <c r="AC3" s="1313"/>
      <c r="AD3" s="1313"/>
      <c r="AE3" s="1313"/>
      <c r="AF3" s="1313"/>
      <c r="AG3" s="1313"/>
      <c r="AH3" s="1312"/>
      <c r="AI3" s="1312"/>
      <c r="AJ3" s="1312"/>
      <c r="AK3" s="1312"/>
      <c r="AL3" s="1312"/>
      <c r="AM3" s="1312"/>
      <c r="AN3" s="1312"/>
      <c r="AO3" s="1312"/>
      <c r="AP3" s="1312"/>
      <c r="AQ3" s="1312"/>
      <c r="AR3" s="1312"/>
      <c r="AS3" s="1312"/>
      <c r="AT3" s="1312"/>
      <c r="AU3" s="1312"/>
      <c r="AV3" s="1313"/>
      <c r="AW3" s="1313"/>
      <c r="AX3" s="1313"/>
      <c r="AY3" s="1313"/>
      <c r="AZ3" s="1313"/>
      <c r="BA3" s="1313"/>
      <c r="BB3" s="1313"/>
      <c r="BC3" s="1313"/>
      <c r="BD3" s="1313"/>
      <c r="BE3" s="1313"/>
      <c r="BF3" s="1313"/>
      <c r="BG3" s="1313"/>
      <c r="BH3" s="1313"/>
      <c r="BI3" s="1313"/>
      <c r="BJ3" s="1313"/>
      <c r="BK3" s="1313"/>
      <c r="BL3" s="1313"/>
      <c r="BM3" s="1313"/>
      <c r="BN3" s="1313"/>
      <c r="BO3" s="1313"/>
      <c r="BP3" s="1313"/>
      <c r="BQ3" s="1313"/>
      <c r="BR3" s="1313"/>
      <c r="BS3" s="1313"/>
      <c r="BT3" s="1313"/>
      <c r="BU3" s="1313"/>
      <c r="BV3" s="1313"/>
      <c r="BW3" s="1313"/>
      <c r="BX3" s="1312"/>
      <c r="BY3" s="1312"/>
      <c r="BZ3" s="1312"/>
      <c r="CA3" s="1312"/>
      <c r="CB3" s="1312"/>
      <c r="CC3" s="1312"/>
      <c r="CD3" s="1312"/>
      <c r="CE3" s="1312"/>
      <c r="CF3" s="1312"/>
      <c r="CG3" s="1312"/>
      <c r="CH3" s="1312"/>
      <c r="CI3" s="1312"/>
      <c r="CJ3" s="1312"/>
      <c r="CK3" s="1312"/>
      <c r="CL3" s="1313"/>
      <c r="CM3" s="1313"/>
      <c r="CN3" s="1313"/>
      <c r="CO3" s="1313"/>
      <c r="CP3" s="1313"/>
      <c r="CQ3" s="1313"/>
      <c r="CR3" s="1313"/>
      <c r="CS3" s="1313"/>
      <c r="CT3" s="1313"/>
      <c r="CU3" s="1313"/>
      <c r="CV3" s="1313"/>
      <c r="CW3" s="1313"/>
      <c r="CX3" s="1313"/>
      <c r="CY3" s="1313"/>
      <c r="CZ3" s="1313"/>
      <c r="DA3" s="1313"/>
      <c r="DB3" s="1313"/>
      <c r="DC3" s="1313"/>
      <c r="DD3" s="1313"/>
      <c r="DE3" s="1313"/>
      <c r="DF3" s="1313"/>
      <c r="DG3" s="1313"/>
      <c r="DH3" s="1313"/>
      <c r="DI3" s="1313"/>
      <c r="DJ3" s="1313"/>
      <c r="DK3" s="1313"/>
      <c r="DL3" s="1313"/>
      <c r="DM3" s="1313"/>
      <c r="DN3" s="1312"/>
      <c r="DO3" s="1312"/>
      <c r="DP3" s="1312"/>
      <c r="DQ3" s="1312"/>
      <c r="DR3" s="1312"/>
      <c r="DS3" s="1312"/>
      <c r="DT3" s="1312"/>
      <c r="DU3" s="1312"/>
      <c r="DV3" s="1312"/>
      <c r="DW3" s="1312"/>
      <c r="DX3" s="1312"/>
      <c r="DY3" s="1312"/>
      <c r="DZ3" s="1312"/>
      <c r="EA3" s="1312"/>
      <c r="EB3" s="1313"/>
      <c r="EC3" s="1313"/>
      <c r="ED3" s="1313"/>
      <c r="EE3" s="1313"/>
      <c r="EF3" s="1313"/>
      <c r="EG3" s="1313"/>
      <c r="EH3" s="1313"/>
      <c r="EI3" s="1313"/>
      <c r="EJ3" s="1313"/>
      <c r="EK3" s="1313"/>
      <c r="EL3" s="1313"/>
      <c r="EM3" s="1313"/>
      <c r="EN3" s="1313"/>
      <c r="EO3" s="1313"/>
      <c r="EP3" s="1313"/>
      <c r="EQ3" s="1313"/>
      <c r="ER3" s="1313"/>
      <c r="ES3" s="1313"/>
      <c r="ET3" s="1313"/>
      <c r="EU3" s="1313"/>
      <c r="EV3" s="1313"/>
      <c r="EW3" s="1313"/>
      <c r="EX3" s="1313"/>
      <c r="EY3" s="1313"/>
      <c r="EZ3" s="1313"/>
      <c r="FA3" s="1313"/>
      <c r="FB3" s="1313"/>
      <c r="FC3" s="1313"/>
      <c r="FD3" s="1312"/>
      <c r="FE3" s="1312"/>
      <c r="FF3" s="1312"/>
      <c r="FG3" s="1312"/>
      <c r="FH3" s="1312"/>
      <c r="FI3" s="1312"/>
      <c r="FJ3" s="1312"/>
      <c r="FK3" s="1312"/>
      <c r="FL3" s="1312"/>
      <c r="FM3" s="1312"/>
      <c r="FN3" s="1312"/>
      <c r="FO3" s="1312"/>
      <c r="FP3" s="1312"/>
      <c r="FQ3" s="1312"/>
      <c r="FR3" s="1313"/>
      <c r="FS3" s="1313"/>
      <c r="FT3" s="1313"/>
      <c r="FU3" s="1313"/>
      <c r="FV3" s="1313"/>
      <c r="FW3" s="1313"/>
      <c r="FX3" s="1313"/>
      <c r="FY3" s="1313"/>
      <c r="FZ3" s="1313"/>
      <c r="GA3" s="1313"/>
      <c r="GB3" s="1313"/>
      <c r="GC3" s="1313"/>
      <c r="GD3" s="1313"/>
      <c r="GE3" s="1313"/>
      <c r="GF3" s="1313"/>
      <c r="GG3" s="1313"/>
      <c r="GH3" s="1313"/>
      <c r="GI3" s="1313"/>
      <c r="GJ3" s="1313"/>
      <c r="GK3" s="1313"/>
      <c r="GL3" s="1313"/>
      <c r="GM3" s="1313"/>
      <c r="GN3" s="1313"/>
      <c r="GO3" s="1313"/>
      <c r="GP3" s="1313"/>
      <c r="GQ3" s="1313"/>
      <c r="GR3" s="1313"/>
      <c r="GS3" s="1313"/>
      <c r="GT3" s="1312"/>
      <c r="GU3" s="1312"/>
      <c r="GV3" s="1312"/>
      <c r="GW3" s="1312"/>
      <c r="GX3" s="1312"/>
      <c r="GY3" s="1312"/>
      <c r="GZ3" s="1312"/>
      <c r="HA3" s="1312"/>
      <c r="HB3" s="1312"/>
      <c r="HC3" s="1312"/>
      <c r="HD3" s="1312"/>
      <c r="HE3" s="1312"/>
      <c r="HF3" s="1312"/>
      <c r="HG3" s="1312"/>
      <c r="HH3" s="1313"/>
      <c r="HI3" s="1313"/>
      <c r="HJ3" s="1313"/>
      <c r="HK3" s="1313"/>
      <c r="HL3" s="1313"/>
      <c r="HM3" s="1313"/>
      <c r="HN3" s="1313"/>
      <c r="HO3" s="1313"/>
      <c r="HP3" s="1313"/>
      <c r="HQ3" s="1313"/>
      <c r="HR3" s="1313"/>
      <c r="HS3" s="1313"/>
      <c r="HT3" s="1313"/>
      <c r="HU3" s="1313"/>
      <c r="HV3" s="1313"/>
      <c r="HW3" s="1313"/>
      <c r="HX3" s="1313"/>
      <c r="HY3" s="1313"/>
      <c r="HZ3" s="1313"/>
      <c r="IA3" s="1313"/>
      <c r="IB3" s="1313"/>
      <c r="IC3" s="1313"/>
      <c r="ID3" s="1313"/>
      <c r="IE3" s="1313"/>
      <c r="IF3" s="1313"/>
      <c r="IG3" s="1313"/>
      <c r="IH3" s="1313"/>
      <c r="II3" s="1313"/>
      <c r="IJ3" s="1312"/>
      <c r="IK3" s="1312"/>
      <c r="IL3" s="1312"/>
      <c r="IM3" s="1312"/>
      <c r="IN3" s="1312"/>
      <c r="IO3" s="1312"/>
      <c r="IP3" s="1312"/>
      <c r="IQ3" s="1312"/>
      <c r="IR3" s="1312"/>
      <c r="IS3" s="1312"/>
      <c r="IT3" s="1312"/>
      <c r="IU3" s="1312"/>
      <c r="IV3" s="1312"/>
      <c r="IW3" s="1312"/>
    </row>
    <row r="4" spans="1:267" x14ac:dyDescent="0.25">
      <c r="D4" s="1310"/>
      <c r="E4" s="1312"/>
      <c r="F4" s="1313"/>
      <c r="G4" s="1313"/>
      <c r="H4" s="1313"/>
      <c r="I4" s="1313"/>
      <c r="J4" s="1313"/>
      <c r="K4" s="1313"/>
      <c r="L4" s="1313"/>
      <c r="M4" s="1313"/>
      <c r="N4" s="1313"/>
      <c r="O4" s="1313"/>
      <c r="P4" s="1313"/>
      <c r="Q4" s="1313"/>
      <c r="R4" s="1313"/>
      <c r="S4" s="1313"/>
      <c r="T4" s="1313"/>
      <c r="U4" s="1313"/>
      <c r="V4" s="1313"/>
      <c r="W4" s="1313"/>
      <c r="X4" s="1313"/>
      <c r="Y4" s="1313"/>
      <c r="Z4" s="1313"/>
      <c r="AA4" s="1313"/>
      <c r="AB4" s="1313"/>
      <c r="AC4" s="1313"/>
      <c r="AD4" s="1313"/>
      <c r="AE4" s="1313"/>
      <c r="AF4" s="1313"/>
      <c r="AG4" s="1313"/>
      <c r="AH4" s="1312"/>
      <c r="AI4" s="1312"/>
      <c r="AJ4" s="1312"/>
      <c r="AK4" s="1312"/>
      <c r="AL4" s="1312"/>
      <c r="AM4" s="1312"/>
      <c r="AN4" s="1312"/>
      <c r="AO4" s="1312"/>
      <c r="AP4" s="1312"/>
      <c r="AQ4" s="1312"/>
      <c r="AR4" s="1312"/>
      <c r="AS4" s="1312"/>
      <c r="AT4" s="1312"/>
      <c r="AU4" s="1312"/>
      <c r="AV4" s="1313"/>
      <c r="AW4" s="1313"/>
      <c r="AX4" s="1313"/>
      <c r="AY4" s="1313"/>
      <c r="AZ4" s="1313"/>
      <c r="BA4" s="1313"/>
      <c r="BB4" s="1313"/>
      <c r="BC4" s="1313"/>
      <c r="BD4" s="1313"/>
      <c r="BE4" s="1313"/>
      <c r="BF4" s="1313"/>
      <c r="BG4" s="1313"/>
      <c r="BH4" s="1313"/>
      <c r="BI4" s="1313"/>
      <c r="BJ4" s="1313"/>
      <c r="BK4" s="1313"/>
      <c r="BL4" s="1313"/>
      <c r="BM4" s="1313"/>
      <c r="BN4" s="1313"/>
      <c r="BO4" s="1313"/>
      <c r="BP4" s="1313"/>
      <c r="BQ4" s="1313"/>
      <c r="BR4" s="1313"/>
      <c r="BS4" s="1313"/>
      <c r="BT4" s="1313"/>
      <c r="BU4" s="1313"/>
      <c r="BV4" s="1313"/>
      <c r="BW4" s="1313"/>
      <c r="BX4" s="1312"/>
      <c r="BY4" s="1312"/>
      <c r="BZ4" s="1312"/>
      <c r="CA4" s="1312"/>
      <c r="CB4" s="1312"/>
      <c r="CC4" s="1312"/>
      <c r="CD4" s="1312"/>
      <c r="CE4" s="1312"/>
      <c r="CF4" s="1312"/>
      <c r="CG4" s="1312"/>
      <c r="CH4" s="1312"/>
      <c r="CI4" s="1312"/>
      <c r="CJ4" s="1312"/>
      <c r="CK4" s="1312"/>
      <c r="CL4" s="1313"/>
      <c r="CM4" s="1313"/>
      <c r="CN4" s="1313"/>
      <c r="CO4" s="1313"/>
      <c r="CP4" s="1313"/>
      <c r="CQ4" s="1313"/>
      <c r="CR4" s="1313"/>
      <c r="CS4" s="1313"/>
      <c r="CT4" s="1313"/>
      <c r="CU4" s="1313"/>
      <c r="CV4" s="1313"/>
      <c r="CW4" s="1313"/>
      <c r="CX4" s="1313"/>
      <c r="CY4" s="1313"/>
      <c r="CZ4" s="1313"/>
      <c r="DA4" s="1313"/>
      <c r="DB4" s="1313"/>
      <c r="DC4" s="1313"/>
      <c r="DD4" s="1313"/>
      <c r="DE4" s="1313"/>
      <c r="DF4" s="1313"/>
      <c r="DG4" s="1313"/>
      <c r="DH4" s="1313"/>
      <c r="DI4" s="1313"/>
      <c r="DJ4" s="1313"/>
      <c r="DK4" s="1313"/>
      <c r="DL4" s="1313"/>
      <c r="DM4" s="1313"/>
      <c r="DN4" s="1312"/>
      <c r="DO4" s="1312"/>
      <c r="DP4" s="1312"/>
      <c r="DQ4" s="1312"/>
      <c r="DR4" s="1312"/>
      <c r="DS4" s="1312"/>
      <c r="DT4" s="1312"/>
      <c r="DU4" s="1312"/>
      <c r="DV4" s="1312"/>
      <c r="DW4" s="1312"/>
      <c r="DX4" s="1312"/>
      <c r="DY4" s="1312"/>
      <c r="DZ4" s="1312"/>
      <c r="EA4" s="1312"/>
      <c r="EB4" s="1313"/>
      <c r="EC4" s="1313"/>
      <c r="ED4" s="1313"/>
      <c r="EE4" s="1313"/>
      <c r="EF4" s="1313"/>
      <c r="EG4" s="1313"/>
      <c r="EH4" s="1313"/>
      <c r="EI4" s="1313"/>
      <c r="EJ4" s="1313"/>
      <c r="EK4" s="1313"/>
      <c r="EL4" s="1313"/>
      <c r="EM4" s="1313"/>
      <c r="EN4" s="1313"/>
      <c r="EO4" s="1313"/>
      <c r="EP4" s="1313"/>
      <c r="EQ4" s="1313"/>
      <c r="ER4" s="1313"/>
      <c r="ES4" s="1313"/>
      <c r="ET4" s="1313"/>
      <c r="EU4" s="1313"/>
      <c r="EV4" s="1313"/>
      <c r="EW4" s="1313"/>
      <c r="EX4" s="1313"/>
      <c r="EY4" s="1313"/>
      <c r="EZ4" s="1313"/>
      <c r="FA4" s="1313"/>
      <c r="FB4" s="1313"/>
      <c r="FC4" s="1313"/>
      <c r="FD4" s="1312"/>
      <c r="FE4" s="1312"/>
      <c r="FF4" s="1312"/>
      <c r="FG4" s="1312"/>
      <c r="FH4" s="1312"/>
      <c r="FI4" s="1312"/>
      <c r="FJ4" s="1312"/>
      <c r="FK4" s="1312"/>
      <c r="FL4" s="1312"/>
      <c r="FM4" s="1312"/>
      <c r="FN4" s="1312"/>
      <c r="FO4" s="1312"/>
      <c r="FP4" s="1312"/>
      <c r="FQ4" s="1312"/>
      <c r="FR4" s="1313"/>
      <c r="FS4" s="1313"/>
      <c r="FT4" s="1313"/>
      <c r="FU4" s="1313"/>
      <c r="FV4" s="1313"/>
      <c r="FW4" s="1313"/>
      <c r="FX4" s="1313"/>
      <c r="FY4" s="1313"/>
      <c r="FZ4" s="1313"/>
      <c r="GA4" s="1313"/>
      <c r="GB4" s="1313"/>
      <c r="GC4" s="1313"/>
      <c r="GD4" s="1313"/>
      <c r="GE4" s="1313"/>
      <c r="GF4" s="1313"/>
      <c r="GG4" s="1313"/>
      <c r="GH4" s="1313"/>
      <c r="GI4" s="1313"/>
      <c r="GJ4" s="1313"/>
      <c r="GK4" s="1313"/>
      <c r="GL4" s="1313"/>
      <c r="GM4" s="1313"/>
      <c r="GN4" s="1313"/>
      <c r="GO4" s="1313"/>
      <c r="GP4" s="1313"/>
      <c r="GQ4" s="1313"/>
      <c r="GR4" s="1313"/>
      <c r="GS4" s="1313"/>
      <c r="GT4" s="1312"/>
      <c r="GU4" s="1312"/>
      <c r="GV4" s="1312"/>
      <c r="GW4" s="1312"/>
      <c r="GX4" s="1312"/>
      <c r="GY4" s="1312"/>
      <c r="GZ4" s="1312"/>
      <c r="HA4" s="1312"/>
      <c r="HB4" s="1312"/>
      <c r="HC4" s="1312"/>
      <c r="HD4" s="1312"/>
      <c r="HE4" s="1312"/>
      <c r="HF4" s="1312"/>
      <c r="HG4" s="1312"/>
      <c r="HH4" s="1313"/>
      <c r="HI4" s="1313"/>
      <c r="HJ4" s="1313"/>
      <c r="HK4" s="1313"/>
      <c r="HL4" s="1313"/>
      <c r="HM4" s="1313"/>
      <c r="HN4" s="1313"/>
      <c r="HO4" s="1313"/>
      <c r="HP4" s="1313"/>
      <c r="HQ4" s="1313"/>
      <c r="HR4" s="1313"/>
      <c r="HS4" s="1313"/>
      <c r="HT4" s="1313"/>
      <c r="HU4" s="1313"/>
      <c r="HV4" s="1313"/>
      <c r="HW4" s="1313"/>
      <c r="HX4" s="1313"/>
      <c r="HY4" s="1313"/>
      <c r="HZ4" s="1313"/>
      <c r="IA4" s="1313"/>
      <c r="IB4" s="1313"/>
      <c r="IC4" s="1313"/>
      <c r="ID4" s="1313"/>
      <c r="IE4" s="1313"/>
      <c r="IF4" s="1313"/>
      <c r="IG4" s="1313"/>
      <c r="IH4" s="1313"/>
      <c r="II4" s="1313"/>
      <c r="IJ4" s="1312"/>
      <c r="IK4" s="1312"/>
      <c r="IL4" s="1312"/>
      <c r="IM4" s="1312"/>
      <c r="IN4" s="1312"/>
      <c r="IO4" s="1312"/>
      <c r="IP4" s="1312"/>
      <c r="IQ4" s="1312"/>
      <c r="IR4" s="1312"/>
      <c r="IS4" s="1312"/>
      <c r="IT4" s="1312"/>
      <c r="IU4" s="1312"/>
      <c r="IV4" s="1312"/>
      <c r="IW4" s="1312"/>
    </row>
    <row r="5" spans="1:267" ht="15.75" thickBot="1" x14ac:dyDescent="0.3">
      <c r="D5" s="1310"/>
      <c r="E5" s="1312"/>
      <c r="F5" s="1313"/>
      <c r="G5" s="1313"/>
      <c r="H5" s="1313"/>
      <c r="I5" s="1313"/>
      <c r="J5" s="1313"/>
      <c r="K5" s="1313"/>
      <c r="L5" s="1313"/>
      <c r="M5" s="1313"/>
      <c r="N5" s="1313"/>
      <c r="O5" s="1313"/>
      <c r="P5" s="1313"/>
      <c r="Q5" s="1313"/>
      <c r="R5" s="1313"/>
      <c r="S5" s="1313"/>
      <c r="T5" s="1313"/>
      <c r="U5" s="1313"/>
      <c r="V5" s="1313"/>
      <c r="W5" s="1313"/>
      <c r="X5" s="1313"/>
      <c r="Y5" s="1313"/>
      <c r="Z5" s="1313"/>
      <c r="AA5" s="1313"/>
      <c r="AB5" s="1313"/>
      <c r="AC5" s="1313"/>
      <c r="AD5" s="1313"/>
      <c r="AE5" s="1313"/>
      <c r="AF5" s="1313"/>
      <c r="AG5" s="1313"/>
      <c r="AH5" s="1312"/>
      <c r="AI5" s="1312"/>
      <c r="AJ5" s="1312"/>
      <c r="AK5" s="1312"/>
      <c r="AL5" s="1312"/>
      <c r="AM5" s="1312"/>
      <c r="AN5" s="1312"/>
      <c r="AO5" s="1312"/>
      <c r="AP5" s="1312"/>
      <c r="AQ5" s="1312"/>
      <c r="AR5" s="1312"/>
      <c r="AS5" s="1312"/>
      <c r="AT5" s="1312"/>
      <c r="AU5" s="1312"/>
      <c r="AV5" s="1313"/>
      <c r="AW5" s="1313"/>
      <c r="AX5" s="1313"/>
      <c r="AY5" s="1313"/>
      <c r="AZ5" s="1313"/>
      <c r="BA5" s="1313"/>
      <c r="BB5" s="1313"/>
      <c r="BC5" s="1313"/>
      <c r="BD5" s="1313"/>
      <c r="BE5" s="1313"/>
      <c r="BF5" s="1313"/>
      <c r="BG5" s="1313"/>
      <c r="BH5" s="1313"/>
      <c r="BI5" s="1313"/>
      <c r="BJ5" s="1313"/>
      <c r="BK5" s="1313"/>
      <c r="BL5" s="1313"/>
      <c r="BM5" s="1313"/>
      <c r="BN5" s="1313"/>
      <c r="BO5" s="1313"/>
      <c r="BP5" s="1313"/>
      <c r="BQ5" s="1313"/>
      <c r="BR5" s="1313"/>
      <c r="BS5" s="1313"/>
      <c r="BT5" s="1313"/>
      <c r="BU5" s="1313"/>
      <c r="BV5" s="1313"/>
      <c r="BW5" s="1313"/>
      <c r="BX5" s="1312"/>
      <c r="BY5" s="1312"/>
      <c r="BZ5" s="1312"/>
      <c r="CA5" s="1312"/>
      <c r="CB5" s="1312"/>
      <c r="CC5" s="1312"/>
      <c r="CD5" s="1312"/>
      <c r="CE5" s="1312"/>
      <c r="CF5" s="1312"/>
      <c r="CG5" s="1312"/>
      <c r="CH5" s="1312"/>
      <c r="CI5" s="1312"/>
      <c r="CJ5" s="1312"/>
      <c r="CK5" s="1312"/>
      <c r="CL5" s="1313"/>
      <c r="CM5" s="1313"/>
      <c r="CN5" s="1313"/>
      <c r="CO5" s="1313"/>
      <c r="CP5" s="1313"/>
      <c r="CQ5" s="1313"/>
      <c r="CR5" s="1313"/>
      <c r="CS5" s="1313"/>
      <c r="CT5" s="1313"/>
      <c r="CU5" s="1313"/>
      <c r="CV5" s="1313"/>
      <c r="CW5" s="1313"/>
      <c r="CX5" s="1313"/>
      <c r="CY5" s="1313"/>
      <c r="CZ5" s="1313"/>
      <c r="DA5" s="1313"/>
      <c r="DB5" s="1313"/>
      <c r="DC5" s="1313"/>
      <c r="DD5" s="1313"/>
      <c r="DE5" s="1313"/>
      <c r="DF5" s="1313"/>
      <c r="DG5" s="1313"/>
      <c r="DH5" s="1313"/>
      <c r="DI5" s="1313"/>
      <c r="DJ5" s="1313"/>
      <c r="DK5" s="1313"/>
      <c r="DL5" s="1313"/>
      <c r="DM5" s="1313"/>
      <c r="DN5" s="1312"/>
      <c r="DO5" s="1312"/>
      <c r="DP5" s="1312"/>
      <c r="DQ5" s="1312"/>
      <c r="DR5" s="1312"/>
      <c r="DS5" s="1312"/>
      <c r="DT5" s="1312"/>
      <c r="DU5" s="1312"/>
      <c r="DV5" s="1312"/>
      <c r="DW5" s="1312"/>
      <c r="DX5" s="1312"/>
      <c r="DY5" s="1312"/>
      <c r="DZ5" s="1312"/>
      <c r="EA5" s="1312"/>
      <c r="EB5" s="1313"/>
      <c r="EC5" s="1313"/>
      <c r="ED5" s="1313"/>
      <c r="EE5" s="1313"/>
      <c r="EF5" s="1313"/>
      <c r="EG5" s="1313"/>
      <c r="EH5" s="1313"/>
      <c r="EI5" s="1313"/>
      <c r="EJ5" s="1313"/>
      <c r="EK5" s="1313"/>
      <c r="EL5" s="1313"/>
      <c r="EM5" s="1313"/>
      <c r="EN5" s="1313"/>
      <c r="EO5" s="1313"/>
      <c r="EP5" s="1313"/>
      <c r="EQ5" s="1313"/>
      <c r="ER5" s="1313"/>
      <c r="ES5" s="1313"/>
      <c r="ET5" s="1313"/>
      <c r="EU5" s="1313"/>
      <c r="EV5" s="1313"/>
      <c r="EW5" s="1313"/>
      <c r="EX5" s="1313"/>
      <c r="EY5" s="1313"/>
      <c r="EZ5" s="1313"/>
      <c r="FA5" s="1313"/>
      <c r="FB5" s="1313"/>
      <c r="FC5" s="1313"/>
      <c r="FD5" s="1312"/>
      <c r="FE5" s="1312"/>
      <c r="FF5" s="1312"/>
      <c r="FG5" s="1312"/>
      <c r="FH5" s="1312"/>
      <c r="FI5" s="1312"/>
      <c r="FJ5" s="1312"/>
      <c r="FK5" s="1312"/>
      <c r="FL5" s="1312"/>
      <c r="FM5" s="1312"/>
      <c r="FN5" s="1312"/>
      <c r="FO5" s="1312"/>
      <c r="FP5" s="1312"/>
      <c r="FQ5" s="1312"/>
      <c r="FR5" s="1313"/>
      <c r="FS5" s="1313"/>
      <c r="FT5" s="1313"/>
      <c r="FU5" s="1313"/>
      <c r="FV5" s="1313"/>
      <c r="FW5" s="1313"/>
      <c r="FX5" s="1313"/>
      <c r="FY5" s="1313"/>
      <c r="FZ5" s="1313"/>
      <c r="GA5" s="1313"/>
      <c r="GB5" s="1313"/>
      <c r="GC5" s="1313"/>
      <c r="GD5" s="1313"/>
      <c r="GE5" s="1313"/>
      <c r="GF5" s="1313"/>
      <c r="GG5" s="1313"/>
      <c r="GH5" s="1313"/>
      <c r="GI5" s="1313"/>
      <c r="GJ5" s="1313"/>
      <c r="GK5" s="1313"/>
      <c r="GL5" s="1313"/>
      <c r="GM5" s="1313"/>
      <c r="GN5" s="1313"/>
      <c r="GO5" s="1313"/>
      <c r="GP5" s="1313"/>
      <c r="GQ5" s="1313"/>
      <c r="GR5" s="1313"/>
      <c r="GS5" s="1313"/>
      <c r="GT5" s="1312"/>
      <c r="GU5" s="1312"/>
      <c r="GV5" s="1312"/>
      <c r="GW5" s="1312"/>
      <c r="GX5" s="1312"/>
      <c r="GY5" s="1312"/>
      <c r="GZ5" s="1312"/>
      <c r="HA5" s="1312"/>
      <c r="HB5" s="1312"/>
      <c r="HC5" s="1312"/>
      <c r="HD5" s="1312"/>
      <c r="HE5" s="1312"/>
      <c r="HF5" s="1312"/>
      <c r="HG5" s="1312"/>
      <c r="HH5" s="1313"/>
      <c r="HI5" s="1313"/>
      <c r="HJ5" s="1313"/>
      <c r="HK5" s="1313"/>
      <c r="HL5" s="1313"/>
      <c r="HM5" s="1313"/>
      <c r="HN5" s="1313"/>
      <c r="HO5" s="1313"/>
      <c r="HP5" s="1313"/>
      <c r="HQ5" s="1313"/>
      <c r="HR5" s="1313"/>
      <c r="HS5" s="1313"/>
      <c r="HT5" s="1313"/>
      <c r="HU5" s="1313"/>
      <c r="HV5" s="1313"/>
      <c r="HW5" s="1313"/>
      <c r="HX5" s="1313"/>
      <c r="HY5" s="1313"/>
      <c r="HZ5" s="1313"/>
      <c r="IA5" s="1313"/>
      <c r="IB5" s="1313"/>
      <c r="IC5" s="1313"/>
      <c r="ID5" s="1313"/>
      <c r="IE5" s="1313"/>
      <c r="IF5" s="1313"/>
      <c r="IG5" s="1313"/>
      <c r="IH5" s="1313"/>
      <c r="II5" s="1313"/>
      <c r="IJ5" s="1312"/>
      <c r="IK5" s="1312"/>
      <c r="IL5" s="1312"/>
      <c r="IM5" s="1312"/>
      <c r="IN5" s="1312"/>
      <c r="IO5" s="1312"/>
      <c r="IP5" s="1312"/>
      <c r="IQ5" s="1312"/>
      <c r="IR5" s="1312"/>
      <c r="IS5" s="1312"/>
      <c r="IT5" s="1312"/>
      <c r="IU5" s="1312"/>
      <c r="IV5" s="1312"/>
      <c r="IW5" s="1312"/>
    </row>
    <row r="6" spans="1:267" ht="6.75" customHeight="1" thickBot="1" x14ac:dyDescent="0.3">
      <c r="A6" s="20"/>
      <c r="B6" s="20"/>
      <c r="C6" s="20"/>
      <c r="D6" s="20"/>
      <c r="E6" s="20"/>
      <c r="F6" s="33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4"/>
      <c r="CM6" s="34"/>
      <c r="CN6" s="34"/>
      <c r="CO6" s="34"/>
      <c r="CP6" s="34"/>
      <c r="CQ6" s="34"/>
      <c r="CR6" s="34"/>
      <c r="CS6" s="34"/>
      <c r="CT6" s="34"/>
      <c r="CU6" s="34"/>
      <c r="CV6" s="34"/>
      <c r="CW6" s="34"/>
      <c r="CX6" s="34"/>
      <c r="CY6" s="34"/>
      <c r="CZ6" s="34"/>
      <c r="DA6" s="34"/>
      <c r="DB6" s="34"/>
      <c r="DC6" s="34"/>
      <c r="DD6" s="34"/>
      <c r="DE6" s="34"/>
      <c r="DF6" s="34"/>
      <c r="DG6" s="34"/>
      <c r="DH6" s="34"/>
      <c r="DI6" s="34"/>
      <c r="DJ6" s="34"/>
      <c r="DK6" s="34"/>
      <c r="DL6" s="34"/>
      <c r="DM6" s="34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4"/>
      <c r="EC6" s="34"/>
      <c r="ED6" s="34"/>
      <c r="EE6" s="34"/>
      <c r="EF6" s="34"/>
      <c r="EG6" s="34"/>
      <c r="EH6" s="34"/>
      <c r="EI6" s="34"/>
      <c r="EJ6" s="34"/>
      <c r="EK6" s="34"/>
      <c r="EL6" s="34"/>
      <c r="EM6" s="34"/>
      <c r="EN6" s="34"/>
      <c r="EO6" s="34"/>
      <c r="EP6" s="34"/>
      <c r="EQ6" s="34"/>
      <c r="ER6" s="34"/>
      <c r="ES6" s="34"/>
      <c r="ET6" s="34"/>
      <c r="EU6" s="34"/>
      <c r="EV6" s="34"/>
      <c r="EW6" s="34"/>
      <c r="EX6" s="34"/>
      <c r="EY6" s="34"/>
      <c r="EZ6" s="34"/>
      <c r="FA6" s="34"/>
      <c r="FB6" s="34"/>
      <c r="FC6" s="34"/>
      <c r="FD6" s="36"/>
      <c r="FE6" s="36"/>
      <c r="FF6" s="36"/>
      <c r="FG6" s="36"/>
      <c r="FH6" s="36"/>
      <c r="FI6" s="36"/>
      <c r="FJ6" s="36"/>
      <c r="FK6" s="36"/>
      <c r="FL6" s="36"/>
      <c r="FM6" s="36"/>
      <c r="FN6" s="36"/>
      <c r="FO6" s="36"/>
      <c r="FP6" s="36"/>
      <c r="FQ6" s="36"/>
      <c r="FR6" s="34"/>
      <c r="FS6" s="34"/>
      <c r="FT6" s="34"/>
      <c r="FU6" s="34"/>
      <c r="FV6" s="34"/>
      <c r="FW6" s="34"/>
      <c r="FX6" s="34"/>
      <c r="FY6" s="34"/>
      <c r="FZ6" s="34"/>
      <c r="GA6" s="34"/>
      <c r="GB6" s="34"/>
      <c r="GC6" s="34"/>
      <c r="GD6" s="34"/>
      <c r="GE6" s="34"/>
      <c r="GF6" s="34"/>
      <c r="GG6" s="34"/>
      <c r="GH6" s="34"/>
      <c r="GI6" s="34"/>
      <c r="GJ6" s="34"/>
      <c r="GK6" s="34"/>
      <c r="GL6" s="34"/>
      <c r="GM6" s="34"/>
      <c r="GN6" s="34"/>
      <c r="GO6" s="34"/>
      <c r="GP6" s="34"/>
      <c r="GQ6" s="34"/>
      <c r="GR6" s="34"/>
      <c r="GS6" s="34"/>
      <c r="GT6" s="36"/>
      <c r="GU6" s="36"/>
      <c r="GV6" s="36"/>
      <c r="GW6" s="36"/>
      <c r="GX6" s="36"/>
      <c r="GY6" s="36"/>
      <c r="GZ6" s="36"/>
      <c r="HA6" s="36"/>
      <c r="HB6" s="36"/>
      <c r="HC6" s="36"/>
      <c r="HD6" s="36"/>
      <c r="HE6" s="36"/>
      <c r="HF6" s="36"/>
      <c r="HG6" s="36"/>
      <c r="HH6" s="34"/>
      <c r="HI6" s="34"/>
      <c r="HJ6" s="34"/>
      <c r="HK6" s="34"/>
      <c r="HL6" s="34"/>
      <c r="HM6" s="34"/>
      <c r="HN6" s="34"/>
      <c r="HO6" s="34"/>
      <c r="HP6" s="34"/>
      <c r="HQ6" s="34"/>
      <c r="HR6" s="34"/>
      <c r="HS6" s="34"/>
      <c r="HT6" s="34"/>
      <c r="HU6" s="34"/>
      <c r="HV6" s="34"/>
      <c r="HW6" s="34"/>
      <c r="HX6" s="34"/>
      <c r="HY6" s="34"/>
      <c r="HZ6" s="34"/>
      <c r="IA6" s="34"/>
      <c r="IB6" s="34"/>
      <c r="IC6" s="34"/>
      <c r="ID6" s="34"/>
      <c r="IE6" s="34"/>
      <c r="IF6" s="34"/>
      <c r="IG6" s="34"/>
      <c r="IH6" s="34"/>
      <c r="II6" s="34"/>
      <c r="IJ6" s="36"/>
      <c r="IK6" s="36"/>
      <c r="IL6" s="36"/>
      <c r="IM6" s="36"/>
      <c r="IN6" s="36"/>
      <c r="IO6" s="36"/>
      <c r="IP6" s="36"/>
      <c r="IQ6" s="36"/>
      <c r="IR6" s="36"/>
      <c r="IS6" s="36"/>
      <c r="IT6" s="36"/>
      <c r="IU6" s="36"/>
      <c r="IV6" s="36"/>
      <c r="IW6" s="39"/>
    </row>
    <row r="7" spans="1:267" ht="16.5" thickBot="1" x14ac:dyDescent="0.3">
      <c r="A7" s="1311">
        <v>2012</v>
      </c>
      <c r="B7" s="1311"/>
      <c r="C7" s="1311"/>
      <c r="D7" s="1311"/>
      <c r="E7" s="18"/>
      <c r="F7" s="1323" t="s">
        <v>110</v>
      </c>
      <c r="G7" s="1324"/>
      <c r="H7" s="1324"/>
      <c r="I7" s="1324"/>
      <c r="J7" s="1324"/>
      <c r="K7" s="1324"/>
      <c r="L7" s="1324"/>
      <c r="M7" s="1324"/>
      <c r="N7" s="1324"/>
      <c r="O7" s="1324"/>
      <c r="P7" s="1324"/>
      <c r="Q7" s="1324"/>
      <c r="R7" s="1325"/>
      <c r="S7" s="35"/>
      <c r="T7" s="1326" t="s">
        <v>153</v>
      </c>
      <c r="U7" s="1327"/>
      <c r="V7" s="1327"/>
      <c r="W7" s="1327"/>
      <c r="X7" s="1327"/>
      <c r="Y7" s="1327"/>
      <c r="Z7" s="1327"/>
      <c r="AA7" s="1327"/>
      <c r="AB7" s="1327"/>
      <c r="AC7" s="1327"/>
      <c r="AD7" s="1327"/>
      <c r="AE7" s="1327"/>
      <c r="AF7" s="1328"/>
      <c r="AG7" s="36"/>
      <c r="AH7" s="1329" t="s">
        <v>154</v>
      </c>
      <c r="AI7" s="1330"/>
      <c r="AJ7" s="1330"/>
      <c r="AK7" s="1330"/>
      <c r="AL7" s="1330"/>
      <c r="AM7" s="1330"/>
      <c r="AN7" s="1330"/>
      <c r="AO7" s="1330"/>
      <c r="AP7" s="1330"/>
      <c r="AQ7" s="1330"/>
      <c r="AR7" s="1330"/>
      <c r="AS7" s="1330"/>
      <c r="AT7" s="1331"/>
      <c r="AU7" s="37"/>
      <c r="AV7" s="1323" t="s">
        <v>112</v>
      </c>
      <c r="AW7" s="1324"/>
      <c r="AX7" s="1324"/>
      <c r="AY7" s="1324"/>
      <c r="AZ7" s="1324"/>
      <c r="BA7" s="1324"/>
      <c r="BB7" s="1324"/>
      <c r="BC7" s="1324"/>
      <c r="BD7" s="1324"/>
      <c r="BE7" s="1324"/>
      <c r="BF7" s="1324"/>
      <c r="BG7" s="1324"/>
      <c r="BH7" s="1325"/>
      <c r="BI7" s="36"/>
      <c r="BJ7" s="1326" t="s">
        <v>113</v>
      </c>
      <c r="BK7" s="1327"/>
      <c r="BL7" s="1327"/>
      <c r="BM7" s="1327"/>
      <c r="BN7" s="1327"/>
      <c r="BO7" s="1327"/>
      <c r="BP7" s="1327"/>
      <c r="BQ7" s="1327"/>
      <c r="BR7" s="1327"/>
      <c r="BS7" s="1327"/>
      <c r="BT7" s="1327"/>
      <c r="BU7" s="1327"/>
      <c r="BV7" s="1328"/>
      <c r="BW7" s="36"/>
      <c r="BX7" s="1329" t="s">
        <v>237</v>
      </c>
      <c r="BY7" s="1330"/>
      <c r="BZ7" s="1330"/>
      <c r="CA7" s="1330"/>
      <c r="CB7" s="1330"/>
      <c r="CC7" s="1330"/>
      <c r="CD7" s="1330"/>
      <c r="CE7" s="1330"/>
      <c r="CF7" s="1330"/>
      <c r="CG7" s="1330"/>
      <c r="CH7" s="1330"/>
      <c r="CI7" s="1330"/>
      <c r="CJ7" s="1331"/>
      <c r="CK7" s="37"/>
      <c r="CL7" s="1323" t="s">
        <v>114</v>
      </c>
      <c r="CM7" s="1324"/>
      <c r="CN7" s="1324"/>
      <c r="CO7" s="1324"/>
      <c r="CP7" s="1324"/>
      <c r="CQ7" s="1324"/>
      <c r="CR7" s="1324"/>
      <c r="CS7" s="1324"/>
      <c r="CT7" s="1324"/>
      <c r="CU7" s="1324"/>
      <c r="CV7" s="1324"/>
      <c r="CW7" s="1324"/>
      <c r="CX7" s="1325"/>
      <c r="CY7" s="36"/>
      <c r="CZ7" s="1326" t="s">
        <v>115</v>
      </c>
      <c r="DA7" s="1327"/>
      <c r="DB7" s="1327"/>
      <c r="DC7" s="1327"/>
      <c r="DD7" s="1327"/>
      <c r="DE7" s="1327"/>
      <c r="DF7" s="1327"/>
      <c r="DG7" s="1327"/>
      <c r="DH7" s="1327"/>
      <c r="DI7" s="1327"/>
      <c r="DJ7" s="1327"/>
      <c r="DK7" s="1327"/>
      <c r="DL7" s="1328"/>
      <c r="DM7" s="36"/>
      <c r="DN7" s="1329" t="s">
        <v>238</v>
      </c>
      <c r="DO7" s="1330"/>
      <c r="DP7" s="1330"/>
      <c r="DQ7" s="1330"/>
      <c r="DR7" s="1330"/>
      <c r="DS7" s="1330"/>
      <c r="DT7" s="1330"/>
      <c r="DU7" s="1330"/>
      <c r="DV7" s="1330"/>
      <c r="DW7" s="1330"/>
      <c r="DX7" s="1330"/>
      <c r="DY7" s="1330"/>
      <c r="DZ7" s="1331"/>
      <c r="EA7" s="37"/>
      <c r="EB7" s="1323" t="s">
        <v>116</v>
      </c>
      <c r="EC7" s="1324"/>
      <c r="ED7" s="1324"/>
      <c r="EE7" s="1324"/>
      <c r="EF7" s="1324"/>
      <c r="EG7" s="1324"/>
      <c r="EH7" s="1324"/>
      <c r="EI7" s="1324"/>
      <c r="EJ7" s="1324"/>
      <c r="EK7" s="1324"/>
      <c r="EL7" s="1324"/>
      <c r="EM7" s="1324"/>
      <c r="EN7" s="1325"/>
      <c r="EO7" s="36"/>
      <c r="EP7" s="1326" t="s">
        <v>117</v>
      </c>
      <c r="EQ7" s="1327"/>
      <c r="ER7" s="1327"/>
      <c r="ES7" s="1327"/>
      <c r="ET7" s="1327"/>
      <c r="EU7" s="1327"/>
      <c r="EV7" s="1327"/>
      <c r="EW7" s="1327"/>
      <c r="EX7" s="1327"/>
      <c r="EY7" s="1327"/>
      <c r="EZ7" s="1327"/>
      <c r="FA7" s="1327"/>
      <c r="FB7" s="1328"/>
      <c r="FC7" s="36"/>
      <c r="FD7" s="1329" t="s">
        <v>239</v>
      </c>
      <c r="FE7" s="1330"/>
      <c r="FF7" s="1330"/>
      <c r="FG7" s="1330"/>
      <c r="FH7" s="1330"/>
      <c r="FI7" s="1330"/>
      <c r="FJ7" s="1330"/>
      <c r="FK7" s="1330"/>
      <c r="FL7" s="1330"/>
      <c r="FM7" s="1330"/>
      <c r="FN7" s="1330"/>
      <c r="FO7" s="1330"/>
      <c r="FP7" s="1331"/>
      <c r="FQ7" s="37"/>
      <c r="FR7" s="1317" t="s">
        <v>118</v>
      </c>
      <c r="FS7" s="1318"/>
      <c r="FT7" s="1318"/>
      <c r="FU7" s="1318"/>
      <c r="FV7" s="1318"/>
      <c r="FW7" s="1318"/>
      <c r="FX7" s="1318"/>
      <c r="FY7" s="1318"/>
      <c r="FZ7" s="1318"/>
      <c r="GA7" s="1318"/>
      <c r="GB7" s="1318"/>
      <c r="GC7" s="1318"/>
      <c r="GD7" s="1319"/>
      <c r="GE7" s="36"/>
      <c r="GF7" s="1320" t="s">
        <v>119</v>
      </c>
      <c r="GG7" s="1321"/>
      <c r="GH7" s="1321"/>
      <c r="GI7" s="1321"/>
      <c r="GJ7" s="1321"/>
      <c r="GK7" s="1321"/>
      <c r="GL7" s="1321"/>
      <c r="GM7" s="1321"/>
      <c r="GN7" s="1321"/>
      <c r="GO7" s="1321"/>
      <c r="GP7" s="1321"/>
      <c r="GQ7" s="1321"/>
      <c r="GR7" s="1322"/>
      <c r="GS7" s="36"/>
      <c r="GT7" s="1314" t="s">
        <v>240</v>
      </c>
      <c r="GU7" s="1315"/>
      <c r="GV7" s="1315"/>
      <c r="GW7" s="1315"/>
      <c r="GX7" s="1315"/>
      <c r="GY7" s="1315"/>
      <c r="GZ7" s="1315"/>
      <c r="HA7" s="1315"/>
      <c r="HB7" s="1315"/>
      <c r="HC7" s="1315"/>
      <c r="HD7" s="1315"/>
      <c r="HE7" s="1315"/>
      <c r="HF7" s="1316"/>
      <c r="HG7" s="37"/>
      <c r="HH7" s="1317" t="s">
        <v>120</v>
      </c>
      <c r="HI7" s="1318"/>
      <c r="HJ7" s="1318"/>
      <c r="HK7" s="1318"/>
      <c r="HL7" s="1318"/>
      <c r="HM7" s="1318"/>
      <c r="HN7" s="1318"/>
      <c r="HO7" s="1318"/>
      <c r="HP7" s="1318"/>
      <c r="HQ7" s="1318"/>
      <c r="HR7" s="1318"/>
      <c r="HS7" s="1318"/>
      <c r="HT7" s="1319"/>
      <c r="HU7" s="36"/>
      <c r="HV7" s="1320" t="s">
        <v>121</v>
      </c>
      <c r="HW7" s="1321"/>
      <c r="HX7" s="1321"/>
      <c r="HY7" s="1321"/>
      <c r="HZ7" s="1321"/>
      <c r="IA7" s="1321"/>
      <c r="IB7" s="1321"/>
      <c r="IC7" s="1321"/>
      <c r="ID7" s="1321"/>
      <c r="IE7" s="1321"/>
      <c r="IF7" s="1321"/>
      <c r="IG7" s="1321"/>
      <c r="IH7" s="1322"/>
      <c r="II7" s="38"/>
      <c r="IJ7" s="1314" t="s">
        <v>241</v>
      </c>
      <c r="IK7" s="1315"/>
      <c r="IL7" s="1315"/>
      <c r="IM7" s="1315"/>
      <c r="IN7" s="1315"/>
      <c r="IO7" s="1315"/>
      <c r="IP7" s="1315"/>
      <c r="IQ7" s="1315"/>
      <c r="IR7" s="1315"/>
      <c r="IS7" s="1315"/>
      <c r="IT7" s="1315"/>
      <c r="IU7" s="1315"/>
      <c r="IV7" s="1316"/>
      <c r="IW7" s="39"/>
      <c r="JF7" s="21"/>
      <c r="JG7" s="21"/>
    </row>
    <row r="8" spans="1:267" ht="16.5" thickBot="1" x14ac:dyDescent="0.3">
      <c r="A8" s="772" t="str">
        <f>IF(beosztás!A10=0,"",beosztás!A10)</f>
        <v/>
      </c>
      <c r="B8" s="773" t="str">
        <f>IF(beosztás!B10=0,"",beosztás!B10)</f>
        <v/>
      </c>
      <c r="C8" s="773" t="str">
        <f>IF(beosztás!C10=0,"",beosztás!C10)</f>
        <v>Shift supervisor</v>
      </c>
      <c r="D8" s="774"/>
      <c r="E8" s="18"/>
      <c r="F8" s="574"/>
      <c r="G8" s="575"/>
      <c r="H8" s="575"/>
      <c r="I8" s="575"/>
      <c r="J8" s="575"/>
      <c r="K8" s="575"/>
      <c r="L8" s="575"/>
      <c r="M8" s="575"/>
      <c r="N8" s="575"/>
      <c r="O8" s="575"/>
      <c r="P8" s="575"/>
      <c r="Q8" s="575"/>
      <c r="R8" s="874"/>
      <c r="S8" s="35"/>
      <c r="T8" s="577"/>
      <c r="U8" s="578"/>
      <c r="V8" s="578"/>
      <c r="W8" s="578"/>
      <c r="X8" s="578"/>
      <c r="Y8" s="578"/>
      <c r="Z8" s="578"/>
      <c r="AA8" s="578"/>
      <c r="AB8" s="578"/>
      <c r="AC8" s="578"/>
      <c r="AD8" s="578"/>
      <c r="AE8" s="578"/>
      <c r="AF8" s="874"/>
      <c r="AG8" s="36"/>
      <c r="AH8" s="580"/>
      <c r="AI8" s="581"/>
      <c r="AJ8" s="581"/>
      <c r="AK8" s="581"/>
      <c r="AL8" s="581"/>
      <c r="AM8" s="581"/>
      <c r="AN8" s="581"/>
      <c r="AO8" s="581"/>
      <c r="AP8" s="581"/>
      <c r="AQ8" s="581"/>
      <c r="AR8" s="581"/>
      <c r="AS8" s="581"/>
      <c r="AT8" s="875"/>
      <c r="AU8" s="37"/>
      <c r="AV8" s="574"/>
      <c r="AW8" s="575"/>
      <c r="AX8" s="575"/>
      <c r="AY8" s="575"/>
      <c r="AZ8" s="575"/>
      <c r="BA8" s="575"/>
      <c r="BB8" s="575"/>
      <c r="BC8" s="575"/>
      <c r="BD8" s="575"/>
      <c r="BE8" s="575"/>
      <c r="BF8" s="575"/>
      <c r="BG8" s="575"/>
      <c r="BH8" s="874"/>
      <c r="BI8" s="36"/>
      <c r="BJ8" s="577"/>
      <c r="BK8" s="578"/>
      <c r="BL8" s="578"/>
      <c r="BM8" s="578"/>
      <c r="BN8" s="578"/>
      <c r="BO8" s="578"/>
      <c r="BP8" s="578"/>
      <c r="BQ8" s="578"/>
      <c r="BR8" s="578"/>
      <c r="BS8" s="578"/>
      <c r="BT8" s="578"/>
      <c r="BU8" s="578"/>
      <c r="BV8" s="874"/>
      <c r="BW8" s="36"/>
      <c r="BX8" s="580"/>
      <c r="BY8" s="581"/>
      <c r="BZ8" s="581"/>
      <c r="CA8" s="581"/>
      <c r="CB8" s="581"/>
      <c r="CC8" s="581"/>
      <c r="CD8" s="581"/>
      <c r="CE8" s="581"/>
      <c r="CF8" s="581"/>
      <c r="CG8" s="581"/>
      <c r="CH8" s="581"/>
      <c r="CI8" s="581"/>
      <c r="CJ8" s="875"/>
      <c r="CK8" s="37"/>
      <c r="CL8" s="574"/>
      <c r="CM8" s="575"/>
      <c r="CN8" s="575"/>
      <c r="CO8" s="575"/>
      <c r="CP8" s="575"/>
      <c r="CQ8" s="575"/>
      <c r="CR8" s="575"/>
      <c r="CS8" s="575"/>
      <c r="CT8" s="575"/>
      <c r="CU8" s="575"/>
      <c r="CV8" s="575"/>
      <c r="CW8" s="575"/>
      <c r="CX8" s="576"/>
      <c r="CY8" s="36"/>
      <c r="CZ8" s="546"/>
      <c r="DA8" s="547"/>
      <c r="DB8" s="547"/>
      <c r="DC8" s="547"/>
      <c r="DD8" s="547"/>
      <c r="DE8" s="547"/>
      <c r="DF8" s="547"/>
      <c r="DG8" s="547"/>
      <c r="DH8" s="547"/>
      <c r="DI8" s="547"/>
      <c r="DJ8" s="547"/>
      <c r="DK8" s="547"/>
      <c r="DL8" s="548"/>
      <c r="DM8" s="36"/>
      <c r="DN8" s="549"/>
      <c r="DO8" s="550"/>
      <c r="DP8" s="550"/>
      <c r="DQ8" s="550"/>
      <c r="DR8" s="550"/>
      <c r="DS8" s="550"/>
      <c r="DT8" s="550"/>
      <c r="DU8" s="550"/>
      <c r="DV8" s="550"/>
      <c r="DW8" s="550"/>
      <c r="DX8" s="550"/>
      <c r="DY8" s="550"/>
      <c r="DZ8" s="551"/>
      <c r="EA8" s="37"/>
      <c r="EB8" s="543"/>
      <c r="EC8" s="544"/>
      <c r="ED8" s="544"/>
      <c r="EE8" s="544"/>
      <c r="EF8" s="544"/>
      <c r="EG8" s="544"/>
      <c r="EH8" s="544"/>
      <c r="EI8" s="544"/>
      <c r="EJ8" s="544"/>
      <c r="EK8" s="544"/>
      <c r="EL8" s="544"/>
      <c r="EM8" s="544"/>
      <c r="EN8" s="545"/>
      <c r="EO8" s="36"/>
      <c r="EP8" s="546"/>
      <c r="EQ8" s="547"/>
      <c r="ER8" s="547"/>
      <c r="ES8" s="547"/>
      <c r="ET8" s="547"/>
      <c r="EU8" s="547"/>
      <c r="EV8" s="547"/>
      <c r="EW8" s="547"/>
      <c r="EX8" s="547"/>
      <c r="EY8" s="547"/>
      <c r="EZ8" s="547"/>
      <c r="FA8" s="547"/>
      <c r="FB8" s="548"/>
      <c r="FC8" s="36"/>
      <c r="FD8" s="549"/>
      <c r="FE8" s="550"/>
      <c r="FF8" s="550"/>
      <c r="FG8" s="550"/>
      <c r="FH8" s="550"/>
      <c r="FI8" s="550"/>
      <c r="FJ8" s="550"/>
      <c r="FK8" s="550"/>
      <c r="FL8" s="550"/>
      <c r="FM8" s="550"/>
      <c r="FN8" s="550"/>
      <c r="FO8" s="550"/>
      <c r="FP8" s="551"/>
      <c r="FQ8" s="37"/>
      <c r="FR8" s="537"/>
      <c r="FS8" s="538"/>
      <c r="FT8" s="538"/>
      <c r="FU8" s="538"/>
      <c r="FV8" s="538"/>
      <c r="FW8" s="538"/>
      <c r="FX8" s="538"/>
      <c r="FY8" s="538"/>
      <c r="FZ8" s="538"/>
      <c r="GA8" s="538"/>
      <c r="GB8" s="538"/>
      <c r="GC8" s="538"/>
      <c r="GD8" s="539"/>
      <c r="GE8" s="36"/>
      <c r="GF8" s="540"/>
      <c r="GG8" s="541"/>
      <c r="GH8" s="541"/>
      <c r="GI8" s="541"/>
      <c r="GJ8" s="541"/>
      <c r="GK8" s="541"/>
      <c r="GL8" s="541"/>
      <c r="GM8" s="541"/>
      <c r="GN8" s="541"/>
      <c r="GO8" s="541"/>
      <c r="GP8" s="541"/>
      <c r="GQ8" s="541"/>
      <c r="GR8" s="542"/>
      <c r="GS8" s="36"/>
      <c r="GT8" s="534"/>
      <c r="GU8" s="535"/>
      <c r="GV8" s="535"/>
      <c r="GW8" s="535"/>
      <c r="GX8" s="535"/>
      <c r="GY8" s="535"/>
      <c r="GZ8" s="535"/>
      <c r="HA8" s="535"/>
      <c r="HB8" s="535"/>
      <c r="HC8" s="535"/>
      <c r="HD8" s="535"/>
      <c r="HE8" s="535"/>
      <c r="HF8" s="536"/>
      <c r="HG8" s="37"/>
      <c r="HH8" s="537"/>
      <c r="HI8" s="538"/>
      <c r="HJ8" s="538"/>
      <c r="HK8" s="538"/>
      <c r="HL8" s="538"/>
      <c r="HM8" s="538"/>
      <c r="HN8" s="538"/>
      <c r="HO8" s="538"/>
      <c r="HP8" s="538"/>
      <c r="HQ8" s="538"/>
      <c r="HR8" s="538"/>
      <c r="HS8" s="538"/>
      <c r="HT8" s="539"/>
      <c r="HU8" s="36"/>
      <c r="HV8" s="540"/>
      <c r="HW8" s="541"/>
      <c r="HX8" s="541"/>
      <c r="HY8" s="541"/>
      <c r="HZ8" s="541"/>
      <c r="IA8" s="541"/>
      <c r="IB8" s="541"/>
      <c r="IC8" s="541"/>
      <c r="ID8" s="541"/>
      <c r="IE8" s="541"/>
      <c r="IF8" s="541"/>
      <c r="IG8" s="541"/>
      <c r="IH8" s="542"/>
      <c r="II8" s="38"/>
      <c r="IJ8" s="534"/>
      <c r="IK8" s="535"/>
      <c r="IL8" s="535"/>
      <c r="IM8" s="535"/>
      <c r="IN8" s="535"/>
      <c r="IO8" s="535"/>
      <c r="IP8" s="535"/>
      <c r="IQ8" s="535"/>
      <c r="IR8" s="535"/>
      <c r="IS8" s="535"/>
      <c r="IT8" s="535"/>
      <c r="IU8" s="535"/>
      <c r="IV8" s="536"/>
      <c r="IW8" s="39"/>
      <c r="JF8" s="21"/>
      <c r="JG8" s="21"/>
    </row>
    <row r="9" spans="1:267" ht="15.75" thickBot="1" x14ac:dyDescent="0.3">
      <c r="A9" s="382" t="str">
        <f>IF(beosztás!A11=0,"",beosztás!A11)</f>
        <v/>
      </c>
      <c r="B9" s="383" t="str">
        <f>IF(beosztás!B11=0,"",beosztás!B11)</f>
        <v>Dolg. Kód</v>
      </c>
      <c r="C9" s="383" t="str">
        <f>IF(beosztás!C11=0,"",beosztás!C11)</f>
        <v>Név</v>
      </c>
      <c r="D9" s="384"/>
      <c r="E9" s="18"/>
      <c r="F9" s="315" t="s">
        <v>99</v>
      </c>
      <c r="G9" s="316" t="s">
        <v>108</v>
      </c>
      <c r="H9" s="316" t="s">
        <v>100</v>
      </c>
      <c r="I9" s="316" t="s">
        <v>109</v>
      </c>
      <c r="J9" s="316" t="s">
        <v>70</v>
      </c>
      <c r="K9" s="316" t="s">
        <v>101</v>
      </c>
      <c r="L9" s="316" t="s">
        <v>179</v>
      </c>
      <c r="M9" s="316" t="s">
        <v>388</v>
      </c>
      <c r="N9" s="316" t="s">
        <v>103</v>
      </c>
      <c r="O9" s="316" t="s">
        <v>104</v>
      </c>
      <c r="P9" s="316" t="s">
        <v>105</v>
      </c>
      <c r="Q9" s="316" t="s">
        <v>106</v>
      </c>
      <c r="R9" s="317" t="s">
        <v>107</v>
      </c>
      <c r="S9" s="318"/>
      <c r="T9" s="315" t="str">
        <f t="shared" ref="T9:Y9" si="0">F9</f>
        <v>DE</v>
      </c>
      <c r="U9" s="316" t="str">
        <f t="shared" si="0"/>
        <v>DU</v>
      </c>
      <c r="V9" s="316" t="str">
        <f t="shared" si="0"/>
        <v>ÉJ</v>
      </c>
      <c r="W9" s="316" t="str">
        <f t="shared" si="0"/>
        <v>N</v>
      </c>
      <c r="X9" s="316" t="str">
        <f t="shared" si="0"/>
        <v>É</v>
      </c>
      <c r="Y9" s="316" t="str">
        <f t="shared" si="0"/>
        <v>ÓRA</v>
      </c>
      <c r="Z9" s="316" t="str">
        <f>M9</f>
        <v xml:space="preserve">SZ óra </v>
      </c>
      <c r="AA9" s="316" t="s">
        <v>179</v>
      </c>
      <c r="AB9" s="316" t="str">
        <f>N9</f>
        <v>B óra</v>
      </c>
      <c r="AC9" s="316" t="str">
        <f>O9</f>
        <v xml:space="preserve">Ledolgozott </v>
      </c>
      <c r="AD9" s="316" t="str">
        <f t="shared" ref="AD9" si="1">P9</f>
        <v>Alapóra</v>
      </c>
      <c r="AE9" s="316" t="str">
        <f t="shared" ref="AE9" si="2">Q9</f>
        <v>diff</v>
      </c>
      <c r="AF9" s="317" t="str">
        <f t="shared" ref="AF9" si="3">R9</f>
        <v>sz</v>
      </c>
      <c r="AG9" s="318"/>
      <c r="AH9" s="315" t="str">
        <f t="shared" ref="AH9:AM9" si="4">F9</f>
        <v>DE</v>
      </c>
      <c r="AI9" s="316" t="str">
        <f t="shared" si="4"/>
        <v>DU</v>
      </c>
      <c r="AJ9" s="316" t="str">
        <f t="shared" si="4"/>
        <v>ÉJ</v>
      </c>
      <c r="AK9" s="316" t="str">
        <f t="shared" si="4"/>
        <v>N</v>
      </c>
      <c r="AL9" s="316" t="str">
        <f t="shared" si="4"/>
        <v>É</v>
      </c>
      <c r="AM9" s="316" t="str">
        <f t="shared" si="4"/>
        <v>ÓRA</v>
      </c>
      <c r="AN9" s="316" t="str">
        <f>M9</f>
        <v xml:space="preserve">SZ óra </v>
      </c>
      <c r="AO9" s="316" t="s">
        <v>179</v>
      </c>
      <c r="AP9" s="316" t="str">
        <f>N9</f>
        <v>B óra</v>
      </c>
      <c r="AQ9" s="316" t="str">
        <f>O9</f>
        <v xml:space="preserve">Ledolgozott </v>
      </c>
      <c r="AR9" s="316" t="str">
        <f>P9</f>
        <v>Alapóra</v>
      </c>
      <c r="AS9" s="316" t="str">
        <f>Q9</f>
        <v>diff</v>
      </c>
      <c r="AT9" s="317" t="str">
        <f>R9</f>
        <v>sz</v>
      </c>
      <c r="AU9" s="319"/>
      <c r="AV9" s="315" t="s">
        <v>99</v>
      </c>
      <c r="AW9" s="316" t="s">
        <v>108</v>
      </c>
      <c r="AX9" s="316" t="s">
        <v>100</v>
      </c>
      <c r="AY9" s="316" t="s">
        <v>109</v>
      </c>
      <c r="AZ9" s="316" t="s">
        <v>70</v>
      </c>
      <c r="BA9" s="316" t="s">
        <v>101</v>
      </c>
      <c r="BB9" s="316" t="s">
        <v>179</v>
      </c>
      <c r="BC9" s="316" t="s">
        <v>102</v>
      </c>
      <c r="BD9" s="316" t="s">
        <v>103</v>
      </c>
      <c r="BE9" s="316" t="s">
        <v>104</v>
      </c>
      <c r="BF9" s="316" t="s">
        <v>105</v>
      </c>
      <c r="BG9" s="316" t="s">
        <v>106</v>
      </c>
      <c r="BH9" s="317" t="s">
        <v>107</v>
      </c>
      <c r="BI9" s="318"/>
      <c r="BJ9" s="315" t="str">
        <f t="shared" ref="BJ9" si="5">AV9</f>
        <v>DE</v>
      </c>
      <c r="BK9" s="316" t="str">
        <f t="shared" ref="BK9" si="6">AW9</f>
        <v>DU</v>
      </c>
      <c r="BL9" s="316" t="str">
        <f t="shared" ref="BL9" si="7">AX9</f>
        <v>ÉJ</v>
      </c>
      <c r="BM9" s="316" t="str">
        <f t="shared" ref="BM9" si="8">AY9</f>
        <v>N</v>
      </c>
      <c r="BN9" s="316" t="str">
        <f t="shared" ref="BN9" si="9">AZ9</f>
        <v>É</v>
      </c>
      <c r="BO9" s="316" t="str">
        <f t="shared" ref="BO9" si="10">BA9</f>
        <v>ÓRA</v>
      </c>
      <c r="BP9" s="316" t="str">
        <f t="shared" ref="BP9" si="11">BC9</f>
        <v>SZ óra</v>
      </c>
      <c r="BQ9" s="316" t="s">
        <v>179</v>
      </c>
      <c r="BR9" s="316" t="str">
        <f>BD9</f>
        <v>B óra</v>
      </c>
      <c r="BS9" s="316" t="str">
        <f>BE9</f>
        <v xml:space="preserve">Ledolgozott </v>
      </c>
      <c r="BT9" s="316" t="str">
        <f t="shared" ref="BT9" si="12">BF9</f>
        <v>Alapóra</v>
      </c>
      <c r="BU9" s="316" t="str">
        <f t="shared" ref="BU9" si="13">BG9</f>
        <v>diff</v>
      </c>
      <c r="BV9" s="317" t="str">
        <f t="shared" ref="BV9" si="14">BH9</f>
        <v>sz</v>
      </c>
      <c r="BW9" s="318"/>
      <c r="BX9" s="315" t="str">
        <f t="shared" ref="BX9" si="15">AV9</f>
        <v>DE</v>
      </c>
      <c r="BY9" s="316" t="str">
        <f t="shared" ref="BY9" si="16">AW9</f>
        <v>DU</v>
      </c>
      <c r="BZ9" s="316" t="str">
        <f t="shared" ref="BZ9" si="17">AX9</f>
        <v>ÉJ</v>
      </c>
      <c r="CA9" s="316" t="str">
        <f t="shared" ref="CA9" si="18">AY9</f>
        <v>N</v>
      </c>
      <c r="CB9" s="316" t="str">
        <f t="shared" ref="CB9" si="19">AZ9</f>
        <v>É</v>
      </c>
      <c r="CC9" s="316" t="str">
        <f t="shared" ref="CC9" si="20">BA9</f>
        <v>ÓRA</v>
      </c>
      <c r="CD9" s="316" t="str">
        <f t="shared" ref="CD9" si="21">BC9</f>
        <v>SZ óra</v>
      </c>
      <c r="CE9" s="316" t="s">
        <v>179</v>
      </c>
      <c r="CF9" s="316" t="str">
        <f>BD9</f>
        <v>B óra</v>
      </c>
      <c r="CG9" s="316" t="str">
        <f>BE9</f>
        <v xml:space="preserve">Ledolgozott </v>
      </c>
      <c r="CH9" s="316" t="str">
        <f>BF9</f>
        <v>Alapóra</v>
      </c>
      <c r="CI9" s="316" t="str">
        <f>BG9</f>
        <v>diff</v>
      </c>
      <c r="CJ9" s="317" t="str">
        <f>BH9</f>
        <v>sz</v>
      </c>
      <c r="CK9" s="319"/>
      <c r="CL9" s="315" t="s">
        <v>99</v>
      </c>
      <c r="CM9" s="316" t="s">
        <v>108</v>
      </c>
      <c r="CN9" s="316" t="s">
        <v>100</v>
      </c>
      <c r="CO9" s="316" t="s">
        <v>109</v>
      </c>
      <c r="CP9" s="316" t="s">
        <v>70</v>
      </c>
      <c r="CQ9" s="316" t="s">
        <v>101</v>
      </c>
      <c r="CR9" s="316" t="s">
        <v>179</v>
      </c>
      <c r="CS9" s="316" t="s">
        <v>102</v>
      </c>
      <c r="CT9" s="316" t="s">
        <v>103</v>
      </c>
      <c r="CU9" s="316" t="s">
        <v>104</v>
      </c>
      <c r="CV9" s="316" t="s">
        <v>105</v>
      </c>
      <c r="CW9" s="316" t="s">
        <v>106</v>
      </c>
      <c r="CX9" s="317" t="s">
        <v>107</v>
      </c>
      <c r="CY9" s="318"/>
      <c r="CZ9" s="315" t="str">
        <f t="shared" ref="CZ9" si="22">CL9</f>
        <v>DE</v>
      </c>
      <c r="DA9" s="316" t="str">
        <f t="shared" ref="DA9" si="23">CM9</f>
        <v>DU</v>
      </c>
      <c r="DB9" s="316" t="str">
        <f t="shared" ref="DB9" si="24">CN9</f>
        <v>ÉJ</v>
      </c>
      <c r="DC9" s="316" t="str">
        <f t="shared" ref="DC9" si="25">CO9</f>
        <v>N</v>
      </c>
      <c r="DD9" s="316" t="str">
        <f t="shared" ref="DD9" si="26">CP9</f>
        <v>É</v>
      </c>
      <c r="DE9" s="316" t="str">
        <f t="shared" ref="DE9" si="27">CQ9</f>
        <v>ÓRA</v>
      </c>
      <c r="DF9" s="316" t="str">
        <f t="shared" ref="DF9" si="28">CS9</f>
        <v>SZ óra</v>
      </c>
      <c r="DG9" s="316" t="s">
        <v>179</v>
      </c>
      <c r="DH9" s="316" t="str">
        <f>CT9</f>
        <v>B óra</v>
      </c>
      <c r="DI9" s="316" t="str">
        <f>CU9</f>
        <v xml:space="preserve">Ledolgozott </v>
      </c>
      <c r="DJ9" s="316" t="str">
        <f t="shared" ref="DJ9" si="29">CV9</f>
        <v>Alapóra</v>
      </c>
      <c r="DK9" s="316" t="str">
        <f t="shared" ref="DK9" si="30">CW9</f>
        <v>diff</v>
      </c>
      <c r="DL9" s="317" t="str">
        <f t="shared" ref="DL9" si="31">CX9</f>
        <v>sz</v>
      </c>
      <c r="DM9" s="318"/>
      <c r="DN9" s="315" t="str">
        <f t="shared" ref="DN9" si="32">CL9</f>
        <v>DE</v>
      </c>
      <c r="DO9" s="316" t="str">
        <f t="shared" ref="DO9" si="33">CM9</f>
        <v>DU</v>
      </c>
      <c r="DP9" s="316" t="str">
        <f t="shared" ref="DP9" si="34">CN9</f>
        <v>ÉJ</v>
      </c>
      <c r="DQ9" s="316" t="str">
        <f t="shared" ref="DQ9" si="35">CO9</f>
        <v>N</v>
      </c>
      <c r="DR9" s="316" t="str">
        <f t="shared" ref="DR9" si="36">CP9</f>
        <v>É</v>
      </c>
      <c r="DS9" s="316" t="str">
        <f t="shared" ref="DS9" si="37">CQ9</f>
        <v>ÓRA</v>
      </c>
      <c r="DT9" s="316" t="str">
        <f t="shared" ref="DT9" si="38">CS9</f>
        <v>SZ óra</v>
      </c>
      <c r="DU9" s="316" t="s">
        <v>179</v>
      </c>
      <c r="DV9" s="316" t="str">
        <f>CT9</f>
        <v>B óra</v>
      </c>
      <c r="DW9" s="316" t="str">
        <f>CU9</f>
        <v xml:space="preserve">Ledolgozott </v>
      </c>
      <c r="DX9" s="316" t="str">
        <f>CV9</f>
        <v>Alapóra</v>
      </c>
      <c r="DY9" s="316" t="str">
        <f>CW9</f>
        <v>diff</v>
      </c>
      <c r="DZ9" s="317" t="str">
        <f>CX9</f>
        <v>sz</v>
      </c>
      <c r="EA9" s="319"/>
      <c r="EB9" s="315" t="s">
        <v>99</v>
      </c>
      <c r="EC9" s="316" t="s">
        <v>108</v>
      </c>
      <c r="ED9" s="316" t="s">
        <v>100</v>
      </c>
      <c r="EE9" s="316" t="s">
        <v>109</v>
      </c>
      <c r="EF9" s="316" t="s">
        <v>70</v>
      </c>
      <c r="EG9" s="316" t="s">
        <v>101</v>
      </c>
      <c r="EH9" s="316" t="s">
        <v>179</v>
      </c>
      <c r="EI9" s="316" t="s">
        <v>102</v>
      </c>
      <c r="EJ9" s="316" t="s">
        <v>103</v>
      </c>
      <c r="EK9" s="316" t="s">
        <v>104</v>
      </c>
      <c r="EL9" s="316" t="s">
        <v>105</v>
      </c>
      <c r="EM9" s="316" t="s">
        <v>106</v>
      </c>
      <c r="EN9" s="317" t="s">
        <v>107</v>
      </c>
      <c r="EO9" s="318"/>
      <c r="EP9" s="315" t="str">
        <f t="shared" ref="EP9" si="39">EB9</f>
        <v>DE</v>
      </c>
      <c r="EQ9" s="316" t="str">
        <f t="shared" ref="EQ9" si="40">EC9</f>
        <v>DU</v>
      </c>
      <c r="ER9" s="316" t="str">
        <f t="shared" ref="ER9" si="41">ED9</f>
        <v>ÉJ</v>
      </c>
      <c r="ES9" s="316" t="str">
        <f t="shared" ref="ES9" si="42">EE9</f>
        <v>N</v>
      </c>
      <c r="ET9" s="316" t="str">
        <f t="shared" ref="ET9" si="43">EF9</f>
        <v>É</v>
      </c>
      <c r="EU9" s="316" t="str">
        <f t="shared" ref="EU9" si="44">EG9</f>
        <v>ÓRA</v>
      </c>
      <c r="EV9" s="910" t="s">
        <v>102</v>
      </c>
      <c r="EW9" s="316" t="s">
        <v>179</v>
      </c>
      <c r="EX9" s="316" t="str">
        <f>EJ9</f>
        <v>B óra</v>
      </c>
      <c r="EY9" s="316" t="str">
        <f>EK9</f>
        <v xml:space="preserve">Ledolgozott </v>
      </c>
      <c r="EZ9" s="316" t="str">
        <f t="shared" ref="EZ9" si="45">EL9</f>
        <v>Alapóra</v>
      </c>
      <c r="FA9" s="316" t="str">
        <f t="shared" ref="FA9" si="46">EM9</f>
        <v>diff</v>
      </c>
      <c r="FB9" s="317" t="str">
        <f t="shared" ref="FB9" si="47">EN9</f>
        <v>sz</v>
      </c>
      <c r="FC9" s="318"/>
      <c r="FD9" s="315" t="str">
        <f t="shared" ref="FD9" si="48">EB9</f>
        <v>DE</v>
      </c>
      <c r="FE9" s="316" t="str">
        <f t="shared" ref="FE9" si="49">EC9</f>
        <v>DU</v>
      </c>
      <c r="FF9" s="316" t="str">
        <f t="shared" ref="FF9" si="50">ED9</f>
        <v>ÉJ</v>
      </c>
      <c r="FG9" s="316" t="str">
        <f t="shared" ref="FG9" si="51">EE9</f>
        <v>N</v>
      </c>
      <c r="FH9" s="316" t="str">
        <f t="shared" ref="FH9" si="52">EF9</f>
        <v>É</v>
      </c>
      <c r="FI9" s="316" t="str">
        <f t="shared" ref="FI9" si="53">EG9</f>
        <v>ÓRA</v>
      </c>
      <c r="FJ9" s="316" t="str">
        <f t="shared" ref="FJ9" si="54">EI9</f>
        <v>SZ óra</v>
      </c>
      <c r="FK9" s="316" t="s">
        <v>179</v>
      </c>
      <c r="FL9" s="316" t="str">
        <f>EJ9</f>
        <v>B óra</v>
      </c>
      <c r="FM9" s="316" t="str">
        <f>EK9</f>
        <v xml:space="preserve">Ledolgozott </v>
      </c>
      <c r="FN9" s="316" t="str">
        <f>EL9</f>
        <v>Alapóra</v>
      </c>
      <c r="FO9" s="316" t="str">
        <f>EM9</f>
        <v>diff</v>
      </c>
      <c r="FP9" s="317" t="str">
        <f>EN9</f>
        <v>sz</v>
      </c>
      <c r="FQ9" s="319"/>
      <c r="FR9" s="315" t="s">
        <v>99</v>
      </c>
      <c r="FS9" s="316" t="s">
        <v>108</v>
      </c>
      <c r="FT9" s="316" t="s">
        <v>100</v>
      </c>
      <c r="FU9" s="316" t="s">
        <v>109</v>
      </c>
      <c r="FV9" s="316" t="s">
        <v>70</v>
      </c>
      <c r="FW9" s="316" t="s">
        <v>101</v>
      </c>
      <c r="FX9" s="316" t="s">
        <v>179</v>
      </c>
      <c r="FY9" s="316" t="s">
        <v>102</v>
      </c>
      <c r="FZ9" s="316" t="s">
        <v>103</v>
      </c>
      <c r="GA9" s="316" t="s">
        <v>104</v>
      </c>
      <c r="GB9" s="316" t="s">
        <v>105</v>
      </c>
      <c r="GC9" s="316" t="s">
        <v>106</v>
      </c>
      <c r="GD9" s="317" t="s">
        <v>107</v>
      </c>
      <c r="GE9" s="318"/>
      <c r="GF9" s="917" t="str">
        <f t="shared" ref="GF9" si="55">FR9</f>
        <v>DE</v>
      </c>
      <c r="GG9" s="918" t="str">
        <f t="shared" ref="GG9" si="56">FS9</f>
        <v>DU</v>
      </c>
      <c r="GH9" s="918" t="str">
        <f t="shared" ref="GH9" si="57">FT9</f>
        <v>ÉJ</v>
      </c>
      <c r="GI9" s="918" t="str">
        <f t="shared" ref="GI9" si="58">FU9</f>
        <v>N</v>
      </c>
      <c r="GJ9" s="918" t="str">
        <f t="shared" ref="GJ9" si="59">FV9</f>
        <v>É</v>
      </c>
      <c r="GK9" s="918" t="str">
        <f t="shared" ref="GK9" si="60">FW9</f>
        <v>ÓRA</v>
      </c>
      <c r="GL9" s="918" t="str">
        <f t="shared" ref="GL9" si="61">FY9</f>
        <v>SZ óra</v>
      </c>
      <c r="GM9" s="918" t="s">
        <v>179</v>
      </c>
      <c r="GN9" s="918" t="str">
        <f>FZ9</f>
        <v>B óra</v>
      </c>
      <c r="GO9" s="918" t="str">
        <f>GA9</f>
        <v xml:space="preserve">Ledolgozott </v>
      </c>
      <c r="GP9" s="918" t="str">
        <f t="shared" ref="GP9" si="62">GB9</f>
        <v>Alapóra</v>
      </c>
      <c r="GQ9" s="918" t="str">
        <f t="shared" ref="GQ9" si="63">GC9</f>
        <v>diff</v>
      </c>
      <c r="GR9" s="919" t="str">
        <f t="shared" ref="GR9" si="64">GD9</f>
        <v>sz</v>
      </c>
      <c r="GS9" s="318"/>
      <c r="GT9" s="315" t="str">
        <f t="shared" ref="GT9" si="65">FR9</f>
        <v>DE</v>
      </c>
      <c r="GU9" s="316" t="str">
        <f t="shared" ref="GU9" si="66">FS9</f>
        <v>DU</v>
      </c>
      <c r="GV9" s="316" t="str">
        <f t="shared" ref="GV9" si="67">FT9</f>
        <v>ÉJ</v>
      </c>
      <c r="GW9" s="316" t="str">
        <f t="shared" ref="GW9" si="68">FU9</f>
        <v>N</v>
      </c>
      <c r="GX9" s="316" t="str">
        <f t="shared" ref="GX9" si="69">FV9</f>
        <v>É</v>
      </c>
      <c r="GY9" s="316" t="str">
        <f t="shared" ref="GY9" si="70">FW9</f>
        <v>ÓRA</v>
      </c>
      <c r="GZ9" s="316" t="str">
        <f t="shared" ref="GZ9" si="71">FY9</f>
        <v>SZ óra</v>
      </c>
      <c r="HA9" s="316" t="s">
        <v>179</v>
      </c>
      <c r="HB9" s="316" t="str">
        <f>FZ9</f>
        <v>B óra</v>
      </c>
      <c r="HC9" s="316" t="str">
        <f>GA9</f>
        <v xml:space="preserve">Ledolgozott </v>
      </c>
      <c r="HD9" s="316" t="str">
        <f>GB9</f>
        <v>Alapóra</v>
      </c>
      <c r="HE9" s="316" t="str">
        <f>GC9</f>
        <v>diff</v>
      </c>
      <c r="HF9" s="317" t="str">
        <f>GD9</f>
        <v>sz</v>
      </c>
      <c r="HG9" s="319"/>
      <c r="HH9" s="315" t="s">
        <v>99</v>
      </c>
      <c r="HI9" s="316" t="s">
        <v>108</v>
      </c>
      <c r="HJ9" s="316" t="s">
        <v>100</v>
      </c>
      <c r="HK9" s="316" t="s">
        <v>109</v>
      </c>
      <c r="HL9" s="316" t="s">
        <v>70</v>
      </c>
      <c r="HM9" s="316" t="s">
        <v>101</v>
      </c>
      <c r="HN9" s="316" t="s">
        <v>179</v>
      </c>
      <c r="HO9" s="316" t="s">
        <v>102</v>
      </c>
      <c r="HP9" s="316" t="s">
        <v>103</v>
      </c>
      <c r="HQ9" s="316" t="s">
        <v>104</v>
      </c>
      <c r="HR9" s="316" t="s">
        <v>105</v>
      </c>
      <c r="HS9" s="316" t="s">
        <v>106</v>
      </c>
      <c r="HT9" s="317" t="s">
        <v>107</v>
      </c>
      <c r="HU9" s="320"/>
      <c r="HV9" s="315" t="str">
        <f t="shared" ref="HV9" si="72">HH9</f>
        <v>DE</v>
      </c>
      <c r="HW9" s="316" t="str">
        <f t="shared" ref="HW9" si="73">HI9</f>
        <v>DU</v>
      </c>
      <c r="HX9" s="316" t="str">
        <f t="shared" ref="HX9" si="74">HJ9</f>
        <v>ÉJ</v>
      </c>
      <c r="HY9" s="316" t="str">
        <f t="shared" ref="HY9" si="75">HK9</f>
        <v>N</v>
      </c>
      <c r="HZ9" s="316" t="str">
        <f t="shared" ref="HZ9" si="76">HL9</f>
        <v>É</v>
      </c>
      <c r="IA9" s="316" t="str">
        <f t="shared" ref="IA9" si="77">HM9</f>
        <v>ÓRA</v>
      </c>
      <c r="IB9" s="316" t="str">
        <f t="shared" ref="IB9" si="78">HO9</f>
        <v>SZ óra</v>
      </c>
      <c r="IC9" s="316" t="s">
        <v>179</v>
      </c>
      <c r="ID9" s="316" t="str">
        <f>HP9</f>
        <v>B óra</v>
      </c>
      <c r="IE9" s="316" t="str">
        <f>HQ9</f>
        <v xml:space="preserve">Ledolgozott </v>
      </c>
      <c r="IF9" s="316" t="str">
        <f t="shared" ref="IF9" si="79">HR9</f>
        <v>Alapóra</v>
      </c>
      <c r="IG9" s="316" t="str">
        <f t="shared" ref="IG9" si="80">HS9</f>
        <v>diff</v>
      </c>
      <c r="IH9" s="317" t="str">
        <f t="shared" ref="IH9" si="81">HT9</f>
        <v>sz</v>
      </c>
      <c r="II9" s="320"/>
      <c r="IJ9" s="315" t="str">
        <f t="shared" ref="IJ9" si="82">HH9</f>
        <v>DE</v>
      </c>
      <c r="IK9" s="316" t="str">
        <f t="shared" ref="IK9" si="83">HI9</f>
        <v>DU</v>
      </c>
      <c r="IL9" s="316" t="str">
        <f t="shared" ref="IL9" si="84">HJ9</f>
        <v>ÉJ</v>
      </c>
      <c r="IM9" s="316" t="str">
        <f t="shared" ref="IM9" si="85">HK9</f>
        <v>N</v>
      </c>
      <c r="IN9" s="316" t="str">
        <f t="shared" ref="IN9" si="86">HL9</f>
        <v>É</v>
      </c>
      <c r="IO9" s="316" t="str">
        <f t="shared" ref="IO9" si="87">HM9</f>
        <v>ÓRA</v>
      </c>
      <c r="IP9" s="316" t="str">
        <f t="shared" ref="IP9" si="88">HO9</f>
        <v>SZ óra</v>
      </c>
      <c r="IQ9" s="316" t="s">
        <v>179</v>
      </c>
      <c r="IR9" s="316" t="str">
        <f>HP9</f>
        <v>B óra</v>
      </c>
      <c r="IS9" s="316" t="str">
        <f>HQ9</f>
        <v xml:space="preserve">Ledolgozott </v>
      </c>
      <c r="IT9" s="316" t="str">
        <f>HR9</f>
        <v>Alapóra</v>
      </c>
      <c r="IU9" s="316" t="str">
        <f>HS9</f>
        <v>diff</v>
      </c>
      <c r="IV9" s="317" t="str">
        <f>HT9</f>
        <v>sz</v>
      </c>
      <c r="IW9" s="39"/>
      <c r="JF9" s="21"/>
      <c r="JG9" s="21"/>
    </row>
    <row r="10" spans="1:267" x14ac:dyDescent="0.25">
      <c r="A10" s="386">
        <f>IF(beosztás!A12=0,"",beosztás!A12)</f>
        <v>1</v>
      </c>
      <c r="B10" s="387">
        <f>IF(beosztás!B12=0,"",beosztás!B12)</f>
        <v>36</v>
      </c>
      <c r="C10" s="387" t="str">
        <f>IF(beosztás!C12=0,"",beosztás!C12)</f>
        <v>Faragó Norbert</v>
      </c>
      <c r="D10" s="388" t="str">
        <f>IF(beosztás!D12=0,"",beosztás!D12)</f>
        <v>Shift supervisor</v>
      </c>
      <c r="E10" s="18"/>
      <c r="F10" s="703">
        <f>COUNTIF(beosztás!$I12:$AM12,"DE")*8</f>
        <v>24</v>
      </c>
      <c r="G10" s="704">
        <f>COUNTIF(beosztás!$I12:$AM12,"DU")*8</f>
        <v>0</v>
      </c>
      <c r="H10" s="704">
        <f>COUNTIF(beosztás!$I12:$AM12,"ÉJ")*8</f>
        <v>0</v>
      </c>
      <c r="I10" s="704">
        <f>COUNTIF(beosztás!$I12:$AM12,"N")*12</f>
        <v>60</v>
      </c>
      <c r="J10" s="704">
        <f>COUNTIF(beosztás!$I12:$AM12,"é")*12</f>
        <v>36</v>
      </c>
      <c r="K10" s="704">
        <f>SUM(beosztás!$I12:$AM12)</f>
        <v>0</v>
      </c>
      <c r="L10" s="704">
        <f>COUNTIF(beosztás!$I12:$AM12,"FÜ")*8</f>
        <v>8</v>
      </c>
      <c r="M10" s="704">
        <f>(COUNTIF(beosztás!$I12:$AM12,"SN")*12)+(COUNTIF(beosztás!$I12:$AM12,"SDE")*8)+(COUNTIF(beosztás!$I12:$AM12,"SDU")*8)+(COUNTIF(beosztás!$I12:$AM12,"S1")*1)+(COUNTIF(beosztás!$I12:$AM12,"S2")*2)+(COUNTIF(beosztás!$I12:$AM12,"S3")*3)+(COUNTIF(beosztás!$I12:$AM12,"S4")*4)+(COUNTIF(beosztás!$I12:$AM12,"S5")*5)+(COUNTIF(beosztás!$I12:$AM12,"S6")*6)+(COUNTIF(beosztás!$I12:$AM12,"S7")*7)+(COUNTIF(beosztás!$I12:$AM12,"S8")*8)+(COUNTIF(beosztás!$I12:$AM12,"S9")*9)+(COUNTIF(beosztás!$I12:$AM12,"S10")*10)+(COUNTIF(beosztás!$I12:$AM12,"S11")*11)+(COUNTIF(beosztás!$I12:$AM12,"S12")*12)+(COUNTIF(beosztás!$I12:$AM12,"SÉ")*12)+(COUNTIF(beosztás!$I12:$AM12,"SÉJ")*8)</f>
        <v>48</v>
      </c>
      <c r="N10" s="704">
        <f>COUNTIF(beosztás!$I12:$AM12,"BN")*12+COUNTIF(beosztás!$I12:$AM12,"BÉ")*12+COUNTIF(beosztás!$I12:$AM12,"BDE")*8+COUNTIF(beosztás!$I12:$AM12,"BDU")*8+COUNTIF(beosztás!$I12:$AM12,"BÉJ")*8+COUNTIF(beosztás!$I12:$AM12,"B1")*1+COUNTIF(beosztás!$I12:$AM12,"B2")*2+COUNTIF(beosztás!$I12:$AM12,"B3")*3+COUNTIF(beosztás!$I12:$AM12,"B5")*5+COUNTIF(beosztás!$I12:$AM12,"B6")*6+COUNTIF(beosztás!$I12:$AM12,"B7")*7+COUNTIF(beosztás!$I12:$AM12,"B8")*8+COUNTIF(beosztás!$I12:$AM12,"B9")*9+COUNTIF(beosztás!$I12:$AM12,"B10")*10+COUNTIF(beosztás!$I12:$AM12,"B11")*11+COUNTIF(beosztás!$I12:$AM12,"B12")*12+COUNTIF(beosztás!$I12:$AM12,"BP")*0</f>
        <v>0</v>
      </c>
      <c r="O10" s="704">
        <f>SUM(F10:N10)-L10</f>
        <v>168</v>
      </c>
      <c r="P10" s="704">
        <f>IF(C10="",0,alapadatok!$AN$2)</f>
        <v>176</v>
      </c>
      <c r="Q10" s="323">
        <f>O10-P10</f>
        <v>-8</v>
      </c>
      <c r="R10" s="738">
        <f>M10</f>
        <v>48</v>
      </c>
      <c r="S10" s="325"/>
      <c r="T10" s="703">
        <f>COUNTIF(beosztás!$AN12:$BO12,"DE")*8</f>
        <v>56</v>
      </c>
      <c r="U10" s="704">
        <f>COUNTIF(beosztás!$AN12:$BO12,"DU")*8</f>
        <v>0</v>
      </c>
      <c r="V10" s="704">
        <f>COUNTIF(beosztás!$AN12:$BO12,"ÉJ")*8</f>
        <v>0</v>
      </c>
      <c r="W10" s="704">
        <f>COUNTIF(beosztás!$AN12:$BO12,"N")*12</f>
        <v>60</v>
      </c>
      <c r="X10" s="704">
        <f>COUNTIF(beosztás!$AN12:$BO12,"É")*12</f>
        <v>36</v>
      </c>
      <c r="Y10" s="704">
        <f>SUM(beosztás!$AN12:$BO12)</f>
        <v>0</v>
      </c>
      <c r="Z10" s="704">
        <f>(COUNTIF(beosztás!$AN12:$BO12,"SN")*12)+(COUNTIF(beosztás!$AN12:$BO12,"SDE")*8)+(COUNTIF(beosztás!$AN12:$BO12,"SDU")*8)+(COUNTIF(beosztás!$AN12:$BO12,"SÉ")*12)+(COUNTIF(beosztás!$AN12:$BO12,"SÉJ")*8)+(COUNTIF(beosztás!$AN12:$BO12,"S1")*1)+(COUNTIF(beosztás!$AN12:$BO12,"S2")*2)+(COUNTIF(beosztás!$AN12:$BO12,"S3")*3)+(COUNTIF(beosztás!$AN12:$BO12,"S4")*4)+(COUNTIF(beosztás!$AN12:$BO12,"S5")*5)+(COUNTIF(beosztás!$AN12:$BO12,"S6")*6)+(COUNTIF(beosztás!$AN12:$BO12,"S7")*7)+(COUNTIF(beosztás!$AN12:$BO12,"S8")*8)+(COUNTIF(beosztás!$AN12:$BO12,"S9")*9)+(COUNTIF(beosztás!$AN12:$BO12,"S10")*10)+(COUNTIF(beosztás!$AN12:$BO12,"S11")*11)+(COUNTIF(beosztás!$AN12:$BO12,"S12")*12)</f>
        <v>16</v>
      </c>
      <c r="AA10" s="704">
        <f>COUNTIF(beosztás!$AN12:$BO12,"FÜ")*8</f>
        <v>0</v>
      </c>
      <c r="AB10" s="704">
        <f>COUNTIF(beosztás!$AN12:$BO12,"BN")*12+COUNTIF(beosztás!$AN12:$BO12,"BÉ")*12+COUNTIF(beosztás!$AN12:$BO12,"BDE")*8+COUNTIF(beosztás!$AN12:$BO12,"BDU")*8+COUNTIF(beosztás!$AN12:$BO12,"BÉJ")*8+COUNTIF(beosztás!$AN12:$BO12,"B1")*1+COUNTIF(beosztás!$AN12:$BO12,"B2")*2+COUNTIF(beosztás!$AN12:$BO12,"B3")*3+COUNTIF(beosztás!$AN12:$BO12,"B5")*5+COUNTIF(beosztás!$AN12:$BO12,"B6")*6+COUNTIF(beosztás!$AN12:$BO12,"B7")*7+COUNTIF(beosztás!$AN12:$BO12,"B8")*8+COUNTIF(beosztás!$AN12:$BO12,"B9")*9+COUNTIF(beosztás!$AN12:$BO12,"B10")*10+COUNTIF(beosztás!$AN12:$BO12,"B11")*11+COUNTIF(beosztás!$AN12:$BO12,"B12")*12+COUNTIF(beosztás!$AN12:$BO12,"BP")*0</f>
        <v>0</v>
      </c>
      <c r="AC10" s="323">
        <f>SUM(T10:AB10)-AA10</f>
        <v>168</v>
      </c>
      <c r="AD10" s="704">
        <f>IF(C10="",0,alapadatok!$AN$3)</f>
        <v>160</v>
      </c>
      <c r="AE10" s="323">
        <f>AC10-AD10</f>
        <v>8</v>
      </c>
      <c r="AF10" s="738">
        <f>Z10</f>
        <v>16</v>
      </c>
      <c r="AG10" s="325"/>
      <c r="AH10" s="322">
        <f t="shared" ref="AH10:AM13" si="89">F10+T10</f>
        <v>80</v>
      </c>
      <c r="AI10" s="323">
        <f t="shared" si="89"/>
        <v>0</v>
      </c>
      <c r="AJ10" s="323">
        <f t="shared" si="89"/>
        <v>0</v>
      </c>
      <c r="AK10" s="323">
        <f t="shared" si="89"/>
        <v>120</v>
      </c>
      <c r="AL10" s="323">
        <f t="shared" si="89"/>
        <v>72</v>
      </c>
      <c r="AM10" s="323">
        <f t="shared" si="89"/>
        <v>0</v>
      </c>
      <c r="AN10" s="323">
        <f>M10+Z10</f>
        <v>64</v>
      </c>
      <c r="AO10" s="323">
        <f>L10+AA10</f>
        <v>8</v>
      </c>
      <c r="AP10" s="323">
        <f t="shared" ref="AP10:AR13" si="90">N10+AB10</f>
        <v>0</v>
      </c>
      <c r="AQ10" s="323">
        <f t="shared" si="90"/>
        <v>336</v>
      </c>
      <c r="AR10" s="323">
        <f t="shared" si="90"/>
        <v>336</v>
      </c>
      <c r="AS10" s="323">
        <f>AQ10-AR10</f>
        <v>0</v>
      </c>
      <c r="AT10" s="738">
        <f>AN10</f>
        <v>64</v>
      </c>
      <c r="AU10" s="326"/>
      <c r="AV10" s="703">
        <f>COUNTIF(beosztás!$BP12:$CT12,"DE")*8</f>
        <v>16</v>
      </c>
      <c r="AW10" s="704">
        <f>COUNTIF(beosztás!$BP12:$CT12,"DU")*8</f>
        <v>0</v>
      </c>
      <c r="AX10" s="704">
        <f>COUNTIF(beosztás!$BP12:$CT12,"ÉJ")*8</f>
        <v>8</v>
      </c>
      <c r="AY10" s="704">
        <f>COUNTIF(beosztás!$BP12:$CT12,"N")*12</f>
        <v>84</v>
      </c>
      <c r="AZ10" s="704">
        <f>COUNTIF(beosztás!$BP12:$CT12,"é")*12</f>
        <v>24</v>
      </c>
      <c r="BA10" s="704">
        <f>SUM(beosztás!$BP12:$CT12)</f>
        <v>0</v>
      </c>
      <c r="BB10" s="704">
        <f>COUNTIF(beosztás!$BP12:$CT12,"FÜ")*8</f>
        <v>8</v>
      </c>
      <c r="BC10" s="876">
        <f>(COUNTIF(beosztás!$BP12:$CT12,"SN")*12)+(COUNTIF(beosztás!$BP12:$CT12,"SDE")*8)+(COUNTIF(beosztás!$BP12:$CT12,"SDU")*8)+(COUNTIF(beosztás!$BP12:$CT12,"SÉ")*12)+(COUNTIF(beosztás!$BP12:$CT12,"SÉJ")*8)+(COUNTIF(beosztás!$BP12:$CT12,"S1")*1)+(COUNTIF(beosztás!$BP12:$CT12,"S2")*2)+(COUNTIF(beosztás!$BP12:$CT12,"S3")*3)+(COUNTIF(beosztás!$BP12:$CT12,"S4")*4)+(COUNTIF(beosztás!$BP12:$CT12,"S5")*5)+(COUNTIF(beosztás!$BP12:$CT12,"S6")*6)+(COUNTIF(beosztás!$BP12:$CT12,"S7")*7)+(COUNTIF(beosztás!$BP12:$CT12,"S8")*8)+(COUNTIF(beosztás!$BP12:$CT12,"S9")*9)+(COUNTIF(beosztás!$BP12:$CT12,"S10")*10)+(COUNTIF(beosztás!$BP12:$CT12,"S11")*11)+(COUNTIF(beosztás!$BP12:$CT12,"S12")*12)</f>
        <v>28</v>
      </c>
      <c r="BD10" s="873">
        <f>COUNTIF(beosztás!$BP12:$CT12,"BN")*12+COUNTIF(beosztás!$BP12:$CT12,"BÉ")*12+COUNTIF(beosztás!$BP12:$CT12,"BDE")*8+COUNTIF(beosztás!$BP12:$CT12,"BDU")*8+COUNTIF(beosztás!$BP12:$CT12,"BÉJ")*8+COUNTIF(beosztás!$BP12:$CT12,"B1")*1+COUNTIF(beosztás!$BP12:$CT12,"B2")*2+COUNTIF(beosztás!$BP12:$CT12,"B3")*3+COUNTIF(beosztás!$BP12:$CT12,"B5")*5+COUNTIF(beosztás!$BP12:$CT12,"B6")*6+COUNTIF(beosztás!$BP12:$CT12,"B7")*7+COUNTIF(beosztás!$BP12:$CT12,"B8")*8+COUNTIF(beosztás!$BP12:$CT12,"B9")*9+COUNTIF(beosztás!$BP12:$CT12,"B10")*10+COUNTIF(beosztás!$BP12:$CT12,"B11")*11+COUNTIF(beosztás!$BP12:$CT12,"B12")*12+COUNTIF(beosztás!$BP12:$CT12,"BP")*0</f>
        <v>0</v>
      </c>
      <c r="BE10" s="323">
        <f t="shared" ref="BE10" si="91">SUM(AV10:BD10)-BB10</f>
        <v>160</v>
      </c>
      <c r="BF10" s="323">
        <f>IF(C10="",0,alapadatok!$AN$4)</f>
        <v>160</v>
      </c>
      <c r="BG10" s="323">
        <f>BE10-BF10</f>
        <v>0</v>
      </c>
      <c r="BH10" s="738">
        <f>BC10</f>
        <v>28</v>
      </c>
      <c r="BI10" s="325"/>
      <c r="BJ10" s="703">
        <f>COUNTIF(beosztás!$CU12:$DX12,"DE")*8</f>
        <v>0</v>
      </c>
      <c r="BK10" s="704">
        <f>COUNTIF(beosztás!$CU12:$DX12,"DU")*8</f>
        <v>0</v>
      </c>
      <c r="BL10" s="704">
        <f>COUNTIF(beosztás!$CU12:$DX12,"ÉJ")*8</f>
        <v>0</v>
      </c>
      <c r="BM10" s="704">
        <f>COUNTIF(beosztás!$CU12:$DX12,"N")*12</f>
        <v>0</v>
      </c>
      <c r="BN10" s="704">
        <f>COUNTIF(beosztás!$CU12:$DX12,"É")*12</f>
        <v>0</v>
      </c>
      <c r="BO10" s="704">
        <f>SUM(beosztás!$CU12:$DX12)</f>
        <v>0</v>
      </c>
      <c r="BP10" s="876">
        <f>(COUNTIF(beosztás!$CU12:$DX12,"SN")*12)+(COUNTIF(beosztás!$CU12:$DX12,"SDE")*8)+(COUNTIF(beosztás!$CU12:$DX12,"SDU")*8)+(COUNTIF(beosztás!$CU12:$DX12,"SÉ")*12)+(COUNTIF(beosztás!$CU12:$DX12,"SÉJ")*8)+(COUNTIF(beosztás!$CU12:$DX12,"S1")*1)+(COUNTIF(beosztás!$CU12:$DX12,"S2")*2)+(COUNTIF(beosztás!$CU12:$DX12,"S3")*3)+(COUNTIF(beosztás!$CU12:$DX12,"S4")*4)+(COUNTIF(beosztás!$CU12:$DX12,"S5")*5)+(COUNTIF(beosztás!$CU12:$DX12,"S6")*6)+(COUNTIF(beosztás!$CU12:$DX12,"S7")*7)+(COUNTIF(beosztás!$CU12:$DX12,"S8")*8)+(COUNTIF(beosztás!$CU12:$DX12,"S9")*9)+(COUNTIF(beosztás!$CU12:$DX12,"S10")*10)+(COUNTIF(beosztás!$CU12:$DX12,"S11")*11)+(COUNTIF(beosztás!$CU12:$DX12,"S12")*12)</f>
        <v>0</v>
      </c>
      <c r="BQ10" s="704">
        <f>COUNTIF(beosztás!$CU12:$DX12,"FÜ")*8</f>
        <v>8</v>
      </c>
      <c r="BR10" s="873">
        <f>COUNTIF(beosztás!$CU12:$DX12,"BN")*12+COUNTIF(beosztás!$CU12:$DX12,"BÉ")*12+COUNTIF(beosztás!$CU12:$DX12,"BDE")*8+COUNTIF(beosztás!$CU12:$DX12,"BDU")*8+COUNTIF(beosztás!$CU12:$DX12,"BÉJ")*8+COUNTIF(beosztás!$CU12:$DX12,"B1")*1+COUNTIF(beosztás!$CU12:$DX12,"B2")*2+COUNTIF(beosztás!$CU12:$DX12,"B3")*3+COUNTIF(beosztás!$CU12:$DX12,"B5")*5+COUNTIF(beosztás!$CU12:$DX12,"B6")*6+COUNTIF(beosztás!$CU12:$DX12,"B7")*7+COUNTIF(beosztás!$CU12:$DX12,"B8")*8+COUNTIF(beosztás!$CU12:$DX12,"B9")*9+COUNTIF(beosztás!$CU12:$DX12,"B10")*10+COUNTIF(beosztás!$CU12:$DX12,"B11")*11+COUNTIF(beosztás!$CU12:$DX12,"B12")*12+COUNTIF(beosztás!$CU12:$DX12,"BP")*0</f>
        <v>0</v>
      </c>
      <c r="BS10" s="323">
        <f>SUM(BJ10:BR10)-BQ10</f>
        <v>0</v>
      </c>
      <c r="BT10" s="704">
        <f>IF(C10="",0,alapadatok!$AN$5)</f>
        <v>168</v>
      </c>
      <c r="BU10" s="323">
        <f>BS10-BT10</f>
        <v>-168</v>
      </c>
      <c r="BV10" s="877">
        <f>BP10</f>
        <v>0</v>
      </c>
      <c r="BW10" s="325"/>
      <c r="BX10" s="322">
        <f t="shared" ref="BX10" si="92">AV10+BJ10</f>
        <v>16</v>
      </c>
      <c r="BY10" s="323">
        <f t="shared" ref="BY10" si="93">AW10+BK10</f>
        <v>0</v>
      </c>
      <c r="BZ10" s="323">
        <f t="shared" ref="BZ10" si="94">AX10+BL10</f>
        <v>8</v>
      </c>
      <c r="CA10" s="323">
        <f t="shared" ref="CA10" si="95">AY10+BM10</f>
        <v>84</v>
      </c>
      <c r="CB10" s="323">
        <f t="shared" ref="CB10" si="96">AZ10+BN10</f>
        <v>24</v>
      </c>
      <c r="CC10" s="323">
        <f t="shared" ref="CC10" si="97">BA10+BO10</f>
        <v>0</v>
      </c>
      <c r="CD10" s="323">
        <f>BC10+BP10</f>
        <v>28</v>
      </c>
      <c r="CE10" s="323">
        <f>BB10+BQ10</f>
        <v>16</v>
      </c>
      <c r="CF10" s="323">
        <f t="shared" ref="CF10:CH13" si="98">BD10+BR10</f>
        <v>0</v>
      </c>
      <c r="CG10" s="323">
        <f t="shared" si="98"/>
        <v>160</v>
      </c>
      <c r="CH10" s="323">
        <f t="shared" si="98"/>
        <v>328</v>
      </c>
      <c r="CI10" s="323">
        <f>CG10-CH10</f>
        <v>-168</v>
      </c>
      <c r="CJ10" s="738">
        <f>CD10</f>
        <v>28</v>
      </c>
      <c r="CK10" s="326"/>
      <c r="CL10" s="703">
        <f>COUNTIF(beosztás!$DY12:$FC12,"DE")*8</f>
        <v>0</v>
      </c>
      <c r="CM10" s="704">
        <f>COUNTIF(beosztás!$DY12:$FC12,"DU")*8</f>
        <v>0</v>
      </c>
      <c r="CN10" s="704">
        <f>COUNTIF(beosztás!$DY12:$FC12,"ÉJ")*8</f>
        <v>0</v>
      </c>
      <c r="CO10" s="704">
        <f>COUNTIF(beosztás!$DY12:$FC12,"N")*12</f>
        <v>0</v>
      </c>
      <c r="CP10" s="704">
        <f>COUNTIF(beosztás!$DY12:$FC12,"é")*12</f>
        <v>0</v>
      </c>
      <c r="CQ10" s="704">
        <f>SUM(beosztás!$DY12:$FC12)</f>
        <v>0</v>
      </c>
      <c r="CR10" s="704">
        <f>COUNTIF(beosztás!$DY12:$FC12,"FÜ")*8</f>
        <v>16</v>
      </c>
      <c r="CS10" s="876">
        <f>(COUNTIF(beosztás!$DY12:$FC12,"SN")*12)+(COUNTIF(beosztás!$DY12:$FC12,"SDE")*8)+(COUNTIF(beosztás!$DY12:$FC12,"SDU")*8)+(COUNTIF(beosztás!$DY12:$FC12,"SÉ")*12)+(COUNTIF(beosztás!$DY12:$FC12,"SÉJ")*8)+(COUNTIF(beosztás!$DY12:$FC12,"S1")*1)+(COUNTIF(beosztás!$DY12:$FC12,"S2")*2)+(COUNTIF(beosztás!$DY12:$FC12,"S3")*3)+(COUNTIF(beosztás!$DY12:$FC12,"S4")*4)+(COUNTIF(beosztás!$DY12:$FC12,"S5")*5)+(COUNTIF(beosztás!$DY12:$FC12,"S6")*6)+(COUNTIF(beosztás!$DY12:$FC12,"S7")*7)+(COUNTIF(beosztás!$DY12:$FC12,"S8")*8)+(COUNTIF(beosztás!$DY12:$FC12,"S9")*9)+(COUNTIF(beosztás!$DY12:$FC12,"S10")*10)+(COUNTIF(beosztás!$DY12:$FC12,"S11")*11)+(COUNTIF(beosztás!$DY12:$FC12,"S12")*12)</f>
        <v>0</v>
      </c>
      <c r="CT10" s="873">
        <f>COUNTIF(beosztás!$DY12:$FC12,"BN")*12+COUNTIF(beosztás!$DY12:$FC12,"BÉ")*12+COUNTIF(beosztás!$DY12:$FC12,"BDE")*8+COUNTIF(beosztás!$DY12:$FC12,"BDU")*8+COUNTIF(beosztás!$DY12:$FC12,"BÉJ")*8+COUNTIF(beosztás!$DY12:$FC12,"B1")*1+COUNTIF(beosztás!$DY12:$FC12,"B2")*2+COUNTIF(beosztás!$DY12:$FC12,"B3")*3+COUNTIF(beosztás!$DY12:$FC12,"B5")*5+COUNTIF(beosztás!$DY12:$FC12,"B6")*6+COUNTIF(beosztás!$DY12:$FC12,"B7")*7+COUNTIF(beosztás!$DY12:$FC12,"B8")*8+COUNTIF(beosztás!$DY12:$FC12,"B9")*9+COUNTIF(beosztás!$DY12:$FC12,"B10")*10+COUNTIF(beosztás!$DY12:$FC12,"B11")*11+COUNTIF(beosztás!$DY12:$FC12,"B12")*12+COUNTIF(beosztás!$DY12:$FC12,"BP")*0</f>
        <v>0</v>
      </c>
      <c r="CU10" s="323">
        <f>SUM(CL10:CT10)-CR10</f>
        <v>0</v>
      </c>
      <c r="CV10" s="704">
        <f>IF(C10="",0,alapadatok!$AN$6)</f>
        <v>168</v>
      </c>
      <c r="CW10" s="323">
        <f>CU10-CV10</f>
        <v>-168</v>
      </c>
      <c r="CX10" s="877">
        <f>CS10</f>
        <v>0</v>
      </c>
      <c r="CY10" s="325"/>
      <c r="CZ10" s="703">
        <f>COUNTIF(beosztás!$FD12:$GG12,"DE")*8</f>
        <v>0</v>
      </c>
      <c r="DA10" s="704">
        <f>COUNTIF(beosztás!$FD12:$GG12,"DU")*8</f>
        <v>0</v>
      </c>
      <c r="DB10" s="704">
        <f>COUNTIF(beosztás!$FD12:$GG12,"ÉJ")*8</f>
        <v>0</v>
      </c>
      <c r="DC10" s="704">
        <f>COUNTIF(beosztás!$FD12:$GG12,"N")*12</f>
        <v>0</v>
      </c>
      <c r="DD10" s="704">
        <f>COUNTIF(beosztás!$FD12:$GG12,"É")*12</f>
        <v>0</v>
      </c>
      <c r="DE10" s="704">
        <f>SUM(beosztás!$FD12:$GG12)</f>
        <v>0</v>
      </c>
      <c r="DF10" s="876">
        <f>(COUNTIF(beosztás!$FD12:$GG12,"SN")*12)+(COUNTIF(beosztás!$FD12:$GG12,"SDE")*8)+(COUNTIF(beosztás!$FD12:$GG12,"SDU")*8)+(COUNTIF(beosztás!$FD12:$GG12,"SÉ")*12)+(COUNTIF(beosztás!$FD12:$GG12,"SÉJ")*8)+(COUNTIF(beosztás!$FD12:$GG12,"S1")*1)+(COUNTIF(beosztás!$FD12:$GG12,"S2")*2)+(COUNTIF(beosztás!$FD12:$GG12,"S3")*3)+(COUNTIF(beosztás!$FD12:$GG12,"S4")*4)+(COUNTIF(beosztás!$FD12:$GG12,"S5")*5)+(COUNTIF(beosztás!$FD12:$GG12,"S6")*6)+(COUNTIF(beosztás!$FD12:$GG12,"S7")*7)+(COUNTIF(beosztás!$FD12:$GG12,"S8")*8)+(COUNTIF(beosztás!$FD12:$GG12,"S9")*9)+(COUNTIF(beosztás!$FD12:$GG12,"S10")*10)+(COUNTIF(beosztás!$FD12:$GG12,"S11")*11)+(COUNTIF(beosztás!$FD12:$GG12,"S12")*12)</f>
        <v>0</v>
      </c>
      <c r="DG10" s="704">
        <f>COUNTIF(beosztás!$FD12:$GG12,"FÜ")*8</f>
        <v>0</v>
      </c>
      <c r="DH10" s="873">
        <f>COUNTIF(beosztás!$FD12:$GG12,"BN")*12+COUNTIF(beosztás!$FD12:$GG12,"BÉ")*12+COUNTIF(beosztás!$FD12:$GG12,"BDE")*8+COUNTIF(beosztás!$FD12:$GG12,"BDU")*8+COUNTIF(beosztás!$FD12:$GG12,"BÉJ")*8+COUNTIF(beosztás!$FD12:$GG12,"B1")*1+COUNTIF(beosztás!$FD12:$GG12,"B2")*2+COUNTIF(beosztás!$FD12:$GG12,"B3")*3+COUNTIF(beosztás!$FD12:$GG12,"B5")*5+COUNTIF(beosztás!$FD12:$GG12,"B6")*6+COUNTIF(beosztás!$FD12:$GG12,"B7")*7+COUNTIF(beosztás!$FD12:$GG12,"B8")*8+COUNTIF(beosztás!$FD12:$GG12,"B9")*9+COUNTIF(beosztás!$FD12:$GG12,"B10")*10+COUNTIF(beosztás!$FD12:$GG12,"B11")*11+COUNTIF(beosztás!$FD12:$GG12,"B12")*12+COUNTIF(beosztás!$FD12:$GG12,"BP")*0</f>
        <v>0</v>
      </c>
      <c r="DI10" s="323">
        <f t="shared" ref="DI10" si="99">SUM(CZ10:DH10)-DG10</f>
        <v>0</v>
      </c>
      <c r="DJ10" s="704">
        <f>IF(C10="",0,alapadatok!$AN$7)</f>
        <v>160</v>
      </c>
      <c r="DK10" s="323">
        <f>DI10-DJ10</f>
        <v>-160</v>
      </c>
      <c r="DL10" s="877">
        <f>DF10</f>
        <v>0</v>
      </c>
      <c r="DM10" s="325"/>
      <c r="DN10" s="322">
        <f t="shared" ref="DN10" si="100">CL10+CZ10</f>
        <v>0</v>
      </c>
      <c r="DO10" s="323">
        <f t="shared" ref="DO10" si="101">CM10+DA10</f>
        <v>0</v>
      </c>
      <c r="DP10" s="323">
        <f t="shared" ref="DP10" si="102">CN10+DB10</f>
        <v>0</v>
      </c>
      <c r="DQ10" s="323">
        <f t="shared" ref="DQ10" si="103">CO10+DC10</f>
        <v>0</v>
      </c>
      <c r="DR10" s="323">
        <f t="shared" ref="DR10" si="104">CP10+DD10</f>
        <v>0</v>
      </c>
      <c r="DS10" s="323">
        <f t="shared" ref="DS10" si="105">CQ10+DE10</f>
        <v>0</v>
      </c>
      <c r="DT10" s="323">
        <f>CS10+DF10</f>
        <v>0</v>
      </c>
      <c r="DU10" s="323">
        <f>CR10+DG10</f>
        <v>16</v>
      </c>
      <c r="DV10" s="323">
        <f t="shared" ref="DV10:DX13" si="106">CT10+DH10</f>
        <v>0</v>
      </c>
      <c r="DW10" s="323">
        <f t="shared" si="106"/>
        <v>0</v>
      </c>
      <c r="DX10" s="323">
        <f t="shared" si="106"/>
        <v>328</v>
      </c>
      <c r="DY10" s="323">
        <f>DW10-DX10</f>
        <v>-328</v>
      </c>
      <c r="DZ10" s="877">
        <f>DT10</f>
        <v>0</v>
      </c>
      <c r="EA10" s="326"/>
      <c r="EB10" s="703">
        <f>COUNTIF(beosztás!$GH12:$HL12,"DE")*8</f>
        <v>0</v>
      </c>
      <c r="EC10" s="704">
        <f>COUNTIF(beosztás!$GH12:$HL12,"DU")*8</f>
        <v>0</v>
      </c>
      <c r="ED10" s="704">
        <f>COUNTIF(beosztás!$GH12:$HL12,"ÉJ")*8</f>
        <v>0</v>
      </c>
      <c r="EE10" s="704">
        <f>COUNTIF(beosztás!$GH12:$HL12,"N")*12</f>
        <v>0</v>
      </c>
      <c r="EF10" s="704">
        <f>COUNTIF(beosztás!$GH12:$HL12,"é")*12</f>
        <v>0</v>
      </c>
      <c r="EG10" s="704">
        <f>SUM(beosztás!$GH12:$HL12)</f>
        <v>0</v>
      </c>
      <c r="EH10" s="704">
        <f>COUNTIF(beosztás!$GH12:$HL12,"FÜ")*8</f>
        <v>0</v>
      </c>
      <c r="EI10" s="876">
        <f>(COUNTIF(beosztás!$GH12:$HL12,"SN")*12)+(COUNTIF(beosztás!$GH12:$HL12,"SDE")*8)+(COUNTIF(beosztás!$GH12:$HL12,"SDU")*8)+(COUNTIF(beosztás!$GH12:$HL12,"SÉ")*12)+(COUNTIF(beosztás!$GH12:$HL12,"SÉJ")*8)+(COUNTIF(beosztás!$GH12:$HL12,"S1")*1)+(COUNTIF(beosztás!$GH12:$HL12,"S2")*2)+(COUNTIF(beosztás!$GH12:$HL12,"S3")*3)+(COUNTIF(beosztás!$GH12:$HL12,"S4")*4)+(COUNTIF(beosztás!$GH12:$HL12,"S5")*5)+(COUNTIF(beosztás!$GH12:$HL12,"S6")*6)+(COUNTIF(beosztás!$GH12:$HL12,"S7")*7)+(COUNTIF(beosztás!$GH12:$HL12,"S8")*8)+(COUNTIF(beosztás!$GH12:$HL12,"S9")*9)+(COUNTIF(beosztás!$GH12:$HL12,"S10")*10)+(COUNTIF(beosztás!$GH12:$HL12,"S11")*11)+(COUNTIF(beosztás!$GH12:$HL12,"S12")*12)</f>
        <v>0</v>
      </c>
      <c r="EJ10" s="873">
        <f>COUNTIF(beosztás!$GH12:$HL12,"BN")*12+COUNTIF(beosztás!$GH12:$HL12,"BÉ")*12+COUNTIF(beosztás!$GH12:$HL12,"BDE")*8+COUNTIF(beosztás!$GH12:$HL12,"BDU")*8+COUNTIF(beosztás!$GH12:$HL12,"BÉJ")*8+COUNTIF(beosztás!$GH12:$HL12,"B1")*1+COUNTIF(beosztás!$GH12:$HL12,"B2")*2+COUNTIF(beosztás!$GH12:$HL12,"B3")*3+COUNTIF(beosztás!$GH12:$HL12,"B5")*5+COUNTIF(beosztás!$GH12:$HL12,"B6")*6+COUNTIF(beosztás!$GH12:$HL12,"B7")*7+COUNTIF(beosztás!$GH12:$HL12,"B8")*8+COUNTIF(beosztás!$GH12:$HL12,"B9")*9+COUNTIF(beosztás!$GH12:$HL12,"B10")*10+COUNTIF(beosztás!$GH12:$HL12,"B11")*11+COUNTIF(beosztás!$GH12:$HL12,"B12")*12+COUNTIF(beosztás!$GH12:$HL12,"BP")*0</f>
        <v>0</v>
      </c>
      <c r="EK10" s="323">
        <f>SUM(EB10:EJ10)-EH10</f>
        <v>0</v>
      </c>
      <c r="EL10" s="704">
        <f>IF(C10="",0,alapadatok!$AN$8)</f>
        <v>184</v>
      </c>
      <c r="EM10" s="323">
        <f>EK10-EL10</f>
        <v>-184</v>
      </c>
      <c r="EN10" s="877">
        <f>EI10</f>
        <v>0</v>
      </c>
      <c r="EO10" s="325"/>
      <c r="EP10" s="703">
        <f>COUNTIF(beosztás!$HM12:$IQ12,"DE")*8</f>
        <v>0</v>
      </c>
      <c r="EQ10" s="704">
        <f>COUNTIF(beosztás!$HM12:$IQ12,"DU")*8</f>
        <v>0</v>
      </c>
      <c r="ER10" s="704">
        <f>COUNTIF(beosztás!$HM12:$IQ12,"ÉJ")*8</f>
        <v>0</v>
      </c>
      <c r="ES10" s="704">
        <f>COUNTIF(beosztás!$HM12:$IQ12,"N")*12</f>
        <v>0</v>
      </c>
      <c r="ET10" s="704">
        <f>COUNTIF(beosztás!$HM12:$IQ12,"É")*12</f>
        <v>0</v>
      </c>
      <c r="EU10" s="704">
        <f>SUM(beosztás!$HM12:$IQ12)</f>
        <v>0</v>
      </c>
      <c r="EV10" s="876">
        <f>(COUNTIF(beosztás!$HM12:$IQ12,"SN")*12)+(COUNTIF(beosztás!$HM12:$IQ12,"SDE")*8)+(COUNTIF(beosztás!$HM12:$IQ12,"SDU")*8)+(COUNTIF(beosztás!$HM12:$IQ12,"SÉ")*12)+(COUNTIF(beosztás!$HM12:$IQ12,"SÉJ")*8)+(COUNTIF(beosztás!$HM12:$IQ12,"S1")*1)+(COUNTIF(beosztás!$HM12:$IQ12,"S2")*2)+(COUNTIF(beosztás!$HM12:$IQ12,"S3")*3)+(COUNTIF(beosztás!$HM12:$IQ12,"S4")*4)+(COUNTIF(beosztás!$HM12:$IQ12,"S5")*5)+(COUNTIF(beosztás!$HM12:$IQ12,"S6")*6)+(COUNTIF(beosztás!$HM12:$IQ12,"S7")*7)+(COUNTIF(beosztás!$HM12:$IQ12,"S8")*8)+(COUNTIF(beosztás!$HM12:$IQ12,"S9")*9)+(COUNTIF(beosztás!$HM12:$IQ12,"S10")*10)+(COUNTIF(beosztás!$HM12:$IQ12,"S11")*11)+(COUNTIF(beosztás!$HM12:$IQ12,"S12")*12)</f>
        <v>0</v>
      </c>
      <c r="EW10" s="704">
        <f>COUNTIF(beosztás!$HM12:$IQ12,"FÜ")*8</f>
        <v>8</v>
      </c>
      <c r="EX10" s="873">
        <f>COUNTIF(beosztás!$HM12:$IQ12,"BN")*12+COUNTIF(beosztás!$HM12:$IQ12,"BÉ")*12+COUNTIF(beosztás!$HM12:$IQ12,"BDE")*8+COUNTIF(beosztás!$HM12:$IQ12,"BDU")*8+COUNTIF(beosztás!$HM12:$IQ12,"BÉJ")*8+COUNTIF(beosztás!$HM12:$IQ12,"B1")*1+COUNTIF(beosztás!$HM12:$IQ12,"B2")*2+COUNTIF(beosztás!$HM12:$IQ12,"B3")*3+COUNTIF(beosztás!$HM12:$IQ12,"B5")*5+COUNTIF(beosztás!$HM12:$IQ12,"B6")*6+COUNTIF(beosztás!$HM12:$IQ12,"B7")*7+COUNTIF(beosztás!$HM12:$IQ12,"B8")*8+COUNTIF(beosztás!$HM12:$IQ12,"B9")*9+COUNTIF(beosztás!$HM12:$IQ12,"B10")*10+COUNTIF(beosztás!$HM12:$IQ12,"B11")*11+COUNTIF(beosztás!$HM12:$IQ12,"B12")*12+COUNTIF(beosztás!$HM12:$IQ12,"BP")*0</f>
        <v>0</v>
      </c>
      <c r="EY10" s="323">
        <f t="shared" ref="EY10" si="107">SUM(EP10:EX10)-EW10</f>
        <v>0</v>
      </c>
      <c r="EZ10" s="704">
        <f>IF(C10="",0,alapadatok!$AN$9)</f>
        <v>168</v>
      </c>
      <c r="FA10" s="323">
        <f>EY10-EZ10</f>
        <v>-168</v>
      </c>
      <c r="FB10" s="738">
        <f>EV10</f>
        <v>0</v>
      </c>
      <c r="FC10" s="325"/>
      <c r="FD10" s="322">
        <f t="shared" ref="FD10" si="108">EB10+EP10</f>
        <v>0</v>
      </c>
      <c r="FE10" s="323">
        <f t="shared" ref="FE10" si="109">EC10+EQ10</f>
        <v>0</v>
      </c>
      <c r="FF10" s="323">
        <f t="shared" ref="FF10" si="110">ED10+ER10</f>
        <v>0</v>
      </c>
      <c r="FG10" s="323">
        <f t="shared" ref="FG10" si="111">EE10+ES10</f>
        <v>0</v>
      </c>
      <c r="FH10" s="323">
        <f t="shared" ref="FH10" si="112">EF10+ET10</f>
        <v>0</v>
      </c>
      <c r="FI10" s="323">
        <f t="shared" ref="FI10" si="113">EG10+EU10</f>
        <v>0</v>
      </c>
      <c r="FJ10" s="323">
        <f>EI10+EV10</f>
        <v>0</v>
      </c>
      <c r="FK10" s="323">
        <f>EH10+EW10</f>
        <v>8</v>
      </c>
      <c r="FL10" s="323">
        <f t="shared" ref="FL10:FN13" si="114">EJ10+EX10</f>
        <v>0</v>
      </c>
      <c r="FM10" s="323">
        <f t="shared" si="114"/>
        <v>0</v>
      </c>
      <c r="FN10" s="323">
        <f t="shared" si="114"/>
        <v>352</v>
      </c>
      <c r="FO10" s="323">
        <f>FM10-FN10</f>
        <v>-352</v>
      </c>
      <c r="FP10" s="877">
        <f>FJ10</f>
        <v>0</v>
      </c>
      <c r="FQ10" s="326"/>
      <c r="FR10" s="703">
        <f>COUNTIF(beosztás!$IR12:$JU12,"DE")*8</f>
        <v>0</v>
      </c>
      <c r="FS10" s="704">
        <f>COUNTIF(beosztás!$IR12:$JU12,"DU")*8</f>
        <v>0</v>
      </c>
      <c r="FT10" s="704">
        <f>COUNTIF(beosztás!$IR12:$JU12,"ÉJ")*8</f>
        <v>0</v>
      </c>
      <c r="FU10" s="704">
        <f>COUNTIF(beosztás!$IR12:$JU12,"N")*12</f>
        <v>0</v>
      </c>
      <c r="FV10" s="704">
        <f>COUNTIF(beosztás!$IR12:$JU12,"é")*12</f>
        <v>0</v>
      </c>
      <c r="FW10" s="704">
        <f>SUM(beosztás!$IR12:$JU12)</f>
        <v>0</v>
      </c>
      <c r="FX10" s="704">
        <f>COUNTIF(beosztás!$IR12:$JU12,"FÜ")*8</f>
        <v>0</v>
      </c>
      <c r="FY10" s="876">
        <f>(COUNTIF(beosztás!$IR12:$JU12,"SN")*12)+(COUNTIF(beosztás!$IR12:$JU12,"SDE")*8)+(COUNTIF(beosztás!$IR12:$JU12,"SDU")*8)+(COUNTIF(beosztás!$IR12:$JU12,"SÉ")*12)+(COUNTIF(beosztás!$IR12:$JU12,"SÉJ")*8)+(COUNTIF(beosztás!$IR12:$JU12,"S1")*1)+(COUNTIF(beosztás!$IR12:$JU12,"S2")*2)+(COUNTIF(beosztás!$IR12:$JU12,"S3")*3)+(COUNTIF(beosztás!$IR12:$JU12,"S4")*4)+(COUNTIF(beosztás!$IR12:$JU12,"S5")*5)+(COUNTIF(beosztás!$IR12:$JU12,"S6")*6)+(COUNTIF(beosztás!$IR12:$JU12,"S7")*7)+(COUNTIF(beosztás!$IR12:$JU12,"S8")*8)+(COUNTIF(beosztás!$IR12:$JU12,"S9")*9)+(COUNTIF(beosztás!$IR12:$JU12,"S10")*10)+(COUNTIF(beosztás!$IR12:$JU12,"S11")*11)+(COUNTIF(beosztás!$IR12:$JU12,"S12")*12)</f>
        <v>0</v>
      </c>
      <c r="FZ10" s="873">
        <f>COUNTIF(beosztás!$IR12:$JU12,"BN")*12+COUNTIF(beosztás!$IR12:$JU12,"BÉ")*12+COUNTIF(beosztás!$IR12:$JU12,"BDE")*8+COUNTIF(beosztás!$IR12:$JU12,"BDU")*8+COUNTIF(beosztás!$IR12:$JU12,"BÉJ")*8+COUNTIF(beosztás!$IR12:$JU12,"B1")*1+COUNTIF(beosztás!$IR12:$JU12,"B2")*2+COUNTIF(beosztás!$IR12:$JU12,"B3")*3+COUNTIF(beosztás!$IR12:$JU12,"B5")*5+COUNTIF(beosztás!$IR12:$JU12,"B6")*6+COUNTIF(beosztás!$IR12:$JU12,"B7")*7+COUNTIF(beosztás!$IR12:$JU12,"B8")*8+COUNTIF(beosztás!$IR12:$JU12,"B9")*9+COUNTIF(beosztás!$IR12:$JU12,"B10")*10+COUNTIF(beosztás!$IR12:$JU12,"B11")*11+COUNTIF(beosztás!$IR12:$JU12,"B12")*12+COUNTIF(beosztás!$IR12:$JU12,"BP")*0</f>
        <v>0</v>
      </c>
      <c r="GA10" s="323">
        <f>SUM(FR10:FZ10)-FX10</f>
        <v>0</v>
      </c>
      <c r="GB10" s="704">
        <f>IF(C10="",0,alapadatok!$AN$10)</f>
        <v>168</v>
      </c>
      <c r="GC10" s="323">
        <f>GA10-GB10</f>
        <v>-168</v>
      </c>
      <c r="GD10" s="877">
        <f>FY10</f>
        <v>0</v>
      </c>
      <c r="GE10" s="327"/>
      <c r="GF10" s="703">
        <f>COUNTIF(beosztás!$JV12:$KZ12,"DE")*8</f>
        <v>0</v>
      </c>
      <c r="GG10" s="704">
        <f>COUNTIF(beosztás!$JV12:$KZ12,"DU")*8</f>
        <v>0</v>
      </c>
      <c r="GH10" s="704">
        <f>COUNTIF(beosztás!$JV12:$KZ12,"ÉJ")*8</f>
        <v>0</v>
      </c>
      <c r="GI10" s="704">
        <f>COUNTIF(beosztás!$JV12:$KZ12,"N")*12</f>
        <v>0</v>
      </c>
      <c r="GJ10" s="704">
        <f>COUNTIF(beosztás!$JV12:$KZ12,"É")*12</f>
        <v>0</v>
      </c>
      <c r="GK10" s="704">
        <f>SUM(beosztás!$JV12:$KZ12)</f>
        <v>0</v>
      </c>
      <c r="GL10" s="876">
        <f>(COUNTIF(beosztás!$JV12:$KZ12,"SN")*12)+(COUNTIF(beosztás!$JV12:$KZ12,"SDE")*8)+(COUNTIF(beosztás!$JV12:$KZ12,"SDU")*8)+(COUNTIF(beosztás!$JV12:$KZ12,"SÉ")*12)+(COUNTIF(beosztás!$JV12:$KZ12,"SÉJ")*8)+(COUNTIF(beosztás!$JV12:$KZ12,"S1")*1)+(COUNTIF(beosztás!$JV12:$KZ12,"S2")*2)+(COUNTIF(beosztás!$JV12:$KZ12,"S3")*3)+(COUNTIF(beosztás!$JV12:$KZ12,"S4")*4)+(COUNTIF(beosztás!$JV12:$KZ12,"S5")*5)+(COUNTIF(beosztás!$JV12:$KZ12,"S6")*6)+(COUNTIF(beosztás!$JV12:$KZ12,"S7")*7)+(COUNTIF(beosztás!$JV12:$KZ12,"S8")*8)+(COUNTIF(beosztás!$JV12:$KZ12,"S9")*9)+(COUNTIF(beosztás!$JV12:$KZ12,"S10")*10)+(COUNTIF(beosztás!$JV12:$KZ12,"S11")*11)+(COUNTIF(beosztás!$JV12:$KZ12,"S12")*12)</f>
        <v>0</v>
      </c>
      <c r="GM10" s="704">
        <f>COUNTIF(beosztás!$JV12:$KZ12,"FÜ")*8</f>
        <v>8</v>
      </c>
      <c r="GN10" s="873">
        <f>COUNTIF(beosztás!$JV12:$KZ12,"BN")*12+COUNTIF(beosztás!$JV12:$KZ12,"BÉ")*12+COUNTIF(beosztás!$JV12:$KZ12,"BDE")*8+COUNTIF(beosztás!$JV12:$KZ12,"BDU")*8+COUNTIF(beosztás!$JV12:$KZ12,"BÉJ")*8+COUNTIF(beosztás!$JV12:$KZ12,"B1")*1+COUNTIF(beosztás!$JV12:$KZ12,"B2")*2+COUNTIF(beosztás!$JV12:$KZ12,"B3")*3+COUNTIF(beosztás!$JV12:$KZ12,"B5")*5+COUNTIF(beosztás!$JV12:$KZ12,"B6")*6+COUNTIF(beosztás!$JV12:$KZ12,"B7")*7+COUNTIF(beosztás!$JV12:$KZ12,"B8")*8+COUNTIF(beosztás!$JV12:$KZ12,"B9")*9+COUNTIF(beosztás!$JV12:$KZ12,"B10")*10+COUNTIF(beosztás!$JV12:$KZ12,"B11")*11+COUNTIF(beosztás!$JV12:$KZ12,"B12")*12+COUNTIF(beosztás!$JV12:$KZ12,"BP")*0</f>
        <v>0</v>
      </c>
      <c r="GO10" s="323">
        <f t="shared" ref="GO10" si="115">SUM(GF10:GN10)-GM10</f>
        <v>0</v>
      </c>
      <c r="GP10" s="704">
        <f>IF(C10="",0,alapadatok!$AN$11)</f>
        <v>176</v>
      </c>
      <c r="GQ10" s="323">
        <f>GO10-GP10</f>
        <v>-176</v>
      </c>
      <c r="GR10" s="877">
        <f>GL10</f>
        <v>0</v>
      </c>
      <c r="GS10" s="327"/>
      <c r="GT10" s="322">
        <f t="shared" ref="GT10" si="116">FR10+GF10</f>
        <v>0</v>
      </c>
      <c r="GU10" s="323">
        <f t="shared" ref="GU10" si="117">FS10+GG10</f>
        <v>0</v>
      </c>
      <c r="GV10" s="323">
        <f t="shared" ref="GV10" si="118">FT10+GH10</f>
        <v>0</v>
      </c>
      <c r="GW10" s="323">
        <f t="shared" ref="GW10" si="119">FU10+GI10</f>
        <v>0</v>
      </c>
      <c r="GX10" s="323">
        <f t="shared" ref="GX10" si="120">FV10+GJ10</f>
        <v>0</v>
      </c>
      <c r="GY10" s="323">
        <f t="shared" ref="GY10" si="121">FW10+GK10</f>
        <v>0</v>
      </c>
      <c r="GZ10" s="323">
        <f>FY10+GL10</f>
        <v>0</v>
      </c>
      <c r="HA10" s="323">
        <f>FX10+GM10</f>
        <v>8</v>
      </c>
      <c r="HB10" s="323">
        <f t="shared" ref="HB10:HD13" si="122">FZ10+GN10</f>
        <v>0</v>
      </c>
      <c r="HC10" s="323">
        <f t="shared" si="122"/>
        <v>0</v>
      </c>
      <c r="HD10" s="323">
        <f t="shared" si="122"/>
        <v>344</v>
      </c>
      <c r="HE10" s="323">
        <f>HC10-HD10</f>
        <v>-344</v>
      </c>
      <c r="HF10" s="877">
        <f>GZ10</f>
        <v>0</v>
      </c>
      <c r="HG10" s="326"/>
      <c r="HH10" s="703">
        <f>COUNTIF(beosztás!$LA12:$MD12,"DE")*8</f>
        <v>0</v>
      </c>
      <c r="HI10" s="704">
        <f>COUNTIF(beosztás!$LA12:$MD12,"DU")*8</f>
        <v>0</v>
      </c>
      <c r="HJ10" s="704">
        <f>COUNTIF(beosztás!$LA12:$MD12,"ÉJ")*8</f>
        <v>0</v>
      </c>
      <c r="HK10" s="704">
        <f>COUNTIF(beosztás!$LA12:$MD12,"N")*12</f>
        <v>0</v>
      </c>
      <c r="HL10" s="704">
        <f>COUNTIF(beosztás!$LA12:$MD12,"é")*12</f>
        <v>0</v>
      </c>
      <c r="HM10" s="704">
        <f>SUM(beosztás!$LA12:$MD12)</f>
        <v>0</v>
      </c>
      <c r="HN10" s="704">
        <f>COUNTIF(beosztás!$LA12:$MD12,"FÜ")*8</f>
        <v>8</v>
      </c>
      <c r="HO10" s="876">
        <f>(COUNTIF(beosztás!$LA12:$MD12,"SN")*12)+(COUNTIF(beosztás!$LA12:$MD12,"SDE")*8)+(COUNTIF(beosztás!$LA12:$MD12,"SDU")*8)+(COUNTIF(beosztás!$LA12:$MD12,"SÉ")*12)+(COUNTIF(beosztás!$LA12:$MD12,"SÉJ")*8)+(COUNTIF(beosztás!$LA12:$MD12,"S1")*1)+(COUNTIF(beosztás!$LA12:$MD12,"S2")*2)+(COUNTIF(beosztás!$LA12:$MD12,"S3")*3)+(COUNTIF(beosztás!$LA12:$MD12,"S4")*4)+(COUNTIF(beosztás!$LA12:$MD12,"S5")*5)+(COUNTIF(beosztás!$LA12:$MD12,"S6")*6)+(COUNTIF(beosztás!$LA12:$MD12,"S7")*7)+(COUNTIF(beosztás!$LA12:$MD12,"S8")*8)+(COUNTIF(beosztás!$LA12:$MD12,"S9")*9)+(COUNTIF(beosztás!$LA12:$MD12,"S10")*10)+(COUNTIF(beosztás!$LA12:$MD12,"S11")*11)+(COUNTIF(beosztás!$LA12:$MD12,"S12")*12)</f>
        <v>0</v>
      </c>
      <c r="HP10" s="873">
        <f>COUNTIF(beosztás!$LA12:$MD12,"BN")*12+COUNTIF(beosztás!$LA12:$MD12,"BÉ")*12+COUNTIF(beosztás!$LA12:$MD12,"BDE")*8+COUNTIF(beosztás!$LA12:$MD12,"BDU")*8+COUNTIF(beosztás!$LA12:$MD12,"BÉJ")*8+COUNTIF(beosztás!$LA12:$MD12,"B1")*1+COUNTIF(beosztás!$LA12:$MD12,"B2")*2+COUNTIF(beosztás!$LA12:$MD12,"B3")*3+COUNTIF(beosztás!$KZ12:$MC12,"B5")*5+COUNTIF(beosztás!$KZ12:$MC12,"B6")*6+COUNTIF(beosztás!$KZ12:$MC12,"B7")*7+COUNTIF(beosztás!$KZ12:$MC12,"B8")*8+COUNTIF(beosztás!$LA12:$MD12,"B9")*9+COUNTIF(beosztás!$LA12:$MD12,"B10")*10+COUNTIF(beosztás!$LA12:$MD12,"B11")*11+COUNTIF(beosztás!$LA12:$MD12,"B12")*12+COUNTIF(beosztás!$LA12:$MD12,"BP")*0</f>
        <v>0</v>
      </c>
      <c r="HQ10" s="323">
        <f>SUM(HH10:HP10)-HN10</f>
        <v>0</v>
      </c>
      <c r="HR10" s="704">
        <f>IF(C10="",0,alapadatok!$AN$12)</f>
        <v>160</v>
      </c>
      <c r="HS10" s="323">
        <f>HQ10-HR10</f>
        <v>-160</v>
      </c>
      <c r="HT10" s="877">
        <f>HO10</f>
        <v>0</v>
      </c>
      <c r="HU10" s="327"/>
      <c r="HV10" s="703">
        <f>COUNTIF(beosztás!$ME12:$NI12,"DE")*8</f>
        <v>0</v>
      </c>
      <c r="HW10" s="704">
        <f>COUNTIF(beosztás!$ME12:$NI12,"DU")*8</f>
        <v>0</v>
      </c>
      <c r="HX10" s="704">
        <f>COUNTIF(beosztás!$ME12:$NI12,"ÉJ")*8</f>
        <v>0</v>
      </c>
      <c r="HY10" s="704">
        <f>COUNTIF(beosztás!$ME12:$NI12,"N")*12</f>
        <v>0</v>
      </c>
      <c r="HZ10" s="704">
        <f>COUNTIF(beosztás!$ME12:$NI12,"É")*12</f>
        <v>0</v>
      </c>
      <c r="IA10" s="704">
        <f>SUM(beosztás!$ME12:$NI12)</f>
        <v>0</v>
      </c>
      <c r="IB10" s="876">
        <f>(COUNTIF(beosztás!$ME12:$NI12,"SN")*12)+(COUNTIF(beosztás!$ME12:$NI12,"SDE")*8)+(COUNTIF(beosztás!$ME12:$NI12,"SDU")*8)+(COUNTIF(beosztás!$ME12:$NI12,"SÉ")*12)+(COUNTIF(beosztás!$ME12:$NI12,"SÉJ")*8)+(COUNTIF(beosztás!$ME12:$NI12,"S1")*1)+(COUNTIF(beosztás!$ME12:$NI12,"S2")*2)+(COUNTIF(beosztás!$ME12:$NI12,"S3")*3)+(COUNTIF(beosztás!$ME12:$NI12,"S4")*4)+(COUNTIF(beosztás!$ME12:$NI12,"S5")*5)+(COUNTIF(beosztás!$ME12:$NI12,"S6")*6)+(COUNTIF(beosztás!$ME12:$NI12,"S7")*7)+(COUNTIF(beosztás!$ME12:$NI12,"S8")*8)+(COUNTIF(beosztás!$ME12:$NI12,"S9")*9)+(COUNTIF(beosztás!$ME12:$NI12,"S10")*10)+(COUNTIF(beosztás!$ME12:$NI12,"S11")*11)+(COUNTIF(beosztás!$ME12:$NI12,"S12")*12)</f>
        <v>0</v>
      </c>
      <c r="IC10" s="704">
        <f>COUNTIF(beosztás!$ME12:$NI12,"FÜ")*8</f>
        <v>16</v>
      </c>
      <c r="ID10" s="873">
        <f>COUNTIF(beosztás!$ME12:$NI12,"BN")*12+COUNTIF(beosztás!$ME12:$NI12,"BÉ")*12+COUNTIF(beosztás!$ME12:$NI12,"BDE")*8+COUNTIF(beosztás!$ME12:$NI12,"BDU")*8+COUNTIF(beosztás!$ME12:$NI12,"BÉJ")*8+COUNTIF(beosztás!$ME12:$NI12,"B1")*1+COUNTIF(beosztás!$ME12:$NI12,"B2")*2+COUNTIF(beosztás!$ME12:$NI12,"B3")*3+COUNTIF(beosztás!$ME12:$NI12,"B5")*5+COUNTIF(beosztás!$ME12:$NI12,"B6")*6+COUNTIF(beosztás!$ME12:$NI12,"B7")*7+COUNTIF(beosztás!$ME12:$NI12,"B8")*8+COUNTIF(beosztás!$ME12:$NI12,"B9")*9+COUNTIF(beosztás!$ME12:$NI12,"B10")*10+COUNTIF(beosztás!$ME12:$NI12,"B11")*11+COUNTIF(beosztás!$ME12:$NI12,"B12")*12+COUNTIF(beosztás!$ME12:$NI12,"BP")*0</f>
        <v>0</v>
      </c>
      <c r="IE10" s="323">
        <f t="shared" ref="IE10" si="123">SUM(HV10:ID10)-IC10</f>
        <v>0</v>
      </c>
      <c r="IF10" s="704">
        <f>IF(C10="",0,alapadatok!$AN$13)</f>
        <v>160</v>
      </c>
      <c r="IG10" s="323">
        <f>IE10-IF10</f>
        <v>-160</v>
      </c>
      <c r="IH10" s="877">
        <f>IB10</f>
        <v>0</v>
      </c>
      <c r="II10" s="327"/>
      <c r="IJ10" s="322">
        <f t="shared" ref="IJ10" si="124">HH10+HV10</f>
        <v>0</v>
      </c>
      <c r="IK10" s="323">
        <f t="shared" ref="IK10" si="125">HI10+HW10</f>
        <v>0</v>
      </c>
      <c r="IL10" s="323">
        <f t="shared" ref="IL10" si="126">HJ10+HX10</f>
        <v>0</v>
      </c>
      <c r="IM10" s="323">
        <f t="shared" ref="IM10" si="127">HK10+HY10</f>
        <v>0</v>
      </c>
      <c r="IN10" s="323">
        <f t="shared" ref="IN10" si="128">HL10+HZ10</f>
        <v>0</v>
      </c>
      <c r="IO10" s="323">
        <f t="shared" ref="IO10" si="129">HM10+IA10</f>
        <v>0</v>
      </c>
      <c r="IP10" s="323">
        <f>HO10+IB10</f>
        <v>0</v>
      </c>
      <c r="IQ10" s="323">
        <f>HN10+IC10</f>
        <v>24</v>
      </c>
      <c r="IR10" s="323">
        <f t="shared" ref="IR10:IT13" si="130">HP10+ID10</f>
        <v>0</v>
      </c>
      <c r="IS10" s="323">
        <f t="shared" si="130"/>
        <v>0</v>
      </c>
      <c r="IT10" s="323">
        <f t="shared" si="130"/>
        <v>320</v>
      </c>
      <c r="IU10" s="323">
        <f>IS10-IT10</f>
        <v>-320</v>
      </c>
      <c r="IV10" s="877">
        <f>IP10</f>
        <v>0</v>
      </c>
      <c r="IW10" s="39"/>
      <c r="JF10" s="21"/>
      <c r="JG10" s="21"/>
    </row>
    <row r="11" spans="1:267" x14ac:dyDescent="0.25">
      <c r="A11" s="386">
        <f>IF(beosztás!A13=0,"",beosztás!A13)</f>
        <v>2</v>
      </c>
      <c r="B11" s="387">
        <f>IF(beosztás!B13=0,"",beosztás!B13)</f>
        <v>108</v>
      </c>
      <c r="C11" s="387" t="str">
        <f>IF(beosztás!C13=0,"",beosztás!C13)</f>
        <v>Tunner Péter</v>
      </c>
      <c r="D11" s="388" t="str">
        <f>IF(beosztás!D13=0,"",beosztás!D13)</f>
        <v>Shift supervisor</v>
      </c>
      <c r="E11" s="18"/>
      <c r="F11" s="705">
        <f>COUNTIF(beosztás!$I13:$AM13,"DE")*8</f>
        <v>24</v>
      </c>
      <c r="G11" s="706">
        <f>COUNTIF(beosztás!$I13:$AM13,"DU")*8</f>
        <v>0</v>
      </c>
      <c r="H11" s="706">
        <f>COUNTIF(beosztás!$I13:$AM13,"ÉJ")*8</f>
        <v>0</v>
      </c>
      <c r="I11" s="706">
        <f>COUNTIF(beosztás!$I13:$AM13,"N")*12</f>
        <v>96</v>
      </c>
      <c r="J11" s="706">
        <f>COUNTIF(beosztás!$I13:$AM13,"é")*12</f>
        <v>24</v>
      </c>
      <c r="K11" s="706">
        <f>SUM(beosztás!$I13:$AM13)</f>
        <v>0</v>
      </c>
      <c r="L11" s="706">
        <f>COUNTIF(beosztás!$I13:$AM13,"FÜ")*8</f>
        <v>8</v>
      </c>
      <c r="M11" s="706">
        <f>(COUNTIF(beosztás!$I13:$AM13,"SN")*12)+(COUNTIF(beosztás!$I13:$AM13,"SDE")*8)+(COUNTIF(beosztás!$I13:$AM13,"SDU")*8)+(COUNTIF(beosztás!$I13:$AM13,"S1")*1)+(COUNTIF(beosztás!$I13:$AM13,"S2")*2)+(COUNTIF(beosztás!$I13:$AM13,"S3")*3)+(COUNTIF(beosztás!$I13:$AM13,"S4")*4)+(COUNTIF(beosztás!$I13:$AM13,"S5")*5)+(COUNTIF(beosztás!$I13:$AM13,"S6")*6)+(COUNTIF(beosztás!$I13:$AM13,"S7")*7)+(COUNTIF(beosztás!$I13:$AM13,"S8")*8)+(COUNTIF(beosztás!$I13:$AM13,"S9")*9)+(COUNTIF(beosztás!$I13:$AM13,"S10")*10)+(COUNTIF(beosztás!$I13:$AM13,"S11")*11)+(COUNTIF(beosztás!$I13:$AM13,"S12")*12)+(COUNTIF(beosztás!$I13:$AM13,"SÉ")*12)+(COUNTIF(beosztás!$I13:$AM13,"SÉJ")*8)</f>
        <v>24</v>
      </c>
      <c r="N11" s="706">
        <f>COUNTIF(beosztás!$I13:$AM13,"BN")*12+COUNTIF(beosztás!$I13:$AM13,"BÉ")*12+COUNTIF(beosztás!$I13:$AM13,"BDE")*8+COUNTIF(beosztás!$I13:$AM13,"BDU")*8+COUNTIF(beosztás!$I13:$AM13,"BÉJ")*8+COUNTIF(beosztás!$I13:$AM13,"B1")*1+COUNTIF(beosztás!$I13:$AM13,"B2")*2+COUNTIF(beosztás!$I13:$AM13,"B3")*3+COUNTIF(beosztás!$I13:$AM13,"B5")*5+COUNTIF(beosztás!$I13:$AM13,"B6")*6+COUNTIF(beosztás!$I13:$AM13,"B7")*7+COUNTIF(beosztás!$I13:$AM13,"B8")*8+COUNTIF(beosztás!$I13:$AM13,"B9")*9+COUNTIF(beosztás!$I13:$AM13,"B10")*10+COUNTIF(beosztás!$I13:$AM13,"B11")*11+COUNTIF(beosztás!$I13:$AM13,"B12")*12+COUNTIF(beosztás!$I13:$AM13,"BP")*0</f>
        <v>0</v>
      </c>
      <c r="O11" s="706">
        <f>SUM(F11:N11)-L11</f>
        <v>168</v>
      </c>
      <c r="P11" s="706">
        <f>IF(C11="",0,alapadatok!$AN$2)</f>
        <v>176</v>
      </c>
      <c r="Q11" s="330">
        <f>O11-P11</f>
        <v>-8</v>
      </c>
      <c r="R11" s="739">
        <f>M11</f>
        <v>24</v>
      </c>
      <c r="S11" s="325"/>
      <c r="T11" s="705">
        <f>COUNTIF(beosztás!$AN13:$BO13,"DE")*8</f>
        <v>72</v>
      </c>
      <c r="U11" s="706">
        <f>COUNTIF(beosztás!$AN13:$BO13,"DU")*8</f>
        <v>0</v>
      </c>
      <c r="V11" s="706">
        <f>COUNTIF(beosztás!$AN13:$BO13,"ÉJ")*8</f>
        <v>8</v>
      </c>
      <c r="W11" s="706">
        <f>COUNTIF(beosztás!$AN13:$BO13,"N")*12</f>
        <v>36</v>
      </c>
      <c r="X11" s="706">
        <f>COUNTIF(beosztás!$AN13:$BO13,"É")*12</f>
        <v>48</v>
      </c>
      <c r="Y11" s="706">
        <f>SUM(beosztás!$AN13:$BO13)</f>
        <v>0</v>
      </c>
      <c r="Z11" s="706">
        <f>(COUNTIF(beosztás!$AN13:$BO13,"SN")*12)+(COUNTIF(beosztás!$AN13:$BO13,"SDE")*8)+(COUNTIF(beosztás!$AN13:$BO13,"SDU")*8)+(COUNTIF(beosztás!$AN13:$BO13,"SÉ")*12)+(COUNTIF(beosztás!$AN13:$BO13,"SÉJ")*8)+(COUNTIF(beosztás!$AN13:$BO13,"S1")*1)+(COUNTIF(beosztás!$AN13:$BO13,"S2")*2)+(COUNTIF(beosztás!$AN13:$BO13,"S3")*3)+(COUNTIF(beosztás!$AN13:$BO13,"S4")*4)+(COUNTIF(beosztás!$AN13:$BO13,"S5")*5)+(COUNTIF(beosztás!$AN13:$BO13,"S6")*6)+(COUNTIF(beosztás!$AN13:$BO13,"S7")*7)+(COUNTIF(beosztás!$AN13:$BO13,"S8")*8)+(COUNTIF(beosztás!$AN13:$BO13,"S9")*9)+(COUNTIF(beosztás!$AN13:$BO13,"S10")*10)+(COUNTIF(beosztás!$AN13:$BO13,"S11")*11)+(COUNTIF(beosztás!$AN13:$BO13,"S12")*12)</f>
        <v>4</v>
      </c>
      <c r="AA11" s="706">
        <f>COUNTIF(beosztás!$AN13:$BO13,"FÜ")*8</f>
        <v>0</v>
      </c>
      <c r="AB11" s="706">
        <f>COUNTIF(beosztás!$AN13:$BO13,"BN")*12+COUNTIF(beosztás!$AN13:$BO13,"BÉ")*12+COUNTIF(beosztás!$AN13:$BO13,"BDE")*8+COUNTIF(beosztás!$AN13:$BO13,"BDU")*8+COUNTIF(beosztás!$AN13:$BO13,"BÉJ")*8+COUNTIF(beosztás!$AN13:$BO13,"B1")*1+COUNTIF(beosztás!$AN13:$BO13,"B2")*2+COUNTIF(beosztás!$AN13:$BO13,"B3")*3+COUNTIF(beosztás!$AN13:$BO13,"B5")*5+COUNTIF(beosztás!$AN13:$BO13,"B6")*6+COUNTIF(beosztás!$AN13:$BO13,"B7")*7+COUNTIF(beosztás!$AN13:$BO13,"B8")*8+COUNTIF(beosztás!$AN13:$BO13,"B9")*9+COUNTIF(beosztás!$AN13:$BO13,"B10")*10+COUNTIF(beosztás!$AN13:$BO13,"B11")*11+COUNTIF(beosztás!$AN13:$BO13,"B12")*12+COUNTIF(beosztás!$AN13:$BO13,"BP")*0</f>
        <v>0</v>
      </c>
      <c r="AC11" s="330">
        <f>SUM(T11:AB11)-AA11</f>
        <v>168</v>
      </c>
      <c r="AD11" s="706">
        <f>IF(C11="",0,alapadatok!$AN$3)</f>
        <v>160</v>
      </c>
      <c r="AE11" s="330">
        <f>AC11-AD11</f>
        <v>8</v>
      </c>
      <c r="AF11" s="739">
        <f t="shared" ref="AF11:AF13" si="131">Z11</f>
        <v>4</v>
      </c>
      <c r="AG11" s="325"/>
      <c r="AH11" s="329">
        <f t="shared" si="89"/>
        <v>96</v>
      </c>
      <c r="AI11" s="330">
        <f t="shared" si="89"/>
        <v>0</v>
      </c>
      <c r="AJ11" s="330">
        <f t="shared" si="89"/>
        <v>8</v>
      </c>
      <c r="AK11" s="330">
        <f t="shared" si="89"/>
        <v>132</v>
      </c>
      <c r="AL11" s="330">
        <f t="shared" si="89"/>
        <v>72</v>
      </c>
      <c r="AM11" s="330">
        <f t="shared" si="89"/>
        <v>0</v>
      </c>
      <c r="AN11" s="330">
        <f>M11+Z11</f>
        <v>28</v>
      </c>
      <c r="AO11" s="330">
        <f>L11+AA11</f>
        <v>8</v>
      </c>
      <c r="AP11" s="330">
        <f t="shared" si="90"/>
        <v>0</v>
      </c>
      <c r="AQ11" s="330">
        <f t="shared" si="90"/>
        <v>336</v>
      </c>
      <c r="AR11" s="330">
        <f t="shared" si="90"/>
        <v>336</v>
      </c>
      <c r="AS11" s="330">
        <f>AQ11-AR11</f>
        <v>0</v>
      </c>
      <c r="AT11" s="739">
        <f t="shared" ref="AT11:AT13" si="132">AN11</f>
        <v>28</v>
      </c>
      <c r="AU11" s="326"/>
      <c r="AV11" s="705">
        <f>COUNTIF(beosztás!$BP13:$CT13,"DE")*8</f>
        <v>8</v>
      </c>
      <c r="AW11" s="706">
        <f>COUNTIF(beosztás!$BP13:$CT13,"DU")*8</f>
        <v>0</v>
      </c>
      <c r="AX11" s="706">
        <f>COUNTIF(beosztás!$BP13:$CT13,"ÉJ")*8</f>
        <v>0</v>
      </c>
      <c r="AY11" s="706">
        <f>COUNTIF(beosztás!$BP13:$CT13,"N")*12</f>
        <v>72</v>
      </c>
      <c r="AZ11" s="706">
        <f>COUNTIF(beosztás!$BP13:$CT13,"é")*12</f>
        <v>36</v>
      </c>
      <c r="BA11" s="706">
        <f>SUM(beosztás!$BP13:$CT13)</f>
        <v>0</v>
      </c>
      <c r="BB11" s="706">
        <f>COUNTIF(beosztás!$BP13:$CT13,"FÜ")*8</f>
        <v>8</v>
      </c>
      <c r="BC11" s="895">
        <f>(COUNTIF(beosztás!$BP13:$CT13,"SN")*12)+(COUNTIF(beosztás!$BP13:$CT13,"SDE")*8)+(COUNTIF(beosztás!$BP13:$CT13,"SDU")*8)+(COUNTIF(beosztás!$BP13:$CT13,"SÉ")*12)+(COUNTIF(beosztás!$BP13:$CT13,"SÉJ")*8)+(COUNTIF(beosztás!$BP13:$CT13,"S1")*1)+(COUNTIF(beosztás!$BP13:$CT13,"S2")*2)+(COUNTIF(beosztás!$BP13:$CT13,"S3")*3)+(COUNTIF(beosztás!$BP13:$CT13,"S4")*4)+(COUNTIF(beosztás!$BP13:$CT13,"S5")*5)+(COUNTIF(beosztás!$BP13:$CT13,"S6")*6)+(COUNTIF(beosztás!$BP13:$CT13,"S7")*7)+(COUNTIF(beosztás!$BP13:$CT13,"S8")*8)+(COUNTIF(beosztás!$BP13:$CT13,"S9")*9)+(COUNTIF(beosztás!$BP13:$CT13,"S10")*10)+(COUNTIF(beosztás!$BP13:$CT13,"S11")*11)+(COUNTIF(beosztás!$BP13:$CT13,"S12")*12)</f>
        <v>24</v>
      </c>
      <c r="BD11" s="706">
        <f>COUNTIF(beosztás!$BP13:$CT13,"BN")*12+COUNTIF(beosztás!$BP13:$CT13,"BÉ")*12+COUNTIF(beosztás!$BP13:$CT13,"BDE")*8+COUNTIF(beosztás!$BP13:$CT13,"BDU")*8+COUNTIF(beosztás!$BP13:$CT13,"BÉJ")*8+COUNTIF(beosztás!$BP13:$CT13,"B1")*1+COUNTIF(beosztás!$BP13:$CT13,"B2")*2+COUNTIF(beosztás!$BP13:$CT13,"B3")*3+COUNTIF(beosztás!$BP13:$CT13,"B5")*5+COUNTIF(beosztás!$BP13:$CT13,"B6")*6+COUNTIF(beosztás!$BP13:$CT13,"B7")*7+COUNTIF(beosztás!$BP13:$CT13,"B8")*8+COUNTIF(beosztás!$BP13:$CT13,"B9")*9+COUNTIF(beosztás!$BP13:$CT13,"B10")*10+COUNTIF(beosztás!$BP13:$CT13,"B11")*11+COUNTIF(beosztás!$BP13:$CT13,"B12")*12+COUNTIF(beosztás!$BP13:$CT13,"BP")*0</f>
        <v>0</v>
      </c>
      <c r="BE11" s="330">
        <f t="shared" ref="BE11:BE13" si="133">SUM(AV11:BD11)-BB11</f>
        <v>140</v>
      </c>
      <c r="BF11" s="706">
        <f>IF(C11="",0,alapadatok!$AN$4)</f>
        <v>160</v>
      </c>
      <c r="BG11" s="330">
        <f>BE11-BF11</f>
        <v>-20</v>
      </c>
      <c r="BH11" s="739">
        <f t="shared" ref="BH11:BH13" si="134">BC11</f>
        <v>24</v>
      </c>
      <c r="BI11" s="325"/>
      <c r="BJ11" s="705">
        <f>COUNTIF(beosztás!$CU13:$DX13,"DE")*8</f>
        <v>8</v>
      </c>
      <c r="BK11" s="706">
        <f>COUNTIF(beosztás!$CU13:$DX13,"DU")*8</f>
        <v>0</v>
      </c>
      <c r="BL11" s="706">
        <f>COUNTIF(beosztás!$CU13:$DX13,"ÉJ")*8</f>
        <v>0</v>
      </c>
      <c r="BM11" s="706">
        <f>COUNTIF(beosztás!$CU13:$DX13,"N")*12</f>
        <v>36</v>
      </c>
      <c r="BN11" s="706">
        <f>COUNTIF(beosztás!$CU13:$DX13,"É")*12</f>
        <v>0</v>
      </c>
      <c r="BO11" s="706">
        <f>SUM(beosztás!$CU13:$DX13)</f>
        <v>0</v>
      </c>
      <c r="BP11" s="895">
        <f>(COUNTIF(beosztás!$CU13:$DX13,"SN")*12)+(COUNTIF(beosztás!$CU13:$DX13,"SDE")*8)+(COUNTIF(beosztás!$CU13:$DX13,"SDU")*8)+(COUNTIF(beosztás!$CU13:$DX13,"SÉ")*12)+(COUNTIF(beosztás!$CU13:$DX13,"SÉJ")*8)+(COUNTIF(beosztás!$CU13:$DX13,"S1")*1)+(COUNTIF(beosztás!$CU13:$DX13,"S2")*2)+(COUNTIF(beosztás!$CU13:$DX13,"S3")*3)+(COUNTIF(beosztás!$CU13:$DX13,"S4")*4)+(COUNTIF(beosztás!$CU13:$DX13,"S5")*5)+(COUNTIF(beosztás!$CU13:$DX13,"S6")*6)+(COUNTIF(beosztás!$CU13:$DX13,"S7")*7)+(COUNTIF(beosztás!$CU13:$DX13,"S8")*8)+(COUNTIF(beosztás!$CU13:$DX13,"S9")*9)+(COUNTIF(beosztás!$CU13:$DX13,"S10")*10)+(COUNTIF(beosztás!$CU13:$DX13,"S11")*11)+(COUNTIF(beosztás!$CU13:$DX13,"S12")*12)</f>
        <v>0</v>
      </c>
      <c r="BQ11" s="706">
        <f>COUNTIF(beosztás!$CU13:$DX13,"FÜ")*8</f>
        <v>8</v>
      </c>
      <c r="BR11" s="706">
        <f>COUNTIF(beosztás!$CU13:$DX13,"BN")*12+COUNTIF(beosztás!$CU13:$DX13,"BÉ")*12+COUNTIF(beosztás!$CU13:$DX13,"BDE")*8+COUNTIF(beosztás!$CU13:$DX13,"BDU")*8+COUNTIF(beosztás!$CU13:$DX13,"BÉJ")*8+COUNTIF(beosztás!$CU13:$DX13,"B1")*1+COUNTIF(beosztás!$CU13:$DX13,"B2")*2+COUNTIF(beosztás!$CU13:$DX13,"B3")*3+COUNTIF(beosztás!$CU13:$DX13,"B5")*5+COUNTIF(beosztás!$CU13:$DX13,"B6")*6+COUNTIF(beosztás!$CU13:$DX13,"B7")*7+COUNTIF(beosztás!$CU13:$DX13,"B8")*8+COUNTIF(beosztás!$CU13:$DX13,"B9")*9+COUNTIF(beosztás!$CU13:$DX13,"B10")*10+COUNTIF(beosztás!$CU13:$DX13,"B11")*11+COUNTIF(beosztás!$CU13:$DX13,"B12")*12+COUNTIF(beosztás!$CU13:$DX13,"BP")*0</f>
        <v>0</v>
      </c>
      <c r="BS11" s="330">
        <f>SUM(BJ11:BR11)-BQ11</f>
        <v>44</v>
      </c>
      <c r="BT11" s="706">
        <f>IF(C11="",0,alapadatok!$AN$5)</f>
        <v>168</v>
      </c>
      <c r="BU11" s="330">
        <f>BS11-BT11</f>
        <v>-124</v>
      </c>
      <c r="BV11" s="739">
        <f t="shared" ref="BV11:BV13" si="135">BP11</f>
        <v>0</v>
      </c>
      <c r="BW11" s="325"/>
      <c r="BX11" s="329">
        <f t="shared" ref="BX11:BX13" si="136">AV11+BJ11</f>
        <v>16</v>
      </c>
      <c r="BY11" s="330">
        <f t="shared" ref="BY11:BY13" si="137">AW11+BK11</f>
        <v>0</v>
      </c>
      <c r="BZ11" s="330">
        <f t="shared" ref="BZ11:BZ13" si="138">AX11+BL11</f>
        <v>0</v>
      </c>
      <c r="CA11" s="330">
        <f t="shared" ref="CA11:CA13" si="139">AY11+BM11</f>
        <v>108</v>
      </c>
      <c r="CB11" s="330">
        <f t="shared" ref="CB11:CB13" si="140">AZ11+BN11</f>
        <v>36</v>
      </c>
      <c r="CC11" s="330">
        <f t="shared" ref="CC11:CC13" si="141">BA11+BO11</f>
        <v>0</v>
      </c>
      <c r="CD11" s="330">
        <f>BC11+BP11</f>
        <v>24</v>
      </c>
      <c r="CE11" s="330">
        <f>BB11+BQ11</f>
        <v>16</v>
      </c>
      <c r="CF11" s="330">
        <f t="shared" si="98"/>
        <v>0</v>
      </c>
      <c r="CG11" s="330">
        <f t="shared" si="98"/>
        <v>184</v>
      </c>
      <c r="CH11" s="330">
        <f t="shared" si="98"/>
        <v>328</v>
      </c>
      <c r="CI11" s="330">
        <f>CG11-CH11</f>
        <v>-144</v>
      </c>
      <c r="CJ11" s="739">
        <f t="shared" ref="CJ11:CJ13" si="142">CD11</f>
        <v>24</v>
      </c>
      <c r="CK11" s="326"/>
      <c r="CL11" s="705">
        <f>COUNTIF(beosztás!$DY13:$FC13,"DE")*8</f>
        <v>0</v>
      </c>
      <c r="CM11" s="706">
        <f>COUNTIF(beosztás!$DY13:$FC13,"DU")*8</f>
        <v>0</v>
      </c>
      <c r="CN11" s="706">
        <f>COUNTIF(beosztás!$DY13:$FC13,"ÉJ")*8</f>
        <v>0</v>
      </c>
      <c r="CO11" s="706">
        <f>COUNTIF(beosztás!$DY13:$FC13,"N")*12</f>
        <v>0</v>
      </c>
      <c r="CP11" s="706">
        <f>COUNTIF(beosztás!$DY13:$FC13,"é")*12</f>
        <v>0</v>
      </c>
      <c r="CQ11" s="706">
        <f>SUM(beosztás!$DY13:$FC13)</f>
        <v>0</v>
      </c>
      <c r="CR11" s="706">
        <f>COUNTIF(beosztás!$DY13:$FC13,"FÜ")*8</f>
        <v>16</v>
      </c>
      <c r="CS11" s="895">
        <f>(COUNTIF(beosztás!$DY13:$FC13,"SN")*12)+(COUNTIF(beosztás!$DY13:$FC13,"SDE")*8)+(COUNTIF(beosztás!$DY13:$FC13,"SDU")*8)+(COUNTIF(beosztás!$DY13:$FC13,"SÉ")*12)+(COUNTIF(beosztás!$DY13:$FC13,"SÉJ")*8)+(COUNTIF(beosztás!$DY13:$FC13,"S1")*1)+(COUNTIF(beosztás!$DY13:$FC13,"S2")*2)+(COUNTIF(beosztás!$DY13:$FC13,"S3")*3)+(COUNTIF(beosztás!$DY13:$FC13,"S4")*4)+(COUNTIF(beosztás!$DY13:$FC13,"S5")*5)+(COUNTIF(beosztás!$DY13:$FC13,"S6")*6)+(COUNTIF(beosztás!$DY13:$FC13,"S7")*7)+(COUNTIF(beosztás!$DY13:$FC13,"S8")*8)+(COUNTIF(beosztás!$DY13:$FC13,"S9")*9)+(COUNTIF(beosztás!$DY13:$FC13,"S10")*10)+(COUNTIF(beosztás!$DY13:$FC13,"S11")*11)+(COUNTIF(beosztás!$DY13:$FC13,"S12")*12)</f>
        <v>0</v>
      </c>
      <c r="CT11" s="706">
        <f>COUNTIF(beosztás!$DY13:$FC13,"BN")*12+COUNTIF(beosztás!$DY13:$FC13,"BÉ")*12+COUNTIF(beosztás!$DY13:$FC13,"BDE")*8+COUNTIF(beosztás!$DY13:$FC13,"BDU")*8+COUNTIF(beosztás!$DY13:$FC13,"BÉJ")*8+COUNTIF(beosztás!$DY13:$FC13,"B1")*1+COUNTIF(beosztás!$DY13:$FC13,"B2")*2+COUNTIF(beosztás!$DY13:$FC13,"B3")*3+COUNTIF(beosztás!$DY13:$FC13,"B5")*5+COUNTIF(beosztás!$DY13:$FC13,"B6")*6+COUNTIF(beosztás!$DY13:$FC13,"B7")*7+COUNTIF(beosztás!$DY13:$FC13,"B8")*8+COUNTIF(beosztás!$DY13:$FC13,"B9")*9+COUNTIF(beosztás!$DY13:$FC13,"B10")*10+COUNTIF(beosztás!$DY13:$FC13,"B11")*11+COUNTIF(beosztás!$DY13:$FC13,"B12")*12+COUNTIF(beosztás!$DY13:$FC13,"BP")*0</f>
        <v>0</v>
      </c>
      <c r="CU11" s="330">
        <f>SUM(CL11:CT11)-CR11</f>
        <v>0</v>
      </c>
      <c r="CV11" s="706">
        <f>IF(C11="",0,alapadatok!$AN$6)</f>
        <v>168</v>
      </c>
      <c r="CW11" s="330">
        <f>CU11-CV11</f>
        <v>-168</v>
      </c>
      <c r="CX11" s="905">
        <f t="shared" ref="CX11:CX13" si="143">CS11</f>
        <v>0</v>
      </c>
      <c r="CY11" s="325"/>
      <c r="CZ11" s="705">
        <f>COUNTIF(beosztás!$FD13:$GG13,"DE")*8</f>
        <v>0</v>
      </c>
      <c r="DA11" s="706">
        <f>COUNTIF(beosztás!$FD13:$GG13,"DU")*8</f>
        <v>0</v>
      </c>
      <c r="DB11" s="706">
        <f>COUNTIF(beosztás!$FD13:$GG13,"ÉJ")*8</f>
        <v>0</v>
      </c>
      <c r="DC11" s="706">
        <f>COUNTIF(beosztás!$FD13:$GG13,"N")*12</f>
        <v>0</v>
      </c>
      <c r="DD11" s="706">
        <f>COUNTIF(beosztás!$FD13:$GG13,"É")*12</f>
        <v>0</v>
      </c>
      <c r="DE11" s="706">
        <f>SUM(beosztás!$FD13:$GG13)</f>
        <v>0</v>
      </c>
      <c r="DF11" s="895">
        <f>(COUNTIF(beosztás!$FD13:$GG13,"SN")*12)+(COUNTIF(beosztás!$FD13:$GG13,"SDE")*8)+(COUNTIF(beosztás!$FD13:$GG13,"SDU")*8)+(COUNTIF(beosztás!$FD13:$GG13,"SÉ")*12)+(COUNTIF(beosztás!$FD13:$GG13,"SÉJ")*8)+(COUNTIF(beosztás!$FD13:$GG13,"S1")*1)+(COUNTIF(beosztás!$FD13:$GG13,"S2")*2)+(COUNTIF(beosztás!$FD13:$GG13,"S3")*3)+(COUNTIF(beosztás!$FD13:$GG13,"S4")*4)+(COUNTIF(beosztás!$FD13:$GG13,"S5")*5)+(COUNTIF(beosztás!$FD13:$GG13,"S6")*6)+(COUNTIF(beosztás!$FD13:$GG13,"S7")*7)+(COUNTIF(beosztás!$FD13:$GG13,"S8")*8)+(COUNTIF(beosztás!$FD13:$GG13,"S9")*9)+(COUNTIF(beosztás!$FD13:$GG13,"S10")*10)+(COUNTIF(beosztás!$FD13:$GG13,"S11")*11)+(COUNTIF(beosztás!$FD13:$GG13,"S12")*12)</f>
        <v>0</v>
      </c>
      <c r="DG11" s="706">
        <f>COUNTIF(beosztás!$FD13:$GG13,"FÜ")*8</f>
        <v>0</v>
      </c>
      <c r="DH11" s="706">
        <f>COUNTIF(beosztás!$FD13:$GG13,"BN")*12+COUNTIF(beosztás!$FD13:$GG13,"BÉ")*12+COUNTIF(beosztás!$FD13:$GG13,"BDE")*8+COUNTIF(beosztás!$FD13:$GG13,"BDU")*8+COUNTIF(beosztás!$FD13:$GG13,"BÉJ")*8+COUNTIF(beosztás!$FD13:$GG13,"B1")*1+COUNTIF(beosztás!$FD13:$GG13,"B2")*2+COUNTIF(beosztás!$FD13:$GG13,"B3")*3+COUNTIF(beosztás!$FD13:$GG13,"B5")*5+COUNTIF(beosztás!$FD13:$GG13,"B6")*6+COUNTIF(beosztás!$FD13:$GG13,"B7")*7+COUNTIF(beosztás!$FD13:$GG13,"B8")*8+COUNTIF(beosztás!$FD13:$GG13,"B9")*9+COUNTIF(beosztás!$FD13:$GG13,"B10")*10+COUNTIF(beosztás!$FD13:$GG13,"B11")*11+COUNTIF(beosztás!$FD13:$GG13,"B12")*12+COUNTIF(beosztás!$FD13:$GG13,"BP")*0</f>
        <v>0</v>
      </c>
      <c r="DI11" s="330">
        <f t="shared" ref="DI11:DI13" si="144">SUM(CZ11:DH11)-DG11</f>
        <v>0</v>
      </c>
      <c r="DJ11" s="706">
        <f>IF(C11="",0,alapadatok!$AN$7)</f>
        <v>160</v>
      </c>
      <c r="DK11" s="330">
        <f>DI11-DJ11</f>
        <v>-160</v>
      </c>
      <c r="DL11" s="739">
        <f t="shared" ref="DL11:DL13" si="145">DF11</f>
        <v>0</v>
      </c>
      <c r="DM11" s="325"/>
      <c r="DN11" s="329">
        <f t="shared" ref="DN11:DN13" si="146">CL11+CZ11</f>
        <v>0</v>
      </c>
      <c r="DO11" s="330">
        <f t="shared" ref="DO11:DO13" si="147">CM11+DA11</f>
        <v>0</v>
      </c>
      <c r="DP11" s="330">
        <f t="shared" ref="DP11:DP13" si="148">CN11+DB11</f>
        <v>0</v>
      </c>
      <c r="DQ11" s="330">
        <f t="shared" ref="DQ11:DQ13" si="149">CO11+DC11</f>
        <v>0</v>
      </c>
      <c r="DR11" s="330">
        <f t="shared" ref="DR11:DR13" si="150">CP11+DD11</f>
        <v>0</v>
      </c>
      <c r="DS11" s="330">
        <f t="shared" ref="DS11:DS13" si="151">CQ11+DE11</f>
        <v>0</v>
      </c>
      <c r="DT11" s="330">
        <f>CS11+DF11</f>
        <v>0</v>
      </c>
      <c r="DU11" s="330">
        <f>CR11+DG11</f>
        <v>16</v>
      </c>
      <c r="DV11" s="330">
        <f t="shared" si="106"/>
        <v>0</v>
      </c>
      <c r="DW11" s="330">
        <f t="shared" si="106"/>
        <v>0</v>
      </c>
      <c r="DX11" s="330">
        <f t="shared" si="106"/>
        <v>328</v>
      </c>
      <c r="DY11" s="330">
        <f>DW11-DX11</f>
        <v>-328</v>
      </c>
      <c r="DZ11" s="905">
        <f t="shared" ref="DZ11:DZ13" si="152">DT11</f>
        <v>0</v>
      </c>
      <c r="EA11" s="326"/>
      <c r="EB11" s="705">
        <f>COUNTIF(beosztás!$GH13:$HL13,"DE")*8</f>
        <v>0</v>
      </c>
      <c r="EC11" s="706">
        <f>COUNTIF(beosztás!$GH13:$HL13,"DU")*8</f>
        <v>0</v>
      </c>
      <c r="ED11" s="706">
        <f>COUNTIF(beosztás!$GH13:$HL13,"ÉJ")*8</f>
        <v>0</v>
      </c>
      <c r="EE11" s="706">
        <f>COUNTIF(beosztás!$GH13:$HL13,"N")*12</f>
        <v>0</v>
      </c>
      <c r="EF11" s="706">
        <f>COUNTIF(beosztás!$GH13:$HL13,"é")*12</f>
        <v>0</v>
      </c>
      <c r="EG11" s="706">
        <f>SUM(beosztás!$GH13:$HL13)</f>
        <v>0</v>
      </c>
      <c r="EH11" s="706">
        <f>COUNTIF(beosztás!$GH13:$HL13,"FÜ")*8</f>
        <v>0</v>
      </c>
      <c r="EI11" s="895">
        <f>(COUNTIF(beosztás!$GH13:$HL13,"SN")*12)+(COUNTIF(beosztás!$GH13:$HL13,"SDE")*8)+(COUNTIF(beosztás!$GH13:$HL13,"SDU")*8)+(COUNTIF(beosztás!$GH13:$HL13,"SÉ")*12)+(COUNTIF(beosztás!$GH13:$HL13,"SÉJ")*8)+(COUNTIF(beosztás!$GH13:$HL13,"S1")*1)+(COUNTIF(beosztás!$GH13:$HL13,"S2")*2)+(COUNTIF(beosztás!$GH13:$HL13,"S3")*3)+(COUNTIF(beosztás!$GH13:$HL13,"S4")*4)+(COUNTIF(beosztás!$GH13:$HL13,"S5")*5)+(COUNTIF(beosztás!$GH13:$HL13,"S6")*6)+(COUNTIF(beosztás!$GH13:$HL13,"S7")*7)+(COUNTIF(beosztás!$GH13:$HL13,"S8")*8)+(COUNTIF(beosztás!$GH13:$HL13,"S9")*9)+(COUNTIF(beosztás!$GH13:$HL13,"S10")*10)+(COUNTIF(beosztás!$GH13:$HL13,"S11")*11)+(COUNTIF(beosztás!$GH13:$HL13,"S12")*12)</f>
        <v>0</v>
      </c>
      <c r="EJ11" s="706">
        <f>COUNTIF(beosztás!$GH13:$HL13,"BN")*12+COUNTIF(beosztás!$GH13:$HL13,"BÉ")*12+COUNTIF(beosztás!$GH13:$HL13,"BDE")*8+COUNTIF(beosztás!$GH13:$HL13,"BDU")*8+COUNTIF(beosztás!$GH13:$HL13,"BÉJ")*8+COUNTIF(beosztás!$GH13:$HL13,"B1")*1+COUNTIF(beosztás!$GH13:$HL13,"B2")*2+COUNTIF(beosztás!$GH13:$HL13,"B3")*3+COUNTIF(beosztás!$GH13:$HL13,"B5")*5+COUNTIF(beosztás!$GH13:$HL13,"B6")*6+COUNTIF(beosztás!$GH13:$HL13,"B7")*7+COUNTIF(beosztás!$GH13:$HL13,"B8")*8+COUNTIF(beosztás!$GH13:$HL13,"B9")*9+COUNTIF(beosztás!$GH13:$HL13,"B10")*10+COUNTIF(beosztás!$GH13:$HL13,"B11")*11+COUNTIF(beosztás!$GH13:$HL13,"B12")*12+COUNTIF(beosztás!$GH13:$HL13,"BP")*0</f>
        <v>0</v>
      </c>
      <c r="EK11" s="330">
        <f>SUM(EB11:EJ11)-EH11</f>
        <v>0</v>
      </c>
      <c r="EL11" s="706">
        <f>IF(C11="",0,alapadatok!$AN$8)</f>
        <v>184</v>
      </c>
      <c r="EM11" s="330">
        <f>EK11-EL11</f>
        <v>-184</v>
      </c>
      <c r="EN11" s="905">
        <f t="shared" ref="EN11:EN13" si="153">EI11</f>
        <v>0</v>
      </c>
      <c r="EO11" s="325"/>
      <c r="EP11" s="705">
        <f>COUNTIF(beosztás!$HM13:$IQ13,"DE")*8</f>
        <v>0</v>
      </c>
      <c r="EQ11" s="706">
        <f>COUNTIF(beosztás!$HM13:$IQ13,"DU")*8</f>
        <v>0</v>
      </c>
      <c r="ER11" s="706">
        <f>COUNTIF(beosztás!$HM13:$IQ13,"ÉJ")*8</f>
        <v>0</v>
      </c>
      <c r="ES11" s="706">
        <f>COUNTIF(beosztás!$HM13:$IQ13,"N")*12</f>
        <v>0</v>
      </c>
      <c r="ET11" s="706">
        <f>COUNTIF(beosztás!$HM13:$IQ13,"É")*12</f>
        <v>0</v>
      </c>
      <c r="EU11" s="706">
        <f>SUM(beosztás!$HM13:$IQ13)</f>
        <v>0</v>
      </c>
      <c r="EV11" s="895">
        <f>(COUNTIF(beosztás!$HM13:$IQ13,"SN")*12)+(COUNTIF(beosztás!$HM13:$IQ13,"SDE")*8)+(COUNTIF(beosztás!$HM13:$IQ13,"SDU")*8)+(COUNTIF(beosztás!$HM13:$IQ13,"SÉ")*12)+(COUNTIF(beosztás!$HM13:$IQ13,"SÉJ")*8)+(COUNTIF(beosztás!$HM13:$IQ13,"S1")*1)+(COUNTIF(beosztás!$HM13:$IQ13,"S2")*2)+(COUNTIF(beosztás!$HM13:$IQ13,"S3")*3)+(COUNTIF(beosztás!$HM13:$IQ13,"S4")*4)+(COUNTIF(beosztás!$HM13:$IQ13,"S5")*5)+(COUNTIF(beosztás!$HM13:$IQ13,"S6")*6)+(COUNTIF(beosztás!$HM13:$IQ13,"S7")*7)+(COUNTIF(beosztás!$HM13:$IQ13,"S8")*8)+(COUNTIF(beosztás!$HM13:$IQ13,"S9")*9)+(COUNTIF(beosztás!$HM13:$IQ13,"S10")*10)+(COUNTIF(beosztás!$HM13:$IQ13,"S11")*11)+(COUNTIF(beosztás!$HM13:$IQ13,"S12")*12)</f>
        <v>0</v>
      </c>
      <c r="EW11" s="706">
        <f>COUNTIF(beosztás!$HM13:$IQ13,"FÜ")*8</f>
        <v>8</v>
      </c>
      <c r="EX11" s="706">
        <f>COUNTIF(beosztás!$HM13:$IQ13,"BN")*12+COUNTIF(beosztás!$HM13:$IQ13,"BÉ")*12+COUNTIF(beosztás!$HM13:$IQ13,"BDE")*8+COUNTIF(beosztás!$HM13:$IQ13,"BDU")*8+COUNTIF(beosztás!$HM13:$IQ13,"BÉJ")*8+COUNTIF(beosztás!$HM13:$IQ13,"B1")*1+COUNTIF(beosztás!$HM13:$IQ13,"B2")*2+COUNTIF(beosztás!$HM13:$IQ13,"B3")*3+COUNTIF(beosztás!$HM13:$IQ13,"B5")*5+COUNTIF(beosztás!$HM13:$IQ13,"B6")*6+COUNTIF(beosztás!$HM13:$IQ13,"B7")*7+COUNTIF(beosztás!$HM13:$IQ13,"B8")*8+COUNTIF(beosztás!$HM13:$IQ13,"B9")*9+COUNTIF(beosztás!$HM13:$IQ13,"B10")*10+COUNTIF(beosztás!$HM13:$IQ13,"B11")*11+COUNTIF(beosztás!$HM13:$IQ13,"B12")*12+COUNTIF(beosztás!$HM13:$IQ13,"BP")*0</f>
        <v>0</v>
      </c>
      <c r="EY11" s="330">
        <f t="shared" ref="EY11:EY13" si="154">SUM(EP11:EX11)-EW11</f>
        <v>0</v>
      </c>
      <c r="EZ11" s="706">
        <f>IF(C11="",0,alapadatok!$AN$9)</f>
        <v>168</v>
      </c>
      <c r="FA11" s="330">
        <f>EY11-EZ11</f>
        <v>-168</v>
      </c>
      <c r="FB11" s="905">
        <f t="shared" ref="FB11:FB13" si="155">EV11</f>
        <v>0</v>
      </c>
      <c r="FC11" s="325"/>
      <c r="FD11" s="329">
        <f t="shared" ref="FD11:FD13" si="156">EB11+EP11</f>
        <v>0</v>
      </c>
      <c r="FE11" s="330">
        <f t="shared" ref="FE11:FE13" si="157">EC11+EQ11</f>
        <v>0</v>
      </c>
      <c r="FF11" s="330">
        <f t="shared" ref="FF11:FF13" si="158">ED11+ER11</f>
        <v>0</v>
      </c>
      <c r="FG11" s="330">
        <f t="shared" ref="FG11:FG13" si="159">EE11+ES11</f>
        <v>0</v>
      </c>
      <c r="FH11" s="330">
        <f t="shared" ref="FH11:FH13" si="160">EF11+ET11</f>
        <v>0</v>
      </c>
      <c r="FI11" s="330">
        <f t="shared" ref="FI11:FI13" si="161">EG11+EU11</f>
        <v>0</v>
      </c>
      <c r="FJ11" s="330">
        <f>EI11+EV11</f>
        <v>0</v>
      </c>
      <c r="FK11" s="330">
        <f>EH11+EW11</f>
        <v>8</v>
      </c>
      <c r="FL11" s="330">
        <f t="shared" si="114"/>
        <v>0</v>
      </c>
      <c r="FM11" s="330">
        <f t="shared" si="114"/>
        <v>0</v>
      </c>
      <c r="FN11" s="330">
        <f t="shared" si="114"/>
        <v>352</v>
      </c>
      <c r="FO11" s="330">
        <f>FM11-FN11</f>
        <v>-352</v>
      </c>
      <c r="FP11" s="905">
        <f t="shared" ref="FP11:FP13" si="162">FJ11</f>
        <v>0</v>
      </c>
      <c r="FQ11" s="326"/>
      <c r="FR11" s="705">
        <f>COUNTIF(beosztás!$IR13:$JU13,"DE")*8</f>
        <v>0</v>
      </c>
      <c r="FS11" s="706">
        <f>COUNTIF(beosztás!$IR13:$JU13,"DU")*8</f>
        <v>0</v>
      </c>
      <c r="FT11" s="706">
        <f>COUNTIF(beosztás!$IR13:$JU13,"ÉJ")*8</f>
        <v>0</v>
      </c>
      <c r="FU11" s="706">
        <f>COUNTIF(beosztás!$IR13:$JU13,"N")*12</f>
        <v>0</v>
      </c>
      <c r="FV11" s="706">
        <f>COUNTIF(beosztás!$IR13:$JU13,"é")*12</f>
        <v>0</v>
      </c>
      <c r="FW11" s="706">
        <f>SUM(beosztás!$IR13:$JU13)</f>
        <v>0</v>
      </c>
      <c r="FX11" s="706">
        <f>COUNTIF(beosztás!$IR13:$JU13,"FÜ")*8</f>
        <v>0</v>
      </c>
      <c r="FY11" s="895">
        <f>(COUNTIF(beosztás!$IR13:$JU13,"SN")*12)+(COUNTIF(beosztás!$IR13:$JU13,"SDE")*8)+(COUNTIF(beosztás!$IR13:$JU13,"SDU")*8)+(COUNTIF(beosztás!$IR13:$JU13,"SÉ")*12)+(COUNTIF(beosztás!$IR13:$JU13,"SÉJ")*8)+(COUNTIF(beosztás!$IR13:$JU13,"S1")*1)+(COUNTIF(beosztás!$IR13:$JU13,"S2")*2)+(COUNTIF(beosztás!$IR13:$JU13,"S3")*3)+(COUNTIF(beosztás!$IR13:$JU13,"S4")*4)+(COUNTIF(beosztás!$IR13:$JU13,"S5")*5)+(COUNTIF(beosztás!$IR13:$JU13,"S6")*6)+(COUNTIF(beosztás!$IR13:$JU13,"S7")*7)+(COUNTIF(beosztás!$IR13:$JU13,"S8")*8)+(COUNTIF(beosztás!$IR13:$JU13,"S9")*9)+(COUNTIF(beosztás!$IR13:$JU13,"S10")*10)+(COUNTIF(beosztás!$IR13:$JU13,"S11")*11)+(COUNTIF(beosztás!$IR13:$JU13,"S12")*12)</f>
        <v>0</v>
      </c>
      <c r="FZ11" s="706">
        <f>COUNTIF(beosztás!$IR13:$JU13,"BN")*12+COUNTIF(beosztás!$IR13:$JU13,"BÉ")*12+COUNTIF(beosztás!$IR13:$JU13,"BDE")*8+COUNTIF(beosztás!$IR13:$JU13,"BDU")*8+COUNTIF(beosztás!$IR13:$JU13,"BÉJ")*8+COUNTIF(beosztás!$IR13:$JU13,"B1")*1+COUNTIF(beosztás!$IR13:$JU13,"B2")*2+COUNTIF(beosztás!$IR13:$JU13,"B3")*3+COUNTIF(beosztás!$IR13:$JU13,"B5")*5+COUNTIF(beosztás!$IR13:$JU13,"B6")*6+COUNTIF(beosztás!$IR13:$JU13,"B7")*7+COUNTIF(beosztás!$IR13:$JU13,"B8")*8+COUNTIF(beosztás!$IR13:$JU13,"B9")*9+COUNTIF(beosztás!$IR13:$JU13,"B10")*10+COUNTIF(beosztás!$IR13:$JU13,"B11")*11+COUNTIF(beosztás!$IR13:$JU13,"B12")*12+COUNTIF(beosztás!$IR13:$JU13,"BP")*0</f>
        <v>0</v>
      </c>
      <c r="GA11" s="330">
        <f>SUM(FR11:FZ11)-FX11</f>
        <v>0</v>
      </c>
      <c r="GB11" s="706">
        <f>IF(C11="",0,alapadatok!$AN$10)</f>
        <v>168</v>
      </c>
      <c r="GC11" s="330">
        <f>GA11-GB11</f>
        <v>-168</v>
      </c>
      <c r="GD11" s="905">
        <f t="shared" ref="GD11:GD13" si="163">FY11</f>
        <v>0</v>
      </c>
      <c r="GE11" s="327"/>
      <c r="GF11" s="705">
        <f>COUNTIF(beosztás!$JV13:$KZ13,"DE")*8</f>
        <v>0</v>
      </c>
      <c r="GG11" s="706">
        <f>COUNTIF(beosztás!$JV13:$KZ13,"DU")*8</f>
        <v>0</v>
      </c>
      <c r="GH11" s="706">
        <f>COUNTIF(beosztás!$JV13:$KZ13,"ÉJ")*8</f>
        <v>0</v>
      </c>
      <c r="GI11" s="706">
        <f>COUNTIF(beosztás!$JV13:$KZ13,"N")*12</f>
        <v>0</v>
      </c>
      <c r="GJ11" s="706">
        <f>COUNTIF(beosztás!$JV13:$KZ13,"É")*12</f>
        <v>0</v>
      </c>
      <c r="GK11" s="706">
        <f>SUM(beosztás!$JV13:$KZ13)</f>
        <v>0</v>
      </c>
      <c r="GL11" s="895">
        <f>(COUNTIF(beosztás!$JV13:$KZ13,"SN")*12)+(COUNTIF(beosztás!$JV13:$KZ13,"SDE")*8)+(COUNTIF(beosztás!$JV13:$KZ13,"SDU")*8)+(COUNTIF(beosztás!$JV13:$KZ13,"SÉ")*12)+(COUNTIF(beosztás!$JV13:$KZ13,"SÉJ")*8)+(COUNTIF(beosztás!$JV13:$KZ13,"S1")*1)+(COUNTIF(beosztás!$JV13:$KZ13,"S2")*2)+(COUNTIF(beosztás!$JV13:$KZ13,"S3")*3)+(COUNTIF(beosztás!$JV13:$KZ13,"S4")*4)+(COUNTIF(beosztás!$JV13:$KZ13,"S5")*5)+(COUNTIF(beosztás!$JV13:$KZ13,"S6")*6)+(COUNTIF(beosztás!$JV13:$KZ13,"S7")*7)+(COUNTIF(beosztás!$JV13:$KZ13,"S8")*8)+(COUNTIF(beosztás!$JV13:$KZ13,"S9")*9)+(COUNTIF(beosztás!$JV13:$KZ13,"S10")*10)+(COUNTIF(beosztás!$JV13:$KZ13,"S11")*11)+(COUNTIF(beosztás!$JV13:$KZ13,"S12")*12)</f>
        <v>0</v>
      </c>
      <c r="GM11" s="706">
        <f>COUNTIF(beosztás!$JV13:$KZ13,"FÜ")*8</f>
        <v>8</v>
      </c>
      <c r="GN11" s="706">
        <f>COUNTIF(beosztás!$JV13:$KZ13,"BN")*12+COUNTIF(beosztás!$JV13:$KZ13,"BÉ")*12+COUNTIF(beosztás!$JV13:$KZ13,"BDE")*8+COUNTIF(beosztás!$JV13:$KZ13,"BDU")*8+COUNTIF(beosztás!$JV13:$KZ13,"BÉJ")*8+COUNTIF(beosztás!$JV13:$KZ13,"B1")*1+COUNTIF(beosztás!$JV13:$KZ13,"B2")*2+COUNTIF(beosztás!$JV13:$KZ13,"B3")*3+COUNTIF(beosztás!$JV13:$KZ13,"B5")*5+COUNTIF(beosztás!$JV13:$KZ13,"B6")*6+COUNTIF(beosztás!$JV13:$KZ13,"B7")*7+COUNTIF(beosztás!$JV13:$KZ13,"B8")*8+COUNTIF(beosztás!$JV13:$KZ13,"B9")*9+COUNTIF(beosztás!$JV13:$KZ13,"B10")*10+COUNTIF(beosztás!$JV13:$KZ13,"B11")*11+COUNTIF(beosztás!$JV13:$KZ13,"B12")*12+COUNTIF(beosztás!$JV13:$KZ13,"BP")*0</f>
        <v>0</v>
      </c>
      <c r="GO11" s="330">
        <f t="shared" ref="GO11:GO13" si="164">SUM(GF11:GN11)-GM11</f>
        <v>0</v>
      </c>
      <c r="GP11" s="706">
        <f>IF(C11="",0,alapadatok!$AN$11)</f>
        <v>176</v>
      </c>
      <c r="GQ11" s="330">
        <f>GO11-GP11</f>
        <v>-176</v>
      </c>
      <c r="GR11" s="905">
        <f t="shared" ref="GR11:GR13" si="165">GL11</f>
        <v>0</v>
      </c>
      <c r="GS11" s="327"/>
      <c r="GT11" s="329">
        <f t="shared" ref="GT11:GT13" si="166">FR11+GF11</f>
        <v>0</v>
      </c>
      <c r="GU11" s="330">
        <f t="shared" ref="GU11:GU13" si="167">FS11+GG11</f>
        <v>0</v>
      </c>
      <c r="GV11" s="330">
        <f t="shared" ref="GV11:GV13" si="168">FT11+GH11</f>
        <v>0</v>
      </c>
      <c r="GW11" s="330">
        <f t="shared" ref="GW11:GW13" si="169">FU11+GI11</f>
        <v>0</v>
      </c>
      <c r="GX11" s="330">
        <f t="shared" ref="GX11:GX13" si="170">FV11+GJ11</f>
        <v>0</v>
      </c>
      <c r="GY11" s="330">
        <f t="shared" ref="GY11:GY13" si="171">FW11+GK11</f>
        <v>0</v>
      </c>
      <c r="GZ11" s="330">
        <f>FY11+GL11</f>
        <v>0</v>
      </c>
      <c r="HA11" s="330">
        <f>FX11+GM11</f>
        <v>8</v>
      </c>
      <c r="HB11" s="330">
        <f t="shared" si="122"/>
        <v>0</v>
      </c>
      <c r="HC11" s="330">
        <f t="shared" si="122"/>
        <v>0</v>
      </c>
      <c r="HD11" s="330">
        <f t="shared" si="122"/>
        <v>344</v>
      </c>
      <c r="HE11" s="330">
        <f>HC11-HD11</f>
        <v>-344</v>
      </c>
      <c r="HF11" s="905">
        <f t="shared" ref="HF11:HF13" si="172">GZ11</f>
        <v>0</v>
      </c>
      <c r="HG11" s="326"/>
      <c r="HH11" s="705">
        <f>COUNTIF(beosztás!$KZ13:$MC13,"DE")*8</f>
        <v>0</v>
      </c>
      <c r="HI11" s="706">
        <f>COUNTIF(beosztás!$KZ13:$MC13,"DU")*8</f>
        <v>0</v>
      </c>
      <c r="HJ11" s="706">
        <f>COUNTIF(beosztás!$KZ13:$MC13,"ÉJ")*8</f>
        <v>0</v>
      </c>
      <c r="HK11" s="706">
        <f>COUNTIF(beosztás!$KZ13:$MC13,"N")*12</f>
        <v>0</v>
      </c>
      <c r="HL11" s="706">
        <f>COUNTIF(beosztás!$KZ13:$MC13,"é")*12</f>
        <v>0</v>
      </c>
      <c r="HM11" s="706">
        <f>SUM(beosztás!$KZ13:$MC13)</f>
        <v>0</v>
      </c>
      <c r="HN11" s="706">
        <f>COUNTIF(beosztás!$KZ13:$MC13,"FÜ")*8</f>
        <v>8</v>
      </c>
      <c r="HO11" s="895">
        <f>(COUNTIF(beosztás!$LA13:$MD13,"SN")*12)+(COUNTIF(beosztás!$LA13:$MD13,"SDE")*8)+(COUNTIF(beosztás!$LA13:$MD13,"SDU")*8)+(COUNTIF(beosztás!$LA13:$MD13,"SÉ")*12)+(COUNTIF(beosztás!$LA13:$MD13,"SÉJ")*8)+(COUNTIF(beosztás!$LA13:$MD13,"S1")*1)+(COUNTIF(beosztás!$LA13:$MD13,"S2")*2)+(COUNTIF(beosztás!$LA13:$MD13,"S3")*3)+(COUNTIF(beosztás!$LA13:$MD13,"S4")*4)+(COUNTIF(beosztás!$LA13:$MD13,"S5")*5)+(COUNTIF(beosztás!$LA13:$MD13,"S6")*6)+(COUNTIF(beosztás!$LA13:$MD13,"S7")*7)+(COUNTIF(beosztás!$LA13:$MD13,"S8")*8)+(COUNTIF(beosztás!$LA13:$MD13,"S9")*9)+(COUNTIF(beosztás!$LA13:$MD13,"S10")*10)+(COUNTIF(beosztás!$LA13:$MD13,"S11")*11)+(COUNTIF(beosztás!$LA13:$MD13,"S12")*12)</f>
        <v>0</v>
      </c>
      <c r="HP11" s="706">
        <f>COUNTIF(beosztás!$LA13:$MD13,"BN")*12+COUNTIF(beosztás!$LA13:$MD13,"BÉ")*12+COUNTIF(beosztás!$LA13:$MD13,"BDE")*8+COUNTIF(beosztás!$LA13:$MD13,"BDU")*8+COUNTIF(beosztás!$LA13:$MD13,"BÉJ")*8+COUNTIF(beosztás!$LA13:$MD13,"B1")*1+COUNTIF(beosztás!$LA13:$MD13,"B2")*2+COUNTIF(beosztás!$LA13:$MD13,"B3")*3+COUNTIF(beosztás!$KZ13:$MC13,"B5")*5+COUNTIF(beosztás!$KZ13:$MC13,"B6")*6+COUNTIF(beosztás!$KZ13:$MC13,"B7")*7+COUNTIF(beosztás!$KZ13:$MC13,"B8")*8+COUNTIF(beosztás!$LA13:$MD13,"B9")*9+COUNTIF(beosztás!$LA13:$MD13,"B10")*10+COUNTIF(beosztás!$LA13:$MD13,"B11")*11+COUNTIF(beosztás!$LA13:$MD13,"B12")*12+COUNTIF(beosztás!$LA13:$MD13,"BP")*0</f>
        <v>0</v>
      </c>
      <c r="HQ11" s="330">
        <f>SUM(HH11:HP11)-HN11</f>
        <v>0</v>
      </c>
      <c r="HR11" s="706">
        <f>IF(C11="",0,alapadatok!$AN$12)</f>
        <v>160</v>
      </c>
      <c r="HS11" s="330">
        <f>HQ11-HR11</f>
        <v>-160</v>
      </c>
      <c r="HT11" s="905">
        <f t="shared" ref="HT11:HT13" si="173">HO11</f>
        <v>0</v>
      </c>
      <c r="HU11" s="327"/>
      <c r="HV11" s="705">
        <f>COUNTIF(beosztás!$ME13:$NI13,"DE")*8</f>
        <v>0</v>
      </c>
      <c r="HW11" s="706">
        <f>COUNTIF(beosztás!$ME13:$NI13,"DU")*8</f>
        <v>0</v>
      </c>
      <c r="HX11" s="706">
        <f>COUNTIF(beosztás!$ME13:$NI13,"ÉJ")*8</f>
        <v>0</v>
      </c>
      <c r="HY11" s="706">
        <f>COUNTIF(beosztás!$ME13:$NI13,"N")*12</f>
        <v>0</v>
      </c>
      <c r="HZ11" s="706">
        <f>COUNTIF(beosztás!$ME13:$NI13,"É")*12</f>
        <v>0</v>
      </c>
      <c r="IA11" s="706">
        <f>SUM(beosztás!$ME13:$NI13)</f>
        <v>0</v>
      </c>
      <c r="IB11" s="706">
        <f>(COUNTIF(beosztás!$ME13:$NI13,"SN")*12)+(COUNTIF(beosztás!$ME13:$NI13,"SDE")*8)+(COUNTIF(beosztás!$ME13:$NI13,"SDU")*8)+(COUNTIF(beosztás!$ME13:$NI13,"SÉ")*12)+(COUNTIF(beosztás!$ME13:$NI13,"SÉJ")*8)+(COUNTIF(beosztás!$ME13:$NI13,"S1")*1)+(COUNTIF(beosztás!$ME13:$NI13,"S2")*2)+(COUNTIF(beosztás!$ME13:$NI13,"S3")*3)+(COUNTIF(beosztás!$ME13:$NI13,"S4")*4)+(COUNTIF(beosztás!$ME13:$NI13,"S5")*5)+(COUNTIF(beosztás!$ME13:$NI13,"S6")*6)+(COUNTIF(beosztás!$ME13:$NI13,"S7")*7)+(COUNTIF(beosztás!$ME13:$NI13,"S8")*8)+(COUNTIF(beosztás!$ME13:$NI13,"S9")*9)+(COUNTIF(beosztás!$ME13:$NI13,"S10")*10)+(COUNTIF(beosztás!$ME13:$NI13,"S11")*11)+(COUNTIF(beosztás!$ME13:$NI13,"S12")*12)</f>
        <v>0</v>
      </c>
      <c r="IC11" s="706">
        <f>COUNTIF(beosztás!$ME13:$NI13,"FÜ")*8</f>
        <v>16</v>
      </c>
      <c r="ID11" s="706">
        <f>COUNTIF(beosztás!$ME13:$NI13,"BN")*12+COUNTIF(beosztás!$ME13:$NI13,"BÉ")*12+COUNTIF(beosztás!$ME13:$NI13,"BDE")*8+COUNTIF(beosztás!$ME13:$NI13,"BDU")*8+COUNTIF(beosztás!$ME13:$NI13,"BÉJ")*8+COUNTIF(beosztás!$ME13:$NI13,"B1")*1+COUNTIF(beosztás!$ME13:$NI13,"B2")*2+COUNTIF(beosztás!$ME13:$NI13,"B3")*3+COUNTIF(beosztás!$ME13:$NI13,"B5")*5+COUNTIF(beosztás!$ME13:$NI13,"B6")*6+COUNTIF(beosztás!$ME13:$NI13,"B7")*7+COUNTIF(beosztás!$ME13:$NI13,"B8")*8+COUNTIF(beosztás!$ME13:$NI13,"B9")*9+COUNTIF(beosztás!$ME13:$NI13,"B10")*10+COUNTIF(beosztás!$ME13:$NI13,"B11")*11+COUNTIF(beosztás!$ME13:$NI13,"B12")*12+COUNTIF(beosztás!$ME13:$NI13,"BP")*0</f>
        <v>0</v>
      </c>
      <c r="IE11" s="330">
        <f t="shared" ref="IE11:IE13" si="174">SUM(HV11:ID11)-IC11</f>
        <v>0</v>
      </c>
      <c r="IF11" s="706">
        <f>IF(C11="",0,alapadatok!$AN$13)</f>
        <v>160</v>
      </c>
      <c r="IG11" s="330">
        <f>IE11-IF11</f>
        <v>-160</v>
      </c>
      <c r="IH11" s="739">
        <f t="shared" ref="IH11:IH13" si="175">IB11</f>
        <v>0</v>
      </c>
      <c r="II11" s="327"/>
      <c r="IJ11" s="329">
        <f t="shared" ref="IJ11:IJ13" si="176">HH11+HV11</f>
        <v>0</v>
      </c>
      <c r="IK11" s="330">
        <f t="shared" ref="IK11:IK13" si="177">HI11+HW11</f>
        <v>0</v>
      </c>
      <c r="IL11" s="330">
        <f t="shared" ref="IL11:IL13" si="178">HJ11+HX11</f>
        <v>0</v>
      </c>
      <c r="IM11" s="330">
        <f t="shared" ref="IM11:IM13" si="179">HK11+HY11</f>
        <v>0</v>
      </c>
      <c r="IN11" s="330">
        <f t="shared" ref="IN11:IN13" si="180">HL11+HZ11</f>
        <v>0</v>
      </c>
      <c r="IO11" s="330">
        <f t="shared" ref="IO11:IO13" si="181">HM11+IA11</f>
        <v>0</v>
      </c>
      <c r="IP11" s="330">
        <f>HO11+IB11</f>
        <v>0</v>
      </c>
      <c r="IQ11" s="330">
        <f>HN11+IC11</f>
        <v>24</v>
      </c>
      <c r="IR11" s="330">
        <f t="shared" si="130"/>
        <v>0</v>
      </c>
      <c r="IS11" s="330">
        <f t="shared" si="130"/>
        <v>0</v>
      </c>
      <c r="IT11" s="330">
        <f t="shared" si="130"/>
        <v>320</v>
      </c>
      <c r="IU11" s="330">
        <f>IS11-IT11</f>
        <v>-320</v>
      </c>
      <c r="IV11" s="905">
        <f t="shared" ref="IV11:IV13" si="182">IP11</f>
        <v>0</v>
      </c>
      <c r="IW11" s="39"/>
      <c r="JF11" s="21"/>
      <c r="JG11" s="21"/>
    </row>
    <row r="12" spans="1:267" x14ac:dyDescent="0.25">
      <c r="A12" s="386">
        <f>IF(beosztás!A14=0,"",beosztás!A14)</f>
        <v>3</v>
      </c>
      <c r="B12" s="387">
        <f>IF(beosztás!B14=0,"",beosztás!B14)</f>
        <v>61</v>
      </c>
      <c r="C12" s="387" t="str">
        <f>IF(beosztás!C14=0,"",beosztás!C14)</f>
        <v>Nagy Ferenc1</v>
      </c>
      <c r="D12" s="388" t="str">
        <f>IF(beosztás!D14=0,"",beosztás!D14)</f>
        <v>Shift supervisor</v>
      </c>
      <c r="E12" s="18"/>
      <c r="F12" s="705">
        <f>COUNTIF(beosztás!$I14:$AM14,"DE")*8</f>
        <v>16</v>
      </c>
      <c r="G12" s="706">
        <f>COUNTIF(beosztás!$I14:$AM14,"DU")*8</f>
        <v>0</v>
      </c>
      <c r="H12" s="706">
        <f>COUNTIF(beosztás!$I14:$AM14,"ÉJ")*8</f>
        <v>0</v>
      </c>
      <c r="I12" s="706">
        <f>COUNTIF(beosztás!$I14:$AM14,"N")*12</f>
        <v>60</v>
      </c>
      <c r="J12" s="706">
        <f>COUNTIF(beosztás!$I14:$AM14,"é")*12</f>
        <v>60</v>
      </c>
      <c r="K12" s="706">
        <f>SUM(beosztás!$I14:$AM14)</f>
        <v>6</v>
      </c>
      <c r="L12" s="706">
        <f>COUNTIF(beosztás!$I14:$AM14,"FÜ")*8</f>
        <v>8</v>
      </c>
      <c r="M12" s="706">
        <f>(COUNTIF(beosztás!$I14:$AM14,"SN")*12)+(COUNTIF(beosztás!$I14:$AM14,"SDE")*8)+(COUNTIF(beosztás!$I14:$AM14,"SDU")*8)+(COUNTIF(beosztás!$I14:$AM14,"S1")*1)+(COUNTIF(beosztás!$I14:$AM14,"S2")*2)+(COUNTIF(beosztás!$I14:$AM14,"S3")*3)+(COUNTIF(beosztás!$I14:$AM14,"S4")*4)+(COUNTIF(beosztás!$I14:$AM14,"S5")*5)+(COUNTIF(beosztás!$I14:$AM14,"S6")*6)+(COUNTIF(beosztás!$I14:$AM14,"S7")*7)+(COUNTIF(beosztás!$I14:$AM14,"S8")*8)+(COUNTIF(beosztás!$I14:$AM14,"S9")*9)+(COUNTIF(beosztás!$I14:$AM14,"S10")*10)+(COUNTIF(beosztás!$I14:$AM14,"S11")*11)+(COUNTIF(beosztás!$I14:$AM14,"S12")*12)+(COUNTIF(beosztás!$I14:$AM14,"SÉ")*12)+(COUNTIF(beosztás!$I14:$AM14,"SÉJ")*8)</f>
        <v>32</v>
      </c>
      <c r="N12" s="706">
        <f>COUNTIF(beosztás!$I14:$AM14,"BN")*12+COUNTIF(beosztás!$I14:$AM14,"BÉ")*12+COUNTIF(beosztás!$I14:$AM14,"BDE")*8+COUNTIF(beosztás!$I14:$AM14,"BDU")*8+COUNTIF(beosztás!$I14:$AM14,"BÉJ")*8+COUNTIF(beosztás!$I14:$AM14,"B1")*1+COUNTIF(beosztás!$I14:$AM14,"B2")*2+COUNTIF(beosztás!$I14:$AM14,"B3")*3+COUNTIF(beosztás!$I14:$AM14,"B5")*5+COUNTIF(beosztás!$I14:$AM14,"B6")*6+COUNTIF(beosztás!$I14:$AM14,"B7")*7+COUNTIF(beosztás!$I14:$AM14,"B8")*8+COUNTIF(beosztás!$I14:$AM14,"B9")*9+COUNTIF(beosztás!$I14:$AM14,"B10")*10+COUNTIF(beosztás!$I14:$AM14,"B11")*11+COUNTIF(beosztás!$I14:$AM14,"B12")*12+COUNTIF(beosztás!$I14:$AM14,"BP")*0</f>
        <v>0</v>
      </c>
      <c r="O12" s="706">
        <f>SUM(F12:N12)-L12</f>
        <v>174</v>
      </c>
      <c r="P12" s="706">
        <f>IF(C12="",0,alapadatok!$AN$2)</f>
        <v>176</v>
      </c>
      <c r="Q12" s="330">
        <f>O12-P12</f>
        <v>-2</v>
      </c>
      <c r="R12" s="739">
        <f>M12</f>
        <v>32</v>
      </c>
      <c r="S12" s="325"/>
      <c r="T12" s="705">
        <f>COUNTIF(beosztás!$AN14:$BO14,"DE")*8</f>
        <v>48</v>
      </c>
      <c r="U12" s="706">
        <f>COUNTIF(beosztás!$AN14:$BO14,"DU")*8</f>
        <v>0</v>
      </c>
      <c r="V12" s="706">
        <f>COUNTIF(beosztás!$AN14:$BO14,"ÉJ")*8</f>
        <v>0</v>
      </c>
      <c r="W12" s="706">
        <f>COUNTIF(beosztás!$AN14:$BO14,"N")*12</f>
        <v>60</v>
      </c>
      <c r="X12" s="706">
        <f>COUNTIF(beosztás!$AN14:$BO14,"É")*12</f>
        <v>36</v>
      </c>
      <c r="Y12" s="706">
        <f>SUM(beosztás!$AN14:$BO14)</f>
        <v>6</v>
      </c>
      <c r="Z12" s="706">
        <f>(COUNTIF(beosztás!$AN14:$BO14,"SN")*12)+(COUNTIF(beosztás!$AN14:$BO14,"SDE")*8)+(COUNTIF(beosztás!$AN14:$BO14,"SDU")*8)+(COUNTIF(beosztás!$AN14:$BO14,"SÉ")*12)+(COUNTIF(beosztás!$AN14:$BO14,"SÉJ")*8)+(COUNTIF(beosztás!$AN14:$BO14,"S1")*1)+(COUNTIF(beosztás!$AN14:$BO14,"S2")*2)+(COUNTIF(beosztás!$AN14:$BO14,"S3")*3)+(COUNTIF(beosztás!$AN14:$BO14,"S4")*4)+(COUNTIF(beosztás!$AN14:$BO14,"S5")*5)+(COUNTIF(beosztás!$AN14:$BO14,"S6")*6)+(COUNTIF(beosztás!$AN14:$BO14,"S7")*7)+(COUNTIF(beosztás!$AN14:$BO14,"S8")*8)+(COUNTIF(beosztás!$AN14:$BO14,"S9")*9)+(COUNTIF(beosztás!$AN14:$BO14,"S10")*10)+(COUNTIF(beosztás!$AN14:$BO14,"S11")*11)+(COUNTIF(beosztás!$AN14:$BO14,"S12")*12)</f>
        <v>12</v>
      </c>
      <c r="AA12" s="706">
        <f>COUNTIF(beosztás!$AN14:$BO14,"FÜ")*8</f>
        <v>0</v>
      </c>
      <c r="AB12" s="706">
        <f>COUNTIF(beosztás!$AN14:$BO14,"BN")*12+COUNTIF(beosztás!$AN14:$BO14,"BÉ")*12+COUNTIF(beosztás!$AN14:$BO14,"BDE")*8+COUNTIF(beosztás!$AN14:$BO14,"BDU")*8+COUNTIF(beosztás!$AN14:$BO14,"BÉJ")*8+COUNTIF(beosztás!$AN14:$BO14,"B1")*1+COUNTIF(beosztás!$AN14:$BO14,"B2")*2+COUNTIF(beosztás!$AN14:$BO14,"B3")*3+COUNTIF(beosztás!$AN14:$BO14,"B5")*5+COUNTIF(beosztás!$AN14:$BO14,"B6")*6+COUNTIF(beosztás!$AN14:$BO14,"B7")*7+COUNTIF(beosztás!$AN14:$BO14,"B8")*8+COUNTIF(beosztás!$AN14:$BO14,"B9")*9+COUNTIF(beosztás!$AN14:$BO14,"B10")*10+COUNTIF(beosztás!$AN14:$BO14,"B11")*11+COUNTIF(beosztás!$AN14:$BO14,"B12")*12+COUNTIF(beosztás!$AN14:$BO14,"BP")*0</f>
        <v>0</v>
      </c>
      <c r="AC12" s="330">
        <f>SUM(T12:AB12)-AA12</f>
        <v>162</v>
      </c>
      <c r="AD12" s="706">
        <f>IF(C12="",0,alapadatok!$AN$3)</f>
        <v>160</v>
      </c>
      <c r="AE12" s="330">
        <f>AC12-AD12</f>
        <v>2</v>
      </c>
      <c r="AF12" s="739">
        <f t="shared" si="131"/>
        <v>12</v>
      </c>
      <c r="AG12" s="325"/>
      <c r="AH12" s="329">
        <f t="shared" si="89"/>
        <v>64</v>
      </c>
      <c r="AI12" s="330">
        <f t="shared" si="89"/>
        <v>0</v>
      </c>
      <c r="AJ12" s="330">
        <f t="shared" si="89"/>
        <v>0</v>
      </c>
      <c r="AK12" s="330">
        <f t="shared" si="89"/>
        <v>120</v>
      </c>
      <c r="AL12" s="330">
        <f t="shared" si="89"/>
        <v>96</v>
      </c>
      <c r="AM12" s="330">
        <f t="shared" si="89"/>
        <v>12</v>
      </c>
      <c r="AN12" s="330">
        <f>M12+Z12</f>
        <v>44</v>
      </c>
      <c r="AO12" s="330">
        <f>L12+AA12</f>
        <v>8</v>
      </c>
      <c r="AP12" s="330">
        <f t="shared" si="90"/>
        <v>0</v>
      </c>
      <c r="AQ12" s="330">
        <f t="shared" si="90"/>
        <v>336</v>
      </c>
      <c r="AR12" s="330">
        <f t="shared" si="90"/>
        <v>336</v>
      </c>
      <c r="AS12" s="330">
        <f>AQ12-AR12</f>
        <v>0</v>
      </c>
      <c r="AT12" s="739">
        <f t="shared" si="132"/>
        <v>44</v>
      </c>
      <c r="AU12" s="326"/>
      <c r="AV12" s="705">
        <f>COUNTIF(beosztás!$BP14:$CT14,"DE")*8</f>
        <v>16</v>
      </c>
      <c r="AW12" s="706">
        <f>COUNTIF(beosztás!$BP14:$CT14,"DU")*8</f>
        <v>0</v>
      </c>
      <c r="AX12" s="706">
        <f>COUNTIF(beosztás!$BP14:$CT14,"ÉJ")*8</f>
        <v>8</v>
      </c>
      <c r="AY12" s="706">
        <f>COUNTIF(beosztás!$BP14:$CT14,"N")*12</f>
        <v>60</v>
      </c>
      <c r="AZ12" s="706">
        <f>COUNTIF(beosztás!$BP14:$CT14,"é")*12</f>
        <v>24</v>
      </c>
      <c r="BA12" s="706">
        <f>SUM(beosztás!$BP14:$CT14)</f>
        <v>0</v>
      </c>
      <c r="BB12" s="706">
        <f>COUNTIF(beosztás!$BP14:$CT14,"FÜ")*8</f>
        <v>8</v>
      </c>
      <c r="BC12" s="895">
        <f>(COUNTIF(beosztás!$BP14:$CT14,"SN")*12)+(COUNTIF(beosztás!$BP14:$CT14,"SDE")*8)+(COUNTIF(beosztás!$BP14:$CT14,"SDU")*8)+(COUNTIF(beosztás!$BP14:$CT14,"SÉ")*12)+(COUNTIF(beosztás!$BP14:$CT14,"SÉJ")*8)+(COUNTIF(beosztás!$BP14:$CT14,"S1")*1)+(COUNTIF(beosztás!$BP14:$CT14,"S2")*2)+(COUNTIF(beosztás!$BP14:$CT14,"S3")*3)+(COUNTIF(beosztás!$BP14:$CT14,"S4")*4)+(COUNTIF(beosztás!$BP14:$CT14,"S5")*5)+(COUNTIF(beosztás!$BP14:$CT14,"S6")*6)+(COUNTIF(beosztás!$BP14:$CT14,"S7")*7)+(COUNTIF(beosztás!$BP14:$CT14,"S8")*8)+(COUNTIF(beosztás!$BP14:$CT14,"S9")*9)+(COUNTIF(beosztás!$BP14:$CT14,"S10")*10)+(COUNTIF(beosztás!$BP14:$CT14,"S11")*11)+(COUNTIF(beosztás!$BP14:$CT14,"S12")*12)</f>
        <v>44</v>
      </c>
      <c r="BD12" s="706">
        <f>COUNTIF(beosztás!$BP14:$CT14,"BN")*12+COUNTIF(beosztás!$BP14:$CT14,"BÉ")*12+COUNTIF(beosztás!$BP14:$CT14,"BDE")*8+COUNTIF(beosztás!$BP14:$CT14,"BDU")*8+COUNTIF(beosztás!$BP14:$CT14,"BÉJ")*8+COUNTIF(beosztás!$BP14:$CT14,"B1")*1+COUNTIF(beosztás!$BP14:$CT14,"B2")*2+COUNTIF(beosztás!$BP14:$CT14,"B3")*3+COUNTIF(beosztás!$BP14:$CT14,"B5")*5+COUNTIF(beosztás!$BP14:$CT14,"B6")*6+COUNTIF(beosztás!$BP14:$CT14,"B7")*7+COUNTIF(beosztás!$BP14:$CT14,"B8")*8+COUNTIF(beosztás!$BP14:$CT14,"B9")*9+COUNTIF(beosztás!$BP14:$CT14,"B10")*10+COUNTIF(beosztás!$BP14:$CT14,"B11")*11+COUNTIF(beosztás!$BP14:$CT14,"B12")*12+COUNTIF(beosztás!$BP14:$CT14,"BP")*0</f>
        <v>0</v>
      </c>
      <c r="BE12" s="330">
        <f t="shared" si="133"/>
        <v>152</v>
      </c>
      <c r="BF12" s="706">
        <f>IF(C12="",0,alapadatok!$AN$4)</f>
        <v>160</v>
      </c>
      <c r="BG12" s="330">
        <f>BE12-BF12</f>
        <v>-8</v>
      </c>
      <c r="BH12" s="739">
        <f t="shared" si="134"/>
        <v>44</v>
      </c>
      <c r="BI12" s="325"/>
      <c r="BJ12" s="705">
        <f>COUNTIF(beosztás!$CU14:$DX14,"DE")*8</f>
        <v>8</v>
      </c>
      <c r="BK12" s="706">
        <f>COUNTIF(beosztás!$CU14:$DX14,"DU")*8</f>
        <v>0</v>
      </c>
      <c r="BL12" s="706">
        <f>COUNTIF(beosztás!$CU14:$DX14,"ÉJ")*8</f>
        <v>0</v>
      </c>
      <c r="BM12" s="706">
        <f>COUNTIF(beosztás!$CU14:$DX14,"N")*12</f>
        <v>84</v>
      </c>
      <c r="BN12" s="706">
        <f>COUNTIF(beosztás!$CU14:$DX14,"É")*12</f>
        <v>84</v>
      </c>
      <c r="BO12" s="706">
        <f>SUM(beosztás!$CU14:$DX14)</f>
        <v>0</v>
      </c>
      <c r="BP12" s="895">
        <f>(COUNTIF(beosztás!$CU14:$DX14,"SN")*12)+(COUNTIF(beosztás!$CU14:$DX14,"SDE")*8)+(COUNTIF(beosztás!$CU14:$DX14,"SDU")*8)+(COUNTIF(beosztás!$CU14:$DX14,"SÉ")*12)+(COUNTIF(beosztás!$CU14:$DX14,"SÉJ")*8)+(COUNTIF(beosztás!$CU14:$DX14,"S1")*1)+(COUNTIF(beosztás!$CU14:$DX14,"S2")*2)+(COUNTIF(beosztás!$CU14:$DX14,"S3")*3)+(COUNTIF(beosztás!$CU14:$DX14,"S4")*4)+(COUNTIF(beosztás!$CU14:$DX14,"S5")*5)+(COUNTIF(beosztás!$CU14:$DX14,"S6")*6)+(COUNTIF(beosztás!$CU14:$DX14,"S7")*7)+(COUNTIF(beosztás!$CU14:$DX14,"S8")*8)+(COUNTIF(beosztás!$CU14:$DX14,"S9")*9)+(COUNTIF(beosztás!$CU14:$DX14,"S10")*10)+(COUNTIF(beosztás!$CU14:$DX14,"S11")*11)+(COUNTIF(beosztás!$CU14:$DX14,"S12")*12)</f>
        <v>0</v>
      </c>
      <c r="BQ12" s="706">
        <f>COUNTIF(beosztás!$CU14:$DX14,"FÜ")*8</f>
        <v>8</v>
      </c>
      <c r="BR12" s="706">
        <f>COUNTIF(beosztás!$CU14:$DX14,"BN")*12+COUNTIF(beosztás!$CU14:$DX14,"BÉ")*12+COUNTIF(beosztás!$CU14:$DX14,"BDE")*8+COUNTIF(beosztás!$CU14:$DX14,"BDU")*8+COUNTIF(beosztás!$CU14:$DX14,"BÉJ")*8+COUNTIF(beosztás!$CU14:$DX14,"B1")*1+COUNTIF(beosztás!$CU14:$DX14,"B2")*2+COUNTIF(beosztás!$CU14:$DX14,"B3")*3+COUNTIF(beosztás!$CU14:$DX14,"B5")*5+COUNTIF(beosztás!$CU14:$DX14,"B6")*6+COUNTIF(beosztás!$CU14:$DX14,"B7")*7+COUNTIF(beosztás!$CU14:$DX14,"B8")*8+COUNTIF(beosztás!$CU14:$DX14,"B9")*9+COUNTIF(beosztás!$CU14:$DX14,"B10")*10+COUNTIF(beosztás!$CU14:$DX14,"B11")*11+COUNTIF(beosztás!$CU14:$DX14,"B12")*12+COUNTIF(beosztás!$CU14:$DX14,"BP")*0</f>
        <v>0</v>
      </c>
      <c r="BS12" s="330">
        <f>SUM(BJ12:BR12)-BQ12</f>
        <v>176</v>
      </c>
      <c r="BT12" s="706">
        <f>IF(C12="",0,alapadatok!$AN$5)</f>
        <v>168</v>
      </c>
      <c r="BU12" s="330">
        <f>BS12-BT12</f>
        <v>8</v>
      </c>
      <c r="BV12" s="739">
        <f t="shared" si="135"/>
        <v>0</v>
      </c>
      <c r="BW12" s="325"/>
      <c r="BX12" s="329">
        <f t="shared" si="136"/>
        <v>24</v>
      </c>
      <c r="BY12" s="330">
        <f t="shared" si="137"/>
        <v>0</v>
      </c>
      <c r="BZ12" s="330">
        <f t="shared" si="138"/>
        <v>8</v>
      </c>
      <c r="CA12" s="330">
        <f t="shared" si="139"/>
        <v>144</v>
      </c>
      <c r="CB12" s="330">
        <f t="shared" si="140"/>
        <v>108</v>
      </c>
      <c r="CC12" s="330">
        <f t="shared" si="141"/>
        <v>0</v>
      </c>
      <c r="CD12" s="330">
        <f>BC12+BP12</f>
        <v>44</v>
      </c>
      <c r="CE12" s="330">
        <f>BB12+BQ12</f>
        <v>16</v>
      </c>
      <c r="CF12" s="330">
        <f t="shared" si="98"/>
        <v>0</v>
      </c>
      <c r="CG12" s="330">
        <f t="shared" si="98"/>
        <v>328</v>
      </c>
      <c r="CH12" s="330">
        <f t="shared" si="98"/>
        <v>328</v>
      </c>
      <c r="CI12" s="330">
        <f>CG12-CH12</f>
        <v>0</v>
      </c>
      <c r="CJ12" s="739">
        <f t="shared" si="142"/>
        <v>44</v>
      </c>
      <c r="CK12" s="326"/>
      <c r="CL12" s="705">
        <f>COUNTIF(beosztás!$DY14:$FC14,"DE")*8</f>
        <v>0</v>
      </c>
      <c r="CM12" s="706">
        <f>COUNTIF(beosztás!$DY14:$FC14,"DU")*8</f>
        <v>0</v>
      </c>
      <c r="CN12" s="706">
        <f>COUNTIF(beosztás!$DY14:$FC14,"ÉJ")*8</f>
        <v>0</v>
      </c>
      <c r="CO12" s="706">
        <f>COUNTIF(beosztás!$DY14:$FC14,"N")*12</f>
        <v>0</v>
      </c>
      <c r="CP12" s="706">
        <f>COUNTIF(beosztás!$DY14:$FC14,"é")*12</f>
        <v>0</v>
      </c>
      <c r="CQ12" s="706">
        <f>SUM(beosztás!$DY14:$FC14)</f>
        <v>0</v>
      </c>
      <c r="CR12" s="706">
        <f>COUNTIF(beosztás!$DY14:$FC14,"FÜ")*8</f>
        <v>16</v>
      </c>
      <c r="CS12" s="895">
        <f>(COUNTIF(beosztás!$DY14:$FC14,"SN")*12)+(COUNTIF(beosztás!$DY14:$FC14,"SDE")*8)+(COUNTIF(beosztás!$DY14:$FC14,"SDU")*8)+(COUNTIF(beosztás!$DY14:$FC14,"SÉ")*12)+(COUNTIF(beosztás!$DY14:$FC14,"SÉJ")*8)+(COUNTIF(beosztás!$DY14:$FC14,"S1")*1)+(COUNTIF(beosztás!$DY14:$FC14,"S2")*2)+(COUNTIF(beosztás!$DY14:$FC14,"S3")*3)+(COUNTIF(beosztás!$DY14:$FC14,"S4")*4)+(COUNTIF(beosztás!$DY14:$FC14,"S5")*5)+(COUNTIF(beosztás!$DY14:$FC14,"S6")*6)+(COUNTIF(beosztás!$DY14:$FC14,"S7")*7)+(COUNTIF(beosztás!$DY14:$FC14,"S8")*8)+(COUNTIF(beosztás!$DY14:$FC14,"S9")*9)+(COUNTIF(beosztás!$DY14:$FC14,"S10")*10)+(COUNTIF(beosztás!$DY14:$FC14,"S11")*11)+(COUNTIF(beosztás!$DY14:$FC14,"S12")*12)</f>
        <v>0</v>
      </c>
      <c r="CT12" s="706">
        <f>COUNTIF(beosztás!$DY14:$FC14,"BN")*12+COUNTIF(beosztás!$DY14:$FC14,"BÉ")*12+COUNTIF(beosztás!$DY14:$FC14,"BDE")*8+COUNTIF(beosztás!$DY14:$FC14,"BDU")*8+COUNTIF(beosztás!$DY14:$FC14,"BÉJ")*8+COUNTIF(beosztás!$DY14:$FC14,"B1")*1+COUNTIF(beosztás!$DY14:$FC14,"B2")*2+COUNTIF(beosztás!$DY14:$FC14,"B3")*3+COUNTIF(beosztás!$DY14:$FC14,"B5")*5+COUNTIF(beosztás!$DY14:$FC14,"B6")*6+COUNTIF(beosztás!$DY14:$FC14,"B7")*7+COUNTIF(beosztás!$DY14:$FC14,"B8")*8+COUNTIF(beosztás!$DY14:$FC14,"B9")*9+COUNTIF(beosztás!$DY14:$FC14,"B10")*10+COUNTIF(beosztás!$DY14:$FC14,"B11")*11+COUNTIF(beosztás!$DY14:$FC14,"B12")*12+COUNTIF(beosztás!$DY14:$FC14,"BP")*0</f>
        <v>0</v>
      </c>
      <c r="CU12" s="330">
        <f>SUM(CL12:CT12)-CR12</f>
        <v>0</v>
      </c>
      <c r="CV12" s="706">
        <f>IF(C12="",0,alapadatok!$AN$6)</f>
        <v>168</v>
      </c>
      <c r="CW12" s="330">
        <f>CU12-CV12</f>
        <v>-168</v>
      </c>
      <c r="CX12" s="905">
        <f t="shared" si="143"/>
        <v>0</v>
      </c>
      <c r="CY12" s="325"/>
      <c r="CZ12" s="705">
        <f>COUNTIF(beosztás!$FD14:$GG14,"DE")*8</f>
        <v>0</v>
      </c>
      <c r="DA12" s="706">
        <f>COUNTIF(beosztás!$FD14:$GG14,"DU")*8</f>
        <v>0</v>
      </c>
      <c r="DB12" s="706">
        <f>COUNTIF(beosztás!$FD14:$GG14,"ÉJ")*8</f>
        <v>0</v>
      </c>
      <c r="DC12" s="706">
        <f>COUNTIF(beosztás!$FD14:$GG14,"N")*12</f>
        <v>0</v>
      </c>
      <c r="DD12" s="706">
        <f>COUNTIF(beosztás!$FD14:$GG14,"É")*12</f>
        <v>0</v>
      </c>
      <c r="DE12" s="706">
        <f>SUM(beosztás!$FD14:$GG14)</f>
        <v>0</v>
      </c>
      <c r="DF12" s="895">
        <f>(COUNTIF(beosztás!$FD14:$GG14,"SN")*12)+(COUNTIF(beosztás!$FD14:$GG14,"SDE")*8)+(COUNTIF(beosztás!$FD14:$GG14,"SDU")*8)+(COUNTIF(beosztás!$FD14:$GG14,"SÉ")*12)+(COUNTIF(beosztás!$FD14:$GG14,"SÉJ")*8)+(COUNTIF(beosztás!$FD14:$GG14,"S1")*1)+(COUNTIF(beosztás!$FD14:$GG14,"S2")*2)+(COUNTIF(beosztás!$FD14:$GG14,"S3")*3)+(COUNTIF(beosztás!$FD14:$GG14,"S4")*4)+(COUNTIF(beosztás!$FD14:$GG14,"S5")*5)+(COUNTIF(beosztás!$FD14:$GG14,"S6")*6)+(COUNTIF(beosztás!$FD14:$GG14,"S7")*7)+(COUNTIF(beosztás!$FD14:$GG14,"S8")*8)+(COUNTIF(beosztás!$FD14:$GG14,"S9")*9)+(COUNTIF(beosztás!$FD14:$GG14,"S10")*10)+(COUNTIF(beosztás!$FD14:$GG14,"S11")*11)+(COUNTIF(beosztás!$FD14:$GG14,"S12")*12)</f>
        <v>0</v>
      </c>
      <c r="DG12" s="706">
        <f>COUNTIF(beosztás!$FD14:$GG14,"FÜ")*8</f>
        <v>0</v>
      </c>
      <c r="DH12" s="706">
        <f>COUNTIF(beosztás!$FD14:$GG14,"BN")*12+COUNTIF(beosztás!$FD14:$GG14,"BÉ")*12+COUNTIF(beosztás!$FD14:$GG14,"BDE")*8+COUNTIF(beosztás!$FD14:$GG14,"BDU")*8+COUNTIF(beosztás!$FD14:$GG14,"BÉJ")*8+COUNTIF(beosztás!$FD14:$GG14,"B1")*1+COUNTIF(beosztás!$FD14:$GG14,"B2")*2+COUNTIF(beosztás!$FD14:$GG14,"B3")*3+COUNTIF(beosztás!$FD14:$GG14,"B5")*5+COUNTIF(beosztás!$FD14:$GG14,"B6")*6+COUNTIF(beosztás!$FD14:$GG14,"B7")*7+COUNTIF(beosztás!$FD14:$GG14,"B8")*8+COUNTIF(beosztás!$FD14:$GG14,"B9")*9+COUNTIF(beosztás!$FD14:$GG14,"B10")*10+COUNTIF(beosztás!$FD14:$GG14,"B11")*11+COUNTIF(beosztás!$FD14:$GG14,"B12")*12+COUNTIF(beosztás!$FD14:$GG14,"BP")*0</f>
        <v>0</v>
      </c>
      <c r="DI12" s="330">
        <f t="shared" si="144"/>
        <v>0</v>
      </c>
      <c r="DJ12" s="706">
        <f>IF(C12="",0,alapadatok!$AN$7)</f>
        <v>160</v>
      </c>
      <c r="DK12" s="330">
        <f>DI12-DJ12</f>
        <v>-160</v>
      </c>
      <c r="DL12" s="739">
        <f t="shared" si="145"/>
        <v>0</v>
      </c>
      <c r="DM12" s="325"/>
      <c r="DN12" s="329">
        <f t="shared" si="146"/>
        <v>0</v>
      </c>
      <c r="DO12" s="330">
        <f t="shared" si="147"/>
        <v>0</v>
      </c>
      <c r="DP12" s="330">
        <f t="shared" si="148"/>
        <v>0</v>
      </c>
      <c r="DQ12" s="330">
        <f t="shared" si="149"/>
        <v>0</v>
      </c>
      <c r="DR12" s="330">
        <f t="shared" si="150"/>
        <v>0</v>
      </c>
      <c r="DS12" s="330">
        <f t="shared" si="151"/>
        <v>0</v>
      </c>
      <c r="DT12" s="330">
        <f>CS12+DF12</f>
        <v>0</v>
      </c>
      <c r="DU12" s="330">
        <f>CR12+DG12</f>
        <v>16</v>
      </c>
      <c r="DV12" s="330">
        <f t="shared" si="106"/>
        <v>0</v>
      </c>
      <c r="DW12" s="330">
        <f t="shared" si="106"/>
        <v>0</v>
      </c>
      <c r="DX12" s="330">
        <f t="shared" si="106"/>
        <v>328</v>
      </c>
      <c r="DY12" s="330">
        <f>DW12-DX12</f>
        <v>-328</v>
      </c>
      <c r="DZ12" s="905">
        <f t="shared" si="152"/>
        <v>0</v>
      </c>
      <c r="EA12" s="326"/>
      <c r="EB12" s="705">
        <f>COUNTIF(beosztás!$GH14:$HL14,"DE")*8</f>
        <v>0</v>
      </c>
      <c r="EC12" s="706">
        <f>COUNTIF(beosztás!$GH14:$HL14,"DU")*8</f>
        <v>0</v>
      </c>
      <c r="ED12" s="706">
        <f>COUNTIF(beosztás!$GH14:$HL14,"ÉJ")*8</f>
        <v>0</v>
      </c>
      <c r="EE12" s="706">
        <f>COUNTIF(beosztás!$GH14:$HL14,"N")*12</f>
        <v>0</v>
      </c>
      <c r="EF12" s="706">
        <f>COUNTIF(beosztás!$GH14:$HL14,"é")*12</f>
        <v>0</v>
      </c>
      <c r="EG12" s="706">
        <f>SUM(beosztás!$GH14:$HL14)</f>
        <v>0</v>
      </c>
      <c r="EH12" s="706">
        <f>COUNTIF(beosztás!$GH14:$HL14,"FÜ")*8</f>
        <v>0</v>
      </c>
      <c r="EI12" s="895">
        <f>(COUNTIF(beosztás!$GH14:$HL14,"SN")*12)+(COUNTIF(beosztás!$GH14:$HL14,"SDE")*8)+(COUNTIF(beosztás!$GH14:$HL14,"SDU")*8)+(COUNTIF(beosztás!$GH14:$HL14,"SÉ")*12)+(COUNTIF(beosztás!$GH14:$HL14,"SÉJ")*8)+(COUNTIF(beosztás!$GH14:$HL14,"S1")*1)+(COUNTIF(beosztás!$GH14:$HL14,"S2")*2)+(COUNTIF(beosztás!$GH14:$HL14,"S3")*3)+(COUNTIF(beosztás!$GH14:$HL14,"S4")*4)+(COUNTIF(beosztás!$GH14:$HL14,"S5")*5)+(COUNTIF(beosztás!$GH14:$HL14,"S6")*6)+(COUNTIF(beosztás!$GH14:$HL14,"S7")*7)+(COUNTIF(beosztás!$GH14:$HL14,"S8")*8)+(COUNTIF(beosztás!$GH14:$HL14,"S9")*9)+(COUNTIF(beosztás!$GH14:$HL14,"S10")*10)+(COUNTIF(beosztás!$GH14:$HL14,"S11")*11)+(COUNTIF(beosztás!$GH14:$HL14,"S12")*12)</f>
        <v>0</v>
      </c>
      <c r="EJ12" s="706">
        <f>COUNTIF(beosztás!$GH14:$HL14,"BN")*12+COUNTIF(beosztás!$GH14:$HL14,"BÉ")*12+COUNTIF(beosztás!$GH14:$HL14,"BDE")*8+COUNTIF(beosztás!$GH14:$HL14,"BDU")*8+COUNTIF(beosztás!$GH14:$HL14,"BÉJ")*8+COUNTIF(beosztás!$GH14:$HL14,"B1")*1+COUNTIF(beosztás!$GH14:$HL14,"B2")*2+COUNTIF(beosztás!$GH14:$HL14,"B3")*3+COUNTIF(beosztás!$GH14:$HL14,"B5")*5+COUNTIF(beosztás!$GH14:$HL14,"B6")*6+COUNTIF(beosztás!$GH14:$HL14,"B7")*7+COUNTIF(beosztás!$GH14:$HL14,"B8")*8+COUNTIF(beosztás!$GH14:$HL14,"B9")*9+COUNTIF(beosztás!$GH14:$HL14,"B10")*10+COUNTIF(beosztás!$GH14:$HL14,"B11")*11+COUNTIF(beosztás!$GH14:$HL14,"B12")*12+COUNTIF(beosztás!$GH14:$HL14,"BP")*0</f>
        <v>0</v>
      </c>
      <c r="EK12" s="330">
        <f>SUM(EB12:EJ12)-EH12</f>
        <v>0</v>
      </c>
      <c r="EL12" s="706">
        <f>IF(C12="",0,alapadatok!$AN$8)</f>
        <v>184</v>
      </c>
      <c r="EM12" s="330">
        <f>EK12-EL12</f>
        <v>-184</v>
      </c>
      <c r="EN12" s="905">
        <f t="shared" si="153"/>
        <v>0</v>
      </c>
      <c r="EO12" s="325"/>
      <c r="EP12" s="705">
        <f>COUNTIF(beosztás!$HM14:$IQ14,"DE")*8</f>
        <v>0</v>
      </c>
      <c r="EQ12" s="706">
        <f>COUNTIF(beosztás!$HM14:$IQ14,"DU")*8</f>
        <v>0</v>
      </c>
      <c r="ER12" s="706">
        <f>COUNTIF(beosztás!$HM14:$IQ14,"ÉJ")*8</f>
        <v>0</v>
      </c>
      <c r="ES12" s="706">
        <f>COUNTIF(beosztás!$HM14:$IQ14,"N")*12</f>
        <v>0</v>
      </c>
      <c r="ET12" s="706">
        <f>COUNTIF(beosztás!$HM14:$IQ14,"É")*12</f>
        <v>0</v>
      </c>
      <c r="EU12" s="706">
        <f>SUM(beosztás!$HM14:$IQ14)</f>
        <v>0</v>
      </c>
      <c r="EV12" s="895">
        <f>(COUNTIF(beosztás!$HM14:$IQ14,"SN")*12)+(COUNTIF(beosztás!$HM14:$IQ14,"SDE")*8)+(COUNTIF(beosztás!$HM14:$IQ14,"SDU")*8)+(COUNTIF(beosztás!$HM14:$IQ14,"SÉ")*12)+(COUNTIF(beosztás!$HM14:$IQ14,"SÉJ")*8)+(COUNTIF(beosztás!$HM14:$IQ14,"S1")*1)+(COUNTIF(beosztás!$HM14:$IQ14,"S2")*2)+(COUNTIF(beosztás!$HM14:$IQ14,"S3")*3)+(COUNTIF(beosztás!$HM14:$IQ14,"S4")*4)+(COUNTIF(beosztás!$HM14:$IQ14,"S5")*5)+(COUNTIF(beosztás!$HM14:$IQ14,"S6")*6)+(COUNTIF(beosztás!$HM14:$IQ14,"S7")*7)+(COUNTIF(beosztás!$HM14:$IQ14,"S8")*8)+(COUNTIF(beosztás!$HM14:$IQ14,"S9")*9)+(COUNTIF(beosztás!$HM14:$IQ14,"S10")*10)+(COUNTIF(beosztás!$HM14:$IQ14,"S11")*11)+(COUNTIF(beosztás!$HM14:$IQ14,"S12")*12)</f>
        <v>0</v>
      </c>
      <c r="EW12" s="706">
        <f>COUNTIF(beosztás!$HM14:$IQ14,"FÜ")*8</f>
        <v>8</v>
      </c>
      <c r="EX12" s="706">
        <f>COUNTIF(beosztás!$HM14:$IQ14,"BN")*12+COUNTIF(beosztás!$HM14:$IQ14,"BÉ")*12+COUNTIF(beosztás!$HM14:$IQ14,"BDE")*8+COUNTIF(beosztás!$HM14:$IQ14,"BDU")*8+COUNTIF(beosztás!$HM14:$IQ14,"BÉJ")*8+COUNTIF(beosztás!$HM14:$IQ14,"B1")*1+COUNTIF(beosztás!$HM14:$IQ14,"B2")*2+COUNTIF(beosztás!$HM14:$IQ14,"B3")*3+COUNTIF(beosztás!$HM14:$IQ14,"B5")*5+COUNTIF(beosztás!$HM14:$IQ14,"B6")*6+COUNTIF(beosztás!$HM14:$IQ14,"B7")*7+COUNTIF(beosztás!$HM14:$IQ14,"B8")*8+COUNTIF(beosztás!$HM14:$IQ14,"B9")*9+COUNTIF(beosztás!$HM14:$IQ14,"B10")*10+COUNTIF(beosztás!$HM14:$IQ14,"B11")*11+COUNTIF(beosztás!$HM14:$IQ14,"B12")*12+COUNTIF(beosztás!$HM14:$IQ14,"BP")*0</f>
        <v>0</v>
      </c>
      <c r="EY12" s="330">
        <f t="shared" si="154"/>
        <v>0</v>
      </c>
      <c r="EZ12" s="706">
        <f>IF(C12="",0,alapadatok!$AN$9)</f>
        <v>168</v>
      </c>
      <c r="FA12" s="330">
        <f>EY12-EZ12</f>
        <v>-168</v>
      </c>
      <c r="FB12" s="905">
        <f t="shared" si="155"/>
        <v>0</v>
      </c>
      <c r="FC12" s="325"/>
      <c r="FD12" s="329">
        <f t="shared" si="156"/>
        <v>0</v>
      </c>
      <c r="FE12" s="330">
        <f t="shared" si="157"/>
        <v>0</v>
      </c>
      <c r="FF12" s="330">
        <f t="shared" si="158"/>
        <v>0</v>
      </c>
      <c r="FG12" s="330">
        <f t="shared" si="159"/>
        <v>0</v>
      </c>
      <c r="FH12" s="330">
        <f t="shared" si="160"/>
        <v>0</v>
      </c>
      <c r="FI12" s="330">
        <f t="shared" si="161"/>
        <v>0</v>
      </c>
      <c r="FJ12" s="330">
        <f>EI12+EV12</f>
        <v>0</v>
      </c>
      <c r="FK12" s="330">
        <f>EH12+EW12</f>
        <v>8</v>
      </c>
      <c r="FL12" s="330">
        <f t="shared" si="114"/>
        <v>0</v>
      </c>
      <c r="FM12" s="330">
        <f t="shared" si="114"/>
        <v>0</v>
      </c>
      <c r="FN12" s="330">
        <f t="shared" si="114"/>
        <v>352</v>
      </c>
      <c r="FO12" s="330">
        <f>FM12-FN12</f>
        <v>-352</v>
      </c>
      <c r="FP12" s="905">
        <f t="shared" si="162"/>
        <v>0</v>
      </c>
      <c r="FQ12" s="326"/>
      <c r="FR12" s="705">
        <f>COUNTIF(beosztás!$IR14:$JU14,"DE")*8</f>
        <v>0</v>
      </c>
      <c r="FS12" s="706">
        <f>COUNTIF(beosztás!$IR14:$JU14,"DU")*8</f>
        <v>0</v>
      </c>
      <c r="FT12" s="706">
        <f>COUNTIF(beosztás!$IR14:$JU14,"ÉJ")*8</f>
        <v>0</v>
      </c>
      <c r="FU12" s="706">
        <f>COUNTIF(beosztás!$IR14:$JU14,"N")*12</f>
        <v>0</v>
      </c>
      <c r="FV12" s="706">
        <f>COUNTIF(beosztás!$IR14:$JU14,"é")*12</f>
        <v>0</v>
      </c>
      <c r="FW12" s="706">
        <f>SUM(beosztás!$IR14:$JU14)</f>
        <v>0</v>
      </c>
      <c r="FX12" s="706">
        <f>COUNTIF(beosztás!$IR14:$JU14,"FÜ")*8</f>
        <v>0</v>
      </c>
      <c r="FY12" s="895">
        <f>(COUNTIF(beosztás!$IR14:$JU14,"SN")*12)+(COUNTIF(beosztás!$IR14:$JU14,"SDE")*8)+(COUNTIF(beosztás!$IR14:$JU14,"SDU")*8)+(COUNTIF(beosztás!$IR14:$JU14,"SÉ")*12)+(COUNTIF(beosztás!$IR14:$JU14,"SÉJ")*8)+(COUNTIF(beosztás!$IR14:$JU14,"S1")*1)+(COUNTIF(beosztás!$IR14:$JU14,"S2")*2)+(COUNTIF(beosztás!$IR14:$JU14,"S3")*3)+(COUNTIF(beosztás!$IR14:$JU14,"S4")*4)+(COUNTIF(beosztás!$IR14:$JU14,"S5")*5)+(COUNTIF(beosztás!$IR14:$JU14,"S6")*6)+(COUNTIF(beosztás!$IR14:$JU14,"S7")*7)+(COUNTIF(beosztás!$IR14:$JU14,"S8")*8)+(COUNTIF(beosztás!$IR14:$JU14,"S9")*9)+(COUNTIF(beosztás!$IR14:$JU14,"S10")*10)+(COUNTIF(beosztás!$IR14:$JU14,"S11")*11)+(COUNTIF(beosztás!$IR14:$JU14,"S12")*12)</f>
        <v>0</v>
      </c>
      <c r="FZ12" s="706">
        <f>COUNTIF(beosztás!$IR14:$JU14,"BN")*12+COUNTIF(beosztás!$IR14:$JU14,"BÉ")*12+COUNTIF(beosztás!$IR14:$JU14,"BDE")*8+COUNTIF(beosztás!$IR14:$JU14,"BDU")*8+COUNTIF(beosztás!$IR14:$JU14,"BÉJ")*8+COUNTIF(beosztás!$IR14:$JU14,"B1")*1+COUNTIF(beosztás!$IR14:$JU14,"B2")*2+COUNTIF(beosztás!$IR14:$JU14,"B3")*3+COUNTIF(beosztás!$IR14:$JU14,"B5")*5+COUNTIF(beosztás!$IR14:$JU14,"B6")*6+COUNTIF(beosztás!$IR14:$JU14,"B7")*7+COUNTIF(beosztás!$IR14:$JU14,"B8")*8+COUNTIF(beosztás!$IR14:$JU14,"B9")*9+COUNTIF(beosztás!$IR14:$JU14,"B10")*10+COUNTIF(beosztás!$IR14:$JU14,"B11")*11+COUNTIF(beosztás!$IR14:$JU14,"B12")*12+COUNTIF(beosztás!$IR14:$JU14,"BP")*0</f>
        <v>0</v>
      </c>
      <c r="GA12" s="330">
        <f>SUM(FR12:FZ12)-FX12</f>
        <v>0</v>
      </c>
      <c r="GB12" s="706">
        <f>IF(C12="",0,alapadatok!$AN$10)</f>
        <v>168</v>
      </c>
      <c r="GC12" s="330">
        <f>GA12-GB12</f>
        <v>-168</v>
      </c>
      <c r="GD12" s="905">
        <f t="shared" si="163"/>
        <v>0</v>
      </c>
      <c r="GE12" s="327"/>
      <c r="GF12" s="705">
        <f>COUNTIF(beosztás!$JV14:$KZ14,"DE")*8</f>
        <v>0</v>
      </c>
      <c r="GG12" s="706">
        <f>COUNTIF(beosztás!$JV14:$KZ14,"DU")*8</f>
        <v>0</v>
      </c>
      <c r="GH12" s="706">
        <f>COUNTIF(beosztás!$JV14:$KZ14,"ÉJ")*8</f>
        <v>0</v>
      </c>
      <c r="GI12" s="706">
        <f>COUNTIF(beosztás!$JV14:$KZ14,"N")*12</f>
        <v>0</v>
      </c>
      <c r="GJ12" s="706">
        <f>COUNTIF(beosztás!$JV14:$KZ14,"É")*12</f>
        <v>0</v>
      </c>
      <c r="GK12" s="706">
        <f>SUM(beosztás!$JV14:$KZ14)</f>
        <v>0</v>
      </c>
      <c r="GL12" s="895">
        <f>(COUNTIF(beosztás!$JV14:$KZ14,"SN")*12)+(COUNTIF(beosztás!$JV14:$KZ14,"SDE")*8)+(COUNTIF(beosztás!$JV14:$KZ14,"SDU")*8)+(COUNTIF(beosztás!$JV14:$KZ14,"SÉ")*12)+(COUNTIF(beosztás!$JV14:$KZ14,"SÉJ")*8)+(COUNTIF(beosztás!$JV14:$KZ14,"S1")*1)+(COUNTIF(beosztás!$JV14:$KZ14,"S2")*2)+(COUNTIF(beosztás!$JV14:$KZ14,"S3")*3)+(COUNTIF(beosztás!$JV14:$KZ14,"S4")*4)+(COUNTIF(beosztás!$JV14:$KZ14,"S5")*5)+(COUNTIF(beosztás!$JV14:$KZ14,"S6")*6)+(COUNTIF(beosztás!$JV14:$KZ14,"S7")*7)+(COUNTIF(beosztás!$JV14:$KZ14,"S8")*8)+(COUNTIF(beosztás!$JV14:$KZ14,"S9")*9)+(COUNTIF(beosztás!$JV14:$KZ14,"S10")*10)+(COUNTIF(beosztás!$JV14:$KZ14,"S11")*11)+(COUNTIF(beosztás!$JV14:$KZ14,"S12")*12)</f>
        <v>0</v>
      </c>
      <c r="GM12" s="706">
        <f>COUNTIF(beosztás!$JV14:$KZ14,"FÜ")*8</f>
        <v>8</v>
      </c>
      <c r="GN12" s="706">
        <f>COUNTIF(beosztás!$JV14:$KZ14,"BN")*12+COUNTIF(beosztás!$JV14:$KZ14,"BÉ")*12+COUNTIF(beosztás!$JV14:$KZ14,"BDE")*8+COUNTIF(beosztás!$JV14:$KZ14,"BDU")*8+COUNTIF(beosztás!$JV14:$KZ14,"BÉJ")*8+COUNTIF(beosztás!$JV14:$KZ14,"B1")*1+COUNTIF(beosztás!$JV14:$KZ14,"B2")*2+COUNTIF(beosztás!$JV14:$KZ14,"B3")*3+COUNTIF(beosztás!$JV14:$KZ14,"B5")*5+COUNTIF(beosztás!$JV14:$KZ14,"B6")*6+COUNTIF(beosztás!$JV14:$KZ14,"B7")*7+COUNTIF(beosztás!$JV14:$KZ14,"B8")*8+COUNTIF(beosztás!$JV14:$KZ14,"B9")*9+COUNTIF(beosztás!$JV14:$KZ14,"B10")*10+COUNTIF(beosztás!$JV14:$KZ14,"B11")*11+COUNTIF(beosztás!$JV14:$KZ14,"B12")*12+COUNTIF(beosztás!$JV14:$KZ14,"BP")*0</f>
        <v>0</v>
      </c>
      <c r="GO12" s="330">
        <f t="shared" si="164"/>
        <v>0</v>
      </c>
      <c r="GP12" s="706">
        <f>IF(C12="",0,alapadatok!$AN$11)</f>
        <v>176</v>
      </c>
      <c r="GQ12" s="330">
        <f>GO12-GP12</f>
        <v>-176</v>
      </c>
      <c r="GR12" s="905">
        <f t="shared" si="165"/>
        <v>0</v>
      </c>
      <c r="GS12" s="327"/>
      <c r="GT12" s="329">
        <f t="shared" si="166"/>
        <v>0</v>
      </c>
      <c r="GU12" s="330">
        <f t="shared" si="167"/>
        <v>0</v>
      </c>
      <c r="GV12" s="330">
        <f t="shared" si="168"/>
        <v>0</v>
      </c>
      <c r="GW12" s="330">
        <f t="shared" si="169"/>
        <v>0</v>
      </c>
      <c r="GX12" s="330">
        <f t="shared" si="170"/>
        <v>0</v>
      </c>
      <c r="GY12" s="330">
        <f t="shared" si="171"/>
        <v>0</v>
      </c>
      <c r="GZ12" s="330">
        <f>FY12+GL12</f>
        <v>0</v>
      </c>
      <c r="HA12" s="330">
        <f>FX12+GM12</f>
        <v>8</v>
      </c>
      <c r="HB12" s="330">
        <f t="shared" si="122"/>
        <v>0</v>
      </c>
      <c r="HC12" s="330">
        <f t="shared" si="122"/>
        <v>0</v>
      </c>
      <c r="HD12" s="330">
        <f t="shared" si="122"/>
        <v>344</v>
      </c>
      <c r="HE12" s="330">
        <f>HC12-HD12</f>
        <v>-344</v>
      </c>
      <c r="HF12" s="905">
        <f t="shared" si="172"/>
        <v>0</v>
      </c>
      <c r="HG12" s="326"/>
      <c r="HH12" s="705">
        <f>COUNTIF(beosztás!$KZ14:$MC14,"DE")*8</f>
        <v>0</v>
      </c>
      <c r="HI12" s="706">
        <f>COUNTIF(beosztás!$KZ14:$MC14,"DU")*8</f>
        <v>0</v>
      </c>
      <c r="HJ12" s="706">
        <f>COUNTIF(beosztás!$KZ14:$MC14,"ÉJ")*8</f>
        <v>0</v>
      </c>
      <c r="HK12" s="706">
        <f>COUNTIF(beosztás!$KZ14:$MC14,"N")*12</f>
        <v>0</v>
      </c>
      <c r="HL12" s="706">
        <f>COUNTIF(beosztás!$KZ14:$MC14,"é")*12</f>
        <v>0</v>
      </c>
      <c r="HM12" s="706">
        <f>SUM(beosztás!$KZ14:$MC14)</f>
        <v>0</v>
      </c>
      <c r="HN12" s="706">
        <f>COUNTIF(beosztás!$KZ14:$MC14,"FÜ")*8</f>
        <v>8</v>
      </c>
      <c r="HO12" s="895">
        <f>(COUNTIF(beosztás!$LA14:$MD14,"SN")*12)+(COUNTIF(beosztás!$LA14:$MD14,"SDE")*8)+(COUNTIF(beosztás!$LA14:$MD14,"SDU")*8)+(COUNTIF(beosztás!$LA14:$MD14,"SÉ")*12)+(COUNTIF(beosztás!$LA14:$MD14,"SÉJ")*8)+(COUNTIF(beosztás!$LA14:$MD14,"S1")*1)+(COUNTIF(beosztás!$LA14:$MD14,"S2")*2)+(COUNTIF(beosztás!$LA14:$MD14,"S3")*3)+(COUNTIF(beosztás!$LA14:$MD14,"S4")*4)+(COUNTIF(beosztás!$LA14:$MD14,"S5")*5)+(COUNTIF(beosztás!$LA14:$MD14,"S6")*6)+(COUNTIF(beosztás!$LA14:$MD14,"S7")*7)+(COUNTIF(beosztás!$LA14:$MD14,"S8")*8)+(COUNTIF(beosztás!$LA14:$MD14,"S9")*9)+(COUNTIF(beosztás!$LA14:$MD14,"S10")*10)+(COUNTIF(beosztás!$LA14:$MD14,"S11")*11)+(COUNTIF(beosztás!$LA14:$MD14,"S12")*12)</f>
        <v>0</v>
      </c>
      <c r="HP12" s="706">
        <f>COUNTIF(beosztás!$LA14:$MD14,"BN")*12+COUNTIF(beosztás!$LA14:$MD14,"BÉ")*12+COUNTIF(beosztás!$LA14:$MD14,"BDE")*8+COUNTIF(beosztás!$LA14:$MD14,"BDU")*8+COUNTIF(beosztás!$LA14:$MD14,"BÉJ")*8+COUNTIF(beosztás!$LA14:$MD14,"B1")*1+COUNTIF(beosztás!$LA14:$MD14,"B2")*2+COUNTIF(beosztás!$LA14:$MD14,"B3")*3+COUNTIF(beosztás!$KZ14:$MC14,"B5")*5+COUNTIF(beosztás!$KZ14:$MC14,"B6")*6+COUNTIF(beosztás!$KZ14:$MC14,"B7")*7+COUNTIF(beosztás!$KZ14:$MC14,"B8")*8+COUNTIF(beosztás!$LA14:$MD14,"B9")*9+COUNTIF(beosztás!$LA14:$MD14,"B10")*10+COUNTIF(beosztás!$LA14:$MD14,"B11")*11+COUNTIF(beosztás!$LA14:$MD14,"B12")*12+COUNTIF(beosztás!$LA14:$MD14,"BP")*0</f>
        <v>0</v>
      </c>
      <c r="HQ12" s="330">
        <f>SUM(HH12:HP12)-HN12</f>
        <v>0</v>
      </c>
      <c r="HR12" s="706">
        <f>IF(C12="",0,alapadatok!$AN$12)</f>
        <v>160</v>
      </c>
      <c r="HS12" s="330">
        <f>HQ12-HR12</f>
        <v>-160</v>
      </c>
      <c r="HT12" s="905">
        <f t="shared" si="173"/>
        <v>0</v>
      </c>
      <c r="HU12" s="327"/>
      <c r="HV12" s="705">
        <f>COUNTIF(beosztás!$ME14:$NI14,"DE")*8</f>
        <v>0</v>
      </c>
      <c r="HW12" s="706">
        <f>COUNTIF(beosztás!$ME14:$NI14,"DU")*8</f>
        <v>0</v>
      </c>
      <c r="HX12" s="706">
        <f>COUNTIF(beosztás!$ME14:$NI14,"ÉJ")*8</f>
        <v>0</v>
      </c>
      <c r="HY12" s="706">
        <f>COUNTIF(beosztás!$ME14:$NI14,"N")*12</f>
        <v>0</v>
      </c>
      <c r="HZ12" s="706">
        <f>COUNTIF(beosztás!$ME14:$NI14,"É")*12</f>
        <v>0</v>
      </c>
      <c r="IA12" s="706">
        <f>SUM(beosztás!$ME14:$NI14)</f>
        <v>0</v>
      </c>
      <c r="IB12" s="706">
        <f>(COUNTIF(beosztás!$ME14:$NI14,"SN")*12)+(COUNTIF(beosztás!$ME14:$NI14,"SDE")*8)+(COUNTIF(beosztás!$ME14:$NI14,"SDU")*8)+(COUNTIF(beosztás!$ME14:$NI14,"SÉ")*12)+(COUNTIF(beosztás!$ME14:$NI14,"SÉJ")*8)+(COUNTIF(beosztás!$ME14:$NI14,"S1")*1)+(COUNTIF(beosztás!$ME14:$NI14,"S2")*2)+(COUNTIF(beosztás!$ME14:$NI14,"S3")*3)+(COUNTIF(beosztás!$ME14:$NI14,"S4")*4)+(COUNTIF(beosztás!$ME14:$NI14,"S5")*5)+(COUNTIF(beosztás!$ME14:$NI14,"S6")*6)+(COUNTIF(beosztás!$ME14:$NI14,"S7")*7)+(COUNTIF(beosztás!$ME14:$NI14,"S8")*8)+(COUNTIF(beosztás!$ME14:$NI14,"S9")*9)+(COUNTIF(beosztás!$ME14:$NI14,"S10")*10)+(COUNTIF(beosztás!$ME14:$NI14,"S11")*11)+(COUNTIF(beosztás!$ME14:$NI14,"S12")*12)</f>
        <v>0</v>
      </c>
      <c r="IC12" s="706">
        <f>COUNTIF(beosztás!$ME14:$NI14,"FÜ")*8</f>
        <v>16</v>
      </c>
      <c r="ID12" s="706">
        <f>COUNTIF(beosztás!$ME14:$NI14,"BN")*12+COUNTIF(beosztás!$ME14:$NI14,"BÉ")*12+COUNTIF(beosztás!$ME14:$NI14,"BDE")*8+COUNTIF(beosztás!$ME14:$NI14,"BDU")*8+COUNTIF(beosztás!$ME14:$NI14,"BÉJ")*8+COUNTIF(beosztás!$ME14:$NI14,"B1")*1+COUNTIF(beosztás!$ME14:$NI14,"B2")*2+COUNTIF(beosztás!$ME14:$NI14,"B3")*3+COUNTIF(beosztás!$ME14:$NI14,"B5")*5+COUNTIF(beosztás!$ME14:$NI14,"B6")*6+COUNTIF(beosztás!$ME14:$NI14,"B7")*7+COUNTIF(beosztás!$ME14:$NI14,"B8")*8+COUNTIF(beosztás!$ME14:$NI14,"B9")*9+COUNTIF(beosztás!$ME14:$NI14,"B10")*10+COUNTIF(beosztás!$ME14:$NI14,"B11")*11+COUNTIF(beosztás!$ME14:$NI14,"B12")*12+COUNTIF(beosztás!$ME14:$NI14,"BP")*0</f>
        <v>0</v>
      </c>
      <c r="IE12" s="330">
        <f t="shared" si="174"/>
        <v>0</v>
      </c>
      <c r="IF12" s="706">
        <f>IF(C12="",0,alapadatok!$AN$13)</f>
        <v>160</v>
      </c>
      <c r="IG12" s="330">
        <f>IE12-IF12</f>
        <v>-160</v>
      </c>
      <c r="IH12" s="739">
        <f t="shared" si="175"/>
        <v>0</v>
      </c>
      <c r="II12" s="327"/>
      <c r="IJ12" s="329">
        <f t="shared" si="176"/>
        <v>0</v>
      </c>
      <c r="IK12" s="330">
        <f t="shared" si="177"/>
        <v>0</v>
      </c>
      <c r="IL12" s="330">
        <f t="shared" si="178"/>
        <v>0</v>
      </c>
      <c r="IM12" s="330">
        <f t="shared" si="179"/>
        <v>0</v>
      </c>
      <c r="IN12" s="330">
        <f t="shared" si="180"/>
        <v>0</v>
      </c>
      <c r="IO12" s="330">
        <f t="shared" si="181"/>
        <v>0</v>
      </c>
      <c r="IP12" s="330">
        <f>HO12+IB12</f>
        <v>0</v>
      </c>
      <c r="IQ12" s="330">
        <f>HN12+IC12</f>
        <v>24</v>
      </c>
      <c r="IR12" s="330">
        <f t="shared" si="130"/>
        <v>0</v>
      </c>
      <c r="IS12" s="330">
        <f t="shared" si="130"/>
        <v>0</v>
      </c>
      <c r="IT12" s="330">
        <f t="shared" si="130"/>
        <v>320</v>
      </c>
      <c r="IU12" s="330">
        <f>IS12-IT12</f>
        <v>-320</v>
      </c>
      <c r="IV12" s="905">
        <f t="shared" si="182"/>
        <v>0</v>
      </c>
      <c r="IW12" s="39"/>
      <c r="JF12" s="21"/>
      <c r="JG12" s="21"/>
    </row>
    <row r="13" spans="1:267" ht="15.75" thickBot="1" x14ac:dyDescent="0.3">
      <c r="A13" s="559">
        <f>IF(beosztás!A15=0,"",beosztás!A15)</f>
        <v>4</v>
      </c>
      <c r="B13" s="560">
        <f>IF(beosztás!B15=0,"",beosztás!B15)</f>
        <v>44154</v>
      </c>
      <c r="C13" s="560" t="str">
        <f>IF(beosztás!C15=0,"",beosztás!C15)</f>
        <v>Ratzki Gergő</v>
      </c>
      <c r="D13" s="561" t="str">
        <f>IF(beosztás!D15=0,"",beosztás!D15)</f>
        <v>Shift supervisor</v>
      </c>
      <c r="E13" s="18"/>
      <c r="F13" s="707">
        <f>COUNTIF(beosztás!$I15:$AM15,"DE")*8</f>
        <v>168</v>
      </c>
      <c r="G13" s="708">
        <f>COUNTIF(beosztás!$I15:$AM15,"DU")*8</f>
        <v>0</v>
      </c>
      <c r="H13" s="708">
        <f>COUNTIF(beosztás!$I15:$AM15,"ÉJ")*8</f>
        <v>0</v>
      </c>
      <c r="I13" s="708">
        <f>COUNTIF(beosztás!$I15:$AM15,"N")*12</f>
        <v>0</v>
      </c>
      <c r="J13" s="708">
        <f>COUNTIF(beosztás!$I15:$AM15,"é")*12</f>
        <v>0</v>
      </c>
      <c r="K13" s="708">
        <f>SUM(beosztás!$I15:$AM15)</f>
        <v>0</v>
      </c>
      <c r="L13" s="708">
        <f>COUNTIF(beosztás!$I15:$AM15,"FÜ")*8</f>
        <v>8</v>
      </c>
      <c r="M13" s="708">
        <f>(COUNTIF(beosztás!$I15:$AM15,"SN")*12)+(COUNTIF(beosztás!$I15:$AM15,"SDE")*8)+(COUNTIF(beosztás!$I15:$AM15,"SDU")*8)+(COUNTIF(beosztás!$I15:$AM15,"S1")*1)+(COUNTIF(beosztás!$I15:$AM15,"S2")*2)+(COUNTIF(beosztás!$I15:$AM15,"S3")*3)+(COUNTIF(beosztás!$I15:$AM15,"S4")*4)+(COUNTIF(beosztás!$I15:$AM15,"S5")*5)+(COUNTIF(beosztás!$I15:$AM15,"S6")*6)+(COUNTIF(beosztás!$I15:$AM15,"S7")*7)+(COUNTIF(beosztás!$I15:$AM15,"S8")*8)+(COUNTIF(beosztás!$I15:$AM15,"S9")*9)+(COUNTIF(beosztás!$I15:$AM15,"S10")*10)+(COUNTIF(beosztás!$I15:$AM15,"S11")*11)+(COUNTIF(beosztás!$I15:$AM15,"S12")*12)+(COUNTIF(beosztás!$I15:$AM15,"SÉ")*12)+(COUNTIF(beosztás!$I15:$AM15,"SÉJ")*8)</f>
        <v>8</v>
      </c>
      <c r="N13" s="708">
        <f>COUNTIF(beosztás!$I15:$AM15,"BN")*12+COUNTIF(beosztás!$I15:$AM15,"BÉ")*12+COUNTIF(beosztás!$I15:$AM15,"BDE")*8+COUNTIF(beosztás!$I15:$AM15,"BDU")*8+COUNTIF(beosztás!$I15:$AM15,"BÉJ")*8+COUNTIF(beosztás!$I15:$AM15,"B1")*1+COUNTIF(beosztás!$I15:$AM15,"B2")*2+COUNTIF(beosztás!$I15:$AM15,"B3")*3+COUNTIF(beosztás!$I15:$AM15,"B5")*5+COUNTIF(beosztás!$I15:$AM15,"B6")*6+COUNTIF(beosztás!$I15:$AM15,"B7")*7+COUNTIF(beosztás!$I15:$AM15,"B8")*8+COUNTIF(beosztás!$I15:$AM15,"B9")*9+COUNTIF(beosztás!$I15:$AM15,"B10")*10+COUNTIF(beosztás!$I15:$AM15,"B11")*11+COUNTIF(beosztás!$I15:$AM15,"B12")*12+COUNTIF(beosztás!$I15:$AM15,"BP")*0</f>
        <v>0</v>
      </c>
      <c r="O13" s="708">
        <f>SUM(F13:N13)-L13</f>
        <v>176</v>
      </c>
      <c r="P13" s="708">
        <f>IF(C13="",0,alapadatok!$AN$2)</f>
        <v>176</v>
      </c>
      <c r="Q13" s="572">
        <f>O13-P13</f>
        <v>0</v>
      </c>
      <c r="R13" s="740">
        <f>M13</f>
        <v>8</v>
      </c>
      <c r="S13" s="325"/>
      <c r="T13" s="707">
        <f>COUNTIF(beosztás!$AN15:$BO15,"DE")*8</f>
        <v>152</v>
      </c>
      <c r="U13" s="708">
        <f>COUNTIF(beosztás!$AN15:$BO15,"DU")*8</f>
        <v>0</v>
      </c>
      <c r="V13" s="708">
        <f>COUNTIF(beosztás!$AN15:$BO15,"ÉJ")*8</f>
        <v>0</v>
      </c>
      <c r="W13" s="708">
        <f>COUNTIF(beosztás!$AN15:$BO15,"N")*12</f>
        <v>0</v>
      </c>
      <c r="X13" s="708">
        <f>COUNTIF(beosztás!$AN15:$BO15,"É")*12</f>
        <v>0</v>
      </c>
      <c r="Y13" s="708">
        <f>SUM(beosztás!$AN15:$BO15)</f>
        <v>0</v>
      </c>
      <c r="Z13" s="708">
        <f>(COUNTIF(beosztás!$AN15:$BO15,"SN")*12)+(COUNTIF(beosztás!$AN15:$BO15,"SDE")*8)+(COUNTIF(beosztás!$AN15:$BO15,"SDU")*8)+(COUNTIF(beosztás!$AN15:$BO15,"SÉ")*12)+(COUNTIF(beosztás!$AN15:$BO15,"SÉJ")*8)+(COUNTIF(beosztás!$AN15:$BO15,"S1")*1)+(COUNTIF(beosztás!$AN15:$BO15,"S2")*2)+(COUNTIF(beosztás!$AN15:$BO15,"S3")*3)+(COUNTIF(beosztás!$AN15:$BO15,"S4")*4)+(COUNTIF(beosztás!$AN15:$BO15,"S5")*5)+(COUNTIF(beosztás!$AN15:$BO15,"S6")*6)+(COUNTIF(beosztás!$AN15:$BO15,"S7")*7)+(COUNTIF(beosztás!$AN15:$BO15,"S8")*8)+(COUNTIF(beosztás!$AN15:$BO15,"S9")*9)+(COUNTIF(beosztás!$AN15:$BO15,"S10")*10)+(COUNTIF(beosztás!$AN15:$BO15,"S11")*11)+(COUNTIF(beosztás!$AN15:$BO15,"S12")*12)</f>
        <v>8</v>
      </c>
      <c r="AA13" s="708">
        <f>COUNTIF(beosztás!$AN15:$BO15,"FÜ")*8</f>
        <v>0</v>
      </c>
      <c r="AB13" s="708">
        <f>COUNTIF(beosztás!$AN15:$BO15,"BN")*12+COUNTIF(beosztás!$AN15:$BO15,"BÉ")*12+COUNTIF(beosztás!$AN15:$BO15,"BDE")*8+COUNTIF(beosztás!$AN15:$BO15,"BDU")*8+COUNTIF(beosztás!$AN15:$BO15,"BÉJ")*8+COUNTIF(beosztás!$AN15:$BO15,"B1")*1+COUNTIF(beosztás!$AN15:$BO15,"B2")*2+COUNTIF(beosztás!$AN15:$BO15,"B3")*3+COUNTIF(beosztás!$AN15:$BO15,"B5")*5+COUNTIF(beosztás!$AN15:$BO15,"B6")*6+COUNTIF(beosztás!$AN15:$BO15,"B7")*7+COUNTIF(beosztás!$AN15:$BO15,"B8")*8+COUNTIF(beosztás!$AN15:$BO15,"B9")*9+COUNTIF(beosztás!$AN15:$BO15,"B10")*10+COUNTIF(beosztás!$AN15:$BO15,"B11")*11+COUNTIF(beosztás!$AN15:$BO15,"B12")*12+COUNTIF(beosztás!$AN15:$BO15,"BP")*0</f>
        <v>0</v>
      </c>
      <c r="AC13" s="572">
        <f>SUM(T13:AB13)-AA13</f>
        <v>160</v>
      </c>
      <c r="AD13" s="708">
        <f>IF(C13="",0,alapadatok!$AN$3)</f>
        <v>160</v>
      </c>
      <c r="AE13" s="572">
        <f>AC13-AD13</f>
        <v>0</v>
      </c>
      <c r="AF13" s="740">
        <f t="shared" si="131"/>
        <v>8</v>
      </c>
      <c r="AG13" s="325"/>
      <c r="AH13" s="571">
        <f t="shared" si="89"/>
        <v>320</v>
      </c>
      <c r="AI13" s="572">
        <f t="shared" si="89"/>
        <v>0</v>
      </c>
      <c r="AJ13" s="572">
        <f t="shared" si="89"/>
        <v>0</v>
      </c>
      <c r="AK13" s="572">
        <f t="shared" si="89"/>
        <v>0</v>
      </c>
      <c r="AL13" s="572">
        <f t="shared" si="89"/>
        <v>0</v>
      </c>
      <c r="AM13" s="572">
        <f t="shared" si="89"/>
        <v>0</v>
      </c>
      <c r="AN13" s="572">
        <f>M13+Z13</f>
        <v>16</v>
      </c>
      <c r="AO13" s="572">
        <f>L13+AA13</f>
        <v>8</v>
      </c>
      <c r="AP13" s="572">
        <f t="shared" si="90"/>
        <v>0</v>
      </c>
      <c r="AQ13" s="572">
        <f t="shared" si="90"/>
        <v>336</v>
      </c>
      <c r="AR13" s="572">
        <f t="shared" si="90"/>
        <v>336</v>
      </c>
      <c r="AS13" s="572">
        <f>AQ13-AR13</f>
        <v>0</v>
      </c>
      <c r="AT13" s="740">
        <f t="shared" si="132"/>
        <v>16</v>
      </c>
      <c r="AU13" s="326"/>
      <c r="AV13" s="707">
        <f>COUNTIF(beosztás!$BP15:$CT15,"DE")*8</f>
        <v>136</v>
      </c>
      <c r="AW13" s="708">
        <f>COUNTIF(beosztás!$BP15:$CT15,"DU")*8</f>
        <v>0</v>
      </c>
      <c r="AX13" s="708">
        <f>COUNTIF(beosztás!$BP15:$CT15,"ÉJ")*8</f>
        <v>0</v>
      </c>
      <c r="AY13" s="708">
        <f>COUNTIF(beosztás!$BP15:$CT15,"N")*12</f>
        <v>0</v>
      </c>
      <c r="AZ13" s="708">
        <f>COUNTIF(beosztás!$BP15:$CT15,"é")*12</f>
        <v>0</v>
      </c>
      <c r="BA13" s="708">
        <f>SUM(beosztás!$BP15:$CT15)</f>
        <v>10</v>
      </c>
      <c r="BB13" s="708">
        <f>COUNTIF(beosztás!$BP15:$CT15,"FÜ")*8</f>
        <v>8</v>
      </c>
      <c r="BC13" s="896">
        <f>(COUNTIF(beosztás!$BP15:$CT15,"SN")*12)+(COUNTIF(beosztás!$BP15:$CT15,"SDE")*8)+(COUNTIF(beosztás!$BP15:$CT15,"SDU")*8)+(COUNTIF(beosztás!$BP15:$CT15,"SÉ")*12)+(COUNTIF(beosztás!$BP15:$CT15,"SÉJ")*8)+(COUNTIF(beosztás!$BP15:$CT15,"S1")*1)+(COUNTIF(beosztás!$BP15:$CT15,"S2")*2)+(COUNTIF(beosztás!$BP15:$CT15,"S3")*3)+(COUNTIF(beosztás!$BP15:$CT15,"S4")*4)+(COUNTIF(beosztás!$BP15:$CT15,"S5")*5)+(COUNTIF(beosztás!$BP15:$CT15,"S6")*6)+(COUNTIF(beosztás!$BP15:$CT15,"S7")*7)+(COUNTIF(beosztás!$BP15:$CT15,"S8")*8)+(COUNTIF(beosztás!$BP15:$CT15,"S9")*9)+(COUNTIF(beosztás!$BP15:$CT15,"S10")*10)+(COUNTIF(beosztás!$BP15:$CT15,"S11")*11)+(COUNTIF(beosztás!$BP15:$CT15,"S12")*12)</f>
        <v>16</v>
      </c>
      <c r="BD13" s="708">
        <f>COUNTIF(beosztás!$BP15:$CT15,"BN")*12+COUNTIF(beosztás!$BP15:$CT15,"BÉ")*12+COUNTIF(beosztás!$BP15:$CT15,"BDE")*8+COUNTIF(beosztás!$BP15:$CT15,"BDU")*8+COUNTIF(beosztás!$BP15:$CT15,"BÉJ")*8+COUNTIF(beosztás!$BP15:$CT15,"B1")*1+COUNTIF(beosztás!$BP15:$CT15,"B2")*2+COUNTIF(beosztás!$BP15:$CT15,"B3")*3+COUNTIF(beosztás!$BP15:$CT15,"B5")*5+COUNTIF(beosztás!$BP15:$CT15,"B6")*6+COUNTIF(beosztás!$BP15:$CT15,"B7")*7+COUNTIF(beosztás!$BP15:$CT15,"B8")*8+COUNTIF(beosztás!$BP15:$CT15,"B9")*9+COUNTIF(beosztás!$BP15:$CT15,"B10")*10+COUNTIF(beosztás!$BP15:$CT15,"B11")*11+COUNTIF(beosztás!$BP15:$CT15,"B12")*12+COUNTIF(beosztás!$BP15:$CT15,"BP")*0</f>
        <v>0</v>
      </c>
      <c r="BE13" s="572">
        <f t="shared" si="133"/>
        <v>162</v>
      </c>
      <c r="BF13" s="708">
        <f>IF(C13="",0,alapadatok!$AN$4)</f>
        <v>160</v>
      </c>
      <c r="BG13" s="572">
        <f>BE13-BF13</f>
        <v>2</v>
      </c>
      <c r="BH13" s="740">
        <f t="shared" si="134"/>
        <v>16</v>
      </c>
      <c r="BI13" s="325"/>
      <c r="BJ13" s="707">
        <f>COUNTIF(beosztás!$CU15:$DX15,"DE")*8</f>
        <v>168</v>
      </c>
      <c r="BK13" s="708">
        <f>COUNTIF(beosztás!$CU15:$DX15,"DU")*8</f>
        <v>0</v>
      </c>
      <c r="BL13" s="708">
        <f>COUNTIF(beosztás!$CU15:$DX15,"ÉJ")*8</f>
        <v>0</v>
      </c>
      <c r="BM13" s="708">
        <f>COUNTIF(beosztás!$CU15:$DX15,"N")*12</f>
        <v>0</v>
      </c>
      <c r="BN13" s="708">
        <f>COUNTIF(beosztás!$CU15:$DX15,"É")*12</f>
        <v>0</v>
      </c>
      <c r="BO13" s="708">
        <f>SUM(beosztás!$CU15:$DX15)</f>
        <v>0</v>
      </c>
      <c r="BP13" s="896">
        <f>(COUNTIF(beosztás!$CU15:$DX15,"SN")*12)+(COUNTIF(beosztás!$CU15:$DX15,"SDE")*8)+(COUNTIF(beosztás!$CU15:$DX15,"SDU")*8)+(COUNTIF(beosztás!$CU15:$DX15,"SÉ")*12)+(COUNTIF(beosztás!$CU15:$DX15,"SÉJ")*8)+(COUNTIF(beosztás!$CU15:$DX15,"S1")*1)+(COUNTIF(beosztás!$CU15:$DX15,"S2")*2)+(COUNTIF(beosztás!$CU15:$DX15,"S3")*3)+(COUNTIF(beosztás!$CU15:$DX15,"S4")*4)+(COUNTIF(beosztás!$CU15:$DX15,"S5")*5)+(COUNTIF(beosztás!$CU15:$DX15,"S6")*6)+(COUNTIF(beosztás!$CU15:$DX15,"S7")*7)+(COUNTIF(beosztás!$CU15:$DX15,"S8")*8)+(COUNTIF(beosztás!$CU15:$DX15,"S9")*9)+(COUNTIF(beosztás!$CU15:$DX15,"S10")*10)+(COUNTIF(beosztás!$CU15:$DX15,"S11")*11)+(COUNTIF(beosztás!$CU15:$DX15,"S12")*12)</f>
        <v>0</v>
      </c>
      <c r="BQ13" s="708">
        <f>COUNTIF(beosztás!$CU15:$DX15,"FÜ")*8</f>
        <v>8</v>
      </c>
      <c r="BR13" s="708">
        <f>COUNTIF(beosztás!$CU15:$DX15,"BN")*12+COUNTIF(beosztás!$CU15:$DX15,"BÉ")*12+COUNTIF(beosztás!$CU15:$DX15,"BDE")*8+COUNTIF(beosztás!$CU15:$DX15,"BDU")*8+COUNTIF(beosztás!$CU15:$DX15,"BÉJ")*8+COUNTIF(beosztás!$CU15:$DX15,"B1")*1+COUNTIF(beosztás!$CU15:$DX15,"B2")*2+COUNTIF(beosztás!$CU15:$DX15,"B3")*3+COUNTIF(beosztás!$CU15:$DX15,"B5")*5+COUNTIF(beosztás!$CU15:$DX15,"B6")*6+COUNTIF(beosztás!$CU15:$DX15,"B7")*7+COUNTIF(beosztás!$CU15:$DX15,"B8")*8+COUNTIF(beosztás!$CU15:$DX15,"B9")*9+COUNTIF(beosztás!$CU15:$DX15,"B10")*10+COUNTIF(beosztás!$CU15:$DX15,"B11")*11+COUNTIF(beosztás!$CU15:$DX15,"B12")*12+COUNTIF(beosztás!$CU15:$DX15,"BP")*0</f>
        <v>0</v>
      </c>
      <c r="BS13" s="572">
        <f>SUM(BJ13:BR13)-BQ13</f>
        <v>168</v>
      </c>
      <c r="BT13" s="708">
        <f>IF(C13="",0,alapadatok!$AN$5)</f>
        <v>168</v>
      </c>
      <c r="BU13" s="572">
        <f>BS13-BT13</f>
        <v>0</v>
      </c>
      <c r="BV13" s="740">
        <f t="shared" si="135"/>
        <v>0</v>
      </c>
      <c r="BW13" s="325"/>
      <c r="BX13" s="571">
        <f t="shared" si="136"/>
        <v>304</v>
      </c>
      <c r="BY13" s="572">
        <f t="shared" si="137"/>
        <v>0</v>
      </c>
      <c r="BZ13" s="572">
        <f t="shared" si="138"/>
        <v>0</v>
      </c>
      <c r="CA13" s="572">
        <f t="shared" si="139"/>
        <v>0</v>
      </c>
      <c r="CB13" s="572">
        <f t="shared" si="140"/>
        <v>0</v>
      </c>
      <c r="CC13" s="572">
        <f t="shared" si="141"/>
        <v>10</v>
      </c>
      <c r="CD13" s="572">
        <f>BC13+BP13</f>
        <v>16</v>
      </c>
      <c r="CE13" s="572">
        <f>BB13+BQ13</f>
        <v>16</v>
      </c>
      <c r="CF13" s="572">
        <f t="shared" si="98"/>
        <v>0</v>
      </c>
      <c r="CG13" s="572">
        <f t="shared" si="98"/>
        <v>330</v>
      </c>
      <c r="CH13" s="572">
        <f t="shared" si="98"/>
        <v>328</v>
      </c>
      <c r="CI13" s="572">
        <f>CG13-CH13</f>
        <v>2</v>
      </c>
      <c r="CJ13" s="740">
        <f t="shared" si="142"/>
        <v>16</v>
      </c>
      <c r="CK13" s="326"/>
      <c r="CL13" s="707">
        <f>COUNTIF(beosztás!$DY15:$FC15,"DE")*8</f>
        <v>16</v>
      </c>
      <c r="CM13" s="708">
        <f>COUNTIF(beosztás!$DY15:$FC15,"DU")*8</f>
        <v>0</v>
      </c>
      <c r="CN13" s="708">
        <f>COUNTIF(beosztás!$DY15:$FC15,"ÉJ")*8</f>
        <v>0</v>
      </c>
      <c r="CO13" s="708">
        <f>COUNTIF(beosztás!$DY15:$FC15,"N")*12</f>
        <v>0</v>
      </c>
      <c r="CP13" s="708">
        <f>COUNTIF(beosztás!$DY15:$FC15,"é")*12</f>
        <v>0</v>
      </c>
      <c r="CQ13" s="708">
        <f>SUM(beosztás!$DY15:$FC15)</f>
        <v>0</v>
      </c>
      <c r="CR13" s="708">
        <f>COUNTIF(beosztás!$DY15:$FC15,"FÜ")*8</f>
        <v>16</v>
      </c>
      <c r="CS13" s="896">
        <f>(COUNTIF(beosztás!$DY15:$FC15,"SN")*12)+(COUNTIF(beosztás!$DY15:$FC15,"SDE")*8)+(COUNTIF(beosztás!$DY15:$FC15,"SDU")*8)+(COUNTIF(beosztás!$DY15:$FC15,"SÉ")*12)+(COUNTIF(beosztás!$DY15:$FC15,"SÉJ")*8)+(COUNTIF(beosztás!$DY15:$FC15,"S1")*1)+(COUNTIF(beosztás!$DY15:$FC15,"S2")*2)+(COUNTIF(beosztás!$DY15:$FC15,"S3")*3)+(COUNTIF(beosztás!$DY15:$FC15,"S4")*4)+(COUNTIF(beosztás!$DY15:$FC15,"S5")*5)+(COUNTIF(beosztás!$DY15:$FC15,"S6")*6)+(COUNTIF(beosztás!$DY15:$FC15,"S7")*7)+(COUNTIF(beosztás!$DY15:$FC15,"S8")*8)+(COUNTIF(beosztás!$DY15:$FC15,"S9")*9)+(COUNTIF(beosztás!$DY15:$FC15,"S10")*10)+(COUNTIF(beosztás!$DY15:$FC15,"S11")*11)+(COUNTIF(beosztás!$DY15:$FC15,"S12")*12)</f>
        <v>0</v>
      </c>
      <c r="CT13" s="708">
        <f>COUNTIF(beosztás!$DY15:$FC15,"BN")*12+COUNTIF(beosztás!$DY15:$FC15,"BÉ")*12+COUNTIF(beosztás!$DY15:$FC15,"BDE")*8+COUNTIF(beosztás!$DY15:$FC15,"BDU")*8+COUNTIF(beosztás!$DY15:$FC15,"BÉJ")*8+COUNTIF(beosztás!$DY15:$FC15,"B1")*1+COUNTIF(beosztás!$DY15:$FC15,"B2")*2+COUNTIF(beosztás!$DY15:$FC15,"B3")*3+COUNTIF(beosztás!$DY15:$FC15,"B5")*5+COUNTIF(beosztás!$DY15:$FC15,"B6")*6+COUNTIF(beosztás!$DY15:$FC15,"B7")*7+COUNTIF(beosztás!$DY15:$FC15,"B8")*8+COUNTIF(beosztás!$DY15:$FC15,"B9")*9+COUNTIF(beosztás!$DY15:$FC15,"B10")*10+COUNTIF(beosztás!$DY15:$FC15,"B11")*11+COUNTIF(beosztás!$DY15:$FC15,"B12")*12+COUNTIF(beosztás!$DY15:$FC15,"BP")*0</f>
        <v>0</v>
      </c>
      <c r="CU13" s="572">
        <f>SUM(CL13:CT13)-CR13</f>
        <v>16</v>
      </c>
      <c r="CV13" s="708">
        <f>IF(C13="",0,alapadatok!$AN$6)</f>
        <v>168</v>
      </c>
      <c r="CW13" s="572">
        <f>CU13-CV13</f>
        <v>-152</v>
      </c>
      <c r="CX13" s="906">
        <f t="shared" si="143"/>
        <v>0</v>
      </c>
      <c r="CY13" s="325"/>
      <c r="CZ13" s="707">
        <f>COUNTIF(beosztás!$FD15:$GG15,"DE")*8</f>
        <v>0</v>
      </c>
      <c r="DA13" s="708">
        <f>COUNTIF(beosztás!$FD15:$GG15,"DU")*8</f>
        <v>0</v>
      </c>
      <c r="DB13" s="708">
        <f>COUNTIF(beosztás!$FD15:$GG15,"ÉJ")*8</f>
        <v>0</v>
      </c>
      <c r="DC13" s="708">
        <f>COUNTIF(beosztás!$FD15:$GG15,"N")*12</f>
        <v>0</v>
      </c>
      <c r="DD13" s="708">
        <f>COUNTIF(beosztás!$FD15:$GG15,"É")*12</f>
        <v>0</v>
      </c>
      <c r="DE13" s="708">
        <f>SUM(beosztás!$FD15:$GG15)</f>
        <v>0</v>
      </c>
      <c r="DF13" s="896">
        <f>(COUNTIF(beosztás!$FD15:$GG15,"SN")*12)+(COUNTIF(beosztás!$FD15:$GG15,"SDE")*8)+(COUNTIF(beosztás!$FD15:$GG15,"SDU")*8)+(COUNTIF(beosztás!$FD15:$GG15,"SÉ")*12)+(COUNTIF(beosztás!$FD15:$GG15,"SÉJ")*8)+(COUNTIF(beosztás!$FD15:$GG15,"S1")*1)+(COUNTIF(beosztás!$FD15:$GG15,"S2")*2)+(COUNTIF(beosztás!$FD15:$GG15,"S3")*3)+(COUNTIF(beosztás!$FD15:$GG15,"S4")*4)+(COUNTIF(beosztás!$FD15:$GG15,"S5")*5)+(COUNTIF(beosztás!$FD15:$GG15,"S6")*6)+(COUNTIF(beosztás!$FD15:$GG15,"S7")*7)+(COUNTIF(beosztás!$FD15:$GG15,"S8")*8)+(COUNTIF(beosztás!$FD15:$GG15,"S9")*9)+(COUNTIF(beosztás!$FD15:$GG15,"S10")*10)+(COUNTIF(beosztás!$FD15:$GG15,"S11")*11)+(COUNTIF(beosztás!$FD15:$GG15,"S12")*12)</f>
        <v>0</v>
      </c>
      <c r="DG13" s="708">
        <f>COUNTIF(beosztás!$FD15:$GG15,"FÜ")*8</f>
        <v>0</v>
      </c>
      <c r="DH13" s="708">
        <f>COUNTIF(beosztás!$FD15:$GG15,"BN")*12+COUNTIF(beosztás!$FD15:$GG15,"BÉ")*12+COUNTIF(beosztás!$FD15:$GG15,"BDE")*8+COUNTIF(beosztás!$FD15:$GG15,"BDU")*8+COUNTIF(beosztás!$FD15:$GG15,"BÉJ")*8+COUNTIF(beosztás!$FD15:$GG15,"B1")*1+COUNTIF(beosztás!$FD15:$GG15,"B2")*2+COUNTIF(beosztás!$FD15:$GG15,"B3")*3+COUNTIF(beosztás!$FD15:$GG15,"B5")*5+COUNTIF(beosztás!$FD15:$GG15,"B6")*6+COUNTIF(beosztás!$FD15:$GG15,"B7")*7+COUNTIF(beosztás!$FD15:$GG15,"B8")*8+COUNTIF(beosztás!$FD15:$GG15,"B9")*9+COUNTIF(beosztás!$FD15:$GG15,"B10")*10+COUNTIF(beosztás!$FD15:$GG15,"B11")*11+COUNTIF(beosztás!$FD15:$GG15,"B12")*12+COUNTIF(beosztás!$FD15:$GG15,"BP")*0</f>
        <v>0</v>
      </c>
      <c r="DI13" s="572">
        <f t="shared" si="144"/>
        <v>0</v>
      </c>
      <c r="DJ13" s="708">
        <f>IF(C13="",0,alapadatok!$AN$7)</f>
        <v>160</v>
      </c>
      <c r="DK13" s="572">
        <f>DI13-DJ13</f>
        <v>-160</v>
      </c>
      <c r="DL13" s="740">
        <f t="shared" si="145"/>
        <v>0</v>
      </c>
      <c r="DM13" s="325"/>
      <c r="DN13" s="571">
        <f t="shared" si="146"/>
        <v>16</v>
      </c>
      <c r="DO13" s="572">
        <f t="shared" si="147"/>
        <v>0</v>
      </c>
      <c r="DP13" s="572">
        <f t="shared" si="148"/>
        <v>0</v>
      </c>
      <c r="DQ13" s="572">
        <f t="shared" si="149"/>
        <v>0</v>
      </c>
      <c r="DR13" s="572">
        <f t="shared" si="150"/>
        <v>0</v>
      </c>
      <c r="DS13" s="572">
        <f t="shared" si="151"/>
        <v>0</v>
      </c>
      <c r="DT13" s="572">
        <f>CS13+DF13</f>
        <v>0</v>
      </c>
      <c r="DU13" s="572">
        <f>CR13+DG13</f>
        <v>16</v>
      </c>
      <c r="DV13" s="572">
        <f t="shared" si="106"/>
        <v>0</v>
      </c>
      <c r="DW13" s="572">
        <f t="shared" si="106"/>
        <v>16</v>
      </c>
      <c r="DX13" s="572">
        <f t="shared" si="106"/>
        <v>328</v>
      </c>
      <c r="DY13" s="572">
        <f>DW13-DX13</f>
        <v>-312</v>
      </c>
      <c r="DZ13" s="906">
        <f t="shared" si="152"/>
        <v>0</v>
      </c>
      <c r="EA13" s="326"/>
      <c r="EB13" s="707">
        <f>COUNTIF(beosztás!$GH15:$HL15,"DE")*8</f>
        <v>0</v>
      </c>
      <c r="EC13" s="708">
        <f>COUNTIF(beosztás!$GH15:$HL15,"DU")*8</f>
        <v>0</v>
      </c>
      <c r="ED13" s="708">
        <f>COUNTIF(beosztás!$GH15:$HL15,"ÉJ")*8</f>
        <v>0</v>
      </c>
      <c r="EE13" s="708">
        <f>COUNTIF(beosztás!$GH15:$HL15,"N")*12</f>
        <v>0</v>
      </c>
      <c r="EF13" s="708">
        <f>COUNTIF(beosztás!$GH15:$HL15,"é")*12</f>
        <v>0</v>
      </c>
      <c r="EG13" s="708">
        <f>SUM(beosztás!$GH15:$HL15)</f>
        <v>0</v>
      </c>
      <c r="EH13" s="708">
        <f>COUNTIF(beosztás!$GH15:$HL15,"FÜ")*8</f>
        <v>0</v>
      </c>
      <c r="EI13" s="896">
        <f>(COUNTIF(beosztás!$GH15:$HL15,"SN")*12)+(COUNTIF(beosztás!$GH15:$HL15,"SDE")*8)+(COUNTIF(beosztás!$GH15:$HL15,"SDU")*8)+(COUNTIF(beosztás!$GH15:$HL15,"SÉ")*12)+(COUNTIF(beosztás!$GH15:$HL15,"SÉJ")*8)+(COUNTIF(beosztás!$GH15:$HL15,"S1")*1)+(COUNTIF(beosztás!$GH15:$HL15,"S2")*2)+(COUNTIF(beosztás!$GH15:$HL15,"S3")*3)+(COUNTIF(beosztás!$GH15:$HL15,"S4")*4)+(COUNTIF(beosztás!$GH15:$HL15,"S5")*5)+(COUNTIF(beosztás!$GH15:$HL15,"S6")*6)+(COUNTIF(beosztás!$GH15:$HL15,"S7")*7)+(COUNTIF(beosztás!$GH15:$HL15,"S8")*8)+(COUNTIF(beosztás!$GH15:$HL15,"S9")*9)+(COUNTIF(beosztás!$GH15:$HL15,"S10")*10)+(COUNTIF(beosztás!$GH15:$HL15,"S11")*11)+(COUNTIF(beosztás!$GH15:$HL15,"S12")*12)</f>
        <v>0</v>
      </c>
      <c r="EJ13" s="708">
        <f>COUNTIF(beosztás!$GH15:$HL15,"BN")*12+COUNTIF(beosztás!$GH15:$HL15,"BÉ")*12+COUNTIF(beosztás!$GH15:$HL15,"BDE")*8+COUNTIF(beosztás!$GH15:$HL15,"BDU")*8+COUNTIF(beosztás!$GH15:$HL15,"BÉJ")*8+COUNTIF(beosztás!$GH15:$HL15,"B1")*1+COUNTIF(beosztás!$GH15:$HL15,"B2")*2+COUNTIF(beosztás!$GH15:$HL15,"B3")*3+COUNTIF(beosztás!$GH15:$HL15,"B5")*5+COUNTIF(beosztás!$GH15:$HL15,"B6")*6+COUNTIF(beosztás!$GH15:$HL15,"B7")*7+COUNTIF(beosztás!$GH15:$HL15,"B8")*8+COUNTIF(beosztás!$GH15:$HL15,"B9")*9+COUNTIF(beosztás!$GH15:$HL15,"B10")*10+COUNTIF(beosztás!$GH15:$HL15,"B11")*11+COUNTIF(beosztás!$GH15:$HL15,"B12")*12+COUNTIF(beosztás!$GH15:$HL15,"BP")*0</f>
        <v>0</v>
      </c>
      <c r="EK13" s="572">
        <f>SUM(EB13:EJ13)-EH13</f>
        <v>0</v>
      </c>
      <c r="EL13" s="708">
        <f>IF(C13="",0,alapadatok!$AN$8)</f>
        <v>184</v>
      </c>
      <c r="EM13" s="572">
        <f>EK13-EL13</f>
        <v>-184</v>
      </c>
      <c r="EN13" s="906">
        <f t="shared" si="153"/>
        <v>0</v>
      </c>
      <c r="EO13" s="325"/>
      <c r="EP13" s="707">
        <f>COUNTIF(beosztás!$HM15:$IQ15,"DE")*8</f>
        <v>0</v>
      </c>
      <c r="EQ13" s="708">
        <f>COUNTIF(beosztás!$HM15:$IQ15,"DU")*8</f>
        <v>0</v>
      </c>
      <c r="ER13" s="708">
        <f>COUNTIF(beosztás!$HM15:$IQ15,"ÉJ")*8</f>
        <v>0</v>
      </c>
      <c r="ES13" s="708">
        <f>COUNTIF(beosztás!$HM15:$IQ15,"N")*12</f>
        <v>0</v>
      </c>
      <c r="ET13" s="708">
        <f>COUNTIF(beosztás!$HM15:$IQ15,"É")*12</f>
        <v>0</v>
      </c>
      <c r="EU13" s="708">
        <f>SUM(beosztás!$HM15:$IQ15)</f>
        <v>0</v>
      </c>
      <c r="EV13" s="896">
        <f>(COUNTIF(beosztás!$HM15:$IQ15,"SN")*12)+(COUNTIF(beosztás!$HM15:$IQ15,"SDE")*8)+(COUNTIF(beosztás!$HM15:$IQ15,"SDU")*8)+(COUNTIF(beosztás!$HM15:$IQ15,"SÉ")*12)+(COUNTIF(beosztás!$HM15:$IQ15,"SÉJ")*8)+(COUNTIF(beosztás!$HM15:$IQ15,"S1")*1)+(COUNTIF(beosztás!$HM15:$IQ15,"S2")*2)+(COUNTIF(beosztás!$HM15:$IQ15,"S3")*3)+(COUNTIF(beosztás!$HM15:$IQ15,"S4")*4)+(COUNTIF(beosztás!$HM15:$IQ15,"S5")*5)+(COUNTIF(beosztás!$HM15:$IQ15,"S6")*6)+(COUNTIF(beosztás!$HM15:$IQ15,"S7")*7)+(COUNTIF(beosztás!$HM15:$IQ15,"S8")*8)+(COUNTIF(beosztás!$HM15:$IQ15,"S9")*9)+(COUNTIF(beosztás!$HM15:$IQ15,"S10")*10)+(COUNTIF(beosztás!$HM15:$IQ15,"S11")*11)+(COUNTIF(beosztás!$HM15:$IQ15,"S12")*12)</f>
        <v>0</v>
      </c>
      <c r="EW13" s="708">
        <f>COUNTIF(beosztás!$HM15:$IQ15,"FÜ")*8</f>
        <v>8</v>
      </c>
      <c r="EX13" s="708">
        <f>COUNTIF(beosztás!$HM15:$IQ15,"BN")*12+COUNTIF(beosztás!$HM15:$IQ15,"BÉ")*12+COUNTIF(beosztás!$HM15:$IQ15,"BDE")*8+COUNTIF(beosztás!$HM15:$IQ15,"BDU")*8+COUNTIF(beosztás!$HM15:$IQ15,"BÉJ")*8+COUNTIF(beosztás!$HM15:$IQ15,"B1")*1+COUNTIF(beosztás!$HM15:$IQ15,"B2")*2+COUNTIF(beosztás!$HM15:$IQ15,"B3")*3+COUNTIF(beosztás!$HM15:$IQ15,"B5")*5+COUNTIF(beosztás!$HM15:$IQ15,"B6")*6+COUNTIF(beosztás!$HM15:$IQ15,"B7")*7+COUNTIF(beosztás!$HM15:$IQ15,"B8")*8+COUNTIF(beosztás!$HM15:$IQ15,"B9")*9+COUNTIF(beosztás!$HM15:$IQ15,"B10")*10+COUNTIF(beosztás!$HM15:$IQ15,"B11")*11+COUNTIF(beosztás!$HM15:$IQ15,"B12")*12+COUNTIF(beosztás!$HM15:$IQ15,"BP")*0</f>
        <v>0</v>
      </c>
      <c r="EY13" s="572">
        <f t="shared" si="154"/>
        <v>0</v>
      </c>
      <c r="EZ13" s="708">
        <f>IF(C13="",0,alapadatok!$AN$9)</f>
        <v>168</v>
      </c>
      <c r="FA13" s="572">
        <f>EY13-EZ13</f>
        <v>-168</v>
      </c>
      <c r="FB13" s="906">
        <f t="shared" si="155"/>
        <v>0</v>
      </c>
      <c r="FC13" s="325"/>
      <c r="FD13" s="571">
        <f t="shared" si="156"/>
        <v>0</v>
      </c>
      <c r="FE13" s="572">
        <f t="shared" si="157"/>
        <v>0</v>
      </c>
      <c r="FF13" s="572">
        <f t="shared" si="158"/>
        <v>0</v>
      </c>
      <c r="FG13" s="572">
        <f t="shared" si="159"/>
        <v>0</v>
      </c>
      <c r="FH13" s="572">
        <f t="shared" si="160"/>
        <v>0</v>
      </c>
      <c r="FI13" s="572">
        <f t="shared" si="161"/>
        <v>0</v>
      </c>
      <c r="FJ13" s="572">
        <f>EI13+EV13</f>
        <v>0</v>
      </c>
      <c r="FK13" s="572">
        <f>EH13+EW13</f>
        <v>8</v>
      </c>
      <c r="FL13" s="572">
        <f t="shared" si="114"/>
        <v>0</v>
      </c>
      <c r="FM13" s="572">
        <f t="shared" si="114"/>
        <v>0</v>
      </c>
      <c r="FN13" s="572">
        <f t="shared" si="114"/>
        <v>352</v>
      </c>
      <c r="FO13" s="572">
        <f>FM13-FN13</f>
        <v>-352</v>
      </c>
      <c r="FP13" s="906">
        <f t="shared" si="162"/>
        <v>0</v>
      </c>
      <c r="FQ13" s="326"/>
      <c r="FR13" s="707">
        <f>COUNTIF(beosztás!$IR15:$JU15,"DE")*8</f>
        <v>0</v>
      </c>
      <c r="FS13" s="708">
        <f>COUNTIF(beosztás!$IR15:$JU15,"DU")*8</f>
        <v>0</v>
      </c>
      <c r="FT13" s="708">
        <f>COUNTIF(beosztás!$IR15:$JU15,"ÉJ")*8</f>
        <v>0</v>
      </c>
      <c r="FU13" s="708">
        <f>COUNTIF(beosztás!$IR15:$JU15,"N")*12</f>
        <v>0</v>
      </c>
      <c r="FV13" s="708">
        <f>COUNTIF(beosztás!$IR15:$JU15,"é")*12</f>
        <v>0</v>
      </c>
      <c r="FW13" s="708">
        <f>SUM(beosztás!$IR15:$JU15)</f>
        <v>0</v>
      </c>
      <c r="FX13" s="708">
        <f>COUNTIF(beosztás!$IR15:$JU15,"FÜ")*8</f>
        <v>0</v>
      </c>
      <c r="FY13" s="896">
        <f>(COUNTIF(beosztás!$IR15:$JU15,"SN")*12)+(COUNTIF(beosztás!$IR15:$JU15,"SDE")*8)+(COUNTIF(beosztás!$IR15:$JU15,"SDU")*8)+(COUNTIF(beosztás!$IR15:$JU15,"SÉ")*12)+(COUNTIF(beosztás!$IR15:$JU15,"SÉJ")*8)+(COUNTIF(beosztás!$IR15:$JU15,"S1")*1)+(COUNTIF(beosztás!$IR15:$JU15,"S2")*2)+(COUNTIF(beosztás!$IR15:$JU15,"S3")*3)+(COUNTIF(beosztás!$IR15:$JU15,"S4")*4)+(COUNTIF(beosztás!$IR15:$JU15,"S5")*5)+(COUNTIF(beosztás!$IR15:$JU15,"S6")*6)+(COUNTIF(beosztás!$IR15:$JU15,"S7")*7)+(COUNTIF(beosztás!$IR15:$JU15,"S8")*8)+(COUNTIF(beosztás!$IR15:$JU15,"S9")*9)+(COUNTIF(beosztás!$IR15:$JU15,"S10")*10)+(COUNTIF(beosztás!$IR15:$JU15,"S11")*11)+(COUNTIF(beosztás!$IR15:$JU15,"S12")*12)</f>
        <v>0</v>
      </c>
      <c r="FZ13" s="708">
        <f>COUNTIF(beosztás!$IR15:$JU15,"BN")*12+COUNTIF(beosztás!$IR15:$JU15,"BÉ")*12+COUNTIF(beosztás!$IR15:$JU15,"BDE")*8+COUNTIF(beosztás!$IR15:$JU15,"BDU")*8+COUNTIF(beosztás!$IR15:$JU15,"BÉJ")*8+COUNTIF(beosztás!$IR15:$JU15,"B1")*1+COUNTIF(beosztás!$IR15:$JU15,"B2")*2+COUNTIF(beosztás!$IR15:$JU15,"B3")*3+COUNTIF(beosztás!$IR15:$JU15,"B5")*5+COUNTIF(beosztás!$IR15:$JU15,"B6")*6+COUNTIF(beosztás!$IR15:$JU15,"B7")*7+COUNTIF(beosztás!$IR15:$JU15,"B8")*8+COUNTIF(beosztás!$IR15:$JU15,"B9")*9+COUNTIF(beosztás!$IR15:$JU15,"B10")*10+COUNTIF(beosztás!$IR15:$JU15,"B11")*11+COUNTIF(beosztás!$IR15:$JU15,"B12")*12+COUNTIF(beosztás!$IR15:$JU15,"BP")*0</f>
        <v>0</v>
      </c>
      <c r="GA13" s="572">
        <f>SUM(FR13:FZ13)-FX13</f>
        <v>0</v>
      </c>
      <c r="GB13" s="708">
        <f>IF(C13="",0,alapadatok!$AN$10)</f>
        <v>168</v>
      </c>
      <c r="GC13" s="572">
        <f>GA13-GB13</f>
        <v>-168</v>
      </c>
      <c r="GD13" s="906">
        <f t="shared" si="163"/>
        <v>0</v>
      </c>
      <c r="GE13" s="327"/>
      <c r="GF13" s="707">
        <f>COUNTIF(beosztás!$JV15:$KZ15,"DE")*8</f>
        <v>0</v>
      </c>
      <c r="GG13" s="708">
        <f>COUNTIF(beosztás!$JV15:$KZ15,"DU")*8</f>
        <v>0</v>
      </c>
      <c r="GH13" s="708">
        <f>COUNTIF(beosztás!$JV15:$KZ15,"ÉJ")*8</f>
        <v>0</v>
      </c>
      <c r="GI13" s="708">
        <f>COUNTIF(beosztás!$JV15:$KZ15,"N")*12</f>
        <v>0</v>
      </c>
      <c r="GJ13" s="708">
        <f>COUNTIF(beosztás!$JV15:$KZ15,"É")*12</f>
        <v>0</v>
      </c>
      <c r="GK13" s="708">
        <f>SUM(beosztás!$JV15:$KZ15)</f>
        <v>0</v>
      </c>
      <c r="GL13" s="896">
        <f>(COUNTIF(beosztás!$JV15:$KZ15,"SN")*12)+(COUNTIF(beosztás!$JV15:$KZ15,"SDE")*8)+(COUNTIF(beosztás!$JV15:$KZ15,"SDU")*8)+(COUNTIF(beosztás!$JV15:$KZ15,"SÉ")*12)+(COUNTIF(beosztás!$JV15:$KZ15,"SÉJ")*8)+(COUNTIF(beosztás!$JV15:$KZ15,"S1")*1)+(COUNTIF(beosztás!$JV15:$KZ15,"S2")*2)+(COUNTIF(beosztás!$JV15:$KZ15,"S3")*3)+(COUNTIF(beosztás!$JV15:$KZ15,"S4")*4)+(COUNTIF(beosztás!$JV15:$KZ15,"S5")*5)+(COUNTIF(beosztás!$JV15:$KZ15,"S6")*6)+(COUNTIF(beosztás!$JV15:$KZ15,"S7")*7)+(COUNTIF(beosztás!$JV15:$KZ15,"S8")*8)+(COUNTIF(beosztás!$JV15:$KZ15,"S9")*9)+(COUNTIF(beosztás!$JV15:$KZ15,"S10")*10)+(COUNTIF(beosztás!$JV15:$KZ15,"S11")*11)+(COUNTIF(beosztás!$JV15:$KZ15,"S12")*12)</f>
        <v>0</v>
      </c>
      <c r="GM13" s="708">
        <f>COUNTIF(beosztás!$JV15:$KZ15,"FÜ")*8</f>
        <v>8</v>
      </c>
      <c r="GN13" s="708">
        <f>COUNTIF(beosztás!$JV15:$KZ15,"BN")*12+COUNTIF(beosztás!$JV15:$KZ15,"BÉ")*12+COUNTIF(beosztás!$JV15:$KZ15,"BDE")*8+COUNTIF(beosztás!$JV15:$KZ15,"BDU")*8+COUNTIF(beosztás!$JV15:$KZ15,"BÉJ")*8+COUNTIF(beosztás!$JV15:$KZ15,"B1")*1+COUNTIF(beosztás!$JV15:$KZ15,"B2")*2+COUNTIF(beosztás!$JV15:$KZ15,"B3")*3+COUNTIF(beosztás!$JV15:$KZ15,"B5")*5+COUNTIF(beosztás!$JV15:$KZ15,"B6")*6+COUNTIF(beosztás!$JV15:$KZ15,"B7")*7+COUNTIF(beosztás!$JV15:$KZ15,"B8")*8+COUNTIF(beosztás!$JV15:$KZ15,"B9")*9+COUNTIF(beosztás!$JV15:$KZ15,"B10")*10+COUNTIF(beosztás!$JV15:$KZ15,"B11")*11+COUNTIF(beosztás!$JV15:$KZ15,"B12")*12+COUNTIF(beosztás!$JV15:$KZ15,"BP")*0</f>
        <v>0</v>
      </c>
      <c r="GO13" s="572">
        <f t="shared" si="164"/>
        <v>0</v>
      </c>
      <c r="GP13" s="708">
        <f>IF(C13="",0,alapadatok!$AN$11)</f>
        <v>176</v>
      </c>
      <c r="GQ13" s="572">
        <f>GO13-GP13</f>
        <v>-176</v>
      </c>
      <c r="GR13" s="906">
        <f t="shared" si="165"/>
        <v>0</v>
      </c>
      <c r="GS13" s="327"/>
      <c r="GT13" s="571">
        <f t="shared" si="166"/>
        <v>0</v>
      </c>
      <c r="GU13" s="572">
        <f t="shared" si="167"/>
        <v>0</v>
      </c>
      <c r="GV13" s="572">
        <f t="shared" si="168"/>
        <v>0</v>
      </c>
      <c r="GW13" s="572">
        <f t="shared" si="169"/>
        <v>0</v>
      </c>
      <c r="GX13" s="572">
        <f t="shared" si="170"/>
        <v>0</v>
      </c>
      <c r="GY13" s="572">
        <f t="shared" si="171"/>
        <v>0</v>
      </c>
      <c r="GZ13" s="572">
        <f>FY13+GL13</f>
        <v>0</v>
      </c>
      <c r="HA13" s="572">
        <f>FX13+GM13</f>
        <v>8</v>
      </c>
      <c r="HB13" s="572">
        <f t="shared" si="122"/>
        <v>0</v>
      </c>
      <c r="HC13" s="572">
        <f t="shared" si="122"/>
        <v>0</v>
      </c>
      <c r="HD13" s="572">
        <f t="shared" si="122"/>
        <v>344</v>
      </c>
      <c r="HE13" s="572">
        <f>HC13-HD13</f>
        <v>-344</v>
      </c>
      <c r="HF13" s="906">
        <f t="shared" si="172"/>
        <v>0</v>
      </c>
      <c r="HG13" s="326"/>
      <c r="HH13" s="707">
        <f>COUNTIF(beosztás!$KZ15:$MC15,"DE")*8</f>
        <v>0</v>
      </c>
      <c r="HI13" s="708">
        <f>COUNTIF(beosztás!$KZ15:$MC15,"DU")*8</f>
        <v>0</v>
      </c>
      <c r="HJ13" s="708">
        <f>COUNTIF(beosztás!$KZ15:$MC15,"ÉJ")*8</f>
        <v>0</v>
      </c>
      <c r="HK13" s="708">
        <f>COUNTIF(beosztás!$KZ15:$MC15,"N")*12</f>
        <v>0</v>
      </c>
      <c r="HL13" s="708">
        <f>COUNTIF(beosztás!$KZ15:$MC15,"é")*12</f>
        <v>0</v>
      </c>
      <c r="HM13" s="708">
        <f>SUM(beosztás!$KZ15:$MC15)</f>
        <v>0</v>
      </c>
      <c r="HN13" s="708">
        <f>COUNTIF(beosztás!$KZ15:$MC15,"FÜ")*8</f>
        <v>8</v>
      </c>
      <c r="HO13" s="896">
        <f>(COUNTIF(beosztás!$LA15:$MD15,"SN")*12)+(COUNTIF(beosztás!$LA15:$MD15,"SDE")*8)+(COUNTIF(beosztás!$LA15:$MD15,"SDU")*8)+(COUNTIF(beosztás!$LA15:$MD15,"SÉ")*12)+(COUNTIF(beosztás!$LA15:$MD15,"SÉJ")*8)+(COUNTIF(beosztás!$LA15:$MD15,"S1")*1)+(COUNTIF(beosztás!$LA15:$MD15,"S2")*2)+(COUNTIF(beosztás!$LA15:$MD15,"S3")*3)+(COUNTIF(beosztás!$LA15:$MD15,"S4")*4)+(COUNTIF(beosztás!$LA15:$MD15,"S5")*5)+(COUNTIF(beosztás!$LA15:$MD15,"S6")*6)+(COUNTIF(beosztás!$LA15:$MD15,"S7")*7)+(COUNTIF(beosztás!$LA15:$MD15,"S8")*8)+(COUNTIF(beosztás!$LA15:$MD15,"S9")*9)+(COUNTIF(beosztás!$LA15:$MD15,"S10")*10)+(COUNTIF(beosztás!$LA15:$MD15,"S11")*11)+(COUNTIF(beosztás!$LA15:$MD15,"S12")*12)</f>
        <v>0</v>
      </c>
      <c r="HP13" s="708">
        <f>COUNTIF(beosztás!$LA15:$MD15,"BN")*12+COUNTIF(beosztás!$LA15:$MD15,"BÉ")*12+COUNTIF(beosztás!$LA15:$MD15,"BDE")*8+COUNTIF(beosztás!$LA15:$MD15,"BDU")*8+COUNTIF(beosztás!$LA15:$MD15,"BÉJ")*8+COUNTIF(beosztás!$LA15:$MD15,"B1")*1+COUNTIF(beosztás!$LA15:$MD15,"B2")*2+COUNTIF(beosztás!$LA15:$MD15,"B3")*3+COUNTIF(beosztás!$KZ15:$MC15,"B5")*5+COUNTIF(beosztás!$KZ15:$MC15,"B6")*6+COUNTIF(beosztás!$KZ15:$MC15,"B7")*7+COUNTIF(beosztás!$KZ15:$MC15,"B8")*8+COUNTIF(beosztás!$LA15:$MD15,"B9")*9+COUNTIF(beosztás!$LA15:$MD15,"B10")*10+COUNTIF(beosztás!$LA15:$MD15,"B11")*11+COUNTIF(beosztás!$LA15:$MD15,"B12")*12+COUNTIF(beosztás!$LA15:$MD15,"BP")*0</f>
        <v>0</v>
      </c>
      <c r="HQ13" s="572">
        <f>SUM(HH13:HP13)-HN13</f>
        <v>0</v>
      </c>
      <c r="HR13" s="708">
        <f>IF(C13="",0,alapadatok!$AN$12)</f>
        <v>160</v>
      </c>
      <c r="HS13" s="572">
        <f>HQ13-HR13</f>
        <v>-160</v>
      </c>
      <c r="HT13" s="906">
        <f t="shared" si="173"/>
        <v>0</v>
      </c>
      <c r="HU13" s="327"/>
      <c r="HV13" s="707">
        <f>COUNTIF(beosztás!$ME15:$NI15,"DE")*8</f>
        <v>0</v>
      </c>
      <c r="HW13" s="708">
        <f>COUNTIF(beosztás!$ME15:$NI15,"DU")*8</f>
        <v>0</v>
      </c>
      <c r="HX13" s="708">
        <f>COUNTIF(beosztás!$ME15:$NI15,"ÉJ")*8</f>
        <v>0</v>
      </c>
      <c r="HY13" s="708">
        <f>COUNTIF(beosztás!$ME15:$NI15,"N")*12</f>
        <v>0</v>
      </c>
      <c r="HZ13" s="708">
        <f>COUNTIF(beosztás!$ME15:$NI15,"É")*12</f>
        <v>0</v>
      </c>
      <c r="IA13" s="708">
        <f>SUM(beosztás!$ME15:$NI15)</f>
        <v>0</v>
      </c>
      <c r="IB13" s="708">
        <f>(COUNTIF(beosztás!$ME15:$NI15,"SN")*12)+(COUNTIF(beosztás!$ME15:$NI15,"SDE")*8)+(COUNTIF(beosztás!$ME15:$NI15,"SDU")*8)+(COUNTIF(beosztás!$ME15:$NI15,"SÉ")*12)+(COUNTIF(beosztás!$ME15:$NI15,"SÉJ")*8)+(COUNTIF(beosztás!$ME15:$NI15,"S1")*1)+(COUNTIF(beosztás!$ME15:$NI15,"S2")*2)+(COUNTIF(beosztás!$ME15:$NI15,"S3")*3)+(COUNTIF(beosztás!$ME15:$NI15,"S4")*4)+(COUNTIF(beosztás!$ME15:$NI15,"S5")*5)+(COUNTIF(beosztás!$ME15:$NI15,"S6")*6)+(COUNTIF(beosztás!$ME15:$NI15,"S7")*7)+(COUNTIF(beosztás!$ME15:$NI15,"S8")*8)+(COUNTIF(beosztás!$ME15:$NI15,"S9")*9)+(COUNTIF(beosztás!$ME15:$NI15,"S10")*10)+(COUNTIF(beosztás!$ME15:$NI15,"S11")*11)+(COUNTIF(beosztás!$ME15:$NI15,"S12")*12)</f>
        <v>0</v>
      </c>
      <c r="IC13" s="708">
        <f>COUNTIF(beosztás!$ME15:$NI15,"FÜ")*8</f>
        <v>16</v>
      </c>
      <c r="ID13" s="708">
        <f>COUNTIF(beosztás!$ME15:$NI15,"BN")*12+COUNTIF(beosztás!$ME15:$NI15,"BÉ")*12+COUNTIF(beosztás!$ME15:$NI15,"BDE")*8+COUNTIF(beosztás!$ME15:$NI15,"BDU")*8+COUNTIF(beosztás!$ME15:$NI15,"BÉJ")*8+COUNTIF(beosztás!$ME15:$NI15,"B1")*1+COUNTIF(beosztás!$ME15:$NI15,"B2")*2+COUNTIF(beosztás!$ME15:$NI15,"B3")*3+COUNTIF(beosztás!$ME15:$NI15,"B5")*5+COUNTIF(beosztás!$ME15:$NI15,"B6")*6+COUNTIF(beosztás!$ME15:$NI15,"B7")*7+COUNTIF(beosztás!$ME15:$NI15,"B8")*8+COUNTIF(beosztás!$ME15:$NI15,"B9")*9+COUNTIF(beosztás!$ME15:$NI15,"B10")*10+COUNTIF(beosztás!$ME15:$NI15,"B11")*11+COUNTIF(beosztás!$ME15:$NI15,"B12")*12+COUNTIF(beosztás!$ME15:$NI15,"BP")*0</f>
        <v>0</v>
      </c>
      <c r="IE13" s="572">
        <f t="shared" si="174"/>
        <v>0</v>
      </c>
      <c r="IF13" s="708">
        <f>IF(C13="",0,alapadatok!$AN$13)</f>
        <v>160</v>
      </c>
      <c r="IG13" s="572">
        <f>IE13-IF13</f>
        <v>-160</v>
      </c>
      <c r="IH13" s="740">
        <f t="shared" si="175"/>
        <v>0</v>
      </c>
      <c r="II13" s="327"/>
      <c r="IJ13" s="571">
        <f t="shared" si="176"/>
        <v>0</v>
      </c>
      <c r="IK13" s="572">
        <f t="shared" si="177"/>
        <v>0</v>
      </c>
      <c r="IL13" s="572">
        <f t="shared" si="178"/>
        <v>0</v>
      </c>
      <c r="IM13" s="572">
        <f t="shared" si="179"/>
        <v>0</v>
      </c>
      <c r="IN13" s="572">
        <f t="shared" si="180"/>
        <v>0</v>
      </c>
      <c r="IO13" s="572">
        <f t="shared" si="181"/>
        <v>0</v>
      </c>
      <c r="IP13" s="572">
        <f>HO13+IB13</f>
        <v>0</v>
      </c>
      <c r="IQ13" s="572">
        <f>HN13+IC13</f>
        <v>24</v>
      </c>
      <c r="IR13" s="572">
        <f t="shared" si="130"/>
        <v>0</v>
      </c>
      <c r="IS13" s="572">
        <f t="shared" si="130"/>
        <v>0</v>
      </c>
      <c r="IT13" s="572">
        <f t="shared" si="130"/>
        <v>320</v>
      </c>
      <c r="IU13" s="572">
        <f>IS13-IT13</f>
        <v>-320</v>
      </c>
      <c r="IV13" s="906">
        <f t="shared" si="182"/>
        <v>0</v>
      </c>
      <c r="IW13" s="39"/>
      <c r="JF13" s="21"/>
      <c r="JG13" s="21"/>
    </row>
    <row r="14" spans="1:267" ht="16.5" thickBot="1" x14ac:dyDescent="0.3">
      <c r="A14" s="533"/>
      <c r="B14" s="533"/>
      <c r="C14" s="587" t="s">
        <v>291</v>
      </c>
      <c r="D14" s="533"/>
      <c r="E14" s="18"/>
      <c r="F14" s="562"/>
      <c r="G14" s="563"/>
      <c r="H14" s="563"/>
      <c r="I14" s="563"/>
      <c r="J14" s="563"/>
      <c r="K14" s="563"/>
      <c r="L14" s="563"/>
      <c r="M14" s="563"/>
      <c r="N14" s="563"/>
      <c r="O14" s="563"/>
      <c r="P14" s="563"/>
      <c r="Q14" s="563"/>
      <c r="R14" s="564"/>
      <c r="S14" s="35"/>
      <c r="T14" s="565"/>
      <c r="U14" s="566"/>
      <c r="V14" s="566"/>
      <c r="W14" s="566"/>
      <c r="X14" s="566"/>
      <c r="Y14" s="566"/>
      <c r="Z14" s="566"/>
      <c r="AA14" s="566"/>
      <c r="AB14" s="566"/>
      <c r="AC14" s="566"/>
      <c r="AD14" s="566"/>
      <c r="AE14" s="566"/>
      <c r="AF14" s="567"/>
      <c r="AG14" s="36"/>
      <c r="AH14" s="885" t="s">
        <v>389</v>
      </c>
      <c r="AI14" s="569"/>
      <c r="AJ14" s="569"/>
      <c r="AK14" s="569"/>
      <c r="AL14" s="569"/>
      <c r="AM14" s="569"/>
      <c r="AN14" s="569"/>
      <c r="AO14" s="569"/>
      <c r="AP14" s="569"/>
      <c r="AQ14" s="744">
        <f>IFERROR(AVERAGEIF(AS17:AS143,"&gt;0",AS17:AS143),0)</f>
        <v>3.7142857142857144</v>
      </c>
      <c r="AR14" s="569"/>
      <c r="AS14" s="569"/>
      <c r="AT14" s="569"/>
      <c r="AU14" s="37"/>
      <c r="AV14" s="562"/>
      <c r="AW14" s="563"/>
      <c r="AX14" s="563"/>
      <c r="AY14" s="563"/>
      <c r="AZ14" s="563"/>
      <c r="BA14" s="563"/>
      <c r="BB14" s="563"/>
      <c r="BC14" s="563"/>
      <c r="BD14" s="563"/>
      <c r="BE14" s="563"/>
      <c r="BF14" s="563"/>
      <c r="BG14" s="563"/>
      <c r="BH14" s="564"/>
      <c r="BI14" s="36"/>
      <c r="BJ14" s="565"/>
      <c r="BK14" s="566"/>
      <c r="BL14" s="566"/>
      <c r="BM14" s="566"/>
      <c r="BN14" s="566"/>
      <c r="BO14" s="566"/>
      <c r="BP14" s="566"/>
      <c r="BQ14" s="566"/>
      <c r="BR14" s="566"/>
      <c r="BS14" s="566"/>
      <c r="BT14" s="566"/>
      <c r="BU14" s="566"/>
      <c r="BV14" s="567"/>
      <c r="BW14" s="36"/>
      <c r="BX14" s="973" t="s">
        <v>389</v>
      </c>
      <c r="BY14" s="885"/>
      <c r="BZ14" s="885"/>
      <c r="CA14" s="885"/>
      <c r="CB14" s="885"/>
      <c r="CC14" s="885"/>
      <c r="CD14" s="885"/>
      <c r="CE14" s="885"/>
      <c r="CF14" s="885"/>
      <c r="CG14" s="885">
        <f>IFERROR(AVERAGEIF(CI17:CI143,"&gt;0",CI17:CI143),0)</f>
        <v>8</v>
      </c>
      <c r="CH14" s="885"/>
      <c r="CI14" s="885"/>
      <c r="CJ14" s="974"/>
      <c r="CK14" s="37"/>
      <c r="CL14" s="562"/>
      <c r="CM14" s="563"/>
      <c r="CN14" s="563"/>
      <c r="CO14" s="563"/>
      <c r="CP14" s="563"/>
      <c r="CQ14" s="563"/>
      <c r="CR14" s="563"/>
      <c r="CS14" s="563"/>
      <c r="CT14" s="563"/>
      <c r="CU14" s="563"/>
      <c r="CV14" s="563"/>
      <c r="CW14" s="563"/>
      <c r="CX14" s="564"/>
      <c r="CY14" s="36"/>
      <c r="CZ14" s="565"/>
      <c r="DA14" s="566"/>
      <c r="DB14" s="566"/>
      <c r="DC14" s="566"/>
      <c r="DD14" s="566"/>
      <c r="DE14" s="566"/>
      <c r="DF14" s="566"/>
      <c r="DG14" s="566"/>
      <c r="DH14" s="566"/>
      <c r="DI14" s="566"/>
      <c r="DJ14" s="566"/>
      <c r="DK14" s="566"/>
      <c r="DL14" s="567"/>
      <c r="DM14" s="36"/>
      <c r="DN14" s="973" t="s">
        <v>389</v>
      </c>
      <c r="DO14" s="885"/>
      <c r="DP14" s="885"/>
      <c r="DQ14" s="885"/>
      <c r="DR14" s="885"/>
      <c r="DS14" s="885"/>
      <c r="DT14" s="885"/>
      <c r="DU14" s="885"/>
      <c r="DV14" s="885"/>
      <c r="DW14" s="885">
        <f>IFERROR(AVERAGEIF(DY17:DY143,"&gt;0",DY17:DY143),0)</f>
        <v>0</v>
      </c>
      <c r="DX14" s="885"/>
      <c r="DY14" s="885"/>
      <c r="DZ14" s="974"/>
      <c r="EA14" s="37"/>
      <c r="EB14" s="726"/>
      <c r="EC14" s="727"/>
      <c r="ED14" s="727"/>
      <c r="EE14" s="727"/>
      <c r="EF14" s="727"/>
      <c r="EG14" s="727"/>
      <c r="EH14" s="727"/>
      <c r="EI14" s="727"/>
      <c r="EJ14" s="727"/>
      <c r="EK14" s="727"/>
      <c r="EL14" s="727"/>
      <c r="EM14" s="727"/>
      <c r="EN14" s="728"/>
      <c r="EO14" s="36"/>
      <c r="EP14" s="720"/>
      <c r="EQ14" s="721"/>
      <c r="ER14" s="721"/>
      <c r="ES14" s="721"/>
      <c r="ET14" s="721"/>
      <c r="EU14" s="721"/>
      <c r="EV14" s="721"/>
      <c r="EW14" s="721"/>
      <c r="EX14" s="721"/>
      <c r="EY14" s="721"/>
      <c r="EZ14" s="721"/>
      <c r="FA14" s="721"/>
      <c r="FB14" s="722"/>
      <c r="FC14" s="36"/>
      <c r="FD14" s="975" t="s">
        <v>389</v>
      </c>
      <c r="FE14" s="976"/>
      <c r="FF14" s="976"/>
      <c r="FG14" s="976"/>
      <c r="FH14" s="976"/>
      <c r="FI14" s="976"/>
      <c r="FJ14" s="976"/>
      <c r="FK14" s="976"/>
      <c r="FL14" s="976"/>
      <c r="FM14" s="976">
        <f>IFERROR(AVERAGEIF(FO17:FO143,"&gt;0",FO17:FO143),0)</f>
        <v>0</v>
      </c>
      <c r="FN14" s="976"/>
      <c r="FO14" s="976"/>
      <c r="FP14" s="977"/>
      <c r="FQ14" s="37"/>
      <c r="FR14" s="911"/>
      <c r="FS14" s="912"/>
      <c r="FT14" s="912"/>
      <c r="FU14" s="912"/>
      <c r="FV14" s="912"/>
      <c r="FW14" s="912"/>
      <c r="FX14" s="912"/>
      <c r="FY14" s="912"/>
      <c r="FZ14" s="912"/>
      <c r="GA14" s="912"/>
      <c r="GB14" s="912"/>
      <c r="GC14" s="912"/>
      <c r="GD14" s="913"/>
      <c r="GE14" s="36"/>
      <c r="GF14" s="914"/>
      <c r="GG14" s="915"/>
      <c r="GH14" s="915"/>
      <c r="GI14" s="915"/>
      <c r="GJ14" s="915"/>
      <c r="GK14" s="915"/>
      <c r="GL14" s="915"/>
      <c r="GM14" s="915"/>
      <c r="GN14" s="915"/>
      <c r="GO14" s="915"/>
      <c r="GP14" s="915"/>
      <c r="GQ14" s="915"/>
      <c r="GR14" s="916"/>
      <c r="GS14" s="36"/>
      <c r="GT14" s="978" t="s">
        <v>389</v>
      </c>
      <c r="GU14" s="979"/>
      <c r="GV14" s="979"/>
      <c r="GW14" s="979"/>
      <c r="GX14" s="979"/>
      <c r="GY14" s="979"/>
      <c r="GZ14" s="979"/>
      <c r="HA14" s="979"/>
      <c r="HB14" s="979"/>
      <c r="HC14" s="979">
        <f>IFERROR(AVERAGEIF(HE17:HE143,"&gt;0",HE17:HE143),0)</f>
        <v>0</v>
      </c>
      <c r="HD14" s="979"/>
      <c r="HE14" s="979"/>
      <c r="HF14" s="980"/>
      <c r="HG14" s="37"/>
      <c r="HH14" s="911"/>
      <c r="HI14" s="912"/>
      <c r="HJ14" s="912"/>
      <c r="HK14" s="912"/>
      <c r="HL14" s="912"/>
      <c r="HM14" s="912"/>
      <c r="HN14" s="912"/>
      <c r="HO14" s="912"/>
      <c r="HP14" s="912"/>
      <c r="HQ14" s="912"/>
      <c r="HR14" s="912"/>
      <c r="HS14" s="912"/>
      <c r="HT14" s="913"/>
      <c r="HU14" s="36"/>
      <c r="HV14" s="914"/>
      <c r="HW14" s="915"/>
      <c r="HX14" s="915"/>
      <c r="HY14" s="915"/>
      <c r="HZ14" s="915"/>
      <c r="IA14" s="915"/>
      <c r="IB14" s="915"/>
      <c r="IC14" s="915"/>
      <c r="ID14" s="915"/>
      <c r="IE14" s="915"/>
      <c r="IF14" s="915"/>
      <c r="IG14" s="915"/>
      <c r="IH14" s="916"/>
      <c r="II14" s="38"/>
      <c r="IJ14" s="978" t="s">
        <v>389</v>
      </c>
      <c r="IK14" s="979"/>
      <c r="IL14" s="979"/>
      <c r="IM14" s="979"/>
      <c r="IN14" s="979"/>
      <c r="IO14" s="979"/>
      <c r="IP14" s="979"/>
      <c r="IQ14" s="979"/>
      <c r="IR14" s="979"/>
      <c r="IS14" s="979">
        <f>IFERROR(AVERAGEIF(IU17:IU143,"&gt;0",IU17:IU143),0)</f>
        <v>0</v>
      </c>
      <c r="IT14" s="979"/>
      <c r="IU14" s="979"/>
      <c r="IV14" s="980"/>
      <c r="IW14" s="39"/>
      <c r="JF14" s="21"/>
      <c r="JG14" s="21"/>
    </row>
    <row r="15" spans="1:267" ht="16.5" thickBot="1" x14ac:dyDescent="0.3">
      <c r="A15" s="775" t="str">
        <f>IF(beosztás!A17=0,"",beosztás!A17)</f>
        <v/>
      </c>
      <c r="B15" s="776" t="str">
        <f>IF(beosztás!B17=0,"",beosztás!B17)</f>
        <v/>
      </c>
      <c r="C15" s="776" t="str">
        <f>IF(beosztás!C17=0,"",beosztás!C17)</f>
        <v>Green</v>
      </c>
      <c r="D15" s="777">
        <v>19</v>
      </c>
      <c r="E15" s="18"/>
      <c r="F15" s="778"/>
      <c r="G15" s="779"/>
      <c r="H15" s="779"/>
      <c r="I15" s="779"/>
      <c r="J15" s="779"/>
      <c r="K15" s="779"/>
      <c r="L15" s="779"/>
      <c r="M15" s="779"/>
      <c r="N15" s="779"/>
      <c r="O15" s="779"/>
      <c r="P15" s="779"/>
      <c r="Q15" s="779"/>
      <c r="R15" s="780"/>
      <c r="S15" s="30"/>
      <c r="T15" s="778"/>
      <c r="U15" s="779"/>
      <c r="V15" s="779"/>
      <c r="W15" s="779"/>
      <c r="X15" s="779"/>
      <c r="Y15" s="779"/>
      <c r="Z15" s="779"/>
      <c r="AA15" s="779"/>
      <c r="AB15" s="779"/>
      <c r="AC15" s="779"/>
      <c r="AD15" s="779"/>
      <c r="AE15" s="779"/>
      <c r="AF15" s="780"/>
      <c r="AG15" s="30"/>
      <c r="AH15" s="778"/>
      <c r="AI15" s="779"/>
      <c r="AJ15" s="779"/>
      <c r="AK15" s="779"/>
      <c r="AL15" s="779"/>
      <c r="AM15" s="779"/>
      <c r="AN15" s="779" t="s">
        <v>390</v>
      </c>
      <c r="AO15" s="779"/>
      <c r="AP15" s="779"/>
      <c r="AQ15" s="779"/>
      <c r="AR15" s="981">
        <f>IFERROR(AVERAGEIF(AS17:AS47,"&gt;0",AS17:AS47),0)</f>
        <v>3</v>
      </c>
      <c r="AS15" s="779"/>
      <c r="AT15" s="780"/>
      <c r="AU15" s="31"/>
      <c r="AV15" s="778"/>
      <c r="AW15" s="779"/>
      <c r="AX15" s="779"/>
      <c r="AY15" s="779"/>
      <c r="AZ15" s="779"/>
      <c r="BA15" s="779"/>
      <c r="BB15" s="779"/>
      <c r="BC15" s="779"/>
      <c r="BD15" s="779"/>
      <c r="BE15" s="779"/>
      <c r="BF15" s="779"/>
      <c r="BG15" s="779"/>
      <c r="BH15" s="780"/>
      <c r="BI15" s="30"/>
      <c r="BJ15" s="778"/>
      <c r="BK15" s="779"/>
      <c r="BL15" s="779"/>
      <c r="BM15" s="779"/>
      <c r="BN15" s="779"/>
      <c r="BO15" s="779"/>
      <c r="BP15" s="779"/>
      <c r="BQ15" s="779"/>
      <c r="BR15" s="779"/>
      <c r="BS15" s="779"/>
      <c r="BT15" s="779"/>
      <c r="BU15" s="779"/>
      <c r="BV15" s="780"/>
      <c r="BW15" s="30"/>
      <c r="BX15" s="778"/>
      <c r="BY15" s="779"/>
      <c r="BZ15" s="779"/>
      <c r="CA15" s="779"/>
      <c r="CB15" s="779"/>
      <c r="CC15" s="779"/>
      <c r="CD15" s="779" t="s">
        <v>390</v>
      </c>
      <c r="CE15" s="779"/>
      <c r="CF15" s="779"/>
      <c r="CG15" s="779"/>
      <c r="CH15" s="981">
        <f>IFERROR(AVERAGEIF(CI17:CI47,"&gt;0",CI17:CI47),0)</f>
        <v>8.4</v>
      </c>
      <c r="CI15" s="779"/>
      <c r="CJ15" s="780"/>
      <c r="CK15" s="31"/>
      <c r="CL15" s="778"/>
      <c r="CM15" s="779"/>
      <c r="CN15" s="779"/>
      <c r="CO15" s="779"/>
      <c r="CP15" s="779"/>
      <c r="CQ15" s="779"/>
      <c r="CR15" s="779"/>
      <c r="CS15" s="779"/>
      <c r="CT15" s="779"/>
      <c r="CU15" s="779"/>
      <c r="CV15" s="779"/>
      <c r="CW15" s="779"/>
      <c r="CX15" s="780"/>
      <c r="CY15" s="30"/>
      <c r="CZ15" s="778"/>
      <c r="DA15" s="779"/>
      <c r="DB15" s="779"/>
      <c r="DC15" s="779"/>
      <c r="DD15" s="779"/>
      <c r="DE15" s="779"/>
      <c r="DF15" s="779"/>
      <c r="DG15" s="779"/>
      <c r="DH15" s="779"/>
      <c r="DI15" s="779"/>
      <c r="DJ15" s="779"/>
      <c r="DK15" s="779"/>
      <c r="DL15" s="780"/>
      <c r="DM15" s="30"/>
      <c r="DN15" s="778"/>
      <c r="DO15" s="779"/>
      <c r="DP15" s="779"/>
      <c r="DQ15" s="779"/>
      <c r="DR15" s="779"/>
      <c r="DS15" s="779"/>
      <c r="DT15" s="779" t="s">
        <v>390</v>
      </c>
      <c r="DU15" s="779"/>
      <c r="DV15" s="779"/>
      <c r="DW15" s="779"/>
      <c r="DX15" s="981">
        <f>IFERROR(AVERAGEIF(DY17:DY47,"&gt;0",DY17:DY47),0)</f>
        <v>0</v>
      </c>
      <c r="DY15" s="779"/>
      <c r="DZ15" s="780"/>
      <c r="EA15" s="31"/>
      <c r="EB15" s="778"/>
      <c r="EC15" s="779"/>
      <c r="ED15" s="779"/>
      <c r="EE15" s="779"/>
      <c r="EF15" s="779"/>
      <c r="EG15" s="779"/>
      <c r="EH15" s="779"/>
      <c r="EI15" s="779"/>
      <c r="EJ15" s="779"/>
      <c r="EK15" s="779"/>
      <c r="EL15" s="779"/>
      <c r="EM15" s="779"/>
      <c r="EN15" s="780"/>
      <c r="EO15" s="30"/>
      <c r="EP15" s="778"/>
      <c r="EQ15" s="779"/>
      <c r="ER15" s="779"/>
      <c r="ES15" s="779"/>
      <c r="ET15" s="779"/>
      <c r="EU15" s="779"/>
      <c r="EV15" s="779"/>
      <c r="EW15" s="779"/>
      <c r="EX15" s="779"/>
      <c r="EY15" s="779"/>
      <c r="EZ15" s="779"/>
      <c r="FA15" s="779"/>
      <c r="FB15" s="780"/>
      <c r="FC15" s="30"/>
      <c r="FD15" s="778"/>
      <c r="FE15" s="779"/>
      <c r="FF15" s="779"/>
      <c r="FG15" s="779"/>
      <c r="FH15" s="779"/>
      <c r="FI15" s="779"/>
      <c r="FJ15" s="779" t="s">
        <v>390</v>
      </c>
      <c r="FK15" s="779"/>
      <c r="FL15" s="779"/>
      <c r="FM15" s="779"/>
      <c r="FN15" s="981">
        <f>IFERROR(AVERAGEIF(FO17:FO47,"&gt;0",FO17:FO47),0)</f>
        <v>0</v>
      </c>
      <c r="FO15" s="779"/>
      <c r="FP15" s="780"/>
      <c r="FQ15" s="31"/>
      <c r="FR15" s="778"/>
      <c r="FS15" s="779"/>
      <c r="FT15" s="779"/>
      <c r="FU15" s="779"/>
      <c r="FV15" s="779"/>
      <c r="FW15" s="779"/>
      <c r="FX15" s="779"/>
      <c r="FY15" s="779"/>
      <c r="FZ15" s="779"/>
      <c r="GA15" s="779"/>
      <c r="GB15" s="779"/>
      <c r="GC15" s="779"/>
      <c r="GD15" s="780"/>
      <c r="GE15" s="30"/>
      <c r="GF15" s="778"/>
      <c r="GG15" s="779"/>
      <c r="GH15" s="779"/>
      <c r="GI15" s="779"/>
      <c r="GJ15" s="779"/>
      <c r="GK15" s="779"/>
      <c r="GL15" s="779"/>
      <c r="GM15" s="779"/>
      <c r="GN15" s="779"/>
      <c r="GO15" s="779"/>
      <c r="GP15" s="779"/>
      <c r="GQ15" s="779"/>
      <c r="GR15" s="780"/>
      <c r="GS15" s="30"/>
      <c r="GT15" s="778"/>
      <c r="GU15" s="779"/>
      <c r="GV15" s="779"/>
      <c r="GW15" s="779"/>
      <c r="GX15" s="779"/>
      <c r="GY15" s="779"/>
      <c r="GZ15" s="779" t="s">
        <v>390</v>
      </c>
      <c r="HA15" s="779"/>
      <c r="HB15" s="779"/>
      <c r="HC15" s="779"/>
      <c r="HD15" s="981">
        <f>IFERROR(AVERAGEIF(HE17:HE47,"&gt;0",HE17:HE47),0)</f>
        <v>0</v>
      </c>
      <c r="HE15" s="779"/>
      <c r="HF15" s="780"/>
      <c r="HG15" s="31"/>
      <c r="HH15" s="778"/>
      <c r="HI15" s="779"/>
      <c r="HJ15" s="779"/>
      <c r="HK15" s="779"/>
      <c r="HL15" s="779"/>
      <c r="HM15" s="779"/>
      <c r="HN15" s="779"/>
      <c r="HO15" s="779"/>
      <c r="HP15" s="779"/>
      <c r="HQ15" s="779"/>
      <c r="HR15" s="779"/>
      <c r="HS15" s="779"/>
      <c r="HT15" s="780"/>
      <c r="HU15" s="30"/>
      <c r="HV15" s="778"/>
      <c r="HW15" s="779"/>
      <c r="HX15" s="779"/>
      <c r="HY15" s="779"/>
      <c r="HZ15" s="779"/>
      <c r="IA15" s="779"/>
      <c r="IB15" s="779"/>
      <c r="IC15" s="779"/>
      <c r="ID15" s="779"/>
      <c r="IE15" s="779"/>
      <c r="IF15" s="779"/>
      <c r="IG15" s="779"/>
      <c r="IH15" s="780"/>
      <c r="II15" s="32"/>
      <c r="IJ15" s="778"/>
      <c r="IK15" s="779"/>
      <c r="IL15" s="779"/>
      <c r="IM15" s="779"/>
      <c r="IN15" s="779"/>
      <c r="IO15" s="779"/>
      <c r="IP15" s="779" t="s">
        <v>390</v>
      </c>
      <c r="IQ15" s="779"/>
      <c r="IR15" s="779"/>
      <c r="IS15" s="779"/>
      <c r="IT15" s="981">
        <f>IFERROR(AVERAGEIF(IU17:IU47,"&gt;0",IU17:IU47),0)</f>
        <v>0</v>
      </c>
      <c r="IU15" s="779"/>
      <c r="IV15" s="780"/>
      <c r="IW15" s="39"/>
      <c r="JF15" s="21"/>
      <c r="JG15" s="21"/>
    </row>
    <row r="16" spans="1:267" ht="24.75" customHeight="1" thickBot="1" x14ac:dyDescent="0.3">
      <c r="A16" s="379" t="str">
        <f>IF(beosztás!A18=0,"",beosztás!A18)</f>
        <v/>
      </c>
      <c r="B16" s="380" t="str">
        <f>IF(beosztás!B18=0,"",beosztás!B18)</f>
        <v>Dolg. Kód</v>
      </c>
      <c r="C16" s="380" t="str">
        <f>IF(beosztás!C18=0,"",beosztás!C18)</f>
        <v>Név</v>
      </c>
      <c r="D16" s="380"/>
      <c r="E16" s="18"/>
      <c r="F16" s="315" t="s">
        <v>99</v>
      </c>
      <c r="G16" s="316" t="s">
        <v>108</v>
      </c>
      <c r="H16" s="316" t="s">
        <v>100</v>
      </c>
      <c r="I16" s="316" t="s">
        <v>109</v>
      </c>
      <c r="J16" s="316" t="s">
        <v>70</v>
      </c>
      <c r="K16" s="316" t="s">
        <v>101</v>
      </c>
      <c r="L16" s="316" t="s">
        <v>179</v>
      </c>
      <c r="M16" s="316" t="s">
        <v>102</v>
      </c>
      <c r="N16" s="316" t="s">
        <v>103</v>
      </c>
      <c r="O16" s="316" t="s">
        <v>104</v>
      </c>
      <c r="P16" s="316" t="s">
        <v>105</v>
      </c>
      <c r="Q16" s="316" t="s">
        <v>106</v>
      </c>
      <c r="R16" s="317" t="s">
        <v>107</v>
      </c>
      <c r="S16" s="318"/>
      <c r="T16" s="315" t="str">
        <f t="shared" ref="T16:Y16" si="183">F16</f>
        <v>DE</v>
      </c>
      <c r="U16" s="316" t="str">
        <f t="shared" si="183"/>
        <v>DU</v>
      </c>
      <c r="V16" s="316" t="str">
        <f t="shared" si="183"/>
        <v>ÉJ</v>
      </c>
      <c r="W16" s="316" t="str">
        <f t="shared" si="183"/>
        <v>N</v>
      </c>
      <c r="X16" s="316" t="str">
        <f t="shared" si="183"/>
        <v>É</v>
      </c>
      <c r="Y16" s="316" t="str">
        <f t="shared" si="183"/>
        <v>ÓRA</v>
      </c>
      <c r="Z16" s="316" t="str">
        <f>M16</f>
        <v>SZ óra</v>
      </c>
      <c r="AA16" s="316" t="s">
        <v>179</v>
      </c>
      <c r="AB16" s="316" t="str">
        <f>N16</f>
        <v>B óra</v>
      </c>
      <c r="AC16" s="316" t="str">
        <f>O16</f>
        <v xml:space="preserve">Ledolgozott </v>
      </c>
      <c r="AD16" s="316" t="str">
        <f t="shared" ref="AD16" si="184">P16</f>
        <v>Alapóra</v>
      </c>
      <c r="AE16" s="316" t="str">
        <f t="shared" ref="AE16" si="185">Q16</f>
        <v>diff</v>
      </c>
      <c r="AF16" s="317" t="str">
        <f t="shared" ref="AF16" si="186">R16</f>
        <v>sz</v>
      </c>
      <c r="AG16" s="318"/>
      <c r="AH16" s="315" t="str">
        <f t="shared" ref="AH16:AM16" si="187">F16</f>
        <v>DE</v>
      </c>
      <c r="AI16" s="316" t="str">
        <f t="shared" si="187"/>
        <v>DU</v>
      </c>
      <c r="AJ16" s="316" t="str">
        <f t="shared" si="187"/>
        <v>ÉJ</v>
      </c>
      <c r="AK16" s="316" t="str">
        <f t="shared" si="187"/>
        <v>N</v>
      </c>
      <c r="AL16" s="316" t="str">
        <f t="shared" si="187"/>
        <v>É</v>
      </c>
      <c r="AM16" s="316" t="str">
        <f t="shared" si="187"/>
        <v>ÓRA</v>
      </c>
      <c r="AN16" s="316" t="str">
        <f>M16</f>
        <v>SZ óra</v>
      </c>
      <c r="AO16" s="316" t="s">
        <v>179</v>
      </c>
      <c r="AP16" s="316" t="str">
        <f>N16</f>
        <v>B óra</v>
      </c>
      <c r="AQ16" s="316" t="str">
        <f>O16</f>
        <v xml:space="preserve">Ledolgozott </v>
      </c>
      <c r="AR16" s="316" t="str">
        <f>P16</f>
        <v>Alapóra</v>
      </c>
      <c r="AS16" s="316" t="str">
        <f>Q16</f>
        <v>diff</v>
      </c>
      <c r="AT16" s="317" t="str">
        <f>R16</f>
        <v>sz</v>
      </c>
      <c r="AU16" s="319"/>
      <c r="AV16" s="315" t="s">
        <v>99</v>
      </c>
      <c r="AW16" s="316" t="s">
        <v>108</v>
      </c>
      <c r="AX16" s="316" t="s">
        <v>100</v>
      </c>
      <c r="AY16" s="316" t="s">
        <v>109</v>
      </c>
      <c r="AZ16" s="316" t="s">
        <v>70</v>
      </c>
      <c r="BA16" s="316" t="s">
        <v>101</v>
      </c>
      <c r="BB16" s="316" t="s">
        <v>179</v>
      </c>
      <c r="BC16" s="316" t="s">
        <v>102</v>
      </c>
      <c r="BD16" s="316" t="s">
        <v>103</v>
      </c>
      <c r="BE16" s="316" t="s">
        <v>104</v>
      </c>
      <c r="BF16" s="316" t="s">
        <v>105</v>
      </c>
      <c r="BG16" s="316" t="s">
        <v>106</v>
      </c>
      <c r="BH16" s="317" t="s">
        <v>107</v>
      </c>
      <c r="BI16" s="318"/>
      <c r="BJ16" s="315" t="str">
        <f t="shared" ref="BJ16" si="188">AV16</f>
        <v>DE</v>
      </c>
      <c r="BK16" s="316" t="str">
        <f t="shared" ref="BK16" si="189">AW16</f>
        <v>DU</v>
      </c>
      <c r="BL16" s="316" t="str">
        <f t="shared" ref="BL16" si="190">AX16</f>
        <v>ÉJ</v>
      </c>
      <c r="BM16" s="316" t="str">
        <f t="shared" ref="BM16" si="191">AY16</f>
        <v>N</v>
      </c>
      <c r="BN16" s="316" t="str">
        <f t="shared" ref="BN16" si="192">AZ16</f>
        <v>É</v>
      </c>
      <c r="BO16" s="316" t="str">
        <f t="shared" ref="BO16" si="193">BA16</f>
        <v>ÓRA</v>
      </c>
      <c r="BP16" s="316" t="str">
        <f t="shared" ref="BP16" si="194">BC16</f>
        <v>SZ óra</v>
      </c>
      <c r="BQ16" s="316" t="s">
        <v>179</v>
      </c>
      <c r="BR16" s="316" t="str">
        <f>BD16</f>
        <v>B óra</v>
      </c>
      <c r="BS16" s="316" t="str">
        <f>BE16</f>
        <v xml:space="preserve">Ledolgozott </v>
      </c>
      <c r="BT16" s="316" t="str">
        <f t="shared" ref="BT16" si="195">BF16</f>
        <v>Alapóra</v>
      </c>
      <c r="BU16" s="316" t="str">
        <f t="shared" ref="BU16" si="196">BG16</f>
        <v>diff</v>
      </c>
      <c r="BV16" s="317" t="str">
        <f t="shared" ref="BV16" si="197">BH16</f>
        <v>sz</v>
      </c>
      <c r="BW16" s="318"/>
      <c r="BX16" s="315" t="str">
        <f t="shared" ref="BX16" si="198">AV16</f>
        <v>DE</v>
      </c>
      <c r="BY16" s="316" t="str">
        <f t="shared" ref="BY16" si="199">AW16</f>
        <v>DU</v>
      </c>
      <c r="BZ16" s="316" t="str">
        <f t="shared" ref="BZ16" si="200">AX16</f>
        <v>ÉJ</v>
      </c>
      <c r="CA16" s="316" t="str">
        <f t="shared" ref="CA16" si="201">AY16</f>
        <v>N</v>
      </c>
      <c r="CB16" s="316" t="str">
        <f t="shared" ref="CB16" si="202">AZ16</f>
        <v>É</v>
      </c>
      <c r="CC16" s="316" t="str">
        <f t="shared" ref="CC16" si="203">BA16</f>
        <v>ÓRA</v>
      </c>
      <c r="CD16" s="316" t="str">
        <f t="shared" ref="CD16" si="204">BC16</f>
        <v>SZ óra</v>
      </c>
      <c r="CE16" s="316" t="s">
        <v>179</v>
      </c>
      <c r="CF16" s="316" t="str">
        <f>BD16</f>
        <v>B óra</v>
      </c>
      <c r="CG16" s="316" t="str">
        <f>BE16</f>
        <v xml:space="preserve">Ledolgozott </v>
      </c>
      <c r="CH16" s="316" t="str">
        <f>BF16</f>
        <v>Alapóra</v>
      </c>
      <c r="CI16" s="316" t="str">
        <f>BG16</f>
        <v>diff</v>
      </c>
      <c r="CJ16" s="317" t="str">
        <f>BH16</f>
        <v>sz</v>
      </c>
      <c r="CK16" s="319"/>
      <c r="CL16" s="315" t="s">
        <v>99</v>
      </c>
      <c r="CM16" s="316" t="s">
        <v>108</v>
      </c>
      <c r="CN16" s="316" t="s">
        <v>100</v>
      </c>
      <c r="CO16" s="316" t="s">
        <v>109</v>
      </c>
      <c r="CP16" s="316" t="s">
        <v>70</v>
      </c>
      <c r="CQ16" s="316" t="s">
        <v>101</v>
      </c>
      <c r="CR16" s="316" t="s">
        <v>179</v>
      </c>
      <c r="CS16" s="316" t="s">
        <v>102</v>
      </c>
      <c r="CT16" s="316" t="s">
        <v>103</v>
      </c>
      <c r="CU16" s="316" t="s">
        <v>104</v>
      </c>
      <c r="CV16" s="316" t="s">
        <v>105</v>
      </c>
      <c r="CW16" s="316" t="s">
        <v>106</v>
      </c>
      <c r="CX16" s="317" t="s">
        <v>107</v>
      </c>
      <c r="CY16" s="318"/>
      <c r="CZ16" s="315" t="str">
        <f t="shared" ref="CZ16" si="205">CL16</f>
        <v>DE</v>
      </c>
      <c r="DA16" s="316" t="str">
        <f t="shared" ref="DA16" si="206">CM16</f>
        <v>DU</v>
      </c>
      <c r="DB16" s="316" t="str">
        <f t="shared" ref="DB16" si="207">CN16</f>
        <v>ÉJ</v>
      </c>
      <c r="DC16" s="316" t="str">
        <f t="shared" ref="DC16" si="208">CO16</f>
        <v>N</v>
      </c>
      <c r="DD16" s="316" t="str">
        <f t="shared" ref="DD16" si="209">CP16</f>
        <v>É</v>
      </c>
      <c r="DE16" s="316" t="str">
        <f t="shared" ref="DE16" si="210">CQ16</f>
        <v>ÓRA</v>
      </c>
      <c r="DF16" s="316" t="str">
        <f t="shared" ref="DF16" si="211">CS16</f>
        <v>SZ óra</v>
      </c>
      <c r="DG16" s="316" t="s">
        <v>179</v>
      </c>
      <c r="DH16" s="316" t="str">
        <f>CT16</f>
        <v>B óra</v>
      </c>
      <c r="DI16" s="316" t="str">
        <f>CU16</f>
        <v xml:space="preserve">Ledolgozott </v>
      </c>
      <c r="DJ16" s="316" t="str">
        <f t="shared" ref="DJ16" si="212">CV16</f>
        <v>Alapóra</v>
      </c>
      <c r="DK16" s="316" t="str">
        <f t="shared" ref="DK16" si="213">CW16</f>
        <v>diff</v>
      </c>
      <c r="DL16" s="317" t="str">
        <f t="shared" ref="DL16" si="214">CX16</f>
        <v>sz</v>
      </c>
      <c r="DM16" s="318"/>
      <c r="DN16" s="315" t="str">
        <f t="shared" ref="DN16" si="215">CL16</f>
        <v>DE</v>
      </c>
      <c r="DO16" s="316" t="str">
        <f t="shared" ref="DO16" si="216">CM16</f>
        <v>DU</v>
      </c>
      <c r="DP16" s="316" t="str">
        <f t="shared" ref="DP16" si="217">CN16</f>
        <v>ÉJ</v>
      </c>
      <c r="DQ16" s="316" t="str">
        <f t="shared" ref="DQ16" si="218">CO16</f>
        <v>N</v>
      </c>
      <c r="DR16" s="316" t="str">
        <f t="shared" ref="DR16" si="219">CP16</f>
        <v>É</v>
      </c>
      <c r="DS16" s="316" t="str">
        <f t="shared" ref="DS16" si="220">CQ16</f>
        <v>ÓRA</v>
      </c>
      <c r="DT16" s="316" t="str">
        <f t="shared" ref="DT16" si="221">CS16</f>
        <v>SZ óra</v>
      </c>
      <c r="DU16" s="316" t="s">
        <v>179</v>
      </c>
      <c r="DV16" s="316" t="str">
        <f>CT16</f>
        <v>B óra</v>
      </c>
      <c r="DW16" s="316" t="str">
        <f>CU16</f>
        <v xml:space="preserve">Ledolgozott </v>
      </c>
      <c r="DX16" s="316" t="str">
        <f>CV16</f>
        <v>Alapóra</v>
      </c>
      <c r="DY16" s="316" t="str">
        <f>CW16</f>
        <v>diff</v>
      </c>
      <c r="DZ16" s="317" t="str">
        <f>CX16</f>
        <v>sz</v>
      </c>
      <c r="EA16" s="319"/>
      <c r="EB16" s="315" t="s">
        <v>99</v>
      </c>
      <c r="EC16" s="316" t="s">
        <v>108</v>
      </c>
      <c r="ED16" s="316" t="s">
        <v>100</v>
      </c>
      <c r="EE16" s="316" t="s">
        <v>109</v>
      </c>
      <c r="EF16" s="316" t="s">
        <v>70</v>
      </c>
      <c r="EG16" s="316" t="s">
        <v>101</v>
      </c>
      <c r="EH16" s="316" t="s">
        <v>179</v>
      </c>
      <c r="EI16" s="316" t="s">
        <v>102</v>
      </c>
      <c r="EJ16" s="316" t="s">
        <v>103</v>
      </c>
      <c r="EK16" s="316" t="s">
        <v>104</v>
      </c>
      <c r="EL16" s="316" t="s">
        <v>105</v>
      </c>
      <c r="EM16" s="316" t="s">
        <v>106</v>
      </c>
      <c r="EN16" s="317" t="s">
        <v>107</v>
      </c>
      <c r="EO16" s="318"/>
      <c r="EP16" s="315" t="str">
        <f t="shared" ref="EP16" si="222">EB16</f>
        <v>DE</v>
      </c>
      <c r="EQ16" s="316" t="str">
        <f t="shared" ref="EQ16" si="223">EC16</f>
        <v>DU</v>
      </c>
      <c r="ER16" s="316" t="str">
        <f t="shared" ref="ER16" si="224">ED16</f>
        <v>ÉJ</v>
      </c>
      <c r="ES16" s="316" t="str">
        <f t="shared" ref="ES16" si="225">EE16</f>
        <v>N</v>
      </c>
      <c r="ET16" s="316" t="str">
        <f t="shared" ref="ET16" si="226">EF16</f>
        <v>É</v>
      </c>
      <c r="EU16" s="316" t="str">
        <f t="shared" ref="EU16" si="227">EG16</f>
        <v>ÓRA</v>
      </c>
      <c r="EV16" s="316" t="str">
        <f t="shared" ref="EV16" si="228">EI16</f>
        <v>SZ óra</v>
      </c>
      <c r="EW16" s="316" t="s">
        <v>179</v>
      </c>
      <c r="EX16" s="316" t="str">
        <f>EJ16</f>
        <v>B óra</v>
      </c>
      <c r="EY16" s="316" t="str">
        <f>EK16</f>
        <v xml:space="preserve">Ledolgozott </v>
      </c>
      <c r="EZ16" s="316" t="str">
        <f t="shared" ref="EZ16" si="229">EL16</f>
        <v>Alapóra</v>
      </c>
      <c r="FA16" s="316" t="str">
        <f t="shared" ref="FA16" si="230">EM16</f>
        <v>diff</v>
      </c>
      <c r="FB16" s="317" t="str">
        <f t="shared" ref="FB16" si="231">EN16</f>
        <v>sz</v>
      </c>
      <c r="FC16" s="318"/>
      <c r="FD16" s="315" t="str">
        <f t="shared" ref="FD16" si="232">EB16</f>
        <v>DE</v>
      </c>
      <c r="FE16" s="316" t="str">
        <f t="shared" ref="FE16" si="233">EC16</f>
        <v>DU</v>
      </c>
      <c r="FF16" s="316" t="str">
        <f t="shared" ref="FF16" si="234">ED16</f>
        <v>ÉJ</v>
      </c>
      <c r="FG16" s="316" t="str">
        <f t="shared" ref="FG16" si="235">EE16</f>
        <v>N</v>
      </c>
      <c r="FH16" s="316" t="str">
        <f t="shared" ref="FH16" si="236">EF16</f>
        <v>É</v>
      </c>
      <c r="FI16" s="316" t="str">
        <f t="shared" ref="FI16" si="237">EG16</f>
        <v>ÓRA</v>
      </c>
      <c r="FJ16" s="316" t="str">
        <f t="shared" ref="FJ16" si="238">EI16</f>
        <v>SZ óra</v>
      </c>
      <c r="FK16" s="316" t="s">
        <v>179</v>
      </c>
      <c r="FL16" s="316" t="str">
        <f>EJ16</f>
        <v>B óra</v>
      </c>
      <c r="FM16" s="316" t="str">
        <f>EK16</f>
        <v xml:space="preserve">Ledolgozott </v>
      </c>
      <c r="FN16" s="316" t="str">
        <f>EL16</f>
        <v>Alapóra</v>
      </c>
      <c r="FO16" s="316" t="str">
        <f>EM16</f>
        <v>diff</v>
      </c>
      <c r="FP16" s="317" t="str">
        <f>EN16</f>
        <v>sz</v>
      </c>
      <c r="FQ16" s="319"/>
      <c r="FR16" s="315" t="s">
        <v>99</v>
      </c>
      <c r="FS16" s="316" t="s">
        <v>108</v>
      </c>
      <c r="FT16" s="316" t="s">
        <v>100</v>
      </c>
      <c r="FU16" s="316" t="s">
        <v>109</v>
      </c>
      <c r="FV16" s="316" t="s">
        <v>70</v>
      </c>
      <c r="FW16" s="316" t="s">
        <v>101</v>
      </c>
      <c r="FX16" s="316" t="s">
        <v>179</v>
      </c>
      <c r="FY16" s="316" t="s">
        <v>102</v>
      </c>
      <c r="FZ16" s="316" t="s">
        <v>103</v>
      </c>
      <c r="GA16" s="316" t="s">
        <v>104</v>
      </c>
      <c r="GB16" s="316" t="s">
        <v>105</v>
      </c>
      <c r="GC16" s="316" t="s">
        <v>106</v>
      </c>
      <c r="GD16" s="317" t="s">
        <v>107</v>
      </c>
      <c r="GE16" s="318"/>
      <c r="GF16" s="315" t="str">
        <f t="shared" ref="GF16" si="239">FR16</f>
        <v>DE</v>
      </c>
      <c r="GG16" s="316" t="str">
        <f t="shared" ref="GG16" si="240">FS16</f>
        <v>DU</v>
      </c>
      <c r="GH16" s="316" t="str">
        <f t="shared" ref="GH16" si="241">FT16</f>
        <v>ÉJ</v>
      </c>
      <c r="GI16" s="316" t="str">
        <f t="shared" ref="GI16" si="242">FU16</f>
        <v>N</v>
      </c>
      <c r="GJ16" s="316" t="str">
        <f t="shared" ref="GJ16" si="243">FV16</f>
        <v>É</v>
      </c>
      <c r="GK16" s="316" t="str">
        <f t="shared" ref="GK16" si="244">FW16</f>
        <v>ÓRA</v>
      </c>
      <c r="GL16" s="316" t="str">
        <f t="shared" ref="GL16" si="245">FY16</f>
        <v>SZ óra</v>
      </c>
      <c r="GM16" s="316" t="s">
        <v>179</v>
      </c>
      <c r="GN16" s="316" t="str">
        <f>FZ16</f>
        <v>B óra</v>
      </c>
      <c r="GO16" s="316" t="str">
        <f>GA16</f>
        <v xml:space="preserve">Ledolgozott </v>
      </c>
      <c r="GP16" s="316" t="str">
        <f t="shared" ref="GP16" si="246">GB16</f>
        <v>Alapóra</v>
      </c>
      <c r="GQ16" s="316" t="str">
        <f t="shared" ref="GQ16" si="247">GC16</f>
        <v>diff</v>
      </c>
      <c r="GR16" s="317" t="str">
        <f t="shared" ref="GR16" si="248">GD16</f>
        <v>sz</v>
      </c>
      <c r="GS16" s="318"/>
      <c r="GT16" s="315" t="str">
        <f t="shared" ref="GT16" si="249">FR16</f>
        <v>DE</v>
      </c>
      <c r="GU16" s="316" t="str">
        <f t="shared" ref="GU16" si="250">FS16</f>
        <v>DU</v>
      </c>
      <c r="GV16" s="316" t="str">
        <f t="shared" ref="GV16" si="251">FT16</f>
        <v>ÉJ</v>
      </c>
      <c r="GW16" s="316" t="str">
        <f t="shared" ref="GW16" si="252">FU16</f>
        <v>N</v>
      </c>
      <c r="GX16" s="316" t="str">
        <f t="shared" ref="GX16" si="253">FV16</f>
        <v>É</v>
      </c>
      <c r="GY16" s="316" t="str">
        <f t="shared" ref="GY16" si="254">FW16</f>
        <v>ÓRA</v>
      </c>
      <c r="GZ16" s="316" t="str">
        <f t="shared" ref="GZ16" si="255">FY16</f>
        <v>SZ óra</v>
      </c>
      <c r="HA16" s="316" t="s">
        <v>179</v>
      </c>
      <c r="HB16" s="316" t="str">
        <f>FZ16</f>
        <v>B óra</v>
      </c>
      <c r="HC16" s="316" t="str">
        <f>GA16</f>
        <v xml:space="preserve">Ledolgozott </v>
      </c>
      <c r="HD16" s="316" t="str">
        <f>GB16</f>
        <v>Alapóra</v>
      </c>
      <c r="HE16" s="316" t="str">
        <f>GC16</f>
        <v>diff</v>
      </c>
      <c r="HF16" s="317" t="str">
        <f>GD16</f>
        <v>sz</v>
      </c>
      <c r="HG16" s="319"/>
      <c r="HH16" s="315" t="s">
        <v>99</v>
      </c>
      <c r="HI16" s="316" t="s">
        <v>108</v>
      </c>
      <c r="HJ16" s="316" t="s">
        <v>100</v>
      </c>
      <c r="HK16" s="316" t="s">
        <v>109</v>
      </c>
      <c r="HL16" s="316" t="s">
        <v>70</v>
      </c>
      <c r="HM16" s="316" t="s">
        <v>101</v>
      </c>
      <c r="HN16" s="316" t="s">
        <v>179</v>
      </c>
      <c r="HO16" s="316" t="s">
        <v>102</v>
      </c>
      <c r="HP16" s="316" t="s">
        <v>103</v>
      </c>
      <c r="HQ16" s="316" t="s">
        <v>104</v>
      </c>
      <c r="HR16" s="316" t="s">
        <v>105</v>
      </c>
      <c r="HS16" s="316" t="s">
        <v>106</v>
      </c>
      <c r="HT16" s="317" t="s">
        <v>107</v>
      </c>
      <c r="HU16" s="320"/>
      <c r="HV16" s="315" t="str">
        <f t="shared" ref="HV16" si="256">HH16</f>
        <v>DE</v>
      </c>
      <c r="HW16" s="316" t="str">
        <f t="shared" ref="HW16" si="257">HI16</f>
        <v>DU</v>
      </c>
      <c r="HX16" s="316" t="str">
        <f t="shared" ref="HX16" si="258">HJ16</f>
        <v>ÉJ</v>
      </c>
      <c r="HY16" s="316" t="str">
        <f t="shared" ref="HY16" si="259">HK16</f>
        <v>N</v>
      </c>
      <c r="HZ16" s="316" t="str">
        <f t="shared" ref="HZ16" si="260">HL16</f>
        <v>É</v>
      </c>
      <c r="IA16" s="316" t="str">
        <f t="shared" ref="IA16" si="261">HM16</f>
        <v>ÓRA</v>
      </c>
      <c r="IB16" s="316" t="str">
        <f t="shared" ref="IB16" si="262">HO16</f>
        <v>SZ óra</v>
      </c>
      <c r="IC16" s="316" t="s">
        <v>179</v>
      </c>
      <c r="ID16" s="316" t="str">
        <f>HP16</f>
        <v>B óra</v>
      </c>
      <c r="IE16" s="316" t="str">
        <f>HQ16</f>
        <v xml:space="preserve">Ledolgozott </v>
      </c>
      <c r="IF16" s="316" t="str">
        <f t="shared" ref="IF16" si="263">HR16</f>
        <v>Alapóra</v>
      </c>
      <c r="IG16" s="316" t="str">
        <f t="shared" ref="IG16" si="264">HS16</f>
        <v>diff</v>
      </c>
      <c r="IH16" s="317" t="str">
        <f t="shared" ref="IH16" si="265">HT16</f>
        <v>sz</v>
      </c>
      <c r="II16" s="320"/>
      <c r="IJ16" s="315" t="str">
        <f t="shared" ref="IJ16" si="266">HH16</f>
        <v>DE</v>
      </c>
      <c r="IK16" s="316" t="str">
        <f t="shared" ref="IK16" si="267">HI16</f>
        <v>DU</v>
      </c>
      <c r="IL16" s="316" t="str">
        <f t="shared" ref="IL16" si="268">HJ16</f>
        <v>ÉJ</v>
      </c>
      <c r="IM16" s="316" t="str">
        <f t="shared" ref="IM16" si="269">HK16</f>
        <v>N</v>
      </c>
      <c r="IN16" s="316" t="str">
        <f t="shared" ref="IN16" si="270">HL16</f>
        <v>É</v>
      </c>
      <c r="IO16" s="316" t="str">
        <f t="shared" ref="IO16" si="271">HM16</f>
        <v>ÓRA</v>
      </c>
      <c r="IP16" s="316" t="str">
        <f t="shared" ref="IP16" si="272">HO16</f>
        <v>SZ óra</v>
      </c>
      <c r="IQ16" s="316" t="s">
        <v>179</v>
      </c>
      <c r="IR16" s="316" t="str">
        <f>HP16</f>
        <v>B óra</v>
      </c>
      <c r="IS16" s="316" t="str">
        <f>HQ16</f>
        <v xml:space="preserve">Ledolgozott </v>
      </c>
      <c r="IT16" s="316" t="str">
        <f>HR16</f>
        <v>Alapóra</v>
      </c>
      <c r="IU16" s="316" t="str">
        <f>HS16</f>
        <v>diff</v>
      </c>
      <c r="IV16" s="317" t="str">
        <f>HT16</f>
        <v>sz</v>
      </c>
      <c r="IW16" s="321"/>
      <c r="JF16" s="21"/>
      <c r="JG16" s="21"/>
    </row>
    <row r="17" spans="1:267" x14ac:dyDescent="0.25">
      <c r="A17" s="381">
        <f>IF(beosztás!A19=0,"",beosztás!A19)</f>
        <v>1</v>
      </c>
      <c r="B17" s="382">
        <f>IF(beosztás!B19=0,"",beosztás!B19)</f>
        <v>228</v>
      </c>
      <c r="C17" s="383" t="str">
        <f>IF(beosztás!C19=0,"",beosztás!C19)</f>
        <v>Erdős István</v>
      </c>
      <c r="D17" s="384" t="str">
        <f>IF(beosztás!D19=0,"",beosztás!D19)</f>
        <v>Coil</v>
      </c>
      <c r="E17" s="18"/>
      <c r="F17" s="703">
        <f>COUNTIF(beosztás!$I19:$AM19,"DE")*8</f>
        <v>16</v>
      </c>
      <c r="G17" s="704">
        <f>COUNTIF(beosztás!$I19:$AM19,"DU")*8</f>
        <v>0</v>
      </c>
      <c r="H17" s="704">
        <f>COUNTIF(beosztás!$I19:$AM19,"ÉJ")*8</f>
        <v>0</v>
      </c>
      <c r="I17" s="704">
        <f>COUNTIF(beosztás!$I19:$AM19,"N")*12</f>
        <v>60</v>
      </c>
      <c r="J17" s="704">
        <f>COUNTIF(beosztás!$I19:$AM19,"é")*12</f>
        <v>60</v>
      </c>
      <c r="K17" s="704">
        <f>SUM(beosztás!$I19:$AM19)</f>
        <v>0</v>
      </c>
      <c r="L17" s="704">
        <f>COUNTIF(beosztás!$I19:$AM19,"FÜ")*8</f>
        <v>8</v>
      </c>
      <c r="M17" s="704">
        <f>(COUNTIF(beosztás!$I19:$AM19,"SN")*12)+(COUNTIF(beosztás!$I19:$AM19,"SDE")*8)+(COUNTIF(beosztás!$I19:$AM19,"SDU")*8)+(COUNTIF(beosztás!$I19:$AM19,"S1")*1)+(COUNTIF(beosztás!$I19:$AM19,"S2")*2)+(COUNTIF(beosztás!$I19:$AM19,"S3")*3)+(COUNTIF(beosztás!$I19:$AM19,"S4")*4)+(COUNTIF(beosztás!$I19:$AM19,"S5")*5)+(COUNTIF(beosztás!$I19:$AM19,"S6")*6)+(COUNTIF(beosztás!$I19:$AM19,"S7")*7)+(COUNTIF(beosztás!$I19:$AM19,"S8")*8)+(COUNTIF(beosztás!$I19:$AM19,"S9")*9)+(COUNTIF(beosztás!$I19:$AM19,"S10")*10)+(COUNTIF(beosztás!$I19:$AM19,"S11")*11)+(COUNTIF(beosztás!$I19:$AM19,"S12")*12)+(COUNTIF(beosztás!$I19:$AM19,"SÉ")*12)+(COUNTIF(beosztás!$I19:$AM19,"SÉJ")*8)</f>
        <v>24</v>
      </c>
      <c r="N17" s="704">
        <f>COUNTIF(beosztás!$I19:$AM19,"BN")*12+COUNTIF(beosztás!$I19:$AM19,"BÉ")*12+COUNTIF(beosztás!$I19:$AM19,"BDE")*8+COUNTIF(beosztás!$I19:$AM19,"BDU")*8+COUNTIF(beosztás!$I19:$AM19,"BÉJ")*8+COUNTIF(beosztás!$I19:$AM19,"B1")*1+COUNTIF(beosztás!$I19:$AM19,"B2")*2+COUNTIF(beosztás!$I19:$AM19,"B3")*3+COUNTIF(beosztás!$I19:$AM19,"B5")*5+COUNTIF(beosztás!$I19:$AM19,"B6")*6+COUNTIF(beosztás!$I19:$AM19,"B7")*7+COUNTIF(beosztás!$I19:$AM19,"B8")*8+COUNTIF(beosztás!$I19:$AM19,"B9")*9+COUNTIF(beosztás!$I19:$AM19,"B10")*10+COUNTIF(beosztás!$I19:$AM19,"B11")*11+COUNTIF(beosztás!$I19:$AM19,"B12")*12+COUNTIF(beosztás!$I19:$AM19,"BP")*0</f>
        <v>0</v>
      </c>
      <c r="O17" s="323">
        <f t="shared" ref="O17:O47" si="273">SUM(F17:N17)-L17</f>
        <v>160</v>
      </c>
      <c r="P17" s="704">
        <f>IF(C17="",0,alapadatok!$AN$2)</f>
        <v>176</v>
      </c>
      <c r="Q17" s="323">
        <f>O17-P17</f>
        <v>-16</v>
      </c>
      <c r="R17" s="738">
        <f t="shared" ref="R17:R47" si="274">M17</f>
        <v>24</v>
      </c>
      <c r="S17" s="325"/>
      <c r="T17" s="703">
        <f>COUNTIF(beosztás!$AN19:$BO19,"DE")*8</f>
        <v>72</v>
      </c>
      <c r="U17" s="704">
        <f>COUNTIF(beosztás!$AN19:$BO19,"DU")*8</f>
        <v>0</v>
      </c>
      <c r="V17" s="704">
        <f>COUNTIF(beosztás!$AN19:$BO19,"ÉJ")*8</f>
        <v>0</v>
      </c>
      <c r="W17" s="704">
        <f>COUNTIF(beosztás!$AN19:$BO19,"N")*12</f>
        <v>60</v>
      </c>
      <c r="X17" s="704">
        <f>COUNTIF(beosztás!$AN19:$BO19,"É")*12</f>
        <v>36</v>
      </c>
      <c r="Y17" s="704">
        <f>SUM(beosztás!$AN19:$BO19)</f>
        <v>0</v>
      </c>
      <c r="Z17" s="704">
        <f>(COUNTIF(beosztás!$AN19:$BO19,"SN")*12)+(COUNTIF(beosztás!$AN19:$BO19,"SDE")*8)+(COUNTIF(beosztás!$AN19:$BO19,"SDU")*8)+(COUNTIF(beosztás!$AN19:$BO19,"SÉ")*12)+(COUNTIF(beosztás!$AN19:$BO19,"SÉJ")*8)+(COUNTIF(beosztás!$AN19:$BO19,"S1")*1)+(COUNTIF(beosztás!$AN19:$BO19,"S2")*2)+(COUNTIF(beosztás!$AN19:$BO19,"S3")*3)+(COUNTIF(beosztás!$AN19:$BO19,"S4")*4)+(COUNTIF(beosztás!$AN19:$BO19,"S5")*5)+(COUNTIF(beosztás!$AN19:$BO19,"S6")*6)+(COUNTIF(beosztás!$AN19:$BO19,"S7")*7)+(COUNTIF(beosztás!$AN19:$BO19,"S8")*8)+(COUNTIF(beosztás!$AN19:$BO19,"S9")*9)+(COUNTIF(beosztás!$AN19:$BO19,"S10")*10)+(COUNTIF(beosztás!$AN19:$BO19,"S11")*11)+(COUNTIF(beosztás!$AN19:$BO19,"S12")*12)</f>
        <v>8</v>
      </c>
      <c r="AA17" s="704">
        <f>COUNTIF(beosztás!$AN19:$BO19,"FÜ")*8</f>
        <v>0</v>
      </c>
      <c r="AB17" s="704">
        <f>COUNTIF(beosztás!$AN19:$BO19,"BN")*12+COUNTIF(beosztás!$AN19:$BO19,"BÉ")*12+COUNTIF(beosztás!$AN19:$BO19,"BDE")*8+COUNTIF(beosztás!$AN19:$BO19,"BDU")*8+COUNTIF(beosztás!$AN19:$BO19,"BÉJ")*8+COUNTIF(beosztás!$AN19:$BO19,"B1")*1+COUNTIF(beosztás!$AN19:$BO19,"B2")*2+COUNTIF(beosztás!$AN19:$BO19,"B3")*3+COUNTIF(beosztás!$AN19:$BO19,"B5")*5+COUNTIF(beosztás!$AN19:$BO19,"B6")*6+COUNTIF(beosztás!$AN19:$BO19,"B7")*7+COUNTIF(beosztás!$AN19:$BO19,"B8")*8+COUNTIF(beosztás!$AN19:$BO19,"B9")*9+COUNTIF(beosztás!$AN19:$BO19,"B10")*10+COUNTIF(beosztás!$AN19:$BO19,"B11")*11+COUNTIF(beosztás!$AN19:$BO19,"B12")*12+COUNTIF(beosztás!$AN19:$BO19,"BP")*0</f>
        <v>0</v>
      </c>
      <c r="AC17" s="323">
        <f>SUM(T17:AB17)-AA17</f>
        <v>176</v>
      </c>
      <c r="AD17" s="704">
        <f>IF(C17="",0,alapadatok!$AN$3)</f>
        <v>160</v>
      </c>
      <c r="AE17" s="323">
        <f>AC17-AD17</f>
        <v>16</v>
      </c>
      <c r="AF17" s="738">
        <f t="shared" ref="AF17:AF47" si="275">Z17</f>
        <v>8</v>
      </c>
      <c r="AG17" s="325"/>
      <c r="AH17" s="322">
        <f t="shared" ref="AH17:AH47" si="276">F17+T17</f>
        <v>88</v>
      </c>
      <c r="AI17" s="323">
        <f t="shared" ref="AI17:AI47" si="277">G17+U17</f>
        <v>0</v>
      </c>
      <c r="AJ17" s="323">
        <f t="shared" ref="AJ17:AJ47" si="278">H17+V17</f>
        <v>0</v>
      </c>
      <c r="AK17" s="323">
        <f t="shared" ref="AK17:AK47" si="279">I17+W17</f>
        <v>120</v>
      </c>
      <c r="AL17" s="323">
        <f t="shared" ref="AL17:AL47" si="280">J17+X17</f>
        <v>96</v>
      </c>
      <c r="AM17" s="323">
        <f t="shared" ref="AM17:AM47" si="281">K17+Y17</f>
        <v>0</v>
      </c>
      <c r="AN17" s="323">
        <f t="shared" ref="AN17:AN47" si="282">M17+Z17</f>
        <v>32</v>
      </c>
      <c r="AO17" s="323">
        <f t="shared" ref="AO17:AO47" si="283">L17+AA17</f>
        <v>8</v>
      </c>
      <c r="AP17" s="323">
        <f>N17+AB17</f>
        <v>0</v>
      </c>
      <c r="AQ17" s="323">
        <f>O17+AC17</f>
        <v>336</v>
      </c>
      <c r="AR17" s="323">
        <f>P17+AD17</f>
        <v>336</v>
      </c>
      <c r="AS17" s="323">
        <f>AQ17-AR17</f>
        <v>0</v>
      </c>
      <c r="AT17" s="738">
        <f t="shared" ref="AT17:AT47" si="284">AN17</f>
        <v>32</v>
      </c>
      <c r="AU17" s="326"/>
      <c r="AV17" s="703">
        <f>COUNTIF(beosztás!$BP19:$CT19,"DE")*8</f>
        <v>16</v>
      </c>
      <c r="AW17" s="704">
        <f>COUNTIF(beosztás!$BP19:$CT19,"DU")*8</f>
        <v>0</v>
      </c>
      <c r="AX17" s="704">
        <f>COUNTIF(beosztás!$BP19:$CT19,"ÉJ")*8</f>
        <v>8</v>
      </c>
      <c r="AY17" s="704">
        <f>COUNTIF(beosztás!$BP19:$CT19,"N")*12</f>
        <v>72</v>
      </c>
      <c r="AZ17" s="704">
        <f>COUNTIF(beosztás!$BP19:$CT19,"é")*12</f>
        <v>24</v>
      </c>
      <c r="BA17" s="704">
        <f>SUM(beosztás!$BP19:$CT19)</f>
        <v>0</v>
      </c>
      <c r="BB17" s="704">
        <f>COUNTIF(beosztás!$BP19:$CT19,"FÜ")*8</f>
        <v>8</v>
      </c>
      <c r="BC17" s="876">
        <f>(COUNTIF(beosztás!$BP19:$CT19,"SN")*12)+(COUNTIF(beosztás!$BP19:$CT19,"SDE")*8)+(COUNTIF(beosztás!$BP19:$CT19,"SDU")*8)+(COUNTIF(beosztás!$BP19:$CT19,"SÉ")*12)+(COUNTIF(beosztás!$BP19:$CT19,"SÉJ")*8)+(COUNTIF(beosztás!$BP19:$CT19,"S1")*1)+(COUNTIF(beosztás!$BP19:$CT19,"S2")*2)+(COUNTIF(beosztás!$BP19:$CT19,"S3")*3)+(COUNTIF(beosztás!$BP19:$CT19,"S4")*4)+(COUNTIF(beosztás!$BP19:$CT19,"S5")*5)+(COUNTIF(beosztás!$BP19:$CT19,"S6")*6)+(COUNTIF(beosztás!$BP19:$CT19,"S7")*7)+(COUNTIF(beosztás!$BP19:$CT19,"S8")*8)+(COUNTIF(beosztás!$BP19:$CT19,"S9")*9)+(COUNTIF(beosztás!$BP19:$CT19,"S10")*10)+(COUNTIF(beosztás!$BP19:$CT19,"S11")*11)+(COUNTIF(beosztás!$BP19:$CT19,"S12")*12)</f>
        <v>32</v>
      </c>
      <c r="BD17" s="704">
        <f>COUNTIF(beosztás!$BP19:$CT19,"BN")*12+COUNTIF(beosztás!$BP19:$CT19,"BÉ")*12+COUNTIF(beosztás!$BP19:$CT19,"BDE")*8+COUNTIF(beosztás!$BP19:$CT19,"BDU")*8+COUNTIF(beosztás!$BP19:$CT19,"BÉJ")*8+COUNTIF(beosztás!$BP19:$CT19,"B1")*1+COUNTIF(beosztás!$BP19:$CT19,"B2")*2+COUNTIF(beosztás!$BP19:$CT19,"B3")*3+COUNTIF(beosztás!$BP19:$CT19,"B5")*5+COUNTIF(beosztás!$BP19:$CT19,"B6")*6+COUNTIF(beosztás!$BP19:$CT19,"B7")*7+COUNTIF(beosztás!$BP19:$CT19,"B8")*8+COUNTIF(beosztás!$BP19:$CT19,"B9")*9+COUNTIF(beosztás!$BP19:$CT19,"B10")*10+COUNTIF(beosztás!$BP19:$CT19,"B11")*11+COUNTIF(beosztás!$BP19:$CT19,"B12")*12+COUNTIF(beosztás!$BP19:$CT19,"BP")*0</f>
        <v>0</v>
      </c>
      <c r="BE17" s="323">
        <f t="shared" ref="BE17:BE47" si="285">SUM(AV17:BD17)-BB17</f>
        <v>152</v>
      </c>
      <c r="BF17" s="704">
        <f>IF(C17="",0,alapadatok!$AN$4)</f>
        <v>160</v>
      </c>
      <c r="BG17" s="323">
        <f>BE17-BF17</f>
        <v>-8</v>
      </c>
      <c r="BH17" s="738">
        <f t="shared" ref="BH17:BH47" si="286">BC17</f>
        <v>32</v>
      </c>
      <c r="BI17" s="325"/>
      <c r="BJ17" s="703">
        <f>COUNTIF(beosztás!$CU19:$DX19,"DE")*8</f>
        <v>8</v>
      </c>
      <c r="BK17" s="704">
        <f>COUNTIF(beosztás!$CU19:$DX19,"DU")*8</f>
        <v>0</v>
      </c>
      <c r="BL17" s="704">
        <f>COUNTIF(beosztás!$CU19:$DX19,"ÉJ")*8</f>
        <v>0</v>
      </c>
      <c r="BM17" s="704">
        <f>COUNTIF(beosztás!$CU19:$DX19,"N")*12</f>
        <v>84</v>
      </c>
      <c r="BN17" s="704">
        <f>COUNTIF(beosztás!$CU19:$DX19,"É")*12</f>
        <v>84</v>
      </c>
      <c r="BO17" s="704">
        <f>SUM(beosztás!$CU19:$DX19)</f>
        <v>0</v>
      </c>
      <c r="BP17" s="876">
        <f>(COUNTIF(beosztás!$CU19:$DX19,"SN")*12)+(COUNTIF(beosztás!$CU19:$DX19,"SDE")*8)+(COUNTIF(beosztás!$CU19:$DX19,"SDU")*8)+(COUNTIF(beosztás!$CU19:$DX19,"SÉ")*12)+(COUNTIF(beosztás!$CU19:$DX19,"SÉJ")*8)+(COUNTIF(beosztás!$CU19:$DX19,"S1")*1)+(COUNTIF(beosztás!$CU19:$DX19,"S2")*2)+(COUNTIF(beosztás!$CU19:$DX19,"S3")*3)+(COUNTIF(beosztás!$CU19:$DX19,"S4")*4)+(COUNTIF(beosztás!$CU19:$DX19,"S5")*5)+(COUNTIF(beosztás!$CU19:$DX19,"S6")*6)+(COUNTIF(beosztás!$CU19:$DX19,"S7")*7)+(COUNTIF(beosztás!$CU19:$DX19,"S8")*8)+(COUNTIF(beosztás!$CU19:$DX19,"S9")*9)+(COUNTIF(beosztás!$CU19:$DX19,"S10")*10)+(COUNTIF(beosztás!$CU19:$DX19,"S11")*11)+(COUNTIF(beosztás!$CU19:$DX19,"S12")*12)</f>
        <v>0</v>
      </c>
      <c r="BQ17" s="704">
        <f>COUNTIF(beosztás!$CU19:$DX19,"FÜ")*8</f>
        <v>8</v>
      </c>
      <c r="BR17" s="704">
        <f>COUNTIF(beosztás!$CU19:$DX19,"BN")*12+COUNTIF(beosztás!$CU19:$DX19,"BÉ")*12+COUNTIF(beosztás!$CU19:$DX19,"BDE")*8+COUNTIF(beosztás!$CU19:$DX19,"BDU")*8+COUNTIF(beosztás!$CU19:$DX19,"BÉJ")*8+COUNTIF(beosztás!$CU19:$DX19,"B1")*1+COUNTIF(beosztás!$CU19:$DX19,"B2")*2+COUNTIF(beosztás!$CU19:$DX19,"B3")*3+COUNTIF(beosztás!$CU19:$DX19,"B5")*5+COUNTIF(beosztás!$CU19:$DX19,"B6")*6+COUNTIF(beosztás!$CU19:$DX19,"B7")*7+COUNTIF(beosztás!$CU19:$DX19,"B8")*8+COUNTIF(beosztás!$CU19:$DX19,"B9")*9+COUNTIF(beosztás!$CU19:$DX19,"B10")*10+COUNTIF(beosztás!$CU19:$DX19,"B11")*11+COUNTIF(beosztás!$CU19:$DX19,"B12")*12+COUNTIF(beosztás!$CU19:$DX19,"BP")*0</f>
        <v>0</v>
      </c>
      <c r="BS17" s="323">
        <f>SUM(BJ17:BR17)-BQ17</f>
        <v>176</v>
      </c>
      <c r="BT17" s="704">
        <f>IF(C17="",0,alapadatok!$AN$5)</f>
        <v>168</v>
      </c>
      <c r="BU17" s="323">
        <f>BS17-BT17</f>
        <v>8</v>
      </c>
      <c r="BV17" s="738">
        <f t="shared" ref="BV17:BV47" si="287">BP17</f>
        <v>0</v>
      </c>
      <c r="BW17" s="325"/>
      <c r="BX17" s="322">
        <f t="shared" ref="BX17" si="288">AV17+BJ17</f>
        <v>24</v>
      </c>
      <c r="BY17" s="323">
        <f t="shared" ref="BY17" si="289">AW17+BK17</f>
        <v>0</v>
      </c>
      <c r="BZ17" s="323">
        <f t="shared" ref="BZ17" si="290">AX17+BL17</f>
        <v>8</v>
      </c>
      <c r="CA17" s="323">
        <f t="shared" ref="CA17" si="291">AY17+BM17</f>
        <v>156</v>
      </c>
      <c r="CB17" s="323">
        <f t="shared" ref="CB17" si="292">AZ17+BN17</f>
        <v>108</v>
      </c>
      <c r="CC17" s="323">
        <f t="shared" ref="CC17" si="293">BA17+BO17</f>
        <v>0</v>
      </c>
      <c r="CD17" s="323">
        <f>BC17+BP17</f>
        <v>32</v>
      </c>
      <c r="CE17" s="323">
        <f>BB17+BQ17</f>
        <v>16</v>
      </c>
      <c r="CF17" s="323">
        <f>BD17+BR17</f>
        <v>0</v>
      </c>
      <c r="CG17" s="323">
        <f>BE17+BS17</f>
        <v>328</v>
      </c>
      <c r="CH17" s="323">
        <f>BF17+BT17</f>
        <v>328</v>
      </c>
      <c r="CI17" s="323">
        <f>CG17-CH17</f>
        <v>0</v>
      </c>
      <c r="CJ17" s="738">
        <f t="shared" ref="CJ17:CJ47" si="294">CD17</f>
        <v>32</v>
      </c>
      <c r="CK17" s="326"/>
      <c r="CL17" s="703">
        <f>COUNTIF(beosztás!$DY19:$FC19,"DE")*8</f>
        <v>0</v>
      </c>
      <c r="CM17" s="704">
        <f>COUNTIF(beosztás!$DY19:$FC19,"DU")*8</f>
        <v>0</v>
      </c>
      <c r="CN17" s="704">
        <f>COUNTIF(beosztás!$DY19:$FC19,"ÉJ")*8</f>
        <v>0</v>
      </c>
      <c r="CO17" s="704">
        <f>COUNTIF(beosztás!$DY19:$FC19,"N")*12</f>
        <v>0</v>
      </c>
      <c r="CP17" s="704">
        <f>COUNTIF(beosztás!$DY19:$FC19,"é")*12</f>
        <v>0</v>
      </c>
      <c r="CQ17" s="704">
        <f>SUM(beosztás!$DY19:$FC19)</f>
        <v>0</v>
      </c>
      <c r="CR17" s="704">
        <f>COUNTIF(beosztás!$DY19:$FC19,"FÜ")*8</f>
        <v>16</v>
      </c>
      <c r="CS17" s="876">
        <f>(COUNTIF(beosztás!$DY19:$FC19,"SN")*12)+(COUNTIF(beosztás!$DY19:$FC19,"SDE")*8)+(COUNTIF(beosztás!$DY19:$FC19,"SDU")*8)+(COUNTIF(beosztás!$DY19:$FC19,"SÉ")*12)+(COUNTIF(beosztás!$DY19:$FC19,"SÉJ")*8)+(COUNTIF(beosztás!$DY19:$FC19,"S1")*1)+(COUNTIF(beosztás!$DY19:$FC19,"S2")*2)+(COUNTIF(beosztás!$DY19:$FC19,"S3")*3)+(COUNTIF(beosztás!$DY19:$FC19,"S4")*4)+(COUNTIF(beosztás!$DY19:$FC19,"S5")*5)+(COUNTIF(beosztás!$DY19:$FC19,"S6")*6)+(COUNTIF(beosztás!$DY19:$FC19,"S7")*7)+(COUNTIF(beosztás!$DY19:$FC19,"S8")*8)+(COUNTIF(beosztás!$DY19:$FC19,"S9")*9)+(COUNTIF(beosztás!$DY19:$FC19,"S10")*10)+(COUNTIF(beosztás!$DY19:$FC19,"S11")*11)+(COUNTIF(beosztás!$DY19:$FC19,"S12")*12)</f>
        <v>0</v>
      </c>
      <c r="CT17" s="704">
        <f>COUNTIF(beosztás!$DY19:$FC19,"BN")*12+COUNTIF(beosztás!$DY19:$FC19,"BÉ")*12+COUNTIF(beosztás!$DY19:$FC19,"BDE")*8+COUNTIF(beosztás!$DY19:$FC19,"BDU")*8+COUNTIF(beosztás!$DY19:$FC19,"BÉJ")*8+COUNTIF(beosztás!$DY19:$FC19,"B1")*1+COUNTIF(beosztás!$DY19:$FC19,"B2")*2+COUNTIF(beosztás!$DY19:$FC19,"B3")*3+COUNTIF(beosztás!$DY19:$FC19,"B5")*5+COUNTIF(beosztás!$DY19:$FC19,"B6")*6+COUNTIF(beosztás!$DY19:$FC19,"B7")*7+COUNTIF(beosztás!$DY19:$FC19,"B8")*8+COUNTIF(beosztás!$DY19:$FC19,"B9")*9+COUNTIF(beosztás!$DY19:$FC19,"B10")*10+COUNTIF(beosztás!$DY19:$FC19,"B11")*11+COUNTIF(beosztás!$DY19:$FC19,"B12")*12+COUNTIF(beosztás!$DY19:$FC19,"BP")*0</f>
        <v>0</v>
      </c>
      <c r="CU17" s="323">
        <f>SUM(CL17:CT17)-CR17</f>
        <v>0</v>
      </c>
      <c r="CV17" s="704">
        <f>IF(C17="",0,alapadatok!$AN$6)</f>
        <v>168</v>
      </c>
      <c r="CW17" s="323">
        <f>CU17-CV17</f>
        <v>-168</v>
      </c>
      <c r="CX17" s="877">
        <f t="shared" ref="CX17:CX47" si="295">CS17</f>
        <v>0</v>
      </c>
      <c r="CY17" s="325"/>
      <c r="CZ17" s="703">
        <f>COUNTIF(beosztás!$FD19:$GG19,"DE")*8</f>
        <v>0</v>
      </c>
      <c r="DA17" s="704">
        <f>COUNTIF(beosztás!$FD19:$GG19,"DU")*8</f>
        <v>0</v>
      </c>
      <c r="DB17" s="704">
        <f>COUNTIF(beosztás!$FD19:$GG19,"ÉJ")*8</f>
        <v>0</v>
      </c>
      <c r="DC17" s="704">
        <f>COUNTIF(beosztás!$FD19:$GG19,"N")*12</f>
        <v>0</v>
      </c>
      <c r="DD17" s="704">
        <f>COUNTIF(beosztás!$FD19:$GG19,"É")*12</f>
        <v>0</v>
      </c>
      <c r="DE17" s="704">
        <f>SUM(beosztás!$FD19:$GG19)</f>
        <v>0</v>
      </c>
      <c r="DF17" s="876">
        <f>(COUNTIF(beosztás!$FD19:$GG19,"SN")*12)+(COUNTIF(beosztás!$FD19:$GG19,"SDE")*8)+(COUNTIF(beosztás!$FD19:$GG19,"SDU")*8)+(COUNTIF(beosztás!$FD19:$GG19,"SÉ")*12)+(COUNTIF(beosztás!$FD19:$GG19,"SÉJ")*8)+(COUNTIF(beosztás!$FD19:$GG19,"S1")*1)+(COUNTIF(beosztás!$FD19:$GG19,"S2")*2)+(COUNTIF(beosztás!$FD19:$GG19,"S3")*3)+(COUNTIF(beosztás!$FD19:$GG19,"S4")*4)+(COUNTIF(beosztás!$FD19:$GG19,"S5")*5)+(COUNTIF(beosztás!$FD19:$GG19,"S6")*6)+(COUNTIF(beosztás!$FD19:$GG19,"S7")*7)+(COUNTIF(beosztás!$FD19:$GG19,"S8")*8)+(COUNTIF(beosztás!$FD19:$GG19,"S9")*9)+(COUNTIF(beosztás!$FD19:$GG19,"S10")*10)+(COUNTIF(beosztás!$FD19:$GG19,"S11")*11)+(COUNTIF(beosztás!$FD19:$GG19,"S12")*12)</f>
        <v>0</v>
      </c>
      <c r="DG17" s="704">
        <f>COUNTIF(beosztás!$FD19:$GG19,"FÜ")*8</f>
        <v>0</v>
      </c>
      <c r="DH17" s="704">
        <f>COUNTIF(beosztás!$FD19:$GG19,"BN")*12+COUNTIF(beosztás!$FD19:$GG19,"BÉ")*12+COUNTIF(beosztás!$FD19:$GG19,"BDE")*8+COUNTIF(beosztás!$FD19:$GG19,"BDU")*8+COUNTIF(beosztás!$FD19:$GG19,"BÉJ")*8+COUNTIF(beosztás!$FD19:$GG19,"B1")*1+COUNTIF(beosztás!$FD19:$GG19,"B2")*2+COUNTIF(beosztás!$FD19:$GG19,"B3")*3+COUNTIF(beosztás!$FD19:$GG19,"B5")*5+COUNTIF(beosztás!$FD19:$GG19,"B6")*6+COUNTIF(beosztás!$FD19:$GG19,"B7")*7+COUNTIF(beosztás!$FD19:$GG19,"B8")*8+COUNTIF(beosztás!$FD19:$GG19,"B9")*9+COUNTIF(beosztás!$FD19:$GG19,"B10")*10+COUNTIF(beosztás!$FD19:$GG19,"B11")*11+COUNTIF(beosztás!$FD19:$GG19,"B12")*12+COUNTIF(beosztás!$FD19:$GG19,"BP")*0</f>
        <v>0</v>
      </c>
      <c r="DI17" s="323">
        <f t="shared" ref="DI17:DI47" si="296">SUM(CZ17:DH17)-DG17</f>
        <v>0</v>
      </c>
      <c r="DJ17" s="704">
        <f>IF(C17="",0,alapadatok!$AN$7)</f>
        <v>160</v>
      </c>
      <c r="DK17" s="323">
        <f>DI17-DJ17</f>
        <v>-160</v>
      </c>
      <c r="DL17" s="738">
        <f t="shared" ref="DL17:DL47" si="297">DF17</f>
        <v>0</v>
      </c>
      <c r="DM17" s="325"/>
      <c r="DN17" s="322">
        <f t="shared" ref="DN17" si="298">CL17+CZ17</f>
        <v>0</v>
      </c>
      <c r="DO17" s="323">
        <f t="shared" ref="DO17" si="299">CM17+DA17</f>
        <v>0</v>
      </c>
      <c r="DP17" s="323">
        <f t="shared" ref="DP17" si="300">CN17+DB17</f>
        <v>0</v>
      </c>
      <c r="DQ17" s="323">
        <f t="shared" ref="DQ17" si="301">CO17+DC17</f>
        <v>0</v>
      </c>
      <c r="DR17" s="323">
        <f t="shared" ref="DR17" si="302">CP17+DD17</f>
        <v>0</v>
      </c>
      <c r="DS17" s="323">
        <f t="shared" ref="DS17" si="303">CQ17+DE17</f>
        <v>0</v>
      </c>
      <c r="DT17" s="323">
        <f>CS17+DF17</f>
        <v>0</v>
      </c>
      <c r="DU17" s="323">
        <f>CR17+DG17</f>
        <v>16</v>
      </c>
      <c r="DV17" s="323">
        <f>CT17+DH17</f>
        <v>0</v>
      </c>
      <c r="DW17" s="323">
        <f>CU17+DI17</f>
        <v>0</v>
      </c>
      <c r="DX17" s="323">
        <f>CV17+DJ17</f>
        <v>328</v>
      </c>
      <c r="DY17" s="323">
        <f>DW17-DX17</f>
        <v>-328</v>
      </c>
      <c r="DZ17" s="877">
        <f t="shared" ref="DZ17:DZ47" si="304">DT17</f>
        <v>0</v>
      </c>
      <c r="EA17" s="326"/>
      <c r="EB17" s="703">
        <f>COUNTIF(beosztás!$GH19:$HL19,"DE")*8</f>
        <v>0</v>
      </c>
      <c r="EC17" s="704">
        <f>COUNTIF(beosztás!$GH19:$HL19,"DU")*8</f>
        <v>0</v>
      </c>
      <c r="ED17" s="704">
        <f>COUNTIF(beosztás!$GH19:$HL19,"ÉJ")*8</f>
        <v>0</v>
      </c>
      <c r="EE17" s="704">
        <f>COUNTIF(beosztás!$GH19:$HL19,"N")*12</f>
        <v>0</v>
      </c>
      <c r="EF17" s="704">
        <f>COUNTIF(beosztás!$GH19:$HL19,"é")*12</f>
        <v>0</v>
      </c>
      <c r="EG17" s="704">
        <f>SUM(beosztás!$GH19:$HL19)</f>
        <v>0</v>
      </c>
      <c r="EH17" s="704">
        <f>COUNTIF(beosztás!$GH19:$HL19,"FÜ")*8</f>
        <v>0</v>
      </c>
      <c r="EI17" s="876">
        <f>(COUNTIF(beosztás!$GH19:$HL19,"SN")*12)+(COUNTIF(beosztás!$GH19:$HL19,"SDE")*8)+(COUNTIF(beosztás!$GH19:$HL19,"SDU")*8)+(COUNTIF(beosztás!$GH19:$HL19,"SÉ")*12)+(COUNTIF(beosztás!$GH19:$HL19,"SÉJ")*8)+(COUNTIF(beosztás!$GH19:$HL19,"S1")*1)+(COUNTIF(beosztás!$GH19:$HL19,"S2")*2)+(COUNTIF(beosztás!$GH19:$HL19,"S3")*3)+(COUNTIF(beosztás!$GH19:$HL19,"S4")*4)+(COUNTIF(beosztás!$GH19:$HL19,"S5")*5)+(COUNTIF(beosztás!$GH19:$HL19,"S6")*6)+(COUNTIF(beosztás!$GH19:$HL19,"S7")*7)+(COUNTIF(beosztás!$GH19:$HL19,"S8")*8)+(COUNTIF(beosztás!$GH19:$HL19,"S9")*9)+(COUNTIF(beosztás!$GH19:$HL19,"S10")*10)+(COUNTIF(beosztás!$GH19:$HL19,"S11")*11)+(COUNTIF(beosztás!$GH19:$HL19,"S12")*12)</f>
        <v>0</v>
      </c>
      <c r="EJ17" s="704">
        <f>COUNTIF(beosztás!$GH19:$HL19,"BN")*12+COUNTIF(beosztás!$GH19:$HL19,"BÉ")*12+COUNTIF(beosztás!$GH19:$HL19,"BDE")*8+COUNTIF(beosztás!$GH19:$HL19,"BDU")*8+COUNTIF(beosztás!$GH19:$HL19,"BÉJ")*8+COUNTIF(beosztás!$GH19:$HL19,"B1")*1+COUNTIF(beosztás!$GH19:$HL19,"B2")*2+COUNTIF(beosztás!$GH19:$HL19,"B3")*3+COUNTIF(beosztás!$GH19:$HL19,"B5")*5+COUNTIF(beosztás!$GH19:$HL19,"B6")*6+COUNTIF(beosztás!$GH19:$HL19,"B7")*7+COUNTIF(beosztás!$GH19:$HL19,"B8")*8+COUNTIF(beosztás!$GH19:$HL19,"B9")*9+COUNTIF(beosztás!$GH19:$HL19,"B10")*10+COUNTIF(beosztás!$GH19:$HL19,"B11")*11+COUNTIF(beosztás!$GH19:$HL19,"B12")*12+COUNTIF(beosztás!$GH19:$HL19,"BP")*0</f>
        <v>0</v>
      </c>
      <c r="EK17" s="323">
        <f>SUM(EB17:EJ17)-EH17</f>
        <v>0</v>
      </c>
      <c r="EL17" s="704">
        <f>IF(C17="",0,alapadatok!$AN$8)</f>
        <v>184</v>
      </c>
      <c r="EM17" s="323">
        <f>EK17-EL17</f>
        <v>-184</v>
      </c>
      <c r="EN17" s="877">
        <f t="shared" ref="EN17:EN47" si="305">EI17</f>
        <v>0</v>
      </c>
      <c r="EO17" s="325"/>
      <c r="EP17" s="703">
        <f>COUNTIF(beosztás!$HM19:$IQ19,"DE")*8</f>
        <v>0</v>
      </c>
      <c r="EQ17" s="704">
        <f>COUNTIF(beosztás!$HM19:$IQ19,"DU")*8</f>
        <v>0</v>
      </c>
      <c r="ER17" s="704">
        <f>COUNTIF(beosztás!$HM19:$IQ19,"ÉJ")*8</f>
        <v>0</v>
      </c>
      <c r="ES17" s="704">
        <f>COUNTIF(beosztás!$HM19:$IQ19,"N")*12</f>
        <v>0</v>
      </c>
      <c r="ET17" s="704">
        <f>COUNTIF(beosztás!$HM19:$IQ19,"É")*12</f>
        <v>0</v>
      </c>
      <c r="EU17" s="704">
        <f>SUM(beosztás!$HM19:$IQ19)</f>
        <v>0</v>
      </c>
      <c r="EV17" s="876">
        <f>(COUNTIF(beosztás!$HM19:$IQ19,"SN")*12)+(COUNTIF(beosztás!$HM19:$IQ19,"SDE")*8)+(COUNTIF(beosztás!$HM19:$IQ19,"SDU")*8)+(COUNTIF(beosztás!$HM19:$IQ19,"SÉ")*12)+(COUNTIF(beosztás!$HM19:$IQ19,"SÉJ")*8)+(COUNTIF(beosztás!$HM19:$IQ19,"S1")*1)+(COUNTIF(beosztás!$HM19:$IQ19,"S2")*2)+(COUNTIF(beosztás!$HM19:$IQ19,"S3")*3)+(COUNTIF(beosztás!$HM19:$IQ19,"S4")*4)+(COUNTIF(beosztás!$HM19:$IQ19,"S5")*5)+(COUNTIF(beosztás!$HM19:$IQ19,"S6")*6)+(COUNTIF(beosztás!$HM19:$IQ19,"S7")*7)+(COUNTIF(beosztás!$HM19:$IQ19,"S8")*8)+(COUNTIF(beosztás!$HM19:$IQ19,"S9")*9)+(COUNTIF(beosztás!$HM19:$IQ19,"S10")*10)+(COUNTIF(beosztás!$HM19:$IQ19,"S11")*11)+(COUNTIF(beosztás!$HM19:$IQ19,"S12")*12)</f>
        <v>0</v>
      </c>
      <c r="EW17" s="704">
        <f>COUNTIF(beosztás!$HM19:$IQ19,"FÜ")*8</f>
        <v>8</v>
      </c>
      <c r="EX17" s="704">
        <f>COUNTIF(beosztás!$HM19:$IQ19,"BN")*12+COUNTIF(beosztás!$HM19:$IQ19,"BÉ")*12+COUNTIF(beosztás!$HM19:$IQ19,"BDE")*8+COUNTIF(beosztás!$HM19:$IQ19,"BDU")*8+COUNTIF(beosztás!$HM19:$IQ19,"BÉJ")*8+COUNTIF(beosztás!$HM19:$IQ19,"B1")*1+COUNTIF(beosztás!$HM19:$IQ19,"B2")*2+COUNTIF(beosztás!$HM19:$IQ19,"B3")*3+COUNTIF(beosztás!$HM19:$IQ19,"B5")*5+COUNTIF(beosztás!$HM19:$IQ19,"B6")*6+COUNTIF(beosztás!$HM19:$IQ19,"B7")*7+COUNTIF(beosztás!$HM19:$IQ19,"B8")*8+COUNTIF(beosztás!$HM19:$IQ19,"B9")*9+COUNTIF(beosztás!$HM19:$IQ19,"B10")*10+COUNTIF(beosztás!$HM19:$IQ19,"B11")*11+COUNTIF(beosztás!$HM19:$IQ19,"B12")*12+COUNTIF(beosztás!$HM19:$IQ19,"BP")*0</f>
        <v>0</v>
      </c>
      <c r="EY17" s="323">
        <f t="shared" ref="EY17:EY47" si="306">SUM(EP17:EX17)-EW17</f>
        <v>0</v>
      </c>
      <c r="EZ17" s="704">
        <f>IF(C17="",0,alapadatok!$AN$9)</f>
        <v>168</v>
      </c>
      <c r="FA17" s="323">
        <f>EY17-EZ17</f>
        <v>-168</v>
      </c>
      <c r="FB17" s="877">
        <f t="shared" ref="FB17:FB47" si="307">EV17</f>
        <v>0</v>
      </c>
      <c r="FC17" s="325"/>
      <c r="FD17" s="322">
        <f t="shared" ref="FD17" si="308">EB17+EP17</f>
        <v>0</v>
      </c>
      <c r="FE17" s="323">
        <f t="shared" ref="FE17" si="309">EC17+EQ17</f>
        <v>0</v>
      </c>
      <c r="FF17" s="323">
        <f t="shared" ref="FF17" si="310">ED17+ER17</f>
        <v>0</v>
      </c>
      <c r="FG17" s="323">
        <f t="shared" ref="FG17" si="311">EE17+ES17</f>
        <v>0</v>
      </c>
      <c r="FH17" s="323">
        <f t="shared" ref="FH17" si="312">EF17+ET17</f>
        <v>0</v>
      </c>
      <c r="FI17" s="323">
        <f t="shared" ref="FI17" si="313">EG17+EU17</f>
        <v>0</v>
      </c>
      <c r="FJ17" s="323">
        <f>EI17+EV17</f>
        <v>0</v>
      </c>
      <c r="FK17" s="323">
        <f>EH17+EW17</f>
        <v>8</v>
      </c>
      <c r="FL17" s="323">
        <f>EJ17+EX17</f>
        <v>0</v>
      </c>
      <c r="FM17" s="323">
        <f>EK17+EY17</f>
        <v>0</v>
      </c>
      <c r="FN17" s="323">
        <f>EL17+EZ17</f>
        <v>352</v>
      </c>
      <c r="FO17" s="323">
        <f>FM17-FN17</f>
        <v>-352</v>
      </c>
      <c r="FP17" s="877">
        <f t="shared" ref="FP17:FP47" si="314">FJ17</f>
        <v>0</v>
      </c>
      <c r="FQ17" s="326"/>
      <c r="FR17" s="703">
        <f>COUNTIF(beosztás!$IR19:$JU19,"DE")*8</f>
        <v>0</v>
      </c>
      <c r="FS17" s="704">
        <f>COUNTIF(beosztás!$IR19:$JU19,"DU")*8</f>
        <v>0</v>
      </c>
      <c r="FT17" s="704">
        <f>COUNTIF(beosztás!$IR19:$JU19,"ÉJ")*8</f>
        <v>0</v>
      </c>
      <c r="FU17" s="704">
        <f>COUNTIF(beosztás!$IR19:$JU19,"N")*12</f>
        <v>0</v>
      </c>
      <c r="FV17" s="704">
        <f>COUNTIF(beosztás!$IR19:$JU19,"é")*12</f>
        <v>0</v>
      </c>
      <c r="FW17" s="704">
        <f>SUM(beosztás!$IR19:$JU19)</f>
        <v>0</v>
      </c>
      <c r="FX17" s="704">
        <f>COUNTIF(beosztás!$IR19:$JU19,"FÜ")*8</f>
        <v>0</v>
      </c>
      <c r="FY17" s="876">
        <f>(COUNTIF(beosztás!$IR19:$JU19,"SN")*12)+(COUNTIF(beosztás!$IR19:$JU19,"SDE")*8)+(COUNTIF(beosztás!$IR19:$JU19,"SDU")*8)+(COUNTIF(beosztás!$IR19:$JU19,"SÉ")*12)+(COUNTIF(beosztás!$IR19:$JU19,"SÉJ")*8)+(COUNTIF(beosztás!$IR19:$JU19,"S1")*1)+(COUNTIF(beosztás!$IR19:$JU19,"S2")*2)+(COUNTIF(beosztás!$IR19:$JU19,"S3")*3)+(COUNTIF(beosztás!$IR19:$JU19,"S4")*4)+(COUNTIF(beosztás!$IR19:$JU19,"S5")*5)+(COUNTIF(beosztás!$IR19:$JU19,"S6")*6)+(COUNTIF(beosztás!$IR19:$JU19,"S7")*7)+(COUNTIF(beosztás!$IR19:$JU19,"S8")*8)+(COUNTIF(beosztás!$IR19:$JU19,"S9")*9)+(COUNTIF(beosztás!$IR19:$JU19,"S10")*10)+(COUNTIF(beosztás!$IR19:$JU19,"S11")*11)+(COUNTIF(beosztás!$IR19:$JU19,"S12")*12)</f>
        <v>0</v>
      </c>
      <c r="FZ17" s="704">
        <f>COUNTIF(beosztás!$IR19:$JU19,"BN")*12+COUNTIF(beosztás!$IR19:$JU19,"BÉ")*12+COUNTIF(beosztás!$IR19:$JU19,"BDE")*8+COUNTIF(beosztás!$IR19:$JU19,"BDU")*8+COUNTIF(beosztás!$IR19:$JU19,"BÉJ")*8+COUNTIF(beosztás!$IR19:$JU19,"B1")*1+COUNTIF(beosztás!$IR19:$JU19,"B2")*2+COUNTIF(beosztás!$IR19:$JU19,"B3")*3+COUNTIF(beosztás!$IR19:$JU19,"B5")*5+COUNTIF(beosztás!$IR19:$JU19,"B6")*6+COUNTIF(beosztás!$IR19:$JU19,"B7")*7+COUNTIF(beosztás!$IR19:$JU19,"B8")*8+COUNTIF(beosztás!$IR19:$JU19,"B9")*9+COUNTIF(beosztás!$IR19:$JU19,"B10")*10+COUNTIF(beosztás!$IR19:$JU19,"B11")*11+COUNTIF(beosztás!$IR19:$JU19,"B12")*12+COUNTIF(beosztás!$IR19:$JU19,"BP")*0</f>
        <v>0</v>
      </c>
      <c r="GA17" s="323">
        <f>SUM(FR17:FZ17)-FX17</f>
        <v>0</v>
      </c>
      <c r="GB17" s="704">
        <f>IF(C17="",0,alapadatok!$AN$10)</f>
        <v>168</v>
      </c>
      <c r="GC17" s="323">
        <f>GA17-GB17</f>
        <v>-168</v>
      </c>
      <c r="GD17" s="877">
        <f t="shared" ref="GD17:GD47" si="315">FY17</f>
        <v>0</v>
      </c>
      <c r="GE17" s="327"/>
      <c r="GF17" s="703">
        <f>COUNTIF(beosztás!$JV19:$KZ19,"DE")*8</f>
        <v>0</v>
      </c>
      <c r="GG17" s="704">
        <f>COUNTIF(beosztás!$JV19:$KZ19,"DU")*8</f>
        <v>0</v>
      </c>
      <c r="GH17" s="704">
        <f>COUNTIF(beosztás!$JV19:$KZ19,"ÉJ")*8</f>
        <v>0</v>
      </c>
      <c r="GI17" s="704">
        <f>COUNTIF(beosztás!$JV19:$KZ19,"N")*12</f>
        <v>0</v>
      </c>
      <c r="GJ17" s="704">
        <f>COUNTIF(beosztás!$JV19:$KZ19,"É")*12</f>
        <v>0</v>
      </c>
      <c r="GK17" s="704">
        <f>SUM(beosztás!$JV19:$KZ19)</f>
        <v>0</v>
      </c>
      <c r="GL17" s="876">
        <f>(COUNTIF(beosztás!$JV19:$KZ19,"SN")*12)+(COUNTIF(beosztás!$JV19:$KZ19,"SDE")*8)+(COUNTIF(beosztás!$JV19:$KZ19,"SDU")*8)+(COUNTIF(beosztás!$JV19:$KZ19,"SÉ")*12)+(COUNTIF(beosztás!$JV19:$KZ19,"SÉJ")*8)+(COUNTIF(beosztás!$JV19:$KZ19,"S1")*1)+(COUNTIF(beosztás!$JV19:$KZ19,"S2")*2)+(COUNTIF(beosztás!$JV19:$KZ19,"S3")*3)+(COUNTIF(beosztás!$JV19:$KZ19,"S4")*4)+(COUNTIF(beosztás!$JV19:$KZ19,"S5")*5)+(COUNTIF(beosztás!$JV19:$KZ19,"S6")*6)+(COUNTIF(beosztás!$JV19:$KZ19,"S7")*7)+(COUNTIF(beosztás!$JV19:$KZ19,"S8")*8)+(COUNTIF(beosztás!$JV19:$KZ19,"S9")*9)+(COUNTIF(beosztás!$JV19:$KZ19,"S10")*10)+(COUNTIF(beosztás!$JV19:$KZ19,"S11")*11)+(COUNTIF(beosztás!$JV19:$KZ19,"S12")*12)</f>
        <v>0</v>
      </c>
      <c r="GM17" s="704">
        <f>COUNTIF(beosztás!$JV19:$KZ19,"FÜ")*8</f>
        <v>8</v>
      </c>
      <c r="GN17" s="704">
        <f>COUNTIF(beosztás!$JV19:$KZ19,"BN")*12+COUNTIF(beosztás!$JV19:$KZ19,"BÉ")*12+COUNTIF(beosztás!$JV19:$KZ19,"BDE")*8+COUNTIF(beosztás!$JV19:$KZ19,"BDU")*8+COUNTIF(beosztás!$JV19:$KZ19,"BÉJ")*8+COUNTIF(beosztás!$JV19:$KZ19,"B1")*1+COUNTIF(beosztás!$JV19:$KZ19,"B2")*2+COUNTIF(beosztás!$JV19:$KZ19,"B3")*3+COUNTIF(beosztás!$JV19:$KZ19,"B5")*5+COUNTIF(beosztás!$JV19:$KZ19,"B6")*6+COUNTIF(beosztás!$JV19:$KZ19,"B7")*7+COUNTIF(beosztás!$JV19:$KZ19,"B8")*8+COUNTIF(beosztás!$JV19:$KZ19,"B9")*9+COUNTIF(beosztás!$JV19:$KZ19,"B10")*10+COUNTIF(beosztás!$JV19:$KZ19,"B11")*11+COUNTIF(beosztás!$JV19:$KZ19,"B12")*12+COUNTIF(beosztás!$JV19:$KZ19,"BP")*0</f>
        <v>0</v>
      </c>
      <c r="GO17" s="323">
        <f t="shared" ref="GO17:GO47" si="316">SUM(GF17:GN17)-GM17</f>
        <v>0</v>
      </c>
      <c r="GP17" s="704">
        <f>IF(C17="",0,alapadatok!$AN$11)</f>
        <v>176</v>
      </c>
      <c r="GQ17" s="323">
        <f>GO17-GP17</f>
        <v>-176</v>
      </c>
      <c r="GR17" s="877">
        <f t="shared" ref="GR17:GR47" si="317">GL17</f>
        <v>0</v>
      </c>
      <c r="GS17" s="327"/>
      <c r="GT17" s="322">
        <f t="shared" ref="GT17" si="318">FR17+GF17</f>
        <v>0</v>
      </c>
      <c r="GU17" s="323">
        <f t="shared" ref="GU17" si="319">FS17+GG17</f>
        <v>0</v>
      </c>
      <c r="GV17" s="323">
        <f t="shared" ref="GV17" si="320">FT17+GH17</f>
        <v>0</v>
      </c>
      <c r="GW17" s="323">
        <f t="shared" ref="GW17" si="321">FU17+GI17</f>
        <v>0</v>
      </c>
      <c r="GX17" s="323">
        <f t="shared" ref="GX17" si="322">FV17+GJ17</f>
        <v>0</v>
      </c>
      <c r="GY17" s="323">
        <f t="shared" ref="GY17" si="323">FW17+GK17</f>
        <v>0</v>
      </c>
      <c r="GZ17" s="323">
        <f>FY17+GL17</f>
        <v>0</v>
      </c>
      <c r="HA17" s="323">
        <f>FX17+GM17</f>
        <v>8</v>
      </c>
      <c r="HB17" s="323">
        <f>FZ17+GN17</f>
        <v>0</v>
      </c>
      <c r="HC17" s="323">
        <f>GA17+GO17</f>
        <v>0</v>
      </c>
      <c r="HD17" s="323">
        <f>GB17+GP17</f>
        <v>344</v>
      </c>
      <c r="HE17" s="323">
        <f>HC17-HD17</f>
        <v>-344</v>
      </c>
      <c r="HF17" s="877">
        <f t="shared" ref="HF17:HF47" si="324">GZ17</f>
        <v>0</v>
      </c>
      <c r="HG17" s="326"/>
      <c r="HH17" s="703">
        <f>COUNTIF(beosztás!$LA19:$MD19,"DE")*8</f>
        <v>0</v>
      </c>
      <c r="HI17" s="704">
        <f>COUNTIF(beosztás!$LA19:$MD19,"DU")*8</f>
        <v>0</v>
      </c>
      <c r="HJ17" s="704">
        <f>COUNTIF(beosztás!$LA19:$MD19,"ÉJ")*8</f>
        <v>0</v>
      </c>
      <c r="HK17" s="704">
        <f>COUNTIF(beosztás!$LA19:$MD19,"N")*12</f>
        <v>0</v>
      </c>
      <c r="HL17" s="704">
        <f>COUNTIF(beosztás!$LA19:$MD19,"é")*12</f>
        <v>0</v>
      </c>
      <c r="HM17" s="704">
        <f>SUM(beosztás!$LA19:$MD19)</f>
        <v>0</v>
      </c>
      <c r="HN17" s="704">
        <f>COUNTIF(beosztás!$LA19:$MD19,"FÜ")*8</f>
        <v>8</v>
      </c>
      <c r="HO17" s="876">
        <f>(COUNTIF(beosztás!$LA19:$MD19,"SN")*12)+(COUNTIF(beosztás!$LA19:$MD19,"SDE")*8)+(COUNTIF(beosztás!$LA19:$MD19,"SDU")*8)+(COUNTIF(beosztás!$LA19:$MD19,"SÉ")*12)+(COUNTIF(beosztás!$LA19:$MD19,"SÉJ")*8)+(COUNTIF(beosztás!$LA19:$MD19,"S1")*1)+(COUNTIF(beosztás!$LA19:$MD19,"S2")*2)+(COUNTIF(beosztás!$LA19:$MD19,"S3")*3)+(COUNTIF(beosztás!$LA19:$MD19,"S4")*4)+(COUNTIF(beosztás!$LA19:$MD19,"S5")*5)+(COUNTIF(beosztás!$LA19:$MD19,"S6")*6)+(COUNTIF(beosztás!$LA19:$MD19,"S7")*7)+(COUNTIF(beosztás!$LA19:$MD19,"S8")*8)+(COUNTIF(beosztás!$LA19:$MD19,"S9")*9)+(COUNTIF(beosztás!$LA19:$MD19,"S10")*10)+(COUNTIF(beosztás!$LA19:$MD19,"S11")*11)+(COUNTIF(beosztás!$LA19:$MD19,"S12")*12)</f>
        <v>0</v>
      </c>
      <c r="HP17" s="704">
        <f>COUNTIF(beosztás!$LA19:$MD19,"BN")*12+COUNTIF(beosztás!$LA19:$MD19,"BÉ")*12+COUNTIF(beosztás!$LA19:$MD19,"BDE")*8+COUNTIF(beosztás!$LA19:$MD19,"BDU")*8+COUNTIF(beosztás!$LA19:$MD19,"BÉJ")*8+COUNTIF(beosztás!$LA19:$MD19,"B1")*1+COUNTIF(beosztás!$LA19:$MD19,"B2")*2+COUNTIF(beosztás!$LA19:$MD19,"B3")*3+COUNTIF(beosztás!$KZ19:$MC19,"B5")*5+COUNTIF(beosztás!$KZ19:$MC19,"B6")*6+COUNTIF(beosztás!$KZ19:$MC19,"B7")*7+COUNTIF(beosztás!$KZ19:$MC19,"B8")*8+COUNTIF(beosztás!$LA19:$MD19,"B9")*9+COUNTIF(beosztás!$LA19:$MD19,"B10")*10+COUNTIF(beosztás!$LA19:$MD19,"B11")*11+COUNTIF(beosztás!$LA19:$MD19,"B12")*12+COUNTIF(beosztás!$LA19:$MD19,"BP")*0</f>
        <v>0</v>
      </c>
      <c r="HQ17" s="323">
        <f>SUM(HH17:HP17)-HN17</f>
        <v>0</v>
      </c>
      <c r="HR17" s="704">
        <f>IF(C17="",0,alapadatok!$AN$12)</f>
        <v>160</v>
      </c>
      <c r="HS17" s="323">
        <f>HQ17-HR17</f>
        <v>-160</v>
      </c>
      <c r="HT17" s="877">
        <f t="shared" ref="HT17:HT47" si="325">HO17</f>
        <v>0</v>
      </c>
      <c r="HU17" s="327"/>
      <c r="HV17" s="703">
        <f>COUNTIF(beosztás!$ME19:$NI19,"DE")*8</f>
        <v>0</v>
      </c>
      <c r="HW17" s="704">
        <f>COUNTIF(beosztás!$ME19:$NI19,"DU")*8</f>
        <v>0</v>
      </c>
      <c r="HX17" s="704">
        <f>COUNTIF(beosztás!$ME19:$NI19,"ÉJ")*8</f>
        <v>0</v>
      </c>
      <c r="HY17" s="704">
        <f>COUNTIF(beosztás!$ME19:$NI19,"N")*12</f>
        <v>0</v>
      </c>
      <c r="HZ17" s="704">
        <f>COUNTIF(beosztás!$ME19:$NI19,"É")*12</f>
        <v>0</v>
      </c>
      <c r="IA17" s="704">
        <f>SUM(beosztás!$ME19:$NI19)</f>
        <v>0</v>
      </c>
      <c r="IB17" s="704">
        <f>(COUNTIF(beosztás!$ME19:$NI19,"SN")*12)+(COUNTIF(beosztás!$ME19:$NI19,"SDE")*8)+(COUNTIF(beosztás!$ME19:$NI19,"SDU")*8)+(COUNTIF(beosztás!$ME19:$NI19,"SÉ")*12)+(COUNTIF(beosztás!$ME19:$NI19,"SÉJ")*8)+(COUNTIF(beosztás!$ME19:$NI19,"S1")*1)+(COUNTIF(beosztás!$ME19:$NI19,"S2")*2)+(COUNTIF(beosztás!$ME19:$NI19,"S3")*3)+(COUNTIF(beosztás!$ME19:$NI19,"S4")*4)+(COUNTIF(beosztás!$ME19:$NI19,"S5")*5)+(COUNTIF(beosztás!$ME19:$NI19,"S6")*6)+(COUNTIF(beosztás!$ME19:$NI19,"S7")*7)+(COUNTIF(beosztás!$ME19:$NI19,"S8")*8)+(COUNTIF(beosztás!$ME19:$NI19,"S9")*9)+(COUNTIF(beosztás!$ME19:$NI19,"S10")*10)+(COUNTIF(beosztás!$ME19:$NI19,"S11")*11)+(COUNTIF(beosztás!$ME19:$NI19,"S12")*12)</f>
        <v>0</v>
      </c>
      <c r="IC17" s="704">
        <f>COUNTIF(beosztás!$ME19:$NI19,"FÜ")*8</f>
        <v>16</v>
      </c>
      <c r="ID17" s="704">
        <f>COUNTIF(beosztás!$ME19:$NI19,"BN")*12+COUNTIF(beosztás!$ME19:$NI19,"BÉ")*12+COUNTIF(beosztás!$ME19:$NI19,"BDE")*8+COUNTIF(beosztás!$ME19:$NI19,"BDU")*8+COUNTIF(beosztás!$ME19:$NI19,"BÉJ")*8+COUNTIF(beosztás!$ME19:$NI19,"B1")*1+COUNTIF(beosztás!$ME19:$NI19,"B2")*2+COUNTIF(beosztás!$ME19:$NI19,"B3")*3+COUNTIF(beosztás!$ME19:$NI19,"B5")*5+COUNTIF(beosztás!$ME19:$NI19,"B6")*6+COUNTIF(beosztás!$ME19:$NI19,"B7")*7+COUNTIF(beosztás!$ME19:$NI19,"B8")*8+COUNTIF(beosztás!$ME19:$NI19,"B9")*9+COUNTIF(beosztás!$ME19:$NI19,"B10")*10+COUNTIF(beosztás!$ME19:$NI19,"B11")*11+COUNTIF(beosztás!$ME19:$NI19,"B12")*12+COUNTIF(beosztás!$ME19:$NI19,"BP")*0</f>
        <v>0</v>
      </c>
      <c r="IE17" s="323">
        <f t="shared" ref="IE17:IE47" si="326">SUM(HV17:ID17)-IC17</f>
        <v>0</v>
      </c>
      <c r="IF17" s="704">
        <f>IF(C17="",0,alapadatok!$AN$13)</f>
        <v>160</v>
      </c>
      <c r="IG17" s="323">
        <f>IE17-IF17</f>
        <v>-160</v>
      </c>
      <c r="IH17" s="738">
        <f t="shared" ref="IH17:IH47" si="327">IB17</f>
        <v>0</v>
      </c>
      <c r="II17" s="327"/>
      <c r="IJ17" s="322">
        <f t="shared" ref="IJ17" si="328">HH17+HV17</f>
        <v>0</v>
      </c>
      <c r="IK17" s="323">
        <f t="shared" ref="IK17" si="329">HI17+HW17</f>
        <v>0</v>
      </c>
      <c r="IL17" s="323">
        <f t="shared" ref="IL17" si="330">HJ17+HX17</f>
        <v>0</v>
      </c>
      <c r="IM17" s="323">
        <f t="shared" ref="IM17" si="331">HK17+HY17</f>
        <v>0</v>
      </c>
      <c r="IN17" s="323">
        <f t="shared" ref="IN17" si="332">HL17+HZ17</f>
        <v>0</v>
      </c>
      <c r="IO17" s="323">
        <f t="shared" ref="IO17" si="333">HM17+IA17</f>
        <v>0</v>
      </c>
      <c r="IP17" s="323">
        <f>HO17+IB17</f>
        <v>0</v>
      </c>
      <c r="IQ17" s="323">
        <f>HN17+IC17</f>
        <v>24</v>
      </c>
      <c r="IR17" s="323">
        <f>HP17+ID17</f>
        <v>0</v>
      </c>
      <c r="IS17" s="323">
        <f>HQ17+IE17</f>
        <v>0</v>
      </c>
      <c r="IT17" s="323">
        <f>HR17+IF17</f>
        <v>320</v>
      </c>
      <c r="IU17" s="323">
        <f>IS17-IT17</f>
        <v>-320</v>
      </c>
      <c r="IV17" s="877">
        <f t="shared" ref="IV17:IV47" si="334">IP17</f>
        <v>0</v>
      </c>
      <c r="IW17" s="328"/>
      <c r="JF17" s="21"/>
      <c r="JG17" s="21"/>
    </row>
    <row r="18" spans="1:267" hidden="1" x14ac:dyDescent="0.25">
      <c r="A18" s="385">
        <f>IF(beosztás!A20=0,"",beosztás!A20)</f>
        <v>2</v>
      </c>
      <c r="B18" s="386" t="str">
        <f>IF(beosztás!B20=0,"",beosztás!B20)</f>
        <v/>
      </c>
      <c r="C18" s="387" t="str">
        <f>IF(beosztás!C20=0,"",beosztás!C20)</f>
        <v/>
      </c>
      <c r="D18" s="388" t="str">
        <f>IF(beosztás!D20=0,"",beosztás!D20)</f>
        <v/>
      </c>
      <c r="E18" s="18"/>
      <c r="F18" s="705">
        <f>COUNTIF(beosztás!$I20:$AM20,"DE")*8</f>
        <v>0</v>
      </c>
      <c r="G18" s="706">
        <f>COUNTIF(beosztás!$I20:$AM20,"DU")*8</f>
        <v>0</v>
      </c>
      <c r="H18" s="706">
        <f>COUNTIF(beosztás!$I20:$AM20,"ÉJ")*8</f>
        <v>0</v>
      </c>
      <c r="I18" s="706">
        <f>COUNTIF(beosztás!$I20:$AM20,"N")*12</f>
        <v>0</v>
      </c>
      <c r="J18" s="706">
        <f>COUNTIF(beosztás!$I20:$AM20,"é")*12</f>
        <v>0</v>
      </c>
      <c r="K18" s="706">
        <f>SUM(beosztás!$I20:$AM20)</f>
        <v>0</v>
      </c>
      <c r="L18" s="706">
        <f>COUNTIF(beosztás!$I20:$AM20,"FÜ")*8</f>
        <v>0</v>
      </c>
      <c r="M18" s="706">
        <f>(COUNTIF(beosztás!$I20:$AM20,"SN")*12)+(COUNTIF(beosztás!$I20:$AM20,"SDE")*8)+(COUNTIF(beosztás!$I20:$AM20,"SDU")*8)+(COUNTIF(beosztás!$I20:$AM20,"S1")*1)+(COUNTIF(beosztás!$I20:$AM20,"S2")*2)+(COUNTIF(beosztás!$I20:$AM20,"S3")*3)+(COUNTIF(beosztás!$I20:$AM20,"S4")*4)+(COUNTIF(beosztás!$I20:$AM20,"S5")*5)+(COUNTIF(beosztás!$I20:$AM20,"S6")*6)+(COUNTIF(beosztás!$I20:$AM20,"S7")*7)+(COUNTIF(beosztás!$I20:$AM20,"S8")*8)+(COUNTIF(beosztás!$I20:$AM20,"S9")*9)+(COUNTIF(beosztás!$I20:$AM20,"S10")*10)+(COUNTIF(beosztás!$I20:$AM20,"S11")*11)+(COUNTIF(beosztás!$I20:$AM20,"S12")*12)+(COUNTIF(beosztás!$I20:$AM20,"SÉ")*12)+(COUNTIF(beosztás!$I20:$AM20,"SÉJ")*8)</f>
        <v>0</v>
      </c>
      <c r="N18" s="706">
        <f>COUNTIF(beosztás!$I20:$AM20,"BN")*12+COUNTIF(beosztás!$I20:$AM20,"BÉ")*12+COUNTIF(beosztás!$I20:$AM20,"BDE")*8+COUNTIF(beosztás!$I20:$AM20,"BDU")*8+COUNTIF(beosztás!$I20:$AM20,"BÉJ")*8+COUNTIF(beosztás!$I20:$AM20,"B1")*1+COUNTIF(beosztás!$I20:$AM20,"B2")*2+COUNTIF(beosztás!$I20:$AM20,"B3")*3+COUNTIF(beosztás!$I20:$AM20,"B5")*5+COUNTIF(beosztás!$I20:$AM20,"B6")*6+COUNTIF(beosztás!$I20:$AM20,"B7")*7+COUNTIF(beosztás!$I20:$AM20,"B8")*8+COUNTIF(beosztás!$I20:$AM20,"B9")*9+COUNTIF(beosztás!$I20:$AM20,"B10")*10+COUNTIF(beosztás!$I20:$AM20,"B11")*11+COUNTIF(beosztás!$I20:$AM20,"B12")*12+COUNTIF(beosztás!$I20:$AM20,"BP")*0</f>
        <v>0</v>
      </c>
      <c r="O18" s="330">
        <f t="shared" si="273"/>
        <v>0</v>
      </c>
      <c r="P18" s="706">
        <f>IF(C18="",0,alapadatok!$AN$2)</f>
        <v>0</v>
      </c>
      <c r="Q18" s="330">
        <f t="shared" ref="Q18:Q47" si="335">O18-P18</f>
        <v>0</v>
      </c>
      <c r="R18" s="739">
        <f t="shared" si="274"/>
        <v>0</v>
      </c>
      <c r="S18" s="325"/>
      <c r="T18" s="705">
        <f>COUNTIF(beosztás!$AN20:$BO20,"DE")*8</f>
        <v>0</v>
      </c>
      <c r="U18" s="706">
        <f>COUNTIF(beosztás!$AN20:$BO20,"DU")*8</f>
        <v>0</v>
      </c>
      <c r="V18" s="706">
        <f>COUNTIF(beosztás!$AN20:$BO20,"ÉJ")*8</f>
        <v>0</v>
      </c>
      <c r="W18" s="706">
        <f>COUNTIF(beosztás!$AN20:$BO20,"N")*12</f>
        <v>0</v>
      </c>
      <c r="X18" s="706">
        <f>COUNTIF(beosztás!$AN20:$BO20,"É")*12</f>
        <v>0</v>
      </c>
      <c r="Y18" s="706">
        <f>SUM(beosztás!$AN20:$BO20)</f>
        <v>0</v>
      </c>
      <c r="Z18" s="706">
        <f>(COUNTIF(beosztás!$AN20:$BO20,"SN")*12)+(COUNTIF(beosztás!$AN20:$BO20,"SDE")*8)+(COUNTIF(beosztás!$AN20:$BO20,"SDU")*8)+(COUNTIF(beosztás!$AN20:$BO20,"SÉ")*12)+(COUNTIF(beosztás!$AN20:$BO20,"SÉJ")*8)+(COUNTIF(beosztás!$AN20:$BO20,"S1")*1)+(COUNTIF(beosztás!$AN20:$BO20,"S2")*2)+(COUNTIF(beosztás!$AN20:$BO20,"S3")*3)+(COUNTIF(beosztás!$AN20:$BO20,"S4")*4)+(COUNTIF(beosztás!$AN20:$BO20,"S5")*5)+(COUNTIF(beosztás!$AN20:$BO20,"S6")*6)+(COUNTIF(beosztás!$AN20:$BO20,"S7")*7)+(COUNTIF(beosztás!$AN20:$BO20,"S8")*8)+(COUNTIF(beosztás!$AN20:$BO20,"S9")*9)+(COUNTIF(beosztás!$AN20:$BO20,"S10")*10)+(COUNTIF(beosztás!$AN20:$BO20,"S11")*11)+(COUNTIF(beosztás!$AN20:$BO20,"S12")*12)</f>
        <v>0</v>
      </c>
      <c r="AA18" s="706">
        <f>COUNTIF(beosztás!$AN20:$BO20,"FÜ")*8</f>
        <v>0</v>
      </c>
      <c r="AB18" s="706">
        <f>COUNTIF(beosztás!$AN20:$BO20,"BN")*12+COUNTIF(beosztás!$AN20:$BO20,"BÉ")*12+COUNTIF(beosztás!$AN20:$BO20,"BDE")*8+COUNTIF(beosztás!$AN20:$BO20,"BDU")*8+COUNTIF(beosztás!$AN20:$BO20,"BÉJ")*8+COUNTIF(beosztás!$AN20:$BO20,"B1")*1+COUNTIF(beosztás!$AN20:$BO20,"B2")*2+COUNTIF(beosztás!$AN20:$BO20,"B3")*3+COUNTIF(beosztás!$AN20:$BO20,"B5")*5+COUNTIF(beosztás!$AN20:$BO20,"B6")*6+COUNTIF(beosztás!$AN20:$BO20,"B7")*7+COUNTIF(beosztás!$AN20:$BO20,"B8")*8+COUNTIF(beosztás!$AN20:$BO20,"B9")*9+COUNTIF(beosztás!$AN20:$BO20,"B10")*10+COUNTIF(beosztás!$AN20:$BO20,"B11")*11+COUNTIF(beosztás!$AN20:$BO20,"B12")*12+COUNTIF(beosztás!$AN20:$BO20,"BP")*0</f>
        <v>0</v>
      </c>
      <c r="AC18" s="330">
        <f t="shared" ref="AC18:AC47" si="336">SUM(T18:AB18)-AA18</f>
        <v>0</v>
      </c>
      <c r="AD18" s="706">
        <f>IF(C18="",0,alapadatok!$AN$3)</f>
        <v>0</v>
      </c>
      <c r="AE18" s="330">
        <f t="shared" ref="AE18:AE47" si="337">AC18-AD18</f>
        <v>0</v>
      </c>
      <c r="AF18" s="739">
        <f t="shared" si="275"/>
        <v>0</v>
      </c>
      <c r="AG18" s="325"/>
      <c r="AH18" s="329">
        <f t="shared" si="276"/>
        <v>0</v>
      </c>
      <c r="AI18" s="330">
        <f t="shared" si="277"/>
        <v>0</v>
      </c>
      <c r="AJ18" s="330">
        <f t="shared" si="278"/>
        <v>0</v>
      </c>
      <c r="AK18" s="330">
        <f t="shared" si="279"/>
        <v>0</v>
      </c>
      <c r="AL18" s="330">
        <f t="shared" si="280"/>
        <v>0</v>
      </c>
      <c r="AM18" s="330">
        <f t="shared" si="281"/>
        <v>0</v>
      </c>
      <c r="AN18" s="330">
        <f t="shared" si="282"/>
        <v>0</v>
      </c>
      <c r="AO18" s="330">
        <f t="shared" si="283"/>
        <v>0</v>
      </c>
      <c r="AP18" s="330">
        <f t="shared" ref="AP18:AP47" si="338">N18+AB18</f>
        <v>0</v>
      </c>
      <c r="AQ18" s="330">
        <f t="shared" ref="AQ18:AQ47" si="339">O18+AC18</f>
        <v>0</v>
      </c>
      <c r="AR18" s="330">
        <f t="shared" ref="AR18:AR47" si="340">P18+AD18</f>
        <v>0</v>
      </c>
      <c r="AS18" s="330">
        <f t="shared" ref="AS18:AS47" si="341">AQ18-AR18</f>
        <v>0</v>
      </c>
      <c r="AT18" s="739">
        <f t="shared" si="284"/>
        <v>0</v>
      </c>
      <c r="AU18" s="326"/>
      <c r="AV18" s="705">
        <f>COUNTIF(beosztás!$BP20:$CT20,"DE")*8</f>
        <v>0</v>
      </c>
      <c r="AW18" s="706">
        <f>COUNTIF(beosztás!$BP20:$CT20,"DU")*8</f>
        <v>0</v>
      </c>
      <c r="AX18" s="706">
        <f>COUNTIF(beosztás!$BP20:$CT20,"ÉJ")*8</f>
        <v>0</v>
      </c>
      <c r="AY18" s="706">
        <f>COUNTIF(beosztás!$BP20:$CT20,"N")*12</f>
        <v>0</v>
      </c>
      <c r="AZ18" s="706">
        <f>COUNTIF(beosztás!$BP20:$CT20,"é")*12</f>
        <v>0</v>
      </c>
      <c r="BA18" s="706">
        <f>SUM(beosztás!$BP20:$CT20)</f>
        <v>0</v>
      </c>
      <c r="BB18" s="706">
        <f>COUNTIF(beosztás!$BP20:$CT20,"FÜ")*8</f>
        <v>0</v>
      </c>
      <c r="BC18" s="895">
        <f>(COUNTIF(beosztás!$BP20:$CT20,"SN")*12)+(COUNTIF(beosztás!$BP20:$CT20,"SDE")*8)+(COUNTIF(beosztás!$BP20:$CT20,"SDU")*8)+(COUNTIF(beosztás!$BP20:$CT20,"SÉ")*12)+(COUNTIF(beosztás!$BP20:$CT20,"SÉJ")*8)+(COUNTIF(beosztás!$BP20:$CT20,"S1")*1)+(COUNTIF(beosztás!$BP20:$CT20,"S2")*2)+(COUNTIF(beosztás!$BP20:$CT20,"S3")*3)+(COUNTIF(beosztás!$BP20:$CT20,"S4")*4)+(COUNTIF(beosztás!$BP20:$CT20,"S5")*5)+(COUNTIF(beosztás!$BP20:$CT20,"S6")*6)+(COUNTIF(beosztás!$BP20:$CT20,"S7")*7)+(COUNTIF(beosztás!$BP20:$CT20,"S8")*8)+(COUNTIF(beosztás!$BP20:$CT20,"S9")*9)+(COUNTIF(beosztás!$BP20:$CT20,"S10")*10)+(COUNTIF(beosztás!$BP20:$CT20,"S11")*11)+(COUNTIF(beosztás!$BP20:$CT20,"S12")*12)</f>
        <v>12</v>
      </c>
      <c r="BD18" s="706">
        <f>COUNTIF(beosztás!$BP20:$CT20,"BN")*12+COUNTIF(beosztás!$BP20:$CT20,"BÉ")*12+COUNTIF(beosztás!$BP20:$CT20,"BDE")*8+COUNTIF(beosztás!$BP20:$CT20,"BDU")*8+COUNTIF(beosztás!$BP20:$CT20,"BÉJ")*8+COUNTIF(beosztás!$BP20:$CT20,"B1")*1+COUNTIF(beosztás!$BP20:$CT20,"B2")*2+COUNTIF(beosztás!$BP20:$CT20,"B3")*3+COUNTIF(beosztás!$BP20:$CT20,"B5")*5+COUNTIF(beosztás!$BP20:$CT20,"B6")*6+COUNTIF(beosztás!$BP20:$CT20,"B7")*7+COUNTIF(beosztás!$BP20:$CT20,"B8")*8+COUNTIF(beosztás!$BP20:$CT20,"B9")*9+COUNTIF(beosztás!$BP20:$CT20,"B10")*10+COUNTIF(beosztás!$BP20:$CT20,"B11")*11+COUNTIF(beosztás!$BP20:$CT20,"B12")*12+COUNTIF(beosztás!$BP20:$CT20,"BP")*0</f>
        <v>0</v>
      </c>
      <c r="BE18" s="330">
        <f t="shared" si="285"/>
        <v>12</v>
      </c>
      <c r="BF18" s="706">
        <f>IF(C18="",0,alapadatok!$AN$4)</f>
        <v>0</v>
      </c>
      <c r="BG18" s="330">
        <f t="shared" ref="BG18:BG79" si="342">BE18-BF18</f>
        <v>12</v>
      </c>
      <c r="BH18" s="739">
        <f t="shared" si="286"/>
        <v>12</v>
      </c>
      <c r="BI18" s="325"/>
      <c r="BJ18" s="705">
        <f>COUNTIF(beosztás!$CU20:$DX20,"DE")*8</f>
        <v>0</v>
      </c>
      <c r="BK18" s="706">
        <f>COUNTIF(beosztás!$CU20:$DX20,"DU")*8</f>
        <v>0</v>
      </c>
      <c r="BL18" s="706">
        <f>COUNTIF(beosztás!$CU20:$DX20,"ÉJ")*8</f>
        <v>0</v>
      </c>
      <c r="BM18" s="706">
        <f>COUNTIF(beosztás!$CU20:$DX20,"N")*12</f>
        <v>0</v>
      </c>
      <c r="BN18" s="706">
        <f>COUNTIF(beosztás!$CU20:$DX20,"É")*12</f>
        <v>0</v>
      </c>
      <c r="BO18" s="706">
        <f>SUM(beosztás!$CU20:$DX20)</f>
        <v>0</v>
      </c>
      <c r="BP18" s="895">
        <f>(COUNTIF(beosztás!$CU20:$DX20,"SN")*12)+(COUNTIF(beosztás!$CU20:$DX20,"SDE")*8)+(COUNTIF(beosztás!$CU20:$DX20,"SDU")*8)+(COUNTIF(beosztás!$CU20:$DX20,"SÉ")*12)+(COUNTIF(beosztás!$CU20:$DX20,"SÉJ")*8)+(COUNTIF(beosztás!$CU20:$DX20,"S1")*1)+(COUNTIF(beosztás!$CU20:$DX20,"S2")*2)+(COUNTIF(beosztás!$CU20:$DX20,"S3")*3)+(COUNTIF(beosztás!$CU20:$DX20,"S4")*4)+(COUNTIF(beosztás!$CU20:$DX20,"S5")*5)+(COUNTIF(beosztás!$CU20:$DX20,"S6")*6)+(COUNTIF(beosztás!$CU20:$DX20,"S7")*7)+(COUNTIF(beosztás!$CU20:$DX20,"S8")*8)+(COUNTIF(beosztás!$CU20:$DX20,"S9")*9)+(COUNTIF(beosztás!$CU20:$DX20,"S10")*10)+(COUNTIF(beosztás!$CU20:$DX20,"S11")*11)+(COUNTIF(beosztás!$CU20:$DX20,"S12")*12)</f>
        <v>0</v>
      </c>
      <c r="BQ18" s="706">
        <f>COUNTIF(beosztás!$CU20:$DX20,"FÜ")*8</f>
        <v>0</v>
      </c>
      <c r="BR18" s="706">
        <f>COUNTIF(beosztás!$CU20:$DX20,"BN")*12+COUNTIF(beosztás!$CU20:$DX20,"BÉ")*12+COUNTIF(beosztás!$CU20:$DX20,"BDE")*8+COUNTIF(beosztás!$CU20:$DX20,"BDU")*8+COUNTIF(beosztás!$CU20:$DX20,"BÉJ")*8+COUNTIF(beosztás!$CU20:$DX20,"B1")*1+COUNTIF(beosztás!$CU20:$DX20,"B2")*2+COUNTIF(beosztás!$CU20:$DX20,"B3")*3+COUNTIF(beosztás!$CU20:$DX20,"B5")*5+COUNTIF(beosztás!$CU20:$DX20,"B6")*6+COUNTIF(beosztás!$CU20:$DX20,"B7")*7+COUNTIF(beosztás!$CU20:$DX20,"B8")*8+COUNTIF(beosztás!$CU20:$DX20,"B9")*9+COUNTIF(beosztás!$CU20:$DX20,"B10")*10+COUNTIF(beosztás!$CU20:$DX20,"B11")*11+COUNTIF(beosztás!$CU20:$DX20,"B12")*12+COUNTIF(beosztás!$CU20:$DX20,"BP")*0</f>
        <v>0</v>
      </c>
      <c r="BS18" s="330">
        <f t="shared" ref="BS18:BS47" si="343">SUM(BJ18:BR18)-BQ18</f>
        <v>0</v>
      </c>
      <c r="BT18" s="706">
        <f>IF(C18="",0,alapadatok!$AN$5)</f>
        <v>0</v>
      </c>
      <c r="BU18" s="330">
        <f t="shared" ref="BU18:BU79" si="344">BS18-BT18</f>
        <v>0</v>
      </c>
      <c r="BV18" s="739">
        <f t="shared" si="287"/>
        <v>0</v>
      </c>
      <c r="BW18" s="325"/>
      <c r="BX18" s="329">
        <f t="shared" ref="BX18:BX79" si="345">AV18+BJ18</f>
        <v>0</v>
      </c>
      <c r="BY18" s="330">
        <f t="shared" ref="BY18:BY79" si="346">AW18+BK18</f>
        <v>0</v>
      </c>
      <c r="BZ18" s="330">
        <f t="shared" ref="BZ18:BZ79" si="347">AX18+BL18</f>
        <v>0</v>
      </c>
      <c r="CA18" s="330">
        <f t="shared" ref="CA18:CA79" si="348">AY18+BM18</f>
        <v>0</v>
      </c>
      <c r="CB18" s="330">
        <f t="shared" ref="CB18:CB79" si="349">AZ18+BN18</f>
        <v>0</v>
      </c>
      <c r="CC18" s="330">
        <f t="shared" ref="CC18:CC79" si="350">BA18+BO18</f>
        <v>0</v>
      </c>
      <c r="CD18" s="330">
        <f t="shared" ref="CD18:CD79" si="351">BC18+BP18</f>
        <v>12</v>
      </c>
      <c r="CE18" s="330">
        <f t="shared" ref="CE18:CE79" si="352">BB18+BQ18</f>
        <v>0</v>
      </c>
      <c r="CF18" s="330">
        <f t="shared" ref="CF18:CF79" si="353">BD18+BR18</f>
        <v>0</v>
      </c>
      <c r="CG18" s="330">
        <f t="shared" ref="CG18:CG79" si="354">BE18+BS18</f>
        <v>12</v>
      </c>
      <c r="CH18" s="330">
        <f t="shared" ref="CH18:CH79" si="355">BF18+BT18</f>
        <v>0</v>
      </c>
      <c r="CI18" s="330">
        <f t="shared" ref="CI18:CI79" si="356">CG18-CH18</f>
        <v>12</v>
      </c>
      <c r="CJ18" s="739">
        <f t="shared" si="294"/>
        <v>12</v>
      </c>
      <c r="CK18" s="326"/>
      <c r="CL18" s="705">
        <f>COUNTIF(beosztás!$DY20:$FC20,"DE")*8</f>
        <v>0</v>
      </c>
      <c r="CM18" s="706">
        <f>COUNTIF(beosztás!$DY20:$FC20,"DU")*8</f>
        <v>0</v>
      </c>
      <c r="CN18" s="706">
        <f>COUNTIF(beosztás!$DY20:$FC20,"ÉJ")*8</f>
        <v>0</v>
      </c>
      <c r="CO18" s="706">
        <f>COUNTIF(beosztás!$DY20:$FC20,"N")*12</f>
        <v>0</v>
      </c>
      <c r="CP18" s="706">
        <f>COUNTIF(beosztás!$DY20:$FC20,"é")*12</f>
        <v>0</v>
      </c>
      <c r="CQ18" s="706">
        <f>SUM(beosztás!$DY20:$FC20)</f>
        <v>0</v>
      </c>
      <c r="CR18" s="706">
        <f>COUNTIF(beosztás!$DY20:$FC20,"FÜ")*8</f>
        <v>0</v>
      </c>
      <c r="CS18" s="895">
        <f>(COUNTIF(beosztás!$DY20:$FC20,"SN")*12)+(COUNTIF(beosztás!$DY20:$FC20,"SDE")*8)+(COUNTIF(beosztás!$DY20:$FC20,"SDU")*8)+(COUNTIF(beosztás!$DY20:$FC20,"SÉ")*12)+(COUNTIF(beosztás!$DY20:$FC20,"SÉJ")*8)+(COUNTIF(beosztás!$DY20:$FC20,"S1")*1)+(COUNTIF(beosztás!$DY20:$FC20,"S2")*2)+(COUNTIF(beosztás!$DY20:$FC20,"S3")*3)+(COUNTIF(beosztás!$DY20:$FC20,"S4")*4)+(COUNTIF(beosztás!$DY20:$FC20,"S5")*5)+(COUNTIF(beosztás!$DY20:$FC20,"S6")*6)+(COUNTIF(beosztás!$DY20:$FC20,"S7")*7)+(COUNTIF(beosztás!$DY20:$FC20,"S8")*8)+(COUNTIF(beosztás!$DY20:$FC20,"S9")*9)+(COUNTIF(beosztás!$DY20:$FC20,"S10")*10)+(COUNTIF(beosztás!$DY20:$FC20,"S11")*11)+(COUNTIF(beosztás!$DY20:$FC20,"S12")*12)</f>
        <v>0</v>
      </c>
      <c r="CT18" s="706">
        <f>COUNTIF(beosztás!$DY20:$FC20,"BN")*12+COUNTIF(beosztás!$DY20:$FC20,"BÉ")*12+COUNTIF(beosztás!$DY20:$FC20,"BDE")*8+COUNTIF(beosztás!$DY20:$FC20,"BDU")*8+COUNTIF(beosztás!$DY20:$FC20,"BÉJ")*8+COUNTIF(beosztás!$DY20:$FC20,"B1")*1+COUNTIF(beosztás!$DY20:$FC20,"B2")*2+COUNTIF(beosztás!$DY20:$FC20,"B3")*3+COUNTIF(beosztás!$DY20:$FC20,"B5")*5+COUNTIF(beosztás!$DY20:$FC20,"B6")*6+COUNTIF(beosztás!$DY20:$FC20,"B7")*7+COUNTIF(beosztás!$DY20:$FC20,"B8")*8+COUNTIF(beosztás!$DY20:$FC20,"B9")*9+COUNTIF(beosztás!$DY20:$FC20,"B10")*10+COUNTIF(beosztás!$DY20:$FC20,"B11")*11+COUNTIF(beosztás!$DY20:$FC20,"B12")*12+COUNTIF(beosztás!$DY20:$FC20,"BP")*0</f>
        <v>0</v>
      </c>
      <c r="CU18" s="330">
        <f t="shared" ref="CU18:CU47" si="357">SUM(CL18:CT18)-CR18</f>
        <v>0</v>
      </c>
      <c r="CV18" s="706">
        <f>IF(C18="",0,alapadatok!$AN$6)</f>
        <v>0</v>
      </c>
      <c r="CW18" s="330">
        <f t="shared" ref="CW18:CW79" si="358">CU18-CV18</f>
        <v>0</v>
      </c>
      <c r="CX18" s="905">
        <f t="shared" si="295"/>
        <v>0</v>
      </c>
      <c r="CY18" s="325"/>
      <c r="CZ18" s="705">
        <f>COUNTIF(beosztás!$FD20:$GG20,"DE")*8</f>
        <v>0</v>
      </c>
      <c r="DA18" s="706">
        <f>COUNTIF(beosztás!$FD20:$GG20,"DU")*8</f>
        <v>0</v>
      </c>
      <c r="DB18" s="706">
        <f>COUNTIF(beosztás!$FD20:$GG20,"ÉJ")*8</f>
        <v>0</v>
      </c>
      <c r="DC18" s="706">
        <f>COUNTIF(beosztás!$FD20:$GG20,"N")*12</f>
        <v>0</v>
      </c>
      <c r="DD18" s="706">
        <f>COUNTIF(beosztás!$FD20:$GG20,"É")*12</f>
        <v>0</v>
      </c>
      <c r="DE18" s="706">
        <f>SUM(beosztás!$FD20:$GG20)</f>
        <v>0</v>
      </c>
      <c r="DF18" s="895">
        <f>(COUNTIF(beosztás!$FD20:$GG20,"SN")*12)+(COUNTIF(beosztás!$FD20:$GG20,"SDE")*8)+(COUNTIF(beosztás!$FD20:$GG20,"SDU")*8)+(COUNTIF(beosztás!$FD20:$GG20,"SÉ")*12)+(COUNTIF(beosztás!$FD20:$GG20,"SÉJ")*8)+(COUNTIF(beosztás!$FD20:$GG20,"S1")*1)+(COUNTIF(beosztás!$FD20:$GG20,"S2")*2)+(COUNTIF(beosztás!$FD20:$GG20,"S3")*3)+(COUNTIF(beosztás!$FD20:$GG20,"S4")*4)+(COUNTIF(beosztás!$FD20:$GG20,"S5")*5)+(COUNTIF(beosztás!$FD20:$GG20,"S6")*6)+(COUNTIF(beosztás!$FD20:$GG20,"S7")*7)+(COUNTIF(beosztás!$FD20:$GG20,"S8")*8)+(COUNTIF(beosztás!$FD20:$GG20,"S9")*9)+(COUNTIF(beosztás!$FD20:$GG20,"S10")*10)+(COUNTIF(beosztás!$FD20:$GG20,"S11")*11)+(COUNTIF(beosztás!$FD20:$GG20,"S12")*12)</f>
        <v>0</v>
      </c>
      <c r="DG18" s="706">
        <f>COUNTIF(beosztás!$FD20:$GG20,"FÜ")*8</f>
        <v>0</v>
      </c>
      <c r="DH18" s="706">
        <f>COUNTIF(beosztás!$FD20:$GG20,"BN")*12+COUNTIF(beosztás!$FD20:$GG20,"BÉ")*12+COUNTIF(beosztás!$FD20:$GG20,"BDE")*8+COUNTIF(beosztás!$FD20:$GG20,"BDU")*8+COUNTIF(beosztás!$FD20:$GG20,"BÉJ")*8+COUNTIF(beosztás!$FD20:$GG20,"B1")*1+COUNTIF(beosztás!$FD20:$GG20,"B2")*2+COUNTIF(beosztás!$FD20:$GG20,"B3")*3+COUNTIF(beosztás!$FD20:$GG20,"B5")*5+COUNTIF(beosztás!$FD20:$GG20,"B6")*6+COUNTIF(beosztás!$FD20:$GG20,"B7")*7+COUNTIF(beosztás!$FD20:$GG20,"B8")*8+COUNTIF(beosztás!$FD20:$GG20,"B9")*9+COUNTIF(beosztás!$FD20:$GG20,"B10")*10+COUNTIF(beosztás!$FD20:$GG20,"B11")*11+COUNTIF(beosztás!$FD20:$GG20,"B12")*12+COUNTIF(beosztás!$FD20:$GG20,"BP")*0</f>
        <v>0</v>
      </c>
      <c r="DI18" s="330">
        <f t="shared" si="296"/>
        <v>0</v>
      </c>
      <c r="DJ18" s="706">
        <f>IF(C18="",0,alapadatok!$AN$7)</f>
        <v>0</v>
      </c>
      <c r="DK18" s="330">
        <f t="shared" ref="DK18:DK79" si="359">DI18-DJ18</f>
        <v>0</v>
      </c>
      <c r="DL18" s="739">
        <f t="shared" si="297"/>
        <v>0</v>
      </c>
      <c r="DM18" s="325"/>
      <c r="DN18" s="329">
        <f t="shared" ref="DN18:DN79" si="360">CL18+CZ18</f>
        <v>0</v>
      </c>
      <c r="DO18" s="330">
        <f t="shared" ref="DO18:DO79" si="361">CM18+DA18</f>
        <v>0</v>
      </c>
      <c r="DP18" s="330">
        <f t="shared" ref="DP18:DP79" si="362">CN18+DB18</f>
        <v>0</v>
      </c>
      <c r="DQ18" s="330">
        <f t="shared" ref="DQ18:DQ79" si="363">CO18+DC18</f>
        <v>0</v>
      </c>
      <c r="DR18" s="330">
        <f t="shared" ref="DR18:DR79" si="364">CP18+DD18</f>
        <v>0</v>
      </c>
      <c r="DS18" s="330">
        <f t="shared" ref="DS18:DS79" si="365">CQ18+DE18</f>
        <v>0</v>
      </c>
      <c r="DT18" s="330">
        <f t="shared" ref="DT18:DT79" si="366">CS18+DF18</f>
        <v>0</v>
      </c>
      <c r="DU18" s="330">
        <f t="shared" ref="DU18:DU79" si="367">CR18+DG18</f>
        <v>0</v>
      </c>
      <c r="DV18" s="330">
        <f t="shared" ref="DV18:DV79" si="368">CT18+DH18</f>
        <v>0</v>
      </c>
      <c r="DW18" s="330">
        <f t="shared" ref="DW18:DW79" si="369">CU18+DI18</f>
        <v>0</v>
      </c>
      <c r="DX18" s="330">
        <f t="shared" ref="DX18:DX79" si="370">CV18+DJ18</f>
        <v>0</v>
      </c>
      <c r="DY18" s="330">
        <f t="shared" ref="DY18:DY79" si="371">DW18-DX18</f>
        <v>0</v>
      </c>
      <c r="DZ18" s="905">
        <f t="shared" si="304"/>
        <v>0</v>
      </c>
      <c r="EA18" s="326"/>
      <c r="EB18" s="705">
        <f>COUNTIF(beosztás!$GH20:$HL20,"DE")*8</f>
        <v>0</v>
      </c>
      <c r="EC18" s="706">
        <f>COUNTIF(beosztás!$GH20:$HL20,"DU")*8</f>
        <v>0</v>
      </c>
      <c r="ED18" s="706">
        <f>COUNTIF(beosztás!$GH20:$HL20,"ÉJ")*8</f>
        <v>0</v>
      </c>
      <c r="EE18" s="706">
        <f>COUNTIF(beosztás!$GH20:$HL20,"N")*12</f>
        <v>0</v>
      </c>
      <c r="EF18" s="706">
        <f>COUNTIF(beosztás!$GH20:$HL20,"é")*12</f>
        <v>0</v>
      </c>
      <c r="EG18" s="706">
        <f>SUM(beosztás!$GH20:$HL20)</f>
        <v>0</v>
      </c>
      <c r="EH18" s="706">
        <f>COUNTIF(beosztás!$GH20:$HL20,"FÜ")*8</f>
        <v>0</v>
      </c>
      <c r="EI18" s="876">
        <f>(COUNTIF(beosztás!$GH20:$HL20,"SN")*12)+(COUNTIF(beosztás!$GH20:$HL20,"SDE")*8)+(COUNTIF(beosztás!$GH20:$HL20,"SDU")*8)+(COUNTIF(beosztás!$GH20:$HL20,"SÉ")*12)+(COUNTIF(beosztás!$GH20:$HL20,"SÉJ")*8)+(COUNTIF(beosztás!$GH20:$HL20,"S1")*1)+(COUNTIF(beosztás!$GH20:$HL20,"S2")*2)+(COUNTIF(beosztás!$GH20:$HL20,"S3")*3)+(COUNTIF(beosztás!$GH20:$HL20,"S4")*4)+(COUNTIF(beosztás!$GH20:$HL20,"S5")*5)+(COUNTIF(beosztás!$GH20:$HL20,"S6")*6)+(COUNTIF(beosztás!$GH20:$HL20,"S7")*7)+(COUNTIF(beosztás!$GH20:$HL20,"S8")*8)+(COUNTIF(beosztás!$GH20:$HL20,"S9")*9)+(COUNTIF(beosztás!$GH20:$HL20,"S10")*10)+(COUNTIF(beosztás!$GH20:$HL20,"S11")*11)+(COUNTIF(beosztás!$GH20:$HL20,"S12")*12)</f>
        <v>0</v>
      </c>
      <c r="EJ18" s="706">
        <f>COUNTIF(beosztás!$GH20:$HL20,"BN")*12+COUNTIF(beosztás!$GH20:$HL20,"BÉ")*12+COUNTIF(beosztás!$GH20:$HL20,"BDE")*8+COUNTIF(beosztás!$GH20:$HL20,"BDU")*8+COUNTIF(beosztás!$GH20:$HL20,"BÉJ")*8+COUNTIF(beosztás!$GH20:$HL20,"B1")*1+COUNTIF(beosztás!$GH20:$HL20,"B2")*2+COUNTIF(beosztás!$GH20:$HL20,"B3")*3+COUNTIF(beosztás!$GH20:$HL20,"B5")*5+COUNTIF(beosztás!$GH20:$HL20,"B6")*6+COUNTIF(beosztás!$GH20:$HL20,"B7")*7+COUNTIF(beosztás!$GH20:$HL20,"B8")*8+COUNTIF(beosztás!$GH20:$HL20,"B9")*9+COUNTIF(beosztás!$GH20:$HL20,"B10")*10+COUNTIF(beosztás!$GH20:$HL20,"B11")*11+COUNTIF(beosztás!$GH20:$HL20,"B12")*12+COUNTIF(beosztás!$GH20:$HL20,"BP")*0</f>
        <v>0</v>
      </c>
      <c r="EK18" s="330">
        <f t="shared" ref="EK18:EK47" si="372">SUM(EB18:EJ18)-EH18</f>
        <v>0</v>
      </c>
      <c r="EL18" s="706">
        <f>IF(C18="",0,alapadatok!$AN$8)</f>
        <v>0</v>
      </c>
      <c r="EM18" s="330">
        <f t="shared" ref="EM18:EM79" si="373">EK18-EL18</f>
        <v>0</v>
      </c>
      <c r="EN18" s="905">
        <f t="shared" si="305"/>
        <v>0</v>
      </c>
      <c r="EO18" s="325"/>
      <c r="EP18" s="705">
        <f>COUNTIF(beosztás!$HM20:$IQ20,"DE")*8</f>
        <v>0</v>
      </c>
      <c r="EQ18" s="706">
        <f>COUNTIF(beosztás!$HM20:$IQ20,"DU")*8</f>
        <v>0</v>
      </c>
      <c r="ER18" s="706">
        <f>COUNTIF(beosztás!$HM20:$IQ20,"ÉJ")*8</f>
        <v>0</v>
      </c>
      <c r="ES18" s="706">
        <f>COUNTIF(beosztás!$HM20:$IQ20,"N")*12</f>
        <v>0</v>
      </c>
      <c r="ET18" s="706">
        <f>COUNTIF(beosztás!$HM20:$IQ20,"É")*12</f>
        <v>0</v>
      </c>
      <c r="EU18" s="706">
        <f>SUM(beosztás!$HM20:$IQ20)</f>
        <v>0</v>
      </c>
      <c r="EV18" s="895">
        <f>(COUNTIF(beosztás!$HM20:$IQ20,"SN")*12)+(COUNTIF(beosztás!$HM20:$IQ20,"SDE")*8)+(COUNTIF(beosztás!$HM20:$IQ20,"SDU")*8)+(COUNTIF(beosztás!$HM20:$IQ20,"SÉ")*12)+(COUNTIF(beosztás!$HM20:$IQ20,"SÉJ")*8)+(COUNTIF(beosztás!$HM20:$IQ20,"S1")*1)+(COUNTIF(beosztás!$HM20:$IQ20,"S2")*2)+(COUNTIF(beosztás!$HM20:$IQ20,"S3")*3)+(COUNTIF(beosztás!$HM20:$IQ20,"S4")*4)+(COUNTIF(beosztás!$HM20:$IQ20,"S5")*5)+(COUNTIF(beosztás!$HM20:$IQ20,"S6")*6)+(COUNTIF(beosztás!$HM20:$IQ20,"S7")*7)+(COUNTIF(beosztás!$HM20:$IQ20,"S8")*8)+(COUNTIF(beosztás!$HM20:$IQ20,"S9")*9)+(COUNTIF(beosztás!$HM20:$IQ20,"S10")*10)+(COUNTIF(beosztás!$HM20:$IQ20,"S11")*11)+(COUNTIF(beosztás!$HM20:$IQ20,"S12")*12)</f>
        <v>0</v>
      </c>
      <c r="EW18" s="706">
        <f>COUNTIF(beosztás!$HM20:$IQ20,"FÜ")*8</f>
        <v>0</v>
      </c>
      <c r="EX18" s="706">
        <f>COUNTIF(beosztás!$HM20:$IQ20,"BN")*12+COUNTIF(beosztás!$HM20:$IQ20,"BÉ")*12+COUNTIF(beosztás!$HM20:$IQ20,"BDE")*8+COUNTIF(beosztás!$HM20:$IQ20,"BDU")*8+COUNTIF(beosztás!$HM20:$IQ20,"BÉJ")*8+COUNTIF(beosztás!$HM20:$IQ20,"B1")*1+COUNTIF(beosztás!$HM20:$IQ20,"B2")*2+COUNTIF(beosztás!$HM20:$IQ20,"B3")*3+COUNTIF(beosztás!$HM20:$IQ20,"B5")*5+COUNTIF(beosztás!$HM20:$IQ20,"B6")*6+COUNTIF(beosztás!$HM20:$IQ20,"B7")*7+COUNTIF(beosztás!$HM20:$IQ20,"B8")*8+COUNTIF(beosztás!$HM20:$IQ20,"B9")*9+COUNTIF(beosztás!$HM20:$IQ20,"B10")*10+COUNTIF(beosztás!$HM20:$IQ20,"B11")*11+COUNTIF(beosztás!$HM20:$IQ20,"B12")*12+COUNTIF(beosztás!$HM20:$IQ20,"BP")*0</f>
        <v>0</v>
      </c>
      <c r="EY18" s="330">
        <f t="shared" si="306"/>
        <v>0</v>
      </c>
      <c r="EZ18" s="706">
        <f>IF(C18="",0,alapadatok!$AN$9)</f>
        <v>0</v>
      </c>
      <c r="FA18" s="330">
        <f t="shared" ref="FA18:FA79" si="374">EY18-EZ18</f>
        <v>0</v>
      </c>
      <c r="FB18" s="905">
        <f t="shared" si="307"/>
        <v>0</v>
      </c>
      <c r="FC18" s="325"/>
      <c r="FD18" s="329">
        <f t="shared" ref="FD18:FD79" si="375">EB18+EP18</f>
        <v>0</v>
      </c>
      <c r="FE18" s="330">
        <f t="shared" ref="FE18:FE79" si="376">EC18+EQ18</f>
        <v>0</v>
      </c>
      <c r="FF18" s="330">
        <f t="shared" ref="FF18:FF79" si="377">ED18+ER18</f>
        <v>0</v>
      </c>
      <c r="FG18" s="330">
        <f t="shared" ref="FG18:FG79" si="378">EE18+ES18</f>
        <v>0</v>
      </c>
      <c r="FH18" s="330">
        <f t="shared" ref="FH18:FH79" si="379">EF18+ET18</f>
        <v>0</v>
      </c>
      <c r="FI18" s="330">
        <f t="shared" ref="FI18:FI79" si="380">EG18+EU18</f>
        <v>0</v>
      </c>
      <c r="FJ18" s="330">
        <f t="shared" ref="FJ18:FJ79" si="381">EI18+EV18</f>
        <v>0</v>
      </c>
      <c r="FK18" s="330">
        <f t="shared" ref="FK18:FK79" si="382">EH18+EW18</f>
        <v>0</v>
      </c>
      <c r="FL18" s="330">
        <f t="shared" ref="FL18:FL79" si="383">EJ18+EX18</f>
        <v>0</v>
      </c>
      <c r="FM18" s="330">
        <f t="shared" ref="FM18:FM79" si="384">EK18+EY18</f>
        <v>0</v>
      </c>
      <c r="FN18" s="330">
        <f t="shared" ref="FN18:FN79" si="385">EL18+EZ18</f>
        <v>0</v>
      </c>
      <c r="FO18" s="330">
        <f t="shared" ref="FO18:FO79" si="386">FM18-FN18</f>
        <v>0</v>
      </c>
      <c r="FP18" s="905">
        <f t="shared" si="314"/>
        <v>0</v>
      </c>
      <c r="FQ18" s="326"/>
      <c r="FR18" s="705">
        <f>COUNTIF(beosztás!$IR20:$JU20,"DE")*8</f>
        <v>0</v>
      </c>
      <c r="FS18" s="706">
        <f>COUNTIF(beosztás!$IR20:$JU20,"DU")*8</f>
        <v>0</v>
      </c>
      <c r="FT18" s="706">
        <f>COUNTIF(beosztás!$IR20:$JU20,"ÉJ")*8</f>
        <v>0</v>
      </c>
      <c r="FU18" s="706">
        <f>COUNTIF(beosztás!$IR20:$JU20,"N")*12</f>
        <v>0</v>
      </c>
      <c r="FV18" s="706">
        <f>COUNTIF(beosztás!$IR20:$JU20,"é")*12</f>
        <v>0</v>
      </c>
      <c r="FW18" s="706">
        <f>SUM(beosztás!$IR20:$JU20)</f>
        <v>0</v>
      </c>
      <c r="FX18" s="706">
        <f>COUNTIF(beosztás!$IR20:$JU20,"FÜ")*8</f>
        <v>0</v>
      </c>
      <c r="FY18" s="895">
        <f>(COUNTIF(beosztás!$IR20:$JU20,"SN")*12)+(COUNTIF(beosztás!$IR20:$JU20,"SDE")*8)+(COUNTIF(beosztás!$IR20:$JU20,"SDU")*8)+(COUNTIF(beosztás!$IR20:$JU20,"SÉ")*12)+(COUNTIF(beosztás!$IR20:$JU20,"SÉJ")*8)+(COUNTIF(beosztás!$IR20:$JU20,"S1")*1)+(COUNTIF(beosztás!$IR20:$JU20,"S2")*2)+(COUNTIF(beosztás!$IR20:$JU20,"S3")*3)+(COUNTIF(beosztás!$IR20:$JU20,"S4")*4)+(COUNTIF(beosztás!$IR20:$JU20,"S5")*5)+(COUNTIF(beosztás!$IR20:$JU20,"S6")*6)+(COUNTIF(beosztás!$IR20:$JU20,"S7")*7)+(COUNTIF(beosztás!$IR20:$JU20,"S8")*8)+(COUNTIF(beosztás!$IR20:$JU20,"S9")*9)+(COUNTIF(beosztás!$IR20:$JU20,"S10")*10)+(COUNTIF(beosztás!$IR20:$JU20,"S11")*11)+(COUNTIF(beosztás!$IR20:$JU20,"S12")*12)</f>
        <v>0</v>
      </c>
      <c r="FZ18" s="706">
        <f>COUNTIF(beosztás!$IR20:$JU20,"BN")*12+COUNTIF(beosztás!$IR20:$JU20,"BÉ")*12+COUNTIF(beosztás!$IR20:$JU20,"BDE")*8+COUNTIF(beosztás!$IR20:$JU20,"BDU")*8+COUNTIF(beosztás!$IR20:$JU20,"BÉJ")*8+COUNTIF(beosztás!$IR20:$JU20,"B1")*1+COUNTIF(beosztás!$IR20:$JU20,"B2")*2+COUNTIF(beosztás!$IR20:$JU20,"B3")*3+COUNTIF(beosztás!$IR20:$JU20,"B5")*5+COUNTIF(beosztás!$IR20:$JU20,"B6")*6+COUNTIF(beosztás!$IR20:$JU20,"B7")*7+COUNTIF(beosztás!$IR20:$JU20,"B8")*8+COUNTIF(beosztás!$IR20:$JU20,"B9")*9+COUNTIF(beosztás!$IR20:$JU20,"B10")*10+COUNTIF(beosztás!$IR20:$JU20,"B11")*11+COUNTIF(beosztás!$IR20:$JU20,"B12")*12+COUNTIF(beosztás!$IR20:$JU20,"BP")*0</f>
        <v>0</v>
      </c>
      <c r="GA18" s="330">
        <f t="shared" ref="GA18:GA47" si="387">SUM(FR18:FZ18)-FX18</f>
        <v>0</v>
      </c>
      <c r="GB18" s="706">
        <f>IF(C18="",0,alapadatok!$AN$10)</f>
        <v>0</v>
      </c>
      <c r="GC18" s="330">
        <f t="shared" ref="GC18:GC79" si="388">GA18-GB18</f>
        <v>0</v>
      </c>
      <c r="GD18" s="905">
        <f t="shared" si="315"/>
        <v>0</v>
      </c>
      <c r="GE18" s="327"/>
      <c r="GF18" s="705">
        <f>COUNTIF(beosztás!$JV20:$KZ20,"DE")*8</f>
        <v>0</v>
      </c>
      <c r="GG18" s="706">
        <f>COUNTIF(beosztás!$JV20:$KZ20,"DU")*8</f>
        <v>0</v>
      </c>
      <c r="GH18" s="706">
        <f>COUNTIF(beosztás!$JV20:$KZ20,"ÉJ")*8</f>
        <v>0</v>
      </c>
      <c r="GI18" s="706">
        <f>COUNTIF(beosztás!$JV20:$KZ20,"N")*12</f>
        <v>0</v>
      </c>
      <c r="GJ18" s="706">
        <f>COUNTIF(beosztás!$JV20:$KZ20,"É")*12</f>
        <v>0</v>
      </c>
      <c r="GK18" s="706">
        <f>SUM(beosztás!$JV20:$KZ20)</f>
        <v>0</v>
      </c>
      <c r="GL18" s="895">
        <f>(COUNTIF(beosztás!$JV20:$KZ20,"SN")*12)+(COUNTIF(beosztás!$JV20:$KZ20,"SDE")*8)+(COUNTIF(beosztás!$JV20:$KZ20,"SDU")*8)+(COUNTIF(beosztás!$JV20:$KZ20,"SÉ")*12)+(COUNTIF(beosztás!$JV20:$KZ20,"SÉJ")*8)+(COUNTIF(beosztás!$JV20:$KZ20,"S1")*1)+(COUNTIF(beosztás!$JV20:$KZ20,"S2")*2)+(COUNTIF(beosztás!$JV20:$KZ20,"S3")*3)+(COUNTIF(beosztás!$JV20:$KZ20,"S4")*4)+(COUNTIF(beosztás!$JV20:$KZ20,"S5")*5)+(COUNTIF(beosztás!$JV20:$KZ20,"S6")*6)+(COUNTIF(beosztás!$JV20:$KZ20,"S7")*7)+(COUNTIF(beosztás!$JV20:$KZ20,"S8")*8)+(COUNTIF(beosztás!$JV20:$KZ20,"S9")*9)+(COUNTIF(beosztás!$JV20:$KZ20,"S10")*10)+(COUNTIF(beosztás!$JV20:$KZ20,"S11")*11)+(COUNTIF(beosztás!$JV20:$KZ20,"S12")*12)</f>
        <v>0</v>
      </c>
      <c r="GM18" s="706">
        <f>COUNTIF(beosztás!$JV20:$KZ20,"FÜ")*8</f>
        <v>0</v>
      </c>
      <c r="GN18" s="706">
        <f>COUNTIF(beosztás!$JV20:$KZ20,"BN")*12+COUNTIF(beosztás!$JV20:$KZ20,"BÉ")*12+COUNTIF(beosztás!$JV20:$KZ20,"BDE")*8+COUNTIF(beosztás!$JV20:$KZ20,"BDU")*8+COUNTIF(beosztás!$JV20:$KZ20,"BÉJ")*8+COUNTIF(beosztás!$JV20:$KZ20,"B1")*1+COUNTIF(beosztás!$JV20:$KZ20,"B2")*2+COUNTIF(beosztás!$JV20:$KZ20,"B3")*3+COUNTIF(beosztás!$JV20:$KZ20,"B5")*5+COUNTIF(beosztás!$JV20:$KZ20,"B6")*6+COUNTIF(beosztás!$JV20:$KZ20,"B7")*7+COUNTIF(beosztás!$JV20:$KZ20,"B8")*8+COUNTIF(beosztás!$JV20:$KZ20,"B9")*9+COUNTIF(beosztás!$JV20:$KZ20,"B10")*10+COUNTIF(beosztás!$JV20:$KZ20,"B11")*11+COUNTIF(beosztás!$JV20:$KZ20,"B12")*12+COUNTIF(beosztás!$JV20:$KZ20,"BP")*0</f>
        <v>0</v>
      </c>
      <c r="GO18" s="330">
        <f t="shared" si="316"/>
        <v>0</v>
      </c>
      <c r="GP18" s="706">
        <f>IF(C18="",0,alapadatok!$AN$11)</f>
        <v>0</v>
      </c>
      <c r="GQ18" s="330">
        <f t="shared" ref="GQ18:GQ79" si="389">GO18-GP18</f>
        <v>0</v>
      </c>
      <c r="GR18" s="905">
        <f t="shared" si="317"/>
        <v>0</v>
      </c>
      <c r="GS18" s="327"/>
      <c r="GT18" s="329">
        <f t="shared" ref="GT18:GT79" si="390">FR18+GF18</f>
        <v>0</v>
      </c>
      <c r="GU18" s="330">
        <f t="shared" ref="GU18:GU79" si="391">FS18+GG18</f>
        <v>0</v>
      </c>
      <c r="GV18" s="330">
        <f t="shared" ref="GV18:GV79" si="392">FT18+GH18</f>
        <v>0</v>
      </c>
      <c r="GW18" s="330">
        <f t="shared" ref="GW18:GW79" si="393">FU18+GI18</f>
        <v>0</v>
      </c>
      <c r="GX18" s="330">
        <f t="shared" ref="GX18:GX79" si="394">FV18+GJ18</f>
        <v>0</v>
      </c>
      <c r="GY18" s="330">
        <f t="shared" ref="GY18:GY79" si="395">FW18+GK18</f>
        <v>0</v>
      </c>
      <c r="GZ18" s="330">
        <f t="shared" ref="GZ18:GZ79" si="396">FY18+GL18</f>
        <v>0</v>
      </c>
      <c r="HA18" s="330">
        <f t="shared" ref="HA18:HA79" si="397">FX18+GM18</f>
        <v>0</v>
      </c>
      <c r="HB18" s="330">
        <f t="shared" ref="HB18:HB79" si="398">FZ18+GN18</f>
        <v>0</v>
      </c>
      <c r="HC18" s="330">
        <f t="shared" ref="HC18:HC79" si="399">GA18+GO18</f>
        <v>0</v>
      </c>
      <c r="HD18" s="330">
        <f t="shared" ref="HD18:HD79" si="400">GB18+GP18</f>
        <v>0</v>
      </c>
      <c r="HE18" s="330">
        <f t="shared" ref="HE18:HE79" si="401">HC18-HD18</f>
        <v>0</v>
      </c>
      <c r="HF18" s="905">
        <f t="shared" si="324"/>
        <v>0</v>
      </c>
      <c r="HG18" s="326"/>
      <c r="HH18" s="705">
        <f>COUNTIF(beosztás!$LA20:$MD20,"DE")*8</f>
        <v>0</v>
      </c>
      <c r="HI18" s="706">
        <f>COUNTIF(beosztás!$LA20:$MD20,"DU")*8</f>
        <v>0</v>
      </c>
      <c r="HJ18" s="706">
        <f>COUNTIF(beosztás!$LA20:$MD20,"ÉJ")*8</f>
        <v>0</v>
      </c>
      <c r="HK18" s="706">
        <f>COUNTIF(beosztás!$LA20:$MD20,"N")*12</f>
        <v>0</v>
      </c>
      <c r="HL18" s="706">
        <f>COUNTIF(beosztás!$LA20:$MD20,"é")*12</f>
        <v>0</v>
      </c>
      <c r="HM18" s="706">
        <f>SUM(beosztás!$LA20:$MD20)</f>
        <v>0</v>
      </c>
      <c r="HN18" s="706">
        <f>COUNTIF(beosztás!$LA20:$MD20,"FÜ")*8</f>
        <v>0</v>
      </c>
      <c r="HO18" s="895">
        <f>(COUNTIF(beosztás!$LA20:$MD20,"SN")*12)+(COUNTIF(beosztás!$LA20:$MD20,"SDE")*8)+(COUNTIF(beosztás!$LA20:$MD20,"SDU")*8)+(COUNTIF(beosztás!$LA20:$MD20,"SÉ")*12)+(COUNTIF(beosztás!$LA20:$MD20,"SÉJ")*8)+(COUNTIF(beosztás!$LA20:$MD20,"S1")*1)+(COUNTIF(beosztás!$LA20:$MD20,"S2")*2)+(COUNTIF(beosztás!$LA20:$MD20,"S3")*3)+(COUNTIF(beosztás!$LA20:$MD20,"S4")*4)+(COUNTIF(beosztás!$LA20:$MD20,"S5")*5)+(COUNTIF(beosztás!$LA20:$MD20,"S6")*6)+(COUNTIF(beosztás!$LA20:$MD20,"S7")*7)+(COUNTIF(beosztás!$LA20:$MD20,"S8")*8)+(COUNTIF(beosztás!$LA20:$MD20,"S9")*9)+(COUNTIF(beosztás!$LA20:$MD20,"S10")*10)+(COUNTIF(beosztás!$LA20:$MD20,"S11")*11)+(COUNTIF(beosztás!$LA20:$MD20,"S12")*12)</f>
        <v>0</v>
      </c>
      <c r="HP18" s="706">
        <f>COUNTIF(beosztás!$LA20:$MD20,"BN")*12+COUNTIF(beosztás!$LA20:$MD20,"BÉ")*12+COUNTIF(beosztás!$LA20:$MD20,"BDE")*8+COUNTIF(beosztás!$LA20:$MD20,"BDU")*8+COUNTIF(beosztás!$LA20:$MD20,"BÉJ")*8+COUNTIF(beosztás!$LA20:$MD20,"B1")*1+COUNTIF(beosztás!$LA20:$MD20,"B2")*2+COUNTIF(beosztás!$LA20:$MD20,"B3")*3+COUNTIF(beosztás!$KZ20:$MC20,"B5")*5+COUNTIF(beosztás!$KZ20:$MC20,"B6")*6+COUNTIF(beosztás!$KZ20:$MC20,"B7")*7+COUNTIF(beosztás!$KZ20:$MC20,"B8")*8+COUNTIF(beosztás!$LA20:$MD20,"B9")*9+COUNTIF(beosztás!$LA20:$MD20,"B10")*10+COUNTIF(beosztás!$LA20:$MD20,"B11")*11+COUNTIF(beosztás!$LA20:$MD20,"B12")*12+COUNTIF(beosztás!$LA20:$MD20,"BP")*0</f>
        <v>0</v>
      </c>
      <c r="HQ18" s="330">
        <f t="shared" ref="HQ18:HQ47" si="402">SUM(HH18:HP18)-HN18</f>
        <v>0</v>
      </c>
      <c r="HR18" s="706">
        <f>IF(C18="",0,alapadatok!$AN$12)</f>
        <v>0</v>
      </c>
      <c r="HS18" s="330">
        <f t="shared" ref="HS18:HS79" si="403">HQ18-HR18</f>
        <v>0</v>
      </c>
      <c r="HT18" s="905">
        <f t="shared" si="325"/>
        <v>0</v>
      </c>
      <c r="HU18" s="327"/>
      <c r="HV18" s="705">
        <f>COUNTIF(beosztás!$ME20:$NI20,"DE")*8</f>
        <v>0</v>
      </c>
      <c r="HW18" s="706">
        <f>COUNTIF(beosztás!$ME20:$NI20,"DU")*8</f>
        <v>0</v>
      </c>
      <c r="HX18" s="706">
        <f>COUNTIF(beosztás!$ME20:$NI20,"ÉJ")*8</f>
        <v>0</v>
      </c>
      <c r="HY18" s="706">
        <f>COUNTIF(beosztás!$ME20:$NI20,"N")*12</f>
        <v>0</v>
      </c>
      <c r="HZ18" s="706">
        <f>COUNTIF(beosztás!$ME20:$NI20,"É")*12</f>
        <v>0</v>
      </c>
      <c r="IA18" s="706">
        <f>SUM(beosztás!$ME20:$NI20)</f>
        <v>0</v>
      </c>
      <c r="IB18" s="706">
        <f>(COUNTIF(beosztás!$ME20:$NI20,"SN")*12)+(COUNTIF(beosztás!$ME20:$NI20,"SDE")*8)+(COUNTIF(beosztás!$ME20:$NI20,"SDU")*8)+(COUNTIF(beosztás!$ME20:$NI20,"SÉ")*12)+(COUNTIF(beosztás!$ME20:$NI20,"SÉJ")*8)+(COUNTIF(beosztás!$ME20:$NI20,"S1")*1)+(COUNTIF(beosztás!$ME20:$NI20,"S2")*2)+(COUNTIF(beosztás!$ME20:$NI20,"S3")*3)+(COUNTIF(beosztás!$ME20:$NI20,"S4")*4)+(COUNTIF(beosztás!$ME20:$NI20,"S5")*5)+(COUNTIF(beosztás!$ME20:$NI20,"S6")*6)+(COUNTIF(beosztás!$ME20:$NI20,"S7")*7)+(COUNTIF(beosztás!$ME20:$NI20,"S8")*8)+(COUNTIF(beosztás!$ME20:$NI20,"S9")*9)+(COUNTIF(beosztás!$ME20:$NI20,"S10")*10)+(COUNTIF(beosztás!$ME20:$NI20,"S11")*11)+(COUNTIF(beosztás!$ME20:$NI20,"S12")*12)</f>
        <v>0</v>
      </c>
      <c r="IC18" s="706">
        <f>COUNTIF(beosztás!$ME20:$NI20,"FÜ")*8</f>
        <v>0</v>
      </c>
      <c r="ID18" s="706">
        <f>COUNTIF(beosztás!$ME20:$NI20,"BN")*12+COUNTIF(beosztás!$ME20:$NI20,"BÉ")*12+COUNTIF(beosztás!$ME20:$NI20,"BDE")*8+COUNTIF(beosztás!$ME20:$NI20,"BDU")*8+COUNTIF(beosztás!$ME20:$NI20,"BÉJ")*8+COUNTIF(beosztás!$ME20:$NI20,"B1")*1+COUNTIF(beosztás!$ME20:$NI20,"B2")*2+COUNTIF(beosztás!$ME20:$NI20,"B3")*3+COUNTIF(beosztás!$ME20:$NI20,"B5")*5+COUNTIF(beosztás!$ME20:$NI20,"B6")*6+COUNTIF(beosztás!$ME20:$NI20,"B7")*7+COUNTIF(beosztás!$ME20:$NI20,"B8")*8+COUNTIF(beosztás!$ME20:$NI20,"B9")*9+COUNTIF(beosztás!$ME20:$NI20,"B10")*10+COUNTIF(beosztás!$ME20:$NI20,"B11")*11+COUNTIF(beosztás!$ME20:$NI20,"B12")*12+COUNTIF(beosztás!$ME20:$NI20,"BP")*0</f>
        <v>0</v>
      </c>
      <c r="IE18" s="330">
        <f t="shared" si="326"/>
        <v>0</v>
      </c>
      <c r="IF18" s="706">
        <f>IF(C18="",0,alapadatok!$AN$13)</f>
        <v>0</v>
      </c>
      <c r="IG18" s="330">
        <f t="shared" ref="IG18:IG79" si="404">IE18-IF18</f>
        <v>0</v>
      </c>
      <c r="IH18" s="739">
        <f t="shared" si="327"/>
        <v>0</v>
      </c>
      <c r="II18" s="327"/>
      <c r="IJ18" s="329">
        <f t="shared" ref="IJ18:IJ79" si="405">HH18+HV18</f>
        <v>0</v>
      </c>
      <c r="IK18" s="330">
        <f t="shared" ref="IK18:IK79" si="406">HI18+HW18</f>
        <v>0</v>
      </c>
      <c r="IL18" s="330">
        <f t="shared" ref="IL18:IL79" si="407">HJ18+HX18</f>
        <v>0</v>
      </c>
      <c r="IM18" s="330">
        <f t="shared" ref="IM18:IM79" si="408">HK18+HY18</f>
        <v>0</v>
      </c>
      <c r="IN18" s="330">
        <f t="shared" ref="IN18:IN79" si="409">HL18+HZ18</f>
        <v>0</v>
      </c>
      <c r="IO18" s="330">
        <f t="shared" ref="IO18:IO79" si="410">HM18+IA18</f>
        <v>0</v>
      </c>
      <c r="IP18" s="330">
        <f t="shared" ref="IP18:IP79" si="411">HO18+IB18</f>
        <v>0</v>
      </c>
      <c r="IQ18" s="330">
        <f t="shared" ref="IQ18:IQ79" si="412">HN18+IC18</f>
        <v>0</v>
      </c>
      <c r="IR18" s="330">
        <f t="shared" ref="IR18:IR79" si="413">HP18+ID18</f>
        <v>0</v>
      </c>
      <c r="IS18" s="330">
        <f t="shared" ref="IS18:IS79" si="414">HQ18+IE18</f>
        <v>0</v>
      </c>
      <c r="IT18" s="330">
        <f t="shared" ref="IT18:IT79" si="415">HR18+IF18</f>
        <v>0</v>
      </c>
      <c r="IU18" s="330">
        <f t="shared" ref="IU18:IU79" si="416">IS18-IT18</f>
        <v>0</v>
      </c>
      <c r="IV18" s="905">
        <f t="shared" si="334"/>
        <v>0</v>
      </c>
      <c r="IW18" s="328"/>
      <c r="JF18" s="21"/>
      <c r="JG18" s="21"/>
    </row>
    <row r="19" spans="1:267" x14ac:dyDescent="0.25">
      <c r="A19" s="385">
        <f>IF(beosztás!A21=0,"",beosztás!A21)</f>
        <v>3</v>
      </c>
      <c r="B19" s="386">
        <f>IF(beosztás!B21=0,"",beosztás!B21)</f>
        <v>109</v>
      </c>
      <c r="C19" s="387" t="str">
        <f>IF(beosztás!C21=0,"",beosztás!C21)</f>
        <v>Kaldenecker István</v>
      </c>
      <c r="D19" s="388" t="str">
        <f>IF(beosztás!D21=0,"",beosztás!D21)</f>
        <v>Stacker</v>
      </c>
      <c r="E19" s="18"/>
      <c r="F19" s="705">
        <f>COUNTIF(beosztás!$I21:$AM21,"DE")*8</f>
        <v>16</v>
      </c>
      <c r="G19" s="706">
        <f>COUNTIF(beosztás!$I21:$AM21,"DU")*8</f>
        <v>0</v>
      </c>
      <c r="H19" s="706">
        <f>COUNTIF(beosztás!$I21:$AM21,"ÉJ")*8</f>
        <v>0</v>
      </c>
      <c r="I19" s="706">
        <f>COUNTIF(beosztás!$I21:$AM21,"N")*12</f>
        <v>60</v>
      </c>
      <c r="J19" s="706">
        <f>COUNTIF(beosztás!$I21:$AM21,"é")*12</f>
        <v>48</v>
      </c>
      <c r="K19" s="706">
        <f>SUM(beosztás!$I21:$AM21)</f>
        <v>6</v>
      </c>
      <c r="L19" s="706">
        <f>COUNTIF(beosztás!$I21:$AM21,"FÜ")*8</f>
        <v>8</v>
      </c>
      <c r="M19" s="706">
        <f>(COUNTIF(beosztás!$I21:$AM21,"SN")*12)+(COUNTIF(beosztás!$I21:$AM21,"SDE")*8)+(COUNTIF(beosztás!$I21:$AM21,"SDU")*8)+(COUNTIF(beosztás!$I21:$AM21,"S1")*1)+(COUNTIF(beosztás!$I21:$AM21,"S2")*2)+(COUNTIF(beosztás!$I21:$AM21,"S3")*3)+(COUNTIF(beosztás!$I21:$AM21,"S4")*4)+(COUNTIF(beosztás!$I21:$AM21,"S5")*5)+(COUNTIF(beosztás!$I21:$AM21,"S6")*6)+(COUNTIF(beosztás!$I21:$AM21,"S7")*7)+(COUNTIF(beosztás!$I21:$AM21,"S8")*8)+(COUNTIF(beosztás!$I21:$AM21,"S9")*9)+(COUNTIF(beosztás!$I21:$AM21,"S10")*10)+(COUNTIF(beosztás!$I21:$AM21,"S11")*11)+(COUNTIF(beosztás!$I21:$AM21,"S12")*12)+(COUNTIF(beosztás!$I21:$AM21,"SÉ")*12)+(COUNTIF(beosztás!$I21:$AM21,"SÉJ")*8)</f>
        <v>24</v>
      </c>
      <c r="N19" s="706">
        <f>COUNTIF(beosztás!$I21:$AM21,"BN")*12+COUNTIF(beosztás!$I21:$AM21,"BÉ")*12+COUNTIF(beosztás!$I21:$AM21,"BDE")*8+COUNTIF(beosztás!$I21:$AM21,"BDU")*8+COUNTIF(beosztás!$I21:$AM21,"BÉJ")*8+COUNTIF(beosztás!$I21:$AM21,"B1")*1+COUNTIF(beosztás!$I21:$AM21,"B2")*2+COUNTIF(beosztás!$I21:$AM21,"B3")*3+COUNTIF(beosztás!$I21:$AM21,"B5")*5+COUNTIF(beosztás!$I21:$AM21,"B6")*6+COUNTIF(beosztás!$I21:$AM21,"B7")*7+COUNTIF(beosztás!$I21:$AM21,"B8")*8+COUNTIF(beosztás!$I21:$AM21,"B9")*9+COUNTIF(beosztás!$I21:$AM21,"B10")*10+COUNTIF(beosztás!$I21:$AM21,"B11")*11+COUNTIF(beosztás!$I21:$AM21,"B12")*12+COUNTIF(beosztás!$I21:$AM21,"BP")*0</f>
        <v>0</v>
      </c>
      <c r="O19" s="330">
        <f t="shared" si="273"/>
        <v>154</v>
      </c>
      <c r="P19" s="706">
        <f>IF(C19="",0,alapadatok!$AN$2)</f>
        <v>176</v>
      </c>
      <c r="Q19" s="330">
        <f t="shared" si="335"/>
        <v>-22</v>
      </c>
      <c r="R19" s="739">
        <f t="shared" si="274"/>
        <v>24</v>
      </c>
      <c r="S19" s="325"/>
      <c r="T19" s="705">
        <f>COUNTIF(beosztás!$AN21:$BO21,"DE")*8</f>
        <v>72</v>
      </c>
      <c r="U19" s="706">
        <f>COUNTIF(beosztás!$AN21:$BO21,"DU")*8</f>
        <v>0</v>
      </c>
      <c r="V19" s="706">
        <f>COUNTIF(beosztás!$AN21:$BO21,"ÉJ")*8</f>
        <v>0</v>
      </c>
      <c r="W19" s="706">
        <f>COUNTIF(beosztás!$AN21:$BO21,"N")*12</f>
        <v>60</v>
      </c>
      <c r="X19" s="706">
        <f>COUNTIF(beosztás!$AN21:$BO21,"É")*12</f>
        <v>36</v>
      </c>
      <c r="Y19" s="706">
        <f>SUM(beosztás!$AN21:$BO21)</f>
        <v>6</v>
      </c>
      <c r="Z19" s="706">
        <f>(COUNTIF(beosztás!$AN21:$BO21,"SN")*12)+(COUNTIF(beosztás!$AN21:$BO21,"SDE")*8)+(COUNTIF(beosztás!$AN21:$BO21,"SDU")*8)+(COUNTIF(beosztás!$AN21:$BO21,"SÉ")*12)+(COUNTIF(beosztás!$AN21:$BO21,"SÉJ")*8)+(COUNTIF(beosztás!$AN21:$BO21,"S1")*1)+(COUNTIF(beosztás!$AN21:$BO21,"S2")*2)+(COUNTIF(beosztás!$AN21:$BO21,"S3")*3)+(COUNTIF(beosztás!$AN21:$BO21,"S4")*4)+(COUNTIF(beosztás!$AN21:$BO21,"S5")*5)+(COUNTIF(beosztás!$AN21:$BO21,"S6")*6)+(COUNTIF(beosztás!$AN21:$BO21,"S7")*7)+(COUNTIF(beosztás!$AN21:$BO21,"S8")*8)+(COUNTIF(beosztás!$AN21:$BO21,"S9")*9)+(COUNTIF(beosztás!$AN21:$BO21,"S10")*10)+(COUNTIF(beosztás!$AN21:$BO21,"S11")*11)+(COUNTIF(beosztás!$AN21:$BO21,"S12")*12)</f>
        <v>8</v>
      </c>
      <c r="AA19" s="706">
        <f>COUNTIF(beosztás!$AN21:$BO21,"FÜ")*8</f>
        <v>0</v>
      </c>
      <c r="AB19" s="706">
        <f>COUNTIF(beosztás!$AN21:$BO21,"BN")*12+COUNTIF(beosztás!$AN21:$BO21,"BÉ")*12+COUNTIF(beosztás!$AN21:$BO21,"BDE")*8+COUNTIF(beosztás!$AN21:$BO21,"BDU")*8+COUNTIF(beosztás!$AN21:$BO21,"BÉJ")*8+COUNTIF(beosztás!$AN21:$BO21,"B1")*1+COUNTIF(beosztás!$AN21:$BO21,"B2")*2+COUNTIF(beosztás!$AN21:$BO21,"B3")*3+COUNTIF(beosztás!$AN21:$BO21,"B5")*5+COUNTIF(beosztás!$AN21:$BO21,"B6")*6+COUNTIF(beosztás!$AN21:$BO21,"B7")*7+COUNTIF(beosztás!$AN21:$BO21,"B8")*8+COUNTIF(beosztás!$AN21:$BO21,"B9")*9+COUNTIF(beosztás!$AN21:$BO21,"B10")*10+COUNTIF(beosztás!$AN21:$BO21,"B11")*11+COUNTIF(beosztás!$AN21:$BO21,"B12")*12+COUNTIF(beosztás!$AN21:$BO21,"BP")*0</f>
        <v>0</v>
      </c>
      <c r="AC19" s="330">
        <f t="shared" si="336"/>
        <v>182</v>
      </c>
      <c r="AD19" s="706">
        <f>IF(C19="",0,alapadatok!$AN$3)</f>
        <v>160</v>
      </c>
      <c r="AE19" s="330">
        <f t="shared" si="337"/>
        <v>22</v>
      </c>
      <c r="AF19" s="739">
        <f t="shared" si="275"/>
        <v>8</v>
      </c>
      <c r="AG19" s="325"/>
      <c r="AH19" s="329">
        <f t="shared" si="276"/>
        <v>88</v>
      </c>
      <c r="AI19" s="330">
        <f t="shared" si="277"/>
        <v>0</v>
      </c>
      <c r="AJ19" s="330">
        <f t="shared" si="278"/>
        <v>0</v>
      </c>
      <c r="AK19" s="330">
        <f t="shared" si="279"/>
        <v>120</v>
      </c>
      <c r="AL19" s="330">
        <f t="shared" si="280"/>
        <v>84</v>
      </c>
      <c r="AM19" s="330">
        <f t="shared" si="281"/>
        <v>12</v>
      </c>
      <c r="AN19" s="330">
        <f t="shared" si="282"/>
        <v>32</v>
      </c>
      <c r="AO19" s="330">
        <f t="shared" si="283"/>
        <v>8</v>
      </c>
      <c r="AP19" s="330">
        <f t="shared" si="338"/>
        <v>0</v>
      </c>
      <c r="AQ19" s="330">
        <f t="shared" si="339"/>
        <v>336</v>
      </c>
      <c r="AR19" s="330">
        <f t="shared" si="340"/>
        <v>336</v>
      </c>
      <c r="AS19" s="330">
        <f t="shared" si="341"/>
        <v>0</v>
      </c>
      <c r="AT19" s="739">
        <f t="shared" si="284"/>
        <v>32</v>
      </c>
      <c r="AU19" s="326"/>
      <c r="AV19" s="705">
        <f>COUNTIF(beosztás!$BP21:$CT21,"DE")*8</f>
        <v>24</v>
      </c>
      <c r="AW19" s="706">
        <f>COUNTIF(beosztás!$BP21:$CT21,"DU")*8</f>
        <v>0</v>
      </c>
      <c r="AX19" s="706">
        <f>COUNTIF(beosztás!$BP21:$CT21,"ÉJ")*8</f>
        <v>8</v>
      </c>
      <c r="AY19" s="706">
        <f>COUNTIF(beosztás!$BP21:$CT21,"N")*12</f>
        <v>72</v>
      </c>
      <c r="AZ19" s="706">
        <f>COUNTIF(beosztás!$BP21:$CT21,"é")*12</f>
        <v>24</v>
      </c>
      <c r="BA19" s="706">
        <f>SUM(beosztás!$BP21:$CT21)</f>
        <v>0</v>
      </c>
      <c r="BB19" s="706">
        <f>COUNTIF(beosztás!$BP21:$CT21,"FÜ")*8</f>
        <v>8</v>
      </c>
      <c r="BC19" s="895">
        <f>(COUNTIF(beosztás!$BP21:$CT21,"SN")*12)+(COUNTIF(beosztás!$BP21:$CT21,"SDE")*8)+(COUNTIF(beosztás!$BP21:$CT21,"SDU")*8)+(COUNTIF(beosztás!$BP21:$CT21,"SÉ")*12)+(COUNTIF(beosztás!$BP21:$CT21,"SÉJ")*8)+(COUNTIF(beosztás!$BP21:$CT21,"S1")*1)+(COUNTIF(beosztás!$BP21:$CT21,"S2")*2)+(COUNTIF(beosztás!$BP21:$CT21,"S3")*3)+(COUNTIF(beosztás!$BP21:$CT21,"S4")*4)+(COUNTIF(beosztás!$BP21:$CT21,"S5")*5)+(COUNTIF(beosztás!$BP21:$CT21,"S6")*6)+(COUNTIF(beosztás!$BP21:$CT21,"S7")*7)+(COUNTIF(beosztás!$BP21:$CT21,"S8")*8)+(COUNTIF(beosztás!$BP21:$CT21,"S9")*9)+(COUNTIF(beosztás!$BP21:$CT21,"S10")*10)+(COUNTIF(beosztás!$BP21:$CT21,"S11")*11)+(COUNTIF(beosztás!$BP21:$CT21,"S12")*12)</f>
        <v>20</v>
      </c>
      <c r="BD19" s="706">
        <f>COUNTIF(beosztás!$BP21:$CT21,"BN")*12+COUNTIF(beosztás!$BP21:$CT21,"BÉ")*12+COUNTIF(beosztás!$BP21:$CT21,"BDE")*8+COUNTIF(beosztás!$BP21:$CT21,"BDU")*8+COUNTIF(beosztás!$BP21:$CT21,"BÉJ")*8+COUNTIF(beosztás!$BP21:$CT21,"B1")*1+COUNTIF(beosztás!$BP21:$CT21,"B2")*2+COUNTIF(beosztás!$BP21:$CT21,"B3")*3+COUNTIF(beosztás!$BP21:$CT21,"B5")*5+COUNTIF(beosztás!$BP21:$CT21,"B6")*6+COUNTIF(beosztás!$BP21:$CT21,"B7")*7+COUNTIF(beosztás!$BP21:$CT21,"B8")*8+COUNTIF(beosztás!$BP21:$CT21,"B9")*9+COUNTIF(beosztás!$BP21:$CT21,"B10")*10+COUNTIF(beosztás!$BP21:$CT21,"B11")*11+COUNTIF(beosztás!$BP21:$CT21,"B12")*12+COUNTIF(beosztás!$BP21:$CT21,"BP")*0</f>
        <v>0</v>
      </c>
      <c r="BE19" s="330">
        <f t="shared" si="285"/>
        <v>148</v>
      </c>
      <c r="BF19" s="706">
        <f>IF(C19="",0,alapadatok!$AN$4)</f>
        <v>160</v>
      </c>
      <c r="BG19" s="330">
        <f t="shared" si="342"/>
        <v>-12</v>
      </c>
      <c r="BH19" s="739">
        <f t="shared" si="286"/>
        <v>20</v>
      </c>
      <c r="BI19" s="325"/>
      <c r="BJ19" s="705">
        <f>COUNTIF(beosztás!$CU21:$DX21,"DE")*8</f>
        <v>8</v>
      </c>
      <c r="BK19" s="706">
        <f>COUNTIF(beosztás!$CU21:$DX21,"DU")*8</f>
        <v>0</v>
      </c>
      <c r="BL19" s="706">
        <f>COUNTIF(beosztás!$CU21:$DX21,"ÉJ")*8</f>
        <v>0</v>
      </c>
      <c r="BM19" s="706">
        <f>COUNTIF(beosztás!$CU21:$DX21,"N")*12</f>
        <v>84</v>
      </c>
      <c r="BN19" s="706">
        <f>COUNTIF(beosztás!$CU21:$DX21,"É")*12</f>
        <v>84</v>
      </c>
      <c r="BO19" s="706">
        <f>SUM(beosztás!$CU21:$DX21)</f>
        <v>0</v>
      </c>
      <c r="BP19" s="895">
        <f>(COUNTIF(beosztás!$CU21:$DX21,"SN")*12)+(COUNTIF(beosztás!$CU21:$DX21,"SDE")*8)+(COUNTIF(beosztás!$CU21:$DX21,"SDU")*8)+(COUNTIF(beosztás!$CU21:$DX21,"SÉ")*12)+(COUNTIF(beosztás!$CU21:$DX21,"SÉJ")*8)+(COUNTIF(beosztás!$CU21:$DX21,"S1")*1)+(COUNTIF(beosztás!$CU21:$DX21,"S2")*2)+(COUNTIF(beosztás!$CU21:$DX21,"S3")*3)+(COUNTIF(beosztás!$CU21:$DX21,"S4")*4)+(COUNTIF(beosztás!$CU21:$DX21,"S5")*5)+(COUNTIF(beosztás!$CU21:$DX21,"S6")*6)+(COUNTIF(beosztás!$CU21:$DX21,"S7")*7)+(COUNTIF(beosztás!$CU21:$DX21,"S8")*8)+(COUNTIF(beosztás!$CU21:$DX21,"S9")*9)+(COUNTIF(beosztás!$CU21:$DX21,"S10")*10)+(COUNTIF(beosztás!$CU21:$DX21,"S11")*11)+(COUNTIF(beosztás!$CU21:$DX21,"S12")*12)</f>
        <v>0</v>
      </c>
      <c r="BQ19" s="706">
        <f>COUNTIF(beosztás!$CU21:$DX21,"FÜ")*8</f>
        <v>8</v>
      </c>
      <c r="BR19" s="706">
        <f>COUNTIF(beosztás!$CU21:$DX21,"BN")*12+COUNTIF(beosztás!$CU21:$DX21,"BÉ")*12+COUNTIF(beosztás!$CU21:$DX21,"BDE")*8+COUNTIF(beosztás!$CU21:$DX21,"BDU")*8+COUNTIF(beosztás!$CU21:$DX21,"BÉJ")*8+COUNTIF(beosztás!$CU21:$DX21,"B1")*1+COUNTIF(beosztás!$CU21:$DX21,"B2")*2+COUNTIF(beosztás!$CU21:$DX21,"B3")*3+COUNTIF(beosztás!$CU21:$DX21,"B5")*5+COUNTIF(beosztás!$CU21:$DX21,"B6")*6+COUNTIF(beosztás!$CU21:$DX21,"B7")*7+COUNTIF(beosztás!$CU21:$DX21,"B8")*8+COUNTIF(beosztás!$CU21:$DX21,"B9")*9+COUNTIF(beosztás!$CU21:$DX21,"B10")*10+COUNTIF(beosztás!$CU21:$DX21,"B11")*11+COUNTIF(beosztás!$CU21:$DX21,"B12")*12+COUNTIF(beosztás!$CU21:$DX21,"BP")*0</f>
        <v>0</v>
      </c>
      <c r="BS19" s="330">
        <f t="shared" si="343"/>
        <v>176</v>
      </c>
      <c r="BT19" s="706">
        <f>IF(C19="",0,alapadatok!$AN$5)</f>
        <v>168</v>
      </c>
      <c r="BU19" s="330">
        <f t="shared" si="344"/>
        <v>8</v>
      </c>
      <c r="BV19" s="739">
        <f t="shared" si="287"/>
        <v>0</v>
      </c>
      <c r="BW19" s="325"/>
      <c r="BX19" s="329">
        <f t="shared" si="345"/>
        <v>32</v>
      </c>
      <c r="BY19" s="330">
        <f t="shared" si="346"/>
        <v>0</v>
      </c>
      <c r="BZ19" s="330">
        <f t="shared" si="347"/>
        <v>8</v>
      </c>
      <c r="CA19" s="330">
        <f t="shared" si="348"/>
        <v>156</v>
      </c>
      <c r="CB19" s="330">
        <f t="shared" si="349"/>
        <v>108</v>
      </c>
      <c r="CC19" s="330">
        <f t="shared" si="350"/>
        <v>0</v>
      </c>
      <c r="CD19" s="330">
        <f t="shared" si="351"/>
        <v>20</v>
      </c>
      <c r="CE19" s="330">
        <f t="shared" si="352"/>
        <v>16</v>
      </c>
      <c r="CF19" s="330">
        <f t="shared" si="353"/>
        <v>0</v>
      </c>
      <c r="CG19" s="330">
        <f t="shared" si="354"/>
        <v>324</v>
      </c>
      <c r="CH19" s="330">
        <f t="shared" si="355"/>
        <v>328</v>
      </c>
      <c r="CI19" s="330">
        <f t="shared" si="356"/>
        <v>-4</v>
      </c>
      <c r="CJ19" s="739">
        <f t="shared" si="294"/>
        <v>20</v>
      </c>
      <c r="CK19" s="326"/>
      <c r="CL19" s="705">
        <f>COUNTIF(beosztás!$DY21:$FC21,"DE")*8</f>
        <v>0</v>
      </c>
      <c r="CM19" s="706">
        <f>COUNTIF(beosztás!$DY21:$FC21,"DU")*8</f>
        <v>0</v>
      </c>
      <c r="CN19" s="706">
        <f>COUNTIF(beosztás!$DY21:$FC21,"ÉJ")*8</f>
        <v>0</v>
      </c>
      <c r="CO19" s="706">
        <f>COUNTIF(beosztás!$DY21:$FC21,"N")*12</f>
        <v>0</v>
      </c>
      <c r="CP19" s="706">
        <f>COUNTIF(beosztás!$DY21:$FC21,"é")*12</f>
        <v>0</v>
      </c>
      <c r="CQ19" s="706">
        <f>SUM(beosztás!$DY21:$FC21)</f>
        <v>0</v>
      </c>
      <c r="CR19" s="706">
        <f>COUNTIF(beosztás!$DY21:$FC21,"FÜ")*8</f>
        <v>16</v>
      </c>
      <c r="CS19" s="895">
        <f>(COUNTIF(beosztás!$DY21:$FC21,"SN")*12)+(COUNTIF(beosztás!$DY21:$FC21,"SDE")*8)+(COUNTIF(beosztás!$DY21:$FC21,"SDU")*8)+(COUNTIF(beosztás!$DY21:$FC21,"SÉ")*12)+(COUNTIF(beosztás!$DY21:$FC21,"SÉJ")*8)+(COUNTIF(beosztás!$DY21:$FC21,"S1")*1)+(COUNTIF(beosztás!$DY21:$FC21,"S2")*2)+(COUNTIF(beosztás!$DY21:$FC21,"S3")*3)+(COUNTIF(beosztás!$DY21:$FC21,"S4")*4)+(COUNTIF(beosztás!$DY21:$FC21,"S5")*5)+(COUNTIF(beosztás!$DY21:$FC21,"S6")*6)+(COUNTIF(beosztás!$DY21:$FC21,"S7")*7)+(COUNTIF(beosztás!$DY21:$FC21,"S8")*8)+(COUNTIF(beosztás!$DY21:$FC21,"S9")*9)+(COUNTIF(beosztás!$DY21:$FC21,"S10")*10)+(COUNTIF(beosztás!$DY21:$FC21,"S11")*11)+(COUNTIF(beosztás!$DY21:$FC21,"S12")*12)</f>
        <v>0</v>
      </c>
      <c r="CT19" s="706">
        <f>COUNTIF(beosztás!$DY21:$FC21,"BN")*12+COUNTIF(beosztás!$DY21:$FC21,"BÉ")*12+COUNTIF(beosztás!$DY21:$FC21,"BDE")*8+COUNTIF(beosztás!$DY21:$FC21,"BDU")*8+COUNTIF(beosztás!$DY21:$FC21,"BÉJ")*8+COUNTIF(beosztás!$DY21:$FC21,"B1")*1+COUNTIF(beosztás!$DY21:$FC21,"B2")*2+COUNTIF(beosztás!$DY21:$FC21,"B3")*3+COUNTIF(beosztás!$DY21:$FC21,"B5")*5+COUNTIF(beosztás!$DY21:$FC21,"B6")*6+COUNTIF(beosztás!$DY21:$FC21,"B7")*7+COUNTIF(beosztás!$DY21:$FC21,"B8")*8+COUNTIF(beosztás!$DY21:$FC21,"B9")*9+COUNTIF(beosztás!$DY21:$FC21,"B10")*10+COUNTIF(beosztás!$DY21:$FC21,"B11")*11+COUNTIF(beosztás!$DY21:$FC21,"B12")*12+COUNTIF(beosztás!$DY21:$FC21,"BP")*0</f>
        <v>0</v>
      </c>
      <c r="CU19" s="330">
        <f t="shared" si="357"/>
        <v>0</v>
      </c>
      <c r="CV19" s="706">
        <f>IF(C19="",0,alapadatok!$AN$6)</f>
        <v>168</v>
      </c>
      <c r="CW19" s="330">
        <f t="shared" si="358"/>
        <v>-168</v>
      </c>
      <c r="CX19" s="905">
        <f t="shared" si="295"/>
        <v>0</v>
      </c>
      <c r="CY19" s="325"/>
      <c r="CZ19" s="705">
        <f>COUNTIF(beosztás!$FD21:$GG21,"DE")*8</f>
        <v>0</v>
      </c>
      <c r="DA19" s="706">
        <f>COUNTIF(beosztás!$FD21:$GG21,"DU")*8</f>
        <v>0</v>
      </c>
      <c r="DB19" s="706">
        <f>COUNTIF(beosztás!$FD21:$GG21,"ÉJ")*8</f>
        <v>0</v>
      </c>
      <c r="DC19" s="706">
        <f>COUNTIF(beosztás!$FD21:$GG21,"N")*12</f>
        <v>0</v>
      </c>
      <c r="DD19" s="706">
        <f>COUNTIF(beosztás!$FD21:$GG21,"É")*12</f>
        <v>0</v>
      </c>
      <c r="DE19" s="706">
        <f>SUM(beosztás!$FD21:$GG21)</f>
        <v>0</v>
      </c>
      <c r="DF19" s="895">
        <f>(COUNTIF(beosztás!$FD21:$GG21,"SN")*12)+(COUNTIF(beosztás!$FD21:$GG21,"SDE")*8)+(COUNTIF(beosztás!$FD21:$GG21,"SDU")*8)+(COUNTIF(beosztás!$FD21:$GG21,"SÉ")*12)+(COUNTIF(beosztás!$FD21:$GG21,"SÉJ")*8)+(COUNTIF(beosztás!$FD21:$GG21,"S1")*1)+(COUNTIF(beosztás!$FD21:$GG21,"S2")*2)+(COUNTIF(beosztás!$FD21:$GG21,"S3")*3)+(COUNTIF(beosztás!$FD21:$GG21,"S4")*4)+(COUNTIF(beosztás!$FD21:$GG21,"S5")*5)+(COUNTIF(beosztás!$FD21:$GG21,"S6")*6)+(COUNTIF(beosztás!$FD21:$GG21,"S7")*7)+(COUNTIF(beosztás!$FD21:$GG21,"S8")*8)+(COUNTIF(beosztás!$FD21:$GG21,"S9")*9)+(COUNTIF(beosztás!$FD21:$GG21,"S10")*10)+(COUNTIF(beosztás!$FD21:$GG21,"S11")*11)+(COUNTIF(beosztás!$FD21:$GG21,"S12")*12)</f>
        <v>0</v>
      </c>
      <c r="DG19" s="706">
        <f>COUNTIF(beosztás!$FD21:$GG21,"FÜ")*8</f>
        <v>0</v>
      </c>
      <c r="DH19" s="706">
        <f>COUNTIF(beosztás!$FD21:$GG21,"BN")*12+COUNTIF(beosztás!$FD21:$GG21,"BÉ")*12+COUNTIF(beosztás!$FD21:$GG21,"BDE")*8+COUNTIF(beosztás!$FD21:$GG21,"BDU")*8+COUNTIF(beosztás!$FD21:$GG21,"BÉJ")*8+COUNTIF(beosztás!$FD21:$GG21,"B1")*1+COUNTIF(beosztás!$FD21:$GG21,"B2")*2+COUNTIF(beosztás!$FD21:$GG21,"B3")*3+COUNTIF(beosztás!$FD21:$GG21,"B5")*5+COUNTIF(beosztás!$FD21:$GG21,"B6")*6+COUNTIF(beosztás!$FD21:$GG21,"B7")*7+COUNTIF(beosztás!$FD21:$GG21,"B8")*8+COUNTIF(beosztás!$FD21:$GG21,"B9")*9+COUNTIF(beosztás!$FD21:$GG21,"B10")*10+COUNTIF(beosztás!$FD21:$GG21,"B11")*11+COUNTIF(beosztás!$FD21:$GG21,"B12")*12+COUNTIF(beosztás!$FD21:$GG21,"BP")*0</f>
        <v>0</v>
      </c>
      <c r="DI19" s="330">
        <f t="shared" si="296"/>
        <v>0</v>
      </c>
      <c r="DJ19" s="706">
        <f>IF(C19="",0,alapadatok!$AN$7)</f>
        <v>160</v>
      </c>
      <c r="DK19" s="330">
        <f t="shared" si="359"/>
        <v>-160</v>
      </c>
      <c r="DL19" s="739">
        <f t="shared" si="297"/>
        <v>0</v>
      </c>
      <c r="DM19" s="325"/>
      <c r="DN19" s="329">
        <f t="shared" si="360"/>
        <v>0</v>
      </c>
      <c r="DO19" s="330">
        <f t="shared" si="361"/>
        <v>0</v>
      </c>
      <c r="DP19" s="330">
        <f t="shared" si="362"/>
        <v>0</v>
      </c>
      <c r="DQ19" s="330">
        <f t="shared" si="363"/>
        <v>0</v>
      </c>
      <c r="DR19" s="330">
        <f t="shared" si="364"/>
        <v>0</v>
      </c>
      <c r="DS19" s="330">
        <f t="shared" si="365"/>
        <v>0</v>
      </c>
      <c r="DT19" s="330">
        <f t="shared" si="366"/>
        <v>0</v>
      </c>
      <c r="DU19" s="330">
        <f t="shared" si="367"/>
        <v>16</v>
      </c>
      <c r="DV19" s="330">
        <f t="shared" si="368"/>
        <v>0</v>
      </c>
      <c r="DW19" s="330">
        <f t="shared" si="369"/>
        <v>0</v>
      </c>
      <c r="DX19" s="330">
        <f t="shared" si="370"/>
        <v>328</v>
      </c>
      <c r="DY19" s="330">
        <f t="shared" si="371"/>
        <v>-328</v>
      </c>
      <c r="DZ19" s="905">
        <f t="shared" si="304"/>
        <v>0</v>
      </c>
      <c r="EA19" s="326"/>
      <c r="EB19" s="705">
        <f>COUNTIF(beosztás!$GH21:$HL21,"DE")*8</f>
        <v>0</v>
      </c>
      <c r="EC19" s="706">
        <f>COUNTIF(beosztás!$GH21:$HL21,"DU")*8</f>
        <v>0</v>
      </c>
      <c r="ED19" s="706">
        <f>COUNTIF(beosztás!$GH21:$HL21,"ÉJ")*8</f>
        <v>0</v>
      </c>
      <c r="EE19" s="706">
        <f>COUNTIF(beosztás!$GH21:$HL21,"N")*12</f>
        <v>0</v>
      </c>
      <c r="EF19" s="706">
        <f>COUNTIF(beosztás!$GH21:$HL21,"é")*12</f>
        <v>0</v>
      </c>
      <c r="EG19" s="706">
        <f>SUM(beosztás!$GH21:$HL21)</f>
        <v>0</v>
      </c>
      <c r="EH19" s="706">
        <f>COUNTIF(beosztás!$GH21:$HL21,"FÜ")*8</f>
        <v>0</v>
      </c>
      <c r="EI19" s="895">
        <f>(COUNTIF(beosztás!$GH21:$HL21,"SN")*12)+(COUNTIF(beosztás!$GH21:$HL21,"SDE")*8)+(COUNTIF(beosztás!$GH21:$HL21,"SDU")*8)+(COUNTIF(beosztás!$GH21:$HL21,"SÉ")*12)+(COUNTIF(beosztás!$GH21:$HL21,"SÉJ")*8)+(COUNTIF(beosztás!$GH21:$HL21,"S1")*1)+(COUNTIF(beosztás!$GH21:$HL21,"S2")*2)+(COUNTIF(beosztás!$GH21:$HL21,"S3")*3)+(COUNTIF(beosztás!$GH21:$HL21,"S4")*4)+(COUNTIF(beosztás!$GH21:$HL21,"S5")*5)+(COUNTIF(beosztás!$GH21:$HL21,"S6")*6)+(COUNTIF(beosztás!$GH21:$HL21,"S7")*7)+(COUNTIF(beosztás!$GH21:$HL21,"S8")*8)+(COUNTIF(beosztás!$GH21:$HL21,"S9")*9)+(COUNTIF(beosztás!$GH21:$HL21,"S10")*10)+(COUNTIF(beosztás!$GH21:$HL21,"S11")*11)+(COUNTIF(beosztás!$GH21:$HL21,"S12")*12)</f>
        <v>0</v>
      </c>
      <c r="EJ19" s="706">
        <f>COUNTIF(beosztás!$GH21:$HL21,"BN")*12+COUNTIF(beosztás!$GH21:$HL21,"BÉ")*12+COUNTIF(beosztás!$GH21:$HL21,"BDE")*8+COUNTIF(beosztás!$GH21:$HL21,"BDU")*8+COUNTIF(beosztás!$GH21:$HL21,"BÉJ")*8+COUNTIF(beosztás!$GH21:$HL21,"B1")*1+COUNTIF(beosztás!$GH21:$HL21,"B2")*2+COUNTIF(beosztás!$GH21:$HL21,"B3")*3+COUNTIF(beosztás!$GH21:$HL21,"B5")*5+COUNTIF(beosztás!$GH21:$HL21,"B6")*6+COUNTIF(beosztás!$GH21:$HL21,"B7")*7+COUNTIF(beosztás!$GH21:$HL21,"B8")*8+COUNTIF(beosztás!$GH21:$HL21,"B9")*9+COUNTIF(beosztás!$GH21:$HL21,"B10")*10+COUNTIF(beosztás!$GH21:$HL21,"B11")*11+COUNTIF(beosztás!$GH21:$HL21,"B12")*12+COUNTIF(beosztás!$GH21:$HL21,"BP")*0</f>
        <v>0</v>
      </c>
      <c r="EK19" s="330">
        <f t="shared" si="372"/>
        <v>0</v>
      </c>
      <c r="EL19" s="706">
        <f>IF(C19="",0,alapadatok!$AN$8)</f>
        <v>184</v>
      </c>
      <c r="EM19" s="330">
        <f t="shared" si="373"/>
        <v>-184</v>
      </c>
      <c r="EN19" s="905">
        <f t="shared" si="305"/>
        <v>0</v>
      </c>
      <c r="EO19" s="325"/>
      <c r="EP19" s="705">
        <f>COUNTIF(beosztás!$HM21:$IQ21,"DE")*8</f>
        <v>0</v>
      </c>
      <c r="EQ19" s="706">
        <f>COUNTIF(beosztás!$HM21:$IQ21,"DU")*8</f>
        <v>0</v>
      </c>
      <c r="ER19" s="706">
        <f>COUNTIF(beosztás!$HM21:$IQ21,"ÉJ")*8</f>
        <v>0</v>
      </c>
      <c r="ES19" s="706">
        <f>COUNTIF(beosztás!$HM21:$IQ21,"N")*12</f>
        <v>0</v>
      </c>
      <c r="ET19" s="706">
        <f>COUNTIF(beosztás!$HM21:$IQ21,"É")*12</f>
        <v>0</v>
      </c>
      <c r="EU19" s="706">
        <f>SUM(beosztás!$HM21:$IQ21)</f>
        <v>0</v>
      </c>
      <c r="EV19" s="895">
        <f>(COUNTIF(beosztás!$HM21:$IQ21,"SN")*12)+(COUNTIF(beosztás!$HM21:$IQ21,"SDE")*8)+(COUNTIF(beosztás!$HM21:$IQ21,"SDU")*8)+(COUNTIF(beosztás!$HM21:$IQ21,"SÉ")*12)+(COUNTIF(beosztás!$HM21:$IQ21,"SÉJ")*8)+(COUNTIF(beosztás!$HM21:$IQ21,"S1")*1)+(COUNTIF(beosztás!$HM21:$IQ21,"S2")*2)+(COUNTIF(beosztás!$HM21:$IQ21,"S3")*3)+(COUNTIF(beosztás!$HM21:$IQ21,"S4")*4)+(COUNTIF(beosztás!$HM21:$IQ21,"S5")*5)+(COUNTIF(beosztás!$HM21:$IQ21,"S6")*6)+(COUNTIF(beosztás!$HM21:$IQ21,"S7")*7)+(COUNTIF(beosztás!$HM21:$IQ21,"S8")*8)+(COUNTIF(beosztás!$HM21:$IQ21,"S9")*9)+(COUNTIF(beosztás!$HM21:$IQ21,"S10")*10)+(COUNTIF(beosztás!$HM21:$IQ21,"S11")*11)+(COUNTIF(beosztás!$HM21:$IQ21,"S12")*12)</f>
        <v>0</v>
      </c>
      <c r="EW19" s="706">
        <f>COUNTIF(beosztás!$HM21:$IQ21,"FÜ")*8</f>
        <v>8</v>
      </c>
      <c r="EX19" s="706">
        <f>COUNTIF(beosztás!$HM21:$IQ21,"BN")*12+COUNTIF(beosztás!$HM21:$IQ21,"BÉ")*12+COUNTIF(beosztás!$HM21:$IQ21,"BDE")*8+COUNTIF(beosztás!$HM21:$IQ21,"BDU")*8+COUNTIF(beosztás!$HM21:$IQ21,"BÉJ")*8+COUNTIF(beosztás!$HM21:$IQ21,"B1")*1+COUNTIF(beosztás!$HM21:$IQ21,"B2")*2+COUNTIF(beosztás!$HM21:$IQ21,"B3")*3+COUNTIF(beosztás!$HM21:$IQ21,"B5")*5+COUNTIF(beosztás!$HM21:$IQ21,"B6")*6+COUNTIF(beosztás!$HM21:$IQ21,"B7")*7+COUNTIF(beosztás!$HM21:$IQ21,"B8")*8+COUNTIF(beosztás!$HM21:$IQ21,"B9")*9+COUNTIF(beosztás!$HM21:$IQ21,"B10")*10+COUNTIF(beosztás!$HM21:$IQ21,"B11")*11+COUNTIF(beosztás!$HM21:$IQ21,"B12")*12+COUNTIF(beosztás!$HM21:$IQ21,"BP")*0</f>
        <v>0</v>
      </c>
      <c r="EY19" s="330">
        <f t="shared" si="306"/>
        <v>0</v>
      </c>
      <c r="EZ19" s="706">
        <f>IF(C19="",0,alapadatok!$AN$9)</f>
        <v>168</v>
      </c>
      <c r="FA19" s="330">
        <f t="shared" si="374"/>
        <v>-168</v>
      </c>
      <c r="FB19" s="905">
        <f t="shared" si="307"/>
        <v>0</v>
      </c>
      <c r="FC19" s="325"/>
      <c r="FD19" s="329">
        <f t="shared" si="375"/>
        <v>0</v>
      </c>
      <c r="FE19" s="330">
        <f t="shared" si="376"/>
        <v>0</v>
      </c>
      <c r="FF19" s="330">
        <f t="shared" si="377"/>
        <v>0</v>
      </c>
      <c r="FG19" s="330">
        <f t="shared" si="378"/>
        <v>0</v>
      </c>
      <c r="FH19" s="330">
        <f t="shared" si="379"/>
        <v>0</v>
      </c>
      <c r="FI19" s="330">
        <f t="shared" si="380"/>
        <v>0</v>
      </c>
      <c r="FJ19" s="330">
        <f t="shared" si="381"/>
        <v>0</v>
      </c>
      <c r="FK19" s="330">
        <f t="shared" si="382"/>
        <v>8</v>
      </c>
      <c r="FL19" s="330">
        <f t="shared" si="383"/>
        <v>0</v>
      </c>
      <c r="FM19" s="330">
        <f t="shared" si="384"/>
        <v>0</v>
      </c>
      <c r="FN19" s="330">
        <f t="shared" si="385"/>
        <v>352</v>
      </c>
      <c r="FO19" s="330">
        <f t="shared" si="386"/>
        <v>-352</v>
      </c>
      <c r="FP19" s="905">
        <f t="shared" si="314"/>
        <v>0</v>
      </c>
      <c r="FQ19" s="326"/>
      <c r="FR19" s="705">
        <f>COUNTIF(beosztás!$IR21:$JU21,"DE")*8</f>
        <v>0</v>
      </c>
      <c r="FS19" s="706">
        <f>COUNTIF(beosztás!$IR21:$JU21,"DU")*8</f>
        <v>0</v>
      </c>
      <c r="FT19" s="706">
        <f>COUNTIF(beosztás!$IR21:$JU21,"ÉJ")*8</f>
        <v>0</v>
      </c>
      <c r="FU19" s="706">
        <f>COUNTIF(beosztás!$IR21:$JU21,"N")*12</f>
        <v>0</v>
      </c>
      <c r="FV19" s="706">
        <f>COUNTIF(beosztás!$IR21:$JU21,"é")*12</f>
        <v>0</v>
      </c>
      <c r="FW19" s="706">
        <f>SUM(beosztás!$IR21:$JU21)</f>
        <v>0</v>
      </c>
      <c r="FX19" s="706">
        <f>COUNTIF(beosztás!$IR21:$JU21,"FÜ")*8</f>
        <v>0</v>
      </c>
      <c r="FY19" s="895">
        <f>(COUNTIF(beosztás!$IR21:$JU21,"SN")*12)+(COUNTIF(beosztás!$IR21:$JU21,"SDE")*8)+(COUNTIF(beosztás!$IR21:$JU21,"SDU")*8)+(COUNTIF(beosztás!$IR21:$JU21,"SÉ")*12)+(COUNTIF(beosztás!$IR21:$JU21,"SÉJ")*8)+(COUNTIF(beosztás!$IR21:$JU21,"S1")*1)+(COUNTIF(beosztás!$IR21:$JU21,"S2")*2)+(COUNTIF(beosztás!$IR21:$JU21,"S3")*3)+(COUNTIF(beosztás!$IR21:$JU21,"S4")*4)+(COUNTIF(beosztás!$IR21:$JU21,"S5")*5)+(COUNTIF(beosztás!$IR21:$JU21,"S6")*6)+(COUNTIF(beosztás!$IR21:$JU21,"S7")*7)+(COUNTIF(beosztás!$IR21:$JU21,"S8")*8)+(COUNTIF(beosztás!$IR21:$JU21,"S9")*9)+(COUNTIF(beosztás!$IR21:$JU21,"S10")*10)+(COUNTIF(beosztás!$IR21:$JU21,"S11")*11)+(COUNTIF(beosztás!$IR21:$JU21,"S12")*12)</f>
        <v>0</v>
      </c>
      <c r="FZ19" s="706">
        <f>COUNTIF(beosztás!$IR21:$JU21,"BN")*12+COUNTIF(beosztás!$IR21:$JU21,"BÉ")*12+COUNTIF(beosztás!$IR21:$JU21,"BDE")*8+COUNTIF(beosztás!$IR21:$JU21,"BDU")*8+COUNTIF(beosztás!$IR21:$JU21,"BÉJ")*8+COUNTIF(beosztás!$IR21:$JU21,"B1")*1+COUNTIF(beosztás!$IR21:$JU21,"B2")*2+COUNTIF(beosztás!$IR21:$JU21,"B3")*3+COUNTIF(beosztás!$IR21:$JU21,"B5")*5+COUNTIF(beosztás!$IR21:$JU21,"B6")*6+COUNTIF(beosztás!$IR21:$JU21,"B7")*7+COUNTIF(beosztás!$IR21:$JU21,"B8")*8+COUNTIF(beosztás!$IR21:$JU21,"B9")*9+COUNTIF(beosztás!$IR21:$JU21,"B10")*10+COUNTIF(beosztás!$IR21:$JU21,"B11")*11+COUNTIF(beosztás!$IR21:$JU21,"B12")*12+COUNTIF(beosztás!$IR21:$JU21,"BP")*0</f>
        <v>0</v>
      </c>
      <c r="GA19" s="330">
        <f t="shared" si="387"/>
        <v>0</v>
      </c>
      <c r="GB19" s="706">
        <f>IF(C19="",0,alapadatok!$AN$10)</f>
        <v>168</v>
      </c>
      <c r="GC19" s="330">
        <f t="shared" si="388"/>
        <v>-168</v>
      </c>
      <c r="GD19" s="905">
        <f t="shared" si="315"/>
        <v>0</v>
      </c>
      <c r="GE19" s="327"/>
      <c r="GF19" s="705">
        <f>COUNTIF(beosztás!$JV21:$KZ21,"DE")*8</f>
        <v>0</v>
      </c>
      <c r="GG19" s="706">
        <f>COUNTIF(beosztás!$JV21:$KZ21,"DU")*8</f>
        <v>0</v>
      </c>
      <c r="GH19" s="706">
        <f>COUNTIF(beosztás!$JV21:$KZ21,"ÉJ")*8</f>
        <v>0</v>
      </c>
      <c r="GI19" s="706">
        <f>COUNTIF(beosztás!$JV21:$KZ21,"N")*12</f>
        <v>0</v>
      </c>
      <c r="GJ19" s="706">
        <f>COUNTIF(beosztás!$JV21:$KZ21,"É")*12</f>
        <v>0</v>
      </c>
      <c r="GK19" s="706">
        <f>SUM(beosztás!$JV21:$KZ21)</f>
        <v>0</v>
      </c>
      <c r="GL19" s="895">
        <f>(COUNTIF(beosztás!$JV21:$KZ21,"SN")*12)+(COUNTIF(beosztás!$JV21:$KZ21,"SDE")*8)+(COUNTIF(beosztás!$JV21:$KZ21,"SDU")*8)+(COUNTIF(beosztás!$JV21:$KZ21,"SÉ")*12)+(COUNTIF(beosztás!$JV21:$KZ21,"SÉJ")*8)+(COUNTIF(beosztás!$JV21:$KZ21,"S1")*1)+(COUNTIF(beosztás!$JV21:$KZ21,"S2")*2)+(COUNTIF(beosztás!$JV21:$KZ21,"S3")*3)+(COUNTIF(beosztás!$JV21:$KZ21,"S4")*4)+(COUNTIF(beosztás!$JV21:$KZ21,"S5")*5)+(COUNTIF(beosztás!$JV21:$KZ21,"S6")*6)+(COUNTIF(beosztás!$JV21:$KZ21,"S7")*7)+(COUNTIF(beosztás!$JV21:$KZ21,"S8")*8)+(COUNTIF(beosztás!$JV21:$KZ21,"S9")*9)+(COUNTIF(beosztás!$JV21:$KZ21,"S10")*10)+(COUNTIF(beosztás!$JV21:$KZ21,"S11")*11)+(COUNTIF(beosztás!$JV21:$KZ21,"S12")*12)</f>
        <v>0</v>
      </c>
      <c r="GM19" s="706">
        <f>COUNTIF(beosztás!$JV21:$KZ21,"FÜ")*8</f>
        <v>8</v>
      </c>
      <c r="GN19" s="706">
        <f>COUNTIF(beosztás!$JV21:$KZ21,"BN")*12+COUNTIF(beosztás!$JV21:$KZ21,"BÉ")*12+COUNTIF(beosztás!$JV21:$KZ21,"BDE")*8+COUNTIF(beosztás!$JV21:$KZ21,"BDU")*8+COUNTIF(beosztás!$JV21:$KZ21,"BÉJ")*8+COUNTIF(beosztás!$JV21:$KZ21,"B1")*1+COUNTIF(beosztás!$JV21:$KZ21,"B2")*2+COUNTIF(beosztás!$JV21:$KZ21,"B3")*3+COUNTIF(beosztás!$JV21:$KZ21,"B5")*5+COUNTIF(beosztás!$JV21:$KZ21,"B6")*6+COUNTIF(beosztás!$JV21:$KZ21,"B7")*7+COUNTIF(beosztás!$JV21:$KZ21,"B8")*8+COUNTIF(beosztás!$JV21:$KZ21,"B9")*9+COUNTIF(beosztás!$JV21:$KZ21,"B10")*10+COUNTIF(beosztás!$JV21:$KZ21,"B11")*11+COUNTIF(beosztás!$JV21:$KZ21,"B12")*12+COUNTIF(beosztás!$JV21:$KZ21,"BP")*0</f>
        <v>0</v>
      </c>
      <c r="GO19" s="330">
        <f t="shared" si="316"/>
        <v>0</v>
      </c>
      <c r="GP19" s="706">
        <f>IF(C19="",0,alapadatok!$AN$11)</f>
        <v>176</v>
      </c>
      <c r="GQ19" s="330">
        <f t="shared" si="389"/>
        <v>-176</v>
      </c>
      <c r="GR19" s="905">
        <f t="shared" si="317"/>
        <v>0</v>
      </c>
      <c r="GS19" s="327"/>
      <c r="GT19" s="329">
        <f t="shared" si="390"/>
        <v>0</v>
      </c>
      <c r="GU19" s="330">
        <f t="shared" si="391"/>
        <v>0</v>
      </c>
      <c r="GV19" s="330">
        <f t="shared" si="392"/>
        <v>0</v>
      </c>
      <c r="GW19" s="330">
        <f t="shared" si="393"/>
        <v>0</v>
      </c>
      <c r="GX19" s="330">
        <f t="shared" si="394"/>
        <v>0</v>
      </c>
      <c r="GY19" s="330">
        <f t="shared" si="395"/>
        <v>0</v>
      </c>
      <c r="GZ19" s="330">
        <f t="shared" si="396"/>
        <v>0</v>
      </c>
      <c r="HA19" s="330">
        <f t="shared" si="397"/>
        <v>8</v>
      </c>
      <c r="HB19" s="330">
        <f t="shared" si="398"/>
        <v>0</v>
      </c>
      <c r="HC19" s="330">
        <f t="shared" si="399"/>
        <v>0</v>
      </c>
      <c r="HD19" s="330">
        <f t="shared" si="400"/>
        <v>344</v>
      </c>
      <c r="HE19" s="330">
        <f t="shared" si="401"/>
        <v>-344</v>
      </c>
      <c r="HF19" s="905">
        <f t="shared" si="324"/>
        <v>0</v>
      </c>
      <c r="HG19" s="326"/>
      <c r="HH19" s="705">
        <f>COUNTIF(beosztás!$LA21:$MD21,"DE")*8</f>
        <v>0</v>
      </c>
      <c r="HI19" s="706">
        <f>COUNTIF(beosztás!$LA21:$MD21,"DU")*8</f>
        <v>0</v>
      </c>
      <c r="HJ19" s="706">
        <f>COUNTIF(beosztás!$LA21:$MD21,"ÉJ")*8</f>
        <v>0</v>
      </c>
      <c r="HK19" s="706">
        <f>COUNTIF(beosztás!$LA21:$MD21,"N")*12</f>
        <v>0</v>
      </c>
      <c r="HL19" s="706">
        <f>COUNTIF(beosztás!$LA21:$MD21,"é")*12</f>
        <v>0</v>
      </c>
      <c r="HM19" s="706">
        <f>SUM(beosztás!$LA21:$MD21)</f>
        <v>0</v>
      </c>
      <c r="HN19" s="706">
        <f>COUNTIF(beosztás!$LA21:$MD21,"FÜ")*8</f>
        <v>8</v>
      </c>
      <c r="HO19" s="895">
        <f>(COUNTIF(beosztás!$LA21:$MD21,"SN")*12)+(COUNTIF(beosztás!$LA21:$MD21,"SDE")*8)+(COUNTIF(beosztás!$LA21:$MD21,"SDU")*8)+(COUNTIF(beosztás!$LA21:$MD21,"SÉ")*12)+(COUNTIF(beosztás!$LA21:$MD21,"SÉJ")*8)+(COUNTIF(beosztás!$LA21:$MD21,"S1")*1)+(COUNTIF(beosztás!$LA21:$MD21,"S2")*2)+(COUNTIF(beosztás!$LA21:$MD21,"S3")*3)+(COUNTIF(beosztás!$LA21:$MD21,"S4")*4)+(COUNTIF(beosztás!$LA21:$MD21,"S5")*5)+(COUNTIF(beosztás!$LA21:$MD21,"S6")*6)+(COUNTIF(beosztás!$LA21:$MD21,"S7")*7)+(COUNTIF(beosztás!$LA21:$MD21,"S8")*8)+(COUNTIF(beosztás!$LA21:$MD21,"S9")*9)+(COUNTIF(beosztás!$LA21:$MD21,"S10")*10)+(COUNTIF(beosztás!$LA21:$MD21,"S11")*11)+(COUNTIF(beosztás!$LA21:$MD21,"S12")*12)</f>
        <v>0</v>
      </c>
      <c r="HP19" s="706">
        <f>COUNTIF(beosztás!$LA21:$MD21,"BN")*12+COUNTIF(beosztás!$LA21:$MD21,"BÉ")*12+COUNTIF(beosztás!$LA21:$MD21,"BDE")*8+COUNTIF(beosztás!$LA21:$MD21,"BDU")*8+COUNTIF(beosztás!$LA21:$MD21,"BÉJ")*8+COUNTIF(beosztás!$LA21:$MD21,"B1")*1+COUNTIF(beosztás!$LA21:$MD21,"B2")*2+COUNTIF(beosztás!$LA21:$MD21,"B3")*3+COUNTIF(beosztás!$KZ21:$MC21,"B5")*5+COUNTIF(beosztás!$KZ21:$MC21,"B6")*6+COUNTIF(beosztás!$KZ21:$MC21,"B7")*7+COUNTIF(beosztás!$KZ21:$MC21,"B8")*8+COUNTIF(beosztás!$LA21:$MD21,"B9")*9+COUNTIF(beosztás!$LA21:$MD21,"B10")*10+COUNTIF(beosztás!$LA21:$MD21,"B11")*11+COUNTIF(beosztás!$LA21:$MD21,"B12")*12+COUNTIF(beosztás!$LA21:$MD21,"BP")*0</f>
        <v>0</v>
      </c>
      <c r="HQ19" s="330">
        <f t="shared" si="402"/>
        <v>0</v>
      </c>
      <c r="HR19" s="706">
        <f>IF(C19="",0,alapadatok!$AN$12)</f>
        <v>160</v>
      </c>
      <c r="HS19" s="330">
        <f t="shared" si="403"/>
        <v>-160</v>
      </c>
      <c r="HT19" s="905">
        <f t="shared" si="325"/>
        <v>0</v>
      </c>
      <c r="HU19" s="327"/>
      <c r="HV19" s="705">
        <f>COUNTIF(beosztás!$ME21:$NI21,"DE")*8</f>
        <v>0</v>
      </c>
      <c r="HW19" s="706">
        <f>COUNTIF(beosztás!$ME21:$NI21,"DU")*8</f>
        <v>0</v>
      </c>
      <c r="HX19" s="706">
        <f>COUNTIF(beosztás!$ME21:$NI21,"ÉJ")*8</f>
        <v>0</v>
      </c>
      <c r="HY19" s="706">
        <f>COUNTIF(beosztás!$ME21:$NI21,"N")*12</f>
        <v>0</v>
      </c>
      <c r="HZ19" s="706">
        <f>COUNTIF(beosztás!$ME21:$NI21,"É")*12</f>
        <v>0</v>
      </c>
      <c r="IA19" s="706">
        <f>SUM(beosztás!$ME21:$NI21)</f>
        <v>0</v>
      </c>
      <c r="IB19" s="706">
        <f>(COUNTIF(beosztás!$ME21:$NI21,"SN")*12)+(COUNTIF(beosztás!$ME21:$NI21,"SDE")*8)+(COUNTIF(beosztás!$ME21:$NI21,"SDU")*8)+(COUNTIF(beosztás!$ME21:$NI21,"SÉ")*12)+(COUNTIF(beosztás!$ME21:$NI21,"SÉJ")*8)+(COUNTIF(beosztás!$ME21:$NI21,"S1")*1)+(COUNTIF(beosztás!$ME21:$NI21,"S2")*2)+(COUNTIF(beosztás!$ME21:$NI21,"S3")*3)+(COUNTIF(beosztás!$ME21:$NI21,"S4")*4)+(COUNTIF(beosztás!$ME21:$NI21,"S5")*5)+(COUNTIF(beosztás!$ME21:$NI21,"S6")*6)+(COUNTIF(beosztás!$ME21:$NI21,"S7")*7)+(COUNTIF(beosztás!$ME21:$NI21,"S8")*8)+(COUNTIF(beosztás!$ME21:$NI21,"S9")*9)+(COUNTIF(beosztás!$ME21:$NI21,"S10")*10)+(COUNTIF(beosztás!$ME21:$NI21,"S11")*11)+(COUNTIF(beosztás!$ME21:$NI21,"S12")*12)</f>
        <v>0</v>
      </c>
      <c r="IC19" s="706">
        <f>COUNTIF(beosztás!$ME21:$NI21,"FÜ")*8</f>
        <v>16</v>
      </c>
      <c r="ID19" s="706">
        <f>COUNTIF(beosztás!$ME21:$NI21,"BN")*12+COUNTIF(beosztás!$ME21:$NI21,"BÉ")*12+COUNTIF(beosztás!$ME21:$NI21,"BDE")*8+COUNTIF(beosztás!$ME21:$NI21,"BDU")*8+COUNTIF(beosztás!$ME21:$NI21,"BÉJ")*8+COUNTIF(beosztás!$ME21:$NI21,"B1")*1+COUNTIF(beosztás!$ME21:$NI21,"B2")*2+COUNTIF(beosztás!$ME21:$NI21,"B3")*3+COUNTIF(beosztás!$ME21:$NI21,"B5")*5+COUNTIF(beosztás!$ME21:$NI21,"B6")*6+COUNTIF(beosztás!$ME21:$NI21,"B7")*7+COUNTIF(beosztás!$ME21:$NI21,"B8")*8+COUNTIF(beosztás!$ME21:$NI21,"B9")*9+COUNTIF(beosztás!$ME21:$NI21,"B10")*10+COUNTIF(beosztás!$ME21:$NI21,"B11")*11+COUNTIF(beosztás!$ME21:$NI21,"B12")*12+COUNTIF(beosztás!$ME21:$NI21,"BP")*0</f>
        <v>0</v>
      </c>
      <c r="IE19" s="330">
        <f t="shared" si="326"/>
        <v>0</v>
      </c>
      <c r="IF19" s="706">
        <f>IF(C19="",0,alapadatok!$AN$13)</f>
        <v>160</v>
      </c>
      <c r="IG19" s="330">
        <f t="shared" si="404"/>
        <v>-160</v>
      </c>
      <c r="IH19" s="739">
        <f t="shared" si="327"/>
        <v>0</v>
      </c>
      <c r="II19" s="327"/>
      <c r="IJ19" s="329">
        <f t="shared" si="405"/>
        <v>0</v>
      </c>
      <c r="IK19" s="330">
        <f t="shared" si="406"/>
        <v>0</v>
      </c>
      <c r="IL19" s="330">
        <f t="shared" si="407"/>
        <v>0</v>
      </c>
      <c r="IM19" s="330">
        <f t="shared" si="408"/>
        <v>0</v>
      </c>
      <c r="IN19" s="330">
        <f t="shared" si="409"/>
        <v>0</v>
      </c>
      <c r="IO19" s="330">
        <f t="shared" si="410"/>
        <v>0</v>
      </c>
      <c r="IP19" s="330">
        <f t="shared" si="411"/>
        <v>0</v>
      </c>
      <c r="IQ19" s="330">
        <f t="shared" si="412"/>
        <v>24</v>
      </c>
      <c r="IR19" s="330">
        <f t="shared" si="413"/>
        <v>0</v>
      </c>
      <c r="IS19" s="330">
        <f t="shared" si="414"/>
        <v>0</v>
      </c>
      <c r="IT19" s="330">
        <f t="shared" si="415"/>
        <v>320</v>
      </c>
      <c r="IU19" s="330">
        <f t="shared" si="416"/>
        <v>-320</v>
      </c>
      <c r="IV19" s="905">
        <f t="shared" si="334"/>
        <v>0</v>
      </c>
      <c r="IW19" s="328"/>
      <c r="JF19" s="21"/>
      <c r="JG19" s="21"/>
    </row>
    <row r="20" spans="1:267" hidden="1" x14ac:dyDescent="0.25">
      <c r="A20" s="385">
        <f>IF(beosztás!A22=0,"",beosztás!A22)</f>
        <v>4</v>
      </c>
      <c r="B20" s="386" t="str">
        <f>IF(beosztás!B22=0,"",beosztás!B22)</f>
        <v/>
      </c>
      <c r="C20" s="387" t="str">
        <f>IF(beosztás!C22=0,"",beosztás!C22)</f>
        <v/>
      </c>
      <c r="D20" s="388" t="str">
        <f>IF(beosztás!D22=0,"",beosztás!D22)</f>
        <v/>
      </c>
      <c r="E20" s="18"/>
      <c r="F20" s="705">
        <f>COUNTIF(beosztás!$I22:$AM22,"DE")*8</f>
        <v>0</v>
      </c>
      <c r="G20" s="706">
        <f>COUNTIF(beosztás!$I22:$AM22,"DU")*8</f>
        <v>0</v>
      </c>
      <c r="H20" s="706">
        <f>COUNTIF(beosztás!$I22:$AM22,"ÉJ")*8</f>
        <v>0</v>
      </c>
      <c r="I20" s="706">
        <f>COUNTIF(beosztás!$I22:$AM22,"N")*12</f>
        <v>0</v>
      </c>
      <c r="J20" s="706">
        <f>COUNTIF(beosztás!$I22:$AM22,"é")*12</f>
        <v>0</v>
      </c>
      <c r="K20" s="706">
        <f>SUM(beosztás!$I22:$AM22)</f>
        <v>0</v>
      </c>
      <c r="L20" s="706">
        <f>COUNTIF(beosztás!$I22:$AM22,"FÜ")*8</f>
        <v>0</v>
      </c>
      <c r="M20" s="706">
        <f>(COUNTIF(beosztás!$I22:$AM22,"SN")*12)+(COUNTIF(beosztás!$I22:$AM22,"SDE")*8)+(COUNTIF(beosztás!$I22:$AM22,"SDU")*8)+(COUNTIF(beosztás!$I22:$AM22,"S1")*1)+(COUNTIF(beosztás!$I22:$AM22,"S2")*2)+(COUNTIF(beosztás!$I22:$AM22,"S3")*3)+(COUNTIF(beosztás!$I22:$AM22,"S4")*4)+(COUNTIF(beosztás!$I22:$AM22,"S5")*5)+(COUNTIF(beosztás!$I22:$AM22,"S6")*6)+(COUNTIF(beosztás!$I22:$AM22,"S7")*7)+(COUNTIF(beosztás!$I22:$AM22,"S8")*8)+(COUNTIF(beosztás!$I22:$AM22,"S9")*9)+(COUNTIF(beosztás!$I22:$AM22,"S10")*10)+(COUNTIF(beosztás!$I22:$AM22,"S11")*11)+(COUNTIF(beosztás!$I22:$AM22,"S12")*12)+(COUNTIF(beosztás!$I22:$AM22,"SÉ")*12)+(COUNTIF(beosztás!$I22:$AM22,"SÉJ")*8)</f>
        <v>0</v>
      </c>
      <c r="N20" s="706">
        <f>COUNTIF(beosztás!$I22:$AM22,"BN")*12+COUNTIF(beosztás!$I22:$AM22,"BÉ")*12+COUNTIF(beosztás!$I22:$AM22,"BDE")*8+COUNTIF(beosztás!$I22:$AM22,"BDU")*8+COUNTIF(beosztás!$I22:$AM22,"BÉJ")*8+COUNTIF(beosztás!$I22:$AM22,"B1")*1+COUNTIF(beosztás!$I22:$AM22,"B2")*2+COUNTIF(beosztás!$I22:$AM22,"B3")*3+COUNTIF(beosztás!$I22:$AM22,"B5")*5+COUNTIF(beosztás!$I22:$AM22,"B6")*6+COUNTIF(beosztás!$I22:$AM22,"B7")*7+COUNTIF(beosztás!$I22:$AM22,"B8")*8+COUNTIF(beosztás!$I22:$AM22,"B9")*9+COUNTIF(beosztás!$I22:$AM22,"B10")*10+COUNTIF(beosztás!$I22:$AM22,"B11")*11+COUNTIF(beosztás!$I22:$AM22,"B12")*12+COUNTIF(beosztás!$I22:$AM22,"BP")*0</f>
        <v>0</v>
      </c>
      <c r="O20" s="330">
        <f t="shared" si="273"/>
        <v>0</v>
      </c>
      <c r="P20" s="706">
        <f>IF(C20="",0,alapadatok!$AN$2)</f>
        <v>0</v>
      </c>
      <c r="Q20" s="330">
        <f t="shared" si="335"/>
        <v>0</v>
      </c>
      <c r="R20" s="739">
        <f t="shared" si="274"/>
        <v>0</v>
      </c>
      <c r="S20" s="325"/>
      <c r="T20" s="705">
        <f>COUNTIF(beosztás!$AN22:$BO22,"DE")*8</f>
        <v>0</v>
      </c>
      <c r="U20" s="706">
        <f>COUNTIF(beosztás!$AN22:$BO22,"DU")*8</f>
        <v>0</v>
      </c>
      <c r="V20" s="706">
        <f>COUNTIF(beosztás!$AN22:$BO22,"ÉJ")*8</f>
        <v>0</v>
      </c>
      <c r="W20" s="706">
        <f>COUNTIF(beosztás!$AN22:$BO22,"N")*12</f>
        <v>0</v>
      </c>
      <c r="X20" s="706">
        <f>COUNTIF(beosztás!$AN22:$BO22,"É")*12</f>
        <v>0</v>
      </c>
      <c r="Y20" s="706">
        <f>SUM(beosztás!$AN22:$BO22)</f>
        <v>0</v>
      </c>
      <c r="Z20" s="706">
        <f>(COUNTIF(beosztás!$AN22:$BO22,"SN")*12)+(COUNTIF(beosztás!$AN22:$BO22,"SDE")*8)+(COUNTIF(beosztás!$AN22:$BO22,"SDU")*8)+(COUNTIF(beosztás!$AN22:$BO22,"SÉ")*12)+(COUNTIF(beosztás!$AN22:$BO22,"SÉJ")*8)+(COUNTIF(beosztás!$AN22:$BO22,"S1")*1)+(COUNTIF(beosztás!$AN22:$BO22,"S2")*2)+(COUNTIF(beosztás!$AN22:$BO22,"S3")*3)+(COUNTIF(beosztás!$AN22:$BO22,"S4")*4)+(COUNTIF(beosztás!$AN22:$BO22,"S5")*5)+(COUNTIF(beosztás!$AN22:$BO22,"S6")*6)+(COUNTIF(beosztás!$AN22:$BO22,"S7")*7)+(COUNTIF(beosztás!$AN22:$BO22,"S8")*8)+(COUNTIF(beosztás!$AN22:$BO22,"S9")*9)+(COUNTIF(beosztás!$AN22:$BO22,"S10")*10)+(COUNTIF(beosztás!$AN22:$BO22,"S11")*11)+(COUNTIF(beosztás!$AN22:$BO22,"S12")*12)</f>
        <v>0</v>
      </c>
      <c r="AA20" s="706">
        <f>COUNTIF(beosztás!$AN22:$BO22,"FÜ")*8</f>
        <v>0</v>
      </c>
      <c r="AB20" s="706">
        <f>COUNTIF(beosztás!$AN22:$BO22,"BN")*12+COUNTIF(beosztás!$AN22:$BO22,"BÉ")*12+COUNTIF(beosztás!$AN22:$BO22,"BDE")*8+COUNTIF(beosztás!$AN22:$BO22,"BDU")*8+COUNTIF(beosztás!$AN22:$BO22,"BÉJ")*8+COUNTIF(beosztás!$AN22:$BO22,"B1")*1+COUNTIF(beosztás!$AN22:$BO22,"B2")*2+COUNTIF(beosztás!$AN22:$BO22,"B3")*3+COUNTIF(beosztás!$AN22:$BO22,"B5")*5+COUNTIF(beosztás!$AN22:$BO22,"B6")*6+COUNTIF(beosztás!$AN22:$BO22,"B7")*7+COUNTIF(beosztás!$AN22:$BO22,"B8")*8+COUNTIF(beosztás!$AN22:$BO22,"B9")*9+COUNTIF(beosztás!$AN22:$BO22,"B10")*10+COUNTIF(beosztás!$AN22:$BO22,"B11")*11+COUNTIF(beosztás!$AN22:$BO22,"B12")*12+COUNTIF(beosztás!$AN22:$BO22,"BP")*0</f>
        <v>0</v>
      </c>
      <c r="AC20" s="330">
        <f t="shared" si="336"/>
        <v>0</v>
      </c>
      <c r="AD20" s="706">
        <f>IF(C20="",0,alapadatok!$AN$3)</f>
        <v>0</v>
      </c>
      <c r="AE20" s="330">
        <f t="shared" si="337"/>
        <v>0</v>
      </c>
      <c r="AF20" s="739">
        <f t="shared" si="275"/>
        <v>0</v>
      </c>
      <c r="AG20" s="325"/>
      <c r="AH20" s="329">
        <f t="shared" si="276"/>
        <v>0</v>
      </c>
      <c r="AI20" s="330">
        <f t="shared" si="277"/>
        <v>0</v>
      </c>
      <c r="AJ20" s="330">
        <f t="shared" si="278"/>
        <v>0</v>
      </c>
      <c r="AK20" s="330">
        <f t="shared" si="279"/>
        <v>0</v>
      </c>
      <c r="AL20" s="330">
        <f t="shared" si="280"/>
        <v>0</v>
      </c>
      <c r="AM20" s="330">
        <f t="shared" si="281"/>
        <v>0</v>
      </c>
      <c r="AN20" s="330">
        <f t="shared" si="282"/>
        <v>0</v>
      </c>
      <c r="AO20" s="330">
        <f t="shared" si="283"/>
        <v>0</v>
      </c>
      <c r="AP20" s="330">
        <f t="shared" si="338"/>
        <v>0</v>
      </c>
      <c r="AQ20" s="330">
        <f t="shared" si="339"/>
        <v>0</v>
      </c>
      <c r="AR20" s="330">
        <f t="shared" si="340"/>
        <v>0</v>
      </c>
      <c r="AS20" s="330">
        <f t="shared" si="341"/>
        <v>0</v>
      </c>
      <c r="AT20" s="739">
        <f t="shared" si="284"/>
        <v>0</v>
      </c>
      <c r="AU20" s="326"/>
      <c r="AV20" s="705">
        <f>COUNTIF(beosztás!$BP22:$CT22,"DE")*8</f>
        <v>0</v>
      </c>
      <c r="AW20" s="706">
        <f>COUNTIF(beosztás!$BP22:$CT22,"DU")*8</f>
        <v>0</v>
      </c>
      <c r="AX20" s="706">
        <f>COUNTIF(beosztás!$BP22:$CT22,"ÉJ")*8</f>
        <v>0</v>
      </c>
      <c r="AY20" s="706">
        <f>COUNTIF(beosztás!$BP22:$CT22,"N")*12</f>
        <v>0</v>
      </c>
      <c r="AZ20" s="706">
        <f>COUNTIF(beosztás!$BP22:$CT22,"é")*12</f>
        <v>0</v>
      </c>
      <c r="BA20" s="706">
        <f>SUM(beosztás!$BP22:$CT22)</f>
        <v>0</v>
      </c>
      <c r="BB20" s="706">
        <f>COUNTIF(beosztás!$BP22:$CT22,"FÜ")*8</f>
        <v>0</v>
      </c>
      <c r="BC20" s="895">
        <f>(COUNTIF(beosztás!$BP22:$CT22,"SN")*12)+(COUNTIF(beosztás!$BP22:$CT22,"SDE")*8)+(COUNTIF(beosztás!$BP22:$CT22,"SDU")*8)+(COUNTIF(beosztás!$BP22:$CT22,"SÉ")*12)+(COUNTIF(beosztás!$BP22:$CT22,"SÉJ")*8)+(COUNTIF(beosztás!$BP22:$CT22,"S1")*1)+(COUNTIF(beosztás!$BP22:$CT22,"S2")*2)+(COUNTIF(beosztás!$BP22:$CT22,"S3")*3)+(COUNTIF(beosztás!$BP22:$CT22,"S4")*4)+(COUNTIF(beosztás!$BP22:$CT22,"S5")*5)+(COUNTIF(beosztás!$BP22:$CT22,"S6")*6)+(COUNTIF(beosztás!$BP22:$CT22,"S7")*7)+(COUNTIF(beosztás!$BP22:$CT22,"S8")*8)+(COUNTIF(beosztás!$BP22:$CT22,"S9")*9)+(COUNTIF(beosztás!$BP22:$CT22,"S10")*10)+(COUNTIF(beosztás!$BP22:$CT22,"S11")*11)+(COUNTIF(beosztás!$BP22:$CT22,"S12")*12)</f>
        <v>8</v>
      </c>
      <c r="BD20" s="706">
        <f>COUNTIF(beosztás!$BP22:$CT22,"BN")*12+COUNTIF(beosztás!$BP22:$CT22,"BÉ")*12+COUNTIF(beosztás!$BP22:$CT22,"BDE")*8+COUNTIF(beosztás!$BP22:$CT22,"BDU")*8+COUNTIF(beosztás!$BP22:$CT22,"BÉJ")*8+COUNTIF(beosztás!$BP22:$CT22,"B1")*1+COUNTIF(beosztás!$BP22:$CT22,"B2")*2+COUNTIF(beosztás!$BP22:$CT22,"B3")*3+COUNTIF(beosztás!$BP22:$CT22,"B5")*5+COUNTIF(beosztás!$BP22:$CT22,"B6")*6+COUNTIF(beosztás!$BP22:$CT22,"B7")*7+COUNTIF(beosztás!$BP22:$CT22,"B8")*8+COUNTIF(beosztás!$BP22:$CT22,"B9")*9+COUNTIF(beosztás!$BP22:$CT22,"B10")*10+COUNTIF(beosztás!$BP22:$CT22,"B11")*11+COUNTIF(beosztás!$BP22:$CT22,"B12")*12+COUNTIF(beosztás!$BP22:$CT22,"BP")*0</f>
        <v>0</v>
      </c>
      <c r="BE20" s="330">
        <f t="shared" si="285"/>
        <v>8</v>
      </c>
      <c r="BF20" s="706">
        <f>IF(C20="",0,alapadatok!$AN$4)</f>
        <v>0</v>
      </c>
      <c r="BG20" s="330">
        <f t="shared" si="342"/>
        <v>8</v>
      </c>
      <c r="BH20" s="739">
        <f t="shared" si="286"/>
        <v>8</v>
      </c>
      <c r="BI20" s="325"/>
      <c r="BJ20" s="705">
        <f>COUNTIF(beosztás!$CU22:$DX22,"DE")*8</f>
        <v>0</v>
      </c>
      <c r="BK20" s="706">
        <f>COUNTIF(beosztás!$CU22:$DX22,"DU")*8</f>
        <v>0</v>
      </c>
      <c r="BL20" s="706">
        <f>COUNTIF(beosztás!$CU22:$DX22,"ÉJ")*8</f>
        <v>0</v>
      </c>
      <c r="BM20" s="706">
        <f>COUNTIF(beosztás!$CU22:$DX22,"N")*12</f>
        <v>0</v>
      </c>
      <c r="BN20" s="706">
        <f>COUNTIF(beosztás!$CU22:$DX22,"É")*12</f>
        <v>0</v>
      </c>
      <c r="BO20" s="706">
        <f>SUM(beosztás!$CU22:$DX22)</f>
        <v>0</v>
      </c>
      <c r="BP20" s="895">
        <f>(COUNTIF(beosztás!$CU22:$DX22,"SN")*12)+(COUNTIF(beosztás!$CU22:$DX22,"SDE")*8)+(COUNTIF(beosztás!$CU22:$DX22,"SDU")*8)+(COUNTIF(beosztás!$CU22:$DX22,"SÉ")*12)+(COUNTIF(beosztás!$CU22:$DX22,"SÉJ")*8)+(COUNTIF(beosztás!$CU22:$DX22,"S1")*1)+(COUNTIF(beosztás!$CU22:$DX22,"S2")*2)+(COUNTIF(beosztás!$CU22:$DX22,"S3")*3)+(COUNTIF(beosztás!$CU22:$DX22,"S4")*4)+(COUNTIF(beosztás!$CU22:$DX22,"S5")*5)+(COUNTIF(beosztás!$CU22:$DX22,"S6")*6)+(COUNTIF(beosztás!$CU22:$DX22,"S7")*7)+(COUNTIF(beosztás!$CU22:$DX22,"S8")*8)+(COUNTIF(beosztás!$CU22:$DX22,"S9")*9)+(COUNTIF(beosztás!$CU22:$DX22,"S10")*10)+(COUNTIF(beosztás!$CU22:$DX22,"S11")*11)+(COUNTIF(beosztás!$CU22:$DX22,"S12")*12)</f>
        <v>0</v>
      </c>
      <c r="BQ20" s="706">
        <f>COUNTIF(beosztás!$CU22:$DX22,"FÜ")*8</f>
        <v>0</v>
      </c>
      <c r="BR20" s="706">
        <f>COUNTIF(beosztás!$CU22:$DX22,"BN")*12+COUNTIF(beosztás!$CU22:$DX22,"BÉ")*12+COUNTIF(beosztás!$CU22:$DX22,"BDE")*8+COUNTIF(beosztás!$CU22:$DX22,"BDU")*8+COUNTIF(beosztás!$CU22:$DX22,"BÉJ")*8+COUNTIF(beosztás!$CU22:$DX22,"B1")*1+COUNTIF(beosztás!$CU22:$DX22,"B2")*2+COUNTIF(beosztás!$CU22:$DX22,"B3")*3+COUNTIF(beosztás!$CU22:$DX22,"B5")*5+COUNTIF(beosztás!$CU22:$DX22,"B6")*6+COUNTIF(beosztás!$CU22:$DX22,"B7")*7+COUNTIF(beosztás!$CU22:$DX22,"B8")*8+COUNTIF(beosztás!$CU22:$DX22,"B9")*9+COUNTIF(beosztás!$CU22:$DX22,"B10")*10+COUNTIF(beosztás!$CU22:$DX22,"B11")*11+COUNTIF(beosztás!$CU22:$DX22,"B12")*12+COUNTIF(beosztás!$CU22:$DX22,"BP")*0</f>
        <v>0</v>
      </c>
      <c r="BS20" s="330">
        <f t="shared" si="343"/>
        <v>0</v>
      </c>
      <c r="BT20" s="706">
        <f>IF(C20="",0,alapadatok!$AN$5)</f>
        <v>0</v>
      </c>
      <c r="BU20" s="330">
        <f t="shared" si="344"/>
        <v>0</v>
      </c>
      <c r="BV20" s="739">
        <f t="shared" si="287"/>
        <v>0</v>
      </c>
      <c r="BW20" s="325"/>
      <c r="BX20" s="329">
        <f t="shared" si="345"/>
        <v>0</v>
      </c>
      <c r="BY20" s="330">
        <f t="shared" si="346"/>
        <v>0</v>
      </c>
      <c r="BZ20" s="330">
        <f t="shared" si="347"/>
        <v>0</v>
      </c>
      <c r="CA20" s="330">
        <f t="shared" si="348"/>
        <v>0</v>
      </c>
      <c r="CB20" s="330">
        <f t="shared" si="349"/>
        <v>0</v>
      </c>
      <c r="CC20" s="330">
        <f t="shared" si="350"/>
        <v>0</v>
      </c>
      <c r="CD20" s="330">
        <f t="shared" si="351"/>
        <v>8</v>
      </c>
      <c r="CE20" s="330">
        <f t="shared" si="352"/>
        <v>0</v>
      </c>
      <c r="CF20" s="330">
        <f t="shared" si="353"/>
        <v>0</v>
      </c>
      <c r="CG20" s="330">
        <f t="shared" si="354"/>
        <v>8</v>
      </c>
      <c r="CH20" s="330">
        <f t="shared" si="355"/>
        <v>0</v>
      </c>
      <c r="CI20" s="330">
        <f t="shared" si="356"/>
        <v>8</v>
      </c>
      <c r="CJ20" s="739">
        <f t="shared" si="294"/>
        <v>8</v>
      </c>
      <c r="CK20" s="326"/>
      <c r="CL20" s="705">
        <f>COUNTIF(beosztás!$DY22:$FC22,"DE")*8</f>
        <v>0</v>
      </c>
      <c r="CM20" s="706">
        <f>COUNTIF(beosztás!$DY22:$FC22,"DU")*8</f>
        <v>0</v>
      </c>
      <c r="CN20" s="706">
        <f>COUNTIF(beosztás!$DY22:$FC22,"ÉJ")*8</f>
        <v>0</v>
      </c>
      <c r="CO20" s="706">
        <f>COUNTIF(beosztás!$DY22:$FC22,"N")*12</f>
        <v>0</v>
      </c>
      <c r="CP20" s="706">
        <f>COUNTIF(beosztás!$DY22:$FC22,"é")*12</f>
        <v>0</v>
      </c>
      <c r="CQ20" s="706">
        <f>SUM(beosztás!$DY22:$FC22)</f>
        <v>0</v>
      </c>
      <c r="CR20" s="706">
        <f>COUNTIF(beosztás!$DY22:$FC22,"FÜ")*8</f>
        <v>0</v>
      </c>
      <c r="CS20" s="895">
        <f>(COUNTIF(beosztás!$DY22:$FC22,"SN")*12)+(COUNTIF(beosztás!$DY22:$FC22,"SDE")*8)+(COUNTIF(beosztás!$DY22:$FC22,"SDU")*8)+(COUNTIF(beosztás!$DY22:$FC22,"SÉ")*12)+(COUNTIF(beosztás!$DY22:$FC22,"SÉJ")*8)+(COUNTIF(beosztás!$DY22:$FC22,"S1")*1)+(COUNTIF(beosztás!$DY22:$FC22,"S2")*2)+(COUNTIF(beosztás!$DY22:$FC22,"S3")*3)+(COUNTIF(beosztás!$DY22:$FC22,"S4")*4)+(COUNTIF(beosztás!$DY22:$FC22,"S5")*5)+(COUNTIF(beosztás!$DY22:$FC22,"S6")*6)+(COUNTIF(beosztás!$DY22:$FC22,"S7")*7)+(COUNTIF(beosztás!$DY22:$FC22,"S8")*8)+(COUNTIF(beosztás!$DY22:$FC22,"S9")*9)+(COUNTIF(beosztás!$DY22:$FC22,"S10")*10)+(COUNTIF(beosztás!$DY22:$FC22,"S11")*11)+(COUNTIF(beosztás!$DY22:$FC22,"S12")*12)</f>
        <v>0</v>
      </c>
      <c r="CT20" s="706">
        <f>COUNTIF(beosztás!$DY22:$FC22,"BN")*12+COUNTIF(beosztás!$DY22:$FC22,"BÉ")*12+COUNTIF(beosztás!$DY22:$FC22,"BDE")*8+COUNTIF(beosztás!$DY22:$FC22,"BDU")*8+COUNTIF(beosztás!$DY22:$FC22,"BÉJ")*8+COUNTIF(beosztás!$DY22:$FC22,"B1")*1+COUNTIF(beosztás!$DY22:$FC22,"B2")*2+COUNTIF(beosztás!$DY22:$FC22,"B3")*3+COUNTIF(beosztás!$DY22:$FC22,"B5")*5+COUNTIF(beosztás!$DY22:$FC22,"B6")*6+COUNTIF(beosztás!$DY22:$FC22,"B7")*7+COUNTIF(beosztás!$DY22:$FC22,"B8")*8+COUNTIF(beosztás!$DY22:$FC22,"B9")*9+COUNTIF(beosztás!$DY22:$FC22,"B10")*10+COUNTIF(beosztás!$DY22:$FC22,"B11")*11+COUNTIF(beosztás!$DY22:$FC22,"B12")*12+COUNTIF(beosztás!$DY22:$FC22,"BP")*0</f>
        <v>0</v>
      </c>
      <c r="CU20" s="330">
        <f t="shared" si="357"/>
        <v>0</v>
      </c>
      <c r="CV20" s="706">
        <f>IF(C20="",0,alapadatok!$AN$6)</f>
        <v>0</v>
      </c>
      <c r="CW20" s="330">
        <f t="shared" si="358"/>
        <v>0</v>
      </c>
      <c r="CX20" s="905">
        <f t="shared" si="295"/>
        <v>0</v>
      </c>
      <c r="CY20" s="325"/>
      <c r="CZ20" s="705">
        <f>COUNTIF(beosztás!$FD22:$GG22,"DE")*8</f>
        <v>0</v>
      </c>
      <c r="DA20" s="706">
        <f>COUNTIF(beosztás!$FD22:$GG22,"DU")*8</f>
        <v>0</v>
      </c>
      <c r="DB20" s="706">
        <f>COUNTIF(beosztás!$FD22:$GG22,"ÉJ")*8</f>
        <v>0</v>
      </c>
      <c r="DC20" s="706">
        <f>COUNTIF(beosztás!$FD22:$GG22,"N")*12</f>
        <v>0</v>
      </c>
      <c r="DD20" s="706">
        <f>COUNTIF(beosztás!$FD22:$GG22,"É")*12</f>
        <v>0</v>
      </c>
      <c r="DE20" s="706">
        <f>SUM(beosztás!$FD22:$GG22)</f>
        <v>0</v>
      </c>
      <c r="DF20" s="895">
        <f>(COUNTIF(beosztás!$FD22:$GG22,"SN")*12)+(COUNTIF(beosztás!$FD22:$GG22,"SDE")*8)+(COUNTIF(beosztás!$FD22:$GG22,"SDU")*8)+(COUNTIF(beosztás!$FD22:$GG22,"SÉ")*12)+(COUNTIF(beosztás!$FD22:$GG22,"SÉJ")*8)+(COUNTIF(beosztás!$FD22:$GG22,"S1")*1)+(COUNTIF(beosztás!$FD22:$GG22,"S2")*2)+(COUNTIF(beosztás!$FD22:$GG22,"S3")*3)+(COUNTIF(beosztás!$FD22:$GG22,"S4")*4)+(COUNTIF(beosztás!$FD22:$GG22,"S5")*5)+(COUNTIF(beosztás!$FD22:$GG22,"S6")*6)+(COUNTIF(beosztás!$FD22:$GG22,"S7")*7)+(COUNTIF(beosztás!$FD22:$GG22,"S8")*8)+(COUNTIF(beosztás!$FD22:$GG22,"S9")*9)+(COUNTIF(beosztás!$FD22:$GG22,"S10")*10)+(COUNTIF(beosztás!$FD22:$GG22,"S11")*11)+(COUNTIF(beosztás!$FD22:$GG22,"S12")*12)</f>
        <v>0</v>
      </c>
      <c r="DG20" s="706">
        <f>COUNTIF(beosztás!$FD22:$GG22,"FÜ")*8</f>
        <v>0</v>
      </c>
      <c r="DH20" s="706">
        <f>COUNTIF(beosztás!$FD22:$GG22,"BN")*12+COUNTIF(beosztás!$FD22:$GG22,"BÉ")*12+COUNTIF(beosztás!$FD22:$GG22,"BDE")*8+COUNTIF(beosztás!$FD22:$GG22,"BDU")*8+COUNTIF(beosztás!$FD22:$GG22,"BÉJ")*8+COUNTIF(beosztás!$FD22:$GG22,"B1")*1+COUNTIF(beosztás!$FD22:$GG22,"B2")*2+COUNTIF(beosztás!$FD22:$GG22,"B3")*3+COUNTIF(beosztás!$FD22:$GG22,"B5")*5+COUNTIF(beosztás!$FD22:$GG22,"B6")*6+COUNTIF(beosztás!$FD22:$GG22,"B7")*7+COUNTIF(beosztás!$FD22:$GG22,"B8")*8+COUNTIF(beosztás!$FD22:$GG22,"B9")*9+COUNTIF(beosztás!$FD22:$GG22,"B10")*10+COUNTIF(beosztás!$FD22:$GG22,"B11")*11+COUNTIF(beosztás!$FD22:$GG22,"B12")*12+COUNTIF(beosztás!$FD22:$GG22,"BP")*0</f>
        <v>0</v>
      </c>
      <c r="DI20" s="330">
        <f t="shared" si="296"/>
        <v>0</v>
      </c>
      <c r="DJ20" s="706">
        <f>IF(C20="",0,alapadatok!$AN$7)</f>
        <v>0</v>
      </c>
      <c r="DK20" s="330">
        <f t="shared" si="359"/>
        <v>0</v>
      </c>
      <c r="DL20" s="739">
        <f t="shared" si="297"/>
        <v>0</v>
      </c>
      <c r="DM20" s="325"/>
      <c r="DN20" s="329">
        <f t="shared" si="360"/>
        <v>0</v>
      </c>
      <c r="DO20" s="330">
        <f t="shared" si="361"/>
        <v>0</v>
      </c>
      <c r="DP20" s="330">
        <f t="shared" si="362"/>
        <v>0</v>
      </c>
      <c r="DQ20" s="330">
        <f t="shared" si="363"/>
        <v>0</v>
      </c>
      <c r="DR20" s="330">
        <f t="shared" si="364"/>
        <v>0</v>
      </c>
      <c r="DS20" s="330">
        <f t="shared" si="365"/>
        <v>0</v>
      </c>
      <c r="DT20" s="330">
        <f t="shared" si="366"/>
        <v>0</v>
      </c>
      <c r="DU20" s="330">
        <f t="shared" si="367"/>
        <v>0</v>
      </c>
      <c r="DV20" s="330">
        <f t="shared" si="368"/>
        <v>0</v>
      </c>
      <c r="DW20" s="330">
        <f t="shared" si="369"/>
        <v>0</v>
      </c>
      <c r="DX20" s="330">
        <f t="shared" si="370"/>
        <v>0</v>
      </c>
      <c r="DY20" s="330">
        <f t="shared" si="371"/>
        <v>0</v>
      </c>
      <c r="DZ20" s="905">
        <f t="shared" si="304"/>
        <v>0</v>
      </c>
      <c r="EA20" s="326"/>
      <c r="EB20" s="705">
        <f>COUNTIF(beosztás!$GH22:$HL22,"DE")*8</f>
        <v>0</v>
      </c>
      <c r="EC20" s="706">
        <f>COUNTIF(beosztás!$GH22:$HL22,"DU")*8</f>
        <v>0</v>
      </c>
      <c r="ED20" s="706">
        <f>COUNTIF(beosztás!$GH22:$HL22,"ÉJ")*8</f>
        <v>0</v>
      </c>
      <c r="EE20" s="706">
        <f>COUNTIF(beosztás!$GH22:$HL22,"N")*12</f>
        <v>0</v>
      </c>
      <c r="EF20" s="706">
        <f>COUNTIF(beosztás!$GH22:$HL22,"é")*12</f>
        <v>0</v>
      </c>
      <c r="EG20" s="706">
        <f>SUM(beosztás!$GH22:$HL22)</f>
        <v>0</v>
      </c>
      <c r="EH20" s="706">
        <f>COUNTIF(beosztás!$GH22:$HL22,"FÜ")*8</f>
        <v>0</v>
      </c>
      <c r="EI20" s="895">
        <f>(COUNTIF(beosztás!$GH22:$HL22,"SN")*12)+(COUNTIF(beosztás!$GH22:$HL22,"SDE")*8)+(COUNTIF(beosztás!$GH22:$HL22,"SDU")*8)+(COUNTIF(beosztás!$GH22:$HL22,"SÉ")*12)+(COUNTIF(beosztás!$GH22:$HL22,"SÉJ")*8)+(COUNTIF(beosztás!$GH22:$HL22,"S1")*1)+(COUNTIF(beosztás!$GH22:$HL22,"S2")*2)+(COUNTIF(beosztás!$GH22:$HL22,"S3")*3)+(COUNTIF(beosztás!$GH22:$HL22,"S4")*4)+(COUNTIF(beosztás!$GH22:$HL22,"S5")*5)+(COUNTIF(beosztás!$GH22:$HL22,"S6")*6)+(COUNTIF(beosztás!$GH22:$HL22,"S7")*7)+(COUNTIF(beosztás!$GH22:$HL22,"S8")*8)+(COUNTIF(beosztás!$GH22:$HL22,"S9")*9)+(COUNTIF(beosztás!$GH22:$HL22,"S10")*10)+(COUNTIF(beosztás!$GH22:$HL22,"S11")*11)+(COUNTIF(beosztás!$GH22:$HL22,"S12")*12)</f>
        <v>0</v>
      </c>
      <c r="EJ20" s="706">
        <f>COUNTIF(beosztás!$GH22:$HL22,"BN")*12+COUNTIF(beosztás!$GH22:$HL22,"BÉ")*12+COUNTIF(beosztás!$GH22:$HL22,"BDE")*8+COUNTIF(beosztás!$GH22:$HL22,"BDU")*8+COUNTIF(beosztás!$GH22:$HL22,"BÉJ")*8+COUNTIF(beosztás!$GH22:$HL22,"B1")*1+COUNTIF(beosztás!$GH22:$HL22,"B2")*2+COUNTIF(beosztás!$GH22:$HL22,"B3")*3+COUNTIF(beosztás!$GH22:$HL22,"B5")*5+COUNTIF(beosztás!$GH22:$HL22,"B6")*6+COUNTIF(beosztás!$GH22:$HL22,"B7")*7+COUNTIF(beosztás!$GH22:$HL22,"B8")*8+COUNTIF(beosztás!$GH22:$HL22,"B9")*9+COUNTIF(beosztás!$GH22:$HL22,"B10")*10+COUNTIF(beosztás!$GH22:$HL22,"B11")*11+COUNTIF(beosztás!$GH22:$HL22,"B12")*12+COUNTIF(beosztás!$GH22:$HL22,"BP")*0</f>
        <v>0</v>
      </c>
      <c r="EK20" s="330">
        <f t="shared" si="372"/>
        <v>0</v>
      </c>
      <c r="EL20" s="706">
        <f>IF(C20="",0,alapadatok!$AN$8)</f>
        <v>0</v>
      </c>
      <c r="EM20" s="330">
        <f t="shared" si="373"/>
        <v>0</v>
      </c>
      <c r="EN20" s="905">
        <f t="shared" si="305"/>
        <v>0</v>
      </c>
      <c r="EO20" s="325"/>
      <c r="EP20" s="705">
        <f>COUNTIF(beosztás!$HM22:$IQ22,"DE")*8</f>
        <v>0</v>
      </c>
      <c r="EQ20" s="706">
        <f>COUNTIF(beosztás!$HM22:$IQ22,"DU")*8</f>
        <v>0</v>
      </c>
      <c r="ER20" s="706">
        <f>COUNTIF(beosztás!$HM22:$IQ22,"ÉJ")*8</f>
        <v>0</v>
      </c>
      <c r="ES20" s="706">
        <f>COUNTIF(beosztás!$HM22:$IQ22,"N")*12</f>
        <v>0</v>
      </c>
      <c r="ET20" s="706">
        <f>COUNTIF(beosztás!$HM22:$IQ22,"É")*12</f>
        <v>0</v>
      </c>
      <c r="EU20" s="706">
        <f>SUM(beosztás!$HM22:$IQ22)</f>
        <v>0</v>
      </c>
      <c r="EV20" s="895">
        <f>(COUNTIF(beosztás!$HM22:$IQ22,"SN")*12)+(COUNTIF(beosztás!$HM22:$IQ22,"SDE")*8)+(COUNTIF(beosztás!$HM22:$IQ22,"SDU")*8)+(COUNTIF(beosztás!$HM22:$IQ22,"SÉ")*12)+(COUNTIF(beosztás!$HM22:$IQ22,"SÉJ")*8)+(COUNTIF(beosztás!$HM22:$IQ22,"S1")*1)+(COUNTIF(beosztás!$HM22:$IQ22,"S2")*2)+(COUNTIF(beosztás!$HM22:$IQ22,"S3")*3)+(COUNTIF(beosztás!$HM22:$IQ22,"S4")*4)+(COUNTIF(beosztás!$HM22:$IQ22,"S5")*5)+(COUNTIF(beosztás!$HM22:$IQ22,"S6")*6)+(COUNTIF(beosztás!$HM22:$IQ22,"S7")*7)+(COUNTIF(beosztás!$HM22:$IQ22,"S8")*8)+(COUNTIF(beosztás!$HM22:$IQ22,"S9")*9)+(COUNTIF(beosztás!$HM22:$IQ22,"S10")*10)+(COUNTIF(beosztás!$HM22:$IQ22,"S11")*11)+(COUNTIF(beosztás!$HM22:$IQ22,"S12")*12)</f>
        <v>0</v>
      </c>
      <c r="EW20" s="706">
        <f>COUNTIF(beosztás!$HM22:$IQ22,"FÜ")*8</f>
        <v>0</v>
      </c>
      <c r="EX20" s="706">
        <f>COUNTIF(beosztás!$HM22:$IQ22,"BN")*12+COUNTIF(beosztás!$HM22:$IQ22,"BÉ")*12+COUNTIF(beosztás!$HM22:$IQ22,"BDE")*8+COUNTIF(beosztás!$HM22:$IQ22,"BDU")*8+COUNTIF(beosztás!$HM22:$IQ22,"BÉJ")*8+COUNTIF(beosztás!$HM22:$IQ22,"B1")*1+COUNTIF(beosztás!$HM22:$IQ22,"B2")*2+COUNTIF(beosztás!$HM22:$IQ22,"B3")*3+COUNTIF(beosztás!$HM22:$IQ22,"B5")*5+COUNTIF(beosztás!$HM22:$IQ22,"B6")*6+COUNTIF(beosztás!$HM22:$IQ22,"B7")*7+COUNTIF(beosztás!$HM22:$IQ22,"B8")*8+COUNTIF(beosztás!$HM22:$IQ22,"B9")*9+COUNTIF(beosztás!$HM22:$IQ22,"B10")*10+COUNTIF(beosztás!$HM22:$IQ22,"B11")*11+COUNTIF(beosztás!$HM22:$IQ22,"B12")*12+COUNTIF(beosztás!$HM22:$IQ22,"BP")*0</f>
        <v>0</v>
      </c>
      <c r="EY20" s="330">
        <f t="shared" si="306"/>
        <v>0</v>
      </c>
      <c r="EZ20" s="706">
        <f>IF(C20="",0,alapadatok!$AN$9)</f>
        <v>0</v>
      </c>
      <c r="FA20" s="330">
        <f t="shared" si="374"/>
        <v>0</v>
      </c>
      <c r="FB20" s="905">
        <f t="shared" si="307"/>
        <v>0</v>
      </c>
      <c r="FC20" s="325"/>
      <c r="FD20" s="329">
        <f t="shared" si="375"/>
        <v>0</v>
      </c>
      <c r="FE20" s="330">
        <f t="shared" si="376"/>
        <v>0</v>
      </c>
      <c r="FF20" s="330">
        <f t="shared" si="377"/>
        <v>0</v>
      </c>
      <c r="FG20" s="330">
        <f t="shared" si="378"/>
        <v>0</v>
      </c>
      <c r="FH20" s="330">
        <f t="shared" si="379"/>
        <v>0</v>
      </c>
      <c r="FI20" s="330">
        <f t="shared" si="380"/>
        <v>0</v>
      </c>
      <c r="FJ20" s="330">
        <f t="shared" si="381"/>
        <v>0</v>
      </c>
      <c r="FK20" s="330">
        <f t="shared" si="382"/>
        <v>0</v>
      </c>
      <c r="FL20" s="330">
        <f t="shared" si="383"/>
        <v>0</v>
      </c>
      <c r="FM20" s="330">
        <f t="shared" si="384"/>
        <v>0</v>
      </c>
      <c r="FN20" s="330">
        <f t="shared" si="385"/>
        <v>0</v>
      </c>
      <c r="FO20" s="330">
        <f t="shared" si="386"/>
        <v>0</v>
      </c>
      <c r="FP20" s="905">
        <f t="shared" si="314"/>
        <v>0</v>
      </c>
      <c r="FQ20" s="326"/>
      <c r="FR20" s="705">
        <f>COUNTIF(beosztás!$IR22:$JU22,"DE")*8</f>
        <v>0</v>
      </c>
      <c r="FS20" s="706">
        <f>COUNTIF(beosztás!$IR22:$JU22,"DU")*8</f>
        <v>0</v>
      </c>
      <c r="FT20" s="706">
        <f>COUNTIF(beosztás!$IR22:$JU22,"ÉJ")*8</f>
        <v>0</v>
      </c>
      <c r="FU20" s="706">
        <f>COUNTIF(beosztás!$IR22:$JU22,"N")*12</f>
        <v>0</v>
      </c>
      <c r="FV20" s="706">
        <f>COUNTIF(beosztás!$IR22:$JU22,"é")*12</f>
        <v>0</v>
      </c>
      <c r="FW20" s="706">
        <f>SUM(beosztás!$IR22:$JU22)</f>
        <v>0</v>
      </c>
      <c r="FX20" s="706">
        <f>COUNTIF(beosztás!$IR22:$JU22,"FÜ")*8</f>
        <v>0</v>
      </c>
      <c r="FY20" s="895">
        <f>(COUNTIF(beosztás!$IR22:$JU22,"SN")*12)+(COUNTIF(beosztás!$IR22:$JU22,"SDE")*8)+(COUNTIF(beosztás!$IR22:$JU22,"SDU")*8)+(COUNTIF(beosztás!$IR22:$JU22,"SÉ")*12)+(COUNTIF(beosztás!$IR22:$JU22,"SÉJ")*8)+(COUNTIF(beosztás!$IR22:$JU22,"S1")*1)+(COUNTIF(beosztás!$IR22:$JU22,"S2")*2)+(COUNTIF(beosztás!$IR22:$JU22,"S3")*3)+(COUNTIF(beosztás!$IR22:$JU22,"S4")*4)+(COUNTIF(beosztás!$IR22:$JU22,"S5")*5)+(COUNTIF(beosztás!$IR22:$JU22,"S6")*6)+(COUNTIF(beosztás!$IR22:$JU22,"S7")*7)+(COUNTIF(beosztás!$IR22:$JU22,"S8")*8)+(COUNTIF(beosztás!$IR22:$JU22,"S9")*9)+(COUNTIF(beosztás!$IR22:$JU22,"S10")*10)+(COUNTIF(beosztás!$IR22:$JU22,"S11")*11)+(COUNTIF(beosztás!$IR22:$JU22,"S12")*12)</f>
        <v>0</v>
      </c>
      <c r="FZ20" s="706">
        <f>COUNTIF(beosztás!$IR22:$JU22,"BN")*12+COUNTIF(beosztás!$IR22:$JU22,"BÉ")*12+COUNTIF(beosztás!$IR22:$JU22,"BDE")*8+COUNTIF(beosztás!$IR22:$JU22,"BDU")*8+COUNTIF(beosztás!$IR22:$JU22,"BÉJ")*8+COUNTIF(beosztás!$IR22:$JU22,"B1")*1+COUNTIF(beosztás!$IR22:$JU22,"B2")*2+COUNTIF(beosztás!$IR22:$JU22,"B3")*3+COUNTIF(beosztás!$IR22:$JU22,"B5")*5+COUNTIF(beosztás!$IR22:$JU22,"B6")*6+COUNTIF(beosztás!$IR22:$JU22,"B7")*7+COUNTIF(beosztás!$IR22:$JU22,"B8")*8+COUNTIF(beosztás!$IR22:$JU22,"B9")*9+COUNTIF(beosztás!$IR22:$JU22,"B10")*10+COUNTIF(beosztás!$IR22:$JU22,"B11")*11+COUNTIF(beosztás!$IR22:$JU22,"B12")*12+COUNTIF(beosztás!$IR22:$JU22,"BP")*0</f>
        <v>0</v>
      </c>
      <c r="GA20" s="330">
        <f t="shared" si="387"/>
        <v>0</v>
      </c>
      <c r="GB20" s="706">
        <f>IF(C20="",0,alapadatok!$AN$10)</f>
        <v>0</v>
      </c>
      <c r="GC20" s="330">
        <f t="shared" si="388"/>
        <v>0</v>
      </c>
      <c r="GD20" s="905">
        <f t="shared" si="315"/>
        <v>0</v>
      </c>
      <c r="GE20" s="327"/>
      <c r="GF20" s="705">
        <f>COUNTIF(beosztás!$JV22:$KZ22,"DE")*8</f>
        <v>0</v>
      </c>
      <c r="GG20" s="706">
        <f>COUNTIF(beosztás!$JV22:$KZ22,"DU")*8</f>
        <v>0</v>
      </c>
      <c r="GH20" s="706">
        <f>COUNTIF(beosztás!$JV22:$KZ22,"ÉJ")*8</f>
        <v>0</v>
      </c>
      <c r="GI20" s="706">
        <f>COUNTIF(beosztás!$JV22:$KZ22,"N")*12</f>
        <v>0</v>
      </c>
      <c r="GJ20" s="706">
        <f>COUNTIF(beosztás!$JV22:$KZ22,"É")*12</f>
        <v>0</v>
      </c>
      <c r="GK20" s="706">
        <f>SUM(beosztás!$JV22:$KZ22)</f>
        <v>0</v>
      </c>
      <c r="GL20" s="895">
        <f>(COUNTIF(beosztás!$JV22:$KZ22,"SN")*12)+(COUNTIF(beosztás!$JV22:$KZ22,"SDE")*8)+(COUNTIF(beosztás!$JV22:$KZ22,"SDU")*8)+(COUNTIF(beosztás!$JV22:$KZ22,"SÉ")*12)+(COUNTIF(beosztás!$JV22:$KZ22,"SÉJ")*8)+(COUNTIF(beosztás!$JV22:$KZ22,"S1")*1)+(COUNTIF(beosztás!$JV22:$KZ22,"S2")*2)+(COUNTIF(beosztás!$JV22:$KZ22,"S3")*3)+(COUNTIF(beosztás!$JV22:$KZ22,"S4")*4)+(COUNTIF(beosztás!$JV22:$KZ22,"S5")*5)+(COUNTIF(beosztás!$JV22:$KZ22,"S6")*6)+(COUNTIF(beosztás!$JV22:$KZ22,"S7")*7)+(COUNTIF(beosztás!$JV22:$KZ22,"S8")*8)+(COUNTIF(beosztás!$JV22:$KZ22,"S9")*9)+(COUNTIF(beosztás!$JV22:$KZ22,"S10")*10)+(COUNTIF(beosztás!$JV22:$KZ22,"S11")*11)+(COUNTIF(beosztás!$JV22:$KZ22,"S12")*12)</f>
        <v>0</v>
      </c>
      <c r="GM20" s="706">
        <f>COUNTIF(beosztás!$JV22:$KZ22,"FÜ")*8</f>
        <v>0</v>
      </c>
      <c r="GN20" s="706">
        <f>COUNTIF(beosztás!$JV22:$KZ22,"BN")*12+COUNTIF(beosztás!$JV22:$KZ22,"BÉ")*12+COUNTIF(beosztás!$JV22:$KZ22,"BDE")*8+COUNTIF(beosztás!$JV22:$KZ22,"BDU")*8+COUNTIF(beosztás!$JV22:$KZ22,"BÉJ")*8+COUNTIF(beosztás!$JV22:$KZ22,"B1")*1+COUNTIF(beosztás!$JV22:$KZ22,"B2")*2+COUNTIF(beosztás!$JV22:$KZ22,"B3")*3+COUNTIF(beosztás!$JV22:$KZ22,"B5")*5+COUNTIF(beosztás!$JV22:$KZ22,"B6")*6+COUNTIF(beosztás!$JV22:$KZ22,"B7")*7+COUNTIF(beosztás!$JV22:$KZ22,"B8")*8+COUNTIF(beosztás!$JV22:$KZ22,"B9")*9+COUNTIF(beosztás!$JV22:$KZ22,"B10")*10+COUNTIF(beosztás!$JV22:$KZ22,"B11")*11+COUNTIF(beosztás!$JV22:$KZ22,"B12")*12+COUNTIF(beosztás!$JV22:$KZ22,"BP")*0</f>
        <v>0</v>
      </c>
      <c r="GO20" s="330">
        <f t="shared" si="316"/>
        <v>0</v>
      </c>
      <c r="GP20" s="706">
        <f>IF(C20="",0,alapadatok!$AN$11)</f>
        <v>0</v>
      </c>
      <c r="GQ20" s="330">
        <f t="shared" si="389"/>
        <v>0</v>
      </c>
      <c r="GR20" s="905">
        <f t="shared" si="317"/>
        <v>0</v>
      </c>
      <c r="GS20" s="327"/>
      <c r="GT20" s="329">
        <f t="shared" si="390"/>
        <v>0</v>
      </c>
      <c r="GU20" s="330">
        <f t="shared" si="391"/>
        <v>0</v>
      </c>
      <c r="GV20" s="330">
        <f t="shared" si="392"/>
        <v>0</v>
      </c>
      <c r="GW20" s="330">
        <f t="shared" si="393"/>
        <v>0</v>
      </c>
      <c r="GX20" s="330">
        <f t="shared" si="394"/>
        <v>0</v>
      </c>
      <c r="GY20" s="330">
        <f t="shared" si="395"/>
        <v>0</v>
      </c>
      <c r="GZ20" s="330">
        <f t="shared" si="396"/>
        <v>0</v>
      </c>
      <c r="HA20" s="330">
        <f t="shared" si="397"/>
        <v>0</v>
      </c>
      <c r="HB20" s="330">
        <f t="shared" si="398"/>
        <v>0</v>
      </c>
      <c r="HC20" s="330">
        <f t="shared" si="399"/>
        <v>0</v>
      </c>
      <c r="HD20" s="330">
        <f t="shared" si="400"/>
        <v>0</v>
      </c>
      <c r="HE20" s="330">
        <f t="shared" si="401"/>
        <v>0</v>
      </c>
      <c r="HF20" s="905">
        <f t="shared" si="324"/>
        <v>0</v>
      </c>
      <c r="HG20" s="326"/>
      <c r="HH20" s="705">
        <f>COUNTIF(beosztás!$LA22:$MD22,"DE")*8</f>
        <v>0</v>
      </c>
      <c r="HI20" s="706">
        <f>COUNTIF(beosztás!$LA22:$MD22,"DU")*8</f>
        <v>0</v>
      </c>
      <c r="HJ20" s="706">
        <f>COUNTIF(beosztás!$LA22:$MD22,"ÉJ")*8</f>
        <v>0</v>
      </c>
      <c r="HK20" s="706">
        <f>COUNTIF(beosztás!$LA22:$MD22,"N")*12</f>
        <v>0</v>
      </c>
      <c r="HL20" s="706">
        <f>COUNTIF(beosztás!$LA22:$MD22,"é")*12</f>
        <v>0</v>
      </c>
      <c r="HM20" s="706">
        <f>SUM(beosztás!$LA22:$MD22)</f>
        <v>0</v>
      </c>
      <c r="HN20" s="706">
        <f>COUNTIF(beosztás!$LA22:$MD22,"FÜ")*8</f>
        <v>0</v>
      </c>
      <c r="HO20" s="895">
        <f>(COUNTIF(beosztás!$LA22:$MD22,"SN")*12)+(COUNTIF(beosztás!$LA22:$MD22,"SDE")*8)+(COUNTIF(beosztás!$LA22:$MD22,"SDU")*8)+(COUNTIF(beosztás!$LA22:$MD22,"SÉ")*12)+(COUNTIF(beosztás!$LA22:$MD22,"SÉJ")*8)+(COUNTIF(beosztás!$LA22:$MD22,"S1")*1)+(COUNTIF(beosztás!$LA22:$MD22,"S2")*2)+(COUNTIF(beosztás!$LA22:$MD22,"S3")*3)+(COUNTIF(beosztás!$LA22:$MD22,"S4")*4)+(COUNTIF(beosztás!$LA22:$MD22,"S5")*5)+(COUNTIF(beosztás!$LA22:$MD22,"S6")*6)+(COUNTIF(beosztás!$LA22:$MD22,"S7")*7)+(COUNTIF(beosztás!$LA22:$MD22,"S8")*8)+(COUNTIF(beosztás!$LA22:$MD22,"S9")*9)+(COUNTIF(beosztás!$LA22:$MD22,"S10")*10)+(COUNTIF(beosztás!$LA22:$MD22,"S11")*11)+(COUNTIF(beosztás!$LA22:$MD22,"S12")*12)</f>
        <v>0</v>
      </c>
      <c r="HP20" s="706">
        <f>COUNTIF(beosztás!$LA22:$MD22,"BN")*12+COUNTIF(beosztás!$LA22:$MD22,"BÉ")*12+COUNTIF(beosztás!$LA22:$MD22,"BDE")*8+COUNTIF(beosztás!$LA22:$MD22,"BDU")*8+COUNTIF(beosztás!$LA22:$MD22,"BÉJ")*8+COUNTIF(beosztás!$LA22:$MD22,"B1")*1+COUNTIF(beosztás!$LA22:$MD22,"B2")*2+COUNTIF(beosztás!$LA22:$MD22,"B3")*3+COUNTIF(beosztás!$KZ22:$MC22,"B5")*5+COUNTIF(beosztás!$KZ22:$MC22,"B6")*6+COUNTIF(beosztás!$KZ22:$MC22,"B7")*7+COUNTIF(beosztás!$KZ22:$MC22,"B8")*8+COUNTIF(beosztás!$LA22:$MD22,"B9")*9+COUNTIF(beosztás!$LA22:$MD22,"B10")*10+COUNTIF(beosztás!$LA22:$MD22,"B11")*11+COUNTIF(beosztás!$LA22:$MD22,"B12")*12+COUNTIF(beosztás!$LA22:$MD22,"BP")*0</f>
        <v>0</v>
      </c>
      <c r="HQ20" s="330">
        <f t="shared" si="402"/>
        <v>0</v>
      </c>
      <c r="HR20" s="706">
        <f>IF(C20="",0,alapadatok!$AN$12)</f>
        <v>0</v>
      </c>
      <c r="HS20" s="330">
        <f t="shared" si="403"/>
        <v>0</v>
      </c>
      <c r="HT20" s="905">
        <f t="shared" si="325"/>
        <v>0</v>
      </c>
      <c r="HU20" s="327"/>
      <c r="HV20" s="705">
        <f>COUNTIF(beosztás!$ME22:$NI22,"DE")*8</f>
        <v>0</v>
      </c>
      <c r="HW20" s="706">
        <f>COUNTIF(beosztás!$ME22:$NI22,"DU")*8</f>
        <v>0</v>
      </c>
      <c r="HX20" s="706">
        <f>COUNTIF(beosztás!$ME22:$NI22,"ÉJ")*8</f>
        <v>0</v>
      </c>
      <c r="HY20" s="706">
        <f>COUNTIF(beosztás!$ME22:$NI22,"N")*12</f>
        <v>0</v>
      </c>
      <c r="HZ20" s="706">
        <f>COUNTIF(beosztás!$ME22:$NI22,"É")*12</f>
        <v>0</v>
      </c>
      <c r="IA20" s="706">
        <f>SUM(beosztás!$ME22:$NI22)</f>
        <v>0</v>
      </c>
      <c r="IB20" s="706">
        <f>(COUNTIF(beosztás!$ME22:$NI22,"SN")*12)+(COUNTIF(beosztás!$ME22:$NI22,"SDE")*8)+(COUNTIF(beosztás!$ME22:$NI22,"SDU")*8)+(COUNTIF(beosztás!$ME22:$NI22,"SÉ")*12)+(COUNTIF(beosztás!$ME22:$NI22,"SÉJ")*8)+(COUNTIF(beosztás!$ME22:$NI22,"S1")*1)+(COUNTIF(beosztás!$ME22:$NI22,"S2")*2)+(COUNTIF(beosztás!$ME22:$NI22,"S3")*3)+(COUNTIF(beosztás!$ME22:$NI22,"S4")*4)+(COUNTIF(beosztás!$ME22:$NI22,"S5")*5)+(COUNTIF(beosztás!$ME22:$NI22,"S6")*6)+(COUNTIF(beosztás!$ME22:$NI22,"S7")*7)+(COUNTIF(beosztás!$ME22:$NI22,"S8")*8)+(COUNTIF(beosztás!$ME22:$NI22,"S9")*9)+(COUNTIF(beosztás!$ME22:$NI22,"S10")*10)+(COUNTIF(beosztás!$ME22:$NI22,"S11")*11)+(COUNTIF(beosztás!$ME22:$NI22,"S12")*12)</f>
        <v>0</v>
      </c>
      <c r="IC20" s="706">
        <f>COUNTIF(beosztás!$ME22:$NI22,"FÜ")*8</f>
        <v>0</v>
      </c>
      <c r="ID20" s="706">
        <f>COUNTIF(beosztás!$ME22:$NI22,"BN")*12+COUNTIF(beosztás!$ME22:$NI22,"BÉ")*12+COUNTIF(beosztás!$ME22:$NI22,"BDE")*8+COUNTIF(beosztás!$ME22:$NI22,"BDU")*8+COUNTIF(beosztás!$ME22:$NI22,"BÉJ")*8+COUNTIF(beosztás!$ME22:$NI22,"B1")*1+COUNTIF(beosztás!$ME22:$NI22,"B2")*2+COUNTIF(beosztás!$ME22:$NI22,"B3")*3+COUNTIF(beosztás!$ME22:$NI22,"B5")*5+COUNTIF(beosztás!$ME22:$NI22,"B6")*6+COUNTIF(beosztás!$ME22:$NI22,"B7")*7+COUNTIF(beosztás!$ME22:$NI22,"B8")*8+COUNTIF(beosztás!$ME22:$NI22,"B9")*9+COUNTIF(beosztás!$ME22:$NI22,"B10")*10+COUNTIF(beosztás!$ME22:$NI22,"B11")*11+COUNTIF(beosztás!$ME22:$NI22,"B12")*12+COUNTIF(beosztás!$ME22:$NI22,"BP")*0</f>
        <v>0</v>
      </c>
      <c r="IE20" s="330">
        <f t="shared" si="326"/>
        <v>0</v>
      </c>
      <c r="IF20" s="706">
        <f>IF(C20="",0,alapadatok!$AN$13)</f>
        <v>0</v>
      </c>
      <c r="IG20" s="330">
        <f t="shared" si="404"/>
        <v>0</v>
      </c>
      <c r="IH20" s="739">
        <f t="shared" si="327"/>
        <v>0</v>
      </c>
      <c r="II20" s="327"/>
      <c r="IJ20" s="329">
        <f t="shared" si="405"/>
        <v>0</v>
      </c>
      <c r="IK20" s="330">
        <f t="shared" si="406"/>
        <v>0</v>
      </c>
      <c r="IL20" s="330">
        <f t="shared" si="407"/>
        <v>0</v>
      </c>
      <c r="IM20" s="330">
        <f t="shared" si="408"/>
        <v>0</v>
      </c>
      <c r="IN20" s="330">
        <f t="shared" si="409"/>
        <v>0</v>
      </c>
      <c r="IO20" s="330">
        <f t="shared" si="410"/>
        <v>0</v>
      </c>
      <c r="IP20" s="330">
        <f t="shared" si="411"/>
        <v>0</v>
      </c>
      <c r="IQ20" s="330">
        <f t="shared" si="412"/>
        <v>0</v>
      </c>
      <c r="IR20" s="330">
        <f t="shared" si="413"/>
        <v>0</v>
      </c>
      <c r="IS20" s="330">
        <f t="shared" si="414"/>
        <v>0</v>
      </c>
      <c r="IT20" s="330">
        <f t="shared" si="415"/>
        <v>0</v>
      </c>
      <c r="IU20" s="330">
        <f t="shared" si="416"/>
        <v>0</v>
      </c>
      <c r="IV20" s="905">
        <f t="shared" si="334"/>
        <v>0</v>
      </c>
      <c r="IW20" s="328"/>
      <c r="JF20" s="21"/>
      <c r="JG20" s="21"/>
    </row>
    <row r="21" spans="1:267" x14ac:dyDescent="0.25">
      <c r="A21" s="385">
        <f>IF(beosztás!A23=0,"",beosztás!A23)</f>
        <v>5</v>
      </c>
      <c r="B21" s="386">
        <f>IF(beosztás!B23=0,"",beosztás!B23)</f>
        <v>121</v>
      </c>
      <c r="C21" s="387" t="str">
        <f>IF(beosztás!C23=0,"",beosztás!C23)</f>
        <v>Nagy Ferenc 2</v>
      </c>
      <c r="D21" s="388" t="str">
        <f>IF(beosztás!D23=0,"",beosztás!D23)</f>
        <v>Packaging coordinator</v>
      </c>
      <c r="E21" s="18"/>
      <c r="F21" s="705">
        <f>COUNTIF(beosztás!$I23:$AM23,"DE")*8</f>
        <v>16</v>
      </c>
      <c r="G21" s="706">
        <f>COUNTIF(beosztás!$I23:$AM23,"DU")*8</f>
        <v>0</v>
      </c>
      <c r="H21" s="706">
        <f>COUNTIF(beosztás!$I23:$AM23,"ÉJ")*8</f>
        <v>0</v>
      </c>
      <c r="I21" s="706">
        <f>COUNTIF(beosztás!$I23:$AM23,"N")*12</f>
        <v>60</v>
      </c>
      <c r="J21" s="706">
        <f>COUNTIF(beosztás!$I23:$AM23,"é")*12</f>
        <v>60</v>
      </c>
      <c r="K21" s="706">
        <f>SUM(beosztás!$I23:$AM23)</f>
        <v>0</v>
      </c>
      <c r="L21" s="706">
        <f>COUNTIF(beosztás!$I23:$AM23,"FÜ")*8</f>
        <v>8</v>
      </c>
      <c r="M21" s="706">
        <f>(COUNTIF(beosztás!$I23:$AM23,"SN")*12)+(COUNTIF(beosztás!$I23:$AM23,"SDE")*8)+(COUNTIF(beosztás!$I23:$AM23,"SDU")*8)+(COUNTIF(beosztás!$I23:$AM23,"S1")*1)+(COUNTIF(beosztás!$I23:$AM23,"S2")*2)+(COUNTIF(beosztás!$I23:$AM23,"S3")*3)+(COUNTIF(beosztás!$I23:$AM23,"S4")*4)+(COUNTIF(beosztás!$I23:$AM23,"S5")*5)+(COUNTIF(beosztás!$I23:$AM23,"S6")*6)+(COUNTIF(beosztás!$I23:$AM23,"S7")*7)+(COUNTIF(beosztás!$I23:$AM23,"S8")*8)+(COUNTIF(beosztás!$I23:$AM23,"S9")*9)+(COUNTIF(beosztás!$I23:$AM23,"S10")*10)+(COUNTIF(beosztás!$I23:$AM23,"S11")*11)+(COUNTIF(beosztás!$I23:$AM23,"S12")*12)+(COUNTIF(beosztás!$I23:$AM23,"SÉ")*12)+(COUNTIF(beosztás!$I23:$AM23,"SÉJ")*8)</f>
        <v>24</v>
      </c>
      <c r="N21" s="706">
        <f>COUNTIF(beosztás!$I23:$AM23,"BN")*12+COUNTIF(beosztás!$I23:$AM23,"BÉ")*12+COUNTIF(beosztás!$I23:$AM23,"BDE")*8+COUNTIF(beosztás!$I23:$AM23,"BDU")*8+COUNTIF(beosztás!$I23:$AM23,"BÉJ")*8+COUNTIF(beosztás!$I23:$AM23,"B1")*1+COUNTIF(beosztás!$I23:$AM23,"B2")*2+COUNTIF(beosztás!$I23:$AM23,"B3")*3+COUNTIF(beosztás!$I23:$AM23,"B5")*5+COUNTIF(beosztás!$I23:$AM23,"B6")*6+COUNTIF(beosztás!$I23:$AM23,"B7")*7+COUNTIF(beosztás!$I23:$AM23,"B8")*8+COUNTIF(beosztás!$I23:$AM23,"B9")*9+COUNTIF(beosztás!$I23:$AM23,"B10")*10+COUNTIF(beosztás!$I23:$AM23,"B11")*11+COUNTIF(beosztás!$I23:$AM23,"B12")*12+COUNTIF(beosztás!$I23:$AM23,"BP")*0</f>
        <v>0</v>
      </c>
      <c r="O21" s="330">
        <f t="shared" si="273"/>
        <v>160</v>
      </c>
      <c r="P21" s="706">
        <f>IF(C21="",0,alapadatok!$AN$2)</f>
        <v>176</v>
      </c>
      <c r="Q21" s="330">
        <f t="shared" si="335"/>
        <v>-16</v>
      </c>
      <c r="R21" s="739">
        <f t="shared" si="274"/>
        <v>24</v>
      </c>
      <c r="S21" s="325"/>
      <c r="T21" s="705">
        <f>COUNTIF(beosztás!$AN23:$BO23,"DE")*8</f>
        <v>48</v>
      </c>
      <c r="U21" s="706">
        <f>COUNTIF(beosztás!$AN23:$BO23,"DU")*8</f>
        <v>0</v>
      </c>
      <c r="V21" s="706">
        <f>COUNTIF(beosztás!$AN23:$BO23,"ÉJ")*8</f>
        <v>0</v>
      </c>
      <c r="W21" s="706">
        <f>COUNTIF(beosztás!$AN23:$BO23,"N")*12</f>
        <v>60</v>
      </c>
      <c r="X21" s="706">
        <f>COUNTIF(beosztás!$AN23:$BO23,"É")*12</f>
        <v>36</v>
      </c>
      <c r="Y21" s="706">
        <f>SUM(beosztás!$AN23:$BO23)</f>
        <v>6</v>
      </c>
      <c r="Z21" s="706">
        <f>(COUNTIF(beosztás!$AN23:$BO23,"SN")*12)+(COUNTIF(beosztás!$AN23:$BO23,"SDE")*8)+(COUNTIF(beosztás!$AN23:$BO23,"SDU")*8)+(COUNTIF(beosztás!$AN23:$BO23,"SÉ")*12)+(COUNTIF(beosztás!$AN23:$BO23,"SÉJ")*8)+(COUNTIF(beosztás!$AN23:$BO23,"S1")*1)+(COUNTIF(beosztás!$AN23:$BO23,"S2")*2)+(COUNTIF(beosztás!$AN23:$BO23,"S3")*3)+(COUNTIF(beosztás!$AN23:$BO23,"S4")*4)+(COUNTIF(beosztás!$AN23:$BO23,"S5")*5)+(COUNTIF(beosztás!$AN23:$BO23,"S6")*6)+(COUNTIF(beosztás!$AN23:$BO23,"S7")*7)+(COUNTIF(beosztás!$AN23:$BO23,"S8")*8)+(COUNTIF(beosztás!$AN23:$BO23,"S9")*9)+(COUNTIF(beosztás!$AN23:$BO23,"S10")*10)+(COUNTIF(beosztás!$AN23:$BO23,"S11")*11)+(COUNTIF(beosztás!$AN23:$BO23,"S12")*12)</f>
        <v>26</v>
      </c>
      <c r="AA21" s="706">
        <f>COUNTIF(beosztás!$AN23:$BO23,"FÜ")*8</f>
        <v>0</v>
      </c>
      <c r="AB21" s="706">
        <f>COUNTIF(beosztás!$AN23:$BO23,"BN")*12+COUNTIF(beosztás!$AN23:$BO23,"BÉ")*12+COUNTIF(beosztás!$AN23:$BO23,"BDE")*8+COUNTIF(beosztás!$AN23:$BO23,"BDU")*8+COUNTIF(beosztás!$AN23:$BO23,"BÉJ")*8+COUNTIF(beosztás!$AN23:$BO23,"B1")*1+COUNTIF(beosztás!$AN23:$BO23,"B2")*2+COUNTIF(beosztás!$AN23:$BO23,"B3")*3+COUNTIF(beosztás!$AN23:$BO23,"B5")*5+COUNTIF(beosztás!$AN23:$BO23,"B6")*6+COUNTIF(beosztás!$AN23:$BO23,"B7")*7+COUNTIF(beosztás!$AN23:$BO23,"B8")*8+COUNTIF(beosztás!$AN23:$BO23,"B9")*9+COUNTIF(beosztás!$AN23:$BO23,"B10")*10+COUNTIF(beosztás!$AN23:$BO23,"B11")*11+COUNTIF(beosztás!$AN23:$BO23,"B12")*12+COUNTIF(beosztás!$AN23:$BO23,"BP")*0</f>
        <v>0</v>
      </c>
      <c r="AC21" s="330">
        <f t="shared" si="336"/>
        <v>176</v>
      </c>
      <c r="AD21" s="706">
        <f>IF(C21="",0,alapadatok!$AN$3)</f>
        <v>160</v>
      </c>
      <c r="AE21" s="330">
        <f t="shared" si="337"/>
        <v>16</v>
      </c>
      <c r="AF21" s="739">
        <f t="shared" si="275"/>
        <v>26</v>
      </c>
      <c r="AG21" s="325"/>
      <c r="AH21" s="329">
        <f t="shared" si="276"/>
        <v>64</v>
      </c>
      <c r="AI21" s="330">
        <f t="shared" si="277"/>
        <v>0</v>
      </c>
      <c r="AJ21" s="330">
        <f t="shared" si="278"/>
        <v>0</v>
      </c>
      <c r="AK21" s="330">
        <f t="shared" si="279"/>
        <v>120</v>
      </c>
      <c r="AL21" s="330">
        <f t="shared" si="280"/>
        <v>96</v>
      </c>
      <c r="AM21" s="330">
        <f t="shared" si="281"/>
        <v>6</v>
      </c>
      <c r="AN21" s="330">
        <f t="shared" si="282"/>
        <v>50</v>
      </c>
      <c r="AO21" s="330">
        <f t="shared" si="283"/>
        <v>8</v>
      </c>
      <c r="AP21" s="330">
        <f t="shared" si="338"/>
        <v>0</v>
      </c>
      <c r="AQ21" s="330">
        <f t="shared" si="339"/>
        <v>336</v>
      </c>
      <c r="AR21" s="330">
        <f t="shared" si="340"/>
        <v>336</v>
      </c>
      <c r="AS21" s="330">
        <f t="shared" si="341"/>
        <v>0</v>
      </c>
      <c r="AT21" s="739">
        <f t="shared" si="284"/>
        <v>50</v>
      </c>
      <c r="AU21" s="326"/>
      <c r="AV21" s="705">
        <f>COUNTIF(beosztás!$BP23:$CT23,"DE")*8</f>
        <v>16</v>
      </c>
      <c r="AW21" s="706">
        <f>COUNTIF(beosztás!$BP23:$CT23,"DU")*8</f>
        <v>0</v>
      </c>
      <c r="AX21" s="706">
        <f>COUNTIF(beosztás!$BP23:$CT23,"ÉJ")*8</f>
        <v>8</v>
      </c>
      <c r="AY21" s="706">
        <f>COUNTIF(beosztás!$BP23:$CT23,"N")*12</f>
        <v>72</v>
      </c>
      <c r="AZ21" s="706">
        <f>COUNTIF(beosztás!$BP23:$CT23,"é")*12</f>
        <v>24</v>
      </c>
      <c r="BA21" s="706">
        <f>SUM(beosztás!$BP23:$CT23)</f>
        <v>0</v>
      </c>
      <c r="BB21" s="706">
        <f>COUNTIF(beosztás!$BP23:$CT23,"FÜ")*8</f>
        <v>8</v>
      </c>
      <c r="BC21" s="895">
        <f>(COUNTIF(beosztás!$BP23:$CT23,"SN")*12)+(COUNTIF(beosztás!$BP23:$CT23,"SDE")*8)+(COUNTIF(beosztás!$BP23:$CT23,"SDU")*8)+(COUNTIF(beosztás!$BP23:$CT23,"SÉ")*12)+(COUNTIF(beosztás!$BP23:$CT23,"SÉJ")*8)+(COUNTIF(beosztás!$BP23:$CT23,"S1")*1)+(COUNTIF(beosztás!$BP23:$CT23,"S2")*2)+(COUNTIF(beosztás!$BP23:$CT23,"S3")*3)+(COUNTIF(beosztás!$BP23:$CT23,"S4")*4)+(COUNTIF(beosztás!$BP23:$CT23,"S5")*5)+(COUNTIF(beosztás!$BP23:$CT23,"S6")*6)+(COUNTIF(beosztás!$BP23:$CT23,"S7")*7)+(COUNTIF(beosztás!$BP23:$CT23,"S8")*8)+(COUNTIF(beosztás!$BP23:$CT23,"S9")*9)+(COUNTIF(beosztás!$BP23:$CT23,"S10")*10)+(COUNTIF(beosztás!$BP23:$CT23,"S11")*11)+(COUNTIF(beosztás!$BP23:$CT23,"S12")*12)</f>
        <v>32</v>
      </c>
      <c r="BD21" s="706">
        <f>COUNTIF(beosztás!$BP23:$CT23,"BN")*12+COUNTIF(beosztás!$BP23:$CT23,"BÉ")*12+COUNTIF(beosztás!$BP23:$CT23,"BDE")*8+COUNTIF(beosztás!$BP23:$CT23,"BDU")*8+COUNTIF(beosztás!$BP23:$CT23,"BÉJ")*8+COUNTIF(beosztás!$BP23:$CT23,"B1")*1+COUNTIF(beosztás!$BP23:$CT23,"B2")*2+COUNTIF(beosztás!$BP23:$CT23,"B3")*3+COUNTIF(beosztás!$BP23:$CT23,"B5")*5+COUNTIF(beosztás!$BP23:$CT23,"B6")*6+COUNTIF(beosztás!$BP23:$CT23,"B7")*7+COUNTIF(beosztás!$BP23:$CT23,"B8")*8+COUNTIF(beosztás!$BP23:$CT23,"B9")*9+COUNTIF(beosztás!$BP23:$CT23,"B10")*10+COUNTIF(beosztás!$BP23:$CT23,"B11")*11+COUNTIF(beosztás!$BP23:$CT23,"B12")*12+COUNTIF(beosztás!$BP23:$CT23,"BP")*0</f>
        <v>0</v>
      </c>
      <c r="BE21" s="330">
        <f t="shared" si="285"/>
        <v>152</v>
      </c>
      <c r="BF21" s="706">
        <f>IF(C21="",0,alapadatok!$AN$4)</f>
        <v>160</v>
      </c>
      <c r="BG21" s="330">
        <f t="shared" si="342"/>
        <v>-8</v>
      </c>
      <c r="BH21" s="739">
        <f t="shared" si="286"/>
        <v>32</v>
      </c>
      <c r="BI21" s="325"/>
      <c r="BJ21" s="705">
        <f>COUNTIF(beosztás!$CU23:$DX23,"DE")*8</f>
        <v>8</v>
      </c>
      <c r="BK21" s="706">
        <f>COUNTIF(beosztás!$CU23:$DX23,"DU")*8</f>
        <v>0</v>
      </c>
      <c r="BL21" s="706">
        <f>COUNTIF(beosztás!$CU23:$DX23,"ÉJ")*8</f>
        <v>0</v>
      </c>
      <c r="BM21" s="706">
        <f>COUNTIF(beosztás!$CU23:$DX23,"N")*12</f>
        <v>84</v>
      </c>
      <c r="BN21" s="706">
        <f>COUNTIF(beosztás!$CU23:$DX23,"É")*12</f>
        <v>84</v>
      </c>
      <c r="BO21" s="706">
        <f>SUM(beosztás!$CU23:$DX23)</f>
        <v>0</v>
      </c>
      <c r="BP21" s="895">
        <f>(COUNTIF(beosztás!$CU23:$DX23,"SN")*12)+(COUNTIF(beosztás!$CU23:$DX23,"SDE")*8)+(COUNTIF(beosztás!$CU23:$DX23,"SDU")*8)+(COUNTIF(beosztás!$CU23:$DX23,"SÉ")*12)+(COUNTIF(beosztás!$CU23:$DX23,"SÉJ")*8)+(COUNTIF(beosztás!$CU23:$DX23,"S1")*1)+(COUNTIF(beosztás!$CU23:$DX23,"S2")*2)+(COUNTIF(beosztás!$CU23:$DX23,"S3")*3)+(COUNTIF(beosztás!$CU23:$DX23,"S4")*4)+(COUNTIF(beosztás!$CU23:$DX23,"S5")*5)+(COUNTIF(beosztás!$CU23:$DX23,"S6")*6)+(COUNTIF(beosztás!$CU23:$DX23,"S7")*7)+(COUNTIF(beosztás!$CU23:$DX23,"S8")*8)+(COUNTIF(beosztás!$CU23:$DX23,"S9")*9)+(COUNTIF(beosztás!$CU23:$DX23,"S10")*10)+(COUNTIF(beosztás!$CU23:$DX23,"S11")*11)+(COUNTIF(beosztás!$CU23:$DX23,"S12")*12)</f>
        <v>0</v>
      </c>
      <c r="BQ21" s="706">
        <f>COUNTIF(beosztás!$CU23:$DX23,"FÜ")*8</f>
        <v>8</v>
      </c>
      <c r="BR21" s="706">
        <f>COUNTIF(beosztás!$CU23:$DX23,"BN")*12+COUNTIF(beosztás!$CU23:$DX23,"BÉ")*12+COUNTIF(beosztás!$CU23:$DX23,"BDE")*8+COUNTIF(beosztás!$CU23:$DX23,"BDU")*8+COUNTIF(beosztás!$CU23:$DX23,"BÉJ")*8+COUNTIF(beosztás!$CU23:$DX23,"B1")*1+COUNTIF(beosztás!$CU23:$DX23,"B2")*2+COUNTIF(beosztás!$CU23:$DX23,"B3")*3+COUNTIF(beosztás!$CU23:$DX23,"B5")*5+COUNTIF(beosztás!$CU23:$DX23,"B6")*6+COUNTIF(beosztás!$CU23:$DX23,"B7")*7+COUNTIF(beosztás!$CU23:$DX23,"B8")*8+COUNTIF(beosztás!$CU23:$DX23,"B9")*9+COUNTIF(beosztás!$CU23:$DX23,"B10")*10+COUNTIF(beosztás!$CU23:$DX23,"B11")*11+COUNTIF(beosztás!$CU23:$DX23,"B12")*12+COUNTIF(beosztás!$CU23:$DX23,"BP")*0</f>
        <v>0</v>
      </c>
      <c r="BS21" s="330">
        <f t="shared" si="343"/>
        <v>176</v>
      </c>
      <c r="BT21" s="706">
        <f>IF(C21="",0,alapadatok!$AN$5)</f>
        <v>168</v>
      </c>
      <c r="BU21" s="330">
        <f t="shared" si="344"/>
        <v>8</v>
      </c>
      <c r="BV21" s="739">
        <f t="shared" si="287"/>
        <v>0</v>
      </c>
      <c r="BW21" s="325"/>
      <c r="BX21" s="329">
        <f t="shared" si="345"/>
        <v>24</v>
      </c>
      <c r="BY21" s="330">
        <f t="shared" si="346"/>
        <v>0</v>
      </c>
      <c r="BZ21" s="330">
        <f t="shared" si="347"/>
        <v>8</v>
      </c>
      <c r="CA21" s="330">
        <f t="shared" si="348"/>
        <v>156</v>
      </c>
      <c r="CB21" s="330">
        <f t="shared" si="349"/>
        <v>108</v>
      </c>
      <c r="CC21" s="330">
        <f t="shared" si="350"/>
        <v>0</v>
      </c>
      <c r="CD21" s="330">
        <f t="shared" si="351"/>
        <v>32</v>
      </c>
      <c r="CE21" s="330">
        <f t="shared" si="352"/>
        <v>16</v>
      </c>
      <c r="CF21" s="330">
        <f t="shared" si="353"/>
        <v>0</v>
      </c>
      <c r="CG21" s="330">
        <f t="shared" si="354"/>
        <v>328</v>
      </c>
      <c r="CH21" s="330">
        <f t="shared" si="355"/>
        <v>328</v>
      </c>
      <c r="CI21" s="330">
        <f t="shared" si="356"/>
        <v>0</v>
      </c>
      <c r="CJ21" s="739">
        <f t="shared" si="294"/>
        <v>32</v>
      </c>
      <c r="CK21" s="326"/>
      <c r="CL21" s="705">
        <f>COUNTIF(beosztás!$DY23:$FC23,"DE")*8</f>
        <v>0</v>
      </c>
      <c r="CM21" s="706">
        <f>COUNTIF(beosztás!$DY23:$FC23,"DU")*8</f>
        <v>0</v>
      </c>
      <c r="CN21" s="706">
        <f>COUNTIF(beosztás!$DY23:$FC23,"ÉJ")*8</f>
        <v>0</v>
      </c>
      <c r="CO21" s="706">
        <f>COUNTIF(beosztás!$DY23:$FC23,"N")*12</f>
        <v>0</v>
      </c>
      <c r="CP21" s="706">
        <f>COUNTIF(beosztás!$DY23:$FC23,"é")*12</f>
        <v>0</v>
      </c>
      <c r="CQ21" s="706">
        <f>SUM(beosztás!$DY23:$FC23)</f>
        <v>0</v>
      </c>
      <c r="CR21" s="706">
        <f>COUNTIF(beosztás!$DY23:$FC23,"FÜ")*8</f>
        <v>16</v>
      </c>
      <c r="CS21" s="895">
        <f>(COUNTIF(beosztás!$DY23:$FC23,"SN")*12)+(COUNTIF(beosztás!$DY23:$FC23,"SDE")*8)+(COUNTIF(beosztás!$DY23:$FC23,"SDU")*8)+(COUNTIF(beosztás!$DY23:$FC23,"SÉ")*12)+(COUNTIF(beosztás!$DY23:$FC23,"SÉJ")*8)+(COUNTIF(beosztás!$DY23:$FC23,"S1")*1)+(COUNTIF(beosztás!$DY23:$FC23,"S2")*2)+(COUNTIF(beosztás!$DY23:$FC23,"S3")*3)+(COUNTIF(beosztás!$DY23:$FC23,"S4")*4)+(COUNTIF(beosztás!$DY23:$FC23,"S5")*5)+(COUNTIF(beosztás!$DY23:$FC23,"S6")*6)+(COUNTIF(beosztás!$DY23:$FC23,"S7")*7)+(COUNTIF(beosztás!$DY23:$FC23,"S8")*8)+(COUNTIF(beosztás!$DY23:$FC23,"S9")*9)+(COUNTIF(beosztás!$DY23:$FC23,"S10")*10)+(COUNTIF(beosztás!$DY23:$FC23,"S11")*11)+(COUNTIF(beosztás!$DY23:$FC23,"S12")*12)</f>
        <v>0</v>
      </c>
      <c r="CT21" s="706">
        <f>COUNTIF(beosztás!$DY23:$FC23,"BN")*12+COUNTIF(beosztás!$DY23:$FC23,"BÉ")*12+COUNTIF(beosztás!$DY23:$FC23,"BDE")*8+COUNTIF(beosztás!$DY23:$FC23,"BDU")*8+COUNTIF(beosztás!$DY23:$FC23,"BÉJ")*8+COUNTIF(beosztás!$DY23:$FC23,"B1")*1+COUNTIF(beosztás!$DY23:$FC23,"B2")*2+COUNTIF(beosztás!$DY23:$FC23,"B3")*3+COUNTIF(beosztás!$DY23:$FC23,"B5")*5+COUNTIF(beosztás!$DY23:$FC23,"B6")*6+COUNTIF(beosztás!$DY23:$FC23,"B7")*7+COUNTIF(beosztás!$DY23:$FC23,"B8")*8+COUNTIF(beosztás!$DY23:$FC23,"B9")*9+COUNTIF(beosztás!$DY23:$FC23,"B10")*10+COUNTIF(beosztás!$DY23:$FC23,"B11")*11+COUNTIF(beosztás!$DY23:$FC23,"B12")*12+COUNTIF(beosztás!$DY23:$FC23,"BP")*0</f>
        <v>0</v>
      </c>
      <c r="CU21" s="330">
        <f t="shared" si="357"/>
        <v>0</v>
      </c>
      <c r="CV21" s="706">
        <f>IF(C21="",0,alapadatok!$AN$6)</f>
        <v>168</v>
      </c>
      <c r="CW21" s="330">
        <f t="shared" si="358"/>
        <v>-168</v>
      </c>
      <c r="CX21" s="905">
        <f t="shared" si="295"/>
        <v>0</v>
      </c>
      <c r="CY21" s="325"/>
      <c r="CZ21" s="705">
        <f>COUNTIF(beosztás!$FD23:$GG23,"DE")*8</f>
        <v>0</v>
      </c>
      <c r="DA21" s="706">
        <f>COUNTIF(beosztás!$FD23:$GG23,"DU")*8</f>
        <v>0</v>
      </c>
      <c r="DB21" s="706">
        <f>COUNTIF(beosztás!$FD23:$GG23,"ÉJ")*8</f>
        <v>0</v>
      </c>
      <c r="DC21" s="706">
        <f>COUNTIF(beosztás!$FD23:$GG23,"N")*12</f>
        <v>0</v>
      </c>
      <c r="DD21" s="706">
        <f>COUNTIF(beosztás!$FD23:$GG23,"É")*12</f>
        <v>0</v>
      </c>
      <c r="DE21" s="706">
        <f>SUM(beosztás!$FD23:$GG23)</f>
        <v>0</v>
      </c>
      <c r="DF21" s="895">
        <f>(COUNTIF(beosztás!$FD23:$GG23,"SN")*12)+(COUNTIF(beosztás!$FD23:$GG23,"SDE")*8)+(COUNTIF(beosztás!$FD23:$GG23,"SDU")*8)+(COUNTIF(beosztás!$FD23:$GG23,"SÉ")*12)+(COUNTIF(beosztás!$FD23:$GG23,"SÉJ")*8)+(COUNTIF(beosztás!$FD23:$GG23,"S1")*1)+(COUNTIF(beosztás!$FD23:$GG23,"S2")*2)+(COUNTIF(beosztás!$FD23:$GG23,"S3")*3)+(COUNTIF(beosztás!$FD23:$GG23,"S4")*4)+(COUNTIF(beosztás!$FD23:$GG23,"S5")*5)+(COUNTIF(beosztás!$FD23:$GG23,"S6")*6)+(COUNTIF(beosztás!$FD23:$GG23,"S7")*7)+(COUNTIF(beosztás!$FD23:$GG23,"S8")*8)+(COUNTIF(beosztás!$FD23:$GG23,"S9")*9)+(COUNTIF(beosztás!$FD23:$GG23,"S10")*10)+(COUNTIF(beosztás!$FD23:$GG23,"S11")*11)+(COUNTIF(beosztás!$FD23:$GG23,"S12")*12)</f>
        <v>0</v>
      </c>
      <c r="DG21" s="706">
        <f>COUNTIF(beosztás!$FD23:$GG23,"FÜ")*8</f>
        <v>0</v>
      </c>
      <c r="DH21" s="706">
        <f>COUNTIF(beosztás!$FD23:$GG23,"BN")*12+COUNTIF(beosztás!$FD23:$GG23,"BÉ")*12+COUNTIF(beosztás!$FD23:$GG23,"BDE")*8+COUNTIF(beosztás!$FD23:$GG23,"BDU")*8+COUNTIF(beosztás!$FD23:$GG23,"BÉJ")*8+COUNTIF(beosztás!$FD23:$GG23,"B1")*1+COUNTIF(beosztás!$FD23:$GG23,"B2")*2+COUNTIF(beosztás!$FD23:$GG23,"B3")*3+COUNTIF(beosztás!$FD23:$GG23,"B5")*5+COUNTIF(beosztás!$FD23:$GG23,"B6")*6+COUNTIF(beosztás!$FD23:$GG23,"B7")*7+COUNTIF(beosztás!$FD23:$GG23,"B8")*8+COUNTIF(beosztás!$FD23:$GG23,"B9")*9+COUNTIF(beosztás!$FD23:$GG23,"B10")*10+COUNTIF(beosztás!$FD23:$GG23,"B11")*11+COUNTIF(beosztás!$FD23:$GG23,"B12")*12+COUNTIF(beosztás!$FD23:$GG23,"BP")*0</f>
        <v>0</v>
      </c>
      <c r="DI21" s="330">
        <f t="shared" si="296"/>
        <v>0</v>
      </c>
      <c r="DJ21" s="706">
        <f>IF(C21="",0,alapadatok!$AN$7)</f>
        <v>160</v>
      </c>
      <c r="DK21" s="330">
        <f t="shared" si="359"/>
        <v>-160</v>
      </c>
      <c r="DL21" s="739">
        <f t="shared" si="297"/>
        <v>0</v>
      </c>
      <c r="DM21" s="325"/>
      <c r="DN21" s="329">
        <f t="shared" si="360"/>
        <v>0</v>
      </c>
      <c r="DO21" s="330">
        <f t="shared" si="361"/>
        <v>0</v>
      </c>
      <c r="DP21" s="330">
        <f t="shared" si="362"/>
        <v>0</v>
      </c>
      <c r="DQ21" s="330">
        <f t="shared" si="363"/>
        <v>0</v>
      </c>
      <c r="DR21" s="330">
        <f t="shared" si="364"/>
        <v>0</v>
      </c>
      <c r="DS21" s="330">
        <f t="shared" si="365"/>
        <v>0</v>
      </c>
      <c r="DT21" s="330">
        <f t="shared" si="366"/>
        <v>0</v>
      </c>
      <c r="DU21" s="330">
        <f t="shared" si="367"/>
        <v>16</v>
      </c>
      <c r="DV21" s="330">
        <f t="shared" si="368"/>
        <v>0</v>
      </c>
      <c r="DW21" s="330">
        <f t="shared" si="369"/>
        <v>0</v>
      </c>
      <c r="DX21" s="330">
        <f t="shared" si="370"/>
        <v>328</v>
      </c>
      <c r="DY21" s="330">
        <f t="shared" si="371"/>
        <v>-328</v>
      </c>
      <c r="DZ21" s="905">
        <f t="shared" si="304"/>
        <v>0</v>
      </c>
      <c r="EA21" s="326"/>
      <c r="EB21" s="705">
        <f>COUNTIF(beosztás!$GH23:$HL23,"DE")*8</f>
        <v>0</v>
      </c>
      <c r="EC21" s="706">
        <f>COUNTIF(beosztás!$GH23:$HL23,"DU")*8</f>
        <v>0</v>
      </c>
      <c r="ED21" s="706">
        <f>COUNTIF(beosztás!$GH23:$HL23,"ÉJ")*8</f>
        <v>0</v>
      </c>
      <c r="EE21" s="706">
        <f>COUNTIF(beosztás!$GH23:$HL23,"N")*12</f>
        <v>0</v>
      </c>
      <c r="EF21" s="706">
        <f>COUNTIF(beosztás!$GH23:$HL23,"é")*12</f>
        <v>0</v>
      </c>
      <c r="EG21" s="706">
        <f>SUM(beosztás!$GH23:$HL23)</f>
        <v>0</v>
      </c>
      <c r="EH21" s="706">
        <f>COUNTIF(beosztás!$GH23:$HL23,"FÜ")*8</f>
        <v>0</v>
      </c>
      <c r="EI21" s="895">
        <f>(COUNTIF(beosztás!$GH23:$HL23,"SN")*12)+(COUNTIF(beosztás!$GH23:$HL23,"SDE")*8)+(COUNTIF(beosztás!$GH23:$HL23,"SDU")*8)+(COUNTIF(beosztás!$GH23:$HL23,"SÉ")*12)+(COUNTIF(beosztás!$GH23:$HL23,"SÉJ")*8)+(COUNTIF(beosztás!$GH23:$HL23,"S1")*1)+(COUNTIF(beosztás!$GH23:$HL23,"S2")*2)+(COUNTIF(beosztás!$GH23:$HL23,"S3")*3)+(COUNTIF(beosztás!$GH23:$HL23,"S4")*4)+(COUNTIF(beosztás!$GH23:$HL23,"S5")*5)+(COUNTIF(beosztás!$GH23:$HL23,"S6")*6)+(COUNTIF(beosztás!$GH23:$HL23,"S7")*7)+(COUNTIF(beosztás!$GH23:$HL23,"S8")*8)+(COUNTIF(beosztás!$GH23:$HL23,"S9")*9)+(COUNTIF(beosztás!$GH23:$HL23,"S10")*10)+(COUNTIF(beosztás!$GH23:$HL23,"S11")*11)+(COUNTIF(beosztás!$GH23:$HL23,"S12")*12)</f>
        <v>0</v>
      </c>
      <c r="EJ21" s="706">
        <f>COUNTIF(beosztás!$GH23:$HL23,"BN")*12+COUNTIF(beosztás!$GH23:$HL23,"BÉ")*12+COUNTIF(beosztás!$GH23:$HL23,"BDE")*8+COUNTIF(beosztás!$GH23:$HL23,"BDU")*8+COUNTIF(beosztás!$GH23:$HL23,"BÉJ")*8+COUNTIF(beosztás!$GH23:$HL23,"B1")*1+COUNTIF(beosztás!$GH23:$HL23,"B2")*2+COUNTIF(beosztás!$GH23:$HL23,"B3")*3+COUNTIF(beosztás!$GH23:$HL23,"B5")*5+COUNTIF(beosztás!$GH23:$HL23,"B6")*6+COUNTIF(beosztás!$GH23:$HL23,"B7")*7+COUNTIF(beosztás!$GH23:$HL23,"B8")*8+COUNTIF(beosztás!$GH23:$HL23,"B9")*9+COUNTIF(beosztás!$GH23:$HL23,"B10")*10+COUNTIF(beosztás!$GH23:$HL23,"B11")*11+COUNTIF(beosztás!$GH23:$HL23,"B12")*12+COUNTIF(beosztás!$GH23:$HL23,"BP")*0</f>
        <v>0</v>
      </c>
      <c r="EK21" s="330">
        <f t="shared" si="372"/>
        <v>0</v>
      </c>
      <c r="EL21" s="706">
        <f>IF(C21="",0,alapadatok!$AN$8)</f>
        <v>184</v>
      </c>
      <c r="EM21" s="330">
        <f t="shared" si="373"/>
        <v>-184</v>
      </c>
      <c r="EN21" s="905">
        <f t="shared" si="305"/>
        <v>0</v>
      </c>
      <c r="EO21" s="325"/>
      <c r="EP21" s="705">
        <f>COUNTIF(beosztás!$HM23:$IQ23,"DE")*8</f>
        <v>0</v>
      </c>
      <c r="EQ21" s="706">
        <f>COUNTIF(beosztás!$HM23:$IQ23,"DU")*8</f>
        <v>0</v>
      </c>
      <c r="ER21" s="706">
        <f>COUNTIF(beosztás!$HM23:$IQ23,"ÉJ")*8</f>
        <v>0</v>
      </c>
      <c r="ES21" s="706">
        <f>COUNTIF(beosztás!$HM23:$IQ23,"N")*12</f>
        <v>0</v>
      </c>
      <c r="ET21" s="706">
        <f>COUNTIF(beosztás!$HM23:$IQ23,"É")*12</f>
        <v>0</v>
      </c>
      <c r="EU21" s="706">
        <f>SUM(beosztás!$HM23:$IQ23)</f>
        <v>0</v>
      </c>
      <c r="EV21" s="895">
        <f>(COUNTIF(beosztás!$HM23:$IQ23,"SN")*12)+(COUNTIF(beosztás!$HM23:$IQ23,"SDE")*8)+(COUNTIF(beosztás!$HM23:$IQ23,"SDU")*8)+(COUNTIF(beosztás!$HM23:$IQ23,"SÉ")*12)+(COUNTIF(beosztás!$HM23:$IQ23,"SÉJ")*8)+(COUNTIF(beosztás!$HM23:$IQ23,"S1")*1)+(COUNTIF(beosztás!$HM23:$IQ23,"S2")*2)+(COUNTIF(beosztás!$HM23:$IQ23,"S3")*3)+(COUNTIF(beosztás!$HM23:$IQ23,"S4")*4)+(COUNTIF(beosztás!$HM23:$IQ23,"S5")*5)+(COUNTIF(beosztás!$HM23:$IQ23,"S6")*6)+(COUNTIF(beosztás!$HM23:$IQ23,"S7")*7)+(COUNTIF(beosztás!$HM23:$IQ23,"S8")*8)+(COUNTIF(beosztás!$HM23:$IQ23,"S9")*9)+(COUNTIF(beosztás!$HM23:$IQ23,"S10")*10)+(COUNTIF(beosztás!$HM23:$IQ23,"S11")*11)+(COUNTIF(beosztás!$HM23:$IQ23,"S12")*12)</f>
        <v>0</v>
      </c>
      <c r="EW21" s="706">
        <f>COUNTIF(beosztás!$HM23:$IQ23,"FÜ")*8</f>
        <v>8</v>
      </c>
      <c r="EX21" s="706">
        <f>COUNTIF(beosztás!$HM23:$IQ23,"BN")*12+COUNTIF(beosztás!$HM23:$IQ23,"BÉ")*12+COUNTIF(beosztás!$HM23:$IQ23,"BDE")*8+COUNTIF(beosztás!$HM23:$IQ23,"BDU")*8+COUNTIF(beosztás!$HM23:$IQ23,"BÉJ")*8+COUNTIF(beosztás!$HM23:$IQ23,"B1")*1+COUNTIF(beosztás!$HM23:$IQ23,"B2")*2+COUNTIF(beosztás!$HM23:$IQ23,"B3")*3+COUNTIF(beosztás!$HM23:$IQ23,"B5")*5+COUNTIF(beosztás!$HM23:$IQ23,"B6")*6+COUNTIF(beosztás!$HM23:$IQ23,"B7")*7+COUNTIF(beosztás!$HM23:$IQ23,"B8")*8+COUNTIF(beosztás!$HM23:$IQ23,"B9")*9+COUNTIF(beosztás!$HM23:$IQ23,"B10")*10+COUNTIF(beosztás!$HM23:$IQ23,"B11")*11+COUNTIF(beosztás!$HM23:$IQ23,"B12")*12+COUNTIF(beosztás!$HM23:$IQ23,"BP")*0</f>
        <v>0</v>
      </c>
      <c r="EY21" s="330">
        <f t="shared" si="306"/>
        <v>0</v>
      </c>
      <c r="EZ21" s="706">
        <f>IF(C21="",0,alapadatok!$AN$9)</f>
        <v>168</v>
      </c>
      <c r="FA21" s="330">
        <f t="shared" si="374"/>
        <v>-168</v>
      </c>
      <c r="FB21" s="905">
        <f t="shared" si="307"/>
        <v>0</v>
      </c>
      <c r="FC21" s="325"/>
      <c r="FD21" s="329">
        <f t="shared" si="375"/>
        <v>0</v>
      </c>
      <c r="FE21" s="330">
        <f t="shared" si="376"/>
        <v>0</v>
      </c>
      <c r="FF21" s="330">
        <f t="shared" si="377"/>
        <v>0</v>
      </c>
      <c r="FG21" s="330">
        <f t="shared" si="378"/>
        <v>0</v>
      </c>
      <c r="FH21" s="330">
        <f t="shared" si="379"/>
        <v>0</v>
      </c>
      <c r="FI21" s="330">
        <f t="shared" si="380"/>
        <v>0</v>
      </c>
      <c r="FJ21" s="330">
        <f t="shared" si="381"/>
        <v>0</v>
      </c>
      <c r="FK21" s="330">
        <f t="shared" si="382"/>
        <v>8</v>
      </c>
      <c r="FL21" s="330">
        <f t="shared" si="383"/>
        <v>0</v>
      </c>
      <c r="FM21" s="330">
        <f t="shared" si="384"/>
        <v>0</v>
      </c>
      <c r="FN21" s="330">
        <f t="shared" si="385"/>
        <v>352</v>
      </c>
      <c r="FO21" s="330">
        <f t="shared" si="386"/>
        <v>-352</v>
      </c>
      <c r="FP21" s="905">
        <f t="shared" si="314"/>
        <v>0</v>
      </c>
      <c r="FQ21" s="326"/>
      <c r="FR21" s="705">
        <f>COUNTIF(beosztás!$IR23:$JU23,"DE")*8</f>
        <v>0</v>
      </c>
      <c r="FS21" s="706">
        <f>COUNTIF(beosztás!$IR23:$JU23,"DU")*8</f>
        <v>0</v>
      </c>
      <c r="FT21" s="706">
        <f>COUNTIF(beosztás!$IR23:$JU23,"ÉJ")*8</f>
        <v>0</v>
      </c>
      <c r="FU21" s="706">
        <f>COUNTIF(beosztás!$IR23:$JU23,"N")*12</f>
        <v>0</v>
      </c>
      <c r="FV21" s="706">
        <f>COUNTIF(beosztás!$IR23:$JU23,"é")*12</f>
        <v>0</v>
      </c>
      <c r="FW21" s="706">
        <f>SUM(beosztás!$IR23:$JU23)</f>
        <v>0</v>
      </c>
      <c r="FX21" s="706">
        <f>COUNTIF(beosztás!$IR23:$JU23,"FÜ")*8</f>
        <v>0</v>
      </c>
      <c r="FY21" s="895">
        <f>(COUNTIF(beosztás!$IR23:$JU23,"SN")*12)+(COUNTIF(beosztás!$IR23:$JU23,"SDE")*8)+(COUNTIF(beosztás!$IR23:$JU23,"SDU")*8)+(COUNTIF(beosztás!$IR23:$JU23,"SÉ")*12)+(COUNTIF(beosztás!$IR23:$JU23,"SÉJ")*8)+(COUNTIF(beosztás!$IR23:$JU23,"S1")*1)+(COUNTIF(beosztás!$IR23:$JU23,"S2")*2)+(COUNTIF(beosztás!$IR23:$JU23,"S3")*3)+(COUNTIF(beosztás!$IR23:$JU23,"S4")*4)+(COUNTIF(beosztás!$IR23:$JU23,"S5")*5)+(COUNTIF(beosztás!$IR23:$JU23,"S6")*6)+(COUNTIF(beosztás!$IR23:$JU23,"S7")*7)+(COUNTIF(beosztás!$IR23:$JU23,"S8")*8)+(COUNTIF(beosztás!$IR23:$JU23,"S9")*9)+(COUNTIF(beosztás!$IR23:$JU23,"S10")*10)+(COUNTIF(beosztás!$IR23:$JU23,"S11")*11)+(COUNTIF(beosztás!$IR23:$JU23,"S12")*12)</f>
        <v>0</v>
      </c>
      <c r="FZ21" s="706">
        <f>COUNTIF(beosztás!$IR23:$JU23,"BN")*12+COUNTIF(beosztás!$IR23:$JU23,"BÉ")*12+COUNTIF(beosztás!$IR23:$JU23,"BDE")*8+COUNTIF(beosztás!$IR23:$JU23,"BDU")*8+COUNTIF(beosztás!$IR23:$JU23,"BÉJ")*8+COUNTIF(beosztás!$IR23:$JU23,"B1")*1+COUNTIF(beosztás!$IR23:$JU23,"B2")*2+COUNTIF(beosztás!$IR23:$JU23,"B3")*3+COUNTIF(beosztás!$IR23:$JU23,"B5")*5+COUNTIF(beosztás!$IR23:$JU23,"B6")*6+COUNTIF(beosztás!$IR23:$JU23,"B7")*7+COUNTIF(beosztás!$IR23:$JU23,"B8")*8+COUNTIF(beosztás!$IR23:$JU23,"B9")*9+COUNTIF(beosztás!$IR23:$JU23,"B10")*10+COUNTIF(beosztás!$IR23:$JU23,"B11")*11+COUNTIF(beosztás!$IR23:$JU23,"B12")*12+COUNTIF(beosztás!$IR23:$JU23,"BP")*0</f>
        <v>0</v>
      </c>
      <c r="GA21" s="330">
        <f t="shared" si="387"/>
        <v>0</v>
      </c>
      <c r="GB21" s="706">
        <f>IF(C21="",0,alapadatok!$AN$10)</f>
        <v>168</v>
      </c>
      <c r="GC21" s="330">
        <f t="shared" si="388"/>
        <v>-168</v>
      </c>
      <c r="GD21" s="905">
        <f t="shared" si="315"/>
        <v>0</v>
      </c>
      <c r="GE21" s="327"/>
      <c r="GF21" s="705">
        <f>COUNTIF(beosztás!$JV23:$KZ23,"DE")*8</f>
        <v>0</v>
      </c>
      <c r="GG21" s="706">
        <f>COUNTIF(beosztás!$JV23:$KZ23,"DU")*8</f>
        <v>0</v>
      </c>
      <c r="GH21" s="706">
        <f>COUNTIF(beosztás!$JV23:$KZ23,"ÉJ")*8</f>
        <v>0</v>
      </c>
      <c r="GI21" s="706">
        <f>COUNTIF(beosztás!$JV23:$KZ23,"N")*12</f>
        <v>0</v>
      </c>
      <c r="GJ21" s="706">
        <f>COUNTIF(beosztás!$JV23:$KZ23,"É")*12</f>
        <v>0</v>
      </c>
      <c r="GK21" s="706">
        <f>SUM(beosztás!$JV23:$KZ23)</f>
        <v>0</v>
      </c>
      <c r="GL21" s="895">
        <f>(COUNTIF(beosztás!$JV23:$KZ23,"SN")*12)+(COUNTIF(beosztás!$JV23:$KZ23,"SDE")*8)+(COUNTIF(beosztás!$JV23:$KZ23,"SDU")*8)+(COUNTIF(beosztás!$JV23:$KZ23,"SÉ")*12)+(COUNTIF(beosztás!$JV23:$KZ23,"SÉJ")*8)+(COUNTIF(beosztás!$JV23:$KZ23,"S1")*1)+(COUNTIF(beosztás!$JV23:$KZ23,"S2")*2)+(COUNTIF(beosztás!$JV23:$KZ23,"S3")*3)+(COUNTIF(beosztás!$JV23:$KZ23,"S4")*4)+(COUNTIF(beosztás!$JV23:$KZ23,"S5")*5)+(COUNTIF(beosztás!$JV23:$KZ23,"S6")*6)+(COUNTIF(beosztás!$JV23:$KZ23,"S7")*7)+(COUNTIF(beosztás!$JV23:$KZ23,"S8")*8)+(COUNTIF(beosztás!$JV23:$KZ23,"S9")*9)+(COUNTIF(beosztás!$JV23:$KZ23,"S10")*10)+(COUNTIF(beosztás!$JV23:$KZ23,"S11")*11)+(COUNTIF(beosztás!$JV23:$KZ23,"S12")*12)</f>
        <v>0</v>
      </c>
      <c r="GM21" s="706">
        <f>COUNTIF(beosztás!$JV23:$KZ23,"FÜ")*8</f>
        <v>8</v>
      </c>
      <c r="GN21" s="706">
        <f>COUNTIF(beosztás!$JV23:$KZ23,"BN")*12+COUNTIF(beosztás!$JV23:$KZ23,"BÉ")*12+COUNTIF(beosztás!$JV23:$KZ23,"BDE")*8+COUNTIF(beosztás!$JV23:$KZ23,"BDU")*8+COUNTIF(beosztás!$JV23:$KZ23,"BÉJ")*8+COUNTIF(beosztás!$JV23:$KZ23,"B1")*1+COUNTIF(beosztás!$JV23:$KZ23,"B2")*2+COUNTIF(beosztás!$JV23:$KZ23,"B3")*3+COUNTIF(beosztás!$JV23:$KZ23,"B5")*5+COUNTIF(beosztás!$JV23:$KZ23,"B6")*6+COUNTIF(beosztás!$JV23:$KZ23,"B7")*7+COUNTIF(beosztás!$JV23:$KZ23,"B8")*8+COUNTIF(beosztás!$JV23:$KZ23,"B9")*9+COUNTIF(beosztás!$JV23:$KZ23,"B10")*10+COUNTIF(beosztás!$JV23:$KZ23,"B11")*11+COUNTIF(beosztás!$JV23:$KZ23,"B12")*12+COUNTIF(beosztás!$JV23:$KZ23,"BP")*0</f>
        <v>0</v>
      </c>
      <c r="GO21" s="330">
        <f t="shared" si="316"/>
        <v>0</v>
      </c>
      <c r="GP21" s="706">
        <f>IF(C21="",0,alapadatok!$AN$11)</f>
        <v>176</v>
      </c>
      <c r="GQ21" s="330">
        <f t="shared" si="389"/>
        <v>-176</v>
      </c>
      <c r="GR21" s="905">
        <f t="shared" si="317"/>
        <v>0</v>
      </c>
      <c r="GS21" s="327"/>
      <c r="GT21" s="329">
        <f t="shared" si="390"/>
        <v>0</v>
      </c>
      <c r="GU21" s="330">
        <f t="shared" si="391"/>
        <v>0</v>
      </c>
      <c r="GV21" s="330">
        <f t="shared" si="392"/>
        <v>0</v>
      </c>
      <c r="GW21" s="330">
        <f t="shared" si="393"/>
        <v>0</v>
      </c>
      <c r="GX21" s="330">
        <f t="shared" si="394"/>
        <v>0</v>
      </c>
      <c r="GY21" s="330">
        <f t="shared" si="395"/>
        <v>0</v>
      </c>
      <c r="GZ21" s="330">
        <f t="shared" si="396"/>
        <v>0</v>
      </c>
      <c r="HA21" s="330">
        <f t="shared" si="397"/>
        <v>8</v>
      </c>
      <c r="HB21" s="330">
        <f t="shared" si="398"/>
        <v>0</v>
      </c>
      <c r="HC21" s="330">
        <f t="shared" si="399"/>
        <v>0</v>
      </c>
      <c r="HD21" s="330">
        <f t="shared" si="400"/>
        <v>344</v>
      </c>
      <c r="HE21" s="330">
        <f t="shared" si="401"/>
        <v>-344</v>
      </c>
      <c r="HF21" s="905">
        <f t="shared" si="324"/>
        <v>0</v>
      </c>
      <c r="HG21" s="326"/>
      <c r="HH21" s="705">
        <f>COUNTIF(beosztás!$LA23:$MD23,"DE")*8</f>
        <v>0</v>
      </c>
      <c r="HI21" s="706">
        <f>COUNTIF(beosztás!$LA23:$MD23,"DU")*8</f>
        <v>0</v>
      </c>
      <c r="HJ21" s="706">
        <f>COUNTIF(beosztás!$LA23:$MD23,"ÉJ")*8</f>
        <v>0</v>
      </c>
      <c r="HK21" s="706">
        <f>COUNTIF(beosztás!$LA23:$MD23,"N")*12</f>
        <v>0</v>
      </c>
      <c r="HL21" s="706">
        <f>COUNTIF(beosztás!$LA23:$MD23,"é")*12</f>
        <v>0</v>
      </c>
      <c r="HM21" s="706">
        <f>SUM(beosztás!$LA23:$MD23)</f>
        <v>0</v>
      </c>
      <c r="HN21" s="706">
        <f>COUNTIF(beosztás!$LA23:$MD23,"FÜ")*8</f>
        <v>8</v>
      </c>
      <c r="HO21" s="895">
        <f>(COUNTIF(beosztás!$LA23:$MD23,"SN")*12)+(COUNTIF(beosztás!$LA23:$MD23,"SDE")*8)+(COUNTIF(beosztás!$LA23:$MD23,"SDU")*8)+(COUNTIF(beosztás!$LA23:$MD23,"SÉ")*12)+(COUNTIF(beosztás!$LA23:$MD23,"SÉJ")*8)+(COUNTIF(beosztás!$LA23:$MD23,"S1")*1)+(COUNTIF(beosztás!$LA23:$MD23,"S2")*2)+(COUNTIF(beosztás!$LA23:$MD23,"S3")*3)+(COUNTIF(beosztás!$LA23:$MD23,"S4")*4)+(COUNTIF(beosztás!$LA23:$MD23,"S5")*5)+(COUNTIF(beosztás!$LA23:$MD23,"S6")*6)+(COUNTIF(beosztás!$LA23:$MD23,"S7")*7)+(COUNTIF(beosztás!$LA23:$MD23,"S8")*8)+(COUNTIF(beosztás!$LA23:$MD23,"S9")*9)+(COUNTIF(beosztás!$LA23:$MD23,"S10")*10)+(COUNTIF(beosztás!$LA23:$MD23,"S11")*11)+(COUNTIF(beosztás!$LA23:$MD23,"S12")*12)</f>
        <v>0</v>
      </c>
      <c r="HP21" s="706">
        <f>COUNTIF(beosztás!$LA23:$MD23,"BN")*12+COUNTIF(beosztás!$LA23:$MD23,"BÉ")*12+COUNTIF(beosztás!$LA23:$MD23,"BDE")*8+COUNTIF(beosztás!$LA23:$MD23,"BDU")*8+COUNTIF(beosztás!$LA23:$MD23,"BÉJ")*8+COUNTIF(beosztás!$LA23:$MD23,"B1")*1+COUNTIF(beosztás!$LA23:$MD23,"B2")*2+COUNTIF(beosztás!$LA23:$MD23,"B3")*3+COUNTIF(beosztás!$KZ23:$MC23,"B5")*5+COUNTIF(beosztás!$KZ23:$MC23,"B6")*6+COUNTIF(beosztás!$KZ23:$MC23,"B7")*7+COUNTIF(beosztás!$KZ23:$MC23,"B8")*8+COUNTIF(beosztás!$LA23:$MD23,"B9")*9+COUNTIF(beosztás!$LA23:$MD23,"B10")*10+COUNTIF(beosztás!$LA23:$MD23,"B11")*11+COUNTIF(beosztás!$LA23:$MD23,"B12")*12+COUNTIF(beosztás!$LA23:$MD23,"BP")*0</f>
        <v>0</v>
      </c>
      <c r="HQ21" s="330">
        <f t="shared" si="402"/>
        <v>0</v>
      </c>
      <c r="HR21" s="706">
        <f>IF(C21="",0,alapadatok!$AN$12)</f>
        <v>160</v>
      </c>
      <c r="HS21" s="330">
        <f t="shared" si="403"/>
        <v>-160</v>
      </c>
      <c r="HT21" s="905">
        <f t="shared" si="325"/>
        <v>0</v>
      </c>
      <c r="HU21" s="327"/>
      <c r="HV21" s="705">
        <f>COUNTIF(beosztás!$ME23:$NI23,"DE")*8</f>
        <v>0</v>
      </c>
      <c r="HW21" s="706">
        <f>COUNTIF(beosztás!$ME23:$NI23,"DU")*8</f>
        <v>0</v>
      </c>
      <c r="HX21" s="706">
        <f>COUNTIF(beosztás!$ME23:$NI23,"ÉJ")*8</f>
        <v>0</v>
      </c>
      <c r="HY21" s="706">
        <f>COUNTIF(beosztás!$ME23:$NI23,"N")*12</f>
        <v>0</v>
      </c>
      <c r="HZ21" s="706">
        <f>COUNTIF(beosztás!$ME23:$NI23,"É")*12</f>
        <v>0</v>
      </c>
      <c r="IA21" s="706">
        <f>SUM(beosztás!$ME23:$NI23)</f>
        <v>0</v>
      </c>
      <c r="IB21" s="706">
        <f>(COUNTIF(beosztás!$ME23:$NI23,"SN")*12)+(COUNTIF(beosztás!$ME23:$NI23,"SDE")*8)+(COUNTIF(beosztás!$ME23:$NI23,"SDU")*8)+(COUNTIF(beosztás!$ME23:$NI23,"SÉ")*12)+(COUNTIF(beosztás!$ME23:$NI23,"SÉJ")*8)+(COUNTIF(beosztás!$ME23:$NI23,"S1")*1)+(COUNTIF(beosztás!$ME23:$NI23,"S2")*2)+(COUNTIF(beosztás!$ME23:$NI23,"S3")*3)+(COUNTIF(beosztás!$ME23:$NI23,"S4")*4)+(COUNTIF(beosztás!$ME23:$NI23,"S5")*5)+(COUNTIF(beosztás!$ME23:$NI23,"S6")*6)+(COUNTIF(beosztás!$ME23:$NI23,"S7")*7)+(COUNTIF(beosztás!$ME23:$NI23,"S8")*8)+(COUNTIF(beosztás!$ME23:$NI23,"S9")*9)+(COUNTIF(beosztás!$ME23:$NI23,"S10")*10)+(COUNTIF(beosztás!$ME23:$NI23,"S11")*11)+(COUNTIF(beosztás!$ME23:$NI23,"S12")*12)</f>
        <v>0</v>
      </c>
      <c r="IC21" s="706">
        <f>COUNTIF(beosztás!$ME23:$NI23,"FÜ")*8</f>
        <v>16</v>
      </c>
      <c r="ID21" s="706">
        <f>COUNTIF(beosztás!$ME23:$NI23,"BN")*12+COUNTIF(beosztás!$ME23:$NI23,"BÉ")*12+COUNTIF(beosztás!$ME23:$NI23,"BDE")*8+COUNTIF(beosztás!$ME23:$NI23,"BDU")*8+COUNTIF(beosztás!$ME23:$NI23,"BÉJ")*8+COUNTIF(beosztás!$ME23:$NI23,"B1")*1+COUNTIF(beosztás!$ME23:$NI23,"B2")*2+COUNTIF(beosztás!$ME23:$NI23,"B3")*3+COUNTIF(beosztás!$ME23:$NI23,"B5")*5+COUNTIF(beosztás!$ME23:$NI23,"B6")*6+COUNTIF(beosztás!$ME23:$NI23,"B7")*7+COUNTIF(beosztás!$ME23:$NI23,"B8")*8+COUNTIF(beosztás!$ME23:$NI23,"B9")*9+COUNTIF(beosztás!$ME23:$NI23,"B10")*10+COUNTIF(beosztás!$ME23:$NI23,"B11")*11+COUNTIF(beosztás!$ME23:$NI23,"B12")*12+COUNTIF(beosztás!$ME23:$NI23,"BP")*0</f>
        <v>0</v>
      </c>
      <c r="IE21" s="330">
        <f t="shared" si="326"/>
        <v>0</v>
      </c>
      <c r="IF21" s="706">
        <f>IF(C21="",0,alapadatok!$AN$13)</f>
        <v>160</v>
      </c>
      <c r="IG21" s="330">
        <f t="shared" si="404"/>
        <v>-160</v>
      </c>
      <c r="IH21" s="739">
        <f t="shared" si="327"/>
        <v>0</v>
      </c>
      <c r="II21" s="327"/>
      <c r="IJ21" s="329">
        <f t="shared" si="405"/>
        <v>0</v>
      </c>
      <c r="IK21" s="330">
        <f t="shared" si="406"/>
        <v>0</v>
      </c>
      <c r="IL21" s="330">
        <f t="shared" si="407"/>
        <v>0</v>
      </c>
      <c r="IM21" s="330">
        <f t="shared" si="408"/>
        <v>0</v>
      </c>
      <c r="IN21" s="330">
        <f t="shared" si="409"/>
        <v>0</v>
      </c>
      <c r="IO21" s="330">
        <f t="shared" si="410"/>
        <v>0</v>
      </c>
      <c r="IP21" s="330">
        <f t="shared" si="411"/>
        <v>0</v>
      </c>
      <c r="IQ21" s="330">
        <f t="shared" si="412"/>
        <v>24</v>
      </c>
      <c r="IR21" s="330">
        <f t="shared" si="413"/>
        <v>0</v>
      </c>
      <c r="IS21" s="330">
        <f t="shared" si="414"/>
        <v>0</v>
      </c>
      <c r="IT21" s="330">
        <f t="shared" si="415"/>
        <v>320</v>
      </c>
      <c r="IU21" s="330">
        <f t="shared" si="416"/>
        <v>-320</v>
      </c>
      <c r="IV21" s="905">
        <f t="shared" si="334"/>
        <v>0</v>
      </c>
      <c r="IW21" s="328"/>
      <c r="JF21" s="21"/>
      <c r="JG21" s="21"/>
    </row>
    <row r="22" spans="1:267" x14ac:dyDescent="0.25">
      <c r="A22" s="385">
        <f>IF(beosztás!A24=0,"",beosztás!A24)</f>
        <v>6</v>
      </c>
      <c r="B22" s="386">
        <f>IF(beosztás!B24=0,"",beosztás!B24)</f>
        <v>205</v>
      </c>
      <c r="C22" s="387" t="str">
        <f>IF(beosztás!C24=0,"",beosztás!C24)</f>
        <v>Rakita János</v>
      </c>
      <c r="D22" s="388" t="str">
        <f>IF(beosztás!D24=0,"",beosztás!D24)</f>
        <v>End controller</v>
      </c>
      <c r="E22" s="18"/>
      <c r="F22" s="705">
        <f>COUNTIF(beosztás!$I24:$AM24,"DE")*8</f>
        <v>16</v>
      </c>
      <c r="G22" s="706">
        <f>COUNTIF(beosztás!$I24:$AM24,"DU")*8</f>
        <v>0</v>
      </c>
      <c r="H22" s="706">
        <f>COUNTIF(beosztás!$I24:$AM24,"ÉJ")*8</f>
        <v>0</v>
      </c>
      <c r="I22" s="706">
        <f>COUNTIF(beosztás!$I24:$AM24,"N")*12</f>
        <v>24</v>
      </c>
      <c r="J22" s="706">
        <f>COUNTIF(beosztás!$I24:$AM24,"é")*12</f>
        <v>24</v>
      </c>
      <c r="K22" s="706">
        <f>SUM(beosztás!$I24:$AM24)</f>
        <v>0</v>
      </c>
      <c r="L22" s="706">
        <f>COUNTIF(beosztás!$I24:$AM24,"FÜ")*8</f>
        <v>8</v>
      </c>
      <c r="M22" s="706">
        <f>(COUNTIF(beosztás!$I24:$AM24,"SN")*12)+(COUNTIF(beosztás!$I24:$AM24,"SDE")*8)+(COUNTIF(beosztás!$I24:$AM24,"SDU")*8)+(COUNTIF(beosztás!$I24:$AM24,"S1")*1)+(COUNTIF(beosztás!$I24:$AM24,"S2")*2)+(COUNTIF(beosztás!$I24:$AM24,"S3")*3)+(COUNTIF(beosztás!$I24:$AM24,"S4")*4)+(COUNTIF(beosztás!$I24:$AM24,"S5")*5)+(COUNTIF(beosztás!$I24:$AM24,"S6")*6)+(COUNTIF(beosztás!$I24:$AM24,"S7")*7)+(COUNTIF(beosztás!$I24:$AM24,"S8")*8)+(COUNTIF(beosztás!$I24:$AM24,"S9")*9)+(COUNTIF(beosztás!$I24:$AM24,"S10")*10)+(COUNTIF(beosztás!$I24:$AM24,"S11")*11)+(COUNTIF(beosztás!$I24:$AM24,"S12")*12)+(COUNTIF(beosztás!$I24:$AM24,"SÉ")*12)+(COUNTIF(beosztás!$I24:$AM24,"SÉJ")*8)</f>
        <v>24</v>
      </c>
      <c r="N22" s="706">
        <f>COUNTIF(beosztás!$I24:$AM24,"BN")*12+COUNTIF(beosztás!$I24:$AM24,"BÉ")*12+COUNTIF(beosztás!$I24:$AM24,"BDE")*8+COUNTIF(beosztás!$I24:$AM24,"BDU")*8+COUNTIF(beosztás!$I24:$AM24,"BÉJ")*8+COUNTIF(beosztás!$I24:$AM24,"B1")*1+COUNTIF(beosztás!$I24:$AM24,"B2")*2+COUNTIF(beosztás!$I24:$AM24,"B3")*3+COUNTIF(beosztás!$I24:$AM24,"B5")*5+COUNTIF(beosztás!$I24:$AM24,"B6")*6+COUNTIF(beosztás!$I24:$AM24,"B7")*7+COUNTIF(beosztás!$I24:$AM24,"B8")*8+COUNTIF(beosztás!$I24:$AM24,"B9")*9+COUNTIF(beosztás!$I24:$AM24,"B10")*10+COUNTIF(beosztás!$I24:$AM24,"B11")*11+COUNTIF(beosztás!$I24:$AM24,"B12")*12+COUNTIF(beosztás!$I24:$AM24,"BP")*0</f>
        <v>72</v>
      </c>
      <c r="O22" s="330">
        <f t="shared" si="273"/>
        <v>160</v>
      </c>
      <c r="P22" s="706">
        <f>IF(C22="",0,alapadatok!$AN$2)</f>
        <v>176</v>
      </c>
      <c r="Q22" s="330">
        <f t="shared" si="335"/>
        <v>-16</v>
      </c>
      <c r="R22" s="739">
        <f t="shared" si="274"/>
        <v>24</v>
      </c>
      <c r="S22" s="325"/>
      <c r="T22" s="705">
        <f>COUNTIF(beosztás!$AN24:$BO24,"DE")*8</f>
        <v>72</v>
      </c>
      <c r="U22" s="706">
        <f>COUNTIF(beosztás!$AN24:$BO24,"DU")*8</f>
        <v>0</v>
      </c>
      <c r="V22" s="706">
        <f>COUNTIF(beosztás!$AN24:$BO24,"ÉJ")*8</f>
        <v>0</v>
      </c>
      <c r="W22" s="706">
        <f>COUNTIF(beosztás!$AN24:$BO24,"N")*12</f>
        <v>72</v>
      </c>
      <c r="X22" s="706">
        <f>COUNTIF(beosztás!$AN24:$BO24,"É")*12</f>
        <v>36</v>
      </c>
      <c r="Y22" s="706">
        <f>SUM(beosztás!$AN24:$BO24)</f>
        <v>0</v>
      </c>
      <c r="Z22" s="706">
        <f>(COUNTIF(beosztás!$AN24:$BO24,"SN")*12)+(COUNTIF(beosztás!$AN24:$BO24,"SDE")*8)+(COUNTIF(beosztás!$AN24:$BO24,"SDU")*8)+(COUNTIF(beosztás!$AN24:$BO24,"SÉ")*12)+(COUNTIF(beosztás!$AN24:$BO24,"SÉJ")*8)+(COUNTIF(beosztás!$AN24:$BO24,"S1")*1)+(COUNTIF(beosztás!$AN24:$BO24,"S2")*2)+(COUNTIF(beosztás!$AN24:$BO24,"S3")*3)+(COUNTIF(beosztás!$AN24:$BO24,"S4")*4)+(COUNTIF(beosztás!$AN24:$BO24,"S5")*5)+(COUNTIF(beosztás!$AN24:$BO24,"S6")*6)+(COUNTIF(beosztás!$AN24:$BO24,"S7")*7)+(COUNTIF(beosztás!$AN24:$BO24,"S8")*8)+(COUNTIF(beosztás!$AN24:$BO24,"S9")*9)+(COUNTIF(beosztás!$AN24:$BO24,"S10")*10)+(COUNTIF(beosztás!$AN24:$BO24,"S11")*11)+(COUNTIF(beosztás!$AN24:$BO24,"S12")*12)</f>
        <v>0</v>
      </c>
      <c r="AA22" s="706">
        <f>COUNTIF(beosztás!$AN24:$BO24,"FÜ")*8</f>
        <v>0</v>
      </c>
      <c r="AB22" s="706">
        <f>COUNTIF(beosztás!$AN24:$BO24,"BN")*12+COUNTIF(beosztás!$AN24:$BO24,"BÉ")*12+COUNTIF(beosztás!$AN24:$BO24,"BDE")*8+COUNTIF(beosztás!$AN24:$BO24,"BDU")*8+COUNTIF(beosztás!$AN24:$BO24,"BÉJ")*8+COUNTIF(beosztás!$AN24:$BO24,"B1")*1+COUNTIF(beosztás!$AN24:$BO24,"B2")*2+COUNTIF(beosztás!$AN24:$BO24,"B3")*3+COUNTIF(beosztás!$AN24:$BO24,"B5")*5+COUNTIF(beosztás!$AN24:$BO24,"B6")*6+COUNTIF(beosztás!$AN24:$BO24,"B7")*7+COUNTIF(beosztás!$AN24:$BO24,"B8")*8+COUNTIF(beosztás!$AN24:$BO24,"B9")*9+COUNTIF(beosztás!$AN24:$BO24,"B10")*10+COUNTIF(beosztás!$AN24:$BO24,"B11")*11+COUNTIF(beosztás!$AN24:$BO24,"B12")*12+COUNTIF(beosztás!$AN24:$BO24,"BP")*0</f>
        <v>0</v>
      </c>
      <c r="AC22" s="330">
        <f t="shared" si="336"/>
        <v>180</v>
      </c>
      <c r="AD22" s="706">
        <f>IF(C22="",0,alapadatok!$AN$3)</f>
        <v>160</v>
      </c>
      <c r="AE22" s="330">
        <f t="shared" si="337"/>
        <v>20</v>
      </c>
      <c r="AF22" s="739">
        <f t="shared" si="275"/>
        <v>0</v>
      </c>
      <c r="AG22" s="325"/>
      <c r="AH22" s="329">
        <f t="shared" si="276"/>
        <v>88</v>
      </c>
      <c r="AI22" s="330">
        <f t="shared" si="277"/>
        <v>0</v>
      </c>
      <c r="AJ22" s="330">
        <f t="shared" si="278"/>
        <v>0</v>
      </c>
      <c r="AK22" s="330">
        <f t="shared" si="279"/>
        <v>96</v>
      </c>
      <c r="AL22" s="330">
        <f t="shared" si="280"/>
        <v>60</v>
      </c>
      <c r="AM22" s="330">
        <f t="shared" si="281"/>
        <v>0</v>
      </c>
      <c r="AN22" s="330">
        <f t="shared" si="282"/>
        <v>24</v>
      </c>
      <c r="AO22" s="330">
        <f t="shared" si="283"/>
        <v>8</v>
      </c>
      <c r="AP22" s="330">
        <f t="shared" si="338"/>
        <v>72</v>
      </c>
      <c r="AQ22" s="330">
        <f t="shared" si="339"/>
        <v>340</v>
      </c>
      <c r="AR22" s="330">
        <f t="shared" si="340"/>
        <v>336</v>
      </c>
      <c r="AS22" s="330">
        <f t="shared" si="341"/>
        <v>4</v>
      </c>
      <c r="AT22" s="739">
        <f t="shared" si="284"/>
        <v>24</v>
      </c>
      <c r="AU22" s="326"/>
      <c r="AV22" s="705">
        <f>COUNTIF(beosztás!$BP24:$CT24,"DE")*8</f>
        <v>16</v>
      </c>
      <c r="AW22" s="706">
        <f>COUNTIF(beosztás!$BP24:$CT24,"DU")*8</f>
        <v>0</v>
      </c>
      <c r="AX22" s="706">
        <f>COUNTIF(beosztás!$BP24:$CT24,"ÉJ")*8</f>
        <v>8</v>
      </c>
      <c r="AY22" s="706">
        <f>COUNTIF(beosztás!$BP24:$CT24,"N")*12</f>
        <v>72</v>
      </c>
      <c r="AZ22" s="706">
        <f>COUNTIF(beosztás!$BP24:$CT24,"é")*12</f>
        <v>24</v>
      </c>
      <c r="BA22" s="706">
        <f>SUM(beosztás!$BP24:$CT24)</f>
        <v>0</v>
      </c>
      <c r="BB22" s="706">
        <f>COUNTIF(beosztás!$BP24:$CT24,"FÜ")*8</f>
        <v>8</v>
      </c>
      <c r="BC22" s="895">
        <f>(COUNTIF(beosztás!$BP24:$CT24,"SN")*12)+(COUNTIF(beosztás!$BP24:$CT24,"SDE")*8)+(COUNTIF(beosztás!$BP24:$CT24,"SDU")*8)+(COUNTIF(beosztás!$BP24:$CT24,"SÉ")*12)+(COUNTIF(beosztás!$BP24:$CT24,"SÉJ")*8)+(COUNTIF(beosztás!$BP24:$CT24,"S1")*1)+(COUNTIF(beosztás!$BP24:$CT24,"S2")*2)+(COUNTIF(beosztás!$BP24:$CT24,"S3")*3)+(COUNTIF(beosztás!$BP24:$CT24,"S4")*4)+(COUNTIF(beosztás!$BP24:$CT24,"S5")*5)+(COUNTIF(beosztás!$BP24:$CT24,"S6")*6)+(COUNTIF(beosztás!$BP24:$CT24,"S7")*7)+(COUNTIF(beosztás!$BP24:$CT24,"S8")*8)+(COUNTIF(beosztás!$BP24:$CT24,"S9")*9)+(COUNTIF(beosztás!$BP24:$CT24,"S10")*10)+(COUNTIF(beosztás!$BP24:$CT24,"S11")*11)+(COUNTIF(beosztás!$BP24:$CT24,"S12")*12)</f>
        <v>32</v>
      </c>
      <c r="BD22" s="706">
        <f>COUNTIF(beosztás!$BP24:$CT24,"BN")*12+COUNTIF(beosztás!$BP24:$CT24,"BÉ")*12+COUNTIF(beosztás!$BP24:$CT24,"BDE")*8+COUNTIF(beosztás!$BP24:$CT24,"BDU")*8+COUNTIF(beosztás!$BP24:$CT24,"BÉJ")*8+COUNTIF(beosztás!$BP24:$CT24,"B1")*1+COUNTIF(beosztás!$BP24:$CT24,"B2")*2+COUNTIF(beosztás!$BP24:$CT24,"B3")*3+COUNTIF(beosztás!$BP24:$CT24,"B5")*5+COUNTIF(beosztás!$BP24:$CT24,"B6")*6+COUNTIF(beosztás!$BP24:$CT24,"B7")*7+COUNTIF(beosztás!$BP24:$CT24,"B8")*8+COUNTIF(beosztás!$BP24:$CT24,"B9")*9+COUNTIF(beosztás!$BP24:$CT24,"B10")*10+COUNTIF(beosztás!$BP24:$CT24,"B11")*11+COUNTIF(beosztás!$BP24:$CT24,"B12")*12+COUNTIF(beosztás!$BP24:$CT24,"BP")*0</f>
        <v>0</v>
      </c>
      <c r="BE22" s="330">
        <f t="shared" si="285"/>
        <v>152</v>
      </c>
      <c r="BF22" s="706">
        <f>IF(C22="",0,alapadatok!$AN$4)</f>
        <v>160</v>
      </c>
      <c r="BG22" s="330">
        <f t="shared" si="342"/>
        <v>-8</v>
      </c>
      <c r="BH22" s="739">
        <f t="shared" si="286"/>
        <v>32</v>
      </c>
      <c r="BI22" s="325"/>
      <c r="BJ22" s="705">
        <f>COUNTIF(beosztás!$CU24:$DX24,"DE")*8</f>
        <v>8</v>
      </c>
      <c r="BK22" s="706">
        <f>COUNTIF(beosztás!$CU24:$DX24,"DU")*8</f>
        <v>0</v>
      </c>
      <c r="BL22" s="706">
        <f>COUNTIF(beosztás!$CU24:$DX24,"ÉJ")*8</f>
        <v>0</v>
      </c>
      <c r="BM22" s="706">
        <f>COUNTIF(beosztás!$CU24:$DX24,"N")*12</f>
        <v>84</v>
      </c>
      <c r="BN22" s="706">
        <f>COUNTIF(beosztás!$CU24:$DX24,"É")*12</f>
        <v>84</v>
      </c>
      <c r="BO22" s="706">
        <f>SUM(beosztás!$CU24:$DX24)</f>
        <v>0</v>
      </c>
      <c r="BP22" s="895">
        <f>(COUNTIF(beosztás!$CU24:$DX24,"SN")*12)+(COUNTIF(beosztás!$CU24:$DX24,"SDE")*8)+(COUNTIF(beosztás!$CU24:$DX24,"SDU")*8)+(COUNTIF(beosztás!$CU24:$DX24,"SÉ")*12)+(COUNTIF(beosztás!$CU24:$DX24,"SÉJ")*8)+(COUNTIF(beosztás!$CU24:$DX24,"S1")*1)+(COUNTIF(beosztás!$CU24:$DX24,"S2")*2)+(COUNTIF(beosztás!$CU24:$DX24,"S3")*3)+(COUNTIF(beosztás!$CU24:$DX24,"S4")*4)+(COUNTIF(beosztás!$CU24:$DX24,"S5")*5)+(COUNTIF(beosztás!$CU24:$DX24,"S6")*6)+(COUNTIF(beosztás!$CU24:$DX24,"S7")*7)+(COUNTIF(beosztás!$CU24:$DX24,"S8")*8)+(COUNTIF(beosztás!$CU24:$DX24,"S9")*9)+(COUNTIF(beosztás!$CU24:$DX24,"S10")*10)+(COUNTIF(beosztás!$CU24:$DX24,"S11")*11)+(COUNTIF(beosztás!$CU24:$DX24,"S12")*12)</f>
        <v>0</v>
      </c>
      <c r="BQ22" s="706">
        <f>COUNTIF(beosztás!$CU24:$DX24,"FÜ")*8</f>
        <v>8</v>
      </c>
      <c r="BR22" s="706">
        <f>COUNTIF(beosztás!$CU24:$DX24,"BN")*12+COUNTIF(beosztás!$CU24:$DX24,"BÉ")*12+COUNTIF(beosztás!$CU24:$DX24,"BDE")*8+COUNTIF(beosztás!$CU24:$DX24,"BDU")*8+COUNTIF(beosztás!$CU24:$DX24,"BÉJ")*8+COUNTIF(beosztás!$CU24:$DX24,"B1")*1+COUNTIF(beosztás!$CU24:$DX24,"B2")*2+COUNTIF(beosztás!$CU24:$DX24,"B3")*3+COUNTIF(beosztás!$CU24:$DX24,"B5")*5+COUNTIF(beosztás!$CU24:$DX24,"B6")*6+COUNTIF(beosztás!$CU24:$DX24,"B7")*7+COUNTIF(beosztás!$CU24:$DX24,"B8")*8+COUNTIF(beosztás!$CU24:$DX24,"B9")*9+COUNTIF(beosztás!$CU24:$DX24,"B10")*10+COUNTIF(beosztás!$CU24:$DX24,"B11")*11+COUNTIF(beosztás!$CU24:$DX24,"B12")*12+COUNTIF(beosztás!$CU24:$DX24,"BP")*0</f>
        <v>0</v>
      </c>
      <c r="BS22" s="330">
        <f t="shared" si="343"/>
        <v>176</v>
      </c>
      <c r="BT22" s="706">
        <f>IF(C22="",0,alapadatok!$AN$5)</f>
        <v>168</v>
      </c>
      <c r="BU22" s="330">
        <f t="shared" si="344"/>
        <v>8</v>
      </c>
      <c r="BV22" s="739">
        <f t="shared" si="287"/>
        <v>0</v>
      </c>
      <c r="BW22" s="325"/>
      <c r="BX22" s="329">
        <f t="shared" si="345"/>
        <v>24</v>
      </c>
      <c r="BY22" s="330">
        <f t="shared" si="346"/>
        <v>0</v>
      </c>
      <c r="BZ22" s="330">
        <f t="shared" si="347"/>
        <v>8</v>
      </c>
      <c r="CA22" s="330">
        <f t="shared" si="348"/>
        <v>156</v>
      </c>
      <c r="CB22" s="330">
        <f t="shared" si="349"/>
        <v>108</v>
      </c>
      <c r="CC22" s="330">
        <f t="shared" si="350"/>
        <v>0</v>
      </c>
      <c r="CD22" s="330">
        <f t="shared" si="351"/>
        <v>32</v>
      </c>
      <c r="CE22" s="330">
        <f t="shared" si="352"/>
        <v>16</v>
      </c>
      <c r="CF22" s="330">
        <f t="shared" si="353"/>
        <v>0</v>
      </c>
      <c r="CG22" s="330">
        <f t="shared" si="354"/>
        <v>328</v>
      </c>
      <c r="CH22" s="330">
        <f t="shared" si="355"/>
        <v>328</v>
      </c>
      <c r="CI22" s="330">
        <f t="shared" si="356"/>
        <v>0</v>
      </c>
      <c r="CJ22" s="739">
        <f t="shared" si="294"/>
        <v>32</v>
      </c>
      <c r="CK22" s="326"/>
      <c r="CL22" s="705">
        <f>COUNTIF(beosztás!$DY24:$FC24,"DE")*8</f>
        <v>0</v>
      </c>
      <c r="CM22" s="706">
        <f>COUNTIF(beosztás!$DY24:$FC24,"DU")*8</f>
        <v>0</v>
      </c>
      <c r="CN22" s="706">
        <f>COUNTIF(beosztás!$DY24:$FC24,"ÉJ")*8</f>
        <v>0</v>
      </c>
      <c r="CO22" s="706">
        <f>COUNTIF(beosztás!$DY24:$FC24,"N")*12</f>
        <v>0</v>
      </c>
      <c r="CP22" s="706">
        <f>COUNTIF(beosztás!$DY24:$FC24,"é")*12</f>
        <v>0</v>
      </c>
      <c r="CQ22" s="706">
        <f>SUM(beosztás!$DY24:$FC24)</f>
        <v>0</v>
      </c>
      <c r="CR22" s="706">
        <f>COUNTIF(beosztás!$DY24:$FC24,"FÜ")*8</f>
        <v>16</v>
      </c>
      <c r="CS22" s="895">
        <f>(COUNTIF(beosztás!$DY24:$FC24,"SN")*12)+(COUNTIF(beosztás!$DY24:$FC24,"SDE")*8)+(COUNTIF(beosztás!$DY24:$FC24,"SDU")*8)+(COUNTIF(beosztás!$DY24:$FC24,"SÉ")*12)+(COUNTIF(beosztás!$DY24:$FC24,"SÉJ")*8)+(COUNTIF(beosztás!$DY24:$FC24,"S1")*1)+(COUNTIF(beosztás!$DY24:$FC24,"S2")*2)+(COUNTIF(beosztás!$DY24:$FC24,"S3")*3)+(COUNTIF(beosztás!$DY24:$FC24,"S4")*4)+(COUNTIF(beosztás!$DY24:$FC24,"S5")*5)+(COUNTIF(beosztás!$DY24:$FC24,"S6")*6)+(COUNTIF(beosztás!$DY24:$FC24,"S7")*7)+(COUNTIF(beosztás!$DY24:$FC24,"S8")*8)+(COUNTIF(beosztás!$DY24:$FC24,"S9")*9)+(COUNTIF(beosztás!$DY24:$FC24,"S10")*10)+(COUNTIF(beosztás!$DY24:$FC24,"S11")*11)+(COUNTIF(beosztás!$DY24:$FC24,"S12")*12)</f>
        <v>0</v>
      </c>
      <c r="CT22" s="706">
        <f>COUNTIF(beosztás!$DY24:$FC24,"BN")*12+COUNTIF(beosztás!$DY24:$FC24,"BÉ")*12+COUNTIF(beosztás!$DY24:$FC24,"BDE")*8+COUNTIF(beosztás!$DY24:$FC24,"BDU")*8+COUNTIF(beosztás!$DY24:$FC24,"BÉJ")*8+COUNTIF(beosztás!$DY24:$FC24,"B1")*1+COUNTIF(beosztás!$DY24:$FC24,"B2")*2+COUNTIF(beosztás!$DY24:$FC24,"B3")*3+COUNTIF(beosztás!$DY24:$FC24,"B5")*5+COUNTIF(beosztás!$DY24:$FC24,"B6")*6+COUNTIF(beosztás!$DY24:$FC24,"B7")*7+COUNTIF(beosztás!$DY24:$FC24,"B8")*8+COUNTIF(beosztás!$DY24:$FC24,"B9")*9+COUNTIF(beosztás!$DY24:$FC24,"B10")*10+COUNTIF(beosztás!$DY24:$FC24,"B11")*11+COUNTIF(beosztás!$DY24:$FC24,"B12")*12+COUNTIF(beosztás!$DY24:$FC24,"BP")*0</f>
        <v>0</v>
      </c>
      <c r="CU22" s="330">
        <f t="shared" si="357"/>
        <v>0</v>
      </c>
      <c r="CV22" s="706">
        <f>IF(C22="",0,alapadatok!$AN$6)</f>
        <v>168</v>
      </c>
      <c r="CW22" s="330">
        <f t="shared" si="358"/>
        <v>-168</v>
      </c>
      <c r="CX22" s="905">
        <f t="shared" si="295"/>
        <v>0</v>
      </c>
      <c r="CY22" s="325"/>
      <c r="CZ22" s="705">
        <f>COUNTIF(beosztás!$FD24:$GG24,"DE")*8</f>
        <v>0</v>
      </c>
      <c r="DA22" s="706">
        <f>COUNTIF(beosztás!$FD24:$GG24,"DU")*8</f>
        <v>0</v>
      </c>
      <c r="DB22" s="706">
        <f>COUNTIF(beosztás!$FD24:$GG24,"ÉJ")*8</f>
        <v>0</v>
      </c>
      <c r="DC22" s="706">
        <f>COUNTIF(beosztás!$FD24:$GG24,"N")*12</f>
        <v>0</v>
      </c>
      <c r="DD22" s="706">
        <f>COUNTIF(beosztás!$FD24:$GG24,"É")*12</f>
        <v>0</v>
      </c>
      <c r="DE22" s="706">
        <f>SUM(beosztás!$FD24:$GG24)</f>
        <v>0</v>
      </c>
      <c r="DF22" s="895">
        <f>(COUNTIF(beosztás!$FD24:$GG24,"SN")*12)+(COUNTIF(beosztás!$FD24:$GG24,"SDE")*8)+(COUNTIF(beosztás!$FD24:$GG24,"SDU")*8)+(COUNTIF(beosztás!$FD24:$GG24,"SÉ")*12)+(COUNTIF(beosztás!$FD24:$GG24,"SÉJ")*8)+(COUNTIF(beosztás!$FD24:$GG24,"S1")*1)+(COUNTIF(beosztás!$FD24:$GG24,"S2")*2)+(COUNTIF(beosztás!$FD24:$GG24,"S3")*3)+(COUNTIF(beosztás!$FD24:$GG24,"S4")*4)+(COUNTIF(beosztás!$FD24:$GG24,"S5")*5)+(COUNTIF(beosztás!$FD24:$GG24,"S6")*6)+(COUNTIF(beosztás!$FD24:$GG24,"S7")*7)+(COUNTIF(beosztás!$FD24:$GG24,"S8")*8)+(COUNTIF(beosztás!$FD24:$GG24,"S9")*9)+(COUNTIF(beosztás!$FD24:$GG24,"S10")*10)+(COUNTIF(beosztás!$FD24:$GG24,"S11")*11)+(COUNTIF(beosztás!$FD24:$GG24,"S12")*12)</f>
        <v>0</v>
      </c>
      <c r="DG22" s="706">
        <f>COUNTIF(beosztás!$FD24:$GG24,"FÜ")*8</f>
        <v>0</v>
      </c>
      <c r="DH22" s="706">
        <f>COUNTIF(beosztás!$FD24:$GG24,"BN")*12+COUNTIF(beosztás!$FD24:$GG24,"BÉ")*12+COUNTIF(beosztás!$FD24:$GG24,"BDE")*8+COUNTIF(beosztás!$FD24:$GG24,"BDU")*8+COUNTIF(beosztás!$FD24:$GG24,"BÉJ")*8+COUNTIF(beosztás!$FD24:$GG24,"B1")*1+COUNTIF(beosztás!$FD24:$GG24,"B2")*2+COUNTIF(beosztás!$FD24:$GG24,"B3")*3+COUNTIF(beosztás!$FD24:$GG24,"B5")*5+COUNTIF(beosztás!$FD24:$GG24,"B6")*6+COUNTIF(beosztás!$FD24:$GG24,"B7")*7+COUNTIF(beosztás!$FD24:$GG24,"B8")*8+COUNTIF(beosztás!$FD24:$GG24,"B9")*9+COUNTIF(beosztás!$FD24:$GG24,"B10")*10+COUNTIF(beosztás!$FD24:$GG24,"B11")*11+COUNTIF(beosztás!$FD24:$GG24,"B12")*12+COUNTIF(beosztás!$FD24:$GG24,"BP")*0</f>
        <v>0</v>
      </c>
      <c r="DI22" s="330">
        <f t="shared" si="296"/>
        <v>0</v>
      </c>
      <c r="DJ22" s="706">
        <f>IF(C22="",0,alapadatok!$AN$7)</f>
        <v>160</v>
      </c>
      <c r="DK22" s="330">
        <f t="shared" si="359"/>
        <v>-160</v>
      </c>
      <c r="DL22" s="739">
        <f t="shared" si="297"/>
        <v>0</v>
      </c>
      <c r="DM22" s="325"/>
      <c r="DN22" s="329">
        <f t="shared" si="360"/>
        <v>0</v>
      </c>
      <c r="DO22" s="330">
        <f t="shared" si="361"/>
        <v>0</v>
      </c>
      <c r="DP22" s="330">
        <f t="shared" si="362"/>
        <v>0</v>
      </c>
      <c r="DQ22" s="330">
        <f t="shared" si="363"/>
        <v>0</v>
      </c>
      <c r="DR22" s="330">
        <f t="shared" si="364"/>
        <v>0</v>
      </c>
      <c r="DS22" s="330">
        <f t="shared" si="365"/>
        <v>0</v>
      </c>
      <c r="DT22" s="330">
        <f t="shared" si="366"/>
        <v>0</v>
      </c>
      <c r="DU22" s="330">
        <f t="shared" si="367"/>
        <v>16</v>
      </c>
      <c r="DV22" s="330">
        <f t="shared" si="368"/>
        <v>0</v>
      </c>
      <c r="DW22" s="330">
        <f t="shared" si="369"/>
        <v>0</v>
      </c>
      <c r="DX22" s="330">
        <f t="shared" si="370"/>
        <v>328</v>
      </c>
      <c r="DY22" s="330">
        <f t="shared" si="371"/>
        <v>-328</v>
      </c>
      <c r="DZ22" s="905">
        <f t="shared" si="304"/>
        <v>0</v>
      </c>
      <c r="EA22" s="326"/>
      <c r="EB22" s="705">
        <f>COUNTIF(beosztás!$GH24:$HL24,"DE")*8</f>
        <v>0</v>
      </c>
      <c r="EC22" s="706">
        <f>COUNTIF(beosztás!$GH24:$HL24,"DU")*8</f>
        <v>0</v>
      </c>
      <c r="ED22" s="706">
        <f>COUNTIF(beosztás!$GH24:$HL24,"ÉJ")*8</f>
        <v>0</v>
      </c>
      <c r="EE22" s="706">
        <f>COUNTIF(beosztás!$GH24:$HL24,"N")*12</f>
        <v>0</v>
      </c>
      <c r="EF22" s="706">
        <f>COUNTIF(beosztás!$GH24:$HL24,"é")*12</f>
        <v>0</v>
      </c>
      <c r="EG22" s="706">
        <f>SUM(beosztás!$GH24:$HL24)</f>
        <v>0</v>
      </c>
      <c r="EH22" s="706">
        <f>COUNTIF(beosztás!$GH24:$HL24,"FÜ")*8</f>
        <v>0</v>
      </c>
      <c r="EI22" s="895">
        <f>(COUNTIF(beosztás!$GH24:$HL24,"SN")*12)+(COUNTIF(beosztás!$GH24:$HL24,"SDE")*8)+(COUNTIF(beosztás!$GH24:$HL24,"SDU")*8)+(COUNTIF(beosztás!$GH24:$HL24,"SÉ")*12)+(COUNTIF(beosztás!$GH24:$HL24,"SÉJ")*8)+(COUNTIF(beosztás!$GH24:$HL24,"S1")*1)+(COUNTIF(beosztás!$GH24:$HL24,"S2")*2)+(COUNTIF(beosztás!$GH24:$HL24,"S3")*3)+(COUNTIF(beosztás!$GH24:$HL24,"S4")*4)+(COUNTIF(beosztás!$GH24:$HL24,"S5")*5)+(COUNTIF(beosztás!$GH24:$HL24,"S6")*6)+(COUNTIF(beosztás!$GH24:$HL24,"S7")*7)+(COUNTIF(beosztás!$GH24:$HL24,"S8")*8)+(COUNTIF(beosztás!$GH24:$HL24,"S9")*9)+(COUNTIF(beosztás!$GH24:$HL24,"S10")*10)+(COUNTIF(beosztás!$GH24:$HL24,"S11")*11)+(COUNTIF(beosztás!$GH24:$HL24,"S12")*12)</f>
        <v>0</v>
      </c>
      <c r="EJ22" s="706">
        <f>COUNTIF(beosztás!$GH24:$HL24,"BN")*12+COUNTIF(beosztás!$GH24:$HL24,"BÉ")*12+COUNTIF(beosztás!$GH24:$HL24,"BDE")*8+COUNTIF(beosztás!$GH24:$HL24,"BDU")*8+COUNTIF(beosztás!$GH24:$HL24,"BÉJ")*8+COUNTIF(beosztás!$GH24:$HL24,"B1")*1+COUNTIF(beosztás!$GH24:$HL24,"B2")*2+COUNTIF(beosztás!$GH24:$HL24,"B3")*3+COUNTIF(beosztás!$GH24:$HL24,"B5")*5+COUNTIF(beosztás!$GH24:$HL24,"B6")*6+COUNTIF(beosztás!$GH24:$HL24,"B7")*7+COUNTIF(beosztás!$GH24:$HL24,"B8")*8+COUNTIF(beosztás!$GH24:$HL24,"B9")*9+COUNTIF(beosztás!$GH24:$HL24,"B10")*10+COUNTIF(beosztás!$GH24:$HL24,"B11")*11+COUNTIF(beosztás!$GH24:$HL24,"B12")*12+COUNTIF(beosztás!$GH24:$HL24,"BP")*0</f>
        <v>0</v>
      </c>
      <c r="EK22" s="330">
        <f t="shared" si="372"/>
        <v>0</v>
      </c>
      <c r="EL22" s="706">
        <f>IF(C22="",0,alapadatok!$AN$8)</f>
        <v>184</v>
      </c>
      <c r="EM22" s="330">
        <f t="shared" si="373"/>
        <v>-184</v>
      </c>
      <c r="EN22" s="905">
        <f t="shared" si="305"/>
        <v>0</v>
      </c>
      <c r="EO22" s="325"/>
      <c r="EP22" s="705">
        <f>COUNTIF(beosztás!$HM24:$IQ24,"DE")*8</f>
        <v>0</v>
      </c>
      <c r="EQ22" s="706">
        <f>COUNTIF(beosztás!$HM24:$IQ24,"DU")*8</f>
        <v>0</v>
      </c>
      <c r="ER22" s="706">
        <f>COUNTIF(beosztás!$HM24:$IQ24,"ÉJ")*8</f>
        <v>0</v>
      </c>
      <c r="ES22" s="706">
        <f>COUNTIF(beosztás!$HM24:$IQ24,"N")*12</f>
        <v>0</v>
      </c>
      <c r="ET22" s="706">
        <f>COUNTIF(beosztás!$HM24:$IQ24,"É")*12</f>
        <v>0</v>
      </c>
      <c r="EU22" s="706">
        <f>SUM(beosztás!$HM24:$IQ24)</f>
        <v>0</v>
      </c>
      <c r="EV22" s="895">
        <f>(COUNTIF(beosztás!$HM24:$IQ24,"SN")*12)+(COUNTIF(beosztás!$HM24:$IQ24,"SDE")*8)+(COUNTIF(beosztás!$HM24:$IQ24,"SDU")*8)+(COUNTIF(beosztás!$HM24:$IQ24,"SÉ")*12)+(COUNTIF(beosztás!$HM24:$IQ24,"SÉJ")*8)+(COUNTIF(beosztás!$HM24:$IQ24,"S1")*1)+(COUNTIF(beosztás!$HM24:$IQ24,"S2")*2)+(COUNTIF(beosztás!$HM24:$IQ24,"S3")*3)+(COUNTIF(beosztás!$HM24:$IQ24,"S4")*4)+(COUNTIF(beosztás!$HM24:$IQ24,"S5")*5)+(COUNTIF(beosztás!$HM24:$IQ24,"S6")*6)+(COUNTIF(beosztás!$HM24:$IQ24,"S7")*7)+(COUNTIF(beosztás!$HM24:$IQ24,"S8")*8)+(COUNTIF(beosztás!$HM24:$IQ24,"S9")*9)+(COUNTIF(beosztás!$HM24:$IQ24,"S10")*10)+(COUNTIF(beosztás!$HM24:$IQ24,"S11")*11)+(COUNTIF(beosztás!$HM24:$IQ24,"S12")*12)</f>
        <v>0</v>
      </c>
      <c r="EW22" s="706">
        <f>COUNTIF(beosztás!$HM24:$IQ24,"FÜ")*8</f>
        <v>8</v>
      </c>
      <c r="EX22" s="706">
        <f>COUNTIF(beosztás!$HM24:$IQ24,"BN")*12+COUNTIF(beosztás!$HM24:$IQ24,"BÉ")*12+COUNTIF(beosztás!$HM24:$IQ24,"BDE")*8+COUNTIF(beosztás!$HM24:$IQ24,"BDU")*8+COUNTIF(beosztás!$HM24:$IQ24,"BÉJ")*8+COUNTIF(beosztás!$HM24:$IQ24,"B1")*1+COUNTIF(beosztás!$HM24:$IQ24,"B2")*2+COUNTIF(beosztás!$HM24:$IQ24,"B3")*3+COUNTIF(beosztás!$HM24:$IQ24,"B5")*5+COUNTIF(beosztás!$HM24:$IQ24,"B6")*6+COUNTIF(beosztás!$HM24:$IQ24,"B7")*7+COUNTIF(beosztás!$HM24:$IQ24,"B8")*8+COUNTIF(beosztás!$HM24:$IQ24,"B9")*9+COUNTIF(beosztás!$HM24:$IQ24,"B10")*10+COUNTIF(beosztás!$HM24:$IQ24,"B11")*11+COUNTIF(beosztás!$HM24:$IQ24,"B12")*12+COUNTIF(beosztás!$HM24:$IQ24,"BP")*0</f>
        <v>0</v>
      </c>
      <c r="EY22" s="330">
        <f t="shared" si="306"/>
        <v>0</v>
      </c>
      <c r="EZ22" s="706">
        <f>IF(C22="",0,alapadatok!$AN$9)</f>
        <v>168</v>
      </c>
      <c r="FA22" s="330">
        <f t="shared" si="374"/>
        <v>-168</v>
      </c>
      <c r="FB22" s="905">
        <f t="shared" si="307"/>
        <v>0</v>
      </c>
      <c r="FC22" s="325"/>
      <c r="FD22" s="329">
        <f t="shared" si="375"/>
        <v>0</v>
      </c>
      <c r="FE22" s="330">
        <f t="shared" si="376"/>
        <v>0</v>
      </c>
      <c r="FF22" s="330">
        <f t="shared" si="377"/>
        <v>0</v>
      </c>
      <c r="FG22" s="330">
        <f t="shared" si="378"/>
        <v>0</v>
      </c>
      <c r="FH22" s="330">
        <f t="shared" si="379"/>
        <v>0</v>
      </c>
      <c r="FI22" s="330">
        <f t="shared" si="380"/>
        <v>0</v>
      </c>
      <c r="FJ22" s="330">
        <f t="shared" si="381"/>
        <v>0</v>
      </c>
      <c r="FK22" s="330">
        <f t="shared" si="382"/>
        <v>8</v>
      </c>
      <c r="FL22" s="330">
        <f t="shared" si="383"/>
        <v>0</v>
      </c>
      <c r="FM22" s="330">
        <f t="shared" si="384"/>
        <v>0</v>
      </c>
      <c r="FN22" s="330">
        <f t="shared" si="385"/>
        <v>352</v>
      </c>
      <c r="FO22" s="330">
        <f t="shared" si="386"/>
        <v>-352</v>
      </c>
      <c r="FP22" s="905">
        <f t="shared" si="314"/>
        <v>0</v>
      </c>
      <c r="FQ22" s="326"/>
      <c r="FR22" s="705">
        <f>COUNTIF(beosztás!$IR24:$JU24,"DE")*8</f>
        <v>0</v>
      </c>
      <c r="FS22" s="706">
        <f>COUNTIF(beosztás!$IR24:$JU24,"DU")*8</f>
        <v>0</v>
      </c>
      <c r="FT22" s="706">
        <f>COUNTIF(beosztás!$IR24:$JU24,"ÉJ")*8</f>
        <v>0</v>
      </c>
      <c r="FU22" s="706">
        <f>COUNTIF(beosztás!$IR24:$JU24,"N")*12</f>
        <v>0</v>
      </c>
      <c r="FV22" s="706">
        <f>COUNTIF(beosztás!$IR24:$JU24,"é")*12</f>
        <v>0</v>
      </c>
      <c r="FW22" s="706">
        <f>SUM(beosztás!$IR24:$JU24)</f>
        <v>0</v>
      </c>
      <c r="FX22" s="706">
        <f>COUNTIF(beosztás!$IR24:$JU24,"FÜ")*8</f>
        <v>0</v>
      </c>
      <c r="FY22" s="895">
        <f>(COUNTIF(beosztás!$IR24:$JU24,"SN")*12)+(COUNTIF(beosztás!$IR24:$JU24,"SDE")*8)+(COUNTIF(beosztás!$IR24:$JU24,"SDU")*8)+(COUNTIF(beosztás!$IR24:$JU24,"SÉ")*12)+(COUNTIF(beosztás!$IR24:$JU24,"SÉJ")*8)+(COUNTIF(beosztás!$IR24:$JU24,"S1")*1)+(COUNTIF(beosztás!$IR24:$JU24,"S2")*2)+(COUNTIF(beosztás!$IR24:$JU24,"S3")*3)+(COUNTIF(beosztás!$IR24:$JU24,"S4")*4)+(COUNTIF(beosztás!$IR24:$JU24,"S5")*5)+(COUNTIF(beosztás!$IR24:$JU24,"S6")*6)+(COUNTIF(beosztás!$IR24:$JU24,"S7")*7)+(COUNTIF(beosztás!$IR24:$JU24,"S8")*8)+(COUNTIF(beosztás!$IR24:$JU24,"S9")*9)+(COUNTIF(beosztás!$IR24:$JU24,"S10")*10)+(COUNTIF(beosztás!$IR24:$JU24,"S11")*11)+(COUNTIF(beosztás!$IR24:$JU24,"S12")*12)</f>
        <v>0</v>
      </c>
      <c r="FZ22" s="706">
        <f>COUNTIF(beosztás!$IR24:$JU24,"BN")*12+COUNTIF(beosztás!$IR24:$JU24,"BÉ")*12+COUNTIF(beosztás!$IR24:$JU24,"BDE")*8+COUNTIF(beosztás!$IR24:$JU24,"BDU")*8+COUNTIF(beosztás!$IR24:$JU24,"BÉJ")*8+COUNTIF(beosztás!$IR24:$JU24,"B1")*1+COUNTIF(beosztás!$IR24:$JU24,"B2")*2+COUNTIF(beosztás!$IR24:$JU24,"B3")*3+COUNTIF(beosztás!$IR24:$JU24,"B5")*5+COUNTIF(beosztás!$IR24:$JU24,"B6")*6+COUNTIF(beosztás!$IR24:$JU24,"B7")*7+COUNTIF(beosztás!$IR24:$JU24,"B8")*8+COUNTIF(beosztás!$IR24:$JU24,"B9")*9+COUNTIF(beosztás!$IR24:$JU24,"B10")*10+COUNTIF(beosztás!$IR24:$JU24,"B11")*11+COUNTIF(beosztás!$IR24:$JU24,"B12")*12+COUNTIF(beosztás!$IR24:$JU24,"BP")*0</f>
        <v>0</v>
      </c>
      <c r="GA22" s="330">
        <f t="shared" si="387"/>
        <v>0</v>
      </c>
      <c r="GB22" s="706">
        <f>IF(C22="",0,alapadatok!$AN$10)</f>
        <v>168</v>
      </c>
      <c r="GC22" s="330">
        <f t="shared" si="388"/>
        <v>-168</v>
      </c>
      <c r="GD22" s="905">
        <f t="shared" si="315"/>
        <v>0</v>
      </c>
      <c r="GE22" s="327"/>
      <c r="GF22" s="705">
        <f>COUNTIF(beosztás!$JV24:$KZ24,"DE")*8</f>
        <v>0</v>
      </c>
      <c r="GG22" s="706">
        <f>COUNTIF(beosztás!$JV24:$KZ24,"DU")*8</f>
        <v>0</v>
      </c>
      <c r="GH22" s="706">
        <f>COUNTIF(beosztás!$JV24:$KZ24,"ÉJ")*8</f>
        <v>0</v>
      </c>
      <c r="GI22" s="706">
        <f>COUNTIF(beosztás!$JV24:$KZ24,"N")*12</f>
        <v>0</v>
      </c>
      <c r="GJ22" s="706">
        <f>COUNTIF(beosztás!$JV24:$KZ24,"É")*12</f>
        <v>0</v>
      </c>
      <c r="GK22" s="706">
        <f>SUM(beosztás!$JV24:$KZ24)</f>
        <v>0</v>
      </c>
      <c r="GL22" s="895">
        <f>(COUNTIF(beosztás!$JV24:$KZ24,"SN")*12)+(COUNTIF(beosztás!$JV24:$KZ24,"SDE")*8)+(COUNTIF(beosztás!$JV24:$KZ24,"SDU")*8)+(COUNTIF(beosztás!$JV24:$KZ24,"SÉ")*12)+(COUNTIF(beosztás!$JV24:$KZ24,"SÉJ")*8)+(COUNTIF(beosztás!$JV24:$KZ24,"S1")*1)+(COUNTIF(beosztás!$JV24:$KZ24,"S2")*2)+(COUNTIF(beosztás!$JV24:$KZ24,"S3")*3)+(COUNTIF(beosztás!$JV24:$KZ24,"S4")*4)+(COUNTIF(beosztás!$JV24:$KZ24,"S5")*5)+(COUNTIF(beosztás!$JV24:$KZ24,"S6")*6)+(COUNTIF(beosztás!$JV24:$KZ24,"S7")*7)+(COUNTIF(beosztás!$JV24:$KZ24,"S8")*8)+(COUNTIF(beosztás!$JV24:$KZ24,"S9")*9)+(COUNTIF(beosztás!$JV24:$KZ24,"S10")*10)+(COUNTIF(beosztás!$JV24:$KZ24,"S11")*11)+(COUNTIF(beosztás!$JV24:$KZ24,"S12")*12)</f>
        <v>0</v>
      </c>
      <c r="GM22" s="706">
        <f>COUNTIF(beosztás!$JV24:$KZ24,"FÜ")*8</f>
        <v>8</v>
      </c>
      <c r="GN22" s="706">
        <f>COUNTIF(beosztás!$JV24:$KZ24,"BN")*12+COUNTIF(beosztás!$JV24:$KZ24,"BÉ")*12+COUNTIF(beosztás!$JV24:$KZ24,"BDE")*8+COUNTIF(beosztás!$JV24:$KZ24,"BDU")*8+COUNTIF(beosztás!$JV24:$KZ24,"BÉJ")*8+COUNTIF(beosztás!$JV24:$KZ24,"B1")*1+COUNTIF(beosztás!$JV24:$KZ24,"B2")*2+COUNTIF(beosztás!$JV24:$KZ24,"B3")*3+COUNTIF(beosztás!$JV24:$KZ24,"B5")*5+COUNTIF(beosztás!$JV24:$KZ24,"B6")*6+COUNTIF(beosztás!$JV24:$KZ24,"B7")*7+COUNTIF(beosztás!$JV24:$KZ24,"B8")*8+COUNTIF(beosztás!$JV24:$KZ24,"B9")*9+COUNTIF(beosztás!$JV24:$KZ24,"B10")*10+COUNTIF(beosztás!$JV24:$KZ24,"B11")*11+COUNTIF(beosztás!$JV24:$KZ24,"B12")*12+COUNTIF(beosztás!$JV24:$KZ24,"BP")*0</f>
        <v>0</v>
      </c>
      <c r="GO22" s="330">
        <f t="shared" si="316"/>
        <v>0</v>
      </c>
      <c r="GP22" s="706">
        <f>IF(C22="",0,alapadatok!$AN$11)</f>
        <v>176</v>
      </c>
      <c r="GQ22" s="330">
        <f t="shared" si="389"/>
        <v>-176</v>
      </c>
      <c r="GR22" s="905">
        <f t="shared" si="317"/>
        <v>0</v>
      </c>
      <c r="GS22" s="327"/>
      <c r="GT22" s="329">
        <f t="shared" si="390"/>
        <v>0</v>
      </c>
      <c r="GU22" s="330">
        <f t="shared" si="391"/>
        <v>0</v>
      </c>
      <c r="GV22" s="330">
        <f t="shared" si="392"/>
        <v>0</v>
      </c>
      <c r="GW22" s="330">
        <f t="shared" si="393"/>
        <v>0</v>
      </c>
      <c r="GX22" s="330">
        <f t="shared" si="394"/>
        <v>0</v>
      </c>
      <c r="GY22" s="330">
        <f t="shared" si="395"/>
        <v>0</v>
      </c>
      <c r="GZ22" s="330">
        <f t="shared" si="396"/>
        <v>0</v>
      </c>
      <c r="HA22" s="330">
        <f t="shared" si="397"/>
        <v>8</v>
      </c>
      <c r="HB22" s="330">
        <f t="shared" si="398"/>
        <v>0</v>
      </c>
      <c r="HC22" s="330">
        <f t="shared" si="399"/>
        <v>0</v>
      </c>
      <c r="HD22" s="330">
        <f t="shared" si="400"/>
        <v>344</v>
      </c>
      <c r="HE22" s="330">
        <f t="shared" si="401"/>
        <v>-344</v>
      </c>
      <c r="HF22" s="905">
        <f t="shared" si="324"/>
        <v>0</v>
      </c>
      <c r="HG22" s="326"/>
      <c r="HH22" s="705">
        <f>COUNTIF(beosztás!$LA24:$MD24,"DE")*8</f>
        <v>0</v>
      </c>
      <c r="HI22" s="706">
        <f>COUNTIF(beosztás!$LA24:$MD24,"DU")*8</f>
        <v>0</v>
      </c>
      <c r="HJ22" s="706">
        <f>COUNTIF(beosztás!$LA24:$MD24,"ÉJ")*8</f>
        <v>0</v>
      </c>
      <c r="HK22" s="706">
        <f>COUNTIF(beosztás!$LA24:$MD24,"N")*12</f>
        <v>0</v>
      </c>
      <c r="HL22" s="706">
        <f>COUNTIF(beosztás!$LA24:$MD24,"é")*12</f>
        <v>0</v>
      </c>
      <c r="HM22" s="706">
        <f>SUM(beosztás!$LA24:$MD24)</f>
        <v>0</v>
      </c>
      <c r="HN22" s="706">
        <f>COUNTIF(beosztás!$LA24:$MD24,"FÜ")*8</f>
        <v>8</v>
      </c>
      <c r="HO22" s="895">
        <f>(COUNTIF(beosztás!$LA24:$MD24,"SN")*12)+(COUNTIF(beosztás!$LA24:$MD24,"SDE")*8)+(COUNTIF(beosztás!$LA24:$MD24,"SDU")*8)+(COUNTIF(beosztás!$LA24:$MD24,"SÉ")*12)+(COUNTIF(beosztás!$LA24:$MD24,"SÉJ")*8)+(COUNTIF(beosztás!$LA24:$MD24,"S1")*1)+(COUNTIF(beosztás!$LA24:$MD24,"S2")*2)+(COUNTIF(beosztás!$LA24:$MD24,"S3")*3)+(COUNTIF(beosztás!$LA24:$MD24,"S4")*4)+(COUNTIF(beosztás!$LA24:$MD24,"S5")*5)+(COUNTIF(beosztás!$LA24:$MD24,"S6")*6)+(COUNTIF(beosztás!$LA24:$MD24,"S7")*7)+(COUNTIF(beosztás!$LA24:$MD24,"S8")*8)+(COUNTIF(beosztás!$LA24:$MD24,"S9")*9)+(COUNTIF(beosztás!$LA24:$MD24,"S10")*10)+(COUNTIF(beosztás!$LA24:$MD24,"S11")*11)+(COUNTIF(beosztás!$LA24:$MD24,"S12")*12)</f>
        <v>0</v>
      </c>
      <c r="HP22" s="706">
        <f>COUNTIF(beosztás!$LA24:$MD24,"BN")*12+COUNTIF(beosztás!$LA24:$MD24,"BÉ")*12+COUNTIF(beosztás!$LA24:$MD24,"BDE")*8+COUNTIF(beosztás!$LA24:$MD24,"BDU")*8+COUNTIF(beosztás!$LA24:$MD24,"BÉJ")*8+COUNTIF(beosztás!$LA24:$MD24,"B1")*1+COUNTIF(beosztás!$LA24:$MD24,"B2")*2+COUNTIF(beosztás!$LA24:$MD24,"B3")*3+COUNTIF(beosztás!$KZ24:$MC24,"B5")*5+COUNTIF(beosztás!$KZ24:$MC24,"B6")*6+COUNTIF(beosztás!$KZ24:$MC24,"B7")*7+COUNTIF(beosztás!$KZ24:$MC24,"B8")*8+COUNTIF(beosztás!$LA24:$MD24,"B9")*9+COUNTIF(beosztás!$LA24:$MD24,"B10")*10+COUNTIF(beosztás!$LA24:$MD24,"B11")*11+COUNTIF(beosztás!$LA24:$MD24,"B12")*12+COUNTIF(beosztás!$LA24:$MD24,"BP")*0</f>
        <v>0</v>
      </c>
      <c r="HQ22" s="330">
        <f t="shared" si="402"/>
        <v>0</v>
      </c>
      <c r="HR22" s="706">
        <f>IF(C22="",0,alapadatok!$AN$12)</f>
        <v>160</v>
      </c>
      <c r="HS22" s="330">
        <f t="shared" si="403"/>
        <v>-160</v>
      </c>
      <c r="HT22" s="905">
        <f t="shared" si="325"/>
        <v>0</v>
      </c>
      <c r="HU22" s="327"/>
      <c r="HV22" s="705">
        <f>COUNTIF(beosztás!$ME24:$NI24,"DE")*8</f>
        <v>0</v>
      </c>
      <c r="HW22" s="706">
        <f>COUNTIF(beosztás!$ME24:$NI24,"DU")*8</f>
        <v>0</v>
      </c>
      <c r="HX22" s="706">
        <f>COUNTIF(beosztás!$ME24:$NI24,"ÉJ")*8</f>
        <v>0</v>
      </c>
      <c r="HY22" s="706">
        <f>COUNTIF(beosztás!$ME24:$NI24,"N")*12</f>
        <v>0</v>
      </c>
      <c r="HZ22" s="706">
        <f>COUNTIF(beosztás!$ME24:$NI24,"É")*12</f>
        <v>0</v>
      </c>
      <c r="IA22" s="706">
        <f>SUM(beosztás!$ME24:$NI24)</f>
        <v>0</v>
      </c>
      <c r="IB22" s="706">
        <f>(COUNTIF(beosztás!$ME24:$NI24,"SN")*12)+(COUNTIF(beosztás!$ME24:$NI24,"SDE")*8)+(COUNTIF(beosztás!$ME24:$NI24,"SDU")*8)+(COUNTIF(beosztás!$ME24:$NI24,"SÉ")*12)+(COUNTIF(beosztás!$ME24:$NI24,"SÉJ")*8)+(COUNTIF(beosztás!$ME24:$NI24,"S1")*1)+(COUNTIF(beosztás!$ME24:$NI24,"S2")*2)+(COUNTIF(beosztás!$ME24:$NI24,"S3")*3)+(COUNTIF(beosztás!$ME24:$NI24,"S4")*4)+(COUNTIF(beosztás!$ME24:$NI24,"S5")*5)+(COUNTIF(beosztás!$ME24:$NI24,"S6")*6)+(COUNTIF(beosztás!$ME24:$NI24,"S7")*7)+(COUNTIF(beosztás!$ME24:$NI24,"S8")*8)+(COUNTIF(beosztás!$ME24:$NI24,"S9")*9)+(COUNTIF(beosztás!$ME24:$NI24,"S10")*10)+(COUNTIF(beosztás!$ME24:$NI24,"S11")*11)+(COUNTIF(beosztás!$ME24:$NI24,"S12")*12)</f>
        <v>0</v>
      </c>
      <c r="IC22" s="706">
        <f>COUNTIF(beosztás!$ME24:$NI24,"FÜ")*8</f>
        <v>16</v>
      </c>
      <c r="ID22" s="706">
        <f>COUNTIF(beosztás!$ME24:$NI24,"BN")*12+COUNTIF(beosztás!$ME24:$NI24,"BÉ")*12+COUNTIF(beosztás!$ME24:$NI24,"BDE")*8+COUNTIF(beosztás!$ME24:$NI24,"BDU")*8+COUNTIF(beosztás!$ME24:$NI24,"BÉJ")*8+COUNTIF(beosztás!$ME24:$NI24,"B1")*1+COUNTIF(beosztás!$ME24:$NI24,"B2")*2+COUNTIF(beosztás!$ME24:$NI24,"B3")*3+COUNTIF(beosztás!$ME24:$NI24,"B5")*5+COUNTIF(beosztás!$ME24:$NI24,"B6")*6+COUNTIF(beosztás!$ME24:$NI24,"B7")*7+COUNTIF(beosztás!$ME24:$NI24,"B8")*8+COUNTIF(beosztás!$ME24:$NI24,"B9")*9+COUNTIF(beosztás!$ME24:$NI24,"B10")*10+COUNTIF(beosztás!$ME24:$NI24,"B11")*11+COUNTIF(beosztás!$ME24:$NI24,"B12")*12+COUNTIF(beosztás!$ME24:$NI24,"BP")*0</f>
        <v>0</v>
      </c>
      <c r="IE22" s="330">
        <f t="shared" si="326"/>
        <v>0</v>
      </c>
      <c r="IF22" s="706">
        <f>IF(C22="",0,alapadatok!$AN$13)</f>
        <v>160</v>
      </c>
      <c r="IG22" s="330">
        <f t="shared" si="404"/>
        <v>-160</v>
      </c>
      <c r="IH22" s="739">
        <f t="shared" si="327"/>
        <v>0</v>
      </c>
      <c r="II22" s="327"/>
      <c r="IJ22" s="329">
        <f t="shared" si="405"/>
        <v>0</v>
      </c>
      <c r="IK22" s="330">
        <f t="shared" si="406"/>
        <v>0</v>
      </c>
      <c r="IL22" s="330">
        <f t="shared" si="407"/>
        <v>0</v>
      </c>
      <c r="IM22" s="330">
        <f t="shared" si="408"/>
        <v>0</v>
      </c>
      <c r="IN22" s="330">
        <f t="shared" si="409"/>
        <v>0</v>
      </c>
      <c r="IO22" s="330">
        <f t="shared" si="410"/>
        <v>0</v>
      </c>
      <c r="IP22" s="330">
        <f t="shared" si="411"/>
        <v>0</v>
      </c>
      <c r="IQ22" s="330">
        <f t="shared" si="412"/>
        <v>24</v>
      </c>
      <c r="IR22" s="330">
        <f t="shared" si="413"/>
        <v>0</v>
      </c>
      <c r="IS22" s="330">
        <f t="shared" si="414"/>
        <v>0</v>
      </c>
      <c r="IT22" s="330">
        <f t="shared" si="415"/>
        <v>320</v>
      </c>
      <c r="IU22" s="330">
        <f t="shared" si="416"/>
        <v>-320</v>
      </c>
      <c r="IV22" s="905">
        <f t="shared" si="334"/>
        <v>0</v>
      </c>
      <c r="IW22" s="328"/>
      <c r="JF22" s="21"/>
      <c r="JG22" s="21"/>
    </row>
    <row r="23" spans="1:267" x14ac:dyDescent="0.25">
      <c r="A23" s="385">
        <f>IF(beosztás!A25=0,"",beosztás!A25)</f>
        <v>7</v>
      </c>
      <c r="B23" s="386">
        <f>IF(beosztás!B25=0,"",beosztás!B25)</f>
        <v>76</v>
      </c>
      <c r="C23" s="387" t="str">
        <f>IF(beosztás!C25=0,"",beosztás!C25)</f>
        <v>Surman Attila</v>
      </c>
      <c r="D23" s="388" t="str">
        <f>IF(beosztás!D25=0,"",beosztás!D25)</f>
        <v>Multi 1</v>
      </c>
      <c r="E23" s="18"/>
      <c r="F23" s="705">
        <f>COUNTIF(beosztás!$I25:$AM25,"DE")*8</f>
        <v>16</v>
      </c>
      <c r="G23" s="706">
        <f>COUNTIF(beosztás!$I25:$AM25,"DU")*8</f>
        <v>0</v>
      </c>
      <c r="H23" s="706">
        <f>COUNTIF(beosztás!$I25:$AM25,"ÉJ")*8</f>
        <v>0</v>
      </c>
      <c r="I23" s="706">
        <f>COUNTIF(beosztás!$I25:$AM25,"N")*12</f>
        <v>60</v>
      </c>
      <c r="J23" s="706">
        <f>COUNTIF(beosztás!$I25:$AM25,"é")*12</f>
        <v>60</v>
      </c>
      <c r="K23" s="706">
        <f>SUM(beosztás!$I25:$AM25)</f>
        <v>0</v>
      </c>
      <c r="L23" s="706">
        <f>COUNTIF(beosztás!$I25:$AM25,"FÜ")*8</f>
        <v>8</v>
      </c>
      <c r="M23" s="706">
        <f>(COUNTIF(beosztás!$I25:$AM25,"SN")*12)+(COUNTIF(beosztás!$I25:$AM25,"SDE")*8)+(COUNTIF(beosztás!$I25:$AM25,"SDU")*8)+(COUNTIF(beosztás!$I25:$AM25,"S1")*1)+(COUNTIF(beosztás!$I25:$AM25,"S2")*2)+(COUNTIF(beosztás!$I25:$AM25,"S3")*3)+(COUNTIF(beosztás!$I25:$AM25,"S4")*4)+(COUNTIF(beosztás!$I25:$AM25,"S5")*5)+(COUNTIF(beosztás!$I25:$AM25,"S6")*6)+(COUNTIF(beosztás!$I25:$AM25,"S7")*7)+(COUNTIF(beosztás!$I25:$AM25,"S8")*8)+(COUNTIF(beosztás!$I25:$AM25,"S9")*9)+(COUNTIF(beosztás!$I25:$AM25,"S10")*10)+(COUNTIF(beosztás!$I25:$AM25,"S11")*11)+(COUNTIF(beosztás!$I25:$AM25,"S12")*12)+(COUNTIF(beosztás!$I25:$AM25,"SÉ")*12)+(COUNTIF(beosztás!$I25:$AM25,"SÉJ")*8)</f>
        <v>24</v>
      </c>
      <c r="N23" s="706">
        <f>COUNTIF(beosztás!$I25:$AM25,"BN")*12+COUNTIF(beosztás!$I25:$AM25,"BÉ")*12+COUNTIF(beosztás!$I25:$AM25,"BDE")*8+COUNTIF(beosztás!$I25:$AM25,"BDU")*8+COUNTIF(beosztás!$I25:$AM25,"BÉJ")*8+COUNTIF(beosztás!$I25:$AM25,"B1")*1+COUNTIF(beosztás!$I25:$AM25,"B2")*2+COUNTIF(beosztás!$I25:$AM25,"B3")*3+COUNTIF(beosztás!$I25:$AM25,"B5")*5+COUNTIF(beosztás!$I25:$AM25,"B6")*6+COUNTIF(beosztás!$I25:$AM25,"B7")*7+COUNTIF(beosztás!$I25:$AM25,"B8")*8+COUNTIF(beosztás!$I25:$AM25,"B9")*9+COUNTIF(beosztás!$I25:$AM25,"B10")*10+COUNTIF(beosztás!$I25:$AM25,"B11")*11+COUNTIF(beosztás!$I25:$AM25,"B12")*12+COUNTIF(beosztás!$I25:$AM25,"BP")*0</f>
        <v>0</v>
      </c>
      <c r="O23" s="330">
        <f t="shared" si="273"/>
        <v>160</v>
      </c>
      <c r="P23" s="706">
        <f>IF(C23="",0,alapadatok!$AN$2)</f>
        <v>176</v>
      </c>
      <c r="Q23" s="330">
        <f t="shared" si="335"/>
        <v>-16</v>
      </c>
      <c r="R23" s="739">
        <f t="shared" si="274"/>
        <v>24</v>
      </c>
      <c r="S23" s="325"/>
      <c r="T23" s="705">
        <f>COUNTIF(beosztás!$AN25:$BO25,"DE")*8</f>
        <v>64</v>
      </c>
      <c r="U23" s="706">
        <f>COUNTIF(beosztás!$AN25:$BO25,"DU")*8</f>
        <v>0</v>
      </c>
      <c r="V23" s="706">
        <f>COUNTIF(beosztás!$AN25:$BO25,"ÉJ")*8</f>
        <v>0</v>
      </c>
      <c r="W23" s="706">
        <f>COUNTIF(beosztás!$AN25:$BO25,"N")*12</f>
        <v>60</v>
      </c>
      <c r="X23" s="706">
        <f>COUNTIF(beosztás!$AN25:$BO25,"É")*12</f>
        <v>36</v>
      </c>
      <c r="Y23" s="706">
        <f>SUM(beosztás!$AN25:$BO25)</f>
        <v>0</v>
      </c>
      <c r="Z23" s="706">
        <f>(COUNTIF(beosztás!$AN25:$BO25,"SN")*12)+(COUNTIF(beosztás!$AN25:$BO25,"SDE")*8)+(COUNTIF(beosztás!$AN25:$BO25,"SDU")*8)+(COUNTIF(beosztás!$AN25:$BO25,"SÉ")*12)+(COUNTIF(beosztás!$AN25:$BO25,"SÉJ")*8)+(COUNTIF(beosztás!$AN25:$BO25,"S1")*1)+(COUNTIF(beosztás!$AN25:$BO25,"S2")*2)+(COUNTIF(beosztás!$AN25:$BO25,"S3")*3)+(COUNTIF(beosztás!$AN25:$BO25,"S4")*4)+(COUNTIF(beosztás!$AN25:$BO25,"S5")*5)+(COUNTIF(beosztás!$AN25:$BO25,"S6")*6)+(COUNTIF(beosztás!$AN25:$BO25,"S7")*7)+(COUNTIF(beosztás!$AN25:$BO25,"S8")*8)+(COUNTIF(beosztás!$AN25:$BO25,"S9")*9)+(COUNTIF(beosztás!$AN25:$BO25,"S10")*10)+(COUNTIF(beosztás!$AN25:$BO25,"S11")*11)+(COUNTIF(beosztás!$AN25:$BO25,"S12")*12)</f>
        <v>16</v>
      </c>
      <c r="AA23" s="706">
        <f>COUNTIF(beosztás!$AN25:$BO25,"FÜ")*8</f>
        <v>0</v>
      </c>
      <c r="AB23" s="706">
        <f>COUNTIF(beosztás!$AN25:$BO25,"BN")*12+COUNTIF(beosztás!$AN25:$BO25,"BÉ")*12+COUNTIF(beosztás!$AN25:$BO25,"BDE")*8+COUNTIF(beosztás!$AN25:$BO25,"BDU")*8+COUNTIF(beosztás!$AN25:$BO25,"BÉJ")*8+COUNTIF(beosztás!$AN25:$BO25,"B1")*1+COUNTIF(beosztás!$AN25:$BO25,"B2")*2+COUNTIF(beosztás!$AN25:$BO25,"B3")*3+COUNTIF(beosztás!$AN25:$BO25,"B5")*5+COUNTIF(beosztás!$AN25:$BO25,"B6")*6+COUNTIF(beosztás!$AN25:$BO25,"B7")*7+COUNTIF(beosztás!$AN25:$BO25,"B8")*8+COUNTIF(beosztás!$AN25:$BO25,"B9")*9+COUNTIF(beosztás!$AN25:$BO25,"B10")*10+COUNTIF(beosztás!$AN25:$BO25,"B11")*11+COUNTIF(beosztás!$AN25:$BO25,"B12")*12+COUNTIF(beosztás!$AN25:$BO25,"BP")*0</f>
        <v>0</v>
      </c>
      <c r="AC23" s="330">
        <f t="shared" si="336"/>
        <v>176</v>
      </c>
      <c r="AD23" s="706">
        <f>IF(C23="",0,alapadatok!$AN$3)</f>
        <v>160</v>
      </c>
      <c r="AE23" s="330">
        <f t="shared" si="337"/>
        <v>16</v>
      </c>
      <c r="AF23" s="739">
        <f t="shared" si="275"/>
        <v>16</v>
      </c>
      <c r="AG23" s="325"/>
      <c r="AH23" s="329">
        <f t="shared" si="276"/>
        <v>80</v>
      </c>
      <c r="AI23" s="330">
        <f t="shared" si="277"/>
        <v>0</v>
      </c>
      <c r="AJ23" s="330">
        <f t="shared" si="278"/>
        <v>0</v>
      </c>
      <c r="AK23" s="330">
        <f t="shared" si="279"/>
        <v>120</v>
      </c>
      <c r="AL23" s="330">
        <f t="shared" si="280"/>
        <v>96</v>
      </c>
      <c r="AM23" s="330">
        <f t="shared" si="281"/>
        <v>0</v>
      </c>
      <c r="AN23" s="330">
        <f t="shared" si="282"/>
        <v>40</v>
      </c>
      <c r="AO23" s="330">
        <f t="shared" si="283"/>
        <v>8</v>
      </c>
      <c r="AP23" s="330">
        <f t="shared" si="338"/>
        <v>0</v>
      </c>
      <c r="AQ23" s="330">
        <f t="shared" si="339"/>
        <v>336</v>
      </c>
      <c r="AR23" s="330">
        <f t="shared" si="340"/>
        <v>336</v>
      </c>
      <c r="AS23" s="330">
        <f t="shared" si="341"/>
        <v>0</v>
      </c>
      <c r="AT23" s="739">
        <f t="shared" si="284"/>
        <v>40</v>
      </c>
      <c r="AU23" s="326"/>
      <c r="AV23" s="705">
        <f>COUNTIF(beosztás!$BP25:$CT25,"DE")*8</f>
        <v>16</v>
      </c>
      <c r="AW23" s="706">
        <f>COUNTIF(beosztás!$BP25:$CT25,"DU")*8</f>
        <v>0</v>
      </c>
      <c r="AX23" s="706">
        <f>COUNTIF(beosztás!$BP25:$CT25,"ÉJ")*8</f>
        <v>8</v>
      </c>
      <c r="AY23" s="706">
        <f>COUNTIF(beosztás!$BP25:$CT25,"N")*12</f>
        <v>84</v>
      </c>
      <c r="AZ23" s="706">
        <f>COUNTIF(beosztás!$BP25:$CT25,"é")*12</f>
        <v>24</v>
      </c>
      <c r="BA23" s="706">
        <f>SUM(beosztás!$BP25:$CT25)</f>
        <v>0</v>
      </c>
      <c r="BB23" s="706">
        <f>COUNTIF(beosztás!$BP25:$CT25,"FÜ")*8</f>
        <v>8</v>
      </c>
      <c r="BC23" s="895">
        <f>(COUNTIF(beosztás!$BP25:$CT25,"SN")*12)+(COUNTIF(beosztás!$BP25:$CT25,"SDE")*8)+(COUNTIF(beosztás!$BP25:$CT25,"SDU")*8)+(COUNTIF(beosztás!$BP25:$CT25,"SÉ")*12)+(COUNTIF(beosztás!$BP25:$CT25,"SÉJ")*8)+(COUNTIF(beosztás!$BP25:$CT25,"S1")*1)+(COUNTIF(beosztás!$BP25:$CT25,"S2")*2)+(COUNTIF(beosztás!$BP25:$CT25,"S3")*3)+(COUNTIF(beosztás!$BP25:$CT25,"S4")*4)+(COUNTIF(beosztás!$BP25:$CT25,"S5")*5)+(COUNTIF(beosztás!$BP25:$CT25,"S6")*6)+(COUNTIF(beosztás!$BP25:$CT25,"S7")*7)+(COUNTIF(beosztás!$BP25:$CT25,"S8")*8)+(COUNTIF(beosztás!$BP25:$CT25,"S9")*9)+(COUNTIF(beosztás!$BP25:$CT25,"S10")*10)+(COUNTIF(beosztás!$BP25:$CT25,"S11")*11)+(COUNTIF(beosztás!$BP25:$CT25,"S12")*12)</f>
        <v>20</v>
      </c>
      <c r="BD23" s="706">
        <f>COUNTIF(beosztás!$BP25:$CT25,"BN")*12+COUNTIF(beosztás!$BP25:$CT25,"BÉ")*12+COUNTIF(beosztás!$BP25:$CT25,"BDE")*8+COUNTIF(beosztás!$BP25:$CT25,"BDU")*8+COUNTIF(beosztás!$BP25:$CT25,"BÉJ")*8+COUNTIF(beosztás!$BP25:$CT25,"B1")*1+COUNTIF(beosztás!$BP25:$CT25,"B2")*2+COUNTIF(beosztás!$BP25:$CT25,"B3")*3+COUNTIF(beosztás!$BP25:$CT25,"B5")*5+COUNTIF(beosztás!$BP25:$CT25,"B6")*6+COUNTIF(beosztás!$BP25:$CT25,"B7")*7+COUNTIF(beosztás!$BP25:$CT25,"B8")*8+COUNTIF(beosztás!$BP25:$CT25,"B9")*9+COUNTIF(beosztás!$BP25:$CT25,"B10")*10+COUNTIF(beosztás!$BP25:$CT25,"B11")*11+COUNTIF(beosztás!$BP25:$CT25,"B12")*12+COUNTIF(beosztás!$BP25:$CT25,"BP")*0</f>
        <v>0</v>
      </c>
      <c r="BE23" s="330">
        <f t="shared" si="285"/>
        <v>152</v>
      </c>
      <c r="BF23" s="706">
        <f>IF(C23="",0,alapadatok!$AN$4)</f>
        <v>160</v>
      </c>
      <c r="BG23" s="330">
        <f t="shared" si="342"/>
        <v>-8</v>
      </c>
      <c r="BH23" s="739">
        <f t="shared" si="286"/>
        <v>20</v>
      </c>
      <c r="BI23" s="325"/>
      <c r="BJ23" s="705">
        <f>COUNTIF(beosztás!$CU25:$DX25,"DE")*8</f>
        <v>8</v>
      </c>
      <c r="BK23" s="706">
        <f>COUNTIF(beosztás!$CU25:$DX25,"DU")*8</f>
        <v>0</v>
      </c>
      <c r="BL23" s="706">
        <f>COUNTIF(beosztás!$CU25:$DX25,"ÉJ")*8</f>
        <v>0</v>
      </c>
      <c r="BM23" s="706">
        <f>COUNTIF(beosztás!$CU25:$DX25,"N")*12</f>
        <v>84</v>
      </c>
      <c r="BN23" s="706">
        <f>COUNTIF(beosztás!$CU25:$DX25,"É")*12</f>
        <v>84</v>
      </c>
      <c r="BO23" s="706">
        <f>SUM(beosztás!$CU25:$DX25)</f>
        <v>0</v>
      </c>
      <c r="BP23" s="895">
        <f>(COUNTIF(beosztás!$CU25:$DX25,"SN")*12)+(COUNTIF(beosztás!$CU25:$DX25,"SDE")*8)+(COUNTIF(beosztás!$CU25:$DX25,"SDU")*8)+(COUNTIF(beosztás!$CU25:$DX25,"SÉ")*12)+(COUNTIF(beosztás!$CU25:$DX25,"SÉJ")*8)+(COUNTIF(beosztás!$CU25:$DX25,"S1")*1)+(COUNTIF(beosztás!$CU25:$DX25,"S2")*2)+(COUNTIF(beosztás!$CU25:$DX25,"S3")*3)+(COUNTIF(beosztás!$CU25:$DX25,"S4")*4)+(COUNTIF(beosztás!$CU25:$DX25,"S5")*5)+(COUNTIF(beosztás!$CU25:$DX25,"S6")*6)+(COUNTIF(beosztás!$CU25:$DX25,"S7")*7)+(COUNTIF(beosztás!$CU25:$DX25,"S8")*8)+(COUNTIF(beosztás!$CU25:$DX25,"S9")*9)+(COUNTIF(beosztás!$CU25:$DX25,"S10")*10)+(COUNTIF(beosztás!$CU25:$DX25,"S11")*11)+(COUNTIF(beosztás!$CU25:$DX25,"S12")*12)</f>
        <v>0</v>
      </c>
      <c r="BQ23" s="706">
        <f>COUNTIF(beosztás!$CU25:$DX25,"FÜ")*8</f>
        <v>8</v>
      </c>
      <c r="BR23" s="706">
        <f>COUNTIF(beosztás!$CU25:$DX25,"BN")*12+COUNTIF(beosztás!$CU25:$DX25,"BÉ")*12+COUNTIF(beosztás!$CU25:$DX25,"BDE")*8+COUNTIF(beosztás!$CU25:$DX25,"BDU")*8+COUNTIF(beosztás!$CU25:$DX25,"BÉJ")*8+COUNTIF(beosztás!$CU25:$DX25,"B1")*1+COUNTIF(beosztás!$CU25:$DX25,"B2")*2+COUNTIF(beosztás!$CU25:$DX25,"B3")*3+COUNTIF(beosztás!$CU25:$DX25,"B5")*5+COUNTIF(beosztás!$CU25:$DX25,"B6")*6+COUNTIF(beosztás!$CU25:$DX25,"B7")*7+COUNTIF(beosztás!$CU25:$DX25,"B8")*8+COUNTIF(beosztás!$CU25:$DX25,"B9")*9+COUNTIF(beosztás!$CU25:$DX25,"B10")*10+COUNTIF(beosztás!$CU25:$DX25,"B11")*11+COUNTIF(beosztás!$CU25:$DX25,"B12")*12+COUNTIF(beosztás!$CU25:$DX25,"BP")*0</f>
        <v>0</v>
      </c>
      <c r="BS23" s="330">
        <f t="shared" si="343"/>
        <v>176</v>
      </c>
      <c r="BT23" s="706">
        <f>IF(C23="",0,alapadatok!$AN$5)</f>
        <v>168</v>
      </c>
      <c r="BU23" s="330">
        <f t="shared" si="344"/>
        <v>8</v>
      </c>
      <c r="BV23" s="739">
        <f t="shared" si="287"/>
        <v>0</v>
      </c>
      <c r="BW23" s="325"/>
      <c r="BX23" s="329">
        <f t="shared" si="345"/>
        <v>24</v>
      </c>
      <c r="BY23" s="330">
        <f t="shared" si="346"/>
        <v>0</v>
      </c>
      <c r="BZ23" s="330">
        <f t="shared" si="347"/>
        <v>8</v>
      </c>
      <c r="CA23" s="330">
        <f t="shared" si="348"/>
        <v>168</v>
      </c>
      <c r="CB23" s="330">
        <f t="shared" si="349"/>
        <v>108</v>
      </c>
      <c r="CC23" s="330">
        <f t="shared" si="350"/>
        <v>0</v>
      </c>
      <c r="CD23" s="330">
        <f t="shared" si="351"/>
        <v>20</v>
      </c>
      <c r="CE23" s="330">
        <f t="shared" si="352"/>
        <v>16</v>
      </c>
      <c r="CF23" s="330">
        <f t="shared" si="353"/>
        <v>0</v>
      </c>
      <c r="CG23" s="330">
        <f t="shared" si="354"/>
        <v>328</v>
      </c>
      <c r="CH23" s="330">
        <f t="shared" si="355"/>
        <v>328</v>
      </c>
      <c r="CI23" s="330">
        <f t="shared" si="356"/>
        <v>0</v>
      </c>
      <c r="CJ23" s="739">
        <f t="shared" si="294"/>
        <v>20</v>
      </c>
      <c r="CK23" s="326"/>
      <c r="CL23" s="705">
        <f>COUNTIF(beosztás!$DY25:$FC25,"DE")*8</f>
        <v>0</v>
      </c>
      <c r="CM23" s="706">
        <f>COUNTIF(beosztás!$DY25:$FC25,"DU")*8</f>
        <v>0</v>
      </c>
      <c r="CN23" s="706">
        <f>COUNTIF(beosztás!$DY25:$FC25,"ÉJ")*8</f>
        <v>0</v>
      </c>
      <c r="CO23" s="706">
        <f>COUNTIF(beosztás!$DY25:$FC25,"N")*12</f>
        <v>0</v>
      </c>
      <c r="CP23" s="706">
        <f>COUNTIF(beosztás!$DY25:$FC25,"é")*12</f>
        <v>0</v>
      </c>
      <c r="CQ23" s="706">
        <f>SUM(beosztás!$DY25:$FC25)</f>
        <v>0</v>
      </c>
      <c r="CR23" s="706">
        <f>COUNTIF(beosztás!$DY25:$FC25,"FÜ")*8</f>
        <v>16</v>
      </c>
      <c r="CS23" s="895">
        <f>(COUNTIF(beosztás!$DY25:$FC25,"SN")*12)+(COUNTIF(beosztás!$DY25:$FC25,"SDE")*8)+(COUNTIF(beosztás!$DY25:$FC25,"SDU")*8)+(COUNTIF(beosztás!$DY25:$FC25,"SÉ")*12)+(COUNTIF(beosztás!$DY25:$FC25,"SÉJ")*8)+(COUNTIF(beosztás!$DY25:$FC25,"S1")*1)+(COUNTIF(beosztás!$DY25:$FC25,"S2")*2)+(COUNTIF(beosztás!$DY25:$FC25,"S3")*3)+(COUNTIF(beosztás!$DY25:$FC25,"S4")*4)+(COUNTIF(beosztás!$DY25:$FC25,"S5")*5)+(COUNTIF(beosztás!$DY25:$FC25,"S6")*6)+(COUNTIF(beosztás!$DY25:$FC25,"S7")*7)+(COUNTIF(beosztás!$DY25:$FC25,"S8")*8)+(COUNTIF(beosztás!$DY25:$FC25,"S9")*9)+(COUNTIF(beosztás!$DY25:$FC25,"S10")*10)+(COUNTIF(beosztás!$DY25:$FC25,"S11")*11)+(COUNTIF(beosztás!$DY25:$FC25,"S12")*12)</f>
        <v>0</v>
      </c>
      <c r="CT23" s="706">
        <f>COUNTIF(beosztás!$DY25:$FC25,"BN")*12+COUNTIF(beosztás!$DY25:$FC25,"BÉ")*12+COUNTIF(beosztás!$DY25:$FC25,"BDE")*8+COUNTIF(beosztás!$DY25:$FC25,"BDU")*8+COUNTIF(beosztás!$DY25:$FC25,"BÉJ")*8+COUNTIF(beosztás!$DY25:$FC25,"B1")*1+COUNTIF(beosztás!$DY25:$FC25,"B2")*2+COUNTIF(beosztás!$DY25:$FC25,"B3")*3+COUNTIF(beosztás!$DY25:$FC25,"B5")*5+COUNTIF(beosztás!$DY25:$FC25,"B6")*6+COUNTIF(beosztás!$DY25:$FC25,"B7")*7+COUNTIF(beosztás!$DY25:$FC25,"B8")*8+COUNTIF(beosztás!$DY25:$FC25,"B9")*9+COUNTIF(beosztás!$DY25:$FC25,"B10")*10+COUNTIF(beosztás!$DY25:$FC25,"B11")*11+COUNTIF(beosztás!$DY25:$FC25,"B12")*12+COUNTIF(beosztás!$DY25:$FC25,"BP")*0</f>
        <v>0</v>
      </c>
      <c r="CU23" s="330">
        <f t="shared" si="357"/>
        <v>0</v>
      </c>
      <c r="CV23" s="706">
        <f>IF(C23="",0,alapadatok!$AN$6)</f>
        <v>168</v>
      </c>
      <c r="CW23" s="330">
        <f t="shared" si="358"/>
        <v>-168</v>
      </c>
      <c r="CX23" s="905">
        <f t="shared" si="295"/>
        <v>0</v>
      </c>
      <c r="CY23" s="325"/>
      <c r="CZ23" s="705">
        <f>COUNTIF(beosztás!$FD25:$GG25,"DE")*8</f>
        <v>0</v>
      </c>
      <c r="DA23" s="706">
        <f>COUNTIF(beosztás!$FD25:$GG25,"DU")*8</f>
        <v>0</v>
      </c>
      <c r="DB23" s="706">
        <f>COUNTIF(beosztás!$FD25:$GG25,"ÉJ")*8</f>
        <v>0</v>
      </c>
      <c r="DC23" s="706">
        <f>COUNTIF(beosztás!$FD25:$GG25,"N")*12</f>
        <v>0</v>
      </c>
      <c r="DD23" s="706">
        <f>COUNTIF(beosztás!$FD25:$GG25,"É")*12</f>
        <v>0</v>
      </c>
      <c r="DE23" s="706">
        <f>SUM(beosztás!$FD25:$GG25)</f>
        <v>0</v>
      </c>
      <c r="DF23" s="895">
        <f>(COUNTIF(beosztás!$FD25:$GG25,"SN")*12)+(COUNTIF(beosztás!$FD25:$GG25,"SDE")*8)+(COUNTIF(beosztás!$FD25:$GG25,"SDU")*8)+(COUNTIF(beosztás!$FD25:$GG25,"SÉ")*12)+(COUNTIF(beosztás!$FD25:$GG25,"SÉJ")*8)+(COUNTIF(beosztás!$FD25:$GG25,"S1")*1)+(COUNTIF(beosztás!$FD25:$GG25,"S2")*2)+(COUNTIF(beosztás!$FD25:$GG25,"S3")*3)+(COUNTIF(beosztás!$FD25:$GG25,"S4")*4)+(COUNTIF(beosztás!$FD25:$GG25,"S5")*5)+(COUNTIF(beosztás!$FD25:$GG25,"S6")*6)+(COUNTIF(beosztás!$FD25:$GG25,"S7")*7)+(COUNTIF(beosztás!$FD25:$GG25,"S8")*8)+(COUNTIF(beosztás!$FD25:$GG25,"S9")*9)+(COUNTIF(beosztás!$FD25:$GG25,"S10")*10)+(COUNTIF(beosztás!$FD25:$GG25,"S11")*11)+(COUNTIF(beosztás!$FD25:$GG25,"S12")*12)</f>
        <v>0</v>
      </c>
      <c r="DG23" s="706">
        <f>COUNTIF(beosztás!$FD25:$GG25,"FÜ")*8</f>
        <v>0</v>
      </c>
      <c r="DH23" s="706">
        <f>COUNTIF(beosztás!$FD25:$GG25,"BN")*12+COUNTIF(beosztás!$FD25:$GG25,"BÉ")*12+COUNTIF(beosztás!$FD25:$GG25,"BDE")*8+COUNTIF(beosztás!$FD25:$GG25,"BDU")*8+COUNTIF(beosztás!$FD25:$GG25,"BÉJ")*8+COUNTIF(beosztás!$FD25:$GG25,"B1")*1+COUNTIF(beosztás!$FD25:$GG25,"B2")*2+COUNTIF(beosztás!$FD25:$GG25,"B3")*3+COUNTIF(beosztás!$FD25:$GG25,"B5")*5+COUNTIF(beosztás!$FD25:$GG25,"B6")*6+COUNTIF(beosztás!$FD25:$GG25,"B7")*7+COUNTIF(beosztás!$FD25:$GG25,"B8")*8+COUNTIF(beosztás!$FD25:$GG25,"B9")*9+COUNTIF(beosztás!$FD25:$GG25,"B10")*10+COUNTIF(beosztás!$FD25:$GG25,"B11")*11+COUNTIF(beosztás!$FD25:$GG25,"B12")*12+COUNTIF(beosztás!$FD25:$GG25,"BP")*0</f>
        <v>0</v>
      </c>
      <c r="DI23" s="330">
        <f t="shared" si="296"/>
        <v>0</v>
      </c>
      <c r="DJ23" s="706">
        <f>IF(C23="",0,alapadatok!$AN$7)</f>
        <v>160</v>
      </c>
      <c r="DK23" s="330">
        <f t="shared" si="359"/>
        <v>-160</v>
      </c>
      <c r="DL23" s="739">
        <f t="shared" si="297"/>
        <v>0</v>
      </c>
      <c r="DM23" s="325"/>
      <c r="DN23" s="329">
        <f t="shared" si="360"/>
        <v>0</v>
      </c>
      <c r="DO23" s="330">
        <f t="shared" si="361"/>
        <v>0</v>
      </c>
      <c r="DP23" s="330">
        <f t="shared" si="362"/>
        <v>0</v>
      </c>
      <c r="DQ23" s="330">
        <f t="shared" si="363"/>
        <v>0</v>
      </c>
      <c r="DR23" s="330">
        <f t="shared" si="364"/>
        <v>0</v>
      </c>
      <c r="DS23" s="330">
        <f t="shared" si="365"/>
        <v>0</v>
      </c>
      <c r="DT23" s="330">
        <f t="shared" si="366"/>
        <v>0</v>
      </c>
      <c r="DU23" s="330">
        <f t="shared" si="367"/>
        <v>16</v>
      </c>
      <c r="DV23" s="330">
        <f t="shared" si="368"/>
        <v>0</v>
      </c>
      <c r="DW23" s="330">
        <f t="shared" si="369"/>
        <v>0</v>
      </c>
      <c r="DX23" s="330">
        <f t="shared" si="370"/>
        <v>328</v>
      </c>
      <c r="DY23" s="330">
        <f t="shared" si="371"/>
        <v>-328</v>
      </c>
      <c r="DZ23" s="905">
        <f t="shared" si="304"/>
        <v>0</v>
      </c>
      <c r="EA23" s="326"/>
      <c r="EB23" s="705">
        <f>COUNTIF(beosztás!$GH25:$HL25,"DE")*8</f>
        <v>0</v>
      </c>
      <c r="EC23" s="706">
        <f>COUNTIF(beosztás!$GH25:$HL25,"DU")*8</f>
        <v>0</v>
      </c>
      <c r="ED23" s="706">
        <f>COUNTIF(beosztás!$GH25:$HL25,"ÉJ")*8</f>
        <v>0</v>
      </c>
      <c r="EE23" s="706">
        <f>COUNTIF(beosztás!$GH25:$HL25,"N")*12</f>
        <v>0</v>
      </c>
      <c r="EF23" s="706">
        <f>COUNTIF(beosztás!$GH25:$HL25,"é")*12</f>
        <v>0</v>
      </c>
      <c r="EG23" s="706">
        <f>SUM(beosztás!$GH25:$HL25)</f>
        <v>0</v>
      </c>
      <c r="EH23" s="706">
        <f>COUNTIF(beosztás!$GH25:$HL25,"FÜ")*8</f>
        <v>0</v>
      </c>
      <c r="EI23" s="895">
        <f>(COUNTIF(beosztás!$GH25:$HL25,"SN")*12)+(COUNTIF(beosztás!$GH25:$HL25,"SDE")*8)+(COUNTIF(beosztás!$GH25:$HL25,"SDU")*8)+(COUNTIF(beosztás!$GH25:$HL25,"SÉ")*12)+(COUNTIF(beosztás!$GH25:$HL25,"SÉJ")*8)+(COUNTIF(beosztás!$GH25:$HL25,"S1")*1)+(COUNTIF(beosztás!$GH25:$HL25,"S2")*2)+(COUNTIF(beosztás!$GH25:$HL25,"S3")*3)+(COUNTIF(beosztás!$GH25:$HL25,"S4")*4)+(COUNTIF(beosztás!$GH25:$HL25,"S5")*5)+(COUNTIF(beosztás!$GH25:$HL25,"S6")*6)+(COUNTIF(beosztás!$GH25:$HL25,"S7")*7)+(COUNTIF(beosztás!$GH25:$HL25,"S8")*8)+(COUNTIF(beosztás!$GH25:$HL25,"S9")*9)+(COUNTIF(beosztás!$GH25:$HL25,"S10")*10)+(COUNTIF(beosztás!$GH25:$HL25,"S11")*11)+(COUNTIF(beosztás!$GH25:$HL25,"S12")*12)</f>
        <v>0</v>
      </c>
      <c r="EJ23" s="706">
        <f>COUNTIF(beosztás!$GH25:$HL25,"BN")*12+COUNTIF(beosztás!$GH25:$HL25,"BÉ")*12+COUNTIF(beosztás!$GH25:$HL25,"BDE")*8+COUNTIF(beosztás!$GH25:$HL25,"BDU")*8+COUNTIF(beosztás!$GH25:$HL25,"BÉJ")*8+COUNTIF(beosztás!$GH25:$HL25,"B1")*1+COUNTIF(beosztás!$GH25:$HL25,"B2")*2+COUNTIF(beosztás!$GH25:$HL25,"B3")*3+COUNTIF(beosztás!$GH25:$HL25,"B5")*5+COUNTIF(beosztás!$GH25:$HL25,"B6")*6+COUNTIF(beosztás!$GH25:$HL25,"B7")*7+COUNTIF(beosztás!$GH25:$HL25,"B8")*8+COUNTIF(beosztás!$GH25:$HL25,"B9")*9+COUNTIF(beosztás!$GH25:$HL25,"B10")*10+COUNTIF(beosztás!$GH25:$HL25,"B11")*11+COUNTIF(beosztás!$GH25:$HL25,"B12")*12+COUNTIF(beosztás!$GH25:$HL25,"BP")*0</f>
        <v>0</v>
      </c>
      <c r="EK23" s="330">
        <f t="shared" si="372"/>
        <v>0</v>
      </c>
      <c r="EL23" s="706">
        <f>IF(C23="",0,alapadatok!$AN$8)</f>
        <v>184</v>
      </c>
      <c r="EM23" s="330">
        <f t="shared" si="373"/>
        <v>-184</v>
      </c>
      <c r="EN23" s="905">
        <f t="shared" si="305"/>
        <v>0</v>
      </c>
      <c r="EO23" s="325"/>
      <c r="EP23" s="705">
        <f>COUNTIF(beosztás!$HM25:$IQ25,"DE")*8</f>
        <v>0</v>
      </c>
      <c r="EQ23" s="706">
        <f>COUNTIF(beosztás!$HM25:$IQ25,"DU")*8</f>
        <v>0</v>
      </c>
      <c r="ER23" s="706">
        <f>COUNTIF(beosztás!$HM25:$IQ25,"ÉJ")*8</f>
        <v>0</v>
      </c>
      <c r="ES23" s="706">
        <f>COUNTIF(beosztás!$HM25:$IQ25,"N")*12</f>
        <v>0</v>
      </c>
      <c r="ET23" s="706">
        <f>COUNTIF(beosztás!$HM25:$IQ25,"É")*12</f>
        <v>0</v>
      </c>
      <c r="EU23" s="706">
        <f>SUM(beosztás!$HM25:$IQ25)</f>
        <v>0</v>
      </c>
      <c r="EV23" s="895">
        <f>(COUNTIF(beosztás!$HM25:$IQ25,"SN")*12)+(COUNTIF(beosztás!$HM25:$IQ25,"SDE")*8)+(COUNTIF(beosztás!$HM25:$IQ25,"SDU")*8)+(COUNTIF(beosztás!$HM25:$IQ25,"SÉ")*12)+(COUNTIF(beosztás!$HM25:$IQ25,"SÉJ")*8)+(COUNTIF(beosztás!$HM25:$IQ25,"S1")*1)+(COUNTIF(beosztás!$HM25:$IQ25,"S2")*2)+(COUNTIF(beosztás!$HM25:$IQ25,"S3")*3)+(COUNTIF(beosztás!$HM25:$IQ25,"S4")*4)+(COUNTIF(beosztás!$HM25:$IQ25,"S5")*5)+(COUNTIF(beosztás!$HM25:$IQ25,"S6")*6)+(COUNTIF(beosztás!$HM25:$IQ25,"S7")*7)+(COUNTIF(beosztás!$HM25:$IQ25,"S8")*8)+(COUNTIF(beosztás!$HM25:$IQ25,"S9")*9)+(COUNTIF(beosztás!$HM25:$IQ25,"S10")*10)+(COUNTIF(beosztás!$HM25:$IQ25,"S11")*11)+(COUNTIF(beosztás!$HM25:$IQ25,"S12")*12)</f>
        <v>0</v>
      </c>
      <c r="EW23" s="706">
        <f>COUNTIF(beosztás!$HM25:$IQ25,"FÜ")*8</f>
        <v>8</v>
      </c>
      <c r="EX23" s="706">
        <f>COUNTIF(beosztás!$HM25:$IQ25,"BN")*12+COUNTIF(beosztás!$HM25:$IQ25,"BÉ")*12+COUNTIF(beosztás!$HM25:$IQ25,"BDE")*8+COUNTIF(beosztás!$HM25:$IQ25,"BDU")*8+COUNTIF(beosztás!$HM25:$IQ25,"BÉJ")*8+COUNTIF(beosztás!$HM25:$IQ25,"B1")*1+COUNTIF(beosztás!$HM25:$IQ25,"B2")*2+COUNTIF(beosztás!$HM25:$IQ25,"B3")*3+COUNTIF(beosztás!$HM25:$IQ25,"B5")*5+COUNTIF(beosztás!$HM25:$IQ25,"B6")*6+COUNTIF(beosztás!$HM25:$IQ25,"B7")*7+COUNTIF(beosztás!$HM25:$IQ25,"B8")*8+COUNTIF(beosztás!$HM25:$IQ25,"B9")*9+COUNTIF(beosztás!$HM25:$IQ25,"B10")*10+COUNTIF(beosztás!$HM25:$IQ25,"B11")*11+COUNTIF(beosztás!$HM25:$IQ25,"B12")*12+COUNTIF(beosztás!$HM25:$IQ25,"BP")*0</f>
        <v>0</v>
      </c>
      <c r="EY23" s="330">
        <f t="shared" si="306"/>
        <v>0</v>
      </c>
      <c r="EZ23" s="706">
        <f>IF(C23="",0,alapadatok!$AN$9)</f>
        <v>168</v>
      </c>
      <c r="FA23" s="330">
        <f t="shared" si="374"/>
        <v>-168</v>
      </c>
      <c r="FB23" s="905">
        <f t="shared" si="307"/>
        <v>0</v>
      </c>
      <c r="FC23" s="325"/>
      <c r="FD23" s="329">
        <f t="shared" si="375"/>
        <v>0</v>
      </c>
      <c r="FE23" s="330">
        <f t="shared" si="376"/>
        <v>0</v>
      </c>
      <c r="FF23" s="330">
        <f t="shared" si="377"/>
        <v>0</v>
      </c>
      <c r="FG23" s="330">
        <f t="shared" si="378"/>
        <v>0</v>
      </c>
      <c r="FH23" s="330">
        <f t="shared" si="379"/>
        <v>0</v>
      </c>
      <c r="FI23" s="330">
        <f t="shared" si="380"/>
        <v>0</v>
      </c>
      <c r="FJ23" s="330">
        <f t="shared" si="381"/>
        <v>0</v>
      </c>
      <c r="FK23" s="330">
        <f t="shared" si="382"/>
        <v>8</v>
      </c>
      <c r="FL23" s="330">
        <f t="shared" si="383"/>
        <v>0</v>
      </c>
      <c r="FM23" s="330">
        <f t="shared" si="384"/>
        <v>0</v>
      </c>
      <c r="FN23" s="330">
        <f t="shared" si="385"/>
        <v>352</v>
      </c>
      <c r="FO23" s="330">
        <f t="shared" si="386"/>
        <v>-352</v>
      </c>
      <c r="FP23" s="905">
        <f t="shared" si="314"/>
        <v>0</v>
      </c>
      <c r="FQ23" s="326"/>
      <c r="FR23" s="705">
        <f>COUNTIF(beosztás!$IR25:$JU25,"DE")*8</f>
        <v>0</v>
      </c>
      <c r="FS23" s="706">
        <f>COUNTIF(beosztás!$IR25:$JU25,"DU")*8</f>
        <v>0</v>
      </c>
      <c r="FT23" s="706">
        <f>COUNTIF(beosztás!$IR25:$JU25,"ÉJ")*8</f>
        <v>0</v>
      </c>
      <c r="FU23" s="706">
        <f>COUNTIF(beosztás!$IR25:$JU25,"N")*12</f>
        <v>0</v>
      </c>
      <c r="FV23" s="706">
        <f>COUNTIF(beosztás!$IR25:$JU25,"é")*12</f>
        <v>0</v>
      </c>
      <c r="FW23" s="706">
        <f>SUM(beosztás!$IR25:$JU25)</f>
        <v>0</v>
      </c>
      <c r="FX23" s="706">
        <f>COUNTIF(beosztás!$IR25:$JU25,"FÜ")*8</f>
        <v>0</v>
      </c>
      <c r="FY23" s="895">
        <f>(COUNTIF(beosztás!$IR25:$JU25,"SN")*12)+(COUNTIF(beosztás!$IR25:$JU25,"SDE")*8)+(COUNTIF(beosztás!$IR25:$JU25,"SDU")*8)+(COUNTIF(beosztás!$IR25:$JU25,"SÉ")*12)+(COUNTIF(beosztás!$IR25:$JU25,"SÉJ")*8)+(COUNTIF(beosztás!$IR25:$JU25,"S1")*1)+(COUNTIF(beosztás!$IR25:$JU25,"S2")*2)+(COUNTIF(beosztás!$IR25:$JU25,"S3")*3)+(COUNTIF(beosztás!$IR25:$JU25,"S4")*4)+(COUNTIF(beosztás!$IR25:$JU25,"S5")*5)+(COUNTIF(beosztás!$IR25:$JU25,"S6")*6)+(COUNTIF(beosztás!$IR25:$JU25,"S7")*7)+(COUNTIF(beosztás!$IR25:$JU25,"S8")*8)+(COUNTIF(beosztás!$IR25:$JU25,"S9")*9)+(COUNTIF(beosztás!$IR25:$JU25,"S10")*10)+(COUNTIF(beosztás!$IR25:$JU25,"S11")*11)+(COUNTIF(beosztás!$IR25:$JU25,"S12")*12)</f>
        <v>0</v>
      </c>
      <c r="FZ23" s="706">
        <f>COUNTIF(beosztás!$IR25:$JU25,"BN")*12+COUNTIF(beosztás!$IR25:$JU25,"BÉ")*12+COUNTIF(beosztás!$IR25:$JU25,"BDE")*8+COUNTIF(beosztás!$IR25:$JU25,"BDU")*8+COUNTIF(beosztás!$IR25:$JU25,"BÉJ")*8+COUNTIF(beosztás!$IR25:$JU25,"B1")*1+COUNTIF(beosztás!$IR25:$JU25,"B2")*2+COUNTIF(beosztás!$IR25:$JU25,"B3")*3+COUNTIF(beosztás!$IR25:$JU25,"B5")*5+COUNTIF(beosztás!$IR25:$JU25,"B6")*6+COUNTIF(beosztás!$IR25:$JU25,"B7")*7+COUNTIF(beosztás!$IR25:$JU25,"B8")*8+COUNTIF(beosztás!$IR25:$JU25,"B9")*9+COUNTIF(beosztás!$IR25:$JU25,"B10")*10+COUNTIF(beosztás!$IR25:$JU25,"B11")*11+COUNTIF(beosztás!$IR25:$JU25,"B12")*12+COUNTIF(beosztás!$IR25:$JU25,"BP")*0</f>
        <v>0</v>
      </c>
      <c r="GA23" s="330">
        <f t="shared" si="387"/>
        <v>0</v>
      </c>
      <c r="GB23" s="706">
        <f>IF(C23="",0,alapadatok!$AN$10)</f>
        <v>168</v>
      </c>
      <c r="GC23" s="330">
        <f t="shared" si="388"/>
        <v>-168</v>
      </c>
      <c r="GD23" s="905">
        <f t="shared" si="315"/>
        <v>0</v>
      </c>
      <c r="GE23" s="327"/>
      <c r="GF23" s="705">
        <f>COUNTIF(beosztás!$JV25:$KZ25,"DE")*8</f>
        <v>0</v>
      </c>
      <c r="GG23" s="706">
        <f>COUNTIF(beosztás!$JV25:$KZ25,"DU")*8</f>
        <v>0</v>
      </c>
      <c r="GH23" s="706">
        <f>COUNTIF(beosztás!$JV25:$KZ25,"ÉJ")*8</f>
        <v>0</v>
      </c>
      <c r="GI23" s="706">
        <f>COUNTIF(beosztás!$JV25:$KZ25,"N")*12</f>
        <v>0</v>
      </c>
      <c r="GJ23" s="706">
        <f>COUNTIF(beosztás!$JV25:$KZ25,"É")*12</f>
        <v>0</v>
      </c>
      <c r="GK23" s="706">
        <f>SUM(beosztás!$JV25:$KZ25)</f>
        <v>0</v>
      </c>
      <c r="GL23" s="895">
        <f>(COUNTIF(beosztás!$JV25:$KZ25,"SN")*12)+(COUNTIF(beosztás!$JV25:$KZ25,"SDE")*8)+(COUNTIF(beosztás!$JV25:$KZ25,"SDU")*8)+(COUNTIF(beosztás!$JV25:$KZ25,"SÉ")*12)+(COUNTIF(beosztás!$JV25:$KZ25,"SÉJ")*8)+(COUNTIF(beosztás!$JV25:$KZ25,"S1")*1)+(COUNTIF(beosztás!$JV25:$KZ25,"S2")*2)+(COUNTIF(beosztás!$JV25:$KZ25,"S3")*3)+(COUNTIF(beosztás!$JV25:$KZ25,"S4")*4)+(COUNTIF(beosztás!$JV25:$KZ25,"S5")*5)+(COUNTIF(beosztás!$JV25:$KZ25,"S6")*6)+(COUNTIF(beosztás!$JV25:$KZ25,"S7")*7)+(COUNTIF(beosztás!$JV25:$KZ25,"S8")*8)+(COUNTIF(beosztás!$JV25:$KZ25,"S9")*9)+(COUNTIF(beosztás!$JV25:$KZ25,"S10")*10)+(COUNTIF(beosztás!$JV25:$KZ25,"S11")*11)+(COUNTIF(beosztás!$JV25:$KZ25,"S12")*12)</f>
        <v>0</v>
      </c>
      <c r="GM23" s="706">
        <f>COUNTIF(beosztás!$JV25:$KZ25,"FÜ")*8</f>
        <v>8</v>
      </c>
      <c r="GN23" s="706">
        <f>COUNTIF(beosztás!$JV25:$KZ25,"BN")*12+COUNTIF(beosztás!$JV25:$KZ25,"BÉ")*12+COUNTIF(beosztás!$JV25:$KZ25,"BDE")*8+COUNTIF(beosztás!$JV25:$KZ25,"BDU")*8+COUNTIF(beosztás!$JV25:$KZ25,"BÉJ")*8+COUNTIF(beosztás!$JV25:$KZ25,"B1")*1+COUNTIF(beosztás!$JV25:$KZ25,"B2")*2+COUNTIF(beosztás!$JV25:$KZ25,"B3")*3+COUNTIF(beosztás!$JV25:$KZ25,"B5")*5+COUNTIF(beosztás!$JV25:$KZ25,"B6")*6+COUNTIF(beosztás!$JV25:$KZ25,"B7")*7+COUNTIF(beosztás!$JV25:$KZ25,"B8")*8+COUNTIF(beosztás!$JV25:$KZ25,"B9")*9+COUNTIF(beosztás!$JV25:$KZ25,"B10")*10+COUNTIF(beosztás!$JV25:$KZ25,"B11")*11+COUNTIF(beosztás!$JV25:$KZ25,"B12")*12+COUNTIF(beosztás!$JV25:$KZ25,"BP")*0</f>
        <v>0</v>
      </c>
      <c r="GO23" s="330">
        <f t="shared" si="316"/>
        <v>0</v>
      </c>
      <c r="GP23" s="706">
        <f>IF(C23="",0,alapadatok!$AN$11)</f>
        <v>176</v>
      </c>
      <c r="GQ23" s="330">
        <f t="shared" si="389"/>
        <v>-176</v>
      </c>
      <c r="GR23" s="905">
        <f t="shared" si="317"/>
        <v>0</v>
      </c>
      <c r="GS23" s="327"/>
      <c r="GT23" s="329">
        <f t="shared" si="390"/>
        <v>0</v>
      </c>
      <c r="GU23" s="330">
        <f t="shared" si="391"/>
        <v>0</v>
      </c>
      <c r="GV23" s="330">
        <f t="shared" si="392"/>
        <v>0</v>
      </c>
      <c r="GW23" s="330">
        <f t="shared" si="393"/>
        <v>0</v>
      </c>
      <c r="GX23" s="330">
        <f t="shared" si="394"/>
        <v>0</v>
      </c>
      <c r="GY23" s="330">
        <f t="shared" si="395"/>
        <v>0</v>
      </c>
      <c r="GZ23" s="330">
        <f t="shared" si="396"/>
        <v>0</v>
      </c>
      <c r="HA23" s="330">
        <f t="shared" si="397"/>
        <v>8</v>
      </c>
      <c r="HB23" s="330">
        <f t="shared" si="398"/>
        <v>0</v>
      </c>
      <c r="HC23" s="330">
        <f t="shared" si="399"/>
        <v>0</v>
      </c>
      <c r="HD23" s="330">
        <f t="shared" si="400"/>
        <v>344</v>
      </c>
      <c r="HE23" s="330">
        <f t="shared" si="401"/>
        <v>-344</v>
      </c>
      <c r="HF23" s="905">
        <f t="shared" si="324"/>
        <v>0</v>
      </c>
      <c r="HG23" s="326"/>
      <c r="HH23" s="705">
        <f>COUNTIF(beosztás!$LA25:$MD25,"DE")*8</f>
        <v>0</v>
      </c>
      <c r="HI23" s="706">
        <f>COUNTIF(beosztás!$LA25:$MD25,"DU")*8</f>
        <v>0</v>
      </c>
      <c r="HJ23" s="706">
        <f>COUNTIF(beosztás!$LA25:$MD25,"ÉJ")*8</f>
        <v>0</v>
      </c>
      <c r="HK23" s="706">
        <f>COUNTIF(beosztás!$LA25:$MD25,"N")*12</f>
        <v>0</v>
      </c>
      <c r="HL23" s="706">
        <f>COUNTIF(beosztás!$LA25:$MD25,"é")*12</f>
        <v>0</v>
      </c>
      <c r="HM23" s="706">
        <f>SUM(beosztás!$LA25:$MD25)</f>
        <v>0</v>
      </c>
      <c r="HN23" s="706">
        <f>COUNTIF(beosztás!$LA25:$MD25,"FÜ")*8</f>
        <v>8</v>
      </c>
      <c r="HO23" s="895">
        <f>(COUNTIF(beosztás!$LA25:$MD25,"SN")*12)+(COUNTIF(beosztás!$LA25:$MD25,"SDE")*8)+(COUNTIF(beosztás!$LA25:$MD25,"SDU")*8)+(COUNTIF(beosztás!$LA25:$MD25,"SÉ")*12)+(COUNTIF(beosztás!$LA25:$MD25,"SÉJ")*8)+(COUNTIF(beosztás!$LA25:$MD25,"S1")*1)+(COUNTIF(beosztás!$LA25:$MD25,"S2")*2)+(COUNTIF(beosztás!$LA25:$MD25,"S3")*3)+(COUNTIF(beosztás!$LA25:$MD25,"S4")*4)+(COUNTIF(beosztás!$LA25:$MD25,"S5")*5)+(COUNTIF(beosztás!$LA25:$MD25,"S6")*6)+(COUNTIF(beosztás!$LA25:$MD25,"S7")*7)+(COUNTIF(beosztás!$LA25:$MD25,"S8")*8)+(COUNTIF(beosztás!$LA25:$MD25,"S9")*9)+(COUNTIF(beosztás!$LA25:$MD25,"S10")*10)+(COUNTIF(beosztás!$LA25:$MD25,"S11")*11)+(COUNTIF(beosztás!$LA25:$MD25,"S12")*12)</f>
        <v>0</v>
      </c>
      <c r="HP23" s="706">
        <f>COUNTIF(beosztás!$LA25:$MD25,"BN")*12+COUNTIF(beosztás!$LA25:$MD25,"BÉ")*12+COUNTIF(beosztás!$LA25:$MD25,"BDE")*8+COUNTIF(beosztás!$LA25:$MD25,"BDU")*8+COUNTIF(beosztás!$LA25:$MD25,"BÉJ")*8+COUNTIF(beosztás!$LA25:$MD25,"B1")*1+COUNTIF(beosztás!$LA25:$MD25,"B2")*2+COUNTIF(beosztás!$LA25:$MD25,"B3")*3+COUNTIF(beosztás!$KZ25:$MC25,"B5")*5+COUNTIF(beosztás!$KZ25:$MC25,"B6")*6+COUNTIF(beosztás!$KZ25:$MC25,"B7")*7+COUNTIF(beosztás!$KZ25:$MC25,"B8")*8+COUNTIF(beosztás!$LA25:$MD25,"B9")*9+COUNTIF(beosztás!$LA25:$MD25,"B10")*10+COUNTIF(beosztás!$LA25:$MD25,"B11")*11+COUNTIF(beosztás!$LA25:$MD25,"B12")*12+COUNTIF(beosztás!$LA25:$MD25,"BP")*0</f>
        <v>0</v>
      </c>
      <c r="HQ23" s="330">
        <f t="shared" si="402"/>
        <v>0</v>
      </c>
      <c r="HR23" s="706">
        <f>IF(C23="",0,alapadatok!$AN$12)</f>
        <v>160</v>
      </c>
      <c r="HS23" s="330">
        <f t="shared" si="403"/>
        <v>-160</v>
      </c>
      <c r="HT23" s="905">
        <f t="shared" si="325"/>
        <v>0</v>
      </c>
      <c r="HU23" s="327"/>
      <c r="HV23" s="705">
        <f>COUNTIF(beosztás!$ME25:$NI25,"DE")*8</f>
        <v>0</v>
      </c>
      <c r="HW23" s="706">
        <f>COUNTIF(beosztás!$ME25:$NI25,"DU")*8</f>
        <v>0</v>
      </c>
      <c r="HX23" s="706">
        <f>COUNTIF(beosztás!$ME25:$NI25,"ÉJ")*8</f>
        <v>0</v>
      </c>
      <c r="HY23" s="706">
        <f>COUNTIF(beosztás!$ME25:$NI25,"N")*12</f>
        <v>0</v>
      </c>
      <c r="HZ23" s="706">
        <f>COUNTIF(beosztás!$ME25:$NI25,"É")*12</f>
        <v>0</v>
      </c>
      <c r="IA23" s="706">
        <f>SUM(beosztás!$ME25:$NI25)</f>
        <v>0</v>
      </c>
      <c r="IB23" s="706">
        <f>(COUNTIF(beosztás!$ME25:$NI25,"SN")*12)+(COUNTIF(beosztás!$ME25:$NI25,"SDE")*8)+(COUNTIF(beosztás!$ME25:$NI25,"SDU")*8)+(COUNTIF(beosztás!$ME25:$NI25,"SÉ")*12)+(COUNTIF(beosztás!$ME25:$NI25,"SÉJ")*8)+(COUNTIF(beosztás!$ME25:$NI25,"S1")*1)+(COUNTIF(beosztás!$ME25:$NI25,"S2")*2)+(COUNTIF(beosztás!$ME25:$NI25,"S3")*3)+(COUNTIF(beosztás!$ME25:$NI25,"S4")*4)+(COUNTIF(beosztás!$ME25:$NI25,"S5")*5)+(COUNTIF(beosztás!$ME25:$NI25,"S6")*6)+(COUNTIF(beosztás!$ME25:$NI25,"S7")*7)+(COUNTIF(beosztás!$ME25:$NI25,"S8")*8)+(COUNTIF(beosztás!$ME25:$NI25,"S9")*9)+(COUNTIF(beosztás!$ME25:$NI25,"S10")*10)+(COUNTIF(beosztás!$ME25:$NI25,"S11")*11)+(COUNTIF(beosztás!$ME25:$NI25,"S12")*12)</f>
        <v>0</v>
      </c>
      <c r="IC23" s="706">
        <f>COUNTIF(beosztás!$ME25:$NI25,"FÜ")*8</f>
        <v>16</v>
      </c>
      <c r="ID23" s="706">
        <f>COUNTIF(beosztás!$ME25:$NI25,"BN")*12+COUNTIF(beosztás!$ME25:$NI25,"BÉ")*12+COUNTIF(beosztás!$ME25:$NI25,"BDE")*8+COUNTIF(beosztás!$ME25:$NI25,"BDU")*8+COUNTIF(beosztás!$ME25:$NI25,"BÉJ")*8+COUNTIF(beosztás!$ME25:$NI25,"B1")*1+COUNTIF(beosztás!$ME25:$NI25,"B2")*2+COUNTIF(beosztás!$ME25:$NI25,"B3")*3+COUNTIF(beosztás!$ME25:$NI25,"B5")*5+COUNTIF(beosztás!$ME25:$NI25,"B6")*6+COUNTIF(beosztás!$ME25:$NI25,"B7")*7+COUNTIF(beosztás!$ME25:$NI25,"B8")*8+COUNTIF(beosztás!$ME25:$NI25,"B9")*9+COUNTIF(beosztás!$ME25:$NI25,"B10")*10+COUNTIF(beosztás!$ME25:$NI25,"B11")*11+COUNTIF(beosztás!$ME25:$NI25,"B12")*12+COUNTIF(beosztás!$ME25:$NI25,"BP")*0</f>
        <v>0</v>
      </c>
      <c r="IE23" s="330">
        <f t="shared" si="326"/>
        <v>0</v>
      </c>
      <c r="IF23" s="706">
        <f>IF(C23="",0,alapadatok!$AN$13)</f>
        <v>160</v>
      </c>
      <c r="IG23" s="330">
        <f t="shared" si="404"/>
        <v>-160</v>
      </c>
      <c r="IH23" s="739">
        <f t="shared" si="327"/>
        <v>0</v>
      </c>
      <c r="II23" s="327"/>
      <c r="IJ23" s="329">
        <f t="shared" si="405"/>
        <v>0</v>
      </c>
      <c r="IK23" s="330">
        <f t="shared" si="406"/>
        <v>0</v>
      </c>
      <c r="IL23" s="330">
        <f t="shared" si="407"/>
        <v>0</v>
      </c>
      <c r="IM23" s="330">
        <f t="shared" si="408"/>
        <v>0</v>
      </c>
      <c r="IN23" s="330">
        <f t="shared" si="409"/>
        <v>0</v>
      </c>
      <c r="IO23" s="330">
        <f t="shared" si="410"/>
        <v>0</v>
      </c>
      <c r="IP23" s="330">
        <f t="shared" si="411"/>
        <v>0</v>
      </c>
      <c r="IQ23" s="330">
        <f t="shared" si="412"/>
        <v>24</v>
      </c>
      <c r="IR23" s="330">
        <f t="shared" si="413"/>
        <v>0</v>
      </c>
      <c r="IS23" s="330">
        <f t="shared" si="414"/>
        <v>0</v>
      </c>
      <c r="IT23" s="330">
        <f t="shared" si="415"/>
        <v>320</v>
      </c>
      <c r="IU23" s="330">
        <f t="shared" si="416"/>
        <v>-320</v>
      </c>
      <c r="IV23" s="905">
        <f t="shared" si="334"/>
        <v>0</v>
      </c>
      <c r="IW23" s="328"/>
      <c r="JF23" s="21"/>
      <c r="JG23" s="21"/>
    </row>
    <row r="24" spans="1:267" x14ac:dyDescent="0.25">
      <c r="A24" s="385">
        <f>IF(beosztás!A26=0,"",beosztás!A26)</f>
        <v>8</v>
      </c>
      <c r="B24" s="386">
        <f>IF(beosztás!B26=0,"",beosztás!B26)</f>
        <v>39</v>
      </c>
      <c r="C24" s="387" t="str">
        <f>IF(beosztás!C26=0,"",beosztás!C26)</f>
        <v>Sztahó Zoltán</v>
      </c>
      <c r="D24" s="388" t="str">
        <f>IF(beosztás!D26=0,"",beosztás!D26)</f>
        <v>Mill</v>
      </c>
      <c r="E24" s="18"/>
      <c r="F24" s="705">
        <f>COUNTIF(beosztás!$I26:$AM26,"DE")*8</f>
        <v>24</v>
      </c>
      <c r="G24" s="706">
        <f>COUNTIF(beosztás!$I26:$AM26,"DU")*8</f>
        <v>0</v>
      </c>
      <c r="H24" s="706">
        <f>COUNTIF(beosztás!$I26:$AM26,"ÉJ")*8</f>
        <v>0</v>
      </c>
      <c r="I24" s="706">
        <f>COUNTIF(beosztás!$I26:$AM26,"N")*12</f>
        <v>48</v>
      </c>
      <c r="J24" s="706">
        <f>COUNTIF(beosztás!$I26:$AM26,"é")*12</f>
        <v>60</v>
      </c>
      <c r="K24" s="706">
        <f>SUM(beosztás!$I26:$AM26)</f>
        <v>6</v>
      </c>
      <c r="L24" s="706">
        <f>COUNTIF(beosztás!$I26:$AM26,"FÜ")*8</f>
        <v>8</v>
      </c>
      <c r="M24" s="706">
        <f>(COUNTIF(beosztás!$I26:$AM26,"SN")*12)+(COUNTIF(beosztás!$I26:$AM26,"SDE")*8)+(COUNTIF(beosztás!$I26:$AM26,"SDU")*8)+(COUNTIF(beosztás!$I26:$AM26,"S1")*1)+(COUNTIF(beosztás!$I26:$AM26,"S2")*2)+(COUNTIF(beosztás!$I26:$AM26,"S3")*3)+(COUNTIF(beosztás!$I26:$AM26,"S4")*4)+(COUNTIF(beosztás!$I26:$AM26,"S5")*5)+(COUNTIF(beosztás!$I26:$AM26,"S6")*6)+(COUNTIF(beosztás!$I26:$AM26,"S7")*7)+(COUNTIF(beosztás!$I26:$AM26,"S8")*8)+(COUNTIF(beosztás!$I26:$AM26,"S9")*9)+(COUNTIF(beosztás!$I26:$AM26,"S10")*10)+(COUNTIF(beosztás!$I26:$AM26,"S11")*11)+(COUNTIF(beosztás!$I26:$AM26,"S12")*12)+(COUNTIF(beosztás!$I26:$AM26,"SÉ")*12)+(COUNTIF(beosztás!$I26:$AM26,"SÉJ")*8)</f>
        <v>24</v>
      </c>
      <c r="N24" s="706">
        <f>COUNTIF(beosztás!$I26:$AM26,"BN")*12+COUNTIF(beosztás!$I26:$AM26,"BÉ")*12+COUNTIF(beosztás!$I26:$AM26,"BDE")*8+COUNTIF(beosztás!$I26:$AM26,"BDU")*8+COUNTIF(beosztás!$I26:$AM26,"BÉJ")*8+COUNTIF(beosztás!$I26:$AM26,"B1")*1+COUNTIF(beosztás!$I26:$AM26,"B2")*2+COUNTIF(beosztás!$I26:$AM26,"B3")*3+COUNTIF(beosztás!$I26:$AM26,"B5")*5+COUNTIF(beosztás!$I26:$AM26,"B6")*6+COUNTIF(beosztás!$I26:$AM26,"B7")*7+COUNTIF(beosztás!$I26:$AM26,"B8")*8+COUNTIF(beosztás!$I26:$AM26,"B9")*9+COUNTIF(beosztás!$I26:$AM26,"B10")*10+COUNTIF(beosztás!$I26:$AM26,"B11")*11+COUNTIF(beosztás!$I26:$AM26,"B12")*12+COUNTIF(beosztás!$I26:$AM26,"BP")*0</f>
        <v>0</v>
      </c>
      <c r="O24" s="330">
        <f t="shared" si="273"/>
        <v>162</v>
      </c>
      <c r="P24" s="706">
        <f>IF(C24="",0,alapadatok!$AN$2)</f>
        <v>176</v>
      </c>
      <c r="Q24" s="330">
        <f t="shared" si="335"/>
        <v>-14</v>
      </c>
      <c r="R24" s="739">
        <f t="shared" si="274"/>
        <v>24</v>
      </c>
      <c r="S24" s="325"/>
      <c r="T24" s="705">
        <f>COUNTIF(beosztás!$AN26:$BO26,"DE")*8</f>
        <v>64</v>
      </c>
      <c r="U24" s="706">
        <f>COUNTIF(beosztás!$AN26:$BO26,"DU")*8</f>
        <v>0</v>
      </c>
      <c r="V24" s="706">
        <f>COUNTIF(beosztás!$AN26:$BO26,"ÉJ")*8</f>
        <v>0</v>
      </c>
      <c r="W24" s="706">
        <f>COUNTIF(beosztás!$AN26:$BO26,"N")*12</f>
        <v>60</v>
      </c>
      <c r="X24" s="706">
        <f>COUNTIF(beosztás!$AN26:$BO26,"É")*12</f>
        <v>36</v>
      </c>
      <c r="Y24" s="706">
        <f>SUM(beosztás!$AN26:$BO26)</f>
        <v>6</v>
      </c>
      <c r="Z24" s="706">
        <f>(COUNTIF(beosztás!$AN26:$BO26,"SN")*12)+(COUNTIF(beosztás!$AN26:$BO26,"SDE")*8)+(COUNTIF(beosztás!$AN26:$BO26,"SDU")*8)+(COUNTIF(beosztás!$AN26:$BO26,"SÉ")*12)+(COUNTIF(beosztás!$AN26:$BO26,"SÉJ")*8)+(COUNTIF(beosztás!$AN26:$BO26,"S1")*1)+(COUNTIF(beosztás!$AN26:$BO26,"S2")*2)+(COUNTIF(beosztás!$AN26:$BO26,"S3")*3)+(COUNTIF(beosztás!$AN26:$BO26,"S4")*4)+(COUNTIF(beosztás!$AN26:$BO26,"S5")*5)+(COUNTIF(beosztás!$AN26:$BO26,"S6")*6)+(COUNTIF(beosztás!$AN26:$BO26,"S7")*7)+(COUNTIF(beosztás!$AN26:$BO26,"S8")*8)+(COUNTIF(beosztás!$AN26:$BO26,"S9")*9)+(COUNTIF(beosztás!$AN26:$BO26,"S10")*10)+(COUNTIF(beosztás!$AN26:$BO26,"S11")*11)+(COUNTIF(beosztás!$AN26:$BO26,"S12")*12)</f>
        <v>8</v>
      </c>
      <c r="AA24" s="706">
        <f>COUNTIF(beosztás!$AN26:$BO26,"FÜ")*8</f>
        <v>0</v>
      </c>
      <c r="AB24" s="706">
        <f>COUNTIF(beosztás!$AN26:$BO26,"BN")*12+COUNTIF(beosztás!$AN26:$BO26,"BÉ")*12+COUNTIF(beosztás!$AN26:$BO26,"BDE")*8+COUNTIF(beosztás!$AN26:$BO26,"BDU")*8+COUNTIF(beosztás!$AN26:$BO26,"BÉJ")*8+COUNTIF(beosztás!$AN26:$BO26,"B1")*1+COUNTIF(beosztás!$AN26:$BO26,"B2")*2+COUNTIF(beosztás!$AN26:$BO26,"B3")*3+COUNTIF(beosztás!$AN26:$BO26,"B5")*5+COUNTIF(beosztás!$AN26:$BO26,"B6")*6+COUNTIF(beosztás!$AN26:$BO26,"B7")*7+COUNTIF(beosztás!$AN26:$BO26,"B8")*8+COUNTIF(beosztás!$AN26:$BO26,"B9")*9+COUNTIF(beosztás!$AN26:$BO26,"B10")*10+COUNTIF(beosztás!$AN26:$BO26,"B11")*11+COUNTIF(beosztás!$AN26:$BO26,"B12")*12+COUNTIF(beosztás!$AN26:$BO26,"BP")*0</f>
        <v>0</v>
      </c>
      <c r="AC24" s="330">
        <f t="shared" si="336"/>
        <v>174</v>
      </c>
      <c r="AD24" s="706">
        <f>IF(C24="",0,alapadatok!$AN$3)</f>
        <v>160</v>
      </c>
      <c r="AE24" s="330">
        <f t="shared" si="337"/>
        <v>14</v>
      </c>
      <c r="AF24" s="739">
        <f t="shared" si="275"/>
        <v>8</v>
      </c>
      <c r="AG24" s="325"/>
      <c r="AH24" s="329">
        <f t="shared" si="276"/>
        <v>88</v>
      </c>
      <c r="AI24" s="330">
        <f t="shared" si="277"/>
        <v>0</v>
      </c>
      <c r="AJ24" s="330">
        <f t="shared" si="278"/>
        <v>0</v>
      </c>
      <c r="AK24" s="330">
        <f t="shared" si="279"/>
        <v>108</v>
      </c>
      <c r="AL24" s="330">
        <f t="shared" si="280"/>
        <v>96</v>
      </c>
      <c r="AM24" s="330">
        <f t="shared" si="281"/>
        <v>12</v>
      </c>
      <c r="AN24" s="330">
        <f t="shared" si="282"/>
        <v>32</v>
      </c>
      <c r="AO24" s="330">
        <f t="shared" si="283"/>
        <v>8</v>
      </c>
      <c r="AP24" s="330">
        <f t="shared" si="338"/>
        <v>0</v>
      </c>
      <c r="AQ24" s="330">
        <f t="shared" si="339"/>
        <v>336</v>
      </c>
      <c r="AR24" s="330">
        <f t="shared" si="340"/>
        <v>336</v>
      </c>
      <c r="AS24" s="330">
        <f t="shared" si="341"/>
        <v>0</v>
      </c>
      <c r="AT24" s="739">
        <f t="shared" si="284"/>
        <v>32</v>
      </c>
      <c r="AU24" s="326"/>
      <c r="AV24" s="705">
        <f>COUNTIF(beosztás!$BP26:$CT26,"DE")*8</f>
        <v>16</v>
      </c>
      <c r="AW24" s="706">
        <f>COUNTIF(beosztás!$BP26:$CT26,"DU")*8</f>
        <v>0</v>
      </c>
      <c r="AX24" s="706">
        <f>COUNTIF(beosztás!$BP26:$CT26,"ÉJ")*8</f>
        <v>8</v>
      </c>
      <c r="AY24" s="706">
        <f>COUNTIF(beosztás!$BP26:$CT26,"N")*12</f>
        <v>84</v>
      </c>
      <c r="AZ24" s="706">
        <f>COUNTIF(beosztás!$BP26:$CT26,"é")*12</f>
        <v>24</v>
      </c>
      <c r="BA24" s="706">
        <f>SUM(beosztás!$BP26:$CT26)</f>
        <v>0</v>
      </c>
      <c r="BB24" s="706">
        <f>COUNTIF(beosztás!$BP26:$CT26,"FÜ")*8</f>
        <v>8</v>
      </c>
      <c r="BC24" s="895">
        <f>(COUNTIF(beosztás!$BP26:$CT26,"SN")*12)+(COUNTIF(beosztás!$BP26:$CT26,"SDE")*8)+(COUNTIF(beosztás!$BP26:$CT26,"SDU")*8)+(COUNTIF(beosztás!$BP26:$CT26,"SÉ")*12)+(COUNTIF(beosztás!$BP26:$CT26,"SÉJ")*8)+(COUNTIF(beosztás!$BP26:$CT26,"S1")*1)+(COUNTIF(beosztás!$BP26:$CT26,"S2")*2)+(COUNTIF(beosztás!$BP26:$CT26,"S3")*3)+(COUNTIF(beosztás!$BP26:$CT26,"S4")*4)+(COUNTIF(beosztás!$BP26:$CT26,"S5")*5)+(COUNTIF(beosztás!$BP26:$CT26,"S6")*6)+(COUNTIF(beosztás!$BP26:$CT26,"S7")*7)+(COUNTIF(beosztás!$BP26:$CT26,"S8")*8)+(COUNTIF(beosztás!$BP26:$CT26,"S9")*9)+(COUNTIF(beosztás!$BP26:$CT26,"S10")*10)+(COUNTIF(beosztás!$BP26:$CT26,"S11")*11)+(COUNTIF(beosztás!$BP26:$CT26,"S12")*12)</f>
        <v>20</v>
      </c>
      <c r="BD24" s="706">
        <f>COUNTIF(beosztás!$BP26:$CT26,"BN")*12+COUNTIF(beosztás!$BP26:$CT26,"BÉ")*12+COUNTIF(beosztás!$BP26:$CT26,"BDE")*8+COUNTIF(beosztás!$BP26:$CT26,"BDU")*8+COUNTIF(beosztás!$BP26:$CT26,"BÉJ")*8+COUNTIF(beosztás!$BP26:$CT26,"B1")*1+COUNTIF(beosztás!$BP26:$CT26,"B2")*2+COUNTIF(beosztás!$BP26:$CT26,"B3")*3+COUNTIF(beosztás!$BP26:$CT26,"B5")*5+COUNTIF(beosztás!$BP26:$CT26,"B6")*6+COUNTIF(beosztás!$BP26:$CT26,"B7")*7+COUNTIF(beosztás!$BP26:$CT26,"B8")*8+COUNTIF(beosztás!$BP26:$CT26,"B9")*9+COUNTIF(beosztás!$BP26:$CT26,"B10")*10+COUNTIF(beosztás!$BP26:$CT26,"B11")*11+COUNTIF(beosztás!$BP26:$CT26,"B12")*12+COUNTIF(beosztás!$BP26:$CT26,"BP")*0</f>
        <v>0</v>
      </c>
      <c r="BE24" s="330">
        <f t="shared" si="285"/>
        <v>152</v>
      </c>
      <c r="BF24" s="706">
        <f>IF(C24="",0,alapadatok!$AN$4)</f>
        <v>160</v>
      </c>
      <c r="BG24" s="330">
        <f t="shared" si="342"/>
        <v>-8</v>
      </c>
      <c r="BH24" s="739">
        <f t="shared" si="286"/>
        <v>20</v>
      </c>
      <c r="BI24" s="325"/>
      <c r="BJ24" s="705">
        <f>COUNTIF(beosztás!$CU26:$DX26,"DE")*8</f>
        <v>8</v>
      </c>
      <c r="BK24" s="706">
        <f>COUNTIF(beosztás!$CU26:$DX26,"DU")*8</f>
        <v>0</v>
      </c>
      <c r="BL24" s="706">
        <f>COUNTIF(beosztás!$CU26:$DX26,"ÉJ")*8</f>
        <v>0</v>
      </c>
      <c r="BM24" s="706">
        <f>COUNTIF(beosztás!$CU26:$DX26,"N")*12</f>
        <v>84</v>
      </c>
      <c r="BN24" s="706">
        <f>COUNTIF(beosztás!$CU26:$DX26,"É")*12</f>
        <v>84</v>
      </c>
      <c r="BO24" s="706">
        <f>SUM(beosztás!$CU26:$DX26)</f>
        <v>0</v>
      </c>
      <c r="BP24" s="895">
        <f>(COUNTIF(beosztás!$CU26:$DX26,"SN")*12)+(COUNTIF(beosztás!$CU26:$DX26,"SDE")*8)+(COUNTIF(beosztás!$CU26:$DX26,"SDU")*8)+(COUNTIF(beosztás!$CU26:$DX26,"SÉ")*12)+(COUNTIF(beosztás!$CU26:$DX26,"SÉJ")*8)+(COUNTIF(beosztás!$CU26:$DX26,"S1")*1)+(COUNTIF(beosztás!$CU26:$DX26,"S2")*2)+(COUNTIF(beosztás!$CU26:$DX26,"S3")*3)+(COUNTIF(beosztás!$CU26:$DX26,"S4")*4)+(COUNTIF(beosztás!$CU26:$DX26,"S5")*5)+(COUNTIF(beosztás!$CU26:$DX26,"S6")*6)+(COUNTIF(beosztás!$CU26:$DX26,"S7")*7)+(COUNTIF(beosztás!$CU26:$DX26,"S8")*8)+(COUNTIF(beosztás!$CU26:$DX26,"S9")*9)+(COUNTIF(beosztás!$CU26:$DX26,"S10")*10)+(COUNTIF(beosztás!$CU26:$DX26,"S11")*11)+(COUNTIF(beosztás!$CU26:$DX26,"S12")*12)</f>
        <v>0</v>
      </c>
      <c r="BQ24" s="706">
        <f>COUNTIF(beosztás!$CU26:$DX26,"FÜ")*8</f>
        <v>8</v>
      </c>
      <c r="BR24" s="706">
        <f>COUNTIF(beosztás!$CU26:$DX26,"BN")*12+COUNTIF(beosztás!$CU26:$DX26,"BÉ")*12+COUNTIF(beosztás!$CU26:$DX26,"BDE")*8+COUNTIF(beosztás!$CU26:$DX26,"BDU")*8+COUNTIF(beosztás!$CU26:$DX26,"BÉJ")*8+COUNTIF(beosztás!$CU26:$DX26,"B1")*1+COUNTIF(beosztás!$CU26:$DX26,"B2")*2+COUNTIF(beosztás!$CU26:$DX26,"B3")*3+COUNTIF(beosztás!$CU26:$DX26,"B5")*5+COUNTIF(beosztás!$CU26:$DX26,"B6")*6+COUNTIF(beosztás!$CU26:$DX26,"B7")*7+COUNTIF(beosztás!$CU26:$DX26,"B8")*8+COUNTIF(beosztás!$CU26:$DX26,"B9")*9+COUNTIF(beosztás!$CU26:$DX26,"B10")*10+COUNTIF(beosztás!$CU26:$DX26,"B11")*11+COUNTIF(beosztás!$CU26:$DX26,"B12")*12+COUNTIF(beosztás!$CU26:$DX26,"BP")*0</f>
        <v>0</v>
      </c>
      <c r="BS24" s="330">
        <f t="shared" si="343"/>
        <v>176</v>
      </c>
      <c r="BT24" s="706">
        <f>IF(C24="",0,alapadatok!$AN$5)</f>
        <v>168</v>
      </c>
      <c r="BU24" s="330">
        <f t="shared" si="344"/>
        <v>8</v>
      </c>
      <c r="BV24" s="739">
        <f t="shared" si="287"/>
        <v>0</v>
      </c>
      <c r="BW24" s="325"/>
      <c r="BX24" s="329">
        <f t="shared" si="345"/>
        <v>24</v>
      </c>
      <c r="BY24" s="330">
        <f t="shared" si="346"/>
        <v>0</v>
      </c>
      <c r="BZ24" s="330">
        <f t="shared" si="347"/>
        <v>8</v>
      </c>
      <c r="CA24" s="330">
        <f t="shared" si="348"/>
        <v>168</v>
      </c>
      <c r="CB24" s="330">
        <f t="shared" si="349"/>
        <v>108</v>
      </c>
      <c r="CC24" s="330">
        <f t="shared" si="350"/>
        <v>0</v>
      </c>
      <c r="CD24" s="330">
        <f t="shared" si="351"/>
        <v>20</v>
      </c>
      <c r="CE24" s="330">
        <f t="shared" si="352"/>
        <v>16</v>
      </c>
      <c r="CF24" s="330">
        <f t="shared" si="353"/>
        <v>0</v>
      </c>
      <c r="CG24" s="330">
        <f t="shared" si="354"/>
        <v>328</v>
      </c>
      <c r="CH24" s="330">
        <f t="shared" si="355"/>
        <v>328</v>
      </c>
      <c r="CI24" s="330">
        <f t="shared" si="356"/>
        <v>0</v>
      </c>
      <c r="CJ24" s="739">
        <f t="shared" si="294"/>
        <v>20</v>
      </c>
      <c r="CK24" s="326"/>
      <c r="CL24" s="705">
        <f>COUNTIF(beosztás!$DY26:$FC26,"DE")*8</f>
        <v>0</v>
      </c>
      <c r="CM24" s="706">
        <f>COUNTIF(beosztás!$DY26:$FC26,"DU")*8</f>
        <v>0</v>
      </c>
      <c r="CN24" s="706">
        <f>COUNTIF(beosztás!$DY26:$FC26,"ÉJ")*8</f>
        <v>0</v>
      </c>
      <c r="CO24" s="706">
        <f>COUNTIF(beosztás!$DY26:$FC26,"N")*12</f>
        <v>0</v>
      </c>
      <c r="CP24" s="706">
        <f>COUNTIF(beosztás!$DY26:$FC26,"é")*12</f>
        <v>0</v>
      </c>
      <c r="CQ24" s="706">
        <f>SUM(beosztás!$DY26:$FC26)</f>
        <v>0</v>
      </c>
      <c r="CR24" s="706">
        <f>COUNTIF(beosztás!$DY26:$FC26,"FÜ")*8</f>
        <v>16</v>
      </c>
      <c r="CS24" s="895">
        <f>(COUNTIF(beosztás!$DY26:$FC26,"SN")*12)+(COUNTIF(beosztás!$DY26:$FC26,"SDE")*8)+(COUNTIF(beosztás!$DY26:$FC26,"SDU")*8)+(COUNTIF(beosztás!$DY26:$FC26,"SÉ")*12)+(COUNTIF(beosztás!$DY26:$FC26,"SÉJ")*8)+(COUNTIF(beosztás!$DY26:$FC26,"S1")*1)+(COUNTIF(beosztás!$DY26:$FC26,"S2")*2)+(COUNTIF(beosztás!$DY26:$FC26,"S3")*3)+(COUNTIF(beosztás!$DY26:$FC26,"S4")*4)+(COUNTIF(beosztás!$DY26:$FC26,"S5")*5)+(COUNTIF(beosztás!$DY26:$FC26,"S6")*6)+(COUNTIF(beosztás!$DY26:$FC26,"S7")*7)+(COUNTIF(beosztás!$DY26:$FC26,"S8")*8)+(COUNTIF(beosztás!$DY26:$FC26,"S9")*9)+(COUNTIF(beosztás!$DY26:$FC26,"S10")*10)+(COUNTIF(beosztás!$DY26:$FC26,"S11")*11)+(COUNTIF(beosztás!$DY26:$FC26,"S12")*12)</f>
        <v>0</v>
      </c>
      <c r="CT24" s="706">
        <f>COUNTIF(beosztás!$DY26:$FC26,"BN")*12+COUNTIF(beosztás!$DY26:$FC26,"BÉ")*12+COUNTIF(beosztás!$DY26:$FC26,"BDE")*8+COUNTIF(beosztás!$DY26:$FC26,"BDU")*8+COUNTIF(beosztás!$DY26:$FC26,"BÉJ")*8+COUNTIF(beosztás!$DY26:$FC26,"B1")*1+COUNTIF(beosztás!$DY26:$FC26,"B2")*2+COUNTIF(beosztás!$DY26:$FC26,"B3")*3+COUNTIF(beosztás!$DY26:$FC26,"B5")*5+COUNTIF(beosztás!$DY26:$FC26,"B6")*6+COUNTIF(beosztás!$DY26:$FC26,"B7")*7+COUNTIF(beosztás!$DY26:$FC26,"B8")*8+COUNTIF(beosztás!$DY26:$FC26,"B9")*9+COUNTIF(beosztás!$DY26:$FC26,"B10")*10+COUNTIF(beosztás!$DY26:$FC26,"B11")*11+COUNTIF(beosztás!$DY26:$FC26,"B12")*12+COUNTIF(beosztás!$DY26:$FC26,"BP")*0</f>
        <v>0</v>
      </c>
      <c r="CU24" s="330">
        <f t="shared" si="357"/>
        <v>0</v>
      </c>
      <c r="CV24" s="706">
        <f>IF(C24="",0,alapadatok!$AN$6)</f>
        <v>168</v>
      </c>
      <c r="CW24" s="330">
        <f t="shared" si="358"/>
        <v>-168</v>
      </c>
      <c r="CX24" s="905">
        <f t="shared" si="295"/>
        <v>0</v>
      </c>
      <c r="CY24" s="325"/>
      <c r="CZ24" s="705">
        <f>COUNTIF(beosztás!$FD26:$GG26,"DE")*8</f>
        <v>0</v>
      </c>
      <c r="DA24" s="706">
        <f>COUNTIF(beosztás!$FD26:$GG26,"DU")*8</f>
        <v>0</v>
      </c>
      <c r="DB24" s="706">
        <f>COUNTIF(beosztás!$FD26:$GG26,"ÉJ")*8</f>
        <v>0</v>
      </c>
      <c r="DC24" s="706">
        <f>COUNTIF(beosztás!$FD26:$GG26,"N")*12</f>
        <v>0</v>
      </c>
      <c r="DD24" s="706">
        <f>COUNTIF(beosztás!$FD26:$GG26,"É")*12</f>
        <v>0</v>
      </c>
      <c r="DE24" s="706">
        <f>SUM(beosztás!$FD26:$GG26)</f>
        <v>0</v>
      </c>
      <c r="DF24" s="895">
        <f>(COUNTIF(beosztás!$FD26:$GG26,"SN")*12)+(COUNTIF(beosztás!$FD26:$GG26,"SDE")*8)+(COUNTIF(beosztás!$FD26:$GG26,"SDU")*8)+(COUNTIF(beosztás!$FD26:$GG26,"SÉ")*12)+(COUNTIF(beosztás!$FD26:$GG26,"SÉJ")*8)+(COUNTIF(beosztás!$FD26:$GG26,"S1")*1)+(COUNTIF(beosztás!$FD26:$GG26,"S2")*2)+(COUNTIF(beosztás!$FD26:$GG26,"S3")*3)+(COUNTIF(beosztás!$FD26:$GG26,"S4")*4)+(COUNTIF(beosztás!$FD26:$GG26,"S5")*5)+(COUNTIF(beosztás!$FD26:$GG26,"S6")*6)+(COUNTIF(beosztás!$FD26:$GG26,"S7")*7)+(COUNTIF(beosztás!$FD26:$GG26,"S8")*8)+(COUNTIF(beosztás!$FD26:$GG26,"S9")*9)+(COUNTIF(beosztás!$FD26:$GG26,"S10")*10)+(COUNTIF(beosztás!$FD26:$GG26,"S11")*11)+(COUNTIF(beosztás!$FD26:$GG26,"S12")*12)</f>
        <v>0</v>
      </c>
      <c r="DG24" s="706">
        <f>COUNTIF(beosztás!$FD26:$GG26,"FÜ")*8</f>
        <v>0</v>
      </c>
      <c r="DH24" s="706">
        <f>COUNTIF(beosztás!$FD26:$GG26,"BN")*12+COUNTIF(beosztás!$FD26:$GG26,"BÉ")*12+COUNTIF(beosztás!$FD26:$GG26,"BDE")*8+COUNTIF(beosztás!$FD26:$GG26,"BDU")*8+COUNTIF(beosztás!$FD26:$GG26,"BÉJ")*8+COUNTIF(beosztás!$FD26:$GG26,"B1")*1+COUNTIF(beosztás!$FD26:$GG26,"B2")*2+COUNTIF(beosztás!$FD26:$GG26,"B3")*3+COUNTIF(beosztás!$FD26:$GG26,"B5")*5+COUNTIF(beosztás!$FD26:$GG26,"B6")*6+COUNTIF(beosztás!$FD26:$GG26,"B7")*7+COUNTIF(beosztás!$FD26:$GG26,"B8")*8+COUNTIF(beosztás!$FD26:$GG26,"B9")*9+COUNTIF(beosztás!$FD26:$GG26,"B10")*10+COUNTIF(beosztás!$FD26:$GG26,"B11")*11+COUNTIF(beosztás!$FD26:$GG26,"B12")*12+COUNTIF(beosztás!$FD26:$GG26,"BP")*0</f>
        <v>0</v>
      </c>
      <c r="DI24" s="330">
        <f t="shared" si="296"/>
        <v>0</v>
      </c>
      <c r="DJ24" s="706">
        <f>IF(C24="",0,alapadatok!$AN$7)</f>
        <v>160</v>
      </c>
      <c r="DK24" s="330">
        <f t="shared" si="359"/>
        <v>-160</v>
      </c>
      <c r="DL24" s="739">
        <f t="shared" si="297"/>
        <v>0</v>
      </c>
      <c r="DM24" s="325"/>
      <c r="DN24" s="329">
        <f t="shared" si="360"/>
        <v>0</v>
      </c>
      <c r="DO24" s="330">
        <f t="shared" si="361"/>
        <v>0</v>
      </c>
      <c r="DP24" s="330">
        <f t="shared" si="362"/>
        <v>0</v>
      </c>
      <c r="DQ24" s="330">
        <f t="shared" si="363"/>
        <v>0</v>
      </c>
      <c r="DR24" s="330">
        <f t="shared" si="364"/>
        <v>0</v>
      </c>
      <c r="DS24" s="330">
        <f t="shared" si="365"/>
        <v>0</v>
      </c>
      <c r="DT24" s="330">
        <f t="shared" si="366"/>
        <v>0</v>
      </c>
      <c r="DU24" s="330">
        <f t="shared" si="367"/>
        <v>16</v>
      </c>
      <c r="DV24" s="330">
        <f t="shared" si="368"/>
        <v>0</v>
      </c>
      <c r="DW24" s="330">
        <f t="shared" si="369"/>
        <v>0</v>
      </c>
      <c r="DX24" s="330">
        <f t="shared" si="370"/>
        <v>328</v>
      </c>
      <c r="DY24" s="330">
        <f t="shared" si="371"/>
        <v>-328</v>
      </c>
      <c r="DZ24" s="905">
        <f t="shared" si="304"/>
        <v>0</v>
      </c>
      <c r="EA24" s="326"/>
      <c r="EB24" s="705">
        <f>COUNTIF(beosztás!$GH26:$HL26,"DE")*8</f>
        <v>0</v>
      </c>
      <c r="EC24" s="706">
        <f>COUNTIF(beosztás!$GH26:$HL26,"DU")*8</f>
        <v>0</v>
      </c>
      <c r="ED24" s="706">
        <f>COUNTIF(beosztás!$GH26:$HL26,"ÉJ")*8</f>
        <v>0</v>
      </c>
      <c r="EE24" s="706">
        <f>COUNTIF(beosztás!$GH26:$HL26,"N")*12</f>
        <v>0</v>
      </c>
      <c r="EF24" s="706">
        <f>COUNTIF(beosztás!$GH26:$HL26,"é")*12</f>
        <v>0</v>
      </c>
      <c r="EG24" s="706">
        <f>SUM(beosztás!$GH26:$HL26)</f>
        <v>0</v>
      </c>
      <c r="EH24" s="706">
        <f>COUNTIF(beosztás!$GH26:$HL26,"FÜ")*8</f>
        <v>0</v>
      </c>
      <c r="EI24" s="895">
        <f>(COUNTIF(beosztás!$GH26:$HL26,"SN")*12)+(COUNTIF(beosztás!$GH26:$HL26,"SDE")*8)+(COUNTIF(beosztás!$GH26:$HL26,"SDU")*8)+(COUNTIF(beosztás!$GH26:$HL26,"SÉ")*12)+(COUNTIF(beosztás!$GH26:$HL26,"SÉJ")*8)+(COUNTIF(beosztás!$GH26:$HL26,"S1")*1)+(COUNTIF(beosztás!$GH26:$HL26,"S2")*2)+(COUNTIF(beosztás!$GH26:$HL26,"S3")*3)+(COUNTIF(beosztás!$GH26:$HL26,"S4")*4)+(COUNTIF(beosztás!$GH26:$HL26,"S5")*5)+(COUNTIF(beosztás!$GH26:$HL26,"S6")*6)+(COUNTIF(beosztás!$GH26:$HL26,"S7")*7)+(COUNTIF(beosztás!$GH26:$HL26,"S8")*8)+(COUNTIF(beosztás!$GH26:$HL26,"S9")*9)+(COUNTIF(beosztás!$GH26:$HL26,"S10")*10)+(COUNTIF(beosztás!$GH26:$HL26,"S11")*11)+(COUNTIF(beosztás!$GH26:$HL26,"S12")*12)</f>
        <v>0</v>
      </c>
      <c r="EJ24" s="706">
        <f>COUNTIF(beosztás!$GH26:$HL26,"BN")*12+COUNTIF(beosztás!$GH26:$HL26,"BÉ")*12+COUNTIF(beosztás!$GH26:$HL26,"BDE")*8+COUNTIF(beosztás!$GH26:$HL26,"BDU")*8+COUNTIF(beosztás!$GH26:$HL26,"BÉJ")*8+COUNTIF(beosztás!$GH26:$HL26,"B1")*1+COUNTIF(beosztás!$GH26:$HL26,"B2")*2+COUNTIF(beosztás!$GH26:$HL26,"B3")*3+COUNTIF(beosztás!$GH26:$HL26,"B5")*5+COUNTIF(beosztás!$GH26:$HL26,"B6")*6+COUNTIF(beosztás!$GH26:$HL26,"B7")*7+COUNTIF(beosztás!$GH26:$HL26,"B8")*8+COUNTIF(beosztás!$GH26:$HL26,"B9")*9+COUNTIF(beosztás!$GH26:$HL26,"B10")*10+COUNTIF(beosztás!$GH26:$HL26,"B11")*11+COUNTIF(beosztás!$GH26:$HL26,"B12")*12+COUNTIF(beosztás!$GH26:$HL26,"BP")*0</f>
        <v>0</v>
      </c>
      <c r="EK24" s="330">
        <f t="shared" si="372"/>
        <v>0</v>
      </c>
      <c r="EL24" s="706">
        <f>IF(C24="",0,alapadatok!$AN$8)</f>
        <v>184</v>
      </c>
      <c r="EM24" s="330">
        <f t="shared" si="373"/>
        <v>-184</v>
      </c>
      <c r="EN24" s="905">
        <f t="shared" si="305"/>
        <v>0</v>
      </c>
      <c r="EO24" s="325"/>
      <c r="EP24" s="705">
        <f>COUNTIF(beosztás!$HM26:$IQ26,"DE")*8</f>
        <v>0</v>
      </c>
      <c r="EQ24" s="706">
        <f>COUNTIF(beosztás!$HM26:$IQ26,"DU")*8</f>
        <v>0</v>
      </c>
      <c r="ER24" s="706">
        <f>COUNTIF(beosztás!$HM26:$IQ26,"ÉJ")*8</f>
        <v>0</v>
      </c>
      <c r="ES24" s="706">
        <f>COUNTIF(beosztás!$HM26:$IQ26,"N")*12</f>
        <v>0</v>
      </c>
      <c r="ET24" s="706">
        <f>COUNTIF(beosztás!$HM26:$IQ26,"É")*12</f>
        <v>0</v>
      </c>
      <c r="EU24" s="706">
        <f>SUM(beosztás!$HM26:$IQ26)</f>
        <v>0</v>
      </c>
      <c r="EV24" s="895">
        <f>(COUNTIF(beosztás!$HM26:$IQ26,"SN")*12)+(COUNTIF(beosztás!$HM26:$IQ26,"SDE")*8)+(COUNTIF(beosztás!$HM26:$IQ26,"SDU")*8)+(COUNTIF(beosztás!$HM26:$IQ26,"SÉ")*12)+(COUNTIF(beosztás!$HM26:$IQ26,"SÉJ")*8)+(COUNTIF(beosztás!$HM26:$IQ26,"S1")*1)+(COUNTIF(beosztás!$HM26:$IQ26,"S2")*2)+(COUNTIF(beosztás!$HM26:$IQ26,"S3")*3)+(COUNTIF(beosztás!$HM26:$IQ26,"S4")*4)+(COUNTIF(beosztás!$HM26:$IQ26,"S5")*5)+(COUNTIF(beosztás!$HM26:$IQ26,"S6")*6)+(COUNTIF(beosztás!$HM26:$IQ26,"S7")*7)+(COUNTIF(beosztás!$HM26:$IQ26,"S8")*8)+(COUNTIF(beosztás!$HM26:$IQ26,"S9")*9)+(COUNTIF(beosztás!$HM26:$IQ26,"S10")*10)+(COUNTIF(beosztás!$HM26:$IQ26,"S11")*11)+(COUNTIF(beosztás!$HM26:$IQ26,"S12")*12)</f>
        <v>0</v>
      </c>
      <c r="EW24" s="706">
        <f>COUNTIF(beosztás!$HM26:$IQ26,"FÜ")*8</f>
        <v>8</v>
      </c>
      <c r="EX24" s="706">
        <f>COUNTIF(beosztás!$HM26:$IQ26,"BN")*12+COUNTIF(beosztás!$HM26:$IQ26,"BÉ")*12+COUNTIF(beosztás!$HM26:$IQ26,"BDE")*8+COUNTIF(beosztás!$HM26:$IQ26,"BDU")*8+COUNTIF(beosztás!$HM26:$IQ26,"BÉJ")*8+COUNTIF(beosztás!$HM26:$IQ26,"B1")*1+COUNTIF(beosztás!$HM26:$IQ26,"B2")*2+COUNTIF(beosztás!$HM26:$IQ26,"B3")*3+COUNTIF(beosztás!$HM26:$IQ26,"B5")*5+COUNTIF(beosztás!$HM26:$IQ26,"B6")*6+COUNTIF(beosztás!$HM26:$IQ26,"B7")*7+COUNTIF(beosztás!$HM26:$IQ26,"B8")*8+COUNTIF(beosztás!$HM26:$IQ26,"B9")*9+COUNTIF(beosztás!$HM26:$IQ26,"B10")*10+COUNTIF(beosztás!$HM26:$IQ26,"B11")*11+COUNTIF(beosztás!$HM26:$IQ26,"B12")*12+COUNTIF(beosztás!$HM26:$IQ26,"BP")*0</f>
        <v>0</v>
      </c>
      <c r="EY24" s="330">
        <f t="shared" si="306"/>
        <v>0</v>
      </c>
      <c r="EZ24" s="706">
        <f>IF(C24="",0,alapadatok!$AN$9)</f>
        <v>168</v>
      </c>
      <c r="FA24" s="330">
        <f t="shared" si="374"/>
        <v>-168</v>
      </c>
      <c r="FB24" s="905">
        <f t="shared" si="307"/>
        <v>0</v>
      </c>
      <c r="FC24" s="325"/>
      <c r="FD24" s="329">
        <f t="shared" si="375"/>
        <v>0</v>
      </c>
      <c r="FE24" s="330">
        <f t="shared" si="376"/>
        <v>0</v>
      </c>
      <c r="FF24" s="330">
        <f t="shared" si="377"/>
        <v>0</v>
      </c>
      <c r="FG24" s="330">
        <f t="shared" si="378"/>
        <v>0</v>
      </c>
      <c r="FH24" s="330">
        <f t="shared" si="379"/>
        <v>0</v>
      </c>
      <c r="FI24" s="330">
        <f t="shared" si="380"/>
        <v>0</v>
      </c>
      <c r="FJ24" s="330">
        <f t="shared" si="381"/>
        <v>0</v>
      </c>
      <c r="FK24" s="330">
        <f t="shared" si="382"/>
        <v>8</v>
      </c>
      <c r="FL24" s="330">
        <f t="shared" si="383"/>
        <v>0</v>
      </c>
      <c r="FM24" s="330">
        <f t="shared" si="384"/>
        <v>0</v>
      </c>
      <c r="FN24" s="330">
        <f t="shared" si="385"/>
        <v>352</v>
      </c>
      <c r="FO24" s="330">
        <f t="shared" si="386"/>
        <v>-352</v>
      </c>
      <c r="FP24" s="905">
        <f t="shared" si="314"/>
        <v>0</v>
      </c>
      <c r="FQ24" s="326"/>
      <c r="FR24" s="705">
        <f>COUNTIF(beosztás!$IR26:$JU26,"DE")*8</f>
        <v>0</v>
      </c>
      <c r="FS24" s="706">
        <f>COUNTIF(beosztás!$IR26:$JU26,"DU")*8</f>
        <v>0</v>
      </c>
      <c r="FT24" s="706">
        <f>COUNTIF(beosztás!$IR26:$JU26,"ÉJ")*8</f>
        <v>0</v>
      </c>
      <c r="FU24" s="706">
        <f>COUNTIF(beosztás!$IR26:$JU26,"N")*12</f>
        <v>0</v>
      </c>
      <c r="FV24" s="706">
        <f>COUNTIF(beosztás!$IR26:$JU26,"é")*12</f>
        <v>0</v>
      </c>
      <c r="FW24" s="706">
        <f>SUM(beosztás!$IR26:$JU26)</f>
        <v>0</v>
      </c>
      <c r="FX24" s="706">
        <f>COUNTIF(beosztás!$IR26:$JU26,"FÜ")*8</f>
        <v>0</v>
      </c>
      <c r="FY24" s="895">
        <f>(COUNTIF(beosztás!$IR26:$JU26,"SN")*12)+(COUNTIF(beosztás!$IR26:$JU26,"SDE")*8)+(COUNTIF(beosztás!$IR26:$JU26,"SDU")*8)+(COUNTIF(beosztás!$IR26:$JU26,"SÉ")*12)+(COUNTIF(beosztás!$IR26:$JU26,"SÉJ")*8)+(COUNTIF(beosztás!$IR26:$JU26,"S1")*1)+(COUNTIF(beosztás!$IR26:$JU26,"S2")*2)+(COUNTIF(beosztás!$IR26:$JU26,"S3")*3)+(COUNTIF(beosztás!$IR26:$JU26,"S4")*4)+(COUNTIF(beosztás!$IR26:$JU26,"S5")*5)+(COUNTIF(beosztás!$IR26:$JU26,"S6")*6)+(COUNTIF(beosztás!$IR26:$JU26,"S7")*7)+(COUNTIF(beosztás!$IR26:$JU26,"S8")*8)+(COUNTIF(beosztás!$IR26:$JU26,"S9")*9)+(COUNTIF(beosztás!$IR26:$JU26,"S10")*10)+(COUNTIF(beosztás!$IR26:$JU26,"S11")*11)+(COUNTIF(beosztás!$IR26:$JU26,"S12")*12)</f>
        <v>0</v>
      </c>
      <c r="FZ24" s="706">
        <f>COUNTIF(beosztás!$IR26:$JU26,"BN")*12+COUNTIF(beosztás!$IR26:$JU26,"BÉ")*12+COUNTIF(beosztás!$IR26:$JU26,"BDE")*8+COUNTIF(beosztás!$IR26:$JU26,"BDU")*8+COUNTIF(beosztás!$IR26:$JU26,"BÉJ")*8+COUNTIF(beosztás!$IR26:$JU26,"B1")*1+COUNTIF(beosztás!$IR26:$JU26,"B2")*2+COUNTIF(beosztás!$IR26:$JU26,"B3")*3+COUNTIF(beosztás!$IR26:$JU26,"B5")*5+COUNTIF(beosztás!$IR26:$JU26,"B6")*6+COUNTIF(beosztás!$IR26:$JU26,"B7")*7+COUNTIF(beosztás!$IR26:$JU26,"B8")*8+COUNTIF(beosztás!$IR26:$JU26,"B9")*9+COUNTIF(beosztás!$IR26:$JU26,"B10")*10+COUNTIF(beosztás!$IR26:$JU26,"B11")*11+COUNTIF(beosztás!$IR26:$JU26,"B12")*12+COUNTIF(beosztás!$IR26:$JU26,"BP")*0</f>
        <v>0</v>
      </c>
      <c r="GA24" s="330">
        <f t="shared" si="387"/>
        <v>0</v>
      </c>
      <c r="GB24" s="706">
        <f>IF(C24="",0,alapadatok!$AN$10)</f>
        <v>168</v>
      </c>
      <c r="GC24" s="330">
        <f t="shared" si="388"/>
        <v>-168</v>
      </c>
      <c r="GD24" s="905">
        <f t="shared" si="315"/>
        <v>0</v>
      </c>
      <c r="GE24" s="327"/>
      <c r="GF24" s="705">
        <f>COUNTIF(beosztás!$JV26:$KZ26,"DE")*8</f>
        <v>0</v>
      </c>
      <c r="GG24" s="706">
        <f>COUNTIF(beosztás!$JV26:$KZ26,"DU")*8</f>
        <v>0</v>
      </c>
      <c r="GH24" s="706">
        <f>COUNTIF(beosztás!$JV26:$KZ26,"ÉJ")*8</f>
        <v>0</v>
      </c>
      <c r="GI24" s="706">
        <f>COUNTIF(beosztás!$JV26:$KZ26,"N")*12</f>
        <v>0</v>
      </c>
      <c r="GJ24" s="706">
        <f>COUNTIF(beosztás!$JV26:$KZ26,"É")*12</f>
        <v>0</v>
      </c>
      <c r="GK24" s="706">
        <f>SUM(beosztás!$JV26:$KZ26)</f>
        <v>0</v>
      </c>
      <c r="GL24" s="895">
        <f>(COUNTIF(beosztás!$JV26:$KZ26,"SN")*12)+(COUNTIF(beosztás!$JV26:$KZ26,"SDE")*8)+(COUNTIF(beosztás!$JV26:$KZ26,"SDU")*8)+(COUNTIF(beosztás!$JV26:$KZ26,"SÉ")*12)+(COUNTIF(beosztás!$JV26:$KZ26,"SÉJ")*8)+(COUNTIF(beosztás!$JV26:$KZ26,"S1")*1)+(COUNTIF(beosztás!$JV26:$KZ26,"S2")*2)+(COUNTIF(beosztás!$JV26:$KZ26,"S3")*3)+(COUNTIF(beosztás!$JV26:$KZ26,"S4")*4)+(COUNTIF(beosztás!$JV26:$KZ26,"S5")*5)+(COUNTIF(beosztás!$JV26:$KZ26,"S6")*6)+(COUNTIF(beosztás!$JV26:$KZ26,"S7")*7)+(COUNTIF(beosztás!$JV26:$KZ26,"S8")*8)+(COUNTIF(beosztás!$JV26:$KZ26,"S9")*9)+(COUNTIF(beosztás!$JV26:$KZ26,"S10")*10)+(COUNTIF(beosztás!$JV26:$KZ26,"S11")*11)+(COUNTIF(beosztás!$JV26:$KZ26,"S12")*12)</f>
        <v>0</v>
      </c>
      <c r="GM24" s="706">
        <f>COUNTIF(beosztás!$JV26:$KZ26,"FÜ")*8</f>
        <v>8</v>
      </c>
      <c r="GN24" s="706">
        <f>COUNTIF(beosztás!$JV26:$KZ26,"BN")*12+COUNTIF(beosztás!$JV26:$KZ26,"BÉ")*12+COUNTIF(beosztás!$JV26:$KZ26,"BDE")*8+COUNTIF(beosztás!$JV26:$KZ26,"BDU")*8+COUNTIF(beosztás!$JV26:$KZ26,"BÉJ")*8+COUNTIF(beosztás!$JV26:$KZ26,"B1")*1+COUNTIF(beosztás!$JV26:$KZ26,"B2")*2+COUNTIF(beosztás!$JV26:$KZ26,"B3")*3+COUNTIF(beosztás!$JV26:$KZ26,"B5")*5+COUNTIF(beosztás!$JV26:$KZ26,"B6")*6+COUNTIF(beosztás!$JV26:$KZ26,"B7")*7+COUNTIF(beosztás!$JV26:$KZ26,"B8")*8+COUNTIF(beosztás!$JV26:$KZ26,"B9")*9+COUNTIF(beosztás!$JV26:$KZ26,"B10")*10+COUNTIF(beosztás!$JV26:$KZ26,"B11")*11+COUNTIF(beosztás!$JV26:$KZ26,"B12")*12+COUNTIF(beosztás!$JV26:$KZ26,"BP")*0</f>
        <v>0</v>
      </c>
      <c r="GO24" s="330">
        <f t="shared" si="316"/>
        <v>0</v>
      </c>
      <c r="GP24" s="706">
        <f>IF(C24="",0,alapadatok!$AN$11)</f>
        <v>176</v>
      </c>
      <c r="GQ24" s="330">
        <f t="shared" si="389"/>
        <v>-176</v>
      </c>
      <c r="GR24" s="905">
        <f t="shared" si="317"/>
        <v>0</v>
      </c>
      <c r="GS24" s="327"/>
      <c r="GT24" s="329">
        <f t="shared" si="390"/>
        <v>0</v>
      </c>
      <c r="GU24" s="330">
        <f t="shared" si="391"/>
        <v>0</v>
      </c>
      <c r="GV24" s="330">
        <f t="shared" si="392"/>
        <v>0</v>
      </c>
      <c r="GW24" s="330">
        <f t="shared" si="393"/>
        <v>0</v>
      </c>
      <c r="GX24" s="330">
        <f t="shared" si="394"/>
        <v>0</v>
      </c>
      <c r="GY24" s="330">
        <f t="shared" si="395"/>
        <v>0</v>
      </c>
      <c r="GZ24" s="330">
        <f t="shared" si="396"/>
        <v>0</v>
      </c>
      <c r="HA24" s="330">
        <f t="shared" si="397"/>
        <v>8</v>
      </c>
      <c r="HB24" s="330">
        <f t="shared" si="398"/>
        <v>0</v>
      </c>
      <c r="HC24" s="330">
        <f t="shared" si="399"/>
        <v>0</v>
      </c>
      <c r="HD24" s="330">
        <f t="shared" si="400"/>
        <v>344</v>
      </c>
      <c r="HE24" s="330">
        <f t="shared" si="401"/>
        <v>-344</v>
      </c>
      <c r="HF24" s="905">
        <f t="shared" si="324"/>
        <v>0</v>
      </c>
      <c r="HG24" s="326"/>
      <c r="HH24" s="705">
        <f>COUNTIF(beosztás!$LA26:$MD26,"DE")*8</f>
        <v>0</v>
      </c>
      <c r="HI24" s="706">
        <f>COUNTIF(beosztás!$LA26:$MD26,"DU")*8</f>
        <v>0</v>
      </c>
      <c r="HJ24" s="706">
        <f>COUNTIF(beosztás!$LA26:$MD26,"ÉJ")*8</f>
        <v>0</v>
      </c>
      <c r="HK24" s="706">
        <f>COUNTIF(beosztás!$LA26:$MD26,"N")*12</f>
        <v>0</v>
      </c>
      <c r="HL24" s="706">
        <f>COUNTIF(beosztás!$LA26:$MD26,"é")*12</f>
        <v>0</v>
      </c>
      <c r="HM24" s="706">
        <f>SUM(beosztás!$LA26:$MD26)</f>
        <v>0</v>
      </c>
      <c r="HN24" s="706">
        <f>COUNTIF(beosztás!$LA26:$MD26,"FÜ")*8</f>
        <v>8</v>
      </c>
      <c r="HO24" s="895">
        <f>(COUNTIF(beosztás!$LA26:$MD26,"SN")*12)+(COUNTIF(beosztás!$LA26:$MD26,"SDE")*8)+(COUNTIF(beosztás!$LA26:$MD26,"SDU")*8)+(COUNTIF(beosztás!$LA26:$MD26,"SÉ")*12)+(COUNTIF(beosztás!$LA26:$MD26,"SÉJ")*8)+(COUNTIF(beosztás!$LA26:$MD26,"S1")*1)+(COUNTIF(beosztás!$LA26:$MD26,"S2")*2)+(COUNTIF(beosztás!$LA26:$MD26,"S3")*3)+(COUNTIF(beosztás!$LA26:$MD26,"S4")*4)+(COUNTIF(beosztás!$LA26:$MD26,"S5")*5)+(COUNTIF(beosztás!$LA26:$MD26,"S6")*6)+(COUNTIF(beosztás!$LA26:$MD26,"S7")*7)+(COUNTIF(beosztás!$LA26:$MD26,"S8")*8)+(COUNTIF(beosztás!$LA26:$MD26,"S9")*9)+(COUNTIF(beosztás!$LA26:$MD26,"S10")*10)+(COUNTIF(beosztás!$LA26:$MD26,"S11")*11)+(COUNTIF(beosztás!$LA26:$MD26,"S12")*12)</f>
        <v>0</v>
      </c>
      <c r="HP24" s="706">
        <f>COUNTIF(beosztás!$LA26:$MD26,"BN")*12+COUNTIF(beosztás!$LA26:$MD26,"BÉ")*12+COUNTIF(beosztás!$LA26:$MD26,"BDE")*8+COUNTIF(beosztás!$LA26:$MD26,"BDU")*8+COUNTIF(beosztás!$LA26:$MD26,"BÉJ")*8+COUNTIF(beosztás!$LA26:$MD26,"B1")*1+COUNTIF(beosztás!$LA26:$MD26,"B2")*2+COUNTIF(beosztás!$LA26:$MD26,"B3")*3+COUNTIF(beosztás!$KZ26:$MC26,"B5")*5+COUNTIF(beosztás!$KZ26:$MC26,"B6")*6+COUNTIF(beosztás!$KZ26:$MC26,"B7")*7+COUNTIF(beosztás!$KZ26:$MC26,"B8")*8+COUNTIF(beosztás!$LA26:$MD26,"B9")*9+COUNTIF(beosztás!$LA26:$MD26,"B10")*10+COUNTIF(beosztás!$LA26:$MD26,"B11")*11+COUNTIF(beosztás!$LA26:$MD26,"B12")*12+COUNTIF(beosztás!$LA26:$MD26,"BP")*0</f>
        <v>0</v>
      </c>
      <c r="HQ24" s="330">
        <f t="shared" si="402"/>
        <v>0</v>
      </c>
      <c r="HR24" s="706">
        <f>IF(C24="",0,alapadatok!$AN$12)</f>
        <v>160</v>
      </c>
      <c r="HS24" s="330">
        <f t="shared" si="403"/>
        <v>-160</v>
      </c>
      <c r="HT24" s="905">
        <f t="shared" si="325"/>
        <v>0</v>
      </c>
      <c r="HU24" s="327"/>
      <c r="HV24" s="705">
        <f>COUNTIF(beosztás!$ME26:$NI26,"DE")*8</f>
        <v>0</v>
      </c>
      <c r="HW24" s="706">
        <f>COUNTIF(beosztás!$ME26:$NI26,"DU")*8</f>
        <v>0</v>
      </c>
      <c r="HX24" s="706">
        <f>COUNTIF(beosztás!$ME26:$NI26,"ÉJ")*8</f>
        <v>0</v>
      </c>
      <c r="HY24" s="706">
        <f>COUNTIF(beosztás!$ME26:$NI26,"N")*12</f>
        <v>0</v>
      </c>
      <c r="HZ24" s="706">
        <f>COUNTIF(beosztás!$ME26:$NI26,"É")*12</f>
        <v>0</v>
      </c>
      <c r="IA24" s="706">
        <f>SUM(beosztás!$ME26:$NI26)</f>
        <v>0</v>
      </c>
      <c r="IB24" s="706">
        <f>(COUNTIF(beosztás!$ME26:$NI26,"SN")*12)+(COUNTIF(beosztás!$ME26:$NI26,"SDE")*8)+(COUNTIF(beosztás!$ME26:$NI26,"SDU")*8)+(COUNTIF(beosztás!$ME26:$NI26,"SÉ")*12)+(COUNTIF(beosztás!$ME26:$NI26,"SÉJ")*8)+(COUNTIF(beosztás!$ME26:$NI26,"S1")*1)+(COUNTIF(beosztás!$ME26:$NI26,"S2")*2)+(COUNTIF(beosztás!$ME26:$NI26,"S3")*3)+(COUNTIF(beosztás!$ME26:$NI26,"S4")*4)+(COUNTIF(beosztás!$ME26:$NI26,"S5")*5)+(COUNTIF(beosztás!$ME26:$NI26,"S6")*6)+(COUNTIF(beosztás!$ME26:$NI26,"S7")*7)+(COUNTIF(beosztás!$ME26:$NI26,"S8")*8)+(COUNTIF(beosztás!$ME26:$NI26,"S9")*9)+(COUNTIF(beosztás!$ME26:$NI26,"S10")*10)+(COUNTIF(beosztás!$ME26:$NI26,"S11")*11)+(COUNTIF(beosztás!$ME26:$NI26,"S12")*12)</f>
        <v>0</v>
      </c>
      <c r="IC24" s="706">
        <f>COUNTIF(beosztás!$ME26:$NI26,"FÜ")*8</f>
        <v>16</v>
      </c>
      <c r="ID24" s="706">
        <f>COUNTIF(beosztás!$ME26:$NI26,"BN")*12+COUNTIF(beosztás!$ME26:$NI26,"BÉ")*12+COUNTIF(beosztás!$ME26:$NI26,"BDE")*8+COUNTIF(beosztás!$ME26:$NI26,"BDU")*8+COUNTIF(beosztás!$ME26:$NI26,"BÉJ")*8+COUNTIF(beosztás!$ME26:$NI26,"B1")*1+COUNTIF(beosztás!$ME26:$NI26,"B2")*2+COUNTIF(beosztás!$ME26:$NI26,"B3")*3+COUNTIF(beosztás!$ME26:$NI26,"B5")*5+COUNTIF(beosztás!$ME26:$NI26,"B6")*6+COUNTIF(beosztás!$ME26:$NI26,"B7")*7+COUNTIF(beosztás!$ME26:$NI26,"B8")*8+COUNTIF(beosztás!$ME26:$NI26,"B9")*9+COUNTIF(beosztás!$ME26:$NI26,"B10")*10+COUNTIF(beosztás!$ME26:$NI26,"B11")*11+COUNTIF(beosztás!$ME26:$NI26,"B12")*12+COUNTIF(beosztás!$ME26:$NI26,"BP")*0</f>
        <v>0</v>
      </c>
      <c r="IE24" s="330">
        <f t="shared" si="326"/>
        <v>0</v>
      </c>
      <c r="IF24" s="706">
        <f>IF(C24="",0,alapadatok!$AN$13)</f>
        <v>160</v>
      </c>
      <c r="IG24" s="330">
        <f t="shared" si="404"/>
        <v>-160</v>
      </c>
      <c r="IH24" s="739">
        <f t="shared" si="327"/>
        <v>0</v>
      </c>
      <c r="II24" s="327"/>
      <c r="IJ24" s="329">
        <f t="shared" si="405"/>
        <v>0</v>
      </c>
      <c r="IK24" s="330">
        <f t="shared" si="406"/>
        <v>0</v>
      </c>
      <c r="IL24" s="330">
        <f t="shared" si="407"/>
        <v>0</v>
      </c>
      <c r="IM24" s="330">
        <f t="shared" si="408"/>
        <v>0</v>
      </c>
      <c r="IN24" s="330">
        <f t="shared" si="409"/>
        <v>0</v>
      </c>
      <c r="IO24" s="330">
        <f t="shared" si="410"/>
        <v>0</v>
      </c>
      <c r="IP24" s="330">
        <f t="shared" si="411"/>
        <v>0</v>
      </c>
      <c r="IQ24" s="330">
        <f t="shared" si="412"/>
        <v>24</v>
      </c>
      <c r="IR24" s="330">
        <f t="shared" si="413"/>
        <v>0</v>
      </c>
      <c r="IS24" s="330">
        <f t="shared" si="414"/>
        <v>0</v>
      </c>
      <c r="IT24" s="330">
        <f t="shared" si="415"/>
        <v>320</v>
      </c>
      <c r="IU24" s="330">
        <f t="shared" si="416"/>
        <v>-320</v>
      </c>
      <c r="IV24" s="905">
        <f t="shared" si="334"/>
        <v>0</v>
      </c>
      <c r="IW24" s="328"/>
      <c r="JF24" s="21"/>
      <c r="JG24" s="21"/>
    </row>
    <row r="25" spans="1:267" x14ac:dyDescent="0.25">
      <c r="A25" s="385">
        <f>IF(beosztás!A27=0,"",beosztás!A27)</f>
        <v>9</v>
      </c>
      <c r="B25" s="386">
        <f>IF(beosztás!B27=0,"",beosztás!B27)</f>
        <v>114</v>
      </c>
      <c r="C25" s="387" t="str">
        <f>IF(beosztás!C27=0,"",beosztás!C27)</f>
        <v>Vajda István</v>
      </c>
      <c r="D25" s="388" t="str">
        <f>IF(beosztás!D27=0,"",beosztás!D27)</f>
        <v>Laydown</v>
      </c>
      <c r="E25" s="18"/>
      <c r="F25" s="705">
        <f>COUNTIF(beosztás!$I27:$AM27,"DE")*8</f>
        <v>16</v>
      </c>
      <c r="G25" s="706">
        <f>COUNTIF(beosztás!$I27:$AM27,"DU")*8</f>
        <v>0</v>
      </c>
      <c r="H25" s="706">
        <f>COUNTIF(beosztás!$I27:$AM27,"ÉJ")*8</f>
        <v>0</v>
      </c>
      <c r="I25" s="706">
        <f>COUNTIF(beosztás!$I27:$AM27,"N")*12</f>
        <v>60</v>
      </c>
      <c r="J25" s="706">
        <f>COUNTIF(beosztás!$I27:$AM27,"é")*12</f>
        <v>60</v>
      </c>
      <c r="K25" s="706">
        <f>SUM(beosztás!$I27:$AM27)</f>
        <v>0</v>
      </c>
      <c r="L25" s="706">
        <f>COUNTIF(beosztás!$I27:$AM27,"FÜ")*8</f>
        <v>8</v>
      </c>
      <c r="M25" s="706">
        <f>(COUNTIF(beosztás!$I27:$AM27,"SN")*12)+(COUNTIF(beosztás!$I27:$AM27,"SDE")*8)+(COUNTIF(beosztás!$I27:$AM27,"SDU")*8)+(COUNTIF(beosztás!$I27:$AM27,"S1")*1)+(COUNTIF(beosztás!$I27:$AM27,"S2")*2)+(COUNTIF(beosztás!$I27:$AM27,"S3")*3)+(COUNTIF(beosztás!$I27:$AM27,"S4")*4)+(COUNTIF(beosztás!$I27:$AM27,"S5")*5)+(COUNTIF(beosztás!$I27:$AM27,"S6")*6)+(COUNTIF(beosztás!$I27:$AM27,"S7")*7)+(COUNTIF(beosztás!$I27:$AM27,"S8")*8)+(COUNTIF(beosztás!$I27:$AM27,"S9")*9)+(COUNTIF(beosztás!$I27:$AM27,"S10")*10)+(COUNTIF(beosztás!$I27:$AM27,"S11")*11)+(COUNTIF(beosztás!$I27:$AM27,"S12")*12)+(COUNTIF(beosztás!$I27:$AM27,"SÉ")*12)+(COUNTIF(beosztás!$I27:$AM27,"SÉJ")*8)</f>
        <v>24</v>
      </c>
      <c r="N25" s="706">
        <f>COUNTIF(beosztás!$I27:$AM27,"BN")*12+COUNTIF(beosztás!$I27:$AM27,"BÉ")*12+COUNTIF(beosztás!$I27:$AM27,"BDE")*8+COUNTIF(beosztás!$I27:$AM27,"BDU")*8+COUNTIF(beosztás!$I27:$AM27,"BÉJ")*8+COUNTIF(beosztás!$I27:$AM27,"B1")*1+COUNTIF(beosztás!$I27:$AM27,"B2")*2+COUNTIF(beosztás!$I27:$AM27,"B3")*3+COUNTIF(beosztás!$I27:$AM27,"B5")*5+COUNTIF(beosztás!$I27:$AM27,"B6")*6+COUNTIF(beosztás!$I27:$AM27,"B7")*7+COUNTIF(beosztás!$I27:$AM27,"B8")*8+COUNTIF(beosztás!$I27:$AM27,"B9")*9+COUNTIF(beosztás!$I27:$AM27,"B10")*10+COUNTIF(beosztás!$I27:$AM27,"B11")*11+COUNTIF(beosztás!$I27:$AM27,"B12")*12+COUNTIF(beosztás!$I27:$AM27,"BP")*0</f>
        <v>0</v>
      </c>
      <c r="O25" s="330">
        <f t="shared" si="273"/>
        <v>160</v>
      </c>
      <c r="P25" s="706">
        <f>IF(C25="",0,alapadatok!$AN$2)</f>
        <v>176</v>
      </c>
      <c r="Q25" s="330">
        <f t="shared" si="335"/>
        <v>-16</v>
      </c>
      <c r="R25" s="739">
        <f t="shared" si="274"/>
        <v>24</v>
      </c>
      <c r="S25" s="325"/>
      <c r="T25" s="705">
        <f>COUNTIF(beosztás!$AN27:$BO27,"DE")*8</f>
        <v>72</v>
      </c>
      <c r="U25" s="706">
        <f>COUNTIF(beosztás!$AN27:$BO27,"DU")*8</f>
        <v>0</v>
      </c>
      <c r="V25" s="706">
        <f>COUNTIF(beosztás!$AN27:$BO27,"ÉJ")*8</f>
        <v>0</v>
      </c>
      <c r="W25" s="706">
        <f>COUNTIF(beosztás!$AN27:$BO27,"N")*12</f>
        <v>72</v>
      </c>
      <c r="X25" s="706">
        <f>COUNTIF(beosztás!$AN27:$BO27,"É")*12</f>
        <v>24</v>
      </c>
      <c r="Y25" s="706">
        <f>SUM(beosztás!$AN27:$BO27)</f>
        <v>0</v>
      </c>
      <c r="Z25" s="706">
        <f>(COUNTIF(beosztás!$AN27:$BO27,"SN")*12)+(COUNTIF(beosztás!$AN27:$BO27,"SDE")*8)+(COUNTIF(beosztás!$AN27:$BO27,"SDU")*8)+(COUNTIF(beosztás!$AN27:$BO27,"SÉ")*12)+(COUNTIF(beosztás!$AN27:$BO27,"SÉJ")*8)+(COUNTIF(beosztás!$AN27:$BO27,"S1")*1)+(COUNTIF(beosztás!$AN27:$BO27,"S2")*2)+(COUNTIF(beosztás!$AN27:$BO27,"S3")*3)+(COUNTIF(beosztás!$AN27:$BO27,"S4")*4)+(COUNTIF(beosztás!$AN27:$BO27,"S5")*5)+(COUNTIF(beosztás!$AN27:$BO27,"S6")*6)+(COUNTIF(beosztás!$AN27:$BO27,"S7")*7)+(COUNTIF(beosztás!$AN27:$BO27,"S8")*8)+(COUNTIF(beosztás!$AN27:$BO27,"S9")*9)+(COUNTIF(beosztás!$AN27:$BO27,"S10")*10)+(COUNTIF(beosztás!$AN27:$BO27,"S11")*11)+(COUNTIF(beosztás!$AN27:$BO27,"S12")*12)</f>
        <v>8</v>
      </c>
      <c r="AA25" s="706">
        <f>COUNTIF(beosztás!$AN27:$BO27,"FÜ")*8</f>
        <v>0</v>
      </c>
      <c r="AB25" s="706">
        <f>COUNTIF(beosztás!$AN27:$BO27,"BN")*12+COUNTIF(beosztás!$AN27:$BO27,"BÉ")*12+COUNTIF(beosztás!$AN27:$BO27,"BDE")*8+COUNTIF(beosztás!$AN27:$BO27,"BDU")*8+COUNTIF(beosztás!$AN27:$BO27,"BÉJ")*8+COUNTIF(beosztás!$AN27:$BO27,"B1")*1+COUNTIF(beosztás!$AN27:$BO27,"B2")*2+COUNTIF(beosztás!$AN27:$BO27,"B3")*3+COUNTIF(beosztás!$AN27:$BO27,"B5")*5+COUNTIF(beosztás!$AN27:$BO27,"B6")*6+COUNTIF(beosztás!$AN27:$BO27,"B7")*7+COUNTIF(beosztás!$AN27:$BO27,"B8")*8+COUNTIF(beosztás!$AN27:$BO27,"B9")*9+COUNTIF(beosztás!$AN27:$BO27,"B10")*10+COUNTIF(beosztás!$AN27:$BO27,"B11")*11+COUNTIF(beosztás!$AN27:$BO27,"B12")*12+COUNTIF(beosztás!$AN27:$BO27,"BP")*0</f>
        <v>0</v>
      </c>
      <c r="AC25" s="330">
        <f t="shared" si="336"/>
        <v>176</v>
      </c>
      <c r="AD25" s="706">
        <f>IF(C25="",0,alapadatok!$AN$3)</f>
        <v>160</v>
      </c>
      <c r="AE25" s="330">
        <f t="shared" si="337"/>
        <v>16</v>
      </c>
      <c r="AF25" s="739">
        <f t="shared" si="275"/>
        <v>8</v>
      </c>
      <c r="AG25" s="325"/>
      <c r="AH25" s="329">
        <f t="shared" si="276"/>
        <v>88</v>
      </c>
      <c r="AI25" s="330">
        <f t="shared" si="277"/>
        <v>0</v>
      </c>
      <c r="AJ25" s="330">
        <f t="shared" si="278"/>
        <v>0</v>
      </c>
      <c r="AK25" s="330">
        <f t="shared" si="279"/>
        <v>132</v>
      </c>
      <c r="AL25" s="330">
        <f t="shared" si="280"/>
        <v>84</v>
      </c>
      <c r="AM25" s="330">
        <f t="shared" si="281"/>
        <v>0</v>
      </c>
      <c r="AN25" s="330">
        <f t="shared" si="282"/>
        <v>32</v>
      </c>
      <c r="AO25" s="330">
        <f t="shared" si="283"/>
        <v>8</v>
      </c>
      <c r="AP25" s="330">
        <f t="shared" si="338"/>
        <v>0</v>
      </c>
      <c r="AQ25" s="330">
        <f t="shared" si="339"/>
        <v>336</v>
      </c>
      <c r="AR25" s="330">
        <f t="shared" si="340"/>
        <v>336</v>
      </c>
      <c r="AS25" s="330">
        <f t="shared" si="341"/>
        <v>0</v>
      </c>
      <c r="AT25" s="739">
        <f t="shared" si="284"/>
        <v>32</v>
      </c>
      <c r="AU25" s="326"/>
      <c r="AV25" s="705">
        <f>COUNTIF(beosztás!$BP27:$CT27,"DE")*8</f>
        <v>16</v>
      </c>
      <c r="AW25" s="706">
        <f>COUNTIF(beosztás!$BP27:$CT27,"DU")*8</f>
        <v>0</v>
      </c>
      <c r="AX25" s="706">
        <f>COUNTIF(beosztás!$BP27:$CT27,"ÉJ")*8</f>
        <v>8</v>
      </c>
      <c r="AY25" s="706">
        <f>COUNTIF(beosztás!$BP27:$CT27,"N")*12</f>
        <v>84</v>
      </c>
      <c r="AZ25" s="706">
        <f>COUNTIF(beosztás!$BP27:$CT27,"é")*12</f>
        <v>24</v>
      </c>
      <c r="BA25" s="706">
        <f>SUM(beosztás!$BP27:$CT27)</f>
        <v>0</v>
      </c>
      <c r="BB25" s="706">
        <f>COUNTIF(beosztás!$BP27:$CT27,"FÜ")*8</f>
        <v>8</v>
      </c>
      <c r="BC25" s="895">
        <f>(COUNTIF(beosztás!$BP27:$CT27,"SN")*12)+(COUNTIF(beosztás!$BP27:$CT27,"SDE")*8)+(COUNTIF(beosztás!$BP27:$CT27,"SDU")*8)+(COUNTIF(beosztás!$BP27:$CT27,"SÉ")*12)+(COUNTIF(beosztás!$BP27:$CT27,"SÉJ")*8)+(COUNTIF(beosztás!$BP27:$CT27,"S1")*1)+(COUNTIF(beosztás!$BP27:$CT27,"S2")*2)+(COUNTIF(beosztás!$BP27:$CT27,"S3")*3)+(COUNTIF(beosztás!$BP27:$CT27,"S4")*4)+(COUNTIF(beosztás!$BP27:$CT27,"S5")*5)+(COUNTIF(beosztás!$BP27:$CT27,"S6")*6)+(COUNTIF(beosztás!$BP27:$CT27,"S7")*7)+(COUNTIF(beosztás!$BP27:$CT27,"S8")*8)+(COUNTIF(beosztás!$BP27:$CT27,"S9")*9)+(COUNTIF(beosztás!$BP27:$CT27,"S10")*10)+(COUNTIF(beosztás!$BP27:$CT27,"S11")*11)+(COUNTIF(beosztás!$BP27:$CT27,"S12")*12)</f>
        <v>20</v>
      </c>
      <c r="BD25" s="706">
        <f>COUNTIF(beosztás!$BP27:$CT27,"BN")*12+COUNTIF(beosztás!$BP27:$CT27,"BÉ")*12+COUNTIF(beosztás!$BP27:$CT27,"BDE")*8+COUNTIF(beosztás!$BP27:$CT27,"BDU")*8+COUNTIF(beosztás!$BP27:$CT27,"BÉJ")*8+COUNTIF(beosztás!$BP27:$CT27,"B1")*1+COUNTIF(beosztás!$BP27:$CT27,"B2")*2+COUNTIF(beosztás!$BP27:$CT27,"B3")*3+COUNTIF(beosztás!$BP27:$CT27,"B5")*5+COUNTIF(beosztás!$BP27:$CT27,"B6")*6+COUNTIF(beosztás!$BP27:$CT27,"B7")*7+COUNTIF(beosztás!$BP27:$CT27,"B8")*8+COUNTIF(beosztás!$BP27:$CT27,"B9")*9+COUNTIF(beosztás!$BP27:$CT27,"B10")*10+COUNTIF(beosztás!$BP27:$CT27,"B11")*11+COUNTIF(beosztás!$BP27:$CT27,"B12")*12+COUNTIF(beosztás!$BP27:$CT27,"BP")*0</f>
        <v>0</v>
      </c>
      <c r="BE25" s="330">
        <f t="shared" si="285"/>
        <v>152</v>
      </c>
      <c r="BF25" s="706">
        <f>IF(C25="",0,alapadatok!$AN$4)</f>
        <v>160</v>
      </c>
      <c r="BG25" s="330">
        <f t="shared" si="342"/>
        <v>-8</v>
      </c>
      <c r="BH25" s="739">
        <f t="shared" si="286"/>
        <v>20</v>
      </c>
      <c r="BI25" s="325"/>
      <c r="BJ25" s="705">
        <f>COUNTIF(beosztás!$CU27:$DX27,"DE")*8</f>
        <v>8</v>
      </c>
      <c r="BK25" s="706">
        <f>COUNTIF(beosztás!$CU27:$DX27,"DU")*8</f>
        <v>0</v>
      </c>
      <c r="BL25" s="706">
        <f>COUNTIF(beosztás!$CU27:$DX27,"ÉJ")*8</f>
        <v>0</v>
      </c>
      <c r="BM25" s="706">
        <f>COUNTIF(beosztás!$CU27:$DX27,"N")*12</f>
        <v>84</v>
      </c>
      <c r="BN25" s="706">
        <f>COUNTIF(beosztás!$CU27:$DX27,"É")*12</f>
        <v>84</v>
      </c>
      <c r="BO25" s="706">
        <f>SUM(beosztás!$CU27:$DX27)</f>
        <v>0</v>
      </c>
      <c r="BP25" s="895">
        <f>(COUNTIF(beosztás!$CU27:$DX27,"SN")*12)+(COUNTIF(beosztás!$CU27:$DX27,"SDE")*8)+(COUNTIF(beosztás!$CU27:$DX27,"SDU")*8)+(COUNTIF(beosztás!$CU27:$DX27,"SÉ")*12)+(COUNTIF(beosztás!$CU27:$DX27,"SÉJ")*8)+(COUNTIF(beosztás!$CU27:$DX27,"S1")*1)+(COUNTIF(beosztás!$CU27:$DX27,"S2")*2)+(COUNTIF(beosztás!$CU27:$DX27,"S3")*3)+(COUNTIF(beosztás!$CU27:$DX27,"S4")*4)+(COUNTIF(beosztás!$CU27:$DX27,"S5")*5)+(COUNTIF(beosztás!$CU27:$DX27,"S6")*6)+(COUNTIF(beosztás!$CU27:$DX27,"S7")*7)+(COUNTIF(beosztás!$CU27:$DX27,"S8")*8)+(COUNTIF(beosztás!$CU27:$DX27,"S9")*9)+(COUNTIF(beosztás!$CU27:$DX27,"S10")*10)+(COUNTIF(beosztás!$CU27:$DX27,"S11")*11)+(COUNTIF(beosztás!$CU27:$DX27,"S12")*12)</f>
        <v>0</v>
      </c>
      <c r="BQ25" s="706">
        <f>COUNTIF(beosztás!$CU27:$DX27,"FÜ")*8</f>
        <v>8</v>
      </c>
      <c r="BR25" s="706">
        <f>COUNTIF(beosztás!$CU27:$DX27,"BN")*12+COUNTIF(beosztás!$CU27:$DX27,"BÉ")*12+COUNTIF(beosztás!$CU27:$DX27,"BDE")*8+COUNTIF(beosztás!$CU27:$DX27,"BDU")*8+COUNTIF(beosztás!$CU27:$DX27,"BÉJ")*8+COUNTIF(beosztás!$CU27:$DX27,"B1")*1+COUNTIF(beosztás!$CU27:$DX27,"B2")*2+COUNTIF(beosztás!$CU27:$DX27,"B3")*3+COUNTIF(beosztás!$CU27:$DX27,"B5")*5+COUNTIF(beosztás!$CU27:$DX27,"B6")*6+COUNTIF(beosztás!$CU27:$DX27,"B7")*7+COUNTIF(beosztás!$CU27:$DX27,"B8")*8+COUNTIF(beosztás!$CU27:$DX27,"B9")*9+COUNTIF(beosztás!$CU27:$DX27,"B10")*10+COUNTIF(beosztás!$CU27:$DX27,"B11")*11+COUNTIF(beosztás!$CU27:$DX27,"B12")*12+COUNTIF(beosztás!$CU27:$DX27,"BP")*0</f>
        <v>0</v>
      </c>
      <c r="BS25" s="330">
        <f t="shared" si="343"/>
        <v>176</v>
      </c>
      <c r="BT25" s="706">
        <f>IF(C25="",0,alapadatok!$AN$5)</f>
        <v>168</v>
      </c>
      <c r="BU25" s="330">
        <f t="shared" si="344"/>
        <v>8</v>
      </c>
      <c r="BV25" s="739">
        <f t="shared" si="287"/>
        <v>0</v>
      </c>
      <c r="BW25" s="325"/>
      <c r="BX25" s="329">
        <f t="shared" si="345"/>
        <v>24</v>
      </c>
      <c r="BY25" s="330">
        <f t="shared" si="346"/>
        <v>0</v>
      </c>
      <c r="BZ25" s="330">
        <f t="shared" si="347"/>
        <v>8</v>
      </c>
      <c r="CA25" s="330">
        <f t="shared" si="348"/>
        <v>168</v>
      </c>
      <c r="CB25" s="330">
        <f t="shared" si="349"/>
        <v>108</v>
      </c>
      <c r="CC25" s="330">
        <f t="shared" si="350"/>
        <v>0</v>
      </c>
      <c r="CD25" s="330">
        <f t="shared" si="351"/>
        <v>20</v>
      </c>
      <c r="CE25" s="330">
        <f t="shared" si="352"/>
        <v>16</v>
      </c>
      <c r="CF25" s="330">
        <f t="shared" si="353"/>
        <v>0</v>
      </c>
      <c r="CG25" s="330">
        <f t="shared" si="354"/>
        <v>328</v>
      </c>
      <c r="CH25" s="330">
        <f t="shared" si="355"/>
        <v>328</v>
      </c>
      <c r="CI25" s="330">
        <f t="shared" si="356"/>
        <v>0</v>
      </c>
      <c r="CJ25" s="739">
        <f t="shared" si="294"/>
        <v>20</v>
      </c>
      <c r="CK25" s="326"/>
      <c r="CL25" s="705">
        <f>COUNTIF(beosztás!$DY27:$FC27,"DE")*8</f>
        <v>0</v>
      </c>
      <c r="CM25" s="706">
        <f>COUNTIF(beosztás!$DY27:$FC27,"DU")*8</f>
        <v>0</v>
      </c>
      <c r="CN25" s="706">
        <f>COUNTIF(beosztás!$DY27:$FC27,"ÉJ")*8</f>
        <v>0</v>
      </c>
      <c r="CO25" s="706">
        <f>COUNTIF(beosztás!$DY27:$FC27,"N")*12</f>
        <v>0</v>
      </c>
      <c r="CP25" s="706">
        <f>COUNTIF(beosztás!$DY27:$FC27,"é")*12</f>
        <v>0</v>
      </c>
      <c r="CQ25" s="706">
        <f>SUM(beosztás!$DY27:$FC27)</f>
        <v>0</v>
      </c>
      <c r="CR25" s="706">
        <f>COUNTIF(beosztás!$DY27:$FC27,"FÜ")*8</f>
        <v>16</v>
      </c>
      <c r="CS25" s="895">
        <f>(COUNTIF(beosztás!$DY27:$FC27,"SN")*12)+(COUNTIF(beosztás!$DY27:$FC27,"SDE")*8)+(COUNTIF(beosztás!$DY27:$FC27,"SDU")*8)+(COUNTIF(beosztás!$DY27:$FC27,"SÉ")*12)+(COUNTIF(beosztás!$DY27:$FC27,"SÉJ")*8)+(COUNTIF(beosztás!$DY27:$FC27,"S1")*1)+(COUNTIF(beosztás!$DY27:$FC27,"S2")*2)+(COUNTIF(beosztás!$DY27:$FC27,"S3")*3)+(COUNTIF(beosztás!$DY27:$FC27,"S4")*4)+(COUNTIF(beosztás!$DY27:$FC27,"S5")*5)+(COUNTIF(beosztás!$DY27:$FC27,"S6")*6)+(COUNTIF(beosztás!$DY27:$FC27,"S7")*7)+(COUNTIF(beosztás!$DY27:$FC27,"S8")*8)+(COUNTIF(beosztás!$DY27:$FC27,"S9")*9)+(COUNTIF(beosztás!$DY27:$FC27,"S10")*10)+(COUNTIF(beosztás!$DY27:$FC27,"S11")*11)+(COUNTIF(beosztás!$DY27:$FC27,"S12")*12)</f>
        <v>0</v>
      </c>
      <c r="CT25" s="706">
        <f>COUNTIF(beosztás!$DY27:$FC27,"BN")*12+COUNTIF(beosztás!$DY27:$FC27,"BÉ")*12+COUNTIF(beosztás!$DY27:$FC27,"BDE")*8+COUNTIF(beosztás!$DY27:$FC27,"BDU")*8+COUNTIF(beosztás!$DY27:$FC27,"BÉJ")*8+COUNTIF(beosztás!$DY27:$FC27,"B1")*1+COUNTIF(beosztás!$DY27:$FC27,"B2")*2+COUNTIF(beosztás!$DY27:$FC27,"B3")*3+COUNTIF(beosztás!$DY27:$FC27,"B5")*5+COUNTIF(beosztás!$DY27:$FC27,"B6")*6+COUNTIF(beosztás!$DY27:$FC27,"B7")*7+COUNTIF(beosztás!$DY27:$FC27,"B8")*8+COUNTIF(beosztás!$DY27:$FC27,"B9")*9+COUNTIF(beosztás!$DY27:$FC27,"B10")*10+COUNTIF(beosztás!$DY27:$FC27,"B11")*11+COUNTIF(beosztás!$DY27:$FC27,"B12")*12+COUNTIF(beosztás!$DY27:$FC27,"BP")*0</f>
        <v>0</v>
      </c>
      <c r="CU25" s="330">
        <f t="shared" si="357"/>
        <v>0</v>
      </c>
      <c r="CV25" s="706">
        <f>IF(C25="",0,alapadatok!$AN$6)</f>
        <v>168</v>
      </c>
      <c r="CW25" s="330">
        <f t="shared" si="358"/>
        <v>-168</v>
      </c>
      <c r="CX25" s="905">
        <f t="shared" si="295"/>
        <v>0</v>
      </c>
      <c r="CY25" s="325"/>
      <c r="CZ25" s="705">
        <f>COUNTIF(beosztás!$FD27:$GG27,"DE")*8</f>
        <v>0</v>
      </c>
      <c r="DA25" s="706">
        <f>COUNTIF(beosztás!$FD27:$GG27,"DU")*8</f>
        <v>0</v>
      </c>
      <c r="DB25" s="706">
        <f>COUNTIF(beosztás!$FD27:$GG27,"ÉJ")*8</f>
        <v>0</v>
      </c>
      <c r="DC25" s="706">
        <f>COUNTIF(beosztás!$FD27:$GG27,"N")*12</f>
        <v>0</v>
      </c>
      <c r="DD25" s="706">
        <f>COUNTIF(beosztás!$FD27:$GG27,"É")*12</f>
        <v>0</v>
      </c>
      <c r="DE25" s="706">
        <f>SUM(beosztás!$FD27:$GG27)</f>
        <v>0</v>
      </c>
      <c r="DF25" s="895">
        <f>(COUNTIF(beosztás!$FD27:$GG27,"SN")*12)+(COUNTIF(beosztás!$FD27:$GG27,"SDE")*8)+(COUNTIF(beosztás!$FD27:$GG27,"SDU")*8)+(COUNTIF(beosztás!$FD27:$GG27,"SÉ")*12)+(COUNTIF(beosztás!$FD27:$GG27,"SÉJ")*8)+(COUNTIF(beosztás!$FD27:$GG27,"S1")*1)+(COUNTIF(beosztás!$FD27:$GG27,"S2")*2)+(COUNTIF(beosztás!$FD27:$GG27,"S3")*3)+(COUNTIF(beosztás!$FD27:$GG27,"S4")*4)+(COUNTIF(beosztás!$FD27:$GG27,"S5")*5)+(COUNTIF(beosztás!$FD27:$GG27,"S6")*6)+(COUNTIF(beosztás!$FD27:$GG27,"S7")*7)+(COUNTIF(beosztás!$FD27:$GG27,"S8")*8)+(COUNTIF(beosztás!$FD27:$GG27,"S9")*9)+(COUNTIF(beosztás!$FD27:$GG27,"S10")*10)+(COUNTIF(beosztás!$FD27:$GG27,"S11")*11)+(COUNTIF(beosztás!$FD27:$GG27,"S12")*12)</f>
        <v>0</v>
      </c>
      <c r="DG25" s="706">
        <f>COUNTIF(beosztás!$FD27:$GG27,"FÜ")*8</f>
        <v>0</v>
      </c>
      <c r="DH25" s="706">
        <f>COUNTIF(beosztás!$FD27:$GG27,"BN")*12+COUNTIF(beosztás!$FD27:$GG27,"BÉ")*12+COUNTIF(beosztás!$FD27:$GG27,"BDE")*8+COUNTIF(beosztás!$FD27:$GG27,"BDU")*8+COUNTIF(beosztás!$FD27:$GG27,"BÉJ")*8+COUNTIF(beosztás!$FD27:$GG27,"B1")*1+COUNTIF(beosztás!$FD27:$GG27,"B2")*2+COUNTIF(beosztás!$FD27:$GG27,"B3")*3+COUNTIF(beosztás!$FD27:$GG27,"B5")*5+COUNTIF(beosztás!$FD27:$GG27,"B6")*6+COUNTIF(beosztás!$FD27:$GG27,"B7")*7+COUNTIF(beosztás!$FD27:$GG27,"B8")*8+COUNTIF(beosztás!$FD27:$GG27,"B9")*9+COUNTIF(beosztás!$FD27:$GG27,"B10")*10+COUNTIF(beosztás!$FD27:$GG27,"B11")*11+COUNTIF(beosztás!$FD27:$GG27,"B12")*12+COUNTIF(beosztás!$FD27:$GG27,"BP")*0</f>
        <v>0</v>
      </c>
      <c r="DI25" s="330">
        <f t="shared" si="296"/>
        <v>0</v>
      </c>
      <c r="DJ25" s="706">
        <f>IF(C25="",0,alapadatok!$AN$7)</f>
        <v>160</v>
      </c>
      <c r="DK25" s="330">
        <f t="shared" si="359"/>
        <v>-160</v>
      </c>
      <c r="DL25" s="739">
        <f t="shared" si="297"/>
        <v>0</v>
      </c>
      <c r="DM25" s="325"/>
      <c r="DN25" s="329">
        <f t="shared" si="360"/>
        <v>0</v>
      </c>
      <c r="DO25" s="330">
        <f t="shared" si="361"/>
        <v>0</v>
      </c>
      <c r="DP25" s="330">
        <f t="shared" si="362"/>
        <v>0</v>
      </c>
      <c r="DQ25" s="330">
        <f t="shared" si="363"/>
        <v>0</v>
      </c>
      <c r="DR25" s="330">
        <f t="shared" si="364"/>
        <v>0</v>
      </c>
      <c r="DS25" s="330">
        <f t="shared" si="365"/>
        <v>0</v>
      </c>
      <c r="DT25" s="330">
        <f t="shared" si="366"/>
        <v>0</v>
      </c>
      <c r="DU25" s="330">
        <f t="shared" si="367"/>
        <v>16</v>
      </c>
      <c r="DV25" s="330">
        <f t="shared" si="368"/>
        <v>0</v>
      </c>
      <c r="DW25" s="330">
        <f t="shared" si="369"/>
        <v>0</v>
      </c>
      <c r="DX25" s="330">
        <f t="shared" si="370"/>
        <v>328</v>
      </c>
      <c r="DY25" s="330">
        <f t="shared" si="371"/>
        <v>-328</v>
      </c>
      <c r="DZ25" s="905">
        <f t="shared" si="304"/>
        <v>0</v>
      </c>
      <c r="EA25" s="326"/>
      <c r="EB25" s="705">
        <f>COUNTIF(beosztás!$GH27:$HL27,"DE")*8</f>
        <v>0</v>
      </c>
      <c r="EC25" s="706">
        <f>COUNTIF(beosztás!$GH27:$HL27,"DU")*8</f>
        <v>0</v>
      </c>
      <c r="ED25" s="706">
        <f>COUNTIF(beosztás!$GH27:$HL27,"ÉJ")*8</f>
        <v>0</v>
      </c>
      <c r="EE25" s="706">
        <f>COUNTIF(beosztás!$GH27:$HL27,"N")*12</f>
        <v>0</v>
      </c>
      <c r="EF25" s="706">
        <f>COUNTIF(beosztás!$GH27:$HL27,"é")*12</f>
        <v>0</v>
      </c>
      <c r="EG25" s="706">
        <f>SUM(beosztás!$GH27:$HL27)</f>
        <v>0</v>
      </c>
      <c r="EH25" s="706">
        <f>COUNTIF(beosztás!$GH27:$HL27,"FÜ")*8</f>
        <v>0</v>
      </c>
      <c r="EI25" s="895">
        <f>(COUNTIF(beosztás!$GH27:$HL27,"SN")*12)+(COUNTIF(beosztás!$GH27:$HL27,"SDE")*8)+(COUNTIF(beosztás!$GH27:$HL27,"SDU")*8)+(COUNTIF(beosztás!$GH27:$HL27,"SÉ")*12)+(COUNTIF(beosztás!$GH27:$HL27,"SÉJ")*8)+(COUNTIF(beosztás!$GH27:$HL27,"S1")*1)+(COUNTIF(beosztás!$GH27:$HL27,"S2")*2)+(COUNTIF(beosztás!$GH27:$HL27,"S3")*3)+(COUNTIF(beosztás!$GH27:$HL27,"S4")*4)+(COUNTIF(beosztás!$GH27:$HL27,"S5")*5)+(COUNTIF(beosztás!$GH27:$HL27,"S6")*6)+(COUNTIF(beosztás!$GH27:$HL27,"S7")*7)+(COUNTIF(beosztás!$GH27:$HL27,"S8")*8)+(COUNTIF(beosztás!$GH27:$HL27,"S9")*9)+(COUNTIF(beosztás!$GH27:$HL27,"S10")*10)+(COUNTIF(beosztás!$GH27:$HL27,"S11")*11)+(COUNTIF(beosztás!$GH27:$HL27,"S12")*12)</f>
        <v>0</v>
      </c>
      <c r="EJ25" s="706">
        <f>COUNTIF(beosztás!$GH27:$HL27,"BN")*12+COUNTIF(beosztás!$GH27:$HL27,"BÉ")*12+COUNTIF(beosztás!$GH27:$HL27,"BDE")*8+COUNTIF(beosztás!$GH27:$HL27,"BDU")*8+COUNTIF(beosztás!$GH27:$HL27,"BÉJ")*8+COUNTIF(beosztás!$GH27:$HL27,"B1")*1+COUNTIF(beosztás!$GH27:$HL27,"B2")*2+COUNTIF(beosztás!$GH27:$HL27,"B3")*3+COUNTIF(beosztás!$GH27:$HL27,"B5")*5+COUNTIF(beosztás!$GH27:$HL27,"B6")*6+COUNTIF(beosztás!$GH27:$HL27,"B7")*7+COUNTIF(beosztás!$GH27:$HL27,"B8")*8+COUNTIF(beosztás!$GH27:$HL27,"B9")*9+COUNTIF(beosztás!$GH27:$HL27,"B10")*10+COUNTIF(beosztás!$GH27:$HL27,"B11")*11+COUNTIF(beosztás!$GH27:$HL27,"B12")*12+COUNTIF(beosztás!$GH27:$HL27,"BP")*0</f>
        <v>0</v>
      </c>
      <c r="EK25" s="330">
        <f t="shared" si="372"/>
        <v>0</v>
      </c>
      <c r="EL25" s="706">
        <f>IF(C25="",0,alapadatok!$AN$8)</f>
        <v>184</v>
      </c>
      <c r="EM25" s="330">
        <f t="shared" si="373"/>
        <v>-184</v>
      </c>
      <c r="EN25" s="905">
        <f t="shared" si="305"/>
        <v>0</v>
      </c>
      <c r="EO25" s="325"/>
      <c r="EP25" s="705">
        <f>COUNTIF(beosztás!$HM27:$IQ27,"DE")*8</f>
        <v>0</v>
      </c>
      <c r="EQ25" s="706">
        <f>COUNTIF(beosztás!$HM27:$IQ27,"DU")*8</f>
        <v>0</v>
      </c>
      <c r="ER25" s="706">
        <f>COUNTIF(beosztás!$HM27:$IQ27,"ÉJ")*8</f>
        <v>0</v>
      </c>
      <c r="ES25" s="706">
        <f>COUNTIF(beosztás!$HM27:$IQ27,"N")*12</f>
        <v>0</v>
      </c>
      <c r="ET25" s="706">
        <f>COUNTIF(beosztás!$HM27:$IQ27,"É")*12</f>
        <v>0</v>
      </c>
      <c r="EU25" s="706">
        <f>SUM(beosztás!$HM27:$IQ27)</f>
        <v>0</v>
      </c>
      <c r="EV25" s="895">
        <f>(COUNTIF(beosztás!$HM27:$IQ27,"SN")*12)+(COUNTIF(beosztás!$HM27:$IQ27,"SDE")*8)+(COUNTIF(beosztás!$HM27:$IQ27,"SDU")*8)+(COUNTIF(beosztás!$HM27:$IQ27,"SÉ")*12)+(COUNTIF(beosztás!$HM27:$IQ27,"SÉJ")*8)+(COUNTIF(beosztás!$HM27:$IQ27,"S1")*1)+(COUNTIF(beosztás!$HM27:$IQ27,"S2")*2)+(COUNTIF(beosztás!$HM27:$IQ27,"S3")*3)+(COUNTIF(beosztás!$HM27:$IQ27,"S4")*4)+(COUNTIF(beosztás!$HM27:$IQ27,"S5")*5)+(COUNTIF(beosztás!$HM27:$IQ27,"S6")*6)+(COUNTIF(beosztás!$HM27:$IQ27,"S7")*7)+(COUNTIF(beosztás!$HM27:$IQ27,"S8")*8)+(COUNTIF(beosztás!$HM27:$IQ27,"S9")*9)+(COUNTIF(beosztás!$HM27:$IQ27,"S10")*10)+(COUNTIF(beosztás!$HM27:$IQ27,"S11")*11)+(COUNTIF(beosztás!$HM27:$IQ27,"S12")*12)</f>
        <v>0</v>
      </c>
      <c r="EW25" s="706">
        <f>COUNTIF(beosztás!$HM27:$IQ27,"FÜ")*8</f>
        <v>8</v>
      </c>
      <c r="EX25" s="706">
        <f>COUNTIF(beosztás!$HM27:$IQ27,"BN")*12+COUNTIF(beosztás!$HM27:$IQ27,"BÉ")*12+COUNTIF(beosztás!$HM27:$IQ27,"BDE")*8+COUNTIF(beosztás!$HM27:$IQ27,"BDU")*8+COUNTIF(beosztás!$HM27:$IQ27,"BÉJ")*8+COUNTIF(beosztás!$HM27:$IQ27,"B1")*1+COUNTIF(beosztás!$HM27:$IQ27,"B2")*2+COUNTIF(beosztás!$HM27:$IQ27,"B3")*3+COUNTIF(beosztás!$HM27:$IQ27,"B5")*5+COUNTIF(beosztás!$HM27:$IQ27,"B6")*6+COUNTIF(beosztás!$HM27:$IQ27,"B7")*7+COUNTIF(beosztás!$HM27:$IQ27,"B8")*8+COUNTIF(beosztás!$HM27:$IQ27,"B9")*9+COUNTIF(beosztás!$HM27:$IQ27,"B10")*10+COUNTIF(beosztás!$HM27:$IQ27,"B11")*11+COUNTIF(beosztás!$HM27:$IQ27,"B12")*12+COUNTIF(beosztás!$HM27:$IQ27,"BP")*0</f>
        <v>0</v>
      </c>
      <c r="EY25" s="330">
        <f t="shared" si="306"/>
        <v>0</v>
      </c>
      <c r="EZ25" s="706">
        <f>IF(C25="",0,alapadatok!$AN$9)</f>
        <v>168</v>
      </c>
      <c r="FA25" s="330">
        <f t="shared" si="374"/>
        <v>-168</v>
      </c>
      <c r="FB25" s="905">
        <f t="shared" si="307"/>
        <v>0</v>
      </c>
      <c r="FC25" s="325"/>
      <c r="FD25" s="329">
        <f t="shared" si="375"/>
        <v>0</v>
      </c>
      <c r="FE25" s="330">
        <f t="shared" si="376"/>
        <v>0</v>
      </c>
      <c r="FF25" s="330">
        <f t="shared" si="377"/>
        <v>0</v>
      </c>
      <c r="FG25" s="330">
        <f t="shared" si="378"/>
        <v>0</v>
      </c>
      <c r="FH25" s="330">
        <f t="shared" si="379"/>
        <v>0</v>
      </c>
      <c r="FI25" s="330">
        <f t="shared" si="380"/>
        <v>0</v>
      </c>
      <c r="FJ25" s="330">
        <f t="shared" si="381"/>
        <v>0</v>
      </c>
      <c r="FK25" s="330">
        <f t="shared" si="382"/>
        <v>8</v>
      </c>
      <c r="FL25" s="330">
        <f t="shared" si="383"/>
        <v>0</v>
      </c>
      <c r="FM25" s="330">
        <f t="shared" si="384"/>
        <v>0</v>
      </c>
      <c r="FN25" s="330">
        <f t="shared" si="385"/>
        <v>352</v>
      </c>
      <c r="FO25" s="330">
        <f t="shared" si="386"/>
        <v>-352</v>
      </c>
      <c r="FP25" s="905">
        <f t="shared" si="314"/>
        <v>0</v>
      </c>
      <c r="FQ25" s="326"/>
      <c r="FR25" s="705">
        <f>COUNTIF(beosztás!$IR27:$JU27,"DE")*8</f>
        <v>0</v>
      </c>
      <c r="FS25" s="706">
        <f>COUNTIF(beosztás!$IR27:$JU27,"DU")*8</f>
        <v>0</v>
      </c>
      <c r="FT25" s="706">
        <f>COUNTIF(beosztás!$IR27:$JU27,"ÉJ")*8</f>
        <v>0</v>
      </c>
      <c r="FU25" s="706">
        <f>COUNTIF(beosztás!$IR27:$JU27,"N")*12</f>
        <v>0</v>
      </c>
      <c r="FV25" s="706">
        <f>COUNTIF(beosztás!$IR27:$JU27,"é")*12</f>
        <v>0</v>
      </c>
      <c r="FW25" s="706">
        <f>SUM(beosztás!$IR27:$JU27)</f>
        <v>0</v>
      </c>
      <c r="FX25" s="706">
        <f>COUNTIF(beosztás!$IR27:$JU27,"FÜ")*8</f>
        <v>0</v>
      </c>
      <c r="FY25" s="895">
        <f>(COUNTIF(beosztás!$IR27:$JU27,"SN")*12)+(COUNTIF(beosztás!$IR27:$JU27,"SDE")*8)+(COUNTIF(beosztás!$IR27:$JU27,"SDU")*8)+(COUNTIF(beosztás!$IR27:$JU27,"SÉ")*12)+(COUNTIF(beosztás!$IR27:$JU27,"SÉJ")*8)+(COUNTIF(beosztás!$IR27:$JU27,"S1")*1)+(COUNTIF(beosztás!$IR27:$JU27,"S2")*2)+(COUNTIF(beosztás!$IR27:$JU27,"S3")*3)+(COUNTIF(beosztás!$IR27:$JU27,"S4")*4)+(COUNTIF(beosztás!$IR27:$JU27,"S5")*5)+(COUNTIF(beosztás!$IR27:$JU27,"S6")*6)+(COUNTIF(beosztás!$IR27:$JU27,"S7")*7)+(COUNTIF(beosztás!$IR27:$JU27,"S8")*8)+(COUNTIF(beosztás!$IR27:$JU27,"S9")*9)+(COUNTIF(beosztás!$IR27:$JU27,"S10")*10)+(COUNTIF(beosztás!$IR27:$JU27,"S11")*11)+(COUNTIF(beosztás!$IR27:$JU27,"S12")*12)</f>
        <v>0</v>
      </c>
      <c r="FZ25" s="706">
        <f>COUNTIF(beosztás!$IR27:$JU27,"BN")*12+COUNTIF(beosztás!$IR27:$JU27,"BÉ")*12+COUNTIF(beosztás!$IR27:$JU27,"BDE")*8+COUNTIF(beosztás!$IR27:$JU27,"BDU")*8+COUNTIF(beosztás!$IR27:$JU27,"BÉJ")*8+COUNTIF(beosztás!$IR27:$JU27,"B1")*1+COUNTIF(beosztás!$IR27:$JU27,"B2")*2+COUNTIF(beosztás!$IR27:$JU27,"B3")*3+COUNTIF(beosztás!$IR27:$JU27,"B5")*5+COUNTIF(beosztás!$IR27:$JU27,"B6")*6+COUNTIF(beosztás!$IR27:$JU27,"B7")*7+COUNTIF(beosztás!$IR27:$JU27,"B8")*8+COUNTIF(beosztás!$IR27:$JU27,"B9")*9+COUNTIF(beosztás!$IR27:$JU27,"B10")*10+COUNTIF(beosztás!$IR27:$JU27,"B11")*11+COUNTIF(beosztás!$IR27:$JU27,"B12")*12+COUNTIF(beosztás!$IR27:$JU27,"BP")*0</f>
        <v>0</v>
      </c>
      <c r="GA25" s="330">
        <f t="shared" si="387"/>
        <v>0</v>
      </c>
      <c r="GB25" s="706">
        <f>IF(C25="",0,alapadatok!$AN$10)</f>
        <v>168</v>
      </c>
      <c r="GC25" s="330">
        <f t="shared" si="388"/>
        <v>-168</v>
      </c>
      <c r="GD25" s="905">
        <f t="shared" si="315"/>
        <v>0</v>
      </c>
      <c r="GE25" s="327"/>
      <c r="GF25" s="705">
        <f>COUNTIF(beosztás!$JV27:$KZ27,"DE")*8</f>
        <v>0</v>
      </c>
      <c r="GG25" s="706">
        <f>COUNTIF(beosztás!$JV27:$KZ27,"DU")*8</f>
        <v>0</v>
      </c>
      <c r="GH25" s="706">
        <f>COUNTIF(beosztás!$JV27:$KZ27,"ÉJ")*8</f>
        <v>0</v>
      </c>
      <c r="GI25" s="706">
        <f>COUNTIF(beosztás!$JV27:$KZ27,"N")*12</f>
        <v>0</v>
      </c>
      <c r="GJ25" s="706">
        <f>COUNTIF(beosztás!$JV27:$KZ27,"É")*12</f>
        <v>0</v>
      </c>
      <c r="GK25" s="706">
        <f>SUM(beosztás!$JV27:$KZ27)</f>
        <v>0</v>
      </c>
      <c r="GL25" s="895">
        <f>(COUNTIF(beosztás!$JV27:$KZ27,"SN")*12)+(COUNTIF(beosztás!$JV27:$KZ27,"SDE")*8)+(COUNTIF(beosztás!$JV27:$KZ27,"SDU")*8)+(COUNTIF(beosztás!$JV27:$KZ27,"SÉ")*12)+(COUNTIF(beosztás!$JV27:$KZ27,"SÉJ")*8)+(COUNTIF(beosztás!$JV27:$KZ27,"S1")*1)+(COUNTIF(beosztás!$JV27:$KZ27,"S2")*2)+(COUNTIF(beosztás!$JV27:$KZ27,"S3")*3)+(COUNTIF(beosztás!$JV27:$KZ27,"S4")*4)+(COUNTIF(beosztás!$JV27:$KZ27,"S5")*5)+(COUNTIF(beosztás!$JV27:$KZ27,"S6")*6)+(COUNTIF(beosztás!$JV27:$KZ27,"S7")*7)+(COUNTIF(beosztás!$JV27:$KZ27,"S8")*8)+(COUNTIF(beosztás!$JV27:$KZ27,"S9")*9)+(COUNTIF(beosztás!$JV27:$KZ27,"S10")*10)+(COUNTIF(beosztás!$JV27:$KZ27,"S11")*11)+(COUNTIF(beosztás!$JV27:$KZ27,"S12")*12)</f>
        <v>0</v>
      </c>
      <c r="GM25" s="706">
        <f>COUNTIF(beosztás!$JV27:$KZ27,"FÜ")*8</f>
        <v>8</v>
      </c>
      <c r="GN25" s="706">
        <f>COUNTIF(beosztás!$JV27:$KZ27,"BN")*12+COUNTIF(beosztás!$JV27:$KZ27,"BÉ")*12+COUNTIF(beosztás!$JV27:$KZ27,"BDE")*8+COUNTIF(beosztás!$JV27:$KZ27,"BDU")*8+COUNTIF(beosztás!$JV27:$KZ27,"BÉJ")*8+COUNTIF(beosztás!$JV27:$KZ27,"B1")*1+COUNTIF(beosztás!$JV27:$KZ27,"B2")*2+COUNTIF(beosztás!$JV27:$KZ27,"B3")*3+COUNTIF(beosztás!$JV27:$KZ27,"B5")*5+COUNTIF(beosztás!$JV27:$KZ27,"B6")*6+COUNTIF(beosztás!$JV27:$KZ27,"B7")*7+COUNTIF(beosztás!$JV27:$KZ27,"B8")*8+COUNTIF(beosztás!$JV27:$KZ27,"B9")*9+COUNTIF(beosztás!$JV27:$KZ27,"B10")*10+COUNTIF(beosztás!$JV27:$KZ27,"B11")*11+COUNTIF(beosztás!$JV27:$KZ27,"B12")*12+COUNTIF(beosztás!$JV27:$KZ27,"BP")*0</f>
        <v>0</v>
      </c>
      <c r="GO25" s="330">
        <f t="shared" si="316"/>
        <v>0</v>
      </c>
      <c r="GP25" s="706">
        <f>IF(C25="",0,alapadatok!$AN$11)</f>
        <v>176</v>
      </c>
      <c r="GQ25" s="330">
        <f t="shared" si="389"/>
        <v>-176</v>
      </c>
      <c r="GR25" s="905">
        <f t="shared" si="317"/>
        <v>0</v>
      </c>
      <c r="GS25" s="327"/>
      <c r="GT25" s="329">
        <f t="shared" si="390"/>
        <v>0</v>
      </c>
      <c r="GU25" s="330">
        <f t="shared" si="391"/>
        <v>0</v>
      </c>
      <c r="GV25" s="330">
        <f t="shared" si="392"/>
        <v>0</v>
      </c>
      <c r="GW25" s="330">
        <f t="shared" si="393"/>
        <v>0</v>
      </c>
      <c r="GX25" s="330">
        <f t="shared" si="394"/>
        <v>0</v>
      </c>
      <c r="GY25" s="330">
        <f t="shared" si="395"/>
        <v>0</v>
      </c>
      <c r="GZ25" s="330">
        <f t="shared" si="396"/>
        <v>0</v>
      </c>
      <c r="HA25" s="330">
        <f t="shared" si="397"/>
        <v>8</v>
      </c>
      <c r="HB25" s="330">
        <f t="shared" si="398"/>
        <v>0</v>
      </c>
      <c r="HC25" s="330">
        <f t="shared" si="399"/>
        <v>0</v>
      </c>
      <c r="HD25" s="330">
        <f t="shared" si="400"/>
        <v>344</v>
      </c>
      <c r="HE25" s="330">
        <f t="shared" si="401"/>
        <v>-344</v>
      </c>
      <c r="HF25" s="905">
        <f t="shared" si="324"/>
        <v>0</v>
      </c>
      <c r="HG25" s="326"/>
      <c r="HH25" s="705">
        <f>COUNTIF(beosztás!$LA27:$MD27,"DE")*8</f>
        <v>0</v>
      </c>
      <c r="HI25" s="706">
        <f>COUNTIF(beosztás!$LA27:$MD27,"DU")*8</f>
        <v>0</v>
      </c>
      <c r="HJ25" s="706">
        <f>COUNTIF(beosztás!$LA27:$MD27,"ÉJ")*8</f>
        <v>0</v>
      </c>
      <c r="HK25" s="706">
        <f>COUNTIF(beosztás!$LA27:$MD27,"N")*12</f>
        <v>0</v>
      </c>
      <c r="HL25" s="706">
        <f>COUNTIF(beosztás!$LA27:$MD27,"é")*12</f>
        <v>0</v>
      </c>
      <c r="HM25" s="706">
        <f>SUM(beosztás!$LA27:$MD27)</f>
        <v>0</v>
      </c>
      <c r="HN25" s="706">
        <f>COUNTIF(beosztás!$LA27:$MD27,"FÜ")*8</f>
        <v>8</v>
      </c>
      <c r="HO25" s="895">
        <f>(COUNTIF(beosztás!$LA27:$MD27,"SN")*12)+(COUNTIF(beosztás!$LA27:$MD27,"SDE")*8)+(COUNTIF(beosztás!$LA27:$MD27,"SDU")*8)+(COUNTIF(beosztás!$LA27:$MD27,"SÉ")*12)+(COUNTIF(beosztás!$LA27:$MD27,"SÉJ")*8)+(COUNTIF(beosztás!$LA27:$MD27,"S1")*1)+(COUNTIF(beosztás!$LA27:$MD27,"S2")*2)+(COUNTIF(beosztás!$LA27:$MD27,"S3")*3)+(COUNTIF(beosztás!$LA27:$MD27,"S4")*4)+(COUNTIF(beosztás!$LA27:$MD27,"S5")*5)+(COUNTIF(beosztás!$LA27:$MD27,"S6")*6)+(COUNTIF(beosztás!$LA27:$MD27,"S7")*7)+(COUNTIF(beosztás!$LA27:$MD27,"S8")*8)+(COUNTIF(beosztás!$LA27:$MD27,"S9")*9)+(COUNTIF(beosztás!$LA27:$MD27,"S10")*10)+(COUNTIF(beosztás!$LA27:$MD27,"S11")*11)+(COUNTIF(beosztás!$LA27:$MD27,"S12")*12)</f>
        <v>0</v>
      </c>
      <c r="HP25" s="706">
        <f>COUNTIF(beosztás!$LA27:$MD27,"BN")*12+COUNTIF(beosztás!$LA27:$MD27,"BÉ")*12+COUNTIF(beosztás!$LA27:$MD27,"BDE")*8+COUNTIF(beosztás!$LA27:$MD27,"BDU")*8+COUNTIF(beosztás!$LA27:$MD27,"BÉJ")*8+COUNTIF(beosztás!$LA27:$MD27,"B1")*1+COUNTIF(beosztás!$LA27:$MD27,"B2")*2+COUNTIF(beosztás!$LA27:$MD27,"B3")*3+COUNTIF(beosztás!$KZ27:$MC27,"B5")*5+COUNTIF(beosztás!$KZ27:$MC27,"B6")*6+COUNTIF(beosztás!$KZ27:$MC27,"B7")*7+COUNTIF(beosztás!$KZ27:$MC27,"B8")*8+COUNTIF(beosztás!$LA27:$MD27,"B9")*9+COUNTIF(beosztás!$LA27:$MD27,"B10")*10+COUNTIF(beosztás!$LA27:$MD27,"B11")*11+COUNTIF(beosztás!$LA27:$MD27,"B12")*12+COUNTIF(beosztás!$LA27:$MD27,"BP")*0</f>
        <v>0</v>
      </c>
      <c r="HQ25" s="330">
        <f t="shared" si="402"/>
        <v>0</v>
      </c>
      <c r="HR25" s="706">
        <f>IF(C25="",0,alapadatok!$AN$12)</f>
        <v>160</v>
      </c>
      <c r="HS25" s="330">
        <f t="shared" si="403"/>
        <v>-160</v>
      </c>
      <c r="HT25" s="905">
        <f t="shared" si="325"/>
        <v>0</v>
      </c>
      <c r="HU25" s="327"/>
      <c r="HV25" s="705">
        <f>COUNTIF(beosztás!$ME27:$NI27,"DE")*8</f>
        <v>0</v>
      </c>
      <c r="HW25" s="706">
        <f>COUNTIF(beosztás!$ME27:$NI27,"DU")*8</f>
        <v>0</v>
      </c>
      <c r="HX25" s="706">
        <f>COUNTIF(beosztás!$ME27:$NI27,"ÉJ")*8</f>
        <v>0</v>
      </c>
      <c r="HY25" s="706">
        <f>COUNTIF(beosztás!$ME27:$NI27,"N")*12</f>
        <v>0</v>
      </c>
      <c r="HZ25" s="706">
        <f>COUNTIF(beosztás!$ME27:$NI27,"É")*12</f>
        <v>0</v>
      </c>
      <c r="IA25" s="706">
        <f>SUM(beosztás!$ME27:$NI27)</f>
        <v>0</v>
      </c>
      <c r="IB25" s="706">
        <f>(COUNTIF(beosztás!$ME27:$NI27,"SN")*12)+(COUNTIF(beosztás!$ME27:$NI27,"SDE")*8)+(COUNTIF(beosztás!$ME27:$NI27,"SDU")*8)+(COUNTIF(beosztás!$ME27:$NI27,"SÉ")*12)+(COUNTIF(beosztás!$ME27:$NI27,"SÉJ")*8)+(COUNTIF(beosztás!$ME27:$NI27,"S1")*1)+(COUNTIF(beosztás!$ME27:$NI27,"S2")*2)+(COUNTIF(beosztás!$ME27:$NI27,"S3")*3)+(COUNTIF(beosztás!$ME27:$NI27,"S4")*4)+(COUNTIF(beosztás!$ME27:$NI27,"S5")*5)+(COUNTIF(beosztás!$ME27:$NI27,"S6")*6)+(COUNTIF(beosztás!$ME27:$NI27,"S7")*7)+(COUNTIF(beosztás!$ME27:$NI27,"S8")*8)+(COUNTIF(beosztás!$ME27:$NI27,"S9")*9)+(COUNTIF(beosztás!$ME27:$NI27,"S10")*10)+(COUNTIF(beosztás!$ME27:$NI27,"S11")*11)+(COUNTIF(beosztás!$ME27:$NI27,"S12")*12)</f>
        <v>0</v>
      </c>
      <c r="IC25" s="706">
        <f>COUNTIF(beosztás!$ME27:$NI27,"FÜ")*8</f>
        <v>16</v>
      </c>
      <c r="ID25" s="706">
        <f>COUNTIF(beosztás!$ME27:$NI27,"BN")*12+COUNTIF(beosztás!$ME27:$NI27,"BÉ")*12+COUNTIF(beosztás!$ME27:$NI27,"BDE")*8+COUNTIF(beosztás!$ME27:$NI27,"BDU")*8+COUNTIF(beosztás!$ME27:$NI27,"BÉJ")*8+COUNTIF(beosztás!$ME27:$NI27,"B1")*1+COUNTIF(beosztás!$ME27:$NI27,"B2")*2+COUNTIF(beosztás!$ME27:$NI27,"B3")*3+COUNTIF(beosztás!$ME27:$NI27,"B5")*5+COUNTIF(beosztás!$ME27:$NI27,"B6")*6+COUNTIF(beosztás!$ME27:$NI27,"B7")*7+COUNTIF(beosztás!$ME27:$NI27,"B8")*8+COUNTIF(beosztás!$ME27:$NI27,"B9")*9+COUNTIF(beosztás!$ME27:$NI27,"B10")*10+COUNTIF(beosztás!$ME27:$NI27,"B11")*11+COUNTIF(beosztás!$ME27:$NI27,"B12")*12+COUNTIF(beosztás!$ME27:$NI27,"BP")*0</f>
        <v>0</v>
      </c>
      <c r="IE25" s="330">
        <f t="shared" si="326"/>
        <v>0</v>
      </c>
      <c r="IF25" s="706">
        <f>IF(C25="",0,alapadatok!$AN$13)</f>
        <v>160</v>
      </c>
      <c r="IG25" s="330">
        <f t="shared" si="404"/>
        <v>-160</v>
      </c>
      <c r="IH25" s="739">
        <f t="shared" si="327"/>
        <v>0</v>
      </c>
      <c r="II25" s="327"/>
      <c r="IJ25" s="329">
        <f t="shared" si="405"/>
        <v>0</v>
      </c>
      <c r="IK25" s="330">
        <f t="shared" si="406"/>
        <v>0</v>
      </c>
      <c r="IL25" s="330">
        <f t="shared" si="407"/>
        <v>0</v>
      </c>
      <c r="IM25" s="330">
        <f t="shared" si="408"/>
        <v>0</v>
      </c>
      <c r="IN25" s="330">
        <f t="shared" si="409"/>
        <v>0</v>
      </c>
      <c r="IO25" s="330">
        <f t="shared" si="410"/>
        <v>0</v>
      </c>
      <c r="IP25" s="330">
        <f t="shared" si="411"/>
        <v>0</v>
      </c>
      <c r="IQ25" s="330">
        <f t="shared" si="412"/>
        <v>24</v>
      </c>
      <c r="IR25" s="330">
        <f t="shared" si="413"/>
        <v>0</v>
      </c>
      <c r="IS25" s="330">
        <f t="shared" si="414"/>
        <v>0</v>
      </c>
      <c r="IT25" s="330">
        <f t="shared" si="415"/>
        <v>320</v>
      </c>
      <c r="IU25" s="330">
        <f t="shared" si="416"/>
        <v>-320</v>
      </c>
      <c r="IV25" s="905">
        <f t="shared" si="334"/>
        <v>0</v>
      </c>
      <c r="IW25" s="328"/>
      <c r="JF25" s="21"/>
      <c r="JG25" s="21"/>
    </row>
    <row r="26" spans="1:267" x14ac:dyDescent="0.25">
      <c r="A26" s="385">
        <f>IF(beosztás!A28=0,"",beosztás!A28)</f>
        <v>10</v>
      </c>
      <c r="B26" s="386">
        <f>IF(beosztás!B28=0,"",beosztás!B28)</f>
        <v>204</v>
      </c>
      <c r="C26" s="387" t="str">
        <f>IF(beosztás!C28=0,"",beosztás!C28)</f>
        <v>Vajda László</v>
      </c>
      <c r="D26" s="388" t="str">
        <f>IF(beosztás!D28=0,"",beosztás!D28)</f>
        <v>Packaging</v>
      </c>
      <c r="E26" s="18"/>
      <c r="F26" s="705">
        <f>COUNTIF(beosztás!$I28:$AM28,"DE")*8</f>
        <v>0</v>
      </c>
      <c r="G26" s="706">
        <f>COUNTIF(beosztás!$I28:$AM28,"DU")*8</f>
        <v>0</v>
      </c>
      <c r="H26" s="706">
        <f>COUNTIF(beosztás!$I28:$AM28,"ÉJ")*8</f>
        <v>0</v>
      </c>
      <c r="I26" s="706">
        <f>COUNTIF(beosztás!$I28:$AM28,"N")*12</f>
        <v>60</v>
      </c>
      <c r="J26" s="706">
        <f>COUNTIF(beosztás!$I28:$AM28,"é")*12</f>
        <v>60</v>
      </c>
      <c r="K26" s="706">
        <f>SUM(beosztás!$I28:$AM28)</f>
        <v>0</v>
      </c>
      <c r="L26" s="706">
        <f>COUNTIF(beosztás!$I28:$AM28,"FÜ")*8</f>
        <v>8</v>
      </c>
      <c r="M26" s="706">
        <f>(COUNTIF(beosztás!$I28:$AM28,"SN")*12)+(COUNTIF(beosztás!$I28:$AM28,"SDE")*8)+(COUNTIF(beosztás!$I28:$AM28,"SDU")*8)+(COUNTIF(beosztás!$I28:$AM28,"S1")*1)+(COUNTIF(beosztás!$I28:$AM28,"S2")*2)+(COUNTIF(beosztás!$I28:$AM28,"S3")*3)+(COUNTIF(beosztás!$I28:$AM28,"S4")*4)+(COUNTIF(beosztás!$I28:$AM28,"S5")*5)+(COUNTIF(beosztás!$I28:$AM28,"S6")*6)+(COUNTIF(beosztás!$I28:$AM28,"S7")*7)+(COUNTIF(beosztás!$I28:$AM28,"S8")*8)+(COUNTIF(beosztás!$I28:$AM28,"S9")*9)+(COUNTIF(beosztás!$I28:$AM28,"S10")*10)+(COUNTIF(beosztás!$I28:$AM28,"S11")*11)+(COUNTIF(beosztás!$I28:$AM28,"S12")*12)+(COUNTIF(beosztás!$I28:$AM28,"SÉ")*12)+(COUNTIF(beosztás!$I28:$AM28,"SÉJ")*8)</f>
        <v>24</v>
      </c>
      <c r="N26" s="706">
        <f>COUNTIF(beosztás!$I28:$AM28,"BN")*12+COUNTIF(beosztás!$I28:$AM28,"BÉ")*12+COUNTIF(beosztás!$I28:$AM28,"BDE")*8+COUNTIF(beosztás!$I28:$AM28,"BDU")*8+COUNTIF(beosztás!$I28:$AM28,"BÉJ")*8+COUNTIF(beosztás!$I28:$AM28,"B1")*1+COUNTIF(beosztás!$I28:$AM28,"B2")*2+COUNTIF(beosztás!$I28:$AM28,"B3")*3+COUNTIF(beosztás!$I28:$AM28,"B5")*5+COUNTIF(beosztás!$I28:$AM28,"B6")*6+COUNTIF(beosztás!$I28:$AM28,"B7")*7+COUNTIF(beosztás!$I28:$AM28,"B8")*8+COUNTIF(beosztás!$I28:$AM28,"B9")*9+COUNTIF(beosztás!$I28:$AM28,"B10")*10+COUNTIF(beosztás!$I28:$AM28,"B11")*11+COUNTIF(beosztás!$I28:$AM28,"B12")*12+COUNTIF(beosztás!$I28:$AM28,"BP")*0</f>
        <v>8</v>
      </c>
      <c r="O26" s="330">
        <f t="shared" si="273"/>
        <v>152</v>
      </c>
      <c r="P26" s="706">
        <f>IF(C26="",0,alapadatok!$AN$2)</f>
        <v>176</v>
      </c>
      <c r="Q26" s="330">
        <f t="shared" si="335"/>
        <v>-24</v>
      </c>
      <c r="R26" s="739">
        <f t="shared" si="274"/>
        <v>24</v>
      </c>
      <c r="S26" s="325"/>
      <c r="T26" s="705">
        <f>COUNTIF(beosztás!$AN28:$BO28,"DE")*8</f>
        <v>24</v>
      </c>
      <c r="U26" s="706">
        <f>COUNTIF(beosztás!$AN28:$BO28,"DU")*8</f>
        <v>0</v>
      </c>
      <c r="V26" s="706">
        <f>COUNTIF(beosztás!$AN28:$BO28,"ÉJ")*8</f>
        <v>0</v>
      </c>
      <c r="W26" s="706">
        <f>COUNTIF(beosztás!$AN28:$BO28,"N")*12</f>
        <v>60</v>
      </c>
      <c r="X26" s="706">
        <f>COUNTIF(beosztás!$AN28:$BO28,"É")*12</f>
        <v>24</v>
      </c>
      <c r="Y26" s="706">
        <f>SUM(beosztás!$AN28:$BO28)</f>
        <v>0</v>
      </c>
      <c r="Z26" s="706">
        <f>(COUNTIF(beosztás!$AN28:$BO28,"SN")*12)+(COUNTIF(beosztás!$AN28:$BO28,"SDE")*8)+(COUNTIF(beosztás!$AN28:$BO28,"SDU")*8)+(COUNTIF(beosztás!$AN28:$BO28,"SÉ")*12)+(COUNTIF(beosztás!$AN28:$BO28,"SÉJ")*8)+(COUNTIF(beosztás!$AN28:$BO28,"S1")*1)+(COUNTIF(beosztás!$AN28:$BO28,"S2")*2)+(COUNTIF(beosztás!$AN28:$BO28,"S3")*3)+(COUNTIF(beosztás!$AN28:$BO28,"S4")*4)+(COUNTIF(beosztás!$AN28:$BO28,"S5")*5)+(COUNTIF(beosztás!$AN28:$BO28,"S6")*6)+(COUNTIF(beosztás!$AN28:$BO28,"S7")*7)+(COUNTIF(beosztás!$AN28:$BO28,"S8")*8)+(COUNTIF(beosztás!$AN28:$BO28,"S9")*9)+(COUNTIF(beosztás!$AN28:$BO28,"S10")*10)+(COUNTIF(beosztás!$AN28:$BO28,"S11")*11)+(COUNTIF(beosztás!$AN28:$BO28,"S12")*12)</f>
        <v>28</v>
      </c>
      <c r="AA26" s="706">
        <f>COUNTIF(beosztás!$AN28:$BO28,"FÜ")*8</f>
        <v>0</v>
      </c>
      <c r="AB26" s="706">
        <f>COUNTIF(beosztás!$AN28:$BO28,"BN")*12+COUNTIF(beosztás!$AN28:$BO28,"BÉ")*12+COUNTIF(beosztás!$AN28:$BO28,"BDE")*8+COUNTIF(beosztás!$AN28:$BO28,"BDU")*8+COUNTIF(beosztás!$AN28:$BO28,"BÉJ")*8+COUNTIF(beosztás!$AN28:$BO28,"B1")*1+COUNTIF(beosztás!$AN28:$BO28,"B2")*2+COUNTIF(beosztás!$AN28:$BO28,"B3")*3+COUNTIF(beosztás!$AN28:$BO28,"B5")*5+COUNTIF(beosztás!$AN28:$BO28,"B6")*6+COUNTIF(beosztás!$AN28:$BO28,"B7")*7+COUNTIF(beosztás!$AN28:$BO28,"B8")*8+COUNTIF(beosztás!$AN28:$BO28,"B9")*9+COUNTIF(beosztás!$AN28:$BO28,"B10")*10+COUNTIF(beosztás!$AN28:$BO28,"B11")*11+COUNTIF(beosztás!$AN28:$BO28,"B12")*12+COUNTIF(beosztás!$AN28:$BO28,"BP")*0</f>
        <v>48</v>
      </c>
      <c r="AC26" s="330">
        <f t="shared" si="336"/>
        <v>184</v>
      </c>
      <c r="AD26" s="706">
        <f>IF(C26="",0,alapadatok!$AN$3)</f>
        <v>160</v>
      </c>
      <c r="AE26" s="330">
        <f t="shared" si="337"/>
        <v>24</v>
      </c>
      <c r="AF26" s="739">
        <f t="shared" si="275"/>
        <v>28</v>
      </c>
      <c r="AG26" s="325"/>
      <c r="AH26" s="329">
        <f t="shared" si="276"/>
        <v>24</v>
      </c>
      <c r="AI26" s="330">
        <f t="shared" si="277"/>
        <v>0</v>
      </c>
      <c r="AJ26" s="330">
        <f t="shared" si="278"/>
        <v>0</v>
      </c>
      <c r="AK26" s="330">
        <f t="shared" si="279"/>
        <v>120</v>
      </c>
      <c r="AL26" s="330">
        <f t="shared" si="280"/>
        <v>84</v>
      </c>
      <c r="AM26" s="330">
        <f t="shared" si="281"/>
        <v>0</v>
      </c>
      <c r="AN26" s="330">
        <f t="shared" si="282"/>
        <v>52</v>
      </c>
      <c r="AO26" s="330">
        <f t="shared" si="283"/>
        <v>8</v>
      </c>
      <c r="AP26" s="330">
        <f t="shared" si="338"/>
        <v>56</v>
      </c>
      <c r="AQ26" s="330">
        <f t="shared" si="339"/>
        <v>336</v>
      </c>
      <c r="AR26" s="330">
        <f t="shared" si="340"/>
        <v>336</v>
      </c>
      <c r="AS26" s="330">
        <f t="shared" si="341"/>
        <v>0</v>
      </c>
      <c r="AT26" s="739">
        <f t="shared" si="284"/>
        <v>52</v>
      </c>
      <c r="AU26" s="326"/>
      <c r="AV26" s="705">
        <f>COUNTIF(beosztás!$BP28:$CT28,"DE")*8</f>
        <v>16</v>
      </c>
      <c r="AW26" s="706">
        <f>COUNTIF(beosztás!$BP28:$CT28,"DU")*8</f>
        <v>0</v>
      </c>
      <c r="AX26" s="706">
        <f>COUNTIF(beosztás!$BP28:$CT28,"ÉJ")*8</f>
        <v>8</v>
      </c>
      <c r="AY26" s="706">
        <f>COUNTIF(beosztás!$BP28:$CT28,"N")*12</f>
        <v>84</v>
      </c>
      <c r="AZ26" s="706">
        <f>COUNTIF(beosztás!$BP28:$CT28,"é")*12</f>
        <v>24</v>
      </c>
      <c r="BA26" s="706">
        <f>SUM(beosztás!$BP28:$CT28)</f>
        <v>0</v>
      </c>
      <c r="BB26" s="706">
        <f>COUNTIF(beosztás!$BP28:$CT28,"FÜ")*8</f>
        <v>8</v>
      </c>
      <c r="BC26" s="895">
        <f>(COUNTIF(beosztás!$BP28:$CT28,"SN")*12)+(COUNTIF(beosztás!$BP28:$CT28,"SDE")*8)+(COUNTIF(beosztás!$BP28:$CT28,"SDU")*8)+(COUNTIF(beosztás!$BP28:$CT28,"SÉ")*12)+(COUNTIF(beosztás!$BP28:$CT28,"SÉJ")*8)+(COUNTIF(beosztás!$BP28:$CT28,"S1")*1)+(COUNTIF(beosztás!$BP28:$CT28,"S2")*2)+(COUNTIF(beosztás!$BP28:$CT28,"S3")*3)+(COUNTIF(beosztás!$BP28:$CT28,"S4")*4)+(COUNTIF(beosztás!$BP28:$CT28,"S5")*5)+(COUNTIF(beosztás!$BP28:$CT28,"S6")*6)+(COUNTIF(beosztás!$BP28:$CT28,"S7")*7)+(COUNTIF(beosztás!$BP28:$CT28,"S8")*8)+(COUNTIF(beosztás!$BP28:$CT28,"S9")*9)+(COUNTIF(beosztás!$BP28:$CT28,"S10")*10)+(COUNTIF(beosztás!$BP28:$CT28,"S11")*11)+(COUNTIF(beosztás!$BP28:$CT28,"S12")*12)</f>
        <v>20</v>
      </c>
      <c r="BD26" s="706">
        <f>COUNTIF(beosztás!$BP28:$CT28,"BN")*12+COUNTIF(beosztás!$BP28:$CT28,"BÉ")*12+COUNTIF(beosztás!$BP28:$CT28,"BDE")*8+COUNTIF(beosztás!$BP28:$CT28,"BDU")*8+COUNTIF(beosztás!$BP28:$CT28,"BÉJ")*8+COUNTIF(beosztás!$BP28:$CT28,"B1")*1+COUNTIF(beosztás!$BP28:$CT28,"B2")*2+COUNTIF(beosztás!$BP28:$CT28,"B3")*3+COUNTIF(beosztás!$BP28:$CT28,"B5")*5+COUNTIF(beosztás!$BP28:$CT28,"B6")*6+COUNTIF(beosztás!$BP28:$CT28,"B7")*7+COUNTIF(beosztás!$BP28:$CT28,"B8")*8+COUNTIF(beosztás!$BP28:$CT28,"B9")*9+COUNTIF(beosztás!$BP28:$CT28,"B10")*10+COUNTIF(beosztás!$BP28:$CT28,"B11")*11+COUNTIF(beosztás!$BP28:$CT28,"B12")*12+COUNTIF(beosztás!$BP28:$CT28,"BP")*0</f>
        <v>0</v>
      </c>
      <c r="BE26" s="330">
        <f t="shared" si="285"/>
        <v>152</v>
      </c>
      <c r="BF26" s="706">
        <f>IF(C26="",0,alapadatok!$AN$4)</f>
        <v>160</v>
      </c>
      <c r="BG26" s="330">
        <f t="shared" si="342"/>
        <v>-8</v>
      </c>
      <c r="BH26" s="739">
        <f t="shared" si="286"/>
        <v>20</v>
      </c>
      <c r="BI26" s="325"/>
      <c r="BJ26" s="705">
        <f>COUNTIF(beosztás!$CU28:$DX28,"DE")*8</f>
        <v>8</v>
      </c>
      <c r="BK26" s="706">
        <f>COUNTIF(beosztás!$CU28:$DX28,"DU")*8</f>
        <v>0</v>
      </c>
      <c r="BL26" s="706">
        <f>COUNTIF(beosztás!$CU28:$DX28,"ÉJ")*8</f>
        <v>0</v>
      </c>
      <c r="BM26" s="706">
        <f>COUNTIF(beosztás!$CU28:$DX28,"N")*12</f>
        <v>84</v>
      </c>
      <c r="BN26" s="706">
        <f>COUNTIF(beosztás!$CU28:$DX28,"É")*12</f>
        <v>84</v>
      </c>
      <c r="BO26" s="706">
        <f>SUM(beosztás!$CU28:$DX28)</f>
        <v>0</v>
      </c>
      <c r="BP26" s="895">
        <f>(COUNTIF(beosztás!$CU28:$DX28,"SN")*12)+(COUNTIF(beosztás!$CU28:$DX28,"SDE")*8)+(COUNTIF(beosztás!$CU28:$DX28,"SDU")*8)+(COUNTIF(beosztás!$CU28:$DX28,"SÉ")*12)+(COUNTIF(beosztás!$CU28:$DX28,"SÉJ")*8)+(COUNTIF(beosztás!$CU28:$DX28,"S1")*1)+(COUNTIF(beosztás!$CU28:$DX28,"S2")*2)+(COUNTIF(beosztás!$CU28:$DX28,"S3")*3)+(COUNTIF(beosztás!$CU28:$DX28,"S4")*4)+(COUNTIF(beosztás!$CU28:$DX28,"S5")*5)+(COUNTIF(beosztás!$CU28:$DX28,"S6")*6)+(COUNTIF(beosztás!$CU28:$DX28,"S7")*7)+(COUNTIF(beosztás!$CU28:$DX28,"S8")*8)+(COUNTIF(beosztás!$CU28:$DX28,"S9")*9)+(COUNTIF(beosztás!$CU28:$DX28,"S10")*10)+(COUNTIF(beosztás!$CU28:$DX28,"S11")*11)+(COUNTIF(beosztás!$CU28:$DX28,"S12")*12)</f>
        <v>0</v>
      </c>
      <c r="BQ26" s="706">
        <f>COUNTIF(beosztás!$CU28:$DX28,"FÜ")*8</f>
        <v>8</v>
      </c>
      <c r="BR26" s="706">
        <f>COUNTIF(beosztás!$CU28:$DX28,"BN")*12+COUNTIF(beosztás!$CU28:$DX28,"BÉ")*12+COUNTIF(beosztás!$CU28:$DX28,"BDE")*8+COUNTIF(beosztás!$CU28:$DX28,"BDU")*8+COUNTIF(beosztás!$CU28:$DX28,"BÉJ")*8+COUNTIF(beosztás!$CU28:$DX28,"B1")*1+COUNTIF(beosztás!$CU28:$DX28,"B2")*2+COUNTIF(beosztás!$CU28:$DX28,"B3")*3+COUNTIF(beosztás!$CU28:$DX28,"B5")*5+COUNTIF(beosztás!$CU28:$DX28,"B6")*6+COUNTIF(beosztás!$CU28:$DX28,"B7")*7+COUNTIF(beosztás!$CU28:$DX28,"B8")*8+COUNTIF(beosztás!$CU28:$DX28,"B9")*9+COUNTIF(beosztás!$CU28:$DX28,"B10")*10+COUNTIF(beosztás!$CU28:$DX28,"B11")*11+COUNTIF(beosztás!$CU28:$DX28,"B12")*12+COUNTIF(beosztás!$CU28:$DX28,"BP")*0</f>
        <v>0</v>
      </c>
      <c r="BS26" s="330">
        <f t="shared" si="343"/>
        <v>176</v>
      </c>
      <c r="BT26" s="706">
        <f>IF(C26="",0,alapadatok!$AN$5)</f>
        <v>168</v>
      </c>
      <c r="BU26" s="330">
        <f t="shared" si="344"/>
        <v>8</v>
      </c>
      <c r="BV26" s="739">
        <f t="shared" si="287"/>
        <v>0</v>
      </c>
      <c r="BW26" s="325"/>
      <c r="BX26" s="329">
        <f t="shared" si="345"/>
        <v>24</v>
      </c>
      <c r="BY26" s="330">
        <f t="shared" si="346"/>
        <v>0</v>
      </c>
      <c r="BZ26" s="330">
        <f t="shared" si="347"/>
        <v>8</v>
      </c>
      <c r="CA26" s="330">
        <f t="shared" si="348"/>
        <v>168</v>
      </c>
      <c r="CB26" s="330">
        <f t="shared" si="349"/>
        <v>108</v>
      </c>
      <c r="CC26" s="330">
        <f t="shared" si="350"/>
        <v>0</v>
      </c>
      <c r="CD26" s="330">
        <f t="shared" si="351"/>
        <v>20</v>
      </c>
      <c r="CE26" s="330">
        <f t="shared" si="352"/>
        <v>16</v>
      </c>
      <c r="CF26" s="330">
        <f t="shared" si="353"/>
        <v>0</v>
      </c>
      <c r="CG26" s="330">
        <f t="shared" si="354"/>
        <v>328</v>
      </c>
      <c r="CH26" s="330">
        <f t="shared" si="355"/>
        <v>328</v>
      </c>
      <c r="CI26" s="330">
        <f t="shared" si="356"/>
        <v>0</v>
      </c>
      <c r="CJ26" s="739">
        <f t="shared" si="294"/>
        <v>20</v>
      </c>
      <c r="CK26" s="326"/>
      <c r="CL26" s="705">
        <f>COUNTIF(beosztás!$DY28:$FC28,"DE")*8</f>
        <v>0</v>
      </c>
      <c r="CM26" s="706">
        <f>COUNTIF(beosztás!$DY28:$FC28,"DU")*8</f>
        <v>0</v>
      </c>
      <c r="CN26" s="706">
        <f>COUNTIF(beosztás!$DY28:$FC28,"ÉJ")*8</f>
        <v>0</v>
      </c>
      <c r="CO26" s="706">
        <f>COUNTIF(beosztás!$DY28:$FC28,"N")*12</f>
        <v>0</v>
      </c>
      <c r="CP26" s="706">
        <f>COUNTIF(beosztás!$DY28:$FC28,"é")*12</f>
        <v>0</v>
      </c>
      <c r="CQ26" s="706">
        <f>SUM(beosztás!$DY28:$FC28)</f>
        <v>0</v>
      </c>
      <c r="CR26" s="706">
        <f>COUNTIF(beosztás!$DY28:$FC28,"FÜ")*8</f>
        <v>16</v>
      </c>
      <c r="CS26" s="895">
        <f>(COUNTIF(beosztás!$DY28:$FC28,"SN")*12)+(COUNTIF(beosztás!$DY28:$FC28,"SDE")*8)+(COUNTIF(beosztás!$DY28:$FC28,"SDU")*8)+(COUNTIF(beosztás!$DY28:$FC28,"SÉ")*12)+(COUNTIF(beosztás!$DY28:$FC28,"SÉJ")*8)+(COUNTIF(beosztás!$DY28:$FC28,"S1")*1)+(COUNTIF(beosztás!$DY28:$FC28,"S2")*2)+(COUNTIF(beosztás!$DY28:$FC28,"S3")*3)+(COUNTIF(beosztás!$DY28:$FC28,"S4")*4)+(COUNTIF(beosztás!$DY28:$FC28,"S5")*5)+(COUNTIF(beosztás!$DY28:$FC28,"S6")*6)+(COUNTIF(beosztás!$DY28:$FC28,"S7")*7)+(COUNTIF(beosztás!$DY28:$FC28,"S8")*8)+(COUNTIF(beosztás!$DY28:$FC28,"S9")*9)+(COUNTIF(beosztás!$DY28:$FC28,"S10")*10)+(COUNTIF(beosztás!$DY28:$FC28,"S11")*11)+(COUNTIF(beosztás!$DY28:$FC28,"S12")*12)</f>
        <v>0</v>
      </c>
      <c r="CT26" s="706">
        <f>COUNTIF(beosztás!$DY28:$FC28,"BN")*12+COUNTIF(beosztás!$DY28:$FC28,"BÉ")*12+COUNTIF(beosztás!$DY28:$FC28,"BDE")*8+COUNTIF(beosztás!$DY28:$FC28,"BDU")*8+COUNTIF(beosztás!$DY28:$FC28,"BÉJ")*8+COUNTIF(beosztás!$DY28:$FC28,"B1")*1+COUNTIF(beosztás!$DY28:$FC28,"B2")*2+COUNTIF(beosztás!$DY28:$FC28,"B3")*3+COUNTIF(beosztás!$DY28:$FC28,"B5")*5+COUNTIF(beosztás!$DY28:$FC28,"B6")*6+COUNTIF(beosztás!$DY28:$FC28,"B7")*7+COUNTIF(beosztás!$DY28:$FC28,"B8")*8+COUNTIF(beosztás!$DY28:$FC28,"B9")*9+COUNTIF(beosztás!$DY28:$FC28,"B10")*10+COUNTIF(beosztás!$DY28:$FC28,"B11")*11+COUNTIF(beosztás!$DY28:$FC28,"B12")*12+COUNTIF(beosztás!$DY28:$FC28,"BP")*0</f>
        <v>0</v>
      </c>
      <c r="CU26" s="330">
        <f t="shared" si="357"/>
        <v>0</v>
      </c>
      <c r="CV26" s="706">
        <f>IF(C26="",0,alapadatok!$AN$6)</f>
        <v>168</v>
      </c>
      <c r="CW26" s="330">
        <f t="shared" si="358"/>
        <v>-168</v>
      </c>
      <c r="CX26" s="905">
        <f t="shared" si="295"/>
        <v>0</v>
      </c>
      <c r="CY26" s="325"/>
      <c r="CZ26" s="705">
        <f>COUNTIF(beosztás!$FD28:$GG28,"DE")*8</f>
        <v>0</v>
      </c>
      <c r="DA26" s="706">
        <f>COUNTIF(beosztás!$FD28:$GG28,"DU")*8</f>
        <v>0</v>
      </c>
      <c r="DB26" s="706">
        <f>COUNTIF(beosztás!$FD28:$GG28,"ÉJ")*8</f>
        <v>0</v>
      </c>
      <c r="DC26" s="706">
        <f>COUNTIF(beosztás!$FD28:$GG28,"N")*12</f>
        <v>0</v>
      </c>
      <c r="DD26" s="706">
        <f>COUNTIF(beosztás!$FD28:$GG28,"É")*12</f>
        <v>0</v>
      </c>
      <c r="DE26" s="706">
        <f>SUM(beosztás!$FD28:$GG28)</f>
        <v>0</v>
      </c>
      <c r="DF26" s="895">
        <f>(COUNTIF(beosztás!$FD28:$GG28,"SN")*12)+(COUNTIF(beosztás!$FD28:$GG28,"SDE")*8)+(COUNTIF(beosztás!$FD28:$GG28,"SDU")*8)+(COUNTIF(beosztás!$FD28:$GG28,"SÉ")*12)+(COUNTIF(beosztás!$FD28:$GG28,"SÉJ")*8)+(COUNTIF(beosztás!$FD28:$GG28,"S1")*1)+(COUNTIF(beosztás!$FD28:$GG28,"S2")*2)+(COUNTIF(beosztás!$FD28:$GG28,"S3")*3)+(COUNTIF(beosztás!$FD28:$GG28,"S4")*4)+(COUNTIF(beosztás!$FD28:$GG28,"S5")*5)+(COUNTIF(beosztás!$FD28:$GG28,"S6")*6)+(COUNTIF(beosztás!$FD28:$GG28,"S7")*7)+(COUNTIF(beosztás!$FD28:$GG28,"S8")*8)+(COUNTIF(beosztás!$FD28:$GG28,"S9")*9)+(COUNTIF(beosztás!$FD28:$GG28,"S10")*10)+(COUNTIF(beosztás!$FD28:$GG28,"S11")*11)+(COUNTIF(beosztás!$FD28:$GG28,"S12")*12)</f>
        <v>0</v>
      </c>
      <c r="DG26" s="706">
        <f>COUNTIF(beosztás!$FD28:$GG28,"FÜ")*8</f>
        <v>0</v>
      </c>
      <c r="DH26" s="706">
        <f>COUNTIF(beosztás!$FD28:$GG28,"BN")*12+COUNTIF(beosztás!$FD28:$GG28,"BÉ")*12+COUNTIF(beosztás!$FD28:$GG28,"BDE")*8+COUNTIF(beosztás!$FD28:$GG28,"BDU")*8+COUNTIF(beosztás!$FD28:$GG28,"BÉJ")*8+COUNTIF(beosztás!$FD28:$GG28,"B1")*1+COUNTIF(beosztás!$FD28:$GG28,"B2")*2+COUNTIF(beosztás!$FD28:$GG28,"B3")*3+COUNTIF(beosztás!$FD28:$GG28,"B5")*5+COUNTIF(beosztás!$FD28:$GG28,"B6")*6+COUNTIF(beosztás!$FD28:$GG28,"B7")*7+COUNTIF(beosztás!$FD28:$GG28,"B8")*8+COUNTIF(beosztás!$FD28:$GG28,"B9")*9+COUNTIF(beosztás!$FD28:$GG28,"B10")*10+COUNTIF(beosztás!$FD28:$GG28,"B11")*11+COUNTIF(beosztás!$FD28:$GG28,"B12")*12+COUNTIF(beosztás!$FD28:$GG28,"BP")*0</f>
        <v>0</v>
      </c>
      <c r="DI26" s="330">
        <f t="shared" si="296"/>
        <v>0</v>
      </c>
      <c r="DJ26" s="706">
        <f>IF(C26="",0,alapadatok!$AN$7)</f>
        <v>160</v>
      </c>
      <c r="DK26" s="330">
        <f t="shared" si="359"/>
        <v>-160</v>
      </c>
      <c r="DL26" s="739">
        <f t="shared" si="297"/>
        <v>0</v>
      </c>
      <c r="DM26" s="325"/>
      <c r="DN26" s="329">
        <f t="shared" si="360"/>
        <v>0</v>
      </c>
      <c r="DO26" s="330">
        <f t="shared" si="361"/>
        <v>0</v>
      </c>
      <c r="DP26" s="330">
        <f t="shared" si="362"/>
        <v>0</v>
      </c>
      <c r="DQ26" s="330">
        <f t="shared" si="363"/>
        <v>0</v>
      </c>
      <c r="DR26" s="330">
        <f t="shared" si="364"/>
        <v>0</v>
      </c>
      <c r="DS26" s="330">
        <f t="shared" si="365"/>
        <v>0</v>
      </c>
      <c r="DT26" s="330">
        <f t="shared" si="366"/>
        <v>0</v>
      </c>
      <c r="DU26" s="330">
        <f t="shared" si="367"/>
        <v>16</v>
      </c>
      <c r="DV26" s="330">
        <f t="shared" si="368"/>
        <v>0</v>
      </c>
      <c r="DW26" s="330">
        <f t="shared" si="369"/>
        <v>0</v>
      </c>
      <c r="DX26" s="330">
        <f t="shared" si="370"/>
        <v>328</v>
      </c>
      <c r="DY26" s="330">
        <f t="shared" si="371"/>
        <v>-328</v>
      </c>
      <c r="DZ26" s="905">
        <f t="shared" si="304"/>
        <v>0</v>
      </c>
      <c r="EA26" s="326"/>
      <c r="EB26" s="705">
        <f>COUNTIF(beosztás!$GH28:$HL28,"DE")*8</f>
        <v>0</v>
      </c>
      <c r="EC26" s="706">
        <f>COUNTIF(beosztás!$GH28:$HL28,"DU")*8</f>
        <v>0</v>
      </c>
      <c r="ED26" s="706">
        <f>COUNTIF(beosztás!$GH28:$HL28,"ÉJ")*8</f>
        <v>0</v>
      </c>
      <c r="EE26" s="706">
        <f>COUNTIF(beosztás!$GH28:$HL28,"N")*12</f>
        <v>0</v>
      </c>
      <c r="EF26" s="706">
        <f>COUNTIF(beosztás!$GH28:$HL28,"é")*12</f>
        <v>0</v>
      </c>
      <c r="EG26" s="706">
        <f>SUM(beosztás!$GH28:$HL28)</f>
        <v>0</v>
      </c>
      <c r="EH26" s="706">
        <f>COUNTIF(beosztás!$GH28:$HL28,"FÜ")*8</f>
        <v>0</v>
      </c>
      <c r="EI26" s="895">
        <f>(COUNTIF(beosztás!$GH28:$HL28,"SN")*12)+(COUNTIF(beosztás!$GH28:$HL28,"SDE")*8)+(COUNTIF(beosztás!$GH28:$HL28,"SDU")*8)+(COUNTIF(beosztás!$GH28:$HL28,"SÉ")*12)+(COUNTIF(beosztás!$GH28:$HL28,"SÉJ")*8)+(COUNTIF(beosztás!$GH28:$HL28,"S1")*1)+(COUNTIF(beosztás!$GH28:$HL28,"S2")*2)+(COUNTIF(beosztás!$GH28:$HL28,"S3")*3)+(COUNTIF(beosztás!$GH28:$HL28,"S4")*4)+(COUNTIF(beosztás!$GH28:$HL28,"S5")*5)+(COUNTIF(beosztás!$GH28:$HL28,"S6")*6)+(COUNTIF(beosztás!$GH28:$HL28,"S7")*7)+(COUNTIF(beosztás!$GH28:$HL28,"S8")*8)+(COUNTIF(beosztás!$GH28:$HL28,"S9")*9)+(COUNTIF(beosztás!$GH28:$HL28,"S10")*10)+(COUNTIF(beosztás!$GH28:$HL28,"S11")*11)+(COUNTIF(beosztás!$GH28:$HL28,"S12")*12)</f>
        <v>0</v>
      </c>
      <c r="EJ26" s="706">
        <f>COUNTIF(beosztás!$GH28:$HL28,"BN")*12+COUNTIF(beosztás!$GH28:$HL28,"BÉ")*12+COUNTIF(beosztás!$GH28:$HL28,"BDE")*8+COUNTIF(beosztás!$GH28:$HL28,"BDU")*8+COUNTIF(beosztás!$GH28:$HL28,"BÉJ")*8+COUNTIF(beosztás!$GH28:$HL28,"B1")*1+COUNTIF(beosztás!$GH28:$HL28,"B2")*2+COUNTIF(beosztás!$GH28:$HL28,"B3")*3+COUNTIF(beosztás!$GH28:$HL28,"B5")*5+COUNTIF(beosztás!$GH28:$HL28,"B6")*6+COUNTIF(beosztás!$GH28:$HL28,"B7")*7+COUNTIF(beosztás!$GH28:$HL28,"B8")*8+COUNTIF(beosztás!$GH28:$HL28,"B9")*9+COUNTIF(beosztás!$GH28:$HL28,"B10")*10+COUNTIF(beosztás!$GH28:$HL28,"B11")*11+COUNTIF(beosztás!$GH28:$HL28,"B12")*12+COUNTIF(beosztás!$GH28:$HL28,"BP")*0</f>
        <v>0</v>
      </c>
      <c r="EK26" s="330">
        <f t="shared" si="372"/>
        <v>0</v>
      </c>
      <c r="EL26" s="706">
        <f>IF(C26="",0,alapadatok!$AN$8)</f>
        <v>184</v>
      </c>
      <c r="EM26" s="330">
        <f t="shared" si="373"/>
        <v>-184</v>
      </c>
      <c r="EN26" s="905">
        <f t="shared" si="305"/>
        <v>0</v>
      </c>
      <c r="EO26" s="325"/>
      <c r="EP26" s="705">
        <f>COUNTIF(beosztás!$HM28:$IQ28,"DE")*8</f>
        <v>0</v>
      </c>
      <c r="EQ26" s="706">
        <f>COUNTIF(beosztás!$HM28:$IQ28,"DU")*8</f>
        <v>0</v>
      </c>
      <c r="ER26" s="706">
        <f>COUNTIF(beosztás!$HM28:$IQ28,"ÉJ")*8</f>
        <v>0</v>
      </c>
      <c r="ES26" s="706">
        <f>COUNTIF(beosztás!$HM28:$IQ28,"N")*12</f>
        <v>0</v>
      </c>
      <c r="ET26" s="706">
        <f>COUNTIF(beosztás!$HM28:$IQ28,"É")*12</f>
        <v>0</v>
      </c>
      <c r="EU26" s="706">
        <f>SUM(beosztás!$HM28:$IQ28)</f>
        <v>0</v>
      </c>
      <c r="EV26" s="895">
        <f>(COUNTIF(beosztás!$HM28:$IQ28,"SN")*12)+(COUNTIF(beosztás!$HM28:$IQ28,"SDE")*8)+(COUNTIF(beosztás!$HM28:$IQ28,"SDU")*8)+(COUNTIF(beosztás!$HM28:$IQ28,"SÉ")*12)+(COUNTIF(beosztás!$HM28:$IQ28,"SÉJ")*8)+(COUNTIF(beosztás!$HM28:$IQ28,"S1")*1)+(COUNTIF(beosztás!$HM28:$IQ28,"S2")*2)+(COUNTIF(beosztás!$HM28:$IQ28,"S3")*3)+(COUNTIF(beosztás!$HM28:$IQ28,"S4")*4)+(COUNTIF(beosztás!$HM28:$IQ28,"S5")*5)+(COUNTIF(beosztás!$HM28:$IQ28,"S6")*6)+(COUNTIF(beosztás!$HM28:$IQ28,"S7")*7)+(COUNTIF(beosztás!$HM28:$IQ28,"S8")*8)+(COUNTIF(beosztás!$HM28:$IQ28,"S9")*9)+(COUNTIF(beosztás!$HM28:$IQ28,"S10")*10)+(COUNTIF(beosztás!$HM28:$IQ28,"S11")*11)+(COUNTIF(beosztás!$HM28:$IQ28,"S12")*12)</f>
        <v>0</v>
      </c>
      <c r="EW26" s="706">
        <f>COUNTIF(beosztás!$HM28:$IQ28,"FÜ")*8</f>
        <v>8</v>
      </c>
      <c r="EX26" s="706">
        <f>COUNTIF(beosztás!$HM28:$IQ28,"BN")*12+COUNTIF(beosztás!$HM28:$IQ28,"BÉ")*12+COUNTIF(beosztás!$HM28:$IQ28,"BDE")*8+COUNTIF(beosztás!$HM28:$IQ28,"BDU")*8+COUNTIF(beosztás!$HM28:$IQ28,"BÉJ")*8+COUNTIF(beosztás!$HM28:$IQ28,"B1")*1+COUNTIF(beosztás!$HM28:$IQ28,"B2")*2+COUNTIF(beosztás!$HM28:$IQ28,"B3")*3+COUNTIF(beosztás!$HM28:$IQ28,"B5")*5+COUNTIF(beosztás!$HM28:$IQ28,"B6")*6+COUNTIF(beosztás!$HM28:$IQ28,"B7")*7+COUNTIF(beosztás!$HM28:$IQ28,"B8")*8+COUNTIF(beosztás!$HM28:$IQ28,"B9")*9+COUNTIF(beosztás!$HM28:$IQ28,"B10")*10+COUNTIF(beosztás!$HM28:$IQ28,"B11")*11+COUNTIF(beosztás!$HM28:$IQ28,"B12")*12+COUNTIF(beosztás!$HM28:$IQ28,"BP")*0</f>
        <v>0</v>
      </c>
      <c r="EY26" s="330">
        <f t="shared" si="306"/>
        <v>0</v>
      </c>
      <c r="EZ26" s="706">
        <f>IF(C26="",0,alapadatok!$AN$9)</f>
        <v>168</v>
      </c>
      <c r="FA26" s="330">
        <f t="shared" si="374"/>
        <v>-168</v>
      </c>
      <c r="FB26" s="905">
        <f t="shared" si="307"/>
        <v>0</v>
      </c>
      <c r="FC26" s="325"/>
      <c r="FD26" s="329">
        <f t="shared" si="375"/>
        <v>0</v>
      </c>
      <c r="FE26" s="330">
        <f t="shared" si="376"/>
        <v>0</v>
      </c>
      <c r="FF26" s="330">
        <f t="shared" si="377"/>
        <v>0</v>
      </c>
      <c r="FG26" s="330">
        <f t="shared" si="378"/>
        <v>0</v>
      </c>
      <c r="FH26" s="330">
        <f t="shared" si="379"/>
        <v>0</v>
      </c>
      <c r="FI26" s="330">
        <f t="shared" si="380"/>
        <v>0</v>
      </c>
      <c r="FJ26" s="330">
        <f t="shared" si="381"/>
        <v>0</v>
      </c>
      <c r="FK26" s="330">
        <f t="shared" si="382"/>
        <v>8</v>
      </c>
      <c r="FL26" s="330">
        <f t="shared" si="383"/>
        <v>0</v>
      </c>
      <c r="FM26" s="330">
        <f t="shared" si="384"/>
        <v>0</v>
      </c>
      <c r="FN26" s="330">
        <f t="shared" si="385"/>
        <v>352</v>
      </c>
      <c r="FO26" s="330">
        <f t="shared" si="386"/>
        <v>-352</v>
      </c>
      <c r="FP26" s="905">
        <f t="shared" si="314"/>
        <v>0</v>
      </c>
      <c r="FQ26" s="326"/>
      <c r="FR26" s="705">
        <f>COUNTIF(beosztás!$IR28:$JU28,"DE")*8</f>
        <v>0</v>
      </c>
      <c r="FS26" s="706">
        <f>COUNTIF(beosztás!$IR28:$JU28,"DU")*8</f>
        <v>0</v>
      </c>
      <c r="FT26" s="706">
        <f>COUNTIF(beosztás!$IR28:$JU28,"ÉJ")*8</f>
        <v>0</v>
      </c>
      <c r="FU26" s="706">
        <f>COUNTIF(beosztás!$IR28:$JU28,"N")*12</f>
        <v>0</v>
      </c>
      <c r="FV26" s="706">
        <f>COUNTIF(beosztás!$IR28:$JU28,"é")*12</f>
        <v>0</v>
      </c>
      <c r="FW26" s="706">
        <f>SUM(beosztás!$IR28:$JU28)</f>
        <v>0</v>
      </c>
      <c r="FX26" s="706">
        <f>COUNTIF(beosztás!$IR28:$JU28,"FÜ")*8</f>
        <v>0</v>
      </c>
      <c r="FY26" s="895">
        <f>(COUNTIF(beosztás!$IR28:$JU28,"SN")*12)+(COUNTIF(beosztás!$IR28:$JU28,"SDE")*8)+(COUNTIF(beosztás!$IR28:$JU28,"SDU")*8)+(COUNTIF(beosztás!$IR28:$JU28,"SÉ")*12)+(COUNTIF(beosztás!$IR28:$JU28,"SÉJ")*8)+(COUNTIF(beosztás!$IR28:$JU28,"S1")*1)+(COUNTIF(beosztás!$IR28:$JU28,"S2")*2)+(COUNTIF(beosztás!$IR28:$JU28,"S3")*3)+(COUNTIF(beosztás!$IR28:$JU28,"S4")*4)+(COUNTIF(beosztás!$IR28:$JU28,"S5")*5)+(COUNTIF(beosztás!$IR28:$JU28,"S6")*6)+(COUNTIF(beosztás!$IR28:$JU28,"S7")*7)+(COUNTIF(beosztás!$IR28:$JU28,"S8")*8)+(COUNTIF(beosztás!$IR28:$JU28,"S9")*9)+(COUNTIF(beosztás!$IR28:$JU28,"S10")*10)+(COUNTIF(beosztás!$IR28:$JU28,"S11")*11)+(COUNTIF(beosztás!$IR28:$JU28,"S12")*12)</f>
        <v>0</v>
      </c>
      <c r="FZ26" s="706">
        <f>COUNTIF(beosztás!$IR28:$JU28,"BN")*12+COUNTIF(beosztás!$IR28:$JU28,"BÉ")*12+COUNTIF(beosztás!$IR28:$JU28,"BDE")*8+COUNTIF(beosztás!$IR28:$JU28,"BDU")*8+COUNTIF(beosztás!$IR28:$JU28,"BÉJ")*8+COUNTIF(beosztás!$IR28:$JU28,"B1")*1+COUNTIF(beosztás!$IR28:$JU28,"B2")*2+COUNTIF(beosztás!$IR28:$JU28,"B3")*3+COUNTIF(beosztás!$IR28:$JU28,"B5")*5+COUNTIF(beosztás!$IR28:$JU28,"B6")*6+COUNTIF(beosztás!$IR28:$JU28,"B7")*7+COUNTIF(beosztás!$IR28:$JU28,"B8")*8+COUNTIF(beosztás!$IR28:$JU28,"B9")*9+COUNTIF(beosztás!$IR28:$JU28,"B10")*10+COUNTIF(beosztás!$IR28:$JU28,"B11")*11+COUNTIF(beosztás!$IR28:$JU28,"B12")*12+COUNTIF(beosztás!$IR28:$JU28,"BP")*0</f>
        <v>0</v>
      </c>
      <c r="GA26" s="330">
        <f t="shared" si="387"/>
        <v>0</v>
      </c>
      <c r="GB26" s="706">
        <f>IF(C26="",0,alapadatok!$AN$10)</f>
        <v>168</v>
      </c>
      <c r="GC26" s="330">
        <f t="shared" si="388"/>
        <v>-168</v>
      </c>
      <c r="GD26" s="905">
        <f t="shared" si="315"/>
        <v>0</v>
      </c>
      <c r="GE26" s="327"/>
      <c r="GF26" s="705">
        <f>COUNTIF(beosztás!$JV28:$KZ28,"DE")*8</f>
        <v>0</v>
      </c>
      <c r="GG26" s="706">
        <f>COUNTIF(beosztás!$JV28:$KZ28,"DU")*8</f>
        <v>0</v>
      </c>
      <c r="GH26" s="706">
        <f>COUNTIF(beosztás!$JV28:$KZ28,"ÉJ")*8</f>
        <v>0</v>
      </c>
      <c r="GI26" s="706">
        <f>COUNTIF(beosztás!$JV28:$KZ28,"N")*12</f>
        <v>0</v>
      </c>
      <c r="GJ26" s="706">
        <f>COUNTIF(beosztás!$JV28:$KZ28,"É")*12</f>
        <v>0</v>
      </c>
      <c r="GK26" s="706">
        <f>SUM(beosztás!$JV28:$KZ28)</f>
        <v>0</v>
      </c>
      <c r="GL26" s="895">
        <f>(COUNTIF(beosztás!$JV28:$KZ28,"SN")*12)+(COUNTIF(beosztás!$JV28:$KZ28,"SDE")*8)+(COUNTIF(beosztás!$JV28:$KZ28,"SDU")*8)+(COUNTIF(beosztás!$JV28:$KZ28,"SÉ")*12)+(COUNTIF(beosztás!$JV28:$KZ28,"SÉJ")*8)+(COUNTIF(beosztás!$JV28:$KZ28,"S1")*1)+(COUNTIF(beosztás!$JV28:$KZ28,"S2")*2)+(COUNTIF(beosztás!$JV28:$KZ28,"S3")*3)+(COUNTIF(beosztás!$JV28:$KZ28,"S4")*4)+(COUNTIF(beosztás!$JV28:$KZ28,"S5")*5)+(COUNTIF(beosztás!$JV28:$KZ28,"S6")*6)+(COUNTIF(beosztás!$JV28:$KZ28,"S7")*7)+(COUNTIF(beosztás!$JV28:$KZ28,"S8")*8)+(COUNTIF(beosztás!$JV28:$KZ28,"S9")*9)+(COUNTIF(beosztás!$JV28:$KZ28,"S10")*10)+(COUNTIF(beosztás!$JV28:$KZ28,"S11")*11)+(COUNTIF(beosztás!$JV28:$KZ28,"S12")*12)</f>
        <v>0</v>
      </c>
      <c r="GM26" s="706">
        <f>COUNTIF(beosztás!$JV28:$KZ28,"FÜ")*8</f>
        <v>8</v>
      </c>
      <c r="GN26" s="706">
        <f>COUNTIF(beosztás!$JV28:$KZ28,"BN")*12+COUNTIF(beosztás!$JV28:$KZ28,"BÉ")*12+COUNTIF(beosztás!$JV28:$KZ28,"BDE")*8+COUNTIF(beosztás!$JV28:$KZ28,"BDU")*8+COUNTIF(beosztás!$JV28:$KZ28,"BÉJ")*8+COUNTIF(beosztás!$JV28:$KZ28,"B1")*1+COUNTIF(beosztás!$JV28:$KZ28,"B2")*2+COUNTIF(beosztás!$JV28:$KZ28,"B3")*3+COUNTIF(beosztás!$JV28:$KZ28,"B5")*5+COUNTIF(beosztás!$JV28:$KZ28,"B6")*6+COUNTIF(beosztás!$JV28:$KZ28,"B7")*7+COUNTIF(beosztás!$JV28:$KZ28,"B8")*8+COUNTIF(beosztás!$JV28:$KZ28,"B9")*9+COUNTIF(beosztás!$JV28:$KZ28,"B10")*10+COUNTIF(beosztás!$JV28:$KZ28,"B11")*11+COUNTIF(beosztás!$JV28:$KZ28,"B12")*12+COUNTIF(beosztás!$JV28:$KZ28,"BP")*0</f>
        <v>0</v>
      </c>
      <c r="GO26" s="330">
        <f t="shared" si="316"/>
        <v>0</v>
      </c>
      <c r="GP26" s="706">
        <f>IF(C26="",0,alapadatok!$AN$11)</f>
        <v>176</v>
      </c>
      <c r="GQ26" s="330">
        <f t="shared" si="389"/>
        <v>-176</v>
      </c>
      <c r="GR26" s="905">
        <f t="shared" si="317"/>
        <v>0</v>
      </c>
      <c r="GS26" s="327"/>
      <c r="GT26" s="329">
        <f t="shared" si="390"/>
        <v>0</v>
      </c>
      <c r="GU26" s="330">
        <f t="shared" si="391"/>
        <v>0</v>
      </c>
      <c r="GV26" s="330">
        <f t="shared" si="392"/>
        <v>0</v>
      </c>
      <c r="GW26" s="330">
        <f t="shared" si="393"/>
        <v>0</v>
      </c>
      <c r="GX26" s="330">
        <f t="shared" si="394"/>
        <v>0</v>
      </c>
      <c r="GY26" s="330">
        <f t="shared" si="395"/>
        <v>0</v>
      </c>
      <c r="GZ26" s="330">
        <f t="shared" si="396"/>
        <v>0</v>
      </c>
      <c r="HA26" s="330">
        <f t="shared" si="397"/>
        <v>8</v>
      </c>
      <c r="HB26" s="330">
        <f t="shared" si="398"/>
        <v>0</v>
      </c>
      <c r="HC26" s="330">
        <f t="shared" si="399"/>
        <v>0</v>
      </c>
      <c r="HD26" s="330">
        <f t="shared" si="400"/>
        <v>344</v>
      </c>
      <c r="HE26" s="330">
        <f t="shared" si="401"/>
        <v>-344</v>
      </c>
      <c r="HF26" s="905">
        <f t="shared" si="324"/>
        <v>0</v>
      </c>
      <c r="HG26" s="326"/>
      <c r="HH26" s="705">
        <f>COUNTIF(beosztás!$LA28:$MD28,"DE")*8</f>
        <v>0</v>
      </c>
      <c r="HI26" s="706">
        <f>COUNTIF(beosztás!$LA28:$MD28,"DU")*8</f>
        <v>0</v>
      </c>
      <c r="HJ26" s="706">
        <f>COUNTIF(beosztás!$LA28:$MD28,"ÉJ")*8</f>
        <v>0</v>
      </c>
      <c r="HK26" s="706">
        <f>COUNTIF(beosztás!$LA28:$MD28,"N")*12</f>
        <v>0</v>
      </c>
      <c r="HL26" s="706">
        <f>COUNTIF(beosztás!$LA28:$MD28,"é")*12</f>
        <v>0</v>
      </c>
      <c r="HM26" s="706">
        <f>SUM(beosztás!$LA28:$MD28)</f>
        <v>0</v>
      </c>
      <c r="HN26" s="706">
        <f>COUNTIF(beosztás!$LA28:$MD28,"FÜ")*8</f>
        <v>8</v>
      </c>
      <c r="HO26" s="895">
        <f>(COUNTIF(beosztás!$LA28:$MD28,"SN")*12)+(COUNTIF(beosztás!$LA28:$MD28,"SDE")*8)+(COUNTIF(beosztás!$LA28:$MD28,"SDU")*8)+(COUNTIF(beosztás!$LA28:$MD28,"SÉ")*12)+(COUNTIF(beosztás!$LA28:$MD28,"SÉJ")*8)+(COUNTIF(beosztás!$LA28:$MD28,"S1")*1)+(COUNTIF(beosztás!$LA28:$MD28,"S2")*2)+(COUNTIF(beosztás!$LA28:$MD28,"S3")*3)+(COUNTIF(beosztás!$LA28:$MD28,"S4")*4)+(COUNTIF(beosztás!$LA28:$MD28,"S5")*5)+(COUNTIF(beosztás!$LA28:$MD28,"S6")*6)+(COUNTIF(beosztás!$LA28:$MD28,"S7")*7)+(COUNTIF(beosztás!$LA28:$MD28,"S8")*8)+(COUNTIF(beosztás!$LA28:$MD28,"S9")*9)+(COUNTIF(beosztás!$LA28:$MD28,"S10")*10)+(COUNTIF(beosztás!$LA28:$MD28,"S11")*11)+(COUNTIF(beosztás!$LA28:$MD28,"S12")*12)</f>
        <v>0</v>
      </c>
      <c r="HP26" s="706">
        <f>COUNTIF(beosztás!$LA28:$MD28,"BN")*12+COUNTIF(beosztás!$LA28:$MD28,"BÉ")*12+COUNTIF(beosztás!$LA28:$MD28,"BDE")*8+COUNTIF(beosztás!$LA28:$MD28,"BDU")*8+COUNTIF(beosztás!$LA28:$MD28,"BÉJ")*8+COUNTIF(beosztás!$LA28:$MD28,"B1")*1+COUNTIF(beosztás!$LA28:$MD28,"B2")*2+COUNTIF(beosztás!$LA28:$MD28,"B3")*3+COUNTIF(beosztás!$KZ28:$MC28,"B5")*5+COUNTIF(beosztás!$KZ28:$MC28,"B6")*6+COUNTIF(beosztás!$KZ28:$MC28,"B7")*7+COUNTIF(beosztás!$KZ28:$MC28,"B8")*8+COUNTIF(beosztás!$LA28:$MD28,"B9")*9+COUNTIF(beosztás!$LA28:$MD28,"B10")*10+COUNTIF(beosztás!$LA28:$MD28,"B11")*11+COUNTIF(beosztás!$LA28:$MD28,"B12")*12+COUNTIF(beosztás!$LA28:$MD28,"BP")*0</f>
        <v>0</v>
      </c>
      <c r="HQ26" s="330">
        <f t="shared" si="402"/>
        <v>0</v>
      </c>
      <c r="HR26" s="706">
        <f>IF(C26="",0,alapadatok!$AN$12)</f>
        <v>160</v>
      </c>
      <c r="HS26" s="330">
        <f t="shared" si="403"/>
        <v>-160</v>
      </c>
      <c r="HT26" s="905">
        <f t="shared" si="325"/>
        <v>0</v>
      </c>
      <c r="HU26" s="327"/>
      <c r="HV26" s="705">
        <f>COUNTIF(beosztás!$ME28:$NI28,"DE")*8</f>
        <v>0</v>
      </c>
      <c r="HW26" s="706">
        <f>COUNTIF(beosztás!$ME28:$NI28,"DU")*8</f>
        <v>0</v>
      </c>
      <c r="HX26" s="706">
        <f>COUNTIF(beosztás!$ME28:$NI28,"ÉJ")*8</f>
        <v>0</v>
      </c>
      <c r="HY26" s="706">
        <f>COUNTIF(beosztás!$ME28:$NI28,"N")*12</f>
        <v>0</v>
      </c>
      <c r="HZ26" s="706">
        <f>COUNTIF(beosztás!$ME28:$NI28,"É")*12</f>
        <v>0</v>
      </c>
      <c r="IA26" s="706">
        <f>SUM(beosztás!$ME28:$NI28)</f>
        <v>0</v>
      </c>
      <c r="IB26" s="706">
        <f>(COUNTIF(beosztás!$ME28:$NI28,"SN")*12)+(COUNTIF(beosztás!$ME28:$NI28,"SDE")*8)+(COUNTIF(beosztás!$ME28:$NI28,"SDU")*8)+(COUNTIF(beosztás!$ME28:$NI28,"SÉ")*12)+(COUNTIF(beosztás!$ME28:$NI28,"SÉJ")*8)+(COUNTIF(beosztás!$ME28:$NI28,"S1")*1)+(COUNTIF(beosztás!$ME28:$NI28,"S2")*2)+(COUNTIF(beosztás!$ME28:$NI28,"S3")*3)+(COUNTIF(beosztás!$ME28:$NI28,"S4")*4)+(COUNTIF(beosztás!$ME28:$NI28,"S5")*5)+(COUNTIF(beosztás!$ME28:$NI28,"S6")*6)+(COUNTIF(beosztás!$ME28:$NI28,"S7")*7)+(COUNTIF(beosztás!$ME28:$NI28,"S8")*8)+(COUNTIF(beosztás!$ME28:$NI28,"S9")*9)+(COUNTIF(beosztás!$ME28:$NI28,"S10")*10)+(COUNTIF(beosztás!$ME28:$NI28,"S11")*11)+(COUNTIF(beosztás!$ME28:$NI28,"S12")*12)</f>
        <v>0</v>
      </c>
      <c r="IC26" s="706">
        <f>COUNTIF(beosztás!$ME28:$NI28,"FÜ")*8</f>
        <v>16</v>
      </c>
      <c r="ID26" s="706">
        <f>COUNTIF(beosztás!$ME28:$NI28,"BN")*12+COUNTIF(beosztás!$ME28:$NI28,"BÉ")*12+COUNTIF(beosztás!$ME28:$NI28,"BDE")*8+COUNTIF(beosztás!$ME28:$NI28,"BDU")*8+COUNTIF(beosztás!$ME28:$NI28,"BÉJ")*8+COUNTIF(beosztás!$ME28:$NI28,"B1")*1+COUNTIF(beosztás!$ME28:$NI28,"B2")*2+COUNTIF(beosztás!$ME28:$NI28,"B3")*3+COUNTIF(beosztás!$ME28:$NI28,"B5")*5+COUNTIF(beosztás!$ME28:$NI28,"B6")*6+COUNTIF(beosztás!$ME28:$NI28,"B7")*7+COUNTIF(beosztás!$ME28:$NI28,"B8")*8+COUNTIF(beosztás!$ME28:$NI28,"B9")*9+COUNTIF(beosztás!$ME28:$NI28,"B10")*10+COUNTIF(beosztás!$ME28:$NI28,"B11")*11+COUNTIF(beosztás!$ME28:$NI28,"B12")*12+COUNTIF(beosztás!$ME28:$NI28,"BP")*0</f>
        <v>0</v>
      </c>
      <c r="IE26" s="330">
        <f t="shared" si="326"/>
        <v>0</v>
      </c>
      <c r="IF26" s="706">
        <f>IF(C26="",0,alapadatok!$AN$13)</f>
        <v>160</v>
      </c>
      <c r="IG26" s="330">
        <f t="shared" si="404"/>
        <v>-160</v>
      </c>
      <c r="IH26" s="739">
        <f t="shared" si="327"/>
        <v>0</v>
      </c>
      <c r="II26" s="327"/>
      <c r="IJ26" s="329">
        <f t="shared" si="405"/>
        <v>0</v>
      </c>
      <c r="IK26" s="330">
        <f t="shared" si="406"/>
        <v>0</v>
      </c>
      <c r="IL26" s="330">
        <f t="shared" si="407"/>
        <v>0</v>
      </c>
      <c r="IM26" s="330">
        <f t="shared" si="408"/>
        <v>0</v>
      </c>
      <c r="IN26" s="330">
        <f t="shared" si="409"/>
        <v>0</v>
      </c>
      <c r="IO26" s="330">
        <f t="shared" si="410"/>
        <v>0</v>
      </c>
      <c r="IP26" s="330">
        <f t="shared" si="411"/>
        <v>0</v>
      </c>
      <c r="IQ26" s="330">
        <f t="shared" si="412"/>
        <v>24</v>
      </c>
      <c r="IR26" s="330">
        <f t="shared" si="413"/>
        <v>0</v>
      </c>
      <c r="IS26" s="330">
        <f t="shared" si="414"/>
        <v>0</v>
      </c>
      <c r="IT26" s="330">
        <f t="shared" si="415"/>
        <v>320</v>
      </c>
      <c r="IU26" s="330">
        <f t="shared" si="416"/>
        <v>-320</v>
      </c>
      <c r="IV26" s="905">
        <f t="shared" si="334"/>
        <v>0</v>
      </c>
      <c r="IW26" s="328"/>
      <c r="JF26" s="21"/>
      <c r="JG26" s="21"/>
    </row>
    <row r="27" spans="1:267" x14ac:dyDescent="0.25">
      <c r="A27" s="385">
        <f>IF(beosztás!A29=0,"",beosztás!A29)</f>
        <v>11</v>
      </c>
      <c r="B27" s="386">
        <f>IF(beosztás!B29=0,"",beosztás!B29)</f>
        <v>271</v>
      </c>
      <c r="C27" s="387" t="str">
        <f>IF(beosztás!C29=0,"",beosztás!C29)</f>
        <v>Verrasztó Oszkár</v>
      </c>
      <c r="D27" s="388" t="str">
        <f>IF(beosztás!D29=0,"",beosztás!D29)</f>
        <v>Saw</v>
      </c>
      <c r="E27" s="18"/>
      <c r="F27" s="705">
        <f>COUNTIF(beosztás!$I29:$AM29,"DE")*8</f>
        <v>16</v>
      </c>
      <c r="G27" s="706">
        <f>COUNTIF(beosztás!$I29:$AM29,"DU")*8</f>
        <v>0</v>
      </c>
      <c r="H27" s="706">
        <f>COUNTIF(beosztás!$I29:$AM29,"ÉJ")*8</f>
        <v>0</v>
      </c>
      <c r="I27" s="706">
        <f>COUNTIF(beosztás!$I29:$AM29,"N")*12</f>
        <v>60</v>
      </c>
      <c r="J27" s="706">
        <f>COUNTIF(beosztás!$I29:$AM29,"é")*12</f>
        <v>60</v>
      </c>
      <c r="K27" s="706">
        <f>SUM(beosztás!$I29:$AM29)</f>
        <v>6</v>
      </c>
      <c r="L27" s="706">
        <f>COUNTIF(beosztás!$I29:$AM29,"FÜ")*8</f>
        <v>8</v>
      </c>
      <c r="M27" s="706">
        <f>(COUNTIF(beosztás!$I29:$AM29,"SN")*12)+(COUNTIF(beosztás!$I29:$AM29,"SDE")*8)+(COUNTIF(beosztás!$I29:$AM29,"SDU")*8)+(COUNTIF(beosztás!$I29:$AM29,"S1")*1)+(COUNTIF(beosztás!$I29:$AM29,"S2")*2)+(COUNTIF(beosztás!$I29:$AM29,"S3")*3)+(COUNTIF(beosztás!$I29:$AM29,"S4")*4)+(COUNTIF(beosztás!$I29:$AM29,"S5")*5)+(COUNTIF(beosztás!$I29:$AM29,"S6")*6)+(COUNTIF(beosztás!$I29:$AM29,"S7")*7)+(COUNTIF(beosztás!$I29:$AM29,"S8")*8)+(COUNTIF(beosztás!$I29:$AM29,"S9")*9)+(COUNTIF(beosztás!$I29:$AM29,"S10")*10)+(COUNTIF(beosztás!$I29:$AM29,"S11")*11)+(COUNTIF(beosztás!$I29:$AM29,"S12")*12)+(COUNTIF(beosztás!$I29:$AM29,"SÉ")*12)+(COUNTIF(beosztás!$I29:$AM29,"SÉJ")*8)</f>
        <v>24</v>
      </c>
      <c r="N27" s="706">
        <f>COUNTIF(beosztás!$I29:$AM29,"BN")*12+COUNTIF(beosztás!$I29:$AM29,"BÉ")*12+COUNTIF(beosztás!$I29:$AM29,"BDE")*8+COUNTIF(beosztás!$I29:$AM29,"BDU")*8+COUNTIF(beosztás!$I29:$AM29,"BÉJ")*8+COUNTIF(beosztás!$I29:$AM29,"B1")*1+COUNTIF(beosztás!$I29:$AM29,"B2")*2+COUNTIF(beosztás!$I29:$AM29,"B3")*3+COUNTIF(beosztás!$I29:$AM29,"B5")*5+COUNTIF(beosztás!$I29:$AM29,"B6")*6+COUNTIF(beosztás!$I29:$AM29,"B7")*7+COUNTIF(beosztás!$I29:$AM29,"B8")*8+COUNTIF(beosztás!$I29:$AM29,"B9")*9+COUNTIF(beosztás!$I29:$AM29,"B10")*10+COUNTIF(beosztás!$I29:$AM29,"B11")*11+COUNTIF(beosztás!$I29:$AM29,"B12")*12+COUNTIF(beosztás!$I29:$AM29,"BP")*0</f>
        <v>0</v>
      </c>
      <c r="O27" s="330">
        <f t="shared" si="273"/>
        <v>166</v>
      </c>
      <c r="P27" s="706">
        <f>IF(C27="",0,alapadatok!$AN$2)</f>
        <v>176</v>
      </c>
      <c r="Q27" s="330">
        <f t="shared" si="335"/>
        <v>-10</v>
      </c>
      <c r="R27" s="739">
        <f t="shared" si="274"/>
        <v>24</v>
      </c>
      <c r="S27" s="325"/>
      <c r="T27" s="705">
        <f>COUNTIF(beosztás!$AN29:$BO29,"DE")*8</f>
        <v>64</v>
      </c>
      <c r="U27" s="706">
        <f>COUNTIF(beosztás!$AN29:$BO29,"DU")*8</f>
        <v>0</v>
      </c>
      <c r="V27" s="706">
        <f>COUNTIF(beosztás!$AN29:$BO29,"ÉJ")*8</f>
        <v>0</v>
      </c>
      <c r="W27" s="706">
        <f>COUNTIF(beosztás!$AN29:$BO29,"N")*12</f>
        <v>60</v>
      </c>
      <c r="X27" s="706">
        <f>COUNTIF(beosztás!$AN29:$BO29,"É")*12</f>
        <v>24</v>
      </c>
      <c r="Y27" s="706">
        <f>SUM(beosztás!$AN29:$BO29)</f>
        <v>10</v>
      </c>
      <c r="Z27" s="706">
        <f>(COUNTIF(beosztás!$AN29:$BO29,"SN")*12)+(COUNTIF(beosztás!$AN29:$BO29,"SDE")*8)+(COUNTIF(beosztás!$AN29:$BO29,"SDU")*8)+(COUNTIF(beosztás!$AN29:$BO29,"SÉ")*12)+(COUNTIF(beosztás!$AN29:$BO29,"SÉJ")*8)+(COUNTIF(beosztás!$AN29:$BO29,"S1")*1)+(COUNTIF(beosztás!$AN29:$BO29,"S2")*2)+(COUNTIF(beosztás!$AN29:$BO29,"S3")*3)+(COUNTIF(beosztás!$AN29:$BO29,"S4")*4)+(COUNTIF(beosztás!$AN29:$BO29,"S5")*5)+(COUNTIF(beosztás!$AN29:$BO29,"S6")*6)+(COUNTIF(beosztás!$AN29:$BO29,"S7")*7)+(COUNTIF(beosztás!$AN29:$BO29,"S8")*8)+(COUNTIF(beosztás!$AN29:$BO29,"S9")*9)+(COUNTIF(beosztás!$AN29:$BO29,"S10")*10)+(COUNTIF(beosztás!$AN29:$BO29,"S11")*11)+(COUNTIF(beosztás!$AN29:$BO29,"S12")*12)</f>
        <v>12</v>
      </c>
      <c r="AA27" s="706">
        <f>COUNTIF(beosztás!$AN29:$BO29,"FÜ")*8</f>
        <v>0</v>
      </c>
      <c r="AB27" s="706">
        <f>COUNTIF(beosztás!$AN29:$BO29,"BN")*12+COUNTIF(beosztás!$AN29:$BO29,"BÉ")*12+COUNTIF(beosztás!$AN29:$BO29,"BDE")*8+COUNTIF(beosztás!$AN29:$BO29,"BDU")*8+COUNTIF(beosztás!$AN29:$BO29,"BÉJ")*8+COUNTIF(beosztás!$AN29:$BO29,"B1")*1+COUNTIF(beosztás!$AN29:$BO29,"B2")*2+COUNTIF(beosztás!$AN29:$BO29,"B3")*3+COUNTIF(beosztás!$AN29:$BO29,"B5")*5+COUNTIF(beosztás!$AN29:$BO29,"B6")*6+COUNTIF(beosztás!$AN29:$BO29,"B7")*7+COUNTIF(beosztás!$AN29:$BO29,"B8")*8+COUNTIF(beosztás!$AN29:$BO29,"B9")*9+COUNTIF(beosztás!$AN29:$BO29,"B10")*10+COUNTIF(beosztás!$AN29:$BO29,"B11")*11+COUNTIF(beosztás!$AN29:$BO29,"B12")*12+COUNTIF(beosztás!$AN29:$BO29,"BP")*0</f>
        <v>0</v>
      </c>
      <c r="AC27" s="330">
        <f t="shared" si="336"/>
        <v>170</v>
      </c>
      <c r="AD27" s="706">
        <f>IF(C27="",0,alapadatok!$AN$3)</f>
        <v>160</v>
      </c>
      <c r="AE27" s="330">
        <f t="shared" si="337"/>
        <v>10</v>
      </c>
      <c r="AF27" s="739">
        <f t="shared" si="275"/>
        <v>12</v>
      </c>
      <c r="AG27" s="325"/>
      <c r="AH27" s="329">
        <f t="shared" si="276"/>
        <v>80</v>
      </c>
      <c r="AI27" s="330">
        <f t="shared" si="277"/>
        <v>0</v>
      </c>
      <c r="AJ27" s="330">
        <f t="shared" si="278"/>
        <v>0</v>
      </c>
      <c r="AK27" s="330">
        <f t="shared" si="279"/>
        <v>120</v>
      </c>
      <c r="AL27" s="330">
        <f t="shared" si="280"/>
        <v>84</v>
      </c>
      <c r="AM27" s="330">
        <f t="shared" si="281"/>
        <v>16</v>
      </c>
      <c r="AN27" s="330">
        <f t="shared" si="282"/>
        <v>36</v>
      </c>
      <c r="AO27" s="330">
        <f t="shared" si="283"/>
        <v>8</v>
      </c>
      <c r="AP27" s="330">
        <f t="shared" si="338"/>
        <v>0</v>
      </c>
      <c r="AQ27" s="330">
        <f t="shared" si="339"/>
        <v>336</v>
      </c>
      <c r="AR27" s="330">
        <f t="shared" si="340"/>
        <v>336</v>
      </c>
      <c r="AS27" s="330">
        <f t="shared" si="341"/>
        <v>0</v>
      </c>
      <c r="AT27" s="739">
        <f t="shared" si="284"/>
        <v>36</v>
      </c>
      <c r="AU27" s="326"/>
      <c r="AV27" s="705">
        <f>COUNTIF(beosztás!$BP29:$CT29,"DE")*8</f>
        <v>24</v>
      </c>
      <c r="AW27" s="706">
        <f>COUNTIF(beosztás!$BP29:$CT29,"DU")*8</f>
        <v>0</v>
      </c>
      <c r="AX27" s="706">
        <f>COUNTIF(beosztás!$BP29:$CT29,"ÉJ")*8</f>
        <v>8</v>
      </c>
      <c r="AY27" s="706">
        <f>COUNTIF(beosztás!$BP29:$CT29,"N")*12</f>
        <v>72</v>
      </c>
      <c r="AZ27" s="706">
        <f>COUNTIF(beosztás!$BP29:$CT29,"é")*12</f>
        <v>24</v>
      </c>
      <c r="BA27" s="706">
        <f>SUM(beosztás!$BP29:$CT29)</f>
        <v>0</v>
      </c>
      <c r="BB27" s="706">
        <f>COUNTIF(beosztás!$BP29:$CT29,"FÜ")*8</f>
        <v>8</v>
      </c>
      <c r="BC27" s="895">
        <f>(COUNTIF(beosztás!$BP29:$CT29,"SN")*12)+(COUNTIF(beosztás!$BP29:$CT29,"SDE")*8)+(COUNTIF(beosztás!$BP29:$CT29,"SDU")*8)+(COUNTIF(beosztás!$BP29:$CT29,"SÉ")*12)+(COUNTIF(beosztás!$BP29:$CT29,"SÉJ")*8)+(COUNTIF(beosztás!$BP29:$CT29,"S1")*1)+(COUNTIF(beosztás!$BP29:$CT29,"S2")*2)+(COUNTIF(beosztás!$BP29:$CT29,"S3")*3)+(COUNTIF(beosztás!$BP29:$CT29,"S4")*4)+(COUNTIF(beosztás!$BP29:$CT29,"S5")*5)+(COUNTIF(beosztás!$BP29:$CT29,"S6")*6)+(COUNTIF(beosztás!$BP29:$CT29,"S7")*7)+(COUNTIF(beosztás!$BP29:$CT29,"S8")*8)+(COUNTIF(beosztás!$BP29:$CT29,"S9")*9)+(COUNTIF(beosztás!$BP29:$CT29,"S10")*10)+(COUNTIF(beosztás!$BP29:$CT29,"S11")*11)+(COUNTIF(beosztás!$BP29:$CT29,"S12")*12)</f>
        <v>24</v>
      </c>
      <c r="BD27" s="706">
        <f>COUNTIF(beosztás!$BP29:$CT29,"BN")*12+COUNTIF(beosztás!$BP29:$CT29,"BÉ")*12+COUNTIF(beosztás!$BP29:$CT29,"BDE")*8+COUNTIF(beosztás!$BP29:$CT29,"BDU")*8+COUNTIF(beosztás!$BP29:$CT29,"BÉJ")*8+COUNTIF(beosztás!$BP29:$CT29,"B1")*1+COUNTIF(beosztás!$BP29:$CT29,"B2")*2+COUNTIF(beosztás!$BP29:$CT29,"B3")*3+COUNTIF(beosztás!$BP29:$CT29,"B5")*5+COUNTIF(beosztás!$BP29:$CT29,"B6")*6+COUNTIF(beosztás!$BP29:$CT29,"B7")*7+COUNTIF(beosztás!$BP29:$CT29,"B8")*8+COUNTIF(beosztás!$BP29:$CT29,"B9")*9+COUNTIF(beosztás!$BP29:$CT29,"B10")*10+COUNTIF(beosztás!$BP29:$CT29,"B11")*11+COUNTIF(beosztás!$BP29:$CT29,"B12")*12+COUNTIF(beosztás!$BP29:$CT29,"BP")*0</f>
        <v>0</v>
      </c>
      <c r="BE27" s="330">
        <f t="shared" si="285"/>
        <v>152</v>
      </c>
      <c r="BF27" s="706">
        <f>IF(C27="",0,alapadatok!$AN$4)</f>
        <v>160</v>
      </c>
      <c r="BG27" s="330">
        <f t="shared" si="342"/>
        <v>-8</v>
      </c>
      <c r="BH27" s="739">
        <f t="shared" si="286"/>
        <v>24</v>
      </c>
      <c r="BI27" s="325"/>
      <c r="BJ27" s="705">
        <f>COUNTIF(beosztás!$CU29:$DX29,"DE")*8</f>
        <v>8</v>
      </c>
      <c r="BK27" s="706">
        <f>COUNTIF(beosztás!$CU29:$DX29,"DU")*8</f>
        <v>0</v>
      </c>
      <c r="BL27" s="706">
        <f>COUNTIF(beosztás!$CU29:$DX29,"ÉJ")*8</f>
        <v>0</v>
      </c>
      <c r="BM27" s="706">
        <f>COUNTIF(beosztás!$CU29:$DX29,"N")*12</f>
        <v>72</v>
      </c>
      <c r="BN27" s="706">
        <f>COUNTIF(beosztás!$CU29:$DX29,"É")*12</f>
        <v>72</v>
      </c>
      <c r="BO27" s="706">
        <f>SUM(beosztás!$CU29:$DX29)</f>
        <v>0</v>
      </c>
      <c r="BP27" s="895">
        <f>(COUNTIF(beosztás!$CU29:$DX29,"SN")*12)+(COUNTIF(beosztás!$CU29:$DX29,"SDE")*8)+(COUNTIF(beosztás!$CU29:$DX29,"SDU")*8)+(COUNTIF(beosztás!$CU29:$DX29,"SÉ")*12)+(COUNTIF(beosztás!$CU29:$DX29,"SÉJ")*8)+(COUNTIF(beosztás!$CU29:$DX29,"S1")*1)+(COUNTIF(beosztás!$CU29:$DX29,"S2")*2)+(COUNTIF(beosztás!$CU29:$DX29,"S3")*3)+(COUNTIF(beosztás!$CU29:$DX29,"S4")*4)+(COUNTIF(beosztás!$CU29:$DX29,"S5")*5)+(COUNTIF(beosztás!$CU29:$DX29,"S6")*6)+(COUNTIF(beosztás!$CU29:$DX29,"S7")*7)+(COUNTIF(beosztás!$CU29:$DX29,"S8")*8)+(COUNTIF(beosztás!$CU29:$DX29,"S9")*9)+(COUNTIF(beosztás!$CU29:$DX29,"S10")*10)+(COUNTIF(beosztás!$CU29:$DX29,"S11")*11)+(COUNTIF(beosztás!$CU29:$DX29,"S12")*12)</f>
        <v>0</v>
      </c>
      <c r="BQ27" s="706">
        <f>COUNTIF(beosztás!$CU29:$DX29,"FÜ")*8</f>
        <v>8</v>
      </c>
      <c r="BR27" s="706">
        <f>COUNTIF(beosztás!$CU29:$DX29,"BN")*12+COUNTIF(beosztás!$CU29:$DX29,"BÉ")*12+COUNTIF(beosztás!$CU29:$DX29,"BDE")*8+COUNTIF(beosztás!$CU29:$DX29,"BDU")*8+COUNTIF(beosztás!$CU29:$DX29,"BÉJ")*8+COUNTIF(beosztás!$CU29:$DX29,"B1")*1+COUNTIF(beosztás!$CU29:$DX29,"B2")*2+COUNTIF(beosztás!$CU29:$DX29,"B3")*3+COUNTIF(beosztás!$CU29:$DX29,"B5")*5+COUNTIF(beosztás!$CU29:$DX29,"B6")*6+COUNTIF(beosztás!$CU29:$DX29,"B7")*7+COUNTIF(beosztás!$CU29:$DX29,"B8")*8+COUNTIF(beosztás!$CU29:$DX29,"B9")*9+COUNTIF(beosztás!$CU29:$DX29,"B10")*10+COUNTIF(beosztás!$CU29:$DX29,"B11")*11+COUNTIF(beosztás!$CU29:$DX29,"B12")*12+COUNTIF(beosztás!$CU29:$DX29,"BP")*0</f>
        <v>24</v>
      </c>
      <c r="BS27" s="330">
        <f t="shared" si="343"/>
        <v>176</v>
      </c>
      <c r="BT27" s="706">
        <f>IF(C27="",0,alapadatok!$AN$5)</f>
        <v>168</v>
      </c>
      <c r="BU27" s="330">
        <f t="shared" si="344"/>
        <v>8</v>
      </c>
      <c r="BV27" s="739">
        <f t="shared" si="287"/>
        <v>0</v>
      </c>
      <c r="BW27" s="325"/>
      <c r="BX27" s="329">
        <f t="shared" si="345"/>
        <v>32</v>
      </c>
      <c r="BY27" s="330">
        <f t="shared" si="346"/>
        <v>0</v>
      </c>
      <c r="BZ27" s="330">
        <f t="shared" si="347"/>
        <v>8</v>
      </c>
      <c r="CA27" s="330">
        <f t="shared" si="348"/>
        <v>144</v>
      </c>
      <c r="CB27" s="330">
        <f t="shared" si="349"/>
        <v>96</v>
      </c>
      <c r="CC27" s="330">
        <f t="shared" si="350"/>
        <v>0</v>
      </c>
      <c r="CD27" s="330">
        <f t="shared" si="351"/>
        <v>24</v>
      </c>
      <c r="CE27" s="330">
        <f t="shared" si="352"/>
        <v>16</v>
      </c>
      <c r="CF27" s="330">
        <f t="shared" si="353"/>
        <v>24</v>
      </c>
      <c r="CG27" s="330">
        <f t="shared" si="354"/>
        <v>328</v>
      </c>
      <c r="CH27" s="330">
        <f t="shared" si="355"/>
        <v>328</v>
      </c>
      <c r="CI27" s="330">
        <f t="shared" si="356"/>
        <v>0</v>
      </c>
      <c r="CJ27" s="739">
        <f t="shared" si="294"/>
        <v>24</v>
      </c>
      <c r="CK27" s="326"/>
      <c r="CL27" s="705">
        <f>COUNTIF(beosztás!$DY29:$FC29,"DE")*8</f>
        <v>0</v>
      </c>
      <c r="CM27" s="706">
        <f>COUNTIF(beosztás!$DY29:$FC29,"DU")*8</f>
        <v>0</v>
      </c>
      <c r="CN27" s="706">
        <f>COUNTIF(beosztás!$DY29:$FC29,"ÉJ")*8</f>
        <v>0</v>
      </c>
      <c r="CO27" s="706">
        <f>COUNTIF(beosztás!$DY29:$FC29,"N")*12</f>
        <v>0</v>
      </c>
      <c r="CP27" s="706">
        <f>COUNTIF(beosztás!$DY29:$FC29,"é")*12</f>
        <v>0</v>
      </c>
      <c r="CQ27" s="706">
        <f>SUM(beosztás!$DY29:$FC29)</f>
        <v>0</v>
      </c>
      <c r="CR27" s="706">
        <f>COUNTIF(beosztás!$DY29:$FC29,"FÜ")*8</f>
        <v>16</v>
      </c>
      <c r="CS27" s="895">
        <f>(COUNTIF(beosztás!$DY29:$FC29,"SN")*12)+(COUNTIF(beosztás!$DY29:$FC29,"SDE")*8)+(COUNTIF(beosztás!$DY29:$FC29,"SDU")*8)+(COUNTIF(beosztás!$DY29:$FC29,"SÉ")*12)+(COUNTIF(beosztás!$DY29:$FC29,"SÉJ")*8)+(COUNTIF(beosztás!$DY29:$FC29,"S1")*1)+(COUNTIF(beosztás!$DY29:$FC29,"S2")*2)+(COUNTIF(beosztás!$DY29:$FC29,"S3")*3)+(COUNTIF(beosztás!$DY29:$FC29,"S4")*4)+(COUNTIF(beosztás!$DY29:$FC29,"S5")*5)+(COUNTIF(beosztás!$DY29:$FC29,"S6")*6)+(COUNTIF(beosztás!$DY29:$FC29,"S7")*7)+(COUNTIF(beosztás!$DY29:$FC29,"S8")*8)+(COUNTIF(beosztás!$DY29:$FC29,"S9")*9)+(COUNTIF(beosztás!$DY29:$FC29,"S10")*10)+(COUNTIF(beosztás!$DY29:$FC29,"S11")*11)+(COUNTIF(beosztás!$DY29:$FC29,"S12")*12)</f>
        <v>0</v>
      </c>
      <c r="CT27" s="706">
        <f>COUNTIF(beosztás!$DY29:$FC29,"BN")*12+COUNTIF(beosztás!$DY29:$FC29,"BÉ")*12+COUNTIF(beosztás!$DY29:$FC29,"BDE")*8+COUNTIF(beosztás!$DY29:$FC29,"BDU")*8+COUNTIF(beosztás!$DY29:$FC29,"BÉJ")*8+COUNTIF(beosztás!$DY29:$FC29,"B1")*1+COUNTIF(beosztás!$DY29:$FC29,"B2")*2+COUNTIF(beosztás!$DY29:$FC29,"B3")*3+COUNTIF(beosztás!$DY29:$FC29,"B5")*5+COUNTIF(beosztás!$DY29:$FC29,"B6")*6+COUNTIF(beosztás!$DY29:$FC29,"B7")*7+COUNTIF(beosztás!$DY29:$FC29,"B8")*8+COUNTIF(beosztás!$DY29:$FC29,"B9")*9+COUNTIF(beosztás!$DY29:$FC29,"B10")*10+COUNTIF(beosztás!$DY29:$FC29,"B11")*11+COUNTIF(beosztás!$DY29:$FC29,"B12")*12+COUNTIF(beosztás!$DY29:$FC29,"BP")*0</f>
        <v>0</v>
      </c>
      <c r="CU27" s="330">
        <f t="shared" si="357"/>
        <v>0</v>
      </c>
      <c r="CV27" s="706">
        <f>IF(C27="",0,alapadatok!$AN$6)</f>
        <v>168</v>
      </c>
      <c r="CW27" s="330">
        <f t="shared" si="358"/>
        <v>-168</v>
      </c>
      <c r="CX27" s="905">
        <f t="shared" si="295"/>
        <v>0</v>
      </c>
      <c r="CY27" s="325"/>
      <c r="CZ27" s="705">
        <f>COUNTIF(beosztás!$FD29:$GG29,"DE")*8</f>
        <v>0</v>
      </c>
      <c r="DA27" s="706">
        <f>COUNTIF(beosztás!$FD29:$GG29,"DU")*8</f>
        <v>0</v>
      </c>
      <c r="DB27" s="706">
        <f>COUNTIF(beosztás!$FD29:$GG29,"ÉJ")*8</f>
        <v>0</v>
      </c>
      <c r="DC27" s="706">
        <f>COUNTIF(beosztás!$FD29:$GG29,"N")*12</f>
        <v>0</v>
      </c>
      <c r="DD27" s="706">
        <f>COUNTIF(beosztás!$FD29:$GG29,"É")*12</f>
        <v>0</v>
      </c>
      <c r="DE27" s="706">
        <f>SUM(beosztás!$FD29:$GG29)</f>
        <v>0</v>
      </c>
      <c r="DF27" s="895">
        <f>(COUNTIF(beosztás!$FD29:$GG29,"SN")*12)+(COUNTIF(beosztás!$FD29:$GG29,"SDE")*8)+(COUNTIF(beosztás!$FD29:$GG29,"SDU")*8)+(COUNTIF(beosztás!$FD29:$GG29,"SÉ")*12)+(COUNTIF(beosztás!$FD29:$GG29,"SÉJ")*8)+(COUNTIF(beosztás!$FD29:$GG29,"S1")*1)+(COUNTIF(beosztás!$FD29:$GG29,"S2")*2)+(COUNTIF(beosztás!$FD29:$GG29,"S3")*3)+(COUNTIF(beosztás!$FD29:$GG29,"S4")*4)+(COUNTIF(beosztás!$FD29:$GG29,"S5")*5)+(COUNTIF(beosztás!$FD29:$GG29,"S6")*6)+(COUNTIF(beosztás!$FD29:$GG29,"S7")*7)+(COUNTIF(beosztás!$FD29:$GG29,"S8")*8)+(COUNTIF(beosztás!$FD29:$GG29,"S9")*9)+(COUNTIF(beosztás!$FD29:$GG29,"S10")*10)+(COUNTIF(beosztás!$FD29:$GG29,"S11")*11)+(COUNTIF(beosztás!$FD29:$GG29,"S12")*12)</f>
        <v>0</v>
      </c>
      <c r="DG27" s="706">
        <f>COUNTIF(beosztás!$FD29:$GG29,"FÜ")*8</f>
        <v>0</v>
      </c>
      <c r="DH27" s="706">
        <f>COUNTIF(beosztás!$FD29:$GG29,"BN")*12+COUNTIF(beosztás!$FD29:$GG29,"BÉ")*12+COUNTIF(beosztás!$FD29:$GG29,"BDE")*8+COUNTIF(beosztás!$FD29:$GG29,"BDU")*8+COUNTIF(beosztás!$FD29:$GG29,"BÉJ")*8+COUNTIF(beosztás!$FD29:$GG29,"B1")*1+COUNTIF(beosztás!$FD29:$GG29,"B2")*2+COUNTIF(beosztás!$FD29:$GG29,"B3")*3+COUNTIF(beosztás!$FD29:$GG29,"B5")*5+COUNTIF(beosztás!$FD29:$GG29,"B6")*6+COUNTIF(beosztás!$FD29:$GG29,"B7")*7+COUNTIF(beosztás!$FD29:$GG29,"B8")*8+COUNTIF(beosztás!$FD29:$GG29,"B9")*9+COUNTIF(beosztás!$FD29:$GG29,"B10")*10+COUNTIF(beosztás!$FD29:$GG29,"B11")*11+COUNTIF(beosztás!$FD29:$GG29,"B12")*12+COUNTIF(beosztás!$FD29:$GG29,"BP")*0</f>
        <v>0</v>
      </c>
      <c r="DI27" s="330">
        <f t="shared" si="296"/>
        <v>0</v>
      </c>
      <c r="DJ27" s="706">
        <f>IF(C27="",0,alapadatok!$AN$7)</f>
        <v>160</v>
      </c>
      <c r="DK27" s="330">
        <f t="shared" si="359"/>
        <v>-160</v>
      </c>
      <c r="DL27" s="739">
        <f t="shared" si="297"/>
        <v>0</v>
      </c>
      <c r="DM27" s="325"/>
      <c r="DN27" s="329">
        <f t="shared" si="360"/>
        <v>0</v>
      </c>
      <c r="DO27" s="330">
        <f t="shared" si="361"/>
        <v>0</v>
      </c>
      <c r="DP27" s="330">
        <f t="shared" si="362"/>
        <v>0</v>
      </c>
      <c r="DQ27" s="330">
        <f t="shared" si="363"/>
        <v>0</v>
      </c>
      <c r="DR27" s="330">
        <f t="shared" si="364"/>
        <v>0</v>
      </c>
      <c r="DS27" s="330">
        <f t="shared" si="365"/>
        <v>0</v>
      </c>
      <c r="DT27" s="330">
        <f t="shared" si="366"/>
        <v>0</v>
      </c>
      <c r="DU27" s="330">
        <f t="shared" si="367"/>
        <v>16</v>
      </c>
      <c r="DV27" s="330">
        <f t="shared" si="368"/>
        <v>0</v>
      </c>
      <c r="DW27" s="330">
        <f t="shared" si="369"/>
        <v>0</v>
      </c>
      <c r="DX27" s="330">
        <f t="shared" si="370"/>
        <v>328</v>
      </c>
      <c r="DY27" s="330">
        <f t="shared" si="371"/>
        <v>-328</v>
      </c>
      <c r="DZ27" s="905">
        <f t="shared" si="304"/>
        <v>0</v>
      </c>
      <c r="EA27" s="326"/>
      <c r="EB27" s="705">
        <f>COUNTIF(beosztás!$GH29:$HL29,"DE")*8</f>
        <v>0</v>
      </c>
      <c r="EC27" s="706">
        <f>COUNTIF(beosztás!$GH29:$HL29,"DU")*8</f>
        <v>0</v>
      </c>
      <c r="ED27" s="706">
        <f>COUNTIF(beosztás!$GH29:$HL29,"ÉJ")*8</f>
        <v>0</v>
      </c>
      <c r="EE27" s="706">
        <f>COUNTIF(beosztás!$GH29:$HL29,"N")*12</f>
        <v>0</v>
      </c>
      <c r="EF27" s="706">
        <f>COUNTIF(beosztás!$GH29:$HL29,"é")*12</f>
        <v>0</v>
      </c>
      <c r="EG27" s="706">
        <f>SUM(beosztás!$GH29:$HL29)</f>
        <v>0</v>
      </c>
      <c r="EH27" s="706">
        <f>COUNTIF(beosztás!$GH29:$HL29,"FÜ")*8</f>
        <v>0</v>
      </c>
      <c r="EI27" s="895">
        <f>(COUNTIF(beosztás!$GH29:$HL29,"SN")*12)+(COUNTIF(beosztás!$GH29:$HL29,"SDE")*8)+(COUNTIF(beosztás!$GH29:$HL29,"SDU")*8)+(COUNTIF(beosztás!$GH29:$HL29,"SÉ")*12)+(COUNTIF(beosztás!$GH29:$HL29,"SÉJ")*8)+(COUNTIF(beosztás!$GH29:$HL29,"S1")*1)+(COUNTIF(beosztás!$GH29:$HL29,"S2")*2)+(COUNTIF(beosztás!$GH29:$HL29,"S3")*3)+(COUNTIF(beosztás!$GH29:$HL29,"S4")*4)+(COUNTIF(beosztás!$GH29:$HL29,"S5")*5)+(COUNTIF(beosztás!$GH29:$HL29,"S6")*6)+(COUNTIF(beosztás!$GH29:$HL29,"S7")*7)+(COUNTIF(beosztás!$GH29:$HL29,"S8")*8)+(COUNTIF(beosztás!$GH29:$HL29,"S9")*9)+(COUNTIF(beosztás!$GH29:$HL29,"S10")*10)+(COUNTIF(beosztás!$GH29:$HL29,"S11")*11)+(COUNTIF(beosztás!$GH29:$HL29,"S12")*12)</f>
        <v>0</v>
      </c>
      <c r="EJ27" s="706">
        <f>COUNTIF(beosztás!$GH29:$HL29,"BN")*12+COUNTIF(beosztás!$GH29:$HL29,"BÉ")*12+COUNTIF(beosztás!$GH29:$HL29,"BDE")*8+COUNTIF(beosztás!$GH29:$HL29,"BDU")*8+COUNTIF(beosztás!$GH29:$HL29,"BÉJ")*8+COUNTIF(beosztás!$GH29:$HL29,"B1")*1+COUNTIF(beosztás!$GH29:$HL29,"B2")*2+COUNTIF(beosztás!$GH29:$HL29,"B3")*3+COUNTIF(beosztás!$GH29:$HL29,"B5")*5+COUNTIF(beosztás!$GH29:$HL29,"B6")*6+COUNTIF(beosztás!$GH29:$HL29,"B7")*7+COUNTIF(beosztás!$GH29:$HL29,"B8")*8+COUNTIF(beosztás!$GH29:$HL29,"B9")*9+COUNTIF(beosztás!$GH29:$HL29,"B10")*10+COUNTIF(beosztás!$GH29:$HL29,"B11")*11+COUNTIF(beosztás!$GH29:$HL29,"B12")*12+COUNTIF(beosztás!$GH29:$HL29,"BP")*0</f>
        <v>0</v>
      </c>
      <c r="EK27" s="330">
        <f t="shared" si="372"/>
        <v>0</v>
      </c>
      <c r="EL27" s="706">
        <f>IF(C27="",0,alapadatok!$AN$8)</f>
        <v>184</v>
      </c>
      <c r="EM27" s="330">
        <f t="shared" si="373"/>
        <v>-184</v>
      </c>
      <c r="EN27" s="905">
        <f t="shared" si="305"/>
        <v>0</v>
      </c>
      <c r="EO27" s="325"/>
      <c r="EP27" s="705">
        <f>COUNTIF(beosztás!$HM29:$IQ29,"DE")*8</f>
        <v>0</v>
      </c>
      <c r="EQ27" s="706">
        <f>COUNTIF(beosztás!$HM29:$IQ29,"DU")*8</f>
        <v>0</v>
      </c>
      <c r="ER27" s="706">
        <f>COUNTIF(beosztás!$HM29:$IQ29,"ÉJ")*8</f>
        <v>0</v>
      </c>
      <c r="ES27" s="706">
        <f>COUNTIF(beosztás!$HM29:$IQ29,"N")*12</f>
        <v>0</v>
      </c>
      <c r="ET27" s="706">
        <f>COUNTIF(beosztás!$HM29:$IQ29,"É")*12</f>
        <v>0</v>
      </c>
      <c r="EU27" s="706">
        <f>SUM(beosztás!$HM29:$IQ29)</f>
        <v>0</v>
      </c>
      <c r="EV27" s="895">
        <f>(COUNTIF(beosztás!$HM29:$IQ29,"SN")*12)+(COUNTIF(beosztás!$HM29:$IQ29,"SDE")*8)+(COUNTIF(beosztás!$HM29:$IQ29,"SDU")*8)+(COUNTIF(beosztás!$HM29:$IQ29,"SÉ")*12)+(COUNTIF(beosztás!$HM29:$IQ29,"SÉJ")*8)+(COUNTIF(beosztás!$HM29:$IQ29,"S1")*1)+(COUNTIF(beosztás!$HM29:$IQ29,"S2")*2)+(COUNTIF(beosztás!$HM29:$IQ29,"S3")*3)+(COUNTIF(beosztás!$HM29:$IQ29,"S4")*4)+(COUNTIF(beosztás!$HM29:$IQ29,"S5")*5)+(COUNTIF(beosztás!$HM29:$IQ29,"S6")*6)+(COUNTIF(beosztás!$HM29:$IQ29,"S7")*7)+(COUNTIF(beosztás!$HM29:$IQ29,"S8")*8)+(COUNTIF(beosztás!$HM29:$IQ29,"S9")*9)+(COUNTIF(beosztás!$HM29:$IQ29,"S10")*10)+(COUNTIF(beosztás!$HM29:$IQ29,"S11")*11)+(COUNTIF(beosztás!$HM29:$IQ29,"S12")*12)</f>
        <v>0</v>
      </c>
      <c r="EW27" s="706">
        <f>COUNTIF(beosztás!$HM29:$IQ29,"FÜ")*8</f>
        <v>8</v>
      </c>
      <c r="EX27" s="706">
        <f>COUNTIF(beosztás!$HM29:$IQ29,"BN")*12+COUNTIF(beosztás!$HM29:$IQ29,"BÉ")*12+COUNTIF(beosztás!$HM29:$IQ29,"BDE")*8+COUNTIF(beosztás!$HM29:$IQ29,"BDU")*8+COUNTIF(beosztás!$HM29:$IQ29,"BÉJ")*8+COUNTIF(beosztás!$HM29:$IQ29,"B1")*1+COUNTIF(beosztás!$HM29:$IQ29,"B2")*2+COUNTIF(beosztás!$HM29:$IQ29,"B3")*3+COUNTIF(beosztás!$HM29:$IQ29,"B5")*5+COUNTIF(beosztás!$HM29:$IQ29,"B6")*6+COUNTIF(beosztás!$HM29:$IQ29,"B7")*7+COUNTIF(beosztás!$HM29:$IQ29,"B8")*8+COUNTIF(beosztás!$HM29:$IQ29,"B9")*9+COUNTIF(beosztás!$HM29:$IQ29,"B10")*10+COUNTIF(beosztás!$HM29:$IQ29,"B11")*11+COUNTIF(beosztás!$HM29:$IQ29,"B12")*12+COUNTIF(beosztás!$HM29:$IQ29,"BP")*0</f>
        <v>0</v>
      </c>
      <c r="EY27" s="330">
        <f t="shared" si="306"/>
        <v>0</v>
      </c>
      <c r="EZ27" s="706">
        <f>IF(C27="",0,alapadatok!$AN$9)</f>
        <v>168</v>
      </c>
      <c r="FA27" s="330">
        <f t="shared" si="374"/>
        <v>-168</v>
      </c>
      <c r="FB27" s="905">
        <f t="shared" si="307"/>
        <v>0</v>
      </c>
      <c r="FC27" s="325"/>
      <c r="FD27" s="329">
        <f t="shared" si="375"/>
        <v>0</v>
      </c>
      <c r="FE27" s="330">
        <f t="shared" si="376"/>
        <v>0</v>
      </c>
      <c r="FF27" s="330">
        <f t="shared" si="377"/>
        <v>0</v>
      </c>
      <c r="FG27" s="330">
        <f t="shared" si="378"/>
        <v>0</v>
      </c>
      <c r="FH27" s="330">
        <f t="shared" si="379"/>
        <v>0</v>
      </c>
      <c r="FI27" s="330">
        <f t="shared" si="380"/>
        <v>0</v>
      </c>
      <c r="FJ27" s="330">
        <f t="shared" si="381"/>
        <v>0</v>
      </c>
      <c r="FK27" s="330">
        <f t="shared" si="382"/>
        <v>8</v>
      </c>
      <c r="FL27" s="330">
        <f t="shared" si="383"/>
        <v>0</v>
      </c>
      <c r="FM27" s="330">
        <f t="shared" si="384"/>
        <v>0</v>
      </c>
      <c r="FN27" s="330">
        <f t="shared" si="385"/>
        <v>352</v>
      </c>
      <c r="FO27" s="330">
        <f t="shared" si="386"/>
        <v>-352</v>
      </c>
      <c r="FP27" s="905">
        <f t="shared" si="314"/>
        <v>0</v>
      </c>
      <c r="FQ27" s="326"/>
      <c r="FR27" s="705">
        <f>COUNTIF(beosztás!$IR29:$JU29,"DE")*8</f>
        <v>0</v>
      </c>
      <c r="FS27" s="706">
        <f>COUNTIF(beosztás!$IR29:$JU29,"DU")*8</f>
        <v>0</v>
      </c>
      <c r="FT27" s="706">
        <f>COUNTIF(beosztás!$IR29:$JU29,"ÉJ")*8</f>
        <v>0</v>
      </c>
      <c r="FU27" s="706">
        <f>COUNTIF(beosztás!$IR29:$JU29,"N")*12</f>
        <v>0</v>
      </c>
      <c r="FV27" s="706">
        <f>COUNTIF(beosztás!$IR29:$JU29,"é")*12</f>
        <v>0</v>
      </c>
      <c r="FW27" s="706">
        <f>SUM(beosztás!$IR29:$JU29)</f>
        <v>0</v>
      </c>
      <c r="FX27" s="706">
        <f>COUNTIF(beosztás!$IR29:$JU29,"FÜ")*8</f>
        <v>0</v>
      </c>
      <c r="FY27" s="895">
        <f>(COUNTIF(beosztás!$IR29:$JU29,"SN")*12)+(COUNTIF(beosztás!$IR29:$JU29,"SDE")*8)+(COUNTIF(beosztás!$IR29:$JU29,"SDU")*8)+(COUNTIF(beosztás!$IR29:$JU29,"SÉ")*12)+(COUNTIF(beosztás!$IR29:$JU29,"SÉJ")*8)+(COUNTIF(beosztás!$IR29:$JU29,"S1")*1)+(COUNTIF(beosztás!$IR29:$JU29,"S2")*2)+(COUNTIF(beosztás!$IR29:$JU29,"S3")*3)+(COUNTIF(beosztás!$IR29:$JU29,"S4")*4)+(COUNTIF(beosztás!$IR29:$JU29,"S5")*5)+(COUNTIF(beosztás!$IR29:$JU29,"S6")*6)+(COUNTIF(beosztás!$IR29:$JU29,"S7")*7)+(COUNTIF(beosztás!$IR29:$JU29,"S8")*8)+(COUNTIF(beosztás!$IR29:$JU29,"S9")*9)+(COUNTIF(beosztás!$IR29:$JU29,"S10")*10)+(COUNTIF(beosztás!$IR29:$JU29,"S11")*11)+(COUNTIF(beosztás!$IR29:$JU29,"S12")*12)</f>
        <v>0</v>
      </c>
      <c r="FZ27" s="706">
        <f>COUNTIF(beosztás!$IR29:$JU29,"BN")*12+COUNTIF(beosztás!$IR29:$JU29,"BÉ")*12+COUNTIF(beosztás!$IR29:$JU29,"BDE")*8+COUNTIF(beosztás!$IR29:$JU29,"BDU")*8+COUNTIF(beosztás!$IR29:$JU29,"BÉJ")*8+COUNTIF(beosztás!$IR29:$JU29,"B1")*1+COUNTIF(beosztás!$IR29:$JU29,"B2")*2+COUNTIF(beosztás!$IR29:$JU29,"B3")*3+COUNTIF(beosztás!$IR29:$JU29,"B5")*5+COUNTIF(beosztás!$IR29:$JU29,"B6")*6+COUNTIF(beosztás!$IR29:$JU29,"B7")*7+COUNTIF(beosztás!$IR29:$JU29,"B8")*8+COUNTIF(beosztás!$IR29:$JU29,"B9")*9+COUNTIF(beosztás!$IR29:$JU29,"B10")*10+COUNTIF(beosztás!$IR29:$JU29,"B11")*11+COUNTIF(beosztás!$IR29:$JU29,"B12")*12+COUNTIF(beosztás!$IR29:$JU29,"BP")*0</f>
        <v>0</v>
      </c>
      <c r="GA27" s="330">
        <f t="shared" si="387"/>
        <v>0</v>
      </c>
      <c r="GB27" s="706">
        <f>IF(C27="",0,alapadatok!$AN$10)</f>
        <v>168</v>
      </c>
      <c r="GC27" s="330">
        <f t="shared" si="388"/>
        <v>-168</v>
      </c>
      <c r="GD27" s="905">
        <f t="shared" si="315"/>
        <v>0</v>
      </c>
      <c r="GE27" s="327"/>
      <c r="GF27" s="705">
        <f>COUNTIF(beosztás!$JV29:$KZ29,"DE")*8</f>
        <v>0</v>
      </c>
      <c r="GG27" s="706">
        <f>COUNTIF(beosztás!$JV29:$KZ29,"DU")*8</f>
        <v>0</v>
      </c>
      <c r="GH27" s="706">
        <f>COUNTIF(beosztás!$JV29:$KZ29,"ÉJ")*8</f>
        <v>0</v>
      </c>
      <c r="GI27" s="706">
        <f>COUNTIF(beosztás!$JV29:$KZ29,"N")*12</f>
        <v>0</v>
      </c>
      <c r="GJ27" s="706">
        <f>COUNTIF(beosztás!$JV29:$KZ29,"É")*12</f>
        <v>0</v>
      </c>
      <c r="GK27" s="706">
        <f>SUM(beosztás!$JV29:$KZ29)</f>
        <v>0</v>
      </c>
      <c r="GL27" s="895">
        <f>(COUNTIF(beosztás!$JV29:$KZ29,"SN")*12)+(COUNTIF(beosztás!$JV29:$KZ29,"SDE")*8)+(COUNTIF(beosztás!$JV29:$KZ29,"SDU")*8)+(COUNTIF(beosztás!$JV29:$KZ29,"SÉ")*12)+(COUNTIF(beosztás!$JV29:$KZ29,"SÉJ")*8)+(COUNTIF(beosztás!$JV29:$KZ29,"S1")*1)+(COUNTIF(beosztás!$JV29:$KZ29,"S2")*2)+(COUNTIF(beosztás!$JV29:$KZ29,"S3")*3)+(COUNTIF(beosztás!$JV29:$KZ29,"S4")*4)+(COUNTIF(beosztás!$JV29:$KZ29,"S5")*5)+(COUNTIF(beosztás!$JV29:$KZ29,"S6")*6)+(COUNTIF(beosztás!$JV29:$KZ29,"S7")*7)+(COUNTIF(beosztás!$JV29:$KZ29,"S8")*8)+(COUNTIF(beosztás!$JV29:$KZ29,"S9")*9)+(COUNTIF(beosztás!$JV29:$KZ29,"S10")*10)+(COUNTIF(beosztás!$JV29:$KZ29,"S11")*11)+(COUNTIF(beosztás!$JV29:$KZ29,"S12")*12)</f>
        <v>0</v>
      </c>
      <c r="GM27" s="706">
        <f>COUNTIF(beosztás!$JV29:$KZ29,"FÜ")*8</f>
        <v>8</v>
      </c>
      <c r="GN27" s="706">
        <f>COUNTIF(beosztás!$JV29:$KZ29,"BN")*12+COUNTIF(beosztás!$JV29:$KZ29,"BÉ")*12+COUNTIF(beosztás!$JV29:$KZ29,"BDE")*8+COUNTIF(beosztás!$JV29:$KZ29,"BDU")*8+COUNTIF(beosztás!$JV29:$KZ29,"BÉJ")*8+COUNTIF(beosztás!$JV29:$KZ29,"B1")*1+COUNTIF(beosztás!$JV29:$KZ29,"B2")*2+COUNTIF(beosztás!$JV29:$KZ29,"B3")*3+COUNTIF(beosztás!$JV29:$KZ29,"B5")*5+COUNTIF(beosztás!$JV29:$KZ29,"B6")*6+COUNTIF(beosztás!$JV29:$KZ29,"B7")*7+COUNTIF(beosztás!$JV29:$KZ29,"B8")*8+COUNTIF(beosztás!$JV29:$KZ29,"B9")*9+COUNTIF(beosztás!$JV29:$KZ29,"B10")*10+COUNTIF(beosztás!$JV29:$KZ29,"B11")*11+COUNTIF(beosztás!$JV29:$KZ29,"B12")*12+COUNTIF(beosztás!$JV29:$KZ29,"BP")*0</f>
        <v>0</v>
      </c>
      <c r="GO27" s="330">
        <f t="shared" si="316"/>
        <v>0</v>
      </c>
      <c r="GP27" s="706">
        <f>IF(C27="",0,alapadatok!$AN$11)</f>
        <v>176</v>
      </c>
      <c r="GQ27" s="330">
        <f t="shared" si="389"/>
        <v>-176</v>
      </c>
      <c r="GR27" s="905">
        <f t="shared" si="317"/>
        <v>0</v>
      </c>
      <c r="GS27" s="327"/>
      <c r="GT27" s="329">
        <f t="shared" si="390"/>
        <v>0</v>
      </c>
      <c r="GU27" s="330">
        <f t="shared" si="391"/>
        <v>0</v>
      </c>
      <c r="GV27" s="330">
        <f t="shared" si="392"/>
        <v>0</v>
      </c>
      <c r="GW27" s="330">
        <f t="shared" si="393"/>
        <v>0</v>
      </c>
      <c r="GX27" s="330">
        <f t="shared" si="394"/>
        <v>0</v>
      </c>
      <c r="GY27" s="330">
        <f t="shared" si="395"/>
        <v>0</v>
      </c>
      <c r="GZ27" s="330">
        <f t="shared" si="396"/>
        <v>0</v>
      </c>
      <c r="HA27" s="330">
        <f t="shared" si="397"/>
        <v>8</v>
      </c>
      <c r="HB27" s="330">
        <f t="shared" si="398"/>
        <v>0</v>
      </c>
      <c r="HC27" s="330">
        <f t="shared" si="399"/>
        <v>0</v>
      </c>
      <c r="HD27" s="330">
        <f t="shared" si="400"/>
        <v>344</v>
      </c>
      <c r="HE27" s="330">
        <f t="shared" si="401"/>
        <v>-344</v>
      </c>
      <c r="HF27" s="905">
        <f t="shared" si="324"/>
        <v>0</v>
      </c>
      <c r="HG27" s="326"/>
      <c r="HH27" s="705">
        <f>COUNTIF(beosztás!$LA29:$MD29,"DE")*8</f>
        <v>0</v>
      </c>
      <c r="HI27" s="706">
        <f>COUNTIF(beosztás!$LA29:$MD29,"DU")*8</f>
        <v>0</v>
      </c>
      <c r="HJ27" s="706">
        <f>COUNTIF(beosztás!$LA29:$MD29,"ÉJ")*8</f>
        <v>0</v>
      </c>
      <c r="HK27" s="706">
        <f>COUNTIF(beosztás!$LA29:$MD29,"N")*12</f>
        <v>0</v>
      </c>
      <c r="HL27" s="706">
        <f>COUNTIF(beosztás!$LA29:$MD29,"é")*12</f>
        <v>0</v>
      </c>
      <c r="HM27" s="706">
        <f>SUM(beosztás!$LA29:$MD29)</f>
        <v>0</v>
      </c>
      <c r="HN27" s="706">
        <f>COUNTIF(beosztás!$LA29:$MD29,"FÜ")*8</f>
        <v>8</v>
      </c>
      <c r="HO27" s="895">
        <f>(COUNTIF(beosztás!$LA29:$MD29,"SN")*12)+(COUNTIF(beosztás!$LA29:$MD29,"SDE")*8)+(COUNTIF(beosztás!$LA29:$MD29,"SDU")*8)+(COUNTIF(beosztás!$LA29:$MD29,"SÉ")*12)+(COUNTIF(beosztás!$LA29:$MD29,"SÉJ")*8)+(COUNTIF(beosztás!$LA29:$MD29,"S1")*1)+(COUNTIF(beosztás!$LA29:$MD29,"S2")*2)+(COUNTIF(beosztás!$LA29:$MD29,"S3")*3)+(COUNTIF(beosztás!$LA29:$MD29,"S4")*4)+(COUNTIF(beosztás!$LA29:$MD29,"S5")*5)+(COUNTIF(beosztás!$LA29:$MD29,"S6")*6)+(COUNTIF(beosztás!$LA29:$MD29,"S7")*7)+(COUNTIF(beosztás!$LA29:$MD29,"S8")*8)+(COUNTIF(beosztás!$LA29:$MD29,"S9")*9)+(COUNTIF(beosztás!$LA29:$MD29,"S10")*10)+(COUNTIF(beosztás!$LA29:$MD29,"S11")*11)+(COUNTIF(beosztás!$LA29:$MD29,"S12")*12)</f>
        <v>0</v>
      </c>
      <c r="HP27" s="706">
        <f>COUNTIF(beosztás!$LA29:$MD29,"BN")*12+COUNTIF(beosztás!$LA29:$MD29,"BÉ")*12+COUNTIF(beosztás!$LA29:$MD29,"BDE")*8+COUNTIF(beosztás!$LA29:$MD29,"BDU")*8+COUNTIF(beosztás!$LA29:$MD29,"BÉJ")*8+COUNTIF(beosztás!$LA29:$MD29,"B1")*1+COUNTIF(beosztás!$LA29:$MD29,"B2")*2+COUNTIF(beosztás!$LA29:$MD29,"B3")*3+COUNTIF(beosztás!$KZ29:$MC29,"B5")*5+COUNTIF(beosztás!$KZ29:$MC29,"B6")*6+COUNTIF(beosztás!$KZ29:$MC29,"B7")*7+COUNTIF(beosztás!$KZ29:$MC29,"B8")*8+COUNTIF(beosztás!$LA29:$MD29,"B9")*9+COUNTIF(beosztás!$LA29:$MD29,"B10")*10+COUNTIF(beosztás!$LA29:$MD29,"B11")*11+COUNTIF(beosztás!$LA29:$MD29,"B12")*12+COUNTIF(beosztás!$LA29:$MD29,"BP")*0</f>
        <v>0</v>
      </c>
      <c r="HQ27" s="330">
        <f t="shared" si="402"/>
        <v>0</v>
      </c>
      <c r="HR27" s="706">
        <f>IF(C27="",0,alapadatok!$AN$12)</f>
        <v>160</v>
      </c>
      <c r="HS27" s="330">
        <f t="shared" si="403"/>
        <v>-160</v>
      </c>
      <c r="HT27" s="905">
        <f t="shared" si="325"/>
        <v>0</v>
      </c>
      <c r="HU27" s="327"/>
      <c r="HV27" s="705">
        <f>COUNTIF(beosztás!$ME29:$NI29,"DE")*8</f>
        <v>0</v>
      </c>
      <c r="HW27" s="706">
        <f>COUNTIF(beosztás!$ME29:$NI29,"DU")*8</f>
        <v>0</v>
      </c>
      <c r="HX27" s="706">
        <f>COUNTIF(beosztás!$ME29:$NI29,"ÉJ")*8</f>
        <v>0</v>
      </c>
      <c r="HY27" s="706">
        <f>COUNTIF(beosztás!$ME29:$NI29,"N")*12</f>
        <v>0</v>
      </c>
      <c r="HZ27" s="706">
        <f>COUNTIF(beosztás!$ME29:$NI29,"É")*12</f>
        <v>0</v>
      </c>
      <c r="IA27" s="706">
        <f>SUM(beosztás!$ME29:$NI29)</f>
        <v>0</v>
      </c>
      <c r="IB27" s="706">
        <f>(COUNTIF(beosztás!$ME29:$NI29,"SN")*12)+(COUNTIF(beosztás!$ME29:$NI29,"SDE")*8)+(COUNTIF(beosztás!$ME29:$NI29,"SDU")*8)+(COUNTIF(beosztás!$ME29:$NI29,"SÉ")*12)+(COUNTIF(beosztás!$ME29:$NI29,"SÉJ")*8)+(COUNTIF(beosztás!$ME29:$NI29,"S1")*1)+(COUNTIF(beosztás!$ME29:$NI29,"S2")*2)+(COUNTIF(beosztás!$ME29:$NI29,"S3")*3)+(COUNTIF(beosztás!$ME29:$NI29,"S4")*4)+(COUNTIF(beosztás!$ME29:$NI29,"S5")*5)+(COUNTIF(beosztás!$ME29:$NI29,"S6")*6)+(COUNTIF(beosztás!$ME29:$NI29,"S7")*7)+(COUNTIF(beosztás!$ME29:$NI29,"S8")*8)+(COUNTIF(beosztás!$ME29:$NI29,"S9")*9)+(COUNTIF(beosztás!$ME29:$NI29,"S10")*10)+(COUNTIF(beosztás!$ME29:$NI29,"S11")*11)+(COUNTIF(beosztás!$ME29:$NI29,"S12")*12)</f>
        <v>0</v>
      </c>
      <c r="IC27" s="706">
        <f>COUNTIF(beosztás!$ME29:$NI29,"FÜ")*8</f>
        <v>16</v>
      </c>
      <c r="ID27" s="706">
        <f>COUNTIF(beosztás!$ME29:$NI29,"BN")*12+COUNTIF(beosztás!$ME29:$NI29,"BÉ")*12+COUNTIF(beosztás!$ME29:$NI29,"BDE")*8+COUNTIF(beosztás!$ME29:$NI29,"BDU")*8+COUNTIF(beosztás!$ME29:$NI29,"BÉJ")*8+COUNTIF(beosztás!$ME29:$NI29,"B1")*1+COUNTIF(beosztás!$ME29:$NI29,"B2")*2+COUNTIF(beosztás!$ME29:$NI29,"B3")*3+COUNTIF(beosztás!$ME29:$NI29,"B5")*5+COUNTIF(beosztás!$ME29:$NI29,"B6")*6+COUNTIF(beosztás!$ME29:$NI29,"B7")*7+COUNTIF(beosztás!$ME29:$NI29,"B8")*8+COUNTIF(beosztás!$ME29:$NI29,"B9")*9+COUNTIF(beosztás!$ME29:$NI29,"B10")*10+COUNTIF(beosztás!$ME29:$NI29,"B11")*11+COUNTIF(beosztás!$ME29:$NI29,"B12")*12+COUNTIF(beosztás!$ME29:$NI29,"BP")*0</f>
        <v>0</v>
      </c>
      <c r="IE27" s="330">
        <f t="shared" si="326"/>
        <v>0</v>
      </c>
      <c r="IF27" s="706">
        <f>IF(C27="",0,alapadatok!$AN$13)</f>
        <v>160</v>
      </c>
      <c r="IG27" s="330">
        <f t="shared" si="404"/>
        <v>-160</v>
      </c>
      <c r="IH27" s="739">
        <f t="shared" si="327"/>
        <v>0</v>
      </c>
      <c r="II27" s="327"/>
      <c r="IJ27" s="329">
        <f t="shared" si="405"/>
        <v>0</v>
      </c>
      <c r="IK27" s="330">
        <f t="shared" si="406"/>
        <v>0</v>
      </c>
      <c r="IL27" s="330">
        <f t="shared" si="407"/>
        <v>0</v>
      </c>
      <c r="IM27" s="330">
        <f t="shared" si="408"/>
        <v>0</v>
      </c>
      <c r="IN27" s="330">
        <f t="shared" si="409"/>
        <v>0</v>
      </c>
      <c r="IO27" s="330">
        <f t="shared" si="410"/>
        <v>0</v>
      </c>
      <c r="IP27" s="330">
        <f t="shared" si="411"/>
        <v>0</v>
      </c>
      <c r="IQ27" s="330">
        <f t="shared" si="412"/>
        <v>24</v>
      </c>
      <c r="IR27" s="330">
        <f t="shared" si="413"/>
        <v>0</v>
      </c>
      <c r="IS27" s="330">
        <f t="shared" si="414"/>
        <v>0</v>
      </c>
      <c r="IT27" s="330">
        <f t="shared" si="415"/>
        <v>320</v>
      </c>
      <c r="IU27" s="330">
        <f t="shared" si="416"/>
        <v>-320</v>
      </c>
      <c r="IV27" s="905">
        <f t="shared" si="334"/>
        <v>0</v>
      </c>
      <c r="IW27" s="328"/>
      <c r="JF27" s="21"/>
      <c r="JG27" s="21"/>
    </row>
    <row r="28" spans="1:267" x14ac:dyDescent="0.25">
      <c r="A28" s="385">
        <f>IF(beosztás!A30=0,"",beosztás!A30)</f>
        <v>12</v>
      </c>
      <c r="B28" s="386">
        <f>IF(beosztás!B30=0,"",beosztás!B30)</f>
        <v>272</v>
      </c>
      <c r="C28" s="387" t="str">
        <f>IF(beosztás!C30=0,"",beosztás!C30)</f>
        <v>Orsós Ármin</v>
      </c>
      <c r="D28" s="388" t="str">
        <f>IF(beosztás!D30=0,"",beosztás!D30)</f>
        <v>Logistics, line loader</v>
      </c>
      <c r="E28" s="18"/>
      <c r="F28" s="705">
        <f>COUNTIF(beosztás!$I30:$AM30,"DE")*8</f>
        <v>8</v>
      </c>
      <c r="G28" s="706">
        <f>COUNTIF(beosztás!$I30:$AM30,"DU")*8</f>
        <v>0</v>
      </c>
      <c r="H28" s="706">
        <f>COUNTIF(beosztás!$I30:$AM30,"ÉJ")*8</f>
        <v>0</v>
      </c>
      <c r="I28" s="706">
        <f>COUNTIF(beosztás!$I30:$AM30,"N")*12</f>
        <v>60</v>
      </c>
      <c r="J28" s="706">
        <f>COUNTIF(beosztás!$I30:$AM30,"é")*12</f>
        <v>60</v>
      </c>
      <c r="K28" s="706">
        <f>SUM(beosztás!$I30:$AM30)</f>
        <v>0</v>
      </c>
      <c r="L28" s="706">
        <f>COUNTIF(beosztás!$I30:$AM30,"FÜ")*8</f>
        <v>8</v>
      </c>
      <c r="M28" s="706">
        <f>(COUNTIF(beosztás!$I30:$AM30,"SN")*12)+(COUNTIF(beosztás!$I30:$AM30,"SDE")*8)+(COUNTIF(beosztás!$I30:$AM30,"SDU")*8)+(COUNTIF(beosztás!$I30:$AM30,"S1")*1)+(COUNTIF(beosztás!$I30:$AM30,"S2")*2)+(COUNTIF(beosztás!$I30:$AM30,"S3")*3)+(COUNTIF(beosztás!$I30:$AM30,"S4")*4)+(COUNTIF(beosztás!$I30:$AM30,"S5")*5)+(COUNTIF(beosztás!$I30:$AM30,"S6")*6)+(COUNTIF(beosztás!$I30:$AM30,"S7")*7)+(COUNTIF(beosztás!$I30:$AM30,"S8")*8)+(COUNTIF(beosztás!$I30:$AM30,"S9")*9)+(COUNTIF(beosztás!$I30:$AM30,"S10")*10)+(COUNTIF(beosztás!$I30:$AM30,"S11")*11)+(COUNTIF(beosztás!$I30:$AM30,"S12")*12)+(COUNTIF(beosztás!$I30:$AM30,"SÉ")*12)+(COUNTIF(beosztás!$I30:$AM30,"SÉJ")*8)</f>
        <v>24</v>
      </c>
      <c r="N28" s="706">
        <f>COUNTIF(beosztás!$I30:$AM30,"BN")*12+COUNTIF(beosztás!$I30:$AM30,"BÉ")*12+COUNTIF(beosztás!$I30:$AM30,"BDE")*8+COUNTIF(beosztás!$I30:$AM30,"BDU")*8+COUNTIF(beosztás!$I30:$AM30,"BÉJ")*8+COUNTIF(beosztás!$I30:$AM30,"B1")*1+COUNTIF(beosztás!$I30:$AM30,"B2")*2+COUNTIF(beosztás!$I30:$AM30,"B3")*3+COUNTIF(beosztás!$I30:$AM30,"B5")*5+COUNTIF(beosztás!$I30:$AM30,"B6")*6+COUNTIF(beosztás!$I30:$AM30,"B7")*7+COUNTIF(beosztás!$I30:$AM30,"B8")*8+COUNTIF(beosztás!$I30:$AM30,"B9")*9+COUNTIF(beosztás!$I30:$AM30,"B10")*10+COUNTIF(beosztás!$I30:$AM30,"B11")*11+COUNTIF(beosztás!$I30:$AM30,"B12")*12+COUNTIF(beosztás!$I30:$AM30,"BP")*0</f>
        <v>0</v>
      </c>
      <c r="O28" s="330">
        <f t="shared" si="273"/>
        <v>152</v>
      </c>
      <c r="P28" s="706">
        <f>IF(C28="",0,alapadatok!$AN$2)</f>
        <v>176</v>
      </c>
      <c r="Q28" s="330">
        <f t="shared" si="335"/>
        <v>-24</v>
      </c>
      <c r="R28" s="739">
        <f t="shared" si="274"/>
        <v>24</v>
      </c>
      <c r="S28" s="325"/>
      <c r="T28" s="705">
        <f>COUNTIF(beosztás!$AN30:$BO30,"DE")*8</f>
        <v>40</v>
      </c>
      <c r="U28" s="706">
        <f>COUNTIF(beosztás!$AN30:$BO30,"DU")*8</f>
        <v>0</v>
      </c>
      <c r="V28" s="706">
        <f>COUNTIF(beosztás!$AN30:$BO30,"ÉJ")*8</f>
        <v>0</v>
      </c>
      <c r="W28" s="706">
        <f>COUNTIF(beosztás!$AN30:$BO30,"N")*12</f>
        <v>60</v>
      </c>
      <c r="X28" s="706">
        <f>COUNTIF(beosztás!$AN30:$BO30,"É")*12</f>
        <v>36</v>
      </c>
      <c r="Y28" s="706">
        <f>SUM(beosztás!$AN30:$BO30)</f>
        <v>6</v>
      </c>
      <c r="Z28" s="706">
        <f>(COUNTIF(beosztás!$AN30:$BO30,"SN")*12)+(COUNTIF(beosztás!$AN30:$BO30,"SDE")*8)+(COUNTIF(beosztás!$AN30:$BO30,"SDU")*8)+(COUNTIF(beosztás!$AN30:$BO30,"SÉ")*12)+(COUNTIF(beosztás!$AN30:$BO30,"SÉJ")*8)+(COUNTIF(beosztás!$AN30:$BO30,"S1")*1)+(COUNTIF(beosztás!$AN30:$BO30,"S2")*2)+(COUNTIF(beosztás!$AN30:$BO30,"S3")*3)+(COUNTIF(beosztás!$AN30:$BO30,"S4")*4)+(COUNTIF(beosztás!$AN30:$BO30,"S5")*5)+(COUNTIF(beosztás!$AN30:$BO30,"S6")*6)+(COUNTIF(beosztás!$AN30:$BO30,"S7")*7)+(COUNTIF(beosztás!$AN30:$BO30,"S8")*8)+(COUNTIF(beosztás!$AN30:$BO30,"S9")*9)+(COUNTIF(beosztás!$AN30:$BO30,"S10")*10)+(COUNTIF(beosztás!$AN30:$BO30,"S11")*11)+(COUNTIF(beosztás!$AN30:$BO30,"S12")*12)</f>
        <v>42</v>
      </c>
      <c r="AA28" s="706">
        <f>COUNTIF(beosztás!$AN30:$BO30,"FÜ")*8</f>
        <v>0</v>
      </c>
      <c r="AB28" s="706">
        <f>COUNTIF(beosztás!$AN30:$BO30,"BN")*12+COUNTIF(beosztás!$AN30:$BO30,"BÉ")*12+COUNTIF(beosztás!$AN30:$BO30,"BDE")*8+COUNTIF(beosztás!$AN30:$BO30,"BDU")*8+COUNTIF(beosztás!$AN30:$BO30,"BÉJ")*8+COUNTIF(beosztás!$AN30:$BO30,"B1")*1+COUNTIF(beosztás!$AN30:$BO30,"B2")*2+COUNTIF(beosztás!$AN30:$BO30,"B3")*3+COUNTIF(beosztás!$AN30:$BO30,"B5")*5+COUNTIF(beosztás!$AN30:$BO30,"B6")*6+COUNTIF(beosztás!$AN30:$BO30,"B7")*7+COUNTIF(beosztás!$AN30:$BO30,"B8")*8+COUNTIF(beosztás!$AN30:$BO30,"B9")*9+COUNTIF(beosztás!$AN30:$BO30,"B10")*10+COUNTIF(beosztás!$AN30:$BO30,"B11")*11+COUNTIF(beosztás!$AN30:$BO30,"B12")*12+COUNTIF(beosztás!$AN30:$BO30,"BP")*0</f>
        <v>0</v>
      </c>
      <c r="AC28" s="330">
        <f t="shared" si="336"/>
        <v>184</v>
      </c>
      <c r="AD28" s="706">
        <f>IF(C28="",0,alapadatok!$AN$3)</f>
        <v>160</v>
      </c>
      <c r="AE28" s="330">
        <f t="shared" si="337"/>
        <v>24</v>
      </c>
      <c r="AF28" s="739">
        <f t="shared" si="275"/>
        <v>42</v>
      </c>
      <c r="AG28" s="325"/>
      <c r="AH28" s="329">
        <f t="shared" si="276"/>
        <v>48</v>
      </c>
      <c r="AI28" s="330">
        <f t="shared" si="277"/>
        <v>0</v>
      </c>
      <c r="AJ28" s="330">
        <f t="shared" si="278"/>
        <v>0</v>
      </c>
      <c r="AK28" s="330">
        <f t="shared" si="279"/>
        <v>120</v>
      </c>
      <c r="AL28" s="330">
        <f t="shared" si="280"/>
        <v>96</v>
      </c>
      <c r="AM28" s="330">
        <f t="shared" si="281"/>
        <v>6</v>
      </c>
      <c r="AN28" s="330">
        <f t="shared" si="282"/>
        <v>66</v>
      </c>
      <c r="AO28" s="330">
        <f t="shared" si="283"/>
        <v>8</v>
      </c>
      <c r="AP28" s="330">
        <f t="shared" si="338"/>
        <v>0</v>
      </c>
      <c r="AQ28" s="330">
        <f t="shared" si="339"/>
        <v>336</v>
      </c>
      <c r="AR28" s="330">
        <f t="shared" si="340"/>
        <v>336</v>
      </c>
      <c r="AS28" s="330">
        <f t="shared" si="341"/>
        <v>0</v>
      </c>
      <c r="AT28" s="739">
        <f t="shared" si="284"/>
        <v>66</v>
      </c>
      <c r="AU28" s="326"/>
      <c r="AV28" s="705">
        <f>COUNTIF(beosztás!$BP30:$CT30,"DE")*8</f>
        <v>24</v>
      </c>
      <c r="AW28" s="706">
        <f>COUNTIF(beosztás!$BP30:$CT30,"DU")*8</f>
        <v>0</v>
      </c>
      <c r="AX28" s="706">
        <f>COUNTIF(beosztás!$BP30:$CT30,"ÉJ")*8</f>
        <v>0</v>
      </c>
      <c r="AY28" s="706">
        <f>COUNTIF(beosztás!$BP30:$CT30,"N")*12</f>
        <v>84</v>
      </c>
      <c r="AZ28" s="706">
        <f>COUNTIF(beosztás!$BP30:$CT30,"é")*12</f>
        <v>24</v>
      </c>
      <c r="BA28" s="706">
        <f>SUM(beosztás!$BP30:$CT30)</f>
        <v>0</v>
      </c>
      <c r="BB28" s="706">
        <f>COUNTIF(beosztás!$BP30:$CT30,"FÜ")*8</f>
        <v>8</v>
      </c>
      <c r="BC28" s="895">
        <f>(COUNTIF(beosztás!$BP30:$CT30,"SN")*12)+(COUNTIF(beosztás!$BP30:$CT30,"SDE")*8)+(COUNTIF(beosztás!$BP30:$CT30,"SDU")*8)+(COUNTIF(beosztás!$BP30:$CT30,"SÉ")*12)+(COUNTIF(beosztás!$BP30:$CT30,"SÉJ")*8)+(COUNTIF(beosztás!$BP30:$CT30,"S1")*1)+(COUNTIF(beosztás!$BP30:$CT30,"S2")*2)+(COUNTIF(beosztás!$BP30:$CT30,"S3")*3)+(COUNTIF(beosztás!$BP30:$CT30,"S4")*4)+(COUNTIF(beosztás!$BP30:$CT30,"S5")*5)+(COUNTIF(beosztás!$BP30:$CT30,"S6")*6)+(COUNTIF(beosztás!$BP30:$CT30,"S7")*7)+(COUNTIF(beosztás!$BP30:$CT30,"S8")*8)+(COUNTIF(beosztás!$BP30:$CT30,"S9")*9)+(COUNTIF(beosztás!$BP30:$CT30,"S10")*10)+(COUNTIF(beosztás!$BP30:$CT30,"S11")*11)+(COUNTIF(beosztás!$BP30:$CT30,"S12")*12)</f>
        <v>20</v>
      </c>
      <c r="BD28" s="706">
        <f>COUNTIF(beosztás!$BP30:$CT30,"BN")*12+COUNTIF(beosztás!$BP30:$CT30,"BÉ")*12+COUNTIF(beosztás!$BP30:$CT30,"BDE")*8+COUNTIF(beosztás!$BP30:$CT30,"BDU")*8+COUNTIF(beosztás!$BP30:$CT30,"BÉJ")*8+COUNTIF(beosztás!$BP30:$CT30,"B1")*1+COUNTIF(beosztás!$BP30:$CT30,"B2")*2+COUNTIF(beosztás!$BP30:$CT30,"B3")*3+COUNTIF(beosztás!$BP30:$CT30,"B5")*5+COUNTIF(beosztás!$BP30:$CT30,"B6")*6+COUNTIF(beosztás!$BP30:$CT30,"B7")*7+COUNTIF(beosztás!$BP30:$CT30,"B8")*8+COUNTIF(beosztás!$BP30:$CT30,"B9")*9+COUNTIF(beosztás!$BP30:$CT30,"B10")*10+COUNTIF(beosztás!$BP30:$CT30,"B11")*11+COUNTIF(beosztás!$BP30:$CT30,"B12")*12+COUNTIF(beosztás!$BP30:$CT30,"BP")*0</f>
        <v>0</v>
      </c>
      <c r="BE28" s="330">
        <f t="shared" si="285"/>
        <v>152</v>
      </c>
      <c r="BF28" s="706">
        <f>IF(C28="",0,alapadatok!$AN$4)</f>
        <v>160</v>
      </c>
      <c r="BG28" s="330">
        <f t="shared" si="342"/>
        <v>-8</v>
      </c>
      <c r="BH28" s="739">
        <f t="shared" si="286"/>
        <v>20</v>
      </c>
      <c r="BI28" s="325"/>
      <c r="BJ28" s="705">
        <f>COUNTIF(beosztás!$CU30:$DX30,"DE")*8</f>
        <v>8</v>
      </c>
      <c r="BK28" s="706">
        <f>COUNTIF(beosztás!$CU30:$DX30,"DU")*8</f>
        <v>0</v>
      </c>
      <c r="BL28" s="706">
        <f>COUNTIF(beosztás!$CU30:$DX30,"ÉJ")*8</f>
        <v>0</v>
      </c>
      <c r="BM28" s="706">
        <f>COUNTIF(beosztás!$CU30:$DX30,"N")*12</f>
        <v>84</v>
      </c>
      <c r="BN28" s="706">
        <f>COUNTIF(beosztás!$CU30:$DX30,"É")*12</f>
        <v>84</v>
      </c>
      <c r="BO28" s="706">
        <f>SUM(beosztás!$CU30:$DX30)</f>
        <v>0</v>
      </c>
      <c r="BP28" s="895">
        <f>(COUNTIF(beosztás!$CU30:$DX30,"SN")*12)+(COUNTIF(beosztás!$CU30:$DX30,"SDE")*8)+(COUNTIF(beosztás!$CU30:$DX30,"SDU")*8)+(COUNTIF(beosztás!$CU30:$DX30,"SÉ")*12)+(COUNTIF(beosztás!$CU30:$DX30,"SÉJ")*8)+(COUNTIF(beosztás!$CU30:$DX30,"S1")*1)+(COUNTIF(beosztás!$CU30:$DX30,"S2")*2)+(COUNTIF(beosztás!$CU30:$DX30,"S3")*3)+(COUNTIF(beosztás!$CU30:$DX30,"S4")*4)+(COUNTIF(beosztás!$CU30:$DX30,"S5")*5)+(COUNTIF(beosztás!$CU30:$DX30,"S6")*6)+(COUNTIF(beosztás!$CU30:$DX30,"S7")*7)+(COUNTIF(beosztás!$CU30:$DX30,"S8")*8)+(COUNTIF(beosztás!$CU30:$DX30,"S9")*9)+(COUNTIF(beosztás!$CU30:$DX30,"S10")*10)+(COUNTIF(beosztás!$CU30:$DX30,"S11")*11)+(COUNTIF(beosztás!$CU30:$DX30,"S12")*12)</f>
        <v>0</v>
      </c>
      <c r="BQ28" s="706">
        <f>COUNTIF(beosztás!$CU30:$DX30,"FÜ")*8</f>
        <v>8</v>
      </c>
      <c r="BR28" s="706">
        <f>COUNTIF(beosztás!$CU30:$DX30,"BN")*12+COUNTIF(beosztás!$CU30:$DX30,"BÉ")*12+COUNTIF(beosztás!$CU30:$DX30,"BDE")*8+COUNTIF(beosztás!$CU30:$DX30,"BDU")*8+COUNTIF(beosztás!$CU30:$DX30,"BÉJ")*8+COUNTIF(beosztás!$CU30:$DX30,"B1")*1+COUNTIF(beosztás!$CU30:$DX30,"B2")*2+COUNTIF(beosztás!$CU30:$DX30,"B3")*3+COUNTIF(beosztás!$CU30:$DX30,"B5")*5+COUNTIF(beosztás!$CU30:$DX30,"B6")*6+COUNTIF(beosztás!$CU30:$DX30,"B7")*7+COUNTIF(beosztás!$CU30:$DX30,"B8")*8+COUNTIF(beosztás!$CU30:$DX30,"B9")*9+COUNTIF(beosztás!$CU30:$DX30,"B10")*10+COUNTIF(beosztás!$CU30:$DX30,"B11")*11+COUNTIF(beosztás!$CU30:$DX30,"B12")*12+COUNTIF(beosztás!$CU30:$DX30,"BP")*0</f>
        <v>0</v>
      </c>
      <c r="BS28" s="330">
        <f t="shared" si="343"/>
        <v>176</v>
      </c>
      <c r="BT28" s="706">
        <f>IF(C28="",0,alapadatok!$AN$5)</f>
        <v>168</v>
      </c>
      <c r="BU28" s="330">
        <f t="shared" si="344"/>
        <v>8</v>
      </c>
      <c r="BV28" s="739">
        <f t="shared" si="287"/>
        <v>0</v>
      </c>
      <c r="BW28" s="325"/>
      <c r="BX28" s="329">
        <f t="shared" si="345"/>
        <v>32</v>
      </c>
      <c r="BY28" s="330">
        <f t="shared" si="346"/>
        <v>0</v>
      </c>
      <c r="BZ28" s="330">
        <f t="shared" si="347"/>
        <v>0</v>
      </c>
      <c r="CA28" s="330">
        <f t="shared" si="348"/>
        <v>168</v>
      </c>
      <c r="CB28" s="330">
        <f t="shared" si="349"/>
        <v>108</v>
      </c>
      <c r="CC28" s="330">
        <f t="shared" si="350"/>
        <v>0</v>
      </c>
      <c r="CD28" s="330">
        <f t="shared" si="351"/>
        <v>20</v>
      </c>
      <c r="CE28" s="330">
        <f t="shared" si="352"/>
        <v>16</v>
      </c>
      <c r="CF28" s="330">
        <f t="shared" si="353"/>
        <v>0</v>
      </c>
      <c r="CG28" s="330">
        <f t="shared" si="354"/>
        <v>328</v>
      </c>
      <c r="CH28" s="330">
        <f t="shared" si="355"/>
        <v>328</v>
      </c>
      <c r="CI28" s="330">
        <f t="shared" si="356"/>
        <v>0</v>
      </c>
      <c r="CJ28" s="739">
        <f t="shared" si="294"/>
        <v>20</v>
      </c>
      <c r="CK28" s="326"/>
      <c r="CL28" s="705">
        <f>COUNTIF(beosztás!$DY30:$FC30,"DE")*8</f>
        <v>0</v>
      </c>
      <c r="CM28" s="706">
        <f>COUNTIF(beosztás!$DY30:$FC30,"DU")*8</f>
        <v>0</v>
      </c>
      <c r="CN28" s="706">
        <f>COUNTIF(beosztás!$DY30:$FC30,"ÉJ")*8</f>
        <v>0</v>
      </c>
      <c r="CO28" s="706">
        <f>COUNTIF(beosztás!$DY30:$FC30,"N")*12</f>
        <v>0</v>
      </c>
      <c r="CP28" s="706">
        <f>COUNTIF(beosztás!$DY30:$FC30,"é")*12</f>
        <v>0</v>
      </c>
      <c r="CQ28" s="706">
        <f>SUM(beosztás!$DY30:$FC30)</f>
        <v>0</v>
      </c>
      <c r="CR28" s="706">
        <f>COUNTIF(beosztás!$DY30:$FC30,"FÜ")*8</f>
        <v>16</v>
      </c>
      <c r="CS28" s="895">
        <f>(COUNTIF(beosztás!$DY30:$FC30,"SN")*12)+(COUNTIF(beosztás!$DY30:$FC30,"SDE")*8)+(COUNTIF(beosztás!$DY30:$FC30,"SDU")*8)+(COUNTIF(beosztás!$DY30:$FC30,"SÉ")*12)+(COUNTIF(beosztás!$DY30:$FC30,"SÉJ")*8)+(COUNTIF(beosztás!$DY30:$FC30,"S1")*1)+(COUNTIF(beosztás!$DY30:$FC30,"S2")*2)+(COUNTIF(beosztás!$DY30:$FC30,"S3")*3)+(COUNTIF(beosztás!$DY30:$FC30,"S4")*4)+(COUNTIF(beosztás!$DY30:$FC30,"S5")*5)+(COUNTIF(beosztás!$DY30:$FC30,"S6")*6)+(COUNTIF(beosztás!$DY30:$FC30,"S7")*7)+(COUNTIF(beosztás!$DY30:$FC30,"S8")*8)+(COUNTIF(beosztás!$DY30:$FC30,"S9")*9)+(COUNTIF(beosztás!$DY30:$FC30,"S10")*10)+(COUNTIF(beosztás!$DY30:$FC30,"S11")*11)+(COUNTIF(beosztás!$DY30:$FC30,"S12")*12)</f>
        <v>0</v>
      </c>
      <c r="CT28" s="706">
        <f>COUNTIF(beosztás!$DY30:$FC30,"BN")*12+COUNTIF(beosztás!$DY30:$FC30,"BÉ")*12+COUNTIF(beosztás!$DY30:$FC30,"BDE")*8+COUNTIF(beosztás!$DY30:$FC30,"BDU")*8+COUNTIF(beosztás!$DY30:$FC30,"BÉJ")*8+COUNTIF(beosztás!$DY30:$FC30,"B1")*1+COUNTIF(beosztás!$DY30:$FC30,"B2")*2+COUNTIF(beosztás!$DY30:$FC30,"B3")*3+COUNTIF(beosztás!$DY30:$FC30,"B5")*5+COUNTIF(beosztás!$DY30:$FC30,"B6")*6+COUNTIF(beosztás!$DY30:$FC30,"B7")*7+COUNTIF(beosztás!$DY30:$FC30,"B8")*8+COUNTIF(beosztás!$DY30:$FC30,"B9")*9+COUNTIF(beosztás!$DY30:$FC30,"B10")*10+COUNTIF(beosztás!$DY30:$FC30,"B11")*11+COUNTIF(beosztás!$DY30:$FC30,"B12")*12+COUNTIF(beosztás!$DY30:$FC30,"BP")*0</f>
        <v>0</v>
      </c>
      <c r="CU28" s="330">
        <f t="shared" si="357"/>
        <v>0</v>
      </c>
      <c r="CV28" s="706">
        <f>IF(C28="",0,alapadatok!$AN$6)</f>
        <v>168</v>
      </c>
      <c r="CW28" s="330">
        <f t="shared" si="358"/>
        <v>-168</v>
      </c>
      <c r="CX28" s="905">
        <f t="shared" si="295"/>
        <v>0</v>
      </c>
      <c r="CY28" s="325"/>
      <c r="CZ28" s="705">
        <f>COUNTIF(beosztás!$FD30:$GG30,"DE")*8</f>
        <v>0</v>
      </c>
      <c r="DA28" s="706">
        <f>COUNTIF(beosztás!$FD30:$GG30,"DU")*8</f>
        <v>0</v>
      </c>
      <c r="DB28" s="706">
        <f>COUNTIF(beosztás!$FD30:$GG30,"ÉJ")*8</f>
        <v>0</v>
      </c>
      <c r="DC28" s="706">
        <f>COUNTIF(beosztás!$FD30:$GG30,"N")*12</f>
        <v>0</v>
      </c>
      <c r="DD28" s="706">
        <f>COUNTIF(beosztás!$FD30:$GG30,"É")*12</f>
        <v>0</v>
      </c>
      <c r="DE28" s="706">
        <f>SUM(beosztás!$FD30:$GG30)</f>
        <v>0</v>
      </c>
      <c r="DF28" s="895">
        <f>(COUNTIF(beosztás!$FD30:$GG30,"SN")*12)+(COUNTIF(beosztás!$FD30:$GG30,"SDE")*8)+(COUNTIF(beosztás!$FD30:$GG30,"SDU")*8)+(COUNTIF(beosztás!$FD30:$GG30,"SÉ")*12)+(COUNTIF(beosztás!$FD30:$GG30,"SÉJ")*8)+(COUNTIF(beosztás!$FD30:$GG30,"S1")*1)+(COUNTIF(beosztás!$FD30:$GG30,"S2")*2)+(COUNTIF(beosztás!$FD30:$GG30,"S3")*3)+(COUNTIF(beosztás!$FD30:$GG30,"S4")*4)+(COUNTIF(beosztás!$FD30:$GG30,"S5")*5)+(COUNTIF(beosztás!$FD30:$GG30,"S6")*6)+(COUNTIF(beosztás!$FD30:$GG30,"S7")*7)+(COUNTIF(beosztás!$FD30:$GG30,"S8")*8)+(COUNTIF(beosztás!$FD30:$GG30,"S9")*9)+(COUNTIF(beosztás!$FD30:$GG30,"S10")*10)+(COUNTIF(beosztás!$FD30:$GG30,"S11")*11)+(COUNTIF(beosztás!$FD30:$GG30,"S12")*12)</f>
        <v>0</v>
      </c>
      <c r="DG28" s="706">
        <f>COUNTIF(beosztás!$FD30:$GG30,"FÜ")*8</f>
        <v>0</v>
      </c>
      <c r="DH28" s="706">
        <f>COUNTIF(beosztás!$FD30:$GG30,"BN")*12+COUNTIF(beosztás!$FD30:$GG30,"BÉ")*12+COUNTIF(beosztás!$FD30:$GG30,"BDE")*8+COUNTIF(beosztás!$FD30:$GG30,"BDU")*8+COUNTIF(beosztás!$FD30:$GG30,"BÉJ")*8+COUNTIF(beosztás!$FD30:$GG30,"B1")*1+COUNTIF(beosztás!$FD30:$GG30,"B2")*2+COUNTIF(beosztás!$FD30:$GG30,"B3")*3+COUNTIF(beosztás!$FD30:$GG30,"B5")*5+COUNTIF(beosztás!$FD30:$GG30,"B6")*6+COUNTIF(beosztás!$FD30:$GG30,"B7")*7+COUNTIF(beosztás!$FD30:$GG30,"B8")*8+COUNTIF(beosztás!$FD30:$GG30,"B9")*9+COUNTIF(beosztás!$FD30:$GG30,"B10")*10+COUNTIF(beosztás!$FD30:$GG30,"B11")*11+COUNTIF(beosztás!$FD30:$GG30,"B12")*12+COUNTIF(beosztás!$FD30:$GG30,"BP")*0</f>
        <v>0</v>
      </c>
      <c r="DI28" s="330">
        <f t="shared" si="296"/>
        <v>0</v>
      </c>
      <c r="DJ28" s="706">
        <f>IF(C28="",0,alapadatok!$AN$7)</f>
        <v>160</v>
      </c>
      <c r="DK28" s="330">
        <f t="shared" si="359"/>
        <v>-160</v>
      </c>
      <c r="DL28" s="739">
        <f t="shared" si="297"/>
        <v>0</v>
      </c>
      <c r="DM28" s="325"/>
      <c r="DN28" s="329">
        <f t="shared" si="360"/>
        <v>0</v>
      </c>
      <c r="DO28" s="330">
        <f t="shared" si="361"/>
        <v>0</v>
      </c>
      <c r="DP28" s="330">
        <f t="shared" si="362"/>
        <v>0</v>
      </c>
      <c r="DQ28" s="330">
        <f t="shared" si="363"/>
        <v>0</v>
      </c>
      <c r="DR28" s="330">
        <f t="shared" si="364"/>
        <v>0</v>
      </c>
      <c r="DS28" s="330">
        <f t="shared" si="365"/>
        <v>0</v>
      </c>
      <c r="DT28" s="330">
        <f t="shared" si="366"/>
        <v>0</v>
      </c>
      <c r="DU28" s="330">
        <f t="shared" si="367"/>
        <v>16</v>
      </c>
      <c r="DV28" s="330">
        <f t="shared" si="368"/>
        <v>0</v>
      </c>
      <c r="DW28" s="330">
        <f t="shared" si="369"/>
        <v>0</v>
      </c>
      <c r="DX28" s="330">
        <f t="shared" si="370"/>
        <v>328</v>
      </c>
      <c r="DY28" s="330">
        <f t="shared" si="371"/>
        <v>-328</v>
      </c>
      <c r="DZ28" s="905">
        <f t="shared" si="304"/>
        <v>0</v>
      </c>
      <c r="EA28" s="326"/>
      <c r="EB28" s="705">
        <f>COUNTIF(beosztás!$GH30:$HL30,"DE")*8</f>
        <v>0</v>
      </c>
      <c r="EC28" s="706">
        <f>COUNTIF(beosztás!$GH30:$HL30,"DU")*8</f>
        <v>0</v>
      </c>
      <c r="ED28" s="706">
        <f>COUNTIF(beosztás!$GH30:$HL30,"ÉJ")*8</f>
        <v>0</v>
      </c>
      <c r="EE28" s="706">
        <f>COUNTIF(beosztás!$GH30:$HL30,"N")*12</f>
        <v>0</v>
      </c>
      <c r="EF28" s="706">
        <f>COUNTIF(beosztás!$GH30:$HL30,"é")*12</f>
        <v>0</v>
      </c>
      <c r="EG28" s="706">
        <f>SUM(beosztás!$GH30:$HL30)</f>
        <v>0</v>
      </c>
      <c r="EH28" s="706">
        <f>COUNTIF(beosztás!$GH30:$HL30,"FÜ")*8</f>
        <v>0</v>
      </c>
      <c r="EI28" s="895">
        <f>(COUNTIF(beosztás!$GH30:$HL30,"SN")*12)+(COUNTIF(beosztás!$GH30:$HL30,"SDE")*8)+(COUNTIF(beosztás!$GH30:$HL30,"SDU")*8)+(COUNTIF(beosztás!$GH30:$HL30,"SÉ")*12)+(COUNTIF(beosztás!$GH30:$HL30,"SÉJ")*8)+(COUNTIF(beosztás!$GH30:$HL30,"S1")*1)+(COUNTIF(beosztás!$GH30:$HL30,"S2")*2)+(COUNTIF(beosztás!$GH30:$HL30,"S3")*3)+(COUNTIF(beosztás!$GH30:$HL30,"S4")*4)+(COUNTIF(beosztás!$GH30:$HL30,"S5")*5)+(COUNTIF(beosztás!$GH30:$HL30,"S6")*6)+(COUNTIF(beosztás!$GH30:$HL30,"S7")*7)+(COUNTIF(beosztás!$GH30:$HL30,"S8")*8)+(COUNTIF(beosztás!$GH30:$HL30,"S9")*9)+(COUNTIF(beosztás!$GH30:$HL30,"S10")*10)+(COUNTIF(beosztás!$GH30:$HL30,"S11")*11)+(COUNTIF(beosztás!$GH30:$HL30,"S12")*12)</f>
        <v>0</v>
      </c>
      <c r="EJ28" s="706">
        <f>COUNTIF(beosztás!$GH30:$HL30,"BN")*12+COUNTIF(beosztás!$GH30:$HL30,"BÉ")*12+COUNTIF(beosztás!$GH30:$HL30,"BDE")*8+COUNTIF(beosztás!$GH30:$HL30,"BDU")*8+COUNTIF(beosztás!$GH30:$HL30,"BÉJ")*8+COUNTIF(beosztás!$GH30:$HL30,"B1")*1+COUNTIF(beosztás!$GH30:$HL30,"B2")*2+COUNTIF(beosztás!$GH30:$HL30,"B3")*3+COUNTIF(beosztás!$GH30:$HL30,"B5")*5+COUNTIF(beosztás!$GH30:$HL30,"B6")*6+COUNTIF(beosztás!$GH30:$HL30,"B7")*7+COUNTIF(beosztás!$GH30:$HL30,"B8")*8+COUNTIF(beosztás!$GH30:$HL30,"B9")*9+COUNTIF(beosztás!$GH30:$HL30,"B10")*10+COUNTIF(beosztás!$GH30:$HL30,"B11")*11+COUNTIF(beosztás!$GH30:$HL30,"B12")*12+COUNTIF(beosztás!$GH30:$HL30,"BP")*0</f>
        <v>0</v>
      </c>
      <c r="EK28" s="330">
        <f t="shared" si="372"/>
        <v>0</v>
      </c>
      <c r="EL28" s="706">
        <f>IF(C28="",0,alapadatok!$AN$8)</f>
        <v>184</v>
      </c>
      <c r="EM28" s="330">
        <f t="shared" si="373"/>
        <v>-184</v>
      </c>
      <c r="EN28" s="905">
        <f t="shared" si="305"/>
        <v>0</v>
      </c>
      <c r="EO28" s="325"/>
      <c r="EP28" s="705">
        <f>COUNTIF(beosztás!$HM30:$IQ30,"DE")*8</f>
        <v>0</v>
      </c>
      <c r="EQ28" s="706">
        <f>COUNTIF(beosztás!$HM30:$IQ30,"DU")*8</f>
        <v>0</v>
      </c>
      <c r="ER28" s="706">
        <f>COUNTIF(beosztás!$HM30:$IQ30,"ÉJ")*8</f>
        <v>0</v>
      </c>
      <c r="ES28" s="706">
        <f>COUNTIF(beosztás!$HM30:$IQ30,"N")*12</f>
        <v>0</v>
      </c>
      <c r="ET28" s="706">
        <f>COUNTIF(beosztás!$HM30:$IQ30,"É")*12</f>
        <v>0</v>
      </c>
      <c r="EU28" s="706">
        <f>SUM(beosztás!$HM30:$IQ30)</f>
        <v>0</v>
      </c>
      <c r="EV28" s="895">
        <f>(COUNTIF(beosztás!$HM30:$IQ30,"SN")*12)+(COUNTIF(beosztás!$HM30:$IQ30,"SDE")*8)+(COUNTIF(beosztás!$HM30:$IQ30,"SDU")*8)+(COUNTIF(beosztás!$HM30:$IQ30,"SÉ")*12)+(COUNTIF(beosztás!$HM30:$IQ30,"SÉJ")*8)+(COUNTIF(beosztás!$HM30:$IQ30,"S1")*1)+(COUNTIF(beosztás!$HM30:$IQ30,"S2")*2)+(COUNTIF(beosztás!$HM30:$IQ30,"S3")*3)+(COUNTIF(beosztás!$HM30:$IQ30,"S4")*4)+(COUNTIF(beosztás!$HM30:$IQ30,"S5")*5)+(COUNTIF(beosztás!$HM30:$IQ30,"S6")*6)+(COUNTIF(beosztás!$HM30:$IQ30,"S7")*7)+(COUNTIF(beosztás!$HM30:$IQ30,"S8")*8)+(COUNTIF(beosztás!$HM30:$IQ30,"S9")*9)+(COUNTIF(beosztás!$HM30:$IQ30,"S10")*10)+(COUNTIF(beosztás!$HM30:$IQ30,"S11")*11)+(COUNTIF(beosztás!$HM30:$IQ30,"S12")*12)</f>
        <v>0</v>
      </c>
      <c r="EW28" s="706">
        <f>COUNTIF(beosztás!$HM30:$IQ30,"FÜ")*8</f>
        <v>8</v>
      </c>
      <c r="EX28" s="706">
        <f>COUNTIF(beosztás!$HM30:$IQ30,"BN")*12+COUNTIF(beosztás!$HM30:$IQ30,"BÉ")*12+COUNTIF(beosztás!$HM30:$IQ30,"BDE")*8+COUNTIF(beosztás!$HM30:$IQ30,"BDU")*8+COUNTIF(beosztás!$HM30:$IQ30,"BÉJ")*8+COUNTIF(beosztás!$HM30:$IQ30,"B1")*1+COUNTIF(beosztás!$HM30:$IQ30,"B2")*2+COUNTIF(beosztás!$HM30:$IQ30,"B3")*3+COUNTIF(beosztás!$HM30:$IQ30,"B5")*5+COUNTIF(beosztás!$HM30:$IQ30,"B6")*6+COUNTIF(beosztás!$HM30:$IQ30,"B7")*7+COUNTIF(beosztás!$HM30:$IQ30,"B8")*8+COUNTIF(beosztás!$HM30:$IQ30,"B9")*9+COUNTIF(beosztás!$HM30:$IQ30,"B10")*10+COUNTIF(beosztás!$HM30:$IQ30,"B11")*11+COUNTIF(beosztás!$HM30:$IQ30,"B12")*12+COUNTIF(beosztás!$HM30:$IQ30,"BP")*0</f>
        <v>0</v>
      </c>
      <c r="EY28" s="330">
        <f t="shared" si="306"/>
        <v>0</v>
      </c>
      <c r="EZ28" s="706">
        <f>IF(C28="",0,alapadatok!$AN$9)</f>
        <v>168</v>
      </c>
      <c r="FA28" s="330">
        <f t="shared" si="374"/>
        <v>-168</v>
      </c>
      <c r="FB28" s="905">
        <f t="shared" si="307"/>
        <v>0</v>
      </c>
      <c r="FC28" s="325"/>
      <c r="FD28" s="329">
        <f t="shared" si="375"/>
        <v>0</v>
      </c>
      <c r="FE28" s="330">
        <f t="shared" si="376"/>
        <v>0</v>
      </c>
      <c r="FF28" s="330">
        <f t="shared" si="377"/>
        <v>0</v>
      </c>
      <c r="FG28" s="330">
        <f t="shared" si="378"/>
        <v>0</v>
      </c>
      <c r="FH28" s="330">
        <f t="shared" si="379"/>
        <v>0</v>
      </c>
      <c r="FI28" s="330">
        <f t="shared" si="380"/>
        <v>0</v>
      </c>
      <c r="FJ28" s="330">
        <f t="shared" si="381"/>
        <v>0</v>
      </c>
      <c r="FK28" s="330">
        <f t="shared" si="382"/>
        <v>8</v>
      </c>
      <c r="FL28" s="330">
        <f t="shared" si="383"/>
        <v>0</v>
      </c>
      <c r="FM28" s="330">
        <f t="shared" si="384"/>
        <v>0</v>
      </c>
      <c r="FN28" s="330">
        <f t="shared" si="385"/>
        <v>352</v>
      </c>
      <c r="FO28" s="330">
        <f t="shared" si="386"/>
        <v>-352</v>
      </c>
      <c r="FP28" s="905">
        <f t="shared" si="314"/>
        <v>0</v>
      </c>
      <c r="FQ28" s="326"/>
      <c r="FR28" s="705">
        <f>COUNTIF(beosztás!$IR30:$JU30,"DE")*8</f>
        <v>0</v>
      </c>
      <c r="FS28" s="706">
        <f>COUNTIF(beosztás!$IR30:$JU30,"DU")*8</f>
        <v>0</v>
      </c>
      <c r="FT28" s="706">
        <f>COUNTIF(beosztás!$IR30:$JU30,"ÉJ")*8</f>
        <v>0</v>
      </c>
      <c r="FU28" s="706">
        <f>COUNTIF(beosztás!$IR30:$JU30,"N")*12</f>
        <v>0</v>
      </c>
      <c r="FV28" s="706">
        <f>COUNTIF(beosztás!$IR30:$JU30,"é")*12</f>
        <v>0</v>
      </c>
      <c r="FW28" s="706">
        <f>SUM(beosztás!$IR30:$JU30)</f>
        <v>0</v>
      </c>
      <c r="FX28" s="706">
        <f>COUNTIF(beosztás!$IR30:$JU30,"FÜ")*8</f>
        <v>0</v>
      </c>
      <c r="FY28" s="895">
        <f>(COUNTIF(beosztás!$IR30:$JU30,"SN")*12)+(COUNTIF(beosztás!$IR30:$JU30,"SDE")*8)+(COUNTIF(beosztás!$IR30:$JU30,"SDU")*8)+(COUNTIF(beosztás!$IR30:$JU30,"SÉ")*12)+(COUNTIF(beosztás!$IR30:$JU30,"SÉJ")*8)+(COUNTIF(beosztás!$IR30:$JU30,"S1")*1)+(COUNTIF(beosztás!$IR30:$JU30,"S2")*2)+(COUNTIF(beosztás!$IR30:$JU30,"S3")*3)+(COUNTIF(beosztás!$IR30:$JU30,"S4")*4)+(COUNTIF(beosztás!$IR30:$JU30,"S5")*5)+(COUNTIF(beosztás!$IR30:$JU30,"S6")*6)+(COUNTIF(beosztás!$IR30:$JU30,"S7")*7)+(COUNTIF(beosztás!$IR30:$JU30,"S8")*8)+(COUNTIF(beosztás!$IR30:$JU30,"S9")*9)+(COUNTIF(beosztás!$IR30:$JU30,"S10")*10)+(COUNTIF(beosztás!$IR30:$JU30,"S11")*11)+(COUNTIF(beosztás!$IR30:$JU30,"S12")*12)</f>
        <v>0</v>
      </c>
      <c r="FZ28" s="706">
        <f>COUNTIF(beosztás!$IR30:$JU30,"BN")*12+COUNTIF(beosztás!$IR30:$JU30,"BÉ")*12+COUNTIF(beosztás!$IR30:$JU30,"BDE")*8+COUNTIF(beosztás!$IR30:$JU30,"BDU")*8+COUNTIF(beosztás!$IR30:$JU30,"BÉJ")*8+COUNTIF(beosztás!$IR30:$JU30,"B1")*1+COUNTIF(beosztás!$IR30:$JU30,"B2")*2+COUNTIF(beosztás!$IR30:$JU30,"B3")*3+COUNTIF(beosztás!$IR30:$JU30,"B5")*5+COUNTIF(beosztás!$IR30:$JU30,"B6")*6+COUNTIF(beosztás!$IR30:$JU30,"B7")*7+COUNTIF(beosztás!$IR30:$JU30,"B8")*8+COUNTIF(beosztás!$IR30:$JU30,"B9")*9+COUNTIF(beosztás!$IR30:$JU30,"B10")*10+COUNTIF(beosztás!$IR30:$JU30,"B11")*11+COUNTIF(beosztás!$IR30:$JU30,"B12")*12+COUNTIF(beosztás!$IR30:$JU30,"BP")*0</f>
        <v>0</v>
      </c>
      <c r="GA28" s="330">
        <f t="shared" si="387"/>
        <v>0</v>
      </c>
      <c r="GB28" s="706">
        <f>IF(C28="",0,alapadatok!$AN$10)</f>
        <v>168</v>
      </c>
      <c r="GC28" s="330">
        <f t="shared" si="388"/>
        <v>-168</v>
      </c>
      <c r="GD28" s="905">
        <f t="shared" si="315"/>
        <v>0</v>
      </c>
      <c r="GE28" s="327"/>
      <c r="GF28" s="705">
        <f>COUNTIF(beosztás!$JV30:$KZ30,"DE")*8</f>
        <v>0</v>
      </c>
      <c r="GG28" s="706">
        <f>COUNTIF(beosztás!$JV30:$KZ30,"DU")*8</f>
        <v>0</v>
      </c>
      <c r="GH28" s="706">
        <f>COUNTIF(beosztás!$JV30:$KZ30,"ÉJ")*8</f>
        <v>0</v>
      </c>
      <c r="GI28" s="706">
        <f>COUNTIF(beosztás!$JV30:$KZ30,"N")*12</f>
        <v>0</v>
      </c>
      <c r="GJ28" s="706">
        <f>COUNTIF(beosztás!$JV30:$KZ30,"É")*12</f>
        <v>0</v>
      </c>
      <c r="GK28" s="706">
        <f>SUM(beosztás!$JV30:$KZ30)</f>
        <v>0</v>
      </c>
      <c r="GL28" s="895">
        <f>(COUNTIF(beosztás!$JV30:$KZ30,"SN")*12)+(COUNTIF(beosztás!$JV30:$KZ30,"SDE")*8)+(COUNTIF(beosztás!$JV30:$KZ30,"SDU")*8)+(COUNTIF(beosztás!$JV30:$KZ30,"SÉ")*12)+(COUNTIF(beosztás!$JV30:$KZ30,"SÉJ")*8)+(COUNTIF(beosztás!$JV30:$KZ30,"S1")*1)+(COUNTIF(beosztás!$JV30:$KZ30,"S2")*2)+(COUNTIF(beosztás!$JV30:$KZ30,"S3")*3)+(COUNTIF(beosztás!$JV30:$KZ30,"S4")*4)+(COUNTIF(beosztás!$JV30:$KZ30,"S5")*5)+(COUNTIF(beosztás!$JV30:$KZ30,"S6")*6)+(COUNTIF(beosztás!$JV30:$KZ30,"S7")*7)+(COUNTIF(beosztás!$JV30:$KZ30,"S8")*8)+(COUNTIF(beosztás!$JV30:$KZ30,"S9")*9)+(COUNTIF(beosztás!$JV30:$KZ30,"S10")*10)+(COUNTIF(beosztás!$JV30:$KZ30,"S11")*11)+(COUNTIF(beosztás!$JV30:$KZ30,"S12")*12)</f>
        <v>0</v>
      </c>
      <c r="GM28" s="706">
        <f>COUNTIF(beosztás!$JV30:$KZ30,"FÜ")*8</f>
        <v>8</v>
      </c>
      <c r="GN28" s="706">
        <f>COUNTIF(beosztás!$JV30:$KZ30,"BN")*12+COUNTIF(beosztás!$JV30:$KZ30,"BÉ")*12+COUNTIF(beosztás!$JV30:$KZ30,"BDE")*8+COUNTIF(beosztás!$JV30:$KZ30,"BDU")*8+COUNTIF(beosztás!$JV30:$KZ30,"BÉJ")*8+COUNTIF(beosztás!$JV30:$KZ30,"B1")*1+COUNTIF(beosztás!$JV30:$KZ30,"B2")*2+COUNTIF(beosztás!$JV30:$KZ30,"B3")*3+COUNTIF(beosztás!$JV30:$KZ30,"B5")*5+COUNTIF(beosztás!$JV30:$KZ30,"B6")*6+COUNTIF(beosztás!$JV30:$KZ30,"B7")*7+COUNTIF(beosztás!$JV30:$KZ30,"B8")*8+COUNTIF(beosztás!$JV30:$KZ30,"B9")*9+COUNTIF(beosztás!$JV30:$KZ30,"B10")*10+COUNTIF(beosztás!$JV30:$KZ30,"B11")*11+COUNTIF(beosztás!$JV30:$KZ30,"B12")*12+COUNTIF(beosztás!$JV30:$KZ30,"BP")*0</f>
        <v>0</v>
      </c>
      <c r="GO28" s="330">
        <f t="shared" si="316"/>
        <v>0</v>
      </c>
      <c r="GP28" s="706">
        <f>IF(C28="",0,alapadatok!$AN$11)</f>
        <v>176</v>
      </c>
      <c r="GQ28" s="330">
        <f t="shared" si="389"/>
        <v>-176</v>
      </c>
      <c r="GR28" s="905">
        <f t="shared" si="317"/>
        <v>0</v>
      </c>
      <c r="GS28" s="327"/>
      <c r="GT28" s="329">
        <f t="shared" si="390"/>
        <v>0</v>
      </c>
      <c r="GU28" s="330">
        <f t="shared" si="391"/>
        <v>0</v>
      </c>
      <c r="GV28" s="330">
        <f t="shared" si="392"/>
        <v>0</v>
      </c>
      <c r="GW28" s="330">
        <f t="shared" si="393"/>
        <v>0</v>
      </c>
      <c r="GX28" s="330">
        <f t="shared" si="394"/>
        <v>0</v>
      </c>
      <c r="GY28" s="330">
        <f t="shared" si="395"/>
        <v>0</v>
      </c>
      <c r="GZ28" s="330">
        <f t="shared" si="396"/>
        <v>0</v>
      </c>
      <c r="HA28" s="330">
        <f t="shared" si="397"/>
        <v>8</v>
      </c>
      <c r="HB28" s="330">
        <f t="shared" si="398"/>
        <v>0</v>
      </c>
      <c r="HC28" s="330">
        <f t="shared" si="399"/>
        <v>0</v>
      </c>
      <c r="HD28" s="330">
        <f t="shared" si="400"/>
        <v>344</v>
      </c>
      <c r="HE28" s="330">
        <f t="shared" si="401"/>
        <v>-344</v>
      </c>
      <c r="HF28" s="905">
        <f t="shared" si="324"/>
        <v>0</v>
      </c>
      <c r="HG28" s="326"/>
      <c r="HH28" s="705">
        <f>COUNTIF(beosztás!$LA30:$MD30,"DE")*8</f>
        <v>0</v>
      </c>
      <c r="HI28" s="706">
        <f>COUNTIF(beosztás!$LA30:$MD30,"DU")*8</f>
        <v>0</v>
      </c>
      <c r="HJ28" s="706">
        <f>COUNTIF(beosztás!$LA30:$MD30,"ÉJ")*8</f>
        <v>0</v>
      </c>
      <c r="HK28" s="706">
        <f>COUNTIF(beosztás!$LA30:$MD30,"N")*12</f>
        <v>0</v>
      </c>
      <c r="HL28" s="706">
        <f>COUNTIF(beosztás!$LA30:$MD30,"é")*12</f>
        <v>0</v>
      </c>
      <c r="HM28" s="706">
        <f>SUM(beosztás!$LA30:$MD30)</f>
        <v>0</v>
      </c>
      <c r="HN28" s="706">
        <f>COUNTIF(beosztás!$LA30:$MD30,"FÜ")*8</f>
        <v>8</v>
      </c>
      <c r="HO28" s="895">
        <f>(COUNTIF(beosztás!$LA30:$MD30,"SN")*12)+(COUNTIF(beosztás!$LA30:$MD30,"SDE")*8)+(COUNTIF(beosztás!$LA30:$MD30,"SDU")*8)+(COUNTIF(beosztás!$LA30:$MD30,"SÉ")*12)+(COUNTIF(beosztás!$LA30:$MD30,"SÉJ")*8)+(COUNTIF(beosztás!$LA30:$MD30,"S1")*1)+(COUNTIF(beosztás!$LA30:$MD30,"S2")*2)+(COUNTIF(beosztás!$LA30:$MD30,"S3")*3)+(COUNTIF(beosztás!$LA30:$MD30,"S4")*4)+(COUNTIF(beosztás!$LA30:$MD30,"S5")*5)+(COUNTIF(beosztás!$LA30:$MD30,"S6")*6)+(COUNTIF(beosztás!$LA30:$MD30,"S7")*7)+(COUNTIF(beosztás!$LA30:$MD30,"S8")*8)+(COUNTIF(beosztás!$LA30:$MD30,"S9")*9)+(COUNTIF(beosztás!$LA30:$MD30,"S10")*10)+(COUNTIF(beosztás!$LA30:$MD30,"S11")*11)+(COUNTIF(beosztás!$LA30:$MD30,"S12")*12)</f>
        <v>0</v>
      </c>
      <c r="HP28" s="706">
        <f>COUNTIF(beosztás!$LA30:$MD30,"BN")*12+COUNTIF(beosztás!$LA30:$MD30,"BÉ")*12+COUNTIF(beosztás!$LA30:$MD30,"BDE")*8+COUNTIF(beosztás!$LA30:$MD30,"BDU")*8+COUNTIF(beosztás!$LA30:$MD30,"BÉJ")*8+COUNTIF(beosztás!$LA30:$MD30,"B1")*1+COUNTIF(beosztás!$LA30:$MD30,"B2")*2+COUNTIF(beosztás!$LA30:$MD30,"B3")*3+COUNTIF(beosztás!$KZ30:$MC30,"B5")*5+COUNTIF(beosztás!$KZ30:$MC30,"B6")*6+COUNTIF(beosztás!$KZ30:$MC30,"B7")*7+COUNTIF(beosztás!$KZ30:$MC30,"B8")*8+COUNTIF(beosztás!$LA30:$MD30,"B9")*9+COUNTIF(beosztás!$LA30:$MD30,"B10")*10+COUNTIF(beosztás!$LA30:$MD30,"B11")*11+COUNTIF(beosztás!$LA30:$MD30,"B12")*12+COUNTIF(beosztás!$LA30:$MD30,"BP")*0</f>
        <v>0</v>
      </c>
      <c r="HQ28" s="330">
        <f t="shared" si="402"/>
        <v>0</v>
      </c>
      <c r="HR28" s="706">
        <f>IF(C28="",0,alapadatok!$AN$12)</f>
        <v>160</v>
      </c>
      <c r="HS28" s="330">
        <f t="shared" si="403"/>
        <v>-160</v>
      </c>
      <c r="HT28" s="905">
        <f t="shared" si="325"/>
        <v>0</v>
      </c>
      <c r="HU28" s="327"/>
      <c r="HV28" s="705">
        <f>COUNTIF(beosztás!$ME30:$NI30,"DE")*8</f>
        <v>0</v>
      </c>
      <c r="HW28" s="706">
        <f>COUNTIF(beosztás!$ME30:$NI30,"DU")*8</f>
        <v>0</v>
      </c>
      <c r="HX28" s="706">
        <f>COUNTIF(beosztás!$ME30:$NI30,"ÉJ")*8</f>
        <v>0</v>
      </c>
      <c r="HY28" s="706">
        <f>COUNTIF(beosztás!$ME30:$NI30,"N")*12</f>
        <v>0</v>
      </c>
      <c r="HZ28" s="706">
        <f>COUNTIF(beosztás!$ME30:$NI30,"É")*12</f>
        <v>0</v>
      </c>
      <c r="IA28" s="706">
        <f>SUM(beosztás!$ME30:$NI30)</f>
        <v>0</v>
      </c>
      <c r="IB28" s="706">
        <f>(COUNTIF(beosztás!$ME30:$NI30,"SN")*12)+(COUNTIF(beosztás!$ME30:$NI30,"SDE")*8)+(COUNTIF(beosztás!$ME30:$NI30,"SDU")*8)+(COUNTIF(beosztás!$ME30:$NI30,"SÉ")*12)+(COUNTIF(beosztás!$ME30:$NI30,"SÉJ")*8)+(COUNTIF(beosztás!$ME30:$NI30,"S1")*1)+(COUNTIF(beosztás!$ME30:$NI30,"S2")*2)+(COUNTIF(beosztás!$ME30:$NI30,"S3")*3)+(COUNTIF(beosztás!$ME30:$NI30,"S4")*4)+(COUNTIF(beosztás!$ME30:$NI30,"S5")*5)+(COUNTIF(beosztás!$ME30:$NI30,"S6")*6)+(COUNTIF(beosztás!$ME30:$NI30,"S7")*7)+(COUNTIF(beosztás!$ME30:$NI30,"S8")*8)+(COUNTIF(beosztás!$ME30:$NI30,"S9")*9)+(COUNTIF(beosztás!$ME30:$NI30,"S10")*10)+(COUNTIF(beosztás!$ME30:$NI30,"S11")*11)+(COUNTIF(beosztás!$ME30:$NI30,"S12")*12)</f>
        <v>0</v>
      </c>
      <c r="IC28" s="706">
        <f>COUNTIF(beosztás!$ME30:$NI30,"FÜ")*8</f>
        <v>16</v>
      </c>
      <c r="ID28" s="706">
        <f>COUNTIF(beosztás!$ME30:$NI30,"BN")*12+COUNTIF(beosztás!$ME30:$NI30,"BÉ")*12+COUNTIF(beosztás!$ME30:$NI30,"BDE")*8+COUNTIF(beosztás!$ME30:$NI30,"BDU")*8+COUNTIF(beosztás!$ME30:$NI30,"BÉJ")*8+COUNTIF(beosztás!$ME30:$NI30,"B1")*1+COUNTIF(beosztás!$ME30:$NI30,"B2")*2+COUNTIF(beosztás!$ME30:$NI30,"B3")*3+COUNTIF(beosztás!$ME30:$NI30,"B5")*5+COUNTIF(beosztás!$ME30:$NI30,"B6")*6+COUNTIF(beosztás!$ME30:$NI30,"B7")*7+COUNTIF(beosztás!$ME30:$NI30,"B8")*8+COUNTIF(beosztás!$ME30:$NI30,"B9")*9+COUNTIF(beosztás!$ME30:$NI30,"B10")*10+COUNTIF(beosztás!$ME30:$NI30,"B11")*11+COUNTIF(beosztás!$ME30:$NI30,"B12")*12+COUNTIF(beosztás!$ME30:$NI30,"BP")*0</f>
        <v>0</v>
      </c>
      <c r="IE28" s="330">
        <f t="shared" si="326"/>
        <v>0</v>
      </c>
      <c r="IF28" s="706">
        <f>IF(C28="",0,alapadatok!$AN$13)</f>
        <v>160</v>
      </c>
      <c r="IG28" s="330">
        <f t="shared" si="404"/>
        <v>-160</v>
      </c>
      <c r="IH28" s="739">
        <f t="shared" si="327"/>
        <v>0</v>
      </c>
      <c r="II28" s="327"/>
      <c r="IJ28" s="329">
        <f t="shared" si="405"/>
        <v>0</v>
      </c>
      <c r="IK28" s="330">
        <f t="shared" si="406"/>
        <v>0</v>
      </c>
      <c r="IL28" s="330">
        <f t="shared" si="407"/>
        <v>0</v>
      </c>
      <c r="IM28" s="330">
        <f t="shared" si="408"/>
        <v>0</v>
      </c>
      <c r="IN28" s="330">
        <f t="shared" si="409"/>
        <v>0</v>
      </c>
      <c r="IO28" s="330">
        <f t="shared" si="410"/>
        <v>0</v>
      </c>
      <c r="IP28" s="330">
        <f t="shared" si="411"/>
        <v>0</v>
      </c>
      <c r="IQ28" s="330">
        <f t="shared" si="412"/>
        <v>24</v>
      </c>
      <c r="IR28" s="330">
        <f t="shared" si="413"/>
        <v>0</v>
      </c>
      <c r="IS28" s="330">
        <f t="shared" si="414"/>
        <v>0</v>
      </c>
      <c r="IT28" s="330">
        <f t="shared" si="415"/>
        <v>320</v>
      </c>
      <c r="IU28" s="330">
        <f t="shared" si="416"/>
        <v>-320</v>
      </c>
      <c r="IV28" s="905">
        <f t="shared" si="334"/>
        <v>0</v>
      </c>
      <c r="IW28" s="328"/>
      <c r="JF28" s="21"/>
      <c r="JG28" s="21"/>
    </row>
    <row r="29" spans="1:267" hidden="1" x14ac:dyDescent="0.25">
      <c r="A29" s="385">
        <f>IF(beosztás!A31=0,"",beosztás!A31)</f>
        <v>13</v>
      </c>
      <c r="B29" s="386" t="str">
        <f>IF(beosztás!B31=0,"",beosztás!B31)</f>
        <v/>
      </c>
      <c r="C29" s="387" t="str">
        <f>IF(beosztás!C31=0,"",beosztás!C31)</f>
        <v/>
      </c>
      <c r="D29" s="388" t="str">
        <f>IF(beosztás!D31=0,"",beosztás!D31)</f>
        <v/>
      </c>
      <c r="E29" s="18"/>
      <c r="F29" s="705">
        <f>COUNTIF(beosztás!$I31:$AM31,"DE")*8</f>
        <v>0</v>
      </c>
      <c r="G29" s="706">
        <f>COUNTIF(beosztás!$I31:$AM31,"DU")*8</f>
        <v>0</v>
      </c>
      <c r="H29" s="706">
        <f>COUNTIF(beosztás!$I31:$AM31,"ÉJ")*8</f>
        <v>0</v>
      </c>
      <c r="I29" s="706">
        <f>COUNTIF(beosztás!$I31:$AM31,"N")*12</f>
        <v>0</v>
      </c>
      <c r="J29" s="706">
        <f>COUNTIF(beosztás!$I31:$AM31,"é")*12</f>
        <v>0</v>
      </c>
      <c r="K29" s="706">
        <f>SUM(beosztás!$I31:$AM31)</f>
        <v>0</v>
      </c>
      <c r="L29" s="706">
        <f>COUNTIF(beosztás!$I31:$AM31,"FÜ")*8</f>
        <v>0</v>
      </c>
      <c r="M29" s="706">
        <f>(COUNTIF(beosztás!$I31:$AM31,"SN")*12)+(COUNTIF(beosztás!$I31:$AM31,"SDE")*8)+(COUNTIF(beosztás!$I31:$AM31,"SDU")*8)+(COUNTIF(beosztás!$I31:$AM31,"S1")*1)+(COUNTIF(beosztás!$I31:$AM31,"S2")*2)+(COUNTIF(beosztás!$I31:$AM31,"S3")*3)+(COUNTIF(beosztás!$I31:$AM31,"S4")*4)+(COUNTIF(beosztás!$I31:$AM31,"S5")*5)+(COUNTIF(beosztás!$I31:$AM31,"S6")*6)+(COUNTIF(beosztás!$I31:$AM31,"S7")*7)+(COUNTIF(beosztás!$I31:$AM31,"S8")*8)+(COUNTIF(beosztás!$I31:$AM31,"S9")*9)+(COUNTIF(beosztás!$I31:$AM31,"S10")*10)+(COUNTIF(beosztás!$I31:$AM31,"S11")*11)+(COUNTIF(beosztás!$I31:$AM31,"S12")*12)+(COUNTIF(beosztás!$I31:$AM31,"SÉ")*12)+(COUNTIF(beosztás!$I31:$AM31,"SÉJ")*8)</f>
        <v>0</v>
      </c>
      <c r="N29" s="706">
        <f>COUNTIF(beosztás!$I31:$AM31,"BN")*12+COUNTIF(beosztás!$I31:$AM31,"BÉ")*12+COUNTIF(beosztás!$I31:$AM31,"BDE")*8+COUNTIF(beosztás!$I31:$AM31,"BDU")*8+COUNTIF(beosztás!$I31:$AM31,"BÉJ")*8+COUNTIF(beosztás!$I31:$AM31,"B1")*1+COUNTIF(beosztás!$I31:$AM31,"B2")*2+COUNTIF(beosztás!$I31:$AM31,"B3")*3+COUNTIF(beosztás!$I31:$AM31,"B5")*5+COUNTIF(beosztás!$I31:$AM31,"B6")*6+COUNTIF(beosztás!$I31:$AM31,"B7")*7+COUNTIF(beosztás!$I31:$AM31,"B8")*8+COUNTIF(beosztás!$I31:$AM31,"B9")*9+COUNTIF(beosztás!$I31:$AM31,"B10")*10+COUNTIF(beosztás!$I31:$AM31,"B11")*11+COUNTIF(beosztás!$I31:$AM31,"B12")*12+COUNTIF(beosztás!$I31:$AM31,"BP")*0</f>
        <v>0</v>
      </c>
      <c r="O29" s="330">
        <f t="shared" si="273"/>
        <v>0</v>
      </c>
      <c r="P29" s="706">
        <f>IF(C29="",0,alapadatok!$AN$2)</f>
        <v>0</v>
      </c>
      <c r="Q29" s="330">
        <f t="shared" si="335"/>
        <v>0</v>
      </c>
      <c r="R29" s="739">
        <f t="shared" si="274"/>
        <v>0</v>
      </c>
      <c r="S29" s="325"/>
      <c r="T29" s="705">
        <f>COUNTIF(beosztás!$AN31:$BO31,"DE")*8</f>
        <v>0</v>
      </c>
      <c r="U29" s="706">
        <f>COUNTIF(beosztás!$AN31:$BO31,"DU")*8</f>
        <v>0</v>
      </c>
      <c r="V29" s="706">
        <f>COUNTIF(beosztás!$AN31:$BO31,"ÉJ")*8</f>
        <v>0</v>
      </c>
      <c r="W29" s="706">
        <f>COUNTIF(beosztás!$AN31:$BO31,"N")*12</f>
        <v>0</v>
      </c>
      <c r="X29" s="706">
        <f>COUNTIF(beosztás!$AN31:$BO31,"É")*12</f>
        <v>0</v>
      </c>
      <c r="Y29" s="706">
        <f>SUM(beosztás!$AN31:$BO31)</f>
        <v>0</v>
      </c>
      <c r="Z29" s="706">
        <f>(COUNTIF(beosztás!$AN31:$BO31,"SN")*12)+(COUNTIF(beosztás!$AN31:$BO31,"SDE")*8)+(COUNTIF(beosztás!$AN31:$BO31,"SDU")*8)+(COUNTIF(beosztás!$AN31:$BO31,"SÉ")*12)+(COUNTIF(beosztás!$AN31:$BO31,"SÉJ")*8)+(COUNTIF(beosztás!$AN31:$BO31,"S1")*1)+(COUNTIF(beosztás!$AN31:$BO31,"S2")*2)+(COUNTIF(beosztás!$AN31:$BO31,"S3")*3)+(COUNTIF(beosztás!$AN31:$BO31,"S4")*4)+(COUNTIF(beosztás!$AN31:$BO31,"S5")*5)+(COUNTIF(beosztás!$AN31:$BO31,"S6")*6)+(COUNTIF(beosztás!$AN31:$BO31,"S7")*7)+(COUNTIF(beosztás!$AN31:$BO31,"S8")*8)+(COUNTIF(beosztás!$AN31:$BO31,"S9")*9)+(COUNTIF(beosztás!$AN31:$BO31,"S10")*10)+(COUNTIF(beosztás!$AN31:$BO31,"S11")*11)+(COUNTIF(beosztás!$AN31:$BO31,"S12")*12)</f>
        <v>0</v>
      </c>
      <c r="AA29" s="706">
        <f>COUNTIF(beosztás!$AN31:$BO31,"FÜ")*8</f>
        <v>0</v>
      </c>
      <c r="AB29" s="706">
        <f>COUNTIF(beosztás!$AN31:$BO31,"BN")*12+COUNTIF(beosztás!$AN31:$BO31,"BÉ")*12+COUNTIF(beosztás!$AN31:$BO31,"BDE")*8+COUNTIF(beosztás!$AN31:$BO31,"BDU")*8+COUNTIF(beosztás!$AN31:$BO31,"BÉJ")*8+COUNTIF(beosztás!$AN31:$BO31,"B1")*1+COUNTIF(beosztás!$AN31:$BO31,"B2")*2+COUNTIF(beosztás!$AN31:$BO31,"B3")*3+COUNTIF(beosztás!$AN31:$BO31,"B5")*5+COUNTIF(beosztás!$AN31:$BO31,"B6")*6+COUNTIF(beosztás!$AN31:$BO31,"B7")*7+COUNTIF(beosztás!$AN31:$BO31,"B8")*8+COUNTIF(beosztás!$AN31:$BO31,"B9")*9+COUNTIF(beosztás!$AN31:$BO31,"B10")*10+COUNTIF(beosztás!$AN31:$BO31,"B11")*11+COUNTIF(beosztás!$AN31:$BO31,"B12")*12+COUNTIF(beosztás!$AN31:$BO31,"BP")*0</f>
        <v>0</v>
      </c>
      <c r="AC29" s="330">
        <f t="shared" si="336"/>
        <v>0</v>
      </c>
      <c r="AD29" s="706">
        <f>IF(C29="",0,alapadatok!$AN$3)</f>
        <v>0</v>
      </c>
      <c r="AE29" s="330">
        <f t="shared" si="337"/>
        <v>0</v>
      </c>
      <c r="AF29" s="739">
        <f t="shared" si="275"/>
        <v>0</v>
      </c>
      <c r="AG29" s="325"/>
      <c r="AH29" s="329">
        <f t="shared" si="276"/>
        <v>0</v>
      </c>
      <c r="AI29" s="330">
        <f t="shared" si="277"/>
        <v>0</v>
      </c>
      <c r="AJ29" s="330">
        <f t="shared" si="278"/>
        <v>0</v>
      </c>
      <c r="AK29" s="330">
        <f t="shared" si="279"/>
        <v>0</v>
      </c>
      <c r="AL29" s="330">
        <f t="shared" si="280"/>
        <v>0</v>
      </c>
      <c r="AM29" s="330">
        <f t="shared" si="281"/>
        <v>0</v>
      </c>
      <c r="AN29" s="330">
        <f t="shared" si="282"/>
        <v>0</v>
      </c>
      <c r="AO29" s="330">
        <f t="shared" si="283"/>
        <v>0</v>
      </c>
      <c r="AP29" s="330">
        <f t="shared" si="338"/>
        <v>0</v>
      </c>
      <c r="AQ29" s="330">
        <f t="shared" si="339"/>
        <v>0</v>
      </c>
      <c r="AR29" s="330">
        <f t="shared" si="340"/>
        <v>0</v>
      </c>
      <c r="AS29" s="330">
        <f t="shared" si="341"/>
        <v>0</v>
      </c>
      <c r="AT29" s="739">
        <f t="shared" si="284"/>
        <v>0</v>
      </c>
      <c r="AU29" s="326"/>
      <c r="AV29" s="705">
        <f>COUNTIF(beosztás!$BP31:$CT31,"DE")*8</f>
        <v>0</v>
      </c>
      <c r="AW29" s="706">
        <f>COUNTIF(beosztás!$BP31:$CT31,"DU")*8</f>
        <v>0</v>
      </c>
      <c r="AX29" s="706">
        <f>COUNTIF(beosztás!$BP31:$CT31,"ÉJ")*8</f>
        <v>0</v>
      </c>
      <c r="AY29" s="706">
        <f>COUNTIF(beosztás!$BP31:$CT31,"N")*12</f>
        <v>0</v>
      </c>
      <c r="AZ29" s="706">
        <f>COUNTIF(beosztás!$BP31:$CT31,"é")*12</f>
        <v>0</v>
      </c>
      <c r="BA29" s="706">
        <f>SUM(beosztás!$BP31:$CT31)</f>
        <v>0</v>
      </c>
      <c r="BB29" s="706">
        <f>COUNTIF(beosztás!$BP31:$CT31,"FÜ")*8</f>
        <v>0</v>
      </c>
      <c r="BC29" s="895">
        <f>(COUNTIF(beosztás!$BP31:$CT31,"SN")*12)+(COUNTIF(beosztás!$BP31:$CT31,"SDE")*8)+(COUNTIF(beosztás!$BP31:$CT31,"SDU")*8)+(COUNTIF(beosztás!$BP31:$CT31,"SÉ")*12)+(COUNTIF(beosztás!$BP31:$CT31,"SÉJ")*8)+(COUNTIF(beosztás!$BP31:$CT31,"S1")*1)+(COUNTIF(beosztás!$BP31:$CT31,"S2")*2)+(COUNTIF(beosztás!$BP31:$CT31,"S3")*3)+(COUNTIF(beosztás!$BP31:$CT31,"S4")*4)+(COUNTIF(beosztás!$BP31:$CT31,"S5")*5)+(COUNTIF(beosztás!$BP31:$CT31,"S6")*6)+(COUNTIF(beosztás!$BP31:$CT31,"S7")*7)+(COUNTIF(beosztás!$BP31:$CT31,"S8")*8)+(COUNTIF(beosztás!$BP31:$CT31,"S9")*9)+(COUNTIF(beosztás!$BP31:$CT31,"S10")*10)+(COUNTIF(beosztás!$BP31:$CT31,"S11")*11)+(COUNTIF(beosztás!$BP31:$CT31,"S12")*12)</f>
        <v>8</v>
      </c>
      <c r="BD29" s="706">
        <f>COUNTIF(beosztás!$BP31:$CT31,"BN")*12+COUNTIF(beosztás!$BP31:$CT31,"BÉ")*12+COUNTIF(beosztás!$BP31:$CT31,"BDE")*8+COUNTIF(beosztás!$BP31:$CT31,"BDU")*8+COUNTIF(beosztás!$BP31:$CT31,"BÉJ")*8+COUNTIF(beosztás!$BP31:$CT31,"B1")*1+COUNTIF(beosztás!$BP31:$CT31,"B2")*2+COUNTIF(beosztás!$BP31:$CT31,"B3")*3+COUNTIF(beosztás!$BP31:$CT31,"B5")*5+COUNTIF(beosztás!$BP31:$CT31,"B6")*6+COUNTIF(beosztás!$BP31:$CT31,"B7")*7+COUNTIF(beosztás!$BP31:$CT31,"B8")*8+COUNTIF(beosztás!$BP31:$CT31,"B9")*9+COUNTIF(beosztás!$BP31:$CT31,"B10")*10+COUNTIF(beosztás!$BP31:$CT31,"B11")*11+COUNTIF(beosztás!$BP31:$CT31,"B12")*12+COUNTIF(beosztás!$BP31:$CT31,"BP")*0</f>
        <v>0</v>
      </c>
      <c r="BE29" s="330">
        <f t="shared" si="285"/>
        <v>8</v>
      </c>
      <c r="BF29" s="706">
        <f>IF(C29="",0,alapadatok!$AN$4)</f>
        <v>0</v>
      </c>
      <c r="BG29" s="330">
        <f t="shared" si="342"/>
        <v>8</v>
      </c>
      <c r="BH29" s="739">
        <f t="shared" si="286"/>
        <v>8</v>
      </c>
      <c r="BI29" s="325"/>
      <c r="BJ29" s="705">
        <f>COUNTIF(beosztás!$CU31:$DX31,"DE")*8</f>
        <v>0</v>
      </c>
      <c r="BK29" s="706">
        <f>COUNTIF(beosztás!$CU31:$DX31,"DU")*8</f>
        <v>0</v>
      </c>
      <c r="BL29" s="706">
        <f>COUNTIF(beosztás!$CU31:$DX31,"ÉJ")*8</f>
        <v>0</v>
      </c>
      <c r="BM29" s="706">
        <f>COUNTIF(beosztás!$CU31:$DX31,"N")*12</f>
        <v>0</v>
      </c>
      <c r="BN29" s="706">
        <f>COUNTIF(beosztás!$CU31:$DX31,"É")*12</f>
        <v>0</v>
      </c>
      <c r="BO29" s="706">
        <f>SUM(beosztás!$CU31:$DX31)</f>
        <v>0</v>
      </c>
      <c r="BP29" s="895">
        <f>(COUNTIF(beosztás!$CU31:$DX31,"SN")*12)+(COUNTIF(beosztás!$CU31:$DX31,"SDE")*8)+(COUNTIF(beosztás!$CU31:$DX31,"SDU")*8)+(COUNTIF(beosztás!$CU31:$DX31,"SÉ")*12)+(COUNTIF(beosztás!$CU31:$DX31,"SÉJ")*8)+(COUNTIF(beosztás!$CU31:$DX31,"S1")*1)+(COUNTIF(beosztás!$CU31:$DX31,"S2")*2)+(COUNTIF(beosztás!$CU31:$DX31,"S3")*3)+(COUNTIF(beosztás!$CU31:$DX31,"S4")*4)+(COUNTIF(beosztás!$CU31:$DX31,"S5")*5)+(COUNTIF(beosztás!$CU31:$DX31,"S6")*6)+(COUNTIF(beosztás!$CU31:$DX31,"S7")*7)+(COUNTIF(beosztás!$CU31:$DX31,"S8")*8)+(COUNTIF(beosztás!$CU31:$DX31,"S9")*9)+(COUNTIF(beosztás!$CU31:$DX31,"S10")*10)+(COUNTIF(beosztás!$CU31:$DX31,"S11")*11)+(COUNTIF(beosztás!$CU31:$DX31,"S12")*12)</f>
        <v>0</v>
      </c>
      <c r="BQ29" s="706">
        <f>COUNTIF(beosztás!$CU31:$DX31,"FÜ")*8</f>
        <v>0</v>
      </c>
      <c r="BR29" s="706">
        <f>COUNTIF(beosztás!$CU31:$DX31,"BN")*12+COUNTIF(beosztás!$CU31:$DX31,"BÉ")*12+COUNTIF(beosztás!$CU31:$DX31,"BDE")*8+COUNTIF(beosztás!$CU31:$DX31,"BDU")*8+COUNTIF(beosztás!$CU31:$DX31,"BÉJ")*8+COUNTIF(beosztás!$CU31:$DX31,"B1")*1+COUNTIF(beosztás!$CU31:$DX31,"B2")*2+COUNTIF(beosztás!$CU31:$DX31,"B3")*3+COUNTIF(beosztás!$CU31:$DX31,"B5")*5+COUNTIF(beosztás!$CU31:$DX31,"B6")*6+COUNTIF(beosztás!$CU31:$DX31,"B7")*7+COUNTIF(beosztás!$CU31:$DX31,"B8")*8+COUNTIF(beosztás!$CU31:$DX31,"B9")*9+COUNTIF(beosztás!$CU31:$DX31,"B10")*10+COUNTIF(beosztás!$CU31:$DX31,"B11")*11+COUNTIF(beosztás!$CU31:$DX31,"B12")*12+COUNTIF(beosztás!$CU31:$DX31,"BP")*0</f>
        <v>0</v>
      </c>
      <c r="BS29" s="330">
        <f t="shared" si="343"/>
        <v>0</v>
      </c>
      <c r="BT29" s="706">
        <f>IF(C29="",0,alapadatok!$AN$5)</f>
        <v>0</v>
      </c>
      <c r="BU29" s="330">
        <f t="shared" si="344"/>
        <v>0</v>
      </c>
      <c r="BV29" s="739">
        <f t="shared" si="287"/>
        <v>0</v>
      </c>
      <c r="BW29" s="325"/>
      <c r="BX29" s="329">
        <f t="shared" si="345"/>
        <v>0</v>
      </c>
      <c r="BY29" s="330">
        <f t="shared" si="346"/>
        <v>0</v>
      </c>
      <c r="BZ29" s="330">
        <f t="shared" si="347"/>
        <v>0</v>
      </c>
      <c r="CA29" s="330">
        <f t="shared" si="348"/>
        <v>0</v>
      </c>
      <c r="CB29" s="330">
        <f t="shared" si="349"/>
        <v>0</v>
      </c>
      <c r="CC29" s="330">
        <f t="shared" si="350"/>
        <v>0</v>
      </c>
      <c r="CD29" s="330">
        <f t="shared" si="351"/>
        <v>8</v>
      </c>
      <c r="CE29" s="330">
        <f t="shared" si="352"/>
        <v>0</v>
      </c>
      <c r="CF29" s="330">
        <f t="shared" si="353"/>
        <v>0</v>
      </c>
      <c r="CG29" s="330">
        <f t="shared" si="354"/>
        <v>8</v>
      </c>
      <c r="CH29" s="330">
        <f t="shared" si="355"/>
        <v>0</v>
      </c>
      <c r="CI29" s="330">
        <f t="shared" si="356"/>
        <v>8</v>
      </c>
      <c r="CJ29" s="739">
        <f t="shared" si="294"/>
        <v>8</v>
      </c>
      <c r="CK29" s="326"/>
      <c r="CL29" s="705">
        <f>COUNTIF(beosztás!$DY31:$FC31,"DE")*8</f>
        <v>0</v>
      </c>
      <c r="CM29" s="706">
        <f>COUNTIF(beosztás!$DY31:$FC31,"DU")*8</f>
        <v>0</v>
      </c>
      <c r="CN29" s="706">
        <f>COUNTIF(beosztás!$DY31:$FC31,"ÉJ")*8</f>
        <v>0</v>
      </c>
      <c r="CO29" s="706">
        <f>COUNTIF(beosztás!$DY31:$FC31,"N")*12</f>
        <v>0</v>
      </c>
      <c r="CP29" s="706">
        <f>COUNTIF(beosztás!$DY31:$FC31,"é")*12</f>
        <v>0</v>
      </c>
      <c r="CQ29" s="706">
        <f>SUM(beosztás!$DY31:$FC31)</f>
        <v>0</v>
      </c>
      <c r="CR29" s="706">
        <f>COUNTIF(beosztás!$DY31:$FC31,"FÜ")*8</f>
        <v>0</v>
      </c>
      <c r="CS29" s="895">
        <f>(COUNTIF(beosztás!$DY31:$FC31,"SN")*12)+(COUNTIF(beosztás!$DY31:$FC31,"SDE")*8)+(COUNTIF(beosztás!$DY31:$FC31,"SDU")*8)+(COUNTIF(beosztás!$DY31:$FC31,"SÉ")*12)+(COUNTIF(beosztás!$DY31:$FC31,"SÉJ")*8)+(COUNTIF(beosztás!$DY31:$FC31,"S1")*1)+(COUNTIF(beosztás!$DY31:$FC31,"S2")*2)+(COUNTIF(beosztás!$DY31:$FC31,"S3")*3)+(COUNTIF(beosztás!$DY31:$FC31,"S4")*4)+(COUNTIF(beosztás!$DY31:$FC31,"S5")*5)+(COUNTIF(beosztás!$DY31:$FC31,"S6")*6)+(COUNTIF(beosztás!$DY31:$FC31,"S7")*7)+(COUNTIF(beosztás!$DY31:$FC31,"S8")*8)+(COUNTIF(beosztás!$DY31:$FC31,"S9")*9)+(COUNTIF(beosztás!$DY31:$FC31,"S10")*10)+(COUNTIF(beosztás!$DY31:$FC31,"S11")*11)+(COUNTIF(beosztás!$DY31:$FC31,"S12")*12)</f>
        <v>0</v>
      </c>
      <c r="CT29" s="706">
        <f>COUNTIF(beosztás!$DY31:$FC31,"BN")*12+COUNTIF(beosztás!$DY31:$FC31,"BÉ")*12+COUNTIF(beosztás!$DY31:$FC31,"BDE")*8+COUNTIF(beosztás!$DY31:$FC31,"BDU")*8+COUNTIF(beosztás!$DY31:$FC31,"BÉJ")*8+COUNTIF(beosztás!$DY31:$FC31,"B1")*1+COUNTIF(beosztás!$DY31:$FC31,"B2")*2+COUNTIF(beosztás!$DY31:$FC31,"B3")*3+COUNTIF(beosztás!$DY31:$FC31,"B5")*5+COUNTIF(beosztás!$DY31:$FC31,"B6")*6+COUNTIF(beosztás!$DY31:$FC31,"B7")*7+COUNTIF(beosztás!$DY31:$FC31,"B8")*8+COUNTIF(beosztás!$DY31:$FC31,"B9")*9+COUNTIF(beosztás!$DY31:$FC31,"B10")*10+COUNTIF(beosztás!$DY31:$FC31,"B11")*11+COUNTIF(beosztás!$DY31:$FC31,"B12")*12+COUNTIF(beosztás!$DY31:$FC31,"BP")*0</f>
        <v>0</v>
      </c>
      <c r="CU29" s="330">
        <f t="shared" si="357"/>
        <v>0</v>
      </c>
      <c r="CV29" s="706">
        <f>IF(C29="",0,alapadatok!$AN$6)</f>
        <v>0</v>
      </c>
      <c r="CW29" s="330">
        <f t="shared" si="358"/>
        <v>0</v>
      </c>
      <c r="CX29" s="905">
        <f t="shared" si="295"/>
        <v>0</v>
      </c>
      <c r="CY29" s="325"/>
      <c r="CZ29" s="705">
        <f>COUNTIF(beosztás!$FD31:$GG31,"DE")*8</f>
        <v>0</v>
      </c>
      <c r="DA29" s="706">
        <f>COUNTIF(beosztás!$FD31:$GG31,"DU")*8</f>
        <v>0</v>
      </c>
      <c r="DB29" s="706">
        <f>COUNTIF(beosztás!$FD31:$GG31,"ÉJ")*8</f>
        <v>0</v>
      </c>
      <c r="DC29" s="706">
        <f>COUNTIF(beosztás!$FD31:$GG31,"N")*12</f>
        <v>0</v>
      </c>
      <c r="DD29" s="706">
        <f>COUNTIF(beosztás!$FD31:$GG31,"É")*12</f>
        <v>0</v>
      </c>
      <c r="DE29" s="706">
        <f>SUM(beosztás!$FD31:$GG31)</f>
        <v>0</v>
      </c>
      <c r="DF29" s="895">
        <f>(COUNTIF(beosztás!$FD31:$GG31,"SN")*12)+(COUNTIF(beosztás!$FD31:$GG31,"SDE")*8)+(COUNTIF(beosztás!$FD31:$GG31,"SDU")*8)+(COUNTIF(beosztás!$FD31:$GG31,"SÉ")*12)+(COUNTIF(beosztás!$FD31:$GG31,"SÉJ")*8)+(COUNTIF(beosztás!$FD31:$GG31,"S1")*1)+(COUNTIF(beosztás!$FD31:$GG31,"S2")*2)+(COUNTIF(beosztás!$FD31:$GG31,"S3")*3)+(COUNTIF(beosztás!$FD31:$GG31,"S4")*4)+(COUNTIF(beosztás!$FD31:$GG31,"S5")*5)+(COUNTIF(beosztás!$FD31:$GG31,"S6")*6)+(COUNTIF(beosztás!$FD31:$GG31,"S7")*7)+(COUNTIF(beosztás!$FD31:$GG31,"S8")*8)+(COUNTIF(beosztás!$FD31:$GG31,"S9")*9)+(COUNTIF(beosztás!$FD31:$GG31,"S10")*10)+(COUNTIF(beosztás!$FD31:$GG31,"S11")*11)+(COUNTIF(beosztás!$FD31:$GG31,"S12")*12)</f>
        <v>0</v>
      </c>
      <c r="DG29" s="706">
        <f>COUNTIF(beosztás!$FD31:$GG31,"FÜ")*8</f>
        <v>0</v>
      </c>
      <c r="DH29" s="706">
        <f>COUNTIF(beosztás!$FD31:$GG31,"BN")*12+COUNTIF(beosztás!$FD31:$GG31,"BÉ")*12+COUNTIF(beosztás!$FD31:$GG31,"BDE")*8+COUNTIF(beosztás!$FD31:$GG31,"BDU")*8+COUNTIF(beosztás!$FD31:$GG31,"BÉJ")*8+COUNTIF(beosztás!$FD31:$GG31,"B1")*1+COUNTIF(beosztás!$FD31:$GG31,"B2")*2+COUNTIF(beosztás!$FD31:$GG31,"B3")*3+COUNTIF(beosztás!$FD31:$GG31,"B5")*5+COUNTIF(beosztás!$FD31:$GG31,"B6")*6+COUNTIF(beosztás!$FD31:$GG31,"B7")*7+COUNTIF(beosztás!$FD31:$GG31,"B8")*8+COUNTIF(beosztás!$FD31:$GG31,"B9")*9+COUNTIF(beosztás!$FD31:$GG31,"B10")*10+COUNTIF(beosztás!$FD31:$GG31,"B11")*11+COUNTIF(beosztás!$FD31:$GG31,"B12")*12+COUNTIF(beosztás!$FD31:$GG31,"BP")*0</f>
        <v>0</v>
      </c>
      <c r="DI29" s="330">
        <f t="shared" si="296"/>
        <v>0</v>
      </c>
      <c r="DJ29" s="706">
        <f>IF(C29="",0,alapadatok!$AN$7)</f>
        <v>0</v>
      </c>
      <c r="DK29" s="330">
        <f t="shared" si="359"/>
        <v>0</v>
      </c>
      <c r="DL29" s="739">
        <f t="shared" si="297"/>
        <v>0</v>
      </c>
      <c r="DM29" s="325"/>
      <c r="DN29" s="329">
        <f t="shared" si="360"/>
        <v>0</v>
      </c>
      <c r="DO29" s="330">
        <f t="shared" si="361"/>
        <v>0</v>
      </c>
      <c r="DP29" s="330">
        <f t="shared" si="362"/>
        <v>0</v>
      </c>
      <c r="DQ29" s="330">
        <f t="shared" si="363"/>
        <v>0</v>
      </c>
      <c r="DR29" s="330">
        <f t="shared" si="364"/>
        <v>0</v>
      </c>
      <c r="DS29" s="330">
        <f t="shared" si="365"/>
        <v>0</v>
      </c>
      <c r="DT29" s="330">
        <f t="shared" si="366"/>
        <v>0</v>
      </c>
      <c r="DU29" s="330">
        <f t="shared" si="367"/>
        <v>0</v>
      </c>
      <c r="DV29" s="330">
        <f t="shared" si="368"/>
        <v>0</v>
      </c>
      <c r="DW29" s="330">
        <f t="shared" si="369"/>
        <v>0</v>
      </c>
      <c r="DX29" s="330">
        <f t="shared" si="370"/>
        <v>0</v>
      </c>
      <c r="DY29" s="330">
        <f t="shared" si="371"/>
        <v>0</v>
      </c>
      <c r="DZ29" s="905">
        <f t="shared" si="304"/>
        <v>0</v>
      </c>
      <c r="EA29" s="326"/>
      <c r="EB29" s="705">
        <f>COUNTIF(beosztás!$GH31:$HL31,"DE")*8</f>
        <v>0</v>
      </c>
      <c r="EC29" s="706">
        <f>COUNTIF(beosztás!$GH31:$HL31,"DU")*8</f>
        <v>0</v>
      </c>
      <c r="ED29" s="706">
        <f>COUNTIF(beosztás!$GH31:$HL31,"ÉJ")*8</f>
        <v>0</v>
      </c>
      <c r="EE29" s="706">
        <f>COUNTIF(beosztás!$GH31:$HL31,"N")*12</f>
        <v>0</v>
      </c>
      <c r="EF29" s="706">
        <f>COUNTIF(beosztás!$GH31:$HL31,"é")*12</f>
        <v>0</v>
      </c>
      <c r="EG29" s="706">
        <f>SUM(beosztás!$GH31:$HL31)</f>
        <v>0</v>
      </c>
      <c r="EH29" s="706">
        <f>COUNTIF(beosztás!$GH31:$HL31,"FÜ")*8</f>
        <v>0</v>
      </c>
      <c r="EI29" s="895">
        <f>(COUNTIF(beosztás!$GH31:$HL31,"SN")*12)+(COUNTIF(beosztás!$GH31:$HL31,"SDE")*8)+(COUNTIF(beosztás!$GH31:$HL31,"SDU")*8)+(COUNTIF(beosztás!$GH31:$HL31,"SÉ")*12)+(COUNTIF(beosztás!$GH31:$HL31,"SÉJ")*8)+(COUNTIF(beosztás!$GH31:$HL31,"S1")*1)+(COUNTIF(beosztás!$GH31:$HL31,"S2")*2)+(COUNTIF(beosztás!$GH31:$HL31,"S3")*3)+(COUNTIF(beosztás!$GH31:$HL31,"S4")*4)+(COUNTIF(beosztás!$GH31:$HL31,"S5")*5)+(COUNTIF(beosztás!$GH31:$HL31,"S6")*6)+(COUNTIF(beosztás!$GH31:$HL31,"S7")*7)+(COUNTIF(beosztás!$GH31:$HL31,"S8")*8)+(COUNTIF(beosztás!$GH31:$HL31,"S9")*9)+(COUNTIF(beosztás!$GH31:$HL31,"S10")*10)+(COUNTIF(beosztás!$GH31:$HL31,"S11")*11)+(COUNTIF(beosztás!$GH31:$HL31,"S12")*12)</f>
        <v>0</v>
      </c>
      <c r="EJ29" s="706">
        <f>COUNTIF(beosztás!$GH31:$HL31,"BN")*12+COUNTIF(beosztás!$GH31:$HL31,"BÉ")*12+COUNTIF(beosztás!$GH31:$HL31,"BDE")*8+COUNTIF(beosztás!$GH31:$HL31,"BDU")*8+COUNTIF(beosztás!$GH31:$HL31,"BÉJ")*8+COUNTIF(beosztás!$GH31:$HL31,"B1")*1+COUNTIF(beosztás!$GH31:$HL31,"B2")*2+COUNTIF(beosztás!$GH31:$HL31,"B3")*3+COUNTIF(beosztás!$GH31:$HL31,"B5")*5+COUNTIF(beosztás!$GH31:$HL31,"B6")*6+COUNTIF(beosztás!$GH31:$HL31,"B7")*7+COUNTIF(beosztás!$GH31:$HL31,"B8")*8+COUNTIF(beosztás!$GH31:$HL31,"B9")*9+COUNTIF(beosztás!$GH31:$HL31,"B10")*10+COUNTIF(beosztás!$GH31:$HL31,"B11")*11+COUNTIF(beosztás!$GH31:$HL31,"B12")*12+COUNTIF(beosztás!$GH31:$HL31,"BP")*0</f>
        <v>0</v>
      </c>
      <c r="EK29" s="330">
        <f t="shared" si="372"/>
        <v>0</v>
      </c>
      <c r="EL29" s="706">
        <f>IF(C29="",0,alapadatok!$AN$8)</f>
        <v>0</v>
      </c>
      <c r="EM29" s="330">
        <f t="shared" si="373"/>
        <v>0</v>
      </c>
      <c r="EN29" s="905">
        <f t="shared" si="305"/>
        <v>0</v>
      </c>
      <c r="EO29" s="325"/>
      <c r="EP29" s="705">
        <f>COUNTIF(beosztás!$HM31:$IQ31,"DE")*8</f>
        <v>0</v>
      </c>
      <c r="EQ29" s="706">
        <f>COUNTIF(beosztás!$HM31:$IQ31,"DU")*8</f>
        <v>0</v>
      </c>
      <c r="ER29" s="706">
        <f>COUNTIF(beosztás!$HM31:$IQ31,"ÉJ")*8</f>
        <v>0</v>
      </c>
      <c r="ES29" s="706">
        <f>COUNTIF(beosztás!$HM31:$IQ31,"N")*12</f>
        <v>0</v>
      </c>
      <c r="ET29" s="706">
        <f>COUNTIF(beosztás!$HM31:$IQ31,"É")*12</f>
        <v>0</v>
      </c>
      <c r="EU29" s="706">
        <f>SUM(beosztás!$HM31:$IQ31)</f>
        <v>0</v>
      </c>
      <c r="EV29" s="895">
        <f>(COUNTIF(beosztás!$HM31:$IQ31,"SN")*12)+(COUNTIF(beosztás!$HM31:$IQ31,"SDE")*8)+(COUNTIF(beosztás!$HM31:$IQ31,"SDU")*8)+(COUNTIF(beosztás!$HM31:$IQ31,"SÉ")*12)+(COUNTIF(beosztás!$HM31:$IQ31,"SÉJ")*8)+(COUNTIF(beosztás!$HM31:$IQ31,"S1")*1)+(COUNTIF(beosztás!$HM31:$IQ31,"S2")*2)+(COUNTIF(beosztás!$HM31:$IQ31,"S3")*3)+(COUNTIF(beosztás!$HM31:$IQ31,"S4")*4)+(COUNTIF(beosztás!$HM31:$IQ31,"S5")*5)+(COUNTIF(beosztás!$HM31:$IQ31,"S6")*6)+(COUNTIF(beosztás!$HM31:$IQ31,"S7")*7)+(COUNTIF(beosztás!$HM31:$IQ31,"S8")*8)+(COUNTIF(beosztás!$HM31:$IQ31,"S9")*9)+(COUNTIF(beosztás!$HM31:$IQ31,"S10")*10)+(COUNTIF(beosztás!$HM31:$IQ31,"S11")*11)+(COUNTIF(beosztás!$HM31:$IQ31,"S12")*12)</f>
        <v>0</v>
      </c>
      <c r="EW29" s="706">
        <f>COUNTIF(beosztás!$HM31:$IQ31,"FÜ")*8</f>
        <v>0</v>
      </c>
      <c r="EX29" s="706">
        <f>COUNTIF(beosztás!$HM31:$IQ31,"BN")*12+COUNTIF(beosztás!$HM31:$IQ31,"BÉ")*12+COUNTIF(beosztás!$HM31:$IQ31,"BDE")*8+COUNTIF(beosztás!$HM31:$IQ31,"BDU")*8+COUNTIF(beosztás!$HM31:$IQ31,"BÉJ")*8+COUNTIF(beosztás!$HM31:$IQ31,"B1")*1+COUNTIF(beosztás!$HM31:$IQ31,"B2")*2+COUNTIF(beosztás!$HM31:$IQ31,"B3")*3+COUNTIF(beosztás!$HM31:$IQ31,"B5")*5+COUNTIF(beosztás!$HM31:$IQ31,"B6")*6+COUNTIF(beosztás!$HM31:$IQ31,"B7")*7+COUNTIF(beosztás!$HM31:$IQ31,"B8")*8+COUNTIF(beosztás!$HM31:$IQ31,"B9")*9+COUNTIF(beosztás!$HM31:$IQ31,"B10")*10+COUNTIF(beosztás!$HM31:$IQ31,"B11")*11+COUNTIF(beosztás!$HM31:$IQ31,"B12")*12+COUNTIF(beosztás!$HM31:$IQ31,"BP")*0</f>
        <v>0</v>
      </c>
      <c r="EY29" s="330">
        <f t="shared" si="306"/>
        <v>0</v>
      </c>
      <c r="EZ29" s="706">
        <f>IF(C29="",0,alapadatok!$AN$9)</f>
        <v>0</v>
      </c>
      <c r="FA29" s="330">
        <f t="shared" si="374"/>
        <v>0</v>
      </c>
      <c r="FB29" s="905">
        <f t="shared" si="307"/>
        <v>0</v>
      </c>
      <c r="FC29" s="325"/>
      <c r="FD29" s="329">
        <f t="shared" si="375"/>
        <v>0</v>
      </c>
      <c r="FE29" s="330">
        <f t="shared" si="376"/>
        <v>0</v>
      </c>
      <c r="FF29" s="330">
        <f t="shared" si="377"/>
        <v>0</v>
      </c>
      <c r="FG29" s="330">
        <f t="shared" si="378"/>
        <v>0</v>
      </c>
      <c r="FH29" s="330">
        <f t="shared" si="379"/>
        <v>0</v>
      </c>
      <c r="FI29" s="330">
        <f t="shared" si="380"/>
        <v>0</v>
      </c>
      <c r="FJ29" s="330">
        <f t="shared" si="381"/>
        <v>0</v>
      </c>
      <c r="FK29" s="330">
        <f t="shared" si="382"/>
        <v>0</v>
      </c>
      <c r="FL29" s="330">
        <f t="shared" si="383"/>
        <v>0</v>
      </c>
      <c r="FM29" s="330">
        <f t="shared" si="384"/>
        <v>0</v>
      </c>
      <c r="FN29" s="330">
        <f t="shared" si="385"/>
        <v>0</v>
      </c>
      <c r="FO29" s="330">
        <f t="shared" si="386"/>
        <v>0</v>
      </c>
      <c r="FP29" s="905">
        <f t="shared" si="314"/>
        <v>0</v>
      </c>
      <c r="FQ29" s="326"/>
      <c r="FR29" s="705">
        <f>COUNTIF(beosztás!$IR31:$JU31,"DE")*8</f>
        <v>0</v>
      </c>
      <c r="FS29" s="706">
        <f>COUNTIF(beosztás!$IR31:$JU31,"DU")*8</f>
        <v>0</v>
      </c>
      <c r="FT29" s="706">
        <f>COUNTIF(beosztás!$IR31:$JU31,"ÉJ")*8</f>
        <v>0</v>
      </c>
      <c r="FU29" s="706">
        <f>COUNTIF(beosztás!$IR31:$JU31,"N")*12</f>
        <v>0</v>
      </c>
      <c r="FV29" s="706">
        <f>COUNTIF(beosztás!$IR31:$JU31,"é")*12</f>
        <v>0</v>
      </c>
      <c r="FW29" s="706">
        <f>SUM(beosztás!$IR31:$JU31)</f>
        <v>0</v>
      </c>
      <c r="FX29" s="706">
        <f>COUNTIF(beosztás!$IR31:$JU31,"FÜ")*8</f>
        <v>0</v>
      </c>
      <c r="FY29" s="895">
        <f>(COUNTIF(beosztás!$IR31:$JU31,"SN")*12)+(COUNTIF(beosztás!$IR31:$JU31,"SDE")*8)+(COUNTIF(beosztás!$IR31:$JU31,"SDU")*8)+(COUNTIF(beosztás!$IR31:$JU31,"SÉ")*12)+(COUNTIF(beosztás!$IR31:$JU31,"SÉJ")*8)+(COUNTIF(beosztás!$IR31:$JU31,"S1")*1)+(COUNTIF(beosztás!$IR31:$JU31,"S2")*2)+(COUNTIF(beosztás!$IR31:$JU31,"S3")*3)+(COUNTIF(beosztás!$IR31:$JU31,"S4")*4)+(COUNTIF(beosztás!$IR31:$JU31,"S5")*5)+(COUNTIF(beosztás!$IR31:$JU31,"S6")*6)+(COUNTIF(beosztás!$IR31:$JU31,"S7")*7)+(COUNTIF(beosztás!$IR31:$JU31,"S8")*8)+(COUNTIF(beosztás!$IR31:$JU31,"S9")*9)+(COUNTIF(beosztás!$IR31:$JU31,"S10")*10)+(COUNTIF(beosztás!$IR31:$JU31,"S11")*11)+(COUNTIF(beosztás!$IR31:$JU31,"S12")*12)</f>
        <v>0</v>
      </c>
      <c r="FZ29" s="706">
        <f>COUNTIF(beosztás!$IR31:$JU31,"BN")*12+COUNTIF(beosztás!$IR31:$JU31,"BÉ")*12+COUNTIF(beosztás!$IR31:$JU31,"BDE")*8+COUNTIF(beosztás!$IR31:$JU31,"BDU")*8+COUNTIF(beosztás!$IR31:$JU31,"BÉJ")*8+COUNTIF(beosztás!$IR31:$JU31,"B1")*1+COUNTIF(beosztás!$IR31:$JU31,"B2")*2+COUNTIF(beosztás!$IR31:$JU31,"B3")*3+COUNTIF(beosztás!$IR31:$JU31,"B5")*5+COUNTIF(beosztás!$IR31:$JU31,"B6")*6+COUNTIF(beosztás!$IR31:$JU31,"B7")*7+COUNTIF(beosztás!$IR31:$JU31,"B8")*8+COUNTIF(beosztás!$IR31:$JU31,"B9")*9+COUNTIF(beosztás!$IR31:$JU31,"B10")*10+COUNTIF(beosztás!$IR31:$JU31,"B11")*11+COUNTIF(beosztás!$IR31:$JU31,"B12")*12+COUNTIF(beosztás!$IR31:$JU31,"BP")*0</f>
        <v>0</v>
      </c>
      <c r="GA29" s="330">
        <f t="shared" si="387"/>
        <v>0</v>
      </c>
      <c r="GB29" s="706">
        <f>IF(C29="",0,alapadatok!$AN$10)</f>
        <v>0</v>
      </c>
      <c r="GC29" s="330">
        <f t="shared" si="388"/>
        <v>0</v>
      </c>
      <c r="GD29" s="905">
        <f t="shared" si="315"/>
        <v>0</v>
      </c>
      <c r="GE29" s="327"/>
      <c r="GF29" s="705">
        <f>COUNTIF(beosztás!$JV31:$KZ31,"DE")*8</f>
        <v>0</v>
      </c>
      <c r="GG29" s="706">
        <f>COUNTIF(beosztás!$JV31:$KZ31,"DU")*8</f>
        <v>0</v>
      </c>
      <c r="GH29" s="706">
        <f>COUNTIF(beosztás!$JV31:$KZ31,"ÉJ")*8</f>
        <v>0</v>
      </c>
      <c r="GI29" s="706">
        <f>COUNTIF(beosztás!$JV31:$KZ31,"N")*12</f>
        <v>0</v>
      </c>
      <c r="GJ29" s="706">
        <f>COUNTIF(beosztás!$JV31:$KZ31,"É")*12</f>
        <v>0</v>
      </c>
      <c r="GK29" s="706">
        <f>SUM(beosztás!$JV31:$KZ31)</f>
        <v>0</v>
      </c>
      <c r="GL29" s="895">
        <f>(COUNTIF(beosztás!$JV31:$KZ31,"SN")*12)+(COUNTIF(beosztás!$JV31:$KZ31,"SDE")*8)+(COUNTIF(beosztás!$JV31:$KZ31,"SDU")*8)+(COUNTIF(beosztás!$JV31:$KZ31,"SÉ")*12)+(COUNTIF(beosztás!$JV31:$KZ31,"SÉJ")*8)+(COUNTIF(beosztás!$JV31:$KZ31,"S1")*1)+(COUNTIF(beosztás!$JV31:$KZ31,"S2")*2)+(COUNTIF(beosztás!$JV31:$KZ31,"S3")*3)+(COUNTIF(beosztás!$JV31:$KZ31,"S4")*4)+(COUNTIF(beosztás!$JV31:$KZ31,"S5")*5)+(COUNTIF(beosztás!$JV31:$KZ31,"S6")*6)+(COUNTIF(beosztás!$JV31:$KZ31,"S7")*7)+(COUNTIF(beosztás!$JV31:$KZ31,"S8")*8)+(COUNTIF(beosztás!$JV31:$KZ31,"S9")*9)+(COUNTIF(beosztás!$JV31:$KZ31,"S10")*10)+(COUNTIF(beosztás!$JV31:$KZ31,"S11")*11)+(COUNTIF(beosztás!$JV31:$KZ31,"S12")*12)</f>
        <v>0</v>
      </c>
      <c r="GM29" s="706">
        <f>COUNTIF(beosztás!$JV31:$KZ31,"FÜ")*8</f>
        <v>0</v>
      </c>
      <c r="GN29" s="706">
        <f>COUNTIF(beosztás!$JV31:$KZ31,"BN")*12+COUNTIF(beosztás!$JV31:$KZ31,"BÉ")*12+COUNTIF(beosztás!$JV31:$KZ31,"BDE")*8+COUNTIF(beosztás!$JV31:$KZ31,"BDU")*8+COUNTIF(beosztás!$JV31:$KZ31,"BÉJ")*8+COUNTIF(beosztás!$JV31:$KZ31,"B1")*1+COUNTIF(beosztás!$JV31:$KZ31,"B2")*2+COUNTIF(beosztás!$JV31:$KZ31,"B3")*3+COUNTIF(beosztás!$JV31:$KZ31,"B5")*5+COUNTIF(beosztás!$JV31:$KZ31,"B6")*6+COUNTIF(beosztás!$JV31:$KZ31,"B7")*7+COUNTIF(beosztás!$JV31:$KZ31,"B8")*8+COUNTIF(beosztás!$JV31:$KZ31,"B9")*9+COUNTIF(beosztás!$JV31:$KZ31,"B10")*10+COUNTIF(beosztás!$JV31:$KZ31,"B11")*11+COUNTIF(beosztás!$JV31:$KZ31,"B12")*12+COUNTIF(beosztás!$JV31:$KZ31,"BP")*0</f>
        <v>0</v>
      </c>
      <c r="GO29" s="330">
        <f t="shared" si="316"/>
        <v>0</v>
      </c>
      <c r="GP29" s="706">
        <f>IF(C29="",0,alapadatok!$AN$11)</f>
        <v>0</v>
      </c>
      <c r="GQ29" s="330">
        <f t="shared" si="389"/>
        <v>0</v>
      </c>
      <c r="GR29" s="905">
        <f t="shared" si="317"/>
        <v>0</v>
      </c>
      <c r="GS29" s="327"/>
      <c r="GT29" s="329">
        <f t="shared" si="390"/>
        <v>0</v>
      </c>
      <c r="GU29" s="330">
        <f t="shared" si="391"/>
        <v>0</v>
      </c>
      <c r="GV29" s="330">
        <f t="shared" si="392"/>
        <v>0</v>
      </c>
      <c r="GW29" s="330">
        <f t="shared" si="393"/>
        <v>0</v>
      </c>
      <c r="GX29" s="330">
        <f t="shared" si="394"/>
        <v>0</v>
      </c>
      <c r="GY29" s="330">
        <f t="shared" si="395"/>
        <v>0</v>
      </c>
      <c r="GZ29" s="330">
        <f t="shared" si="396"/>
        <v>0</v>
      </c>
      <c r="HA29" s="330">
        <f t="shared" si="397"/>
        <v>0</v>
      </c>
      <c r="HB29" s="330">
        <f t="shared" si="398"/>
        <v>0</v>
      </c>
      <c r="HC29" s="330">
        <f t="shared" si="399"/>
        <v>0</v>
      </c>
      <c r="HD29" s="330">
        <f t="shared" si="400"/>
        <v>0</v>
      </c>
      <c r="HE29" s="330">
        <f t="shared" si="401"/>
        <v>0</v>
      </c>
      <c r="HF29" s="905">
        <f t="shared" si="324"/>
        <v>0</v>
      </c>
      <c r="HG29" s="326"/>
      <c r="HH29" s="705">
        <f>COUNTIF(beosztás!$LA31:$MD31,"DE")*8</f>
        <v>0</v>
      </c>
      <c r="HI29" s="706">
        <f>COUNTIF(beosztás!$LA31:$MD31,"DU")*8</f>
        <v>0</v>
      </c>
      <c r="HJ29" s="706">
        <f>COUNTIF(beosztás!$LA31:$MD31,"ÉJ")*8</f>
        <v>0</v>
      </c>
      <c r="HK29" s="706">
        <f>COUNTIF(beosztás!$LA31:$MD31,"N")*12</f>
        <v>0</v>
      </c>
      <c r="HL29" s="706">
        <f>COUNTIF(beosztás!$LA31:$MD31,"é")*12</f>
        <v>0</v>
      </c>
      <c r="HM29" s="706">
        <f>SUM(beosztás!$LA31:$MD31)</f>
        <v>0</v>
      </c>
      <c r="HN29" s="706">
        <f>COUNTIF(beosztás!$LA31:$MD31,"FÜ")*8</f>
        <v>0</v>
      </c>
      <c r="HO29" s="895">
        <f>(COUNTIF(beosztás!$LA31:$MD31,"SN")*12)+(COUNTIF(beosztás!$LA31:$MD31,"SDE")*8)+(COUNTIF(beosztás!$LA31:$MD31,"SDU")*8)+(COUNTIF(beosztás!$LA31:$MD31,"SÉ")*12)+(COUNTIF(beosztás!$LA31:$MD31,"SÉJ")*8)+(COUNTIF(beosztás!$LA31:$MD31,"S1")*1)+(COUNTIF(beosztás!$LA31:$MD31,"S2")*2)+(COUNTIF(beosztás!$LA31:$MD31,"S3")*3)+(COUNTIF(beosztás!$LA31:$MD31,"S4")*4)+(COUNTIF(beosztás!$LA31:$MD31,"S5")*5)+(COUNTIF(beosztás!$LA31:$MD31,"S6")*6)+(COUNTIF(beosztás!$LA31:$MD31,"S7")*7)+(COUNTIF(beosztás!$LA31:$MD31,"S8")*8)+(COUNTIF(beosztás!$LA31:$MD31,"S9")*9)+(COUNTIF(beosztás!$LA31:$MD31,"S10")*10)+(COUNTIF(beosztás!$LA31:$MD31,"S11")*11)+(COUNTIF(beosztás!$LA31:$MD31,"S12")*12)</f>
        <v>0</v>
      </c>
      <c r="HP29" s="706">
        <f>COUNTIF(beosztás!$LA31:$MD31,"BN")*12+COUNTIF(beosztás!$LA31:$MD31,"BÉ")*12+COUNTIF(beosztás!$LA31:$MD31,"BDE")*8+COUNTIF(beosztás!$LA31:$MD31,"BDU")*8+COUNTIF(beosztás!$LA31:$MD31,"BÉJ")*8+COUNTIF(beosztás!$LA31:$MD31,"B1")*1+COUNTIF(beosztás!$LA31:$MD31,"B2")*2+COUNTIF(beosztás!$LA31:$MD31,"B3")*3+COUNTIF(beosztás!$KZ31:$MC31,"B5")*5+COUNTIF(beosztás!$KZ31:$MC31,"B6")*6+COUNTIF(beosztás!$KZ31:$MC31,"B7")*7+COUNTIF(beosztás!$KZ31:$MC31,"B8")*8+COUNTIF(beosztás!$LA31:$MD31,"B9")*9+COUNTIF(beosztás!$LA31:$MD31,"B10")*10+COUNTIF(beosztás!$LA31:$MD31,"B11")*11+COUNTIF(beosztás!$LA31:$MD31,"B12")*12+COUNTIF(beosztás!$LA31:$MD31,"BP")*0</f>
        <v>0</v>
      </c>
      <c r="HQ29" s="330">
        <f t="shared" si="402"/>
        <v>0</v>
      </c>
      <c r="HR29" s="706">
        <f>IF(C29="",0,alapadatok!$AN$12)</f>
        <v>0</v>
      </c>
      <c r="HS29" s="330">
        <f t="shared" si="403"/>
        <v>0</v>
      </c>
      <c r="HT29" s="905">
        <f t="shared" si="325"/>
        <v>0</v>
      </c>
      <c r="HU29" s="327"/>
      <c r="HV29" s="705">
        <f>COUNTIF(beosztás!$ME31:$NI31,"DE")*8</f>
        <v>0</v>
      </c>
      <c r="HW29" s="706">
        <f>COUNTIF(beosztás!$ME31:$NI31,"DU")*8</f>
        <v>0</v>
      </c>
      <c r="HX29" s="706">
        <f>COUNTIF(beosztás!$ME31:$NI31,"ÉJ")*8</f>
        <v>0</v>
      </c>
      <c r="HY29" s="706">
        <f>COUNTIF(beosztás!$ME31:$NI31,"N")*12</f>
        <v>0</v>
      </c>
      <c r="HZ29" s="706">
        <f>COUNTIF(beosztás!$ME31:$NI31,"É")*12</f>
        <v>0</v>
      </c>
      <c r="IA29" s="706">
        <f>SUM(beosztás!$ME31:$NI31)</f>
        <v>0</v>
      </c>
      <c r="IB29" s="706">
        <f>(COUNTIF(beosztás!$ME31:$NI31,"SN")*12)+(COUNTIF(beosztás!$ME31:$NI31,"SDE")*8)+(COUNTIF(beosztás!$ME31:$NI31,"SDU")*8)+(COUNTIF(beosztás!$ME31:$NI31,"SÉ")*12)+(COUNTIF(beosztás!$ME31:$NI31,"SÉJ")*8)+(COUNTIF(beosztás!$ME31:$NI31,"S1")*1)+(COUNTIF(beosztás!$ME31:$NI31,"S2")*2)+(COUNTIF(beosztás!$ME31:$NI31,"S3")*3)+(COUNTIF(beosztás!$ME31:$NI31,"S4")*4)+(COUNTIF(beosztás!$ME31:$NI31,"S5")*5)+(COUNTIF(beosztás!$ME31:$NI31,"S6")*6)+(COUNTIF(beosztás!$ME31:$NI31,"S7")*7)+(COUNTIF(beosztás!$ME31:$NI31,"S8")*8)+(COUNTIF(beosztás!$ME31:$NI31,"S9")*9)+(COUNTIF(beosztás!$ME31:$NI31,"S10")*10)+(COUNTIF(beosztás!$ME31:$NI31,"S11")*11)+(COUNTIF(beosztás!$ME31:$NI31,"S12")*12)</f>
        <v>0</v>
      </c>
      <c r="IC29" s="706">
        <f>COUNTIF(beosztás!$ME31:$NI31,"FÜ")*8</f>
        <v>0</v>
      </c>
      <c r="ID29" s="706">
        <f>COUNTIF(beosztás!$ME31:$NI31,"BN")*12+COUNTIF(beosztás!$ME31:$NI31,"BÉ")*12+COUNTIF(beosztás!$ME31:$NI31,"BDE")*8+COUNTIF(beosztás!$ME31:$NI31,"BDU")*8+COUNTIF(beosztás!$ME31:$NI31,"BÉJ")*8+COUNTIF(beosztás!$ME31:$NI31,"B1")*1+COUNTIF(beosztás!$ME31:$NI31,"B2")*2+COUNTIF(beosztás!$ME31:$NI31,"B3")*3+COUNTIF(beosztás!$ME31:$NI31,"B5")*5+COUNTIF(beosztás!$ME31:$NI31,"B6")*6+COUNTIF(beosztás!$ME31:$NI31,"B7")*7+COUNTIF(beosztás!$ME31:$NI31,"B8")*8+COUNTIF(beosztás!$ME31:$NI31,"B9")*9+COUNTIF(beosztás!$ME31:$NI31,"B10")*10+COUNTIF(beosztás!$ME31:$NI31,"B11")*11+COUNTIF(beosztás!$ME31:$NI31,"B12")*12+COUNTIF(beosztás!$ME31:$NI31,"BP")*0</f>
        <v>0</v>
      </c>
      <c r="IE29" s="330">
        <f t="shared" si="326"/>
        <v>0</v>
      </c>
      <c r="IF29" s="706">
        <f>IF(C29="",0,alapadatok!$AN$13)</f>
        <v>0</v>
      </c>
      <c r="IG29" s="330">
        <f t="shared" si="404"/>
        <v>0</v>
      </c>
      <c r="IH29" s="739">
        <f t="shared" si="327"/>
        <v>0</v>
      </c>
      <c r="II29" s="327"/>
      <c r="IJ29" s="329">
        <f t="shared" si="405"/>
        <v>0</v>
      </c>
      <c r="IK29" s="330">
        <f t="shared" si="406"/>
        <v>0</v>
      </c>
      <c r="IL29" s="330">
        <f t="shared" si="407"/>
        <v>0</v>
      </c>
      <c r="IM29" s="330">
        <f t="shared" si="408"/>
        <v>0</v>
      </c>
      <c r="IN29" s="330">
        <f t="shared" si="409"/>
        <v>0</v>
      </c>
      <c r="IO29" s="330">
        <f t="shared" si="410"/>
        <v>0</v>
      </c>
      <c r="IP29" s="330">
        <f t="shared" si="411"/>
        <v>0</v>
      </c>
      <c r="IQ29" s="330">
        <f t="shared" si="412"/>
        <v>0</v>
      </c>
      <c r="IR29" s="330">
        <f t="shared" si="413"/>
        <v>0</v>
      </c>
      <c r="IS29" s="330">
        <f t="shared" si="414"/>
        <v>0</v>
      </c>
      <c r="IT29" s="330">
        <f t="shared" si="415"/>
        <v>0</v>
      </c>
      <c r="IU29" s="330">
        <f t="shared" si="416"/>
        <v>0</v>
      </c>
      <c r="IV29" s="905">
        <f t="shared" si="334"/>
        <v>0</v>
      </c>
      <c r="IW29" s="328"/>
      <c r="JF29" s="21"/>
      <c r="JG29" s="21"/>
    </row>
    <row r="30" spans="1:267" x14ac:dyDescent="0.25">
      <c r="A30" s="385">
        <f>IF(beosztás!A32=0,"",beosztás!A32)</f>
        <v>14</v>
      </c>
      <c r="B30" s="386" t="str">
        <f>IF(beosztás!B32=0,"",beosztás!B32)</f>
        <v/>
      </c>
      <c r="C30" s="387" t="str">
        <f>IF(beosztás!C32=0,"",beosztás!C32)</f>
        <v xml:space="preserve">Kádár Lajos </v>
      </c>
      <c r="D30" s="388" t="str">
        <f>IF(beosztás!D32=0,"",beosztás!D32)</f>
        <v>Multi</v>
      </c>
      <c r="E30" s="18"/>
      <c r="F30" s="705">
        <f>COUNTIF(beosztás!$I32:$AM32,"DE")*8</f>
        <v>16</v>
      </c>
      <c r="G30" s="706">
        <f>COUNTIF(beosztás!$I32:$AM32,"DU")*8</f>
        <v>0</v>
      </c>
      <c r="H30" s="706">
        <f>COUNTIF(beosztás!$I32:$AM32,"ÉJ")*8</f>
        <v>0</v>
      </c>
      <c r="I30" s="706">
        <f>COUNTIF(beosztás!$I32:$AM32,"N")*12</f>
        <v>60</v>
      </c>
      <c r="J30" s="706">
        <f>COUNTIF(beosztás!$I32:$AM32,"é")*12</f>
        <v>60</v>
      </c>
      <c r="K30" s="706">
        <f>SUM(beosztás!$I32:$AM32)</f>
        <v>0</v>
      </c>
      <c r="L30" s="706">
        <f>COUNTIF(beosztás!$I32:$AM32,"FÜ")*8</f>
        <v>8</v>
      </c>
      <c r="M30" s="706">
        <f>(COUNTIF(beosztás!$I32:$AM32,"SN")*12)+(COUNTIF(beosztás!$I32:$AM32,"SDE")*8)+(COUNTIF(beosztás!$I32:$AM32,"SDU")*8)+(COUNTIF(beosztás!$I32:$AM32,"S1")*1)+(COUNTIF(beosztás!$I32:$AM32,"S2")*2)+(COUNTIF(beosztás!$I32:$AM32,"S3")*3)+(COUNTIF(beosztás!$I32:$AM32,"S4")*4)+(COUNTIF(beosztás!$I32:$AM32,"S5")*5)+(COUNTIF(beosztás!$I32:$AM32,"S6")*6)+(COUNTIF(beosztás!$I32:$AM32,"S7")*7)+(COUNTIF(beosztás!$I32:$AM32,"S8")*8)+(COUNTIF(beosztás!$I32:$AM32,"S9")*9)+(COUNTIF(beosztás!$I32:$AM32,"S10")*10)+(COUNTIF(beosztás!$I32:$AM32,"S11")*11)+(COUNTIF(beosztás!$I32:$AM32,"S12")*12)+(COUNTIF(beosztás!$I32:$AM32,"SÉ")*12)+(COUNTIF(beosztás!$I32:$AM32,"SÉJ")*8)</f>
        <v>24</v>
      </c>
      <c r="N30" s="706">
        <f>COUNTIF(beosztás!$I32:$AM32,"BN")*12+COUNTIF(beosztás!$I32:$AM32,"BÉ")*12+COUNTIF(beosztás!$I32:$AM32,"BDE")*8+COUNTIF(beosztás!$I32:$AM32,"BDU")*8+COUNTIF(beosztás!$I32:$AM32,"BÉJ")*8+COUNTIF(beosztás!$I32:$AM32,"B1")*1+COUNTIF(beosztás!$I32:$AM32,"B2")*2+COUNTIF(beosztás!$I32:$AM32,"B3")*3+COUNTIF(beosztás!$I32:$AM32,"B5")*5+COUNTIF(beosztás!$I32:$AM32,"B6")*6+COUNTIF(beosztás!$I32:$AM32,"B7")*7+COUNTIF(beosztás!$I32:$AM32,"B8")*8+COUNTIF(beosztás!$I32:$AM32,"B9")*9+COUNTIF(beosztás!$I32:$AM32,"B10")*10+COUNTIF(beosztás!$I32:$AM32,"B11")*11+COUNTIF(beosztás!$I32:$AM32,"B12")*12+COUNTIF(beosztás!$I32:$AM32,"BP")*0</f>
        <v>0</v>
      </c>
      <c r="O30" s="330">
        <f t="shared" si="273"/>
        <v>160</v>
      </c>
      <c r="P30" s="706">
        <f>IF(C30="",0,alapadatok!$AN$2)</f>
        <v>176</v>
      </c>
      <c r="Q30" s="330">
        <f t="shared" si="335"/>
        <v>-16</v>
      </c>
      <c r="R30" s="739">
        <f t="shared" si="274"/>
        <v>24</v>
      </c>
      <c r="S30" s="325"/>
      <c r="T30" s="705">
        <f>COUNTIF(beosztás!$AN32:$BO32,"DE")*8</f>
        <v>72</v>
      </c>
      <c r="U30" s="706">
        <f>COUNTIF(beosztás!$AN32:$BO32,"DU")*8</f>
        <v>0</v>
      </c>
      <c r="V30" s="706">
        <f>COUNTIF(beosztás!$AN32:$BO32,"ÉJ")*8</f>
        <v>0</v>
      </c>
      <c r="W30" s="706">
        <f>COUNTIF(beosztás!$AN32:$BO32,"N")*12</f>
        <v>48</v>
      </c>
      <c r="X30" s="706">
        <f>COUNTIF(beosztás!$AN32:$BO32,"É")*12</f>
        <v>36</v>
      </c>
      <c r="Y30" s="706">
        <f>SUM(beosztás!$AN32:$BO32)</f>
        <v>0</v>
      </c>
      <c r="Z30" s="706">
        <f>(COUNTIF(beosztás!$AN32:$BO32,"SN")*12)+(COUNTIF(beosztás!$AN32:$BO32,"SDE")*8)+(COUNTIF(beosztás!$AN32:$BO32,"SDU")*8)+(COUNTIF(beosztás!$AN32:$BO32,"SÉ")*12)+(COUNTIF(beosztás!$AN32:$BO32,"SÉJ")*8)+(COUNTIF(beosztás!$AN32:$BO32,"S1")*1)+(COUNTIF(beosztás!$AN32:$BO32,"S2")*2)+(COUNTIF(beosztás!$AN32:$BO32,"S3")*3)+(COUNTIF(beosztás!$AN32:$BO32,"S4")*4)+(COUNTIF(beosztás!$AN32:$BO32,"S5")*5)+(COUNTIF(beosztás!$AN32:$BO32,"S6")*6)+(COUNTIF(beosztás!$AN32:$BO32,"S7")*7)+(COUNTIF(beosztás!$AN32:$BO32,"S8")*8)+(COUNTIF(beosztás!$AN32:$BO32,"S9")*9)+(COUNTIF(beosztás!$AN32:$BO32,"S10")*10)+(COUNTIF(beosztás!$AN32:$BO32,"S11")*11)+(COUNTIF(beosztás!$AN32:$BO32,"S12")*12)</f>
        <v>20</v>
      </c>
      <c r="AA30" s="706">
        <f>COUNTIF(beosztás!$AN32:$BO32,"FÜ")*8</f>
        <v>0</v>
      </c>
      <c r="AB30" s="706">
        <f>COUNTIF(beosztás!$AN32:$BO32,"BN")*12+COUNTIF(beosztás!$AN32:$BO32,"BÉ")*12+COUNTIF(beosztás!$AN32:$BO32,"BDE")*8+COUNTIF(beosztás!$AN32:$BO32,"BDU")*8+COUNTIF(beosztás!$AN32:$BO32,"BÉJ")*8+COUNTIF(beosztás!$AN32:$BO32,"B1")*1+COUNTIF(beosztás!$AN32:$BO32,"B2")*2+COUNTIF(beosztás!$AN32:$BO32,"B3")*3+COUNTIF(beosztás!$AN32:$BO32,"B5")*5+COUNTIF(beosztás!$AN32:$BO32,"B6")*6+COUNTIF(beosztás!$AN32:$BO32,"B7")*7+COUNTIF(beosztás!$AN32:$BO32,"B8")*8+COUNTIF(beosztás!$AN32:$BO32,"B9")*9+COUNTIF(beosztás!$AN32:$BO32,"B10")*10+COUNTIF(beosztás!$AN32:$BO32,"B11")*11+COUNTIF(beosztás!$AN32:$BO32,"B12")*12+COUNTIF(beosztás!$AN32:$BO32,"BP")*0</f>
        <v>0</v>
      </c>
      <c r="AC30" s="330">
        <f t="shared" si="336"/>
        <v>176</v>
      </c>
      <c r="AD30" s="706">
        <f>IF(C30="",0,alapadatok!$AN$3)</f>
        <v>160</v>
      </c>
      <c r="AE30" s="330">
        <f t="shared" si="337"/>
        <v>16</v>
      </c>
      <c r="AF30" s="739">
        <f t="shared" si="275"/>
        <v>20</v>
      </c>
      <c r="AG30" s="325"/>
      <c r="AH30" s="329">
        <f t="shared" si="276"/>
        <v>88</v>
      </c>
      <c r="AI30" s="330">
        <f t="shared" si="277"/>
        <v>0</v>
      </c>
      <c r="AJ30" s="330">
        <f t="shared" si="278"/>
        <v>0</v>
      </c>
      <c r="AK30" s="330">
        <f t="shared" si="279"/>
        <v>108</v>
      </c>
      <c r="AL30" s="330">
        <f t="shared" si="280"/>
        <v>96</v>
      </c>
      <c r="AM30" s="330">
        <f t="shared" si="281"/>
        <v>0</v>
      </c>
      <c r="AN30" s="330">
        <f t="shared" si="282"/>
        <v>44</v>
      </c>
      <c r="AO30" s="330">
        <f t="shared" si="283"/>
        <v>8</v>
      </c>
      <c r="AP30" s="330">
        <f t="shared" si="338"/>
        <v>0</v>
      </c>
      <c r="AQ30" s="330">
        <f t="shared" si="339"/>
        <v>336</v>
      </c>
      <c r="AR30" s="330">
        <f t="shared" si="340"/>
        <v>336</v>
      </c>
      <c r="AS30" s="330">
        <f t="shared" si="341"/>
        <v>0</v>
      </c>
      <c r="AT30" s="739">
        <f t="shared" si="284"/>
        <v>44</v>
      </c>
      <c r="AU30" s="326"/>
      <c r="AV30" s="705">
        <f>COUNTIF(beosztás!$BP32:$CT32,"DE")*8</f>
        <v>16</v>
      </c>
      <c r="AW30" s="706">
        <f>COUNTIF(beosztás!$BP32:$CT32,"DU")*8</f>
        <v>0</v>
      </c>
      <c r="AX30" s="706">
        <f>COUNTIF(beosztás!$BP32:$CT32,"ÉJ")*8</f>
        <v>8</v>
      </c>
      <c r="AY30" s="706">
        <f>COUNTIF(beosztás!$BP32:$CT32,"N")*12</f>
        <v>48</v>
      </c>
      <c r="AZ30" s="706">
        <f>COUNTIF(beosztás!$BP32:$CT32,"é")*12</f>
        <v>24</v>
      </c>
      <c r="BA30" s="706">
        <f>SUM(beosztás!$BP32:$CT32)</f>
        <v>0</v>
      </c>
      <c r="BB30" s="706">
        <f>COUNTIF(beosztás!$BP32:$CT32,"FÜ")*8</f>
        <v>8</v>
      </c>
      <c r="BC30" s="895">
        <f>(COUNTIF(beosztás!$BP32:$CT32,"SN")*12)+(COUNTIF(beosztás!$BP32:$CT32,"SDE")*8)+(COUNTIF(beosztás!$BP32:$CT32,"SDU")*8)+(COUNTIF(beosztás!$BP32:$CT32,"SÉ")*12)+(COUNTIF(beosztás!$BP32:$CT32,"SÉJ")*8)+(COUNTIF(beosztás!$BP32:$CT32,"S1")*1)+(COUNTIF(beosztás!$BP32:$CT32,"S2")*2)+(COUNTIF(beosztás!$BP32:$CT32,"S3")*3)+(COUNTIF(beosztás!$BP32:$CT32,"S4")*4)+(COUNTIF(beosztás!$BP32:$CT32,"S5")*5)+(COUNTIF(beosztás!$BP32:$CT32,"S6")*6)+(COUNTIF(beosztás!$BP32:$CT32,"S7")*7)+(COUNTIF(beosztás!$BP32:$CT32,"S8")*8)+(COUNTIF(beosztás!$BP32:$CT32,"S9")*9)+(COUNTIF(beosztás!$BP32:$CT32,"S10")*10)+(COUNTIF(beosztás!$BP32:$CT32,"S11")*11)+(COUNTIF(beosztás!$BP32:$CT32,"S12")*12)</f>
        <v>56</v>
      </c>
      <c r="BD30" s="706">
        <f>COUNTIF(beosztás!$BP32:$CT32,"BN")*12+COUNTIF(beosztás!$BP32:$CT32,"BÉ")*12+COUNTIF(beosztás!$BP32:$CT32,"BDE")*8+COUNTIF(beosztás!$BP32:$CT32,"BDU")*8+COUNTIF(beosztás!$BP32:$CT32,"BÉJ")*8+COUNTIF(beosztás!$BP32:$CT32,"B1")*1+COUNTIF(beosztás!$BP32:$CT32,"B2")*2+COUNTIF(beosztás!$BP32:$CT32,"B3")*3+COUNTIF(beosztás!$BP32:$CT32,"B5")*5+COUNTIF(beosztás!$BP32:$CT32,"B6")*6+COUNTIF(beosztás!$BP32:$CT32,"B7")*7+COUNTIF(beosztás!$BP32:$CT32,"B8")*8+COUNTIF(beosztás!$BP32:$CT32,"B9")*9+COUNTIF(beosztás!$BP32:$CT32,"B10")*10+COUNTIF(beosztás!$BP32:$CT32,"B11")*11+COUNTIF(beosztás!$BP32:$CT32,"B12")*12+COUNTIF(beosztás!$BP32:$CT32,"BP")*0</f>
        <v>0</v>
      </c>
      <c r="BE30" s="330">
        <f t="shared" si="285"/>
        <v>152</v>
      </c>
      <c r="BF30" s="706">
        <f>IF(C30="",0,alapadatok!$AN$4)</f>
        <v>160</v>
      </c>
      <c r="BG30" s="330">
        <f t="shared" si="342"/>
        <v>-8</v>
      </c>
      <c r="BH30" s="739">
        <f t="shared" si="286"/>
        <v>56</v>
      </c>
      <c r="BI30" s="325"/>
      <c r="BJ30" s="705">
        <f>COUNTIF(beosztás!$CU32:$DX32,"DE")*8</f>
        <v>8</v>
      </c>
      <c r="BK30" s="706">
        <f>COUNTIF(beosztás!$CU32:$DX32,"DU")*8</f>
        <v>0</v>
      </c>
      <c r="BL30" s="706">
        <f>COUNTIF(beosztás!$CU32:$DX32,"ÉJ")*8</f>
        <v>0</v>
      </c>
      <c r="BM30" s="706">
        <f>COUNTIF(beosztás!$CU32:$DX32,"N")*12</f>
        <v>84</v>
      </c>
      <c r="BN30" s="706">
        <f>COUNTIF(beosztás!$CU32:$DX32,"É")*12</f>
        <v>84</v>
      </c>
      <c r="BO30" s="706">
        <f>SUM(beosztás!$CU32:$DX32)</f>
        <v>0</v>
      </c>
      <c r="BP30" s="895">
        <f>(COUNTIF(beosztás!$CU32:$DX32,"SN")*12)+(COUNTIF(beosztás!$CU32:$DX32,"SDE")*8)+(COUNTIF(beosztás!$CU32:$DX32,"SDU")*8)+(COUNTIF(beosztás!$CU32:$DX32,"SÉ")*12)+(COUNTIF(beosztás!$CU32:$DX32,"SÉJ")*8)+(COUNTIF(beosztás!$CU32:$DX32,"S1")*1)+(COUNTIF(beosztás!$CU32:$DX32,"S2")*2)+(COUNTIF(beosztás!$CU32:$DX32,"S3")*3)+(COUNTIF(beosztás!$CU32:$DX32,"S4")*4)+(COUNTIF(beosztás!$CU32:$DX32,"S5")*5)+(COUNTIF(beosztás!$CU32:$DX32,"S6")*6)+(COUNTIF(beosztás!$CU32:$DX32,"S7")*7)+(COUNTIF(beosztás!$CU32:$DX32,"S8")*8)+(COUNTIF(beosztás!$CU32:$DX32,"S9")*9)+(COUNTIF(beosztás!$CU32:$DX32,"S10")*10)+(COUNTIF(beosztás!$CU32:$DX32,"S11")*11)+(COUNTIF(beosztás!$CU32:$DX32,"S12")*12)</f>
        <v>0</v>
      </c>
      <c r="BQ30" s="706">
        <f>COUNTIF(beosztás!$CU32:$DX32,"FÜ")*8</f>
        <v>8</v>
      </c>
      <c r="BR30" s="706">
        <f>COUNTIF(beosztás!$CU32:$DX32,"BN")*12+COUNTIF(beosztás!$CU32:$DX32,"BÉ")*12+COUNTIF(beosztás!$CU32:$DX32,"BDE")*8+COUNTIF(beosztás!$CU32:$DX32,"BDU")*8+COUNTIF(beosztás!$CU32:$DX32,"BÉJ")*8+COUNTIF(beosztás!$CU32:$DX32,"B1")*1+COUNTIF(beosztás!$CU32:$DX32,"B2")*2+COUNTIF(beosztás!$CU32:$DX32,"B3")*3+COUNTIF(beosztás!$CU32:$DX32,"B5")*5+COUNTIF(beosztás!$CU32:$DX32,"B6")*6+COUNTIF(beosztás!$CU32:$DX32,"B7")*7+COUNTIF(beosztás!$CU32:$DX32,"B8")*8+COUNTIF(beosztás!$CU32:$DX32,"B9")*9+COUNTIF(beosztás!$CU32:$DX32,"B10")*10+COUNTIF(beosztás!$CU32:$DX32,"B11")*11+COUNTIF(beosztás!$CU32:$DX32,"B12")*12+COUNTIF(beosztás!$CU32:$DX32,"BP")*0</f>
        <v>0</v>
      </c>
      <c r="BS30" s="330">
        <f t="shared" si="343"/>
        <v>176</v>
      </c>
      <c r="BT30" s="706">
        <f>IF(C30="",0,alapadatok!$AN$5)</f>
        <v>168</v>
      </c>
      <c r="BU30" s="330">
        <f t="shared" si="344"/>
        <v>8</v>
      </c>
      <c r="BV30" s="739">
        <f t="shared" si="287"/>
        <v>0</v>
      </c>
      <c r="BW30" s="325"/>
      <c r="BX30" s="329">
        <f t="shared" si="345"/>
        <v>24</v>
      </c>
      <c r="BY30" s="330">
        <f t="shared" si="346"/>
        <v>0</v>
      </c>
      <c r="BZ30" s="330">
        <f t="shared" si="347"/>
        <v>8</v>
      </c>
      <c r="CA30" s="330">
        <f t="shared" si="348"/>
        <v>132</v>
      </c>
      <c r="CB30" s="330">
        <f t="shared" si="349"/>
        <v>108</v>
      </c>
      <c r="CC30" s="330">
        <f t="shared" si="350"/>
        <v>0</v>
      </c>
      <c r="CD30" s="330">
        <f t="shared" si="351"/>
        <v>56</v>
      </c>
      <c r="CE30" s="330">
        <f t="shared" si="352"/>
        <v>16</v>
      </c>
      <c r="CF30" s="330">
        <f t="shared" si="353"/>
        <v>0</v>
      </c>
      <c r="CG30" s="330">
        <f t="shared" si="354"/>
        <v>328</v>
      </c>
      <c r="CH30" s="330">
        <f t="shared" si="355"/>
        <v>328</v>
      </c>
      <c r="CI30" s="330">
        <f t="shared" si="356"/>
        <v>0</v>
      </c>
      <c r="CJ30" s="739">
        <f t="shared" si="294"/>
        <v>56</v>
      </c>
      <c r="CK30" s="326"/>
      <c r="CL30" s="705">
        <f>COUNTIF(beosztás!$DY32:$FC32,"DE")*8</f>
        <v>0</v>
      </c>
      <c r="CM30" s="706">
        <f>COUNTIF(beosztás!$DY32:$FC32,"DU")*8</f>
        <v>0</v>
      </c>
      <c r="CN30" s="706">
        <f>COUNTIF(beosztás!$DY32:$FC32,"ÉJ")*8</f>
        <v>0</v>
      </c>
      <c r="CO30" s="706">
        <f>COUNTIF(beosztás!$DY32:$FC32,"N")*12</f>
        <v>0</v>
      </c>
      <c r="CP30" s="706">
        <f>COUNTIF(beosztás!$DY32:$FC32,"é")*12</f>
        <v>0</v>
      </c>
      <c r="CQ30" s="706">
        <f>SUM(beosztás!$DY32:$FC32)</f>
        <v>0</v>
      </c>
      <c r="CR30" s="706">
        <f>COUNTIF(beosztás!$DY32:$FC32,"FÜ")*8</f>
        <v>16</v>
      </c>
      <c r="CS30" s="895">
        <f>(COUNTIF(beosztás!$DY32:$FC32,"SN")*12)+(COUNTIF(beosztás!$DY32:$FC32,"SDE")*8)+(COUNTIF(beosztás!$DY32:$FC32,"SDU")*8)+(COUNTIF(beosztás!$DY32:$FC32,"SÉ")*12)+(COUNTIF(beosztás!$DY32:$FC32,"SÉJ")*8)+(COUNTIF(beosztás!$DY32:$FC32,"S1")*1)+(COUNTIF(beosztás!$DY32:$FC32,"S2")*2)+(COUNTIF(beosztás!$DY32:$FC32,"S3")*3)+(COUNTIF(beosztás!$DY32:$FC32,"S4")*4)+(COUNTIF(beosztás!$DY32:$FC32,"S5")*5)+(COUNTIF(beosztás!$DY32:$FC32,"S6")*6)+(COUNTIF(beosztás!$DY32:$FC32,"S7")*7)+(COUNTIF(beosztás!$DY32:$FC32,"S8")*8)+(COUNTIF(beosztás!$DY32:$FC32,"S9")*9)+(COUNTIF(beosztás!$DY32:$FC32,"S10")*10)+(COUNTIF(beosztás!$DY32:$FC32,"S11")*11)+(COUNTIF(beosztás!$DY32:$FC32,"S12")*12)</f>
        <v>0</v>
      </c>
      <c r="CT30" s="706">
        <f>COUNTIF(beosztás!$DY32:$FC32,"BN")*12+COUNTIF(beosztás!$DY32:$FC32,"BÉ")*12+COUNTIF(beosztás!$DY32:$FC32,"BDE")*8+COUNTIF(beosztás!$DY32:$FC32,"BDU")*8+COUNTIF(beosztás!$DY32:$FC32,"BÉJ")*8+COUNTIF(beosztás!$DY32:$FC32,"B1")*1+COUNTIF(beosztás!$DY32:$FC32,"B2")*2+COUNTIF(beosztás!$DY32:$FC32,"B3")*3+COUNTIF(beosztás!$DY32:$FC32,"B5")*5+COUNTIF(beosztás!$DY32:$FC32,"B6")*6+COUNTIF(beosztás!$DY32:$FC32,"B7")*7+COUNTIF(beosztás!$DY32:$FC32,"B8")*8+COUNTIF(beosztás!$DY32:$FC32,"B9")*9+COUNTIF(beosztás!$DY32:$FC32,"B10")*10+COUNTIF(beosztás!$DY32:$FC32,"B11")*11+COUNTIF(beosztás!$DY32:$FC32,"B12")*12+COUNTIF(beosztás!$DY32:$FC32,"BP")*0</f>
        <v>0</v>
      </c>
      <c r="CU30" s="330">
        <f t="shared" si="357"/>
        <v>0</v>
      </c>
      <c r="CV30" s="706">
        <f>IF(C30="",0,alapadatok!$AN$6)</f>
        <v>168</v>
      </c>
      <c r="CW30" s="330">
        <f t="shared" si="358"/>
        <v>-168</v>
      </c>
      <c r="CX30" s="905">
        <f t="shared" si="295"/>
        <v>0</v>
      </c>
      <c r="CY30" s="325"/>
      <c r="CZ30" s="705">
        <f>COUNTIF(beosztás!$FD32:$GG32,"DE")*8</f>
        <v>0</v>
      </c>
      <c r="DA30" s="706">
        <f>COUNTIF(beosztás!$FD32:$GG32,"DU")*8</f>
        <v>0</v>
      </c>
      <c r="DB30" s="706">
        <f>COUNTIF(beosztás!$FD32:$GG32,"ÉJ")*8</f>
        <v>0</v>
      </c>
      <c r="DC30" s="706">
        <f>COUNTIF(beosztás!$FD32:$GG32,"N")*12</f>
        <v>0</v>
      </c>
      <c r="DD30" s="706">
        <f>COUNTIF(beosztás!$FD32:$GG32,"É")*12</f>
        <v>0</v>
      </c>
      <c r="DE30" s="706">
        <f>SUM(beosztás!$FD32:$GG32)</f>
        <v>0</v>
      </c>
      <c r="DF30" s="895">
        <f>(COUNTIF(beosztás!$FD32:$GG32,"SN")*12)+(COUNTIF(beosztás!$FD32:$GG32,"SDE")*8)+(COUNTIF(beosztás!$FD32:$GG32,"SDU")*8)+(COUNTIF(beosztás!$FD32:$GG32,"SÉ")*12)+(COUNTIF(beosztás!$FD32:$GG32,"SÉJ")*8)+(COUNTIF(beosztás!$FD32:$GG32,"S1")*1)+(COUNTIF(beosztás!$FD32:$GG32,"S2")*2)+(COUNTIF(beosztás!$FD32:$GG32,"S3")*3)+(COUNTIF(beosztás!$FD32:$GG32,"S4")*4)+(COUNTIF(beosztás!$FD32:$GG32,"S5")*5)+(COUNTIF(beosztás!$FD32:$GG32,"S6")*6)+(COUNTIF(beosztás!$FD32:$GG32,"S7")*7)+(COUNTIF(beosztás!$FD32:$GG32,"S8")*8)+(COUNTIF(beosztás!$FD32:$GG32,"S9")*9)+(COUNTIF(beosztás!$FD32:$GG32,"S10")*10)+(COUNTIF(beosztás!$FD32:$GG32,"S11")*11)+(COUNTIF(beosztás!$FD32:$GG32,"S12")*12)</f>
        <v>0</v>
      </c>
      <c r="DG30" s="706">
        <f>COUNTIF(beosztás!$FD32:$GG32,"FÜ")*8</f>
        <v>0</v>
      </c>
      <c r="DH30" s="706">
        <f>COUNTIF(beosztás!$FD32:$GG32,"BN")*12+COUNTIF(beosztás!$FD32:$GG32,"BÉ")*12+COUNTIF(beosztás!$FD32:$GG32,"BDE")*8+COUNTIF(beosztás!$FD32:$GG32,"BDU")*8+COUNTIF(beosztás!$FD32:$GG32,"BÉJ")*8+COUNTIF(beosztás!$FD32:$GG32,"B1")*1+COUNTIF(beosztás!$FD32:$GG32,"B2")*2+COUNTIF(beosztás!$FD32:$GG32,"B3")*3+COUNTIF(beosztás!$FD32:$GG32,"B5")*5+COUNTIF(beosztás!$FD32:$GG32,"B6")*6+COUNTIF(beosztás!$FD32:$GG32,"B7")*7+COUNTIF(beosztás!$FD32:$GG32,"B8")*8+COUNTIF(beosztás!$FD32:$GG32,"B9")*9+COUNTIF(beosztás!$FD32:$GG32,"B10")*10+COUNTIF(beosztás!$FD32:$GG32,"B11")*11+COUNTIF(beosztás!$FD32:$GG32,"B12")*12+COUNTIF(beosztás!$FD32:$GG32,"BP")*0</f>
        <v>0</v>
      </c>
      <c r="DI30" s="330">
        <f t="shared" si="296"/>
        <v>0</v>
      </c>
      <c r="DJ30" s="706">
        <f>IF(C30="",0,alapadatok!$AN$7)</f>
        <v>160</v>
      </c>
      <c r="DK30" s="330">
        <f t="shared" si="359"/>
        <v>-160</v>
      </c>
      <c r="DL30" s="739">
        <f t="shared" si="297"/>
        <v>0</v>
      </c>
      <c r="DM30" s="325"/>
      <c r="DN30" s="329">
        <f t="shared" si="360"/>
        <v>0</v>
      </c>
      <c r="DO30" s="330">
        <f t="shared" si="361"/>
        <v>0</v>
      </c>
      <c r="DP30" s="330">
        <f t="shared" si="362"/>
        <v>0</v>
      </c>
      <c r="DQ30" s="330">
        <f t="shared" si="363"/>
        <v>0</v>
      </c>
      <c r="DR30" s="330">
        <f t="shared" si="364"/>
        <v>0</v>
      </c>
      <c r="DS30" s="330">
        <f t="shared" si="365"/>
        <v>0</v>
      </c>
      <c r="DT30" s="330">
        <f t="shared" si="366"/>
        <v>0</v>
      </c>
      <c r="DU30" s="330">
        <f t="shared" si="367"/>
        <v>16</v>
      </c>
      <c r="DV30" s="330">
        <f t="shared" si="368"/>
        <v>0</v>
      </c>
      <c r="DW30" s="330">
        <f t="shared" si="369"/>
        <v>0</v>
      </c>
      <c r="DX30" s="330">
        <f t="shared" si="370"/>
        <v>328</v>
      </c>
      <c r="DY30" s="330">
        <f t="shared" si="371"/>
        <v>-328</v>
      </c>
      <c r="DZ30" s="905">
        <f t="shared" si="304"/>
        <v>0</v>
      </c>
      <c r="EA30" s="326"/>
      <c r="EB30" s="705">
        <f>COUNTIF(beosztás!$GH32:$HL32,"DE")*8</f>
        <v>0</v>
      </c>
      <c r="EC30" s="706">
        <f>COUNTIF(beosztás!$GH32:$HL32,"DU")*8</f>
        <v>0</v>
      </c>
      <c r="ED30" s="706">
        <f>COUNTIF(beosztás!$GH32:$HL32,"ÉJ")*8</f>
        <v>0</v>
      </c>
      <c r="EE30" s="706">
        <f>COUNTIF(beosztás!$GH32:$HL32,"N")*12</f>
        <v>0</v>
      </c>
      <c r="EF30" s="706">
        <f>COUNTIF(beosztás!$GH32:$HL32,"é")*12</f>
        <v>0</v>
      </c>
      <c r="EG30" s="706">
        <f>SUM(beosztás!$GH32:$HL32)</f>
        <v>0</v>
      </c>
      <c r="EH30" s="706">
        <f>COUNTIF(beosztás!$GH32:$HL32,"FÜ")*8</f>
        <v>0</v>
      </c>
      <c r="EI30" s="895">
        <f>(COUNTIF(beosztás!$GH32:$HL32,"SN")*12)+(COUNTIF(beosztás!$GH32:$HL32,"SDE")*8)+(COUNTIF(beosztás!$GH32:$HL32,"SDU")*8)+(COUNTIF(beosztás!$GH32:$HL32,"SÉ")*12)+(COUNTIF(beosztás!$GH32:$HL32,"SÉJ")*8)+(COUNTIF(beosztás!$GH32:$HL32,"S1")*1)+(COUNTIF(beosztás!$GH32:$HL32,"S2")*2)+(COUNTIF(beosztás!$GH32:$HL32,"S3")*3)+(COUNTIF(beosztás!$GH32:$HL32,"S4")*4)+(COUNTIF(beosztás!$GH32:$HL32,"S5")*5)+(COUNTIF(beosztás!$GH32:$HL32,"S6")*6)+(COUNTIF(beosztás!$GH32:$HL32,"S7")*7)+(COUNTIF(beosztás!$GH32:$HL32,"S8")*8)+(COUNTIF(beosztás!$GH32:$HL32,"S9")*9)+(COUNTIF(beosztás!$GH32:$HL32,"S10")*10)+(COUNTIF(beosztás!$GH32:$HL32,"S11")*11)+(COUNTIF(beosztás!$GH32:$HL32,"S12")*12)</f>
        <v>0</v>
      </c>
      <c r="EJ30" s="706">
        <f>COUNTIF(beosztás!$GH32:$HL32,"BN")*12+COUNTIF(beosztás!$GH32:$HL32,"BÉ")*12+COUNTIF(beosztás!$GH32:$HL32,"BDE")*8+COUNTIF(beosztás!$GH32:$HL32,"BDU")*8+COUNTIF(beosztás!$GH32:$HL32,"BÉJ")*8+COUNTIF(beosztás!$GH32:$HL32,"B1")*1+COUNTIF(beosztás!$GH32:$HL32,"B2")*2+COUNTIF(beosztás!$GH32:$HL32,"B3")*3+COUNTIF(beosztás!$GH32:$HL32,"B5")*5+COUNTIF(beosztás!$GH32:$HL32,"B6")*6+COUNTIF(beosztás!$GH32:$HL32,"B7")*7+COUNTIF(beosztás!$GH32:$HL32,"B8")*8+COUNTIF(beosztás!$GH32:$HL32,"B9")*9+COUNTIF(beosztás!$GH32:$HL32,"B10")*10+COUNTIF(beosztás!$GH32:$HL32,"B11")*11+COUNTIF(beosztás!$GH32:$HL32,"B12")*12+COUNTIF(beosztás!$GH32:$HL32,"BP")*0</f>
        <v>0</v>
      </c>
      <c r="EK30" s="330">
        <f t="shared" si="372"/>
        <v>0</v>
      </c>
      <c r="EL30" s="706">
        <f>IF(C30="",0,alapadatok!$AN$8)</f>
        <v>184</v>
      </c>
      <c r="EM30" s="330">
        <f t="shared" si="373"/>
        <v>-184</v>
      </c>
      <c r="EN30" s="905">
        <f t="shared" si="305"/>
        <v>0</v>
      </c>
      <c r="EO30" s="325"/>
      <c r="EP30" s="705">
        <f>COUNTIF(beosztás!$HM32:$IQ32,"DE")*8</f>
        <v>0</v>
      </c>
      <c r="EQ30" s="706">
        <f>COUNTIF(beosztás!$HM32:$IQ32,"DU")*8</f>
        <v>0</v>
      </c>
      <c r="ER30" s="706">
        <f>COUNTIF(beosztás!$HM32:$IQ32,"ÉJ")*8</f>
        <v>0</v>
      </c>
      <c r="ES30" s="706">
        <f>COUNTIF(beosztás!$HM32:$IQ32,"N")*12</f>
        <v>0</v>
      </c>
      <c r="ET30" s="706">
        <f>COUNTIF(beosztás!$HM32:$IQ32,"É")*12</f>
        <v>0</v>
      </c>
      <c r="EU30" s="706">
        <f>SUM(beosztás!$HM32:$IQ32)</f>
        <v>0</v>
      </c>
      <c r="EV30" s="895">
        <f>(COUNTIF(beosztás!$HM32:$IQ32,"SN")*12)+(COUNTIF(beosztás!$HM32:$IQ32,"SDE")*8)+(COUNTIF(beosztás!$HM32:$IQ32,"SDU")*8)+(COUNTIF(beosztás!$HM32:$IQ32,"SÉ")*12)+(COUNTIF(beosztás!$HM32:$IQ32,"SÉJ")*8)+(COUNTIF(beosztás!$HM32:$IQ32,"S1")*1)+(COUNTIF(beosztás!$HM32:$IQ32,"S2")*2)+(COUNTIF(beosztás!$HM32:$IQ32,"S3")*3)+(COUNTIF(beosztás!$HM32:$IQ32,"S4")*4)+(COUNTIF(beosztás!$HM32:$IQ32,"S5")*5)+(COUNTIF(beosztás!$HM32:$IQ32,"S6")*6)+(COUNTIF(beosztás!$HM32:$IQ32,"S7")*7)+(COUNTIF(beosztás!$HM32:$IQ32,"S8")*8)+(COUNTIF(beosztás!$HM32:$IQ32,"S9")*9)+(COUNTIF(beosztás!$HM32:$IQ32,"S10")*10)+(COUNTIF(beosztás!$HM32:$IQ32,"S11")*11)+(COUNTIF(beosztás!$HM32:$IQ32,"S12")*12)</f>
        <v>0</v>
      </c>
      <c r="EW30" s="706">
        <f>COUNTIF(beosztás!$HM32:$IQ32,"FÜ")*8</f>
        <v>8</v>
      </c>
      <c r="EX30" s="706">
        <f>COUNTIF(beosztás!$HM32:$IQ32,"BN")*12+COUNTIF(beosztás!$HM32:$IQ32,"BÉ")*12+COUNTIF(beosztás!$HM32:$IQ32,"BDE")*8+COUNTIF(beosztás!$HM32:$IQ32,"BDU")*8+COUNTIF(beosztás!$HM32:$IQ32,"BÉJ")*8+COUNTIF(beosztás!$HM32:$IQ32,"B1")*1+COUNTIF(beosztás!$HM32:$IQ32,"B2")*2+COUNTIF(beosztás!$HM32:$IQ32,"B3")*3+COUNTIF(beosztás!$HM32:$IQ32,"B5")*5+COUNTIF(beosztás!$HM32:$IQ32,"B6")*6+COUNTIF(beosztás!$HM32:$IQ32,"B7")*7+COUNTIF(beosztás!$HM32:$IQ32,"B8")*8+COUNTIF(beosztás!$HM32:$IQ32,"B9")*9+COUNTIF(beosztás!$HM32:$IQ32,"B10")*10+COUNTIF(beosztás!$HM32:$IQ32,"B11")*11+COUNTIF(beosztás!$HM32:$IQ32,"B12")*12+COUNTIF(beosztás!$HM32:$IQ32,"BP")*0</f>
        <v>0</v>
      </c>
      <c r="EY30" s="330">
        <f t="shared" si="306"/>
        <v>0</v>
      </c>
      <c r="EZ30" s="706">
        <f>IF(C30="",0,alapadatok!$AN$9)</f>
        <v>168</v>
      </c>
      <c r="FA30" s="330">
        <f t="shared" si="374"/>
        <v>-168</v>
      </c>
      <c r="FB30" s="905">
        <f t="shared" si="307"/>
        <v>0</v>
      </c>
      <c r="FC30" s="325"/>
      <c r="FD30" s="329">
        <f t="shared" si="375"/>
        <v>0</v>
      </c>
      <c r="FE30" s="330">
        <f t="shared" si="376"/>
        <v>0</v>
      </c>
      <c r="FF30" s="330">
        <f t="shared" si="377"/>
        <v>0</v>
      </c>
      <c r="FG30" s="330">
        <f t="shared" si="378"/>
        <v>0</v>
      </c>
      <c r="FH30" s="330">
        <f t="shared" si="379"/>
        <v>0</v>
      </c>
      <c r="FI30" s="330">
        <f t="shared" si="380"/>
        <v>0</v>
      </c>
      <c r="FJ30" s="330">
        <f t="shared" si="381"/>
        <v>0</v>
      </c>
      <c r="FK30" s="330">
        <f t="shared" si="382"/>
        <v>8</v>
      </c>
      <c r="FL30" s="330">
        <f t="shared" si="383"/>
        <v>0</v>
      </c>
      <c r="FM30" s="330">
        <f t="shared" si="384"/>
        <v>0</v>
      </c>
      <c r="FN30" s="330">
        <f t="shared" si="385"/>
        <v>352</v>
      </c>
      <c r="FO30" s="330">
        <f t="shared" si="386"/>
        <v>-352</v>
      </c>
      <c r="FP30" s="905">
        <f t="shared" si="314"/>
        <v>0</v>
      </c>
      <c r="FQ30" s="326"/>
      <c r="FR30" s="705">
        <f>COUNTIF(beosztás!$IR32:$JU32,"DE")*8</f>
        <v>0</v>
      </c>
      <c r="FS30" s="706">
        <f>COUNTIF(beosztás!$IR32:$JU32,"DU")*8</f>
        <v>0</v>
      </c>
      <c r="FT30" s="706">
        <f>COUNTIF(beosztás!$IR32:$JU32,"ÉJ")*8</f>
        <v>0</v>
      </c>
      <c r="FU30" s="706">
        <f>COUNTIF(beosztás!$IR32:$JU32,"N")*12</f>
        <v>0</v>
      </c>
      <c r="FV30" s="706">
        <f>COUNTIF(beosztás!$IR32:$JU32,"é")*12</f>
        <v>0</v>
      </c>
      <c r="FW30" s="706">
        <f>SUM(beosztás!$IR32:$JU32)</f>
        <v>0</v>
      </c>
      <c r="FX30" s="706">
        <f>COUNTIF(beosztás!$IR32:$JU32,"FÜ")*8</f>
        <v>0</v>
      </c>
      <c r="FY30" s="895">
        <f>(COUNTIF(beosztás!$IR32:$JU32,"SN")*12)+(COUNTIF(beosztás!$IR32:$JU32,"SDE")*8)+(COUNTIF(beosztás!$IR32:$JU32,"SDU")*8)+(COUNTIF(beosztás!$IR32:$JU32,"SÉ")*12)+(COUNTIF(beosztás!$IR32:$JU32,"SÉJ")*8)+(COUNTIF(beosztás!$IR32:$JU32,"S1")*1)+(COUNTIF(beosztás!$IR32:$JU32,"S2")*2)+(COUNTIF(beosztás!$IR32:$JU32,"S3")*3)+(COUNTIF(beosztás!$IR32:$JU32,"S4")*4)+(COUNTIF(beosztás!$IR32:$JU32,"S5")*5)+(COUNTIF(beosztás!$IR32:$JU32,"S6")*6)+(COUNTIF(beosztás!$IR32:$JU32,"S7")*7)+(COUNTIF(beosztás!$IR32:$JU32,"S8")*8)+(COUNTIF(beosztás!$IR32:$JU32,"S9")*9)+(COUNTIF(beosztás!$IR32:$JU32,"S10")*10)+(COUNTIF(beosztás!$IR32:$JU32,"S11")*11)+(COUNTIF(beosztás!$IR32:$JU32,"S12")*12)</f>
        <v>0</v>
      </c>
      <c r="FZ30" s="706">
        <f>COUNTIF(beosztás!$IR32:$JU32,"BN")*12+COUNTIF(beosztás!$IR32:$JU32,"BÉ")*12+COUNTIF(beosztás!$IR32:$JU32,"BDE")*8+COUNTIF(beosztás!$IR32:$JU32,"BDU")*8+COUNTIF(beosztás!$IR32:$JU32,"BÉJ")*8+COUNTIF(beosztás!$IR32:$JU32,"B1")*1+COUNTIF(beosztás!$IR32:$JU32,"B2")*2+COUNTIF(beosztás!$IR32:$JU32,"B3")*3+COUNTIF(beosztás!$IR32:$JU32,"B5")*5+COUNTIF(beosztás!$IR32:$JU32,"B6")*6+COUNTIF(beosztás!$IR32:$JU32,"B7")*7+COUNTIF(beosztás!$IR32:$JU32,"B8")*8+COUNTIF(beosztás!$IR32:$JU32,"B9")*9+COUNTIF(beosztás!$IR32:$JU32,"B10")*10+COUNTIF(beosztás!$IR32:$JU32,"B11")*11+COUNTIF(beosztás!$IR32:$JU32,"B12")*12+COUNTIF(beosztás!$IR32:$JU32,"BP")*0</f>
        <v>0</v>
      </c>
      <c r="GA30" s="330">
        <f t="shared" si="387"/>
        <v>0</v>
      </c>
      <c r="GB30" s="706">
        <f>IF(C30="",0,alapadatok!$AN$10)</f>
        <v>168</v>
      </c>
      <c r="GC30" s="330">
        <f t="shared" si="388"/>
        <v>-168</v>
      </c>
      <c r="GD30" s="905">
        <f t="shared" si="315"/>
        <v>0</v>
      </c>
      <c r="GE30" s="327"/>
      <c r="GF30" s="705">
        <f>COUNTIF(beosztás!$JV32:$KZ32,"DE")*8</f>
        <v>0</v>
      </c>
      <c r="GG30" s="706">
        <f>COUNTIF(beosztás!$JV32:$KZ32,"DU")*8</f>
        <v>0</v>
      </c>
      <c r="GH30" s="706">
        <f>COUNTIF(beosztás!$JV32:$KZ32,"ÉJ")*8</f>
        <v>0</v>
      </c>
      <c r="GI30" s="706">
        <f>COUNTIF(beosztás!$JV32:$KZ32,"N")*12</f>
        <v>0</v>
      </c>
      <c r="GJ30" s="706">
        <f>COUNTIF(beosztás!$JV32:$KZ32,"É")*12</f>
        <v>0</v>
      </c>
      <c r="GK30" s="706">
        <f>SUM(beosztás!$JV32:$KZ32)</f>
        <v>0</v>
      </c>
      <c r="GL30" s="895">
        <f>(COUNTIF(beosztás!$JV32:$KZ32,"SN")*12)+(COUNTIF(beosztás!$JV32:$KZ32,"SDE")*8)+(COUNTIF(beosztás!$JV32:$KZ32,"SDU")*8)+(COUNTIF(beosztás!$JV32:$KZ32,"SÉ")*12)+(COUNTIF(beosztás!$JV32:$KZ32,"SÉJ")*8)+(COUNTIF(beosztás!$JV32:$KZ32,"S1")*1)+(COUNTIF(beosztás!$JV32:$KZ32,"S2")*2)+(COUNTIF(beosztás!$JV32:$KZ32,"S3")*3)+(COUNTIF(beosztás!$JV32:$KZ32,"S4")*4)+(COUNTIF(beosztás!$JV32:$KZ32,"S5")*5)+(COUNTIF(beosztás!$JV32:$KZ32,"S6")*6)+(COUNTIF(beosztás!$JV32:$KZ32,"S7")*7)+(COUNTIF(beosztás!$JV32:$KZ32,"S8")*8)+(COUNTIF(beosztás!$JV32:$KZ32,"S9")*9)+(COUNTIF(beosztás!$JV32:$KZ32,"S10")*10)+(COUNTIF(beosztás!$JV32:$KZ32,"S11")*11)+(COUNTIF(beosztás!$JV32:$KZ32,"S12")*12)</f>
        <v>0</v>
      </c>
      <c r="GM30" s="706">
        <f>COUNTIF(beosztás!$JV32:$KZ32,"FÜ")*8</f>
        <v>8</v>
      </c>
      <c r="GN30" s="706">
        <f>COUNTIF(beosztás!$JV32:$KZ32,"BN")*12+COUNTIF(beosztás!$JV32:$KZ32,"BÉ")*12+COUNTIF(beosztás!$JV32:$KZ32,"BDE")*8+COUNTIF(beosztás!$JV32:$KZ32,"BDU")*8+COUNTIF(beosztás!$JV32:$KZ32,"BÉJ")*8+COUNTIF(beosztás!$JV32:$KZ32,"B1")*1+COUNTIF(beosztás!$JV32:$KZ32,"B2")*2+COUNTIF(beosztás!$JV32:$KZ32,"B3")*3+COUNTIF(beosztás!$JV32:$KZ32,"B5")*5+COUNTIF(beosztás!$JV32:$KZ32,"B6")*6+COUNTIF(beosztás!$JV32:$KZ32,"B7")*7+COUNTIF(beosztás!$JV32:$KZ32,"B8")*8+COUNTIF(beosztás!$JV32:$KZ32,"B9")*9+COUNTIF(beosztás!$JV32:$KZ32,"B10")*10+COUNTIF(beosztás!$JV32:$KZ32,"B11")*11+COUNTIF(beosztás!$JV32:$KZ32,"B12")*12+COUNTIF(beosztás!$JV32:$KZ32,"BP")*0</f>
        <v>0</v>
      </c>
      <c r="GO30" s="330">
        <f t="shared" si="316"/>
        <v>0</v>
      </c>
      <c r="GP30" s="706">
        <f>IF(C30="",0,alapadatok!$AN$11)</f>
        <v>176</v>
      </c>
      <c r="GQ30" s="330">
        <f t="shared" si="389"/>
        <v>-176</v>
      </c>
      <c r="GR30" s="905">
        <f t="shared" si="317"/>
        <v>0</v>
      </c>
      <c r="GS30" s="327"/>
      <c r="GT30" s="329">
        <f t="shared" si="390"/>
        <v>0</v>
      </c>
      <c r="GU30" s="330">
        <f t="shared" si="391"/>
        <v>0</v>
      </c>
      <c r="GV30" s="330">
        <f t="shared" si="392"/>
        <v>0</v>
      </c>
      <c r="GW30" s="330">
        <f t="shared" si="393"/>
        <v>0</v>
      </c>
      <c r="GX30" s="330">
        <f t="shared" si="394"/>
        <v>0</v>
      </c>
      <c r="GY30" s="330">
        <f t="shared" si="395"/>
        <v>0</v>
      </c>
      <c r="GZ30" s="330">
        <f t="shared" si="396"/>
        <v>0</v>
      </c>
      <c r="HA30" s="330">
        <f t="shared" si="397"/>
        <v>8</v>
      </c>
      <c r="HB30" s="330">
        <f t="shared" si="398"/>
        <v>0</v>
      </c>
      <c r="HC30" s="330">
        <f t="shared" si="399"/>
        <v>0</v>
      </c>
      <c r="HD30" s="330">
        <f t="shared" si="400"/>
        <v>344</v>
      </c>
      <c r="HE30" s="330">
        <f t="shared" si="401"/>
        <v>-344</v>
      </c>
      <c r="HF30" s="905">
        <f t="shared" si="324"/>
        <v>0</v>
      </c>
      <c r="HG30" s="326"/>
      <c r="HH30" s="705">
        <f>COUNTIF(beosztás!$LA32:$MD32,"DE")*8</f>
        <v>0</v>
      </c>
      <c r="HI30" s="706">
        <f>COUNTIF(beosztás!$LA32:$MD32,"DU")*8</f>
        <v>0</v>
      </c>
      <c r="HJ30" s="706">
        <f>COUNTIF(beosztás!$LA32:$MD32,"ÉJ")*8</f>
        <v>0</v>
      </c>
      <c r="HK30" s="706">
        <f>COUNTIF(beosztás!$LA32:$MD32,"N")*12</f>
        <v>0</v>
      </c>
      <c r="HL30" s="706">
        <f>COUNTIF(beosztás!$LA32:$MD32,"é")*12</f>
        <v>0</v>
      </c>
      <c r="HM30" s="706">
        <f>SUM(beosztás!$LA32:$MD32)</f>
        <v>0</v>
      </c>
      <c r="HN30" s="706">
        <f>COUNTIF(beosztás!$LA32:$MD32,"FÜ")*8</f>
        <v>8</v>
      </c>
      <c r="HO30" s="895">
        <f>(COUNTIF(beosztás!$LA32:$MD32,"SN")*12)+(COUNTIF(beosztás!$LA32:$MD32,"SDE")*8)+(COUNTIF(beosztás!$LA32:$MD32,"SDU")*8)+(COUNTIF(beosztás!$LA32:$MD32,"SÉ")*12)+(COUNTIF(beosztás!$LA32:$MD32,"SÉJ")*8)+(COUNTIF(beosztás!$LA32:$MD32,"S1")*1)+(COUNTIF(beosztás!$LA32:$MD32,"S2")*2)+(COUNTIF(beosztás!$LA32:$MD32,"S3")*3)+(COUNTIF(beosztás!$LA32:$MD32,"S4")*4)+(COUNTIF(beosztás!$LA32:$MD32,"S5")*5)+(COUNTIF(beosztás!$LA32:$MD32,"S6")*6)+(COUNTIF(beosztás!$LA32:$MD32,"S7")*7)+(COUNTIF(beosztás!$LA32:$MD32,"S8")*8)+(COUNTIF(beosztás!$LA32:$MD32,"S9")*9)+(COUNTIF(beosztás!$LA32:$MD32,"S10")*10)+(COUNTIF(beosztás!$LA32:$MD32,"S11")*11)+(COUNTIF(beosztás!$LA32:$MD32,"S12")*12)</f>
        <v>0</v>
      </c>
      <c r="HP30" s="706">
        <f>COUNTIF(beosztás!$LA32:$MD32,"BN")*12+COUNTIF(beosztás!$LA32:$MD32,"BÉ")*12+COUNTIF(beosztás!$LA32:$MD32,"BDE")*8+COUNTIF(beosztás!$LA32:$MD32,"BDU")*8+COUNTIF(beosztás!$LA32:$MD32,"BÉJ")*8+COUNTIF(beosztás!$LA32:$MD32,"B1")*1+COUNTIF(beosztás!$LA32:$MD32,"B2")*2+COUNTIF(beosztás!$LA32:$MD32,"B3")*3+COUNTIF(beosztás!$KZ32:$MC32,"B5")*5+COUNTIF(beosztás!$KZ32:$MC32,"B6")*6+COUNTIF(beosztás!$KZ32:$MC32,"B7")*7+COUNTIF(beosztás!$KZ32:$MC32,"B8")*8+COUNTIF(beosztás!$LA32:$MD32,"B9")*9+COUNTIF(beosztás!$LA32:$MD32,"B10")*10+COUNTIF(beosztás!$LA32:$MD32,"B11")*11+COUNTIF(beosztás!$LA32:$MD32,"B12")*12+COUNTIF(beosztás!$LA32:$MD32,"BP")*0</f>
        <v>0</v>
      </c>
      <c r="HQ30" s="330">
        <f t="shared" si="402"/>
        <v>0</v>
      </c>
      <c r="HR30" s="706">
        <f>IF(C30="",0,alapadatok!$AN$12)</f>
        <v>160</v>
      </c>
      <c r="HS30" s="330">
        <f t="shared" si="403"/>
        <v>-160</v>
      </c>
      <c r="HT30" s="905">
        <f t="shared" si="325"/>
        <v>0</v>
      </c>
      <c r="HU30" s="327"/>
      <c r="HV30" s="705">
        <f>COUNTIF(beosztás!$ME32:$NI32,"DE")*8</f>
        <v>0</v>
      </c>
      <c r="HW30" s="706">
        <f>COUNTIF(beosztás!$ME32:$NI32,"DU")*8</f>
        <v>0</v>
      </c>
      <c r="HX30" s="706">
        <f>COUNTIF(beosztás!$ME32:$NI32,"ÉJ")*8</f>
        <v>0</v>
      </c>
      <c r="HY30" s="706">
        <f>COUNTIF(beosztás!$ME32:$NI32,"N")*12</f>
        <v>0</v>
      </c>
      <c r="HZ30" s="706">
        <f>COUNTIF(beosztás!$ME32:$NI32,"É")*12</f>
        <v>0</v>
      </c>
      <c r="IA30" s="706">
        <f>SUM(beosztás!$ME32:$NI32)</f>
        <v>0</v>
      </c>
      <c r="IB30" s="706">
        <f>(COUNTIF(beosztás!$ME32:$NI32,"SN")*12)+(COUNTIF(beosztás!$ME32:$NI32,"SDE")*8)+(COUNTIF(beosztás!$ME32:$NI32,"SDU")*8)+(COUNTIF(beosztás!$ME32:$NI32,"SÉ")*12)+(COUNTIF(beosztás!$ME32:$NI32,"SÉJ")*8)+(COUNTIF(beosztás!$ME32:$NI32,"S1")*1)+(COUNTIF(beosztás!$ME32:$NI32,"S2")*2)+(COUNTIF(beosztás!$ME32:$NI32,"S3")*3)+(COUNTIF(beosztás!$ME32:$NI32,"S4")*4)+(COUNTIF(beosztás!$ME32:$NI32,"S5")*5)+(COUNTIF(beosztás!$ME32:$NI32,"S6")*6)+(COUNTIF(beosztás!$ME32:$NI32,"S7")*7)+(COUNTIF(beosztás!$ME32:$NI32,"S8")*8)+(COUNTIF(beosztás!$ME32:$NI32,"S9")*9)+(COUNTIF(beosztás!$ME32:$NI32,"S10")*10)+(COUNTIF(beosztás!$ME32:$NI32,"S11")*11)+(COUNTIF(beosztás!$ME32:$NI32,"S12")*12)</f>
        <v>0</v>
      </c>
      <c r="IC30" s="706">
        <f>COUNTIF(beosztás!$ME32:$NI32,"FÜ")*8</f>
        <v>16</v>
      </c>
      <c r="ID30" s="706">
        <f>COUNTIF(beosztás!$ME32:$NI32,"BN")*12+COUNTIF(beosztás!$ME32:$NI32,"BÉ")*12+COUNTIF(beosztás!$ME32:$NI32,"BDE")*8+COUNTIF(beosztás!$ME32:$NI32,"BDU")*8+COUNTIF(beosztás!$ME32:$NI32,"BÉJ")*8+COUNTIF(beosztás!$ME32:$NI32,"B1")*1+COUNTIF(beosztás!$ME32:$NI32,"B2")*2+COUNTIF(beosztás!$ME32:$NI32,"B3")*3+COUNTIF(beosztás!$ME32:$NI32,"B5")*5+COUNTIF(beosztás!$ME32:$NI32,"B6")*6+COUNTIF(beosztás!$ME32:$NI32,"B7")*7+COUNTIF(beosztás!$ME32:$NI32,"B8")*8+COUNTIF(beosztás!$ME32:$NI32,"B9")*9+COUNTIF(beosztás!$ME32:$NI32,"B10")*10+COUNTIF(beosztás!$ME32:$NI32,"B11")*11+COUNTIF(beosztás!$ME32:$NI32,"B12")*12+COUNTIF(beosztás!$ME32:$NI32,"BP")*0</f>
        <v>0</v>
      </c>
      <c r="IE30" s="330">
        <f t="shared" si="326"/>
        <v>0</v>
      </c>
      <c r="IF30" s="706">
        <f>IF(C30="",0,alapadatok!$AN$13)</f>
        <v>160</v>
      </c>
      <c r="IG30" s="330">
        <f t="shared" si="404"/>
        <v>-160</v>
      </c>
      <c r="IH30" s="739">
        <f t="shared" si="327"/>
        <v>0</v>
      </c>
      <c r="II30" s="327"/>
      <c r="IJ30" s="329">
        <f t="shared" si="405"/>
        <v>0</v>
      </c>
      <c r="IK30" s="330">
        <f t="shared" si="406"/>
        <v>0</v>
      </c>
      <c r="IL30" s="330">
        <f t="shared" si="407"/>
        <v>0</v>
      </c>
      <c r="IM30" s="330">
        <f t="shared" si="408"/>
        <v>0</v>
      </c>
      <c r="IN30" s="330">
        <f t="shared" si="409"/>
        <v>0</v>
      </c>
      <c r="IO30" s="330">
        <f t="shared" si="410"/>
        <v>0</v>
      </c>
      <c r="IP30" s="330">
        <f t="shared" si="411"/>
        <v>0</v>
      </c>
      <c r="IQ30" s="330">
        <f t="shared" si="412"/>
        <v>24</v>
      </c>
      <c r="IR30" s="330">
        <f t="shared" si="413"/>
        <v>0</v>
      </c>
      <c r="IS30" s="330">
        <f t="shared" si="414"/>
        <v>0</v>
      </c>
      <c r="IT30" s="330">
        <f t="shared" si="415"/>
        <v>320</v>
      </c>
      <c r="IU30" s="330">
        <f t="shared" si="416"/>
        <v>-320</v>
      </c>
      <c r="IV30" s="905">
        <f t="shared" si="334"/>
        <v>0</v>
      </c>
      <c r="IW30" s="328"/>
      <c r="JF30" s="21"/>
      <c r="JG30" s="21"/>
    </row>
    <row r="31" spans="1:267" hidden="1" x14ac:dyDescent="0.25">
      <c r="A31" s="385">
        <f>IF(beosztás!A33=0,"",beosztás!A33)</f>
        <v>15</v>
      </c>
      <c r="B31" s="386" t="str">
        <f>IF(beosztás!B33=0,"",beosztás!B33)</f>
        <v/>
      </c>
      <c r="C31" s="387" t="str">
        <f>IF(beosztás!C33=0,"",beosztás!C33)</f>
        <v/>
      </c>
      <c r="D31" s="388" t="str">
        <f>IF(beosztás!D33=0,"",beosztás!D33)</f>
        <v/>
      </c>
      <c r="E31" s="18"/>
      <c r="F31" s="705">
        <f>COUNTIF(beosztás!$I33:$AM33,"DE")*8</f>
        <v>0</v>
      </c>
      <c r="G31" s="706">
        <f>COUNTIF(beosztás!$I33:$AM33,"DU")*8</f>
        <v>0</v>
      </c>
      <c r="H31" s="706">
        <f>COUNTIF(beosztás!$I33:$AM33,"ÉJ")*8</f>
        <v>0</v>
      </c>
      <c r="I31" s="706">
        <f>COUNTIF(beosztás!$I33:$AM33,"N")*12</f>
        <v>0</v>
      </c>
      <c r="J31" s="706">
        <f>COUNTIF(beosztás!$I33:$AM33,"é")*12</f>
        <v>0</v>
      </c>
      <c r="K31" s="706">
        <f>SUM(beosztás!$I33:$AM33)</f>
        <v>0</v>
      </c>
      <c r="L31" s="706">
        <f>COUNTIF(beosztás!$I33:$AM33,"FÜ")*8</f>
        <v>0</v>
      </c>
      <c r="M31" s="706">
        <f>(COUNTIF(beosztás!$I33:$AM33,"SN")*12)+(COUNTIF(beosztás!$I33:$AM33,"SDE")*8)+(COUNTIF(beosztás!$I33:$AM33,"SDU")*8)+(COUNTIF(beosztás!$I33:$AM33,"S1")*1)+(COUNTIF(beosztás!$I33:$AM33,"S2")*2)+(COUNTIF(beosztás!$I33:$AM33,"S3")*3)+(COUNTIF(beosztás!$I33:$AM33,"S4")*4)+(COUNTIF(beosztás!$I33:$AM33,"S5")*5)+(COUNTIF(beosztás!$I33:$AM33,"S6")*6)+(COUNTIF(beosztás!$I33:$AM33,"S7")*7)+(COUNTIF(beosztás!$I33:$AM33,"S8")*8)+(COUNTIF(beosztás!$I33:$AM33,"S9")*9)+(COUNTIF(beosztás!$I33:$AM33,"S10")*10)+(COUNTIF(beosztás!$I33:$AM33,"S11")*11)+(COUNTIF(beosztás!$I33:$AM33,"S12")*12)+(COUNTIF(beosztás!$I33:$AM33,"SÉ")*12)+(COUNTIF(beosztás!$I33:$AM33,"SÉJ")*8)</f>
        <v>0</v>
      </c>
      <c r="N31" s="706">
        <f>COUNTIF(beosztás!$I33:$AM33,"BN")*12+COUNTIF(beosztás!$I33:$AM33,"BÉ")*12+COUNTIF(beosztás!$I33:$AM33,"BDE")*8+COUNTIF(beosztás!$I33:$AM33,"BDU")*8+COUNTIF(beosztás!$I33:$AM33,"BÉJ")*8+COUNTIF(beosztás!$I33:$AM33,"B1")*1+COUNTIF(beosztás!$I33:$AM33,"B2")*2+COUNTIF(beosztás!$I33:$AM33,"B3")*3+COUNTIF(beosztás!$I33:$AM33,"B5")*5+COUNTIF(beosztás!$I33:$AM33,"B6")*6+COUNTIF(beosztás!$I33:$AM33,"B7")*7+COUNTIF(beosztás!$I33:$AM33,"B8")*8+COUNTIF(beosztás!$I33:$AM33,"B9")*9+COUNTIF(beosztás!$I33:$AM33,"B10")*10+COUNTIF(beosztás!$I33:$AM33,"B11")*11+COUNTIF(beosztás!$I33:$AM33,"B12")*12+COUNTIF(beosztás!$I33:$AM33,"BP")*0</f>
        <v>0</v>
      </c>
      <c r="O31" s="330">
        <f t="shared" si="273"/>
        <v>0</v>
      </c>
      <c r="P31" s="706">
        <f>IF(C31="",0,alapadatok!$AN$2)</f>
        <v>0</v>
      </c>
      <c r="Q31" s="330">
        <f t="shared" si="335"/>
        <v>0</v>
      </c>
      <c r="R31" s="739">
        <f t="shared" si="274"/>
        <v>0</v>
      </c>
      <c r="S31" s="325"/>
      <c r="T31" s="705">
        <f>COUNTIF(beosztás!$AN33:$BO33,"DE")*8</f>
        <v>0</v>
      </c>
      <c r="U31" s="706">
        <f>COUNTIF(beosztás!$AN33:$BO33,"DU")*8</f>
        <v>0</v>
      </c>
      <c r="V31" s="706">
        <f>COUNTIF(beosztás!$AN33:$BO33,"ÉJ")*8</f>
        <v>0</v>
      </c>
      <c r="W31" s="706">
        <f>COUNTIF(beosztás!$AN33:$BO33,"N")*12</f>
        <v>0</v>
      </c>
      <c r="X31" s="706">
        <f>COUNTIF(beosztás!$AN33:$BO33,"É")*12</f>
        <v>0</v>
      </c>
      <c r="Y31" s="706">
        <f>SUM(beosztás!$AN33:$BO33)</f>
        <v>0</v>
      </c>
      <c r="Z31" s="706">
        <f>(COUNTIF(beosztás!$AN33:$BO33,"SN")*12)+(COUNTIF(beosztás!$AN33:$BO33,"SDE")*8)+(COUNTIF(beosztás!$AN33:$BO33,"SDU")*8)+(COUNTIF(beosztás!$AN33:$BO33,"SÉ")*12)+(COUNTIF(beosztás!$AN33:$BO33,"SÉJ")*8)+(COUNTIF(beosztás!$AN33:$BO33,"S1")*1)+(COUNTIF(beosztás!$AN33:$BO33,"S2")*2)+(COUNTIF(beosztás!$AN33:$BO33,"S3")*3)+(COUNTIF(beosztás!$AN33:$BO33,"S4")*4)+(COUNTIF(beosztás!$AN33:$BO33,"S5")*5)+(COUNTIF(beosztás!$AN33:$BO33,"S6")*6)+(COUNTIF(beosztás!$AN33:$BO33,"S7")*7)+(COUNTIF(beosztás!$AN33:$BO33,"S8")*8)+(COUNTIF(beosztás!$AN33:$BO33,"S9")*9)+(COUNTIF(beosztás!$AN33:$BO33,"S10")*10)+(COUNTIF(beosztás!$AN33:$BO33,"S11")*11)+(COUNTIF(beosztás!$AN33:$BO33,"S12")*12)</f>
        <v>0</v>
      </c>
      <c r="AA31" s="706">
        <f>COUNTIF(beosztás!$AN33:$BO33,"FÜ")*8</f>
        <v>0</v>
      </c>
      <c r="AB31" s="706">
        <f>COUNTIF(beosztás!$AN33:$BO33,"BN")*12+COUNTIF(beosztás!$AN33:$BO33,"BÉ")*12+COUNTIF(beosztás!$AN33:$BO33,"BDE")*8+COUNTIF(beosztás!$AN33:$BO33,"BDU")*8+COUNTIF(beosztás!$AN33:$BO33,"BÉJ")*8+COUNTIF(beosztás!$AN33:$BO33,"B1")*1+COUNTIF(beosztás!$AN33:$BO33,"B2")*2+COUNTIF(beosztás!$AN33:$BO33,"B3")*3+COUNTIF(beosztás!$AN33:$BO33,"B5")*5+COUNTIF(beosztás!$AN33:$BO33,"B6")*6+COUNTIF(beosztás!$AN33:$BO33,"B7")*7+COUNTIF(beosztás!$AN33:$BO33,"B8")*8+COUNTIF(beosztás!$AN33:$BO33,"B9")*9+COUNTIF(beosztás!$AN33:$BO33,"B10")*10+COUNTIF(beosztás!$AN33:$BO33,"B11")*11+COUNTIF(beosztás!$AN33:$BO33,"B12")*12+COUNTIF(beosztás!$AN33:$BO33,"BP")*0</f>
        <v>0</v>
      </c>
      <c r="AC31" s="330">
        <f t="shared" si="336"/>
        <v>0</v>
      </c>
      <c r="AD31" s="706">
        <f>IF(C31="",0,alapadatok!$AN$3)</f>
        <v>0</v>
      </c>
      <c r="AE31" s="330">
        <f t="shared" si="337"/>
        <v>0</v>
      </c>
      <c r="AF31" s="739">
        <f t="shared" si="275"/>
        <v>0</v>
      </c>
      <c r="AG31" s="325"/>
      <c r="AH31" s="329">
        <f t="shared" si="276"/>
        <v>0</v>
      </c>
      <c r="AI31" s="330">
        <f t="shared" si="277"/>
        <v>0</v>
      </c>
      <c r="AJ31" s="330">
        <f t="shared" si="278"/>
        <v>0</v>
      </c>
      <c r="AK31" s="330">
        <f t="shared" si="279"/>
        <v>0</v>
      </c>
      <c r="AL31" s="330">
        <f t="shared" si="280"/>
        <v>0</v>
      </c>
      <c r="AM31" s="330">
        <f t="shared" si="281"/>
        <v>0</v>
      </c>
      <c r="AN31" s="330">
        <f t="shared" si="282"/>
        <v>0</v>
      </c>
      <c r="AO31" s="330">
        <f t="shared" si="283"/>
        <v>0</v>
      </c>
      <c r="AP31" s="330">
        <f t="shared" si="338"/>
        <v>0</v>
      </c>
      <c r="AQ31" s="330">
        <f t="shared" si="339"/>
        <v>0</v>
      </c>
      <c r="AR31" s="330">
        <f t="shared" si="340"/>
        <v>0</v>
      </c>
      <c r="AS31" s="330">
        <f t="shared" si="341"/>
        <v>0</v>
      </c>
      <c r="AT31" s="739">
        <f t="shared" si="284"/>
        <v>0</v>
      </c>
      <c r="AU31" s="326"/>
      <c r="AV31" s="705">
        <f>COUNTIF(beosztás!$BP33:$CT33,"DE")*8</f>
        <v>0</v>
      </c>
      <c r="AW31" s="706">
        <f>COUNTIF(beosztás!$BP33:$CT33,"DU")*8</f>
        <v>0</v>
      </c>
      <c r="AX31" s="706">
        <f>COUNTIF(beosztás!$BP33:$CT33,"ÉJ")*8</f>
        <v>0</v>
      </c>
      <c r="AY31" s="706">
        <f>COUNTIF(beosztás!$BP33:$CT33,"N")*12</f>
        <v>0</v>
      </c>
      <c r="AZ31" s="706">
        <f>COUNTIF(beosztás!$BP33:$CT33,"é")*12</f>
        <v>0</v>
      </c>
      <c r="BA31" s="706">
        <f>SUM(beosztás!$BP33:$CT33)</f>
        <v>0</v>
      </c>
      <c r="BB31" s="706">
        <f>COUNTIF(beosztás!$BP33:$CT33,"FÜ")*8</f>
        <v>0</v>
      </c>
      <c r="BC31" s="895">
        <f>(COUNTIF(beosztás!$BP33:$CT33,"SN")*12)+(COUNTIF(beosztás!$BP33:$CT33,"SDE")*8)+(COUNTIF(beosztás!$BP33:$CT33,"SDU")*8)+(COUNTIF(beosztás!$BP33:$CT33,"SÉ")*12)+(COUNTIF(beosztás!$BP33:$CT33,"SÉJ")*8)+(COUNTIF(beosztás!$BP33:$CT33,"S1")*1)+(COUNTIF(beosztás!$BP33:$CT33,"S2")*2)+(COUNTIF(beosztás!$BP33:$CT33,"S3")*3)+(COUNTIF(beosztás!$BP33:$CT33,"S4")*4)+(COUNTIF(beosztás!$BP33:$CT33,"S5")*5)+(COUNTIF(beosztás!$BP33:$CT33,"S6")*6)+(COUNTIF(beosztás!$BP33:$CT33,"S7")*7)+(COUNTIF(beosztás!$BP33:$CT33,"S8")*8)+(COUNTIF(beosztás!$BP33:$CT33,"S9")*9)+(COUNTIF(beosztás!$BP33:$CT33,"S10")*10)+(COUNTIF(beosztás!$BP33:$CT33,"S11")*11)+(COUNTIF(beosztás!$BP33:$CT33,"S12")*12)</f>
        <v>8</v>
      </c>
      <c r="BD31" s="706">
        <f>COUNTIF(beosztás!$BP33:$CT33,"BN")*12+COUNTIF(beosztás!$BP33:$CT33,"BÉ")*12+COUNTIF(beosztás!$BP33:$CT33,"BDE")*8+COUNTIF(beosztás!$BP33:$CT33,"BDU")*8+COUNTIF(beosztás!$BP33:$CT33,"BÉJ")*8+COUNTIF(beosztás!$BP33:$CT33,"B1")*1+COUNTIF(beosztás!$BP33:$CT33,"B2")*2+COUNTIF(beosztás!$BP33:$CT33,"B3")*3+COUNTIF(beosztás!$BP33:$CT33,"B5")*5+COUNTIF(beosztás!$BP33:$CT33,"B6")*6+COUNTIF(beosztás!$BP33:$CT33,"B7")*7+COUNTIF(beosztás!$BP33:$CT33,"B8")*8+COUNTIF(beosztás!$BP33:$CT33,"B9")*9+COUNTIF(beosztás!$BP33:$CT33,"B10")*10+COUNTIF(beosztás!$BP33:$CT33,"B11")*11+COUNTIF(beosztás!$BP33:$CT33,"B12")*12+COUNTIF(beosztás!$BP33:$CT33,"BP")*0</f>
        <v>0</v>
      </c>
      <c r="BE31" s="330">
        <f t="shared" si="285"/>
        <v>8</v>
      </c>
      <c r="BF31" s="706">
        <f>IF(C31="",0,alapadatok!$AN$4)</f>
        <v>0</v>
      </c>
      <c r="BG31" s="330">
        <f t="shared" si="342"/>
        <v>8</v>
      </c>
      <c r="BH31" s="739">
        <f t="shared" si="286"/>
        <v>8</v>
      </c>
      <c r="BI31" s="325"/>
      <c r="BJ31" s="705">
        <f>COUNTIF(beosztás!$CU33:$DX33,"DE")*8</f>
        <v>0</v>
      </c>
      <c r="BK31" s="706">
        <f>COUNTIF(beosztás!$CU33:$DX33,"DU")*8</f>
        <v>0</v>
      </c>
      <c r="BL31" s="706">
        <f>COUNTIF(beosztás!$CU33:$DX33,"ÉJ")*8</f>
        <v>0</v>
      </c>
      <c r="BM31" s="706">
        <f>COUNTIF(beosztás!$CU33:$DX33,"N")*12</f>
        <v>0</v>
      </c>
      <c r="BN31" s="706">
        <f>COUNTIF(beosztás!$CU33:$DX33,"É")*12</f>
        <v>0</v>
      </c>
      <c r="BO31" s="706">
        <f>SUM(beosztás!$CU33:$DX33)</f>
        <v>0</v>
      </c>
      <c r="BP31" s="895">
        <f>(COUNTIF(beosztás!$CU33:$DX33,"SN")*12)+(COUNTIF(beosztás!$CU33:$DX33,"SDE")*8)+(COUNTIF(beosztás!$CU33:$DX33,"SDU")*8)+(COUNTIF(beosztás!$CU33:$DX33,"SÉ")*12)+(COUNTIF(beosztás!$CU33:$DX33,"SÉJ")*8)+(COUNTIF(beosztás!$CU33:$DX33,"S1")*1)+(COUNTIF(beosztás!$CU33:$DX33,"S2")*2)+(COUNTIF(beosztás!$CU33:$DX33,"S3")*3)+(COUNTIF(beosztás!$CU33:$DX33,"S4")*4)+(COUNTIF(beosztás!$CU33:$DX33,"S5")*5)+(COUNTIF(beosztás!$CU33:$DX33,"S6")*6)+(COUNTIF(beosztás!$CU33:$DX33,"S7")*7)+(COUNTIF(beosztás!$CU33:$DX33,"S8")*8)+(COUNTIF(beosztás!$CU33:$DX33,"S9")*9)+(COUNTIF(beosztás!$CU33:$DX33,"S10")*10)+(COUNTIF(beosztás!$CU33:$DX33,"S11")*11)+(COUNTIF(beosztás!$CU33:$DX33,"S12")*12)</f>
        <v>0</v>
      </c>
      <c r="BQ31" s="706">
        <f>COUNTIF(beosztás!$CU33:$DX33,"FÜ")*8</f>
        <v>0</v>
      </c>
      <c r="BR31" s="706">
        <f>COUNTIF(beosztás!$CU33:$DX33,"BN")*12+COUNTIF(beosztás!$CU33:$DX33,"BÉ")*12+COUNTIF(beosztás!$CU33:$DX33,"BDE")*8+COUNTIF(beosztás!$CU33:$DX33,"BDU")*8+COUNTIF(beosztás!$CU33:$DX33,"BÉJ")*8+COUNTIF(beosztás!$CU33:$DX33,"B1")*1+COUNTIF(beosztás!$CU33:$DX33,"B2")*2+COUNTIF(beosztás!$CU33:$DX33,"B3")*3+COUNTIF(beosztás!$CU33:$DX33,"B5")*5+COUNTIF(beosztás!$CU33:$DX33,"B6")*6+COUNTIF(beosztás!$CU33:$DX33,"B7")*7+COUNTIF(beosztás!$CU33:$DX33,"B8")*8+COUNTIF(beosztás!$CU33:$DX33,"B9")*9+COUNTIF(beosztás!$CU33:$DX33,"B10")*10+COUNTIF(beosztás!$CU33:$DX33,"B11")*11+COUNTIF(beosztás!$CU33:$DX33,"B12")*12+COUNTIF(beosztás!$CU33:$DX33,"BP")*0</f>
        <v>0</v>
      </c>
      <c r="BS31" s="330">
        <f t="shared" si="343"/>
        <v>0</v>
      </c>
      <c r="BT31" s="706">
        <f>IF(C31="",0,alapadatok!$AN$5)</f>
        <v>0</v>
      </c>
      <c r="BU31" s="330">
        <f t="shared" si="344"/>
        <v>0</v>
      </c>
      <c r="BV31" s="739">
        <f t="shared" si="287"/>
        <v>0</v>
      </c>
      <c r="BW31" s="325"/>
      <c r="BX31" s="329">
        <f t="shared" si="345"/>
        <v>0</v>
      </c>
      <c r="BY31" s="330">
        <f t="shared" si="346"/>
        <v>0</v>
      </c>
      <c r="BZ31" s="330">
        <f t="shared" si="347"/>
        <v>0</v>
      </c>
      <c r="CA31" s="330">
        <f t="shared" si="348"/>
        <v>0</v>
      </c>
      <c r="CB31" s="330">
        <f t="shared" si="349"/>
        <v>0</v>
      </c>
      <c r="CC31" s="330">
        <f t="shared" si="350"/>
        <v>0</v>
      </c>
      <c r="CD31" s="330">
        <f t="shared" si="351"/>
        <v>8</v>
      </c>
      <c r="CE31" s="330">
        <f t="shared" si="352"/>
        <v>0</v>
      </c>
      <c r="CF31" s="330">
        <f t="shared" si="353"/>
        <v>0</v>
      </c>
      <c r="CG31" s="330">
        <f t="shared" si="354"/>
        <v>8</v>
      </c>
      <c r="CH31" s="330">
        <f t="shared" si="355"/>
        <v>0</v>
      </c>
      <c r="CI31" s="330">
        <f t="shared" si="356"/>
        <v>8</v>
      </c>
      <c r="CJ31" s="739">
        <f t="shared" si="294"/>
        <v>8</v>
      </c>
      <c r="CK31" s="326"/>
      <c r="CL31" s="705">
        <f>COUNTIF(beosztás!$DY33:$FC33,"DE")*8</f>
        <v>0</v>
      </c>
      <c r="CM31" s="706">
        <f>COUNTIF(beosztás!$DY33:$FC33,"DU")*8</f>
        <v>0</v>
      </c>
      <c r="CN31" s="706">
        <f>COUNTIF(beosztás!$DY33:$FC33,"ÉJ")*8</f>
        <v>0</v>
      </c>
      <c r="CO31" s="706">
        <f>COUNTIF(beosztás!$DY33:$FC33,"N")*12</f>
        <v>0</v>
      </c>
      <c r="CP31" s="706">
        <f>COUNTIF(beosztás!$DY33:$FC33,"é")*12</f>
        <v>0</v>
      </c>
      <c r="CQ31" s="706">
        <f>SUM(beosztás!$DY33:$FC33)</f>
        <v>0</v>
      </c>
      <c r="CR31" s="706">
        <f>COUNTIF(beosztás!$DY33:$FC33,"FÜ")*8</f>
        <v>0</v>
      </c>
      <c r="CS31" s="895">
        <f>(COUNTIF(beosztás!$DY33:$FC33,"SN")*12)+(COUNTIF(beosztás!$DY33:$FC33,"SDE")*8)+(COUNTIF(beosztás!$DY33:$FC33,"SDU")*8)+(COUNTIF(beosztás!$DY33:$FC33,"SÉ")*12)+(COUNTIF(beosztás!$DY33:$FC33,"SÉJ")*8)+(COUNTIF(beosztás!$DY33:$FC33,"S1")*1)+(COUNTIF(beosztás!$DY33:$FC33,"S2")*2)+(COUNTIF(beosztás!$DY33:$FC33,"S3")*3)+(COUNTIF(beosztás!$DY33:$FC33,"S4")*4)+(COUNTIF(beosztás!$DY33:$FC33,"S5")*5)+(COUNTIF(beosztás!$DY33:$FC33,"S6")*6)+(COUNTIF(beosztás!$DY33:$FC33,"S7")*7)+(COUNTIF(beosztás!$DY33:$FC33,"S8")*8)+(COUNTIF(beosztás!$DY33:$FC33,"S9")*9)+(COUNTIF(beosztás!$DY33:$FC33,"S10")*10)+(COUNTIF(beosztás!$DY33:$FC33,"S11")*11)+(COUNTIF(beosztás!$DY33:$FC33,"S12")*12)</f>
        <v>0</v>
      </c>
      <c r="CT31" s="706">
        <f>COUNTIF(beosztás!$DY33:$FC33,"BN")*12+COUNTIF(beosztás!$DY33:$FC33,"BÉ")*12+COUNTIF(beosztás!$DY33:$FC33,"BDE")*8+COUNTIF(beosztás!$DY33:$FC33,"BDU")*8+COUNTIF(beosztás!$DY33:$FC33,"BÉJ")*8+COUNTIF(beosztás!$DY33:$FC33,"B1")*1+COUNTIF(beosztás!$DY33:$FC33,"B2")*2+COUNTIF(beosztás!$DY33:$FC33,"B3")*3+COUNTIF(beosztás!$DY33:$FC33,"B5")*5+COUNTIF(beosztás!$DY33:$FC33,"B6")*6+COUNTIF(beosztás!$DY33:$FC33,"B7")*7+COUNTIF(beosztás!$DY33:$FC33,"B8")*8+COUNTIF(beosztás!$DY33:$FC33,"B9")*9+COUNTIF(beosztás!$DY33:$FC33,"B10")*10+COUNTIF(beosztás!$DY33:$FC33,"B11")*11+COUNTIF(beosztás!$DY33:$FC33,"B12")*12+COUNTIF(beosztás!$DY33:$FC33,"BP")*0</f>
        <v>0</v>
      </c>
      <c r="CU31" s="330">
        <f t="shared" si="357"/>
        <v>0</v>
      </c>
      <c r="CV31" s="706">
        <f>IF(C31="",0,alapadatok!$AN$6)</f>
        <v>0</v>
      </c>
      <c r="CW31" s="330">
        <f t="shared" si="358"/>
        <v>0</v>
      </c>
      <c r="CX31" s="905">
        <f t="shared" si="295"/>
        <v>0</v>
      </c>
      <c r="CY31" s="325"/>
      <c r="CZ31" s="705">
        <f>COUNTIF(beosztás!$FD33:$GG33,"DE")*8</f>
        <v>0</v>
      </c>
      <c r="DA31" s="706">
        <f>COUNTIF(beosztás!$FD33:$GG33,"DU")*8</f>
        <v>0</v>
      </c>
      <c r="DB31" s="706">
        <f>COUNTIF(beosztás!$FD33:$GG33,"ÉJ")*8</f>
        <v>0</v>
      </c>
      <c r="DC31" s="706">
        <f>COUNTIF(beosztás!$FD33:$GG33,"N")*12</f>
        <v>0</v>
      </c>
      <c r="DD31" s="706">
        <f>COUNTIF(beosztás!$FD33:$GG33,"É")*12</f>
        <v>0</v>
      </c>
      <c r="DE31" s="706">
        <f>SUM(beosztás!$FD33:$GG33)</f>
        <v>0</v>
      </c>
      <c r="DF31" s="895">
        <f>(COUNTIF(beosztás!$FD33:$GG33,"SN")*12)+(COUNTIF(beosztás!$FD33:$GG33,"SDE")*8)+(COUNTIF(beosztás!$FD33:$GG33,"SDU")*8)+(COUNTIF(beosztás!$FD33:$GG33,"SÉ")*12)+(COUNTIF(beosztás!$FD33:$GG33,"SÉJ")*8)+(COUNTIF(beosztás!$FD33:$GG33,"S1")*1)+(COUNTIF(beosztás!$FD33:$GG33,"S2")*2)+(COUNTIF(beosztás!$FD33:$GG33,"S3")*3)+(COUNTIF(beosztás!$FD33:$GG33,"S4")*4)+(COUNTIF(beosztás!$FD33:$GG33,"S5")*5)+(COUNTIF(beosztás!$FD33:$GG33,"S6")*6)+(COUNTIF(beosztás!$FD33:$GG33,"S7")*7)+(COUNTIF(beosztás!$FD33:$GG33,"S8")*8)+(COUNTIF(beosztás!$FD33:$GG33,"S9")*9)+(COUNTIF(beosztás!$FD33:$GG33,"S10")*10)+(COUNTIF(beosztás!$FD33:$GG33,"S11")*11)+(COUNTIF(beosztás!$FD33:$GG33,"S12")*12)</f>
        <v>0</v>
      </c>
      <c r="DG31" s="706">
        <f>COUNTIF(beosztás!$FD33:$GG33,"FÜ")*8</f>
        <v>0</v>
      </c>
      <c r="DH31" s="706">
        <f>COUNTIF(beosztás!$FD33:$GG33,"BN")*12+COUNTIF(beosztás!$FD33:$GG33,"BÉ")*12+COUNTIF(beosztás!$FD33:$GG33,"BDE")*8+COUNTIF(beosztás!$FD33:$GG33,"BDU")*8+COUNTIF(beosztás!$FD33:$GG33,"BÉJ")*8+COUNTIF(beosztás!$FD33:$GG33,"B1")*1+COUNTIF(beosztás!$FD33:$GG33,"B2")*2+COUNTIF(beosztás!$FD33:$GG33,"B3")*3+COUNTIF(beosztás!$FD33:$GG33,"B5")*5+COUNTIF(beosztás!$FD33:$GG33,"B6")*6+COUNTIF(beosztás!$FD33:$GG33,"B7")*7+COUNTIF(beosztás!$FD33:$GG33,"B8")*8+COUNTIF(beosztás!$FD33:$GG33,"B9")*9+COUNTIF(beosztás!$FD33:$GG33,"B10")*10+COUNTIF(beosztás!$FD33:$GG33,"B11")*11+COUNTIF(beosztás!$FD33:$GG33,"B12")*12+COUNTIF(beosztás!$FD33:$GG33,"BP")*0</f>
        <v>0</v>
      </c>
      <c r="DI31" s="330">
        <f t="shared" si="296"/>
        <v>0</v>
      </c>
      <c r="DJ31" s="706">
        <f>IF(C31="",0,alapadatok!$AN$7)</f>
        <v>0</v>
      </c>
      <c r="DK31" s="330">
        <f t="shared" si="359"/>
        <v>0</v>
      </c>
      <c r="DL31" s="739">
        <f t="shared" si="297"/>
        <v>0</v>
      </c>
      <c r="DM31" s="325"/>
      <c r="DN31" s="329">
        <f t="shared" si="360"/>
        <v>0</v>
      </c>
      <c r="DO31" s="330">
        <f t="shared" si="361"/>
        <v>0</v>
      </c>
      <c r="DP31" s="330">
        <f t="shared" si="362"/>
        <v>0</v>
      </c>
      <c r="DQ31" s="330">
        <f t="shared" si="363"/>
        <v>0</v>
      </c>
      <c r="DR31" s="330">
        <f t="shared" si="364"/>
        <v>0</v>
      </c>
      <c r="DS31" s="330">
        <f t="shared" si="365"/>
        <v>0</v>
      </c>
      <c r="DT31" s="330">
        <f t="shared" si="366"/>
        <v>0</v>
      </c>
      <c r="DU31" s="330">
        <f t="shared" si="367"/>
        <v>0</v>
      </c>
      <c r="DV31" s="330">
        <f t="shared" si="368"/>
        <v>0</v>
      </c>
      <c r="DW31" s="330">
        <f t="shared" si="369"/>
        <v>0</v>
      </c>
      <c r="DX31" s="330">
        <f t="shared" si="370"/>
        <v>0</v>
      </c>
      <c r="DY31" s="330">
        <f t="shared" si="371"/>
        <v>0</v>
      </c>
      <c r="DZ31" s="905">
        <f t="shared" si="304"/>
        <v>0</v>
      </c>
      <c r="EA31" s="326"/>
      <c r="EB31" s="705">
        <f>COUNTIF(beosztás!$GH33:$HL33,"DE")*8</f>
        <v>0</v>
      </c>
      <c r="EC31" s="706">
        <f>COUNTIF(beosztás!$GH33:$HL33,"DU")*8</f>
        <v>0</v>
      </c>
      <c r="ED31" s="706">
        <f>COUNTIF(beosztás!$GH33:$HL33,"ÉJ")*8</f>
        <v>0</v>
      </c>
      <c r="EE31" s="706">
        <f>COUNTIF(beosztás!$GH33:$HL33,"N")*12</f>
        <v>0</v>
      </c>
      <c r="EF31" s="706">
        <f>COUNTIF(beosztás!$GH33:$HL33,"é")*12</f>
        <v>0</v>
      </c>
      <c r="EG31" s="706">
        <f>SUM(beosztás!$GH33:$HL33)</f>
        <v>0</v>
      </c>
      <c r="EH31" s="706">
        <f>COUNTIF(beosztás!$GH33:$HL33,"FÜ")*8</f>
        <v>0</v>
      </c>
      <c r="EI31" s="895">
        <f>(COUNTIF(beosztás!$GH33:$HL33,"SN")*12)+(COUNTIF(beosztás!$GH33:$HL33,"SDE")*8)+(COUNTIF(beosztás!$GH33:$HL33,"SDU")*8)+(COUNTIF(beosztás!$GH33:$HL33,"SÉ")*12)+(COUNTIF(beosztás!$GH33:$HL33,"SÉJ")*8)+(COUNTIF(beosztás!$GH33:$HL33,"S1")*1)+(COUNTIF(beosztás!$GH33:$HL33,"S2")*2)+(COUNTIF(beosztás!$GH33:$HL33,"S3")*3)+(COUNTIF(beosztás!$GH33:$HL33,"S4")*4)+(COUNTIF(beosztás!$GH33:$HL33,"S5")*5)+(COUNTIF(beosztás!$GH33:$HL33,"S6")*6)+(COUNTIF(beosztás!$GH33:$HL33,"S7")*7)+(COUNTIF(beosztás!$GH33:$HL33,"S8")*8)+(COUNTIF(beosztás!$GH33:$HL33,"S9")*9)+(COUNTIF(beosztás!$GH33:$HL33,"S10")*10)+(COUNTIF(beosztás!$GH33:$HL33,"S11")*11)+(COUNTIF(beosztás!$GH33:$HL33,"S12")*12)</f>
        <v>0</v>
      </c>
      <c r="EJ31" s="706">
        <f>COUNTIF(beosztás!$GH33:$HL33,"BN")*12+COUNTIF(beosztás!$GH33:$HL33,"BÉ")*12+COUNTIF(beosztás!$GH33:$HL33,"BDE")*8+COUNTIF(beosztás!$GH33:$HL33,"BDU")*8+COUNTIF(beosztás!$GH33:$HL33,"BÉJ")*8+COUNTIF(beosztás!$GH33:$HL33,"B1")*1+COUNTIF(beosztás!$GH33:$HL33,"B2")*2+COUNTIF(beosztás!$GH33:$HL33,"B3")*3+COUNTIF(beosztás!$GH33:$HL33,"B5")*5+COUNTIF(beosztás!$GH33:$HL33,"B6")*6+COUNTIF(beosztás!$GH33:$HL33,"B7")*7+COUNTIF(beosztás!$GH33:$HL33,"B8")*8+COUNTIF(beosztás!$GH33:$HL33,"B9")*9+COUNTIF(beosztás!$GH33:$HL33,"B10")*10+COUNTIF(beosztás!$GH33:$HL33,"B11")*11+COUNTIF(beosztás!$GH33:$HL33,"B12")*12+COUNTIF(beosztás!$GH33:$HL33,"BP")*0</f>
        <v>0</v>
      </c>
      <c r="EK31" s="330">
        <f t="shared" si="372"/>
        <v>0</v>
      </c>
      <c r="EL31" s="706">
        <f>IF(C31="",0,alapadatok!$AN$8)</f>
        <v>0</v>
      </c>
      <c r="EM31" s="330">
        <f t="shared" si="373"/>
        <v>0</v>
      </c>
      <c r="EN31" s="905">
        <f t="shared" si="305"/>
        <v>0</v>
      </c>
      <c r="EO31" s="325"/>
      <c r="EP31" s="705">
        <f>COUNTIF(beosztás!$HM33:$IQ33,"DE")*8</f>
        <v>0</v>
      </c>
      <c r="EQ31" s="706">
        <f>COUNTIF(beosztás!$HM33:$IQ33,"DU")*8</f>
        <v>0</v>
      </c>
      <c r="ER31" s="706">
        <f>COUNTIF(beosztás!$HM33:$IQ33,"ÉJ")*8</f>
        <v>0</v>
      </c>
      <c r="ES31" s="706">
        <f>COUNTIF(beosztás!$HM33:$IQ33,"N")*12</f>
        <v>0</v>
      </c>
      <c r="ET31" s="706">
        <f>COUNTIF(beosztás!$HM33:$IQ33,"É")*12</f>
        <v>0</v>
      </c>
      <c r="EU31" s="706">
        <f>SUM(beosztás!$HM33:$IQ33)</f>
        <v>0</v>
      </c>
      <c r="EV31" s="895">
        <f>(COUNTIF(beosztás!$HM33:$IQ33,"SN")*12)+(COUNTIF(beosztás!$HM33:$IQ33,"SDE")*8)+(COUNTIF(beosztás!$HM33:$IQ33,"SDU")*8)+(COUNTIF(beosztás!$HM33:$IQ33,"SÉ")*12)+(COUNTIF(beosztás!$HM33:$IQ33,"SÉJ")*8)+(COUNTIF(beosztás!$HM33:$IQ33,"S1")*1)+(COUNTIF(beosztás!$HM33:$IQ33,"S2")*2)+(COUNTIF(beosztás!$HM33:$IQ33,"S3")*3)+(COUNTIF(beosztás!$HM33:$IQ33,"S4")*4)+(COUNTIF(beosztás!$HM33:$IQ33,"S5")*5)+(COUNTIF(beosztás!$HM33:$IQ33,"S6")*6)+(COUNTIF(beosztás!$HM33:$IQ33,"S7")*7)+(COUNTIF(beosztás!$HM33:$IQ33,"S8")*8)+(COUNTIF(beosztás!$HM33:$IQ33,"S9")*9)+(COUNTIF(beosztás!$HM33:$IQ33,"S10")*10)+(COUNTIF(beosztás!$HM33:$IQ33,"S11")*11)+(COUNTIF(beosztás!$HM33:$IQ33,"S12")*12)</f>
        <v>0</v>
      </c>
      <c r="EW31" s="706">
        <f>COUNTIF(beosztás!$HM33:$IQ33,"FÜ")*8</f>
        <v>0</v>
      </c>
      <c r="EX31" s="706">
        <f>COUNTIF(beosztás!$HM33:$IQ33,"BN")*12+COUNTIF(beosztás!$HM33:$IQ33,"BÉ")*12+COUNTIF(beosztás!$HM33:$IQ33,"BDE")*8+COUNTIF(beosztás!$HM33:$IQ33,"BDU")*8+COUNTIF(beosztás!$HM33:$IQ33,"BÉJ")*8+COUNTIF(beosztás!$HM33:$IQ33,"B1")*1+COUNTIF(beosztás!$HM33:$IQ33,"B2")*2+COUNTIF(beosztás!$HM33:$IQ33,"B3")*3+COUNTIF(beosztás!$HM33:$IQ33,"B5")*5+COUNTIF(beosztás!$HM33:$IQ33,"B6")*6+COUNTIF(beosztás!$HM33:$IQ33,"B7")*7+COUNTIF(beosztás!$HM33:$IQ33,"B8")*8+COUNTIF(beosztás!$HM33:$IQ33,"B9")*9+COUNTIF(beosztás!$HM33:$IQ33,"B10")*10+COUNTIF(beosztás!$HM33:$IQ33,"B11")*11+COUNTIF(beosztás!$HM33:$IQ33,"B12")*12+COUNTIF(beosztás!$HM33:$IQ33,"BP")*0</f>
        <v>0</v>
      </c>
      <c r="EY31" s="330">
        <f t="shared" si="306"/>
        <v>0</v>
      </c>
      <c r="EZ31" s="706">
        <f>IF(C31="",0,alapadatok!$AN$9)</f>
        <v>0</v>
      </c>
      <c r="FA31" s="330">
        <f t="shared" si="374"/>
        <v>0</v>
      </c>
      <c r="FB31" s="905">
        <f t="shared" si="307"/>
        <v>0</v>
      </c>
      <c r="FC31" s="325"/>
      <c r="FD31" s="329">
        <f t="shared" si="375"/>
        <v>0</v>
      </c>
      <c r="FE31" s="330">
        <f t="shared" si="376"/>
        <v>0</v>
      </c>
      <c r="FF31" s="330">
        <f t="shared" si="377"/>
        <v>0</v>
      </c>
      <c r="FG31" s="330">
        <f t="shared" si="378"/>
        <v>0</v>
      </c>
      <c r="FH31" s="330">
        <f t="shared" si="379"/>
        <v>0</v>
      </c>
      <c r="FI31" s="330">
        <f t="shared" si="380"/>
        <v>0</v>
      </c>
      <c r="FJ31" s="330">
        <f t="shared" si="381"/>
        <v>0</v>
      </c>
      <c r="FK31" s="330">
        <f t="shared" si="382"/>
        <v>0</v>
      </c>
      <c r="FL31" s="330">
        <f t="shared" si="383"/>
        <v>0</v>
      </c>
      <c r="FM31" s="330">
        <f t="shared" si="384"/>
        <v>0</v>
      </c>
      <c r="FN31" s="330">
        <f t="shared" si="385"/>
        <v>0</v>
      </c>
      <c r="FO31" s="330">
        <f t="shared" si="386"/>
        <v>0</v>
      </c>
      <c r="FP31" s="905">
        <f t="shared" si="314"/>
        <v>0</v>
      </c>
      <c r="FQ31" s="326"/>
      <c r="FR31" s="705">
        <f>COUNTIF(beosztás!$IR33:$JU33,"DE")*8</f>
        <v>0</v>
      </c>
      <c r="FS31" s="706">
        <f>COUNTIF(beosztás!$IR33:$JU33,"DU")*8</f>
        <v>0</v>
      </c>
      <c r="FT31" s="706">
        <f>COUNTIF(beosztás!$IR33:$JU33,"ÉJ")*8</f>
        <v>0</v>
      </c>
      <c r="FU31" s="706">
        <f>COUNTIF(beosztás!$IR33:$JU33,"N")*12</f>
        <v>0</v>
      </c>
      <c r="FV31" s="706">
        <f>COUNTIF(beosztás!$IR33:$JU33,"é")*12</f>
        <v>0</v>
      </c>
      <c r="FW31" s="706">
        <f>SUM(beosztás!$IR33:$JU33)</f>
        <v>0</v>
      </c>
      <c r="FX31" s="706">
        <f>COUNTIF(beosztás!$IR33:$JU33,"FÜ")*8</f>
        <v>0</v>
      </c>
      <c r="FY31" s="895">
        <f>(COUNTIF(beosztás!$IR33:$JU33,"SN")*12)+(COUNTIF(beosztás!$IR33:$JU33,"SDE")*8)+(COUNTIF(beosztás!$IR33:$JU33,"SDU")*8)+(COUNTIF(beosztás!$IR33:$JU33,"SÉ")*12)+(COUNTIF(beosztás!$IR33:$JU33,"SÉJ")*8)+(COUNTIF(beosztás!$IR33:$JU33,"S1")*1)+(COUNTIF(beosztás!$IR33:$JU33,"S2")*2)+(COUNTIF(beosztás!$IR33:$JU33,"S3")*3)+(COUNTIF(beosztás!$IR33:$JU33,"S4")*4)+(COUNTIF(beosztás!$IR33:$JU33,"S5")*5)+(COUNTIF(beosztás!$IR33:$JU33,"S6")*6)+(COUNTIF(beosztás!$IR33:$JU33,"S7")*7)+(COUNTIF(beosztás!$IR33:$JU33,"S8")*8)+(COUNTIF(beosztás!$IR33:$JU33,"S9")*9)+(COUNTIF(beosztás!$IR33:$JU33,"S10")*10)+(COUNTIF(beosztás!$IR33:$JU33,"S11")*11)+(COUNTIF(beosztás!$IR33:$JU33,"S12")*12)</f>
        <v>0</v>
      </c>
      <c r="FZ31" s="706">
        <f>COUNTIF(beosztás!$IR33:$JU33,"BN")*12+COUNTIF(beosztás!$IR33:$JU33,"BÉ")*12+COUNTIF(beosztás!$IR33:$JU33,"BDE")*8+COUNTIF(beosztás!$IR33:$JU33,"BDU")*8+COUNTIF(beosztás!$IR33:$JU33,"BÉJ")*8+COUNTIF(beosztás!$IR33:$JU33,"B1")*1+COUNTIF(beosztás!$IR33:$JU33,"B2")*2+COUNTIF(beosztás!$IR33:$JU33,"B3")*3+COUNTIF(beosztás!$IR33:$JU33,"B5")*5+COUNTIF(beosztás!$IR33:$JU33,"B6")*6+COUNTIF(beosztás!$IR33:$JU33,"B7")*7+COUNTIF(beosztás!$IR33:$JU33,"B8")*8+COUNTIF(beosztás!$IR33:$JU33,"B9")*9+COUNTIF(beosztás!$IR33:$JU33,"B10")*10+COUNTIF(beosztás!$IR33:$JU33,"B11")*11+COUNTIF(beosztás!$IR33:$JU33,"B12")*12+COUNTIF(beosztás!$IR33:$JU33,"BP")*0</f>
        <v>0</v>
      </c>
      <c r="GA31" s="330">
        <f t="shared" si="387"/>
        <v>0</v>
      </c>
      <c r="GB31" s="706">
        <f>IF(C31="",0,alapadatok!$AN$10)</f>
        <v>0</v>
      </c>
      <c r="GC31" s="330">
        <f t="shared" si="388"/>
        <v>0</v>
      </c>
      <c r="GD31" s="905">
        <f t="shared" si="315"/>
        <v>0</v>
      </c>
      <c r="GE31" s="327"/>
      <c r="GF31" s="705">
        <f>COUNTIF(beosztás!$JV33:$KZ33,"DE")*8</f>
        <v>0</v>
      </c>
      <c r="GG31" s="706">
        <f>COUNTIF(beosztás!$JV33:$KZ33,"DU")*8</f>
        <v>0</v>
      </c>
      <c r="GH31" s="706">
        <f>COUNTIF(beosztás!$JV33:$KZ33,"ÉJ")*8</f>
        <v>0</v>
      </c>
      <c r="GI31" s="706">
        <f>COUNTIF(beosztás!$JV33:$KZ33,"N")*12</f>
        <v>0</v>
      </c>
      <c r="GJ31" s="706">
        <f>COUNTIF(beosztás!$JV33:$KZ33,"É")*12</f>
        <v>0</v>
      </c>
      <c r="GK31" s="706">
        <f>SUM(beosztás!$JV33:$KZ33)</f>
        <v>0</v>
      </c>
      <c r="GL31" s="895">
        <f>(COUNTIF(beosztás!$JV33:$KZ33,"SN")*12)+(COUNTIF(beosztás!$JV33:$KZ33,"SDE")*8)+(COUNTIF(beosztás!$JV33:$KZ33,"SDU")*8)+(COUNTIF(beosztás!$JV33:$KZ33,"SÉ")*12)+(COUNTIF(beosztás!$JV33:$KZ33,"SÉJ")*8)+(COUNTIF(beosztás!$JV33:$KZ33,"S1")*1)+(COUNTIF(beosztás!$JV33:$KZ33,"S2")*2)+(COUNTIF(beosztás!$JV33:$KZ33,"S3")*3)+(COUNTIF(beosztás!$JV33:$KZ33,"S4")*4)+(COUNTIF(beosztás!$JV33:$KZ33,"S5")*5)+(COUNTIF(beosztás!$JV33:$KZ33,"S6")*6)+(COUNTIF(beosztás!$JV33:$KZ33,"S7")*7)+(COUNTIF(beosztás!$JV33:$KZ33,"S8")*8)+(COUNTIF(beosztás!$JV33:$KZ33,"S9")*9)+(COUNTIF(beosztás!$JV33:$KZ33,"S10")*10)+(COUNTIF(beosztás!$JV33:$KZ33,"S11")*11)+(COUNTIF(beosztás!$JV33:$KZ33,"S12")*12)</f>
        <v>0</v>
      </c>
      <c r="GM31" s="706">
        <f>COUNTIF(beosztás!$JV33:$KZ33,"FÜ")*8</f>
        <v>0</v>
      </c>
      <c r="GN31" s="706">
        <f>COUNTIF(beosztás!$JV33:$KZ33,"BN")*12+COUNTIF(beosztás!$JV33:$KZ33,"BÉ")*12+COUNTIF(beosztás!$JV33:$KZ33,"BDE")*8+COUNTIF(beosztás!$JV33:$KZ33,"BDU")*8+COUNTIF(beosztás!$JV33:$KZ33,"BÉJ")*8+COUNTIF(beosztás!$JV33:$KZ33,"B1")*1+COUNTIF(beosztás!$JV33:$KZ33,"B2")*2+COUNTIF(beosztás!$JV33:$KZ33,"B3")*3+COUNTIF(beosztás!$JV33:$KZ33,"B5")*5+COUNTIF(beosztás!$JV33:$KZ33,"B6")*6+COUNTIF(beosztás!$JV33:$KZ33,"B7")*7+COUNTIF(beosztás!$JV33:$KZ33,"B8")*8+COUNTIF(beosztás!$JV33:$KZ33,"B9")*9+COUNTIF(beosztás!$JV33:$KZ33,"B10")*10+COUNTIF(beosztás!$JV33:$KZ33,"B11")*11+COUNTIF(beosztás!$JV33:$KZ33,"B12")*12+COUNTIF(beosztás!$JV33:$KZ33,"BP")*0</f>
        <v>0</v>
      </c>
      <c r="GO31" s="330">
        <f t="shared" si="316"/>
        <v>0</v>
      </c>
      <c r="GP31" s="706">
        <f>IF(C31="",0,alapadatok!$AN$11)</f>
        <v>0</v>
      </c>
      <c r="GQ31" s="330">
        <f t="shared" si="389"/>
        <v>0</v>
      </c>
      <c r="GR31" s="905">
        <f t="shared" si="317"/>
        <v>0</v>
      </c>
      <c r="GS31" s="327"/>
      <c r="GT31" s="329">
        <f t="shared" si="390"/>
        <v>0</v>
      </c>
      <c r="GU31" s="330">
        <f t="shared" si="391"/>
        <v>0</v>
      </c>
      <c r="GV31" s="330">
        <f t="shared" si="392"/>
        <v>0</v>
      </c>
      <c r="GW31" s="330">
        <f t="shared" si="393"/>
        <v>0</v>
      </c>
      <c r="GX31" s="330">
        <f t="shared" si="394"/>
        <v>0</v>
      </c>
      <c r="GY31" s="330">
        <f t="shared" si="395"/>
        <v>0</v>
      </c>
      <c r="GZ31" s="330">
        <f t="shared" si="396"/>
        <v>0</v>
      </c>
      <c r="HA31" s="330">
        <f t="shared" si="397"/>
        <v>0</v>
      </c>
      <c r="HB31" s="330">
        <f t="shared" si="398"/>
        <v>0</v>
      </c>
      <c r="HC31" s="330">
        <f t="shared" si="399"/>
        <v>0</v>
      </c>
      <c r="HD31" s="330">
        <f t="shared" si="400"/>
        <v>0</v>
      </c>
      <c r="HE31" s="330">
        <f t="shared" si="401"/>
        <v>0</v>
      </c>
      <c r="HF31" s="905">
        <f t="shared" si="324"/>
        <v>0</v>
      </c>
      <c r="HG31" s="326"/>
      <c r="HH31" s="705">
        <f>COUNTIF(beosztás!$LA33:$MD33,"DE")*8</f>
        <v>0</v>
      </c>
      <c r="HI31" s="706">
        <f>COUNTIF(beosztás!$LA33:$MD33,"DU")*8</f>
        <v>0</v>
      </c>
      <c r="HJ31" s="706">
        <f>COUNTIF(beosztás!$LA33:$MD33,"ÉJ")*8</f>
        <v>0</v>
      </c>
      <c r="HK31" s="706">
        <f>COUNTIF(beosztás!$LA33:$MD33,"N")*12</f>
        <v>0</v>
      </c>
      <c r="HL31" s="706">
        <f>COUNTIF(beosztás!$LA33:$MD33,"é")*12</f>
        <v>0</v>
      </c>
      <c r="HM31" s="706">
        <f>SUM(beosztás!$LA33:$MD33)</f>
        <v>0</v>
      </c>
      <c r="HN31" s="706">
        <f>COUNTIF(beosztás!$LA33:$MD33,"FÜ")*8</f>
        <v>0</v>
      </c>
      <c r="HO31" s="895">
        <f>(COUNTIF(beosztás!$LA33:$MD33,"SN")*12)+(COUNTIF(beosztás!$LA33:$MD33,"SDE")*8)+(COUNTIF(beosztás!$LA33:$MD33,"SDU")*8)+(COUNTIF(beosztás!$LA33:$MD33,"SÉ")*12)+(COUNTIF(beosztás!$LA33:$MD33,"SÉJ")*8)+(COUNTIF(beosztás!$LA33:$MD33,"S1")*1)+(COUNTIF(beosztás!$LA33:$MD33,"S2")*2)+(COUNTIF(beosztás!$LA33:$MD33,"S3")*3)+(COUNTIF(beosztás!$LA33:$MD33,"S4")*4)+(COUNTIF(beosztás!$LA33:$MD33,"S5")*5)+(COUNTIF(beosztás!$LA33:$MD33,"S6")*6)+(COUNTIF(beosztás!$LA33:$MD33,"S7")*7)+(COUNTIF(beosztás!$LA33:$MD33,"S8")*8)+(COUNTIF(beosztás!$LA33:$MD33,"S9")*9)+(COUNTIF(beosztás!$LA33:$MD33,"S10")*10)+(COUNTIF(beosztás!$LA33:$MD33,"S11")*11)+(COUNTIF(beosztás!$LA33:$MD33,"S12")*12)</f>
        <v>0</v>
      </c>
      <c r="HP31" s="706">
        <f>COUNTIF(beosztás!$LA33:$MD33,"BN")*12+COUNTIF(beosztás!$LA33:$MD33,"BÉ")*12+COUNTIF(beosztás!$LA33:$MD33,"BDE")*8+COUNTIF(beosztás!$LA33:$MD33,"BDU")*8+COUNTIF(beosztás!$LA33:$MD33,"BÉJ")*8+COUNTIF(beosztás!$LA33:$MD33,"B1")*1+COUNTIF(beosztás!$LA33:$MD33,"B2")*2+COUNTIF(beosztás!$LA33:$MD33,"B3")*3+COUNTIF(beosztás!$KZ33:$MC33,"B5")*5+COUNTIF(beosztás!$KZ33:$MC33,"B6")*6+COUNTIF(beosztás!$KZ33:$MC33,"B7")*7+COUNTIF(beosztás!$KZ33:$MC33,"B8")*8+COUNTIF(beosztás!$LA33:$MD33,"B9")*9+COUNTIF(beosztás!$LA33:$MD33,"B10")*10+COUNTIF(beosztás!$LA33:$MD33,"B11")*11+COUNTIF(beosztás!$LA33:$MD33,"B12")*12+COUNTIF(beosztás!$LA33:$MD33,"BP")*0</f>
        <v>0</v>
      </c>
      <c r="HQ31" s="330">
        <f t="shared" si="402"/>
        <v>0</v>
      </c>
      <c r="HR31" s="706">
        <f>IF(C31="",0,alapadatok!$AN$12)</f>
        <v>0</v>
      </c>
      <c r="HS31" s="330">
        <f t="shared" si="403"/>
        <v>0</v>
      </c>
      <c r="HT31" s="905">
        <f t="shared" si="325"/>
        <v>0</v>
      </c>
      <c r="HU31" s="327"/>
      <c r="HV31" s="705">
        <f>COUNTIF(beosztás!$ME33:$NI33,"DE")*8</f>
        <v>0</v>
      </c>
      <c r="HW31" s="706">
        <f>COUNTIF(beosztás!$ME33:$NI33,"DU")*8</f>
        <v>0</v>
      </c>
      <c r="HX31" s="706">
        <f>COUNTIF(beosztás!$ME33:$NI33,"ÉJ")*8</f>
        <v>0</v>
      </c>
      <c r="HY31" s="706">
        <f>COUNTIF(beosztás!$ME33:$NI33,"N")*12</f>
        <v>0</v>
      </c>
      <c r="HZ31" s="706">
        <f>COUNTIF(beosztás!$ME33:$NI33,"É")*12</f>
        <v>0</v>
      </c>
      <c r="IA31" s="706">
        <f>SUM(beosztás!$ME33:$NI33)</f>
        <v>0</v>
      </c>
      <c r="IB31" s="706">
        <f>(COUNTIF(beosztás!$ME33:$NI33,"SN")*12)+(COUNTIF(beosztás!$ME33:$NI33,"SDE")*8)+(COUNTIF(beosztás!$ME33:$NI33,"SDU")*8)+(COUNTIF(beosztás!$ME33:$NI33,"SÉ")*12)+(COUNTIF(beosztás!$ME33:$NI33,"SÉJ")*8)+(COUNTIF(beosztás!$ME33:$NI33,"S1")*1)+(COUNTIF(beosztás!$ME33:$NI33,"S2")*2)+(COUNTIF(beosztás!$ME33:$NI33,"S3")*3)+(COUNTIF(beosztás!$ME33:$NI33,"S4")*4)+(COUNTIF(beosztás!$ME33:$NI33,"S5")*5)+(COUNTIF(beosztás!$ME33:$NI33,"S6")*6)+(COUNTIF(beosztás!$ME33:$NI33,"S7")*7)+(COUNTIF(beosztás!$ME33:$NI33,"S8")*8)+(COUNTIF(beosztás!$ME33:$NI33,"S9")*9)+(COUNTIF(beosztás!$ME33:$NI33,"S10")*10)+(COUNTIF(beosztás!$ME33:$NI33,"S11")*11)+(COUNTIF(beosztás!$ME33:$NI33,"S12")*12)</f>
        <v>0</v>
      </c>
      <c r="IC31" s="706">
        <f>COUNTIF(beosztás!$ME33:$NI33,"FÜ")*8</f>
        <v>0</v>
      </c>
      <c r="ID31" s="706">
        <f>COUNTIF(beosztás!$ME33:$NI33,"BN")*12+COUNTIF(beosztás!$ME33:$NI33,"BÉ")*12+COUNTIF(beosztás!$ME33:$NI33,"BDE")*8+COUNTIF(beosztás!$ME33:$NI33,"BDU")*8+COUNTIF(beosztás!$ME33:$NI33,"BÉJ")*8+COUNTIF(beosztás!$ME33:$NI33,"B1")*1+COUNTIF(beosztás!$ME33:$NI33,"B2")*2+COUNTIF(beosztás!$ME33:$NI33,"B3")*3+COUNTIF(beosztás!$ME33:$NI33,"B5")*5+COUNTIF(beosztás!$ME33:$NI33,"B6")*6+COUNTIF(beosztás!$ME33:$NI33,"B7")*7+COUNTIF(beosztás!$ME33:$NI33,"B8")*8+COUNTIF(beosztás!$ME33:$NI33,"B9")*9+COUNTIF(beosztás!$ME33:$NI33,"B10")*10+COUNTIF(beosztás!$ME33:$NI33,"B11")*11+COUNTIF(beosztás!$ME33:$NI33,"B12")*12+COUNTIF(beosztás!$ME33:$NI33,"BP")*0</f>
        <v>0</v>
      </c>
      <c r="IE31" s="330">
        <f t="shared" si="326"/>
        <v>0</v>
      </c>
      <c r="IF31" s="706">
        <f>IF(C31="",0,alapadatok!$AN$13)</f>
        <v>0</v>
      </c>
      <c r="IG31" s="330">
        <f t="shared" si="404"/>
        <v>0</v>
      </c>
      <c r="IH31" s="739">
        <f t="shared" si="327"/>
        <v>0</v>
      </c>
      <c r="II31" s="327"/>
      <c r="IJ31" s="329">
        <f t="shared" si="405"/>
        <v>0</v>
      </c>
      <c r="IK31" s="330">
        <f t="shared" si="406"/>
        <v>0</v>
      </c>
      <c r="IL31" s="330">
        <f t="shared" si="407"/>
        <v>0</v>
      </c>
      <c r="IM31" s="330">
        <f t="shared" si="408"/>
        <v>0</v>
      </c>
      <c r="IN31" s="330">
        <f t="shared" si="409"/>
        <v>0</v>
      </c>
      <c r="IO31" s="330">
        <f t="shared" si="410"/>
        <v>0</v>
      </c>
      <c r="IP31" s="330">
        <f t="shared" si="411"/>
        <v>0</v>
      </c>
      <c r="IQ31" s="330">
        <f t="shared" si="412"/>
        <v>0</v>
      </c>
      <c r="IR31" s="330">
        <f t="shared" si="413"/>
        <v>0</v>
      </c>
      <c r="IS31" s="330">
        <f t="shared" si="414"/>
        <v>0</v>
      </c>
      <c r="IT31" s="330">
        <f t="shared" si="415"/>
        <v>0</v>
      </c>
      <c r="IU31" s="330">
        <f t="shared" si="416"/>
        <v>0</v>
      </c>
      <c r="IV31" s="905">
        <f t="shared" si="334"/>
        <v>0</v>
      </c>
      <c r="IW31" s="328"/>
      <c r="JF31" s="21"/>
      <c r="JG31" s="21"/>
    </row>
    <row r="32" spans="1:267" x14ac:dyDescent="0.25">
      <c r="A32" s="13">
        <f>IF(beosztás!A34=0,"",beosztás!A34)</f>
        <v>16</v>
      </c>
      <c r="B32" s="10">
        <f>IF(beosztás!B34=0,"",beosztás!B34)</f>
        <v>238</v>
      </c>
      <c r="C32" s="11" t="str">
        <f>IF(beosztás!C34=0,"",beosztás!C34)</f>
        <v>Tóth Péter</v>
      </c>
      <c r="D32" s="12" t="str">
        <f>IF(beosztás!D34=0,"",beosztás!D34)</f>
        <v>Packaging</v>
      </c>
      <c r="E32" s="18"/>
      <c r="F32" s="709">
        <f>COUNTIF(beosztás!$I34:$AM34,"DE")*8</f>
        <v>72</v>
      </c>
      <c r="G32" s="710">
        <f>COUNTIF(beosztás!$I34:$AM34,"DU")*8</f>
        <v>0</v>
      </c>
      <c r="H32" s="710">
        <f>COUNTIF(beosztás!$I34:$AM34,"ÉJ")*8</f>
        <v>0</v>
      </c>
      <c r="I32" s="710">
        <f>COUNTIF(beosztás!$I34:$AM34,"N")*12</f>
        <v>0</v>
      </c>
      <c r="J32" s="710">
        <f>COUNTIF(beosztás!$I34:$AM34,"é")*12</f>
        <v>0</v>
      </c>
      <c r="K32" s="710">
        <f>SUM(beosztás!$I34:$AM34)</f>
        <v>50</v>
      </c>
      <c r="L32" s="710">
        <f>COUNTIF(beosztás!$I34:$AM34,"FÜ")*8</f>
        <v>8</v>
      </c>
      <c r="M32" s="710">
        <f>(COUNTIF(beosztás!$I34:$AM34,"SN")*12)+(COUNTIF(beosztás!$I34:$AM34,"SDE")*8)+(COUNTIF(beosztás!$I34:$AM34,"SDU")*8)+(COUNTIF(beosztás!$I34:$AM34,"S1")*1)+(COUNTIF(beosztás!$I34:$AM34,"S2")*2)+(COUNTIF(beosztás!$I34:$AM34,"S3")*3)+(COUNTIF(beosztás!$I34:$AM34,"S4")*4)+(COUNTIF(beosztás!$I34:$AM34,"S5")*5)+(COUNTIF(beosztás!$I34:$AM34,"S6")*6)+(COUNTIF(beosztás!$I34:$AM34,"S7")*7)+(COUNTIF(beosztás!$I34:$AM34,"S8")*8)+(COUNTIF(beosztás!$I34:$AM34,"S9")*9)+(COUNTIF(beosztás!$I34:$AM34,"S10")*10)+(COUNTIF(beosztás!$I34:$AM34,"S11")*11)+(COUNTIF(beosztás!$I34:$AM34,"S12")*12)+(COUNTIF(beosztás!$I34:$AM34,"SÉ")*12)+(COUNTIF(beosztás!$I34:$AM34,"SÉJ")*8)</f>
        <v>56</v>
      </c>
      <c r="N32" s="710">
        <f>COUNTIF(beosztás!$I34:$AM34,"BN")*12+COUNTIF(beosztás!$I34:$AM34,"BÉ")*12+COUNTIF(beosztás!$I34:$AM34,"BDE")*8+COUNTIF(beosztás!$I34:$AM34,"BDU")*8+COUNTIF(beosztás!$I34:$AM34,"BÉJ")*8+COUNTIF(beosztás!$I34:$AM34,"B1")*1+COUNTIF(beosztás!$I34:$AM34,"B2")*2+COUNTIF(beosztás!$I34:$AM34,"B3")*3+COUNTIF(beosztás!$I34:$AM34,"B5")*5+COUNTIF(beosztás!$I34:$AM34,"B6")*6+COUNTIF(beosztás!$I34:$AM34,"B7")*7+COUNTIF(beosztás!$I34:$AM34,"B8")*8+COUNTIF(beosztás!$I34:$AM34,"B9")*9+COUNTIF(beosztás!$I34:$AM34,"B10")*10+COUNTIF(beosztás!$I34:$AM34,"B11")*11+COUNTIF(beosztás!$I34:$AM34,"B12")*12+COUNTIF(beosztás!$I34:$AM34,"BP")*0</f>
        <v>0</v>
      </c>
      <c r="O32" s="24">
        <f t="shared" si="273"/>
        <v>178</v>
      </c>
      <c r="P32" s="710">
        <f>IF(C32="",0,alapadatok!$AN$2)</f>
        <v>176</v>
      </c>
      <c r="Q32" s="19">
        <f t="shared" si="335"/>
        <v>2</v>
      </c>
      <c r="R32" s="741">
        <f t="shared" si="274"/>
        <v>56</v>
      </c>
      <c r="S32" s="40"/>
      <c r="T32" s="709">
        <f>COUNTIF(beosztás!$AN34:$BO34,"DE")*8</f>
        <v>48</v>
      </c>
      <c r="U32" s="710">
        <f>COUNTIF(beosztás!$AN34:$BO34,"DU")*8</f>
        <v>0</v>
      </c>
      <c r="V32" s="710">
        <f>COUNTIF(beosztás!$AN34:$BO34,"ÉJ")*8</f>
        <v>0</v>
      </c>
      <c r="W32" s="710">
        <f>COUNTIF(beosztás!$AN34:$BO34,"N")*12</f>
        <v>48</v>
      </c>
      <c r="X32" s="710">
        <f>COUNTIF(beosztás!$AN34:$BO34,"É")*12</f>
        <v>36</v>
      </c>
      <c r="Y32" s="710">
        <f>SUM(beosztás!$AN34:$BO34)</f>
        <v>10</v>
      </c>
      <c r="Z32" s="710">
        <f>(COUNTIF(beosztás!$AN34:$BO34,"SN")*12)+(COUNTIF(beosztás!$AN34:$BO34,"SDE")*8)+(COUNTIF(beosztás!$AN34:$BO34,"SDU")*8)+(COUNTIF(beosztás!$AN34:$BO34,"SÉ")*12)+(COUNTIF(beosztás!$AN34:$BO34,"SÉJ")*8)+(COUNTIF(beosztás!$AN34:$BO34,"S1")*1)+(COUNTIF(beosztás!$AN34:$BO34,"S2")*2)+(COUNTIF(beosztás!$AN34:$BO34,"S3")*3)+(COUNTIF(beosztás!$AN34:$BO34,"S4")*4)+(COUNTIF(beosztás!$AN34:$BO34,"S5")*5)+(COUNTIF(beosztás!$AN34:$BO34,"S6")*6)+(COUNTIF(beosztás!$AN34:$BO34,"S7")*7)+(COUNTIF(beosztás!$AN34:$BO34,"S8")*8)+(COUNTIF(beosztás!$AN34:$BO34,"S9")*9)+(COUNTIF(beosztás!$AN34:$BO34,"S10")*10)+(COUNTIF(beosztás!$AN34:$BO34,"S11")*11)+(COUNTIF(beosztás!$AN34:$BO34,"S12")*12)</f>
        <v>16</v>
      </c>
      <c r="AA32" s="710">
        <f>COUNTIF(beosztás!$AN34:$BO34,"FÜ")*8</f>
        <v>0</v>
      </c>
      <c r="AB32" s="710">
        <f>COUNTIF(beosztás!$AN34:$BO34,"BN")*12+COUNTIF(beosztás!$AN34:$BO34,"BÉ")*12+COUNTIF(beosztás!$AN34:$BO34,"BDE")*8+COUNTIF(beosztás!$AN34:$BO34,"BDU")*8+COUNTIF(beosztás!$AN34:$BO34,"BÉJ")*8+COUNTIF(beosztás!$AN34:$BO34,"B1")*1+COUNTIF(beosztás!$AN34:$BO34,"B2")*2+COUNTIF(beosztás!$AN34:$BO34,"B3")*3+COUNTIF(beosztás!$AN34:$BO34,"B5")*5+COUNTIF(beosztás!$AN34:$BO34,"B6")*6+COUNTIF(beosztás!$AN34:$BO34,"B7")*7+COUNTIF(beosztás!$AN34:$BO34,"B8")*8+COUNTIF(beosztás!$AN34:$BO34,"B9")*9+COUNTIF(beosztás!$AN34:$BO34,"B10")*10+COUNTIF(beosztás!$AN34:$BO34,"B11")*11+COUNTIF(beosztás!$AN34:$BO34,"B12")*12+COUNTIF(beosztás!$AN34:$BO34,"BP")*0</f>
        <v>0</v>
      </c>
      <c r="AC32" s="24">
        <f t="shared" si="336"/>
        <v>158</v>
      </c>
      <c r="AD32" s="710">
        <f>IF(C32="",0,alapadatok!$AN$3)</f>
        <v>160</v>
      </c>
      <c r="AE32" s="19">
        <f t="shared" si="337"/>
        <v>-2</v>
      </c>
      <c r="AF32" s="741">
        <f t="shared" si="275"/>
        <v>16</v>
      </c>
      <c r="AG32" s="40"/>
      <c r="AH32" s="25">
        <f t="shared" si="276"/>
        <v>120</v>
      </c>
      <c r="AI32" s="24">
        <f t="shared" si="277"/>
        <v>0</v>
      </c>
      <c r="AJ32" s="24">
        <f t="shared" si="278"/>
        <v>0</v>
      </c>
      <c r="AK32" s="24">
        <f t="shared" si="279"/>
        <v>48</v>
      </c>
      <c r="AL32" s="24">
        <f t="shared" si="280"/>
        <v>36</v>
      </c>
      <c r="AM32" s="24">
        <f t="shared" si="281"/>
        <v>60</v>
      </c>
      <c r="AN32" s="24">
        <f t="shared" si="282"/>
        <v>72</v>
      </c>
      <c r="AO32" s="24">
        <f t="shared" si="283"/>
        <v>8</v>
      </c>
      <c r="AP32" s="24">
        <f t="shared" si="338"/>
        <v>0</v>
      </c>
      <c r="AQ32" s="24">
        <f t="shared" si="339"/>
        <v>336</v>
      </c>
      <c r="AR32" s="24">
        <f t="shared" si="340"/>
        <v>336</v>
      </c>
      <c r="AS32" s="19">
        <f t="shared" si="341"/>
        <v>0</v>
      </c>
      <c r="AT32" s="741">
        <f t="shared" si="284"/>
        <v>72</v>
      </c>
      <c r="AU32" s="41"/>
      <c r="AV32" s="709">
        <f>COUNTIF(beosztás!$BP34:$CT34,"DE")*8</f>
        <v>16</v>
      </c>
      <c r="AW32" s="710">
        <f>COUNTIF(beosztás!$BP34:$CT34,"DU")*8</f>
        <v>0</v>
      </c>
      <c r="AX32" s="710">
        <f>COUNTIF(beosztás!$BP34:$CT34,"ÉJ")*8</f>
        <v>8</v>
      </c>
      <c r="AY32" s="710">
        <f>COUNTIF(beosztás!$BP34:$CT34,"N")*12</f>
        <v>72</v>
      </c>
      <c r="AZ32" s="710">
        <f>COUNTIF(beosztás!$BP34:$CT34,"é")*12</f>
        <v>24</v>
      </c>
      <c r="BA32" s="710">
        <f>SUM(beosztás!$BP34:$CT34)</f>
        <v>10</v>
      </c>
      <c r="BB32" s="710">
        <f>COUNTIF(beosztás!$BP34:$CT34,"FÜ")*8</f>
        <v>8</v>
      </c>
      <c r="BC32" s="897">
        <f>(COUNTIF(beosztás!$BP34:$CT34,"SN")*12)+(COUNTIF(beosztás!$BP34:$CT34,"SDE")*8)+(COUNTIF(beosztás!$BP34:$CT34,"SDU")*8)+(COUNTIF(beosztás!$BP34:$CT34,"SÉ")*12)+(COUNTIF(beosztás!$BP34:$CT34,"SÉJ")*8)+(COUNTIF(beosztás!$BP34:$CT34,"S1")*1)+(COUNTIF(beosztás!$BP34:$CT34,"S2")*2)+(COUNTIF(beosztás!$BP34:$CT34,"S3")*3)+(COUNTIF(beosztás!$BP34:$CT34,"S4")*4)+(COUNTIF(beosztás!$BP34:$CT34,"S5")*5)+(COUNTIF(beosztás!$BP34:$CT34,"S6")*6)+(COUNTIF(beosztás!$BP34:$CT34,"S7")*7)+(COUNTIF(beosztás!$BP34:$CT34,"S8")*8)+(COUNTIF(beosztás!$BP34:$CT34,"S9")*9)+(COUNTIF(beosztás!$BP34:$CT34,"S10")*10)+(COUNTIF(beosztás!$BP34:$CT34,"S11")*11)+(COUNTIF(beosztás!$BP34:$CT34,"S12")*12)</f>
        <v>20</v>
      </c>
      <c r="BD32" s="710">
        <f>COUNTIF(beosztás!$BP34:$CT34,"BN")*12+COUNTIF(beosztás!$BP34:$CT34,"BÉ")*12+COUNTIF(beosztás!$BP34:$CT34,"BDE")*8+COUNTIF(beosztás!$BP34:$CT34,"BDU")*8+COUNTIF(beosztás!$BP34:$CT34,"BÉJ")*8+COUNTIF(beosztás!$BP34:$CT34,"B1")*1+COUNTIF(beosztás!$BP34:$CT34,"B2")*2+COUNTIF(beosztás!$BP34:$CT34,"B3")*3+COUNTIF(beosztás!$BP34:$CT34,"B5")*5+COUNTIF(beosztás!$BP34:$CT34,"B6")*6+COUNTIF(beosztás!$BP34:$CT34,"B7")*7+COUNTIF(beosztás!$BP34:$CT34,"B8")*8+COUNTIF(beosztás!$BP34:$CT34,"B9")*9+COUNTIF(beosztás!$BP34:$CT34,"B10")*10+COUNTIF(beosztás!$BP34:$CT34,"B11")*11+COUNTIF(beosztás!$BP34:$CT34,"B12")*12+COUNTIF(beosztás!$BP34:$CT34,"BP")*0</f>
        <v>0</v>
      </c>
      <c r="BE32" s="24">
        <f t="shared" si="285"/>
        <v>150</v>
      </c>
      <c r="BF32" s="710">
        <f>IF(C32="",0,alapadatok!$AN$4)</f>
        <v>160</v>
      </c>
      <c r="BG32" s="19">
        <f t="shared" si="342"/>
        <v>-10</v>
      </c>
      <c r="BH32" s="741">
        <f t="shared" si="286"/>
        <v>20</v>
      </c>
      <c r="BI32" s="40"/>
      <c r="BJ32" s="709">
        <f>COUNTIF(beosztás!$CU34:$DX34,"DE")*8</f>
        <v>8</v>
      </c>
      <c r="BK32" s="710">
        <f>COUNTIF(beosztás!$CU34:$DX34,"DU")*8</f>
        <v>0</v>
      </c>
      <c r="BL32" s="710">
        <f>COUNTIF(beosztás!$CU34:$DX34,"ÉJ")*8</f>
        <v>0</v>
      </c>
      <c r="BM32" s="710">
        <f>COUNTIF(beosztás!$CU34:$DX34,"N")*12</f>
        <v>84</v>
      </c>
      <c r="BN32" s="710">
        <f>COUNTIF(beosztás!$CU34:$DX34,"É")*12</f>
        <v>84</v>
      </c>
      <c r="BO32" s="710">
        <f>SUM(beosztás!$CU34:$DX34)</f>
        <v>0</v>
      </c>
      <c r="BP32" s="897">
        <f>(COUNTIF(beosztás!$CU34:$DX34,"SN")*12)+(COUNTIF(beosztás!$CU34:$DX34,"SDE")*8)+(COUNTIF(beosztás!$CU34:$DX34,"SDU")*8)+(COUNTIF(beosztás!$CU34:$DX34,"SÉ")*12)+(COUNTIF(beosztás!$CU34:$DX34,"SÉJ")*8)+(COUNTIF(beosztás!$CU34:$DX34,"S1")*1)+(COUNTIF(beosztás!$CU34:$DX34,"S2")*2)+(COUNTIF(beosztás!$CU34:$DX34,"S3")*3)+(COUNTIF(beosztás!$CU34:$DX34,"S4")*4)+(COUNTIF(beosztás!$CU34:$DX34,"S5")*5)+(COUNTIF(beosztás!$CU34:$DX34,"S6")*6)+(COUNTIF(beosztás!$CU34:$DX34,"S7")*7)+(COUNTIF(beosztás!$CU34:$DX34,"S8")*8)+(COUNTIF(beosztás!$CU34:$DX34,"S9")*9)+(COUNTIF(beosztás!$CU34:$DX34,"S10")*10)+(COUNTIF(beosztás!$CU34:$DX34,"S11")*11)+(COUNTIF(beosztás!$CU34:$DX34,"S12")*12)</f>
        <v>0</v>
      </c>
      <c r="BQ32" s="710">
        <f>COUNTIF(beosztás!$CU34:$DX34,"FÜ")*8</f>
        <v>8</v>
      </c>
      <c r="BR32" s="710">
        <f>COUNTIF(beosztás!$CU34:$DX34,"BN")*12+COUNTIF(beosztás!$CU34:$DX34,"BÉ")*12+COUNTIF(beosztás!$CU34:$DX34,"BDE")*8+COUNTIF(beosztás!$CU34:$DX34,"BDU")*8+COUNTIF(beosztás!$CU34:$DX34,"BÉJ")*8+COUNTIF(beosztás!$CU34:$DX34,"B1")*1+COUNTIF(beosztás!$CU34:$DX34,"B2")*2+COUNTIF(beosztás!$CU34:$DX34,"B3")*3+COUNTIF(beosztás!$CU34:$DX34,"B5")*5+COUNTIF(beosztás!$CU34:$DX34,"B6")*6+COUNTIF(beosztás!$CU34:$DX34,"B7")*7+COUNTIF(beosztás!$CU34:$DX34,"B8")*8+COUNTIF(beosztás!$CU34:$DX34,"B9")*9+COUNTIF(beosztás!$CU34:$DX34,"B10")*10+COUNTIF(beosztás!$CU34:$DX34,"B11")*11+COUNTIF(beosztás!$CU34:$DX34,"B12")*12+COUNTIF(beosztás!$CU34:$DX34,"BP")*0</f>
        <v>0</v>
      </c>
      <c r="BS32" s="24">
        <f t="shared" si="343"/>
        <v>176</v>
      </c>
      <c r="BT32" s="710">
        <f>IF(C32="",0,alapadatok!$AN$5)</f>
        <v>168</v>
      </c>
      <c r="BU32" s="19">
        <f t="shared" si="344"/>
        <v>8</v>
      </c>
      <c r="BV32" s="741">
        <f t="shared" si="287"/>
        <v>0</v>
      </c>
      <c r="BW32" s="40"/>
      <c r="BX32" s="25">
        <f t="shared" si="345"/>
        <v>24</v>
      </c>
      <c r="BY32" s="24">
        <f t="shared" si="346"/>
        <v>0</v>
      </c>
      <c r="BZ32" s="24">
        <f t="shared" si="347"/>
        <v>8</v>
      </c>
      <c r="CA32" s="24">
        <f t="shared" si="348"/>
        <v>156</v>
      </c>
      <c r="CB32" s="24">
        <f t="shared" si="349"/>
        <v>108</v>
      </c>
      <c r="CC32" s="24">
        <f t="shared" si="350"/>
        <v>10</v>
      </c>
      <c r="CD32" s="24">
        <f t="shared" si="351"/>
        <v>20</v>
      </c>
      <c r="CE32" s="24">
        <f t="shared" si="352"/>
        <v>16</v>
      </c>
      <c r="CF32" s="24">
        <f t="shared" si="353"/>
        <v>0</v>
      </c>
      <c r="CG32" s="24">
        <f t="shared" si="354"/>
        <v>326</v>
      </c>
      <c r="CH32" s="24">
        <f t="shared" si="355"/>
        <v>328</v>
      </c>
      <c r="CI32" s="19">
        <f t="shared" si="356"/>
        <v>-2</v>
      </c>
      <c r="CJ32" s="741">
        <f t="shared" si="294"/>
        <v>20</v>
      </c>
      <c r="CK32" s="41"/>
      <c r="CL32" s="709">
        <f>COUNTIF(beosztás!$DY34:$FC34,"DE")*8</f>
        <v>0</v>
      </c>
      <c r="CM32" s="710">
        <f>COUNTIF(beosztás!$DY34:$FC34,"DU")*8</f>
        <v>0</v>
      </c>
      <c r="CN32" s="710">
        <f>COUNTIF(beosztás!$DY34:$FC34,"ÉJ")*8</f>
        <v>0</v>
      </c>
      <c r="CO32" s="710">
        <f>COUNTIF(beosztás!$DY34:$FC34,"N")*12</f>
        <v>0</v>
      </c>
      <c r="CP32" s="710">
        <f>COUNTIF(beosztás!$DY34:$FC34,"é")*12</f>
        <v>0</v>
      </c>
      <c r="CQ32" s="710">
        <f>SUM(beosztás!$DY34:$FC34)</f>
        <v>0</v>
      </c>
      <c r="CR32" s="710">
        <f>COUNTIF(beosztás!$DY34:$FC34,"FÜ")*8</f>
        <v>16</v>
      </c>
      <c r="CS32" s="897">
        <f>(COUNTIF(beosztás!$DY34:$FC34,"SN")*12)+(COUNTIF(beosztás!$DY34:$FC34,"SDE")*8)+(COUNTIF(beosztás!$DY34:$FC34,"SDU")*8)+(COUNTIF(beosztás!$DY34:$FC34,"SÉ")*12)+(COUNTIF(beosztás!$DY34:$FC34,"SÉJ")*8)+(COUNTIF(beosztás!$DY34:$FC34,"S1")*1)+(COUNTIF(beosztás!$DY34:$FC34,"S2")*2)+(COUNTIF(beosztás!$DY34:$FC34,"S3")*3)+(COUNTIF(beosztás!$DY34:$FC34,"S4")*4)+(COUNTIF(beosztás!$DY34:$FC34,"S5")*5)+(COUNTIF(beosztás!$DY34:$FC34,"S6")*6)+(COUNTIF(beosztás!$DY34:$FC34,"S7")*7)+(COUNTIF(beosztás!$DY34:$FC34,"S8")*8)+(COUNTIF(beosztás!$DY34:$FC34,"S9")*9)+(COUNTIF(beosztás!$DY34:$FC34,"S10")*10)+(COUNTIF(beosztás!$DY34:$FC34,"S11")*11)+(COUNTIF(beosztás!$DY34:$FC34,"S12")*12)</f>
        <v>0</v>
      </c>
      <c r="CT32" s="710">
        <f>COUNTIF(beosztás!$DY34:$FC34,"BN")*12+COUNTIF(beosztás!$DY34:$FC34,"BÉ")*12+COUNTIF(beosztás!$DY34:$FC34,"BDE")*8+COUNTIF(beosztás!$DY34:$FC34,"BDU")*8+COUNTIF(beosztás!$DY34:$FC34,"BÉJ")*8+COUNTIF(beosztás!$DY34:$FC34,"B1")*1+COUNTIF(beosztás!$DY34:$FC34,"B2")*2+COUNTIF(beosztás!$DY34:$FC34,"B3")*3+COUNTIF(beosztás!$DY34:$FC34,"B5")*5+COUNTIF(beosztás!$DY34:$FC34,"B6")*6+COUNTIF(beosztás!$DY34:$FC34,"B7")*7+COUNTIF(beosztás!$DY34:$FC34,"B8")*8+COUNTIF(beosztás!$DY34:$FC34,"B9")*9+COUNTIF(beosztás!$DY34:$FC34,"B10")*10+COUNTIF(beosztás!$DY34:$FC34,"B11")*11+COUNTIF(beosztás!$DY34:$FC34,"B12")*12+COUNTIF(beosztás!$DY34:$FC34,"BP")*0</f>
        <v>0</v>
      </c>
      <c r="CU32" s="24">
        <f t="shared" si="357"/>
        <v>0</v>
      </c>
      <c r="CV32" s="710">
        <f>IF(C32="",0,alapadatok!$AN$6)</f>
        <v>168</v>
      </c>
      <c r="CW32" s="19">
        <f t="shared" si="358"/>
        <v>-168</v>
      </c>
      <c r="CX32" s="907">
        <f t="shared" si="295"/>
        <v>0</v>
      </c>
      <c r="CY32" s="40"/>
      <c r="CZ32" s="709">
        <f>COUNTIF(beosztás!$FD34:$GG34,"DE")*8</f>
        <v>0</v>
      </c>
      <c r="DA32" s="710">
        <f>COUNTIF(beosztás!$FD34:$GG34,"DU")*8</f>
        <v>0</v>
      </c>
      <c r="DB32" s="710">
        <f>COUNTIF(beosztás!$FD34:$GG34,"ÉJ")*8</f>
        <v>0</v>
      </c>
      <c r="DC32" s="710">
        <f>COUNTIF(beosztás!$FD34:$GG34,"N")*12</f>
        <v>0</v>
      </c>
      <c r="DD32" s="710">
        <f>COUNTIF(beosztás!$FD34:$GG34,"É")*12</f>
        <v>0</v>
      </c>
      <c r="DE32" s="710">
        <f>SUM(beosztás!$FD34:$GG34)</f>
        <v>0</v>
      </c>
      <c r="DF32" s="897">
        <f>(COUNTIF(beosztás!$FD34:$GG34,"SN")*12)+(COUNTIF(beosztás!$FD34:$GG34,"SDE")*8)+(COUNTIF(beosztás!$FD34:$GG34,"SDU")*8)+(COUNTIF(beosztás!$FD34:$GG34,"SÉ")*12)+(COUNTIF(beosztás!$FD34:$GG34,"SÉJ")*8)+(COUNTIF(beosztás!$FD34:$GG34,"S1")*1)+(COUNTIF(beosztás!$FD34:$GG34,"S2")*2)+(COUNTIF(beosztás!$FD34:$GG34,"S3")*3)+(COUNTIF(beosztás!$FD34:$GG34,"S4")*4)+(COUNTIF(beosztás!$FD34:$GG34,"S5")*5)+(COUNTIF(beosztás!$FD34:$GG34,"S6")*6)+(COUNTIF(beosztás!$FD34:$GG34,"S7")*7)+(COUNTIF(beosztás!$FD34:$GG34,"S8")*8)+(COUNTIF(beosztás!$FD34:$GG34,"S9")*9)+(COUNTIF(beosztás!$FD34:$GG34,"S10")*10)+(COUNTIF(beosztás!$FD34:$GG34,"S11")*11)+(COUNTIF(beosztás!$FD34:$GG34,"S12")*12)</f>
        <v>0</v>
      </c>
      <c r="DG32" s="710">
        <f>COUNTIF(beosztás!$FD34:$GG34,"FÜ")*8</f>
        <v>0</v>
      </c>
      <c r="DH32" s="710">
        <f>COUNTIF(beosztás!$FD34:$GG34,"BN")*12+COUNTIF(beosztás!$FD34:$GG34,"BÉ")*12+COUNTIF(beosztás!$FD34:$GG34,"BDE")*8+COUNTIF(beosztás!$FD34:$GG34,"BDU")*8+COUNTIF(beosztás!$FD34:$GG34,"BÉJ")*8+COUNTIF(beosztás!$FD34:$GG34,"B1")*1+COUNTIF(beosztás!$FD34:$GG34,"B2")*2+COUNTIF(beosztás!$FD34:$GG34,"B3")*3+COUNTIF(beosztás!$FD34:$GG34,"B5")*5+COUNTIF(beosztás!$FD34:$GG34,"B6")*6+COUNTIF(beosztás!$FD34:$GG34,"B7")*7+COUNTIF(beosztás!$FD34:$GG34,"B8")*8+COUNTIF(beosztás!$FD34:$GG34,"B9")*9+COUNTIF(beosztás!$FD34:$GG34,"B10")*10+COUNTIF(beosztás!$FD34:$GG34,"B11")*11+COUNTIF(beosztás!$FD34:$GG34,"B12")*12+COUNTIF(beosztás!$FD34:$GG34,"BP")*0</f>
        <v>0</v>
      </c>
      <c r="DI32" s="24">
        <f t="shared" si="296"/>
        <v>0</v>
      </c>
      <c r="DJ32" s="710">
        <f>IF(C32="",0,alapadatok!$AN$7)</f>
        <v>160</v>
      </c>
      <c r="DK32" s="19">
        <f t="shared" si="359"/>
        <v>-160</v>
      </c>
      <c r="DL32" s="741">
        <f t="shared" si="297"/>
        <v>0</v>
      </c>
      <c r="DM32" s="40"/>
      <c r="DN32" s="25">
        <f t="shared" si="360"/>
        <v>0</v>
      </c>
      <c r="DO32" s="24">
        <f t="shared" si="361"/>
        <v>0</v>
      </c>
      <c r="DP32" s="24">
        <f t="shared" si="362"/>
        <v>0</v>
      </c>
      <c r="DQ32" s="24">
        <f t="shared" si="363"/>
        <v>0</v>
      </c>
      <c r="DR32" s="24">
        <f t="shared" si="364"/>
        <v>0</v>
      </c>
      <c r="DS32" s="24">
        <f t="shared" si="365"/>
        <v>0</v>
      </c>
      <c r="DT32" s="24">
        <f t="shared" si="366"/>
        <v>0</v>
      </c>
      <c r="DU32" s="24">
        <f t="shared" si="367"/>
        <v>16</v>
      </c>
      <c r="DV32" s="24">
        <f t="shared" si="368"/>
        <v>0</v>
      </c>
      <c r="DW32" s="24">
        <f t="shared" si="369"/>
        <v>0</v>
      </c>
      <c r="DX32" s="24">
        <f t="shared" si="370"/>
        <v>328</v>
      </c>
      <c r="DY32" s="19">
        <f t="shared" si="371"/>
        <v>-328</v>
      </c>
      <c r="DZ32" s="907">
        <f t="shared" si="304"/>
        <v>0</v>
      </c>
      <c r="EA32" s="41"/>
      <c r="EB32" s="709">
        <f>COUNTIF(beosztás!$GH34:$HL34,"DE")*8</f>
        <v>0</v>
      </c>
      <c r="EC32" s="710">
        <f>COUNTIF(beosztás!$GH34:$HL34,"DU")*8</f>
        <v>0</v>
      </c>
      <c r="ED32" s="710">
        <f>COUNTIF(beosztás!$GH34:$HL34,"ÉJ")*8</f>
        <v>0</v>
      </c>
      <c r="EE32" s="710">
        <f>COUNTIF(beosztás!$GH34:$HL34,"N")*12</f>
        <v>0</v>
      </c>
      <c r="EF32" s="710">
        <f>COUNTIF(beosztás!$GH34:$HL34,"é")*12</f>
        <v>0</v>
      </c>
      <c r="EG32" s="710">
        <f>SUM(beosztás!$GH34:$HL34)</f>
        <v>0</v>
      </c>
      <c r="EH32" s="710">
        <f>COUNTIF(beosztás!$GH34:$HL34,"FÜ")*8</f>
        <v>0</v>
      </c>
      <c r="EI32" s="897">
        <f>(COUNTIF(beosztás!$GH34:$HL34,"SN")*12)+(COUNTIF(beosztás!$GH34:$HL34,"SDE")*8)+(COUNTIF(beosztás!$GH34:$HL34,"SDU")*8)+(COUNTIF(beosztás!$GH34:$HL34,"SÉ")*12)+(COUNTIF(beosztás!$GH34:$HL34,"SÉJ")*8)+(COUNTIF(beosztás!$GH34:$HL34,"S1")*1)+(COUNTIF(beosztás!$GH34:$HL34,"S2")*2)+(COUNTIF(beosztás!$GH34:$HL34,"S3")*3)+(COUNTIF(beosztás!$GH34:$HL34,"S4")*4)+(COUNTIF(beosztás!$GH34:$HL34,"S5")*5)+(COUNTIF(beosztás!$GH34:$HL34,"S6")*6)+(COUNTIF(beosztás!$GH34:$HL34,"S7")*7)+(COUNTIF(beosztás!$GH34:$HL34,"S8")*8)+(COUNTIF(beosztás!$GH34:$HL34,"S9")*9)+(COUNTIF(beosztás!$GH34:$HL34,"S10")*10)+(COUNTIF(beosztás!$GH34:$HL34,"S11")*11)+(COUNTIF(beosztás!$GH34:$HL34,"S12")*12)</f>
        <v>0</v>
      </c>
      <c r="EJ32" s="710">
        <f>COUNTIF(beosztás!$GH34:$HL34,"BN")*12+COUNTIF(beosztás!$GH34:$HL34,"BÉ")*12+COUNTIF(beosztás!$GH34:$HL34,"BDE")*8+COUNTIF(beosztás!$GH34:$HL34,"BDU")*8+COUNTIF(beosztás!$GH34:$HL34,"BÉJ")*8+COUNTIF(beosztás!$GH34:$HL34,"B1")*1+COUNTIF(beosztás!$GH34:$HL34,"B2")*2+COUNTIF(beosztás!$GH34:$HL34,"B3")*3+COUNTIF(beosztás!$GH34:$HL34,"B5")*5+COUNTIF(beosztás!$GH34:$HL34,"B6")*6+COUNTIF(beosztás!$GH34:$HL34,"B7")*7+COUNTIF(beosztás!$GH34:$HL34,"B8")*8+COUNTIF(beosztás!$GH34:$HL34,"B9")*9+COUNTIF(beosztás!$GH34:$HL34,"B10")*10+COUNTIF(beosztás!$GH34:$HL34,"B11")*11+COUNTIF(beosztás!$GH34:$HL34,"B12")*12+COUNTIF(beosztás!$GH34:$HL34,"BP")*0</f>
        <v>0</v>
      </c>
      <c r="EK32" s="24">
        <f t="shared" si="372"/>
        <v>0</v>
      </c>
      <c r="EL32" s="710">
        <f>IF(C32="",0,alapadatok!$AN$8)</f>
        <v>184</v>
      </c>
      <c r="EM32" s="19">
        <f t="shared" si="373"/>
        <v>-184</v>
      </c>
      <c r="EN32" s="907">
        <f t="shared" si="305"/>
        <v>0</v>
      </c>
      <c r="EO32" s="40"/>
      <c r="EP32" s="709">
        <f>COUNTIF(beosztás!$HM34:$IQ34,"DE")*8</f>
        <v>0</v>
      </c>
      <c r="EQ32" s="710">
        <f>COUNTIF(beosztás!$HM34:$IQ34,"DU")*8</f>
        <v>0</v>
      </c>
      <c r="ER32" s="710">
        <f>COUNTIF(beosztás!$HM34:$IQ34,"ÉJ")*8</f>
        <v>0</v>
      </c>
      <c r="ES32" s="710">
        <f>COUNTIF(beosztás!$HM34:$IQ34,"N")*12</f>
        <v>0</v>
      </c>
      <c r="ET32" s="710">
        <f>COUNTIF(beosztás!$HM34:$IQ34,"É")*12</f>
        <v>0</v>
      </c>
      <c r="EU32" s="710">
        <f>SUM(beosztás!$HM34:$IQ34)</f>
        <v>0</v>
      </c>
      <c r="EV32" s="897">
        <f>(COUNTIF(beosztás!$HM34:$IQ34,"SN")*12)+(COUNTIF(beosztás!$HM34:$IQ34,"SDE")*8)+(COUNTIF(beosztás!$HM34:$IQ34,"SDU")*8)+(COUNTIF(beosztás!$HM34:$IQ34,"SÉ")*12)+(COUNTIF(beosztás!$HM34:$IQ34,"SÉJ")*8)+(COUNTIF(beosztás!$HM34:$IQ34,"S1")*1)+(COUNTIF(beosztás!$HM34:$IQ34,"S2")*2)+(COUNTIF(beosztás!$HM34:$IQ34,"S3")*3)+(COUNTIF(beosztás!$HM34:$IQ34,"S4")*4)+(COUNTIF(beosztás!$HM34:$IQ34,"S5")*5)+(COUNTIF(beosztás!$HM34:$IQ34,"S6")*6)+(COUNTIF(beosztás!$HM34:$IQ34,"S7")*7)+(COUNTIF(beosztás!$HM34:$IQ34,"S8")*8)+(COUNTIF(beosztás!$HM34:$IQ34,"S9")*9)+(COUNTIF(beosztás!$HM34:$IQ34,"S10")*10)+(COUNTIF(beosztás!$HM34:$IQ34,"S11")*11)+(COUNTIF(beosztás!$HM34:$IQ34,"S12")*12)</f>
        <v>0</v>
      </c>
      <c r="EW32" s="710">
        <f>COUNTIF(beosztás!$HM34:$IQ34,"FÜ")*8</f>
        <v>8</v>
      </c>
      <c r="EX32" s="710">
        <f>COUNTIF(beosztás!$HM34:$IQ34,"BN")*12+COUNTIF(beosztás!$HM34:$IQ34,"BÉ")*12+COUNTIF(beosztás!$HM34:$IQ34,"BDE")*8+COUNTIF(beosztás!$HM34:$IQ34,"BDU")*8+COUNTIF(beosztás!$HM34:$IQ34,"BÉJ")*8+COUNTIF(beosztás!$HM34:$IQ34,"B1")*1+COUNTIF(beosztás!$HM34:$IQ34,"B2")*2+COUNTIF(beosztás!$HM34:$IQ34,"B3")*3+COUNTIF(beosztás!$HM34:$IQ34,"B5")*5+COUNTIF(beosztás!$HM34:$IQ34,"B6")*6+COUNTIF(beosztás!$HM34:$IQ34,"B7")*7+COUNTIF(beosztás!$HM34:$IQ34,"B8")*8+COUNTIF(beosztás!$HM34:$IQ34,"B9")*9+COUNTIF(beosztás!$HM34:$IQ34,"B10")*10+COUNTIF(beosztás!$HM34:$IQ34,"B11")*11+COUNTIF(beosztás!$HM34:$IQ34,"B12")*12+COUNTIF(beosztás!$HM34:$IQ34,"BP")*0</f>
        <v>0</v>
      </c>
      <c r="EY32" s="24">
        <f t="shared" si="306"/>
        <v>0</v>
      </c>
      <c r="EZ32" s="710">
        <f>IF(C32="",0,alapadatok!$AN$9)</f>
        <v>168</v>
      </c>
      <c r="FA32" s="19">
        <f t="shared" si="374"/>
        <v>-168</v>
      </c>
      <c r="FB32" s="907">
        <f t="shared" si="307"/>
        <v>0</v>
      </c>
      <c r="FC32" s="40"/>
      <c r="FD32" s="25">
        <f t="shared" si="375"/>
        <v>0</v>
      </c>
      <c r="FE32" s="24">
        <f t="shared" si="376"/>
        <v>0</v>
      </c>
      <c r="FF32" s="24">
        <f t="shared" si="377"/>
        <v>0</v>
      </c>
      <c r="FG32" s="24">
        <f t="shared" si="378"/>
        <v>0</v>
      </c>
      <c r="FH32" s="24">
        <f t="shared" si="379"/>
        <v>0</v>
      </c>
      <c r="FI32" s="24">
        <f t="shared" si="380"/>
        <v>0</v>
      </c>
      <c r="FJ32" s="24">
        <f t="shared" si="381"/>
        <v>0</v>
      </c>
      <c r="FK32" s="24">
        <f t="shared" si="382"/>
        <v>8</v>
      </c>
      <c r="FL32" s="24">
        <f t="shared" si="383"/>
        <v>0</v>
      </c>
      <c r="FM32" s="24">
        <f t="shared" si="384"/>
        <v>0</v>
      </c>
      <c r="FN32" s="24">
        <f t="shared" si="385"/>
        <v>352</v>
      </c>
      <c r="FO32" s="19">
        <f t="shared" si="386"/>
        <v>-352</v>
      </c>
      <c r="FP32" s="907">
        <f t="shared" si="314"/>
        <v>0</v>
      </c>
      <c r="FQ32" s="41"/>
      <c r="FR32" s="709">
        <f>COUNTIF(beosztás!$IR34:$JU34,"DE")*8</f>
        <v>0</v>
      </c>
      <c r="FS32" s="710">
        <f>COUNTIF(beosztás!$IR34:$JU34,"DU")*8</f>
        <v>0</v>
      </c>
      <c r="FT32" s="710">
        <f>COUNTIF(beosztás!$IR34:$JU34,"ÉJ")*8</f>
        <v>0</v>
      </c>
      <c r="FU32" s="710">
        <f>COUNTIF(beosztás!$IR34:$JU34,"N")*12</f>
        <v>0</v>
      </c>
      <c r="FV32" s="710">
        <f>COUNTIF(beosztás!$IR34:$JU34,"é")*12</f>
        <v>0</v>
      </c>
      <c r="FW32" s="710">
        <f>SUM(beosztás!$IR34:$JU34)</f>
        <v>0</v>
      </c>
      <c r="FX32" s="710">
        <f>COUNTIF(beosztás!$IR34:$JU34,"FÜ")*8</f>
        <v>0</v>
      </c>
      <c r="FY32" s="897">
        <f>(COUNTIF(beosztás!$IR34:$JU34,"SN")*12)+(COUNTIF(beosztás!$IR34:$JU34,"SDE")*8)+(COUNTIF(beosztás!$IR34:$JU34,"SDU")*8)+(COUNTIF(beosztás!$IR34:$JU34,"SÉ")*12)+(COUNTIF(beosztás!$IR34:$JU34,"SÉJ")*8)+(COUNTIF(beosztás!$IR34:$JU34,"S1")*1)+(COUNTIF(beosztás!$IR34:$JU34,"S2")*2)+(COUNTIF(beosztás!$IR34:$JU34,"S3")*3)+(COUNTIF(beosztás!$IR34:$JU34,"S4")*4)+(COUNTIF(beosztás!$IR34:$JU34,"S5")*5)+(COUNTIF(beosztás!$IR34:$JU34,"S6")*6)+(COUNTIF(beosztás!$IR34:$JU34,"S7")*7)+(COUNTIF(beosztás!$IR34:$JU34,"S8")*8)+(COUNTIF(beosztás!$IR34:$JU34,"S9")*9)+(COUNTIF(beosztás!$IR34:$JU34,"S10")*10)+(COUNTIF(beosztás!$IR34:$JU34,"S11")*11)+(COUNTIF(beosztás!$IR34:$JU34,"S12")*12)</f>
        <v>0</v>
      </c>
      <c r="FZ32" s="710">
        <f>COUNTIF(beosztás!$IR34:$JU34,"BN")*12+COUNTIF(beosztás!$IR34:$JU34,"BÉ")*12+COUNTIF(beosztás!$IR34:$JU34,"BDE")*8+COUNTIF(beosztás!$IR34:$JU34,"BDU")*8+COUNTIF(beosztás!$IR34:$JU34,"BÉJ")*8+COUNTIF(beosztás!$IR34:$JU34,"B1")*1+COUNTIF(beosztás!$IR34:$JU34,"B2")*2+COUNTIF(beosztás!$IR34:$JU34,"B3")*3+COUNTIF(beosztás!$IR34:$JU34,"B5")*5+COUNTIF(beosztás!$IR34:$JU34,"B6")*6+COUNTIF(beosztás!$IR34:$JU34,"B7")*7+COUNTIF(beosztás!$IR34:$JU34,"B8")*8+COUNTIF(beosztás!$IR34:$JU34,"B9")*9+COUNTIF(beosztás!$IR34:$JU34,"B10")*10+COUNTIF(beosztás!$IR34:$JU34,"B11")*11+COUNTIF(beosztás!$IR34:$JU34,"B12")*12+COUNTIF(beosztás!$IR34:$JU34,"BP")*0</f>
        <v>0</v>
      </c>
      <c r="GA32" s="24">
        <f t="shared" si="387"/>
        <v>0</v>
      </c>
      <c r="GB32" s="710">
        <f>IF(C32="",0,alapadatok!$AN$10)</f>
        <v>168</v>
      </c>
      <c r="GC32" s="19">
        <f t="shared" si="388"/>
        <v>-168</v>
      </c>
      <c r="GD32" s="907">
        <f t="shared" si="315"/>
        <v>0</v>
      </c>
      <c r="GE32" s="42"/>
      <c r="GF32" s="709">
        <f>COUNTIF(beosztás!$JV34:$KZ34,"DE")*8</f>
        <v>0</v>
      </c>
      <c r="GG32" s="710">
        <f>COUNTIF(beosztás!$JV34:$KZ34,"DU")*8</f>
        <v>0</v>
      </c>
      <c r="GH32" s="710">
        <f>COUNTIF(beosztás!$JV34:$KZ34,"ÉJ")*8</f>
        <v>0</v>
      </c>
      <c r="GI32" s="710">
        <f>COUNTIF(beosztás!$JV34:$KZ34,"N")*12</f>
        <v>0</v>
      </c>
      <c r="GJ32" s="710">
        <f>COUNTIF(beosztás!$JV34:$KZ34,"É")*12</f>
        <v>0</v>
      </c>
      <c r="GK32" s="710">
        <f>SUM(beosztás!$JV34:$KZ34)</f>
        <v>0</v>
      </c>
      <c r="GL32" s="897">
        <f>(COUNTIF(beosztás!$JV34:$KZ34,"SN")*12)+(COUNTIF(beosztás!$JV34:$KZ34,"SDE")*8)+(COUNTIF(beosztás!$JV34:$KZ34,"SDU")*8)+(COUNTIF(beosztás!$JV34:$KZ34,"SÉ")*12)+(COUNTIF(beosztás!$JV34:$KZ34,"SÉJ")*8)+(COUNTIF(beosztás!$JV34:$KZ34,"S1")*1)+(COUNTIF(beosztás!$JV34:$KZ34,"S2")*2)+(COUNTIF(beosztás!$JV34:$KZ34,"S3")*3)+(COUNTIF(beosztás!$JV34:$KZ34,"S4")*4)+(COUNTIF(beosztás!$JV34:$KZ34,"S5")*5)+(COUNTIF(beosztás!$JV34:$KZ34,"S6")*6)+(COUNTIF(beosztás!$JV34:$KZ34,"S7")*7)+(COUNTIF(beosztás!$JV34:$KZ34,"S8")*8)+(COUNTIF(beosztás!$JV34:$KZ34,"S9")*9)+(COUNTIF(beosztás!$JV34:$KZ34,"S10")*10)+(COUNTIF(beosztás!$JV34:$KZ34,"S11")*11)+(COUNTIF(beosztás!$JV34:$KZ34,"S12")*12)</f>
        <v>0</v>
      </c>
      <c r="GM32" s="710">
        <f>COUNTIF(beosztás!$JV34:$KZ34,"FÜ")*8</f>
        <v>8</v>
      </c>
      <c r="GN32" s="710">
        <f>COUNTIF(beosztás!$JV34:$KZ34,"BN")*12+COUNTIF(beosztás!$JV34:$KZ34,"BÉ")*12+COUNTIF(beosztás!$JV34:$KZ34,"BDE")*8+COUNTIF(beosztás!$JV34:$KZ34,"BDU")*8+COUNTIF(beosztás!$JV34:$KZ34,"BÉJ")*8+COUNTIF(beosztás!$JV34:$KZ34,"B1")*1+COUNTIF(beosztás!$JV34:$KZ34,"B2")*2+COUNTIF(beosztás!$JV34:$KZ34,"B3")*3+COUNTIF(beosztás!$JV34:$KZ34,"B5")*5+COUNTIF(beosztás!$JV34:$KZ34,"B6")*6+COUNTIF(beosztás!$JV34:$KZ34,"B7")*7+COUNTIF(beosztás!$JV34:$KZ34,"B8")*8+COUNTIF(beosztás!$JV34:$KZ34,"B9")*9+COUNTIF(beosztás!$JV34:$KZ34,"B10")*10+COUNTIF(beosztás!$JV34:$KZ34,"B11")*11+COUNTIF(beosztás!$JV34:$KZ34,"B12")*12+COUNTIF(beosztás!$JV34:$KZ34,"BP")*0</f>
        <v>0</v>
      </c>
      <c r="GO32" s="24">
        <f t="shared" si="316"/>
        <v>0</v>
      </c>
      <c r="GP32" s="710">
        <f>IF(C32="",0,alapadatok!$AN$11)</f>
        <v>176</v>
      </c>
      <c r="GQ32" s="19">
        <f t="shared" si="389"/>
        <v>-176</v>
      </c>
      <c r="GR32" s="907">
        <f t="shared" si="317"/>
        <v>0</v>
      </c>
      <c r="GS32" s="42"/>
      <c r="GT32" s="25">
        <f t="shared" si="390"/>
        <v>0</v>
      </c>
      <c r="GU32" s="24">
        <f t="shared" si="391"/>
        <v>0</v>
      </c>
      <c r="GV32" s="24">
        <f t="shared" si="392"/>
        <v>0</v>
      </c>
      <c r="GW32" s="24">
        <f t="shared" si="393"/>
        <v>0</v>
      </c>
      <c r="GX32" s="24">
        <f t="shared" si="394"/>
        <v>0</v>
      </c>
      <c r="GY32" s="24">
        <f t="shared" si="395"/>
        <v>0</v>
      </c>
      <c r="GZ32" s="24">
        <f t="shared" si="396"/>
        <v>0</v>
      </c>
      <c r="HA32" s="24">
        <f t="shared" si="397"/>
        <v>8</v>
      </c>
      <c r="HB32" s="24">
        <f t="shared" si="398"/>
        <v>0</v>
      </c>
      <c r="HC32" s="24">
        <f t="shared" si="399"/>
        <v>0</v>
      </c>
      <c r="HD32" s="24">
        <f t="shared" si="400"/>
        <v>344</v>
      </c>
      <c r="HE32" s="19">
        <f t="shared" si="401"/>
        <v>-344</v>
      </c>
      <c r="HF32" s="907">
        <f t="shared" si="324"/>
        <v>0</v>
      </c>
      <c r="HG32" s="41"/>
      <c r="HH32" s="709">
        <f>COUNTIF(beosztás!$LA34:$MD34,"DE")*8</f>
        <v>0</v>
      </c>
      <c r="HI32" s="710">
        <f>COUNTIF(beosztás!$LA34:$MD34,"DU")*8</f>
        <v>0</v>
      </c>
      <c r="HJ32" s="710">
        <f>COUNTIF(beosztás!$LA34:$MD34,"ÉJ")*8</f>
        <v>0</v>
      </c>
      <c r="HK32" s="710">
        <f>COUNTIF(beosztás!$LA34:$MD34,"N")*12</f>
        <v>0</v>
      </c>
      <c r="HL32" s="710">
        <f>COUNTIF(beosztás!$LA34:$MD34,"é")*12</f>
        <v>0</v>
      </c>
      <c r="HM32" s="710">
        <f>SUM(beosztás!$LA34:$MD34)</f>
        <v>0</v>
      </c>
      <c r="HN32" s="710">
        <f>COUNTIF(beosztás!$LA34:$MD34,"FÜ")*8</f>
        <v>8</v>
      </c>
      <c r="HO32" s="897">
        <f>(COUNTIF(beosztás!$LA34:$MD34,"SN")*12)+(COUNTIF(beosztás!$LA34:$MD34,"SDE")*8)+(COUNTIF(beosztás!$LA34:$MD34,"SDU")*8)+(COUNTIF(beosztás!$LA34:$MD34,"SÉ")*12)+(COUNTIF(beosztás!$LA34:$MD34,"SÉJ")*8)+(COUNTIF(beosztás!$LA34:$MD34,"S1")*1)+(COUNTIF(beosztás!$LA34:$MD34,"S2")*2)+(COUNTIF(beosztás!$LA34:$MD34,"S3")*3)+(COUNTIF(beosztás!$LA34:$MD34,"S4")*4)+(COUNTIF(beosztás!$LA34:$MD34,"S5")*5)+(COUNTIF(beosztás!$LA34:$MD34,"S6")*6)+(COUNTIF(beosztás!$LA34:$MD34,"S7")*7)+(COUNTIF(beosztás!$LA34:$MD34,"S8")*8)+(COUNTIF(beosztás!$LA34:$MD34,"S9")*9)+(COUNTIF(beosztás!$LA34:$MD34,"S10")*10)+(COUNTIF(beosztás!$LA34:$MD34,"S11")*11)+(COUNTIF(beosztás!$LA34:$MD34,"S12")*12)</f>
        <v>0</v>
      </c>
      <c r="HP32" s="710">
        <f>COUNTIF(beosztás!$LA34:$MD34,"BN")*12+COUNTIF(beosztás!$LA34:$MD34,"BÉ")*12+COUNTIF(beosztás!$LA34:$MD34,"BDE")*8+COUNTIF(beosztás!$LA34:$MD34,"BDU")*8+COUNTIF(beosztás!$LA34:$MD34,"BÉJ")*8+COUNTIF(beosztás!$LA34:$MD34,"B1")*1+COUNTIF(beosztás!$LA34:$MD34,"B2")*2+COUNTIF(beosztás!$LA34:$MD34,"B3")*3+COUNTIF(beosztás!$KZ34:$MC34,"B5")*5+COUNTIF(beosztás!$KZ34:$MC34,"B6")*6+COUNTIF(beosztás!$KZ34:$MC34,"B7")*7+COUNTIF(beosztás!$KZ34:$MC34,"B8")*8+COUNTIF(beosztás!$LA34:$MD34,"B9")*9+COUNTIF(beosztás!$LA34:$MD34,"B10")*10+COUNTIF(beosztás!$LA34:$MD34,"B11")*11+COUNTIF(beosztás!$LA34:$MD34,"B12")*12+COUNTIF(beosztás!$LA34:$MD34,"BP")*0</f>
        <v>0</v>
      </c>
      <c r="HQ32" s="24">
        <f t="shared" si="402"/>
        <v>0</v>
      </c>
      <c r="HR32" s="710">
        <f>IF(C32="",0,alapadatok!$AN$12)</f>
        <v>160</v>
      </c>
      <c r="HS32" s="19">
        <f t="shared" si="403"/>
        <v>-160</v>
      </c>
      <c r="HT32" s="907">
        <f t="shared" si="325"/>
        <v>0</v>
      </c>
      <c r="HU32" s="42"/>
      <c r="HV32" s="709">
        <f>COUNTIF(beosztás!$ME34:$NI34,"DE")*8</f>
        <v>0</v>
      </c>
      <c r="HW32" s="710">
        <f>COUNTIF(beosztás!$ME34:$NI34,"DU")*8</f>
        <v>0</v>
      </c>
      <c r="HX32" s="710">
        <f>COUNTIF(beosztás!$ME34:$NI34,"ÉJ")*8</f>
        <v>0</v>
      </c>
      <c r="HY32" s="710">
        <f>COUNTIF(beosztás!$ME34:$NI34,"N")*12</f>
        <v>0</v>
      </c>
      <c r="HZ32" s="710">
        <f>COUNTIF(beosztás!$ME34:$NI34,"É")*12</f>
        <v>0</v>
      </c>
      <c r="IA32" s="710">
        <f>SUM(beosztás!$ME34:$NI34)</f>
        <v>0</v>
      </c>
      <c r="IB32" s="710">
        <f>(COUNTIF(beosztás!$ME34:$NI34,"SN")*12)+(COUNTIF(beosztás!$ME34:$NI34,"SDE")*8)+(COUNTIF(beosztás!$ME34:$NI34,"SDU")*8)+(COUNTIF(beosztás!$ME34:$NI34,"SÉ")*12)+(COUNTIF(beosztás!$ME34:$NI34,"SÉJ")*8)+(COUNTIF(beosztás!$ME34:$NI34,"S1")*1)+(COUNTIF(beosztás!$ME34:$NI34,"S2")*2)+(COUNTIF(beosztás!$ME34:$NI34,"S3")*3)+(COUNTIF(beosztás!$ME34:$NI34,"S4")*4)+(COUNTIF(beosztás!$ME34:$NI34,"S5")*5)+(COUNTIF(beosztás!$ME34:$NI34,"S6")*6)+(COUNTIF(beosztás!$ME34:$NI34,"S7")*7)+(COUNTIF(beosztás!$ME34:$NI34,"S8")*8)+(COUNTIF(beosztás!$ME34:$NI34,"S9")*9)+(COUNTIF(beosztás!$ME34:$NI34,"S10")*10)+(COUNTIF(beosztás!$ME34:$NI34,"S11")*11)+(COUNTIF(beosztás!$ME34:$NI34,"S12")*12)</f>
        <v>0</v>
      </c>
      <c r="IC32" s="710">
        <f>COUNTIF(beosztás!$ME34:$NI34,"FÜ")*8</f>
        <v>16</v>
      </c>
      <c r="ID32" s="710">
        <f>COUNTIF(beosztás!$ME34:$NI34,"BN")*12+COUNTIF(beosztás!$ME34:$NI34,"BÉ")*12+COUNTIF(beosztás!$ME34:$NI34,"BDE")*8+COUNTIF(beosztás!$ME34:$NI34,"BDU")*8+COUNTIF(beosztás!$ME34:$NI34,"BÉJ")*8+COUNTIF(beosztás!$ME34:$NI34,"B1")*1+COUNTIF(beosztás!$ME34:$NI34,"B2")*2+COUNTIF(beosztás!$ME34:$NI34,"B3")*3+COUNTIF(beosztás!$ME34:$NI34,"B5")*5+COUNTIF(beosztás!$ME34:$NI34,"B6")*6+COUNTIF(beosztás!$ME34:$NI34,"B7")*7+COUNTIF(beosztás!$ME34:$NI34,"B8")*8+COUNTIF(beosztás!$ME34:$NI34,"B9")*9+COUNTIF(beosztás!$ME34:$NI34,"B10")*10+COUNTIF(beosztás!$ME34:$NI34,"B11")*11+COUNTIF(beosztás!$ME34:$NI34,"B12")*12+COUNTIF(beosztás!$ME34:$NI34,"BP")*0</f>
        <v>0</v>
      </c>
      <c r="IE32" s="24">
        <f t="shared" si="326"/>
        <v>0</v>
      </c>
      <c r="IF32" s="710">
        <f>IF(C32="",0,alapadatok!$AN$13)</f>
        <v>160</v>
      </c>
      <c r="IG32" s="19">
        <f t="shared" si="404"/>
        <v>-160</v>
      </c>
      <c r="IH32" s="741">
        <f t="shared" si="327"/>
        <v>0</v>
      </c>
      <c r="II32" s="42"/>
      <c r="IJ32" s="25">
        <f t="shared" si="405"/>
        <v>0</v>
      </c>
      <c r="IK32" s="24">
        <f t="shared" si="406"/>
        <v>0</v>
      </c>
      <c r="IL32" s="24">
        <f t="shared" si="407"/>
        <v>0</v>
      </c>
      <c r="IM32" s="24">
        <f t="shared" si="408"/>
        <v>0</v>
      </c>
      <c r="IN32" s="24">
        <f t="shared" si="409"/>
        <v>0</v>
      </c>
      <c r="IO32" s="24">
        <f t="shared" si="410"/>
        <v>0</v>
      </c>
      <c r="IP32" s="24">
        <f t="shared" si="411"/>
        <v>0</v>
      </c>
      <c r="IQ32" s="24">
        <f t="shared" si="412"/>
        <v>24</v>
      </c>
      <c r="IR32" s="24">
        <f t="shared" si="413"/>
        <v>0</v>
      </c>
      <c r="IS32" s="24">
        <f t="shared" si="414"/>
        <v>0</v>
      </c>
      <c r="IT32" s="24">
        <f t="shared" si="415"/>
        <v>320</v>
      </c>
      <c r="IU32" s="19">
        <f t="shared" si="416"/>
        <v>-320</v>
      </c>
      <c r="IV32" s="907">
        <f t="shared" si="334"/>
        <v>0</v>
      </c>
      <c r="IW32" s="43"/>
      <c r="JF32" s="21"/>
      <c r="JG32" s="21"/>
    </row>
    <row r="33" spans="1:267" x14ac:dyDescent="0.25">
      <c r="A33" s="13">
        <f>IF(beosztás!A35=0,"",beosztás!A35)</f>
        <v>17</v>
      </c>
      <c r="B33" s="10">
        <f>IF(beosztás!B35=0,"",beosztás!B35)</f>
        <v>269</v>
      </c>
      <c r="C33" s="11" t="str">
        <f>IF(beosztás!C35=0,"",beosztás!C35)</f>
        <v>Gallai Pál László</v>
      </c>
      <c r="D33" s="12" t="str">
        <f>IF(beosztás!D35=0,"",beosztás!D35)</f>
        <v>Laydown</v>
      </c>
      <c r="E33" s="18"/>
      <c r="F33" s="709">
        <f>COUNTIF(beosztás!$I35:$AM35,"DE")*8</f>
        <v>16</v>
      </c>
      <c r="G33" s="710">
        <f>COUNTIF(beosztás!$I35:$AM35,"DU")*8</f>
        <v>0</v>
      </c>
      <c r="H33" s="710">
        <f>COUNTIF(beosztás!$I35:$AM35,"ÉJ")*8</f>
        <v>0</v>
      </c>
      <c r="I33" s="710">
        <f>COUNTIF(beosztás!$I35:$AM35,"N")*12</f>
        <v>60</v>
      </c>
      <c r="J33" s="710">
        <f>COUNTIF(beosztás!$I35:$AM35,"é")*12</f>
        <v>60</v>
      </c>
      <c r="K33" s="710">
        <f>SUM(beosztás!$I35:$AM35)</f>
        <v>12</v>
      </c>
      <c r="L33" s="710">
        <f>COUNTIF(beosztás!$I35:$AM35,"FÜ")*8</f>
        <v>8</v>
      </c>
      <c r="M33" s="710">
        <f>(COUNTIF(beosztás!$I35:$AM35,"SN")*12)+(COUNTIF(beosztás!$I35:$AM35,"SDE")*8)+(COUNTIF(beosztás!$I35:$AM35,"SDU")*8)+(COUNTIF(beosztás!$I35:$AM35,"S1")*1)+(COUNTIF(beosztás!$I35:$AM35,"S2")*2)+(COUNTIF(beosztás!$I35:$AM35,"S3")*3)+(COUNTIF(beosztás!$I35:$AM35,"S4")*4)+(COUNTIF(beosztás!$I35:$AM35,"S5")*5)+(COUNTIF(beosztás!$I35:$AM35,"S6")*6)+(COUNTIF(beosztás!$I35:$AM35,"S7")*7)+(COUNTIF(beosztás!$I35:$AM35,"S8")*8)+(COUNTIF(beosztás!$I35:$AM35,"S9")*9)+(COUNTIF(beosztás!$I35:$AM35,"S10")*10)+(COUNTIF(beosztás!$I35:$AM35,"S11")*11)+(COUNTIF(beosztás!$I35:$AM35,"S12")*12)+(COUNTIF(beosztás!$I35:$AM35,"SÉ")*12)+(COUNTIF(beosztás!$I35:$AM35,"SÉJ")*8)</f>
        <v>16</v>
      </c>
      <c r="N33" s="710">
        <f>COUNTIF(beosztás!$I35:$AM35,"BN")*12+COUNTIF(beosztás!$I35:$AM35,"BÉ")*12+COUNTIF(beosztás!$I35:$AM35,"BDE")*8+COUNTIF(beosztás!$I35:$AM35,"BDU")*8+COUNTIF(beosztás!$I35:$AM35,"BÉJ")*8+COUNTIF(beosztás!$I35:$AM35,"B1")*1+COUNTIF(beosztás!$I35:$AM35,"B2")*2+COUNTIF(beosztás!$I35:$AM35,"B3")*3+COUNTIF(beosztás!$I35:$AM35,"B5")*5+COUNTIF(beosztás!$I35:$AM35,"B6")*6+COUNTIF(beosztás!$I35:$AM35,"B7")*7+COUNTIF(beosztás!$I35:$AM35,"B8")*8+COUNTIF(beosztás!$I35:$AM35,"B9")*9+COUNTIF(beosztás!$I35:$AM35,"B10")*10+COUNTIF(beosztás!$I35:$AM35,"B11")*11+COUNTIF(beosztás!$I35:$AM35,"B12")*12+COUNTIF(beosztás!$I35:$AM35,"BP")*0</f>
        <v>0</v>
      </c>
      <c r="O33" s="24">
        <f t="shared" si="273"/>
        <v>164</v>
      </c>
      <c r="P33" s="710">
        <f>IF(C33="",0,alapadatok!$AN$2)</f>
        <v>176</v>
      </c>
      <c r="Q33" s="19">
        <f t="shared" si="335"/>
        <v>-12</v>
      </c>
      <c r="R33" s="741">
        <f t="shared" si="274"/>
        <v>16</v>
      </c>
      <c r="S33" s="40"/>
      <c r="T33" s="709">
        <f>COUNTIF(beosztás!$AN35:$BO35,"DE")*8</f>
        <v>72</v>
      </c>
      <c r="U33" s="710">
        <f>COUNTIF(beosztás!$AN35:$BO35,"DU")*8</f>
        <v>0</v>
      </c>
      <c r="V33" s="710">
        <f>COUNTIF(beosztás!$AN35:$BO35,"ÉJ")*8</f>
        <v>0</v>
      </c>
      <c r="W33" s="710">
        <f>COUNTIF(beosztás!$AN35:$BO35,"N")*12</f>
        <v>60</v>
      </c>
      <c r="X33" s="710">
        <f>COUNTIF(beosztás!$AN35:$BO35,"É")*12</f>
        <v>36</v>
      </c>
      <c r="Y33" s="710">
        <f>SUM(beosztás!$AN35:$BO35)</f>
        <v>6</v>
      </c>
      <c r="Z33" s="710">
        <f>(COUNTIF(beosztás!$AN35:$BO35,"SN")*12)+(COUNTIF(beosztás!$AN35:$BO35,"SDE")*8)+(COUNTIF(beosztás!$AN35:$BO35,"SDU")*8)+(COUNTIF(beosztás!$AN35:$BO35,"SÉ")*12)+(COUNTIF(beosztás!$AN35:$BO35,"SÉJ")*8)+(COUNTIF(beosztás!$AN35:$BO35,"S1")*1)+(COUNTIF(beosztás!$AN35:$BO35,"S2")*2)+(COUNTIF(beosztás!$AN35:$BO35,"S3")*3)+(COUNTIF(beosztás!$AN35:$BO35,"S4")*4)+(COUNTIF(beosztás!$AN35:$BO35,"S5")*5)+(COUNTIF(beosztás!$AN35:$BO35,"S6")*6)+(COUNTIF(beosztás!$AN35:$BO35,"S7")*7)+(COUNTIF(beosztás!$AN35:$BO35,"S8")*8)+(COUNTIF(beosztás!$AN35:$BO35,"S9")*9)+(COUNTIF(beosztás!$AN35:$BO35,"S10")*10)+(COUNTIF(beosztás!$AN35:$BO35,"S11")*11)+(COUNTIF(beosztás!$AN35:$BO35,"S12")*12)</f>
        <v>0</v>
      </c>
      <c r="AA33" s="710">
        <f>COUNTIF(beosztás!$AN35:$BO35,"FÜ")*8</f>
        <v>0</v>
      </c>
      <c r="AB33" s="710">
        <f>COUNTIF(beosztás!$AN35:$BO35,"BN")*12+COUNTIF(beosztás!$AN35:$BO35,"BÉ")*12+COUNTIF(beosztás!$AN35:$BO35,"BDE")*8+COUNTIF(beosztás!$AN35:$BO35,"BDU")*8+COUNTIF(beosztás!$AN35:$BO35,"BÉJ")*8+COUNTIF(beosztás!$AN35:$BO35,"B1")*1+COUNTIF(beosztás!$AN35:$BO35,"B2")*2+COUNTIF(beosztás!$AN35:$BO35,"B3")*3+COUNTIF(beosztás!$AN35:$BO35,"B5")*5+COUNTIF(beosztás!$AN35:$BO35,"B6")*6+COUNTIF(beosztás!$AN35:$BO35,"B7")*7+COUNTIF(beosztás!$AN35:$BO35,"B8")*8+COUNTIF(beosztás!$AN35:$BO35,"B9")*9+COUNTIF(beosztás!$AN35:$BO35,"B10")*10+COUNTIF(beosztás!$AN35:$BO35,"B11")*11+COUNTIF(beosztás!$AN35:$BO35,"B12")*12+COUNTIF(beosztás!$AN35:$BO35,"BP")*0</f>
        <v>0</v>
      </c>
      <c r="AC33" s="24">
        <f t="shared" si="336"/>
        <v>174</v>
      </c>
      <c r="AD33" s="710">
        <f>IF(C33="",0,alapadatok!$AN$3)</f>
        <v>160</v>
      </c>
      <c r="AE33" s="19">
        <f t="shared" si="337"/>
        <v>14</v>
      </c>
      <c r="AF33" s="741">
        <f t="shared" si="275"/>
        <v>0</v>
      </c>
      <c r="AG33" s="40"/>
      <c r="AH33" s="25">
        <f t="shared" si="276"/>
        <v>88</v>
      </c>
      <c r="AI33" s="24">
        <f t="shared" si="277"/>
        <v>0</v>
      </c>
      <c r="AJ33" s="24">
        <f t="shared" si="278"/>
        <v>0</v>
      </c>
      <c r="AK33" s="24">
        <f t="shared" si="279"/>
        <v>120</v>
      </c>
      <c r="AL33" s="24">
        <f t="shared" si="280"/>
        <v>96</v>
      </c>
      <c r="AM33" s="24">
        <f t="shared" si="281"/>
        <v>18</v>
      </c>
      <c r="AN33" s="24">
        <f t="shared" si="282"/>
        <v>16</v>
      </c>
      <c r="AO33" s="24">
        <f t="shared" si="283"/>
        <v>8</v>
      </c>
      <c r="AP33" s="24">
        <f t="shared" si="338"/>
        <v>0</v>
      </c>
      <c r="AQ33" s="24">
        <f t="shared" si="339"/>
        <v>338</v>
      </c>
      <c r="AR33" s="24">
        <f t="shared" si="340"/>
        <v>336</v>
      </c>
      <c r="AS33" s="19">
        <f t="shared" si="341"/>
        <v>2</v>
      </c>
      <c r="AT33" s="741">
        <f t="shared" si="284"/>
        <v>16</v>
      </c>
      <c r="AU33" s="41"/>
      <c r="AV33" s="709">
        <f>COUNTIF(beosztás!$BP35:$CT35,"DE")*8</f>
        <v>16</v>
      </c>
      <c r="AW33" s="710">
        <f>COUNTIF(beosztás!$BP35:$CT35,"DU")*8</f>
        <v>0</v>
      </c>
      <c r="AX33" s="710">
        <f>COUNTIF(beosztás!$BP35:$CT35,"ÉJ")*8</f>
        <v>8</v>
      </c>
      <c r="AY33" s="710">
        <f>COUNTIF(beosztás!$BP35:$CT35,"N")*12</f>
        <v>84</v>
      </c>
      <c r="AZ33" s="710">
        <f>COUNTIF(beosztás!$BP35:$CT35,"é")*12</f>
        <v>24</v>
      </c>
      <c r="BA33" s="710">
        <f>SUM(beosztás!$BP35:$CT35)</f>
        <v>0</v>
      </c>
      <c r="BB33" s="710">
        <f>COUNTIF(beosztás!$BP35:$CT35,"FÜ")*8</f>
        <v>8</v>
      </c>
      <c r="BC33" s="897">
        <f>(COUNTIF(beosztás!$BP35:$CT35,"SN")*12)+(COUNTIF(beosztás!$BP35:$CT35,"SDE")*8)+(COUNTIF(beosztás!$BP35:$CT35,"SDU")*8)+(COUNTIF(beosztás!$BP35:$CT35,"SÉ")*12)+(COUNTIF(beosztás!$BP35:$CT35,"SÉJ")*8)+(COUNTIF(beosztás!$BP35:$CT35,"S1")*1)+(COUNTIF(beosztás!$BP35:$CT35,"S2")*2)+(COUNTIF(beosztás!$BP35:$CT35,"S3")*3)+(COUNTIF(beosztás!$BP35:$CT35,"S4")*4)+(COUNTIF(beosztás!$BP35:$CT35,"S5")*5)+(COUNTIF(beosztás!$BP35:$CT35,"S6")*6)+(COUNTIF(beosztás!$BP35:$CT35,"S7")*7)+(COUNTIF(beosztás!$BP35:$CT35,"S8")*8)+(COUNTIF(beosztás!$BP35:$CT35,"S9")*9)+(COUNTIF(beosztás!$BP35:$CT35,"S10")*10)+(COUNTIF(beosztás!$BP35:$CT35,"S11")*11)+(COUNTIF(beosztás!$BP35:$CT35,"S12")*12)</f>
        <v>20</v>
      </c>
      <c r="BD33" s="710">
        <f>COUNTIF(beosztás!$BP35:$CT35,"BN")*12+COUNTIF(beosztás!$BP35:$CT35,"BÉ")*12+COUNTIF(beosztás!$BP35:$CT35,"BDE")*8+COUNTIF(beosztás!$BP35:$CT35,"BDU")*8+COUNTIF(beosztás!$BP35:$CT35,"BÉJ")*8+COUNTIF(beosztás!$BP35:$CT35,"B1")*1+COUNTIF(beosztás!$BP35:$CT35,"B2")*2+COUNTIF(beosztás!$BP35:$CT35,"B3")*3+COUNTIF(beosztás!$BP35:$CT35,"B5")*5+COUNTIF(beosztás!$BP35:$CT35,"B6")*6+COUNTIF(beosztás!$BP35:$CT35,"B7")*7+COUNTIF(beosztás!$BP35:$CT35,"B8")*8+COUNTIF(beosztás!$BP35:$CT35,"B9")*9+COUNTIF(beosztás!$BP35:$CT35,"B10")*10+COUNTIF(beosztás!$BP35:$CT35,"B11")*11+COUNTIF(beosztás!$BP35:$CT35,"B12")*12+COUNTIF(beosztás!$BP35:$CT35,"BP")*0</f>
        <v>0</v>
      </c>
      <c r="BE33" s="24">
        <f t="shared" si="285"/>
        <v>152</v>
      </c>
      <c r="BF33" s="710">
        <f>IF(C33="",0,alapadatok!$AN$4)</f>
        <v>160</v>
      </c>
      <c r="BG33" s="19">
        <f t="shared" si="342"/>
        <v>-8</v>
      </c>
      <c r="BH33" s="741">
        <f t="shared" si="286"/>
        <v>20</v>
      </c>
      <c r="BI33" s="40"/>
      <c r="BJ33" s="709">
        <f>COUNTIF(beosztás!$CU35:$DX35,"DE")*8</f>
        <v>8</v>
      </c>
      <c r="BK33" s="710">
        <f>COUNTIF(beosztás!$CU35:$DX35,"DU")*8</f>
        <v>0</v>
      </c>
      <c r="BL33" s="710">
        <f>COUNTIF(beosztás!$CU35:$DX35,"ÉJ")*8</f>
        <v>0</v>
      </c>
      <c r="BM33" s="710">
        <f>COUNTIF(beosztás!$CU35:$DX35,"N")*12</f>
        <v>84</v>
      </c>
      <c r="BN33" s="710">
        <f>COUNTIF(beosztás!$CU35:$DX35,"É")*12</f>
        <v>84</v>
      </c>
      <c r="BO33" s="710">
        <f>SUM(beosztás!$CU35:$DX35)</f>
        <v>0</v>
      </c>
      <c r="BP33" s="897">
        <f>(COUNTIF(beosztás!$CU35:$DX35,"SN")*12)+(COUNTIF(beosztás!$CU35:$DX35,"SDE")*8)+(COUNTIF(beosztás!$CU35:$DX35,"SDU")*8)+(COUNTIF(beosztás!$CU35:$DX35,"SÉ")*12)+(COUNTIF(beosztás!$CU35:$DX35,"SÉJ")*8)+(COUNTIF(beosztás!$CU35:$DX35,"S1")*1)+(COUNTIF(beosztás!$CU35:$DX35,"S2")*2)+(COUNTIF(beosztás!$CU35:$DX35,"S3")*3)+(COUNTIF(beosztás!$CU35:$DX35,"S4")*4)+(COUNTIF(beosztás!$CU35:$DX35,"S5")*5)+(COUNTIF(beosztás!$CU35:$DX35,"S6")*6)+(COUNTIF(beosztás!$CU35:$DX35,"S7")*7)+(COUNTIF(beosztás!$CU35:$DX35,"S8")*8)+(COUNTIF(beosztás!$CU35:$DX35,"S9")*9)+(COUNTIF(beosztás!$CU35:$DX35,"S10")*10)+(COUNTIF(beosztás!$CU35:$DX35,"S11")*11)+(COUNTIF(beosztás!$CU35:$DX35,"S12")*12)</f>
        <v>0</v>
      </c>
      <c r="BQ33" s="710">
        <f>COUNTIF(beosztás!$CU35:$DX35,"FÜ")*8</f>
        <v>8</v>
      </c>
      <c r="BR33" s="710">
        <f>COUNTIF(beosztás!$CU35:$DX35,"BN")*12+COUNTIF(beosztás!$CU35:$DX35,"BÉ")*12+COUNTIF(beosztás!$CU35:$DX35,"BDE")*8+COUNTIF(beosztás!$CU35:$DX35,"BDU")*8+COUNTIF(beosztás!$CU35:$DX35,"BÉJ")*8+COUNTIF(beosztás!$CU35:$DX35,"B1")*1+COUNTIF(beosztás!$CU35:$DX35,"B2")*2+COUNTIF(beosztás!$CU35:$DX35,"B3")*3+COUNTIF(beosztás!$CU35:$DX35,"B5")*5+COUNTIF(beosztás!$CU35:$DX35,"B6")*6+COUNTIF(beosztás!$CU35:$DX35,"B7")*7+COUNTIF(beosztás!$CU35:$DX35,"B8")*8+COUNTIF(beosztás!$CU35:$DX35,"B9")*9+COUNTIF(beosztás!$CU35:$DX35,"B10")*10+COUNTIF(beosztás!$CU35:$DX35,"B11")*11+COUNTIF(beosztás!$CU35:$DX35,"B12")*12+COUNTIF(beosztás!$CU35:$DX35,"BP")*0</f>
        <v>0</v>
      </c>
      <c r="BS33" s="24">
        <f t="shared" si="343"/>
        <v>176</v>
      </c>
      <c r="BT33" s="710">
        <f>IF(C33="",0,alapadatok!$AN$5)</f>
        <v>168</v>
      </c>
      <c r="BU33" s="19">
        <f t="shared" si="344"/>
        <v>8</v>
      </c>
      <c r="BV33" s="741">
        <f t="shared" si="287"/>
        <v>0</v>
      </c>
      <c r="BW33" s="40"/>
      <c r="BX33" s="25">
        <f t="shared" si="345"/>
        <v>24</v>
      </c>
      <c r="BY33" s="24">
        <f t="shared" si="346"/>
        <v>0</v>
      </c>
      <c r="BZ33" s="24">
        <f t="shared" si="347"/>
        <v>8</v>
      </c>
      <c r="CA33" s="24">
        <f t="shared" si="348"/>
        <v>168</v>
      </c>
      <c r="CB33" s="24">
        <f t="shared" si="349"/>
        <v>108</v>
      </c>
      <c r="CC33" s="24">
        <f t="shared" si="350"/>
        <v>0</v>
      </c>
      <c r="CD33" s="24">
        <f t="shared" si="351"/>
        <v>20</v>
      </c>
      <c r="CE33" s="24">
        <f t="shared" si="352"/>
        <v>16</v>
      </c>
      <c r="CF33" s="24">
        <f t="shared" si="353"/>
        <v>0</v>
      </c>
      <c r="CG33" s="24">
        <f t="shared" si="354"/>
        <v>328</v>
      </c>
      <c r="CH33" s="24">
        <f t="shared" si="355"/>
        <v>328</v>
      </c>
      <c r="CI33" s="19">
        <f t="shared" si="356"/>
        <v>0</v>
      </c>
      <c r="CJ33" s="741">
        <f t="shared" si="294"/>
        <v>20</v>
      </c>
      <c r="CK33" s="41"/>
      <c r="CL33" s="709">
        <f>COUNTIF(beosztás!$DY35:$FC35,"DE")*8</f>
        <v>0</v>
      </c>
      <c r="CM33" s="710">
        <f>COUNTIF(beosztás!$DY35:$FC35,"DU")*8</f>
        <v>0</v>
      </c>
      <c r="CN33" s="710">
        <f>COUNTIF(beosztás!$DY35:$FC35,"ÉJ")*8</f>
        <v>0</v>
      </c>
      <c r="CO33" s="710">
        <f>COUNTIF(beosztás!$DY35:$FC35,"N")*12</f>
        <v>0</v>
      </c>
      <c r="CP33" s="710">
        <f>COUNTIF(beosztás!$DY35:$FC35,"é")*12</f>
        <v>0</v>
      </c>
      <c r="CQ33" s="710">
        <f>SUM(beosztás!$DY35:$FC35)</f>
        <v>0</v>
      </c>
      <c r="CR33" s="710">
        <f>COUNTIF(beosztás!$DY35:$FC35,"FÜ")*8</f>
        <v>16</v>
      </c>
      <c r="CS33" s="897">
        <f>(COUNTIF(beosztás!$DY35:$FC35,"SN")*12)+(COUNTIF(beosztás!$DY35:$FC35,"SDE")*8)+(COUNTIF(beosztás!$DY35:$FC35,"SDU")*8)+(COUNTIF(beosztás!$DY35:$FC35,"SÉ")*12)+(COUNTIF(beosztás!$DY35:$FC35,"SÉJ")*8)+(COUNTIF(beosztás!$DY35:$FC35,"S1")*1)+(COUNTIF(beosztás!$DY35:$FC35,"S2")*2)+(COUNTIF(beosztás!$DY35:$FC35,"S3")*3)+(COUNTIF(beosztás!$DY35:$FC35,"S4")*4)+(COUNTIF(beosztás!$DY35:$FC35,"S5")*5)+(COUNTIF(beosztás!$DY35:$FC35,"S6")*6)+(COUNTIF(beosztás!$DY35:$FC35,"S7")*7)+(COUNTIF(beosztás!$DY35:$FC35,"S8")*8)+(COUNTIF(beosztás!$DY35:$FC35,"S9")*9)+(COUNTIF(beosztás!$DY35:$FC35,"S10")*10)+(COUNTIF(beosztás!$DY35:$FC35,"S11")*11)+(COUNTIF(beosztás!$DY35:$FC35,"S12")*12)</f>
        <v>0</v>
      </c>
      <c r="CT33" s="710">
        <f>COUNTIF(beosztás!$DY35:$FC35,"BN")*12+COUNTIF(beosztás!$DY35:$FC35,"BÉ")*12+COUNTIF(beosztás!$DY35:$FC35,"BDE")*8+COUNTIF(beosztás!$DY35:$FC35,"BDU")*8+COUNTIF(beosztás!$DY35:$FC35,"BÉJ")*8+COUNTIF(beosztás!$DY35:$FC35,"B1")*1+COUNTIF(beosztás!$DY35:$FC35,"B2")*2+COUNTIF(beosztás!$DY35:$FC35,"B3")*3+COUNTIF(beosztás!$DY35:$FC35,"B5")*5+COUNTIF(beosztás!$DY35:$FC35,"B6")*6+COUNTIF(beosztás!$DY35:$FC35,"B7")*7+COUNTIF(beosztás!$DY35:$FC35,"B8")*8+COUNTIF(beosztás!$DY35:$FC35,"B9")*9+COUNTIF(beosztás!$DY35:$FC35,"B10")*10+COUNTIF(beosztás!$DY35:$FC35,"B11")*11+COUNTIF(beosztás!$DY35:$FC35,"B12")*12+COUNTIF(beosztás!$DY35:$FC35,"BP")*0</f>
        <v>0</v>
      </c>
      <c r="CU33" s="24">
        <f t="shared" si="357"/>
        <v>0</v>
      </c>
      <c r="CV33" s="710">
        <f>IF(C33="",0,alapadatok!$AN$6)</f>
        <v>168</v>
      </c>
      <c r="CW33" s="19">
        <f t="shared" si="358"/>
        <v>-168</v>
      </c>
      <c r="CX33" s="907">
        <f t="shared" si="295"/>
        <v>0</v>
      </c>
      <c r="CY33" s="40"/>
      <c r="CZ33" s="709">
        <f>COUNTIF(beosztás!$FD35:$GG35,"DE")*8</f>
        <v>0</v>
      </c>
      <c r="DA33" s="710">
        <f>COUNTIF(beosztás!$FD35:$GG35,"DU")*8</f>
        <v>0</v>
      </c>
      <c r="DB33" s="710">
        <f>COUNTIF(beosztás!$FD35:$GG35,"ÉJ")*8</f>
        <v>0</v>
      </c>
      <c r="DC33" s="710">
        <f>COUNTIF(beosztás!$FD35:$GG35,"N")*12</f>
        <v>0</v>
      </c>
      <c r="DD33" s="710">
        <f>COUNTIF(beosztás!$FD35:$GG35,"É")*12</f>
        <v>0</v>
      </c>
      <c r="DE33" s="710">
        <f>SUM(beosztás!$FD35:$GG35)</f>
        <v>0</v>
      </c>
      <c r="DF33" s="897">
        <f>(COUNTIF(beosztás!$FD35:$GG35,"SN")*12)+(COUNTIF(beosztás!$FD35:$GG35,"SDE")*8)+(COUNTIF(beosztás!$FD35:$GG35,"SDU")*8)+(COUNTIF(beosztás!$FD35:$GG35,"SÉ")*12)+(COUNTIF(beosztás!$FD35:$GG35,"SÉJ")*8)+(COUNTIF(beosztás!$FD35:$GG35,"S1")*1)+(COUNTIF(beosztás!$FD35:$GG35,"S2")*2)+(COUNTIF(beosztás!$FD35:$GG35,"S3")*3)+(COUNTIF(beosztás!$FD35:$GG35,"S4")*4)+(COUNTIF(beosztás!$FD35:$GG35,"S5")*5)+(COUNTIF(beosztás!$FD35:$GG35,"S6")*6)+(COUNTIF(beosztás!$FD35:$GG35,"S7")*7)+(COUNTIF(beosztás!$FD35:$GG35,"S8")*8)+(COUNTIF(beosztás!$FD35:$GG35,"S9")*9)+(COUNTIF(beosztás!$FD35:$GG35,"S10")*10)+(COUNTIF(beosztás!$FD35:$GG35,"S11")*11)+(COUNTIF(beosztás!$FD35:$GG35,"S12")*12)</f>
        <v>0</v>
      </c>
      <c r="DG33" s="710">
        <f>COUNTIF(beosztás!$FD35:$GG35,"FÜ")*8</f>
        <v>0</v>
      </c>
      <c r="DH33" s="710">
        <f>COUNTIF(beosztás!$FD35:$GG35,"BN")*12+COUNTIF(beosztás!$FD35:$GG35,"BÉ")*12+COUNTIF(beosztás!$FD35:$GG35,"BDE")*8+COUNTIF(beosztás!$FD35:$GG35,"BDU")*8+COUNTIF(beosztás!$FD35:$GG35,"BÉJ")*8+COUNTIF(beosztás!$FD35:$GG35,"B1")*1+COUNTIF(beosztás!$FD35:$GG35,"B2")*2+COUNTIF(beosztás!$FD35:$GG35,"B3")*3+COUNTIF(beosztás!$FD35:$GG35,"B5")*5+COUNTIF(beosztás!$FD35:$GG35,"B6")*6+COUNTIF(beosztás!$FD35:$GG35,"B7")*7+COUNTIF(beosztás!$FD35:$GG35,"B8")*8+COUNTIF(beosztás!$FD35:$GG35,"B9")*9+COUNTIF(beosztás!$FD35:$GG35,"B10")*10+COUNTIF(beosztás!$FD35:$GG35,"B11")*11+COUNTIF(beosztás!$FD35:$GG35,"B12")*12+COUNTIF(beosztás!$FD35:$GG35,"BP")*0</f>
        <v>0</v>
      </c>
      <c r="DI33" s="24">
        <f t="shared" si="296"/>
        <v>0</v>
      </c>
      <c r="DJ33" s="710">
        <f>IF(C33="",0,alapadatok!$AN$7)</f>
        <v>160</v>
      </c>
      <c r="DK33" s="19">
        <f t="shared" si="359"/>
        <v>-160</v>
      </c>
      <c r="DL33" s="741">
        <f t="shared" si="297"/>
        <v>0</v>
      </c>
      <c r="DM33" s="40"/>
      <c r="DN33" s="25">
        <f t="shared" si="360"/>
        <v>0</v>
      </c>
      <c r="DO33" s="24">
        <f t="shared" si="361"/>
        <v>0</v>
      </c>
      <c r="DP33" s="24">
        <f t="shared" si="362"/>
        <v>0</v>
      </c>
      <c r="DQ33" s="24">
        <f t="shared" si="363"/>
        <v>0</v>
      </c>
      <c r="DR33" s="24">
        <f t="shared" si="364"/>
        <v>0</v>
      </c>
      <c r="DS33" s="24">
        <f t="shared" si="365"/>
        <v>0</v>
      </c>
      <c r="DT33" s="24">
        <f t="shared" si="366"/>
        <v>0</v>
      </c>
      <c r="DU33" s="24">
        <f t="shared" si="367"/>
        <v>16</v>
      </c>
      <c r="DV33" s="24">
        <f t="shared" si="368"/>
        <v>0</v>
      </c>
      <c r="DW33" s="24">
        <f t="shared" si="369"/>
        <v>0</v>
      </c>
      <c r="DX33" s="24">
        <f t="shared" si="370"/>
        <v>328</v>
      </c>
      <c r="DY33" s="19">
        <f t="shared" si="371"/>
        <v>-328</v>
      </c>
      <c r="DZ33" s="907">
        <f t="shared" si="304"/>
        <v>0</v>
      </c>
      <c r="EA33" s="41"/>
      <c r="EB33" s="709">
        <f>COUNTIF(beosztás!$GH35:$HL35,"DE")*8</f>
        <v>0</v>
      </c>
      <c r="EC33" s="710">
        <f>COUNTIF(beosztás!$GH35:$HL35,"DU")*8</f>
        <v>0</v>
      </c>
      <c r="ED33" s="710">
        <f>COUNTIF(beosztás!$GH35:$HL35,"ÉJ")*8</f>
        <v>0</v>
      </c>
      <c r="EE33" s="710">
        <f>COUNTIF(beosztás!$GH35:$HL35,"N")*12</f>
        <v>0</v>
      </c>
      <c r="EF33" s="710">
        <f>COUNTIF(beosztás!$GH35:$HL35,"é")*12</f>
        <v>0</v>
      </c>
      <c r="EG33" s="710">
        <f>SUM(beosztás!$GH35:$HL35)</f>
        <v>0</v>
      </c>
      <c r="EH33" s="710">
        <f>COUNTIF(beosztás!$GH35:$HL35,"FÜ")*8</f>
        <v>0</v>
      </c>
      <c r="EI33" s="897">
        <f>(COUNTIF(beosztás!$GH35:$HL35,"SN")*12)+(COUNTIF(beosztás!$GH35:$HL35,"SDE")*8)+(COUNTIF(beosztás!$GH35:$HL35,"SDU")*8)+(COUNTIF(beosztás!$GH35:$HL35,"SÉ")*12)+(COUNTIF(beosztás!$GH35:$HL35,"SÉJ")*8)+(COUNTIF(beosztás!$GH35:$HL35,"S1")*1)+(COUNTIF(beosztás!$GH35:$HL35,"S2")*2)+(COUNTIF(beosztás!$GH35:$HL35,"S3")*3)+(COUNTIF(beosztás!$GH35:$HL35,"S4")*4)+(COUNTIF(beosztás!$GH35:$HL35,"S5")*5)+(COUNTIF(beosztás!$GH35:$HL35,"S6")*6)+(COUNTIF(beosztás!$GH35:$HL35,"S7")*7)+(COUNTIF(beosztás!$GH35:$HL35,"S8")*8)+(COUNTIF(beosztás!$GH35:$HL35,"S9")*9)+(COUNTIF(beosztás!$GH35:$HL35,"S10")*10)+(COUNTIF(beosztás!$GH35:$HL35,"S11")*11)+(COUNTIF(beosztás!$GH35:$HL35,"S12")*12)</f>
        <v>0</v>
      </c>
      <c r="EJ33" s="710">
        <f>COUNTIF(beosztás!$GH35:$HL35,"BN")*12+COUNTIF(beosztás!$GH35:$HL35,"BÉ")*12+COUNTIF(beosztás!$GH35:$HL35,"BDE")*8+COUNTIF(beosztás!$GH35:$HL35,"BDU")*8+COUNTIF(beosztás!$GH35:$HL35,"BÉJ")*8+COUNTIF(beosztás!$GH35:$HL35,"B1")*1+COUNTIF(beosztás!$GH35:$HL35,"B2")*2+COUNTIF(beosztás!$GH35:$HL35,"B3")*3+COUNTIF(beosztás!$GH35:$HL35,"B5")*5+COUNTIF(beosztás!$GH35:$HL35,"B6")*6+COUNTIF(beosztás!$GH35:$HL35,"B7")*7+COUNTIF(beosztás!$GH35:$HL35,"B8")*8+COUNTIF(beosztás!$GH35:$HL35,"B9")*9+COUNTIF(beosztás!$GH35:$HL35,"B10")*10+COUNTIF(beosztás!$GH35:$HL35,"B11")*11+COUNTIF(beosztás!$GH35:$HL35,"B12")*12+COUNTIF(beosztás!$GH35:$HL35,"BP")*0</f>
        <v>0</v>
      </c>
      <c r="EK33" s="24">
        <f t="shared" si="372"/>
        <v>0</v>
      </c>
      <c r="EL33" s="710">
        <f>IF(C33="",0,alapadatok!$AN$8)</f>
        <v>184</v>
      </c>
      <c r="EM33" s="19">
        <f t="shared" si="373"/>
        <v>-184</v>
      </c>
      <c r="EN33" s="907">
        <f t="shared" si="305"/>
        <v>0</v>
      </c>
      <c r="EO33" s="40"/>
      <c r="EP33" s="709">
        <f>COUNTIF(beosztás!$HM35:$IQ35,"DE")*8</f>
        <v>0</v>
      </c>
      <c r="EQ33" s="710">
        <f>COUNTIF(beosztás!$HM35:$IQ35,"DU")*8</f>
        <v>0</v>
      </c>
      <c r="ER33" s="710">
        <f>COUNTIF(beosztás!$HM35:$IQ35,"ÉJ")*8</f>
        <v>0</v>
      </c>
      <c r="ES33" s="710">
        <f>COUNTIF(beosztás!$HM35:$IQ35,"N")*12</f>
        <v>0</v>
      </c>
      <c r="ET33" s="710">
        <f>COUNTIF(beosztás!$HM35:$IQ35,"É")*12</f>
        <v>0</v>
      </c>
      <c r="EU33" s="710">
        <f>SUM(beosztás!$HM35:$IQ35)</f>
        <v>0</v>
      </c>
      <c r="EV33" s="897">
        <f>(COUNTIF(beosztás!$HM35:$IQ35,"SN")*12)+(COUNTIF(beosztás!$HM35:$IQ35,"SDE")*8)+(COUNTIF(beosztás!$HM35:$IQ35,"SDU")*8)+(COUNTIF(beosztás!$HM35:$IQ35,"SÉ")*12)+(COUNTIF(beosztás!$HM35:$IQ35,"SÉJ")*8)+(COUNTIF(beosztás!$HM35:$IQ35,"S1")*1)+(COUNTIF(beosztás!$HM35:$IQ35,"S2")*2)+(COUNTIF(beosztás!$HM35:$IQ35,"S3")*3)+(COUNTIF(beosztás!$HM35:$IQ35,"S4")*4)+(COUNTIF(beosztás!$HM35:$IQ35,"S5")*5)+(COUNTIF(beosztás!$HM35:$IQ35,"S6")*6)+(COUNTIF(beosztás!$HM35:$IQ35,"S7")*7)+(COUNTIF(beosztás!$HM35:$IQ35,"S8")*8)+(COUNTIF(beosztás!$HM35:$IQ35,"S9")*9)+(COUNTIF(beosztás!$HM35:$IQ35,"S10")*10)+(COUNTIF(beosztás!$HM35:$IQ35,"S11")*11)+(COUNTIF(beosztás!$HM35:$IQ35,"S12")*12)</f>
        <v>0</v>
      </c>
      <c r="EW33" s="710">
        <f>COUNTIF(beosztás!$HM35:$IQ35,"FÜ")*8</f>
        <v>8</v>
      </c>
      <c r="EX33" s="710">
        <f>COUNTIF(beosztás!$HM35:$IQ35,"BN")*12+COUNTIF(beosztás!$HM35:$IQ35,"BÉ")*12+COUNTIF(beosztás!$HM35:$IQ35,"BDE")*8+COUNTIF(beosztás!$HM35:$IQ35,"BDU")*8+COUNTIF(beosztás!$HM35:$IQ35,"BÉJ")*8+COUNTIF(beosztás!$HM35:$IQ35,"B1")*1+COUNTIF(beosztás!$HM35:$IQ35,"B2")*2+COUNTIF(beosztás!$HM35:$IQ35,"B3")*3+COUNTIF(beosztás!$HM35:$IQ35,"B5")*5+COUNTIF(beosztás!$HM35:$IQ35,"B6")*6+COUNTIF(beosztás!$HM35:$IQ35,"B7")*7+COUNTIF(beosztás!$HM35:$IQ35,"B8")*8+COUNTIF(beosztás!$HM35:$IQ35,"B9")*9+COUNTIF(beosztás!$HM35:$IQ35,"B10")*10+COUNTIF(beosztás!$HM35:$IQ35,"B11")*11+COUNTIF(beosztás!$HM35:$IQ35,"B12")*12+COUNTIF(beosztás!$HM35:$IQ35,"BP")*0</f>
        <v>0</v>
      </c>
      <c r="EY33" s="24">
        <f t="shared" si="306"/>
        <v>0</v>
      </c>
      <c r="EZ33" s="710">
        <f>IF(C33="",0,alapadatok!$AN$9)</f>
        <v>168</v>
      </c>
      <c r="FA33" s="19">
        <f t="shared" si="374"/>
        <v>-168</v>
      </c>
      <c r="FB33" s="907">
        <f t="shared" si="307"/>
        <v>0</v>
      </c>
      <c r="FC33" s="40"/>
      <c r="FD33" s="25">
        <f t="shared" si="375"/>
        <v>0</v>
      </c>
      <c r="FE33" s="24">
        <f t="shared" si="376"/>
        <v>0</v>
      </c>
      <c r="FF33" s="24">
        <f t="shared" si="377"/>
        <v>0</v>
      </c>
      <c r="FG33" s="24">
        <f t="shared" si="378"/>
        <v>0</v>
      </c>
      <c r="FH33" s="24">
        <f t="shared" si="379"/>
        <v>0</v>
      </c>
      <c r="FI33" s="24">
        <f t="shared" si="380"/>
        <v>0</v>
      </c>
      <c r="FJ33" s="24">
        <f t="shared" si="381"/>
        <v>0</v>
      </c>
      <c r="FK33" s="24">
        <f t="shared" si="382"/>
        <v>8</v>
      </c>
      <c r="FL33" s="24">
        <f t="shared" si="383"/>
        <v>0</v>
      </c>
      <c r="FM33" s="24">
        <f t="shared" si="384"/>
        <v>0</v>
      </c>
      <c r="FN33" s="24">
        <f t="shared" si="385"/>
        <v>352</v>
      </c>
      <c r="FO33" s="19">
        <f t="shared" si="386"/>
        <v>-352</v>
      </c>
      <c r="FP33" s="907">
        <f t="shared" si="314"/>
        <v>0</v>
      </c>
      <c r="FQ33" s="41"/>
      <c r="FR33" s="709">
        <f>COUNTIF(beosztás!$IR35:$JU35,"DE")*8</f>
        <v>0</v>
      </c>
      <c r="FS33" s="710">
        <f>COUNTIF(beosztás!$IR35:$JU35,"DU")*8</f>
        <v>0</v>
      </c>
      <c r="FT33" s="710">
        <f>COUNTIF(beosztás!$IR35:$JU35,"ÉJ")*8</f>
        <v>0</v>
      </c>
      <c r="FU33" s="710">
        <f>COUNTIF(beosztás!$IR35:$JU35,"N")*12</f>
        <v>0</v>
      </c>
      <c r="FV33" s="710">
        <f>COUNTIF(beosztás!$IR35:$JU35,"é")*12</f>
        <v>0</v>
      </c>
      <c r="FW33" s="710">
        <f>SUM(beosztás!$IR35:$JU35)</f>
        <v>0</v>
      </c>
      <c r="FX33" s="710">
        <f>COUNTIF(beosztás!$IR35:$JU35,"FÜ")*8</f>
        <v>0</v>
      </c>
      <c r="FY33" s="897">
        <f>(COUNTIF(beosztás!$IR35:$JU35,"SN")*12)+(COUNTIF(beosztás!$IR35:$JU35,"SDE")*8)+(COUNTIF(beosztás!$IR35:$JU35,"SDU")*8)+(COUNTIF(beosztás!$IR35:$JU35,"SÉ")*12)+(COUNTIF(beosztás!$IR35:$JU35,"SÉJ")*8)+(COUNTIF(beosztás!$IR35:$JU35,"S1")*1)+(COUNTIF(beosztás!$IR35:$JU35,"S2")*2)+(COUNTIF(beosztás!$IR35:$JU35,"S3")*3)+(COUNTIF(beosztás!$IR35:$JU35,"S4")*4)+(COUNTIF(beosztás!$IR35:$JU35,"S5")*5)+(COUNTIF(beosztás!$IR35:$JU35,"S6")*6)+(COUNTIF(beosztás!$IR35:$JU35,"S7")*7)+(COUNTIF(beosztás!$IR35:$JU35,"S8")*8)+(COUNTIF(beosztás!$IR35:$JU35,"S9")*9)+(COUNTIF(beosztás!$IR35:$JU35,"S10")*10)+(COUNTIF(beosztás!$IR35:$JU35,"S11")*11)+(COUNTIF(beosztás!$IR35:$JU35,"S12")*12)</f>
        <v>0</v>
      </c>
      <c r="FZ33" s="710">
        <f>COUNTIF(beosztás!$IR35:$JU35,"BN")*12+COUNTIF(beosztás!$IR35:$JU35,"BÉ")*12+COUNTIF(beosztás!$IR35:$JU35,"BDE")*8+COUNTIF(beosztás!$IR35:$JU35,"BDU")*8+COUNTIF(beosztás!$IR35:$JU35,"BÉJ")*8+COUNTIF(beosztás!$IR35:$JU35,"B1")*1+COUNTIF(beosztás!$IR35:$JU35,"B2")*2+COUNTIF(beosztás!$IR35:$JU35,"B3")*3+COUNTIF(beosztás!$IR35:$JU35,"B5")*5+COUNTIF(beosztás!$IR35:$JU35,"B6")*6+COUNTIF(beosztás!$IR35:$JU35,"B7")*7+COUNTIF(beosztás!$IR35:$JU35,"B8")*8+COUNTIF(beosztás!$IR35:$JU35,"B9")*9+COUNTIF(beosztás!$IR35:$JU35,"B10")*10+COUNTIF(beosztás!$IR35:$JU35,"B11")*11+COUNTIF(beosztás!$IR35:$JU35,"B12")*12+COUNTIF(beosztás!$IR35:$JU35,"BP")*0</f>
        <v>0</v>
      </c>
      <c r="GA33" s="24">
        <f t="shared" si="387"/>
        <v>0</v>
      </c>
      <c r="GB33" s="710">
        <f>IF(C33="",0,alapadatok!$AN$10)</f>
        <v>168</v>
      </c>
      <c r="GC33" s="19">
        <f t="shared" si="388"/>
        <v>-168</v>
      </c>
      <c r="GD33" s="907">
        <f t="shared" si="315"/>
        <v>0</v>
      </c>
      <c r="GE33" s="42"/>
      <c r="GF33" s="709">
        <f>COUNTIF(beosztás!$JV35:$KZ35,"DE")*8</f>
        <v>0</v>
      </c>
      <c r="GG33" s="710">
        <f>COUNTIF(beosztás!$JV35:$KZ35,"DU")*8</f>
        <v>0</v>
      </c>
      <c r="GH33" s="710">
        <f>COUNTIF(beosztás!$JV35:$KZ35,"ÉJ")*8</f>
        <v>0</v>
      </c>
      <c r="GI33" s="710">
        <f>COUNTIF(beosztás!$JV35:$KZ35,"N")*12</f>
        <v>0</v>
      </c>
      <c r="GJ33" s="710">
        <f>COUNTIF(beosztás!$JV35:$KZ35,"É")*12</f>
        <v>0</v>
      </c>
      <c r="GK33" s="710">
        <f>SUM(beosztás!$JV35:$KZ35)</f>
        <v>0</v>
      </c>
      <c r="GL33" s="897">
        <f>(COUNTIF(beosztás!$JV35:$KZ35,"SN")*12)+(COUNTIF(beosztás!$JV35:$KZ35,"SDE")*8)+(COUNTIF(beosztás!$JV35:$KZ35,"SDU")*8)+(COUNTIF(beosztás!$JV35:$KZ35,"SÉ")*12)+(COUNTIF(beosztás!$JV35:$KZ35,"SÉJ")*8)+(COUNTIF(beosztás!$JV35:$KZ35,"S1")*1)+(COUNTIF(beosztás!$JV35:$KZ35,"S2")*2)+(COUNTIF(beosztás!$JV35:$KZ35,"S3")*3)+(COUNTIF(beosztás!$JV35:$KZ35,"S4")*4)+(COUNTIF(beosztás!$JV35:$KZ35,"S5")*5)+(COUNTIF(beosztás!$JV35:$KZ35,"S6")*6)+(COUNTIF(beosztás!$JV35:$KZ35,"S7")*7)+(COUNTIF(beosztás!$JV35:$KZ35,"S8")*8)+(COUNTIF(beosztás!$JV35:$KZ35,"S9")*9)+(COUNTIF(beosztás!$JV35:$KZ35,"S10")*10)+(COUNTIF(beosztás!$JV35:$KZ35,"S11")*11)+(COUNTIF(beosztás!$JV35:$KZ35,"S12")*12)</f>
        <v>0</v>
      </c>
      <c r="GM33" s="710">
        <f>COUNTIF(beosztás!$JV35:$KZ35,"FÜ")*8</f>
        <v>8</v>
      </c>
      <c r="GN33" s="710">
        <f>COUNTIF(beosztás!$JV35:$KZ35,"BN")*12+COUNTIF(beosztás!$JV35:$KZ35,"BÉ")*12+COUNTIF(beosztás!$JV35:$KZ35,"BDE")*8+COUNTIF(beosztás!$JV35:$KZ35,"BDU")*8+COUNTIF(beosztás!$JV35:$KZ35,"BÉJ")*8+COUNTIF(beosztás!$JV35:$KZ35,"B1")*1+COUNTIF(beosztás!$JV35:$KZ35,"B2")*2+COUNTIF(beosztás!$JV35:$KZ35,"B3")*3+COUNTIF(beosztás!$JV35:$KZ35,"B5")*5+COUNTIF(beosztás!$JV35:$KZ35,"B6")*6+COUNTIF(beosztás!$JV35:$KZ35,"B7")*7+COUNTIF(beosztás!$JV35:$KZ35,"B8")*8+COUNTIF(beosztás!$JV35:$KZ35,"B9")*9+COUNTIF(beosztás!$JV35:$KZ35,"B10")*10+COUNTIF(beosztás!$JV35:$KZ35,"B11")*11+COUNTIF(beosztás!$JV35:$KZ35,"B12")*12+COUNTIF(beosztás!$JV35:$KZ35,"BP")*0</f>
        <v>0</v>
      </c>
      <c r="GO33" s="24">
        <f t="shared" si="316"/>
        <v>0</v>
      </c>
      <c r="GP33" s="710">
        <f>IF(C33="",0,alapadatok!$AN$11)</f>
        <v>176</v>
      </c>
      <c r="GQ33" s="19">
        <f t="shared" si="389"/>
        <v>-176</v>
      </c>
      <c r="GR33" s="907">
        <f t="shared" si="317"/>
        <v>0</v>
      </c>
      <c r="GS33" s="42"/>
      <c r="GT33" s="25">
        <f t="shared" si="390"/>
        <v>0</v>
      </c>
      <c r="GU33" s="24">
        <f t="shared" si="391"/>
        <v>0</v>
      </c>
      <c r="GV33" s="24">
        <f t="shared" si="392"/>
        <v>0</v>
      </c>
      <c r="GW33" s="24">
        <f t="shared" si="393"/>
        <v>0</v>
      </c>
      <c r="GX33" s="24">
        <f t="shared" si="394"/>
        <v>0</v>
      </c>
      <c r="GY33" s="24">
        <f t="shared" si="395"/>
        <v>0</v>
      </c>
      <c r="GZ33" s="24">
        <f t="shared" si="396"/>
        <v>0</v>
      </c>
      <c r="HA33" s="24">
        <f t="shared" si="397"/>
        <v>8</v>
      </c>
      <c r="HB33" s="24">
        <f t="shared" si="398"/>
        <v>0</v>
      </c>
      <c r="HC33" s="24">
        <f t="shared" si="399"/>
        <v>0</v>
      </c>
      <c r="HD33" s="24">
        <f t="shared" si="400"/>
        <v>344</v>
      </c>
      <c r="HE33" s="19">
        <f t="shared" si="401"/>
        <v>-344</v>
      </c>
      <c r="HF33" s="907">
        <f t="shared" si="324"/>
        <v>0</v>
      </c>
      <c r="HG33" s="41"/>
      <c r="HH33" s="709">
        <f>COUNTIF(beosztás!$LA35:$MD35,"DE")*8</f>
        <v>0</v>
      </c>
      <c r="HI33" s="710">
        <f>COUNTIF(beosztás!$LA35:$MD35,"DU")*8</f>
        <v>0</v>
      </c>
      <c r="HJ33" s="710">
        <f>COUNTIF(beosztás!$LA35:$MD35,"ÉJ")*8</f>
        <v>0</v>
      </c>
      <c r="HK33" s="710">
        <f>COUNTIF(beosztás!$LA35:$MD35,"N")*12</f>
        <v>0</v>
      </c>
      <c r="HL33" s="710">
        <f>COUNTIF(beosztás!$LA35:$MD35,"é")*12</f>
        <v>0</v>
      </c>
      <c r="HM33" s="710">
        <f>SUM(beosztás!$LA35:$MD35)</f>
        <v>0</v>
      </c>
      <c r="HN33" s="710">
        <f>COUNTIF(beosztás!$LA35:$MD35,"FÜ")*8</f>
        <v>8</v>
      </c>
      <c r="HO33" s="897">
        <f>(COUNTIF(beosztás!$LA35:$MD35,"SN")*12)+(COUNTIF(beosztás!$LA35:$MD35,"SDE")*8)+(COUNTIF(beosztás!$LA35:$MD35,"SDU")*8)+(COUNTIF(beosztás!$LA35:$MD35,"SÉ")*12)+(COUNTIF(beosztás!$LA35:$MD35,"SÉJ")*8)+(COUNTIF(beosztás!$LA35:$MD35,"S1")*1)+(COUNTIF(beosztás!$LA35:$MD35,"S2")*2)+(COUNTIF(beosztás!$LA35:$MD35,"S3")*3)+(COUNTIF(beosztás!$LA35:$MD35,"S4")*4)+(COUNTIF(beosztás!$LA35:$MD35,"S5")*5)+(COUNTIF(beosztás!$LA35:$MD35,"S6")*6)+(COUNTIF(beosztás!$LA35:$MD35,"S7")*7)+(COUNTIF(beosztás!$LA35:$MD35,"S8")*8)+(COUNTIF(beosztás!$LA35:$MD35,"S9")*9)+(COUNTIF(beosztás!$LA35:$MD35,"S10")*10)+(COUNTIF(beosztás!$LA35:$MD35,"S11")*11)+(COUNTIF(beosztás!$LA35:$MD35,"S12")*12)</f>
        <v>0</v>
      </c>
      <c r="HP33" s="710">
        <f>COUNTIF(beosztás!$LA35:$MD35,"BN")*12+COUNTIF(beosztás!$LA35:$MD35,"BÉ")*12+COUNTIF(beosztás!$LA35:$MD35,"BDE")*8+COUNTIF(beosztás!$LA35:$MD35,"BDU")*8+COUNTIF(beosztás!$LA35:$MD35,"BÉJ")*8+COUNTIF(beosztás!$LA35:$MD35,"B1")*1+COUNTIF(beosztás!$LA35:$MD35,"B2")*2+COUNTIF(beosztás!$LA35:$MD35,"B3")*3+COUNTIF(beosztás!$KZ35:$MC35,"B5")*5+COUNTIF(beosztás!$KZ35:$MC35,"B6")*6+COUNTIF(beosztás!$KZ35:$MC35,"B7")*7+COUNTIF(beosztás!$KZ35:$MC35,"B8")*8+COUNTIF(beosztás!$LA35:$MD35,"B9")*9+COUNTIF(beosztás!$LA35:$MD35,"B10")*10+COUNTIF(beosztás!$LA35:$MD35,"B11")*11+COUNTIF(beosztás!$LA35:$MD35,"B12")*12+COUNTIF(beosztás!$LA35:$MD35,"BP")*0</f>
        <v>0</v>
      </c>
      <c r="HQ33" s="24">
        <f t="shared" si="402"/>
        <v>0</v>
      </c>
      <c r="HR33" s="710">
        <f>IF(C33="",0,alapadatok!$AN$12)</f>
        <v>160</v>
      </c>
      <c r="HS33" s="19">
        <f t="shared" si="403"/>
        <v>-160</v>
      </c>
      <c r="HT33" s="907">
        <f t="shared" si="325"/>
        <v>0</v>
      </c>
      <c r="HU33" s="42"/>
      <c r="HV33" s="709">
        <f>COUNTIF(beosztás!$ME35:$NI35,"DE")*8</f>
        <v>0</v>
      </c>
      <c r="HW33" s="710">
        <f>COUNTIF(beosztás!$ME35:$NI35,"DU")*8</f>
        <v>0</v>
      </c>
      <c r="HX33" s="710">
        <f>COUNTIF(beosztás!$ME35:$NI35,"ÉJ")*8</f>
        <v>0</v>
      </c>
      <c r="HY33" s="710">
        <f>COUNTIF(beosztás!$ME35:$NI35,"N")*12</f>
        <v>0</v>
      </c>
      <c r="HZ33" s="710">
        <f>COUNTIF(beosztás!$ME35:$NI35,"É")*12</f>
        <v>0</v>
      </c>
      <c r="IA33" s="710">
        <f>SUM(beosztás!$ME35:$NI35)</f>
        <v>0</v>
      </c>
      <c r="IB33" s="710">
        <f>(COUNTIF(beosztás!$ME35:$NI35,"SN")*12)+(COUNTIF(beosztás!$ME35:$NI35,"SDE")*8)+(COUNTIF(beosztás!$ME35:$NI35,"SDU")*8)+(COUNTIF(beosztás!$ME35:$NI35,"SÉ")*12)+(COUNTIF(beosztás!$ME35:$NI35,"SÉJ")*8)+(COUNTIF(beosztás!$ME35:$NI35,"S1")*1)+(COUNTIF(beosztás!$ME35:$NI35,"S2")*2)+(COUNTIF(beosztás!$ME35:$NI35,"S3")*3)+(COUNTIF(beosztás!$ME35:$NI35,"S4")*4)+(COUNTIF(beosztás!$ME35:$NI35,"S5")*5)+(COUNTIF(beosztás!$ME35:$NI35,"S6")*6)+(COUNTIF(beosztás!$ME35:$NI35,"S7")*7)+(COUNTIF(beosztás!$ME35:$NI35,"S8")*8)+(COUNTIF(beosztás!$ME35:$NI35,"S9")*9)+(COUNTIF(beosztás!$ME35:$NI35,"S10")*10)+(COUNTIF(beosztás!$ME35:$NI35,"S11")*11)+(COUNTIF(beosztás!$ME35:$NI35,"S12")*12)</f>
        <v>0</v>
      </c>
      <c r="IC33" s="710">
        <f>COUNTIF(beosztás!$ME35:$NI35,"FÜ")*8</f>
        <v>16</v>
      </c>
      <c r="ID33" s="710">
        <f>COUNTIF(beosztás!$ME35:$NI35,"BN")*12+COUNTIF(beosztás!$ME35:$NI35,"BÉ")*12+COUNTIF(beosztás!$ME35:$NI35,"BDE")*8+COUNTIF(beosztás!$ME35:$NI35,"BDU")*8+COUNTIF(beosztás!$ME35:$NI35,"BÉJ")*8+COUNTIF(beosztás!$ME35:$NI35,"B1")*1+COUNTIF(beosztás!$ME35:$NI35,"B2")*2+COUNTIF(beosztás!$ME35:$NI35,"B3")*3+COUNTIF(beosztás!$ME35:$NI35,"B5")*5+COUNTIF(beosztás!$ME35:$NI35,"B6")*6+COUNTIF(beosztás!$ME35:$NI35,"B7")*7+COUNTIF(beosztás!$ME35:$NI35,"B8")*8+COUNTIF(beosztás!$ME35:$NI35,"B9")*9+COUNTIF(beosztás!$ME35:$NI35,"B10")*10+COUNTIF(beosztás!$ME35:$NI35,"B11")*11+COUNTIF(beosztás!$ME35:$NI35,"B12")*12+COUNTIF(beosztás!$ME35:$NI35,"BP")*0</f>
        <v>0</v>
      </c>
      <c r="IE33" s="24">
        <f t="shared" si="326"/>
        <v>0</v>
      </c>
      <c r="IF33" s="710">
        <f>IF(C33="",0,alapadatok!$AN$13)</f>
        <v>160</v>
      </c>
      <c r="IG33" s="19">
        <f t="shared" si="404"/>
        <v>-160</v>
      </c>
      <c r="IH33" s="741">
        <f t="shared" si="327"/>
        <v>0</v>
      </c>
      <c r="II33" s="42"/>
      <c r="IJ33" s="25">
        <f t="shared" si="405"/>
        <v>0</v>
      </c>
      <c r="IK33" s="24">
        <f t="shared" si="406"/>
        <v>0</v>
      </c>
      <c r="IL33" s="24">
        <f t="shared" si="407"/>
        <v>0</v>
      </c>
      <c r="IM33" s="24">
        <f t="shared" si="408"/>
        <v>0</v>
      </c>
      <c r="IN33" s="24">
        <f t="shared" si="409"/>
        <v>0</v>
      </c>
      <c r="IO33" s="24">
        <f t="shared" si="410"/>
        <v>0</v>
      </c>
      <c r="IP33" s="24">
        <f t="shared" si="411"/>
        <v>0</v>
      </c>
      <c r="IQ33" s="24">
        <f t="shared" si="412"/>
        <v>24</v>
      </c>
      <c r="IR33" s="24">
        <f t="shared" si="413"/>
        <v>0</v>
      </c>
      <c r="IS33" s="24">
        <f t="shared" si="414"/>
        <v>0</v>
      </c>
      <c r="IT33" s="24">
        <f t="shared" si="415"/>
        <v>320</v>
      </c>
      <c r="IU33" s="19">
        <f t="shared" si="416"/>
        <v>-320</v>
      </c>
      <c r="IV33" s="907">
        <f t="shared" si="334"/>
        <v>0</v>
      </c>
      <c r="IW33" s="43"/>
      <c r="JF33" s="21"/>
      <c r="JG33" s="21"/>
    </row>
    <row r="34" spans="1:267" x14ac:dyDescent="0.25">
      <c r="A34" s="13">
        <f>IF(beosztás!A36=0,"",beosztás!A36)</f>
        <v>18</v>
      </c>
      <c r="B34" s="10">
        <f>IF(beosztás!B36=0,"",beosztás!B36)</f>
        <v>236</v>
      </c>
      <c r="C34" s="11" t="str">
        <f>IF(beosztás!C36=0,"",beosztás!C36)</f>
        <v>Polgár Róbert</v>
      </c>
      <c r="D34" s="12" t="str">
        <f>IF(beosztás!D36=0,"",beosztás!D36)</f>
        <v>Packaging</v>
      </c>
      <c r="E34" s="18"/>
      <c r="F34" s="709">
        <f>COUNTIF(beosztás!$I36:$AM36,"DE")*8</f>
        <v>16</v>
      </c>
      <c r="G34" s="710">
        <f>COUNTIF(beosztás!$I36:$AM36,"DU")*8</f>
        <v>0</v>
      </c>
      <c r="H34" s="710">
        <f>COUNTIF(beosztás!$I36:$AM36,"ÉJ")*8</f>
        <v>0</v>
      </c>
      <c r="I34" s="710">
        <f>COUNTIF(beosztás!$I36:$AM36,"N")*12</f>
        <v>60</v>
      </c>
      <c r="J34" s="710">
        <f>COUNTIF(beosztás!$I36:$AM36,"é")*12</f>
        <v>60</v>
      </c>
      <c r="K34" s="710">
        <f>SUM(beosztás!$I36:$AM36)</f>
        <v>0</v>
      </c>
      <c r="L34" s="710">
        <f>COUNTIF(beosztás!$I36:$AM36,"FÜ")*8</f>
        <v>8</v>
      </c>
      <c r="M34" s="710">
        <f>(COUNTIF(beosztás!$I36:$AM36,"SN")*12)+(COUNTIF(beosztás!$I36:$AM36,"SDE")*8)+(COUNTIF(beosztás!$I36:$AM36,"SDU")*8)+(COUNTIF(beosztás!$I36:$AM36,"S1")*1)+(COUNTIF(beosztás!$I36:$AM36,"S2")*2)+(COUNTIF(beosztás!$I36:$AM36,"S3")*3)+(COUNTIF(beosztás!$I36:$AM36,"S4")*4)+(COUNTIF(beosztás!$I36:$AM36,"S5")*5)+(COUNTIF(beosztás!$I36:$AM36,"S6")*6)+(COUNTIF(beosztás!$I36:$AM36,"S7")*7)+(COUNTIF(beosztás!$I36:$AM36,"S8")*8)+(COUNTIF(beosztás!$I36:$AM36,"S9")*9)+(COUNTIF(beosztás!$I36:$AM36,"S10")*10)+(COUNTIF(beosztás!$I36:$AM36,"S11")*11)+(COUNTIF(beosztás!$I36:$AM36,"S12")*12)+(COUNTIF(beosztás!$I36:$AM36,"SÉ")*12)+(COUNTIF(beosztás!$I36:$AM36,"SÉJ")*8)</f>
        <v>24</v>
      </c>
      <c r="N34" s="710">
        <f>COUNTIF(beosztás!$I36:$AM36,"BN")*12+COUNTIF(beosztás!$I36:$AM36,"BÉ")*12+COUNTIF(beosztás!$I36:$AM36,"BDE")*8+COUNTIF(beosztás!$I36:$AM36,"BDU")*8+COUNTIF(beosztás!$I36:$AM36,"BÉJ")*8+COUNTIF(beosztás!$I36:$AM36,"B1")*1+COUNTIF(beosztás!$I36:$AM36,"B2")*2+COUNTIF(beosztás!$I36:$AM36,"B3")*3+COUNTIF(beosztás!$I36:$AM36,"B5")*5+COUNTIF(beosztás!$I36:$AM36,"B6")*6+COUNTIF(beosztás!$I36:$AM36,"B7")*7+COUNTIF(beosztás!$I36:$AM36,"B8")*8+COUNTIF(beosztás!$I36:$AM36,"B9")*9+COUNTIF(beosztás!$I36:$AM36,"B10")*10+COUNTIF(beosztás!$I36:$AM36,"B11")*11+COUNTIF(beosztás!$I36:$AM36,"B12")*12+COUNTIF(beosztás!$I36:$AM36,"BP")*0</f>
        <v>0</v>
      </c>
      <c r="O34" s="24">
        <f t="shared" si="273"/>
        <v>160</v>
      </c>
      <c r="P34" s="710">
        <f>IF(C34="",0,alapadatok!$AN$2)</f>
        <v>176</v>
      </c>
      <c r="Q34" s="19">
        <f t="shared" si="335"/>
        <v>-16</v>
      </c>
      <c r="R34" s="741">
        <f t="shared" si="274"/>
        <v>24</v>
      </c>
      <c r="S34" s="40"/>
      <c r="T34" s="709">
        <f>COUNTIF(beosztás!$AN36:$BO36,"DE")*8</f>
        <v>72</v>
      </c>
      <c r="U34" s="710">
        <f>COUNTIF(beosztás!$AN36:$BO36,"DU")*8</f>
        <v>0</v>
      </c>
      <c r="V34" s="710">
        <f>COUNTIF(beosztás!$AN36:$BO36,"ÉJ")*8</f>
        <v>0</v>
      </c>
      <c r="W34" s="710">
        <f>COUNTIF(beosztás!$AN36:$BO36,"N")*12</f>
        <v>60</v>
      </c>
      <c r="X34" s="710">
        <f>COUNTIF(beosztás!$AN36:$BO36,"É")*12</f>
        <v>36</v>
      </c>
      <c r="Y34" s="710">
        <f>SUM(beosztás!$AN36:$BO36)</f>
        <v>0</v>
      </c>
      <c r="Z34" s="710">
        <f>(COUNTIF(beosztás!$AN36:$BO36,"SN")*12)+(COUNTIF(beosztás!$AN36:$BO36,"SDE")*8)+(COUNTIF(beosztás!$AN36:$BO36,"SDU")*8)+(COUNTIF(beosztás!$AN36:$BO36,"SÉ")*12)+(COUNTIF(beosztás!$AN36:$BO36,"SÉJ")*8)+(COUNTIF(beosztás!$AN36:$BO36,"S1")*1)+(COUNTIF(beosztás!$AN36:$BO36,"S2")*2)+(COUNTIF(beosztás!$AN36:$BO36,"S3")*3)+(COUNTIF(beosztás!$AN36:$BO36,"S4")*4)+(COUNTIF(beosztás!$AN36:$BO36,"S5")*5)+(COUNTIF(beosztás!$AN36:$BO36,"S6")*6)+(COUNTIF(beosztás!$AN36:$BO36,"S7")*7)+(COUNTIF(beosztás!$AN36:$BO36,"S8")*8)+(COUNTIF(beosztás!$AN36:$BO36,"S9")*9)+(COUNTIF(beosztás!$AN36:$BO36,"S10")*10)+(COUNTIF(beosztás!$AN36:$BO36,"S11")*11)+(COUNTIF(beosztás!$AN36:$BO36,"S12")*12)</f>
        <v>8</v>
      </c>
      <c r="AA34" s="710">
        <f>COUNTIF(beosztás!$AN36:$BO36,"FÜ")*8</f>
        <v>0</v>
      </c>
      <c r="AB34" s="710">
        <f>COUNTIF(beosztás!$AN36:$BO36,"BN")*12+COUNTIF(beosztás!$AN36:$BO36,"BÉ")*12+COUNTIF(beosztás!$AN36:$BO36,"BDE")*8+COUNTIF(beosztás!$AN36:$BO36,"BDU")*8+COUNTIF(beosztás!$AN36:$BO36,"BÉJ")*8+COUNTIF(beosztás!$AN36:$BO36,"B1")*1+COUNTIF(beosztás!$AN36:$BO36,"B2")*2+COUNTIF(beosztás!$AN36:$BO36,"B3")*3+COUNTIF(beosztás!$AN36:$BO36,"B5")*5+COUNTIF(beosztás!$AN36:$BO36,"B6")*6+COUNTIF(beosztás!$AN36:$BO36,"B7")*7+COUNTIF(beosztás!$AN36:$BO36,"B8")*8+COUNTIF(beosztás!$AN36:$BO36,"B9")*9+COUNTIF(beosztás!$AN36:$BO36,"B10")*10+COUNTIF(beosztás!$AN36:$BO36,"B11")*11+COUNTIF(beosztás!$AN36:$BO36,"B12")*12+COUNTIF(beosztás!$AN36:$BO36,"BP")*0</f>
        <v>0</v>
      </c>
      <c r="AC34" s="24">
        <f t="shared" si="336"/>
        <v>176</v>
      </c>
      <c r="AD34" s="710">
        <f>IF(C34="",0,alapadatok!$AN$3)</f>
        <v>160</v>
      </c>
      <c r="AE34" s="19">
        <f t="shared" si="337"/>
        <v>16</v>
      </c>
      <c r="AF34" s="741">
        <f t="shared" si="275"/>
        <v>8</v>
      </c>
      <c r="AG34" s="40"/>
      <c r="AH34" s="25">
        <f t="shared" si="276"/>
        <v>88</v>
      </c>
      <c r="AI34" s="24">
        <f t="shared" si="277"/>
        <v>0</v>
      </c>
      <c r="AJ34" s="24">
        <f t="shared" si="278"/>
        <v>0</v>
      </c>
      <c r="AK34" s="24">
        <f t="shared" si="279"/>
        <v>120</v>
      </c>
      <c r="AL34" s="24">
        <f t="shared" si="280"/>
        <v>96</v>
      </c>
      <c r="AM34" s="24">
        <f t="shared" si="281"/>
        <v>0</v>
      </c>
      <c r="AN34" s="24">
        <f t="shared" si="282"/>
        <v>32</v>
      </c>
      <c r="AO34" s="24">
        <f t="shared" si="283"/>
        <v>8</v>
      </c>
      <c r="AP34" s="24">
        <f t="shared" si="338"/>
        <v>0</v>
      </c>
      <c r="AQ34" s="24">
        <f t="shared" si="339"/>
        <v>336</v>
      </c>
      <c r="AR34" s="24">
        <f t="shared" si="340"/>
        <v>336</v>
      </c>
      <c r="AS34" s="19">
        <f t="shared" si="341"/>
        <v>0</v>
      </c>
      <c r="AT34" s="741">
        <f t="shared" si="284"/>
        <v>32</v>
      </c>
      <c r="AU34" s="41"/>
      <c r="AV34" s="709">
        <f>COUNTIF(beosztás!$BP36:$CT36,"DE")*8</f>
        <v>16</v>
      </c>
      <c r="AW34" s="710">
        <f>COUNTIF(beosztás!$BP36:$CT36,"DU")*8</f>
        <v>0</v>
      </c>
      <c r="AX34" s="710">
        <f>COUNTIF(beosztás!$BP36:$CT36,"ÉJ")*8</f>
        <v>8</v>
      </c>
      <c r="AY34" s="710">
        <f>COUNTIF(beosztás!$BP36:$CT36,"N")*12</f>
        <v>84</v>
      </c>
      <c r="AZ34" s="710">
        <f>COUNTIF(beosztás!$BP36:$CT36,"é")*12</f>
        <v>24</v>
      </c>
      <c r="BA34" s="710">
        <f>SUM(beosztás!$BP36:$CT36)</f>
        <v>0</v>
      </c>
      <c r="BB34" s="710">
        <f>COUNTIF(beosztás!$BP36:$CT36,"FÜ")*8</f>
        <v>8</v>
      </c>
      <c r="BC34" s="897">
        <f>(COUNTIF(beosztás!$BP36:$CT36,"SN")*12)+(COUNTIF(beosztás!$BP36:$CT36,"SDE")*8)+(COUNTIF(beosztás!$BP36:$CT36,"SDU")*8)+(COUNTIF(beosztás!$BP36:$CT36,"SÉ")*12)+(COUNTIF(beosztás!$BP36:$CT36,"SÉJ")*8)+(COUNTIF(beosztás!$BP36:$CT36,"S1")*1)+(COUNTIF(beosztás!$BP36:$CT36,"S2")*2)+(COUNTIF(beosztás!$BP36:$CT36,"S3")*3)+(COUNTIF(beosztás!$BP36:$CT36,"S4")*4)+(COUNTIF(beosztás!$BP36:$CT36,"S5")*5)+(COUNTIF(beosztás!$BP36:$CT36,"S6")*6)+(COUNTIF(beosztás!$BP36:$CT36,"S7")*7)+(COUNTIF(beosztás!$BP36:$CT36,"S8")*8)+(COUNTIF(beosztás!$BP36:$CT36,"S9")*9)+(COUNTIF(beosztás!$BP36:$CT36,"S10")*10)+(COUNTIF(beosztás!$BP36:$CT36,"S11")*11)+(COUNTIF(beosztás!$BP36:$CT36,"S12")*12)</f>
        <v>20</v>
      </c>
      <c r="BD34" s="710">
        <f>COUNTIF(beosztás!$BP36:$CT36,"BN")*12+COUNTIF(beosztás!$BP36:$CT36,"BÉ")*12+COUNTIF(beosztás!$BP36:$CT36,"BDE")*8+COUNTIF(beosztás!$BP36:$CT36,"BDU")*8+COUNTIF(beosztás!$BP36:$CT36,"BÉJ")*8+COUNTIF(beosztás!$BP36:$CT36,"B1")*1+COUNTIF(beosztás!$BP36:$CT36,"B2")*2+COUNTIF(beosztás!$BP36:$CT36,"B3")*3+COUNTIF(beosztás!$BP36:$CT36,"B5")*5+COUNTIF(beosztás!$BP36:$CT36,"B6")*6+COUNTIF(beosztás!$BP36:$CT36,"B7")*7+COUNTIF(beosztás!$BP36:$CT36,"B8")*8+COUNTIF(beosztás!$BP36:$CT36,"B9")*9+COUNTIF(beosztás!$BP36:$CT36,"B10")*10+COUNTIF(beosztás!$BP36:$CT36,"B11")*11+COUNTIF(beosztás!$BP36:$CT36,"B12")*12+COUNTIF(beosztás!$BP36:$CT36,"BP")*0</f>
        <v>0</v>
      </c>
      <c r="BE34" s="24">
        <f t="shared" si="285"/>
        <v>152</v>
      </c>
      <c r="BF34" s="710">
        <f>IF(C34="",0,alapadatok!$AN$4)</f>
        <v>160</v>
      </c>
      <c r="BG34" s="19">
        <f t="shared" si="342"/>
        <v>-8</v>
      </c>
      <c r="BH34" s="741">
        <f t="shared" si="286"/>
        <v>20</v>
      </c>
      <c r="BI34" s="40"/>
      <c r="BJ34" s="709">
        <f>COUNTIF(beosztás!$CU36:$DX36,"DE")*8</f>
        <v>8</v>
      </c>
      <c r="BK34" s="710">
        <f>COUNTIF(beosztás!$CU36:$DX36,"DU")*8</f>
        <v>0</v>
      </c>
      <c r="BL34" s="710">
        <f>COUNTIF(beosztás!$CU36:$DX36,"ÉJ")*8</f>
        <v>0</v>
      </c>
      <c r="BM34" s="710">
        <f>COUNTIF(beosztás!$CU36:$DX36,"N")*12</f>
        <v>84</v>
      </c>
      <c r="BN34" s="710">
        <f>COUNTIF(beosztás!$CU36:$DX36,"É")*12</f>
        <v>84</v>
      </c>
      <c r="BO34" s="710">
        <f>SUM(beosztás!$CU36:$DX36)</f>
        <v>0</v>
      </c>
      <c r="BP34" s="897">
        <f>(COUNTIF(beosztás!$CU36:$DX36,"SN")*12)+(COUNTIF(beosztás!$CU36:$DX36,"SDE")*8)+(COUNTIF(beosztás!$CU36:$DX36,"SDU")*8)+(COUNTIF(beosztás!$CU36:$DX36,"SÉ")*12)+(COUNTIF(beosztás!$CU36:$DX36,"SÉJ")*8)+(COUNTIF(beosztás!$CU36:$DX36,"S1")*1)+(COUNTIF(beosztás!$CU36:$DX36,"S2")*2)+(COUNTIF(beosztás!$CU36:$DX36,"S3")*3)+(COUNTIF(beosztás!$CU36:$DX36,"S4")*4)+(COUNTIF(beosztás!$CU36:$DX36,"S5")*5)+(COUNTIF(beosztás!$CU36:$DX36,"S6")*6)+(COUNTIF(beosztás!$CU36:$DX36,"S7")*7)+(COUNTIF(beosztás!$CU36:$DX36,"S8")*8)+(COUNTIF(beosztás!$CU36:$DX36,"S9")*9)+(COUNTIF(beosztás!$CU36:$DX36,"S10")*10)+(COUNTIF(beosztás!$CU36:$DX36,"S11")*11)+(COUNTIF(beosztás!$CU36:$DX36,"S12")*12)</f>
        <v>0</v>
      </c>
      <c r="BQ34" s="710">
        <f>COUNTIF(beosztás!$CU36:$DX36,"FÜ")*8</f>
        <v>8</v>
      </c>
      <c r="BR34" s="710">
        <f>COUNTIF(beosztás!$CU36:$DX36,"BN")*12+COUNTIF(beosztás!$CU36:$DX36,"BÉ")*12+COUNTIF(beosztás!$CU36:$DX36,"BDE")*8+COUNTIF(beosztás!$CU36:$DX36,"BDU")*8+COUNTIF(beosztás!$CU36:$DX36,"BÉJ")*8+COUNTIF(beosztás!$CU36:$DX36,"B1")*1+COUNTIF(beosztás!$CU36:$DX36,"B2")*2+COUNTIF(beosztás!$CU36:$DX36,"B3")*3+COUNTIF(beosztás!$CU36:$DX36,"B5")*5+COUNTIF(beosztás!$CU36:$DX36,"B6")*6+COUNTIF(beosztás!$CU36:$DX36,"B7")*7+COUNTIF(beosztás!$CU36:$DX36,"B8")*8+COUNTIF(beosztás!$CU36:$DX36,"B9")*9+COUNTIF(beosztás!$CU36:$DX36,"B10")*10+COUNTIF(beosztás!$CU36:$DX36,"B11")*11+COUNTIF(beosztás!$CU36:$DX36,"B12")*12+COUNTIF(beosztás!$CU36:$DX36,"BP")*0</f>
        <v>0</v>
      </c>
      <c r="BS34" s="24">
        <f t="shared" si="343"/>
        <v>176</v>
      </c>
      <c r="BT34" s="710">
        <f>IF(C34="",0,alapadatok!$AN$5)</f>
        <v>168</v>
      </c>
      <c r="BU34" s="19">
        <f t="shared" si="344"/>
        <v>8</v>
      </c>
      <c r="BV34" s="741">
        <f t="shared" si="287"/>
        <v>0</v>
      </c>
      <c r="BW34" s="40"/>
      <c r="BX34" s="25">
        <f t="shared" si="345"/>
        <v>24</v>
      </c>
      <c r="BY34" s="24">
        <f t="shared" si="346"/>
        <v>0</v>
      </c>
      <c r="BZ34" s="24">
        <f t="shared" si="347"/>
        <v>8</v>
      </c>
      <c r="CA34" s="24">
        <f t="shared" si="348"/>
        <v>168</v>
      </c>
      <c r="CB34" s="24">
        <f t="shared" si="349"/>
        <v>108</v>
      </c>
      <c r="CC34" s="24">
        <f t="shared" si="350"/>
        <v>0</v>
      </c>
      <c r="CD34" s="24">
        <f t="shared" si="351"/>
        <v>20</v>
      </c>
      <c r="CE34" s="24">
        <f t="shared" si="352"/>
        <v>16</v>
      </c>
      <c r="CF34" s="24">
        <f t="shared" si="353"/>
        <v>0</v>
      </c>
      <c r="CG34" s="24">
        <f t="shared" si="354"/>
        <v>328</v>
      </c>
      <c r="CH34" s="24">
        <f t="shared" si="355"/>
        <v>328</v>
      </c>
      <c r="CI34" s="19">
        <f t="shared" si="356"/>
        <v>0</v>
      </c>
      <c r="CJ34" s="741">
        <f t="shared" si="294"/>
        <v>20</v>
      </c>
      <c r="CK34" s="41"/>
      <c r="CL34" s="709">
        <f>COUNTIF(beosztás!$DY36:$FC36,"DE")*8</f>
        <v>0</v>
      </c>
      <c r="CM34" s="710">
        <f>COUNTIF(beosztás!$DY36:$FC36,"DU")*8</f>
        <v>0</v>
      </c>
      <c r="CN34" s="710">
        <f>COUNTIF(beosztás!$DY36:$FC36,"ÉJ")*8</f>
        <v>0</v>
      </c>
      <c r="CO34" s="710">
        <f>COUNTIF(beosztás!$DY36:$FC36,"N")*12</f>
        <v>0</v>
      </c>
      <c r="CP34" s="710">
        <f>COUNTIF(beosztás!$DY36:$FC36,"é")*12</f>
        <v>0</v>
      </c>
      <c r="CQ34" s="710">
        <f>SUM(beosztás!$DY36:$FC36)</f>
        <v>0</v>
      </c>
      <c r="CR34" s="710">
        <f>COUNTIF(beosztás!$DY36:$FC36,"FÜ")*8</f>
        <v>16</v>
      </c>
      <c r="CS34" s="897">
        <f>(COUNTIF(beosztás!$DY36:$FC36,"SN")*12)+(COUNTIF(beosztás!$DY36:$FC36,"SDE")*8)+(COUNTIF(beosztás!$DY36:$FC36,"SDU")*8)+(COUNTIF(beosztás!$DY36:$FC36,"SÉ")*12)+(COUNTIF(beosztás!$DY36:$FC36,"SÉJ")*8)+(COUNTIF(beosztás!$DY36:$FC36,"S1")*1)+(COUNTIF(beosztás!$DY36:$FC36,"S2")*2)+(COUNTIF(beosztás!$DY36:$FC36,"S3")*3)+(COUNTIF(beosztás!$DY36:$FC36,"S4")*4)+(COUNTIF(beosztás!$DY36:$FC36,"S5")*5)+(COUNTIF(beosztás!$DY36:$FC36,"S6")*6)+(COUNTIF(beosztás!$DY36:$FC36,"S7")*7)+(COUNTIF(beosztás!$DY36:$FC36,"S8")*8)+(COUNTIF(beosztás!$DY36:$FC36,"S9")*9)+(COUNTIF(beosztás!$DY36:$FC36,"S10")*10)+(COUNTIF(beosztás!$DY36:$FC36,"S11")*11)+(COUNTIF(beosztás!$DY36:$FC36,"S12")*12)</f>
        <v>0</v>
      </c>
      <c r="CT34" s="710">
        <f>COUNTIF(beosztás!$DY36:$FC36,"BN")*12+COUNTIF(beosztás!$DY36:$FC36,"BÉ")*12+COUNTIF(beosztás!$DY36:$FC36,"BDE")*8+COUNTIF(beosztás!$DY36:$FC36,"BDU")*8+COUNTIF(beosztás!$DY36:$FC36,"BÉJ")*8+COUNTIF(beosztás!$DY36:$FC36,"B1")*1+COUNTIF(beosztás!$DY36:$FC36,"B2")*2+COUNTIF(beosztás!$DY36:$FC36,"B3")*3+COUNTIF(beosztás!$DY36:$FC36,"B5")*5+COUNTIF(beosztás!$DY36:$FC36,"B6")*6+COUNTIF(beosztás!$DY36:$FC36,"B7")*7+COUNTIF(beosztás!$DY36:$FC36,"B8")*8+COUNTIF(beosztás!$DY36:$FC36,"B9")*9+COUNTIF(beosztás!$DY36:$FC36,"B10")*10+COUNTIF(beosztás!$DY36:$FC36,"B11")*11+COUNTIF(beosztás!$DY36:$FC36,"B12")*12+COUNTIF(beosztás!$DY36:$FC36,"BP")*0</f>
        <v>0</v>
      </c>
      <c r="CU34" s="24">
        <f t="shared" si="357"/>
        <v>0</v>
      </c>
      <c r="CV34" s="710">
        <f>IF(C34="",0,alapadatok!$AN$6)</f>
        <v>168</v>
      </c>
      <c r="CW34" s="19">
        <f t="shared" si="358"/>
        <v>-168</v>
      </c>
      <c r="CX34" s="907">
        <f t="shared" si="295"/>
        <v>0</v>
      </c>
      <c r="CY34" s="40"/>
      <c r="CZ34" s="709">
        <f>COUNTIF(beosztás!$FD36:$GG36,"DE")*8</f>
        <v>0</v>
      </c>
      <c r="DA34" s="710">
        <f>COUNTIF(beosztás!$FD36:$GG36,"DU")*8</f>
        <v>0</v>
      </c>
      <c r="DB34" s="710">
        <f>COUNTIF(beosztás!$FD36:$GG36,"ÉJ")*8</f>
        <v>0</v>
      </c>
      <c r="DC34" s="710">
        <f>COUNTIF(beosztás!$FD36:$GG36,"N")*12</f>
        <v>0</v>
      </c>
      <c r="DD34" s="710">
        <f>COUNTIF(beosztás!$FD36:$GG36,"É")*12</f>
        <v>0</v>
      </c>
      <c r="DE34" s="710">
        <f>SUM(beosztás!$FD36:$GG36)</f>
        <v>0</v>
      </c>
      <c r="DF34" s="897">
        <f>(COUNTIF(beosztás!$FD36:$GG36,"SN")*12)+(COUNTIF(beosztás!$FD36:$GG36,"SDE")*8)+(COUNTIF(beosztás!$FD36:$GG36,"SDU")*8)+(COUNTIF(beosztás!$FD36:$GG36,"SÉ")*12)+(COUNTIF(beosztás!$FD36:$GG36,"SÉJ")*8)+(COUNTIF(beosztás!$FD36:$GG36,"S1")*1)+(COUNTIF(beosztás!$FD36:$GG36,"S2")*2)+(COUNTIF(beosztás!$FD36:$GG36,"S3")*3)+(COUNTIF(beosztás!$FD36:$GG36,"S4")*4)+(COUNTIF(beosztás!$FD36:$GG36,"S5")*5)+(COUNTIF(beosztás!$FD36:$GG36,"S6")*6)+(COUNTIF(beosztás!$FD36:$GG36,"S7")*7)+(COUNTIF(beosztás!$FD36:$GG36,"S8")*8)+(COUNTIF(beosztás!$FD36:$GG36,"S9")*9)+(COUNTIF(beosztás!$FD36:$GG36,"S10")*10)+(COUNTIF(beosztás!$FD36:$GG36,"S11")*11)+(COUNTIF(beosztás!$FD36:$GG36,"S12")*12)</f>
        <v>0</v>
      </c>
      <c r="DG34" s="710">
        <f>COUNTIF(beosztás!$FD36:$GG36,"FÜ")*8</f>
        <v>0</v>
      </c>
      <c r="DH34" s="710">
        <f>COUNTIF(beosztás!$FD36:$GG36,"BN")*12+COUNTIF(beosztás!$FD36:$GG36,"BÉ")*12+COUNTIF(beosztás!$FD36:$GG36,"BDE")*8+COUNTIF(beosztás!$FD36:$GG36,"BDU")*8+COUNTIF(beosztás!$FD36:$GG36,"BÉJ")*8+COUNTIF(beosztás!$FD36:$GG36,"B1")*1+COUNTIF(beosztás!$FD36:$GG36,"B2")*2+COUNTIF(beosztás!$FD36:$GG36,"B3")*3+COUNTIF(beosztás!$FD36:$GG36,"B5")*5+COUNTIF(beosztás!$FD36:$GG36,"B6")*6+COUNTIF(beosztás!$FD36:$GG36,"B7")*7+COUNTIF(beosztás!$FD36:$GG36,"B8")*8+COUNTIF(beosztás!$FD36:$GG36,"B9")*9+COUNTIF(beosztás!$FD36:$GG36,"B10")*10+COUNTIF(beosztás!$FD36:$GG36,"B11")*11+COUNTIF(beosztás!$FD36:$GG36,"B12")*12+COUNTIF(beosztás!$FD36:$GG36,"BP")*0</f>
        <v>0</v>
      </c>
      <c r="DI34" s="24">
        <f t="shared" si="296"/>
        <v>0</v>
      </c>
      <c r="DJ34" s="710">
        <f>IF(C34="",0,alapadatok!$AN$7)</f>
        <v>160</v>
      </c>
      <c r="DK34" s="19">
        <f t="shared" si="359"/>
        <v>-160</v>
      </c>
      <c r="DL34" s="741">
        <f t="shared" si="297"/>
        <v>0</v>
      </c>
      <c r="DM34" s="40"/>
      <c r="DN34" s="25">
        <f t="shared" si="360"/>
        <v>0</v>
      </c>
      <c r="DO34" s="24">
        <f t="shared" si="361"/>
        <v>0</v>
      </c>
      <c r="DP34" s="24">
        <f t="shared" si="362"/>
        <v>0</v>
      </c>
      <c r="DQ34" s="24">
        <f t="shared" si="363"/>
        <v>0</v>
      </c>
      <c r="DR34" s="24">
        <f t="shared" si="364"/>
        <v>0</v>
      </c>
      <c r="DS34" s="24">
        <f t="shared" si="365"/>
        <v>0</v>
      </c>
      <c r="DT34" s="24">
        <f t="shared" si="366"/>
        <v>0</v>
      </c>
      <c r="DU34" s="24">
        <f t="shared" si="367"/>
        <v>16</v>
      </c>
      <c r="DV34" s="24">
        <f t="shared" si="368"/>
        <v>0</v>
      </c>
      <c r="DW34" s="24">
        <f t="shared" si="369"/>
        <v>0</v>
      </c>
      <c r="DX34" s="24">
        <f t="shared" si="370"/>
        <v>328</v>
      </c>
      <c r="DY34" s="19">
        <f t="shared" si="371"/>
        <v>-328</v>
      </c>
      <c r="DZ34" s="907">
        <f t="shared" si="304"/>
        <v>0</v>
      </c>
      <c r="EA34" s="41"/>
      <c r="EB34" s="709">
        <f>COUNTIF(beosztás!$GH36:$HL36,"DE")*8</f>
        <v>0</v>
      </c>
      <c r="EC34" s="710">
        <f>COUNTIF(beosztás!$GH36:$HL36,"DU")*8</f>
        <v>0</v>
      </c>
      <c r="ED34" s="710">
        <f>COUNTIF(beosztás!$GH36:$HL36,"ÉJ")*8</f>
        <v>0</v>
      </c>
      <c r="EE34" s="710">
        <f>COUNTIF(beosztás!$GH36:$HL36,"N")*12</f>
        <v>0</v>
      </c>
      <c r="EF34" s="710">
        <f>COUNTIF(beosztás!$GH36:$HL36,"é")*12</f>
        <v>0</v>
      </c>
      <c r="EG34" s="710">
        <f>SUM(beosztás!$GH36:$HL36)</f>
        <v>0</v>
      </c>
      <c r="EH34" s="710">
        <f>COUNTIF(beosztás!$GH36:$HL36,"FÜ")*8</f>
        <v>0</v>
      </c>
      <c r="EI34" s="897">
        <f>(COUNTIF(beosztás!$GH36:$HL36,"SN")*12)+(COUNTIF(beosztás!$GH36:$HL36,"SDE")*8)+(COUNTIF(beosztás!$GH36:$HL36,"SDU")*8)+(COUNTIF(beosztás!$GH36:$HL36,"SÉ")*12)+(COUNTIF(beosztás!$GH36:$HL36,"SÉJ")*8)+(COUNTIF(beosztás!$GH36:$HL36,"S1")*1)+(COUNTIF(beosztás!$GH36:$HL36,"S2")*2)+(COUNTIF(beosztás!$GH36:$HL36,"S3")*3)+(COUNTIF(beosztás!$GH36:$HL36,"S4")*4)+(COUNTIF(beosztás!$GH36:$HL36,"S5")*5)+(COUNTIF(beosztás!$GH36:$HL36,"S6")*6)+(COUNTIF(beosztás!$GH36:$HL36,"S7")*7)+(COUNTIF(beosztás!$GH36:$HL36,"S8")*8)+(COUNTIF(beosztás!$GH36:$HL36,"S9")*9)+(COUNTIF(beosztás!$GH36:$HL36,"S10")*10)+(COUNTIF(beosztás!$GH36:$HL36,"S11")*11)+(COUNTIF(beosztás!$GH36:$HL36,"S12")*12)</f>
        <v>0</v>
      </c>
      <c r="EJ34" s="710">
        <f>COUNTIF(beosztás!$GH36:$HL36,"BN")*12+COUNTIF(beosztás!$GH36:$HL36,"BÉ")*12+COUNTIF(beosztás!$GH36:$HL36,"BDE")*8+COUNTIF(beosztás!$GH36:$HL36,"BDU")*8+COUNTIF(beosztás!$GH36:$HL36,"BÉJ")*8+COUNTIF(beosztás!$GH36:$HL36,"B1")*1+COUNTIF(beosztás!$GH36:$HL36,"B2")*2+COUNTIF(beosztás!$GH36:$HL36,"B3")*3+COUNTIF(beosztás!$GH36:$HL36,"B5")*5+COUNTIF(beosztás!$GH36:$HL36,"B6")*6+COUNTIF(beosztás!$GH36:$HL36,"B7")*7+COUNTIF(beosztás!$GH36:$HL36,"B8")*8+COUNTIF(beosztás!$GH36:$HL36,"B9")*9+COUNTIF(beosztás!$GH36:$HL36,"B10")*10+COUNTIF(beosztás!$GH36:$HL36,"B11")*11+COUNTIF(beosztás!$GH36:$HL36,"B12")*12+COUNTIF(beosztás!$GH36:$HL36,"BP")*0</f>
        <v>0</v>
      </c>
      <c r="EK34" s="24">
        <f t="shared" si="372"/>
        <v>0</v>
      </c>
      <c r="EL34" s="710">
        <f>IF(C34="",0,alapadatok!$AN$8)</f>
        <v>184</v>
      </c>
      <c r="EM34" s="19">
        <f t="shared" si="373"/>
        <v>-184</v>
      </c>
      <c r="EN34" s="907">
        <f t="shared" si="305"/>
        <v>0</v>
      </c>
      <c r="EO34" s="40"/>
      <c r="EP34" s="709">
        <f>COUNTIF(beosztás!$HM36:$IQ36,"DE")*8</f>
        <v>0</v>
      </c>
      <c r="EQ34" s="710">
        <f>COUNTIF(beosztás!$HM36:$IQ36,"DU")*8</f>
        <v>0</v>
      </c>
      <c r="ER34" s="710">
        <f>COUNTIF(beosztás!$HM36:$IQ36,"ÉJ")*8</f>
        <v>0</v>
      </c>
      <c r="ES34" s="710">
        <f>COUNTIF(beosztás!$HM36:$IQ36,"N")*12</f>
        <v>0</v>
      </c>
      <c r="ET34" s="710">
        <f>COUNTIF(beosztás!$HM36:$IQ36,"É")*12</f>
        <v>0</v>
      </c>
      <c r="EU34" s="710">
        <f>SUM(beosztás!$HM36:$IQ36)</f>
        <v>0</v>
      </c>
      <c r="EV34" s="897">
        <f>(COUNTIF(beosztás!$HM36:$IQ36,"SN")*12)+(COUNTIF(beosztás!$HM36:$IQ36,"SDE")*8)+(COUNTIF(beosztás!$HM36:$IQ36,"SDU")*8)+(COUNTIF(beosztás!$HM36:$IQ36,"SÉ")*12)+(COUNTIF(beosztás!$HM36:$IQ36,"SÉJ")*8)+(COUNTIF(beosztás!$HM36:$IQ36,"S1")*1)+(COUNTIF(beosztás!$HM36:$IQ36,"S2")*2)+(COUNTIF(beosztás!$HM36:$IQ36,"S3")*3)+(COUNTIF(beosztás!$HM36:$IQ36,"S4")*4)+(COUNTIF(beosztás!$HM36:$IQ36,"S5")*5)+(COUNTIF(beosztás!$HM36:$IQ36,"S6")*6)+(COUNTIF(beosztás!$HM36:$IQ36,"S7")*7)+(COUNTIF(beosztás!$HM36:$IQ36,"S8")*8)+(COUNTIF(beosztás!$HM36:$IQ36,"S9")*9)+(COUNTIF(beosztás!$HM36:$IQ36,"S10")*10)+(COUNTIF(beosztás!$HM36:$IQ36,"S11")*11)+(COUNTIF(beosztás!$HM36:$IQ36,"S12")*12)</f>
        <v>0</v>
      </c>
      <c r="EW34" s="710">
        <f>COUNTIF(beosztás!$HM36:$IQ36,"FÜ")*8</f>
        <v>8</v>
      </c>
      <c r="EX34" s="710">
        <f>COUNTIF(beosztás!$HM36:$IQ36,"BN")*12+COUNTIF(beosztás!$HM36:$IQ36,"BÉ")*12+COUNTIF(beosztás!$HM36:$IQ36,"BDE")*8+COUNTIF(beosztás!$HM36:$IQ36,"BDU")*8+COUNTIF(beosztás!$HM36:$IQ36,"BÉJ")*8+COUNTIF(beosztás!$HM36:$IQ36,"B1")*1+COUNTIF(beosztás!$HM36:$IQ36,"B2")*2+COUNTIF(beosztás!$HM36:$IQ36,"B3")*3+COUNTIF(beosztás!$HM36:$IQ36,"B5")*5+COUNTIF(beosztás!$HM36:$IQ36,"B6")*6+COUNTIF(beosztás!$HM36:$IQ36,"B7")*7+COUNTIF(beosztás!$HM36:$IQ36,"B8")*8+COUNTIF(beosztás!$HM36:$IQ36,"B9")*9+COUNTIF(beosztás!$HM36:$IQ36,"B10")*10+COUNTIF(beosztás!$HM36:$IQ36,"B11")*11+COUNTIF(beosztás!$HM36:$IQ36,"B12")*12+COUNTIF(beosztás!$HM36:$IQ36,"BP")*0</f>
        <v>0</v>
      </c>
      <c r="EY34" s="24">
        <f t="shared" si="306"/>
        <v>0</v>
      </c>
      <c r="EZ34" s="710">
        <f>IF(C34="",0,alapadatok!$AN$9)</f>
        <v>168</v>
      </c>
      <c r="FA34" s="19">
        <f t="shared" si="374"/>
        <v>-168</v>
      </c>
      <c r="FB34" s="907">
        <f t="shared" si="307"/>
        <v>0</v>
      </c>
      <c r="FC34" s="40"/>
      <c r="FD34" s="25">
        <f t="shared" si="375"/>
        <v>0</v>
      </c>
      <c r="FE34" s="24">
        <f t="shared" si="376"/>
        <v>0</v>
      </c>
      <c r="FF34" s="24">
        <f t="shared" si="377"/>
        <v>0</v>
      </c>
      <c r="FG34" s="24">
        <f t="shared" si="378"/>
        <v>0</v>
      </c>
      <c r="FH34" s="24">
        <f t="shared" si="379"/>
        <v>0</v>
      </c>
      <c r="FI34" s="24">
        <f t="shared" si="380"/>
        <v>0</v>
      </c>
      <c r="FJ34" s="24">
        <f t="shared" si="381"/>
        <v>0</v>
      </c>
      <c r="FK34" s="24">
        <f t="shared" si="382"/>
        <v>8</v>
      </c>
      <c r="FL34" s="24">
        <f t="shared" si="383"/>
        <v>0</v>
      </c>
      <c r="FM34" s="24">
        <f t="shared" si="384"/>
        <v>0</v>
      </c>
      <c r="FN34" s="24">
        <f t="shared" si="385"/>
        <v>352</v>
      </c>
      <c r="FO34" s="19">
        <f t="shared" si="386"/>
        <v>-352</v>
      </c>
      <c r="FP34" s="907">
        <f t="shared" si="314"/>
        <v>0</v>
      </c>
      <c r="FQ34" s="41"/>
      <c r="FR34" s="709">
        <f>COUNTIF(beosztás!$IR36:$JU36,"DE")*8</f>
        <v>0</v>
      </c>
      <c r="FS34" s="710">
        <f>COUNTIF(beosztás!$IR36:$JU36,"DU")*8</f>
        <v>0</v>
      </c>
      <c r="FT34" s="710">
        <f>COUNTIF(beosztás!$IR36:$JU36,"ÉJ")*8</f>
        <v>0</v>
      </c>
      <c r="FU34" s="710">
        <f>COUNTIF(beosztás!$IR36:$JU36,"N")*12</f>
        <v>0</v>
      </c>
      <c r="FV34" s="710">
        <f>COUNTIF(beosztás!$IR36:$JU36,"é")*12</f>
        <v>0</v>
      </c>
      <c r="FW34" s="710">
        <f>SUM(beosztás!$IR36:$JU36)</f>
        <v>0</v>
      </c>
      <c r="FX34" s="710">
        <f>COUNTIF(beosztás!$IR36:$JU36,"FÜ")*8</f>
        <v>0</v>
      </c>
      <c r="FY34" s="897">
        <f>(COUNTIF(beosztás!$IR36:$JU36,"SN")*12)+(COUNTIF(beosztás!$IR36:$JU36,"SDE")*8)+(COUNTIF(beosztás!$IR36:$JU36,"SDU")*8)+(COUNTIF(beosztás!$IR36:$JU36,"SÉ")*12)+(COUNTIF(beosztás!$IR36:$JU36,"SÉJ")*8)+(COUNTIF(beosztás!$IR36:$JU36,"S1")*1)+(COUNTIF(beosztás!$IR36:$JU36,"S2")*2)+(COUNTIF(beosztás!$IR36:$JU36,"S3")*3)+(COUNTIF(beosztás!$IR36:$JU36,"S4")*4)+(COUNTIF(beosztás!$IR36:$JU36,"S5")*5)+(COUNTIF(beosztás!$IR36:$JU36,"S6")*6)+(COUNTIF(beosztás!$IR36:$JU36,"S7")*7)+(COUNTIF(beosztás!$IR36:$JU36,"S8")*8)+(COUNTIF(beosztás!$IR36:$JU36,"S9")*9)+(COUNTIF(beosztás!$IR36:$JU36,"S10")*10)+(COUNTIF(beosztás!$IR36:$JU36,"S11")*11)+(COUNTIF(beosztás!$IR36:$JU36,"S12")*12)</f>
        <v>0</v>
      </c>
      <c r="FZ34" s="710">
        <f>COUNTIF(beosztás!$IR36:$JU36,"BN")*12+COUNTIF(beosztás!$IR36:$JU36,"BÉ")*12+COUNTIF(beosztás!$IR36:$JU36,"BDE")*8+COUNTIF(beosztás!$IR36:$JU36,"BDU")*8+COUNTIF(beosztás!$IR36:$JU36,"BÉJ")*8+COUNTIF(beosztás!$IR36:$JU36,"B1")*1+COUNTIF(beosztás!$IR36:$JU36,"B2")*2+COUNTIF(beosztás!$IR36:$JU36,"B3")*3+COUNTIF(beosztás!$IR36:$JU36,"B5")*5+COUNTIF(beosztás!$IR36:$JU36,"B6")*6+COUNTIF(beosztás!$IR36:$JU36,"B7")*7+COUNTIF(beosztás!$IR36:$JU36,"B8")*8+COUNTIF(beosztás!$IR36:$JU36,"B9")*9+COUNTIF(beosztás!$IR36:$JU36,"B10")*10+COUNTIF(beosztás!$IR36:$JU36,"B11")*11+COUNTIF(beosztás!$IR36:$JU36,"B12")*12+COUNTIF(beosztás!$IR36:$JU36,"BP")*0</f>
        <v>0</v>
      </c>
      <c r="GA34" s="24">
        <f t="shared" si="387"/>
        <v>0</v>
      </c>
      <c r="GB34" s="710">
        <f>IF(C34="",0,alapadatok!$AN$10)</f>
        <v>168</v>
      </c>
      <c r="GC34" s="19">
        <f t="shared" si="388"/>
        <v>-168</v>
      </c>
      <c r="GD34" s="907">
        <f t="shared" si="315"/>
        <v>0</v>
      </c>
      <c r="GE34" s="42"/>
      <c r="GF34" s="709">
        <f>COUNTIF(beosztás!$JV36:$KZ36,"DE")*8</f>
        <v>0</v>
      </c>
      <c r="GG34" s="710">
        <f>COUNTIF(beosztás!$JV36:$KZ36,"DU")*8</f>
        <v>0</v>
      </c>
      <c r="GH34" s="710">
        <f>COUNTIF(beosztás!$JV36:$KZ36,"ÉJ")*8</f>
        <v>0</v>
      </c>
      <c r="GI34" s="710">
        <f>COUNTIF(beosztás!$JV36:$KZ36,"N")*12</f>
        <v>0</v>
      </c>
      <c r="GJ34" s="710">
        <f>COUNTIF(beosztás!$JV36:$KZ36,"É")*12</f>
        <v>0</v>
      </c>
      <c r="GK34" s="710">
        <f>SUM(beosztás!$JV36:$KZ36)</f>
        <v>0</v>
      </c>
      <c r="GL34" s="897">
        <f>(COUNTIF(beosztás!$JV36:$KZ36,"SN")*12)+(COUNTIF(beosztás!$JV36:$KZ36,"SDE")*8)+(COUNTIF(beosztás!$JV36:$KZ36,"SDU")*8)+(COUNTIF(beosztás!$JV36:$KZ36,"SÉ")*12)+(COUNTIF(beosztás!$JV36:$KZ36,"SÉJ")*8)+(COUNTIF(beosztás!$JV36:$KZ36,"S1")*1)+(COUNTIF(beosztás!$JV36:$KZ36,"S2")*2)+(COUNTIF(beosztás!$JV36:$KZ36,"S3")*3)+(COUNTIF(beosztás!$JV36:$KZ36,"S4")*4)+(COUNTIF(beosztás!$JV36:$KZ36,"S5")*5)+(COUNTIF(beosztás!$JV36:$KZ36,"S6")*6)+(COUNTIF(beosztás!$JV36:$KZ36,"S7")*7)+(COUNTIF(beosztás!$JV36:$KZ36,"S8")*8)+(COUNTIF(beosztás!$JV36:$KZ36,"S9")*9)+(COUNTIF(beosztás!$JV36:$KZ36,"S10")*10)+(COUNTIF(beosztás!$JV36:$KZ36,"S11")*11)+(COUNTIF(beosztás!$JV36:$KZ36,"S12")*12)</f>
        <v>0</v>
      </c>
      <c r="GM34" s="710">
        <f>COUNTIF(beosztás!$JV36:$KZ36,"FÜ")*8</f>
        <v>8</v>
      </c>
      <c r="GN34" s="710">
        <f>COUNTIF(beosztás!$JV36:$KZ36,"BN")*12+COUNTIF(beosztás!$JV36:$KZ36,"BÉ")*12+COUNTIF(beosztás!$JV36:$KZ36,"BDE")*8+COUNTIF(beosztás!$JV36:$KZ36,"BDU")*8+COUNTIF(beosztás!$JV36:$KZ36,"BÉJ")*8+COUNTIF(beosztás!$JV36:$KZ36,"B1")*1+COUNTIF(beosztás!$JV36:$KZ36,"B2")*2+COUNTIF(beosztás!$JV36:$KZ36,"B3")*3+COUNTIF(beosztás!$JV36:$KZ36,"B5")*5+COUNTIF(beosztás!$JV36:$KZ36,"B6")*6+COUNTIF(beosztás!$JV36:$KZ36,"B7")*7+COUNTIF(beosztás!$JV36:$KZ36,"B8")*8+COUNTIF(beosztás!$JV36:$KZ36,"B9")*9+COUNTIF(beosztás!$JV36:$KZ36,"B10")*10+COUNTIF(beosztás!$JV36:$KZ36,"B11")*11+COUNTIF(beosztás!$JV36:$KZ36,"B12")*12+COUNTIF(beosztás!$JV36:$KZ36,"BP")*0</f>
        <v>0</v>
      </c>
      <c r="GO34" s="24">
        <f t="shared" si="316"/>
        <v>0</v>
      </c>
      <c r="GP34" s="710">
        <f>IF(C34="",0,alapadatok!$AN$11)</f>
        <v>176</v>
      </c>
      <c r="GQ34" s="19">
        <f t="shared" si="389"/>
        <v>-176</v>
      </c>
      <c r="GR34" s="907">
        <f t="shared" si="317"/>
        <v>0</v>
      </c>
      <c r="GS34" s="42"/>
      <c r="GT34" s="25">
        <f t="shared" si="390"/>
        <v>0</v>
      </c>
      <c r="GU34" s="24">
        <f t="shared" si="391"/>
        <v>0</v>
      </c>
      <c r="GV34" s="24">
        <f t="shared" si="392"/>
        <v>0</v>
      </c>
      <c r="GW34" s="24">
        <f t="shared" si="393"/>
        <v>0</v>
      </c>
      <c r="GX34" s="24">
        <f t="shared" si="394"/>
        <v>0</v>
      </c>
      <c r="GY34" s="24">
        <f t="shared" si="395"/>
        <v>0</v>
      </c>
      <c r="GZ34" s="24">
        <f t="shared" si="396"/>
        <v>0</v>
      </c>
      <c r="HA34" s="24">
        <f t="shared" si="397"/>
        <v>8</v>
      </c>
      <c r="HB34" s="24">
        <f t="shared" si="398"/>
        <v>0</v>
      </c>
      <c r="HC34" s="24">
        <f t="shared" si="399"/>
        <v>0</v>
      </c>
      <c r="HD34" s="24">
        <f t="shared" si="400"/>
        <v>344</v>
      </c>
      <c r="HE34" s="19">
        <f t="shared" si="401"/>
        <v>-344</v>
      </c>
      <c r="HF34" s="907">
        <f t="shared" si="324"/>
        <v>0</v>
      </c>
      <c r="HG34" s="41"/>
      <c r="HH34" s="709">
        <f>COUNTIF(beosztás!$LA36:$MD36,"DE")*8</f>
        <v>0</v>
      </c>
      <c r="HI34" s="710">
        <f>COUNTIF(beosztás!$LA36:$MD36,"DU")*8</f>
        <v>0</v>
      </c>
      <c r="HJ34" s="710">
        <f>COUNTIF(beosztás!$LA36:$MD36,"ÉJ")*8</f>
        <v>0</v>
      </c>
      <c r="HK34" s="710">
        <f>COUNTIF(beosztás!$LA36:$MD36,"N")*12</f>
        <v>0</v>
      </c>
      <c r="HL34" s="710">
        <f>COUNTIF(beosztás!$LA36:$MD36,"é")*12</f>
        <v>0</v>
      </c>
      <c r="HM34" s="710">
        <f>SUM(beosztás!$LA36:$MD36)</f>
        <v>0</v>
      </c>
      <c r="HN34" s="710">
        <f>COUNTIF(beosztás!$LA36:$MD36,"FÜ")*8</f>
        <v>8</v>
      </c>
      <c r="HO34" s="897">
        <f>(COUNTIF(beosztás!$LA36:$MD36,"SN")*12)+(COUNTIF(beosztás!$LA36:$MD36,"SDE")*8)+(COUNTIF(beosztás!$LA36:$MD36,"SDU")*8)+(COUNTIF(beosztás!$LA36:$MD36,"SÉ")*12)+(COUNTIF(beosztás!$LA36:$MD36,"SÉJ")*8)+(COUNTIF(beosztás!$LA36:$MD36,"S1")*1)+(COUNTIF(beosztás!$LA36:$MD36,"S2")*2)+(COUNTIF(beosztás!$LA36:$MD36,"S3")*3)+(COUNTIF(beosztás!$LA36:$MD36,"S4")*4)+(COUNTIF(beosztás!$LA36:$MD36,"S5")*5)+(COUNTIF(beosztás!$LA36:$MD36,"S6")*6)+(COUNTIF(beosztás!$LA36:$MD36,"S7")*7)+(COUNTIF(beosztás!$LA36:$MD36,"S8")*8)+(COUNTIF(beosztás!$LA36:$MD36,"S9")*9)+(COUNTIF(beosztás!$LA36:$MD36,"S10")*10)+(COUNTIF(beosztás!$LA36:$MD36,"S11")*11)+(COUNTIF(beosztás!$LA36:$MD36,"S12")*12)</f>
        <v>0</v>
      </c>
      <c r="HP34" s="710">
        <f>COUNTIF(beosztás!$LA36:$MD36,"BN")*12+COUNTIF(beosztás!$LA36:$MD36,"BÉ")*12+COUNTIF(beosztás!$LA36:$MD36,"BDE")*8+COUNTIF(beosztás!$LA36:$MD36,"BDU")*8+COUNTIF(beosztás!$LA36:$MD36,"BÉJ")*8+COUNTIF(beosztás!$LA36:$MD36,"B1")*1+COUNTIF(beosztás!$LA36:$MD36,"B2")*2+COUNTIF(beosztás!$LA36:$MD36,"B3")*3+COUNTIF(beosztás!$KZ36:$MC36,"B5")*5+COUNTIF(beosztás!$KZ36:$MC36,"B6")*6+COUNTIF(beosztás!$KZ36:$MC36,"B7")*7+COUNTIF(beosztás!$KZ36:$MC36,"B8")*8+COUNTIF(beosztás!$LA36:$MD36,"B9")*9+COUNTIF(beosztás!$LA36:$MD36,"B10")*10+COUNTIF(beosztás!$LA36:$MD36,"B11")*11+COUNTIF(beosztás!$LA36:$MD36,"B12")*12+COUNTIF(beosztás!$LA36:$MD36,"BP")*0</f>
        <v>0</v>
      </c>
      <c r="HQ34" s="24">
        <f t="shared" si="402"/>
        <v>0</v>
      </c>
      <c r="HR34" s="710">
        <f>IF(C34="",0,alapadatok!$AN$12)</f>
        <v>160</v>
      </c>
      <c r="HS34" s="19">
        <f t="shared" si="403"/>
        <v>-160</v>
      </c>
      <c r="HT34" s="907">
        <f t="shared" si="325"/>
        <v>0</v>
      </c>
      <c r="HU34" s="42"/>
      <c r="HV34" s="709">
        <f>COUNTIF(beosztás!$ME36:$NI36,"DE")*8</f>
        <v>0</v>
      </c>
      <c r="HW34" s="710">
        <f>COUNTIF(beosztás!$ME36:$NI36,"DU")*8</f>
        <v>0</v>
      </c>
      <c r="HX34" s="710">
        <f>COUNTIF(beosztás!$ME36:$NI36,"ÉJ")*8</f>
        <v>0</v>
      </c>
      <c r="HY34" s="710">
        <f>COUNTIF(beosztás!$ME36:$NI36,"N")*12</f>
        <v>0</v>
      </c>
      <c r="HZ34" s="710">
        <f>COUNTIF(beosztás!$ME36:$NI36,"É")*12</f>
        <v>0</v>
      </c>
      <c r="IA34" s="710">
        <f>SUM(beosztás!$ME36:$NI36)</f>
        <v>0</v>
      </c>
      <c r="IB34" s="710">
        <f>(COUNTIF(beosztás!$ME36:$NI36,"SN")*12)+(COUNTIF(beosztás!$ME36:$NI36,"SDE")*8)+(COUNTIF(beosztás!$ME36:$NI36,"SDU")*8)+(COUNTIF(beosztás!$ME36:$NI36,"SÉ")*12)+(COUNTIF(beosztás!$ME36:$NI36,"SÉJ")*8)+(COUNTIF(beosztás!$ME36:$NI36,"S1")*1)+(COUNTIF(beosztás!$ME36:$NI36,"S2")*2)+(COUNTIF(beosztás!$ME36:$NI36,"S3")*3)+(COUNTIF(beosztás!$ME36:$NI36,"S4")*4)+(COUNTIF(beosztás!$ME36:$NI36,"S5")*5)+(COUNTIF(beosztás!$ME36:$NI36,"S6")*6)+(COUNTIF(beosztás!$ME36:$NI36,"S7")*7)+(COUNTIF(beosztás!$ME36:$NI36,"S8")*8)+(COUNTIF(beosztás!$ME36:$NI36,"S9")*9)+(COUNTIF(beosztás!$ME36:$NI36,"S10")*10)+(COUNTIF(beosztás!$ME36:$NI36,"S11")*11)+(COUNTIF(beosztás!$ME36:$NI36,"S12")*12)</f>
        <v>0</v>
      </c>
      <c r="IC34" s="710">
        <f>COUNTIF(beosztás!$ME36:$NI36,"FÜ")*8</f>
        <v>16</v>
      </c>
      <c r="ID34" s="710">
        <f>COUNTIF(beosztás!$ME36:$NI36,"BN")*12+COUNTIF(beosztás!$ME36:$NI36,"BÉ")*12+COUNTIF(beosztás!$ME36:$NI36,"BDE")*8+COUNTIF(beosztás!$ME36:$NI36,"BDU")*8+COUNTIF(beosztás!$ME36:$NI36,"BÉJ")*8+COUNTIF(beosztás!$ME36:$NI36,"B1")*1+COUNTIF(beosztás!$ME36:$NI36,"B2")*2+COUNTIF(beosztás!$ME36:$NI36,"B3")*3+COUNTIF(beosztás!$ME36:$NI36,"B5")*5+COUNTIF(beosztás!$ME36:$NI36,"B6")*6+COUNTIF(beosztás!$ME36:$NI36,"B7")*7+COUNTIF(beosztás!$ME36:$NI36,"B8")*8+COUNTIF(beosztás!$ME36:$NI36,"B9")*9+COUNTIF(beosztás!$ME36:$NI36,"B10")*10+COUNTIF(beosztás!$ME36:$NI36,"B11")*11+COUNTIF(beosztás!$ME36:$NI36,"B12")*12+COUNTIF(beosztás!$ME36:$NI36,"BP")*0</f>
        <v>0</v>
      </c>
      <c r="IE34" s="24">
        <f t="shared" si="326"/>
        <v>0</v>
      </c>
      <c r="IF34" s="710">
        <f>IF(C34="",0,alapadatok!$AN$13)</f>
        <v>160</v>
      </c>
      <c r="IG34" s="19">
        <f t="shared" si="404"/>
        <v>-160</v>
      </c>
      <c r="IH34" s="741">
        <f t="shared" si="327"/>
        <v>0</v>
      </c>
      <c r="II34" s="42"/>
      <c r="IJ34" s="25">
        <f t="shared" si="405"/>
        <v>0</v>
      </c>
      <c r="IK34" s="24">
        <f t="shared" si="406"/>
        <v>0</v>
      </c>
      <c r="IL34" s="24">
        <f t="shared" si="407"/>
        <v>0</v>
      </c>
      <c r="IM34" s="24">
        <f t="shared" si="408"/>
        <v>0</v>
      </c>
      <c r="IN34" s="24">
        <f t="shared" si="409"/>
        <v>0</v>
      </c>
      <c r="IO34" s="24">
        <f t="shared" si="410"/>
        <v>0</v>
      </c>
      <c r="IP34" s="24">
        <f t="shared" si="411"/>
        <v>0</v>
      </c>
      <c r="IQ34" s="24">
        <f t="shared" si="412"/>
        <v>24</v>
      </c>
      <c r="IR34" s="24">
        <f t="shared" si="413"/>
        <v>0</v>
      </c>
      <c r="IS34" s="24">
        <f t="shared" si="414"/>
        <v>0</v>
      </c>
      <c r="IT34" s="24">
        <f t="shared" si="415"/>
        <v>320</v>
      </c>
      <c r="IU34" s="19">
        <f t="shared" si="416"/>
        <v>-320</v>
      </c>
      <c r="IV34" s="907">
        <f t="shared" si="334"/>
        <v>0</v>
      </c>
      <c r="IW34" s="43"/>
      <c r="JF34" s="21"/>
      <c r="JG34" s="21"/>
    </row>
    <row r="35" spans="1:267" hidden="1" x14ac:dyDescent="0.25">
      <c r="A35" s="13">
        <f>IF(beosztás!A37=0,"",beosztás!A37)</f>
        <v>19</v>
      </c>
      <c r="B35" s="10" t="str">
        <f>IF(beosztás!B37=0,"",beosztás!B37)</f>
        <v/>
      </c>
      <c r="C35" s="11" t="str">
        <f>IF(beosztás!C37=0,"",beosztás!C37)</f>
        <v/>
      </c>
      <c r="D35" s="12" t="str">
        <f>IF(beosztás!D37=0,"",beosztás!D37)</f>
        <v/>
      </c>
      <c r="E35" s="18"/>
      <c r="F35" s="709">
        <f>COUNTIF(beosztás!$I37:$AM37,"DE")*8</f>
        <v>0</v>
      </c>
      <c r="G35" s="710">
        <f>COUNTIF(beosztás!$I37:$AM37,"DU")*8</f>
        <v>0</v>
      </c>
      <c r="H35" s="710">
        <f>COUNTIF(beosztás!$I37:$AM37,"ÉJ")*8</f>
        <v>0</v>
      </c>
      <c r="I35" s="710">
        <f>COUNTIF(beosztás!$I37:$AM37,"N")*12</f>
        <v>0</v>
      </c>
      <c r="J35" s="710">
        <f>COUNTIF(beosztás!$I37:$AM37,"é")*12</f>
        <v>0</v>
      </c>
      <c r="K35" s="710">
        <f>SUM(beosztás!$I37:$AM37)</f>
        <v>0</v>
      </c>
      <c r="L35" s="710">
        <f>COUNTIF(beosztás!$I37:$AM37,"FÜ")*8</f>
        <v>0</v>
      </c>
      <c r="M35" s="710">
        <f>(COUNTIF(beosztás!$I37:$AM37,"SN")*12)+(COUNTIF(beosztás!$I37:$AM37,"SDE")*8)+(COUNTIF(beosztás!$I37:$AM37,"SDU")*8)+(COUNTIF(beosztás!$I37:$AM37,"S1")*1)+(COUNTIF(beosztás!$I37:$AM37,"S2")*2)+(COUNTIF(beosztás!$I37:$AM37,"S3")*3)+(COUNTIF(beosztás!$I37:$AM37,"S4")*4)+(COUNTIF(beosztás!$I37:$AM37,"S5")*5)+(COUNTIF(beosztás!$I37:$AM37,"S6")*6)+(COUNTIF(beosztás!$I37:$AM37,"S7")*7)+(COUNTIF(beosztás!$I37:$AM37,"S8")*8)+(COUNTIF(beosztás!$I37:$AM37,"S9")*9)+(COUNTIF(beosztás!$I37:$AM37,"S10")*10)+(COUNTIF(beosztás!$I37:$AM37,"S11")*11)+(COUNTIF(beosztás!$I37:$AM37,"S12")*12)+(COUNTIF(beosztás!$I37:$AM37,"SÉ")*12)+(COUNTIF(beosztás!$I37:$AM37,"SÉJ")*8)</f>
        <v>0</v>
      </c>
      <c r="N35" s="710">
        <f>COUNTIF(beosztás!$I37:$AM37,"BN")*12+COUNTIF(beosztás!$I37:$AM37,"BÉ")*12+COUNTIF(beosztás!$I37:$AM37,"BDE")*8+COUNTIF(beosztás!$I37:$AM37,"BDU")*8+COUNTIF(beosztás!$I37:$AM37,"BÉJ")*8+COUNTIF(beosztás!$I37:$AM37,"B1")*1+COUNTIF(beosztás!$I37:$AM37,"B2")*2+COUNTIF(beosztás!$I37:$AM37,"B3")*3+COUNTIF(beosztás!$I37:$AM37,"B5")*5+COUNTIF(beosztás!$I37:$AM37,"B6")*6+COUNTIF(beosztás!$I37:$AM37,"B7")*7+COUNTIF(beosztás!$I37:$AM37,"B8")*8+COUNTIF(beosztás!$I37:$AM37,"B9")*9+COUNTIF(beosztás!$I37:$AM37,"B10")*10+COUNTIF(beosztás!$I37:$AM37,"B11")*11+COUNTIF(beosztás!$I37:$AM37,"B12")*12+COUNTIF(beosztás!$I37:$AM37,"BP")*0</f>
        <v>0</v>
      </c>
      <c r="O35" s="24">
        <f t="shared" si="273"/>
        <v>0</v>
      </c>
      <c r="P35" s="710">
        <f>IF(C35="",0,alapadatok!$AN$2)</f>
        <v>0</v>
      </c>
      <c r="Q35" s="19">
        <f t="shared" si="335"/>
        <v>0</v>
      </c>
      <c r="R35" s="741">
        <f t="shared" si="274"/>
        <v>0</v>
      </c>
      <c r="S35" s="40"/>
      <c r="T35" s="709">
        <f>COUNTIF(beosztás!$AN37:$BO37,"DE")*8</f>
        <v>0</v>
      </c>
      <c r="U35" s="710">
        <f>COUNTIF(beosztás!$AN37:$BO37,"DU")*8</f>
        <v>0</v>
      </c>
      <c r="V35" s="710">
        <f>COUNTIF(beosztás!$AN37:$BO37,"ÉJ")*8</f>
        <v>0</v>
      </c>
      <c r="W35" s="710">
        <f>COUNTIF(beosztás!$AN37:$BO37,"N")*12</f>
        <v>0</v>
      </c>
      <c r="X35" s="710">
        <f>COUNTIF(beosztás!$AN37:$BO37,"É")*12</f>
        <v>0</v>
      </c>
      <c r="Y35" s="710">
        <f>SUM(beosztás!$AN37:$BO37)</f>
        <v>0</v>
      </c>
      <c r="Z35" s="710">
        <f>(COUNTIF(beosztás!$AN37:$BO37,"SN")*12)+(COUNTIF(beosztás!$AN37:$BO37,"SDE")*8)+(COUNTIF(beosztás!$AN37:$BO37,"SDU")*8)+(COUNTIF(beosztás!$AN37:$BO37,"SÉ")*12)+(COUNTIF(beosztás!$AN37:$BO37,"SÉJ")*8)+(COUNTIF(beosztás!$AN37:$BO37,"S1")*1)+(COUNTIF(beosztás!$AN37:$BO37,"S2")*2)+(COUNTIF(beosztás!$AN37:$BO37,"S3")*3)+(COUNTIF(beosztás!$AN37:$BO37,"S4")*4)+(COUNTIF(beosztás!$AN37:$BO37,"S5")*5)+(COUNTIF(beosztás!$AN37:$BO37,"S6")*6)+(COUNTIF(beosztás!$AN37:$BO37,"S7")*7)+(COUNTIF(beosztás!$AN37:$BO37,"S8")*8)+(COUNTIF(beosztás!$AN37:$BO37,"S9")*9)+(COUNTIF(beosztás!$AN37:$BO37,"S10")*10)+(COUNTIF(beosztás!$AN37:$BO37,"S11")*11)+(COUNTIF(beosztás!$AN37:$BO37,"S12")*12)</f>
        <v>0</v>
      </c>
      <c r="AA35" s="710">
        <f>COUNTIF(beosztás!$AN37:$BO37,"FÜ")*8</f>
        <v>0</v>
      </c>
      <c r="AB35" s="710">
        <f>COUNTIF(beosztás!$AN37:$BO37,"BN")*12+COUNTIF(beosztás!$AN37:$BO37,"BÉ")*12+COUNTIF(beosztás!$AN37:$BO37,"BDE")*8+COUNTIF(beosztás!$AN37:$BO37,"BDU")*8+COUNTIF(beosztás!$AN37:$BO37,"BÉJ")*8+COUNTIF(beosztás!$AN37:$BO37,"B1")*1+COUNTIF(beosztás!$AN37:$BO37,"B2")*2+COUNTIF(beosztás!$AN37:$BO37,"B3")*3+COUNTIF(beosztás!$AN37:$BO37,"B5")*5+COUNTIF(beosztás!$AN37:$BO37,"B6")*6+COUNTIF(beosztás!$AN37:$BO37,"B7")*7+COUNTIF(beosztás!$AN37:$BO37,"B8")*8+COUNTIF(beosztás!$AN37:$BO37,"B9")*9+COUNTIF(beosztás!$AN37:$BO37,"B10")*10+COUNTIF(beosztás!$AN37:$BO37,"B11")*11+COUNTIF(beosztás!$AN37:$BO37,"B12")*12+COUNTIF(beosztás!$AN37:$BO37,"BP")*0</f>
        <v>0</v>
      </c>
      <c r="AC35" s="24">
        <f t="shared" si="336"/>
        <v>0</v>
      </c>
      <c r="AD35" s="710">
        <f>IF(C35="",0,alapadatok!$AN$3)</f>
        <v>0</v>
      </c>
      <c r="AE35" s="19">
        <f t="shared" si="337"/>
        <v>0</v>
      </c>
      <c r="AF35" s="741">
        <f t="shared" si="275"/>
        <v>0</v>
      </c>
      <c r="AG35" s="40"/>
      <c r="AH35" s="25">
        <f t="shared" si="276"/>
        <v>0</v>
      </c>
      <c r="AI35" s="24">
        <f t="shared" si="277"/>
        <v>0</v>
      </c>
      <c r="AJ35" s="24">
        <f t="shared" si="278"/>
        <v>0</v>
      </c>
      <c r="AK35" s="24">
        <f t="shared" si="279"/>
        <v>0</v>
      </c>
      <c r="AL35" s="24">
        <f t="shared" si="280"/>
        <v>0</v>
      </c>
      <c r="AM35" s="24">
        <f t="shared" si="281"/>
        <v>0</v>
      </c>
      <c r="AN35" s="24">
        <f t="shared" si="282"/>
        <v>0</v>
      </c>
      <c r="AO35" s="24">
        <f t="shared" si="283"/>
        <v>0</v>
      </c>
      <c r="AP35" s="24">
        <f t="shared" si="338"/>
        <v>0</v>
      </c>
      <c r="AQ35" s="24">
        <f t="shared" si="339"/>
        <v>0</v>
      </c>
      <c r="AR35" s="24">
        <f t="shared" si="340"/>
        <v>0</v>
      </c>
      <c r="AS35" s="19">
        <f t="shared" si="341"/>
        <v>0</v>
      </c>
      <c r="AT35" s="741">
        <f t="shared" si="284"/>
        <v>0</v>
      </c>
      <c r="AU35" s="41"/>
      <c r="AV35" s="709">
        <f>COUNTIF(beosztás!$BP37:$CT37,"DE")*8</f>
        <v>0</v>
      </c>
      <c r="AW35" s="710">
        <f>COUNTIF(beosztás!$BP37:$CT37,"DU")*8</f>
        <v>0</v>
      </c>
      <c r="AX35" s="710">
        <f>COUNTIF(beosztás!$BP37:$CT37,"ÉJ")*8</f>
        <v>0</v>
      </c>
      <c r="AY35" s="710">
        <f>COUNTIF(beosztás!$BP37:$CT37,"N")*12</f>
        <v>0</v>
      </c>
      <c r="AZ35" s="710">
        <f>COUNTIF(beosztás!$BP37:$CT37,"é")*12</f>
        <v>0</v>
      </c>
      <c r="BA35" s="710">
        <f>SUM(beosztás!$BP37:$CT37)</f>
        <v>0</v>
      </c>
      <c r="BB35" s="710">
        <f>COUNTIF(beosztás!$BP37:$CT37,"FÜ")*8</f>
        <v>0</v>
      </c>
      <c r="BC35" s="897">
        <f>(COUNTIF(beosztás!$BP37:$CT37,"SN")*12)+(COUNTIF(beosztás!$BP37:$CT37,"SDE")*8)+(COUNTIF(beosztás!$BP37:$CT37,"SDU")*8)+(COUNTIF(beosztás!$BP37:$CT37,"SÉ")*12)+(COUNTIF(beosztás!$BP37:$CT37,"SÉJ")*8)+(COUNTIF(beosztás!$BP37:$CT37,"S1")*1)+(COUNTIF(beosztás!$BP37:$CT37,"S2")*2)+(COUNTIF(beosztás!$BP37:$CT37,"S3")*3)+(COUNTIF(beosztás!$BP37:$CT37,"S4")*4)+(COUNTIF(beosztás!$BP37:$CT37,"S5")*5)+(COUNTIF(beosztás!$BP37:$CT37,"S6")*6)+(COUNTIF(beosztás!$BP37:$CT37,"S7")*7)+(COUNTIF(beosztás!$BP37:$CT37,"S8")*8)+(COUNTIF(beosztás!$BP37:$CT37,"S9")*9)+(COUNTIF(beosztás!$BP37:$CT37,"S10")*10)+(COUNTIF(beosztás!$BP37:$CT37,"S11")*11)+(COUNTIF(beosztás!$BP37:$CT37,"S12")*12)</f>
        <v>8</v>
      </c>
      <c r="BD35" s="710">
        <f>COUNTIF(beosztás!$BP37:$CT37,"BN")*12+COUNTIF(beosztás!$BP37:$CT37,"BÉ")*12+COUNTIF(beosztás!$BP37:$CT37,"BDE")*8+COUNTIF(beosztás!$BP37:$CT37,"BDU")*8+COUNTIF(beosztás!$BP37:$CT37,"BÉJ")*8+COUNTIF(beosztás!$BP37:$CT37,"B1")*1+COUNTIF(beosztás!$BP37:$CT37,"B2")*2+COUNTIF(beosztás!$BP37:$CT37,"B3")*3+COUNTIF(beosztás!$BP37:$CT37,"B5")*5+COUNTIF(beosztás!$BP37:$CT37,"B6")*6+COUNTIF(beosztás!$BP37:$CT37,"B7")*7+COUNTIF(beosztás!$BP37:$CT37,"B8")*8+COUNTIF(beosztás!$BP37:$CT37,"B9")*9+COUNTIF(beosztás!$BP37:$CT37,"B10")*10+COUNTIF(beosztás!$BP37:$CT37,"B11")*11+COUNTIF(beosztás!$BP37:$CT37,"B12")*12+COUNTIF(beosztás!$BP37:$CT37,"BP")*0</f>
        <v>0</v>
      </c>
      <c r="BE35" s="24">
        <f t="shared" si="285"/>
        <v>8</v>
      </c>
      <c r="BF35" s="710">
        <f>IF(C35="",0,alapadatok!$AN$4)</f>
        <v>0</v>
      </c>
      <c r="BG35" s="19">
        <f t="shared" si="342"/>
        <v>8</v>
      </c>
      <c r="BH35" s="741">
        <f t="shared" si="286"/>
        <v>8</v>
      </c>
      <c r="BI35" s="40"/>
      <c r="BJ35" s="709">
        <f>COUNTIF(beosztás!$CU37:$DX37,"DE")*8</f>
        <v>0</v>
      </c>
      <c r="BK35" s="710">
        <f>COUNTIF(beosztás!$CU37:$DX37,"DU")*8</f>
        <v>0</v>
      </c>
      <c r="BL35" s="710">
        <f>COUNTIF(beosztás!$CU37:$DX37,"ÉJ")*8</f>
        <v>0</v>
      </c>
      <c r="BM35" s="710">
        <f>COUNTIF(beosztás!$CU37:$DX37,"N")*12</f>
        <v>0</v>
      </c>
      <c r="BN35" s="710">
        <f>COUNTIF(beosztás!$CU37:$DX37,"É")*12</f>
        <v>0</v>
      </c>
      <c r="BO35" s="710">
        <f>SUM(beosztás!$CU37:$DX37)</f>
        <v>0</v>
      </c>
      <c r="BP35" s="897">
        <f>(COUNTIF(beosztás!$CU37:$DX37,"SN")*12)+(COUNTIF(beosztás!$CU37:$DX37,"SDE")*8)+(COUNTIF(beosztás!$CU37:$DX37,"SDU")*8)+(COUNTIF(beosztás!$CU37:$DX37,"SÉ")*12)+(COUNTIF(beosztás!$CU37:$DX37,"SÉJ")*8)+(COUNTIF(beosztás!$CU37:$DX37,"S1")*1)+(COUNTIF(beosztás!$CU37:$DX37,"S2")*2)+(COUNTIF(beosztás!$CU37:$DX37,"S3")*3)+(COUNTIF(beosztás!$CU37:$DX37,"S4")*4)+(COUNTIF(beosztás!$CU37:$DX37,"S5")*5)+(COUNTIF(beosztás!$CU37:$DX37,"S6")*6)+(COUNTIF(beosztás!$CU37:$DX37,"S7")*7)+(COUNTIF(beosztás!$CU37:$DX37,"S8")*8)+(COUNTIF(beosztás!$CU37:$DX37,"S9")*9)+(COUNTIF(beosztás!$CU37:$DX37,"S10")*10)+(COUNTIF(beosztás!$CU37:$DX37,"S11")*11)+(COUNTIF(beosztás!$CU37:$DX37,"S12")*12)</f>
        <v>0</v>
      </c>
      <c r="BQ35" s="710">
        <f>COUNTIF(beosztás!$CU37:$DX37,"FÜ")*8</f>
        <v>0</v>
      </c>
      <c r="BR35" s="710">
        <f>COUNTIF(beosztás!$CU37:$DX37,"BN")*12+COUNTIF(beosztás!$CU37:$DX37,"BÉ")*12+COUNTIF(beosztás!$CU37:$DX37,"BDE")*8+COUNTIF(beosztás!$CU37:$DX37,"BDU")*8+COUNTIF(beosztás!$CU37:$DX37,"BÉJ")*8+COUNTIF(beosztás!$CU37:$DX37,"B1")*1+COUNTIF(beosztás!$CU37:$DX37,"B2")*2+COUNTIF(beosztás!$CU37:$DX37,"B3")*3+COUNTIF(beosztás!$CU37:$DX37,"B5")*5+COUNTIF(beosztás!$CU37:$DX37,"B6")*6+COUNTIF(beosztás!$CU37:$DX37,"B7")*7+COUNTIF(beosztás!$CU37:$DX37,"B8")*8+COUNTIF(beosztás!$CU37:$DX37,"B9")*9+COUNTIF(beosztás!$CU37:$DX37,"B10")*10+COUNTIF(beosztás!$CU37:$DX37,"B11")*11+COUNTIF(beosztás!$CU37:$DX37,"B12")*12+COUNTIF(beosztás!$CU37:$DX37,"BP")*0</f>
        <v>0</v>
      </c>
      <c r="BS35" s="24">
        <f t="shared" si="343"/>
        <v>0</v>
      </c>
      <c r="BT35" s="710">
        <f>IF(C35="",0,alapadatok!$AN$5)</f>
        <v>0</v>
      </c>
      <c r="BU35" s="19">
        <f t="shared" si="344"/>
        <v>0</v>
      </c>
      <c r="BV35" s="741">
        <f t="shared" si="287"/>
        <v>0</v>
      </c>
      <c r="BW35" s="40"/>
      <c r="BX35" s="25">
        <f t="shared" si="345"/>
        <v>0</v>
      </c>
      <c r="BY35" s="24">
        <f t="shared" si="346"/>
        <v>0</v>
      </c>
      <c r="BZ35" s="24">
        <f t="shared" si="347"/>
        <v>0</v>
      </c>
      <c r="CA35" s="24">
        <f t="shared" si="348"/>
        <v>0</v>
      </c>
      <c r="CB35" s="24">
        <f t="shared" si="349"/>
        <v>0</v>
      </c>
      <c r="CC35" s="24">
        <f t="shared" si="350"/>
        <v>0</v>
      </c>
      <c r="CD35" s="24">
        <f t="shared" si="351"/>
        <v>8</v>
      </c>
      <c r="CE35" s="24">
        <f t="shared" si="352"/>
        <v>0</v>
      </c>
      <c r="CF35" s="24">
        <f t="shared" si="353"/>
        <v>0</v>
      </c>
      <c r="CG35" s="24">
        <f t="shared" si="354"/>
        <v>8</v>
      </c>
      <c r="CH35" s="24">
        <f t="shared" si="355"/>
        <v>0</v>
      </c>
      <c r="CI35" s="19">
        <f t="shared" si="356"/>
        <v>8</v>
      </c>
      <c r="CJ35" s="741">
        <f t="shared" si="294"/>
        <v>8</v>
      </c>
      <c r="CK35" s="41"/>
      <c r="CL35" s="709">
        <f>COUNTIF(beosztás!$DY37:$FC37,"DE")*8</f>
        <v>0</v>
      </c>
      <c r="CM35" s="710">
        <f>COUNTIF(beosztás!$DY37:$FC37,"DU")*8</f>
        <v>0</v>
      </c>
      <c r="CN35" s="710">
        <f>COUNTIF(beosztás!$DY37:$FC37,"ÉJ")*8</f>
        <v>0</v>
      </c>
      <c r="CO35" s="710">
        <f>COUNTIF(beosztás!$DY37:$FC37,"N")*12</f>
        <v>0</v>
      </c>
      <c r="CP35" s="710">
        <f>COUNTIF(beosztás!$DY37:$FC37,"é")*12</f>
        <v>0</v>
      </c>
      <c r="CQ35" s="710">
        <f>SUM(beosztás!$DY37:$FC37)</f>
        <v>0</v>
      </c>
      <c r="CR35" s="710">
        <f>COUNTIF(beosztás!$DY37:$FC37,"FÜ")*8</f>
        <v>0</v>
      </c>
      <c r="CS35" s="897">
        <f>(COUNTIF(beosztás!$DY37:$FC37,"SN")*12)+(COUNTIF(beosztás!$DY37:$FC37,"SDE")*8)+(COUNTIF(beosztás!$DY37:$FC37,"SDU")*8)+(COUNTIF(beosztás!$DY37:$FC37,"SÉ")*12)+(COUNTIF(beosztás!$DY37:$FC37,"SÉJ")*8)+(COUNTIF(beosztás!$DY37:$FC37,"S1")*1)+(COUNTIF(beosztás!$DY37:$FC37,"S2")*2)+(COUNTIF(beosztás!$DY37:$FC37,"S3")*3)+(COUNTIF(beosztás!$DY37:$FC37,"S4")*4)+(COUNTIF(beosztás!$DY37:$FC37,"S5")*5)+(COUNTIF(beosztás!$DY37:$FC37,"S6")*6)+(COUNTIF(beosztás!$DY37:$FC37,"S7")*7)+(COUNTIF(beosztás!$DY37:$FC37,"S8")*8)+(COUNTIF(beosztás!$DY37:$FC37,"S9")*9)+(COUNTIF(beosztás!$DY37:$FC37,"S10")*10)+(COUNTIF(beosztás!$DY37:$FC37,"S11")*11)+(COUNTIF(beosztás!$DY37:$FC37,"S12")*12)</f>
        <v>0</v>
      </c>
      <c r="CT35" s="710">
        <f>COUNTIF(beosztás!$DY37:$FC37,"BN")*12+COUNTIF(beosztás!$DY37:$FC37,"BÉ")*12+COUNTIF(beosztás!$DY37:$FC37,"BDE")*8+COUNTIF(beosztás!$DY37:$FC37,"BDU")*8+COUNTIF(beosztás!$DY37:$FC37,"BÉJ")*8+COUNTIF(beosztás!$DY37:$FC37,"B1")*1+COUNTIF(beosztás!$DY37:$FC37,"B2")*2+COUNTIF(beosztás!$DY37:$FC37,"B3")*3+COUNTIF(beosztás!$DY37:$FC37,"B5")*5+COUNTIF(beosztás!$DY37:$FC37,"B6")*6+COUNTIF(beosztás!$DY37:$FC37,"B7")*7+COUNTIF(beosztás!$DY37:$FC37,"B8")*8+COUNTIF(beosztás!$DY37:$FC37,"B9")*9+COUNTIF(beosztás!$DY37:$FC37,"B10")*10+COUNTIF(beosztás!$DY37:$FC37,"B11")*11+COUNTIF(beosztás!$DY37:$FC37,"B12")*12+COUNTIF(beosztás!$DY37:$FC37,"BP")*0</f>
        <v>0</v>
      </c>
      <c r="CU35" s="24">
        <f t="shared" si="357"/>
        <v>0</v>
      </c>
      <c r="CV35" s="710">
        <f>IF(C35="",0,alapadatok!$AN$6)</f>
        <v>0</v>
      </c>
      <c r="CW35" s="19">
        <f t="shared" si="358"/>
        <v>0</v>
      </c>
      <c r="CX35" s="907">
        <f t="shared" si="295"/>
        <v>0</v>
      </c>
      <c r="CY35" s="40"/>
      <c r="CZ35" s="709">
        <f>COUNTIF(beosztás!$FD37:$GG37,"DE")*8</f>
        <v>0</v>
      </c>
      <c r="DA35" s="710">
        <f>COUNTIF(beosztás!$FD37:$GG37,"DU")*8</f>
        <v>0</v>
      </c>
      <c r="DB35" s="710">
        <f>COUNTIF(beosztás!$FD37:$GG37,"ÉJ")*8</f>
        <v>0</v>
      </c>
      <c r="DC35" s="710">
        <f>COUNTIF(beosztás!$FD37:$GG37,"N")*12</f>
        <v>0</v>
      </c>
      <c r="DD35" s="710">
        <f>COUNTIF(beosztás!$FD37:$GG37,"É")*12</f>
        <v>0</v>
      </c>
      <c r="DE35" s="710">
        <f>SUM(beosztás!$FD37:$GG37)</f>
        <v>0</v>
      </c>
      <c r="DF35" s="897">
        <f>(COUNTIF(beosztás!$FD37:$GG37,"SN")*12)+(COUNTIF(beosztás!$FD37:$GG37,"SDE")*8)+(COUNTIF(beosztás!$FD37:$GG37,"SDU")*8)+(COUNTIF(beosztás!$FD37:$GG37,"SÉ")*12)+(COUNTIF(beosztás!$FD37:$GG37,"SÉJ")*8)+(COUNTIF(beosztás!$FD37:$GG37,"S1")*1)+(COUNTIF(beosztás!$FD37:$GG37,"S2")*2)+(COUNTIF(beosztás!$FD37:$GG37,"S3")*3)+(COUNTIF(beosztás!$FD37:$GG37,"S4")*4)+(COUNTIF(beosztás!$FD37:$GG37,"S5")*5)+(COUNTIF(beosztás!$FD37:$GG37,"S6")*6)+(COUNTIF(beosztás!$FD37:$GG37,"S7")*7)+(COUNTIF(beosztás!$FD37:$GG37,"S8")*8)+(COUNTIF(beosztás!$FD37:$GG37,"S9")*9)+(COUNTIF(beosztás!$FD37:$GG37,"S10")*10)+(COUNTIF(beosztás!$FD37:$GG37,"S11")*11)+(COUNTIF(beosztás!$FD37:$GG37,"S12")*12)</f>
        <v>0</v>
      </c>
      <c r="DG35" s="710">
        <f>COUNTIF(beosztás!$FD37:$GG37,"FÜ")*8</f>
        <v>0</v>
      </c>
      <c r="DH35" s="710">
        <f>COUNTIF(beosztás!$FD37:$GG37,"BN")*12+COUNTIF(beosztás!$FD37:$GG37,"BÉ")*12+COUNTIF(beosztás!$FD37:$GG37,"BDE")*8+COUNTIF(beosztás!$FD37:$GG37,"BDU")*8+COUNTIF(beosztás!$FD37:$GG37,"BÉJ")*8+COUNTIF(beosztás!$FD37:$GG37,"B1")*1+COUNTIF(beosztás!$FD37:$GG37,"B2")*2+COUNTIF(beosztás!$FD37:$GG37,"B3")*3+COUNTIF(beosztás!$FD37:$GG37,"B5")*5+COUNTIF(beosztás!$FD37:$GG37,"B6")*6+COUNTIF(beosztás!$FD37:$GG37,"B7")*7+COUNTIF(beosztás!$FD37:$GG37,"B8")*8+COUNTIF(beosztás!$FD37:$GG37,"B9")*9+COUNTIF(beosztás!$FD37:$GG37,"B10")*10+COUNTIF(beosztás!$FD37:$GG37,"B11")*11+COUNTIF(beosztás!$FD37:$GG37,"B12")*12+COUNTIF(beosztás!$FD37:$GG37,"BP")*0</f>
        <v>0</v>
      </c>
      <c r="DI35" s="24">
        <f t="shared" si="296"/>
        <v>0</v>
      </c>
      <c r="DJ35" s="710">
        <f>IF(C35="",0,alapadatok!$AN$7)</f>
        <v>0</v>
      </c>
      <c r="DK35" s="19">
        <f t="shared" si="359"/>
        <v>0</v>
      </c>
      <c r="DL35" s="741">
        <f t="shared" si="297"/>
        <v>0</v>
      </c>
      <c r="DM35" s="40"/>
      <c r="DN35" s="25">
        <f t="shared" si="360"/>
        <v>0</v>
      </c>
      <c r="DO35" s="24">
        <f t="shared" si="361"/>
        <v>0</v>
      </c>
      <c r="DP35" s="24">
        <f t="shared" si="362"/>
        <v>0</v>
      </c>
      <c r="DQ35" s="24">
        <f t="shared" si="363"/>
        <v>0</v>
      </c>
      <c r="DR35" s="24">
        <f t="shared" si="364"/>
        <v>0</v>
      </c>
      <c r="DS35" s="24">
        <f t="shared" si="365"/>
        <v>0</v>
      </c>
      <c r="DT35" s="24">
        <f t="shared" si="366"/>
        <v>0</v>
      </c>
      <c r="DU35" s="24">
        <f t="shared" si="367"/>
        <v>0</v>
      </c>
      <c r="DV35" s="24">
        <f t="shared" si="368"/>
        <v>0</v>
      </c>
      <c r="DW35" s="24">
        <f t="shared" si="369"/>
        <v>0</v>
      </c>
      <c r="DX35" s="24">
        <f t="shared" si="370"/>
        <v>0</v>
      </c>
      <c r="DY35" s="19">
        <f t="shared" si="371"/>
        <v>0</v>
      </c>
      <c r="DZ35" s="907">
        <f t="shared" si="304"/>
        <v>0</v>
      </c>
      <c r="EA35" s="41"/>
      <c r="EB35" s="709">
        <f>COUNTIF(beosztás!$GH37:$HL37,"DE")*8</f>
        <v>0</v>
      </c>
      <c r="EC35" s="710">
        <f>COUNTIF(beosztás!$GH37:$HL37,"DU")*8</f>
        <v>0</v>
      </c>
      <c r="ED35" s="710">
        <f>COUNTIF(beosztás!$GH37:$HL37,"ÉJ")*8</f>
        <v>0</v>
      </c>
      <c r="EE35" s="710">
        <f>COUNTIF(beosztás!$GH37:$HL37,"N")*12</f>
        <v>0</v>
      </c>
      <c r="EF35" s="710">
        <f>COUNTIF(beosztás!$GH37:$HL37,"é")*12</f>
        <v>0</v>
      </c>
      <c r="EG35" s="710">
        <f>SUM(beosztás!$GH37:$HL37)</f>
        <v>0</v>
      </c>
      <c r="EH35" s="710">
        <f>COUNTIF(beosztás!$GH37:$HL37,"FÜ")*8</f>
        <v>0</v>
      </c>
      <c r="EI35" s="897">
        <f>(COUNTIF(beosztás!$GH37:$HL37,"SN")*12)+(COUNTIF(beosztás!$GH37:$HL37,"SDE")*8)+(COUNTIF(beosztás!$GH37:$HL37,"SDU")*8)+(COUNTIF(beosztás!$GH37:$HL37,"SÉ")*12)+(COUNTIF(beosztás!$GH37:$HL37,"SÉJ")*8)+(COUNTIF(beosztás!$GH37:$HL37,"S1")*1)+(COUNTIF(beosztás!$GH37:$HL37,"S2")*2)+(COUNTIF(beosztás!$GH37:$HL37,"S3")*3)+(COUNTIF(beosztás!$GH37:$HL37,"S4")*4)+(COUNTIF(beosztás!$GH37:$HL37,"S5")*5)+(COUNTIF(beosztás!$GH37:$HL37,"S6")*6)+(COUNTIF(beosztás!$GH37:$HL37,"S7")*7)+(COUNTIF(beosztás!$GH37:$HL37,"S8")*8)+(COUNTIF(beosztás!$GH37:$HL37,"S9")*9)+(COUNTIF(beosztás!$GH37:$HL37,"S10")*10)+(COUNTIF(beosztás!$GH37:$HL37,"S11")*11)+(COUNTIF(beosztás!$GH37:$HL37,"S12")*12)</f>
        <v>0</v>
      </c>
      <c r="EJ35" s="710">
        <f>COUNTIF(beosztás!$GH37:$HL37,"BN")*12+COUNTIF(beosztás!$GH37:$HL37,"BÉ")*12+COUNTIF(beosztás!$GH37:$HL37,"BDE")*8+COUNTIF(beosztás!$GH37:$HL37,"BDU")*8+COUNTIF(beosztás!$GH37:$HL37,"BÉJ")*8+COUNTIF(beosztás!$GH37:$HL37,"B1")*1+COUNTIF(beosztás!$GH37:$HL37,"B2")*2+COUNTIF(beosztás!$GH37:$HL37,"B3")*3+COUNTIF(beosztás!$GH37:$HL37,"B5")*5+COUNTIF(beosztás!$GH37:$HL37,"B6")*6+COUNTIF(beosztás!$GH37:$HL37,"B7")*7+COUNTIF(beosztás!$GH37:$HL37,"B8")*8+COUNTIF(beosztás!$GH37:$HL37,"B9")*9+COUNTIF(beosztás!$GH37:$HL37,"B10")*10+COUNTIF(beosztás!$GH37:$HL37,"B11")*11+COUNTIF(beosztás!$GH37:$HL37,"B12")*12+COUNTIF(beosztás!$GH37:$HL37,"BP")*0</f>
        <v>0</v>
      </c>
      <c r="EK35" s="24">
        <f t="shared" si="372"/>
        <v>0</v>
      </c>
      <c r="EL35" s="710">
        <f>IF(C35="",0,alapadatok!$AN$8)</f>
        <v>0</v>
      </c>
      <c r="EM35" s="19">
        <f t="shared" si="373"/>
        <v>0</v>
      </c>
      <c r="EN35" s="907">
        <f t="shared" si="305"/>
        <v>0</v>
      </c>
      <c r="EO35" s="40"/>
      <c r="EP35" s="709">
        <f>COUNTIF(beosztás!$HM37:$IQ37,"DE")*8</f>
        <v>0</v>
      </c>
      <c r="EQ35" s="710">
        <f>COUNTIF(beosztás!$HM37:$IQ37,"DU")*8</f>
        <v>0</v>
      </c>
      <c r="ER35" s="710">
        <f>COUNTIF(beosztás!$HM37:$IQ37,"ÉJ")*8</f>
        <v>0</v>
      </c>
      <c r="ES35" s="710">
        <f>COUNTIF(beosztás!$HM37:$IQ37,"N")*12</f>
        <v>0</v>
      </c>
      <c r="ET35" s="710">
        <f>COUNTIF(beosztás!$HM37:$IQ37,"É")*12</f>
        <v>0</v>
      </c>
      <c r="EU35" s="710">
        <f>SUM(beosztás!$HM37:$IQ37)</f>
        <v>0</v>
      </c>
      <c r="EV35" s="897">
        <f>(COUNTIF(beosztás!$HM37:$IQ37,"SN")*12)+(COUNTIF(beosztás!$HM37:$IQ37,"SDE")*8)+(COUNTIF(beosztás!$HM37:$IQ37,"SDU")*8)+(COUNTIF(beosztás!$HM37:$IQ37,"SÉ")*12)+(COUNTIF(beosztás!$HM37:$IQ37,"SÉJ")*8)+(COUNTIF(beosztás!$HM37:$IQ37,"S1")*1)+(COUNTIF(beosztás!$HM37:$IQ37,"S2")*2)+(COUNTIF(beosztás!$HM37:$IQ37,"S3")*3)+(COUNTIF(beosztás!$HM37:$IQ37,"S4")*4)+(COUNTIF(beosztás!$HM37:$IQ37,"S5")*5)+(COUNTIF(beosztás!$HM37:$IQ37,"S6")*6)+(COUNTIF(beosztás!$HM37:$IQ37,"S7")*7)+(COUNTIF(beosztás!$HM37:$IQ37,"S8")*8)+(COUNTIF(beosztás!$HM37:$IQ37,"S9")*9)+(COUNTIF(beosztás!$HM37:$IQ37,"S10")*10)+(COUNTIF(beosztás!$HM37:$IQ37,"S11")*11)+(COUNTIF(beosztás!$HM37:$IQ37,"S12")*12)</f>
        <v>0</v>
      </c>
      <c r="EW35" s="710">
        <f>COUNTIF(beosztás!$HM37:$IQ37,"FÜ")*8</f>
        <v>0</v>
      </c>
      <c r="EX35" s="710">
        <f>COUNTIF(beosztás!$HM37:$IQ37,"BN")*12+COUNTIF(beosztás!$HM37:$IQ37,"BÉ")*12+COUNTIF(beosztás!$HM37:$IQ37,"BDE")*8+COUNTIF(beosztás!$HM37:$IQ37,"BDU")*8+COUNTIF(beosztás!$HM37:$IQ37,"BÉJ")*8+COUNTIF(beosztás!$HM37:$IQ37,"B1")*1+COUNTIF(beosztás!$HM37:$IQ37,"B2")*2+COUNTIF(beosztás!$HM37:$IQ37,"B3")*3+COUNTIF(beosztás!$HM37:$IQ37,"B5")*5+COUNTIF(beosztás!$HM37:$IQ37,"B6")*6+COUNTIF(beosztás!$HM37:$IQ37,"B7")*7+COUNTIF(beosztás!$HM37:$IQ37,"B8")*8+COUNTIF(beosztás!$HM37:$IQ37,"B9")*9+COUNTIF(beosztás!$HM37:$IQ37,"B10")*10+COUNTIF(beosztás!$HM37:$IQ37,"B11")*11+COUNTIF(beosztás!$HM37:$IQ37,"B12")*12+COUNTIF(beosztás!$HM37:$IQ37,"BP")*0</f>
        <v>0</v>
      </c>
      <c r="EY35" s="24">
        <f t="shared" si="306"/>
        <v>0</v>
      </c>
      <c r="EZ35" s="710">
        <f>IF(C35="",0,alapadatok!$AN$9)</f>
        <v>0</v>
      </c>
      <c r="FA35" s="19">
        <f t="shared" si="374"/>
        <v>0</v>
      </c>
      <c r="FB35" s="907">
        <f t="shared" si="307"/>
        <v>0</v>
      </c>
      <c r="FC35" s="40"/>
      <c r="FD35" s="25">
        <f t="shared" si="375"/>
        <v>0</v>
      </c>
      <c r="FE35" s="24">
        <f t="shared" si="376"/>
        <v>0</v>
      </c>
      <c r="FF35" s="24">
        <f t="shared" si="377"/>
        <v>0</v>
      </c>
      <c r="FG35" s="24">
        <f t="shared" si="378"/>
        <v>0</v>
      </c>
      <c r="FH35" s="24">
        <f t="shared" si="379"/>
        <v>0</v>
      </c>
      <c r="FI35" s="24">
        <f t="shared" si="380"/>
        <v>0</v>
      </c>
      <c r="FJ35" s="24">
        <f t="shared" si="381"/>
        <v>0</v>
      </c>
      <c r="FK35" s="24">
        <f t="shared" si="382"/>
        <v>0</v>
      </c>
      <c r="FL35" s="24">
        <f t="shared" si="383"/>
        <v>0</v>
      </c>
      <c r="FM35" s="24">
        <f t="shared" si="384"/>
        <v>0</v>
      </c>
      <c r="FN35" s="24">
        <f t="shared" si="385"/>
        <v>0</v>
      </c>
      <c r="FO35" s="19">
        <f t="shared" si="386"/>
        <v>0</v>
      </c>
      <c r="FP35" s="907">
        <f t="shared" si="314"/>
        <v>0</v>
      </c>
      <c r="FQ35" s="41"/>
      <c r="FR35" s="709">
        <f>COUNTIF(beosztás!$IR37:$JU37,"DE")*8</f>
        <v>0</v>
      </c>
      <c r="FS35" s="710">
        <f>COUNTIF(beosztás!$IR37:$JU37,"DU")*8</f>
        <v>0</v>
      </c>
      <c r="FT35" s="710">
        <f>COUNTIF(beosztás!$IR37:$JU37,"ÉJ")*8</f>
        <v>0</v>
      </c>
      <c r="FU35" s="710">
        <f>COUNTIF(beosztás!$IR37:$JU37,"N")*12</f>
        <v>0</v>
      </c>
      <c r="FV35" s="710">
        <f>COUNTIF(beosztás!$IR37:$JU37,"é")*12</f>
        <v>0</v>
      </c>
      <c r="FW35" s="710">
        <f>SUM(beosztás!$IR37:$JU37)</f>
        <v>0</v>
      </c>
      <c r="FX35" s="710">
        <f>COUNTIF(beosztás!$IR37:$JU37,"FÜ")*8</f>
        <v>0</v>
      </c>
      <c r="FY35" s="897">
        <f>(COUNTIF(beosztás!$IR37:$JU37,"SN")*12)+(COUNTIF(beosztás!$IR37:$JU37,"SDE")*8)+(COUNTIF(beosztás!$IR37:$JU37,"SDU")*8)+(COUNTIF(beosztás!$IR37:$JU37,"SÉ")*12)+(COUNTIF(beosztás!$IR37:$JU37,"SÉJ")*8)+(COUNTIF(beosztás!$IR37:$JU37,"S1")*1)+(COUNTIF(beosztás!$IR37:$JU37,"S2")*2)+(COUNTIF(beosztás!$IR37:$JU37,"S3")*3)+(COUNTIF(beosztás!$IR37:$JU37,"S4")*4)+(COUNTIF(beosztás!$IR37:$JU37,"S5")*5)+(COUNTIF(beosztás!$IR37:$JU37,"S6")*6)+(COUNTIF(beosztás!$IR37:$JU37,"S7")*7)+(COUNTIF(beosztás!$IR37:$JU37,"S8")*8)+(COUNTIF(beosztás!$IR37:$JU37,"S9")*9)+(COUNTIF(beosztás!$IR37:$JU37,"S10")*10)+(COUNTIF(beosztás!$IR37:$JU37,"S11")*11)+(COUNTIF(beosztás!$IR37:$JU37,"S12")*12)</f>
        <v>0</v>
      </c>
      <c r="FZ35" s="710">
        <f>COUNTIF(beosztás!$IR37:$JU37,"BN")*12+COUNTIF(beosztás!$IR37:$JU37,"BÉ")*12+COUNTIF(beosztás!$IR37:$JU37,"BDE")*8+COUNTIF(beosztás!$IR37:$JU37,"BDU")*8+COUNTIF(beosztás!$IR37:$JU37,"BÉJ")*8+COUNTIF(beosztás!$IR37:$JU37,"B1")*1+COUNTIF(beosztás!$IR37:$JU37,"B2")*2+COUNTIF(beosztás!$IR37:$JU37,"B3")*3+COUNTIF(beosztás!$IR37:$JU37,"B5")*5+COUNTIF(beosztás!$IR37:$JU37,"B6")*6+COUNTIF(beosztás!$IR37:$JU37,"B7")*7+COUNTIF(beosztás!$IR37:$JU37,"B8")*8+COUNTIF(beosztás!$IR37:$JU37,"B9")*9+COUNTIF(beosztás!$IR37:$JU37,"B10")*10+COUNTIF(beosztás!$IR37:$JU37,"B11")*11+COUNTIF(beosztás!$IR37:$JU37,"B12")*12+COUNTIF(beosztás!$IR37:$JU37,"BP")*0</f>
        <v>0</v>
      </c>
      <c r="GA35" s="24">
        <f t="shared" si="387"/>
        <v>0</v>
      </c>
      <c r="GB35" s="710">
        <f>IF(C35="",0,alapadatok!$AN$10)</f>
        <v>0</v>
      </c>
      <c r="GC35" s="19">
        <f t="shared" si="388"/>
        <v>0</v>
      </c>
      <c r="GD35" s="907">
        <f t="shared" si="315"/>
        <v>0</v>
      </c>
      <c r="GE35" s="42"/>
      <c r="GF35" s="709">
        <f>COUNTIF(beosztás!$JV37:$KZ37,"DE")*8</f>
        <v>0</v>
      </c>
      <c r="GG35" s="710">
        <f>COUNTIF(beosztás!$JV37:$KZ37,"DU")*8</f>
        <v>0</v>
      </c>
      <c r="GH35" s="710">
        <f>COUNTIF(beosztás!$JV37:$KZ37,"ÉJ")*8</f>
        <v>0</v>
      </c>
      <c r="GI35" s="710">
        <f>COUNTIF(beosztás!$JV37:$KZ37,"N")*12</f>
        <v>0</v>
      </c>
      <c r="GJ35" s="710">
        <f>COUNTIF(beosztás!$JV37:$KZ37,"É")*12</f>
        <v>0</v>
      </c>
      <c r="GK35" s="710">
        <f>SUM(beosztás!$JV37:$KZ37)</f>
        <v>0</v>
      </c>
      <c r="GL35" s="897">
        <f>(COUNTIF(beosztás!$JV37:$KZ37,"SN")*12)+(COUNTIF(beosztás!$JV37:$KZ37,"SDE")*8)+(COUNTIF(beosztás!$JV37:$KZ37,"SDU")*8)+(COUNTIF(beosztás!$JV37:$KZ37,"SÉ")*12)+(COUNTIF(beosztás!$JV37:$KZ37,"SÉJ")*8)+(COUNTIF(beosztás!$JV37:$KZ37,"S1")*1)+(COUNTIF(beosztás!$JV37:$KZ37,"S2")*2)+(COUNTIF(beosztás!$JV37:$KZ37,"S3")*3)+(COUNTIF(beosztás!$JV37:$KZ37,"S4")*4)+(COUNTIF(beosztás!$JV37:$KZ37,"S5")*5)+(COUNTIF(beosztás!$JV37:$KZ37,"S6")*6)+(COUNTIF(beosztás!$JV37:$KZ37,"S7")*7)+(COUNTIF(beosztás!$JV37:$KZ37,"S8")*8)+(COUNTIF(beosztás!$JV37:$KZ37,"S9")*9)+(COUNTIF(beosztás!$JV37:$KZ37,"S10")*10)+(COUNTIF(beosztás!$JV37:$KZ37,"S11")*11)+(COUNTIF(beosztás!$JV37:$KZ37,"S12")*12)</f>
        <v>0</v>
      </c>
      <c r="GM35" s="710">
        <f>COUNTIF(beosztás!$JV37:$KZ37,"FÜ")*8</f>
        <v>0</v>
      </c>
      <c r="GN35" s="710">
        <f>COUNTIF(beosztás!$JV37:$KZ37,"BN")*12+COUNTIF(beosztás!$JV37:$KZ37,"BÉ")*12+COUNTIF(beosztás!$JV37:$KZ37,"BDE")*8+COUNTIF(beosztás!$JV37:$KZ37,"BDU")*8+COUNTIF(beosztás!$JV37:$KZ37,"BÉJ")*8+COUNTIF(beosztás!$JV37:$KZ37,"B1")*1+COUNTIF(beosztás!$JV37:$KZ37,"B2")*2+COUNTIF(beosztás!$JV37:$KZ37,"B3")*3+COUNTIF(beosztás!$JV37:$KZ37,"B5")*5+COUNTIF(beosztás!$JV37:$KZ37,"B6")*6+COUNTIF(beosztás!$JV37:$KZ37,"B7")*7+COUNTIF(beosztás!$JV37:$KZ37,"B8")*8+COUNTIF(beosztás!$JV37:$KZ37,"B9")*9+COUNTIF(beosztás!$JV37:$KZ37,"B10")*10+COUNTIF(beosztás!$JV37:$KZ37,"B11")*11+COUNTIF(beosztás!$JV37:$KZ37,"B12")*12+COUNTIF(beosztás!$JV37:$KZ37,"BP")*0</f>
        <v>0</v>
      </c>
      <c r="GO35" s="24">
        <f t="shared" si="316"/>
        <v>0</v>
      </c>
      <c r="GP35" s="710">
        <f>IF(C35="",0,alapadatok!$AN$11)</f>
        <v>0</v>
      </c>
      <c r="GQ35" s="19">
        <f t="shared" si="389"/>
        <v>0</v>
      </c>
      <c r="GR35" s="907">
        <f t="shared" si="317"/>
        <v>0</v>
      </c>
      <c r="GS35" s="42"/>
      <c r="GT35" s="25">
        <f t="shared" si="390"/>
        <v>0</v>
      </c>
      <c r="GU35" s="24">
        <f t="shared" si="391"/>
        <v>0</v>
      </c>
      <c r="GV35" s="24">
        <f t="shared" si="392"/>
        <v>0</v>
      </c>
      <c r="GW35" s="24">
        <f t="shared" si="393"/>
        <v>0</v>
      </c>
      <c r="GX35" s="24">
        <f t="shared" si="394"/>
        <v>0</v>
      </c>
      <c r="GY35" s="24">
        <f t="shared" si="395"/>
        <v>0</v>
      </c>
      <c r="GZ35" s="24">
        <f t="shared" si="396"/>
        <v>0</v>
      </c>
      <c r="HA35" s="24">
        <f t="shared" si="397"/>
        <v>0</v>
      </c>
      <c r="HB35" s="24">
        <f t="shared" si="398"/>
        <v>0</v>
      </c>
      <c r="HC35" s="24">
        <f t="shared" si="399"/>
        <v>0</v>
      </c>
      <c r="HD35" s="24">
        <f t="shared" si="400"/>
        <v>0</v>
      </c>
      <c r="HE35" s="19">
        <f t="shared" si="401"/>
        <v>0</v>
      </c>
      <c r="HF35" s="907">
        <f t="shared" si="324"/>
        <v>0</v>
      </c>
      <c r="HG35" s="41"/>
      <c r="HH35" s="709">
        <f>COUNTIF(beosztás!$LA37:$MD37,"DE")*8</f>
        <v>0</v>
      </c>
      <c r="HI35" s="710">
        <f>COUNTIF(beosztás!$LA37:$MD37,"DU")*8</f>
        <v>0</v>
      </c>
      <c r="HJ35" s="710">
        <f>COUNTIF(beosztás!$LA37:$MD37,"ÉJ")*8</f>
        <v>0</v>
      </c>
      <c r="HK35" s="710">
        <f>COUNTIF(beosztás!$LA37:$MD37,"N")*12</f>
        <v>0</v>
      </c>
      <c r="HL35" s="710">
        <f>COUNTIF(beosztás!$LA37:$MD37,"é")*12</f>
        <v>0</v>
      </c>
      <c r="HM35" s="710">
        <f>SUM(beosztás!$LA37:$MD37)</f>
        <v>0</v>
      </c>
      <c r="HN35" s="710">
        <f>COUNTIF(beosztás!$LA37:$MD37,"FÜ")*8</f>
        <v>0</v>
      </c>
      <c r="HO35" s="897">
        <f>(COUNTIF(beosztás!$LA37:$MD37,"SN")*12)+(COUNTIF(beosztás!$LA37:$MD37,"SDE")*8)+(COUNTIF(beosztás!$LA37:$MD37,"SDU")*8)+(COUNTIF(beosztás!$LA37:$MD37,"SÉ")*12)+(COUNTIF(beosztás!$LA37:$MD37,"SÉJ")*8)+(COUNTIF(beosztás!$LA37:$MD37,"S1")*1)+(COUNTIF(beosztás!$LA37:$MD37,"S2")*2)+(COUNTIF(beosztás!$LA37:$MD37,"S3")*3)+(COUNTIF(beosztás!$LA37:$MD37,"S4")*4)+(COUNTIF(beosztás!$LA37:$MD37,"S5")*5)+(COUNTIF(beosztás!$LA37:$MD37,"S6")*6)+(COUNTIF(beosztás!$LA37:$MD37,"S7")*7)+(COUNTIF(beosztás!$LA37:$MD37,"S8")*8)+(COUNTIF(beosztás!$LA37:$MD37,"S9")*9)+(COUNTIF(beosztás!$LA37:$MD37,"S10")*10)+(COUNTIF(beosztás!$LA37:$MD37,"S11")*11)+(COUNTIF(beosztás!$LA37:$MD37,"S12")*12)</f>
        <v>0</v>
      </c>
      <c r="HP35" s="710">
        <f>COUNTIF(beosztás!$LA37:$MD37,"BN")*12+COUNTIF(beosztás!$LA37:$MD37,"BÉ")*12+COUNTIF(beosztás!$LA37:$MD37,"BDE")*8+COUNTIF(beosztás!$LA37:$MD37,"BDU")*8+COUNTIF(beosztás!$LA37:$MD37,"BÉJ")*8+COUNTIF(beosztás!$LA37:$MD37,"B1")*1+COUNTIF(beosztás!$LA37:$MD37,"B2")*2+COUNTIF(beosztás!$LA37:$MD37,"B3")*3+COUNTIF(beosztás!$KZ37:$MC37,"B5")*5+COUNTIF(beosztás!$KZ37:$MC37,"B6")*6+COUNTIF(beosztás!$KZ37:$MC37,"B7")*7+COUNTIF(beosztás!$KZ37:$MC37,"B8")*8+COUNTIF(beosztás!$LA37:$MD37,"B9")*9+COUNTIF(beosztás!$LA37:$MD37,"B10")*10+COUNTIF(beosztás!$LA37:$MD37,"B11")*11+COUNTIF(beosztás!$LA37:$MD37,"B12")*12+COUNTIF(beosztás!$LA37:$MD37,"BP")*0</f>
        <v>0</v>
      </c>
      <c r="HQ35" s="24">
        <f t="shared" si="402"/>
        <v>0</v>
      </c>
      <c r="HR35" s="710">
        <f>IF(C35="",0,alapadatok!$AN$12)</f>
        <v>0</v>
      </c>
      <c r="HS35" s="19">
        <f t="shared" si="403"/>
        <v>0</v>
      </c>
      <c r="HT35" s="907">
        <f t="shared" si="325"/>
        <v>0</v>
      </c>
      <c r="HU35" s="42"/>
      <c r="HV35" s="709">
        <f>COUNTIF(beosztás!$ME37:$NI37,"DE")*8</f>
        <v>0</v>
      </c>
      <c r="HW35" s="710">
        <f>COUNTIF(beosztás!$ME37:$NI37,"DU")*8</f>
        <v>0</v>
      </c>
      <c r="HX35" s="710">
        <f>COUNTIF(beosztás!$ME37:$NI37,"ÉJ")*8</f>
        <v>0</v>
      </c>
      <c r="HY35" s="710">
        <f>COUNTIF(beosztás!$ME37:$NI37,"N")*12</f>
        <v>0</v>
      </c>
      <c r="HZ35" s="710">
        <f>COUNTIF(beosztás!$ME37:$NI37,"É")*12</f>
        <v>0</v>
      </c>
      <c r="IA35" s="710">
        <f>SUM(beosztás!$ME37:$NI37)</f>
        <v>0</v>
      </c>
      <c r="IB35" s="710">
        <f>(COUNTIF(beosztás!$ME37:$NI37,"SN")*12)+(COUNTIF(beosztás!$ME37:$NI37,"SDE")*8)+(COUNTIF(beosztás!$ME37:$NI37,"SDU")*8)+(COUNTIF(beosztás!$ME37:$NI37,"SÉ")*12)+(COUNTIF(beosztás!$ME37:$NI37,"SÉJ")*8)+(COUNTIF(beosztás!$ME37:$NI37,"S1")*1)+(COUNTIF(beosztás!$ME37:$NI37,"S2")*2)+(COUNTIF(beosztás!$ME37:$NI37,"S3")*3)+(COUNTIF(beosztás!$ME37:$NI37,"S4")*4)+(COUNTIF(beosztás!$ME37:$NI37,"S5")*5)+(COUNTIF(beosztás!$ME37:$NI37,"S6")*6)+(COUNTIF(beosztás!$ME37:$NI37,"S7")*7)+(COUNTIF(beosztás!$ME37:$NI37,"S8")*8)+(COUNTIF(beosztás!$ME37:$NI37,"S9")*9)+(COUNTIF(beosztás!$ME37:$NI37,"S10")*10)+(COUNTIF(beosztás!$ME37:$NI37,"S11")*11)+(COUNTIF(beosztás!$ME37:$NI37,"S12")*12)</f>
        <v>0</v>
      </c>
      <c r="IC35" s="710">
        <f>COUNTIF(beosztás!$ME37:$NI37,"FÜ")*8</f>
        <v>0</v>
      </c>
      <c r="ID35" s="710">
        <f>COUNTIF(beosztás!$ME37:$NI37,"BN")*12+COUNTIF(beosztás!$ME37:$NI37,"BÉ")*12+COUNTIF(beosztás!$ME37:$NI37,"BDE")*8+COUNTIF(beosztás!$ME37:$NI37,"BDU")*8+COUNTIF(beosztás!$ME37:$NI37,"BÉJ")*8+COUNTIF(beosztás!$ME37:$NI37,"B1")*1+COUNTIF(beosztás!$ME37:$NI37,"B2")*2+COUNTIF(beosztás!$ME37:$NI37,"B3")*3+COUNTIF(beosztás!$ME37:$NI37,"B5")*5+COUNTIF(beosztás!$ME37:$NI37,"B6")*6+COUNTIF(beosztás!$ME37:$NI37,"B7")*7+COUNTIF(beosztás!$ME37:$NI37,"B8")*8+COUNTIF(beosztás!$ME37:$NI37,"B9")*9+COUNTIF(beosztás!$ME37:$NI37,"B10")*10+COUNTIF(beosztás!$ME37:$NI37,"B11")*11+COUNTIF(beosztás!$ME37:$NI37,"B12")*12+COUNTIF(beosztás!$ME37:$NI37,"BP")*0</f>
        <v>0</v>
      </c>
      <c r="IE35" s="24">
        <f t="shared" si="326"/>
        <v>0</v>
      </c>
      <c r="IF35" s="710">
        <f>IF(C35="",0,alapadatok!$AN$13)</f>
        <v>0</v>
      </c>
      <c r="IG35" s="19">
        <f t="shared" si="404"/>
        <v>0</v>
      </c>
      <c r="IH35" s="741">
        <f t="shared" si="327"/>
        <v>0</v>
      </c>
      <c r="II35" s="42"/>
      <c r="IJ35" s="25">
        <f t="shared" si="405"/>
        <v>0</v>
      </c>
      <c r="IK35" s="24">
        <f t="shared" si="406"/>
        <v>0</v>
      </c>
      <c r="IL35" s="24">
        <f t="shared" si="407"/>
        <v>0</v>
      </c>
      <c r="IM35" s="24">
        <f t="shared" si="408"/>
        <v>0</v>
      </c>
      <c r="IN35" s="24">
        <f t="shared" si="409"/>
        <v>0</v>
      </c>
      <c r="IO35" s="24">
        <f t="shared" si="410"/>
        <v>0</v>
      </c>
      <c r="IP35" s="24">
        <f t="shared" si="411"/>
        <v>0</v>
      </c>
      <c r="IQ35" s="24">
        <f t="shared" si="412"/>
        <v>0</v>
      </c>
      <c r="IR35" s="24">
        <f t="shared" si="413"/>
        <v>0</v>
      </c>
      <c r="IS35" s="24">
        <f t="shared" si="414"/>
        <v>0</v>
      </c>
      <c r="IT35" s="24">
        <f t="shared" si="415"/>
        <v>0</v>
      </c>
      <c r="IU35" s="19">
        <f t="shared" si="416"/>
        <v>0</v>
      </c>
      <c r="IV35" s="907">
        <f t="shared" si="334"/>
        <v>0</v>
      </c>
      <c r="IW35" s="43"/>
      <c r="JF35" s="21"/>
      <c r="JG35" s="21"/>
    </row>
    <row r="36" spans="1:267" hidden="1" x14ac:dyDescent="0.25">
      <c r="A36" s="13">
        <f>IF(beosztás!A38=0,"",beosztás!A38)</f>
        <v>20</v>
      </c>
      <c r="B36" s="10" t="str">
        <f>IF(beosztás!B38=0,"",beosztás!B38)</f>
        <v/>
      </c>
      <c r="C36" s="11" t="str">
        <f>IF(beosztás!C38=0,"",beosztás!C38)</f>
        <v/>
      </c>
      <c r="D36" s="12" t="str">
        <f>IF(beosztás!D38=0,"",beosztás!D38)</f>
        <v/>
      </c>
      <c r="E36" s="18"/>
      <c r="F36" s="709">
        <f>COUNTIF(beosztás!$I38:$AM38,"DE")*8</f>
        <v>0</v>
      </c>
      <c r="G36" s="710">
        <f>COUNTIF(beosztás!$I38:$AM38,"DU")*8</f>
        <v>0</v>
      </c>
      <c r="H36" s="710">
        <f>COUNTIF(beosztás!$I38:$AM38,"ÉJ")*8</f>
        <v>0</v>
      </c>
      <c r="I36" s="710">
        <f>COUNTIF(beosztás!$I38:$AM38,"N")*12</f>
        <v>0</v>
      </c>
      <c r="J36" s="710">
        <f>COUNTIF(beosztás!$I38:$AM38,"é")*12</f>
        <v>0</v>
      </c>
      <c r="K36" s="710">
        <f>SUM(beosztás!$I38:$AM38)</f>
        <v>0</v>
      </c>
      <c r="L36" s="710">
        <f>COUNTIF(beosztás!$I38:$AM38,"FÜ")*8</f>
        <v>0</v>
      </c>
      <c r="M36" s="710">
        <f>(COUNTIF(beosztás!$I38:$AM38,"SN")*12)+(COUNTIF(beosztás!$I38:$AM38,"SDE")*8)+(COUNTIF(beosztás!$I38:$AM38,"SDU")*8)+(COUNTIF(beosztás!$I38:$AM38,"S1")*1)+(COUNTIF(beosztás!$I38:$AM38,"S2")*2)+(COUNTIF(beosztás!$I38:$AM38,"S3")*3)+(COUNTIF(beosztás!$I38:$AM38,"S4")*4)+(COUNTIF(beosztás!$I38:$AM38,"S5")*5)+(COUNTIF(beosztás!$I38:$AM38,"S6")*6)+(COUNTIF(beosztás!$I38:$AM38,"S7")*7)+(COUNTIF(beosztás!$I38:$AM38,"S8")*8)+(COUNTIF(beosztás!$I38:$AM38,"S9")*9)+(COUNTIF(beosztás!$I38:$AM38,"S10")*10)+(COUNTIF(beosztás!$I38:$AM38,"S11")*11)+(COUNTIF(beosztás!$I38:$AM38,"S12")*12)+(COUNTIF(beosztás!$I38:$AM38,"SÉ")*12)+(COUNTIF(beosztás!$I38:$AM38,"SÉJ")*8)</f>
        <v>0</v>
      </c>
      <c r="N36" s="710">
        <f>COUNTIF(beosztás!$I38:$AM38,"BN")*12+COUNTIF(beosztás!$I38:$AM38,"BÉ")*12+COUNTIF(beosztás!$I38:$AM38,"BDE")*8+COUNTIF(beosztás!$I38:$AM38,"BDU")*8+COUNTIF(beosztás!$I38:$AM38,"BÉJ")*8+COUNTIF(beosztás!$I38:$AM38,"B1")*1+COUNTIF(beosztás!$I38:$AM38,"B2")*2+COUNTIF(beosztás!$I38:$AM38,"B3")*3+COUNTIF(beosztás!$I38:$AM38,"B5")*5+COUNTIF(beosztás!$I38:$AM38,"B6")*6+COUNTIF(beosztás!$I38:$AM38,"B7")*7+COUNTIF(beosztás!$I38:$AM38,"B8")*8+COUNTIF(beosztás!$I38:$AM38,"B9")*9+COUNTIF(beosztás!$I38:$AM38,"B10")*10+COUNTIF(beosztás!$I38:$AM38,"B11")*11+COUNTIF(beosztás!$I38:$AM38,"B12")*12+COUNTIF(beosztás!$I38:$AM38,"BP")*0</f>
        <v>0</v>
      </c>
      <c r="O36" s="24">
        <f t="shared" si="273"/>
        <v>0</v>
      </c>
      <c r="P36" s="710">
        <f>IF(C36="",0,alapadatok!$AN$2)</f>
        <v>0</v>
      </c>
      <c r="Q36" s="19">
        <f t="shared" si="335"/>
        <v>0</v>
      </c>
      <c r="R36" s="741">
        <f t="shared" si="274"/>
        <v>0</v>
      </c>
      <c r="S36" s="40"/>
      <c r="T36" s="709">
        <f>COUNTIF(beosztás!$AN38:$BO38,"DE")*8</f>
        <v>0</v>
      </c>
      <c r="U36" s="710">
        <f>COUNTIF(beosztás!$AN38:$BO38,"DU")*8</f>
        <v>0</v>
      </c>
      <c r="V36" s="710">
        <f>COUNTIF(beosztás!$AN38:$BO38,"ÉJ")*8</f>
        <v>0</v>
      </c>
      <c r="W36" s="710">
        <f>COUNTIF(beosztás!$AN38:$BO38,"N")*12</f>
        <v>0</v>
      </c>
      <c r="X36" s="710">
        <f>COUNTIF(beosztás!$AN38:$BO38,"É")*12</f>
        <v>0</v>
      </c>
      <c r="Y36" s="710">
        <f>SUM(beosztás!$AN38:$BO38)</f>
        <v>0</v>
      </c>
      <c r="Z36" s="710">
        <f>(COUNTIF(beosztás!$AN38:$BO38,"SN")*12)+(COUNTIF(beosztás!$AN38:$BO38,"SDE")*8)+(COUNTIF(beosztás!$AN38:$BO38,"SDU")*8)+(COUNTIF(beosztás!$AN38:$BO38,"SÉ")*12)+(COUNTIF(beosztás!$AN38:$BO38,"SÉJ")*8)+(COUNTIF(beosztás!$AN38:$BO38,"S1")*1)+(COUNTIF(beosztás!$AN38:$BO38,"S2")*2)+(COUNTIF(beosztás!$AN38:$BO38,"S3")*3)+(COUNTIF(beosztás!$AN38:$BO38,"S4")*4)+(COUNTIF(beosztás!$AN38:$BO38,"S5")*5)+(COUNTIF(beosztás!$AN38:$BO38,"S6")*6)+(COUNTIF(beosztás!$AN38:$BO38,"S7")*7)+(COUNTIF(beosztás!$AN38:$BO38,"S8")*8)+(COUNTIF(beosztás!$AN38:$BO38,"S9")*9)+(COUNTIF(beosztás!$AN38:$BO38,"S10")*10)+(COUNTIF(beosztás!$AN38:$BO38,"S11")*11)+(COUNTIF(beosztás!$AN38:$BO38,"S12")*12)</f>
        <v>0</v>
      </c>
      <c r="AA36" s="710">
        <f>COUNTIF(beosztás!$AN38:$BO38,"FÜ")*8</f>
        <v>0</v>
      </c>
      <c r="AB36" s="710">
        <f>COUNTIF(beosztás!$AN38:$BO38,"BN")*12+COUNTIF(beosztás!$AN38:$BO38,"BÉ")*12+COUNTIF(beosztás!$AN38:$BO38,"BDE")*8+COUNTIF(beosztás!$AN38:$BO38,"BDU")*8+COUNTIF(beosztás!$AN38:$BO38,"BÉJ")*8+COUNTIF(beosztás!$AN38:$BO38,"B1")*1+COUNTIF(beosztás!$AN38:$BO38,"B2")*2+COUNTIF(beosztás!$AN38:$BO38,"B3")*3+COUNTIF(beosztás!$AN38:$BO38,"B5")*5+COUNTIF(beosztás!$AN38:$BO38,"B6")*6+COUNTIF(beosztás!$AN38:$BO38,"B7")*7+COUNTIF(beosztás!$AN38:$BO38,"B8")*8+COUNTIF(beosztás!$AN38:$BO38,"B9")*9+COUNTIF(beosztás!$AN38:$BO38,"B10")*10+COUNTIF(beosztás!$AN38:$BO38,"B11")*11+COUNTIF(beosztás!$AN38:$BO38,"B12")*12+COUNTIF(beosztás!$AN38:$BO38,"BP")*0</f>
        <v>0</v>
      </c>
      <c r="AC36" s="24">
        <f t="shared" si="336"/>
        <v>0</v>
      </c>
      <c r="AD36" s="710">
        <f>IF(C36="",0,alapadatok!$AN$3)</f>
        <v>0</v>
      </c>
      <c r="AE36" s="19">
        <f t="shared" si="337"/>
        <v>0</v>
      </c>
      <c r="AF36" s="741">
        <f t="shared" si="275"/>
        <v>0</v>
      </c>
      <c r="AG36" s="40"/>
      <c r="AH36" s="25">
        <f t="shared" si="276"/>
        <v>0</v>
      </c>
      <c r="AI36" s="24">
        <f t="shared" si="277"/>
        <v>0</v>
      </c>
      <c r="AJ36" s="24">
        <f t="shared" si="278"/>
        <v>0</v>
      </c>
      <c r="AK36" s="24">
        <f t="shared" si="279"/>
        <v>0</v>
      </c>
      <c r="AL36" s="24">
        <f t="shared" si="280"/>
        <v>0</v>
      </c>
      <c r="AM36" s="24">
        <f t="shared" si="281"/>
        <v>0</v>
      </c>
      <c r="AN36" s="24">
        <f t="shared" si="282"/>
        <v>0</v>
      </c>
      <c r="AO36" s="24">
        <f t="shared" si="283"/>
        <v>0</v>
      </c>
      <c r="AP36" s="24">
        <f t="shared" si="338"/>
        <v>0</v>
      </c>
      <c r="AQ36" s="24">
        <f t="shared" si="339"/>
        <v>0</v>
      </c>
      <c r="AR36" s="24">
        <f t="shared" si="340"/>
        <v>0</v>
      </c>
      <c r="AS36" s="19">
        <f t="shared" si="341"/>
        <v>0</v>
      </c>
      <c r="AT36" s="741">
        <f t="shared" si="284"/>
        <v>0</v>
      </c>
      <c r="AU36" s="41"/>
      <c r="AV36" s="709">
        <f>COUNTIF(beosztás!$BP38:$CT38,"DE")*8</f>
        <v>0</v>
      </c>
      <c r="AW36" s="710">
        <f>COUNTIF(beosztás!$BP38:$CT38,"DU")*8</f>
        <v>0</v>
      </c>
      <c r="AX36" s="710">
        <f>COUNTIF(beosztás!$BP38:$CT38,"ÉJ")*8</f>
        <v>0</v>
      </c>
      <c r="AY36" s="710">
        <f>COUNTIF(beosztás!$BP38:$CT38,"N")*12</f>
        <v>0</v>
      </c>
      <c r="AZ36" s="710">
        <f>COUNTIF(beosztás!$BP38:$CT38,"é")*12</f>
        <v>0</v>
      </c>
      <c r="BA36" s="710">
        <f>SUM(beosztás!$BP38:$CT38)</f>
        <v>0</v>
      </c>
      <c r="BB36" s="710">
        <f>COUNTIF(beosztás!$BP38:$CT38,"FÜ")*8</f>
        <v>0</v>
      </c>
      <c r="BC36" s="897">
        <f>(COUNTIF(beosztás!$BP38:$CT38,"SN")*12)+(COUNTIF(beosztás!$BP38:$CT38,"SDE")*8)+(COUNTIF(beosztás!$BP38:$CT38,"SDU")*8)+(COUNTIF(beosztás!$BP38:$CT38,"SÉ")*12)+(COUNTIF(beosztás!$BP38:$CT38,"SÉJ")*8)+(COUNTIF(beosztás!$BP38:$CT38,"S1")*1)+(COUNTIF(beosztás!$BP38:$CT38,"S2")*2)+(COUNTIF(beosztás!$BP38:$CT38,"S3")*3)+(COUNTIF(beosztás!$BP38:$CT38,"S4")*4)+(COUNTIF(beosztás!$BP38:$CT38,"S5")*5)+(COUNTIF(beosztás!$BP38:$CT38,"S6")*6)+(COUNTIF(beosztás!$BP38:$CT38,"S7")*7)+(COUNTIF(beosztás!$BP38:$CT38,"S8")*8)+(COUNTIF(beosztás!$BP38:$CT38,"S9")*9)+(COUNTIF(beosztás!$BP38:$CT38,"S10")*10)+(COUNTIF(beosztás!$BP38:$CT38,"S11")*11)+(COUNTIF(beosztás!$BP38:$CT38,"S12")*12)</f>
        <v>8</v>
      </c>
      <c r="BD36" s="710">
        <f>COUNTIF(beosztás!$BP38:$CT38,"BN")*12+COUNTIF(beosztás!$BP38:$CT38,"BÉ")*12+COUNTIF(beosztás!$BP38:$CT38,"BDE")*8+COUNTIF(beosztás!$BP38:$CT38,"BDU")*8+COUNTIF(beosztás!$BP38:$CT38,"BÉJ")*8+COUNTIF(beosztás!$BP38:$CT38,"B1")*1+COUNTIF(beosztás!$BP38:$CT38,"B2")*2+COUNTIF(beosztás!$BP38:$CT38,"B3")*3+COUNTIF(beosztás!$BP38:$CT38,"B5")*5+COUNTIF(beosztás!$BP38:$CT38,"B6")*6+COUNTIF(beosztás!$BP38:$CT38,"B7")*7+COUNTIF(beosztás!$BP38:$CT38,"B8")*8+COUNTIF(beosztás!$BP38:$CT38,"B9")*9+COUNTIF(beosztás!$BP38:$CT38,"B10")*10+COUNTIF(beosztás!$BP38:$CT38,"B11")*11+COUNTIF(beosztás!$BP38:$CT38,"B12")*12+COUNTIF(beosztás!$BP38:$CT38,"BP")*0</f>
        <v>0</v>
      </c>
      <c r="BE36" s="24">
        <f t="shared" si="285"/>
        <v>8</v>
      </c>
      <c r="BF36" s="710">
        <f>IF(C36="",0,alapadatok!$AN$4)</f>
        <v>0</v>
      </c>
      <c r="BG36" s="19">
        <f t="shared" si="342"/>
        <v>8</v>
      </c>
      <c r="BH36" s="741">
        <f t="shared" si="286"/>
        <v>8</v>
      </c>
      <c r="BI36" s="40"/>
      <c r="BJ36" s="709">
        <f>COUNTIF(beosztás!$CU38:$DX38,"DE")*8</f>
        <v>0</v>
      </c>
      <c r="BK36" s="710">
        <f>COUNTIF(beosztás!$CU38:$DX38,"DU")*8</f>
        <v>0</v>
      </c>
      <c r="BL36" s="710">
        <f>COUNTIF(beosztás!$CU38:$DX38,"ÉJ")*8</f>
        <v>0</v>
      </c>
      <c r="BM36" s="710">
        <f>COUNTIF(beosztás!$CU38:$DX38,"N")*12</f>
        <v>0</v>
      </c>
      <c r="BN36" s="710">
        <f>COUNTIF(beosztás!$CU38:$DX38,"É")*12</f>
        <v>0</v>
      </c>
      <c r="BO36" s="710">
        <f>SUM(beosztás!$CU38:$DX38)</f>
        <v>0</v>
      </c>
      <c r="BP36" s="897">
        <f>(COUNTIF(beosztás!$CU38:$DX38,"SN")*12)+(COUNTIF(beosztás!$CU38:$DX38,"SDE")*8)+(COUNTIF(beosztás!$CU38:$DX38,"SDU")*8)+(COUNTIF(beosztás!$CU38:$DX38,"SÉ")*12)+(COUNTIF(beosztás!$CU38:$DX38,"SÉJ")*8)+(COUNTIF(beosztás!$CU38:$DX38,"S1")*1)+(COUNTIF(beosztás!$CU38:$DX38,"S2")*2)+(COUNTIF(beosztás!$CU38:$DX38,"S3")*3)+(COUNTIF(beosztás!$CU38:$DX38,"S4")*4)+(COUNTIF(beosztás!$CU38:$DX38,"S5")*5)+(COUNTIF(beosztás!$CU38:$DX38,"S6")*6)+(COUNTIF(beosztás!$CU38:$DX38,"S7")*7)+(COUNTIF(beosztás!$CU38:$DX38,"S8")*8)+(COUNTIF(beosztás!$CU38:$DX38,"S9")*9)+(COUNTIF(beosztás!$CU38:$DX38,"S10")*10)+(COUNTIF(beosztás!$CU38:$DX38,"S11")*11)+(COUNTIF(beosztás!$CU38:$DX38,"S12")*12)</f>
        <v>0</v>
      </c>
      <c r="BQ36" s="710">
        <f>COUNTIF(beosztás!$CU38:$DX38,"FÜ")*8</f>
        <v>0</v>
      </c>
      <c r="BR36" s="710">
        <f>COUNTIF(beosztás!$CU38:$DX38,"BN")*12+COUNTIF(beosztás!$CU38:$DX38,"BÉ")*12+COUNTIF(beosztás!$CU38:$DX38,"BDE")*8+COUNTIF(beosztás!$CU38:$DX38,"BDU")*8+COUNTIF(beosztás!$CU38:$DX38,"BÉJ")*8+COUNTIF(beosztás!$CU38:$DX38,"B1")*1+COUNTIF(beosztás!$CU38:$DX38,"B2")*2+COUNTIF(beosztás!$CU38:$DX38,"B3")*3+COUNTIF(beosztás!$CU38:$DX38,"B5")*5+COUNTIF(beosztás!$CU38:$DX38,"B6")*6+COUNTIF(beosztás!$CU38:$DX38,"B7")*7+COUNTIF(beosztás!$CU38:$DX38,"B8")*8+COUNTIF(beosztás!$CU38:$DX38,"B9")*9+COUNTIF(beosztás!$CU38:$DX38,"B10")*10+COUNTIF(beosztás!$CU38:$DX38,"B11")*11+COUNTIF(beosztás!$CU38:$DX38,"B12")*12+COUNTIF(beosztás!$CU38:$DX38,"BP")*0</f>
        <v>0</v>
      </c>
      <c r="BS36" s="24">
        <f t="shared" si="343"/>
        <v>0</v>
      </c>
      <c r="BT36" s="710">
        <f>IF(C36="",0,alapadatok!$AN$5)</f>
        <v>0</v>
      </c>
      <c r="BU36" s="19">
        <f t="shared" si="344"/>
        <v>0</v>
      </c>
      <c r="BV36" s="741">
        <f t="shared" si="287"/>
        <v>0</v>
      </c>
      <c r="BW36" s="40"/>
      <c r="BX36" s="25">
        <f t="shared" si="345"/>
        <v>0</v>
      </c>
      <c r="BY36" s="24">
        <f t="shared" si="346"/>
        <v>0</v>
      </c>
      <c r="BZ36" s="24">
        <f t="shared" si="347"/>
        <v>0</v>
      </c>
      <c r="CA36" s="24">
        <f t="shared" si="348"/>
        <v>0</v>
      </c>
      <c r="CB36" s="24">
        <f t="shared" si="349"/>
        <v>0</v>
      </c>
      <c r="CC36" s="24">
        <f t="shared" si="350"/>
        <v>0</v>
      </c>
      <c r="CD36" s="24">
        <f t="shared" si="351"/>
        <v>8</v>
      </c>
      <c r="CE36" s="24">
        <f t="shared" si="352"/>
        <v>0</v>
      </c>
      <c r="CF36" s="24">
        <f t="shared" si="353"/>
        <v>0</v>
      </c>
      <c r="CG36" s="24">
        <f t="shared" si="354"/>
        <v>8</v>
      </c>
      <c r="CH36" s="24">
        <f t="shared" si="355"/>
        <v>0</v>
      </c>
      <c r="CI36" s="19">
        <f t="shared" si="356"/>
        <v>8</v>
      </c>
      <c r="CJ36" s="741">
        <f t="shared" si="294"/>
        <v>8</v>
      </c>
      <c r="CK36" s="41"/>
      <c r="CL36" s="709">
        <f>COUNTIF(beosztás!$DY38:$FC38,"DE")*8</f>
        <v>0</v>
      </c>
      <c r="CM36" s="710">
        <f>COUNTIF(beosztás!$DY38:$FC38,"DU")*8</f>
        <v>0</v>
      </c>
      <c r="CN36" s="710">
        <f>COUNTIF(beosztás!$DY38:$FC38,"ÉJ")*8</f>
        <v>0</v>
      </c>
      <c r="CO36" s="710">
        <f>COUNTIF(beosztás!$DY38:$FC38,"N")*12</f>
        <v>0</v>
      </c>
      <c r="CP36" s="710">
        <f>COUNTIF(beosztás!$DY38:$FC38,"é")*12</f>
        <v>0</v>
      </c>
      <c r="CQ36" s="710">
        <f>SUM(beosztás!$DY38:$FC38)</f>
        <v>0</v>
      </c>
      <c r="CR36" s="710">
        <f>COUNTIF(beosztás!$DY38:$FC38,"FÜ")*8</f>
        <v>0</v>
      </c>
      <c r="CS36" s="897">
        <f>(COUNTIF(beosztás!$DY38:$FC38,"SN")*12)+(COUNTIF(beosztás!$DY38:$FC38,"SDE")*8)+(COUNTIF(beosztás!$DY38:$FC38,"SDU")*8)+(COUNTIF(beosztás!$DY38:$FC38,"SÉ")*12)+(COUNTIF(beosztás!$DY38:$FC38,"SÉJ")*8)+(COUNTIF(beosztás!$DY38:$FC38,"S1")*1)+(COUNTIF(beosztás!$DY38:$FC38,"S2")*2)+(COUNTIF(beosztás!$DY38:$FC38,"S3")*3)+(COUNTIF(beosztás!$DY38:$FC38,"S4")*4)+(COUNTIF(beosztás!$DY38:$FC38,"S5")*5)+(COUNTIF(beosztás!$DY38:$FC38,"S6")*6)+(COUNTIF(beosztás!$DY38:$FC38,"S7")*7)+(COUNTIF(beosztás!$DY38:$FC38,"S8")*8)+(COUNTIF(beosztás!$DY38:$FC38,"S9")*9)+(COUNTIF(beosztás!$DY38:$FC38,"S10")*10)+(COUNTIF(beosztás!$DY38:$FC38,"S11")*11)+(COUNTIF(beosztás!$DY38:$FC38,"S12")*12)</f>
        <v>0</v>
      </c>
      <c r="CT36" s="710">
        <f>COUNTIF(beosztás!$DY38:$FC38,"BN")*12+COUNTIF(beosztás!$DY38:$FC38,"BÉ")*12+COUNTIF(beosztás!$DY38:$FC38,"BDE")*8+COUNTIF(beosztás!$DY38:$FC38,"BDU")*8+COUNTIF(beosztás!$DY38:$FC38,"BÉJ")*8+COUNTIF(beosztás!$DY38:$FC38,"B1")*1+COUNTIF(beosztás!$DY38:$FC38,"B2")*2+COUNTIF(beosztás!$DY38:$FC38,"B3")*3+COUNTIF(beosztás!$DY38:$FC38,"B5")*5+COUNTIF(beosztás!$DY38:$FC38,"B6")*6+COUNTIF(beosztás!$DY38:$FC38,"B7")*7+COUNTIF(beosztás!$DY38:$FC38,"B8")*8+COUNTIF(beosztás!$DY38:$FC38,"B9")*9+COUNTIF(beosztás!$DY38:$FC38,"B10")*10+COUNTIF(beosztás!$DY38:$FC38,"B11")*11+COUNTIF(beosztás!$DY38:$FC38,"B12")*12+COUNTIF(beosztás!$DY38:$FC38,"BP")*0</f>
        <v>0</v>
      </c>
      <c r="CU36" s="24">
        <f t="shared" si="357"/>
        <v>0</v>
      </c>
      <c r="CV36" s="710">
        <f>IF(C36="",0,alapadatok!$AN$6)</f>
        <v>0</v>
      </c>
      <c r="CW36" s="19">
        <f t="shared" si="358"/>
        <v>0</v>
      </c>
      <c r="CX36" s="907">
        <f t="shared" si="295"/>
        <v>0</v>
      </c>
      <c r="CY36" s="40"/>
      <c r="CZ36" s="709">
        <f>COUNTIF(beosztás!$FD38:$GG38,"DE")*8</f>
        <v>0</v>
      </c>
      <c r="DA36" s="710">
        <f>COUNTIF(beosztás!$FD38:$GG38,"DU")*8</f>
        <v>0</v>
      </c>
      <c r="DB36" s="710">
        <f>COUNTIF(beosztás!$FD38:$GG38,"ÉJ")*8</f>
        <v>0</v>
      </c>
      <c r="DC36" s="710">
        <f>COUNTIF(beosztás!$FD38:$GG38,"N")*12</f>
        <v>0</v>
      </c>
      <c r="DD36" s="710">
        <f>COUNTIF(beosztás!$FD38:$GG38,"É")*12</f>
        <v>0</v>
      </c>
      <c r="DE36" s="710">
        <f>SUM(beosztás!$FD38:$GG38)</f>
        <v>0</v>
      </c>
      <c r="DF36" s="897">
        <f>(COUNTIF(beosztás!$FD38:$GG38,"SN")*12)+(COUNTIF(beosztás!$FD38:$GG38,"SDE")*8)+(COUNTIF(beosztás!$FD38:$GG38,"SDU")*8)+(COUNTIF(beosztás!$FD38:$GG38,"SÉ")*12)+(COUNTIF(beosztás!$FD38:$GG38,"SÉJ")*8)+(COUNTIF(beosztás!$FD38:$GG38,"S1")*1)+(COUNTIF(beosztás!$FD38:$GG38,"S2")*2)+(COUNTIF(beosztás!$FD38:$GG38,"S3")*3)+(COUNTIF(beosztás!$FD38:$GG38,"S4")*4)+(COUNTIF(beosztás!$FD38:$GG38,"S5")*5)+(COUNTIF(beosztás!$FD38:$GG38,"S6")*6)+(COUNTIF(beosztás!$FD38:$GG38,"S7")*7)+(COUNTIF(beosztás!$FD38:$GG38,"S8")*8)+(COUNTIF(beosztás!$FD38:$GG38,"S9")*9)+(COUNTIF(beosztás!$FD38:$GG38,"S10")*10)+(COUNTIF(beosztás!$FD38:$GG38,"S11")*11)+(COUNTIF(beosztás!$FD38:$GG38,"S12")*12)</f>
        <v>0</v>
      </c>
      <c r="DG36" s="710">
        <f>COUNTIF(beosztás!$FD38:$GG38,"FÜ")*8</f>
        <v>0</v>
      </c>
      <c r="DH36" s="710">
        <f>COUNTIF(beosztás!$FD38:$GG38,"BN")*12+COUNTIF(beosztás!$FD38:$GG38,"BÉ")*12+COUNTIF(beosztás!$FD38:$GG38,"BDE")*8+COUNTIF(beosztás!$FD38:$GG38,"BDU")*8+COUNTIF(beosztás!$FD38:$GG38,"BÉJ")*8+COUNTIF(beosztás!$FD38:$GG38,"B1")*1+COUNTIF(beosztás!$FD38:$GG38,"B2")*2+COUNTIF(beosztás!$FD38:$GG38,"B3")*3+COUNTIF(beosztás!$FD38:$GG38,"B5")*5+COUNTIF(beosztás!$FD38:$GG38,"B6")*6+COUNTIF(beosztás!$FD38:$GG38,"B7")*7+COUNTIF(beosztás!$FD38:$GG38,"B8")*8+COUNTIF(beosztás!$FD38:$GG38,"B9")*9+COUNTIF(beosztás!$FD38:$GG38,"B10")*10+COUNTIF(beosztás!$FD38:$GG38,"B11")*11+COUNTIF(beosztás!$FD38:$GG38,"B12")*12+COUNTIF(beosztás!$FD38:$GG38,"BP")*0</f>
        <v>0</v>
      </c>
      <c r="DI36" s="24">
        <f t="shared" si="296"/>
        <v>0</v>
      </c>
      <c r="DJ36" s="710">
        <f>IF(C36="",0,alapadatok!$AN$7)</f>
        <v>0</v>
      </c>
      <c r="DK36" s="19">
        <f t="shared" si="359"/>
        <v>0</v>
      </c>
      <c r="DL36" s="741">
        <f t="shared" si="297"/>
        <v>0</v>
      </c>
      <c r="DM36" s="40"/>
      <c r="DN36" s="25">
        <f t="shared" si="360"/>
        <v>0</v>
      </c>
      <c r="DO36" s="24">
        <f t="shared" si="361"/>
        <v>0</v>
      </c>
      <c r="DP36" s="24">
        <f t="shared" si="362"/>
        <v>0</v>
      </c>
      <c r="DQ36" s="24">
        <f t="shared" si="363"/>
        <v>0</v>
      </c>
      <c r="DR36" s="24">
        <f t="shared" si="364"/>
        <v>0</v>
      </c>
      <c r="DS36" s="24">
        <f t="shared" si="365"/>
        <v>0</v>
      </c>
      <c r="DT36" s="24">
        <f t="shared" si="366"/>
        <v>0</v>
      </c>
      <c r="DU36" s="24">
        <f t="shared" si="367"/>
        <v>0</v>
      </c>
      <c r="DV36" s="24">
        <f t="shared" si="368"/>
        <v>0</v>
      </c>
      <c r="DW36" s="24">
        <f t="shared" si="369"/>
        <v>0</v>
      </c>
      <c r="DX36" s="24">
        <f t="shared" si="370"/>
        <v>0</v>
      </c>
      <c r="DY36" s="19">
        <f t="shared" si="371"/>
        <v>0</v>
      </c>
      <c r="DZ36" s="907">
        <f t="shared" si="304"/>
        <v>0</v>
      </c>
      <c r="EA36" s="41"/>
      <c r="EB36" s="709">
        <f>COUNTIF(beosztás!$GH38:$HL38,"DE")*8</f>
        <v>0</v>
      </c>
      <c r="EC36" s="710">
        <f>COUNTIF(beosztás!$GH38:$HL38,"DU")*8</f>
        <v>0</v>
      </c>
      <c r="ED36" s="710">
        <f>COUNTIF(beosztás!$GH38:$HL38,"ÉJ")*8</f>
        <v>0</v>
      </c>
      <c r="EE36" s="710">
        <f>COUNTIF(beosztás!$GH38:$HL38,"N")*12</f>
        <v>0</v>
      </c>
      <c r="EF36" s="710">
        <f>COUNTIF(beosztás!$GH38:$HL38,"é")*12</f>
        <v>0</v>
      </c>
      <c r="EG36" s="710">
        <f>SUM(beosztás!$GH38:$HL38)</f>
        <v>0</v>
      </c>
      <c r="EH36" s="710">
        <f>COUNTIF(beosztás!$GH38:$HL38,"FÜ")*8</f>
        <v>0</v>
      </c>
      <c r="EI36" s="897">
        <f>(COUNTIF(beosztás!$GH38:$HL38,"SN")*12)+(COUNTIF(beosztás!$GH38:$HL38,"SDE")*8)+(COUNTIF(beosztás!$GH38:$HL38,"SDU")*8)+(COUNTIF(beosztás!$GH38:$HL38,"SÉ")*12)+(COUNTIF(beosztás!$GH38:$HL38,"SÉJ")*8)+(COUNTIF(beosztás!$GH38:$HL38,"S1")*1)+(COUNTIF(beosztás!$GH38:$HL38,"S2")*2)+(COUNTIF(beosztás!$GH38:$HL38,"S3")*3)+(COUNTIF(beosztás!$GH38:$HL38,"S4")*4)+(COUNTIF(beosztás!$GH38:$HL38,"S5")*5)+(COUNTIF(beosztás!$GH38:$HL38,"S6")*6)+(COUNTIF(beosztás!$GH38:$HL38,"S7")*7)+(COUNTIF(beosztás!$GH38:$HL38,"S8")*8)+(COUNTIF(beosztás!$GH38:$HL38,"S9")*9)+(COUNTIF(beosztás!$GH38:$HL38,"S10")*10)+(COUNTIF(beosztás!$GH38:$HL38,"S11")*11)+(COUNTIF(beosztás!$GH38:$HL38,"S12")*12)</f>
        <v>0</v>
      </c>
      <c r="EJ36" s="710">
        <f>COUNTIF(beosztás!$GH38:$HL38,"BN")*12+COUNTIF(beosztás!$GH38:$HL38,"BÉ")*12+COUNTIF(beosztás!$GH38:$HL38,"BDE")*8+COUNTIF(beosztás!$GH38:$HL38,"BDU")*8+COUNTIF(beosztás!$GH38:$HL38,"BÉJ")*8+COUNTIF(beosztás!$GH38:$HL38,"B1")*1+COUNTIF(beosztás!$GH38:$HL38,"B2")*2+COUNTIF(beosztás!$GH38:$HL38,"B3")*3+COUNTIF(beosztás!$GH38:$HL38,"B5")*5+COUNTIF(beosztás!$GH38:$HL38,"B6")*6+COUNTIF(beosztás!$GH38:$HL38,"B7")*7+COUNTIF(beosztás!$GH38:$HL38,"B8")*8+COUNTIF(beosztás!$GH38:$HL38,"B9")*9+COUNTIF(beosztás!$GH38:$HL38,"B10")*10+COUNTIF(beosztás!$GH38:$HL38,"B11")*11+COUNTIF(beosztás!$GH38:$HL38,"B12")*12+COUNTIF(beosztás!$GH38:$HL38,"BP")*0</f>
        <v>0</v>
      </c>
      <c r="EK36" s="24">
        <f t="shared" si="372"/>
        <v>0</v>
      </c>
      <c r="EL36" s="710">
        <f>IF(C36="",0,alapadatok!$AN$8)</f>
        <v>0</v>
      </c>
      <c r="EM36" s="19">
        <f t="shared" si="373"/>
        <v>0</v>
      </c>
      <c r="EN36" s="907">
        <f t="shared" si="305"/>
        <v>0</v>
      </c>
      <c r="EO36" s="40"/>
      <c r="EP36" s="709">
        <f>COUNTIF(beosztás!$HM38:$IQ38,"DE")*8</f>
        <v>0</v>
      </c>
      <c r="EQ36" s="710">
        <f>COUNTIF(beosztás!$HM38:$IQ38,"DU")*8</f>
        <v>0</v>
      </c>
      <c r="ER36" s="710">
        <f>COUNTIF(beosztás!$HM38:$IQ38,"ÉJ")*8</f>
        <v>0</v>
      </c>
      <c r="ES36" s="710">
        <f>COUNTIF(beosztás!$HM38:$IQ38,"N")*12</f>
        <v>0</v>
      </c>
      <c r="ET36" s="710">
        <f>COUNTIF(beosztás!$HM38:$IQ38,"É")*12</f>
        <v>0</v>
      </c>
      <c r="EU36" s="710">
        <f>SUM(beosztás!$HM38:$IQ38)</f>
        <v>0</v>
      </c>
      <c r="EV36" s="897">
        <f>(COUNTIF(beosztás!$HM38:$IQ38,"SN")*12)+(COUNTIF(beosztás!$HM38:$IQ38,"SDE")*8)+(COUNTIF(beosztás!$HM38:$IQ38,"SDU")*8)+(COUNTIF(beosztás!$HM38:$IQ38,"SÉ")*12)+(COUNTIF(beosztás!$HM38:$IQ38,"SÉJ")*8)+(COUNTIF(beosztás!$HM38:$IQ38,"S1")*1)+(COUNTIF(beosztás!$HM38:$IQ38,"S2")*2)+(COUNTIF(beosztás!$HM38:$IQ38,"S3")*3)+(COUNTIF(beosztás!$HM38:$IQ38,"S4")*4)+(COUNTIF(beosztás!$HM38:$IQ38,"S5")*5)+(COUNTIF(beosztás!$HM38:$IQ38,"S6")*6)+(COUNTIF(beosztás!$HM38:$IQ38,"S7")*7)+(COUNTIF(beosztás!$HM38:$IQ38,"S8")*8)+(COUNTIF(beosztás!$HM38:$IQ38,"S9")*9)+(COUNTIF(beosztás!$HM38:$IQ38,"S10")*10)+(COUNTIF(beosztás!$HM38:$IQ38,"S11")*11)+(COUNTIF(beosztás!$HM38:$IQ38,"S12")*12)</f>
        <v>0</v>
      </c>
      <c r="EW36" s="710">
        <f>COUNTIF(beosztás!$HM38:$IQ38,"FÜ")*8</f>
        <v>0</v>
      </c>
      <c r="EX36" s="710">
        <f>COUNTIF(beosztás!$HM38:$IQ38,"BN")*12+COUNTIF(beosztás!$HM38:$IQ38,"BÉ")*12+COUNTIF(beosztás!$HM38:$IQ38,"BDE")*8+COUNTIF(beosztás!$HM38:$IQ38,"BDU")*8+COUNTIF(beosztás!$HM38:$IQ38,"BÉJ")*8+COUNTIF(beosztás!$HM38:$IQ38,"B1")*1+COUNTIF(beosztás!$HM38:$IQ38,"B2")*2+COUNTIF(beosztás!$HM38:$IQ38,"B3")*3+COUNTIF(beosztás!$HM38:$IQ38,"B5")*5+COUNTIF(beosztás!$HM38:$IQ38,"B6")*6+COUNTIF(beosztás!$HM38:$IQ38,"B7")*7+COUNTIF(beosztás!$HM38:$IQ38,"B8")*8+COUNTIF(beosztás!$HM38:$IQ38,"B9")*9+COUNTIF(beosztás!$HM38:$IQ38,"B10")*10+COUNTIF(beosztás!$HM38:$IQ38,"B11")*11+COUNTIF(beosztás!$HM38:$IQ38,"B12")*12+COUNTIF(beosztás!$HM38:$IQ38,"BP")*0</f>
        <v>0</v>
      </c>
      <c r="EY36" s="24">
        <f t="shared" si="306"/>
        <v>0</v>
      </c>
      <c r="EZ36" s="710">
        <f>IF(C36="",0,alapadatok!$AN$9)</f>
        <v>0</v>
      </c>
      <c r="FA36" s="19">
        <f t="shared" si="374"/>
        <v>0</v>
      </c>
      <c r="FB36" s="907">
        <f t="shared" si="307"/>
        <v>0</v>
      </c>
      <c r="FC36" s="40"/>
      <c r="FD36" s="25">
        <f t="shared" si="375"/>
        <v>0</v>
      </c>
      <c r="FE36" s="24">
        <f t="shared" si="376"/>
        <v>0</v>
      </c>
      <c r="FF36" s="24">
        <f t="shared" si="377"/>
        <v>0</v>
      </c>
      <c r="FG36" s="24">
        <f t="shared" si="378"/>
        <v>0</v>
      </c>
      <c r="FH36" s="24">
        <f t="shared" si="379"/>
        <v>0</v>
      </c>
      <c r="FI36" s="24">
        <f t="shared" si="380"/>
        <v>0</v>
      </c>
      <c r="FJ36" s="24">
        <f t="shared" si="381"/>
        <v>0</v>
      </c>
      <c r="FK36" s="24">
        <f t="shared" si="382"/>
        <v>0</v>
      </c>
      <c r="FL36" s="24">
        <f t="shared" si="383"/>
        <v>0</v>
      </c>
      <c r="FM36" s="24">
        <f t="shared" si="384"/>
        <v>0</v>
      </c>
      <c r="FN36" s="24">
        <f t="shared" si="385"/>
        <v>0</v>
      </c>
      <c r="FO36" s="19">
        <f t="shared" si="386"/>
        <v>0</v>
      </c>
      <c r="FP36" s="907">
        <f t="shared" si="314"/>
        <v>0</v>
      </c>
      <c r="FQ36" s="41"/>
      <c r="FR36" s="709">
        <f>COUNTIF(beosztás!$IR38:$JU38,"DE")*8</f>
        <v>0</v>
      </c>
      <c r="FS36" s="710">
        <f>COUNTIF(beosztás!$IR38:$JU38,"DU")*8</f>
        <v>0</v>
      </c>
      <c r="FT36" s="710">
        <f>COUNTIF(beosztás!$IR38:$JU38,"ÉJ")*8</f>
        <v>0</v>
      </c>
      <c r="FU36" s="710">
        <f>COUNTIF(beosztás!$IR38:$JU38,"N")*12</f>
        <v>0</v>
      </c>
      <c r="FV36" s="710">
        <f>COUNTIF(beosztás!$IR38:$JU38,"é")*12</f>
        <v>0</v>
      </c>
      <c r="FW36" s="710">
        <f>SUM(beosztás!$IR38:$JU38)</f>
        <v>0</v>
      </c>
      <c r="FX36" s="710">
        <f>COUNTIF(beosztás!$IR38:$JU38,"FÜ")*8</f>
        <v>0</v>
      </c>
      <c r="FY36" s="897">
        <f>(COUNTIF(beosztás!$IR38:$JU38,"SN")*12)+(COUNTIF(beosztás!$IR38:$JU38,"SDE")*8)+(COUNTIF(beosztás!$IR38:$JU38,"SDU")*8)+(COUNTIF(beosztás!$IR38:$JU38,"SÉ")*12)+(COUNTIF(beosztás!$IR38:$JU38,"SÉJ")*8)+(COUNTIF(beosztás!$IR38:$JU38,"S1")*1)+(COUNTIF(beosztás!$IR38:$JU38,"S2")*2)+(COUNTIF(beosztás!$IR38:$JU38,"S3")*3)+(COUNTIF(beosztás!$IR38:$JU38,"S4")*4)+(COUNTIF(beosztás!$IR38:$JU38,"S5")*5)+(COUNTIF(beosztás!$IR38:$JU38,"S6")*6)+(COUNTIF(beosztás!$IR38:$JU38,"S7")*7)+(COUNTIF(beosztás!$IR38:$JU38,"S8")*8)+(COUNTIF(beosztás!$IR38:$JU38,"S9")*9)+(COUNTIF(beosztás!$IR38:$JU38,"S10")*10)+(COUNTIF(beosztás!$IR38:$JU38,"S11")*11)+(COUNTIF(beosztás!$IR38:$JU38,"S12")*12)</f>
        <v>0</v>
      </c>
      <c r="FZ36" s="710">
        <f>COUNTIF(beosztás!$IR38:$JU38,"BN")*12+COUNTIF(beosztás!$IR38:$JU38,"BÉ")*12+COUNTIF(beosztás!$IR38:$JU38,"BDE")*8+COUNTIF(beosztás!$IR38:$JU38,"BDU")*8+COUNTIF(beosztás!$IR38:$JU38,"BÉJ")*8+COUNTIF(beosztás!$IR38:$JU38,"B1")*1+COUNTIF(beosztás!$IR38:$JU38,"B2")*2+COUNTIF(beosztás!$IR38:$JU38,"B3")*3+COUNTIF(beosztás!$IR38:$JU38,"B5")*5+COUNTIF(beosztás!$IR38:$JU38,"B6")*6+COUNTIF(beosztás!$IR38:$JU38,"B7")*7+COUNTIF(beosztás!$IR38:$JU38,"B8")*8+COUNTIF(beosztás!$IR38:$JU38,"B9")*9+COUNTIF(beosztás!$IR38:$JU38,"B10")*10+COUNTIF(beosztás!$IR38:$JU38,"B11")*11+COUNTIF(beosztás!$IR38:$JU38,"B12")*12+COUNTIF(beosztás!$IR38:$JU38,"BP")*0</f>
        <v>0</v>
      </c>
      <c r="GA36" s="24">
        <f t="shared" si="387"/>
        <v>0</v>
      </c>
      <c r="GB36" s="710">
        <f>IF(C36="",0,alapadatok!$AN$10)</f>
        <v>0</v>
      </c>
      <c r="GC36" s="19">
        <f t="shared" si="388"/>
        <v>0</v>
      </c>
      <c r="GD36" s="907">
        <f t="shared" si="315"/>
        <v>0</v>
      </c>
      <c r="GE36" s="42"/>
      <c r="GF36" s="709">
        <f>COUNTIF(beosztás!$JV38:$KZ38,"DE")*8</f>
        <v>0</v>
      </c>
      <c r="GG36" s="710">
        <f>COUNTIF(beosztás!$JV38:$KZ38,"DU")*8</f>
        <v>0</v>
      </c>
      <c r="GH36" s="710">
        <f>COUNTIF(beosztás!$JV38:$KZ38,"ÉJ")*8</f>
        <v>0</v>
      </c>
      <c r="GI36" s="710">
        <f>COUNTIF(beosztás!$JV38:$KZ38,"N")*12</f>
        <v>0</v>
      </c>
      <c r="GJ36" s="710">
        <f>COUNTIF(beosztás!$JV38:$KZ38,"É")*12</f>
        <v>0</v>
      </c>
      <c r="GK36" s="710">
        <f>SUM(beosztás!$JV38:$KZ38)</f>
        <v>0</v>
      </c>
      <c r="GL36" s="897">
        <f>(COUNTIF(beosztás!$JV38:$KZ38,"SN")*12)+(COUNTIF(beosztás!$JV38:$KZ38,"SDE")*8)+(COUNTIF(beosztás!$JV38:$KZ38,"SDU")*8)+(COUNTIF(beosztás!$JV38:$KZ38,"SÉ")*12)+(COUNTIF(beosztás!$JV38:$KZ38,"SÉJ")*8)+(COUNTIF(beosztás!$JV38:$KZ38,"S1")*1)+(COUNTIF(beosztás!$JV38:$KZ38,"S2")*2)+(COUNTIF(beosztás!$JV38:$KZ38,"S3")*3)+(COUNTIF(beosztás!$JV38:$KZ38,"S4")*4)+(COUNTIF(beosztás!$JV38:$KZ38,"S5")*5)+(COUNTIF(beosztás!$JV38:$KZ38,"S6")*6)+(COUNTIF(beosztás!$JV38:$KZ38,"S7")*7)+(COUNTIF(beosztás!$JV38:$KZ38,"S8")*8)+(COUNTIF(beosztás!$JV38:$KZ38,"S9")*9)+(COUNTIF(beosztás!$JV38:$KZ38,"S10")*10)+(COUNTIF(beosztás!$JV38:$KZ38,"S11")*11)+(COUNTIF(beosztás!$JV38:$KZ38,"S12")*12)</f>
        <v>0</v>
      </c>
      <c r="GM36" s="710">
        <f>COUNTIF(beosztás!$JV38:$KZ38,"FÜ")*8</f>
        <v>0</v>
      </c>
      <c r="GN36" s="710">
        <f>COUNTIF(beosztás!$JV38:$KZ38,"BN")*12+COUNTIF(beosztás!$JV38:$KZ38,"BÉ")*12+COUNTIF(beosztás!$JV38:$KZ38,"BDE")*8+COUNTIF(beosztás!$JV38:$KZ38,"BDU")*8+COUNTIF(beosztás!$JV38:$KZ38,"BÉJ")*8+COUNTIF(beosztás!$JV38:$KZ38,"B1")*1+COUNTIF(beosztás!$JV38:$KZ38,"B2")*2+COUNTIF(beosztás!$JV38:$KZ38,"B3")*3+COUNTIF(beosztás!$JV38:$KZ38,"B5")*5+COUNTIF(beosztás!$JV38:$KZ38,"B6")*6+COUNTIF(beosztás!$JV38:$KZ38,"B7")*7+COUNTIF(beosztás!$JV38:$KZ38,"B8")*8+COUNTIF(beosztás!$JV38:$KZ38,"B9")*9+COUNTIF(beosztás!$JV38:$KZ38,"B10")*10+COUNTIF(beosztás!$JV38:$KZ38,"B11")*11+COUNTIF(beosztás!$JV38:$KZ38,"B12")*12+COUNTIF(beosztás!$JV38:$KZ38,"BP")*0</f>
        <v>0</v>
      </c>
      <c r="GO36" s="24">
        <f t="shared" si="316"/>
        <v>0</v>
      </c>
      <c r="GP36" s="710">
        <f>IF(C36="",0,alapadatok!$AN$11)</f>
        <v>0</v>
      </c>
      <c r="GQ36" s="19">
        <f t="shared" si="389"/>
        <v>0</v>
      </c>
      <c r="GR36" s="907">
        <f t="shared" si="317"/>
        <v>0</v>
      </c>
      <c r="GS36" s="42"/>
      <c r="GT36" s="25">
        <f t="shared" si="390"/>
        <v>0</v>
      </c>
      <c r="GU36" s="24">
        <f t="shared" si="391"/>
        <v>0</v>
      </c>
      <c r="GV36" s="24">
        <f t="shared" si="392"/>
        <v>0</v>
      </c>
      <c r="GW36" s="24">
        <f t="shared" si="393"/>
        <v>0</v>
      </c>
      <c r="GX36" s="24">
        <f t="shared" si="394"/>
        <v>0</v>
      </c>
      <c r="GY36" s="24">
        <f t="shared" si="395"/>
        <v>0</v>
      </c>
      <c r="GZ36" s="24">
        <f t="shared" si="396"/>
        <v>0</v>
      </c>
      <c r="HA36" s="24">
        <f t="shared" si="397"/>
        <v>0</v>
      </c>
      <c r="HB36" s="24">
        <f t="shared" si="398"/>
        <v>0</v>
      </c>
      <c r="HC36" s="24">
        <f t="shared" si="399"/>
        <v>0</v>
      </c>
      <c r="HD36" s="24">
        <f t="shared" si="400"/>
        <v>0</v>
      </c>
      <c r="HE36" s="19">
        <f t="shared" si="401"/>
        <v>0</v>
      </c>
      <c r="HF36" s="907">
        <f t="shared" si="324"/>
        <v>0</v>
      </c>
      <c r="HG36" s="41"/>
      <c r="HH36" s="709">
        <f>COUNTIF(beosztás!$LA38:$MD38,"DE")*8</f>
        <v>0</v>
      </c>
      <c r="HI36" s="710">
        <f>COUNTIF(beosztás!$LA38:$MD38,"DU")*8</f>
        <v>0</v>
      </c>
      <c r="HJ36" s="710">
        <f>COUNTIF(beosztás!$LA38:$MD38,"ÉJ")*8</f>
        <v>0</v>
      </c>
      <c r="HK36" s="710">
        <f>COUNTIF(beosztás!$LA38:$MD38,"N")*12</f>
        <v>0</v>
      </c>
      <c r="HL36" s="710">
        <f>COUNTIF(beosztás!$LA38:$MD38,"é")*12</f>
        <v>0</v>
      </c>
      <c r="HM36" s="710">
        <f>SUM(beosztás!$LA38:$MD38)</f>
        <v>0</v>
      </c>
      <c r="HN36" s="710">
        <f>COUNTIF(beosztás!$LA38:$MD38,"FÜ")*8</f>
        <v>0</v>
      </c>
      <c r="HO36" s="897">
        <f>(COUNTIF(beosztás!$LA38:$MD38,"SN")*12)+(COUNTIF(beosztás!$LA38:$MD38,"SDE")*8)+(COUNTIF(beosztás!$LA38:$MD38,"SDU")*8)+(COUNTIF(beosztás!$LA38:$MD38,"SÉ")*12)+(COUNTIF(beosztás!$LA38:$MD38,"SÉJ")*8)+(COUNTIF(beosztás!$LA38:$MD38,"S1")*1)+(COUNTIF(beosztás!$LA38:$MD38,"S2")*2)+(COUNTIF(beosztás!$LA38:$MD38,"S3")*3)+(COUNTIF(beosztás!$LA38:$MD38,"S4")*4)+(COUNTIF(beosztás!$LA38:$MD38,"S5")*5)+(COUNTIF(beosztás!$LA38:$MD38,"S6")*6)+(COUNTIF(beosztás!$LA38:$MD38,"S7")*7)+(COUNTIF(beosztás!$LA38:$MD38,"S8")*8)+(COUNTIF(beosztás!$LA38:$MD38,"S9")*9)+(COUNTIF(beosztás!$LA38:$MD38,"S10")*10)+(COUNTIF(beosztás!$LA38:$MD38,"S11")*11)+(COUNTIF(beosztás!$LA38:$MD38,"S12")*12)</f>
        <v>0</v>
      </c>
      <c r="HP36" s="710">
        <f>COUNTIF(beosztás!$LA38:$MD38,"BN")*12+COUNTIF(beosztás!$LA38:$MD38,"BÉ")*12+COUNTIF(beosztás!$LA38:$MD38,"BDE")*8+COUNTIF(beosztás!$LA38:$MD38,"BDU")*8+COUNTIF(beosztás!$LA38:$MD38,"BÉJ")*8+COUNTIF(beosztás!$LA38:$MD38,"B1")*1+COUNTIF(beosztás!$LA38:$MD38,"B2")*2+COUNTIF(beosztás!$LA38:$MD38,"B3")*3+COUNTIF(beosztás!$KZ38:$MC38,"B5")*5+COUNTIF(beosztás!$KZ38:$MC38,"B6")*6+COUNTIF(beosztás!$KZ38:$MC38,"B7")*7+COUNTIF(beosztás!$KZ38:$MC38,"B8")*8+COUNTIF(beosztás!$LA38:$MD38,"B9")*9+COUNTIF(beosztás!$LA38:$MD38,"B10")*10+COUNTIF(beosztás!$LA38:$MD38,"B11")*11+COUNTIF(beosztás!$LA38:$MD38,"B12")*12+COUNTIF(beosztás!$LA38:$MD38,"BP")*0</f>
        <v>0</v>
      </c>
      <c r="HQ36" s="24">
        <f t="shared" si="402"/>
        <v>0</v>
      </c>
      <c r="HR36" s="710">
        <f>IF(C36="",0,alapadatok!$AN$12)</f>
        <v>0</v>
      </c>
      <c r="HS36" s="19">
        <f t="shared" si="403"/>
        <v>0</v>
      </c>
      <c r="HT36" s="907">
        <f t="shared" si="325"/>
        <v>0</v>
      </c>
      <c r="HU36" s="42"/>
      <c r="HV36" s="709">
        <f>COUNTIF(beosztás!$ME38:$NI38,"DE")*8</f>
        <v>0</v>
      </c>
      <c r="HW36" s="710">
        <f>COUNTIF(beosztás!$ME38:$NI38,"DU")*8</f>
        <v>0</v>
      </c>
      <c r="HX36" s="710">
        <f>COUNTIF(beosztás!$ME38:$NI38,"ÉJ")*8</f>
        <v>0</v>
      </c>
      <c r="HY36" s="710">
        <f>COUNTIF(beosztás!$ME38:$NI38,"N")*12</f>
        <v>0</v>
      </c>
      <c r="HZ36" s="710">
        <f>COUNTIF(beosztás!$ME38:$NI38,"É")*12</f>
        <v>0</v>
      </c>
      <c r="IA36" s="710">
        <f>SUM(beosztás!$ME38:$NI38)</f>
        <v>0</v>
      </c>
      <c r="IB36" s="710">
        <f>(COUNTIF(beosztás!$ME38:$NI38,"SN")*12)+(COUNTIF(beosztás!$ME38:$NI38,"SDE")*8)+(COUNTIF(beosztás!$ME38:$NI38,"SDU")*8)+(COUNTIF(beosztás!$ME38:$NI38,"SÉ")*12)+(COUNTIF(beosztás!$ME38:$NI38,"SÉJ")*8)+(COUNTIF(beosztás!$ME38:$NI38,"S1")*1)+(COUNTIF(beosztás!$ME38:$NI38,"S2")*2)+(COUNTIF(beosztás!$ME38:$NI38,"S3")*3)+(COUNTIF(beosztás!$ME38:$NI38,"S4")*4)+(COUNTIF(beosztás!$ME38:$NI38,"S5")*5)+(COUNTIF(beosztás!$ME38:$NI38,"S6")*6)+(COUNTIF(beosztás!$ME38:$NI38,"S7")*7)+(COUNTIF(beosztás!$ME38:$NI38,"S8")*8)+(COUNTIF(beosztás!$ME38:$NI38,"S9")*9)+(COUNTIF(beosztás!$ME38:$NI38,"S10")*10)+(COUNTIF(beosztás!$ME38:$NI38,"S11")*11)+(COUNTIF(beosztás!$ME38:$NI38,"S12")*12)</f>
        <v>0</v>
      </c>
      <c r="IC36" s="710">
        <f>COUNTIF(beosztás!$ME38:$NI38,"FÜ")*8</f>
        <v>0</v>
      </c>
      <c r="ID36" s="710">
        <f>COUNTIF(beosztás!$ME38:$NI38,"BN")*12+COUNTIF(beosztás!$ME38:$NI38,"BÉ")*12+COUNTIF(beosztás!$ME38:$NI38,"BDE")*8+COUNTIF(beosztás!$ME38:$NI38,"BDU")*8+COUNTIF(beosztás!$ME38:$NI38,"BÉJ")*8+COUNTIF(beosztás!$ME38:$NI38,"B1")*1+COUNTIF(beosztás!$ME38:$NI38,"B2")*2+COUNTIF(beosztás!$ME38:$NI38,"B3")*3+COUNTIF(beosztás!$ME38:$NI38,"B5")*5+COUNTIF(beosztás!$ME38:$NI38,"B6")*6+COUNTIF(beosztás!$ME38:$NI38,"B7")*7+COUNTIF(beosztás!$ME38:$NI38,"B8")*8+COUNTIF(beosztás!$ME38:$NI38,"B9")*9+COUNTIF(beosztás!$ME38:$NI38,"B10")*10+COUNTIF(beosztás!$ME38:$NI38,"B11")*11+COUNTIF(beosztás!$ME38:$NI38,"B12")*12+COUNTIF(beosztás!$ME38:$NI38,"BP")*0</f>
        <v>0</v>
      </c>
      <c r="IE36" s="24">
        <f t="shared" si="326"/>
        <v>0</v>
      </c>
      <c r="IF36" s="710">
        <f>IF(C36="",0,alapadatok!$AN$13)</f>
        <v>0</v>
      </c>
      <c r="IG36" s="19">
        <f t="shared" si="404"/>
        <v>0</v>
      </c>
      <c r="IH36" s="741">
        <f t="shared" si="327"/>
        <v>0</v>
      </c>
      <c r="II36" s="42"/>
      <c r="IJ36" s="25">
        <f t="shared" si="405"/>
        <v>0</v>
      </c>
      <c r="IK36" s="24">
        <f t="shared" si="406"/>
        <v>0</v>
      </c>
      <c r="IL36" s="24">
        <f t="shared" si="407"/>
        <v>0</v>
      </c>
      <c r="IM36" s="24">
        <f t="shared" si="408"/>
        <v>0</v>
      </c>
      <c r="IN36" s="24">
        <f t="shared" si="409"/>
        <v>0</v>
      </c>
      <c r="IO36" s="24">
        <f t="shared" si="410"/>
        <v>0</v>
      </c>
      <c r="IP36" s="24">
        <f t="shared" si="411"/>
        <v>0</v>
      </c>
      <c r="IQ36" s="24">
        <f t="shared" si="412"/>
        <v>0</v>
      </c>
      <c r="IR36" s="24">
        <f t="shared" si="413"/>
        <v>0</v>
      </c>
      <c r="IS36" s="24">
        <f t="shared" si="414"/>
        <v>0</v>
      </c>
      <c r="IT36" s="24">
        <f t="shared" si="415"/>
        <v>0</v>
      </c>
      <c r="IU36" s="19">
        <f t="shared" si="416"/>
        <v>0</v>
      </c>
      <c r="IV36" s="907">
        <f t="shared" si="334"/>
        <v>0</v>
      </c>
      <c r="IW36" s="43"/>
      <c r="JF36" s="21"/>
      <c r="JG36" s="21"/>
    </row>
    <row r="37" spans="1:267" hidden="1" x14ac:dyDescent="0.25">
      <c r="A37" s="13">
        <f>IF(beosztás!A39=0,"",beosztás!A39)</f>
        <v>21</v>
      </c>
      <c r="B37" s="10" t="str">
        <f>IF(beosztás!B39=0,"",beosztás!B39)</f>
        <v/>
      </c>
      <c r="C37" s="11" t="str">
        <f>IF(beosztás!C39=0,"",beosztás!C39)</f>
        <v/>
      </c>
      <c r="D37" s="12" t="str">
        <f>IF(beosztás!D39=0,"",beosztás!D39)</f>
        <v/>
      </c>
      <c r="E37" s="18"/>
      <c r="F37" s="709">
        <f>COUNTIF(beosztás!$I39:$AM39,"DE")*8</f>
        <v>0</v>
      </c>
      <c r="G37" s="710">
        <f>COUNTIF(beosztás!$I39:$AM39,"DU")*8</f>
        <v>0</v>
      </c>
      <c r="H37" s="710">
        <f>COUNTIF(beosztás!$I39:$AM39,"ÉJ")*8</f>
        <v>0</v>
      </c>
      <c r="I37" s="710">
        <f>COUNTIF(beosztás!$I39:$AM39,"N")*12</f>
        <v>0</v>
      </c>
      <c r="J37" s="710">
        <f>COUNTIF(beosztás!$I39:$AM39,"é")*12</f>
        <v>0</v>
      </c>
      <c r="K37" s="710">
        <f>SUM(beosztás!$I39:$AM39)</f>
        <v>0</v>
      </c>
      <c r="L37" s="710">
        <f>COUNTIF(beosztás!$I39:$AM39,"FÜ")*8</f>
        <v>0</v>
      </c>
      <c r="M37" s="710">
        <f>(COUNTIF(beosztás!$I39:$AM39,"SN")*12)+(COUNTIF(beosztás!$I39:$AM39,"SDE")*8)+(COUNTIF(beosztás!$I39:$AM39,"SDU")*8)+(COUNTIF(beosztás!$I39:$AM39,"S1")*1)+(COUNTIF(beosztás!$I39:$AM39,"S2")*2)+(COUNTIF(beosztás!$I39:$AM39,"S3")*3)+(COUNTIF(beosztás!$I39:$AM39,"S4")*4)+(COUNTIF(beosztás!$I39:$AM39,"S5")*5)+(COUNTIF(beosztás!$I39:$AM39,"S6")*6)+(COUNTIF(beosztás!$I39:$AM39,"S7")*7)+(COUNTIF(beosztás!$I39:$AM39,"S8")*8)+(COUNTIF(beosztás!$I39:$AM39,"S9")*9)+(COUNTIF(beosztás!$I39:$AM39,"S10")*10)+(COUNTIF(beosztás!$I39:$AM39,"S11")*11)+(COUNTIF(beosztás!$I39:$AM39,"S12")*12)+(COUNTIF(beosztás!$I39:$AM39,"SÉ")*12)+(COUNTIF(beosztás!$I39:$AM39,"SÉJ")*8)</f>
        <v>0</v>
      </c>
      <c r="N37" s="710">
        <f>COUNTIF(beosztás!$I39:$AM39,"BN")*12+COUNTIF(beosztás!$I39:$AM39,"BÉ")*12+COUNTIF(beosztás!$I39:$AM39,"BDE")*8+COUNTIF(beosztás!$I39:$AM39,"BDU")*8+COUNTIF(beosztás!$I39:$AM39,"BÉJ")*8+COUNTIF(beosztás!$I39:$AM39,"B1")*1+COUNTIF(beosztás!$I39:$AM39,"B2")*2+COUNTIF(beosztás!$I39:$AM39,"B3")*3+COUNTIF(beosztás!$I39:$AM39,"B5")*5+COUNTIF(beosztás!$I39:$AM39,"B6")*6+COUNTIF(beosztás!$I39:$AM39,"B7")*7+COUNTIF(beosztás!$I39:$AM39,"B8")*8+COUNTIF(beosztás!$I39:$AM39,"B9")*9+COUNTIF(beosztás!$I39:$AM39,"B10")*10+COUNTIF(beosztás!$I39:$AM39,"B11")*11+COUNTIF(beosztás!$I39:$AM39,"B12")*12+COUNTIF(beosztás!$I39:$AM39,"BP")*0</f>
        <v>0</v>
      </c>
      <c r="O37" s="24">
        <f t="shared" si="273"/>
        <v>0</v>
      </c>
      <c r="P37" s="710">
        <f>IF(C37="",0,alapadatok!$AN$2)</f>
        <v>0</v>
      </c>
      <c r="Q37" s="19">
        <f t="shared" si="335"/>
        <v>0</v>
      </c>
      <c r="R37" s="741">
        <f t="shared" si="274"/>
        <v>0</v>
      </c>
      <c r="S37" s="40"/>
      <c r="T37" s="709">
        <f>COUNTIF(beosztás!$AN39:$BO39,"DE")*8</f>
        <v>0</v>
      </c>
      <c r="U37" s="710">
        <f>COUNTIF(beosztás!$AN39:$BO39,"DU")*8</f>
        <v>0</v>
      </c>
      <c r="V37" s="710">
        <f>COUNTIF(beosztás!$AN39:$BO39,"ÉJ")*8</f>
        <v>0</v>
      </c>
      <c r="W37" s="710">
        <f>COUNTIF(beosztás!$AN39:$BO39,"N")*12</f>
        <v>0</v>
      </c>
      <c r="X37" s="710">
        <f>COUNTIF(beosztás!$AN39:$BO39,"É")*12</f>
        <v>0</v>
      </c>
      <c r="Y37" s="710">
        <f>SUM(beosztás!$AN39:$BO39)</f>
        <v>0</v>
      </c>
      <c r="Z37" s="710">
        <f>(COUNTIF(beosztás!$AN39:$BO39,"SN")*12)+(COUNTIF(beosztás!$AN39:$BO39,"SDE")*8)+(COUNTIF(beosztás!$AN39:$BO39,"SDU")*8)+(COUNTIF(beosztás!$AN39:$BO39,"SÉ")*12)+(COUNTIF(beosztás!$AN39:$BO39,"SÉJ")*8)+(COUNTIF(beosztás!$AN39:$BO39,"S1")*1)+(COUNTIF(beosztás!$AN39:$BO39,"S2")*2)+(COUNTIF(beosztás!$AN39:$BO39,"S3")*3)+(COUNTIF(beosztás!$AN39:$BO39,"S4")*4)+(COUNTIF(beosztás!$AN39:$BO39,"S5")*5)+(COUNTIF(beosztás!$AN39:$BO39,"S6")*6)+(COUNTIF(beosztás!$AN39:$BO39,"S7")*7)+(COUNTIF(beosztás!$AN39:$BO39,"S8")*8)+(COUNTIF(beosztás!$AN39:$BO39,"S9")*9)+(COUNTIF(beosztás!$AN39:$BO39,"S10")*10)+(COUNTIF(beosztás!$AN39:$BO39,"S11")*11)+(COUNTIF(beosztás!$AN39:$BO39,"S12")*12)</f>
        <v>0</v>
      </c>
      <c r="AA37" s="710">
        <f>COUNTIF(beosztás!$AN39:$BO39,"FÜ")*8</f>
        <v>0</v>
      </c>
      <c r="AB37" s="710">
        <f>COUNTIF(beosztás!$AN39:$BO39,"BN")*12+COUNTIF(beosztás!$AN39:$BO39,"BÉ")*12+COUNTIF(beosztás!$AN39:$BO39,"BDE")*8+COUNTIF(beosztás!$AN39:$BO39,"BDU")*8+COUNTIF(beosztás!$AN39:$BO39,"BÉJ")*8+COUNTIF(beosztás!$AN39:$BO39,"B1")*1+COUNTIF(beosztás!$AN39:$BO39,"B2")*2+COUNTIF(beosztás!$AN39:$BO39,"B3")*3+COUNTIF(beosztás!$AN39:$BO39,"B5")*5+COUNTIF(beosztás!$AN39:$BO39,"B6")*6+COUNTIF(beosztás!$AN39:$BO39,"B7")*7+COUNTIF(beosztás!$AN39:$BO39,"B8")*8+COUNTIF(beosztás!$AN39:$BO39,"B9")*9+COUNTIF(beosztás!$AN39:$BO39,"B10")*10+COUNTIF(beosztás!$AN39:$BO39,"B11")*11+COUNTIF(beosztás!$AN39:$BO39,"B12")*12+COUNTIF(beosztás!$AN39:$BO39,"BP")*0</f>
        <v>0</v>
      </c>
      <c r="AC37" s="24">
        <f t="shared" si="336"/>
        <v>0</v>
      </c>
      <c r="AD37" s="710">
        <f>IF(C37="",0,alapadatok!$AN$3)</f>
        <v>0</v>
      </c>
      <c r="AE37" s="19">
        <f t="shared" si="337"/>
        <v>0</v>
      </c>
      <c r="AF37" s="741">
        <f t="shared" si="275"/>
        <v>0</v>
      </c>
      <c r="AG37" s="40"/>
      <c r="AH37" s="25">
        <f t="shared" si="276"/>
        <v>0</v>
      </c>
      <c r="AI37" s="24">
        <f t="shared" si="277"/>
        <v>0</v>
      </c>
      <c r="AJ37" s="24">
        <f t="shared" si="278"/>
        <v>0</v>
      </c>
      <c r="AK37" s="24">
        <f t="shared" si="279"/>
        <v>0</v>
      </c>
      <c r="AL37" s="24">
        <f t="shared" si="280"/>
        <v>0</v>
      </c>
      <c r="AM37" s="24">
        <f t="shared" si="281"/>
        <v>0</v>
      </c>
      <c r="AN37" s="24">
        <f t="shared" si="282"/>
        <v>0</v>
      </c>
      <c r="AO37" s="24">
        <f t="shared" si="283"/>
        <v>0</v>
      </c>
      <c r="AP37" s="24">
        <f t="shared" si="338"/>
        <v>0</v>
      </c>
      <c r="AQ37" s="24">
        <f t="shared" si="339"/>
        <v>0</v>
      </c>
      <c r="AR37" s="24">
        <f t="shared" si="340"/>
        <v>0</v>
      </c>
      <c r="AS37" s="19">
        <f t="shared" si="341"/>
        <v>0</v>
      </c>
      <c r="AT37" s="741">
        <f t="shared" si="284"/>
        <v>0</v>
      </c>
      <c r="AU37" s="41"/>
      <c r="AV37" s="709">
        <f>COUNTIF(beosztás!$BP39:$CT39,"DE")*8</f>
        <v>0</v>
      </c>
      <c r="AW37" s="710">
        <f>COUNTIF(beosztás!$BP39:$CT39,"DU")*8</f>
        <v>0</v>
      </c>
      <c r="AX37" s="710">
        <f>COUNTIF(beosztás!$BP39:$CT39,"ÉJ")*8</f>
        <v>0</v>
      </c>
      <c r="AY37" s="710">
        <f>COUNTIF(beosztás!$BP39:$CT39,"N")*12</f>
        <v>0</v>
      </c>
      <c r="AZ37" s="710">
        <f>COUNTIF(beosztás!$BP39:$CT39,"é")*12</f>
        <v>0</v>
      </c>
      <c r="BA37" s="710">
        <f>SUM(beosztás!$BP39:$CT39)</f>
        <v>0</v>
      </c>
      <c r="BB37" s="710">
        <f>COUNTIF(beosztás!$BP39:$CT39,"FÜ")*8</f>
        <v>0</v>
      </c>
      <c r="BC37" s="897">
        <f>(COUNTIF(beosztás!$BP39:$CT39,"SN")*12)+(COUNTIF(beosztás!$BP39:$CT39,"SDE")*8)+(COUNTIF(beosztás!$BP39:$CT39,"SDU")*8)+(COUNTIF(beosztás!$BP39:$CT39,"SÉ")*12)+(COUNTIF(beosztás!$BP39:$CT39,"SÉJ")*8)+(COUNTIF(beosztás!$BP39:$CT39,"S1")*1)+(COUNTIF(beosztás!$BP39:$CT39,"S2")*2)+(COUNTIF(beosztás!$BP39:$CT39,"S3")*3)+(COUNTIF(beosztás!$BP39:$CT39,"S4")*4)+(COUNTIF(beosztás!$BP39:$CT39,"S5")*5)+(COUNTIF(beosztás!$BP39:$CT39,"S6")*6)+(COUNTIF(beosztás!$BP39:$CT39,"S7")*7)+(COUNTIF(beosztás!$BP39:$CT39,"S8")*8)+(COUNTIF(beosztás!$BP39:$CT39,"S9")*9)+(COUNTIF(beosztás!$BP39:$CT39,"S10")*10)+(COUNTIF(beosztás!$BP39:$CT39,"S11")*11)+(COUNTIF(beosztás!$BP39:$CT39,"S12")*12)</f>
        <v>8</v>
      </c>
      <c r="BD37" s="710">
        <f>COUNTIF(beosztás!$BP39:$CT39,"BN")*12+COUNTIF(beosztás!$BP39:$CT39,"BÉ")*12+COUNTIF(beosztás!$BP39:$CT39,"BDE")*8+COUNTIF(beosztás!$BP39:$CT39,"BDU")*8+COUNTIF(beosztás!$BP39:$CT39,"BÉJ")*8+COUNTIF(beosztás!$BP39:$CT39,"B1")*1+COUNTIF(beosztás!$BP39:$CT39,"B2")*2+COUNTIF(beosztás!$BP39:$CT39,"B3")*3+COUNTIF(beosztás!$BP39:$CT39,"B5")*5+COUNTIF(beosztás!$BP39:$CT39,"B6")*6+COUNTIF(beosztás!$BP39:$CT39,"B7")*7+COUNTIF(beosztás!$BP39:$CT39,"B8")*8+COUNTIF(beosztás!$BP39:$CT39,"B9")*9+COUNTIF(beosztás!$BP39:$CT39,"B10")*10+COUNTIF(beosztás!$BP39:$CT39,"B11")*11+COUNTIF(beosztás!$BP39:$CT39,"B12")*12+COUNTIF(beosztás!$BP39:$CT39,"BP")*0</f>
        <v>0</v>
      </c>
      <c r="BE37" s="24">
        <f t="shared" si="285"/>
        <v>8</v>
      </c>
      <c r="BF37" s="710">
        <f>IF(C37="",0,alapadatok!$AN$4)</f>
        <v>0</v>
      </c>
      <c r="BG37" s="19">
        <f t="shared" si="342"/>
        <v>8</v>
      </c>
      <c r="BH37" s="741">
        <f t="shared" si="286"/>
        <v>8</v>
      </c>
      <c r="BI37" s="40"/>
      <c r="BJ37" s="709">
        <f>COUNTIF(beosztás!$CU39:$DX39,"DE")*8</f>
        <v>0</v>
      </c>
      <c r="BK37" s="710">
        <f>COUNTIF(beosztás!$CU39:$DX39,"DU")*8</f>
        <v>0</v>
      </c>
      <c r="BL37" s="710">
        <f>COUNTIF(beosztás!$CU39:$DX39,"ÉJ")*8</f>
        <v>0</v>
      </c>
      <c r="BM37" s="710">
        <f>COUNTIF(beosztás!$CU39:$DX39,"N")*12</f>
        <v>0</v>
      </c>
      <c r="BN37" s="710">
        <f>COUNTIF(beosztás!$CU39:$DX39,"É")*12</f>
        <v>0</v>
      </c>
      <c r="BO37" s="710">
        <f>SUM(beosztás!$CU39:$DX39)</f>
        <v>0</v>
      </c>
      <c r="BP37" s="897">
        <f>(COUNTIF(beosztás!$CU39:$DX39,"SN")*12)+(COUNTIF(beosztás!$CU39:$DX39,"SDE")*8)+(COUNTIF(beosztás!$CU39:$DX39,"SDU")*8)+(COUNTIF(beosztás!$CU39:$DX39,"SÉ")*12)+(COUNTIF(beosztás!$CU39:$DX39,"SÉJ")*8)+(COUNTIF(beosztás!$CU39:$DX39,"S1")*1)+(COUNTIF(beosztás!$CU39:$DX39,"S2")*2)+(COUNTIF(beosztás!$CU39:$DX39,"S3")*3)+(COUNTIF(beosztás!$CU39:$DX39,"S4")*4)+(COUNTIF(beosztás!$CU39:$DX39,"S5")*5)+(COUNTIF(beosztás!$CU39:$DX39,"S6")*6)+(COUNTIF(beosztás!$CU39:$DX39,"S7")*7)+(COUNTIF(beosztás!$CU39:$DX39,"S8")*8)+(COUNTIF(beosztás!$CU39:$DX39,"S9")*9)+(COUNTIF(beosztás!$CU39:$DX39,"S10")*10)+(COUNTIF(beosztás!$CU39:$DX39,"S11")*11)+(COUNTIF(beosztás!$CU39:$DX39,"S12")*12)</f>
        <v>0</v>
      </c>
      <c r="BQ37" s="710">
        <f>COUNTIF(beosztás!$CU39:$DX39,"FÜ")*8</f>
        <v>0</v>
      </c>
      <c r="BR37" s="710">
        <f>COUNTIF(beosztás!$CU39:$DX39,"BN")*12+COUNTIF(beosztás!$CU39:$DX39,"BÉ")*12+COUNTIF(beosztás!$CU39:$DX39,"BDE")*8+COUNTIF(beosztás!$CU39:$DX39,"BDU")*8+COUNTIF(beosztás!$CU39:$DX39,"BÉJ")*8+COUNTIF(beosztás!$CU39:$DX39,"B1")*1+COUNTIF(beosztás!$CU39:$DX39,"B2")*2+COUNTIF(beosztás!$CU39:$DX39,"B3")*3+COUNTIF(beosztás!$CU39:$DX39,"B5")*5+COUNTIF(beosztás!$CU39:$DX39,"B6")*6+COUNTIF(beosztás!$CU39:$DX39,"B7")*7+COUNTIF(beosztás!$CU39:$DX39,"B8")*8+COUNTIF(beosztás!$CU39:$DX39,"B9")*9+COUNTIF(beosztás!$CU39:$DX39,"B10")*10+COUNTIF(beosztás!$CU39:$DX39,"B11")*11+COUNTIF(beosztás!$CU39:$DX39,"B12")*12+COUNTIF(beosztás!$CU39:$DX39,"BP")*0</f>
        <v>0</v>
      </c>
      <c r="BS37" s="24">
        <f t="shared" si="343"/>
        <v>0</v>
      </c>
      <c r="BT37" s="710">
        <f>IF(C37="",0,alapadatok!$AN$5)</f>
        <v>0</v>
      </c>
      <c r="BU37" s="19">
        <f t="shared" si="344"/>
        <v>0</v>
      </c>
      <c r="BV37" s="741">
        <f t="shared" si="287"/>
        <v>0</v>
      </c>
      <c r="BW37" s="40"/>
      <c r="BX37" s="25">
        <f t="shared" si="345"/>
        <v>0</v>
      </c>
      <c r="BY37" s="24">
        <f t="shared" si="346"/>
        <v>0</v>
      </c>
      <c r="BZ37" s="24">
        <f t="shared" si="347"/>
        <v>0</v>
      </c>
      <c r="CA37" s="24">
        <f t="shared" si="348"/>
        <v>0</v>
      </c>
      <c r="CB37" s="24">
        <f t="shared" si="349"/>
        <v>0</v>
      </c>
      <c r="CC37" s="24">
        <f t="shared" si="350"/>
        <v>0</v>
      </c>
      <c r="CD37" s="24">
        <f t="shared" si="351"/>
        <v>8</v>
      </c>
      <c r="CE37" s="24">
        <f t="shared" si="352"/>
        <v>0</v>
      </c>
      <c r="CF37" s="24">
        <f t="shared" si="353"/>
        <v>0</v>
      </c>
      <c r="CG37" s="24">
        <f t="shared" si="354"/>
        <v>8</v>
      </c>
      <c r="CH37" s="24">
        <f t="shared" si="355"/>
        <v>0</v>
      </c>
      <c r="CI37" s="19">
        <f t="shared" si="356"/>
        <v>8</v>
      </c>
      <c r="CJ37" s="741">
        <f t="shared" si="294"/>
        <v>8</v>
      </c>
      <c r="CK37" s="41"/>
      <c r="CL37" s="709">
        <f>COUNTIF(beosztás!$DY39:$FC39,"DE")*8</f>
        <v>0</v>
      </c>
      <c r="CM37" s="710">
        <f>COUNTIF(beosztás!$DY39:$FC39,"DU")*8</f>
        <v>0</v>
      </c>
      <c r="CN37" s="710">
        <f>COUNTIF(beosztás!$DY39:$FC39,"ÉJ")*8</f>
        <v>0</v>
      </c>
      <c r="CO37" s="710">
        <f>COUNTIF(beosztás!$DY39:$FC39,"N")*12</f>
        <v>0</v>
      </c>
      <c r="CP37" s="710">
        <f>COUNTIF(beosztás!$DY39:$FC39,"é")*12</f>
        <v>0</v>
      </c>
      <c r="CQ37" s="710">
        <f>SUM(beosztás!$DY39:$FC39)</f>
        <v>0</v>
      </c>
      <c r="CR37" s="710">
        <f>COUNTIF(beosztás!$DY39:$FC39,"FÜ")*8</f>
        <v>0</v>
      </c>
      <c r="CS37" s="897">
        <f>(COUNTIF(beosztás!$DY39:$FC39,"SN")*12)+(COUNTIF(beosztás!$DY39:$FC39,"SDE")*8)+(COUNTIF(beosztás!$DY39:$FC39,"SDU")*8)+(COUNTIF(beosztás!$DY39:$FC39,"SÉ")*12)+(COUNTIF(beosztás!$DY39:$FC39,"SÉJ")*8)+(COUNTIF(beosztás!$DY39:$FC39,"S1")*1)+(COUNTIF(beosztás!$DY39:$FC39,"S2")*2)+(COUNTIF(beosztás!$DY39:$FC39,"S3")*3)+(COUNTIF(beosztás!$DY39:$FC39,"S4")*4)+(COUNTIF(beosztás!$DY39:$FC39,"S5")*5)+(COUNTIF(beosztás!$DY39:$FC39,"S6")*6)+(COUNTIF(beosztás!$DY39:$FC39,"S7")*7)+(COUNTIF(beosztás!$DY39:$FC39,"S8")*8)+(COUNTIF(beosztás!$DY39:$FC39,"S9")*9)+(COUNTIF(beosztás!$DY39:$FC39,"S10")*10)+(COUNTIF(beosztás!$DY39:$FC39,"S11")*11)+(COUNTIF(beosztás!$DY39:$FC39,"S12")*12)</f>
        <v>0</v>
      </c>
      <c r="CT37" s="710">
        <f>COUNTIF(beosztás!$DY39:$FC39,"BN")*12+COUNTIF(beosztás!$DY39:$FC39,"BÉ")*12+COUNTIF(beosztás!$DY39:$FC39,"BDE")*8+COUNTIF(beosztás!$DY39:$FC39,"BDU")*8+COUNTIF(beosztás!$DY39:$FC39,"BÉJ")*8+COUNTIF(beosztás!$DY39:$FC39,"B1")*1+COUNTIF(beosztás!$DY39:$FC39,"B2")*2+COUNTIF(beosztás!$DY39:$FC39,"B3")*3+COUNTIF(beosztás!$DY39:$FC39,"B5")*5+COUNTIF(beosztás!$DY39:$FC39,"B6")*6+COUNTIF(beosztás!$DY39:$FC39,"B7")*7+COUNTIF(beosztás!$DY39:$FC39,"B8")*8+COUNTIF(beosztás!$DY39:$FC39,"B9")*9+COUNTIF(beosztás!$DY39:$FC39,"B10")*10+COUNTIF(beosztás!$DY39:$FC39,"B11")*11+COUNTIF(beosztás!$DY39:$FC39,"B12")*12+COUNTIF(beosztás!$DY39:$FC39,"BP")*0</f>
        <v>0</v>
      </c>
      <c r="CU37" s="24">
        <f t="shared" si="357"/>
        <v>0</v>
      </c>
      <c r="CV37" s="710">
        <f>IF(C37="",0,alapadatok!$AN$6)</f>
        <v>0</v>
      </c>
      <c r="CW37" s="19">
        <f t="shared" si="358"/>
        <v>0</v>
      </c>
      <c r="CX37" s="907">
        <f t="shared" si="295"/>
        <v>0</v>
      </c>
      <c r="CY37" s="40"/>
      <c r="CZ37" s="709">
        <f>COUNTIF(beosztás!$FD39:$GG39,"DE")*8</f>
        <v>0</v>
      </c>
      <c r="DA37" s="710">
        <f>COUNTIF(beosztás!$FD39:$GG39,"DU")*8</f>
        <v>0</v>
      </c>
      <c r="DB37" s="710">
        <f>COUNTIF(beosztás!$FD39:$GG39,"ÉJ")*8</f>
        <v>0</v>
      </c>
      <c r="DC37" s="710">
        <f>COUNTIF(beosztás!$FD39:$GG39,"N")*12</f>
        <v>0</v>
      </c>
      <c r="DD37" s="710">
        <f>COUNTIF(beosztás!$FD39:$GG39,"É")*12</f>
        <v>0</v>
      </c>
      <c r="DE37" s="710">
        <f>SUM(beosztás!$FD39:$GG39)</f>
        <v>0</v>
      </c>
      <c r="DF37" s="897">
        <f>(COUNTIF(beosztás!$FD39:$GG39,"SN")*12)+(COUNTIF(beosztás!$FD39:$GG39,"SDE")*8)+(COUNTIF(beosztás!$FD39:$GG39,"SDU")*8)+(COUNTIF(beosztás!$FD39:$GG39,"SÉ")*12)+(COUNTIF(beosztás!$FD39:$GG39,"SÉJ")*8)+(COUNTIF(beosztás!$FD39:$GG39,"S1")*1)+(COUNTIF(beosztás!$FD39:$GG39,"S2")*2)+(COUNTIF(beosztás!$FD39:$GG39,"S3")*3)+(COUNTIF(beosztás!$FD39:$GG39,"S4")*4)+(COUNTIF(beosztás!$FD39:$GG39,"S5")*5)+(COUNTIF(beosztás!$FD39:$GG39,"S6")*6)+(COUNTIF(beosztás!$FD39:$GG39,"S7")*7)+(COUNTIF(beosztás!$FD39:$GG39,"S8")*8)+(COUNTIF(beosztás!$FD39:$GG39,"S9")*9)+(COUNTIF(beosztás!$FD39:$GG39,"S10")*10)+(COUNTIF(beosztás!$FD39:$GG39,"S11")*11)+(COUNTIF(beosztás!$FD39:$GG39,"S12")*12)</f>
        <v>0</v>
      </c>
      <c r="DG37" s="710">
        <f>COUNTIF(beosztás!$FD39:$GG39,"FÜ")*8</f>
        <v>0</v>
      </c>
      <c r="DH37" s="710">
        <f>COUNTIF(beosztás!$FD39:$GG39,"BN")*12+COUNTIF(beosztás!$FD39:$GG39,"BÉ")*12+COUNTIF(beosztás!$FD39:$GG39,"BDE")*8+COUNTIF(beosztás!$FD39:$GG39,"BDU")*8+COUNTIF(beosztás!$FD39:$GG39,"BÉJ")*8+COUNTIF(beosztás!$FD39:$GG39,"B1")*1+COUNTIF(beosztás!$FD39:$GG39,"B2")*2+COUNTIF(beosztás!$FD39:$GG39,"B3")*3+COUNTIF(beosztás!$FD39:$GG39,"B5")*5+COUNTIF(beosztás!$FD39:$GG39,"B6")*6+COUNTIF(beosztás!$FD39:$GG39,"B7")*7+COUNTIF(beosztás!$FD39:$GG39,"B8")*8+COUNTIF(beosztás!$FD39:$GG39,"B9")*9+COUNTIF(beosztás!$FD39:$GG39,"B10")*10+COUNTIF(beosztás!$FD39:$GG39,"B11")*11+COUNTIF(beosztás!$FD39:$GG39,"B12")*12+COUNTIF(beosztás!$FD39:$GG39,"BP")*0</f>
        <v>0</v>
      </c>
      <c r="DI37" s="24">
        <f t="shared" si="296"/>
        <v>0</v>
      </c>
      <c r="DJ37" s="710">
        <f>IF(C37="",0,alapadatok!$AN$7)</f>
        <v>0</v>
      </c>
      <c r="DK37" s="19">
        <f t="shared" si="359"/>
        <v>0</v>
      </c>
      <c r="DL37" s="741">
        <f t="shared" si="297"/>
        <v>0</v>
      </c>
      <c r="DM37" s="40"/>
      <c r="DN37" s="25">
        <f t="shared" si="360"/>
        <v>0</v>
      </c>
      <c r="DO37" s="24">
        <f t="shared" si="361"/>
        <v>0</v>
      </c>
      <c r="DP37" s="24">
        <f t="shared" si="362"/>
        <v>0</v>
      </c>
      <c r="DQ37" s="24">
        <f t="shared" si="363"/>
        <v>0</v>
      </c>
      <c r="DR37" s="24">
        <f t="shared" si="364"/>
        <v>0</v>
      </c>
      <c r="DS37" s="24">
        <f t="shared" si="365"/>
        <v>0</v>
      </c>
      <c r="DT37" s="24">
        <f t="shared" si="366"/>
        <v>0</v>
      </c>
      <c r="DU37" s="24">
        <f t="shared" si="367"/>
        <v>0</v>
      </c>
      <c r="DV37" s="24">
        <f t="shared" si="368"/>
        <v>0</v>
      </c>
      <c r="DW37" s="24">
        <f t="shared" si="369"/>
        <v>0</v>
      </c>
      <c r="DX37" s="24">
        <f t="shared" si="370"/>
        <v>0</v>
      </c>
      <c r="DY37" s="19">
        <f t="shared" si="371"/>
        <v>0</v>
      </c>
      <c r="DZ37" s="907">
        <f t="shared" si="304"/>
        <v>0</v>
      </c>
      <c r="EA37" s="41"/>
      <c r="EB37" s="709">
        <f>COUNTIF(beosztás!$GH39:$HL39,"DE")*8</f>
        <v>0</v>
      </c>
      <c r="EC37" s="710">
        <f>COUNTIF(beosztás!$GH39:$HL39,"DU")*8</f>
        <v>0</v>
      </c>
      <c r="ED37" s="710">
        <f>COUNTIF(beosztás!$GH39:$HL39,"ÉJ")*8</f>
        <v>0</v>
      </c>
      <c r="EE37" s="710">
        <f>COUNTIF(beosztás!$GH39:$HL39,"N")*12</f>
        <v>0</v>
      </c>
      <c r="EF37" s="710">
        <f>COUNTIF(beosztás!$GH39:$HL39,"é")*12</f>
        <v>0</v>
      </c>
      <c r="EG37" s="710">
        <f>SUM(beosztás!$GH39:$HL39)</f>
        <v>0</v>
      </c>
      <c r="EH37" s="710">
        <f>COUNTIF(beosztás!$GH39:$HL39,"FÜ")*8</f>
        <v>0</v>
      </c>
      <c r="EI37" s="897">
        <f>(COUNTIF(beosztás!$GH39:$HL39,"SN")*12)+(COUNTIF(beosztás!$GH39:$HL39,"SDE")*8)+(COUNTIF(beosztás!$GH39:$HL39,"SDU")*8)+(COUNTIF(beosztás!$GH39:$HL39,"SÉ")*12)+(COUNTIF(beosztás!$GH39:$HL39,"SÉJ")*8)+(COUNTIF(beosztás!$GH39:$HL39,"S1")*1)+(COUNTIF(beosztás!$GH39:$HL39,"S2")*2)+(COUNTIF(beosztás!$GH39:$HL39,"S3")*3)+(COUNTIF(beosztás!$GH39:$HL39,"S4")*4)+(COUNTIF(beosztás!$GH39:$HL39,"S5")*5)+(COUNTIF(beosztás!$GH39:$HL39,"S6")*6)+(COUNTIF(beosztás!$GH39:$HL39,"S7")*7)+(COUNTIF(beosztás!$GH39:$HL39,"S8")*8)+(COUNTIF(beosztás!$GH39:$HL39,"S9")*9)+(COUNTIF(beosztás!$GH39:$HL39,"S10")*10)+(COUNTIF(beosztás!$GH39:$HL39,"S11")*11)+(COUNTIF(beosztás!$GH39:$HL39,"S12")*12)</f>
        <v>0</v>
      </c>
      <c r="EJ37" s="710">
        <f>COUNTIF(beosztás!$GH39:$HL39,"BN")*12+COUNTIF(beosztás!$GH39:$HL39,"BÉ")*12+COUNTIF(beosztás!$GH39:$HL39,"BDE")*8+COUNTIF(beosztás!$GH39:$HL39,"BDU")*8+COUNTIF(beosztás!$GH39:$HL39,"BÉJ")*8+COUNTIF(beosztás!$GH39:$HL39,"B1")*1+COUNTIF(beosztás!$GH39:$HL39,"B2")*2+COUNTIF(beosztás!$GH39:$HL39,"B3")*3+COUNTIF(beosztás!$GH39:$HL39,"B5")*5+COUNTIF(beosztás!$GH39:$HL39,"B6")*6+COUNTIF(beosztás!$GH39:$HL39,"B7")*7+COUNTIF(beosztás!$GH39:$HL39,"B8")*8+COUNTIF(beosztás!$GH39:$HL39,"B9")*9+COUNTIF(beosztás!$GH39:$HL39,"B10")*10+COUNTIF(beosztás!$GH39:$HL39,"B11")*11+COUNTIF(beosztás!$GH39:$HL39,"B12")*12+COUNTIF(beosztás!$GH39:$HL39,"BP")*0</f>
        <v>0</v>
      </c>
      <c r="EK37" s="24">
        <f t="shared" si="372"/>
        <v>0</v>
      </c>
      <c r="EL37" s="710">
        <f>IF(C37="",0,alapadatok!$AN$8)</f>
        <v>0</v>
      </c>
      <c r="EM37" s="19">
        <f t="shared" si="373"/>
        <v>0</v>
      </c>
      <c r="EN37" s="907">
        <f t="shared" si="305"/>
        <v>0</v>
      </c>
      <c r="EO37" s="40"/>
      <c r="EP37" s="709">
        <f>COUNTIF(beosztás!$HM39:$IQ39,"DE")*8</f>
        <v>0</v>
      </c>
      <c r="EQ37" s="710">
        <f>COUNTIF(beosztás!$HM39:$IQ39,"DU")*8</f>
        <v>0</v>
      </c>
      <c r="ER37" s="710">
        <f>COUNTIF(beosztás!$HM39:$IQ39,"ÉJ")*8</f>
        <v>0</v>
      </c>
      <c r="ES37" s="710">
        <f>COUNTIF(beosztás!$HM39:$IQ39,"N")*12</f>
        <v>0</v>
      </c>
      <c r="ET37" s="710">
        <f>COUNTIF(beosztás!$HM39:$IQ39,"É")*12</f>
        <v>0</v>
      </c>
      <c r="EU37" s="710">
        <f>SUM(beosztás!$HM39:$IQ39)</f>
        <v>0</v>
      </c>
      <c r="EV37" s="897">
        <f>(COUNTIF(beosztás!$HM39:$IQ39,"SN")*12)+(COUNTIF(beosztás!$HM39:$IQ39,"SDE")*8)+(COUNTIF(beosztás!$HM39:$IQ39,"SDU")*8)+(COUNTIF(beosztás!$HM39:$IQ39,"SÉ")*12)+(COUNTIF(beosztás!$HM39:$IQ39,"SÉJ")*8)+(COUNTIF(beosztás!$HM39:$IQ39,"S1")*1)+(COUNTIF(beosztás!$HM39:$IQ39,"S2")*2)+(COUNTIF(beosztás!$HM39:$IQ39,"S3")*3)+(COUNTIF(beosztás!$HM39:$IQ39,"S4")*4)+(COUNTIF(beosztás!$HM39:$IQ39,"S5")*5)+(COUNTIF(beosztás!$HM39:$IQ39,"S6")*6)+(COUNTIF(beosztás!$HM39:$IQ39,"S7")*7)+(COUNTIF(beosztás!$HM39:$IQ39,"S8")*8)+(COUNTIF(beosztás!$HM39:$IQ39,"S9")*9)+(COUNTIF(beosztás!$HM39:$IQ39,"S10")*10)+(COUNTIF(beosztás!$HM39:$IQ39,"S11")*11)+(COUNTIF(beosztás!$HM39:$IQ39,"S12")*12)</f>
        <v>0</v>
      </c>
      <c r="EW37" s="710">
        <f>COUNTIF(beosztás!$HM39:$IQ39,"FÜ")*8</f>
        <v>0</v>
      </c>
      <c r="EX37" s="710">
        <f>COUNTIF(beosztás!$HM39:$IQ39,"BN")*12+COUNTIF(beosztás!$HM39:$IQ39,"BÉ")*12+COUNTIF(beosztás!$HM39:$IQ39,"BDE")*8+COUNTIF(beosztás!$HM39:$IQ39,"BDU")*8+COUNTIF(beosztás!$HM39:$IQ39,"BÉJ")*8+COUNTIF(beosztás!$HM39:$IQ39,"B1")*1+COUNTIF(beosztás!$HM39:$IQ39,"B2")*2+COUNTIF(beosztás!$HM39:$IQ39,"B3")*3+COUNTIF(beosztás!$HM39:$IQ39,"B5")*5+COUNTIF(beosztás!$HM39:$IQ39,"B6")*6+COUNTIF(beosztás!$HM39:$IQ39,"B7")*7+COUNTIF(beosztás!$HM39:$IQ39,"B8")*8+COUNTIF(beosztás!$HM39:$IQ39,"B9")*9+COUNTIF(beosztás!$HM39:$IQ39,"B10")*10+COUNTIF(beosztás!$HM39:$IQ39,"B11")*11+COUNTIF(beosztás!$HM39:$IQ39,"B12")*12+COUNTIF(beosztás!$HM39:$IQ39,"BP")*0</f>
        <v>0</v>
      </c>
      <c r="EY37" s="24">
        <f t="shared" si="306"/>
        <v>0</v>
      </c>
      <c r="EZ37" s="710">
        <f>IF(C37="",0,alapadatok!$AN$9)</f>
        <v>0</v>
      </c>
      <c r="FA37" s="19">
        <f t="shared" si="374"/>
        <v>0</v>
      </c>
      <c r="FB37" s="907">
        <f t="shared" si="307"/>
        <v>0</v>
      </c>
      <c r="FC37" s="40"/>
      <c r="FD37" s="25">
        <f t="shared" si="375"/>
        <v>0</v>
      </c>
      <c r="FE37" s="24">
        <f t="shared" si="376"/>
        <v>0</v>
      </c>
      <c r="FF37" s="24">
        <f t="shared" si="377"/>
        <v>0</v>
      </c>
      <c r="FG37" s="24">
        <f t="shared" si="378"/>
        <v>0</v>
      </c>
      <c r="FH37" s="24">
        <f t="shared" si="379"/>
        <v>0</v>
      </c>
      <c r="FI37" s="24">
        <f t="shared" si="380"/>
        <v>0</v>
      </c>
      <c r="FJ37" s="24">
        <f t="shared" si="381"/>
        <v>0</v>
      </c>
      <c r="FK37" s="24">
        <f t="shared" si="382"/>
        <v>0</v>
      </c>
      <c r="FL37" s="24">
        <f t="shared" si="383"/>
        <v>0</v>
      </c>
      <c r="FM37" s="24">
        <f t="shared" si="384"/>
        <v>0</v>
      </c>
      <c r="FN37" s="24">
        <f t="shared" si="385"/>
        <v>0</v>
      </c>
      <c r="FO37" s="19">
        <f t="shared" si="386"/>
        <v>0</v>
      </c>
      <c r="FP37" s="907">
        <f t="shared" si="314"/>
        <v>0</v>
      </c>
      <c r="FQ37" s="41"/>
      <c r="FR37" s="709">
        <f>COUNTIF(beosztás!$IR39:$JU39,"DE")*8</f>
        <v>0</v>
      </c>
      <c r="FS37" s="710">
        <f>COUNTIF(beosztás!$IR39:$JU39,"DU")*8</f>
        <v>0</v>
      </c>
      <c r="FT37" s="710">
        <f>COUNTIF(beosztás!$IR39:$JU39,"ÉJ")*8</f>
        <v>0</v>
      </c>
      <c r="FU37" s="710">
        <f>COUNTIF(beosztás!$IR39:$JU39,"N")*12</f>
        <v>0</v>
      </c>
      <c r="FV37" s="710">
        <f>COUNTIF(beosztás!$IR39:$JU39,"é")*12</f>
        <v>0</v>
      </c>
      <c r="FW37" s="710">
        <f>SUM(beosztás!$IR39:$JU39)</f>
        <v>0</v>
      </c>
      <c r="FX37" s="710">
        <f>COUNTIF(beosztás!$IR39:$JU39,"FÜ")*8</f>
        <v>0</v>
      </c>
      <c r="FY37" s="897">
        <f>(COUNTIF(beosztás!$IR39:$JU39,"SN")*12)+(COUNTIF(beosztás!$IR39:$JU39,"SDE")*8)+(COUNTIF(beosztás!$IR39:$JU39,"SDU")*8)+(COUNTIF(beosztás!$IR39:$JU39,"SÉ")*12)+(COUNTIF(beosztás!$IR39:$JU39,"SÉJ")*8)+(COUNTIF(beosztás!$IR39:$JU39,"S1")*1)+(COUNTIF(beosztás!$IR39:$JU39,"S2")*2)+(COUNTIF(beosztás!$IR39:$JU39,"S3")*3)+(COUNTIF(beosztás!$IR39:$JU39,"S4")*4)+(COUNTIF(beosztás!$IR39:$JU39,"S5")*5)+(COUNTIF(beosztás!$IR39:$JU39,"S6")*6)+(COUNTIF(beosztás!$IR39:$JU39,"S7")*7)+(COUNTIF(beosztás!$IR39:$JU39,"S8")*8)+(COUNTIF(beosztás!$IR39:$JU39,"S9")*9)+(COUNTIF(beosztás!$IR39:$JU39,"S10")*10)+(COUNTIF(beosztás!$IR39:$JU39,"S11")*11)+(COUNTIF(beosztás!$IR39:$JU39,"S12")*12)</f>
        <v>0</v>
      </c>
      <c r="FZ37" s="710">
        <f>COUNTIF(beosztás!$IR39:$JU39,"BN")*12+COUNTIF(beosztás!$IR39:$JU39,"BÉ")*12+COUNTIF(beosztás!$IR39:$JU39,"BDE")*8+COUNTIF(beosztás!$IR39:$JU39,"BDU")*8+COUNTIF(beosztás!$IR39:$JU39,"BÉJ")*8+COUNTIF(beosztás!$IR39:$JU39,"B1")*1+COUNTIF(beosztás!$IR39:$JU39,"B2")*2+COUNTIF(beosztás!$IR39:$JU39,"B3")*3+COUNTIF(beosztás!$IR39:$JU39,"B5")*5+COUNTIF(beosztás!$IR39:$JU39,"B6")*6+COUNTIF(beosztás!$IR39:$JU39,"B7")*7+COUNTIF(beosztás!$IR39:$JU39,"B8")*8+COUNTIF(beosztás!$IR39:$JU39,"B9")*9+COUNTIF(beosztás!$IR39:$JU39,"B10")*10+COUNTIF(beosztás!$IR39:$JU39,"B11")*11+COUNTIF(beosztás!$IR39:$JU39,"B12")*12+COUNTIF(beosztás!$IR39:$JU39,"BP")*0</f>
        <v>0</v>
      </c>
      <c r="GA37" s="24">
        <f t="shared" si="387"/>
        <v>0</v>
      </c>
      <c r="GB37" s="710">
        <f>IF(C37="",0,alapadatok!$AN$10)</f>
        <v>0</v>
      </c>
      <c r="GC37" s="19">
        <f t="shared" si="388"/>
        <v>0</v>
      </c>
      <c r="GD37" s="907">
        <f t="shared" si="315"/>
        <v>0</v>
      </c>
      <c r="GE37" s="42"/>
      <c r="GF37" s="709">
        <f>COUNTIF(beosztás!$JV39:$KZ39,"DE")*8</f>
        <v>0</v>
      </c>
      <c r="GG37" s="710">
        <f>COUNTIF(beosztás!$JV39:$KZ39,"DU")*8</f>
        <v>0</v>
      </c>
      <c r="GH37" s="710">
        <f>COUNTIF(beosztás!$JV39:$KZ39,"ÉJ")*8</f>
        <v>0</v>
      </c>
      <c r="GI37" s="710">
        <f>COUNTIF(beosztás!$JV39:$KZ39,"N")*12</f>
        <v>0</v>
      </c>
      <c r="GJ37" s="710">
        <f>COUNTIF(beosztás!$JV39:$KZ39,"É")*12</f>
        <v>0</v>
      </c>
      <c r="GK37" s="710">
        <f>SUM(beosztás!$JV39:$KZ39)</f>
        <v>0</v>
      </c>
      <c r="GL37" s="897">
        <f>(COUNTIF(beosztás!$JV39:$KZ39,"SN")*12)+(COUNTIF(beosztás!$JV39:$KZ39,"SDE")*8)+(COUNTIF(beosztás!$JV39:$KZ39,"SDU")*8)+(COUNTIF(beosztás!$JV39:$KZ39,"SÉ")*12)+(COUNTIF(beosztás!$JV39:$KZ39,"SÉJ")*8)+(COUNTIF(beosztás!$JV39:$KZ39,"S1")*1)+(COUNTIF(beosztás!$JV39:$KZ39,"S2")*2)+(COUNTIF(beosztás!$JV39:$KZ39,"S3")*3)+(COUNTIF(beosztás!$JV39:$KZ39,"S4")*4)+(COUNTIF(beosztás!$JV39:$KZ39,"S5")*5)+(COUNTIF(beosztás!$JV39:$KZ39,"S6")*6)+(COUNTIF(beosztás!$JV39:$KZ39,"S7")*7)+(COUNTIF(beosztás!$JV39:$KZ39,"S8")*8)+(COUNTIF(beosztás!$JV39:$KZ39,"S9")*9)+(COUNTIF(beosztás!$JV39:$KZ39,"S10")*10)+(COUNTIF(beosztás!$JV39:$KZ39,"S11")*11)+(COUNTIF(beosztás!$JV39:$KZ39,"S12")*12)</f>
        <v>0</v>
      </c>
      <c r="GM37" s="710">
        <f>COUNTIF(beosztás!$JV39:$KZ39,"FÜ")*8</f>
        <v>0</v>
      </c>
      <c r="GN37" s="710">
        <f>COUNTIF(beosztás!$JV39:$KZ39,"BN")*12+COUNTIF(beosztás!$JV39:$KZ39,"BÉ")*12+COUNTIF(beosztás!$JV39:$KZ39,"BDE")*8+COUNTIF(beosztás!$JV39:$KZ39,"BDU")*8+COUNTIF(beosztás!$JV39:$KZ39,"BÉJ")*8+COUNTIF(beosztás!$JV39:$KZ39,"B1")*1+COUNTIF(beosztás!$JV39:$KZ39,"B2")*2+COUNTIF(beosztás!$JV39:$KZ39,"B3")*3+COUNTIF(beosztás!$JV39:$KZ39,"B5")*5+COUNTIF(beosztás!$JV39:$KZ39,"B6")*6+COUNTIF(beosztás!$JV39:$KZ39,"B7")*7+COUNTIF(beosztás!$JV39:$KZ39,"B8")*8+COUNTIF(beosztás!$JV39:$KZ39,"B9")*9+COUNTIF(beosztás!$JV39:$KZ39,"B10")*10+COUNTIF(beosztás!$JV39:$KZ39,"B11")*11+COUNTIF(beosztás!$JV39:$KZ39,"B12")*12+COUNTIF(beosztás!$JV39:$KZ39,"BP")*0</f>
        <v>0</v>
      </c>
      <c r="GO37" s="24">
        <f t="shared" si="316"/>
        <v>0</v>
      </c>
      <c r="GP37" s="710">
        <f>IF(C37="",0,alapadatok!$AN$11)</f>
        <v>0</v>
      </c>
      <c r="GQ37" s="19">
        <f t="shared" si="389"/>
        <v>0</v>
      </c>
      <c r="GR37" s="907">
        <f t="shared" si="317"/>
        <v>0</v>
      </c>
      <c r="GS37" s="42"/>
      <c r="GT37" s="25">
        <f t="shared" si="390"/>
        <v>0</v>
      </c>
      <c r="GU37" s="24">
        <f t="shared" si="391"/>
        <v>0</v>
      </c>
      <c r="GV37" s="24">
        <f t="shared" si="392"/>
        <v>0</v>
      </c>
      <c r="GW37" s="24">
        <f t="shared" si="393"/>
        <v>0</v>
      </c>
      <c r="GX37" s="24">
        <f t="shared" si="394"/>
        <v>0</v>
      </c>
      <c r="GY37" s="24">
        <f t="shared" si="395"/>
        <v>0</v>
      </c>
      <c r="GZ37" s="24">
        <f t="shared" si="396"/>
        <v>0</v>
      </c>
      <c r="HA37" s="24">
        <f t="shared" si="397"/>
        <v>0</v>
      </c>
      <c r="HB37" s="24">
        <f t="shared" si="398"/>
        <v>0</v>
      </c>
      <c r="HC37" s="24">
        <f t="shared" si="399"/>
        <v>0</v>
      </c>
      <c r="HD37" s="24">
        <f t="shared" si="400"/>
        <v>0</v>
      </c>
      <c r="HE37" s="19">
        <f t="shared" si="401"/>
        <v>0</v>
      </c>
      <c r="HF37" s="907">
        <f t="shared" si="324"/>
        <v>0</v>
      </c>
      <c r="HG37" s="41"/>
      <c r="HH37" s="709">
        <f>COUNTIF(beosztás!$LA39:$MD39,"DE")*8</f>
        <v>0</v>
      </c>
      <c r="HI37" s="710">
        <f>COUNTIF(beosztás!$LA39:$MD39,"DU")*8</f>
        <v>0</v>
      </c>
      <c r="HJ37" s="710">
        <f>COUNTIF(beosztás!$LA39:$MD39,"ÉJ")*8</f>
        <v>0</v>
      </c>
      <c r="HK37" s="710">
        <f>COUNTIF(beosztás!$LA39:$MD39,"N")*12</f>
        <v>0</v>
      </c>
      <c r="HL37" s="710">
        <f>COUNTIF(beosztás!$LA39:$MD39,"é")*12</f>
        <v>0</v>
      </c>
      <c r="HM37" s="710">
        <f>SUM(beosztás!$LA39:$MD39)</f>
        <v>0</v>
      </c>
      <c r="HN37" s="710">
        <f>COUNTIF(beosztás!$LA39:$MD39,"FÜ")*8</f>
        <v>0</v>
      </c>
      <c r="HO37" s="897">
        <f>(COUNTIF(beosztás!$LA39:$MD39,"SN")*12)+(COUNTIF(beosztás!$LA39:$MD39,"SDE")*8)+(COUNTIF(beosztás!$LA39:$MD39,"SDU")*8)+(COUNTIF(beosztás!$LA39:$MD39,"SÉ")*12)+(COUNTIF(beosztás!$LA39:$MD39,"SÉJ")*8)+(COUNTIF(beosztás!$LA39:$MD39,"S1")*1)+(COUNTIF(beosztás!$LA39:$MD39,"S2")*2)+(COUNTIF(beosztás!$LA39:$MD39,"S3")*3)+(COUNTIF(beosztás!$LA39:$MD39,"S4")*4)+(COUNTIF(beosztás!$LA39:$MD39,"S5")*5)+(COUNTIF(beosztás!$LA39:$MD39,"S6")*6)+(COUNTIF(beosztás!$LA39:$MD39,"S7")*7)+(COUNTIF(beosztás!$LA39:$MD39,"S8")*8)+(COUNTIF(beosztás!$LA39:$MD39,"S9")*9)+(COUNTIF(beosztás!$LA39:$MD39,"S10")*10)+(COUNTIF(beosztás!$LA39:$MD39,"S11")*11)+(COUNTIF(beosztás!$LA39:$MD39,"S12")*12)</f>
        <v>0</v>
      </c>
      <c r="HP37" s="710">
        <f>COUNTIF(beosztás!$LA39:$MD39,"BN")*12+COUNTIF(beosztás!$LA39:$MD39,"BÉ")*12+COUNTIF(beosztás!$LA39:$MD39,"BDE")*8+COUNTIF(beosztás!$LA39:$MD39,"BDU")*8+COUNTIF(beosztás!$LA39:$MD39,"BÉJ")*8+COUNTIF(beosztás!$LA39:$MD39,"B1")*1+COUNTIF(beosztás!$LA39:$MD39,"B2")*2+COUNTIF(beosztás!$LA39:$MD39,"B3")*3+COUNTIF(beosztás!$KZ39:$MC39,"B5")*5+COUNTIF(beosztás!$KZ39:$MC39,"B6")*6+COUNTIF(beosztás!$KZ39:$MC39,"B7")*7+COUNTIF(beosztás!$KZ39:$MC39,"B8")*8+COUNTIF(beosztás!$LA39:$MD39,"B9")*9+COUNTIF(beosztás!$LA39:$MD39,"B10")*10+COUNTIF(beosztás!$LA39:$MD39,"B11")*11+COUNTIF(beosztás!$LA39:$MD39,"B12")*12+COUNTIF(beosztás!$LA39:$MD39,"BP")*0</f>
        <v>0</v>
      </c>
      <c r="HQ37" s="24">
        <f t="shared" si="402"/>
        <v>0</v>
      </c>
      <c r="HR37" s="710">
        <f>IF(C37="",0,alapadatok!$AN$12)</f>
        <v>0</v>
      </c>
      <c r="HS37" s="19">
        <f t="shared" si="403"/>
        <v>0</v>
      </c>
      <c r="HT37" s="907">
        <f t="shared" si="325"/>
        <v>0</v>
      </c>
      <c r="HU37" s="42"/>
      <c r="HV37" s="709">
        <f>COUNTIF(beosztás!$ME39:$NI39,"DE")*8</f>
        <v>0</v>
      </c>
      <c r="HW37" s="710">
        <f>COUNTIF(beosztás!$ME39:$NI39,"DU")*8</f>
        <v>0</v>
      </c>
      <c r="HX37" s="710">
        <f>COUNTIF(beosztás!$ME39:$NI39,"ÉJ")*8</f>
        <v>0</v>
      </c>
      <c r="HY37" s="710">
        <f>COUNTIF(beosztás!$ME39:$NI39,"N")*12</f>
        <v>0</v>
      </c>
      <c r="HZ37" s="710">
        <f>COUNTIF(beosztás!$ME39:$NI39,"É")*12</f>
        <v>0</v>
      </c>
      <c r="IA37" s="710">
        <f>SUM(beosztás!$ME39:$NI39)</f>
        <v>0</v>
      </c>
      <c r="IB37" s="710">
        <f>(COUNTIF(beosztás!$ME39:$NI39,"SN")*12)+(COUNTIF(beosztás!$ME39:$NI39,"SDE")*8)+(COUNTIF(beosztás!$ME39:$NI39,"SDU")*8)+(COUNTIF(beosztás!$ME39:$NI39,"SÉ")*12)+(COUNTIF(beosztás!$ME39:$NI39,"SÉJ")*8)+(COUNTIF(beosztás!$ME39:$NI39,"S1")*1)+(COUNTIF(beosztás!$ME39:$NI39,"S2")*2)+(COUNTIF(beosztás!$ME39:$NI39,"S3")*3)+(COUNTIF(beosztás!$ME39:$NI39,"S4")*4)+(COUNTIF(beosztás!$ME39:$NI39,"S5")*5)+(COUNTIF(beosztás!$ME39:$NI39,"S6")*6)+(COUNTIF(beosztás!$ME39:$NI39,"S7")*7)+(COUNTIF(beosztás!$ME39:$NI39,"S8")*8)+(COUNTIF(beosztás!$ME39:$NI39,"S9")*9)+(COUNTIF(beosztás!$ME39:$NI39,"S10")*10)+(COUNTIF(beosztás!$ME39:$NI39,"S11")*11)+(COUNTIF(beosztás!$ME39:$NI39,"S12")*12)</f>
        <v>0</v>
      </c>
      <c r="IC37" s="710">
        <f>COUNTIF(beosztás!$ME39:$NI39,"FÜ")*8</f>
        <v>0</v>
      </c>
      <c r="ID37" s="710">
        <f>COUNTIF(beosztás!$ME39:$NI39,"BN")*12+COUNTIF(beosztás!$ME39:$NI39,"BÉ")*12+COUNTIF(beosztás!$ME39:$NI39,"BDE")*8+COUNTIF(beosztás!$ME39:$NI39,"BDU")*8+COUNTIF(beosztás!$ME39:$NI39,"BÉJ")*8+COUNTIF(beosztás!$ME39:$NI39,"B1")*1+COUNTIF(beosztás!$ME39:$NI39,"B2")*2+COUNTIF(beosztás!$ME39:$NI39,"B3")*3+COUNTIF(beosztás!$ME39:$NI39,"B5")*5+COUNTIF(beosztás!$ME39:$NI39,"B6")*6+COUNTIF(beosztás!$ME39:$NI39,"B7")*7+COUNTIF(beosztás!$ME39:$NI39,"B8")*8+COUNTIF(beosztás!$ME39:$NI39,"B9")*9+COUNTIF(beosztás!$ME39:$NI39,"B10")*10+COUNTIF(beosztás!$ME39:$NI39,"B11")*11+COUNTIF(beosztás!$ME39:$NI39,"B12")*12+COUNTIF(beosztás!$ME39:$NI39,"BP")*0</f>
        <v>0</v>
      </c>
      <c r="IE37" s="24">
        <f t="shared" si="326"/>
        <v>0</v>
      </c>
      <c r="IF37" s="710">
        <f>IF(C37="",0,alapadatok!$AN$13)</f>
        <v>0</v>
      </c>
      <c r="IG37" s="19">
        <f t="shared" si="404"/>
        <v>0</v>
      </c>
      <c r="IH37" s="741">
        <f t="shared" si="327"/>
        <v>0</v>
      </c>
      <c r="II37" s="42"/>
      <c r="IJ37" s="25">
        <f t="shared" si="405"/>
        <v>0</v>
      </c>
      <c r="IK37" s="24">
        <f t="shared" si="406"/>
        <v>0</v>
      </c>
      <c r="IL37" s="24">
        <f t="shared" si="407"/>
        <v>0</v>
      </c>
      <c r="IM37" s="24">
        <f t="shared" si="408"/>
        <v>0</v>
      </c>
      <c r="IN37" s="24">
        <f t="shared" si="409"/>
        <v>0</v>
      </c>
      <c r="IO37" s="24">
        <f t="shared" si="410"/>
        <v>0</v>
      </c>
      <c r="IP37" s="24">
        <f t="shared" si="411"/>
        <v>0</v>
      </c>
      <c r="IQ37" s="24">
        <f t="shared" si="412"/>
        <v>0</v>
      </c>
      <c r="IR37" s="24">
        <f t="shared" si="413"/>
        <v>0</v>
      </c>
      <c r="IS37" s="24">
        <f t="shared" si="414"/>
        <v>0</v>
      </c>
      <c r="IT37" s="24">
        <f t="shared" si="415"/>
        <v>0</v>
      </c>
      <c r="IU37" s="19">
        <f t="shared" si="416"/>
        <v>0</v>
      </c>
      <c r="IV37" s="907">
        <f t="shared" si="334"/>
        <v>0</v>
      </c>
      <c r="IW37" s="43"/>
      <c r="JF37" s="21"/>
      <c r="JG37" s="21"/>
    </row>
    <row r="38" spans="1:267" hidden="1" x14ac:dyDescent="0.25">
      <c r="A38" s="385">
        <f>IF(beosztás!A40=0,"",beosztás!A40)</f>
        <v>22</v>
      </c>
      <c r="B38" s="386" t="str">
        <f>IF(beosztás!B40=0,"",beosztás!B40)</f>
        <v/>
      </c>
      <c r="C38" s="387" t="str">
        <f>IF(beosztás!C40=0,"",beosztás!C40)</f>
        <v/>
      </c>
      <c r="D38" s="388" t="str">
        <f>IF(beosztás!D40=0,"",beosztás!D40)</f>
        <v/>
      </c>
      <c r="E38" s="18"/>
      <c r="F38" s="705">
        <f>COUNTIF(beosztás!$I40:$AM40,"DE")*8</f>
        <v>0</v>
      </c>
      <c r="G38" s="706">
        <f>COUNTIF(beosztás!$I40:$AM40,"DU")*8</f>
        <v>0</v>
      </c>
      <c r="H38" s="706">
        <f>COUNTIF(beosztás!$I40:$AM40,"ÉJ")*8</f>
        <v>0</v>
      </c>
      <c r="I38" s="706">
        <f>COUNTIF(beosztás!$I40:$AM40,"N")*12</f>
        <v>0</v>
      </c>
      <c r="J38" s="706">
        <f>COUNTIF(beosztás!$I40:$AM40,"é")*12</f>
        <v>0</v>
      </c>
      <c r="K38" s="706">
        <f>SUM(beosztás!$I40:$AM40)</f>
        <v>0</v>
      </c>
      <c r="L38" s="706">
        <f>COUNTIF(beosztás!$I40:$AM40,"FÜ")*8</f>
        <v>0</v>
      </c>
      <c r="M38" s="706">
        <f>(COUNTIF(beosztás!$I40:$AM40,"SN")*12)+(COUNTIF(beosztás!$I40:$AM40,"SDE")*8)+(COUNTIF(beosztás!$I40:$AM40,"SDU")*8)+(COUNTIF(beosztás!$I40:$AM40,"S1")*1)+(COUNTIF(beosztás!$I40:$AM40,"S2")*2)+(COUNTIF(beosztás!$I40:$AM40,"S3")*3)+(COUNTIF(beosztás!$I40:$AM40,"S4")*4)+(COUNTIF(beosztás!$I40:$AM40,"S5")*5)+(COUNTIF(beosztás!$I40:$AM40,"S6")*6)+(COUNTIF(beosztás!$I40:$AM40,"S7")*7)+(COUNTIF(beosztás!$I40:$AM40,"S8")*8)+(COUNTIF(beosztás!$I40:$AM40,"S9")*9)+(COUNTIF(beosztás!$I40:$AM40,"S10")*10)+(COUNTIF(beosztás!$I40:$AM40,"S11")*11)+(COUNTIF(beosztás!$I40:$AM40,"S12")*12)+(COUNTIF(beosztás!$I40:$AM40,"SÉ")*12)+(COUNTIF(beosztás!$I40:$AM40,"SÉJ")*8)</f>
        <v>0</v>
      </c>
      <c r="N38" s="706">
        <f>COUNTIF(beosztás!$I40:$AM40,"BN")*12+COUNTIF(beosztás!$I40:$AM40,"BÉ")*12+COUNTIF(beosztás!$I40:$AM40,"BDE")*8+COUNTIF(beosztás!$I40:$AM40,"BDU")*8+COUNTIF(beosztás!$I40:$AM40,"BÉJ")*8+COUNTIF(beosztás!$I40:$AM40,"B1")*1+COUNTIF(beosztás!$I40:$AM40,"B2")*2+COUNTIF(beosztás!$I40:$AM40,"B3")*3+COUNTIF(beosztás!$I40:$AM40,"B5")*5+COUNTIF(beosztás!$I40:$AM40,"B6")*6+COUNTIF(beosztás!$I40:$AM40,"B7")*7+COUNTIF(beosztás!$I40:$AM40,"B8")*8+COUNTIF(beosztás!$I40:$AM40,"B9")*9+COUNTIF(beosztás!$I40:$AM40,"B10")*10+COUNTIF(beosztás!$I40:$AM40,"B11")*11+COUNTIF(beosztás!$I40:$AM40,"B12")*12+COUNTIF(beosztás!$I40:$AM40,"BP")*0</f>
        <v>0</v>
      </c>
      <c r="O38" s="330">
        <f t="shared" si="273"/>
        <v>0</v>
      </c>
      <c r="P38" s="706">
        <f>IF(C38="",0,alapadatok!$AN$2)</f>
        <v>0</v>
      </c>
      <c r="Q38" s="330">
        <f t="shared" si="335"/>
        <v>0</v>
      </c>
      <c r="R38" s="739">
        <f t="shared" si="274"/>
        <v>0</v>
      </c>
      <c r="S38" s="325"/>
      <c r="T38" s="705">
        <f>COUNTIF(beosztás!$AN40:$BO40,"DE")*8</f>
        <v>0</v>
      </c>
      <c r="U38" s="706">
        <f>COUNTIF(beosztás!$AN40:$BO40,"DU")*8</f>
        <v>0</v>
      </c>
      <c r="V38" s="706">
        <f>COUNTIF(beosztás!$AN40:$BO40,"ÉJ")*8</f>
        <v>0</v>
      </c>
      <c r="W38" s="706">
        <f>COUNTIF(beosztás!$AN40:$BO40,"N")*12</f>
        <v>0</v>
      </c>
      <c r="X38" s="706">
        <f>COUNTIF(beosztás!$AN40:$BO40,"É")*12</f>
        <v>0</v>
      </c>
      <c r="Y38" s="706">
        <f>SUM(beosztás!$AN40:$BO40)</f>
        <v>0</v>
      </c>
      <c r="Z38" s="706">
        <f>(COUNTIF(beosztás!$AN40:$BO40,"SN")*12)+(COUNTIF(beosztás!$AN40:$BO40,"SDE")*8)+(COUNTIF(beosztás!$AN40:$BO40,"SDU")*8)+(COUNTIF(beosztás!$AN40:$BO40,"SÉ")*12)+(COUNTIF(beosztás!$AN40:$BO40,"SÉJ")*8)+(COUNTIF(beosztás!$AN40:$BO40,"S1")*1)+(COUNTIF(beosztás!$AN40:$BO40,"S2")*2)+(COUNTIF(beosztás!$AN40:$BO40,"S3")*3)+(COUNTIF(beosztás!$AN40:$BO40,"S4")*4)+(COUNTIF(beosztás!$AN40:$BO40,"S5")*5)+(COUNTIF(beosztás!$AN40:$BO40,"S6")*6)+(COUNTIF(beosztás!$AN40:$BO40,"S7")*7)+(COUNTIF(beosztás!$AN40:$BO40,"S8")*8)+(COUNTIF(beosztás!$AN40:$BO40,"S9")*9)+(COUNTIF(beosztás!$AN40:$BO40,"S10")*10)+(COUNTIF(beosztás!$AN40:$BO40,"S11")*11)+(COUNTIF(beosztás!$AN40:$BO40,"S12")*12)</f>
        <v>0</v>
      </c>
      <c r="AA38" s="706">
        <f>COUNTIF(beosztás!$AN40:$BO40,"FÜ")*8</f>
        <v>0</v>
      </c>
      <c r="AB38" s="706">
        <f>COUNTIF(beosztás!$AN40:$BO40,"BN")*12+COUNTIF(beosztás!$AN40:$BO40,"BÉ")*12+COUNTIF(beosztás!$AN40:$BO40,"BDE")*8+COUNTIF(beosztás!$AN40:$BO40,"BDU")*8+COUNTIF(beosztás!$AN40:$BO40,"BÉJ")*8+COUNTIF(beosztás!$AN40:$BO40,"B1")*1+COUNTIF(beosztás!$AN40:$BO40,"B2")*2+COUNTIF(beosztás!$AN40:$BO40,"B3")*3+COUNTIF(beosztás!$AN40:$BO40,"B5")*5+COUNTIF(beosztás!$AN40:$BO40,"B6")*6+COUNTIF(beosztás!$AN40:$BO40,"B7")*7+COUNTIF(beosztás!$AN40:$BO40,"B8")*8+COUNTIF(beosztás!$AN40:$BO40,"B9")*9+COUNTIF(beosztás!$AN40:$BO40,"B10")*10+COUNTIF(beosztás!$AN40:$BO40,"B11")*11+COUNTIF(beosztás!$AN40:$BO40,"B12")*12+COUNTIF(beosztás!$AN40:$BO40,"BP")*0</f>
        <v>0</v>
      </c>
      <c r="AC38" s="330">
        <f t="shared" si="336"/>
        <v>0</v>
      </c>
      <c r="AD38" s="706">
        <f>IF(C38="",0,alapadatok!$AN$3)</f>
        <v>0</v>
      </c>
      <c r="AE38" s="330">
        <f t="shared" si="337"/>
        <v>0</v>
      </c>
      <c r="AF38" s="739">
        <f t="shared" si="275"/>
        <v>0</v>
      </c>
      <c r="AG38" s="325"/>
      <c r="AH38" s="329">
        <f t="shared" si="276"/>
        <v>0</v>
      </c>
      <c r="AI38" s="330">
        <f t="shared" si="277"/>
        <v>0</v>
      </c>
      <c r="AJ38" s="330">
        <f t="shared" si="278"/>
        <v>0</v>
      </c>
      <c r="AK38" s="330">
        <f t="shared" si="279"/>
        <v>0</v>
      </c>
      <c r="AL38" s="330">
        <f t="shared" si="280"/>
        <v>0</v>
      </c>
      <c r="AM38" s="330">
        <f t="shared" si="281"/>
        <v>0</v>
      </c>
      <c r="AN38" s="330">
        <f t="shared" si="282"/>
        <v>0</v>
      </c>
      <c r="AO38" s="330">
        <f t="shared" si="283"/>
        <v>0</v>
      </c>
      <c r="AP38" s="330">
        <f t="shared" si="338"/>
        <v>0</v>
      </c>
      <c r="AQ38" s="330">
        <f t="shared" si="339"/>
        <v>0</v>
      </c>
      <c r="AR38" s="330">
        <f t="shared" si="340"/>
        <v>0</v>
      </c>
      <c r="AS38" s="330">
        <f t="shared" si="341"/>
        <v>0</v>
      </c>
      <c r="AT38" s="739">
        <f t="shared" si="284"/>
        <v>0</v>
      </c>
      <c r="AU38" s="326"/>
      <c r="AV38" s="705">
        <f>COUNTIF(beosztás!$BP40:$CT40,"DE")*8</f>
        <v>0</v>
      </c>
      <c r="AW38" s="706">
        <f>COUNTIF(beosztás!$BP40:$CT40,"DU")*8</f>
        <v>0</v>
      </c>
      <c r="AX38" s="706">
        <f>COUNTIF(beosztás!$BP40:$CT40,"ÉJ")*8</f>
        <v>0</v>
      </c>
      <c r="AY38" s="706">
        <f>COUNTIF(beosztás!$BP40:$CT40,"N")*12</f>
        <v>0</v>
      </c>
      <c r="AZ38" s="706">
        <f>COUNTIF(beosztás!$BP40:$CT40,"é")*12</f>
        <v>0</v>
      </c>
      <c r="BA38" s="706">
        <f>SUM(beosztás!$BP40:$CT40)</f>
        <v>0</v>
      </c>
      <c r="BB38" s="706">
        <f>COUNTIF(beosztás!$BP40:$CT40,"FÜ")*8</f>
        <v>0</v>
      </c>
      <c r="BC38" s="895">
        <f>(COUNTIF(beosztás!$BP40:$CT40,"SN")*12)+(COUNTIF(beosztás!$BP40:$CT40,"SDE")*8)+(COUNTIF(beosztás!$BP40:$CT40,"SDU")*8)+(COUNTIF(beosztás!$BP40:$CT40,"SÉ")*12)+(COUNTIF(beosztás!$BP40:$CT40,"SÉJ")*8)+(COUNTIF(beosztás!$BP40:$CT40,"S1")*1)+(COUNTIF(beosztás!$BP40:$CT40,"S2")*2)+(COUNTIF(beosztás!$BP40:$CT40,"S3")*3)+(COUNTIF(beosztás!$BP40:$CT40,"S4")*4)+(COUNTIF(beosztás!$BP40:$CT40,"S5")*5)+(COUNTIF(beosztás!$BP40:$CT40,"S6")*6)+(COUNTIF(beosztás!$BP40:$CT40,"S7")*7)+(COUNTIF(beosztás!$BP40:$CT40,"S8")*8)+(COUNTIF(beosztás!$BP40:$CT40,"S9")*9)+(COUNTIF(beosztás!$BP40:$CT40,"S10")*10)+(COUNTIF(beosztás!$BP40:$CT40,"S11")*11)+(COUNTIF(beosztás!$BP40:$CT40,"S12")*12)</f>
        <v>8</v>
      </c>
      <c r="BD38" s="706">
        <f>COUNTIF(beosztás!$BP40:$CT40,"BN")*12+COUNTIF(beosztás!$BP40:$CT40,"BÉ")*12+COUNTIF(beosztás!$BP40:$CT40,"BDE")*8+COUNTIF(beosztás!$BP40:$CT40,"BDU")*8+COUNTIF(beosztás!$BP40:$CT40,"BÉJ")*8+COUNTIF(beosztás!$BP40:$CT40,"B1")*1+COUNTIF(beosztás!$BP40:$CT40,"B2")*2+COUNTIF(beosztás!$BP40:$CT40,"B3")*3+COUNTIF(beosztás!$BP40:$CT40,"B5")*5+COUNTIF(beosztás!$BP40:$CT40,"B6")*6+COUNTIF(beosztás!$BP40:$CT40,"B7")*7+COUNTIF(beosztás!$BP40:$CT40,"B8")*8+COUNTIF(beosztás!$BP40:$CT40,"B9")*9+COUNTIF(beosztás!$BP40:$CT40,"B10")*10+COUNTIF(beosztás!$BP40:$CT40,"B11")*11+COUNTIF(beosztás!$BP40:$CT40,"B12")*12+COUNTIF(beosztás!$BP40:$CT40,"BP")*0</f>
        <v>0</v>
      </c>
      <c r="BE38" s="330">
        <f t="shared" si="285"/>
        <v>8</v>
      </c>
      <c r="BF38" s="706">
        <f>IF(C38="",0,alapadatok!$AN$4)</f>
        <v>0</v>
      </c>
      <c r="BG38" s="330">
        <f t="shared" si="342"/>
        <v>8</v>
      </c>
      <c r="BH38" s="739">
        <f t="shared" si="286"/>
        <v>8</v>
      </c>
      <c r="BI38" s="325"/>
      <c r="BJ38" s="705">
        <f>COUNTIF(beosztás!$CU40:$DX40,"DE")*8</f>
        <v>0</v>
      </c>
      <c r="BK38" s="706">
        <f>COUNTIF(beosztás!$CU40:$DX40,"DU")*8</f>
        <v>0</v>
      </c>
      <c r="BL38" s="706">
        <f>COUNTIF(beosztás!$CU40:$DX40,"ÉJ")*8</f>
        <v>0</v>
      </c>
      <c r="BM38" s="706">
        <f>COUNTIF(beosztás!$CU40:$DX40,"N")*12</f>
        <v>0</v>
      </c>
      <c r="BN38" s="706">
        <f>COUNTIF(beosztás!$CU40:$DX40,"É")*12</f>
        <v>0</v>
      </c>
      <c r="BO38" s="706">
        <f>SUM(beosztás!$CU40:$DX40)</f>
        <v>0</v>
      </c>
      <c r="BP38" s="895">
        <f>(COUNTIF(beosztás!$CU40:$DX40,"SN")*12)+(COUNTIF(beosztás!$CU40:$DX40,"SDE")*8)+(COUNTIF(beosztás!$CU40:$DX40,"SDU")*8)+(COUNTIF(beosztás!$CU40:$DX40,"SÉ")*12)+(COUNTIF(beosztás!$CU40:$DX40,"SÉJ")*8)+(COUNTIF(beosztás!$CU40:$DX40,"S1")*1)+(COUNTIF(beosztás!$CU40:$DX40,"S2")*2)+(COUNTIF(beosztás!$CU40:$DX40,"S3")*3)+(COUNTIF(beosztás!$CU40:$DX40,"S4")*4)+(COUNTIF(beosztás!$CU40:$DX40,"S5")*5)+(COUNTIF(beosztás!$CU40:$DX40,"S6")*6)+(COUNTIF(beosztás!$CU40:$DX40,"S7")*7)+(COUNTIF(beosztás!$CU40:$DX40,"S8")*8)+(COUNTIF(beosztás!$CU40:$DX40,"S9")*9)+(COUNTIF(beosztás!$CU40:$DX40,"S10")*10)+(COUNTIF(beosztás!$CU40:$DX40,"S11")*11)+(COUNTIF(beosztás!$CU40:$DX40,"S12")*12)</f>
        <v>0</v>
      </c>
      <c r="BQ38" s="706">
        <f>COUNTIF(beosztás!$CU40:$DX40,"FÜ")*8</f>
        <v>0</v>
      </c>
      <c r="BR38" s="706">
        <f>COUNTIF(beosztás!$CU40:$DX40,"BN")*12+COUNTIF(beosztás!$CU40:$DX40,"BÉ")*12+COUNTIF(beosztás!$CU40:$DX40,"BDE")*8+COUNTIF(beosztás!$CU40:$DX40,"BDU")*8+COUNTIF(beosztás!$CU40:$DX40,"BÉJ")*8+COUNTIF(beosztás!$CU40:$DX40,"B1")*1+COUNTIF(beosztás!$CU40:$DX40,"B2")*2+COUNTIF(beosztás!$CU40:$DX40,"B3")*3+COUNTIF(beosztás!$CU40:$DX40,"B5")*5+COUNTIF(beosztás!$CU40:$DX40,"B6")*6+COUNTIF(beosztás!$CU40:$DX40,"B7")*7+COUNTIF(beosztás!$CU40:$DX40,"B8")*8+COUNTIF(beosztás!$CU40:$DX40,"B9")*9+COUNTIF(beosztás!$CU40:$DX40,"B10")*10+COUNTIF(beosztás!$CU40:$DX40,"B11")*11+COUNTIF(beosztás!$CU40:$DX40,"B12")*12+COUNTIF(beosztás!$CU40:$DX40,"BP")*0</f>
        <v>0</v>
      </c>
      <c r="BS38" s="330">
        <f t="shared" si="343"/>
        <v>0</v>
      </c>
      <c r="BT38" s="706">
        <f>IF(C38="",0,alapadatok!$AN$5)</f>
        <v>0</v>
      </c>
      <c r="BU38" s="330">
        <f t="shared" si="344"/>
        <v>0</v>
      </c>
      <c r="BV38" s="739">
        <f t="shared" si="287"/>
        <v>0</v>
      </c>
      <c r="BW38" s="325"/>
      <c r="BX38" s="329">
        <f t="shared" si="345"/>
        <v>0</v>
      </c>
      <c r="BY38" s="330">
        <f t="shared" si="346"/>
        <v>0</v>
      </c>
      <c r="BZ38" s="330">
        <f t="shared" si="347"/>
        <v>0</v>
      </c>
      <c r="CA38" s="330">
        <f t="shared" si="348"/>
        <v>0</v>
      </c>
      <c r="CB38" s="330">
        <f t="shared" si="349"/>
        <v>0</v>
      </c>
      <c r="CC38" s="330">
        <f t="shared" si="350"/>
        <v>0</v>
      </c>
      <c r="CD38" s="330">
        <f t="shared" si="351"/>
        <v>8</v>
      </c>
      <c r="CE38" s="330">
        <f t="shared" si="352"/>
        <v>0</v>
      </c>
      <c r="CF38" s="330">
        <f t="shared" si="353"/>
        <v>0</v>
      </c>
      <c r="CG38" s="330">
        <f t="shared" si="354"/>
        <v>8</v>
      </c>
      <c r="CH38" s="330">
        <f t="shared" si="355"/>
        <v>0</v>
      </c>
      <c r="CI38" s="330">
        <f t="shared" si="356"/>
        <v>8</v>
      </c>
      <c r="CJ38" s="739">
        <f t="shared" si="294"/>
        <v>8</v>
      </c>
      <c r="CK38" s="326"/>
      <c r="CL38" s="705">
        <f>COUNTIF(beosztás!$DY40:$FC40,"DE")*8</f>
        <v>0</v>
      </c>
      <c r="CM38" s="706">
        <f>COUNTIF(beosztás!$DY40:$FC40,"DU")*8</f>
        <v>0</v>
      </c>
      <c r="CN38" s="706">
        <f>COUNTIF(beosztás!$DY40:$FC40,"ÉJ")*8</f>
        <v>0</v>
      </c>
      <c r="CO38" s="706">
        <f>COUNTIF(beosztás!$DY40:$FC40,"N")*12</f>
        <v>0</v>
      </c>
      <c r="CP38" s="706">
        <f>COUNTIF(beosztás!$DY40:$FC40,"é")*12</f>
        <v>0</v>
      </c>
      <c r="CQ38" s="706">
        <f>SUM(beosztás!$DY40:$FC40)</f>
        <v>0</v>
      </c>
      <c r="CR38" s="706">
        <f>COUNTIF(beosztás!$DY40:$FC40,"FÜ")*8</f>
        <v>0</v>
      </c>
      <c r="CS38" s="895">
        <f>(COUNTIF(beosztás!$DY40:$FC40,"SN")*12)+(COUNTIF(beosztás!$DY40:$FC40,"SDE")*8)+(COUNTIF(beosztás!$DY40:$FC40,"SDU")*8)+(COUNTIF(beosztás!$DY40:$FC40,"SÉ")*12)+(COUNTIF(beosztás!$DY40:$FC40,"SÉJ")*8)+(COUNTIF(beosztás!$DY40:$FC40,"S1")*1)+(COUNTIF(beosztás!$DY40:$FC40,"S2")*2)+(COUNTIF(beosztás!$DY40:$FC40,"S3")*3)+(COUNTIF(beosztás!$DY40:$FC40,"S4")*4)+(COUNTIF(beosztás!$DY40:$FC40,"S5")*5)+(COUNTIF(beosztás!$DY40:$FC40,"S6")*6)+(COUNTIF(beosztás!$DY40:$FC40,"S7")*7)+(COUNTIF(beosztás!$DY40:$FC40,"S8")*8)+(COUNTIF(beosztás!$DY40:$FC40,"S9")*9)+(COUNTIF(beosztás!$DY40:$FC40,"S10")*10)+(COUNTIF(beosztás!$DY40:$FC40,"S11")*11)+(COUNTIF(beosztás!$DY40:$FC40,"S12")*12)</f>
        <v>0</v>
      </c>
      <c r="CT38" s="706">
        <f>COUNTIF(beosztás!$DY40:$FC40,"BN")*12+COUNTIF(beosztás!$DY40:$FC40,"BÉ")*12+COUNTIF(beosztás!$DY40:$FC40,"BDE")*8+COUNTIF(beosztás!$DY40:$FC40,"BDU")*8+COUNTIF(beosztás!$DY40:$FC40,"BÉJ")*8+COUNTIF(beosztás!$DY40:$FC40,"B1")*1+COUNTIF(beosztás!$DY40:$FC40,"B2")*2+COUNTIF(beosztás!$DY40:$FC40,"B3")*3+COUNTIF(beosztás!$DY40:$FC40,"B5")*5+COUNTIF(beosztás!$DY40:$FC40,"B6")*6+COUNTIF(beosztás!$DY40:$FC40,"B7")*7+COUNTIF(beosztás!$DY40:$FC40,"B8")*8+COUNTIF(beosztás!$DY40:$FC40,"B9")*9+COUNTIF(beosztás!$DY40:$FC40,"B10")*10+COUNTIF(beosztás!$DY40:$FC40,"B11")*11+COUNTIF(beosztás!$DY40:$FC40,"B12")*12+COUNTIF(beosztás!$DY40:$FC40,"BP")*0</f>
        <v>0</v>
      </c>
      <c r="CU38" s="330">
        <f t="shared" si="357"/>
        <v>0</v>
      </c>
      <c r="CV38" s="706">
        <f>IF(C38="",0,alapadatok!$AN$6)</f>
        <v>0</v>
      </c>
      <c r="CW38" s="330">
        <f t="shared" si="358"/>
        <v>0</v>
      </c>
      <c r="CX38" s="905">
        <f t="shared" si="295"/>
        <v>0</v>
      </c>
      <c r="CY38" s="325"/>
      <c r="CZ38" s="705">
        <f>COUNTIF(beosztás!$FD40:$GG40,"DE")*8</f>
        <v>0</v>
      </c>
      <c r="DA38" s="706">
        <f>COUNTIF(beosztás!$FD40:$GG40,"DU")*8</f>
        <v>0</v>
      </c>
      <c r="DB38" s="706">
        <f>COUNTIF(beosztás!$FD40:$GG40,"ÉJ")*8</f>
        <v>0</v>
      </c>
      <c r="DC38" s="706">
        <f>COUNTIF(beosztás!$FD40:$GG40,"N")*12</f>
        <v>0</v>
      </c>
      <c r="DD38" s="706">
        <f>COUNTIF(beosztás!$FD40:$GG40,"É")*12</f>
        <v>0</v>
      </c>
      <c r="DE38" s="706">
        <f>SUM(beosztás!$FD40:$GG40)</f>
        <v>0</v>
      </c>
      <c r="DF38" s="895">
        <f>(COUNTIF(beosztás!$FD40:$GG40,"SN")*12)+(COUNTIF(beosztás!$FD40:$GG40,"SDE")*8)+(COUNTIF(beosztás!$FD40:$GG40,"SDU")*8)+(COUNTIF(beosztás!$FD40:$GG40,"SÉ")*12)+(COUNTIF(beosztás!$FD40:$GG40,"SÉJ")*8)+(COUNTIF(beosztás!$FD40:$GG40,"S1")*1)+(COUNTIF(beosztás!$FD40:$GG40,"S2")*2)+(COUNTIF(beosztás!$FD40:$GG40,"S3")*3)+(COUNTIF(beosztás!$FD40:$GG40,"S4")*4)+(COUNTIF(beosztás!$FD40:$GG40,"S5")*5)+(COUNTIF(beosztás!$FD40:$GG40,"S6")*6)+(COUNTIF(beosztás!$FD40:$GG40,"S7")*7)+(COUNTIF(beosztás!$FD40:$GG40,"S8")*8)+(COUNTIF(beosztás!$FD40:$GG40,"S9")*9)+(COUNTIF(beosztás!$FD40:$GG40,"S10")*10)+(COUNTIF(beosztás!$FD40:$GG40,"S11")*11)+(COUNTIF(beosztás!$FD40:$GG40,"S12")*12)</f>
        <v>0</v>
      </c>
      <c r="DG38" s="706">
        <f>COUNTIF(beosztás!$FD40:$GG40,"FÜ")*8</f>
        <v>0</v>
      </c>
      <c r="DH38" s="706">
        <f>COUNTIF(beosztás!$FD40:$GG40,"BN")*12+COUNTIF(beosztás!$FD40:$GG40,"BÉ")*12+COUNTIF(beosztás!$FD40:$GG40,"BDE")*8+COUNTIF(beosztás!$FD40:$GG40,"BDU")*8+COUNTIF(beosztás!$FD40:$GG40,"BÉJ")*8+COUNTIF(beosztás!$FD40:$GG40,"B1")*1+COUNTIF(beosztás!$FD40:$GG40,"B2")*2+COUNTIF(beosztás!$FD40:$GG40,"B3")*3+COUNTIF(beosztás!$FD40:$GG40,"B5")*5+COUNTIF(beosztás!$FD40:$GG40,"B6")*6+COUNTIF(beosztás!$FD40:$GG40,"B7")*7+COUNTIF(beosztás!$FD40:$GG40,"B8")*8+COUNTIF(beosztás!$FD40:$GG40,"B9")*9+COUNTIF(beosztás!$FD40:$GG40,"B10")*10+COUNTIF(beosztás!$FD40:$GG40,"B11")*11+COUNTIF(beosztás!$FD40:$GG40,"B12")*12+COUNTIF(beosztás!$FD40:$GG40,"BP")*0</f>
        <v>0</v>
      </c>
      <c r="DI38" s="330">
        <f t="shared" si="296"/>
        <v>0</v>
      </c>
      <c r="DJ38" s="706">
        <f>IF(C38="",0,alapadatok!$AN$7)</f>
        <v>0</v>
      </c>
      <c r="DK38" s="330">
        <f t="shared" si="359"/>
        <v>0</v>
      </c>
      <c r="DL38" s="739">
        <f t="shared" si="297"/>
        <v>0</v>
      </c>
      <c r="DM38" s="325"/>
      <c r="DN38" s="329">
        <f t="shared" si="360"/>
        <v>0</v>
      </c>
      <c r="DO38" s="330">
        <f t="shared" si="361"/>
        <v>0</v>
      </c>
      <c r="DP38" s="330">
        <f t="shared" si="362"/>
        <v>0</v>
      </c>
      <c r="DQ38" s="330">
        <f t="shared" si="363"/>
        <v>0</v>
      </c>
      <c r="DR38" s="330">
        <f t="shared" si="364"/>
        <v>0</v>
      </c>
      <c r="DS38" s="330">
        <f t="shared" si="365"/>
        <v>0</v>
      </c>
      <c r="DT38" s="330">
        <f t="shared" si="366"/>
        <v>0</v>
      </c>
      <c r="DU38" s="330">
        <f t="shared" si="367"/>
        <v>0</v>
      </c>
      <c r="DV38" s="330">
        <f t="shared" si="368"/>
        <v>0</v>
      </c>
      <c r="DW38" s="330">
        <f t="shared" si="369"/>
        <v>0</v>
      </c>
      <c r="DX38" s="330">
        <f t="shared" si="370"/>
        <v>0</v>
      </c>
      <c r="DY38" s="330">
        <f t="shared" si="371"/>
        <v>0</v>
      </c>
      <c r="DZ38" s="905">
        <f t="shared" si="304"/>
        <v>0</v>
      </c>
      <c r="EA38" s="326"/>
      <c r="EB38" s="705">
        <f>COUNTIF(beosztás!$GH40:$HL40,"DE")*8</f>
        <v>0</v>
      </c>
      <c r="EC38" s="706">
        <f>COUNTIF(beosztás!$GH40:$HL40,"DU")*8</f>
        <v>0</v>
      </c>
      <c r="ED38" s="706">
        <f>COUNTIF(beosztás!$GH40:$HL40,"ÉJ")*8</f>
        <v>0</v>
      </c>
      <c r="EE38" s="706">
        <f>COUNTIF(beosztás!$GH40:$HL40,"N")*12</f>
        <v>0</v>
      </c>
      <c r="EF38" s="706">
        <f>COUNTIF(beosztás!$GH40:$HL40,"é")*12</f>
        <v>0</v>
      </c>
      <c r="EG38" s="706">
        <f>SUM(beosztás!$GH40:$HL40)</f>
        <v>0</v>
      </c>
      <c r="EH38" s="706">
        <f>COUNTIF(beosztás!$GH40:$HL40,"FÜ")*8</f>
        <v>0</v>
      </c>
      <c r="EI38" s="895">
        <f>(COUNTIF(beosztás!$GH40:$HL40,"SN")*12)+(COUNTIF(beosztás!$GH40:$HL40,"SDE")*8)+(COUNTIF(beosztás!$GH40:$HL40,"SDU")*8)+(COUNTIF(beosztás!$GH40:$HL40,"SÉ")*12)+(COUNTIF(beosztás!$GH40:$HL40,"SÉJ")*8)+(COUNTIF(beosztás!$GH40:$HL40,"S1")*1)+(COUNTIF(beosztás!$GH40:$HL40,"S2")*2)+(COUNTIF(beosztás!$GH40:$HL40,"S3")*3)+(COUNTIF(beosztás!$GH40:$HL40,"S4")*4)+(COUNTIF(beosztás!$GH40:$HL40,"S5")*5)+(COUNTIF(beosztás!$GH40:$HL40,"S6")*6)+(COUNTIF(beosztás!$GH40:$HL40,"S7")*7)+(COUNTIF(beosztás!$GH40:$HL40,"S8")*8)+(COUNTIF(beosztás!$GH40:$HL40,"S9")*9)+(COUNTIF(beosztás!$GH40:$HL40,"S10")*10)+(COUNTIF(beosztás!$GH40:$HL40,"S11")*11)+(COUNTIF(beosztás!$GH40:$HL40,"S12")*12)</f>
        <v>0</v>
      </c>
      <c r="EJ38" s="706">
        <f>COUNTIF(beosztás!$GH40:$HL40,"BN")*12+COUNTIF(beosztás!$GH40:$HL40,"BÉ")*12+COUNTIF(beosztás!$GH40:$HL40,"BDE")*8+COUNTIF(beosztás!$GH40:$HL40,"BDU")*8+COUNTIF(beosztás!$GH40:$HL40,"BÉJ")*8+COUNTIF(beosztás!$GH40:$HL40,"B1")*1+COUNTIF(beosztás!$GH40:$HL40,"B2")*2+COUNTIF(beosztás!$GH40:$HL40,"B3")*3+COUNTIF(beosztás!$GH40:$HL40,"B5")*5+COUNTIF(beosztás!$GH40:$HL40,"B6")*6+COUNTIF(beosztás!$GH40:$HL40,"B7")*7+COUNTIF(beosztás!$GH40:$HL40,"B8")*8+COUNTIF(beosztás!$GH40:$HL40,"B9")*9+COUNTIF(beosztás!$GH40:$HL40,"B10")*10+COUNTIF(beosztás!$GH40:$HL40,"B11")*11+COUNTIF(beosztás!$GH40:$HL40,"B12")*12+COUNTIF(beosztás!$GH40:$HL40,"BP")*0</f>
        <v>0</v>
      </c>
      <c r="EK38" s="330">
        <f t="shared" si="372"/>
        <v>0</v>
      </c>
      <c r="EL38" s="706">
        <f>IF(C38="",0,alapadatok!$AN$8)</f>
        <v>0</v>
      </c>
      <c r="EM38" s="330">
        <f t="shared" si="373"/>
        <v>0</v>
      </c>
      <c r="EN38" s="905">
        <f t="shared" si="305"/>
        <v>0</v>
      </c>
      <c r="EO38" s="325"/>
      <c r="EP38" s="705">
        <f>COUNTIF(beosztás!$HM40:$IQ40,"DE")*8</f>
        <v>0</v>
      </c>
      <c r="EQ38" s="706">
        <f>COUNTIF(beosztás!$HM40:$IQ40,"DU")*8</f>
        <v>0</v>
      </c>
      <c r="ER38" s="706">
        <f>COUNTIF(beosztás!$HM40:$IQ40,"ÉJ")*8</f>
        <v>0</v>
      </c>
      <c r="ES38" s="706">
        <f>COUNTIF(beosztás!$HM40:$IQ40,"N")*12</f>
        <v>0</v>
      </c>
      <c r="ET38" s="706">
        <f>COUNTIF(beosztás!$HM40:$IQ40,"É")*12</f>
        <v>0</v>
      </c>
      <c r="EU38" s="706">
        <f>SUM(beosztás!$HM40:$IQ40)</f>
        <v>0</v>
      </c>
      <c r="EV38" s="895">
        <f>(COUNTIF(beosztás!$HM40:$IQ40,"SN")*12)+(COUNTIF(beosztás!$HM40:$IQ40,"SDE")*8)+(COUNTIF(beosztás!$HM40:$IQ40,"SDU")*8)+(COUNTIF(beosztás!$HM40:$IQ40,"SÉ")*12)+(COUNTIF(beosztás!$HM40:$IQ40,"SÉJ")*8)+(COUNTIF(beosztás!$HM40:$IQ40,"S1")*1)+(COUNTIF(beosztás!$HM40:$IQ40,"S2")*2)+(COUNTIF(beosztás!$HM40:$IQ40,"S3")*3)+(COUNTIF(beosztás!$HM40:$IQ40,"S4")*4)+(COUNTIF(beosztás!$HM40:$IQ40,"S5")*5)+(COUNTIF(beosztás!$HM40:$IQ40,"S6")*6)+(COUNTIF(beosztás!$HM40:$IQ40,"S7")*7)+(COUNTIF(beosztás!$HM40:$IQ40,"S8")*8)+(COUNTIF(beosztás!$HM40:$IQ40,"S9")*9)+(COUNTIF(beosztás!$HM40:$IQ40,"S10")*10)+(COUNTIF(beosztás!$HM40:$IQ40,"S11")*11)+(COUNTIF(beosztás!$HM40:$IQ40,"S12")*12)</f>
        <v>0</v>
      </c>
      <c r="EW38" s="706">
        <f>COUNTIF(beosztás!$HM40:$IQ40,"FÜ")*8</f>
        <v>0</v>
      </c>
      <c r="EX38" s="706">
        <f>COUNTIF(beosztás!$HM40:$IQ40,"BN")*12+COUNTIF(beosztás!$HM40:$IQ40,"BÉ")*12+COUNTIF(beosztás!$HM40:$IQ40,"BDE")*8+COUNTIF(beosztás!$HM40:$IQ40,"BDU")*8+COUNTIF(beosztás!$HM40:$IQ40,"BÉJ")*8+COUNTIF(beosztás!$HM40:$IQ40,"B1")*1+COUNTIF(beosztás!$HM40:$IQ40,"B2")*2+COUNTIF(beosztás!$HM40:$IQ40,"B3")*3+COUNTIF(beosztás!$HM40:$IQ40,"B5")*5+COUNTIF(beosztás!$HM40:$IQ40,"B6")*6+COUNTIF(beosztás!$HM40:$IQ40,"B7")*7+COUNTIF(beosztás!$HM40:$IQ40,"B8")*8+COUNTIF(beosztás!$HM40:$IQ40,"B9")*9+COUNTIF(beosztás!$HM40:$IQ40,"B10")*10+COUNTIF(beosztás!$HM40:$IQ40,"B11")*11+COUNTIF(beosztás!$HM40:$IQ40,"B12")*12+COUNTIF(beosztás!$HM40:$IQ40,"BP")*0</f>
        <v>0</v>
      </c>
      <c r="EY38" s="330">
        <f t="shared" si="306"/>
        <v>0</v>
      </c>
      <c r="EZ38" s="706">
        <f>IF(C38="",0,alapadatok!$AN$9)</f>
        <v>0</v>
      </c>
      <c r="FA38" s="330">
        <f t="shared" si="374"/>
        <v>0</v>
      </c>
      <c r="FB38" s="905">
        <f t="shared" si="307"/>
        <v>0</v>
      </c>
      <c r="FC38" s="325"/>
      <c r="FD38" s="329">
        <f t="shared" si="375"/>
        <v>0</v>
      </c>
      <c r="FE38" s="330">
        <f t="shared" si="376"/>
        <v>0</v>
      </c>
      <c r="FF38" s="330">
        <f t="shared" si="377"/>
        <v>0</v>
      </c>
      <c r="FG38" s="330">
        <f t="shared" si="378"/>
        <v>0</v>
      </c>
      <c r="FH38" s="330">
        <f t="shared" si="379"/>
        <v>0</v>
      </c>
      <c r="FI38" s="330">
        <f t="shared" si="380"/>
        <v>0</v>
      </c>
      <c r="FJ38" s="330">
        <f t="shared" si="381"/>
        <v>0</v>
      </c>
      <c r="FK38" s="330">
        <f t="shared" si="382"/>
        <v>0</v>
      </c>
      <c r="FL38" s="330">
        <f t="shared" si="383"/>
        <v>0</v>
      </c>
      <c r="FM38" s="330">
        <f t="shared" si="384"/>
        <v>0</v>
      </c>
      <c r="FN38" s="330">
        <f t="shared" si="385"/>
        <v>0</v>
      </c>
      <c r="FO38" s="330">
        <f t="shared" si="386"/>
        <v>0</v>
      </c>
      <c r="FP38" s="905">
        <f t="shared" si="314"/>
        <v>0</v>
      </c>
      <c r="FQ38" s="326"/>
      <c r="FR38" s="705">
        <f>COUNTIF(beosztás!$IR40:$JU40,"DE")*8</f>
        <v>0</v>
      </c>
      <c r="FS38" s="706">
        <f>COUNTIF(beosztás!$IR40:$JU40,"DU")*8</f>
        <v>0</v>
      </c>
      <c r="FT38" s="706">
        <f>COUNTIF(beosztás!$IR40:$JU40,"ÉJ")*8</f>
        <v>0</v>
      </c>
      <c r="FU38" s="706">
        <f>COUNTIF(beosztás!$IR40:$JU40,"N")*12</f>
        <v>0</v>
      </c>
      <c r="FV38" s="706">
        <f>COUNTIF(beosztás!$IR40:$JU40,"é")*12</f>
        <v>0</v>
      </c>
      <c r="FW38" s="706">
        <f>SUM(beosztás!$IR40:$JU40)</f>
        <v>0</v>
      </c>
      <c r="FX38" s="706">
        <f>COUNTIF(beosztás!$IR40:$JU40,"FÜ")*8</f>
        <v>0</v>
      </c>
      <c r="FY38" s="895">
        <f>(COUNTIF(beosztás!$IR40:$JU40,"SN")*12)+(COUNTIF(beosztás!$IR40:$JU40,"SDE")*8)+(COUNTIF(beosztás!$IR40:$JU40,"SDU")*8)+(COUNTIF(beosztás!$IR40:$JU40,"SÉ")*12)+(COUNTIF(beosztás!$IR40:$JU40,"SÉJ")*8)+(COUNTIF(beosztás!$IR40:$JU40,"S1")*1)+(COUNTIF(beosztás!$IR40:$JU40,"S2")*2)+(COUNTIF(beosztás!$IR40:$JU40,"S3")*3)+(COUNTIF(beosztás!$IR40:$JU40,"S4")*4)+(COUNTIF(beosztás!$IR40:$JU40,"S5")*5)+(COUNTIF(beosztás!$IR40:$JU40,"S6")*6)+(COUNTIF(beosztás!$IR40:$JU40,"S7")*7)+(COUNTIF(beosztás!$IR40:$JU40,"S8")*8)+(COUNTIF(beosztás!$IR40:$JU40,"S9")*9)+(COUNTIF(beosztás!$IR40:$JU40,"S10")*10)+(COUNTIF(beosztás!$IR40:$JU40,"S11")*11)+(COUNTIF(beosztás!$IR40:$JU40,"S12")*12)</f>
        <v>0</v>
      </c>
      <c r="FZ38" s="706">
        <f>COUNTIF(beosztás!$IR40:$JU40,"BN")*12+COUNTIF(beosztás!$IR40:$JU40,"BÉ")*12+COUNTIF(beosztás!$IR40:$JU40,"BDE")*8+COUNTIF(beosztás!$IR40:$JU40,"BDU")*8+COUNTIF(beosztás!$IR40:$JU40,"BÉJ")*8+COUNTIF(beosztás!$IR40:$JU40,"B1")*1+COUNTIF(beosztás!$IR40:$JU40,"B2")*2+COUNTIF(beosztás!$IR40:$JU40,"B3")*3+COUNTIF(beosztás!$IR40:$JU40,"B5")*5+COUNTIF(beosztás!$IR40:$JU40,"B6")*6+COUNTIF(beosztás!$IR40:$JU40,"B7")*7+COUNTIF(beosztás!$IR40:$JU40,"B8")*8+COUNTIF(beosztás!$IR40:$JU40,"B9")*9+COUNTIF(beosztás!$IR40:$JU40,"B10")*10+COUNTIF(beosztás!$IR40:$JU40,"B11")*11+COUNTIF(beosztás!$IR40:$JU40,"B12")*12+COUNTIF(beosztás!$IR40:$JU40,"BP")*0</f>
        <v>0</v>
      </c>
      <c r="GA38" s="330">
        <f t="shared" si="387"/>
        <v>0</v>
      </c>
      <c r="GB38" s="706">
        <f>IF(C38="",0,alapadatok!$AN$10)</f>
        <v>0</v>
      </c>
      <c r="GC38" s="330">
        <f t="shared" si="388"/>
        <v>0</v>
      </c>
      <c r="GD38" s="905">
        <f t="shared" si="315"/>
        <v>0</v>
      </c>
      <c r="GE38" s="327"/>
      <c r="GF38" s="705">
        <f>COUNTIF(beosztás!$JV40:$KZ40,"DE")*8</f>
        <v>0</v>
      </c>
      <c r="GG38" s="706">
        <f>COUNTIF(beosztás!$JV40:$KZ40,"DU")*8</f>
        <v>0</v>
      </c>
      <c r="GH38" s="706">
        <f>COUNTIF(beosztás!$JV40:$KZ40,"ÉJ")*8</f>
        <v>0</v>
      </c>
      <c r="GI38" s="706">
        <f>COUNTIF(beosztás!$JV40:$KZ40,"N")*12</f>
        <v>0</v>
      </c>
      <c r="GJ38" s="706">
        <f>COUNTIF(beosztás!$JV40:$KZ40,"É")*12</f>
        <v>0</v>
      </c>
      <c r="GK38" s="706">
        <f>SUM(beosztás!$JV40:$KZ40)</f>
        <v>0</v>
      </c>
      <c r="GL38" s="895">
        <f>(COUNTIF(beosztás!$JV40:$KZ40,"SN")*12)+(COUNTIF(beosztás!$JV40:$KZ40,"SDE")*8)+(COUNTIF(beosztás!$JV40:$KZ40,"SDU")*8)+(COUNTIF(beosztás!$JV40:$KZ40,"SÉ")*12)+(COUNTIF(beosztás!$JV40:$KZ40,"SÉJ")*8)+(COUNTIF(beosztás!$JV40:$KZ40,"S1")*1)+(COUNTIF(beosztás!$JV40:$KZ40,"S2")*2)+(COUNTIF(beosztás!$JV40:$KZ40,"S3")*3)+(COUNTIF(beosztás!$JV40:$KZ40,"S4")*4)+(COUNTIF(beosztás!$JV40:$KZ40,"S5")*5)+(COUNTIF(beosztás!$JV40:$KZ40,"S6")*6)+(COUNTIF(beosztás!$JV40:$KZ40,"S7")*7)+(COUNTIF(beosztás!$JV40:$KZ40,"S8")*8)+(COUNTIF(beosztás!$JV40:$KZ40,"S9")*9)+(COUNTIF(beosztás!$JV40:$KZ40,"S10")*10)+(COUNTIF(beosztás!$JV40:$KZ40,"S11")*11)+(COUNTIF(beosztás!$JV40:$KZ40,"S12")*12)</f>
        <v>0</v>
      </c>
      <c r="GM38" s="706">
        <f>COUNTIF(beosztás!$JV40:$KZ40,"FÜ")*8</f>
        <v>0</v>
      </c>
      <c r="GN38" s="706">
        <f>COUNTIF(beosztás!$JV40:$KZ40,"BN")*12+COUNTIF(beosztás!$JV40:$KZ40,"BÉ")*12+COUNTIF(beosztás!$JV40:$KZ40,"BDE")*8+COUNTIF(beosztás!$JV40:$KZ40,"BDU")*8+COUNTIF(beosztás!$JV40:$KZ40,"BÉJ")*8+COUNTIF(beosztás!$JV40:$KZ40,"B1")*1+COUNTIF(beosztás!$JV40:$KZ40,"B2")*2+COUNTIF(beosztás!$JV40:$KZ40,"B3")*3+COUNTIF(beosztás!$JV40:$KZ40,"B5")*5+COUNTIF(beosztás!$JV40:$KZ40,"B6")*6+COUNTIF(beosztás!$JV40:$KZ40,"B7")*7+COUNTIF(beosztás!$JV40:$KZ40,"B8")*8+COUNTIF(beosztás!$JV40:$KZ40,"B9")*9+COUNTIF(beosztás!$JV40:$KZ40,"B10")*10+COUNTIF(beosztás!$JV40:$KZ40,"B11")*11+COUNTIF(beosztás!$JV40:$KZ40,"B12")*12+COUNTIF(beosztás!$JV40:$KZ40,"BP")*0</f>
        <v>0</v>
      </c>
      <c r="GO38" s="330">
        <f t="shared" si="316"/>
        <v>0</v>
      </c>
      <c r="GP38" s="706">
        <f>IF(C38="",0,alapadatok!$AN$11)</f>
        <v>0</v>
      </c>
      <c r="GQ38" s="330">
        <f t="shared" si="389"/>
        <v>0</v>
      </c>
      <c r="GR38" s="905">
        <f t="shared" si="317"/>
        <v>0</v>
      </c>
      <c r="GS38" s="327"/>
      <c r="GT38" s="329">
        <f t="shared" si="390"/>
        <v>0</v>
      </c>
      <c r="GU38" s="330">
        <f t="shared" si="391"/>
        <v>0</v>
      </c>
      <c r="GV38" s="330">
        <f t="shared" si="392"/>
        <v>0</v>
      </c>
      <c r="GW38" s="330">
        <f t="shared" si="393"/>
        <v>0</v>
      </c>
      <c r="GX38" s="330">
        <f t="shared" si="394"/>
        <v>0</v>
      </c>
      <c r="GY38" s="330">
        <f t="shared" si="395"/>
        <v>0</v>
      </c>
      <c r="GZ38" s="330">
        <f t="shared" si="396"/>
        <v>0</v>
      </c>
      <c r="HA38" s="330">
        <f t="shared" si="397"/>
        <v>0</v>
      </c>
      <c r="HB38" s="330">
        <f t="shared" si="398"/>
        <v>0</v>
      </c>
      <c r="HC38" s="330">
        <f t="shared" si="399"/>
        <v>0</v>
      </c>
      <c r="HD38" s="330">
        <f t="shared" si="400"/>
        <v>0</v>
      </c>
      <c r="HE38" s="330">
        <f t="shared" si="401"/>
        <v>0</v>
      </c>
      <c r="HF38" s="905">
        <f t="shared" si="324"/>
        <v>0</v>
      </c>
      <c r="HG38" s="326"/>
      <c r="HH38" s="705">
        <f>COUNTIF(beosztás!$LA40:$MD40,"DE")*8</f>
        <v>0</v>
      </c>
      <c r="HI38" s="706">
        <f>COUNTIF(beosztás!$LA40:$MD40,"DU")*8</f>
        <v>0</v>
      </c>
      <c r="HJ38" s="706">
        <f>COUNTIF(beosztás!$LA40:$MD40,"ÉJ")*8</f>
        <v>0</v>
      </c>
      <c r="HK38" s="706">
        <f>COUNTIF(beosztás!$LA40:$MD40,"N")*12</f>
        <v>0</v>
      </c>
      <c r="HL38" s="706">
        <f>COUNTIF(beosztás!$LA40:$MD40,"é")*12</f>
        <v>0</v>
      </c>
      <c r="HM38" s="706">
        <f>SUM(beosztás!$LA40:$MD40)</f>
        <v>0</v>
      </c>
      <c r="HN38" s="706">
        <f>COUNTIF(beosztás!$LA40:$MD40,"FÜ")*8</f>
        <v>0</v>
      </c>
      <c r="HO38" s="895">
        <f>(COUNTIF(beosztás!$LA40:$MD40,"SN")*12)+(COUNTIF(beosztás!$LA40:$MD40,"SDE")*8)+(COUNTIF(beosztás!$LA40:$MD40,"SDU")*8)+(COUNTIF(beosztás!$LA40:$MD40,"SÉ")*12)+(COUNTIF(beosztás!$LA40:$MD40,"SÉJ")*8)+(COUNTIF(beosztás!$LA40:$MD40,"S1")*1)+(COUNTIF(beosztás!$LA40:$MD40,"S2")*2)+(COUNTIF(beosztás!$LA40:$MD40,"S3")*3)+(COUNTIF(beosztás!$LA40:$MD40,"S4")*4)+(COUNTIF(beosztás!$LA40:$MD40,"S5")*5)+(COUNTIF(beosztás!$LA40:$MD40,"S6")*6)+(COUNTIF(beosztás!$LA40:$MD40,"S7")*7)+(COUNTIF(beosztás!$LA40:$MD40,"S8")*8)+(COUNTIF(beosztás!$LA40:$MD40,"S9")*9)+(COUNTIF(beosztás!$LA40:$MD40,"S10")*10)+(COUNTIF(beosztás!$LA40:$MD40,"S11")*11)+(COUNTIF(beosztás!$LA40:$MD40,"S12")*12)</f>
        <v>0</v>
      </c>
      <c r="HP38" s="706">
        <f>COUNTIF(beosztás!$LA40:$MD40,"BN")*12+COUNTIF(beosztás!$LA40:$MD40,"BÉ")*12+COUNTIF(beosztás!$LA40:$MD40,"BDE")*8+COUNTIF(beosztás!$LA40:$MD40,"BDU")*8+COUNTIF(beosztás!$LA40:$MD40,"BÉJ")*8+COUNTIF(beosztás!$LA40:$MD40,"B1")*1+COUNTIF(beosztás!$LA40:$MD40,"B2")*2+COUNTIF(beosztás!$LA40:$MD40,"B3")*3+COUNTIF(beosztás!$KZ40:$MC40,"B5")*5+COUNTIF(beosztás!$KZ40:$MC40,"B6")*6+COUNTIF(beosztás!$KZ40:$MC40,"B7")*7+COUNTIF(beosztás!$KZ40:$MC40,"B8")*8+COUNTIF(beosztás!$LA40:$MD40,"B9")*9+COUNTIF(beosztás!$LA40:$MD40,"B10")*10+COUNTIF(beosztás!$LA40:$MD40,"B11")*11+COUNTIF(beosztás!$LA40:$MD40,"B12")*12+COUNTIF(beosztás!$LA40:$MD40,"BP")*0</f>
        <v>0</v>
      </c>
      <c r="HQ38" s="330">
        <f t="shared" si="402"/>
        <v>0</v>
      </c>
      <c r="HR38" s="706">
        <f>IF(C38="",0,alapadatok!$AN$12)</f>
        <v>0</v>
      </c>
      <c r="HS38" s="330">
        <f t="shared" si="403"/>
        <v>0</v>
      </c>
      <c r="HT38" s="905">
        <f t="shared" si="325"/>
        <v>0</v>
      </c>
      <c r="HU38" s="327"/>
      <c r="HV38" s="705">
        <f>COUNTIF(beosztás!$ME40:$NI40,"DE")*8</f>
        <v>0</v>
      </c>
      <c r="HW38" s="706">
        <f>COUNTIF(beosztás!$ME40:$NI40,"DU")*8</f>
        <v>0</v>
      </c>
      <c r="HX38" s="706">
        <f>COUNTIF(beosztás!$ME40:$NI40,"ÉJ")*8</f>
        <v>0</v>
      </c>
      <c r="HY38" s="706">
        <f>COUNTIF(beosztás!$ME40:$NI40,"N")*12</f>
        <v>0</v>
      </c>
      <c r="HZ38" s="706">
        <f>COUNTIF(beosztás!$ME40:$NI40,"É")*12</f>
        <v>0</v>
      </c>
      <c r="IA38" s="706">
        <f>SUM(beosztás!$ME40:$NI40)</f>
        <v>0</v>
      </c>
      <c r="IB38" s="706">
        <f>(COUNTIF(beosztás!$ME40:$NI40,"SN")*12)+(COUNTIF(beosztás!$ME40:$NI40,"SDE")*8)+(COUNTIF(beosztás!$ME40:$NI40,"SDU")*8)+(COUNTIF(beosztás!$ME40:$NI40,"SÉ")*12)+(COUNTIF(beosztás!$ME40:$NI40,"SÉJ")*8)+(COUNTIF(beosztás!$ME40:$NI40,"S1")*1)+(COUNTIF(beosztás!$ME40:$NI40,"S2")*2)+(COUNTIF(beosztás!$ME40:$NI40,"S3")*3)+(COUNTIF(beosztás!$ME40:$NI40,"S4")*4)+(COUNTIF(beosztás!$ME40:$NI40,"S5")*5)+(COUNTIF(beosztás!$ME40:$NI40,"S6")*6)+(COUNTIF(beosztás!$ME40:$NI40,"S7")*7)+(COUNTIF(beosztás!$ME40:$NI40,"S8")*8)+(COUNTIF(beosztás!$ME40:$NI40,"S9")*9)+(COUNTIF(beosztás!$ME40:$NI40,"S10")*10)+(COUNTIF(beosztás!$ME40:$NI40,"S11")*11)+(COUNTIF(beosztás!$ME40:$NI40,"S12")*12)</f>
        <v>0</v>
      </c>
      <c r="IC38" s="706">
        <f>COUNTIF(beosztás!$ME40:$NI40,"FÜ")*8</f>
        <v>0</v>
      </c>
      <c r="ID38" s="706">
        <f>COUNTIF(beosztás!$ME40:$NI40,"BN")*12+COUNTIF(beosztás!$ME40:$NI40,"BÉ")*12+COUNTIF(beosztás!$ME40:$NI40,"BDE")*8+COUNTIF(beosztás!$ME40:$NI40,"BDU")*8+COUNTIF(beosztás!$ME40:$NI40,"BÉJ")*8+COUNTIF(beosztás!$ME40:$NI40,"B1")*1+COUNTIF(beosztás!$ME40:$NI40,"B2")*2+COUNTIF(beosztás!$ME40:$NI40,"B3")*3+COUNTIF(beosztás!$ME40:$NI40,"B5")*5+COUNTIF(beosztás!$ME40:$NI40,"B6")*6+COUNTIF(beosztás!$ME40:$NI40,"B7")*7+COUNTIF(beosztás!$ME40:$NI40,"B8")*8+COUNTIF(beosztás!$ME40:$NI40,"B9")*9+COUNTIF(beosztás!$ME40:$NI40,"B10")*10+COUNTIF(beosztás!$ME40:$NI40,"B11")*11+COUNTIF(beosztás!$ME40:$NI40,"B12")*12+COUNTIF(beosztás!$ME40:$NI40,"BP")*0</f>
        <v>0</v>
      </c>
      <c r="IE38" s="330">
        <f t="shared" si="326"/>
        <v>0</v>
      </c>
      <c r="IF38" s="706">
        <f>IF(C38="",0,alapadatok!$AN$13)</f>
        <v>0</v>
      </c>
      <c r="IG38" s="330">
        <f t="shared" si="404"/>
        <v>0</v>
      </c>
      <c r="IH38" s="739">
        <f t="shared" si="327"/>
        <v>0</v>
      </c>
      <c r="II38" s="327"/>
      <c r="IJ38" s="329">
        <f t="shared" si="405"/>
        <v>0</v>
      </c>
      <c r="IK38" s="330">
        <f t="shared" si="406"/>
        <v>0</v>
      </c>
      <c r="IL38" s="330">
        <f t="shared" si="407"/>
        <v>0</v>
      </c>
      <c r="IM38" s="330">
        <f t="shared" si="408"/>
        <v>0</v>
      </c>
      <c r="IN38" s="330">
        <f t="shared" si="409"/>
        <v>0</v>
      </c>
      <c r="IO38" s="330">
        <f t="shared" si="410"/>
        <v>0</v>
      </c>
      <c r="IP38" s="330">
        <f t="shared" si="411"/>
        <v>0</v>
      </c>
      <c r="IQ38" s="330">
        <f t="shared" si="412"/>
        <v>0</v>
      </c>
      <c r="IR38" s="330">
        <f t="shared" si="413"/>
        <v>0</v>
      </c>
      <c r="IS38" s="330">
        <f t="shared" si="414"/>
        <v>0</v>
      </c>
      <c r="IT38" s="330">
        <f t="shared" si="415"/>
        <v>0</v>
      </c>
      <c r="IU38" s="330">
        <f t="shared" si="416"/>
        <v>0</v>
      </c>
      <c r="IV38" s="905">
        <f t="shared" si="334"/>
        <v>0</v>
      </c>
      <c r="IW38" s="328"/>
      <c r="JF38" s="21"/>
      <c r="JG38" s="21"/>
    </row>
    <row r="39" spans="1:267" hidden="1" x14ac:dyDescent="0.25">
      <c r="A39" s="385">
        <f>IF(beosztás!A41=0,"",beosztás!A41)</f>
        <v>23</v>
      </c>
      <c r="B39" s="386" t="str">
        <f>IF(beosztás!B41=0,"",beosztás!B41)</f>
        <v/>
      </c>
      <c r="C39" s="387" t="str">
        <f>IF(beosztás!C41=0,"",beosztás!C41)</f>
        <v/>
      </c>
      <c r="D39" s="388" t="str">
        <f>IF(beosztás!D41=0,"",beosztás!D41)</f>
        <v/>
      </c>
      <c r="E39" s="18"/>
      <c r="F39" s="705">
        <f>COUNTIF(beosztás!$I41:$AM41,"DE")*8</f>
        <v>0</v>
      </c>
      <c r="G39" s="706">
        <f>COUNTIF(beosztás!$I41:$AM41,"DU")*8</f>
        <v>0</v>
      </c>
      <c r="H39" s="706">
        <f>COUNTIF(beosztás!$I41:$AM41,"ÉJ")*8</f>
        <v>0</v>
      </c>
      <c r="I39" s="706">
        <f>COUNTIF(beosztás!$I41:$AM41,"N")*12</f>
        <v>0</v>
      </c>
      <c r="J39" s="706">
        <f>COUNTIF(beosztás!$I41:$AM41,"é")*12</f>
        <v>0</v>
      </c>
      <c r="K39" s="706">
        <f>SUM(beosztás!$I41:$AM41)</f>
        <v>0</v>
      </c>
      <c r="L39" s="706">
        <f>COUNTIF(beosztás!$I41:$AM41,"FÜ")*8</f>
        <v>0</v>
      </c>
      <c r="M39" s="706">
        <f>(COUNTIF(beosztás!$I41:$AM41,"SN")*12)+(COUNTIF(beosztás!$I41:$AM41,"SDE")*8)+(COUNTIF(beosztás!$I41:$AM41,"SDU")*8)+(COUNTIF(beosztás!$I41:$AM41,"S1")*1)+(COUNTIF(beosztás!$I41:$AM41,"S2")*2)+(COUNTIF(beosztás!$I41:$AM41,"S3")*3)+(COUNTIF(beosztás!$I41:$AM41,"S4")*4)+(COUNTIF(beosztás!$I41:$AM41,"S5")*5)+(COUNTIF(beosztás!$I41:$AM41,"S6")*6)+(COUNTIF(beosztás!$I41:$AM41,"S7")*7)+(COUNTIF(beosztás!$I41:$AM41,"S8")*8)+(COUNTIF(beosztás!$I41:$AM41,"S9")*9)+(COUNTIF(beosztás!$I41:$AM41,"S10")*10)+(COUNTIF(beosztás!$I41:$AM41,"S11")*11)+(COUNTIF(beosztás!$I41:$AM41,"S12")*12)+(COUNTIF(beosztás!$I41:$AM41,"SÉ")*12)+(COUNTIF(beosztás!$I41:$AM41,"SÉJ")*8)</f>
        <v>0</v>
      </c>
      <c r="N39" s="706">
        <f>COUNTIF(beosztás!$I41:$AM41,"BN")*12+COUNTIF(beosztás!$I41:$AM41,"BÉ")*12+COUNTIF(beosztás!$I41:$AM41,"BDE")*8+COUNTIF(beosztás!$I41:$AM41,"BDU")*8+COUNTIF(beosztás!$I41:$AM41,"BÉJ")*8+COUNTIF(beosztás!$I41:$AM41,"B1")*1+COUNTIF(beosztás!$I41:$AM41,"B2")*2+COUNTIF(beosztás!$I41:$AM41,"B3")*3+COUNTIF(beosztás!$I41:$AM41,"B5")*5+COUNTIF(beosztás!$I41:$AM41,"B6")*6+COUNTIF(beosztás!$I41:$AM41,"B7")*7+COUNTIF(beosztás!$I41:$AM41,"B8")*8+COUNTIF(beosztás!$I41:$AM41,"B9")*9+COUNTIF(beosztás!$I41:$AM41,"B10")*10+COUNTIF(beosztás!$I41:$AM41,"B11")*11+COUNTIF(beosztás!$I41:$AM41,"B12")*12+COUNTIF(beosztás!$I41:$AM41,"BP")*0</f>
        <v>0</v>
      </c>
      <c r="O39" s="330">
        <f t="shared" si="273"/>
        <v>0</v>
      </c>
      <c r="P39" s="706">
        <f>IF(C39="",0,alapadatok!$AN$2)</f>
        <v>0</v>
      </c>
      <c r="Q39" s="330">
        <f t="shared" si="335"/>
        <v>0</v>
      </c>
      <c r="R39" s="739">
        <f t="shared" si="274"/>
        <v>0</v>
      </c>
      <c r="S39" s="325"/>
      <c r="T39" s="705">
        <f>COUNTIF(beosztás!$AN41:$BO41,"DE")*8</f>
        <v>0</v>
      </c>
      <c r="U39" s="706">
        <f>COUNTIF(beosztás!$AN41:$BO41,"DU")*8</f>
        <v>0</v>
      </c>
      <c r="V39" s="706">
        <f>COUNTIF(beosztás!$AN41:$BO41,"ÉJ")*8</f>
        <v>0</v>
      </c>
      <c r="W39" s="706">
        <f>COUNTIF(beosztás!$AN41:$BO41,"N")*12</f>
        <v>0</v>
      </c>
      <c r="X39" s="706">
        <f>COUNTIF(beosztás!$AN41:$BO41,"É")*12</f>
        <v>0</v>
      </c>
      <c r="Y39" s="706">
        <f>SUM(beosztás!$AN41:$BO41)</f>
        <v>0</v>
      </c>
      <c r="Z39" s="706">
        <f>(COUNTIF(beosztás!$AN41:$BO41,"SN")*12)+(COUNTIF(beosztás!$AN41:$BO41,"SDE")*8)+(COUNTIF(beosztás!$AN41:$BO41,"SDU")*8)+(COUNTIF(beosztás!$AN41:$BO41,"SÉ")*12)+(COUNTIF(beosztás!$AN41:$BO41,"SÉJ")*8)+(COUNTIF(beosztás!$AN41:$BO41,"S1")*1)+(COUNTIF(beosztás!$AN41:$BO41,"S2")*2)+(COUNTIF(beosztás!$AN41:$BO41,"S3")*3)+(COUNTIF(beosztás!$AN41:$BO41,"S4")*4)+(COUNTIF(beosztás!$AN41:$BO41,"S5")*5)+(COUNTIF(beosztás!$AN41:$BO41,"S6")*6)+(COUNTIF(beosztás!$AN41:$BO41,"S7")*7)+(COUNTIF(beosztás!$AN41:$BO41,"S8")*8)+(COUNTIF(beosztás!$AN41:$BO41,"S9")*9)+(COUNTIF(beosztás!$AN41:$BO41,"S10")*10)+(COUNTIF(beosztás!$AN41:$BO41,"S11")*11)+(COUNTIF(beosztás!$AN41:$BO41,"S12")*12)</f>
        <v>0</v>
      </c>
      <c r="AA39" s="706">
        <f>COUNTIF(beosztás!$AN41:$BO41,"FÜ")*8</f>
        <v>0</v>
      </c>
      <c r="AB39" s="706">
        <f>COUNTIF(beosztás!$AN41:$BO41,"BN")*12+COUNTIF(beosztás!$AN41:$BO41,"BÉ")*12+COUNTIF(beosztás!$AN41:$BO41,"BDE")*8+COUNTIF(beosztás!$AN41:$BO41,"BDU")*8+COUNTIF(beosztás!$AN41:$BO41,"BÉJ")*8+COUNTIF(beosztás!$AN41:$BO41,"B1")*1+COUNTIF(beosztás!$AN41:$BO41,"B2")*2+COUNTIF(beosztás!$AN41:$BO41,"B3")*3+COUNTIF(beosztás!$AN41:$BO41,"B5")*5+COUNTIF(beosztás!$AN41:$BO41,"B6")*6+COUNTIF(beosztás!$AN41:$BO41,"B7")*7+COUNTIF(beosztás!$AN41:$BO41,"B8")*8+COUNTIF(beosztás!$AN41:$BO41,"B9")*9+COUNTIF(beosztás!$AN41:$BO41,"B10")*10+COUNTIF(beosztás!$AN41:$BO41,"B11")*11+COUNTIF(beosztás!$AN41:$BO41,"B12")*12+COUNTIF(beosztás!$AN41:$BO41,"BP")*0</f>
        <v>0</v>
      </c>
      <c r="AC39" s="330">
        <f t="shared" si="336"/>
        <v>0</v>
      </c>
      <c r="AD39" s="706">
        <f>IF(C39="",0,alapadatok!$AN$3)</f>
        <v>0</v>
      </c>
      <c r="AE39" s="330">
        <f t="shared" si="337"/>
        <v>0</v>
      </c>
      <c r="AF39" s="739">
        <f t="shared" si="275"/>
        <v>0</v>
      </c>
      <c r="AG39" s="325"/>
      <c r="AH39" s="329">
        <f t="shared" si="276"/>
        <v>0</v>
      </c>
      <c r="AI39" s="330">
        <f t="shared" si="277"/>
        <v>0</v>
      </c>
      <c r="AJ39" s="330">
        <f t="shared" si="278"/>
        <v>0</v>
      </c>
      <c r="AK39" s="330">
        <f t="shared" si="279"/>
        <v>0</v>
      </c>
      <c r="AL39" s="330">
        <f t="shared" si="280"/>
        <v>0</v>
      </c>
      <c r="AM39" s="330">
        <f t="shared" si="281"/>
        <v>0</v>
      </c>
      <c r="AN39" s="330">
        <f t="shared" si="282"/>
        <v>0</v>
      </c>
      <c r="AO39" s="330">
        <f t="shared" si="283"/>
        <v>0</v>
      </c>
      <c r="AP39" s="330">
        <f t="shared" si="338"/>
        <v>0</v>
      </c>
      <c r="AQ39" s="330">
        <f t="shared" si="339"/>
        <v>0</v>
      </c>
      <c r="AR39" s="330">
        <f t="shared" si="340"/>
        <v>0</v>
      </c>
      <c r="AS39" s="330">
        <f t="shared" si="341"/>
        <v>0</v>
      </c>
      <c r="AT39" s="739">
        <f t="shared" si="284"/>
        <v>0</v>
      </c>
      <c r="AU39" s="326"/>
      <c r="AV39" s="705">
        <f>COUNTIF(beosztás!$BP41:$CT41,"DE")*8</f>
        <v>0</v>
      </c>
      <c r="AW39" s="706">
        <f>COUNTIF(beosztás!$BP41:$CT41,"DU")*8</f>
        <v>0</v>
      </c>
      <c r="AX39" s="706">
        <f>COUNTIF(beosztás!$BP41:$CT41,"ÉJ")*8</f>
        <v>0</v>
      </c>
      <c r="AY39" s="706">
        <f>COUNTIF(beosztás!$BP41:$CT41,"N")*12</f>
        <v>0</v>
      </c>
      <c r="AZ39" s="706">
        <f>COUNTIF(beosztás!$BP41:$CT41,"é")*12</f>
        <v>0</v>
      </c>
      <c r="BA39" s="706">
        <f>SUM(beosztás!$BP41:$CT41)</f>
        <v>0</v>
      </c>
      <c r="BB39" s="706">
        <f>COUNTIF(beosztás!$BP41:$CT41,"FÜ")*8</f>
        <v>0</v>
      </c>
      <c r="BC39" s="895">
        <f>(COUNTIF(beosztás!$BP41:$CT41,"SN")*12)+(COUNTIF(beosztás!$BP41:$CT41,"SDE")*8)+(COUNTIF(beosztás!$BP41:$CT41,"SDU")*8)+(COUNTIF(beosztás!$BP41:$CT41,"SÉ")*12)+(COUNTIF(beosztás!$BP41:$CT41,"SÉJ")*8)+(COUNTIF(beosztás!$BP41:$CT41,"S1")*1)+(COUNTIF(beosztás!$BP41:$CT41,"S2")*2)+(COUNTIF(beosztás!$BP41:$CT41,"S3")*3)+(COUNTIF(beosztás!$BP41:$CT41,"S4")*4)+(COUNTIF(beosztás!$BP41:$CT41,"S5")*5)+(COUNTIF(beosztás!$BP41:$CT41,"S6")*6)+(COUNTIF(beosztás!$BP41:$CT41,"S7")*7)+(COUNTIF(beosztás!$BP41:$CT41,"S8")*8)+(COUNTIF(beosztás!$BP41:$CT41,"S9")*9)+(COUNTIF(beosztás!$BP41:$CT41,"S10")*10)+(COUNTIF(beosztás!$BP41:$CT41,"S11")*11)+(COUNTIF(beosztás!$BP41:$CT41,"S12")*12)</f>
        <v>8</v>
      </c>
      <c r="BD39" s="706">
        <f>COUNTIF(beosztás!$BP41:$CT41,"BN")*12+COUNTIF(beosztás!$BP41:$CT41,"BÉ")*12+COUNTIF(beosztás!$BP41:$CT41,"BDE")*8+COUNTIF(beosztás!$BP41:$CT41,"BDU")*8+COUNTIF(beosztás!$BP41:$CT41,"BÉJ")*8+COUNTIF(beosztás!$BP41:$CT41,"B1")*1+COUNTIF(beosztás!$BP41:$CT41,"B2")*2+COUNTIF(beosztás!$BP41:$CT41,"B3")*3+COUNTIF(beosztás!$BP41:$CT41,"B5")*5+COUNTIF(beosztás!$BP41:$CT41,"B6")*6+COUNTIF(beosztás!$BP41:$CT41,"B7")*7+COUNTIF(beosztás!$BP41:$CT41,"B8")*8+COUNTIF(beosztás!$BP41:$CT41,"B9")*9+COUNTIF(beosztás!$BP41:$CT41,"B10")*10+COUNTIF(beosztás!$BP41:$CT41,"B11")*11+COUNTIF(beosztás!$BP41:$CT41,"B12")*12+COUNTIF(beosztás!$BP41:$CT41,"BP")*0</f>
        <v>0</v>
      </c>
      <c r="BE39" s="330">
        <f t="shared" si="285"/>
        <v>8</v>
      </c>
      <c r="BF39" s="706">
        <f>IF(C39="",0,alapadatok!$AN$4)</f>
        <v>0</v>
      </c>
      <c r="BG39" s="330">
        <f t="shared" si="342"/>
        <v>8</v>
      </c>
      <c r="BH39" s="739">
        <f t="shared" si="286"/>
        <v>8</v>
      </c>
      <c r="BI39" s="325"/>
      <c r="BJ39" s="705">
        <f>COUNTIF(beosztás!$CU41:$DX41,"DE")*8</f>
        <v>0</v>
      </c>
      <c r="BK39" s="706">
        <f>COUNTIF(beosztás!$CU41:$DX41,"DU")*8</f>
        <v>0</v>
      </c>
      <c r="BL39" s="706">
        <f>COUNTIF(beosztás!$CU41:$DX41,"ÉJ")*8</f>
        <v>0</v>
      </c>
      <c r="BM39" s="706">
        <f>COUNTIF(beosztás!$CU41:$DX41,"N")*12</f>
        <v>0</v>
      </c>
      <c r="BN39" s="706">
        <f>COUNTIF(beosztás!$CU41:$DX41,"É")*12</f>
        <v>0</v>
      </c>
      <c r="BO39" s="706">
        <f>SUM(beosztás!$CU41:$DX41)</f>
        <v>0</v>
      </c>
      <c r="BP39" s="895">
        <f>(COUNTIF(beosztás!$CU41:$DX41,"SN")*12)+(COUNTIF(beosztás!$CU41:$DX41,"SDE")*8)+(COUNTIF(beosztás!$CU41:$DX41,"SDU")*8)+(COUNTIF(beosztás!$CU41:$DX41,"SÉ")*12)+(COUNTIF(beosztás!$CU41:$DX41,"SÉJ")*8)+(COUNTIF(beosztás!$CU41:$DX41,"S1")*1)+(COUNTIF(beosztás!$CU41:$DX41,"S2")*2)+(COUNTIF(beosztás!$CU41:$DX41,"S3")*3)+(COUNTIF(beosztás!$CU41:$DX41,"S4")*4)+(COUNTIF(beosztás!$CU41:$DX41,"S5")*5)+(COUNTIF(beosztás!$CU41:$DX41,"S6")*6)+(COUNTIF(beosztás!$CU41:$DX41,"S7")*7)+(COUNTIF(beosztás!$CU41:$DX41,"S8")*8)+(COUNTIF(beosztás!$CU41:$DX41,"S9")*9)+(COUNTIF(beosztás!$CU41:$DX41,"S10")*10)+(COUNTIF(beosztás!$CU41:$DX41,"S11")*11)+(COUNTIF(beosztás!$CU41:$DX41,"S12")*12)</f>
        <v>0</v>
      </c>
      <c r="BQ39" s="706">
        <f>COUNTIF(beosztás!$CU41:$DX41,"FÜ")*8</f>
        <v>0</v>
      </c>
      <c r="BR39" s="706">
        <f>COUNTIF(beosztás!$CU41:$DX41,"BN")*12+COUNTIF(beosztás!$CU41:$DX41,"BÉ")*12+COUNTIF(beosztás!$CU41:$DX41,"BDE")*8+COUNTIF(beosztás!$CU41:$DX41,"BDU")*8+COUNTIF(beosztás!$CU41:$DX41,"BÉJ")*8+COUNTIF(beosztás!$CU41:$DX41,"B1")*1+COUNTIF(beosztás!$CU41:$DX41,"B2")*2+COUNTIF(beosztás!$CU41:$DX41,"B3")*3+COUNTIF(beosztás!$CU41:$DX41,"B5")*5+COUNTIF(beosztás!$CU41:$DX41,"B6")*6+COUNTIF(beosztás!$CU41:$DX41,"B7")*7+COUNTIF(beosztás!$CU41:$DX41,"B8")*8+COUNTIF(beosztás!$CU41:$DX41,"B9")*9+COUNTIF(beosztás!$CU41:$DX41,"B10")*10+COUNTIF(beosztás!$CU41:$DX41,"B11")*11+COUNTIF(beosztás!$CU41:$DX41,"B12")*12+COUNTIF(beosztás!$CU41:$DX41,"BP")*0</f>
        <v>0</v>
      </c>
      <c r="BS39" s="330">
        <f t="shared" si="343"/>
        <v>0</v>
      </c>
      <c r="BT39" s="706">
        <f>IF(C39="",0,alapadatok!$AN$5)</f>
        <v>0</v>
      </c>
      <c r="BU39" s="330">
        <f t="shared" si="344"/>
        <v>0</v>
      </c>
      <c r="BV39" s="739">
        <f t="shared" si="287"/>
        <v>0</v>
      </c>
      <c r="BW39" s="325"/>
      <c r="BX39" s="329">
        <f t="shared" si="345"/>
        <v>0</v>
      </c>
      <c r="BY39" s="330">
        <f t="shared" si="346"/>
        <v>0</v>
      </c>
      <c r="BZ39" s="330">
        <f t="shared" si="347"/>
        <v>0</v>
      </c>
      <c r="CA39" s="330">
        <f t="shared" si="348"/>
        <v>0</v>
      </c>
      <c r="CB39" s="330">
        <f t="shared" si="349"/>
        <v>0</v>
      </c>
      <c r="CC39" s="330">
        <f t="shared" si="350"/>
        <v>0</v>
      </c>
      <c r="CD39" s="330">
        <f t="shared" si="351"/>
        <v>8</v>
      </c>
      <c r="CE39" s="330">
        <f t="shared" si="352"/>
        <v>0</v>
      </c>
      <c r="CF39" s="330">
        <f t="shared" si="353"/>
        <v>0</v>
      </c>
      <c r="CG39" s="330">
        <f t="shared" si="354"/>
        <v>8</v>
      </c>
      <c r="CH39" s="330">
        <f t="shared" si="355"/>
        <v>0</v>
      </c>
      <c r="CI39" s="330">
        <f t="shared" si="356"/>
        <v>8</v>
      </c>
      <c r="CJ39" s="739">
        <f t="shared" si="294"/>
        <v>8</v>
      </c>
      <c r="CK39" s="326"/>
      <c r="CL39" s="705">
        <f>COUNTIF(beosztás!$DY41:$FC41,"DE")*8</f>
        <v>0</v>
      </c>
      <c r="CM39" s="706">
        <f>COUNTIF(beosztás!$DY41:$FC41,"DU")*8</f>
        <v>0</v>
      </c>
      <c r="CN39" s="706">
        <f>COUNTIF(beosztás!$DY41:$FC41,"ÉJ")*8</f>
        <v>0</v>
      </c>
      <c r="CO39" s="706">
        <f>COUNTIF(beosztás!$DY41:$FC41,"N")*12</f>
        <v>0</v>
      </c>
      <c r="CP39" s="706">
        <f>COUNTIF(beosztás!$DY41:$FC41,"é")*12</f>
        <v>0</v>
      </c>
      <c r="CQ39" s="706">
        <f>SUM(beosztás!$DY41:$FC41)</f>
        <v>0</v>
      </c>
      <c r="CR39" s="706">
        <f>COUNTIF(beosztás!$DY41:$FC41,"FÜ")*8</f>
        <v>0</v>
      </c>
      <c r="CS39" s="895">
        <f>(COUNTIF(beosztás!$DY41:$FC41,"SN")*12)+(COUNTIF(beosztás!$DY41:$FC41,"SDE")*8)+(COUNTIF(beosztás!$DY41:$FC41,"SDU")*8)+(COUNTIF(beosztás!$DY41:$FC41,"SÉ")*12)+(COUNTIF(beosztás!$DY41:$FC41,"SÉJ")*8)+(COUNTIF(beosztás!$DY41:$FC41,"S1")*1)+(COUNTIF(beosztás!$DY41:$FC41,"S2")*2)+(COUNTIF(beosztás!$DY41:$FC41,"S3")*3)+(COUNTIF(beosztás!$DY41:$FC41,"S4")*4)+(COUNTIF(beosztás!$DY41:$FC41,"S5")*5)+(COUNTIF(beosztás!$DY41:$FC41,"S6")*6)+(COUNTIF(beosztás!$DY41:$FC41,"S7")*7)+(COUNTIF(beosztás!$DY41:$FC41,"S8")*8)+(COUNTIF(beosztás!$DY41:$FC41,"S9")*9)+(COUNTIF(beosztás!$DY41:$FC41,"S10")*10)+(COUNTIF(beosztás!$DY41:$FC41,"S11")*11)+(COUNTIF(beosztás!$DY41:$FC41,"S12")*12)</f>
        <v>0</v>
      </c>
      <c r="CT39" s="706">
        <f>COUNTIF(beosztás!$DY41:$FC41,"BN")*12+COUNTIF(beosztás!$DY41:$FC41,"BÉ")*12+COUNTIF(beosztás!$DY41:$FC41,"BDE")*8+COUNTIF(beosztás!$DY41:$FC41,"BDU")*8+COUNTIF(beosztás!$DY41:$FC41,"BÉJ")*8+COUNTIF(beosztás!$DY41:$FC41,"B1")*1+COUNTIF(beosztás!$DY41:$FC41,"B2")*2+COUNTIF(beosztás!$DY41:$FC41,"B3")*3+COUNTIF(beosztás!$DY41:$FC41,"B5")*5+COUNTIF(beosztás!$DY41:$FC41,"B6")*6+COUNTIF(beosztás!$DY41:$FC41,"B7")*7+COUNTIF(beosztás!$DY41:$FC41,"B8")*8+COUNTIF(beosztás!$DY41:$FC41,"B9")*9+COUNTIF(beosztás!$DY41:$FC41,"B10")*10+COUNTIF(beosztás!$DY41:$FC41,"B11")*11+COUNTIF(beosztás!$DY41:$FC41,"B12")*12+COUNTIF(beosztás!$DY41:$FC41,"BP")*0</f>
        <v>0</v>
      </c>
      <c r="CU39" s="330">
        <f t="shared" si="357"/>
        <v>0</v>
      </c>
      <c r="CV39" s="706">
        <f>IF(C39="",0,alapadatok!$AN$6)</f>
        <v>0</v>
      </c>
      <c r="CW39" s="330">
        <f t="shared" si="358"/>
        <v>0</v>
      </c>
      <c r="CX39" s="905">
        <f t="shared" si="295"/>
        <v>0</v>
      </c>
      <c r="CY39" s="325"/>
      <c r="CZ39" s="705">
        <f>COUNTIF(beosztás!$FD41:$GG41,"DE")*8</f>
        <v>0</v>
      </c>
      <c r="DA39" s="706">
        <f>COUNTIF(beosztás!$FD41:$GG41,"DU")*8</f>
        <v>0</v>
      </c>
      <c r="DB39" s="706">
        <f>COUNTIF(beosztás!$FD41:$GG41,"ÉJ")*8</f>
        <v>0</v>
      </c>
      <c r="DC39" s="706">
        <f>COUNTIF(beosztás!$FD41:$GG41,"N")*12</f>
        <v>0</v>
      </c>
      <c r="DD39" s="706">
        <f>COUNTIF(beosztás!$FD41:$GG41,"É")*12</f>
        <v>0</v>
      </c>
      <c r="DE39" s="706">
        <f>SUM(beosztás!$FD41:$GG41)</f>
        <v>0</v>
      </c>
      <c r="DF39" s="895">
        <f>(COUNTIF(beosztás!$FD41:$GG41,"SN")*12)+(COUNTIF(beosztás!$FD41:$GG41,"SDE")*8)+(COUNTIF(beosztás!$FD41:$GG41,"SDU")*8)+(COUNTIF(beosztás!$FD41:$GG41,"SÉ")*12)+(COUNTIF(beosztás!$FD41:$GG41,"SÉJ")*8)+(COUNTIF(beosztás!$FD41:$GG41,"S1")*1)+(COUNTIF(beosztás!$FD41:$GG41,"S2")*2)+(COUNTIF(beosztás!$FD41:$GG41,"S3")*3)+(COUNTIF(beosztás!$FD41:$GG41,"S4")*4)+(COUNTIF(beosztás!$FD41:$GG41,"S5")*5)+(COUNTIF(beosztás!$FD41:$GG41,"S6")*6)+(COUNTIF(beosztás!$FD41:$GG41,"S7")*7)+(COUNTIF(beosztás!$FD41:$GG41,"S8")*8)+(COUNTIF(beosztás!$FD41:$GG41,"S9")*9)+(COUNTIF(beosztás!$FD41:$GG41,"S10")*10)+(COUNTIF(beosztás!$FD41:$GG41,"S11")*11)+(COUNTIF(beosztás!$FD41:$GG41,"S12")*12)</f>
        <v>0</v>
      </c>
      <c r="DG39" s="706">
        <f>COUNTIF(beosztás!$FD41:$GG41,"FÜ")*8</f>
        <v>0</v>
      </c>
      <c r="DH39" s="706">
        <f>COUNTIF(beosztás!$FD41:$GG41,"BN")*12+COUNTIF(beosztás!$FD41:$GG41,"BÉ")*12+COUNTIF(beosztás!$FD41:$GG41,"BDE")*8+COUNTIF(beosztás!$FD41:$GG41,"BDU")*8+COUNTIF(beosztás!$FD41:$GG41,"BÉJ")*8+COUNTIF(beosztás!$FD41:$GG41,"B1")*1+COUNTIF(beosztás!$FD41:$GG41,"B2")*2+COUNTIF(beosztás!$FD41:$GG41,"B3")*3+COUNTIF(beosztás!$FD41:$GG41,"B5")*5+COUNTIF(beosztás!$FD41:$GG41,"B6")*6+COUNTIF(beosztás!$FD41:$GG41,"B7")*7+COUNTIF(beosztás!$FD41:$GG41,"B8")*8+COUNTIF(beosztás!$FD41:$GG41,"B9")*9+COUNTIF(beosztás!$FD41:$GG41,"B10")*10+COUNTIF(beosztás!$FD41:$GG41,"B11")*11+COUNTIF(beosztás!$FD41:$GG41,"B12")*12+COUNTIF(beosztás!$FD41:$GG41,"BP")*0</f>
        <v>0</v>
      </c>
      <c r="DI39" s="330">
        <f t="shared" si="296"/>
        <v>0</v>
      </c>
      <c r="DJ39" s="706">
        <f>IF(C39="",0,alapadatok!$AN$7)</f>
        <v>0</v>
      </c>
      <c r="DK39" s="330">
        <f t="shared" si="359"/>
        <v>0</v>
      </c>
      <c r="DL39" s="739">
        <f t="shared" si="297"/>
        <v>0</v>
      </c>
      <c r="DM39" s="325"/>
      <c r="DN39" s="329">
        <f t="shared" si="360"/>
        <v>0</v>
      </c>
      <c r="DO39" s="330">
        <f t="shared" si="361"/>
        <v>0</v>
      </c>
      <c r="DP39" s="330">
        <f t="shared" si="362"/>
        <v>0</v>
      </c>
      <c r="DQ39" s="330">
        <f t="shared" si="363"/>
        <v>0</v>
      </c>
      <c r="DR39" s="330">
        <f t="shared" si="364"/>
        <v>0</v>
      </c>
      <c r="DS39" s="330">
        <f t="shared" si="365"/>
        <v>0</v>
      </c>
      <c r="DT39" s="330">
        <f t="shared" si="366"/>
        <v>0</v>
      </c>
      <c r="DU39" s="330">
        <f t="shared" si="367"/>
        <v>0</v>
      </c>
      <c r="DV39" s="330">
        <f t="shared" si="368"/>
        <v>0</v>
      </c>
      <c r="DW39" s="330">
        <f t="shared" si="369"/>
        <v>0</v>
      </c>
      <c r="DX39" s="330">
        <f t="shared" si="370"/>
        <v>0</v>
      </c>
      <c r="DY39" s="330">
        <f t="shared" si="371"/>
        <v>0</v>
      </c>
      <c r="DZ39" s="905">
        <f t="shared" si="304"/>
        <v>0</v>
      </c>
      <c r="EA39" s="326"/>
      <c r="EB39" s="705">
        <f>COUNTIF(beosztás!$GH41:$HL41,"DE")*8</f>
        <v>0</v>
      </c>
      <c r="EC39" s="706">
        <f>COUNTIF(beosztás!$GH41:$HL41,"DU")*8</f>
        <v>0</v>
      </c>
      <c r="ED39" s="706">
        <f>COUNTIF(beosztás!$GH41:$HL41,"ÉJ")*8</f>
        <v>0</v>
      </c>
      <c r="EE39" s="706">
        <f>COUNTIF(beosztás!$GH41:$HL41,"N")*12</f>
        <v>0</v>
      </c>
      <c r="EF39" s="706">
        <f>COUNTIF(beosztás!$GH41:$HL41,"é")*12</f>
        <v>0</v>
      </c>
      <c r="EG39" s="706">
        <f>SUM(beosztás!$GH41:$HL41)</f>
        <v>0</v>
      </c>
      <c r="EH39" s="706">
        <f>COUNTIF(beosztás!$GH41:$HL41,"FÜ")*8</f>
        <v>0</v>
      </c>
      <c r="EI39" s="895">
        <f>(COUNTIF(beosztás!$GH41:$HL41,"SN")*12)+(COUNTIF(beosztás!$GH41:$HL41,"SDE")*8)+(COUNTIF(beosztás!$GH41:$HL41,"SDU")*8)+(COUNTIF(beosztás!$GH41:$HL41,"SÉ")*12)+(COUNTIF(beosztás!$GH41:$HL41,"SÉJ")*8)+(COUNTIF(beosztás!$GH41:$HL41,"S1")*1)+(COUNTIF(beosztás!$GH41:$HL41,"S2")*2)+(COUNTIF(beosztás!$GH41:$HL41,"S3")*3)+(COUNTIF(beosztás!$GH41:$HL41,"S4")*4)+(COUNTIF(beosztás!$GH41:$HL41,"S5")*5)+(COUNTIF(beosztás!$GH41:$HL41,"S6")*6)+(COUNTIF(beosztás!$GH41:$HL41,"S7")*7)+(COUNTIF(beosztás!$GH41:$HL41,"S8")*8)+(COUNTIF(beosztás!$GH41:$HL41,"S9")*9)+(COUNTIF(beosztás!$GH41:$HL41,"S10")*10)+(COUNTIF(beosztás!$GH41:$HL41,"S11")*11)+(COUNTIF(beosztás!$GH41:$HL41,"S12")*12)</f>
        <v>0</v>
      </c>
      <c r="EJ39" s="706">
        <f>COUNTIF(beosztás!$GH41:$HL41,"BN")*12+COUNTIF(beosztás!$GH41:$HL41,"BÉ")*12+COUNTIF(beosztás!$GH41:$HL41,"BDE")*8+COUNTIF(beosztás!$GH41:$HL41,"BDU")*8+COUNTIF(beosztás!$GH41:$HL41,"BÉJ")*8+COUNTIF(beosztás!$GH41:$HL41,"B1")*1+COUNTIF(beosztás!$GH41:$HL41,"B2")*2+COUNTIF(beosztás!$GH41:$HL41,"B3")*3+COUNTIF(beosztás!$GH41:$HL41,"B5")*5+COUNTIF(beosztás!$GH41:$HL41,"B6")*6+COUNTIF(beosztás!$GH41:$HL41,"B7")*7+COUNTIF(beosztás!$GH41:$HL41,"B8")*8+COUNTIF(beosztás!$GH41:$HL41,"B9")*9+COUNTIF(beosztás!$GH41:$HL41,"B10")*10+COUNTIF(beosztás!$GH41:$HL41,"B11")*11+COUNTIF(beosztás!$GH41:$HL41,"B12")*12+COUNTIF(beosztás!$GH41:$HL41,"BP")*0</f>
        <v>0</v>
      </c>
      <c r="EK39" s="330">
        <f t="shared" si="372"/>
        <v>0</v>
      </c>
      <c r="EL39" s="706">
        <f>IF(C39="",0,alapadatok!$AN$8)</f>
        <v>0</v>
      </c>
      <c r="EM39" s="330">
        <f t="shared" si="373"/>
        <v>0</v>
      </c>
      <c r="EN39" s="905">
        <f t="shared" si="305"/>
        <v>0</v>
      </c>
      <c r="EO39" s="325"/>
      <c r="EP39" s="705">
        <f>COUNTIF(beosztás!$HM41:$IQ41,"DE")*8</f>
        <v>0</v>
      </c>
      <c r="EQ39" s="706">
        <f>COUNTIF(beosztás!$HM41:$IQ41,"DU")*8</f>
        <v>0</v>
      </c>
      <c r="ER39" s="706">
        <f>COUNTIF(beosztás!$HM41:$IQ41,"ÉJ")*8</f>
        <v>0</v>
      </c>
      <c r="ES39" s="706">
        <f>COUNTIF(beosztás!$HM41:$IQ41,"N")*12</f>
        <v>0</v>
      </c>
      <c r="ET39" s="706">
        <f>COUNTIF(beosztás!$HM41:$IQ41,"É")*12</f>
        <v>0</v>
      </c>
      <c r="EU39" s="706">
        <f>SUM(beosztás!$HM41:$IQ41)</f>
        <v>0</v>
      </c>
      <c r="EV39" s="895">
        <f>(COUNTIF(beosztás!$HM41:$IQ41,"SN")*12)+(COUNTIF(beosztás!$HM41:$IQ41,"SDE")*8)+(COUNTIF(beosztás!$HM41:$IQ41,"SDU")*8)+(COUNTIF(beosztás!$HM41:$IQ41,"SÉ")*12)+(COUNTIF(beosztás!$HM41:$IQ41,"SÉJ")*8)+(COUNTIF(beosztás!$HM41:$IQ41,"S1")*1)+(COUNTIF(beosztás!$HM41:$IQ41,"S2")*2)+(COUNTIF(beosztás!$HM41:$IQ41,"S3")*3)+(COUNTIF(beosztás!$HM41:$IQ41,"S4")*4)+(COUNTIF(beosztás!$HM41:$IQ41,"S5")*5)+(COUNTIF(beosztás!$HM41:$IQ41,"S6")*6)+(COUNTIF(beosztás!$HM41:$IQ41,"S7")*7)+(COUNTIF(beosztás!$HM41:$IQ41,"S8")*8)+(COUNTIF(beosztás!$HM41:$IQ41,"S9")*9)+(COUNTIF(beosztás!$HM41:$IQ41,"S10")*10)+(COUNTIF(beosztás!$HM41:$IQ41,"S11")*11)+(COUNTIF(beosztás!$HM41:$IQ41,"S12")*12)</f>
        <v>0</v>
      </c>
      <c r="EW39" s="706">
        <f>COUNTIF(beosztás!$HM41:$IQ41,"FÜ")*8</f>
        <v>0</v>
      </c>
      <c r="EX39" s="706">
        <f>COUNTIF(beosztás!$HM41:$IQ41,"BN")*12+COUNTIF(beosztás!$HM41:$IQ41,"BÉ")*12+COUNTIF(beosztás!$HM41:$IQ41,"BDE")*8+COUNTIF(beosztás!$HM41:$IQ41,"BDU")*8+COUNTIF(beosztás!$HM41:$IQ41,"BÉJ")*8+COUNTIF(beosztás!$HM41:$IQ41,"B1")*1+COUNTIF(beosztás!$HM41:$IQ41,"B2")*2+COUNTIF(beosztás!$HM41:$IQ41,"B3")*3+COUNTIF(beosztás!$HM41:$IQ41,"B5")*5+COUNTIF(beosztás!$HM41:$IQ41,"B6")*6+COUNTIF(beosztás!$HM41:$IQ41,"B7")*7+COUNTIF(beosztás!$HM41:$IQ41,"B8")*8+COUNTIF(beosztás!$HM41:$IQ41,"B9")*9+COUNTIF(beosztás!$HM41:$IQ41,"B10")*10+COUNTIF(beosztás!$HM41:$IQ41,"B11")*11+COUNTIF(beosztás!$HM41:$IQ41,"B12")*12+COUNTIF(beosztás!$HM41:$IQ41,"BP")*0</f>
        <v>0</v>
      </c>
      <c r="EY39" s="330">
        <f t="shared" si="306"/>
        <v>0</v>
      </c>
      <c r="EZ39" s="706">
        <f>IF(C39="",0,alapadatok!$AN$9)</f>
        <v>0</v>
      </c>
      <c r="FA39" s="330">
        <f t="shared" si="374"/>
        <v>0</v>
      </c>
      <c r="FB39" s="905">
        <f t="shared" si="307"/>
        <v>0</v>
      </c>
      <c r="FC39" s="325"/>
      <c r="FD39" s="329">
        <f t="shared" si="375"/>
        <v>0</v>
      </c>
      <c r="FE39" s="330">
        <f t="shared" si="376"/>
        <v>0</v>
      </c>
      <c r="FF39" s="330">
        <f t="shared" si="377"/>
        <v>0</v>
      </c>
      <c r="FG39" s="330">
        <f t="shared" si="378"/>
        <v>0</v>
      </c>
      <c r="FH39" s="330">
        <f t="shared" si="379"/>
        <v>0</v>
      </c>
      <c r="FI39" s="330">
        <f t="shared" si="380"/>
        <v>0</v>
      </c>
      <c r="FJ39" s="330">
        <f t="shared" si="381"/>
        <v>0</v>
      </c>
      <c r="FK39" s="330">
        <f t="shared" si="382"/>
        <v>0</v>
      </c>
      <c r="FL39" s="330">
        <f t="shared" si="383"/>
        <v>0</v>
      </c>
      <c r="FM39" s="330">
        <f t="shared" si="384"/>
        <v>0</v>
      </c>
      <c r="FN39" s="330">
        <f t="shared" si="385"/>
        <v>0</v>
      </c>
      <c r="FO39" s="330">
        <f t="shared" si="386"/>
        <v>0</v>
      </c>
      <c r="FP39" s="905">
        <f t="shared" si="314"/>
        <v>0</v>
      </c>
      <c r="FQ39" s="326"/>
      <c r="FR39" s="705">
        <f>COUNTIF(beosztás!$IR41:$JU41,"DE")*8</f>
        <v>0</v>
      </c>
      <c r="FS39" s="706">
        <f>COUNTIF(beosztás!$IR41:$JU41,"DU")*8</f>
        <v>0</v>
      </c>
      <c r="FT39" s="706">
        <f>COUNTIF(beosztás!$IR41:$JU41,"ÉJ")*8</f>
        <v>0</v>
      </c>
      <c r="FU39" s="706">
        <f>COUNTIF(beosztás!$IR41:$JU41,"N")*12</f>
        <v>0</v>
      </c>
      <c r="FV39" s="706">
        <f>COUNTIF(beosztás!$IR41:$JU41,"é")*12</f>
        <v>0</v>
      </c>
      <c r="FW39" s="706">
        <f>SUM(beosztás!$IR41:$JU41)</f>
        <v>0</v>
      </c>
      <c r="FX39" s="706">
        <f>COUNTIF(beosztás!$IR41:$JU41,"FÜ")*8</f>
        <v>0</v>
      </c>
      <c r="FY39" s="895">
        <f>(COUNTIF(beosztás!$IR41:$JU41,"SN")*12)+(COUNTIF(beosztás!$IR41:$JU41,"SDE")*8)+(COUNTIF(beosztás!$IR41:$JU41,"SDU")*8)+(COUNTIF(beosztás!$IR41:$JU41,"SÉ")*12)+(COUNTIF(beosztás!$IR41:$JU41,"SÉJ")*8)+(COUNTIF(beosztás!$IR41:$JU41,"S1")*1)+(COUNTIF(beosztás!$IR41:$JU41,"S2")*2)+(COUNTIF(beosztás!$IR41:$JU41,"S3")*3)+(COUNTIF(beosztás!$IR41:$JU41,"S4")*4)+(COUNTIF(beosztás!$IR41:$JU41,"S5")*5)+(COUNTIF(beosztás!$IR41:$JU41,"S6")*6)+(COUNTIF(beosztás!$IR41:$JU41,"S7")*7)+(COUNTIF(beosztás!$IR41:$JU41,"S8")*8)+(COUNTIF(beosztás!$IR41:$JU41,"S9")*9)+(COUNTIF(beosztás!$IR41:$JU41,"S10")*10)+(COUNTIF(beosztás!$IR41:$JU41,"S11")*11)+(COUNTIF(beosztás!$IR41:$JU41,"S12")*12)</f>
        <v>0</v>
      </c>
      <c r="FZ39" s="706">
        <f>COUNTIF(beosztás!$IR41:$JU41,"BN")*12+COUNTIF(beosztás!$IR41:$JU41,"BÉ")*12+COUNTIF(beosztás!$IR41:$JU41,"BDE")*8+COUNTIF(beosztás!$IR41:$JU41,"BDU")*8+COUNTIF(beosztás!$IR41:$JU41,"BÉJ")*8+COUNTIF(beosztás!$IR41:$JU41,"B1")*1+COUNTIF(beosztás!$IR41:$JU41,"B2")*2+COUNTIF(beosztás!$IR41:$JU41,"B3")*3+COUNTIF(beosztás!$IR41:$JU41,"B5")*5+COUNTIF(beosztás!$IR41:$JU41,"B6")*6+COUNTIF(beosztás!$IR41:$JU41,"B7")*7+COUNTIF(beosztás!$IR41:$JU41,"B8")*8+COUNTIF(beosztás!$IR41:$JU41,"B9")*9+COUNTIF(beosztás!$IR41:$JU41,"B10")*10+COUNTIF(beosztás!$IR41:$JU41,"B11")*11+COUNTIF(beosztás!$IR41:$JU41,"B12")*12+COUNTIF(beosztás!$IR41:$JU41,"BP")*0</f>
        <v>0</v>
      </c>
      <c r="GA39" s="330">
        <f t="shared" si="387"/>
        <v>0</v>
      </c>
      <c r="GB39" s="706">
        <f>IF(C39="",0,alapadatok!$AN$10)</f>
        <v>0</v>
      </c>
      <c r="GC39" s="330">
        <f t="shared" si="388"/>
        <v>0</v>
      </c>
      <c r="GD39" s="905">
        <f t="shared" si="315"/>
        <v>0</v>
      </c>
      <c r="GE39" s="327"/>
      <c r="GF39" s="705">
        <f>COUNTIF(beosztás!$JV41:$KZ41,"DE")*8</f>
        <v>0</v>
      </c>
      <c r="GG39" s="706">
        <f>COUNTIF(beosztás!$JV41:$KZ41,"DU")*8</f>
        <v>0</v>
      </c>
      <c r="GH39" s="706">
        <f>COUNTIF(beosztás!$JV41:$KZ41,"ÉJ")*8</f>
        <v>0</v>
      </c>
      <c r="GI39" s="706">
        <f>COUNTIF(beosztás!$JV41:$KZ41,"N")*12</f>
        <v>0</v>
      </c>
      <c r="GJ39" s="706">
        <f>COUNTIF(beosztás!$JV41:$KZ41,"É")*12</f>
        <v>0</v>
      </c>
      <c r="GK39" s="706">
        <f>SUM(beosztás!$JV41:$KZ41)</f>
        <v>0</v>
      </c>
      <c r="GL39" s="895">
        <f>(COUNTIF(beosztás!$JV41:$KZ41,"SN")*12)+(COUNTIF(beosztás!$JV41:$KZ41,"SDE")*8)+(COUNTIF(beosztás!$JV41:$KZ41,"SDU")*8)+(COUNTIF(beosztás!$JV41:$KZ41,"SÉ")*12)+(COUNTIF(beosztás!$JV41:$KZ41,"SÉJ")*8)+(COUNTIF(beosztás!$JV41:$KZ41,"S1")*1)+(COUNTIF(beosztás!$JV41:$KZ41,"S2")*2)+(COUNTIF(beosztás!$JV41:$KZ41,"S3")*3)+(COUNTIF(beosztás!$JV41:$KZ41,"S4")*4)+(COUNTIF(beosztás!$JV41:$KZ41,"S5")*5)+(COUNTIF(beosztás!$JV41:$KZ41,"S6")*6)+(COUNTIF(beosztás!$JV41:$KZ41,"S7")*7)+(COUNTIF(beosztás!$JV41:$KZ41,"S8")*8)+(COUNTIF(beosztás!$JV41:$KZ41,"S9")*9)+(COUNTIF(beosztás!$JV41:$KZ41,"S10")*10)+(COUNTIF(beosztás!$JV41:$KZ41,"S11")*11)+(COUNTIF(beosztás!$JV41:$KZ41,"S12")*12)</f>
        <v>0</v>
      </c>
      <c r="GM39" s="706">
        <f>COUNTIF(beosztás!$JV41:$KZ41,"FÜ")*8</f>
        <v>0</v>
      </c>
      <c r="GN39" s="706">
        <f>COUNTIF(beosztás!$JV41:$KZ41,"BN")*12+COUNTIF(beosztás!$JV41:$KZ41,"BÉ")*12+COUNTIF(beosztás!$JV41:$KZ41,"BDE")*8+COUNTIF(beosztás!$JV41:$KZ41,"BDU")*8+COUNTIF(beosztás!$JV41:$KZ41,"BÉJ")*8+COUNTIF(beosztás!$JV41:$KZ41,"B1")*1+COUNTIF(beosztás!$JV41:$KZ41,"B2")*2+COUNTIF(beosztás!$JV41:$KZ41,"B3")*3+COUNTIF(beosztás!$JV41:$KZ41,"B5")*5+COUNTIF(beosztás!$JV41:$KZ41,"B6")*6+COUNTIF(beosztás!$JV41:$KZ41,"B7")*7+COUNTIF(beosztás!$JV41:$KZ41,"B8")*8+COUNTIF(beosztás!$JV41:$KZ41,"B9")*9+COUNTIF(beosztás!$JV41:$KZ41,"B10")*10+COUNTIF(beosztás!$JV41:$KZ41,"B11")*11+COUNTIF(beosztás!$JV41:$KZ41,"B12")*12+COUNTIF(beosztás!$JV41:$KZ41,"BP")*0</f>
        <v>0</v>
      </c>
      <c r="GO39" s="330">
        <f t="shared" si="316"/>
        <v>0</v>
      </c>
      <c r="GP39" s="706">
        <f>IF(C39="",0,alapadatok!$AN$11)</f>
        <v>0</v>
      </c>
      <c r="GQ39" s="330">
        <f t="shared" si="389"/>
        <v>0</v>
      </c>
      <c r="GR39" s="905">
        <f t="shared" si="317"/>
        <v>0</v>
      </c>
      <c r="GS39" s="327"/>
      <c r="GT39" s="329">
        <f t="shared" si="390"/>
        <v>0</v>
      </c>
      <c r="GU39" s="330">
        <f t="shared" si="391"/>
        <v>0</v>
      </c>
      <c r="GV39" s="330">
        <f t="shared" si="392"/>
        <v>0</v>
      </c>
      <c r="GW39" s="330">
        <f t="shared" si="393"/>
        <v>0</v>
      </c>
      <c r="GX39" s="330">
        <f t="shared" si="394"/>
        <v>0</v>
      </c>
      <c r="GY39" s="330">
        <f t="shared" si="395"/>
        <v>0</v>
      </c>
      <c r="GZ39" s="330">
        <f t="shared" si="396"/>
        <v>0</v>
      </c>
      <c r="HA39" s="330">
        <f t="shared" si="397"/>
        <v>0</v>
      </c>
      <c r="HB39" s="330">
        <f t="shared" si="398"/>
        <v>0</v>
      </c>
      <c r="HC39" s="330">
        <f t="shared" si="399"/>
        <v>0</v>
      </c>
      <c r="HD39" s="330">
        <f t="shared" si="400"/>
        <v>0</v>
      </c>
      <c r="HE39" s="330">
        <f t="shared" si="401"/>
        <v>0</v>
      </c>
      <c r="HF39" s="905">
        <f t="shared" si="324"/>
        <v>0</v>
      </c>
      <c r="HG39" s="326"/>
      <c r="HH39" s="705">
        <f>COUNTIF(beosztás!$LA41:$MD41,"DE")*8</f>
        <v>0</v>
      </c>
      <c r="HI39" s="706">
        <f>COUNTIF(beosztás!$LA41:$MD41,"DU")*8</f>
        <v>0</v>
      </c>
      <c r="HJ39" s="706">
        <f>COUNTIF(beosztás!$LA41:$MD41,"ÉJ")*8</f>
        <v>0</v>
      </c>
      <c r="HK39" s="706">
        <f>COUNTIF(beosztás!$LA41:$MD41,"N")*12</f>
        <v>0</v>
      </c>
      <c r="HL39" s="706">
        <f>COUNTIF(beosztás!$LA41:$MD41,"é")*12</f>
        <v>0</v>
      </c>
      <c r="HM39" s="706">
        <f>SUM(beosztás!$LA41:$MD41)</f>
        <v>0</v>
      </c>
      <c r="HN39" s="706">
        <f>COUNTIF(beosztás!$LA41:$MD41,"FÜ")*8</f>
        <v>0</v>
      </c>
      <c r="HO39" s="895">
        <f>(COUNTIF(beosztás!$LA41:$MD41,"SN")*12)+(COUNTIF(beosztás!$LA41:$MD41,"SDE")*8)+(COUNTIF(beosztás!$LA41:$MD41,"SDU")*8)+(COUNTIF(beosztás!$LA41:$MD41,"SÉ")*12)+(COUNTIF(beosztás!$LA41:$MD41,"SÉJ")*8)+(COUNTIF(beosztás!$LA41:$MD41,"S1")*1)+(COUNTIF(beosztás!$LA41:$MD41,"S2")*2)+(COUNTIF(beosztás!$LA41:$MD41,"S3")*3)+(COUNTIF(beosztás!$LA41:$MD41,"S4")*4)+(COUNTIF(beosztás!$LA41:$MD41,"S5")*5)+(COUNTIF(beosztás!$LA41:$MD41,"S6")*6)+(COUNTIF(beosztás!$LA41:$MD41,"S7")*7)+(COUNTIF(beosztás!$LA41:$MD41,"S8")*8)+(COUNTIF(beosztás!$LA41:$MD41,"S9")*9)+(COUNTIF(beosztás!$LA41:$MD41,"S10")*10)+(COUNTIF(beosztás!$LA41:$MD41,"S11")*11)+(COUNTIF(beosztás!$LA41:$MD41,"S12")*12)</f>
        <v>0</v>
      </c>
      <c r="HP39" s="706">
        <f>COUNTIF(beosztás!$LA41:$MD41,"BN")*12+COUNTIF(beosztás!$LA41:$MD41,"BÉ")*12+COUNTIF(beosztás!$LA41:$MD41,"BDE")*8+COUNTIF(beosztás!$LA41:$MD41,"BDU")*8+COUNTIF(beosztás!$LA41:$MD41,"BÉJ")*8+COUNTIF(beosztás!$LA41:$MD41,"B1")*1+COUNTIF(beosztás!$LA41:$MD41,"B2")*2+COUNTIF(beosztás!$LA41:$MD41,"B3")*3+COUNTIF(beosztás!$KZ41:$MC41,"B5")*5+COUNTIF(beosztás!$KZ41:$MC41,"B6")*6+COUNTIF(beosztás!$KZ41:$MC41,"B7")*7+COUNTIF(beosztás!$KZ41:$MC41,"B8")*8+COUNTIF(beosztás!$LA41:$MD41,"B9")*9+COUNTIF(beosztás!$LA41:$MD41,"B10")*10+COUNTIF(beosztás!$LA41:$MD41,"B11")*11+COUNTIF(beosztás!$LA41:$MD41,"B12")*12+COUNTIF(beosztás!$LA41:$MD41,"BP")*0</f>
        <v>0</v>
      </c>
      <c r="HQ39" s="330">
        <f t="shared" si="402"/>
        <v>0</v>
      </c>
      <c r="HR39" s="706">
        <f>IF(C39="",0,alapadatok!$AN$12)</f>
        <v>0</v>
      </c>
      <c r="HS39" s="330">
        <f t="shared" si="403"/>
        <v>0</v>
      </c>
      <c r="HT39" s="905">
        <f t="shared" si="325"/>
        <v>0</v>
      </c>
      <c r="HU39" s="327"/>
      <c r="HV39" s="705">
        <f>COUNTIF(beosztás!$ME41:$NI41,"DE")*8</f>
        <v>0</v>
      </c>
      <c r="HW39" s="706">
        <f>COUNTIF(beosztás!$ME41:$NI41,"DU")*8</f>
        <v>0</v>
      </c>
      <c r="HX39" s="706">
        <f>COUNTIF(beosztás!$ME41:$NI41,"ÉJ")*8</f>
        <v>0</v>
      </c>
      <c r="HY39" s="706">
        <f>COUNTIF(beosztás!$ME41:$NI41,"N")*12</f>
        <v>0</v>
      </c>
      <c r="HZ39" s="706">
        <f>COUNTIF(beosztás!$ME41:$NI41,"É")*12</f>
        <v>0</v>
      </c>
      <c r="IA39" s="706">
        <f>SUM(beosztás!$ME41:$NI41)</f>
        <v>0</v>
      </c>
      <c r="IB39" s="706">
        <f>(COUNTIF(beosztás!$ME41:$NI41,"SN")*12)+(COUNTIF(beosztás!$ME41:$NI41,"SDE")*8)+(COUNTIF(beosztás!$ME41:$NI41,"SDU")*8)+(COUNTIF(beosztás!$ME41:$NI41,"SÉ")*12)+(COUNTIF(beosztás!$ME41:$NI41,"SÉJ")*8)+(COUNTIF(beosztás!$ME41:$NI41,"S1")*1)+(COUNTIF(beosztás!$ME41:$NI41,"S2")*2)+(COUNTIF(beosztás!$ME41:$NI41,"S3")*3)+(COUNTIF(beosztás!$ME41:$NI41,"S4")*4)+(COUNTIF(beosztás!$ME41:$NI41,"S5")*5)+(COUNTIF(beosztás!$ME41:$NI41,"S6")*6)+(COUNTIF(beosztás!$ME41:$NI41,"S7")*7)+(COUNTIF(beosztás!$ME41:$NI41,"S8")*8)+(COUNTIF(beosztás!$ME41:$NI41,"S9")*9)+(COUNTIF(beosztás!$ME41:$NI41,"S10")*10)+(COUNTIF(beosztás!$ME41:$NI41,"S11")*11)+(COUNTIF(beosztás!$ME41:$NI41,"S12")*12)</f>
        <v>0</v>
      </c>
      <c r="IC39" s="706">
        <f>COUNTIF(beosztás!$ME41:$NI41,"FÜ")*8</f>
        <v>0</v>
      </c>
      <c r="ID39" s="706">
        <f>COUNTIF(beosztás!$ME41:$NI41,"BN")*12+COUNTIF(beosztás!$ME41:$NI41,"BÉ")*12+COUNTIF(beosztás!$ME41:$NI41,"BDE")*8+COUNTIF(beosztás!$ME41:$NI41,"BDU")*8+COUNTIF(beosztás!$ME41:$NI41,"BÉJ")*8+COUNTIF(beosztás!$ME41:$NI41,"B1")*1+COUNTIF(beosztás!$ME41:$NI41,"B2")*2+COUNTIF(beosztás!$ME41:$NI41,"B3")*3+COUNTIF(beosztás!$ME41:$NI41,"B5")*5+COUNTIF(beosztás!$ME41:$NI41,"B6")*6+COUNTIF(beosztás!$ME41:$NI41,"B7")*7+COUNTIF(beosztás!$ME41:$NI41,"B8")*8+COUNTIF(beosztás!$ME41:$NI41,"B9")*9+COUNTIF(beosztás!$ME41:$NI41,"B10")*10+COUNTIF(beosztás!$ME41:$NI41,"B11")*11+COUNTIF(beosztás!$ME41:$NI41,"B12")*12+COUNTIF(beosztás!$ME41:$NI41,"BP")*0</f>
        <v>0</v>
      </c>
      <c r="IE39" s="330">
        <f t="shared" si="326"/>
        <v>0</v>
      </c>
      <c r="IF39" s="706">
        <f>IF(C39="",0,alapadatok!$AN$13)</f>
        <v>0</v>
      </c>
      <c r="IG39" s="330">
        <f t="shared" si="404"/>
        <v>0</v>
      </c>
      <c r="IH39" s="739">
        <f t="shared" si="327"/>
        <v>0</v>
      </c>
      <c r="II39" s="327"/>
      <c r="IJ39" s="329">
        <f t="shared" si="405"/>
        <v>0</v>
      </c>
      <c r="IK39" s="330">
        <f t="shared" si="406"/>
        <v>0</v>
      </c>
      <c r="IL39" s="330">
        <f t="shared" si="407"/>
        <v>0</v>
      </c>
      <c r="IM39" s="330">
        <f t="shared" si="408"/>
        <v>0</v>
      </c>
      <c r="IN39" s="330">
        <f t="shared" si="409"/>
        <v>0</v>
      </c>
      <c r="IO39" s="330">
        <f t="shared" si="410"/>
        <v>0</v>
      </c>
      <c r="IP39" s="330">
        <f t="shared" si="411"/>
        <v>0</v>
      </c>
      <c r="IQ39" s="330">
        <f t="shared" si="412"/>
        <v>0</v>
      </c>
      <c r="IR39" s="330">
        <f t="shared" si="413"/>
        <v>0</v>
      </c>
      <c r="IS39" s="330">
        <f t="shared" si="414"/>
        <v>0</v>
      </c>
      <c r="IT39" s="330">
        <f t="shared" si="415"/>
        <v>0</v>
      </c>
      <c r="IU39" s="330">
        <f t="shared" si="416"/>
        <v>0</v>
      </c>
      <c r="IV39" s="905">
        <f t="shared" si="334"/>
        <v>0</v>
      </c>
      <c r="IW39" s="328"/>
      <c r="JF39" s="21"/>
      <c r="JG39" s="21"/>
    </row>
    <row r="40" spans="1:267" hidden="1" x14ac:dyDescent="0.25">
      <c r="A40" s="13">
        <f>IF(beosztás!A42=0,"",beosztás!A42)</f>
        <v>24</v>
      </c>
      <c r="B40" s="10" t="str">
        <f>IF(beosztás!B42=0,"",beosztás!B42)</f>
        <v/>
      </c>
      <c r="C40" s="11" t="str">
        <f>IF(beosztás!C42=0,"",beosztás!C42)</f>
        <v/>
      </c>
      <c r="D40" s="12" t="str">
        <f>IF(beosztás!D42=0,"",beosztás!D42)</f>
        <v/>
      </c>
      <c r="E40" s="18"/>
      <c r="F40" s="709">
        <f>COUNTIF(beosztás!$I42:$AM42,"DE")*8</f>
        <v>0</v>
      </c>
      <c r="G40" s="710">
        <f>COUNTIF(beosztás!$I42:$AM42,"DU")*8</f>
        <v>0</v>
      </c>
      <c r="H40" s="710">
        <f>COUNTIF(beosztás!$I42:$AM42,"ÉJ")*8</f>
        <v>0</v>
      </c>
      <c r="I40" s="710">
        <f>COUNTIF(beosztás!$I42:$AM42,"N")*12</f>
        <v>0</v>
      </c>
      <c r="J40" s="710">
        <f>COUNTIF(beosztás!$I42:$AM42,"é")*12</f>
        <v>0</v>
      </c>
      <c r="K40" s="710">
        <f>SUM(beosztás!$I42:$AM42)</f>
        <v>0</v>
      </c>
      <c r="L40" s="710">
        <f>COUNTIF(beosztás!$I42:$AM42,"FÜ")*8</f>
        <v>0</v>
      </c>
      <c r="M40" s="710">
        <f>(COUNTIF(beosztás!$I42:$AM42,"SN")*12)+(COUNTIF(beosztás!$I42:$AM42,"SDE")*8)+(COUNTIF(beosztás!$I42:$AM42,"SDU")*8)+(COUNTIF(beosztás!$I42:$AM42,"S1")*1)+(COUNTIF(beosztás!$I42:$AM42,"S2")*2)+(COUNTIF(beosztás!$I42:$AM42,"S3")*3)+(COUNTIF(beosztás!$I42:$AM42,"S4")*4)+(COUNTIF(beosztás!$I42:$AM42,"S5")*5)+(COUNTIF(beosztás!$I42:$AM42,"S6")*6)+(COUNTIF(beosztás!$I42:$AM42,"S7")*7)+(COUNTIF(beosztás!$I42:$AM42,"S8")*8)+(COUNTIF(beosztás!$I42:$AM42,"S9")*9)+(COUNTIF(beosztás!$I42:$AM42,"S10")*10)+(COUNTIF(beosztás!$I42:$AM42,"S11")*11)+(COUNTIF(beosztás!$I42:$AM42,"S12")*12)+(COUNTIF(beosztás!$I42:$AM42,"SÉ")*12)+(COUNTIF(beosztás!$I42:$AM42,"SÉJ")*8)</f>
        <v>0</v>
      </c>
      <c r="N40" s="710">
        <f>COUNTIF(beosztás!$I42:$AM42,"BN")*12+COUNTIF(beosztás!$I42:$AM42,"BÉ")*12+COUNTIF(beosztás!$I42:$AM42,"BDE")*8+COUNTIF(beosztás!$I42:$AM42,"BDU")*8+COUNTIF(beosztás!$I42:$AM42,"BÉJ")*8+COUNTIF(beosztás!$I42:$AM42,"B1")*1+COUNTIF(beosztás!$I42:$AM42,"B2")*2+COUNTIF(beosztás!$I42:$AM42,"B3")*3+COUNTIF(beosztás!$I42:$AM42,"B5")*5+COUNTIF(beosztás!$I42:$AM42,"B6")*6+COUNTIF(beosztás!$I42:$AM42,"B7")*7+COUNTIF(beosztás!$I42:$AM42,"B8")*8+COUNTIF(beosztás!$I42:$AM42,"B9")*9+COUNTIF(beosztás!$I42:$AM42,"B10")*10+COUNTIF(beosztás!$I42:$AM42,"B11")*11+COUNTIF(beosztás!$I42:$AM42,"B12")*12+COUNTIF(beosztás!$I42:$AM42,"BP")*0</f>
        <v>0</v>
      </c>
      <c r="O40" s="24">
        <f t="shared" si="273"/>
        <v>0</v>
      </c>
      <c r="P40" s="706">
        <f>IF(C40="",0,alapadatok!$AN$2)</f>
        <v>0</v>
      </c>
      <c r="Q40" s="19">
        <f t="shared" si="335"/>
        <v>0</v>
      </c>
      <c r="R40" s="741">
        <f t="shared" si="274"/>
        <v>0</v>
      </c>
      <c r="S40" s="40"/>
      <c r="T40" s="709">
        <f>COUNTIF(beosztás!$AN42:$BO42,"DE")*8</f>
        <v>0</v>
      </c>
      <c r="U40" s="710">
        <f>COUNTIF(beosztás!$AN42:$BO42,"DU")*8</f>
        <v>0</v>
      </c>
      <c r="V40" s="710">
        <f>COUNTIF(beosztás!$AN42:$BO42,"ÉJ")*8</f>
        <v>0</v>
      </c>
      <c r="W40" s="710">
        <f>COUNTIF(beosztás!$AN42:$BO42,"N")*12</f>
        <v>0</v>
      </c>
      <c r="X40" s="710">
        <f>COUNTIF(beosztás!$AN42:$BO42,"É")*12</f>
        <v>0</v>
      </c>
      <c r="Y40" s="710">
        <f>SUM(beosztás!$AN42:$BO42)</f>
        <v>0</v>
      </c>
      <c r="Z40" s="710">
        <f>(COUNTIF(beosztás!$AN42:$BO42,"SN")*12)+(COUNTIF(beosztás!$AN42:$BO42,"SDE")*8)+(COUNTIF(beosztás!$AN42:$BO42,"SDU")*8)+(COUNTIF(beosztás!$AN42:$BO42,"SÉ")*12)+(COUNTIF(beosztás!$AN42:$BO42,"SÉJ")*8)+(COUNTIF(beosztás!$AN42:$BO42,"S1")*1)+(COUNTIF(beosztás!$AN42:$BO42,"S2")*2)+(COUNTIF(beosztás!$AN42:$BO42,"S3")*3)+(COUNTIF(beosztás!$AN42:$BO42,"S4")*4)+(COUNTIF(beosztás!$AN42:$BO42,"S5")*5)+(COUNTIF(beosztás!$AN42:$BO42,"S6")*6)+(COUNTIF(beosztás!$AN42:$BO42,"S7")*7)+(COUNTIF(beosztás!$AN42:$BO42,"S8")*8)+(COUNTIF(beosztás!$AN42:$BO42,"S9")*9)+(COUNTIF(beosztás!$AN42:$BO42,"S10")*10)+(COUNTIF(beosztás!$AN42:$BO42,"S11")*11)+(COUNTIF(beosztás!$AN42:$BO42,"S12")*12)</f>
        <v>0</v>
      </c>
      <c r="AA40" s="710">
        <f>COUNTIF(beosztás!$AN42:$BO42,"FÜ")*8</f>
        <v>0</v>
      </c>
      <c r="AB40" s="710">
        <f>COUNTIF(beosztás!$AN42:$BO42,"BN")*12+COUNTIF(beosztás!$AN42:$BO42,"BÉ")*12+COUNTIF(beosztás!$AN42:$BO42,"BDE")*8+COUNTIF(beosztás!$AN42:$BO42,"BDU")*8+COUNTIF(beosztás!$AN42:$BO42,"BÉJ")*8+COUNTIF(beosztás!$AN42:$BO42,"B1")*1+COUNTIF(beosztás!$AN42:$BO42,"B2")*2+COUNTIF(beosztás!$AN42:$BO42,"B3")*3+COUNTIF(beosztás!$AN42:$BO42,"B5")*5+COUNTIF(beosztás!$AN42:$BO42,"B6")*6+COUNTIF(beosztás!$AN42:$BO42,"B7")*7+COUNTIF(beosztás!$AN42:$BO42,"B8")*8+COUNTIF(beosztás!$AN42:$BO42,"B9")*9+COUNTIF(beosztás!$AN42:$BO42,"B10")*10+COUNTIF(beosztás!$AN42:$BO42,"B11")*11+COUNTIF(beosztás!$AN42:$BO42,"B12")*12+COUNTIF(beosztás!$AN42:$BO42,"BP")*0</f>
        <v>0</v>
      </c>
      <c r="AC40" s="24">
        <f t="shared" si="336"/>
        <v>0</v>
      </c>
      <c r="AD40" s="706">
        <f>IF(C40="",0,alapadatok!$AN$3)</f>
        <v>0</v>
      </c>
      <c r="AE40" s="19">
        <f t="shared" si="337"/>
        <v>0</v>
      </c>
      <c r="AF40" s="741">
        <f t="shared" si="275"/>
        <v>0</v>
      </c>
      <c r="AG40" s="40"/>
      <c r="AH40" s="25">
        <f t="shared" si="276"/>
        <v>0</v>
      </c>
      <c r="AI40" s="24">
        <f t="shared" si="277"/>
        <v>0</v>
      </c>
      <c r="AJ40" s="24">
        <f t="shared" si="278"/>
        <v>0</v>
      </c>
      <c r="AK40" s="24">
        <f t="shared" si="279"/>
        <v>0</v>
      </c>
      <c r="AL40" s="24">
        <f t="shared" si="280"/>
        <v>0</v>
      </c>
      <c r="AM40" s="24">
        <f t="shared" si="281"/>
        <v>0</v>
      </c>
      <c r="AN40" s="24">
        <f t="shared" si="282"/>
        <v>0</v>
      </c>
      <c r="AO40" s="24">
        <f t="shared" si="283"/>
        <v>0</v>
      </c>
      <c r="AP40" s="24">
        <f t="shared" si="338"/>
        <v>0</v>
      </c>
      <c r="AQ40" s="24">
        <f t="shared" si="339"/>
        <v>0</v>
      </c>
      <c r="AR40" s="24">
        <f t="shared" si="340"/>
        <v>0</v>
      </c>
      <c r="AS40" s="19">
        <f t="shared" si="341"/>
        <v>0</v>
      </c>
      <c r="AT40" s="741">
        <f t="shared" si="284"/>
        <v>0</v>
      </c>
      <c r="AU40" s="41"/>
      <c r="AV40" s="709">
        <f>COUNTIF(beosztás!$BP42:$CT42,"DE")*8</f>
        <v>0</v>
      </c>
      <c r="AW40" s="710">
        <f>COUNTIF(beosztás!$BP42:$CT42,"DU")*8</f>
        <v>0</v>
      </c>
      <c r="AX40" s="710">
        <f>COUNTIF(beosztás!$BP42:$CT42,"ÉJ")*8</f>
        <v>0</v>
      </c>
      <c r="AY40" s="710">
        <f>COUNTIF(beosztás!$BP42:$CT42,"N")*12</f>
        <v>0</v>
      </c>
      <c r="AZ40" s="710">
        <f>COUNTIF(beosztás!$BP42:$CT42,"é")*12</f>
        <v>0</v>
      </c>
      <c r="BA40" s="710">
        <f>SUM(beosztás!$BP42:$CT42)</f>
        <v>0</v>
      </c>
      <c r="BB40" s="710">
        <f>COUNTIF(beosztás!$BP42:$CT42,"FÜ")*8</f>
        <v>0</v>
      </c>
      <c r="BC40" s="897">
        <f>(COUNTIF(beosztás!$BP42:$CT42,"SN")*12)+(COUNTIF(beosztás!$BP42:$CT42,"SDE")*8)+(COUNTIF(beosztás!$BP42:$CT42,"SDU")*8)+(COUNTIF(beosztás!$BP42:$CT42,"SÉ")*12)+(COUNTIF(beosztás!$BP42:$CT42,"SÉJ")*8)+(COUNTIF(beosztás!$BP42:$CT42,"S1")*1)+(COUNTIF(beosztás!$BP42:$CT42,"S2")*2)+(COUNTIF(beosztás!$BP42:$CT42,"S3")*3)+(COUNTIF(beosztás!$BP42:$CT42,"S4")*4)+(COUNTIF(beosztás!$BP42:$CT42,"S5")*5)+(COUNTIF(beosztás!$BP42:$CT42,"S6")*6)+(COUNTIF(beosztás!$BP42:$CT42,"S7")*7)+(COUNTIF(beosztás!$BP42:$CT42,"S8")*8)+(COUNTIF(beosztás!$BP42:$CT42,"S9")*9)+(COUNTIF(beosztás!$BP42:$CT42,"S10")*10)+(COUNTIF(beosztás!$BP42:$CT42,"S11")*11)+(COUNTIF(beosztás!$BP42:$CT42,"S12")*12)</f>
        <v>8</v>
      </c>
      <c r="BD40" s="710">
        <f>COUNTIF(beosztás!$BP42:$CT42,"BN")*12+COUNTIF(beosztás!$BP42:$CT42,"BÉ")*12+COUNTIF(beosztás!$BP42:$CT42,"BDE")*8+COUNTIF(beosztás!$BP42:$CT42,"BDU")*8+COUNTIF(beosztás!$BP42:$CT42,"BÉJ")*8+COUNTIF(beosztás!$BP42:$CT42,"B1")*1+COUNTIF(beosztás!$BP42:$CT42,"B2")*2+COUNTIF(beosztás!$BP42:$CT42,"B3")*3+COUNTIF(beosztás!$BP42:$CT42,"B5")*5+COUNTIF(beosztás!$BP42:$CT42,"B6")*6+COUNTIF(beosztás!$BP42:$CT42,"B7")*7+COUNTIF(beosztás!$BP42:$CT42,"B8")*8+COUNTIF(beosztás!$BP42:$CT42,"B9")*9+COUNTIF(beosztás!$BP42:$CT42,"B10")*10+COUNTIF(beosztás!$BP42:$CT42,"B11")*11+COUNTIF(beosztás!$BP42:$CT42,"B12")*12+COUNTIF(beosztás!$BP42:$CT42,"BP")*0</f>
        <v>0</v>
      </c>
      <c r="BE40" s="24">
        <f t="shared" si="285"/>
        <v>8</v>
      </c>
      <c r="BF40" s="706">
        <f>IF(C40="",0,alapadatok!$AN$4)</f>
        <v>0</v>
      </c>
      <c r="BG40" s="19">
        <f t="shared" si="342"/>
        <v>8</v>
      </c>
      <c r="BH40" s="741">
        <f t="shared" si="286"/>
        <v>8</v>
      </c>
      <c r="BI40" s="40"/>
      <c r="BJ40" s="709">
        <f>COUNTIF(beosztás!$CU42:$DX42,"DE")*8</f>
        <v>0</v>
      </c>
      <c r="BK40" s="710">
        <f>COUNTIF(beosztás!$CU42:$DX42,"DU")*8</f>
        <v>0</v>
      </c>
      <c r="BL40" s="710">
        <f>COUNTIF(beosztás!$CU42:$DX42,"ÉJ")*8</f>
        <v>0</v>
      </c>
      <c r="BM40" s="710">
        <f>COUNTIF(beosztás!$CU42:$DX42,"N")*12</f>
        <v>0</v>
      </c>
      <c r="BN40" s="710">
        <f>COUNTIF(beosztás!$CU42:$DX42,"É")*12</f>
        <v>0</v>
      </c>
      <c r="BO40" s="710">
        <f>SUM(beosztás!$CU42:$DX42)</f>
        <v>0</v>
      </c>
      <c r="BP40" s="897">
        <f>(COUNTIF(beosztás!$CU42:$DX42,"SN")*12)+(COUNTIF(beosztás!$CU42:$DX42,"SDE")*8)+(COUNTIF(beosztás!$CU42:$DX42,"SDU")*8)+(COUNTIF(beosztás!$CU42:$DX42,"SÉ")*12)+(COUNTIF(beosztás!$CU42:$DX42,"SÉJ")*8)+(COUNTIF(beosztás!$CU42:$DX42,"S1")*1)+(COUNTIF(beosztás!$CU42:$DX42,"S2")*2)+(COUNTIF(beosztás!$CU42:$DX42,"S3")*3)+(COUNTIF(beosztás!$CU42:$DX42,"S4")*4)+(COUNTIF(beosztás!$CU42:$DX42,"S5")*5)+(COUNTIF(beosztás!$CU42:$DX42,"S6")*6)+(COUNTIF(beosztás!$CU42:$DX42,"S7")*7)+(COUNTIF(beosztás!$CU42:$DX42,"S8")*8)+(COUNTIF(beosztás!$CU42:$DX42,"S9")*9)+(COUNTIF(beosztás!$CU42:$DX42,"S10")*10)+(COUNTIF(beosztás!$CU42:$DX42,"S11")*11)+(COUNTIF(beosztás!$CU42:$DX42,"S12")*12)</f>
        <v>0</v>
      </c>
      <c r="BQ40" s="710">
        <f>COUNTIF(beosztás!$CU42:$DX42,"FÜ")*8</f>
        <v>0</v>
      </c>
      <c r="BR40" s="710">
        <f>COUNTIF(beosztás!$CU42:$DX42,"BN")*12+COUNTIF(beosztás!$CU42:$DX42,"BÉ")*12+COUNTIF(beosztás!$CU42:$DX42,"BDE")*8+COUNTIF(beosztás!$CU42:$DX42,"BDU")*8+COUNTIF(beosztás!$CU42:$DX42,"BÉJ")*8+COUNTIF(beosztás!$CU42:$DX42,"B1")*1+COUNTIF(beosztás!$CU42:$DX42,"B2")*2+COUNTIF(beosztás!$CU42:$DX42,"B3")*3+COUNTIF(beosztás!$CU42:$DX42,"B5")*5+COUNTIF(beosztás!$CU42:$DX42,"B6")*6+COUNTIF(beosztás!$CU42:$DX42,"B7")*7+COUNTIF(beosztás!$CU42:$DX42,"B8")*8+COUNTIF(beosztás!$CU42:$DX42,"B9")*9+COUNTIF(beosztás!$CU42:$DX42,"B10")*10+COUNTIF(beosztás!$CU42:$DX42,"B11")*11+COUNTIF(beosztás!$CU42:$DX42,"B12")*12+COUNTIF(beosztás!$CU42:$DX42,"BP")*0</f>
        <v>0</v>
      </c>
      <c r="BS40" s="24">
        <f t="shared" si="343"/>
        <v>0</v>
      </c>
      <c r="BT40" s="710">
        <f>IF(C40="",0,alapadatok!$AN$5)</f>
        <v>0</v>
      </c>
      <c r="BU40" s="19">
        <f t="shared" si="344"/>
        <v>0</v>
      </c>
      <c r="BV40" s="741">
        <f t="shared" si="287"/>
        <v>0</v>
      </c>
      <c r="BW40" s="40"/>
      <c r="BX40" s="25">
        <f t="shared" si="345"/>
        <v>0</v>
      </c>
      <c r="BY40" s="24">
        <f t="shared" si="346"/>
        <v>0</v>
      </c>
      <c r="BZ40" s="24">
        <f t="shared" si="347"/>
        <v>0</v>
      </c>
      <c r="CA40" s="24">
        <f t="shared" si="348"/>
        <v>0</v>
      </c>
      <c r="CB40" s="24">
        <f t="shared" si="349"/>
        <v>0</v>
      </c>
      <c r="CC40" s="24">
        <f t="shared" si="350"/>
        <v>0</v>
      </c>
      <c r="CD40" s="24">
        <f t="shared" si="351"/>
        <v>8</v>
      </c>
      <c r="CE40" s="24">
        <f t="shared" si="352"/>
        <v>0</v>
      </c>
      <c r="CF40" s="24">
        <f t="shared" si="353"/>
        <v>0</v>
      </c>
      <c r="CG40" s="24">
        <f t="shared" si="354"/>
        <v>8</v>
      </c>
      <c r="CH40" s="24">
        <f t="shared" si="355"/>
        <v>0</v>
      </c>
      <c r="CI40" s="19">
        <f t="shared" si="356"/>
        <v>8</v>
      </c>
      <c r="CJ40" s="741">
        <f t="shared" si="294"/>
        <v>8</v>
      </c>
      <c r="CK40" s="41"/>
      <c r="CL40" s="709">
        <f>COUNTIF(beosztás!$DY42:$FC42,"DE")*8</f>
        <v>0</v>
      </c>
      <c r="CM40" s="710">
        <f>COUNTIF(beosztás!$DY42:$FC42,"DU")*8</f>
        <v>0</v>
      </c>
      <c r="CN40" s="710">
        <f>COUNTIF(beosztás!$DY42:$FC42,"ÉJ")*8</f>
        <v>0</v>
      </c>
      <c r="CO40" s="710">
        <f>COUNTIF(beosztás!$DY42:$FC42,"N")*12</f>
        <v>0</v>
      </c>
      <c r="CP40" s="710">
        <f>COUNTIF(beosztás!$DY42:$FC42,"é")*12</f>
        <v>0</v>
      </c>
      <c r="CQ40" s="710">
        <f>SUM(beosztás!$DY42:$FC42)</f>
        <v>0</v>
      </c>
      <c r="CR40" s="710">
        <f>COUNTIF(beosztás!$DY42:$FC42,"FÜ")*8</f>
        <v>0</v>
      </c>
      <c r="CS40" s="897">
        <f>(COUNTIF(beosztás!$DY42:$FC42,"SN")*12)+(COUNTIF(beosztás!$DY42:$FC42,"SDE")*8)+(COUNTIF(beosztás!$DY42:$FC42,"SDU")*8)+(COUNTIF(beosztás!$DY42:$FC42,"SÉ")*12)+(COUNTIF(beosztás!$DY42:$FC42,"SÉJ")*8)+(COUNTIF(beosztás!$DY42:$FC42,"S1")*1)+(COUNTIF(beosztás!$DY42:$FC42,"S2")*2)+(COUNTIF(beosztás!$DY42:$FC42,"S3")*3)+(COUNTIF(beosztás!$DY42:$FC42,"S4")*4)+(COUNTIF(beosztás!$DY42:$FC42,"S5")*5)+(COUNTIF(beosztás!$DY42:$FC42,"S6")*6)+(COUNTIF(beosztás!$DY42:$FC42,"S7")*7)+(COUNTIF(beosztás!$DY42:$FC42,"S8")*8)+(COUNTIF(beosztás!$DY42:$FC42,"S9")*9)+(COUNTIF(beosztás!$DY42:$FC42,"S10")*10)+(COUNTIF(beosztás!$DY42:$FC42,"S11")*11)+(COUNTIF(beosztás!$DY42:$FC42,"S12")*12)</f>
        <v>0</v>
      </c>
      <c r="CT40" s="710">
        <f>COUNTIF(beosztás!$DY42:$FC42,"BN")*12+COUNTIF(beosztás!$DY42:$FC42,"BÉ")*12+COUNTIF(beosztás!$DY42:$FC42,"BDE")*8+COUNTIF(beosztás!$DY42:$FC42,"BDU")*8+COUNTIF(beosztás!$DY42:$FC42,"BÉJ")*8+COUNTIF(beosztás!$DY42:$FC42,"B1")*1+COUNTIF(beosztás!$DY42:$FC42,"B2")*2+COUNTIF(beosztás!$DY42:$FC42,"B3")*3+COUNTIF(beosztás!$DY42:$FC42,"B5")*5+COUNTIF(beosztás!$DY42:$FC42,"B6")*6+COUNTIF(beosztás!$DY42:$FC42,"B7")*7+COUNTIF(beosztás!$DY42:$FC42,"B8")*8+COUNTIF(beosztás!$DY42:$FC42,"B9")*9+COUNTIF(beosztás!$DY42:$FC42,"B10")*10+COUNTIF(beosztás!$DY42:$FC42,"B11")*11+COUNTIF(beosztás!$DY42:$FC42,"B12")*12+COUNTIF(beosztás!$DY42:$FC42,"BP")*0</f>
        <v>0</v>
      </c>
      <c r="CU40" s="24">
        <f t="shared" si="357"/>
        <v>0</v>
      </c>
      <c r="CV40" s="710">
        <f>IF(C40="",0,alapadatok!$AN$6)</f>
        <v>0</v>
      </c>
      <c r="CW40" s="19">
        <f t="shared" si="358"/>
        <v>0</v>
      </c>
      <c r="CX40" s="907">
        <f t="shared" si="295"/>
        <v>0</v>
      </c>
      <c r="CY40" s="40"/>
      <c r="CZ40" s="709">
        <f>COUNTIF(beosztás!$FD42:$GG42,"DE")*8</f>
        <v>0</v>
      </c>
      <c r="DA40" s="710">
        <f>COUNTIF(beosztás!$FD42:$GG42,"DU")*8</f>
        <v>0</v>
      </c>
      <c r="DB40" s="710">
        <f>COUNTIF(beosztás!$FD42:$GG42,"ÉJ")*8</f>
        <v>0</v>
      </c>
      <c r="DC40" s="710">
        <f>COUNTIF(beosztás!$FD42:$GG42,"N")*12</f>
        <v>0</v>
      </c>
      <c r="DD40" s="710">
        <f>COUNTIF(beosztás!$FD42:$GG42,"É")*12</f>
        <v>0</v>
      </c>
      <c r="DE40" s="710">
        <f>SUM(beosztás!$FD42:$GG42)</f>
        <v>0</v>
      </c>
      <c r="DF40" s="897">
        <f>(COUNTIF(beosztás!$FD42:$GG42,"SN")*12)+(COUNTIF(beosztás!$FD42:$GG42,"SDE")*8)+(COUNTIF(beosztás!$FD42:$GG42,"SDU")*8)+(COUNTIF(beosztás!$FD42:$GG42,"SÉ")*12)+(COUNTIF(beosztás!$FD42:$GG42,"SÉJ")*8)+(COUNTIF(beosztás!$FD42:$GG42,"S1")*1)+(COUNTIF(beosztás!$FD42:$GG42,"S2")*2)+(COUNTIF(beosztás!$FD42:$GG42,"S3")*3)+(COUNTIF(beosztás!$FD42:$GG42,"S4")*4)+(COUNTIF(beosztás!$FD42:$GG42,"S5")*5)+(COUNTIF(beosztás!$FD42:$GG42,"S6")*6)+(COUNTIF(beosztás!$FD42:$GG42,"S7")*7)+(COUNTIF(beosztás!$FD42:$GG42,"S8")*8)+(COUNTIF(beosztás!$FD42:$GG42,"S9")*9)+(COUNTIF(beosztás!$FD42:$GG42,"S10")*10)+(COUNTIF(beosztás!$FD42:$GG42,"S11")*11)+(COUNTIF(beosztás!$FD42:$GG42,"S12")*12)</f>
        <v>0</v>
      </c>
      <c r="DG40" s="710">
        <f>COUNTIF(beosztás!$FD42:$GG42,"FÜ")*8</f>
        <v>0</v>
      </c>
      <c r="DH40" s="710">
        <f>COUNTIF(beosztás!$FD42:$GG42,"BN")*12+COUNTIF(beosztás!$FD42:$GG42,"BÉ")*12+COUNTIF(beosztás!$FD42:$GG42,"BDE")*8+COUNTIF(beosztás!$FD42:$GG42,"BDU")*8+COUNTIF(beosztás!$FD42:$GG42,"BÉJ")*8+COUNTIF(beosztás!$FD42:$GG42,"B1")*1+COUNTIF(beosztás!$FD42:$GG42,"B2")*2+COUNTIF(beosztás!$FD42:$GG42,"B3")*3+COUNTIF(beosztás!$FD42:$GG42,"B5")*5+COUNTIF(beosztás!$FD42:$GG42,"B6")*6+COUNTIF(beosztás!$FD42:$GG42,"B7")*7+COUNTIF(beosztás!$FD42:$GG42,"B8")*8+COUNTIF(beosztás!$FD42:$GG42,"B9")*9+COUNTIF(beosztás!$FD42:$GG42,"B10")*10+COUNTIF(beosztás!$FD42:$GG42,"B11")*11+COUNTIF(beosztás!$FD42:$GG42,"B12")*12+COUNTIF(beosztás!$FD42:$GG42,"BP")*0</f>
        <v>0</v>
      </c>
      <c r="DI40" s="24">
        <f t="shared" si="296"/>
        <v>0</v>
      </c>
      <c r="DJ40" s="710">
        <f>IF(C40="",0,alapadatok!$AN$7)</f>
        <v>0</v>
      </c>
      <c r="DK40" s="19">
        <f t="shared" si="359"/>
        <v>0</v>
      </c>
      <c r="DL40" s="741">
        <f t="shared" si="297"/>
        <v>0</v>
      </c>
      <c r="DM40" s="40"/>
      <c r="DN40" s="25">
        <f t="shared" si="360"/>
        <v>0</v>
      </c>
      <c r="DO40" s="24">
        <f t="shared" si="361"/>
        <v>0</v>
      </c>
      <c r="DP40" s="24">
        <f t="shared" si="362"/>
        <v>0</v>
      </c>
      <c r="DQ40" s="24">
        <f t="shared" si="363"/>
        <v>0</v>
      </c>
      <c r="DR40" s="24">
        <f t="shared" si="364"/>
        <v>0</v>
      </c>
      <c r="DS40" s="24">
        <f t="shared" si="365"/>
        <v>0</v>
      </c>
      <c r="DT40" s="24">
        <f t="shared" si="366"/>
        <v>0</v>
      </c>
      <c r="DU40" s="24">
        <f t="shared" si="367"/>
        <v>0</v>
      </c>
      <c r="DV40" s="24">
        <f t="shared" si="368"/>
        <v>0</v>
      </c>
      <c r="DW40" s="24">
        <f t="shared" si="369"/>
        <v>0</v>
      </c>
      <c r="DX40" s="24">
        <f t="shared" si="370"/>
        <v>0</v>
      </c>
      <c r="DY40" s="19">
        <f t="shared" si="371"/>
        <v>0</v>
      </c>
      <c r="DZ40" s="907">
        <f t="shared" si="304"/>
        <v>0</v>
      </c>
      <c r="EA40" s="41"/>
      <c r="EB40" s="709">
        <f>COUNTIF(beosztás!$GH42:$HL42,"DE")*8</f>
        <v>0</v>
      </c>
      <c r="EC40" s="710">
        <f>COUNTIF(beosztás!$GH42:$HL42,"DU")*8</f>
        <v>0</v>
      </c>
      <c r="ED40" s="710">
        <f>COUNTIF(beosztás!$GH42:$HL42,"ÉJ")*8</f>
        <v>0</v>
      </c>
      <c r="EE40" s="710">
        <f>COUNTIF(beosztás!$GH42:$HL42,"N")*12</f>
        <v>0</v>
      </c>
      <c r="EF40" s="710">
        <f>COUNTIF(beosztás!$GH42:$HL42,"é")*12</f>
        <v>0</v>
      </c>
      <c r="EG40" s="710">
        <f>SUM(beosztás!$GH42:$HL42)</f>
        <v>0</v>
      </c>
      <c r="EH40" s="710">
        <f>COUNTIF(beosztás!$GH42:$HL42,"FÜ")*8</f>
        <v>0</v>
      </c>
      <c r="EI40" s="897">
        <f>(COUNTIF(beosztás!$GH42:$HL42,"SN")*12)+(COUNTIF(beosztás!$GH42:$HL42,"SDE")*8)+(COUNTIF(beosztás!$GH42:$HL42,"SDU")*8)+(COUNTIF(beosztás!$GH42:$HL42,"SÉ")*12)+(COUNTIF(beosztás!$GH42:$HL42,"SÉJ")*8)+(COUNTIF(beosztás!$GH42:$HL42,"S1")*1)+(COUNTIF(beosztás!$GH42:$HL42,"S2")*2)+(COUNTIF(beosztás!$GH42:$HL42,"S3")*3)+(COUNTIF(beosztás!$GH42:$HL42,"S4")*4)+(COUNTIF(beosztás!$GH42:$HL42,"S5")*5)+(COUNTIF(beosztás!$GH42:$HL42,"S6")*6)+(COUNTIF(beosztás!$GH42:$HL42,"S7")*7)+(COUNTIF(beosztás!$GH42:$HL42,"S8")*8)+(COUNTIF(beosztás!$GH42:$HL42,"S9")*9)+(COUNTIF(beosztás!$GH42:$HL42,"S10")*10)+(COUNTIF(beosztás!$GH42:$HL42,"S11")*11)+(COUNTIF(beosztás!$GH42:$HL42,"S12")*12)</f>
        <v>0</v>
      </c>
      <c r="EJ40" s="710">
        <f>COUNTIF(beosztás!$GH42:$HL42,"BN")*12+COUNTIF(beosztás!$GH42:$HL42,"BÉ")*12+COUNTIF(beosztás!$GH42:$HL42,"BDE")*8+COUNTIF(beosztás!$GH42:$HL42,"BDU")*8+COUNTIF(beosztás!$GH42:$HL42,"BÉJ")*8+COUNTIF(beosztás!$GH42:$HL42,"B1")*1+COUNTIF(beosztás!$GH42:$HL42,"B2")*2+COUNTIF(beosztás!$GH42:$HL42,"B3")*3+COUNTIF(beosztás!$GH42:$HL42,"B5")*5+COUNTIF(beosztás!$GH42:$HL42,"B6")*6+COUNTIF(beosztás!$GH42:$HL42,"B7")*7+COUNTIF(beosztás!$GH42:$HL42,"B8")*8+COUNTIF(beosztás!$GH42:$HL42,"B9")*9+COUNTIF(beosztás!$GH42:$HL42,"B10")*10+COUNTIF(beosztás!$GH42:$HL42,"B11")*11+COUNTIF(beosztás!$GH42:$HL42,"B12")*12+COUNTIF(beosztás!$GH42:$HL42,"BP")*0</f>
        <v>0</v>
      </c>
      <c r="EK40" s="24">
        <f t="shared" si="372"/>
        <v>0</v>
      </c>
      <c r="EL40" s="710">
        <f>IF(C40="",0,alapadatok!$AN$8)</f>
        <v>0</v>
      </c>
      <c r="EM40" s="19">
        <f t="shared" si="373"/>
        <v>0</v>
      </c>
      <c r="EN40" s="907">
        <f t="shared" si="305"/>
        <v>0</v>
      </c>
      <c r="EO40" s="40"/>
      <c r="EP40" s="709">
        <f>COUNTIF(beosztás!$HM42:$IQ42,"DE")*8</f>
        <v>0</v>
      </c>
      <c r="EQ40" s="710">
        <f>COUNTIF(beosztás!$HM42:$IQ42,"DU")*8</f>
        <v>0</v>
      </c>
      <c r="ER40" s="710">
        <f>COUNTIF(beosztás!$HM42:$IQ42,"ÉJ")*8</f>
        <v>0</v>
      </c>
      <c r="ES40" s="710">
        <f>COUNTIF(beosztás!$HM42:$IQ42,"N")*12</f>
        <v>0</v>
      </c>
      <c r="ET40" s="710">
        <f>COUNTIF(beosztás!$HM42:$IQ42,"É")*12</f>
        <v>0</v>
      </c>
      <c r="EU40" s="710">
        <f>SUM(beosztás!$HM42:$IQ42)</f>
        <v>0</v>
      </c>
      <c r="EV40" s="897">
        <f>(COUNTIF(beosztás!$HM42:$IQ42,"SN")*12)+(COUNTIF(beosztás!$HM42:$IQ42,"SDE")*8)+(COUNTIF(beosztás!$HM42:$IQ42,"SDU")*8)+(COUNTIF(beosztás!$HM42:$IQ42,"SÉ")*12)+(COUNTIF(beosztás!$HM42:$IQ42,"SÉJ")*8)+(COUNTIF(beosztás!$HM42:$IQ42,"S1")*1)+(COUNTIF(beosztás!$HM42:$IQ42,"S2")*2)+(COUNTIF(beosztás!$HM42:$IQ42,"S3")*3)+(COUNTIF(beosztás!$HM42:$IQ42,"S4")*4)+(COUNTIF(beosztás!$HM42:$IQ42,"S5")*5)+(COUNTIF(beosztás!$HM42:$IQ42,"S6")*6)+(COUNTIF(beosztás!$HM42:$IQ42,"S7")*7)+(COUNTIF(beosztás!$HM42:$IQ42,"S8")*8)+(COUNTIF(beosztás!$HM42:$IQ42,"S9")*9)+(COUNTIF(beosztás!$HM42:$IQ42,"S10")*10)+(COUNTIF(beosztás!$HM42:$IQ42,"S11")*11)+(COUNTIF(beosztás!$HM42:$IQ42,"S12")*12)</f>
        <v>0</v>
      </c>
      <c r="EW40" s="710">
        <f>COUNTIF(beosztás!$HM42:$IQ42,"FÜ")*8</f>
        <v>0</v>
      </c>
      <c r="EX40" s="710">
        <f>COUNTIF(beosztás!$HM42:$IQ42,"BN")*12+COUNTIF(beosztás!$HM42:$IQ42,"BÉ")*12+COUNTIF(beosztás!$HM42:$IQ42,"BDE")*8+COUNTIF(beosztás!$HM42:$IQ42,"BDU")*8+COUNTIF(beosztás!$HM42:$IQ42,"BÉJ")*8+COUNTIF(beosztás!$HM42:$IQ42,"B1")*1+COUNTIF(beosztás!$HM42:$IQ42,"B2")*2+COUNTIF(beosztás!$HM42:$IQ42,"B3")*3+COUNTIF(beosztás!$HM42:$IQ42,"B5")*5+COUNTIF(beosztás!$HM42:$IQ42,"B6")*6+COUNTIF(beosztás!$HM42:$IQ42,"B7")*7+COUNTIF(beosztás!$HM42:$IQ42,"B8")*8+COUNTIF(beosztás!$HM42:$IQ42,"B9")*9+COUNTIF(beosztás!$HM42:$IQ42,"B10")*10+COUNTIF(beosztás!$HM42:$IQ42,"B11")*11+COUNTIF(beosztás!$HM42:$IQ42,"B12")*12+COUNTIF(beosztás!$HM42:$IQ42,"BP")*0</f>
        <v>0</v>
      </c>
      <c r="EY40" s="24">
        <f t="shared" si="306"/>
        <v>0</v>
      </c>
      <c r="EZ40" s="710">
        <f>IF(C40="",0,alapadatok!$AN$9)</f>
        <v>0</v>
      </c>
      <c r="FA40" s="19">
        <f t="shared" si="374"/>
        <v>0</v>
      </c>
      <c r="FB40" s="907">
        <f t="shared" si="307"/>
        <v>0</v>
      </c>
      <c r="FC40" s="40"/>
      <c r="FD40" s="25">
        <f t="shared" si="375"/>
        <v>0</v>
      </c>
      <c r="FE40" s="24">
        <f t="shared" si="376"/>
        <v>0</v>
      </c>
      <c r="FF40" s="24">
        <f t="shared" si="377"/>
        <v>0</v>
      </c>
      <c r="FG40" s="24">
        <f t="shared" si="378"/>
        <v>0</v>
      </c>
      <c r="FH40" s="24">
        <f t="shared" si="379"/>
        <v>0</v>
      </c>
      <c r="FI40" s="24">
        <f t="shared" si="380"/>
        <v>0</v>
      </c>
      <c r="FJ40" s="24">
        <f t="shared" si="381"/>
        <v>0</v>
      </c>
      <c r="FK40" s="24">
        <f t="shared" si="382"/>
        <v>0</v>
      </c>
      <c r="FL40" s="24">
        <f t="shared" si="383"/>
        <v>0</v>
      </c>
      <c r="FM40" s="24">
        <f t="shared" si="384"/>
        <v>0</v>
      </c>
      <c r="FN40" s="24">
        <f t="shared" si="385"/>
        <v>0</v>
      </c>
      <c r="FO40" s="19">
        <f t="shared" si="386"/>
        <v>0</v>
      </c>
      <c r="FP40" s="907">
        <f t="shared" si="314"/>
        <v>0</v>
      </c>
      <c r="FQ40" s="41"/>
      <c r="FR40" s="709">
        <f>COUNTIF(beosztás!$IR42:$JU42,"DE")*8</f>
        <v>0</v>
      </c>
      <c r="FS40" s="710">
        <f>COUNTIF(beosztás!$IR42:$JU42,"DU")*8</f>
        <v>0</v>
      </c>
      <c r="FT40" s="710">
        <f>COUNTIF(beosztás!$IR42:$JU42,"ÉJ")*8</f>
        <v>0</v>
      </c>
      <c r="FU40" s="710">
        <f>COUNTIF(beosztás!$IR42:$JU42,"N")*12</f>
        <v>0</v>
      </c>
      <c r="FV40" s="710">
        <f>COUNTIF(beosztás!$IR42:$JU42,"é")*12</f>
        <v>0</v>
      </c>
      <c r="FW40" s="710">
        <f>SUM(beosztás!$IR42:$JU42)</f>
        <v>0</v>
      </c>
      <c r="FX40" s="710">
        <f>COUNTIF(beosztás!$IR42:$JU42,"FÜ")*8</f>
        <v>0</v>
      </c>
      <c r="FY40" s="897">
        <f>(COUNTIF(beosztás!$IR42:$JU42,"SN")*12)+(COUNTIF(beosztás!$IR42:$JU42,"SDE")*8)+(COUNTIF(beosztás!$IR42:$JU42,"SDU")*8)+(COUNTIF(beosztás!$IR42:$JU42,"SÉ")*12)+(COUNTIF(beosztás!$IR42:$JU42,"SÉJ")*8)+(COUNTIF(beosztás!$IR42:$JU42,"S1")*1)+(COUNTIF(beosztás!$IR42:$JU42,"S2")*2)+(COUNTIF(beosztás!$IR42:$JU42,"S3")*3)+(COUNTIF(beosztás!$IR42:$JU42,"S4")*4)+(COUNTIF(beosztás!$IR42:$JU42,"S5")*5)+(COUNTIF(beosztás!$IR42:$JU42,"S6")*6)+(COUNTIF(beosztás!$IR42:$JU42,"S7")*7)+(COUNTIF(beosztás!$IR42:$JU42,"S8")*8)+(COUNTIF(beosztás!$IR42:$JU42,"S9")*9)+(COUNTIF(beosztás!$IR42:$JU42,"S10")*10)+(COUNTIF(beosztás!$IR42:$JU42,"S11")*11)+(COUNTIF(beosztás!$IR42:$JU42,"S12")*12)</f>
        <v>0</v>
      </c>
      <c r="FZ40" s="710">
        <f>COUNTIF(beosztás!$IR42:$JU42,"BN")*12+COUNTIF(beosztás!$IR42:$JU42,"BÉ")*12+COUNTIF(beosztás!$IR42:$JU42,"BDE")*8+COUNTIF(beosztás!$IR42:$JU42,"BDU")*8+COUNTIF(beosztás!$IR42:$JU42,"BÉJ")*8+COUNTIF(beosztás!$IR42:$JU42,"B1")*1+COUNTIF(beosztás!$IR42:$JU42,"B2")*2+COUNTIF(beosztás!$IR42:$JU42,"B3")*3+COUNTIF(beosztás!$IR42:$JU42,"B5")*5+COUNTIF(beosztás!$IR42:$JU42,"B6")*6+COUNTIF(beosztás!$IR42:$JU42,"B7")*7+COUNTIF(beosztás!$IR42:$JU42,"B8")*8+COUNTIF(beosztás!$IR42:$JU42,"B9")*9+COUNTIF(beosztás!$IR42:$JU42,"B10")*10+COUNTIF(beosztás!$IR42:$JU42,"B11")*11+COUNTIF(beosztás!$IR42:$JU42,"B12")*12+COUNTIF(beosztás!$IR42:$JU42,"BP")*0</f>
        <v>0</v>
      </c>
      <c r="GA40" s="24">
        <f t="shared" si="387"/>
        <v>0</v>
      </c>
      <c r="GB40" s="710">
        <f>IF(C40="",0,alapadatok!$AN$10)</f>
        <v>0</v>
      </c>
      <c r="GC40" s="19">
        <f t="shared" si="388"/>
        <v>0</v>
      </c>
      <c r="GD40" s="907">
        <f t="shared" si="315"/>
        <v>0</v>
      </c>
      <c r="GE40" s="42"/>
      <c r="GF40" s="709">
        <f>COUNTIF(beosztás!$JV42:$KZ42,"DE")*8</f>
        <v>0</v>
      </c>
      <c r="GG40" s="710">
        <f>COUNTIF(beosztás!$JV42:$KZ42,"DU")*8</f>
        <v>0</v>
      </c>
      <c r="GH40" s="710">
        <f>COUNTIF(beosztás!$JV42:$KZ42,"ÉJ")*8</f>
        <v>0</v>
      </c>
      <c r="GI40" s="710">
        <f>COUNTIF(beosztás!$JV42:$KZ42,"N")*12</f>
        <v>0</v>
      </c>
      <c r="GJ40" s="710">
        <f>COUNTIF(beosztás!$JV42:$KZ42,"É")*12</f>
        <v>0</v>
      </c>
      <c r="GK40" s="710">
        <f>SUM(beosztás!$JV42:$KZ42)</f>
        <v>0</v>
      </c>
      <c r="GL40" s="897">
        <f>(COUNTIF(beosztás!$JV42:$KZ42,"SN")*12)+(COUNTIF(beosztás!$JV42:$KZ42,"SDE")*8)+(COUNTIF(beosztás!$JV42:$KZ42,"SDU")*8)+(COUNTIF(beosztás!$JV42:$KZ42,"SÉ")*12)+(COUNTIF(beosztás!$JV42:$KZ42,"SÉJ")*8)+(COUNTIF(beosztás!$JV42:$KZ42,"S1")*1)+(COUNTIF(beosztás!$JV42:$KZ42,"S2")*2)+(COUNTIF(beosztás!$JV42:$KZ42,"S3")*3)+(COUNTIF(beosztás!$JV42:$KZ42,"S4")*4)+(COUNTIF(beosztás!$JV42:$KZ42,"S5")*5)+(COUNTIF(beosztás!$JV42:$KZ42,"S6")*6)+(COUNTIF(beosztás!$JV42:$KZ42,"S7")*7)+(COUNTIF(beosztás!$JV42:$KZ42,"S8")*8)+(COUNTIF(beosztás!$JV42:$KZ42,"S9")*9)+(COUNTIF(beosztás!$JV42:$KZ42,"S10")*10)+(COUNTIF(beosztás!$JV42:$KZ42,"S11")*11)+(COUNTIF(beosztás!$JV42:$KZ42,"S12")*12)</f>
        <v>0</v>
      </c>
      <c r="GM40" s="710">
        <f>COUNTIF(beosztás!$JV42:$KZ42,"FÜ")*8</f>
        <v>0</v>
      </c>
      <c r="GN40" s="710">
        <f>COUNTIF(beosztás!$JV42:$KZ42,"BN")*12+COUNTIF(beosztás!$JV42:$KZ42,"BÉ")*12+COUNTIF(beosztás!$JV42:$KZ42,"BDE")*8+COUNTIF(beosztás!$JV42:$KZ42,"BDU")*8+COUNTIF(beosztás!$JV42:$KZ42,"BÉJ")*8+COUNTIF(beosztás!$JV42:$KZ42,"B1")*1+COUNTIF(beosztás!$JV42:$KZ42,"B2")*2+COUNTIF(beosztás!$JV42:$KZ42,"B3")*3+COUNTIF(beosztás!$JV42:$KZ42,"B5")*5+COUNTIF(beosztás!$JV42:$KZ42,"B6")*6+COUNTIF(beosztás!$JV42:$KZ42,"B7")*7+COUNTIF(beosztás!$JV42:$KZ42,"B8")*8+COUNTIF(beosztás!$JV42:$KZ42,"B9")*9+COUNTIF(beosztás!$JV42:$KZ42,"B10")*10+COUNTIF(beosztás!$JV42:$KZ42,"B11")*11+COUNTIF(beosztás!$JV42:$KZ42,"B12")*12+COUNTIF(beosztás!$JV42:$KZ42,"BP")*0</f>
        <v>0</v>
      </c>
      <c r="GO40" s="24">
        <f t="shared" si="316"/>
        <v>0</v>
      </c>
      <c r="GP40" s="710">
        <f>IF(C40="",0,alapadatok!$AN$11)</f>
        <v>0</v>
      </c>
      <c r="GQ40" s="19">
        <f t="shared" si="389"/>
        <v>0</v>
      </c>
      <c r="GR40" s="907">
        <f t="shared" si="317"/>
        <v>0</v>
      </c>
      <c r="GS40" s="42"/>
      <c r="GT40" s="25">
        <f t="shared" si="390"/>
        <v>0</v>
      </c>
      <c r="GU40" s="24">
        <f t="shared" si="391"/>
        <v>0</v>
      </c>
      <c r="GV40" s="24">
        <f t="shared" si="392"/>
        <v>0</v>
      </c>
      <c r="GW40" s="24">
        <f t="shared" si="393"/>
        <v>0</v>
      </c>
      <c r="GX40" s="24">
        <f t="shared" si="394"/>
        <v>0</v>
      </c>
      <c r="GY40" s="24">
        <f t="shared" si="395"/>
        <v>0</v>
      </c>
      <c r="GZ40" s="24">
        <f t="shared" si="396"/>
        <v>0</v>
      </c>
      <c r="HA40" s="24">
        <f t="shared" si="397"/>
        <v>0</v>
      </c>
      <c r="HB40" s="24">
        <f t="shared" si="398"/>
        <v>0</v>
      </c>
      <c r="HC40" s="24">
        <f t="shared" si="399"/>
        <v>0</v>
      </c>
      <c r="HD40" s="24">
        <f t="shared" si="400"/>
        <v>0</v>
      </c>
      <c r="HE40" s="19">
        <f t="shared" si="401"/>
        <v>0</v>
      </c>
      <c r="HF40" s="907">
        <f t="shared" si="324"/>
        <v>0</v>
      </c>
      <c r="HG40" s="41"/>
      <c r="HH40" s="709">
        <f>COUNTIF(beosztás!$LA42:$MD42,"DE")*8</f>
        <v>0</v>
      </c>
      <c r="HI40" s="710">
        <f>COUNTIF(beosztás!$LA42:$MD42,"DU")*8</f>
        <v>0</v>
      </c>
      <c r="HJ40" s="710">
        <f>COUNTIF(beosztás!$LA42:$MD42,"ÉJ")*8</f>
        <v>0</v>
      </c>
      <c r="HK40" s="710">
        <f>COUNTIF(beosztás!$LA42:$MD42,"N")*12</f>
        <v>0</v>
      </c>
      <c r="HL40" s="710">
        <f>COUNTIF(beosztás!$LA42:$MD42,"é")*12</f>
        <v>0</v>
      </c>
      <c r="HM40" s="710">
        <f>SUM(beosztás!$LA42:$MD42)</f>
        <v>0</v>
      </c>
      <c r="HN40" s="710">
        <f>COUNTIF(beosztás!$LA42:$MD42,"FÜ")*8</f>
        <v>0</v>
      </c>
      <c r="HO40" s="897">
        <f>(COUNTIF(beosztás!$LA42:$MD42,"SN")*12)+(COUNTIF(beosztás!$LA42:$MD42,"SDE")*8)+(COUNTIF(beosztás!$LA42:$MD42,"SDU")*8)+(COUNTIF(beosztás!$LA42:$MD42,"SÉ")*12)+(COUNTIF(beosztás!$LA42:$MD42,"SÉJ")*8)+(COUNTIF(beosztás!$LA42:$MD42,"S1")*1)+(COUNTIF(beosztás!$LA42:$MD42,"S2")*2)+(COUNTIF(beosztás!$LA42:$MD42,"S3")*3)+(COUNTIF(beosztás!$LA42:$MD42,"S4")*4)+(COUNTIF(beosztás!$LA42:$MD42,"S5")*5)+(COUNTIF(beosztás!$LA42:$MD42,"S6")*6)+(COUNTIF(beosztás!$LA42:$MD42,"S7")*7)+(COUNTIF(beosztás!$LA42:$MD42,"S8")*8)+(COUNTIF(beosztás!$LA42:$MD42,"S9")*9)+(COUNTIF(beosztás!$LA42:$MD42,"S10")*10)+(COUNTIF(beosztás!$LA42:$MD42,"S11")*11)+(COUNTIF(beosztás!$LA42:$MD42,"S12")*12)</f>
        <v>0</v>
      </c>
      <c r="HP40" s="710">
        <f>COUNTIF(beosztás!$LA42:$MD42,"BN")*12+COUNTIF(beosztás!$LA42:$MD42,"BÉ")*12+COUNTIF(beosztás!$LA42:$MD42,"BDE")*8+COUNTIF(beosztás!$LA42:$MD42,"BDU")*8+COUNTIF(beosztás!$LA42:$MD42,"BÉJ")*8+COUNTIF(beosztás!$LA42:$MD42,"B1")*1+COUNTIF(beosztás!$LA42:$MD42,"B2")*2+COUNTIF(beosztás!$LA42:$MD42,"B3")*3+COUNTIF(beosztás!$KZ42:$MC42,"B5")*5+COUNTIF(beosztás!$KZ42:$MC42,"B6")*6+COUNTIF(beosztás!$KZ42:$MC42,"B7")*7+COUNTIF(beosztás!$KZ42:$MC42,"B8")*8+COUNTIF(beosztás!$LA42:$MD42,"B9")*9+COUNTIF(beosztás!$LA42:$MD42,"B10")*10+COUNTIF(beosztás!$LA42:$MD42,"B11")*11+COUNTIF(beosztás!$LA42:$MD42,"B12")*12+COUNTIF(beosztás!$LA42:$MD42,"BP")*0</f>
        <v>0</v>
      </c>
      <c r="HQ40" s="24">
        <f t="shared" si="402"/>
        <v>0</v>
      </c>
      <c r="HR40" s="710">
        <f>IF(C40="",0,alapadatok!$AN$12)</f>
        <v>0</v>
      </c>
      <c r="HS40" s="19">
        <f t="shared" si="403"/>
        <v>0</v>
      </c>
      <c r="HT40" s="907">
        <f t="shared" si="325"/>
        <v>0</v>
      </c>
      <c r="HU40" s="42"/>
      <c r="HV40" s="709">
        <f>COUNTIF(beosztás!$ME42:$NI42,"DE")*8</f>
        <v>0</v>
      </c>
      <c r="HW40" s="710">
        <f>COUNTIF(beosztás!$ME42:$NI42,"DU")*8</f>
        <v>0</v>
      </c>
      <c r="HX40" s="710">
        <f>COUNTIF(beosztás!$ME42:$NI42,"ÉJ")*8</f>
        <v>0</v>
      </c>
      <c r="HY40" s="710">
        <f>COUNTIF(beosztás!$ME42:$NI42,"N")*12</f>
        <v>0</v>
      </c>
      <c r="HZ40" s="710">
        <f>COUNTIF(beosztás!$ME42:$NI42,"É")*12</f>
        <v>0</v>
      </c>
      <c r="IA40" s="710">
        <f>SUM(beosztás!$ME42:$NI42)</f>
        <v>0</v>
      </c>
      <c r="IB40" s="710">
        <f>(COUNTIF(beosztás!$ME42:$NI42,"SN")*12)+(COUNTIF(beosztás!$ME42:$NI42,"SDE")*8)+(COUNTIF(beosztás!$ME42:$NI42,"SDU")*8)+(COUNTIF(beosztás!$ME42:$NI42,"SÉ")*12)+(COUNTIF(beosztás!$ME42:$NI42,"SÉJ")*8)+(COUNTIF(beosztás!$ME42:$NI42,"S1")*1)+(COUNTIF(beosztás!$ME42:$NI42,"S2")*2)+(COUNTIF(beosztás!$ME42:$NI42,"S3")*3)+(COUNTIF(beosztás!$ME42:$NI42,"S4")*4)+(COUNTIF(beosztás!$ME42:$NI42,"S5")*5)+(COUNTIF(beosztás!$ME42:$NI42,"S6")*6)+(COUNTIF(beosztás!$ME42:$NI42,"S7")*7)+(COUNTIF(beosztás!$ME42:$NI42,"S8")*8)+(COUNTIF(beosztás!$ME42:$NI42,"S9")*9)+(COUNTIF(beosztás!$ME42:$NI42,"S10")*10)+(COUNTIF(beosztás!$ME42:$NI42,"S11")*11)+(COUNTIF(beosztás!$ME42:$NI42,"S12")*12)</f>
        <v>0</v>
      </c>
      <c r="IC40" s="710">
        <f>COUNTIF(beosztás!$ME42:$NI42,"FÜ")*8</f>
        <v>0</v>
      </c>
      <c r="ID40" s="710">
        <f>COUNTIF(beosztás!$ME42:$NI42,"BN")*12+COUNTIF(beosztás!$ME42:$NI42,"BÉ")*12+COUNTIF(beosztás!$ME42:$NI42,"BDE")*8+COUNTIF(beosztás!$ME42:$NI42,"BDU")*8+COUNTIF(beosztás!$ME42:$NI42,"BÉJ")*8+COUNTIF(beosztás!$ME42:$NI42,"B1")*1+COUNTIF(beosztás!$ME42:$NI42,"B2")*2+COUNTIF(beosztás!$ME42:$NI42,"B3")*3+COUNTIF(beosztás!$ME42:$NI42,"B5")*5+COUNTIF(beosztás!$ME42:$NI42,"B6")*6+COUNTIF(beosztás!$ME42:$NI42,"B7")*7+COUNTIF(beosztás!$ME42:$NI42,"B8")*8+COUNTIF(beosztás!$ME42:$NI42,"B9")*9+COUNTIF(beosztás!$ME42:$NI42,"B10")*10+COUNTIF(beosztás!$ME42:$NI42,"B11")*11+COUNTIF(beosztás!$ME42:$NI42,"B12")*12+COUNTIF(beosztás!$ME42:$NI42,"BP")*0</f>
        <v>0</v>
      </c>
      <c r="IE40" s="24">
        <f t="shared" si="326"/>
        <v>0</v>
      </c>
      <c r="IF40" s="710">
        <f>IF(C40="",0,alapadatok!$AN$13)</f>
        <v>0</v>
      </c>
      <c r="IG40" s="19">
        <f t="shared" si="404"/>
        <v>0</v>
      </c>
      <c r="IH40" s="741">
        <f t="shared" si="327"/>
        <v>0</v>
      </c>
      <c r="II40" s="42"/>
      <c r="IJ40" s="25">
        <f t="shared" si="405"/>
        <v>0</v>
      </c>
      <c r="IK40" s="24">
        <f t="shared" si="406"/>
        <v>0</v>
      </c>
      <c r="IL40" s="24">
        <f t="shared" si="407"/>
        <v>0</v>
      </c>
      <c r="IM40" s="24">
        <f t="shared" si="408"/>
        <v>0</v>
      </c>
      <c r="IN40" s="24">
        <f t="shared" si="409"/>
        <v>0</v>
      </c>
      <c r="IO40" s="24">
        <f t="shared" si="410"/>
        <v>0</v>
      </c>
      <c r="IP40" s="24">
        <f t="shared" si="411"/>
        <v>0</v>
      </c>
      <c r="IQ40" s="24">
        <f t="shared" si="412"/>
        <v>0</v>
      </c>
      <c r="IR40" s="24">
        <f t="shared" si="413"/>
        <v>0</v>
      </c>
      <c r="IS40" s="24">
        <f t="shared" si="414"/>
        <v>0</v>
      </c>
      <c r="IT40" s="24">
        <f t="shared" si="415"/>
        <v>0</v>
      </c>
      <c r="IU40" s="19">
        <f t="shared" si="416"/>
        <v>0</v>
      </c>
      <c r="IV40" s="907">
        <f t="shared" si="334"/>
        <v>0</v>
      </c>
      <c r="IW40" s="43"/>
      <c r="JF40" s="21"/>
      <c r="JG40" s="21"/>
    </row>
    <row r="41" spans="1:267" x14ac:dyDescent="0.25">
      <c r="A41" s="13">
        <f>IF(beosztás!A43=0,"",beosztás!A43)</f>
        <v>25</v>
      </c>
      <c r="B41" s="10">
        <f>IF(beosztás!B43=0,"",beosztás!B43)</f>
        <v>44792</v>
      </c>
      <c r="C41" s="11" t="str">
        <f>IF(beosztás!C43=0,"",beosztás!C43)</f>
        <v>Miták Norbert(PJ)</v>
      </c>
      <c r="D41" s="12" t="str">
        <f>IF(beosztás!D43=0,"",beosztás!D43)</f>
        <v>Quality controller</v>
      </c>
      <c r="E41" s="18"/>
      <c r="F41" s="709">
        <f>COUNTIF(beosztás!$I43:$AM43,"DE")*8</f>
        <v>16</v>
      </c>
      <c r="G41" s="710">
        <f>COUNTIF(beosztás!$I43:$AM43,"DU")*8</f>
        <v>0</v>
      </c>
      <c r="H41" s="710">
        <f>COUNTIF(beosztás!$I43:$AM43,"ÉJ")*8</f>
        <v>0</v>
      </c>
      <c r="I41" s="710">
        <f>COUNTIF(beosztás!$I43:$AM43,"N")*12</f>
        <v>60</v>
      </c>
      <c r="J41" s="710">
        <f>COUNTIF(beosztás!$I43:$AM43,"é")*12</f>
        <v>60</v>
      </c>
      <c r="K41" s="710">
        <f>SUM(beosztás!$I43:$AM43)</f>
        <v>6</v>
      </c>
      <c r="L41" s="710">
        <f>COUNTIF(beosztás!$I43:$AM43,"FÜ")*8</f>
        <v>8</v>
      </c>
      <c r="M41" s="710">
        <f>(COUNTIF(beosztás!$I43:$AM43,"SN")*12)+(COUNTIF(beosztás!$I43:$AM43,"SDE")*8)+(COUNTIF(beosztás!$I43:$AM43,"SDU")*8)+(COUNTIF(beosztás!$I43:$AM43,"S1")*1)+(COUNTIF(beosztás!$I43:$AM43,"S2")*2)+(COUNTIF(beosztás!$I43:$AM43,"S3")*3)+(COUNTIF(beosztás!$I43:$AM43,"S4")*4)+(COUNTIF(beosztás!$I43:$AM43,"S5")*5)+(COUNTIF(beosztás!$I43:$AM43,"S6")*6)+(COUNTIF(beosztás!$I43:$AM43,"S7")*7)+(COUNTIF(beosztás!$I43:$AM43,"S8")*8)+(COUNTIF(beosztás!$I43:$AM43,"S9")*9)+(COUNTIF(beosztás!$I43:$AM43,"S10")*10)+(COUNTIF(beosztás!$I43:$AM43,"S11")*11)+(COUNTIF(beosztás!$I43:$AM43,"S12")*12)+(COUNTIF(beosztás!$I43:$AM43,"SÉ")*12)+(COUNTIF(beosztás!$I43:$AM43,"SÉJ")*8)</f>
        <v>24</v>
      </c>
      <c r="N41" s="710">
        <f>COUNTIF(beosztás!$I43:$AM43,"BN")*12+COUNTIF(beosztás!$I43:$AM43,"BÉ")*12+COUNTIF(beosztás!$I43:$AM43,"BDE")*8+COUNTIF(beosztás!$I43:$AM43,"BDU")*8+COUNTIF(beosztás!$I43:$AM43,"BÉJ")*8+COUNTIF(beosztás!$I43:$AM43,"B1")*1+COUNTIF(beosztás!$I43:$AM43,"B2")*2+COUNTIF(beosztás!$I43:$AM43,"B3")*3+COUNTIF(beosztás!$I43:$AM43,"B5")*5+COUNTIF(beosztás!$I43:$AM43,"B6")*6+COUNTIF(beosztás!$I43:$AM43,"B7")*7+COUNTIF(beosztás!$I43:$AM43,"B8")*8+COUNTIF(beosztás!$I43:$AM43,"B9")*9+COUNTIF(beosztás!$I43:$AM43,"B10")*10+COUNTIF(beosztás!$I43:$AM43,"B11")*11+COUNTIF(beosztás!$I43:$AM43,"B12")*12+COUNTIF(beosztás!$I43:$AM43,"BP")*0</f>
        <v>0</v>
      </c>
      <c r="O41" s="24">
        <f t="shared" si="273"/>
        <v>166</v>
      </c>
      <c r="P41" s="710">
        <f>IF(C41="",0,alapadatok!$AN$2)</f>
        <v>176</v>
      </c>
      <c r="Q41" s="19">
        <f t="shared" si="335"/>
        <v>-10</v>
      </c>
      <c r="R41" s="741">
        <f t="shared" si="274"/>
        <v>24</v>
      </c>
      <c r="S41" s="40"/>
      <c r="T41" s="709">
        <f>COUNTIF(beosztás!$AN43:$BO43,"DE")*8</f>
        <v>64</v>
      </c>
      <c r="U41" s="710">
        <f>COUNTIF(beosztás!$AN43:$BO43,"DU")*8</f>
        <v>0</v>
      </c>
      <c r="V41" s="710">
        <f>COUNTIF(beosztás!$AN43:$BO43,"ÉJ")*8</f>
        <v>0</v>
      </c>
      <c r="W41" s="710">
        <f>COUNTIF(beosztás!$AN43:$BO43,"N")*12</f>
        <v>60</v>
      </c>
      <c r="X41" s="710">
        <f>COUNTIF(beosztás!$AN43:$BO43,"É")*12</f>
        <v>36</v>
      </c>
      <c r="Y41" s="710">
        <f>SUM(beosztás!$AN43:$BO43)</f>
        <v>10</v>
      </c>
      <c r="Z41" s="710">
        <f>(COUNTIF(beosztás!$AN43:$BO43,"SN")*12)+(COUNTIF(beosztás!$AN43:$BO43,"SDE")*8)+(COUNTIF(beosztás!$AN43:$BO43,"SDU")*8)+(COUNTIF(beosztás!$AN43:$BO43,"SÉ")*12)+(COUNTIF(beosztás!$AN43:$BO43,"SÉJ")*8)+(COUNTIF(beosztás!$AN43:$BO43,"S1")*1)+(COUNTIF(beosztás!$AN43:$BO43,"S2")*2)+(COUNTIF(beosztás!$AN43:$BO43,"S3")*3)+(COUNTIF(beosztás!$AN43:$BO43,"S4")*4)+(COUNTIF(beosztás!$AN43:$BO43,"S5")*5)+(COUNTIF(beosztás!$AN43:$BO43,"S6")*6)+(COUNTIF(beosztás!$AN43:$BO43,"S7")*7)+(COUNTIF(beosztás!$AN43:$BO43,"S8")*8)+(COUNTIF(beosztás!$AN43:$BO43,"S9")*9)+(COUNTIF(beosztás!$AN43:$BO43,"S10")*10)+(COUNTIF(beosztás!$AN43:$BO43,"S11")*11)+(COUNTIF(beosztás!$AN43:$BO43,"S12")*12)</f>
        <v>0</v>
      </c>
      <c r="AA41" s="710">
        <f>COUNTIF(beosztás!$AN43:$BO43,"FÜ")*8</f>
        <v>0</v>
      </c>
      <c r="AB41" s="710">
        <f>COUNTIF(beosztás!$AN43:$BO43,"BN")*12+COUNTIF(beosztás!$AN43:$BO43,"BÉ")*12+COUNTIF(beosztás!$AN43:$BO43,"BDE")*8+COUNTIF(beosztás!$AN43:$BO43,"BDU")*8+COUNTIF(beosztás!$AN43:$BO43,"BÉJ")*8+COUNTIF(beosztás!$AN43:$BO43,"B1")*1+COUNTIF(beosztás!$AN43:$BO43,"B2")*2+COUNTIF(beosztás!$AN43:$BO43,"B3")*3+COUNTIF(beosztás!$AN43:$BO43,"B5")*5+COUNTIF(beosztás!$AN43:$BO43,"B6")*6+COUNTIF(beosztás!$AN43:$BO43,"B7")*7+COUNTIF(beosztás!$AN43:$BO43,"B8")*8+COUNTIF(beosztás!$AN43:$BO43,"B9")*9+COUNTIF(beosztás!$AN43:$BO43,"B10")*10+COUNTIF(beosztás!$AN43:$BO43,"B11")*11+COUNTIF(beosztás!$AN43:$BO43,"B12")*12+COUNTIF(beosztás!$AN43:$BO43,"BP")*0</f>
        <v>0</v>
      </c>
      <c r="AC41" s="24">
        <f t="shared" si="336"/>
        <v>170</v>
      </c>
      <c r="AD41" s="710">
        <f>IF(C41="",0,alapadatok!$AN$3)</f>
        <v>160</v>
      </c>
      <c r="AE41" s="19">
        <f t="shared" si="337"/>
        <v>10</v>
      </c>
      <c r="AF41" s="741">
        <f t="shared" si="275"/>
        <v>0</v>
      </c>
      <c r="AG41" s="40"/>
      <c r="AH41" s="25">
        <f t="shared" si="276"/>
        <v>80</v>
      </c>
      <c r="AI41" s="24">
        <f t="shared" si="277"/>
        <v>0</v>
      </c>
      <c r="AJ41" s="24">
        <f t="shared" si="278"/>
        <v>0</v>
      </c>
      <c r="AK41" s="24">
        <f t="shared" si="279"/>
        <v>120</v>
      </c>
      <c r="AL41" s="24">
        <f t="shared" si="280"/>
        <v>96</v>
      </c>
      <c r="AM41" s="24">
        <f t="shared" si="281"/>
        <v>16</v>
      </c>
      <c r="AN41" s="24">
        <f t="shared" si="282"/>
        <v>24</v>
      </c>
      <c r="AO41" s="24">
        <f t="shared" si="283"/>
        <v>8</v>
      </c>
      <c r="AP41" s="24">
        <f t="shared" si="338"/>
        <v>0</v>
      </c>
      <c r="AQ41" s="24">
        <f t="shared" si="339"/>
        <v>336</v>
      </c>
      <c r="AR41" s="24">
        <f t="shared" si="340"/>
        <v>336</v>
      </c>
      <c r="AS41" s="19">
        <f t="shared" si="341"/>
        <v>0</v>
      </c>
      <c r="AT41" s="741">
        <f t="shared" si="284"/>
        <v>24</v>
      </c>
      <c r="AU41" s="41"/>
      <c r="AV41" s="709">
        <f>COUNTIF(beosztás!$BP43:$CT43,"DE")*8</f>
        <v>16</v>
      </c>
      <c r="AW41" s="710">
        <f>COUNTIF(beosztás!$BP43:$CT43,"DU")*8</f>
        <v>0</v>
      </c>
      <c r="AX41" s="710">
        <f>COUNTIF(beosztás!$BP43:$CT43,"ÉJ")*8</f>
        <v>8</v>
      </c>
      <c r="AY41" s="710">
        <f>COUNTIF(beosztás!$BP43:$CT43,"N")*12</f>
        <v>84</v>
      </c>
      <c r="AZ41" s="710">
        <f>COUNTIF(beosztás!$BP43:$CT43,"é")*12</f>
        <v>24</v>
      </c>
      <c r="BA41" s="710">
        <f>SUM(beosztás!$BP43:$CT43)</f>
        <v>0</v>
      </c>
      <c r="BB41" s="710">
        <f>COUNTIF(beosztás!$BP43:$CT43,"FÜ")*8</f>
        <v>8</v>
      </c>
      <c r="BC41" s="897">
        <f>(COUNTIF(beosztás!$BP43:$CT43,"SN")*12)+(COUNTIF(beosztás!$BP43:$CT43,"SDE")*8)+(COUNTIF(beosztás!$BP43:$CT43,"SDU")*8)+(COUNTIF(beosztás!$BP43:$CT43,"SÉ")*12)+(COUNTIF(beosztás!$BP43:$CT43,"SÉJ")*8)+(COUNTIF(beosztás!$BP43:$CT43,"S1")*1)+(COUNTIF(beosztás!$BP43:$CT43,"S2")*2)+(COUNTIF(beosztás!$BP43:$CT43,"S3")*3)+(COUNTIF(beosztás!$BP43:$CT43,"S4")*4)+(COUNTIF(beosztás!$BP43:$CT43,"S5")*5)+(COUNTIF(beosztás!$BP43:$CT43,"S6")*6)+(COUNTIF(beosztás!$BP43:$CT43,"S7")*7)+(COUNTIF(beosztás!$BP43:$CT43,"S8")*8)+(COUNTIF(beosztás!$BP43:$CT43,"S9")*9)+(COUNTIF(beosztás!$BP43:$CT43,"S10")*10)+(COUNTIF(beosztás!$BP43:$CT43,"S11")*11)+(COUNTIF(beosztás!$BP43:$CT43,"S12")*12)</f>
        <v>20</v>
      </c>
      <c r="BD41" s="710">
        <f>COUNTIF(beosztás!$BP43:$CT43,"BN")*12+COUNTIF(beosztás!$BP43:$CT43,"BÉ")*12+COUNTIF(beosztás!$BP43:$CT43,"BDE")*8+COUNTIF(beosztás!$BP43:$CT43,"BDU")*8+COUNTIF(beosztás!$BP43:$CT43,"BÉJ")*8+COUNTIF(beosztás!$BP43:$CT43,"B1")*1+COUNTIF(beosztás!$BP43:$CT43,"B2")*2+COUNTIF(beosztás!$BP43:$CT43,"B3")*3+COUNTIF(beosztás!$BP43:$CT43,"B5")*5+COUNTIF(beosztás!$BP43:$CT43,"B6")*6+COUNTIF(beosztás!$BP43:$CT43,"B7")*7+COUNTIF(beosztás!$BP43:$CT43,"B8")*8+COUNTIF(beosztás!$BP43:$CT43,"B9")*9+COUNTIF(beosztás!$BP43:$CT43,"B10")*10+COUNTIF(beosztás!$BP43:$CT43,"B11")*11+COUNTIF(beosztás!$BP43:$CT43,"B12")*12+COUNTIF(beosztás!$BP43:$CT43,"BP")*0</f>
        <v>0</v>
      </c>
      <c r="BE41" s="24">
        <f t="shared" si="285"/>
        <v>152</v>
      </c>
      <c r="BF41" s="710">
        <f>IF(C41="",0,alapadatok!$AN$4)</f>
        <v>160</v>
      </c>
      <c r="BG41" s="19">
        <f t="shared" si="342"/>
        <v>-8</v>
      </c>
      <c r="BH41" s="741">
        <f t="shared" si="286"/>
        <v>20</v>
      </c>
      <c r="BI41" s="40"/>
      <c r="BJ41" s="709">
        <f>COUNTIF(beosztás!$CU43:$DX43,"DE")*8</f>
        <v>8</v>
      </c>
      <c r="BK41" s="710">
        <f>COUNTIF(beosztás!$CU43:$DX43,"DU")*8</f>
        <v>0</v>
      </c>
      <c r="BL41" s="710">
        <f>COUNTIF(beosztás!$CU43:$DX43,"ÉJ")*8</f>
        <v>0</v>
      </c>
      <c r="BM41" s="710">
        <f>COUNTIF(beosztás!$CU43:$DX43,"N")*12</f>
        <v>84</v>
      </c>
      <c r="BN41" s="710">
        <f>COUNTIF(beosztás!$CU43:$DX43,"É")*12</f>
        <v>84</v>
      </c>
      <c r="BO41" s="710">
        <f>SUM(beosztás!$CU43:$DX43)</f>
        <v>0</v>
      </c>
      <c r="BP41" s="897">
        <f>(COUNTIF(beosztás!$CU43:$DX43,"SN")*12)+(COUNTIF(beosztás!$CU43:$DX43,"SDE")*8)+(COUNTIF(beosztás!$CU43:$DX43,"SDU")*8)+(COUNTIF(beosztás!$CU43:$DX43,"SÉ")*12)+(COUNTIF(beosztás!$CU43:$DX43,"SÉJ")*8)+(COUNTIF(beosztás!$CU43:$DX43,"S1")*1)+(COUNTIF(beosztás!$CU43:$DX43,"S2")*2)+(COUNTIF(beosztás!$CU43:$DX43,"S3")*3)+(COUNTIF(beosztás!$CU43:$DX43,"S4")*4)+(COUNTIF(beosztás!$CU43:$DX43,"S5")*5)+(COUNTIF(beosztás!$CU43:$DX43,"S6")*6)+(COUNTIF(beosztás!$CU43:$DX43,"S7")*7)+(COUNTIF(beosztás!$CU43:$DX43,"S8")*8)+(COUNTIF(beosztás!$CU43:$DX43,"S9")*9)+(COUNTIF(beosztás!$CU43:$DX43,"S10")*10)+(COUNTIF(beosztás!$CU43:$DX43,"S11")*11)+(COUNTIF(beosztás!$CU43:$DX43,"S12")*12)</f>
        <v>0</v>
      </c>
      <c r="BQ41" s="710">
        <f>COUNTIF(beosztás!$CU43:$DX43,"FÜ")*8</f>
        <v>8</v>
      </c>
      <c r="BR41" s="710">
        <f>COUNTIF(beosztás!$CU43:$DX43,"BN")*12+COUNTIF(beosztás!$CU43:$DX43,"BÉ")*12+COUNTIF(beosztás!$CU43:$DX43,"BDE")*8+COUNTIF(beosztás!$CU43:$DX43,"BDU")*8+COUNTIF(beosztás!$CU43:$DX43,"BÉJ")*8+COUNTIF(beosztás!$CU43:$DX43,"B1")*1+COUNTIF(beosztás!$CU43:$DX43,"B2")*2+COUNTIF(beosztás!$CU43:$DX43,"B3")*3+COUNTIF(beosztás!$CU43:$DX43,"B5")*5+COUNTIF(beosztás!$CU43:$DX43,"B6")*6+COUNTIF(beosztás!$CU43:$DX43,"B7")*7+COUNTIF(beosztás!$CU43:$DX43,"B8")*8+COUNTIF(beosztás!$CU43:$DX43,"B9")*9+COUNTIF(beosztás!$CU43:$DX43,"B10")*10+COUNTIF(beosztás!$CU43:$DX43,"B11")*11+COUNTIF(beosztás!$CU43:$DX43,"B12")*12+COUNTIF(beosztás!$CU43:$DX43,"BP")*0</f>
        <v>0</v>
      </c>
      <c r="BS41" s="24">
        <f t="shared" si="343"/>
        <v>176</v>
      </c>
      <c r="BT41" s="710">
        <f>IF(C41="",0,alapadatok!$AN$5)</f>
        <v>168</v>
      </c>
      <c r="BU41" s="19">
        <f t="shared" si="344"/>
        <v>8</v>
      </c>
      <c r="BV41" s="741">
        <f t="shared" si="287"/>
        <v>0</v>
      </c>
      <c r="BW41" s="40"/>
      <c r="BX41" s="25">
        <f t="shared" si="345"/>
        <v>24</v>
      </c>
      <c r="BY41" s="24">
        <f t="shared" si="346"/>
        <v>0</v>
      </c>
      <c r="BZ41" s="24">
        <f t="shared" si="347"/>
        <v>8</v>
      </c>
      <c r="CA41" s="24">
        <f t="shared" si="348"/>
        <v>168</v>
      </c>
      <c r="CB41" s="24">
        <f t="shared" si="349"/>
        <v>108</v>
      </c>
      <c r="CC41" s="24">
        <f t="shared" si="350"/>
        <v>0</v>
      </c>
      <c r="CD41" s="24">
        <f t="shared" si="351"/>
        <v>20</v>
      </c>
      <c r="CE41" s="24">
        <f t="shared" si="352"/>
        <v>16</v>
      </c>
      <c r="CF41" s="24">
        <f t="shared" si="353"/>
        <v>0</v>
      </c>
      <c r="CG41" s="24">
        <f t="shared" si="354"/>
        <v>328</v>
      </c>
      <c r="CH41" s="24">
        <f t="shared" si="355"/>
        <v>328</v>
      </c>
      <c r="CI41" s="19">
        <f t="shared" si="356"/>
        <v>0</v>
      </c>
      <c r="CJ41" s="741">
        <f t="shared" si="294"/>
        <v>20</v>
      </c>
      <c r="CK41" s="41"/>
      <c r="CL41" s="709">
        <f>COUNTIF(beosztás!$DY43:$FC43,"DE")*8</f>
        <v>0</v>
      </c>
      <c r="CM41" s="710">
        <f>COUNTIF(beosztás!$DY43:$FC43,"DU")*8</f>
        <v>0</v>
      </c>
      <c r="CN41" s="710">
        <f>COUNTIF(beosztás!$DY43:$FC43,"ÉJ")*8</f>
        <v>0</v>
      </c>
      <c r="CO41" s="710">
        <f>COUNTIF(beosztás!$DY43:$FC43,"N")*12</f>
        <v>0</v>
      </c>
      <c r="CP41" s="710">
        <f>COUNTIF(beosztás!$DY43:$FC43,"é")*12</f>
        <v>0</v>
      </c>
      <c r="CQ41" s="710">
        <f>SUM(beosztás!$DY43:$FC43)</f>
        <v>0</v>
      </c>
      <c r="CR41" s="710">
        <f>COUNTIF(beosztás!$DY43:$FC43,"FÜ")*8</f>
        <v>16</v>
      </c>
      <c r="CS41" s="897">
        <f>(COUNTIF(beosztás!$DY43:$FC43,"SN")*12)+(COUNTIF(beosztás!$DY43:$FC43,"SDE")*8)+(COUNTIF(beosztás!$DY43:$FC43,"SDU")*8)+(COUNTIF(beosztás!$DY43:$FC43,"SÉ")*12)+(COUNTIF(beosztás!$DY43:$FC43,"SÉJ")*8)+(COUNTIF(beosztás!$DY43:$FC43,"S1")*1)+(COUNTIF(beosztás!$DY43:$FC43,"S2")*2)+(COUNTIF(beosztás!$DY43:$FC43,"S3")*3)+(COUNTIF(beosztás!$DY43:$FC43,"S4")*4)+(COUNTIF(beosztás!$DY43:$FC43,"S5")*5)+(COUNTIF(beosztás!$DY43:$FC43,"S6")*6)+(COUNTIF(beosztás!$DY43:$FC43,"S7")*7)+(COUNTIF(beosztás!$DY43:$FC43,"S8")*8)+(COUNTIF(beosztás!$DY43:$FC43,"S9")*9)+(COUNTIF(beosztás!$DY43:$FC43,"S10")*10)+(COUNTIF(beosztás!$DY43:$FC43,"S11")*11)+(COUNTIF(beosztás!$DY43:$FC43,"S12")*12)</f>
        <v>0</v>
      </c>
      <c r="CT41" s="710">
        <f>COUNTIF(beosztás!$DY43:$FC43,"BN")*12+COUNTIF(beosztás!$DY43:$FC43,"BÉ")*12+COUNTIF(beosztás!$DY43:$FC43,"BDE")*8+COUNTIF(beosztás!$DY43:$FC43,"BDU")*8+COUNTIF(beosztás!$DY43:$FC43,"BÉJ")*8+COUNTIF(beosztás!$DY43:$FC43,"B1")*1+COUNTIF(beosztás!$DY43:$FC43,"B2")*2+COUNTIF(beosztás!$DY43:$FC43,"B3")*3+COUNTIF(beosztás!$DY43:$FC43,"B5")*5+COUNTIF(beosztás!$DY43:$FC43,"B6")*6+COUNTIF(beosztás!$DY43:$FC43,"B7")*7+COUNTIF(beosztás!$DY43:$FC43,"B8")*8+COUNTIF(beosztás!$DY43:$FC43,"B9")*9+COUNTIF(beosztás!$DY43:$FC43,"B10")*10+COUNTIF(beosztás!$DY43:$FC43,"B11")*11+COUNTIF(beosztás!$DY43:$FC43,"B12")*12+COUNTIF(beosztás!$DY43:$FC43,"BP")*0</f>
        <v>0</v>
      </c>
      <c r="CU41" s="24">
        <f t="shared" si="357"/>
        <v>0</v>
      </c>
      <c r="CV41" s="710">
        <f>IF(C41="",0,alapadatok!$AN$6)</f>
        <v>168</v>
      </c>
      <c r="CW41" s="19">
        <f t="shared" si="358"/>
        <v>-168</v>
      </c>
      <c r="CX41" s="907">
        <f t="shared" si="295"/>
        <v>0</v>
      </c>
      <c r="CY41" s="40"/>
      <c r="CZ41" s="709">
        <f>COUNTIF(beosztás!$FD43:$GG43,"DE")*8</f>
        <v>0</v>
      </c>
      <c r="DA41" s="710">
        <f>COUNTIF(beosztás!$FD43:$GG43,"DU")*8</f>
        <v>0</v>
      </c>
      <c r="DB41" s="710">
        <f>COUNTIF(beosztás!$FD43:$GG43,"ÉJ")*8</f>
        <v>0</v>
      </c>
      <c r="DC41" s="710">
        <f>COUNTIF(beosztás!$FD43:$GG43,"N")*12</f>
        <v>0</v>
      </c>
      <c r="DD41" s="710">
        <f>COUNTIF(beosztás!$FD43:$GG43,"É")*12</f>
        <v>0</v>
      </c>
      <c r="DE41" s="710">
        <f>SUM(beosztás!$FD43:$GG43)</f>
        <v>0</v>
      </c>
      <c r="DF41" s="897">
        <f>(COUNTIF(beosztás!$FD43:$GG43,"SN")*12)+(COUNTIF(beosztás!$FD43:$GG43,"SDE")*8)+(COUNTIF(beosztás!$FD43:$GG43,"SDU")*8)+(COUNTIF(beosztás!$FD43:$GG43,"SÉ")*12)+(COUNTIF(beosztás!$FD43:$GG43,"SÉJ")*8)+(COUNTIF(beosztás!$FD43:$GG43,"S1")*1)+(COUNTIF(beosztás!$FD43:$GG43,"S2")*2)+(COUNTIF(beosztás!$FD43:$GG43,"S3")*3)+(COUNTIF(beosztás!$FD43:$GG43,"S4")*4)+(COUNTIF(beosztás!$FD43:$GG43,"S5")*5)+(COUNTIF(beosztás!$FD43:$GG43,"S6")*6)+(COUNTIF(beosztás!$FD43:$GG43,"S7")*7)+(COUNTIF(beosztás!$FD43:$GG43,"S8")*8)+(COUNTIF(beosztás!$FD43:$GG43,"S9")*9)+(COUNTIF(beosztás!$FD43:$GG43,"S10")*10)+(COUNTIF(beosztás!$FD43:$GG43,"S11")*11)+(COUNTIF(beosztás!$FD43:$GG43,"S12")*12)</f>
        <v>0</v>
      </c>
      <c r="DG41" s="710">
        <f>COUNTIF(beosztás!$FD43:$GG43,"FÜ")*8</f>
        <v>0</v>
      </c>
      <c r="DH41" s="710">
        <f>COUNTIF(beosztás!$FD43:$GG43,"BN")*12+COUNTIF(beosztás!$FD43:$GG43,"BÉ")*12+COUNTIF(beosztás!$FD43:$GG43,"BDE")*8+COUNTIF(beosztás!$FD43:$GG43,"BDU")*8+COUNTIF(beosztás!$FD43:$GG43,"BÉJ")*8+COUNTIF(beosztás!$FD43:$GG43,"B1")*1+COUNTIF(beosztás!$FD43:$GG43,"B2")*2+COUNTIF(beosztás!$FD43:$GG43,"B3")*3+COUNTIF(beosztás!$FD43:$GG43,"B5")*5+COUNTIF(beosztás!$FD43:$GG43,"B6")*6+COUNTIF(beosztás!$FD43:$GG43,"B7")*7+COUNTIF(beosztás!$FD43:$GG43,"B8")*8+COUNTIF(beosztás!$FD43:$GG43,"B9")*9+COUNTIF(beosztás!$FD43:$GG43,"B10")*10+COUNTIF(beosztás!$FD43:$GG43,"B11")*11+COUNTIF(beosztás!$FD43:$GG43,"B12")*12+COUNTIF(beosztás!$FD43:$GG43,"BP")*0</f>
        <v>0</v>
      </c>
      <c r="DI41" s="24">
        <f t="shared" si="296"/>
        <v>0</v>
      </c>
      <c r="DJ41" s="710">
        <f>IF(C41="",0,alapadatok!$AN$7)</f>
        <v>160</v>
      </c>
      <c r="DK41" s="19">
        <f t="shared" si="359"/>
        <v>-160</v>
      </c>
      <c r="DL41" s="741">
        <f t="shared" si="297"/>
        <v>0</v>
      </c>
      <c r="DM41" s="40"/>
      <c r="DN41" s="25">
        <f t="shared" si="360"/>
        <v>0</v>
      </c>
      <c r="DO41" s="24">
        <f t="shared" si="361"/>
        <v>0</v>
      </c>
      <c r="DP41" s="24">
        <f t="shared" si="362"/>
        <v>0</v>
      </c>
      <c r="DQ41" s="24">
        <f t="shared" si="363"/>
        <v>0</v>
      </c>
      <c r="DR41" s="24">
        <f t="shared" si="364"/>
        <v>0</v>
      </c>
      <c r="DS41" s="24">
        <f t="shared" si="365"/>
        <v>0</v>
      </c>
      <c r="DT41" s="24">
        <f t="shared" si="366"/>
        <v>0</v>
      </c>
      <c r="DU41" s="24">
        <f t="shared" si="367"/>
        <v>16</v>
      </c>
      <c r="DV41" s="24">
        <f t="shared" si="368"/>
        <v>0</v>
      </c>
      <c r="DW41" s="24">
        <f t="shared" si="369"/>
        <v>0</v>
      </c>
      <c r="DX41" s="24">
        <f t="shared" si="370"/>
        <v>328</v>
      </c>
      <c r="DY41" s="19">
        <f t="shared" si="371"/>
        <v>-328</v>
      </c>
      <c r="DZ41" s="907">
        <f t="shared" si="304"/>
        <v>0</v>
      </c>
      <c r="EA41" s="41"/>
      <c r="EB41" s="709">
        <f>COUNTIF(beosztás!$GH43:$HL43,"DE")*8</f>
        <v>0</v>
      </c>
      <c r="EC41" s="710">
        <f>COUNTIF(beosztás!$GH43:$HL43,"DU")*8</f>
        <v>0</v>
      </c>
      <c r="ED41" s="710">
        <f>COUNTIF(beosztás!$GH43:$HL43,"ÉJ")*8</f>
        <v>0</v>
      </c>
      <c r="EE41" s="710">
        <f>COUNTIF(beosztás!$GH43:$HL43,"N")*12</f>
        <v>0</v>
      </c>
      <c r="EF41" s="710">
        <f>COUNTIF(beosztás!$GH43:$HL43,"é")*12</f>
        <v>0</v>
      </c>
      <c r="EG41" s="710">
        <f>SUM(beosztás!$GH43:$HL43)</f>
        <v>0</v>
      </c>
      <c r="EH41" s="710">
        <f>COUNTIF(beosztás!$GH43:$HL43,"FÜ")*8</f>
        <v>0</v>
      </c>
      <c r="EI41" s="897">
        <f>(COUNTIF(beosztás!$GH43:$HL43,"SN")*12)+(COUNTIF(beosztás!$GH43:$HL43,"SDE")*8)+(COUNTIF(beosztás!$GH43:$HL43,"SDU")*8)+(COUNTIF(beosztás!$GH43:$HL43,"SÉ")*12)+(COUNTIF(beosztás!$GH43:$HL43,"SÉJ")*8)+(COUNTIF(beosztás!$GH43:$HL43,"S1")*1)+(COUNTIF(beosztás!$GH43:$HL43,"S2")*2)+(COUNTIF(beosztás!$GH43:$HL43,"S3")*3)+(COUNTIF(beosztás!$GH43:$HL43,"S4")*4)+(COUNTIF(beosztás!$GH43:$HL43,"S5")*5)+(COUNTIF(beosztás!$GH43:$HL43,"S6")*6)+(COUNTIF(beosztás!$GH43:$HL43,"S7")*7)+(COUNTIF(beosztás!$GH43:$HL43,"S8")*8)+(COUNTIF(beosztás!$GH43:$HL43,"S9")*9)+(COUNTIF(beosztás!$GH43:$HL43,"S10")*10)+(COUNTIF(beosztás!$GH43:$HL43,"S11")*11)+(COUNTIF(beosztás!$GH43:$HL43,"S12")*12)</f>
        <v>0</v>
      </c>
      <c r="EJ41" s="710">
        <f>COUNTIF(beosztás!$GH43:$HL43,"BN")*12+COUNTIF(beosztás!$GH43:$HL43,"BÉ")*12+COUNTIF(beosztás!$GH43:$HL43,"BDE")*8+COUNTIF(beosztás!$GH43:$HL43,"BDU")*8+COUNTIF(beosztás!$GH43:$HL43,"BÉJ")*8+COUNTIF(beosztás!$GH43:$HL43,"B1")*1+COUNTIF(beosztás!$GH43:$HL43,"B2")*2+COUNTIF(beosztás!$GH43:$HL43,"B3")*3+COUNTIF(beosztás!$GH43:$HL43,"B5")*5+COUNTIF(beosztás!$GH43:$HL43,"B6")*6+COUNTIF(beosztás!$GH43:$HL43,"B7")*7+COUNTIF(beosztás!$GH43:$HL43,"B8")*8+COUNTIF(beosztás!$GH43:$HL43,"B9")*9+COUNTIF(beosztás!$GH43:$HL43,"B10")*10+COUNTIF(beosztás!$GH43:$HL43,"B11")*11+COUNTIF(beosztás!$GH43:$HL43,"B12")*12+COUNTIF(beosztás!$GH43:$HL43,"BP")*0</f>
        <v>0</v>
      </c>
      <c r="EK41" s="24">
        <f t="shared" si="372"/>
        <v>0</v>
      </c>
      <c r="EL41" s="710">
        <f>IF(C41="",0,alapadatok!$AN$8)</f>
        <v>184</v>
      </c>
      <c r="EM41" s="19">
        <f t="shared" si="373"/>
        <v>-184</v>
      </c>
      <c r="EN41" s="907">
        <f t="shared" si="305"/>
        <v>0</v>
      </c>
      <c r="EO41" s="40"/>
      <c r="EP41" s="709">
        <f>COUNTIF(beosztás!$HM43:$IQ43,"DE")*8</f>
        <v>0</v>
      </c>
      <c r="EQ41" s="710">
        <f>COUNTIF(beosztás!$HM43:$IQ43,"DU")*8</f>
        <v>0</v>
      </c>
      <c r="ER41" s="710">
        <f>COUNTIF(beosztás!$HM43:$IQ43,"ÉJ")*8</f>
        <v>0</v>
      </c>
      <c r="ES41" s="710">
        <f>COUNTIF(beosztás!$HM43:$IQ43,"N")*12</f>
        <v>0</v>
      </c>
      <c r="ET41" s="710">
        <f>COUNTIF(beosztás!$HM43:$IQ43,"É")*12</f>
        <v>0</v>
      </c>
      <c r="EU41" s="710">
        <f>SUM(beosztás!$HM43:$IQ43)</f>
        <v>0</v>
      </c>
      <c r="EV41" s="897">
        <f>(COUNTIF(beosztás!$HM43:$IQ43,"SN")*12)+(COUNTIF(beosztás!$HM43:$IQ43,"SDE")*8)+(COUNTIF(beosztás!$HM43:$IQ43,"SDU")*8)+(COUNTIF(beosztás!$HM43:$IQ43,"SÉ")*12)+(COUNTIF(beosztás!$HM43:$IQ43,"SÉJ")*8)+(COUNTIF(beosztás!$HM43:$IQ43,"S1")*1)+(COUNTIF(beosztás!$HM43:$IQ43,"S2")*2)+(COUNTIF(beosztás!$HM43:$IQ43,"S3")*3)+(COUNTIF(beosztás!$HM43:$IQ43,"S4")*4)+(COUNTIF(beosztás!$HM43:$IQ43,"S5")*5)+(COUNTIF(beosztás!$HM43:$IQ43,"S6")*6)+(COUNTIF(beosztás!$HM43:$IQ43,"S7")*7)+(COUNTIF(beosztás!$HM43:$IQ43,"S8")*8)+(COUNTIF(beosztás!$HM43:$IQ43,"S9")*9)+(COUNTIF(beosztás!$HM43:$IQ43,"S10")*10)+(COUNTIF(beosztás!$HM43:$IQ43,"S11")*11)+(COUNTIF(beosztás!$HM43:$IQ43,"S12")*12)</f>
        <v>0</v>
      </c>
      <c r="EW41" s="710">
        <f>COUNTIF(beosztás!$HM43:$IQ43,"FÜ")*8</f>
        <v>8</v>
      </c>
      <c r="EX41" s="710">
        <f>COUNTIF(beosztás!$HM43:$IQ43,"BN")*12+COUNTIF(beosztás!$HM43:$IQ43,"BÉ")*12+COUNTIF(beosztás!$HM43:$IQ43,"BDE")*8+COUNTIF(beosztás!$HM43:$IQ43,"BDU")*8+COUNTIF(beosztás!$HM43:$IQ43,"BÉJ")*8+COUNTIF(beosztás!$HM43:$IQ43,"B1")*1+COUNTIF(beosztás!$HM43:$IQ43,"B2")*2+COUNTIF(beosztás!$HM43:$IQ43,"B3")*3+COUNTIF(beosztás!$HM43:$IQ43,"B5")*5+COUNTIF(beosztás!$HM43:$IQ43,"B6")*6+COUNTIF(beosztás!$HM43:$IQ43,"B7")*7+COUNTIF(beosztás!$HM43:$IQ43,"B8")*8+COUNTIF(beosztás!$HM43:$IQ43,"B9")*9+COUNTIF(beosztás!$HM43:$IQ43,"B10")*10+COUNTIF(beosztás!$HM43:$IQ43,"B11")*11+COUNTIF(beosztás!$HM43:$IQ43,"B12")*12+COUNTIF(beosztás!$HM43:$IQ43,"BP")*0</f>
        <v>0</v>
      </c>
      <c r="EY41" s="24">
        <f t="shared" si="306"/>
        <v>0</v>
      </c>
      <c r="EZ41" s="710">
        <f>IF(C41="",0,alapadatok!$AN$9)</f>
        <v>168</v>
      </c>
      <c r="FA41" s="19">
        <f t="shared" si="374"/>
        <v>-168</v>
      </c>
      <c r="FB41" s="907">
        <f t="shared" si="307"/>
        <v>0</v>
      </c>
      <c r="FC41" s="40"/>
      <c r="FD41" s="25">
        <f t="shared" si="375"/>
        <v>0</v>
      </c>
      <c r="FE41" s="24">
        <f t="shared" si="376"/>
        <v>0</v>
      </c>
      <c r="FF41" s="24">
        <f t="shared" si="377"/>
        <v>0</v>
      </c>
      <c r="FG41" s="24">
        <f t="shared" si="378"/>
        <v>0</v>
      </c>
      <c r="FH41" s="24">
        <f t="shared" si="379"/>
        <v>0</v>
      </c>
      <c r="FI41" s="24">
        <f t="shared" si="380"/>
        <v>0</v>
      </c>
      <c r="FJ41" s="24">
        <f t="shared" si="381"/>
        <v>0</v>
      </c>
      <c r="FK41" s="24">
        <f t="shared" si="382"/>
        <v>8</v>
      </c>
      <c r="FL41" s="24">
        <f t="shared" si="383"/>
        <v>0</v>
      </c>
      <c r="FM41" s="24">
        <f t="shared" si="384"/>
        <v>0</v>
      </c>
      <c r="FN41" s="24">
        <f t="shared" si="385"/>
        <v>352</v>
      </c>
      <c r="FO41" s="19">
        <f t="shared" si="386"/>
        <v>-352</v>
      </c>
      <c r="FP41" s="907">
        <f t="shared" si="314"/>
        <v>0</v>
      </c>
      <c r="FQ41" s="41"/>
      <c r="FR41" s="709">
        <f>COUNTIF(beosztás!$IR43:$JU43,"DE")*8</f>
        <v>0</v>
      </c>
      <c r="FS41" s="710">
        <f>COUNTIF(beosztás!$IR43:$JU43,"DU")*8</f>
        <v>0</v>
      </c>
      <c r="FT41" s="710">
        <f>COUNTIF(beosztás!$IR43:$JU43,"ÉJ")*8</f>
        <v>0</v>
      </c>
      <c r="FU41" s="710">
        <f>COUNTIF(beosztás!$IR43:$JU43,"N")*12</f>
        <v>0</v>
      </c>
      <c r="FV41" s="710">
        <f>COUNTIF(beosztás!$IR43:$JU43,"é")*12</f>
        <v>0</v>
      </c>
      <c r="FW41" s="710">
        <f>SUM(beosztás!$IR43:$JU43)</f>
        <v>0</v>
      </c>
      <c r="FX41" s="710">
        <f>COUNTIF(beosztás!$IR43:$JU43,"FÜ")*8</f>
        <v>0</v>
      </c>
      <c r="FY41" s="897">
        <f>(COUNTIF(beosztás!$IR43:$JU43,"SN")*12)+(COUNTIF(beosztás!$IR43:$JU43,"SDE")*8)+(COUNTIF(beosztás!$IR43:$JU43,"SDU")*8)+(COUNTIF(beosztás!$IR43:$JU43,"SÉ")*12)+(COUNTIF(beosztás!$IR43:$JU43,"SÉJ")*8)+(COUNTIF(beosztás!$IR43:$JU43,"S1")*1)+(COUNTIF(beosztás!$IR43:$JU43,"S2")*2)+(COUNTIF(beosztás!$IR43:$JU43,"S3")*3)+(COUNTIF(beosztás!$IR43:$JU43,"S4")*4)+(COUNTIF(beosztás!$IR43:$JU43,"S5")*5)+(COUNTIF(beosztás!$IR43:$JU43,"S6")*6)+(COUNTIF(beosztás!$IR43:$JU43,"S7")*7)+(COUNTIF(beosztás!$IR43:$JU43,"S8")*8)+(COUNTIF(beosztás!$IR43:$JU43,"S9")*9)+(COUNTIF(beosztás!$IR43:$JU43,"S10")*10)+(COUNTIF(beosztás!$IR43:$JU43,"S11")*11)+(COUNTIF(beosztás!$IR43:$JU43,"S12")*12)</f>
        <v>0</v>
      </c>
      <c r="FZ41" s="710">
        <f>COUNTIF(beosztás!$IR43:$JU43,"BN")*12+COUNTIF(beosztás!$IR43:$JU43,"BÉ")*12+COUNTIF(beosztás!$IR43:$JU43,"BDE")*8+COUNTIF(beosztás!$IR43:$JU43,"BDU")*8+COUNTIF(beosztás!$IR43:$JU43,"BÉJ")*8+COUNTIF(beosztás!$IR43:$JU43,"B1")*1+COUNTIF(beosztás!$IR43:$JU43,"B2")*2+COUNTIF(beosztás!$IR43:$JU43,"B3")*3+COUNTIF(beosztás!$IR43:$JU43,"B5")*5+COUNTIF(beosztás!$IR43:$JU43,"B6")*6+COUNTIF(beosztás!$IR43:$JU43,"B7")*7+COUNTIF(beosztás!$IR43:$JU43,"B8")*8+COUNTIF(beosztás!$IR43:$JU43,"B9")*9+COUNTIF(beosztás!$IR43:$JU43,"B10")*10+COUNTIF(beosztás!$IR43:$JU43,"B11")*11+COUNTIF(beosztás!$IR43:$JU43,"B12")*12+COUNTIF(beosztás!$IR43:$JU43,"BP")*0</f>
        <v>0</v>
      </c>
      <c r="GA41" s="24">
        <f t="shared" si="387"/>
        <v>0</v>
      </c>
      <c r="GB41" s="710">
        <f>IF(C41="",0,alapadatok!$AN$10)</f>
        <v>168</v>
      </c>
      <c r="GC41" s="19">
        <f t="shared" si="388"/>
        <v>-168</v>
      </c>
      <c r="GD41" s="907">
        <f t="shared" si="315"/>
        <v>0</v>
      </c>
      <c r="GE41" s="42"/>
      <c r="GF41" s="709">
        <f>COUNTIF(beosztás!$JV43:$KZ43,"DE")*8</f>
        <v>0</v>
      </c>
      <c r="GG41" s="710">
        <f>COUNTIF(beosztás!$JV43:$KZ43,"DU")*8</f>
        <v>0</v>
      </c>
      <c r="GH41" s="710">
        <f>COUNTIF(beosztás!$JV43:$KZ43,"ÉJ")*8</f>
        <v>0</v>
      </c>
      <c r="GI41" s="710">
        <f>COUNTIF(beosztás!$JV43:$KZ43,"N")*12</f>
        <v>0</v>
      </c>
      <c r="GJ41" s="710">
        <f>COUNTIF(beosztás!$JV43:$KZ43,"É")*12</f>
        <v>0</v>
      </c>
      <c r="GK41" s="710">
        <f>SUM(beosztás!$JV43:$KZ43)</f>
        <v>0</v>
      </c>
      <c r="GL41" s="897">
        <f>(COUNTIF(beosztás!$JV43:$KZ43,"SN")*12)+(COUNTIF(beosztás!$JV43:$KZ43,"SDE")*8)+(COUNTIF(beosztás!$JV43:$KZ43,"SDU")*8)+(COUNTIF(beosztás!$JV43:$KZ43,"SÉ")*12)+(COUNTIF(beosztás!$JV43:$KZ43,"SÉJ")*8)+(COUNTIF(beosztás!$JV43:$KZ43,"S1")*1)+(COUNTIF(beosztás!$JV43:$KZ43,"S2")*2)+(COUNTIF(beosztás!$JV43:$KZ43,"S3")*3)+(COUNTIF(beosztás!$JV43:$KZ43,"S4")*4)+(COUNTIF(beosztás!$JV43:$KZ43,"S5")*5)+(COUNTIF(beosztás!$JV43:$KZ43,"S6")*6)+(COUNTIF(beosztás!$JV43:$KZ43,"S7")*7)+(COUNTIF(beosztás!$JV43:$KZ43,"S8")*8)+(COUNTIF(beosztás!$JV43:$KZ43,"S9")*9)+(COUNTIF(beosztás!$JV43:$KZ43,"S10")*10)+(COUNTIF(beosztás!$JV43:$KZ43,"S11")*11)+(COUNTIF(beosztás!$JV43:$KZ43,"S12")*12)</f>
        <v>0</v>
      </c>
      <c r="GM41" s="710">
        <f>COUNTIF(beosztás!$JV43:$KZ43,"FÜ")*8</f>
        <v>8</v>
      </c>
      <c r="GN41" s="710">
        <f>COUNTIF(beosztás!$JV43:$KZ43,"BN")*12+COUNTIF(beosztás!$JV43:$KZ43,"BÉ")*12+COUNTIF(beosztás!$JV43:$KZ43,"BDE")*8+COUNTIF(beosztás!$JV43:$KZ43,"BDU")*8+COUNTIF(beosztás!$JV43:$KZ43,"BÉJ")*8+COUNTIF(beosztás!$JV43:$KZ43,"B1")*1+COUNTIF(beosztás!$JV43:$KZ43,"B2")*2+COUNTIF(beosztás!$JV43:$KZ43,"B3")*3+COUNTIF(beosztás!$JV43:$KZ43,"B5")*5+COUNTIF(beosztás!$JV43:$KZ43,"B6")*6+COUNTIF(beosztás!$JV43:$KZ43,"B7")*7+COUNTIF(beosztás!$JV43:$KZ43,"B8")*8+COUNTIF(beosztás!$JV43:$KZ43,"B9")*9+COUNTIF(beosztás!$JV43:$KZ43,"B10")*10+COUNTIF(beosztás!$JV43:$KZ43,"B11")*11+COUNTIF(beosztás!$JV43:$KZ43,"B12")*12+COUNTIF(beosztás!$JV43:$KZ43,"BP")*0</f>
        <v>0</v>
      </c>
      <c r="GO41" s="24">
        <f t="shared" si="316"/>
        <v>0</v>
      </c>
      <c r="GP41" s="710">
        <f>IF(C41="",0,alapadatok!$AN$11)</f>
        <v>176</v>
      </c>
      <c r="GQ41" s="19">
        <f t="shared" si="389"/>
        <v>-176</v>
      </c>
      <c r="GR41" s="907">
        <f t="shared" si="317"/>
        <v>0</v>
      </c>
      <c r="GS41" s="42"/>
      <c r="GT41" s="25">
        <f t="shared" si="390"/>
        <v>0</v>
      </c>
      <c r="GU41" s="24">
        <f t="shared" si="391"/>
        <v>0</v>
      </c>
      <c r="GV41" s="24">
        <f t="shared" si="392"/>
        <v>0</v>
      </c>
      <c r="GW41" s="24">
        <f t="shared" si="393"/>
        <v>0</v>
      </c>
      <c r="GX41" s="24">
        <f t="shared" si="394"/>
        <v>0</v>
      </c>
      <c r="GY41" s="24">
        <f t="shared" si="395"/>
        <v>0</v>
      </c>
      <c r="GZ41" s="24">
        <f t="shared" si="396"/>
        <v>0</v>
      </c>
      <c r="HA41" s="24">
        <f t="shared" si="397"/>
        <v>8</v>
      </c>
      <c r="HB41" s="24">
        <f t="shared" si="398"/>
        <v>0</v>
      </c>
      <c r="HC41" s="24">
        <f t="shared" si="399"/>
        <v>0</v>
      </c>
      <c r="HD41" s="24">
        <f t="shared" si="400"/>
        <v>344</v>
      </c>
      <c r="HE41" s="19">
        <f t="shared" si="401"/>
        <v>-344</v>
      </c>
      <c r="HF41" s="907">
        <f t="shared" si="324"/>
        <v>0</v>
      </c>
      <c r="HG41" s="41"/>
      <c r="HH41" s="709">
        <f>COUNTIF(beosztás!$LA43:$MD43,"DE")*8</f>
        <v>0</v>
      </c>
      <c r="HI41" s="710">
        <f>COUNTIF(beosztás!$LA43:$MD43,"DU")*8</f>
        <v>0</v>
      </c>
      <c r="HJ41" s="710">
        <f>COUNTIF(beosztás!$LA43:$MD43,"ÉJ")*8</f>
        <v>0</v>
      </c>
      <c r="HK41" s="710">
        <f>COUNTIF(beosztás!$LA43:$MD43,"N")*12</f>
        <v>0</v>
      </c>
      <c r="HL41" s="710">
        <f>COUNTIF(beosztás!$LA43:$MD43,"é")*12</f>
        <v>0</v>
      </c>
      <c r="HM41" s="710">
        <f>SUM(beosztás!$LA43:$MD43)</f>
        <v>0</v>
      </c>
      <c r="HN41" s="710">
        <f>COUNTIF(beosztás!$LA43:$MD43,"FÜ")*8</f>
        <v>8</v>
      </c>
      <c r="HO41" s="897">
        <f>(COUNTIF(beosztás!$LA43:$MD43,"SN")*12)+(COUNTIF(beosztás!$LA43:$MD43,"SDE")*8)+(COUNTIF(beosztás!$LA43:$MD43,"SDU")*8)+(COUNTIF(beosztás!$LA43:$MD43,"SÉ")*12)+(COUNTIF(beosztás!$LA43:$MD43,"SÉJ")*8)+(COUNTIF(beosztás!$LA43:$MD43,"S1")*1)+(COUNTIF(beosztás!$LA43:$MD43,"S2")*2)+(COUNTIF(beosztás!$LA43:$MD43,"S3")*3)+(COUNTIF(beosztás!$LA43:$MD43,"S4")*4)+(COUNTIF(beosztás!$LA43:$MD43,"S5")*5)+(COUNTIF(beosztás!$LA43:$MD43,"S6")*6)+(COUNTIF(beosztás!$LA43:$MD43,"S7")*7)+(COUNTIF(beosztás!$LA43:$MD43,"S8")*8)+(COUNTIF(beosztás!$LA43:$MD43,"S9")*9)+(COUNTIF(beosztás!$LA43:$MD43,"S10")*10)+(COUNTIF(beosztás!$LA43:$MD43,"S11")*11)+(COUNTIF(beosztás!$LA43:$MD43,"S12")*12)</f>
        <v>0</v>
      </c>
      <c r="HP41" s="710">
        <f>COUNTIF(beosztás!$LA43:$MD43,"BN")*12+COUNTIF(beosztás!$LA43:$MD43,"BÉ")*12+COUNTIF(beosztás!$LA43:$MD43,"BDE")*8+COUNTIF(beosztás!$LA43:$MD43,"BDU")*8+COUNTIF(beosztás!$LA43:$MD43,"BÉJ")*8+COUNTIF(beosztás!$LA43:$MD43,"B1")*1+COUNTIF(beosztás!$LA43:$MD43,"B2")*2+COUNTIF(beosztás!$LA43:$MD43,"B3")*3+COUNTIF(beosztás!$KZ43:$MC43,"B5")*5+COUNTIF(beosztás!$KZ43:$MC43,"B6")*6+COUNTIF(beosztás!$KZ43:$MC43,"B7")*7+COUNTIF(beosztás!$KZ43:$MC43,"B8")*8+COUNTIF(beosztás!$LA43:$MD43,"B9")*9+COUNTIF(beosztás!$LA43:$MD43,"B10")*10+COUNTIF(beosztás!$LA43:$MD43,"B11")*11+COUNTIF(beosztás!$LA43:$MD43,"B12")*12+COUNTIF(beosztás!$LA43:$MD43,"BP")*0</f>
        <v>0</v>
      </c>
      <c r="HQ41" s="24">
        <f t="shared" si="402"/>
        <v>0</v>
      </c>
      <c r="HR41" s="710">
        <f>IF(C41="",0,alapadatok!$AN$12)</f>
        <v>160</v>
      </c>
      <c r="HS41" s="19">
        <f t="shared" si="403"/>
        <v>-160</v>
      </c>
      <c r="HT41" s="907">
        <f t="shared" si="325"/>
        <v>0</v>
      </c>
      <c r="HU41" s="42"/>
      <c r="HV41" s="709">
        <f>COUNTIF(beosztás!$ME43:$NI43,"DE")*8</f>
        <v>0</v>
      </c>
      <c r="HW41" s="710">
        <f>COUNTIF(beosztás!$ME43:$NI43,"DU")*8</f>
        <v>0</v>
      </c>
      <c r="HX41" s="710">
        <f>COUNTIF(beosztás!$ME43:$NI43,"ÉJ")*8</f>
        <v>0</v>
      </c>
      <c r="HY41" s="710">
        <f>COUNTIF(beosztás!$ME43:$NI43,"N")*12</f>
        <v>0</v>
      </c>
      <c r="HZ41" s="710">
        <f>COUNTIF(beosztás!$ME43:$NI43,"É")*12</f>
        <v>0</v>
      </c>
      <c r="IA41" s="710">
        <f>SUM(beosztás!$ME43:$NI43)</f>
        <v>0</v>
      </c>
      <c r="IB41" s="710">
        <f>(COUNTIF(beosztás!$ME43:$NI43,"SN")*12)+(COUNTIF(beosztás!$ME43:$NI43,"SDE")*8)+(COUNTIF(beosztás!$ME43:$NI43,"SDU")*8)+(COUNTIF(beosztás!$ME43:$NI43,"SÉ")*12)+(COUNTIF(beosztás!$ME43:$NI43,"SÉJ")*8)+(COUNTIF(beosztás!$ME43:$NI43,"S1")*1)+(COUNTIF(beosztás!$ME43:$NI43,"S2")*2)+(COUNTIF(beosztás!$ME43:$NI43,"S3")*3)+(COUNTIF(beosztás!$ME43:$NI43,"S4")*4)+(COUNTIF(beosztás!$ME43:$NI43,"S5")*5)+(COUNTIF(beosztás!$ME43:$NI43,"S6")*6)+(COUNTIF(beosztás!$ME43:$NI43,"S7")*7)+(COUNTIF(beosztás!$ME43:$NI43,"S8")*8)+(COUNTIF(beosztás!$ME43:$NI43,"S9")*9)+(COUNTIF(beosztás!$ME43:$NI43,"S10")*10)+(COUNTIF(beosztás!$ME43:$NI43,"S11")*11)+(COUNTIF(beosztás!$ME43:$NI43,"S12")*12)</f>
        <v>0</v>
      </c>
      <c r="IC41" s="710">
        <f>COUNTIF(beosztás!$ME43:$NI43,"FÜ")*8</f>
        <v>16</v>
      </c>
      <c r="ID41" s="710">
        <f>COUNTIF(beosztás!$ME43:$NI43,"BN")*12+COUNTIF(beosztás!$ME43:$NI43,"BÉ")*12+COUNTIF(beosztás!$ME43:$NI43,"BDE")*8+COUNTIF(beosztás!$ME43:$NI43,"BDU")*8+COUNTIF(beosztás!$ME43:$NI43,"BÉJ")*8+COUNTIF(beosztás!$ME43:$NI43,"B1")*1+COUNTIF(beosztás!$ME43:$NI43,"B2")*2+COUNTIF(beosztás!$ME43:$NI43,"B3")*3+COUNTIF(beosztás!$ME43:$NI43,"B5")*5+COUNTIF(beosztás!$ME43:$NI43,"B6")*6+COUNTIF(beosztás!$ME43:$NI43,"B7")*7+COUNTIF(beosztás!$ME43:$NI43,"B8")*8+COUNTIF(beosztás!$ME43:$NI43,"B9")*9+COUNTIF(beosztás!$ME43:$NI43,"B10")*10+COUNTIF(beosztás!$ME43:$NI43,"B11")*11+COUNTIF(beosztás!$ME43:$NI43,"B12")*12+COUNTIF(beosztás!$ME43:$NI43,"BP")*0</f>
        <v>0</v>
      </c>
      <c r="IE41" s="24">
        <f t="shared" si="326"/>
        <v>0</v>
      </c>
      <c r="IF41" s="710">
        <f>IF(C41="",0,alapadatok!$AN$13)</f>
        <v>160</v>
      </c>
      <c r="IG41" s="19">
        <f t="shared" si="404"/>
        <v>-160</v>
      </c>
      <c r="IH41" s="741">
        <f t="shared" si="327"/>
        <v>0</v>
      </c>
      <c r="II41" s="42"/>
      <c r="IJ41" s="25">
        <f t="shared" si="405"/>
        <v>0</v>
      </c>
      <c r="IK41" s="24">
        <f t="shared" si="406"/>
        <v>0</v>
      </c>
      <c r="IL41" s="24">
        <f t="shared" si="407"/>
        <v>0</v>
      </c>
      <c r="IM41" s="24">
        <f t="shared" si="408"/>
        <v>0</v>
      </c>
      <c r="IN41" s="24">
        <f t="shared" si="409"/>
        <v>0</v>
      </c>
      <c r="IO41" s="24">
        <f t="shared" si="410"/>
        <v>0</v>
      </c>
      <c r="IP41" s="24">
        <f t="shared" si="411"/>
        <v>0</v>
      </c>
      <c r="IQ41" s="24">
        <f t="shared" si="412"/>
        <v>24</v>
      </c>
      <c r="IR41" s="24">
        <f t="shared" si="413"/>
        <v>0</v>
      </c>
      <c r="IS41" s="24">
        <f t="shared" si="414"/>
        <v>0</v>
      </c>
      <c r="IT41" s="24">
        <f t="shared" si="415"/>
        <v>320</v>
      </c>
      <c r="IU41" s="19">
        <f t="shared" si="416"/>
        <v>-320</v>
      </c>
      <c r="IV41" s="907">
        <f t="shared" si="334"/>
        <v>0</v>
      </c>
      <c r="IW41" s="43"/>
      <c r="JF41" s="21"/>
      <c r="JG41" s="21"/>
    </row>
    <row r="42" spans="1:267" x14ac:dyDescent="0.25">
      <c r="A42" s="13">
        <f>IF(beosztás!A44=0,"",beosztás!A44)</f>
        <v>26</v>
      </c>
      <c r="B42" s="10">
        <f>IF(beosztás!B44=0,"",beosztás!B44)</f>
        <v>44469</v>
      </c>
      <c r="C42" s="11" t="str">
        <f>IF(beosztás!C44=0,"",beosztás!C44)</f>
        <v>Sztahó József(PJ)</v>
      </c>
      <c r="D42" s="12" t="str">
        <f>IF(beosztás!D44=0,"",beosztás!D44)</f>
        <v xml:space="preserve"> Packing</v>
      </c>
      <c r="E42" s="18"/>
      <c r="F42" s="709">
        <f>COUNTIF(beosztás!$I44:$AM44,"DE")*8</f>
        <v>16</v>
      </c>
      <c r="G42" s="710">
        <f>COUNTIF(beosztás!$I44:$AM44,"DU")*8</f>
        <v>0</v>
      </c>
      <c r="H42" s="710">
        <f>COUNTIF(beosztás!$I44:$AM44,"ÉJ")*8</f>
        <v>0</v>
      </c>
      <c r="I42" s="710">
        <f>COUNTIF(beosztás!$I44:$AM44,"N")*12</f>
        <v>60</v>
      </c>
      <c r="J42" s="710">
        <f>COUNTIF(beosztás!$I44:$AM44,"é")*12</f>
        <v>60</v>
      </c>
      <c r="K42" s="710">
        <f>SUM(beosztás!$I44:$AM44)</f>
        <v>6</v>
      </c>
      <c r="L42" s="710">
        <f>COUNTIF(beosztás!$I44:$AM44,"FÜ")*8</f>
        <v>8</v>
      </c>
      <c r="M42" s="710">
        <f>(COUNTIF(beosztás!$I44:$AM44,"SN")*12)+(COUNTIF(beosztás!$I44:$AM44,"SDE")*8)+(COUNTIF(beosztás!$I44:$AM44,"SDU")*8)+(COUNTIF(beosztás!$I44:$AM44,"S1")*1)+(COUNTIF(beosztás!$I44:$AM44,"S2")*2)+(COUNTIF(beosztás!$I44:$AM44,"S3")*3)+(COUNTIF(beosztás!$I44:$AM44,"S4")*4)+(COUNTIF(beosztás!$I44:$AM44,"S5")*5)+(COUNTIF(beosztás!$I44:$AM44,"S6")*6)+(COUNTIF(beosztás!$I44:$AM44,"S7")*7)+(COUNTIF(beosztás!$I44:$AM44,"S8")*8)+(COUNTIF(beosztás!$I44:$AM44,"S9")*9)+(COUNTIF(beosztás!$I44:$AM44,"S10")*10)+(COUNTIF(beosztás!$I44:$AM44,"S11")*11)+(COUNTIF(beosztás!$I44:$AM44,"S12")*12)+(COUNTIF(beosztás!$I44:$AM44,"SÉ")*12)+(COUNTIF(beosztás!$I44:$AM44,"SÉJ")*8)</f>
        <v>24</v>
      </c>
      <c r="N42" s="710">
        <f>COUNTIF(beosztás!$I44:$AM44,"BN")*12+COUNTIF(beosztás!$I44:$AM44,"BÉ")*12+COUNTIF(beosztás!$I44:$AM44,"BDE")*8+COUNTIF(beosztás!$I44:$AM44,"BDU")*8+COUNTIF(beosztás!$I44:$AM44,"BÉJ")*8+COUNTIF(beosztás!$I44:$AM44,"B1")*1+COUNTIF(beosztás!$I44:$AM44,"B2")*2+COUNTIF(beosztás!$I44:$AM44,"B3")*3+COUNTIF(beosztás!$I44:$AM44,"B5")*5+COUNTIF(beosztás!$I44:$AM44,"B6")*6+COUNTIF(beosztás!$I44:$AM44,"B7")*7+COUNTIF(beosztás!$I44:$AM44,"B8")*8+COUNTIF(beosztás!$I44:$AM44,"B9")*9+COUNTIF(beosztás!$I44:$AM44,"B10")*10+COUNTIF(beosztás!$I44:$AM44,"B11")*11+COUNTIF(beosztás!$I44:$AM44,"B12")*12+COUNTIF(beosztás!$I44:$AM44,"BP")*0</f>
        <v>0</v>
      </c>
      <c r="O42" s="24">
        <f t="shared" si="273"/>
        <v>166</v>
      </c>
      <c r="P42" s="710">
        <f>IF(C42="",0,alapadatok!$AN$2)</f>
        <v>176</v>
      </c>
      <c r="Q42" s="19">
        <f t="shared" si="335"/>
        <v>-10</v>
      </c>
      <c r="R42" s="741">
        <f t="shared" si="274"/>
        <v>24</v>
      </c>
      <c r="S42" s="40"/>
      <c r="T42" s="709">
        <f>COUNTIF(beosztás!$AN44:$BO44,"DE")*8</f>
        <v>48</v>
      </c>
      <c r="U42" s="710">
        <f>COUNTIF(beosztás!$AN44:$BO44,"DU")*8</f>
        <v>0</v>
      </c>
      <c r="V42" s="710">
        <f>COUNTIF(beosztás!$AN44:$BO44,"ÉJ")*8</f>
        <v>0</v>
      </c>
      <c r="W42" s="710">
        <f>COUNTIF(beosztás!$AN44:$BO44,"N")*12</f>
        <v>60</v>
      </c>
      <c r="X42" s="710">
        <f>COUNTIF(beosztás!$AN44:$BO44,"É")*12</f>
        <v>36</v>
      </c>
      <c r="Y42" s="710">
        <f>SUM(beosztás!$AN44:$BO44)</f>
        <v>6</v>
      </c>
      <c r="Z42" s="710">
        <f>(COUNTIF(beosztás!$AN44:$BO44,"SN")*12)+(COUNTIF(beosztás!$AN44:$BO44,"SDE")*8)+(COUNTIF(beosztás!$AN44:$BO44,"SDU")*8)+(COUNTIF(beosztás!$AN44:$BO44,"SÉ")*12)+(COUNTIF(beosztás!$AN44:$BO44,"SÉJ")*8)+(COUNTIF(beosztás!$AN44:$BO44,"S1")*1)+(COUNTIF(beosztás!$AN44:$BO44,"S2")*2)+(COUNTIF(beosztás!$AN44:$BO44,"S3")*3)+(COUNTIF(beosztás!$AN44:$BO44,"S4")*4)+(COUNTIF(beosztás!$AN44:$BO44,"S5")*5)+(COUNTIF(beosztás!$AN44:$BO44,"S6")*6)+(COUNTIF(beosztás!$AN44:$BO44,"S7")*7)+(COUNTIF(beosztás!$AN44:$BO44,"S8")*8)+(COUNTIF(beosztás!$AN44:$BO44,"S9")*9)+(COUNTIF(beosztás!$AN44:$BO44,"S10")*10)+(COUNTIF(beosztás!$AN44:$BO44,"S11")*11)+(COUNTIF(beosztás!$AN44:$BO44,"S12")*12)</f>
        <v>20</v>
      </c>
      <c r="AA42" s="710">
        <f>COUNTIF(beosztás!$AN44:$BO44,"FÜ")*8</f>
        <v>0</v>
      </c>
      <c r="AB42" s="710">
        <f>COUNTIF(beosztás!$AN44:$BO44,"BN")*12+COUNTIF(beosztás!$AN44:$BO44,"BÉ")*12+COUNTIF(beosztás!$AN44:$BO44,"BDE")*8+COUNTIF(beosztás!$AN44:$BO44,"BDU")*8+COUNTIF(beosztás!$AN44:$BO44,"BÉJ")*8+COUNTIF(beosztás!$AN44:$BO44,"B1")*1+COUNTIF(beosztás!$AN44:$BO44,"B2")*2+COUNTIF(beosztás!$AN44:$BO44,"B3")*3+COUNTIF(beosztás!$AN44:$BO44,"B5")*5+COUNTIF(beosztás!$AN44:$BO44,"B6")*6+COUNTIF(beosztás!$AN44:$BO44,"B7")*7+COUNTIF(beosztás!$AN44:$BO44,"B8")*8+COUNTIF(beosztás!$AN44:$BO44,"B9")*9+COUNTIF(beosztás!$AN44:$BO44,"B10")*10+COUNTIF(beosztás!$AN44:$BO44,"B11")*11+COUNTIF(beosztás!$AN44:$BO44,"B12")*12+COUNTIF(beosztás!$AN44:$BO44,"BP")*0</f>
        <v>0</v>
      </c>
      <c r="AC42" s="24">
        <f t="shared" si="336"/>
        <v>170</v>
      </c>
      <c r="AD42" s="710">
        <f>IF(C42="",0,alapadatok!$AN$3)</f>
        <v>160</v>
      </c>
      <c r="AE42" s="19">
        <f t="shared" si="337"/>
        <v>10</v>
      </c>
      <c r="AF42" s="741">
        <f t="shared" si="275"/>
        <v>20</v>
      </c>
      <c r="AG42" s="40"/>
      <c r="AH42" s="25">
        <f t="shared" si="276"/>
        <v>64</v>
      </c>
      <c r="AI42" s="24">
        <f t="shared" si="277"/>
        <v>0</v>
      </c>
      <c r="AJ42" s="24">
        <f t="shared" si="278"/>
        <v>0</v>
      </c>
      <c r="AK42" s="24">
        <f t="shared" si="279"/>
        <v>120</v>
      </c>
      <c r="AL42" s="24">
        <f t="shared" si="280"/>
        <v>96</v>
      </c>
      <c r="AM42" s="24">
        <f t="shared" si="281"/>
        <v>12</v>
      </c>
      <c r="AN42" s="24">
        <f t="shared" si="282"/>
        <v>44</v>
      </c>
      <c r="AO42" s="24">
        <f t="shared" si="283"/>
        <v>8</v>
      </c>
      <c r="AP42" s="24">
        <f t="shared" si="338"/>
        <v>0</v>
      </c>
      <c r="AQ42" s="24">
        <f t="shared" si="339"/>
        <v>336</v>
      </c>
      <c r="AR42" s="24">
        <f t="shared" si="340"/>
        <v>336</v>
      </c>
      <c r="AS42" s="19">
        <f t="shared" si="341"/>
        <v>0</v>
      </c>
      <c r="AT42" s="741">
        <f t="shared" si="284"/>
        <v>44</v>
      </c>
      <c r="AU42" s="41"/>
      <c r="AV42" s="709">
        <f>COUNTIF(beosztás!$BP44:$CT44,"DE")*8</f>
        <v>24</v>
      </c>
      <c r="AW42" s="710">
        <f>COUNTIF(beosztás!$BP44:$CT44,"DU")*8</f>
        <v>0</v>
      </c>
      <c r="AX42" s="710">
        <f>COUNTIF(beosztás!$BP44:$CT44,"ÉJ")*8</f>
        <v>8</v>
      </c>
      <c r="AY42" s="710">
        <f>COUNTIF(beosztás!$BP44:$CT44,"N")*12</f>
        <v>84</v>
      </c>
      <c r="AZ42" s="710">
        <f>COUNTIF(beosztás!$BP44:$CT44,"é")*12</f>
        <v>24</v>
      </c>
      <c r="BA42" s="710">
        <f>SUM(beosztás!$BP44:$CT44)</f>
        <v>0</v>
      </c>
      <c r="BB42" s="710">
        <f>COUNTIF(beosztás!$BP44:$CT44,"FÜ")*8</f>
        <v>8</v>
      </c>
      <c r="BC42" s="897">
        <f>(COUNTIF(beosztás!$BP44:$CT44,"SN")*12)+(COUNTIF(beosztás!$BP44:$CT44,"SDE")*8)+(COUNTIF(beosztás!$BP44:$CT44,"SDU")*8)+(COUNTIF(beosztás!$BP44:$CT44,"SÉ")*12)+(COUNTIF(beosztás!$BP44:$CT44,"SÉJ")*8)+(COUNTIF(beosztás!$BP44:$CT44,"S1")*1)+(COUNTIF(beosztás!$BP44:$CT44,"S2")*2)+(COUNTIF(beosztás!$BP44:$CT44,"S3")*3)+(COUNTIF(beosztás!$BP44:$CT44,"S4")*4)+(COUNTIF(beosztás!$BP44:$CT44,"S5")*5)+(COUNTIF(beosztás!$BP44:$CT44,"S6")*6)+(COUNTIF(beosztás!$BP44:$CT44,"S7")*7)+(COUNTIF(beosztás!$BP44:$CT44,"S8")*8)+(COUNTIF(beosztás!$BP44:$CT44,"S9")*9)+(COUNTIF(beosztás!$BP44:$CT44,"S10")*10)+(COUNTIF(beosztás!$BP44:$CT44,"S11")*11)+(COUNTIF(beosztás!$BP44:$CT44,"S12")*12)</f>
        <v>12</v>
      </c>
      <c r="BD42" s="710">
        <f>COUNTIF(beosztás!$BP44:$CT44,"BN")*12+COUNTIF(beosztás!$BP44:$CT44,"BÉ")*12+COUNTIF(beosztás!$BP44:$CT44,"BDE")*8+COUNTIF(beosztás!$BP44:$CT44,"BDU")*8+COUNTIF(beosztás!$BP44:$CT44,"BÉJ")*8+COUNTIF(beosztás!$BP44:$CT44,"B1")*1+COUNTIF(beosztás!$BP44:$CT44,"B2")*2+COUNTIF(beosztás!$BP44:$CT44,"B3")*3+COUNTIF(beosztás!$BP44:$CT44,"B5")*5+COUNTIF(beosztás!$BP44:$CT44,"B6")*6+COUNTIF(beosztás!$BP44:$CT44,"B7")*7+COUNTIF(beosztás!$BP44:$CT44,"B8")*8+COUNTIF(beosztás!$BP44:$CT44,"B9")*9+COUNTIF(beosztás!$BP44:$CT44,"B10")*10+COUNTIF(beosztás!$BP44:$CT44,"B11")*11+COUNTIF(beosztás!$BP44:$CT44,"B12")*12+COUNTIF(beosztás!$BP44:$CT44,"BP")*0</f>
        <v>0</v>
      </c>
      <c r="BE42" s="24">
        <f t="shared" si="285"/>
        <v>152</v>
      </c>
      <c r="BF42" s="710">
        <f>IF(C42="",0,alapadatok!$AN$4)</f>
        <v>160</v>
      </c>
      <c r="BG42" s="19">
        <f t="shared" si="342"/>
        <v>-8</v>
      </c>
      <c r="BH42" s="741">
        <f t="shared" si="286"/>
        <v>12</v>
      </c>
      <c r="BI42" s="40"/>
      <c r="BJ42" s="709">
        <f>COUNTIF(beosztás!$CU44:$DX44,"DE")*8</f>
        <v>0</v>
      </c>
      <c r="BK42" s="710">
        <f>COUNTIF(beosztás!$CU44:$DX44,"DU")*8</f>
        <v>0</v>
      </c>
      <c r="BL42" s="710">
        <f>COUNTIF(beosztás!$CU44:$DX44,"ÉJ")*8</f>
        <v>0</v>
      </c>
      <c r="BM42" s="710">
        <f>COUNTIF(beosztás!$CU44:$DX44,"N")*12</f>
        <v>84</v>
      </c>
      <c r="BN42" s="710">
        <f>COUNTIF(beosztás!$CU44:$DX44,"É")*12</f>
        <v>84</v>
      </c>
      <c r="BO42" s="710">
        <f>SUM(beosztás!$CU44:$DX44)</f>
        <v>0</v>
      </c>
      <c r="BP42" s="897">
        <f>(COUNTIF(beosztás!$CU44:$DX44,"SN")*12)+(COUNTIF(beosztás!$CU44:$DX44,"SDE")*8)+(COUNTIF(beosztás!$CU44:$DX44,"SDU")*8)+(COUNTIF(beosztás!$CU44:$DX44,"SÉ")*12)+(COUNTIF(beosztás!$CU44:$DX44,"SÉJ")*8)+(COUNTIF(beosztás!$CU44:$DX44,"S1")*1)+(COUNTIF(beosztás!$CU44:$DX44,"S2")*2)+(COUNTIF(beosztás!$CU44:$DX44,"S3")*3)+(COUNTIF(beosztás!$CU44:$DX44,"S4")*4)+(COUNTIF(beosztás!$CU44:$DX44,"S5")*5)+(COUNTIF(beosztás!$CU44:$DX44,"S6")*6)+(COUNTIF(beosztás!$CU44:$DX44,"S7")*7)+(COUNTIF(beosztás!$CU44:$DX44,"S8")*8)+(COUNTIF(beosztás!$CU44:$DX44,"S9")*9)+(COUNTIF(beosztás!$CU44:$DX44,"S10")*10)+(COUNTIF(beosztás!$CU44:$DX44,"S11")*11)+(COUNTIF(beosztás!$CU44:$DX44,"S12")*12)</f>
        <v>0</v>
      </c>
      <c r="BQ42" s="710">
        <f>COUNTIF(beosztás!$CU44:$DX44,"FÜ")*8</f>
        <v>8</v>
      </c>
      <c r="BR42" s="710">
        <f>COUNTIF(beosztás!$CU44:$DX44,"BN")*12+COUNTIF(beosztás!$CU44:$DX44,"BÉ")*12+COUNTIF(beosztás!$CU44:$DX44,"BDE")*8+COUNTIF(beosztás!$CU44:$DX44,"BDU")*8+COUNTIF(beosztás!$CU44:$DX44,"BÉJ")*8+COUNTIF(beosztás!$CU44:$DX44,"B1")*1+COUNTIF(beosztás!$CU44:$DX44,"B2")*2+COUNTIF(beosztás!$CU44:$DX44,"B3")*3+COUNTIF(beosztás!$CU44:$DX44,"B5")*5+COUNTIF(beosztás!$CU44:$DX44,"B6")*6+COUNTIF(beosztás!$CU44:$DX44,"B7")*7+COUNTIF(beosztás!$CU44:$DX44,"B8")*8+COUNTIF(beosztás!$CU44:$DX44,"B9")*9+COUNTIF(beosztás!$CU44:$DX44,"B10")*10+COUNTIF(beosztás!$CU44:$DX44,"B11")*11+COUNTIF(beosztás!$CU44:$DX44,"B12")*12+COUNTIF(beosztás!$CU44:$DX44,"BP")*0</f>
        <v>0</v>
      </c>
      <c r="BS42" s="24">
        <f t="shared" si="343"/>
        <v>168</v>
      </c>
      <c r="BT42" s="710">
        <f>IF(C42="",0,alapadatok!$AN$5)</f>
        <v>168</v>
      </c>
      <c r="BU42" s="19">
        <f t="shared" si="344"/>
        <v>0</v>
      </c>
      <c r="BV42" s="741">
        <f t="shared" si="287"/>
        <v>0</v>
      </c>
      <c r="BW42" s="40"/>
      <c r="BX42" s="25">
        <f t="shared" si="345"/>
        <v>24</v>
      </c>
      <c r="BY42" s="24">
        <f t="shared" si="346"/>
        <v>0</v>
      </c>
      <c r="BZ42" s="24">
        <f t="shared" si="347"/>
        <v>8</v>
      </c>
      <c r="CA42" s="24">
        <f t="shared" si="348"/>
        <v>168</v>
      </c>
      <c r="CB42" s="24">
        <f t="shared" si="349"/>
        <v>108</v>
      </c>
      <c r="CC42" s="24">
        <f t="shared" si="350"/>
        <v>0</v>
      </c>
      <c r="CD42" s="24">
        <f t="shared" si="351"/>
        <v>12</v>
      </c>
      <c r="CE42" s="24">
        <f t="shared" si="352"/>
        <v>16</v>
      </c>
      <c r="CF42" s="24">
        <f t="shared" si="353"/>
        <v>0</v>
      </c>
      <c r="CG42" s="24">
        <f t="shared" si="354"/>
        <v>320</v>
      </c>
      <c r="CH42" s="24">
        <f t="shared" si="355"/>
        <v>328</v>
      </c>
      <c r="CI42" s="19">
        <f t="shared" si="356"/>
        <v>-8</v>
      </c>
      <c r="CJ42" s="741">
        <f t="shared" si="294"/>
        <v>12</v>
      </c>
      <c r="CK42" s="41"/>
      <c r="CL42" s="709">
        <f>COUNTIF(beosztás!$DY44:$FC44,"DE")*8</f>
        <v>0</v>
      </c>
      <c r="CM42" s="710">
        <f>COUNTIF(beosztás!$DY44:$FC44,"DU")*8</f>
        <v>0</v>
      </c>
      <c r="CN42" s="710">
        <f>COUNTIF(beosztás!$DY44:$FC44,"ÉJ")*8</f>
        <v>0</v>
      </c>
      <c r="CO42" s="710">
        <f>COUNTIF(beosztás!$DY44:$FC44,"N")*12</f>
        <v>0</v>
      </c>
      <c r="CP42" s="710">
        <f>COUNTIF(beosztás!$DY44:$FC44,"é")*12</f>
        <v>0</v>
      </c>
      <c r="CQ42" s="710">
        <f>SUM(beosztás!$DY44:$FC44)</f>
        <v>0</v>
      </c>
      <c r="CR42" s="710">
        <f>COUNTIF(beosztás!$DY44:$FC44,"FÜ")*8</f>
        <v>16</v>
      </c>
      <c r="CS42" s="897">
        <f>(COUNTIF(beosztás!$DY44:$FC44,"SN")*12)+(COUNTIF(beosztás!$DY44:$FC44,"SDE")*8)+(COUNTIF(beosztás!$DY44:$FC44,"SDU")*8)+(COUNTIF(beosztás!$DY44:$FC44,"SÉ")*12)+(COUNTIF(beosztás!$DY44:$FC44,"SÉJ")*8)+(COUNTIF(beosztás!$DY44:$FC44,"S1")*1)+(COUNTIF(beosztás!$DY44:$FC44,"S2")*2)+(COUNTIF(beosztás!$DY44:$FC44,"S3")*3)+(COUNTIF(beosztás!$DY44:$FC44,"S4")*4)+(COUNTIF(beosztás!$DY44:$FC44,"S5")*5)+(COUNTIF(beosztás!$DY44:$FC44,"S6")*6)+(COUNTIF(beosztás!$DY44:$FC44,"S7")*7)+(COUNTIF(beosztás!$DY44:$FC44,"S8")*8)+(COUNTIF(beosztás!$DY44:$FC44,"S9")*9)+(COUNTIF(beosztás!$DY44:$FC44,"S10")*10)+(COUNTIF(beosztás!$DY44:$FC44,"S11")*11)+(COUNTIF(beosztás!$DY44:$FC44,"S12")*12)</f>
        <v>0</v>
      </c>
      <c r="CT42" s="710">
        <f>COUNTIF(beosztás!$DY44:$FC44,"BN")*12+COUNTIF(beosztás!$DY44:$FC44,"BÉ")*12+COUNTIF(beosztás!$DY44:$FC44,"BDE")*8+COUNTIF(beosztás!$DY44:$FC44,"BDU")*8+COUNTIF(beosztás!$DY44:$FC44,"BÉJ")*8+COUNTIF(beosztás!$DY44:$FC44,"B1")*1+COUNTIF(beosztás!$DY44:$FC44,"B2")*2+COUNTIF(beosztás!$DY44:$FC44,"B3")*3+COUNTIF(beosztás!$DY44:$FC44,"B5")*5+COUNTIF(beosztás!$DY44:$FC44,"B6")*6+COUNTIF(beosztás!$DY44:$FC44,"B7")*7+COUNTIF(beosztás!$DY44:$FC44,"B8")*8+COUNTIF(beosztás!$DY44:$FC44,"B9")*9+COUNTIF(beosztás!$DY44:$FC44,"B10")*10+COUNTIF(beosztás!$DY44:$FC44,"B11")*11+COUNTIF(beosztás!$DY44:$FC44,"B12")*12+COUNTIF(beosztás!$DY44:$FC44,"BP")*0</f>
        <v>0</v>
      </c>
      <c r="CU42" s="24">
        <f t="shared" si="357"/>
        <v>0</v>
      </c>
      <c r="CV42" s="710">
        <f>IF(C42="",0,alapadatok!$AN$6)</f>
        <v>168</v>
      </c>
      <c r="CW42" s="19">
        <f t="shared" si="358"/>
        <v>-168</v>
      </c>
      <c r="CX42" s="907">
        <f t="shared" si="295"/>
        <v>0</v>
      </c>
      <c r="CY42" s="40"/>
      <c r="CZ42" s="709">
        <f>COUNTIF(beosztás!$FD44:$GG44,"DE")*8</f>
        <v>0</v>
      </c>
      <c r="DA42" s="710">
        <f>COUNTIF(beosztás!$FD44:$GG44,"DU")*8</f>
        <v>0</v>
      </c>
      <c r="DB42" s="710">
        <f>COUNTIF(beosztás!$FD44:$GG44,"ÉJ")*8</f>
        <v>0</v>
      </c>
      <c r="DC42" s="710">
        <f>COUNTIF(beosztás!$FD44:$GG44,"N")*12</f>
        <v>0</v>
      </c>
      <c r="DD42" s="710">
        <f>COUNTIF(beosztás!$FD44:$GG44,"É")*12</f>
        <v>0</v>
      </c>
      <c r="DE42" s="710">
        <f>SUM(beosztás!$FD44:$GG44)</f>
        <v>0</v>
      </c>
      <c r="DF42" s="897">
        <f>(COUNTIF(beosztás!$FD44:$GG44,"SN")*12)+(COUNTIF(beosztás!$FD44:$GG44,"SDE")*8)+(COUNTIF(beosztás!$FD44:$GG44,"SDU")*8)+(COUNTIF(beosztás!$FD44:$GG44,"SÉ")*12)+(COUNTIF(beosztás!$FD44:$GG44,"SÉJ")*8)+(COUNTIF(beosztás!$FD44:$GG44,"S1")*1)+(COUNTIF(beosztás!$FD44:$GG44,"S2")*2)+(COUNTIF(beosztás!$FD44:$GG44,"S3")*3)+(COUNTIF(beosztás!$FD44:$GG44,"S4")*4)+(COUNTIF(beosztás!$FD44:$GG44,"S5")*5)+(COUNTIF(beosztás!$FD44:$GG44,"S6")*6)+(COUNTIF(beosztás!$FD44:$GG44,"S7")*7)+(COUNTIF(beosztás!$FD44:$GG44,"S8")*8)+(COUNTIF(beosztás!$FD44:$GG44,"S9")*9)+(COUNTIF(beosztás!$FD44:$GG44,"S10")*10)+(COUNTIF(beosztás!$FD44:$GG44,"S11")*11)+(COUNTIF(beosztás!$FD44:$GG44,"S12")*12)</f>
        <v>0</v>
      </c>
      <c r="DG42" s="710">
        <f>COUNTIF(beosztás!$FD44:$GG44,"FÜ")*8</f>
        <v>0</v>
      </c>
      <c r="DH42" s="710">
        <f>COUNTIF(beosztás!$FD44:$GG44,"BN")*12+COUNTIF(beosztás!$FD44:$GG44,"BÉ")*12+COUNTIF(beosztás!$FD44:$GG44,"BDE")*8+COUNTIF(beosztás!$FD44:$GG44,"BDU")*8+COUNTIF(beosztás!$FD44:$GG44,"BÉJ")*8+COUNTIF(beosztás!$FD44:$GG44,"B1")*1+COUNTIF(beosztás!$FD44:$GG44,"B2")*2+COUNTIF(beosztás!$FD44:$GG44,"B3")*3+COUNTIF(beosztás!$FD44:$GG44,"B5")*5+COUNTIF(beosztás!$FD44:$GG44,"B6")*6+COUNTIF(beosztás!$FD44:$GG44,"B7")*7+COUNTIF(beosztás!$FD44:$GG44,"B8")*8+COUNTIF(beosztás!$FD44:$GG44,"B9")*9+COUNTIF(beosztás!$FD44:$GG44,"B10")*10+COUNTIF(beosztás!$FD44:$GG44,"B11")*11+COUNTIF(beosztás!$FD44:$GG44,"B12")*12+COUNTIF(beosztás!$FD44:$GG44,"BP")*0</f>
        <v>0</v>
      </c>
      <c r="DI42" s="24">
        <f t="shared" si="296"/>
        <v>0</v>
      </c>
      <c r="DJ42" s="710">
        <f>IF(C42="",0,alapadatok!$AN$7)</f>
        <v>160</v>
      </c>
      <c r="DK42" s="19">
        <f t="shared" si="359"/>
        <v>-160</v>
      </c>
      <c r="DL42" s="741">
        <f t="shared" si="297"/>
        <v>0</v>
      </c>
      <c r="DM42" s="40"/>
      <c r="DN42" s="25">
        <f t="shared" si="360"/>
        <v>0</v>
      </c>
      <c r="DO42" s="24">
        <f t="shared" si="361"/>
        <v>0</v>
      </c>
      <c r="DP42" s="24">
        <f t="shared" si="362"/>
        <v>0</v>
      </c>
      <c r="DQ42" s="24">
        <f t="shared" si="363"/>
        <v>0</v>
      </c>
      <c r="DR42" s="24">
        <f t="shared" si="364"/>
        <v>0</v>
      </c>
      <c r="DS42" s="24">
        <f t="shared" si="365"/>
        <v>0</v>
      </c>
      <c r="DT42" s="24">
        <f t="shared" si="366"/>
        <v>0</v>
      </c>
      <c r="DU42" s="24">
        <f t="shared" si="367"/>
        <v>16</v>
      </c>
      <c r="DV42" s="24">
        <f t="shared" si="368"/>
        <v>0</v>
      </c>
      <c r="DW42" s="24">
        <f t="shared" si="369"/>
        <v>0</v>
      </c>
      <c r="DX42" s="24">
        <f t="shared" si="370"/>
        <v>328</v>
      </c>
      <c r="DY42" s="19">
        <f t="shared" si="371"/>
        <v>-328</v>
      </c>
      <c r="DZ42" s="907">
        <f t="shared" si="304"/>
        <v>0</v>
      </c>
      <c r="EA42" s="41"/>
      <c r="EB42" s="709">
        <f>COUNTIF(beosztás!$GH44:$HL44,"DE")*8</f>
        <v>0</v>
      </c>
      <c r="EC42" s="710">
        <f>COUNTIF(beosztás!$GH44:$HL44,"DU")*8</f>
        <v>0</v>
      </c>
      <c r="ED42" s="710">
        <f>COUNTIF(beosztás!$GH44:$HL44,"ÉJ")*8</f>
        <v>0</v>
      </c>
      <c r="EE42" s="710">
        <f>COUNTIF(beosztás!$GH44:$HL44,"N")*12</f>
        <v>0</v>
      </c>
      <c r="EF42" s="710">
        <f>COUNTIF(beosztás!$GH44:$HL44,"é")*12</f>
        <v>0</v>
      </c>
      <c r="EG42" s="710">
        <f>SUM(beosztás!$GH44:$HL44)</f>
        <v>0</v>
      </c>
      <c r="EH42" s="710">
        <f>COUNTIF(beosztás!$GH44:$HL44,"FÜ")*8</f>
        <v>0</v>
      </c>
      <c r="EI42" s="897">
        <f>(COUNTIF(beosztás!$GH44:$HL44,"SN")*12)+(COUNTIF(beosztás!$GH44:$HL44,"SDE")*8)+(COUNTIF(beosztás!$GH44:$HL44,"SDU")*8)+(COUNTIF(beosztás!$GH44:$HL44,"SÉ")*12)+(COUNTIF(beosztás!$GH44:$HL44,"SÉJ")*8)+(COUNTIF(beosztás!$GH44:$HL44,"S1")*1)+(COUNTIF(beosztás!$GH44:$HL44,"S2")*2)+(COUNTIF(beosztás!$GH44:$HL44,"S3")*3)+(COUNTIF(beosztás!$GH44:$HL44,"S4")*4)+(COUNTIF(beosztás!$GH44:$HL44,"S5")*5)+(COUNTIF(beosztás!$GH44:$HL44,"S6")*6)+(COUNTIF(beosztás!$GH44:$HL44,"S7")*7)+(COUNTIF(beosztás!$GH44:$HL44,"S8")*8)+(COUNTIF(beosztás!$GH44:$HL44,"S9")*9)+(COUNTIF(beosztás!$GH44:$HL44,"S10")*10)+(COUNTIF(beosztás!$GH44:$HL44,"S11")*11)+(COUNTIF(beosztás!$GH44:$HL44,"S12")*12)</f>
        <v>0</v>
      </c>
      <c r="EJ42" s="710">
        <f>COUNTIF(beosztás!$GH44:$HL44,"BN")*12+COUNTIF(beosztás!$GH44:$HL44,"BÉ")*12+COUNTIF(beosztás!$GH44:$HL44,"BDE")*8+COUNTIF(beosztás!$GH44:$HL44,"BDU")*8+COUNTIF(beosztás!$GH44:$HL44,"BÉJ")*8+COUNTIF(beosztás!$GH44:$HL44,"B1")*1+COUNTIF(beosztás!$GH44:$HL44,"B2")*2+COUNTIF(beosztás!$GH44:$HL44,"B3")*3+COUNTIF(beosztás!$GH44:$HL44,"B5")*5+COUNTIF(beosztás!$GH44:$HL44,"B6")*6+COUNTIF(beosztás!$GH44:$HL44,"B7")*7+COUNTIF(beosztás!$GH44:$HL44,"B8")*8+COUNTIF(beosztás!$GH44:$HL44,"B9")*9+COUNTIF(beosztás!$GH44:$HL44,"B10")*10+COUNTIF(beosztás!$GH44:$HL44,"B11")*11+COUNTIF(beosztás!$GH44:$HL44,"B12")*12+COUNTIF(beosztás!$GH44:$HL44,"BP")*0</f>
        <v>0</v>
      </c>
      <c r="EK42" s="24">
        <f t="shared" si="372"/>
        <v>0</v>
      </c>
      <c r="EL42" s="710">
        <f>IF(C42="",0,alapadatok!$AN$8)</f>
        <v>184</v>
      </c>
      <c r="EM42" s="19">
        <f t="shared" si="373"/>
        <v>-184</v>
      </c>
      <c r="EN42" s="907">
        <f t="shared" si="305"/>
        <v>0</v>
      </c>
      <c r="EO42" s="40"/>
      <c r="EP42" s="709">
        <f>COUNTIF(beosztás!$HM44:$IQ44,"DE")*8</f>
        <v>0</v>
      </c>
      <c r="EQ42" s="710">
        <f>COUNTIF(beosztás!$HM44:$IQ44,"DU")*8</f>
        <v>0</v>
      </c>
      <c r="ER42" s="710">
        <f>COUNTIF(beosztás!$HM44:$IQ44,"ÉJ")*8</f>
        <v>0</v>
      </c>
      <c r="ES42" s="710">
        <f>COUNTIF(beosztás!$HM44:$IQ44,"N")*12</f>
        <v>0</v>
      </c>
      <c r="ET42" s="710">
        <f>COUNTIF(beosztás!$HM44:$IQ44,"É")*12</f>
        <v>0</v>
      </c>
      <c r="EU42" s="710">
        <f>SUM(beosztás!$HM44:$IQ44)</f>
        <v>0</v>
      </c>
      <c r="EV42" s="897">
        <f>(COUNTIF(beosztás!$HM44:$IQ44,"SN")*12)+(COUNTIF(beosztás!$HM44:$IQ44,"SDE")*8)+(COUNTIF(beosztás!$HM44:$IQ44,"SDU")*8)+(COUNTIF(beosztás!$HM44:$IQ44,"SÉ")*12)+(COUNTIF(beosztás!$HM44:$IQ44,"SÉJ")*8)+(COUNTIF(beosztás!$HM44:$IQ44,"S1")*1)+(COUNTIF(beosztás!$HM44:$IQ44,"S2")*2)+(COUNTIF(beosztás!$HM44:$IQ44,"S3")*3)+(COUNTIF(beosztás!$HM44:$IQ44,"S4")*4)+(COUNTIF(beosztás!$HM44:$IQ44,"S5")*5)+(COUNTIF(beosztás!$HM44:$IQ44,"S6")*6)+(COUNTIF(beosztás!$HM44:$IQ44,"S7")*7)+(COUNTIF(beosztás!$HM44:$IQ44,"S8")*8)+(COUNTIF(beosztás!$HM44:$IQ44,"S9")*9)+(COUNTIF(beosztás!$HM44:$IQ44,"S10")*10)+(COUNTIF(beosztás!$HM44:$IQ44,"S11")*11)+(COUNTIF(beosztás!$HM44:$IQ44,"S12")*12)</f>
        <v>0</v>
      </c>
      <c r="EW42" s="710">
        <f>COUNTIF(beosztás!$HM44:$IQ44,"FÜ")*8</f>
        <v>8</v>
      </c>
      <c r="EX42" s="710">
        <f>COUNTIF(beosztás!$HM44:$IQ44,"BN")*12+COUNTIF(beosztás!$HM44:$IQ44,"BÉ")*12+COUNTIF(beosztás!$HM44:$IQ44,"BDE")*8+COUNTIF(beosztás!$HM44:$IQ44,"BDU")*8+COUNTIF(beosztás!$HM44:$IQ44,"BÉJ")*8+COUNTIF(beosztás!$HM44:$IQ44,"B1")*1+COUNTIF(beosztás!$HM44:$IQ44,"B2")*2+COUNTIF(beosztás!$HM44:$IQ44,"B3")*3+COUNTIF(beosztás!$HM44:$IQ44,"B5")*5+COUNTIF(beosztás!$HM44:$IQ44,"B6")*6+COUNTIF(beosztás!$HM44:$IQ44,"B7")*7+COUNTIF(beosztás!$HM44:$IQ44,"B8")*8+COUNTIF(beosztás!$HM44:$IQ44,"B9")*9+COUNTIF(beosztás!$HM44:$IQ44,"B10")*10+COUNTIF(beosztás!$HM44:$IQ44,"B11")*11+COUNTIF(beosztás!$HM44:$IQ44,"B12")*12+COUNTIF(beosztás!$HM44:$IQ44,"BP")*0</f>
        <v>0</v>
      </c>
      <c r="EY42" s="24">
        <f t="shared" si="306"/>
        <v>0</v>
      </c>
      <c r="EZ42" s="710">
        <f>IF(C42="",0,alapadatok!$AN$9)</f>
        <v>168</v>
      </c>
      <c r="FA42" s="19">
        <f t="shared" si="374"/>
        <v>-168</v>
      </c>
      <c r="FB42" s="907">
        <f t="shared" si="307"/>
        <v>0</v>
      </c>
      <c r="FC42" s="40"/>
      <c r="FD42" s="25">
        <f t="shared" si="375"/>
        <v>0</v>
      </c>
      <c r="FE42" s="24">
        <f t="shared" si="376"/>
        <v>0</v>
      </c>
      <c r="FF42" s="24">
        <f t="shared" si="377"/>
        <v>0</v>
      </c>
      <c r="FG42" s="24">
        <f t="shared" si="378"/>
        <v>0</v>
      </c>
      <c r="FH42" s="24">
        <f t="shared" si="379"/>
        <v>0</v>
      </c>
      <c r="FI42" s="24">
        <f t="shared" si="380"/>
        <v>0</v>
      </c>
      <c r="FJ42" s="24">
        <f t="shared" si="381"/>
        <v>0</v>
      </c>
      <c r="FK42" s="24">
        <f t="shared" si="382"/>
        <v>8</v>
      </c>
      <c r="FL42" s="24">
        <f t="shared" si="383"/>
        <v>0</v>
      </c>
      <c r="FM42" s="24">
        <f t="shared" si="384"/>
        <v>0</v>
      </c>
      <c r="FN42" s="24">
        <f t="shared" si="385"/>
        <v>352</v>
      </c>
      <c r="FO42" s="19">
        <f t="shared" si="386"/>
        <v>-352</v>
      </c>
      <c r="FP42" s="907">
        <f t="shared" si="314"/>
        <v>0</v>
      </c>
      <c r="FQ42" s="41"/>
      <c r="FR42" s="709">
        <f>COUNTIF(beosztás!$IR44:$JU44,"DE")*8</f>
        <v>0</v>
      </c>
      <c r="FS42" s="710">
        <f>COUNTIF(beosztás!$IR44:$JU44,"DU")*8</f>
        <v>0</v>
      </c>
      <c r="FT42" s="710">
        <f>COUNTIF(beosztás!$IR44:$JU44,"ÉJ")*8</f>
        <v>0</v>
      </c>
      <c r="FU42" s="710">
        <f>COUNTIF(beosztás!$IR44:$JU44,"N")*12</f>
        <v>0</v>
      </c>
      <c r="FV42" s="710">
        <f>COUNTIF(beosztás!$IR44:$JU44,"é")*12</f>
        <v>0</v>
      </c>
      <c r="FW42" s="710">
        <f>SUM(beosztás!$IR44:$JU44)</f>
        <v>0</v>
      </c>
      <c r="FX42" s="710">
        <f>COUNTIF(beosztás!$IR44:$JU44,"FÜ")*8</f>
        <v>0</v>
      </c>
      <c r="FY42" s="897">
        <f>(COUNTIF(beosztás!$IR44:$JU44,"SN")*12)+(COUNTIF(beosztás!$IR44:$JU44,"SDE")*8)+(COUNTIF(beosztás!$IR44:$JU44,"SDU")*8)+(COUNTIF(beosztás!$IR44:$JU44,"SÉ")*12)+(COUNTIF(beosztás!$IR44:$JU44,"SÉJ")*8)+(COUNTIF(beosztás!$IR44:$JU44,"S1")*1)+(COUNTIF(beosztás!$IR44:$JU44,"S2")*2)+(COUNTIF(beosztás!$IR44:$JU44,"S3")*3)+(COUNTIF(beosztás!$IR44:$JU44,"S4")*4)+(COUNTIF(beosztás!$IR44:$JU44,"S5")*5)+(COUNTIF(beosztás!$IR44:$JU44,"S6")*6)+(COUNTIF(beosztás!$IR44:$JU44,"S7")*7)+(COUNTIF(beosztás!$IR44:$JU44,"S8")*8)+(COUNTIF(beosztás!$IR44:$JU44,"S9")*9)+(COUNTIF(beosztás!$IR44:$JU44,"S10")*10)+(COUNTIF(beosztás!$IR44:$JU44,"S11")*11)+(COUNTIF(beosztás!$IR44:$JU44,"S12")*12)</f>
        <v>0</v>
      </c>
      <c r="FZ42" s="710">
        <f>COUNTIF(beosztás!$IR44:$JU44,"BN")*12+COUNTIF(beosztás!$IR44:$JU44,"BÉ")*12+COUNTIF(beosztás!$IR44:$JU44,"BDE")*8+COUNTIF(beosztás!$IR44:$JU44,"BDU")*8+COUNTIF(beosztás!$IR44:$JU44,"BÉJ")*8+COUNTIF(beosztás!$IR44:$JU44,"B1")*1+COUNTIF(beosztás!$IR44:$JU44,"B2")*2+COUNTIF(beosztás!$IR44:$JU44,"B3")*3+COUNTIF(beosztás!$IR44:$JU44,"B5")*5+COUNTIF(beosztás!$IR44:$JU44,"B6")*6+COUNTIF(beosztás!$IR44:$JU44,"B7")*7+COUNTIF(beosztás!$IR44:$JU44,"B8")*8+COUNTIF(beosztás!$IR44:$JU44,"B9")*9+COUNTIF(beosztás!$IR44:$JU44,"B10")*10+COUNTIF(beosztás!$IR44:$JU44,"B11")*11+COUNTIF(beosztás!$IR44:$JU44,"B12")*12+COUNTIF(beosztás!$IR44:$JU44,"BP")*0</f>
        <v>0</v>
      </c>
      <c r="GA42" s="24">
        <f t="shared" si="387"/>
        <v>0</v>
      </c>
      <c r="GB42" s="710">
        <f>IF(C42="",0,alapadatok!$AN$10)</f>
        <v>168</v>
      </c>
      <c r="GC42" s="19">
        <f t="shared" si="388"/>
        <v>-168</v>
      </c>
      <c r="GD42" s="907">
        <f t="shared" si="315"/>
        <v>0</v>
      </c>
      <c r="GE42" s="42"/>
      <c r="GF42" s="709">
        <f>COUNTIF(beosztás!$JV44:$KZ44,"DE")*8</f>
        <v>0</v>
      </c>
      <c r="GG42" s="710">
        <f>COUNTIF(beosztás!$JV44:$KZ44,"DU")*8</f>
        <v>0</v>
      </c>
      <c r="GH42" s="710">
        <f>COUNTIF(beosztás!$JV44:$KZ44,"ÉJ")*8</f>
        <v>0</v>
      </c>
      <c r="GI42" s="710">
        <f>COUNTIF(beosztás!$JV44:$KZ44,"N")*12</f>
        <v>0</v>
      </c>
      <c r="GJ42" s="710">
        <f>COUNTIF(beosztás!$JV44:$KZ44,"É")*12</f>
        <v>0</v>
      </c>
      <c r="GK42" s="710">
        <f>SUM(beosztás!$JV44:$KZ44)</f>
        <v>0</v>
      </c>
      <c r="GL42" s="897">
        <f>(COUNTIF(beosztás!$JV44:$KZ44,"SN")*12)+(COUNTIF(beosztás!$JV44:$KZ44,"SDE")*8)+(COUNTIF(beosztás!$JV44:$KZ44,"SDU")*8)+(COUNTIF(beosztás!$JV44:$KZ44,"SÉ")*12)+(COUNTIF(beosztás!$JV44:$KZ44,"SÉJ")*8)+(COUNTIF(beosztás!$JV44:$KZ44,"S1")*1)+(COUNTIF(beosztás!$JV44:$KZ44,"S2")*2)+(COUNTIF(beosztás!$JV44:$KZ44,"S3")*3)+(COUNTIF(beosztás!$JV44:$KZ44,"S4")*4)+(COUNTIF(beosztás!$JV44:$KZ44,"S5")*5)+(COUNTIF(beosztás!$JV44:$KZ44,"S6")*6)+(COUNTIF(beosztás!$JV44:$KZ44,"S7")*7)+(COUNTIF(beosztás!$JV44:$KZ44,"S8")*8)+(COUNTIF(beosztás!$JV44:$KZ44,"S9")*9)+(COUNTIF(beosztás!$JV44:$KZ44,"S10")*10)+(COUNTIF(beosztás!$JV44:$KZ44,"S11")*11)+(COUNTIF(beosztás!$JV44:$KZ44,"S12")*12)</f>
        <v>0</v>
      </c>
      <c r="GM42" s="710">
        <f>COUNTIF(beosztás!$JV44:$KZ44,"FÜ")*8</f>
        <v>8</v>
      </c>
      <c r="GN42" s="710">
        <f>COUNTIF(beosztás!$JV44:$KZ44,"BN")*12+COUNTIF(beosztás!$JV44:$KZ44,"BÉ")*12+COUNTIF(beosztás!$JV44:$KZ44,"BDE")*8+COUNTIF(beosztás!$JV44:$KZ44,"BDU")*8+COUNTIF(beosztás!$JV44:$KZ44,"BÉJ")*8+COUNTIF(beosztás!$JV44:$KZ44,"B1")*1+COUNTIF(beosztás!$JV44:$KZ44,"B2")*2+COUNTIF(beosztás!$JV44:$KZ44,"B3")*3+COUNTIF(beosztás!$JV44:$KZ44,"B5")*5+COUNTIF(beosztás!$JV44:$KZ44,"B6")*6+COUNTIF(beosztás!$JV44:$KZ44,"B7")*7+COUNTIF(beosztás!$JV44:$KZ44,"B8")*8+COUNTIF(beosztás!$JV44:$KZ44,"B9")*9+COUNTIF(beosztás!$JV44:$KZ44,"B10")*10+COUNTIF(beosztás!$JV44:$KZ44,"B11")*11+COUNTIF(beosztás!$JV44:$KZ44,"B12")*12+COUNTIF(beosztás!$JV44:$KZ44,"BP")*0</f>
        <v>0</v>
      </c>
      <c r="GO42" s="24">
        <f t="shared" si="316"/>
        <v>0</v>
      </c>
      <c r="GP42" s="710">
        <f>IF(C42="",0,alapadatok!$AN$11)</f>
        <v>176</v>
      </c>
      <c r="GQ42" s="19">
        <f t="shared" si="389"/>
        <v>-176</v>
      </c>
      <c r="GR42" s="907">
        <f t="shared" si="317"/>
        <v>0</v>
      </c>
      <c r="GS42" s="42"/>
      <c r="GT42" s="25">
        <f t="shared" si="390"/>
        <v>0</v>
      </c>
      <c r="GU42" s="24">
        <f t="shared" si="391"/>
        <v>0</v>
      </c>
      <c r="GV42" s="24">
        <f t="shared" si="392"/>
        <v>0</v>
      </c>
      <c r="GW42" s="24">
        <f t="shared" si="393"/>
        <v>0</v>
      </c>
      <c r="GX42" s="24">
        <f t="shared" si="394"/>
        <v>0</v>
      </c>
      <c r="GY42" s="24">
        <f t="shared" si="395"/>
        <v>0</v>
      </c>
      <c r="GZ42" s="24">
        <f t="shared" si="396"/>
        <v>0</v>
      </c>
      <c r="HA42" s="24">
        <f t="shared" si="397"/>
        <v>8</v>
      </c>
      <c r="HB42" s="24">
        <f t="shared" si="398"/>
        <v>0</v>
      </c>
      <c r="HC42" s="24">
        <f t="shared" si="399"/>
        <v>0</v>
      </c>
      <c r="HD42" s="24">
        <f t="shared" si="400"/>
        <v>344</v>
      </c>
      <c r="HE42" s="19">
        <f t="shared" si="401"/>
        <v>-344</v>
      </c>
      <c r="HF42" s="907">
        <f t="shared" si="324"/>
        <v>0</v>
      </c>
      <c r="HG42" s="41"/>
      <c r="HH42" s="709">
        <f>COUNTIF(beosztás!$LA44:$MD44,"DE")*8</f>
        <v>0</v>
      </c>
      <c r="HI42" s="710">
        <f>COUNTIF(beosztás!$LA44:$MD44,"DU")*8</f>
        <v>0</v>
      </c>
      <c r="HJ42" s="710">
        <f>COUNTIF(beosztás!$LA44:$MD44,"ÉJ")*8</f>
        <v>0</v>
      </c>
      <c r="HK42" s="710">
        <f>COUNTIF(beosztás!$LA44:$MD44,"N")*12</f>
        <v>0</v>
      </c>
      <c r="HL42" s="710">
        <f>COUNTIF(beosztás!$LA44:$MD44,"é")*12</f>
        <v>0</v>
      </c>
      <c r="HM42" s="710">
        <f>SUM(beosztás!$LA44:$MD44)</f>
        <v>0</v>
      </c>
      <c r="HN42" s="710">
        <f>COUNTIF(beosztás!$LA44:$MD44,"FÜ")*8</f>
        <v>8</v>
      </c>
      <c r="HO42" s="897">
        <f>(COUNTIF(beosztás!$LA44:$MD44,"SN")*12)+(COUNTIF(beosztás!$LA44:$MD44,"SDE")*8)+(COUNTIF(beosztás!$LA44:$MD44,"SDU")*8)+(COUNTIF(beosztás!$LA44:$MD44,"SÉ")*12)+(COUNTIF(beosztás!$LA44:$MD44,"SÉJ")*8)+(COUNTIF(beosztás!$LA44:$MD44,"S1")*1)+(COUNTIF(beosztás!$LA44:$MD44,"S2")*2)+(COUNTIF(beosztás!$LA44:$MD44,"S3")*3)+(COUNTIF(beosztás!$LA44:$MD44,"S4")*4)+(COUNTIF(beosztás!$LA44:$MD44,"S5")*5)+(COUNTIF(beosztás!$LA44:$MD44,"S6")*6)+(COUNTIF(beosztás!$LA44:$MD44,"S7")*7)+(COUNTIF(beosztás!$LA44:$MD44,"S8")*8)+(COUNTIF(beosztás!$LA44:$MD44,"S9")*9)+(COUNTIF(beosztás!$LA44:$MD44,"S10")*10)+(COUNTIF(beosztás!$LA44:$MD44,"S11")*11)+(COUNTIF(beosztás!$LA44:$MD44,"S12")*12)</f>
        <v>0</v>
      </c>
      <c r="HP42" s="710">
        <f>COUNTIF(beosztás!$LA44:$MD44,"BN")*12+COUNTIF(beosztás!$LA44:$MD44,"BÉ")*12+COUNTIF(beosztás!$LA44:$MD44,"BDE")*8+COUNTIF(beosztás!$LA44:$MD44,"BDU")*8+COUNTIF(beosztás!$LA44:$MD44,"BÉJ")*8+COUNTIF(beosztás!$LA44:$MD44,"B1")*1+COUNTIF(beosztás!$LA44:$MD44,"B2")*2+COUNTIF(beosztás!$LA44:$MD44,"B3")*3+COUNTIF(beosztás!$KZ44:$MC44,"B5")*5+COUNTIF(beosztás!$KZ44:$MC44,"B6")*6+COUNTIF(beosztás!$KZ44:$MC44,"B7")*7+COUNTIF(beosztás!$KZ44:$MC44,"B8")*8+COUNTIF(beosztás!$LA44:$MD44,"B9")*9+COUNTIF(beosztás!$LA44:$MD44,"B10")*10+COUNTIF(beosztás!$LA44:$MD44,"B11")*11+COUNTIF(beosztás!$LA44:$MD44,"B12")*12+COUNTIF(beosztás!$LA44:$MD44,"BP")*0</f>
        <v>0</v>
      </c>
      <c r="HQ42" s="24">
        <f t="shared" si="402"/>
        <v>0</v>
      </c>
      <c r="HR42" s="710">
        <f>IF(C42="",0,alapadatok!$AN$12)</f>
        <v>160</v>
      </c>
      <c r="HS42" s="19">
        <f t="shared" si="403"/>
        <v>-160</v>
      </c>
      <c r="HT42" s="907">
        <f t="shared" si="325"/>
        <v>0</v>
      </c>
      <c r="HU42" s="42"/>
      <c r="HV42" s="709">
        <f>COUNTIF(beosztás!$ME44:$NI44,"DE")*8</f>
        <v>0</v>
      </c>
      <c r="HW42" s="710">
        <f>COUNTIF(beosztás!$ME44:$NI44,"DU")*8</f>
        <v>0</v>
      </c>
      <c r="HX42" s="710">
        <f>COUNTIF(beosztás!$ME44:$NI44,"ÉJ")*8</f>
        <v>0</v>
      </c>
      <c r="HY42" s="710">
        <f>COUNTIF(beosztás!$ME44:$NI44,"N")*12</f>
        <v>0</v>
      </c>
      <c r="HZ42" s="710">
        <f>COUNTIF(beosztás!$ME44:$NI44,"É")*12</f>
        <v>0</v>
      </c>
      <c r="IA42" s="710">
        <f>SUM(beosztás!$ME44:$NI44)</f>
        <v>0</v>
      </c>
      <c r="IB42" s="710">
        <f>(COUNTIF(beosztás!$ME44:$NI44,"SN")*12)+(COUNTIF(beosztás!$ME44:$NI44,"SDE")*8)+(COUNTIF(beosztás!$ME44:$NI44,"SDU")*8)+(COUNTIF(beosztás!$ME44:$NI44,"SÉ")*12)+(COUNTIF(beosztás!$ME44:$NI44,"SÉJ")*8)+(COUNTIF(beosztás!$ME44:$NI44,"S1")*1)+(COUNTIF(beosztás!$ME44:$NI44,"S2")*2)+(COUNTIF(beosztás!$ME44:$NI44,"S3")*3)+(COUNTIF(beosztás!$ME44:$NI44,"S4")*4)+(COUNTIF(beosztás!$ME44:$NI44,"S5")*5)+(COUNTIF(beosztás!$ME44:$NI44,"S6")*6)+(COUNTIF(beosztás!$ME44:$NI44,"S7")*7)+(COUNTIF(beosztás!$ME44:$NI44,"S8")*8)+(COUNTIF(beosztás!$ME44:$NI44,"S9")*9)+(COUNTIF(beosztás!$ME44:$NI44,"S10")*10)+(COUNTIF(beosztás!$ME44:$NI44,"S11")*11)+(COUNTIF(beosztás!$ME44:$NI44,"S12")*12)</f>
        <v>0</v>
      </c>
      <c r="IC42" s="710">
        <f>COUNTIF(beosztás!$ME44:$NI44,"FÜ")*8</f>
        <v>16</v>
      </c>
      <c r="ID42" s="710">
        <f>COUNTIF(beosztás!$ME44:$NI44,"BN")*12+COUNTIF(beosztás!$ME44:$NI44,"BÉ")*12+COUNTIF(beosztás!$ME44:$NI44,"BDE")*8+COUNTIF(beosztás!$ME44:$NI44,"BDU")*8+COUNTIF(beosztás!$ME44:$NI44,"BÉJ")*8+COUNTIF(beosztás!$ME44:$NI44,"B1")*1+COUNTIF(beosztás!$ME44:$NI44,"B2")*2+COUNTIF(beosztás!$ME44:$NI44,"B3")*3+COUNTIF(beosztás!$ME44:$NI44,"B5")*5+COUNTIF(beosztás!$ME44:$NI44,"B6")*6+COUNTIF(beosztás!$ME44:$NI44,"B7")*7+COUNTIF(beosztás!$ME44:$NI44,"B8")*8+COUNTIF(beosztás!$ME44:$NI44,"B9")*9+COUNTIF(beosztás!$ME44:$NI44,"B10")*10+COUNTIF(beosztás!$ME44:$NI44,"B11")*11+COUNTIF(beosztás!$ME44:$NI44,"B12")*12+COUNTIF(beosztás!$ME44:$NI44,"BP")*0</f>
        <v>0</v>
      </c>
      <c r="IE42" s="24">
        <f t="shared" si="326"/>
        <v>0</v>
      </c>
      <c r="IF42" s="710">
        <f>IF(C42="",0,alapadatok!$AN$13)</f>
        <v>160</v>
      </c>
      <c r="IG42" s="19">
        <f t="shared" si="404"/>
        <v>-160</v>
      </c>
      <c r="IH42" s="741">
        <f t="shared" si="327"/>
        <v>0</v>
      </c>
      <c r="II42" s="42"/>
      <c r="IJ42" s="25">
        <f t="shared" si="405"/>
        <v>0</v>
      </c>
      <c r="IK42" s="24">
        <f t="shared" si="406"/>
        <v>0</v>
      </c>
      <c r="IL42" s="24">
        <f t="shared" si="407"/>
        <v>0</v>
      </c>
      <c r="IM42" s="24">
        <f t="shared" si="408"/>
        <v>0</v>
      </c>
      <c r="IN42" s="24">
        <f t="shared" si="409"/>
        <v>0</v>
      </c>
      <c r="IO42" s="24">
        <f t="shared" si="410"/>
        <v>0</v>
      </c>
      <c r="IP42" s="24">
        <f t="shared" si="411"/>
        <v>0</v>
      </c>
      <c r="IQ42" s="24">
        <f t="shared" si="412"/>
        <v>24</v>
      </c>
      <c r="IR42" s="24">
        <f t="shared" si="413"/>
        <v>0</v>
      </c>
      <c r="IS42" s="24">
        <f t="shared" si="414"/>
        <v>0</v>
      </c>
      <c r="IT42" s="24">
        <f t="shared" si="415"/>
        <v>320</v>
      </c>
      <c r="IU42" s="19">
        <f t="shared" si="416"/>
        <v>-320</v>
      </c>
      <c r="IV42" s="907">
        <f t="shared" si="334"/>
        <v>0</v>
      </c>
      <c r="IW42" s="43"/>
      <c r="JF42" s="21"/>
      <c r="JG42" s="21"/>
    </row>
    <row r="43" spans="1:267" ht="15.75" thickBot="1" x14ac:dyDescent="0.3">
      <c r="A43" s="13">
        <f>IF(beosztás!A45=0,"",beosztás!A45)</f>
        <v>27</v>
      </c>
      <c r="B43" s="10">
        <f>IF(beosztás!B45=0,"",beosztás!B45)</f>
        <v>44793</v>
      </c>
      <c r="C43" s="11" t="str">
        <f>IF(beosztás!C45=0,"",beosztás!C45)</f>
        <v>Szebelédi Viktor(PJ)</v>
      </c>
      <c r="D43" s="12" t="str">
        <f>IF(beosztás!D45=0,"",beosztás!D45)</f>
        <v>Benchmark/Panel Mill</v>
      </c>
      <c r="E43" s="18"/>
      <c r="F43" s="709">
        <f>COUNTIF(beosztás!$I45:$AM45,"DE")*8</f>
        <v>32</v>
      </c>
      <c r="G43" s="710">
        <f>COUNTIF(beosztás!$I45:$AM45,"DU")*8</f>
        <v>0</v>
      </c>
      <c r="H43" s="710">
        <f>COUNTIF(beosztás!$I45:$AM45,"ÉJ")*8</f>
        <v>0</v>
      </c>
      <c r="I43" s="710">
        <f>COUNTIF(beosztás!$I45:$AM45,"N")*12</f>
        <v>60</v>
      </c>
      <c r="J43" s="710">
        <f>COUNTIF(beosztás!$I45:$AM45,"é")*12</f>
        <v>36</v>
      </c>
      <c r="K43" s="710">
        <f>SUM(beosztás!$I45:$AM45)</f>
        <v>0</v>
      </c>
      <c r="L43" s="710">
        <f>COUNTIF(beosztás!$I45:$AM45,"FÜ")*8</f>
        <v>8</v>
      </c>
      <c r="M43" s="710">
        <f>(COUNTIF(beosztás!$I45:$AM45,"SN")*12)+(COUNTIF(beosztás!$I45:$AM45,"SDE")*8)+(COUNTIF(beosztás!$I45:$AM45,"SDU")*8)+(COUNTIF(beosztás!$I45:$AM45,"S1")*1)+(COUNTIF(beosztás!$I45:$AM45,"S2")*2)+(COUNTIF(beosztás!$I45:$AM45,"S3")*3)+(COUNTIF(beosztás!$I45:$AM45,"S4")*4)+(COUNTIF(beosztás!$I45:$AM45,"S5")*5)+(COUNTIF(beosztás!$I45:$AM45,"S6")*6)+(COUNTIF(beosztás!$I45:$AM45,"S7")*7)+(COUNTIF(beosztás!$I45:$AM45,"S8")*8)+(COUNTIF(beosztás!$I45:$AM45,"S9")*9)+(COUNTIF(beosztás!$I45:$AM45,"S10")*10)+(COUNTIF(beosztás!$I45:$AM45,"S11")*11)+(COUNTIF(beosztás!$I45:$AM45,"S12")*12)+(COUNTIF(beosztás!$I45:$AM45,"SÉ")*12)+(COUNTIF(beosztás!$I45:$AM45,"SÉJ")*8)</f>
        <v>48</v>
      </c>
      <c r="N43" s="710">
        <f>COUNTIF(beosztás!$I45:$AM45,"BN")*12+COUNTIF(beosztás!$I45:$AM45,"BÉ")*12+COUNTIF(beosztás!$I45:$AM45,"BDE")*8+COUNTIF(beosztás!$I45:$AM45,"BDU")*8+COUNTIF(beosztás!$I45:$AM45,"BÉJ")*8+COUNTIF(beosztás!$I45:$AM45,"B1")*1+COUNTIF(beosztás!$I45:$AM45,"B2")*2+COUNTIF(beosztás!$I45:$AM45,"B3")*3+COUNTIF(beosztás!$I45:$AM45,"B5")*5+COUNTIF(beosztás!$I45:$AM45,"B6")*6+COUNTIF(beosztás!$I45:$AM45,"B7")*7+COUNTIF(beosztás!$I45:$AM45,"B8")*8+COUNTIF(beosztás!$I45:$AM45,"B9")*9+COUNTIF(beosztás!$I45:$AM45,"B10")*10+COUNTIF(beosztás!$I45:$AM45,"B11")*11+COUNTIF(beosztás!$I45:$AM45,"B12")*12+COUNTIF(beosztás!$I45:$AM45,"BP")*0</f>
        <v>0</v>
      </c>
      <c r="O43" s="24">
        <f t="shared" si="273"/>
        <v>176</v>
      </c>
      <c r="P43" s="710">
        <f>IF(C43="",0,alapadatok!$AN$2)</f>
        <v>176</v>
      </c>
      <c r="Q43" s="19">
        <f t="shared" si="335"/>
        <v>0</v>
      </c>
      <c r="R43" s="741">
        <f t="shared" si="274"/>
        <v>48</v>
      </c>
      <c r="S43" s="40"/>
      <c r="T43" s="709">
        <f>COUNTIF(beosztás!$AN45:$BO45,"DE")*8</f>
        <v>48</v>
      </c>
      <c r="U43" s="710">
        <f>COUNTIF(beosztás!$AN45:$BO45,"DU")*8</f>
        <v>0</v>
      </c>
      <c r="V43" s="710">
        <f>COUNTIF(beosztás!$AN45:$BO45,"ÉJ")*8</f>
        <v>0</v>
      </c>
      <c r="W43" s="710">
        <f>COUNTIF(beosztás!$AN45:$BO45,"N")*12</f>
        <v>60</v>
      </c>
      <c r="X43" s="710">
        <f>COUNTIF(beosztás!$AN45:$BO45,"É")*12</f>
        <v>36</v>
      </c>
      <c r="Y43" s="710">
        <f>SUM(beosztás!$AN45:$BO45)</f>
        <v>0</v>
      </c>
      <c r="Z43" s="710">
        <f>(COUNTIF(beosztás!$AN45:$BO45,"SN")*12)+(COUNTIF(beosztás!$AN45:$BO45,"SDE")*8)+(COUNTIF(beosztás!$AN45:$BO45,"SDU")*8)+(COUNTIF(beosztás!$AN45:$BO45,"SÉ")*12)+(COUNTIF(beosztás!$AN45:$BO45,"SÉJ")*8)+(COUNTIF(beosztás!$AN45:$BO45,"S1")*1)+(COUNTIF(beosztás!$AN45:$BO45,"S2")*2)+(COUNTIF(beosztás!$AN45:$BO45,"S3")*3)+(COUNTIF(beosztás!$AN45:$BO45,"S4")*4)+(COUNTIF(beosztás!$AN45:$BO45,"S5")*5)+(COUNTIF(beosztás!$AN45:$BO45,"S6")*6)+(COUNTIF(beosztás!$AN45:$BO45,"S7")*7)+(COUNTIF(beosztás!$AN45:$BO45,"S8")*8)+(COUNTIF(beosztás!$AN45:$BO45,"S9")*9)+(COUNTIF(beosztás!$AN45:$BO45,"S10")*10)+(COUNTIF(beosztás!$AN45:$BO45,"S11")*11)+(COUNTIF(beosztás!$AN45:$BO45,"S12")*12)</f>
        <v>16</v>
      </c>
      <c r="AA43" s="710">
        <f>COUNTIF(beosztás!$AN45:$BO45,"FÜ")*8</f>
        <v>0</v>
      </c>
      <c r="AB43" s="710">
        <f>COUNTIF(beosztás!$AN45:$BO45,"BN")*12+COUNTIF(beosztás!$AN45:$BO45,"BÉ")*12+COUNTIF(beosztás!$AN45:$BO45,"BDE")*8+COUNTIF(beosztás!$AN45:$BO45,"BDU")*8+COUNTIF(beosztás!$AN45:$BO45,"BÉJ")*8+COUNTIF(beosztás!$AN45:$BO45,"B1")*1+COUNTIF(beosztás!$AN45:$BO45,"B2")*2+COUNTIF(beosztás!$AN45:$BO45,"B3")*3+COUNTIF(beosztás!$AN45:$BO45,"B5")*5+COUNTIF(beosztás!$AN45:$BO45,"B6")*6+COUNTIF(beosztás!$AN45:$BO45,"B7")*7+COUNTIF(beosztás!$AN45:$BO45,"B8")*8+COUNTIF(beosztás!$AN45:$BO45,"B9")*9+COUNTIF(beosztás!$AN45:$BO45,"B10")*10+COUNTIF(beosztás!$AN45:$BO45,"B11")*11+COUNTIF(beosztás!$AN45:$BO45,"B12")*12+COUNTIF(beosztás!$AN45:$BO45,"BP")*0</f>
        <v>0</v>
      </c>
      <c r="AC43" s="24">
        <f t="shared" si="336"/>
        <v>160</v>
      </c>
      <c r="AD43" s="710">
        <f>IF(C43="",0,alapadatok!$AN$3)</f>
        <v>160</v>
      </c>
      <c r="AE43" s="19">
        <f t="shared" si="337"/>
        <v>0</v>
      </c>
      <c r="AF43" s="741">
        <f t="shared" si="275"/>
        <v>16</v>
      </c>
      <c r="AG43" s="40"/>
      <c r="AH43" s="25">
        <f t="shared" si="276"/>
        <v>80</v>
      </c>
      <c r="AI43" s="24">
        <f t="shared" si="277"/>
        <v>0</v>
      </c>
      <c r="AJ43" s="24">
        <f t="shared" si="278"/>
        <v>0</v>
      </c>
      <c r="AK43" s="24">
        <f t="shared" si="279"/>
        <v>120</v>
      </c>
      <c r="AL43" s="24">
        <f t="shared" si="280"/>
        <v>72</v>
      </c>
      <c r="AM43" s="24">
        <f t="shared" si="281"/>
        <v>0</v>
      </c>
      <c r="AN43" s="24">
        <f t="shared" si="282"/>
        <v>64</v>
      </c>
      <c r="AO43" s="24">
        <f t="shared" si="283"/>
        <v>8</v>
      </c>
      <c r="AP43" s="24">
        <f t="shared" si="338"/>
        <v>0</v>
      </c>
      <c r="AQ43" s="24">
        <f t="shared" si="339"/>
        <v>336</v>
      </c>
      <c r="AR43" s="24">
        <f t="shared" si="340"/>
        <v>336</v>
      </c>
      <c r="AS43" s="19">
        <f t="shared" si="341"/>
        <v>0</v>
      </c>
      <c r="AT43" s="741">
        <f t="shared" si="284"/>
        <v>64</v>
      </c>
      <c r="AU43" s="41"/>
      <c r="AV43" s="709">
        <f>COUNTIF(beosztás!$BP45:$CT45,"DE")*8</f>
        <v>16</v>
      </c>
      <c r="AW43" s="710">
        <f>COUNTIF(beosztás!$BP45:$CT45,"DU")*8</f>
        <v>0</v>
      </c>
      <c r="AX43" s="710">
        <f>COUNTIF(beosztás!$BP45:$CT45,"ÉJ")*8</f>
        <v>0</v>
      </c>
      <c r="AY43" s="710">
        <f>COUNTIF(beosztás!$BP45:$CT45,"N")*12</f>
        <v>72</v>
      </c>
      <c r="AZ43" s="710">
        <f>COUNTIF(beosztás!$BP45:$CT45,"é")*12</f>
        <v>24</v>
      </c>
      <c r="BA43" s="710">
        <f>SUM(beosztás!$BP45:$CT45)</f>
        <v>0</v>
      </c>
      <c r="BB43" s="710">
        <f>COUNTIF(beosztás!$BP45:$CT45,"FÜ")*8</f>
        <v>8</v>
      </c>
      <c r="BC43" s="897">
        <f>(COUNTIF(beosztás!$BP45:$CT45,"SN")*12)+(COUNTIF(beosztás!$BP45:$CT45,"SDE")*8)+(COUNTIF(beosztás!$BP45:$CT45,"SDU")*8)+(COUNTIF(beosztás!$BP45:$CT45,"SÉ")*12)+(COUNTIF(beosztás!$BP45:$CT45,"SÉJ")*8)+(COUNTIF(beosztás!$BP45:$CT45,"S1")*1)+(COUNTIF(beosztás!$BP45:$CT45,"S2")*2)+(COUNTIF(beosztás!$BP45:$CT45,"S3")*3)+(COUNTIF(beosztás!$BP45:$CT45,"S4")*4)+(COUNTIF(beosztás!$BP45:$CT45,"S5")*5)+(COUNTIF(beosztás!$BP45:$CT45,"S6")*6)+(COUNTIF(beosztás!$BP45:$CT45,"S7")*7)+(COUNTIF(beosztás!$BP45:$CT45,"S8")*8)+(COUNTIF(beosztás!$BP45:$CT45,"S9")*9)+(COUNTIF(beosztás!$BP45:$CT45,"S10")*10)+(COUNTIF(beosztás!$BP45:$CT45,"S11")*11)+(COUNTIF(beosztás!$BP45:$CT45,"S12")*12)</f>
        <v>36</v>
      </c>
      <c r="BD43" s="710">
        <f>COUNTIF(beosztás!$BP45:$CT45,"BN")*12+COUNTIF(beosztás!$BP45:$CT45,"BÉ")*12+COUNTIF(beosztás!$BP45:$CT45,"BDE")*8+COUNTIF(beosztás!$BP45:$CT45,"BDU")*8+COUNTIF(beosztás!$BP45:$CT45,"BÉJ")*8+COUNTIF(beosztás!$BP45:$CT45,"B1")*1+COUNTIF(beosztás!$BP45:$CT45,"B2")*2+COUNTIF(beosztás!$BP45:$CT45,"B3")*3+COUNTIF(beosztás!$BP45:$CT45,"B5")*5+COUNTIF(beosztás!$BP45:$CT45,"B6")*6+COUNTIF(beosztás!$BP45:$CT45,"B7")*7+COUNTIF(beosztás!$BP45:$CT45,"B8")*8+COUNTIF(beosztás!$BP45:$CT45,"B9")*9+COUNTIF(beosztás!$BP45:$CT45,"B10")*10+COUNTIF(beosztás!$BP45:$CT45,"B11")*11+COUNTIF(beosztás!$BP45:$CT45,"B12")*12+COUNTIF(beosztás!$BP45:$CT45,"BP")*0</f>
        <v>0</v>
      </c>
      <c r="BE43" s="24">
        <f t="shared" si="285"/>
        <v>148</v>
      </c>
      <c r="BF43" s="710">
        <f>IF(C43="",0,alapadatok!$AN$4)</f>
        <v>160</v>
      </c>
      <c r="BG43" s="19">
        <f t="shared" si="342"/>
        <v>-12</v>
      </c>
      <c r="BH43" s="741">
        <f t="shared" si="286"/>
        <v>36</v>
      </c>
      <c r="BI43" s="40"/>
      <c r="BJ43" s="709">
        <f>COUNTIF(beosztás!$CU45:$DX45,"DE")*8</f>
        <v>8</v>
      </c>
      <c r="BK43" s="710">
        <f>COUNTIF(beosztás!$CU45:$DX45,"DU")*8</f>
        <v>0</v>
      </c>
      <c r="BL43" s="710">
        <f>COUNTIF(beosztás!$CU45:$DX45,"ÉJ")*8</f>
        <v>0</v>
      </c>
      <c r="BM43" s="710">
        <f>COUNTIF(beosztás!$CU45:$DX45,"N")*12</f>
        <v>84</v>
      </c>
      <c r="BN43" s="710">
        <f>COUNTIF(beosztás!$CU45:$DX45,"É")*12</f>
        <v>84</v>
      </c>
      <c r="BO43" s="710">
        <f>SUM(beosztás!$CU45:$DX45)</f>
        <v>0</v>
      </c>
      <c r="BP43" s="897">
        <f>(COUNTIF(beosztás!$CU45:$DX45,"SN")*12)+(COUNTIF(beosztás!$CU45:$DX45,"SDE")*8)+(COUNTIF(beosztás!$CU45:$DX45,"SDU")*8)+(COUNTIF(beosztás!$CU45:$DX45,"SÉ")*12)+(COUNTIF(beosztás!$CU45:$DX45,"SÉJ")*8)+(COUNTIF(beosztás!$CU45:$DX45,"S1")*1)+(COUNTIF(beosztás!$CU45:$DX45,"S2")*2)+(COUNTIF(beosztás!$CU45:$DX45,"S3")*3)+(COUNTIF(beosztás!$CU45:$DX45,"S4")*4)+(COUNTIF(beosztás!$CU45:$DX45,"S5")*5)+(COUNTIF(beosztás!$CU45:$DX45,"S6")*6)+(COUNTIF(beosztás!$CU45:$DX45,"S7")*7)+(COUNTIF(beosztás!$CU45:$DX45,"S8")*8)+(COUNTIF(beosztás!$CU45:$DX45,"S9")*9)+(COUNTIF(beosztás!$CU45:$DX45,"S10")*10)+(COUNTIF(beosztás!$CU45:$DX45,"S11")*11)+(COUNTIF(beosztás!$CU45:$DX45,"S12")*12)</f>
        <v>0</v>
      </c>
      <c r="BQ43" s="710">
        <f>COUNTIF(beosztás!$CU45:$DX45,"FÜ")*8</f>
        <v>8</v>
      </c>
      <c r="BR43" s="710">
        <f>COUNTIF(beosztás!$CU45:$DX45,"BN")*12+COUNTIF(beosztás!$CU45:$DX45,"BÉ")*12+COUNTIF(beosztás!$CU45:$DX45,"BDE")*8+COUNTIF(beosztás!$CU45:$DX45,"BDU")*8+COUNTIF(beosztás!$CU45:$DX45,"BÉJ")*8+COUNTIF(beosztás!$CU45:$DX45,"B1")*1+COUNTIF(beosztás!$CU45:$DX45,"B2")*2+COUNTIF(beosztás!$CU45:$DX45,"B3")*3+COUNTIF(beosztás!$CU45:$DX45,"B5")*5+COUNTIF(beosztás!$CU45:$DX45,"B6")*6+COUNTIF(beosztás!$CU45:$DX45,"B7")*7+COUNTIF(beosztás!$CU45:$DX45,"B8")*8+COUNTIF(beosztás!$CU45:$DX45,"B9")*9+COUNTIF(beosztás!$CU45:$DX45,"B10")*10+COUNTIF(beosztás!$CU45:$DX45,"B11")*11+COUNTIF(beosztás!$CU45:$DX45,"B12")*12+COUNTIF(beosztás!$CU45:$DX45,"BP")*0</f>
        <v>0</v>
      </c>
      <c r="BS43" s="24">
        <f t="shared" si="343"/>
        <v>176</v>
      </c>
      <c r="BT43" s="710">
        <f>IF(C43="",0,alapadatok!$AN$5)</f>
        <v>168</v>
      </c>
      <c r="BU43" s="19">
        <f t="shared" si="344"/>
        <v>8</v>
      </c>
      <c r="BV43" s="741">
        <f t="shared" si="287"/>
        <v>0</v>
      </c>
      <c r="BW43" s="40"/>
      <c r="BX43" s="25">
        <f t="shared" si="345"/>
        <v>24</v>
      </c>
      <c r="BY43" s="24">
        <f t="shared" si="346"/>
        <v>0</v>
      </c>
      <c r="BZ43" s="24">
        <f t="shared" si="347"/>
        <v>0</v>
      </c>
      <c r="CA43" s="24">
        <f t="shared" si="348"/>
        <v>156</v>
      </c>
      <c r="CB43" s="24">
        <f t="shared" si="349"/>
        <v>108</v>
      </c>
      <c r="CC43" s="24">
        <f t="shared" si="350"/>
        <v>0</v>
      </c>
      <c r="CD43" s="24">
        <f t="shared" si="351"/>
        <v>36</v>
      </c>
      <c r="CE43" s="24">
        <f t="shared" si="352"/>
        <v>16</v>
      </c>
      <c r="CF43" s="24">
        <f t="shared" si="353"/>
        <v>0</v>
      </c>
      <c r="CG43" s="24">
        <f t="shared" si="354"/>
        <v>324</v>
      </c>
      <c r="CH43" s="24">
        <f t="shared" si="355"/>
        <v>328</v>
      </c>
      <c r="CI43" s="19">
        <f t="shared" si="356"/>
        <v>-4</v>
      </c>
      <c r="CJ43" s="741">
        <f t="shared" si="294"/>
        <v>36</v>
      </c>
      <c r="CK43" s="41"/>
      <c r="CL43" s="709">
        <f>COUNTIF(beosztás!$DY45:$FC45,"DE")*8</f>
        <v>0</v>
      </c>
      <c r="CM43" s="710">
        <f>COUNTIF(beosztás!$DY45:$FC45,"DU")*8</f>
        <v>0</v>
      </c>
      <c r="CN43" s="710">
        <f>COUNTIF(beosztás!$DY45:$FC45,"ÉJ")*8</f>
        <v>0</v>
      </c>
      <c r="CO43" s="710">
        <f>COUNTIF(beosztás!$DY45:$FC45,"N")*12</f>
        <v>0</v>
      </c>
      <c r="CP43" s="710">
        <f>COUNTIF(beosztás!$DY45:$FC45,"é")*12</f>
        <v>0</v>
      </c>
      <c r="CQ43" s="710">
        <f>SUM(beosztás!$DY45:$FC45)</f>
        <v>0</v>
      </c>
      <c r="CR43" s="710">
        <f>COUNTIF(beosztás!$DY45:$FC45,"FÜ")*8</f>
        <v>16</v>
      </c>
      <c r="CS43" s="897">
        <f>(COUNTIF(beosztás!$DY45:$FC45,"SN")*12)+(COUNTIF(beosztás!$DY45:$FC45,"SDE")*8)+(COUNTIF(beosztás!$DY45:$FC45,"SDU")*8)+(COUNTIF(beosztás!$DY45:$FC45,"SÉ")*12)+(COUNTIF(beosztás!$DY45:$FC45,"SÉJ")*8)+(COUNTIF(beosztás!$DY45:$FC45,"S1")*1)+(COUNTIF(beosztás!$DY45:$FC45,"S2")*2)+(COUNTIF(beosztás!$DY45:$FC45,"S3")*3)+(COUNTIF(beosztás!$DY45:$FC45,"S4")*4)+(COUNTIF(beosztás!$DY45:$FC45,"S5")*5)+(COUNTIF(beosztás!$DY45:$FC45,"S6")*6)+(COUNTIF(beosztás!$DY45:$FC45,"S7")*7)+(COUNTIF(beosztás!$DY45:$FC45,"S8")*8)+(COUNTIF(beosztás!$DY45:$FC45,"S9")*9)+(COUNTIF(beosztás!$DY45:$FC45,"S10")*10)+(COUNTIF(beosztás!$DY45:$FC45,"S11")*11)+(COUNTIF(beosztás!$DY45:$FC45,"S12")*12)</f>
        <v>0</v>
      </c>
      <c r="CT43" s="710">
        <f>COUNTIF(beosztás!$DY45:$FC45,"BN")*12+COUNTIF(beosztás!$DY45:$FC45,"BÉ")*12+COUNTIF(beosztás!$DY45:$FC45,"BDE")*8+COUNTIF(beosztás!$DY45:$FC45,"BDU")*8+COUNTIF(beosztás!$DY45:$FC45,"BÉJ")*8+COUNTIF(beosztás!$DY45:$FC45,"B1")*1+COUNTIF(beosztás!$DY45:$FC45,"B2")*2+COUNTIF(beosztás!$DY45:$FC45,"B3")*3+COUNTIF(beosztás!$DY45:$FC45,"B5")*5+COUNTIF(beosztás!$DY45:$FC45,"B6")*6+COUNTIF(beosztás!$DY45:$FC45,"B7")*7+COUNTIF(beosztás!$DY45:$FC45,"B8")*8+COUNTIF(beosztás!$DY45:$FC45,"B9")*9+COUNTIF(beosztás!$DY45:$FC45,"B10")*10+COUNTIF(beosztás!$DY45:$FC45,"B11")*11+COUNTIF(beosztás!$DY45:$FC45,"B12")*12+COUNTIF(beosztás!$DY45:$FC45,"BP")*0</f>
        <v>0</v>
      </c>
      <c r="CU43" s="24">
        <f t="shared" si="357"/>
        <v>0</v>
      </c>
      <c r="CV43" s="710">
        <f>IF(C43="",0,alapadatok!$AN$6)</f>
        <v>168</v>
      </c>
      <c r="CW43" s="19">
        <v>0</v>
      </c>
      <c r="CX43" s="907">
        <f t="shared" si="295"/>
        <v>0</v>
      </c>
      <c r="CY43" s="40"/>
      <c r="CZ43" s="709">
        <f>COUNTIF(beosztás!$FD45:$GG45,"DE")*8</f>
        <v>0</v>
      </c>
      <c r="DA43" s="710">
        <f>COUNTIF(beosztás!$FD45:$GG45,"DU")*8</f>
        <v>0</v>
      </c>
      <c r="DB43" s="710">
        <f>COUNTIF(beosztás!$FD45:$GG45,"ÉJ")*8</f>
        <v>0</v>
      </c>
      <c r="DC43" s="710">
        <f>COUNTIF(beosztás!$FD45:$GG45,"N")*12</f>
        <v>0</v>
      </c>
      <c r="DD43" s="710">
        <f>COUNTIF(beosztás!$FD45:$GG45,"É")*12</f>
        <v>0</v>
      </c>
      <c r="DE43" s="710">
        <f>SUM(beosztás!$FD45:$GG45)</f>
        <v>0</v>
      </c>
      <c r="DF43" s="897">
        <f>(COUNTIF(beosztás!$FD45:$GG45,"SN")*12)+(COUNTIF(beosztás!$FD45:$GG45,"SDE")*8)+(COUNTIF(beosztás!$FD45:$GG45,"SDU")*8)+(COUNTIF(beosztás!$FD45:$GG45,"SÉ")*12)+(COUNTIF(beosztás!$FD45:$GG45,"SÉJ")*8)+(COUNTIF(beosztás!$FD45:$GG45,"S1")*1)+(COUNTIF(beosztás!$FD45:$GG45,"S2")*2)+(COUNTIF(beosztás!$FD45:$GG45,"S3")*3)+(COUNTIF(beosztás!$FD45:$GG45,"S4")*4)+(COUNTIF(beosztás!$FD45:$GG45,"S5")*5)+(COUNTIF(beosztás!$FD45:$GG45,"S6")*6)+(COUNTIF(beosztás!$FD45:$GG45,"S7")*7)+(COUNTIF(beosztás!$FD45:$GG45,"S8")*8)+(COUNTIF(beosztás!$FD45:$GG45,"S9")*9)+(COUNTIF(beosztás!$FD45:$GG45,"S10")*10)+(COUNTIF(beosztás!$FD45:$GG45,"S11")*11)+(COUNTIF(beosztás!$FD45:$GG45,"S12")*12)</f>
        <v>0</v>
      </c>
      <c r="DG43" s="710">
        <f>COUNTIF(beosztás!$FD45:$GG45,"FÜ")*8</f>
        <v>0</v>
      </c>
      <c r="DH43" s="710">
        <f>COUNTIF(beosztás!$FD45:$GG45,"BN")*12+COUNTIF(beosztás!$FD45:$GG45,"BÉ")*12+COUNTIF(beosztás!$FD45:$GG45,"BDE")*8+COUNTIF(beosztás!$FD45:$GG45,"BDU")*8+COUNTIF(beosztás!$FD45:$GG45,"BÉJ")*8+COUNTIF(beosztás!$FD45:$GG45,"B1")*1+COUNTIF(beosztás!$FD45:$GG45,"B2")*2+COUNTIF(beosztás!$FD45:$GG45,"B3")*3+COUNTIF(beosztás!$FD45:$GG45,"B5")*5+COUNTIF(beosztás!$FD45:$GG45,"B6")*6+COUNTIF(beosztás!$FD45:$GG45,"B7")*7+COUNTIF(beosztás!$FD45:$GG45,"B8")*8+COUNTIF(beosztás!$FD45:$GG45,"B9")*9+COUNTIF(beosztás!$FD45:$GG45,"B10")*10+COUNTIF(beosztás!$FD45:$GG45,"B11")*11+COUNTIF(beosztás!$FD45:$GG45,"B12")*12+COUNTIF(beosztás!$FD45:$GG45,"BP")*0</f>
        <v>0</v>
      </c>
      <c r="DI43" s="24">
        <f t="shared" si="296"/>
        <v>0</v>
      </c>
      <c r="DJ43" s="710">
        <f>IF(C43="",0,alapadatok!$AN$7)</f>
        <v>160</v>
      </c>
      <c r="DK43" s="19">
        <f t="shared" si="359"/>
        <v>-160</v>
      </c>
      <c r="DL43" s="741">
        <f t="shared" si="297"/>
        <v>0</v>
      </c>
      <c r="DM43" s="40"/>
      <c r="DN43" s="25">
        <f t="shared" si="360"/>
        <v>0</v>
      </c>
      <c r="DO43" s="24">
        <f t="shared" si="361"/>
        <v>0</v>
      </c>
      <c r="DP43" s="24">
        <f t="shared" si="362"/>
        <v>0</v>
      </c>
      <c r="DQ43" s="24">
        <f t="shared" si="363"/>
        <v>0</v>
      </c>
      <c r="DR43" s="24">
        <f t="shared" si="364"/>
        <v>0</v>
      </c>
      <c r="DS43" s="24">
        <f t="shared" si="365"/>
        <v>0</v>
      </c>
      <c r="DT43" s="24">
        <f t="shared" si="366"/>
        <v>0</v>
      </c>
      <c r="DU43" s="24">
        <f t="shared" si="367"/>
        <v>16</v>
      </c>
      <c r="DV43" s="24">
        <f t="shared" si="368"/>
        <v>0</v>
      </c>
      <c r="DW43" s="24">
        <f t="shared" si="369"/>
        <v>0</v>
      </c>
      <c r="DX43" s="24">
        <f t="shared" si="370"/>
        <v>328</v>
      </c>
      <c r="DY43" s="19">
        <f t="shared" si="371"/>
        <v>-328</v>
      </c>
      <c r="DZ43" s="907">
        <f t="shared" si="304"/>
        <v>0</v>
      </c>
      <c r="EA43" s="41"/>
      <c r="EB43" s="709">
        <f>COUNTIF(beosztás!$GH45:$HL45,"DE")*8</f>
        <v>0</v>
      </c>
      <c r="EC43" s="710">
        <f>COUNTIF(beosztás!$GH45:$HL45,"DU")*8</f>
        <v>0</v>
      </c>
      <c r="ED43" s="710">
        <f>COUNTIF(beosztás!$GH45:$HL45,"ÉJ")*8</f>
        <v>0</v>
      </c>
      <c r="EE43" s="710">
        <f>COUNTIF(beosztás!$GH45:$HL45,"N")*12</f>
        <v>0</v>
      </c>
      <c r="EF43" s="710">
        <f>COUNTIF(beosztás!$GH45:$HL45,"é")*12</f>
        <v>0</v>
      </c>
      <c r="EG43" s="710">
        <f>SUM(beosztás!$GH45:$HL45)</f>
        <v>0</v>
      </c>
      <c r="EH43" s="710">
        <f>COUNTIF(beosztás!$GH45:$HL45,"FÜ")*8</f>
        <v>0</v>
      </c>
      <c r="EI43" s="897">
        <f>(COUNTIF(beosztás!$GH45:$HL45,"SN")*12)+(COUNTIF(beosztás!$GH45:$HL45,"SDE")*8)+(COUNTIF(beosztás!$GH45:$HL45,"SDU")*8)+(COUNTIF(beosztás!$GH45:$HL45,"SÉ")*12)+(COUNTIF(beosztás!$GH45:$HL45,"SÉJ")*8)+(COUNTIF(beosztás!$GH45:$HL45,"S1")*1)+(COUNTIF(beosztás!$GH45:$HL45,"S2")*2)+(COUNTIF(beosztás!$GH45:$HL45,"S3")*3)+(COUNTIF(beosztás!$GH45:$HL45,"S4")*4)+(COUNTIF(beosztás!$GH45:$HL45,"S5")*5)+(COUNTIF(beosztás!$GH45:$HL45,"S6")*6)+(COUNTIF(beosztás!$GH45:$HL45,"S7")*7)+(COUNTIF(beosztás!$GH45:$HL45,"S8")*8)+(COUNTIF(beosztás!$GH45:$HL45,"S9")*9)+(COUNTIF(beosztás!$GH45:$HL45,"S10")*10)+(COUNTIF(beosztás!$GH45:$HL45,"S11")*11)+(COUNTIF(beosztás!$GH45:$HL45,"S12")*12)</f>
        <v>0</v>
      </c>
      <c r="EJ43" s="710">
        <f>COUNTIF(beosztás!$GH45:$HL45,"BN")*12+COUNTIF(beosztás!$GH45:$HL45,"BÉ")*12+COUNTIF(beosztás!$GH45:$HL45,"BDE")*8+COUNTIF(beosztás!$GH45:$HL45,"BDU")*8+COUNTIF(beosztás!$GH45:$HL45,"BÉJ")*8+COUNTIF(beosztás!$GH45:$HL45,"B1")*1+COUNTIF(beosztás!$GH45:$HL45,"B2")*2+COUNTIF(beosztás!$GH45:$HL45,"B3")*3+COUNTIF(beosztás!$GH45:$HL45,"B5")*5+COUNTIF(beosztás!$GH45:$HL45,"B6")*6+COUNTIF(beosztás!$GH45:$HL45,"B7")*7+COUNTIF(beosztás!$GH45:$HL45,"B8")*8+COUNTIF(beosztás!$GH45:$HL45,"B9")*9+COUNTIF(beosztás!$GH45:$HL45,"B10")*10+COUNTIF(beosztás!$GH45:$HL45,"B11")*11+COUNTIF(beosztás!$GH45:$HL45,"B12")*12+COUNTIF(beosztás!$GH45:$HL45,"BP")*0</f>
        <v>0</v>
      </c>
      <c r="EK43" s="24">
        <f t="shared" si="372"/>
        <v>0</v>
      </c>
      <c r="EL43" s="710">
        <f>IF(C43="",0,alapadatok!$AN$8)</f>
        <v>184</v>
      </c>
      <c r="EM43" s="19">
        <f t="shared" si="373"/>
        <v>-184</v>
      </c>
      <c r="EN43" s="907">
        <f t="shared" si="305"/>
        <v>0</v>
      </c>
      <c r="EO43" s="40"/>
      <c r="EP43" s="709">
        <f>COUNTIF(beosztás!$HM45:$IQ45,"DE")*8</f>
        <v>0</v>
      </c>
      <c r="EQ43" s="710">
        <f>COUNTIF(beosztás!$HM45:$IQ45,"DU")*8</f>
        <v>0</v>
      </c>
      <c r="ER43" s="710">
        <f>COUNTIF(beosztás!$HM45:$IQ45,"ÉJ")*8</f>
        <v>0</v>
      </c>
      <c r="ES43" s="710">
        <f>COUNTIF(beosztás!$HM45:$IQ45,"N")*12</f>
        <v>0</v>
      </c>
      <c r="ET43" s="710">
        <f>COUNTIF(beosztás!$HM45:$IQ45,"É")*12</f>
        <v>0</v>
      </c>
      <c r="EU43" s="710">
        <f>SUM(beosztás!$HM45:$IQ45)</f>
        <v>0</v>
      </c>
      <c r="EV43" s="897">
        <f>(COUNTIF(beosztás!$HM45:$IQ45,"SN")*12)+(COUNTIF(beosztás!$HM45:$IQ45,"SDE")*8)+(COUNTIF(beosztás!$HM45:$IQ45,"SDU")*8)+(COUNTIF(beosztás!$HM45:$IQ45,"SÉ")*12)+(COUNTIF(beosztás!$HM45:$IQ45,"SÉJ")*8)+(COUNTIF(beosztás!$HM45:$IQ45,"S1")*1)+(COUNTIF(beosztás!$HM45:$IQ45,"S2")*2)+(COUNTIF(beosztás!$HM45:$IQ45,"S3")*3)+(COUNTIF(beosztás!$HM45:$IQ45,"S4")*4)+(COUNTIF(beosztás!$HM45:$IQ45,"S5")*5)+(COUNTIF(beosztás!$HM45:$IQ45,"S6")*6)+(COUNTIF(beosztás!$HM45:$IQ45,"S7")*7)+(COUNTIF(beosztás!$HM45:$IQ45,"S8")*8)+(COUNTIF(beosztás!$HM45:$IQ45,"S9")*9)+(COUNTIF(beosztás!$HM45:$IQ45,"S10")*10)+(COUNTIF(beosztás!$HM45:$IQ45,"S11")*11)+(COUNTIF(beosztás!$HM45:$IQ45,"S12")*12)</f>
        <v>0</v>
      </c>
      <c r="EW43" s="710">
        <f>COUNTIF(beosztás!$HM45:$IQ45,"FÜ")*8</f>
        <v>8</v>
      </c>
      <c r="EX43" s="710">
        <f>COUNTIF(beosztás!$HM45:$IQ45,"BN")*12+COUNTIF(beosztás!$HM45:$IQ45,"BÉ")*12+COUNTIF(beosztás!$HM45:$IQ45,"BDE")*8+COUNTIF(beosztás!$HM45:$IQ45,"BDU")*8+COUNTIF(beosztás!$HM45:$IQ45,"BÉJ")*8+COUNTIF(beosztás!$HM45:$IQ45,"B1")*1+COUNTIF(beosztás!$HM45:$IQ45,"B2")*2+COUNTIF(beosztás!$HM45:$IQ45,"B3")*3+COUNTIF(beosztás!$HM45:$IQ45,"B5")*5+COUNTIF(beosztás!$HM45:$IQ45,"B6")*6+COUNTIF(beosztás!$HM45:$IQ45,"B7")*7+COUNTIF(beosztás!$HM45:$IQ45,"B8")*8+COUNTIF(beosztás!$HM45:$IQ45,"B9")*9+COUNTIF(beosztás!$HM45:$IQ45,"B10")*10+COUNTIF(beosztás!$HM45:$IQ45,"B11")*11+COUNTIF(beosztás!$HM45:$IQ45,"B12")*12+COUNTIF(beosztás!$HM45:$IQ45,"BP")*0</f>
        <v>0</v>
      </c>
      <c r="EY43" s="24">
        <f t="shared" si="306"/>
        <v>0</v>
      </c>
      <c r="EZ43" s="710">
        <f>IF(C43="",0,alapadatok!$AN$9)</f>
        <v>168</v>
      </c>
      <c r="FA43" s="19">
        <f t="shared" si="374"/>
        <v>-168</v>
      </c>
      <c r="FB43" s="907">
        <f t="shared" si="307"/>
        <v>0</v>
      </c>
      <c r="FC43" s="40"/>
      <c r="FD43" s="25">
        <f t="shared" si="375"/>
        <v>0</v>
      </c>
      <c r="FE43" s="24">
        <f t="shared" si="376"/>
        <v>0</v>
      </c>
      <c r="FF43" s="24">
        <f t="shared" si="377"/>
        <v>0</v>
      </c>
      <c r="FG43" s="24">
        <f t="shared" si="378"/>
        <v>0</v>
      </c>
      <c r="FH43" s="24">
        <f t="shared" si="379"/>
        <v>0</v>
      </c>
      <c r="FI43" s="24">
        <f t="shared" si="380"/>
        <v>0</v>
      </c>
      <c r="FJ43" s="24">
        <f t="shared" si="381"/>
        <v>0</v>
      </c>
      <c r="FK43" s="24">
        <f t="shared" si="382"/>
        <v>8</v>
      </c>
      <c r="FL43" s="24">
        <f t="shared" si="383"/>
        <v>0</v>
      </c>
      <c r="FM43" s="24">
        <f t="shared" si="384"/>
        <v>0</v>
      </c>
      <c r="FN43" s="24">
        <f t="shared" si="385"/>
        <v>352</v>
      </c>
      <c r="FO43" s="19">
        <f t="shared" si="386"/>
        <v>-352</v>
      </c>
      <c r="FP43" s="907">
        <f t="shared" si="314"/>
        <v>0</v>
      </c>
      <c r="FQ43" s="41"/>
      <c r="FR43" s="709">
        <f>COUNTIF(beosztás!$IR45:$JU45,"DE")*8</f>
        <v>0</v>
      </c>
      <c r="FS43" s="710">
        <f>COUNTIF(beosztás!$IR45:$JU45,"DU")*8</f>
        <v>0</v>
      </c>
      <c r="FT43" s="710">
        <f>COUNTIF(beosztás!$IR45:$JU45,"ÉJ")*8</f>
        <v>0</v>
      </c>
      <c r="FU43" s="710">
        <f>COUNTIF(beosztás!$IR45:$JU45,"N")*12</f>
        <v>0</v>
      </c>
      <c r="FV43" s="710">
        <f>COUNTIF(beosztás!$IR45:$JU45,"é")*12</f>
        <v>0</v>
      </c>
      <c r="FW43" s="710">
        <f>SUM(beosztás!$IR45:$JU45)</f>
        <v>0</v>
      </c>
      <c r="FX43" s="710">
        <f>COUNTIF(beosztás!$IR45:$JU45,"FÜ")*8</f>
        <v>0</v>
      </c>
      <c r="FY43" s="897">
        <f>(COUNTIF(beosztás!$IR45:$JU45,"SN")*12)+(COUNTIF(beosztás!$IR45:$JU45,"SDE")*8)+(COUNTIF(beosztás!$IR45:$JU45,"SDU")*8)+(COUNTIF(beosztás!$IR45:$JU45,"SÉ")*12)+(COUNTIF(beosztás!$IR45:$JU45,"SÉJ")*8)+(COUNTIF(beosztás!$IR45:$JU45,"S1")*1)+(COUNTIF(beosztás!$IR45:$JU45,"S2")*2)+(COUNTIF(beosztás!$IR45:$JU45,"S3")*3)+(COUNTIF(beosztás!$IR45:$JU45,"S4")*4)+(COUNTIF(beosztás!$IR45:$JU45,"S5")*5)+(COUNTIF(beosztás!$IR45:$JU45,"S6")*6)+(COUNTIF(beosztás!$IR45:$JU45,"S7")*7)+(COUNTIF(beosztás!$IR45:$JU45,"S8")*8)+(COUNTIF(beosztás!$IR45:$JU45,"S9")*9)+(COUNTIF(beosztás!$IR45:$JU45,"S10")*10)+(COUNTIF(beosztás!$IR45:$JU45,"S11")*11)+(COUNTIF(beosztás!$IR45:$JU45,"S12")*12)</f>
        <v>0</v>
      </c>
      <c r="FZ43" s="710">
        <f>COUNTIF(beosztás!$IR45:$JU45,"BN")*12+COUNTIF(beosztás!$IR45:$JU45,"BÉ")*12+COUNTIF(beosztás!$IR45:$JU45,"BDE")*8+COUNTIF(beosztás!$IR45:$JU45,"BDU")*8+COUNTIF(beosztás!$IR45:$JU45,"BÉJ")*8+COUNTIF(beosztás!$IR45:$JU45,"B1")*1+COUNTIF(beosztás!$IR45:$JU45,"B2")*2+COUNTIF(beosztás!$IR45:$JU45,"B3")*3+COUNTIF(beosztás!$IR45:$JU45,"B5")*5+COUNTIF(beosztás!$IR45:$JU45,"B6")*6+COUNTIF(beosztás!$IR45:$JU45,"B7")*7+COUNTIF(beosztás!$IR45:$JU45,"B8")*8+COUNTIF(beosztás!$IR45:$JU45,"B9")*9+COUNTIF(beosztás!$IR45:$JU45,"B10")*10+COUNTIF(beosztás!$IR45:$JU45,"B11")*11+COUNTIF(beosztás!$IR45:$JU45,"B12")*12+COUNTIF(beosztás!$IR45:$JU45,"BP")*0</f>
        <v>0</v>
      </c>
      <c r="GA43" s="24">
        <f t="shared" si="387"/>
        <v>0</v>
      </c>
      <c r="GB43" s="710">
        <f>IF(C43="",0,alapadatok!$AN$10)</f>
        <v>168</v>
      </c>
      <c r="GC43" s="19">
        <f t="shared" si="388"/>
        <v>-168</v>
      </c>
      <c r="GD43" s="907">
        <f t="shared" si="315"/>
        <v>0</v>
      </c>
      <c r="GE43" s="42"/>
      <c r="GF43" s="709">
        <f>COUNTIF(beosztás!$JV45:$KZ45,"DE")*8</f>
        <v>0</v>
      </c>
      <c r="GG43" s="710">
        <f>COUNTIF(beosztás!$JV45:$KZ45,"DU")*8</f>
        <v>0</v>
      </c>
      <c r="GH43" s="710">
        <f>COUNTIF(beosztás!$JV45:$KZ45,"ÉJ")*8</f>
        <v>0</v>
      </c>
      <c r="GI43" s="710">
        <f>COUNTIF(beosztás!$JV45:$KZ45,"N")*12</f>
        <v>0</v>
      </c>
      <c r="GJ43" s="710">
        <f>COUNTIF(beosztás!$JV45:$KZ45,"É")*12</f>
        <v>0</v>
      </c>
      <c r="GK43" s="710">
        <f>SUM(beosztás!$JV45:$KZ45)</f>
        <v>0</v>
      </c>
      <c r="GL43" s="897">
        <f>(COUNTIF(beosztás!$JV45:$KZ45,"SN")*12)+(COUNTIF(beosztás!$JV45:$KZ45,"SDE")*8)+(COUNTIF(beosztás!$JV45:$KZ45,"SDU")*8)+(COUNTIF(beosztás!$JV45:$KZ45,"SÉ")*12)+(COUNTIF(beosztás!$JV45:$KZ45,"SÉJ")*8)+(COUNTIF(beosztás!$JV45:$KZ45,"S1")*1)+(COUNTIF(beosztás!$JV45:$KZ45,"S2")*2)+(COUNTIF(beosztás!$JV45:$KZ45,"S3")*3)+(COUNTIF(beosztás!$JV45:$KZ45,"S4")*4)+(COUNTIF(beosztás!$JV45:$KZ45,"S5")*5)+(COUNTIF(beosztás!$JV45:$KZ45,"S6")*6)+(COUNTIF(beosztás!$JV45:$KZ45,"S7")*7)+(COUNTIF(beosztás!$JV45:$KZ45,"S8")*8)+(COUNTIF(beosztás!$JV45:$KZ45,"S9")*9)+(COUNTIF(beosztás!$JV45:$KZ45,"S10")*10)+(COUNTIF(beosztás!$JV45:$KZ45,"S11")*11)+(COUNTIF(beosztás!$JV45:$KZ45,"S12")*12)</f>
        <v>0</v>
      </c>
      <c r="GM43" s="710">
        <f>COUNTIF(beosztás!$JV45:$KZ45,"FÜ")*8</f>
        <v>8</v>
      </c>
      <c r="GN43" s="710">
        <f>COUNTIF(beosztás!$JV45:$KZ45,"BN")*12+COUNTIF(beosztás!$JV45:$KZ45,"BÉ")*12+COUNTIF(beosztás!$JV45:$KZ45,"BDE")*8+COUNTIF(beosztás!$JV45:$KZ45,"BDU")*8+COUNTIF(beosztás!$JV45:$KZ45,"BÉJ")*8+COUNTIF(beosztás!$JV45:$KZ45,"B1")*1+COUNTIF(beosztás!$JV45:$KZ45,"B2")*2+COUNTIF(beosztás!$JV45:$KZ45,"B3")*3+COUNTIF(beosztás!$JV45:$KZ45,"B5")*5+COUNTIF(beosztás!$JV45:$KZ45,"B6")*6+COUNTIF(beosztás!$JV45:$KZ45,"B7")*7+COUNTIF(beosztás!$JV45:$KZ45,"B8")*8+COUNTIF(beosztás!$JV45:$KZ45,"B9")*9+COUNTIF(beosztás!$JV45:$KZ45,"B10")*10+COUNTIF(beosztás!$JV45:$KZ45,"B11")*11+COUNTIF(beosztás!$JV45:$KZ45,"B12")*12+COUNTIF(beosztás!$JV45:$KZ45,"BP")*0</f>
        <v>0</v>
      </c>
      <c r="GO43" s="24">
        <f t="shared" si="316"/>
        <v>0</v>
      </c>
      <c r="GP43" s="710">
        <f>IF(C43="",0,alapadatok!$AN$11)</f>
        <v>176</v>
      </c>
      <c r="GQ43" s="19">
        <f t="shared" si="389"/>
        <v>-176</v>
      </c>
      <c r="GR43" s="907">
        <f t="shared" si="317"/>
        <v>0</v>
      </c>
      <c r="GS43" s="42"/>
      <c r="GT43" s="25">
        <f t="shared" si="390"/>
        <v>0</v>
      </c>
      <c r="GU43" s="24">
        <f t="shared" si="391"/>
        <v>0</v>
      </c>
      <c r="GV43" s="24">
        <f t="shared" si="392"/>
        <v>0</v>
      </c>
      <c r="GW43" s="24">
        <f t="shared" si="393"/>
        <v>0</v>
      </c>
      <c r="GX43" s="24">
        <f t="shared" si="394"/>
        <v>0</v>
      </c>
      <c r="GY43" s="24">
        <f t="shared" si="395"/>
        <v>0</v>
      </c>
      <c r="GZ43" s="24">
        <f t="shared" si="396"/>
        <v>0</v>
      </c>
      <c r="HA43" s="24">
        <f t="shared" si="397"/>
        <v>8</v>
      </c>
      <c r="HB43" s="24">
        <f t="shared" si="398"/>
        <v>0</v>
      </c>
      <c r="HC43" s="24">
        <f t="shared" si="399"/>
        <v>0</v>
      </c>
      <c r="HD43" s="24">
        <f t="shared" si="400"/>
        <v>344</v>
      </c>
      <c r="HE43" s="19">
        <f t="shared" si="401"/>
        <v>-344</v>
      </c>
      <c r="HF43" s="907">
        <f t="shared" si="324"/>
        <v>0</v>
      </c>
      <c r="HG43" s="41"/>
      <c r="HH43" s="709">
        <f>COUNTIF(beosztás!$LA45:$MD45,"DE")*8</f>
        <v>0</v>
      </c>
      <c r="HI43" s="710">
        <f>COUNTIF(beosztás!$LA45:$MD45,"DU")*8</f>
        <v>0</v>
      </c>
      <c r="HJ43" s="710">
        <f>COUNTIF(beosztás!$LA45:$MD45,"ÉJ")*8</f>
        <v>0</v>
      </c>
      <c r="HK43" s="710">
        <f>COUNTIF(beosztás!$LA45:$MD45,"N")*12</f>
        <v>0</v>
      </c>
      <c r="HL43" s="710">
        <f>COUNTIF(beosztás!$LA45:$MD45,"é")*12</f>
        <v>0</v>
      </c>
      <c r="HM43" s="710">
        <f>SUM(beosztás!$LA45:$MD45)</f>
        <v>0</v>
      </c>
      <c r="HN43" s="710">
        <f>COUNTIF(beosztás!$LA45:$MD45,"FÜ")*8</f>
        <v>8</v>
      </c>
      <c r="HO43" s="897">
        <f>(COUNTIF(beosztás!$LA45:$MD45,"SN")*12)+(COUNTIF(beosztás!$LA45:$MD45,"SDE")*8)+(COUNTIF(beosztás!$LA45:$MD45,"SDU")*8)+(COUNTIF(beosztás!$LA45:$MD45,"SÉ")*12)+(COUNTIF(beosztás!$LA45:$MD45,"SÉJ")*8)+(COUNTIF(beosztás!$LA45:$MD45,"S1")*1)+(COUNTIF(beosztás!$LA45:$MD45,"S2")*2)+(COUNTIF(beosztás!$LA45:$MD45,"S3")*3)+(COUNTIF(beosztás!$LA45:$MD45,"S4")*4)+(COUNTIF(beosztás!$LA45:$MD45,"S5")*5)+(COUNTIF(beosztás!$LA45:$MD45,"S6")*6)+(COUNTIF(beosztás!$LA45:$MD45,"S7")*7)+(COUNTIF(beosztás!$LA45:$MD45,"S8")*8)+(COUNTIF(beosztás!$LA45:$MD45,"S9")*9)+(COUNTIF(beosztás!$LA45:$MD45,"S10")*10)+(COUNTIF(beosztás!$LA45:$MD45,"S11")*11)+(COUNTIF(beosztás!$LA45:$MD45,"S12")*12)</f>
        <v>0</v>
      </c>
      <c r="HP43" s="710">
        <f>COUNTIF(beosztás!$LA45:$MD45,"BN")*12+COUNTIF(beosztás!$LA45:$MD45,"BÉ")*12+COUNTIF(beosztás!$LA45:$MD45,"BDE")*8+COUNTIF(beosztás!$LA45:$MD45,"BDU")*8+COUNTIF(beosztás!$LA45:$MD45,"BÉJ")*8+COUNTIF(beosztás!$LA45:$MD45,"B1")*1+COUNTIF(beosztás!$LA45:$MD45,"B2")*2+COUNTIF(beosztás!$LA45:$MD45,"B3")*3+COUNTIF(beosztás!$KZ45:$MC45,"B5")*5+COUNTIF(beosztás!$KZ45:$MC45,"B6")*6+COUNTIF(beosztás!$KZ45:$MC45,"B7")*7+COUNTIF(beosztás!$KZ45:$MC45,"B8")*8+COUNTIF(beosztás!$LA45:$MD45,"B9")*9+COUNTIF(beosztás!$LA45:$MD45,"B10")*10+COUNTIF(beosztás!$LA45:$MD45,"B11")*11+COUNTIF(beosztás!$LA45:$MD45,"B12")*12+COUNTIF(beosztás!$LA45:$MD45,"BP")*0</f>
        <v>0</v>
      </c>
      <c r="HQ43" s="24">
        <f t="shared" si="402"/>
        <v>0</v>
      </c>
      <c r="HR43" s="710">
        <f>IF(C43="",0,alapadatok!$AN$12)</f>
        <v>160</v>
      </c>
      <c r="HS43" s="19">
        <f t="shared" si="403"/>
        <v>-160</v>
      </c>
      <c r="HT43" s="907">
        <f t="shared" si="325"/>
        <v>0</v>
      </c>
      <c r="HU43" s="42"/>
      <c r="HV43" s="709">
        <f>COUNTIF(beosztás!$ME45:$NI45,"DE")*8</f>
        <v>0</v>
      </c>
      <c r="HW43" s="710">
        <f>COUNTIF(beosztás!$ME45:$NI45,"DU")*8</f>
        <v>0</v>
      </c>
      <c r="HX43" s="710">
        <f>COUNTIF(beosztás!$ME45:$NI45,"ÉJ")*8</f>
        <v>0</v>
      </c>
      <c r="HY43" s="710">
        <f>COUNTIF(beosztás!$ME45:$NI45,"N")*12</f>
        <v>0</v>
      </c>
      <c r="HZ43" s="710">
        <f>COUNTIF(beosztás!$ME45:$NI45,"É")*12</f>
        <v>0</v>
      </c>
      <c r="IA43" s="710">
        <f>SUM(beosztás!$ME45:$NI45)</f>
        <v>0</v>
      </c>
      <c r="IB43" s="710">
        <f>(COUNTIF(beosztás!$ME45:$NI45,"SN")*12)+(COUNTIF(beosztás!$ME45:$NI45,"SDE")*8)+(COUNTIF(beosztás!$ME45:$NI45,"SDU")*8)+(COUNTIF(beosztás!$ME45:$NI45,"SÉ")*12)+(COUNTIF(beosztás!$ME45:$NI45,"SÉJ")*8)+(COUNTIF(beosztás!$ME45:$NI45,"S1")*1)+(COUNTIF(beosztás!$ME45:$NI45,"S2")*2)+(COUNTIF(beosztás!$ME45:$NI45,"S3")*3)+(COUNTIF(beosztás!$ME45:$NI45,"S4")*4)+(COUNTIF(beosztás!$ME45:$NI45,"S5")*5)+(COUNTIF(beosztás!$ME45:$NI45,"S6")*6)+(COUNTIF(beosztás!$ME45:$NI45,"S7")*7)+(COUNTIF(beosztás!$ME45:$NI45,"S8")*8)+(COUNTIF(beosztás!$ME45:$NI45,"S9")*9)+(COUNTIF(beosztás!$ME45:$NI45,"S10")*10)+(COUNTIF(beosztás!$ME45:$NI45,"S11")*11)+(COUNTIF(beosztás!$ME45:$NI45,"S12")*12)</f>
        <v>0</v>
      </c>
      <c r="IC43" s="710">
        <f>COUNTIF(beosztás!$ME45:$NI45,"FÜ")*8</f>
        <v>16</v>
      </c>
      <c r="ID43" s="710">
        <f>COUNTIF(beosztás!$ME45:$NI45,"BN")*12+COUNTIF(beosztás!$ME45:$NI45,"BÉ")*12+COUNTIF(beosztás!$ME45:$NI45,"BDE")*8+COUNTIF(beosztás!$ME45:$NI45,"BDU")*8+COUNTIF(beosztás!$ME45:$NI45,"BÉJ")*8+COUNTIF(beosztás!$ME45:$NI45,"B1")*1+COUNTIF(beosztás!$ME45:$NI45,"B2")*2+COUNTIF(beosztás!$ME45:$NI45,"B3")*3+COUNTIF(beosztás!$ME45:$NI45,"B5")*5+COUNTIF(beosztás!$ME45:$NI45,"B6")*6+COUNTIF(beosztás!$ME45:$NI45,"B7")*7+COUNTIF(beosztás!$ME45:$NI45,"B8")*8+COUNTIF(beosztás!$ME45:$NI45,"B9")*9+COUNTIF(beosztás!$ME45:$NI45,"B10")*10+COUNTIF(beosztás!$ME45:$NI45,"B11")*11+COUNTIF(beosztás!$ME45:$NI45,"B12")*12+COUNTIF(beosztás!$ME45:$NI45,"BP")*0</f>
        <v>0</v>
      </c>
      <c r="IE43" s="24">
        <f t="shared" si="326"/>
        <v>0</v>
      </c>
      <c r="IF43" s="710">
        <f>IF(C43="",0,alapadatok!$AN$13)</f>
        <v>160</v>
      </c>
      <c r="IG43" s="19">
        <f t="shared" si="404"/>
        <v>-160</v>
      </c>
      <c r="IH43" s="741">
        <f t="shared" si="327"/>
        <v>0</v>
      </c>
      <c r="II43" s="42"/>
      <c r="IJ43" s="25">
        <f t="shared" si="405"/>
        <v>0</v>
      </c>
      <c r="IK43" s="24">
        <f t="shared" si="406"/>
        <v>0</v>
      </c>
      <c r="IL43" s="24">
        <f t="shared" si="407"/>
        <v>0</v>
      </c>
      <c r="IM43" s="24">
        <f t="shared" si="408"/>
        <v>0</v>
      </c>
      <c r="IN43" s="24">
        <f t="shared" si="409"/>
        <v>0</v>
      </c>
      <c r="IO43" s="24">
        <f t="shared" si="410"/>
        <v>0</v>
      </c>
      <c r="IP43" s="24">
        <f t="shared" si="411"/>
        <v>0</v>
      </c>
      <c r="IQ43" s="24">
        <f t="shared" si="412"/>
        <v>24</v>
      </c>
      <c r="IR43" s="24">
        <f t="shared" si="413"/>
        <v>0</v>
      </c>
      <c r="IS43" s="24">
        <f t="shared" si="414"/>
        <v>0</v>
      </c>
      <c r="IT43" s="24">
        <f t="shared" si="415"/>
        <v>320</v>
      </c>
      <c r="IU43" s="19">
        <f t="shared" si="416"/>
        <v>-320</v>
      </c>
      <c r="IV43" s="907">
        <f t="shared" si="334"/>
        <v>0</v>
      </c>
      <c r="IW43" s="43"/>
      <c r="JF43" s="21"/>
      <c r="JG43" s="21"/>
    </row>
    <row r="44" spans="1:267" ht="15.75" hidden="1" thickBot="1" x14ac:dyDescent="0.3">
      <c r="A44" s="13">
        <f>IF(beosztás!A46=0,"",beosztás!A46)</f>
        <v>28</v>
      </c>
      <c r="B44" s="10" t="str">
        <f>IF(beosztás!B46=0,"",beosztás!B46)</f>
        <v/>
      </c>
      <c r="C44" s="11" t="str">
        <f>IF(beosztás!C46=0,"",beosztás!C46)</f>
        <v/>
      </c>
      <c r="D44" s="12" t="str">
        <f>IF(beosztás!D46=0,"",beosztás!D46)</f>
        <v/>
      </c>
      <c r="E44" s="18"/>
      <c r="F44" s="709">
        <f>COUNTIF(beosztás!$I46:$AM46,"DE")*8</f>
        <v>0</v>
      </c>
      <c r="G44" s="710">
        <f>COUNTIF(beosztás!$I46:$AM46,"DU")*8</f>
        <v>0</v>
      </c>
      <c r="H44" s="710">
        <f>COUNTIF(beosztás!$I46:$AM46,"ÉJ")*8</f>
        <v>0</v>
      </c>
      <c r="I44" s="710">
        <f>COUNTIF(beosztás!$I46:$AM46,"N")*12</f>
        <v>0</v>
      </c>
      <c r="J44" s="710">
        <f>COUNTIF(beosztás!$I46:$AM46,"é")*12</f>
        <v>0</v>
      </c>
      <c r="K44" s="710">
        <f>SUM(beosztás!$I46:$AM46)</f>
        <v>0</v>
      </c>
      <c r="L44" s="710">
        <f>COUNTIF(beosztás!$I46:$AM46,"FÜ")*8</f>
        <v>0</v>
      </c>
      <c r="M44" s="710">
        <f>(COUNTIF(beosztás!$I46:$AM46,"SN")*12)+(COUNTIF(beosztás!$I46:$AM46,"SDE")*8)+(COUNTIF(beosztás!$I46:$AM46,"SDU")*8)+(COUNTIF(beosztás!$I46:$AM46,"S1")*1)+(COUNTIF(beosztás!$I46:$AM46,"S2")*2)+(COUNTIF(beosztás!$I46:$AM46,"S3")*3)+(COUNTIF(beosztás!$I46:$AM46,"S4")*4)+(COUNTIF(beosztás!$I46:$AM46,"S5")*5)+(COUNTIF(beosztás!$I46:$AM46,"S6")*6)+(COUNTIF(beosztás!$I46:$AM46,"S7")*7)+(COUNTIF(beosztás!$I46:$AM46,"S8")*8)+(COUNTIF(beosztás!$I46:$AM46,"S9")*9)+(COUNTIF(beosztás!$I46:$AM46,"S10")*10)+(COUNTIF(beosztás!$I46:$AM46,"S11")*11)+(COUNTIF(beosztás!$I46:$AM46,"S12")*12)+(COUNTIF(beosztás!$I46:$AM46,"SÉ")*12)+(COUNTIF(beosztás!$I46:$AM46,"SÉJ")*8)</f>
        <v>0</v>
      </c>
      <c r="N44" s="710">
        <f>COUNTIF(beosztás!$I46:$AM46,"BN")*12+COUNTIF(beosztás!$I46:$AM46,"BÉ")*12+COUNTIF(beosztás!$I46:$AM46,"BDE")*8+COUNTIF(beosztás!$I46:$AM46,"BDU")*8+COUNTIF(beosztás!$I46:$AM46,"BÉJ")*8+COUNTIF(beosztás!$I46:$AM46,"B1")*1+COUNTIF(beosztás!$I46:$AM46,"B2")*2+COUNTIF(beosztás!$I46:$AM46,"B3")*3+COUNTIF(beosztás!$I46:$AM46,"B5")*5+COUNTIF(beosztás!$I46:$AM46,"B6")*6+COUNTIF(beosztás!$I46:$AM46,"B7")*7+COUNTIF(beosztás!$I46:$AM46,"B8")*8+COUNTIF(beosztás!$I46:$AM46,"B9")*9+COUNTIF(beosztás!$I46:$AM46,"B10")*10+COUNTIF(beosztás!$I46:$AM46,"B11")*11+COUNTIF(beosztás!$I46:$AM46,"B12")*12+COUNTIF(beosztás!$I46:$AM46,"BP")*0</f>
        <v>0</v>
      </c>
      <c r="O44" s="24">
        <f t="shared" si="273"/>
        <v>0</v>
      </c>
      <c r="P44" s="710">
        <f>IF(C44="",0,alapadatok!$AN$2)</f>
        <v>0</v>
      </c>
      <c r="Q44" s="19">
        <f t="shared" si="335"/>
        <v>0</v>
      </c>
      <c r="R44" s="741">
        <f t="shared" si="274"/>
        <v>0</v>
      </c>
      <c r="S44" s="40"/>
      <c r="T44" s="709">
        <f>COUNTIF(beosztás!$AN46:$BO46,"DE")*8</f>
        <v>0</v>
      </c>
      <c r="U44" s="710">
        <f>COUNTIF(beosztás!$AN46:$BO46,"DU")*8</f>
        <v>0</v>
      </c>
      <c r="V44" s="710">
        <f>COUNTIF(beosztás!$AN46:$BO46,"ÉJ")*8</f>
        <v>0</v>
      </c>
      <c r="W44" s="710">
        <f>COUNTIF(beosztás!$AN46:$BO46,"N")*12</f>
        <v>0</v>
      </c>
      <c r="X44" s="710">
        <f>COUNTIF(beosztás!$AN46:$BO46,"É")*12</f>
        <v>0</v>
      </c>
      <c r="Y44" s="710">
        <f>SUM(beosztás!$AN46:$BO46)</f>
        <v>0</v>
      </c>
      <c r="Z44" s="710">
        <f>(COUNTIF(beosztás!$AN46:$BO46,"SN")*12)+(COUNTIF(beosztás!$AN46:$BO46,"SDE")*8)+(COUNTIF(beosztás!$AN46:$BO46,"SDU")*8)+(COUNTIF(beosztás!$AN46:$BO46,"SÉ")*12)+(COUNTIF(beosztás!$AN46:$BO46,"SÉJ")*8)+(COUNTIF(beosztás!$AN46:$BO46,"S1")*1)+(COUNTIF(beosztás!$AN46:$BO46,"S2")*2)+(COUNTIF(beosztás!$AN46:$BO46,"S3")*3)+(COUNTIF(beosztás!$AN46:$BO46,"S4")*4)+(COUNTIF(beosztás!$AN46:$BO46,"S5")*5)+(COUNTIF(beosztás!$AN46:$BO46,"S6")*6)+(COUNTIF(beosztás!$AN46:$BO46,"S7")*7)+(COUNTIF(beosztás!$AN46:$BO46,"S8")*8)+(COUNTIF(beosztás!$AN46:$BO46,"S9")*9)+(COUNTIF(beosztás!$AN46:$BO46,"S10")*10)+(COUNTIF(beosztás!$AN46:$BO46,"S11")*11)+(COUNTIF(beosztás!$AN46:$BO46,"S12")*12)</f>
        <v>0</v>
      </c>
      <c r="AA44" s="710">
        <f>COUNTIF(beosztás!$AN46:$BO46,"FÜ")*8</f>
        <v>0</v>
      </c>
      <c r="AB44" s="710">
        <f>COUNTIF(beosztás!$AN46:$BO46,"BN")*12+COUNTIF(beosztás!$AN46:$BO46,"BÉ")*12+COUNTIF(beosztás!$AN46:$BO46,"BDE")*8+COUNTIF(beosztás!$AN46:$BO46,"BDU")*8+COUNTIF(beosztás!$AN46:$BO46,"BÉJ")*8+COUNTIF(beosztás!$AN46:$BO46,"B1")*1+COUNTIF(beosztás!$AN46:$BO46,"B2")*2+COUNTIF(beosztás!$AN46:$BO46,"B3")*3+COUNTIF(beosztás!$AN46:$BO46,"B5")*5+COUNTIF(beosztás!$AN46:$BO46,"B6")*6+COUNTIF(beosztás!$AN46:$BO46,"B7")*7+COUNTIF(beosztás!$AN46:$BO46,"B8")*8+COUNTIF(beosztás!$AN46:$BO46,"B9")*9+COUNTIF(beosztás!$AN46:$BO46,"B10")*10+COUNTIF(beosztás!$AN46:$BO46,"B11")*11+COUNTIF(beosztás!$AN46:$BO46,"B12")*12+COUNTIF(beosztás!$AN46:$BO46,"BP")*0</f>
        <v>0</v>
      </c>
      <c r="AC44" s="24">
        <f t="shared" si="336"/>
        <v>0</v>
      </c>
      <c r="AD44" s="710">
        <f>IF(C44="",0,alapadatok!$AN$3)</f>
        <v>0</v>
      </c>
      <c r="AE44" s="19">
        <f t="shared" si="337"/>
        <v>0</v>
      </c>
      <c r="AF44" s="741">
        <f t="shared" si="275"/>
        <v>0</v>
      </c>
      <c r="AG44" s="40"/>
      <c r="AH44" s="25">
        <f t="shared" si="276"/>
        <v>0</v>
      </c>
      <c r="AI44" s="24">
        <f t="shared" si="277"/>
        <v>0</v>
      </c>
      <c r="AJ44" s="24">
        <f t="shared" si="278"/>
        <v>0</v>
      </c>
      <c r="AK44" s="24">
        <f t="shared" si="279"/>
        <v>0</v>
      </c>
      <c r="AL44" s="24">
        <f t="shared" si="280"/>
        <v>0</v>
      </c>
      <c r="AM44" s="24">
        <f t="shared" si="281"/>
        <v>0</v>
      </c>
      <c r="AN44" s="24">
        <f t="shared" si="282"/>
        <v>0</v>
      </c>
      <c r="AO44" s="24">
        <f t="shared" si="283"/>
        <v>0</v>
      </c>
      <c r="AP44" s="24">
        <f t="shared" si="338"/>
        <v>0</v>
      </c>
      <c r="AQ44" s="24">
        <f t="shared" si="339"/>
        <v>0</v>
      </c>
      <c r="AR44" s="24">
        <f t="shared" si="340"/>
        <v>0</v>
      </c>
      <c r="AS44" s="19">
        <f t="shared" si="341"/>
        <v>0</v>
      </c>
      <c r="AT44" s="741">
        <f t="shared" si="284"/>
        <v>0</v>
      </c>
      <c r="AU44" s="41"/>
      <c r="AV44" s="709">
        <f>COUNTIF(beosztás!$BP46:$CT46,"DE")*8</f>
        <v>0</v>
      </c>
      <c r="AW44" s="710">
        <f>COUNTIF(beosztás!$BP46:$CT46,"DU")*8</f>
        <v>0</v>
      </c>
      <c r="AX44" s="710">
        <f>COUNTIF(beosztás!$BP46:$CT46,"ÉJ")*8</f>
        <v>0</v>
      </c>
      <c r="AY44" s="710">
        <f>COUNTIF(beosztás!$BP46:$CT46,"N")*12</f>
        <v>0</v>
      </c>
      <c r="AZ44" s="710">
        <f>COUNTIF(beosztás!$BP46:$CT46,"é")*12</f>
        <v>0</v>
      </c>
      <c r="BA44" s="710">
        <f>SUM(beosztás!$BP46:$CT46)</f>
        <v>0</v>
      </c>
      <c r="BB44" s="710">
        <f>COUNTIF(beosztás!$BP46:$CT46,"FÜ")*8</f>
        <v>0</v>
      </c>
      <c r="BC44" s="897">
        <f>(COUNTIF(beosztás!$BP46:$CT46,"SN")*12)+(COUNTIF(beosztás!$BP46:$CT46,"SDE")*8)+(COUNTIF(beosztás!$BP46:$CT46,"SDU")*8)+(COUNTIF(beosztás!$BP46:$CT46,"SÉ")*12)+(COUNTIF(beosztás!$BP46:$CT46,"SÉJ")*8)+(COUNTIF(beosztás!$BP46:$CT46,"S1")*1)+(COUNTIF(beosztás!$BP46:$CT46,"S2")*2)+(COUNTIF(beosztás!$BP46:$CT46,"S3")*3)+(COUNTIF(beosztás!$BP46:$CT46,"S4")*4)+(COUNTIF(beosztás!$BP46:$CT46,"S5")*5)+(COUNTIF(beosztás!$BP46:$CT46,"S6")*6)+(COUNTIF(beosztás!$BP46:$CT46,"S7")*7)+(COUNTIF(beosztás!$BP46:$CT46,"S8")*8)+(COUNTIF(beosztás!$BP46:$CT46,"S9")*9)+(COUNTIF(beosztás!$BP46:$CT46,"S10")*10)+(COUNTIF(beosztás!$BP46:$CT46,"S11")*11)+(COUNTIF(beosztás!$BP46:$CT46,"S12")*12)</f>
        <v>0</v>
      </c>
      <c r="BD44" s="710">
        <f>COUNTIF(beosztás!$BP46:$CT46,"BN")*12+COUNTIF(beosztás!$BP46:$CT46,"BÉ")*12+COUNTIF(beosztás!$BP46:$CT46,"BDE")*8+COUNTIF(beosztás!$BP46:$CT46,"BDU")*8+COUNTIF(beosztás!$BP46:$CT46,"BÉJ")*8+COUNTIF(beosztás!$BP46:$CT46,"B1")*1+COUNTIF(beosztás!$BP46:$CT46,"B2")*2+COUNTIF(beosztás!$BP46:$CT46,"B3")*3+COUNTIF(beosztás!$BP46:$CT46,"B5")*5+COUNTIF(beosztás!$BP46:$CT46,"B6")*6+COUNTIF(beosztás!$BP46:$CT46,"B7")*7+COUNTIF(beosztás!$BP46:$CT46,"B8")*8+COUNTIF(beosztás!$BP46:$CT46,"B9")*9+COUNTIF(beosztás!$BP46:$CT46,"B10")*10+COUNTIF(beosztás!$BP46:$CT46,"B11")*11+COUNTIF(beosztás!$BP46:$CT46,"B12")*12+COUNTIF(beosztás!$BP46:$CT46,"BP")*0</f>
        <v>0</v>
      </c>
      <c r="BE44" s="24">
        <f t="shared" si="285"/>
        <v>0</v>
      </c>
      <c r="BF44" s="710">
        <f>IF(C44="",0,alapadatok!$AN$4)</f>
        <v>0</v>
      </c>
      <c r="BG44" s="19">
        <f t="shared" si="342"/>
        <v>0</v>
      </c>
      <c r="BH44" s="741">
        <f t="shared" si="286"/>
        <v>0</v>
      </c>
      <c r="BI44" s="40"/>
      <c r="BJ44" s="709">
        <f>COUNTIF(beosztás!$CU46:$DX46,"DE")*8</f>
        <v>0</v>
      </c>
      <c r="BK44" s="710">
        <f>COUNTIF(beosztás!$CU46:$DX46,"DU")*8</f>
        <v>0</v>
      </c>
      <c r="BL44" s="710">
        <f>COUNTIF(beosztás!$CU46:$DX46,"ÉJ")*8</f>
        <v>0</v>
      </c>
      <c r="BM44" s="710">
        <f>COUNTIF(beosztás!$CU46:$DX46,"N")*12</f>
        <v>0</v>
      </c>
      <c r="BN44" s="710">
        <f>COUNTIF(beosztás!$CU46:$DX46,"É")*12</f>
        <v>0</v>
      </c>
      <c r="BO44" s="710">
        <f>SUM(beosztás!$CU46:$DX46)</f>
        <v>0</v>
      </c>
      <c r="BP44" s="897">
        <f>(COUNTIF(beosztás!$CU46:$DX46,"SN")*12)+(COUNTIF(beosztás!$CU46:$DX46,"SDE")*8)+(COUNTIF(beosztás!$CU46:$DX46,"SDU")*8)+(COUNTIF(beosztás!$CU46:$DX46,"SÉ")*12)+(COUNTIF(beosztás!$CU46:$DX46,"SÉJ")*8)+(COUNTIF(beosztás!$CU46:$DX46,"S1")*1)+(COUNTIF(beosztás!$CU46:$DX46,"S2")*2)+(COUNTIF(beosztás!$CU46:$DX46,"S3")*3)+(COUNTIF(beosztás!$CU46:$DX46,"S4")*4)+(COUNTIF(beosztás!$CU46:$DX46,"S5")*5)+(COUNTIF(beosztás!$CU46:$DX46,"S6")*6)+(COUNTIF(beosztás!$CU46:$DX46,"S7")*7)+(COUNTIF(beosztás!$CU46:$DX46,"S8")*8)+(COUNTIF(beosztás!$CU46:$DX46,"S9")*9)+(COUNTIF(beosztás!$CU46:$DX46,"S10")*10)+(COUNTIF(beosztás!$CU46:$DX46,"S11")*11)+(COUNTIF(beosztás!$CU46:$DX46,"S12")*12)</f>
        <v>0</v>
      </c>
      <c r="BQ44" s="710">
        <f>COUNTIF(beosztás!$CU46:$DX46,"FÜ")*8</f>
        <v>0</v>
      </c>
      <c r="BR44" s="710">
        <f>COUNTIF(beosztás!$CU46:$DX46,"BN")*12+COUNTIF(beosztás!$CU46:$DX46,"BÉ")*12+COUNTIF(beosztás!$CU46:$DX46,"BDE")*8+COUNTIF(beosztás!$CU46:$DX46,"BDU")*8+COUNTIF(beosztás!$CU46:$DX46,"BÉJ")*8+COUNTIF(beosztás!$CU46:$DX46,"B1")*1+COUNTIF(beosztás!$CU46:$DX46,"B2")*2+COUNTIF(beosztás!$CU46:$DX46,"B3")*3+COUNTIF(beosztás!$CU46:$DX46,"B5")*5+COUNTIF(beosztás!$CU46:$DX46,"B6")*6+COUNTIF(beosztás!$CU46:$DX46,"B7")*7+COUNTIF(beosztás!$CU46:$DX46,"B8")*8+COUNTIF(beosztás!$CU46:$DX46,"B9")*9+COUNTIF(beosztás!$CU46:$DX46,"B10")*10+COUNTIF(beosztás!$CU46:$DX46,"B11")*11+COUNTIF(beosztás!$CU46:$DX46,"B12")*12+COUNTIF(beosztás!$CU46:$DX46,"BP")*0</f>
        <v>0</v>
      </c>
      <c r="BS44" s="24">
        <f t="shared" si="343"/>
        <v>0</v>
      </c>
      <c r="BT44" s="710">
        <f>IF(C44="",0,alapadatok!$AN$5)</f>
        <v>0</v>
      </c>
      <c r="BU44" s="19">
        <f t="shared" si="344"/>
        <v>0</v>
      </c>
      <c r="BV44" s="741">
        <f t="shared" si="287"/>
        <v>0</v>
      </c>
      <c r="BW44" s="40"/>
      <c r="BX44" s="25">
        <f t="shared" si="345"/>
        <v>0</v>
      </c>
      <c r="BY44" s="24">
        <f t="shared" si="346"/>
        <v>0</v>
      </c>
      <c r="BZ44" s="24">
        <f t="shared" si="347"/>
        <v>0</v>
      </c>
      <c r="CA44" s="24">
        <f t="shared" si="348"/>
        <v>0</v>
      </c>
      <c r="CB44" s="24">
        <f t="shared" si="349"/>
        <v>0</v>
      </c>
      <c r="CC44" s="24">
        <f t="shared" si="350"/>
        <v>0</v>
      </c>
      <c r="CD44" s="24">
        <f t="shared" si="351"/>
        <v>0</v>
      </c>
      <c r="CE44" s="24">
        <f t="shared" si="352"/>
        <v>0</v>
      </c>
      <c r="CF44" s="24">
        <f t="shared" si="353"/>
        <v>0</v>
      </c>
      <c r="CG44" s="24">
        <f t="shared" si="354"/>
        <v>0</v>
      </c>
      <c r="CH44" s="24">
        <f t="shared" si="355"/>
        <v>0</v>
      </c>
      <c r="CI44" s="19">
        <f t="shared" si="356"/>
        <v>0</v>
      </c>
      <c r="CJ44" s="741">
        <f t="shared" si="294"/>
        <v>0</v>
      </c>
      <c r="CK44" s="41"/>
      <c r="CL44" s="709">
        <f>COUNTIF(beosztás!$DY46:$FC46,"DE")*8</f>
        <v>0</v>
      </c>
      <c r="CM44" s="710">
        <f>COUNTIF(beosztás!$DY46:$FC46,"DU")*8</f>
        <v>0</v>
      </c>
      <c r="CN44" s="710">
        <f>COUNTIF(beosztás!$DY46:$FC46,"ÉJ")*8</f>
        <v>0</v>
      </c>
      <c r="CO44" s="710">
        <f>COUNTIF(beosztás!$DY46:$FC46,"N")*12</f>
        <v>0</v>
      </c>
      <c r="CP44" s="710">
        <f>COUNTIF(beosztás!$DY46:$FC46,"é")*12</f>
        <v>0</v>
      </c>
      <c r="CQ44" s="710">
        <f>SUM(beosztás!$DY46:$FC46)</f>
        <v>0</v>
      </c>
      <c r="CR44" s="710">
        <f>COUNTIF(beosztás!$DY46:$FC46,"FÜ")*8</f>
        <v>0</v>
      </c>
      <c r="CS44" s="897">
        <f>(COUNTIF(beosztás!$DY46:$FC46,"SN")*12)+(COUNTIF(beosztás!$DY46:$FC46,"SDE")*8)+(COUNTIF(beosztás!$DY46:$FC46,"SDU")*8)+(COUNTIF(beosztás!$DY46:$FC46,"SÉ")*12)+(COUNTIF(beosztás!$DY46:$FC46,"SÉJ")*8)+(COUNTIF(beosztás!$DY46:$FC46,"S1")*1)+(COUNTIF(beosztás!$DY46:$FC46,"S2")*2)+(COUNTIF(beosztás!$DY46:$FC46,"S3")*3)+(COUNTIF(beosztás!$DY46:$FC46,"S4")*4)+(COUNTIF(beosztás!$DY46:$FC46,"S5")*5)+(COUNTIF(beosztás!$DY46:$FC46,"S6")*6)+(COUNTIF(beosztás!$DY46:$FC46,"S7")*7)+(COUNTIF(beosztás!$DY46:$FC46,"S8")*8)+(COUNTIF(beosztás!$DY46:$FC46,"S9")*9)+(COUNTIF(beosztás!$DY46:$FC46,"S10")*10)+(COUNTIF(beosztás!$DY46:$FC46,"S11")*11)+(COUNTIF(beosztás!$DY46:$FC46,"S12")*12)</f>
        <v>0</v>
      </c>
      <c r="CT44" s="710">
        <f>COUNTIF(beosztás!$DY46:$FC46,"BN")*12+COUNTIF(beosztás!$DY46:$FC46,"BÉ")*12+COUNTIF(beosztás!$DY46:$FC46,"BDE")*8+COUNTIF(beosztás!$DY46:$FC46,"BDU")*8+COUNTIF(beosztás!$DY46:$FC46,"BÉJ")*8+COUNTIF(beosztás!$DY46:$FC46,"B1")*1+COUNTIF(beosztás!$DY46:$FC46,"B2")*2+COUNTIF(beosztás!$DY46:$FC46,"B3")*3+COUNTIF(beosztás!$DY46:$FC46,"B5")*5+COUNTIF(beosztás!$DY46:$FC46,"B6")*6+COUNTIF(beosztás!$DY46:$FC46,"B7")*7+COUNTIF(beosztás!$DY46:$FC46,"B8")*8+COUNTIF(beosztás!$DY46:$FC46,"B9")*9+COUNTIF(beosztás!$DY46:$FC46,"B10")*10+COUNTIF(beosztás!$DY46:$FC46,"B11")*11+COUNTIF(beosztás!$DY46:$FC46,"B12")*12+COUNTIF(beosztás!$DY46:$FC46,"BP")*0</f>
        <v>0</v>
      </c>
      <c r="CU44" s="24">
        <f t="shared" si="357"/>
        <v>0</v>
      </c>
      <c r="CV44" s="710">
        <f>IF(C44="",0,alapadatok!$AN$6)</f>
        <v>0</v>
      </c>
      <c r="CW44" s="19">
        <f t="shared" si="358"/>
        <v>0</v>
      </c>
      <c r="CX44" s="907">
        <f t="shared" si="295"/>
        <v>0</v>
      </c>
      <c r="CY44" s="40"/>
      <c r="CZ44" s="709">
        <f>COUNTIF(beosztás!$FD46:$GG46,"DE")*8</f>
        <v>0</v>
      </c>
      <c r="DA44" s="710">
        <f>COUNTIF(beosztás!$FD46:$GG46,"DU")*8</f>
        <v>0</v>
      </c>
      <c r="DB44" s="710">
        <f>COUNTIF(beosztás!$FD46:$GG46,"ÉJ")*8</f>
        <v>0</v>
      </c>
      <c r="DC44" s="710">
        <f>COUNTIF(beosztás!$FD46:$GG46,"N")*12</f>
        <v>0</v>
      </c>
      <c r="DD44" s="710">
        <f>COUNTIF(beosztás!$FD46:$GG46,"É")*12</f>
        <v>0</v>
      </c>
      <c r="DE44" s="710">
        <f>SUM(beosztás!$FD46:$GG46)</f>
        <v>0</v>
      </c>
      <c r="DF44" s="897">
        <f>(COUNTIF(beosztás!$FD46:$GG46,"SN")*12)+(COUNTIF(beosztás!$FD46:$GG46,"SDE")*8)+(COUNTIF(beosztás!$FD46:$GG46,"SDU")*8)+(COUNTIF(beosztás!$FD46:$GG46,"SÉ")*12)+(COUNTIF(beosztás!$FD46:$GG46,"SÉJ")*8)+(COUNTIF(beosztás!$FD46:$GG46,"S1")*1)+(COUNTIF(beosztás!$FD46:$GG46,"S2")*2)+(COUNTIF(beosztás!$FD46:$GG46,"S3")*3)+(COUNTIF(beosztás!$FD46:$GG46,"S4")*4)+(COUNTIF(beosztás!$FD46:$GG46,"S5")*5)+(COUNTIF(beosztás!$FD46:$GG46,"S6")*6)+(COUNTIF(beosztás!$FD46:$GG46,"S7")*7)+(COUNTIF(beosztás!$FD46:$GG46,"S8")*8)+(COUNTIF(beosztás!$FD46:$GG46,"S9")*9)+(COUNTIF(beosztás!$FD46:$GG46,"S10")*10)+(COUNTIF(beosztás!$FD46:$GG46,"S11")*11)+(COUNTIF(beosztás!$FD46:$GG46,"S12")*12)</f>
        <v>0</v>
      </c>
      <c r="DG44" s="710">
        <f>COUNTIF(beosztás!$FD46:$GG46,"FÜ")*8</f>
        <v>0</v>
      </c>
      <c r="DH44" s="710">
        <f>COUNTIF(beosztás!$FD46:$GG46,"BN")*12+COUNTIF(beosztás!$FD46:$GG46,"BÉ")*12+COUNTIF(beosztás!$FD46:$GG46,"BDE")*8+COUNTIF(beosztás!$FD46:$GG46,"BDU")*8+COUNTIF(beosztás!$FD46:$GG46,"BÉJ")*8+COUNTIF(beosztás!$FD46:$GG46,"B1")*1+COUNTIF(beosztás!$FD46:$GG46,"B2")*2+COUNTIF(beosztás!$FD46:$GG46,"B3")*3+COUNTIF(beosztás!$FD46:$GG46,"B5")*5+COUNTIF(beosztás!$FD46:$GG46,"B6")*6+COUNTIF(beosztás!$FD46:$GG46,"B7")*7+COUNTIF(beosztás!$FD46:$GG46,"B8")*8+COUNTIF(beosztás!$FD46:$GG46,"B9")*9+COUNTIF(beosztás!$FD46:$GG46,"B10")*10+COUNTIF(beosztás!$FD46:$GG46,"B11")*11+COUNTIF(beosztás!$FD46:$GG46,"B12")*12+COUNTIF(beosztás!$FD46:$GG46,"BP")*0</f>
        <v>0</v>
      </c>
      <c r="DI44" s="24">
        <f t="shared" si="296"/>
        <v>0</v>
      </c>
      <c r="DJ44" s="710">
        <f>IF(C44="",0,alapadatok!$AN$7)</f>
        <v>0</v>
      </c>
      <c r="DK44" s="19">
        <f t="shared" si="359"/>
        <v>0</v>
      </c>
      <c r="DL44" s="741">
        <f t="shared" si="297"/>
        <v>0</v>
      </c>
      <c r="DM44" s="40"/>
      <c r="DN44" s="25">
        <f t="shared" si="360"/>
        <v>0</v>
      </c>
      <c r="DO44" s="24">
        <f t="shared" si="361"/>
        <v>0</v>
      </c>
      <c r="DP44" s="24">
        <f t="shared" si="362"/>
        <v>0</v>
      </c>
      <c r="DQ44" s="24">
        <f t="shared" si="363"/>
        <v>0</v>
      </c>
      <c r="DR44" s="24">
        <f t="shared" si="364"/>
        <v>0</v>
      </c>
      <c r="DS44" s="24">
        <f t="shared" si="365"/>
        <v>0</v>
      </c>
      <c r="DT44" s="24">
        <f t="shared" si="366"/>
        <v>0</v>
      </c>
      <c r="DU44" s="24">
        <f t="shared" si="367"/>
        <v>0</v>
      </c>
      <c r="DV44" s="24">
        <f t="shared" si="368"/>
        <v>0</v>
      </c>
      <c r="DW44" s="24">
        <f t="shared" si="369"/>
        <v>0</v>
      </c>
      <c r="DX44" s="24">
        <f t="shared" si="370"/>
        <v>0</v>
      </c>
      <c r="DY44" s="19">
        <f t="shared" si="371"/>
        <v>0</v>
      </c>
      <c r="DZ44" s="907">
        <f t="shared" si="304"/>
        <v>0</v>
      </c>
      <c r="EA44" s="41"/>
      <c r="EB44" s="709">
        <f>COUNTIF(beosztás!$GH46:$HL46,"DE")*8</f>
        <v>0</v>
      </c>
      <c r="EC44" s="710">
        <f>COUNTIF(beosztás!$GH46:$HL46,"DU")*8</f>
        <v>0</v>
      </c>
      <c r="ED44" s="710">
        <f>COUNTIF(beosztás!$GH46:$HL46,"ÉJ")*8</f>
        <v>0</v>
      </c>
      <c r="EE44" s="710">
        <f>COUNTIF(beosztás!$GH46:$HL46,"N")*12</f>
        <v>0</v>
      </c>
      <c r="EF44" s="710">
        <f>COUNTIF(beosztás!$GH46:$HL46,"é")*12</f>
        <v>0</v>
      </c>
      <c r="EG44" s="710">
        <f>SUM(beosztás!$GH46:$HL46)</f>
        <v>0</v>
      </c>
      <c r="EH44" s="710">
        <f>COUNTIF(beosztás!$GH46:$HL46,"FÜ")*8</f>
        <v>0</v>
      </c>
      <c r="EI44" s="897">
        <f>(COUNTIF(beosztás!$GH46:$HL46,"SN")*12)+(COUNTIF(beosztás!$GH46:$HL46,"SDE")*8)+(COUNTIF(beosztás!$GH46:$HL46,"SDU")*8)+(COUNTIF(beosztás!$GH46:$HL46,"SÉ")*12)+(COUNTIF(beosztás!$GH46:$HL46,"SÉJ")*8)+(COUNTIF(beosztás!$GH46:$HL46,"S1")*1)+(COUNTIF(beosztás!$GH46:$HL46,"S2")*2)+(COUNTIF(beosztás!$GH46:$HL46,"S3")*3)+(COUNTIF(beosztás!$GH46:$HL46,"S4")*4)+(COUNTIF(beosztás!$GH46:$HL46,"S5")*5)+(COUNTIF(beosztás!$GH46:$HL46,"S6")*6)+(COUNTIF(beosztás!$GH46:$HL46,"S7")*7)+(COUNTIF(beosztás!$GH46:$HL46,"S8")*8)+(COUNTIF(beosztás!$GH46:$HL46,"S9")*9)+(COUNTIF(beosztás!$GH46:$HL46,"S10")*10)+(COUNTIF(beosztás!$GH46:$HL46,"S11")*11)+(COUNTIF(beosztás!$GH46:$HL46,"S12")*12)</f>
        <v>0</v>
      </c>
      <c r="EJ44" s="710">
        <f>COUNTIF(beosztás!$GH46:$HL46,"BN")*12+COUNTIF(beosztás!$GH46:$HL46,"BÉ")*12+COUNTIF(beosztás!$GH46:$HL46,"BDE")*8+COUNTIF(beosztás!$GH46:$HL46,"BDU")*8+COUNTIF(beosztás!$GH46:$HL46,"BÉJ")*8+COUNTIF(beosztás!$GH46:$HL46,"B1")*1+COUNTIF(beosztás!$GH46:$HL46,"B2")*2+COUNTIF(beosztás!$GH46:$HL46,"B3")*3+COUNTIF(beosztás!$GH46:$HL46,"B5")*5+COUNTIF(beosztás!$GH46:$HL46,"B6")*6+COUNTIF(beosztás!$GH46:$HL46,"B7")*7+COUNTIF(beosztás!$GH46:$HL46,"B8")*8+COUNTIF(beosztás!$GH46:$HL46,"B9")*9+COUNTIF(beosztás!$GH46:$HL46,"B10")*10+COUNTIF(beosztás!$GH46:$HL46,"B11")*11+COUNTIF(beosztás!$GH46:$HL46,"B12")*12+COUNTIF(beosztás!$GH46:$HL46,"BP")*0</f>
        <v>0</v>
      </c>
      <c r="EK44" s="24">
        <f t="shared" si="372"/>
        <v>0</v>
      </c>
      <c r="EL44" s="710">
        <f>IF(C44="",0,alapadatok!$AN$8)</f>
        <v>0</v>
      </c>
      <c r="EM44" s="19">
        <f t="shared" si="373"/>
        <v>0</v>
      </c>
      <c r="EN44" s="907">
        <f t="shared" si="305"/>
        <v>0</v>
      </c>
      <c r="EO44" s="40"/>
      <c r="EP44" s="709">
        <f>COUNTIF(beosztás!$HM46:$IQ46,"DE")*8</f>
        <v>0</v>
      </c>
      <c r="EQ44" s="710">
        <f>COUNTIF(beosztás!$HM46:$IQ46,"DU")*8</f>
        <v>0</v>
      </c>
      <c r="ER44" s="710">
        <f>COUNTIF(beosztás!$HM46:$IQ46,"ÉJ")*8</f>
        <v>0</v>
      </c>
      <c r="ES44" s="710">
        <f>COUNTIF(beosztás!$HM46:$IQ46,"N")*12</f>
        <v>0</v>
      </c>
      <c r="ET44" s="710">
        <f>COUNTIF(beosztás!$HM46:$IQ46,"É")*12</f>
        <v>0</v>
      </c>
      <c r="EU44" s="710">
        <f>SUM(beosztás!$HM46:$IQ46)</f>
        <v>0</v>
      </c>
      <c r="EV44" s="897">
        <f>(COUNTIF(beosztás!$HM46:$IQ46,"SN")*12)+(COUNTIF(beosztás!$HM46:$IQ46,"SDE")*8)+(COUNTIF(beosztás!$HM46:$IQ46,"SDU")*8)+(COUNTIF(beosztás!$HM46:$IQ46,"SÉ")*12)+(COUNTIF(beosztás!$HM46:$IQ46,"SÉJ")*8)+(COUNTIF(beosztás!$HM46:$IQ46,"S1")*1)+(COUNTIF(beosztás!$HM46:$IQ46,"S2")*2)+(COUNTIF(beosztás!$HM46:$IQ46,"S3")*3)+(COUNTIF(beosztás!$HM46:$IQ46,"S4")*4)+(COUNTIF(beosztás!$HM46:$IQ46,"S5")*5)+(COUNTIF(beosztás!$HM46:$IQ46,"S6")*6)+(COUNTIF(beosztás!$HM46:$IQ46,"S7")*7)+(COUNTIF(beosztás!$HM46:$IQ46,"S8")*8)+(COUNTIF(beosztás!$HM46:$IQ46,"S9")*9)+(COUNTIF(beosztás!$HM46:$IQ46,"S10")*10)+(COUNTIF(beosztás!$HM46:$IQ46,"S11")*11)+(COUNTIF(beosztás!$HM46:$IQ46,"S12")*12)</f>
        <v>0</v>
      </c>
      <c r="EW44" s="710">
        <f>COUNTIF(beosztás!$HM46:$IQ46,"FÜ")*8</f>
        <v>0</v>
      </c>
      <c r="EX44" s="710">
        <f>COUNTIF(beosztás!$HM46:$IQ46,"BN")*12+COUNTIF(beosztás!$HM46:$IQ46,"BÉ")*12+COUNTIF(beosztás!$HM46:$IQ46,"BDE")*8+COUNTIF(beosztás!$HM46:$IQ46,"BDU")*8+COUNTIF(beosztás!$HM46:$IQ46,"BÉJ")*8+COUNTIF(beosztás!$HM46:$IQ46,"B1")*1+COUNTIF(beosztás!$HM46:$IQ46,"B2")*2+COUNTIF(beosztás!$HM46:$IQ46,"B3")*3+COUNTIF(beosztás!$HM46:$IQ46,"B5")*5+COUNTIF(beosztás!$HM46:$IQ46,"B6")*6+COUNTIF(beosztás!$HM46:$IQ46,"B7")*7+COUNTIF(beosztás!$HM46:$IQ46,"B8")*8+COUNTIF(beosztás!$HM46:$IQ46,"B9")*9+COUNTIF(beosztás!$HM46:$IQ46,"B10")*10+COUNTIF(beosztás!$HM46:$IQ46,"B11")*11+COUNTIF(beosztás!$HM46:$IQ46,"B12")*12+COUNTIF(beosztás!$HM46:$IQ46,"BP")*0</f>
        <v>0</v>
      </c>
      <c r="EY44" s="24">
        <f t="shared" si="306"/>
        <v>0</v>
      </c>
      <c r="EZ44" s="710">
        <f>IF(C44="",0,alapadatok!$AN$9)</f>
        <v>0</v>
      </c>
      <c r="FA44" s="19">
        <f t="shared" si="374"/>
        <v>0</v>
      </c>
      <c r="FB44" s="907">
        <f t="shared" si="307"/>
        <v>0</v>
      </c>
      <c r="FC44" s="40"/>
      <c r="FD44" s="25">
        <f t="shared" si="375"/>
        <v>0</v>
      </c>
      <c r="FE44" s="24">
        <f t="shared" si="376"/>
        <v>0</v>
      </c>
      <c r="FF44" s="24">
        <f t="shared" si="377"/>
        <v>0</v>
      </c>
      <c r="FG44" s="24">
        <f t="shared" si="378"/>
        <v>0</v>
      </c>
      <c r="FH44" s="24">
        <f t="shared" si="379"/>
        <v>0</v>
      </c>
      <c r="FI44" s="24">
        <f t="shared" si="380"/>
        <v>0</v>
      </c>
      <c r="FJ44" s="24">
        <f t="shared" si="381"/>
        <v>0</v>
      </c>
      <c r="FK44" s="24">
        <f t="shared" si="382"/>
        <v>0</v>
      </c>
      <c r="FL44" s="24">
        <f t="shared" si="383"/>
        <v>0</v>
      </c>
      <c r="FM44" s="24">
        <f t="shared" si="384"/>
        <v>0</v>
      </c>
      <c r="FN44" s="24">
        <f t="shared" si="385"/>
        <v>0</v>
      </c>
      <c r="FO44" s="19">
        <f t="shared" si="386"/>
        <v>0</v>
      </c>
      <c r="FP44" s="907">
        <f t="shared" si="314"/>
        <v>0</v>
      </c>
      <c r="FQ44" s="41"/>
      <c r="FR44" s="709">
        <f>COUNTIF(beosztás!$IR46:$JU46,"DE")*8</f>
        <v>0</v>
      </c>
      <c r="FS44" s="710">
        <f>COUNTIF(beosztás!$IR46:$JU46,"DU")*8</f>
        <v>0</v>
      </c>
      <c r="FT44" s="710">
        <f>COUNTIF(beosztás!$IR46:$JU46,"ÉJ")*8</f>
        <v>0</v>
      </c>
      <c r="FU44" s="710">
        <f>COUNTIF(beosztás!$IR46:$JU46,"N")*12</f>
        <v>0</v>
      </c>
      <c r="FV44" s="710">
        <f>COUNTIF(beosztás!$IR46:$JU46,"é")*12</f>
        <v>0</v>
      </c>
      <c r="FW44" s="710">
        <f>SUM(beosztás!$IR46:$JU46)</f>
        <v>0</v>
      </c>
      <c r="FX44" s="710">
        <f>COUNTIF(beosztás!$IR46:$JU46,"FÜ")*8</f>
        <v>0</v>
      </c>
      <c r="FY44" s="897">
        <f>(COUNTIF(beosztás!$IR46:$JU46,"SN")*12)+(COUNTIF(beosztás!$IR46:$JU46,"SDE")*8)+(COUNTIF(beosztás!$IR46:$JU46,"SDU")*8)+(COUNTIF(beosztás!$IR46:$JU46,"SÉ")*12)+(COUNTIF(beosztás!$IR46:$JU46,"SÉJ")*8)+(COUNTIF(beosztás!$IR46:$JU46,"S1")*1)+(COUNTIF(beosztás!$IR46:$JU46,"S2")*2)+(COUNTIF(beosztás!$IR46:$JU46,"S3")*3)+(COUNTIF(beosztás!$IR46:$JU46,"S4")*4)+(COUNTIF(beosztás!$IR46:$JU46,"S5")*5)+(COUNTIF(beosztás!$IR46:$JU46,"S6")*6)+(COUNTIF(beosztás!$IR46:$JU46,"S7")*7)+(COUNTIF(beosztás!$IR46:$JU46,"S8")*8)+(COUNTIF(beosztás!$IR46:$JU46,"S9")*9)+(COUNTIF(beosztás!$IR46:$JU46,"S10")*10)+(COUNTIF(beosztás!$IR46:$JU46,"S11")*11)+(COUNTIF(beosztás!$IR46:$JU46,"S12")*12)</f>
        <v>0</v>
      </c>
      <c r="FZ44" s="710">
        <f>COUNTIF(beosztás!$IR46:$JU46,"BN")*12+COUNTIF(beosztás!$IR46:$JU46,"BÉ")*12+COUNTIF(beosztás!$IR46:$JU46,"BDE")*8+COUNTIF(beosztás!$IR46:$JU46,"BDU")*8+COUNTIF(beosztás!$IR46:$JU46,"BÉJ")*8+COUNTIF(beosztás!$IR46:$JU46,"B1")*1+COUNTIF(beosztás!$IR46:$JU46,"B2")*2+COUNTIF(beosztás!$IR46:$JU46,"B3")*3+COUNTIF(beosztás!$IR46:$JU46,"B5")*5+COUNTIF(beosztás!$IR46:$JU46,"B6")*6+COUNTIF(beosztás!$IR46:$JU46,"B7")*7+COUNTIF(beosztás!$IR46:$JU46,"B8")*8+COUNTIF(beosztás!$IR46:$JU46,"B9")*9+COUNTIF(beosztás!$IR46:$JU46,"B10")*10+COUNTIF(beosztás!$IR46:$JU46,"B11")*11+COUNTIF(beosztás!$IR46:$JU46,"B12")*12+COUNTIF(beosztás!$IR46:$JU46,"BP")*0</f>
        <v>0</v>
      </c>
      <c r="GA44" s="24">
        <f t="shared" si="387"/>
        <v>0</v>
      </c>
      <c r="GB44" s="710">
        <f>IF(C44="",0,alapadatok!$AN$10)</f>
        <v>0</v>
      </c>
      <c r="GC44" s="19">
        <f t="shared" si="388"/>
        <v>0</v>
      </c>
      <c r="GD44" s="907">
        <f t="shared" si="315"/>
        <v>0</v>
      </c>
      <c r="GE44" s="42"/>
      <c r="GF44" s="709">
        <f>COUNTIF(beosztás!$JV46:$KZ46,"DE")*8</f>
        <v>0</v>
      </c>
      <c r="GG44" s="710">
        <f>COUNTIF(beosztás!$JV46:$KZ46,"DU")*8</f>
        <v>0</v>
      </c>
      <c r="GH44" s="710">
        <f>COUNTIF(beosztás!$JV46:$KZ46,"ÉJ")*8</f>
        <v>0</v>
      </c>
      <c r="GI44" s="710">
        <f>COUNTIF(beosztás!$JV46:$KZ46,"N")*12</f>
        <v>0</v>
      </c>
      <c r="GJ44" s="710">
        <f>COUNTIF(beosztás!$JV46:$KZ46,"É")*12</f>
        <v>0</v>
      </c>
      <c r="GK44" s="710">
        <f>SUM(beosztás!$JV46:$KZ46)</f>
        <v>0</v>
      </c>
      <c r="GL44" s="897">
        <f>(COUNTIF(beosztás!$JV46:$KZ46,"SN")*12)+(COUNTIF(beosztás!$JV46:$KZ46,"SDE")*8)+(COUNTIF(beosztás!$JV46:$KZ46,"SDU")*8)+(COUNTIF(beosztás!$JV46:$KZ46,"SÉ")*12)+(COUNTIF(beosztás!$JV46:$KZ46,"SÉJ")*8)+(COUNTIF(beosztás!$JV46:$KZ46,"S1")*1)+(COUNTIF(beosztás!$JV46:$KZ46,"S2")*2)+(COUNTIF(beosztás!$JV46:$KZ46,"S3")*3)+(COUNTIF(beosztás!$JV46:$KZ46,"S4")*4)+(COUNTIF(beosztás!$JV46:$KZ46,"S5")*5)+(COUNTIF(beosztás!$JV46:$KZ46,"S6")*6)+(COUNTIF(beosztás!$JV46:$KZ46,"S7")*7)+(COUNTIF(beosztás!$JV46:$KZ46,"S8")*8)+(COUNTIF(beosztás!$JV46:$KZ46,"S9")*9)+(COUNTIF(beosztás!$JV46:$KZ46,"S10")*10)+(COUNTIF(beosztás!$JV46:$KZ46,"S11")*11)+(COUNTIF(beosztás!$JV46:$KZ46,"S12")*12)</f>
        <v>0</v>
      </c>
      <c r="GM44" s="710">
        <f>COUNTIF(beosztás!$JV46:$KZ46,"FÜ")*8</f>
        <v>0</v>
      </c>
      <c r="GN44" s="710">
        <f>COUNTIF(beosztás!$JV46:$KZ46,"BN")*12+COUNTIF(beosztás!$JV46:$KZ46,"BÉ")*12+COUNTIF(beosztás!$JV46:$KZ46,"BDE")*8+COUNTIF(beosztás!$JV46:$KZ46,"BDU")*8+COUNTIF(beosztás!$JV46:$KZ46,"BÉJ")*8+COUNTIF(beosztás!$JV46:$KZ46,"B1")*1+COUNTIF(beosztás!$JV46:$KZ46,"B2")*2+COUNTIF(beosztás!$JV46:$KZ46,"B3")*3+COUNTIF(beosztás!$JV46:$KZ46,"B5")*5+COUNTIF(beosztás!$JV46:$KZ46,"B6")*6+COUNTIF(beosztás!$JV46:$KZ46,"B7")*7+COUNTIF(beosztás!$JV46:$KZ46,"B8")*8+COUNTIF(beosztás!$JV46:$KZ46,"B9")*9+COUNTIF(beosztás!$JV46:$KZ46,"B10")*10+COUNTIF(beosztás!$JV46:$KZ46,"B11")*11+COUNTIF(beosztás!$JV46:$KZ46,"B12")*12+COUNTIF(beosztás!$JV46:$KZ46,"BP")*0</f>
        <v>0</v>
      </c>
      <c r="GO44" s="24">
        <f t="shared" si="316"/>
        <v>0</v>
      </c>
      <c r="GP44" s="710">
        <f>IF(C44="",0,alapadatok!$AN$11)</f>
        <v>0</v>
      </c>
      <c r="GQ44" s="19">
        <f t="shared" si="389"/>
        <v>0</v>
      </c>
      <c r="GR44" s="907">
        <f t="shared" si="317"/>
        <v>0</v>
      </c>
      <c r="GS44" s="42"/>
      <c r="GT44" s="25">
        <f t="shared" si="390"/>
        <v>0</v>
      </c>
      <c r="GU44" s="24">
        <f t="shared" si="391"/>
        <v>0</v>
      </c>
      <c r="GV44" s="24">
        <f t="shared" si="392"/>
        <v>0</v>
      </c>
      <c r="GW44" s="24">
        <f t="shared" si="393"/>
        <v>0</v>
      </c>
      <c r="GX44" s="24">
        <f t="shared" si="394"/>
        <v>0</v>
      </c>
      <c r="GY44" s="24">
        <f t="shared" si="395"/>
        <v>0</v>
      </c>
      <c r="GZ44" s="24">
        <f t="shared" si="396"/>
        <v>0</v>
      </c>
      <c r="HA44" s="24">
        <f t="shared" si="397"/>
        <v>0</v>
      </c>
      <c r="HB44" s="24">
        <f t="shared" si="398"/>
        <v>0</v>
      </c>
      <c r="HC44" s="24">
        <f t="shared" si="399"/>
        <v>0</v>
      </c>
      <c r="HD44" s="24">
        <f t="shared" si="400"/>
        <v>0</v>
      </c>
      <c r="HE44" s="19">
        <f t="shared" si="401"/>
        <v>0</v>
      </c>
      <c r="HF44" s="907">
        <f t="shared" si="324"/>
        <v>0</v>
      </c>
      <c r="HG44" s="41"/>
      <c r="HH44" s="709">
        <f>COUNTIF(beosztás!$LA46:$MD46,"DE")*8</f>
        <v>0</v>
      </c>
      <c r="HI44" s="710">
        <f>COUNTIF(beosztás!$LA46:$MD46,"DU")*8</f>
        <v>0</v>
      </c>
      <c r="HJ44" s="710">
        <f>COUNTIF(beosztás!$LA46:$MD46,"ÉJ")*8</f>
        <v>0</v>
      </c>
      <c r="HK44" s="710">
        <f>COUNTIF(beosztás!$LA46:$MD46,"N")*12</f>
        <v>0</v>
      </c>
      <c r="HL44" s="710">
        <f>COUNTIF(beosztás!$LA46:$MD46,"é")*12</f>
        <v>0</v>
      </c>
      <c r="HM44" s="710">
        <f>SUM(beosztás!$LA46:$MD46)</f>
        <v>0</v>
      </c>
      <c r="HN44" s="710">
        <f>COUNTIF(beosztás!$LA46:$MD46,"FÜ")*8</f>
        <v>0</v>
      </c>
      <c r="HO44" s="897">
        <f>(COUNTIF(beosztás!$LA46:$MD46,"SN")*12)+(COUNTIF(beosztás!$LA46:$MD46,"SDE")*8)+(COUNTIF(beosztás!$LA46:$MD46,"SDU")*8)+(COUNTIF(beosztás!$LA46:$MD46,"SÉ")*12)+(COUNTIF(beosztás!$LA46:$MD46,"SÉJ")*8)+(COUNTIF(beosztás!$LA46:$MD46,"S1")*1)+(COUNTIF(beosztás!$LA46:$MD46,"S2")*2)+(COUNTIF(beosztás!$LA46:$MD46,"S3")*3)+(COUNTIF(beosztás!$LA46:$MD46,"S4")*4)+(COUNTIF(beosztás!$LA46:$MD46,"S5")*5)+(COUNTIF(beosztás!$LA46:$MD46,"S6")*6)+(COUNTIF(beosztás!$LA46:$MD46,"S7")*7)+(COUNTIF(beosztás!$LA46:$MD46,"S8")*8)+(COUNTIF(beosztás!$LA46:$MD46,"S9")*9)+(COUNTIF(beosztás!$LA46:$MD46,"S10")*10)+(COUNTIF(beosztás!$LA46:$MD46,"S11")*11)+(COUNTIF(beosztás!$LA46:$MD46,"S12")*12)</f>
        <v>0</v>
      </c>
      <c r="HP44" s="710">
        <f>COUNTIF(beosztás!$LA46:$MD46,"BN")*12+COUNTIF(beosztás!$LA46:$MD46,"BÉ")*12+COUNTIF(beosztás!$LA46:$MD46,"BDE")*8+COUNTIF(beosztás!$LA46:$MD46,"BDU")*8+COUNTIF(beosztás!$LA46:$MD46,"BÉJ")*8+COUNTIF(beosztás!$LA46:$MD46,"B1")*1+COUNTIF(beosztás!$LA46:$MD46,"B2")*2+COUNTIF(beosztás!$LA46:$MD46,"B3")*3+COUNTIF(beosztás!$KZ46:$MC46,"B5")*5+COUNTIF(beosztás!$KZ46:$MC46,"B6")*6+COUNTIF(beosztás!$KZ46:$MC46,"B7")*7+COUNTIF(beosztás!$KZ46:$MC46,"B8")*8+COUNTIF(beosztás!$LA46:$MD46,"B9")*9+COUNTIF(beosztás!$LA46:$MD46,"B10")*10+COUNTIF(beosztás!$LA46:$MD46,"B11")*11+COUNTIF(beosztás!$LA46:$MD46,"B12")*12+COUNTIF(beosztás!$LA46:$MD46,"BP")*0</f>
        <v>0</v>
      </c>
      <c r="HQ44" s="24">
        <f t="shared" si="402"/>
        <v>0</v>
      </c>
      <c r="HR44" s="710">
        <f>IF(C44="",0,alapadatok!$AN$12)</f>
        <v>0</v>
      </c>
      <c r="HS44" s="19">
        <f t="shared" si="403"/>
        <v>0</v>
      </c>
      <c r="HT44" s="907">
        <f t="shared" si="325"/>
        <v>0</v>
      </c>
      <c r="HU44" s="42"/>
      <c r="HV44" s="709">
        <f>COUNTIF(beosztás!$ME46:$NI46,"DE")*8</f>
        <v>0</v>
      </c>
      <c r="HW44" s="710">
        <f>COUNTIF(beosztás!$ME46:$NI46,"DU")*8</f>
        <v>0</v>
      </c>
      <c r="HX44" s="710">
        <f>COUNTIF(beosztás!$ME46:$NI46,"ÉJ")*8</f>
        <v>0</v>
      </c>
      <c r="HY44" s="710">
        <f>COUNTIF(beosztás!$ME46:$NI46,"N")*12</f>
        <v>0</v>
      </c>
      <c r="HZ44" s="710">
        <f>COUNTIF(beosztás!$ME46:$NI46,"É")*12</f>
        <v>0</v>
      </c>
      <c r="IA44" s="710">
        <f>SUM(beosztás!$ME46:$NI46)</f>
        <v>0</v>
      </c>
      <c r="IB44" s="710">
        <f>(COUNTIF(beosztás!$ME46:$NI46,"SN")*12)+(COUNTIF(beosztás!$ME46:$NI46,"SDE")*8)+(COUNTIF(beosztás!$ME46:$NI46,"SDU")*8)+(COUNTIF(beosztás!$ME46:$NI46,"SÉ")*12)+(COUNTIF(beosztás!$ME46:$NI46,"SÉJ")*8)+(COUNTIF(beosztás!$ME46:$NI46,"S1")*1)+(COUNTIF(beosztás!$ME46:$NI46,"S2")*2)+(COUNTIF(beosztás!$ME46:$NI46,"S3")*3)+(COUNTIF(beosztás!$ME46:$NI46,"S4")*4)+(COUNTIF(beosztás!$ME46:$NI46,"S5")*5)+(COUNTIF(beosztás!$ME46:$NI46,"S6")*6)+(COUNTIF(beosztás!$ME46:$NI46,"S7")*7)+(COUNTIF(beosztás!$ME46:$NI46,"S8")*8)+(COUNTIF(beosztás!$ME46:$NI46,"S9")*9)+(COUNTIF(beosztás!$ME46:$NI46,"S10")*10)+(COUNTIF(beosztás!$ME46:$NI46,"S11")*11)+(COUNTIF(beosztás!$ME46:$NI46,"S12")*12)</f>
        <v>0</v>
      </c>
      <c r="IC44" s="710">
        <f>COUNTIF(beosztás!$ME46:$NI46,"FÜ")*8</f>
        <v>0</v>
      </c>
      <c r="ID44" s="710">
        <f>COUNTIF(beosztás!$ME46:$NI46,"BN")*12+COUNTIF(beosztás!$ME46:$NI46,"BÉ")*12+COUNTIF(beosztás!$ME46:$NI46,"BDE")*8+COUNTIF(beosztás!$ME46:$NI46,"BDU")*8+COUNTIF(beosztás!$ME46:$NI46,"BÉJ")*8+COUNTIF(beosztás!$ME46:$NI46,"B1")*1+COUNTIF(beosztás!$ME46:$NI46,"B2")*2+COUNTIF(beosztás!$ME46:$NI46,"B3")*3+COUNTIF(beosztás!$ME46:$NI46,"B5")*5+COUNTIF(beosztás!$ME46:$NI46,"B6")*6+COUNTIF(beosztás!$ME46:$NI46,"B7")*7+COUNTIF(beosztás!$ME46:$NI46,"B8")*8+COUNTIF(beosztás!$ME46:$NI46,"B9")*9+COUNTIF(beosztás!$ME46:$NI46,"B10")*10+COUNTIF(beosztás!$ME46:$NI46,"B11")*11+COUNTIF(beosztás!$ME46:$NI46,"B12")*12+COUNTIF(beosztás!$ME46:$NI46,"BP")*0</f>
        <v>0</v>
      </c>
      <c r="IE44" s="24">
        <f t="shared" si="326"/>
        <v>0</v>
      </c>
      <c r="IF44" s="710">
        <f>IF(C44="",0,alapadatok!$AN$13)</f>
        <v>0</v>
      </c>
      <c r="IG44" s="19">
        <f t="shared" si="404"/>
        <v>0</v>
      </c>
      <c r="IH44" s="741">
        <f t="shared" si="327"/>
        <v>0</v>
      </c>
      <c r="II44" s="42"/>
      <c r="IJ44" s="25">
        <f t="shared" si="405"/>
        <v>0</v>
      </c>
      <c r="IK44" s="24">
        <f t="shared" si="406"/>
        <v>0</v>
      </c>
      <c r="IL44" s="24">
        <f t="shared" si="407"/>
        <v>0</v>
      </c>
      <c r="IM44" s="24">
        <f t="shared" si="408"/>
        <v>0</v>
      </c>
      <c r="IN44" s="24">
        <f t="shared" si="409"/>
        <v>0</v>
      </c>
      <c r="IO44" s="24">
        <f t="shared" si="410"/>
        <v>0</v>
      </c>
      <c r="IP44" s="24">
        <f t="shared" si="411"/>
        <v>0</v>
      </c>
      <c r="IQ44" s="24">
        <f t="shared" si="412"/>
        <v>0</v>
      </c>
      <c r="IR44" s="24">
        <f t="shared" si="413"/>
        <v>0</v>
      </c>
      <c r="IS44" s="24">
        <f t="shared" si="414"/>
        <v>0</v>
      </c>
      <c r="IT44" s="24">
        <f t="shared" si="415"/>
        <v>0</v>
      </c>
      <c r="IU44" s="19">
        <f t="shared" si="416"/>
        <v>0</v>
      </c>
      <c r="IV44" s="907">
        <f t="shared" si="334"/>
        <v>0</v>
      </c>
      <c r="IW44" s="43"/>
      <c r="JF44" s="21"/>
      <c r="JG44" s="21"/>
    </row>
    <row r="45" spans="1:267" ht="15.75" hidden="1" thickBot="1" x14ac:dyDescent="0.3">
      <c r="A45" s="13">
        <f>IF(beosztás!A47=0,"",beosztás!A47)</f>
        <v>29</v>
      </c>
      <c r="B45" s="10" t="str">
        <f>IF(beosztás!B47=0,"",beosztás!B47)</f>
        <v/>
      </c>
      <c r="C45" s="11" t="str">
        <f>IF(beosztás!C47=0,"",beosztás!C47)</f>
        <v/>
      </c>
      <c r="D45" s="12" t="str">
        <f>IF(beosztás!D47=0,"",beosztás!D47)</f>
        <v/>
      </c>
      <c r="E45" s="18"/>
      <c r="F45" s="709">
        <f>COUNTIF(beosztás!$I47:$AM47,"DE")*8</f>
        <v>0</v>
      </c>
      <c r="G45" s="710">
        <f>COUNTIF(beosztás!$I47:$AM47,"DU")*8</f>
        <v>0</v>
      </c>
      <c r="H45" s="710">
        <f>COUNTIF(beosztás!$I47:$AM47,"ÉJ")*8</f>
        <v>0</v>
      </c>
      <c r="I45" s="710">
        <f>COUNTIF(beosztás!$I47:$AM47,"N")*12</f>
        <v>0</v>
      </c>
      <c r="J45" s="710">
        <f>COUNTIF(beosztás!$I47:$AM47,"é")*12</f>
        <v>0</v>
      </c>
      <c r="K45" s="710">
        <f>SUM(beosztás!$I47:$AM47)</f>
        <v>0</v>
      </c>
      <c r="L45" s="710">
        <f>COUNTIF(beosztás!$I47:$AM47,"FÜ")*8</f>
        <v>0</v>
      </c>
      <c r="M45" s="710">
        <f>(COUNTIF(beosztás!$I47:$AM47,"SN")*12)+(COUNTIF(beosztás!$I47:$AM47,"SDE")*8)+(COUNTIF(beosztás!$I47:$AM47,"SDU")*8)+(COUNTIF(beosztás!$I47:$AM47,"S1")*1)+(COUNTIF(beosztás!$I47:$AM47,"S2")*2)+(COUNTIF(beosztás!$I47:$AM47,"S3")*3)+(COUNTIF(beosztás!$I47:$AM47,"S4")*4)+(COUNTIF(beosztás!$I47:$AM47,"S5")*5)+(COUNTIF(beosztás!$I47:$AM47,"S6")*6)+(COUNTIF(beosztás!$I47:$AM47,"S7")*7)+(COUNTIF(beosztás!$I47:$AM47,"S8")*8)+(COUNTIF(beosztás!$I47:$AM47,"S9")*9)+(COUNTIF(beosztás!$I47:$AM47,"S10")*10)+(COUNTIF(beosztás!$I47:$AM47,"S11")*11)+(COUNTIF(beosztás!$I47:$AM47,"S12")*12)+(COUNTIF(beosztás!$I47:$AM47,"SÉ")*12)+(COUNTIF(beosztás!$I47:$AM47,"SÉJ")*8)</f>
        <v>0</v>
      </c>
      <c r="N45" s="710">
        <f>COUNTIF(beosztás!$I47:$AM47,"BN")*12+COUNTIF(beosztás!$I47:$AM47,"BÉ")*12+COUNTIF(beosztás!$I47:$AM47,"BDE")*8+COUNTIF(beosztás!$I47:$AM47,"BDU")*8+COUNTIF(beosztás!$I47:$AM47,"BÉJ")*8+COUNTIF(beosztás!$I47:$AM47,"B1")*1+COUNTIF(beosztás!$I47:$AM47,"B2")*2+COUNTIF(beosztás!$I47:$AM47,"B3")*3+COUNTIF(beosztás!$I47:$AM47,"B5")*5+COUNTIF(beosztás!$I47:$AM47,"B6")*6+COUNTIF(beosztás!$I47:$AM47,"B7")*7+COUNTIF(beosztás!$I47:$AM47,"B8")*8+COUNTIF(beosztás!$I47:$AM47,"B9")*9+COUNTIF(beosztás!$I47:$AM47,"B10")*10+COUNTIF(beosztás!$I47:$AM47,"B11")*11+COUNTIF(beosztás!$I47:$AM47,"B12")*12+COUNTIF(beosztás!$I47:$AM47,"BP")*0</f>
        <v>0</v>
      </c>
      <c r="O45" s="24">
        <f t="shared" si="273"/>
        <v>0</v>
      </c>
      <c r="P45" s="710">
        <f>IF(C45="",0,alapadatok!$AN$2)</f>
        <v>0</v>
      </c>
      <c r="Q45" s="19">
        <f t="shared" si="335"/>
        <v>0</v>
      </c>
      <c r="R45" s="741">
        <f t="shared" si="274"/>
        <v>0</v>
      </c>
      <c r="S45" s="40"/>
      <c r="T45" s="709">
        <f>COUNTIF(beosztás!$AN47:$BO47,"DE")*8</f>
        <v>0</v>
      </c>
      <c r="U45" s="710">
        <f>COUNTIF(beosztás!$AN47:$BO47,"DU")*8</f>
        <v>0</v>
      </c>
      <c r="V45" s="710">
        <f>COUNTIF(beosztás!$AN47:$BO47,"ÉJ")*8</f>
        <v>0</v>
      </c>
      <c r="W45" s="710">
        <f>COUNTIF(beosztás!$AN47:$BO47,"N")*12</f>
        <v>0</v>
      </c>
      <c r="X45" s="710">
        <f>COUNTIF(beosztás!$AN47:$BO47,"É")*12</f>
        <v>0</v>
      </c>
      <c r="Y45" s="710">
        <f>SUM(beosztás!$AN47:$BO47)</f>
        <v>0</v>
      </c>
      <c r="Z45" s="710">
        <f>(COUNTIF(beosztás!$AN47:$BO47,"SN")*12)+(COUNTIF(beosztás!$AN47:$BO47,"SDE")*8)+(COUNTIF(beosztás!$AN47:$BO47,"SDU")*8)+(COUNTIF(beosztás!$AN47:$BO47,"SÉ")*12)+(COUNTIF(beosztás!$AN47:$BO47,"SÉJ")*8)+(COUNTIF(beosztás!$AN47:$BO47,"S1")*1)+(COUNTIF(beosztás!$AN47:$BO47,"S2")*2)+(COUNTIF(beosztás!$AN47:$BO47,"S3")*3)+(COUNTIF(beosztás!$AN47:$BO47,"S4")*4)+(COUNTIF(beosztás!$AN47:$BO47,"S5")*5)+(COUNTIF(beosztás!$AN47:$BO47,"S6")*6)+(COUNTIF(beosztás!$AN47:$BO47,"S7")*7)+(COUNTIF(beosztás!$AN47:$BO47,"S8")*8)+(COUNTIF(beosztás!$AN47:$BO47,"S9")*9)+(COUNTIF(beosztás!$AN47:$BO47,"S10")*10)+(COUNTIF(beosztás!$AN47:$BO47,"S11")*11)+(COUNTIF(beosztás!$AN47:$BO47,"S12")*12)</f>
        <v>0</v>
      </c>
      <c r="AA45" s="710">
        <f>COUNTIF(beosztás!$AN47:$BO47,"FÜ")*8</f>
        <v>0</v>
      </c>
      <c r="AB45" s="710">
        <f>COUNTIF(beosztás!$AN47:$BO47,"BN")*12+COUNTIF(beosztás!$AN47:$BO47,"BÉ")*12+COUNTIF(beosztás!$AN47:$BO47,"BDE")*8+COUNTIF(beosztás!$AN47:$BO47,"BDU")*8+COUNTIF(beosztás!$AN47:$BO47,"BÉJ")*8+COUNTIF(beosztás!$AN47:$BO47,"B1")*1+COUNTIF(beosztás!$AN47:$BO47,"B2")*2+COUNTIF(beosztás!$AN47:$BO47,"B3")*3+COUNTIF(beosztás!$AN47:$BO47,"B5")*5+COUNTIF(beosztás!$AN47:$BO47,"B6")*6+COUNTIF(beosztás!$AN47:$BO47,"B7")*7+COUNTIF(beosztás!$AN47:$BO47,"B8")*8+COUNTIF(beosztás!$AN47:$BO47,"B9")*9+COUNTIF(beosztás!$AN47:$BO47,"B10")*10+COUNTIF(beosztás!$AN47:$BO47,"B11")*11+COUNTIF(beosztás!$AN47:$BO47,"B12")*12+COUNTIF(beosztás!$AN47:$BO47,"BP")*0</f>
        <v>0</v>
      </c>
      <c r="AC45" s="24">
        <f t="shared" si="336"/>
        <v>0</v>
      </c>
      <c r="AD45" s="710">
        <f>IF(C45="",0,alapadatok!$AN$3)</f>
        <v>0</v>
      </c>
      <c r="AE45" s="19">
        <f t="shared" si="337"/>
        <v>0</v>
      </c>
      <c r="AF45" s="741">
        <f t="shared" si="275"/>
        <v>0</v>
      </c>
      <c r="AG45" s="40"/>
      <c r="AH45" s="25">
        <f t="shared" si="276"/>
        <v>0</v>
      </c>
      <c r="AI45" s="24">
        <f t="shared" si="277"/>
        <v>0</v>
      </c>
      <c r="AJ45" s="24">
        <f t="shared" si="278"/>
        <v>0</v>
      </c>
      <c r="AK45" s="24">
        <f t="shared" si="279"/>
        <v>0</v>
      </c>
      <c r="AL45" s="24">
        <f t="shared" si="280"/>
        <v>0</v>
      </c>
      <c r="AM45" s="24">
        <f t="shared" si="281"/>
        <v>0</v>
      </c>
      <c r="AN45" s="24">
        <f t="shared" si="282"/>
        <v>0</v>
      </c>
      <c r="AO45" s="24">
        <f t="shared" si="283"/>
        <v>0</v>
      </c>
      <c r="AP45" s="24">
        <f t="shared" si="338"/>
        <v>0</v>
      </c>
      <c r="AQ45" s="24">
        <f t="shared" si="339"/>
        <v>0</v>
      </c>
      <c r="AR45" s="24">
        <f t="shared" si="340"/>
        <v>0</v>
      </c>
      <c r="AS45" s="19">
        <f t="shared" si="341"/>
        <v>0</v>
      </c>
      <c r="AT45" s="741">
        <f t="shared" si="284"/>
        <v>0</v>
      </c>
      <c r="AU45" s="41"/>
      <c r="AV45" s="709">
        <f>COUNTIF(beosztás!$BP47:$CT47,"DE")*8</f>
        <v>0</v>
      </c>
      <c r="AW45" s="710">
        <f>COUNTIF(beosztás!$BP47:$CT47,"DU")*8</f>
        <v>0</v>
      </c>
      <c r="AX45" s="710">
        <f>COUNTIF(beosztás!$BP47:$CT47,"ÉJ")*8</f>
        <v>0</v>
      </c>
      <c r="AY45" s="710">
        <f>COUNTIF(beosztás!$BP47:$CT47,"N")*12</f>
        <v>0</v>
      </c>
      <c r="AZ45" s="710">
        <f>COUNTIF(beosztás!$BP47:$CT47,"é")*12</f>
        <v>0</v>
      </c>
      <c r="BA45" s="710">
        <f>SUM(beosztás!$BP47:$CT47)</f>
        <v>0</v>
      </c>
      <c r="BB45" s="710">
        <f>COUNTIF(beosztás!$BP47:$CT47,"FÜ")*8</f>
        <v>0</v>
      </c>
      <c r="BC45" s="897">
        <f>(COUNTIF(beosztás!$BP47:$CT47,"SN")*12)+(COUNTIF(beosztás!$BP47:$CT47,"SDE")*8)+(COUNTIF(beosztás!$BP47:$CT47,"SDU")*8)+(COUNTIF(beosztás!$BP47:$CT47,"SÉ")*12)+(COUNTIF(beosztás!$BP47:$CT47,"SÉJ")*8)+(COUNTIF(beosztás!$BP47:$CT47,"S1")*1)+(COUNTIF(beosztás!$BP47:$CT47,"S2")*2)+(COUNTIF(beosztás!$BP47:$CT47,"S3")*3)+(COUNTIF(beosztás!$BP47:$CT47,"S4")*4)+(COUNTIF(beosztás!$BP47:$CT47,"S5")*5)+(COUNTIF(beosztás!$BP47:$CT47,"S6")*6)+(COUNTIF(beosztás!$BP47:$CT47,"S7")*7)+(COUNTIF(beosztás!$BP47:$CT47,"S8")*8)+(COUNTIF(beosztás!$BP47:$CT47,"S9")*9)+(COUNTIF(beosztás!$BP47:$CT47,"S10")*10)+(COUNTIF(beosztás!$BP47:$CT47,"S11")*11)+(COUNTIF(beosztás!$BP47:$CT47,"S12")*12)</f>
        <v>0</v>
      </c>
      <c r="BD45" s="710">
        <f>COUNTIF(beosztás!$BP47:$CT47,"BN")*12+COUNTIF(beosztás!$BP47:$CT47,"BÉ")*12+COUNTIF(beosztás!$BP47:$CT47,"BDE")*8+COUNTIF(beosztás!$BP47:$CT47,"BDU")*8+COUNTIF(beosztás!$BP47:$CT47,"BÉJ")*8+COUNTIF(beosztás!$BP47:$CT47,"B1")*1+COUNTIF(beosztás!$BP47:$CT47,"B2")*2+COUNTIF(beosztás!$BP47:$CT47,"B3")*3+COUNTIF(beosztás!$BP47:$CT47,"B5")*5+COUNTIF(beosztás!$BP47:$CT47,"B6")*6+COUNTIF(beosztás!$BP47:$CT47,"B7")*7+COUNTIF(beosztás!$BP47:$CT47,"B8")*8+COUNTIF(beosztás!$BP47:$CT47,"B9")*9+COUNTIF(beosztás!$BP47:$CT47,"B10")*10+COUNTIF(beosztás!$BP47:$CT47,"B11")*11+COUNTIF(beosztás!$BP47:$CT47,"B12")*12+COUNTIF(beosztás!$BP47:$CT47,"BP")*0</f>
        <v>0</v>
      </c>
      <c r="BE45" s="24">
        <f t="shared" si="285"/>
        <v>0</v>
      </c>
      <c r="BF45" s="710">
        <f>IF(C45="",0,alapadatok!$AN$4)</f>
        <v>0</v>
      </c>
      <c r="BG45" s="19">
        <f t="shared" si="342"/>
        <v>0</v>
      </c>
      <c r="BH45" s="741">
        <f t="shared" si="286"/>
        <v>0</v>
      </c>
      <c r="BI45" s="40"/>
      <c r="BJ45" s="709">
        <f>COUNTIF(beosztás!$CU47:$DX47,"DE")*8</f>
        <v>0</v>
      </c>
      <c r="BK45" s="710">
        <f>COUNTIF(beosztás!$CU47:$DX47,"DU")*8</f>
        <v>0</v>
      </c>
      <c r="BL45" s="710">
        <f>COUNTIF(beosztás!$CU47:$DX47,"ÉJ")*8</f>
        <v>0</v>
      </c>
      <c r="BM45" s="710">
        <f>COUNTIF(beosztás!$CU47:$DX47,"N")*12</f>
        <v>0</v>
      </c>
      <c r="BN45" s="710">
        <f>COUNTIF(beosztás!$CU47:$DX47,"É")*12</f>
        <v>0</v>
      </c>
      <c r="BO45" s="710">
        <f>SUM(beosztás!$CU47:$DX47)</f>
        <v>0</v>
      </c>
      <c r="BP45" s="897">
        <f>(COUNTIF(beosztás!$CU47:$DX47,"SN")*12)+(COUNTIF(beosztás!$CU47:$DX47,"SDE")*8)+(COUNTIF(beosztás!$CU47:$DX47,"SDU")*8)+(COUNTIF(beosztás!$CU47:$DX47,"SÉ")*12)+(COUNTIF(beosztás!$CU47:$DX47,"SÉJ")*8)+(COUNTIF(beosztás!$CU47:$DX47,"S1")*1)+(COUNTIF(beosztás!$CU47:$DX47,"S2")*2)+(COUNTIF(beosztás!$CU47:$DX47,"S3")*3)+(COUNTIF(beosztás!$CU47:$DX47,"S4")*4)+(COUNTIF(beosztás!$CU47:$DX47,"S5")*5)+(COUNTIF(beosztás!$CU47:$DX47,"S6")*6)+(COUNTIF(beosztás!$CU47:$DX47,"S7")*7)+(COUNTIF(beosztás!$CU47:$DX47,"S8")*8)+(COUNTIF(beosztás!$CU47:$DX47,"S9")*9)+(COUNTIF(beosztás!$CU47:$DX47,"S10")*10)+(COUNTIF(beosztás!$CU47:$DX47,"S11")*11)+(COUNTIF(beosztás!$CU47:$DX47,"S12")*12)</f>
        <v>0</v>
      </c>
      <c r="BQ45" s="710">
        <f>COUNTIF(beosztás!$CU47:$DX47,"FÜ")*8</f>
        <v>0</v>
      </c>
      <c r="BR45" s="710">
        <f>COUNTIF(beosztás!$CU47:$DX47,"BN")*12+COUNTIF(beosztás!$CU47:$DX47,"BÉ")*12+COUNTIF(beosztás!$CU47:$DX47,"BDE")*8+COUNTIF(beosztás!$CU47:$DX47,"BDU")*8+COUNTIF(beosztás!$CU47:$DX47,"BÉJ")*8+COUNTIF(beosztás!$CU47:$DX47,"B1")*1+COUNTIF(beosztás!$CU47:$DX47,"B2")*2+COUNTIF(beosztás!$CU47:$DX47,"B3")*3+COUNTIF(beosztás!$CU47:$DX47,"B5")*5+COUNTIF(beosztás!$CU47:$DX47,"B6")*6+COUNTIF(beosztás!$CU47:$DX47,"B7")*7+COUNTIF(beosztás!$CU47:$DX47,"B8")*8+COUNTIF(beosztás!$CU47:$DX47,"B9")*9+COUNTIF(beosztás!$CU47:$DX47,"B10")*10+COUNTIF(beosztás!$CU47:$DX47,"B11")*11+COUNTIF(beosztás!$CU47:$DX47,"B12")*12+COUNTIF(beosztás!$CU47:$DX47,"BP")*0</f>
        <v>0</v>
      </c>
      <c r="BS45" s="24">
        <f t="shared" si="343"/>
        <v>0</v>
      </c>
      <c r="BT45" s="710">
        <f>IF(C45="",0,alapadatok!$AN$5)</f>
        <v>0</v>
      </c>
      <c r="BU45" s="19">
        <f t="shared" si="344"/>
        <v>0</v>
      </c>
      <c r="BV45" s="741">
        <f t="shared" si="287"/>
        <v>0</v>
      </c>
      <c r="BW45" s="40"/>
      <c r="BX45" s="25">
        <f t="shared" si="345"/>
        <v>0</v>
      </c>
      <c r="BY45" s="24">
        <f t="shared" si="346"/>
        <v>0</v>
      </c>
      <c r="BZ45" s="24">
        <f t="shared" si="347"/>
        <v>0</v>
      </c>
      <c r="CA45" s="24">
        <f t="shared" si="348"/>
        <v>0</v>
      </c>
      <c r="CB45" s="24">
        <f t="shared" si="349"/>
        <v>0</v>
      </c>
      <c r="CC45" s="24">
        <f t="shared" si="350"/>
        <v>0</v>
      </c>
      <c r="CD45" s="24">
        <f t="shared" si="351"/>
        <v>0</v>
      </c>
      <c r="CE45" s="24">
        <f t="shared" si="352"/>
        <v>0</v>
      </c>
      <c r="CF45" s="24">
        <f t="shared" si="353"/>
        <v>0</v>
      </c>
      <c r="CG45" s="24">
        <f t="shared" si="354"/>
        <v>0</v>
      </c>
      <c r="CH45" s="24">
        <f t="shared" si="355"/>
        <v>0</v>
      </c>
      <c r="CI45" s="19">
        <f t="shared" si="356"/>
        <v>0</v>
      </c>
      <c r="CJ45" s="741">
        <f t="shared" si="294"/>
        <v>0</v>
      </c>
      <c r="CK45" s="41"/>
      <c r="CL45" s="709">
        <f>COUNTIF(beosztás!$DY47:$FC47,"DE")*8</f>
        <v>0</v>
      </c>
      <c r="CM45" s="710">
        <f>COUNTIF(beosztás!$DY47:$FC47,"DU")*8</f>
        <v>0</v>
      </c>
      <c r="CN45" s="710">
        <f>COUNTIF(beosztás!$DY47:$FC47,"ÉJ")*8</f>
        <v>0</v>
      </c>
      <c r="CO45" s="710">
        <f>COUNTIF(beosztás!$DY47:$FC47,"N")*12</f>
        <v>0</v>
      </c>
      <c r="CP45" s="710">
        <f>COUNTIF(beosztás!$DY47:$FC47,"é")*12</f>
        <v>0</v>
      </c>
      <c r="CQ45" s="710">
        <f>SUM(beosztás!$DY47:$FC47)</f>
        <v>0</v>
      </c>
      <c r="CR45" s="710">
        <f>COUNTIF(beosztás!$DY47:$FC47,"FÜ")*8</f>
        <v>0</v>
      </c>
      <c r="CS45" s="897">
        <f>(COUNTIF(beosztás!$DY47:$FC47,"SN")*12)+(COUNTIF(beosztás!$DY47:$FC47,"SDE")*8)+(COUNTIF(beosztás!$DY47:$FC47,"SDU")*8)+(COUNTIF(beosztás!$DY47:$FC47,"SÉ")*12)+(COUNTIF(beosztás!$DY47:$FC47,"SÉJ")*8)+(COUNTIF(beosztás!$DY47:$FC47,"S1")*1)+(COUNTIF(beosztás!$DY47:$FC47,"S2")*2)+(COUNTIF(beosztás!$DY47:$FC47,"S3")*3)+(COUNTIF(beosztás!$DY47:$FC47,"S4")*4)+(COUNTIF(beosztás!$DY47:$FC47,"S5")*5)+(COUNTIF(beosztás!$DY47:$FC47,"S6")*6)+(COUNTIF(beosztás!$DY47:$FC47,"S7")*7)+(COUNTIF(beosztás!$DY47:$FC47,"S8")*8)+(COUNTIF(beosztás!$DY47:$FC47,"S9")*9)+(COUNTIF(beosztás!$DY47:$FC47,"S10")*10)+(COUNTIF(beosztás!$DY47:$FC47,"S11")*11)+(COUNTIF(beosztás!$DY47:$FC47,"S12")*12)</f>
        <v>0</v>
      </c>
      <c r="CT45" s="710">
        <f>COUNTIF(beosztás!$DY47:$FC47,"BN")*12+COUNTIF(beosztás!$DY47:$FC47,"BÉ")*12+COUNTIF(beosztás!$DY47:$FC47,"BDE")*8+COUNTIF(beosztás!$DY47:$FC47,"BDU")*8+COUNTIF(beosztás!$DY47:$FC47,"BÉJ")*8+COUNTIF(beosztás!$DY47:$FC47,"B1")*1+COUNTIF(beosztás!$DY47:$FC47,"B2")*2+COUNTIF(beosztás!$DY47:$FC47,"B3")*3+COUNTIF(beosztás!$DY47:$FC47,"B5")*5+COUNTIF(beosztás!$DY47:$FC47,"B6")*6+COUNTIF(beosztás!$DY47:$FC47,"B7")*7+COUNTIF(beosztás!$DY47:$FC47,"B8")*8+COUNTIF(beosztás!$DY47:$FC47,"B9")*9+COUNTIF(beosztás!$DY47:$FC47,"B10")*10+COUNTIF(beosztás!$DY47:$FC47,"B11")*11+COUNTIF(beosztás!$DY47:$FC47,"B12")*12+COUNTIF(beosztás!$DY47:$FC47,"BP")*0</f>
        <v>0</v>
      </c>
      <c r="CU45" s="24">
        <f t="shared" si="357"/>
        <v>0</v>
      </c>
      <c r="CV45" s="710">
        <f>IF(C45="",0,alapadatok!$AN$6)</f>
        <v>0</v>
      </c>
      <c r="CW45" s="19">
        <f t="shared" si="358"/>
        <v>0</v>
      </c>
      <c r="CX45" s="907">
        <f t="shared" si="295"/>
        <v>0</v>
      </c>
      <c r="CY45" s="40"/>
      <c r="CZ45" s="709">
        <f>COUNTIF(beosztás!$FD47:$GG47,"DE")*8</f>
        <v>0</v>
      </c>
      <c r="DA45" s="710">
        <f>COUNTIF(beosztás!$FD47:$GG47,"DU")*8</f>
        <v>0</v>
      </c>
      <c r="DB45" s="710">
        <f>COUNTIF(beosztás!$FD47:$GG47,"ÉJ")*8</f>
        <v>0</v>
      </c>
      <c r="DC45" s="710">
        <f>COUNTIF(beosztás!$FD47:$GG47,"N")*12</f>
        <v>0</v>
      </c>
      <c r="DD45" s="710">
        <f>COUNTIF(beosztás!$FD47:$GG47,"É")*12</f>
        <v>0</v>
      </c>
      <c r="DE45" s="710">
        <f>SUM(beosztás!$FD47:$GG47)</f>
        <v>0</v>
      </c>
      <c r="DF45" s="897">
        <f>(COUNTIF(beosztás!$FD47:$GG47,"SN")*12)+(COUNTIF(beosztás!$FD47:$GG47,"SDE")*8)+(COUNTIF(beosztás!$FD47:$GG47,"SDU")*8)+(COUNTIF(beosztás!$FD47:$GG47,"SÉ")*12)+(COUNTIF(beosztás!$FD47:$GG47,"SÉJ")*8)+(COUNTIF(beosztás!$FD47:$GG47,"S1")*1)+(COUNTIF(beosztás!$FD47:$GG47,"S2")*2)+(COUNTIF(beosztás!$FD47:$GG47,"S3")*3)+(COUNTIF(beosztás!$FD47:$GG47,"S4")*4)+(COUNTIF(beosztás!$FD47:$GG47,"S5")*5)+(COUNTIF(beosztás!$FD47:$GG47,"S6")*6)+(COUNTIF(beosztás!$FD47:$GG47,"S7")*7)+(COUNTIF(beosztás!$FD47:$GG47,"S8")*8)+(COUNTIF(beosztás!$FD47:$GG47,"S9")*9)+(COUNTIF(beosztás!$FD47:$GG47,"S10")*10)+(COUNTIF(beosztás!$FD47:$GG47,"S11")*11)+(COUNTIF(beosztás!$FD47:$GG47,"S12")*12)</f>
        <v>0</v>
      </c>
      <c r="DG45" s="710">
        <f>COUNTIF(beosztás!$FD47:$GG47,"FÜ")*8</f>
        <v>0</v>
      </c>
      <c r="DH45" s="710">
        <f>COUNTIF(beosztás!$FD47:$GG47,"BN")*12+COUNTIF(beosztás!$FD47:$GG47,"BÉ")*12+COUNTIF(beosztás!$FD47:$GG47,"BDE")*8+COUNTIF(beosztás!$FD47:$GG47,"BDU")*8+COUNTIF(beosztás!$FD47:$GG47,"BÉJ")*8+COUNTIF(beosztás!$FD47:$GG47,"B1")*1+COUNTIF(beosztás!$FD47:$GG47,"B2")*2+COUNTIF(beosztás!$FD47:$GG47,"B3")*3+COUNTIF(beosztás!$FD47:$GG47,"B5")*5+COUNTIF(beosztás!$FD47:$GG47,"B6")*6+COUNTIF(beosztás!$FD47:$GG47,"B7")*7+COUNTIF(beosztás!$FD47:$GG47,"B8")*8+COUNTIF(beosztás!$FD47:$GG47,"B9")*9+COUNTIF(beosztás!$FD47:$GG47,"B10")*10+COUNTIF(beosztás!$FD47:$GG47,"B11")*11+COUNTIF(beosztás!$FD47:$GG47,"B12")*12+COUNTIF(beosztás!$FD47:$GG47,"BP")*0</f>
        <v>0</v>
      </c>
      <c r="DI45" s="24">
        <f t="shared" si="296"/>
        <v>0</v>
      </c>
      <c r="DJ45" s="710">
        <f>IF(C45="",0,alapadatok!$AN$7)</f>
        <v>0</v>
      </c>
      <c r="DK45" s="19">
        <f t="shared" si="359"/>
        <v>0</v>
      </c>
      <c r="DL45" s="741">
        <f t="shared" si="297"/>
        <v>0</v>
      </c>
      <c r="DM45" s="40"/>
      <c r="DN45" s="25">
        <f t="shared" si="360"/>
        <v>0</v>
      </c>
      <c r="DO45" s="24">
        <f t="shared" si="361"/>
        <v>0</v>
      </c>
      <c r="DP45" s="24">
        <f t="shared" si="362"/>
        <v>0</v>
      </c>
      <c r="DQ45" s="24">
        <f t="shared" si="363"/>
        <v>0</v>
      </c>
      <c r="DR45" s="24">
        <f t="shared" si="364"/>
        <v>0</v>
      </c>
      <c r="DS45" s="24">
        <f t="shared" si="365"/>
        <v>0</v>
      </c>
      <c r="DT45" s="24">
        <f t="shared" si="366"/>
        <v>0</v>
      </c>
      <c r="DU45" s="24">
        <f t="shared" si="367"/>
        <v>0</v>
      </c>
      <c r="DV45" s="24">
        <f t="shared" si="368"/>
        <v>0</v>
      </c>
      <c r="DW45" s="24">
        <f t="shared" si="369"/>
        <v>0</v>
      </c>
      <c r="DX45" s="24">
        <f t="shared" si="370"/>
        <v>0</v>
      </c>
      <c r="DY45" s="19">
        <f t="shared" si="371"/>
        <v>0</v>
      </c>
      <c r="DZ45" s="907">
        <f t="shared" si="304"/>
        <v>0</v>
      </c>
      <c r="EA45" s="41"/>
      <c r="EB45" s="709">
        <f>COUNTIF(beosztás!$GH47:$HL47,"DE")*8</f>
        <v>0</v>
      </c>
      <c r="EC45" s="710">
        <f>COUNTIF(beosztás!$GH47:$HL47,"DU")*8</f>
        <v>0</v>
      </c>
      <c r="ED45" s="710">
        <f>COUNTIF(beosztás!$GH47:$HL47,"ÉJ")*8</f>
        <v>0</v>
      </c>
      <c r="EE45" s="710">
        <f>COUNTIF(beosztás!$GH47:$HL47,"N")*12</f>
        <v>0</v>
      </c>
      <c r="EF45" s="710">
        <f>COUNTIF(beosztás!$GH47:$HL47,"é")*12</f>
        <v>0</v>
      </c>
      <c r="EG45" s="710">
        <f>SUM(beosztás!$GH47:$HL47)</f>
        <v>0</v>
      </c>
      <c r="EH45" s="710">
        <f>COUNTIF(beosztás!$GH47:$HL47,"FÜ")*8</f>
        <v>0</v>
      </c>
      <c r="EI45" s="897">
        <f>(COUNTIF(beosztás!$GH47:$HL47,"SN")*12)+(COUNTIF(beosztás!$GH47:$HL47,"SDE")*8)+(COUNTIF(beosztás!$GH47:$HL47,"SDU")*8)+(COUNTIF(beosztás!$GH47:$HL47,"SÉ")*12)+(COUNTIF(beosztás!$GH47:$HL47,"SÉJ")*8)+(COUNTIF(beosztás!$GH47:$HL47,"S1")*1)+(COUNTIF(beosztás!$GH47:$HL47,"S2")*2)+(COUNTIF(beosztás!$GH47:$HL47,"S3")*3)+(COUNTIF(beosztás!$GH47:$HL47,"S4")*4)+(COUNTIF(beosztás!$GH47:$HL47,"S5")*5)+(COUNTIF(beosztás!$GH47:$HL47,"S6")*6)+(COUNTIF(beosztás!$GH47:$HL47,"S7")*7)+(COUNTIF(beosztás!$GH47:$HL47,"S8")*8)+(COUNTIF(beosztás!$GH47:$HL47,"S9")*9)+(COUNTIF(beosztás!$GH47:$HL47,"S10")*10)+(COUNTIF(beosztás!$GH47:$HL47,"S11")*11)+(COUNTIF(beosztás!$GH47:$HL47,"S12")*12)</f>
        <v>0</v>
      </c>
      <c r="EJ45" s="710">
        <f>COUNTIF(beosztás!$GH47:$HL47,"BN")*12+COUNTIF(beosztás!$GH47:$HL47,"BÉ")*12+COUNTIF(beosztás!$GH47:$HL47,"BDE")*8+COUNTIF(beosztás!$GH47:$HL47,"BDU")*8+COUNTIF(beosztás!$GH47:$HL47,"BÉJ")*8+COUNTIF(beosztás!$GH47:$HL47,"B1")*1+COUNTIF(beosztás!$GH47:$HL47,"B2")*2+COUNTIF(beosztás!$GH47:$HL47,"B3")*3+COUNTIF(beosztás!$GH47:$HL47,"B5")*5+COUNTIF(beosztás!$GH47:$HL47,"B6")*6+COUNTIF(beosztás!$GH47:$HL47,"B7")*7+COUNTIF(beosztás!$GH47:$HL47,"B8")*8+COUNTIF(beosztás!$GH47:$HL47,"B9")*9+COUNTIF(beosztás!$GH47:$HL47,"B10")*10+COUNTIF(beosztás!$GH47:$HL47,"B11")*11+COUNTIF(beosztás!$GH47:$HL47,"B12")*12+COUNTIF(beosztás!$GH47:$HL47,"BP")*0</f>
        <v>0</v>
      </c>
      <c r="EK45" s="24">
        <f t="shared" si="372"/>
        <v>0</v>
      </c>
      <c r="EL45" s="710">
        <f>IF(C45="",0,alapadatok!$AN$8)</f>
        <v>0</v>
      </c>
      <c r="EM45" s="19">
        <f t="shared" si="373"/>
        <v>0</v>
      </c>
      <c r="EN45" s="907">
        <f t="shared" si="305"/>
        <v>0</v>
      </c>
      <c r="EO45" s="40"/>
      <c r="EP45" s="709">
        <f>COUNTIF(beosztás!$HM47:$IQ47,"DE")*8</f>
        <v>0</v>
      </c>
      <c r="EQ45" s="710">
        <f>COUNTIF(beosztás!$HM47:$IQ47,"DU")*8</f>
        <v>0</v>
      </c>
      <c r="ER45" s="710">
        <f>COUNTIF(beosztás!$HM47:$IQ47,"ÉJ")*8</f>
        <v>0</v>
      </c>
      <c r="ES45" s="710">
        <f>COUNTIF(beosztás!$HM47:$IQ47,"N")*12</f>
        <v>0</v>
      </c>
      <c r="ET45" s="710">
        <f>COUNTIF(beosztás!$HM47:$IQ47,"É")*12</f>
        <v>0</v>
      </c>
      <c r="EU45" s="710">
        <f>SUM(beosztás!$HM47:$IQ47)</f>
        <v>0</v>
      </c>
      <c r="EV45" s="897">
        <f>(COUNTIF(beosztás!$HM47:$IQ47,"SN")*12)+(COUNTIF(beosztás!$HM47:$IQ47,"SDE")*8)+(COUNTIF(beosztás!$HM47:$IQ47,"SDU")*8)+(COUNTIF(beosztás!$HM47:$IQ47,"SÉ")*12)+(COUNTIF(beosztás!$HM47:$IQ47,"SÉJ")*8)+(COUNTIF(beosztás!$HM47:$IQ47,"S1")*1)+(COUNTIF(beosztás!$HM47:$IQ47,"S2")*2)+(COUNTIF(beosztás!$HM47:$IQ47,"S3")*3)+(COUNTIF(beosztás!$HM47:$IQ47,"S4")*4)+(COUNTIF(beosztás!$HM47:$IQ47,"S5")*5)+(COUNTIF(beosztás!$HM47:$IQ47,"S6")*6)+(COUNTIF(beosztás!$HM47:$IQ47,"S7")*7)+(COUNTIF(beosztás!$HM47:$IQ47,"S8")*8)+(COUNTIF(beosztás!$HM47:$IQ47,"S9")*9)+(COUNTIF(beosztás!$HM47:$IQ47,"S10")*10)+(COUNTIF(beosztás!$HM47:$IQ47,"S11")*11)+(COUNTIF(beosztás!$HM47:$IQ47,"S12")*12)</f>
        <v>0</v>
      </c>
      <c r="EW45" s="710">
        <f>COUNTIF(beosztás!$HM47:$IQ47,"FÜ")*8</f>
        <v>0</v>
      </c>
      <c r="EX45" s="710">
        <f>COUNTIF(beosztás!$HM47:$IQ47,"BN")*12+COUNTIF(beosztás!$HM47:$IQ47,"BÉ")*12+COUNTIF(beosztás!$HM47:$IQ47,"BDE")*8+COUNTIF(beosztás!$HM47:$IQ47,"BDU")*8+COUNTIF(beosztás!$HM47:$IQ47,"BÉJ")*8+COUNTIF(beosztás!$HM47:$IQ47,"B1")*1+COUNTIF(beosztás!$HM47:$IQ47,"B2")*2+COUNTIF(beosztás!$HM47:$IQ47,"B3")*3+COUNTIF(beosztás!$HM47:$IQ47,"B5")*5+COUNTIF(beosztás!$HM47:$IQ47,"B6")*6+COUNTIF(beosztás!$HM47:$IQ47,"B7")*7+COUNTIF(beosztás!$HM47:$IQ47,"B8")*8+COUNTIF(beosztás!$HM47:$IQ47,"B9")*9+COUNTIF(beosztás!$HM47:$IQ47,"B10")*10+COUNTIF(beosztás!$HM47:$IQ47,"B11")*11+COUNTIF(beosztás!$HM47:$IQ47,"B12")*12+COUNTIF(beosztás!$HM47:$IQ47,"BP")*0</f>
        <v>0</v>
      </c>
      <c r="EY45" s="24">
        <f t="shared" si="306"/>
        <v>0</v>
      </c>
      <c r="EZ45" s="710">
        <f>IF(C45="",0,alapadatok!$AN$9)</f>
        <v>0</v>
      </c>
      <c r="FA45" s="19">
        <f t="shared" si="374"/>
        <v>0</v>
      </c>
      <c r="FB45" s="907">
        <f t="shared" si="307"/>
        <v>0</v>
      </c>
      <c r="FC45" s="40"/>
      <c r="FD45" s="25">
        <f t="shared" si="375"/>
        <v>0</v>
      </c>
      <c r="FE45" s="24">
        <f t="shared" si="376"/>
        <v>0</v>
      </c>
      <c r="FF45" s="24">
        <f t="shared" si="377"/>
        <v>0</v>
      </c>
      <c r="FG45" s="24">
        <f t="shared" si="378"/>
        <v>0</v>
      </c>
      <c r="FH45" s="24">
        <f t="shared" si="379"/>
        <v>0</v>
      </c>
      <c r="FI45" s="24">
        <f t="shared" si="380"/>
        <v>0</v>
      </c>
      <c r="FJ45" s="24">
        <f t="shared" si="381"/>
        <v>0</v>
      </c>
      <c r="FK45" s="24">
        <f t="shared" si="382"/>
        <v>0</v>
      </c>
      <c r="FL45" s="24">
        <f t="shared" si="383"/>
        <v>0</v>
      </c>
      <c r="FM45" s="24">
        <f t="shared" si="384"/>
        <v>0</v>
      </c>
      <c r="FN45" s="24">
        <f t="shared" si="385"/>
        <v>0</v>
      </c>
      <c r="FO45" s="19">
        <f t="shared" si="386"/>
        <v>0</v>
      </c>
      <c r="FP45" s="907">
        <f t="shared" si="314"/>
        <v>0</v>
      </c>
      <c r="FQ45" s="41"/>
      <c r="FR45" s="709">
        <f>COUNTIF(beosztás!$IR47:$JU47,"DE")*8</f>
        <v>0</v>
      </c>
      <c r="FS45" s="710">
        <f>COUNTIF(beosztás!$IR47:$JU47,"DU")*8</f>
        <v>0</v>
      </c>
      <c r="FT45" s="710">
        <f>COUNTIF(beosztás!$IR47:$JU47,"ÉJ")*8</f>
        <v>0</v>
      </c>
      <c r="FU45" s="710">
        <f>COUNTIF(beosztás!$IR47:$JU47,"N")*12</f>
        <v>0</v>
      </c>
      <c r="FV45" s="710">
        <f>COUNTIF(beosztás!$IR47:$JU47,"é")*12</f>
        <v>0</v>
      </c>
      <c r="FW45" s="710">
        <f>SUM(beosztás!$IR47:$JU47)</f>
        <v>0</v>
      </c>
      <c r="FX45" s="710">
        <f>COUNTIF(beosztás!$IR47:$JU47,"FÜ")*8</f>
        <v>0</v>
      </c>
      <c r="FY45" s="897">
        <f>(COUNTIF(beosztás!$IR47:$JU47,"SN")*12)+(COUNTIF(beosztás!$IR47:$JU47,"SDE")*8)+(COUNTIF(beosztás!$IR47:$JU47,"SDU")*8)+(COUNTIF(beosztás!$IR47:$JU47,"SÉ")*12)+(COUNTIF(beosztás!$IR47:$JU47,"SÉJ")*8)+(COUNTIF(beosztás!$IR47:$JU47,"S1")*1)+(COUNTIF(beosztás!$IR47:$JU47,"S2")*2)+(COUNTIF(beosztás!$IR47:$JU47,"S3")*3)+(COUNTIF(beosztás!$IR47:$JU47,"S4")*4)+(COUNTIF(beosztás!$IR47:$JU47,"S5")*5)+(COUNTIF(beosztás!$IR47:$JU47,"S6")*6)+(COUNTIF(beosztás!$IR47:$JU47,"S7")*7)+(COUNTIF(beosztás!$IR47:$JU47,"S8")*8)+(COUNTIF(beosztás!$IR47:$JU47,"S9")*9)+(COUNTIF(beosztás!$IR47:$JU47,"S10")*10)+(COUNTIF(beosztás!$IR47:$JU47,"S11")*11)+(COUNTIF(beosztás!$IR47:$JU47,"S12")*12)</f>
        <v>0</v>
      </c>
      <c r="FZ45" s="710">
        <f>COUNTIF(beosztás!$IR47:$JU47,"BN")*12+COUNTIF(beosztás!$IR47:$JU47,"BÉ")*12+COUNTIF(beosztás!$IR47:$JU47,"BDE")*8+COUNTIF(beosztás!$IR47:$JU47,"BDU")*8+COUNTIF(beosztás!$IR47:$JU47,"BÉJ")*8+COUNTIF(beosztás!$IR47:$JU47,"B1")*1+COUNTIF(beosztás!$IR47:$JU47,"B2")*2+COUNTIF(beosztás!$IR47:$JU47,"B3")*3+COUNTIF(beosztás!$IR47:$JU47,"B5")*5+COUNTIF(beosztás!$IR47:$JU47,"B6")*6+COUNTIF(beosztás!$IR47:$JU47,"B7")*7+COUNTIF(beosztás!$IR47:$JU47,"B8")*8+COUNTIF(beosztás!$IR47:$JU47,"B9")*9+COUNTIF(beosztás!$IR47:$JU47,"B10")*10+COUNTIF(beosztás!$IR47:$JU47,"B11")*11+COUNTIF(beosztás!$IR47:$JU47,"B12")*12+COUNTIF(beosztás!$IR47:$JU47,"BP")*0</f>
        <v>0</v>
      </c>
      <c r="GA45" s="24">
        <f t="shared" si="387"/>
        <v>0</v>
      </c>
      <c r="GB45" s="710">
        <f>IF(C45="",0,alapadatok!$AN$10)</f>
        <v>0</v>
      </c>
      <c r="GC45" s="19">
        <f t="shared" si="388"/>
        <v>0</v>
      </c>
      <c r="GD45" s="907">
        <f t="shared" si="315"/>
        <v>0</v>
      </c>
      <c r="GE45" s="42"/>
      <c r="GF45" s="709">
        <f>COUNTIF(beosztás!$JV47:$KZ47,"DE")*8</f>
        <v>0</v>
      </c>
      <c r="GG45" s="710">
        <f>COUNTIF(beosztás!$JV47:$KZ47,"DU")*8</f>
        <v>0</v>
      </c>
      <c r="GH45" s="710">
        <f>COUNTIF(beosztás!$JV47:$KZ47,"ÉJ")*8</f>
        <v>0</v>
      </c>
      <c r="GI45" s="710">
        <f>COUNTIF(beosztás!$JV47:$KZ47,"N")*12</f>
        <v>0</v>
      </c>
      <c r="GJ45" s="710">
        <f>COUNTIF(beosztás!$JV47:$KZ47,"É")*12</f>
        <v>0</v>
      </c>
      <c r="GK45" s="710">
        <f>SUM(beosztás!$JV47:$KZ47)</f>
        <v>0</v>
      </c>
      <c r="GL45" s="897">
        <f>(COUNTIF(beosztás!$JV47:$KZ47,"SN")*12)+(COUNTIF(beosztás!$JV47:$KZ47,"SDE")*8)+(COUNTIF(beosztás!$JV47:$KZ47,"SDU")*8)+(COUNTIF(beosztás!$JV47:$KZ47,"SÉ")*12)+(COUNTIF(beosztás!$JV47:$KZ47,"SÉJ")*8)+(COUNTIF(beosztás!$JV47:$KZ47,"S1")*1)+(COUNTIF(beosztás!$JV47:$KZ47,"S2")*2)+(COUNTIF(beosztás!$JV47:$KZ47,"S3")*3)+(COUNTIF(beosztás!$JV47:$KZ47,"S4")*4)+(COUNTIF(beosztás!$JV47:$KZ47,"S5")*5)+(COUNTIF(beosztás!$JV47:$KZ47,"S6")*6)+(COUNTIF(beosztás!$JV47:$KZ47,"S7")*7)+(COUNTIF(beosztás!$JV47:$KZ47,"S8")*8)+(COUNTIF(beosztás!$JV47:$KZ47,"S9")*9)+(COUNTIF(beosztás!$JV47:$KZ47,"S10")*10)+(COUNTIF(beosztás!$JV47:$KZ47,"S11")*11)+(COUNTIF(beosztás!$JV47:$KZ47,"S12")*12)</f>
        <v>0</v>
      </c>
      <c r="GM45" s="710">
        <f>COUNTIF(beosztás!$JV47:$KZ47,"FÜ")*8</f>
        <v>0</v>
      </c>
      <c r="GN45" s="710">
        <f>COUNTIF(beosztás!$JV47:$KZ47,"BN")*12+COUNTIF(beosztás!$JV47:$KZ47,"BÉ")*12+COUNTIF(beosztás!$JV47:$KZ47,"BDE")*8+COUNTIF(beosztás!$JV47:$KZ47,"BDU")*8+COUNTIF(beosztás!$JV47:$KZ47,"BÉJ")*8+COUNTIF(beosztás!$JV47:$KZ47,"B1")*1+COUNTIF(beosztás!$JV47:$KZ47,"B2")*2+COUNTIF(beosztás!$JV47:$KZ47,"B3")*3+COUNTIF(beosztás!$JV47:$KZ47,"B5")*5+COUNTIF(beosztás!$JV47:$KZ47,"B6")*6+COUNTIF(beosztás!$JV47:$KZ47,"B7")*7+COUNTIF(beosztás!$JV47:$KZ47,"B8")*8+COUNTIF(beosztás!$JV47:$KZ47,"B9")*9+COUNTIF(beosztás!$JV47:$KZ47,"B10")*10+COUNTIF(beosztás!$JV47:$KZ47,"B11")*11+COUNTIF(beosztás!$JV47:$KZ47,"B12")*12+COUNTIF(beosztás!$JV47:$KZ47,"BP")*0</f>
        <v>0</v>
      </c>
      <c r="GO45" s="24">
        <f t="shared" si="316"/>
        <v>0</v>
      </c>
      <c r="GP45" s="710">
        <f>IF(C45="",0,alapadatok!$AN$11)</f>
        <v>0</v>
      </c>
      <c r="GQ45" s="19">
        <f t="shared" si="389"/>
        <v>0</v>
      </c>
      <c r="GR45" s="907">
        <f t="shared" si="317"/>
        <v>0</v>
      </c>
      <c r="GS45" s="42"/>
      <c r="GT45" s="25">
        <f t="shared" si="390"/>
        <v>0</v>
      </c>
      <c r="GU45" s="24">
        <f t="shared" si="391"/>
        <v>0</v>
      </c>
      <c r="GV45" s="24">
        <f t="shared" si="392"/>
        <v>0</v>
      </c>
      <c r="GW45" s="24">
        <f t="shared" si="393"/>
        <v>0</v>
      </c>
      <c r="GX45" s="24">
        <f t="shared" si="394"/>
        <v>0</v>
      </c>
      <c r="GY45" s="24">
        <f t="shared" si="395"/>
        <v>0</v>
      </c>
      <c r="GZ45" s="24">
        <f t="shared" si="396"/>
        <v>0</v>
      </c>
      <c r="HA45" s="24">
        <f t="shared" si="397"/>
        <v>0</v>
      </c>
      <c r="HB45" s="24">
        <f t="shared" si="398"/>
        <v>0</v>
      </c>
      <c r="HC45" s="24">
        <f t="shared" si="399"/>
        <v>0</v>
      </c>
      <c r="HD45" s="24">
        <f t="shared" si="400"/>
        <v>0</v>
      </c>
      <c r="HE45" s="19">
        <f t="shared" si="401"/>
        <v>0</v>
      </c>
      <c r="HF45" s="907">
        <f t="shared" si="324"/>
        <v>0</v>
      </c>
      <c r="HG45" s="41"/>
      <c r="HH45" s="709">
        <f>COUNTIF(beosztás!$LA47:$MD47,"DE")*8</f>
        <v>0</v>
      </c>
      <c r="HI45" s="710">
        <f>COUNTIF(beosztás!$LA47:$MD47,"DU")*8</f>
        <v>0</v>
      </c>
      <c r="HJ45" s="710">
        <f>COUNTIF(beosztás!$LA47:$MD47,"ÉJ")*8</f>
        <v>0</v>
      </c>
      <c r="HK45" s="710">
        <f>COUNTIF(beosztás!$LA47:$MD47,"N")*12</f>
        <v>0</v>
      </c>
      <c r="HL45" s="710">
        <f>COUNTIF(beosztás!$LA47:$MD47,"é")*12</f>
        <v>0</v>
      </c>
      <c r="HM45" s="710">
        <f>SUM(beosztás!$LA47:$MD47)</f>
        <v>0</v>
      </c>
      <c r="HN45" s="710">
        <f>COUNTIF(beosztás!$LA47:$MD47,"FÜ")*8</f>
        <v>0</v>
      </c>
      <c r="HO45" s="897">
        <f>(COUNTIF(beosztás!$LA47:$MD47,"SN")*12)+(COUNTIF(beosztás!$LA47:$MD47,"SDE")*8)+(COUNTIF(beosztás!$LA47:$MD47,"SDU")*8)+(COUNTIF(beosztás!$LA47:$MD47,"SÉ")*12)+(COUNTIF(beosztás!$LA47:$MD47,"SÉJ")*8)+(COUNTIF(beosztás!$LA47:$MD47,"S1")*1)+(COUNTIF(beosztás!$LA47:$MD47,"S2")*2)+(COUNTIF(beosztás!$LA47:$MD47,"S3")*3)+(COUNTIF(beosztás!$LA47:$MD47,"S4")*4)+(COUNTIF(beosztás!$LA47:$MD47,"S5")*5)+(COUNTIF(beosztás!$LA47:$MD47,"S6")*6)+(COUNTIF(beosztás!$LA47:$MD47,"S7")*7)+(COUNTIF(beosztás!$LA47:$MD47,"S8")*8)+(COUNTIF(beosztás!$LA47:$MD47,"S9")*9)+(COUNTIF(beosztás!$LA47:$MD47,"S10")*10)+(COUNTIF(beosztás!$LA47:$MD47,"S11")*11)+(COUNTIF(beosztás!$LA47:$MD47,"S12")*12)</f>
        <v>0</v>
      </c>
      <c r="HP45" s="710">
        <f>COUNTIF(beosztás!$LA47:$MD47,"BN")*12+COUNTIF(beosztás!$LA47:$MD47,"BÉ")*12+COUNTIF(beosztás!$LA47:$MD47,"BDE")*8+COUNTIF(beosztás!$LA47:$MD47,"BDU")*8+COUNTIF(beosztás!$LA47:$MD47,"BÉJ")*8+COUNTIF(beosztás!$LA47:$MD47,"B1")*1+COUNTIF(beosztás!$LA47:$MD47,"B2")*2+COUNTIF(beosztás!$LA47:$MD47,"B3")*3+COUNTIF(beosztás!$KZ47:$MC47,"B5")*5+COUNTIF(beosztás!$KZ47:$MC47,"B6")*6+COUNTIF(beosztás!$KZ47:$MC47,"B7")*7+COUNTIF(beosztás!$KZ47:$MC47,"B8")*8+COUNTIF(beosztás!$LA47:$MD47,"B9")*9+COUNTIF(beosztás!$LA47:$MD47,"B10")*10+COUNTIF(beosztás!$LA47:$MD47,"B11")*11+COUNTIF(beosztás!$LA47:$MD47,"B12")*12+COUNTIF(beosztás!$LA47:$MD47,"BP")*0</f>
        <v>0</v>
      </c>
      <c r="HQ45" s="24">
        <f t="shared" si="402"/>
        <v>0</v>
      </c>
      <c r="HR45" s="710">
        <f>IF(C45="",0,alapadatok!$AN$12)</f>
        <v>0</v>
      </c>
      <c r="HS45" s="19">
        <f t="shared" si="403"/>
        <v>0</v>
      </c>
      <c r="HT45" s="907">
        <f t="shared" si="325"/>
        <v>0</v>
      </c>
      <c r="HU45" s="42"/>
      <c r="HV45" s="709">
        <f>COUNTIF(beosztás!$ME47:$NI47,"DE")*8</f>
        <v>0</v>
      </c>
      <c r="HW45" s="710">
        <f>COUNTIF(beosztás!$ME47:$NI47,"DU")*8</f>
        <v>0</v>
      </c>
      <c r="HX45" s="710">
        <f>COUNTIF(beosztás!$ME47:$NI47,"ÉJ")*8</f>
        <v>0</v>
      </c>
      <c r="HY45" s="710">
        <f>COUNTIF(beosztás!$ME47:$NI47,"N")*12</f>
        <v>0</v>
      </c>
      <c r="HZ45" s="710">
        <f>COUNTIF(beosztás!$ME47:$NI47,"É")*12</f>
        <v>0</v>
      </c>
      <c r="IA45" s="710">
        <f>SUM(beosztás!$ME47:$NI47)</f>
        <v>0</v>
      </c>
      <c r="IB45" s="710">
        <f>(COUNTIF(beosztás!$ME47:$NI47,"SN")*12)+(COUNTIF(beosztás!$ME47:$NI47,"SDE")*8)+(COUNTIF(beosztás!$ME47:$NI47,"SDU")*8)+(COUNTIF(beosztás!$ME47:$NI47,"SÉ")*12)+(COUNTIF(beosztás!$ME47:$NI47,"SÉJ")*8)+(COUNTIF(beosztás!$ME47:$NI47,"S1")*1)+(COUNTIF(beosztás!$ME47:$NI47,"S2")*2)+(COUNTIF(beosztás!$ME47:$NI47,"S3")*3)+(COUNTIF(beosztás!$ME47:$NI47,"S4")*4)+(COUNTIF(beosztás!$ME47:$NI47,"S5")*5)+(COUNTIF(beosztás!$ME47:$NI47,"S6")*6)+(COUNTIF(beosztás!$ME47:$NI47,"S7")*7)+(COUNTIF(beosztás!$ME47:$NI47,"S8")*8)+(COUNTIF(beosztás!$ME47:$NI47,"S9")*9)+(COUNTIF(beosztás!$ME47:$NI47,"S10")*10)+(COUNTIF(beosztás!$ME47:$NI47,"S11")*11)+(COUNTIF(beosztás!$ME47:$NI47,"S12")*12)</f>
        <v>0</v>
      </c>
      <c r="IC45" s="710">
        <f>COUNTIF(beosztás!$ME47:$NI47,"FÜ")*8</f>
        <v>0</v>
      </c>
      <c r="ID45" s="710">
        <f>COUNTIF(beosztás!$ME47:$NI47,"BN")*12+COUNTIF(beosztás!$ME47:$NI47,"BÉ")*12+COUNTIF(beosztás!$ME47:$NI47,"BDE")*8+COUNTIF(beosztás!$ME47:$NI47,"BDU")*8+COUNTIF(beosztás!$ME47:$NI47,"BÉJ")*8+COUNTIF(beosztás!$ME47:$NI47,"B1")*1+COUNTIF(beosztás!$ME47:$NI47,"B2")*2+COUNTIF(beosztás!$ME47:$NI47,"B3")*3+COUNTIF(beosztás!$ME47:$NI47,"B5")*5+COUNTIF(beosztás!$ME47:$NI47,"B6")*6+COUNTIF(beosztás!$ME47:$NI47,"B7")*7+COUNTIF(beosztás!$ME47:$NI47,"B8")*8+COUNTIF(beosztás!$ME47:$NI47,"B9")*9+COUNTIF(beosztás!$ME47:$NI47,"B10")*10+COUNTIF(beosztás!$ME47:$NI47,"B11")*11+COUNTIF(beosztás!$ME47:$NI47,"B12")*12+COUNTIF(beosztás!$ME47:$NI47,"BP")*0</f>
        <v>0</v>
      </c>
      <c r="IE45" s="24">
        <f t="shared" si="326"/>
        <v>0</v>
      </c>
      <c r="IF45" s="710">
        <f>IF(C45="",0,alapadatok!$AN$13)</f>
        <v>0</v>
      </c>
      <c r="IG45" s="19">
        <f t="shared" si="404"/>
        <v>0</v>
      </c>
      <c r="IH45" s="741">
        <f t="shared" si="327"/>
        <v>0</v>
      </c>
      <c r="II45" s="42"/>
      <c r="IJ45" s="25">
        <f t="shared" si="405"/>
        <v>0</v>
      </c>
      <c r="IK45" s="24">
        <f t="shared" si="406"/>
        <v>0</v>
      </c>
      <c r="IL45" s="24">
        <f t="shared" si="407"/>
        <v>0</v>
      </c>
      <c r="IM45" s="24">
        <f t="shared" si="408"/>
        <v>0</v>
      </c>
      <c r="IN45" s="24">
        <f t="shared" si="409"/>
        <v>0</v>
      </c>
      <c r="IO45" s="24">
        <f t="shared" si="410"/>
        <v>0</v>
      </c>
      <c r="IP45" s="24">
        <f t="shared" si="411"/>
        <v>0</v>
      </c>
      <c r="IQ45" s="24">
        <f t="shared" si="412"/>
        <v>0</v>
      </c>
      <c r="IR45" s="24">
        <f t="shared" si="413"/>
        <v>0</v>
      </c>
      <c r="IS45" s="24">
        <f t="shared" si="414"/>
        <v>0</v>
      </c>
      <c r="IT45" s="24">
        <f t="shared" si="415"/>
        <v>0</v>
      </c>
      <c r="IU45" s="19">
        <f t="shared" si="416"/>
        <v>0</v>
      </c>
      <c r="IV45" s="907">
        <f t="shared" si="334"/>
        <v>0</v>
      </c>
      <c r="IW45" s="43"/>
      <c r="JF45" s="21"/>
      <c r="JG45" s="21"/>
    </row>
    <row r="46" spans="1:267" ht="15.75" hidden="1" thickBot="1" x14ac:dyDescent="0.3">
      <c r="A46" s="13">
        <f>IF(beosztás!A48=0,"",beosztás!A48)</f>
        <v>30</v>
      </c>
      <c r="B46" s="10" t="str">
        <f>IF(beosztás!B48=0,"",beosztás!B48)</f>
        <v/>
      </c>
      <c r="C46" s="11" t="str">
        <f>IF(beosztás!C48=0,"",beosztás!C48)</f>
        <v/>
      </c>
      <c r="D46" s="12" t="str">
        <f>IF(beosztás!D48=0,"",beosztás!D48)</f>
        <v/>
      </c>
      <c r="E46" s="18"/>
      <c r="F46" s="709">
        <f>COUNTIF(beosztás!$I48:$AM48,"DE")*8</f>
        <v>0</v>
      </c>
      <c r="G46" s="710">
        <f>COUNTIF(beosztás!$I48:$AM48,"DU")*8</f>
        <v>0</v>
      </c>
      <c r="H46" s="710">
        <f>COUNTIF(beosztás!$I48:$AM48,"ÉJ")*8</f>
        <v>0</v>
      </c>
      <c r="I46" s="710">
        <f>COUNTIF(beosztás!$I48:$AM48,"N")*12</f>
        <v>0</v>
      </c>
      <c r="J46" s="710">
        <f>COUNTIF(beosztás!$I48:$AM48,"é")*12</f>
        <v>0</v>
      </c>
      <c r="K46" s="710">
        <f>SUM(beosztás!$I48:$AM48)</f>
        <v>0</v>
      </c>
      <c r="L46" s="710">
        <f>COUNTIF(beosztás!$I48:$AM48,"FÜ")*8</f>
        <v>0</v>
      </c>
      <c r="M46" s="710">
        <f>(COUNTIF(beosztás!$I48:$AM48,"SN")*12)+(COUNTIF(beosztás!$I48:$AM48,"SDE")*8)+(COUNTIF(beosztás!$I48:$AM48,"SDU")*8)+(COUNTIF(beosztás!$I48:$AM48,"S1")*1)+(COUNTIF(beosztás!$I48:$AM48,"S2")*2)+(COUNTIF(beosztás!$I48:$AM48,"S3")*3)+(COUNTIF(beosztás!$I48:$AM48,"S4")*4)+(COUNTIF(beosztás!$I48:$AM48,"S5")*5)+(COUNTIF(beosztás!$I48:$AM48,"S6")*6)+(COUNTIF(beosztás!$I48:$AM48,"S7")*7)+(COUNTIF(beosztás!$I48:$AM48,"S8")*8)+(COUNTIF(beosztás!$I48:$AM48,"S9")*9)+(COUNTIF(beosztás!$I48:$AM48,"S10")*10)+(COUNTIF(beosztás!$I48:$AM48,"S11")*11)+(COUNTIF(beosztás!$I48:$AM48,"S12")*12)+(COUNTIF(beosztás!$I48:$AM48,"SÉ")*12)+(COUNTIF(beosztás!$I48:$AM48,"SÉJ")*8)</f>
        <v>0</v>
      </c>
      <c r="N46" s="710">
        <f>COUNTIF(beosztás!$I48:$AM48,"BN")*12+COUNTIF(beosztás!$I48:$AM48,"BÉ")*12+COUNTIF(beosztás!$I48:$AM48,"BDE")*8+COUNTIF(beosztás!$I48:$AM48,"BDU")*8+COUNTIF(beosztás!$I48:$AM48,"BÉJ")*8+COUNTIF(beosztás!$I48:$AM48,"B1")*1+COUNTIF(beosztás!$I48:$AM48,"B2")*2+COUNTIF(beosztás!$I48:$AM48,"B3")*3+COUNTIF(beosztás!$I48:$AM48,"B5")*5+COUNTIF(beosztás!$I48:$AM48,"B6")*6+COUNTIF(beosztás!$I48:$AM48,"B7")*7+COUNTIF(beosztás!$I48:$AM48,"B8")*8+COUNTIF(beosztás!$I48:$AM48,"B9")*9+COUNTIF(beosztás!$I48:$AM48,"B10")*10+COUNTIF(beosztás!$I48:$AM48,"B11")*11+COUNTIF(beosztás!$I48:$AM48,"B12")*12+COUNTIF(beosztás!$I48:$AM48,"BP")*0</f>
        <v>0</v>
      </c>
      <c r="O46" s="24">
        <f t="shared" si="273"/>
        <v>0</v>
      </c>
      <c r="P46" s="710">
        <f>IF(C46="",0,alapadatok!$AN$2)</f>
        <v>0</v>
      </c>
      <c r="Q46" s="19">
        <f t="shared" si="335"/>
        <v>0</v>
      </c>
      <c r="R46" s="741">
        <f t="shared" si="274"/>
        <v>0</v>
      </c>
      <c r="S46" s="40"/>
      <c r="T46" s="709">
        <f>COUNTIF(beosztás!$AN48:$BO48,"DE")*8</f>
        <v>0</v>
      </c>
      <c r="U46" s="710">
        <f>COUNTIF(beosztás!$AN48:$BO48,"DU")*8</f>
        <v>0</v>
      </c>
      <c r="V46" s="710">
        <f>COUNTIF(beosztás!$AN48:$BO48,"ÉJ")*8</f>
        <v>0</v>
      </c>
      <c r="W46" s="710">
        <f>COUNTIF(beosztás!$AN48:$BO48,"N")*12</f>
        <v>0</v>
      </c>
      <c r="X46" s="710">
        <f>COUNTIF(beosztás!$AN48:$BO48,"É")*12</f>
        <v>0</v>
      </c>
      <c r="Y46" s="710">
        <f>SUM(beosztás!$AN48:$BO48)</f>
        <v>0</v>
      </c>
      <c r="Z46" s="710">
        <f>(COUNTIF(beosztás!$AN48:$BO48,"SN")*12)+(COUNTIF(beosztás!$AN48:$BO48,"SDE")*8)+(COUNTIF(beosztás!$AN48:$BO48,"SDU")*8)+(COUNTIF(beosztás!$AN48:$BO48,"SÉ")*12)+(COUNTIF(beosztás!$AN48:$BO48,"SÉJ")*8)+(COUNTIF(beosztás!$AN48:$BO48,"S1")*1)+(COUNTIF(beosztás!$AN48:$BO48,"S2")*2)+(COUNTIF(beosztás!$AN48:$BO48,"S3")*3)+(COUNTIF(beosztás!$AN48:$BO48,"S4")*4)+(COUNTIF(beosztás!$AN48:$BO48,"S5")*5)+(COUNTIF(beosztás!$AN48:$BO48,"S6")*6)+(COUNTIF(beosztás!$AN48:$BO48,"S7")*7)+(COUNTIF(beosztás!$AN48:$BO48,"S8")*8)+(COUNTIF(beosztás!$AN48:$BO48,"S9")*9)+(COUNTIF(beosztás!$AN48:$BO48,"S10")*10)+(COUNTIF(beosztás!$AN48:$BO48,"S11")*11)+(COUNTIF(beosztás!$AN48:$BO48,"S12")*12)</f>
        <v>0</v>
      </c>
      <c r="AA46" s="710">
        <f>COUNTIF(beosztás!$AN48:$BO48,"FÜ")*8</f>
        <v>0</v>
      </c>
      <c r="AB46" s="710">
        <f>COUNTIF(beosztás!$AN48:$BO48,"BN")*12+COUNTIF(beosztás!$AN48:$BO48,"BÉ")*12+COUNTIF(beosztás!$AN48:$BO48,"BDE")*8+COUNTIF(beosztás!$AN48:$BO48,"BDU")*8+COUNTIF(beosztás!$AN48:$BO48,"BÉJ")*8+COUNTIF(beosztás!$AN48:$BO48,"B1")*1+COUNTIF(beosztás!$AN48:$BO48,"B2")*2+COUNTIF(beosztás!$AN48:$BO48,"B3")*3+COUNTIF(beosztás!$AN48:$BO48,"B5")*5+COUNTIF(beosztás!$AN48:$BO48,"B6")*6+COUNTIF(beosztás!$AN48:$BO48,"B7")*7+COUNTIF(beosztás!$AN48:$BO48,"B8")*8+COUNTIF(beosztás!$AN48:$BO48,"B9")*9+COUNTIF(beosztás!$AN48:$BO48,"B10")*10+COUNTIF(beosztás!$AN48:$BO48,"B11")*11+COUNTIF(beosztás!$AN48:$BO48,"B12")*12+COUNTIF(beosztás!$AN48:$BO48,"BP")*0</f>
        <v>0</v>
      </c>
      <c r="AC46" s="24">
        <f t="shared" si="336"/>
        <v>0</v>
      </c>
      <c r="AD46" s="710">
        <f>IF(C46="",0,alapadatok!$AN$3)</f>
        <v>0</v>
      </c>
      <c r="AE46" s="19">
        <f t="shared" si="337"/>
        <v>0</v>
      </c>
      <c r="AF46" s="741">
        <f t="shared" si="275"/>
        <v>0</v>
      </c>
      <c r="AG46" s="40"/>
      <c r="AH46" s="25">
        <f t="shared" si="276"/>
        <v>0</v>
      </c>
      <c r="AI46" s="24">
        <f t="shared" si="277"/>
        <v>0</v>
      </c>
      <c r="AJ46" s="24">
        <f t="shared" si="278"/>
        <v>0</v>
      </c>
      <c r="AK46" s="24">
        <f t="shared" si="279"/>
        <v>0</v>
      </c>
      <c r="AL46" s="24">
        <f t="shared" si="280"/>
        <v>0</v>
      </c>
      <c r="AM46" s="24">
        <f t="shared" si="281"/>
        <v>0</v>
      </c>
      <c r="AN46" s="24">
        <f t="shared" si="282"/>
        <v>0</v>
      </c>
      <c r="AO46" s="24">
        <f t="shared" si="283"/>
        <v>0</v>
      </c>
      <c r="AP46" s="24">
        <f t="shared" si="338"/>
        <v>0</v>
      </c>
      <c r="AQ46" s="24">
        <f t="shared" si="339"/>
        <v>0</v>
      </c>
      <c r="AR46" s="24">
        <f t="shared" si="340"/>
        <v>0</v>
      </c>
      <c r="AS46" s="19">
        <f t="shared" si="341"/>
        <v>0</v>
      </c>
      <c r="AT46" s="741">
        <f t="shared" si="284"/>
        <v>0</v>
      </c>
      <c r="AU46" s="41"/>
      <c r="AV46" s="709">
        <f>COUNTIF(beosztás!$BP48:$CT48,"DE")*8</f>
        <v>0</v>
      </c>
      <c r="AW46" s="710">
        <f>COUNTIF(beosztás!$BP48:$CT48,"DU")*8</f>
        <v>0</v>
      </c>
      <c r="AX46" s="710">
        <f>COUNTIF(beosztás!$BP48:$CT48,"ÉJ")*8</f>
        <v>0</v>
      </c>
      <c r="AY46" s="710">
        <f>COUNTIF(beosztás!$BP48:$CT48,"N")*12</f>
        <v>0</v>
      </c>
      <c r="AZ46" s="710">
        <f>COUNTIF(beosztás!$BP48:$CT48,"é")*12</f>
        <v>0</v>
      </c>
      <c r="BA46" s="710">
        <f>SUM(beosztás!$BP48:$CT48)</f>
        <v>0</v>
      </c>
      <c r="BB46" s="710">
        <f>COUNTIF(beosztás!$BP48:$CT48,"FÜ")*8</f>
        <v>0</v>
      </c>
      <c r="BC46" s="897">
        <f>(COUNTIF(beosztás!$BP48:$CT48,"SN")*12)+(COUNTIF(beosztás!$BP48:$CT48,"SDE")*8)+(COUNTIF(beosztás!$BP48:$CT48,"SDU")*8)+(COUNTIF(beosztás!$BP48:$CT48,"SÉ")*12)+(COUNTIF(beosztás!$BP48:$CT48,"SÉJ")*8)+(COUNTIF(beosztás!$BP48:$CT48,"S1")*1)+(COUNTIF(beosztás!$BP48:$CT48,"S2")*2)+(COUNTIF(beosztás!$BP48:$CT48,"S3")*3)+(COUNTIF(beosztás!$BP48:$CT48,"S4")*4)+(COUNTIF(beosztás!$BP48:$CT48,"S5")*5)+(COUNTIF(beosztás!$BP48:$CT48,"S6")*6)+(COUNTIF(beosztás!$BP48:$CT48,"S7")*7)+(COUNTIF(beosztás!$BP48:$CT48,"S8")*8)+(COUNTIF(beosztás!$BP48:$CT48,"S9")*9)+(COUNTIF(beosztás!$BP48:$CT48,"S10")*10)+(COUNTIF(beosztás!$BP48:$CT48,"S11")*11)+(COUNTIF(beosztás!$BP48:$CT48,"S12")*12)</f>
        <v>0</v>
      </c>
      <c r="BD46" s="710">
        <f>COUNTIF(beosztás!$BP48:$CT48,"BN")*12+COUNTIF(beosztás!$BP48:$CT48,"BÉ")*12+COUNTIF(beosztás!$BP48:$CT48,"BDE")*8+COUNTIF(beosztás!$BP48:$CT48,"BDU")*8+COUNTIF(beosztás!$BP48:$CT48,"BÉJ")*8+COUNTIF(beosztás!$BP48:$CT48,"B1")*1+COUNTIF(beosztás!$BP48:$CT48,"B2")*2+COUNTIF(beosztás!$BP48:$CT48,"B3")*3+COUNTIF(beosztás!$BP48:$CT48,"B5")*5+COUNTIF(beosztás!$BP48:$CT48,"B6")*6+COUNTIF(beosztás!$BP48:$CT48,"B7")*7+COUNTIF(beosztás!$BP48:$CT48,"B8")*8+COUNTIF(beosztás!$BP48:$CT48,"B9")*9+COUNTIF(beosztás!$BP48:$CT48,"B10")*10+COUNTIF(beosztás!$BP48:$CT48,"B11")*11+COUNTIF(beosztás!$BP48:$CT48,"B12")*12+COUNTIF(beosztás!$BP48:$CT48,"BP")*0</f>
        <v>0</v>
      </c>
      <c r="BE46" s="24">
        <f t="shared" si="285"/>
        <v>0</v>
      </c>
      <c r="BF46" s="710">
        <f>IF(C46="",0,alapadatok!$AN$4)</f>
        <v>0</v>
      </c>
      <c r="BG46" s="19">
        <f t="shared" si="342"/>
        <v>0</v>
      </c>
      <c r="BH46" s="741">
        <f t="shared" si="286"/>
        <v>0</v>
      </c>
      <c r="BI46" s="40"/>
      <c r="BJ46" s="709">
        <f>COUNTIF(beosztás!$CU48:$DX48,"DE")*8</f>
        <v>0</v>
      </c>
      <c r="BK46" s="710">
        <f>COUNTIF(beosztás!$CU48:$DX48,"DU")*8</f>
        <v>0</v>
      </c>
      <c r="BL46" s="710">
        <f>COUNTIF(beosztás!$CU48:$DX48,"ÉJ")*8</f>
        <v>0</v>
      </c>
      <c r="BM46" s="710">
        <f>COUNTIF(beosztás!$CU48:$DX48,"N")*12</f>
        <v>0</v>
      </c>
      <c r="BN46" s="710">
        <f>COUNTIF(beosztás!$CU48:$DX48,"É")*12</f>
        <v>0</v>
      </c>
      <c r="BO46" s="710">
        <f>SUM(beosztás!$CU48:$DX48)</f>
        <v>0</v>
      </c>
      <c r="BP46" s="897">
        <f>(COUNTIF(beosztás!$CU48:$DX48,"SN")*12)+(COUNTIF(beosztás!$CU48:$DX48,"SDE")*8)+(COUNTIF(beosztás!$CU48:$DX48,"SDU")*8)+(COUNTIF(beosztás!$CU48:$DX48,"SÉ")*12)+(COUNTIF(beosztás!$CU48:$DX48,"SÉJ")*8)+(COUNTIF(beosztás!$CU48:$DX48,"S1")*1)+(COUNTIF(beosztás!$CU48:$DX48,"S2")*2)+(COUNTIF(beosztás!$CU48:$DX48,"S3")*3)+(COUNTIF(beosztás!$CU48:$DX48,"S4")*4)+(COUNTIF(beosztás!$CU48:$DX48,"S5")*5)+(COUNTIF(beosztás!$CU48:$DX48,"S6")*6)+(COUNTIF(beosztás!$CU48:$DX48,"S7")*7)+(COUNTIF(beosztás!$CU48:$DX48,"S8")*8)+(COUNTIF(beosztás!$CU48:$DX48,"S9")*9)+(COUNTIF(beosztás!$CU48:$DX48,"S10")*10)+(COUNTIF(beosztás!$CU48:$DX48,"S11")*11)+(COUNTIF(beosztás!$CU48:$DX48,"S12")*12)</f>
        <v>0</v>
      </c>
      <c r="BQ46" s="710">
        <f>COUNTIF(beosztás!$CU48:$DX48,"FÜ")*8</f>
        <v>0</v>
      </c>
      <c r="BR46" s="710">
        <f>COUNTIF(beosztás!$CU48:$DX48,"BN")*12+COUNTIF(beosztás!$CU48:$DX48,"BÉ")*12+COUNTIF(beosztás!$CU48:$DX48,"BDE")*8+COUNTIF(beosztás!$CU48:$DX48,"BDU")*8+COUNTIF(beosztás!$CU48:$DX48,"BÉJ")*8+COUNTIF(beosztás!$CU48:$DX48,"B1")*1+COUNTIF(beosztás!$CU48:$DX48,"B2")*2+COUNTIF(beosztás!$CU48:$DX48,"B3")*3+COUNTIF(beosztás!$CU48:$DX48,"B5")*5+COUNTIF(beosztás!$CU48:$DX48,"B6")*6+COUNTIF(beosztás!$CU48:$DX48,"B7")*7+COUNTIF(beosztás!$CU48:$DX48,"B8")*8+COUNTIF(beosztás!$CU48:$DX48,"B9")*9+COUNTIF(beosztás!$CU48:$DX48,"B10")*10+COUNTIF(beosztás!$CU48:$DX48,"B11")*11+COUNTIF(beosztás!$CU48:$DX48,"B12")*12+COUNTIF(beosztás!$CU48:$DX48,"BP")*0</f>
        <v>0</v>
      </c>
      <c r="BS46" s="24">
        <f t="shared" si="343"/>
        <v>0</v>
      </c>
      <c r="BT46" s="710">
        <f>IF(C46="",0,alapadatok!$AN$5)</f>
        <v>0</v>
      </c>
      <c r="BU46" s="19">
        <f t="shared" si="344"/>
        <v>0</v>
      </c>
      <c r="BV46" s="741">
        <f t="shared" si="287"/>
        <v>0</v>
      </c>
      <c r="BW46" s="40"/>
      <c r="BX46" s="25">
        <f t="shared" si="345"/>
        <v>0</v>
      </c>
      <c r="BY46" s="24">
        <f t="shared" si="346"/>
        <v>0</v>
      </c>
      <c r="BZ46" s="24">
        <f t="shared" si="347"/>
        <v>0</v>
      </c>
      <c r="CA46" s="24">
        <f t="shared" si="348"/>
        <v>0</v>
      </c>
      <c r="CB46" s="24">
        <f t="shared" si="349"/>
        <v>0</v>
      </c>
      <c r="CC46" s="24">
        <f t="shared" si="350"/>
        <v>0</v>
      </c>
      <c r="CD46" s="24">
        <f t="shared" si="351"/>
        <v>0</v>
      </c>
      <c r="CE46" s="24">
        <f t="shared" si="352"/>
        <v>0</v>
      </c>
      <c r="CF46" s="24">
        <f t="shared" si="353"/>
        <v>0</v>
      </c>
      <c r="CG46" s="24">
        <f t="shared" si="354"/>
        <v>0</v>
      </c>
      <c r="CH46" s="24">
        <f t="shared" si="355"/>
        <v>0</v>
      </c>
      <c r="CI46" s="19">
        <f t="shared" si="356"/>
        <v>0</v>
      </c>
      <c r="CJ46" s="741">
        <f t="shared" si="294"/>
        <v>0</v>
      </c>
      <c r="CK46" s="41"/>
      <c r="CL46" s="709">
        <f>COUNTIF(beosztás!$DY48:$FC48,"DE")*8</f>
        <v>0</v>
      </c>
      <c r="CM46" s="710">
        <f>COUNTIF(beosztás!$DY48:$FC48,"DU")*8</f>
        <v>0</v>
      </c>
      <c r="CN46" s="710">
        <f>COUNTIF(beosztás!$DY48:$FC48,"ÉJ")*8</f>
        <v>0</v>
      </c>
      <c r="CO46" s="710">
        <f>COUNTIF(beosztás!$DY48:$FC48,"N")*12</f>
        <v>0</v>
      </c>
      <c r="CP46" s="710">
        <f>COUNTIF(beosztás!$DY48:$FC48,"é")*12</f>
        <v>0</v>
      </c>
      <c r="CQ46" s="710">
        <f>SUM(beosztás!$DY48:$FC48)</f>
        <v>0</v>
      </c>
      <c r="CR46" s="710">
        <f>COUNTIF(beosztás!$DY48:$FC48,"FÜ")*8</f>
        <v>0</v>
      </c>
      <c r="CS46" s="897">
        <f>(COUNTIF(beosztás!$DY48:$FC48,"SN")*12)+(COUNTIF(beosztás!$DY48:$FC48,"SDE")*8)+(COUNTIF(beosztás!$DY48:$FC48,"SDU")*8)+(COUNTIF(beosztás!$DY48:$FC48,"SÉ")*12)+(COUNTIF(beosztás!$DY48:$FC48,"SÉJ")*8)+(COUNTIF(beosztás!$DY48:$FC48,"S1")*1)+(COUNTIF(beosztás!$DY48:$FC48,"S2")*2)+(COUNTIF(beosztás!$DY48:$FC48,"S3")*3)+(COUNTIF(beosztás!$DY48:$FC48,"S4")*4)+(COUNTIF(beosztás!$DY48:$FC48,"S5")*5)+(COUNTIF(beosztás!$DY48:$FC48,"S6")*6)+(COUNTIF(beosztás!$DY48:$FC48,"S7")*7)+(COUNTIF(beosztás!$DY48:$FC48,"S8")*8)+(COUNTIF(beosztás!$DY48:$FC48,"S9")*9)+(COUNTIF(beosztás!$DY48:$FC48,"S10")*10)+(COUNTIF(beosztás!$DY48:$FC48,"S11")*11)+(COUNTIF(beosztás!$DY48:$FC48,"S12")*12)</f>
        <v>0</v>
      </c>
      <c r="CT46" s="710">
        <f>COUNTIF(beosztás!$DY48:$FC48,"BN")*12+COUNTIF(beosztás!$DY48:$FC48,"BÉ")*12+COUNTIF(beosztás!$DY48:$FC48,"BDE")*8+COUNTIF(beosztás!$DY48:$FC48,"BDU")*8+COUNTIF(beosztás!$DY48:$FC48,"BÉJ")*8+COUNTIF(beosztás!$DY48:$FC48,"B1")*1+COUNTIF(beosztás!$DY48:$FC48,"B2")*2+COUNTIF(beosztás!$DY48:$FC48,"B3")*3+COUNTIF(beosztás!$DY48:$FC48,"B5")*5+COUNTIF(beosztás!$DY48:$FC48,"B6")*6+COUNTIF(beosztás!$DY48:$FC48,"B7")*7+COUNTIF(beosztás!$DY48:$FC48,"B8")*8+COUNTIF(beosztás!$DY48:$FC48,"B9")*9+COUNTIF(beosztás!$DY48:$FC48,"B10")*10+COUNTIF(beosztás!$DY48:$FC48,"B11")*11+COUNTIF(beosztás!$DY48:$FC48,"B12")*12+COUNTIF(beosztás!$DY48:$FC48,"BP")*0</f>
        <v>0</v>
      </c>
      <c r="CU46" s="24">
        <f t="shared" si="357"/>
        <v>0</v>
      </c>
      <c r="CV46" s="710">
        <f>IF(C46="",0,alapadatok!$AN$6)</f>
        <v>0</v>
      </c>
      <c r="CW46" s="19">
        <f t="shared" si="358"/>
        <v>0</v>
      </c>
      <c r="CX46" s="907">
        <f t="shared" si="295"/>
        <v>0</v>
      </c>
      <c r="CY46" s="40"/>
      <c r="CZ46" s="709">
        <f>COUNTIF(beosztás!$FD48:$GG48,"DE")*8</f>
        <v>0</v>
      </c>
      <c r="DA46" s="710">
        <f>COUNTIF(beosztás!$FD48:$GG48,"DU")*8</f>
        <v>0</v>
      </c>
      <c r="DB46" s="710">
        <f>COUNTIF(beosztás!$FD48:$GG48,"ÉJ")*8</f>
        <v>0</v>
      </c>
      <c r="DC46" s="710">
        <f>COUNTIF(beosztás!$FD48:$GG48,"N")*12</f>
        <v>0</v>
      </c>
      <c r="DD46" s="710">
        <f>COUNTIF(beosztás!$FD48:$GG48,"É")*12</f>
        <v>0</v>
      </c>
      <c r="DE46" s="710">
        <f>SUM(beosztás!$FD48:$GG48)</f>
        <v>0</v>
      </c>
      <c r="DF46" s="897">
        <f>(COUNTIF(beosztás!$FD48:$GG48,"SN")*12)+(COUNTIF(beosztás!$FD48:$GG48,"SDE")*8)+(COUNTIF(beosztás!$FD48:$GG48,"SDU")*8)+(COUNTIF(beosztás!$FD48:$GG48,"SÉ")*12)+(COUNTIF(beosztás!$FD48:$GG48,"SÉJ")*8)+(COUNTIF(beosztás!$FD48:$GG48,"S1")*1)+(COUNTIF(beosztás!$FD48:$GG48,"S2")*2)+(COUNTIF(beosztás!$FD48:$GG48,"S3")*3)+(COUNTIF(beosztás!$FD48:$GG48,"S4")*4)+(COUNTIF(beosztás!$FD48:$GG48,"S5")*5)+(COUNTIF(beosztás!$FD48:$GG48,"S6")*6)+(COUNTIF(beosztás!$FD48:$GG48,"S7")*7)+(COUNTIF(beosztás!$FD48:$GG48,"S8")*8)+(COUNTIF(beosztás!$FD48:$GG48,"S9")*9)+(COUNTIF(beosztás!$FD48:$GG48,"S10")*10)+(COUNTIF(beosztás!$FD48:$GG48,"S11")*11)+(COUNTIF(beosztás!$FD48:$GG48,"S12")*12)</f>
        <v>0</v>
      </c>
      <c r="DG46" s="710">
        <f>COUNTIF(beosztás!$FD48:$GG48,"FÜ")*8</f>
        <v>0</v>
      </c>
      <c r="DH46" s="710">
        <f>COUNTIF(beosztás!$FD48:$GG48,"BN")*12+COUNTIF(beosztás!$FD48:$GG48,"BÉ")*12+COUNTIF(beosztás!$FD48:$GG48,"BDE")*8+COUNTIF(beosztás!$FD48:$GG48,"BDU")*8+COUNTIF(beosztás!$FD48:$GG48,"BÉJ")*8+COUNTIF(beosztás!$FD48:$GG48,"B1")*1+COUNTIF(beosztás!$FD48:$GG48,"B2")*2+COUNTIF(beosztás!$FD48:$GG48,"B3")*3+COUNTIF(beosztás!$FD48:$GG48,"B5")*5+COUNTIF(beosztás!$FD48:$GG48,"B6")*6+COUNTIF(beosztás!$FD48:$GG48,"B7")*7+COUNTIF(beosztás!$FD48:$GG48,"B8")*8+COUNTIF(beosztás!$FD48:$GG48,"B9")*9+COUNTIF(beosztás!$FD48:$GG48,"B10")*10+COUNTIF(beosztás!$FD48:$GG48,"B11")*11+COUNTIF(beosztás!$FD48:$GG48,"B12")*12+COUNTIF(beosztás!$FD48:$GG48,"BP")*0</f>
        <v>0</v>
      </c>
      <c r="DI46" s="24">
        <f t="shared" si="296"/>
        <v>0</v>
      </c>
      <c r="DJ46" s="710">
        <f>IF(C46="",0,alapadatok!$AN$7)</f>
        <v>0</v>
      </c>
      <c r="DK46" s="19">
        <f t="shared" si="359"/>
        <v>0</v>
      </c>
      <c r="DL46" s="741">
        <f t="shared" si="297"/>
        <v>0</v>
      </c>
      <c r="DM46" s="40"/>
      <c r="DN46" s="25">
        <f t="shared" si="360"/>
        <v>0</v>
      </c>
      <c r="DO46" s="24">
        <f t="shared" si="361"/>
        <v>0</v>
      </c>
      <c r="DP46" s="24">
        <f t="shared" si="362"/>
        <v>0</v>
      </c>
      <c r="DQ46" s="24">
        <f t="shared" si="363"/>
        <v>0</v>
      </c>
      <c r="DR46" s="24">
        <f t="shared" si="364"/>
        <v>0</v>
      </c>
      <c r="DS46" s="24">
        <f t="shared" si="365"/>
        <v>0</v>
      </c>
      <c r="DT46" s="24">
        <f t="shared" si="366"/>
        <v>0</v>
      </c>
      <c r="DU46" s="24">
        <f t="shared" si="367"/>
        <v>0</v>
      </c>
      <c r="DV46" s="24">
        <f t="shared" si="368"/>
        <v>0</v>
      </c>
      <c r="DW46" s="24">
        <f t="shared" si="369"/>
        <v>0</v>
      </c>
      <c r="DX46" s="24">
        <f t="shared" si="370"/>
        <v>0</v>
      </c>
      <c r="DY46" s="19">
        <f t="shared" si="371"/>
        <v>0</v>
      </c>
      <c r="DZ46" s="907">
        <f t="shared" si="304"/>
        <v>0</v>
      </c>
      <c r="EA46" s="41"/>
      <c r="EB46" s="709">
        <f>COUNTIF(beosztás!$GH48:$HL48,"DE")*8</f>
        <v>0</v>
      </c>
      <c r="EC46" s="710">
        <f>COUNTIF(beosztás!$GH48:$HL48,"DU")*8</f>
        <v>0</v>
      </c>
      <c r="ED46" s="710">
        <f>COUNTIF(beosztás!$GH48:$HL48,"ÉJ")*8</f>
        <v>0</v>
      </c>
      <c r="EE46" s="710">
        <f>COUNTIF(beosztás!$GH48:$HL48,"N")*12</f>
        <v>0</v>
      </c>
      <c r="EF46" s="710">
        <f>COUNTIF(beosztás!$GH48:$HL48,"é")*12</f>
        <v>0</v>
      </c>
      <c r="EG46" s="710">
        <f>SUM(beosztás!$GH48:$HL48)</f>
        <v>0</v>
      </c>
      <c r="EH46" s="710">
        <f>COUNTIF(beosztás!$GH48:$HL48,"FÜ")*8</f>
        <v>0</v>
      </c>
      <c r="EI46" s="897">
        <f>(COUNTIF(beosztás!$GH48:$HL48,"SN")*12)+(COUNTIF(beosztás!$GH48:$HL48,"SDE")*8)+(COUNTIF(beosztás!$GH48:$HL48,"SDU")*8)+(COUNTIF(beosztás!$GH48:$HL48,"SÉ")*12)+(COUNTIF(beosztás!$GH48:$HL48,"SÉJ")*8)+(COUNTIF(beosztás!$GH48:$HL48,"S1")*1)+(COUNTIF(beosztás!$GH48:$HL48,"S2")*2)+(COUNTIF(beosztás!$GH48:$HL48,"S3")*3)+(COUNTIF(beosztás!$GH48:$HL48,"S4")*4)+(COUNTIF(beosztás!$GH48:$HL48,"S5")*5)+(COUNTIF(beosztás!$GH48:$HL48,"S6")*6)+(COUNTIF(beosztás!$GH48:$HL48,"S7")*7)+(COUNTIF(beosztás!$GH48:$HL48,"S8")*8)+(COUNTIF(beosztás!$GH48:$HL48,"S9")*9)+(COUNTIF(beosztás!$GH48:$HL48,"S10")*10)+(COUNTIF(beosztás!$GH48:$HL48,"S11")*11)+(COUNTIF(beosztás!$GH48:$HL48,"S12")*12)</f>
        <v>0</v>
      </c>
      <c r="EJ46" s="710">
        <f>COUNTIF(beosztás!$GH48:$HL48,"BN")*12+COUNTIF(beosztás!$GH48:$HL48,"BÉ")*12+COUNTIF(beosztás!$GH48:$HL48,"BDE")*8+COUNTIF(beosztás!$GH48:$HL48,"BDU")*8+COUNTIF(beosztás!$GH48:$HL48,"BÉJ")*8+COUNTIF(beosztás!$GH48:$HL48,"B1")*1+COUNTIF(beosztás!$GH48:$HL48,"B2")*2+COUNTIF(beosztás!$GH48:$HL48,"B3")*3+COUNTIF(beosztás!$GH48:$HL48,"B5")*5+COUNTIF(beosztás!$GH48:$HL48,"B6")*6+COUNTIF(beosztás!$GH48:$HL48,"B7")*7+COUNTIF(beosztás!$GH48:$HL48,"B8")*8+COUNTIF(beosztás!$GH48:$HL48,"B9")*9+COUNTIF(beosztás!$GH48:$HL48,"B10")*10+COUNTIF(beosztás!$GH48:$HL48,"B11")*11+COUNTIF(beosztás!$GH48:$HL48,"B12")*12+COUNTIF(beosztás!$GH48:$HL48,"BP")*0</f>
        <v>0</v>
      </c>
      <c r="EK46" s="24">
        <f t="shared" si="372"/>
        <v>0</v>
      </c>
      <c r="EL46" s="710">
        <f>IF(C46="",0,alapadatok!$AN$8)</f>
        <v>0</v>
      </c>
      <c r="EM46" s="19">
        <f t="shared" si="373"/>
        <v>0</v>
      </c>
      <c r="EN46" s="907">
        <f t="shared" si="305"/>
        <v>0</v>
      </c>
      <c r="EO46" s="40"/>
      <c r="EP46" s="709">
        <f>COUNTIF(beosztás!$HM48:$IQ48,"DE")*8</f>
        <v>0</v>
      </c>
      <c r="EQ46" s="710">
        <f>COUNTIF(beosztás!$HM48:$IQ48,"DU")*8</f>
        <v>0</v>
      </c>
      <c r="ER46" s="710">
        <f>COUNTIF(beosztás!$HM48:$IQ48,"ÉJ")*8</f>
        <v>0</v>
      </c>
      <c r="ES46" s="710">
        <f>COUNTIF(beosztás!$HM48:$IQ48,"N")*12</f>
        <v>0</v>
      </c>
      <c r="ET46" s="710">
        <f>COUNTIF(beosztás!$HM48:$IQ48,"É")*12</f>
        <v>0</v>
      </c>
      <c r="EU46" s="710">
        <f>SUM(beosztás!$HM48:$IQ48)</f>
        <v>0</v>
      </c>
      <c r="EV46" s="897">
        <f>(COUNTIF(beosztás!$HM48:$IQ48,"SN")*12)+(COUNTIF(beosztás!$HM48:$IQ48,"SDE")*8)+(COUNTIF(beosztás!$HM48:$IQ48,"SDU")*8)+(COUNTIF(beosztás!$HM48:$IQ48,"SÉ")*12)+(COUNTIF(beosztás!$HM48:$IQ48,"SÉJ")*8)+(COUNTIF(beosztás!$HM48:$IQ48,"S1")*1)+(COUNTIF(beosztás!$HM48:$IQ48,"S2")*2)+(COUNTIF(beosztás!$HM48:$IQ48,"S3")*3)+(COUNTIF(beosztás!$HM48:$IQ48,"S4")*4)+(COUNTIF(beosztás!$HM48:$IQ48,"S5")*5)+(COUNTIF(beosztás!$HM48:$IQ48,"S6")*6)+(COUNTIF(beosztás!$HM48:$IQ48,"S7")*7)+(COUNTIF(beosztás!$HM48:$IQ48,"S8")*8)+(COUNTIF(beosztás!$HM48:$IQ48,"S9")*9)+(COUNTIF(beosztás!$HM48:$IQ48,"S10")*10)+(COUNTIF(beosztás!$HM48:$IQ48,"S11")*11)+(COUNTIF(beosztás!$HM48:$IQ48,"S12")*12)</f>
        <v>0</v>
      </c>
      <c r="EW46" s="710">
        <f>COUNTIF(beosztás!$HM48:$IQ48,"FÜ")*8</f>
        <v>0</v>
      </c>
      <c r="EX46" s="710">
        <f>COUNTIF(beosztás!$HM48:$IQ48,"BN")*12+COUNTIF(beosztás!$HM48:$IQ48,"BÉ")*12+COUNTIF(beosztás!$HM48:$IQ48,"BDE")*8+COUNTIF(beosztás!$HM48:$IQ48,"BDU")*8+COUNTIF(beosztás!$HM48:$IQ48,"BÉJ")*8+COUNTIF(beosztás!$HM48:$IQ48,"B1")*1+COUNTIF(beosztás!$HM48:$IQ48,"B2")*2+COUNTIF(beosztás!$HM48:$IQ48,"B3")*3+COUNTIF(beosztás!$HM48:$IQ48,"B5")*5+COUNTIF(beosztás!$HM48:$IQ48,"B6")*6+COUNTIF(beosztás!$HM48:$IQ48,"B7")*7+COUNTIF(beosztás!$HM48:$IQ48,"B8")*8+COUNTIF(beosztás!$HM48:$IQ48,"B9")*9+COUNTIF(beosztás!$HM48:$IQ48,"B10")*10+COUNTIF(beosztás!$HM48:$IQ48,"B11")*11+COUNTIF(beosztás!$HM48:$IQ48,"B12")*12+COUNTIF(beosztás!$HM48:$IQ48,"BP")*0</f>
        <v>0</v>
      </c>
      <c r="EY46" s="24">
        <f t="shared" si="306"/>
        <v>0</v>
      </c>
      <c r="EZ46" s="710">
        <f>IF(C46="",0,alapadatok!$AN$9)</f>
        <v>0</v>
      </c>
      <c r="FA46" s="19">
        <f t="shared" si="374"/>
        <v>0</v>
      </c>
      <c r="FB46" s="907">
        <f t="shared" si="307"/>
        <v>0</v>
      </c>
      <c r="FC46" s="40"/>
      <c r="FD46" s="25">
        <f t="shared" si="375"/>
        <v>0</v>
      </c>
      <c r="FE46" s="24">
        <f t="shared" si="376"/>
        <v>0</v>
      </c>
      <c r="FF46" s="24">
        <f t="shared" si="377"/>
        <v>0</v>
      </c>
      <c r="FG46" s="24">
        <f t="shared" si="378"/>
        <v>0</v>
      </c>
      <c r="FH46" s="24">
        <f t="shared" si="379"/>
        <v>0</v>
      </c>
      <c r="FI46" s="24">
        <f t="shared" si="380"/>
        <v>0</v>
      </c>
      <c r="FJ46" s="24">
        <f t="shared" si="381"/>
        <v>0</v>
      </c>
      <c r="FK46" s="24">
        <f t="shared" si="382"/>
        <v>0</v>
      </c>
      <c r="FL46" s="24">
        <f t="shared" si="383"/>
        <v>0</v>
      </c>
      <c r="FM46" s="24">
        <f t="shared" si="384"/>
        <v>0</v>
      </c>
      <c r="FN46" s="24">
        <f t="shared" si="385"/>
        <v>0</v>
      </c>
      <c r="FO46" s="19">
        <f t="shared" si="386"/>
        <v>0</v>
      </c>
      <c r="FP46" s="907">
        <f t="shared" si="314"/>
        <v>0</v>
      </c>
      <c r="FQ46" s="41"/>
      <c r="FR46" s="709">
        <f>COUNTIF(beosztás!$IR48:$JU48,"DE")*8</f>
        <v>0</v>
      </c>
      <c r="FS46" s="710">
        <f>COUNTIF(beosztás!$IR48:$JU48,"DU")*8</f>
        <v>0</v>
      </c>
      <c r="FT46" s="710">
        <f>COUNTIF(beosztás!$IR48:$JU48,"ÉJ")*8</f>
        <v>0</v>
      </c>
      <c r="FU46" s="710">
        <f>COUNTIF(beosztás!$IR48:$JU48,"N")*12</f>
        <v>0</v>
      </c>
      <c r="FV46" s="710">
        <f>COUNTIF(beosztás!$IR48:$JU48,"é")*12</f>
        <v>0</v>
      </c>
      <c r="FW46" s="710">
        <f>SUM(beosztás!$IR48:$JU48)</f>
        <v>0</v>
      </c>
      <c r="FX46" s="710">
        <f>COUNTIF(beosztás!$IR48:$JU48,"FÜ")*8</f>
        <v>0</v>
      </c>
      <c r="FY46" s="897">
        <f>(COUNTIF(beosztás!$IR48:$JU48,"SN")*12)+(COUNTIF(beosztás!$IR48:$JU48,"SDE")*8)+(COUNTIF(beosztás!$IR48:$JU48,"SDU")*8)+(COUNTIF(beosztás!$IR48:$JU48,"SÉ")*12)+(COUNTIF(beosztás!$IR48:$JU48,"SÉJ")*8)+(COUNTIF(beosztás!$IR48:$JU48,"S1")*1)+(COUNTIF(beosztás!$IR48:$JU48,"S2")*2)+(COUNTIF(beosztás!$IR48:$JU48,"S3")*3)+(COUNTIF(beosztás!$IR48:$JU48,"S4")*4)+(COUNTIF(beosztás!$IR48:$JU48,"S5")*5)+(COUNTIF(beosztás!$IR48:$JU48,"S6")*6)+(COUNTIF(beosztás!$IR48:$JU48,"S7")*7)+(COUNTIF(beosztás!$IR48:$JU48,"S8")*8)+(COUNTIF(beosztás!$IR48:$JU48,"S9")*9)+(COUNTIF(beosztás!$IR48:$JU48,"S10")*10)+(COUNTIF(beosztás!$IR48:$JU48,"S11")*11)+(COUNTIF(beosztás!$IR48:$JU48,"S12")*12)</f>
        <v>0</v>
      </c>
      <c r="FZ46" s="710">
        <f>COUNTIF(beosztás!$IR48:$JU48,"BN")*12+COUNTIF(beosztás!$IR48:$JU48,"BÉ")*12+COUNTIF(beosztás!$IR48:$JU48,"BDE")*8+COUNTIF(beosztás!$IR48:$JU48,"BDU")*8+COUNTIF(beosztás!$IR48:$JU48,"BÉJ")*8+COUNTIF(beosztás!$IR48:$JU48,"B1")*1+COUNTIF(beosztás!$IR48:$JU48,"B2")*2+COUNTIF(beosztás!$IR48:$JU48,"B3")*3+COUNTIF(beosztás!$IR48:$JU48,"B5")*5+COUNTIF(beosztás!$IR48:$JU48,"B6")*6+COUNTIF(beosztás!$IR48:$JU48,"B7")*7+COUNTIF(beosztás!$IR48:$JU48,"B8")*8+COUNTIF(beosztás!$IR48:$JU48,"B9")*9+COUNTIF(beosztás!$IR48:$JU48,"B10")*10+COUNTIF(beosztás!$IR48:$JU48,"B11")*11+COUNTIF(beosztás!$IR48:$JU48,"B12")*12+COUNTIF(beosztás!$IR48:$JU48,"BP")*0</f>
        <v>0</v>
      </c>
      <c r="GA46" s="24">
        <f t="shared" si="387"/>
        <v>0</v>
      </c>
      <c r="GB46" s="710">
        <f>IF(C46="",0,alapadatok!$AN$10)</f>
        <v>0</v>
      </c>
      <c r="GC46" s="19">
        <f t="shared" si="388"/>
        <v>0</v>
      </c>
      <c r="GD46" s="907">
        <f t="shared" si="315"/>
        <v>0</v>
      </c>
      <c r="GE46" s="42"/>
      <c r="GF46" s="709">
        <f>COUNTIF(beosztás!$JV48:$KZ48,"DE")*8</f>
        <v>0</v>
      </c>
      <c r="GG46" s="710">
        <f>COUNTIF(beosztás!$JV48:$KZ48,"DU")*8</f>
        <v>0</v>
      </c>
      <c r="GH46" s="710">
        <f>COUNTIF(beosztás!$JV48:$KZ48,"ÉJ")*8</f>
        <v>0</v>
      </c>
      <c r="GI46" s="710">
        <f>COUNTIF(beosztás!$JV48:$KZ48,"N")*12</f>
        <v>0</v>
      </c>
      <c r="GJ46" s="710">
        <f>COUNTIF(beosztás!$JV48:$KZ48,"É")*12</f>
        <v>0</v>
      </c>
      <c r="GK46" s="710">
        <f>SUM(beosztás!$JV48:$KZ48)</f>
        <v>0</v>
      </c>
      <c r="GL46" s="897">
        <f>(COUNTIF(beosztás!$JV48:$KZ48,"SN")*12)+(COUNTIF(beosztás!$JV48:$KZ48,"SDE")*8)+(COUNTIF(beosztás!$JV48:$KZ48,"SDU")*8)+(COUNTIF(beosztás!$JV48:$KZ48,"SÉ")*12)+(COUNTIF(beosztás!$JV48:$KZ48,"SÉJ")*8)+(COUNTIF(beosztás!$JV48:$KZ48,"S1")*1)+(COUNTIF(beosztás!$JV48:$KZ48,"S2")*2)+(COUNTIF(beosztás!$JV48:$KZ48,"S3")*3)+(COUNTIF(beosztás!$JV48:$KZ48,"S4")*4)+(COUNTIF(beosztás!$JV48:$KZ48,"S5")*5)+(COUNTIF(beosztás!$JV48:$KZ48,"S6")*6)+(COUNTIF(beosztás!$JV48:$KZ48,"S7")*7)+(COUNTIF(beosztás!$JV48:$KZ48,"S8")*8)+(COUNTIF(beosztás!$JV48:$KZ48,"S9")*9)+(COUNTIF(beosztás!$JV48:$KZ48,"S10")*10)+(COUNTIF(beosztás!$JV48:$KZ48,"S11")*11)+(COUNTIF(beosztás!$JV48:$KZ48,"S12")*12)</f>
        <v>0</v>
      </c>
      <c r="GM46" s="710">
        <f>COUNTIF(beosztás!$JV48:$KZ48,"FÜ")*8</f>
        <v>0</v>
      </c>
      <c r="GN46" s="710">
        <f>COUNTIF(beosztás!$JV48:$KZ48,"BN")*12+COUNTIF(beosztás!$JV48:$KZ48,"BÉ")*12+COUNTIF(beosztás!$JV48:$KZ48,"BDE")*8+COUNTIF(beosztás!$JV48:$KZ48,"BDU")*8+COUNTIF(beosztás!$JV48:$KZ48,"BÉJ")*8+COUNTIF(beosztás!$JV48:$KZ48,"B1")*1+COUNTIF(beosztás!$JV48:$KZ48,"B2")*2+COUNTIF(beosztás!$JV48:$KZ48,"B3")*3+COUNTIF(beosztás!$JV48:$KZ48,"B5")*5+COUNTIF(beosztás!$JV48:$KZ48,"B6")*6+COUNTIF(beosztás!$JV48:$KZ48,"B7")*7+COUNTIF(beosztás!$JV48:$KZ48,"B8")*8+COUNTIF(beosztás!$JV48:$KZ48,"B9")*9+COUNTIF(beosztás!$JV48:$KZ48,"B10")*10+COUNTIF(beosztás!$JV48:$KZ48,"B11")*11+COUNTIF(beosztás!$JV48:$KZ48,"B12")*12+COUNTIF(beosztás!$JV48:$KZ48,"BP")*0</f>
        <v>0</v>
      </c>
      <c r="GO46" s="24">
        <f t="shared" si="316"/>
        <v>0</v>
      </c>
      <c r="GP46" s="710">
        <f>IF(C46="",0,alapadatok!$AN$11)</f>
        <v>0</v>
      </c>
      <c r="GQ46" s="19">
        <f t="shared" si="389"/>
        <v>0</v>
      </c>
      <c r="GR46" s="907">
        <f t="shared" si="317"/>
        <v>0</v>
      </c>
      <c r="GS46" s="42"/>
      <c r="GT46" s="25">
        <f t="shared" si="390"/>
        <v>0</v>
      </c>
      <c r="GU46" s="24">
        <f t="shared" si="391"/>
        <v>0</v>
      </c>
      <c r="GV46" s="24">
        <f t="shared" si="392"/>
        <v>0</v>
      </c>
      <c r="GW46" s="24">
        <f t="shared" si="393"/>
        <v>0</v>
      </c>
      <c r="GX46" s="24">
        <f t="shared" si="394"/>
        <v>0</v>
      </c>
      <c r="GY46" s="24">
        <f t="shared" si="395"/>
        <v>0</v>
      </c>
      <c r="GZ46" s="24">
        <f t="shared" si="396"/>
        <v>0</v>
      </c>
      <c r="HA46" s="24">
        <f t="shared" si="397"/>
        <v>0</v>
      </c>
      <c r="HB46" s="24">
        <f t="shared" si="398"/>
        <v>0</v>
      </c>
      <c r="HC46" s="24">
        <f t="shared" si="399"/>
        <v>0</v>
      </c>
      <c r="HD46" s="24">
        <f t="shared" si="400"/>
        <v>0</v>
      </c>
      <c r="HE46" s="19">
        <f t="shared" si="401"/>
        <v>0</v>
      </c>
      <c r="HF46" s="907">
        <f t="shared" si="324"/>
        <v>0</v>
      </c>
      <c r="HG46" s="41"/>
      <c r="HH46" s="709">
        <f>COUNTIF(beosztás!$LA48:$MD48,"DE")*8</f>
        <v>0</v>
      </c>
      <c r="HI46" s="710">
        <f>COUNTIF(beosztás!$LA48:$MD48,"DU")*8</f>
        <v>0</v>
      </c>
      <c r="HJ46" s="710">
        <f>COUNTIF(beosztás!$LA48:$MD48,"ÉJ")*8</f>
        <v>0</v>
      </c>
      <c r="HK46" s="710">
        <f>COUNTIF(beosztás!$LA48:$MD48,"N")*12</f>
        <v>0</v>
      </c>
      <c r="HL46" s="710">
        <f>COUNTIF(beosztás!$LA48:$MD48,"é")*12</f>
        <v>0</v>
      </c>
      <c r="HM46" s="710">
        <f>SUM(beosztás!$LA48:$MD48)</f>
        <v>0</v>
      </c>
      <c r="HN46" s="710">
        <f>COUNTIF(beosztás!$LA48:$MD48,"FÜ")*8</f>
        <v>0</v>
      </c>
      <c r="HO46" s="897">
        <f>(COUNTIF(beosztás!$LA48:$MD48,"SN")*12)+(COUNTIF(beosztás!$LA48:$MD48,"SDE")*8)+(COUNTIF(beosztás!$LA48:$MD48,"SDU")*8)+(COUNTIF(beosztás!$LA48:$MD48,"SÉ")*12)+(COUNTIF(beosztás!$LA48:$MD48,"SÉJ")*8)+(COUNTIF(beosztás!$LA48:$MD48,"S1")*1)+(COUNTIF(beosztás!$LA48:$MD48,"S2")*2)+(COUNTIF(beosztás!$LA48:$MD48,"S3")*3)+(COUNTIF(beosztás!$LA48:$MD48,"S4")*4)+(COUNTIF(beosztás!$LA48:$MD48,"S5")*5)+(COUNTIF(beosztás!$LA48:$MD48,"S6")*6)+(COUNTIF(beosztás!$LA48:$MD48,"S7")*7)+(COUNTIF(beosztás!$LA48:$MD48,"S8")*8)+(COUNTIF(beosztás!$LA48:$MD48,"S9")*9)+(COUNTIF(beosztás!$LA48:$MD48,"S10")*10)+(COUNTIF(beosztás!$LA48:$MD48,"S11")*11)+(COUNTIF(beosztás!$LA48:$MD48,"S12")*12)</f>
        <v>0</v>
      </c>
      <c r="HP46" s="710">
        <f>COUNTIF(beosztás!$LA48:$MD48,"BN")*12+COUNTIF(beosztás!$LA48:$MD48,"BÉ")*12+COUNTIF(beosztás!$LA48:$MD48,"BDE")*8+COUNTIF(beosztás!$LA48:$MD48,"BDU")*8+COUNTIF(beosztás!$LA48:$MD48,"BÉJ")*8+COUNTIF(beosztás!$LA48:$MD48,"B1")*1+COUNTIF(beosztás!$LA48:$MD48,"B2")*2+COUNTIF(beosztás!$LA48:$MD48,"B3")*3+COUNTIF(beosztás!$KZ48:$MC48,"B5")*5+COUNTIF(beosztás!$KZ48:$MC48,"B6")*6+COUNTIF(beosztás!$KZ48:$MC48,"B7")*7+COUNTIF(beosztás!$KZ48:$MC48,"B8")*8+COUNTIF(beosztás!$LA48:$MD48,"B9")*9+COUNTIF(beosztás!$LA48:$MD48,"B10")*10+COUNTIF(beosztás!$LA48:$MD48,"B11")*11+COUNTIF(beosztás!$LA48:$MD48,"B12")*12+COUNTIF(beosztás!$LA48:$MD48,"BP")*0</f>
        <v>0</v>
      </c>
      <c r="HQ46" s="24">
        <f t="shared" si="402"/>
        <v>0</v>
      </c>
      <c r="HR46" s="710">
        <f>IF(C46="",0,alapadatok!$AN$12)</f>
        <v>0</v>
      </c>
      <c r="HS46" s="19">
        <f t="shared" si="403"/>
        <v>0</v>
      </c>
      <c r="HT46" s="907">
        <f t="shared" si="325"/>
        <v>0</v>
      </c>
      <c r="HU46" s="42"/>
      <c r="HV46" s="709">
        <f>COUNTIF(beosztás!$ME48:$NI48,"DE")*8</f>
        <v>0</v>
      </c>
      <c r="HW46" s="710">
        <f>COUNTIF(beosztás!$ME48:$NI48,"DU")*8</f>
        <v>0</v>
      </c>
      <c r="HX46" s="710">
        <f>COUNTIF(beosztás!$ME48:$NI48,"ÉJ")*8</f>
        <v>0</v>
      </c>
      <c r="HY46" s="710">
        <f>COUNTIF(beosztás!$ME48:$NI48,"N")*12</f>
        <v>0</v>
      </c>
      <c r="HZ46" s="710">
        <f>COUNTIF(beosztás!$ME48:$NI48,"É")*12</f>
        <v>0</v>
      </c>
      <c r="IA46" s="710">
        <f>SUM(beosztás!$ME48:$NI48)</f>
        <v>0</v>
      </c>
      <c r="IB46" s="710">
        <f>(COUNTIF(beosztás!$ME48:$NI48,"SN")*12)+(COUNTIF(beosztás!$ME48:$NI48,"SDE")*8)+(COUNTIF(beosztás!$ME48:$NI48,"SDU")*8)+(COUNTIF(beosztás!$ME48:$NI48,"SÉ")*12)+(COUNTIF(beosztás!$ME48:$NI48,"SÉJ")*8)+(COUNTIF(beosztás!$ME48:$NI48,"S1")*1)+(COUNTIF(beosztás!$ME48:$NI48,"S2")*2)+(COUNTIF(beosztás!$ME48:$NI48,"S3")*3)+(COUNTIF(beosztás!$ME48:$NI48,"S4")*4)+(COUNTIF(beosztás!$ME48:$NI48,"S5")*5)+(COUNTIF(beosztás!$ME48:$NI48,"S6")*6)+(COUNTIF(beosztás!$ME48:$NI48,"S7")*7)+(COUNTIF(beosztás!$ME48:$NI48,"S8")*8)+(COUNTIF(beosztás!$ME48:$NI48,"S9")*9)+(COUNTIF(beosztás!$ME48:$NI48,"S10")*10)+(COUNTIF(beosztás!$ME48:$NI48,"S11")*11)+(COUNTIF(beosztás!$ME48:$NI48,"S12")*12)</f>
        <v>0</v>
      </c>
      <c r="IC46" s="710">
        <f>COUNTIF(beosztás!$ME48:$NI48,"FÜ")*8</f>
        <v>0</v>
      </c>
      <c r="ID46" s="710">
        <f>COUNTIF(beosztás!$ME48:$NI48,"BN")*12+COUNTIF(beosztás!$ME48:$NI48,"BÉ")*12+COUNTIF(beosztás!$ME48:$NI48,"BDE")*8+COUNTIF(beosztás!$ME48:$NI48,"BDU")*8+COUNTIF(beosztás!$ME48:$NI48,"BÉJ")*8+COUNTIF(beosztás!$ME48:$NI48,"B1")*1+COUNTIF(beosztás!$ME48:$NI48,"B2")*2+COUNTIF(beosztás!$ME48:$NI48,"B3")*3+COUNTIF(beosztás!$ME48:$NI48,"B5")*5+COUNTIF(beosztás!$ME48:$NI48,"B6")*6+COUNTIF(beosztás!$ME48:$NI48,"B7")*7+COUNTIF(beosztás!$ME48:$NI48,"B8")*8+COUNTIF(beosztás!$ME48:$NI48,"B9")*9+COUNTIF(beosztás!$ME48:$NI48,"B10")*10+COUNTIF(beosztás!$ME48:$NI48,"B11")*11+COUNTIF(beosztás!$ME48:$NI48,"B12")*12+COUNTIF(beosztás!$ME48:$NI48,"BP")*0</f>
        <v>0</v>
      </c>
      <c r="IE46" s="24">
        <f t="shared" si="326"/>
        <v>0</v>
      </c>
      <c r="IF46" s="710">
        <f>IF(C46="",0,alapadatok!$AN$13)</f>
        <v>0</v>
      </c>
      <c r="IG46" s="19">
        <f t="shared" si="404"/>
        <v>0</v>
      </c>
      <c r="IH46" s="741">
        <f t="shared" si="327"/>
        <v>0</v>
      </c>
      <c r="II46" s="42"/>
      <c r="IJ46" s="25">
        <f t="shared" si="405"/>
        <v>0</v>
      </c>
      <c r="IK46" s="24">
        <f t="shared" si="406"/>
        <v>0</v>
      </c>
      <c r="IL46" s="24">
        <f t="shared" si="407"/>
        <v>0</v>
      </c>
      <c r="IM46" s="24">
        <f t="shared" si="408"/>
        <v>0</v>
      </c>
      <c r="IN46" s="24">
        <f t="shared" si="409"/>
        <v>0</v>
      </c>
      <c r="IO46" s="24">
        <f t="shared" si="410"/>
        <v>0</v>
      </c>
      <c r="IP46" s="24">
        <f t="shared" si="411"/>
        <v>0</v>
      </c>
      <c r="IQ46" s="24">
        <f t="shared" si="412"/>
        <v>0</v>
      </c>
      <c r="IR46" s="24">
        <f t="shared" si="413"/>
        <v>0</v>
      </c>
      <c r="IS46" s="24">
        <f t="shared" si="414"/>
        <v>0</v>
      </c>
      <c r="IT46" s="24">
        <f t="shared" si="415"/>
        <v>0</v>
      </c>
      <c r="IU46" s="19">
        <f t="shared" si="416"/>
        <v>0</v>
      </c>
      <c r="IV46" s="907">
        <f t="shared" si="334"/>
        <v>0</v>
      </c>
      <c r="IW46" s="43"/>
      <c r="JF46" s="21"/>
      <c r="JG46" s="21"/>
    </row>
    <row r="47" spans="1:267" ht="15.75" hidden="1" thickBot="1" x14ac:dyDescent="0.3">
      <c r="A47" s="44">
        <f>IF(beosztás!A49=0,"",beosztás!A49)</f>
        <v>31</v>
      </c>
      <c r="B47" s="45" t="str">
        <f>IF(beosztás!B49=0,"",beosztás!B49)</f>
        <v/>
      </c>
      <c r="C47" s="46" t="str">
        <f>IF(beosztás!C49=0,"",beosztás!C49)</f>
        <v/>
      </c>
      <c r="D47" s="47" t="str">
        <f>IF(beosztás!D49=0,"",beosztás!D49)</f>
        <v/>
      </c>
      <c r="E47" s="18"/>
      <c r="F47" s="711">
        <f>COUNTIF(beosztás!$I49:$AM49,"DE")*8</f>
        <v>0</v>
      </c>
      <c r="G47" s="712">
        <f>COUNTIF(beosztás!$I49:$AM49,"DU")*8</f>
        <v>0</v>
      </c>
      <c r="H47" s="712">
        <f>COUNTIF(beosztás!$I49:$AM49,"ÉJ")*8</f>
        <v>0</v>
      </c>
      <c r="I47" s="712">
        <f>COUNTIF(beosztás!$I49:$AM49,"N")*12</f>
        <v>0</v>
      </c>
      <c r="J47" s="712">
        <f>COUNTIF(beosztás!$I49:$AM49,"é")*12</f>
        <v>0</v>
      </c>
      <c r="K47" s="712">
        <f>SUM(beosztás!$I49:$AM49)</f>
        <v>0</v>
      </c>
      <c r="L47" s="712">
        <f>COUNTIF(beosztás!$I49:$AM49,"FÜ")*8</f>
        <v>0</v>
      </c>
      <c r="M47" s="712">
        <f>(COUNTIF(beosztás!$I49:$AM49,"SN")*12)+(COUNTIF(beosztás!$I49:$AM49,"SDE")*8)+(COUNTIF(beosztás!$I49:$AM49,"SDU")*8)+(COUNTIF(beosztás!$I49:$AM49,"S1")*1)+(COUNTIF(beosztás!$I49:$AM49,"S2")*2)+(COUNTIF(beosztás!$I49:$AM49,"S3")*3)+(COUNTIF(beosztás!$I49:$AM49,"S4")*4)+(COUNTIF(beosztás!$I49:$AM49,"S5")*5)+(COUNTIF(beosztás!$I49:$AM49,"S6")*6)+(COUNTIF(beosztás!$I49:$AM49,"S7")*7)+(COUNTIF(beosztás!$I49:$AM49,"S8")*8)+(COUNTIF(beosztás!$I49:$AM49,"S9")*9)+(COUNTIF(beosztás!$I49:$AM49,"S10")*10)+(COUNTIF(beosztás!$I49:$AM49,"S11")*11)+(COUNTIF(beosztás!$I49:$AM49,"S12")*12)+(COUNTIF(beosztás!$I49:$AM49,"SÉ")*12)+(COUNTIF(beosztás!$I49:$AM49,"SÉJ")*8)</f>
        <v>0</v>
      </c>
      <c r="N47" s="712">
        <f>COUNTIF(beosztás!$I49:$AM49,"BN")*12+COUNTIF(beosztás!$I49:$AM49,"BÉ")*12+COUNTIF(beosztás!$I49:$AM49,"BDE")*8+COUNTIF(beosztás!$I49:$AM49,"BDU")*8+COUNTIF(beosztás!$I49:$AM49,"BÉJ")*8+COUNTIF(beosztás!$I49:$AM49,"B1")*1+COUNTIF(beosztás!$I49:$AM49,"B2")*2+COUNTIF(beosztás!$I49:$AM49,"B3")*3+COUNTIF(beosztás!$I49:$AM49,"B5")*5+COUNTIF(beosztás!$I49:$AM49,"B6")*6+COUNTIF(beosztás!$I49:$AM49,"B7")*7+COUNTIF(beosztás!$I49:$AM49,"B8")*8+COUNTIF(beosztás!$I49:$AM49,"B9")*9+COUNTIF(beosztás!$I49:$AM49,"B10")*10+COUNTIF(beosztás!$I49:$AM49,"B11")*11+COUNTIF(beosztás!$I49:$AM49,"B12")*12+COUNTIF(beosztás!$I49:$AM49,"BP")*0</f>
        <v>0</v>
      </c>
      <c r="O47" s="60">
        <f t="shared" si="273"/>
        <v>0</v>
      </c>
      <c r="P47" s="712">
        <f>IF(C47="",0,alapadatok!$AN$2)</f>
        <v>0</v>
      </c>
      <c r="Q47" s="61">
        <f t="shared" si="335"/>
        <v>0</v>
      </c>
      <c r="R47" s="742">
        <f t="shared" si="274"/>
        <v>0</v>
      </c>
      <c r="S47" s="40"/>
      <c r="T47" s="711">
        <f>COUNTIF(beosztás!$AN49:$BO49,"DE")*8</f>
        <v>0</v>
      </c>
      <c r="U47" s="712">
        <f>COUNTIF(beosztás!$AN49:$BO49,"DU")*8</f>
        <v>0</v>
      </c>
      <c r="V47" s="712">
        <f>COUNTIF(beosztás!$AN49:$BO49,"ÉJ")*8</f>
        <v>0</v>
      </c>
      <c r="W47" s="712">
        <f>COUNTIF(beosztás!$AN49:$BO49,"N")*12</f>
        <v>0</v>
      </c>
      <c r="X47" s="712">
        <f>COUNTIF(beosztás!$AN49:$BO49,"É")*12</f>
        <v>0</v>
      </c>
      <c r="Y47" s="712">
        <f>SUM(beosztás!$AN49:$BO49)</f>
        <v>0</v>
      </c>
      <c r="Z47" s="712">
        <f>(COUNTIF(beosztás!$AN49:$BO49,"SN")*12)+(COUNTIF(beosztás!$AN49:$BO49,"SDE")*8)+(COUNTIF(beosztás!$AN49:$BO49,"SDU")*8)+(COUNTIF(beosztás!$AN49:$BO49,"SÉ")*12)+(COUNTIF(beosztás!$AN49:$BO49,"SÉJ")*8)+(COUNTIF(beosztás!$AN49:$BO49,"S1")*1)+(COUNTIF(beosztás!$AN49:$BO49,"S2")*2)+(COUNTIF(beosztás!$AN49:$BO49,"S3")*3)+(COUNTIF(beosztás!$AN49:$BO49,"S4")*4)+(COUNTIF(beosztás!$AN49:$BO49,"S5")*5)+(COUNTIF(beosztás!$AN49:$BO49,"S6")*6)+(COUNTIF(beosztás!$AN49:$BO49,"S7")*7)+(COUNTIF(beosztás!$AN49:$BO49,"S8")*8)+(COUNTIF(beosztás!$AN49:$BO49,"S9")*9)+(COUNTIF(beosztás!$AN49:$BO49,"S10")*10)+(COUNTIF(beosztás!$AN49:$BO49,"S11")*11)+(COUNTIF(beosztás!$AN49:$BO49,"S12")*12)</f>
        <v>0</v>
      </c>
      <c r="AA47" s="712">
        <f>COUNTIF(beosztás!$AN49:$BO49,"FÜ")*8</f>
        <v>0</v>
      </c>
      <c r="AB47" s="712">
        <f>COUNTIF(beosztás!$AN49:$BO49,"BN")*12+COUNTIF(beosztás!$AN49:$BO49,"BÉ")*12+COUNTIF(beosztás!$AN49:$BO49,"BDE")*8+COUNTIF(beosztás!$AN49:$BO49,"BDU")*8+COUNTIF(beosztás!$AN49:$BO49,"BÉJ")*8+COUNTIF(beosztás!$AN49:$BO49,"B1")*1+COUNTIF(beosztás!$AN49:$BO49,"B2")*2+COUNTIF(beosztás!$AN49:$BO49,"B3")*3+COUNTIF(beosztás!$AN49:$BO49,"B5")*5+COUNTIF(beosztás!$AN49:$BO49,"B6")*6+COUNTIF(beosztás!$AN49:$BO49,"B7")*7+COUNTIF(beosztás!$AN49:$BO49,"B8")*8+COUNTIF(beosztás!$AN49:$BO49,"B9")*9+COUNTIF(beosztás!$AN49:$BO49,"B10")*10+COUNTIF(beosztás!$AN49:$BO49,"B11")*11+COUNTIF(beosztás!$AN49:$BO49,"B12")*12+COUNTIF(beosztás!$AN49:$BO49,"BP")*0</f>
        <v>0</v>
      </c>
      <c r="AC47" s="60">
        <f t="shared" si="336"/>
        <v>0</v>
      </c>
      <c r="AD47" s="712">
        <f>IF(C47="",0,alapadatok!$AN$3)</f>
        <v>0</v>
      </c>
      <c r="AE47" s="61">
        <f t="shared" si="337"/>
        <v>0</v>
      </c>
      <c r="AF47" s="742">
        <f t="shared" si="275"/>
        <v>0</v>
      </c>
      <c r="AG47" s="40"/>
      <c r="AH47" s="59">
        <f t="shared" si="276"/>
        <v>0</v>
      </c>
      <c r="AI47" s="60">
        <f t="shared" si="277"/>
        <v>0</v>
      </c>
      <c r="AJ47" s="60">
        <f t="shared" si="278"/>
        <v>0</v>
      </c>
      <c r="AK47" s="60">
        <f t="shared" si="279"/>
        <v>0</v>
      </c>
      <c r="AL47" s="60">
        <f t="shared" si="280"/>
        <v>0</v>
      </c>
      <c r="AM47" s="60">
        <f t="shared" si="281"/>
        <v>0</v>
      </c>
      <c r="AN47" s="60">
        <f t="shared" si="282"/>
        <v>0</v>
      </c>
      <c r="AO47" s="60">
        <f t="shared" si="283"/>
        <v>0</v>
      </c>
      <c r="AP47" s="60">
        <f t="shared" si="338"/>
        <v>0</v>
      </c>
      <c r="AQ47" s="60">
        <f t="shared" si="339"/>
        <v>0</v>
      </c>
      <c r="AR47" s="60">
        <f t="shared" si="340"/>
        <v>0</v>
      </c>
      <c r="AS47" s="61">
        <f t="shared" si="341"/>
        <v>0</v>
      </c>
      <c r="AT47" s="742">
        <f t="shared" si="284"/>
        <v>0</v>
      </c>
      <c r="AU47" s="41"/>
      <c r="AV47" s="711">
        <f>COUNTIF(beosztás!$BP49:$CT49,"DE")*8</f>
        <v>0</v>
      </c>
      <c r="AW47" s="712">
        <f>COUNTIF(beosztás!$BP49:$CT49,"DU")*8</f>
        <v>0</v>
      </c>
      <c r="AX47" s="712">
        <f>COUNTIF(beosztás!$BP49:$CT49,"ÉJ")*8</f>
        <v>0</v>
      </c>
      <c r="AY47" s="712">
        <f>COUNTIF(beosztás!$BP49:$CT49,"N")*12</f>
        <v>0</v>
      </c>
      <c r="AZ47" s="712">
        <f>COUNTIF(beosztás!$BP49:$CT49,"é")*12</f>
        <v>0</v>
      </c>
      <c r="BA47" s="712">
        <f>SUM(beosztás!$BP49:$CT49)</f>
        <v>0</v>
      </c>
      <c r="BB47" s="712">
        <f>COUNTIF(beosztás!$BP49:$CT49,"FÜ")*8</f>
        <v>0</v>
      </c>
      <c r="BC47" s="898">
        <f>(COUNTIF(beosztás!$BP49:$CT49,"SN")*12)+(COUNTIF(beosztás!$BP49:$CT49,"SDE")*8)+(COUNTIF(beosztás!$BP49:$CT49,"SDU")*8)+(COUNTIF(beosztás!$BP49:$CT49,"SÉ")*12)+(COUNTIF(beosztás!$BP49:$CT49,"SÉJ")*8)+(COUNTIF(beosztás!$BP49:$CT49,"S1")*1)+(COUNTIF(beosztás!$BP49:$CT49,"S2")*2)+(COUNTIF(beosztás!$BP49:$CT49,"S3")*3)+(COUNTIF(beosztás!$BP49:$CT49,"S4")*4)+(COUNTIF(beosztás!$BP49:$CT49,"S5")*5)+(COUNTIF(beosztás!$BP49:$CT49,"S6")*6)+(COUNTIF(beosztás!$BP49:$CT49,"S7")*7)+(COUNTIF(beosztás!$BP49:$CT49,"S8")*8)+(COUNTIF(beosztás!$BP49:$CT49,"S9")*9)+(COUNTIF(beosztás!$BP49:$CT49,"S10")*10)+(COUNTIF(beosztás!$BP49:$CT49,"S11")*11)+(COUNTIF(beosztás!$BP49:$CT49,"S12")*12)</f>
        <v>0</v>
      </c>
      <c r="BD47" s="712">
        <f>COUNTIF(beosztás!$BP49:$CT49,"BN")*12+COUNTIF(beosztás!$BP49:$CT49,"BÉ")*12+COUNTIF(beosztás!$BP49:$CT49,"BDE")*8+COUNTIF(beosztás!$BP49:$CT49,"BDU")*8+COUNTIF(beosztás!$BP49:$CT49,"BÉJ")*8+COUNTIF(beosztás!$BP49:$CT49,"B1")*1+COUNTIF(beosztás!$BP49:$CT49,"B2")*2+COUNTIF(beosztás!$BP49:$CT49,"B3")*3+COUNTIF(beosztás!$BP49:$CT49,"B5")*5+COUNTIF(beosztás!$BP49:$CT49,"B6")*6+COUNTIF(beosztás!$BP49:$CT49,"B7")*7+COUNTIF(beosztás!$BP49:$CT49,"B8")*8+COUNTIF(beosztás!$BP49:$CT49,"B9")*9+COUNTIF(beosztás!$BP49:$CT49,"B10")*10+COUNTIF(beosztás!$BP49:$CT49,"B11")*11+COUNTIF(beosztás!$BP49:$CT49,"B12")*12+COUNTIF(beosztás!$BP49:$CT49,"BP")*0</f>
        <v>0</v>
      </c>
      <c r="BE47" s="60">
        <f t="shared" si="285"/>
        <v>0</v>
      </c>
      <c r="BF47" s="712">
        <f>IF(C47="",0,alapadatok!$AN$4)</f>
        <v>0</v>
      </c>
      <c r="BG47" s="61">
        <f t="shared" si="342"/>
        <v>0</v>
      </c>
      <c r="BH47" s="742">
        <f t="shared" si="286"/>
        <v>0</v>
      </c>
      <c r="BI47" s="40"/>
      <c r="BJ47" s="711">
        <f>COUNTIF(beosztás!$CU49:$DX49,"DE")*8</f>
        <v>0</v>
      </c>
      <c r="BK47" s="712">
        <f>COUNTIF(beosztás!$CU49:$DX49,"DU")*8</f>
        <v>0</v>
      </c>
      <c r="BL47" s="712">
        <f>COUNTIF(beosztás!$CU49:$DX49,"ÉJ")*8</f>
        <v>0</v>
      </c>
      <c r="BM47" s="712">
        <f>COUNTIF(beosztás!$CU49:$DX49,"N")*12</f>
        <v>0</v>
      </c>
      <c r="BN47" s="712">
        <f>COUNTIF(beosztás!$CU49:$DX49,"É")*12</f>
        <v>0</v>
      </c>
      <c r="BO47" s="712">
        <f>SUM(beosztás!$CU49:$DX49)</f>
        <v>0</v>
      </c>
      <c r="BP47" s="898">
        <f>(COUNTIF(beosztás!$CU49:$DX49,"SN")*12)+(COUNTIF(beosztás!$CU49:$DX49,"SDE")*8)+(COUNTIF(beosztás!$CU49:$DX49,"SDU")*8)+(COUNTIF(beosztás!$CU49:$DX49,"SÉ")*12)+(COUNTIF(beosztás!$CU49:$DX49,"SÉJ")*8)+(COUNTIF(beosztás!$CU49:$DX49,"S1")*1)+(COUNTIF(beosztás!$CU49:$DX49,"S2")*2)+(COUNTIF(beosztás!$CU49:$DX49,"S3")*3)+(COUNTIF(beosztás!$CU49:$DX49,"S4")*4)+(COUNTIF(beosztás!$CU49:$DX49,"S5")*5)+(COUNTIF(beosztás!$CU49:$DX49,"S6")*6)+(COUNTIF(beosztás!$CU49:$DX49,"S7")*7)+(COUNTIF(beosztás!$CU49:$DX49,"S8")*8)+(COUNTIF(beosztás!$CU49:$DX49,"S9")*9)+(COUNTIF(beosztás!$CU49:$DX49,"S10")*10)+(COUNTIF(beosztás!$CU49:$DX49,"S11")*11)+(COUNTIF(beosztás!$CU49:$DX49,"S12")*12)</f>
        <v>0</v>
      </c>
      <c r="BQ47" s="712">
        <f>COUNTIF(beosztás!$CU49:$DX49,"FÜ")*8</f>
        <v>0</v>
      </c>
      <c r="BR47" s="712">
        <f>COUNTIF(beosztás!$CU49:$DX49,"BN")*12+COUNTIF(beosztás!$CU49:$DX49,"BÉ")*12+COUNTIF(beosztás!$CU49:$DX49,"BDE")*8+COUNTIF(beosztás!$CU49:$DX49,"BDU")*8+COUNTIF(beosztás!$CU49:$DX49,"BÉJ")*8+COUNTIF(beosztás!$CU49:$DX49,"B1")*1+COUNTIF(beosztás!$CU49:$DX49,"B2")*2+COUNTIF(beosztás!$CU49:$DX49,"B3")*3+COUNTIF(beosztás!$CU49:$DX49,"B5")*5+COUNTIF(beosztás!$CU49:$DX49,"B6")*6+COUNTIF(beosztás!$CU49:$DX49,"B7")*7+COUNTIF(beosztás!$CU49:$DX49,"B8")*8+COUNTIF(beosztás!$CU49:$DX49,"B9")*9+COUNTIF(beosztás!$CU49:$DX49,"B10")*10+COUNTIF(beosztás!$CU49:$DX49,"B11")*11+COUNTIF(beosztás!$CU49:$DX49,"B12")*12+COUNTIF(beosztás!$CU49:$DX49,"BP")*0</f>
        <v>0</v>
      </c>
      <c r="BS47" s="60">
        <f t="shared" si="343"/>
        <v>0</v>
      </c>
      <c r="BT47" s="712">
        <f>IF(C47="",0,alapadatok!$AN$5)</f>
        <v>0</v>
      </c>
      <c r="BU47" s="61">
        <f t="shared" si="344"/>
        <v>0</v>
      </c>
      <c r="BV47" s="742">
        <f t="shared" si="287"/>
        <v>0</v>
      </c>
      <c r="BW47" s="40"/>
      <c r="BX47" s="59">
        <f t="shared" si="345"/>
        <v>0</v>
      </c>
      <c r="BY47" s="60">
        <f t="shared" si="346"/>
        <v>0</v>
      </c>
      <c r="BZ47" s="60">
        <f t="shared" si="347"/>
        <v>0</v>
      </c>
      <c r="CA47" s="60">
        <f t="shared" si="348"/>
        <v>0</v>
      </c>
      <c r="CB47" s="60">
        <f t="shared" si="349"/>
        <v>0</v>
      </c>
      <c r="CC47" s="60">
        <f t="shared" si="350"/>
        <v>0</v>
      </c>
      <c r="CD47" s="60">
        <f t="shared" si="351"/>
        <v>0</v>
      </c>
      <c r="CE47" s="60">
        <f t="shared" si="352"/>
        <v>0</v>
      </c>
      <c r="CF47" s="60">
        <f t="shared" si="353"/>
        <v>0</v>
      </c>
      <c r="CG47" s="60">
        <f t="shared" si="354"/>
        <v>0</v>
      </c>
      <c r="CH47" s="60">
        <f t="shared" si="355"/>
        <v>0</v>
      </c>
      <c r="CI47" s="61">
        <f t="shared" si="356"/>
        <v>0</v>
      </c>
      <c r="CJ47" s="742">
        <f t="shared" si="294"/>
        <v>0</v>
      </c>
      <c r="CK47" s="41"/>
      <c r="CL47" s="711">
        <f>COUNTIF(beosztás!$DY49:$FC49,"DE")*8</f>
        <v>0</v>
      </c>
      <c r="CM47" s="712">
        <f>COUNTIF(beosztás!$DY49:$FC49,"DU")*8</f>
        <v>0</v>
      </c>
      <c r="CN47" s="712">
        <f>COUNTIF(beosztás!$DY49:$FC49,"ÉJ")*8</f>
        <v>0</v>
      </c>
      <c r="CO47" s="712">
        <f>COUNTIF(beosztás!$DY49:$FC49,"N")*12</f>
        <v>0</v>
      </c>
      <c r="CP47" s="712">
        <f>COUNTIF(beosztás!$DY49:$FC49,"é")*12</f>
        <v>0</v>
      </c>
      <c r="CQ47" s="712">
        <f>SUM(beosztás!$DY49:$FC49)</f>
        <v>0</v>
      </c>
      <c r="CR47" s="712">
        <f>COUNTIF(beosztás!$DY49:$FC49,"FÜ")*8</f>
        <v>0</v>
      </c>
      <c r="CS47" s="898">
        <f>(COUNTIF(beosztás!$DY49:$FC49,"SN")*12)+(COUNTIF(beosztás!$DY49:$FC49,"SDE")*8)+(COUNTIF(beosztás!$DY49:$FC49,"SDU")*8)+(COUNTIF(beosztás!$DY49:$FC49,"SÉ")*12)+(COUNTIF(beosztás!$DY49:$FC49,"SÉJ")*8)+(COUNTIF(beosztás!$DY49:$FC49,"S1")*1)+(COUNTIF(beosztás!$DY49:$FC49,"S2")*2)+(COUNTIF(beosztás!$DY49:$FC49,"S3")*3)+(COUNTIF(beosztás!$DY49:$FC49,"S4")*4)+(COUNTIF(beosztás!$DY49:$FC49,"S5")*5)+(COUNTIF(beosztás!$DY49:$FC49,"S6")*6)+(COUNTIF(beosztás!$DY49:$FC49,"S7")*7)+(COUNTIF(beosztás!$DY49:$FC49,"S8")*8)+(COUNTIF(beosztás!$DY49:$FC49,"S9")*9)+(COUNTIF(beosztás!$DY49:$FC49,"S10")*10)+(COUNTIF(beosztás!$DY49:$FC49,"S11")*11)+(COUNTIF(beosztás!$DY49:$FC49,"S12")*12)</f>
        <v>0</v>
      </c>
      <c r="CT47" s="712">
        <f>COUNTIF(beosztás!$DY49:$FC49,"BN")*12+COUNTIF(beosztás!$DY49:$FC49,"BÉ")*12+COUNTIF(beosztás!$DY49:$FC49,"BDE")*8+COUNTIF(beosztás!$DY49:$FC49,"BDU")*8+COUNTIF(beosztás!$DY49:$FC49,"BÉJ")*8+COUNTIF(beosztás!$DY49:$FC49,"B1")*1+COUNTIF(beosztás!$DY49:$FC49,"B2")*2+COUNTIF(beosztás!$DY49:$FC49,"B3")*3+COUNTIF(beosztás!$DY49:$FC49,"B5")*5+COUNTIF(beosztás!$DY49:$FC49,"B6")*6+COUNTIF(beosztás!$DY49:$FC49,"B7")*7+COUNTIF(beosztás!$DY49:$FC49,"B8")*8+COUNTIF(beosztás!$DY49:$FC49,"B9")*9+COUNTIF(beosztás!$DY49:$FC49,"B10")*10+COUNTIF(beosztás!$DY49:$FC49,"B11")*11+COUNTIF(beosztás!$DY49:$FC49,"B12")*12+COUNTIF(beosztás!$DY49:$FC49,"BP")*0</f>
        <v>0</v>
      </c>
      <c r="CU47" s="60">
        <f t="shared" si="357"/>
        <v>0</v>
      </c>
      <c r="CV47" s="712">
        <f>IF(C47="",0,alapadatok!$AN$6)</f>
        <v>0</v>
      </c>
      <c r="CW47" s="61">
        <f t="shared" si="358"/>
        <v>0</v>
      </c>
      <c r="CX47" s="908">
        <f t="shared" si="295"/>
        <v>0</v>
      </c>
      <c r="CY47" s="40"/>
      <c r="CZ47" s="711">
        <f>COUNTIF(beosztás!$FD49:$GG49,"DE")*8</f>
        <v>0</v>
      </c>
      <c r="DA47" s="712">
        <f>COUNTIF(beosztás!$FD49:$GG49,"DU")*8</f>
        <v>0</v>
      </c>
      <c r="DB47" s="712">
        <f>COUNTIF(beosztás!$FD49:$GG49,"ÉJ")*8</f>
        <v>0</v>
      </c>
      <c r="DC47" s="712">
        <f>COUNTIF(beosztás!$FD49:$GG49,"N")*12</f>
        <v>0</v>
      </c>
      <c r="DD47" s="712">
        <f>COUNTIF(beosztás!$FD49:$GG49,"É")*12</f>
        <v>0</v>
      </c>
      <c r="DE47" s="712">
        <f>SUM(beosztás!$FD49:$GG49)</f>
        <v>0</v>
      </c>
      <c r="DF47" s="898">
        <f>(COUNTIF(beosztás!$FD49:$GG49,"SN")*12)+(COUNTIF(beosztás!$FD49:$GG49,"SDE")*8)+(COUNTIF(beosztás!$FD49:$GG49,"SDU")*8)+(COUNTIF(beosztás!$FD49:$GG49,"SÉ")*12)+(COUNTIF(beosztás!$FD49:$GG49,"SÉJ")*8)+(COUNTIF(beosztás!$FD49:$GG49,"S1")*1)+(COUNTIF(beosztás!$FD49:$GG49,"S2")*2)+(COUNTIF(beosztás!$FD49:$GG49,"S3")*3)+(COUNTIF(beosztás!$FD49:$GG49,"S4")*4)+(COUNTIF(beosztás!$FD49:$GG49,"S5")*5)+(COUNTIF(beosztás!$FD49:$GG49,"S6")*6)+(COUNTIF(beosztás!$FD49:$GG49,"S7")*7)+(COUNTIF(beosztás!$FD49:$GG49,"S8")*8)+(COUNTIF(beosztás!$FD49:$GG49,"S9")*9)+(COUNTIF(beosztás!$FD49:$GG49,"S10")*10)+(COUNTIF(beosztás!$FD49:$GG49,"S11")*11)+(COUNTIF(beosztás!$FD49:$GG49,"S12")*12)</f>
        <v>0</v>
      </c>
      <c r="DG47" s="712">
        <f>COUNTIF(beosztás!$FD49:$GG49,"FÜ")*8</f>
        <v>0</v>
      </c>
      <c r="DH47" s="712">
        <f>COUNTIF(beosztás!$FD49:$GG49,"BN")*12+COUNTIF(beosztás!$FD49:$GG49,"BÉ")*12+COUNTIF(beosztás!$FD49:$GG49,"BDE")*8+COUNTIF(beosztás!$FD49:$GG49,"BDU")*8+COUNTIF(beosztás!$FD49:$GG49,"BÉJ")*8+COUNTIF(beosztás!$FD49:$GG49,"B1")*1+COUNTIF(beosztás!$FD49:$GG49,"B2")*2+COUNTIF(beosztás!$FD49:$GG49,"B3")*3+COUNTIF(beosztás!$FD49:$GG49,"B5")*5+COUNTIF(beosztás!$FD49:$GG49,"B6")*6+COUNTIF(beosztás!$FD49:$GG49,"B7")*7+COUNTIF(beosztás!$FD49:$GG49,"B8")*8+COUNTIF(beosztás!$FD49:$GG49,"B9")*9+COUNTIF(beosztás!$FD49:$GG49,"B10")*10+COUNTIF(beosztás!$FD49:$GG49,"B11")*11+COUNTIF(beosztás!$FD49:$GG49,"B12")*12+COUNTIF(beosztás!$FD49:$GG49,"BP")*0</f>
        <v>0</v>
      </c>
      <c r="DI47" s="60">
        <f t="shared" si="296"/>
        <v>0</v>
      </c>
      <c r="DJ47" s="712">
        <f>IF(C47="",0,alapadatok!$AN$7)</f>
        <v>0</v>
      </c>
      <c r="DK47" s="61">
        <f t="shared" si="359"/>
        <v>0</v>
      </c>
      <c r="DL47" s="742">
        <f t="shared" si="297"/>
        <v>0</v>
      </c>
      <c r="DM47" s="40"/>
      <c r="DN47" s="59">
        <f t="shared" si="360"/>
        <v>0</v>
      </c>
      <c r="DO47" s="60">
        <f t="shared" si="361"/>
        <v>0</v>
      </c>
      <c r="DP47" s="60">
        <f t="shared" si="362"/>
        <v>0</v>
      </c>
      <c r="DQ47" s="60">
        <f t="shared" si="363"/>
        <v>0</v>
      </c>
      <c r="DR47" s="60">
        <f t="shared" si="364"/>
        <v>0</v>
      </c>
      <c r="DS47" s="60">
        <f t="shared" si="365"/>
        <v>0</v>
      </c>
      <c r="DT47" s="60">
        <f t="shared" si="366"/>
        <v>0</v>
      </c>
      <c r="DU47" s="60">
        <f t="shared" si="367"/>
        <v>0</v>
      </c>
      <c r="DV47" s="60">
        <f t="shared" si="368"/>
        <v>0</v>
      </c>
      <c r="DW47" s="60">
        <f t="shared" si="369"/>
        <v>0</v>
      </c>
      <c r="DX47" s="60">
        <f t="shared" si="370"/>
        <v>0</v>
      </c>
      <c r="DY47" s="61">
        <f t="shared" si="371"/>
        <v>0</v>
      </c>
      <c r="DZ47" s="908">
        <f t="shared" si="304"/>
        <v>0</v>
      </c>
      <c r="EA47" s="41"/>
      <c r="EB47" s="711">
        <f>COUNTIF(beosztás!$GH49:$HL49,"DE")*8</f>
        <v>0</v>
      </c>
      <c r="EC47" s="712">
        <f>COUNTIF(beosztás!$GH49:$HL49,"DU")*8</f>
        <v>0</v>
      </c>
      <c r="ED47" s="712">
        <f>COUNTIF(beosztás!$GH49:$HL49,"ÉJ")*8</f>
        <v>0</v>
      </c>
      <c r="EE47" s="712">
        <f>COUNTIF(beosztás!$GH49:$HL49,"N")*12</f>
        <v>0</v>
      </c>
      <c r="EF47" s="712">
        <f>COUNTIF(beosztás!$GH49:$HL49,"é")*12</f>
        <v>0</v>
      </c>
      <c r="EG47" s="712">
        <f>SUM(beosztás!$GH49:$HL49)</f>
        <v>0</v>
      </c>
      <c r="EH47" s="712">
        <f>COUNTIF(beosztás!$GH49:$HL49,"FÜ")*8</f>
        <v>0</v>
      </c>
      <c r="EI47" s="898">
        <f>(COUNTIF(beosztás!$GH49:$HL49,"SN")*12)+(COUNTIF(beosztás!$GH49:$HL49,"SDE")*8)+(COUNTIF(beosztás!$GH49:$HL49,"SDU")*8)+(COUNTIF(beosztás!$GH49:$HL49,"SÉ")*12)+(COUNTIF(beosztás!$GH49:$HL49,"SÉJ")*8)+(COUNTIF(beosztás!$GH49:$HL49,"S1")*1)+(COUNTIF(beosztás!$GH49:$HL49,"S2")*2)+(COUNTIF(beosztás!$GH49:$HL49,"S3")*3)+(COUNTIF(beosztás!$GH49:$HL49,"S4")*4)+(COUNTIF(beosztás!$GH49:$HL49,"S5")*5)+(COUNTIF(beosztás!$GH49:$HL49,"S6")*6)+(COUNTIF(beosztás!$GH49:$HL49,"S7")*7)+(COUNTIF(beosztás!$GH49:$HL49,"S8")*8)+(COUNTIF(beosztás!$GH49:$HL49,"S9")*9)+(COUNTIF(beosztás!$GH49:$HL49,"S10")*10)+(COUNTIF(beosztás!$GH49:$HL49,"S11")*11)+(COUNTIF(beosztás!$GH49:$HL49,"S12")*12)</f>
        <v>0</v>
      </c>
      <c r="EJ47" s="712">
        <f>COUNTIF(beosztás!$GH49:$HL49,"BN")*12+COUNTIF(beosztás!$GH49:$HL49,"BÉ")*12+COUNTIF(beosztás!$GH49:$HL49,"BDE")*8+COUNTIF(beosztás!$GH49:$HL49,"BDU")*8+COUNTIF(beosztás!$GH49:$HL49,"BÉJ")*8+COUNTIF(beosztás!$GH49:$HL49,"B1")*1+COUNTIF(beosztás!$GH49:$HL49,"B2")*2+COUNTIF(beosztás!$GH49:$HL49,"B3")*3+COUNTIF(beosztás!$GH49:$HL49,"B5")*5+COUNTIF(beosztás!$GH49:$HL49,"B6")*6+COUNTIF(beosztás!$GH49:$HL49,"B7")*7+COUNTIF(beosztás!$GH49:$HL49,"B8")*8+COUNTIF(beosztás!$GH49:$HL49,"B9")*9+COUNTIF(beosztás!$GH49:$HL49,"B10")*10+COUNTIF(beosztás!$GH49:$HL49,"B11")*11+COUNTIF(beosztás!$GH49:$HL49,"B12")*12+COUNTIF(beosztás!$GH49:$HL49,"BP")*0</f>
        <v>0</v>
      </c>
      <c r="EK47" s="60">
        <f t="shared" si="372"/>
        <v>0</v>
      </c>
      <c r="EL47" s="712">
        <f>IF(C47="",0,alapadatok!$AN$8)</f>
        <v>0</v>
      </c>
      <c r="EM47" s="61">
        <f t="shared" si="373"/>
        <v>0</v>
      </c>
      <c r="EN47" s="908">
        <f t="shared" si="305"/>
        <v>0</v>
      </c>
      <c r="EO47" s="40"/>
      <c r="EP47" s="711">
        <f>COUNTIF(beosztás!$HM49:$IQ49,"DE")*8</f>
        <v>0</v>
      </c>
      <c r="EQ47" s="712">
        <f>COUNTIF(beosztás!$HM49:$IQ49,"DU")*8</f>
        <v>0</v>
      </c>
      <c r="ER47" s="712">
        <f>COUNTIF(beosztás!$HM49:$IQ49,"ÉJ")*8</f>
        <v>0</v>
      </c>
      <c r="ES47" s="712">
        <f>COUNTIF(beosztás!$HM49:$IQ49,"N")*12</f>
        <v>0</v>
      </c>
      <c r="ET47" s="712">
        <f>COUNTIF(beosztás!$HM49:$IQ49,"É")*12</f>
        <v>0</v>
      </c>
      <c r="EU47" s="712">
        <f>SUM(beosztás!$HM49:$IQ49)</f>
        <v>0</v>
      </c>
      <c r="EV47" s="898">
        <f>(COUNTIF(beosztás!$HM49:$IQ49,"SN")*12)+(COUNTIF(beosztás!$HM49:$IQ49,"SDE")*8)+(COUNTIF(beosztás!$HM49:$IQ49,"SDU")*8)+(COUNTIF(beosztás!$HM49:$IQ49,"SÉ")*12)+(COUNTIF(beosztás!$HM49:$IQ49,"SÉJ")*8)+(COUNTIF(beosztás!$HM49:$IQ49,"S1")*1)+(COUNTIF(beosztás!$HM49:$IQ49,"S2")*2)+(COUNTIF(beosztás!$HM49:$IQ49,"S3")*3)+(COUNTIF(beosztás!$HM49:$IQ49,"S4")*4)+(COUNTIF(beosztás!$HM49:$IQ49,"S5")*5)+(COUNTIF(beosztás!$HM49:$IQ49,"S6")*6)+(COUNTIF(beosztás!$HM49:$IQ49,"S7")*7)+(COUNTIF(beosztás!$HM49:$IQ49,"S8")*8)+(COUNTIF(beosztás!$HM49:$IQ49,"S9")*9)+(COUNTIF(beosztás!$HM49:$IQ49,"S10")*10)+(COUNTIF(beosztás!$HM49:$IQ49,"S11")*11)+(COUNTIF(beosztás!$HM49:$IQ49,"S12")*12)</f>
        <v>0</v>
      </c>
      <c r="EW47" s="712">
        <f>COUNTIF(beosztás!$HM49:$IQ49,"FÜ")*8</f>
        <v>0</v>
      </c>
      <c r="EX47" s="712">
        <f>COUNTIF(beosztás!$HM49:$IQ49,"BN")*12+COUNTIF(beosztás!$HM49:$IQ49,"BÉ")*12+COUNTIF(beosztás!$HM49:$IQ49,"BDE")*8+COUNTIF(beosztás!$HM49:$IQ49,"BDU")*8+COUNTIF(beosztás!$HM49:$IQ49,"BÉJ")*8+COUNTIF(beosztás!$HM49:$IQ49,"B1")*1+COUNTIF(beosztás!$HM49:$IQ49,"B2")*2+COUNTIF(beosztás!$HM49:$IQ49,"B3")*3+COUNTIF(beosztás!$HM49:$IQ49,"B5")*5+COUNTIF(beosztás!$HM49:$IQ49,"B6")*6+COUNTIF(beosztás!$HM49:$IQ49,"B7")*7+COUNTIF(beosztás!$HM49:$IQ49,"B8")*8+COUNTIF(beosztás!$HM49:$IQ49,"B9")*9+COUNTIF(beosztás!$HM49:$IQ49,"B10")*10+COUNTIF(beosztás!$HM49:$IQ49,"B11")*11+COUNTIF(beosztás!$HM49:$IQ49,"B12")*12+COUNTIF(beosztás!$HM49:$IQ49,"BP")*0</f>
        <v>0</v>
      </c>
      <c r="EY47" s="60">
        <f t="shared" si="306"/>
        <v>0</v>
      </c>
      <c r="EZ47" s="712">
        <f>IF(C47="",0,alapadatok!$AN$9)</f>
        <v>0</v>
      </c>
      <c r="FA47" s="61">
        <f t="shared" si="374"/>
        <v>0</v>
      </c>
      <c r="FB47" s="908">
        <f t="shared" si="307"/>
        <v>0</v>
      </c>
      <c r="FC47" s="40"/>
      <c r="FD47" s="59">
        <f t="shared" si="375"/>
        <v>0</v>
      </c>
      <c r="FE47" s="60">
        <f t="shared" si="376"/>
        <v>0</v>
      </c>
      <c r="FF47" s="60">
        <f t="shared" si="377"/>
        <v>0</v>
      </c>
      <c r="FG47" s="60">
        <f t="shared" si="378"/>
        <v>0</v>
      </c>
      <c r="FH47" s="60">
        <f t="shared" si="379"/>
        <v>0</v>
      </c>
      <c r="FI47" s="60">
        <f t="shared" si="380"/>
        <v>0</v>
      </c>
      <c r="FJ47" s="60">
        <f t="shared" si="381"/>
        <v>0</v>
      </c>
      <c r="FK47" s="60">
        <f t="shared" si="382"/>
        <v>0</v>
      </c>
      <c r="FL47" s="60">
        <f t="shared" si="383"/>
        <v>0</v>
      </c>
      <c r="FM47" s="60">
        <f t="shared" si="384"/>
        <v>0</v>
      </c>
      <c r="FN47" s="60">
        <f t="shared" si="385"/>
        <v>0</v>
      </c>
      <c r="FO47" s="61">
        <f t="shared" si="386"/>
        <v>0</v>
      </c>
      <c r="FP47" s="908">
        <f t="shared" si="314"/>
        <v>0</v>
      </c>
      <c r="FQ47" s="41"/>
      <c r="FR47" s="711">
        <f>COUNTIF(beosztás!$IR49:$JU49,"DE")*8</f>
        <v>0</v>
      </c>
      <c r="FS47" s="712">
        <f>COUNTIF(beosztás!$IR49:$JU49,"DU")*8</f>
        <v>0</v>
      </c>
      <c r="FT47" s="712">
        <f>COUNTIF(beosztás!$IR49:$JU49,"ÉJ")*8</f>
        <v>0</v>
      </c>
      <c r="FU47" s="712">
        <f>COUNTIF(beosztás!$IR49:$JU49,"N")*12</f>
        <v>0</v>
      </c>
      <c r="FV47" s="712">
        <f>COUNTIF(beosztás!$IR49:$JU49,"é")*12</f>
        <v>0</v>
      </c>
      <c r="FW47" s="712">
        <f>SUM(beosztás!$IR49:$JU49)</f>
        <v>0</v>
      </c>
      <c r="FX47" s="712">
        <f>COUNTIF(beosztás!$IR49:$JU49,"FÜ")*8</f>
        <v>0</v>
      </c>
      <c r="FY47" s="898">
        <f>(COUNTIF(beosztás!$IR49:$JU49,"SN")*12)+(COUNTIF(beosztás!$IR49:$JU49,"SDE")*8)+(COUNTIF(beosztás!$IR49:$JU49,"SDU")*8)+(COUNTIF(beosztás!$IR49:$JU49,"SÉ")*12)+(COUNTIF(beosztás!$IR49:$JU49,"SÉJ")*8)+(COUNTIF(beosztás!$IR49:$JU49,"S1")*1)+(COUNTIF(beosztás!$IR49:$JU49,"S2")*2)+(COUNTIF(beosztás!$IR49:$JU49,"S3")*3)+(COUNTIF(beosztás!$IR49:$JU49,"S4")*4)+(COUNTIF(beosztás!$IR49:$JU49,"S5")*5)+(COUNTIF(beosztás!$IR49:$JU49,"S6")*6)+(COUNTIF(beosztás!$IR49:$JU49,"S7")*7)+(COUNTIF(beosztás!$IR49:$JU49,"S8")*8)+(COUNTIF(beosztás!$IR49:$JU49,"S9")*9)+(COUNTIF(beosztás!$IR49:$JU49,"S10")*10)+(COUNTIF(beosztás!$IR49:$JU49,"S11")*11)+(COUNTIF(beosztás!$IR49:$JU49,"S12")*12)</f>
        <v>0</v>
      </c>
      <c r="FZ47" s="712">
        <f>COUNTIF(beosztás!$IR49:$JU49,"BN")*12+COUNTIF(beosztás!$IR49:$JU49,"BÉ")*12+COUNTIF(beosztás!$IR49:$JU49,"BDE")*8+COUNTIF(beosztás!$IR49:$JU49,"BDU")*8+COUNTIF(beosztás!$IR49:$JU49,"BÉJ")*8+COUNTIF(beosztás!$IR49:$JU49,"B1")*1+COUNTIF(beosztás!$IR49:$JU49,"B2")*2+COUNTIF(beosztás!$IR49:$JU49,"B3")*3+COUNTIF(beosztás!$IR49:$JU49,"B5")*5+COUNTIF(beosztás!$IR49:$JU49,"B6")*6+COUNTIF(beosztás!$IR49:$JU49,"B7")*7+COUNTIF(beosztás!$IR49:$JU49,"B8")*8+COUNTIF(beosztás!$IR49:$JU49,"B9")*9+COUNTIF(beosztás!$IR49:$JU49,"B10")*10+COUNTIF(beosztás!$IR49:$JU49,"B11")*11+COUNTIF(beosztás!$IR49:$JU49,"B12")*12+COUNTIF(beosztás!$IR49:$JU49,"BP")*0</f>
        <v>0</v>
      </c>
      <c r="GA47" s="60">
        <f t="shared" si="387"/>
        <v>0</v>
      </c>
      <c r="GB47" s="712">
        <f>IF(C47="",0,alapadatok!$AN$10)</f>
        <v>0</v>
      </c>
      <c r="GC47" s="61">
        <f t="shared" si="388"/>
        <v>0</v>
      </c>
      <c r="GD47" s="908">
        <f t="shared" si="315"/>
        <v>0</v>
      </c>
      <c r="GE47" s="42"/>
      <c r="GF47" s="711">
        <f>COUNTIF(beosztás!$JV49:$KZ49,"DE")*8</f>
        <v>0</v>
      </c>
      <c r="GG47" s="712">
        <f>COUNTIF(beosztás!$JV49:$KZ49,"DU")*8</f>
        <v>0</v>
      </c>
      <c r="GH47" s="712">
        <f>COUNTIF(beosztás!$JV49:$KZ49,"ÉJ")*8</f>
        <v>0</v>
      </c>
      <c r="GI47" s="712">
        <f>COUNTIF(beosztás!$JV49:$KZ49,"N")*12</f>
        <v>0</v>
      </c>
      <c r="GJ47" s="712">
        <f>COUNTIF(beosztás!$JV49:$KZ49,"É")*12</f>
        <v>0</v>
      </c>
      <c r="GK47" s="712">
        <f>SUM(beosztás!$JV49:$KZ49)</f>
        <v>0</v>
      </c>
      <c r="GL47" s="898">
        <f>(COUNTIF(beosztás!$JV49:$KZ49,"SN")*12)+(COUNTIF(beosztás!$JV49:$KZ49,"SDE")*8)+(COUNTIF(beosztás!$JV49:$KZ49,"SDU")*8)+(COUNTIF(beosztás!$JV49:$KZ49,"SÉ")*12)+(COUNTIF(beosztás!$JV49:$KZ49,"SÉJ")*8)+(COUNTIF(beosztás!$JV49:$KZ49,"S1")*1)+(COUNTIF(beosztás!$JV49:$KZ49,"S2")*2)+(COUNTIF(beosztás!$JV49:$KZ49,"S3")*3)+(COUNTIF(beosztás!$JV49:$KZ49,"S4")*4)+(COUNTIF(beosztás!$JV49:$KZ49,"S5")*5)+(COUNTIF(beosztás!$JV49:$KZ49,"S6")*6)+(COUNTIF(beosztás!$JV49:$KZ49,"S7")*7)+(COUNTIF(beosztás!$JV49:$KZ49,"S8")*8)+(COUNTIF(beosztás!$JV49:$KZ49,"S9")*9)+(COUNTIF(beosztás!$JV49:$KZ49,"S10")*10)+(COUNTIF(beosztás!$JV49:$KZ49,"S11")*11)+(COUNTIF(beosztás!$JV49:$KZ49,"S12")*12)</f>
        <v>0</v>
      </c>
      <c r="GM47" s="712">
        <f>COUNTIF(beosztás!$JV49:$KZ49,"FÜ")*8</f>
        <v>0</v>
      </c>
      <c r="GN47" s="712">
        <f>COUNTIF(beosztás!$JV49:$KZ49,"BN")*12+COUNTIF(beosztás!$JV49:$KZ49,"BÉ")*12+COUNTIF(beosztás!$JV49:$KZ49,"BDE")*8+COUNTIF(beosztás!$JV49:$KZ49,"BDU")*8+COUNTIF(beosztás!$JV49:$KZ49,"BÉJ")*8+COUNTIF(beosztás!$JV49:$KZ49,"B1")*1+COUNTIF(beosztás!$JV49:$KZ49,"B2")*2+COUNTIF(beosztás!$JV49:$KZ49,"B3")*3+COUNTIF(beosztás!$JV49:$KZ49,"B5")*5+COUNTIF(beosztás!$JV49:$KZ49,"B6")*6+COUNTIF(beosztás!$JV49:$KZ49,"B7")*7+COUNTIF(beosztás!$JV49:$KZ49,"B8")*8+COUNTIF(beosztás!$JV49:$KZ49,"B9")*9+COUNTIF(beosztás!$JV49:$KZ49,"B10")*10+COUNTIF(beosztás!$JV49:$KZ49,"B11")*11+COUNTIF(beosztás!$JV49:$KZ49,"B12")*12+COUNTIF(beosztás!$JV49:$KZ49,"BP")*0</f>
        <v>0</v>
      </c>
      <c r="GO47" s="60">
        <f t="shared" si="316"/>
        <v>0</v>
      </c>
      <c r="GP47" s="712">
        <f>IF(C47="",0,alapadatok!$AN$11)</f>
        <v>0</v>
      </c>
      <c r="GQ47" s="61">
        <f t="shared" si="389"/>
        <v>0</v>
      </c>
      <c r="GR47" s="908">
        <f t="shared" si="317"/>
        <v>0</v>
      </c>
      <c r="GS47" s="42"/>
      <c r="GT47" s="59">
        <f t="shared" si="390"/>
        <v>0</v>
      </c>
      <c r="GU47" s="60">
        <f t="shared" si="391"/>
        <v>0</v>
      </c>
      <c r="GV47" s="60">
        <f t="shared" si="392"/>
        <v>0</v>
      </c>
      <c r="GW47" s="60">
        <f t="shared" si="393"/>
        <v>0</v>
      </c>
      <c r="GX47" s="60">
        <f t="shared" si="394"/>
        <v>0</v>
      </c>
      <c r="GY47" s="60">
        <f t="shared" si="395"/>
        <v>0</v>
      </c>
      <c r="GZ47" s="60">
        <f t="shared" si="396"/>
        <v>0</v>
      </c>
      <c r="HA47" s="60">
        <f t="shared" si="397"/>
        <v>0</v>
      </c>
      <c r="HB47" s="60">
        <f t="shared" si="398"/>
        <v>0</v>
      </c>
      <c r="HC47" s="60">
        <f t="shared" si="399"/>
        <v>0</v>
      </c>
      <c r="HD47" s="60">
        <f t="shared" si="400"/>
        <v>0</v>
      </c>
      <c r="HE47" s="61">
        <f t="shared" si="401"/>
        <v>0</v>
      </c>
      <c r="HF47" s="908">
        <f t="shared" si="324"/>
        <v>0</v>
      </c>
      <c r="HG47" s="41"/>
      <c r="HH47" s="711">
        <f>COUNTIF(beosztás!$LA49:$MD49,"DE")*8</f>
        <v>0</v>
      </c>
      <c r="HI47" s="712">
        <f>COUNTIF(beosztás!$LA49:$MD49,"DU")*8</f>
        <v>0</v>
      </c>
      <c r="HJ47" s="712">
        <f>COUNTIF(beosztás!$LA49:$MD49,"ÉJ")*8</f>
        <v>0</v>
      </c>
      <c r="HK47" s="712">
        <f>COUNTIF(beosztás!$LA49:$MD49,"N")*12</f>
        <v>0</v>
      </c>
      <c r="HL47" s="712">
        <f>COUNTIF(beosztás!$LA49:$MD49,"é")*12</f>
        <v>0</v>
      </c>
      <c r="HM47" s="712">
        <f>SUM(beosztás!$LA49:$MD49)</f>
        <v>0</v>
      </c>
      <c r="HN47" s="712">
        <f>COUNTIF(beosztás!$LA49:$MD49,"FÜ")*8</f>
        <v>0</v>
      </c>
      <c r="HO47" s="898">
        <f>(COUNTIF(beosztás!$LA49:$MD49,"SN")*12)+(COUNTIF(beosztás!$LA49:$MD49,"SDE")*8)+(COUNTIF(beosztás!$LA49:$MD49,"SDU")*8)+(COUNTIF(beosztás!$LA49:$MD49,"SÉ")*12)+(COUNTIF(beosztás!$LA49:$MD49,"SÉJ")*8)+(COUNTIF(beosztás!$LA49:$MD49,"S1")*1)+(COUNTIF(beosztás!$LA49:$MD49,"S2")*2)+(COUNTIF(beosztás!$LA49:$MD49,"S3")*3)+(COUNTIF(beosztás!$LA49:$MD49,"S4")*4)+(COUNTIF(beosztás!$LA49:$MD49,"S5")*5)+(COUNTIF(beosztás!$LA49:$MD49,"S6")*6)+(COUNTIF(beosztás!$LA49:$MD49,"S7")*7)+(COUNTIF(beosztás!$LA49:$MD49,"S8")*8)+(COUNTIF(beosztás!$LA49:$MD49,"S9")*9)+(COUNTIF(beosztás!$LA49:$MD49,"S10")*10)+(COUNTIF(beosztás!$LA49:$MD49,"S11")*11)+(COUNTIF(beosztás!$LA49:$MD49,"S12")*12)</f>
        <v>0</v>
      </c>
      <c r="HP47" s="712">
        <f>COUNTIF(beosztás!$LA49:$MD49,"BN")*12+COUNTIF(beosztás!$LA49:$MD49,"BÉ")*12+COUNTIF(beosztás!$LA49:$MD49,"BDE")*8+COUNTIF(beosztás!$LA49:$MD49,"BDU")*8+COUNTIF(beosztás!$LA49:$MD49,"BÉJ")*8+COUNTIF(beosztás!$LA49:$MD49,"B1")*1+COUNTIF(beosztás!$LA49:$MD49,"B2")*2+COUNTIF(beosztás!$LA49:$MD49,"B3")*3+COUNTIF(beosztás!$KZ49:$MC49,"B5")*5+COUNTIF(beosztás!$KZ49:$MC49,"B6")*6+COUNTIF(beosztás!$KZ49:$MC49,"B7")*7+COUNTIF(beosztás!$KZ49:$MC49,"B8")*8+COUNTIF(beosztás!$LA49:$MD49,"B9")*9+COUNTIF(beosztás!$LA49:$MD49,"B10")*10+COUNTIF(beosztás!$LA49:$MD49,"B11")*11+COUNTIF(beosztás!$LA49:$MD49,"B12")*12+COUNTIF(beosztás!$LA49:$MD49,"BP")*0</f>
        <v>0</v>
      </c>
      <c r="HQ47" s="60">
        <f t="shared" si="402"/>
        <v>0</v>
      </c>
      <c r="HR47" s="712">
        <f>IF(C47="",0,alapadatok!$AN$12)</f>
        <v>0</v>
      </c>
      <c r="HS47" s="61">
        <f t="shared" si="403"/>
        <v>0</v>
      </c>
      <c r="HT47" s="908">
        <f t="shared" si="325"/>
        <v>0</v>
      </c>
      <c r="HU47" s="42"/>
      <c r="HV47" s="711">
        <f>COUNTIF(beosztás!$ME49:$NI49,"DE")*8</f>
        <v>0</v>
      </c>
      <c r="HW47" s="712">
        <f>COUNTIF(beosztás!$ME49:$NI49,"DU")*8</f>
        <v>0</v>
      </c>
      <c r="HX47" s="712">
        <f>COUNTIF(beosztás!$ME49:$NI49,"ÉJ")*8</f>
        <v>0</v>
      </c>
      <c r="HY47" s="712">
        <f>COUNTIF(beosztás!$ME49:$NI49,"N")*12</f>
        <v>0</v>
      </c>
      <c r="HZ47" s="712">
        <f>COUNTIF(beosztás!$ME49:$NI49,"É")*12</f>
        <v>0</v>
      </c>
      <c r="IA47" s="712">
        <f>SUM(beosztás!$ME49:$NI49)</f>
        <v>0</v>
      </c>
      <c r="IB47" s="712">
        <f>(COUNTIF(beosztás!$ME49:$NI49,"SN")*12)+(COUNTIF(beosztás!$ME49:$NI49,"SDE")*8)+(COUNTIF(beosztás!$ME49:$NI49,"SDU")*8)+(COUNTIF(beosztás!$ME49:$NI49,"SÉ")*12)+(COUNTIF(beosztás!$ME49:$NI49,"SÉJ")*8)+(COUNTIF(beosztás!$ME49:$NI49,"S1")*1)+(COUNTIF(beosztás!$ME49:$NI49,"S2")*2)+(COUNTIF(beosztás!$ME49:$NI49,"S3")*3)+(COUNTIF(beosztás!$ME49:$NI49,"S4")*4)+(COUNTIF(beosztás!$ME49:$NI49,"S5")*5)+(COUNTIF(beosztás!$ME49:$NI49,"S6")*6)+(COUNTIF(beosztás!$ME49:$NI49,"S7")*7)+(COUNTIF(beosztás!$ME49:$NI49,"S8")*8)+(COUNTIF(beosztás!$ME49:$NI49,"S9")*9)+(COUNTIF(beosztás!$ME49:$NI49,"S10")*10)+(COUNTIF(beosztás!$ME49:$NI49,"S11")*11)+(COUNTIF(beosztás!$ME49:$NI49,"S12")*12)</f>
        <v>0</v>
      </c>
      <c r="IC47" s="712">
        <f>COUNTIF(beosztás!$ME49:$NI49,"FÜ")*8</f>
        <v>0</v>
      </c>
      <c r="ID47" s="712">
        <f>COUNTIF(beosztás!$ME49:$NI49,"BN")*12+COUNTIF(beosztás!$ME49:$NI49,"BÉ")*12+COUNTIF(beosztás!$ME49:$NI49,"BDE")*8+COUNTIF(beosztás!$ME49:$NI49,"BDU")*8+COUNTIF(beosztás!$ME49:$NI49,"BÉJ")*8+COUNTIF(beosztás!$ME49:$NI49,"B1")*1+COUNTIF(beosztás!$ME49:$NI49,"B2")*2+COUNTIF(beosztás!$ME49:$NI49,"B3")*3+COUNTIF(beosztás!$ME49:$NI49,"B5")*5+COUNTIF(beosztás!$ME49:$NI49,"B6")*6+COUNTIF(beosztás!$ME49:$NI49,"B7")*7+COUNTIF(beosztás!$ME49:$NI49,"B8")*8+COUNTIF(beosztás!$ME49:$NI49,"B9")*9+COUNTIF(beosztás!$ME49:$NI49,"B10")*10+COUNTIF(beosztás!$ME49:$NI49,"B11")*11+COUNTIF(beosztás!$ME49:$NI49,"B12")*12+COUNTIF(beosztás!$ME49:$NI49,"BP")*0</f>
        <v>0</v>
      </c>
      <c r="IE47" s="60">
        <f t="shared" si="326"/>
        <v>0</v>
      </c>
      <c r="IF47" s="712">
        <f>IF(C47="",0,alapadatok!$AN$13)</f>
        <v>0</v>
      </c>
      <c r="IG47" s="61">
        <f t="shared" si="404"/>
        <v>0</v>
      </c>
      <c r="IH47" s="742">
        <f t="shared" si="327"/>
        <v>0</v>
      </c>
      <c r="II47" s="42"/>
      <c r="IJ47" s="59">
        <f t="shared" si="405"/>
        <v>0</v>
      </c>
      <c r="IK47" s="60">
        <f t="shared" si="406"/>
        <v>0</v>
      </c>
      <c r="IL47" s="60">
        <f t="shared" si="407"/>
        <v>0</v>
      </c>
      <c r="IM47" s="60">
        <f t="shared" si="408"/>
        <v>0</v>
      </c>
      <c r="IN47" s="60">
        <f t="shared" si="409"/>
        <v>0</v>
      </c>
      <c r="IO47" s="60">
        <f t="shared" si="410"/>
        <v>0</v>
      </c>
      <c r="IP47" s="60">
        <f t="shared" si="411"/>
        <v>0</v>
      </c>
      <c r="IQ47" s="60">
        <f t="shared" si="412"/>
        <v>0</v>
      </c>
      <c r="IR47" s="60">
        <f t="shared" si="413"/>
        <v>0</v>
      </c>
      <c r="IS47" s="60">
        <f t="shared" si="414"/>
        <v>0</v>
      </c>
      <c r="IT47" s="60">
        <f t="shared" si="415"/>
        <v>0</v>
      </c>
      <c r="IU47" s="61">
        <f t="shared" si="416"/>
        <v>0</v>
      </c>
      <c r="IV47" s="908">
        <f t="shared" si="334"/>
        <v>0</v>
      </c>
      <c r="IW47" s="43"/>
      <c r="JF47" s="21"/>
      <c r="JG47" s="21"/>
    </row>
    <row r="48" spans="1:267" ht="16.5" thickBot="1" x14ac:dyDescent="0.3">
      <c r="A48" s="781" t="str">
        <f>IF(beosztás!A50=0,"",beosztás!A50)</f>
        <v/>
      </c>
      <c r="B48" s="782" t="str">
        <f>IF(beosztás!B50=0,"",beosztás!B50)</f>
        <v/>
      </c>
      <c r="C48" s="782" t="str">
        <f>IF(beosztás!C50=0,"",beosztás!C50)</f>
        <v>Orange</v>
      </c>
      <c r="D48" s="783">
        <v>52</v>
      </c>
      <c r="E48" s="18"/>
      <c r="F48" s="574"/>
      <c r="G48" s="575"/>
      <c r="H48" s="575"/>
      <c r="I48" s="575"/>
      <c r="J48" s="575"/>
      <c r="K48" s="575"/>
      <c r="L48" s="575"/>
      <c r="M48" s="575"/>
      <c r="N48" s="575"/>
      <c r="O48" s="575"/>
      <c r="P48" s="575"/>
      <c r="Q48" s="575"/>
      <c r="R48" s="576"/>
      <c r="S48" s="325"/>
      <c r="T48" s="577"/>
      <c r="U48" s="578"/>
      <c r="V48" s="578"/>
      <c r="W48" s="578"/>
      <c r="X48" s="578"/>
      <c r="Y48" s="578"/>
      <c r="Z48" s="578"/>
      <c r="AA48" s="578"/>
      <c r="AB48" s="578"/>
      <c r="AC48" s="578"/>
      <c r="AD48" s="578"/>
      <c r="AE48" s="578"/>
      <c r="AF48" s="579"/>
      <c r="AG48" s="325"/>
      <c r="AH48" s="580"/>
      <c r="AI48" s="581"/>
      <c r="AJ48" s="581"/>
      <c r="AK48" s="581"/>
      <c r="AL48" s="581"/>
      <c r="AM48" s="581"/>
      <c r="AN48" s="581"/>
      <c r="AO48" s="581"/>
      <c r="AP48" s="581"/>
      <c r="AQ48" s="581"/>
      <c r="AR48" s="581"/>
      <c r="AS48" s="581"/>
      <c r="AT48" s="582"/>
      <c r="AU48" s="326"/>
      <c r="AV48" s="574"/>
      <c r="AW48" s="575"/>
      <c r="AX48" s="575"/>
      <c r="AY48" s="575"/>
      <c r="AZ48" s="575"/>
      <c r="BA48" s="575"/>
      <c r="BB48" s="575"/>
      <c r="BC48" s="575"/>
      <c r="BD48" s="575"/>
      <c r="BE48" s="575"/>
      <c r="BF48" s="575"/>
      <c r="BG48" s="575"/>
      <c r="BH48" s="576"/>
      <c r="BI48" s="325"/>
      <c r="BJ48" s="565"/>
      <c r="BK48" s="566"/>
      <c r="BL48" s="566"/>
      <c r="BM48" s="566"/>
      <c r="BN48" s="566"/>
      <c r="BO48" s="566"/>
      <c r="BP48" s="566"/>
      <c r="BQ48" s="566"/>
      <c r="BR48" s="566"/>
      <c r="BS48" s="566"/>
      <c r="BT48" s="566"/>
      <c r="BU48" s="566"/>
      <c r="BV48" s="567"/>
      <c r="BW48" s="36"/>
      <c r="BX48" s="568"/>
      <c r="BY48" s="569"/>
      <c r="BZ48" s="569"/>
      <c r="CA48" s="569"/>
      <c r="CB48" s="569"/>
      <c r="CC48" s="569"/>
      <c r="CD48" s="569"/>
      <c r="CE48" s="569"/>
      <c r="CF48" s="569"/>
      <c r="CG48" s="569"/>
      <c r="CH48" s="569"/>
      <c r="CI48" s="569"/>
      <c r="CJ48" s="570"/>
      <c r="CK48" s="37"/>
      <c r="CL48" s="562"/>
      <c r="CM48" s="563"/>
      <c r="CN48" s="563"/>
      <c r="CO48" s="563"/>
      <c r="CP48" s="563"/>
      <c r="CQ48" s="563"/>
      <c r="CR48" s="563"/>
      <c r="CS48" s="563"/>
      <c r="CT48" s="563"/>
      <c r="CU48" s="563"/>
      <c r="CV48" s="563"/>
      <c r="CW48" s="563"/>
      <c r="CX48" s="564"/>
      <c r="CY48" s="36"/>
      <c r="CZ48" s="565"/>
      <c r="DA48" s="566"/>
      <c r="DB48" s="566"/>
      <c r="DC48" s="566"/>
      <c r="DD48" s="566"/>
      <c r="DE48" s="566"/>
      <c r="DF48" s="566"/>
      <c r="DG48" s="566"/>
      <c r="DH48" s="566"/>
      <c r="DI48" s="566"/>
      <c r="DJ48" s="566"/>
      <c r="DK48" s="566"/>
      <c r="DL48" s="567"/>
      <c r="DM48" s="36"/>
      <c r="DN48" s="568"/>
      <c r="DO48" s="569"/>
      <c r="DP48" s="569"/>
      <c r="DQ48" s="569"/>
      <c r="DR48" s="569"/>
      <c r="DS48" s="569"/>
      <c r="DT48" s="569"/>
      <c r="DU48" s="569"/>
      <c r="DV48" s="569"/>
      <c r="DW48" s="569"/>
      <c r="DX48" s="569"/>
      <c r="DY48" s="569"/>
      <c r="DZ48" s="570"/>
      <c r="EA48" s="326"/>
      <c r="EB48" s="726"/>
      <c r="EC48" s="727"/>
      <c r="ED48" s="727"/>
      <c r="EE48" s="727"/>
      <c r="EF48" s="727"/>
      <c r="EG48" s="727"/>
      <c r="EH48" s="727"/>
      <c r="EI48" s="727"/>
      <c r="EJ48" s="727"/>
      <c r="EK48" s="727"/>
      <c r="EL48" s="727"/>
      <c r="EM48" s="727"/>
      <c r="EN48" s="728"/>
      <c r="EO48" s="36"/>
      <c r="EP48" s="720"/>
      <c r="EQ48" s="721"/>
      <c r="ER48" s="721"/>
      <c r="ES48" s="721"/>
      <c r="ET48" s="721"/>
      <c r="EU48" s="721"/>
      <c r="EV48" s="721"/>
      <c r="EW48" s="721"/>
      <c r="EX48" s="721"/>
      <c r="EY48" s="721"/>
      <c r="EZ48" s="721"/>
      <c r="FA48" s="721"/>
      <c r="FB48" s="722"/>
      <c r="FC48" s="36"/>
      <c r="FD48" s="723"/>
      <c r="FE48" s="724"/>
      <c r="FF48" s="724"/>
      <c r="FG48" s="724"/>
      <c r="FH48" s="724"/>
      <c r="FI48" s="724"/>
      <c r="FJ48" s="724"/>
      <c r="FK48" s="724"/>
      <c r="FL48" s="724"/>
      <c r="FM48" s="724"/>
      <c r="FN48" s="724"/>
      <c r="FO48" s="724"/>
      <c r="FP48" s="725"/>
      <c r="FQ48" s="37"/>
      <c r="FR48" s="732"/>
      <c r="FS48" s="733"/>
      <c r="FT48" s="733"/>
      <c r="FU48" s="733"/>
      <c r="FV48" s="733"/>
      <c r="FW48" s="733"/>
      <c r="FX48" s="733"/>
      <c r="FY48" s="733"/>
      <c r="FZ48" s="733"/>
      <c r="GA48" s="733"/>
      <c r="GB48" s="733"/>
      <c r="GC48" s="733"/>
      <c r="GD48" s="734"/>
      <c r="GE48" s="36"/>
      <c r="GF48" s="735"/>
      <c r="GG48" s="736"/>
      <c r="GH48" s="736"/>
      <c r="GI48" s="736"/>
      <c r="GJ48" s="736"/>
      <c r="GK48" s="736"/>
      <c r="GL48" s="736"/>
      <c r="GM48" s="736"/>
      <c r="GN48" s="736"/>
      <c r="GO48" s="736"/>
      <c r="GP48" s="736"/>
      <c r="GQ48" s="736"/>
      <c r="GR48" s="737"/>
      <c r="GS48" s="36"/>
      <c r="GT48" s="729"/>
      <c r="GU48" s="730"/>
      <c r="GV48" s="730"/>
      <c r="GW48" s="730"/>
      <c r="GX48" s="730"/>
      <c r="GY48" s="730"/>
      <c r="GZ48" s="730"/>
      <c r="HA48" s="730"/>
      <c r="HB48" s="730"/>
      <c r="HC48" s="730"/>
      <c r="HD48" s="730"/>
      <c r="HE48" s="730"/>
      <c r="HF48" s="731"/>
      <c r="HG48" s="37"/>
      <c r="HH48" s="732"/>
      <c r="HI48" s="733"/>
      <c r="HJ48" s="733"/>
      <c r="HK48" s="733"/>
      <c r="HL48" s="733"/>
      <c r="HM48" s="733"/>
      <c r="HN48" s="733"/>
      <c r="HO48" s="733"/>
      <c r="HP48" s="733"/>
      <c r="HQ48" s="733"/>
      <c r="HR48" s="733"/>
      <c r="HS48" s="733"/>
      <c r="HT48" s="734"/>
      <c r="HU48" s="36"/>
      <c r="HV48" s="735"/>
      <c r="HW48" s="736"/>
      <c r="HX48" s="736"/>
      <c r="HY48" s="736"/>
      <c r="HZ48" s="736"/>
      <c r="IA48" s="736"/>
      <c r="IB48" s="736"/>
      <c r="IC48" s="736"/>
      <c r="ID48" s="736"/>
      <c r="IE48" s="736"/>
      <c r="IF48" s="736"/>
      <c r="IG48" s="736"/>
      <c r="IH48" s="737"/>
      <c r="II48" s="38"/>
      <c r="IJ48" s="729"/>
      <c r="IK48" s="730"/>
      <c r="IL48" s="730"/>
      <c r="IM48" s="730"/>
      <c r="IN48" s="730"/>
      <c r="IO48" s="730"/>
      <c r="IP48" s="730"/>
      <c r="IQ48" s="730"/>
      <c r="IR48" s="730"/>
      <c r="IS48" s="730"/>
      <c r="IT48" s="730"/>
      <c r="IU48" s="730"/>
      <c r="IV48" s="731"/>
      <c r="IW48" s="328"/>
      <c r="JF48" s="21"/>
      <c r="JG48" s="21"/>
    </row>
    <row r="49" spans="1:267" ht="16.5" thickBot="1" x14ac:dyDescent="0.3">
      <c r="A49" s="392" t="str">
        <f>IF(beosztás!A51=0,"",beosztás!A51)</f>
        <v/>
      </c>
      <c r="B49" s="784" t="str">
        <f>IF(beosztás!B51=0,"",beosztás!B51)</f>
        <v>Dolg. Kód</v>
      </c>
      <c r="C49" s="784" t="str">
        <f>IF(beosztás!C51=0,"",beosztás!C51)</f>
        <v>Név</v>
      </c>
      <c r="D49" s="784"/>
      <c r="E49" s="18"/>
      <c r="F49" s="785"/>
      <c r="G49" s="786"/>
      <c r="H49" s="786"/>
      <c r="I49" s="786"/>
      <c r="J49" s="786"/>
      <c r="K49" s="786"/>
      <c r="L49" s="786"/>
      <c r="M49" s="786"/>
      <c r="N49" s="786"/>
      <c r="O49" s="786"/>
      <c r="P49" s="786"/>
      <c r="Q49" s="786"/>
      <c r="R49" s="787"/>
      <c r="S49" s="325"/>
      <c r="T49" s="785"/>
      <c r="U49" s="786"/>
      <c r="V49" s="786"/>
      <c r="W49" s="786"/>
      <c r="X49" s="786"/>
      <c r="Y49" s="786"/>
      <c r="Z49" s="786"/>
      <c r="AA49" s="786"/>
      <c r="AB49" s="786"/>
      <c r="AC49" s="786"/>
      <c r="AD49" s="786"/>
      <c r="AE49" s="786"/>
      <c r="AF49" s="787"/>
      <c r="AG49" s="325"/>
      <c r="AH49" s="785"/>
      <c r="AI49" s="786"/>
      <c r="AJ49" s="786"/>
      <c r="AK49" s="786"/>
      <c r="AL49" s="786"/>
      <c r="AM49" s="786"/>
      <c r="AN49" s="892" t="s">
        <v>390</v>
      </c>
      <c r="AO49" s="786"/>
      <c r="AP49" s="786"/>
      <c r="AQ49" s="786"/>
      <c r="AR49" s="884">
        <f>IFERROR(AVERAGEIF(AS50:AS79,"&gt;0",AS50:AS79),0)</f>
        <v>4</v>
      </c>
      <c r="AS49" s="786"/>
      <c r="AT49" s="787"/>
      <c r="AU49" s="326"/>
      <c r="AV49" s="785"/>
      <c r="AW49" s="786"/>
      <c r="AX49" s="786"/>
      <c r="AY49" s="786"/>
      <c r="AZ49" s="786"/>
      <c r="BA49" s="786"/>
      <c r="BB49" s="786"/>
      <c r="BC49" s="786"/>
      <c r="BD49" s="786"/>
      <c r="BE49" s="786"/>
      <c r="BF49" s="786"/>
      <c r="BG49" s="786"/>
      <c r="BH49" s="787"/>
      <c r="BI49" s="325"/>
      <c r="BJ49" s="785"/>
      <c r="BK49" s="786"/>
      <c r="BL49" s="786"/>
      <c r="BM49" s="786"/>
      <c r="BN49" s="786"/>
      <c r="BO49" s="786"/>
      <c r="BP49" s="786"/>
      <c r="BQ49" s="786"/>
      <c r="BR49" s="786"/>
      <c r="BS49" s="786"/>
      <c r="BT49" s="786"/>
      <c r="BU49" s="786"/>
      <c r="BV49" s="787"/>
      <c r="BW49" s="325"/>
      <c r="BX49" s="785"/>
      <c r="BY49" s="786"/>
      <c r="BZ49" s="786"/>
      <c r="CA49" s="786"/>
      <c r="CB49" s="786"/>
      <c r="CC49" s="786"/>
      <c r="CD49" s="786" t="s">
        <v>390</v>
      </c>
      <c r="CE49" s="786"/>
      <c r="CF49" s="786"/>
      <c r="CG49" s="786"/>
      <c r="CH49" s="786">
        <f>IFERROR(AVERAGEIF(CI50:CI79,"&gt;0",CI50:CI79),0)</f>
        <v>7.7142857142857144</v>
      </c>
      <c r="CI49" s="786"/>
      <c r="CJ49" s="787"/>
      <c r="CK49" s="325"/>
      <c r="CL49" s="785"/>
      <c r="CM49" s="786"/>
      <c r="CN49" s="786"/>
      <c r="CO49" s="786"/>
      <c r="CP49" s="786"/>
      <c r="CQ49" s="786"/>
      <c r="CR49" s="786"/>
      <c r="CS49" s="786"/>
      <c r="CT49" s="786"/>
      <c r="CU49" s="786"/>
      <c r="CV49" s="786"/>
      <c r="CW49" s="788"/>
      <c r="CX49" s="787"/>
      <c r="CY49" s="326"/>
      <c r="CZ49" s="785"/>
      <c r="DA49" s="786"/>
      <c r="DB49" s="786"/>
      <c r="DC49" s="786"/>
      <c r="DD49" s="786"/>
      <c r="DE49" s="786"/>
      <c r="DF49" s="786"/>
      <c r="DG49" s="786"/>
      <c r="DH49" s="786"/>
      <c r="DI49" s="786"/>
      <c r="DJ49" s="786"/>
      <c r="DK49" s="786"/>
      <c r="DL49" s="787"/>
      <c r="DM49" s="325"/>
      <c r="DN49" s="785"/>
      <c r="DO49" s="786"/>
      <c r="DP49" s="786"/>
      <c r="DQ49" s="786"/>
      <c r="DR49" s="786"/>
      <c r="DS49" s="786"/>
      <c r="DT49" s="786" t="s">
        <v>390</v>
      </c>
      <c r="DU49" s="786"/>
      <c r="DV49" s="786"/>
      <c r="DW49" s="786"/>
      <c r="DX49" s="786">
        <f>IFERROR(AVERAGEIF(DY50:DY79,"&gt;0",DY50:DY79),0)</f>
        <v>0</v>
      </c>
      <c r="DY49" s="786"/>
      <c r="DZ49" s="787"/>
      <c r="EA49" s="325"/>
      <c r="EB49" s="785"/>
      <c r="EC49" s="786"/>
      <c r="ED49" s="786"/>
      <c r="EE49" s="786"/>
      <c r="EF49" s="786"/>
      <c r="EG49" s="786"/>
      <c r="EH49" s="786"/>
      <c r="EI49" s="786"/>
      <c r="EJ49" s="786"/>
      <c r="EK49" s="786"/>
      <c r="EL49" s="786"/>
      <c r="EM49" s="786"/>
      <c r="EN49" s="787"/>
      <c r="EO49" s="325"/>
      <c r="EP49" s="785"/>
      <c r="EQ49" s="786"/>
      <c r="ER49" s="786"/>
      <c r="ES49" s="786"/>
      <c r="ET49" s="786"/>
      <c r="EU49" s="786"/>
      <c r="EV49" s="786"/>
      <c r="EW49" s="786"/>
      <c r="EX49" s="786"/>
      <c r="EY49" s="786"/>
      <c r="EZ49" s="786"/>
      <c r="FA49" s="788"/>
      <c r="FB49" s="787"/>
      <c r="FC49" s="326"/>
      <c r="FD49" s="785"/>
      <c r="FE49" s="786"/>
      <c r="FF49" s="786"/>
      <c r="FG49" s="786"/>
      <c r="FH49" s="786"/>
      <c r="FI49" s="786"/>
      <c r="FJ49" s="786" t="s">
        <v>390</v>
      </c>
      <c r="FK49" s="786"/>
      <c r="FL49" s="786"/>
      <c r="FM49" s="786"/>
      <c r="FN49" s="786">
        <f>IFERROR(AVERAGEIF(FO50:FO79,"&gt;0",FO50:FO79),0)</f>
        <v>0</v>
      </c>
      <c r="FO49" s="786"/>
      <c r="FP49" s="787"/>
      <c r="FQ49" s="326"/>
      <c r="FR49" s="785"/>
      <c r="FS49" s="786"/>
      <c r="FT49" s="786"/>
      <c r="FU49" s="786"/>
      <c r="FV49" s="786"/>
      <c r="FW49" s="786"/>
      <c r="FX49" s="786"/>
      <c r="FY49" s="786"/>
      <c r="FZ49" s="786"/>
      <c r="GA49" s="786"/>
      <c r="GB49" s="786"/>
      <c r="GC49" s="786"/>
      <c r="GD49" s="787"/>
      <c r="GE49" s="325"/>
      <c r="GF49" s="785"/>
      <c r="GG49" s="786"/>
      <c r="GH49" s="786"/>
      <c r="GI49" s="786"/>
      <c r="GJ49" s="786"/>
      <c r="GK49" s="786"/>
      <c r="GL49" s="786"/>
      <c r="GM49" s="786"/>
      <c r="GN49" s="786"/>
      <c r="GO49" s="786"/>
      <c r="GP49" s="786"/>
      <c r="GQ49" s="786"/>
      <c r="GR49" s="787"/>
      <c r="GS49" s="325"/>
      <c r="GT49" s="785"/>
      <c r="GU49" s="786"/>
      <c r="GV49" s="786"/>
      <c r="GW49" s="786"/>
      <c r="GX49" s="786"/>
      <c r="GY49" s="786"/>
      <c r="GZ49" s="786" t="s">
        <v>390</v>
      </c>
      <c r="HA49" s="786"/>
      <c r="HB49" s="786"/>
      <c r="HC49" s="786"/>
      <c r="HD49" s="786">
        <f>IFERROR(AVERAGEIF(HE50:HE79,"&gt;0",HE50:HE79),0)</f>
        <v>0</v>
      </c>
      <c r="HE49" s="788"/>
      <c r="HF49" s="787"/>
      <c r="HG49" s="326"/>
      <c r="HH49" s="785"/>
      <c r="HI49" s="786"/>
      <c r="HJ49" s="786"/>
      <c r="HK49" s="786"/>
      <c r="HL49" s="786"/>
      <c r="HM49" s="786"/>
      <c r="HN49" s="786"/>
      <c r="HO49" s="786"/>
      <c r="HP49" s="786"/>
      <c r="HQ49" s="786"/>
      <c r="HR49" s="786"/>
      <c r="HS49" s="786"/>
      <c r="HT49" s="787"/>
      <c r="HU49" s="327"/>
      <c r="HV49" s="785"/>
      <c r="HW49" s="786"/>
      <c r="HX49" s="786"/>
      <c r="HY49" s="786"/>
      <c r="HZ49" s="786"/>
      <c r="IA49" s="786"/>
      <c r="IB49" s="786"/>
      <c r="IC49" s="786"/>
      <c r="ID49" s="786"/>
      <c r="IE49" s="786"/>
      <c r="IF49" s="786"/>
      <c r="IG49" s="786"/>
      <c r="IH49" s="787"/>
      <c r="II49" s="325"/>
      <c r="IJ49" s="785"/>
      <c r="IK49" s="786"/>
      <c r="IL49" s="786"/>
      <c r="IM49" s="786"/>
      <c r="IN49" s="786"/>
      <c r="IO49" s="786"/>
      <c r="IP49" s="786" t="s">
        <v>390</v>
      </c>
      <c r="IQ49" s="786"/>
      <c r="IR49" s="786"/>
      <c r="IS49" s="786"/>
      <c r="IT49" s="786">
        <f>IFERROR(AVERAGEIF(IU50:IU79,"&gt;0",IU50:IU79),0)</f>
        <v>0</v>
      </c>
      <c r="IU49" s="786"/>
      <c r="IV49" s="787"/>
      <c r="IW49" s="325"/>
      <c r="JF49" s="21"/>
      <c r="JG49" s="21"/>
    </row>
    <row r="50" spans="1:267" x14ac:dyDescent="0.25">
      <c r="A50" s="394">
        <f>IF(beosztás!A52=0,"",beosztás!A52)</f>
        <v>1</v>
      </c>
      <c r="B50" s="900">
        <f>IF(beosztás!B52=0,"",beosztás!B52)</f>
        <v>237</v>
      </c>
      <c r="C50" s="396" t="str">
        <f>IF(beosztás!C52=0,"",beosztás!C52)</f>
        <v>Bálint Zoltán</v>
      </c>
      <c r="D50" s="397" t="str">
        <f>IF(beosztás!D52=0,"",beosztás!D52)</f>
        <v>Laydown</v>
      </c>
      <c r="E50" s="18"/>
      <c r="F50" s="711">
        <f>COUNTIF(beosztás!$I52:$AM52,"DE")*8</f>
        <v>0</v>
      </c>
      <c r="G50" s="712">
        <f>COUNTIF(beosztás!$I52:$AM52,"DU")*8</f>
        <v>0</v>
      </c>
      <c r="H50" s="712">
        <f>COUNTIF(beosztás!$I52:$AM52,"ÉJ")*8</f>
        <v>0</v>
      </c>
      <c r="I50" s="712">
        <f>COUNTIF(beosztás!$I52:$AM52,"N")*12</f>
        <v>108</v>
      </c>
      <c r="J50" s="712">
        <f>COUNTIF(beosztás!$I52:$AM52,"é")*12</f>
        <v>24</v>
      </c>
      <c r="K50" s="712">
        <f>SUM(beosztás!$I52:$AM52)</f>
        <v>0</v>
      </c>
      <c r="L50" s="712">
        <f>COUNTIF(beosztás!$I52:$AM52,"FÜ")*8</f>
        <v>8</v>
      </c>
      <c r="M50" s="712">
        <f>(COUNTIF(beosztás!$I52:$AM52,"SN")*12)+(COUNTIF(beosztás!$I52:$AM52,"SDE")*8)+(COUNTIF(beosztás!$I52:$AM52,"SDU")*8)+(COUNTIF(beosztás!$I52:$AM52,"S1")*1)+(COUNTIF(beosztás!$I52:$AM52,"S2")*2)+(COUNTIF(beosztás!$I52:$AM52,"S3")*3)+(COUNTIF(beosztás!$I52:$AM52,"S4")*4)+(COUNTIF(beosztás!$I52:$AM52,"S5")*5)+(COUNTIF(beosztás!$I52:$AM52,"S6")*6)+(COUNTIF(beosztás!$I52:$AM52,"S7")*7)+(COUNTIF(beosztás!$I52:$AM52,"S8")*8)+(COUNTIF(beosztás!$I52:$AM52,"S9")*9)+(COUNTIF(beosztás!$I52:$AM52,"S10")*10)+(COUNTIF(beosztás!$I52:$AM52,"S11")*11)+(COUNTIF(beosztás!$I52:$AM52,"S12")*12)+(COUNTIF(beosztás!$I52:$AM52,"SÉ")*12)+(COUNTIF(beosztás!$I52:$AM52,"SÉJ")*8)</f>
        <v>24</v>
      </c>
      <c r="N50" s="712">
        <f>COUNTIF(beosztás!$I52:$AM52,"BN")*12+COUNTIF(beosztás!$I52:$AM52,"BÉ")*12+COUNTIF(beosztás!$I52:$AM52,"BDE")*8+COUNTIF(beosztás!$I52:$AM52,"BDU")*8+COUNTIF(beosztás!$I52:$AM52,"BÉJ")*8+COUNTIF(beosztás!$I52:$AM52,"B1")*1+COUNTIF(beosztás!$I52:$AM52,"B2")*2+COUNTIF(beosztás!$I52:$AM52,"B3")*3+COUNTIF(beosztás!$I52:$AM52,"B5")*5+COUNTIF(beosztás!$I52:$AM52,"B6")*6+COUNTIF(beosztás!$I52:$AM52,"B7")*7+COUNTIF(beosztás!$I52:$AM52,"B8")*8+COUNTIF(beosztás!$I52:$AM52,"B9")*9+COUNTIF(beosztás!$I52:$AM52,"B10")*10+COUNTIF(beosztás!$I52:$AM52,"B11")*11+COUNTIF(beosztás!$I52:$AM52,"B12")*12+COUNTIF(beosztás!$I52:$AM52,"BP")*0</f>
        <v>16</v>
      </c>
      <c r="O50" s="323">
        <f t="shared" ref="O50:O79" si="417">SUM(F50:N50)-L50</f>
        <v>172</v>
      </c>
      <c r="P50" s="704">
        <f>IF(C50="",0,alapadatok!$AN$2)</f>
        <v>176</v>
      </c>
      <c r="Q50" s="323">
        <f t="shared" ref="Q50:Q79" si="418">O50-P50</f>
        <v>-4</v>
      </c>
      <c r="R50" s="738">
        <f t="shared" ref="R50:R79" si="419">M50</f>
        <v>24</v>
      </c>
      <c r="S50" s="325"/>
      <c r="T50" s="703">
        <f>COUNTIF(beosztás!$AN52:$BO52,"DE")*8</f>
        <v>48</v>
      </c>
      <c r="U50" s="704">
        <f>COUNTIF(beosztás!$AN52:$BO52,"DU")*8</f>
        <v>0</v>
      </c>
      <c r="V50" s="704">
        <f>COUNTIF(beosztás!$AN52:$BO52,"ÉJ")*8</f>
        <v>8</v>
      </c>
      <c r="W50" s="704">
        <f>COUNTIF(beosztás!$AN52:$BO52,"N")*12</f>
        <v>48</v>
      </c>
      <c r="X50" s="704">
        <f>COUNTIF(beosztás!$AN52:$BO52,"É")*12</f>
        <v>48</v>
      </c>
      <c r="Y50" s="704">
        <f>SUM(beosztás!$AN52:$BO52)</f>
        <v>0</v>
      </c>
      <c r="Z50" s="704">
        <f>(COUNTIF(beosztás!$AN52:$BO52,"SN")*12)+(COUNTIF(beosztás!$AN52:$BO52,"SDE")*8)+(COUNTIF(beosztás!$AN52:$BO52,"SDU")*8)+(COUNTIF(beosztás!$AN52:$BO52,"SÉ")*12)+(COUNTIF(beosztás!$AN52:$BO52,"SÉJ")*8)+(COUNTIF(beosztás!$AN52:$BO52,"S1")*1)+(COUNTIF(beosztás!$AN52:$BO52,"S2")*2)+(COUNTIF(beosztás!$AN52:$BO52,"S3")*3)+(COUNTIF(beosztás!$AN52:$BO52,"S4")*4)+(COUNTIF(beosztás!$AN52:$BO52,"S5")*5)+(COUNTIF(beosztás!$AN52:$BO52,"S6")*6)+(COUNTIF(beosztás!$AN52:$BO52,"S7")*7)+(COUNTIF(beosztás!$AN52:$BO52,"S8")*8)+(COUNTIF(beosztás!$AN52:$BO52,"S9")*9)+(COUNTIF(beosztás!$AN52:$BO52,"S10")*10)+(COUNTIF(beosztás!$AN52:$BO52,"S11")*11)+(COUNTIF(beosztás!$AN52:$BO52,"S12")*12)</f>
        <v>4</v>
      </c>
      <c r="AA50" s="704">
        <f>COUNTIF(beosztás!$AN52:$BO52,"FÜ")*8</f>
        <v>0</v>
      </c>
      <c r="AB50" s="704">
        <f>COUNTIF(beosztás!$AN52:$BO52,"BN")*12+COUNTIF(beosztás!$AN52:$BO52,"BÉ")*12+COUNTIF(beosztás!$AN52:$BO52,"BDE")*8+COUNTIF(beosztás!$AN52:$BO52,"BDU")*8+COUNTIF(beosztás!$AN52:$BO52,"BÉJ")*8+COUNTIF(beosztás!$AN52:$BO52,"B1")*1+COUNTIF(beosztás!$AN52:$BO52,"B2")*2+COUNTIF(beosztás!$AN52:$BO52,"B3")*3+COUNTIF(beosztás!$AN52:$BO52,"B5")*5+COUNTIF(beosztás!$AN52:$BO52,"B6")*6+COUNTIF(beosztás!$AN52:$BO52,"B7")*7+COUNTIF(beosztás!$AN52:$BO52,"B8")*8+COUNTIF(beosztás!$AN52:$BO52,"B9")*9+COUNTIF(beosztás!$AN52:$BO52,"B10")*10+COUNTIF(beosztás!$AN52:$BO52,"B11")*11+COUNTIF(beosztás!$AN52:$BO52,"B12")*12+COUNTIF(beosztás!$AN52:$BO52,"BP")*0</f>
        <v>8</v>
      </c>
      <c r="AC50" s="323">
        <f t="shared" ref="AC50:AC79" si="420">SUM(T50:AB50)-AA50</f>
        <v>164</v>
      </c>
      <c r="AD50" s="704">
        <f>IF(C50="",0,alapadatok!$AN$3)</f>
        <v>160</v>
      </c>
      <c r="AE50" s="323">
        <f t="shared" ref="AE50:AE142" si="421">AC50-AD50</f>
        <v>4</v>
      </c>
      <c r="AF50" s="738">
        <f t="shared" ref="AF50:AF79" si="422">Z50</f>
        <v>4</v>
      </c>
      <c r="AG50" s="325"/>
      <c r="AH50" s="322">
        <f t="shared" ref="AH50:AH79" si="423">F50+T50</f>
        <v>48</v>
      </c>
      <c r="AI50" s="323">
        <f t="shared" ref="AI50:AI79" si="424">G50+U50</f>
        <v>0</v>
      </c>
      <c r="AJ50" s="323">
        <f t="shared" ref="AJ50:AJ79" si="425">H50+V50</f>
        <v>8</v>
      </c>
      <c r="AK50" s="323">
        <f t="shared" ref="AK50:AK79" si="426">I50+W50</f>
        <v>156</v>
      </c>
      <c r="AL50" s="323">
        <f t="shared" ref="AL50:AL79" si="427">J50+X50</f>
        <v>72</v>
      </c>
      <c r="AM50" s="323">
        <f t="shared" ref="AM50:AM79" si="428">K50+Y50</f>
        <v>0</v>
      </c>
      <c r="AN50" s="323">
        <f t="shared" ref="AN50:AN79" si="429">M50+Z50</f>
        <v>28</v>
      </c>
      <c r="AO50" s="323">
        <f t="shared" ref="AO50:AO79" si="430">L50+AA50</f>
        <v>8</v>
      </c>
      <c r="AP50" s="323">
        <f t="shared" ref="AP50:AP142" si="431">N50+AB50</f>
        <v>24</v>
      </c>
      <c r="AQ50" s="323">
        <f t="shared" ref="AQ50:AQ142" si="432">O50+AC50</f>
        <v>336</v>
      </c>
      <c r="AR50" s="323">
        <f t="shared" ref="AR50:AR142" si="433">P50+AD50</f>
        <v>336</v>
      </c>
      <c r="AS50" s="323">
        <f t="shared" ref="AS50:AS142" si="434">AQ50-AR50</f>
        <v>0</v>
      </c>
      <c r="AT50" s="738">
        <f t="shared" ref="AT50:AT79" si="435">AN50</f>
        <v>28</v>
      </c>
      <c r="AU50" s="326"/>
      <c r="AV50" s="703">
        <f>COUNTIF(beosztás!$BP52:$CT52,"DE")*8</f>
        <v>8</v>
      </c>
      <c r="AW50" s="704">
        <f>COUNTIF(beosztás!$BP52:$CT52,"DU")*8</f>
        <v>0</v>
      </c>
      <c r="AX50" s="704">
        <f>COUNTIF(beosztás!$BP52:$CT52,"ÉJ")*8</f>
        <v>0</v>
      </c>
      <c r="AY50" s="704">
        <f>COUNTIF(beosztás!$BP52:$CT52,"N")*12</f>
        <v>60</v>
      </c>
      <c r="AZ50" s="704">
        <f>COUNTIF(beosztás!$BP52:$CT52,"é")*12</f>
        <v>36</v>
      </c>
      <c r="BA50" s="704">
        <f>SUM(beosztás!$BP52:$CT52)</f>
        <v>0</v>
      </c>
      <c r="BB50" s="704">
        <f>COUNTIF(beosztás!$BP52:$CT52,"FÜ")*8</f>
        <v>8</v>
      </c>
      <c r="BC50" s="876">
        <f>(COUNTIF(beosztás!$BP52:$CT52,"SN")*12)+(COUNTIF(beosztás!$BP52:$CT52,"SDE")*8)+(COUNTIF(beosztás!$BP52:$CT52,"SDU")*8)+(COUNTIF(beosztás!$BP52:$CT52,"SÉ")*12)+(COUNTIF(beosztás!$BP52:$CT52,"SÉJ")*8)+(COUNTIF(beosztás!$BP52:$CT52,"S1")*1)+(COUNTIF(beosztás!$BP52:$CT52,"S2")*2)+(COUNTIF(beosztás!$BP52:$CT52,"S3")*3)+(COUNTIF(beosztás!$BP52:$CT52,"S4")*4)+(COUNTIF(beosztás!$BP52:$CT52,"S5")*5)+(COUNTIF(beosztás!$BP52:$CT52,"S6")*6)+(COUNTIF(beosztás!$BP52:$CT52,"S7")*7)+(COUNTIF(beosztás!$BP52:$CT52,"S8")*8)+(COUNTIF(beosztás!$BP52:$CT52,"S9")*9)+(COUNTIF(beosztás!$BP52:$CT52,"S10")*10)+(COUNTIF(beosztás!$BP52:$CT52,"S11")*11)+(COUNTIF(beosztás!$BP52:$CT52,"S12")*12)</f>
        <v>48</v>
      </c>
      <c r="BD50" s="704">
        <f>COUNTIF(beosztás!$BP52:$CT52,"BN")*12+COUNTIF(beosztás!$BP52:$CT52,"BÉ")*12+COUNTIF(beosztás!$BP52:$CT52,"BDE")*8+COUNTIF(beosztás!$BP52:$CT52,"BDU")*8+COUNTIF(beosztás!$BP52:$CT52,"BÉJ")*8+COUNTIF(beosztás!$BP52:$CT52,"B1")*1+COUNTIF(beosztás!$BP52:$CT52,"B2")*2+COUNTIF(beosztás!$BP52:$CT52,"B3")*3+COUNTIF(beosztás!$BP52:$CT52,"B5")*5+COUNTIF(beosztás!$BP52:$CT52,"B6")*6+COUNTIF(beosztás!$BP52:$CT52,"B7")*7+COUNTIF(beosztás!$BP52:$CT52,"B8")*8+COUNTIF(beosztás!$BP52:$CT52,"B9")*9+COUNTIF(beosztás!$BP52:$CT52,"B10")*10+COUNTIF(beosztás!$BP52:$CT52,"B11")*11+COUNTIF(beosztás!$BP52:$CT52,"B12")*12+COUNTIF(beosztás!$BP52:$CT52,"BP")*0</f>
        <v>0</v>
      </c>
      <c r="BE50" s="323">
        <f t="shared" ref="BE50:BE79" si="436">SUM(AV50:BD50)-BB50</f>
        <v>152</v>
      </c>
      <c r="BF50" s="704">
        <f>IF(C50="",0,alapadatok!$AN$4)</f>
        <v>160</v>
      </c>
      <c r="BG50" s="323">
        <f t="shared" si="342"/>
        <v>-8</v>
      </c>
      <c r="BH50" s="738">
        <f t="shared" ref="BH50:BH79" si="437">BC50</f>
        <v>48</v>
      </c>
      <c r="BI50" s="325"/>
      <c r="BJ50" s="703">
        <f>COUNTIF(beosztás!$CU52:$DX52,"DE")*8</f>
        <v>16</v>
      </c>
      <c r="BK50" s="704">
        <f>COUNTIF(beosztás!$CU52:$DX52,"DU")*8</f>
        <v>0</v>
      </c>
      <c r="BL50" s="704">
        <f>COUNTIF(beosztás!$CU52:$DX52,"ÉJ")*8</f>
        <v>0</v>
      </c>
      <c r="BM50" s="704">
        <f>COUNTIF(beosztás!$CU52:$DX52,"N")*12</f>
        <v>96</v>
      </c>
      <c r="BN50" s="704">
        <f>COUNTIF(beosztás!$CU52:$DX52,"É")*12</f>
        <v>72</v>
      </c>
      <c r="BO50" s="704">
        <f>SUM(beosztás!$CU52:$DX52)</f>
        <v>0</v>
      </c>
      <c r="BP50" s="876">
        <f>(COUNTIF(beosztás!$CU52:$DX52,"SN")*12)+(COUNTIF(beosztás!$CU52:$DX52,"SDE")*8)+(COUNTIF(beosztás!$CU52:$DX52,"SDU")*8)+(COUNTIF(beosztás!$CU52:$DX52,"SÉ")*12)+(COUNTIF(beosztás!$CU52:$DX52,"SÉJ")*8)+(COUNTIF(beosztás!$CU52:$DX52,"S1")*1)+(COUNTIF(beosztás!$CU52:$DX52,"S2")*2)+(COUNTIF(beosztás!$CU52:$DX52,"S3")*3)+(COUNTIF(beosztás!$CU52:$DX52,"S4")*4)+(COUNTIF(beosztás!$CU52:$DX52,"S5")*5)+(COUNTIF(beosztás!$CU52:$DX52,"S6")*6)+(COUNTIF(beosztás!$CU52:$DX52,"S7")*7)+(COUNTIF(beosztás!$CU52:$DX52,"S8")*8)+(COUNTIF(beosztás!$CU52:$DX52,"S9")*9)+(COUNTIF(beosztás!$CU52:$DX52,"S10")*10)+(COUNTIF(beosztás!$CU52:$DX52,"S11")*11)+(COUNTIF(beosztás!$CU52:$DX52,"S12")*12)</f>
        <v>0</v>
      </c>
      <c r="BQ50" s="704">
        <f>COUNTIF(beosztás!$CU52:$DX52,"FÜ")*8</f>
        <v>8</v>
      </c>
      <c r="BR50" s="704">
        <f>COUNTIF(beosztás!$CU52:$DX52,"BN")*12+COUNTIF(beosztás!$CU52:$DX52,"BÉ")*12+COUNTIF(beosztás!$CU52:$DX52,"BDE")*8+COUNTIF(beosztás!$CU52:$DX52,"BDU")*8+COUNTIF(beosztás!$CU52:$DX52,"BÉJ")*8+COUNTIF(beosztás!$CU52:$DX52,"B1")*1+COUNTIF(beosztás!$CU52:$DX52,"B2")*2+COUNTIF(beosztás!$CU52:$DX52,"B3")*3+COUNTIF(beosztás!$CU52:$DX52,"B5")*5+COUNTIF(beosztás!$CU52:$DX52,"B6")*6+COUNTIF(beosztás!$CU52:$DX52,"B7")*7+COUNTIF(beosztás!$CU52:$DX52,"B8")*8+COUNTIF(beosztás!$CU52:$DX52,"B9")*9+COUNTIF(beosztás!$CU52:$DX52,"B10")*10+COUNTIF(beosztás!$CU52:$DX52,"B11")*11+COUNTIF(beosztás!$CU52:$DX52,"B12")*12+COUNTIF(beosztás!$CU52:$DX52,"BP")*0</f>
        <v>0</v>
      </c>
      <c r="BS50" s="323">
        <f t="shared" ref="BS50:BS79" si="438">SUM(BJ50:BR50)-BQ50</f>
        <v>184</v>
      </c>
      <c r="BT50" s="704">
        <f>IF(C50="",0,alapadatok!$AN$5)</f>
        <v>168</v>
      </c>
      <c r="BU50" s="323">
        <f t="shared" si="344"/>
        <v>16</v>
      </c>
      <c r="BV50" s="738">
        <f t="shared" ref="BV50:BV79" si="439">BP50</f>
        <v>0</v>
      </c>
      <c r="BW50" s="325"/>
      <c r="BX50" s="322">
        <f t="shared" si="345"/>
        <v>24</v>
      </c>
      <c r="BY50" s="323">
        <f t="shared" si="346"/>
        <v>0</v>
      </c>
      <c r="BZ50" s="323">
        <f t="shared" si="347"/>
        <v>0</v>
      </c>
      <c r="CA50" s="323">
        <f t="shared" si="348"/>
        <v>156</v>
      </c>
      <c r="CB50" s="323">
        <f t="shared" si="349"/>
        <v>108</v>
      </c>
      <c r="CC50" s="323">
        <f t="shared" si="350"/>
        <v>0</v>
      </c>
      <c r="CD50" s="323">
        <f t="shared" si="351"/>
        <v>48</v>
      </c>
      <c r="CE50" s="323">
        <f t="shared" si="352"/>
        <v>16</v>
      </c>
      <c r="CF50" s="323">
        <f t="shared" si="353"/>
        <v>0</v>
      </c>
      <c r="CG50" s="323">
        <f t="shared" si="354"/>
        <v>336</v>
      </c>
      <c r="CH50" s="323">
        <f t="shared" si="355"/>
        <v>328</v>
      </c>
      <c r="CI50" s="323">
        <f t="shared" si="356"/>
        <v>8</v>
      </c>
      <c r="CJ50" s="738">
        <f t="shared" ref="CJ50:CJ79" si="440">CD50</f>
        <v>48</v>
      </c>
      <c r="CK50" s="326"/>
      <c r="CL50" s="703">
        <f>COUNTIF(beosztás!$DY52:$FC52,"DE")*8</f>
        <v>0</v>
      </c>
      <c r="CM50" s="704">
        <f>COUNTIF(beosztás!$DY52:$FC52,"DU")*8</f>
        <v>0</v>
      </c>
      <c r="CN50" s="704">
        <f>COUNTIF(beosztás!$DY52:$FC52,"ÉJ")*8</f>
        <v>0</v>
      </c>
      <c r="CO50" s="704">
        <f>COUNTIF(beosztás!$DY52:$FC52,"N")*12</f>
        <v>0</v>
      </c>
      <c r="CP50" s="704">
        <f>COUNTIF(beosztás!$DY52:$FC52,"é")*12</f>
        <v>0</v>
      </c>
      <c r="CQ50" s="704">
        <f>SUM(beosztás!$DY52:$FC52)</f>
        <v>0</v>
      </c>
      <c r="CR50" s="704">
        <f>COUNTIF(beosztás!$DY52:$FC52,"FÜ")*8</f>
        <v>16</v>
      </c>
      <c r="CS50" s="876">
        <f>(COUNTIF(beosztás!$DY52:$FC52,"SN")*12)+(COUNTIF(beosztás!$DY52:$FC52,"SDE")*8)+(COUNTIF(beosztás!$DY52:$FC52,"SDU")*8)+(COUNTIF(beosztás!$DY52:$FC52,"SÉ")*12)+(COUNTIF(beosztás!$DY52:$FC52,"SÉJ")*8)+(COUNTIF(beosztás!$DY52:$FC52,"S1")*1)+(COUNTIF(beosztás!$DY52:$FC52,"S2")*2)+(COUNTIF(beosztás!$DY52:$FC52,"S3")*3)+(COUNTIF(beosztás!$DY52:$FC52,"S4")*4)+(COUNTIF(beosztás!$DY52:$FC52,"S5")*5)+(COUNTIF(beosztás!$DY52:$FC52,"S6")*6)+(COUNTIF(beosztás!$DY52:$FC52,"S7")*7)+(COUNTIF(beosztás!$DY52:$FC52,"S8")*8)+(COUNTIF(beosztás!$DY52:$FC52,"S9")*9)+(COUNTIF(beosztás!$DY52:$FC52,"S10")*10)+(COUNTIF(beosztás!$DY52:$FC52,"S11")*11)+(COUNTIF(beosztás!$DY52:$FC52,"S12")*12)</f>
        <v>0</v>
      </c>
      <c r="CT50" s="704">
        <f>COUNTIF(beosztás!$DY52:$FC52,"BN")*12+COUNTIF(beosztás!$DY52:$FC52,"BÉ")*12+COUNTIF(beosztás!$DY52:$FC52,"BDE")*8+COUNTIF(beosztás!$DY52:$FC52,"BDU")*8+COUNTIF(beosztás!$DY52:$FC52,"BÉJ")*8+COUNTIF(beosztás!$DY52:$FC52,"B1")*1+COUNTIF(beosztás!$DY52:$FC52,"B2")*2+COUNTIF(beosztás!$DY52:$FC52,"B3")*3+COUNTIF(beosztás!$DY52:$FC52,"B5")*5+COUNTIF(beosztás!$DY52:$FC52,"B6")*6+COUNTIF(beosztás!$DY52:$FC52,"B7")*7+COUNTIF(beosztás!$DY52:$FC52,"B8")*8+COUNTIF(beosztás!$DY52:$FC52,"B9")*9+COUNTIF(beosztás!$DY52:$FC52,"B10")*10+COUNTIF(beosztás!$DY52:$FC52,"B11")*11+COUNTIF(beosztás!$DY52:$FC52,"B12")*12+COUNTIF(beosztás!$DY52:$FC52,"BP")*0</f>
        <v>0</v>
      </c>
      <c r="CU50" s="323">
        <f t="shared" ref="CU50:CU79" si="441">SUM(CL50:CT50)-CR50</f>
        <v>0</v>
      </c>
      <c r="CV50" s="704">
        <f>IF(C50="",0,alapadatok!$AN$6)</f>
        <v>168</v>
      </c>
      <c r="CW50" s="323">
        <f t="shared" si="358"/>
        <v>-168</v>
      </c>
      <c r="CX50" s="877">
        <f t="shared" ref="CX50:CX79" si="442">CS50</f>
        <v>0</v>
      </c>
      <c r="CY50" s="325"/>
      <c r="CZ50" s="703">
        <f>COUNTIF(beosztás!$FD52:$GG52,"DE")*8</f>
        <v>0</v>
      </c>
      <c r="DA50" s="704">
        <f>COUNTIF(beosztás!$FD52:$GG52,"DU")*8</f>
        <v>0</v>
      </c>
      <c r="DB50" s="704">
        <f>COUNTIF(beosztás!$FD52:$GG52,"ÉJ")*8</f>
        <v>0</v>
      </c>
      <c r="DC50" s="704">
        <f>COUNTIF(beosztás!$FD52:$GG52,"N")*12</f>
        <v>0</v>
      </c>
      <c r="DD50" s="704">
        <f>COUNTIF(beosztás!$FD52:$GG52,"É")*12</f>
        <v>0</v>
      </c>
      <c r="DE50" s="704">
        <f>SUM(beosztás!$FD52:$GG52)</f>
        <v>0</v>
      </c>
      <c r="DF50" s="876">
        <f>(COUNTIF(beosztás!$FD52:$GG52,"SN")*12)+(COUNTIF(beosztás!$FD52:$GG52,"SDE")*8)+(COUNTIF(beosztás!$FD52:$GG52,"SDU")*8)+(COUNTIF(beosztás!$FD52:$GG52,"SÉ")*12)+(COUNTIF(beosztás!$FD52:$GG52,"SÉJ")*8)+(COUNTIF(beosztás!$FD52:$GG52,"S1")*1)+(COUNTIF(beosztás!$FD52:$GG52,"S2")*2)+(COUNTIF(beosztás!$FD52:$GG52,"S3")*3)+(COUNTIF(beosztás!$FD52:$GG52,"S4")*4)+(COUNTIF(beosztás!$FD52:$GG52,"S5")*5)+(COUNTIF(beosztás!$FD52:$GG52,"S6")*6)+(COUNTIF(beosztás!$FD52:$GG52,"S7")*7)+(COUNTIF(beosztás!$FD52:$GG52,"S8")*8)+(COUNTIF(beosztás!$FD52:$GG52,"S9")*9)+(COUNTIF(beosztás!$FD52:$GG52,"S10")*10)+(COUNTIF(beosztás!$FD52:$GG52,"S11")*11)+(COUNTIF(beosztás!$FD52:$GG52,"S12")*12)</f>
        <v>0</v>
      </c>
      <c r="DG50" s="704">
        <f>COUNTIF(beosztás!$FD52:$GG52,"FÜ")*8</f>
        <v>0</v>
      </c>
      <c r="DH50" s="704">
        <f>COUNTIF(beosztás!$FD52:$GG52,"BN")*12+COUNTIF(beosztás!$FD52:$GG52,"BÉ")*12+COUNTIF(beosztás!$FD52:$GG52,"BDE")*8+COUNTIF(beosztás!$FD52:$GG52,"BDU")*8+COUNTIF(beosztás!$FD52:$GG52,"BÉJ")*8+COUNTIF(beosztás!$FD52:$GG52,"B1")*1+COUNTIF(beosztás!$FD52:$GG52,"B2")*2+COUNTIF(beosztás!$FD52:$GG52,"B3")*3+COUNTIF(beosztás!$FD52:$GG52,"B5")*5+COUNTIF(beosztás!$FD52:$GG52,"B6")*6+COUNTIF(beosztás!$FD52:$GG52,"B7")*7+COUNTIF(beosztás!$FD52:$GG52,"B8")*8+COUNTIF(beosztás!$FD52:$GG52,"B9")*9+COUNTIF(beosztás!$FD52:$GG52,"B10")*10+COUNTIF(beosztás!$FD52:$GG52,"B11")*11+COUNTIF(beosztás!$FD52:$GG52,"B12")*12+COUNTIF(beosztás!$FD52:$GG52,"BP")*0</f>
        <v>0</v>
      </c>
      <c r="DI50" s="323">
        <f t="shared" ref="DI50:DI79" si="443">SUM(CZ50:DH50)-DG50</f>
        <v>0</v>
      </c>
      <c r="DJ50" s="704">
        <f>IF(C50="",0,alapadatok!$AN$7)</f>
        <v>160</v>
      </c>
      <c r="DK50" s="323">
        <f t="shared" si="359"/>
        <v>-160</v>
      </c>
      <c r="DL50" s="738">
        <f t="shared" ref="DL50:DL79" si="444">DF50</f>
        <v>0</v>
      </c>
      <c r="DM50" s="325"/>
      <c r="DN50" s="322">
        <f t="shared" si="360"/>
        <v>0</v>
      </c>
      <c r="DO50" s="323">
        <f t="shared" si="361"/>
        <v>0</v>
      </c>
      <c r="DP50" s="323">
        <f t="shared" si="362"/>
        <v>0</v>
      </c>
      <c r="DQ50" s="323">
        <f t="shared" si="363"/>
        <v>0</v>
      </c>
      <c r="DR50" s="323">
        <f t="shared" si="364"/>
        <v>0</v>
      </c>
      <c r="DS50" s="323">
        <f t="shared" si="365"/>
        <v>0</v>
      </c>
      <c r="DT50" s="323">
        <f t="shared" si="366"/>
        <v>0</v>
      </c>
      <c r="DU50" s="323">
        <f t="shared" si="367"/>
        <v>16</v>
      </c>
      <c r="DV50" s="323">
        <f t="shared" si="368"/>
        <v>0</v>
      </c>
      <c r="DW50" s="323">
        <f t="shared" si="369"/>
        <v>0</v>
      </c>
      <c r="DX50" s="323">
        <f t="shared" si="370"/>
        <v>328</v>
      </c>
      <c r="DY50" s="323">
        <f t="shared" si="371"/>
        <v>-328</v>
      </c>
      <c r="DZ50" s="877">
        <f t="shared" ref="DZ50:DZ79" si="445">DT50</f>
        <v>0</v>
      </c>
      <c r="EA50" s="326"/>
      <c r="EB50" s="703">
        <f>COUNTIF(beosztás!$GH52:$HL52,"DE")*8</f>
        <v>0</v>
      </c>
      <c r="EC50" s="704">
        <f>COUNTIF(beosztás!$GH52:$HL52,"DU")*8</f>
        <v>0</v>
      </c>
      <c r="ED50" s="704">
        <f>COUNTIF(beosztás!$GH52:$HL52,"ÉJ")*8</f>
        <v>0</v>
      </c>
      <c r="EE50" s="704">
        <f>COUNTIF(beosztás!$GH52:$HL52,"N")*12</f>
        <v>0</v>
      </c>
      <c r="EF50" s="704">
        <f>COUNTIF(beosztás!$GH52:$HL52,"é")*12</f>
        <v>0</v>
      </c>
      <c r="EG50" s="704">
        <f>SUM(beosztás!$GH52:$HL52)</f>
        <v>0</v>
      </c>
      <c r="EH50" s="704">
        <f>COUNTIF(beosztás!$GH52:$HL52,"FÜ")*8</f>
        <v>0</v>
      </c>
      <c r="EI50" s="876">
        <f>(COUNTIF(beosztás!$GH52:$HL52,"SN")*12)+(COUNTIF(beosztás!$GH52:$HL52,"SDE")*8)+(COUNTIF(beosztás!$GH52:$HL52,"SDU")*8)+(COUNTIF(beosztás!$GH52:$HL52,"SÉ")*12)+(COUNTIF(beosztás!$GH52:$HL52,"SÉJ")*8)+(COUNTIF(beosztás!$GH52:$HL52,"S1")*1)+(COUNTIF(beosztás!$GH52:$HL52,"S2")*2)+(COUNTIF(beosztás!$GH52:$HL52,"S3")*3)+(COUNTIF(beosztás!$GH52:$HL52,"S4")*4)+(COUNTIF(beosztás!$GH52:$HL52,"S5")*5)+(COUNTIF(beosztás!$GH52:$HL52,"S6")*6)+(COUNTIF(beosztás!$GH52:$HL52,"S7")*7)+(COUNTIF(beosztás!$GH52:$HL52,"S8")*8)+(COUNTIF(beosztás!$GH52:$HL52,"S9")*9)+(COUNTIF(beosztás!$GH52:$HL52,"S10")*10)+(COUNTIF(beosztás!$GH52:$HL52,"S11")*11)+(COUNTIF(beosztás!$GH52:$HL52,"S12")*12)</f>
        <v>0</v>
      </c>
      <c r="EJ50" s="704">
        <f>COUNTIF(beosztás!$GH52:$HL52,"BN")*12+COUNTIF(beosztás!$GH52:$HL52,"BÉ")*12+COUNTIF(beosztás!$GH52:$HL52,"BDE")*8+COUNTIF(beosztás!$GH52:$HL52,"BDU")*8+COUNTIF(beosztás!$GH52:$HL52,"BÉJ")*8+COUNTIF(beosztás!$GH52:$HL52,"B1")*1+COUNTIF(beosztás!$GH52:$HL52,"B2")*2+COUNTIF(beosztás!$GH52:$HL52,"B3")*3+COUNTIF(beosztás!$GH52:$HL52,"B5")*5+COUNTIF(beosztás!$GH52:$HL52,"B6")*6+COUNTIF(beosztás!$GH52:$HL52,"B7")*7+COUNTIF(beosztás!$GH52:$HL52,"B8")*8+COUNTIF(beosztás!$GH52:$HL52,"B9")*9+COUNTIF(beosztás!$GH52:$HL52,"B10")*10+COUNTIF(beosztás!$GH52:$HL52,"B11")*11+COUNTIF(beosztás!$GH52:$HL52,"B12")*12+COUNTIF(beosztás!$GH52:$HL52,"BP")*0</f>
        <v>0</v>
      </c>
      <c r="EK50" s="323">
        <f t="shared" ref="EK50:EK79" si="446">SUM(EB50:EJ50)-EH50</f>
        <v>0</v>
      </c>
      <c r="EL50" s="704">
        <f>IF(C50="",0,alapadatok!$AN$8)</f>
        <v>184</v>
      </c>
      <c r="EM50" s="323">
        <f t="shared" si="373"/>
        <v>-184</v>
      </c>
      <c r="EN50" s="877">
        <f t="shared" ref="EN50:EN79" si="447">EI50</f>
        <v>0</v>
      </c>
      <c r="EO50" s="325"/>
      <c r="EP50" s="703">
        <f>COUNTIF(beosztás!$HM52:$IQ52,"DE")*8</f>
        <v>0</v>
      </c>
      <c r="EQ50" s="704">
        <f>COUNTIF(beosztás!$HM52:$IQ52,"DU")*8</f>
        <v>0</v>
      </c>
      <c r="ER50" s="704">
        <f>COUNTIF(beosztás!$HM52:$IQ52,"ÉJ")*8</f>
        <v>0</v>
      </c>
      <c r="ES50" s="704">
        <f>COUNTIF(beosztás!$HM52:$IQ52,"N")*12</f>
        <v>0</v>
      </c>
      <c r="ET50" s="704">
        <f>COUNTIF(beosztás!$HM52:$IQ52,"É")*12</f>
        <v>0</v>
      </c>
      <c r="EU50" s="704">
        <f>SUM(beosztás!$HM52:$IQ52)</f>
        <v>0</v>
      </c>
      <c r="EV50" s="876">
        <f>(COUNTIF(beosztás!$HM52:$IQ52,"SN")*12)+(COUNTIF(beosztás!$HM52:$IQ52,"SDE")*8)+(COUNTIF(beosztás!$HM52:$IQ52,"SDU")*8)+(COUNTIF(beosztás!$HM52:$IQ52,"SÉ")*12)+(COUNTIF(beosztás!$HM52:$IQ52,"SÉJ")*8)+(COUNTIF(beosztás!$HM52:$IQ52,"S1")*1)+(COUNTIF(beosztás!$HM52:$IQ52,"S2")*2)+(COUNTIF(beosztás!$HM52:$IQ52,"S3")*3)+(COUNTIF(beosztás!$HM52:$IQ52,"S4")*4)+(COUNTIF(beosztás!$HM52:$IQ52,"S5")*5)+(COUNTIF(beosztás!$HM52:$IQ52,"S6")*6)+(COUNTIF(beosztás!$HM52:$IQ52,"S7")*7)+(COUNTIF(beosztás!$HM52:$IQ52,"S8")*8)+(COUNTIF(beosztás!$HM52:$IQ52,"S9")*9)+(COUNTIF(beosztás!$HM52:$IQ52,"S10")*10)+(COUNTIF(beosztás!$HM52:$IQ52,"S11")*11)+(COUNTIF(beosztás!$HM52:$IQ52,"S12")*12)</f>
        <v>0</v>
      </c>
      <c r="EW50" s="704">
        <f>COUNTIF(beosztás!$HM52:$IQ52,"FÜ")*8</f>
        <v>8</v>
      </c>
      <c r="EX50" s="704">
        <f>COUNTIF(beosztás!$HM52:$IQ52,"BN")*12+COUNTIF(beosztás!$HM52:$IQ52,"BÉ")*12+COUNTIF(beosztás!$HM52:$IQ52,"BDE")*8+COUNTIF(beosztás!$HM52:$IQ52,"BDU")*8+COUNTIF(beosztás!$HM52:$IQ52,"BÉJ")*8+COUNTIF(beosztás!$HM52:$IQ52,"B1")*1+COUNTIF(beosztás!$HM52:$IQ52,"B2")*2+COUNTIF(beosztás!$HM52:$IQ52,"B3")*3+COUNTIF(beosztás!$HM52:$IQ52,"B5")*5+COUNTIF(beosztás!$HM52:$IQ52,"B6")*6+COUNTIF(beosztás!$HM52:$IQ52,"B7")*7+COUNTIF(beosztás!$HM52:$IQ52,"B8")*8+COUNTIF(beosztás!$HM52:$IQ52,"B9")*9+COUNTIF(beosztás!$HM52:$IQ52,"B10")*10+COUNTIF(beosztás!$HM52:$IQ52,"B11")*11+COUNTIF(beosztás!$HM52:$IQ52,"B12")*12+COUNTIF(beosztás!$HM52:$IQ52,"BP")*0</f>
        <v>0</v>
      </c>
      <c r="EY50" s="323">
        <f t="shared" ref="EY50:EY79" si="448">SUM(EP50:EX50)-EW50</f>
        <v>0</v>
      </c>
      <c r="EZ50" s="704">
        <f>IF(C50="",0,alapadatok!$AN$9)</f>
        <v>168</v>
      </c>
      <c r="FA50" s="323">
        <f t="shared" si="374"/>
        <v>-168</v>
      </c>
      <c r="FB50" s="877">
        <f t="shared" ref="FB50:FB79" si="449">EV50</f>
        <v>0</v>
      </c>
      <c r="FC50" s="325"/>
      <c r="FD50" s="322">
        <f t="shared" si="375"/>
        <v>0</v>
      </c>
      <c r="FE50" s="323">
        <f t="shared" si="376"/>
        <v>0</v>
      </c>
      <c r="FF50" s="323">
        <f t="shared" si="377"/>
        <v>0</v>
      </c>
      <c r="FG50" s="323">
        <f t="shared" si="378"/>
        <v>0</v>
      </c>
      <c r="FH50" s="323">
        <f t="shared" si="379"/>
        <v>0</v>
      </c>
      <c r="FI50" s="323">
        <f t="shared" si="380"/>
        <v>0</v>
      </c>
      <c r="FJ50" s="323">
        <f t="shared" si="381"/>
        <v>0</v>
      </c>
      <c r="FK50" s="323">
        <f t="shared" si="382"/>
        <v>8</v>
      </c>
      <c r="FL50" s="323">
        <f t="shared" si="383"/>
        <v>0</v>
      </c>
      <c r="FM50" s="323">
        <f t="shared" si="384"/>
        <v>0</v>
      </c>
      <c r="FN50" s="323">
        <f t="shared" si="385"/>
        <v>352</v>
      </c>
      <c r="FO50" s="323">
        <f t="shared" si="386"/>
        <v>-352</v>
      </c>
      <c r="FP50" s="877">
        <f t="shared" ref="FP50:FP79" si="450">FJ50</f>
        <v>0</v>
      </c>
      <c r="FQ50" s="326"/>
      <c r="FR50" s="703">
        <f>COUNTIF(beosztás!$IR52:$JU52,"DE")*8</f>
        <v>0</v>
      </c>
      <c r="FS50" s="704">
        <f>COUNTIF(beosztás!$IR52:$JU52,"DU")*8</f>
        <v>0</v>
      </c>
      <c r="FT50" s="704">
        <f>COUNTIF(beosztás!$IR52:$JU52,"ÉJ")*8</f>
        <v>0</v>
      </c>
      <c r="FU50" s="704">
        <f>COUNTIF(beosztás!$IR52:$JU52,"N")*12</f>
        <v>0</v>
      </c>
      <c r="FV50" s="704">
        <f>COUNTIF(beosztás!$IR52:$JU52,"é")*12</f>
        <v>0</v>
      </c>
      <c r="FW50" s="704">
        <f>SUM(beosztás!$IR52:$JU52)</f>
        <v>0</v>
      </c>
      <c r="FX50" s="704">
        <f>COUNTIF(beosztás!$IR52:$JU52,"FÜ")*8</f>
        <v>0</v>
      </c>
      <c r="FY50" s="876">
        <f>(COUNTIF(beosztás!$IR52:$JU52,"SN")*12)+(COUNTIF(beosztás!$IR52:$JU52,"SDE")*8)+(COUNTIF(beosztás!$IR52:$JU52,"SDU")*8)+(COUNTIF(beosztás!$IR52:$JU52,"SÉ")*12)+(COUNTIF(beosztás!$IR52:$JU52,"SÉJ")*8)+(COUNTIF(beosztás!$IR52:$JU52,"S1")*1)+(COUNTIF(beosztás!$IR52:$JU52,"S2")*2)+(COUNTIF(beosztás!$IR52:$JU52,"S3")*3)+(COUNTIF(beosztás!$IR52:$JU52,"S4")*4)+(COUNTIF(beosztás!$IR52:$JU52,"S5")*5)+(COUNTIF(beosztás!$IR52:$JU52,"S6")*6)+(COUNTIF(beosztás!$IR52:$JU52,"S7")*7)+(COUNTIF(beosztás!$IR52:$JU52,"S8")*8)+(COUNTIF(beosztás!$IR52:$JU52,"S9")*9)+(COUNTIF(beosztás!$IR52:$JU52,"S10")*10)+(COUNTIF(beosztás!$IR52:$JU52,"S11")*11)+(COUNTIF(beosztás!$IR52:$JU52,"S12")*12)</f>
        <v>0</v>
      </c>
      <c r="FZ50" s="704">
        <f>COUNTIF(beosztás!$IR52:$JU52,"BN")*12+COUNTIF(beosztás!$IR52:$JU52,"BÉ")*12+COUNTIF(beosztás!$IR52:$JU52,"BDE")*8+COUNTIF(beosztás!$IR52:$JU52,"BDU")*8+COUNTIF(beosztás!$IR52:$JU52,"BÉJ")*8+COUNTIF(beosztás!$IR52:$JU52,"B1")*1+COUNTIF(beosztás!$IR52:$JU52,"B2")*2+COUNTIF(beosztás!$IR52:$JU52,"B3")*3+COUNTIF(beosztás!$IR52:$JU52,"B5")*5+COUNTIF(beosztás!$IR52:$JU52,"B6")*6+COUNTIF(beosztás!$IR52:$JU52,"B7")*7+COUNTIF(beosztás!$IR52:$JU52,"B8")*8+COUNTIF(beosztás!$IR52:$JU52,"B9")*9+COUNTIF(beosztás!$IR52:$JU52,"B10")*10+COUNTIF(beosztás!$IR52:$JU52,"B11")*11+COUNTIF(beosztás!$IR52:$JU52,"B12")*12+COUNTIF(beosztás!$IR52:$JU52,"BP")*0</f>
        <v>0</v>
      </c>
      <c r="GA50" s="323">
        <f t="shared" ref="GA50:GA79" si="451">SUM(FR50:FZ50)-FX50</f>
        <v>0</v>
      </c>
      <c r="GB50" s="704">
        <f>IF(C50="",0,alapadatok!$AN$10)</f>
        <v>168</v>
      </c>
      <c r="GC50" s="323">
        <f t="shared" si="388"/>
        <v>-168</v>
      </c>
      <c r="GD50" s="877">
        <f t="shared" ref="GD50:GD79" si="452">FY50</f>
        <v>0</v>
      </c>
      <c r="GE50" s="327"/>
      <c r="GF50" s="703">
        <f>COUNTIF(beosztás!$JV52:$KZ52,"DE")*8</f>
        <v>0</v>
      </c>
      <c r="GG50" s="704">
        <f>COUNTIF(beosztás!$JV52:$KZ52,"DU")*8</f>
        <v>0</v>
      </c>
      <c r="GH50" s="704">
        <f>COUNTIF(beosztás!$JV52:$KZ52,"ÉJ")*8</f>
        <v>0</v>
      </c>
      <c r="GI50" s="704">
        <f>COUNTIF(beosztás!$JV52:$KZ52,"N")*12</f>
        <v>0</v>
      </c>
      <c r="GJ50" s="704">
        <f>COUNTIF(beosztás!$JV52:$KZ52,"É")*12</f>
        <v>0</v>
      </c>
      <c r="GK50" s="704">
        <f>SUM(beosztás!$JV52:$KZ52)</f>
        <v>0</v>
      </c>
      <c r="GL50" s="876">
        <f>(COUNTIF(beosztás!$JV52:$KZ52,"SN")*12)+(COUNTIF(beosztás!$JV52:$KZ52,"SDE")*8)+(COUNTIF(beosztás!$JV52:$KZ52,"SDU")*8)+(COUNTIF(beosztás!$JV52:$KZ52,"SÉ")*12)+(COUNTIF(beosztás!$JV52:$KZ52,"SÉJ")*8)+(COUNTIF(beosztás!$JV52:$KZ52,"S1")*1)+(COUNTIF(beosztás!$JV52:$KZ52,"S2")*2)+(COUNTIF(beosztás!$JV52:$KZ52,"S3")*3)+(COUNTIF(beosztás!$JV52:$KZ52,"S4")*4)+(COUNTIF(beosztás!$JV52:$KZ52,"S5")*5)+(COUNTIF(beosztás!$JV52:$KZ52,"S6")*6)+(COUNTIF(beosztás!$JV52:$KZ52,"S7")*7)+(COUNTIF(beosztás!$JV52:$KZ52,"S8")*8)+(COUNTIF(beosztás!$JV52:$KZ52,"S9")*9)+(COUNTIF(beosztás!$JV52:$KZ52,"S10")*10)+(COUNTIF(beosztás!$JV52:$KZ52,"S11")*11)+(COUNTIF(beosztás!$JV52:$KZ52,"S12")*12)</f>
        <v>0</v>
      </c>
      <c r="GM50" s="704">
        <f>COUNTIF(beosztás!$JV52:$KZ52,"FÜ")*8</f>
        <v>8</v>
      </c>
      <c r="GN50" s="704">
        <f>COUNTIF(beosztás!$JV52:$KZ52,"BN")*12+COUNTIF(beosztás!$JV52:$KZ52,"BÉ")*12+COUNTIF(beosztás!$JV52:$KZ52,"BDE")*8+COUNTIF(beosztás!$JV52:$KZ52,"BDU")*8+COUNTIF(beosztás!$JV52:$KZ52,"BÉJ")*8+COUNTIF(beosztás!$JV52:$KZ52,"B1")*1+COUNTIF(beosztás!$JV52:$KZ52,"B2")*2+COUNTIF(beosztás!$JV52:$KZ52,"B3")*3+COUNTIF(beosztás!$JV52:$KZ52,"B5")*5+COUNTIF(beosztás!$JV52:$KZ52,"B6")*6+COUNTIF(beosztás!$JV52:$KZ52,"B7")*7+COUNTIF(beosztás!$JV52:$KZ52,"B8")*8+COUNTIF(beosztás!$JV52:$KZ52,"B9")*9+COUNTIF(beosztás!$JV52:$KZ52,"B10")*10+COUNTIF(beosztás!$JV52:$KZ52,"B11")*11+COUNTIF(beosztás!$JV52:$KZ52,"B12")*12+COUNTIF(beosztás!$JV52:$KZ52,"BP")*0</f>
        <v>0</v>
      </c>
      <c r="GO50" s="323">
        <f t="shared" ref="GO50:GO79" si="453">SUM(GF50:GN50)-GM50</f>
        <v>0</v>
      </c>
      <c r="GP50" s="704">
        <f>IF(C50="",0,alapadatok!$AN$11)</f>
        <v>176</v>
      </c>
      <c r="GQ50" s="323">
        <f t="shared" si="389"/>
        <v>-176</v>
      </c>
      <c r="GR50" s="877">
        <f t="shared" ref="GR50:GR79" si="454">GL50</f>
        <v>0</v>
      </c>
      <c r="GS50" s="327"/>
      <c r="GT50" s="322">
        <f t="shared" si="390"/>
        <v>0</v>
      </c>
      <c r="GU50" s="323">
        <f t="shared" si="391"/>
        <v>0</v>
      </c>
      <c r="GV50" s="323">
        <f t="shared" si="392"/>
        <v>0</v>
      </c>
      <c r="GW50" s="323">
        <f t="shared" si="393"/>
        <v>0</v>
      </c>
      <c r="GX50" s="323">
        <f t="shared" si="394"/>
        <v>0</v>
      </c>
      <c r="GY50" s="323">
        <f t="shared" si="395"/>
        <v>0</v>
      </c>
      <c r="GZ50" s="323">
        <f t="shared" si="396"/>
        <v>0</v>
      </c>
      <c r="HA50" s="323">
        <f t="shared" si="397"/>
        <v>8</v>
      </c>
      <c r="HB50" s="323">
        <f t="shared" si="398"/>
        <v>0</v>
      </c>
      <c r="HC50" s="323">
        <f t="shared" si="399"/>
        <v>0</v>
      </c>
      <c r="HD50" s="323">
        <f t="shared" si="400"/>
        <v>344</v>
      </c>
      <c r="HE50" s="323">
        <f t="shared" si="401"/>
        <v>-344</v>
      </c>
      <c r="HF50" s="877">
        <f t="shared" ref="HF50:HF79" si="455">GZ50</f>
        <v>0</v>
      </c>
      <c r="HG50" s="326"/>
      <c r="HH50" s="703">
        <f>COUNTIF(beosztás!$LA52:$MD52,"DE")*8</f>
        <v>0</v>
      </c>
      <c r="HI50" s="704">
        <f>COUNTIF(beosztás!$LA52:$MD52,"DU")*8</f>
        <v>0</v>
      </c>
      <c r="HJ50" s="704">
        <f>COUNTIF(beosztás!$LA52:$MD52,"ÉJ")*8</f>
        <v>0</v>
      </c>
      <c r="HK50" s="704">
        <f>COUNTIF(beosztás!$LA52:$MD52,"N")*12</f>
        <v>0</v>
      </c>
      <c r="HL50" s="704">
        <f>COUNTIF(beosztás!$LA52:$MD52,"é")*12</f>
        <v>0</v>
      </c>
      <c r="HM50" s="704">
        <f>SUM(beosztás!$LA52:$MD52)</f>
        <v>0</v>
      </c>
      <c r="HN50" s="704">
        <f>COUNTIF(beosztás!$LA52:$MD52,"FÜ")*8</f>
        <v>8</v>
      </c>
      <c r="HO50" s="876">
        <f>(COUNTIF(beosztás!$LA52:$MD52,"SN")*12)+(COUNTIF(beosztás!$LA52:$MD52,"SDE")*8)+(COUNTIF(beosztás!$LA52:$MD52,"SDU")*8)+(COUNTIF(beosztás!$LA52:$MD52,"SÉ")*12)+(COUNTIF(beosztás!$LA52:$MD52,"SÉJ")*8)+(COUNTIF(beosztás!$LA52:$MD52,"S1")*1)+(COUNTIF(beosztás!$LA52:$MD52,"S2")*2)+(COUNTIF(beosztás!$LA52:$MD52,"S3")*3)+(COUNTIF(beosztás!$LA52:$MD52,"S4")*4)+(COUNTIF(beosztás!$LA52:$MD52,"S5")*5)+(COUNTIF(beosztás!$LA52:$MD52,"S6")*6)+(COUNTIF(beosztás!$LA52:$MD52,"S7")*7)+(COUNTIF(beosztás!$LA52:$MD52,"S8")*8)+(COUNTIF(beosztás!$LA52:$MD52,"S9")*9)+(COUNTIF(beosztás!$LA52:$MD52,"S10")*10)+(COUNTIF(beosztás!$LA52:$MD52,"S11")*11)+(COUNTIF(beosztás!$LA52:$MD52,"S12")*12)</f>
        <v>0</v>
      </c>
      <c r="HP50" s="704">
        <f>COUNTIF(beosztás!$LA52:$MD52,"BN")*12+COUNTIF(beosztás!$LA52:$MD52,"BÉ")*12+COUNTIF(beosztás!$LA52:$MD52,"BDE")*8+COUNTIF(beosztás!$LA52:$MD52,"BDU")*8+COUNTIF(beosztás!$LA52:$MD52,"BÉJ")*8+COUNTIF(beosztás!$LA52:$MD52,"B1")*1+COUNTIF(beosztás!$LA52:$MD52,"B2")*2+COUNTIF(beosztás!$LA52:$MD52,"B3")*3+COUNTIF(beosztás!$KZ52:$MC52,"B5")*5+COUNTIF(beosztás!$KZ52:$MC52,"B6")*6+COUNTIF(beosztás!$KZ52:$MC52,"B7")*7+COUNTIF(beosztás!$KZ52:$MC52,"B8")*8+COUNTIF(beosztás!$LA52:$MD52,"B9")*9+COUNTIF(beosztás!$LA52:$MD52,"B10")*10+COUNTIF(beosztás!$LA52:$MD52,"B11")*11+COUNTIF(beosztás!$LA52:$MD52,"B12")*12+COUNTIF(beosztás!$LA52:$MD52,"BP")*0</f>
        <v>0</v>
      </c>
      <c r="HQ50" s="323">
        <f t="shared" ref="HQ50:HQ79" si="456">SUM(HH50:HP50)-HN50</f>
        <v>0</v>
      </c>
      <c r="HR50" s="704">
        <f>IF(C50="",0,alapadatok!$AN$12)</f>
        <v>160</v>
      </c>
      <c r="HS50" s="323">
        <f t="shared" si="403"/>
        <v>-160</v>
      </c>
      <c r="HT50" s="877">
        <f t="shared" ref="HT50:HT79" si="457">HO50</f>
        <v>0</v>
      </c>
      <c r="HU50" s="327"/>
      <c r="HV50" s="703">
        <f>COUNTIF(beosztás!$ME52:$NI52,"DE")*8</f>
        <v>0</v>
      </c>
      <c r="HW50" s="704">
        <f>COUNTIF(beosztás!$ME52:$NI52,"DU")*8</f>
        <v>0</v>
      </c>
      <c r="HX50" s="704">
        <f>COUNTIF(beosztás!$ME52:$NI52,"ÉJ")*8</f>
        <v>0</v>
      </c>
      <c r="HY50" s="704">
        <f>COUNTIF(beosztás!$ME52:$NI52,"N")*12</f>
        <v>0</v>
      </c>
      <c r="HZ50" s="704">
        <f>COUNTIF(beosztás!$ME52:$NI52,"É")*12</f>
        <v>0</v>
      </c>
      <c r="IA50" s="704">
        <f>SUM(beosztás!$ME52:$NI52)</f>
        <v>0</v>
      </c>
      <c r="IB50" s="704">
        <f>(COUNTIF(beosztás!$ME52:$NI52,"SN")*12)+(COUNTIF(beosztás!$ME52:$NI52,"SDE")*8)+(COUNTIF(beosztás!$ME52:$NI52,"SDU")*8)+(COUNTIF(beosztás!$ME52:$NI52,"SÉ")*12)+(COUNTIF(beosztás!$ME52:$NI52,"SÉJ")*8)+(COUNTIF(beosztás!$ME52:$NI52,"S1")*1)+(COUNTIF(beosztás!$ME52:$NI52,"S2")*2)+(COUNTIF(beosztás!$ME52:$NI52,"S3")*3)+(COUNTIF(beosztás!$ME52:$NI52,"S4")*4)+(COUNTIF(beosztás!$ME52:$NI52,"S5")*5)+(COUNTIF(beosztás!$ME52:$NI52,"S6")*6)+(COUNTIF(beosztás!$ME52:$NI52,"S7")*7)+(COUNTIF(beosztás!$ME52:$NI52,"S8")*8)+(COUNTIF(beosztás!$ME52:$NI52,"S9")*9)+(COUNTIF(beosztás!$ME52:$NI52,"S10")*10)+(COUNTIF(beosztás!$ME52:$NI52,"S11")*11)+(COUNTIF(beosztás!$ME52:$NI52,"S12")*12)</f>
        <v>0</v>
      </c>
      <c r="IC50" s="704">
        <f>COUNTIF(beosztás!$ME52:$NI52,"FÜ")*8</f>
        <v>16</v>
      </c>
      <c r="ID50" s="704">
        <f>COUNTIF(beosztás!$ME52:$NI52,"BN")*12+COUNTIF(beosztás!$ME52:$NI52,"BÉ")*12+COUNTIF(beosztás!$ME52:$NI52,"BDE")*8+COUNTIF(beosztás!$ME52:$NI52,"BDU")*8+COUNTIF(beosztás!$ME52:$NI52,"BÉJ")*8+COUNTIF(beosztás!$ME52:$NI52,"B1")*1+COUNTIF(beosztás!$ME52:$NI52,"B2")*2+COUNTIF(beosztás!$ME52:$NI52,"B3")*3+COUNTIF(beosztás!$ME52:$NI52,"B5")*5+COUNTIF(beosztás!$ME52:$NI52,"B6")*6+COUNTIF(beosztás!$ME52:$NI52,"B7")*7+COUNTIF(beosztás!$ME52:$NI52,"B8")*8+COUNTIF(beosztás!$ME52:$NI52,"B9")*9+COUNTIF(beosztás!$ME52:$NI52,"B10")*10+COUNTIF(beosztás!$ME52:$NI52,"B11")*11+COUNTIF(beosztás!$ME52:$NI52,"B12")*12+COUNTIF(beosztás!$ME52:$NI52,"BP")*0</f>
        <v>0</v>
      </c>
      <c r="IE50" s="323">
        <f t="shared" ref="IE50:IE79" si="458">SUM(HV50:ID50)-IC50</f>
        <v>0</v>
      </c>
      <c r="IF50" s="704">
        <f>IF(C50="",0,alapadatok!$AN$13)</f>
        <v>160</v>
      </c>
      <c r="IG50" s="323">
        <f t="shared" si="404"/>
        <v>-160</v>
      </c>
      <c r="IH50" s="738">
        <f t="shared" ref="IH50:IH79" si="459">IB50</f>
        <v>0</v>
      </c>
      <c r="II50" s="327"/>
      <c r="IJ50" s="322">
        <f t="shared" si="405"/>
        <v>0</v>
      </c>
      <c r="IK50" s="323">
        <f t="shared" si="406"/>
        <v>0</v>
      </c>
      <c r="IL50" s="323">
        <f t="shared" si="407"/>
        <v>0</v>
      </c>
      <c r="IM50" s="323">
        <f t="shared" si="408"/>
        <v>0</v>
      </c>
      <c r="IN50" s="323">
        <f t="shared" si="409"/>
        <v>0</v>
      </c>
      <c r="IO50" s="323">
        <f t="shared" si="410"/>
        <v>0</v>
      </c>
      <c r="IP50" s="323">
        <f t="shared" si="411"/>
        <v>0</v>
      </c>
      <c r="IQ50" s="323">
        <f t="shared" si="412"/>
        <v>24</v>
      </c>
      <c r="IR50" s="323">
        <f t="shared" si="413"/>
        <v>0</v>
      </c>
      <c r="IS50" s="323">
        <f t="shared" si="414"/>
        <v>0</v>
      </c>
      <c r="IT50" s="323">
        <f t="shared" si="415"/>
        <v>320</v>
      </c>
      <c r="IU50" s="323">
        <f t="shared" si="416"/>
        <v>-320</v>
      </c>
      <c r="IV50" s="877">
        <f t="shared" ref="IV50:IV79" si="460">IP50</f>
        <v>0</v>
      </c>
      <c r="IW50" s="328"/>
      <c r="JF50" s="21"/>
      <c r="JG50" s="21"/>
    </row>
    <row r="51" spans="1:267" x14ac:dyDescent="0.25">
      <c r="A51" s="398">
        <f>IF(beosztás!A53=0,"",beosztás!A53)</f>
        <v>2</v>
      </c>
      <c r="B51" s="901">
        <f>IF(beosztás!B53=0,"",beosztás!B53)</f>
        <v>53</v>
      </c>
      <c r="C51" s="400" t="str">
        <f>IF(beosztás!C53=0,"",beosztás!C53)</f>
        <v>Erdei Sándor</v>
      </c>
      <c r="D51" s="401" t="str">
        <f>IF(beosztás!D53=0,"",beosztás!D53)</f>
        <v>Quality controller</v>
      </c>
      <c r="E51" s="18"/>
      <c r="F51" s="705">
        <f>COUNTIF(beosztás!$I53:$AM53,"DE")*8</f>
        <v>24</v>
      </c>
      <c r="G51" s="706">
        <f>COUNTIF(beosztás!$I53:$AM53,"DU")*8</f>
        <v>0</v>
      </c>
      <c r="H51" s="706">
        <f>COUNTIF(beosztás!$I53:$AM53,"ÉJ")*8</f>
        <v>0</v>
      </c>
      <c r="I51" s="706">
        <f>COUNTIF(beosztás!$I53:$AM53,"N")*12</f>
        <v>72</v>
      </c>
      <c r="J51" s="706">
        <f>COUNTIF(beosztás!$I53:$AM53,"é")*12</f>
        <v>24</v>
      </c>
      <c r="K51" s="706">
        <f>SUM(beosztás!$I53:$AM53)</f>
        <v>0</v>
      </c>
      <c r="L51" s="706">
        <f>COUNTIF(beosztás!$I53:$AM53,"FÜ")*8</f>
        <v>8</v>
      </c>
      <c r="M51" s="706">
        <f>(COUNTIF(beosztás!$I53:$AM53,"SN")*12)+(COUNTIF(beosztás!$I53:$AM53,"SDE")*8)+(COUNTIF(beosztás!$I53:$AM53,"SDU")*8)+(COUNTIF(beosztás!$I53:$AM53,"S1")*1)+(COUNTIF(beosztás!$I53:$AM53,"S2")*2)+(COUNTIF(beosztás!$I53:$AM53,"S3")*3)+(COUNTIF(beosztás!$I53:$AM53,"S4")*4)+(COUNTIF(beosztás!$I53:$AM53,"S5")*5)+(COUNTIF(beosztás!$I53:$AM53,"S6")*6)+(COUNTIF(beosztás!$I53:$AM53,"S7")*7)+(COUNTIF(beosztás!$I53:$AM53,"S8")*8)+(COUNTIF(beosztás!$I53:$AM53,"S9")*9)+(COUNTIF(beosztás!$I53:$AM53,"S10")*10)+(COUNTIF(beosztás!$I53:$AM53,"S11")*11)+(COUNTIF(beosztás!$I53:$AM53,"S12")*12)+(COUNTIF(beosztás!$I53:$AM53,"SÉ")*12)+(COUNTIF(beosztás!$I53:$AM53,"SÉJ")*8)</f>
        <v>48</v>
      </c>
      <c r="N51" s="706">
        <f>COUNTIF(beosztás!$I53:$AM53,"BN")*12+COUNTIF(beosztás!$I53:$AM53,"BÉ")*12+COUNTIF(beosztás!$I53:$AM53,"BDE")*8+COUNTIF(beosztás!$I53:$AM53,"BDU")*8+COUNTIF(beosztás!$I53:$AM53,"BÉJ")*8+COUNTIF(beosztás!$I53:$AM53,"B1")*1+COUNTIF(beosztás!$I53:$AM53,"B2")*2+COUNTIF(beosztás!$I53:$AM53,"B3")*3+COUNTIF(beosztás!$I53:$AM53,"B5")*5+COUNTIF(beosztás!$I53:$AM53,"B6")*6+COUNTIF(beosztás!$I53:$AM53,"B7")*7+COUNTIF(beosztás!$I53:$AM53,"B8")*8+COUNTIF(beosztás!$I53:$AM53,"B9")*9+COUNTIF(beosztás!$I53:$AM53,"B10")*10+COUNTIF(beosztás!$I53:$AM53,"B11")*11+COUNTIF(beosztás!$I53:$AM53,"B12")*12+COUNTIF(beosztás!$I53:$AM53,"BP")*0</f>
        <v>0</v>
      </c>
      <c r="O51" s="330">
        <f t="shared" si="417"/>
        <v>168</v>
      </c>
      <c r="P51" s="706">
        <f>IF(C51="",0,alapadatok!$AN$2)</f>
        <v>176</v>
      </c>
      <c r="Q51" s="330">
        <f t="shared" si="418"/>
        <v>-8</v>
      </c>
      <c r="R51" s="739">
        <f t="shared" si="419"/>
        <v>48</v>
      </c>
      <c r="S51" s="325"/>
      <c r="T51" s="705">
        <f>COUNTIF(beosztás!$AN53:$BO53,"DE")*8</f>
        <v>72</v>
      </c>
      <c r="U51" s="706">
        <f>COUNTIF(beosztás!$AN53:$BO53,"DU")*8</f>
        <v>0</v>
      </c>
      <c r="V51" s="706">
        <f>COUNTIF(beosztás!$AN53:$BO53,"ÉJ")*8</f>
        <v>8</v>
      </c>
      <c r="W51" s="706">
        <f>COUNTIF(beosztás!$AN53:$BO53,"N")*12</f>
        <v>48</v>
      </c>
      <c r="X51" s="706">
        <f>COUNTIF(beosztás!$AN53:$BO53,"É")*12</f>
        <v>36</v>
      </c>
      <c r="Y51" s="706">
        <f>SUM(beosztás!$AN53:$BO53)</f>
        <v>0</v>
      </c>
      <c r="Z51" s="706">
        <f>(COUNTIF(beosztás!$AN53:$BO53,"SN")*12)+(COUNTIF(beosztás!$AN53:$BO53,"SDE")*8)+(COUNTIF(beosztás!$AN53:$BO53,"SDU")*8)+(COUNTIF(beosztás!$AN53:$BO53,"SÉ")*12)+(COUNTIF(beosztás!$AN53:$BO53,"SÉJ")*8)+(COUNTIF(beosztás!$AN53:$BO53,"S1")*1)+(COUNTIF(beosztás!$AN53:$BO53,"S2")*2)+(COUNTIF(beosztás!$AN53:$BO53,"S3")*3)+(COUNTIF(beosztás!$AN53:$BO53,"S4")*4)+(COUNTIF(beosztás!$AN53:$BO53,"S5")*5)+(COUNTIF(beosztás!$AN53:$BO53,"S6")*6)+(COUNTIF(beosztás!$AN53:$BO53,"S7")*7)+(COUNTIF(beosztás!$AN53:$BO53,"S8")*8)+(COUNTIF(beosztás!$AN53:$BO53,"S9")*9)+(COUNTIF(beosztás!$AN53:$BO53,"S10")*10)+(COUNTIF(beosztás!$AN53:$BO53,"S11")*11)+(COUNTIF(beosztás!$AN53:$BO53,"S12")*12)</f>
        <v>4</v>
      </c>
      <c r="AA51" s="706">
        <f>COUNTIF(beosztás!$AN53:$BO53,"FÜ")*8</f>
        <v>0</v>
      </c>
      <c r="AB51" s="706">
        <f>COUNTIF(beosztás!$AN53:$BO53,"BN")*12+COUNTIF(beosztás!$AN53:$BO53,"BÉ")*12+COUNTIF(beosztás!$AN53:$BO53,"BDE")*8+COUNTIF(beosztás!$AN53:$BO53,"BDU")*8+COUNTIF(beosztás!$AN53:$BO53,"BÉJ")*8+COUNTIF(beosztás!$AN53:$BO53,"B1")*1+COUNTIF(beosztás!$AN53:$BO53,"B2")*2+COUNTIF(beosztás!$AN53:$BO53,"B3")*3+COUNTIF(beosztás!$AN53:$BO53,"B5")*5+COUNTIF(beosztás!$AN53:$BO53,"B6")*6+COUNTIF(beosztás!$AN53:$BO53,"B7")*7+COUNTIF(beosztás!$AN53:$BO53,"B8")*8+COUNTIF(beosztás!$AN53:$BO53,"B9")*9+COUNTIF(beosztás!$AN53:$BO53,"B10")*10+COUNTIF(beosztás!$AN53:$BO53,"B11")*11+COUNTIF(beosztás!$AN53:$BO53,"B12")*12+COUNTIF(beosztás!$AN53:$BO53,"BP")*0</f>
        <v>0</v>
      </c>
      <c r="AC51" s="330">
        <f t="shared" si="420"/>
        <v>168</v>
      </c>
      <c r="AD51" s="706">
        <f>IF(C51="",0,alapadatok!$AN$3)</f>
        <v>160</v>
      </c>
      <c r="AE51" s="330">
        <f t="shared" si="421"/>
        <v>8</v>
      </c>
      <c r="AF51" s="739">
        <f t="shared" si="422"/>
        <v>4</v>
      </c>
      <c r="AG51" s="325"/>
      <c r="AH51" s="329">
        <f t="shared" si="423"/>
        <v>96</v>
      </c>
      <c r="AI51" s="330">
        <f t="shared" si="424"/>
        <v>0</v>
      </c>
      <c r="AJ51" s="330">
        <f t="shared" si="425"/>
        <v>8</v>
      </c>
      <c r="AK51" s="330">
        <f t="shared" si="426"/>
        <v>120</v>
      </c>
      <c r="AL51" s="330">
        <f t="shared" si="427"/>
        <v>60</v>
      </c>
      <c r="AM51" s="330">
        <f t="shared" si="428"/>
        <v>0</v>
      </c>
      <c r="AN51" s="330">
        <f t="shared" si="429"/>
        <v>52</v>
      </c>
      <c r="AO51" s="330">
        <f t="shared" si="430"/>
        <v>8</v>
      </c>
      <c r="AP51" s="330">
        <f t="shared" si="431"/>
        <v>0</v>
      </c>
      <c r="AQ51" s="330">
        <f t="shared" si="432"/>
        <v>336</v>
      </c>
      <c r="AR51" s="330">
        <f t="shared" si="433"/>
        <v>336</v>
      </c>
      <c r="AS51" s="330">
        <f t="shared" si="434"/>
        <v>0</v>
      </c>
      <c r="AT51" s="739">
        <f t="shared" si="435"/>
        <v>52</v>
      </c>
      <c r="AU51" s="326"/>
      <c r="AV51" s="705">
        <f>COUNTIF(beosztás!$BP53:$CT53,"DE")*8</f>
        <v>8</v>
      </c>
      <c r="AW51" s="706">
        <f>COUNTIF(beosztás!$BP53:$CT53,"DU")*8</f>
        <v>0</v>
      </c>
      <c r="AX51" s="706">
        <f>COUNTIF(beosztás!$BP53:$CT53,"ÉJ")*8</f>
        <v>0</v>
      </c>
      <c r="AY51" s="706">
        <f>COUNTIF(beosztás!$BP53:$CT53,"N")*12</f>
        <v>48</v>
      </c>
      <c r="AZ51" s="706">
        <f>COUNTIF(beosztás!$BP53:$CT53,"é")*12</f>
        <v>36</v>
      </c>
      <c r="BA51" s="706">
        <f>SUM(beosztás!$BP53:$CT53)</f>
        <v>0</v>
      </c>
      <c r="BB51" s="706">
        <f>COUNTIF(beosztás!$BP53:$CT53,"FÜ")*8</f>
        <v>8</v>
      </c>
      <c r="BC51" s="895">
        <f>(COUNTIF(beosztás!$BP53:$CT53,"SN")*12)+(COUNTIF(beosztás!$BP53:$CT53,"SDE")*8)+(COUNTIF(beosztás!$BP53:$CT53,"SDU")*8)+(COUNTIF(beosztás!$BP53:$CT53,"SÉ")*12)+(COUNTIF(beosztás!$BP53:$CT53,"SÉJ")*8)+(COUNTIF(beosztás!$BP53:$CT53,"S1")*1)+(COUNTIF(beosztás!$BP53:$CT53,"S2")*2)+(COUNTIF(beosztás!$BP53:$CT53,"S3")*3)+(COUNTIF(beosztás!$BP53:$CT53,"S4")*4)+(COUNTIF(beosztás!$BP53:$CT53,"S5")*5)+(COUNTIF(beosztás!$BP53:$CT53,"S6")*6)+(COUNTIF(beosztás!$BP53:$CT53,"S7")*7)+(COUNTIF(beosztás!$BP53:$CT53,"S8")*8)+(COUNTIF(beosztás!$BP53:$CT53,"S9")*9)+(COUNTIF(beosztás!$BP53:$CT53,"S10")*10)+(COUNTIF(beosztás!$BP53:$CT53,"S11")*11)+(COUNTIF(beosztás!$BP53:$CT53,"S12")*12)</f>
        <v>60</v>
      </c>
      <c r="BD51" s="706">
        <f>COUNTIF(beosztás!$BP53:$CT53,"BN")*12+COUNTIF(beosztás!$BP53:$CT53,"BÉ")*12+COUNTIF(beosztás!$BP53:$CT53,"BDE")*8+COUNTIF(beosztás!$BP53:$CT53,"BDU")*8+COUNTIF(beosztás!$BP53:$CT53,"BÉJ")*8+COUNTIF(beosztás!$BP53:$CT53,"B1")*1+COUNTIF(beosztás!$BP53:$CT53,"B2")*2+COUNTIF(beosztás!$BP53:$CT53,"B3")*3+COUNTIF(beosztás!$BP53:$CT53,"B5")*5+COUNTIF(beosztás!$BP53:$CT53,"B6")*6+COUNTIF(beosztás!$BP53:$CT53,"B7")*7+COUNTIF(beosztás!$BP53:$CT53,"B8")*8+COUNTIF(beosztás!$BP53:$CT53,"B9")*9+COUNTIF(beosztás!$BP53:$CT53,"B10")*10+COUNTIF(beosztás!$BP53:$CT53,"B11")*11+COUNTIF(beosztás!$BP53:$CT53,"B12")*12+COUNTIF(beosztás!$BP53:$CT53,"BP")*0</f>
        <v>0</v>
      </c>
      <c r="BE51" s="330">
        <f t="shared" si="436"/>
        <v>152</v>
      </c>
      <c r="BF51" s="706">
        <f>IF(C51="",0,alapadatok!$AN$4)</f>
        <v>160</v>
      </c>
      <c r="BG51" s="330">
        <f t="shared" si="342"/>
        <v>-8</v>
      </c>
      <c r="BH51" s="739">
        <f t="shared" si="437"/>
        <v>60</v>
      </c>
      <c r="BI51" s="325"/>
      <c r="BJ51" s="705">
        <f>COUNTIF(beosztás!$CU53:$DX53,"DE")*8</f>
        <v>16</v>
      </c>
      <c r="BK51" s="706">
        <f>COUNTIF(beosztás!$CU53:$DX53,"DU")*8</f>
        <v>0</v>
      </c>
      <c r="BL51" s="706">
        <f>COUNTIF(beosztás!$CU53:$DX53,"ÉJ")*8</f>
        <v>0</v>
      </c>
      <c r="BM51" s="706">
        <f>COUNTIF(beosztás!$CU53:$DX53,"N")*12</f>
        <v>96</v>
      </c>
      <c r="BN51" s="706">
        <f>COUNTIF(beosztás!$CU53:$DX53,"É")*12</f>
        <v>72</v>
      </c>
      <c r="BO51" s="706">
        <f>SUM(beosztás!$CU53:$DX53)</f>
        <v>0</v>
      </c>
      <c r="BP51" s="895">
        <f>(COUNTIF(beosztás!$CU53:$DX53,"SN")*12)+(COUNTIF(beosztás!$CU53:$DX53,"SDE")*8)+(COUNTIF(beosztás!$CU53:$DX53,"SDU")*8)+(COUNTIF(beosztás!$CU53:$DX53,"SÉ")*12)+(COUNTIF(beosztás!$CU53:$DX53,"SÉJ")*8)+(COUNTIF(beosztás!$CU53:$DX53,"S1")*1)+(COUNTIF(beosztás!$CU53:$DX53,"S2")*2)+(COUNTIF(beosztás!$CU53:$DX53,"S3")*3)+(COUNTIF(beosztás!$CU53:$DX53,"S4")*4)+(COUNTIF(beosztás!$CU53:$DX53,"S5")*5)+(COUNTIF(beosztás!$CU53:$DX53,"S6")*6)+(COUNTIF(beosztás!$CU53:$DX53,"S7")*7)+(COUNTIF(beosztás!$CU53:$DX53,"S8")*8)+(COUNTIF(beosztás!$CU53:$DX53,"S9")*9)+(COUNTIF(beosztás!$CU53:$DX53,"S10")*10)+(COUNTIF(beosztás!$CU53:$DX53,"S11")*11)+(COUNTIF(beosztás!$CU53:$DX53,"S12")*12)</f>
        <v>0</v>
      </c>
      <c r="BQ51" s="706">
        <f>COUNTIF(beosztás!$CU53:$DX53,"FÜ")*8</f>
        <v>8</v>
      </c>
      <c r="BR51" s="706">
        <f>COUNTIF(beosztás!$CU53:$DX53,"BN")*12+COUNTIF(beosztás!$CU53:$DX53,"BÉ")*12+COUNTIF(beosztás!$CU53:$DX53,"BDE")*8+COUNTIF(beosztás!$CU53:$DX53,"BDU")*8+COUNTIF(beosztás!$CU53:$DX53,"BÉJ")*8+COUNTIF(beosztás!$CU53:$DX53,"B1")*1+COUNTIF(beosztás!$CU53:$DX53,"B2")*2+COUNTIF(beosztás!$CU53:$DX53,"B3")*3+COUNTIF(beosztás!$CU53:$DX53,"B5")*5+COUNTIF(beosztás!$CU53:$DX53,"B6")*6+COUNTIF(beosztás!$CU53:$DX53,"B7")*7+COUNTIF(beosztás!$CU53:$DX53,"B8")*8+COUNTIF(beosztás!$CU53:$DX53,"B9")*9+COUNTIF(beosztás!$CU53:$DX53,"B10")*10+COUNTIF(beosztás!$CU53:$DX53,"B11")*11+COUNTIF(beosztás!$CU53:$DX53,"B12")*12+COUNTIF(beosztás!$CU53:$DX53,"BP")*0</f>
        <v>0</v>
      </c>
      <c r="BS51" s="330">
        <f t="shared" si="438"/>
        <v>184</v>
      </c>
      <c r="BT51" s="706">
        <f>IF(C51="",0,alapadatok!$AN$5)</f>
        <v>168</v>
      </c>
      <c r="BU51" s="330">
        <f t="shared" si="344"/>
        <v>16</v>
      </c>
      <c r="BV51" s="739">
        <f t="shared" si="439"/>
        <v>0</v>
      </c>
      <c r="BW51" s="325"/>
      <c r="BX51" s="329">
        <f t="shared" si="345"/>
        <v>24</v>
      </c>
      <c r="BY51" s="330">
        <f t="shared" si="346"/>
        <v>0</v>
      </c>
      <c r="BZ51" s="330">
        <f t="shared" si="347"/>
        <v>0</v>
      </c>
      <c r="CA51" s="330">
        <f t="shared" si="348"/>
        <v>144</v>
      </c>
      <c r="CB51" s="330">
        <f t="shared" si="349"/>
        <v>108</v>
      </c>
      <c r="CC51" s="330">
        <f t="shared" si="350"/>
        <v>0</v>
      </c>
      <c r="CD51" s="330">
        <f t="shared" si="351"/>
        <v>60</v>
      </c>
      <c r="CE51" s="330">
        <f t="shared" si="352"/>
        <v>16</v>
      </c>
      <c r="CF51" s="330">
        <f t="shared" si="353"/>
        <v>0</v>
      </c>
      <c r="CG51" s="330">
        <f t="shared" si="354"/>
        <v>336</v>
      </c>
      <c r="CH51" s="330">
        <f t="shared" si="355"/>
        <v>328</v>
      </c>
      <c r="CI51" s="330">
        <f t="shared" si="356"/>
        <v>8</v>
      </c>
      <c r="CJ51" s="739">
        <f t="shared" si="440"/>
        <v>60</v>
      </c>
      <c r="CK51" s="326"/>
      <c r="CL51" s="705">
        <f>COUNTIF(beosztás!$DY53:$FC53,"DE")*8</f>
        <v>0</v>
      </c>
      <c r="CM51" s="706">
        <f>COUNTIF(beosztás!$DY53:$FC53,"DU")*8</f>
        <v>0</v>
      </c>
      <c r="CN51" s="706">
        <f>COUNTIF(beosztás!$DY53:$FC53,"ÉJ")*8</f>
        <v>0</v>
      </c>
      <c r="CO51" s="706">
        <f>COUNTIF(beosztás!$DY53:$FC53,"N")*12</f>
        <v>0</v>
      </c>
      <c r="CP51" s="706">
        <f>COUNTIF(beosztás!$DY53:$FC53,"é")*12</f>
        <v>0</v>
      </c>
      <c r="CQ51" s="706">
        <f>SUM(beosztás!$DY53:$FC53)</f>
        <v>0</v>
      </c>
      <c r="CR51" s="706">
        <f>COUNTIF(beosztás!$DY53:$FC53,"FÜ")*8</f>
        <v>16</v>
      </c>
      <c r="CS51" s="895">
        <f>(COUNTIF(beosztás!$DY53:$FC53,"SN")*12)+(COUNTIF(beosztás!$DY53:$FC53,"SDE")*8)+(COUNTIF(beosztás!$DY53:$FC53,"SDU")*8)+(COUNTIF(beosztás!$DY53:$FC53,"SÉ")*12)+(COUNTIF(beosztás!$DY53:$FC53,"SÉJ")*8)+(COUNTIF(beosztás!$DY53:$FC53,"S1")*1)+(COUNTIF(beosztás!$DY53:$FC53,"S2")*2)+(COUNTIF(beosztás!$DY53:$FC53,"S3")*3)+(COUNTIF(beosztás!$DY53:$FC53,"S4")*4)+(COUNTIF(beosztás!$DY53:$FC53,"S5")*5)+(COUNTIF(beosztás!$DY53:$FC53,"S6")*6)+(COUNTIF(beosztás!$DY53:$FC53,"S7")*7)+(COUNTIF(beosztás!$DY53:$FC53,"S8")*8)+(COUNTIF(beosztás!$DY53:$FC53,"S9")*9)+(COUNTIF(beosztás!$DY53:$FC53,"S10")*10)+(COUNTIF(beosztás!$DY53:$FC53,"S11")*11)+(COUNTIF(beosztás!$DY53:$FC53,"S12")*12)</f>
        <v>0</v>
      </c>
      <c r="CT51" s="706">
        <f>COUNTIF(beosztás!$DY53:$FC53,"BN")*12+COUNTIF(beosztás!$DY53:$FC53,"BÉ")*12+COUNTIF(beosztás!$DY53:$FC53,"BDE")*8+COUNTIF(beosztás!$DY53:$FC53,"BDU")*8+COUNTIF(beosztás!$DY53:$FC53,"BÉJ")*8+COUNTIF(beosztás!$DY53:$FC53,"B1")*1+COUNTIF(beosztás!$DY53:$FC53,"B2")*2+COUNTIF(beosztás!$DY53:$FC53,"B3")*3+COUNTIF(beosztás!$DY53:$FC53,"B5")*5+COUNTIF(beosztás!$DY53:$FC53,"B6")*6+COUNTIF(beosztás!$DY53:$FC53,"B7")*7+COUNTIF(beosztás!$DY53:$FC53,"B8")*8+COUNTIF(beosztás!$DY53:$FC53,"B9")*9+COUNTIF(beosztás!$DY53:$FC53,"B10")*10+COUNTIF(beosztás!$DY53:$FC53,"B11")*11+COUNTIF(beosztás!$DY53:$FC53,"B12")*12+COUNTIF(beosztás!$DY53:$FC53,"BP")*0</f>
        <v>0</v>
      </c>
      <c r="CU51" s="330">
        <f t="shared" si="441"/>
        <v>0</v>
      </c>
      <c r="CV51" s="706">
        <f>IF(C51="",0,alapadatok!$AN$6)</f>
        <v>168</v>
      </c>
      <c r="CW51" s="330">
        <f t="shared" si="358"/>
        <v>-168</v>
      </c>
      <c r="CX51" s="905">
        <f t="shared" si="442"/>
        <v>0</v>
      </c>
      <c r="CY51" s="325"/>
      <c r="CZ51" s="705">
        <f>COUNTIF(beosztás!$FD53:$GG53,"DE")*8</f>
        <v>0</v>
      </c>
      <c r="DA51" s="706">
        <f>COUNTIF(beosztás!$FD53:$GG53,"DU")*8</f>
        <v>0</v>
      </c>
      <c r="DB51" s="706">
        <f>COUNTIF(beosztás!$FD53:$GG53,"ÉJ")*8</f>
        <v>0</v>
      </c>
      <c r="DC51" s="706">
        <f>COUNTIF(beosztás!$FD53:$GG53,"N")*12</f>
        <v>0</v>
      </c>
      <c r="DD51" s="706">
        <f>COUNTIF(beosztás!$FD53:$GG53,"É")*12</f>
        <v>0</v>
      </c>
      <c r="DE51" s="706">
        <f>SUM(beosztás!$FD53:$GG53)</f>
        <v>0</v>
      </c>
      <c r="DF51" s="895">
        <f>(COUNTIF(beosztás!$FD53:$GG53,"SN")*12)+(COUNTIF(beosztás!$FD53:$GG53,"SDE")*8)+(COUNTIF(beosztás!$FD53:$GG53,"SDU")*8)+(COUNTIF(beosztás!$FD53:$GG53,"SÉ")*12)+(COUNTIF(beosztás!$FD53:$GG53,"SÉJ")*8)+(COUNTIF(beosztás!$FD53:$GG53,"S1")*1)+(COUNTIF(beosztás!$FD53:$GG53,"S2")*2)+(COUNTIF(beosztás!$FD53:$GG53,"S3")*3)+(COUNTIF(beosztás!$FD53:$GG53,"S4")*4)+(COUNTIF(beosztás!$FD53:$GG53,"S5")*5)+(COUNTIF(beosztás!$FD53:$GG53,"S6")*6)+(COUNTIF(beosztás!$FD53:$GG53,"S7")*7)+(COUNTIF(beosztás!$FD53:$GG53,"S8")*8)+(COUNTIF(beosztás!$FD53:$GG53,"S9")*9)+(COUNTIF(beosztás!$FD53:$GG53,"S10")*10)+(COUNTIF(beosztás!$FD53:$GG53,"S11")*11)+(COUNTIF(beosztás!$FD53:$GG53,"S12")*12)</f>
        <v>0</v>
      </c>
      <c r="DG51" s="706">
        <f>COUNTIF(beosztás!$FD53:$GG53,"FÜ")*8</f>
        <v>0</v>
      </c>
      <c r="DH51" s="706">
        <f>COUNTIF(beosztás!$FD53:$GG53,"BN")*12+COUNTIF(beosztás!$FD53:$GG53,"BÉ")*12+COUNTIF(beosztás!$FD53:$GG53,"BDE")*8+COUNTIF(beosztás!$FD53:$GG53,"BDU")*8+COUNTIF(beosztás!$FD53:$GG53,"BÉJ")*8+COUNTIF(beosztás!$FD53:$GG53,"B1")*1+COUNTIF(beosztás!$FD53:$GG53,"B2")*2+COUNTIF(beosztás!$FD53:$GG53,"B3")*3+COUNTIF(beosztás!$FD53:$GG53,"B5")*5+COUNTIF(beosztás!$FD53:$GG53,"B6")*6+COUNTIF(beosztás!$FD53:$GG53,"B7")*7+COUNTIF(beosztás!$FD53:$GG53,"B8")*8+COUNTIF(beosztás!$FD53:$GG53,"B9")*9+COUNTIF(beosztás!$FD53:$GG53,"B10")*10+COUNTIF(beosztás!$FD53:$GG53,"B11")*11+COUNTIF(beosztás!$FD53:$GG53,"B12")*12+COUNTIF(beosztás!$FD53:$GG53,"BP")*0</f>
        <v>0</v>
      </c>
      <c r="DI51" s="330">
        <f t="shared" si="443"/>
        <v>0</v>
      </c>
      <c r="DJ51" s="706">
        <f>IF(C51="",0,alapadatok!$AN$7)</f>
        <v>160</v>
      </c>
      <c r="DK51" s="330">
        <f t="shared" si="359"/>
        <v>-160</v>
      </c>
      <c r="DL51" s="739">
        <f t="shared" si="444"/>
        <v>0</v>
      </c>
      <c r="DM51" s="325"/>
      <c r="DN51" s="329">
        <f t="shared" si="360"/>
        <v>0</v>
      </c>
      <c r="DO51" s="330">
        <f t="shared" si="361"/>
        <v>0</v>
      </c>
      <c r="DP51" s="330">
        <f t="shared" si="362"/>
        <v>0</v>
      </c>
      <c r="DQ51" s="330">
        <f t="shared" si="363"/>
        <v>0</v>
      </c>
      <c r="DR51" s="330">
        <f t="shared" si="364"/>
        <v>0</v>
      </c>
      <c r="DS51" s="330">
        <f t="shared" si="365"/>
        <v>0</v>
      </c>
      <c r="DT51" s="330">
        <f t="shared" si="366"/>
        <v>0</v>
      </c>
      <c r="DU51" s="330">
        <f t="shared" si="367"/>
        <v>16</v>
      </c>
      <c r="DV51" s="330">
        <f t="shared" si="368"/>
        <v>0</v>
      </c>
      <c r="DW51" s="330">
        <f t="shared" si="369"/>
        <v>0</v>
      </c>
      <c r="DX51" s="330">
        <f t="shared" si="370"/>
        <v>328</v>
      </c>
      <c r="DY51" s="330">
        <f t="shared" si="371"/>
        <v>-328</v>
      </c>
      <c r="DZ51" s="905">
        <f t="shared" si="445"/>
        <v>0</v>
      </c>
      <c r="EA51" s="326"/>
      <c r="EB51" s="705">
        <f>COUNTIF(beosztás!$GH53:$HL53,"DE")*8</f>
        <v>0</v>
      </c>
      <c r="EC51" s="706">
        <f>COUNTIF(beosztás!$GH53:$HL53,"DU")*8</f>
        <v>0</v>
      </c>
      <c r="ED51" s="706">
        <f>COUNTIF(beosztás!$GH53:$HL53,"ÉJ")*8</f>
        <v>0</v>
      </c>
      <c r="EE51" s="706">
        <f>COUNTIF(beosztás!$GH53:$HL53,"N")*12</f>
        <v>0</v>
      </c>
      <c r="EF51" s="706">
        <f>COUNTIF(beosztás!$GH53:$HL53,"é")*12</f>
        <v>0</v>
      </c>
      <c r="EG51" s="706">
        <f>SUM(beosztás!$GH53:$HL53)</f>
        <v>0</v>
      </c>
      <c r="EH51" s="706">
        <f>COUNTIF(beosztás!$GH53:$HL53,"FÜ")*8</f>
        <v>0</v>
      </c>
      <c r="EI51" s="895">
        <f>(COUNTIF(beosztás!$GH53:$HL53,"SN")*12)+(COUNTIF(beosztás!$GH53:$HL53,"SDE")*8)+(COUNTIF(beosztás!$GH53:$HL53,"SDU")*8)+(COUNTIF(beosztás!$GH53:$HL53,"SÉ")*12)+(COUNTIF(beosztás!$GH53:$HL53,"SÉJ")*8)+(COUNTIF(beosztás!$GH53:$HL53,"S1")*1)+(COUNTIF(beosztás!$GH53:$HL53,"S2")*2)+(COUNTIF(beosztás!$GH53:$HL53,"S3")*3)+(COUNTIF(beosztás!$GH53:$HL53,"S4")*4)+(COUNTIF(beosztás!$GH53:$HL53,"S5")*5)+(COUNTIF(beosztás!$GH53:$HL53,"S6")*6)+(COUNTIF(beosztás!$GH53:$HL53,"S7")*7)+(COUNTIF(beosztás!$GH53:$HL53,"S8")*8)+(COUNTIF(beosztás!$GH53:$HL53,"S9")*9)+(COUNTIF(beosztás!$GH53:$HL53,"S10")*10)+(COUNTIF(beosztás!$GH53:$HL53,"S11")*11)+(COUNTIF(beosztás!$GH53:$HL53,"S12")*12)</f>
        <v>0</v>
      </c>
      <c r="EJ51" s="706">
        <f>COUNTIF(beosztás!$GH53:$HL53,"BN")*12+COUNTIF(beosztás!$GH53:$HL53,"BÉ")*12+COUNTIF(beosztás!$GH53:$HL53,"BDE")*8+COUNTIF(beosztás!$GH53:$HL53,"BDU")*8+COUNTIF(beosztás!$GH53:$HL53,"BÉJ")*8+COUNTIF(beosztás!$GH53:$HL53,"B1")*1+COUNTIF(beosztás!$GH53:$HL53,"B2")*2+COUNTIF(beosztás!$GH53:$HL53,"B3")*3+COUNTIF(beosztás!$GH53:$HL53,"B5")*5+COUNTIF(beosztás!$GH53:$HL53,"B6")*6+COUNTIF(beosztás!$GH53:$HL53,"B7")*7+COUNTIF(beosztás!$GH53:$HL53,"B8")*8+COUNTIF(beosztás!$GH53:$HL53,"B9")*9+COUNTIF(beosztás!$GH53:$HL53,"B10")*10+COUNTIF(beosztás!$GH53:$HL53,"B11")*11+COUNTIF(beosztás!$GH53:$HL53,"B12")*12+COUNTIF(beosztás!$GH53:$HL53,"BP")*0</f>
        <v>0</v>
      </c>
      <c r="EK51" s="330">
        <f t="shared" si="446"/>
        <v>0</v>
      </c>
      <c r="EL51" s="706">
        <f>IF(C51="",0,alapadatok!$AN$8)</f>
        <v>184</v>
      </c>
      <c r="EM51" s="330">
        <f t="shared" si="373"/>
        <v>-184</v>
      </c>
      <c r="EN51" s="905">
        <f t="shared" si="447"/>
        <v>0</v>
      </c>
      <c r="EO51" s="325"/>
      <c r="EP51" s="705">
        <f>COUNTIF(beosztás!$HM53:$IQ53,"DE")*8</f>
        <v>0</v>
      </c>
      <c r="EQ51" s="706">
        <f>COUNTIF(beosztás!$HM53:$IQ53,"DU")*8</f>
        <v>0</v>
      </c>
      <c r="ER51" s="706">
        <f>COUNTIF(beosztás!$HM53:$IQ53,"ÉJ")*8</f>
        <v>0</v>
      </c>
      <c r="ES51" s="706">
        <f>COUNTIF(beosztás!$HM53:$IQ53,"N")*12</f>
        <v>0</v>
      </c>
      <c r="ET51" s="706">
        <f>COUNTIF(beosztás!$HM53:$IQ53,"É")*12</f>
        <v>0</v>
      </c>
      <c r="EU51" s="706">
        <f>SUM(beosztás!$HM53:$IQ53)</f>
        <v>0</v>
      </c>
      <c r="EV51" s="895">
        <f>(COUNTIF(beosztás!$HM53:$IQ53,"SN")*12)+(COUNTIF(beosztás!$HM53:$IQ53,"SDE")*8)+(COUNTIF(beosztás!$HM53:$IQ53,"SDU")*8)+(COUNTIF(beosztás!$HM53:$IQ53,"SÉ")*12)+(COUNTIF(beosztás!$HM53:$IQ53,"SÉJ")*8)+(COUNTIF(beosztás!$HM53:$IQ53,"S1")*1)+(COUNTIF(beosztás!$HM53:$IQ53,"S2")*2)+(COUNTIF(beosztás!$HM53:$IQ53,"S3")*3)+(COUNTIF(beosztás!$HM53:$IQ53,"S4")*4)+(COUNTIF(beosztás!$HM53:$IQ53,"S5")*5)+(COUNTIF(beosztás!$HM53:$IQ53,"S6")*6)+(COUNTIF(beosztás!$HM53:$IQ53,"S7")*7)+(COUNTIF(beosztás!$HM53:$IQ53,"S8")*8)+(COUNTIF(beosztás!$HM53:$IQ53,"S9")*9)+(COUNTIF(beosztás!$HM53:$IQ53,"S10")*10)+(COUNTIF(beosztás!$HM53:$IQ53,"S11")*11)+(COUNTIF(beosztás!$HM53:$IQ53,"S12")*12)</f>
        <v>0</v>
      </c>
      <c r="EW51" s="706">
        <f>COUNTIF(beosztás!$HM53:$IQ53,"FÜ")*8</f>
        <v>8</v>
      </c>
      <c r="EX51" s="706">
        <f>COUNTIF(beosztás!$HM53:$IQ53,"BN")*12+COUNTIF(beosztás!$HM53:$IQ53,"BÉ")*12+COUNTIF(beosztás!$HM53:$IQ53,"BDE")*8+COUNTIF(beosztás!$HM53:$IQ53,"BDU")*8+COUNTIF(beosztás!$HM53:$IQ53,"BÉJ")*8+COUNTIF(beosztás!$HM53:$IQ53,"B1")*1+COUNTIF(beosztás!$HM53:$IQ53,"B2")*2+COUNTIF(beosztás!$HM53:$IQ53,"B3")*3+COUNTIF(beosztás!$HM53:$IQ53,"B5")*5+COUNTIF(beosztás!$HM53:$IQ53,"B6")*6+COUNTIF(beosztás!$HM53:$IQ53,"B7")*7+COUNTIF(beosztás!$HM53:$IQ53,"B8")*8+COUNTIF(beosztás!$HM53:$IQ53,"B9")*9+COUNTIF(beosztás!$HM53:$IQ53,"B10")*10+COUNTIF(beosztás!$HM53:$IQ53,"B11")*11+COUNTIF(beosztás!$HM53:$IQ53,"B12")*12+COUNTIF(beosztás!$HM53:$IQ53,"BP")*0</f>
        <v>0</v>
      </c>
      <c r="EY51" s="330">
        <f t="shared" si="448"/>
        <v>0</v>
      </c>
      <c r="EZ51" s="706">
        <f>IF(C51="",0,alapadatok!$AN$9)</f>
        <v>168</v>
      </c>
      <c r="FA51" s="330">
        <f t="shared" si="374"/>
        <v>-168</v>
      </c>
      <c r="FB51" s="905">
        <f t="shared" si="449"/>
        <v>0</v>
      </c>
      <c r="FC51" s="325"/>
      <c r="FD51" s="329">
        <f t="shared" si="375"/>
        <v>0</v>
      </c>
      <c r="FE51" s="330">
        <f t="shared" si="376"/>
        <v>0</v>
      </c>
      <c r="FF51" s="330">
        <f t="shared" si="377"/>
        <v>0</v>
      </c>
      <c r="FG51" s="330">
        <f t="shared" si="378"/>
        <v>0</v>
      </c>
      <c r="FH51" s="330">
        <f t="shared" si="379"/>
        <v>0</v>
      </c>
      <c r="FI51" s="330">
        <f t="shared" si="380"/>
        <v>0</v>
      </c>
      <c r="FJ51" s="330">
        <f t="shared" si="381"/>
        <v>0</v>
      </c>
      <c r="FK51" s="330">
        <f t="shared" si="382"/>
        <v>8</v>
      </c>
      <c r="FL51" s="330">
        <f t="shared" si="383"/>
        <v>0</v>
      </c>
      <c r="FM51" s="330">
        <f t="shared" si="384"/>
        <v>0</v>
      </c>
      <c r="FN51" s="330">
        <f t="shared" si="385"/>
        <v>352</v>
      </c>
      <c r="FO51" s="330">
        <f t="shared" si="386"/>
        <v>-352</v>
      </c>
      <c r="FP51" s="905">
        <f t="shared" si="450"/>
        <v>0</v>
      </c>
      <c r="FQ51" s="326"/>
      <c r="FR51" s="705">
        <f>COUNTIF(beosztás!$IR53:$JU53,"DE")*8</f>
        <v>0</v>
      </c>
      <c r="FS51" s="706">
        <f>COUNTIF(beosztás!$IR53:$JU53,"DU")*8</f>
        <v>0</v>
      </c>
      <c r="FT51" s="706">
        <f>COUNTIF(beosztás!$IR53:$JU53,"ÉJ")*8</f>
        <v>0</v>
      </c>
      <c r="FU51" s="706">
        <f>COUNTIF(beosztás!$IR53:$JU53,"N")*12</f>
        <v>0</v>
      </c>
      <c r="FV51" s="706">
        <f>COUNTIF(beosztás!$IR53:$JU53,"é")*12</f>
        <v>0</v>
      </c>
      <c r="FW51" s="706">
        <f>SUM(beosztás!$IR53:$JU53)</f>
        <v>0</v>
      </c>
      <c r="FX51" s="706">
        <f>COUNTIF(beosztás!$IR53:$JU53,"FÜ")*8</f>
        <v>0</v>
      </c>
      <c r="FY51" s="895">
        <f>(COUNTIF(beosztás!$IR53:$JU53,"SN")*12)+(COUNTIF(beosztás!$IR53:$JU53,"SDE")*8)+(COUNTIF(beosztás!$IR53:$JU53,"SDU")*8)+(COUNTIF(beosztás!$IR53:$JU53,"SÉ")*12)+(COUNTIF(beosztás!$IR53:$JU53,"SÉJ")*8)+(COUNTIF(beosztás!$IR53:$JU53,"S1")*1)+(COUNTIF(beosztás!$IR53:$JU53,"S2")*2)+(COUNTIF(beosztás!$IR53:$JU53,"S3")*3)+(COUNTIF(beosztás!$IR53:$JU53,"S4")*4)+(COUNTIF(beosztás!$IR53:$JU53,"S5")*5)+(COUNTIF(beosztás!$IR53:$JU53,"S6")*6)+(COUNTIF(beosztás!$IR53:$JU53,"S7")*7)+(COUNTIF(beosztás!$IR53:$JU53,"S8")*8)+(COUNTIF(beosztás!$IR53:$JU53,"S9")*9)+(COUNTIF(beosztás!$IR53:$JU53,"S10")*10)+(COUNTIF(beosztás!$IR53:$JU53,"S11")*11)+(COUNTIF(beosztás!$IR53:$JU53,"S12")*12)</f>
        <v>0</v>
      </c>
      <c r="FZ51" s="706">
        <f>COUNTIF(beosztás!$IR53:$JU53,"BN")*12+COUNTIF(beosztás!$IR53:$JU53,"BÉ")*12+COUNTIF(beosztás!$IR53:$JU53,"BDE")*8+COUNTIF(beosztás!$IR53:$JU53,"BDU")*8+COUNTIF(beosztás!$IR53:$JU53,"BÉJ")*8+COUNTIF(beosztás!$IR53:$JU53,"B1")*1+COUNTIF(beosztás!$IR53:$JU53,"B2")*2+COUNTIF(beosztás!$IR53:$JU53,"B3")*3+COUNTIF(beosztás!$IR53:$JU53,"B5")*5+COUNTIF(beosztás!$IR53:$JU53,"B6")*6+COUNTIF(beosztás!$IR53:$JU53,"B7")*7+COUNTIF(beosztás!$IR53:$JU53,"B8")*8+COUNTIF(beosztás!$IR53:$JU53,"B9")*9+COUNTIF(beosztás!$IR53:$JU53,"B10")*10+COUNTIF(beosztás!$IR53:$JU53,"B11")*11+COUNTIF(beosztás!$IR53:$JU53,"B12")*12+COUNTIF(beosztás!$IR53:$JU53,"BP")*0</f>
        <v>0</v>
      </c>
      <c r="GA51" s="330">
        <f t="shared" si="451"/>
        <v>0</v>
      </c>
      <c r="GB51" s="706">
        <f>IF(C51="",0,alapadatok!$AN$10)</f>
        <v>168</v>
      </c>
      <c r="GC51" s="330">
        <f t="shared" si="388"/>
        <v>-168</v>
      </c>
      <c r="GD51" s="905">
        <f t="shared" si="452"/>
        <v>0</v>
      </c>
      <c r="GE51" s="327"/>
      <c r="GF51" s="705">
        <f>COUNTIF(beosztás!$JV53:$KZ53,"DE")*8</f>
        <v>0</v>
      </c>
      <c r="GG51" s="706">
        <f>COUNTIF(beosztás!$JV53:$KZ53,"DU")*8</f>
        <v>0</v>
      </c>
      <c r="GH51" s="706">
        <f>COUNTIF(beosztás!$JV53:$KZ53,"ÉJ")*8</f>
        <v>0</v>
      </c>
      <c r="GI51" s="706">
        <f>COUNTIF(beosztás!$JV53:$KZ53,"N")*12</f>
        <v>0</v>
      </c>
      <c r="GJ51" s="706">
        <f>COUNTIF(beosztás!$JV53:$KZ53,"É")*12</f>
        <v>0</v>
      </c>
      <c r="GK51" s="706">
        <f>SUM(beosztás!$JV53:$KZ53)</f>
        <v>0</v>
      </c>
      <c r="GL51" s="895">
        <f>(COUNTIF(beosztás!$JV53:$KZ53,"SN")*12)+(COUNTIF(beosztás!$JV53:$KZ53,"SDE")*8)+(COUNTIF(beosztás!$JV53:$KZ53,"SDU")*8)+(COUNTIF(beosztás!$JV53:$KZ53,"SÉ")*12)+(COUNTIF(beosztás!$JV53:$KZ53,"SÉJ")*8)+(COUNTIF(beosztás!$JV53:$KZ53,"S1")*1)+(COUNTIF(beosztás!$JV53:$KZ53,"S2")*2)+(COUNTIF(beosztás!$JV53:$KZ53,"S3")*3)+(COUNTIF(beosztás!$JV53:$KZ53,"S4")*4)+(COUNTIF(beosztás!$JV53:$KZ53,"S5")*5)+(COUNTIF(beosztás!$JV53:$KZ53,"S6")*6)+(COUNTIF(beosztás!$JV53:$KZ53,"S7")*7)+(COUNTIF(beosztás!$JV53:$KZ53,"S8")*8)+(COUNTIF(beosztás!$JV53:$KZ53,"S9")*9)+(COUNTIF(beosztás!$JV53:$KZ53,"S10")*10)+(COUNTIF(beosztás!$JV53:$KZ53,"S11")*11)+(COUNTIF(beosztás!$JV53:$KZ53,"S12")*12)</f>
        <v>0</v>
      </c>
      <c r="GM51" s="706">
        <f>COUNTIF(beosztás!$JV53:$KZ53,"FÜ")*8</f>
        <v>8</v>
      </c>
      <c r="GN51" s="706">
        <f>COUNTIF(beosztás!$JV53:$KZ53,"BN")*12+COUNTIF(beosztás!$JV53:$KZ53,"BÉ")*12+COUNTIF(beosztás!$JV53:$KZ53,"BDE")*8+COUNTIF(beosztás!$JV53:$KZ53,"BDU")*8+COUNTIF(beosztás!$JV53:$KZ53,"BÉJ")*8+COUNTIF(beosztás!$JV53:$KZ53,"B1")*1+COUNTIF(beosztás!$JV53:$KZ53,"B2")*2+COUNTIF(beosztás!$JV53:$KZ53,"B3")*3+COUNTIF(beosztás!$JV53:$KZ53,"B5")*5+COUNTIF(beosztás!$JV53:$KZ53,"B6")*6+COUNTIF(beosztás!$JV53:$KZ53,"B7")*7+COUNTIF(beosztás!$JV53:$KZ53,"B8")*8+COUNTIF(beosztás!$JV53:$KZ53,"B9")*9+COUNTIF(beosztás!$JV53:$KZ53,"B10")*10+COUNTIF(beosztás!$JV53:$KZ53,"B11")*11+COUNTIF(beosztás!$JV53:$KZ53,"B12")*12+COUNTIF(beosztás!$JV53:$KZ53,"BP")*0</f>
        <v>0</v>
      </c>
      <c r="GO51" s="330">
        <f t="shared" si="453"/>
        <v>0</v>
      </c>
      <c r="GP51" s="706">
        <f>IF(C51="",0,alapadatok!$AN$11)</f>
        <v>176</v>
      </c>
      <c r="GQ51" s="330">
        <f t="shared" si="389"/>
        <v>-176</v>
      </c>
      <c r="GR51" s="905">
        <f t="shared" si="454"/>
        <v>0</v>
      </c>
      <c r="GS51" s="327"/>
      <c r="GT51" s="329">
        <f t="shared" si="390"/>
        <v>0</v>
      </c>
      <c r="GU51" s="330">
        <f t="shared" si="391"/>
        <v>0</v>
      </c>
      <c r="GV51" s="330">
        <f t="shared" si="392"/>
        <v>0</v>
      </c>
      <c r="GW51" s="330">
        <f t="shared" si="393"/>
        <v>0</v>
      </c>
      <c r="GX51" s="330">
        <f t="shared" si="394"/>
        <v>0</v>
      </c>
      <c r="GY51" s="330">
        <f t="shared" si="395"/>
        <v>0</v>
      </c>
      <c r="GZ51" s="330">
        <f t="shared" si="396"/>
        <v>0</v>
      </c>
      <c r="HA51" s="330">
        <f t="shared" si="397"/>
        <v>8</v>
      </c>
      <c r="HB51" s="330">
        <f t="shared" si="398"/>
        <v>0</v>
      </c>
      <c r="HC51" s="330">
        <f t="shared" si="399"/>
        <v>0</v>
      </c>
      <c r="HD51" s="330">
        <f t="shared" si="400"/>
        <v>344</v>
      </c>
      <c r="HE51" s="330">
        <f t="shared" si="401"/>
        <v>-344</v>
      </c>
      <c r="HF51" s="905">
        <f t="shared" si="455"/>
        <v>0</v>
      </c>
      <c r="HG51" s="326"/>
      <c r="HH51" s="705">
        <f>COUNTIF(beosztás!$LA53:$MD53,"DE")*8</f>
        <v>0</v>
      </c>
      <c r="HI51" s="706">
        <f>COUNTIF(beosztás!$LA53:$MD53,"DU")*8</f>
        <v>0</v>
      </c>
      <c r="HJ51" s="706">
        <f>COUNTIF(beosztás!$LA53:$MD53,"ÉJ")*8</f>
        <v>0</v>
      </c>
      <c r="HK51" s="706">
        <f>COUNTIF(beosztás!$LA53:$MD53,"N")*12</f>
        <v>0</v>
      </c>
      <c r="HL51" s="706">
        <f>COUNTIF(beosztás!$LA53:$MD53,"é")*12</f>
        <v>0</v>
      </c>
      <c r="HM51" s="706">
        <f>SUM(beosztás!$LA53:$MD53)</f>
        <v>0</v>
      </c>
      <c r="HN51" s="706">
        <f>COUNTIF(beosztás!$LA53:$MD53,"FÜ")*8</f>
        <v>8</v>
      </c>
      <c r="HO51" s="895">
        <f>(COUNTIF(beosztás!$LA53:$MD53,"SN")*12)+(COUNTIF(beosztás!$LA53:$MD53,"SDE")*8)+(COUNTIF(beosztás!$LA53:$MD53,"SDU")*8)+(COUNTIF(beosztás!$LA53:$MD53,"SÉ")*12)+(COUNTIF(beosztás!$LA53:$MD53,"SÉJ")*8)+(COUNTIF(beosztás!$LA53:$MD53,"S1")*1)+(COUNTIF(beosztás!$LA53:$MD53,"S2")*2)+(COUNTIF(beosztás!$LA53:$MD53,"S3")*3)+(COUNTIF(beosztás!$LA53:$MD53,"S4")*4)+(COUNTIF(beosztás!$LA53:$MD53,"S5")*5)+(COUNTIF(beosztás!$LA53:$MD53,"S6")*6)+(COUNTIF(beosztás!$LA53:$MD53,"S7")*7)+(COUNTIF(beosztás!$LA53:$MD53,"S8")*8)+(COUNTIF(beosztás!$LA53:$MD53,"S9")*9)+(COUNTIF(beosztás!$LA53:$MD53,"S10")*10)+(COUNTIF(beosztás!$LA53:$MD53,"S11")*11)+(COUNTIF(beosztás!$LA53:$MD53,"S12")*12)</f>
        <v>0</v>
      </c>
      <c r="HP51" s="706">
        <f>COUNTIF(beosztás!$LA53:$MD53,"BN")*12+COUNTIF(beosztás!$LA53:$MD53,"BÉ")*12+COUNTIF(beosztás!$LA53:$MD53,"BDE")*8+COUNTIF(beosztás!$LA53:$MD53,"BDU")*8+COUNTIF(beosztás!$LA53:$MD53,"BÉJ")*8+COUNTIF(beosztás!$LA53:$MD53,"B1")*1+COUNTIF(beosztás!$LA53:$MD53,"B2")*2+COUNTIF(beosztás!$LA53:$MD53,"B3")*3+COUNTIF(beosztás!$KZ53:$MC53,"B5")*5+COUNTIF(beosztás!$KZ53:$MC53,"B6")*6+COUNTIF(beosztás!$KZ53:$MC53,"B7")*7+COUNTIF(beosztás!$KZ53:$MC53,"B8")*8+COUNTIF(beosztás!$LA53:$MD53,"B9")*9+COUNTIF(beosztás!$LA53:$MD53,"B10")*10+COUNTIF(beosztás!$LA53:$MD53,"B11")*11+COUNTIF(beosztás!$LA53:$MD53,"B12")*12+COUNTIF(beosztás!$LA53:$MD53,"BP")*0</f>
        <v>0</v>
      </c>
      <c r="HQ51" s="330">
        <f t="shared" si="456"/>
        <v>0</v>
      </c>
      <c r="HR51" s="706">
        <f>IF(C51="",0,alapadatok!$AN$12)</f>
        <v>160</v>
      </c>
      <c r="HS51" s="330">
        <f t="shared" si="403"/>
        <v>-160</v>
      </c>
      <c r="HT51" s="905">
        <f t="shared" si="457"/>
        <v>0</v>
      </c>
      <c r="HU51" s="327"/>
      <c r="HV51" s="705">
        <f>COUNTIF(beosztás!$ME53:$NI53,"DE")*8</f>
        <v>0</v>
      </c>
      <c r="HW51" s="706">
        <f>COUNTIF(beosztás!$ME53:$NI53,"DU")*8</f>
        <v>0</v>
      </c>
      <c r="HX51" s="706">
        <f>COUNTIF(beosztás!$ME53:$NI53,"ÉJ")*8</f>
        <v>0</v>
      </c>
      <c r="HY51" s="706">
        <f>COUNTIF(beosztás!$ME53:$NI53,"N")*12</f>
        <v>0</v>
      </c>
      <c r="HZ51" s="706">
        <f>COUNTIF(beosztás!$ME53:$NI53,"É")*12</f>
        <v>0</v>
      </c>
      <c r="IA51" s="706">
        <f>SUM(beosztás!$ME53:$NI53)</f>
        <v>0</v>
      </c>
      <c r="IB51" s="706">
        <f>(COUNTIF(beosztás!$ME53:$NI53,"SN")*12)+(COUNTIF(beosztás!$ME53:$NI53,"SDE")*8)+(COUNTIF(beosztás!$ME53:$NI53,"SDU")*8)+(COUNTIF(beosztás!$ME53:$NI53,"SÉ")*12)+(COUNTIF(beosztás!$ME53:$NI53,"SÉJ")*8)+(COUNTIF(beosztás!$ME53:$NI53,"S1")*1)+(COUNTIF(beosztás!$ME53:$NI53,"S2")*2)+(COUNTIF(beosztás!$ME53:$NI53,"S3")*3)+(COUNTIF(beosztás!$ME53:$NI53,"S4")*4)+(COUNTIF(beosztás!$ME53:$NI53,"S5")*5)+(COUNTIF(beosztás!$ME53:$NI53,"S6")*6)+(COUNTIF(beosztás!$ME53:$NI53,"S7")*7)+(COUNTIF(beosztás!$ME53:$NI53,"S8")*8)+(COUNTIF(beosztás!$ME53:$NI53,"S9")*9)+(COUNTIF(beosztás!$ME53:$NI53,"S10")*10)+(COUNTIF(beosztás!$ME53:$NI53,"S11")*11)+(COUNTIF(beosztás!$ME53:$NI53,"S12")*12)</f>
        <v>0</v>
      </c>
      <c r="IC51" s="706">
        <f>COUNTIF(beosztás!$ME53:$NI53,"FÜ")*8</f>
        <v>16</v>
      </c>
      <c r="ID51" s="706">
        <f>COUNTIF(beosztás!$ME53:$NI53,"BN")*12+COUNTIF(beosztás!$ME53:$NI53,"BÉ")*12+COUNTIF(beosztás!$ME53:$NI53,"BDE")*8+COUNTIF(beosztás!$ME53:$NI53,"BDU")*8+COUNTIF(beosztás!$ME53:$NI53,"BÉJ")*8+COUNTIF(beosztás!$ME53:$NI53,"B1")*1+COUNTIF(beosztás!$ME53:$NI53,"B2")*2+COUNTIF(beosztás!$ME53:$NI53,"B3")*3+COUNTIF(beosztás!$ME53:$NI53,"B5")*5+COUNTIF(beosztás!$ME53:$NI53,"B6")*6+COUNTIF(beosztás!$ME53:$NI53,"B7")*7+COUNTIF(beosztás!$ME53:$NI53,"B8")*8+COUNTIF(beosztás!$ME53:$NI53,"B9")*9+COUNTIF(beosztás!$ME53:$NI53,"B10")*10+COUNTIF(beosztás!$ME53:$NI53,"B11")*11+COUNTIF(beosztás!$ME53:$NI53,"B12")*12+COUNTIF(beosztás!$ME53:$NI53,"BP")*0</f>
        <v>0</v>
      </c>
      <c r="IE51" s="330">
        <f t="shared" si="458"/>
        <v>0</v>
      </c>
      <c r="IF51" s="706">
        <f>IF(C51="",0,alapadatok!$AN$13)</f>
        <v>160</v>
      </c>
      <c r="IG51" s="330">
        <f t="shared" si="404"/>
        <v>-160</v>
      </c>
      <c r="IH51" s="739">
        <f t="shared" si="459"/>
        <v>0</v>
      </c>
      <c r="II51" s="327"/>
      <c r="IJ51" s="329">
        <f t="shared" si="405"/>
        <v>0</v>
      </c>
      <c r="IK51" s="330">
        <f t="shared" si="406"/>
        <v>0</v>
      </c>
      <c r="IL51" s="330">
        <f t="shared" si="407"/>
        <v>0</v>
      </c>
      <c r="IM51" s="330">
        <f t="shared" si="408"/>
        <v>0</v>
      </c>
      <c r="IN51" s="330">
        <f t="shared" si="409"/>
        <v>0</v>
      </c>
      <c r="IO51" s="330">
        <f t="shared" si="410"/>
        <v>0</v>
      </c>
      <c r="IP51" s="330">
        <f t="shared" si="411"/>
        <v>0</v>
      </c>
      <c r="IQ51" s="330">
        <f t="shared" si="412"/>
        <v>24</v>
      </c>
      <c r="IR51" s="330">
        <f t="shared" si="413"/>
        <v>0</v>
      </c>
      <c r="IS51" s="330">
        <f t="shared" si="414"/>
        <v>0</v>
      </c>
      <c r="IT51" s="330">
        <f t="shared" si="415"/>
        <v>320</v>
      </c>
      <c r="IU51" s="330">
        <f t="shared" si="416"/>
        <v>-320</v>
      </c>
      <c r="IV51" s="905">
        <f t="shared" si="460"/>
        <v>0</v>
      </c>
      <c r="IW51" s="328"/>
      <c r="JF51" s="21"/>
      <c r="JG51" s="21"/>
    </row>
    <row r="52" spans="1:267" hidden="1" x14ac:dyDescent="0.25">
      <c r="A52" s="398">
        <f>IF(beosztás!A54=0,"",beosztás!A54)</f>
        <v>3</v>
      </c>
      <c r="B52" s="901" t="str">
        <f>IF(beosztás!B54=0,"",beosztás!B54)</f>
        <v/>
      </c>
      <c r="C52" s="400" t="str">
        <f>IF(beosztás!C54=0,"",beosztás!C54)</f>
        <v/>
      </c>
      <c r="D52" s="401" t="str">
        <f>IF(beosztás!D54=0,"",beosztás!D54)</f>
        <v/>
      </c>
      <c r="E52" s="18"/>
      <c r="F52" s="705">
        <f>COUNTIF(beosztás!$I54:$AM54,"DE")*8</f>
        <v>0</v>
      </c>
      <c r="G52" s="706">
        <f>COUNTIF(beosztás!$I54:$AM54,"DU")*8</f>
        <v>0</v>
      </c>
      <c r="H52" s="706">
        <f>COUNTIF(beosztás!$I54:$AM54,"ÉJ")*8</f>
        <v>0</v>
      </c>
      <c r="I52" s="706">
        <f>COUNTIF(beosztás!$I54:$AM54,"N")*12</f>
        <v>0</v>
      </c>
      <c r="J52" s="706">
        <f>COUNTIF(beosztás!$I54:$AM54,"é")*12</f>
        <v>0</v>
      </c>
      <c r="K52" s="706">
        <f>SUM(beosztás!$I54:$AM54)</f>
        <v>0</v>
      </c>
      <c r="L52" s="706">
        <f>COUNTIF(beosztás!$I54:$AM54,"FÜ")*8</f>
        <v>0</v>
      </c>
      <c r="M52" s="706">
        <f>(COUNTIF(beosztás!$I54:$AM54,"SN")*12)+(COUNTIF(beosztás!$I54:$AM54,"SDE")*8)+(COUNTIF(beosztás!$I54:$AM54,"SDU")*8)+(COUNTIF(beosztás!$I54:$AM54,"S1")*1)+(COUNTIF(beosztás!$I54:$AM54,"S2")*2)+(COUNTIF(beosztás!$I54:$AM54,"S3")*3)+(COUNTIF(beosztás!$I54:$AM54,"S4")*4)+(COUNTIF(beosztás!$I54:$AM54,"S5")*5)+(COUNTIF(beosztás!$I54:$AM54,"S6")*6)+(COUNTIF(beosztás!$I54:$AM54,"S7")*7)+(COUNTIF(beosztás!$I54:$AM54,"S8")*8)+(COUNTIF(beosztás!$I54:$AM54,"S9")*9)+(COUNTIF(beosztás!$I54:$AM54,"S10")*10)+(COUNTIF(beosztás!$I54:$AM54,"S11")*11)+(COUNTIF(beosztás!$I54:$AM54,"S12")*12)+(COUNTIF(beosztás!$I54:$AM54,"SÉ")*12)+(COUNTIF(beosztás!$I54:$AM54,"SÉJ")*8)</f>
        <v>0</v>
      </c>
      <c r="N52" s="706">
        <f>COUNTIF(beosztás!$I54:$AM54,"BN")*12+COUNTIF(beosztás!$I54:$AM54,"BÉ")*12+COUNTIF(beosztás!$I54:$AM54,"BDE")*8+COUNTIF(beosztás!$I54:$AM54,"BDU")*8+COUNTIF(beosztás!$I54:$AM54,"BÉJ")*8+COUNTIF(beosztás!$I54:$AM54,"B1")*1+COUNTIF(beosztás!$I54:$AM54,"B2")*2+COUNTIF(beosztás!$I54:$AM54,"B3")*3+COUNTIF(beosztás!$I54:$AM54,"B5")*5+COUNTIF(beosztás!$I54:$AM54,"B6")*6+COUNTIF(beosztás!$I54:$AM54,"B7")*7+COUNTIF(beosztás!$I54:$AM54,"B8")*8+COUNTIF(beosztás!$I54:$AM54,"B9")*9+COUNTIF(beosztás!$I54:$AM54,"B10")*10+COUNTIF(beosztás!$I54:$AM54,"B11")*11+COUNTIF(beosztás!$I54:$AM54,"B12")*12+COUNTIF(beosztás!$I54:$AM54,"BP")*0</f>
        <v>0</v>
      </c>
      <c r="O52" s="330">
        <f t="shared" si="417"/>
        <v>0</v>
      </c>
      <c r="P52" s="706">
        <f>IF(C52="",0,alapadatok!$AN$2)</f>
        <v>0</v>
      </c>
      <c r="Q52" s="330">
        <f t="shared" si="418"/>
        <v>0</v>
      </c>
      <c r="R52" s="739">
        <f t="shared" si="419"/>
        <v>0</v>
      </c>
      <c r="S52" s="325"/>
      <c r="T52" s="705">
        <f>COUNTIF(beosztás!$AN54:$BO54,"DE")*8</f>
        <v>0</v>
      </c>
      <c r="U52" s="706">
        <f>COUNTIF(beosztás!$AN54:$BO54,"DU")*8</f>
        <v>0</v>
      </c>
      <c r="V52" s="706">
        <f>COUNTIF(beosztás!$AN54:$BO54,"ÉJ")*8</f>
        <v>0</v>
      </c>
      <c r="W52" s="706">
        <f>COUNTIF(beosztás!$AN54:$BO54,"N")*12</f>
        <v>0</v>
      </c>
      <c r="X52" s="706">
        <f>COUNTIF(beosztás!$AN54:$BO54,"É")*12</f>
        <v>0</v>
      </c>
      <c r="Y52" s="706">
        <f>SUM(beosztás!$AN54:$BO54)</f>
        <v>0</v>
      </c>
      <c r="Z52" s="706">
        <f>(COUNTIF(beosztás!$AN54:$BO54,"SN")*12)+(COUNTIF(beosztás!$AN54:$BO54,"SDE")*8)+(COUNTIF(beosztás!$AN54:$BO54,"SDU")*8)+(COUNTIF(beosztás!$AN54:$BO54,"SÉ")*12)+(COUNTIF(beosztás!$AN54:$BO54,"SÉJ")*8)+(COUNTIF(beosztás!$AN54:$BO54,"S1")*1)+(COUNTIF(beosztás!$AN54:$BO54,"S2")*2)+(COUNTIF(beosztás!$AN54:$BO54,"S3")*3)+(COUNTIF(beosztás!$AN54:$BO54,"S4")*4)+(COUNTIF(beosztás!$AN54:$BO54,"S5")*5)+(COUNTIF(beosztás!$AN54:$BO54,"S6")*6)+(COUNTIF(beosztás!$AN54:$BO54,"S7")*7)+(COUNTIF(beosztás!$AN54:$BO54,"S8")*8)+(COUNTIF(beosztás!$AN54:$BO54,"S9")*9)+(COUNTIF(beosztás!$AN54:$BO54,"S10")*10)+(COUNTIF(beosztás!$AN54:$BO54,"S11")*11)+(COUNTIF(beosztás!$AN54:$BO54,"S12")*12)</f>
        <v>0</v>
      </c>
      <c r="AA52" s="706">
        <f>COUNTIF(beosztás!$AN54:$BO54,"FÜ")*8</f>
        <v>0</v>
      </c>
      <c r="AB52" s="706">
        <f>COUNTIF(beosztás!$AN54:$BO54,"BN")*12+COUNTIF(beosztás!$AN54:$BO54,"BÉ")*12+COUNTIF(beosztás!$AN54:$BO54,"BDE")*8+COUNTIF(beosztás!$AN54:$BO54,"BDU")*8+COUNTIF(beosztás!$AN54:$BO54,"BÉJ")*8+COUNTIF(beosztás!$AN54:$BO54,"B1")*1+COUNTIF(beosztás!$AN54:$BO54,"B2")*2+COUNTIF(beosztás!$AN54:$BO54,"B3")*3+COUNTIF(beosztás!$AN54:$BO54,"B5")*5+COUNTIF(beosztás!$AN54:$BO54,"B6")*6+COUNTIF(beosztás!$AN54:$BO54,"B7")*7+COUNTIF(beosztás!$AN54:$BO54,"B8")*8+COUNTIF(beosztás!$AN54:$BO54,"B9")*9+COUNTIF(beosztás!$AN54:$BO54,"B10")*10+COUNTIF(beosztás!$AN54:$BO54,"B11")*11+COUNTIF(beosztás!$AN54:$BO54,"B12")*12+COUNTIF(beosztás!$AN54:$BO54,"BP")*0</f>
        <v>0</v>
      </c>
      <c r="AC52" s="330">
        <f t="shared" si="420"/>
        <v>0</v>
      </c>
      <c r="AD52" s="706">
        <f>IF(C52="",0,alapadatok!$AN$3)</f>
        <v>0</v>
      </c>
      <c r="AE52" s="330">
        <f t="shared" si="421"/>
        <v>0</v>
      </c>
      <c r="AF52" s="739">
        <f t="shared" si="422"/>
        <v>0</v>
      </c>
      <c r="AG52" s="325"/>
      <c r="AH52" s="329">
        <f t="shared" si="423"/>
        <v>0</v>
      </c>
      <c r="AI52" s="330">
        <f t="shared" si="424"/>
        <v>0</v>
      </c>
      <c r="AJ52" s="330">
        <f t="shared" si="425"/>
        <v>0</v>
      </c>
      <c r="AK52" s="330">
        <f t="shared" si="426"/>
        <v>0</v>
      </c>
      <c r="AL52" s="330">
        <f t="shared" si="427"/>
        <v>0</v>
      </c>
      <c r="AM52" s="330">
        <f t="shared" si="428"/>
        <v>0</v>
      </c>
      <c r="AN52" s="330">
        <f t="shared" si="429"/>
        <v>0</v>
      </c>
      <c r="AO52" s="330">
        <f t="shared" si="430"/>
        <v>0</v>
      </c>
      <c r="AP52" s="330">
        <f t="shared" si="431"/>
        <v>0</v>
      </c>
      <c r="AQ52" s="330">
        <f t="shared" si="432"/>
        <v>0</v>
      </c>
      <c r="AR52" s="330">
        <f t="shared" si="433"/>
        <v>0</v>
      </c>
      <c r="AS52" s="330">
        <f t="shared" si="434"/>
        <v>0</v>
      </c>
      <c r="AT52" s="739">
        <f t="shared" si="435"/>
        <v>0</v>
      </c>
      <c r="AU52" s="326"/>
      <c r="AV52" s="705">
        <f>COUNTIF(beosztás!$BP54:$CT54,"DE")*8</f>
        <v>0</v>
      </c>
      <c r="AW52" s="706">
        <f>COUNTIF(beosztás!$BP54:$CT54,"DU")*8</f>
        <v>0</v>
      </c>
      <c r="AX52" s="706">
        <f>COUNTIF(beosztás!$BP54:$CT54,"ÉJ")*8</f>
        <v>0</v>
      </c>
      <c r="AY52" s="706">
        <f>COUNTIF(beosztás!$BP54:$CT54,"N")*12</f>
        <v>0</v>
      </c>
      <c r="AZ52" s="706">
        <f>COUNTIF(beosztás!$BP54:$CT54,"é")*12</f>
        <v>0</v>
      </c>
      <c r="BA52" s="706">
        <f>SUM(beosztás!$BP54:$CT54)</f>
        <v>0</v>
      </c>
      <c r="BB52" s="706">
        <f>COUNTIF(beosztás!$BP54:$CT54,"FÜ")*8</f>
        <v>0</v>
      </c>
      <c r="BC52" s="895">
        <f>(COUNTIF(beosztás!$BP54:$CT54,"SN")*12)+(COUNTIF(beosztás!$BP54:$CT54,"SDE")*8)+(COUNTIF(beosztás!$BP54:$CT54,"SDU")*8)+(COUNTIF(beosztás!$BP54:$CT54,"SÉ")*12)+(COUNTIF(beosztás!$BP54:$CT54,"SÉJ")*8)+(COUNTIF(beosztás!$BP54:$CT54,"S1")*1)+(COUNTIF(beosztás!$BP54:$CT54,"S2")*2)+(COUNTIF(beosztás!$BP54:$CT54,"S3")*3)+(COUNTIF(beosztás!$BP54:$CT54,"S4")*4)+(COUNTIF(beosztás!$BP54:$CT54,"S5")*5)+(COUNTIF(beosztás!$BP54:$CT54,"S6")*6)+(COUNTIF(beosztás!$BP54:$CT54,"S7")*7)+(COUNTIF(beosztás!$BP54:$CT54,"S8")*8)+(COUNTIF(beosztás!$BP54:$CT54,"S9")*9)+(COUNTIF(beosztás!$BP54:$CT54,"S10")*10)+(COUNTIF(beosztás!$BP54:$CT54,"S11")*11)+(COUNTIF(beosztás!$BP54:$CT54,"S12")*12)</f>
        <v>0</v>
      </c>
      <c r="BD52" s="706">
        <f>COUNTIF(beosztás!$BP54:$CT54,"BN")*12+COUNTIF(beosztás!$BP54:$CT54,"BÉ")*12+COUNTIF(beosztás!$BP54:$CT54,"BDE")*8+COUNTIF(beosztás!$BP54:$CT54,"BDU")*8+COUNTIF(beosztás!$BP54:$CT54,"BÉJ")*8+COUNTIF(beosztás!$BP54:$CT54,"B1")*1+COUNTIF(beosztás!$BP54:$CT54,"B2")*2+COUNTIF(beosztás!$BP54:$CT54,"B3")*3+COUNTIF(beosztás!$BP54:$CT54,"B5")*5+COUNTIF(beosztás!$BP54:$CT54,"B6")*6+COUNTIF(beosztás!$BP54:$CT54,"B7")*7+COUNTIF(beosztás!$BP54:$CT54,"B8")*8+COUNTIF(beosztás!$BP54:$CT54,"B9")*9+COUNTIF(beosztás!$BP54:$CT54,"B10")*10+COUNTIF(beosztás!$BP54:$CT54,"B11")*11+COUNTIF(beosztás!$BP54:$CT54,"B12")*12+COUNTIF(beosztás!$BP54:$CT54,"BP")*0</f>
        <v>0</v>
      </c>
      <c r="BE52" s="330">
        <f t="shared" si="436"/>
        <v>0</v>
      </c>
      <c r="BF52" s="706">
        <f>IF(C52="",0,alapadatok!$AN$4)</f>
        <v>0</v>
      </c>
      <c r="BG52" s="330">
        <f t="shared" si="342"/>
        <v>0</v>
      </c>
      <c r="BH52" s="739">
        <f t="shared" si="437"/>
        <v>0</v>
      </c>
      <c r="BI52" s="325"/>
      <c r="BJ52" s="705">
        <f>COUNTIF(beosztás!$CU54:$DX54,"DE")*8</f>
        <v>0</v>
      </c>
      <c r="BK52" s="706">
        <f>COUNTIF(beosztás!$CU54:$DX54,"DU")*8</f>
        <v>0</v>
      </c>
      <c r="BL52" s="706">
        <f>COUNTIF(beosztás!$CU54:$DX54,"ÉJ")*8</f>
        <v>0</v>
      </c>
      <c r="BM52" s="706">
        <f>COUNTIF(beosztás!$CU54:$DX54,"N")*12</f>
        <v>0</v>
      </c>
      <c r="BN52" s="706">
        <f>COUNTIF(beosztás!$CU54:$DX54,"É")*12</f>
        <v>0</v>
      </c>
      <c r="BO52" s="706">
        <f>SUM(beosztás!$CU54:$DX54)</f>
        <v>0</v>
      </c>
      <c r="BP52" s="895">
        <f>(COUNTIF(beosztás!$CU54:$DX54,"SN")*12)+(COUNTIF(beosztás!$CU54:$DX54,"SDE")*8)+(COUNTIF(beosztás!$CU54:$DX54,"SDU")*8)+(COUNTIF(beosztás!$CU54:$DX54,"SÉ")*12)+(COUNTIF(beosztás!$CU54:$DX54,"SÉJ")*8)+(COUNTIF(beosztás!$CU54:$DX54,"S1")*1)+(COUNTIF(beosztás!$CU54:$DX54,"S2")*2)+(COUNTIF(beosztás!$CU54:$DX54,"S3")*3)+(COUNTIF(beosztás!$CU54:$DX54,"S4")*4)+(COUNTIF(beosztás!$CU54:$DX54,"S5")*5)+(COUNTIF(beosztás!$CU54:$DX54,"S6")*6)+(COUNTIF(beosztás!$CU54:$DX54,"S7")*7)+(COUNTIF(beosztás!$CU54:$DX54,"S8")*8)+(COUNTIF(beosztás!$CU54:$DX54,"S9")*9)+(COUNTIF(beosztás!$CU54:$DX54,"S10")*10)+(COUNTIF(beosztás!$CU54:$DX54,"S11")*11)+(COUNTIF(beosztás!$CU54:$DX54,"S12")*12)</f>
        <v>0</v>
      </c>
      <c r="BQ52" s="706">
        <f>COUNTIF(beosztás!$CU54:$DX54,"FÜ")*8</f>
        <v>0</v>
      </c>
      <c r="BR52" s="706">
        <f>COUNTIF(beosztás!$CU54:$DX54,"BN")*12+COUNTIF(beosztás!$CU54:$DX54,"BÉ")*12+COUNTIF(beosztás!$CU54:$DX54,"BDE")*8+COUNTIF(beosztás!$CU54:$DX54,"BDU")*8+COUNTIF(beosztás!$CU54:$DX54,"BÉJ")*8+COUNTIF(beosztás!$CU54:$DX54,"B1")*1+COUNTIF(beosztás!$CU54:$DX54,"B2")*2+COUNTIF(beosztás!$CU54:$DX54,"B3")*3+COUNTIF(beosztás!$CU54:$DX54,"B5")*5+COUNTIF(beosztás!$CU54:$DX54,"B6")*6+COUNTIF(beosztás!$CU54:$DX54,"B7")*7+COUNTIF(beosztás!$CU54:$DX54,"B8")*8+COUNTIF(beosztás!$CU54:$DX54,"B9")*9+COUNTIF(beosztás!$CU54:$DX54,"B10")*10+COUNTIF(beosztás!$CU54:$DX54,"B11")*11+COUNTIF(beosztás!$CU54:$DX54,"B12")*12+COUNTIF(beosztás!$CU54:$DX54,"BP")*0</f>
        <v>0</v>
      </c>
      <c r="BS52" s="330">
        <f t="shared" si="438"/>
        <v>0</v>
      </c>
      <c r="BT52" s="706">
        <f>IF(C52="",0,alapadatok!$AN$5)</f>
        <v>0</v>
      </c>
      <c r="BU52" s="330">
        <f t="shared" si="344"/>
        <v>0</v>
      </c>
      <c r="BV52" s="739">
        <f t="shared" si="439"/>
        <v>0</v>
      </c>
      <c r="BW52" s="325"/>
      <c r="BX52" s="329">
        <f t="shared" si="345"/>
        <v>0</v>
      </c>
      <c r="BY52" s="330">
        <f t="shared" si="346"/>
        <v>0</v>
      </c>
      <c r="BZ52" s="330">
        <f t="shared" si="347"/>
        <v>0</v>
      </c>
      <c r="CA52" s="330">
        <f t="shared" si="348"/>
        <v>0</v>
      </c>
      <c r="CB52" s="330">
        <f t="shared" si="349"/>
        <v>0</v>
      </c>
      <c r="CC52" s="330">
        <f t="shared" si="350"/>
        <v>0</v>
      </c>
      <c r="CD52" s="330">
        <f t="shared" si="351"/>
        <v>0</v>
      </c>
      <c r="CE52" s="330">
        <f t="shared" si="352"/>
        <v>0</v>
      </c>
      <c r="CF52" s="330">
        <f t="shared" si="353"/>
        <v>0</v>
      </c>
      <c r="CG52" s="330">
        <f t="shared" si="354"/>
        <v>0</v>
      </c>
      <c r="CH52" s="330">
        <f t="shared" si="355"/>
        <v>0</v>
      </c>
      <c r="CI52" s="330">
        <f t="shared" si="356"/>
        <v>0</v>
      </c>
      <c r="CJ52" s="739">
        <f t="shared" si="440"/>
        <v>0</v>
      </c>
      <c r="CK52" s="326"/>
      <c r="CL52" s="705">
        <f>COUNTIF(beosztás!$DY54:$FC54,"DE")*8</f>
        <v>0</v>
      </c>
      <c r="CM52" s="706">
        <f>COUNTIF(beosztás!$DY54:$FC54,"DU")*8</f>
        <v>0</v>
      </c>
      <c r="CN52" s="706">
        <f>COUNTIF(beosztás!$DY54:$FC54,"ÉJ")*8</f>
        <v>0</v>
      </c>
      <c r="CO52" s="706">
        <f>COUNTIF(beosztás!$DY54:$FC54,"N")*12</f>
        <v>0</v>
      </c>
      <c r="CP52" s="706">
        <f>COUNTIF(beosztás!$DY54:$FC54,"é")*12</f>
        <v>0</v>
      </c>
      <c r="CQ52" s="706">
        <f>SUM(beosztás!$DY54:$FC54)</f>
        <v>0</v>
      </c>
      <c r="CR52" s="706">
        <f>COUNTIF(beosztás!$DY54:$FC54,"FÜ")*8</f>
        <v>0</v>
      </c>
      <c r="CS52" s="895">
        <f>(COUNTIF(beosztás!$DY54:$FC54,"SN")*12)+(COUNTIF(beosztás!$DY54:$FC54,"SDE")*8)+(COUNTIF(beosztás!$DY54:$FC54,"SDU")*8)+(COUNTIF(beosztás!$DY54:$FC54,"SÉ")*12)+(COUNTIF(beosztás!$DY54:$FC54,"SÉJ")*8)+(COUNTIF(beosztás!$DY54:$FC54,"S1")*1)+(COUNTIF(beosztás!$DY54:$FC54,"S2")*2)+(COUNTIF(beosztás!$DY54:$FC54,"S3")*3)+(COUNTIF(beosztás!$DY54:$FC54,"S4")*4)+(COUNTIF(beosztás!$DY54:$FC54,"S5")*5)+(COUNTIF(beosztás!$DY54:$FC54,"S6")*6)+(COUNTIF(beosztás!$DY54:$FC54,"S7")*7)+(COUNTIF(beosztás!$DY54:$FC54,"S8")*8)+(COUNTIF(beosztás!$DY54:$FC54,"S9")*9)+(COUNTIF(beosztás!$DY54:$FC54,"S10")*10)+(COUNTIF(beosztás!$DY54:$FC54,"S11")*11)+(COUNTIF(beosztás!$DY54:$FC54,"S12")*12)</f>
        <v>0</v>
      </c>
      <c r="CT52" s="706">
        <f>COUNTIF(beosztás!$DY54:$FC54,"BN")*12+COUNTIF(beosztás!$DY54:$FC54,"BÉ")*12+COUNTIF(beosztás!$DY54:$FC54,"BDE")*8+COUNTIF(beosztás!$DY54:$FC54,"BDU")*8+COUNTIF(beosztás!$DY54:$FC54,"BÉJ")*8+COUNTIF(beosztás!$DY54:$FC54,"B1")*1+COUNTIF(beosztás!$DY54:$FC54,"B2")*2+COUNTIF(beosztás!$DY54:$FC54,"B3")*3+COUNTIF(beosztás!$DY54:$FC54,"B5")*5+COUNTIF(beosztás!$DY54:$FC54,"B6")*6+COUNTIF(beosztás!$DY54:$FC54,"B7")*7+COUNTIF(beosztás!$DY54:$FC54,"B8")*8+COUNTIF(beosztás!$DY54:$FC54,"B9")*9+COUNTIF(beosztás!$DY54:$FC54,"B10")*10+COUNTIF(beosztás!$DY54:$FC54,"B11")*11+COUNTIF(beosztás!$DY54:$FC54,"B12")*12+COUNTIF(beosztás!$DY54:$FC54,"BP")*0</f>
        <v>0</v>
      </c>
      <c r="CU52" s="330">
        <f t="shared" si="441"/>
        <v>0</v>
      </c>
      <c r="CV52" s="706">
        <f>IF(C52="",0,alapadatok!$AN$6)</f>
        <v>0</v>
      </c>
      <c r="CW52" s="330">
        <f t="shared" si="358"/>
        <v>0</v>
      </c>
      <c r="CX52" s="905">
        <f t="shared" si="442"/>
        <v>0</v>
      </c>
      <c r="CY52" s="325"/>
      <c r="CZ52" s="705">
        <f>COUNTIF(beosztás!$FD54:$GG54,"DE")*8</f>
        <v>0</v>
      </c>
      <c r="DA52" s="706">
        <f>COUNTIF(beosztás!$FD54:$GG54,"DU")*8</f>
        <v>0</v>
      </c>
      <c r="DB52" s="706">
        <f>COUNTIF(beosztás!$FD54:$GG54,"ÉJ")*8</f>
        <v>0</v>
      </c>
      <c r="DC52" s="706">
        <f>COUNTIF(beosztás!$FD54:$GG54,"N")*12</f>
        <v>0</v>
      </c>
      <c r="DD52" s="706">
        <f>COUNTIF(beosztás!$FD54:$GG54,"É")*12</f>
        <v>0</v>
      </c>
      <c r="DE52" s="706">
        <f>SUM(beosztás!$FD54:$GG54)</f>
        <v>0</v>
      </c>
      <c r="DF52" s="895">
        <f>(COUNTIF(beosztás!$FD54:$GG54,"SN")*12)+(COUNTIF(beosztás!$FD54:$GG54,"SDE")*8)+(COUNTIF(beosztás!$FD54:$GG54,"SDU")*8)+(COUNTIF(beosztás!$FD54:$GG54,"SÉ")*12)+(COUNTIF(beosztás!$FD54:$GG54,"SÉJ")*8)+(COUNTIF(beosztás!$FD54:$GG54,"S1")*1)+(COUNTIF(beosztás!$FD54:$GG54,"S2")*2)+(COUNTIF(beosztás!$FD54:$GG54,"S3")*3)+(COUNTIF(beosztás!$FD54:$GG54,"S4")*4)+(COUNTIF(beosztás!$FD54:$GG54,"S5")*5)+(COUNTIF(beosztás!$FD54:$GG54,"S6")*6)+(COUNTIF(beosztás!$FD54:$GG54,"S7")*7)+(COUNTIF(beosztás!$FD54:$GG54,"S8")*8)+(COUNTIF(beosztás!$FD54:$GG54,"S9")*9)+(COUNTIF(beosztás!$FD54:$GG54,"S10")*10)+(COUNTIF(beosztás!$FD54:$GG54,"S11")*11)+(COUNTIF(beosztás!$FD54:$GG54,"S12")*12)</f>
        <v>0</v>
      </c>
      <c r="DG52" s="706">
        <f>COUNTIF(beosztás!$FD54:$GG54,"FÜ")*8</f>
        <v>0</v>
      </c>
      <c r="DH52" s="706">
        <f>COUNTIF(beosztás!$FD54:$GG54,"BN")*12+COUNTIF(beosztás!$FD54:$GG54,"BÉ")*12+COUNTIF(beosztás!$FD54:$GG54,"BDE")*8+COUNTIF(beosztás!$FD54:$GG54,"BDU")*8+COUNTIF(beosztás!$FD54:$GG54,"BÉJ")*8+COUNTIF(beosztás!$FD54:$GG54,"B1")*1+COUNTIF(beosztás!$FD54:$GG54,"B2")*2+COUNTIF(beosztás!$FD54:$GG54,"B3")*3+COUNTIF(beosztás!$FD54:$GG54,"B5")*5+COUNTIF(beosztás!$FD54:$GG54,"B6")*6+COUNTIF(beosztás!$FD54:$GG54,"B7")*7+COUNTIF(beosztás!$FD54:$GG54,"B8")*8+COUNTIF(beosztás!$FD54:$GG54,"B9")*9+COUNTIF(beosztás!$FD54:$GG54,"B10")*10+COUNTIF(beosztás!$FD54:$GG54,"B11")*11+COUNTIF(beosztás!$FD54:$GG54,"B12")*12+COUNTIF(beosztás!$FD54:$GG54,"BP")*0</f>
        <v>0</v>
      </c>
      <c r="DI52" s="330">
        <f t="shared" si="443"/>
        <v>0</v>
      </c>
      <c r="DJ52" s="706">
        <f>IF(C52="",0,alapadatok!$AN$7)</f>
        <v>0</v>
      </c>
      <c r="DK52" s="330">
        <f t="shared" si="359"/>
        <v>0</v>
      </c>
      <c r="DL52" s="739">
        <f t="shared" si="444"/>
        <v>0</v>
      </c>
      <c r="DM52" s="325"/>
      <c r="DN52" s="329">
        <f t="shared" si="360"/>
        <v>0</v>
      </c>
      <c r="DO52" s="330">
        <f t="shared" si="361"/>
        <v>0</v>
      </c>
      <c r="DP52" s="330">
        <f t="shared" si="362"/>
        <v>0</v>
      </c>
      <c r="DQ52" s="330">
        <f t="shared" si="363"/>
        <v>0</v>
      </c>
      <c r="DR52" s="330">
        <f t="shared" si="364"/>
        <v>0</v>
      </c>
      <c r="DS52" s="330">
        <f t="shared" si="365"/>
        <v>0</v>
      </c>
      <c r="DT52" s="330">
        <f t="shared" si="366"/>
        <v>0</v>
      </c>
      <c r="DU52" s="330">
        <f t="shared" si="367"/>
        <v>0</v>
      </c>
      <c r="DV52" s="330">
        <f t="shared" si="368"/>
        <v>0</v>
      </c>
      <c r="DW52" s="330">
        <f t="shared" si="369"/>
        <v>0</v>
      </c>
      <c r="DX52" s="330">
        <f t="shared" si="370"/>
        <v>0</v>
      </c>
      <c r="DY52" s="330">
        <f t="shared" si="371"/>
        <v>0</v>
      </c>
      <c r="DZ52" s="905">
        <f t="shared" si="445"/>
        <v>0</v>
      </c>
      <c r="EA52" s="326"/>
      <c r="EB52" s="705">
        <f>COUNTIF(beosztás!$GH54:$HL54,"DE")*8</f>
        <v>0</v>
      </c>
      <c r="EC52" s="706">
        <f>COUNTIF(beosztás!$GH54:$HL54,"DU")*8</f>
        <v>0</v>
      </c>
      <c r="ED52" s="706">
        <f>COUNTIF(beosztás!$GH54:$HL54,"ÉJ")*8</f>
        <v>0</v>
      </c>
      <c r="EE52" s="706">
        <f>COUNTIF(beosztás!$GH54:$HL54,"N")*12</f>
        <v>0</v>
      </c>
      <c r="EF52" s="706">
        <f>COUNTIF(beosztás!$GH54:$HL54,"é")*12</f>
        <v>0</v>
      </c>
      <c r="EG52" s="706">
        <f>SUM(beosztás!$GH54:$HL54)</f>
        <v>0</v>
      </c>
      <c r="EH52" s="706">
        <f>COUNTIF(beosztás!$GH54:$HL54,"FÜ")*8</f>
        <v>0</v>
      </c>
      <c r="EI52" s="895">
        <f>(COUNTIF(beosztás!$GH54:$HL54,"SN")*12)+(COUNTIF(beosztás!$GH54:$HL54,"SDE")*8)+(COUNTIF(beosztás!$GH54:$HL54,"SDU")*8)+(COUNTIF(beosztás!$GH54:$HL54,"SÉ")*12)+(COUNTIF(beosztás!$GH54:$HL54,"SÉJ")*8)+(COUNTIF(beosztás!$GH54:$HL54,"S1")*1)+(COUNTIF(beosztás!$GH54:$HL54,"S2")*2)+(COUNTIF(beosztás!$GH54:$HL54,"S3")*3)+(COUNTIF(beosztás!$GH54:$HL54,"S4")*4)+(COUNTIF(beosztás!$GH54:$HL54,"S5")*5)+(COUNTIF(beosztás!$GH54:$HL54,"S6")*6)+(COUNTIF(beosztás!$GH54:$HL54,"S7")*7)+(COUNTIF(beosztás!$GH54:$HL54,"S8")*8)+(COUNTIF(beosztás!$GH54:$HL54,"S9")*9)+(COUNTIF(beosztás!$GH54:$HL54,"S10")*10)+(COUNTIF(beosztás!$GH54:$HL54,"S11")*11)+(COUNTIF(beosztás!$GH54:$HL54,"S12")*12)</f>
        <v>0</v>
      </c>
      <c r="EJ52" s="706">
        <f>COUNTIF(beosztás!$GH54:$HL54,"BN")*12+COUNTIF(beosztás!$GH54:$HL54,"BÉ")*12+COUNTIF(beosztás!$GH54:$HL54,"BDE")*8+COUNTIF(beosztás!$GH54:$HL54,"BDU")*8+COUNTIF(beosztás!$GH54:$HL54,"BÉJ")*8+COUNTIF(beosztás!$GH54:$HL54,"B1")*1+COUNTIF(beosztás!$GH54:$HL54,"B2")*2+COUNTIF(beosztás!$GH54:$HL54,"B3")*3+COUNTIF(beosztás!$GH54:$HL54,"B5")*5+COUNTIF(beosztás!$GH54:$HL54,"B6")*6+COUNTIF(beosztás!$GH54:$HL54,"B7")*7+COUNTIF(beosztás!$GH54:$HL54,"B8")*8+COUNTIF(beosztás!$GH54:$HL54,"B9")*9+COUNTIF(beosztás!$GH54:$HL54,"B10")*10+COUNTIF(beosztás!$GH54:$HL54,"B11")*11+COUNTIF(beosztás!$GH54:$HL54,"B12")*12+COUNTIF(beosztás!$GH54:$HL54,"BP")*0</f>
        <v>0</v>
      </c>
      <c r="EK52" s="330">
        <f t="shared" si="446"/>
        <v>0</v>
      </c>
      <c r="EL52" s="706">
        <f>IF(C52="",0,alapadatok!$AN$8)</f>
        <v>0</v>
      </c>
      <c r="EM52" s="330">
        <f t="shared" si="373"/>
        <v>0</v>
      </c>
      <c r="EN52" s="905">
        <f t="shared" si="447"/>
        <v>0</v>
      </c>
      <c r="EO52" s="325"/>
      <c r="EP52" s="705">
        <f>COUNTIF(beosztás!$HM54:$IQ54,"DE")*8</f>
        <v>0</v>
      </c>
      <c r="EQ52" s="706">
        <f>COUNTIF(beosztás!$HM54:$IQ54,"DU")*8</f>
        <v>0</v>
      </c>
      <c r="ER52" s="706">
        <f>COUNTIF(beosztás!$HM54:$IQ54,"ÉJ")*8</f>
        <v>0</v>
      </c>
      <c r="ES52" s="706">
        <f>COUNTIF(beosztás!$HM54:$IQ54,"N")*12</f>
        <v>0</v>
      </c>
      <c r="ET52" s="706">
        <f>COUNTIF(beosztás!$HM54:$IQ54,"É")*12</f>
        <v>0</v>
      </c>
      <c r="EU52" s="706">
        <f>SUM(beosztás!$HM54:$IQ54)</f>
        <v>0</v>
      </c>
      <c r="EV52" s="895">
        <f>(COUNTIF(beosztás!$HM54:$IQ54,"SN")*12)+(COUNTIF(beosztás!$HM54:$IQ54,"SDE")*8)+(COUNTIF(beosztás!$HM54:$IQ54,"SDU")*8)+(COUNTIF(beosztás!$HM54:$IQ54,"SÉ")*12)+(COUNTIF(beosztás!$HM54:$IQ54,"SÉJ")*8)+(COUNTIF(beosztás!$HM54:$IQ54,"S1")*1)+(COUNTIF(beosztás!$HM54:$IQ54,"S2")*2)+(COUNTIF(beosztás!$HM54:$IQ54,"S3")*3)+(COUNTIF(beosztás!$HM54:$IQ54,"S4")*4)+(COUNTIF(beosztás!$HM54:$IQ54,"S5")*5)+(COUNTIF(beosztás!$HM54:$IQ54,"S6")*6)+(COUNTIF(beosztás!$HM54:$IQ54,"S7")*7)+(COUNTIF(beosztás!$HM54:$IQ54,"S8")*8)+(COUNTIF(beosztás!$HM54:$IQ54,"S9")*9)+(COUNTIF(beosztás!$HM54:$IQ54,"S10")*10)+(COUNTIF(beosztás!$HM54:$IQ54,"S11")*11)+(COUNTIF(beosztás!$HM54:$IQ54,"S12")*12)</f>
        <v>0</v>
      </c>
      <c r="EW52" s="706">
        <f>COUNTIF(beosztás!$HM54:$IQ54,"FÜ")*8</f>
        <v>0</v>
      </c>
      <c r="EX52" s="706">
        <f>COUNTIF(beosztás!$HM54:$IQ54,"BN")*12+COUNTIF(beosztás!$HM54:$IQ54,"BÉ")*12+COUNTIF(beosztás!$HM54:$IQ54,"BDE")*8+COUNTIF(beosztás!$HM54:$IQ54,"BDU")*8+COUNTIF(beosztás!$HM54:$IQ54,"BÉJ")*8+COUNTIF(beosztás!$HM54:$IQ54,"B1")*1+COUNTIF(beosztás!$HM54:$IQ54,"B2")*2+COUNTIF(beosztás!$HM54:$IQ54,"B3")*3+COUNTIF(beosztás!$HM54:$IQ54,"B5")*5+COUNTIF(beosztás!$HM54:$IQ54,"B6")*6+COUNTIF(beosztás!$HM54:$IQ54,"B7")*7+COUNTIF(beosztás!$HM54:$IQ54,"B8")*8+COUNTIF(beosztás!$HM54:$IQ54,"B9")*9+COUNTIF(beosztás!$HM54:$IQ54,"B10")*10+COUNTIF(beosztás!$HM54:$IQ54,"B11")*11+COUNTIF(beosztás!$HM54:$IQ54,"B12")*12+COUNTIF(beosztás!$HM54:$IQ54,"BP")*0</f>
        <v>0</v>
      </c>
      <c r="EY52" s="330">
        <f t="shared" si="448"/>
        <v>0</v>
      </c>
      <c r="EZ52" s="706">
        <f>IF(C52="",0,alapadatok!$AN$9)</f>
        <v>0</v>
      </c>
      <c r="FA52" s="330">
        <f t="shared" si="374"/>
        <v>0</v>
      </c>
      <c r="FB52" s="905">
        <f t="shared" si="449"/>
        <v>0</v>
      </c>
      <c r="FC52" s="325"/>
      <c r="FD52" s="329">
        <f t="shared" si="375"/>
        <v>0</v>
      </c>
      <c r="FE52" s="330">
        <f t="shared" si="376"/>
        <v>0</v>
      </c>
      <c r="FF52" s="330">
        <f t="shared" si="377"/>
        <v>0</v>
      </c>
      <c r="FG52" s="330">
        <f t="shared" si="378"/>
        <v>0</v>
      </c>
      <c r="FH52" s="330">
        <f t="shared" si="379"/>
        <v>0</v>
      </c>
      <c r="FI52" s="330">
        <f t="shared" si="380"/>
        <v>0</v>
      </c>
      <c r="FJ52" s="330">
        <f t="shared" si="381"/>
        <v>0</v>
      </c>
      <c r="FK52" s="330">
        <f t="shared" si="382"/>
        <v>0</v>
      </c>
      <c r="FL52" s="330">
        <f t="shared" si="383"/>
        <v>0</v>
      </c>
      <c r="FM52" s="330">
        <f t="shared" si="384"/>
        <v>0</v>
      </c>
      <c r="FN52" s="330">
        <f t="shared" si="385"/>
        <v>0</v>
      </c>
      <c r="FO52" s="330">
        <f t="shared" si="386"/>
        <v>0</v>
      </c>
      <c r="FP52" s="905">
        <f t="shared" si="450"/>
        <v>0</v>
      </c>
      <c r="FQ52" s="326"/>
      <c r="FR52" s="705">
        <f>COUNTIF(beosztás!$IR54:$JU54,"DE")*8</f>
        <v>0</v>
      </c>
      <c r="FS52" s="706">
        <f>COUNTIF(beosztás!$IR54:$JU54,"DU")*8</f>
        <v>0</v>
      </c>
      <c r="FT52" s="706">
        <f>COUNTIF(beosztás!$IR54:$JU54,"ÉJ")*8</f>
        <v>0</v>
      </c>
      <c r="FU52" s="706">
        <f>COUNTIF(beosztás!$IR54:$JU54,"N")*12</f>
        <v>0</v>
      </c>
      <c r="FV52" s="706">
        <f>COUNTIF(beosztás!$IR54:$JU54,"é")*12</f>
        <v>0</v>
      </c>
      <c r="FW52" s="706">
        <f>SUM(beosztás!$IR54:$JU54)</f>
        <v>0</v>
      </c>
      <c r="FX52" s="706">
        <f>COUNTIF(beosztás!$IR54:$JU54,"FÜ")*8</f>
        <v>0</v>
      </c>
      <c r="FY52" s="895">
        <f>(COUNTIF(beosztás!$IR54:$JU54,"SN")*12)+(COUNTIF(beosztás!$IR54:$JU54,"SDE")*8)+(COUNTIF(beosztás!$IR54:$JU54,"SDU")*8)+(COUNTIF(beosztás!$IR54:$JU54,"SÉ")*12)+(COUNTIF(beosztás!$IR54:$JU54,"SÉJ")*8)+(COUNTIF(beosztás!$IR54:$JU54,"S1")*1)+(COUNTIF(beosztás!$IR54:$JU54,"S2")*2)+(COUNTIF(beosztás!$IR54:$JU54,"S3")*3)+(COUNTIF(beosztás!$IR54:$JU54,"S4")*4)+(COUNTIF(beosztás!$IR54:$JU54,"S5")*5)+(COUNTIF(beosztás!$IR54:$JU54,"S6")*6)+(COUNTIF(beosztás!$IR54:$JU54,"S7")*7)+(COUNTIF(beosztás!$IR54:$JU54,"S8")*8)+(COUNTIF(beosztás!$IR54:$JU54,"S9")*9)+(COUNTIF(beosztás!$IR54:$JU54,"S10")*10)+(COUNTIF(beosztás!$IR54:$JU54,"S11")*11)+(COUNTIF(beosztás!$IR54:$JU54,"S12")*12)</f>
        <v>0</v>
      </c>
      <c r="FZ52" s="706">
        <f>COUNTIF(beosztás!$IR54:$JU54,"BN")*12+COUNTIF(beosztás!$IR54:$JU54,"BÉ")*12+COUNTIF(beosztás!$IR54:$JU54,"BDE")*8+COUNTIF(beosztás!$IR54:$JU54,"BDU")*8+COUNTIF(beosztás!$IR54:$JU54,"BÉJ")*8+COUNTIF(beosztás!$IR54:$JU54,"B1")*1+COUNTIF(beosztás!$IR54:$JU54,"B2")*2+COUNTIF(beosztás!$IR54:$JU54,"B3")*3+COUNTIF(beosztás!$IR54:$JU54,"B5")*5+COUNTIF(beosztás!$IR54:$JU54,"B6")*6+COUNTIF(beosztás!$IR54:$JU54,"B7")*7+COUNTIF(beosztás!$IR54:$JU54,"B8")*8+COUNTIF(beosztás!$IR54:$JU54,"B9")*9+COUNTIF(beosztás!$IR54:$JU54,"B10")*10+COUNTIF(beosztás!$IR54:$JU54,"B11")*11+COUNTIF(beosztás!$IR54:$JU54,"B12")*12+COUNTIF(beosztás!$IR54:$JU54,"BP")*0</f>
        <v>0</v>
      </c>
      <c r="GA52" s="330">
        <f t="shared" si="451"/>
        <v>0</v>
      </c>
      <c r="GB52" s="706">
        <f>IF(C52="",0,alapadatok!$AN$10)</f>
        <v>0</v>
      </c>
      <c r="GC52" s="330">
        <f t="shared" si="388"/>
        <v>0</v>
      </c>
      <c r="GD52" s="905">
        <f t="shared" si="452"/>
        <v>0</v>
      </c>
      <c r="GE52" s="327"/>
      <c r="GF52" s="705">
        <f>COUNTIF(beosztás!$JV54:$KZ54,"DE")*8</f>
        <v>0</v>
      </c>
      <c r="GG52" s="706">
        <f>COUNTIF(beosztás!$JV54:$KZ54,"DU")*8</f>
        <v>0</v>
      </c>
      <c r="GH52" s="706">
        <f>COUNTIF(beosztás!$JV54:$KZ54,"ÉJ")*8</f>
        <v>0</v>
      </c>
      <c r="GI52" s="706">
        <f>COUNTIF(beosztás!$JV54:$KZ54,"N")*12</f>
        <v>0</v>
      </c>
      <c r="GJ52" s="706">
        <f>COUNTIF(beosztás!$JV54:$KZ54,"É")*12</f>
        <v>0</v>
      </c>
      <c r="GK52" s="706">
        <f>SUM(beosztás!$JV54:$KZ54)</f>
        <v>0</v>
      </c>
      <c r="GL52" s="895">
        <f>(COUNTIF(beosztás!$JV54:$KZ54,"SN")*12)+(COUNTIF(beosztás!$JV54:$KZ54,"SDE")*8)+(COUNTIF(beosztás!$JV54:$KZ54,"SDU")*8)+(COUNTIF(beosztás!$JV54:$KZ54,"SÉ")*12)+(COUNTIF(beosztás!$JV54:$KZ54,"SÉJ")*8)+(COUNTIF(beosztás!$JV54:$KZ54,"S1")*1)+(COUNTIF(beosztás!$JV54:$KZ54,"S2")*2)+(COUNTIF(beosztás!$JV54:$KZ54,"S3")*3)+(COUNTIF(beosztás!$JV54:$KZ54,"S4")*4)+(COUNTIF(beosztás!$JV54:$KZ54,"S5")*5)+(COUNTIF(beosztás!$JV54:$KZ54,"S6")*6)+(COUNTIF(beosztás!$JV54:$KZ54,"S7")*7)+(COUNTIF(beosztás!$JV54:$KZ54,"S8")*8)+(COUNTIF(beosztás!$JV54:$KZ54,"S9")*9)+(COUNTIF(beosztás!$JV54:$KZ54,"S10")*10)+(COUNTIF(beosztás!$JV54:$KZ54,"S11")*11)+(COUNTIF(beosztás!$JV54:$KZ54,"S12")*12)</f>
        <v>0</v>
      </c>
      <c r="GM52" s="706">
        <f>COUNTIF(beosztás!$JV54:$KZ54,"FÜ")*8</f>
        <v>0</v>
      </c>
      <c r="GN52" s="706">
        <f>COUNTIF(beosztás!$JV54:$KZ54,"BN")*12+COUNTIF(beosztás!$JV54:$KZ54,"BÉ")*12+COUNTIF(beosztás!$JV54:$KZ54,"BDE")*8+COUNTIF(beosztás!$JV54:$KZ54,"BDU")*8+COUNTIF(beosztás!$JV54:$KZ54,"BÉJ")*8+COUNTIF(beosztás!$JV54:$KZ54,"B1")*1+COUNTIF(beosztás!$JV54:$KZ54,"B2")*2+COUNTIF(beosztás!$JV54:$KZ54,"B3")*3+COUNTIF(beosztás!$JV54:$KZ54,"B5")*5+COUNTIF(beosztás!$JV54:$KZ54,"B6")*6+COUNTIF(beosztás!$JV54:$KZ54,"B7")*7+COUNTIF(beosztás!$JV54:$KZ54,"B8")*8+COUNTIF(beosztás!$JV54:$KZ54,"B9")*9+COUNTIF(beosztás!$JV54:$KZ54,"B10")*10+COUNTIF(beosztás!$JV54:$KZ54,"B11")*11+COUNTIF(beosztás!$JV54:$KZ54,"B12")*12+COUNTIF(beosztás!$JV54:$KZ54,"BP")*0</f>
        <v>0</v>
      </c>
      <c r="GO52" s="330">
        <f t="shared" si="453"/>
        <v>0</v>
      </c>
      <c r="GP52" s="706">
        <f>IF(C52="",0,alapadatok!$AN$11)</f>
        <v>0</v>
      </c>
      <c r="GQ52" s="330">
        <f t="shared" si="389"/>
        <v>0</v>
      </c>
      <c r="GR52" s="905">
        <f t="shared" si="454"/>
        <v>0</v>
      </c>
      <c r="GS52" s="327"/>
      <c r="GT52" s="329">
        <f t="shared" si="390"/>
        <v>0</v>
      </c>
      <c r="GU52" s="330">
        <f t="shared" si="391"/>
        <v>0</v>
      </c>
      <c r="GV52" s="330">
        <f t="shared" si="392"/>
        <v>0</v>
      </c>
      <c r="GW52" s="330">
        <f t="shared" si="393"/>
        <v>0</v>
      </c>
      <c r="GX52" s="330">
        <f t="shared" si="394"/>
        <v>0</v>
      </c>
      <c r="GY52" s="330">
        <f t="shared" si="395"/>
        <v>0</v>
      </c>
      <c r="GZ52" s="330">
        <f t="shared" si="396"/>
        <v>0</v>
      </c>
      <c r="HA52" s="330">
        <f t="shared" si="397"/>
        <v>0</v>
      </c>
      <c r="HB52" s="330">
        <f t="shared" si="398"/>
        <v>0</v>
      </c>
      <c r="HC52" s="330">
        <f t="shared" si="399"/>
        <v>0</v>
      </c>
      <c r="HD52" s="330">
        <f t="shared" si="400"/>
        <v>0</v>
      </c>
      <c r="HE52" s="330">
        <f t="shared" si="401"/>
        <v>0</v>
      </c>
      <c r="HF52" s="905">
        <f t="shared" si="455"/>
        <v>0</v>
      </c>
      <c r="HG52" s="326"/>
      <c r="HH52" s="705">
        <f>COUNTIF(beosztás!$LA54:$MD54,"DE")*8</f>
        <v>0</v>
      </c>
      <c r="HI52" s="706">
        <f>COUNTIF(beosztás!$LA54:$MD54,"DU")*8</f>
        <v>0</v>
      </c>
      <c r="HJ52" s="706">
        <f>COUNTIF(beosztás!$LA54:$MD54,"ÉJ")*8</f>
        <v>0</v>
      </c>
      <c r="HK52" s="706">
        <f>COUNTIF(beosztás!$LA54:$MD54,"N")*12</f>
        <v>0</v>
      </c>
      <c r="HL52" s="706">
        <f>COUNTIF(beosztás!$LA54:$MD54,"é")*12</f>
        <v>0</v>
      </c>
      <c r="HM52" s="706">
        <f>SUM(beosztás!$LA54:$MD54)</f>
        <v>0</v>
      </c>
      <c r="HN52" s="706">
        <f>COUNTIF(beosztás!$LA54:$MD54,"FÜ")*8</f>
        <v>0</v>
      </c>
      <c r="HO52" s="895">
        <f>(COUNTIF(beosztás!$LA54:$MD54,"SN")*12)+(COUNTIF(beosztás!$LA54:$MD54,"SDE")*8)+(COUNTIF(beosztás!$LA54:$MD54,"SDU")*8)+(COUNTIF(beosztás!$LA54:$MD54,"SÉ")*12)+(COUNTIF(beosztás!$LA54:$MD54,"SÉJ")*8)+(COUNTIF(beosztás!$LA54:$MD54,"S1")*1)+(COUNTIF(beosztás!$LA54:$MD54,"S2")*2)+(COUNTIF(beosztás!$LA54:$MD54,"S3")*3)+(COUNTIF(beosztás!$LA54:$MD54,"S4")*4)+(COUNTIF(beosztás!$LA54:$MD54,"S5")*5)+(COUNTIF(beosztás!$LA54:$MD54,"S6")*6)+(COUNTIF(beosztás!$LA54:$MD54,"S7")*7)+(COUNTIF(beosztás!$LA54:$MD54,"S8")*8)+(COUNTIF(beosztás!$LA54:$MD54,"S9")*9)+(COUNTIF(beosztás!$LA54:$MD54,"S10")*10)+(COUNTIF(beosztás!$LA54:$MD54,"S11")*11)+(COUNTIF(beosztás!$LA54:$MD54,"S12")*12)</f>
        <v>0</v>
      </c>
      <c r="HP52" s="706">
        <f>COUNTIF(beosztás!$LA54:$MD54,"BN")*12+COUNTIF(beosztás!$LA54:$MD54,"BÉ")*12+COUNTIF(beosztás!$LA54:$MD54,"BDE")*8+COUNTIF(beosztás!$LA54:$MD54,"BDU")*8+COUNTIF(beosztás!$LA54:$MD54,"BÉJ")*8+COUNTIF(beosztás!$LA54:$MD54,"B1")*1+COUNTIF(beosztás!$LA54:$MD54,"B2")*2+COUNTIF(beosztás!$LA54:$MD54,"B3")*3+COUNTIF(beosztás!$KZ54:$MC54,"B5")*5+COUNTIF(beosztás!$KZ54:$MC54,"B6")*6+COUNTIF(beosztás!$KZ54:$MC54,"B7")*7+COUNTIF(beosztás!$KZ54:$MC54,"B8")*8+COUNTIF(beosztás!$LA54:$MD54,"B9")*9+COUNTIF(beosztás!$LA54:$MD54,"B10")*10+COUNTIF(beosztás!$LA54:$MD54,"B11")*11+COUNTIF(beosztás!$LA54:$MD54,"B12")*12+COUNTIF(beosztás!$LA54:$MD54,"BP")*0</f>
        <v>0</v>
      </c>
      <c r="HQ52" s="330">
        <f t="shared" si="456"/>
        <v>0</v>
      </c>
      <c r="HR52" s="706">
        <f>IF(C52="",0,alapadatok!$AN$12)</f>
        <v>0</v>
      </c>
      <c r="HS52" s="330">
        <f t="shared" si="403"/>
        <v>0</v>
      </c>
      <c r="HT52" s="905">
        <f t="shared" si="457"/>
        <v>0</v>
      </c>
      <c r="HU52" s="327"/>
      <c r="HV52" s="705">
        <f>COUNTIF(beosztás!$ME54:$NI54,"DE")*8</f>
        <v>0</v>
      </c>
      <c r="HW52" s="706">
        <f>COUNTIF(beosztás!$ME54:$NI54,"DU")*8</f>
        <v>0</v>
      </c>
      <c r="HX52" s="706">
        <f>COUNTIF(beosztás!$ME54:$NI54,"ÉJ")*8</f>
        <v>0</v>
      </c>
      <c r="HY52" s="706">
        <f>COUNTIF(beosztás!$ME54:$NI54,"N")*12</f>
        <v>0</v>
      </c>
      <c r="HZ52" s="706">
        <f>COUNTIF(beosztás!$ME54:$NI54,"É")*12</f>
        <v>0</v>
      </c>
      <c r="IA52" s="706">
        <f>SUM(beosztás!$ME54:$NI54)</f>
        <v>0</v>
      </c>
      <c r="IB52" s="706">
        <f>(COUNTIF(beosztás!$ME54:$NI54,"SN")*12)+(COUNTIF(beosztás!$ME54:$NI54,"SDE")*8)+(COUNTIF(beosztás!$ME54:$NI54,"SDU")*8)+(COUNTIF(beosztás!$ME54:$NI54,"SÉ")*12)+(COUNTIF(beosztás!$ME54:$NI54,"SÉJ")*8)+(COUNTIF(beosztás!$ME54:$NI54,"S1")*1)+(COUNTIF(beosztás!$ME54:$NI54,"S2")*2)+(COUNTIF(beosztás!$ME54:$NI54,"S3")*3)+(COUNTIF(beosztás!$ME54:$NI54,"S4")*4)+(COUNTIF(beosztás!$ME54:$NI54,"S5")*5)+(COUNTIF(beosztás!$ME54:$NI54,"S6")*6)+(COUNTIF(beosztás!$ME54:$NI54,"S7")*7)+(COUNTIF(beosztás!$ME54:$NI54,"S8")*8)+(COUNTIF(beosztás!$ME54:$NI54,"S9")*9)+(COUNTIF(beosztás!$ME54:$NI54,"S10")*10)+(COUNTIF(beosztás!$ME54:$NI54,"S11")*11)+(COUNTIF(beosztás!$ME54:$NI54,"S12")*12)</f>
        <v>0</v>
      </c>
      <c r="IC52" s="706">
        <f>COUNTIF(beosztás!$ME54:$NI54,"FÜ")*8</f>
        <v>0</v>
      </c>
      <c r="ID52" s="706">
        <f>COUNTIF(beosztás!$ME54:$NI54,"BN")*12+COUNTIF(beosztás!$ME54:$NI54,"BÉ")*12+COUNTIF(beosztás!$ME54:$NI54,"BDE")*8+COUNTIF(beosztás!$ME54:$NI54,"BDU")*8+COUNTIF(beosztás!$ME54:$NI54,"BÉJ")*8+COUNTIF(beosztás!$ME54:$NI54,"B1")*1+COUNTIF(beosztás!$ME54:$NI54,"B2")*2+COUNTIF(beosztás!$ME54:$NI54,"B3")*3+COUNTIF(beosztás!$ME54:$NI54,"B5")*5+COUNTIF(beosztás!$ME54:$NI54,"B6")*6+COUNTIF(beosztás!$ME54:$NI54,"B7")*7+COUNTIF(beosztás!$ME54:$NI54,"B8")*8+COUNTIF(beosztás!$ME54:$NI54,"B9")*9+COUNTIF(beosztás!$ME54:$NI54,"B10")*10+COUNTIF(beosztás!$ME54:$NI54,"B11")*11+COUNTIF(beosztás!$ME54:$NI54,"B12")*12+COUNTIF(beosztás!$ME54:$NI54,"BP")*0</f>
        <v>0</v>
      </c>
      <c r="IE52" s="330">
        <f t="shared" si="458"/>
        <v>0</v>
      </c>
      <c r="IF52" s="706">
        <f>IF(C52="",0,alapadatok!$AN$13)</f>
        <v>0</v>
      </c>
      <c r="IG52" s="330">
        <f t="shared" si="404"/>
        <v>0</v>
      </c>
      <c r="IH52" s="739">
        <f t="shared" si="459"/>
        <v>0</v>
      </c>
      <c r="II52" s="327"/>
      <c r="IJ52" s="329">
        <f t="shared" si="405"/>
        <v>0</v>
      </c>
      <c r="IK52" s="330">
        <f t="shared" si="406"/>
        <v>0</v>
      </c>
      <c r="IL52" s="330">
        <f t="shared" si="407"/>
        <v>0</v>
      </c>
      <c r="IM52" s="330">
        <f t="shared" si="408"/>
        <v>0</v>
      </c>
      <c r="IN52" s="330">
        <f t="shared" si="409"/>
        <v>0</v>
      </c>
      <c r="IO52" s="330">
        <f t="shared" si="410"/>
        <v>0</v>
      </c>
      <c r="IP52" s="330">
        <f t="shared" si="411"/>
        <v>0</v>
      </c>
      <c r="IQ52" s="330">
        <f t="shared" si="412"/>
        <v>0</v>
      </c>
      <c r="IR52" s="330">
        <f t="shared" si="413"/>
        <v>0</v>
      </c>
      <c r="IS52" s="330">
        <f t="shared" si="414"/>
        <v>0</v>
      </c>
      <c r="IT52" s="330">
        <f t="shared" si="415"/>
        <v>0</v>
      </c>
      <c r="IU52" s="330">
        <f t="shared" si="416"/>
        <v>0</v>
      </c>
      <c r="IV52" s="905">
        <f t="shared" si="460"/>
        <v>0</v>
      </c>
      <c r="IW52" s="328"/>
      <c r="JF52" s="21"/>
      <c r="JG52" s="21"/>
    </row>
    <row r="53" spans="1:267" x14ac:dyDescent="0.25">
      <c r="A53" s="398">
        <f>IF(beosztás!A55=0,"",beosztás!A55)</f>
        <v>4</v>
      </c>
      <c r="B53" s="901">
        <f>IF(beosztás!B55=0,"",beosztás!B55)</f>
        <v>232</v>
      </c>
      <c r="C53" s="400" t="str">
        <f>IF(beosztás!C55=0,"",beosztás!C55)</f>
        <v>Gulyás József</v>
      </c>
      <c r="D53" s="401" t="str">
        <f>IF(beosztás!D55=0,"",beosztás!D55)</f>
        <v>Packaging coordinator</v>
      </c>
      <c r="E53" s="18"/>
      <c r="F53" s="705">
        <f>COUNTIF(beosztás!$I55:$AM55,"DE")*8</f>
        <v>24</v>
      </c>
      <c r="G53" s="706">
        <f>COUNTIF(beosztás!$I55:$AM55,"DU")*8</f>
        <v>0</v>
      </c>
      <c r="H53" s="706">
        <f>COUNTIF(beosztás!$I55:$AM55,"ÉJ")*8</f>
        <v>0</v>
      </c>
      <c r="I53" s="706">
        <f>COUNTIF(beosztás!$I55:$AM55,"N")*12</f>
        <v>96</v>
      </c>
      <c r="J53" s="706">
        <f>COUNTIF(beosztás!$I55:$AM55,"é")*12</f>
        <v>24</v>
      </c>
      <c r="K53" s="706">
        <f>SUM(beosztás!$I55:$AM55)</f>
        <v>0</v>
      </c>
      <c r="L53" s="706">
        <f>COUNTIF(beosztás!$I55:$AM55,"FÜ")*8</f>
        <v>8</v>
      </c>
      <c r="M53" s="706">
        <f>(COUNTIF(beosztás!$I55:$AM55,"SN")*12)+(COUNTIF(beosztás!$I55:$AM55,"SDE")*8)+(COUNTIF(beosztás!$I55:$AM55,"SDU")*8)+(COUNTIF(beosztás!$I55:$AM55,"S1")*1)+(COUNTIF(beosztás!$I55:$AM55,"S2")*2)+(COUNTIF(beosztás!$I55:$AM55,"S3")*3)+(COUNTIF(beosztás!$I55:$AM55,"S4")*4)+(COUNTIF(beosztás!$I55:$AM55,"S5")*5)+(COUNTIF(beosztás!$I55:$AM55,"S6")*6)+(COUNTIF(beosztás!$I55:$AM55,"S7")*7)+(COUNTIF(beosztás!$I55:$AM55,"S8")*8)+(COUNTIF(beosztás!$I55:$AM55,"S9")*9)+(COUNTIF(beosztás!$I55:$AM55,"S10")*10)+(COUNTIF(beosztás!$I55:$AM55,"S11")*11)+(COUNTIF(beosztás!$I55:$AM55,"S12")*12)+(COUNTIF(beosztás!$I55:$AM55,"SÉ")*12)+(COUNTIF(beosztás!$I55:$AM55,"SÉJ")*8)</f>
        <v>24</v>
      </c>
      <c r="N53" s="706">
        <f>COUNTIF(beosztás!$I55:$AM55,"BN")*12+COUNTIF(beosztás!$I55:$AM55,"BÉ")*12+COUNTIF(beosztás!$I55:$AM55,"BDE")*8+COUNTIF(beosztás!$I55:$AM55,"BDU")*8+COUNTIF(beosztás!$I55:$AM55,"BÉJ")*8+COUNTIF(beosztás!$I55:$AM55,"B1")*1+COUNTIF(beosztás!$I55:$AM55,"B2")*2+COUNTIF(beosztás!$I55:$AM55,"B3")*3+COUNTIF(beosztás!$I55:$AM55,"B5")*5+COUNTIF(beosztás!$I55:$AM55,"B6")*6+COUNTIF(beosztás!$I55:$AM55,"B7")*7+COUNTIF(beosztás!$I55:$AM55,"B8")*8+COUNTIF(beosztás!$I55:$AM55,"B9")*9+COUNTIF(beosztás!$I55:$AM55,"B10")*10+COUNTIF(beosztás!$I55:$AM55,"B11")*11+COUNTIF(beosztás!$I55:$AM55,"B12")*12+COUNTIF(beosztás!$I55:$AM55,"BP")*0</f>
        <v>0</v>
      </c>
      <c r="O53" s="330">
        <f t="shared" si="417"/>
        <v>168</v>
      </c>
      <c r="P53" s="706">
        <f>IF(C53="",0,alapadatok!$AN$2)</f>
        <v>176</v>
      </c>
      <c r="Q53" s="330">
        <f t="shared" si="418"/>
        <v>-8</v>
      </c>
      <c r="R53" s="739">
        <f t="shared" si="419"/>
        <v>24</v>
      </c>
      <c r="S53" s="325"/>
      <c r="T53" s="705">
        <f>COUNTIF(beosztás!$AN55:$BO55,"DE")*8</f>
        <v>80</v>
      </c>
      <c r="U53" s="706">
        <f>COUNTIF(beosztás!$AN55:$BO55,"DU")*8</f>
        <v>0</v>
      </c>
      <c r="V53" s="706">
        <f>COUNTIF(beosztás!$AN55:$BO55,"ÉJ")*8</f>
        <v>8</v>
      </c>
      <c r="W53" s="706">
        <f>COUNTIF(beosztás!$AN55:$BO55,"N")*12</f>
        <v>36</v>
      </c>
      <c r="X53" s="706">
        <f>COUNTIF(beosztás!$AN55:$BO55,"É")*12</f>
        <v>48</v>
      </c>
      <c r="Y53" s="706">
        <f>SUM(beosztás!$AN55:$BO55)</f>
        <v>0</v>
      </c>
      <c r="Z53" s="706">
        <f>(COUNTIF(beosztás!$AN55:$BO55,"SN")*12)+(COUNTIF(beosztás!$AN55:$BO55,"SDE")*8)+(COUNTIF(beosztás!$AN55:$BO55,"SDU")*8)+(COUNTIF(beosztás!$AN55:$BO55,"SÉ")*12)+(COUNTIF(beosztás!$AN55:$BO55,"SÉJ")*8)+(COUNTIF(beosztás!$AN55:$BO55,"S1")*1)+(COUNTIF(beosztás!$AN55:$BO55,"S2")*2)+(COUNTIF(beosztás!$AN55:$BO55,"S3")*3)+(COUNTIF(beosztás!$AN55:$BO55,"S4")*4)+(COUNTIF(beosztás!$AN55:$BO55,"S5")*5)+(COUNTIF(beosztás!$AN55:$BO55,"S6")*6)+(COUNTIF(beosztás!$AN55:$BO55,"S7")*7)+(COUNTIF(beosztás!$AN55:$BO55,"S8")*8)+(COUNTIF(beosztás!$AN55:$BO55,"S9")*9)+(COUNTIF(beosztás!$AN55:$BO55,"S10")*10)+(COUNTIF(beosztás!$AN55:$BO55,"S11")*11)+(COUNTIF(beosztás!$AN55:$BO55,"S12")*12)</f>
        <v>0</v>
      </c>
      <c r="AA53" s="706">
        <f>COUNTIF(beosztás!$AN55:$BO55,"FÜ")*8</f>
        <v>0</v>
      </c>
      <c r="AB53" s="706">
        <f>COUNTIF(beosztás!$AN55:$BO55,"BN")*12+COUNTIF(beosztás!$AN55:$BO55,"BÉ")*12+COUNTIF(beosztás!$AN55:$BO55,"BDE")*8+COUNTIF(beosztás!$AN55:$BO55,"BDU")*8+COUNTIF(beosztás!$AN55:$BO55,"BÉJ")*8+COUNTIF(beosztás!$AN55:$BO55,"B1")*1+COUNTIF(beosztás!$AN55:$BO55,"B2")*2+COUNTIF(beosztás!$AN55:$BO55,"B3")*3+COUNTIF(beosztás!$AN55:$BO55,"B5")*5+COUNTIF(beosztás!$AN55:$BO55,"B6")*6+COUNTIF(beosztás!$AN55:$BO55,"B7")*7+COUNTIF(beosztás!$AN55:$BO55,"B8")*8+COUNTIF(beosztás!$AN55:$BO55,"B9")*9+COUNTIF(beosztás!$AN55:$BO55,"B10")*10+COUNTIF(beosztás!$AN55:$BO55,"B11")*11+COUNTIF(beosztás!$AN55:$BO55,"B12")*12+COUNTIF(beosztás!$AN55:$BO55,"BP")*0</f>
        <v>0</v>
      </c>
      <c r="AC53" s="330">
        <f t="shared" si="420"/>
        <v>172</v>
      </c>
      <c r="AD53" s="706">
        <f>IF(C53="",0,alapadatok!$AN$3)</f>
        <v>160</v>
      </c>
      <c r="AE53" s="330">
        <f t="shared" si="421"/>
        <v>12</v>
      </c>
      <c r="AF53" s="739">
        <f t="shared" si="422"/>
        <v>0</v>
      </c>
      <c r="AG53" s="325"/>
      <c r="AH53" s="329">
        <f t="shared" si="423"/>
        <v>104</v>
      </c>
      <c r="AI53" s="330">
        <f t="shared" si="424"/>
        <v>0</v>
      </c>
      <c r="AJ53" s="330">
        <f t="shared" si="425"/>
        <v>8</v>
      </c>
      <c r="AK53" s="330">
        <f t="shared" si="426"/>
        <v>132</v>
      </c>
      <c r="AL53" s="330">
        <f t="shared" si="427"/>
        <v>72</v>
      </c>
      <c r="AM53" s="330">
        <f t="shared" si="428"/>
        <v>0</v>
      </c>
      <c r="AN53" s="330">
        <f t="shared" si="429"/>
        <v>24</v>
      </c>
      <c r="AO53" s="330">
        <f t="shared" si="430"/>
        <v>8</v>
      </c>
      <c r="AP53" s="330">
        <f t="shared" si="431"/>
        <v>0</v>
      </c>
      <c r="AQ53" s="330">
        <f t="shared" si="432"/>
        <v>340</v>
      </c>
      <c r="AR53" s="330">
        <f t="shared" si="433"/>
        <v>336</v>
      </c>
      <c r="AS53" s="330">
        <f t="shared" si="434"/>
        <v>4</v>
      </c>
      <c r="AT53" s="739">
        <f t="shared" si="435"/>
        <v>24</v>
      </c>
      <c r="AU53" s="326"/>
      <c r="AV53" s="705">
        <f>COUNTIF(beosztás!$BP55:$CT55,"DE")*8</f>
        <v>8</v>
      </c>
      <c r="AW53" s="706">
        <f>COUNTIF(beosztás!$BP55:$CT55,"DU")*8</f>
        <v>0</v>
      </c>
      <c r="AX53" s="706">
        <f>COUNTIF(beosztás!$BP55:$CT55,"ÉJ")*8</f>
        <v>0</v>
      </c>
      <c r="AY53" s="706">
        <f>COUNTIF(beosztás!$BP55:$CT55,"N")*12</f>
        <v>60</v>
      </c>
      <c r="AZ53" s="706">
        <f>COUNTIF(beosztás!$BP55:$CT55,"é")*12</f>
        <v>36</v>
      </c>
      <c r="BA53" s="706">
        <f>SUM(beosztás!$BP55:$CT55)</f>
        <v>0</v>
      </c>
      <c r="BB53" s="706">
        <f>COUNTIF(beosztás!$BP55:$CT55,"FÜ")*8</f>
        <v>8</v>
      </c>
      <c r="BC53" s="895">
        <f>(COUNTIF(beosztás!$BP55:$CT55,"SN")*12)+(COUNTIF(beosztás!$BP55:$CT55,"SDE")*8)+(COUNTIF(beosztás!$BP55:$CT55,"SDU")*8)+(COUNTIF(beosztás!$BP55:$CT55,"SÉ")*12)+(COUNTIF(beosztás!$BP55:$CT55,"SÉJ")*8)+(COUNTIF(beosztás!$BP55:$CT55,"S1")*1)+(COUNTIF(beosztás!$BP55:$CT55,"S2")*2)+(COUNTIF(beosztás!$BP55:$CT55,"S3")*3)+(COUNTIF(beosztás!$BP55:$CT55,"S4")*4)+(COUNTIF(beosztás!$BP55:$CT55,"S5")*5)+(COUNTIF(beosztás!$BP55:$CT55,"S6")*6)+(COUNTIF(beosztás!$BP55:$CT55,"S7")*7)+(COUNTIF(beosztás!$BP55:$CT55,"S8")*8)+(COUNTIF(beosztás!$BP55:$CT55,"S9")*9)+(COUNTIF(beosztás!$BP55:$CT55,"S10")*10)+(COUNTIF(beosztás!$BP55:$CT55,"S11")*11)+(COUNTIF(beosztás!$BP55:$CT55,"S12")*12)</f>
        <v>48</v>
      </c>
      <c r="BD53" s="706">
        <f>COUNTIF(beosztás!$BP55:$CT55,"BN")*12+COUNTIF(beosztás!$BP55:$CT55,"BÉ")*12+COUNTIF(beosztás!$BP55:$CT55,"BDE")*8+COUNTIF(beosztás!$BP55:$CT55,"BDU")*8+COUNTIF(beosztás!$BP55:$CT55,"BÉJ")*8+COUNTIF(beosztás!$BP55:$CT55,"B1")*1+COUNTIF(beosztás!$BP55:$CT55,"B2")*2+COUNTIF(beosztás!$BP55:$CT55,"B3")*3+COUNTIF(beosztás!$BP55:$CT55,"B5")*5+COUNTIF(beosztás!$BP55:$CT55,"B6")*6+COUNTIF(beosztás!$BP55:$CT55,"B7")*7+COUNTIF(beosztás!$BP55:$CT55,"B8")*8+COUNTIF(beosztás!$BP55:$CT55,"B9")*9+COUNTIF(beosztás!$BP55:$CT55,"B10")*10+COUNTIF(beosztás!$BP55:$CT55,"B11")*11+COUNTIF(beosztás!$BP55:$CT55,"B12")*12+COUNTIF(beosztás!$BP55:$CT55,"BP")*0</f>
        <v>0</v>
      </c>
      <c r="BE53" s="330">
        <f t="shared" si="436"/>
        <v>152</v>
      </c>
      <c r="BF53" s="706">
        <f>IF(C53="",0,alapadatok!$AN$4)</f>
        <v>160</v>
      </c>
      <c r="BG53" s="330">
        <f t="shared" si="342"/>
        <v>-8</v>
      </c>
      <c r="BH53" s="739">
        <f t="shared" si="437"/>
        <v>48</v>
      </c>
      <c r="BI53" s="325"/>
      <c r="BJ53" s="705">
        <f>COUNTIF(beosztás!$CU55:$DX55,"DE")*8</f>
        <v>16</v>
      </c>
      <c r="BK53" s="706">
        <f>COUNTIF(beosztás!$CU55:$DX55,"DU")*8</f>
        <v>0</v>
      </c>
      <c r="BL53" s="706">
        <f>COUNTIF(beosztás!$CU55:$DX55,"ÉJ")*8</f>
        <v>0</v>
      </c>
      <c r="BM53" s="706">
        <f>COUNTIF(beosztás!$CU55:$DX55,"N")*12</f>
        <v>96</v>
      </c>
      <c r="BN53" s="706">
        <f>COUNTIF(beosztás!$CU55:$DX55,"É")*12</f>
        <v>72</v>
      </c>
      <c r="BO53" s="706">
        <f>SUM(beosztás!$CU55:$DX55)</f>
        <v>0</v>
      </c>
      <c r="BP53" s="895">
        <f>(COUNTIF(beosztás!$CU55:$DX55,"SN")*12)+(COUNTIF(beosztás!$CU55:$DX55,"SDE")*8)+(COUNTIF(beosztás!$CU55:$DX55,"SDU")*8)+(COUNTIF(beosztás!$CU55:$DX55,"SÉ")*12)+(COUNTIF(beosztás!$CU55:$DX55,"SÉJ")*8)+(COUNTIF(beosztás!$CU55:$DX55,"S1")*1)+(COUNTIF(beosztás!$CU55:$DX55,"S2")*2)+(COUNTIF(beosztás!$CU55:$DX55,"S3")*3)+(COUNTIF(beosztás!$CU55:$DX55,"S4")*4)+(COUNTIF(beosztás!$CU55:$DX55,"S5")*5)+(COUNTIF(beosztás!$CU55:$DX55,"S6")*6)+(COUNTIF(beosztás!$CU55:$DX55,"S7")*7)+(COUNTIF(beosztás!$CU55:$DX55,"S8")*8)+(COUNTIF(beosztás!$CU55:$DX55,"S9")*9)+(COUNTIF(beosztás!$CU55:$DX55,"S10")*10)+(COUNTIF(beosztás!$CU55:$DX55,"S11")*11)+(COUNTIF(beosztás!$CU55:$DX55,"S12")*12)</f>
        <v>0</v>
      </c>
      <c r="BQ53" s="706">
        <f>COUNTIF(beosztás!$CU55:$DX55,"FÜ")*8</f>
        <v>8</v>
      </c>
      <c r="BR53" s="706">
        <f>COUNTIF(beosztás!$CU55:$DX55,"BN")*12+COUNTIF(beosztás!$CU55:$DX55,"BÉ")*12+COUNTIF(beosztás!$CU55:$DX55,"BDE")*8+COUNTIF(beosztás!$CU55:$DX55,"BDU")*8+COUNTIF(beosztás!$CU55:$DX55,"BÉJ")*8+COUNTIF(beosztás!$CU55:$DX55,"B1")*1+COUNTIF(beosztás!$CU55:$DX55,"B2")*2+COUNTIF(beosztás!$CU55:$DX55,"B3")*3+COUNTIF(beosztás!$CU55:$DX55,"B5")*5+COUNTIF(beosztás!$CU55:$DX55,"B6")*6+COUNTIF(beosztás!$CU55:$DX55,"B7")*7+COUNTIF(beosztás!$CU55:$DX55,"B8")*8+COUNTIF(beosztás!$CU55:$DX55,"B9")*9+COUNTIF(beosztás!$CU55:$DX55,"B10")*10+COUNTIF(beosztás!$CU55:$DX55,"B11")*11+COUNTIF(beosztás!$CU55:$DX55,"B12")*12+COUNTIF(beosztás!$CU55:$DX55,"BP")*0</f>
        <v>0</v>
      </c>
      <c r="BS53" s="330">
        <f t="shared" si="438"/>
        <v>184</v>
      </c>
      <c r="BT53" s="706">
        <f>IF(C53="",0,alapadatok!$AN$5)</f>
        <v>168</v>
      </c>
      <c r="BU53" s="330">
        <f t="shared" si="344"/>
        <v>16</v>
      </c>
      <c r="BV53" s="739">
        <f t="shared" si="439"/>
        <v>0</v>
      </c>
      <c r="BW53" s="325"/>
      <c r="BX53" s="329">
        <f t="shared" si="345"/>
        <v>24</v>
      </c>
      <c r="BY53" s="330">
        <f t="shared" si="346"/>
        <v>0</v>
      </c>
      <c r="BZ53" s="330">
        <f t="shared" si="347"/>
        <v>0</v>
      </c>
      <c r="CA53" s="330">
        <f t="shared" si="348"/>
        <v>156</v>
      </c>
      <c r="CB53" s="330">
        <f t="shared" si="349"/>
        <v>108</v>
      </c>
      <c r="CC53" s="330">
        <f t="shared" si="350"/>
        <v>0</v>
      </c>
      <c r="CD53" s="330">
        <f t="shared" si="351"/>
        <v>48</v>
      </c>
      <c r="CE53" s="330">
        <f t="shared" si="352"/>
        <v>16</v>
      </c>
      <c r="CF53" s="330">
        <f t="shared" si="353"/>
        <v>0</v>
      </c>
      <c r="CG53" s="330">
        <f t="shared" si="354"/>
        <v>336</v>
      </c>
      <c r="CH53" s="330">
        <f t="shared" si="355"/>
        <v>328</v>
      </c>
      <c r="CI53" s="330">
        <f t="shared" si="356"/>
        <v>8</v>
      </c>
      <c r="CJ53" s="739">
        <f t="shared" si="440"/>
        <v>48</v>
      </c>
      <c r="CK53" s="326"/>
      <c r="CL53" s="705">
        <f>COUNTIF(beosztás!$DY55:$FC55,"DE")*8</f>
        <v>0</v>
      </c>
      <c r="CM53" s="706">
        <f>COUNTIF(beosztás!$DY55:$FC55,"DU")*8</f>
        <v>0</v>
      </c>
      <c r="CN53" s="706">
        <f>COUNTIF(beosztás!$DY55:$FC55,"ÉJ")*8</f>
        <v>0</v>
      </c>
      <c r="CO53" s="706">
        <f>COUNTIF(beosztás!$DY55:$FC55,"N")*12</f>
        <v>0</v>
      </c>
      <c r="CP53" s="706">
        <f>COUNTIF(beosztás!$DY55:$FC55,"é")*12</f>
        <v>0</v>
      </c>
      <c r="CQ53" s="706">
        <f>SUM(beosztás!$DY55:$FC55)</f>
        <v>0</v>
      </c>
      <c r="CR53" s="706">
        <f>COUNTIF(beosztás!$DY55:$FC55,"FÜ")*8</f>
        <v>16</v>
      </c>
      <c r="CS53" s="895">
        <f>(COUNTIF(beosztás!$DY55:$FC55,"SN")*12)+(COUNTIF(beosztás!$DY55:$FC55,"SDE")*8)+(COUNTIF(beosztás!$DY55:$FC55,"SDU")*8)+(COUNTIF(beosztás!$DY55:$FC55,"SÉ")*12)+(COUNTIF(beosztás!$DY55:$FC55,"SÉJ")*8)+(COUNTIF(beosztás!$DY55:$FC55,"S1")*1)+(COUNTIF(beosztás!$DY55:$FC55,"S2")*2)+(COUNTIF(beosztás!$DY55:$FC55,"S3")*3)+(COUNTIF(beosztás!$DY55:$FC55,"S4")*4)+(COUNTIF(beosztás!$DY55:$FC55,"S5")*5)+(COUNTIF(beosztás!$DY55:$FC55,"S6")*6)+(COUNTIF(beosztás!$DY55:$FC55,"S7")*7)+(COUNTIF(beosztás!$DY55:$FC55,"S8")*8)+(COUNTIF(beosztás!$DY55:$FC55,"S9")*9)+(COUNTIF(beosztás!$DY55:$FC55,"S10")*10)+(COUNTIF(beosztás!$DY55:$FC55,"S11")*11)+(COUNTIF(beosztás!$DY55:$FC55,"S12")*12)</f>
        <v>0</v>
      </c>
      <c r="CT53" s="706">
        <f>COUNTIF(beosztás!$DY55:$FC55,"BN")*12+COUNTIF(beosztás!$DY55:$FC55,"BÉ")*12+COUNTIF(beosztás!$DY55:$FC55,"BDE")*8+COUNTIF(beosztás!$DY55:$FC55,"BDU")*8+COUNTIF(beosztás!$DY55:$FC55,"BÉJ")*8+COUNTIF(beosztás!$DY55:$FC55,"B1")*1+COUNTIF(beosztás!$DY55:$FC55,"B2")*2+COUNTIF(beosztás!$DY55:$FC55,"B3")*3+COUNTIF(beosztás!$DY55:$FC55,"B5")*5+COUNTIF(beosztás!$DY55:$FC55,"B6")*6+COUNTIF(beosztás!$DY55:$FC55,"B7")*7+COUNTIF(beosztás!$DY55:$FC55,"B8")*8+COUNTIF(beosztás!$DY55:$FC55,"B9")*9+COUNTIF(beosztás!$DY55:$FC55,"B10")*10+COUNTIF(beosztás!$DY55:$FC55,"B11")*11+COUNTIF(beosztás!$DY55:$FC55,"B12")*12+COUNTIF(beosztás!$DY55:$FC55,"BP")*0</f>
        <v>0</v>
      </c>
      <c r="CU53" s="330">
        <f t="shared" si="441"/>
        <v>0</v>
      </c>
      <c r="CV53" s="706">
        <f>IF(C53="",0,alapadatok!$AN$6)</f>
        <v>168</v>
      </c>
      <c r="CW53" s="330">
        <f t="shared" si="358"/>
        <v>-168</v>
      </c>
      <c r="CX53" s="905">
        <f t="shared" si="442"/>
        <v>0</v>
      </c>
      <c r="CY53" s="325"/>
      <c r="CZ53" s="705">
        <f>COUNTIF(beosztás!$FD55:$GG55,"DE")*8</f>
        <v>0</v>
      </c>
      <c r="DA53" s="706">
        <f>COUNTIF(beosztás!$FD55:$GG55,"DU")*8</f>
        <v>0</v>
      </c>
      <c r="DB53" s="706">
        <f>COUNTIF(beosztás!$FD55:$GG55,"ÉJ")*8</f>
        <v>0</v>
      </c>
      <c r="DC53" s="706">
        <f>COUNTIF(beosztás!$FD55:$GG55,"N")*12</f>
        <v>0</v>
      </c>
      <c r="DD53" s="706">
        <f>COUNTIF(beosztás!$FD55:$GG55,"É")*12</f>
        <v>0</v>
      </c>
      <c r="DE53" s="706">
        <f>SUM(beosztás!$FD55:$GG55)</f>
        <v>0</v>
      </c>
      <c r="DF53" s="895">
        <f>(COUNTIF(beosztás!$FD55:$GG55,"SN")*12)+(COUNTIF(beosztás!$FD55:$GG55,"SDE")*8)+(COUNTIF(beosztás!$FD55:$GG55,"SDU")*8)+(COUNTIF(beosztás!$FD55:$GG55,"SÉ")*12)+(COUNTIF(beosztás!$FD55:$GG55,"SÉJ")*8)+(COUNTIF(beosztás!$FD55:$GG55,"S1")*1)+(COUNTIF(beosztás!$FD55:$GG55,"S2")*2)+(COUNTIF(beosztás!$FD55:$GG55,"S3")*3)+(COUNTIF(beosztás!$FD55:$GG55,"S4")*4)+(COUNTIF(beosztás!$FD55:$GG55,"S5")*5)+(COUNTIF(beosztás!$FD55:$GG55,"S6")*6)+(COUNTIF(beosztás!$FD55:$GG55,"S7")*7)+(COUNTIF(beosztás!$FD55:$GG55,"S8")*8)+(COUNTIF(beosztás!$FD55:$GG55,"S9")*9)+(COUNTIF(beosztás!$FD55:$GG55,"S10")*10)+(COUNTIF(beosztás!$FD55:$GG55,"S11")*11)+(COUNTIF(beosztás!$FD55:$GG55,"S12")*12)</f>
        <v>0</v>
      </c>
      <c r="DG53" s="706">
        <f>COUNTIF(beosztás!$FD55:$GG55,"FÜ")*8</f>
        <v>0</v>
      </c>
      <c r="DH53" s="706">
        <f>COUNTIF(beosztás!$FD55:$GG55,"BN")*12+COUNTIF(beosztás!$FD55:$GG55,"BÉ")*12+COUNTIF(beosztás!$FD55:$GG55,"BDE")*8+COUNTIF(beosztás!$FD55:$GG55,"BDU")*8+COUNTIF(beosztás!$FD55:$GG55,"BÉJ")*8+COUNTIF(beosztás!$FD55:$GG55,"B1")*1+COUNTIF(beosztás!$FD55:$GG55,"B2")*2+COUNTIF(beosztás!$FD55:$GG55,"B3")*3+COUNTIF(beosztás!$FD55:$GG55,"B5")*5+COUNTIF(beosztás!$FD55:$GG55,"B6")*6+COUNTIF(beosztás!$FD55:$GG55,"B7")*7+COUNTIF(beosztás!$FD55:$GG55,"B8")*8+COUNTIF(beosztás!$FD55:$GG55,"B9")*9+COUNTIF(beosztás!$FD55:$GG55,"B10")*10+COUNTIF(beosztás!$FD55:$GG55,"B11")*11+COUNTIF(beosztás!$FD55:$GG55,"B12")*12+COUNTIF(beosztás!$FD55:$GG55,"BP")*0</f>
        <v>0</v>
      </c>
      <c r="DI53" s="330">
        <f t="shared" si="443"/>
        <v>0</v>
      </c>
      <c r="DJ53" s="706">
        <f>IF(C53="",0,alapadatok!$AN$7)</f>
        <v>160</v>
      </c>
      <c r="DK53" s="330">
        <f t="shared" si="359"/>
        <v>-160</v>
      </c>
      <c r="DL53" s="739">
        <f t="shared" si="444"/>
        <v>0</v>
      </c>
      <c r="DM53" s="325"/>
      <c r="DN53" s="329">
        <f t="shared" si="360"/>
        <v>0</v>
      </c>
      <c r="DO53" s="330">
        <f t="shared" si="361"/>
        <v>0</v>
      </c>
      <c r="DP53" s="330">
        <f t="shared" si="362"/>
        <v>0</v>
      </c>
      <c r="DQ53" s="330">
        <f t="shared" si="363"/>
        <v>0</v>
      </c>
      <c r="DR53" s="330">
        <f t="shared" si="364"/>
        <v>0</v>
      </c>
      <c r="DS53" s="330">
        <f t="shared" si="365"/>
        <v>0</v>
      </c>
      <c r="DT53" s="330">
        <f t="shared" si="366"/>
        <v>0</v>
      </c>
      <c r="DU53" s="330">
        <f t="shared" si="367"/>
        <v>16</v>
      </c>
      <c r="DV53" s="330">
        <f t="shared" si="368"/>
        <v>0</v>
      </c>
      <c r="DW53" s="330">
        <f t="shared" si="369"/>
        <v>0</v>
      </c>
      <c r="DX53" s="330">
        <f t="shared" si="370"/>
        <v>328</v>
      </c>
      <c r="DY53" s="330">
        <f t="shared" si="371"/>
        <v>-328</v>
      </c>
      <c r="DZ53" s="905">
        <f t="shared" si="445"/>
        <v>0</v>
      </c>
      <c r="EA53" s="326"/>
      <c r="EB53" s="705">
        <f>COUNTIF(beosztás!$GH55:$HL55,"DE")*8</f>
        <v>0</v>
      </c>
      <c r="EC53" s="706">
        <f>COUNTIF(beosztás!$GH55:$HL55,"DU")*8</f>
        <v>0</v>
      </c>
      <c r="ED53" s="706">
        <f>COUNTIF(beosztás!$GH55:$HL55,"ÉJ")*8</f>
        <v>0</v>
      </c>
      <c r="EE53" s="706">
        <f>COUNTIF(beosztás!$GH55:$HL55,"N")*12</f>
        <v>0</v>
      </c>
      <c r="EF53" s="706">
        <f>COUNTIF(beosztás!$GH55:$HL55,"é")*12</f>
        <v>0</v>
      </c>
      <c r="EG53" s="706">
        <f>SUM(beosztás!$GH55:$HL55)</f>
        <v>0</v>
      </c>
      <c r="EH53" s="706">
        <f>COUNTIF(beosztás!$GH55:$HL55,"FÜ")*8</f>
        <v>0</v>
      </c>
      <c r="EI53" s="895">
        <f>(COUNTIF(beosztás!$GH55:$HL55,"SN")*12)+(COUNTIF(beosztás!$GH55:$HL55,"SDE")*8)+(COUNTIF(beosztás!$GH55:$HL55,"SDU")*8)+(COUNTIF(beosztás!$GH55:$HL55,"SÉ")*12)+(COUNTIF(beosztás!$GH55:$HL55,"SÉJ")*8)+(COUNTIF(beosztás!$GH55:$HL55,"S1")*1)+(COUNTIF(beosztás!$GH55:$HL55,"S2")*2)+(COUNTIF(beosztás!$GH55:$HL55,"S3")*3)+(COUNTIF(beosztás!$GH55:$HL55,"S4")*4)+(COUNTIF(beosztás!$GH55:$HL55,"S5")*5)+(COUNTIF(beosztás!$GH55:$HL55,"S6")*6)+(COUNTIF(beosztás!$GH55:$HL55,"S7")*7)+(COUNTIF(beosztás!$GH55:$HL55,"S8")*8)+(COUNTIF(beosztás!$GH55:$HL55,"S9")*9)+(COUNTIF(beosztás!$GH55:$HL55,"S10")*10)+(COUNTIF(beosztás!$GH55:$HL55,"S11")*11)+(COUNTIF(beosztás!$GH55:$HL55,"S12")*12)</f>
        <v>0</v>
      </c>
      <c r="EJ53" s="706">
        <f>COUNTIF(beosztás!$GH55:$HL55,"BN")*12+COUNTIF(beosztás!$GH55:$HL55,"BÉ")*12+COUNTIF(beosztás!$GH55:$HL55,"BDE")*8+COUNTIF(beosztás!$GH55:$HL55,"BDU")*8+COUNTIF(beosztás!$GH55:$HL55,"BÉJ")*8+COUNTIF(beosztás!$GH55:$HL55,"B1")*1+COUNTIF(beosztás!$GH55:$HL55,"B2")*2+COUNTIF(beosztás!$GH55:$HL55,"B3")*3+COUNTIF(beosztás!$GH55:$HL55,"B5")*5+COUNTIF(beosztás!$GH55:$HL55,"B6")*6+COUNTIF(beosztás!$GH55:$HL55,"B7")*7+COUNTIF(beosztás!$GH55:$HL55,"B8")*8+COUNTIF(beosztás!$GH55:$HL55,"B9")*9+COUNTIF(beosztás!$GH55:$HL55,"B10")*10+COUNTIF(beosztás!$GH55:$HL55,"B11")*11+COUNTIF(beosztás!$GH55:$HL55,"B12")*12+COUNTIF(beosztás!$GH55:$HL55,"BP")*0</f>
        <v>0</v>
      </c>
      <c r="EK53" s="330">
        <f t="shared" si="446"/>
        <v>0</v>
      </c>
      <c r="EL53" s="706">
        <f>IF(C53="",0,alapadatok!$AN$8)</f>
        <v>184</v>
      </c>
      <c r="EM53" s="330">
        <f t="shared" si="373"/>
        <v>-184</v>
      </c>
      <c r="EN53" s="905">
        <f t="shared" si="447"/>
        <v>0</v>
      </c>
      <c r="EO53" s="325"/>
      <c r="EP53" s="705">
        <f>COUNTIF(beosztás!$HM55:$IQ55,"DE")*8</f>
        <v>0</v>
      </c>
      <c r="EQ53" s="706">
        <f>COUNTIF(beosztás!$HM55:$IQ55,"DU")*8</f>
        <v>0</v>
      </c>
      <c r="ER53" s="706">
        <f>COUNTIF(beosztás!$HM55:$IQ55,"ÉJ")*8</f>
        <v>0</v>
      </c>
      <c r="ES53" s="706">
        <f>COUNTIF(beosztás!$HM55:$IQ55,"N")*12</f>
        <v>0</v>
      </c>
      <c r="ET53" s="706">
        <f>COUNTIF(beosztás!$HM55:$IQ55,"É")*12</f>
        <v>0</v>
      </c>
      <c r="EU53" s="706">
        <f>SUM(beosztás!$HM55:$IQ55)</f>
        <v>0</v>
      </c>
      <c r="EV53" s="895">
        <f>(COUNTIF(beosztás!$HM55:$IQ55,"SN")*12)+(COUNTIF(beosztás!$HM55:$IQ55,"SDE")*8)+(COUNTIF(beosztás!$HM55:$IQ55,"SDU")*8)+(COUNTIF(beosztás!$HM55:$IQ55,"SÉ")*12)+(COUNTIF(beosztás!$HM55:$IQ55,"SÉJ")*8)+(COUNTIF(beosztás!$HM55:$IQ55,"S1")*1)+(COUNTIF(beosztás!$HM55:$IQ55,"S2")*2)+(COUNTIF(beosztás!$HM55:$IQ55,"S3")*3)+(COUNTIF(beosztás!$HM55:$IQ55,"S4")*4)+(COUNTIF(beosztás!$HM55:$IQ55,"S5")*5)+(COUNTIF(beosztás!$HM55:$IQ55,"S6")*6)+(COUNTIF(beosztás!$HM55:$IQ55,"S7")*7)+(COUNTIF(beosztás!$HM55:$IQ55,"S8")*8)+(COUNTIF(beosztás!$HM55:$IQ55,"S9")*9)+(COUNTIF(beosztás!$HM55:$IQ55,"S10")*10)+(COUNTIF(beosztás!$HM55:$IQ55,"S11")*11)+(COUNTIF(beosztás!$HM55:$IQ55,"S12")*12)</f>
        <v>0</v>
      </c>
      <c r="EW53" s="706">
        <f>COUNTIF(beosztás!$HM55:$IQ55,"FÜ")*8</f>
        <v>8</v>
      </c>
      <c r="EX53" s="706">
        <f>COUNTIF(beosztás!$HM55:$IQ55,"BN")*12+COUNTIF(beosztás!$HM55:$IQ55,"BÉ")*12+COUNTIF(beosztás!$HM55:$IQ55,"BDE")*8+COUNTIF(beosztás!$HM55:$IQ55,"BDU")*8+COUNTIF(beosztás!$HM55:$IQ55,"BÉJ")*8+COUNTIF(beosztás!$HM55:$IQ55,"B1")*1+COUNTIF(beosztás!$HM55:$IQ55,"B2")*2+COUNTIF(beosztás!$HM55:$IQ55,"B3")*3+COUNTIF(beosztás!$HM55:$IQ55,"B5")*5+COUNTIF(beosztás!$HM55:$IQ55,"B6")*6+COUNTIF(beosztás!$HM55:$IQ55,"B7")*7+COUNTIF(beosztás!$HM55:$IQ55,"B8")*8+COUNTIF(beosztás!$HM55:$IQ55,"B9")*9+COUNTIF(beosztás!$HM55:$IQ55,"B10")*10+COUNTIF(beosztás!$HM55:$IQ55,"B11")*11+COUNTIF(beosztás!$HM55:$IQ55,"B12")*12+COUNTIF(beosztás!$HM55:$IQ55,"BP")*0</f>
        <v>0</v>
      </c>
      <c r="EY53" s="330">
        <f t="shared" si="448"/>
        <v>0</v>
      </c>
      <c r="EZ53" s="706">
        <f>IF(C53="",0,alapadatok!$AN$9)</f>
        <v>168</v>
      </c>
      <c r="FA53" s="330">
        <f t="shared" si="374"/>
        <v>-168</v>
      </c>
      <c r="FB53" s="905">
        <f t="shared" si="449"/>
        <v>0</v>
      </c>
      <c r="FC53" s="325"/>
      <c r="FD53" s="329">
        <f t="shared" si="375"/>
        <v>0</v>
      </c>
      <c r="FE53" s="330">
        <f t="shared" si="376"/>
        <v>0</v>
      </c>
      <c r="FF53" s="330">
        <f t="shared" si="377"/>
        <v>0</v>
      </c>
      <c r="FG53" s="330">
        <f t="shared" si="378"/>
        <v>0</v>
      </c>
      <c r="FH53" s="330">
        <f t="shared" si="379"/>
        <v>0</v>
      </c>
      <c r="FI53" s="330">
        <f t="shared" si="380"/>
        <v>0</v>
      </c>
      <c r="FJ53" s="330">
        <f t="shared" si="381"/>
        <v>0</v>
      </c>
      <c r="FK53" s="330">
        <f t="shared" si="382"/>
        <v>8</v>
      </c>
      <c r="FL53" s="330">
        <f t="shared" si="383"/>
        <v>0</v>
      </c>
      <c r="FM53" s="330">
        <f t="shared" si="384"/>
        <v>0</v>
      </c>
      <c r="FN53" s="330">
        <f t="shared" si="385"/>
        <v>352</v>
      </c>
      <c r="FO53" s="330">
        <f t="shared" si="386"/>
        <v>-352</v>
      </c>
      <c r="FP53" s="905">
        <f t="shared" si="450"/>
        <v>0</v>
      </c>
      <c r="FQ53" s="326"/>
      <c r="FR53" s="705">
        <f>COUNTIF(beosztás!$IR55:$JU55,"DE")*8</f>
        <v>0</v>
      </c>
      <c r="FS53" s="706">
        <f>COUNTIF(beosztás!$IR55:$JU55,"DU")*8</f>
        <v>0</v>
      </c>
      <c r="FT53" s="706">
        <f>COUNTIF(beosztás!$IR55:$JU55,"ÉJ")*8</f>
        <v>0</v>
      </c>
      <c r="FU53" s="706">
        <f>COUNTIF(beosztás!$IR55:$JU55,"N")*12</f>
        <v>0</v>
      </c>
      <c r="FV53" s="706">
        <f>COUNTIF(beosztás!$IR55:$JU55,"é")*12</f>
        <v>0</v>
      </c>
      <c r="FW53" s="706">
        <f>SUM(beosztás!$IR55:$JU55)</f>
        <v>0</v>
      </c>
      <c r="FX53" s="706">
        <f>COUNTIF(beosztás!$IR55:$JU55,"FÜ")*8</f>
        <v>0</v>
      </c>
      <c r="FY53" s="895">
        <f>(COUNTIF(beosztás!$IR55:$JU55,"SN")*12)+(COUNTIF(beosztás!$IR55:$JU55,"SDE")*8)+(COUNTIF(beosztás!$IR55:$JU55,"SDU")*8)+(COUNTIF(beosztás!$IR55:$JU55,"SÉ")*12)+(COUNTIF(beosztás!$IR55:$JU55,"SÉJ")*8)+(COUNTIF(beosztás!$IR55:$JU55,"S1")*1)+(COUNTIF(beosztás!$IR55:$JU55,"S2")*2)+(COUNTIF(beosztás!$IR55:$JU55,"S3")*3)+(COUNTIF(beosztás!$IR55:$JU55,"S4")*4)+(COUNTIF(beosztás!$IR55:$JU55,"S5")*5)+(COUNTIF(beosztás!$IR55:$JU55,"S6")*6)+(COUNTIF(beosztás!$IR55:$JU55,"S7")*7)+(COUNTIF(beosztás!$IR55:$JU55,"S8")*8)+(COUNTIF(beosztás!$IR55:$JU55,"S9")*9)+(COUNTIF(beosztás!$IR55:$JU55,"S10")*10)+(COUNTIF(beosztás!$IR55:$JU55,"S11")*11)+(COUNTIF(beosztás!$IR55:$JU55,"S12")*12)</f>
        <v>0</v>
      </c>
      <c r="FZ53" s="706">
        <f>COUNTIF(beosztás!$IR55:$JU55,"BN")*12+COUNTIF(beosztás!$IR55:$JU55,"BÉ")*12+COUNTIF(beosztás!$IR55:$JU55,"BDE")*8+COUNTIF(beosztás!$IR55:$JU55,"BDU")*8+COUNTIF(beosztás!$IR55:$JU55,"BÉJ")*8+COUNTIF(beosztás!$IR55:$JU55,"B1")*1+COUNTIF(beosztás!$IR55:$JU55,"B2")*2+COUNTIF(beosztás!$IR55:$JU55,"B3")*3+COUNTIF(beosztás!$IR55:$JU55,"B5")*5+COUNTIF(beosztás!$IR55:$JU55,"B6")*6+COUNTIF(beosztás!$IR55:$JU55,"B7")*7+COUNTIF(beosztás!$IR55:$JU55,"B8")*8+COUNTIF(beosztás!$IR55:$JU55,"B9")*9+COUNTIF(beosztás!$IR55:$JU55,"B10")*10+COUNTIF(beosztás!$IR55:$JU55,"B11")*11+COUNTIF(beosztás!$IR55:$JU55,"B12")*12+COUNTIF(beosztás!$IR55:$JU55,"BP")*0</f>
        <v>0</v>
      </c>
      <c r="GA53" s="330">
        <f t="shared" si="451"/>
        <v>0</v>
      </c>
      <c r="GB53" s="706">
        <f>IF(C53="",0,alapadatok!$AN$10)</f>
        <v>168</v>
      </c>
      <c r="GC53" s="330">
        <f t="shared" si="388"/>
        <v>-168</v>
      </c>
      <c r="GD53" s="905">
        <f t="shared" si="452"/>
        <v>0</v>
      </c>
      <c r="GE53" s="327"/>
      <c r="GF53" s="705">
        <f>COUNTIF(beosztás!$JV55:$KZ55,"DE")*8</f>
        <v>0</v>
      </c>
      <c r="GG53" s="706">
        <f>COUNTIF(beosztás!$JV55:$KZ55,"DU")*8</f>
        <v>0</v>
      </c>
      <c r="GH53" s="706">
        <f>COUNTIF(beosztás!$JV55:$KZ55,"ÉJ")*8</f>
        <v>0</v>
      </c>
      <c r="GI53" s="706">
        <f>COUNTIF(beosztás!$JV55:$KZ55,"N")*12</f>
        <v>0</v>
      </c>
      <c r="GJ53" s="706">
        <f>COUNTIF(beosztás!$JV55:$KZ55,"É")*12</f>
        <v>0</v>
      </c>
      <c r="GK53" s="706">
        <f>SUM(beosztás!$JV55:$KZ55)</f>
        <v>0</v>
      </c>
      <c r="GL53" s="895">
        <f>(COUNTIF(beosztás!$JV55:$KZ55,"SN")*12)+(COUNTIF(beosztás!$JV55:$KZ55,"SDE")*8)+(COUNTIF(beosztás!$JV55:$KZ55,"SDU")*8)+(COUNTIF(beosztás!$JV55:$KZ55,"SÉ")*12)+(COUNTIF(beosztás!$JV55:$KZ55,"SÉJ")*8)+(COUNTIF(beosztás!$JV55:$KZ55,"S1")*1)+(COUNTIF(beosztás!$JV55:$KZ55,"S2")*2)+(COUNTIF(beosztás!$JV55:$KZ55,"S3")*3)+(COUNTIF(beosztás!$JV55:$KZ55,"S4")*4)+(COUNTIF(beosztás!$JV55:$KZ55,"S5")*5)+(COUNTIF(beosztás!$JV55:$KZ55,"S6")*6)+(COUNTIF(beosztás!$JV55:$KZ55,"S7")*7)+(COUNTIF(beosztás!$JV55:$KZ55,"S8")*8)+(COUNTIF(beosztás!$JV55:$KZ55,"S9")*9)+(COUNTIF(beosztás!$JV55:$KZ55,"S10")*10)+(COUNTIF(beosztás!$JV55:$KZ55,"S11")*11)+(COUNTIF(beosztás!$JV55:$KZ55,"S12")*12)</f>
        <v>0</v>
      </c>
      <c r="GM53" s="706">
        <f>COUNTIF(beosztás!$JV55:$KZ55,"FÜ")*8</f>
        <v>8</v>
      </c>
      <c r="GN53" s="706">
        <f>COUNTIF(beosztás!$JV55:$KZ55,"BN")*12+COUNTIF(beosztás!$JV55:$KZ55,"BÉ")*12+COUNTIF(beosztás!$JV55:$KZ55,"BDE")*8+COUNTIF(beosztás!$JV55:$KZ55,"BDU")*8+COUNTIF(beosztás!$JV55:$KZ55,"BÉJ")*8+COUNTIF(beosztás!$JV55:$KZ55,"B1")*1+COUNTIF(beosztás!$JV55:$KZ55,"B2")*2+COUNTIF(beosztás!$JV55:$KZ55,"B3")*3+COUNTIF(beosztás!$JV55:$KZ55,"B5")*5+COUNTIF(beosztás!$JV55:$KZ55,"B6")*6+COUNTIF(beosztás!$JV55:$KZ55,"B7")*7+COUNTIF(beosztás!$JV55:$KZ55,"B8")*8+COUNTIF(beosztás!$JV55:$KZ55,"B9")*9+COUNTIF(beosztás!$JV55:$KZ55,"B10")*10+COUNTIF(beosztás!$JV55:$KZ55,"B11")*11+COUNTIF(beosztás!$JV55:$KZ55,"B12")*12+COUNTIF(beosztás!$JV55:$KZ55,"BP")*0</f>
        <v>0</v>
      </c>
      <c r="GO53" s="330">
        <f t="shared" si="453"/>
        <v>0</v>
      </c>
      <c r="GP53" s="706">
        <f>IF(C53="",0,alapadatok!$AN$11)</f>
        <v>176</v>
      </c>
      <c r="GQ53" s="330">
        <f t="shared" si="389"/>
        <v>-176</v>
      </c>
      <c r="GR53" s="905">
        <f t="shared" si="454"/>
        <v>0</v>
      </c>
      <c r="GS53" s="327"/>
      <c r="GT53" s="329">
        <f t="shared" si="390"/>
        <v>0</v>
      </c>
      <c r="GU53" s="330">
        <f t="shared" si="391"/>
        <v>0</v>
      </c>
      <c r="GV53" s="330">
        <f t="shared" si="392"/>
        <v>0</v>
      </c>
      <c r="GW53" s="330">
        <f t="shared" si="393"/>
        <v>0</v>
      </c>
      <c r="GX53" s="330">
        <f t="shared" si="394"/>
        <v>0</v>
      </c>
      <c r="GY53" s="330">
        <f t="shared" si="395"/>
        <v>0</v>
      </c>
      <c r="GZ53" s="330">
        <f t="shared" si="396"/>
        <v>0</v>
      </c>
      <c r="HA53" s="330">
        <f t="shared" si="397"/>
        <v>8</v>
      </c>
      <c r="HB53" s="330">
        <f t="shared" si="398"/>
        <v>0</v>
      </c>
      <c r="HC53" s="330">
        <f t="shared" si="399"/>
        <v>0</v>
      </c>
      <c r="HD53" s="330">
        <f t="shared" si="400"/>
        <v>344</v>
      </c>
      <c r="HE53" s="330">
        <f t="shared" si="401"/>
        <v>-344</v>
      </c>
      <c r="HF53" s="905">
        <f t="shared" si="455"/>
        <v>0</v>
      </c>
      <c r="HG53" s="326"/>
      <c r="HH53" s="705">
        <f>COUNTIF(beosztás!$LA55:$MD55,"DE")*8</f>
        <v>0</v>
      </c>
      <c r="HI53" s="706">
        <f>COUNTIF(beosztás!$LA55:$MD55,"DU")*8</f>
        <v>0</v>
      </c>
      <c r="HJ53" s="706">
        <f>COUNTIF(beosztás!$LA55:$MD55,"ÉJ")*8</f>
        <v>0</v>
      </c>
      <c r="HK53" s="706">
        <f>COUNTIF(beosztás!$LA55:$MD55,"N")*12</f>
        <v>0</v>
      </c>
      <c r="HL53" s="706">
        <f>COUNTIF(beosztás!$LA55:$MD55,"é")*12</f>
        <v>0</v>
      </c>
      <c r="HM53" s="706">
        <f>SUM(beosztás!$LA55:$MD55)</f>
        <v>0</v>
      </c>
      <c r="HN53" s="706">
        <f>COUNTIF(beosztás!$LA55:$MD55,"FÜ")*8</f>
        <v>8</v>
      </c>
      <c r="HO53" s="895">
        <f>(COUNTIF(beosztás!$LA55:$MD55,"SN")*12)+(COUNTIF(beosztás!$LA55:$MD55,"SDE")*8)+(COUNTIF(beosztás!$LA55:$MD55,"SDU")*8)+(COUNTIF(beosztás!$LA55:$MD55,"SÉ")*12)+(COUNTIF(beosztás!$LA55:$MD55,"SÉJ")*8)+(COUNTIF(beosztás!$LA55:$MD55,"S1")*1)+(COUNTIF(beosztás!$LA55:$MD55,"S2")*2)+(COUNTIF(beosztás!$LA55:$MD55,"S3")*3)+(COUNTIF(beosztás!$LA55:$MD55,"S4")*4)+(COUNTIF(beosztás!$LA55:$MD55,"S5")*5)+(COUNTIF(beosztás!$LA55:$MD55,"S6")*6)+(COUNTIF(beosztás!$LA55:$MD55,"S7")*7)+(COUNTIF(beosztás!$LA55:$MD55,"S8")*8)+(COUNTIF(beosztás!$LA55:$MD55,"S9")*9)+(COUNTIF(beosztás!$LA55:$MD55,"S10")*10)+(COUNTIF(beosztás!$LA55:$MD55,"S11")*11)+(COUNTIF(beosztás!$LA55:$MD55,"S12")*12)</f>
        <v>0</v>
      </c>
      <c r="HP53" s="706">
        <f>COUNTIF(beosztás!$LA55:$MD55,"BN")*12+COUNTIF(beosztás!$LA55:$MD55,"BÉ")*12+COUNTIF(beosztás!$LA55:$MD55,"BDE")*8+COUNTIF(beosztás!$LA55:$MD55,"BDU")*8+COUNTIF(beosztás!$LA55:$MD55,"BÉJ")*8+COUNTIF(beosztás!$LA55:$MD55,"B1")*1+COUNTIF(beosztás!$LA55:$MD55,"B2")*2+COUNTIF(beosztás!$LA55:$MD55,"B3")*3+COUNTIF(beosztás!$KZ55:$MC55,"B5")*5+COUNTIF(beosztás!$KZ55:$MC55,"B6")*6+COUNTIF(beosztás!$KZ55:$MC55,"B7")*7+COUNTIF(beosztás!$KZ55:$MC55,"B8")*8+COUNTIF(beosztás!$LA55:$MD55,"B9")*9+COUNTIF(beosztás!$LA55:$MD55,"B10")*10+COUNTIF(beosztás!$LA55:$MD55,"B11")*11+COUNTIF(beosztás!$LA55:$MD55,"B12")*12+COUNTIF(beosztás!$LA55:$MD55,"BP")*0</f>
        <v>0</v>
      </c>
      <c r="HQ53" s="330">
        <f t="shared" si="456"/>
        <v>0</v>
      </c>
      <c r="HR53" s="706">
        <f>IF(C53="",0,alapadatok!$AN$12)</f>
        <v>160</v>
      </c>
      <c r="HS53" s="330">
        <f t="shared" si="403"/>
        <v>-160</v>
      </c>
      <c r="HT53" s="905">
        <f t="shared" si="457"/>
        <v>0</v>
      </c>
      <c r="HU53" s="327"/>
      <c r="HV53" s="705">
        <f>COUNTIF(beosztás!$ME55:$NI55,"DE")*8</f>
        <v>0</v>
      </c>
      <c r="HW53" s="706">
        <f>COUNTIF(beosztás!$ME55:$NI55,"DU")*8</f>
        <v>0</v>
      </c>
      <c r="HX53" s="706">
        <f>COUNTIF(beosztás!$ME55:$NI55,"ÉJ")*8</f>
        <v>0</v>
      </c>
      <c r="HY53" s="706">
        <f>COUNTIF(beosztás!$ME55:$NI55,"N")*12</f>
        <v>0</v>
      </c>
      <c r="HZ53" s="706">
        <f>COUNTIF(beosztás!$ME55:$NI55,"É")*12</f>
        <v>0</v>
      </c>
      <c r="IA53" s="706">
        <f>SUM(beosztás!$ME55:$NI55)</f>
        <v>0</v>
      </c>
      <c r="IB53" s="706">
        <f>(COUNTIF(beosztás!$ME55:$NI55,"SN")*12)+(COUNTIF(beosztás!$ME55:$NI55,"SDE")*8)+(COUNTIF(beosztás!$ME55:$NI55,"SDU")*8)+(COUNTIF(beosztás!$ME55:$NI55,"SÉ")*12)+(COUNTIF(beosztás!$ME55:$NI55,"SÉJ")*8)+(COUNTIF(beosztás!$ME55:$NI55,"S1")*1)+(COUNTIF(beosztás!$ME55:$NI55,"S2")*2)+(COUNTIF(beosztás!$ME55:$NI55,"S3")*3)+(COUNTIF(beosztás!$ME55:$NI55,"S4")*4)+(COUNTIF(beosztás!$ME55:$NI55,"S5")*5)+(COUNTIF(beosztás!$ME55:$NI55,"S6")*6)+(COUNTIF(beosztás!$ME55:$NI55,"S7")*7)+(COUNTIF(beosztás!$ME55:$NI55,"S8")*8)+(COUNTIF(beosztás!$ME55:$NI55,"S9")*9)+(COUNTIF(beosztás!$ME55:$NI55,"S10")*10)+(COUNTIF(beosztás!$ME55:$NI55,"S11")*11)+(COUNTIF(beosztás!$ME55:$NI55,"S12")*12)</f>
        <v>0</v>
      </c>
      <c r="IC53" s="706">
        <f>COUNTIF(beosztás!$ME55:$NI55,"FÜ")*8</f>
        <v>16</v>
      </c>
      <c r="ID53" s="706">
        <f>COUNTIF(beosztás!$ME55:$NI55,"BN")*12+COUNTIF(beosztás!$ME55:$NI55,"BÉ")*12+COUNTIF(beosztás!$ME55:$NI55,"BDE")*8+COUNTIF(beosztás!$ME55:$NI55,"BDU")*8+COUNTIF(beosztás!$ME55:$NI55,"BÉJ")*8+COUNTIF(beosztás!$ME55:$NI55,"B1")*1+COUNTIF(beosztás!$ME55:$NI55,"B2")*2+COUNTIF(beosztás!$ME55:$NI55,"B3")*3+COUNTIF(beosztás!$ME55:$NI55,"B5")*5+COUNTIF(beosztás!$ME55:$NI55,"B6")*6+COUNTIF(beosztás!$ME55:$NI55,"B7")*7+COUNTIF(beosztás!$ME55:$NI55,"B8")*8+COUNTIF(beosztás!$ME55:$NI55,"B9")*9+COUNTIF(beosztás!$ME55:$NI55,"B10")*10+COUNTIF(beosztás!$ME55:$NI55,"B11")*11+COUNTIF(beosztás!$ME55:$NI55,"B12")*12+COUNTIF(beosztás!$ME55:$NI55,"BP")*0</f>
        <v>0</v>
      </c>
      <c r="IE53" s="330">
        <f t="shared" si="458"/>
        <v>0</v>
      </c>
      <c r="IF53" s="706">
        <f>IF(C53="",0,alapadatok!$AN$13)</f>
        <v>160</v>
      </c>
      <c r="IG53" s="330">
        <f t="shared" si="404"/>
        <v>-160</v>
      </c>
      <c r="IH53" s="739">
        <f t="shared" si="459"/>
        <v>0</v>
      </c>
      <c r="II53" s="327"/>
      <c r="IJ53" s="329">
        <f t="shared" si="405"/>
        <v>0</v>
      </c>
      <c r="IK53" s="330">
        <f t="shared" si="406"/>
        <v>0</v>
      </c>
      <c r="IL53" s="330">
        <f t="shared" si="407"/>
        <v>0</v>
      </c>
      <c r="IM53" s="330">
        <f t="shared" si="408"/>
        <v>0</v>
      </c>
      <c r="IN53" s="330">
        <f t="shared" si="409"/>
        <v>0</v>
      </c>
      <c r="IO53" s="330">
        <f t="shared" si="410"/>
        <v>0</v>
      </c>
      <c r="IP53" s="330">
        <f t="shared" si="411"/>
        <v>0</v>
      </c>
      <c r="IQ53" s="330">
        <f t="shared" si="412"/>
        <v>24</v>
      </c>
      <c r="IR53" s="330">
        <f t="shared" si="413"/>
        <v>0</v>
      </c>
      <c r="IS53" s="330">
        <f t="shared" si="414"/>
        <v>0</v>
      </c>
      <c r="IT53" s="330">
        <f t="shared" si="415"/>
        <v>320</v>
      </c>
      <c r="IU53" s="330">
        <f t="shared" si="416"/>
        <v>-320</v>
      </c>
      <c r="IV53" s="905">
        <f t="shared" si="460"/>
        <v>0</v>
      </c>
      <c r="IW53" s="328"/>
      <c r="JF53" s="21"/>
      <c r="JG53" s="21"/>
    </row>
    <row r="54" spans="1:267" x14ac:dyDescent="0.25">
      <c r="A54" s="398">
        <f>IF(beosztás!A56=0,"",beosztás!A56)</f>
        <v>5</v>
      </c>
      <c r="B54" s="901">
        <f>IF(beosztás!B56=0,"",beosztás!B56)</f>
        <v>270</v>
      </c>
      <c r="C54" s="400" t="str">
        <f>IF(beosztás!C56=0,"",beosztás!C56)</f>
        <v>Kovács József</v>
      </c>
      <c r="D54" s="401" t="str">
        <f>IF(beosztás!D56=0,"",beosztás!D56)</f>
        <v>Saw</v>
      </c>
      <c r="E54" s="18"/>
      <c r="F54" s="705">
        <f>COUNTIF(beosztás!$I56:$AM56,"DE")*8</f>
        <v>24</v>
      </c>
      <c r="G54" s="706">
        <f>COUNTIF(beosztás!$I56:$AM56,"DU")*8</f>
        <v>0</v>
      </c>
      <c r="H54" s="706">
        <f>COUNTIF(beosztás!$I56:$AM56,"ÉJ")*8</f>
        <v>0</v>
      </c>
      <c r="I54" s="706">
        <f>COUNTIF(beosztás!$I56:$AM56,"N")*12</f>
        <v>96</v>
      </c>
      <c r="J54" s="706">
        <f>COUNTIF(beosztás!$I56:$AM56,"é")*12</f>
        <v>24</v>
      </c>
      <c r="K54" s="706">
        <f>SUM(beosztás!$I56:$AM56)</f>
        <v>0</v>
      </c>
      <c r="L54" s="706">
        <f>COUNTIF(beosztás!$I56:$AM56,"FÜ")*8</f>
        <v>8</v>
      </c>
      <c r="M54" s="706">
        <f>(COUNTIF(beosztás!$I56:$AM56,"SN")*12)+(COUNTIF(beosztás!$I56:$AM56,"SDE")*8)+(COUNTIF(beosztás!$I56:$AM56,"SDU")*8)+(COUNTIF(beosztás!$I56:$AM56,"S1")*1)+(COUNTIF(beosztás!$I56:$AM56,"S2")*2)+(COUNTIF(beosztás!$I56:$AM56,"S3")*3)+(COUNTIF(beosztás!$I56:$AM56,"S4")*4)+(COUNTIF(beosztás!$I56:$AM56,"S5")*5)+(COUNTIF(beosztás!$I56:$AM56,"S6")*6)+(COUNTIF(beosztás!$I56:$AM56,"S7")*7)+(COUNTIF(beosztás!$I56:$AM56,"S8")*8)+(COUNTIF(beosztás!$I56:$AM56,"S9")*9)+(COUNTIF(beosztás!$I56:$AM56,"S10")*10)+(COUNTIF(beosztás!$I56:$AM56,"S11")*11)+(COUNTIF(beosztás!$I56:$AM56,"S12")*12)+(COUNTIF(beosztás!$I56:$AM56,"SÉ")*12)+(COUNTIF(beosztás!$I56:$AM56,"SÉJ")*8)</f>
        <v>24</v>
      </c>
      <c r="N54" s="706">
        <f>COUNTIF(beosztás!$I56:$AM56,"BN")*12+COUNTIF(beosztás!$I56:$AM56,"BÉ")*12+COUNTIF(beosztás!$I56:$AM56,"BDE")*8+COUNTIF(beosztás!$I56:$AM56,"BDU")*8+COUNTIF(beosztás!$I56:$AM56,"BÉJ")*8+COUNTIF(beosztás!$I56:$AM56,"B1")*1+COUNTIF(beosztás!$I56:$AM56,"B2")*2+COUNTIF(beosztás!$I56:$AM56,"B3")*3+COUNTIF(beosztás!$I56:$AM56,"B5")*5+COUNTIF(beosztás!$I56:$AM56,"B6")*6+COUNTIF(beosztás!$I56:$AM56,"B7")*7+COUNTIF(beosztás!$I56:$AM56,"B8")*8+COUNTIF(beosztás!$I56:$AM56,"B9")*9+COUNTIF(beosztás!$I56:$AM56,"B10")*10+COUNTIF(beosztás!$I56:$AM56,"B11")*11+COUNTIF(beosztás!$I56:$AM56,"B12")*12+COUNTIF(beosztás!$I56:$AM56,"BP")*0</f>
        <v>0</v>
      </c>
      <c r="O54" s="330">
        <f t="shared" si="417"/>
        <v>168</v>
      </c>
      <c r="P54" s="706">
        <f>IF(C54="",0,alapadatok!$AN$2)</f>
        <v>176</v>
      </c>
      <c r="Q54" s="330">
        <f t="shared" si="418"/>
        <v>-8</v>
      </c>
      <c r="R54" s="739">
        <f t="shared" si="419"/>
        <v>24</v>
      </c>
      <c r="S54" s="325"/>
      <c r="T54" s="705">
        <f>COUNTIF(beosztás!$AN56:$BO56,"DE")*8</f>
        <v>48</v>
      </c>
      <c r="U54" s="706">
        <f>COUNTIF(beosztás!$AN56:$BO56,"DU")*8</f>
        <v>0</v>
      </c>
      <c r="V54" s="706">
        <f>COUNTIF(beosztás!$AN56:$BO56,"ÉJ")*8</f>
        <v>8</v>
      </c>
      <c r="W54" s="706">
        <f>COUNTIF(beosztás!$AN56:$BO56,"N")*12</f>
        <v>48</v>
      </c>
      <c r="X54" s="706">
        <f>COUNTIF(beosztás!$AN56:$BO56,"É")*12</f>
        <v>48</v>
      </c>
      <c r="Y54" s="706">
        <f>SUM(beosztás!$AN56:$BO56)</f>
        <v>0</v>
      </c>
      <c r="Z54" s="706">
        <f>(COUNTIF(beosztás!$AN56:$BO56,"SN")*12)+(COUNTIF(beosztás!$AN56:$BO56,"SDE")*8)+(COUNTIF(beosztás!$AN56:$BO56,"SDU")*8)+(COUNTIF(beosztás!$AN56:$BO56,"SÉ")*12)+(COUNTIF(beosztás!$AN56:$BO56,"SÉJ")*8)+(COUNTIF(beosztás!$AN56:$BO56,"S1")*1)+(COUNTIF(beosztás!$AN56:$BO56,"S2")*2)+(COUNTIF(beosztás!$AN56:$BO56,"S3")*3)+(COUNTIF(beosztás!$AN56:$BO56,"S4")*4)+(COUNTIF(beosztás!$AN56:$BO56,"S5")*5)+(COUNTIF(beosztás!$AN56:$BO56,"S6")*6)+(COUNTIF(beosztás!$AN56:$BO56,"S7")*7)+(COUNTIF(beosztás!$AN56:$BO56,"S8")*8)+(COUNTIF(beosztás!$AN56:$BO56,"S9")*9)+(COUNTIF(beosztás!$AN56:$BO56,"S10")*10)+(COUNTIF(beosztás!$AN56:$BO56,"S11")*11)+(COUNTIF(beosztás!$AN56:$BO56,"S12")*12)</f>
        <v>16</v>
      </c>
      <c r="AA54" s="706">
        <f>COUNTIF(beosztás!$AN56:$BO56,"FÜ")*8</f>
        <v>0</v>
      </c>
      <c r="AB54" s="706">
        <f>COUNTIF(beosztás!$AN56:$BO56,"BN")*12+COUNTIF(beosztás!$AN56:$BO56,"BÉ")*12+COUNTIF(beosztás!$AN56:$BO56,"BDE")*8+COUNTIF(beosztás!$AN56:$BO56,"BDU")*8+COUNTIF(beosztás!$AN56:$BO56,"BÉJ")*8+COUNTIF(beosztás!$AN56:$BO56,"B1")*1+COUNTIF(beosztás!$AN56:$BO56,"B2")*2+COUNTIF(beosztás!$AN56:$BO56,"B3")*3+COUNTIF(beosztás!$AN56:$BO56,"B5")*5+COUNTIF(beosztás!$AN56:$BO56,"B6")*6+COUNTIF(beosztás!$AN56:$BO56,"B7")*7+COUNTIF(beosztás!$AN56:$BO56,"B8")*8+COUNTIF(beosztás!$AN56:$BO56,"B9")*9+COUNTIF(beosztás!$AN56:$BO56,"B10")*10+COUNTIF(beosztás!$AN56:$BO56,"B11")*11+COUNTIF(beosztás!$AN56:$BO56,"B12")*12+COUNTIF(beosztás!$AN56:$BO56,"BP")*0</f>
        <v>0</v>
      </c>
      <c r="AC54" s="330">
        <f t="shared" si="420"/>
        <v>168</v>
      </c>
      <c r="AD54" s="706">
        <f>IF(C54="",0,alapadatok!$AN$3)</f>
        <v>160</v>
      </c>
      <c r="AE54" s="330">
        <f t="shared" si="421"/>
        <v>8</v>
      </c>
      <c r="AF54" s="739">
        <f t="shared" si="422"/>
        <v>16</v>
      </c>
      <c r="AG54" s="325"/>
      <c r="AH54" s="329">
        <f t="shared" si="423"/>
        <v>72</v>
      </c>
      <c r="AI54" s="330">
        <f t="shared" si="424"/>
        <v>0</v>
      </c>
      <c r="AJ54" s="330">
        <f t="shared" si="425"/>
        <v>8</v>
      </c>
      <c r="AK54" s="330">
        <f t="shared" si="426"/>
        <v>144</v>
      </c>
      <c r="AL54" s="330">
        <f t="shared" si="427"/>
        <v>72</v>
      </c>
      <c r="AM54" s="330">
        <f t="shared" si="428"/>
        <v>0</v>
      </c>
      <c r="AN54" s="330">
        <f t="shared" si="429"/>
        <v>40</v>
      </c>
      <c r="AO54" s="330">
        <f t="shared" si="430"/>
        <v>8</v>
      </c>
      <c r="AP54" s="330">
        <f t="shared" si="431"/>
        <v>0</v>
      </c>
      <c r="AQ54" s="330">
        <f t="shared" si="432"/>
        <v>336</v>
      </c>
      <c r="AR54" s="330">
        <f t="shared" si="433"/>
        <v>336</v>
      </c>
      <c r="AS54" s="330">
        <f t="shared" si="434"/>
        <v>0</v>
      </c>
      <c r="AT54" s="739">
        <f t="shared" si="435"/>
        <v>40</v>
      </c>
      <c r="AU54" s="326"/>
      <c r="AV54" s="705">
        <f>COUNTIF(beosztás!$BP56:$CT56,"DE")*8</f>
        <v>8</v>
      </c>
      <c r="AW54" s="706">
        <f>COUNTIF(beosztás!$BP56:$CT56,"DU")*8</f>
        <v>0</v>
      </c>
      <c r="AX54" s="706">
        <f>COUNTIF(beosztás!$BP56:$CT56,"ÉJ")*8</f>
        <v>0</v>
      </c>
      <c r="AY54" s="706">
        <f>COUNTIF(beosztás!$BP56:$CT56,"N")*12</f>
        <v>60</v>
      </c>
      <c r="AZ54" s="706">
        <f>COUNTIF(beosztás!$BP56:$CT56,"é")*12</f>
        <v>36</v>
      </c>
      <c r="BA54" s="706">
        <f>SUM(beosztás!$BP56:$CT56)</f>
        <v>0</v>
      </c>
      <c r="BB54" s="706">
        <f>COUNTIF(beosztás!$BP56:$CT56,"FÜ")*8</f>
        <v>8</v>
      </c>
      <c r="BC54" s="895">
        <f>(COUNTIF(beosztás!$BP56:$CT56,"SN")*12)+(COUNTIF(beosztás!$BP56:$CT56,"SDE")*8)+(COUNTIF(beosztás!$BP56:$CT56,"SDU")*8)+(COUNTIF(beosztás!$BP56:$CT56,"SÉ")*12)+(COUNTIF(beosztás!$BP56:$CT56,"SÉJ")*8)+(COUNTIF(beosztás!$BP56:$CT56,"S1")*1)+(COUNTIF(beosztás!$BP56:$CT56,"S2")*2)+(COUNTIF(beosztás!$BP56:$CT56,"S3")*3)+(COUNTIF(beosztás!$BP56:$CT56,"S4")*4)+(COUNTIF(beosztás!$BP56:$CT56,"S5")*5)+(COUNTIF(beosztás!$BP56:$CT56,"S6")*6)+(COUNTIF(beosztás!$BP56:$CT56,"S7")*7)+(COUNTIF(beosztás!$BP56:$CT56,"S8")*8)+(COUNTIF(beosztás!$BP56:$CT56,"S9")*9)+(COUNTIF(beosztás!$BP56:$CT56,"S10")*10)+(COUNTIF(beosztás!$BP56:$CT56,"S11")*11)+(COUNTIF(beosztás!$BP56:$CT56,"S12")*12)</f>
        <v>48</v>
      </c>
      <c r="BD54" s="706">
        <f>COUNTIF(beosztás!$BP56:$CT56,"BN")*12+COUNTIF(beosztás!$BP56:$CT56,"BÉ")*12+COUNTIF(beosztás!$BP56:$CT56,"BDE")*8+COUNTIF(beosztás!$BP56:$CT56,"BDU")*8+COUNTIF(beosztás!$BP56:$CT56,"BÉJ")*8+COUNTIF(beosztás!$BP56:$CT56,"B1")*1+COUNTIF(beosztás!$BP56:$CT56,"B2")*2+COUNTIF(beosztás!$BP56:$CT56,"B3")*3+COUNTIF(beosztás!$BP56:$CT56,"B5")*5+COUNTIF(beosztás!$BP56:$CT56,"B6")*6+COUNTIF(beosztás!$BP56:$CT56,"B7")*7+COUNTIF(beosztás!$BP56:$CT56,"B8")*8+COUNTIF(beosztás!$BP56:$CT56,"B9")*9+COUNTIF(beosztás!$BP56:$CT56,"B10")*10+COUNTIF(beosztás!$BP56:$CT56,"B11")*11+COUNTIF(beosztás!$BP56:$CT56,"B12")*12+COUNTIF(beosztás!$BP56:$CT56,"BP")*0</f>
        <v>0</v>
      </c>
      <c r="BE54" s="330">
        <f t="shared" si="436"/>
        <v>152</v>
      </c>
      <c r="BF54" s="706">
        <f>IF(C54="",0,alapadatok!$AN$4)</f>
        <v>160</v>
      </c>
      <c r="BG54" s="330">
        <f t="shared" si="342"/>
        <v>-8</v>
      </c>
      <c r="BH54" s="739">
        <f t="shared" si="437"/>
        <v>48</v>
      </c>
      <c r="BI54" s="325"/>
      <c r="BJ54" s="705">
        <f>COUNTIF(beosztás!$CU56:$DX56,"DE")*8</f>
        <v>16</v>
      </c>
      <c r="BK54" s="706">
        <f>COUNTIF(beosztás!$CU56:$DX56,"DU")*8</f>
        <v>0</v>
      </c>
      <c r="BL54" s="706">
        <f>COUNTIF(beosztás!$CU56:$DX56,"ÉJ")*8</f>
        <v>0</v>
      </c>
      <c r="BM54" s="706">
        <f>COUNTIF(beosztás!$CU56:$DX56,"N")*12</f>
        <v>96</v>
      </c>
      <c r="BN54" s="706">
        <f>COUNTIF(beosztás!$CU56:$DX56,"É")*12</f>
        <v>72</v>
      </c>
      <c r="BO54" s="706">
        <f>SUM(beosztás!$CU56:$DX56)</f>
        <v>0</v>
      </c>
      <c r="BP54" s="895">
        <f>(COUNTIF(beosztás!$CU56:$DX56,"SN")*12)+(COUNTIF(beosztás!$CU56:$DX56,"SDE")*8)+(COUNTIF(beosztás!$CU56:$DX56,"SDU")*8)+(COUNTIF(beosztás!$CU56:$DX56,"SÉ")*12)+(COUNTIF(beosztás!$CU56:$DX56,"SÉJ")*8)+(COUNTIF(beosztás!$CU56:$DX56,"S1")*1)+(COUNTIF(beosztás!$CU56:$DX56,"S2")*2)+(COUNTIF(beosztás!$CU56:$DX56,"S3")*3)+(COUNTIF(beosztás!$CU56:$DX56,"S4")*4)+(COUNTIF(beosztás!$CU56:$DX56,"S5")*5)+(COUNTIF(beosztás!$CU56:$DX56,"S6")*6)+(COUNTIF(beosztás!$CU56:$DX56,"S7")*7)+(COUNTIF(beosztás!$CU56:$DX56,"S8")*8)+(COUNTIF(beosztás!$CU56:$DX56,"S9")*9)+(COUNTIF(beosztás!$CU56:$DX56,"S10")*10)+(COUNTIF(beosztás!$CU56:$DX56,"S11")*11)+(COUNTIF(beosztás!$CU56:$DX56,"S12")*12)</f>
        <v>0</v>
      </c>
      <c r="BQ54" s="706">
        <f>COUNTIF(beosztás!$CU56:$DX56,"FÜ")*8</f>
        <v>8</v>
      </c>
      <c r="BR54" s="706">
        <f>COUNTIF(beosztás!$CU56:$DX56,"BN")*12+COUNTIF(beosztás!$CU56:$DX56,"BÉ")*12+COUNTIF(beosztás!$CU56:$DX56,"BDE")*8+COUNTIF(beosztás!$CU56:$DX56,"BDU")*8+COUNTIF(beosztás!$CU56:$DX56,"BÉJ")*8+COUNTIF(beosztás!$CU56:$DX56,"B1")*1+COUNTIF(beosztás!$CU56:$DX56,"B2")*2+COUNTIF(beosztás!$CU56:$DX56,"B3")*3+COUNTIF(beosztás!$CU56:$DX56,"B5")*5+COUNTIF(beosztás!$CU56:$DX56,"B6")*6+COUNTIF(beosztás!$CU56:$DX56,"B7")*7+COUNTIF(beosztás!$CU56:$DX56,"B8")*8+COUNTIF(beosztás!$CU56:$DX56,"B9")*9+COUNTIF(beosztás!$CU56:$DX56,"B10")*10+COUNTIF(beosztás!$CU56:$DX56,"B11")*11+COUNTIF(beosztás!$CU56:$DX56,"B12")*12+COUNTIF(beosztás!$CU56:$DX56,"BP")*0</f>
        <v>0</v>
      </c>
      <c r="BS54" s="330">
        <f t="shared" si="438"/>
        <v>184</v>
      </c>
      <c r="BT54" s="706">
        <f>IF(C54="",0,alapadatok!$AN$5)</f>
        <v>168</v>
      </c>
      <c r="BU54" s="330">
        <f t="shared" si="344"/>
        <v>16</v>
      </c>
      <c r="BV54" s="739">
        <f t="shared" si="439"/>
        <v>0</v>
      </c>
      <c r="BW54" s="325"/>
      <c r="BX54" s="329">
        <f t="shared" si="345"/>
        <v>24</v>
      </c>
      <c r="BY54" s="330">
        <f t="shared" si="346"/>
        <v>0</v>
      </c>
      <c r="BZ54" s="330">
        <f t="shared" si="347"/>
        <v>0</v>
      </c>
      <c r="CA54" s="330">
        <f t="shared" si="348"/>
        <v>156</v>
      </c>
      <c r="CB54" s="330">
        <f t="shared" si="349"/>
        <v>108</v>
      </c>
      <c r="CC54" s="330">
        <f t="shared" si="350"/>
        <v>0</v>
      </c>
      <c r="CD54" s="330">
        <f t="shared" si="351"/>
        <v>48</v>
      </c>
      <c r="CE54" s="330">
        <f t="shared" si="352"/>
        <v>16</v>
      </c>
      <c r="CF54" s="330">
        <f t="shared" si="353"/>
        <v>0</v>
      </c>
      <c r="CG54" s="330">
        <f t="shared" si="354"/>
        <v>336</v>
      </c>
      <c r="CH54" s="330">
        <f t="shared" si="355"/>
        <v>328</v>
      </c>
      <c r="CI54" s="330">
        <f t="shared" si="356"/>
        <v>8</v>
      </c>
      <c r="CJ54" s="739">
        <f t="shared" si="440"/>
        <v>48</v>
      </c>
      <c r="CK54" s="326"/>
      <c r="CL54" s="705">
        <f>COUNTIF(beosztás!$DY56:$FC56,"DE")*8</f>
        <v>0</v>
      </c>
      <c r="CM54" s="706">
        <f>COUNTIF(beosztás!$DY56:$FC56,"DU")*8</f>
        <v>0</v>
      </c>
      <c r="CN54" s="706">
        <f>COUNTIF(beosztás!$DY56:$FC56,"ÉJ")*8</f>
        <v>0</v>
      </c>
      <c r="CO54" s="706">
        <f>COUNTIF(beosztás!$DY56:$FC56,"N")*12</f>
        <v>0</v>
      </c>
      <c r="CP54" s="706">
        <f>COUNTIF(beosztás!$DY56:$FC56,"é")*12</f>
        <v>0</v>
      </c>
      <c r="CQ54" s="706">
        <f>SUM(beosztás!$DY56:$FC56)</f>
        <v>0</v>
      </c>
      <c r="CR54" s="706">
        <f>COUNTIF(beosztás!$DY56:$FC56,"FÜ")*8</f>
        <v>16</v>
      </c>
      <c r="CS54" s="895">
        <f>(COUNTIF(beosztás!$DY56:$FC56,"SN")*12)+(COUNTIF(beosztás!$DY56:$FC56,"SDE")*8)+(COUNTIF(beosztás!$DY56:$FC56,"SDU")*8)+(COUNTIF(beosztás!$DY56:$FC56,"SÉ")*12)+(COUNTIF(beosztás!$DY56:$FC56,"SÉJ")*8)+(COUNTIF(beosztás!$DY56:$FC56,"S1")*1)+(COUNTIF(beosztás!$DY56:$FC56,"S2")*2)+(COUNTIF(beosztás!$DY56:$FC56,"S3")*3)+(COUNTIF(beosztás!$DY56:$FC56,"S4")*4)+(COUNTIF(beosztás!$DY56:$FC56,"S5")*5)+(COUNTIF(beosztás!$DY56:$FC56,"S6")*6)+(COUNTIF(beosztás!$DY56:$FC56,"S7")*7)+(COUNTIF(beosztás!$DY56:$FC56,"S8")*8)+(COUNTIF(beosztás!$DY56:$FC56,"S9")*9)+(COUNTIF(beosztás!$DY56:$FC56,"S10")*10)+(COUNTIF(beosztás!$DY56:$FC56,"S11")*11)+(COUNTIF(beosztás!$DY56:$FC56,"S12")*12)</f>
        <v>0</v>
      </c>
      <c r="CT54" s="706">
        <f>COUNTIF(beosztás!$DY56:$FC56,"BN")*12+COUNTIF(beosztás!$DY56:$FC56,"BÉ")*12+COUNTIF(beosztás!$DY56:$FC56,"BDE")*8+COUNTIF(beosztás!$DY56:$FC56,"BDU")*8+COUNTIF(beosztás!$DY56:$FC56,"BÉJ")*8+COUNTIF(beosztás!$DY56:$FC56,"B1")*1+COUNTIF(beosztás!$DY56:$FC56,"B2")*2+COUNTIF(beosztás!$DY56:$FC56,"B3")*3+COUNTIF(beosztás!$DY56:$FC56,"B5")*5+COUNTIF(beosztás!$DY56:$FC56,"B6")*6+COUNTIF(beosztás!$DY56:$FC56,"B7")*7+COUNTIF(beosztás!$DY56:$FC56,"B8")*8+COUNTIF(beosztás!$DY56:$FC56,"B9")*9+COUNTIF(beosztás!$DY56:$FC56,"B10")*10+COUNTIF(beosztás!$DY56:$FC56,"B11")*11+COUNTIF(beosztás!$DY56:$FC56,"B12")*12+COUNTIF(beosztás!$DY56:$FC56,"BP")*0</f>
        <v>0</v>
      </c>
      <c r="CU54" s="330">
        <f t="shared" si="441"/>
        <v>0</v>
      </c>
      <c r="CV54" s="706">
        <f>IF(C54="",0,alapadatok!$AN$6)</f>
        <v>168</v>
      </c>
      <c r="CW54" s="330">
        <f t="shared" si="358"/>
        <v>-168</v>
      </c>
      <c r="CX54" s="905">
        <f t="shared" si="442"/>
        <v>0</v>
      </c>
      <c r="CY54" s="325"/>
      <c r="CZ54" s="705">
        <f>COUNTIF(beosztás!$FD56:$GG56,"DE")*8</f>
        <v>0</v>
      </c>
      <c r="DA54" s="706">
        <f>COUNTIF(beosztás!$FD56:$GG56,"DU")*8</f>
        <v>0</v>
      </c>
      <c r="DB54" s="706">
        <f>COUNTIF(beosztás!$FD56:$GG56,"ÉJ")*8</f>
        <v>0</v>
      </c>
      <c r="DC54" s="706">
        <f>COUNTIF(beosztás!$FD56:$GG56,"N")*12</f>
        <v>0</v>
      </c>
      <c r="DD54" s="706">
        <f>COUNTIF(beosztás!$FD56:$GG56,"É")*12</f>
        <v>0</v>
      </c>
      <c r="DE54" s="706">
        <f>SUM(beosztás!$FD56:$GG56)</f>
        <v>0</v>
      </c>
      <c r="DF54" s="895">
        <f>(COUNTIF(beosztás!$FD56:$GG56,"SN")*12)+(COUNTIF(beosztás!$FD56:$GG56,"SDE")*8)+(COUNTIF(beosztás!$FD56:$GG56,"SDU")*8)+(COUNTIF(beosztás!$FD56:$GG56,"SÉ")*12)+(COUNTIF(beosztás!$FD56:$GG56,"SÉJ")*8)+(COUNTIF(beosztás!$FD56:$GG56,"S1")*1)+(COUNTIF(beosztás!$FD56:$GG56,"S2")*2)+(COUNTIF(beosztás!$FD56:$GG56,"S3")*3)+(COUNTIF(beosztás!$FD56:$GG56,"S4")*4)+(COUNTIF(beosztás!$FD56:$GG56,"S5")*5)+(COUNTIF(beosztás!$FD56:$GG56,"S6")*6)+(COUNTIF(beosztás!$FD56:$GG56,"S7")*7)+(COUNTIF(beosztás!$FD56:$GG56,"S8")*8)+(COUNTIF(beosztás!$FD56:$GG56,"S9")*9)+(COUNTIF(beosztás!$FD56:$GG56,"S10")*10)+(COUNTIF(beosztás!$FD56:$GG56,"S11")*11)+(COUNTIF(beosztás!$FD56:$GG56,"S12")*12)</f>
        <v>0</v>
      </c>
      <c r="DG54" s="706">
        <f>COUNTIF(beosztás!$FD56:$GG56,"FÜ")*8</f>
        <v>0</v>
      </c>
      <c r="DH54" s="706">
        <f>COUNTIF(beosztás!$FD56:$GG56,"BN")*12+COUNTIF(beosztás!$FD56:$GG56,"BÉ")*12+COUNTIF(beosztás!$FD56:$GG56,"BDE")*8+COUNTIF(beosztás!$FD56:$GG56,"BDU")*8+COUNTIF(beosztás!$FD56:$GG56,"BÉJ")*8+COUNTIF(beosztás!$FD56:$GG56,"B1")*1+COUNTIF(beosztás!$FD56:$GG56,"B2")*2+COUNTIF(beosztás!$FD56:$GG56,"B3")*3+COUNTIF(beosztás!$FD56:$GG56,"B5")*5+COUNTIF(beosztás!$FD56:$GG56,"B6")*6+COUNTIF(beosztás!$FD56:$GG56,"B7")*7+COUNTIF(beosztás!$FD56:$GG56,"B8")*8+COUNTIF(beosztás!$FD56:$GG56,"B9")*9+COUNTIF(beosztás!$FD56:$GG56,"B10")*10+COUNTIF(beosztás!$FD56:$GG56,"B11")*11+COUNTIF(beosztás!$FD56:$GG56,"B12")*12+COUNTIF(beosztás!$FD56:$GG56,"BP")*0</f>
        <v>0</v>
      </c>
      <c r="DI54" s="330">
        <f t="shared" si="443"/>
        <v>0</v>
      </c>
      <c r="DJ54" s="706">
        <f>IF(C54="",0,alapadatok!$AN$7)</f>
        <v>160</v>
      </c>
      <c r="DK54" s="330">
        <f t="shared" si="359"/>
        <v>-160</v>
      </c>
      <c r="DL54" s="739">
        <f t="shared" si="444"/>
        <v>0</v>
      </c>
      <c r="DM54" s="325"/>
      <c r="DN54" s="329">
        <f t="shared" si="360"/>
        <v>0</v>
      </c>
      <c r="DO54" s="330">
        <f t="shared" si="361"/>
        <v>0</v>
      </c>
      <c r="DP54" s="330">
        <f t="shared" si="362"/>
        <v>0</v>
      </c>
      <c r="DQ54" s="330">
        <f t="shared" si="363"/>
        <v>0</v>
      </c>
      <c r="DR54" s="330">
        <f t="shared" si="364"/>
        <v>0</v>
      </c>
      <c r="DS54" s="330">
        <f t="shared" si="365"/>
        <v>0</v>
      </c>
      <c r="DT54" s="330">
        <f t="shared" si="366"/>
        <v>0</v>
      </c>
      <c r="DU54" s="330">
        <f t="shared" si="367"/>
        <v>16</v>
      </c>
      <c r="DV54" s="330">
        <f t="shared" si="368"/>
        <v>0</v>
      </c>
      <c r="DW54" s="330">
        <f t="shared" si="369"/>
        <v>0</v>
      </c>
      <c r="DX54" s="330">
        <f t="shared" si="370"/>
        <v>328</v>
      </c>
      <c r="DY54" s="330">
        <f t="shared" si="371"/>
        <v>-328</v>
      </c>
      <c r="DZ54" s="905">
        <f t="shared" si="445"/>
        <v>0</v>
      </c>
      <c r="EA54" s="326"/>
      <c r="EB54" s="705">
        <f>COUNTIF(beosztás!$GH56:$HL56,"DE")*8</f>
        <v>0</v>
      </c>
      <c r="EC54" s="706">
        <f>COUNTIF(beosztás!$GH56:$HL56,"DU")*8</f>
        <v>0</v>
      </c>
      <c r="ED54" s="706">
        <f>COUNTIF(beosztás!$GH56:$HL56,"ÉJ")*8</f>
        <v>0</v>
      </c>
      <c r="EE54" s="706">
        <f>COUNTIF(beosztás!$GH56:$HL56,"N")*12</f>
        <v>0</v>
      </c>
      <c r="EF54" s="706">
        <f>COUNTIF(beosztás!$GH56:$HL56,"é")*12</f>
        <v>0</v>
      </c>
      <c r="EG54" s="706">
        <f>SUM(beosztás!$GH56:$HL56)</f>
        <v>0</v>
      </c>
      <c r="EH54" s="706">
        <f>COUNTIF(beosztás!$GH56:$HL56,"FÜ")*8</f>
        <v>0</v>
      </c>
      <c r="EI54" s="895">
        <f>(COUNTIF(beosztás!$GH56:$HL56,"SN")*12)+(COUNTIF(beosztás!$GH56:$HL56,"SDE")*8)+(COUNTIF(beosztás!$GH56:$HL56,"SDU")*8)+(COUNTIF(beosztás!$GH56:$HL56,"SÉ")*12)+(COUNTIF(beosztás!$GH56:$HL56,"SÉJ")*8)+(COUNTIF(beosztás!$GH56:$HL56,"S1")*1)+(COUNTIF(beosztás!$GH56:$HL56,"S2")*2)+(COUNTIF(beosztás!$GH56:$HL56,"S3")*3)+(COUNTIF(beosztás!$GH56:$HL56,"S4")*4)+(COUNTIF(beosztás!$GH56:$HL56,"S5")*5)+(COUNTIF(beosztás!$GH56:$HL56,"S6")*6)+(COUNTIF(beosztás!$GH56:$HL56,"S7")*7)+(COUNTIF(beosztás!$GH56:$HL56,"S8")*8)+(COUNTIF(beosztás!$GH56:$HL56,"S9")*9)+(COUNTIF(beosztás!$GH56:$HL56,"S10")*10)+(COUNTIF(beosztás!$GH56:$HL56,"S11")*11)+(COUNTIF(beosztás!$GH56:$HL56,"S12")*12)</f>
        <v>0</v>
      </c>
      <c r="EJ54" s="706">
        <f>COUNTIF(beosztás!$GH56:$HL56,"BN")*12+COUNTIF(beosztás!$GH56:$HL56,"BÉ")*12+COUNTIF(beosztás!$GH56:$HL56,"BDE")*8+COUNTIF(beosztás!$GH56:$HL56,"BDU")*8+COUNTIF(beosztás!$GH56:$HL56,"BÉJ")*8+COUNTIF(beosztás!$GH56:$HL56,"B1")*1+COUNTIF(beosztás!$GH56:$HL56,"B2")*2+COUNTIF(beosztás!$GH56:$HL56,"B3")*3+COUNTIF(beosztás!$GH56:$HL56,"B5")*5+COUNTIF(beosztás!$GH56:$HL56,"B6")*6+COUNTIF(beosztás!$GH56:$HL56,"B7")*7+COUNTIF(beosztás!$GH56:$HL56,"B8")*8+COUNTIF(beosztás!$GH56:$HL56,"B9")*9+COUNTIF(beosztás!$GH56:$HL56,"B10")*10+COUNTIF(beosztás!$GH56:$HL56,"B11")*11+COUNTIF(beosztás!$GH56:$HL56,"B12")*12+COUNTIF(beosztás!$GH56:$HL56,"BP")*0</f>
        <v>0</v>
      </c>
      <c r="EK54" s="330">
        <f t="shared" si="446"/>
        <v>0</v>
      </c>
      <c r="EL54" s="706">
        <f>IF(C54="",0,alapadatok!$AN$8)</f>
        <v>184</v>
      </c>
      <c r="EM54" s="330">
        <f t="shared" si="373"/>
        <v>-184</v>
      </c>
      <c r="EN54" s="905">
        <f t="shared" si="447"/>
        <v>0</v>
      </c>
      <c r="EO54" s="325"/>
      <c r="EP54" s="705">
        <f>COUNTIF(beosztás!$HM56:$IQ56,"DE")*8</f>
        <v>0</v>
      </c>
      <c r="EQ54" s="706">
        <f>COUNTIF(beosztás!$HM56:$IQ56,"DU")*8</f>
        <v>0</v>
      </c>
      <c r="ER54" s="706">
        <f>COUNTIF(beosztás!$HM56:$IQ56,"ÉJ")*8</f>
        <v>0</v>
      </c>
      <c r="ES54" s="706">
        <f>COUNTIF(beosztás!$HM56:$IQ56,"N")*12</f>
        <v>0</v>
      </c>
      <c r="ET54" s="706">
        <f>COUNTIF(beosztás!$HM56:$IQ56,"É")*12</f>
        <v>0</v>
      </c>
      <c r="EU54" s="706">
        <f>SUM(beosztás!$HM56:$IQ56)</f>
        <v>0</v>
      </c>
      <c r="EV54" s="895">
        <f>(COUNTIF(beosztás!$HM56:$IQ56,"SN")*12)+(COUNTIF(beosztás!$HM56:$IQ56,"SDE")*8)+(COUNTIF(beosztás!$HM56:$IQ56,"SDU")*8)+(COUNTIF(beosztás!$HM56:$IQ56,"SÉ")*12)+(COUNTIF(beosztás!$HM56:$IQ56,"SÉJ")*8)+(COUNTIF(beosztás!$HM56:$IQ56,"S1")*1)+(COUNTIF(beosztás!$HM56:$IQ56,"S2")*2)+(COUNTIF(beosztás!$HM56:$IQ56,"S3")*3)+(COUNTIF(beosztás!$HM56:$IQ56,"S4")*4)+(COUNTIF(beosztás!$HM56:$IQ56,"S5")*5)+(COUNTIF(beosztás!$HM56:$IQ56,"S6")*6)+(COUNTIF(beosztás!$HM56:$IQ56,"S7")*7)+(COUNTIF(beosztás!$HM56:$IQ56,"S8")*8)+(COUNTIF(beosztás!$HM56:$IQ56,"S9")*9)+(COUNTIF(beosztás!$HM56:$IQ56,"S10")*10)+(COUNTIF(beosztás!$HM56:$IQ56,"S11")*11)+(COUNTIF(beosztás!$HM56:$IQ56,"S12")*12)</f>
        <v>0</v>
      </c>
      <c r="EW54" s="706">
        <f>COUNTIF(beosztás!$HM56:$IQ56,"FÜ")*8</f>
        <v>8</v>
      </c>
      <c r="EX54" s="706">
        <f>COUNTIF(beosztás!$HM56:$IQ56,"BN")*12+COUNTIF(beosztás!$HM56:$IQ56,"BÉ")*12+COUNTIF(beosztás!$HM56:$IQ56,"BDE")*8+COUNTIF(beosztás!$HM56:$IQ56,"BDU")*8+COUNTIF(beosztás!$HM56:$IQ56,"BÉJ")*8+COUNTIF(beosztás!$HM56:$IQ56,"B1")*1+COUNTIF(beosztás!$HM56:$IQ56,"B2")*2+COUNTIF(beosztás!$HM56:$IQ56,"B3")*3+COUNTIF(beosztás!$HM56:$IQ56,"B5")*5+COUNTIF(beosztás!$HM56:$IQ56,"B6")*6+COUNTIF(beosztás!$HM56:$IQ56,"B7")*7+COUNTIF(beosztás!$HM56:$IQ56,"B8")*8+COUNTIF(beosztás!$HM56:$IQ56,"B9")*9+COUNTIF(beosztás!$HM56:$IQ56,"B10")*10+COUNTIF(beosztás!$HM56:$IQ56,"B11")*11+COUNTIF(beosztás!$HM56:$IQ56,"B12")*12+COUNTIF(beosztás!$HM56:$IQ56,"BP")*0</f>
        <v>0</v>
      </c>
      <c r="EY54" s="330">
        <f t="shared" si="448"/>
        <v>0</v>
      </c>
      <c r="EZ54" s="706">
        <f>IF(C54="",0,alapadatok!$AN$9)</f>
        <v>168</v>
      </c>
      <c r="FA54" s="330">
        <f t="shared" si="374"/>
        <v>-168</v>
      </c>
      <c r="FB54" s="905">
        <f t="shared" si="449"/>
        <v>0</v>
      </c>
      <c r="FC54" s="325"/>
      <c r="FD54" s="329">
        <f t="shared" si="375"/>
        <v>0</v>
      </c>
      <c r="FE54" s="330">
        <f t="shared" si="376"/>
        <v>0</v>
      </c>
      <c r="FF54" s="330">
        <f t="shared" si="377"/>
        <v>0</v>
      </c>
      <c r="FG54" s="330">
        <f t="shared" si="378"/>
        <v>0</v>
      </c>
      <c r="FH54" s="330">
        <f t="shared" si="379"/>
        <v>0</v>
      </c>
      <c r="FI54" s="330">
        <f t="shared" si="380"/>
        <v>0</v>
      </c>
      <c r="FJ54" s="330">
        <f t="shared" si="381"/>
        <v>0</v>
      </c>
      <c r="FK54" s="330">
        <f t="shared" si="382"/>
        <v>8</v>
      </c>
      <c r="FL54" s="330">
        <f t="shared" si="383"/>
        <v>0</v>
      </c>
      <c r="FM54" s="330">
        <f t="shared" si="384"/>
        <v>0</v>
      </c>
      <c r="FN54" s="330">
        <f t="shared" si="385"/>
        <v>352</v>
      </c>
      <c r="FO54" s="330">
        <f t="shared" si="386"/>
        <v>-352</v>
      </c>
      <c r="FP54" s="905">
        <f t="shared" si="450"/>
        <v>0</v>
      </c>
      <c r="FQ54" s="326"/>
      <c r="FR54" s="705">
        <f>COUNTIF(beosztás!$IR56:$JU56,"DE")*8</f>
        <v>0</v>
      </c>
      <c r="FS54" s="706">
        <f>COUNTIF(beosztás!$IR56:$JU56,"DU")*8</f>
        <v>0</v>
      </c>
      <c r="FT54" s="706">
        <f>COUNTIF(beosztás!$IR56:$JU56,"ÉJ")*8</f>
        <v>0</v>
      </c>
      <c r="FU54" s="706">
        <f>COUNTIF(beosztás!$IR56:$JU56,"N")*12</f>
        <v>0</v>
      </c>
      <c r="FV54" s="706">
        <f>COUNTIF(beosztás!$IR56:$JU56,"é")*12</f>
        <v>0</v>
      </c>
      <c r="FW54" s="706">
        <f>SUM(beosztás!$IR56:$JU56)</f>
        <v>0</v>
      </c>
      <c r="FX54" s="706">
        <f>COUNTIF(beosztás!$IR56:$JU56,"FÜ")*8</f>
        <v>0</v>
      </c>
      <c r="FY54" s="895">
        <f>(COUNTIF(beosztás!$IR56:$JU56,"SN")*12)+(COUNTIF(beosztás!$IR56:$JU56,"SDE")*8)+(COUNTIF(beosztás!$IR56:$JU56,"SDU")*8)+(COUNTIF(beosztás!$IR56:$JU56,"SÉ")*12)+(COUNTIF(beosztás!$IR56:$JU56,"SÉJ")*8)+(COUNTIF(beosztás!$IR56:$JU56,"S1")*1)+(COUNTIF(beosztás!$IR56:$JU56,"S2")*2)+(COUNTIF(beosztás!$IR56:$JU56,"S3")*3)+(COUNTIF(beosztás!$IR56:$JU56,"S4")*4)+(COUNTIF(beosztás!$IR56:$JU56,"S5")*5)+(COUNTIF(beosztás!$IR56:$JU56,"S6")*6)+(COUNTIF(beosztás!$IR56:$JU56,"S7")*7)+(COUNTIF(beosztás!$IR56:$JU56,"S8")*8)+(COUNTIF(beosztás!$IR56:$JU56,"S9")*9)+(COUNTIF(beosztás!$IR56:$JU56,"S10")*10)+(COUNTIF(beosztás!$IR56:$JU56,"S11")*11)+(COUNTIF(beosztás!$IR56:$JU56,"S12")*12)</f>
        <v>0</v>
      </c>
      <c r="FZ54" s="706">
        <f>COUNTIF(beosztás!$IR56:$JU56,"BN")*12+COUNTIF(beosztás!$IR56:$JU56,"BÉ")*12+COUNTIF(beosztás!$IR56:$JU56,"BDE")*8+COUNTIF(beosztás!$IR56:$JU56,"BDU")*8+COUNTIF(beosztás!$IR56:$JU56,"BÉJ")*8+COUNTIF(beosztás!$IR56:$JU56,"B1")*1+COUNTIF(beosztás!$IR56:$JU56,"B2")*2+COUNTIF(beosztás!$IR56:$JU56,"B3")*3+COUNTIF(beosztás!$IR56:$JU56,"B5")*5+COUNTIF(beosztás!$IR56:$JU56,"B6")*6+COUNTIF(beosztás!$IR56:$JU56,"B7")*7+COUNTIF(beosztás!$IR56:$JU56,"B8")*8+COUNTIF(beosztás!$IR56:$JU56,"B9")*9+COUNTIF(beosztás!$IR56:$JU56,"B10")*10+COUNTIF(beosztás!$IR56:$JU56,"B11")*11+COUNTIF(beosztás!$IR56:$JU56,"B12")*12+COUNTIF(beosztás!$IR56:$JU56,"BP")*0</f>
        <v>0</v>
      </c>
      <c r="GA54" s="330">
        <f t="shared" si="451"/>
        <v>0</v>
      </c>
      <c r="GB54" s="706">
        <f>IF(C54="",0,alapadatok!$AN$10)</f>
        <v>168</v>
      </c>
      <c r="GC54" s="330">
        <f t="shared" si="388"/>
        <v>-168</v>
      </c>
      <c r="GD54" s="905">
        <f t="shared" si="452"/>
        <v>0</v>
      </c>
      <c r="GE54" s="327"/>
      <c r="GF54" s="705">
        <f>COUNTIF(beosztás!$JV56:$KZ56,"DE")*8</f>
        <v>0</v>
      </c>
      <c r="GG54" s="706">
        <f>COUNTIF(beosztás!$JV56:$KZ56,"DU")*8</f>
        <v>0</v>
      </c>
      <c r="GH54" s="706">
        <f>COUNTIF(beosztás!$JV56:$KZ56,"ÉJ")*8</f>
        <v>0</v>
      </c>
      <c r="GI54" s="706">
        <f>COUNTIF(beosztás!$JV56:$KZ56,"N")*12</f>
        <v>0</v>
      </c>
      <c r="GJ54" s="706">
        <f>COUNTIF(beosztás!$JV56:$KZ56,"É")*12</f>
        <v>0</v>
      </c>
      <c r="GK54" s="706">
        <f>SUM(beosztás!$JV56:$KZ56)</f>
        <v>0</v>
      </c>
      <c r="GL54" s="895">
        <f>(COUNTIF(beosztás!$JV56:$KZ56,"SN")*12)+(COUNTIF(beosztás!$JV56:$KZ56,"SDE")*8)+(COUNTIF(beosztás!$JV56:$KZ56,"SDU")*8)+(COUNTIF(beosztás!$JV56:$KZ56,"SÉ")*12)+(COUNTIF(beosztás!$JV56:$KZ56,"SÉJ")*8)+(COUNTIF(beosztás!$JV56:$KZ56,"S1")*1)+(COUNTIF(beosztás!$JV56:$KZ56,"S2")*2)+(COUNTIF(beosztás!$JV56:$KZ56,"S3")*3)+(COUNTIF(beosztás!$JV56:$KZ56,"S4")*4)+(COUNTIF(beosztás!$JV56:$KZ56,"S5")*5)+(COUNTIF(beosztás!$JV56:$KZ56,"S6")*6)+(COUNTIF(beosztás!$JV56:$KZ56,"S7")*7)+(COUNTIF(beosztás!$JV56:$KZ56,"S8")*8)+(COUNTIF(beosztás!$JV56:$KZ56,"S9")*9)+(COUNTIF(beosztás!$JV56:$KZ56,"S10")*10)+(COUNTIF(beosztás!$JV56:$KZ56,"S11")*11)+(COUNTIF(beosztás!$JV56:$KZ56,"S12")*12)</f>
        <v>0</v>
      </c>
      <c r="GM54" s="706">
        <f>COUNTIF(beosztás!$JV56:$KZ56,"FÜ")*8</f>
        <v>8</v>
      </c>
      <c r="GN54" s="706">
        <f>COUNTIF(beosztás!$JV56:$KZ56,"BN")*12+COUNTIF(beosztás!$JV56:$KZ56,"BÉ")*12+COUNTIF(beosztás!$JV56:$KZ56,"BDE")*8+COUNTIF(beosztás!$JV56:$KZ56,"BDU")*8+COUNTIF(beosztás!$JV56:$KZ56,"BÉJ")*8+COUNTIF(beosztás!$JV56:$KZ56,"B1")*1+COUNTIF(beosztás!$JV56:$KZ56,"B2")*2+COUNTIF(beosztás!$JV56:$KZ56,"B3")*3+COUNTIF(beosztás!$JV56:$KZ56,"B5")*5+COUNTIF(beosztás!$JV56:$KZ56,"B6")*6+COUNTIF(beosztás!$JV56:$KZ56,"B7")*7+COUNTIF(beosztás!$JV56:$KZ56,"B8")*8+COUNTIF(beosztás!$JV56:$KZ56,"B9")*9+COUNTIF(beosztás!$JV56:$KZ56,"B10")*10+COUNTIF(beosztás!$JV56:$KZ56,"B11")*11+COUNTIF(beosztás!$JV56:$KZ56,"B12")*12+COUNTIF(beosztás!$JV56:$KZ56,"BP")*0</f>
        <v>0</v>
      </c>
      <c r="GO54" s="330">
        <f t="shared" si="453"/>
        <v>0</v>
      </c>
      <c r="GP54" s="706">
        <f>IF(C54="",0,alapadatok!$AN$11)</f>
        <v>176</v>
      </c>
      <c r="GQ54" s="330">
        <f t="shared" si="389"/>
        <v>-176</v>
      </c>
      <c r="GR54" s="905">
        <f t="shared" si="454"/>
        <v>0</v>
      </c>
      <c r="GS54" s="327"/>
      <c r="GT54" s="329">
        <f t="shared" si="390"/>
        <v>0</v>
      </c>
      <c r="GU54" s="330">
        <f t="shared" si="391"/>
        <v>0</v>
      </c>
      <c r="GV54" s="330">
        <f t="shared" si="392"/>
        <v>0</v>
      </c>
      <c r="GW54" s="330">
        <f t="shared" si="393"/>
        <v>0</v>
      </c>
      <c r="GX54" s="330">
        <f t="shared" si="394"/>
        <v>0</v>
      </c>
      <c r="GY54" s="330">
        <f t="shared" si="395"/>
        <v>0</v>
      </c>
      <c r="GZ54" s="330">
        <f t="shared" si="396"/>
        <v>0</v>
      </c>
      <c r="HA54" s="330">
        <f t="shared" si="397"/>
        <v>8</v>
      </c>
      <c r="HB54" s="330">
        <f t="shared" si="398"/>
        <v>0</v>
      </c>
      <c r="HC54" s="330">
        <f t="shared" si="399"/>
        <v>0</v>
      </c>
      <c r="HD54" s="330">
        <f t="shared" si="400"/>
        <v>344</v>
      </c>
      <c r="HE54" s="330">
        <f t="shared" si="401"/>
        <v>-344</v>
      </c>
      <c r="HF54" s="905">
        <f t="shared" si="455"/>
        <v>0</v>
      </c>
      <c r="HG54" s="326"/>
      <c r="HH54" s="705">
        <f>COUNTIF(beosztás!$LA56:$MD56,"DE")*8</f>
        <v>0</v>
      </c>
      <c r="HI54" s="706">
        <f>COUNTIF(beosztás!$LA56:$MD56,"DU")*8</f>
        <v>0</v>
      </c>
      <c r="HJ54" s="706">
        <f>COUNTIF(beosztás!$LA56:$MD56,"ÉJ")*8</f>
        <v>0</v>
      </c>
      <c r="HK54" s="706">
        <f>COUNTIF(beosztás!$LA56:$MD56,"N")*12</f>
        <v>0</v>
      </c>
      <c r="HL54" s="706">
        <f>COUNTIF(beosztás!$LA56:$MD56,"é")*12</f>
        <v>0</v>
      </c>
      <c r="HM54" s="706">
        <f>SUM(beosztás!$LA56:$MD56)</f>
        <v>0</v>
      </c>
      <c r="HN54" s="706">
        <f>COUNTIF(beosztás!$LA56:$MD56,"FÜ")*8</f>
        <v>8</v>
      </c>
      <c r="HO54" s="895">
        <f>(COUNTIF(beosztás!$LA56:$MD56,"SN")*12)+(COUNTIF(beosztás!$LA56:$MD56,"SDE")*8)+(COUNTIF(beosztás!$LA56:$MD56,"SDU")*8)+(COUNTIF(beosztás!$LA56:$MD56,"SÉ")*12)+(COUNTIF(beosztás!$LA56:$MD56,"SÉJ")*8)+(COUNTIF(beosztás!$LA56:$MD56,"S1")*1)+(COUNTIF(beosztás!$LA56:$MD56,"S2")*2)+(COUNTIF(beosztás!$LA56:$MD56,"S3")*3)+(COUNTIF(beosztás!$LA56:$MD56,"S4")*4)+(COUNTIF(beosztás!$LA56:$MD56,"S5")*5)+(COUNTIF(beosztás!$LA56:$MD56,"S6")*6)+(COUNTIF(beosztás!$LA56:$MD56,"S7")*7)+(COUNTIF(beosztás!$LA56:$MD56,"S8")*8)+(COUNTIF(beosztás!$LA56:$MD56,"S9")*9)+(COUNTIF(beosztás!$LA56:$MD56,"S10")*10)+(COUNTIF(beosztás!$LA56:$MD56,"S11")*11)+(COUNTIF(beosztás!$LA56:$MD56,"S12")*12)</f>
        <v>0</v>
      </c>
      <c r="HP54" s="706">
        <f>COUNTIF(beosztás!$LA56:$MD56,"BN")*12+COUNTIF(beosztás!$LA56:$MD56,"BÉ")*12+COUNTIF(beosztás!$LA56:$MD56,"BDE")*8+COUNTIF(beosztás!$LA56:$MD56,"BDU")*8+COUNTIF(beosztás!$LA56:$MD56,"BÉJ")*8+COUNTIF(beosztás!$LA56:$MD56,"B1")*1+COUNTIF(beosztás!$LA56:$MD56,"B2")*2+COUNTIF(beosztás!$LA56:$MD56,"B3")*3+COUNTIF(beosztás!$KZ56:$MC56,"B5")*5+COUNTIF(beosztás!$KZ56:$MC56,"B6")*6+COUNTIF(beosztás!$KZ56:$MC56,"B7")*7+COUNTIF(beosztás!$KZ56:$MC56,"B8")*8+COUNTIF(beosztás!$LA56:$MD56,"B9")*9+COUNTIF(beosztás!$LA56:$MD56,"B10")*10+COUNTIF(beosztás!$LA56:$MD56,"B11")*11+COUNTIF(beosztás!$LA56:$MD56,"B12")*12+COUNTIF(beosztás!$LA56:$MD56,"BP")*0</f>
        <v>0</v>
      </c>
      <c r="HQ54" s="330">
        <f t="shared" si="456"/>
        <v>0</v>
      </c>
      <c r="HR54" s="706">
        <f>IF(C54="",0,alapadatok!$AN$12)</f>
        <v>160</v>
      </c>
      <c r="HS54" s="330">
        <f t="shared" si="403"/>
        <v>-160</v>
      </c>
      <c r="HT54" s="905">
        <f t="shared" si="457"/>
        <v>0</v>
      </c>
      <c r="HU54" s="327"/>
      <c r="HV54" s="705">
        <f>COUNTIF(beosztás!$ME56:$NI56,"DE")*8</f>
        <v>0</v>
      </c>
      <c r="HW54" s="706">
        <f>COUNTIF(beosztás!$ME56:$NI56,"DU")*8</f>
        <v>0</v>
      </c>
      <c r="HX54" s="706">
        <f>COUNTIF(beosztás!$ME56:$NI56,"ÉJ")*8</f>
        <v>0</v>
      </c>
      <c r="HY54" s="706">
        <f>COUNTIF(beosztás!$ME56:$NI56,"N")*12</f>
        <v>0</v>
      </c>
      <c r="HZ54" s="706">
        <f>COUNTIF(beosztás!$ME56:$NI56,"É")*12</f>
        <v>0</v>
      </c>
      <c r="IA54" s="706">
        <f>SUM(beosztás!$ME56:$NI56)</f>
        <v>0</v>
      </c>
      <c r="IB54" s="706">
        <f>(COUNTIF(beosztás!$ME56:$NI56,"SN")*12)+(COUNTIF(beosztás!$ME56:$NI56,"SDE")*8)+(COUNTIF(beosztás!$ME56:$NI56,"SDU")*8)+(COUNTIF(beosztás!$ME56:$NI56,"SÉ")*12)+(COUNTIF(beosztás!$ME56:$NI56,"SÉJ")*8)+(COUNTIF(beosztás!$ME56:$NI56,"S1")*1)+(COUNTIF(beosztás!$ME56:$NI56,"S2")*2)+(COUNTIF(beosztás!$ME56:$NI56,"S3")*3)+(COUNTIF(beosztás!$ME56:$NI56,"S4")*4)+(COUNTIF(beosztás!$ME56:$NI56,"S5")*5)+(COUNTIF(beosztás!$ME56:$NI56,"S6")*6)+(COUNTIF(beosztás!$ME56:$NI56,"S7")*7)+(COUNTIF(beosztás!$ME56:$NI56,"S8")*8)+(COUNTIF(beosztás!$ME56:$NI56,"S9")*9)+(COUNTIF(beosztás!$ME56:$NI56,"S10")*10)+(COUNTIF(beosztás!$ME56:$NI56,"S11")*11)+(COUNTIF(beosztás!$ME56:$NI56,"S12")*12)</f>
        <v>0</v>
      </c>
      <c r="IC54" s="706">
        <f>COUNTIF(beosztás!$ME56:$NI56,"FÜ")*8</f>
        <v>16</v>
      </c>
      <c r="ID54" s="706">
        <f>COUNTIF(beosztás!$ME56:$NI56,"BN")*12+COUNTIF(beosztás!$ME56:$NI56,"BÉ")*12+COUNTIF(beosztás!$ME56:$NI56,"BDE")*8+COUNTIF(beosztás!$ME56:$NI56,"BDU")*8+COUNTIF(beosztás!$ME56:$NI56,"BÉJ")*8+COUNTIF(beosztás!$ME56:$NI56,"B1")*1+COUNTIF(beosztás!$ME56:$NI56,"B2")*2+COUNTIF(beosztás!$ME56:$NI56,"B3")*3+COUNTIF(beosztás!$ME56:$NI56,"B5")*5+COUNTIF(beosztás!$ME56:$NI56,"B6")*6+COUNTIF(beosztás!$ME56:$NI56,"B7")*7+COUNTIF(beosztás!$ME56:$NI56,"B8")*8+COUNTIF(beosztás!$ME56:$NI56,"B9")*9+COUNTIF(beosztás!$ME56:$NI56,"B10")*10+COUNTIF(beosztás!$ME56:$NI56,"B11")*11+COUNTIF(beosztás!$ME56:$NI56,"B12")*12+COUNTIF(beosztás!$ME56:$NI56,"BP")*0</f>
        <v>0</v>
      </c>
      <c r="IE54" s="330">
        <f t="shared" si="458"/>
        <v>0</v>
      </c>
      <c r="IF54" s="706">
        <f>IF(C54="",0,alapadatok!$AN$13)</f>
        <v>160</v>
      </c>
      <c r="IG54" s="330">
        <f t="shared" si="404"/>
        <v>-160</v>
      </c>
      <c r="IH54" s="739">
        <f t="shared" si="459"/>
        <v>0</v>
      </c>
      <c r="II54" s="327"/>
      <c r="IJ54" s="329">
        <f t="shared" si="405"/>
        <v>0</v>
      </c>
      <c r="IK54" s="330">
        <f t="shared" si="406"/>
        <v>0</v>
      </c>
      <c r="IL54" s="330">
        <f t="shared" si="407"/>
        <v>0</v>
      </c>
      <c r="IM54" s="330">
        <f t="shared" si="408"/>
        <v>0</v>
      </c>
      <c r="IN54" s="330">
        <f t="shared" si="409"/>
        <v>0</v>
      </c>
      <c r="IO54" s="330">
        <f t="shared" si="410"/>
        <v>0</v>
      </c>
      <c r="IP54" s="330">
        <f t="shared" si="411"/>
        <v>0</v>
      </c>
      <c r="IQ54" s="330">
        <f t="shared" si="412"/>
        <v>24</v>
      </c>
      <c r="IR54" s="330">
        <f t="shared" si="413"/>
        <v>0</v>
      </c>
      <c r="IS54" s="330">
        <f t="shared" si="414"/>
        <v>0</v>
      </c>
      <c r="IT54" s="330">
        <f t="shared" si="415"/>
        <v>320</v>
      </c>
      <c r="IU54" s="330">
        <f t="shared" si="416"/>
        <v>-320</v>
      </c>
      <c r="IV54" s="905">
        <f t="shared" si="460"/>
        <v>0</v>
      </c>
      <c r="IW54" s="328"/>
      <c r="JF54" s="21"/>
      <c r="JG54" s="21"/>
    </row>
    <row r="55" spans="1:267" x14ac:dyDescent="0.25">
      <c r="A55" s="398">
        <f>IF(beosztás!A57=0,"",beosztás!A57)</f>
        <v>6</v>
      </c>
      <c r="B55" s="901">
        <f>IF(beosztás!B57=0,"",beosztás!B57)</f>
        <v>209</v>
      </c>
      <c r="C55" s="400" t="str">
        <f>IF(beosztás!C57=0,"",beosztás!C57)</f>
        <v>Kröpfl Péter</v>
      </c>
      <c r="D55" s="401" t="str">
        <f>IF(beosztás!D57=0,"",beosztás!D57)</f>
        <v>Multi 2</v>
      </c>
      <c r="E55" s="18"/>
      <c r="F55" s="705">
        <f>COUNTIF(beosztás!$I57:$AM57,"DE")*8</f>
        <v>24</v>
      </c>
      <c r="G55" s="706">
        <f>COUNTIF(beosztás!$I57:$AM57,"DU")*8</f>
        <v>0</v>
      </c>
      <c r="H55" s="706">
        <f>COUNTIF(beosztás!$I57:$AM57,"ÉJ")*8</f>
        <v>0</v>
      </c>
      <c r="I55" s="706">
        <f>COUNTIF(beosztás!$I57:$AM57,"N")*12</f>
        <v>96</v>
      </c>
      <c r="J55" s="706">
        <f>COUNTIF(beosztás!$I57:$AM57,"é")*12</f>
        <v>24</v>
      </c>
      <c r="K55" s="706">
        <f>SUM(beosztás!$I57:$AM57)</f>
        <v>0</v>
      </c>
      <c r="L55" s="706">
        <f>COUNTIF(beosztás!$I57:$AM57,"FÜ")*8</f>
        <v>8</v>
      </c>
      <c r="M55" s="706">
        <f>(COUNTIF(beosztás!$I57:$AM57,"SN")*12)+(COUNTIF(beosztás!$I57:$AM57,"SDE")*8)+(COUNTIF(beosztás!$I57:$AM57,"SDU")*8)+(COUNTIF(beosztás!$I57:$AM57,"S1")*1)+(COUNTIF(beosztás!$I57:$AM57,"S2")*2)+(COUNTIF(beosztás!$I57:$AM57,"S3")*3)+(COUNTIF(beosztás!$I57:$AM57,"S4")*4)+(COUNTIF(beosztás!$I57:$AM57,"S5")*5)+(COUNTIF(beosztás!$I57:$AM57,"S6")*6)+(COUNTIF(beosztás!$I57:$AM57,"S7")*7)+(COUNTIF(beosztás!$I57:$AM57,"S8")*8)+(COUNTIF(beosztás!$I57:$AM57,"S9")*9)+(COUNTIF(beosztás!$I57:$AM57,"S10")*10)+(COUNTIF(beosztás!$I57:$AM57,"S11")*11)+(COUNTIF(beosztás!$I57:$AM57,"S12")*12)+(COUNTIF(beosztás!$I57:$AM57,"SÉ")*12)+(COUNTIF(beosztás!$I57:$AM57,"SÉJ")*8)</f>
        <v>24</v>
      </c>
      <c r="N55" s="706">
        <f>COUNTIF(beosztás!$I57:$AM57,"BN")*12+COUNTIF(beosztás!$I57:$AM57,"BÉ")*12+COUNTIF(beosztás!$I57:$AM57,"BDE")*8+COUNTIF(beosztás!$I57:$AM57,"BDU")*8+COUNTIF(beosztás!$I57:$AM57,"BÉJ")*8+COUNTIF(beosztás!$I57:$AM57,"B1")*1+COUNTIF(beosztás!$I57:$AM57,"B2")*2+COUNTIF(beosztás!$I57:$AM57,"B3")*3+COUNTIF(beosztás!$I57:$AM57,"B5")*5+COUNTIF(beosztás!$I57:$AM57,"B6")*6+COUNTIF(beosztás!$I57:$AM57,"B7")*7+COUNTIF(beosztás!$I57:$AM57,"B8")*8+COUNTIF(beosztás!$I57:$AM57,"B9")*9+COUNTIF(beosztás!$I57:$AM57,"B10")*10+COUNTIF(beosztás!$I57:$AM57,"B11")*11+COUNTIF(beosztás!$I57:$AM57,"B12")*12+COUNTIF(beosztás!$I57:$AM57,"BP")*0</f>
        <v>0</v>
      </c>
      <c r="O55" s="330">
        <f t="shared" si="417"/>
        <v>168</v>
      </c>
      <c r="P55" s="706">
        <f>IF(C55="",0,alapadatok!$AN$2)</f>
        <v>176</v>
      </c>
      <c r="Q55" s="330">
        <f t="shared" si="418"/>
        <v>-8</v>
      </c>
      <c r="R55" s="739">
        <f t="shared" si="419"/>
        <v>24</v>
      </c>
      <c r="S55" s="325"/>
      <c r="T55" s="705">
        <f>COUNTIF(beosztás!$AN57:$BO57,"DE")*8</f>
        <v>80</v>
      </c>
      <c r="U55" s="706">
        <f>COUNTIF(beosztás!$AN57:$BO57,"DU")*8</f>
        <v>0</v>
      </c>
      <c r="V55" s="706">
        <f>COUNTIF(beosztás!$AN57:$BO57,"ÉJ")*8</f>
        <v>8</v>
      </c>
      <c r="W55" s="706">
        <f>COUNTIF(beosztás!$AN57:$BO57,"N")*12</f>
        <v>36</v>
      </c>
      <c r="X55" s="706">
        <f>COUNTIF(beosztás!$AN57:$BO57,"É")*12</f>
        <v>48</v>
      </c>
      <c r="Y55" s="706">
        <f>SUM(beosztás!$AN57:$BO57)</f>
        <v>0</v>
      </c>
      <c r="Z55" s="706">
        <f>(COUNTIF(beosztás!$AN57:$BO57,"SN")*12)+(COUNTIF(beosztás!$AN57:$BO57,"SDE")*8)+(COUNTIF(beosztás!$AN57:$BO57,"SDU")*8)+(COUNTIF(beosztás!$AN57:$BO57,"SÉ")*12)+(COUNTIF(beosztás!$AN57:$BO57,"SÉJ")*8)+(COUNTIF(beosztás!$AN57:$BO57,"S1")*1)+(COUNTIF(beosztás!$AN57:$BO57,"S2")*2)+(COUNTIF(beosztás!$AN57:$BO57,"S3")*3)+(COUNTIF(beosztás!$AN57:$BO57,"S4")*4)+(COUNTIF(beosztás!$AN57:$BO57,"S5")*5)+(COUNTIF(beosztás!$AN57:$BO57,"S6")*6)+(COUNTIF(beosztás!$AN57:$BO57,"S7")*7)+(COUNTIF(beosztás!$AN57:$BO57,"S8")*8)+(COUNTIF(beosztás!$AN57:$BO57,"S9")*9)+(COUNTIF(beosztás!$AN57:$BO57,"S10")*10)+(COUNTIF(beosztás!$AN57:$BO57,"S11")*11)+(COUNTIF(beosztás!$AN57:$BO57,"S12")*12)</f>
        <v>0</v>
      </c>
      <c r="AA55" s="706">
        <f>COUNTIF(beosztás!$AN57:$BO57,"FÜ")*8</f>
        <v>0</v>
      </c>
      <c r="AB55" s="706">
        <f>COUNTIF(beosztás!$AN57:$BO57,"BN")*12+COUNTIF(beosztás!$AN57:$BO57,"BÉ")*12+COUNTIF(beosztás!$AN57:$BO57,"BDE")*8+COUNTIF(beosztás!$AN57:$BO57,"BDU")*8+COUNTIF(beosztás!$AN57:$BO57,"BÉJ")*8+COUNTIF(beosztás!$AN57:$BO57,"B1")*1+COUNTIF(beosztás!$AN57:$BO57,"B2")*2+COUNTIF(beosztás!$AN57:$BO57,"B3")*3+COUNTIF(beosztás!$AN57:$BO57,"B5")*5+COUNTIF(beosztás!$AN57:$BO57,"B6")*6+COUNTIF(beosztás!$AN57:$BO57,"B7")*7+COUNTIF(beosztás!$AN57:$BO57,"B8")*8+COUNTIF(beosztás!$AN57:$BO57,"B9")*9+COUNTIF(beosztás!$AN57:$BO57,"B10")*10+COUNTIF(beosztás!$AN57:$BO57,"B11")*11+COUNTIF(beosztás!$AN57:$BO57,"B12")*12+COUNTIF(beosztás!$AN57:$BO57,"BP")*0</f>
        <v>0</v>
      </c>
      <c r="AC55" s="330">
        <f t="shared" si="420"/>
        <v>172</v>
      </c>
      <c r="AD55" s="706">
        <f>IF(C55="",0,alapadatok!$AN$3)</f>
        <v>160</v>
      </c>
      <c r="AE55" s="330">
        <f t="shared" si="421"/>
        <v>12</v>
      </c>
      <c r="AF55" s="739">
        <f t="shared" si="422"/>
        <v>0</v>
      </c>
      <c r="AG55" s="325"/>
      <c r="AH55" s="329">
        <f t="shared" si="423"/>
        <v>104</v>
      </c>
      <c r="AI55" s="330">
        <f t="shared" si="424"/>
        <v>0</v>
      </c>
      <c r="AJ55" s="330">
        <f t="shared" si="425"/>
        <v>8</v>
      </c>
      <c r="AK55" s="330">
        <f t="shared" si="426"/>
        <v>132</v>
      </c>
      <c r="AL55" s="330">
        <f t="shared" si="427"/>
        <v>72</v>
      </c>
      <c r="AM55" s="330">
        <f t="shared" si="428"/>
        <v>0</v>
      </c>
      <c r="AN55" s="330">
        <f t="shared" si="429"/>
        <v>24</v>
      </c>
      <c r="AO55" s="330">
        <f t="shared" si="430"/>
        <v>8</v>
      </c>
      <c r="AP55" s="330">
        <f t="shared" si="431"/>
        <v>0</v>
      </c>
      <c r="AQ55" s="330">
        <f t="shared" si="432"/>
        <v>340</v>
      </c>
      <c r="AR55" s="330">
        <f t="shared" si="433"/>
        <v>336</v>
      </c>
      <c r="AS55" s="330">
        <f t="shared" si="434"/>
        <v>4</v>
      </c>
      <c r="AT55" s="739">
        <f t="shared" si="435"/>
        <v>24</v>
      </c>
      <c r="AU55" s="326"/>
      <c r="AV55" s="705">
        <f>COUNTIF(beosztás!$BP57:$CT57,"DE")*8</f>
        <v>8</v>
      </c>
      <c r="AW55" s="706">
        <f>COUNTIF(beosztás!$BP57:$CT57,"DU")*8</f>
        <v>0</v>
      </c>
      <c r="AX55" s="706">
        <f>COUNTIF(beosztás!$BP57:$CT57,"ÉJ")*8</f>
        <v>0</v>
      </c>
      <c r="AY55" s="706">
        <f>COUNTIF(beosztás!$BP57:$CT57,"N")*12</f>
        <v>60</v>
      </c>
      <c r="AZ55" s="706">
        <f>COUNTIF(beosztás!$BP57:$CT57,"é")*12</f>
        <v>36</v>
      </c>
      <c r="BA55" s="706">
        <f>SUM(beosztás!$BP57:$CT57)</f>
        <v>0</v>
      </c>
      <c r="BB55" s="706">
        <f>COUNTIF(beosztás!$BP57:$CT57,"FÜ")*8</f>
        <v>8</v>
      </c>
      <c r="BC55" s="895">
        <f>(COUNTIF(beosztás!$BP57:$CT57,"SN")*12)+(COUNTIF(beosztás!$BP57:$CT57,"SDE")*8)+(COUNTIF(beosztás!$BP57:$CT57,"SDU")*8)+(COUNTIF(beosztás!$BP57:$CT57,"SÉ")*12)+(COUNTIF(beosztás!$BP57:$CT57,"SÉJ")*8)+(COUNTIF(beosztás!$BP57:$CT57,"S1")*1)+(COUNTIF(beosztás!$BP57:$CT57,"S2")*2)+(COUNTIF(beosztás!$BP57:$CT57,"S3")*3)+(COUNTIF(beosztás!$BP57:$CT57,"S4")*4)+(COUNTIF(beosztás!$BP57:$CT57,"S5")*5)+(COUNTIF(beosztás!$BP57:$CT57,"S6")*6)+(COUNTIF(beosztás!$BP57:$CT57,"S7")*7)+(COUNTIF(beosztás!$BP57:$CT57,"S8")*8)+(COUNTIF(beosztás!$BP57:$CT57,"S9")*9)+(COUNTIF(beosztás!$BP57:$CT57,"S10")*10)+(COUNTIF(beosztás!$BP57:$CT57,"S11")*11)+(COUNTIF(beosztás!$BP57:$CT57,"S12")*12)</f>
        <v>48</v>
      </c>
      <c r="BD55" s="706">
        <f>COUNTIF(beosztás!$BP57:$CT57,"BN")*12+COUNTIF(beosztás!$BP57:$CT57,"BÉ")*12+COUNTIF(beosztás!$BP57:$CT57,"BDE")*8+COUNTIF(beosztás!$BP57:$CT57,"BDU")*8+COUNTIF(beosztás!$BP57:$CT57,"BÉJ")*8+COUNTIF(beosztás!$BP57:$CT57,"B1")*1+COUNTIF(beosztás!$BP57:$CT57,"B2")*2+COUNTIF(beosztás!$BP57:$CT57,"B3")*3+COUNTIF(beosztás!$BP57:$CT57,"B5")*5+COUNTIF(beosztás!$BP57:$CT57,"B6")*6+COUNTIF(beosztás!$BP57:$CT57,"B7")*7+COUNTIF(beosztás!$BP57:$CT57,"B8")*8+COUNTIF(beosztás!$BP57:$CT57,"B9")*9+COUNTIF(beosztás!$BP57:$CT57,"B10")*10+COUNTIF(beosztás!$BP57:$CT57,"B11")*11+COUNTIF(beosztás!$BP57:$CT57,"B12")*12+COUNTIF(beosztás!$BP57:$CT57,"BP")*0</f>
        <v>0</v>
      </c>
      <c r="BE55" s="330">
        <f t="shared" si="436"/>
        <v>152</v>
      </c>
      <c r="BF55" s="706">
        <f>IF(C55="",0,alapadatok!$AN$4)</f>
        <v>160</v>
      </c>
      <c r="BG55" s="330">
        <f t="shared" si="342"/>
        <v>-8</v>
      </c>
      <c r="BH55" s="739">
        <f t="shared" si="437"/>
        <v>48</v>
      </c>
      <c r="BI55" s="325"/>
      <c r="BJ55" s="705">
        <f>COUNTIF(beosztás!$CU57:$DX57,"DE")*8</f>
        <v>16</v>
      </c>
      <c r="BK55" s="706">
        <f>COUNTIF(beosztás!$CU57:$DX57,"DU")*8</f>
        <v>0</v>
      </c>
      <c r="BL55" s="706">
        <f>COUNTIF(beosztás!$CU57:$DX57,"ÉJ")*8</f>
        <v>0</v>
      </c>
      <c r="BM55" s="706">
        <f>COUNTIF(beosztás!$CU57:$DX57,"N")*12</f>
        <v>96</v>
      </c>
      <c r="BN55" s="706">
        <f>COUNTIF(beosztás!$CU57:$DX57,"É")*12</f>
        <v>72</v>
      </c>
      <c r="BO55" s="706">
        <f>SUM(beosztás!$CU57:$DX57)</f>
        <v>0</v>
      </c>
      <c r="BP55" s="895">
        <f>(COUNTIF(beosztás!$CU57:$DX57,"SN")*12)+(COUNTIF(beosztás!$CU57:$DX57,"SDE")*8)+(COUNTIF(beosztás!$CU57:$DX57,"SDU")*8)+(COUNTIF(beosztás!$CU57:$DX57,"SÉ")*12)+(COUNTIF(beosztás!$CU57:$DX57,"SÉJ")*8)+(COUNTIF(beosztás!$CU57:$DX57,"S1")*1)+(COUNTIF(beosztás!$CU57:$DX57,"S2")*2)+(COUNTIF(beosztás!$CU57:$DX57,"S3")*3)+(COUNTIF(beosztás!$CU57:$DX57,"S4")*4)+(COUNTIF(beosztás!$CU57:$DX57,"S5")*5)+(COUNTIF(beosztás!$CU57:$DX57,"S6")*6)+(COUNTIF(beosztás!$CU57:$DX57,"S7")*7)+(COUNTIF(beosztás!$CU57:$DX57,"S8")*8)+(COUNTIF(beosztás!$CU57:$DX57,"S9")*9)+(COUNTIF(beosztás!$CU57:$DX57,"S10")*10)+(COUNTIF(beosztás!$CU57:$DX57,"S11")*11)+(COUNTIF(beosztás!$CU57:$DX57,"S12")*12)</f>
        <v>0</v>
      </c>
      <c r="BQ55" s="706">
        <f>COUNTIF(beosztás!$CU57:$DX57,"FÜ")*8</f>
        <v>8</v>
      </c>
      <c r="BR55" s="706">
        <f>COUNTIF(beosztás!$CU57:$DX57,"BN")*12+COUNTIF(beosztás!$CU57:$DX57,"BÉ")*12+COUNTIF(beosztás!$CU57:$DX57,"BDE")*8+COUNTIF(beosztás!$CU57:$DX57,"BDU")*8+COUNTIF(beosztás!$CU57:$DX57,"BÉJ")*8+COUNTIF(beosztás!$CU57:$DX57,"B1")*1+COUNTIF(beosztás!$CU57:$DX57,"B2")*2+COUNTIF(beosztás!$CU57:$DX57,"B3")*3+COUNTIF(beosztás!$CU57:$DX57,"B5")*5+COUNTIF(beosztás!$CU57:$DX57,"B6")*6+COUNTIF(beosztás!$CU57:$DX57,"B7")*7+COUNTIF(beosztás!$CU57:$DX57,"B8")*8+COUNTIF(beosztás!$CU57:$DX57,"B9")*9+COUNTIF(beosztás!$CU57:$DX57,"B10")*10+COUNTIF(beosztás!$CU57:$DX57,"B11")*11+COUNTIF(beosztás!$CU57:$DX57,"B12")*12+COUNTIF(beosztás!$CU57:$DX57,"BP")*0</f>
        <v>0</v>
      </c>
      <c r="BS55" s="330">
        <f t="shared" si="438"/>
        <v>184</v>
      </c>
      <c r="BT55" s="706">
        <f>IF(C55="",0,alapadatok!$AN$5)</f>
        <v>168</v>
      </c>
      <c r="BU55" s="330">
        <f t="shared" si="344"/>
        <v>16</v>
      </c>
      <c r="BV55" s="739">
        <f t="shared" si="439"/>
        <v>0</v>
      </c>
      <c r="BW55" s="325"/>
      <c r="BX55" s="329">
        <f t="shared" si="345"/>
        <v>24</v>
      </c>
      <c r="BY55" s="330">
        <f t="shared" si="346"/>
        <v>0</v>
      </c>
      <c r="BZ55" s="330">
        <f t="shared" si="347"/>
        <v>0</v>
      </c>
      <c r="CA55" s="330">
        <f t="shared" si="348"/>
        <v>156</v>
      </c>
      <c r="CB55" s="330">
        <f t="shared" si="349"/>
        <v>108</v>
      </c>
      <c r="CC55" s="330">
        <f t="shared" si="350"/>
        <v>0</v>
      </c>
      <c r="CD55" s="330">
        <f t="shared" si="351"/>
        <v>48</v>
      </c>
      <c r="CE55" s="330">
        <f t="shared" si="352"/>
        <v>16</v>
      </c>
      <c r="CF55" s="330">
        <f t="shared" si="353"/>
        <v>0</v>
      </c>
      <c r="CG55" s="330">
        <f t="shared" si="354"/>
        <v>336</v>
      </c>
      <c r="CH55" s="330">
        <f t="shared" si="355"/>
        <v>328</v>
      </c>
      <c r="CI55" s="330">
        <f t="shared" si="356"/>
        <v>8</v>
      </c>
      <c r="CJ55" s="739">
        <f t="shared" si="440"/>
        <v>48</v>
      </c>
      <c r="CK55" s="326"/>
      <c r="CL55" s="705">
        <f>COUNTIF(beosztás!$DY57:$FC57,"DE")*8</f>
        <v>0</v>
      </c>
      <c r="CM55" s="706">
        <f>COUNTIF(beosztás!$DY57:$FC57,"DU")*8</f>
        <v>0</v>
      </c>
      <c r="CN55" s="706">
        <f>COUNTIF(beosztás!$DY57:$FC57,"ÉJ")*8</f>
        <v>0</v>
      </c>
      <c r="CO55" s="706">
        <f>COUNTIF(beosztás!$DY57:$FC57,"N")*12</f>
        <v>0</v>
      </c>
      <c r="CP55" s="706">
        <f>COUNTIF(beosztás!$DY57:$FC57,"é")*12</f>
        <v>0</v>
      </c>
      <c r="CQ55" s="706">
        <f>SUM(beosztás!$DY57:$FC57)</f>
        <v>0</v>
      </c>
      <c r="CR55" s="706">
        <f>COUNTIF(beosztás!$DY57:$FC57,"FÜ")*8</f>
        <v>16</v>
      </c>
      <c r="CS55" s="895">
        <f>(COUNTIF(beosztás!$DY57:$FC57,"SN")*12)+(COUNTIF(beosztás!$DY57:$FC57,"SDE")*8)+(COUNTIF(beosztás!$DY57:$FC57,"SDU")*8)+(COUNTIF(beosztás!$DY57:$FC57,"SÉ")*12)+(COUNTIF(beosztás!$DY57:$FC57,"SÉJ")*8)+(COUNTIF(beosztás!$DY57:$FC57,"S1")*1)+(COUNTIF(beosztás!$DY57:$FC57,"S2")*2)+(COUNTIF(beosztás!$DY57:$FC57,"S3")*3)+(COUNTIF(beosztás!$DY57:$FC57,"S4")*4)+(COUNTIF(beosztás!$DY57:$FC57,"S5")*5)+(COUNTIF(beosztás!$DY57:$FC57,"S6")*6)+(COUNTIF(beosztás!$DY57:$FC57,"S7")*7)+(COUNTIF(beosztás!$DY57:$FC57,"S8")*8)+(COUNTIF(beosztás!$DY57:$FC57,"S9")*9)+(COUNTIF(beosztás!$DY57:$FC57,"S10")*10)+(COUNTIF(beosztás!$DY57:$FC57,"S11")*11)+(COUNTIF(beosztás!$DY57:$FC57,"S12")*12)</f>
        <v>0</v>
      </c>
      <c r="CT55" s="706">
        <f>COUNTIF(beosztás!$DY57:$FC57,"BN")*12+COUNTIF(beosztás!$DY57:$FC57,"BÉ")*12+COUNTIF(beosztás!$DY57:$FC57,"BDE")*8+COUNTIF(beosztás!$DY57:$FC57,"BDU")*8+COUNTIF(beosztás!$DY57:$FC57,"BÉJ")*8+COUNTIF(beosztás!$DY57:$FC57,"B1")*1+COUNTIF(beosztás!$DY57:$FC57,"B2")*2+COUNTIF(beosztás!$DY57:$FC57,"B3")*3+COUNTIF(beosztás!$DY57:$FC57,"B5")*5+COUNTIF(beosztás!$DY57:$FC57,"B6")*6+COUNTIF(beosztás!$DY57:$FC57,"B7")*7+COUNTIF(beosztás!$DY57:$FC57,"B8")*8+COUNTIF(beosztás!$DY57:$FC57,"B9")*9+COUNTIF(beosztás!$DY57:$FC57,"B10")*10+COUNTIF(beosztás!$DY57:$FC57,"B11")*11+COUNTIF(beosztás!$DY57:$FC57,"B12")*12+COUNTIF(beosztás!$DY57:$FC57,"BP")*0</f>
        <v>0</v>
      </c>
      <c r="CU55" s="330">
        <f t="shared" si="441"/>
        <v>0</v>
      </c>
      <c r="CV55" s="706">
        <f>IF(C55="",0,alapadatok!$AN$6)</f>
        <v>168</v>
      </c>
      <c r="CW55" s="330">
        <f t="shared" si="358"/>
        <v>-168</v>
      </c>
      <c r="CX55" s="905">
        <f t="shared" si="442"/>
        <v>0</v>
      </c>
      <c r="CY55" s="325"/>
      <c r="CZ55" s="705">
        <f>COUNTIF(beosztás!$FD57:$GG57,"DE")*8</f>
        <v>0</v>
      </c>
      <c r="DA55" s="706">
        <f>COUNTIF(beosztás!$FD57:$GG57,"DU")*8</f>
        <v>0</v>
      </c>
      <c r="DB55" s="706">
        <f>COUNTIF(beosztás!$FD57:$GG57,"ÉJ")*8</f>
        <v>0</v>
      </c>
      <c r="DC55" s="706">
        <f>COUNTIF(beosztás!$FD57:$GG57,"N")*12</f>
        <v>0</v>
      </c>
      <c r="DD55" s="706">
        <f>COUNTIF(beosztás!$FD57:$GG57,"É")*12</f>
        <v>0</v>
      </c>
      <c r="DE55" s="706">
        <f>SUM(beosztás!$FD57:$GG57)</f>
        <v>0</v>
      </c>
      <c r="DF55" s="895">
        <f>(COUNTIF(beosztás!$FD57:$GG57,"SN")*12)+(COUNTIF(beosztás!$FD57:$GG57,"SDE")*8)+(COUNTIF(beosztás!$FD57:$GG57,"SDU")*8)+(COUNTIF(beosztás!$FD57:$GG57,"SÉ")*12)+(COUNTIF(beosztás!$FD57:$GG57,"SÉJ")*8)+(COUNTIF(beosztás!$FD57:$GG57,"S1")*1)+(COUNTIF(beosztás!$FD57:$GG57,"S2")*2)+(COUNTIF(beosztás!$FD57:$GG57,"S3")*3)+(COUNTIF(beosztás!$FD57:$GG57,"S4")*4)+(COUNTIF(beosztás!$FD57:$GG57,"S5")*5)+(COUNTIF(beosztás!$FD57:$GG57,"S6")*6)+(COUNTIF(beosztás!$FD57:$GG57,"S7")*7)+(COUNTIF(beosztás!$FD57:$GG57,"S8")*8)+(COUNTIF(beosztás!$FD57:$GG57,"S9")*9)+(COUNTIF(beosztás!$FD57:$GG57,"S10")*10)+(COUNTIF(beosztás!$FD57:$GG57,"S11")*11)+(COUNTIF(beosztás!$FD57:$GG57,"S12")*12)</f>
        <v>0</v>
      </c>
      <c r="DG55" s="706">
        <f>COUNTIF(beosztás!$FD57:$GG57,"FÜ")*8</f>
        <v>0</v>
      </c>
      <c r="DH55" s="706">
        <f>COUNTIF(beosztás!$FD57:$GG57,"BN")*12+COUNTIF(beosztás!$FD57:$GG57,"BÉ")*12+COUNTIF(beosztás!$FD57:$GG57,"BDE")*8+COUNTIF(beosztás!$FD57:$GG57,"BDU")*8+COUNTIF(beosztás!$FD57:$GG57,"BÉJ")*8+COUNTIF(beosztás!$FD57:$GG57,"B1")*1+COUNTIF(beosztás!$FD57:$GG57,"B2")*2+COUNTIF(beosztás!$FD57:$GG57,"B3")*3+COUNTIF(beosztás!$FD57:$GG57,"B5")*5+COUNTIF(beosztás!$FD57:$GG57,"B6")*6+COUNTIF(beosztás!$FD57:$GG57,"B7")*7+COUNTIF(beosztás!$FD57:$GG57,"B8")*8+COUNTIF(beosztás!$FD57:$GG57,"B9")*9+COUNTIF(beosztás!$FD57:$GG57,"B10")*10+COUNTIF(beosztás!$FD57:$GG57,"B11")*11+COUNTIF(beosztás!$FD57:$GG57,"B12")*12+COUNTIF(beosztás!$FD57:$GG57,"BP")*0</f>
        <v>0</v>
      </c>
      <c r="DI55" s="330">
        <f t="shared" si="443"/>
        <v>0</v>
      </c>
      <c r="DJ55" s="706">
        <f>IF(C55="",0,alapadatok!$AN$7)</f>
        <v>160</v>
      </c>
      <c r="DK55" s="330">
        <f t="shared" si="359"/>
        <v>-160</v>
      </c>
      <c r="DL55" s="739">
        <f t="shared" si="444"/>
        <v>0</v>
      </c>
      <c r="DM55" s="325"/>
      <c r="DN55" s="329">
        <f t="shared" si="360"/>
        <v>0</v>
      </c>
      <c r="DO55" s="330">
        <f t="shared" si="361"/>
        <v>0</v>
      </c>
      <c r="DP55" s="330">
        <f t="shared" si="362"/>
        <v>0</v>
      </c>
      <c r="DQ55" s="330">
        <f t="shared" si="363"/>
        <v>0</v>
      </c>
      <c r="DR55" s="330">
        <f t="shared" si="364"/>
        <v>0</v>
      </c>
      <c r="DS55" s="330">
        <f t="shared" si="365"/>
        <v>0</v>
      </c>
      <c r="DT55" s="330">
        <f t="shared" si="366"/>
        <v>0</v>
      </c>
      <c r="DU55" s="330">
        <f t="shared" si="367"/>
        <v>16</v>
      </c>
      <c r="DV55" s="330">
        <f t="shared" si="368"/>
        <v>0</v>
      </c>
      <c r="DW55" s="330">
        <f t="shared" si="369"/>
        <v>0</v>
      </c>
      <c r="DX55" s="330">
        <f t="shared" si="370"/>
        <v>328</v>
      </c>
      <c r="DY55" s="330">
        <f t="shared" si="371"/>
        <v>-328</v>
      </c>
      <c r="DZ55" s="905">
        <f t="shared" si="445"/>
        <v>0</v>
      </c>
      <c r="EA55" s="326"/>
      <c r="EB55" s="705">
        <f>COUNTIF(beosztás!$GH57:$HL57,"DE")*8</f>
        <v>0</v>
      </c>
      <c r="EC55" s="706">
        <f>COUNTIF(beosztás!$GH57:$HL57,"DU")*8</f>
        <v>0</v>
      </c>
      <c r="ED55" s="706">
        <f>COUNTIF(beosztás!$GH57:$HL57,"ÉJ")*8</f>
        <v>0</v>
      </c>
      <c r="EE55" s="706">
        <f>COUNTIF(beosztás!$GH57:$HL57,"N")*12</f>
        <v>0</v>
      </c>
      <c r="EF55" s="706">
        <f>COUNTIF(beosztás!$GH57:$HL57,"é")*12</f>
        <v>0</v>
      </c>
      <c r="EG55" s="706">
        <f>SUM(beosztás!$GH57:$HL57)</f>
        <v>0</v>
      </c>
      <c r="EH55" s="706">
        <f>COUNTIF(beosztás!$GH57:$HL57,"FÜ")*8</f>
        <v>0</v>
      </c>
      <c r="EI55" s="895">
        <f>(COUNTIF(beosztás!$GH57:$HL57,"SN")*12)+(COUNTIF(beosztás!$GH57:$HL57,"SDE")*8)+(COUNTIF(beosztás!$GH57:$HL57,"SDU")*8)+(COUNTIF(beosztás!$GH57:$HL57,"SÉ")*12)+(COUNTIF(beosztás!$GH57:$HL57,"SÉJ")*8)+(COUNTIF(beosztás!$GH57:$HL57,"S1")*1)+(COUNTIF(beosztás!$GH57:$HL57,"S2")*2)+(COUNTIF(beosztás!$GH57:$HL57,"S3")*3)+(COUNTIF(beosztás!$GH57:$HL57,"S4")*4)+(COUNTIF(beosztás!$GH57:$HL57,"S5")*5)+(COUNTIF(beosztás!$GH57:$HL57,"S6")*6)+(COUNTIF(beosztás!$GH57:$HL57,"S7")*7)+(COUNTIF(beosztás!$GH57:$HL57,"S8")*8)+(COUNTIF(beosztás!$GH57:$HL57,"S9")*9)+(COUNTIF(beosztás!$GH57:$HL57,"S10")*10)+(COUNTIF(beosztás!$GH57:$HL57,"S11")*11)+(COUNTIF(beosztás!$GH57:$HL57,"S12")*12)</f>
        <v>0</v>
      </c>
      <c r="EJ55" s="706">
        <f>COUNTIF(beosztás!$GH57:$HL57,"BN")*12+COUNTIF(beosztás!$GH57:$HL57,"BÉ")*12+COUNTIF(beosztás!$GH57:$HL57,"BDE")*8+COUNTIF(beosztás!$GH57:$HL57,"BDU")*8+COUNTIF(beosztás!$GH57:$HL57,"BÉJ")*8+COUNTIF(beosztás!$GH57:$HL57,"B1")*1+COUNTIF(beosztás!$GH57:$HL57,"B2")*2+COUNTIF(beosztás!$GH57:$HL57,"B3")*3+COUNTIF(beosztás!$GH57:$HL57,"B5")*5+COUNTIF(beosztás!$GH57:$HL57,"B6")*6+COUNTIF(beosztás!$GH57:$HL57,"B7")*7+COUNTIF(beosztás!$GH57:$HL57,"B8")*8+COUNTIF(beosztás!$GH57:$HL57,"B9")*9+COUNTIF(beosztás!$GH57:$HL57,"B10")*10+COUNTIF(beosztás!$GH57:$HL57,"B11")*11+COUNTIF(beosztás!$GH57:$HL57,"B12")*12+COUNTIF(beosztás!$GH57:$HL57,"BP")*0</f>
        <v>0</v>
      </c>
      <c r="EK55" s="330">
        <f t="shared" si="446"/>
        <v>0</v>
      </c>
      <c r="EL55" s="706">
        <f>IF(C55="",0,alapadatok!$AN$8)</f>
        <v>184</v>
      </c>
      <c r="EM55" s="330">
        <f t="shared" si="373"/>
        <v>-184</v>
      </c>
      <c r="EN55" s="905">
        <f t="shared" si="447"/>
        <v>0</v>
      </c>
      <c r="EO55" s="325"/>
      <c r="EP55" s="705">
        <f>COUNTIF(beosztás!$HM57:$IQ57,"DE")*8</f>
        <v>0</v>
      </c>
      <c r="EQ55" s="706">
        <f>COUNTIF(beosztás!$HM57:$IQ57,"DU")*8</f>
        <v>0</v>
      </c>
      <c r="ER55" s="706">
        <f>COUNTIF(beosztás!$HM57:$IQ57,"ÉJ")*8</f>
        <v>0</v>
      </c>
      <c r="ES55" s="706">
        <f>COUNTIF(beosztás!$HM57:$IQ57,"N")*12</f>
        <v>0</v>
      </c>
      <c r="ET55" s="706">
        <f>COUNTIF(beosztás!$HM57:$IQ57,"É")*12</f>
        <v>0</v>
      </c>
      <c r="EU55" s="706">
        <f>SUM(beosztás!$HM57:$IQ57)</f>
        <v>0</v>
      </c>
      <c r="EV55" s="895">
        <f>(COUNTIF(beosztás!$HM57:$IQ57,"SN")*12)+(COUNTIF(beosztás!$HM57:$IQ57,"SDE")*8)+(COUNTIF(beosztás!$HM57:$IQ57,"SDU")*8)+(COUNTIF(beosztás!$HM57:$IQ57,"SÉ")*12)+(COUNTIF(beosztás!$HM57:$IQ57,"SÉJ")*8)+(COUNTIF(beosztás!$HM57:$IQ57,"S1")*1)+(COUNTIF(beosztás!$HM57:$IQ57,"S2")*2)+(COUNTIF(beosztás!$HM57:$IQ57,"S3")*3)+(COUNTIF(beosztás!$HM57:$IQ57,"S4")*4)+(COUNTIF(beosztás!$HM57:$IQ57,"S5")*5)+(COUNTIF(beosztás!$HM57:$IQ57,"S6")*6)+(COUNTIF(beosztás!$HM57:$IQ57,"S7")*7)+(COUNTIF(beosztás!$HM57:$IQ57,"S8")*8)+(COUNTIF(beosztás!$HM57:$IQ57,"S9")*9)+(COUNTIF(beosztás!$HM57:$IQ57,"S10")*10)+(COUNTIF(beosztás!$HM57:$IQ57,"S11")*11)+(COUNTIF(beosztás!$HM57:$IQ57,"S12")*12)</f>
        <v>0</v>
      </c>
      <c r="EW55" s="706">
        <f>COUNTIF(beosztás!$HM57:$IQ57,"FÜ")*8</f>
        <v>8</v>
      </c>
      <c r="EX55" s="706">
        <f>COUNTIF(beosztás!$HM57:$IQ57,"BN")*12+COUNTIF(beosztás!$HM57:$IQ57,"BÉ")*12+COUNTIF(beosztás!$HM57:$IQ57,"BDE")*8+COUNTIF(beosztás!$HM57:$IQ57,"BDU")*8+COUNTIF(beosztás!$HM57:$IQ57,"BÉJ")*8+COUNTIF(beosztás!$HM57:$IQ57,"B1")*1+COUNTIF(beosztás!$HM57:$IQ57,"B2")*2+COUNTIF(beosztás!$HM57:$IQ57,"B3")*3+COUNTIF(beosztás!$HM57:$IQ57,"B5")*5+COUNTIF(beosztás!$HM57:$IQ57,"B6")*6+COUNTIF(beosztás!$HM57:$IQ57,"B7")*7+COUNTIF(beosztás!$HM57:$IQ57,"B8")*8+COUNTIF(beosztás!$HM57:$IQ57,"B9")*9+COUNTIF(beosztás!$HM57:$IQ57,"B10")*10+COUNTIF(beosztás!$HM57:$IQ57,"B11")*11+COUNTIF(beosztás!$HM57:$IQ57,"B12")*12+COUNTIF(beosztás!$HM57:$IQ57,"BP")*0</f>
        <v>0</v>
      </c>
      <c r="EY55" s="330">
        <f t="shared" si="448"/>
        <v>0</v>
      </c>
      <c r="EZ55" s="706">
        <f>IF(C55="",0,alapadatok!$AN$9)</f>
        <v>168</v>
      </c>
      <c r="FA55" s="330">
        <f t="shared" si="374"/>
        <v>-168</v>
      </c>
      <c r="FB55" s="905">
        <f t="shared" si="449"/>
        <v>0</v>
      </c>
      <c r="FC55" s="325"/>
      <c r="FD55" s="329">
        <f t="shared" si="375"/>
        <v>0</v>
      </c>
      <c r="FE55" s="330">
        <f t="shared" si="376"/>
        <v>0</v>
      </c>
      <c r="FF55" s="330">
        <f t="shared" si="377"/>
        <v>0</v>
      </c>
      <c r="FG55" s="330">
        <f t="shared" si="378"/>
        <v>0</v>
      </c>
      <c r="FH55" s="330">
        <f t="shared" si="379"/>
        <v>0</v>
      </c>
      <c r="FI55" s="330">
        <f t="shared" si="380"/>
        <v>0</v>
      </c>
      <c r="FJ55" s="330">
        <f t="shared" si="381"/>
        <v>0</v>
      </c>
      <c r="FK55" s="330">
        <f t="shared" si="382"/>
        <v>8</v>
      </c>
      <c r="FL55" s="330">
        <f t="shared" si="383"/>
        <v>0</v>
      </c>
      <c r="FM55" s="330">
        <f t="shared" si="384"/>
        <v>0</v>
      </c>
      <c r="FN55" s="330">
        <f t="shared" si="385"/>
        <v>352</v>
      </c>
      <c r="FO55" s="330">
        <f t="shared" si="386"/>
        <v>-352</v>
      </c>
      <c r="FP55" s="905">
        <f t="shared" si="450"/>
        <v>0</v>
      </c>
      <c r="FQ55" s="326"/>
      <c r="FR55" s="705">
        <f>COUNTIF(beosztás!$IR57:$JU57,"DE")*8</f>
        <v>0</v>
      </c>
      <c r="FS55" s="706">
        <f>COUNTIF(beosztás!$IR57:$JU57,"DU")*8</f>
        <v>0</v>
      </c>
      <c r="FT55" s="706">
        <f>COUNTIF(beosztás!$IR57:$JU57,"ÉJ")*8</f>
        <v>0</v>
      </c>
      <c r="FU55" s="706">
        <f>COUNTIF(beosztás!$IR57:$JU57,"N")*12</f>
        <v>0</v>
      </c>
      <c r="FV55" s="706">
        <f>COUNTIF(beosztás!$IR57:$JU57,"é")*12</f>
        <v>0</v>
      </c>
      <c r="FW55" s="706">
        <f>SUM(beosztás!$IR57:$JU57)</f>
        <v>0</v>
      </c>
      <c r="FX55" s="706">
        <f>COUNTIF(beosztás!$IR57:$JU57,"FÜ")*8</f>
        <v>0</v>
      </c>
      <c r="FY55" s="895">
        <f>(COUNTIF(beosztás!$IR57:$JU57,"SN")*12)+(COUNTIF(beosztás!$IR57:$JU57,"SDE")*8)+(COUNTIF(beosztás!$IR57:$JU57,"SDU")*8)+(COUNTIF(beosztás!$IR57:$JU57,"SÉ")*12)+(COUNTIF(beosztás!$IR57:$JU57,"SÉJ")*8)+(COUNTIF(beosztás!$IR57:$JU57,"S1")*1)+(COUNTIF(beosztás!$IR57:$JU57,"S2")*2)+(COUNTIF(beosztás!$IR57:$JU57,"S3")*3)+(COUNTIF(beosztás!$IR57:$JU57,"S4")*4)+(COUNTIF(beosztás!$IR57:$JU57,"S5")*5)+(COUNTIF(beosztás!$IR57:$JU57,"S6")*6)+(COUNTIF(beosztás!$IR57:$JU57,"S7")*7)+(COUNTIF(beosztás!$IR57:$JU57,"S8")*8)+(COUNTIF(beosztás!$IR57:$JU57,"S9")*9)+(COUNTIF(beosztás!$IR57:$JU57,"S10")*10)+(COUNTIF(beosztás!$IR57:$JU57,"S11")*11)+(COUNTIF(beosztás!$IR57:$JU57,"S12")*12)</f>
        <v>0</v>
      </c>
      <c r="FZ55" s="706">
        <f>COUNTIF(beosztás!$IR57:$JU57,"BN")*12+COUNTIF(beosztás!$IR57:$JU57,"BÉ")*12+COUNTIF(beosztás!$IR57:$JU57,"BDE")*8+COUNTIF(beosztás!$IR57:$JU57,"BDU")*8+COUNTIF(beosztás!$IR57:$JU57,"BÉJ")*8+COUNTIF(beosztás!$IR57:$JU57,"B1")*1+COUNTIF(beosztás!$IR57:$JU57,"B2")*2+COUNTIF(beosztás!$IR57:$JU57,"B3")*3+COUNTIF(beosztás!$IR57:$JU57,"B5")*5+COUNTIF(beosztás!$IR57:$JU57,"B6")*6+COUNTIF(beosztás!$IR57:$JU57,"B7")*7+COUNTIF(beosztás!$IR57:$JU57,"B8")*8+COUNTIF(beosztás!$IR57:$JU57,"B9")*9+COUNTIF(beosztás!$IR57:$JU57,"B10")*10+COUNTIF(beosztás!$IR57:$JU57,"B11")*11+COUNTIF(beosztás!$IR57:$JU57,"B12")*12+COUNTIF(beosztás!$IR57:$JU57,"BP")*0</f>
        <v>0</v>
      </c>
      <c r="GA55" s="330">
        <f t="shared" si="451"/>
        <v>0</v>
      </c>
      <c r="GB55" s="706">
        <f>IF(C55="",0,alapadatok!$AN$10)</f>
        <v>168</v>
      </c>
      <c r="GC55" s="330">
        <f t="shared" si="388"/>
        <v>-168</v>
      </c>
      <c r="GD55" s="905">
        <f t="shared" si="452"/>
        <v>0</v>
      </c>
      <c r="GE55" s="327"/>
      <c r="GF55" s="705">
        <f>COUNTIF(beosztás!$JV57:$KZ57,"DE")*8</f>
        <v>0</v>
      </c>
      <c r="GG55" s="706">
        <f>COUNTIF(beosztás!$JV57:$KZ57,"DU")*8</f>
        <v>0</v>
      </c>
      <c r="GH55" s="706">
        <f>COUNTIF(beosztás!$JV57:$KZ57,"ÉJ")*8</f>
        <v>0</v>
      </c>
      <c r="GI55" s="706">
        <f>COUNTIF(beosztás!$JV57:$KZ57,"N")*12</f>
        <v>0</v>
      </c>
      <c r="GJ55" s="706">
        <f>COUNTIF(beosztás!$JV57:$KZ57,"É")*12</f>
        <v>0</v>
      </c>
      <c r="GK55" s="706">
        <f>SUM(beosztás!$JV57:$KZ57)</f>
        <v>0</v>
      </c>
      <c r="GL55" s="895">
        <f>(COUNTIF(beosztás!$JV57:$KZ57,"SN")*12)+(COUNTIF(beosztás!$JV57:$KZ57,"SDE")*8)+(COUNTIF(beosztás!$JV57:$KZ57,"SDU")*8)+(COUNTIF(beosztás!$JV57:$KZ57,"SÉ")*12)+(COUNTIF(beosztás!$JV57:$KZ57,"SÉJ")*8)+(COUNTIF(beosztás!$JV57:$KZ57,"S1")*1)+(COUNTIF(beosztás!$JV57:$KZ57,"S2")*2)+(COUNTIF(beosztás!$JV57:$KZ57,"S3")*3)+(COUNTIF(beosztás!$JV57:$KZ57,"S4")*4)+(COUNTIF(beosztás!$JV57:$KZ57,"S5")*5)+(COUNTIF(beosztás!$JV57:$KZ57,"S6")*6)+(COUNTIF(beosztás!$JV57:$KZ57,"S7")*7)+(COUNTIF(beosztás!$JV57:$KZ57,"S8")*8)+(COUNTIF(beosztás!$JV57:$KZ57,"S9")*9)+(COUNTIF(beosztás!$JV57:$KZ57,"S10")*10)+(COUNTIF(beosztás!$JV57:$KZ57,"S11")*11)+(COUNTIF(beosztás!$JV57:$KZ57,"S12")*12)</f>
        <v>0</v>
      </c>
      <c r="GM55" s="706">
        <f>COUNTIF(beosztás!$JV57:$KZ57,"FÜ")*8</f>
        <v>8</v>
      </c>
      <c r="GN55" s="706">
        <f>COUNTIF(beosztás!$JV57:$KZ57,"BN")*12+COUNTIF(beosztás!$JV57:$KZ57,"BÉ")*12+COUNTIF(beosztás!$JV57:$KZ57,"BDE")*8+COUNTIF(beosztás!$JV57:$KZ57,"BDU")*8+COUNTIF(beosztás!$JV57:$KZ57,"BÉJ")*8+COUNTIF(beosztás!$JV57:$KZ57,"B1")*1+COUNTIF(beosztás!$JV57:$KZ57,"B2")*2+COUNTIF(beosztás!$JV57:$KZ57,"B3")*3+COUNTIF(beosztás!$JV57:$KZ57,"B5")*5+COUNTIF(beosztás!$JV57:$KZ57,"B6")*6+COUNTIF(beosztás!$JV57:$KZ57,"B7")*7+COUNTIF(beosztás!$JV57:$KZ57,"B8")*8+COUNTIF(beosztás!$JV57:$KZ57,"B9")*9+COUNTIF(beosztás!$JV57:$KZ57,"B10")*10+COUNTIF(beosztás!$JV57:$KZ57,"B11")*11+COUNTIF(beosztás!$JV57:$KZ57,"B12")*12+COUNTIF(beosztás!$JV57:$KZ57,"BP")*0</f>
        <v>0</v>
      </c>
      <c r="GO55" s="330">
        <f t="shared" si="453"/>
        <v>0</v>
      </c>
      <c r="GP55" s="706">
        <f>IF(C55="",0,alapadatok!$AN$11)</f>
        <v>176</v>
      </c>
      <c r="GQ55" s="330">
        <f t="shared" si="389"/>
        <v>-176</v>
      </c>
      <c r="GR55" s="905">
        <f t="shared" si="454"/>
        <v>0</v>
      </c>
      <c r="GS55" s="327"/>
      <c r="GT55" s="329">
        <f t="shared" si="390"/>
        <v>0</v>
      </c>
      <c r="GU55" s="330">
        <f t="shared" si="391"/>
        <v>0</v>
      </c>
      <c r="GV55" s="330">
        <f t="shared" si="392"/>
        <v>0</v>
      </c>
      <c r="GW55" s="330">
        <f t="shared" si="393"/>
        <v>0</v>
      </c>
      <c r="GX55" s="330">
        <f t="shared" si="394"/>
        <v>0</v>
      </c>
      <c r="GY55" s="330">
        <f t="shared" si="395"/>
        <v>0</v>
      </c>
      <c r="GZ55" s="330">
        <f t="shared" si="396"/>
        <v>0</v>
      </c>
      <c r="HA55" s="330">
        <f t="shared" si="397"/>
        <v>8</v>
      </c>
      <c r="HB55" s="330">
        <f t="shared" si="398"/>
        <v>0</v>
      </c>
      <c r="HC55" s="330">
        <f t="shared" si="399"/>
        <v>0</v>
      </c>
      <c r="HD55" s="330">
        <f t="shared" si="400"/>
        <v>344</v>
      </c>
      <c r="HE55" s="330">
        <f t="shared" si="401"/>
        <v>-344</v>
      </c>
      <c r="HF55" s="905">
        <f t="shared" si="455"/>
        <v>0</v>
      </c>
      <c r="HG55" s="326"/>
      <c r="HH55" s="705">
        <f>COUNTIF(beosztás!$LA57:$MD57,"DE")*8</f>
        <v>0</v>
      </c>
      <c r="HI55" s="706">
        <f>COUNTIF(beosztás!$LA57:$MD57,"DU")*8</f>
        <v>0</v>
      </c>
      <c r="HJ55" s="706">
        <f>COUNTIF(beosztás!$LA57:$MD57,"ÉJ")*8</f>
        <v>0</v>
      </c>
      <c r="HK55" s="706">
        <f>COUNTIF(beosztás!$LA57:$MD57,"N")*12</f>
        <v>0</v>
      </c>
      <c r="HL55" s="706">
        <f>COUNTIF(beosztás!$LA57:$MD57,"é")*12</f>
        <v>0</v>
      </c>
      <c r="HM55" s="706">
        <f>SUM(beosztás!$LA57:$MD57)</f>
        <v>0</v>
      </c>
      <c r="HN55" s="706">
        <f>COUNTIF(beosztás!$LA57:$MD57,"FÜ")*8</f>
        <v>8</v>
      </c>
      <c r="HO55" s="895">
        <f>(COUNTIF(beosztás!$LA57:$MD57,"SN")*12)+(COUNTIF(beosztás!$LA57:$MD57,"SDE")*8)+(COUNTIF(beosztás!$LA57:$MD57,"SDU")*8)+(COUNTIF(beosztás!$LA57:$MD57,"SÉ")*12)+(COUNTIF(beosztás!$LA57:$MD57,"SÉJ")*8)+(COUNTIF(beosztás!$LA57:$MD57,"S1")*1)+(COUNTIF(beosztás!$LA57:$MD57,"S2")*2)+(COUNTIF(beosztás!$LA57:$MD57,"S3")*3)+(COUNTIF(beosztás!$LA57:$MD57,"S4")*4)+(COUNTIF(beosztás!$LA57:$MD57,"S5")*5)+(COUNTIF(beosztás!$LA57:$MD57,"S6")*6)+(COUNTIF(beosztás!$LA57:$MD57,"S7")*7)+(COUNTIF(beosztás!$LA57:$MD57,"S8")*8)+(COUNTIF(beosztás!$LA57:$MD57,"S9")*9)+(COUNTIF(beosztás!$LA57:$MD57,"S10")*10)+(COUNTIF(beosztás!$LA57:$MD57,"S11")*11)+(COUNTIF(beosztás!$LA57:$MD57,"S12")*12)</f>
        <v>0</v>
      </c>
      <c r="HP55" s="706">
        <f>COUNTIF(beosztás!$LA57:$MD57,"BN")*12+COUNTIF(beosztás!$LA57:$MD57,"BÉ")*12+COUNTIF(beosztás!$LA57:$MD57,"BDE")*8+COUNTIF(beosztás!$LA57:$MD57,"BDU")*8+COUNTIF(beosztás!$LA57:$MD57,"BÉJ")*8+COUNTIF(beosztás!$LA57:$MD57,"B1")*1+COUNTIF(beosztás!$LA57:$MD57,"B2")*2+COUNTIF(beosztás!$LA57:$MD57,"B3")*3+COUNTIF(beosztás!$KZ57:$MC57,"B5")*5+COUNTIF(beosztás!$KZ57:$MC57,"B6")*6+COUNTIF(beosztás!$KZ57:$MC57,"B7")*7+COUNTIF(beosztás!$KZ57:$MC57,"B8")*8+COUNTIF(beosztás!$LA57:$MD57,"B9")*9+COUNTIF(beosztás!$LA57:$MD57,"B10")*10+COUNTIF(beosztás!$LA57:$MD57,"B11")*11+COUNTIF(beosztás!$LA57:$MD57,"B12")*12+COUNTIF(beosztás!$LA57:$MD57,"BP")*0</f>
        <v>0</v>
      </c>
      <c r="HQ55" s="330">
        <f t="shared" si="456"/>
        <v>0</v>
      </c>
      <c r="HR55" s="706">
        <f>IF(C55="",0,alapadatok!$AN$12)</f>
        <v>160</v>
      </c>
      <c r="HS55" s="330">
        <f t="shared" si="403"/>
        <v>-160</v>
      </c>
      <c r="HT55" s="905">
        <f t="shared" si="457"/>
        <v>0</v>
      </c>
      <c r="HU55" s="327"/>
      <c r="HV55" s="705">
        <f>COUNTIF(beosztás!$ME57:$NI57,"DE")*8</f>
        <v>0</v>
      </c>
      <c r="HW55" s="706">
        <f>COUNTIF(beosztás!$ME57:$NI57,"DU")*8</f>
        <v>0</v>
      </c>
      <c r="HX55" s="706">
        <f>COUNTIF(beosztás!$ME57:$NI57,"ÉJ")*8</f>
        <v>0</v>
      </c>
      <c r="HY55" s="706">
        <f>COUNTIF(beosztás!$ME57:$NI57,"N")*12</f>
        <v>0</v>
      </c>
      <c r="HZ55" s="706">
        <f>COUNTIF(beosztás!$ME57:$NI57,"É")*12</f>
        <v>0</v>
      </c>
      <c r="IA55" s="706">
        <f>SUM(beosztás!$ME57:$NI57)</f>
        <v>0</v>
      </c>
      <c r="IB55" s="706">
        <f>(COUNTIF(beosztás!$ME57:$NI57,"SN")*12)+(COUNTIF(beosztás!$ME57:$NI57,"SDE")*8)+(COUNTIF(beosztás!$ME57:$NI57,"SDU")*8)+(COUNTIF(beosztás!$ME57:$NI57,"SÉ")*12)+(COUNTIF(beosztás!$ME57:$NI57,"SÉJ")*8)+(COUNTIF(beosztás!$ME57:$NI57,"S1")*1)+(COUNTIF(beosztás!$ME57:$NI57,"S2")*2)+(COUNTIF(beosztás!$ME57:$NI57,"S3")*3)+(COUNTIF(beosztás!$ME57:$NI57,"S4")*4)+(COUNTIF(beosztás!$ME57:$NI57,"S5")*5)+(COUNTIF(beosztás!$ME57:$NI57,"S6")*6)+(COUNTIF(beosztás!$ME57:$NI57,"S7")*7)+(COUNTIF(beosztás!$ME57:$NI57,"S8")*8)+(COUNTIF(beosztás!$ME57:$NI57,"S9")*9)+(COUNTIF(beosztás!$ME57:$NI57,"S10")*10)+(COUNTIF(beosztás!$ME57:$NI57,"S11")*11)+(COUNTIF(beosztás!$ME57:$NI57,"S12")*12)</f>
        <v>0</v>
      </c>
      <c r="IC55" s="706">
        <f>COUNTIF(beosztás!$ME57:$NI57,"FÜ")*8</f>
        <v>16</v>
      </c>
      <c r="ID55" s="706">
        <f>COUNTIF(beosztás!$ME57:$NI57,"BN")*12+COUNTIF(beosztás!$ME57:$NI57,"BÉ")*12+COUNTIF(beosztás!$ME57:$NI57,"BDE")*8+COUNTIF(beosztás!$ME57:$NI57,"BDU")*8+COUNTIF(beosztás!$ME57:$NI57,"BÉJ")*8+COUNTIF(beosztás!$ME57:$NI57,"B1")*1+COUNTIF(beosztás!$ME57:$NI57,"B2")*2+COUNTIF(beosztás!$ME57:$NI57,"B3")*3+COUNTIF(beosztás!$ME57:$NI57,"B5")*5+COUNTIF(beosztás!$ME57:$NI57,"B6")*6+COUNTIF(beosztás!$ME57:$NI57,"B7")*7+COUNTIF(beosztás!$ME57:$NI57,"B8")*8+COUNTIF(beosztás!$ME57:$NI57,"B9")*9+COUNTIF(beosztás!$ME57:$NI57,"B10")*10+COUNTIF(beosztás!$ME57:$NI57,"B11")*11+COUNTIF(beosztás!$ME57:$NI57,"B12")*12+COUNTIF(beosztás!$ME57:$NI57,"BP")*0</f>
        <v>0</v>
      </c>
      <c r="IE55" s="330">
        <f t="shared" si="458"/>
        <v>0</v>
      </c>
      <c r="IF55" s="706">
        <f>IF(C55="",0,alapadatok!$AN$13)</f>
        <v>160</v>
      </c>
      <c r="IG55" s="330">
        <f t="shared" si="404"/>
        <v>-160</v>
      </c>
      <c r="IH55" s="739">
        <f t="shared" si="459"/>
        <v>0</v>
      </c>
      <c r="II55" s="327"/>
      <c r="IJ55" s="329">
        <f t="shared" si="405"/>
        <v>0</v>
      </c>
      <c r="IK55" s="330">
        <f t="shared" si="406"/>
        <v>0</v>
      </c>
      <c r="IL55" s="330">
        <f t="shared" si="407"/>
        <v>0</v>
      </c>
      <c r="IM55" s="330">
        <f t="shared" si="408"/>
        <v>0</v>
      </c>
      <c r="IN55" s="330">
        <f t="shared" si="409"/>
        <v>0</v>
      </c>
      <c r="IO55" s="330">
        <f t="shared" si="410"/>
        <v>0</v>
      </c>
      <c r="IP55" s="330">
        <f t="shared" si="411"/>
        <v>0</v>
      </c>
      <c r="IQ55" s="330">
        <f t="shared" si="412"/>
        <v>24</v>
      </c>
      <c r="IR55" s="330">
        <f t="shared" si="413"/>
        <v>0</v>
      </c>
      <c r="IS55" s="330">
        <f t="shared" si="414"/>
        <v>0</v>
      </c>
      <c r="IT55" s="330">
        <f t="shared" si="415"/>
        <v>320</v>
      </c>
      <c r="IU55" s="330">
        <f t="shared" si="416"/>
        <v>-320</v>
      </c>
      <c r="IV55" s="905">
        <f t="shared" si="460"/>
        <v>0</v>
      </c>
      <c r="IW55" s="328"/>
      <c r="JF55" s="21"/>
      <c r="JG55" s="21"/>
    </row>
    <row r="56" spans="1:267" x14ac:dyDescent="0.25">
      <c r="A56" s="398">
        <f>IF(beosztás!A58=0,"",beosztás!A58)</f>
        <v>7</v>
      </c>
      <c r="B56" s="901">
        <f>IF(beosztás!B58=0,"",beosztás!B58)</f>
        <v>75</v>
      </c>
      <c r="C56" s="400" t="str">
        <f>IF(beosztás!C58=0,"",beosztás!C58)</f>
        <v>Majeczki Miklós</v>
      </c>
      <c r="D56" s="401" t="str">
        <f>IF(beosztás!D58=0,"",beosztás!D58)</f>
        <v>Multi 1</v>
      </c>
      <c r="E56" s="18"/>
      <c r="F56" s="705">
        <f>COUNTIF(beosztás!$I58:$AM58,"DE")*8</f>
        <v>24</v>
      </c>
      <c r="G56" s="706">
        <f>COUNTIF(beosztás!$I58:$AM58,"DU")*8</f>
        <v>0</v>
      </c>
      <c r="H56" s="706">
        <f>COUNTIF(beosztás!$I58:$AM58,"ÉJ")*8</f>
        <v>0</v>
      </c>
      <c r="I56" s="706">
        <f>COUNTIF(beosztás!$I58:$AM58,"N")*12</f>
        <v>84</v>
      </c>
      <c r="J56" s="706">
        <f>COUNTIF(beosztás!$I58:$AM58,"é")*12</f>
        <v>24</v>
      </c>
      <c r="K56" s="706">
        <f>SUM(beosztás!$I58:$AM58)</f>
        <v>0</v>
      </c>
      <c r="L56" s="706">
        <f>COUNTIF(beosztás!$I58:$AM58,"FÜ")*8</f>
        <v>8</v>
      </c>
      <c r="M56" s="706">
        <f>(COUNTIF(beosztás!$I58:$AM58,"SN")*12)+(COUNTIF(beosztás!$I58:$AM58,"SDE")*8)+(COUNTIF(beosztás!$I58:$AM58,"SDU")*8)+(COUNTIF(beosztás!$I58:$AM58,"S1")*1)+(COUNTIF(beosztás!$I58:$AM58,"S2")*2)+(COUNTIF(beosztás!$I58:$AM58,"S3")*3)+(COUNTIF(beosztás!$I58:$AM58,"S4")*4)+(COUNTIF(beosztás!$I58:$AM58,"S5")*5)+(COUNTIF(beosztás!$I58:$AM58,"S6")*6)+(COUNTIF(beosztás!$I58:$AM58,"S7")*7)+(COUNTIF(beosztás!$I58:$AM58,"S8")*8)+(COUNTIF(beosztás!$I58:$AM58,"S9")*9)+(COUNTIF(beosztás!$I58:$AM58,"S10")*10)+(COUNTIF(beosztás!$I58:$AM58,"S11")*11)+(COUNTIF(beosztás!$I58:$AM58,"S12")*12)+(COUNTIF(beosztás!$I58:$AM58,"SÉ")*12)+(COUNTIF(beosztás!$I58:$AM58,"SÉJ")*8)</f>
        <v>36</v>
      </c>
      <c r="N56" s="706">
        <f>COUNTIF(beosztás!$I58:$AM58,"BN")*12+COUNTIF(beosztás!$I58:$AM58,"BÉ")*12+COUNTIF(beosztás!$I58:$AM58,"BDE")*8+COUNTIF(beosztás!$I58:$AM58,"BDU")*8+COUNTIF(beosztás!$I58:$AM58,"BÉJ")*8+COUNTIF(beosztás!$I58:$AM58,"B1")*1+COUNTIF(beosztás!$I58:$AM58,"B2")*2+COUNTIF(beosztás!$I58:$AM58,"B3")*3+COUNTIF(beosztás!$I58:$AM58,"B5")*5+COUNTIF(beosztás!$I58:$AM58,"B6")*6+COUNTIF(beosztás!$I58:$AM58,"B7")*7+COUNTIF(beosztás!$I58:$AM58,"B8")*8+COUNTIF(beosztás!$I58:$AM58,"B9")*9+COUNTIF(beosztás!$I58:$AM58,"B10")*10+COUNTIF(beosztás!$I58:$AM58,"B11")*11+COUNTIF(beosztás!$I58:$AM58,"B12")*12+COUNTIF(beosztás!$I58:$AM58,"BP")*0</f>
        <v>0</v>
      </c>
      <c r="O56" s="330">
        <f t="shared" si="417"/>
        <v>168</v>
      </c>
      <c r="P56" s="706">
        <f>IF(C56="",0,alapadatok!$AN$2)</f>
        <v>176</v>
      </c>
      <c r="Q56" s="330">
        <f t="shared" si="418"/>
        <v>-8</v>
      </c>
      <c r="R56" s="739">
        <f t="shared" si="419"/>
        <v>36</v>
      </c>
      <c r="S56" s="325"/>
      <c r="T56" s="705">
        <f>COUNTIF(beosztás!$AN58:$BO58,"DE")*8</f>
        <v>80</v>
      </c>
      <c r="U56" s="706">
        <f>COUNTIF(beosztás!$AN58:$BO58,"DU")*8</f>
        <v>0</v>
      </c>
      <c r="V56" s="706">
        <f>COUNTIF(beosztás!$AN58:$BO58,"ÉJ")*8</f>
        <v>8</v>
      </c>
      <c r="W56" s="706">
        <f>COUNTIF(beosztás!$AN58:$BO58,"N")*12</f>
        <v>36</v>
      </c>
      <c r="X56" s="706">
        <f>COUNTIF(beosztás!$AN58:$BO58,"É")*12</f>
        <v>48</v>
      </c>
      <c r="Y56" s="706">
        <f>SUM(beosztás!$AN58:$BO58)</f>
        <v>0</v>
      </c>
      <c r="Z56" s="706">
        <f>(COUNTIF(beosztás!$AN58:$BO58,"SN")*12)+(COUNTIF(beosztás!$AN58:$BO58,"SDE")*8)+(COUNTIF(beosztás!$AN58:$BO58,"SDU")*8)+(COUNTIF(beosztás!$AN58:$BO58,"SÉ")*12)+(COUNTIF(beosztás!$AN58:$BO58,"SÉJ")*8)+(COUNTIF(beosztás!$AN58:$BO58,"S1")*1)+(COUNTIF(beosztás!$AN58:$BO58,"S2")*2)+(COUNTIF(beosztás!$AN58:$BO58,"S3")*3)+(COUNTIF(beosztás!$AN58:$BO58,"S4")*4)+(COUNTIF(beosztás!$AN58:$BO58,"S5")*5)+(COUNTIF(beosztás!$AN58:$BO58,"S6")*6)+(COUNTIF(beosztás!$AN58:$BO58,"S7")*7)+(COUNTIF(beosztás!$AN58:$BO58,"S8")*8)+(COUNTIF(beosztás!$AN58:$BO58,"S9")*9)+(COUNTIF(beosztás!$AN58:$BO58,"S10")*10)+(COUNTIF(beosztás!$AN58:$BO58,"S11")*11)+(COUNTIF(beosztás!$AN58:$BO58,"S12")*12)</f>
        <v>0</v>
      </c>
      <c r="AA56" s="706">
        <f>COUNTIF(beosztás!$AN58:$BO58,"FÜ")*8</f>
        <v>0</v>
      </c>
      <c r="AB56" s="706">
        <f>COUNTIF(beosztás!$AN58:$BO58,"BN")*12+COUNTIF(beosztás!$AN58:$BO58,"BÉ")*12+COUNTIF(beosztás!$AN58:$BO58,"BDE")*8+COUNTIF(beosztás!$AN58:$BO58,"BDU")*8+COUNTIF(beosztás!$AN58:$BO58,"BÉJ")*8+COUNTIF(beosztás!$AN58:$BO58,"B1")*1+COUNTIF(beosztás!$AN58:$BO58,"B2")*2+COUNTIF(beosztás!$AN58:$BO58,"B3")*3+COUNTIF(beosztás!$AN58:$BO58,"B5")*5+COUNTIF(beosztás!$AN58:$BO58,"B6")*6+COUNTIF(beosztás!$AN58:$BO58,"B7")*7+COUNTIF(beosztás!$AN58:$BO58,"B8")*8+COUNTIF(beosztás!$AN58:$BO58,"B9")*9+COUNTIF(beosztás!$AN58:$BO58,"B10")*10+COUNTIF(beosztás!$AN58:$BO58,"B11")*11+COUNTIF(beosztás!$AN58:$BO58,"B12")*12+COUNTIF(beosztás!$AN58:$BO58,"BP")*0</f>
        <v>0</v>
      </c>
      <c r="AC56" s="330">
        <f t="shared" si="420"/>
        <v>172</v>
      </c>
      <c r="AD56" s="706">
        <f>IF(C56="",0,alapadatok!$AN$3)</f>
        <v>160</v>
      </c>
      <c r="AE56" s="330">
        <f t="shared" si="421"/>
        <v>12</v>
      </c>
      <c r="AF56" s="739">
        <f t="shared" si="422"/>
        <v>0</v>
      </c>
      <c r="AG56" s="325"/>
      <c r="AH56" s="329">
        <f t="shared" si="423"/>
        <v>104</v>
      </c>
      <c r="AI56" s="330">
        <f t="shared" si="424"/>
        <v>0</v>
      </c>
      <c r="AJ56" s="330">
        <f t="shared" si="425"/>
        <v>8</v>
      </c>
      <c r="AK56" s="330">
        <f t="shared" si="426"/>
        <v>120</v>
      </c>
      <c r="AL56" s="330">
        <f t="shared" si="427"/>
        <v>72</v>
      </c>
      <c r="AM56" s="330">
        <f t="shared" si="428"/>
        <v>0</v>
      </c>
      <c r="AN56" s="330">
        <f t="shared" si="429"/>
        <v>36</v>
      </c>
      <c r="AO56" s="330">
        <f t="shared" si="430"/>
        <v>8</v>
      </c>
      <c r="AP56" s="330">
        <f t="shared" si="431"/>
        <v>0</v>
      </c>
      <c r="AQ56" s="330">
        <f t="shared" si="432"/>
        <v>340</v>
      </c>
      <c r="AR56" s="330">
        <f t="shared" si="433"/>
        <v>336</v>
      </c>
      <c r="AS56" s="330">
        <f t="shared" si="434"/>
        <v>4</v>
      </c>
      <c r="AT56" s="739">
        <f t="shared" si="435"/>
        <v>36</v>
      </c>
      <c r="AU56" s="326"/>
      <c r="AV56" s="705">
        <f>COUNTIF(beosztás!$BP58:$CT58,"DE")*8</f>
        <v>8</v>
      </c>
      <c r="AW56" s="706">
        <f>COUNTIF(beosztás!$BP58:$CT58,"DU")*8</f>
        <v>0</v>
      </c>
      <c r="AX56" s="706">
        <f>COUNTIF(beosztás!$BP58:$CT58,"ÉJ")*8</f>
        <v>0</v>
      </c>
      <c r="AY56" s="706">
        <f>COUNTIF(beosztás!$BP58:$CT58,"N")*12</f>
        <v>60</v>
      </c>
      <c r="AZ56" s="706">
        <f>COUNTIF(beosztás!$BP58:$CT58,"é")*12</f>
        <v>36</v>
      </c>
      <c r="BA56" s="706">
        <f>SUM(beosztás!$BP58:$CT58)</f>
        <v>0</v>
      </c>
      <c r="BB56" s="706">
        <f>COUNTIF(beosztás!$BP58:$CT58,"FÜ")*8</f>
        <v>8</v>
      </c>
      <c r="BC56" s="895">
        <f>(COUNTIF(beosztás!$BP58:$CT58,"SN")*12)+(COUNTIF(beosztás!$BP58:$CT58,"SDE")*8)+(COUNTIF(beosztás!$BP58:$CT58,"SDU")*8)+(COUNTIF(beosztás!$BP58:$CT58,"SÉ")*12)+(COUNTIF(beosztás!$BP58:$CT58,"SÉJ")*8)+(COUNTIF(beosztás!$BP58:$CT58,"S1")*1)+(COUNTIF(beosztás!$BP58:$CT58,"S2")*2)+(COUNTIF(beosztás!$BP58:$CT58,"S3")*3)+(COUNTIF(beosztás!$BP58:$CT58,"S4")*4)+(COUNTIF(beosztás!$BP58:$CT58,"S5")*5)+(COUNTIF(beosztás!$BP58:$CT58,"S6")*6)+(COUNTIF(beosztás!$BP58:$CT58,"S7")*7)+(COUNTIF(beosztás!$BP58:$CT58,"S8")*8)+(COUNTIF(beosztás!$BP58:$CT58,"S9")*9)+(COUNTIF(beosztás!$BP58:$CT58,"S10")*10)+(COUNTIF(beosztás!$BP58:$CT58,"S11")*11)+(COUNTIF(beosztás!$BP58:$CT58,"S12")*12)</f>
        <v>48</v>
      </c>
      <c r="BD56" s="706">
        <f>COUNTIF(beosztás!$BP58:$CT58,"BN")*12+COUNTIF(beosztás!$BP58:$CT58,"BÉ")*12+COUNTIF(beosztás!$BP58:$CT58,"BDE")*8+COUNTIF(beosztás!$BP58:$CT58,"BDU")*8+COUNTIF(beosztás!$BP58:$CT58,"BÉJ")*8+COUNTIF(beosztás!$BP58:$CT58,"B1")*1+COUNTIF(beosztás!$BP58:$CT58,"B2")*2+COUNTIF(beosztás!$BP58:$CT58,"B3")*3+COUNTIF(beosztás!$BP58:$CT58,"B5")*5+COUNTIF(beosztás!$BP58:$CT58,"B6")*6+COUNTIF(beosztás!$BP58:$CT58,"B7")*7+COUNTIF(beosztás!$BP58:$CT58,"B8")*8+COUNTIF(beosztás!$BP58:$CT58,"B9")*9+COUNTIF(beosztás!$BP58:$CT58,"B10")*10+COUNTIF(beosztás!$BP58:$CT58,"B11")*11+COUNTIF(beosztás!$BP58:$CT58,"B12")*12+COUNTIF(beosztás!$BP58:$CT58,"BP")*0</f>
        <v>0</v>
      </c>
      <c r="BE56" s="330">
        <f t="shared" si="436"/>
        <v>152</v>
      </c>
      <c r="BF56" s="706">
        <f>IF(C56="",0,alapadatok!$AN$4)</f>
        <v>160</v>
      </c>
      <c r="BG56" s="330">
        <f t="shared" si="342"/>
        <v>-8</v>
      </c>
      <c r="BH56" s="739">
        <f t="shared" si="437"/>
        <v>48</v>
      </c>
      <c r="BI56" s="325"/>
      <c r="BJ56" s="705">
        <f>COUNTIF(beosztás!$CU58:$DX58,"DE")*8</f>
        <v>16</v>
      </c>
      <c r="BK56" s="706">
        <f>COUNTIF(beosztás!$CU58:$DX58,"DU")*8</f>
        <v>0</v>
      </c>
      <c r="BL56" s="706">
        <f>COUNTIF(beosztás!$CU58:$DX58,"ÉJ")*8</f>
        <v>0</v>
      </c>
      <c r="BM56" s="706">
        <f>COUNTIF(beosztás!$CU58:$DX58,"N")*12</f>
        <v>96</v>
      </c>
      <c r="BN56" s="706">
        <f>COUNTIF(beosztás!$CU58:$DX58,"É")*12</f>
        <v>72</v>
      </c>
      <c r="BO56" s="706">
        <f>SUM(beosztás!$CU58:$DX58)</f>
        <v>0</v>
      </c>
      <c r="BP56" s="895">
        <f>(COUNTIF(beosztás!$CU58:$DX58,"SN")*12)+(COUNTIF(beosztás!$CU58:$DX58,"SDE")*8)+(COUNTIF(beosztás!$CU58:$DX58,"SDU")*8)+(COUNTIF(beosztás!$CU58:$DX58,"SÉ")*12)+(COUNTIF(beosztás!$CU58:$DX58,"SÉJ")*8)+(COUNTIF(beosztás!$CU58:$DX58,"S1")*1)+(COUNTIF(beosztás!$CU58:$DX58,"S2")*2)+(COUNTIF(beosztás!$CU58:$DX58,"S3")*3)+(COUNTIF(beosztás!$CU58:$DX58,"S4")*4)+(COUNTIF(beosztás!$CU58:$DX58,"S5")*5)+(COUNTIF(beosztás!$CU58:$DX58,"S6")*6)+(COUNTIF(beosztás!$CU58:$DX58,"S7")*7)+(COUNTIF(beosztás!$CU58:$DX58,"S8")*8)+(COUNTIF(beosztás!$CU58:$DX58,"S9")*9)+(COUNTIF(beosztás!$CU58:$DX58,"S10")*10)+(COUNTIF(beosztás!$CU58:$DX58,"S11")*11)+(COUNTIF(beosztás!$CU58:$DX58,"S12")*12)</f>
        <v>0</v>
      </c>
      <c r="BQ56" s="706">
        <f>COUNTIF(beosztás!$CU58:$DX58,"FÜ")*8</f>
        <v>8</v>
      </c>
      <c r="BR56" s="706">
        <f>COUNTIF(beosztás!$CU58:$DX58,"BN")*12+COUNTIF(beosztás!$CU58:$DX58,"BÉ")*12+COUNTIF(beosztás!$CU58:$DX58,"BDE")*8+COUNTIF(beosztás!$CU58:$DX58,"BDU")*8+COUNTIF(beosztás!$CU58:$DX58,"BÉJ")*8+COUNTIF(beosztás!$CU58:$DX58,"B1")*1+COUNTIF(beosztás!$CU58:$DX58,"B2")*2+COUNTIF(beosztás!$CU58:$DX58,"B3")*3+COUNTIF(beosztás!$CU58:$DX58,"B5")*5+COUNTIF(beosztás!$CU58:$DX58,"B6")*6+COUNTIF(beosztás!$CU58:$DX58,"B7")*7+COUNTIF(beosztás!$CU58:$DX58,"B8")*8+COUNTIF(beosztás!$CU58:$DX58,"B9")*9+COUNTIF(beosztás!$CU58:$DX58,"B10")*10+COUNTIF(beosztás!$CU58:$DX58,"B11")*11+COUNTIF(beosztás!$CU58:$DX58,"B12")*12+COUNTIF(beosztás!$CU58:$DX58,"BP")*0</f>
        <v>0</v>
      </c>
      <c r="BS56" s="330">
        <f t="shared" si="438"/>
        <v>184</v>
      </c>
      <c r="BT56" s="706">
        <f>IF(C56="",0,alapadatok!$AN$5)</f>
        <v>168</v>
      </c>
      <c r="BU56" s="330">
        <f t="shared" si="344"/>
        <v>16</v>
      </c>
      <c r="BV56" s="739">
        <f t="shared" si="439"/>
        <v>0</v>
      </c>
      <c r="BW56" s="325"/>
      <c r="BX56" s="329">
        <f t="shared" si="345"/>
        <v>24</v>
      </c>
      <c r="BY56" s="330">
        <f t="shared" si="346"/>
        <v>0</v>
      </c>
      <c r="BZ56" s="330">
        <f t="shared" si="347"/>
        <v>0</v>
      </c>
      <c r="CA56" s="330">
        <f t="shared" si="348"/>
        <v>156</v>
      </c>
      <c r="CB56" s="330">
        <f t="shared" si="349"/>
        <v>108</v>
      </c>
      <c r="CC56" s="330">
        <f t="shared" si="350"/>
        <v>0</v>
      </c>
      <c r="CD56" s="330">
        <f t="shared" si="351"/>
        <v>48</v>
      </c>
      <c r="CE56" s="330">
        <f t="shared" si="352"/>
        <v>16</v>
      </c>
      <c r="CF56" s="330">
        <f t="shared" si="353"/>
        <v>0</v>
      </c>
      <c r="CG56" s="330">
        <f t="shared" si="354"/>
        <v>336</v>
      </c>
      <c r="CH56" s="330">
        <f t="shared" si="355"/>
        <v>328</v>
      </c>
      <c r="CI56" s="330">
        <f t="shared" si="356"/>
        <v>8</v>
      </c>
      <c r="CJ56" s="739">
        <f t="shared" si="440"/>
        <v>48</v>
      </c>
      <c r="CK56" s="326"/>
      <c r="CL56" s="705">
        <f>COUNTIF(beosztás!$DY58:$FC58,"DE")*8</f>
        <v>0</v>
      </c>
      <c r="CM56" s="706">
        <f>COUNTIF(beosztás!$DY58:$FC58,"DU")*8</f>
        <v>0</v>
      </c>
      <c r="CN56" s="706">
        <f>COUNTIF(beosztás!$DY58:$FC58,"ÉJ")*8</f>
        <v>0</v>
      </c>
      <c r="CO56" s="706">
        <f>COUNTIF(beosztás!$DY58:$FC58,"N")*12</f>
        <v>0</v>
      </c>
      <c r="CP56" s="706">
        <f>COUNTIF(beosztás!$DY58:$FC58,"é")*12</f>
        <v>0</v>
      </c>
      <c r="CQ56" s="706">
        <f>SUM(beosztás!$DY58:$FC58)</f>
        <v>0</v>
      </c>
      <c r="CR56" s="706">
        <f>COUNTIF(beosztás!$DY58:$FC58,"FÜ")*8</f>
        <v>16</v>
      </c>
      <c r="CS56" s="895">
        <f>(COUNTIF(beosztás!$DY58:$FC58,"SN")*12)+(COUNTIF(beosztás!$DY58:$FC58,"SDE")*8)+(COUNTIF(beosztás!$DY58:$FC58,"SDU")*8)+(COUNTIF(beosztás!$DY58:$FC58,"SÉ")*12)+(COUNTIF(beosztás!$DY58:$FC58,"SÉJ")*8)+(COUNTIF(beosztás!$DY58:$FC58,"S1")*1)+(COUNTIF(beosztás!$DY58:$FC58,"S2")*2)+(COUNTIF(beosztás!$DY58:$FC58,"S3")*3)+(COUNTIF(beosztás!$DY58:$FC58,"S4")*4)+(COUNTIF(beosztás!$DY58:$FC58,"S5")*5)+(COUNTIF(beosztás!$DY58:$FC58,"S6")*6)+(COUNTIF(beosztás!$DY58:$FC58,"S7")*7)+(COUNTIF(beosztás!$DY58:$FC58,"S8")*8)+(COUNTIF(beosztás!$DY58:$FC58,"S9")*9)+(COUNTIF(beosztás!$DY58:$FC58,"S10")*10)+(COUNTIF(beosztás!$DY58:$FC58,"S11")*11)+(COUNTIF(beosztás!$DY58:$FC58,"S12")*12)</f>
        <v>0</v>
      </c>
      <c r="CT56" s="706">
        <f>COUNTIF(beosztás!$DY58:$FC58,"BN")*12+COUNTIF(beosztás!$DY58:$FC58,"BÉ")*12+COUNTIF(beosztás!$DY58:$FC58,"BDE")*8+COUNTIF(beosztás!$DY58:$FC58,"BDU")*8+COUNTIF(beosztás!$DY58:$FC58,"BÉJ")*8+COUNTIF(beosztás!$DY58:$FC58,"B1")*1+COUNTIF(beosztás!$DY58:$FC58,"B2")*2+COUNTIF(beosztás!$DY58:$FC58,"B3")*3+COUNTIF(beosztás!$DY58:$FC58,"B5")*5+COUNTIF(beosztás!$DY58:$FC58,"B6")*6+COUNTIF(beosztás!$DY58:$FC58,"B7")*7+COUNTIF(beosztás!$DY58:$FC58,"B8")*8+COUNTIF(beosztás!$DY58:$FC58,"B9")*9+COUNTIF(beosztás!$DY58:$FC58,"B10")*10+COUNTIF(beosztás!$DY58:$FC58,"B11")*11+COUNTIF(beosztás!$DY58:$FC58,"B12")*12+COUNTIF(beosztás!$DY58:$FC58,"BP")*0</f>
        <v>0</v>
      </c>
      <c r="CU56" s="330">
        <f t="shared" si="441"/>
        <v>0</v>
      </c>
      <c r="CV56" s="706">
        <f>IF(C56="",0,alapadatok!$AN$6)</f>
        <v>168</v>
      </c>
      <c r="CW56" s="330">
        <f t="shared" si="358"/>
        <v>-168</v>
      </c>
      <c r="CX56" s="905">
        <f t="shared" si="442"/>
        <v>0</v>
      </c>
      <c r="CY56" s="325"/>
      <c r="CZ56" s="705">
        <f>COUNTIF(beosztás!$FD58:$GG58,"DE")*8</f>
        <v>0</v>
      </c>
      <c r="DA56" s="706">
        <f>COUNTIF(beosztás!$FD58:$GG58,"DU")*8</f>
        <v>0</v>
      </c>
      <c r="DB56" s="706">
        <f>COUNTIF(beosztás!$FD58:$GG58,"ÉJ")*8</f>
        <v>0</v>
      </c>
      <c r="DC56" s="706">
        <f>COUNTIF(beosztás!$FD58:$GG58,"N")*12</f>
        <v>0</v>
      </c>
      <c r="DD56" s="706">
        <f>COUNTIF(beosztás!$FD58:$GG58,"É")*12</f>
        <v>0</v>
      </c>
      <c r="DE56" s="706">
        <f>SUM(beosztás!$FD58:$GG58)</f>
        <v>0</v>
      </c>
      <c r="DF56" s="895">
        <f>(COUNTIF(beosztás!$FD58:$GG58,"SN")*12)+(COUNTIF(beosztás!$FD58:$GG58,"SDE")*8)+(COUNTIF(beosztás!$FD58:$GG58,"SDU")*8)+(COUNTIF(beosztás!$FD58:$GG58,"SÉ")*12)+(COUNTIF(beosztás!$FD58:$GG58,"SÉJ")*8)+(COUNTIF(beosztás!$FD58:$GG58,"S1")*1)+(COUNTIF(beosztás!$FD58:$GG58,"S2")*2)+(COUNTIF(beosztás!$FD58:$GG58,"S3")*3)+(COUNTIF(beosztás!$FD58:$GG58,"S4")*4)+(COUNTIF(beosztás!$FD58:$GG58,"S5")*5)+(COUNTIF(beosztás!$FD58:$GG58,"S6")*6)+(COUNTIF(beosztás!$FD58:$GG58,"S7")*7)+(COUNTIF(beosztás!$FD58:$GG58,"S8")*8)+(COUNTIF(beosztás!$FD58:$GG58,"S9")*9)+(COUNTIF(beosztás!$FD58:$GG58,"S10")*10)+(COUNTIF(beosztás!$FD58:$GG58,"S11")*11)+(COUNTIF(beosztás!$FD58:$GG58,"S12")*12)</f>
        <v>0</v>
      </c>
      <c r="DG56" s="706">
        <f>COUNTIF(beosztás!$FD58:$GG58,"FÜ")*8</f>
        <v>0</v>
      </c>
      <c r="DH56" s="706">
        <f>COUNTIF(beosztás!$FD58:$GG58,"BN")*12+COUNTIF(beosztás!$FD58:$GG58,"BÉ")*12+COUNTIF(beosztás!$FD58:$GG58,"BDE")*8+COUNTIF(beosztás!$FD58:$GG58,"BDU")*8+COUNTIF(beosztás!$FD58:$GG58,"BÉJ")*8+COUNTIF(beosztás!$FD58:$GG58,"B1")*1+COUNTIF(beosztás!$FD58:$GG58,"B2")*2+COUNTIF(beosztás!$FD58:$GG58,"B3")*3+COUNTIF(beosztás!$FD58:$GG58,"B5")*5+COUNTIF(beosztás!$FD58:$GG58,"B6")*6+COUNTIF(beosztás!$FD58:$GG58,"B7")*7+COUNTIF(beosztás!$FD58:$GG58,"B8")*8+COUNTIF(beosztás!$FD58:$GG58,"B9")*9+COUNTIF(beosztás!$FD58:$GG58,"B10")*10+COUNTIF(beosztás!$FD58:$GG58,"B11")*11+COUNTIF(beosztás!$FD58:$GG58,"B12")*12+COUNTIF(beosztás!$FD58:$GG58,"BP")*0</f>
        <v>0</v>
      </c>
      <c r="DI56" s="330">
        <f t="shared" si="443"/>
        <v>0</v>
      </c>
      <c r="DJ56" s="706">
        <f>IF(C56="",0,alapadatok!$AN$7)</f>
        <v>160</v>
      </c>
      <c r="DK56" s="330">
        <f t="shared" si="359"/>
        <v>-160</v>
      </c>
      <c r="DL56" s="739">
        <f t="shared" si="444"/>
        <v>0</v>
      </c>
      <c r="DM56" s="325"/>
      <c r="DN56" s="329">
        <f t="shared" si="360"/>
        <v>0</v>
      </c>
      <c r="DO56" s="330">
        <f t="shared" si="361"/>
        <v>0</v>
      </c>
      <c r="DP56" s="330">
        <f t="shared" si="362"/>
        <v>0</v>
      </c>
      <c r="DQ56" s="330">
        <f t="shared" si="363"/>
        <v>0</v>
      </c>
      <c r="DR56" s="330">
        <f t="shared" si="364"/>
        <v>0</v>
      </c>
      <c r="DS56" s="330">
        <f t="shared" si="365"/>
        <v>0</v>
      </c>
      <c r="DT56" s="330">
        <f t="shared" si="366"/>
        <v>0</v>
      </c>
      <c r="DU56" s="330">
        <f t="shared" si="367"/>
        <v>16</v>
      </c>
      <c r="DV56" s="330">
        <f t="shared" si="368"/>
        <v>0</v>
      </c>
      <c r="DW56" s="330">
        <f t="shared" si="369"/>
        <v>0</v>
      </c>
      <c r="DX56" s="330">
        <f t="shared" si="370"/>
        <v>328</v>
      </c>
      <c r="DY56" s="330">
        <f t="shared" si="371"/>
        <v>-328</v>
      </c>
      <c r="DZ56" s="905">
        <f t="shared" si="445"/>
        <v>0</v>
      </c>
      <c r="EA56" s="326"/>
      <c r="EB56" s="705">
        <f>COUNTIF(beosztás!$GH58:$HL58,"DE")*8</f>
        <v>0</v>
      </c>
      <c r="EC56" s="706">
        <f>COUNTIF(beosztás!$GH58:$HL58,"DU")*8</f>
        <v>0</v>
      </c>
      <c r="ED56" s="706">
        <f>COUNTIF(beosztás!$GH58:$HL58,"ÉJ")*8</f>
        <v>0</v>
      </c>
      <c r="EE56" s="706">
        <f>COUNTIF(beosztás!$GH58:$HL58,"N")*12</f>
        <v>0</v>
      </c>
      <c r="EF56" s="706">
        <f>COUNTIF(beosztás!$GH58:$HL58,"é")*12</f>
        <v>0</v>
      </c>
      <c r="EG56" s="706">
        <f>SUM(beosztás!$GH58:$HL58)</f>
        <v>0</v>
      </c>
      <c r="EH56" s="706">
        <f>COUNTIF(beosztás!$GH58:$HL58,"FÜ")*8</f>
        <v>0</v>
      </c>
      <c r="EI56" s="895">
        <f>(COUNTIF(beosztás!$GH58:$HL58,"SN")*12)+(COUNTIF(beosztás!$GH58:$HL58,"SDE")*8)+(COUNTIF(beosztás!$GH58:$HL58,"SDU")*8)+(COUNTIF(beosztás!$GH58:$HL58,"SÉ")*12)+(COUNTIF(beosztás!$GH58:$HL58,"SÉJ")*8)+(COUNTIF(beosztás!$GH58:$HL58,"S1")*1)+(COUNTIF(beosztás!$GH58:$HL58,"S2")*2)+(COUNTIF(beosztás!$GH58:$HL58,"S3")*3)+(COUNTIF(beosztás!$GH58:$HL58,"S4")*4)+(COUNTIF(beosztás!$GH58:$HL58,"S5")*5)+(COUNTIF(beosztás!$GH58:$HL58,"S6")*6)+(COUNTIF(beosztás!$GH58:$HL58,"S7")*7)+(COUNTIF(beosztás!$GH58:$HL58,"S8")*8)+(COUNTIF(beosztás!$GH58:$HL58,"S9")*9)+(COUNTIF(beosztás!$GH58:$HL58,"S10")*10)+(COUNTIF(beosztás!$GH58:$HL58,"S11")*11)+(COUNTIF(beosztás!$GH58:$HL58,"S12")*12)</f>
        <v>0</v>
      </c>
      <c r="EJ56" s="706">
        <f>COUNTIF(beosztás!$GH58:$HL58,"BN")*12+COUNTIF(beosztás!$GH58:$HL58,"BÉ")*12+COUNTIF(beosztás!$GH58:$HL58,"BDE")*8+COUNTIF(beosztás!$GH58:$HL58,"BDU")*8+COUNTIF(beosztás!$GH58:$HL58,"BÉJ")*8+COUNTIF(beosztás!$GH58:$HL58,"B1")*1+COUNTIF(beosztás!$GH58:$HL58,"B2")*2+COUNTIF(beosztás!$GH58:$HL58,"B3")*3+COUNTIF(beosztás!$GH58:$HL58,"B5")*5+COUNTIF(beosztás!$GH58:$HL58,"B6")*6+COUNTIF(beosztás!$GH58:$HL58,"B7")*7+COUNTIF(beosztás!$GH58:$HL58,"B8")*8+COUNTIF(beosztás!$GH58:$HL58,"B9")*9+COUNTIF(beosztás!$GH58:$HL58,"B10")*10+COUNTIF(beosztás!$GH58:$HL58,"B11")*11+COUNTIF(beosztás!$GH58:$HL58,"B12")*12+COUNTIF(beosztás!$GH58:$HL58,"BP")*0</f>
        <v>0</v>
      </c>
      <c r="EK56" s="330">
        <f t="shared" si="446"/>
        <v>0</v>
      </c>
      <c r="EL56" s="706">
        <f>IF(C56="",0,alapadatok!$AN$8)</f>
        <v>184</v>
      </c>
      <c r="EM56" s="330">
        <f t="shared" si="373"/>
        <v>-184</v>
      </c>
      <c r="EN56" s="905">
        <f t="shared" si="447"/>
        <v>0</v>
      </c>
      <c r="EO56" s="325"/>
      <c r="EP56" s="705">
        <f>COUNTIF(beosztás!$HM58:$IQ58,"DE")*8</f>
        <v>0</v>
      </c>
      <c r="EQ56" s="706">
        <f>COUNTIF(beosztás!$HM58:$IQ58,"DU")*8</f>
        <v>0</v>
      </c>
      <c r="ER56" s="706">
        <f>COUNTIF(beosztás!$HM58:$IQ58,"ÉJ")*8</f>
        <v>0</v>
      </c>
      <c r="ES56" s="706">
        <f>COUNTIF(beosztás!$HM58:$IQ58,"N")*12</f>
        <v>0</v>
      </c>
      <c r="ET56" s="706">
        <f>COUNTIF(beosztás!$HM58:$IQ58,"É")*12</f>
        <v>0</v>
      </c>
      <c r="EU56" s="706">
        <f>SUM(beosztás!$HM58:$IQ58)</f>
        <v>0</v>
      </c>
      <c r="EV56" s="895">
        <f>(COUNTIF(beosztás!$HM58:$IQ58,"SN")*12)+(COUNTIF(beosztás!$HM58:$IQ58,"SDE")*8)+(COUNTIF(beosztás!$HM58:$IQ58,"SDU")*8)+(COUNTIF(beosztás!$HM58:$IQ58,"SÉ")*12)+(COUNTIF(beosztás!$HM58:$IQ58,"SÉJ")*8)+(COUNTIF(beosztás!$HM58:$IQ58,"S1")*1)+(COUNTIF(beosztás!$HM58:$IQ58,"S2")*2)+(COUNTIF(beosztás!$HM58:$IQ58,"S3")*3)+(COUNTIF(beosztás!$HM58:$IQ58,"S4")*4)+(COUNTIF(beosztás!$HM58:$IQ58,"S5")*5)+(COUNTIF(beosztás!$HM58:$IQ58,"S6")*6)+(COUNTIF(beosztás!$HM58:$IQ58,"S7")*7)+(COUNTIF(beosztás!$HM58:$IQ58,"S8")*8)+(COUNTIF(beosztás!$HM58:$IQ58,"S9")*9)+(COUNTIF(beosztás!$HM58:$IQ58,"S10")*10)+(COUNTIF(beosztás!$HM58:$IQ58,"S11")*11)+(COUNTIF(beosztás!$HM58:$IQ58,"S12")*12)</f>
        <v>0</v>
      </c>
      <c r="EW56" s="706">
        <f>COUNTIF(beosztás!$HM58:$IQ58,"FÜ")*8</f>
        <v>8</v>
      </c>
      <c r="EX56" s="706">
        <f>COUNTIF(beosztás!$HM58:$IQ58,"BN")*12+COUNTIF(beosztás!$HM58:$IQ58,"BÉ")*12+COUNTIF(beosztás!$HM58:$IQ58,"BDE")*8+COUNTIF(beosztás!$HM58:$IQ58,"BDU")*8+COUNTIF(beosztás!$HM58:$IQ58,"BÉJ")*8+COUNTIF(beosztás!$HM58:$IQ58,"B1")*1+COUNTIF(beosztás!$HM58:$IQ58,"B2")*2+COUNTIF(beosztás!$HM58:$IQ58,"B3")*3+COUNTIF(beosztás!$HM58:$IQ58,"B5")*5+COUNTIF(beosztás!$HM58:$IQ58,"B6")*6+COUNTIF(beosztás!$HM58:$IQ58,"B7")*7+COUNTIF(beosztás!$HM58:$IQ58,"B8")*8+COUNTIF(beosztás!$HM58:$IQ58,"B9")*9+COUNTIF(beosztás!$HM58:$IQ58,"B10")*10+COUNTIF(beosztás!$HM58:$IQ58,"B11")*11+COUNTIF(beosztás!$HM58:$IQ58,"B12")*12+COUNTIF(beosztás!$HM58:$IQ58,"BP")*0</f>
        <v>0</v>
      </c>
      <c r="EY56" s="330">
        <f t="shared" si="448"/>
        <v>0</v>
      </c>
      <c r="EZ56" s="706">
        <f>IF(C56="",0,alapadatok!$AN$9)</f>
        <v>168</v>
      </c>
      <c r="FA56" s="330">
        <f t="shared" si="374"/>
        <v>-168</v>
      </c>
      <c r="FB56" s="905">
        <f t="shared" si="449"/>
        <v>0</v>
      </c>
      <c r="FC56" s="325"/>
      <c r="FD56" s="329">
        <f t="shared" si="375"/>
        <v>0</v>
      </c>
      <c r="FE56" s="330">
        <f t="shared" si="376"/>
        <v>0</v>
      </c>
      <c r="FF56" s="330">
        <f t="shared" si="377"/>
        <v>0</v>
      </c>
      <c r="FG56" s="330">
        <f t="shared" si="378"/>
        <v>0</v>
      </c>
      <c r="FH56" s="330">
        <f t="shared" si="379"/>
        <v>0</v>
      </c>
      <c r="FI56" s="330">
        <f t="shared" si="380"/>
        <v>0</v>
      </c>
      <c r="FJ56" s="330">
        <f t="shared" si="381"/>
        <v>0</v>
      </c>
      <c r="FK56" s="330">
        <f t="shared" si="382"/>
        <v>8</v>
      </c>
      <c r="FL56" s="330">
        <f t="shared" si="383"/>
        <v>0</v>
      </c>
      <c r="FM56" s="330">
        <f t="shared" si="384"/>
        <v>0</v>
      </c>
      <c r="FN56" s="330">
        <f t="shared" si="385"/>
        <v>352</v>
      </c>
      <c r="FO56" s="330">
        <f t="shared" si="386"/>
        <v>-352</v>
      </c>
      <c r="FP56" s="905">
        <f t="shared" si="450"/>
        <v>0</v>
      </c>
      <c r="FQ56" s="326"/>
      <c r="FR56" s="705">
        <f>COUNTIF(beosztás!$IR58:$JU58,"DE")*8</f>
        <v>0</v>
      </c>
      <c r="FS56" s="706">
        <f>COUNTIF(beosztás!$IR58:$JU58,"DU")*8</f>
        <v>0</v>
      </c>
      <c r="FT56" s="706">
        <f>COUNTIF(beosztás!$IR58:$JU58,"ÉJ")*8</f>
        <v>0</v>
      </c>
      <c r="FU56" s="706">
        <f>COUNTIF(beosztás!$IR58:$JU58,"N")*12</f>
        <v>0</v>
      </c>
      <c r="FV56" s="706">
        <f>COUNTIF(beosztás!$IR58:$JU58,"é")*12</f>
        <v>0</v>
      </c>
      <c r="FW56" s="706">
        <f>SUM(beosztás!$IR58:$JU58)</f>
        <v>0</v>
      </c>
      <c r="FX56" s="706">
        <f>COUNTIF(beosztás!$IR58:$JU58,"FÜ")*8</f>
        <v>0</v>
      </c>
      <c r="FY56" s="895">
        <f>(COUNTIF(beosztás!$IR58:$JU58,"SN")*12)+(COUNTIF(beosztás!$IR58:$JU58,"SDE")*8)+(COUNTIF(beosztás!$IR58:$JU58,"SDU")*8)+(COUNTIF(beosztás!$IR58:$JU58,"SÉ")*12)+(COUNTIF(beosztás!$IR58:$JU58,"SÉJ")*8)+(COUNTIF(beosztás!$IR58:$JU58,"S1")*1)+(COUNTIF(beosztás!$IR58:$JU58,"S2")*2)+(COUNTIF(beosztás!$IR58:$JU58,"S3")*3)+(COUNTIF(beosztás!$IR58:$JU58,"S4")*4)+(COUNTIF(beosztás!$IR58:$JU58,"S5")*5)+(COUNTIF(beosztás!$IR58:$JU58,"S6")*6)+(COUNTIF(beosztás!$IR58:$JU58,"S7")*7)+(COUNTIF(beosztás!$IR58:$JU58,"S8")*8)+(COUNTIF(beosztás!$IR58:$JU58,"S9")*9)+(COUNTIF(beosztás!$IR58:$JU58,"S10")*10)+(COUNTIF(beosztás!$IR58:$JU58,"S11")*11)+(COUNTIF(beosztás!$IR58:$JU58,"S12")*12)</f>
        <v>0</v>
      </c>
      <c r="FZ56" s="706">
        <f>COUNTIF(beosztás!$IR58:$JU58,"BN")*12+COUNTIF(beosztás!$IR58:$JU58,"BÉ")*12+COUNTIF(beosztás!$IR58:$JU58,"BDE")*8+COUNTIF(beosztás!$IR58:$JU58,"BDU")*8+COUNTIF(beosztás!$IR58:$JU58,"BÉJ")*8+COUNTIF(beosztás!$IR58:$JU58,"B1")*1+COUNTIF(beosztás!$IR58:$JU58,"B2")*2+COUNTIF(beosztás!$IR58:$JU58,"B3")*3+COUNTIF(beosztás!$IR58:$JU58,"B5")*5+COUNTIF(beosztás!$IR58:$JU58,"B6")*6+COUNTIF(beosztás!$IR58:$JU58,"B7")*7+COUNTIF(beosztás!$IR58:$JU58,"B8")*8+COUNTIF(beosztás!$IR58:$JU58,"B9")*9+COUNTIF(beosztás!$IR58:$JU58,"B10")*10+COUNTIF(beosztás!$IR58:$JU58,"B11")*11+COUNTIF(beosztás!$IR58:$JU58,"B12")*12+COUNTIF(beosztás!$IR58:$JU58,"BP")*0</f>
        <v>0</v>
      </c>
      <c r="GA56" s="330">
        <f t="shared" si="451"/>
        <v>0</v>
      </c>
      <c r="GB56" s="706">
        <f>IF(C56="",0,alapadatok!$AN$10)</f>
        <v>168</v>
      </c>
      <c r="GC56" s="330">
        <f t="shared" si="388"/>
        <v>-168</v>
      </c>
      <c r="GD56" s="905">
        <f t="shared" si="452"/>
        <v>0</v>
      </c>
      <c r="GE56" s="327"/>
      <c r="GF56" s="705">
        <f>COUNTIF(beosztás!$JV58:$KZ58,"DE")*8</f>
        <v>0</v>
      </c>
      <c r="GG56" s="706">
        <f>COUNTIF(beosztás!$JV58:$KZ58,"DU")*8</f>
        <v>0</v>
      </c>
      <c r="GH56" s="706">
        <f>COUNTIF(beosztás!$JV58:$KZ58,"ÉJ")*8</f>
        <v>0</v>
      </c>
      <c r="GI56" s="706">
        <f>COUNTIF(beosztás!$JV58:$KZ58,"N")*12</f>
        <v>0</v>
      </c>
      <c r="GJ56" s="706">
        <f>COUNTIF(beosztás!$JV58:$KZ58,"É")*12</f>
        <v>0</v>
      </c>
      <c r="GK56" s="706">
        <f>SUM(beosztás!$JV58:$KZ58)</f>
        <v>0</v>
      </c>
      <c r="GL56" s="895">
        <f>(COUNTIF(beosztás!$JV58:$KZ58,"SN")*12)+(COUNTIF(beosztás!$JV58:$KZ58,"SDE")*8)+(COUNTIF(beosztás!$JV58:$KZ58,"SDU")*8)+(COUNTIF(beosztás!$JV58:$KZ58,"SÉ")*12)+(COUNTIF(beosztás!$JV58:$KZ58,"SÉJ")*8)+(COUNTIF(beosztás!$JV58:$KZ58,"S1")*1)+(COUNTIF(beosztás!$JV58:$KZ58,"S2")*2)+(COUNTIF(beosztás!$JV58:$KZ58,"S3")*3)+(COUNTIF(beosztás!$JV58:$KZ58,"S4")*4)+(COUNTIF(beosztás!$JV58:$KZ58,"S5")*5)+(COUNTIF(beosztás!$JV58:$KZ58,"S6")*6)+(COUNTIF(beosztás!$JV58:$KZ58,"S7")*7)+(COUNTIF(beosztás!$JV58:$KZ58,"S8")*8)+(COUNTIF(beosztás!$JV58:$KZ58,"S9")*9)+(COUNTIF(beosztás!$JV58:$KZ58,"S10")*10)+(COUNTIF(beosztás!$JV58:$KZ58,"S11")*11)+(COUNTIF(beosztás!$JV58:$KZ58,"S12")*12)</f>
        <v>0</v>
      </c>
      <c r="GM56" s="706">
        <f>COUNTIF(beosztás!$JV58:$KZ58,"FÜ")*8</f>
        <v>8</v>
      </c>
      <c r="GN56" s="706">
        <f>COUNTIF(beosztás!$JV58:$KZ58,"BN")*12+COUNTIF(beosztás!$JV58:$KZ58,"BÉ")*12+COUNTIF(beosztás!$JV58:$KZ58,"BDE")*8+COUNTIF(beosztás!$JV58:$KZ58,"BDU")*8+COUNTIF(beosztás!$JV58:$KZ58,"BÉJ")*8+COUNTIF(beosztás!$JV58:$KZ58,"B1")*1+COUNTIF(beosztás!$JV58:$KZ58,"B2")*2+COUNTIF(beosztás!$JV58:$KZ58,"B3")*3+COUNTIF(beosztás!$JV58:$KZ58,"B5")*5+COUNTIF(beosztás!$JV58:$KZ58,"B6")*6+COUNTIF(beosztás!$JV58:$KZ58,"B7")*7+COUNTIF(beosztás!$JV58:$KZ58,"B8")*8+COUNTIF(beosztás!$JV58:$KZ58,"B9")*9+COUNTIF(beosztás!$JV58:$KZ58,"B10")*10+COUNTIF(beosztás!$JV58:$KZ58,"B11")*11+COUNTIF(beosztás!$JV58:$KZ58,"B12")*12+COUNTIF(beosztás!$JV58:$KZ58,"BP")*0</f>
        <v>0</v>
      </c>
      <c r="GO56" s="330">
        <f t="shared" si="453"/>
        <v>0</v>
      </c>
      <c r="GP56" s="706">
        <f>IF(C56="",0,alapadatok!$AN$11)</f>
        <v>176</v>
      </c>
      <c r="GQ56" s="330">
        <f t="shared" si="389"/>
        <v>-176</v>
      </c>
      <c r="GR56" s="905">
        <f t="shared" si="454"/>
        <v>0</v>
      </c>
      <c r="GS56" s="327"/>
      <c r="GT56" s="329">
        <f t="shared" si="390"/>
        <v>0</v>
      </c>
      <c r="GU56" s="330">
        <f t="shared" si="391"/>
        <v>0</v>
      </c>
      <c r="GV56" s="330">
        <f t="shared" si="392"/>
        <v>0</v>
      </c>
      <c r="GW56" s="330">
        <f t="shared" si="393"/>
        <v>0</v>
      </c>
      <c r="GX56" s="330">
        <f t="shared" si="394"/>
        <v>0</v>
      </c>
      <c r="GY56" s="330">
        <f t="shared" si="395"/>
        <v>0</v>
      </c>
      <c r="GZ56" s="330">
        <f t="shared" si="396"/>
        <v>0</v>
      </c>
      <c r="HA56" s="330">
        <f t="shared" si="397"/>
        <v>8</v>
      </c>
      <c r="HB56" s="330">
        <f t="shared" si="398"/>
        <v>0</v>
      </c>
      <c r="HC56" s="330">
        <f t="shared" si="399"/>
        <v>0</v>
      </c>
      <c r="HD56" s="330">
        <f t="shared" si="400"/>
        <v>344</v>
      </c>
      <c r="HE56" s="330">
        <f t="shared" si="401"/>
        <v>-344</v>
      </c>
      <c r="HF56" s="905">
        <f t="shared" si="455"/>
        <v>0</v>
      </c>
      <c r="HG56" s="326"/>
      <c r="HH56" s="705">
        <f>COUNTIF(beosztás!$LA58:$MD58,"DE")*8</f>
        <v>0</v>
      </c>
      <c r="HI56" s="706">
        <f>COUNTIF(beosztás!$LA58:$MD58,"DU")*8</f>
        <v>0</v>
      </c>
      <c r="HJ56" s="706">
        <f>COUNTIF(beosztás!$LA58:$MD58,"ÉJ")*8</f>
        <v>0</v>
      </c>
      <c r="HK56" s="706">
        <f>COUNTIF(beosztás!$LA58:$MD58,"N")*12</f>
        <v>0</v>
      </c>
      <c r="HL56" s="706">
        <f>COUNTIF(beosztás!$LA58:$MD58,"é")*12</f>
        <v>0</v>
      </c>
      <c r="HM56" s="706">
        <f>SUM(beosztás!$LA58:$MD58)</f>
        <v>0</v>
      </c>
      <c r="HN56" s="706">
        <f>COUNTIF(beosztás!$LA58:$MD58,"FÜ")*8</f>
        <v>8</v>
      </c>
      <c r="HO56" s="895">
        <f>(COUNTIF(beosztás!$LA58:$MD58,"SN")*12)+(COUNTIF(beosztás!$LA58:$MD58,"SDE")*8)+(COUNTIF(beosztás!$LA58:$MD58,"SDU")*8)+(COUNTIF(beosztás!$LA58:$MD58,"SÉ")*12)+(COUNTIF(beosztás!$LA58:$MD58,"SÉJ")*8)+(COUNTIF(beosztás!$LA58:$MD58,"S1")*1)+(COUNTIF(beosztás!$LA58:$MD58,"S2")*2)+(COUNTIF(beosztás!$LA58:$MD58,"S3")*3)+(COUNTIF(beosztás!$LA58:$MD58,"S4")*4)+(COUNTIF(beosztás!$LA58:$MD58,"S5")*5)+(COUNTIF(beosztás!$LA58:$MD58,"S6")*6)+(COUNTIF(beosztás!$LA58:$MD58,"S7")*7)+(COUNTIF(beosztás!$LA58:$MD58,"S8")*8)+(COUNTIF(beosztás!$LA58:$MD58,"S9")*9)+(COUNTIF(beosztás!$LA58:$MD58,"S10")*10)+(COUNTIF(beosztás!$LA58:$MD58,"S11")*11)+(COUNTIF(beosztás!$LA58:$MD58,"S12")*12)</f>
        <v>0</v>
      </c>
      <c r="HP56" s="706">
        <f>COUNTIF(beosztás!$LA58:$MD58,"BN")*12+COUNTIF(beosztás!$LA58:$MD58,"BÉ")*12+COUNTIF(beosztás!$LA58:$MD58,"BDE")*8+COUNTIF(beosztás!$LA58:$MD58,"BDU")*8+COUNTIF(beosztás!$LA58:$MD58,"BÉJ")*8+COUNTIF(beosztás!$LA58:$MD58,"B1")*1+COUNTIF(beosztás!$LA58:$MD58,"B2")*2+COUNTIF(beosztás!$LA58:$MD58,"B3")*3+COUNTIF(beosztás!$KZ58:$MC58,"B5")*5+COUNTIF(beosztás!$KZ58:$MC58,"B6")*6+COUNTIF(beosztás!$KZ58:$MC58,"B7")*7+COUNTIF(beosztás!$KZ58:$MC58,"B8")*8+COUNTIF(beosztás!$LA58:$MD58,"B9")*9+COUNTIF(beosztás!$LA58:$MD58,"B10")*10+COUNTIF(beosztás!$LA58:$MD58,"B11")*11+COUNTIF(beosztás!$LA58:$MD58,"B12")*12+COUNTIF(beosztás!$LA58:$MD58,"BP")*0</f>
        <v>0</v>
      </c>
      <c r="HQ56" s="330">
        <f t="shared" si="456"/>
        <v>0</v>
      </c>
      <c r="HR56" s="706">
        <f>IF(C56="",0,alapadatok!$AN$12)</f>
        <v>160</v>
      </c>
      <c r="HS56" s="330">
        <f t="shared" si="403"/>
        <v>-160</v>
      </c>
      <c r="HT56" s="905">
        <f t="shared" si="457"/>
        <v>0</v>
      </c>
      <c r="HU56" s="327"/>
      <c r="HV56" s="705">
        <f>COUNTIF(beosztás!$ME58:$NI58,"DE")*8</f>
        <v>0</v>
      </c>
      <c r="HW56" s="706">
        <f>COUNTIF(beosztás!$ME58:$NI58,"DU")*8</f>
        <v>0</v>
      </c>
      <c r="HX56" s="706">
        <f>COUNTIF(beosztás!$ME58:$NI58,"ÉJ")*8</f>
        <v>0</v>
      </c>
      <c r="HY56" s="706">
        <f>COUNTIF(beosztás!$ME58:$NI58,"N")*12</f>
        <v>0</v>
      </c>
      <c r="HZ56" s="706">
        <f>COUNTIF(beosztás!$ME58:$NI58,"É")*12</f>
        <v>0</v>
      </c>
      <c r="IA56" s="706">
        <f>SUM(beosztás!$ME58:$NI58)</f>
        <v>0</v>
      </c>
      <c r="IB56" s="706">
        <f>(COUNTIF(beosztás!$ME58:$NI58,"SN")*12)+(COUNTIF(beosztás!$ME58:$NI58,"SDE")*8)+(COUNTIF(beosztás!$ME58:$NI58,"SDU")*8)+(COUNTIF(beosztás!$ME58:$NI58,"SÉ")*12)+(COUNTIF(beosztás!$ME58:$NI58,"SÉJ")*8)+(COUNTIF(beosztás!$ME58:$NI58,"S1")*1)+(COUNTIF(beosztás!$ME58:$NI58,"S2")*2)+(COUNTIF(beosztás!$ME58:$NI58,"S3")*3)+(COUNTIF(beosztás!$ME58:$NI58,"S4")*4)+(COUNTIF(beosztás!$ME58:$NI58,"S5")*5)+(COUNTIF(beosztás!$ME58:$NI58,"S6")*6)+(COUNTIF(beosztás!$ME58:$NI58,"S7")*7)+(COUNTIF(beosztás!$ME58:$NI58,"S8")*8)+(COUNTIF(beosztás!$ME58:$NI58,"S9")*9)+(COUNTIF(beosztás!$ME58:$NI58,"S10")*10)+(COUNTIF(beosztás!$ME58:$NI58,"S11")*11)+(COUNTIF(beosztás!$ME58:$NI58,"S12")*12)</f>
        <v>0</v>
      </c>
      <c r="IC56" s="706">
        <f>COUNTIF(beosztás!$ME58:$NI58,"FÜ")*8</f>
        <v>16</v>
      </c>
      <c r="ID56" s="706">
        <f>COUNTIF(beosztás!$ME58:$NI58,"BN")*12+COUNTIF(beosztás!$ME58:$NI58,"BÉ")*12+COUNTIF(beosztás!$ME58:$NI58,"BDE")*8+COUNTIF(beosztás!$ME58:$NI58,"BDU")*8+COUNTIF(beosztás!$ME58:$NI58,"BÉJ")*8+COUNTIF(beosztás!$ME58:$NI58,"B1")*1+COUNTIF(beosztás!$ME58:$NI58,"B2")*2+COUNTIF(beosztás!$ME58:$NI58,"B3")*3+COUNTIF(beosztás!$ME58:$NI58,"B5")*5+COUNTIF(beosztás!$ME58:$NI58,"B6")*6+COUNTIF(beosztás!$ME58:$NI58,"B7")*7+COUNTIF(beosztás!$ME58:$NI58,"B8")*8+COUNTIF(beosztás!$ME58:$NI58,"B9")*9+COUNTIF(beosztás!$ME58:$NI58,"B10")*10+COUNTIF(beosztás!$ME58:$NI58,"B11")*11+COUNTIF(beosztás!$ME58:$NI58,"B12")*12+COUNTIF(beosztás!$ME58:$NI58,"BP")*0</f>
        <v>0</v>
      </c>
      <c r="IE56" s="330">
        <f t="shared" si="458"/>
        <v>0</v>
      </c>
      <c r="IF56" s="706">
        <f>IF(C56="",0,alapadatok!$AN$13)</f>
        <v>160</v>
      </c>
      <c r="IG56" s="330">
        <f t="shared" si="404"/>
        <v>-160</v>
      </c>
      <c r="IH56" s="739">
        <f t="shared" si="459"/>
        <v>0</v>
      </c>
      <c r="II56" s="327"/>
      <c r="IJ56" s="329">
        <f t="shared" si="405"/>
        <v>0</v>
      </c>
      <c r="IK56" s="330">
        <f t="shared" si="406"/>
        <v>0</v>
      </c>
      <c r="IL56" s="330">
        <f t="shared" si="407"/>
        <v>0</v>
      </c>
      <c r="IM56" s="330">
        <f t="shared" si="408"/>
        <v>0</v>
      </c>
      <c r="IN56" s="330">
        <f t="shared" si="409"/>
        <v>0</v>
      </c>
      <c r="IO56" s="330">
        <f t="shared" si="410"/>
        <v>0</v>
      </c>
      <c r="IP56" s="330">
        <f t="shared" si="411"/>
        <v>0</v>
      </c>
      <c r="IQ56" s="330">
        <f t="shared" si="412"/>
        <v>24</v>
      </c>
      <c r="IR56" s="330">
        <f t="shared" si="413"/>
        <v>0</v>
      </c>
      <c r="IS56" s="330">
        <f t="shared" si="414"/>
        <v>0</v>
      </c>
      <c r="IT56" s="330">
        <f t="shared" si="415"/>
        <v>320</v>
      </c>
      <c r="IU56" s="330">
        <f t="shared" si="416"/>
        <v>-320</v>
      </c>
      <c r="IV56" s="905">
        <f t="shared" si="460"/>
        <v>0</v>
      </c>
      <c r="IW56" s="328"/>
      <c r="JF56" s="21"/>
      <c r="JG56" s="21"/>
    </row>
    <row r="57" spans="1:267" x14ac:dyDescent="0.25">
      <c r="A57" s="398">
        <f>IF(beosztás!A59=0,"",beosztás!A59)</f>
        <v>8</v>
      </c>
      <c r="B57" s="901">
        <f>IF(beosztás!B59=0,"",beosztás!B59)</f>
        <v>117</v>
      </c>
      <c r="C57" s="400" t="str">
        <f>IF(beosztás!C59=0,"",beosztás!C59)</f>
        <v>Osvalda Zoltán</v>
      </c>
      <c r="D57" s="401" t="str">
        <f>IF(beosztás!D59=0,"",beosztás!D59)</f>
        <v>End controller</v>
      </c>
      <c r="E57" s="18"/>
      <c r="F57" s="705">
        <f>COUNTIF(beosztás!$I59:$AM59,"DE")*8</f>
        <v>24</v>
      </c>
      <c r="G57" s="706">
        <f>COUNTIF(beosztás!$I59:$AM59,"DU")*8</f>
        <v>0</v>
      </c>
      <c r="H57" s="706">
        <f>COUNTIF(beosztás!$I59:$AM59,"ÉJ")*8</f>
        <v>0</v>
      </c>
      <c r="I57" s="706">
        <f>COUNTIF(beosztás!$I59:$AM59,"N")*12</f>
        <v>72</v>
      </c>
      <c r="J57" s="706">
        <f>COUNTIF(beosztás!$I59:$AM59,"é")*12</f>
        <v>24</v>
      </c>
      <c r="K57" s="706">
        <f>SUM(beosztás!$I59:$AM59)</f>
        <v>0</v>
      </c>
      <c r="L57" s="706">
        <f>COUNTIF(beosztás!$I59:$AM59,"FÜ")*8</f>
        <v>8</v>
      </c>
      <c r="M57" s="706">
        <f>(COUNTIF(beosztás!$I59:$AM59,"SN")*12)+(COUNTIF(beosztás!$I59:$AM59,"SDE")*8)+(COUNTIF(beosztás!$I59:$AM59,"SDU")*8)+(COUNTIF(beosztás!$I59:$AM59,"S1")*1)+(COUNTIF(beosztás!$I59:$AM59,"S2")*2)+(COUNTIF(beosztás!$I59:$AM59,"S3")*3)+(COUNTIF(beosztás!$I59:$AM59,"S4")*4)+(COUNTIF(beosztás!$I59:$AM59,"S5")*5)+(COUNTIF(beosztás!$I59:$AM59,"S6")*6)+(COUNTIF(beosztás!$I59:$AM59,"S7")*7)+(COUNTIF(beosztás!$I59:$AM59,"S8")*8)+(COUNTIF(beosztás!$I59:$AM59,"S9")*9)+(COUNTIF(beosztás!$I59:$AM59,"S10")*10)+(COUNTIF(beosztás!$I59:$AM59,"S11")*11)+(COUNTIF(beosztás!$I59:$AM59,"S12")*12)+(COUNTIF(beosztás!$I59:$AM59,"SÉ")*12)+(COUNTIF(beosztás!$I59:$AM59,"SÉJ")*8)</f>
        <v>48</v>
      </c>
      <c r="N57" s="706">
        <f>COUNTIF(beosztás!$I59:$AM59,"BN")*12+COUNTIF(beosztás!$I59:$AM59,"BÉ")*12+COUNTIF(beosztás!$I59:$AM59,"BDE")*8+COUNTIF(beosztás!$I59:$AM59,"BDU")*8+COUNTIF(beosztás!$I59:$AM59,"BÉJ")*8+COUNTIF(beosztás!$I59:$AM59,"B1")*1+COUNTIF(beosztás!$I59:$AM59,"B2")*2+COUNTIF(beosztás!$I59:$AM59,"B3")*3+COUNTIF(beosztás!$I59:$AM59,"B5")*5+COUNTIF(beosztás!$I59:$AM59,"B6")*6+COUNTIF(beosztás!$I59:$AM59,"B7")*7+COUNTIF(beosztás!$I59:$AM59,"B8")*8+COUNTIF(beosztás!$I59:$AM59,"B9")*9+COUNTIF(beosztás!$I59:$AM59,"B10")*10+COUNTIF(beosztás!$I59:$AM59,"B11")*11+COUNTIF(beosztás!$I59:$AM59,"B12")*12+COUNTIF(beosztás!$I59:$AM59,"BP")*0</f>
        <v>0</v>
      </c>
      <c r="O57" s="330">
        <f t="shared" si="417"/>
        <v>168</v>
      </c>
      <c r="P57" s="706">
        <f>IF(C57="",0,alapadatok!$AN$2)</f>
        <v>176</v>
      </c>
      <c r="Q57" s="330">
        <f t="shared" si="418"/>
        <v>-8</v>
      </c>
      <c r="R57" s="739">
        <f t="shared" si="419"/>
        <v>48</v>
      </c>
      <c r="S57" s="325"/>
      <c r="T57" s="705">
        <f>COUNTIF(beosztás!$AN59:$BO59,"DE")*8</f>
        <v>64</v>
      </c>
      <c r="U57" s="706">
        <f>COUNTIF(beosztás!$AN59:$BO59,"DU")*8</f>
        <v>0</v>
      </c>
      <c r="V57" s="706">
        <f>COUNTIF(beosztás!$AN59:$BO59,"ÉJ")*8</f>
        <v>8</v>
      </c>
      <c r="W57" s="706">
        <f>COUNTIF(beosztás!$AN59:$BO59,"N")*12</f>
        <v>0</v>
      </c>
      <c r="X57" s="706">
        <f>COUNTIF(beosztás!$AN59:$BO59,"É")*12</f>
        <v>48</v>
      </c>
      <c r="Y57" s="706">
        <f>SUM(beosztás!$AN59:$BO59)</f>
        <v>0</v>
      </c>
      <c r="Z57" s="706">
        <f>(COUNTIF(beosztás!$AN59:$BO59,"SN")*12)+(COUNTIF(beosztás!$AN59:$BO59,"SDE")*8)+(COUNTIF(beosztás!$AN59:$BO59,"SDU")*8)+(COUNTIF(beosztás!$AN59:$BO59,"SÉ")*12)+(COUNTIF(beosztás!$AN59:$BO59,"SÉJ")*8)+(COUNTIF(beosztás!$AN59:$BO59,"S1")*1)+(COUNTIF(beosztás!$AN59:$BO59,"S2")*2)+(COUNTIF(beosztás!$AN59:$BO59,"S3")*3)+(COUNTIF(beosztás!$AN59:$BO59,"S4")*4)+(COUNTIF(beosztás!$AN59:$BO59,"S5")*5)+(COUNTIF(beosztás!$AN59:$BO59,"S6")*6)+(COUNTIF(beosztás!$AN59:$BO59,"S7")*7)+(COUNTIF(beosztás!$AN59:$BO59,"S8")*8)+(COUNTIF(beosztás!$AN59:$BO59,"S9")*9)+(COUNTIF(beosztás!$AN59:$BO59,"S10")*10)+(COUNTIF(beosztás!$AN59:$BO59,"S11")*11)+(COUNTIF(beosztás!$AN59:$BO59,"S12")*12)</f>
        <v>48</v>
      </c>
      <c r="AA57" s="706">
        <f>COUNTIF(beosztás!$AN59:$BO59,"FÜ")*8</f>
        <v>0</v>
      </c>
      <c r="AB57" s="706">
        <f>COUNTIF(beosztás!$AN59:$BO59,"BN")*12+COUNTIF(beosztás!$AN59:$BO59,"BÉ")*12+COUNTIF(beosztás!$AN59:$BO59,"BDE")*8+COUNTIF(beosztás!$AN59:$BO59,"BDU")*8+COUNTIF(beosztás!$AN59:$BO59,"BÉJ")*8+COUNTIF(beosztás!$AN59:$BO59,"B1")*1+COUNTIF(beosztás!$AN59:$BO59,"B2")*2+COUNTIF(beosztás!$AN59:$BO59,"B3")*3+COUNTIF(beosztás!$AN59:$BO59,"B5")*5+COUNTIF(beosztás!$AN59:$BO59,"B6")*6+COUNTIF(beosztás!$AN59:$BO59,"B7")*7+COUNTIF(beosztás!$AN59:$BO59,"B8")*8+COUNTIF(beosztás!$AN59:$BO59,"B9")*9+COUNTIF(beosztás!$AN59:$BO59,"B10")*10+COUNTIF(beosztás!$AN59:$BO59,"B11")*11+COUNTIF(beosztás!$AN59:$BO59,"B12")*12+COUNTIF(beosztás!$AN59:$BO59,"BP")*0</f>
        <v>0</v>
      </c>
      <c r="AC57" s="330">
        <f t="shared" si="420"/>
        <v>168</v>
      </c>
      <c r="AD57" s="706">
        <f>IF(C57="",0,alapadatok!$AN$3)</f>
        <v>160</v>
      </c>
      <c r="AE57" s="330">
        <f t="shared" si="421"/>
        <v>8</v>
      </c>
      <c r="AF57" s="739">
        <f t="shared" si="422"/>
        <v>48</v>
      </c>
      <c r="AG57" s="325"/>
      <c r="AH57" s="329">
        <f t="shared" si="423"/>
        <v>88</v>
      </c>
      <c r="AI57" s="330">
        <f t="shared" si="424"/>
        <v>0</v>
      </c>
      <c r="AJ57" s="330">
        <f t="shared" si="425"/>
        <v>8</v>
      </c>
      <c r="AK57" s="330">
        <f t="shared" si="426"/>
        <v>72</v>
      </c>
      <c r="AL57" s="330">
        <f t="shared" si="427"/>
        <v>72</v>
      </c>
      <c r="AM57" s="330">
        <f t="shared" si="428"/>
        <v>0</v>
      </c>
      <c r="AN57" s="330">
        <f t="shared" si="429"/>
        <v>96</v>
      </c>
      <c r="AO57" s="330">
        <f t="shared" si="430"/>
        <v>8</v>
      </c>
      <c r="AP57" s="330">
        <f t="shared" si="431"/>
        <v>0</v>
      </c>
      <c r="AQ57" s="330">
        <f t="shared" si="432"/>
        <v>336</v>
      </c>
      <c r="AR57" s="330">
        <f t="shared" si="433"/>
        <v>336</v>
      </c>
      <c r="AS57" s="330">
        <f t="shared" si="434"/>
        <v>0</v>
      </c>
      <c r="AT57" s="739">
        <f t="shared" si="435"/>
        <v>96</v>
      </c>
      <c r="AU57" s="326"/>
      <c r="AV57" s="705">
        <f>COUNTIF(beosztás!$BP59:$CT59,"DE")*8</f>
        <v>0</v>
      </c>
      <c r="AW57" s="706">
        <f>COUNTIF(beosztás!$BP59:$CT59,"DU")*8</f>
        <v>0</v>
      </c>
      <c r="AX57" s="706">
        <f>COUNTIF(beosztás!$BP59:$CT59,"ÉJ")*8</f>
        <v>0</v>
      </c>
      <c r="AY57" s="706">
        <f>COUNTIF(beosztás!$BP59:$CT59,"N")*12</f>
        <v>36</v>
      </c>
      <c r="AZ57" s="706">
        <f>COUNTIF(beosztás!$BP59:$CT59,"é")*12</f>
        <v>12</v>
      </c>
      <c r="BA57" s="706">
        <f>SUM(beosztás!$BP59:$CT59)</f>
        <v>0</v>
      </c>
      <c r="BB57" s="706">
        <f>COUNTIF(beosztás!$BP59:$CT59,"FÜ")*8</f>
        <v>8</v>
      </c>
      <c r="BC57" s="895">
        <f>(COUNTIF(beosztás!$BP59:$CT59,"SN")*12)+(COUNTIF(beosztás!$BP59:$CT59,"SDE")*8)+(COUNTIF(beosztás!$BP59:$CT59,"SDU")*8)+(COUNTIF(beosztás!$BP59:$CT59,"SÉ")*12)+(COUNTIF(beosztás!$BP59:$CT59,"SÉJ")*8)+(COUNTIF(beosztás!$BP59:$CT59,"S1")*1)+(COUNTIF(beosztás!$BP59:$CT59,"S2")*2)+(COUNTIF(beosztás!$BP59:$CT59,"S3")*3)+(COUNTIF(beosztás!$BP59:$CT59,"S4")*4)+(COUNTIF(beosztás!$BP59:$CT59,"S5")*5)+(COUNTIF(beosztás!$BP59:$CT59,"S6")*6)+(COUNTIF(beosztás!$BP59:$CT59,"S7")*7)+(COUNTIF(beosztás!$BP59:$CT59,"S8")*8)+(COUNTIF(beosztás!$BP59:$CT59,"S9")*9)+(COUNTIF(beosztás!$BP59:$CT59,"S10")*10)+(COUNTIF(beosztás!$BP59:$CT59,"S11")*11)+(COUNTIF(beosztás!$BP59:$CT59,"S12")*12)</f>
        <v>24</v>
      </c>
      <c r="BD57" s="706">
        <f>COUNTIF(beosztás!$BP59:$CT59,"BN")*12+COUNTIF(beosztás!$BP59:$CT59,"BÉ")*12+COUNTIF(beosztás!$BP59:$CT59,"BDE")*8+COUNTIF(beosztás!$BP59:$CT59,"BDU")*8+COUNTIF(beosztás!$BP59:$CT59,"BÉJ")*8+COUNTIF(beosztás!$BP59:$CT59,"B1")*1+COUNTIF(beosztás!$BP59:$CT59,"B2")*2+COUNTIF(beosztás!$BP59:$CT59,"B3")*3+COUNTIF(beosztás!$BP59:$CT59,"B5")*5+COUNTIF(beosztás!$BP59:$CT59,"B6")*6+COUNTIF(beosztás!$BP59:$CT59,"B7")*7+COUNTIF(beosztás!$BP59:$CT59,"B8")*8+COUNTIF(beosztás!$BP59:$CT59,"B9")*9+COUNTIF(beosztás!$BP59:$CT59,"B10")*10+COUNTIF(beosztás!$BP59:$CT59,"B11")*11+COUNTIF(beosztás!$BP59:$CT59,"B12")*12+COUNTIF(beosztás!$BP59:$CT59,"BP")*0</f>
        <v>80</v>
      </c>
      <c r="BE57" s="330">
        <f t="shared" si="436"/>
        <v>152</v>
      </c>
      <c r="BF57" s="706">
        <f>IF(C57="",0,alapadatok!$AN$4)</f>
        <v>160</v>
      </c>
      <c r="BG57" s="330">
        <f t="shared" si="342"/>
        <v>-8</v>
      </c>
      <c r="BH57" s="739">
        <f t="shared" si="437"/>
        <v>24</v>
      </c>
      <c r="BI57" s="325"/>
      <c r="BJ57" s="705">
        <f>COUNTIF(beosztás!$CU59:$DX59,"DE")*8</f>
        <v>16</v>
      </c>
      <c r="BK57" s="706">
        <f>COUNTIF(beosztás!$CU59:$DX59,"DU")*8</f>
        <v>0</v>
      </c>
      <c r="BL57" s="706">
        <f>COUNTIF(beosztás!$CU59:$DX59,"ÉJ")*8</f>
        <v>0</v>
      </c>
      <c r="BM57" s="706">
        <f>COUNTIF(beosztás!$CU59:$DX59,"N")*12</f>
        <v>96</v>
      </c>
      <c r="BN57" s="706">
        <f>COUNTIF(beosztás!$CU59:$DX59,"É")*12</f>
        <v>72</v>
      </c>
      <c r="BO57" s="706">
        <f>SUM(beosztás!$CU59:$DX59)</f>
        <v>0</v>
      </c>
      <c r="BP57" s="895">
        <f>(COUNTIF(beosztás!$CU59:$DX59,"SN")*12)+(COUNTIF(beosztás!$CU59:$DX59,"SDE")*8)+(COUNTIF(beosztás!$CU59:$DX59,"SDU")*8)+(COUNTIF(beosztás!$CU59:$DX59,"SÉ")*12)+(COUNTIF(beosztás!$CU59:$DX59,"SÉJ")*8)+(COUNTIF(beosztás!$CU59:$DX59,"S1")*1)+(COUNTIF(beosztás!$CU59:$DX59,"S2")*2)+(COUNTIF(beosztás!$CU59:$DX59,"S3")*3)+(COUNTIF(beosztás!$CU59:$DX59,"S4")*4)+(COUNTIF(beosztás!$CU59:$DX59,"S5")*5)+(COUNTIF(beosztás!$CU59:$DX59,"S6")*6)+(COUNTIF(beosztás!$CU59:$DX59,"S7")*7)+(COUNTIF(beosztás!$CU59:$DX59,"S8")*8)+(COUNTIF(beosztás!$CU59:$DX59,"S9")*9)+(COUNTIF(beosztás!$CU59:$DX59,"S10")*10)+(COUNTIF(beosztás!$CU59:$DX59,"S11")*11)+(COUNTIF(beosztás!$CU59:$DX59,"S12")*12)</f>
        <v>0</v>
      </c>
      <c r="BQ57" s="706">
        <f>COUNTIF(beosztás!$CU59:$DX59,"FÜ")*8</f>
        <v>8</v>
      </c>
      <c r="BR57" s="706">
        <f>COUNTIF(beosztás!$CU59:$DX59,"BN")*12+COUNTIF(beosztás!$CU59:$DX59,"BÉ")*12+COUNTIF(beosztás!$CU59:$DX59,"BDE")*8+COUNTIF(beosztás!$CU59:$DX59,"BDU")*8+COUNTIF(beosztás!$CU59:$DX59,"BÉJ")*8+COUNTIF(beosztás!$CU59:$DX59,"B1")*1+COUNTIF(beosztás!$CU59:$DX59,"B2")*2+COUNTIF(beosztás!$CU59:$DX59,"B3")*3+COUNTIF(beosztás!$CU59:$DX59,"B5")*5+COUNTIF(beosztás!$CU59:$DX59,"B6")*6+COUNTIF(beosztás!$CU59:$DX59,"B7")*7+COUNTIF(beosztás!$CU59:$DX59,"B8")*8+COUNTIF(beosztás!$CU59:$DX59,"B9")*9+COUNTIF(beosztás!$CU59:$DX59,"B10")*10+COUNTIF(beosztás!$CU59:$DX59,"B11")*11+COUNTIF(beosztás!$CU59:$DX59,"B12")*12+COUNTIF(beosztás!$CU59:$DX59,"BP")*0</f>
        <v>0</v>
      </c>
      <c r="BS57" s="330">
        <f t="shared" si="438"/>
        <v>184</v>
      </c>
      <c r="BT57" s="706">
        <f>IF(C57="",0,alapadatok!$AN$5)</f>
        <v>168</v>
      </c>
      <c r="BU57" s="330">
        <f t="shared" si="344"/>
        <v>16</v>
      </c>
      <c r="BV57" s="739">
        <f t="shared" si="439"/>
        <v>0</v>
      </c>
      <c r="BW57" s="325"/>
      <c r="BX57" s="329">
        <f t="shared" si="345"/>
        <v>16</v>
      </c>
      <c r="BY57" s="330">
        <f t="shared" si="346"/>
        <v>0</v>
      </c>
      <c r="BZ57" s="330">
        <f t="shared" si="347"/>
        <v>0</v>
      </c>
      <c r="CA57" s="330">
        <f t="shared" si="348"/>
        <v>132</v>
      </c>
      <c r="CB57" s="330">
        <f t="shared" si="349"/>
        <v>84</v>
      </c>
      <c r="CC57" s="330">
        <f t="shared" si="350"/>
        <v>0</v>
      </c>
      <c r="CD57" s="330">
        <f t="shared" si="351"/>
        <v>24</v>
      </c>
      <c r="CE57" s="330">
        <f t="shared" si="352"/>
        <v>16</v>
      </c>
      <c r="CF57" s="330">
        <f t="shared" si="353"/>
        <v>80</v>
      </c>
      <c r="CG57" s="330">
        <f t="shared" si="354"/>
        <v>336</v>
      </c>
      <c r="CH57" s="330">
        <f t="shared" si="355"/>
        <v>328</v>
      </c>
      <c r="CI57" s="330">
        <f t="shared" si="356"/>
        <v>8</v>
      </c>
      <c r="CJ57" s="739">
        <f t="shared" si="440"/>
        <v>24</v>
      </c>
      <c r="CK57" s="326"/>
      <c r="CL57" s="705">
        <f>COUNTIF(beosztás!$DY59:$FC59,"DE")*8</f>
        <v>0</v>
      </c>
      <c r="CM57" s="706">
        <f>COUNTIF(beosztás!$DY59:$FC59,"DU")*8</f>
        <v>0</v>
      </c>
      <c r="CN57" s="706">
        <f>COUNTIF(beosztás!$DY59:$FC59,"ÉJ")*8</f>
        <v>0</v>
      </c>
      <c r="CO57" s="706">
        <f>COUNTIF(beosztás!$DY59:$FC59,"N")*12</f>
        <v>0</v>
      </c>
      <c r="CP57" s="706">
        <f>COUNTIF(beosztás!$DY59:$FC59,"é")*12</f>
        <v>0</v>
      </c>
      <c r="CQ57" s="706">
        <f>SUM(beosztás!$DY59:$FC59)</f>
        <v>0</v>
      </c>
      <c r="CR57" s="706">
        <f>COUNTIF(beosztás!$DY59:$FC59,"FÜ")*8</f>
        <v>16</v>
      </c>
      <c r="CS57" s="895">
        <f>(COUNTIF(beosztás!$DY59:$FC59,"SN")*12)+(COUNTIF(beosztás!$DY59:$FC59,"SDE")*8)+(COUNTIF(beosztás!$DY59:$FC59,"SDU")*8)+(COUNTIF(beosztás!$DY59:$FC59,"SÉ")*12)+(COUNTIF(beosztás!$DY59:$FC59,"SÉJ")*8)+(COUNTIF(beosztás!$DY59:$FC59,"S1")*1)+(COUNTIF(beosztás!$DY59:$FC59,"S2")*2)+(COUNTIF(beosztás!$DY59:$FC59,"S3")*3)+(COUNTIF(beosztás!$DY59:$FC59,"S4")*4)+(COUNTIF(beosztás!$DY59:$FC59,"S5")*5)+(COUNTIF(beosztás!$DY59:$FC59,"S6")*6)+(COUNTIF(beosztás!$DY59:$FC59,"S7")*7)+(COUNTIF(beosztás!$DY59:$FC59,"S8")*8)+(COUNTIF(beosztás!$DY59:$FC59,"S9")*9)+(COUNTIF(beosztás!$DY59:$FC59,"S10")*10)+(COUNTIF(beosztás!$DY59:$FC59,"S11")*11)+(COUNTIF(beosztás!$DY59:$FC59,"S12")*12)</f>
        <v>0</v>
      </c>
      <c r="CT57" s="706">
        <f>COUNTIF(beosztás!$DY59:$FC59,"BN")*12+COUNTIF(beosztás!$DY59:$FC59,"BÉ")*12+COUNTIF(beosztás!$DY59:$FC59,"BDE")*8+COUNTIF(beosztás!$DY59:$FC59,"BDU")*8+COUNTIF(beosztás!$DY59:$FC59,"BÉJ")*8+COUNTIF(beosztás!$DY59:$FC59,"B1")*1+COUNTIF(beosztás!$DY59:$FC59,"B2")*2+COUNTIF(beosztás!$DY59:$FC59,"B3")*3+COUNTIF(beosztás!$DY59:$FC59,"B5")*5+COUNTIF(beosztás!$DY59:$FC59,"B6")*6+COUNTIF(beosztás!$DY59:$FC59,"B7")*7+COUNTIF(beosztás!$DY59:$FC59,"B8")*8+COUNTIF(beosztás!$DY59:$FC59,"B9")*9+COUNTIF(beosztás!$DY59:$FC59,"B10")*10+COUNTIF(beosztás!$DY59:$FC59,"B11")*11+COUNTIF(beosztás!$DY59:$FC59,"B12")*12+COUNTIF(beosztás!$DY59:$FC59,"BP")*0</f>
        <v>0</v>
      </c>
      <c r="CU57" s="330">
        <f t="shared" si="441"/>
        <v>0</v>
      </c>
      <c r="CV57" s="706">
        <f>IF(C57="",0,alapadatok!$AN$6)</f>
        <v>168</v>
      </c>
      <c r="CW57" s="330">
        <f t="shared" si="358"/>
        <v>-168</v>
      </c>
      <c r="CX57" s="905">
        <f t="shared" si="442"/>
        <v>0</v>
      </c>
      <c r="CY57" s="325"/>
      <c r="CZ57" s="705">
        <f>COUNTIF(beosztás!$FD59:$GG59,"DE")*8</f>
        <v>0</v>
      </c>
      <c r="DA57" s="706">
        <f>COUNTIF(beosztás!$FD59:$GG59,"DU")*8</f>
        <v>0</v>
      </c>
      <c r="DB57" s="706">
        <f>COUNTIF(beosztás!$FD59:$GG59,"ÉJ")*8</f>
        <v>0</v>
      </c>
      <c r="DC57" s="706">
        <f>COUNTIF(beosztás!$FD59:$GG59,"N")*12</f>
        <v>0</v>
      </c>
      <c r="DD57" s="706">
        <f>COUNTIF(beosztás!$FD59:$GG59,"É")*12</f>
        <v>0</v>
      </c>
      <c r="DE57" s="706">
        <f>SUM(beosztás!$FD59:$GG59)</f>
        <v>0</v>
      </c>
      <c r="DF57" s="895">
        <f>(COUNTIF(beosztás!$FD59:$GG59,"SN")*12)+(COUNTIF(beosztás!$FD59:$GG59,"SDE")*8)+(COUNTIF(beosztás!$FD59:$GG59,"SDU")*8)+(COUNTIF(beosztás!$FD59:$GG59,"SÉ")*12)+(COUNTIF(beosztás!$FD59:$GG59,"SÉJ")*8)+(COUNTIF(beosztás!$FD59:$GG59,"S1")*1)+(COUNTIF(beosztás!$FD59:$GG59,"S2")*2)+(COUNTIF(beosztás!$FD59:$GG59,"S3")*3)+(COUNTIF(beosztás!$FD59:$GG59,"S4")*4)+(COUNTIF(beosztás!$FD59:$GG59,"S5")*5)+(COUNTIF(beosztás!$FD59:$GG59,"S6")*6)+(COUNTIF(beosztás!$FD59:$GG59,"S7")*7)+(COUNTIF(beosztás!$FD59:$GG59,"S8")*8)+(COUNTIF(beosztás!$FD59:$GG59,"S9")*9)+(COUNTIF(beosztás!$FD59:$GG59,"S10")*10)+(COUNTIF(beosztás!$FD59:$GG59,"S11")*11)+(COUNTIF(beosztás!$FD59:$GG59,"S12")*12)</f>
        <v>0</v>
      </c>
      <c r="DG57" s="706">
        <f>COUNTIF(beosztás!$FD59:$GG59,"FÜ")*8</f>
        <v>0</v>
      </c>
      <c r="DH57" s="706">
        <f>COUNTIF(beosztás!$FD59:$GG59,"BN")*12+COUNTIF(beosztás!$FD59:$GG59,"BÉ")*12+COUNTIF(beosztás!$FD59:$GG59,"BDE")*8+COUNTIF(beosztás!$FD59:$GG59,"BDU")*8+COUNTIF(beosztás!$FD59:$GG59,"BÉJ")*8+COUNTIF(beosztás!$FD59:$GG59,"B1")*1+COUNTIF(beosztás!$FD59:$GG59,"B2")*2+COUNTIF(beosztás!$FD59:$GG59,"B3")*3+COUNTIF(beosztás!$FD59:$GG59,"B5")*5+COUNTIF(beosztás!$FD59:$GG59,"B6")*6+COUNTIF(beosztás!$FD59:$GG59,"B7")*7+COUNTIF(beosztás!$FD59:$GG59,"B8")*8+COUNTIF(beosztás!$FD59:$GG59,"B9")*9+COUNTIF(beosztás!$FD59:$GG59,"B10")*10+COUNTIF(beosztás!$FD59:$GG59,"B11")*11+COUNTIF(beosztás!$FD59:$GG59,"B12")*12+COUNTIF(beosztás!$FD59:$GG59,"BP")*0</f>
        <v>0</v>
      </c>
      <c r="DI57" s="330">
        <f t="shared" si="443"/>
        <v>0</v>
      </c>
      <c r="DJ57" s="706">
        <f>IF(C57="",0,alapadatok!$AN$7)</f>
        <v>160</v>
      </c>
      <c r="DK57" s="330">
        <f t="shared" si="359"/>
        <v>-160</v>
      </c>
      <c r="DL57" s="739">
        <f t="shared" si="444"/>
        <v>0</v>
      </c>
      <c r="DM57" s="325"/>
      <c r="DN57" s="329">
        <f t="shared" si="360"/>
        <v>0</v>
      </c>
      <c r="DO57" s="330">
        <f t="shared" si="361"/>
        <v>0</v>
      </c>
      <c r="DP57" s="330">
        <f t="shared" si="362"/>
        <v>0</v>
      </c>
      <c r="DQ57" s="330">
        <f t="shared" si="363"/>
        <v>0</v>
      </c>
      <c r="DR57" s="330">
        <f t="shared" si="364"/>
        <v>0</v>
      </c>
      <c r="DS57" s="330">
        <f t="shared" si="365"/>
        <v>0</v>
      </c>
      <c r="DT57" s="330">
        <f t="shared" si="366"/>
        <v>0</v>
      </c>
      <c r="DU57" s="330">
        <f t="shared" si="367"/>
        <v>16</v>
      </c>
      <c r="DV57" s="330">
        <f t="shared" si="368"/>
        <v>0</v>
      </c>
      <c r="DW57" s="330">
        <f t="shared" si="369"/>
        <v>0</v>
      </c>
      <c r="DX57" s="330">
        <f t="shared" si="370"/>
        <v>328</v>
      </c>
      <c r="DY57" s="330">
        <f t="shared" si="371"/>
        <v>-328</v>
      </c>
      <c r="DZ57" s="905">
        <f t="shared" si="445"/>
        <v>0</v>
      </c>
      <c r="EA57" s="326"/>
      <c r="EB57" s="705">
        <f>COUNTIF(beosztás!$GH59:$HL59,"DE")*8</f>
        <v>0</v>
      </c>
      <c r="EC57" s="706">
        <f>COUNTIF(beosztás!$GH59:$HL59,"DU")*8</f>
        <v>0</v>
      </c>
      <c r="ED57" s="706">
        <f>COUNTIF(beosztás!$GH59:$HL59,"ÉJ")*8</f>
        <v>0</v>
      </c>
      <c r="EE57" s="706">
        <f>COUNTIF(beosztás!$GH59:$HL59,"N")*12</f>
        <v>0</v>
      </c>
      <c r="EF57" s="706">
        <f>COUNTIF(beosztás!$GH59:$HL59,"é")*12</f>
        <v>0</v>
      </c>
      <c r="EG57" s="706">
        <f>SUM(beosztás!$GH59:$HL59)</f>
        <v>0</v>
      </c>
      <c r="EH57" s="706">
        <f>COUNTIF(beosztás!$GH59:$HL59,"FÜ")*8</f>
        <v>0</v>
      </c>
      <c r="EI57" s="895">
        <f>(COUNTIF(beosztás!$GH59:$HL59,"SN")*12)+(COUNTIF(beosztás!$GH59:$HL59,"SDE")*8)+(COUNTIF(beosztás!$GH59:$HL59,"SDU")*8)+(COUNTIF(beosztás!$GH59:$HL59,"SÉ")*12)+(COUNTIF(beosztás!$GH59:$HL59,"SÉJ")*8)+(COUNTIF(beosztás!$GH59:$HL59,"S1")*1)+(COUNTIF(beosztás!$GH59:$HL59,"S2")*2)+(COUNTIF(beosztás!$GH59:$HL59,"S3")*3)+(COUNTIF(beosztás!$GH59:$HL59,"S4")*4)+(COUNTIF(beosztás!$GH59:$HL59,"S5")*5)+(COUNTIF(beosztás!$GH59:$HL59,"S6")*6)+(COUNTIF(beosztás!$GH59:$HL59,"S7")*7)+(COUNTIF(beosztás!$GH59:$HL59,"S8")*8)+(COUNTIF(beosztás!$GH59:$HL59,"S9")*9)+(COUNTIF(beosztás!$GH59:$HL59,"S10")*10)+(COUNTIF(beosztás!$GH59:$HL59,"S11")*11)+(COUNTIF(beosztás!$GH59:$HL59,"S12")*12)</f>
        <v>0</v>
      </c>
      <c r="EJ57" s="706">
        <f>COUNTIF(beosztás!$GH59:$HL59,"BN")*12+COUNTIF(beosztás!$GH59:$HL59,"BÉ")*12+COUNTIF(beosztás!$GH59:$HL59,"BDE")*8+COUNTIF(beosztás!$GH59:$HL59,"BDU")*8+COUNTIF(beosztás!$GH59:$HL59,"BÉJ")*8+COUNTIF(beosztás!$GH59:$HL59,"B1")*1+COUNTIF(beosztás!$GH59:$HL59,"B2")*2+COUNTIF(beosztás!$GH59:$HL59,"B3")*3+COUNTIF(beosztás!$GH59:$HL59,"B5")*5+COUNTIF(beosztás!$GH59:$HL59,"B6")*6+COUNTIF(beosztás!$GH59:$HL59,"B7")*7+COUNTIF(beosztás!$GH59:$HL59,"B8")*8+COUNTIF(beosztás!$GH59:$HL59,"B9")*9+COUNTIF(beosztás!$GH59:$HL59,"B10")*10+COUNTIF(beosztás!$GH59:$HL59,"B11")*11+COUNTIF(beosztás!$GH59:$HL59,"B12")*12+COUNTIF(beosztás!$GH59:$HL59,"BP")*0</f>
        <v>0</v>
      </c>
      <c r="EK57" s="330">
        <f t="shared" si="446"/>
        <v>0</v>
      </c>
      <c r="EL57" s="706">
        <f>IF(C57="",0,alapadatok!$AN$8)</f>
        <v>184</v>
      </c>
      <c r="EM57" s="330">
        <f t="shared" si="373"/>
        <v>-184</v>
      </c>
      <c r="EN57" s="905">
        <f t="shared" si="447"/>
        <v>0</v>
      </c>
      <c r="EO57" s="325"/>
      <c r="EP57" s="705">
        <f>COUNTIF(beosztás!$HM59:$IQ59,"DE")*8</f>
        <v>0</v>
      </c>
      <c r="EQ57" s="706">
        <f>COUNTIF(beosztás!$HM59:$IQ59,"DU")*8</f>
        <v>0</v>
      </c>
      <c r="ER57" s="706">
        <f>COUNTIF(beosztás!$HM59:$IQ59,"ÉJ")*8</f>
        <v>0</v>
      </c>
      <c r="ES57" s="706">
        <f>COUNTIF(beosztás!$HM59:$IQ59,"N")*12</f>
        <v>0</v>
      </c>
      <c r="ET57" s="706">
        <f>COUNTIF(beosztás!$HM59:$IQ59,"É")*12</f>
        <v>0</v>
      </c>
      <c r="EU57" s="706">
        <f>SUM(beosztás!$HM59:$IQ59)</f>
        <v>0</v>
      </c>
      <c r="EV57" s="895">
        <f>(COUNTIF(beosztás!$HM59:$IQ59,"SN")*12)+(COUNTIF(beosztás!$HM59:$IQ59,"SDE")*8)+(COUNTIF(beosztás!$HM59:$IQ59,"SDU")*8)+(COUNTIF(beosztás!$HM59:$IQ59,"SÉ")*12)+(COUNTIF(beosztás!$HM59:$IQ59,"SÉJ")*8)+(COUNTIF(beosztás!$HM59:$IQ59,"S1")*1)+(COUNTIF(beosztás!$HM59:$IQ59,"S2")*2)+(COUNTIF(beosztás!$HM59:$IQ59,"S3")*3)+(COUNTIF(beosztás!$HM59:$IQ59,"S4")*4)+(COUNTIF(beosztás!$HM59:$IQ59,"S5")*5)+(COUNTIF(beosztás!$HM59:$IQ59,"S6")*6)+(COUNTIF(beosztás!$HM59:$IQ59,"S7")*7)+(COUNTIF(beosztás!$HM59:$IQ59,"S8")*8)+(COUNTIF(beosztás!$HM59:$IQ59,"S9")*9)+(COUNTIF(beosztás!$HM59:$IQ59,"S10")*10)+(COUNTIF(beosztás!$HM59:$IQ59,"S11")*11)+(COUNTIF(beosztás!$HM59:$IQ59,"S12")*12)</f>
        <v>0</v>
      </c>
      <c r="EW57" s="706">
        <f>COUNTIF(beosztás!$HM59:$IQ59,"FÜ")*8</f>
        <v>8</v>
      </c>
      <c r="EX57" s="706">
        <f>COUNTIF(beosztás!$HM59:$IQ59,"BN")*12+COUNTIF(beosztás!$HM59:$IQ59,"BÉ")*12+COUNTIF(beosztás!$HM59:$IQ59,"BDE")*8+COUNTIF(beosztás!$HM59:$IQ59,"BDU")*8+COUNTIF(beosztás!$HM59:$IQ59,"BÉJ")*8+COUNTIF(beosztás!$HM59:$IQ59,"B1")*1+COUNTIF(beosztás!$HM59:$IQ59,"B2")*2+COUNTIF(beosztás!$HM59:$IQ59,"B3")*3+COUNTIF(beosztás!$HM59:$IQ59,"B5")*5+COUNTIF(beosztás!$HM59:$IQ59,"B6")*6+COUNTIF(beosztás!$HM59:$IQ59,"B7")*7+COUNTIF(beosztás!$HM59:$IQ59,"B8")*8+COUNTIF(beosztás!$HM59:$IQ59,"B9")*9+COUNTIF(beosztás!$HM59:$IQ59,"B10")*10+COUNTIF(beosztás!$HM59:$IQ59,"B11")*11+COUNTIF(beosztás!$HM59:$IQ59,"B12")*12+COUNTIF(beosztás!$HM59:$IQ59,"BP")*0</f>
        <v>0</v>
      </c>
      <c r="EY57" s="330">
        <f t="shared" si="448"/>
        <v>0</v>
      </c>
      <c r="EZ57" s="706">
        <f>IF(C57="",0,alapadatok!$AN$9)</f>
        <v>168</v>
      </c>
      <c r="FA57" s="330">
        <f t="shared" si="374"/>
        <v>-168</v>
      </c>
      <c r="FB57" s="905">
        <f t="shared" si="449"/>
        <v>0</v>
      </c>
      <c r="FC57" s="325"/>
      <c r="FD57" s="329">
        <f t="shared" si="375"/>
        <v>0</v>
      </c>
      <c r="FE57" s="330">
        <f t="shared" si="376"/>
        <v>0</v>
      </c>
      <c r="FF57" s="330">
        <f t="shared" si="377"/>
        <v>0</v>
      </c>
      <c r="FG57" s="330">
        <f t="shared" si="378"/>
        <v>0</v>
      </c>
      <c r="FH57" s="330">
        <f t="shared" si="379"/>
        <v>0</v>
      </c>
      <c r="FI57" s="330">
        <f t="shared" si="380"/>
        <v>0</v>
      </c>
      <c r="FJ57" s="330">
        <f t="shared" si="381"/>
        <v>0</v>
      </c>
      <c r="FK57" s="330">
        <f t="shared" si="382"/>
        <v>8</v>
      </c>
      <c r="FL57" s="330">
        <f t="shared" si="383"/>
        <v>0</v>
      </c>
      <c r="FM57" s="330">
        <f t="shared" si="384"/>
        <v>0</v>
      </c>
      <c r="FN57" s="330">
        <f t="shared" si="385"/>
        <v>352</v>
      </c>
      <c r="FO57" s="330">
        <f t="shared" si="386"/>
        <v>-352</v>
      </c>
      <c r="FP57" s="905">
        <f t="shared" si="450"/>
        <v>0</v>
      </c>
      <c r="FQ57" s="326"/>
      <c r="FR57" s="705">
        <f>COUNTIF(beosztás!$IR59:$JU59,"DE")*8</f>
        <v>0</v>
      </c>
      <c r="FS57" s="706">
        <f>COUNTIF(beosztás!$IR59:$JU59,"DU")*8</f>
        <v>0</v>
      </c>
      <c r="FT57" s="706">
        <f>COUNTIF(beosztás!$IR59:$JU59,"ÉJ")*8</f>
        <v>0</v>
      </c>
      <c r="FU57" s="706">
        <f>COUNTIF(beosztás!$IR59:$JU59,"N")*12</f>
        <v>0</v>
      </c>
      <c r="FV57" s="706">
        <f>COUNTIF(beosztás!$IR59:$JU59,"é")*12</f>
        <v>0</v>
      </c>
      <c r="FW57" s="706">
        <f>SUM(beosztás!$IR59:$JU59)</f>
        <v>0</v>
      </c>
      <c r="FX57" s="706">
        <f>COUNTIF(beosztás!$IR59:$JU59,"FÜ")*8</f>
        <v>0</v>
      </c>
      <c r="FY57" s="895">
        <f>(COUNTIF(beosztás!$IR59:$JU59,"SN")*12)+(COUNTIF(beosztás!$IR59:$JU59,"SDE")*8)+(COUNTIF(beosztás!$IR59:$JU59,"SDU")*8)+(COUNTIF(beosztás!$IR59:$JU59,"SÉ")*12)+(COUNTIF(beosztás!$IR59:$JU59,"SÉJ")*8)+(COUNTIF(beosztás!$IR59:$JU59,"S1")*1)+(COUNTIF(beosztás!$IR59:$JU59,"S2")*2)+(COUNTIF(beosztás!$IR59:$JU59,"S3")*3)+(COUNTIF(beosztás!$IR59:$JU59,"S4")*4)+(COUNTIF(beosztás!$IR59:$JU59,"S5")*5)+(COUNTIF(beosztás!$IR59:$JU59,"S6")*6)+(COUNTIF(beosztás!$IR59:$JU59,"S7")*7)+(COUNTIF(beosztás!$IR59:$JU59,"S8")*8)+(COUNTIF(beosztás!$IR59:$JU59,"S9")*9)+(COUNTIF(beosztás!$IR59:$JU59,"S10")*10)+(COUNTIF(beosztás!$IR59:$JU59,"S11")*11)+(COUNTIF(beosztás!$IR59:$JU59,"S12")*12)</f>
        <v>0</v>
      </c>
      <c r="FZ57" s="706">
        <f>COUNTIF(beosztás!$IR59:$JU59,"BN")*12+COUNTIF(beosztás!$IR59:$JU59,"BÉ")*12+COUNTIF(beosztás!$IR59:$JU59,"BDE")*8+COUNTIF(beosztás!$IR59:$JU59,"BDU")*8+COUNTIF(beosztás!$IR59:$JU59,"BÉJ")*8+COUNTIF(beosztás!$IR59:$JU59,"B1")*1+COUNTIF(beosztás!$IR59:$JU59,"B2")*2+COUNTIF(beosztás!$IR59:$JU59,"B3")*3+COUNTIF(beosztás!$IR59:$JU59,"B5")*5+COUNTIF(beosztás!$IR59:$JU59,"B6")*6+COUNTIF(beosztás!$IR59:$JU59,"B7")*7+COUNTIF(beosztás!$IR59:$JU59,"B8")*8+COUNTIF(beosztás!$IR59:$JU59,"B9")*9+COUNTIF(beosztás!$IR59:$JU59,"B10")*10+COUNTIF(beosztás!$IR59:$JU59,"B11")*11+COUNTIF(beosztás!$IR59:$JU59,"B12")*12+COUNTIF(beosztás!$IR59:$JU59,"BP")*0</f>
        <v>0</v>
      </c>
      <c r="GA57" s="330">
        <f t="shared" si="451"/>
        <v>0</v>
      </c>
      <c r="GB57" s="706">
        <f>IF(C57="",0,alapadatok!$AN$10)</f>
        <v>168</v>
      </c>
      <c r="GC57" s="330">
        <f t="shared" si="388"/>
        <v>-168</v>
      </c>
      <c r="GD57" s="905">
        <f t="shared" si="452"/>
        <v>0</v>
      </c>
      <c r="GE57" s="327"/>
      <c r="GF57" s="705">
        <f>COUNTIF(beosztás!$JV59:$KZ59,"DE")*8</f>
        <v>0</v>
      </c>
      <c r="GG57" s="706">
        <f>COUNTIF(beosztás!$JV59:$KZ59,"DU")*8</f>
        <v>0</v>
      </c>
      <c r="GH57" s="706">
        <f>COUNTIF(beosztás!$JV59:$KZ59,"ÉJ")*8</f>
        <v>0</v>
      </c>
      <c r="GI57" s="706">
        <f>COUNTIF(beosztás!$JV59:$KZ59,"N")*12</f>
        <v>0</v>
      </c>
      <c r="GJ57" s="706">
        <f>COUNTIF(beosztás!$JV59:$KZ59,"É")*12</f>
        <v>0</v>
      </c>
      <c r="GK57" s="706">
        <f>SUM(beosztás!$JV59:$KZ59)</f>
        <v>0</v>
      </c>
      <c r="GL57" s="895">
        <f>(COUNTIF(beosztás!$JV59:$KZ59,"SN")*12)+(COUNTIF(beosztás!$JV59:$KZ59,"SDE")*8)+(COUNTIF(beosztás!$JV59:$KZ59,"SDU")*8)+(COUNTIF(beosztás!$JV59:$KZ59,"SÉ")*12)+(COUNTIF(beosztás!$JV59:$KZ59,"SÉJ")*8)+(COUNTIF(beosztás!$JV59:$KZ59,"S1")*1)+(COUNTIF(beosztás!$JV59:$KZ59,"S2")*2)+(COUNTIF(beosztás!$JV59:$KZ59,"S3")*3)+(COUNTIF(beosztás!$JV59:$KZ59,"S4")*4)+(COUNTIF(beosztás!$JV59:$KZ59,"S5")*5)+(COUNTIF(beosztás!$JV59:$KZ59,"S6")*6)+(COUNTIF(beosztás!$JV59:$KZ59,"S7")*7)+(COUNTIF(beosztás!$JV59:$KZ59,"S8")*8)+(COUNTIF(beosztás!$JV59:$KZ59,"S9")*9)+(COUNTIF(beosztás!$JV59:$KZ59,"S10")*10)+(COUNTIF(beosztás!$JV59:$KZ59,"S11")*11)+(COUNTIF(beosztás!$JV59:$KZ59,"S12")*12)</f>
        <v>0</v>
      </c>
      <c r="GM57" s="706">
        <f>COUNTIF(beosztás!$JV59:$KZ59,"FÜ")*8</f>
        <v>8</v>
      </c>
      <c r="GN57" s="706">
        <f>COUNTIF(beosztás!$JV59:$KZ59,"BN")*12+COUNTIF(beosztás!$JV59:$KZ59,"BÉ")*12+COUNTIF(beosztás!$JV59:$KZ59,"BDE")*8+COUNTIF(beosztás!$JV59:$KZ59,"BDU")*8+COUNTIF(beosztás!$JV59:$KZ59,"BÉJ")*8+COUNTIF(beosztás!$JV59:$KZ59,"B1")*1+COUNTIF(beosztás!$JV59:$KZ59,"B2")*2+COUNTIF(beosztás!$JV59:$KZ59,"B3")*3+COUNTIF(beosztás!$JV59:$KZ59,"B5")*5+COUNTIF(beosztás!$JV59:$KZ59,"B6")*6+COUNTIF(beosztás!$JV59:$KZ59,"B7")*7+COUNTIF(beosztás!$JV59:$KZ59,"B8")*8+COUNTIF(beosztás!$JV59:$KZ59,"B9")*9+COUNTIF(beosztás!$JV59:$KZ59,"B10")*10+COUNTIF(beosztás!$JV59:$KZ59,"B11")*11+COUNTIF(beosztás!$JV59:$KZ59,"B12")*12+COUNTIF(beosztás!$JV59:$KZ59,"BP")*0</f>
        <v>0</v>
      </c>
      <c r="GO57" s="330">
        <f t="shared" si="453"/>
        <v>0</v>
      </c>
      <c r="GP57" s="706">
        <f>IF(C57="",0,alapadatok!$AN$11)</f>
        <v>176</v>
      </c>
      <c r="GQ57" s="330">
        <f t="shared" si="389"/>
        <v>-176</v>
      </c>
      <c r="GR57" s="905">
        <f t="shared" si="454"/>
        <v>0</v>
      </c>
      <c r="GS57" s="327"/>
      <c r="GT57" s="329">
        <f t="shared" si="390"/>
        <v>0</v>
      </c>
      <c r="GU57" s="330">
        <f t="shared" si="391"/>
        <v>0</v>
      </c>
      <c r="GV57" s="330">
        <f t="shared" si="392"/>
        <v>0</v>
      </c>
      <c r="GW57" s="330">
        <f t="shared" si="393"/>
        <v>0</v>
      </c>
      <c r="GX57" s="330">
        <f t="shared" si="394"/>
        <v>0</v>
      </c>
      <c r="GY57" s="330">
        <f t="shared" si="395"/>
        <v>0</v>
      </c>
      <c r="GZ57" s="330">
        <f t="shared" si="396"/>
        <v>0</v>
      </c>
      <c r="HA57" s="330">
        <f t="shared" si="397"/>
        <v>8</v>
      </c>
      <c r="HB57" s="330">
        <f t="shared" si="398"/>
        <v>0</v>
      </c>
      <c r="HC57" s="330">
        <f t="shared" si="399"/>
        <v>0</v>
      </c>
      <c r="HD57" s="330">
        <f t="shared" si="400"/>
        <v>344</v>
      </c>
      <c r="HE57" s="330">
        <f t="shared" si="401"/>
        <v>-344</v>
      </c>
      <c r="HF57" s="905">
        <f t="shared" si="455"/>
        <v>0</v>
      </c>
      <c r="HG57" s="326"/>
      <c r="HH57" s="705">
        <f>COUNTIF(beosztás!$LA59:$MD59,"DE")*8</f>
        <v>0</v>
      </c>
      <c r="HI57" s="706">
        <f>COUNTIF(beosztás!$LA59:$MD59,"DU")*8</f>
        <v>0</v>
      </c>
      <c r="HJ57" s="706">
        <f>COUNTIF(beosztás!$LA59:$MD59,"ÉJ")*8</f>
        <v>0</v>
      </c>
      <c r="HK57" s="706">
        <f>COUNTIF(beosztás!$LA59:$MD59,"N")*12</f>
        <v>0</v>
      </c>
      <c r="HL57" s="706">
        <f>COUNTIF(beosztás!$LA59:$MD59,"é")*12</f>
        <v>0</v>
      </c>
      <c r="HM57" s="706">
        <f>SUM(beosztás!$LA59:$MD59)</f>
        <v>0</v>
      </c>
      <c r="HN57" s="706">
        <f>COUNTIF(beosztás!$LA59:$MD59,"FÜ")*8</f>
        <v>8</v>
      </c>
      <c r="HO57" s="895">
        <f>(COUNTIF(beosztás!$LA59:$MD59,"SN")*12)+(COUNTIF(beosztás!$LA59:$MD59,"SDE")*8)+(COUNTIF(beosztás!$LA59:$MD59,"SDU")*8)+(COUNTIF(beosztás!$LA59:$MD59,"SÉ")*12)+(COUNTIF(beosztás!$LA59:$MD59,"SÉJ")*8)+(COUNTIF(beosztás!$LA59:$MD59,"S1")*1)+(COUNTIF(beosztás!$LA59:$MD59,"S2")*2)+(COUNTIF(beosztás!$LA59:$MD59,"S3")*3)+(COUNTIF(beosztás!$LA59:$MD59,"S4")*4)+(COUNTIF(beosztás!$LA59:$MD59,"S5")*5)+(COUNTIF(beosztás!$LA59:$MD59,"S6")*6)+(COUNTIF(beosztás!$LA59:$MD59,"S7")*7)+(COUNTIF(beosztás!$LA59:$MD59,"S8")*8)+(COUNTIF(beosztás!$LA59:$MD59,"S9")*9)+(COUNTIF(beosztás!$LA59:$MD59,"S10")*10)+(COUNTIF(beosztás!$LA59:$MD59,"S11")*11)+(COUNTIF(beosztás!$LA59:$MD59,"S12")*12)</f>
        <v>0</v>
      </c>
      <c r="HP57" s="706">
        <f>COUNTIF(beosztás!$LA59:$MD59,"BN")*12+COUNTIF(beosztás!$LA59:$MD59,"BÉ")*12+COUNTIF(beosztás!$LA59:$MD59,"BDE")*8+COUNTIF(beosztás!$LA59:$MD59,"BDU")*8+COUNTIF(beosztás!$LA59:$MD59,"BÉJ")*8+COUNTIF(beosztás!$LA59:$MD59,"B1")*1+COUNTIF(beosztás!$LA59:$MD59,"B2")*2+COUNTIF(beosztás!$LA59:$MD59,"B3")*3+COUNTIF(beosztás!$KZ59:$MC59,"B5")*5+COUNTIF(beosztás!$KZ59:$MC59,"B6")*6+COUNTIF(beosztás!$KZ59:$MC59,"B7")*7+COUNTIF(beosztás!$KZ59:$MC59,"B8")*8+COUNTIF(beosztás!$LA59:$MD59,"B9")*9+COUNTIF(beosztás!$LA59:$MD59,"B10")*10+COUNTIF(beosztás!$LA59:$MD59,"B11")*11+COUNTIF(beosztás!$LA59:$MD59,"B12")*12+COUNTIF(beosztás!$LA59:$MD59,"BP")*0</f>
        <v>0</v>
      </c>
      <c r="HQ57" s="330">
        <f t="shared" si="456"/>
        <v>0</v>
      </c>
      <c r="HR57" s="706">
        <f>IF(C57="",0,alapadatok!$AN$12)</f>
        <v>160</v>
      </c>
      <c r="HS57" s="330">
        <f t="shared" si="403"/>
        <v>-160</v>
      </c>
      <c r="HT57" s="905">
        <f t="shared" si="457"/>
        <v>0</v>
      </c>
      <c r="HU57" s="327"/>
      <c r="HV57" s="705">
        <f>COUNTIF(beosztás!$ME59:$NI59,"DE")*8</f>
        <v>0</v>
      </c>
      <c r="HW57" s="706">
        <f>COUNTIF(beosztás!$ME59:$NI59,"DU")*8</f>
        <v>0</v>
      </c>
      <c r="HX57" s="706">
        <f>COUNTIF(beosztás!$ME59:$NI59,"ÉJ")*8</f>
        <v>0</v>
      </c>
      <c r="HY57" s="706">
        <f>COUNTIF(beosztás!$ME59:$NI59,"N")*12</f>
        <v>0</v>
      </c>
      <c r="HZ57" s="706">
        <f>COUNTIF(beosztás!$ME59:$NI59,"É")*12</f>
        <v>0</v>
      </c>
      <c r="IA57" s="706">
        <f>SUM(beosztás!$ME59:$NI59)</f>
        <v>0</v>
      </c>
      <c r="IB57" s="706">
        <f>(COUNTIF(beosztás!$ME59:$NI59,"SN")*12)+(COUNTIF(beosztás!$ME59:$NI59,"SDE")*8)+(COUNTIF(beosztás!$ME59:$NI59,"SDU")*8)+(COUNTIF(beosztás!$ME59:$NI59,"SÉ")*12)+(COUNTIF(beosztás!$ME59:$NI59,"SÉJ")*8)+(COUNTIF(beosztás!$ME59:$NI59,"S1")*1)+(COUNTIF(beosztás!$ME59:$NI59,"S2")*2)+(COUNTIF(beosztás!$ME59:$NI59,"S3")*3)+(COUNTIF(beosztás!$ME59:$NI59,"S4")*4)+(COUNTIF(beosztás!$ME59:$NI59,"S5")*5)+(COUNTIF(beosztás!$ME59:$NI59,"S6")*6)+(COUNTIF(beosztás!$ME59:$NI59,"S7")*7)+(COUNTIF(beosztás!$ME59:$NI59,"S8")*8)+(COUNTIF(beosztás!$ME59:$NI59,"S9")*9)+(COUNTIF(beosztás!$ME59:$NI59,"S10")*10)+(COUNTIF(beosztás!$ME59:$NI59,"S11")*11)+(COUNTIF(beosztás!$ME59:$NI59,"S12")*12)</f>
        <v>0</v>
      </c>
      <c r="IC57" s="706">
        <f>COUNTIF(beosztás!$ME59:$NI59,"FÜ")*8</f>
        <v>16</v>
      </c>
      <c r="ID57" s="706">
        <f>COUNTIF(beosztás!$ME59:$NI59,"BN")*12+COUNTIF(beosztás!$ME59:$NI59,"BÉ")*12+COUNTIF(beosztás!$ME59:$NI59,"BDE")*8+COUNTIF(beosztás!$ME59:$NI59,"BDU")*8+COUNTIF(beosztás!$ME59:$NI59,"BÉJ")*8+COUNTIF(beosztás!$ME59:$NI59,"B1")*1+COUNTIF(beosztás!$ME59:$NI59,"B2")*2+COUNTIF(beosztás!$ME59:$NI59,"B3")*3+COUNTIF(beosztás!$ME59:$NI59,"B5")*5+COUNTIF(beosztás!$ME59:$NI59,"B6")*6+COUNTIF(beosztás!$ME59:$NI59,"B7")*7+COUNTIF(beosztás!$ME59:$NI59,"B8")*8+COUNTIF(beosztás!$ME59:$NI59,"B9")*9+COUNTIF(beosztás!$ME59:$NI59,"B10")*10+COUNTIF(beosztás!$ME59:$NI59,"B11")*11+COUNTIF(beosztás!$ME59:$NI59,"B12")*12+COUNTIF(beosztás!$ME59:$NI59,"BP")*0</f>
        <v>0</v>
      </c>
      <c r="IE57" s="330">
        <f t="shared" si="458"/>
        <v>0</v>
      </c>
      <c r="IF57" s="706">
        <f>IF(C57="",0,alapadatok!$AN$13)</f>
        <v>160</v>
      </c>
      <c r="IG57" s="330">
        <f t="shared" si="404"/>
        <v>-160</v>
      </c>
      <c r="IH57" s="739">
        <f t="shared" si="459"/>
        <v>0</v>
      </c>
      <c r="II57" s="327"/>
      <c r="IJ57" s="329">
        <f t="shared" si="405"/>
        <v>0</v>
      </c>
      <c r="IK57" s="330">
        <f t="shared" si="406"/>
        <v>0</v>
      </c>
      <c r="IL57" s="330">
        <f t="shared" si="407"/>
        <v>0</v>
      </c>
      <c r="IM57" s="330">
        <f t="shared" si="408"/>
        <v>0</v>
      </c>
      <c r="IN57" s="330">
        <f t="shared" si="409"/>
        <v>0</v>
      </c>
      <c r="IO57" s="330">
        <f t="shared" si="410"/>
        <v>0</v>
      </c>
      <c r="IP57" s="330">
        <f t="shared" si="411"/>
        <v>0</v>
      </c>
      <c r="IQ57" s="330">
        <f t="shared" si="412"/>
        <v>24</v>
      </c>
      <c r="IR57" s="330">
        <f t="shared" si="413"/>
        <v>0</v>
      </c>
      <c r="IS57" s="330">
        <f t="shared" si="414"/>
        <v>0</v>
      </c>
      <c r="IT57" s="330">
        <f t="shared" si="415"/>
        <v>320</v>
      </c>
      <c r="IU57" s="330">
        <f t="shared" si="416"/>
        <v>-320</v>
      </c>
      <c r="IV57" s="905">
        <f t="shared" si="460"/>
        <v>0</v>
      </c>
      <c r="IW57" s="328"/>
      <c r="JF57" s="21"/>
      <c r="JG57" s="21"/>
    </row>
    <row r="58" spans="1:267" x14ac:dyDescent="0.25">
      <c r="A58" s="398">
        <f>IF(beosztás!A60=0,"",beosztás!A60)</f>
        <v>9</v>
      </c>
      <c r="B58" s="901">
        <f>IF(beosztás!B60=0,"",beosztás!B60)</f>
        <v>46</v>
      </c>
      <c r="C58" s="400" t="str">
        <f>IF(beosztás!C60=0,"",beosztás!C60)</f>
        <v>Várszegi Ferenc</v>
      </c>
      <c r="D58" s="401" t="str">
        <f>IF(beosztás!D60=0,"",beosztás!D60)</f>
        <v>Multi 2</v>
      </c>
      <c r="E58" s="18"/>
      <c r="F58" s="705">
        <f>COUNTIF(beosztás!$I60:$AM60,"DE")*8</f>
        <v>16</v>
      </c>
      <c r="G58" s="706">
        <f>COUNTIF(beosztás!$I60:$AM60,"DU")*8</f>
        <v>0</v>
      </c>
      <c r="H58" s="706">
        <f>COUNTIF(beosztás!$I60:$AM60,"ÉJ")*8</f>
        <v>0</v>
      </c>
      <c r="I58" s="706">
        <f>COUNTIF(beosztás!$I60:$AM60,"N")*12</f>
        <v>60</v>
      </c>
      <c r="J58" s="706">
        <f>COUNTIF(beosztás!$I60:$AM60,"é")*12</f>
        <v>24</v>
      </c>
      <c r="K58" s="706">
        <f>SUM(beosztás!$I60:$AM60)</f>
        <v>0</v>
      </c>
      <c r="L58" s="706">
        <f>COUNTIF(beosztás!$I60:$AM60,"FÜ")*8</f>
        <v>8</v>
      </c>
      <c r="M58" s="706">
        <f>(COUNTIF(beosztás!$I60:$AM60,"SN")*12)+(COUNTIF(beosztás!$I60:$AM60,"SDE")*8)+(COUNTIF(beosztás!$I60:$AM60,"SDU")*8)+(COUNTIF(beosztás!$I60:$AM60,"S1")*1)+(COUNTIF(beosztás!$I60:$AM60,"S2")*2)+(COUNTIF(beosztás!$I60:$AM60,"S3")*3)+(COUNTIF(beosztás!$I60:$AM60,"S4")*4)+(COUNTIF(beosztás!$I60:$AM60,"S5")*5)+(COUNTIF(beosztás!$I60:$AM60,"S6")*6)+(COUNTIF(beosztás!$I60:$AM60,"S7")*7)+(COUNTIF(beosztás!$I60:$AM60,"S8")*8)+(COUNTIF(beosztás!$I60:$AM60,"S9")*9)+(COUNTIF(beosztás!$I60:$AM60,"S10")*10)+(COUNTIF(beosztás!$I60:$AM60,"S11")*11)+(COUNTIF(beosztás!$I60:$AM60,"S12")*12)+(COUNTIF(beosztás!$I60:$AM60,"SÉ")*12)+(COUNTIF(beosztás!$I60:$AM60,"SÉJ")*8)</f>
        <v>68</v>
      </c>
      <c r="N58" s="706">
        <f>COUNTIF(beosztás!$I60:$AM60,"BN")*12+COUNTIF(beosztás!$I60:$AM60,"BÉ")*12+COUNTIF(beosztás!$I60:$AM60,"BDE")*8+COUNTIF(beosztás!$I60:$AM60,"BDU")*8+COUNTIF(beosztás!$I60:$AM60,"BÉJ")*8+COUNTIF(beosztás!$I60:$AM60,"B1")*1+COUNTIF(beosztás!$I60:$AM60,"B2")*2+COUNTIF(beosztás!$I60:$AM60,"B3")*3+COUNTIF(beosztás!$I60:$AM60,"B5")*5+COUNTIF(beosztás!$I60:$AM60,"B6")*6+COUNTIF(beosztás!$I60:$AM60,"B7")*7+COUNTIF(beosztás!$I60:$AM60,"B8")*8+COUNTIF(beosztás!$I60:$AM60,"B9")*9+COUNTIF(beosztás!$I60:$AM60,"B10")*10+COUNTIF(beosztás!$I60:$AM60,"B11")*11+COUNTIF(beosztás!$I60:$AM60,"B12")*12+COUNTIF(beosztás!$I60:$AM60,"BP")*0</f>
        <v>0</v>
      </c>
      <c r="O58" s="330">
        <f t="shared" si="417"/>
        <v>168</v>
      </c>
      <c r="P58" s="706">
        <f>IF(C58="",0,alapadatok!$AN$2)</f>
        <v>176</v>
      </c>
      <c r="Q58" s="330">
        <f t="shared" si="418"/>
        <v>-8</v>
      </c>
      <c r="R58" s="739">
        <f t="shared" si="419"/>
        <v>68</v>
      </c>
      <c r="S58" s="325"/>
      <c r="T58" s="705">
        <f>COUNTIF(beosztás!$AN60:$BO60,"DE")*8</f>
        <v>40</v>
      </c>
      <c r="U58" s="706">
        <f>COUNTIF(beosztás!$AN60:$BO60,"DU")*8</f>
        <v>0</v>
      </c>
      <c r="V58" s="706">
        <f>COUNTIF(beosztás!$AN60:$BO60,"ÉJ")*8</f>
        <v>8</v>
      </c>
      <c r="W58" s="706">
        <f>COUNTIF(beosztás!$AN60:$BO60,"N")*12</f>
        <v>0</v>
      </c>
      <c r="X58" s="706">
        <f>COUNTIF(beosztás!$AN60:$BO60,"É")*12</f>
        <v>48</v>
      </c>
      <c r="Y58" s="706">
        <f>SUM(beosztás!$AN60:$BO60)</f>
        <v>0</v>
      </c>
      <c r="Z58" s="706">
        <f>(COUNTIF(beosztás!$AN60:$BO60,"SN")*12)+(COUNTIF(beosztás!$AN60:$BO60,"SDE")*8)+(COUNTIF(beosztás!$AN60:$BO60,"SDU")*8)+(COUNTIF(beosztás!$AN60:$BO60,"SÉ")*12)+(COUNTIF(beosztás!$AN60:$BO60,"SÉJ")*8)+(COUNTIF(beosztás!$AN60:$BO60,"S1")*1)+(COUNTIF(beosztás!$AN60:$BO60,"S2")*2)+(COUNTIF(beosztás!$AN60:$BO60,"S3")*3)+(COUNTIF(beosztás!$AN60:$BO60,"S4")*4)+(COUNTIF(beosztás!$AN60:$BO60,"S5")*5)+(COUNTIF(beosztás!$AN60:$BO60,"S6")*6)+(COUNTIF(beosztás!$AN60:$BO60,"S7")*7)+(COUNTIF(beosztás!$AN60:$BO60,"S8")*8)+(COUNTIF(beosztás!$AN60:$BO60,"S9")*9)+(COUNTIF(beosztás!$AN60:$BO60,"S10")*10)+(COUNTIF(beosztás!$AN60:$BO60,"S11")*11)+(COUNTIF(beosztás!$AN60:$BO60,"S12")*12)</f>
        <v>12</v>
      </c>
      <c r="AA58" s="706">
        <f>COUNTIF(beosztás!$AN60:$BO60,"FÜ")*8</f>
        <v>0</v>
      </c>
      <c r="AB58" s="706">
        <f>COUNTIF(beosztás!$AN60:$BO60,"BN")*12+COUNTIF(beosztás!$AN60:$BO60,"BÉ")*12+COUNTIF(beosztás!$AN60:$BO60,"BDE")*8+COUNTIF(beosztás!$AN60:$BO60,"BDU")*8+COUNTIF(beosztás!$AN60:$BO60,"BÉJ")*8+COUNTIF(beosztás!$AN60:$BO60,"B1")*1+COUNTIF(beosztás!$AN60:$BO60,"B2")*2+COUNTIF(beosztás!$AN60:$BO60,"B3")*3+COUNTIF(beosztás!$AN60:$BO60,"B5")*5+COUNTIF(beosztás!$AN60:$BO60,"B6")*6+COUNTIF(beosztás!$AN60:$BO60,"B7")*7+COUNTIF(beosztás!$AN60:$BO60,"B8")*8+COUNTIF(beosztás!$AN60:$BO60,"B9")*9+COUNTIF(beosztás!$AN60:$BO60,"B10")*10+COUNTIF(beosztás!$AN60:$BO60,"B11")*11+COUNTIF(beosztás!$AN60:$BO60,"B12")*12+COUNTIF(beosztás!$AN60:$BO60,"BP")*0</f>
        <v>60</v>
      </c>
      <c r="AC58" s="330">
        <f t="shared" si="420"/>
        <v>168</v>
      </c>
      <c r="AD58" s="706">
        <f>IF(C58="",0,alapadatok!$AN$3)</f>
        <v>160</v>
      </c>
      <c r="AE58" s="330">
        <f t="shared" si="421"/>
        <v>8</v>
      </c>
      <c r="AF58" s="739">
        <f t="shared" si="422"/>
        <v>12</v>
      </c>
      <c r="AG58" s="325"/>
      <c r="AH58" s="329">
        <f t="shared" si="423"/>
        <v>56</v>
      </c>
      <c r="AI58" s="330">
        <f t="shared" si="424"/>
        <v>0</v>
      </c>
      <c r="AJ58" s="330">
        <f t="shared" si="425"/>
        <v>8</v>
      </c>
      <c r="AK58" s="330">
        <f t="shared" si="426"/>
        <v>60</v>
      </c>
      <c r="AL58" s="330">
        <f t="shared" si="427"/>
        <v>72</v>
      </c>
      <c r="AM58" s="330">
        <f t="shared" si="428"/>
        <v>0</v>
      </c>
      <c r="AN58" s="330">
        <f t="shared" si="429"/>
        <v>80</v>
      </c>
      <c r="AO58" s="330">
        <f t="shared" si="430"/>
        <v>8</v>
      </c>
      <c r="AP58" s="330">
        <f t="shared" si="431"/>
        <v>60</v>
      </c>
      <c r="AQ58" s="330">
        <f t="shared" si="432"/>
        <v>336</v>
      </c>
      <c r="AR58" s="330">
        <f t="shared" si="433"/>
        <v>336</v>
      </c>
      <c r="AS58" s="330">
        <f t="shared" si="434"/>
        <v>0</v>
      </c>
      <c r="AT58" s="739">
        <f t="shared" si="435"/>
        <v>80</v>
      </c>
      <c r="AU58" s="326"/>
      <c r="AV58" s="705">
        <f>COUNTIF(beosztás!$BP60:$CT60,"DE")*8</f>
        <v>16</v>
      </c>
      <c r="AW58" s="706">
        <f>COUNTIF(beosztás!$BP60:$CT60,"DU")*8</f>
        <v>0</v>
      </c>
      <c r="AX58" s="706">
        <f>COUNTIF(beosztás!$BP60:$CT60,"ÉJ")*8</f>
        <v>0</v>
      </c>
      <c r="AY58" s="706">
        <f>COUNTIF(beosztás!$BP60:$CT60,"N")*12</f>
        <v>36</v>
      </c>
      <c r="AZ58" s="706">
        <f>COUNTIF(beosztás!$BP60:$CT60,"é")*12</f>
        <v>36</v>
      </c>
      <c r="BA58" s="706">
        <f>SUM(beosztás!$BP60:$CT60)</f>
        <v>0</v>
      </c>
      <c r="BB58" s="706">
        <f>COUNTIF(beosztás!$BP60:$CT60,"FÜ")*8</f>
        <v>8</v>
      </c>
      <c r="BC58" s="895">
        <f>(COUNTIF(beosztás!$BP60:$CT60,"SN")*12)+(COUNTIF(beosztás!$BP60:$CT60,"SDE")*8)+(COUNTIF(beosztás!$BP60:$CT60,"SDU")*8)+(COUNTIF(beosztás!$BP60:$CT60,"SÉ")*12)+(COUNTIF(beosztás!$BP60:$CT60,"SÉJ")*8)+(COUNTIF(beosztás!$BP60:$CT60,"S1")*1)+(COUNTIF(beosztás!$BP60:$CT60,"S2")*2)+(COUNTIF(beosztás!$BP60:$CT60,"S3")*3)+(COUNTIF(beosztás!$BP60:$CT60,"S4")*4)+(COUNTIF(beosztás!$BP60:$CT60,"S5")*5)+(COUNTIF(beosztás!$BP60:$CT60,"S6")*6)+(COUNTIF(beosztás!$BP60:$CT60,"S7")*7)+(COUNTIF(beosztás!$BP60:$CT60,"S8")*8)+(COUNTIF(beosztás!$BP60:$CT60,"S9")*9)+(COUNTIF(beosztás!$BP60:$CT60,"S10")*10)+(COUNTIF(beosztás!$BP60:$CT60,"S11")*11)+(COUNTIF(beosztás!$BP60:$CT60,"S12")*12)</f>
        <v>60</v>
      </c>
      <c r="BD58" s="706">
        <f>COUNTIF(beosztás!$BP60:$CT60,"BN")*12+COUNTIF(beosztás!$BP60:$CT60,"BÉ")*12+COUNTIF(beosztás!$BP60:$CT60,"BDE")*8+COUNTIF(beosztás!$BP60:$CT60,"BDU")*8+COUNTIF(beosztás!$BP60:$CT60,"BÉJ")*8+COUNTIF(beosztás!$BP60:$CT60,"B1")*1+COUNTIF(beosztás!$BP60:$CT60,"B2")*2+COUNTIF(beosztás!$BP60:$CT60,"B3")*3+COUNTIF(beosztás!$BP60:$CT60,"B5")*5+COUNTIF(beosztás!$BP60:$CT60,"B6")*6+COUNTIF(beosztás!$BP60:$CT60,"B7")*7+COUNTIF(beosztás!$BP60:$CT60,"B8")*8+COUNTIF(beosztás!$BP60:$CT60,"B9")*9+COUNTIF(beosztás!$BP60:$CT60,"B10")*10+COUNTIF(beosztás!$BP60:$CT60,"B11")*11+COUNTIF(beosztás!$BP60:$CT60,"B12")*12+COUNTIF(beosztás!$BP60:$CT60,"BP")*0</f>
        <v>0</v>
      </c>
      <c r="BE58" s="330">
        <f t="shared" si="436"/>
        <v>148</v>
      </c>
      <c r="BF58" s="706">
        <f>IF(C58="",0,alapadatok!$AN$4)</f>
        <v>160</v>
      </c>
      <c r="BG58" s="330">
        <f t="shared" si="342"/>
        <v>-12</v>
      </c>
      <c r="BH58" s="739">
        <f t="shared" si="437"/>
        <v>60</v>
      </c>
      <c r="BI58" s="325"/>
      <c r="BJ58" s="705">
        <f>COUNTIF(beosztás!$CU60:$DX60,"DE")*8</f>
        <v>16</v>
      </c>
      <c r="BK58" s="706">
        <f>COUNTIF(beosztás!$CU60:$DX60,"DU")*8</f>
        <v>0</v>
      </c>
      <c r="BL58" s="706">
        <f>COUNTIF(beosztás!$CU60:$DX60,"ÉJ")*8</f>
        <v>0</v>
      </c>
      <c r="BM58" s="706">
        <f>COUNTIF(beosztás!$CU60:$DX60,"N")*12</f>
        <v>96</v>
      </c>
      <c r="BN58" s="706">
        <f>COUNTIF(beosztás!$CU60:$DX60,"É")*12</f>
        <v>72</v>
      </c>
      <c r="BO58" s="706">
        <f>SUM(beosztás!$CU60:$DX60)</f>
        <v>0</v>
      </c>
      <c r="BP58" s="895">
        <f>(COUNTIF(beosztás!$CU60:$DX60,"SN")*12)+(COUNTIF(beosztás!$CU60:$DX60,"SDE")*8)+(COUNTIF(beosztás!$CU60:$DX60,"SDU")*8)+(COUNTIF(beosztás!$CU60:$DX60,"SÉ")*12)+(COUNTIF(beosztás!$CU60:$DX60,"SÉJ")*8)+(COUNTIF(beosztás!$CU60:$DX60,"S1")*1)+(COUNTIF(beosztás!$CU60:$DX60,"S2")*2)+(COUNTIF(beosztás!$CU60:$DX60,"S3")*3)+(COUNTIF(beosztás!$CU60:$DX60,"S4")*4)+(COUNTIF(beosztás!$CU60:$DX60,"S5")*5)+(COUNTIF(beosztás!$CU60:$DX60,"S6")*6)+(COUNTIF(beosztás!$CU60:$DX60,"S7")*7)+(COUNTIF(beosztás!$CU60:$DX60,"S8")*8)+(COUNTIF(beosztás!$CU60:$DX60,"S9")*9)+(COUNTIF(beosztás!$CU60:$DX60,"S10")*10)+(COUNTIF(beosztás!$CU60:$DX60,"S11")*11)+(COUNTIF(beosztás!$CU60:$DX60,"S12")*12)</f>
        <v>0</v>
      </c>
      <c r="BQ58" s="706">
        <f>COUNTIF(beosztás!$CU60:$DX60,"FÜ")*8</f>
        <v>8</v>
      </c>
      <c r="BR58" s="706">
        <f>COUNTIF(beosztás!$CU60:$DX60,"BN")*12+COUNTIF(beosztás!$CU60:$DX60,"BÉ")*12+COUNTIF(beosztás!$CU60:$DX60,"BDE")*8+COUNTIF(beosztás!$CU60:$DX60,"BDU")*8+COUNTIF(beosztás!$CU60:$DX60,"BÉJ")*8+COUNTIF(beosztás!$CU60:$DX60,"B1")*1+COUNTIF(beosztás!$CU60:$DX60,"B2")*2+COUNTIF(beosztás!$CU60:$DX60,"B3")*3+COUNTIF(beosztás!$CU60:$DX60,"B5")*5+COUNTIF(beosztás!$CU60:$DX60,"B6")*6+COUNTIF(beosztás!$CU60:$DX60,"B7")*7+COUNTIF(beosztás!$CU60:$DX60,"B8")*8+COUNTIF(beosztás!$CU60:$DX60,"B9")*9+COUNTIF(beosztás!$CU60:$DX60,"B10")*10+COUNTIF(beosztás!$CU60:$DX60,"B11")*11+COUNTIF(beosztás!$CU60:$DX60,"B12")*12+COUNTIF(beosztás!$CU60:$DX60,"BP")*0</f>
        <v>0</v>
      </c>
      <c r="BS58" s="330">
        <f t="shared" si="438"/>
        <v>184</v>
      </c>
      <c r="BT58" s="706">
        <f>IF(C58="",0,alapadatok!$AN$5)</f>
        <v>168</v>
      </c>
      <c r="BU58" s="330">
        <f t="shared" si="344"/>
        <v>16</v>
      </c>
      <c r="BV58" s="739">
        <f t="shared" si="439"/>
        <v>0</v>
      </c>
      <c r="BW58" s="325"/>
      <c r="BX58" s="329">
        <f t="shared" si="345"/>
        <v>32</v>
      </c>
      <c r="BY58" s="330">
        <f t="shared" si="346"/>
        <v>0</v>
      </c>
      <c r="BZ58" s="330">
        <f t="shared" si="347"/>
        <v>0</v>
      </c>
      <c r="CA58" s="330">
        <f t="shared" si="348"/>
        <v>132</v>
      </c>
      <c r="CB58" s="330">
        <f t="shared" si="349"/>
        <v>108</v>
      </c>
      <c r="CC58" s="330">
        <f t="shared" si="350"/>
        <v>0</v>
      </c>
      <c r="CD58" s="330">
        <f t="shared" si="351"/>
        <v>60</v>
      </c>
      <c r="CE58" s="330">
        <f t="shared" si="352"/>
        <v>16</v>
      </c>
      <c r="CF58" s="330">
        <f t="shared" si="353"/>
        <v>0</v>
      </c>
      <c r="CG58" s="330">
        <f t="shared" si="354"/>
        <v>332</v>
      </c>
      <c r="CH58" s="330">
        <f t="shared" si="355"/>
        <v>328</v>
      </c>
      <c r="CI58" s="330">
        <f t="shared" si="356"/>
        <v>4</v>
      </c>
      <c r="CJ58" s="739">
        <f t="shared" si="440"/>
        <v>60</v>
      </c>
      <c r="CK58" s="326"/>
      <c r="CL58" s="705">
        <f>COUNTIF(beosztás!$DY60:$FC60,"DE")*8</f>
        <v>0</v>
      </c>
      <c r="CM58" s="706">
        <f>COUNTIF(beosztás!$DY60:$FC60,"DU")*8</f>
        <v>0</v>
      </c>
      <c r="CN58" s="706">
        <f>COUNTIF(beosztás!$DY60:$FC60,"ÉJ")*8</f>
        <v>0</v>
      </c>
      <c r="CO58" s="706">
        <f>COUNTIF(beosztás!$DY60:$FC60,"N")*12</f>
        <v>0</v>
      </c>
      <c r="CP58" s="706">
        <f>COUNTIF(beosztás!$DY60:$FC60,"é")*12</f>
        <v>0</v>
      </c>
      <c r="CQ58" s="706">
        <f>SUM(beosztás!$DY60:$FC60)</f>
        <v>0</v>
      </c>
      <c r="CR58" s="706">
        <f>COUNTIF(beosztás!$DY60:$FC60,"FÜ")*8</f>
        <v>16</v>
      </c>
      <c r="CS58" s="895">
        <f>(COUNTIF(beosztás!$DY60:$FC60,"SN")*12)+(COUNTIF(beosztás!$DY60:$FC60,"SDE")*8)+(COUNTIF(beosztás!$DY60:$FC60,"SDU")*8)+(COUNTIF(beosztás!$DY60:$FC60,"SÉ")*12)+(COUNTIF(beosztás!$DY60:$FC60,"SÉJ")*8)+(COUNTIF(beosztás!$DY60:$FC60,"S1")*1)+(COUNTIF(beosztás!$DY60:$FC60,"S2")*2)+(COUNTIF(beosztás!$DY60:$FC60,"S3")*3)+(COUNTIF(beosztás!$DY60:$FC60,"S4")*4)+(COUNTIF(beosztás!$DY60:$FC60,"S5")*5)+(COUNTIF(beosztás!$DY60:$FC60,"S6")*6)+(COUNTIF(beosztás!$DY60:$FC60,"S7")*7)+(COUNTIF(beosztás!$DY60:$FC60,"S8")*8)+(COUNTIF(beosztás!$DY60:$FC60,"S9")*9)+(COUNTIF(beosztás!$DY60:$FC60,"S10")*10)+(COUNTIF(beosztás!$DY60:$FC60,"S11")*11)+(COUNTIF(beosztás!$DY60:$FC60,"S12")*12)</f>
        <v>0</v>
      </c>
      <c r="CT58" s="706">
        <f>COUNTIF(beosztás!$DY60:$FC60,"BN")*12+COUNTIF(beosztás!$DY60:$FC60,"BÉ")*12+COUNTIF(beosztás!$DY60:$FC60,"BDE")*8+COUNTIF(beosztás!$DY60:$FC60,"BDU")*8+COUNTIF(beosztás!$DY60:$FC60,"BÉJ")*8+COUNTIF(beosztás!$DY60:$FC60,"B1")*1+COUNTIF(beosztás!$DY60:$FC60,"B2")*2+COUNTIF(beosztás!$DY60:$FC60,"B3")*3+COUNTIF(beosztás!$DY60:$FC60,"B5")*5+COUNTIF(beosztás!$DY60:$FC60,"B6")*6+COUNTIF(beosztás!$DY60:$FC60,"B7")*7+COUNTIF(beosztás!$DY60:$FC60,"B8")*8+COUNTIF(beosztás!$DY60:$FC60,"B9")*9+COUNTIF(beosztás!$DY60:$FC60,"B10")*10+COUNTIF(beosztás!$DY60:$FC60,"B11")*11+COUNTIF(beosztás!$DY60:$FC60,"B12")*12+COUNTIF(beosztás!$DY60:$FC60,"BP")*0</f>
        <v>0</v>
      </c>
      <c r="CU58" s="330">
        <f t="shared" si="441"/>
        <v>0</v>
      </c>
      <c r="CV58" s="706">
        <f>IF(C58="",0,alapadatok!$AN$6)</f>
        <v>168</v>
      </c>
      <c r="CW58" s="330">
        <f t="shared" si="358"/>
        <v>-168</v>
      </c>
      <c r="CX58" s="905">
        <f t="shared" si="442"/>
        <v>0</v>
      </c>
      <c r="CY58" s="325"/>
      <c r="CZ58" s="705">
        <f>COUNTIF(beosztás!$FD60:$GG60,"DE")*8</f>
        <v>0</v>
      </c>
      <c r="DA58" s="706">
        <f>COUNTIF(beosztás!$FD60:$GG60,"DU")*8</f>
        <v>0</v>
      </c>
      <c r="DB58" s="706">
        <f>COUNTIF(beosztás!$FD60:$GG60,"ÉJ")*8</f>
        <v>0</v>
      </c>
      <c r="DC58" s="706">
        <f>COUNTIF(beosztás!$FD60:$GG60,"N")*12</f>
        <v>0</v>
      </c>
      <c r="DD58" s="706">
        <f>COUNTIF(beosztás!$FD60:$GG60,"É")*12</f>
        <v>0</v>
      </c>
      <c r="DE58" s="706">
        <f>SUM(beosztás!$FD60:$GG60)</f>
        <v>0</v>
      </c>
      <c r="DF58" s="895">
        <f>(COUNTIF(beosztás!$FD60:$GG60,"SN")*12)+(COUNTIF(beosztás!$FD60:$GG60,"SDE")*8)+(COUNTIF(beosztás!$FD60:$GG60,"SDU")*8)+(COUNTIF(beosztás!$FD60:$GG60,"SÉ")*12)+(COUNTIF(beosztás!$FD60:$GG60,"SÉJ")*8)+(COUNTIF(beosztás!$FD60:$GG60,"S1")*1)+(COUNTIF(beosztás!$FD60:$GG60,"S2")*2)+(COUNTIF(beosztás!$FD60:$GG60,"S3")*3)+(COUNTIF(beosztás!$FD60:$GG60,"S4")*4)+(COUNTIF(beosztás!$FD60:$GG60,"S5")*5)+(COUNTIF(beosztás!$FD60:$GG60,"S6")*6)+(COUNTIF(beosztás!$FD60:$GG60,"S7")*7)+(COUNTIF(beosztás!$FD60:$GG60,"S8")*8)+(COUNTIF(beosztás!$FD60:$GG60,"S9")*9)+(COUNTIF(beosztás!$FD60:$GG60,"S10")*10)+(COUNTIF(beosztás!$FD60:$GG60,"S11")*11)+(COUNTIF(beosztás!$FD60:$GG60,"S12")*12)</f>
        <v>0</v>
      </c>
      <c r="DG58" s="706">
        <f>COUNTIF(beosztás!$FD60:$GG60,"FÜ")*8</f>
        <v>0</v>
      </c>
      <c r="DH58" s="706">
        <f>COUNTIF(beosztás!$FD60:$GG60,"BN")*12+COUNTIF(beosztás!$FD60:$GG60,"BÉ")*12+COUNTIF(beosztás!$FD60:$GG60,"BDE")*8+COUNTIF(beosztás!$FD60:$GG60,"BDU")*8+COUNTIF(beosztás!$FD60:$GG60,"BÉJ")*8+COUNTIF(beosztás!$FD60:$GG60,"B1")*1+COUNTIF(beosztás!$FD60:$GG60,"B2")*2+COUNTIF(beosztás!$FD60:$GG60,"B3")*3+COUNTIF(beosztás!$FD60:$GG60,"B5")*5+COUNTIF(beosztás!$FD60:$GG60,"B6")*6+COUNTIF(beosztás!$FD60:$GG60,"B7")*7+COUNTIF(beosztás!$FD60:$GG60,"B8")*8+COUNTIF(beosztás!$FD60:$GG60,"B9")*9+COUNTIF(beosztás!$FD60:$GG60,"B10")*10+COUNTIF(beosztás!$FD60:$GG60,"B11")*11+COUNTIF(beosztás!$FD60:$GG60,"B12")*12+COUNTIF(beosztás!$FD60:$GG60,"BP")*0</f>
        <v>0</v>
      </c>
      <c r="DI58" s="330">
        <f t="shared" si="443"/>
        <v>0</v>
      </c>
      <c r="DJ58" s="706">
        <f>IF(C58="",0,alapadatok!$AN$7)</f>
        <v>160</v>
      </c>
      <c r="DK58" s="330">
        <f t="shared" si="359"/>
        <v>-160</v>
      </c>
      <c r="DL58" s="739">
        <f t="shared" si="444"/>
        <v>0</v>
      </c>
      <c r="DM58" s="325"/>
      <c r="DN58" s="329">
        <f t="shared" si="360"/>
        <v>0</v>
      </c>
      <c r="DO58" s="330">
        <f t="shared" si="361"/>
        <v>0</v>
      </c>
      <c r="DP58" s="330">
        <f t="shared" si="362"/>
        <v>0</v>
      </c>
      <c r="DQ58" s="330">
        <f t="shared" si="363"/>
        <v>0</v>
      </c>
      <c r="DR58" s="330">
        <f t="shared" si="364"/>
        <v>0</v>
      </c>
      <c r="DS58" s="330">
        <f t="shared" si="365"/>
        <v>0</v>
      </c>
      <c r="DT58" s="330">
        <f t="shared" si="366"/>
        <v>0</v>
      </c>
      <c r="DU58" s="330">
        <f t="shared" si="367"/>
        <v>16</v>
      </c>
      <c r="DV58" s="330">
        <f t="shared" si="368"/>
        <v>0</v>
      </c>
      <c r="DW58" s="330">
        <f t="shared" si="369"/>
        <v>0</v>
      </c>
      <c r="DX58" s="330">
        <f t="shared" si="370"/>
        <v>328</v>
      </c>
      <c r="DY58" s="330">
        <f t="shared" si="371"/>
        <v>-328</v>
      </c>
      <c r="DZ58" s="905">
        <f t="shared" si="445"/>
        <v>0</v>
      </c>
      <c r="EA58" s="326"/>
      <c r="EB58" s="705">
        <f>COUNTIF(beosztás!$GH60:$HL60,"DE")*8</f>
        <v>0</v>
      </c>
      <c r="EC58" s="706">
        <f>COUNTIF(beosztás!$GH60:$HL60,"DU")*8</f>
        <v>0</v>
      </c>
      <c r="ED58" s="706">
        <f>COUNTIF(beosztás!$GH60:$HL60,"ÉJ")*8</f>
        <v>0</v>
      </c>
      <c r="EE58" s="706">
        <f>COUNTIF(beosztás!$GH60:$HL60,"N")*12</f>
        <v>0</v>
      </c>
      <c r="EF58" s="706">
        <f>COUNTIF(beosztás!$GH60:$HL60,"é")*12</f>
        <v>0</v>
      </c>
      <c r="EG58" s="706">
        <f>SUM(beosztás!$GH60:$HL60)</f>
        <v>0</v>
      </c>
      <c r="EH58" s="706">
        <f>COUNTIF(beosztás!$GH60:$HL60,"FÜ")*8</f>
        <v>0</v>
      </c>
      <c r="EI58" s="895">
        <f>(COUNTIF(beosztás!$GH60:$HL60,"SN")*12)+(COUNTIF(beosztás!$GH60:$HL60,"SDE")*8)+(COUNTIF(beosztás!$GH60:$HL60,"SDU")*8)+(COUNTIF(beosztás!$GH60:$HL60,"SÉ")*12)+(COUNTIF(beosztás!$GH60:$HL60,"SÉJ")*8)+(COUNTIF(beosztás!$GH60:$HL60,"S1")*1)+(COUNTIF(beosztás!$GH60:$HL60,"S2")*2)+(COUNTIF(beosztás!$GH60:$HL60,"S3")*3)+(COUNTIF(beosztás!$GH60:$HL60,"S4")*4)+(COUNTIF(beosztás!$GH60:$HL60,"S5")*5)+(COUNTIF(beosztás!$GH60:$HL60,"S6")*6)+(COUNTIF(beosztás!$GH60:$HL60,"S7")*7)+(COUNTIF(beosztás!$GH60:$HL60,"S8")*8)+(COUNTIF(beosztás!$GH60:$HL60,"S9")*9)+(COUNTIF(beosztás!$GH60:$HL60,"S10")*10)+(COUNTIF(beosztás!$GH60:$HL60,"S11")*11)+(COUNTIF(beosztás!$GH60:$HL60,"S12")*12)</f>
        <v>0</v>
      </c>
      <c r="EJ58" s="706">
        <f>COUNTIF(beosztás!$GH60:$HL60,"BN")*12+COUNTIF(beosztás!$GH60:$HL60,"BÉ")*12+COUNTIF(beosztás!$GH60:$HL60,"BDE")*8+COUNTIF(beosztás!$GH60:$HL60,"BDU")*8+COUNTIF(beosztás!$GH60:$HL60,"BÉJ")*8+COUNTIF(beosztás!$GH60:$HL60,"B1")*1+COUNTIF(beosztás!$GH60:$HL60,"B2")*2+COUNTIF(beosztás!$GH60:$HL60,"B3")*3+COUNTIF(beosztás!$GH60:$HL60,"B5")*5+COUNTIF(beosztás!$GH60:$HL60,"B6")*6+COUNTIF(beosztás!$GH60:$HL60,"B7")*7+COUNTIF(beosztás!$GH60:$HL60,"B8")*8+COUNTIF(beosztás!$GH60:$HL60,"B9")*9+COUNTIF(beosztás!$GH60:$HL60,"B10")*10+COUNTIF(beosztás!$GH60:$HL60,"B11")*11+COUNTIF(beosztás!$GH60:$HL60,"B12")*12+COUNTIF(beosztás!$GH60:$HL60,"BP")*0</f>
        <v>0</v>
      </c>
      <c r="EK58" s="330">
        <f t="shared" si="446"/>
        <v>0</v>
      </c>
      <c r="EL58" s="706">
        <f>IF(C58="",0,alapadatok!$AN$8)</f>
        <v>184</v>
      </c>
      <c r="EM58" s="330">
        <f t="shared" si="373"/>
        <v>-184</v>
      </c>
      <c r="EN58" s="905">
        <f t="shared" si="447"/>
        <v>0</v>
      </c>
      <c r="EO58" s="325"/>
      <c r="EP58" s="705">
        <f>COUNTIF(beosztás!$HM60:$IQ60,"DE")*8</f>
        <v>0</v>
      </c>
      <c r="EQ58" s="706">
        <f>COUNTIF(beosztás!$HM60:$IQ60,"DU")*8</f>
        <v>0</v>
      </c>
      <c r="ER58" s="706">
        <f>COUNTIF(beosztás!$HM60:$IQ60,"ÉJ")*8</f>
        <v>0</v>
      </c>
      <c r="ES58" s="706">
        <f>COUNTIF(beosztás!$HM60:$IQ60,"N")*12</f>
        <v>0</v>
      </c>
      <c r="ET58" s="706">
        <f>COUNTIF(beosztás!$HM60:$IQ60,"É")*12</f>
        <v>0</v>
      </c>
      <c r="EU58" s="706">
        <f>SUM(beosztás!$HM60:$IQ60)</f>
        <v>0</v>
      </c>
      <c r="EV58" s="895">
        <f>(COUNTIF(beosztás!$HM60:$IQ60,"SN")*12)+(COUNTIF(beosztás!$HM60:$IQ60,"SDE")*8)+(COUNTIF(beosztás!$HM60:$IQ60,"SDU")*8)+(COUNTIF(beosztás!$HM60:$IQ60,"SÉ")*12)+(COUNTIF(beosztás!$HM60:$IQ60,"SÉJ")*8)+(COUNTIF(beosztás!$HM60:$IQ60,"S1")*1)+(COUNTIF(beosztás!$HM60:$IQ60,"S2")*2)+(COUNTIF(beosztás!$HM60:$IQ60,"S3")*3)+(COUNTIF(beosztás!$HM60:$IQ60,"S4")*4)+(COUNTIF(beosztás!$HM60:$IQ60,"S5")*5)+(COUNTIF(beosztás!$HM60:$IQ60,"S6")*6)+(COUNTIF(beosztás!$HM60:$IQ60,"S7")*7)+(COUNTIF(beosztás!$HM60:$IQ60,"S8")*8)+(COUNTIF(beosztás!$HM60:$IQ60,"S9")*9)+(COUNTIF(beosztás!$HM60:$IQ60,"S10")*10)+(COUNTIF(beosztás!$HM60:$IQ60,"S11")*11)+(COUNTIF(beosztás!$HM60:$IQ60,"S12")*12)</f>
        <v>0</v>
      </c>
      <c r="EW58" s="706">
        <f>COUNTIF(beosztás!$HM60:$IQ60,"FÜ")*8</f>
        <v>8</v>
      </c>
      <c r="EX58" s="706">
        <f>COUNTIF(beosztás!$HM60:$IQ60,"BN")*12+COUNTIF(beosztás!$HM60:$IQ60,"BÉ")*12+COUNTIF(beosztás!$HM60:$IQ60,"BDE")*8+COUNTIF(beosztás!$HM60:$IQ60,"BDU")*8+COUNTIF(beosztás!$HM60:$IQ60,"BÉJ")*8+COUNTIF(beosztás!$HM60:$IQ60,"B1")*1+COUNTIF(beosztás!$HM60:$IQ60,"B2")*2+COUNTIF(beosztás!$HM60:$IQ60,"B3")*3+COUNTIF(beosztás!$HM60:$IQ60,"B5")*5+COUNTIF(beosztás!$HM60:$IQ60,"B6")*6+COUNTIF(beosztás!$HM60:$IQ60,"B7")*7+COUNTIF(beosztás!$HM60:$IQ60,"B8")*8+COUNTIF(beosztás!$HM60:$IQ60,"B9")*9+COUNTIF(beosztás!$HM60:$IQ60,"B10")*10+COUNTIF(beosztás!$HM60:$IQ60,"B11")*11+COUNTIF(beosztás!$HM60:$IQ60,"B12")*12+COUNTIF(beosztás!$HM60:$IQ60,"BP")*0</f>
        <v>0</v>
      </c>
      <c r="EY58" s="330">
        <f t="shared" si="448"/>
        <v>0</v>
      </c>
      <c r="EZ58" s="706">
        <f>IF(C58="",0,alapadatok!$AN$9)</f>
        <v>168</v>
      </c>
      <c r="FA58" s="330">
        <f t="shared" si="374"/>
        <v>-168</v>
      </c>
      <c r="FB58" s="905">
        <f t="shared" si="449"/>
        <v>0</v>
      </c>
      <c r="FC58" s="325"/>
      <c r="FD58" s="329">
        <f t="shared" si="375"/>
        <v>0</v>
      </c>
      <c r="FE58" s="330">
        <f t="shared" si="376"/>
        <v>0</v>
      </c>
      <c r="FF58" s="330">
        <f t="shared" si="377"/>
        <v>0</v>
      </c>
      <c r="FG58" s="330">
        <f t="shared" si="378"/>
        <v>0</v>
      </c>
      <c r="FH58" s="330">
        <f t="shared" si="379"/>
        <v>0</v>
      </c>
      <c r="FI58" s="330">
        <f t="shared" si="380"/>
        <v>0</v>
      </c>
      <c r="FJ58" s="330">
        <f t="shared" si="381"/>
        <v>0</v>
      </c>
      <c r="FK58" s="330">
        <f t="shared" si="382"/>
        <v>8</v>
      </c>
      <c r="FL58" s="330">
        <f t="shared" si="383"/>
        <v>0</v>
      </c>
      <c r="FM58" s="330">
        <f t="shared" si="384"/>
        <v>0</v>
      </c>
      <c r="FN58" s="330">
        <f t="shared" si="385"/>
        <v>352</v>
      </c>
      <c r="FO58" s="330">
        <f t="shared" si="386"/>
        <v>-352</v>
      </c>
      <c r="FP58" s="905">
        <f t="shared" si="450"/>
        <v>0</v>
      </c>
      <c r="FQ58" s="326"/>
      <c r="FR58" s="705">
        <f>COUNTIF(beosztás!$IR60:$JU60,"DE")*8</f>
        <v>0</v>
      </c>
      <c r="FS58" s="706">
        <f>COUNTIF(beosztás!$IR60:$JU60,"DU")*8</f>
        <v>0</v>
      </c>
      <c r="FT58" s="706">
        <f>COUNTIF(beosztás!$IR60:$JU60,"ÉJ")*8</f>
        <v>0</v>
      </c>
      <c r="FU58" s="706">
        <f>COUNTIF(beosztás!$IR60:$JU60,"N")*12</f>
        <v>0</v>
      </c>
      <c r="FV58" s="706">
        <f>COUNTIF(beosztás!$IR60:$JU60,"é")*12</f>
        <v>0</v>
      </c>
      <c r="FW58" s="706">
        <f>SUM(beosztás!$IR60:$JU60)</f>
        <v>0</v>
      </c>
      <c r="FX58" s="706">
        <f>COUNTIF(beosztás!$IR60:$JU60,"FÜ")*8</f>
        <v>0</v>
      </c>
      <c r="FY58" s="895">
        <f>(COUNTIF(beosztás!$IR60:$JU60,"SN")*12)+(COUNTIF(beosztás!$IR60:$JU60,"SDE")*8)+(COUNTIF(beosztás!$IR60:$JU60,"SDU")*8)+(COUNTIF(beosztás!$IR60:$JU60,"SÉ")*12)+(COUNTIF(beosztás!$IR60:$JU60,"SÉJ")*8)+(COUNTIF(beosztás!$IR60:$JU60,"S1")*1)+(COUNTIF(beosztás!$IR60:$JU60,"S2")*2)+(COUNTIF(beosztás!$IR60:$JU60,"S3")*3)+(COUNTIF(beosztás!$IR60:$JU60,"S4")*4)+(COUNTIF(beosztás!$IR60:$JU60,"S5")*5)+(COUNTIF(beosztás!$IR60:$JU60,"S6")*6)+(COUNTIF(beosztás!$IR60:$JU60,"S7")*7)+(COUNTIF(beosztás!$IR60:$JU60,"S8")*8)+(COUNTIF(beosztás!$IR60:$JU60,"S9")*9)+(COUNTIF(beosztás!$IR60:$JU60,"S10")*10)+(COUNTIF(beosztás!$IR60:$JU60,"S11")*11)+(COUNTIF(beosztás!$IR60:$JU60,"S12")*12)</f>
        <v>0</v>
      </c>
      <c r="FZ58" s="706">
        <f>COUNTIF(beosztás!$IR60:$JU60,"BN")*12+COUNTIF(beosztás!$IR60:$JU60,"BÉ")*12+COUNTIF(beosztás!$IR60:$JU60,"BDE")*8+COUNTIF(beosztás!$IR60:$JU60,"BDU")*8+COUNTIF(beosztás!$IR60:$JU60,"BÉJ")*8+COUNTIF(beosztás!$IR60:$JU60,"B1")*1+COUNTIF(beosztás!$IR60:$JU60,"B2")*2+COUNTIF(beosztás!$IR60:$JU60,"B3")*3+COUNTIF(beosztás!$IR60:$JU60,"B5")*5+COUNTIF(beosztás!$IR60:$JU60,"B6")*6+COUNTIF(beosztás!$IR60:$JU60,"B7")*7+COUNTIF(beosztás!$IR60:$JU60,"B8")*8+COUNTIF(beosztás!$IR60:$JU60,"B9")*9+COUNTIF(beosztás!$IR60:$JU60,"B10")*10+COUNTIF(beosztás!$IR60:$JU60,"B11")*11+COUNTIF(beosztás!$IR60:$JU60,"B12")*12+COUNTIF(beosztás!$IR60:$JU60,"BP")*0</f>
        <v>0</v>
      </c>
      <c r="GA58" s="330">
        <f t="shared" si="451"/>
        <v>0</v>
      </c>
      <c r="GB58" s="706">
        <f>IF(C58="",0,alapadatok!$AN$10)</f>
        <v>168</v>
      </c>
      <c r="GC58" s="330">
        <f t="shared" si="388"/>
        <v>-168</v>
      </c>
      <c r="GD58" s="905">
        <f t="shared" si="452"/>
        <v>0</v>
      </c>
      <c r="GE58" s="327"/>
      <c r="GF58" s="705">
        <f>COUNTIF(beosztás!$JV60:$KZ60,"DE")*8</f>
        <v>0</v>
      </c>
      <c r="GG58" s="706">
        <f>COUNTIF(beosztás!$JV60:$KZ60,"DU")*8</f>
        <v>0</v>
      </c>
      <c r="GH58" s="706">
        <f>COUNTIF(beosztás!$JV60:$KZ60,"ÉJ")*8</f>
        <v>0</v>
      </c>
      <c r="GI58" s="706">
        <f>COUNTIF(beosztás!$JV60:$KZ60,"N")*12</f>
        <v>0</v>
      </c>
      <c r="GJ58" s="706">
        <f>COUNTIF(beosztás!$JV60:$KZ60,"É")*12</f>
        <v>0</v>
      </c>
      <c r="GK58" s="706">
        <f>SUM(beosztás!$JV60:$KZ60)</f>
        <v>0</v>
      </c>
      <c r="GL58" s="895">
        <f>(COUNTIF(beosztás!$JV60:$KZ60,"SN")*12)+(COUNTIF(beosztás!$JV60:$KZ60,"SDE")*8)+(COUNTIF(beosztás!$JV60:$KZ60,"SDU")*8)+(COUNTIF(beosztás!$JV60:$KZ60,"SÉ")*12)+(COUNTIF(beosztás!$JV60:$KZ60,"SÉJ")*8)+(COUNTIF(beosztás!$JV60:$KZ60,"S1")*1)+(COUNTIF(beosztás!$JV60:$KZ60,"S2")*2)+(COUNTIF(beosztás!$JV60:$KZ60,"S3")*3)+(COUNTIF(beosztás!$JV60:$KZ60,"S4")*4)+(COUNTIF(beosztás!$JV60:$KZ60,"S5")*5)+(COUNTIF(beosztás!$JV60:$KZ60,"S6")*6)+(COUNTIF(beosztás!$JV60:$KZ60,"S7")*7)+(COUNTIF(beosztás!$JV60:$KZ60,"S8")*8)+(COUNTIF(beosztás!$JV60:$KZ60,"S9")*9)+(COUNTIF(beosztás!$JV60:$KZ60,"S10")*10)+(COUNTIF(beosztás!$JV60:$KZ60,"S11")*11)+(COUNTIF(beosztás!$JV60:$KZ60,"S12")*12)</f>
        <v>0</v>
      </c>
      <c r="GM58" s="706">
        <f>COUNTIF(beosztás!$JV60:$KZ60,"FÜ")*8</f>
        <v>8</v>
      </c>
      <c r="GN58" s="706">
        <f>COUNTIF(beosztás!$JV60:$KZ60,"BN")*12+COUNTIF(beosztás!$JV60:$KZ60,"BÉ")*12+COUNTIF(beosztás!$JV60:$KZ60,"BDE")*8+COUNTIF(beosztás!$JV60:$KZ60,"BDU")*8+COUNTIF(beosztás!$JV60:$KZ60,"BÉJ")*8+COUNTIF(beosztás!$JV60:$KZ60,"B1")*1+COUNTIF(beosztás!$JV60:$KZ60,"B2")*2+COUNTIF(beosztás!$JV60:$KZ60,"B3")*3+COUNTIF(beosztás!$JV60:$KZ60,"B5")*5+COUNTIF(beosztás!$JV60:$KZ60,"B6")*6+COUNTIF(beosztás!$JV60:$KZ60,"B7")*7+COUNTIF(beosztás!$JV60:$KZ60,"B8")*8+COUNTIF(beosztás!$JV60:$KZ60,"B9")*9+COUNTIF(beosztás!$JV60:$KZ60,"B10")*10+COUNTIF(beosztás!$JV60:$KZ60,"B11")*11+COUNTIF(beosztás!$JV60:$KZ60,"B12")*12+COUNTIF(beosztás!$JV60:$KZ60,"BP")*0</f>
        <v>0</v>
      </c>
      <c r="GO58" s="330">
        <f t="shared" si="453"/>
        <v>0</v>
      </c>
      <c r="GP58" s="706">
        <f>IF(C58="",0,alapadatok!$AN$11)</f>
        <v>176</v>
      </c>
      <c r="GQ58" s="330">
        <f t="shared" si="389"/>
        <v>-176</v>
      </c>
      <c r="GR58" s="905">
        <f t="shared" si="454"/>
        <v>0</v>
      </c>
      <c r="GS58" s="327"/>
      <c r="GT58" s="329">
        <f t="shared" si="390"/>
        <v>0</v>
      </c>
      <c r="GU58" s="330">
        <f t="shared" si="391"/>
        <v>0</v>
      </c>
      <c r="GV58" s="330">
        <f t="shared" si="392"/>
        <v>0</v>
      </c>
      <c r="GW58" s="330">
        <f t="shared" si="393"/>
        <v>0</v>
      </c>
      <c r="GX58" s="330">
        <f t="shared" si="394"/>
        <v>0</v>
      </c>
      <c r="GY58" s="330">
        <f t="shared" si="395"/>
        <v>0</v>
      </c>
      <c r="GZ58" s="330">
        <f t="shared" si="396"/>
        <v>0</v>
      </c>
      <c r="HA58" s="330">
        <f t="shared" si="397"/>
        <v>8</v>
      </c>
      <c r="HB58" s="330">
        <f t="shared" si="398"/>
        <v>0</v>
      </c>
      <c r="HC58" s="330">
        <f t="shared" si="399"/>
        <v>0</v>
      </c>
      <c r="HD58" s="330">
        <f t="shared" si="400"/>
        <v>344</v>
      </c>
      <c r="HE58" s="330">
        <f t="shared" si="401"/>
        <v>-344</v>
      </c>
      <c r="HF58" s="905">
        <f t="shared" si="455"/>
        <v>0</v>
      </c>
      <c r="HG58" s="326"/>
      <c r="HH58" s="705">
        <f>COUNTIF(beosztás!$LA60:$MD60,"DE")*8</f>
        <v>0</v>
      </c>
      <c r="HI58" s="706">
        <f>COUNTIF(beosztás!$LA60:$MD60,"DU")*8</f>
        <v>0</v>
      </c>
      <c r="HJ58" s="706">
        <f>COUNTIF(beosztás!$LA60:$MD60,"ÉJ")*8</f>
        <v>0</v>
      </c>
      <c r="HK58" s="706">
        <f>COUNTIF(beosztás!$LA60:$MD60,"N")*12</f>
        <v>0</v>
      </c>
      <c r="HL58" s="706">
        <f>COUNTIF(beosztás!$LA60:$MD60,"é")*12</f>
        <v>0</v>
      </c>
      <c r="HM58" s="706">
        <f>SUM(beosztás!$LA60:$MD60)</f>
        <v>0</v>
      </c>
      <c r="HN58" s="706">
        <f>COUNTIF(beosztás!$LA60:$MD60,"FÜ")*8</f>
        <v>8</v>
      </c>
      <c r="HO58" s="895">
        <f>(COUNTIF(beosztás!$LA60:$MD60,"SN")*12)+(COUNTIF(beosztás!$LA60:$MD60,"SDE")*8)+(COUNTIF(beosztás!$LA60:$MD60,"SDU")*8)+(COUNTIF(beosztás!$LA60:$MD60,"SÉ")*12)+(COUNTIF(beosztás!$LA60:$MD60,"SÉJ")*8)+(COUNTIF(beosztás!$LA60:$MD60,"S1")*1)+(COUNTIF(beosztás!$LA60:$MD60,"S2")*2)+(COUNTIF(beosztás!$LA60:$MD60,"S3")*3)+(COUNTIF(beosztás!$LA60:$MD60,"S4")*4)+(COUNTIF(beosztás!$LA60:$MD60,"S5")*5)+(COUNTIF(beosztás!$LA60:$MD60,"S6")*6)+(COUNTIF(beosztás!$LA60:$MD60,"S7")*7)+(COUNTIF(beosztás!$LA60:$MD60,"S8")*8)+(COUNTIF(beosztás!$LA60:$MD60,"S9")*9)+(COUNTIF(beosztás!$LA60:$MD60,"S10")*10)+(COUNTIF(beosztás!$LA60:$MD60,"S11")*11)+(COUNTIF(beosztás!$LA60:$MD60,"S12")*12)</f>
        <v>0</v>
      </c>
      <c r="HP58" s="706">
        <f>COUNTIF(beosztás!$LA60:$MD60,"BN")*12+COUNTIF(beosztás!$LA60:$MD60,"BÉ")*12+COUNTIF(beosztás!$LA60:$MD60,"BDE")*8+COUNTIF(beosztás!$LA60:$MD60,"BDU")*8+COUNTIF(beosztás!$LA60:$MD60,"BÉJ")*8+COUNTIF(beosztás!$LA60:$MD60,"B1")*1+COUNTIF(beosztás!$LA60:$MD60,"B2")*2+COUNTIF(beosztás!$LA60:$MD60,"B3")*3+COUNTIF(beosztás!$KZ60:$MC60,"B5")*5+COUNTIF(beosztás!$KZ60:$MC60,"B6")*6+COUNTIF(beosztás!$KZ60:$MC60,"B7")*7+COUNTIF(beosztás!$KZ60:$MC60,"B8")*8+COUNTIF(beosztás!$LA60:$MD60,"B9")*9+COUNTIF(beosztás!$LA60:$MD60,"B10")*10+COUNTIF(beosztás!$LA60:$MD60,"B11")*11+COUNTIF(beosztás!$LA60:$MD60,"B12")*12+COUNTIF(beosztás!$LA60:$MD60,"BP")*0</f>
        <v>0</v>
      </c>
      <c r="HQ58" s="330">
        <f t="shared" si="456"/>
        <v>0</v>
      </c>
      <c r="HR58" s="706">
        <f>IF(C58="",0,alapadatok!$AN$12)</f>
        <v>160</v>
      </c>
      <c r="HS58" s="330">
        <f t="shared" si="403"/>
        <v>-160</v>
      </c>
      <c r="HT58" s="905">
        <f t="shared" si="457"/>
        <v>0</v>
      </c>
      <c r="HU58" s="327"/>
      <c r="HV58" s="705">
        <f>COUNTIF(beosztás!$ME60:$NI60,"DE")*8</f>
        <v>0</v>
      </c>
      <c r="HW58" s="706">
        <f>COUNTIF(beosztás!$ME60:$NI60,"DU")*8</f>
        <v>0</v>
      </c>
      <c r="HX58" s="706">
        <f>COUNTIF(beosztás!$ME60:$NI60,"ÉJ")*8</f>
        <v>0</v>
      </c>
      <c r="HY58" s="706">
        <f>COUNTIF(beosztás!$ME60:$NI60,"N")*12</f>
        <v>0</v>
      </c>
      <c r="HZ58" s="706">
        <f>COUNTIF(beosztás!$ME60:$NI60,"É")*12</f>
        <v>0</v>
      </c>
      <c r="IA58" s="706">
        <f>SUM(beosztás!$ME60:$NI60)</f>
        <v>0</v>
      </c>
      <c r="IB58" s="706">
        <f>(COUNTIF(beosztás!$ME60:$NI60,"SN")*12)+(COUNTIF(beosztás!$ME60:$NI60,"SDE")*8)+(COUNTIF(beosztás!$ME60:$NI60,"SDU")*8)+(COUNTIF(beosztás!$ME60:$NI60,"SÉ")*12)+(COUNTIF(beosztás!$ME60:$NI60,"SÉJ")*8)+(COUNTIF(beosztás!$ME60:$NI60,"S1")*1)+(COUNTIF(beosztás!$ME60:$NI60,"S2")*2)+(COUNTIF(beosztás!$ME60:$NI60,"S3")*3)+(COUNTIF(beosztás!$ME60:$NI60,"S4")*4)+(COUNTIF(beosztás!$ME60:$NI60,"S5")*5)+(COUNTIF(beosztás!$ME60:$NI60,"S6")*6)+(COUNTIF(beosztás!$ME60:$NI60,"S7")*7)+(COUNTIF(beosztás!$ME60:$NI60,"S8")*8)+(COUNTIF(beosztás!$ME60:$NI60,"S9")*9)+(COUNTIF(beosztás!$ME60:$NI60,"S10")*10)+(COUNTIF(beosztás!$ME60:$NI60,"S11")*11)+(COUNTIF(beosztás!$ME60:$NI60,"S12")*12)</f>
        <v>0</v>
      </c>
      <c r="IC58" s="706">
        <f>COUNTIF(beosztás!$ME60:$NI60,"FÜ")*8</f>
        <v>16</v>
      </c>
      <c r="ID58" s="706">
        <f>COUNTIF(beosztás!$ME60:$NI60,"BN")*12+COUNTIF(beosztás!$ME60:$NI60,"BÉ")*12+COUNTIF(beosztás!$ME60:$NI60,"BDE")*8+COUNTIF(beosztás!$ME60:$NI60,"BDU")*8+COUNTIF(beosztás!$ME60:$NI60,"BÉJ")*8+COUNTIF(beosztás!$ME60:$NI60,"B1")*1+COUNTIF(beosztás!$ME60:$NI60,"B2")*2+COUNTIF(beosztás!$ME60:$NI60,"B3")*3+COUNTIF(beosztás!$ME60:$NI60,"B5")*5+COUNTIF(beosztás!$ME60:$NI60,"B6")*6+COUNTIF(beosztás!$ME60:$NI60,"B7")*7+COUNTIF(beosztás!$ME60:$NI60,"B8")*8+COUNTIF(beosztás!$ME60:$NI60,"B9")*9+COUNTIF(beosztás!$ME60:$NI60,"B10")*10+COUNTIF(beosztás!$ME60:$NI60,"B11")*11+COUNTIF(beosztás!$ME60:$NI60,"B12")*12+COUNTIF(beosztás!$ME60:$NI60,"BP")*0</f>
        <v>0</v>
      </c>
      <c r="IE58" s="330">
        <f t="shared" si="458"/>
        <v>0</v>
      </c>
      <c r="IF58" s="706">
        <f>IF(C58="",0,alapadatok!$AN$13)</f>
        <v>160</v>
      </c>
      <c r="IG58" s="330">
        <f t="shared" si="404"/>
        <v>-160</v>
      </c>
      <c r="IH58" s="739">
        <f t="shared" si="459"/>
        <v>0</v>
      </c>
      <c r="II58" s="327"/>
      <c r="IJ58" s="329">
        <f t="shared" si="405"/>
        <v>0</v>
      </c>
      <c r="IK58" s="330">
        <f t="shared" si="406"/>
        <v>0</v>
      </c>
      <c r="IL58" s="330">
        <f t="shared" si="407"/>
        <v>0</v>
      </c>
      <c r="IM58" s="330">
        <f t="shared" si="408"/>
        <v>0</v>
      </c>
      <c r="IN58" s="330">
        <f t="shared" si="409"/>
        <v>0</v>
      </c>
      <c r="IO58" s="330">
        <f t="shared" si="410"/>
        <v>0</v>
      </c>
      <c r="IP58" s="330">
        <f t="shared" si="411"/>
        <v>0</v>
      </c>
      <c r="IQ58" s="330">
        <f t="shared" si="412"/>
        <v>24</v>
      </c>
      <c r="IR58" s="330">
        <f t="shared" si="413"/>
        <v>0</v>
      </c>
      <c r="IS58" s="330">
        <f t="shared" si="414"/>
        <v>0</v>
      </c>
      <c r="IT58" s="330">
        <f t="shared" si="415"/>
        <v>320</v>
      </c>
      <c r="IU58" s="330">
        <f t="shared" si="416"/>
        <v>-320</v>
      </c>
      <c r="IV58" s="905">
        <f t="shared" si="460"/>
        <v>0</v>
      </c>
      <c r="IW58" s="328"/>
      <c r="JF58" s="21"/>
      <c r="JG58" s="21"/>
    </row>
    <row r="59" spans="1:267" x14ac:dyDescent="0.25">
      <c r="A59" s="398">
        <f>IF(beosztás!A61=0,"",beosztás!A61)</f>
        <v>10</v>
      </c>
      <c r="B59" s="901">
        <f>IF(beosztás!B61=0,"",beosztás!B61)</f>
        <v>199</v>
      </c>
      <c r="C59" s="400" t="str">
        <f>IF(beosztás!C61=0,"",beosztás!C61)</f>
        <v>Rajszki Roland</v>
      </c>
      <c r="D59" s="401" t="str">
        <f>IF(beosztás!D61=0,"",beosztás!D61)</f>
        <v>Quality controller</v>
      </c>
      <c r="E59" s="18"/>
      <c r="F59" s="705">
        <f>COUNTIF(beosztás!$I61:$AM61,"DE")*8</f>
        <v>24</v>
      </c>
      <c r="G59" s="706">
        <f>COUNTIF(beosztás!$I61:$AM61,"DU")*8</f>
        <v>0</v>
      </c>
      <c r="H59" s="706">
        <f>COUNTIF(beosztás!$I61:$AM61,"ÉJ")*8</f>
        <v>0</v>
      </c>
      <c r="I59" s="706">
        <f>COUNTIF(beosztás!$I61:$AM61,"N")*12</f>
        <v>84</v>
      </c>
      <c r="J59" s="706">
        <f>COUNTIF(beosztás!$I61:$AM61,"é")*12</f>
        <v>24</v>
      </c>
      <c r="K59" s="706">
        <f>SUM(beosztás!$I61:$AM61)</f>
        <v>6</v>
      </c>
      <c r="L59" s="706">
        <f>COUNTIF(beosztás!$I61:$AM61,"FÜ")*8</f>
        <v>8</v>
      </c>
      <c r="M59" s="706">
        <f>(COUNTIF(beosztás!$I61:$AM61,"SN")*12)+(COUNTIF(beosztás!$I61:$AM61,"SDE")*8)+(COUNTIF(beosztás!$I61:$AM61,"SDU")*8)+(COUNTIF(beosztás!$I61:$AM61,"S1")*1)+(COUNTIF(beosztás!$I61:$AM61,"S2")*2)+(COUNTIF(beosztás!$I61:$AM61,"S3")*3)+(COUNTIF(beosztás!$I61:$AM61,"S4")*4)+(COUNTIF(beosztás!$I61:$AM61,"S5")*5)+(COUNTIF(beosztás!$I61:$AM61,"S6")*6)+(COUNTIF(beosztás!$I61:$AM61,"S7")*7)+(COUNTIF(beosztás!$I61:$AM61,"S8")*8)+(COUNTIF(beosztás!$I61:$AM61,"S9")*9)+(COUNTIF(beosztás!$I61:$AM61,"S10")*10)+(COUNTIF(beosztás!$I61:$AM61,"S11")*11)+(COUNTIF(beosztás!$I61:$AM61,"S12")*12)+(COUNTIF(beosztás!$I61:$AM61,"SÉ")*12)+(COUNTIF(beosztás!$I61:$AM61,"SÉJ")*8)</f>
        <v>24</v>
      </c>
      <c r="N59" s="706">
        <f>COUNTIF(beosztás!$I61:$AM61,"BN")*12+COUNTIF(beosztás!$I61:$AM61,"BÉ")*12+COUNTIF(beosztás!$I61:$AM61,"BDE")*8+COUNTIF(beosztás!$I61:$AM61,"BDU")*8+COUNTIF(beosztás!$I61:$AM61,"BÉJ")*8+COUNTIF(beosztás!$I61:$AM61,"B1")*1+COUNTIF(beosztás!$I61:$AM61,"B2")*2+COUNTIF(beosztás!$I61:$AM61,"B3")*3+COUNTIF(beosztás!$I61:$AM61,"B5")*5+COUNTIF(beosztás!$I61:$AM61,"B6")*6+COUNTIF(beosztás!$I61:$AM61,"B7")*7+COUNTIF(beosztás!$I61:$AM61,"B8")*8+COUNTIF(beosztás!$I61:$AM61,"B9")*9+COUNTIF(beosztás!$I61:$AM61,"B10")*10+COUNTIF(beosztás!$I61:$AM61,"B11")*11+COUNTIF(beosztás!$I61:$AM61,"B12")*12+COUNTIF(beosztás!$I61:$AM61,"BP")*0</f>
        <v>0</v>
      </c>
      <c r="O59" s="330">
        <f t="shared" si="417"/>
        <v>162</v>
      </c>
      <c r="P59" s="706">
        <f>IF(C59="",0,alapadatok!$AN$2)</f>
        <v>176</v>
      </c>
      <c r="Q59" s="330">
        <f t="shared" si="418"/>
        <v>-14</v>
      </c>
      <c r="R59" s="739">
        <f t="shared" si="419"/>
        <v>24</v>
      </c>
      <c r="S59" s="325"/>
      <c r="T59" s="705">
        <f>COUNTIF(beosztás!$AN61:$BO61,"DE")*8</f>
        <v>72</v>
      </c>
      <c r="U59" s="706">
        <f>COUNTIF(beosztás!$AN61:$BO61,"DU")*8</f>
        <v>0</v>
      </c>
      <c r="V59" s="706">
        <f>COUNTIF(beosztás!$AN61:$BO61,"ÉJ")*8</f>
        <v>8</v>
      </c>
      <c r="W59" s="706">
        <f>COUNTIF(beosztás!$AN61:$BO61,"N")*12</f>
        <v>48</v>
      </c>
      <c r="X59" s="706">
        <f>COUNTIF(beosztás!$AN61:$BO61,"É")*12</f>
        <v>36</v>
      </c>
      <c r="Y59" s="706">
        <f>SUM(beosztás!$AN61:$BO61)</f>
        <v>10</v>
      </c>
      <c r="Z59" s="706">
        <f>(COUNTIF(beosztás!$AN61:$BO61,"SN")*12)+(COUNTIF(beosztás!$AN61:$BO61,"SDE")*8)+(COUNTIF(beosztás!$AN61:$BO61,"SDU")*8)+(COUNTIF(beosztás!$AN61:$BO61,"SÉ")*12)+(COUNTIF(beosztás!$AN61:$BO61,"SÉJ")*8)+(COUNTIF(beosztás!$AN61:$BO61,"S1")*1)+(COUNTIF(beosztás!$AN61:$BO61,"S2")*2)+(COUNTIF(beosztás!$AN61:$BO61,"S3")*3)+(COUNTIF(beosztás!$AN61:$BO61,"S4")*4)+(COUNTIF(beosztás!$AN61:$BO61,"S5")*5)+(COUNTIF(beosztás!$AN61:$BO61,"S6")*6)+(COUNTIF(beosztás!$AN61:$BO61,"S7")*7)+(COUNTIF(beosztás!$AN61:$BO61,"S8")*8)+(COUNTIF(beosztás!$AN61:$BO61,"S9")*9)+(COUNTIF(beosztás!$AN61:$BO61,"S10")*10)+(COUNTIF(beosztás!$AN61:$BO61,"S11")*11)+(COUNTIF(beosztás!$AN61:$BO61,"S12")*12)</f>
        <v>0</v>
      </c>
      <c r="AA59" s="706">
        <f>COUNTIF(beosztás!$AN61:$BO61,"FÜ")*8</f>
        <v>0</v>
      </c>
      <c r="AB59" s="706">
        <f>COUNTIF(beosztás!$AN61:$BO61,"BN")*12+COUNTIF(beosztás!$AN61:$BO61,"BÉ")*12+COUNTIF(beosztás!$AN61:$BO61,"BDE")*8+COUNTIF(beosztás!$AN61:$BO61,"BDU")*8+COUNTIF(beosztás!$AN61:$BO61,"BÉJ")*8+COUNTIF(beosztás!$AN61:$BO61,"B1")*1+COUNTIF(beosztás!$AN61:$BO61,"B2")*2+COUNTIF(beosztás!$AN61:$BO61,"B3")*3+COUNTIF(beosztás!$AN61:$BO61,"B5")*5+COUNTIF(beosztás!$AN61:$BO61,"B6")*6+COUNTIF(beosztás!$AN61:$BO61,"B7")*7+COUNTIF(beosztás!$AN61:$BO61,"B8")*8+COUNTIF(beosztás!$AN61:$BO61,"B9")*9+COUNTIF(beosztás!$AN61:$BO61,"B10")*10+COUNTIF(beosztás!$AN61:$BO61,"B11")*11+COUNTIF(beosztás!$AN61:$BO61,"B12")*12+COUNTIF(beosztás!$AN61:$BO61,"BP")*0</f>
        <v>0</v>
      </c>
      <c r="AC59" s="330">
        <f t="shared" si="420"/>
        <v>174</v>
      </c>
      <c r="AD59" s="706">
        <f>IF(C59="",0,alapadatok!$AN$3)</f>
        <v>160</v>
      </c>
      <c r="AE59" s="330">
        <f t="shared" si="421"/>
        <v>14</v>
      </c>
      <c r="AF59" s="739">
        <f t="shared" si="422"/>
        <v>0</v>
      </c>
      <c r="AG59" s="325"/>
      <c r="AH59" s="329">
        <f t="shared" si="423"/>
        <v>96</v>
      </c>
      <c r="AI59" s="330">
        <f t="shared" si="424"/>
        <v>0</v>
      </c>
      <c r="AJ59" s="330">
        <f t="shared" si="425"/>
        <v>8</v>
      </c>
      <c r="AK59" s="330">
        <f t="shared" si="426"/>
        <v>132</v>
      </c>
      <c r="AL59" s="330">
        <f t="shared" si="427"/>
        <v>60</v>
      </c>
      <c r="AM59" s="330">
        <f t="shared" si="428"/>
        <v>16</v>
      </c>
      <c r="AN59" s="330">
        <f t="shared" si="429"/>
        <v>24</v>
      </c>
      <c r="AO59" s="330">
        <f t="shared" si="430"/>
        <v>8</v>
      </c>
      <c r="AP59" s="330">
        <f t="shared" si="431"/>
        <v>0</v>
      </c>
      <c r="AQ59" s="330">
        <f t="shared" si="432"/>
        <v>336</v>
      </c>
      <c r="AR59" s="330">
        <f t="shared" si="433"/>
        <v>336</v>
      </c>
      <c r="AS59" s="330">
        <f t="shared" si="434"/>
        <v>0</v>
      </c>
      <c r="AT59" s="739">
        <f t="shared" si="435"/>
        <v>24</v>
      </c>
      <c r="AU59" s="326"/>
      <c r="AV59" s="705">
        <f>COUNTIF(beosztás!$BP61:$CT61,"DE")*8</f>
        <v>8</v>
      </c>
      <c r="AW59" s="706">
        <f>COUNTIF(beosztás!$BP61:$CT61,"DU")*8</f>
        <v>0</v>
      </c>
      <c r="AX59" s="706">
        <f>COUNTIF(beosztás!$BP61:$CT61,"ÉJ")*8</f>
        <v>0</v>
      </c>
      <c r="AY59" s="706">
        <f>COUNTIF(beosztás!$BP61:$CT61,"N")*12</f>
        <v>48</v>
      </c>
      <c r="AZ59" s="706">
        <f>COUNTIF(beosztás!$BP61:$CT61,"é")*12</f>
        <v>36</v>
      </c>
      <c r="BA59" s="706">
        <f>SUM(beosztás!$BP61:$CT61)</f>
        <v>0</v>
      </c>
      <c r="BB59" s="706">
        <f>COUNTIF(beosztás!$BP61:$CT61,"FÜ")*8</f>
        <v>8</v>
      </c>
      <c r="BC59" s="895">
        <f>(COUNTIF(beosztás!$BP61:$CT61,"SN")*12)+(COUNTIF(beosztás!$BP61:$CT61,"SDE")*8)+(COUNTIF(beosztás!$BP61:$CT61,"SDU")*8)+(COUNTIF(beosztás!$BP61:$CT61,"SÉ")*12)+(COUNTIF(beosztás!$BP61:$CT61,"SÉJ")*8)+(COUNTIF(beosztás!$BP61:$CT61,"S1")*1)+(COUNTIF(beosztás!$BP61:$CT61,"S2")*2)+(COUNTIF(beosztás!$BP61:$CT61,"S3")*3)+(COUNTIF(beosztás!$BP61:$CT61,"S4")*4)+(COUNTIF(beosztás!$BP61:$CT61,"S5")*5)+(COUNTIF(beosztás!$BP61:$CT61,"S6")*6)+(COUNTIF(beosztás!$BP61:$CT61,"S7")*7)+(COUNTIF(beosztás!$BP61:$CT61,"S8")*8)+(COUNTIF(beosztás!$BP61:$CT61,"S9")*9)+(COUNTIF(beosztás!$BP61:$CT61,"S10")*10)+(COUNTIF(beosztás!$BP61:$CT61,"S11")*11)+(COUNTIF(beosztás!$BP61:$CT61,"S12")*12)</f>
        <v>60</v>
      </c>
      <c r="BD59" s="706">
        <f>COUNTIF(beosztás!$BP61:$CT61,"BN")*12+COUNTIF(beosztás!$BP61:$CT61,"BÉ")*12+COUNTIF(beosztás!$BP61:$CT61,"BDE")*8+COUNTIF(beosztás!$BP61:$CT61,"BDU")*8+COUNTIF(beosztás!$BP61:$CT61,"BÉJ")*8+COUNTIF(beosztás!$BP61:$CT61,"B1")*1+COUNTIF(beosztás!$BP61:$CT61,"B2")*2+COUNTIF(beosztás!$BP61:$CT61,"B3")*3+COUNTIF(beosztás!$BP61:$CT61,"B5")*5+COUNTIF(beosztás!$BP61:$CT61,"B6")*6+COUNTIF(beosztás!$BP61:$CT61,"B7")*7+COUNTIF(beosztás!$BP61:$CT61,"B8")*8+COUNTIF(beosztás!$BP61:$CT61,"B9")*9+COUNTIF(beosztás!$BP61:$CT61,"B10")*10+COUNTIF(beosztás!$BP61:$CT61,"B11")*11+COUNTIF(beosztás!$BP61:$CT61,"B12")*12+COUNTIF(beosztás!$BP61:$CT61,"BP")*0</f>
        <v>0</v>
      </c>
      <c r="BE59" s="330">
        <f t="shared" si="436"/>
        <v>152</v>
      </c>
      <c r="BF59" s="706">
        <f>IF(C59="",0,alapadatok!$AN$4)</f>
        <v>160</v>
      </c>
      <c r="BG59" s="330">
        <f t="shared" si="342"/>
        <v>-8</v>
      </c>
      <c r="BH59" s="739">
        <f t="shared" si="437"/>
        <v>60</v>
      </c>
      <c r="BI59" s="325"/>
      <c r="BJ59" s="705">
        <f>COUNTIF(beosztás!$CU61:$DX61,"DE")*8</f>
        <v>8</v>
      </c>
      <c r="BK59" s="706">
        <f>COUNTIF(beosztás!$CU61:$DX61,"DU")*8</f>
        <v>0</v>
      </c>
      <c r="BL59" s="706">
        <f>COUNTIF(beosztás!$CU61:$DX61,"ÉJ")*8</f>
        <v>0</v>
      </c>
      <c r="BM59" s="706">
        <f>COUNTIF(beosztás!$CU61:$DX61,"N")*12</f>
        <v>96</v>
      </c>
      <c r="BN59" s="706">
        <f>COUNTIF(beosztás!$CU61:$DX61,"É")*12</f>
        <v>72</v>
      </c>
      <c r="BO59" s="706">
        <f>SUM(beosztás!$CU61:$DX61)</f>
        <v>0</v>
      </c>
      <c r="BP59" s="895">
        <f>(COUNTIF(beosztás!$CU61:$DX61,"SN")*12)+(COUNTIF(beosztás!$CU61:$DX61,"SDE")*8)+(COUNTIF(beosztás!$CU61:$DX61,"SDU")*8)+(COUNTIF(beosztás!$CU61:$DX61,"SÉ")*12)+(COUNTIF(beosztás!$CU61:$DX61,"SÉJ")*8)+(COUNTIF(beosztás!$CU61:$DX61,"S1")*1)+(COUNTIF(beosztás!$CU61:$DX61,"S2")*2)+(COUNTIF(beosztás!$CU61:$DX61,"S3")*3)+(COUNTIF(beosztás!$CU61:$DX61,"S4")*4)+(COUNTIF(beosztás!$CU61:$DX61,"S5")*5)+(COUNTIF(beosztás!$CU61:$DX61,"S6")*6)+(COUNTIF(beosztás!$CU61:$DX61,"S7")*7)+(COUNTIF(beosztás!$CU61:$DX61,"S8")*8)+(COUNTIF(beosztás!$CU61:$DX61,"S9")*9)+(COUNTIF(beosztás!$CU61:$DX61,"S10")*10)+(COUNTIF(beosztás!$CU61:$DX61,"S11")*11)+(COUNTIF(beosztás!$CU61:$DX61,"S12")*12)</f>
        <v>0</v>
      </c>
      <c r="BQ59" s="706">
        <f>COUNTIF(beosztás!$CU61:$DX61,"FÜ")*8</f>
        <v>8</v>
      </c>
      <c r="BR59" s="706">
        <f>COUNTIF(beosztás!$CU61:$DX61,"BN")*12+COUNTIF(beosztás!$CU61:$DX61,"BÉ")*12+COUNTIF(beosztás!$CU61:$DX61,"BDE")*8+COUNTIF(beosztás!$CU61:$DX61,"BDU")*8+COUNTIF(beosztás!$CU61:$DX61,"BÉJ")*8+COUNTIF(beosztás!$CU61:$DX61,"B1")*1+COUNTIF(beosztás!$CU61:$DX61,"B2")*2+COUNTIF(beosztás!$CU61:$DX61,"B3")*3+COUNTIF(beosztás!$CU61:$DX61,"B5")*5+COUNTIF(beosztás!$CU61:$DX61,"B6")*6+COUNTIF(beosztás!$CU61:$DX61,"B7")*7+COUNTIF(beosztás!$CU61:$DX61,"B8")*8+COUNTIF(beosztás!$CU61:$DX61,"B9")*9+COUNTIF(beosztás!$CU61:$DX61,"B10")*10+COUNTIF(beosztás!$CU61:$DX61,"B11")*11+COUNTIF(beosztás!$CU61:$DX61,"B12")*12+COUNTIF(beosztás!$CU61:$DX61,"BP")*0</f>
        <v>0</v>
      </c>
      <c r="BS59" s="330">
        <f t="shared" si="438"/>
        <v>176</v>
      </c>
      <c r="BT59" s="706">
        <f>IF(C59="",0,alapadatok!$AN$5)</f>
        <v>168</v>
      </c>
      <c r="BU59" s="330">
        <f t="shared" si="344"/>
        <v>8</v>
      </c>
      <c r="BV59" s="739">
        <f t="shared" si="439"/>
        <v>0</v>
      </c>
      <c r="BW59" s="325"/>
      <c r="BX59" s="329">
        <f t="shared" si="345"/>
        <v>16</v>
      </c>
      <c r="BY59" s="330">
        <f t="shared" si="346"/>
        <v>0</v>
      </c>
      <c r="BZ59" s="330">
        <f t="shared" si="347"/>
        <v>0</v>
      </c>
      <c r="CA59" s="330">
        <f t="shared" si="348"/>
        <v>144</v>
      </c>
      <c r="CB59" s="330">
        <f t="shared" si="349"/>
        <v>108</v>
      </c>
      <c r="CC59" s="330">
        <f t="shared" si="350"/>
        <v>0</v>
      </c>
      <c r="CD59" s="330">
        <f t="shared" si="351"/>
        <v>60</v>
      </c>
      <c r="CE59" s="330">
        <f t="shared" si="352"/>
        <v>16</v>
      </c>
      <c r="CF59" s="330">
        <f t="shared" si="353"/>
        <v>0</v>
      </c>
      <c r="CG59" s="330">
        <f t="shared" si="354"/>
        <v>328</v>
      </c>
      <c r="CH59" s="330">
        <f t="shared" si="355"/>
        <v>328</v>
      </c>
      <c r="CI59" s="330">
        <f t="shared" si="356"/>
        <v>0</v>
      </c>
      <c r="CJ59" s="739">
        <f t="shared" si="440"/>
        <v>60</v>
      </c>
      <c r="CK59" s="326"/>
      <c r="CL59" s="705">
        <f>COUNTIF(beosztás!$DY61:$FC61,"DE")*8</f>
        <v>0</v>
      </c>
      <c r="CM59" s="706">
        <f>COUNTIF(beosztás!$DY61:$FC61,"DU")*8</f>
        <v>0</v>
      </c>
      <c r="CN59" s="706">
        <f>COUNTIF(beosztás!$DY61:$FC61,"ÉJ")*8</f>
        <v>0</v>
      </c>
      <c r="CO59" s="706">
        <f>COUNTIF(beosztás!$DY61:$FC61,"N")*12</f>
        <v>0</v>
      </c>
      <c r="CP59" s="706">
        <f>COUNTIF(beosztás!$DY61:$FC61,"é")*12</f>
        <v>0</v>
      </c>
      <c r="CQ59" s="706">
        <f>SUM(beosztás!$DY61:$FC61)</f>
        <v>0</v>
      </c>
      <c r="CR59" s="706">
        <f>COUNTIF(beosztás!$DY61:$FC61,"FÜ")*8</f>
        <v>16</v>
      </c>
      <c r="CS59" s="895">
        <f>(COUNTIF(beosztás!$DY61:$FC61,"SN")*12)+(COUNTIF(beosztás!$DY61:$FC61,"SDE")*8)+(COUNTIF(beosztás!$DY61:$FC61,"SDU")*8)+(COUNTIF(beosztás!$DY61:$FC61,"SÉ")*12)+(COUNTIF(beosztás!$DY61:$FC61,"SÉJ")*8)+(COUNTIF(beosztás!$DY61:$FC61,"S1")*1)+(COUNTIF(beosztás!$DY61:$FC61,"S2")*2)+(COUNTIF(beosztás!$DY61:$FC61,"S3")*3)+(COUNTIF(beosztás!$DY61:$FC61,"S4")*4)+(COUNTIF(beosztás!$DY61:$FC61,"S5")*5)+(COUNTIF(beosztás!$DY61:$FC61,"S6")*6)+(COUNTIF(beosztás!$DY61:$FC61,"S7")*7)+(COUNTIF(beosztás!$DY61:$FC61,"S8")*8)+(COUNTIF(beosztás!$DY61:$FC61,"S9")*9)+(COUNTIF(beosztás!$DY61:$FC61,"S10")*10)+(COUNTIF(beosztás!$DY61:$FC61,"S11")*11)+(COUNTIF(beosztás!$DY61:$FC61,"S12")*12)</f>
        <v>0</v>
      </c>
      <c r="CT59" s="706">
        <f>COUNTIF(beosztás!$DY61:$FC61,"BN")*12+COUNTIF(beosztás!$DY61:$FC61,"BÉ")*12+COUNTIF(beosztás!$DY61:$FC61,"BDE")*8+COUNTIF(beosztás!$DY61:$FC61,"BDU")*8+COUNTIF(beosztás!$DY61:$FC61,"BÉJ")*8+COUNTIF(beosztás!$DY61:$FC61,"B1")*1+COUNTIF(beosztás!$DY61:$FC61,"B2")*2+COUNTIF(beosztás!$DY61:$FC61,"B3")*3+COUNTIF(beosztás!$DY61:$FC61,"B5")*5+COUNTIF(beosztás!$DY61:$FC61,"B6")*6+COUNTIF(beosztás!$DY61:$FC61,"B7")*7+COUNTIF(beosztás!$DY61:$FC61,"B8")*8+COUNTIF(beosztás!$DY61:$FC61,"B9")*9+COUNTIF(beosztás!$DY61:$FC61,"B10")*10+COUNTIF(beosztás!$DY61:$FC61,"B11")*11+COUNTIF(beosztás!$DY61:$FC61,"B12")*12+COUNTIF(beosztás!$DY61:$FC61,"BP")*0</f>
        <v>0</v>
      </c>
      <c r="CU59" s="330">
        <f t="shared" si="441"/>
        <v>0</v>
      </c>
      <c r="CV59" s="706">
        <f>IF(C59="",0,alapadatok!$AN$6)</f>
        <v>168</v>
      </c>
      <c r="CW59" s="330">
        <f t="shared" si="358"/>
        <v>-168</v>
      </c>
      <c r="CX59" s="905">
        <f t="shared" si="442"/>
        <v>0</v>
      </c>
      <c r="CY59" s="325"/>
      <c r="CZ59" s="705">
        <f>COUNTIF(beosztás!$FD61:$GG61,"DE")*8</f>
        <v>0</v>
      </c>
      <c r="DA59" s="706">
        <f>COUNTIF(beosztás!$FD61:$GG61,"DU")*8</f>
        <v>0</v>
      </c>
      <c r="DB59" s="706">
        <f>COUNTIF(beosztás!$FD61:$GG61,"ÉJ")*8</f>
        <v>0</v>
      </c>
      <c r="DC59" s="706">
        <f>COUNTIF(beosztás!$FD61:$GG61,"N")*12</f>
        <v>0</v>
      </c>
      <c r="DD59" s="706">
        <f>COUNTIF(beosztás!$FD61:$GG61,"É")*12</f>
        <v>0</v>
      </c>
      <c r="DE59" s="706">
        <f>SUM(beosztás!$FD61:$GG61)</f>
        <v>0</v>
      </c>
      <c r="DF59" s="895">
        <f>(COUNTIF(beosztás!$FD61:$GG61,"SN")*12)+(COUNTIF(beosztás!$FD61:$GG61,"SDE")*8)+(COUNTIF(beosztás!$FD61:$GG61,"SDU")*8)+(COUNTIF(beosztás!$FD61:$GG61,"SÉ")*12)+(COUNTIF(beosztás!$FD61:$GG61,"SÉJ")*8)+(COUNTIF(beosztás!$FD61:$GG61,"S1")*1)+(COUNTIF(beosztás!$FD61:$GG61,"S2")*2)+(COUNTIF(beosztás!$FD61:$GG61,"S3")*3)+(COUNTIF(beosztás!$FD61:$GG61,"S4")*4)+(COUNTIF(beosztás!$FD61:$GG61,"S5")*5)+(COUNTIF(beosztás!$FD61:$GG61,"S6")*6)+(COUNTIF(beosztás!$FD61:$GG61,"S7")*7)+(COUNTIF(beosztás!$FD61:$GG61,"S8")*8)+(COUNTIF(beosztás!$FD61:$GG61,"S9")*9)+(COUNTIF(beosztás!$FD61:$GG61,"S10")*10)+(COUNTIF(beosztás!$FD61:$GG61,"S11")*11)+(COUNTIF(beosztás!$FD61:$GG61,"S12")*12)</f>
        <v>0</v>
      </c>
      <c r="DG59" s="706">
        <f>COUNTIF(beosztás!$FD61:$GG61,"FÜ")*8</f>
        <v>0</v>
      </c>
      <c r="DH59" s="706">
        <f>COUNTIF(beosztás!$FD61:$GG61,"BN")*12+COUNTIF(beosztás!$FD61:$GG61,"BÉ")*12+COUNTIF(beosztás!$FD61:$GG61,"BDE")*8+COUNTIF(beosztás!$FD61:$GG61,"BDU")*8+COUNTIF(beosztás!$FD61:$GG61,"BÉJ")*8+COUNTIF(beosztás!$FD61:$GG61,"B1")*1+COUNTIF(beosztás!$FD61:$GG61,"B2")*2+COUNTIF(beosztás!$FD61:$GG61,"B3")*3+COUNTIF(beosztás!$FD61:$GG61,"B5")*5+COUNTIF(beosztás!$FD61:$GG61,"B6")*6+COUNTIF(beosztás!$FD61:$GG61,"B7")*7+COUNTIF(beosztás!$FD61:$GG61,"B8")*8+COUNTIF(beosztás!$FD61:$GG61,"B9")*9+COUNTIF(beosztás!$FD61:$GG61,"B10")*10+COUNTIF(beosztás!$FD61:$GG61,"B11")*11+COUNTIF(beosztás!$FD61:$GG61,"B12")*12+COUNTIF(beosztás!$FD61:$GG61,"BP")*0</f>
        <v>0</v>
      </c>
      <c r="DI59" s="330">
        <f t="shared" si="443"/>
        <v>0</v>
      </c>
      <c r="DJ59" s="706">
        <f>IF(C59="",0,alapadatok!$AN$7)</f>
        <v>160</v>
      </c>
      <c r="DK59" s="330">
        <f t="shared" si="359"/>
        <v>-160</v>
      </c>
      <c r="DL59" s="739">
        <f t="shared" si="444"/>
        <v>0</v>
      </c>
      <c r="DM59" s="325"/>
      <c r="DN59" s="329">
        <f t="shared" si="360"/>
        <v>0</v>
      </c>
      <c r="DO59" s="330">
        <f t="shared" si="361"/>
        <v>0</v>
      </c>
      <c r="DP59" s="330">
        <f t="shared" si="362"/>
        <v>0</v>
      </c>
      <c r="DQ59" s="330">
        <f t="shared" si="363"/>
        <v>0</v>
      </c>
      <c r="DR59" s="330">
        <f t="shared" si="364"/>
        <v>0</v>
      </c>
      <c r="DS59" s="330">
        <f t="shared" si="365"/>
        <v>0</v>
      </c>
      <c r="DT59" s="330">
        <f t="shared" si="366"/>
        <v>0</v>
      </c>
      <c r="DU59" s="330">
        <f t="shared" si="367"/>
        <v>16</v>
      </c>
      <c r="DV59" s="330">
        <f t="shared" si="368"/>
        <v>0</v>
      </c>
      <c r="DW59" s="330">
        <f t="shared" si="369"/>
        <v>0</v>
      </c>
      <c r="DX59" s="330">
        <f t="shared" si="370"/>
        <v>328</v>
      </c>
      <c r="DY59" s="330">
        <f t="shared" si="371"/>
        <v>-328</v>
      </c>
      <c r="DZ59" s="905">
        <f t="shared" si="445"/>
        <v>0</v>
      </c>
      <c r="EA59" s="326"/>
      <c r="EB59" s="705">
        <f>COUNTIF(beosztás!$GH61:$HL61,"DE")*8</f>
        <v>0</v>
      </c>
      <c r="EC59" s="706">
        <f>COUNTIF(beosztás!$GH61:$HL61,"DU")*8</f>
        <v>0</v>
      </c>
      <c r="ED59" s="706">
        <f>COUNTIF(beosztás!$GH61:$HL61,"ÉJ")*8</f>
        <v>0</v>
      </c>
      <c r="EE59" s="706">
        <f>COUNTIF(beosztás!$GH61:$HL61,"N")*12</f>
        <v>0</v>
      </c>
      <c r="EF59" s="706">
        <f>COUNTIF(beosztás!$GH61:$HL61,"é")*12</f>
        <v>0</v>
      </c>
      <c r="EG59" s="706">
        <f>SUM(beosztás!$GH61:$HL61)</f>
        <v>0</v>
      </c>
      <c r="EH59" s="706">
        <f>COUNTIF(beosztás!$GH61:$HL61,"FÜ")*8</f>
        <v>0</v>
      </c>
      <c r="EI59" s="895">
        <f>(COUNTIF(beosztás!$GH61:$HL61,"SN")*12)+(COUNTIF(beosztás!$GH61:$HL61,"SDE")*8)+(COUNTIF(beosztás!$GH61:$HL61,"SDU")*8)+(COUNTIF(beosztás!$GH61:$HL61,"SÉ")*12)+(COUNTIF(beosztás!$GH61:$HL61,"SÉJ")*8)+(COUNTIF(beosztás!$GH61:$HL61,"S1")*1)+(COUNTIF(beosztás!$GH61:$HL61,"S2")*2)+(COUNTIF(beosztás!$GH61:$HL61,"S3")*3)+(COUNTIF(beosztás!$GH61:$HL61,"S4")*4)+(COUNTIF(beosztás!$GH61:$HL61,"S5")*5)+(COUNTIF(beosztás!$GH61:$HL61,"S6")*6)+(COUNTIF(beosztás!$GH61:$HL61,"S7")*7)+(COUNTIF(beosztás!$GH61:$HL61,"S8")*8)+(COUNTIF(beosztás!$GH61:$HL61,"S9")*9)+(COUNTIF(beosztás!$GH61:$HL61,"S10")*10)+(COUNTIF(beosztás!$GH61:$HL61,"S11")*11)+(COUNTIF(beosztás!$GH61:$HL61,"S12")*12)</f>
        <v>0</v>
      </c>
      <c r="EJ59" s="706">
        <f>COUNTIF(beosztás!$GH61:$HL61,"BN")*12+COUNTIF(beosztás!$GH61:$HL61,"BÉ")*12+COUNTIF(beosztás!$GH61:$HL61,"BDE")*8+COUNTIF(beosztás!$GH61:$HL61,"BDU")*8+COUNTIF(beosztás!$GH61:$HL61,"BÉJ")*8+COUNTIF(beosztás!$GH61:$HL61,"B1")*1+COUNTIF(beosztás!$GH61:$HL61,"B2")*2+COUNTIF(beosztás!$GH61:$HL61,"B3")*3+COUNTIF(beosztás!$GH61:$HL61,"B5")*5+COUNTIF(beosztás!$GH61:$HL61,"B6")*6+COUNTIF(beosztás!$GH61:$HL61,"B7")*7+COUNTIF(beosztás!$GH61:$HL61,"B8")*8+COUNTIF(beosztás!$GH61:$HL61,"B9")*9+COUNTIF(beosztás!$GH61:$HL61,"B10")*10+COUNTIF(beosztás!$GH61:$HL61,"B11")*11+COUNTIF(beosztás!$GH61:$HL61,"B12")*12+COUNTIF(beosztás!$GH61:$HL61,"BP")*0</f>
        <v>0</v>
      </c>
      <c r="EK59" s="330">
        <f t="shared" si="446"/>
        <v>0</v>
      </c>
      <c r="EL59" s="706">
        <f>IF(C59="",0,alapadatok!$AN$8)</f>
        <v>184</v>
      </c>
      <c r="EM59" s="330">
        <f t="shared" si="373"/>
        <v>-184</v>
      </c>
      <c r="EN59" s="905">
        <f t="shared" si="447"/>
        <v>0</v>
      </c>
      <c r="EO59" s="325"/>
      <c r="EP59" s="705">
        <f>COUNTIF(beosztás!$HM61:$IQ61,"DE")*8</f>
        <v>0</v>
      </c>
      <c r="EQ59" s="706">
        <f>COUNTIF(beosztás!$HM61:$IQ61,"DU")*8</f>
        <v>0</v>
      </c>
      <c r="ER59" s="706">
        <f>COUNTIF(beosztás!$HM61:$IQ61,"ÉJ")*8</f>
        <v>0</v>
      </c>
      <c r="ES59" s="706">
        <f>COUNTIF(beosztás!$HM61:$IQ61,"N")*12</f>
        <v>0</v>
      </c>
      <c r="ET59" s="706">
        <f>COUNTIF(beosztás!$HM61:$IQ61,"É")*12</f>
        <v>0</v>
      </c>
      <c r="EU59" s="706">
        <f>SUM(beosztás!$HM61:$IQ61)</f>
        <v>0</v>
      </c>
      <c r="EV59" s="895">
        <f>(COUNTIF(beosztás!$HM61:$IQ61,"SN")*12)+(COUNTIF(beosztás!$HM61:$IQ61,"SDE")*8)+(COUNTIF(beosztás!$HM61:$IQ61,"SDU")*8)+(COUNTIF(beosztás!$HM61:$IQ61,"SÉ")*12)+(COUNTIF(beosztás!$HM61:$IQ61,"SÉJ")*8)+(COUNTIF(beosztás!$HM61:$IQ61,"S1")*1)+(COUNTIF(beosztás!$HM61:$IQ61,"S2")*2)+(COUNTIF(beosztás!$HM61:$IQ61,"S3")*3)+(COUNTIF(beosztás!$HM61:$IQ61,"S4")*4)+(COUNTIF(beosztás!$HM61:$IQ61,"S5")*5)+(COUNTIF(beosztás!$HM61:$IQ61,"S6")*6)+(COUNTIF(beosztás!$HM61:$IQ61,"S7")*7)+(COUNTIF(beosztás!$HM61:$IQ61,"S8")*8)+(COUNTIF(beosztás!$HM61:$IQ61,"S9")*9)+(COUNTIF(beosztás!$HM61:$IQ61,"S10")*10)+(COUNTIF(beosztás!$HM61:$IQ61,"S11")*11)+(COUNTIF(beosztás!$HM61:$IQ61,"S12")*12)</f>
        <v>0</v>
      </c>
      <c r="EW59" s="706">
        <f>COUNTIF(beosztás!$HM61:$IQ61,"FÜ")*8</f>
        <v>8</v>
      </c>
      <c r="EX59" s="706">
        <f>COUNTIF(beosztás!$HM61:$IQ61,"BN")*12+COUNTIF(beosztás!$HM61:$IQ61,"BÉ")*12+COUNTIF(beosztás!$HM61:$IQ61,"BDE")*8+COUNTIF(beosztás!$HM61:$IQ61,"BDU")*8+COUNTIF(beosztás!$HM61:$IQ61,"BÉJ")*8+COUNTIF(beosztás!$HM61:$IQ61,"B1")*1+COUNTIF(beosztás!$HM61:$IQ61,"B2")*2+COUNTIF(beosztás!$HM61:$IQ61,"B3")*3+COUNTIF(beosztás!$HM61:$IQ61,"B5")*5+COUNTIF(beosztás!$HM61:$IQ61,"B6")*6+COUNTIF(beosztás!$HM61:$IQ61,"B7")*7+COUNTIF(beosztás!$HM61:$IQ61,"B8")*8+COUNTIF(beosztás!$HM61:$IQ61,"B9")*9+COUNTIF(beosztás!$HM61:$IQ61,"B10")*10+COUNTIF(beosztás!$HM61:$IQ61,"B11")*11+COUNTIF(beosztás!$HM61:$IQ61,"B12")*12+COUNTIF(beosztás!$HM61:$IQ61,"BP")*0</f>
        <v>0</v>
      </c>
      <c r="EY59" s="330">
        <f t="shared" si="448"/>
        <v>0</v>
      </c>
      <c r="EZ59" s="706">
        <f>IF(C59="",0,alapadatok!$AN$9)</f>
        <v>168</v>
      </c>
      <c r="FA59" s="330">
        <f t="shared" si="374"/>
        <v>-168</v>
      </c>
      <c r="FB59" s="905">
        <f t="shared" si="449"/>
        <v>0</v>
      </c>
      <c r="FC59" s="325"/>
      <c r="FD59" s="329">
        <f t="shared" si="375"/>
        <v>0</v>
      </c>
      <c r="FE59" s="330">
        <f t="shared" si="376"/>
        <v>0</v>
      </c>
      <c r="FF59" s="330">
        <f t="shared" si="377"/>
        <v>0</v>
      </c>
      <c r="FG59" s="330">
        <f t="shared" si="378"/>
        <v>0</v>
      </c>
      <c r="FH59" s="330">
        <f t="shared" si="379"/>
        <v>0</v>
      </c>
      <c r="FI59" s="330">
        <f t="shared" si="380"/>
        <v>0</v>
      </c>
      <c r="FJ59" s="330">
        <f t="shared" si="381"/>
        <v>0</v>
      </c>
      <c r="FK59" s="330">
        <f t="shared" si="382"/>
        <v>8</v>
      </c>
      <c r="FL59" s="330">
        <f t="shared" si="383"/>
        <v>0</v>
      </c>
      <c r="FM59" s="330">
        <f t="shared" si="384"/>
        <v>0</v>
      </c>
      <c r="FN59" s="330">
        <f t="shared" si="385"/>
        <v>352</v>
      </c>
      <c r="FO59" s="330">
        <f t="shared" si="386"/>
        <v>-352</v>
      </c>
      <c r="FP59" s="905">
        <f t="shared" si="450"/>
        <v>0</v>
      </c>
      <c r="FQ59" s="326"/>
      <c r="FR59" s="705">
        <f>COUNTIF(beosztás!$IR61:$JU61,"DE")*8</f>
        <v>0</v>
      </c>
      <c r="FS59" s="706">
        <f>COUNTIF(beosztás!$IR61:$JU61,"DU")*8</f>
        <v>0</v>
      </c>
      <c r="FT59" s="706">
        <f>COUNTIF(beosztás!$IR61:$JU61,"ÉJ")*8</f>
        <v>0</v>
      </c>
      <c r="FU59" s="706">
        <f>COUNTIF(beosztás!$IR61:$JU61,"N")*12</f>
        <v>0</v>
      </c>
      <c r="FV59" s="706">
        <f>COUNTIF(beosztás!$IR61:$JU61,"é")*12</f>
        <v>0</v>
      </c>
      <c r="FW59" s="706">
        <f>SUM(beosztás!$IR61:$JU61)</f>
        <v>0</v>
      </c>
      <c r="FX59" s="706">
        <f>COUNTIF(beosztás!$IR61:$JU61,"FÜ")*8</f>
        <v>0</v>
      </c>
      <c r="FY59" s="895">
        <f>(COUNTIF(beosztás!$IR61:$JU61,"SN")*12)+(COUNTIF(beosztás!$IR61:$JU61,"SDE")*8)+(COUNTIF(beosztás!$IR61:$JU61,"SDU")*8)+(COUNTIF(beosztás!$IR61:$JU61,"SÉ")*12)+(COUNTIF(beosztás!$IR61:$JU61,"SÉJ")*8)+(COUNTIF(beosztás!$IR61:$JU61,"S1")*1)+(COUNTIF(beosztás!$IR61:$JU61,"S2")*2)+(COUNTIF(beosztás!$IR61:$JU61,"S3")*3)+(COUNTIF(beosztás!$IR61:$JU61,"S4")*4)+(COUNTIF(beosztás!$IR61:$JU61,"S5")*5)+(COUNTIF(beosztás!$IR61:$JU61,"S6")*6)+(COUNTIF(beosztás!$IR61:$JU61,"S7")*7)+(COUNTIF(beosztás!$IR61:$JU61,"S8")*8)+(COUNTIF(beosztás!$IR61:$JU61,"S9")*9)+(COUNTIF(beosztás!$IR61:$JU61,"S10")*10)+(COUNTIF(beosztás!$IR61:$JU61,"S11")*11)+(COUNTIF(beosztás!$IR61:$JU61,"S12")*12)</f>
        <v>0</v>
      </c>
      <c r="FZ59" s="706">
        <f>COUNTIF(beosztás!$IR61:$JU61,"BN")*12+COUNTIF(beosztás!$IR61:$JU61,"BÉ")*12+COUNTIF(beosztás!$IR61:$JU61,"BDE")*8+COUNTIF(beosztás!$IR61:$JU61,"BDU")*8+COUNTIF(beosztás!$IR61:$JU61,"BÉJ")*8+COUNTIF(beosztás!$IR61:$JU61,"B1")*1+COUNTIF(beosztás!$IR61:$JU61,"B2")*2+COUNTIF(beosztás!$IR61:$JU61,"B3")*3+COUNTIF(beosztás!$IR61:$JU61,"B5")*5+COUNTIF(beosztás!$IR61:$JU61,"B6")*6+COUNTIF(beosztás!$IR61:$JU61,"B7")*7+COUNTIF(beosztás!$IR61:$JU61,"B8")*8+COUNTIF(beosztás!$IR61:$JU61,"B9")*9+COUNTIF(beosztás!$IR61:$JU61,"B10")*10+COUNTIF(beosztás!$IR61:$JU61,"B11")*11+COUNTIF(beosztás!$IR61:$JU61,"B12")*12+COUNTIF(beosztás!$IR61:$JU61,"BP")*0</f>
        <v>0</v>
      </c>
      <c r="GA59" s="330">
        <f t="shared" si="451"/>
        <v>0</v>
      </c>
      <c r="GB59" s="706">
        <f>IF(C59="",0,alapadatok!$AN$10)</f>
        <v>168</v>
      </c>
      <c r="GC59" s="330">
        <f t="shared" si="388"/>
        <v>-168</v>
      </c>
      <c r="GD59" s="905">
        <f t="shared" si="452"/>
        <v>0</v>
      </c>
      <c r="GE59" s="327"/>
      <c r="GF59" s="705">
        <f>COUNTIF(beosztás!$JV61:$KZ61,"DE")*8</f>
        <v>0</v>
      </c>
      <c r="GG59" s="706">
        <f>COUNTIF(beosztás!$JV61:$KZ61,"DU")*8</f>
        <v>0</v>
      </c>
      <c r="GH59" s="706">
        <f>COUNTIF(beosztás!$JV61:$KZ61,"ÉJ")*8</f>
        <v>0</v>
      </c>
      <c r="GI59" s="706">
        <f>COUNTIF(beosztás!$JV61:$KZ61,"N")*12</f>
        <v>0</v>
      </c>
      <c r="GJ59" s="706">
        <f>COUNTIF(beosztás!$JV61:$KZ61,"É")*12</f>
        <v>0</v>
      </c>
      <c r="GK59" s="706">
        <f>SUM(beosztás!$JV61:$KZ61)</f>
        <v>0</v>
      </c>
      <c r="GL59" s="895">
        <f>(COUNTIF(beosztás!$JV61:$KZ61,"SN")*12)+(COUNTIF(beosztás!$JV61:$KZ61,"SDE")*8)+(COUNTIF(beosztás!$JV61:$KZ61,"SDU")*8)+(COUNTIF(beosztás!$JV61:$KZ61,"SÉ")*12)+(COUNTIF(beosztás!$JV61:$KZ61,"SÉJ")*8)+(COUNTIF(beosztás!$JV61:$KZ61,"S1")*1)+(COUNTIF(beosztás!$JV61:$KZ61,"S2")*2)+(COUNTIF(beosztás!$JV61:$KZ61,"S3")*3)+(COUNTIF(beosztás!$JV61:$KZ61,"S4")*4)+(COUNTIF(beosztás!$JV61:$KZ61,"S5")*5)+(COUNTIF(beosztás!$JV61:$KZ61,"S6")*6)+(COUNTIF(beosztás!$JV61:$KZ61,"S7")*7)+(COUNTIF(beosztás!$JV61:$KZ61,"S8")*8)+(COUNTIF(beosztás!$JV61:$KZ61,"S9")*9)+(COUNTIF(beosztás!$JV61:$KZ61,"S10")*10)+(COUNTIF(beosztás!$JV61:$KZ61,"S11")*11)+(COUNTIF(beosztás!$JV61:$KZ61,"S12")*12)</f>
        <v>0</v>
      </c>
      <c r="GM59" s="706">
        <f>COUNTIF(beosztás!$JV61:$KZ61,"FÜ")*8</f>
        <v>8</v>
      </c>
      <c r="GN59" s="706">
        <f>COUNTIF(beosztás!$JV61:$KZ61,"BN")*12+COUNTIF(beosztás!$JV61:$KZ61,"BÉ")*12+COUNTIF(beosztás!$JV61:$KZ61,"BDE")*8+COUNTIF(beosztás!$JV61:$KZ61,"BDU")*8+COUNTIF(beosztás!$JV61:$KZ61,"BÉJ")*8+COUNTIF(beosztás!$JV61:$KZ61,"B1")*1+COUNTIF(beosztás!$JV61:$KZ61,"B2")*2+COUNTIF(beosztás!$JV61:$KZ61,"B3")*3+COUNTIF(beosztás!$JV61:$KZ61,"B5")*5+COUNTIF(beosztás!$JV61:$KZ61,"B6")*6+COUNTIF(beosztás!$JV61:$KZ61,"B7")*7+COUNTIF(beosztás!$JV61:$KZ61,"B8")*8+COUNTIF(beosztás!$JV61:$KZ61,"B9")*9+COUNTIF(beosztás!$JV61:$KZ61,"B10")*10+COUNTIF(beosztás!$JV61:$KZ61,"B11")*11+COUNTIF(beosztás!$JV61:$KZ61,"B12")*12+COUNTIF(beosztás!$JV61:$KZ61,"BP")*0</f>
        <v>0</v>
      </c>
      <c r="GO59" s="330">
        <f t="shared" si="453"/>
        <v>0</v>
      </c>
      <c r="GP59" s="706">
        <f>IF(C59="",0,alapadatok!$AN$11)</f>
        <v>176</v>
      </c>
      <c r="GQ59" s="330">
        <f t="shared" si="389"/>
        <v>-176</v>
      </c>
      <c r="GR59" s="905">
        <f t="shared" si="454"/>
        <v>0</v>
      </c>
      <c r="GS59" s="327"/>
      <c r="GT59" s="329">
        <f t="shared" si="390"/>
        <v>0</v>
      </c>
      <c r="GU59" s="330">
        <f t="shared" si="391"/>
        <v>0</v>
      </c>
      <c r="GV59" s="330">
        <f t="shared" si="392"/>
        <v>0</v>
      </c>
      <c r="GW59" s="330">
        <f t="shared" si="393"/>
        <v>0</v>
      </c>
      <c r="GX59" s="330">
        <f t="shared" si="394"/>
        <v>0</v>
      </c>
      <c r="GY59" s="330">
        <f t="shared" si="395"/>
        <v>0</v>
      </c>
      <c r="GZ59" s="330">
        <f t="shared" si="396"/>
        <v>0</v>
      </c>
      <c r="HA59" s="330">
        <f t="shared" si="397"/>
        <v>8</v>
      </c>
      <c r="HB59" s="330">
        <f t="shared" si="398"/>
        <v>0</v>
      </c>
      <c r="HC59" s="330">
        <f t="shared" si="399"/>
        <v>0</v>
      </c>
      <c r="HD59" s="330">
        <f t="shared" si="400"/>
        <v>344</v>
      </c>
      <c r="HE59" s="330">
        <f t="shared" si="401"/>
        <v>-344</v>
      </c>
      <c r="HF59" s="905">
        <f t="shared" si="455"/>
        <v>0</v>
      </c>
      <c r="HG59" s="326"/>
      <c r="HH59" s="705">
        <f>COUNTIF(beosztás!$LA61:$MD61,"DE")*8</f>
        <v>0</v>
      </c>
      <c r="HI59" s="706">
        <f>COUNTIF(beosztás!$LA61:$MD61,"DU")*8</f>
        <v>0</v>
      </c>
      <c r="HJ59" s="706">
        <f>COUNTIF(beosztás!$LA61:$MD61,"ÉJ")*8</f>
        <v>0</v>
      </c>
      <c r="HK59" s="706">
        <f>COUNTIF(beosztás!$LA61:$MD61,"N")*12</f>
        <v>0</v>
      </c>
      <c r="HL59" s="706">
        <f>COUNTIF(beosztás!$LA61:$MD61,"é")*12</f>
        <v>0</v>
      </c>
      <c r="HM59" s="706">
        <f>SUM(beosztás!$LA61:$MD61)</f>
        <v>0</v>
      </c>
      <c r="HN59" s="706">
        <f>COUNTIF(beosztás!$LA61:$MD61,"FÜ")*8</f>
        <v>8</v>
      </c>
      <c r="HO59" s="895">
        <f>(COUNTIF(beosztás!$LA61:$MD61,"SN")*12)+(COUNTIF(beosztás!$LA61:$MD61,"SDE")*8)+(COUNTIF(beosztás!$LA61:$MD61,"SDU")*8)+(COUNTIF(beosztás!$LA61:$MD61,"SÉ")*12)+(COUNTIF(beosztás!$LA61:$MD61,"SÉJ")*8)+(COUNTIF(beosztás!$LA61:$MD61,"S1")*1)+(COUNTIF(beosztás!$LA61:$MD61,"S2")*2)+(COUNTIF(beosztás!$LA61:$MD61,"S3")*3)+(COUNTIF(beosztás!$LA61:$MD61,"S4")*4)+(COUNTIF(beosztás!$LA61:$MD61,"S5")*5)+(COUNTIF(beosztás!$LA61:$MD61,"S6")*6)+(COUNTIF(beosztás!$LA61:$MD61,"S7")*7)+(COUNTIF(beosztás!$LA61:$MD61,"S8")*8)+(COUNTIF(beosztás!$LA61:$MD61,"S9")*9)+(COUNTIF(beosztás!$LA61:$MD61,"S10")*10)+(COUNTIF(beosztás!$LA61:$MD61,"S11")*11)+(COUNTIF(beosztás!$LA61:$MD61,"S12")*12)</f>
        <v>0</v>
      </c>
      <c r="HP59" s="706">
        <f>COUNTIF(beosztás!$LA61:$MD61,"BN")*12+COUNTIF(beosztás!$LA61:$MD61,"BÉ")*12+COUNTIF(beosztás!$LA61:$MD61,"BDE")*8+COUNTIF(beosztás!$LA61:$MD61,"BDU")*8+COUNTIF(beosztás!$LA61:$MD61,"BÉJ")*8+COUNTIF(beosztás!$LA61:$MD61,"B1")*1+COUNTIF(beosztás!$LA61:$MD61,"B2")*2+COUNTIF(beosztás!$LA61:$MD61,"B3")*3+COUNTIF(beosztás!$KZ61:$MC61,"B5")*5+COUNTIF(beosztás!$KZ61:$MC61,"B6")*6+COUNTIF(beosztás!$KZ61:$MC61,"B7")*7+COUNTIF(beosztás!$KZ61:$MC61,"B8")*8+COUNTIF(beosztás!$LA61:$MD61,"B9")*9+COUNTIF(beosztás!$LA61:$MD61,"B10")*10+COUNTIF(beosztás!$LA61:$MD61,"B11")*11+COUNTIF(beosztás!$LA61:$MD61,"B12")*12+COUNTIF(beosztás!$LA61:$MD61,"BP")*0</f>
        <v>0</v>
      </c>
      <c r="HQ59" s="330">
        <f t="shared" si="456"/>
        <v>0</v>
      </c>
      <c r="HR59" s="706">
        <f>IF(C59="",0,alapadatok!$AN$12)</f>
        <v>160</v>
      </c>
      <c r="HS59" s="330">
        <f t="shared" si="403"/>
        <v>-160</v>
      </c>
      <c r="HT59" s="905">
        <f t="shared" si="457"/>
        <v>0</v>
      </c>
      <c r="HU59" s="327"/>
      <c r="HV59" s="705">
        <f>COUNTIF(beosztás!$ME61:$NI61,"DE")*8</f>
        <v>0</v>
      </c>
      <c r="HW59" s="706">
        <f>COUNTIF(beosztás!$ME61:$NI61,"DU")*8</f>
        <v>0</v>
      </c>
      <c r="HX59" s="706">
        <f>COUNTIF(beosztás!$ME61:$NI61,"ÉJ")*8</f>
        <v>0</v>
      </c>
      <c r="HY59" s="706">
        <f>COUNTIF(beosztás!$ME61:$NI61,"N")*12</f>
        <v>0</v>
      </c>
      <c r="HZ59" s="706">
        <f>COUNTIF(beosztás!$ME61:$NI61,"É")*12</f>
        <v>0</v>
      </c>
      <c r="IA59" s="706">
        <f>SUM(beosztás!$ME61:$NI61)</f>
        <v>0</v>
      </c>
      <c r="IB59" s="706">
        <f>(COUNTIF(beosztás!$ME61:$NI61,"SN")*12)+(COUNTIF(beosztás!$ME61:$NI61,"SDE")*8)+(COUNTIF(beosztás!$ME61:$NI61,"SDU")*8)+(COUNTIF(beosztás!$ME61:$NI61,"SÉ")*12)+(COUNTIF(beosztás!$ME61:$NI61,"SÉJ")*8)+(COUNTIF(beosztás!$ME61:$NI61,"S1")*1)+(COUNTIF(beosztás!$ME61:$NI61,"S2")*2)+(COUNTIF(beosztás!$ME61:$NI61,"S3")*3)+(COUNTIF(beosztás!$ME61:$NI61,"S4")*4)+(COUNTIF(beosztás!$ME61:$NI61,"S5")*5)+(COUNTIF(beosztás!$ME61:$NI61,"S6")*6)+(COUNTIF(beosztás!$ME61:$NI61,"S7")*7)+(COUNTIF(beosztás!$ME61:$NI61,"S8")*8)+(COUNTIF(beosztás!$ME61:$NI61,"S9")*9)+(COUNTIF(beosztás!$ME61:$NI61,"S10")*10)+(COUNTIF(beosztás!$ME61:$NI61,"S11")*11)+(COUNTIF(beosztás!$ME61:$NI61,"S12")*12)</f>
        <v>0</v>
      </c>
      <c r="IC59" s="706">
        <f>COUNTIF(beosztás!$ME61:$NI61,"FÜ")*8</f>
        <v>16</v>
      </c>
      <c r="ID59" s="706">
        <f>COUNTIF(beosztás!$ME61:$NI61,"BN")*12+COUNTIF(beosztás!$ME61:$NI61,"BÉ")*12+COUNTIF(beosztás!$ME61:$NI61,"BDE")*8+COUNTIF(beosztás!$ME61:$NI61,"BDU")*8+COUNTIF(beosztás!$ME61:$NI61,"BÉJ")*8+COUNTIF(beosztás!$ME61:$NI61,"B1")*1+COUNTIF(beosztás!$ME61:$NI61,"B2")*2+COUNTIF(beosztás!$ME61:$NI61,"B3")*3+COUNTIF(beosztás!$ME61:$NI61,"B5")*5+COUNTIF(beosztás!$ME61:$NI61,"B6")*6+COUNTIF(beosztás!$ME61:$NI61,"B7")*7+COUNTIF(beosztás!$ME61:$NI61,"B8")*8+COUNTIF(beosztás!$ME61:$NI61,"B9")*9+COUNTIF(beosztás!$ME61:$NI61,"B10")*10+COUNTIF(beosztás!$ME61:$NI61,"B11")*11+COUNTIF(beosztás!$ME61:$NI61,"B12")*12+COUNTIF(beosztás!$ME61:$NI61,"BP")*0</f>
        <v>0</v>
      </c>
      <c r="IE59" s="330">
        <f t="shared" si="458"/>
        <v>0</v>
      </c>
      <c r="IF59" s="706">
        <f>IF(C59="",0,alapadatok!$AN$13)</f>
        <v>160</v>
      </c>
      <c r="IG59" s="330">
        <f t="shared" si="404"/>
        <v>-160</v>
      </c>
      <c r="IH59" s="739">
        <f t="shared" si="459"/>
        <v>0</v>
      </c>
      <c r="II59" s="327"/>
      <c r="IJ59" s="329">
        <f t="shared" si="405"/>
        <v>0</v>
      </c>
      <c r="IK59" s="330">
        <f t="shared" si="406"/>
        <v>0</v>
      </c>
      <c r="IL59" s="330">
        <f t="shared" si="407"/>
        <v>0</v>
      </c>
      <c r="IM59" s="330">
        <f t="shared" si="408"/>
        <v>0</v>
      </c>
      <c r="IN59" s="330">
        <f t="shared" si="409"/>
        <v>0</v>
      </c>
      <c r="IO59" s="330">
        <f t="shared" si="410"/>
        <v>0</v>
      </c>
      <c r="IP59" s="330">
        <f t="shared" si="411"/>
        <v>0</v>
      </c>
      <c r="IQ59" s="330">
        <f t="shared" si="412"/>
        <v>24</v>
      </c>
      <c r="IR59" s="330">
        <f t="shared" si="413"/>
        <v>0</v>
      </c>
      <c r="IS59" s="330">
        <f t="shared" si="414"/>
        <v>0</v>
      </c>
      <c r="IT59" s="330">
        <f t="shared" si="415"/>
        <v>320</v>
      </c>
      <c r="IU59" s="330">
        <f t="shared" si="416"/>
        <v>-320</v>
      </c>
      <c r="IV59" s="905">
        <f t="shared" si="460"/>
        <v>0</v>
      </c>
      <c r="IW59" s="328"/>
      <c r="JF59" s="21"/>
      <c r="JG59" s="21"/>
    </row>
    <row r="60" spans="1:267" x14ac:dyDescent="0.25">
      <c r="A60" s="398">
        <f>IF(beosztás!A62=0,"",beosztás!A62)</f>
        <v>11</v>
      </c>
      <c r="B60" s="901">
        <f>IF(beosztás!B62=0,"",beosztás!B62)</f>
        <v>229</v>
      </c>
      <c r="C60" s="400" t="str">
        <f>IF(beosztás!C62=0,"",beosztás!C62)</f>
        <v>Svajer Zsolt</v>
      </c>
      <c r="D60" s="401" t="str">
        <f>IF(beosztás!D62=0,"",beosztás!D62)</f>
        <v>Stacker</v>
      </c>
      <c r="E60" s="18"/>
      <c r="F60" s="705">
        <f>COUNTIF(beosztás!$I62:$AM62,"DE")*8</f>
        <v>24</v>
      </c>
      <c r="G60" s="706">
        <f>COUNTIF(beosztás!$I62:$AM62,"DU")*8</f>
        <v>0</v>
      </c>
      <c r="H60" s="706">
        <f>COUNTIF(beosztás!$I62:$AM62,"ÉJ")*8</f>
        <v>0</v>
      </c>
      <c r="I60" s="706">
        <f>COUNTIF(beosztás!$I62:$AM62,"N")*12</f>
        <v>72</v>
      </c>
      <c r="J60" s="706">
        <f>COUNTIF(beosztás!$I62:$AM62,"é")*12</f>
        <v>24</v>
      </c>
      <c r="K60" s="706">
        <f>SUM(beosztás!$I62:$AM62)</f>
        <v>0</v>
      </c>
      <c r="L60" s="706">
        <f>COUNTIF(beosztás!$I62:$AM62,"FÜ")*8</f>
        <v>8</v>
      </c>
      <c r="M60" s="706">
        <f>(COUNTIF(beosztás!$I62:$AM62,"SN")*12)+(COUNTIF(beosztás!$I62:$AM62,"SDE")*8)+(COUNTIF(beosztás!$I62:$AM62,"SDU")*8)+(COUNTIF(beosztás!$I62:$AM62,"S1")*1)+(COUNTIF(beosztás!$I62:$AM62,"S2")*2)+(COUNTIF(beosztás!$I62:$AM62,"S3")*3)+(COUNTIF(beosztás!$I62:$AM62,"S4")*4)+(COUNTIF(beosztás!$I62:$AM62,"S5")*5)+(COUNTIF(beosztás!$I62:$AM62,"S6")*6)+(COUNTIF(beosztás!$I62:$AM62,"S7")*7)+(COUNTIF(beosztás!$I62:$AM62,"S8")*8)+(COUNTIF(beosztás!$I62:$AM62,"S9")*9)+(COUNTIF(beosztás!$I62:$AM62,"S10")*10)+(COUNTIF(beosztás!$I62:$AM62,"S11")*11)+(COUNTIF(beosztás!$I62:$AM62,"S12")*12)+(COUNTIF(beosztás!$I62:$AM62,"SÉ")*12)+(COUNTIF(beosztás!$I62:$AM62,"SÉJ")*8)</f>
        <v>48</v>
      </c>
      <c r="N60" s="706">
        <f>COUNTIF(beosztás!$I62:$AM62,"BN")*12+COUNTIF(beosztás!$I62:$AM62,"BÉ")*12+COUNTIF(beosztás!$I62:$AM62,"BDE")*8+COUNTIF(beosztás!$I62:$AM62,"BDU")*8+COUNTIF(beosztás!$I62:$AM62,"BÉJ")*8+COUNTIF(beosztás!$I62:$AM62,"B1")*1+COUNTIF(beosztás!$I62:$AM62,"B2")*2+COUNTIF(beosztás!$I62:$AM62,"B3")*3+COUNTIF(beosztás!$I62:$AM62,"B5")*5+COUNTIF(beosztás!$I62:$AM62,"B6")*6+COUNTIF(beosztás!$I62:$AM62,"B7")*7+COUNTIF(beosztás!$I62:$AM62,"B8")*8+COUNTIF(beosztás!$I62:$AM62,"B9")*9+COUNTIF(beosztás!$I62:$AM62,"B10")*10+COUNTIF(beosztás!$I62:$AM62,"B11")*11+COUNTIF(beosztás!$I62:$AM62,"B12")*12+COUNTIF(beosztás!$I62:$AM62,"BP")*0</f>
        <v>0</v>
      </c>
      <c r="O60" s="330">
        <f t="shared" si="417"/>
        <v>168</v>
      </c>
      <c r="P60" s="706">
        <f>IF(C60="",0,alapadatok!$AN$2)</f>
        <v>176</v>
      </c>
      <c r="Q60" s="330">
        <f t="shared" si="418"/>
        <v>-8</v>
      </c>
      <c r="R60" s="739">
        <f t="shared" si="419"/>
        <v>48</v>
      </c>
      <c r="S60" s="325"/>
      <c r="T60" s="705">
        <f>COUNTIF(beosztás!$AN62:$BO62,"DE")*8</f>
        <v>56</v>
      </c>
      <c r="U60" s="706">
        <f>COUNTIF(beosztás!$AN62:$BO62,"DU")*8</f>
        <v>0</v>
      </c>
      <c r="V60" s="706">
        <f>COUNTIF(beosztás!$AN62:$BO62,"ÉJ")*8</f>
        <v>8</v>
      </c>
      <c r="W60" s="706">
        <f>COUNTIF(beosztás!$AN62:$BO62,"N")*12</f>
        <v>48</v>
      </c>
      <c r="X60" s="706">
        <f>COUNTIF(beosztás!$AN62:$BO62,"É")*12</f>
        <v>48</v>
      </c>
      <c r="Y60" s="706">
        <f>SUM(beosztás!$AN62:$BO62)</f>
        <v>0</v>
      </c>
      <c r="Z60" s="706">
        <f>(COUNTIF(beosztás!$AN62:$BO62,"SN")*12)+(COUNTIF(beosztás!$AN62:$BO62,"SDE")*8)+(COUNTIF(beosztás!$AN62:$BO62,"SDU")*8)+(COUNTIF(beosztás!$AN62:$BO62,"SÉ")*12)+(COUNTIF(beosztás!$AN62:$BO62,"SÉJ")*8)+(COUNTIF(beosztás!$AN62:$BO62,"S1")*1)+(COUNTIF(beosztás!$AN62:$BO62,"S2")*2)+(COUNTIF(beosztás!$AN62:$BO62,"S3")*3)+(COUNTIF(beosztás!$AN62:$BO62,"S4")*4)+(COUNTIF(beosztás!$AN62:$BO62,"S5")*5)+(COUNTIF(beosztás!$AN62:$BO62,"S6")*6)+(COUNTIF(beosztás!$AN62:$BO62,"S7")*7)+(COUNTIF(beosztás!$AN62:$BO62,"S8")*8)+(COUNTIF(beosztás!$AN62:$BO62,"S9")*9)+(COUNTIF(beosztás!$AN62:$BO62,"S10")*10)+(COUNTIF(beosztás!$AN62:$BO62,"S11")*11)+(COUNTIF(beosztás!$AN62:$BO62,"S12")*12)</f>
        <v>8</v>
      </c>
      <c r="AA60" s="706">
        <f>COUNTIF(beosztás!$AN62:$BO62,"FÜ")*8</f>
        <v>0</v>
      </c>
      <c r="AB60" s="706">
        <f>COUNTIF(beosztás!$AN62:$BO62,"BN")*12+COUNTIF(beosztás!$AN62:$BO62,"BÉ")*12+COUNTIF(beosztás!$AN62:$BO62,"BDE")*8+COUNTIF(beosztás!$AN62:$BO62,"BDU")*8+COUNTIF(beosztás!$AN62:$BO62,"BÉJ")*8+COUNTIF(beosztás!$AN62:$BO62,"B1")*1+COUNTIF(beosztás!$AN62:$BO62,"B2")*2+COUNTIF(beosztás!$AN62:$BO62,"B3")*3+COUNTIF(beosztás!$AN62:$BO62,"B5")*5+COUNTIF(beosztás!$AN62:$BO62,"B6")*6+COUNTIF(beosztás!$AN62:$BO62,"B7")*7+COUNTIF(beosztás!$AN62:$BO62,"B8")*8+COUNTIF(beosztás!$AN62:$BO62,"B9")*9+COUNTIF(beosztás!$AN62:$BO62,"B10")*10+COUNTIF(beosztás!$AN62:$BO62,"B11")*11+COUNTIF(beosztás!$AN62:$BO62,"B12")*12+COUNTIF(beosztás!$AN62:$BO62,"BP")*0</f>
        <v>0</v>
      </c>
      <c r="AC60" s="330">
        <f t="shared" si="420"/>
        <v>168</v>
      </c>
      <c r="AD60" s="706">
        <f>IF(C60="",0,alapadatok!$AN$3)</f>
        <v>160</v>
      </c>
      <c r="AE60" s="330">
        <f t="shared" si="421"/>
        <v>8</v>
      </c>
      <c r="AF60" s="739">
        <f t="shared" si="422"/>
        <v>8</v>
      </c>
      <c r="AG60" s="325"/>
      <c r="AH60" s="329">
        <f t="shared" si="423"/>
        <v>80</v>
      </c>
      <c r="AI60" s="330">
        <f t="shared" si="424"/>
        <v>0</v>
      </c>
      <c r="AJ60" s="330">
        <f t="shared" si="425"/>
        <v>8</v>
      </c>
      <c r="AK60" s="330">
        <f t="shared" si="426"/>
        <v>120</v>
      </c>
      <c r="AL60" s="330">
        <f t="shared" si="427"/>
        <v>72</v>
      </c>
      <c r="AM60" s="330">
        <f t="shared" si="428"/>
        <v>0</v>
      </c>
      <c r="AN60" s="330">
        <f t="shared" si="429"/>
        <v>56</v>
      </c>
      <c r="AO60" s="330">
        <f t="shared" si="430"/>
        <v>8</v>
      </c>
      <c r="AP60" s="330">
        <f t="shared" si="431"/>
        <v>0</v>
      </c>
      <c r="AQ60" s="330">
        <f t="shared" si="432"/>
        <v>336</v>
      </c>
      <c r="AR60" s="330">
        <f t="shared" si="433"/>
        <v>336</v>
      </c>
      <c r="AS60" s="330">
        <f t="shared" si="434"/>
        <v>0</v>
      </c>
      <c r="AT60" s="739">
        <f t="shared" si="435"/>
        <v>56</v>
      </c>
      <c r="AU60" s="326"/>
      <c r="AV60" s="705">
        <f>COUNTIF(beosztás!$BP62:$CT62,"DE")*8</f>
        <v>8</v>
      </c>
      <c r="AW60" s="706">
        <f>COUNTIF(beosztás!$BP62:$CT62,"DU")*8</f>
        <v>0</v>
      </c>
      <c r="AX60" s="706">
        <f>COUNTIF(beosztás!$BP62:$CT62,"ÉJ")*8</f>
        <v>0</v>
      </c>
      <c r="AY60" s="706">
        <f>COUNTIF(beosztás!$BP62:$CT62,"N")*12</f>
        <v>60</v>
      </c>
      <c r="AZ60" s="706">
        <f>COUNTIF(beosztás!$BP62:$CT62,"é")*12</f>
        <v>36</v>
      </c>
      <c r="BA60" s="706">
        <f>SUM(beosztás!$BP62:$CT62)</f>
        <v>0</v>
      </c>
      <c r="BB60" s="706">
        <f>COUNTIF(beosztás!$BP62:$CT62,"FÜ")*8</f>
        <v>8</v>
      </c>
      <c r="BC60" s="895">
        <f>(COUNTIF(beosztás!$BP62:$CT62,"SN")*12)+(COUNTIF(beosztás!$BP62:$CT62,"SDE")*8)+(COUNTIF(beosztás!$BP62:$CT62,"SDU")*8)+(COUNTIF(beosztás!$BP62:$CT62,"SÉ")*12)+(COUNTIF(beosztás!$BP62:$CT62,"SÉJ")*8)+(COUNTIF(beosztás!$BP62:$CT62,"S1")*1)+(COUNTIF(beosztás!$BP62:$CT62,"S2")*2)+(COUNTIF(beosztás!$BP62:$CT62,"S3")*3)+(COUNTIF(beosztás!$BP62:$CT62,"S4")*4)+(COUNTIF(beosztás!$BP62:$CT62,"S5")*5)+(COUNTIF(beosztás!$BP62:$CT62,"S6")*6)+(COUNTIF(beosztás!$BP62:$CT62,"S7")*7)+(COUNTIF(beosztás!$BP62:$CT62,"S8")*8)+(COUNTIF(beosztás!$BP62:$CT62,"S9")*9)+(COUNTIF(beosztás!$BP62:$CT62,"S10")*10)+(COUNTIF(beosztás!$BP62:$CT62,"S11")*11)+(COUNTIF(beosztás!$BP62:$CT62,"S12")*12)</f>
        <v>48</v>
      </c>
      <c r="BD60" s="706">
        <f>COUNTIF(beosztás!$BP62:$CT62,"BN")*12+COUNTIF(beosztás!$BP62:$CT62,"BÉ")*12+COUNTIF(beosztás!$BP62:$CT62,"BDE")*8+COUNTIF(beosztás!$BP62:$CT62,"BDU")*8+COUNTIF(beosztás!$BP62:$CT62,"BÉJ")*8+COUNTIF(beosztás!$BP62:$CT62,"B1")*1+COUNTIF(beosztás!$BP62:$CT62,"B2")*2+COUNTIF(beosztás!$BP62:$CT62,"B3")*3+COUNTIF(beosztás!$BP62:$CT62,"B5")*5+COUNTIF(beosztás!$BP62:$CT62,"B6")*6+COUNTIF(beosztás!$BP62:$CT62,"B7")*7+COUNTIF(beosztás!$BP62:$CT62,"B8")*8+COUNTIF(beosztás!$BP62:$CT62,"B9")*9+COUNTIF(beosztás!$BP62:$CT62,"B10")*10+COUNTIF(beosztás!$BP62:$CT62,"B11")*11+COUNTIF(beosztás!$BP62:$CT62,"B12")*12+COUNTIF(beosztás!$BP62:$CT62,"BP")*0</f>
        <v>0</v>
      </c>
      <c r="BE60" s="330">
        <f t="shared" si="436"/>
        <v>152</v>
      </c>
      <c r="BF60" s="706">
        <f>IF(C60="",0,alapadatok!$AN$4)</f>
        <v>160</v>
      </c>
      <c r="BG60" s="330">
        <f t="shared" si="342"/>
        <v>-8</v>
      </c>
      <c r="BH60" s="739">
        <f t="shared" si="437"/>
        <v>48</v>
      </c>
      <c r="BI60" s="325"/>
      <c r="BJ60" s="705">
        <f>COUNTIF(beosztás!$CU62:$DX62,"DE")*8</f>
        <v>8</v>
      </c>
      <c r="BK60" s="706">
        <f>COUNTIF(beosztás!$CU62:$DX62,"DU")*8</f>
        <v>0</v>
      </c>
      <c r="BL60" s="706">
        <f>COUNTIF(beosztás!$CU62:$DX62,"ÉJ")*8</f>
        <v>0</v>
      </c>
      <c r="BM60" s="706">
        <f>COUNTIF(beosztás!$CU62:$DX62,"N")*12</f>
        <v>96</v>
      </c>
      <c r="BN60" s="706">
        <f>COUNTIF(beosztás!$CU62:$DX62,"É")*12</f>
        <v>36</v>
      </c>
      <c r="BO60" s="706">
        <f>SUM(beosztás!$CU62:$DX62)</f>
        <v>0</v>
      </c>
      <c r="BP60" s="895">
        <f>(COUNTIF(beosztás!$CU62:$DX62,"SN")*12)+(COUNTIF(beosztás!$CU62:$DX62,"SDE")*8)+(COUNTIF(beosztás!$CU62:$DX62,"SDU")*8)+(COUNTIF(beosztás!$CU62:$DX62,"SÉ")*12)+(COUNTIF(beosztás!$CU62:$DX62,"SÉJ")*8)+(COUNTIF(beosztás!$CU62:$DX62,"S1")*1)+(COUNTIF(beosztás!$CU62:$DX62,"S2")*2)+(COUNTIF(beosztás!$CU62:$DX62,"S3")*3)+(COUNTIF(beosztás!$CU62:$DX62,"S4")*4)+(COUNTIF(beosztás!$CU62:$DX62,"S5")*5)+(COUNTIF(beosztás!$CU62:$DX62,"S6")*6)+(COUNTIF(beosztás!$CU62:$DX62,"S7")*7)+(COUNTIF(beosztás!$CU62:$DX62,"S8")*8)+(COUNTIF(beosztás!$CU62:$DX62,"S9")*9)+(COUNTIF(beosztás!$CU62:$DX62,"S10")*10)+(COUNTIF(beosztás!$CU62:$DX62,"S11")*11)+(COUNTIF(beosztás!$CU62:$DX62,"S12")*12)</f>
        <v>0</v>
      </c>
      <c r="BQ60" s="706">
        <f>COUNTIF(beosztás!$CU62:$DX62,"FÜ")*8</f>
        <v>8</v>
      </c>
      <c r="BR60" s="706">
        <f>COUNTIF(beosztás!$CU62:$DX62,"BN")*12+COUNTIF(beosztás!$CU62:$DX62,"BÉ")*12+COUNTIF(beosztás!$CU62:$DX62,"BDE")*8+COUNTIF(beosztás!$CU62:$DX62,"BDU")*8+COUNTIF(beosztás!$CU62:$DX62,"BÉJ")*8+COUNTIF(beosztás!$CU62:$DX62,"B1")*1+COUNTIF(beosztás!$CU62:$DX62,"B2")*2+COUNTIF(beosztás!$CU62:$DX62,"B3")*3+COUNTIF(beosztás!$CU62:$DX62,"B5")*5+COUNTIF(beosztás!$CU62:$DX62,"B6")*6+COUNTIF(beosztás!$CU62:$DX62,"B7")*7+COUNTIF(beosztás!$CU62:$DX62,"B8")*8+COUNTIF(beosztás!$CU62:$DX62,"B9")*9+COUNTIF(beosztás!$CU62:$DX62,"B10")*10+COUNTIF(beosztás!$CU62:$DX62,"B11")*11+COUNTIF(beosztás!$CU62:$DX62,"B12")*12+COUNTIF(beosztás!$CU62:$DX62,"BP")*0</f>
        <v>0</v>
      </c>
      <c r="BS60" s="330">
        <f t="shared" si="438"/>
        <v>140</v>
      </c>
      <c r="BT60" s="706">
        <f>IF(C60="",0,alapadatok!$AN$5)</f>
        <v>168</v>
      </c>
      <c r="BU60" s="330">
        <f t="shared" si="344"/>
        <v>-28</v>
      </c>
      <c r="BV60" s="739">
        <f t="shared" si="439"/>
        <v>0</v>
      </c>
      <c r="BW60" s="325"/>
      <c r="BX60" s="329">
        <f t="shared" si="345"/>
        <v>16</v>
      </c>
      <c r="BY60" s="330">
        <f t="shared" si="346"/>
        <v>0</v>
      </c>
      <c r="BZ60" s="330">
        <f t="shared" si="347"/>
        <v>0</v>
      </c>
      <c r="CA60" s="330">
        <f t="shared" si="348"/>
        <v>156</v>
      </c>
      <c r="CB60" s="330">
        <f t="shared" si="349"/>
        <v>72</v>
      </c>
      <c r="CC60" s="330">
        <f t="shared" si="350"/>
        <v>0</v>
      </c>
      <c r="CD60" s="330">
        <f t="shared" si="351"/>
        <v>48</v>
      </c>
      <c r="CE60" s="330">
        <f t="shared" si="352"/>
        <v>16</v>
      </c>
      <c r="CF60" s="330">
        <f t="shared" si="353"/>
        <v>0</v>
      </c>
      <c r="CG60" s="330">
        <f t="shared" si="354"/>
        <v>292</v>
      </c>
      <c r="CH60" s="330">
        <f t="shared" si="355"/>
        <v>328</v>
      </c>
      <c r="CI60" s="330">
        <f t="shared" si="356"/>
        <v>-36</v>
      </c>
      <c r="CJ60" s="739">
        <f t="shared" si="440"/>
        <v>48</v>
      </c>
      <c r="CK60" s="326"/>
      <c r="CL60" s="705">
        <f>COUNTIF(beosztás!$DY62:$FC62,"DE")*8</f>
        <v>0</v>
      </c>
      <c r="CM60" s="706">
        <f>COUNTIF(beosztás!$DY62:$FC62,"DU")*8</f>
        <v>0</v>
      </c>
      <c r="CN60" s="706">
        <f>COUNTIF(beosztás!$DY62:$FC62,"ÉJ")*8</f>
        <v>0</v>
      </c>
      <c r="CO60" s="706">
        <f>COUNTIF(beosztás!$DY62:$FC62,"N")*12</f>
        <v>0</v>
      </c>
      <c r="CP60" s="706">
        <f>COUNTIF(beosztás!$DY62:$FC62,"é")*12</f>
        <v>0</v>
      </c>
      <c r="CQ60" s="706">
        <f>SUM(beosztás!$DY62:$FC62)</f>
        <v>0</v>
      </c>
      <c r="CR60" s="706">
        <f>COUNTIF(beosztás!$DY62:$FC62,"FÜ")*8</f>
        <v>16</v>
      </c>
      <c r="CS60" s="895">
        <f>(COUNTIF(beosztás!$DY62:$FC62,"SN")*12)+(COUNTIF(beosztás!$DY62:$FC62,"SDE")*8)+(COUNTIF(beosztás!$DY62:$FC62,"SDU")*8)+(COUNTIF(beosztás!$DY62:$FC62,"SÉ")*12)+(COUNTIF(beosztás!$DY62:$FC62,"SÉJ")*8)+(COUNTIF(beosztás!$DY62:$FC62,"S1")*1)+(COUNTIF(beosztás!$DY62:$FC62,"S2")*2)+(COUNTIF(beosztás!$DY62:$FC62,"S3")*3)+(COUNTIF(beosztás!$DY62:$FC62,"S4")*4)+(COUNTIF(beosztás!$DY62:$FC62,"S5")*5)+(COUNTIF(beosztás!$DY62:$FC62,"S6")*6)+(COUNTIF(beosztás!$DY62:$FC62,"S7")*7)+(COUNTIF(beosztás!$DY62:$FC62,"S8")*8)+(COUNTIF(beosztás!$DY62:$FC62,"S9")*9)+(COUNTIF(beosztás!$DY62:$FC62,"S10")*10)+(COUNTIF(beosztás!$DY62:$FC62,"S11")*11)+(COUNTIF(beosztás!$DY62:$FC62,"S12")*12)</f>
        <v>0</v>
      </c>
      <c r="CT60" s="706">
        <f>COUNTIF(beosztás!$DY62:$FC62,"BN")*12+COUNTIF(beosztás!$DY62:$FC62,"BÉ")*12+COUNTIF(beosztás!$DY62:$FC62,"BDE")*8+COUNTIF(beosztás!$DY62:$FC62,"BDU")*8+COUNTIF(beosztás!$DY62:$FC62,"BÉJ")*8+COUNTIF(beosztás!$DY62:$FC62,"B1")*1+COUNTIF(beosztás!$DY62:$FC62,"B2")*2+COUNTIF(beosztás!$DY62:$FC62,"B3")*3+COUNTIF(beosztás!$DY62:$FC62,"B5")*5+COUNTIF(beosztás!$DY62:$FC62,"B6")*6+COUNTIF(beosztás!$DY62:$FC62,"B7")*7+COUNTIF(beosztás!$DY62:$FC62,"B8")*8+COUNTIF(beosztás!$DY62:$FC62,"B9")*9+COUNTIF(beosztás!$DY62:$FC62,"B10")*10+COUNTIF(beosztás!$DY62:$FC62,"B11")*11+COUNTIF(beosztás!$DY62:$FC62,"B12")*12+COUNTIF(beosztás!$DY62:$FC62,"BP")*0</f>
        <v>0</v>
      </c>
      <c r="CU60" s="330">
        <f t="shared" si="441"/>
        <v>0</v>
      </c>
      <c r="CV60" s="706">
        <f>IF(C60="",0,alapadatok!$AN$6)</f>
        <v>168</v>
      </c>
      <c r="CW60" s="330">
        <f t="shared" si="358"/>
        <v>-168</v>
      </c>
      <c r="CX60" s="905">
        <f t="shared" si="442"/>
        <v>0</v>
      </c>
      <c r="CY60" s="325"/>
      <c r="CZ60" s="705">
        <f>COUNTIF(beosztás!$FD62:$GG62,"DE")*8</f>
        <v>0</v>
      </c>
      <c r="DA60" s="706">
        <f>COUNTIF(beosztás!$FD62:$GG62,"DU")*8</f>
        <v>0</v>
      </c>
      <c r="DB60" s="706">
        <f>COUNTIF(beosztás!$FD62:$GG62,"ÉJ")*8</f>
        <v>0</v>
      </c>
      <c r="DC60" s="706">
        <f>COUNTIF(beosztás!$FD62:$GG62,"N")*12</f>
        <v>0</v>
      </c>
      <c r="DD60" s="706">
        <f>COUNTIF(beosztás!$FD62:$GG62,"É")*12</f>
        <v>0</v>
      </c>
      <c r="DE60" s="706">
        <f>SUM(beosztás!$FD62:$GG62)</f>
        <v>0</v>
      </c>
      <c r="DF60" s="895">
        <f>(COUNTIF(beosztás!$FD62:$GG62,"SN")*12)+(COUNTIF(beosztás!$FD62:$GG62,"SDE")*8)+(COUNTIF(beosztás!$FD62:$GG62,"SDU")*8)+(COUNTIF(beosztás!$FD62:$GG62,"SÉ")*12)+(COUNTIF(beosztás!$FD62:$GG62,"SÉJ")*8)+(COUNTIF(beosztás!$FD62:$GG62,"S1")*1)+(COUNTIF(beosztás!$FD62:$GG62,"S2")*2)+(COUNTIF(beosztás!$FD62:$GG62,"S3")*3)+(COUNTIF(beosztás!$FD62:$GG62,"S4")*4)+(COUNTIF(beosztás!$FD62:$GG62,"S5")*5)+(COUNTIF(beosztás!$FD62:$GG62,"S6")*6)+(COUNTIF(beosztás!$FD62:$GG62,"S7")*7)+(COUNTIF(beosztás!$FD62:$GG62,"S8")*8)+(COUNTIF(beosztás!$FD62:$GG62,"S9")*9)+(COUNTIF(beosztás!$FD62:$GG62,"S10")*10)+(COUNTIF(beosztás!$FD62:$GG62,"S11")*11)+(COUNTIF(beosztás!$FD62:$GG62,"S12")*12)</f>
        <v>0</v>
      </c>
      <c r="DG60" s="706">
        <f>COUNTIF(beosztás!$FD62:$GG62,"FÜ")*8</f>
        <v>0</v>
      </c>
      <c r="DH60" s="706">
        <f>COUNTIF(beosztás!$FD62:$GG62,"BN")*12+COUNTIF(beosztás!$FD62:$GG62,"BÉ")*12+COUNTIF(beosztás!$FD62:$GG62,"BDE")*8+COUNTIF(beosztás!$FD62:$GG62,"BDU")*8+COUNTIF(beosztás!$FD62:$GG62,"BÉJ")*8+COUNTIF(beosztás!$FD62:$GG62,"B1")*1+COUNTIF(beosztás!$FD62:$GG62,"B2")*2+COUNTIF(beosztás!$FD62:$GG62,"B3")*3+COUNTIF(beosztás!$FD62:$GG62,"B5")*5+COUNTIF(beosztás!$FD62:$GG62,"B6")*6+COUNTIF(beosztás!$FD62:$GG62,"B7")*7+COUNTIF(beosztás!$FD62:$GG62,"B8")*8+COUNTIF(beosztás!$FD62:$GG62,"B9")*9+COUNTIF(beosztás!$FD62:$GG62,"B10")*10+COUNTIF(beosztás!$FD62:$GG62,"B11")*11+COUNTIF(beosztás!$FD62:$GG62,"B12")*12+COUNTIF(beosztás!$FD62:$GG62,"BP")*0</f>
        <v>0</v>
      </c>
      <c r="DI60" s="330">
        <f t="shared" si="443"/>
        <v>0</v>
      </c>
      <c r="DJ60" s="706">
        <f>IF(C60="",0,alapadatok!$AN$7)</f>
        <v>160</v>
      </c>
      <c r="DK60" s="330">
        <f t="shared" si="359"/>
        <v>-160</v>
      </c>
      <c r="DL60" s="739">
        <f t="shared" si="444"/>
        <v>0</v>
      </c>
      <c r="DM60" s="325"/>
      <c r="DN60" s="329">
        <f t="shared" si="360"/>
        <v>0</v>
      </c>
      <c r="DO60" s="330">
        <f t="shared" si="361"/>
        <v>0</v>
      </c>
      <c r="DP60" s="330">
        <f t="shared" si="362"/>
        <v>0</v>
      </c>
      <c r="DQ60" s="330">
        <f t="shared" si="363"/>
        <v>0</v>
      </c>
      <c r="DR60" s="330">
        <f t="shared" si="364"/>
        <v>0</v>
      </c>
      <c r="DS60" s="330">
        <f t="shared" si="365"/>
        <v>0</v>
      </c>
      <c r="DT60" s="330">
        <f t="shared" si="366"/>
        <v>0</v>
      </c>
      <c r="DU60" s="330">
        <f t="shared" si="367"/>
        <v>16</v>
      </c>
      <c r="DV60" s="330">
        <f t="shared" si="368"/>
        <v>0</v>
      </c>
      <c r="DW60" s="330">
        <f t="shared" si="369"/>
        <v>0</v>
      </c>
      <c r="DX60" s="330">
        <f t="shared" si="370"/>
        <v>328</v>
      </c>
      <c r="DY60" s="330">
        <f t="shared" si="371"/>
        <v>-328</v>
      </c>
      <c r="DZ60" s="905">
        <f t="shared" si="445"/>
        <v>0</v>
      </c>
      <c r="EA60" s="326"/>
      <c r="EB60" s="705">
        <f>COUNTIF(beosztás!$GH62:$HL62,"DE")*8</f>
        <v>0</v>
      </c>
      <c r="EC60" s="706">
        <f>COUNTIF(beosztás!$GH62:$HL62,"DU")*8</f>
        <v>0</v>
      </c>
      <c r="ED60" s="706">
        <f>COUNTIF(beosztás!$GH62:$HL62,"ÉJ")*8</f>
        <v>0</v>
      </c>
      <c r="EE60" s="706">
        <f>COUNTIF(beosztás!$GH62:$HL62,"N")*12</f>
        <v>0</v>
      </c>
      <c r="EF60" s="706">
        <f>COUNTIF(beosztás!$GH62:$HL62,"é")*12</f>
        <v>0</v>
      </c>
      <c r="EG60" s="706">
        <f>SUM(beosztás!$GH62:$HL62)</f>
        <v>0</v>
      </c>
      <c r="EH60" s="706">
        <f>COUNTIF(beosztás!$GH62:$HL62,"FÜ")*8</f>
        <v>0</v>
      </c>
      <c r="EI60" s="895">
        <f>(COUNTIF(beosztás!$GH62:$HL62,"SN")*12)+(COUNTIF(beosztás!$GH62:$HL62,"SDE")*8)+(COUNTIF(beosztás!$GH62:$HL62,"SDU")*8)+(COUNTIF(beosztás!$GH62:$HL62,"SÉ")*12)+(COUNTIF(beosztás!$GH62:$HL62,"SÉJ")*8)+(COUNTIF(beosztás!$GH62:$HL62,"S1")*1)+(COUNTIF(beosztás!$GH62:$HL62,"S2")*2)+(COUNTIF(beosztás!$GH62:$HL62,"S3")*3)+(COUNTIF(beosztás!$GH62:$HL62,"S4")*4)+(COUNTIF(beosztás!$GH62:$HL62,"S5")*5)+(COUNTIF(beosztás!$GH62:$HL62,"S6")*6)+(COUNTIF(beosztás!$GH62:$HL62,"S7")*7)+(COUNTIF(beosztás!$GH62:$HL62,"S8")*8)+(COUNTIF(beosztás!$GH62:$HL62,"S9")*9)+(COUNTIF(beosztás!$GH62:$HL62,"S10")*10)+(COUNTIF(beosztás!$GH62:$HL62,"S11")*11)+(COUNTIF(beosztás!$GH62:$HL62,"S12")*12)</f>
        <v>0</v>
      </c>
      <c r="EJ60" s="706">
        <f>COUNTIF(beosztás!$GH62:$HL62,"BN")*12+COUNTIF(beosztás!$GH62:$HL62,"BÉ")*12+COUNTIF(beosztás!$GH62:$HL62,"BDE")*8+COUNTIF(beosztás!$GH62:$HL62,"BDU")*8+COUNTIF(beosztás!$GH62:$HL62,"BÉJ")*8+COUNTIF(beosztás!$GH62:$HL62,"B1")*1+COUNTIF(beosztás!$GH62:$HL62,"B2")*2+COUNTIF(beosztás!$GH62:$HL62,"B3")*3+COUNTIF(beosztás!$GH62:$HL62,"B5")*5+COUNTIF(beosztás!$GH62:$HL62,"B6")*6+COUNTIF(beosztás!$GH62:$HL62,"B7")*7+COUNTIF(beosztás!$GH62:$HL62,"B8")*8+COUNTIF(beosztás!$GH62:$HL62,"B9")*9+COUNTIF(beosztás!$GH62:$HL62,"B10")*10+COUNTIF(beosztás!$GH62:$HL62,"B11")*11+COUNTIF(beosztás!$GH62:$HL62,"B12")*12+COUNTIF(beosztás!$GH62:$HL62,"BP")*0</f>
        <v>0</v>
      </c>
      <c r="EK60" s="330">
        <f t="shared" si="446"/>
        <v>0</v>
      </c>
      <c r="EL60" s="706">
        <f>IF(C60="",0,alapadatok!$AN$8)</f>
        <v>184</v>
      </c>
      <c r="EM60" s="330">
        <f t="shared" si="373"/>
        <v>-184</v>
      </c>
      <c r="EN60" s="905">
        <f t="shared" si="447"/>
        <v>0</v>
      </c>
      <c r="EO60" s="325"/>
      <c r="EP60" s="705">
        <f>COUNTIF(beosztás!$HM62:$IQ62,"DE")*8</f>
        <v>0</v>
      </c>
      <c r="EQ60" s="706">
        <f>COUNTIF(beosztás!$HM62:$IQ62,"DU")*8</f>
        <v>0</v>
      </c>
      <c r="ER60" s="706">
        <f>COUNTIF(beosztás!$HM62:$IQ62,"ÉJ")*8</f>
        <v>0</v>
      </c>
      <c r="ES60" s="706">
        <f>COUNTIF(beosztás!$HM62:$IQ62,"N")*12</f>
        <v>0</v>
      </c>
      <c r="ET60" s="706">
        <f>COUNTIF(beosztás!$HM62:$IQ62,"É")*12</f>
        <v>0</v>
      </c>
      <c r="EU60" s="706">
        <f>SUM(beosztás!$HM62:$IQ62)</f>
        <v>0</v>
      </c>
      <c r="EV60" s="895">
        <f>(COUNTIF(beosztás!$HM62:$IQ62,"SN")*12)+(COUNTIF(beosztás!$HM62:$IQ62,"SDE")*8)+(COUNTIF(beosztás!$HM62:$IQ62,"SDU")*8)+(COUNTIF(beosztás!$HM62:$IQ62,"SÉ")*12)+(COUNTIF(beosztás!$HM62:$IQ62,"SÉJ")*8)+(COUNTIF(beosztás!$HM62:$IQ62,"S1")*1)+(COUNTIF(beosztás!$HM62:$IQ62,"S2")*2)+(COUNTIF(beosztás!$HM62:$IQ62,"S3")*3)+(COUNTIF(beosztás!$HM62:$IQ62,"S4")*4)+(COUNTIF(beosztás!$HM62:$IQ62,"S5")*5)+(COUNTIF(beosztás!$HM62:$IQ62,"S6")*6)+(COUNTIF(beosztás!$HM62:$IQ62,"S7")*7)+(COUNTIF(beosztás!$HM62:$IQ62,"S8")*8)+(COUNTIF(beosztás!$HM62:$IQ62,"S9")*9)+(COUNTIF(beosztás!$HM62:$IQ62,"S10")*10)+(COUNTIF(beosztás!$HM62:$IQ62,"S11")*11)+(COUNTIF(beosztás!$HM62:$IQ62,"S12")*12)</f>
        <v>0</v>
      </c>
      <c r="EW60" s="706">
        <f>COUNTIF(beosztás!$HM62:$IQ62,"FÜ")*8</f>
        <v>8</v>
      </c>
      <c r="EX60" s="706">
        <f>COUNTIF(beosztás!$HM62:$IQ62,"BN")*12+COUNTIF(beosztás!$HM62:$IQ62,"BÉ")*12+COUNTIF(beosztás!$HM62:$IQ62,"BDE")*8+COUNTIF(beosztás!$HM62:$IQ62,"BDU")*8+COUNTIF(beosztás!$HM62:$IQ62,"BÉJ")*8+COUNTIF(beosztás!$HM62:$IQ62,"B1")*1+COUNTIF(beosztás!$HM62:$IQ62,"B2")*2+COUNTIF(beosztás!$HM62:$IQ62,"B3")*3+COUNTIF(beosztás!$HM62:$IQ62,"B5")*5+COUNTIF(beosztás!$HM62:$IQ62,"B6")*6+COUNTIF(beosztás!$HM62:$IQ62,"B7")*7+COUNTIF(beosztás!$HM62:$IQ62,"B8")*8+COUNTIF(beosztás!$HM62:$IQ62,"B9")*9+COUNTIF(beosztás!$HM62:$IQ62,"B10")*10+COUNTIF(beosztás!$HM62:$IQ62,"B11")*11+COUNTIF(beosztás!$HM62:$IQ62,"B12")*12+COUNTIF(beosztás!$HM62:$IQ62,"BP")*0</f>
        <v>0</v>
      </c>
      <c r="EY60" s="330">
        <f t="shared" si="448"/>
        <v>0</v>
      </c>
      <c r="EZ60" s="706">
        <f>IF(C60="",0,alapadatok!$AN$9)</f>
        <v>168</v>
      </c>
      <c r="FA60" s="330">
        <f t="shared" si="374"/>
        <v>-168</v>
      </c>
      <c r="FB60" s="905">
        <f t="shared" si="449"/>
        <v>0</v>
      </c>
      <c r="FC60" s="325"/>
      <c r="FD60" s="329">
        <f t="shared" si="375"/>
        <v>0</v>
      </c>
      <c r="FE60" s="330">
        <f t="shared" si="376"/>
        <v>0</v>
      </c>
      <c r="FF60" s="330">
        <f t="shared" si="377"/>
        <v>0</v>
      </c>
      <c r="FG60" s="330">
        <f t="shared" si="378"/>
        <v>0</v>
      </c>
      <c r="FH60" s="330">
        <f t="shared" si="379"/>
        <v>0</v>
      </c>
      <c r="FI60" s="330">
        <f t="shared" si="380"/>
        <v>0</v>
      </c>
      <c r="FJ60" s="330">
        <f t="shared" si="381"/>
        <v>0</v>
      </c>
      <c r="FK60" s="330">
        <f t="shared" si="382"/>
        <v>8</v>
      </c>
      <c r="FL60" s="330">
        <f t="shared" si="383"/>
        <v>0</v>
      </c>
      <c r="FM60" s="330">
        <f t="shared" si="384"/>
        <v>0</v>
      </c>
      <c r="FN60" s="330">
        <f t="shared" si="385"/>
        <v>352</v>
      </c>
      <c r="FO60" s="330">
        <f t="shared" si="386"/>
        <v>-352</v>
      </c>
      <c r="FP60" s="905">
        <f t="shared" si="450"/>
        <v>0</v>
      </c>
      <c r="FQ60" s="326"/>
      <c r="FR60" s="705">
        <f>COUNTIF(beosztás!$IR62:$JU62,"DE")*8</f>
        <v>0</v>
      </c>
      <c r="FS60" s="706">
        <f>COUNTIF(beosztás!$IR62:$JU62,"DU")*8</f>
        <v>0</v>
      </c>
      <c r="FT60" s="706">
        <f>COUNTIF(beosztás!$IR62:$JU62,"ÉJ")*8</f>
        <v>0</v>
      </c>
      <c r="FU60" s="706">
        <f>COUNTIF(beosztás!$IR62:$JU62,"N")*12</f>
        <v>0</v>
      </c>
      <c r="FV60" s="706">
        <f>COUNTIF(beosztás!$IR62:$JU62,"é")*12</f>
        <v>0</v>
      </c>
      <c r="FW60" s="706">
        <f>SUM(beosztás!$IR62:$JU62)</f>
        <v>0</v>
      </c>
      <c r="FX60" s="706">
        <f>COUNTIF(beosztás!$IR62:$JU62,"FÜ")*8</f>
        <v>0</v>
      </c>
      <c r="FY60" s="895">
        <f>(COUNTIF(beosztás!$IR62:$JU62,"SN")*12)+(COUNTIF(beosztás!$IR62:$JU62,"SDE")*8)+(COUNTIF(beosztás!$IR62:$JU62,"SDU")*8)+(COUNTIF(beosztás!$IR62:$JU62,"SÉ")*12)+(COUNTIF(beosztás!$IR62:$JU62,"SÉJ")*8)+(COUNTIF(beosztás!$IR62:$JU62,"S1")*1)+(COUNTIF(beosztás!$IR62:$JU62,"S2")*2)+(COUNTIF(beosztás!$IR62:$JU62,"S3")*3)+(COUNTIF(beosztás!$IR62:$JU62,"S4")*4)+(COUNTIF(beosztás!$IR62:$JU62,"S5")*5)+(COUNTIF(beosztás!$IR62:$JU62,"S6")*6)+(COUNTIF(beosztás!$IR62:$JU62,"S7")*7)+(COUNTIF(beosztás!$IR62:$JU62,"S8")*8)+(COUNTIF(beosztás!$IR62:$JU62,"S9")*9)+(COUNTIF(beosztás!$IR62:$JU62,"S10")*10)+(COUNTIF(beosztás!$IR62:$JU62,"S11")*11)+(COUNTIF(beosztás!$IR62:$JU62,"S12")*12)</f>
        <v>0</v>
      </c>
      <c r="FZ60" s="706">
        <f>COUNTIF(beosztás!$IR62:$JU62,"BN")*12+COUNTIF(beosztás!$IR62:$JU62,"BÉ")*12+COUNTIF(beosztás!$IR62:$JU62,"BDE")*8+COUNTIF(beosztás!$IR62:$JU62,"BDU")*8+COUNTIF(beosztás!$IR62:$JU62,"BÉJ")*8+COUNTIF(beosztás!$IR62:$JU62,"B1")*1+COUNTIF(beosztás!$IR62:$JU62,"B2")*2+COUNTIF(beosztás!$IR62:$JU62,"B3")*3+COUNTIF(beosztás!$IR62:$JU62,"B5")*5+COUNTIF(beosztás!$IR62:$JU62,"B6")*6+COUNTIF(beosztás!$IR62:$JU62,"B7")*7+COUNTIF(beosztás!$IR62:$JU62,"B8")*8+COUNTIF(beosztás!$IR62:$JU62,"B9")*9+COUNTIF(beosztás!$IR62:$JU62,"B10")*10+COUNTIF(beosztás!$IR62:$JU62,"B11")*11+COUNTIF(beosztás!$IR62:$JU62,"B12")*12+COUNTIF(beosztás!$IR62:$JU62,"BP")*0</f>
        <v>0</v>
      </c>
      <c r="GA60" s="330">
        <f t="shared" si="451"/>
        <v>0</v>
      </c>
      <c r="GB60" s="706">
        <f>IF(C60="",0,alapadatok!$AN$10)</f>
        <v>168</v>
      </c>
      <c r="GC60" s="330">
        <f t="shared" si="388"/>
        <v>-168</v>
      </c>
      <c r="GD60" s="905">
        <f t="shared" si="452"/>
        <v>0</v>
      </c>
      <c r="GE60" s="327"/>
      <c r="GF60" s="705">
        <f>COUNTIF(beosztás!$JV62:$KZ62,"DE")*8</f>
        <v>0</v>
      </c>
      <c r="GG60" s="706">
        <f>COUNTIF(beosztás!$JV62:$KZ62,"DU")*8</f>
        <v>0</v>
      </c>
      <c r="GH60" s="706">
        <f>COUNTIF(beosztás!$JV62:$KZ62,"ÉJ")*8</f>
        <v>0</v>
      </c>
      <c r="GI60" s="706">
        <f>COUNTIF(beosztás!$JV62:$KZ62,"N")*12</f>
        <v>0</v>
      </c>
      <c r="GJ60" s="706">
        <f>COUNTIF(beosztás!$JV62:$KZ62,"É")*12</f>
        <v>0</v>
      </c>
      <c r="GK60" s="706">
        <f>SUM(beosztás!$JV62:$KZ62)</f>
        <v>0</v>
      </c>
      <c r="GL60" s="895">
        <f>(COUNTIF(beosztás!$JV62:$KZ62,"SN")*12)+(COUNTIF(beosztás!$JV62:$KZ62,"SDE")*8)+(COUNTIF(beosztás!$JV62:$KZ62,"SDU")*8)+(COUNTIF(beosztás!$JV62:$KZ62,"SÉ")*12)+(COUNTIF(beosztás!$JV62:$KZ62,"SÉJ")*8)+(COUNTIF(beosztás!$JV62:$KZ62,"S1")*1)+(COUNTIF(beosztás!$JV62:$KZ62,"S2")*2)+(COUNTIF(beosztás!$JV62:$KZ62,"S3")*3)+(COUNTIF(beosztás!$JV62:$KZ62,"S4")*4)+(COUNTIF(beosztás!$JV62:$KZ62,"S5")*5)+(COUNTIF(beosztás!$JV62:$KZ62,"S6")*6)+(COUNTIF(beosztás!$JV62:$KZ62,"S7")*7)+(COUNTIF(beosztás!$JV62:$KZ62,"S8")*8)+(COUNTIF(beosztás!$JV62:$KZ62,"S9")*9)+(COUNTIF(beosztás!$JV62:$KZ62,"S10")*10)+(COUNTIF(beosztás!$JV62:$KZ62,"S11")*11)+(COUNTIF(beosztás!$JV62:$KZ62,"S12")*12)</f>
        <v>0</v>
      </c>
      <c r="GM60" s="706">
        <f>COUNTIF(beosztás!$JV62:$KZ62,"FÜ")*8</f>
        <v>8</v>
      </c>
      <c r="GN60" s="706">
        <f>COUNTIF(beosztás!$JV62:$KZ62,"BN")*12+COUNTIF(beosztás!$JV62:$KZ62,"BÉ")*12+COUNTIF(beosztás!$JV62:$KZ62,"BDE")*8+COUNTIF(beosztás!$JV62:$KZ62,"BDU")*8+COUNTIF(beosztás!$JV62:$KZ62,"BÉJ")*8+COUNTIF(beosztás!$JV62:$KZ62,"B1")*1+COUNTIF(beosztás!$JV62:$KZ62,"B2")*2+COUNTIF(beosztás!$JV62:$KZ62,"B3")*3+COUNTIF(beosztás!$JV62:$KZ62,"B5")*5+COUNTIF(beosztás!$JV62:$KZ62,"B6")*6+COUNTIF(beosztás!$JV62:$KZ62,"B7")*7+COUNTIF(beosztás!$JV62:$KZ62,"B8")*8+COUNTIF(beosztás!$JV62:$KZ62,"B9")*9+COUNTIF(beosztás!$JV62:$KZ62,"B10")*10+COUNTIF(beosztás!$JV62:$KZ62,"B11")*11+COUNTIF(beosztás!$JV62:$KZ62,"B12")*12+COUNTIF(beosztás!$JV62:$KZ62,"BP")*0</f>
        <v>0</v>
      </c>
      <c r="GO60" s="330">
        <f t="shared" si="453"/>
        <v>0</v>
      </c>
      <c r="GP60" s="706">
        <f>IF(C60="",0,alapadatok!$AN$11)</f>
        <v>176</v>
      </c>
      <c r="GQ60" s="330">
        <f t="shared" si="389"/>
        <v>-176</v>
      </c>
      <c r="GR60" s="905">
        <f t="shared" si="454"/>
        <v>0</v>
      </c>
      <c r="GS60" s="327"/>
      <c r="GT60" s="329">
        <f t="shared" si="390"/>
        <v>0</v>
      </c>
      <c r="GU60" s="330">
        <f t="shared" si="391"/>
        <v>0</v>
      </c>
      <c r="GV60" s="330">
        <f t="shared" si="392"/>
        <v>0</v>
      </c>
      <c r="GW60" s="330">
        <f t="shared" si="393"/>
        <v>0</v>
      </c>
      <c r="GX60" s="330">
        <f t="shared" si="394"/>
        <v>0</v>
      </c>
      <c r="GY60" s="330">
        <f t="shared" si="395"/>
        <v>0</v>
      </c>
      <c r="GZ60" s="330">
        <f t="shared" si="396"/>
        <v>0</v>
      </c>
      <c r="HA60" s="330">
        <f t="shared" si="397"/>
        <v>8</v>
      </c>
      <c r="HB60" s="330">
        <f t="shared" si="398"/>
        <v>0</v>
      </c>
      <c r="HC60" s="330">
        <f t="shared" si="399"/>
        <v>0</v>
      </c>
      <c r="HD60" s="330">
        <f t="shared" si="400"/>
        <v>344</v>
      </c>
      <c r="HE60" s="330">
        <f t="shared" si="401"/>
        <v>-344</v>
      </c>
      <c r="HF60" s="905">
        <f t="shared" si="455"/>
        <v>0</v>
      </c>
      <c r="HG60" s="326"/>
      <c r="HH60" s="705">
        <f>COUNTIF(beosztás!$LA62:$MD62,"DE")*8</f>
        <v>0</v>
      </c>
      <c r="HI60" s="706">
        <f>COUNTIF(beosztás!$LA62:$MD62,"DU")*8</f>
        <v>0</v>
      </c>
      <c r="HJ60" s="706">
        <f>COUNTIF(beosztás!$LA62:$MD62,"ÉJ")*8</f>
        <v>0</v>
      </c>
      <c r="HK60" s="706">
        <f>COUNTIF(beosztás!$LA62:$MD62,"N")*12</f>
        <v>0</v>
      </c>
      <c r="HL60" s="706">
        <f>COUNTIF(beosztás!$LA62:$MD62,"é")*12</f>
        <v>0</v>
      </c>
      <c r="HM60" s="706">
        <f>SUM(beosztás!$LA62:$MD62)</f>
        <v>0</v>
      </c>
      <c r="HN60" s="706">
        <f>COUNTIF(beosztás!$LA62:$MD62,"FÜ")*8</f>
        <v>8</v>
      </c>
      <c r="HO60" s="895">
        <f>(COUNTIF(beosztás!$LA62:$MD62,"SN")*12)+(COUNTIF(beosztás!$LA62:$MD62,"SDE")*8)+(COUNTIF(beosztás!$LA62:$MD62,"SDU")*8)+(COUNTIF(beosztás!$LA62:$MD62,"SÉ")*12)+(COUNTIF(beosztás!$LA62:$MD62,"SÉJ")*8)+(COUNTIF(beosztás!$LA62:$MD62,"S1")*1)+(COUNTIF(beosztás!$LA62:$MD62,"S2")*2)+(COUNTIF(beosztás!$LA62:$MD62,"S3")*3)+(COUNTIF(beosztás!$LA62:$MD62,"S4")*4)+(COUNTIF(beosztás!$LA62:$MD62,"S5")*5)+(COUNTIF(beosztás!$LA62:$MD62,"S6")*6)+(COUNTIF(beosztás!$LA62:$MD62,"S7")*7)+(COUNTIF(beosztás!$LA62:$MD62,"S8")*8)+(COUNTIF(beosztás!$LA62:$MD62,"S9")*9)+(COUNTIF(beosztás!$LA62:$MD62,"S10")*10)+(COUNTIF(beosztás!$LA62:$MD62,"S11")*11)+(COUNTIF(beosztás!$LA62:$MD62,"S12")*12)</f>
        <v>0</v>
      </c>
      <c r="HP60" s="706">
        <f>COUNTIF(beosztás!$LA62:$MD62,"BN")*12+COUNTIF(beosztás!$LA62:$MD62,"BÉ")*12+COUNTIF(beosztás!$LA62:$MD62,"BDE")*8+COUNTIF(beosztás!$LA62:$MD62,"BDU")*8+COUNTIF(beosztás!$LA62:$MD62,"BÉJ")*8+COUNTIF(beosztás!$LA62:$MD62,"B1")*1+COUNTIF(beosztás!$LA62:$MD62,"B2")*2+COUNTIF(beosztás!$LA62:$MD62,"B3")*3+COUNTIF(beosztás!$KZ62:$MC62,"B5")*5+COUNTIF(beosztás!$KZ62:$MC62,"B6")*6+COUNTIF(beosztás!$KZ62:$MC62,"B7")*7+COUNTIF(beosztás!$KZ62:$MC62,"B8")*8+COUNTIF(beosztás!$LA62:$MD62,"B9")*9+COUNTIF(beosztás!$LA62:$MD62,"B10")*10+COUNTIF(beosztás!$LA62:$MD62,"B11")*11+COUNTIF(beosztás!$LA62:$MD62,"B12")*12+COUNTIF(beosztás!$LA62:$MD62,"BP")*0</f>
        <v>0</v>
      </c>
      <c r="HQ60" s="330">
        <f t="shared" si="456"/>
        <v>0</v>
      </c>
      <c r="HR60" s="706">
        <f>IF(C60="",0,alapadatok!$AN$12)</f>
        <v>160</v>
      </c>
      <c r="HS60" s="330">
        <f t="shared" si="403"/>
        <v>-160</v>
      </c>
      <c r="HT60" s="905">
        <f t="shared" si="457"/>
        <v>0</v>
      </c>
      <c r="HU60" s="327"/>
      <c r="HV60" s="705">
        <f>COUNTIF(beosztás!$ME62:$NI62,"DE")*8</f>
        <v>0</v>
      </c>
      <c r="HW60" s="706">
        <f>COUNTIF(beosztás!$ME62:$NI62,"DU")*8</f>
        <v>0</v>
      </c>
      <c r="HX60" s="706">
        <f>COUNTIF(beosztás!$ME62:$NI62,"ÉJ")*8</f>
        <v>0</v>
      </c>
      <c r="HY60" s="706">
        <f>COUNTIF(beosztás!$ME62:$NI62,"N")*12</f>
        <v>0</v>
      </c>
      <c r="HZ60" s="706">
        <f>COUNTIF(beosztás!$ME62:$NI62,"É")*12</f>
        <v>0</v>
      </c>
      <c r="IA60" s="706">
        <f>SUM(beosztás!$ME62:$NI62)</f>
        <v>0</v>
      </c>
      <c r="IB60" s="706">
        <f>(COUNTIF(beosztás!$ME62:$NI62,"SN")*12)+(COUNTIF(beosztás!$ME62:$NI62,"SDE")*8)+(COUNTIF(beosztás!$ME62:$NI62,"SDU")*8)+(COUNTIF(beosztás!$ME62:$NI62,"SÉ")*12)+(COUNTIF(beosztás!$ME62:$NI62,"SÉJ")*8)+(COUNTIF(beosztás!$ME62:$NI62,"S1")*1)+(COUNTIF(beosztás!$ME62:$NI62,"S2")*2)+(COUNTIF(beosztás!$ME62:$NI62,"S3")*3)+(COUNTIF(beosztás!$ME62:$NI62,"S4")*4)+(COUNTIF(beosztás!$ME62:$NI62,"S5")*5)+(COUNTIF(beosztás!$ME62:$NI62,"S6")*6)+(COUNTIF(beosztás!$ME62:$NI62,"S7")*7)+(COUNTIF(beosztás!$ME62:$NI62,"S8")*8)+(COUNTIF(beosztás!$ME62:$NI62,"S9")*9)+(COUNTIF(beosztás!$ME62:$NI62,"S10")*10)+(COUNTIF(beosztás!$ME62:$NI62,"S11")*11)+(COUNTIF(beosztás!$ME62:$NI62,"S12")*12)</f>
        <v>0</v>
      </c>
      <c r="IC60" s="706">
        <f>COUNTIF(beosztás!$ME62:$NI62,"FÜ")*8</f>
        <v>16</v>
      </c>
      <c r="ID60" s="706">
        <f>COUNTIF(beosztás!$ME62:$NI62,"BN")*12+COUNTIF(beosztás!$ME62:$NI62,"BÉ")*12+COUNTIF(beosztás!$ME62:$NI62,"BDE")*8+COUNTIF(beosztás!$ME62:$NI62,"BDU")*8+COUNTIF(beosztás!$ME62:$NI62,"BÉJ")*8+COUNTIF(beosztás!$ME62:$NI62,"B1")*1+COUNTIF(beosztás!$ME62:$NI62,"B2")*2+COUNTIF(beosztás!$ME62:$NI62,"B3")*3+COUNTIF(beosztás!$ME62:$NI62,"B5")*5+COUNTIF(beosztás!$ME62:$NI62,"B6")*6+COUNTIF(beosztás!$ME62:$NI62,"B7")*7+COUNTIF(beosztás!$ME62:$NI62,"B8")*8+COUNTIF(beosztás!$ME62:$NI62,"B9")*9+COUNTIF(beosztás!$ME62:$NI62,"B10")*10+COUNTIF(beosztás!$ME62:$NI62,"B11")*11+COUNTIF(beosztás!$ME62:$NI62,"B12")*12+COUNTIF(beosztás!$ME62:$NI62,"BP")*0</f>
        <v>0</v>
      </c>
      <c r="IE60" s="330">
        <f t="shared" si="458"/>
        <v>0</v>
      </c>
      <c r="IF60" s="706">
        <f>IF(C60="",0,alapadatok!$AN$13)</f>
        <v>160</v>
      </c>
      <c r="IG60" s="330">
        <f t="shared" si="404"/>
        <v>-160</v>
      </c>
      <c r="IH60" s="739">
        <f t="shared" si="459"/>
        <v>0</v>
      </c>
      <c r="II60" s="327"/>
      <c r="IJ60" s="329">
        <f t="shared" si="405"/>
        <v>0</v>
      </c>
      <c r="IK60" s="330">
        <f t="shared" si="406"/>
        <v>0</v>
      </c>
      <c r="IL60" s="330">
        <f t="shared" si="407"/>
        <v>0</v>
      </c>
      <c r="IM60" s="330">
        <f t="shared" si="408"/>
        <v>0</v>
      </c>
      <c r="IN60" s="330">
        <f t="shared" si="409"/>
        <v>0</v>
      </c>
      <c r="IO60" s="330">
        <f t="shared" si="410"/>
        <v>0</v>
      </c>
      <c r="IP60" s="330">
        <f t="shared" si="411"/>
        <v>0</v>
      </c>
      <c r="IQ60" s="330">
        <f t="shared" si="412"/>
        <v>24</v>
      </c>
      <c r="IR60" s="330">
        <f t="shared" si="413"/>
        <v>0</v>
      </c>
      <c r="IS60" s="330">
        <f t="shared" si="414"/>
        <v>0</v>
      </c>
      <c r="IT60" s="330">
        <f t="shared" si="415"/>
        <v>320</v>
      </c>
      <c r="IU60" s="330">
        <f t="shared" si="416"/>
        <v>-320</v>
      </c>
      <c r="IV60" s="905">
        <f t="shared" si="460"/>
        <v>0</v>
      </c>
      <c r="IW60" s="328"/>
      <c r="JF60" s="21"/>
      <c r="JG60" s="21"/>
    </row>
    <row r="61" spans="1:267" x14ac:dyDescent="0.25">
      <c r="A61" s="398">
        <f>IF(beosztás!A63=0,"",beosztás!A63)</f>
        <v>12</v>
      </c>
      <c r="B61" s="901">
        <f>IF(beosztás!B63=0,"",beosztás!B63)</f>
        <v>119</v>
      </c>
      <c r="C61" s="400" t="str">
        <f>IF(beosztás!C63=0,"",beosztás!C63)</f>
        <v>Tabányi János</v>
      </c>
      <c r="D61" s="401" t="str">
        <f>IF(beosztás!D63=0,"",beosztás!D63)</f>
        <v>Coil</v>
      </c>
      <c r="E61" s="18"/>
      <c r="F61" s="705">
        <f>COUNTIF(beosztás!$I63:$AM63,"DE")*8</f>
        <v>16</v>
      </c>
      <c r="G61" s="706">
        <f>COUNTIF(beosztás!$I63:$AM63,"DU")*8</f>
        <v>0</v>
      </c>
      <c r="H61" s="706">
        <f>COUNTIF(beosztás!$I63:$AM63,"ÉJ")*8</f>
        <v>0</v>
      </c>
      <c r="I61" s="706">
        <f>COUNTIF(beosztás!$I63:$AM63,"N")*12</f>
        <v>72</v>
      </c>
      <c r="J61" s="706">
        <f>COUNTIF(beosztás!$I63:$AM63,"é")*12</f>
        <v>24</v>
      </c>
      <c r="K61" s="706">
        <f>SUM(beosztás!$I63:$AM63)</f>
        <v>0</v>
      </c>
      <c r="L61" s="706">
        <f>COUNTIF(beosztás!$I63:$AM63,"FÜ")*8</f>
        <v>8</v>
      </c>
      <c r="M61" s="706">
        <f>(COUNTIF(beosztás!$I63:$AM63,"SN")*12)+(COUNTIF(beosztás!$I63:$AM63,"SDE")*8)+(COUNTIF(beosztás!$I63:$AM63,"SDU")*8)+(COUNTIF(beosztás!$I63:$AM63,"S1")*1)+(COUNTIF(beosztás!$I63:$AM63,"S2")*2)+(COUNTIF(beosztás!$I63:$AM63,"S3")*3)+(COUNTIF(beosztás!$I63:$AM63,"S4")*4)+(COUNTIF(beosztás!$I63:$AM63,"S5")*5)+(COUNTIF(beosztás!$I63:$AM63,"S6")*6)+(COUNTIF(beosztás!$I63:$AM63,"S7")*7)+(COUNTIF(beosztás!$I63:$AM63,"S8")*8)+(COUNTIF(beosztás!$I63:$AM63,"S9")*9)+(COUNTIF(beosztás!$I63:$AM63,"S10")*10)+(COUNTIF(beosztás!$I63:$AM63,"S11")*11)+(COUNTIF(beosztás!$I63:$AM63,"S12")*12)+(COUNTIF(beosztás!$I63:$AM63,"SÉ")*12)+(COUNTIF(beosztás!$I63:$AM63,"SÉJ")*8)</f>
        <v>56</v>
      </c>
      <c r="N61" s="706">
        <f>COUNTIF(beosztás!$I63:$AM63,"BN")*12+COUNTIF(beosztás!$I63:$AM63,"BÉ")*12+COUNTIF(beosztás!$I63:$AM63,"BDE")*8+COUNTIF(beosztás!$I63:$AM63,"BDU")*8+COUNTIF(beosztás!$I63:$AM63,"BÉJ")*8+COUNTIF(beosztás!$I63:$AM63,"B1")*1+COUNTIF(beosztás!$I63:$AM63,"B2")*2+COUNTIF(beosztás!$I63:$AM63,"B3")*3+COUNTIF(beosztás!$I63:$AM63,"B5")*5+COUNTIF(beosztás!$I63:$AM63,"B6")*6+COUNTIF(beosztás!$I63:$AM63,"B7")*7+COUNTIF(beosztás!$I63:$AM63,"B8")*8+COUNTIF(beosztás!$I63:$AM63,"B9")*9+COUNTIF(beosztás!$I63:$AM63,"B10")*10+COUNTIF(beosztás!$I63:$AM63,"B11")*11+COUNTIF(beosztás!$I63:$AM63,"B12")*12+COUNTIF(beosztás!$I63:$AM63,"BP")*0</f>
        <v>0</v>
      </c>
      <c r="O61" s="330">
        <f t="shared" si="417"/>
        <v>168</v>
      </c>
      <c r="P61" s="706">
        <f>IF(C61="",0,alapadatok!$AN$2)</f>
        <v>176</v>
      </c>
      <c r="Q61" s="330">
        <f t="shared" si="418"/>
        <v>-8</v>
      </c>
      <c r="R61" s="739">
        <f t="shared" si="419"/>
        <v>56</v>
      </c>
      <c r="S61" s="325"/>
      <c r="T61" s="705">
        <f>COUNTIF(beosztás!$AN63:$BO63,"DE")*8</f>
        <v>48</v>
      </c>
      <c r="U61" s="706">
        <f>COUNTIF(beosztás!$AN63:$BO63,"DU")*8</f>
        <v>0</v>
      </c>
      <c r="V61" s="706">
        <f>COUNTIF(beosztás!$AN63:$BO63,"ÉJ")*8</f>
        <v>8</v>
      </c>
      <c r="W61" s="706">
        <f>COUNTIF(beosztás!$AN63:$BO63,"N")*12</f>
        <v>48</v>
      </c>
      <c r="X61" s="706">
        <f>COUNTIF(beosztás!$AN63:$BO63,"É")*12</f>
        <v>48</v>
      </c>
      <c r="Y61" s="706">
        <f>SUM(beosztás!$AN63:$BO63)</f>
        <v>0</v>
      </c>
      <c r="Z61" s="706">
        <f>(COUNTIF(beosztás!$AN63:$BO63,"SN")*12)+(COUNTIF(beosztás!$AN63:$BO63,"SDE")*8)+(COUNTIF(beosztás!$AN63:$BO63,"SDU")*8)+(COUNTIF(beosztás!$AN63:$BO63,"SÉ")*12)+(COUNTIF(beosztás!$AN63:$BO63,"SÉJ")*8)+(COUNTIF(beosztás!$AN63:$BO63,"S1")*1)+(COUNTIF(beosztás!$AN63:$BO63,"S2")*2)+(COUNTIF(beosztás!$AN63:$BO63,"S3")*3)+(COUNTIF(beosztás!$AN63:$BO63,"S4")*4)+(COUNTIF(beosztás!$AN63:$BO63,"S5")*5)+(COUNTIF(beosztás!$AN63:$BO63,"S6")*6)+(COUNTIF(beosztás!$AN63:$BO63,"S7")*7)+(COUNTIF(beosztás!$AN63:$BO63,"S8")*8)+(COUNTIF(beosztás!$AN63:$BO63,"S9")*9)+(COUNTIF(beosztás!$AN63:$BO63,"S10")*10)+(COUNTIF(beosztás!$AN63:$BO63,"S11")*11)+(COUNTIF(beosztás!$AN63:$BO63,"S12")*12)</f>
        <v>16</v>
      </c>
      <c r="AA61" s="706">
        <f>COUNTIF(beosztás!$AN63:$BO63,"FÜ")*8</f>
        <v>0</v>
      </c>
      <c r="AB61" s="706">
        <f>COUNTIF(beosztás!$AN63:$BO63,"BN")*12+COUNTIF(beosztás!$AN63:$BO63,"BÉ")*12+COUNTIF(beosztás!$AN63:$BO63,"BDE")*8+COUNTIF(beosztás!$AN63:$BO63,"BDU")*8+COUNTIF(beosztás!$AN63:$BO63,"BÉJ")*8+COUNTIF(beosztás!$AN63:$BO63,"B1")*1+COUNTIF(beosztás!$AN63:$BO63,"B2")*2+COUNTIF(beosztás!$AN63:$BO63,"B3")*3+COUNTIF(beosztás!$AN63:$BO63,"B5")*5+COUNTIF(beosztás!$AN63:$BO63,"B6")*6+COUNTIF(beosztás!$AN63:$BO63,"B7")*7+COUNTIF(beosztás!$AN63:$BO63,"B8")*8+COUNTIF(beosztás!$AN63:$BO63,"B9")*9+COUNTIF(beosztás!$AN63:$BO63,"B10")*10+COUNTIF(beosztás!$AN63:$BO63,"B11")*11+COUNTIF(beosztás!$AN63:$BO63,"B12")*12+COUNTIF(beosztás!$AN63:$BO63,"BP")*0</f>
        <v>0</v>
      </c>
      <c r="AC61" s="330">
        <f t="shared" si="420"/>
        <v>168</v>
      </c>
      <c r="AD61" s="706">
        <f>IF(C61="",0,alapadatok!$AN$3)</f>
        <v>160</v>
      </c>
      <c r="AE61" s="330">
        <f t="shared" si="421"/>
        <v>8</v>
      </c>
      <c r="AF61" s="739">
        <f t="shared" si="422"/>
        <v>16</v>
      </c>
      <c r="AG61" s="325"/>
      <c r="AH61" s="329">
        <f t="shared" si="423"/>
        <v>64</v>
      </c>
      <c r="AI61" s="330">
        <f t="shared" si="424"/>
        <v>0</v>
      </c>
      <c r="AJ61" s="330">
        <f t="shared" si="425"/>
        <v>8</v>
      </c>
      <c r="AK61" s="330">
        <f t="shared" si="426"/>
        <v>120</v>
      </c>
      <c r="AL61" s="330">
        <f t="shared" si="427"/>
        <v>72</v>
      </c>
      <c r="AM61" s="330">
        <f t="shared" si="428"/>
        <v>0</v>
      </c>
      <c r="AN61" s="330">
        <f t="shared" si="429"/>
        <v>72</v>
      </c>
      <c r="AO61" s="330">
        <f t="shared" si="430"/>
        <v>8</v>
      </c>
      <c r="AP61" s="330">
        <f t="shared" si="431"/>
        <v>0</v>
      </c>
      <c r="AQ61" s="330">
        <f t="shared" si="432"/>
        <v>336</v>
      </c>
      <c r="AR61" s="330">
        <f t="shared" si="433"/>
        <v>336</v>
      </c>
      <c r="AS61" s="330">
        <f t="shared" si="434"/>
        <v>0</v>
      </c>
      <c r="AT61" s="739">
        <f t="shared" si="435"/>
        <v>72</v>
      </c>
      <c r="AU61" s="326"/>
      <c r="AV61" s="705">
        <f>COUNTIF(beosztás!$BP63:$CT63,"DE")*8</f>
        <v>8</v>
      </c>
      <c r="AW61" s="706">
        <f>COUNTIF(beosztás!$BP63:$CT63,"DU")*8</f>
        <v>0</v>
      </c>
      <c r="AX61" s="706">
        <f>COUNTIF(beosztás!$BP63:$CT63,"ÉJ")*8</f>
        <v>0</v>
      </c>
      <c r="AY61" s="706">
        <f>COUNTIF(beosztás!$BP63:$CT63,"N")*12</f>
        <v>12</v>
      </c>
      <c r="AZ61" s="706">
        <f>COUNTIF(beosztás!$BP63:$CT63,"é")*12</f>
        <v>24</v>
      </c>
      <c r="BA61" s="706">
        <f>SUM(beosztás!$BP63:$CT63)</f>
        <v>0</v>
      </c>
      <c r="BB61" s="706">
        <f>COUNTIF(beosztás!$BP63:$CT63,"FÜ")*8</f>
        <v>8</v>
      </c>
      <c r="BC61" s="895">
        <f>(COUNTIF(beosztás!$BP63:$CT63,"SN")*12)+(COUNTIF(beosztás!$BP63:$CT63,"SDE")*8)+(COUNTIF(beosztás!$BP63:$CT63,"SDU")*8)+(COUNTIF(beosztás!$BP63:$CT63,"SÉ")*12)+(COUNTIF(beosztás!$BP63:$CT63,"SÉJ")*8)+(COUNTIF(beosztás!$BP63:$CT63,"S1")*1)+(COUNTIF(beosztás!$BP63:$CT63,"S2")*2)+(COUNTIF(beosztás!$BP63:$CT63,"S3")*3)+(COUNTIF(beosztás!$BP63:$CT63,"S4")*4)+(COUNTIF(beosztás!$BP63:$CT63,"S5")*5)+(COUNTIF(beosztás!$BP63:$CT63,"S6")*6)+(COUNTIF(beosztás!$BP63:$CT63,"S7")*7)+(COUNTIF(beosztás!$BP63:$CT63,"S8")*8)+(COUNTIF(beosztás!$BP63:$CT63,"S9")*9)+(COUNTIF(beosztás!$BP63:$CT63,"S10")*10)+(COUNTIF(beosztás!$BP63:$CT63,"S11")*11)+(COUNTIF(beosztás!$BP63:$CT63,"S12")*12)</f>
        <v>96</v>
      </c>
      <c r="BD61" s="706">
        <f>COUNTIF(beosztás!$BP63:$CT63,"BN")*12+COUNTIF(beosztás!$BP63:$CT63,"BÉ")*12+COUNTIF(beosztás!$BP63:$CT63,"BDE")*8+COUNTIF(beosztás!$BP63:$CT63,"BDU")*8+COUNTIF(beosztás!$BP63:$CT63,"BÉJ")*8+COUNTIF(beosztás!$BP63:$CT63,"B1")*1+COUNTIF(beosztás!$BP63:$CT63,"B2")*2+COUNTIF(beosztás!$BP63:$CT63,"B3")*3+COUNTIF(beosztás!$BP63:$CT63,"B5")*5+COUNTIF(beosztás!$BP63:$CT63,"B6")*6+COUNTIF(beosztás!$BP63:$CT63,"B7")*7+COUNTIF(beosztás!$BP63:$CT63,"B8")*8+COUNTIF(beosztás!$BP63:$CT63,"B9")*9+COUNTIF(beosztás!$BP63:$CT63,"B10")*10+COUNTIF(beosztás!$BP63:$CT63,"B11")*11+COUNTIF(beosztás!$BP63:$CT63,"B12")*12+COUNTIF(beosztás!$BP63:$CT63,"BP")*0</f>
        <v>12</v>
      </c>
      <c r="BE61" s="330">
        <f t="shared" si="436"/>
        <v>152</v>
      </c>
      <c r="BF61" s="706">
        <f>IF(C61="",0,alapadatok!$AN$4)</f>
        <v>160</v>
      </c>
      <c r="BG61" s="330">
        <f t="shared" si="342"/>
        <v>-8</v>
      </c>
      <c r="BH61" s="739">
        <f t="shared" si="437"/>
        <v>96</v>
      </c>
      <c r="BI61" s="325"/>
      <c r="BJ61" s="705">
        <f>COUNTIF(beosztás!$CU63:$DX63,"DE")*8</f>
        <v>16</v>
      </c>
      <c r="BK61" s="706">
        <f>COUNTIF(beosztás!$CU63:$DX63,"DU")*8</f>
        <v>0</v>
      </c>
      <c r="BL61" s="706">
        <f>COUNTIF(beosztás!$CU63:$DX63,"ÉJ")*8</f>
        <v>0</v>
      </c>
      <c r="BM61" s="706">
        <f>COUNTIF(beosztás!$CU63:$DX63,"N")*12</f>
        <v>96</v>
      </c>
      <c r="BN61" s="706">
        <f>COUNTIF(beosztás!$CU63:$DX63,"É")*12</f>
        <v>72</v>
      </c>
      <c r="BO61" s="706">
        <f>SUM(beosztás!$CU63:$DX63)</f>
        <v>0</v>
      </c>
      <c r="BP61" s="895">
        <f>(COUNTIF(beosztás!$CU63:$DX63,"SN")*12)+(COUNTIF(beosztás!$CU63:$DX63,"SDE")*8)+(COUNTIF(beosztás!$CU63:$DX63,"SDU")*8)+(COUNTIF(beosztás!$CU63:$DX63,"SÉ")*12)+(COUNTIF(beosztás!$CU63:$DX63,"SÉJ")*8)+(COUNTIF(beosztás!$CU63:$DX63,"S1")*1)+(COUNTIF(beosztás!$CU63:$DX63,"S2")*2)+(COUNTIF(beosztás!$CU63:$DX63,"S3")*3)+(COUNTIF(beosztás!$CU63:$DX63,"S4")*4)+(COUNTIF(beosztás!$CU63:$DX63,"S5")*5)+(COUNTIF(beosztás!$CU63:$DX63,"S6")*6)+(COUNTIF(beosztás!$CU63:$DX63,"S7")*7)+(COUNTIF(beosztás!$CU63:$DX63,"S8")*8)+(COUNTIF(beosztás!$CU63:$DX63,"S9")*9)+(COUNTIF(beosztás!$CU63:$DX63,"S10")*10)+(COUNTIF(beosztás!$CU63:$DX63,"S11")*11)+(COUNTIF(beosztás!$CU63:$DX63,"S12")*12)</f>
        <v>0</v>
      </c>
      <c r="BQ61" s="706">
        <f>COUNTIF(beosztás!$CU63:$DX63,"FÜ")*8</f>
        <v>8</v>
      </c>
      <c r="BR61" s="706">
        <f>COUNTIF(beosztás!$CU63:$DX63,"BN")*12+COUNTIF(beosztás!$CU63:$DX63,"BÉ")*12+COUNTIF(beosztás!$CU63:$DX63,"BDE")*8+COUNTIF(beosztás!$CU63:$DX63,"BDU")*8+COUNTIF(beosztás!$CU63:$DX63,"BÉJ")*8+COUNTIF(beosztás!$CU63:$DX63,"B1")*1+COUNTIF(beosztás!$CU63:$DX63,"B2")*2+COUNTIF(beosztás!$CU63:$DX63,"B3")*3+COUNTIF(beosztás!$CU63:$DX63,"B5")*5+COUNTIF(beosztás!$CU63:$DX63,"B6")*6+COUNTIF(beosztás!$CU63:$DX63,"B7")*7+COUNTIF(beosztás!$CU63:$DX63,"B8")*8+COUNTIF(beosztás!$CU63:$DX63,"B9")*9+COUNTIF(beosztás!$CU63:$DX63,"B10")*10+COUNTIF(beosztás!$CU63:$DX63,"B11")*11+COUNTIF(beosztás!$CU63:$DX63,"B12")*12+COUNTIF(beosztás!$CU63:$DX63,"BP")*0</f>
        <v>0</v>
      </c>
      <c r="BS61" s="330">
        <f t="shared" si="438"/>
        <v>184</v>
      </c>
      <c r="BT61" s="706">
        <f>IF(C61="",0,alapadatok!$AN$5)</f>
        <v>168</v>
      </c>
      <c r="BU61" s="330">
        <f t="shared" si="344"/>
        <v>16</v>
      </c>
      <c r="BV61" s="739">
        <f t="shared" si="439"/>
        <v>0</v>
      </c>
      <c r="BW61" s="325"/>
      <c r="BX61" s="329">
        <f t="shared" si="345"/>
        <v>24</v>
      </c>
      <c r="BY61" s="330">
        <f t="shared" si="346"/>
        <v>0</v>
      </c>
      <c r="BZ61" s="330">
        <f t="shared" si="347"/>
        <v>0</v>
      </c>
      <c r="CA61" s="330">
        <f t="shared" si="348"/>
        <v>108</v>
      </c>
      <c r="CB61" s="330">
        <f t="shared" si="349"/>
        <v>96</v>
      </c>
      <c r="CC61" s="330">
        <f t="shared" si="350"/>
        <v>0</v>
      </c>
      <c r="CD61" s="330">
        <f t="shared" si="351"/>
        <v>96</v>
      </c>
      <c r="CE61" s="330">
        <f t="shared" si="352"/>
        <v>16</v>
      </c>
      <c r="CF61" s="330">
        <f t="shared" si="353"/>
        <v>12</v>
      </c>
      <c r="CG61" s="330">
        <f t="shared" si="354"/>
        <v>336</v>
      </c>
      <c r="CH61" s="330">
        <f t="shared" si="355"/>
        <v>328</v>
      </c>
      <c r="CI61" s="330">
        <f t="shared" si="356"/>
        <v>8</v>
      </c>
      <c r="CJ61" s="739">
        <f t="shared" si="440"/>
        <v>96</v>
      </c>
      <c r="CK61" s="326"/>
      <c r="CL61" s="705">
        <f>COUNTIF(beosztás!$DY63:$FC63,"DE")*8</f>
        <v>0</v>
      </c>
      <c r="CM61" s="706">
        <f>COUNTIF(beosztás!$DY63:$FC63,"DU")*8</f>
        <v>0</v>
      </c>
      <c r="CN61" s="706">
        <f>COUNTIF(beosztás!$DY63:$FC63,"ÉJ")*8</f>
        <v>0</v>
      </c>
      <c r="CO61" s="706">
        <f>COUNTIF(beosztás!$DY63:$FC63,"N")*12</f>
        <v>0</v>
      </c>
      <c r="CP61" s="706">
        <f>COUNTIF(beosztás!$DY63:$FC63,"é")*12</f>
        <v>0</v>
      </c>
      <c r="CQ61" s="706">
        <f>SUM(beosztás!$DY63:$FC63)</f>
        <v>0</v>
      </c>
      <c r="CR61" s="706">
        <f>COUNTIF(beosztás!$DY63:$FC63,"FÜ")*8</f>
        <v>16</v>
      </c>
      <c r="CS61" s="895">
        <f>(COUNTIF(beosztás!$DY63:$FC63,"SN")*12)+(COUNTIF(beosztás!$DY63:$FC63,"SDE")*8)+(COUNTIF(beosztás!$DY63:$FC63,"SDU")*8)+(COUNTIF(beosztás!$DY63:$FC63,"SÉ")*12)+(COUNTIF(beosztás!$DY63:$FC63,"SÉJ")*8)+(COUNTIF(beosztás!$DY63:$FC63,"S1")*1)+(COUNTIF(beosztás!$DY63:$FC63,"S2")*2)+(COUNTIF(beosztás!$DY63:$FC63,"S3")*3)+(COUNTIF(beosztás!$DY63:$FC63,"S4")*4)+(COUNTIF(beosztás!$DY63:$FC63,"S5")*5)+(COUNTIF(beosztás!$DY63:$FC63,"S6")*6)+(COUNTIF(beosztás!$DY63:$FC63,"S7")*7)+(COUNTIF(beosztás!$DY63:$FC63,"S8")*8)+(COUNTIF(beosztás!$DY63:$FC63,"S9")*9)+(COUNTIF(beosztás!$DY63:$FC63,"S10")*10)+(COUNTIF(beosztás!$DY63:$FC63,"S11")*11)+(COUNTIF(beosztás!$DY63:$FC63,"S12")*12)</f>
        <v>0</v>
      </c>
      <c r="CT61" s="706">
        <f>COUNTIF(beosztás!$DY63:$FC63,"BN")*12+COUNTIF(beosztás!$DY63:$FC63,"BÉ")*12+COUNTIF(beosztás!$DY63:$FC63,"BDE")*8+COUNTIF(beosztás!$DY63:$FC63,"BDU")*8+COUNTIF(beosztás!$DY63:$FC63,"BÉJ")*8+COUNTIF(beosztás!$DY63:$FC63,"B1")*1+COUNTIF(beosztás!$DY63:$FC63,"B2")*2+COUNTIF(beosztás!$DY63:$FC63,"B3")*3+COUNTIF(beosztás!$DY63:$FC63,"B5")*5+COUNTIF(beosztás!$DY63:$FC63,"B6")*6+COUNTIF(beosztás!$DY63:$FC63,"B7")*7+COUNTIF(beosztás!$DY63:$FC63,"B8")*8+COUNTIF(beosztás!$DY63:$FC63,"B9")*9+COUNTIF(beosztás!$DY63:$FC63,"B10")*10+COUNTIF(beosztás!$DY63:$FC63,"B11")*11+COUNTIF(beosztás!$DY63:$FC63,"B12")*12+COUNTIF(beosztás!$DY63:$FC63,"BP")*0</f>
        <v>0</v>
      </c>
      <c r="CU61" s="330">
        <f t="shared" si="441"/>
        <v>0</v>
      </c>
      <c r="CV61" s="706">
        <f>IF(C61="",0,alapadatok!$AN$6)</f>
        <v>168</v>
      </c>
      <c r="CW61" s="330">
        <f t="shared" si="358"/>
        <v>-168</v>
      </c>
      <c r="CX61" s="905">
        <f t="shared" si="442"/>
        <v>0</v>
      </c>
      <c r="CY61" s="325"/>
      <c r="CZ61" s="705">
        <f>COUNTIF(beosztás!$FD63:$GG63,"DE")*8</f>
        <v>0</v>
      </c>
      <c r="DA61" s="706">
        <f>COUNTIF(beosztás!$FD63:$GG63,"DU")*8</f>
        <v>0</v>
      </c>
      <c r="DB61" s="706">
        <f>COUNTIF(beosztás!$FD63:$GG63,"ÉJ")*8</f>
        <v>0</v>
      </c>
      <c r="DC61" s="706">
        <f>COUNTIF(beosztás!$FD63:$GG63,"N")*12</f>
        <v>0</v>
      </c>
      <c r="DD61" s="706">
        <f>COUNTIF(beosztás!$FD63:$GG63,"É")*12</f>
        <v>0</v>
      </c>
      <c r="DE61" s="706">
        <f>SUM(beosztás!$FD63:$GG63)</f>
        <v>0</v>
      </c>
      <c r="DF61" s="895">
        <f>(COUNTIF(beosztás!$FD63:$GG63,"SN")*12)+(COUNTIF(beosztás!$FD63:$GG63,"SDE")*8)+(COUNTIF(beosztás!$FD63:$GG63,"SDU")*8)+(COUNTIF(beosztás!$FD63:$GG63,"SÉ")*12)+(COUNTIF(beosztás!$FD63:$GG63,"SÉJ")*8)+(COUNTIF(beosztás!$FD63:$GG63,"S1")*1)+(COUNTIF(beosztás!$FD63:$GG63,"S2")*2)+(COUNTIF(beosztás!$FD63:$GG63,"S3")*3)+(COUNTIF(beosztás!$FD63:$GG63,"S4")*4)+(COUNTIF(beosztás!$FD63:$GG63,"S5")*5)+(COUNTIF(beosztás!$FD63:$GG63,"S6")*6)+(COUNTIF(beosztás!$FD63:$GG63,"S7")*7)+(COUNTIF(beosztás!$FD63:$GG63,"S8")*8)+(COUNTIF(beosztás!$FD63:$GG63,"S9")*9)+(COUNTIF(beosztás!$FD63:$GG63,"S10")*10)+(COUNTIF(beosztás!$FD63:$GG63,"S11")*11)+(COUNTIF(beosztás!$FD63:$GG63,"S12")*12)</f>
        <v>0</v>
      </c>
      <c r="DG61" s="706">
        <f>COUNTIF(beosztás!$FD63:$GG63,"FÜ")*8</f>
        <v>0</v>
      </c>
      <c r="DH61" s="706">
        <f>COUNTIF(beosztás!$FD63:$GG63,"BN")*12+COUNTIF(beosztás!$FD63:$GG63,"BÉ")*12+COUNTIF(beosztás!$FD63:$GG63,"BDE")*8+COUNTIF(beosztás!$FD63:$GG63,"BDU")*8+COUNTIF(beosztás!$FD63:$GG63,"BÉJ")*8+COUNTIF(beosztás!$FD63:$GG63,"B1")*1+COUNTIF(beosztás!$FD63:$GG63,"B2")*2+COUNTIF(beosztás!$FD63:$GG63,"B3")*3+COUNTIF(beosztás!$FD63:$GG63,"B5")*5+COUNTIF(beosztás!$FD63:$GG63,"B6")*6+COUNTIF(beosztás!$FD63:$GG63,"B7")*7+COUNTIF(beosztás!$FD63:$GG63,"B8")*8+COUNTIF(beosztás!$FD63:$GG63,"B9")*9+COUNTIF(beosztás!$FD63:$GG63,"B10")*10+COUNTIF(beosztás!$FD63:$GG63,"B11")*11+COUNTIF(beosztás!$FD63:$GG63,"B12")*12+COUNTIF(beosztás!$FD63:$GG63,"BP")*0</f>
        <v>0</v>
      </c>
      <c r="DI61" s="330">
        <f t="shared" si="443"/>
        <v>0</v>
      </c>
      <c r="DJ61" s="706">
        <f>IF(C61="",0,alapadatok!$AN$7)</f>
        <v>160</v>
      </c>
      <c r="DK61" s="330">
        <f t="shared" si="359"/>
        <v>-160</v>
      </c>
      <c r="DL61" s="739">
        <f t="shared" si="444"/>
        <v>0</v>
      </c>
      <c r="DM61" s="325"/>
      <c r="DN61" s="329">
        <f t="shared" si="360"/>
        <v>0</v>
      </c>
      <c r="DO61" s="330">
        <f t="shared" si="361"/>
        <v>0</v>
      </c>
      <c r="DP61" s="330">
        <f t="shared" si="362"/>
        <v>0</v>
      </c>
      <c r="DQ61" s="330">
        <f t="shared" si="363"/>
        <v>0</v>
      </c>
      <c r="DR61" s="330">
        <f t="shared" si="364"/>
        <v>0</v>
      </c>
      <c r="DS61" s="330">
        <f t="shared" si="365"/>
        <v>0</v>
      </c>
      <c r="DT61" s="330">
        <f t="shared" si="366"/>
        <v>0</v>
      </c>
      <c r="DU61" s="330">
        <f t="shared" si="367"/>
        <v>16</v>
      </c>
      <c r="DV61" s="330">
        <f t="shared" si="368"/>
        <v>0</v>
      </c>
      <c r="DW61" s="330">
        <f t="shared" si="369"/>
        <v>0</v>
      </c>
      <c r="DX61" s="330">
        <f t="shared" si="370"/>
        <v>328</v>
      </c>
      <c r="DY61" s="330">
        <f t="shared" si="371"/>
        <v>-328</v>
      </c>
      <c r="DZ61" s="905">
        <f t="shared" si="445"/>
        <v>0</v>
      </c>
      <c r="EA61" s="326"/>
      <c r="EB61" s="705">
        <f>COUNTIF(beosztás!$GH63:$HL63,"DE")*8</f>
        <v>0</v>
      </c>
      <c r="EC61" s="706">
        <f>COUNTIF(beosztás!$GH63:$HL63,"DU")*8</f>
        <v>0</v>
      </c>
      <c r="ED61" s="706">
        <f>COUNTIF(beosztás!$GH63:$HL63,"ÉJ")*8</f>
        <v>0</v>
      </c>
      <c r="EE61" s="706">
        <f>COUNTIF(beosztás!$GH63:$HL63,"N")*12</f>
        <v>0</v>
      </c>
      <c r="EF61" s="706">
        <f>COUNTIF(beosztás!$GH63:$HL63,"é")*12</f>
        <v>0</v>
      </c>
      <c r="EG61" s="706">
        <f>SUM(beosztás!$GH63:$HL63)</f>
        <v>0</v>
      </c>
      <c r="EH61" s="706">
        <f>COUNTIF(beosztás!$GH63:$HL63,"FÜ")*8</f>
        <v>0</v>
      </c>
      <c r="EI61" s="895">
        <f>(COUNTIF(beosztás!$GH63:$HL63,"SN")*12)+(COUNTIF(beosztás!$GH63:$HL63,"SDE")*8)+(COUNTIF(beosztás!$GH63:$HL63,"SDU")*8)+(COUNTIF(beosztás!$GH63:$HL63,"SÉ")*12)+(COUNTIF(beosztás!$GH63:$HL63,"SÉJ")*8)+(COUNTIF(beosztás!$GH63:$HL63,"S1")*1)+(COUNTIF(beosztás!$GH63:$HL63,"S2")*2)+(COUNTIF(beosztás!$GH63:$HL63,"S3")*3)+(COUNTIF(beosztás!$GH63:$HL63,"S4")*4)+(COUNTIF(beosztás!$GH63:$HL63,"S5")*5)+(COUNTIF(beosztás!$GH63:$HL63,"S6")*6)+(COUNTIF(beosztás!$GH63:$HL63,"S7")*7)+(COUNTIF(beosztás!$GH63:$HL63,"S8")*8)+(COUNTIF(beosztás!$GH63:$HL63,"S9")*9)+(COUNTIF(beosztás!$GH63:$HL63,"S10")*10)+(COUNTIF(beosztás!$GH63:$HL63,"S11")*11)+(COUNTIF(beosztás!$GH63:$HL63,"S12")*12)</f>
        <v>0</v>
      </c>
      <c r="EJ61" s="706">
        <f>COUNTIF(beosztás!$GH63:$HL63,"BN")*12+COUNTIF(beosztás!$GH63:$HL63,"BÉ")*12+COUNTIF(beosztás!$GH63:$HL63,"BDE")*8+COUNTIF(beosztás!$GH63:$HL63,"BDU")*8+COUNTIF(beosztás!$GH63:$HL63,"BÉJ")*8+COUNTIF(beosztás!$GH63:$HL63,"B1")*1+COUNTIF(beosztás!$GH63:$HL63,"B2")*2+COUNTIF(beosztás!$GH63:$HL63,"B3")*3+COUNTIF(beosztás!$GH63:$HL63,"B5")*5+COUNTIF(beosztás!$GH63:$HL63,"B6")*6+COUNTIF(beosztás!$GH63:$HL63,"B7")*7+COUNTIF(beosztás!$GH63:$HL63,"B8")*8+COUNTIF(beosztás!$GH63:$HL63,"B9")*9+COUNTIF(beosztás!$GH63:$HL63,"B10")*10+COUNTIF(beosztás!$GH63:$HL63,"B11")*11+COUNTIF(beosztás!$GH63:$HL63,"B12")*12+COUNTIF(beosztás!$GH63:$HL63,"BP")*0</f>
        <v>0</v>
      </c>
      <c r="EK61" s="330">
        <f t="shared" si="446"/>
        <v>0</v>
      </c>
      <c r="EL61" s="706">
        <f>IF(C61="",0,alapadatok!$AN$8)</f>
        <v>184</v>
      </c>
      <c r="EM61" s="330">
        <f t="shared" si="373"/>
        <v>-184</v>
      </c>
      <c r="EN61" s="905">
        <f t="shared" si="447"/>
        <v>0</v>
      </c>
      <c r="EO61" s="325"/>
      <c r="EP61" s="705">
        <f>COUNTIF(beosztás!$HM63:$IQ63,"DE")*8</f>
        <v>0</v>
      </c>
      <c r="EQ61" s="706">
        <f>COUNTIF(beosztás!$HM63:$IQ63,"DU")*8</f>
        <v>0</v>
      </c>
      <c r="ER61" s="706">
        <f>COUNTIF(beosztás!$HM63:$IQ63,"ÉJ")*8</f>
        <v>0</v>
      </c>
      <c r="ES61" s="706">
        <f>COUNTIF(beosztás!$HM63:$IQ63,"N")*12</f>
        <v>0</v>
      </c>
      <c r="ET61" s="706">
        <f>COUNTIF(beosztás!$HM63:$IQ63,"É")*12</f>
        <v>0</v>
      </c>
      <c r="EU61" s="706">
        <f>SUM(beosztás!$HM63:$IQ63)</f>
        <v>0</v>
      </c>
      <c r="EV61" s="895">
        <f>(COUNTIF(beosztás!$HM63:$IQ63,"SN")*12)+(COUNTIF(beosztás!$HM63:$IQ63,"SDE")*8)+(COUNTIF(beosztás!$HM63:$IQ63,"SDU")*8)+(COUNTIF(beosztás!$HM63:$IQ63,"SÉ")*12)+(COUNTIF(beosztás!$HM63:$IQ63,"SÉJ")*8)+(COUNTIF(beosztás!$HM63:$IQ63,"S1")*1)+(COUNTIF(beosztás!$HM63:$IQ63,"S2")*2)+(COUNTIF(beosztás!$HM63:$IQ63,"S3")*3)+(COUNTIF(beosztás!$HM63:$IQ63,"S4")*4)+(COUNTIF(beosztás!$HM63:$IQ63,"S5")*5)+(COUNTIF(beosztás!$HM63:$IQ63,"S6")*6)+(COUNTIF(beosztás!$HM63:$IQ63,"S7")*7)+(COUNTIF(beosztás!$HM63:$IQ63,"S8")*8)+(COUNTIF(beosztás!$HM63:$IQ63,"S9")*9)+(COUNTIF(beosztás!$HM63:$IQ63,"S10")*10)+(COUNTIF(beosztás!$HM63:$IQ63,"S11")*11)+(COUNTIF(beosztás!$HM63:$IQ63,"S12")*12)</f>
        <v>0</v>
      </c>
      <c r="EW61" s="706">
        <f>COUNTIF(beosztás!$HM63:$IQ63,"FÜ")*8</f>
        <v>8</v>
      </c>
      <c r="EX61" s="706">
        <f>COUNTIF(beosztás!$HM63:$IQ63,"BN")*12+COUNTIF(beosztás!$HM63:$IQ63,"BÉ")*12+COUNTIF(beosztás!$HM63:$IQ63,"BDE")*8+COUNTIF(beosztás!$HM63:$IQ63,"BDU")*8+COUNTIF(beosztás!$HM63:$IQ63,"BÉJ")*8+COUNTIF(beosztás!$HM63:$IQ63,"B1")*1+COUNTIF(beosztás!$HM63:$IQ63,"B2")*2+COUNTIF(beosztás!$HM63:$IQ63,"B3")*3+COUNTIF(beosztás!$HM63:$IQ63,"B5")*5+COUNTIF(beosztás!$HM63:$IQ63,"B6")*6+COUNTIF(beosztás!$HM63:$IQ63,"B7")*7+COUNTIF(beosztás!$HM63:$IQ63,"B8")*8+COUNTIF(beosztás!$HM63:$IQ63,"B9")*9+COUNTIF(beosztás!$HM63:$IQ63,"B10")*10+COUNTIF(beosztás!$HM63:$IQ63,"B11")*11+COUNTIF(beosztás!$HM63:$IQ63,"B12")*12+COUNTIF(beosztás!$HM63:$IQ63,"BP")*0</f>
        <v>0</v>
      </c>
      <c r="EY61" s="330">
        <f t="shared" si="448"/>
        <v>0</v>
      </c>
      <c r="EZ61" s="706">
        <f>IF(C61="",0,alapadatok!$AN$9)</f>
        <v>168</v>
      </c>
      <c r="FA61" s="330">
        <f t="shared" si="374"/>
        <v>-168</v>
      </c>
      <c r="FB61" s="905">
        <f t="shared" si="449"/>
        <v>0</v>
      </c>
      <c r="FC61" s="325"/>
      <c r="FD61" s="329">
        <f t="shared" si="375"/>
        <v>0</v>
      </c>
      <c r="FE61" s="330">
        <f t="shared" si="376"/>
        <v>0</v>
      </c>
      <c r="FF61" s="330">
        <f t="shared" si="377"/>
        <v>0</v>
      </c>
      <c r="FG61" s="330">
        <f t="shared" si="378"/>
        <v>0</v>
      </c>
      <c r="FH61" s="330">
        <f t="shared" si="379"/>
        <v>0</v>
      </c>
      <c r="FI61" s="330">
        <f t="shared" si="380"/>
        <v>0</v>
      </c>
      <c r="FJ61" s="330">
        <f t="shared" si="381"/>
        <v>0</v>
      </c>
      <c r="FK61" s="330">
        <f t="shared" si="382"/>
        <v>8</v>
      </c>
      <c r="FL61" s="330">
        <f t="shared" si="383"/>
        <v>0</v>
      </c>
      <c r="FM61" s="330">
        <f t="shared" si="384"/>
        <v>0</v>
      </c>
      <c r="FN61" s="330">
        <f t="shared" si="385"/>
        <v>352</v>
      </c>
      <c r="FO61" s="330">
        <f t="shared" si="386"/>
        <v>-352</v>
      </c>
      <c r="FP61" s="905">
        <f t="shared" si="450"/>
        <v>0</v>
      </c>
      <c r="FQ61" s="326"/>
      <c r="FR61" s="705">
        <f>COUNTIF(beosztás!$IR63:$JU63,"DE")*8</f>
        <v>0</v>
      </c>
      <c r="FS61" s="706">
        <f>COUNTIF(beosztás!$IR63:$JU63,"DU")*8</f>
        <v>0</v>
      </c>
      <c r="FT61" s="706">
        <f>COUNTIF(beosztás!$IR63:$JU63,"ÉJ")*8</f>
        <v>0</v>
      </c>
      <c r="FU61" s="706">
        <f>COUNTIF(beosztás!$IR63:$JU63,"N")*12</f>
        <v>0</v>
      </c>
      <c r="FV61" s="706">
        <f>COUNTIF(beosztás!$IR63:$JU63,"é")*12</f>
        <v>0</v>
      </c>
      <c r="FW61" s="706">
        <f>SUM(beosztás!$IR63:$JU63)</f>
        <v>0</v>
      </c>
      <c r="FX61" s="706">
        <f>COUNTIF(beosztás!$IR63:$JU63,"FÜ")*8</f>
        <v>0</v>
      </c>
      <c r="FY61" s="895">
        <f>(COUNTIF(beosztás!$IR63:$JU63,"SN")*12)+(COUNTIF(beosztás!$IR63:$JU63,"SDE")*8)+(COUNTIF(beosztás!$IR63:$JU63,"SDU")*8)+(COUNTIF(beosztás!$IR63:$JU63,"SÉ")*12)+(COUNTIF(beosztás!$IR63:$JU63,"SÉJ")*8)+(COUNTIF(beosztás!$IR63:$JU63,"S1")*1)+(COUNTIF(beosztás!$IR63:$JU63,"S2")*2)+(COUNTIF(beosztás!$IR63:$JU63,"S3")*3)+(COUNTIF(beosztás!$IR63:$JU63,"S4")*4)+(COUNTIF(beosztás!$IR63:$JU63,"S5")*5)+(COUNTIF(beosztás!$IR63:$JU63,"S6")*6)+(COUNTIF(beosztás!$IR63:$JU63,"S7")*7)+(COUNTIF(beosztás!$IR63:$JU63,"S8")*8)+(COUNTIF(beosztás!$IR63:$JU63,"S9")*9)+(COUNTIF(beosztás!$IR63:$JU63,"S10")*10)+(COUNTIF(beosztás!$IR63:$JU63,"S11")*11)+(COUNTIF(beosztás!$IR63:$JU63,"S12")*12)</f>
        <v>0</v>
      </c>
      <c r="FZ61" s="706">
        <f>COUNTIF(beosztás!$IR63:$JU63,"BN")*12+COUNTIF(beosztás!$IR63:$JU63,"BÉ")*12+COUNTIF(beosztás!$IR63:$JU63,"BDE")*8+COUNTIF(beosztás!$IR63:$JU63,"BDU")*8+COUNTIF(beosztás!$IR63:$JU63,"BÉJ")*8+COUNTIF(beosztás!$IR63:$JU63,"B1")*1+COUNTIF(beosztás!$IR63:$JU63,"B2")*2+COUNTIF(beosztás!$IR63:$JU63,"B3")*3+COUNTIF(beosztás!$IR63:$JU63,"B5")*5+COUNTIF(beosztás!$IR63:$JU63,"B6")*6+COUNTIF(beosztás!$IR63:$JU63,"B7")*7+COUNTIF(beosztás!$IR63:$JU63,"B8")*8+COUNTIF(beosztás!$IR63:$JU63,"B9")*9+COUNTIF(beosztás!$IR63:$JU63,"B10")*10+COUNTIF(beosztás!$IR63:$JU63,"B11")*11+COUNTIF(beosztás!$IR63:$JU63,"B12")*12+COUNTIF(beosztás!$IR63:$JU63,"BP")*0</f>
        <v>0</v>
      </c>
      <c r="GA61" s="330">
        <f t="shared" si="451"/>
        <v>0</v>
      </c>
      <c r="GB61" s="706">
        <f>IF(C61="",0,alapadatok!$AN$10)</f>
        <v>168</v>
      </c>
      <c r="GC61" s="330">
        <f t="shared" si="388"/>
        <v>-168</v>
      </c>
      <c r="GD61" s="905">
        <f t="shared" si="452"/>
        <v>0</v>
      </c>
      <c r="GE61" s="327"/>
      <c r="GF61" s="705">
        <f>COUNTIF(beosztás!$JV63:$KZ63,"DE")*8</f>
        <v>0</v>
      </c>
      <c r="GG61" s="706">
        <f>COUNTIF(beosztás!$JV63:$KZ63,"DU")*8</f>
        <v>0</v>
      </c>
      <c r="GH61" s="706">
        <f>COUNTIF(beosztás!$JV63:$KZ63,"ÉJ")*8</f>
        <v>0</v>
      </c>
      <c r="GI61" s="706">
        <f>COUNTIF(beosztás!$JV63:$KZ63,"N")*12</f>
        <v>0</v>
      </c>
      <c r="GJ61" s="706">
        <f>COUNTIF(beosztás!$JV63:$KZ63,"É")*12</f>
        <v>0</v>
      </c>
      <c r="GK61" s="706">
        <f>SUM(beosztás!$JV63:$KZ63)</f>
        <v>0</v>
      </c>
      <c r="GL61" s="895">
        <f>(COUNTIF(beosztás!$JV63:$KZ63,"SN")*12)+(COUNTIF(beosztás!$JV63:$KZ63,"SDE")*8)+(COUNTIF(beosztás!$JV63:$KZ63,"SDU")*8)+(COUNTIF(beosztás!$JV63:$KZ63,"SÉ")*12)+(COUNTIF(beosztás!$JV63:$KZ63,"SÉJ")*8)+(COUNTIF(beosztás!$JV63:$KZ63,"S1")*1)+(COUNTIF(beosztás!$JV63:$KZ63,"S2")*2)+(COUNTIF(beosztás!$JV63:$KZ63,"S3")*3)+(COUNTIF(beosztás!$JV63:$KZ63,"S4")*4)+(COUNTIF(beosztás!$JV63:$KZ63,"S5")*5)+(COUNTIF(beosztás!$JV63:$KZ63,"S6")*6)+(COUNTIF(beosztás!$JV63:$KZ63,"S7")*7)+(COUNTIF(beosztás!$JV63:$KZ63,"S8")*8)+(COUNTIF(beosztás!$JV63:$KZ63,"S9")*9)+(COUNTIF(beosztás!$JV63:$KZ63,"S10")*10)+(COUNTIF(beosztás!$JV63:$KZ63,"S11")*11)+(COUNTIF(beosztás!$JV63:$KZ63,"S12")*12)</f>
        <v>0</v>
      </c>
      <c r="GM61" s="706">
        <f>COUNTIF(beosztás!$JV63:$KZ63,"FÜ")*8</f>
        <v>8</v>
      </c>
      <c r="GN61" s="706">
        <f>COUNTIF(beosztás!$JV63:$KZ63,"BN")*12+COUNTIF(beosztás!$JV63:$KZ63,"BÉ")*12+COUNTIF(beosztás!$JV63:$KZ63,"BDE")*8+COUNTIF(beosztás!$JV63:$KZ63,"BDU")*8+COUNTIF(beosztás!$JV63:$KZ63,"BÉJ")*8+COUNTIF(beosztás!$JV63:$KZ63,"B1")*1+COUNTIF(beosztás!$JV63:$KZ63,"B2")*2+COUNTIF(beosztás!$JV63:$KZ63,"B3")*3+COUNTIF(beosztás!$JV63:$KZ63,"B5")*5+COUNTIF(beosztás!$JV63:$KZ63,"B6")*6+COUNTIF(beosztás!$JV63:$KZ63,"B7")*7+COUNTIF(beosztás!$JV63:$KZ63,"B8")*8+COUNTIF(beosztás!$JV63:$KZ63,"B9")*9+COUNTIF(beosztás!$JV63:$KZ63,"B10")*10+COUNTIF(beosztás!$JV63:$KZ63,"B11")*11+COUNTIF(beosztás!$JV63:$KZ63,"B12")*12+COUNTIF(beosztás!$JV63:$KZ63,"BP")*0</f>
        <v>0</v>
      </c>
      <c r="GO61" s="330">
        <f t="shared" si="453"/>
        <v>0</v>
      </c>
      <c r="GP61" s="706">
        <f>IF(C61="",0,alapadatok!$AN$11)</f>
        <v>176</v>
      </c>
      <c r="GQ61" s="330">
        <f t="shared" si="389"/>
        <v>-176</v>
      </c>
      <c r="GR61" s="905">
        <f t="shared" si="454"/>
        <v>0</v>
      </c>
      <c r="GS61" s="327"/>
      <c r="GT61" s="329">
        <f t="shared" si="390"/>
        <v>0</v>
      </c>
      <c r="GU61" s="330">
        <f t="shared" si="391"/>
        <v>0</v>
      </c>
      <c r="GV61" s="330">
        <f t="shared" si="392"/>
        <v>0</v>
      </c>
      <c r="GW61" s="330">
        <f t="shared" si="393"/>
        <v>0</v>
      </c>
      <c r="GX61" s="330">
        <f t="shared" si="394"/>
        <v>0</v>
      </c>
      <c r="GY61" s="330">
        <f t="shared" si="395"/>
        <v>0</v>
      </c>
      <c r="GZ61" s="330">
        <f t="shared" si="396"/>
        <v>0</v>
      </c>
      <c r="HA61" s="330">
        <f t="shared" si="397"/>
        <v>8</v>
      </c>
      <c r="HB61" s="330">
        <f t="shared" si="398"/>
        <v>0</v>
      </c>
      <c r="HC61" s="330">
        <f t="shared" si="399"/>
        <v>0</v>
      </c>
      <c r="HD61" s="330">
        <f t="shared" si="400"/>
        <v>344</v>
      </c>
      <c r="HE61" s="330">
        <f t="shared" si="401"/>
        <v>-344</v>
      </c>
      <c r="HF61" s="905">
        <f t="shared" si="455"/>
        <v>0</v>
      </c>
      <c r="HG61" s="326"/>
      <c r="HH61" s="705">
        <f>COUNTIF(beosztás!$LA63:$MD63,"DE")*8</f>
        <v>0</v>
      </c>
      <c r="HI61" s="706">
        <f>COUNTIF(beosztás!$LA63:$MD63,"DU")*8</f>
        <v>0</v>
      </c>
      <c r="HJ61" s="706">
        <f>COUNTIF(beosztás!$LA63:$MD63,"ÉJ")*8</f>
        <v>0</v>
      </c>
      <c r="HK61" s="706">
        <f>COUNTIF(beosztás!$LA63:$MD63,"N")*12</f>
        <v>0</v>
      </c>
      <c r="HL61" s="706">
        <f>COUNTIF(beosztás!$LA63:$MD63,"é")*12</f>
        <v>0</v>
      </c>
      <c r="HM61" s="706">
        <f>SUM(beosztás!$LA63:$MD63)</f>
        <v>0</v>
      </c>
      <c r="HN61" s="706">
        <f>COUNTIF(beosztás!$LA63:$MD63,"FÜ")*8</f>
        <v>8</v>
      </c>
      <c r="HO61" s="895">
        <f>(COUNTIF(beosztás!$LA63:$MD63,"SN")*12)+(COUNTIF(beosztás!$LA63:$MD63,"SDE")*8)+(COUNTIF(beosztás!$LA63:$MD63,"SDU")*8)+(COUNTIF(beosztás!$LA63:$MD63,"SÉ")*12)+(COUNTIF(beosztás!$LA63:$MD63,"SÉJ")*8)+(COUNTIF(beosztás!$LA63:$MD63,"S1")*1)+(COUNTIF(beosztás!$LA63:$MD63,"S2")*2)+(COUNTIF(beosztás!$LA63:$MD63,"S3")*3)+(COUNTIF(beosztás!$LA63:$MD63,"S4")*4)+(COUNTIF(beosztás!$LA63:$MD63,"S5")*5)+(COUNTIF(beosztás!$LA63:$MD63,"S6")*6)+(COUNTIF(beosztás!$LA63:$MD63,"S7")*7)+(COUNTIF(beosztás!$LA63:$MD63,"S8")*8)+(COUNTIF(beosztás!$LA63:$MD63,"S9")*9)+(COUNTIF(beosztás!$LA63:$MD63,"S10")*10)+(COUNTIF(beosztás!$LA63:$MD63,"S11")*11)+(COUNTIF(beosztás!$LA63:$MD63,"S12")*12)</f>
        <v>0</v>
      </c>
      <c r="HP61" s="706">
        <f>COUNTIF(beosztás!$LA63:$MD63,"BN")*12+COUNTIF(beosztás!$LA63:$MD63,"BÉ")*12+COUNTIF(beosztás!$LA63:$MD63,"BDE")*8+COUNTIF(beosztás!$LA63:$MD63,"BDU")*8+COUNTIF(beosztás!$LA63:$MD63,"BÉJ")*8+COUNTIF(beosztás!$LA63:$MD63,"B1")*1+COUNTIF(beosztás!$LA63:$MD63,"B2")*2+COUNTIF(beosztás!$LA63:$MD63,"B3")*3+COUNTIF(beosztás!$KZ63:$MC63,"B5")*5+COUNTIF(beosztás!$KZ63:$MC63,"B6")*6+COUNTIF(beosztás!$KZ63:$MC63,"B7")*7+COUNTIF(beosztás!$KZ63:$MC63,"B8")*8+COUNTIF(beosztás!$LA63:$MD63,"B9")*9+COUNTIF(beosztás!$LA63:$MD63,"B10")*10+COUNTIF(beosztás!$LA63:$MD63,"B11")*11+COUNTIF(beosztás!$LA63:$MD63,"B12")*12+COUNTIF(beosztás!$LA63:$MD63,"BP")*0</f>
        <v>0</v>
      </c>
      <c r="HQ61" s="330">
        <f t="shared" si="456"/>
        <v>0</v>
      </c>
      <c r="HR61" s="706">
        <f>IF(C61="",0,alapadatok!$AN$12)</f>
        <v>160</v>
      </c>
      <c r="HS61" s="330">
        <f t="shared" si="403"/>
        <v>-160</v>
      </c>
      <c r="HT61" s="905">
        <f t="shared" si="457"/>
        <v>0</v>
      </c>
      <c r="HU61" s="327"/>
      <c r="HV61" s="705">
        <f>COUNTIF(beosztás!$ME63:$NI63,"DE")*8</f>
        <v>0</v>
      </c>
      <c r="HW61" s="706">
        <f>COUNTIF(beosztás!$ME63:$NI63,"DU")*8</f>
        <v>0</v>
      </c>
      <c r="HX61" s="706">
        <f>COUNTIF(beosztás!$ME63:$NI63,"ÉJ")*8</f>
        <v>0</v>
      </c>
      <c r="HY61" s="706">
        <f>COUNTIF(beosztás!$ME63:$NI63,"N")*12</f>
        <v>0</v>
      </c>
      <c r="HZ61" s="706">
        <f>COUNTIF(beosztás!$ME63:$NI63,"É")*12</f>
        <v>0</v>
      </c>
      <c r="IA61" s="706">
        <f>SUM(beosztás!$ME63:$NI63)</f>
        <v>0</v>
      </c>
      <c r="IB61" s="706">
        <f>(COUNTIF(beosztás!$ME63:$NI63,"SN")*12)+(COUNTIF(beosztás!$ME63:$NI63,"SDE")*8)+(COUNTIF(beosztás!$ME63:$NI63,"SDU")*8)+(COUNTIF(beosztás!$ME63:$NI63,"SÉ")*12)+(COUNTIF(beosztás!$ME63:$NI63,"SÉJ")*8)+(COUNTIF(beosztás!$ME63:$NI63,"S1")*1)+(COUNTIF(beosztás!$ME63:$NI63,"S2")*2)+(COUNTIF(beosztás!$ME63:$NI63,"S3")*3)+(COUNTIF(beosztás!$ME63:$NI63,"S4")*4)+(COUNTIF(beosztás!$ME63:$NI63,"S5")*5)+(COUNTIF(beosztás!$ME63:$NI63,"S6")*6)+(COUNTIF(beosztás!$ME63:$NI63,"S7")*7)+(COUNTIF(beosztás!$ME63:$NI63,"S8")*8)+(COUNTIF(beosztás!$ME63:$NI63,"S9")*9)+(COUNTIF(beosztás!$ME63:$NI63,"S10")*10)+(COUNTIF(beosztás!$ME63:$NI63,"S11")*11)+(COUNTIF(beosztás!$ME63:$NI63,"S12")*12)</f>
        <v>0</v>
      </c>
      <c r="IC61" s="706">
        <f>COUNTIF(beosztás!$ME63:$NI63,"FÜ")*8</f>
        <v>16</v>
      </c>
      <c r="ID61" s="706">
        <f>COUNTIF(beosztás!$ME63:$NI63,"BN")*12+COUNTIF(beosztás!$ME63:$NI63,"BÉ")*12+COUNTIF(beosztás!$ME63:$NI63,"BDE")*8+COUNTIF(beosztás!$ME63:$NI63,"BDU")*8+COUNTIF(beosztás!$ME63:$NI63,"BÉJ")*8+COUNTIF(beosztás!$ME63:$NI63,"B1")*1+COUNTIF(beosztás!$ME63:$NI63,"B2")*2+COUNTIF(beosztás!$ME63:$NI63,"B3")*3+COUNTIF(beosztás!$ME63:$NI63,"B5")*5+COUNTIF(beosztás!$ME63:$NI63,"B6")*6+COUNTIF(beosztás!$ME63:$NI63,"B7")*7+COUNTIF(beosztás!$ME63:$NI63,"B8")*8+COUNTIF(beosztás!$ME63:$NI63,"B9")*9+COUNTIF(beosztás!$ME63:$NI63,"B10")*10+COUNTIF(beosztás!$ME63:$NI63,"B11")*11+COUNTIF(beosztás!$ME63:$NI63,"B12")*12+COUNTIF(beosztás!$ME63:$NI63,"BP")*0</f>
        <v>0</v>
      </c>
      <c r="IE61" s="330">
        <f t="shared" si="458"/>
        <v>0</v>
      </c>
      <c r="IF61" s="706">
        <f>IF(C61="",0,alapadatok!$AN$13)</f>
        <v>160</v>
      </c>
      <c r="IG61" s="330">
        <f t="shared" si="404"/>
        <v>-160</v>
      </c>
      <c r="IH61" s="739">
        <f t="shared" si="459"/>
        <v>0</v>
      </c>
      <c r="II61" s="327"/>
      <c r="IJ61" s="329">
        <f t="shared" si="405"/>
        <v>0</v>
      </c>
      <c r="IK61" s="330">
        <f t="shared" si="406"/>
        <v>0</v>
      </c>
      <c r="IL61" s="330">
        <f t="shared" si="407"/>
        <v>0</v>
      </c>
      <c r="IM61" s="330">
        <f t="shared" si="408"/>
        <v>0</v>
      </c>
      <c r="IN61" s="330">
        <f t="shared" si="409"/>
        <v>0</v>
      </c>
      <c r="IO61" s="330">
        <f t="shared" si="410"/>
        <v>0</v>
      </c>
      <c r="IP61" s="330">
        <f t="shared" si="411"/>
        <v>0</v>
      </c>
      <c r="IQ61" s="330">
        <f t="shared" si="412"/>
        <v>24</v>
      </c>
      <c r="IR61" s="330">
        <f t="shared" si="413"/>
        <v>0</v>
      </c>
      <c r="IS61" s="330">
        <f t="shared" si="414"/>
        <v>0</v>
      </c>
      <c r="IT61" s="330">
        <f t="shared" si="415"/>
        <v>320</v>
      </c>
      <c r="IU61" s="330">
        <f t="shared" si="416"/>
        <v>-320</v>
      </c>
      <c r="IV61" s="905">
        <f t="shared" si="460"/>
        <v>0</v>
      </c>
      <c r="IW61" s="328"/>
      <c r="JF61" s="21"/>
      <c r="JG61" s="21"/>
    </row>
    <row r="62" spans="1:267" x14ac:dyDescent="0.25">
      <c r="A62" s="398">
        <f>IF(beosztás!A64=0,"",beosztás!A64)</f>
        <v>13</v>
      </c>
      <c r="B62" s="901">
        <f>IF(beosztás!B64=0,"",beosztás!B64)</f>
        <v>217</v>
      </c>
      <c r="C62" s="400" t="str">
        <f>IF(beosztás!C64=0,"",beosztás!C64)</f>
        <v>Víg Zoltán</v>
      </c>
      <c r="D62" s="401" t="str">
        <f>IF(beosztás!D64=0,"",beosztás!D64)</f>
        <v>Mill</v>
      </c>
      <c r="E62" s="18"/>
      <c r="F62" s="705">
        <f>COUNTIF(beosztás!$I64:$AM64,"DE")*8</f>
        <v>24</v>
      </c>
      <c r="G62" s="706">
        <f>COUNTIF(beosztás!$I64:$AM64,"DU")*8</f>
        <v>0</v>
      </c>
      <c r="H62" s="706">
        <f>COUNTIF(beosztás!$I64:$AM64,"ÉJ")*8</f>
        <v>0</v>
      </c>
      <c r="I62" s="706">
        <f>COUNTIF(beosztás!$I64:$AM64,"N")*12</f>
        <v>36</v>
      </c>
      <c r="J62" s="706">
        <f>COUNTIF(beosztás!$I64:$AM64,"é")*12</f>
        <v>24</v>
      </c>
      <c r="K62" s="706">
        <f>SUM(beosztás!$I64:$AM64)</f>
        <v>0</v>
      </c>
      <c r="L62" s="706">
        <f>COUNTIF(beosztás!$I64:$AM64,"FÜ")*8</f>
        <v>8</v>
      </c>
      <c r="M62" s="706">
        <f>(COUNTIF(beosztás!$I64:$AM64,"SN")*12)+(COUNTIF(beosztás!$I64:$AM64,"SDE")*8)+(COUNTIF(beosztás!$I64:$AM64,"SDU")*8)+(COUNTIF(beosztás!$I64:$AM64,"S1")*1)+(COUNTIF(beosztás!$I64:$AM64,"S2")*2)+(COUNTIF(beosztás!$I64:$AM64,"S3")*3)+(COUNTIF(beosztás!$I64:$AM64,"S4")*4)+(COUNTIF(beosztás!$I64:$AM64,"S5")*5)+(COUNTIF(beosztás!$I64:$AM64,"S6")*6)+(COUNTIF(beosztás!$I64:$AM64,"S7")*7)+(COUNTIF(beosztás!$I64:$AM64,"S8")*8)+(COUNTIF(beosztás!$I64:$AM64,"S9")*9)+(COUNTIF(beosztás!$I64:$AM64,"S10")*10)+(COUNTIF(beosztás!$I64:$AM64,"S11")*11)+(COUNTIF(beosztás!$I64:$AM64,"S12")*12)+(COUNTIF(beosztás!$I64:$AM64,"SÉ")*12)+(COUNTIF(beosztás!$I64:$AM64,"SÉJ")*8)</f>
        <v>24</v>
      </c>
      <c r="N62" s="706">
        <f>COUNTIF(beosztás!$I64:$AM64,"BN")*12+COUNTIF(beosztás!$I64:$AM64,"BÉ")*12+COUNTIF(beosztás!$I64:$AM64,"BDE")*8+COUNTIF(beosztás!$I64:$AM64,"BDU")*8+COUNTIF(beosztás!$I64:$AM64,"BÉJ")*8+COUNTIF(beosztás!$I64:$AM64,"B1")*1+COUNTIF(beosztás!$I64:$AM64,"B2")*2+COUNTIF(beosztás!$I64:$AM64,"B3")*3+COUNTIF(beosztás!$I64:$AM64,"B5")*5+COUNTIF(beosztás!$I64:$AM64,"B6")*6+COUNTIF(beosztás!$I64:$AM64,"B7")*7+COUNTIF(beosztás!$I64:$AM64,"B8")*8+COUNTIF(beosztás!$I64:$AM64,"B9")*9+COUNTIF(beosztás!$I64:$AM64,"B10")*10+COUNTIF(beosztás!$I64:$AM64,"B11")*11+COUNTIF(beosztás!$I64:$AM64,"B12")*12+COUNTIF(beosztás!$I64:$AM64,"BP")*0</f>
        <v>60</v>
      </c>
      <c r="O62" s="330">
        <f t="shared" si="417"/>
        <v>168</v>
      </c>
      <c r="P62" s="706">
        <f>IF(C62="",0,alapadatok!$AN$2)</f>
        <v>176</v>
      </c>
      <c r="Q62" s="330">
        <f t="shared" si="418"/>
        <v>-8</v>
      </c>
      <c r="R62" s="739">
        <f t="shared" si="419"/>
        <v>24</v>
      </c>
      <c r="S62" s="325"/>
      <c r="T62" s="705">
        <f>COUNTIF(beosztás!$AN64:$BO64,"DE")*8</f>
        <v>80</v>
      </c>
      <c r="U62" s="706">
        <f>COUNTIF(beosztás!$AN64:$BO64,"DU")*8</f>
        <v>0</v>
      </c>
      <c r="V62" s="706">
        <f>COUNTIF(beosztás!$AN64:$BO64,"ÉJ")*8</f>
        <v>8</v>
      </c>
      <c r="W62" s="706">
        <f>COUNTIF(beosztás!$AN64:$BO64,"N")*12</f>
        <v>48</v>
      </c>
      <c r="X62" s="706">
        <f>COUNTIF(beosztás!$AN64:$BO64,"É")*12</f>
        <v>36</v>
      </c>
      <c r="Y62" s="706">
        <f>SUM(beosztás!$AN64:$BO64)</f>
        <v>0</v>
      </c>
      <c r="Z62" s="706">
        <f>(COUNTIF(beosztás!$AN64:$BO64,"SN")*12)+(COUNTIF(beosztás!$AN64:$BO64,"SDE")*8)+(COUNTIF(beosztás!$AN64:$BO64,"SDU")*8)+(COUNTIF(beosztás!$AN64:$BO64,"SÉ")*12)+(COUNTIF(beosztás!$AN64:$BO64,"SÉJ")*8)+(COUNTIF(beosztás!$AN64:$BO64,"S1")*1)+(COUNTIF(beosztás!$AN64:$BO64,"S2")*2)+(COUNTIF(beosztás!$AN64:$BO64,"S3")*3)+(COUNTIF(beosztás!$AN64:$BO64,"S4")*4)+(COUNTIF(beosztás!$AN64:$BO64,"S5")*5)+(COUNTIF(beosztás!$AN64:$BO64,"S6")*6)+(COUNTIF(beosztás!$AN64:$BO64,"S7")*7)+(COUNTIF(beosztás!$AN64:$BO64,"S8")*8)+(COUNTIF(beosztás!$AN64:$BO64,"S9")*9)+(COUNTIF(beosztás!$AN64:$BO64,"S10")*10)+(COUNTIF(beosztás!$AN64:$BO64,"S11")*11)+(COUNTIF(beosztás!$AN64:$BO64,"S12")*12)</f>
        <v>0</v>
      </c>
      <c r="AA62" s="706">
        <f>COUNTIF(beosztás!$AN64:$BO64,"FÜ")*8</f>
        <v>0</v>
      </c>
      <c r="AB62" s="706">
        <f>COUNTIF(beosztás!$AN64:$BO64,"BN")*12+COUNTIF(beosztás!$AN64:$BO64,"BÉ")*12+COUNTIF(beosztás!$AN64:$BO64,"BDE")*8+COUNTIF(beosztás!$AN64:$BO64,"BDU")*8+COUNTIF(beosztás!$AN64:$BO64,"BÉJ")*8+COUNTIF(beosztás!$AN64:$BO64,"B1")*1+COUNTIF(beosztás!$AN64:$BO64,"B2")*2+COUNTIF(beosztás!$AN64:$BO64,"B3")*3+COUNTIF(beosztás!$AN64:$BO64,"B5")*5+COUNTIF(beosztás!$AN64:$BO64,"B6")*6+COUNTIF(beosztás!$AN64:$BO64,"B7")*7+COUNTIF(beosztás!$AN64:$BO64,"B8")*8+COUNTIF(beosztás!$AN64:$BO64,"B9")*9+COUNTIF(beosztás!$AN64:$BO64,"B10")*10+COUNTIF(beosztás!$AN64:$BO64,"B11")*11+COUNTIF(beosztás!$AN64:$BO64,"B12")*12+COUNTIF(beosztás!$AN64:$BO64,"BP")*0</f>
        <v>0</v>
      </c>
      <c r="AC62" s="330">
        <f t="shared" si="420"/>
        <v>172</v>
      </c>
      <c r="AD62" s="706">
        <f>IF(C62="",0,alapadatok!$AN$3)</f>
        <v>160</v>
      </c>
      <c r="AE62" s="330">
        <f t="shared" si="421"/>
        <v>12</v>
      </c>
      <c r="AF62" s="739">
        <f t="shared" si="422"/>
        <v>0</v>
      </c>
      <c r="AG62" s="325"/>
      <c r="AH62" s="329">
        <f t="shared" si="423"/>
        <v>104</v>
      </c>
      <c r="AI62" s="330">
        <f t="shared" si="424"/>
        <v>0</v>
      </c>
      <c r="AJ62" s="330">
        <f t="shared" si="425"/>
        <v>8</v>
      </c>
      <c r="AK62" s="330">
        <f t="shared" si="426"/>
        <v>84</v>
      </c>
      <c r="AL62" s="330">
        <f t="shared" si="427"/>
        <v>60</v>
      </c>
      <c r="AM62" s="330">
        <f t="shared" si="428"/>
        <v>0</v>
      </c>
      <c r="AN62" s="330">
        <f t="shared" si="429"/>
        <v>24</v>
      </c>
      <c r="AO62" s="330">
        <f t="shared" si="430"/>
        <v>8</v>
      </c>
      <c r="AP62" s="330">
        <f t="shared" si="431"/>
        <v>60</v>
      </c>
      <c r="AQ62" s="330">
        <f t="shared" si="432"/>
        <v>340</v>
      </c>
      <c r="AR62" s="330">
        <f t="shared" si="433"/>
        <v>336</v>
      </c>
      <c r="AS62" s="330">
        <f t="shared" si="434"/>
        <v>4</v>
      </c>
      <c r="AT62" s="739">
        <f t="shared" si="435"/>
        <v>24</v>
      </c>
      <c r="AU62" s="326"/>
      <c r="AV62" s="705">
        <f>COUNTIF(beosztás!$BP64:$CT64,"DE")*8</f>
        <v>8</v>
      </c>
      <c r="AW62" s="706">
        <f>COUNTIF(beosztás!$BP64:$CT64,"DU")*8</f>
        <v>0</v>
      </c>
      <c r="AX62" s="706">
        <f>COUNTIF(beosztás!$BP64:$CT64,"ÉJ")*8</f>
        <v>0</v>
      </c>
      <c r="AY62" s="706">
        <f>COUNTIF(beosztás!$BP64:$CT64,"N")*12</f>
        <v>48</v>
      </c>
      <c r="AZ62" s="706">
        <f>COUNTIF(beosztás!$BP64:$CT64,"é")*12</f>
        <v>36</v>
      </c>
      <c r="BA62" s="706">
        <f>SUM(beosztás!$BP64:$CT64)</f>
        <v>0</v>
      </c>
      <c r="BB62" s="706">
        <f>COUNTIF(beosztás!$BP64:$CT64,"FÜ")*8</f>
        <v>8</v>
      </c>
      <c r="BC62" s="895">
        <f>(COUNTIF(beosztás!$BP64:$CT64,"SN")*12)+(COUNTIF(beosztás!$BP64:$CT64,"SDE")*8)+(COUNTIF(beosztás!$BP64:$CT64,"SDU")*8)+(COUNTIF(beosztás!$BP64:$CT64,"SÉ")*12)+(COUNTIF(beosztás!$BP64:$CT64,"SÉJ")*8)+(COUNTIF(beosztás!$BP64:$CT64,"S1")*1)+(COUNTIF(beosztás!$BP64:$CT64,"S2")*2)+(COUNTIF(beosztás!$BP64:$CT64,"S3")*3)+(COUNTIF(beosztás!$BP64:$CT64,"S4")*4)+(COUNTIF(beosztás!$BP64:$CT64,"S5")*5)+(COUNTIF(beosztás!$BP64:$CT64,"S6")*6)+(COUNTIF(beosztás!$BP64:$CT64,"S7")*7)+(COUNTIF(beosztás!$BP64:$CT64,"S8")*8)+(COUNTIF(beosztás!$BP64:$CT64,"S9")*9)+(COUNTIF(beosztás!$BP64:$CT64,"S10")*10)+(COUNTIF(beosztás!$BP64:$CT64,"S11")*11)+(COUNTIF(beosztás!$BP64:$CT64,"S12")*12)</f>
        <v>60</v>
      </c>
      <c r="BD62" s="706">
        <f>COUNTIF(beosztás!$BP64:$CT64,"BN")*12+COUNTIF(beosztás!$BP64:$CT64,"BÉ")*12+COUNTIF(beosztás!$BP64:$CT64,"BDE")*8+COUNTIF(beosztás!$BP64:$CT64,"BDU")*8+COUNTIF(beosztás!$BP64:$CT64,"BÉJ")*8+COUNTIF(beosztás!$BP64:$CT64,"B1")*1+COUNTIF(beosztás!$BP64:$CT64,"B2")*2+COUNTIF(beosztás!$BP64:$CT64,"B3")*3+COUNTIF(beosztás!$BP64:$CT64,"B5")*5+COUNTIF(beosztás!$BP64:$CT64,"B6")*6+COUNTIF(beosztás!$BP64:$CT64,"B7")*7+COUNTIF(beosztás!$BP64:$CT64,"B8")*8+COUNTIF(beosztás!$BP64:$CT64,"B9")*9+COUNTIF(beosztás!$BP64:$CT64,"B10")*10+COUNTIF(beosztás!$BP64:$CT64,"B11")*11+COUNTIF(beosztás!$BP64:$CT64,"B12")*12+COUNTIF(beosztás!$BP64:$CT64,"BP")*0</f>
        <v>0</v>
      </c>
      <c r="BE62" s="330">
        <f t="shared" si="436"/>
        <v>152</v>
      </c>
      <c r="BF62" s="706">
        <f>IF(C62="",0,alapadatok!$AN$4)</f>
        <v>160</v>
      </c>
      <c r="BG62" s="330">
        <f t="shared" si="342"/>
        <v>-8</v>
      </c>
      <c r="BH62" s="739">
        <f t="shared" si="437"/>
        <v>60</v>
      </c>
      <c r="BI62" s="325"/>
      <c r="BJ62" s="705">
        <f>COUNTIF(beosztás!$CU64:$DX64,"DE")*8</f>
        <v>16</v>
      </c>
      <c r="BK62" s="706">
        <f>COUNTIF(beosztás!$CU64:$DX64,"DU")*8</f>
        <v>0</v>
      </c>
      <c r="BL62" s="706">
        <f>COUNTIF(beosztás!$CU64:$DX64,"ÉJ")*8</f>
        <v>0</v>
      </c>
      <c r="BM62" s="706">
        <f>COUNTIF(beosztás!$CU64:$DX64,"N")*12</f>
        <v>96</v>
      </c>
      <c r="BN62" s="706">
        <f>COUNTIF(beosztás!$CU64:$DX64,"É")*12</f>
        <v>72</v>
      </c>
      <c r="BO62" s="706">
        <f>SUM(beosztás!$CU64:$DX64)</f>
        <v>0</v>
      </c>
      <c r="BP62" s="895">
        <f>(COUNTIF(beosztás!$CU64:$DX64,"SN")*12)+(COUNTIF(beosztás!$CU64:$DX64,"SDE")*8)+(COUNTIF(beosztás!$CU64:$DX64,"SDU")*8)+(COUNTIF(beosztás!$CU64:$DX64,"SÉ")*12)+(COUNTIF(beosztás!$CU64:$DX64,"SÉJ")*8)+(COUNTIF(beosztás!$CU64:$DX64,"S1")*1)+(COUNTIF(beosztás!$CU64:$DX64,"S2")*2)+(COUNTIF(beosztás!$CU64:$DX64,"S3")*3)+(COUNTIF(beosztás!$CU64:$DX64,"S4")*4)+(COUNTIF(beosztás!$CU64:$DX64,"S5")*5)+(COUNTIF(beosztás!$CU64:$DX64,"S6")*6)+(COUNTIF(beosztás!$CU64:$DX64,"S7")*7)+(COUNTIF(beosztás!$CU64:$DX64,"S8")*8)+(COUNTIF(beosztás!$CU64:$DX64,"S9")*9)+(COUNTIF(beosztás!$CU64:$DX64,"S10")*10)+(COUNTIF(beosztás!$CU64:$DX64,"S11")*11)+(COUNTIF(beosztás!$CU64:$DX64,"S12")*12)</f>
        <v>0</v>
      </c>
      <c r="BQ62" s="706">
        <f>COUNTIF(beosztás!$CU64:$DX64,"FÜ")*8</f>
        <v>8</v>
      </c>
      <c r="BR62" s="706">
        <f>COUNTIF(beosztás!$CU64:$DX64,"BN")*12+COUNTIF(beosztás!$CU64:$DX64,"BÉ")*12+COUNTIF(beosztás!$CU64:$DX64,"BDE")*8+COUNTIF(beosztás!$CU64:$DX64,"BDU")*8+COUNTIF(beosztás!$CU64:$DX64,"BÉJ")*8+COUNTIF(beosztás!$CU64:$DX64,"B1")*1+COUNTIF(beosztás!$CU64:$DX64,"B2")*2+COUNTIF(beosztás!$CU64:$DX64,"B3")*3+COUNTIF(beosztás!$CU64:$DX64,"B5")*5+COUNTIF(beosztás!$CU64:$DX64,"B6")*6+COUNTIF(beosztás!$CU64:$DX64,"B7")*7+COUNTIF(beosztás!$CU64:$DX64,"B8")*8+COUNTIF(beosztás!$CU64:$DX64,"B9")*9+COUNTIF(beosztás!$CU64:$DX64,"B10")*10+COUNTIF(beosztás!$CU64:$DX64,"B11")*11+COUNTIF(beosztás!$CU64:$DX64,"B12")*12+COUNTIF(beosztás!$CU64:$DX64,"BP")*0</f>
        <v>0</v>
      </c>
      <c r="BS62" s="330">
        <f t="shared" si="438"/>
        <v>184</v>
      </c>
      <c r="BT62" s="706">
        <f>IF(C62="",0,alapadatok!$AN$5)</f>
        <v>168</v>
      </c>
      <c r="BU62" s="330">
        <f t="shared" si="344"/>
        <v>16</v>
      </c>
      <c r="BV62" s="739">
        <f t="shared" si="439"/>
        <v>0</v>
      </c>
      <c r="BW62" s="325"/>
      <c r="BX62" s="329">
        <f t="shared" si="345"/>
        <v>24</v>
      </c>
      <c r="BY62" s="330">
        <f t="shared" si="346"/>
        <v>0</v>
      </c>
      <c r="BZ62" s="330">
        <f t="shared" si="347"/>
        <v>0</v>
      </c>
      <c r="CA62" s="330">
        <f t="shared" si="348"/>
        <v>144</v>
      </c>
      <c r="CB62" s="330">
        <f t="shared" si="349"/>
        <v>108</v>
      </c>
      <c r="CC62" s="330">
        <f t="shared" si="350"/>
        <v>0</v>
      </c>
      <c r="CD62" s="330">
        <f t="shared" si="351"/>
        <v>60</v>
      </c>
      <c r="CE62" s="330">
        <f t="shared" si="352"/>
        <v>16</v>
      </c>
      <c r="CF62" s="330">
        <f t="shared" si="353"/>
        <v>0</v>
      </c>
      <c r="CG62" s="330">
        <f t="shared" si="354"/>
        <v>336</v>
      </c>
      <c r="CH62" s="330">
        <f t="shared" si="355"/>
        <v>328</v>
      </c>
      <c r="CI62" s="330">
        <f t="shared" si="356"/>
        <v>8</v>
      </c>
      <c r="CJ62" s="739">
        <f t="shared" si="440"/>
        <v>60</v>
      </c>
      <c r="CK62" s="326"/>
      <c r="CL62" s="705">
        <f>COUNTIF(beosztás!$DY64:$FC64,"DE")*8</f>
        <v>0</v>
      </c>
      <c r="CM62" s="706">
        <f>COUNTIF(beosztás!$DY64:$FC64,"DU")*8</f>
        <v>0</v>
      </c>
      <c r="CN62" s="706">
        <f>COUNTIF(beosztás!$DY64:$FC64,"ÉJ")*8</f>
        <v>0</v>
      </c>
      <c r="CO62" s="706">
        <f>COUNTIF(beosztás!$DY64:$FC64,"N")*12</f>
        <v>0</v>
      </c>
      <c r="CP62" s="706">
        <f>COUNTIF(beosztás!$DY64:$FC64,"é")*12</f>
        <v>0</v>
      </c>
      <c r="CQ62" s="706">
        <f>SUM(beosztás!$DY64:$FC64)</f>
        <v>0</v>
      </c>
      <c r="CR62" s="706">
        <f>COUNTIF(beosztás!$DY64:$FC64,"FÜ")*8</f>
        <v>16</v>
      </c>
      <c r="CS62" s="895">
        <f>(COUNTIF(beosztás!$DY64:$FC64,"SN")*12)+(COUNTIF(beosztás!$DY64:$FC64,"SDE")*8)+(COUNTIF(beosztás!$DY64:$FC64,"SDU")*8)+(COUNTIF(beosztás!$DY64:$FC64,"SÉ")*12)+(COUNTIF(beosztás!$DY64:$FC64,"SÉJ")*8)+(COUNTIF(beosztás!$DY64:$FC64,"S1")*1)+(COUNTIF(beosztás!$DY64:$FC64,"S2")*2)+(COUNTIF(beosztás!$DY64:$FC64,"S3")*3)+(COUNTIF(beosztás!$DY64:$FC64,"S4")*4)+(COUNTIF(beosztás!$DY64:$FC64,"S5")*5)+(COUNTIF(beosztás!$DY64:$FC64,"S6")*6)+(COUNTIF(beosztás!$DY64:$FC64,"S7")*7)+(COUNTIF(beosztás!$DY64:$FC64,"S8")*8)+(COUNTIF(beosztás!$DY64:$FC64,"S9")*9)+(COUNTIF(beosztás!$DY64:$FC64,"S10")*10)+(COUNTIF(beosztás!$DY64:$FC64,"S11")*11)+(COUNTIF(beosztás!$DY64:$FC64,"S12")*12)</f>
        <v>0</v>
      </c>
      <c r="CT62" s="706">
        <f>COUNTIF(beosztás!$DY64:$FC64,"BN")*12+COUNTIF(beosztás!$DY64:$FC64,"BÉ")*12+COUNTIF(beosztás!$DY64:$FC64,"BDE")*8+COUNTIF(beosztás!$DY64:$FC64,"BDU")*8+COUNTIF(beosztás!$DY64:$FC64,"BÉJ")*8+COUNTIF(beosztás!$DY64:$FC64,"B1")*1+COUNTIF(beosztás!$DY64:$FC64,"B2")*2+COUNTIF(beosztás!$DY64:$FC64,"B3")*3+COUNTIF(beosztás!$DY64:$FC64,"B5")*5+COUNTIF(beosztás!$DY64:$FC64,"B6")*6+COUNTIF(beosztás!$DY64:$FC64,"B7")*7+COUNTIF(beosztás!$DY64:$FC64,"B8")*8+COUNTIF(beosztás!$DY64:$FC64,"B9")*9+COUNTIF(beosztás!$DY64:$FC64,"B10")*10+COUNTIF(beosztás!$DY64:$FC64,"B11")*11+COUNTIF(beosztás!$DY64:$FC64,"B12")*12+COUNTIF(beosztás!$DY64:$FC64,"BP")*0</f>
        <v>0</v>
      </c>
      <c r="CU62" s="330">
        <f t="shared" si="441"/>
        <v>0</v>
      </c>
      <c r="CV62" s="706">
        <f>IF(C62="",0,alapadatok!$AN$6)</f>
        <v>168</v>
      </c>
      <c r="CW62" s="330">
        <f t="shared" si="358"/>
        <v>-168</v>
      </c>
      <c r="CX62" s="905">
        <f t="shared" si="442"/>
        <v>0</v>
      </c>
      <c r="CY62" s="325"/>
      <c r="CZ62" s="705">
        <f>COUNTIF(beosztás!$FD64:$GG64,"DE")*8</f>
        <v>0</v>
      </c>
      <c r="DA62" s="706">
        <f>COUNTIF(beosztás!$FD64:$GG64,"DU")*8</f>
        <v>0</v>
      </c>
      <c r="DB62" s="706">
        <f>COUNTIF(beosztás!$FD64:$GG64,"ÉJ")*8</f>
        <v>0</v>
      </c>
      <c r="DC62" s="706">
        <f>COUNTIF(beosztás!$FD64:$GG64,"N")*12</f>
        <v>0</v>
      </c>
      <c r="DD62" s="706">
        <f>COUNTIF(beosztás!$FD64:$GG64,"É")*12</f>
        <v>0</v>
      </c>
      <c r="DE62" s="706">
        <f>SUM(beosztás!$FD64:$GG64)</f>
        <v>0</v>
      </c>
      <c r="DF62" s="895">
        <f>(COUNTIF(beosztás!$FD64:$GG64,"SN")*12)+(COUNTIF(beosztás!$FD64:$GG64,"SDE")*8)+(COUNTIF(beosztás!$FD64:$GG64,"SDU")*8)+(COUNTIF(beosztás!$FD64:$GG64,"SÉ")*12)+(COUNTIF(beosztás!$FD64:$GG64,"SÉJ")*8)+(COUNTIF(beosztás!$FD64:$GG64,"S1")*1)+(COUNTIF(beosztás!$FD64:$GG64,"S2")*2)+(COUNTIF(beosztás!$FD64:$GG64,"S3")*3)+(COUNTIF(beosztás!$FD64:$GG64,"S4")*4)+(COUNTIF(beosztás!$FD64:$GG64,"S5")*5)+(COUNTIF(beosztás!$FD64:$GG64,"S6")*6)+(COUNTIF(beosztás!$FD64:$GG64,"S7")*7)+(COUNTIF(beosztás!$FD64:$GG64,"S8")*8)+(COUNTIF(beosztás!$FD64:$GG64,"S9")*9)+(COUNTIF(beosztás!$FD64:$GG64,"S10")*10)+(COUNTIF(beosztás!$FD64:$GG64,"S11")*11)+(COUNTIF(beosztás!$FD64:$GG64,"S12")*12)</f>
        <v>0</v>
      </c>
      <c r="DG62" s="706">
        <f>COUNTIF(beosztás!$FD64:$GG64,"FÜ")*8</f>
        <v>0</v>
      </c>
      <c r="DH62" s="706">
        <f>COUNTIF(beosztás!$FD64:$GG64,"BN")*12+COUNTIF(beosztás!$FD64:$GG64,"BÉ")*12+COUNTIF(beosztás!$FD64:$GG64,"BDE")*8+COUNTIF(beosztás!$FD64:$GG64,"BDU")*8+COUNTIF(beosztás!$FD64:$GG64,"BÉJ")*8+COUNTIF(beosztás!$FD64:$GG64,"B1")*1+COUNTIF(beosztás!$FD64:$GG64,"B2")*2+COUNTIF(beosztás!$FD64:$GG64,"B3")*3+COUNTIF(beosztás!$FD64:$GG64,"B5")*5+COUNTIF(beosztás!$FD64:$GG64,"B6")*6+COUNTIF(beosztás!$FD64:$GG64,"B7")*7+COUNTIF(beosztás!$FD64:$GG64,"B8")*8+COUNTIF(beosztás!$FD64:$GG64,"B9")*9+COUNTIF(beosztás!$FD64:$GG64,"B10")*10+COUNTIF(beosztás!$FD64:$GG64,"B11")*11+COUNTIF(beosztás!$FD64:$GG64,"B12")*12+COUNTIF(beosztás!$FD64:$GG64,"BP")*0</f>
        <v>0</v>
      </c>
      <c r="DI62" s="330">
        <f t="shared" si="443"/>
        <v>0</v>
      </c>
      <c r="DJ62" s="706">
        <f>IF(C62="",0,alapadatok!$AN$7)</f>
        <v>160</v>
      </c>
      <c r="DK62" s="330">
        <f t="shared" si="359"/>
        <v>-160</v>
      </c>
      <c r="DL62" s="739">
        <f t="shared" si="444"/>
        <v>0</v>
      </c>
      <c r="DM62" s="325"/>
      <c r="DN62" s="329">
        <f t="shared" si="360"/>
        <v>0</v>
      </c>
      <c r="DO62" s="330">
        <f t="shared" si="361"/>
        <v>0</v>
      </c>
      <c r="DP62" s="330">
        <f t="shared" si="362"/>
        <v>0</v>
      </c>
      <c r="DQ62" s="330">
        <f t="shared" si="363"/>
        <v>0</v>
      </c>
      <c r="DR62" s="330">
        <f t="shared" si="364"/>
        <v>0</v>
      </c>
      <c r="DS62" s="330">
        <f t="shared" si="365"/>
        <v>0</v>
      </c>
      <c r="DT62" s="330">
        <f t="shared" si="366"/>
        <v>0</v>
      </c>
      <c r="DU62" s="330">
        <f t="shared" si="367"/>
        <v>16</v>
      </c>
      <c r="DV62" s="330">
        <f t="shared" si="368"/>
        <v>0</v>
      </c>
      <c r="DW62" s="330">
        <f t="shared" si="369"/>
        <v>0</v>
      </c>
      <c r="DX62" s="330">
        <f t="shared" si="370"/>
        <v>328</v>
      </c>
      <c r="DY62" s="330">
        <f t="shared" si="371"/>
        <v>-328</v>
      </c>
      <c r="DZ62" s="905">
        <f t="shared" si="445"/>
        <v>0</v>
      </c>
      <c r="EA62" s="326"/>
      <c r="EB62" s="705">
        <f>COUNTIF(beosztás!$GH64:$HL64,"DE")*8</f>
        <v>0</v>
      </c>
      <c r="EC62" s="706">
        <f>COUNTIF(beosztás!$GH64:$HL64,"DU")*8</f>
        <v>0</v>
      </c>
      <c r="ED62" s="706">
        <f>COUNTIF(beosztás!$GH64:$HL64,"ÉJ")*8</f>
        <v>0</v>
      </c>
      <c r="EE62" s="706">
        <f>COUNTIF(beosztás!$GH64:$HL64,"N")*12</f>
        <v>0</v>
      </c>
      <c r="EF62" s="706">
        <f>COUNTIF(beosztás!$GH64:$HL64,"é")*12</f>
        <v>0</v>
      </c>
      <c r="EG62" s="706">
        <f>SUM(beosztás!$GH64:$HL64)</f>
        <v>0</v>
      </c>
      <c r="EH62" s="706">
        <f>COUNTIF(beosztás!$GH64:$HL64,"FÜ")*8</f>
        <v>0</v>
      </c>
      <c r="EI62" s="895">
        <f>(COUNTIF(beosztás!$GH64:$HL64,"SN")*12)+(COUNTIF(beosztás!$GH64:$HL64,"SDE")*8)+(COUNTIF(beosztás!$GH64:$HL64,"SDU")*8)+(COUNTIF(beosztás!$GH64:$HL64,"SÉ")*12)+(COUNTIF(beosztás!$GH64:$HL64,"SÉJ")*8)+(COUNTIF(beosztás!$GH64:$HL64,"S1")*1)+(COUNTIF(beosztás!$GH64:$HL64,"S2")*2)+(COUNTIF(beosztás!$GH64:$HL64,"S3")*3)+(COUNTIF(beosztás!$GH64:$HL64,"S4")*4)+(COUNTIF(beosztás!$GH64:$HL64,"S5")*5)+(COUNTIF(beosztás!$GH64:$HL64,"S6")*6)+(COUNTIF(beosztás!$GH64:$HL64,"S7")*7)+(COUNTIF(beosztás!$GH64:$HL64,"S8")*8)+(COUNTIF(beosztás!$GH64:$HL64,"S9")*9)+(COUNTIF(beosztás!$GH64:$HL64,"S10")*10)+(COUNTIF(beosztás!$GH64:$HL64,"S11")*11)+(COUNTIF(beosztás!$GH64:$HL64,"S12")*12)</f>
        <v>0</v>
      </c>
      <c r="EJ62" s="706">
        <f>COUNTIF(beosztás!$GH64:$HL64,"BN")*12+COUNTIF(beosztás!$GH64:$HL64,"BÉ")*12+COUNTIF(beosztás!$GH64:$HL64,"BDE")*8+COUNTIF(beosztás!$GH64:$HL64,"BDU")*8+COUNTIF(beosztás!$GH64:$HL64,"BÉJ")*8+COUNTIF(beosztás!$GH64:$HL64,"B1")*1+COUNTIF(beosztás!$GH64:$HL64,"B2")*2+COUNTIF(beosztás!$GH64:$HL64,"B3")*3+COUNTIF(beosztás!$GH64:$HL64,"B5")*5+COUNTIF(beosztás!$GH64:$HL64,"B6")*6+COUNTIF(beosztás!$GH64:$HL64,"B7")*7+COUNTIF(beosztás!$GH64:$HL64,"B8")*8+COUNTIF(beosztás!$GH64:$HL64,"B9")*9+COUNTIF(beosztás!$GH64:$HL64,"B10")*10+COUNTIF(beosztás!$GH64:$HL64,"B11")*11+COUNTIF(beosztás!$GH64:$HL64,"B12")*12+COUNTIF(beosztás!$GH64:$HL64,"BP")*0</f>
        <v>0</v>
      </c>
      <c r="EK62" s="330">
        <f t="shared" si="446"/>
        <v>0</v>
      </c>
      <c r="EL62" s="706">
        <f>IF(C62="",0,alapadatok!$AN$8)</f>
        <v>184</v>
      </c>
      <c r="EM62" s="330">
        <f t="shared" si="373"/>
        <v>-184</v>
      </c>
      <c r="EN62" s="905">
        <f t="shared" si="447"/>
        <v>0</v>
      </c>
      <c r="EO62" s="325"/>
      <c r="EP62" s="705">
        <f>COUNTIF(beosztás!$HM64:$IQ64,"DE")*8</f>
        <v>0</v>
      </c>
      <c r="EQ62" s="706">
        <f>COUNTIF(beosztás!$HM64:$IQ64,"DU")*8</f>
        <v>0</v>
      </c>
      <c r="ER62" s="706">
        <f>COUNTIF(beosztás!$HM64:$IQ64,"ÉJ")*8</f>
        <v>0</v>
      </c>
      <c r="ES62" s="706">
        <f>COUNTIF(beosztás!$HM64:$IQ64,"N")*12</f>
        <v>0</v>
      </c>
      <c r="ET62" s="706">
        <f>COUNTIF(beosztás!$HM64:$IQ64,"É")*12</f>
        <v>0</v>
      </c>
      <c r="EU62" s="706">
        <f>SUM(beosztás!$HM64:$IQ64)</f>
        <v>0</v>
      </c>
      <c r="EV62" s="895">
        <f>(COUNTIF(beosztás!$HM64:$IQ64,"SN")*12)+(COUNTIF(beosztás!$HM64:$IQ64,"SDE")*8)+(COUNTIF(beosztás!$HM64:$IQ64,"SDU")*8)+(COUNTIF(beosztás!$HM64:$IQ64,"SÉ")*12)+(COUNTIF(beosztás!$HM64:$IQ64,"SÉJ")*8)+(COUNTIF(beosztás!$HM64:$IQ64,"S1")*1)+(COUNTIF(beosztás!$HM64:$IQ64,"S2")*2)+(COUNTIF(beosztás!$HM64:$IQ64,"S3")*3)+(COUNTIF(beosztás!$HM64:$IQ64,"S4")*4)+(COUNTIF(beosztás!$HM64:$IQ64,"S5")*5)+(COUNTIF(beosztás!$HM64:$IQ64,"S6")*6)+(COUNTIF(beosztás!$HM64:$IQ64,"S7")*7)+(COUNTIF(beosztás!$HM64:$IQ64,"S8")*8)+(COUNTIF(beosztás!$HM64:$IQ64,"S9")*9)+(COUNTIF(beosztás!$HM64:$IQ64,"S10")*10)+(COUNTIF(beosztás!$HM64:$IQ64,"S11")*11)+(COUNTIF(beosztás!$HM64:$IQ64,"S12")*12)</f>
        <v>0</v>
      </c>
      <c r="EW62" s="706">
        <f>COUNTIF(beosztás!$HM64:$IQ64,"FÜ")*8</f>
        <v>8</v>
      </c>
      <c r="EX62" s="706">
        <f>COUNTIF(beosztás!$HM64:$IQ64,"BN")*12+COUNTIF(beosztás!$HM64:$IQ64,"BÉ")*12+COUNTIF(beosztás!$HM64:$IQ64,"BDE")*8+COUNTIF(beosztás!$HM64:$IQ64,"BDU")*8+COUNTIF(beosztás!$HM64:$IQ64,"BÉJ")*8+COUNTIF(beosztás!$HM64:$IQ64,"B1")*1+COUNTIF(beosztás!$HM64:$IQ64,"B2")*2+COUNTIF(beosztás!$HM64:$IQ64,"B3")*3+COUNTIF(beosztás!$HM64:$IQ64,"B5")*5+COUNTIF(beosztás!$HM64:$IQ64,"B6")*6+COUNTIF(beosztás!$HM64:$IQ64,"B7")*7+COUNTIF(beosztás!$HM64:$IQ64,"B8")*8+COUNTIF(beosztás!$HM64:$IQ64,"B9")*9+COUNTIF(beosztás!$HM64:$IQ64,"B10")*10+COUNTIF(beosztás!$HM64:$IQ64,"B11")*11+COUNTIF(beosztás!$HM64:$IQ64,"B12")*12+COUNTIF(beosztás!$HM64:$IQ64,"BP")*0</f>
        <v>0</v>
      </c>
      <c r="EY62" s="330">
        <f t="shared" si="448"/>
        <v>0</v>
      </c>
      <c r="EZ62" s="706">
        <f>IF(C62="",0,alapadatok!$AN$9)</f>
        <v>168</v>
      </c>
      <c r="FA62" s="330">
        <f t="shared" si="374"/>
        <v>-168</v>
      </c>
      <c r="FB62" s="905">
        <f t="shared" si="449"/>
        <v>0</v>
      </c>
      <c r="FC62" s="325"/>
      <c r="FD62" s="329">
        <f t="shared" si="375"/>
        <v>0</v>
      </c>
      <c r="FE62" s="330">
        <f t="shared" si="376"/>
        <v>0</v>
      </c>
      <c r="FF62" s="330">
        <f t="shared" si="377"/>
        <v>0</v>
      </c>
      <c r="FG62" s="330">
        <f t="shared" si="378"/>
        <v>0</v>
      </c>
      <c r="FH62" s="330">
        <f t="shared" si="379"/>
        <v>0</v>
      </c>
      <c r="FI62" s="330">
        <f t="shared" si="380"/>
        <v>0</v>
      </c>
      <c r="FJ62" s="330">
        <f t="shared" si="381"/>
        <v>0</v>
      </c>
      <c r="FK62" s="330">
        <f t="shared" si="382"/>
        <v>8</v>
      </c>
      <c r="FL62" s="330">
        <f t="shared" si="383"/>
        <v>0</v>
      </c>
      <c r="FM62" s="330">
        <f t="shared" si="384"/>
        <v>0</v>
      </c>
      <c r="FN62" s="330">
        <f t="shared" si="385"/>
        <v>352</v>
      </c>
      <c r="FO62" s="330">
        <f t="shared" si="386"/>
        <v>-352</v>
      </c>
      <c r="FP62" s="905">
        <f t="shared" si="450"/>
        <v>0</v>
      </c>
      <c r="FQ62" s="326"/>
      <c r="FR62" s="705">
        <f>COUNTIF(beosztás!$IR64:$JU64,"DE")*8</f>
        <v>0</v>
      </c>
      <c r="FS62" s="706">
        <f>COUNTIF(beosztás!$IR64:$JU64,"DU")*8</f>
        <v>0</v>
      </c>
      <c r="FT62" s="706">
        <f>COUNTIF(beosztás!$IR64:$JU64,"ÉJ")*8</f>
        <v>0</v>
      </c>
      <c r="FU62" s="706">
        <f>COUNTIF(beosztás!$IR64:$JU64,"N")*12</f>
        <v>0</v>
      </c>
      <c r="FV62" s="706">
        <f>COUNTIF(beosztás!$IR64:$JU64,"é")*12</f>
        <v>0</v>
      </c>
      <c r="FW62" s="706">
        <f>SUM(beosztás!$IR64:$JU64)</f>
        <v>0</v>
      </c>
      <c r="FX62" s="706">
        <f>COUNTIF(beosztás!$IR64:$JU64,"FÜ")*8</f>
        <v>0</v>
      </c>
      <c r="FY62" s="895">
        <f>(COUNTIF(beosztás!$IR64:$JU64,"SN")*12)+(COUNTIF(beosztás!$IR64:$JU64,"SDE")*8)+(COUNTIF(beosztás!$IR64:$JU64,"SDU")*8)+(COUNTIF(beosztás!$IR64:$JU64,"SÉ")*12)+(COUNTIF(beosztás!$IR64:$JU64,"SÉJ")*8)+(COUNTIF(beosztás!$IR64:$JU64,"S1")*1)+(COUNTIF(beosztás!$IR64:$JU64,"S2")*2)+(COUNTIF(beosztás!$IR64:$JU64,"S3")*3)+(COUNTIF(beosztás!$IR64:$JU64,"S4")*4)+(COUNTIF(beosztás!$IR64:$JU64,"S5")*5)+(COUNTIF(beosztás!$IR64:$JU64,"S6")*6)+(COUNTIF(beosztás!$IR64:$JU64,"S7")*7)+(COUNTIF(beosztás!$IR64:$JU64,"S8")*8)+(COUNTIF(beosztás!$IR64:$JU64,"S9")*9)+(COUNTIF(beosztás!$IR64:$JU64,"S10")*10)+(COUNTIF(beosztás!$IR64:$JU64,"S11")*11)+(COUNTIF(beosztás!$IR64:$JU64,"S12")*12)</f>
        <v>0</v>
      </c>
      <c r="FZ62" s="706">
        <f>COUNTIF(beosztás!$IR64:$JU64,"BN")*12+COUNTIF(beosztás!$IR64:$JU64,"BÉ")*12+COUNTIF(beosztás!$IR64:$JU64,"BDE")*8+COUNTIF(beosztás!$IR64:$JU64,"BDU")*8+COUNTIF(beosztás!$IR64:$JU64,"BÉJ")*8+COUNTIF(beosztás!$IR64:$JU64,"B1")*1+COUNTIF(beosztás!$IR64:$JU64,"B2")*2+COUNTIF(beosztás!$IR64:$JU64,"B3")*3+COUNTIF(beosztás!$IR64:$JU64,"B5")*5+COUNTIF(beosztás!$IR64:$JU64,"B6")*6+COUNTIF(beosztás!$IR64:$JU64,"B7")*7+COUNTIF(beosztás!$IR64:$JU64,"B8")*8+COUNTIF(beosztás!$IR64:$JU64,"B9")*9+COUNTIF(beosztás!$IR64:$JU64,"B10")*10+COUNTIF(beosztás!$IR64:$JU64,"B11")*11+COUNTIF(beosztás!$IR64:$JU64,"B12")*12+COUNTIF(beosztás!$IR64:$JU64,"BP")*0</f>
        <v>0</v>
      </c>
      <c r="GA62" s="330">
        <f t="shared" si="451"/>
        <v>0</v>
      </c>
      <c r="GB62" s="706">
        <f>IF(C62="",0,alapadatok!$AN$10)</f>
        <v>168</v>
      </c>
      <c r="GC62" s="330">
        <f t="shared" si="388"/>
        <v>-168</v>
      </c>
      <c r="GD62" s="905">
        <f t="shared" si="452"/>
        <v>0</v>
      </c>
      <c r="GE62" s="327"/>
      <c r="GF62" s="705">
        <f>COUNTIF(beosztás!$JV64:$KZ64,"DE")*8</f>
        <v>0</v>
      </c>
      <c r="GG62" s="706">
        <f>COUNTIF(beosztás!$JV64:$KZ64,"DU")*8</f>
        <v>0</v>
      </c>
      <c r="GH62" s="706">
        <f>COUNTIF(beosztás!$JV64:$KZ64,"ÉJ")*8</f>
        <v>0</v>
      </c>
      <c r="GI62" s="706">
        <f>COUNTIF(beosztás!$JV64:$KZ64,"N")*12</f>
        <v>0</v>
      </c>
      <c r="GJ62" s="706">
        <f>COUNTIF(beosztás!$JV64:$KZ64,"É")*12</f>
        <v>0</v>
      </c>
      <c r="GK62" s="706">
        <f>SUM(beosztás!$JV64:$KZ64)</f>
        <v>0</v>
      </c>
      <c r="GL62" s="895">
        <f>(COUNTIF(beosztás!$JV64:$KZ64,"SN")*12)+(COUNTIF(beosztás!$JV64:$KZ64,"SDE")*8)+(COUNTIF(beosztás!$JV64:$KZ64,"SDU")*8)+(COUNTIF(beosztás!$JV64:$KZ64,"SÉ")*12)+(COUNTIF(beosztás!$JV64:$KZ64,"SÉJ")*8)+(COUNTIF(beosztás!$JV64:$KZ64,"S1")*1)+(COUNTIF(beosztás!$JV64:$KZ64,"S2")*2)+(COUNTIF(beosztás!$JV64:$KZ64,"S3")*3)+(COUNTIF(beosztás!$JV64:$KZ64,"S4")*4)+(COUNTIF(beosztás!$JV64:$KZ64,"S5")*5)+(COUNTIF(beosztás!$JV64:$KZ64,"S6")*6)+(COUNTIF(beosztás!$JV64:$KZ64,"S7")*7)+(COUNTIF(beosztás!$JV64:$KZ64,"S8")*8)+(COUNTIF(beosztás!$JV64:$KZ64,"S9")*9)+(COUNTIF(beosztás!$JV64:$KZ64,"S10")*10)+(COUNTIF(beosztás!$JV64:$KZ64,"S11")*11)+(COUNTIF(beosztás!$JV64:$KZ64,"S12")*12)</f>
        <v>0</v>
      </c>
      <c r="GM62" s="706">
        <f>COUNTIF(beosztás!$JV64:$KZ64,"FÜ")*8</f>
        <v>8</v>
      </c>
      <c r="GN62" s="706">
        <f>COUNTIF(beosztás!$JV64:$KZ64,"BN")*12+COUNTIF(beosztás!$JV64:$KZ64,"BÉ")*12+COUNTIF(beosztás!$JV64:$KZ64,"BDE")*8+COUNTIF(beosztás!$JV64:$KZ64,"BDU")*8+COUNTIF(beosztás!$JV64:$KZ64,"BÉJ")*8+COUNTIF(beosztás!$JV64:$KZ64,"B1")*1+COUNTIF(beosztás!$JV64:$KZ64,"B2")*2+COUNTIF(beosztás!$JV64:$KZ64,"B3")*3+COUNTIF(beosztás!$JV64:$KZ64,"B5")*5+COUNTIF(beosztás!$JV64:$KZ64,"B6")*6+COUNTIF(beosztás!$JV64:$KZ64,"B7")*7+COUNTIF(beosztás!$JV64:$KZ64,"B8")*8+COUNTIF(beosztás!$JV64:$KZ64,"B9")*9+COUNTIF(beosztás!$JV64:$KZ64,"B10")*10+COUNTIF(beosztás!$JV64:$KZ64,"B11")*11+COUNTIF(beosztás!$JV64:$KZ64,"B12")*12+COUNTIF(beosztás!$JV64:$KZ64,"BP")*0</f>
        <v>0</v>
      </c>
      <c r="GO62" s="330">
        <f t="shared" si="453"/>
        <v>0</v>
      </c>
      <c r="GP62" s="706">
        <f>IF(C62="",0,alapadatok!$AN$11)</f>
        <v>176</v>
      </c>
      <c r="GQ62" s="330">
        <f t="shared" si="389"/>
        <v>-176</v>
      </c>
      <c r="GR62" s="905">
        <f t="shared" si="454"/>
        <v>0</v>
      </c>
      <c r="GS62" s="327"/>
      <c r="GT62" s="329">
        <f t="shared" si="390"/>
        <v>0</v>
      </c>
      <c r="GU62" s="330">
        <f t="shared" si="391"/>
        <v>0</v>
      </c>
      <c r="GV62" s="330">
        <f t="shared" si="392"/>
        <v>0</v>
      </c>
      <c r="GW62" s="330">
        <f t="shared" si="393"/>
        <v>0</v>
      </c>
      <c r="GX62" s="330">
        <f t="shared" si="394"/>
        <v>0</v>
      </c>
      <c r="GY62" s="330">
        <f t="shared" si="395"/>
        <v>0</v>
      </c>
      <c r="GZ62" s="330">
        <f t="shared" si="396"/>
        <v>0</v>
      </c>
      <c r="HA62" s="330">
        <f t="shared" si="397"/>
        <v>8</v>
      </c>
      <c r="HB62" s="330">
        <f t="shared" si="398"/>
        <v>0</v>
      </c>
      <c r="HC62" s="330">
        <f t="shared" si="399"/>
        <v>0</v>
      </c>
      <c r="HD62" s="330">
        <f t="shared" si="400"/>
        <v>344</v>
      </c>
      <c r="HE62" s="330">
        <f t="shared" si="401"/>
        <v>-344</v>
      </c>
      <c r="HF62" s="905">
        <f t="shared" si="455"/>
        <v>0</v>
      </c>
      <c r="HG62" s="326"/>
      <c r="HH62" s="705">
        <f>COUNTIF(beosztás!$LA64:$MD64,"DE")*8</f>
        <v>0</v>
      </c>
      <c r="HI62" s="706">
        <f>COUNTIF(beosztás!$LA64:$MD64,"DU")*8</f>
        <v>0</v>
      </c>
      <c r="HJ62" s="706">
        <f>COUNTIF(beosztás!$LA64:$MD64,"ÉJ")*8</f>
        <v>0</v>
      </c>
      <c r="HK62" s="706">
        <f>COUNTIF(beosztás!$LA64:$MD64,"N")*12</f>
        <v>0</v>
      </c>
      <c r="HL62" s="706">
        <f>COUNTIF(beosztás!$LA64:$MD64,"é")*12</f>
        <v>0</v>
      </c>
      <c r="HM62" s="706">
        <f>SUM(beosztás!$LA64:$MD64)</f>
        <v>0</v>
      </c>
      <c r="HN62" s="706">
        <f>COUNTIF(beosztás!$LA64:$MD64,"FÜ")*8</f>
        <v>8</v>
      </c>
      <c r="HO62" s="895">
        <f>(COUNTIF(beosztás!$LA64:$MD64,"SN")*12)+(COUNTIF(beosztás!$LA64:$MD64,"SDE")*8)+(COUNTIF(beosztás!$LA64:$MD64,"SDU")*8)+(COUNTIF(beosztás!$LA64:$MD64,"SÉ")*12)+(COUNTIF(beosztás!$LA64:$MD64,"SÉJ")*8)+(COUNTIF(beosztás!$LA64:$MD64,"S1")*1)+(COUNTIF(beosztás!$LA64:$MD64,"S2")*2)+(COUNTIF(beosztás!$LA64:$MD64,"S3")*3)+(COUNTIF(beosztás!$LA64:$MD64,"S4")*4)+(COUNTIF(beosztás!$LA64:$MD64,"S5")*5)+(COUNTIF(beosztás!$LA64:$MD64,"S6")*6)+(COUNTIF(beosztás!$LA64:$MD64,"S7")*7)+(COUNTIF(beosztás!$LA64:$MD64,"S8")*8)+(COUNTIF(beosztás!$LA64:$MD64,"S9")*9)+(COUNTIF(beosztás!$LA64:$MD64,"S10")*10)+(COUNTIF(beosztás!$LA64:$MD64,"S11")*11)+(COUNTIF(beosztás!$LA64:$MD64,"S12")*12)</f>
        <v>0</v>
      </c>
      <c r="HP62" s="706">
        <f>COUNTIF(beosztás!$LA64:$MD64,"BN")*12+COUNTIF(beosztás!$LA64:$MD64,"BÉ")*12+COUNTIF(beosztás!$LA64:$MD64,"BDE")*8+COUNTIF(beosztás!$LA64:$MD64,"BDU")*8+COUNTIF(beosztás!$LA64:$MD64,"BÉJ")*8+COUNTIF(beosztás!$LA64:$MD64,"B1")*1+COUNTIF(beosztás!$LA64:$MD64,"B2")*2+COUNTIF(beosztás!$LA64:$MD64,"B3")*3+COUNTIF(beosztás!$KZ64:$MC64,"B5")*5+COUNTIF(beosztás!$KZ64:$MC64,"B6")*6+COUNTIF(beosztás!$KZ64:$MC64,"B7")*7+COUNTIF(beosztás!$KZ64:$MC64,"B8")*8+COUNTIF(beosztás!$LA64:$MD64,"B9")*9+COUNTIF(beosztás!$LA64:$MD64,"B10")*10+COUNTIF(beosztás!$LA64:$MD64,"B11")*11+COUNTIF(beosztás!$LA64:$MD64,"B12")*12+COUNTIF(beosztás!$LA64:$MD64,"BP")*0</f>
        <v>0</v>
      </c>
      <c r="HQ62" s="330">
        <f t="shared" si="456"/>
        <v>0</v>
      </c>
      <c r="HR62" s="706">
        <f>IF(C62="",0,alapadatok!$AN$12)</f>
        <v>160</v>
      </c>
      <c r="HS62" s="330">
        <f t="shared" si="403"/>
        <v>-160</v>
      </c>
      <c r="HT62" s="905">
        <f t="shared" si="457"/>
        <v>0</v>
      </c>
      <c r="HU62" s="327"/>
      <c r="HV62" s="705">
        <f>COUNTIF(beosztás!$ME64:$NI64,"DE")*8</f>
        <v>0</v>
      </c>
      <c r="HW62" s="706">
        <f>COUNTIF(beosztás!$ME64:$NI64,"DU")*8</f>
        <v>0</v>
      </c>
      <c r="HX62" s="706">
        <f>COUNTIF(beosztás!$ME64:$NI64,"ÉJ")*8</f>
        <v>0</v>
      </c>
      <c r="HY62" s="706">
        <f>COUNTIF(beosztás!$ME64:$NI64,"N")*12</f>
        <v>0</v>
      </c>
      <c r="HZ62" s="706">
        <f>COUNTIF(beosztás!$ME64:$NI64,"É")*12</f>
        <v>0</v>
      </c>
      <c r="IA62" s="706">
        <f>SUM(beosztás!$ME64:$NI64)</f>
        <v>0</v>
      </c>
      <c r="IB62" s="706">
        <f>(COUNTIF(beosztás!$ME64:$NI64,"SN")*12)+(COUNTIF(beosztás!$ME64:$NI64,"SDE")*8)+(COUNTIF(beosztás!$ME64:$NI64,"SDU")*8)+(COUNTIF(beosztás!$ME64:$NI64,"SÉ")*12)+(COUNTIF(beosztás!$ME64:$NI64,"SÉJ")*8)+(COUNTIF(beosztás!$ME64:$NI64,"S1")*1)+(COUNTIF(beosztás!$ME64:$NI64,"S2")*2)+(COUNTIF(beosztás!$ME64:$NI64,"S3")*3)+(COUNTIF(beosztás!$ME64:$NI64,"S4")*4)+(COUNTIF(beosztás!$ME64:$NI64,"S5")*5)+(COUNTIF(beosztás!$ME64:$NI64,"S6")*6)+(COUNTIF(beosztás!$ME64:$NI64,"S7")*7)+(COUNTIF(beosztás!$ME64:$NI64,"S8")*8)+(COUNTIF(beosztás!$ME64:$NI64,"S9")*9)+(COUNTIF(beosztás!$ME64:$NI64,"S10")*10)+(COUNTIF(beosztás!$ME64:$NI64,"S11")*11)+(COUNTIF(beosztás!$ME64:$NI64,"S12")*12)</f>
        <v>0</v>
      </c>
      <c r="IC62" s="706">
        <f>COUNTIF(beosztás!$ME64:$NI64,"FÜ")*8</f>
        <v>16</v>
      </c>
      <c r="ID62" s="706">
        <f>COUNTIF(beosztás!$ME64:$NI64,"BN")*12+COUNTIF(beosztás!$ME64:$NI64,"BÉ")*12+COUNTIF(beosztás!$ME64:$NI64,"BDE")*8+COUNTIF(beosztás!$ME64:$NI64,"BDU")*8+COUNTIF(beosztás!$ME64:$NI64,"BÉJ")*8+COUNTIF(beosztás!$ME64:$NI64,"B1")*1+COUNTIF(beosztás!$ME64:$NI64,"B2")*2+COUNTIF(beosztás!$ME64:$NI64,"B3")*3+COUNTIF(beosztás!$ME64:$NI64,"B5")*5+COUNTIF(beosztás!$ME64:$NI64,"B6")*6+COUNTIF(beosztás!$ME64:$NI64,"B7")*7+COUNTIF(beosztás!$ME64:$NI64,"B8")*8+COUNTIF(beosztás!$ME64:$NI64,"B9")*9+COUNTIF(beosztás!$ME64:$NI64,"B10")*10+COUNTIF(beosztás!$ME64:$NI64,"B11")*11+COUNTIF(beosztás!$ME64:$NI64,"B12")*12+COUNTIF(beosztás!$ME64:$NI64,"BP")*0</f>
        <v>0</v>
      </c>
      <c r="IE62" s="330">
        <f t="shared" si="458"/>
        <v>0</v>
      </c>
      <c r="IF62" s="706">
        <f>IF(C62="",0,alapadatok!$AN$13)</f>
        <v>160</v>
      </c>
      <c r="IG62" s="330">
        <f t="shared" si="404"/>
        <v>-160</v>
      </c>
      <c r="IH62" s="739">
        <f t="shared" si="459"/>
        <v>0</v>
      </c>
      <c r="II62" s="327"/>
      <c r="IJ62" s="329">
        <f t="shared" si="405"/>
        <v>0</v>
      </c>
      <c r="IK62" s="330">
        <f t="shared" si="406"/>
        <v>0</v>
      </c>
      <c r="IL62" s="330">
        <f t="shared" si="407"/>
        <v>0</v>
      </c>
      <c r="IM62" s="330">
        <f t="shared" si="408"/>
        <v>0</v>
      </c>
      <c r="IN62" s="330">
        <f t="shared" si="409"/>
        <v>0</v>
      </c>
      <c r="IO62" s="330">
        <f t="shared" si="410"/>
        <v>0</v>
      </c>
      <c r="IP62" s="330">
        <f t="shared" si="411"/>
        <v>0</v>
      </c>
      <c r="IQ62" s="330">
        <f t="shared" si="412"/>
        <v>24</v>
      </c>
      <c r="IR62" s="330">
        <f t="shared" si="413"/>
        <v>0</v>
      </c>
      <c r="IS62" s="330">
        <f t="shared" si="414"/>
        <v>0</v>
      </c>
      <c r="IT62" s="330">
        <f t="shared" si="415"/>
        <v>320</v>
      </c>
      <c r="IU62" s="330">
        <f t="shared" si="416"/>
        <v>-320</v>
      </c>
      <c r="IV62" s="905">
        <f t="shared" si="460"/>
        <v>0</v>
      </c>
      <c r="IW62" s="328"/>
      <c r="JF62" s="21"/>
      <c r="JG62" s="21"/>
    </row>
    <row r="63" spans="1:267" x14ac:dyDescent="0.25">
      <c r="A63" s="398">
        <f>IF(beosztás!A65=0,"",beosztás!A65)</f>
        <v>14</v>
      </c>
      <c r="B63" s="901">
        <f>IF(beosztás!B65=0,"",beosztás!B65)</f>
        <v>284</v>
      </c>
      <c r="C63" s="400" t="str">
        <f>IF(beosztás!C65=0,"",beosztás!C65)</f>
        <v>Jarábik József</v>
      </c>
      <c r="D63" s="401" t="str">
        <f>IF(beosztás!D65=0,"",beosztás!D65)</f>
        <v>Line loader</v>
      </c>
      <c r="E63" s="18"/>
      <c r="F63" s="705">
        <f>COUNTIF(beosztás!$I65:$AM65,"DE")*8</f>
        <v>16</v>
      </c>
      <c r="G63" s="706">
        <f>COUNTIF(beosztás!$I65:$AM65,"DU")*8</f>
        <v>0</v>
      </c>
      <c r="H63" s="706">
        <f>COUNTIF(beosztás!$I65:$AM65,"ÉJ")*8</f>
        <v>0</v>
      </c>
      <c r="I63" s="706">
        <f>COUNTIF(beosztás!$I65:$AM65,"N")*12</f>
        <v>96</v>
      </c>
      <c r="J63" s="706">
        <f>COUNTIF(beosztás!$I65:$AM65,"é")*12</f>
        <v>24</v>
      </c>
      <c r="K63" s="706">
        <f>SUM(beosztás!$I65:$AM65)</f>
        <v>0</v>
      </c>
      <c r="L63" s="706">
        <f>COUNTIF(beosztás!$I65:$AM65,"FÜ")*8</f>
        <v>8</v>
      </c>
      <c r="M63" s="706">
        <f>(COUNTIF(beosztás!$I65:$AM65,"SN")*12)+(COUNTIF(beosztás!$I65:$AM65,"SDE")*8)+(COUNTIF(beosztás!$I65:$AM65,"SDU")*8)+(COUNTIF(beosztás!$I65:$AM65,"S1")*1)+(COUNTIF(beosztás!$I65:$AM65,"S2")*2)+(COUNTIF(beosztás!$I65:$AM65,"S3")*3)+(COUNTIF(beosztás!$I65:$AM65,"S4")*4)+(COUNTIF(beosztás!$I65:$AM65,"S5")*5)+(COUNTIF(beosztás!$I65:$AM65,"S6")*6)+(COUNTIF(beosztás!$I65:$AM65,"S7")*7)+(COUNTIF(beosztás!$I65:$AM65,"S8")*8)+(COUNTIF(beosztás!$I65:$AM65,"S9")*9)+(COUNTIF(beosztás!$I65:$AM65,"S10")*10)+(COUNTIF(beosztás!$I65:$AM65,"S11")*11)+(COUNTIF(beosztás!$I65:$AM65,"S12")*12)+(COUNTIF(beosztás!$I65:$AM65,"SÉ")*12)+(COUNTIF(beosztás!$I65:$AM65,"SÉJ")*8)</f>
        <v>32</v>
      </c>
      <c r="N63" s="706">
        <f>COUNTIF(beosztás!$I65:$AM65,"BN")*12+COUNTIF(beosztás!$I65:$AM65,"BÉ")*12+COUNTIF(beosztás!$I65:$AM65,"BDE")*8+COUNTIF(beosztás!$I65:$AM65,"BDU")*8+COUNTIF(beosztás!$I65:$AM65,"BÉJ")*8+COUNTIF(beosztás!$I65:$AM65,"B1")*1+COUNTIF(beosztás!$I65:$AM65,"B2")*2+COUNTIF(beosztás!$I65:$AM65,"B3")*3+COUNTIF(beosztás!$I65:$AM65,"B5")*5+COUNTIF(beosztás!$I65:$AM65,"B6")*6+COUNTIF(beosztás!$I65:$AM65,"B7")*7+COUNTIF(beosztás!$I65:$AM65,"B8")*8+COUNTIF(beosztás!$I65:$AM65,"B9")*9+COUNTIF(beosztás!$I65:$AM65,"B10")*10+COUNTIF(beosztás!$I65:$AM65,"B11")*11+COUNTIF(beosztás!$I65:$AM65,"B12")*12+COUNTIF(beosztás!$I65:$AM65,"BP")*0</f>
        <v>0</v>
      </c>
      <c r="O63" s="330">
        <f t="shared" si="417"/>
        <v>168</v>
      </c>
      <c r="P63" s="706">
        <f>IF(C63="",0,alapadatok!$AN$2)</f>
        <v>176</v>
      </c>
      <c r="Q63" s="330">
        <f t="shared" si="418"/>
        <v>-8</v>
      </c>
      <c r="R63" s="739">
        <f t="shared" si="419"/>
        <v>32</v>
      </c>
      <c r="S63" s="325"/>
      <c r="T63" s="705">
        <f>COUNTIF(beosztás!$AN65:$BO65,"DE")*8</f>
        <v>40</v>
      </c>
      <c r="U63" s="706">
        <f>COUNTIF(beosztás!$AN65:$BO65,"DU")*8</f>
        <v>0</v>
      </c>
      <c r="V63" s="706">
        <f>COUNTIF(beosztás!$AN65:$BO65,"ÉJ")*8</f>
        <v>8</v>
      </c>
      <c r="W63" s="706">
        <f>COUNTIF(beosztás!$AN65:$BO65,"N")*12</f>
        <v>48</v>
      </c>
      <c r="X63" s="706">
        <f>COUNTIF(beosztás!$AN65:$BO65,"É")*12</f>
        <v>48</v>
      </c>
      <c r="Y63" s="706">
        <f>SUM(beosztás!$AN65:$BO65)</f>
        <v>0</v>
      </c>
      <c r="Z63" s="706">
        <f>(COUNTIF(beosztás!$AN65:$BO65,"SN")*12)+(COUNTIF(beosztás!$AN65:$BO65,"SDE")*8)+(COUNTIF(beosztás!$AN65:$BO65,"SDU")*8)+(COUNTIF(beosztás!$AN65:$BO65,"SÉ")*12)+(COUNTIF(beosztás!$AN65:$BO65,"SÉJ")*8)+(COUNTIF(beosztás!$AN65:$BO65,"S1")*1)+(COUNTIF(beosztás!$AN65:$BO65,"S2")*2)+(COUNTIF(beosztás!$AN65:$BO65,"S3")*3)+(COUNTIF(beosztás!$AN65:$BO65,"S4")*4)+(COUNTIF(beosztás!$AN65:$BO65,"S5")*5)+(COUNTIF(beosztás!$AN65:$BO65,"S6")*6)+(COUNTIF(beosztás!$AN65:$BO65,"S7")*7)+(COUNTIF(beosztás!$AN65:$BO65,"S8")*8)+(COUNTIF(beosztás!$AN65:$BO65,"S9")*9)+(COUNTIF(beosztás!$AN65:$BO65,"S10")*10)+(COUNTIF(beosztás!$AN65:$BO65,"S11")*11)+(COUNTIF(beosztás!$AN65:$BO65,"S12")*12)</f>
        <v>24</v>
      </c>
      <c r="AA63" s="706">
        <f>COUNTIF(beosztás!$AN65:$BO65,"FÜ")*8</f>
        <v>0</v>
      </c>
      <c r="AB63" s="706">
        <f>COUNTIF(beosztás!$AN65:$BO65,"BN")*12+COUNTIF(beosztás!$AN65:$BO65,"BÉ")*12+COUNTIF(beosztás!$AN65:$BO65,"BDE")*8+COUNTIF(beosztás!$AN65:$BO65,"BDU")*8+COUNTIF(beosztás!$AN65:$BO65,"BÉJ")*8+COUNTIF(beosztás!$AN65:$BO65,"B1")*1+COUNTIF(beosztás!$AN65:$BO65,"B2")*2+COUNTIF(beosztás!$AN65:$BO65,"B3")*3+COUNTIF(beosztás!$AN65:$BO65,"B5")*5+COUNTIF(beosztás!$AN65:$BO65,"B6")*6+COUNTIF(beosztás!$AN65:$BO65,"B7")*7+COUNTIF(beosztás!$AN65:$BO65,"B8")*8+COUNTIF(beosztás!$AN65:$BO65,"B9")*9+COUNTIF(beosztás!$AN65:$BO65,"B10")*10+COUNTIF(beosztás!$AN65:$BO65,"B11")*11+COUNTIF(beosztás!$AN65:$BO65,"B12")*12+COUNTIF(beosztás!$AN65:$BO65,"BP")*0</f>
        <v>0</v>
      </c>
      <c r="AC63" s="330">
        <f t="shared" si="420"/>
        <v>168</v>
      </c>
      <c r="AD63" s="706">
        <f>IF(C63="",0,alapadatok!$AN$3)</f>
        <v>160</v>
      </c>
      <c r="AE63" s="330">
        <f t="shared" si="421"/>
        <v>8</v>
      </c>
      <c r="AF63" s="739">
        <f t="shared" si="422"/>
        <v>24</v>
      </c>
      <c r="AG63" s="325"/>
      <c r="AH63" s="329">
        <f t="shared" si="423"/>
        <v>56</v>
      </c>
      <c r="AI63" s="330">
        <f t="shared" si="424"/>
        <v>0</v>
      </c>
      <c r="AJ63" s="330">
        <f t="shared" si="425"/>
        <v>8</v>
      </c>
      <c r="AK63" s="330">
        <f t="shared" si="426"/>
        <v>144</v>
      </c>
      <c r="AL63" s="330">
        <f t="shared" si="427"/>
        <v>72</v>
      </c>
      <c r="AM63" s="330">
        <f t="shared" si="428"/>
        <v>0</v>
      </c>
      <c r="AN63" s="330">
        <f t="shared" si="429"/>
        <v>56</v>
      </c>
      <c r="AO63" s="330">
        <f t="shared" si="430"/>
        <v>8</v>
      </c>
      <c r="AP63" s="330">
        <f t="shared" si="431"/>
        <v>0</v>
      </c>
      <c r="AQ63" s="330">
        <f t="shared" si="432"/>
        <v>336</v>
      </c>
      <c r="AR63" s="330">
        <f t="shared" si="433"/>
        <v>336</v>
      </c>
      <c r="AS63" s="330">
        <f t="shared" si="434"/>
        <v>0</v>
      </c>
      <c r="AT63" s="739">
        <f t="shared" si="435"/>
        <v>56</v>
      </c>
      <c r="AU63" s="326"/>
      <c r="AV63" s="705">
        <f>COUNTIF(beosztás!$BP65:$CT65,"DE")*8</f>
        <v>8</v>
      </c>
      <c r="AW63" s="706">
        <f>COUNTIF(beosztás!$BP65:$CT65,"DU")*8</f>
        <v>0</v>
      </c>
      <c r="AX63" s="706">
        <f>COUNTIF(beosztás!$BP65:$CT65,"ÉJ")*8</f>
        <v>0</v>
      </c>
      <c r="AY63" s="706">
        <f>COUNTIF(beosztás!$BP65:$CT65,"N")*12</f>
        <v>60</v>
      </c>
      <c r="AZ63" s="706">
        <f>COUNTIF(beosztás!$BP65:$CT65,"é")*12</f>
        <v>36</v>
      </c>
      <c r="BA63" s="706">
        <f>SUM(beosztás!$BP65:$CT65)</f>
        <v>0</v>
      </c>
      <c r="BB63" s="706">
        <f>COUNTIF(beosztás!$BP65:$CT65,"FÜ")*8</f>
        <v>8</v>
      </c>
      <c r="BC63" s="895">
        <f>(COUNTIF(beosztás!$BP65:$CT65,"SN")*12)+(COUNTIF(beosztás!$BP65:$CT65,"SDE")*8)+(COUNTIF(beosztás!$BP65:$CT65,"SDU")*8)+(COUNTIF(beosztás!$BP65:$CT65,"SÉ")*12)+(COUNTIF(beosztás!$BP65:$CT65,"SÉJ")*8)+(COUNTIF(beosztás!$BP65:$CT65,"S1")*1)+(COUNTIF(beosztás!$BP65:$CT65,"S2")*2)+(COUNTIF(beosztás!$BP65:$CT65,"S3")*3)+(COUNTIF(beosztás!$BP65:$CT65,"S4")*4)+(COUNTIF(beosztás!$BP65:$CT65,"S5")*5)+(COUNTIF(beosztás!$BP65:$CT65,"S6")*6)+(COUNTIF(beosztás!$BP65:$CT65,"S7")*7)+(COUNTIF(beosztás!$BP65:$CT65,"S8")*8)+(COUNTIF(beosztás!$BP65:$CT65,"S9")*9)+(COUNTIF(beosztás!$BP65:$CT65,"S10")*10)+(COUNTIF(beosztás!$BP65:$CT65,"S11")*11)+(COUNTIF(beosztás!$BP65:$CT65,"S12")*12)</f>
        <v>48</v>
      </c>
      <c r="BD63" s="706">
        <f>COUNTIF(beosztás!$BP65:$CT65,"BN")*12+COUNTIF(beosztás!$BP65:$CT65,"BÉ")*12+COUNTIF(beosztás!$BP65:$CT65,"BDE")*8+COUNTIF(beosztás!$BP65:$CT65,"BDU")*8+COUNTIF(beosztás!$BP65:$CT65,"BÉJ")*8+COUNTIF(beosztás!$BP65:$CT65,"B1")*1+COUNTIF(beosztás!$BP65:$CT65,"B2")*2+COUNTIF(beosztás!$BP65:$CT65,"B3")*3+COUNTIF(beosztás!$BP65:$CT65,"B5")*5+COUNTIF(beosztás!$BP65:$CT65,"B6")*6+COUNTIF(beosztás!$BP65:$CT65,"B7")*7+COUNTIF(beosztás!$BP65:$CT65,"B8")*8+COUNTIF(beosztás!$BP65:$CT65,"B9")*9+COUNTIF(beosztás!$BP65:$CT65,"B10")*10+COUNTIF(beosztás!$BP65:$CT65,"B11")*11+COUNTIF(beosztás!$BP65:$CT65,"B12")*12+COUNTIF(beosztás!$BP65:$CT65,"BP")*0</f>
        <v>0</v>
      </c>
      <c r="BE63" s="330">
        <f t="shared" si="436"/>
        <v>152</v>
      </c>
      <c r="BF63" s="706">
        <f>IF(C63="",0,alapadatok!$AN$4)</f>
        <v>160</v>
      </c>
      <c r="BG63" s="330">
        <f t="shared" si="342"/>
        <v>-8</v>
      </c>
      <c r="BH63" s="739">
        <f t="shared" si="437"/>
        <v>48</v>
      </c>
      <c r="BI63" s="325"/>
      <c r="BJ63" s="705">
        <f>COUNTIF(beosztás!$CU65:$DX65,"DE")*8</f>
        <v>16</v>
      </c>
      <c r="BK63" s="706">
        <f>COUNTIF(beosztás!$CU65:$DX65,"DU")*8</f>
        <v>0</v>
      </c>
      <c r="BL63" s="706">
        <f>COUNTIF(beosztás!$CU65:$DX65,"ÉJ")*8</f>
        <v>0</v>
      </c>
      <c r="BM63" s="706">
        <f>COUNTIF(beosztás!$CU65:$DX65,"N")*12</f>
        <v>96</v>
      </c>
      <c r="BN63" s="706">
        <f>COUNTIF(beosztás!$CU65:$DX65,"É")*12</f>
        <v>72</v>
      </c>
      <c r="BO63" s="706">
        <f>SUM(beosztás!$CU65:$DX65)</f>
        <v>0</v>
      </c>
      <c r="BP63" s="895">
        <f>(COUNTIF(beosztás!$CU65:$DX65,"SN")*12)+(COUNTIF(beosztás!$CU65:$DX65,"SDE")*8)+(COUNTIF(beosztás!$CU65:$DX65,"SDU")*8)+(COUNTIF(beosztás!$CU65:$DX65,"SÉ")*12)+(COUNTIF(beosztás!$CU65:$DX65,"SÉJ")*8)+(COUNTIF(beosztás!$CU65:$DX65,"S1")*1)+(COUNTIF(beosztás!$CU65:$DX65,"S2")*2)+(COUNTIF(beosztás!$CU65:$DX65,"S3")*3)+(COUNTIF(beosztás!$CU65:$DX65,"S4")*4)+(COUNTIF(beosztás!$CU65:$DX65,"S5")*5)+(COUNTIF(beosztás!$CU65:$DX65,"S6")*6)+(COUNTIF(beosztás!$CU65:$DX65,"S7")*7)+(COUNTIF(beosztás!$CU65:$DX65,"S8")*8)+(COUNTIF(beosztás!$CU65:$DX65,"S9")*9)+(COUNTIF(beosztás!$CU65:$DX65,"S10")*10)+(COUNTIF(beosztás!$CU65:$DX65,"S11")*11)+(COUNTIF(beosztás!$CU65:$DX65,"S12")*12)</f>
        <v>0</v>
      </c>
      <c r="BQ63" s="706">
        <f>COUNTIF(beosztás!$CU65:$DX65,"FÜ")*8</f>
        <v>8</v>
      </c>
      <c r="BR63" s="706">
        <f>COUNTIF(beosztás!$CU65:$DX65,"BN")*12+COUNTIF(beosztás!$CU65:$DX65,"BÉ")*12+COUNTIF(beosztás!$CU65:$DX65,"BDE")*8+COUNTIF(beosztás!$CU65:$DX65,"BDU")*8+COUNTIF(beosztás!$CU65:$DX65,"BÉJ")*8+COUNTIF(beosztás!$CU65:$DX65,"B1")*1+COUNTIF(beosztás!$CU65:$DX65,"B2")*2+COUNTIF(beosztás!$CU65:$DX65,"B3")*3+COUNTIF(beosztás!$CU65:$DX65,"B5")*5+COUNTIF(beosztás!$CU65:$DX65,"B6")*6+COUNTIF(beosztás!$CU65:$DX65,"B7")*7+COUNTIF(beosztás!$CU65:$DX65,"B8")*8+COUNTIF(beosztás!$CU65:$DX65,"B9")*9+COUNTIF(beosztás!$CU65:$DX65,"B10")*10+COUNTIF(beosztás!$CU65:$DX65,"B11")*11+COUNTIF(beosztás!$CU65:$DX65,"B12")*12+COUNTIF(beosztás!$CU65:$DX65,"BP")*0</f>
        <v>0</v>
      </c>
      <c r="BS63" s="330">
        <f t="shared" si="438"/>
        <v>184</v>
      </c>
      <c r="BT63" s="706">
        <f>IF(C63="",0,alapadatok!$AN$5)</f>
        <v>168</v>
      </c>
      <c r="BU63" s="330">
        <f t="shared" si="344"/>
        <v>16</v>
      </c>
      <c r="BV63" s="739">
        <f t="shared" si="439"/>
        <v>0</v>
      </c>
      <c r="BW63" s="325"/>
      <c r="BX63" s="329">
        <f t="shared" si="345"/>
        <v>24</v>
      </c>
      <c r="BY63" s="330">
        <f t="shared" si="346"/>
        <v>0</v>
      </c>
      <c r="BZ63" s="330">
        <f t="shared" si="347"/>
        <v>0</v>
      </c>
      <c r="CA63" s="330">
        <f t="shared" si="348"/>
        <v>156</v>
      </c>
      <c r="CB63" s="330">
        <f t="shared" si="349"/>
        <v>108</v>
      </c>
      <c r="CC63" s="330">
        <f t="shared" si="350"/>
        <v>0</v>
      </c>
      <c r="CD63" s="330">
        <f t="shared" si="351"/>
        <v>48</v>
      </c>
      <c r="CE63" s="330">
        <f t="shared" si="352"/>
        <v>16</v>
      </c>
      <c r="CF63" s="330">
        <f t="shared" si="353"/>
        <v>0</v>
      </c>
      <c r="CG63" s="330">
        <f t="shared" si="354"/>
        <v>336</v>
      </c>
      <c r="CH63" s="330">
        <f t="shared" si="355"/>
        <v>328</v>
      </c>
      <c r="CI63" s="330">
        <f t="shared" si="356"/>
        <v>8</v>
      </c>
      <c r="CJ63" s="739">
        <f t="shared" si="440"/>
        <v>48</v>
      </c>
      <c r="CK63" s="326"/>
      <c r="CL63" s="705">
        <f>COUNTIF(beosztás!$DY65:$FC65,"DE")*8</f>
        <v>0</v>
      </c>
      <c r="CM63" s="706">
        <f>COUNTIF(beosztás!$DY65:$FC65,"DU")*8</f>
        <v>0</v>
      </c>
      <c r="CN63" s="706">
        <f>COUNTIF(beosztás!$DY65:$FC65,"ÉJ")*8</f>
        <v>0</v>
      </c>
      <c r="CO63" s="706">
        <f>COUNTIF(beosztás!$DY65:$FC65,"N")*12</f>
        <v>0</v>
      </c>
      <c r="CP63" s="706">
        <f>COUNTIF(beosztás!$DY65:$FC65,"é")*12</f>
        <v>0</v>
      </c>
      <c r="CQ63" s="706">
        <f>SUM(beosztás!$DY65:$FC65)</f>
        <v>0</v>
      </c>
      <c r="CR63" s="706">
        <f>COUNTIF(beosztás!$DY65:$FC65,"FÜ")*8</f>
        <v>16</v>
      </c>
      <c r="CS63" s="895">
        <f>(COUNTIF(beosztás!$DY65:$FC65,"SN")*12)+(COUNTIF(beosztás!$DY65:$FC65,"SDE")*8)+(COUNTIF(beosztás!$DY65:$FC65,"SDU")*8)+(COUNTIF(beosztás!$DY65:$FC65,"SÉ")*12)+(COUNTIF(beosztás!$DY65:$FC65,"SÉJ")*8)+(COUNTIF(beosztás!$DY65:$FC65,"S1")*1)+(COUNTIF(beosztás!$DY65:$FC65,"S2")*2)+(COUNTIF(beosztás!$DY65:$FC65,"S3")*3)+(COUNTIF(beosztás!$DY65:$FC65,"S4")*4)+(COUNTIF(beosztás!$DY65:$FC65,"S5")*5)+(COUNTIF(beosztás!$DY65:$FC65,"S6")*6)+(COUNTIF(beosztás!$DY65:$FC65,"S7")*7)+(COUNTIF(beosztás!$DY65:$FC65,"S8")*8)+(COUNTIF(beosztás!$DY65:$FC65,"S9")*9)+(COUNTIF(beosztás!$DY65:$FC65,"S10")*10)+(COUNTIF(beosztás!$DY65:$FC65,"S11")*11)+(COUNTIF(beosztás!$DY65:$FC65,"S12")*12)</f>
        <v>0</v>
      </c>
      <c r="CT63" s="706">
        <f>COUNTIF(beosztás!$DY65:$FC65,"BN")*12+COUNTIF(beosztás!$DY65:$FC65,"BÉ")*12+COUNTIF(beosztás!$DY65:$FC65,"BDE")*8+COUNTIF(beosztás!$DY65:$FC65,"BDU")*8+COUNTIF(beosztás!$DY65:$FC65,"BÉJ")*8+COUNTIF(beosztás!$DY65:$FC65,"B1")*1+COUNTIF(beosztás!$DY65:$FC65,"B2")*2+COUNTIF(beosztás!$DY65:$FC65,"B3")*3+COUNTIF(beosztás!$DY65:$FC65,"B5")*5+COUNTIF(beosztás!$DY65:$FC65,"B6")*6+COUNTIF(beosztás!$DY65:$FC65,"B7")*7+COUNTIF(beosztás!$DY65:$FC65,"B8")*8+COUNTIF(beosztás!$DY65:$FC65,"B9")*9+COUNTIF(beosztás!$DY65:$FC65,"B10")*10+COUNTIF(beosztás!$DY65:$FC65,"B11")*11+COUNTIF(beosztás!$DY65:$FC65,"B12")*12+COUNTIF(beosztás!$DY65:$FC65,"BP")*0</f>
        <v>0</v>
      </c>
      <c r="CU63" s="330">
        <f t="shared" si="441"/>
        <v>0</v>
      </c>
      <c r="CV63" s="706">
        <f>IF(C63="",0,alapadatok!$AN$6)</f>
        <v>168</v>
      </c>
      <c r="CW63" s="330">
        <f t="shared" si="358"/>
        <v>-168</v>
      </c>
      <c r="CX63" s="905">
        <f t="shared" si="442"/>
        <v>0</v>
      </c>
      <c r="CY63" s="325"/>
      <c r="CZ63" s="705">
        <f>COUNTIF(beosztás!$FD65:$GG65,"DE")*8</f>
        <v>0</v>
      </c>
      <c r="DA63" s="706">
        <f>COUNTIF(beosztás!$FD65:$GG65,"DU")*8</f>
        <v>0</v>
      </c>
      <c r="DB63" s="706">
        <f>COUNTIF(beosztás!$FD65:$GG65,"ÉJ")*8</f>
        <v>0</v>
      </c>
      <c r="DC63" s="706">
        <f>COUNTIF(beosztás!$FD65:$GG65,"N")*12</f>
        <v>0</v>
      </c>
      <c r="DD63" s="706">
        <f>COUNTIF(beosztás!$FD65:$GG65,"É")*12</f>
        <v>0</v>
      </c>
      <c r="DE63" s="706">
        <f>SUM(beosztás!$FD65:$GG65)</f>
        <v>0</v>
      </c>
      <c r="DF63" s="895">
        <f>(COUNTIF(beosztás!$FD65:$GG65,"SN")*12)+(COUNTIF(beosztás!$FD65:$GG65,"SDE")*8)+(COUNTIF(beosztás!$FD65:$GG65,"SDU")*8)+(COUNTIF(beosztás!$FD65:$GG65,"SÉ")*12)+(COUNTIF(beosztás!$FD65:$GG65,"SÉJ")*8)+(COUNTIF(beosztás!$FD65:$GG65,"S1")*1)+(COUNTIF(beosztás!$FD65:$GG65,"S2")*2)+(COUNTIF(beosztás!$FD65:$GG65,"S3")*3)+(COUNTIF(beosztás!$FD65:$GG65,"S4")*4)+(COUNTIF(beosztás!$FD65:$GG65,"S5")*5)+(COUNTIF(beosztás!$FD65:$GG65,"S6")*6)+(COUNTIF(beosztás!$FD65:$GG65,"S7")*7)+(COUNTIF(beosztás!$FD65:$GG65,"S8")*8)+(COUNTIF(beosztás!$FD65:$GG65,"S9")*9)+(COUNTIF(beosztás!$FD65:$GG65,"S10")*10)+(COUNTIF(beosztás!$FD65:$GG65,"S11")*11)+(COUNTIF(beosztás!$FD65:$GG65,"S12")*12)</f>
        <v>0</v>
      </c>
      <c r="DG63" s="706">
        <f>COUNTIF(beosztás!$FD65:$GG65,"FÜ")*8</f>
        <v>0</v>
      </c>
      <c r="DH63" s="706">
        <f>COUNTIF(beosztás!$FD65:$GG65,"BN")*12+COUNTIF(beosztás!$FD65:$GG65,"BÉ")*12+COUNTIF(beosztás!$FD65:$GG65,"BDE")*8+COUNTIF(beosztás!$FD65:$GG65,"BDU")*8+COUNTIF(beosztás!$FD65:$GG65,"BÉJ")*8+COUNTIF(beosztás!$FD65:$GG65,"B1")*1+COUNTIF(beosztás!$FD65:$GG65,"B2")*2+COUNTIF(beosztás!$FD65:$GG65,"B3")*3+COUNTIF(beosztás!$FD65:$GG65,"B5")*5+COUNTIF(beosztás!$FD65:$GG65,"B6")*6+COUNTIF(beosztás!$FD65:$GG65,"B7")*7+COUNTIF(beosztás!$FD65:$GG65,"B8")*8+COUNTIF(beosztás!$FD65:$GG65,"B9")*9+COUNTIF(beosztás!$FD65:$GG65,"B10")*10+COUNTIF(beosztás!$FD65:$GG65,"B11")*11+COUNTIF(beosztás!$FD65:$GG65,"B12")*12+COUNTIF(beosztás!$FD65:$GG65,"BP")*0</f>
        <v>0</v>
      </c>
      <c r="DI63" s="330">
        <f t="shared" si="443"/>
        <v>0</v>
      </c>
      <c r="DJ63" s="706">
        <f>IF(C63="",0,alapadatok!$AN$7)</f>
        <v>160</v>
      </c>
      <c r="DK63" s="330">
        <f t="shared" si="359"/>
        <v>-160</v>
      </c>
      <c r="DL63" s="739">
        <f t="shared" si="444"/>
        <v>0</v>
      </c>
      <c r="DM63" s="325"/>
      <c r="DN63" s="329">
        <f t="shared" si="360"/>
        <v>0</v>
      </c>
      <c r="DO63" s="330">
        <f t="shared" si="361"/>
        <v>0</v>
      </c>
      <c r="DP63" s="330">
        <f t="shared" si="362"/>
        <v>0</v>
      </c>
      <c r="DQ63" s="330">
        <f t="shared" si="363"/>
        <v>0</v>
      </c>
      <c r="DR63" s="330">
        <f t="shared" si="364"/>
        <v>0</v>
      </c>
      <c r="DS63" s="330">
        <f t="shared" si="365"/>
        <v>0</v>
      </c>
      <c r="DT63" s="330">
        <f t="shared" si="366"/>
        <v>0</v>
      </c>
      <c r="DU63" s="330">
        <f t="shared" si="367"/>
        <v>16</v>
      </c>
      <c r="DV63" s="330">
        <f t="shared" si="368"/>
        <v>0</v>
      </c>
      <c r="DW63" s="330">
        <f t="shared" si="369"/>
        <v>0</v>
      </c>
      <c r="DX63" s="330">
        <f t="shared" si="370"/>
        <v>328</v>
      </c>
      <c r="DY63" s="330">
        <f t="shared" si="371"/>
        <v>-328</v>
      </c>
      <c r="DZ63" s="905">
        <f t="shared" si="445"/>
        <v>0</v>
      </c>
      <c r="EA63" s="326"/>
      <c r="EB63" s="705">
        <f>COUNTIF(beosztás!$GH65:$HL65,"DE")*8</f>
        <v>0</v>
      </c>
      <c r="EC63" s="706">
        <f>COUNTIF(beosztás!$GH65:$HL65,"DU")*8</f>
        <v>0</v>
      </c>
      <c r="ED63" s="706">
        <f>COUNTIF(beosztás!$GH65:$HL65,"ÉJ")*8</f>
        <v>0</v>
      </c>
      <c r="EE63" s="706">
        <f>COUNTIF(beosztás!$GH65:$HL65,"N")*12</f>
        <v>0</v>
      </c>
      <c r="EF63" s="706">
        <f>COUNTIF(beosztás!$GH65:$HL65,"é")*12</f>
        <v>0</v>
      </c>
      <c r="EG63" s="706">
        <f>SUM(beosztás!$GH65:$HL65)</f>
        <v>0</v>
      </c>
      <c r="EH63" s="706">
        <f>COUNTIF(beosztás!$GH65:$HL65,"FÜ")*8</f>
        <v>0</v>
      </c>
      <c r="EI63" s="895">
        <f>(COUNTIF(beosztás!$GH65:$HL65,"SN")*12)+(COUNTIF(beosztás!$GH65:$HL65,"SDE")*8)+(COUNTIF(beosztás!$GH65:$HL65,"SDU")*8)+(COUNTIF(beosztás!$GH65:$HL65,"SÉ")*12)+(COUNTIF(beosztás!$GH65:$HL65,"SÉJ")*8)+(COUNTIF(beosztás!$GH65:$HL65,"S1")*1)+(COUNTIF(beosztás!$GH65:$HL65,"S2")*2)+(COUNTIF(beosztás!$GH65:$HL65,"S3")*3)+(COUNTIF(beosztás!$GH65:$HL65,"S4")*4)+(COUNTIF(beosztás!$GH65:$HL65,"S5")*5)+(COUNTIF(beosztás!$GH65:$HL65,"S6")*6)+(COUNTIF(beosztás!$GH65:$HL65,"S7")*7)+(COUNTIF(beosztás!$GH65:$HL65,"S8")*8)+(COUNTIF(beosztás!$GH65:$HL65,"S9")*9)+(COUNTIF(beosztás!$GH65:$HL65,"S10")*10)+(COUNTIF(beosztás!$GH65:$HL65,"S11")*11)+(COUNTIF(beosztás!$GH65:$HL65,"S12")*12)</f>
        <v>0</v>
      </c>
      <c r="EJ63" s="706">
        <f>COUNTIF(beosztás!$GH65:$HL65,"BN")*12+COUNTIF(beosztás!$GH65:$HL65,"BÉ")*12+COUNTIF(beosztás!$GH65:$HL65,"BDE")*8+COUNTIF(beosztás!$GH65:$HL65,"BDU")*8+COUNTIF(beosztás!$GH65:$HL65,"BÉJ")*8+COUNTIF(beosztás!$GH65:$HL65,"B1")*1+COUNTIF(beosztás!$GH65:$HL65,"B2")*2+COUNTIF(beosztás!$GH65:$HL65,"B3")*3+COUNTIF(beosztás!$GH65:$HL65,"B5")*5+COUNTIF(beosztás!$GH65:$HL65,"B6")*6+COUNTIF(beosztás!$GH65:$HL65,"B7")*7+COUNTIF(beosztás!$GH65:$HL65,"B8")*8+COUNTIF(beosztás!$GH65:$HL65,"B9")*9+COUNTIF(beosztás!$GH65:$HL65,"B10")*10+COUNTIF(beosztás!$GH65:$HL65,"B11")*11+COUNTIF(beosztás!$GH65:$HL65,"B12")*12+COUNTIF(beosztás!$GH65:$HL65,"BP")*0</f>
        <v>0</v>
      </c>
      <c r="EK63" s="330">
        <f t="shared" si="446"/>
        <v>0</v>
      </c>
      <c r="EL63" s="706">
        <f>IF(C63="",0,alapadatok!$AN$8)</f>
        <v>184</v>
      </c>
      <c r="EM63" s="330">
        <f t="shared" si="373"/>
        <v>-184</v>
      </c>
      <c r="EN63" s="905">
        <f t="shared" si="447"/>
        <v>0</v>
      </c>
      <c r="EO63" s="325"/>
      <c r="EP63" s="705">
        <f>COUNTIF(beosztás!$HM65:$IQ65,"DE")*8</f>
        <v>0</v>
      </c>
      <c r="EQ63" s="706">
        <f>COUNTIF(beosztás!$HM65:$IQ65,"DU")*8</f>
        <v>0</v>
      </c>
      <c r="ER63" s="706">
        <f>COUNTIF(beosztás!$HM65:$IQ65,"ÉJ")*8</f>
        <v>0</v>
      </c>
      <c r="ES63" s="706">
        <f>COUNTIF(beosztás!$HM65:$IQ65,"N")*12</f>
        <v>0</v>
      </c>
      <c r="ET63" s="706">
        <f>COUNTIF(beosztás!$HM65:$IQ65,"É")*12</f>
        <v>0</v>
      </c>
      <c r="EU63" s="706">
        <f>SUM(beosztás!$HM65:$IQ65)</f>
        <v>0</v>
      </c>
      <c r="EV63" s="895">
        <f>(COUNTIF(beosztás!$HM65:$IQ65,"SN")*12)+(COUNTIF(beosztás!$HM65:$IQ65,"SDE")*8)+(COUNTIF(beosztás!$HM65:$IQ65,"SDU")*8)+(COUNTIF(beosztás!$HM65:$IQ65,"SÉ")*12)+(COUNTIF(beosztás!$HM65:$IQ65,"SÉJ")*8)+(COUNTIF(beosztás!$HM65:$IQ65,"S1")*1)+(COUNTIF(beosztás!$HM65:$IQ65,"S2")*2)+(COUNTIF(beosztás!$HM65:$IQ65,"S3")*3)+(COUNTIF(beosztás!$HM65:$IQ65,"S4")*4)+(COUNTIF(beosztás!$HM65:$IQ65,"S5")*5)+(COUNTIF(beosztás!$HM65:$IQ65,"S6")*6)+(COUNTIF(beosztás!$HM65:$IQ65,"S7")*7)+(COUNTIF(beosztás!$HM65:$IQ65,"S8")*8)+(COUNTIF(beosztás!$HM65:$IQ65,"S9")*9)+(COUNTIF(beosztás!$HM65:$IQ65,"S10")*10)+(COUNTIF(beosztás!$HM65:$IQ65,"S11")*11)+(COUNTIF(beosztás!$HM65:$IQ65,"S12")*12)</f>
        <v>0</v>
      </c>
      <c r="EW63" s="706">
        <f>COUNTIF(beosztás!$HM65:$IQ65,"FÜ")*8</f>
        <v>8</v>
      </c>
      <c r="EX63" s="706">
        <f>COUNTIF(beosztás!$HM65:$IQ65,"BN")*12+COUNTIF(beosztás!$HM65:$IQ65,"BÉ")*12+COUNTIF(beosztás!$HM65:$IQ65,"BDE")*8+COUNTIF(beosztás!$HM65:$IQ65,"BDU")*8+COUNTIF(beosztás!$HM65:$IQ65,"BÉJ")*8+COUNTIF(beosztás!$HM65:$IQ65,"B1")*1+COUNTIF(beosztás!$HM65:$IQ65,"B2")*2+COUNTIF(beosztás!$HM65:$IQ65,"B3")*3+COUNTIF(beosztás!$HM65:$IQ65,"B5")*5+COUNTIF(beosztás!$HM65:$IQ65,"B6")*6+COUNTIF(beosztás!$HM65:$IQ65,"B7")*7+COUNTIF(beosztás!$HM65:$IQ65,"B8")*8+COUNTIF(beosztás!$HM65:$IQ65,"B9")*9+COUNTIF(beosztás!$HM65:$IQ65,"B10")*10+COUNTIF(beosztás!$HM65:$IQ65,"B11")*11+COUNTIF(beosztás!$HM65:$IQ65,"B12")*12+COUNTIF(beosztás!$HM65:$IQ65,"BP")*0</f>
        <v>0</v>
      </c>
      <c r="EY63" s="330">
        <f t="shared" si="448"/>
        <v>0</v>
      </c>
      <c r="EZ63" s="706">
        <f>IF(C63="",0,alapadatok!$AN$9)</f>
        <v>168</v>
      </c>
      <c r="FA63" s="330">
        <f t="shared" si="374"/>
        <v>-168</v>
      </c>
      <c r="FB63" s="905">
        <f t="shared" si="449"/>
        <v>0</v>
      </c>
      <c r="FC63" s="325"/>
      <c r="FD63" s="329">
        <f t="shared" si="375"/>
        <v>0</v>
      </c>
      <c r="FE63" s="330">
        <f t="shared" si="376"/>
        <v>0</v>
      </c>
      <c r="FF63" s="330">
        <f t="shared" si="377"/>
        <v>0</v>
      </c>
      <c r="FG63" s="330">
        <f t="shared" si="378"/>
        <v>0</v>
      </c>
      <c r="FH63" s="330">
        <f t="shared" si="379"/>
        <v>0</v>
      </c>
      <c r="FI63" s="330">
        <f t="shared" si="380"/>
        <v>0</v>
      </c>
      <c r="FJ63" s="330">
        <f t="shared" si="381"/>
        <v>0</v>
      </c>
      <c r="FK63" s="330">
        <f t="shared" si="382"/>
        <v>8</v>
      </c>
      <c r="FL63" s="330">
        <f t="shared" si="383"/>
        <v>0</v>
      </c>
      <c r="FM63" s="330">
        <f t="shared" si="384"/>
        <v>0</v>
      </c>
      <c r="FN63" s="330">
        <f t="shared" si="385"/>
        <v>352</v>
      </c>
      <c r="FO63" s="330">
        <f t="shared" si="386"/>
        <v>-352</v>
      </c>
      <c r="FP63" s="905">
        <f t="shared" si="450"/>
        <v>0</v>
      </c>
      <c r="FQ63" s="326"/>
      <c r="FR63" s="705">
        <f>COUNTIF(beosztás!$IR65:$JU65,"DE")*8</f>
        <v>0</v>
      </c>
      <c r="FS63" s="706">
        <f>COUNTIF(beosztás!$IR65:$JU65,"DU")*8</f>
        <v>0</v>
      </c>
      <c r="FT63" s="706">
        <f>COUNTIF(beosztás!$IR65:$JU65,"ÉJ")*8</f>
        <v>0</v>
      </c>
      <c r="FU63" s="706">
        <f>COUNTIF(beosztás!$IR65:$JU65,"N")*12</f>
        <v>0</v>
      </c>
      <c r="FV63" s="706">
        <f>COUNTIF(beosztás!$IR65:$JU65,"é")*12</f>
        <v>0</v>
      </c>
      <c r="FW63" s="706">
        <f>SUM(beosztás!$IR65:$JU65)</f>
        <v>0</v>
      </c>
      <c r="FX63" s="706">
        <f>COUNTIF(beosztás!$IR65:$JU65,"FÜ")*8</f>
        <v>0</v>
      </c>
      <c r="FY63" s="895">
        <f>(COUNTIF(beosztás!$IR65:$JU65,"SN")*12)+(COUNTIF(beosztás!$IR65:$JU65,"SDE")*8)+(COUNTIF(beosztás!$IR65:$JU65,"SDU")*8)+(COUNTIF(beosztás!$IR65:$JU65,"SÉ")*12)+(COUNTIF(beosztás!$IR65:$JU65,"SÉJ")*8)+(COUNTIF(beosztás!$IR65:$JU65,"S1")*1)+(COUNTIF(beosztás!$IR65:$JU65,"S2")*2)+(COUNTIF(beosztás!$IR65:$JU65,"S3")*3)+(COUNTIF(beosztás!$IR65:$JU65,"S4")*4)+(COUNTIF(beosztás!$IR65:$JU65,"S5")*5)+(COUNTIF(beosztás!$IR65:$JU65,"S6")*6)+(COUNTIF(beosztás!$IR65:$JU65,"S7")*7)+(COUNTIF(beosztás!$IR65:$JU65,"S8")*8)+(COUNTIF(beosztás!$IR65:$JU65,"S9")*9)+(COUNTIF(beosztás!$IR65:$JU65,"S10")*10)+(COUNTIF(beosztás!$IR65:$JU65,"S11")*11)+(COUNTIF(beosztás!$IR65:$JU65,"S12")*12)</f>
        <v>0</v>
      </c>
      <c r="FZ63" s="706">
        <f>COUNTIF(beosztás!$IR65:$JU65,"BN")*12+COUNTIF(beosztás!$IR65:$JU65,"BÉ")*12+COUNTIF(beosztás!$IR65:$JU65,"BDE")*8+COUNTIF(beosztás!$IR65:$JU65,"BDU")*8+COUNTIF(beosztás!$IR65:$JU65,"BÉJ")*8+COUNTIF(beosztás!$IR65:$JU65,"B1")*1+COUNTIF(beosztás!$IR65:$JU65,"B2")*2+COUNTIF(beosztás!$IR65:$JU65,"B3")*3+COUNTIF(beosztás!$IR65:$JU65,"B5")*5+COUNTIF(beosztás!$IR65:$JU65,"B6")*6+COUNTIF(beosztás!$IR65:$JU65,"B7")*7+COUNTIF(beosztás!$IR65:$JU65,"B8")*8+COUNTIF(beosztás!$IR65:$JU65,"B9")*9+COUNTIF(beosztás!$IR65:$JU65,"B10")*10+COUNTIF(beosztás!$IR65:$JU65,"B11")*11+COUNTIF(beosztás!$IR65:$JU65,"B12")*12+COUNTIF(beosztás!$IR65:$JU65,"BP")*0</f>
        <v>0</v>
      </c>
      <c r="GA63" s="330">
        <f t="shared" si="451"/>
        <v>0</v>
      </c>
      <c r="GB63" s="706">
        <f>IF(C63="",0,alapadatok!$AN$10)</f>
        <v>168</v>
      </c>
      <c r="GC63" s="330">
        <f t="shared" si="388"/>
        <v>-168</v>
      </c>
      <c r="GD63" s="905">
        <f t="shared" si="452"/>
        <v>0</v>
      </c>
      <c r="GE63" s="327"/>
      <c r="GF63" s="705">
        <f>COUNTIF(beosztás!$JV65:$KZ65,"DE")*8</f>
        <v>0</v>
      </c>
      <c r="GG63" s="706">
        <f>COUNTIF(beosztás!$JV65:$KZ65,"DU")*8</f>
        <v>0</v>
      </c>
      <c r="GH63" s="706">
        <f>COUNTIF(beosztás!$JV65:$KZ65,"ÉJ")*8</f>
        <v>0</v>
      </c>
      <c r="GI63" s="706">
        <f>COUNTIF(beosztás!$JV65:$KZ65,"N")*12</f>
        <v>0</v>
      </c>
      <c r="GJ63" s="706">
        <f>COUNTIF(beosztás!$JV65:$KZ65,"É")*12</f>
        <v>0</v>
      </c>
      <c r="GK63" s="706">
        <f>SUM(beosztás!$JV65:$KZ65)</f>
        <v>0</v>
      </c>
      <c r="GL63" s="895">
        <f>(COUNTIF(beosztás!$JV65:$KZ65,"SN")*12)+(COUNTIF(beosztás!$JV65:$KZ65,"SDE")*8)+(COUNTIF(beosztás!$JV65:$KZ65,"SDU")*8)+(COUNTIF(beosztás!$JV65:$KZ65,"SÉ")*12)+(COUNTIF(beosztás!$JV65:$KZ65,"SÉJ")*8)+(COUNTIF(beosztás!$JV65:$KZ65,"S1")*1)+(COUNTIF(beosztás!$JV65:$KZ65,"S2")*2)+(COUNTIF(beosztás!$JV65:$KZ65,"S3")*3)+(COUNTIF(beosztás!$JV65:$KZ65,"S4")*4)+(COUNTIF(beosztás!$JV65:$KZ65,"S5")*5)+(COUNTIF(beosztás!$JV65:$KZ65,"S6")*6)+(COUNTIF(beosztás!$JV65:$KZ65,"S7")*7)+(COUNTIF(beosztás!$JV65:$KZ65,"S8")*8)+(COUNTIF(beosztás!$JV65:$KZ65,"S9")*9)+(COUNTIF(beosztás!$JV65:$KZ65,"S10")*10)+(COUNTIF(beosztás!$JV65:$KZ65,"S11")*11)+(COUNTIF(beosztás!$JV65:$KZ65,"S12")*12)</f>
        <v>0</v>
      </c>
      <c r="GM63" s="706">
        <f>COUNTIF(beosztás!$JV65:$KZ65,"FÜ")*8</f>
        <v>8</v>
      </c>
      <c r="GN63" s="706">
        <f>COUNTIF(beosztás!$JV65:$KZ65,"BN")*12+COUNTIF(beosztás!$JV65:$KZ65,"BÉ")*12+COUNTIF(beosztás!$JV65:$KZ65,"BDE")*8+COUNTIF(beosztás!$JV65:$KZ65,"BDU")*8+COUNTIF(beosztás!$JV65:$KZ65,"BÉJ")*8+COUNTIF(beosztás!$JV65:$KZ65,"B1")*1+COUNTIF(beosztás!$JV65:$KZ65,"B2")*2+COUNTIF(beosztás!$JV65:$KZ65,"B3")*3+COUNTIF(beosztás!$JV65:$KZ65,"B5")*5+COUNTIF(beosztás!$JV65:$KZ65,"B6")*6+COUNTIF(beosztás!$JV65:$KZ65,"B7")*7+COUNTIF(beosztás!$JV65:$KZ65,"B8")*8+COUNTIF(beosztás!$JV65:$KZ65,"B9")*9+COUNTIF(beosztás!$JV65:$KZ65,"B10")*10+COUNTIF(beosztás!$JV65:$KZ65,"B11")*11+COUNTIF(beosztás!$JV65:$KZ65,"B12")*12+COUNTIF(beosztás!$JV65:$KZ65,"BP")*0</f>
        <v>0</v>
      </c>
      <c r="GO63" s="330">
        <f t="shared" si="453"/>
        <v>0</v>
      </c>
      <c r="GP63" s="706">
        <f>IF(C63="",0,alapadatok!$AN$11)</f>
        <v>176</v>
      </c>
      <c r="GQ63" s="330">
        <f t="shared" si="389"/>
        <v>-176</v>
      </c>
      <c r="GR63" s="905">
        <f t="shared" si="454"/>
        <v>0</v>
      </c>
      <c r="GS63" s="327"/>
      <c r="GT63" s="329">
        <f t="shared" si="390"/>
        <v>0</v>
      </c>
      <c r="GU63" s="330">
        <f t="shared" si="391"/>
        <v>0</v>
      </c>
      <c r="GV63" s="330">
        <f t="shared" si="392"/>
        <v>0</v>
      </c>
      <c r="GW63" s="330">
        <f t="shared" si="393"/>
        <v>0</v>
      </c>
      <c r="GX63" s="330">
        <f t="shared" si="394"/>
        <v>0</v>
      </c>
      <c r="GY63" s="330">
        <f t="shared" si="395"/>
        <v>0</v>
      </c>
      <c r="GZ63" s="330">
        <f t="shared" si="396"/>
        <v>0</v>
      </c>
      <c r="HA63" s="330">
        <f t="shared" si="397"/>
        <v>8</v>
      </c>
      <c r="HB63" s="330">
        <f t="shared" si="398"/>
        <v>0</v>
      </c>
      <c r="HC63" s="330">
        <f t="shared" si="399"/>
        <v>0</v>
      </c>
      <c r="HD63" s="330">
        <f t="shared" si="400"/>
        <v>344</v>
      </c>
      <c r="HE63" s="330">
        <f t="shared" si="401"/>
        <v>-344</v>
      </c>
      <c r="HF63" s="905">
        <f t="shared" si="455"/>
        <v>0</v>
      </c>
      <c r="HG63" s="326"/>
      <c r="HH63" s="705">
        <f>COUNTIF(beosztás!$LA65:$MD65,"DE")*8</f>
        <v>0</v>
      </c>
      <c r="HI63" s="706">
        <f>COUNTIF(beosztás!$LA65:$MD65,"DU")*8</f>
        <v>0</v>
      </c>
      <c r="HJ63" s="706">
        <f>COUNTIF(beosztás!$LA65:$MD65,"ÉJ")*8</f>
        <v>0</v>
      </c>
      <c r="HK63" s="706">
        <f>COUNTIF(beosztás!$LA65:$MD65,"N")*12</f>
        <v>0</v>
      </c>
      <c r="HL63" s="706">
        <f>COUNTIF(beosztás!$LA65:$MD65,"é")*12</f>
        <v>0</v>
      </c>
      <c r="HM63" s="706">
        <f>SUM(beosztás!$LA65:$MD65)</f>
        <v>0</v>
      </c>
      <c r="HN63" s="706">
        <f>COUNTIF(beosztás!$LA65:$MD65,"FÜ")*8</f>
        <v>8</v>
      </c>
      <c r="HO63" s="895">
        <f>(COUNTIF(beosztás!$LA65:$MD65,"SN")*12)+(COUNTIF(beosztás!$LA65:$MD65,"SDE")*8)+(COUNTIF(beosztás!$LA65:$MD65,"SDU")*8)+(COUNTIF(beosztás!$LA65:$MD65,"SÉ")*12)+(COUNTIF(beosztás!$LA65:$MD65,"SÉJ")*8)+(COUNTIF(beosztás!$LA65:$MD65,"S1")*1)+(COUNTIF(beosztás!$LA65:$MD65,"S2")*2)+(COUNTIF(beosztás!$LA65:$MD65,"S3")*3)+(COUNTIF(beosztás!$LA65:$MD65,"S4")*4)+(COUNTIF(beosztás!$LA65:$MD65,"S5")*5)+(COUNTIF(beosztás!$LA65:$MD65,"S6")*6)+(COUNTIF(beosztás!$LA65:$MD65,"S7")*7)+(COUNTIF(beosztás!$LA65:$MD65,"S8")*8)+(COUNTIF(beosztás!$LA65:$MD65,"S9")*9)+(COUNTIF(beosztás!$LA65:$MD65,"S10")*10)+(COUNTIF(beosztás!$LA65:$MD65,"S11")*11)+(COUNTIF(beosztás!$LA65:$MD65,"S12")*12)</f>
        <v>0</v>
      </c>
      <c r="HP63" s="706">
        <f>COUNTIF(beosztás!$LA65:$MD65,"BN")*12+COUNTIF(beosztás!$LA65:$MD65,"BÉ")*12+COUNTIF(beosztás!$LA65:$MD65,"BDE")*8+COUNTIF(beosztás!$LA65:$MD65,"BDU")*8+COUNTIF(beosztás!$LA65:$MD65,"BÉJ")*8+COUNTIF(beosztás!$LA65:$MD65,"B1")*1+COUNTIF(beosztás!$LA65:$MD65,"B2")*2+COUNTIF(beosztás!$LA65:$MD65,"B3")*3+COUNTIF(beosztás!$KZ65:$MC65,"B5")*5+COUNTIF(beosztás!$KZ65:$MC65,"B6")*6+COUNTIF(beosztás!$KZ65:$MC65,"B7")*7+COUNTIF(beosztás!$KZ65:$MC65,"B8")*8+COUNTIF(beosztás!$LA65:$MD65,"B9")*9+COUNTIF(beosztás!$LA65:$MD65,"B10")*10+COUNTIF(beosztás!$LA65:$MD65,"B11")*11+COUNTIF(beosztás!$LA65:$MD65,"B12")*12+COUNTIF(beosztás!$LA65:$MD65,"BP")*0</f>
        <v>0</v>
      </c>
      <c r="HQ63" s="330">
        <f t="shared" si="456"/>
        <v>0</v>
      </c>
      <c r="HR63" s="706">
        <f>IF(C63="",0,alapadatok!$AN$12)</f>
        <v>160</v>
      </c>
      <c r="HS63" s="330">
        <f t="shared" si="403"/>
        <v>-160</v>
      </c>
      <c r="HT63" s="905">
        <f t="shared" si="457"/>
        <v>0</v>
      </c>
      <c r="HU63" s="327"/>
      <c r="HV63" s="705">
        <f>COUNTIF(beosztás!$ME65:$NI65,"DE")*8</f>
        <v>0</v>
      </c>
      <c r="HW63" s="706">
        <f>COUNTIF(beosztás!$ME65:$NI65,"DU")*8</f>
        <v>0</v>
      </c>
      <c r="HX63" s="706">
        <f>COUNTIF(beosztás!$ME65:$NI65,"ÉJ")*8</f>
        <v>0</v>
      </c>
      <c r="HY63" s="706">
        <f>COUNTIF(beosztás!$ME65:$NI65,"N")*12</f>
        <v>0</v>
      </c>
      <c r="HZ63" s="706">
        <f>COUNTIF(beosztás!$ME65:$NI65,"É")*12</f>
        <v>0</v>
      </c>
      <c r="IA63" s="706">
        <f>SUM(beosztás!$ME65:$NI65)</f>
        <v>0</v>
      </c>
      <c r="IB63" s="706">
        <f>(COUNTIF(beosztás!$ME65:$NI65,"SN")*12)+(COUNTIF(beosztás!$ME65:$NI65,"SDE")*8)+(COUNTIF(beosztás!$ME65:$NI65,"SDU")*8)+(COUNTIF(beosztás!$ME65:$NI65,"SÉ")*12)+(COUNTIF(beosztás!$ME65:$NI65,"SÉJ")*8)+(COUNTIF(beosztás!$ME65:$NI65,"S1")*1)+(COUNTIF(beosztás!$ME65:$NI65,"S2")*2)+(COUNTIF(beosztás!$ME65:$NI65,"S3")*3)+(COUNTIF(beosztás!$ME65:$NI65,"S4")*4)+(COUNTIF(beosztás!$ME65:$NI65,"S5")*5)+(COUNTIF(beosztás!$ME65:$NI65,"S6")*6)+(COUNTIF(beosztás!$ME65:$NI65,"S7")*7)+(COUNTIF(beosztás!$ME65:$NI65,"S8")*8)+(COUNTIF(beosztás!$ME65:$NI65,"S9")*9)+(COUNTIF(beosztás!$ME65:$NI65,"S10")*10)+(COUNTIF(beosztás!$ME65:$NI65,"S11")*11)+(COUNTIF(beosztás!$ME65:$NI65,"S12")*12)</f>
        <v>0</v>
      </c>
      <c r="IC63" s="706">
        <f>COUNTIF(beosztás!$ME65:$NI65,"FÜ")*8</f>
        <v>16</v>
      </c>
      <c r="ID63" s="706">
        <f>COUNTIF(beosztás!$ME65:$NI65,"BN")*12+COUNTIF(beosztás!$ME65:$NI65,"BÉ")*12+COUNTIF(beosztás!$ME65:$NI65,"BDE")*8+COUNTIF(beosztás!$ME65:$NI65,"BDU")*8+COUNTIF(beosztás!$ME65:$NI65,"BÉJ")*8+COUNTIF(beosztás!$ME65:$NI65,"B1")*1+COUNTIF(beosztás!$ME65:$NI65,"B2")*2+COUNTIF(beosztás!$ME65:$NI65,"B3")*3+COUNTIF(beosztás!$ME65:$NI65,"B5")*5+COUNTIF(beosztás!$ME65:$NI65,"B6")*6+COUNTIF(beosztás!$ME65:$NI65,"B7")*7+COUNTIF(beosztás!$ME65:$NI65,"B8")*8+COUNTIF(beosztás!$ME65:$NI65,"B9")*9+COUNTIF(beosztás!$ME65:$NI65,"B10")*10+COUNTIF(beosztás!$ME65:$NI65,"B11")*11+COUNTIF(beosztás!$ME65:$NI65,"B12")*12+COUNTIF(beosztás!$ME65:$NI65,"BP")*0</f>
        <v>0</v>
      </c>
      <c r="IE63" s="330">
        <f t="shared" si="458"/>
        <v>0</v>
      </c>
      <c r="IF63" s="706">
        <f>IF(C63="",0,alapadatok!$AN$13)</f>
        <v>160</v>
      </c>
      <c r="IG63" s="330">
        <f t="shared" si="404"/>
        <v>-160</v>
      </c>
      <c r="IH63" s="739">
        <f t="shared" si="459"/>
        <v>0</v>
      </c>
      <c r="II63" s="327"/>
      <c r="IJ63" s="329">
        <f t="shared" si="405"/>
        <v>0</v>
      </c>
      <c r="IK63" s="330">
        <f t="shared" si="406"/>
        <v>0</v>
      </c>
      <c r="IL63" s="330">
        <f t="shared" si="407"/>
        <v>0</v>
      </c>
      <c r="IM63" s="330">
        <f t="shared" si="408"/>
        <v>0</v>
      </c>
      <c r="IN63" s="330">
        <f t="shared" si="409"/>
        <v>0</v>
      </c>
      <c r="IO63" s="330">
        <f t="shared" si="410"/>
        <v>0</v>
      </c>
      <c r="IP63" s="330">
        <f t="shared" si="411"/>
        <v>0</v>
      </c>
      <c r="IQ63" s="330">
        <f t="shared" si="412"/>
        <v>24</v>
      </c>
      <c r="IR63" s="330">
        <f t="shared" si="413"/>
        <v>0</v>
      </c>
      <c r="IS63" s="330">
        <f t="shared" si="414"/>
        <v>0</v>
      </c>
      <c r="IT63" s="330">
        <f t="shared" si="415"/>
        <v>320</v>
      </c>
      <c r="IU63" s="330">
        <f t="shared" si="416"/>
        <v>-320</v>
      </c>
      <c r="IV63" s="905">
        <f t="shared" si="460"/>
        <v>0</v>
      </c>
      <c r="IW63" s="328"/>
      <c r="JF63" s="21"/>
      <c r="JG63" s="21"/>
    </row>
    <row r="64" spans="1:267" x14ac:dyDescent="0.25">
      <c r="A64" s="398">
        <f>IF(beosztás!A66=0,"",beosztás!A66)</f>
        <v>15</v>
      </c>
      <c r="B64" s="901">
        <f>IF(beosztás!B66=0,"",beosztás!B66)</f>
        <v>288</v>
      </c>
      <c r="C64" s="400" t="str">
        <f>IF(beosztás!C66=0,"",beosztás!C66)</f>
        <v>Kis László</v>
      </c>
      <c r="D64" s="401" t="str">
        <f>IF(beosztás!D66=0,"",beosztás!D66)</f>
        <v>Packing</v>
      </c>
      <c r="E64" s="18"/>
      <c r="F64" s="705">
        <f>COUNTIF(beosztás!$I66:$AM66,"DE")*8</f>
        <v>24</v>
      </c>
      <c r="G64" s="706">
        <f>COUNTIF(beosztás!$I66:$AM66,"DU")*8</f>
        <v>0</v>
      </c>
      <c r="H64" s="706">
        <f>COUNTIF(beosztás!$I66:$AM66,"ÉJ")*8</f>
        <v>0</v>
      </c>
      <c r="I64" s="706">
        <f>COUNTIF(beosztás!$I66:$AM66,"N")*12</f>
        <v>84</v>
      </c>
      <c r="J64" s="706">
        <f>COUNTIF(beosztás!$I66:$AM66,"é")*12</f>
        <v>24</v>
      </c>
      <c r="K64" s="706">
        <f>SUM(beosztás!$I66:$AM66)</f>
        <v>0</v>
      </c>
      <c r="L64" s="706">
        <f>COUNTIF(beosztás!$I66:$AM66,"FÜ")*8</f>
        <v>8</v>
      </c>
      <c r="M64" s="706">
        <f>(COUNTIF(beosztás!$I66:$AM66,"SN")*12)+(COUNTIF(beosztás!$I66:$AM66,"SDE")*8)+(COUNTIF(beosztás!$I66:$AM66,"SDU")*8)+(COUNTIF(beosztás!$I66:$AM66,"S1")*1)+(COUNTIF(beosztás!$I66:$AM66,"S2")*2)+(COUNTIF(beosztás!$I66:$AM66,"S3")*3)+(COUNTIF(beosztás!$I66:$AM66,"S4")*4)+(COUNTIF(beosztás!$I66:$AM66,"S5")*5)+(COUNTIF(beosztás!$I66:$AM66,"S6")*6)+(COUNTIF(beosztás!$I66:$AM66,"S7")*7)+(COUNTIF(beosztás!$I66:$AM66,"S8")*8)+(COUNTIF(beosztás!$I66:$AM66,"S9")*9)+(COUNTIF(beosztás!$I66:$AM66,"S10")*10)+(COUNTIF(beosztás!$I66:$AM66,"S11")*11)+(COUNTIF(beosztás!$I66:$AM66,"S12")*12)+(COUNTIF(beosztás!$I66:$AM66,"SÉ")*12)+(COUNTIF(beosztás!$I66:$AM66,"SÉJ")*8)</f>
        <v>32</v>
      </c>
      <c r="N64" s="706">
        <f>COUNTIF(beosztás!$I66:$AM66,"BN")*12+COUNTIF(beosztás!$I66:$AM66,"BÉ")*12+COUNTIF(beosztás!$I66:$AM66,"BDE")*8+COUNTIF(beosztás!$I66:$AM66,"BDU")*8+COUNTIF(beosztás!$I66:$AM66,"BÉJ")*8+COUNTIF(beosztás!$I66:$AM66,"B1")*1+COUNTIF(beosztás!$I66:$AM66,"B2")*2+COUNTIF(beosztás!$I66:$AM66,"B3")*3+COUNTIF(beosztás!$I66:$AM66,"B5")*5+COUNTIF(beosztás!$I66:$AM66,"B6")*6+COUNTIF(beosztás!$I66:$AM66,"B7")*7+COUNTIF(beosztás!$I66:$AM66,"B8")*8+COUNTIF(beosztás!$I66:$AM66,"B9")*9+COUNTIF(beosztás!$I66:$AM66,"B10")*10+COUNTIF(beosztás!$I66:$AM66,"B11")*11+COUNTIF(beosztás!$I66:$AM66,"B12")*12+COUNTIF(beosztás!$I66:$AM66,"BP")*0</f>
        <v>0</v>
      </c>
      <c r="O64" s="330">
        <f t="shared" si="417"/>
        <v>164</v>
      </c>
      <c r="P64" s="706">
        <f>IF(C64="",0,alapadatok!$AN$2)</f>
        <v>176</v>
      </c>
      <c r="Q64" s="330">
        <f t="shared" si="418"/>
        <v>-12</v>
      </c>
      <c r="R64" s="739">
        <f t="shared" si="419"/>
        <v>32</v>
      </c>
      <c r="S64" s="325"/>
      <c r="T64" s="705">
        <f>COUNTIF(beosztás!$AN66:$BO66,"DE")*8</f>
        <v>72</v>
      </c>
      <c r="U64" s="706">
        <f>COUNTIF(beosztás!$AN66:$BO66,"DU")*8</f>
        <v>0</v>
      </c>
      <c r="V64" s="706">
        <f>COUNTIF(beosztás!$AN66:$BO66,"ÉJ")*8</f>
        <v>8</v>
      </c>
      <c r="W64" s="706">
        <f>COUNTIF(beosztás!$AN66:$BO66,"N")*12</f>
        <v>48</v>
      </c>
      <c r="X64" s="706">
        <f>COUNTIF(beosztás!$AN66:$BO66,"É")*12</f>
        <v>48</v>
      </c>
      <c r="Y64" s="706">
        <f>SUM(beosztás!$AN66:$BO66)</f>
        <v>0</v>
      </c>
      <c r="Z64" s="706">
        <f>(COUNTIF(beosztás!$AN66:$BO66,"SN")*12)+(COUNTIF(beosztás!$AN66:$BO66,"SDE")*8)+(COUNTIF(beosztás!$AN66:$BO66,"SDU")*8)+(COUNTIF(beosztás!$AN66:$BO66,"SÉ")*12)+(COUNTIF(beosztás!$AN66:$BO66,"SÉJ")*8)+(COUNTIF(beosztás!$AN66:$BO66,"S1")*1)+(COUNTIF(beosztás!$AN66:$BO66,"S2")*2)+(COUNTIF(beosztás!$AN66:$BO66,"S3")*3)+(COUNTIF(beosztás!$AN66:$BO66,"S4")*4)+(COUNTIF(beosztás!$AN66:$BO66,"S5")*5)+(COUNTIF(beosztás!$AN66:$BO66,"S6")*6)+(COUNTIF(beosztás!$AN66:$BO66,"S7")*7)+(COUNTIF(beosztás!$AN66:$BO66,"S8")*8)+(COUNTIF(beosztás!$AN66:$BO66,"S9")*9)+(COUNTIF(beosztás!$AN66:$BO66,"S10")*10)+(COUNTIF(beosztás!$AN66:$BO66,"S11")*11)+(COUNTIF(beosztás!$AN66:$BO66,"S12")*12)</f>
        <v>0</v>
      </c>
      <c r="AA64" s="706">
        <f>COUNTIF(beosztás!$AN66:$BO66,"FÜ")*8</f>
        <v>0</v>
      </c>
      <c r="AB64" s="706">
        <f>COUNTIF(beosztás!$AN66:$BO66,"BN")*12+COUNTIF(beosztás!$AN66:$BO66,"BÉ")*12+COUNTIF(beosztás!$AN66:$BO66,"BDE")*8+COUNTIF(beosztás!$AN66:$BO66,"BDU")*8+COUNTIF(beosztás!$AN66:$BO66,"BÉJ")*8+COUNTIF(beosztás!$AN66:$BO66,"B1")*1+COUNTIF(beosztás!$AN66:$BO66,"B2")*2+COUNTIF(beosztás!$AN66:$BO66,"B3")*3+COUNTIF(beosztás!$AN66:$BO66,"B5")*5+COUNTIF(beosztás!$AN66:$BO66,"B6")*6+COUNTIF(beosztás!$AN66:$BO66,"B7")*7+COUNTIF(beosztás!$AN66:$BO66,"B8")*8+COUNTIF(beosztás!$AN66:$BO66,"B9")*9+COUNTIF(beosztás!$AN66:$BO66,"B10")*10+COUNTIF(beosztás!$AN66:$BO66,"B11")*11+COUNTIF(beosztás!$AN66:$BO66,"B12")*12+COUNTIF(beosztás!$AN66:$BO66,"BP")*0</f>
        <v>0</v>
      </c>
      <c r="AC64" s="330">
        <f t="shared" si="420"/>
        <v>176</v>
      </c>
      <c r="AD64" s="706">
        <f>IF(C64="",0,alapadatok!$AN$3)</f>
        <v>160</v>
      </c>
      <c r="AE64" s="330">
        <f t="shared" si="421"/>
        <v>16</v>
      </c>
      <c r="AF64" s="739">
        <f t="shared" si="422"/>
        <v>0</v>
      </c>
      <c r="AG64" s="325"/>
      <c r="AH64" s="329">
        <f t="shared" si="423"/>
        <v>96</v>
      </c>
      <c r="AI64" s="330">
        <f t="shared" si="424"/>
        <v>0</v>
      </c>
      <c r="AJ64" s="330">
        <f t="shared" si="425"/>
        <v>8</v>
      </c>
      <c r="AK64" s="330">
        <f t="shared" si="426"/>
        <v>132</v>
      </c>
      <c r="AL64" s="330">
        <f t="shared" si="427"/>
        <v>72</v>
      </c>
      <c r="AM64" s="330">
        <f t="shared" si="428"/>
        <v>0</v>
      </c>
      <c r="AN64" s="330">
        <f t="shared" si="429"/>
        <v>32</v>
      </c>
      <c r="AO64" s="330">
        <f t="shared" si="430"/>
        <v>8</v>
      </c>
      <c r="AP64" s="330">
        <f t="shared" si="431"/>
        <v>0</v>
      </c>
      <c r="AQ64" s="330">
        <f t="shared" si="432"/>
        <v>340</v>
      </c>
      <c r="AR64" s="330">
        <f t="shared" si="433"/>
        <v>336</v>
      </c>
      <c r="AS64" s="330">
        <f t="shared" si="434"/>
        <v>4</v>
      </c>
      <c r="AT64" s="739">
        <f t="shared" si="435"/>
        <v>32</v>
      </c>
      <c r="AU64" s="326"/>
      <c r="AV64" s="705">
        <f>COUNTIF(beosztás!$BP66:$CT66,"DE")*8</f>
        <v>8</v>
      </c>
      <c r="AW64" s="706">
        <f>COUNTIF(beosztás!$BP66:$CT66,"DU")*8</f>
        <v>0</v>
      </c>
      <c r="AX64" s="706">
        <f>COUNTIF(beosztás!$BP66:$CT66,"ÉJ")*8</f>
        <v>0</v>
      </c>
      <c r="AY64" s="706">
        <f>COUNTIF(beosztás!$BP66:$CT66,"N")*12</f>
        <v>60</v>
      </c>
      <c r="AZ64" s="706">
        <f>COUNTIF(beosztás!$BP66:$CT66,"é")*12</f>
        <v>36</v>
      </c>
      <c r="BA64" s="706">
        <f>SUM(beosztás!$BP66:$CT66)</f>
        <v>0</v>
      </c>
      <c r="BB64" s="706">
        <f>COUNTIF(beosztás!$BP66:$CT66,"FÜ")*8</f>
        <v>8</v>
      </c>
      <c r="BC64" s="895">
        <f>(COUNTIF(beosztás!$BP66:$CT66,"SN")*12)+(COUNTIF(beosztás!$BP66:$CT66,"SDE")*8)+(COUNTIF(beosztás!$BP66:$CT66,"SDU")*8)+(COUNTIF(beosztás!$BP66:$CT66,"SÉ")*12)+(COUNTIF(beosztás!$BP66:$CT66,"SÉJ")*8)+(COUNTIF(beosztás!$BP66:$CT66,"S1")*1)+(COUNTIF(beosztás!$BP66:$CT66,"S2")*2)+(COUNTIF(beosztás!$BP66:$CT66,"S3")*3)+(COUNTIF(beosztás!$BP66:$CT66,"S4")*4)+(COUNTIF(beosztás!$BP66:$CT66,"S5")*5)+(COUNTIF(beosztás!$BP66:$CT66,"S6")*6)+(COUNTIF(beosztás!$BP66:$CT66,"S7")*7)+(COUNTIF(beosztás!$BP66:$CT66,"S8")*8)+(COUNTIF(beosztás!$BP66:$CT66,"S9")*9)+(COUNTIF(beosztás!$BP66:$CT66,"S10")*10)+(COUNTIF(beosztás!$BP66:$CT66,"S11")*11)+(COUNTIF(beosztás!$BP66:$CT66,"S12")*12)</f>
        <v>48</v>
      </c>
      <c r="BD64" s="706">
        <f>COUNTIF(beosztás!$BP66:$CT66,"BN")*12+COUNTIF(beosztás!$BP66:$CT66,"BÉ")*12+COUNTIF(beosztás!$BP66:$CT66,"BDE")*8+COUNTIF(beosztás!$BP66:$CT66,"BDU")*8+COUNTIF(beosztás!$BP66:$CT66,"BÉJ")*8+COUNTIF(beosztás!$BP66:$CT66,"B1")*1+COUNTIF(beosztás!$BP66:$CT66,"B2")*2+COUNTIF(beosztás!$BP66:$CT66,"B3")*3+COUNTIF(beosztás!$BP66:$CT66,"B5")*5+COUNTIF(beosztás!$BP66:$CT66,"B6")*6+COUNTIF(beosztás!$BP66:$CT66,"B7")*7+COUNTIF(beosztás!$BP66:$CT66,"B8")*8+COUNTIF(beosztás!$BP66:$CT66,"B9")*9+COUNTIF(beosztás!$BP66:$CT66,"B10")*10+COUNTIF(beosztás!$BP66:$CT66,"B11")*11+COUNTIF(beosztás!$BP66:$CT66,"B12")*12+COUNTIF(beosztás!$BP66:$CT66,"BP")*0</f>
        <v>0</v>
      </c>
      <c r="BE64" s="330">
        <f t="shared" si="436"/>
        <v>152</v>
      </c>
      <c r="BF64" s="706">
        <f>IF(C64="",0,alapadatok!$AN$4)</f>
        <v>160</v>
      </c>
      <c r="BG64" s="330">
        <f t="shared" si="342"/>
        <v>-8</v>
      </c>
      <c r="BH64" s="739">
        <f t="shared" si="437"/>
        <v>48</v>
      </c>
      <c r="BI64" s="325"/>
      <c r="BJ64" s="705">
        <f>COUNTIF(beosztás!$CU66:$DX66,"DE")*8</f>
        <v>16</v>
      </c>
      <c r="BK64" s="706">
        <f>COUNTIF(beosztás!$CU66:$DX66,"DU")*8</f>
        <v>0</v>
      </c>
      <c r="BL64" s="706">
        <f>COUNTIF(beosztás!$CU66:$DX66,"ÉJ")*8</f>
        <v>0</v>
      </c>
      <c r="BM64" s="706">
        <f>COUNTIF(beosztás!$CU66:$DX66,"N")*12</f>
        <v>96</v>
      </c>
      <c r="BN64" s="706">
        <f>COUNTIF(beosztás!$CU66:$DX66,"É")*12</f>
        <v>72</v>
      </c>
      <c r="BO64" s="706">
        <f>SUM(beosztás!$CU66:$DX66)</f>
        <v>0</v>
      </c>
      <c r="BP64" s="895">
        <f>(COUNTIF(beosztás!$CU66:$DX66,"SN")*12)+(COUNTIF(beosztás!$CU66:$DX66,"SDE")*8)+(COUNTIF(beosztás!$CU66:$DX66,"SDU")*8)+(COUNTIF(beosztás!$CU66:$DX66,"SÉ")*12)+(COUNTIF(beosztás!$CU66:$DX66,"SÉJ")*8)+(COUNTIF(beosztás!$CU66:$DX66,"S1")*1)+(COUNTIF(beosztás!$CU66:$DX66,"S2")*2)+(COUNTIF(beosztás!$CU66:$DX66,"S3")*3)+(COUNTIF(beosztás!$CU66:$DX66,"S4")*4)+(COUNTIF(beosztás!$CU66:$DX66,"S5")*5)+(COUNTIF(beosztás!$CU66:$DX66,"S6")*6)+(COUNTIF(beosztás!$CU66:$DX66,"S7")*7)+(COUNTIF(beosztás!$CU66:$DX66,"S8")*8)+(COUNTIF(beosztás!$CU66:$DX66,"S9")*9)+(COUNTIF(beosztás!$CU66:$DX66,"S10")*10)+(COUNTIF(beosztás!$CU66:$DX66,"S11")*11)+(COUNTIF(beosztás!$CU66:$DX66,"S12")*12)</f>
        <v>0</v>
      </c>
      <c r="BQ64" s="706">
        <f>COUNTIF(beosztás!$CU66:$DX66,"FÜ")*8</f>
        <v>8</v>
      </c>
      <c r="BR64" s="706">
        <f>COUNTIF(beosztás!$CU66:$DX66,"BN")*12+COUNTIF(beosztás!$CU66:$DX66,"BÉ")*12+COUNTIF(beosztás!$CU66:$DX66,"BDE")*8+COUNTIF(beosztás!$CU66:$DX66,"BDU")*8+COUNTIF(beosztás!$CU66:$DX66,"BÉJ")*8+COUNTIF(beosztás!$CU66:$DX66,"B1")*1+COUNTIF(beosztás!$CU66:$DX66,"B2")*2+COUNTIF(beosztás!$CU66:$DX66,"B3")*3+COUNTIF(beosztás!$CU66:$DX66,"B5")*5+COUNTIF(beosztás!$CU66:$DX66,"B6")*6+COUNTIF(beosztás!$CU66:$DX66,"B7")*7+COUNTIF(beosztás!$CU66:$DX66,"B8")*8+COUNTIF(beosztás!$CU66:$DX66,"B9")*9+COUNTIF(beosztás!$CU66:$DX66,"B10")*10+COUNTIF(beosztás!$CU66:$DX66,"B11")*11+COUNTIF(beosztás!$CU66:$DX66,"B12")*12+COUNTIF(beosztás!$CU66:$DX66,"BP")*0</f>
        <v>0</v>
      </c>
      <c r="BS64" s="330">
        <f t="shared" si="438"/>
        <v>184</v>
      </c>
      <c r="BT64" s="706">
        <f>IF(C64="",0,alapadatok!$AN$5)</f>
        <v>168</v>
      </c>
      <c r="BU64" s="330">
        <f t="shared" si="344"/>
        <v>16</v>
      </c>
      <c r="BV64" s="739">
        <f t="shared" si="439"/>
        <v>0</v>
      </c>
      <c r="BW64" s="325"/>
      <c r="BX64" s="329">
        <f t="shared" si="345"/>
        <v>24</v>
      </c>
      <c r="BY64" s="330">
        <f t="shared" si="346"/>
        <v>0</v>
      </c>
      <c r="BZ64" s="330">
        <f t="shared" si="347"/>
        <v>0</v>
      </c>
      <c r="CA64" s="330">
        <f t="shared" si="348"/>
        <v>156</v>
      </c>
      <c r="CB64" s="330">
        <f t="shared" si="349"/>
        <v>108</v>
      </c>
      <c r="CC64" s="330">
        <f t="shared" si="350"/>
        <v>0</v>
      </c>
      <c r="CD64" s="330">
        <f t="shared" si="351"/>
        <v>48</v>
      </c>
      <c r="CE64" s="330">
        <f t="shared" si="352"/>
        <v>16</v>
      </c>
      <c r="CF64" s="330">
        <f t="shared" si="353"/>
        <v>0</v>
      </c>
      <c r="CG64" s="330">
        <f t="shared" si="354"/>
        <v>336</v>
      </c>
      <c r="CH64" s="330">
        <f t="shared" si="355"/>
        <v>328</v>
      </c>
      <c r="CI64" s="330">
        <f t="shared" si="356"/>
        <v>8</v>
      </c>
      <c r="CJ64" s="739">
        <f t="shared" si="440"/>
        <v>48</v>
      </c>
      <c r="CK64" s="326"/>
      <c r="CL64" s="705">
        <f>COUNTIF(beosztás!$DY66:$FC66,"DE")*8</f>
        <v>0</v>
      </c>
      <c r="CM64" s="706">
        <f>COUNTIF(beosztás!$DY66:$FC66,"DU")*8</f>
        <v>0</v>
      </c>
      <c r="CN64" s="706">
        <f>COUNTIF(beosztás!$DY66:$FC66,"ÉJ")*8</f>
        <v>0</v>
      </c>
      <c r="CO64" s="706">
        <f>COUNTIF(beosztás!$DY66:$FC66,"N")*12</f>
        <v>0</v>
      </c>
      <c r="CP64" s="706">
        <f>COUNTIF(beosztás!$DY66:$FC66,"é")*12</f>
        <v>0</v>
      </c>
      <c r="CQ64" s="706">
        <f>SUM(beosztás!$DY66:$FC66)</f>
        <v>0</v>
      </c>
      <c r="CR64" s="706">
        <f>COUNTIF(beosztás!$DY66:$FC66,"FÜ")*8</f>
        <v>16</v>
      </c>
      <c r="CS64" s="895">
        <f>(COUNTIF(beosztás!$DY66:$FC66,"SN")*12)+(COUNTIF(beosztás!$DY66:$FC66,"SDE")*8)+(COUNTIF(beosztás!$DY66:$FC66,"SDU")*8)+(COUNTIF(beosztás!$DY66:$FC66,"SÉ")*12)+(COUNTIF(beosztás!$DY66:$FC66,"SÉJ")*8)+(COUNTIF(beosztás!$DY66:$FC66,"S1")*1)+(COUNTIF(beosztás!$DY66:$FC66,"S2")*2)+(COUNTIF(beosztás!$DY66:$FC66,"S3")*3)+(COUNTIF(beosztás!$DY66:$FC66,"S4")*4)+(COUNTIF(beosztás!$DY66:$FC66,"S5")*5)+(COUNTIF(beosztás!$DY66:$FC66,"S6")*6)+(COUNTIF(beosztás!$DY66:$FC66,"S7")*7)+(COUNTIF(beosztás!$DY66:$FC66,"S8")*8)+(COUNTIF(beosztás!$DY66:$FC66,"S9")*9)+(COUNTIF(beosztás!$DY66:$FC66,"S10")*10)+(COUNTIF(beosztás!$DY66:$FC66,"S11")*11)+(COUNTIF(beosztás!$DY66:$FC66,"S12")*12)</f>
        <v>0</v>
      </c>
      <c r="CT64" s="706">
        <f>COUNTIF(beosztás!$DY66:$FC66,"BN")*12+COUNTIF(beosztás!$DY66:$FC66,"BÉ")*12+COUNTIF(beosztás!$DY66:$FC66,"BDE")*8+COUNTIF(beosztás!$DY66:$FC66,"BDU")*8+COUNTIF(beosztás!$DY66:$FC66,"BÉJ")*8+COUNTIF(beosztás!$DY66:$FC66,"B1")*1+COUNTIF(beosztás!$DY66:$FC66,"B2")*2+COUNTIF(beosztás!$DY66:$FC66,"B3")*3+COUNTIF(beosztás!$DY66:$FC66,"B5")*5+COUNTIF(beosztás!$DY66:$FC66,"B6")*6+COUNTIF(beosztás!$DY66:$FC66,"B7")*7+COUNTIF(beosztás!$DY66:$FC66,"B8")*8+COUNTIF(beosztás!$DY66:$FC66,"B9")*9+COUNTIF(beosztás!$DY66:$FC66,"B10")*10+COUNTIF(beosztás!$DY66:$FC66,"B11")*11+COUNTIF(beosztás!$DY66:$FC66,"B12")*12+COUNTIF(beosztás!$DY66:$FC66,"BP")*0</f>
        <v>0</v>
      </c>
      <c r="CU64" s="330">
        <f t="shared" si="441"/>
        <v>0</v>
      </c>
      <c r="CV64" s="706">
        <f>IF(C64="",0,alapadatok!$AN$6)</f>
        <v>168</v>
      </c>
      <c r="CW64" s="330">
        <f t="shared" si="358"/>
        <v>-168</v>
      </c>
      <c r="CX64" s="905">
        <f t="shared" si="442"/>
        <v>0</v>
      </c>
      <c r="CY64" s="325"/>
      <c r="CZ64" s="705">
        <f>COUNTIF(beosztás!$FD66:$GG66,"DE")*8</f>
        <v>0</v>
      </c>
      <c r="DA64" s="706">
        <f>COUNTIF(beosztás!$FD66:$GG66,"DU")*8</f>
        <v>0</v>
      </c>
      <c r="DB64" s="706">
        <f>COUNTIF(beosztás!$FD66:$GG66,"ÉJ")*8</f>
        <v>0</v>
      </c>
      <c r="DC64" s="706">
        <f>COUNTIF(beosztás!$FD66:$GG66,"N")*12</f>
        <v>0</v>
      </c>
      <c r="DD64" s="706">
        <f>COUNTIF(beosztás!$FD66:$GG66,"É")*12</f>
        <v>0</v>
      </c>
      <c r="DE64" s="706">
        <f>SUM(beosztás!$FD66:$GG66)</f>
        <v>0</v>
      </c>
      <c r="DF64" s="895">
        <f>(COUNTIF(beosztás!$FD66:$GG66,"SN")*12)+(COUNTIF(beosztás!$FD66:$GG66,"SDE")*8)+(COUNTIF(beosztás!$FD66:$GG66,"SDU")*8)+(COUNTIF(beosztás!$FD66:$GG66,"SÉ")*12)+(COUNTIF(beosztás!$FD66:$GG66,"SÉJ")*8)+(COUNTIF(beosztás!$FD66:$GG66,"S1")*1)+(COUNTIF(beosztás!$FD66:$GG66,"S2")*2)+(COUNTIF(beosztás!$FD66:$GG66,"S3")*3)+(COUNTIF(beosztás!$FD66:$GG66,"S4")*4)+(COUNTIF(beosztás!$FD66:$GG66,"S5")*5)+(COUNTIF(beosztás!$FD66:$GG66,"S6")*6)+(COUNTIF(beosztás!$FD66:$GG66,"S7")*7)+(COUNTIF(beosztás!$FD66:$GG66,"S8")*8)+(COUNTIF(beosztás!$FD66:$GG66,"S9")*9)+(COUNTIF(beosztás!$FD66:$GG66,"S10")*10)+(COUNTIF(beosztás!$FD66:$GG66,"S11")*11)+(COUNTIF(beosztás!$FD66:$GG66,"S12")*12)</f>
        <v>0</v>
      </c>
      <c r="DG64" s="706">
        <f>COUNTIF(beosztás!$FD66:$GG66,"FÜ")*8</f>
        <v>0</v>
      </c>
      <c r="DH64" s="706">
        <f>COUNTIF(beosztás!$FD66:$GG66,"BN")*12+COUNTIF(beosztás!$FD66:$GG66,"BÉ")*12+COUNTIF(beosztás!$FD66:$GG66,"BDE")*8+COUNTIF(beosztás!$FD66:$GG66,"BDU")*8+COUNTIF(beosztás!$FD66:$GG66,"BÉJ")*8+COUNTIF(beosztás!$FD66:$GG66,"B1")*1+COUNTIF(beosztás!$FD66:$GG66,"B2")*2+COUNTIF(beosztás!$FD66:$GG66,"B3")*3+COUNTIF(beosztás!$FD66:$GG66,"B5")*5+COUNTIF(beosztás!$FD66:$GG66,"B6")*6+COUNTIF(beosztás!$FD66:$GG66,"B7")*7+COUNTIF(beosztás!$FD66:$GG66,"B8")*8+COUNTIF(beosztás!$FD66:$GG66,"B9")*9+COUNTIF(beosztás!$FD66:$GG66,"B10")*10+COUNTIF(beosztás!$FD66:$GG66,"B11")*11+COUNTIF(beosztás!$FD66:$GG66,"B12")*12+COUNTIF(beosztás!$FD66:$GG66,"BP")*0</f>
        <v>0</v>
      </c>
      <c r="DI64" s="330">
        <f t="shared" si="443"/>
        <v>0</v>
      </c>
      <c r="DJ64" s="706">
        <f>IF(C64="",0,alapadatok!$AN$7)</f>
        <v>160</v>
      </c>
      <c r="DK64" s="330">
        <f t="shared" si="359"/>
        <v>-160</v>
      </c>
      <c r="DL64" s="739">
        <f t="shared" si="444"/>
        <v>0</v>
      </c>
      <c r="DM64" s="325"/>
      <c r="DN64" s="329">
        <f t="shared" si="360"/>
        <v>0</v>
      </c>
      <c r="DO64" s="330">
        <f t="shared" si="361"/>
        <v>0</v>
      </c>
      <c r="DP64" s="330">
        <f t="shared" si="362"/>
        <v>0</v>
      </c>
      <c r="DQ64" s="330">
        <f t="shared" si="363"/>
        <v>0</v>
      </c>
      <c r="DR64" s="330">
        <f t="shared" si="364"/>
        <v>0</v>
      </c>
      <c r="DS64" s="330">
        <f t="shared" si="365"/>
        <v>0</v>
      </c>
      <c r="DT64" s="330">
        <f t="shared" si="366"/>
        <v>0</v>
      </c>
      <c r="DU64" s="330">
        <f t="shared" si="367"/>
        <v>16</v>
      </c>
      <c r="DV64" s="330">
        <f t="shared" si="368"/>
        <v>0</v>
      </c>
      <c r="DW64" s="330">
        <f t="shared" si="369"/>
        <v>0</v>
      </c>
      <c r="DX64" s="330">
        <f t="shared" si="370"/>
        <v>328</v>
      </c>
      <c r="DY64" s="330">
        <f t="shared" si="371"/>
        <v>-328</v>
      </c>
      <c r="DZ64" s="905">
        <f t="shared" si="445"/>
        <v>0</v>
      </c>
      <c r="EA64" s="326"/>
      <c r="EB64" s="705">
        <f>COUNTIF(beosztás!$GH66:$HL66,"DE")*8</f>
        <v>0</v>
      </c>
      <c r="EC64" s="706">
        <f>COUNTIF(beosztás!$GH66:$HL66,"DU")*8</f>
        <v>0</v>
      </c>
      <c r="ED64" s="706">
        <f>COUNTIF(beosztás!$GH66:$HL66,"ÉJ")*8</f>
        <v>0</v>
      </c>
      <c r="EE64" s="706">
        <f>COUNTIF(beosztás!$GH66:$HL66,"N")*12</f>
        <v>0</v>
      </c>
      <c r="EF64" s="706">
        <f>COUNTIF(beosztás!$GH66:$HL66,"é")*12</f>
        <v>0</v>
      </c>
      <c r="EG64" s="706">
        <f>SUM(beosztás!$GH66:$HL66)</f>
        <v>0</v>
      </c>
      <c r="EH64" s="706">
        <f>COUNTIF(beosztás!$GH66:$HL66,"FÜ")*8</f>
        <v>0</v>
      </c>
      <c r="EI64" s="895">
        <f>(COUNTIF(beosztás!$GH66:$HL66,"SN")*12)+(COUNTIF(beosztás!$GH66:$HL66,"SDE")*8)+(COUNTIF(beosztás!$GH66:$HL66,"SDU")*8)+(COUNTIF(beosztás!$GH66:$HL66,"SÉ")*12)+(COUNTIF(beosztás!$GH66:$HL66,"SÉJ")*8)+(COUNTIF(beosztás!$GH66:$HL66,"S1")*1)+(COUNTIF(beosztás!$GH66:$HL66,"S2")*2)+(COUNTIF(beosztás!$GH66:$HL66,"S3")*3)+(COUNTIF(beosztás!$GH66:$HL66,"S4")*4)+(COUNTIF(beosztás!$GH66:$HL66,"S5")*5)+(COUNTIF(beosztás!$GH66:$HL66,"S6")*6)+(COUNTIF(beosztás!$GH66:$HL66,"S7")*7)+(COUNTIF(beosztás!$GH66:$HL66,"S8")*8)+(COUNTIF(beosztás!$GH66:$HL66,"S9")*9)+(COUNTIF(beosztás!$GH66:$HL66,"S10")*10)+(COUNTIF(beosztás!$GH66:$HL66,"S11")*11)+(COUNTIF(beosztás!$GH66:$HL66,"S12")*12)</f>
        <v>0</v>
      </c>
      <c r="EJ64" s="706">
        <f>COUNTIF(beosztás!$GH66:$HL66,"BN")*12+COUNTIF(beosztás!$GH66:$HL66,"BÉ")*12+COUNTIF(beosztás!$GH66:$HL66,"BDE")*8+COUNTIF(beosztás!$GH66:$HL66,"BDU")*8+COUNTIF(beosztás!$GH66:$HL66,"BÉJ")*8+COUNTIF(beosztás!$GH66:$HL66,"B1")*1+COUNTIF(beosztás!$GH66:$HL66,"B2")*2+COUNTIF(beosztás!$GH66:$HL66,"B3")*3+COUNTIF(beosztás!$GH66:$HL66,"B5")*5+COUNTIF(beosztás!$GH66:$HL66,"B6")*6+COUNTIF(beosztás!$GH66:$HL66,"B7")*7+COUNTIF(beosztás!$GH66:$HL66,"B8")*8+COUNTIF(beosztás!$GH66:$HL66,"B9")*9+COUNTIF(beosztás!$GH66:$HL66,"B10")*10+COUNTIF(beosztás!$GH66:$HL66,"B11")*11+COUNTIF(beosztás!$GH66:$HL66,"B12")*12+COUNTIF(beosztás!$GH66:$HL66,"BP")*0</f>
        <v>0</v>
      </c>
      <c r="EK64" s="330">
        <f t="shared" si="446"/>
        <v>0</v>
      </c>
      <c r="EL64" s="706">
        <f>IF(C64="",0,alapadatok!$AN$8)</f>
        <v>184</v>
      </c>
      <c r="EM64" s="330">
        <f t="shared" si="373"/>
        <v>-184</v>
      </c>
      <c r="EN64" s="905">
        <f t="shared" si="447"/>
        <v>0</v>
      </c>
      <c r="EO64" s="325"/>
      <c r="EP64" s="705">
        <f>COUNTIF(beosztás!$HM66:$IQ66,"DE")*8</f>
        <v>0</v>
      </c>
      <c r="EQ64" s="706">
        <f>COUNTIF(beosztás!$HM66:$IQ66,"DU")*8</f>
        <v>0</v>
      </c>
      <c r="ER64" s="706">
        <f>COUNTIF(beosztás!$HM66:$IQ66,"ÉJ")*8</f>
        <v>0</v>
      </c>
      <c r="ES64" s="706">
        <f>COUNTIF(beosztás!$HM66:$IQ66,"N")*12</f>
        <v>0</v>
      </c>
      <c r="ET64" s="706">
        <f>COUNTIF(beosztás!$HM66:$IQ66,"É")*12</f>
        <v>0</v>
      </c>
      <c r="EU64" s="706">
        <f>SUM(beosztás!$HM66:$IQ66)</f>
        <v>0</v>
      </c>
      <c r="EV64" s="895">
        <f>(COUNTIF(beosztás!$HM66:$IQ66,"SN")*12)+(COUNTIF(beosztás!$HM66:$IQ66,"SDE")*8)+(COUNTIF(beosztás!$HM66:$IQ66,"SDU")*8)+(COUNTIF(beosztás!$HM66:$IQ66,"SÉ")*12)+(COUNTIF(beosztás!$HM66:$IQ66,"SÉJ")*8)+(COUNTIF(beosztás!$HM66:$IQ66,"S1")*1)+(COUNTIF(beosztás!$HM66:$IQ66,"S2")*2)+(COUNTIF(beosztás!$HM66:$IQ66,"S3")*3)+(COUNTIF(beosztás!$HM66:$IQ66,"S4")*4)+(COUNTIF(beosztás!$HM66:$IQ66,"S5")*5)+(COUNTIF(beosztás!$HM66:$IQ66,"S6")*6)+(COUNTIF(beosztás!$HM66:$IQ66,"S7")*7)+(COUNTIF(beosztás!$HM66:$IQ66,"S8")*8)+(COUNTIF(beosztás!$HM66:$IQ66,"S9")*9)+(COUNTIF(beosztás!$HM66:$IQ66,"S10")*10)+(COUNTIF(beosztás!$HM66:$IQ66,"S11")*11)+(COUNTIF(beosztás!$HM66:$IQ66,"S12")*12)</f>
        <v>0</v>
      </c>
      <c r="EW64" s="706">
        <f>COUNTIF(beosztás!$HM66:$IQ66,"FÜ")*8</f>
        <v>8</v>
      </c>
      <c r="EX64" s="706">
        <f>COUNTIF(beosztás!$HM66:$IQ66,"BN")*12+COUNTIF(beosztás!$HM66:$IQ66,"BÉ")*12+COUNTIF(beosztás!$HM66:$IQ66,"BDE")*8+COUNTIF(beosztás!$HM66:$IQ66,"BDU")*8+COUNTIF(beosztás!$HM66:$IQ66,"BÉJ")*8+COUNTIF(beosztás!$HM66:$IQ66,"B1")*1+COUNTIF(beosztás!$HM66:$IQ66,"B2")*2+COUNTIF(beosztás!$HM66:$IQ66,"B3")*3+COUNTIF(beosztás!$HM66:$IQ66,"B5")*5+COUNTIF(beosztás!$HM66:$IQ66,"B6")*6+COUNTIF(beosztás!$HM66:$IQ66,"B7")*7+COUNTIF(beosztás!$HM66:$IQ66,"B8")*8+COUNTIF(beosztás!$HM66:$IQ66,"B9")*9+COUNTIF(beosztás!$HM66:$IQ66,"B10")*10+COUNTIF(beosztás!$HM66:$IQ66,"B11")*11+COUNTIF(beosztás!$HM66:$IQ66,"B12")*12+COUNTIF(beosztás!$HM66:$IQ66,"BP")*0</f>
        <v>0</v>
      </c>
      <c r="EY64" s="330">
        <f t="shared" si="448"/>
        <v>0</v>
      </c>
      <c r="EZ64" s="706">
        <f>IF(C64="",0,alapadatok!$AN$9)</f>
        <v>168</v>
      </c>
      <c r="FA64" s="330">
        <f t="shared" si="374"/>
        <v>-168</v>
      </c>
      <c r="FB64" s="905">
        <f t="shared" si="449"/>
        <v>0</v>
      </c>
      <c r="FC64" s="325"/>
      <c r="FD64" s="329">
        <f t="shared" si="375"/>
        <v>0</v>
      </c>
      <c r="FE64" s="330">
        <f t="shared" si="376"/>
        <v>0</v>
      </c>
      <c r="FF64" s="330">
        <f t="shared" si="377"/>
        <v>0</v>
      </c>
      <c r="FG64" s="330">
        <f t="shared" si="378"/>
        <v>0</v>
      </c>
      <c r="FH64" s="330">
        <f t="shared" si="379"/>
        <v>0</v>
      </c>
      <c r="FI64" s="330">
        <f t="shared" si="380"/>
        <v>0</v>
      </c>
      <c r="FJ64" s="330">
        <f t="shared" si="381"/>
        <v>0</v>
      </c>
      <c r="FK64" s="330">
        <f t="shared" si="382"/>
        <v>8</v>
      </c>
      <c r="FL64" s="330">
        <f t="shared" si="383"/>
        <v>0</v>
      </c>
      <c r="FM64" s="330">
        <f t="shared" si="384"/>
        <v>0</v>
      </c>
      <c r="FN64" s="330">
        <f t="shared" si="385"/>
        <v>352</v>
      </c>
      <c r="FO64" s="330">
        <f t="shared" si="386"/>
        <v>-352</v>
      </c>
      <c r="FP64" s="905">
        <f t="shared" si="450"/>
        <v>0</v>
      </c>
      <c r="FQ64" s="326"/>
      <c r="FR64" s="705">
        <f>COUNTIF(beosztás!$IR66:$JU66,"DE")*8</f>
        <v>0</v>
      </c>
      <c r="FS64" s="706">
        <f>COUNTIF(beosztás!$IR66:$JU66,"DU")*8</f>
        <v>0</v>
      </c>
      <c r="FT64" s="706">
        <f>COUNTIF(beosztás!$IR66:$JU66,"ÉJ")*8</f>
        <v>0</v>
      </c>
      <c r="FU64" s="706">
        <f>COUNTIF(beosztás!$IR66:$JU66,"N")*12</f>
        <v>0</v>
      </c>
      <c r="FV64" s="706">
        <f>COUNTIF(beosztás!$IR66:$JU66,"é")*12</f>
        <v>0</v>
      </c>
      <c r="FW64" s="706">
        <f>SUM(beosztás!$IR66:$JU66)</f>
        <v>0</v>
      </c>
      <c r="FX64" s="706">
        <f>COUNTIF(beosztás!$IR66:$JU66,"FÜ")*8</f>
        <v>0</v>
      </c>
      <c r="FY64" s="895">
        <f>(COUNTIF(beosztás!$IR66:$JU66,"SN")*12)+(COUNTIF(beosztás!$IR66:$JU66,"SDE")*8)+(COUNTIF(beosztás!$IR66:$JU66,"SDU")*8)+(COUNTIF(beosztás!$IR66:$JU66,"SÉ")*12)+(COUNTIF(beosztás!$IR66:$JU66,"SÉJ")*8)+(COUNTIF(beosztás!$IR66:$JU66,"S1")*1)+(COUNTIF(beosztás!$IR66:$JU66,"S2")*2)+(COUNTIF(beosztás!$IR66:$JU66,"S3")*3)+(COUNTIF(beosztás!$IR66:$JU66,"S4")*4)+(COUNTIF(beosztás!$IR66:$JU66,"S5")*5)+(COUNTIF(beosztás!$IR66:$JU66,"S6")*6)+(COUNTIF(beosztás!$IR66:$JU66,"S7")*7)+(COUNTIF(beosztás!$IR66:$JU66,"S8")*8)+(COUNTIF(beosztás!$IR66:$JU66,"S9")*9)+(COUNTIF(beosztás!$IR66:$JU66,"S10")*10)+(COUNTIF(beosztás!$IR66:$JU66,"S11")*11)+(COUNTIF(beosztás!$IR66:$JU66,"S12")*12)</f>
        <v>0</v>
      </c>
      <c r="FZ64" s="706">
        <f>COUNTIF(beosztás!$IR66:$JU66,"BN")*12+COUNTIF(beosztás!$IR66:$JU66,"BÉ")*12+COUNTIF(beosztás!$IR66:$JU66,"BDE")*8+COUNTIF(beosztás!$IR66:$JU66,"BDU")*8+COUNTIF(beosztás!$IR66:$JU66,"BÉJ")*8+COUNTIF(beosztás!$IR66:$JU66,"B1")*1+COUNTIF(beosztás!$IR66:$JU66,"B2")*2+COUNTIF(beosztás!$IR66:$JU66,"B3")*3+COUNTIF(beosztás!$IR66:$JU66,"B5")*5+COUNTIF(beosztás!$IR66:$JU66,"B6")*6+COUNTIF(beosztás!$IR66:$JU66,"B7")*7+COUNTIF(beosztás!$IR66:$JU66,"B8")*8+COUNTIF(beosztás!$IR66:$JU66,"B9")*9+COUNTIF(beosztás!$IR66:$JU66,"B10")*10+COUNTIF(beosztás!$IR66:$JU66,"B11")*11+COUNTIF(beosztás!$IR66:$JU66,"B12")*12+COUNTIF(beosztás!$IR66:$JU66,"BP")*0</f>
        <v>0</v>
      </c>
      <c r="GA64" s="330">
        <f t="shared" si="451"/>
        <v>0</v>
      </c>
      <c r="GB64" s="706">
        <f>IF(C64="",0,alapadatok!$AN$10)</f>
        <v>168</v>
      </c>
      <c r="GC64" s="330">
        <f t="shared" si="388"/>
        <v>-168</v>
      </c>
      <c r="GD64" s="905">
        <f t="shared" si="452"/>
        <v>0</v>
      </c>
      <c r="GE64" s="327"/>
      <c r="GF64" s="705">
        <f>COUNTIF(beosztás!$JV66:$KZ66,"DE")*8</f>
        <v>0</v>
      </c>
      <c r="GG64" s="706">
        <f>COUNTIF(beosztás!$JV66:$KZ66,"DU")*8</f>
        <v>0</v>
      </c>
      <c r="GH64" s="706">
        <f>COUNTIF(beosztás!$JV66:$KZ66,"ÉJ")*8</f>
        <v>0</v>
      </c>
      <c r="GI64" s="706">
        <f>COUNTIF(beosztás!$JV66:$KZ66,"N")*12</f>
        <v>0</v>
      </c>
      <c r="GJ64" s="706">
        <f>COUNTIF(beosztás!$JV66:$KZ66,"É")*12</f>
        <v>0</v>
      </c>
      <c r="GK64" s="706">
        <f>SUM(beosztás!$JV66:$KZ66)</f>
        <v>0</v>
      </c>
      <c r="GL64" s="895">
        <f>(COUNTIF(beosztás!$JV66:$KZ66,"SN")*12)+(COUNTIF(beosztás!$JV66:$KZ66,"SDE")*8)+(COUNTIF(beosztás!$JV66:$KZ66,"SDU")*8)+(COUNTIF(beosztás!$JV66:$KZ66,"SÉ")*12)+(COUNTIF(beosztás!$JV66:$KZ66,"SÉJ")*8)+(COUNTIF(beosztás!$JV66:$KZ66,"S1")*1)+(COUNTIF(beosztás!$JV66:$KZ66,"S2")*2)+(COUNTIF(beosztás!$JV66:$KZ66,"S3")*3)+(COUNTIF(beosztás!$JV66:$KZ66,"S4")*4)+(COUNTIF(beosztás!$JV66:$KZ66,"S5")*5)+(COUNTIF(beosztás!$JV66:$KZ66,"S6")*6)+(COUNTIF(beosztás!$JV66:$KZ66,"S7")*7)+(COUNTIF(beosztás!$JV66:$KZ66,"S8")*8)+(COUNTIF(beosztás!$JV66:$KZ66,"S9")*9)+(COUNTIF(beosztás!$JV66:$KZ66,"S10")*10)+(COUNTIF(beosztás!$JV66:$KZ66,"S11")*11)+(COUNTIF(beosztás!$JV66:$KZ66,"S12")*12)</f>
        <v>0</v>
      </c>
      <c r="GM64" s="706">
        <f>COUNTIF(beosztás!$JV66:$KZ66,"FÜ")*8</f>
        <v>8</v>
      </c>
      <c r="GN64" s="706">
        <f>COUNTIF(beosztás!$JV66:$KZ66,"BN")*12+COUNTIF(beosztás!$JV66:$KZ66,"BÉ")*12+COUNTIF(beosztás!$JV66:$KZ66,"BDE")*8+COUNTIF(beosztás!$JV66:$KZ66,"BDU")*8+COUNTIF(beosztás!$JV66:$KZ66,"BÉJ")*8+COUNTIF(beosztás!$JV66:$KZ66,"B1")*1+COUNTIF(beosztás!$JV66:$KZ66,"B2")*2+COUNTIF(beosztás!$JV66:$KZ66,"B3")*3+COUNTIF(beosztás!$JV66:$KZ66,"B5")*5+COUNTIF(beosztás!$JV66:$KZ66,"B6")*6+COUNTIF(beosztás!$JV66:$KZ66,"B7")*7+COUNTIF(beosztás!$JV66:$KZ66,"B8")*8+COUNTIF(beosztás!$JV66:$KZ66,"B9")*9+COUNTIF(beosztás!$JV66:$KZ66,"B10")*10+COUNTIF(beosztás!$JV66:$KZ66,"B11")*11+COUNTIF(beosztás!$JV66:$KZ66,"B12")*12+COUNTIF(beosztás!$JV66:$KZ66,"BP")*0</f>
        <v>0</v>
      </c>
      <c r="GO64" s="330">
        <f t="shared" si="453"/>
        <v>0</v>
      </c>
      <c r="GP64" s="706">
        <f>IF(C64="",0,alapadatok!$AN$11)</f>
        <v>176</v>
      </c>
      <c r="GQ64" s="330">
        <f t="shared" si="389"/>
        <v>-176</v>
      </c>
      <c r="GR64" s="905">
        <f t="shared" si="454"/>
        <v>0</v>
      </c>
      <c r="GS64" s="327"/>
      <c r="GT64" s="329">
        <f t="shared" si="390"/>
        <v>0</v>
      </c>
      <c r="GU64" s="330">
        <f t="shared" si="391"/>
        <v>0</v>
      </c>
      <c r="GV64" s="330">
        <f t="shared" si="392"/>
        <v>0</v>
      </c>
      <c r="GW64" s="330">
        <f t="shared" si="393"/>
        <v>0</v>
      </c>
      <c r="GX64" s="330">
        <f t="shared" si="394"/>
        <v>0</v>
      </c>
      <c r="GY64" s="330">
        <f t="shared" si="395"/>
        <v>0</v>
      </c>
      <c r="GZ64" s="330">
        <f t="shared" si="396"/>
        <v>0</v>
      </c>
      <c r="HA64" s="330">
        <f t="shared" si="397"/>
        <v>8</v>
      </c>
      <c r="HB64" s="330">
        <f t="shared" si="398"/>
        <v>0</v>
      </c>
      <c r="HC64" s="330">
        <f t="shared" si="399"/>
        <v>0</v>
      </c>
      <c r="HD64" s="330">
        <f t="shared" si="400"/>
        <v>344</v>
      </c>
      <c r="HE64" s="330">
        <f t="shared" si="401"/>
        <v>-344</v>
      </c>
      <c r="HF64" s="905">
        <f t="shared" si="455"/>
        <v>0</v>
      </c>
      <c r="HG64" s="326"/>
      <c r="HH64" s="705">
        <f>COUNTIF(beosztás!$LA66:$MD66,"DE")*8</f>
        <v>0</v>
      </c>
      <c r="HI64" s="706">
        <f>COUNTIF(beosztás!$LA66:$MD66,"DU")*8</f>
        <v>0</v>
      </c>
      <c r="HJ64" s="706">
        <f>COUNTIF(beosztás!$LA66:$MD66,"ÉJ")*8</f>
        <v>0</v>
      </c>
      <c r="HK64" s="706">
        <f>COUNTIF(beosztás!$LA66:$MD66,"N")*12</f>
        <v>0</v>
      </c>
      <c r="HL64" s="706">
        <f>COUNTIF(beosztás!$LA66:$MD66,"é")*12</f>
        <v>0</v>
      </c>
      <c r="HM64" s="706">
        <f>SUM(beosztás!$LA66:$MD66)</f>
        <v>0</v>
      </c>
      <c r="HN64" s="706">
        <f>COUNTIF(beosztás!$LA66:$MD66,"FÜ")*8</f>
        <v>8</v>
      </c>
      <c r="HO64" s="895">
        <f>(COUNTIF(beosztás!$LA66:$MD66,"SN")*12)+(COUNTIF(beosztás!$LA66:$MD66,"SDE")*8)+(COUNTIF(beosztás!$LA66:$MD66,"SDU")*8)+(COUNTIF(beosztás!$LA66:$MD66,"SÉ")*12)+(COUNTIF(beosztás!$LA66:$MD66,"SÉJ")*8)+(COUNTIF(beosztás!$LA66:$MD66,"S1")*1)+(COUNTIF(beosztás!$LA66:$MD66,"S2")*2)+(COUNTIF(beosztás!$LA66:$MD66,"S3")*3)+(COUNTIF(beosztás!$LA66:$MD66,"S4")*4)+(COUNTIF(beosztás!$LA66:$MD66,"S5")*5)+(COUNTIF(beosztás!$LA66:$MD66,"S6")*6)+(COUNTIF(beosztás!$LA66:$MD66,"S7")*7)+(COUNTIF(beosztás!$LA66:$MD66,"S8")*8)+(COUNTIF(beosztás!$LA66:$MD66,"S9")*9)+(COUNTIF(beosztás!$LA66:$MD66,"S10")*10)+(COUNTIF(beosztás!$LA66:$MD66,"S11")*11)+(COUNTIF(beosztás!$LA66:$MD66,"S12")*12)</f>
        <v>0</v>
      </c>
      <c r="HP64" s="706">
        <f>COUNTIF(beosztás!$LA66:$MD66,"BN")*12+COUNTIF(beosztás!$LA66:$MD66,"BÉ")*12+COUNTIF(beosztás!$LA66:$MD66,"BDE")*8+COUNTIF(beosztás!$LA66:$MD66,"BDU")*8+COUNTIF(beosztás!$LA66:$MD66,"BÉJ")*8+COUNTIF(beosztás!$LA66:$MD66,"B1")*1+COUNTIF(beosztás!$LA66:$MD66,"B2")*2+COUNTIF(beosztás!$LA66:$MD66,"B3")*3+COUNTIF(beosztás!$KZ66:$MC66,"B5")*5+COUNTIF(beosztás!$KZ66:$MC66,"B6")*6+COUNTIF(beosztás!$KZ66:$MC66,"B7")*7+COUNTIF(beosztás!$KZ66:$MC66,"B8")*8+COUNTIF(beosztás!$LA66:$MD66,"B9")*9+COUNTIF(beosztás!$LA66:$MD66,"B10")*10+COUNTIF(beosztás!$LA66:$MD66,"B11")*11+COUNTIF(beosztás!$LA66:$MD66,"B12")*12+COUNTIF(beosztás!$LA66:$MD66,"BP")*0</f>
        <v>0</v>
      </c>
      <c r="HQ64" s="330">
        <f t="shared" si="456"/>
        <v>0</v>
      </c>
      <c r="HR64" s="706">
        <f>IF(C64="",0,alapadatok!$AN$12)</f>
        <v>160</v>
      </c>
      <c r="HS64" s="330">
        <f t="shared" si="403"/>
        <v>-160</v>
      </c>
      <c r="HT64" s="905">
        <f t="shared" si="457"/>
        <v>0</v>
      </c>
      <c r="HU64" s="327"/>
      <c r="HV64" s="705">
        <f>COUNTIF(beosztás!$ME66:$NI66,"DE")*8</f>
        <v>0</v>
      </c>
      <c r="HW64" s="706">
        <f>COUNTIF(beosztás!$ME66:$NI66,"DU")*8</f>
        <v>0</v>
      </c>
      <c r="HX64" s="706">
        <f>COUNTIF(beosztás!$ME66:$NI66,"ÉJ")*8</f>
        <v>0</v>
      </c>
      <c r="HY64" s="706">
        <f>COUNTIF(beosztás!$ME66:$NI66,"N")*12</f>
        <v>0</v>
      </c>
      <c r="HZ64" s="706">
        <f>COUNTIF(beosztás!$ME66:$NI66,"É")*12</f>
        <v>0</v>
      </c>
      <c r="IA64" s="706">
        <f>SUM(beosztás!$ME66:$NI66)</f>
        <v>0</v>
      </c>
      <c r="IB64" s="706">
        <f>(COUNTIF(beosztás!$ME66:$NI66,"SN")*12)+(COUNTIF(beosztás!$ME66:$NI66,"SDE")*8)+(COUNTIF(beosztás!$ME66:$NI66,"SDU")*8)+(COUNTIF(beosztás!$ME66:$NI66,"SÉ")*12)+(COUNTIF(beosztás!$ME66:$NI66,"SÉJ")*8)+(COUNTIF(beosztás!$ME66:$NI66,"S1")*1)+(COUNTIF(beosztás!$ME66:$NI66,"S2")*2)+(COUNTIF(beosztás!$ME66:$NI66,"S3")*3)+(COUNTIF(beosztás!$ME66:$NI66,"S4")*4)+(COUNTIF(beosztás!$ME66:$NI66,"S5")*5)+(COUNTIF(beosztás!$ME66:$NI66,"S6")*6)+(COUNTIF(beosztás!$ME66:$NI66,"S7")*7)+(COUNTIF(beosztás!$ME66:$NI66,"S8")*8)+(COUNTIF(beosztás!$ME66:$NI66,"S9")*9)+(COUNTIF(beosztás!$ME66:$NI66,"S10")*10)+(COUNTIF(beosztás!$ME66:$NI66,"S11")*11)+(COUNTIF(beosztás!$ME66:$NI66,"S12")*12)</f>
        <v>0</v>
      </c>
      <c r="IC64" s="706">
        <f>COUNTIF(beosztás!$ME66:$NI66,"FÜ")*8</f>
        <v>16</v>
      </c>
      <c r="ID64" s="706">
        <f>COUNTIF(beosztás!$ME66:$NI66,"BN")*12+COUNTIF(beosztás!$ME66:$NI66,"BÉ")*12+COUNTIF(beosztás!$ME66:$NI66,"BDE")*8+COUNTIF(beosztás!$ME66:$NI66,"BDU")*8+COUNTIF(beosztás!$ME66:$NI66,"BÉJ")*8+COUNTIF(beosztás!$ME66:$NI66,"B1")*1+COUNTIF(beosztás!$ME66:$NI66,"B2")*2+COUNTIF(beosztás!$ME66:$NI66,"B3")*3+COUNTIF(beosztás!$ME66:$NI66,"B5")*5+COUNTIF(beosztás!$ME66:$NI66,"B6")*6+COUNTIF(beosztás!$ME66:$NI66,"B7")*7+COUNTIF(beosztás!$ME66:$NI66,"B8")*8+COUNTIF(beosztás!$ME66:$NI66,"B9")*9+COUNTIF(beosztás!$ME66:$NI66,"B10")*10+COUNTIF(beosztás!$ME66:$NI66,"B11")*11+COUNTIF(beosztás!$ME66:$NI66,"B12")*12+COUNTIF(beosztás!$ME66:$NI66,"BP")*0</f>
        <v>0</v>
      </c>
      <c r="IE64" s="330">
        <f t="shared" si="458"/>
        <v>0</v>
      </c>
      <c r="IF64" s="706">
        <f>IF(C64="",0,alapadatok!$AN$13)</f>
        <v>160</v>
      </c>
      <c r="IG64" s="330">
        <f t="shared" si="404"/>
        <v>-160</v>
      </c>
      <c r="IH64" s="739">
        <f t="shared" si="459"/>
        <v>0</v>
      </c>
      <c r="II64" s="327"/>
      <c r="IJ64" s="329">
        <f t="shared" si="405"/>
        <v>0</v>
      </c>
      <c r="IK64" s="330">
        <f t="shared" si="406"/>
        <v>0</v>
      </c>
      <c r="IL64" s="330">
        <f t="shared" si="407"/>
        <v>0</v>
      </c>
      <c r="IM64" s="330">
        <f t="shared" si="408"/>
        <v>0</v>
      </c>
      <c r="IN64" s="330">
        <f t="shared" si="409"/>
        <v>0</v>
      </c>
      <c r="IO64" s="330">
        <f t="shared" si="410"/>
        <v>0</v>
      </c>
      <c r="IP64" s="330">
        <f t="shared" si="411"/>
        <v>0</v>
      </c>
      <c r="IQ64" s="330">
        <f t="shared" si="412"/>
        <v>24</v>
      </c>
      <c r="IR64" s="330">
        <f t="shared" si="413"/>
        <v>0</v>
      </c>
      <c r="IS64" s="330">
        <f t="shared" si="414"/>
        <v>0</v>
      </c>
      <c r="IT64" s="330">
        <f t="shared" si="415"/>
        <v>320</v>
      </c>
      <c r="IU64" s="330">
        <f t="shared" si="416"/>
        <v>-320</v>
      </c>
      <c r="IV64" s="905">
        <f t="shared" si="460"/>
        <v>0</v>
      </c>
      <c r="IW64" s="328"/>
      <c r="JF64" s="21"/>
      <c r="JG64" s="21"/>
    </row>
    <row r="65" spans="1:267" x14ac:dyDescent="0.25">
      <c r="A65" s="398">
        <f>IF(beosztás!A67=0,"",beosztás!A67)</f>
        <v>16</v>
      </c>
      <c r="B65" s="901">
        <f>IF(beosztás!B67=0,"",beosztás!B67)</f>
        <v>206</v>
      </c>
      <c r="C65" s="400" t="str">
        <f>IF(beosztás!C67=0,"",beosztás!C67)</f>
        <v>Jakab Zoltán</v>
      </c>
      <c r="D65" s="401" t="str">
        <f>IF(beosztás!D67=0,"",beosztás!D67)</f>
        <v>Laydown/Packaging</v>
      </c>
      <c r="E65" s="18"/>
      <c r="F65" s="705">
        <f>COUNTIF(beosztás!$I67:$AM67,"DE")*8</f>
        <v>16</v>
      </c>
      <c r="G65" s="706">
        <f>COUNTIF(beosztás!$I67:$AM67,"DU")*8</f>
        <v>0</v>
      </c>
      <c r="H65" s="706">
        <f>COUNTIF(beosztás!$I67:$AM67,"ÉJ")*8</f>
        <v>0</v>
      </c>
      <c r="I65" s="706">
        <f>COUNTIF(beosztás!$I67:$AM67,"N")*12</f>
        <v>48</v>
      </c>
      <c r="J65" s="706">
        <f>COUNTIF(beosztás!$I67:$AM67,"é")*12</f>
        <v>60</v>
      </c>
      <c r="K65" s="706">
        <f>SUM(beosztás!$I67:$AM67)</f>
        <v>0</v>
      </c>
      <c r="L65" s="706">
        <f>COUNTIF(beosztás!$I67:$AM67,"FÜ")*8</f>
        <v>8</v>
      </c>
      <c r="M65" s="706">
        <f>(COUNTIF(beosztás!$I67:$AM67,"SN")*12)+(COUNTIF(beosztás!$I67:$AM67,"SDE")*8)+(COUNTIF(beosztás!$I67:$AM67,"SDU")*8)+(COUNTIF(beosztás!$I67:$AM67,"S1")*1)+(COUNTIF(beosztás!$I67:$AM67,"S2")*2)+(COUNTIF(beosztás!$I67:$AM67,"S3")*3)+(COUNTIF(beosztás!$I67:$AM67,"S4")*4)+(COUNTIF(beosztás!$I67:$AM67,"S5")*5)+(COUNTIF(beosztás!$I67:$AM67,"S6")*6)+(COUNTIF(beosztás!$I67:$AM67,"S7")*7)+(COUNTIF(beosztás!$I67:$AM67,"S8")*8)+(COUNTIF(beosztás!$I67:$AM67,"S9")*9)+(COUNTIF(beosztás!$I67:$AM67,"S10")*10)+(COUNTIF(beosztás!$I67:$AM67,"S11")*11)+(COUNTIF(beosztás!$I67:$AM67,"S12")*12)+(COUNTIF(beosztás!$I67:$AM67,"SÉ")*12)+(COUNTIF(beosztás!$I67:$AM67,"SÉJ")*8)</f>
        <v>44</v>
      </c>
      <c r="N65" s="706">
        <f>COUNTIF(beosztás!$I67:$AM67,"BN")*12+COUNTIF(beosztás!$I67:$AM67,"BÉ")*12+COUNTIF(beosztás!$I67:$AM67,"BDE")*8+COUNTIF(beosztás!$I67:$AM67,"BDU")*8+COUNTIF(beosztás!$I67:$AM67,"BÉJ")*8+COUNTIF(beosztás!$I67:$AM67,"B1")*1+COUNTIF(beosztás!$I67:$AM67,"B2")*2+COUNTIF(beosztás!$I67:$AM67,"B3")*3+COUNTIF(beosztás!$I67:$AM67,"B5")*5+COUNTIF(beosztás!$I67:$AM67,"B6")*6+COUNTIF(beosztás!$I67:$AM67,"B7")*7+COUNTIF(beosztás!$I67:$AM67,"B8")*8+COUNTIF(beosztás!$I67:$AM67,"B9")*9+COUNTIF(beosztás!$I67:$AM67,"B10")*10+COUNTIF(beosztás!$I67:$AM67,"B11")*11+COUNTIF(beosztás!$I67:$AM67,"B12")*12+COUNTIF(beosztás!$I67:$AM67,"BP")*0</f>
        <v>0</v>
      </c>
      <c r="O65" s="330">
        <f t="shared" si="417"/>
        <v>168</v>
      </c>
      <c r="P65" s="706">
        <f>IF(C65="",0,alapadatok!$AN$2)</f>
        <v>176</v>
      </c>
      <c r="Q65" s="330">
        <f t="shared" si="418"/>
        <v>-8</v>
      </c>
      <c r="R65" s="739">
        <f t="shared" si="419"/>
        <v>44</v>
      </c>
      <c r="S65" s="325"/>
      <c r="T65" s="705">
        <f>COUNTIF(beosztás!$AN67:$BO67,"DE")*8</f>
        <v>40</v>
      </c>
      <c r="U65" s="706">
        <f>COUNTIF(beosztás!$AN67:$BO67,"DU")*8</f>
        <v>0</v>
      </c>
      <c r="V65" s="706">
        <f>COUNTIF(beosztás!$AN67:$BO67,"ÉJ")*8</f>
        <v>0</v>
      </c>
      <c r="W65" s="706">
        <f>COUNTIF(beosztás!$AN67:$BO67,"N")*12</f>
        <v>48</v>
      </c>
      <c r="X65" s="706">
        <f>COUNTIF(beosztás!$AN67:$BO67,"É")*12</f>
        <v>36</v>
      </c>
      <c r="Y65" s="706">
        <f>SUM(beosztás!$AN67:$BO67)</f>
        <v>0</v>
      </c>
      <c r="Z65" s="706">
        <f>(COUNTIF(beosztás!$AN67:$BO67,"SN")*12)+(COUNTIF(beosztás!$AN67:$BO67,"SDE")*8)+(COUNTIF(beosztás!$AN67:$BO67,"SDU")*8)+(COUNTIF(beosztás!$AN67:$BO67,"SÉ")*12)+(COUNTIF(beosztás!$AN67:$BO67,"SÉJ")*8)+(COUNTIF(beosztás!$AN67:$BO67,"S1")*1)+(COUNTIF(beosztás!$AN67:$BO67,"S2")*2)+(COUNTIF(beosztás!$AN67:$BO67,"S3")*3)+(COUNTIF(beosztás!$AN67:$BO67,"S4")*4)+(COUNTIF(beosztás!$AN67:$BO67,"S5")*5)+(COUNTIF(beosztás!$AN67:$BO67,"S6")*6)+(COUNTIF(beosztás!$AN67:$BO67,"S7")*7)+(COUNTIF(beosztás!$AN67:$BO67,"S8")*8)+(COUNTIF(beosztás!$AN67:$BO67,"S9")*9)+(COUNTIF(beosztás!$AN67:$BO67,"S10")*10)+(COUNTIF(beosztás!$AN67:$BO67,"S11")*11)+(COUNTIF(beosztás!$AN67:$BO67,"S12")*12)</f>
        <v>0</v>
      </c>
      <c r="AA65" s="706">
        <f>COUNTIF(beosztás!$AN67:$BO67,"FÜ")*8</f>
        <v>0</v>
      </c>
      <c r="AB65" s="706">
        <f>COUNTIF(beosztás!$AN67:$BO67,"BN")*12+COUNTIF(beosztás!$AN67:$BO67,"BÉ")*12+COUNTIF(beosztás!$AN67:$BO67,"BDE")*8+COUNTIF(beosztás!$AN67:$BO67,"BDU")*8+COUNTIF(beosztás!$AN67:$BO67,"BÉJ")*8+COUNTIF(beosztás!$AN67:$BO67,"B1")*1+COUNTIF(beosztás!$AN67:$BO67,"B2")*2+COUNTIF(beosztás!$AN67:$BO67,"B3")*3+COUNTIF(beosztás!$AN67:$BO67,"B5")*5+COUNTIF(beosztás!$AN67:$BO67,"B6")*6+COUNTIF(beosztás!$AN67:$BO67,"B7")*7+COUNTIF(beosztás!$AN67:$BO67,"B8")*8+COUNTIF(beosztás!$AN67:$BO67,"B9")*9+COUNTIF(beosztás!$AN67:$BO67,"B10")*10+COUNTIF(beosztás!$AN67:$BO67,"B11")*11+COUNTIF(beosztás!$AN67:$BO67,"B12")*12+COUNTIF(beosztás!$AN67:$BO67,"BP")*0</f>
        <v>44</v>
      </c>
      <c r="AC65" s="330">
        <f t="shared" si="420"/>
        <v>168</v>
      </c>
      <c r="AD65" s="706">
        <f>IF(C65="",0,alapadatok!$AN$3)</f>
        <v>160</v>
      </c>
      <c r="AE65" s="330">
        <f t="shared" si="421"/>
        <v>8</v>
      </c>
      <c r="AF65" s="739">
        <f t="shared" si="422"/>
        <v>0</v>
      </c>
      <c r="AG65" s="325"/>
      <c r="AH65" s="329">
        <f t="shared" si="423"/>
        <v>56</v>
      </c>
      <c r="AI65" s="330">
        <f t="shared" si="424"/>
        <v>0</v>
      </c>
      <c r="AJ65" s="330">
        <f t="shared" si="425"/>
        <v>0</v>
      </c>
      <c r="AK65" s="330">
        <f t="shared" si="426"/>
        <v>96</v>
      </c>
      <c r="AL65" s="330">
        <f t="shared" si="427"/>
        <v>96</v>
      </c>
      <c r="AM65" s="330">
        <f t="shared" si="428"/>
        <v>0</v>
      </c>
      <c r="AN65" s="330">
        <f t="shared" si="429"/>
        <v>44</v>
      </c>
      <c r="AO65" s="330">
        <f t="shared" si="430"/>
        <v>8</v>
      </c>
      <c r="AP65" s="330">
        <f t="shared" si="431"/>
        <v>44</v>
      </c>
      <c r="AQ65" s="330">
        <f t="shared" si="432"/>
        <v>336</v>
      </c>
      <c r="AR65" s="330">
        <f t="shared" si="433"/>
        <v>336</v>
      </c>
      <c r="AS65" s="330">
        <f t="shared" si="434"/>
        <v>0</v>
      </c>
      <c r="AT65" s="739">
        <f t="shared" si="435"/>
        <v>44</v>
      </c>
      <c r="AU65" s="326"/>
      <c r="AV65" s="705">
        <f>COUNTIF(beosztás!$BP67:$CT67,"DE")*8</f>
        <v>8</v>
      </c>
      <c r="AW65" s="706">
        <f>COUNTIF(beosztás!$BP67:$CT67,"DU")*8</f>
        <v>0</v>
      </c>
      <c r="AX65" s="706">
        <f>COUNTIF(beosztás!$BP67:$CT67,"ÉJ")*8</f>
        <v>0</v>
      </c>
      <c r="AY65" s="706">
        <f>COUNTIF(beosztás!$BP67:$CT67,"N")*12</f>
        <v>48</v>
      </c>
      <c r="AZ65" s="706">
        <f>COUNTIF(beosztás!$BP67:$CT67,"é")*12</f>
        <v>36</v>
      </c>
      <c r="BA65" s="706">
        <f>SUM(beosztás!$BP67:$CT67)</f>
        <v>0</v>
      </c>
      <c r="BB65" s="706">
        <f>COUNTIF(beosztás!$BP67:$CT67,"FÜ")*8</f>
        <v>8</v>
      </c>
      <c r="BC65" s="895">
        <f>(COUNTIF(beosztás!$BP67:$CT67,"SN")*12)+(COUNTIF(beosztás!$BP67:$CT67,"SDE")*8)+(COUNTIF(beosztás!$BP67:$CT67,"SDU")*8)+(COUNTIF(beosztás!$BP67:$CT67,"SÉ")*12)+(COUNTIF(beosztás!$BP67:$CT67,"SÉJ")*8)+(COUNTIF(beosztás!$BP67:$CT67,"S1")*1)+(COUNTIF(beosztás!$BP67:$CT67,"S2")*2)+(COUNTIF(beosztás!$BP67:$CT67,"S3")*3)+(COUNTIF(beosztás!$BP67:$CT67,"S4")*4)+(COUNTIF(beosztás!$BP67:$CT67,"S5")*5)+(COUNTIF(beosztás!$BP67:$CT67,"S6")*6)+(COUNTIF(beosztás!$BP67:$CT67,"S7")*7)+(COUNTIF(beosztás!$BP67:$CT67,"S8")*8)+(COUNTIF(beosztás!$BP67:$CT67,"S9")*9)+(COUNTIF(beosztás!$BP67:$CT67,"S10")*10)+(COUNTIF(beosztás!$BP67:$CT67,"S11")*11)+(COUNTIF(beosztás!$BP67:$CT67,"S12")*12)</f>
        <v>60</v>
      </c>
      <c r="BD65" s="706">
        <f>COUNTIF(beosztás!$BP67:$CT67,"BN")*12+COUNTIF(beosztás!$BP67:$CT67,"BÉ")*12+COUNTIF(beosztás!$BP67:$CT67,"BDE")*8+COUNTIF(beosztás!$BP67:$CT67,"BDU")*8+COUNTIF(beosztás!$BP67:$CT67,"BÉJ")*8+COUNTIF(beosztás!$BP67:$CT67,"B1")*1+COUNTIF(beosztás!$BP67:$CT67,"B2")*2+COUNTIF(beosztás!$BP67:$CT67,"B3")*3+COUNTIF(beosztás!$BP67:$CT67,"B5")*5+COUNTIF(beosztás!$BP67:$CT67,"B6")*6+COUNTIF(beosztás!$BP67:$CT67,"B7")*7+COUNTIF(beosztás!$BP67:$CT67,"B8")*8+COUNTIF(beosztás!$BP67:$CT67,"B9")*9+COUNTIF(beosztás!$BP67:$CT67,"B10")*10+COUNTIF(beosztás!$BP67:$CT67,"B11")*11+COUNTIF(beosztás!$BP67:$CT67,"B12")*12+COUNTIF(beosztás!$BP67:$CT67,"BP")*0</f>
        <v>0</v>
      </c>
      <c r="BE65" s="330">
        <f t="shared" si="436"/>
        <v>152</v>
      </c>
      <c r="BF65" s="706">
        <f>IF(C65="",0,alapadatok!$AN$4)</f>
        <v>160</v>
      </c>
      <c r="BG65" s="330">
        <f t="shared" si="342"/>
        <v>-8</v>
      </c>
      <c r="BH65" s="739">
        <f t="shared" si="437"/>
        <v>60</v>
      </c>
      <c r="BI65" s="325"/>
      <c r="BJ65" s="705">
        <f>COUNTIF(beosztás!$CU67:$DX67,"DE")*8</f>
        <v>16</v>
      </c>
      <c r="BK65" s="706">
        <f>COUNTIF(beosztás!$CU67:$DX67,"DU")*8</f>
        <v>0</v>
      </c>
      <c r="BL65" s="706">
        <f>COUNTIF(beosztás!$CU67:$DX67,"ÉJ")*8</f>
        <v>0</v>
      </c>
      <c r="BM65" s="706">
        <f>COUNTIF(beosztás!$CU67:$DX67,"N")*12</f>
        <v>96</v>
      </c>
      <c r="BN65" s="706">
        <f>COUNTIF(beosztás!$CU67:$DX67,"É")*12</f>
        <v>72</v>
      </c>
      <c r="BO65" s="706">
        <f>SUM(beosztás!$CU67:$DX67)</f>
        <v>0</v>
      </c>
      <c r="BP65" s="895">
        <f>(COUNTIF(beosztás!$CU67:$DX67,"SN")*12)+(COUNTIF(beosztás!$CU67:$DX67,"SDE")*8)+(COUNTIF(beosztás!$CU67:$DX67,"SDU")*8)+(COUNTIF(beosztás!$CU67:$DX67,"SÉ")*12)+(COUNTIF(beosztás!$CU67:$DX67,"SÉJ")*8)+(COUNTIF(beosztás!$CU67:$DX67,"S1")*1)+(COUNTIF(beosztás!$CU67:$DX67,"S2")*2)+(COUNTIF(beosztás!$CU67:$DX67,"S3")*3)+(COUNTIF(beosztás!$CU67:$DX67,"S4")*4)+(COUNTIF(beosztás!$CU67:$DX67,"S5")*5)+(COUNTIF(beosztás!$CU67:$DX67,"S6")*6)+(COUNTIF(beosztás!$CU67:$DX67,"S7")*7)+(COUNTIF(beosztás!$CU67:$DX67,"S8")*8)+(COUNTIF(beosztás!$CU67:$DX67,"S9")*9)+(COUNTIF(beosztás!$CU67:$DX67,"S10")*10)+(COUNTIF(beosztás!$CU67:$DX67,"S11")*11)+(COUNTIF(beosztás!$CU67:$DX67,"S12")*12)</f>
        <v>0</v>
      </c>
      <c r="BQ65" s="706">
        <f>COUNTIF(beosztás!$CU67:$DX67,"FÜ")*8</f>
        <v>8</v>
      </c>
      <c r="BR65" s="706">
        <f>COUNTIF(beosztás!$CU67:$DX67,"BN")*12+COUNTIF(beosztás!$CU67:$DX67,"BÉ")*12+COUNTIF(beosztás!$CU67:$DX67,"BDE")*8+COUNTIF(beosztás!$CU67:$DX67,"BDU")*8+COUNTIF(beosztás!$CU67:$DX67,"BÉJ")*8+COUNTIF(beosztás!$CU67:$DX67,"B1")*1+COUNTIF(beosztás!$CU67:$DX67,"B2")*2+COUNTIF(beosztás!$CU67:$DX67,"B3")*3+COUNTIF(beosztás!$CU67:$DX67,"B5")*5+COUNTIF(beosztás!$CU67:$DX67,"B6")*6+COUNTIF(beosztás!$CU67:$DX67,"B7")*7+COUNTIF(beosztás!$CU67:$DX67,"B8")*8+COUNTIF(beosztás!$CU67:$DX67,"B9")*9+COUNTIF(beosztás!$CU67:$DX67,"B10")*10+COUNTIF(beosztás!$CU67:$DX67,"B11")*11+COUNTIF(beosztás!$CU67:$DX67,"B12")*12+COUNTIF(beosztás!$CU67:$DX67,"BP")*0</f>
        <v>0</v>
      </c>
      <c r="BS65" s="330">
        <f t="shared" si="438"/>
        <v>184</v>
      </c>
      <c r="BT65" s="706">
        <f>IF(C65="",0,alapadatok!$AN$5)</f>
        <v>168</v>
      </c>
      <c r="BU65" s="330">
        <f t="shared" si="344"/>
        <v>16</v>
      </c>
      <c r="BV65" s="739">
        <f t="shared" si="439"/>
        <v>0</v>
      </c>
      <c r="BW65" s="325"/>
      <c r="BX65" s="329">
        <f t="shared" si="345"/>
        <v>24</v>
      </c>
      <c r="BY65" s="330">
        <f t="shared" si="346"/>
        <v>0</v>
      </c>
      <c r="BZ65" s="330">
        <f t="shared" si="347"/>
        <v>0</v>
      </c>
      <c r="CA65" s="330">
        <f t="shared" si="348"/>
        <v>144</v>
      </c>
      <c r="CB65" s="330">
        <f t="shared" si="349"/>
        <v>108</v>
      </c>
      <c r="CC65" s="330">
        <f t="shared" si="350"/>
        <v>0</v>
      </c>
      <c r="CD65" s="330">
        <f t="shared" si="351"/>
        <v>60</v>
      </c>
      <c r="CE65" s="330">
        <f t="shared" si="352"/>
        <v>16</v>
      </c>
      <c r="CF65" s="330">
        <f t="shared" si="353"/>
        <v>0</v>
      </c>
      <c r="CG65" s="330">
        <f t="shared" si="354"/>
        <v>336</v>
      </c>
      <c r="CH65" s="330">
        <f t="shared" si="355"/>
        <v>328</v>
      </c>
      <c r="CI65" s="330">
        <f t="shared" si="356"/>
        <v>8</v>
      </c>
      <c r="CJ65" s="739">
        <f t="shared" si="440"/>
        <v>60</v>
      </c>
      <c r="CK65" s="326"/>
      <c r="CL65" s="705">
        <f>COUNTIF(beosztás!$DY67:$FC67,"DE")*8</f>
        <v>0</v>
      </c>
      <c r="CM65" s="706">
        <f>COUNTIF(beosztás!$DY67:$FC67,"DU")*8</f>
        <v>0</v>
      </c>
      <c r="CN65" s="706">
        <f>COUNTIF(beosztás!$DY67:$FC67,"ÉJ")*8</f>
        <v>0</v>
      </c>
      <c r="CO65" s="706">
        <f>COUNTIF(beosztás!$DY67:$FC67,"N")*12</f>
        <v>0</v>
      </c>
      <c r="CP65" s="706">
        <f>COUNTIF(beosztás!$DY67:$FC67,"é")*12</f>
        <v>0</v>
      </c>
      <c r="CQ65" s="706">
        <f>SUM(beosztás!$DY67:$FC67)</f>
        <v>0</v>
      </c>
      <c r="CR65" s="706">
        <f>COUNTIF(beosztás!$DY67:$FC67,"FÜ")*8</f>
        <v>16</v>
      </c>
      <c r="CS65" s="895">
        <f>(COUNTIF(beosztás!$DY67:$FC67,"SN")*12)+(COUNTIF(beosztás!$DY67:$FC67,"SDE")*8)+(COUNTIF(beosztás!$DY67:$FC67,"SDU")*8)+(COUNTIF(beosztás!$DY67:$FC67,"SÉ")*12)+(COUNTIF(beosztás!$DY67:$FC67,"SÉJ")*8)+(COUNTIF(beosztás!$DY67:$FC67,"S1")*1)+(COUNTIF(beosztás!$DY67:$FC67,"S2")*2)+(COUNTIF(beosztás!$DY67:$FC67,"S3")*3)+(COUNTIF(beosztás!$DY67:$FC67,"S4")*4)+(COUNTIF(beosztás!$DY67:$FC67,"S5")*5)+(COUNTIF(beosztás!$DY67:$FC67,"S6")*6)+(COUNTIF(beosztás!$DY67:$FC67,"S7")*7)+(COUNTIF(beosztás!$DY67:$FC67,"S8")*8)+(COUNTIF(beosztás!$DY67:$FC67,"S9")*9)+(COUNTIF(beosztás!$DY67:$FC67,"S10")*10)+(COUNTIF(beosztás!$DY67:$FC67,"S11")*11)+(COUNTIF(beosztás!$DY67:$FC67,"S12")*12)</f>
        <v>0</v>
      </c>
      <c r="CT65" s="706">
        <f>COUNTIF(beosztás!$DY67:$FC67,"BN")*12+COUNTIF(beosztás!$DY67:$FC67,"BÉ")*12+COUNTIF(beosztás!$DY67:$FC67,"BDE")*8+COUNTIF(beosztás!$DY67:$FC67,"BDU")*8+COUNTIF(beosztás!$DY67:$FC67,"BÉJ")*8+COUNTIF(beosztás!$DY67:$FC67,"B1")*1+COUNTIF(beosztás!$DY67:$FC67,"B2")*2+COUNTIF(beosztás!$DY67:$FC67,"B3")*3+COUNTIF(beosztás!$DY67:$FC67,"B5")*5+COUNTIF(beosztás!$DY67:$FC67,"B6")*6+COUNTIF(beosztás!$DY67:$FC67,"B7")*7+COUNTIF(beosztás!$DY67:$FC67,"B8")*8+COUNTIF(beosztás!$DY67:$FC67,"B9")*9+COUNTIF(beosztás!$DY67:$FC67,"B10")*10+COUNTIF(beosztás!$DY67:$FC67,"B11")*11+COUNTIF(beosztás!$DY67:$FC67,"B12")*12+COUNTIF(beosztás!$DY67:$FC67,"BP")*0</f>
        <v>0</v>
      </c>
      <c r="CU65" s="330">
        <f t="shared" si="441"/>
        <v>0</v>
      </c>
      <c r="CV65" s="706">
        <f>IF(C65="",0,alapadatok!$AN$6)</f>
        <v>168</v>
      </c>
      <c r="CW65" s="330">
        <f t="shared" si="358"/>
        <v>-168</v>
      </c>
      <c r="CX65" s="905">
        <f t="shared" si="442"/>
        <v>0</v>
      </c>
      <c r="CY65" s="325"/>
      <c r="CZ65" s="705">
        <f>COUNTIF(beosztás!$FD67:$GG67,"DE")*8</f>
        <v>0</v>
      </c>
      <c r="DA65" s="706">
        <f>COUNTIF(beosztás!$FD67:$GG67,"DU")*8</f>
        <v>0</v>
      </c>
      <c r="DB65" s="706">
        <f>COUNTIF(beosztás!$FD67:$GG67,"ÉJ")*8</f>
        <v>0</v>
      </c>
      <c r="DC65" s="706">
        <f>COUNTIF(beosztás!$FD67:$GG67,"N")*12</f>
        <v>0</v>
      </c>
      <c r="DD65" s="706">
        <f>COUNTIF(beosztás!$FD67:$GG67,"É")*12</f>
        <v>0</v>
      </c>
      <c r="DE65" s="706">
        <f>SUM(beosztás!$FD67:$GG67)</f>
        <v>0</v>
      </c>
      <c r="DF65" s="895">
        <f>(COUNTIF(beosztás!$FD67:$GG67,"SN")*12)+(COUNTIF(beosztás!$FD67:$GG67,"SDE")*8)+(COUNTIF(beosztás!$FD67:$GG67,"SDU")*8)+(COUNTIF(beosztás!$FD67:$GG67,"SÉ")*12)+(COUNTIF(beosztás!$FD67:$GG67,"SÉJ")*8)+(COUNTIF(beosztás!$FD67:$GG67,"S1")*1)+(COUNTIF(beosztás!$FD67:$GG67,"S2")*2)+(COUNTIF(beosztás!$FD67:$GG67,"S3")*3)+(COUNTIF(beosztás!$FD67:$GG67,"S4")*4)+(COUNTIF(beosztás!$FD67:$GG67,"S5")*5)+(COUNTIF(beosztás!$FD67:$GG67,"S6")*6)+(COUNTIF(beosztás!$FD67:$GG67,"S7")*7)+(COUNTIF(beosztás!$FD67:$GG67,"S8")*8)+(COUNTIF(beosztás!$FD67:$GG67,"S9")*9)+(COUNTIF(beosztás!$FD67:$GG67,"S10")*10)+(COUNTIF(beosztás!$FD67:$GG67,"S11")*11)+(COUNTIF(beosztás!$FD67:$GG67,"S12")*12)</f>
        <v>0</v>
      </c>
      <c r="DG65" s="706">
        <f>COUNTIF(beosztás!$FD67:$GG67,"FÜ")*8</f>
        <v>0</v>
      </c>
      <c r="DH65" s="706">
        <f>COUNTIF(beosztás!$FD67:$GG67,"BN")*12+COUNTIF(beosztás!$FD67:$GG67,"BÉ")*12+COUNTIF(beosztás!$FD67:$GG67,"BDE")*8+COUNTIF(beosztás!$FD67:$GG67,"BDU")*8+COUNTIF(beosztás!$FD67:$GG67,"BÉJ")*8+COUNTIF(beosztás!$FD67:$GG67,"B1")*1+COUNTIF(beosztás!$FD67:$GG67,"B2")*2+COUNTIF(beosztás!$FD67:$GG67,"B3")*3+COUNTIF(beosztás!$FD67:$GG67,"B5")*5+COUNTIF(beosztás!$FD67:$GG67,"B6")*6+COUNTIF(beosztás!$FD67:$GG67,"B7")*7+COUNTIF(beosztás!$FD67:$GG67,"B8")*8+COUNTIF(beosztás!$FD67:$GG67,"B9")*9+COUNTIF(beosztás!$FD67:$GG67,"B10")*10+COUNTIF(beosztás!$FD67:$GG67,"B11")*11+COUNTIF(beosztás!$FD67:$GG67,"B12")*12+COUNTIF(beosztás!$FD67:$GG67,"BP")*0</f>
        <v>0</v>
      </c>
      <c r="DI65" s="330">
        <f t="shared" si="443"/>
        <v>0</v>
      </c>
      <c r="DJ65" s="706">
        <f>IF(C65="",0,alapadatok!$AN$7)</f>
        <v>160</v>
      </c>
      <c r="DK65" s="330">
        <f t="shared" si="359"/>
        <v>-160</v>
      </c>
      <c r="DL65" s="739">
        <f t="shared" si="444"/>
        <v>0</v>
      </c>
      <c r="DM65" s="325"/>
      <c r="DN65" s="329">
        <f t="shared" si="360"/>
        <v>0</v>
      </c>
      <c r="DO65" s="330">
        <f t="shared" si="361"/>
        <v>0</v>
      </c>
      <c r="DP65" s="330">
        <f t="shared" si="362"/>
        <v>0</v>
      </c>
      <c r="DQ65" s="330">
        <f t="shared" si="363"/>
        <v>0</v>
      </c>
      <c r="DR65" s="330">
        <f t="shared" si="364"/>
        <v>0</v>
      </c>
      <c r="DS65" s="330">
        <f t="shared" si="365"/>
        <v>0</v>
      </c>
      <c r="DT65" s="330">
        <f t="shared" si="366"/>
        <v>0</v>
      </c>
      <c r="DU65" s="330">
        <f t="shared" si="367"/>
        <v>16</v>
      </c>
      <c r="DV65" s="330">
        <f t="shared" si="368"/>
        <v>0</v>
      </c>
      <c r="DW65" s="330">
        <f t="shared" si="369"/>
        <v>0</v>
      </c>
      <c r="DX65" s="330">
        <f t="shared" si="370"/>
        <v>328</v>
      </c>
      <c r="DY65" s="330">
        <f t="shared" si="371"/>
        <v>-328</v>
      </c>
      <c r="DZ65" s="905">
        <f t="shared" si="445"/>
        <v>0</v>
      </c>
      <c r="EA65" s="326"/>
      <c r="EB65" s="705">
        <f>COUNTIF(beosztás!$GH67:$HL67,"DE")*8</f>
        <v>0</v>
      </c>
      <c r="EC65" s="706">
        <f>COUNTIF(beosztás!$GH67:$HL67,"DU")*8</f>
        <v>0</v>
      </c>
      <c r="ED65" s="706">
        <f>COUNTIF(beosztás!$GH67:$HL67,"ÉJ")*8</f>
        <v>0</v>
      </c>
      <c r="EE65" s="706">
        <f>COUNTIF(beosztás!$GH67:$HL67,"N")*12</f>
        <v>0</v>
      </c>
      <c r="EF65" s="706">
        <f>COUNTIF(beosztás!$GH67:$HL67,"é")*12</f>
        <v>0</v>
      </c>
      <c r="EG65" s="706">
        <f>SUM(beosztás!$GH67:$HL67)</f>
        <v>0</v>
      </c>
      <c r="EH65" s="706">
        <f>COUNTIF(beosztás!$GH67:$HL67,"FÜ")*8</f>
        <v>0</v>
      </c>
      <c r="EI65" s="895">
        <f>(COUNTIF(beosztás!$GH67:$HL67,"SN")*12)+(COUNTIF(beosztás!$GH67:$HL67,"SDE")*8)+(COUNTIF(beosztás!$GH67:$HL67,"SDU")*8)+(COUNTIF(beosztás!$GH67:$HL67,"SÉ")*12)+(COUNTIF(beosztás!$GH67:$HL67,"SÉJ")*8)+(COUNTIF(beosztás!$GH67:$HL67,"S1")*1)+(COUNTIF(beosztás!$GH67:$HL67,"S2")*2)+(COUNTIF(beosztás!$GH67:$HL67,"S3")*3)+(COUNTIF(beosztás!$GH67:$HL67,"S4")*4)+(COUNTIF(beosztás!$GH67:$HL67,"S5")*5)+(COUNTIF(beosztás!$GH67:$HL67,"S6")*6)+(COUNTIF(beosztás!$GH67:$HL67,"S7")*7)+(COUNTIF(beosztás!$GH67:$HL67,"S8")*8)+(COUNTIF(beosztás!$GH67:$HL67,"S9")*9)+(COUNTIF(beosztás!$GH67:$HL67,"S10")*10)+(COUNTIF(beosztás!$GH67:$HL67,"S11")*11)+(COUNTIF(beosztás!$GH67:$HL67,"S12")*12)</f>
        <v>0</v>
      </c>
      <c r="EJ65" s="706">
        <f>COUNTIF(beosztás!$GH67:$HL67,"BN")*12+COUNTIF(beosztás!$GH67:$HL67,"BÉ")*12+COUNTIF(beosztás!$GH67:$HL67,"BDE")*8+COUNTIF(beosztás!$GH67:$HL67,"BDU")*8+COUNTIF(beosztás!$GH67:$HL67,"BÉJ")*8+COUNTIF(beosztás!$GH67:$HL67,"B1")*1+COUNTIF(beosztás!$GH67:$HL67,"B2")*2+COUNTIF(beosztás!$GH67:$HL67,"B3")*3+COUNTIF(beosztás!$GH67:$HL67,"B5")*5+COUNTIF(beosztás!$GH67:$HL67,"B6")*6+COUNTIF(beosztás!$GH67:$HL67,"B7")*7+COUNTIF(beosztás!$GH67:$HL67,"B8")*8+COUNTIF(beosztás!$GH67:$HL67,"B9")*9+COUNTIF(beosztás!$GH67:$HL67,"B10")*10+COUNTIF(beosztás!$GH67:$HL67,"B11")*11+COUNTIF(beosztás!$GH67:$HL67,"B12")*12+COUNTIF(beosztás!$GH67:$HL67,"BP")*0</f>
        <v>0</v>
      </c>
      <c r="EK65" s="330">
        <f t="shared" si="446"/>
        <v>0</v>
      </c>
      <c r="EL65" s="706">
        <f>IF(C65="",0,alapadatok!$AN$8)</f>
        <v>184</v>
      </c>
      <c r="EM65" s="330">
        <f t="shared" si="373"/>
        <v>-184</v>
      </c>
      <c r="EN65" s="905">
        <f t="shared" si="447"/>
        <v>0</v>
      </c>
      <c r="EO65" s="325"/>
      <c r="EP65" s="705">
        <f>COUNTIF(beosztás!$HM67:$IQ67,"DE")*8</f>
        <v>0</v>
      </c>
      <c r="EQ65" s="706">
        <f>COUNTIF(beosztás!$HM67:$IQ67,"DU")*8</f>
        <v>0</v>
      </c>
      <c r="ER65" s="706">
        <f>COUNTIF(beosztás!$HM67:$IQ67,"ÉJ")*8</f>
        <v>0</v>
      </c>
      <c r="ES65" s="706">
        <f>COUNTIF(beosztás!$HM67:$IQ67,"N")*12</f>
        <v>0</v>
      </c>
      <c r="ET65" s="706">
        <f>COUNTIF(beosztás!$HM67:$IQ67,"É")*12</f>
        <v>0</v>
      </c>
      <c r="EU65" s="706">
        <f>SUM(beosztás!$HM67:$IQ67)</f>
        <v>0</v>
      </c>
      <c r="EV65" s="895">
        <f>(COUNTIF(beosztás!$HM67:$IQ67,"SN")*12)+(COUNTIF(beosztás!$HM67:$IQ67,"SDE")*8)+(COUNTIF(beosztás!$HM67:$IQ67,"SDU")*8)+(COUNTIF(beosztás!$HM67:$IQ67,"SÉ")*12)+(COUNTIF(beosztás!$HM67:$IQ67,"SÉJ")*8)+(COUNTIF(beosztás!$HM67:$IQ67,"S1")*1)+(COUNTIF(beosztás!$HM67:$IQ67,"S2")*2)+(COUNTIF(beosztás!$HM67:$IQ67,"S3")*3)+(COUNTIF(beosztás!$HM67:$IQ67,"S4")*4)+(COUNTIF(beosztás!$HM67:$IQ67,"S5")*5)+(COUNTIF(beosztás!$HM67:$IQ67,"S6")*6)+(COUNTIF(beosztás!$HM67:$IQ67,"S7")*7)+(COUNTIF(beosztás!$HM67:$IQ67,"S8")*8)+(COUNTIF(beosztás!$HM67:$IQ67,"S9")*9)+(COUNTIF(beosztás!$HM67:$IQ67,"S10")*10)+(COUNTIF(beosztás!$HM67:$IQ67,"S11")*11)+(COUNTIF(beosztás!$HM67:$IQ67,"S12")*12)</f>
        <v>0</v>
      </c>
      <c r="EW65" s="706">
        <f>COUNTIF(beosztás!$HM67:$IQ67,"FÜ")*8</f>
        <v>8</v>
      </c>
      <c r="EX65" s="706">
        <f>COUNTIF(beosztás!$HM67:$IQ67,"BN")*12+COUNTIF(beosztás!$HM67:$IQ67,"BÉ")*12+COUNTIF(beosztás!$HM67:$IQ67,"BDE")*8+COUNTIF(beosztás!$HM67:$IQ67,"BDU")*8+COUNTIF(beosztás!$HM67:$IQ67,"BÉJ")*8+COUNTIF(beosztás!$HM67:$IQ67,"B1")*1+COUNTIF(beosztás!$HM67:$IQ67,"B2")*2+COUNTIF(beosztás!$HM67:$IQ67,"B3")*3+COUNTIF(beosztás!$HM67:$IQ67,"B5")*5+COUNTIF(beosztás!$HM67:$IQ67,"B6")*6+COUNTIF(beosztás!$HM67:$IQ67,"B7")*7+COUNTIF(beosztás!$HM67:$IQ67,"B8")*8+COUNTIF(beosztás!$HM67:$IQ67,"B9")*9+COUNTIF(beosztás!$HM67:$IQ67,"B10")*10+COUNTIF(beosztás!$HM67:$IQ67,"B11")*11+COUNTIF(beosztás!$HM67:$IQ67,"B12")*12+COUNTIF(beosztás!$HM67:$IQ67,"BP")*0</f>
        <v>0</v>
      </c>
      <c r="EY65" s="330">
        <f t="shared" si="448"/>
        <v>0</v>
      </c>
      <c r="EZ65" s="706">
        <f>IF(C65="",0,alapadatok!$AN$9)</f>
        <v>168</v>
      </c>
      <c r="FA65" s="330">
        <f t="shared" si="374"/>
        <v>-168</v>
      </c>
      <c r="FB65" s="905">
        <f t="shared" si="449"/>
        <v>0</v>
      </c>
      <c r="FC65" s="325"/>
      <c r="FD65" s="329">
        <f t="shared" si="375"/>
        <v>0</v>
      </c>
      <c r="FE65" s="330">
        <f t="shared" si="376"/>
        <v>0</v>
      </c>
      <c r="FF65" s="330">
        <f t="shared" si="377"/>
        <v>0</v>
      </c>
      <c r="FG65" s="330">
        <f t="shared" si="378"/>
        <v>0</v>
      </c>
      <c r="FH65" s="330">
        <f t="shared" si="379"/>
        <v>0</v>
      </c>
      <c r="FI65" s="330">
        <f t="shared" si="380"/>
        <v>0</v>
      </c>
      <c r="FJ65" s="330">
        <f t="shared" si="381"/>
        <v>0</v>
      </c>
      <c r="FK65" s="330">
        <f t="shared" si="382"/>
        <v>8</v>
      </c>
      <c r="FL65" s="330">
        <f t="shared" si="383"/>
        <v>0</v>
      </c>
      <c r="FM65" s="330">
        <f t="shared" si="384"/>
        <v>0</v>
      </c>
      <c r="FN65" s="330">
        <f t="shared" si="385"/>
        <v>352</v>
      </c>
      <c r="FO65" s="330">
        <f t="shared" si="386"/>
        <v>-352</v>
      </c>
      <c r="FP65" s="905">
        <f t="shared" si="450"/>
        <v>0</v>
      </c>
      <c r="FQ65" s="326"/>
      <c r="FR65" s="705">
        <f>COUNTIF(beosztás!$IR67:$JU67,"DE")*8</f>
        <v>0</v>
      </c>
      <c r="FS65" s="706">
        <f>COUNTIF(beosztás!$IR67:$JU67,"DU")*8</f>
        <v>0</v>
      </c>
      <c r="FT65" s="706">
        <f>COUNTIF(beosztás!$IR67:$JU67,"ÉJ")*8</f>
        <v>0</v>
      </c>
      <c r="FU65" s="706">
        <f>COUNTIF(beosztás!$IR67:$JU67,"N")*12</f>
        <v>0</v>
      </c>
      <c r="FV65" s="706">
        <f>COUNTIF(beosztás!$IR67:$JU67,"é")*12</f>
        <v>0</v>
      </c>
      <c r="FW65" s="706">
        <f>SUM(beosztás!$IR67:$JU67)</f>
        <v>0</v>
      </c>
      <c r="FX65" s="706">
        <f>COUNTIF(beosztás!$IR67:$JU67,"FÜ")*8</f>
        <v>0</v>
      </c>
      <c r="FY65" s="895">
        <f>(COUNTIF(beosztás!$IR67:$JU67,"SN")*12)+(COUNTIF(beosztás!$IR67:$JU67,"SDE")*8)+(COUNTIF(beosztás!$IR67:$JU67,"SDU")*8)+(COUNTIF(beosztás!$IR67:$JU67,"SÉ")*12)+(COUNTIF(beosztás!$IR67:$JU67,"SÉJ")*8)+(COUNTIF(beosztás!$IR67:$JU67,"S1")*1)+(COUNTIF(beosztás!$IR67:$JU67,"S2")*2)+(COUNTIF(beosztás!$IR67:$JU67,"S3")*3)+(COUNTIF(beosztás!$IR67:$JU67,"S4")*4)+(COUNTIF(beosztás!$IR67:$JU67,"S5")*5)+(COUNTIF(beosztás!$IR67:$JU67,"S6")*6)+(COUNTIF(beosztás!$IR67:$JU67,"S7")*7)+(COUNTIF(beosztás!$IR67:$JU67,"S8")*8)+(COUNTIF(beosztás!$IR67:$JU67,"S9")*9)+(COUNTIF(beosztás!$IR67:$JU67,"S10")*10)+(COUNTIF(beosztás!$IR67:$JU67,"S11")*11)+(COUNTIF(beosztás!$IR67:$JU67,"S12")*12)</f>
        <v>0</v>
      </c>
      <c r="FZ65" s="706">
        <f>COUNTIF(beosztás!$IR67:$JU67,"BN")*12+COUNTIF(beosztás!$IR67:$JU67,"BÉ")*12+COUNTIF(beosztás!$IR67:$JU67,"BDE")*8+COUNTIF(beosztás!$IR67:$JU67,"BDU")*8+COUNTIF(beosztás!$IR67:$JU67,"BÉJ")*8+COUNTIF(beosztás!$IR67:$JU67,"B1")*1+COUNTIF(beosztás!$IR67:$JU67,"B2")*2+COUNTIF(beosztás!$IR67:$JU67,"B3")*3+COUNTIF(beosztás!$IR67:$JU67,"B5")*5+COUNTIF(beosztás!$IR67:$JU67,"B6")*6+COUNTIF(beosztás!$IR67:$JU67,"B7")*7+COUNTIF(beosztás!$IR67:$JU67,"B8")*8+COUNTIF(beosztás!$IR67:$JU67,"B9")*9+COUNTIF(beosztás!$IR67:$JU67,"B10")*10+COUNTIF(beosztás!$IR67:$JU67,"B11")*11+COUNTIF(beosztás!$IR67:$JU67,"B12")*12+COUNTIF(beosztás!$IR67:$JU67,"BP")*0</f>
        <v>0</v>
      </c>
      <c r="GA65" s="330">
        <f t="shared" si="451"/>
        <v>0</v>
      </c>
      <c r="GB65" s="706">
        <f>IF(C65="",0,alapadatok!$AN$10)</f>
        <v>168</v>
      </c>
      <c r="GC65" s="330">
        <f t="shared" si="388"/>
        <v>-168</v>
      </c>
      <c r="GD65" s="905">
        <f t="shared" si="452"/>
        <v>0</v>
      </c>
      <c r="GE65" s="327"/>
      <c r="GF65" s="705">
        <f>COUNTIF(beosztás!$JV67:$KZ67,"DE")*8</f>
        <v>0</v>
      </c>
      <c r="GG65" s="706">
        <f>COUNTIF(beosztás!$JV67:$KZ67,"DU")*8</f>
        <v>0</v>
      </c>
      <c r="GH65" s="706">
        <f>COUNTIF(beosztás!$JV67:$KZ67,"ÉJ")*8</f>
        <v>0</v>
      </c>
      <c r="GI65" s="706">
        <f>COUNTIF(beosztás!$JV67:$KZ67,"N")*12</f>
        <v>0</v>
      </c>
      <c r="GJ65" s="706">
        <f>COUNTIF(beosztás!$JV67:$KZ67,"É")*12</f>
        <v>0</v>
      </c>
      <c r="GK65" s="706">
        <f>SUM(beosztás!$JV67:$KZ67)</f>
        <v>0</v>
      </c>
      <c r="GL65" s="895">
        <f>(COUNTIF(beosztás!$JV67:$KZ67,"SN")*12)+(COUNTIF(beosztás!$JV67:$KZ67,"SDE")*8)+(COUNTIF(beosztás!$JV67:$KZ67,"SDU")*8)+(COUNTIF(beosztás!$JV67:$KZ67,"SÉ")*12)+(COUNTIF(beosztás!$JV67:$KZ67,"SÉJ")*8)+(COUNTIF(beosztás!$JV67:$KZ67,"S1")*1)+(COUNTIF(beosztás!$JV67:$KZ67,"S2")*2)+(COUNTIF(beosztás!$JV67:$KZ67,"S3")*3)+(COUNTIF(beosztás!$JV67:$KZ67,"S4")*4)+(COUNTIF(beosztás!$JV67:$KZ67,"S5")*5)+(COUNTIF(beosztás!$JV67:$KZ67,"S6")*6)+(COUNTIF(beosztás!$JV67:$KZ67,"S7")*7)+(COUNTIF(beosztás!$JV67:$KZ67,"S8")*8)+(COUNTIF(beosztás!$JV67:$KZ67,"S9")*9)+(COUNTIF(beosztás!$JV67:$KZ67,"S10")*10)+(COUNTIF(beosztás!$JV67:$KZ67,"S11")*11)+(COUNTIF(beosztás!$JV67:$KZ67,"S12")*12)</f>
        <v>0</v>
      </c>
      <c r="GM65" s="706">
        <f>COUNTIF(beosztás!$JV67:$KZ67,"FÜ")*8</f>
        <v>8</v>
      </c>
      <c r="GN65" s="706">
        <f>COUNTIF(beosztás!$JV67:$KZ67,"BN")*12+COUNTIF(beosztás!$JV67:$KZ67,"BÉ")*12+COUNTIF(beosztás!$JV67:$KZ67,"BDE")*8+COUNTIF(beosztás!$JV67:$KZ67,"BDU")*8+COUNTIF(beosztás!$JV67:$KZ67,"BÉJ")*8+COUNTIF(beosztás!$JV67:$KZ67,"B1")*1+COUNTIF(beosztás!$JV67:$KZ67,"B2")*2+COUNTIF(beosztás!$JV67:$KZ67,"B3")*3+COUNTIF(beosztás!$JV67:$KZ67,"B5")*5+COUNTIF(beosztás!$JV67:$KZ67,"B6")*6+COUNTIF(beosztás!$JV67:$KZ67,"B7")*7+COUNTIF(beosztás!$JV67:$KZ67,"B8")*8+COUNTIF(beosztás!$JV67:$KZ67,"B9")*9+COUNTIF(beosztás!$JV67:$KZ67,"B10")*10+COUNTIF(beosztás!$JV67:$KZ67,"B11")*11+COUNTIF(beosztás!$JV67:$KZ67,"B12")*12+COUNTIF(beosztás!$JV67:$KZ67,"BP")*0</f>
        <v>0</v>
      </c>
      <c r="GO65" s="330">
        <f t="shared" si="453"/>
        <v>0</v>
      </c>
      <c r="GP65" s="706">
        <f>IF(C65="",0,alapadatok!$AN$11)</f>
        <v>176</v>
      </c>
      <c r="GQ65" s="330">
        <f t="shared" si="389"/>
        <v>-176</v>
      </c>
      <c r="GR65" s="905">
        <f t="shared" si="454"/>
        <v>0</v>
      </c>
      <c r="GS65" s="327"/>
      <c r="GT65" s="329">
        <f t="shared" si="390"/>
        <v>0</v>
      </c>
      <c r="GU65" s="330">
        <f t="shared" si="391"/>
        <v>0</v>
      </c>
      <c r="GV65" s="330">
        <f t="shared" si="392"/>
        <v>0</v>
      </c>
      <c r="GW65" s="330">
        <f t="shared" si="393"/>
        <v>0</v>
      </c>
      <c r="GX65" s="330">
        <f t="shared" si="394"/>
        <v>0</v>
      </c>
      <c r="GY65" s="330">
        <f t="shared" si="395"/>
        <v>0</v>
      </c>
      <c r="GZ65" s="330">
        <f t="shared" si="396"/>
        <v>0</v>
      </c>
      <c r="HA65" s="330">
        <f t="shared" si="397"/>
        <v>8</v>
      </c>
      <c r="HB65" s="330">
        <f t="shared" si="398"/>
        <v>0</v>
      </c>
      <c r="HC65" s="330">
        <f t="shared" si="399"/>
        <v>0</v>
      </c>
      <c r="HD65" s="330">
        <f t="shared" si="400"/>
        <v>344</v>
      </c>
      <c r="HE65" s="330">
        <f t="shared" si="401"/>
        <v>-344</v>
      </c>
      <c r="HF65" s="905">
        <f t="shared" si="455"/>
        <v>0</v>
      </c>
      <c r="HG65" s="326"/>
      <c r="HH65" s="705">
        <f>COUNTIF(beosztás!$LA67:$MD67,"DE")*8</f>
        <v>0</v>
      </c>
      <c r="HI65" s="706">
        <f>COUNTIF(beosztás!$LA67:$MD67,"DU")*8</f>
        <v>0</v>
      </c>
      <c r="HJ65" s="706">
        <f>COUNTIF(beosztás!$LA67:$MD67,"ÉJ")*8</f>
        <v>0</v>
      </c>
      <c r="HK65" s="706">
        <f>COUNTIF(beosztás!$LA67:$MD67,"N")*12</f>
        <v>0</v>
      </c>
      <c r="HL65" s="706">
        <f>COUNTIF(beosztás!$LA67:$MD67,"é")*12</f>
        <v>0</v>
      </c>
      <c r="HM65" s="706">
        <f>SUM(beosztás!$LA67:$MD67)</f>
        <v>0</v>
      </c>
      <c r="HN65" s="706">
        <f>COUNTIF(beosztás!$LA67:$MD67,"FÜ")*8</f>
        <v>8</v>
      </c>
      <c r="HO65" s="895">
        <f>(COUNTIF(beosztás!$LA67:$MD67,"SN")*12)+(COUNTIF(beosztás!$LA67:$MD67,"SDE")*8)+(COUNTIF(beosztás!$LA67:$MD67,"SDU")*8)+(COUNTIF(beosztás!$LA67:$MD67,"SÉ")*12)+(COUNTIF(beosztás!$LA67:$MD67,"SÉJ")*8)+(COUNTIF(beosztás!$LA67:$MD67,"S1")*1)+(COUNTIF(beosztás!$LA67:$MD67,"S2")*2)+(COUNTIF(beosztás!$LA67:$MD67,"S3")*3)+(COUNTIF(beosztás!$LA67:$MD67,"S4")*4)+(COUNTIF(beosztás!$LA67:$MD67,"S5")*5)+(COUNTIF(beosztás!$LA67:$MD67,"S6")*6)+(COUNTIF(beosztás!$LA67:$MD67,"S7")*7)+(COUNTIF(beosztás!$LA67:$MD67,"S8")*8)+(COUNTIF(beosztás!$LA67:$MD67,"S9")*9)+(COUNTIF(beosztás!$LA67:$MD67,"S10")*10)+(COUNTIF(beosztás!$LA67:$MD67,"S11")*11)+(COUNTIF(beosztás!$LA67:$MD67,"S12")*12)</f>
        <v>0</v>
      </c>
      <c r="HP65" s="706">
        <f>COUNTIF(beosztás!$LA67:$MD67,"BN")*12+COUNTIF(beosztás!$LA67:$MD67,"BÉ")*12+COUNTIF(beosztás!$LA67:$MD67,"BDE")*8+COUNTIF(beosztás!$LA67:$MD67,"BDU")*8+COUNTIF(beosztás!$LA67:$MD67,"BÉJ")*8+COUNTIF(beosztás!$LA67:$MD67,"B1")*1+COUNTIF(beosztás!$LA67:$MD67,"B2")*2+COUNTIF(beosztás!$LA67:$MD67,"B3")*3+COUNTIF(beosztás!$KZ67:$MC67,"B5")*5+COUNTIF(beosztás!$KZ67:$MC67,"B6")*6+COUNTIF(beosztás!$KZ67:$MC67,"B7")*7+COUNTIF(beosztás!$KZ67:$MC67,"B8")*8+COUNTIF(beosztás!$LA67:$MD67,"B9")*9+COUNTIF(beosztás!$LA67:$MD67,"B10")*10+COUNTIF(beosztás!$LA67:$MD67,"B11")*11+COUNTIF(beosztás!$LA67:$MD67,"B12")*12+COUNTIF(beosztás!$LA67:$MD67,"BP")*0</f>
        <v>0</v>
      </c>
      <c r="HQ65" s="330">
        <f t="shared" si="456"/>
        <v>0</v>
      </c>
      <c r="HR65" s="706">
        <f>IF(C65="",0,alapadatok!$AN$12)</f>
        <v>160</v>
      </c>
      <c r="HS65" s="330">
        <f t="shared" si="403"/>
        <v>-160</v>
      </c>
      <c r="HT65" s="905">
        <f t="shared" si="457"/>
        <v>0</v>
      </c>
      <c r="HU65" s="327"/>
      <c r="HV65" s="705">
        <f>COUNTIF(beosztás!$ME67:$NI67,"DE")*8</f>
        <v>0</v>
      </c>
      <c r="HW65" s="706">
        <f>COUNTIF(beosztás!$ME67:$NI67,"DU")*8</f>
        <v>0</v>
      </c>
      <c r="HX65" s="706">
        <f>COUNTIF(beosztás!$ME67:$NI67,"ÉJ")*8</f>
        <v>0</v>
      </c>
      <c r="HY65" s="706">
        <f>COUNTIF(beosztás!$ME67:$NI67,"N")*12</f>
        <v>0</v>
      </c>
      <c r="HZ65" s="706">
        <f>COUNTIF(beosztás!$ME67:$NI67,"É")*12</f>
        <v>0</v>
      </c>
      <c r="IA65" s="706">
        <f>SUM(beosztás!$ME67:$NI67)</f>
        <v>0</v>
      </c>
      <c r="IB65" s="706">
        <f>(COUNTIF(beosztás!$ME67:$NI67,"SN")*12)+(COUNTIF(beosztás!$ME67:$NI67,"SDE")*8)+(COUNTIF(beosztás!$ME67:$NI67,"SDU")*8)+(COUNTIF(beosztás!$ME67:$NI67,"SÉ")*12)+(COUNTIF(beosztás!$ME67:$NI67,"SÉJ")*8)+(COUNTIF(beosztás!$ME67:$NI67,"S1")*1)+(COUNTIF(beosztás!$ME67:$NI67,"S2")*2)+(COUNTIF(beosztás!$ME67:$NI67,"S3")*3)+(COUNTIF(beosztás!$ME67:$NI67,"S4")*4)+(COUNTIF(beosztás!$ME67:$NI67,"S5")*5)+(COUNTIF(beosztás!$ME67:$NI67,"S6")*6)+(COUNTIF(beosztás!$ME67:$NI67,"S7")*7)+(COUNTIF(beosztás!$ME67:$NI67,"S8")*8)+(COUNTIF(beosztás!$ME67:$NI67,"S9")*9)+(COUNTIF(beosztás!$ME67:$NI67,"S10")*10)+(COUNTIF(beosztás!$ME67:$NI67,"S11")*11)+(COUNTIF(beosztás!$ME67:$NI67,"S12")*12)</f>
        <v>0</v>
      </c>
      <c r="IC65" s="706">
        <f>COUNTIF(beosztás!$ME67:$NI67,"FÜ")*8</f>
        <v>16</v>
      </c>
      <c r="ID65" s="706">
        <f>COUNTIF(beosztás!$ME67:$NI67,"BN")*12+COUNTIF(beosztás!$ME67:$NI67,"BÉ")*12+COUNTIF(beosztás!$ME67:$NI67,"BDE")*8+COUNTIF(beosztás!$ME67:$NI67,"BDU")*8+COUNTIF(beosztás!$ME67:$NI67,"BÉJ")*8+COUNTIF(beosztás!$ME67:$NI67,"B1")*1+COUNTIF(beosztás!$ME67:$NI67,"B2")*2+COUNTIF(beosztás!$ME67:$NI67,"B3")*3+COUNTIF(beosztás!$ME67:$NI67,"B5")*5+COUNTIF(beosztás!$ME67:$NI67,"B6")*6+COUNTIF(beosztás!$ME67:$NI67,"B7")*7+COUNTIF(beosztás!$ME67:$NI67,"B8")*8+COUNTIF(beosztás!$ME67:$NI67,"B9")*9+COUNTIF(beosztás!$ME67:$NI67,"B10")*10+COUNTIF(beosztás!$ME67:$NI67,"B11")*11+COUNTIF(beosztás!$ME67:$NI67,"B12")*12+COUNTIF(beosztás!$ME67:$NI67,"BP")*0</f>
        <v>0</v>
      </c>
      <c r="IE65" s="330">
        <f t="shared" si="458"/>
        <v>0</v>
      </c>
      <c r="IF65" s="706">
        <f>IF(C65="",0,alapadatok!$AN$13)</f>
        <v>160</v>
      </c>
      <c r="IG65" s="330">
        <f t="shared" si="404"/>
        <v>-160</v>
      </c>
      <c r="IH65" s="739">
        <f t="shared" si="459"/>
        <v>0</v>
      </c>
      <c r="II65" s="327"/>
      <c r="IJ65" s="329">
        <f t="shared" si="405"/>
        <v>0</v>
      </c>
      <c r="IK65" s="330">
        <f t="shared" si="406"/>
        <v>0</v>
      </c>
      <c r="IL65" s="330">
        <f t="shared" si="407"/>
        <v>0</v>
      </c>
      <c r="IM65" s="330">
        <f t="shared" si="408"/>
        <v>0</v>
      </c>
      <c r="IN65" s="330">
        <f t="shared" si="409"/>
        <v>0</v>
      </c>
      <c r="IO65" s="330">
        <f t="shared" si="410"/>
        <v>0</v>
      </c>
      <c r="IP65" s="330">
        <f t="shared" si="411"/>
        <v>0</v>
      </c>
      <c r="IQ65" s="330">
        <f t="shared" si="412"/>
        <v>24</v>
      </c>
      <c r="IR65" s="330">
        <f t="shared" si="413"/>
        <v>0</v>
      </c>
      <c r="IS65" s="330">
        <f t="shared" si="414"/>
        <v>0</v>
      </c>
      <c r="IT65" s="330">
        <f t="shared" si="415"/>
        <v>320</v>
      </c>
      <c r="IU65" s="330">
        <f t="shared" si="416"/>
        <v>-320</v>
      </c>
      <c r="IV65" s="905">
        <f t="shared" si="460"/>
        <v>0</v>
      </c>
      <c r="IW65" s="328"/>
      <c r="JF65" s="21"/>
      <c r="JG65" s="21"/>
    </row>
    <row r="66" spans="1:267" ht="15.75" thickBot="1" x14ac:dyDescent="0.3">
      <c r="A66" s="58">
        <f>IF(beosztás!A68=0,"",beosztás!A68)</f>
        <v>17</v>
      </c>
      <c r="B66" s="902">
        <f>IF(beosztás!B68=0,"",beosztás!B68)</f>
        <v>42</v>
      </c>
      <c r="C66" s="56" t="str">
        <f>IF(beosztás!C68=0,"",beosztás!C68)</f>
        <v>Kovács Zsolt</v>
      </c>
      <c r="D66" s="57" t="str">
        <f>IF(beosztás!D68=0,"",beosztás!D68)</f>
        <v>Packaging / Saw</v>
      </c>
      <c r="E66" s="18"/>
      <c r="F66" s="709">
        <f>COUNTIF(beosztás!$I68:$AM68,"DE")*8</f>
        <v>112</v>
      </c>
      <c r="G66" s="710">
        <f>COUNTIF(beosztás!$I68:$AM68,"DU")*8</f>
        <v>0</v>
      </c>
      <c r="H66" s="710">
        <f>COUNTIF(beosztás!$I68:$AM68,"ÉJ")*8</f>
        <v>0</v>
      </c>
      <c r="I66" s="710">
        <f>COUNTIF(beosztás!$I68:$AM68,"N")*12</f>
        <v>0</v>
      </c>
      <c r="J66" s="710">
        <f>COUNTIF(beosztás!$I68:$AM68,"é")*12</f>
        <v>0</v>
      </c>
      <c r="K66" s="710">
        <f>SUM(beosztás!$I68:$AM68)</f>
        <v>40</v>
      </c>
      <c r="L66" s="710">
        <f>COUNTIF(beosztás!$I68:$AM68,"FÜ")*8</f>
        <v>8</v>
      </c>
      <c r="M66" s="710">
        <f>(COUNTIF(beosztás!$I68:$AM68,"SN")*12)+(COUNTIF(beosztás!$I68:$AM68,"SDE")*8)+(COUNTIF(beosztás!$I68:$AM68,"SDU")*8)+(COUNTIF(beosztás!$I68:$AM68,"S1")*1)+(COUNTIF(beosztás!$I68:$AM68,"S2")*2)+(COUNTIF(beosztás!$I68:$AM68,"S3")*3)+(COUNTIF(beosztás!$I68:$AM68,"S4")*4)+(COUNTIF(beosztás!$I68:$AM68,"S5")*5)+(COUNTIF(beosztás!$I68:$AM68,"S6")*6)+(COUNTIF(beosztás!$I68:$AM68,"S7")*7)+(COUNTIF(beosztás!$I68:$AM68,"S8")*8)+(COUNTIF(beosztás!$I68:$AM68,"S9")*9)+(COUNTIF(beosztás!$I68:$AM68,"S10")*10)+(COUNTIF(beosztás!$I68:$AM68,"S11")*11)+(COUNTIF(beosztás!$I68:$AM68,"S12")*12)+(COUNTIF(beosztás!$I68:$AM68,"SÉ")*12)+(COUNTIF(beosztás!$I68:$AM68,"SÉJ")*8)</f>
        <v>24</v>
      </c>
      <c r="N66" s="710">
        <f>COUNTIF(beosztás!$I68:$AM68,"BN")*12+COUNTIF(beosztás!$I68:$AM68,"BÉ")*12+COUNTIF(beosztás!$I68:$AM68,"BDE")*8+COUNTIF(beosztás!$I68:$AM68,"BDU")*8+COUNTIF(beosztás!$I68:$AM68,"BÉJ")*8+COUNTIF(beosztás!$I68:$AM68,"B1")*1+COUNTIF(beosztás!$I68:$AM68,"B2")*2+COUNTIF(beosztás!$I68:$AM68,"B3")*3+COUNTIF(beosztás!$I68:$AM68,"B5")*5+COUNTIF(beosztás!$I68:$AM68,"B6")*6+COUNTIF(beosztás!$I68:$AM68,"B7")*7+COUNTIF(beosztás!$I68:$AM68,"B8")*8+COUNTIF(beosztás!$I68:$AM68,"B9")*9+COUNTIF(beosztás!$I68:$AM68,"B10")*10+COUNTIF(beosztás!$I68:$AM68,"B11")*11+COUNTIF(beosztás!$I68:$AM68,"B12")*12+COUNTIF(beosztás!$I68:$AM68,"BP")*0</f>
        <v>0</v>
      </c>
      <c r="O66" s="24">
        <f t="shared" si="417"/>
        <v>176</v>
      </c>
      <c r="P66" s="710">
        <f>IF(C66="",0,alapadatok!$AN$2)</f>
        <v>176</v>
      </c>
      <c r="Q66" s="19">
        <f t="shared" si="418"/>
        <v>0</v>
      </c>
      <c r="R66" s="741">
        <f t="shared" si="419"/>
        <v>24</v>
      </c>
      <c r="S66" s="40"/>
      <c r="T66" s="709">
        <f>COUNTIF(beosztás!$AN68:$BO68,"DE")*8</f>
        <v>64</v>
      </c>
      <c r="U66" s="710">
        <f>COUNTIF(beosztás!$AN68:$BO68,"DU")*8</f>
        <v>0</v>
      </c>
      <c r="V66" s="710">
        <f>COUNTIF(beosztás!$AN68:$BO68,"ÉJ")*8</f>
        <v>8</v>
      </c>
      <c r="W66" s="710">
        <f>COUNTIF(beosztás!$AN68:$BO68,"N")*12</f>
        <v>48</v>
      </c>
      <c r="X66" s="710">
        <f>COUNTIF(beosztás!$AN68:$BO68,"É")*12</f>
        <v>36</v>
      </c>
      <c r="Y66" s="710">
        <f>SUM(beosztás!$AN68:$BO68)</f>
        <v>0</v>
      </c>
      <c r="Z66" s="710">
        <f>(COUNTIF(beosztás!$AN68:$BO68,"SN")*12)+(COUNTIF(beosztás!$AN68:$BO68,"SDE")*8)+(COUNTIF(beosztás!$AN68:$BO68,"SDU")*8)+(COUNTIF(beosztás!$AN68:$BO68,"SÉ")*12)+(COUNTIF(beosztás!$AN68:$BO68,"SÉJ")*8)+(COUNTIF(beosztás!$AN68:$BO68,"S1")*1)+(COUNTIF(beosztás!$AN68:$BO68,"S2")*2)+(COUNTIF(beosztás!$AN68:$BO68,"S3")*3)+(COUNTIF(beosztás!$AN68:$BO68,"S4")*4)+(COUNTIF(beosztás!$AN68:$BO68,"S5")*5)+(COUNTIF(beosztás!$AN68:$BO68,"S6")*6)+(COUNTIF(beosztás!$AN68:$BO68,"S7")*7)+(COUNTIF(beosztás!$AN68:$BO68,"S8")*8)+(COUNTIF(beosztás!$AN68:$BO68,"S9")*9)+(COUNTIF(beosztás!$AN68:$BO68,"S10")*10)+(COUNTIF(beosztás!$AN68:$BO68,"S11")*11)+(COUNTIF(beosztás!$AN68:$BO68,"S12")*12)</f>
        <v>4</v>
      </c>
      <c r="AA66" s="710">
        <f>COUNTIF(beosztás!$AN68:$BO68,"FÜ")*8</f>
        <v>0</v>
      </c>
      <c r="AB66" s="710">
        <f>COUNTIF(beosztás!$AN68:$BO68,"BN")*12+COUNTIF(beosztás!$AN68:$BO68,"BÉ")*12+COUNTIF(beosztás!$AN68:$BO68,"BDE")*8+COUNTIF(beosztás!$AN68:$BO68,"BDU")*8+COUNTIF(beosztás!$AN68:$BO68,"BÉJ")*8+COUNTIF(beosztás!$AN68:$BO68,"B1")*1+COUNTIF(beosztás!$AN68:$BO68,"B2")*2+COUNTIF(beosztás!$AN68:$BO68,"B3")*3+COUNTIF(beosztás!$AN68:$BO68,"B5")*5+COUNTIF(beosztás!$AN68:$BO68,"B6")*6+COUNTIF(beosztás!$AN68:$BO68,"B7")*7+COUNTIF(beosztás!$AN68:$BO68,"B8")*8+COUNTIF(beosztás!$AN68:$BO68,"B9")*9+COUNTIF(beosztás!$AN68:$BO68,"B10")*10+COUNTIF(beosztás!$AN68:$BO68,"B11")*11+COUNTIF(beosztás!$AN68:$BO68,"B12")*12+COUNTIF(beosztás!$AN68:$BO68,"BP")*0</f>
        <v>0</v>
      </c>
      <c r="AC66" s="24">
        <f t="shared" si="420"/>
        <v>160</v>
      </c>
      <c r="AD66" s="710">
        <f>IF(C66="",0,alapadatok!$AN$3)</f>
        <v>160</v>
      </c>
      <c r="AE66" s="19">
        <f t="shared" si="421"/>
        <v>0</v>
      </c>
      <c r="AF66" s="741">
        <f t="shared" si="422"/>
        <v>4</v>
      </c>
      <c r="AG66" s="40"/>
      <c r="AH66" s="25">
        <f t="shared" si="423"/>
        <v>176</v>
      </c>
      <c r="AI66" s="24">
        <f t="shared" si="424"/>
        <v>0</v>
      </c>
      <c r="AJ66" s="24">
        <f t="shared" si="425"/>
        <v>8</v>
      </c>
      <c r="AK66" s="24">
        <f t="shared" si="426"/>
        <v>48</v>
      </c>
      <c r="AL66" s="24">
        <f t="shared" si="427"/>
        <v>36</v>
      </c>
      <c r="AM66" s="24">
        <f t="shared" si="428"/>
        <v>40</v>
      </c>
      <c r="AN66" s="24">
        <f t="shared" si="429"/>
        <v>28</v>
      </c>
      <c r="AO66" s="24">
        <f t="shared" si="430"/>
        <v>8</v>
      </c>
      <c r="AP66" s="24">
        <f t="shared" si="431"/>
        <v>0</v>
      </c>
      <c r="AQ66" s="24">
        <f t="shared" si="432"/>
        <v>336</v>
      </c>
      <c r="AR66" s="24">
        <f t="shared" si="433"/>
        <v>336</v>
      </c>
      <c r="AS66" s="19">
        <f t="shared" si="434"/>
        <v>0</v>
      </c>
      <c r="AT66" s="741">
        <f t="shared" si="435"/>
        <v>28</v>
      </c>
      <c r="AU66" s="41"/>
      <c r="AV66" s="709">
        <f>COUNTIF(beosztás!$BP68:$CT68,"DE")*8</f>
        <v>8</v>
      </c>
      <c r="AW66" s="710">
        <f>COUNTIF(beosztás!$BP68:$CT68,"DU")*8</f>
        <v>0</v>
      </c>
      <c r="AX66" s="710">
        <f>COUNTIF(beosztás!$BP68:$CT68,"ÉJ")*8</f>
        <v>0</v>
      </c>
      <c r="AY66" s="710">
        <f>COUNTIF(beosztás!$BP68:$CT68,"N")*12</f>
        <v>60</v>
      </c>
      <c r="AZ66" s="710">
        <f>COUNTIF(beosztás!$BP68:$CT68,"é")*12</f>
        <v>36</v>
      </c>
      <c r="BA66" s="710">
        <f>SUM(beosztás!$BP68:$CT68)</f>
        <v>0</v>
      </c>
      <c r="BB66" s="710">
        <f>COUNTIF(beosztás!$BP68:$CT68,"FÜ")*8</f>
        <v>8</v>
      </c>
      <c r="BC66" s="897">
        <f>(COUNTIF(beosztás!$BP68:$CT68,"SN")*12)+(COUNTIF(beosztás!$BP68:$CT68,"SDE")*8)+(COUNTIF(beosztás!$BP68:$CT68,"SDU")*8)+(COUNTIF(beosztás!$BP68:$CT68,"SÉ")*12)+(COUNTIF(beosztás!$BP68:$CT68,"SÉJ")*8)+(COUNTIF(beosztás!$BP68:$CT68,"S1")*1)+(COUNTIF(beosztás!$BP68:$CT68,"S2")*2)+(COUNTIF(beosztás!$BP68:$CT68,"S3")*3)+(COUNTIF(beosztás!$BP68:$CT68,"S4")*4)+(COUNTIF(beosztás!$BP68:$CT68,"S5")*5)+(COUNTIF(beosztás!$BP68:$CT68,"S6")*6)+(COUNTIF(beosztás!$BP68:$CT68,"S7")*7)+(COUNTIF(beosztás!$BP68:$CT68,"S8")*8)+(COUNTIF(beosztás!$BP68:$CT68,"S9")*9)+(COUNTIF(beosztás!$BP68:$CT68,"S10")*10)+(COUNTIF(beosztás!$BP68:$CT68,"S11")*11)+(COUNTIF(beosztás!$BP68:$CT68,"S12")*12)</f>
        <v>48</v>
      </c>
      <c r="BD66" s="710">
        <f>COUNTIF(beosztás!$BP68:$CT68,"BN")*12+COUNTIF(beosztás!$BP68:$CT68,"BÉ")*12+COUNTIF(beosztás!$BP68:$CT68,"BDE")*8+COUNTIF(beosztás!$BP68:$CT68,"BDU")*8+COUNTIF(beosztás!$BP68:$CT68,"BÉJ")*8+COUNTIF(beosztás!$BP68:$CT68,"B1")*1+COUNTIF(beosztás!$BP68:$CT68,"B2")*2+COUNTIF(beosztás!$BP68:$CT68,"B3")*3+COUNTIF(beosztás!$BP68:$CT68,"B5")*5+COUNTIF(beosztás!$BP68:$CT68,"B6")*6+COUNTIF(beosztás!$BP68:$CT68,"B7")*7+COUNTIF(beosztás!$BP68:$CT68,"B8")*8+COUNTIF(beosztás!$BP68:$CT68,"B9")*9+COUNTIF(beosztás!$BP68:$CT68,"B10")*10+COUNTIF(beosztás!$BP68:$CT68,"B11")*11+COUNTIF(beosztás!$BP68:$CT68,"B12")*12+COUNTIF(beosztás!$BP68:$CT68,"BP")*0</f>
        <v>0</v>
      </c>
      <c r="BE66" s="24">
        <f t="shared" si="436"/>
        <v>152</v>
      </c>
      <c r="BF66" s="710">
        <f>IF(C66="",0,alapadatok!$AN$4)</f>
        <v>160</v>
      </c>
      <c r="BG66" s="19">
        <f t="shared" si="342"/>
        <v>-8</v>
      </c>
      <c r="BH66" s="741">
        <f t="shared" si="437"/>
        <v>48</v>
      </c>
      <c r="BI66" s="40"/>
      <c r="BJ66" s="709">
        <f>COUNTIF(beosztás!$CU68:$DX68,"DE")*8</f>
        <v>16</v>
      </c>
      <c r="BK66" s="710">
        <f>COUNTIF(beosztás!$CU68:$DX68,"DU")*8</f>
        <v>0</v>
      </c>
      <c r="BL66" s="710">
        <f>COUNTIF(beosztás!$CU68:$DX68,"ÉJ")*8</f>
        <v>0</v>
      </c>
      <c r="BM66" s="710">
        <f>COUNTIF(beosztás!$CU68:$DX68,"N")*12</f>
        <v>96</v>
      </c>
      <c r="BN66" s="710">
        <f>COUNTIF(beosztás!$CU68:$DX68,"É")*12</f>
        <v>72</v>
      </c>
      <c r="BO66" s="710">
        <f>SUM(beosztás!$CU68:$DX68)</f>
        <v>0</v>
      </c>
      <c r="BP66" s="897">
        <f>(COUNTIF(beosztás!$CU68:$DX68,"SN")*12)+(COUNTIF(beosztás!$CU68:$DX68,"SDE")*8)+(COUNTIF(beosztás!$CU68:$DX68,"SDU")*8)+(COUNTIF(beosztás!$CU68:$DX68,"SÉ")*12)+(COUNTIF(beosztás!$CU68:$DX68,"SÉJ")*8)+(COUNTIF(beosztás!$CU68:$DX68,"S1")*1)+(COUNTIF(beosztás!$CU68:$DX68,"S2")*2)+(COUNTIF(beosztás!$CU68:$DX68,"S3")*3)+(COUNTIF(beosztás!$CU68:$DX68,"S4")*4)+(COUNTIF(beosztás!$CU68:$DX68,"S5")*5)+(COUNTIF(beosztás!$CU68:$DX68,"S6")*6)+(COUNTIF(beosztás!$CU68:$DX68,"S7")*7)+(COUNTIF(beosztás!$CU68:$DX68,"S8")*8)+(COUNTIF(beosztás!$CU68:$DX68,"S9")*9)+(COUNTIF(beosztás!$CU68:$DX68,"S10")*10)+(COUNTIF(beosztás!$CU68:$DX68,"S11")*11)+(COUNTIF(beosztás!$CU68:$DX68,"S12")*12)</f>
        <v>0</v>
      </c>
      <c r="BQ66" s="710">
        <f>COUNTIF(beosztás!$CU68:$DX68,"FÜ")*8</f>
        <v>8</v>
      </c>
      <c r="BR66" s="710">
        <f>COUNTIF(beosztás!$CU68:$DX68,"BN")*12+COUNTIF(beosztás!$CU68:$DX68,"BÉ")*12+COUNTIF(beosztás!$CU68:$DX68,"BDE")*8+COUNTIF(beosztás!$CU68:$DX68,"BDU")*8+COUNTIF(beosztás!$CU68:$DX68,"BÉJ")*8+COUNTIF(beosztás!$CU68:$DX68,"B1")*1+COUNTIF(beosztás!$CU68:$DX68,"B2")*2+COUNTIF(beosztás!$CU68:$DX68,"B3")*3+COUNTIF(beosztás!$CU68:$DX68,"B5")*5+COUNTIF(beosztás!$CU68:$DX68,"B6")*6+COUNTIF(beosztás!$CU68:$DX68,"B7")*7+COUNTIF(beosztás!$CU68:$DX68,"B8")*8+COUNTIF(beosztás!$CU68:$DX68,"B9")*9+COUNTIF(beosztás!$CU68:$DX68,"B10")*10+COUNTIF(beosztás!$CU68:$DX68,"B11")*11+COUNTIF(beosztás!$CU68:$DX68,"B12")*12+COUNTIF(beosztás!$CU68:$DX68,"BP")*0</f>
        <v>0</v>
      </c>
      <c r="BS66" s="24">
        <f t="shared" si="438"/>
        <v>184</v>
      </c>
      <c r="BT66" s="710">
        <f>IF(C66="",0,alapadatok!$AN$5)</f>
        <v>168</v>
      </c>
      <c r="BU66" s="19">
        <f t="shared" si="344"/>
        <v>16</v>
      </c>
      <c r="BV66" s="741">
        <f t="shared" si="439"/>
        <v>0</v>
      </c>
      <c r="BW66" s="40"/>
      <c r="BX66" s="25">
        <f t="shared" si="345"/>
        <v>24</v>
      </c>
      <c r="BY66" s="24">
        <f t="shared" si="346"/>
        <v>0</v>
      </c>
      <c r="BZ66" s="24">
        <f t="shared" si="347"/>
        <v>0</v>
      </c>
      <c r="CA66" s="24">
        <f t="shared" si="348"/>
        <v>156</v>
      </c>
      <c r="CB66" s="24">
        <f t="shared" si="349"/>
        <v>108</v>
      </c>
      <c r="CC66" s="24">
        <f t="shared" si="350"/>
        <v>0</v>
      </c>
      <c r="CD66" s="24">
        <f t="shared" si="351"/>
        <v>48</v>
      </c>
      <c r="CE66" s="24">
        <f t="shared" si="352"/>
        <v>16</v>
      </c>
      <c r="CF66" s="24">
        <f t="shared" si="353"/>
        <v>0</v>
      </c>
      <c r="CG66" s="24">
        <f t="shared" si="354"/>
        <v>336</v>
      </c>
      <c r="CH66" s="24">
        <f t="shared" si="355"/>
        <v>328</v>
      </c>
      <c r="CI66" s="19">
        <f t="shared" si="356"/>
        <v>8</v>
      </c>
      <c r="CJ66" s="741">
        <f t="shared" si="440"/>
        <v>48</v>
      </c>
      <c r="CK66" s="41"/>
      <c r="CL66" s="709">
        <f>COUNTIF(beosztás!$DY68:$FC68,"DE")*8</f>
        <v>0</v>
      </c>
      <c r="CM66" s="710">
        <f>COUNTIF(beosztás!$DY68:$FC68,"DU")*8</f>
        <v>0</v>
      </c>
      <c r="CN66" s="710">
        <f>COUNTIF(beosztás!$DY68:$FC68,"ÉJ")*8</f>
        <v>0</v>
      </c>
      <c r="CO66" s="710">
        <f>COUNTIF(beosztás!$DY68:$FC68,"N")*12</f>
        <v>0</v>
      </c>
      <c r="CP66" s="710">
        <f>COUNTIF(beosztás!$DY68:$FC68,"é")*12</f>
        <v>0</v>
      </c>
      <c r="CQ66" s="710">
        <f>SUM(beosztás!$DY68:$FC68)</f>
        <v>0</v>
      </c>
      <c r="CR66" s="710">
        <f>COUNTIF(beosztás!$DY68:$FC68,"FÜ")*8</f>
        <v>16</v>
      </c>
      <c r="CS66" s="897">
        <f>(COUNTIF(beosztás!$DY68:$FC68,"SN")*12)+(COUNTIF(beosztás!$DY68:$FC68,"SDE")*8)+(COUNTIF(beosztás!$DY68:$FC68,"SDU")*8)+(COUNTIF(beosztás!$DY68:$FC68,"SÉ")*12)+(COUNTIF(beosztás!$DY68:$FC68,"SÉJ")*8)+(COUNTIF(beosztás!$DY68:$FC68,"S1")*1)+(COUNTIF(beosztás!$DY68:$FC68,"S2")*2)+(COUNTIF(beosztás!$DY68:$FC68,"S3")*3)+(COUNTIF(beosztás!$DY68:$FC68,"S4")*4)+(COUNTIF(beosztás!$DY68:$FC68,"S5")*5)+(COUNTIF(beosztás!$DY68:$FC68,"S6")*6)+(COUNTIF(beosztás!$DY68:$FC68,"S7")*7)+(COUNTIF(beosztás!$DY68:$FC68,"S8")*8)+(COUNTIF(beosztás!$DY68:$FC68,"S9")*9)+(COUNTIF(beosztás!$DY68:$FC68,"S10")*10)+(COUNTIF(beosztás!$DY68:$FC68,"S11")*11)+(COUNTIF(beosztás!$DY68:$FC68,"S12")*12)</f>
        <v>0</v>
      </c>
      <c r="CT66" s="710">
        <f>COUNTIF(beosztás!$DY68:$FC68,"BN")*12+COUNTIF(beosztás!$DY68:$FC68,"BÉ")*12+COUNTIF(beosztás!$DY68:$FC68,"BDE")*8+COUNTIF(beosztás!$DY68:$FC68,"BDU")*8+COUNTIF(beosztás!$DY68:$FC68,"BÉJ")*8+COUNTIF(beosztás!$DY68:$FC68,"B1")*1+COUNTIF(beosztás!$DY68:$FC68,"B2")*2+COUNTIF(beosztás!$DY68:$FC68,"B3")*3+COUNTIF(beosztás!$DY68:$FC68,"B5")*5+COUNTIF(beosztás!$DY68:$FC68,"B6")*6+COUNTIF(beosztás!$DY68:$FC68,"B7")*7+COUNTIF(beosztás!$DY68:$FC68,"B8")*8+COUNTIF(beosztás!$DY68:$FC68,"B9")*9+COUNTIF(beosztás!$DY68:$FC68,"B10")*10+COUNTIF(beosztás!$DY68:$FC68,"B11")*11+COUNTIF(beosztás!$DY68:$FC68,"B12")*12+COUNTIF(beosztás!$DY68:$FC68,"BP")*0</f>
        <v>0</v>
      </c>
      <c r="CU66" s="24">
        <f t="shared" si="441"/>
        <v>0</v>
      </c>
      <c r="CV66" s="710">
        <f>IF(C66="",0,alapadatok!$AN$6)</f>
        <v>168</v>
      </c>
      <c r="CW66" s="19">
        <f t="shared" si="358"/>
        <v>-168</v>
      </c>
      <c r="CX66" s="907">
        <f t="shared" si="442"/>
        <v>0</v>
      </c>
      <c r="CY66" s="40"/>
      <c r="CZ66" s="709">
        <f>COUNTIF(beosztás!$FD68:$GG68,"DE")*8</f>
        <v>0</v>
      </c>
      <c r="DA66" s="710">
        <f>COUNTIF(beosztás!$FD68:$GG68,"DU")*8</f>
        <v>0</v>
      </c>
      <c r="DB66" s="710">
        <f>COUNTIF(beosztás!$FD68:$GG68,"ÉJ")*8</f>
        <v>0</v>
      </c>
      <c r="DC66" s="710">
        <f>COUNTIF(beosztás!$FD68:$GG68,"N")*12</f>
        <v>0</v>
      </c>
      <c r="DD66" s="710">
        <f>COUNTIF(beosztás!$FD68:$GG68,"É")*12</f>
        <v>0</v>
      </c>
      <c r="DE66" s="710">
        <f>SUM(beosztás!$FD68:$GG68)</f>
        <v>0</v>
      </c>
      <c r="DF66" s="897">
        <f>(COUNTIF(beosztás!$FD68:$GG68,"SN")*12)+(COUNTIF(beosztás!$FD68:$GG68,"SDE")*8)+(COUNTIF(beosztás!$FD68:$GG68,"SDU")*8)+(COUNTIF(beosztás!$FD68:$GG68,"SÉ")*12)+(COUNTIF(beosztás!$FD68:$GG68,"SÉJ")*8)+(COUNTIF(beosztás!$FD68:$GG68,"S1")*1)+(COUNTIF(beosztás!$FD68:$GG68,"S2")*2)+(COUNTIF(beosztás!$FD68:$GG68,"S3")*3)+(COUNTIF(beosztás!$FD68:$GG68,"S4")*4)+(COUNTIF(beosztás!$FD68:$GG68,"S5")*5)+(COUNTIF(beosztás!$FD68:$GG68,"S6")*6)+(COUNTIF(beosztás!$FD68:$GG68,"S7")*7)+(COUNTIF(beosztás!$FD68:$GG68,"S8")*8)+(COUNTIF(beosztás!$FD68:$GG68,"S9")*9)+(COUNTIF(beosztás!$FD68:$GG68,"S10")*10)+(COUNTIF(beosztás!$FD68:$GG68,"S11")*11)+(COUNTIF(beosztás!$FD68:$GG68,"S12")*12)</f>
        <v>0</v>
      </c>
      <c r="DG66" s="710">
        <f>COUNTIF(beosztás!$FD68:$GG68,"FÜ")*8</f>
        <v>0</v>
      </c>
      <c r="DH66" s="710">
        <f>COUNTIF(beosztás!$FD68:$GG68,"BN")*12+COUNTIF(beosztás!$FD68:$GG68,"BÉ")*12+COUNTIF(beosztás!$FD68:$GG68,"BDE")*8+COUNTIF(beosztás!$FD68:$GG68,"BDU")*8+COUNTIF(beosztás!$FD68:$GG68,"BÉJ")*8+COUNTIF(beosztás!$FD68:$GG68,"B1")*1+COUNTIF(beosztás!$FD68:$GG68,"B2")*2+COUNTIF(beosztás!$FD68:$GG68,"B3")*3+COUNTIF(beosztás!$FD68:$GG68,"B5")*5+COUNTIF(beosztás!$FD68:$GG68,"B6")*6+COUNTIF(beosztás!$FD68:$GG68,"B7")*7+COUNTIF(beosztás!$FD68:$GG68,"B8")*8+COUNTIF(beosztás!$FD68:$GG68,"B9")*9+COUNTIF(beosztás!$FD68:$GG68,"B10")*10+COUNTIF(beosztás!$FD68:$GG68,"B11")*11+COUNTIF(beosztás!$FD68:$GG68,"B12")*12+COUNTIF(beosztás!$FD68:$GG68,"BP")*0</f>
        <v>0</v>
      </c>
      <c r="DI66" s="24">
        <f t="shared" si="443"/>
        <v>0</v>
      </c>
      <c r="DJ66" s="710">
        <f>IF(C66="",0,alapadatok!$AN$7)</f>
        <v>160</v>
      </c>
      <c r="DK66" s="19">
        <f t="shared" si="359"/>
        <v>-160</v>
      </c>
      <c r="DL66" s="741">
        <f t="shared" si="444"/>
        <v>0</v>
      </c>
      <c r="DM66" s="40"/>
      <c r="DN66" s="25">
        <f t="shared" si="360"/>
        <v>0</v>
      </c>
      <c r="DO66" s="24">
        <f t="shared" si="361"/>
        <v>0</v>
      </c>
      <c r="DP66" s="24">
        <f t="shared" si="362"/>
        <v>0</v>
      </c>
      <c r="DQ66" s="24">
        <f t="shared" si="363"/>
        <v>0</v>
      </c>
      <c r="DR66" s="24">
        <f t="shared" si="364"/>
        <v>0</v>
      </c>
      <c r="DS66" s="24">
        <f t="shared" si="365"/>
        <v>0</v>
      </c>
      <c r="DT66" s="24">
        <f t="shared" si="366"/>
        <v>0</v>
      </c>
      <c r="DU66" s="24">
        <f t="shared" si="367"/>
        <v>16</v>
      </c>
      <c r="DV66" s="24">
        <f t="shared" si="368"/>
        <v>0</v>
      </c>
      <c r="DW66" s="24">
        <f t="shared" si="369"/>
        <v>0</v>
      </c>
      <c r="DX66" s="24">
        <f t="shared" si="370"/>
        <v>328</v>
      </c>
      <c r="DY66" s="19">
        <f t="shared" si="371"/>
        <v>-328</v>
      </c>
      <c r="DZ66" s="907">
        <f t="shared" si="445"/>
        <v>0</v>
      </c>
      <c r="EA66" s="41"/>
      <c r="EB66" s="709">
        <f>COUNTIF(beosztás!$GH68:$HL68,"DE")*8</f>
        <v>0</v>
      </c>
      <c r="EC66" s="710">
        <f>COUNTIF(beosztás!$GH68:$HL68,"DU")*8</f>
        <v>0</v>
      </c>
      <c r="ED66" s="710">
        <f>COUNTIF(beosztás!$GH68:$HL68,"ÉJ")*8</f>
        <v>0</v>
      </c>
      <c r="EE66" s="710">
        <f>COUNTIF(beosztás!$GH68:$HL68,"N")*12</f>
        <v>0</v>
      </c>
      <c r="EF66" s="710">
        <f>COUNTIF(beosztás!$GH68:$HL68,"é")*12</f>
        <v>0</v>
      </c>
      <c r="EG66" s="710">
        <f>SUM(beosztás!$GH68:$HL68)</f>
        <v>0</v>
      </c>
      <c r="EH66" s="710">
        <f>COUNTIF(beosztás!$GH68:$HL68,"FÜ")*8</f>
        <v>0</v>
      </c>
      <c r="EI66" s="897">
        <f>(COUNTIF(beosztás!$GH68:$HL68,"SN")*12)+(COUNTIF(beosztás!$GH68:$HL68,"SDE")*8)+(COUNTIF(beosztás!$GH68:$HL68,"SDU")*8)+(COUNTIF(beosztás!$GH68:$HL68,"SÉ")*12)+(COUNTIF(beosztás!$GH68:$HL68,"SÉJ")*8)+(COUNTIF(beosztás!$GH68:$HL68,"S1")*1)+(COUNTIF(beosztás!$GH68:$HL68,"S2")*2)+(COUNTIF(beosztás!$GH68:$HL68,"S3")*3)+(COUNTIF(beosztás!$GH68:$HL68,"S4")*4)+(COUNTIF(beosztás!$GH68:$HL68,"S5")*5)+(COUNTIF(beosztás!$GH68:$HL68,"S6")*6)+(COUNTIF(beosztás!$GH68:$HL68,"S7")*7)+(COUNTIF(beosztás!$GH68:$HL68,"S8")*8)+(COUNTIF(beosztás!$GH68:$HL68,"S9")*9)+(COUNTIF(beosztás!$GH68:$HL68,"S10")*10)+(COUNTIF(beosztás!$GH68:$HL68,"S11")*11)+(COUNTIF(beosztás!$GH68:$HL68,"S12")*12)</f>
        <v>0</v>
      </c>
      <c r="EJ66" s="710">
        <f>COUNTIF(beosztás!$GH68:$HL68,"BN")*12+COUNTIF(beosztás!$GH68:$HL68,"BÉ")*12+COUNTIF(beosztás!$GH68:$HL68,"BDE")*8+COUNTIF(beosztás!$GH68:$HL68,"BDU")*8+COUNTIF(beosztás!$GH68:$HL68,"BÉJ")*8+COUNTIF(beosztás!$GH68:$HL68,"B1")*1+COUNTIF(beosztás!$GH68:$HL68,"B2")*2+COUNTIF(beosztás!$GH68:$HL68,"B3")*3+COUNTIF(beosztás!$GH68:$HL68,"B5")*5+COUNTIF(beosztás!$GH68:$HL68,"B6")*6+COUNTIF(beosztás!$GH68:$HL68,"B7")*7+COUNTIF(beosztás!$GH68:$HL68,"B8")*8+COUNTIF(beosztás!$GH68:$HL68,"B9")*9+COUNTIF(beosztás!$GH68:$HL68,"B10")*10+COUNTIF(beosztás!$GH68:$HL68,"B11")*11+COUNTIF(beosztás!$GH68:$HL68,"B12")*12+COUNTIF(beosztás!$GH68:$HL68,"BP")*0</f>
        <v>0</v>
      </c>
      <c r="EK66" s="24">
        <f t="shared" si="446"/>
        <v>0</v>
      </c>
      <c r="EL66" s="710">
        <f>IF(C66="",0,alapadatok!$AN$8)</f>
        <v>184</v>
      </c>
      <c r="EM66" s="19">
        <f t="shared" si="373"/>
        <v>-184</v>
      </c>
      <c r="EN66" s="907">
        <f t="shared" si="447"/>
        <v>0</v>
      </c>
      <c r="EO66" s="40"/>
      <c r="EP66" s="709">
        <f>COUNTIF(beosztás!$HM68:$IQ68,"DE")*8</f>
        <v>0</v>
      </c>
      <c r="EQ66" s="710">
        <f>COUNTIF(beosztás!$HM68:$IQ68,"DU")*8</f>
        <v>0</v>
      </c>
      <c r="ER66" s="710">
        <f>COUNTIF(beosztás!$HM68:$IQ68,"ÉJ")*8</f>
        <v>0</v>
      </c>
      <c r="ES66" s="710">
        <f>COUNTIF(beosztás!$HM68:$IQ68,"N")*12</f>
        <v>0</v>
      </c>
      <c r="ET66" s="710">
        <f>COUNTIF(beosztás!$HM68:$IQ68,"É")*12</f>
        <v>0</v>
      </c>
      <c r="EU66" s="710">
        <f>SUM(beosztás!$HM68:$IQ68)</f>
        <v>0</v>
      </c>
      <c r="EV66" s="897">
        <f>(COUNTIF(beosztás!$HM68:$IQ68,"SN")*12)+(COUNTIF(beosztás!$HM68:$IQ68,"SDE")*8)+(COUNTIF(beosztás!$HM68:$IQ68,"SDU")*8)+(COUNTIF(beosztás!$HM68:$IQ68,"SÉ")*12)+(COUNTIF(beosztás!$HM68:$IQ68,"SÉJ")*8)+(COUNTIF(beosztás!$HM68:$IQ68,"S1")*1)+(COUNTIF(beosztás!$HM68:$IQ68,"S2")*2)+(COUNTIF(beosztás!$HM68:$IQ68,"S3")*3)+(COUNTIF(beosztás!$HM68:$IQ68,"S4")*4)+(COUNTIF(beosztás!$HM68:$IQ68,"S5")*5)+(COUNTIF(beosztás!$HM68:$IQ68,"S6")*6)+(COUNTIF(beosztás!$HM68:$IQ68,"S7")*7)+(COUNTIF(beosztás!$HM68:$IQ68,"S8")*8)+(COUNTIF(beosztás!$HM68:$IQ68,"S9")*9)+(COUNTIF(beosztás!$HM68:$IQ68,"S10")*10)+(COUNTIF(beosztás!$HM68:$IQ68,"S11")*11)+(COUNTIF(beosztás!$HM68:$IQ68,"S12")*12)</f>
        <v>0</v>
      </c>
      <c r="EW66" s="710">
        <f>COUNTIF(beosztás!$HM68:$IQ68,"FÜ")*8</f>
        <v>8</v>
      </c>
      <c r="EX66" s="710">
        <f>COUNTIF(beosztás!$HM68:$IQ68,"BN")*12+COUNTIF(beosztás!$HM68:$IQ68,"BÉ")*12+COUNTIF(beosztás!$HM68:$IQ68,"BDE")*8+COUNTIF(beosztás!$HM68:$IQ68,"BDU")*8+COUNTIF(beosztás!$HM68:$IQ68,"BÉJ")*8+COUNTIF(beosztás!$HM68:$IQ68,"B1")*1+COUNTIF(beosztás!$HM68:$IQ68,"B2")*2+COUNTIF(beosztás!$HM68:$IQ68,"B3")*3+COUNTIF(beosztás!$HM68:$IQ68,"B5")*5+COUNTIF(beosztás!$HM68:$IQ68,"B6")*6+COUNTIF(beosztás!$HM68:$IQ68,"B7")*7+COUNTIF(beosztás!$HM68:$IQ68,"B8")*8+COUNTIF(beosztás!$HM68:$IQ68,"B9")*9+COUNTIF(beosztás!$HM68:$IQ68,"B10")*10+COUNTIF(beosztás!$HM68:$IQ68,"B11")*11+COUNTIF(beosztás!$HM68:$IQ68,"B12")*12+COUNTIF(beosztás!$HM68:$IQ68,"BP")*0</f>
        <v>0</v>
      </c>
      <c r="EY66" s="24">
        <f t="shared" si="448"/>
        <v>0</v>
      </c>
      <c r="EZ66" s="710">
        <f>IF(C66="",0,alapadatok!$AN$9)</f>
        <v>168</v>
      </c>
      <c r="FA66" s="19">
        <f t="shared" si="374"/>
        <v>-168</v>
      </c>
      <c r="FB66" s="907">
        <f t="shared" si="449"/>
        <v>0</v>
      </c>
      <c r="FC66" s="40"/>
      <c r="FD66" s="25">
        <f t="shared" si="375"/>
        <v>0</v>
      </c>
      <c r="FE66" s="24">
        <f t="shared" si="376"/>
        <v>0</v>
      </c>
      <c r="FF66" s="24">
        <f t="shared" si="377"/>
        <v>0</v>
      </c>
      <c r="FG66" s="24">
        <f t="shared" si="378"/>
        <v>0</v>
      </c>
      <c r="FH66" s="24">
        <f t="shared" si="379"/>
        <v>0</v>
      </c>
      <c r="FI66" s="24">
        <f t="shared" si="380"/>
        <v>0</v>
      </c>
      <c r="FJ66" s="24">
        <f t="shared" si="381"/>
        <v>0</v>
      </c>
      <c r="FK66" s="24">
        <f t="shared" si="382"/>
        <v>8</v>
      </c>
      <c r="FL66" s="24">
        <f t="shared" si="383"/>
        <v>0</v>
      </c>
      <c r="FM66" s="24">
        <f t="shared" si="384"/>
        <v>0</v>
      </c>
      <c r="FN66" s="24">
        <f t="shared" si="385"/>
        <v>352</v>
      </c>
      <c r="FO66" s="19">
        <f t="shared" si="386"/>
        <v>-352</v>
      </c>
      <c r="FP66" s="907">
        <f t="shared" si="450"/>
        <v>0</v>
      </c>
      <c r="FQ66" s="41"/>
      <c r="FR66" s="709">
        <f>COUNTIF(beosztás!$IR68:$JU68,"DE")*8</f>
        <v>0</v>
      </c>
      <c r="FS66" s="710">
        <f>COUNTIF(beosztás!$IR68:$JU68,"DU")*8</f>
        <v>0</v>
      </c>
      <c r="FT66" s="710">
        <f>COUNTIF(beosztás!$IR68:$JU68,"ÉJ")*8</f>
        <v>0</v>
      </c>
      <c r="FU66" s="710">
        <f>COUNTIF(beosztás!$IR68:$JU68,"N")*12</f>
        <v>0</v>
      </c>
      <c r="FV66" s="710">
        <f>COUNTIF(beosztás!$IR68:$JU68,"é")*12</f>
        <v>0</v>
      </c>
      <c r="FW66" s="710">
        <f>SUM(beosztás!$IR68:$JU68)</f>
        <v>0</v>
      </c>
      <c r="FX66" s="710">
        <f>COUNTIF(beosztás!$IR68:$JU68,"FÜ")*8</f>
        <v>0</v>
      </c>
      <c r="FY66" s="897">
        <f>(COUNTIF(beosztás!$IR68:$JU68,"SN")*12)+(COUNTIF(beosztás!$IR68:$JU68,"SDE")*8)+(COUNTIF(beosztás!$IR68:$JU68,"SDU")*8)+(COUNTIF(beosztás!$IR68:$JU68,"SÉ")*12)+(COUNTIF(beosztás!$IR68:$JU68,"SÉJ")*8)+(COUNTIF(beosztás!$IR68:$JU68,"S1")*1)+(COUNTIF(beosztás!$IR68:$JU68,"S2")*2)+(COUNTIF(beosztás!$IR68:$JU68,"S3")*3)+(COUNTIF(beosztás!$IR68:$JU68,"S4")*4)+(COUNTIF(beosztás!$IR68:$JU68,"S5")*5)+(COUNTIF(beosztás!$IR68:$JU68,"S6")*6)+(COUNTIF(beosztás!$IR68:$JU68,"S7")*7)+(COUNTIF(beosztás!$IR68:$JU68,"S8")*8)+(COUNTIF(beosztás!$IR68:$JU68,"S9")*9)+(COUNTIF(beosztás!$IR68:$JU68,"S10")*10)+(COUNTIF(beosztás!$IR68:$JU68,"S11")*11)+(COUNTIF(beosztás!$IR68:$JU68,"S12")*12)</f>
        <v>0</v>
      </c>
      <c r="FZ66" s="710">
        <f>COUNTIF(beosztás!$IR68:$JU68,"BN")*12+COUNTIF(beosztás!$IR68:$JU68,"BÉ")*12+COUNTIF(beosztás!$IR68:$JU68,"BDE")*8+COUNTIF(beosztás!$IR68:$JU68,"BDU")*8+COUNTIF(beosztás!$IR68:$JU68,"BÉJ")*8+COUNTIF(beosztás!$IR68:$JU68,"B1")*1+COUNTIF(beosztás!$IR68:$JU68,"B2")*2+COUNTIF(beosztás!$IR68:$JU68,"B3")*3+COUNTIF(beosztás!$IR68:$JU68,"B5")*5+COUNTIF(beosztás!$IR68:$JU68,"B6")*6+COUNTIF(beosztás!$IR68:$JU68,"B7")*7+COUNTIF(beosztás!$IR68:$JU68,"B8")*8+COUNTIF(beosztás!$IR68:$JU68,"B9")*9+COUNTIF(beosztás!$IR68:$JU68,"B10")*10+COUNTIF(beosztás!$IR68:$JU68,"B11")*11+COUNTIF(beosztás!$IR68:$JU68,"B12")*12+COUNTIF(beosztás!$IR68:$JU68,"BP")*0</f>
        <v>0</v>
      </c>
      <c r="GA66" s="24">
        <f t="shared" si="451"/>
        <v>0</v>
      </c>
      <c r="GB66" s="710">
        <f>IF(C66="",0,alapadatok!$AN$10)</f>
        <v>168</v>
      </c>
      <c r="GC66" s="19">
        <f t="shared" si="388"/>
        <v>-168</v>
      </c>
      <c r="GD66" s="907">
        <f t="shared" si="452"/>
        <v>0</v>
      </c>
      <c r="GE66" s="42"/>
      <c r="GF66" s="709">
        <f>COUNTIF(beosztás!$JV68:$KZ68,"DE")*8</f>
        <v>0</v>
      </c>
      <c r="GG66" s="710">
        <f>COUNTIF(beosztás!$JV68:$KZ68,"DU")*8</f>
        <v>0</v>
      </c>
      <c r="GH66" s="710">
        <f>COUNTIF(beosztás!$JV68:$KZ68,"ÉJ")*8</f>
        <v>0</v>
      </c>
      <c r="GI66" s="710">
        <f>COUNTIF(beosztás!$JV68:$KZ68,"N")*12</f>
        <v>0</v>
      </c>
      <c r="GJ66" s="710">
        <f>COUNTIF(beosztás!$JV68:$KZ68,"É")*12</f>
        <v>0</v>
      </c>
      <c r="GK66" s="710">
        <f>SUM(beosztás!$JV68:$KZ68)</f>
        <v>0</v>
      </c>
      <c r="GL66" s="897">
        <f>(COUNTIF(beosztás!$JV68:$KZ68,"SN")*12)+(COUNTIF(beosztás!$JV68:$KZ68,"SDE")*8)+(COUNTIF(beosztás!$JV68:$KZ68,"SDU")*8)+(COUNTIF(beosztás!$JV68:$KZ68,"SÉ")*12)+(COUNTIF(beosztás!$JV68:$KZ68,"SÉJ")*8)+(COUNTIF(beosztás!$JV68:$KZ68,"S1")*1)+(COUNTIF(beosztás!$JV68:$KZ68,"S2")*2)+(COUNTIF(beosztás!$JV68:$KZ68,"S3")*3)+(COUNTIF(beosztás!$JV68:$KZ68,"S4")*4)+(COUNTIF(beosztás!$JV68:$KZ68,"S5")*5)+(COUNTIF(beosztás!$JV68:$KZ68,"S6")*6)+(COUNTIF(beosztás!$JV68:$KZ68,"S7")*7)+(COUNTIF(beosztás!$JV68:$KZ68,"S8")*8)+(COUNTIF(beosztás!$JV68:$KZ68,"S9")*9)+(COUNTIF(beosztás!$JV68:$KZ68,"S10")*10)+(COUNTIF(beosztás!$JV68:$KZ68,"S11")*11)+(COUNTIF(beosztás!$JV68:$KZ68,"S12")*12)</f>
        <v>0</v>
      </c>
      <c r="GM66" s="710">
        <f>COUNTIF(beosztás!$JV68:$KZ68,"FÜ")*8</f>
        <v>8</v>
      </c>
      <c r="GN66" s="710">
        <f>COUNTIF(beosztás!$JV68:$KZ68,"BN")*12+COUNTIF(beosztás!$JV68:$KZ68,"BÉ")*12+COUNTIF(beosztás!$JV68:$KZ68,"BDE")*8+COUNTIF(beosztás!$JV68:$KZ68,"BDU")*8+COUNTIF(beosztás!$JV68:$KZ68,"BÉJ")*8+COUNTIF(beosztás!$JV68:$KZ68,"B1")*1+COUNTIF(beosztás!$JV68:$KZ68,"B2")*2+COUNTIF(beosztás!$JV68:$KZ68,"B3")*3+COUNTIF(beosztás!$JV68:$KZ68,"B5")*5+COUNTIF(beosztás!$JV68:$KZ68,"B6")*6+COUNTIF(beosztás!$JV68:$KZ68,"B7")*7+COUNTIF(beosztás!$JV68:$KZ68,"B8")*8+COUNTIF(beosztás!$JV68:$KZ68,"B9")*9+COUNTIF(beosztás!$JV68:$KZ68,"B10")*10+COUNTIF(beosztás!$JV68:$KZ68,"B11")*11+COUNTIF(beosztás!$JV68:$KZ68,"B12")*12+COUNTIF(beosztás!$JV68:$KZ68,"BP")*0</f>
        <v>0</v>
      </c>
      <c r="GO66" s="24">
        <f t="shared" si="453"/>
        <v>0</v>
      </c>
      <c r="GP66" s="710">
        <f>IF(C66="",0,alapadatok!$AN$11)</f>
        <v>176</v>
      </c>
      <c r="GQ66" s="19">
        <f t="shared" si="389"/>
        <v>-176</v>
      </c>
      <c r="GR66" s="907">
        <f t="shared" si="454"/>
        <v>0</v>
      </c>
      <c r="GS66" s="42"/>
      <c r="GT66" s="25">
        <f t="shared" si="390"/>
        <v>0</v>
      </c>
      <c r="GU66" s="24">
        <f t="shared" si="391"/>
        <v>0</v>
      </c>
      <c r="GV66" s="24">
        <f t="shared" si="392"/>
        <v>0</v>
      </c>
      <c r="GW66" s="24">
        <f t="shared" si="393"/>
        <v>0</v>
      </c>
      <c r="GX66" s="24">
        <f t="shared" si="394"/>
        <v>0</v>
      </c>
      <c r="GY66" s="24">
        <f t="shared" si="395"/>
        <v>0</v>
      </c>
      <c r="GZ66" s="24">
        <f t="shared" si="396"/>
        <v>0</v>
      </c>
      <c r="HA66" s="24">
        <f t="shared" si="397"/>
        <v>8</v>
      </c>
      <c r="HB66" s="24">
        <f t="shared" si="398"/>
        <v>0</v>
      </c>
      <c r="HC66" s="24">
        <f t="shared" si="399"/>
        <v>0</v>
      </c>
      <c r="HD66" s="24">
        <f t="shared" si="400"/>
        <v>344</v>
      </c>
      <c r="HE66" s="19">
        <f t="shared" si="401"/>
        <v>-344</v>
      </c>
      <c r="HF66" s="907">
        <f t="shared" si="455"/>
        <v>0</v>
      </c>
      <c r="HG66" s="41"/>
      <c r="HH66" s="709">
        <f>COUNTIF(beosztás!$LA68:$MD68,"DE")*8</f>
        <v>0</v>
      </c>
      <c r="HI66" s="710">
        <f>COUNTIF(beosztás!$LA68:$MD68,"DU")*8</f>
        <v>0</v>
      </c>
      <c r="HJ66" s="710">
        <f>COUNTIF(beosztás!$LA68:$MD68,"ÉJ")*8</f>
        <v>0</v>
      </c>
      <c r="HK66" s="710">
        <f>COUNTIF(beosztás!$LA68:$MD68,"N")*12</f>
        <v>0</v>
      </c>
      <c r="HL66" s="710">
        <f>COUNTIF(beosztás!$LA68:$MD68,"é")*12</f>
        <v>0</v>
      </c>
      <c r="HM66" s="710">
        <f>SUM(beosztás!$LA68:$MD68)</f>
        <v>0</v>
      </c>
      <c r="HN66" s="710">
        <f>COUNTIF(beosztás!$LA68:$MD68,"FÜ")*8</f>
        <v>8</v>
      </c>
      <c r="HO66" s="897">
        <f>(COUNTIF(beosztás!$LA68:$MD68,"SN")*12)+(COUNTIF(beosztás!$LA68:$MD68,"SDE")*8)+(COUNTIF(beosztás!$LA68:$MD68,"SDU")*8)+(COUNTIF(beosztás!$LA68:$MD68,"SÉ")*12)+(COUNTIF(beosztás!$LA68:$MD68,"SÉJ")*8)+(COUNTIF(beosztás!$LA68:$MD68,"S1")*1)+(COUNTIF(beosztás!$LA68:$MD68,"S2")*2)+(COUNTIF(beosztás!$LA68:$MD68,"S3")*3)+(COUNTIF(beosztás!$LA68:$MD68,"S4")*4)+(COUNTIF(beosztás!$LA68:$MD68,"S5")*5)+(COUNTIF(beosztás!$LA68:$MD68,"S6")*6)+(COUNTIF(beosztás!$LA68:$MD68,"S7")*7)+(COUNTIF(beosztás!$LA68:$MD68,"S8")*8)+(COUNTIF(beosztás!$LA68:$MD68,"S9")*9)+(COUNTIF(beosztás!$LA68:$MD68,"S10")*10)+(COUNTIF(beosztás!$LA68:$MD68,"S11")*11)+(COUNTIF(beosztás!$LA68:$MD68,"S12")*12)</f>
        <v>0</v>
      </c>
      <c r="HP66" s="710">
        <f>COUNTIF(beosztás!$LA68:$MD68,"BN")*12+COUNTIF(beosztás!$LA68:$MD68,"BÉ")*12+COUNTIF(beosztás!$LA68:$MD68,"BDE")*8+COUNTIF(beosztás!$LA68:$MD68,"BDU")*8+COUNTIF(beosztás!$LA68:$MD68,"BÉJ")*8+COUNTIF(beosztás!$LA68:$MD68,"B1")*1+COUNTIF(beosztás!$LA68:$MD68,"B2")*2+COUNTIF(beosztás!$LA68:$MD68,"B3")*3+COUNTIF(beosztás!$KZ68:$MC68,"B5")*5+COUNTIF(beosztás!$KZ68:$MC68,"B6")*6+COUNTIF(beosztás!$KZ68:$MC68,"B7")*7+COUNTIF(beosztás!$KZ68:$MC68,"B8")*8+COUNTIF(beosztás!$LA68:$MD68,"B9")*9+COUNTIF(beosztás!$LA68:$MD68,"B10")*10+COUNTIF(beosztás!$LA68:$MD68,"B11")*11+COUNTIF(beosztás!$LA68:$MD68,"B12")*12+COUNTIF(beosztás!$LA68:$MD68,"BP")*0</f>
        <v>0</v>
      </c>
      <c r="HQ66" s="24">
        <f t="shared" si="456"/>
        <v>0</v>
      </c>
      <c r="HR66" s="710">
        <f>IF(C66="",0,alapadatok!$AN$12)</f>
        <v>160</v>
      </c>
      <c r="HS66" s="19">
        <f t="shared" si="403"/>
        <v>-160</v>
      </c>
      <c r="HT66" s="907">
        <f t="shared" si="457"/>
        <v>0</v>
      </c>
      <c r="HU66" s="42"/>
      <c r="HV66" s="709">
        <f>COUNTIF(beosztás!$ME68:$NI68,"DE")*8</f>
        <v>0</v>
      </c>
      <c r="HW66" s="710">
        <f>COUNTIF(beosztás!$ME68:$NI68,"DU")*8</f>
        <v>0</v>
      </c>
      <c r="HX66" s="710">
        <f>COUNTIF(beosztás!$ME68:$NI68,"ÉJ")*8</f>
        <v>0</v>
      </c>
      <c r="HY66" s="710">
        <f>COUNTIF(beosztás!$ME68:$NI68,"N")*12</f>
        <v>0</v>
      </c>
      <c r="HZ66" s="710">
        <f>COUNTIF(beosztás!$ME68:$NI68,"É")*12</f>
        <v>0</v>
      </c>
      <c r="IA66" s="710">
        <f>SUM(beosztás!$ME68:$NI68)</f>
        <v>0</v>
      </c>
      <c r="IB66" s="710">
        <f>(COUNTIF(beosztás!$ME68:$NI68,"SN")*12)+(COUNTIF(beosztás!$ME68:$NI68,"SDE")*8)+(COUNTIF(beosztás!$ME68:$NI68,"SDU")*8)+(COUNTIF(beosztás!$ME68:$NI68,"SÉ")*12)+(COUNTIF(beosztás!$ME68:$NI68,"SÉJ")*8)+(COUNTIF(beosztás!$ME68:$NI68,"S1")*1)+(COUNTIF(beosztás!$ME68:$NI68,"S2")*2)+(COUNTIF(beosztás!$ME68:$NI68,"S3")*3)+(COUNTIF(beosztás!$ME68:$NI68,"S4")*4)+(COUNTIF(beosztás!$ME68:$NI68,"S5")*5)+(COUNTIF(beosztás!$ME68:$NI68,"S6")*6)+(COUNTIF(beosztás!$ME68:$NI68,"S7")*7)+(COUNTIF(beosztás!$ME68:$NI68,"S8")*8)+(COUNTIF(beosztás!$ME68:$NI68,"S9")*9)+(COUNTIF(beosztás!$ME68:$NI68,"S10")*10)+(COUNTIF(beosztás!$ME68:$NI68,"S11")*11)+(COUNTIF(beosztás!$ME68:$NI68,"S12")*12)</f>
        <v>0</v>
      </c>
      <c r="IC66" s="710">
        <f>COUNTIF(beosztás!$ME68:$NI68,"FÜ")*8</f>
        <v>16</v>
      </c>
      <c r="ID66" s="710">
        <f>COUNTIF(beosztás!$ME68:$NI68,"BN")*12+COUNTIF(beosztás!$ME68:$NI68,"BÉ")*12+COUNTIF(beosztás!$ME68:$NI68,"BDE")*8+COUNTIF(beosztás!$ME68:$NI68,"BDU")*8+COUNTIF(beosztás!$ME68:$NI68,"BÉJ")*8+COUNTIF(beosztás!$ME68:$NI68,"B1")*1+COUNTIF(beosztás!$ME68:$NI68,"B2")*2+COUNTIF(beosztás!$ME68:$NI68,"B3")*3+COUNTIF(beosztás!$ME68:$NI68,"B5")*5+COUNTIF(beosztás!$ME68:$NI68,"B6")*6+COUNTIF(beosztás!$ME68:$NI68,"B7")*7+COUNTIF(beosztás!$ME68:$NI68,"B8")*8+COUNTIF(beosztás!$ME68:$NI68,"B9")*9+COUNTIF(beosztás!$ME68:$NI68,"B10")*10+COUNTIF(beosztás!$ME68:$NI68,"B11")*11+COUNTIF(beosztás!$ME68:$NI68,"B12")*12+COUNTIF(beosztás!$ME68:$NI68,"BP")*0</f>
        <v>0</v>
      </c>
      <c r="IE66" s="24">
        <f t="shared" si="458"/>
        <v>0</v>
      </c>
      <c r="IF66" s="710">
        <f>IF(C66="",0,alapadatok!$AN$13)</f>
        <v>160</v>
      </c>
      <c r="IG66" s="19">
        <f t="shared" si="404"/>
        <v>-160</v>
      </c>
      <c r="IH66" s="741">
        <f t="shared" si="459"/>
        <v>0</v>
      </c>
      <c r="II66" s="42"/>
      <c r="IJ66" s="25">
        <f t="shared" si="405"/>
        <v>0</v>
      </c>
      <c r="IK66" s="24">
        <f t="shared" si="406"/>
        <v>0</v>
      </c>
      <c r="IL66" s="24">
        <f t="shared" si="407"/>
        <v>0</v>
      </c>
      <c r="IM66" s="24">
        <f t="shared" si="408"/>
        <v>0</v>
      </c>
      <c r="IN66" s="24">
        <f t="shared" si="409"/>
        <v>0</v>
      </c>
      <c r="IO66" s="24">
        <f t="shared" si="410"/>
        <v>0</v>
      </c>
      <c r="IP66" s="24">
        <f t="shared" si="411"/>
        <v>0</v>
      </c>
      <c r="IQ66" s="24">
        <f t="shared" si="412"/>
        <v>24</v>
      </c>
      <c r="IR66" s="24">
        <f t="shared" si="413"/>
        <v>0</v>
      </c>
      <c r="IS66" s="24">
        <f t="shared" si="414"/>
        <v>0</v>
      </c>
      <c r="IT66" s="24">
        <f t="shared" si="415"/>
        <v>320</v>
      </c>
      <c r="IU66" s="19">
        <f t="shared" si="416"/>
        <v>-320</v>
      </c>
      <c r="IV66" s="907">
        <f t="shared" si="460"/>
        <v>0</v>
      </c>
      <c r="IW66" s="43"/>
      <c r="JF66" s="21"/>
      <c r="JG66" s="21"/>
    </row>
    <row r="67" spans="1:267" ht="15.75" hidden="1" thickBot="1" x14ac:dyDescent="0.3">
      <c r="A67" s="58">
        <f>IF(beosztás!A69=0,"",beosztás!A69)</f>
        <v>18</v>
      </c>
      <c r="B67" s="902" t="str">
        <f>IF(beosztás!B69=0,"",beosztás!B69)</f>
        <v/>
      </c>
      <c r="C67" s="56" t="str">
        <f>IF(beosztás!C69=0,"",beosztás!C69)</f>
        <v/>
      </c>
      <c r="D67" s="57" t="str">
        <f>IF(beosztás!D69=0,"",beosztás!D69)</f>
        <v/>
      </c>
      <c r="E67" s="18"/>
      <c r="F67" s="709">
        <f>COUNTIF(beosztás!$I69:$AM69,"DE")*8</f>
        <v>0</v>
      </c>
      <c r="G67" s="710">
        <f>COUNTIF(beosztás!$I69:$AM69,"DU")*8</f>
        <v>0</v>
      </c>
      <c r="H67" s="710">
        <f>COUNTIF(beosztás!$I69:$AM69,"ÉJ")*8</f>
        <v>0</v>
      </c>
      <c r="I67" s="710">
        <f>COUNTIF(beosztás!$I69:$AM69,"N")*12</f>
        <v>0</v>
      </c>
      <c r="J67" s="710">
        <f>COUNTIF(beosztás!$I69:$AM69,"é")*12</f>
        <v>0</v>
      </c>
      <c r="K67" s="710">
        <f>SUM(beosztás!$I69:$AM69)</f>
        <v>0</v>
      </c>
      <c r="L67" s="710">
        <f>COUNTIF(beosztás!$I69:$AM69,"FÜ")*8</f>
        <v>0</v>
      </c>
      <c r="M67" s="710">
        <f>(COUNTIF(beosztás!$I69:$AM69,"SN")*12)+(COUNTIF(beosztás!$I69:$AM69,"SDE")*8)+(COUNTIF(beosztás!$I69:$AM69,"SDU")*8)+(COUNTIF(beosztás!$I69:$AM69,"S1")*1)+(COUNTIF(beosztás!$I69:$AM69,"S2")*2)+(COUNTIF(beosztás!$I69:$AM69,"S3")*3)+(COUNTIF(beosztás!$I69:$AM69,"S4")*4)+(COUNTIF(beosztás!$I69:$AM69,"S5")*5)+(COUNTIF(beosztás!$I69:$AM69,"S6")*6)+(COUNTIF(beosztás!$I69:$AM69,"S7")*7)+(COUNTIF(beosztás!$I69:$AM69,"S8")*8)+(COUNTIF(beosztás!$I69:$AM69,"S9")*9)+(COUNTIF(beosztás!$I69:$AM69,"S10")*10)+(COUNTIF(beosztás!$I69:$AM69,"S11")*11)+(COUNTIF(beosztás!$I69:$AM69,"S12")*12)+(COUNTIF(beosztás!$I69:$AM69,"SÉ")*12)+(COUNTIF(beosztás!$I69:$AM69,"SÉJ")*8)</f>
        <v>0</v>
      </c>
      <c r="N67" s="710">
        <f>COUNTIF(beosztás!$I69:$AM69,"BN")*12+COUNTIF(beosztás!$I69:$AM69,"BÉ")*12+COUNTIF(beosztás!$I69:$AM69,"BDE")*8+COUNTIF(beosztás!$I69:$AM69,"BDU")*8+COUNTIF(beosztás!$I69:$AM69,"BÉJ")*8+COUNTIF(beosztás!$I69:$AM69,"B1")*1+COUNTIF(beosztás!$I69:$AM69,"B2")*2+COUNTIF(beosztás!$I69:$AM69,"B3")*3+COUNTIF(beosztás!$I69:$AM69,"B5")*5+COUNTIF(beosztás!$I69:$AM69,"B6")*6+COUNTIF(beosztás!$I69:$AM69,"B7")*7+COUNTIF(beosztás!$I69:$AM69,"B8")*8+COUNTIF(beosztás!$I69:$AM69,"B9")*9+COUNTIF(beosztás!$I69:$AM69,"B10")*10+COUNTIF(beosztás!$I69:$AM69,"B11")*11+COUNTIF(beosztás!$I69:$AM69,"B12")*12+COUNTIF(beosztás!$I69:$AM69,"BP")*0</f>
        <v>0</v>
      </c>
      <c r="O67" s="24">
        <f t="shared" si="417"/>
        <v>0</v>
      </c>
      <c r="P67" s="710">
        <f>IF(C67="",0,alapadatok!$AN$2)</f>
        <v>0</v>
      </c>
      <c r="Q67" s="19">
        <f t="shared" si="418"/>
        <v>0</v>
      </c>
      <c r="R67" s="741">
        <f t="shared" si="419"/>
        <v>0</v>
      </c>
      <c r="S67" s="40"/>
      <c r="T67" s="709">
        <f>COUNTIF(beosztás!$AN69:$BO69,"DE")*8</f>
        <v>0</v>
      </c>
      <c r="U67" s="710">
        <f>COUNTIF(beosztás!$AN69:$BO69,"DU")*8</f>
        <v>0</v>
      </c>
      <c r="V67" s="710">
        <f>COUNTIF(beosztás!$AN69:$BO69,"ÉJ")*8</f>
        <v>0</v>
      </c>
      <c r="W67" s="710">
        <f>COUNTIF(beosztás!$AN69:$BO69,"N")*12</f>
        <v>0</v>
      </c>
      <c r="X67" s="710">
        <f>COUNTIF(beosztás!$AN69:$BO69,"É")*12</f>
        <v>0</v>
      </c>
      <c r="Y67" s="710">
        <f>SUM(beosztás!$AN69:$BO69)</f>
        <v>0</v>
      </c>
      <c r="Z67" s="710">
        <f>(COUNTIF(beosztás!$AN69:$BO69,"SN")*12)+(COUNTIF(beosztás!$AN69:$BO69,"SDE")*8)+(COUNTIF(beosztás!$AN69:$BO69,"SDU")*8)+(COUNTIF(beosztás!$AN69:$BO69,"SÉ")*12)+(COUNTIF(beosztás!$AN69:$BO69,"SÉJ")*8)+(COUNTIF(beosztás!$AN69:$BO69,"S1")*1)+(COUNTIF(beosztás!$AN69:$BO69,"S2")*2)+(COUNTIF(beosztás!$AN69:$BO69,"S3")*3)+(COUNTIF(beosztás!$AN69:$BO69,"S4")*4)+(COUNTIF(beosztás!$AN69:$BO69,"S5")*5)+(COUNTIF(beosztás!$AN69:$BO69,"S6")*6)+(COUNTIF(beosztás!$AN69:$BO69,"S7")*7)+(COUNTIF(beosztás!$AN69:$BO69,"S8")*8)+(COUNTIF(beosztás!$AN69:$BO69,"S9")*9)+(COUNTIF(beosztás!$AN69:$BO69,"S10")*10)+(COUNTIF(beosztás!$AN69:$BO69,"S11")*11)+(COUNTIF(beosztás!$AN69:$BO69,"S12")*12)</f>
        <v>0</v>
      </c>
      <c r="AA67" s="710">
        <f>COUNTIF(beosztás!$AN69:$BO69,"FÜ")*8</f>
        <v>0</v>
      </c>
      <c r="AB67" s="710">
        <f>COUNTIF(beosztás!$AN69:$BO69,"BN")*12+COUNTIF(beosztás!$AN69:$BO69,"BÉ")*12+COUNTIF(beosztás!$AN69:$BO69,"BDE")*8+COUNTIF(beosztás!$AN69:$BO69,"BDU")*8+COUNTIF(beosztás!$AN69:$BO69,"BÉJ")*8+COUNTIF(beosztás!$AN69:$BO69,"B1")*1+COUNTIF(beosztás!$AN69:$BO69,"B2")*2+COUNTIF(beosztás!$AN69:$BO69,"B3")*3+COUNTIF(beosztás!$AN69:$BO69,"B5")*5+COUNTIF(beosztás!$AN69:$BO69,"B6")*6+COUNTIF(beosztás!$AN69:$BO69,"B7")*7+COUNTIF(beosztás!$AN69:$BO69,"B8")*8+COUNTIF(beosztás!$AN69:$BO69,"B9")*9+COUNTIF(beosztás!$AN69:$BO69,"B10")*10+COUNTIF(beosztás!$AN69:$BO69,"B11")*11+COUNTIF(beosztás!$AN69:$BO69,"B12")*12+COUNTIF(beosztás!$AN69:$BO69,"BP")*0</f>
        <v>0</v>
      </c>
      <c r="AC67" s="24">
        <f t="shared" si="420"/>
        <v>0</v>
      </c>
      <c r="AD67" s="710">
        <f>IF(C67="",0,alapadatok!$AN$3)</f>
        <v>0</v>
      </c>
      <c r="AE67" s="19">
        <f t="shared" si="421"/>
        <v>0</v>
      </c>
      <c r="AF67" s="741">
        <f t="shared" si="422"/>
        <v>0</v>
      </c>
      <c r="AG67" s="40"/>
      <c r="AH67" s="25">
        <f t="shared" si="423"/>
        <v>0</v>
      </c>
      <c r="AI67" s="24">
        <f t="shared" si="424"/>
        <v>0</v>
      </c>
      <c r="AJ67" s="24">
        <f t="shared" si="425"/>
        <v>0</v>
      </c>
      <c r="AK67" s="24">
        <f t="shared" si="426"/>
        <v>0</v>
      </c>
      <c r="AL67" s="24">
        <f t="shared" si="427"/>
        <v>0</v>
      </c>
      <c r="AM67" s="24">
        <f t="shared" si="428"/>
        <v>0</v>
      </c>
      <c r="AN67" s="24">
        <f t="shared" si="429"/>
        <v>0</v>
      </c>
      <c r="AO67" s="24">
        <f t="shared" si="430"/>
        <v>0</v>
      </c>
      <c r="AP67" s="24">
        <f t="shared" si="431"/>
        <v>0</v>
      </c>
      <c r="AQ67" s="24">
        <f t="shared" si="432"/>
        <v>0</v>
      </c>
      <c r="AR67" s="24">
        <f t="shared" si="433"/>
        <v>0</v>
      </c>
      <c r="AS67" s="19">
        <f t="shared" si="434"/>
        <v>0</v>
      </c>
      <c r="AT67" s="741">
        <f t="shared" si="435"/>
        <v>0</v>
      </c>
      <c r="AU67" s="41"/>
      <c r="AV67" s="709">
        <f>COUNTIF(beosztás!$BP69:$CT69,"DE")*8</f>
        <v>0</v>
      </c>
      <c r="AW67" s="710">
        <f>COUNTIF(beosztás!$BP69:$CT69,"DU")*8</f>
        <v>0</v>
      </c>
      <c r="AX67" s="710">
        <f>COUNTIF(beosztás!$BP69:$CT69,"ÉJ")*8</f>
        <v>0</v>
      </c>
      <c r="AY67" s="710">
        <f>COUNTIF(beosztás!$BP69:$CT69,"N")*12</f>
        <v>0</v>
      </c>
      <c r="AZ67" s="710">
        <f>COUNTIF(beosztás!$BP69:$CT69,"é")*12</f>
        <v>0</v>
      </c>
      <c r="BA67" s="710">
        <f>SUM(beosztás!$BP69:$CT69)</f>
        <v>0</v>
      </c>
      <c r="BB67" s="710">
        <f>COUNTIF(beosztás!$BP69:$CT69,"FÜ")*8</f>
        <v>0</v>
      </c>
      <c r="BC67" s="897">
        <f>(COUNTIF(beosztás!$BP69:$CT69,"SN")*12)+(COUNTIF(beosztás!$BP69:$CT69,"SDE")*8)+(COUNTIF(beosztás!$BP69:$CT69,"SDU")*8)+(COUNTIF(beosztás!$BP69:$CT69,"SÉ")*12)+(COUNTIF(beosztás!$BP69:$CT69,"SÉJ")*8)+(COUNTIF(beosztás!$BP69:$CT69,"S1")*1)+(COUNTIF(beosztás!$BP69:$CT69,"S2")*2)+(COUNTIF(beosztás!$BP69:$CT69,"S3")*3)+(COUNTIF(beosztás!$BP69:$CT69,"S4")*4)+(COUNTIF(beosztás!$BP69:$CT69,"S5")*5)+(COUNTIF(beosztás!$BP69:$CT69,"S6")*6)+(COUNTIF(beosztás!$BP69:$CT69,"S7")*7)+(COUNTIF(beosztás!$BP69:$CT69,"S8")*8)+(COUNTIF(beosztás!$BP69:$CT69,"S9")*9)+(COUNTIF(beosztás!$BP69:$CT69,"S10")*10)+(COUNTIF(beosztás!$BP69:$CT69,"S11")*11)+(COUNTIF(beosztás!$BP69:$CT69,"S12")*12)</f>
        <v>0</v>
      </c>
      <c r="BD67" s="710">
        <f>COUNTIF(beosztás!$BP69:$CT69,"BN")*12+COUNTIF(beosztás!$BP69:$CT69,"BÉ")*12+COUNTIF(beosztás!$BP69:$CT69,"BDE")*8+COUNTIF(beosztás!$BP69:$CT69,"BDU")*8+COUNTIF(beosztás!$BP69:$CT69,"BÉJ")*8+COUNTIF(beosztás!$BP69:$CT69,"B1")*1+COUNTIF(beosztás!$BP69:$CT69,"B2")*2+COUNTIF(beosztás!$BP69:$CT69,"B3")*3+COUNTIF(beosztás!$BP69:$CT69,"B5")*5+COUNTIF(beosztás!$BP69:$CT69,"B6")*6+COUNTIF(beosztás!$BP69:$CT69,"B7")*7+COUNTIF(beosztás!$BP69:$CT69,"B8")*8+COUNTIF(beosztás!$BP69:$CT69,"B9")*9+COUNTIF(beosztás!$BP69:$CT69,"B10")*10+COUNTIF(beosztás!$BP69:$CT69,"B11")*11+COUNTIF(beosztás!$BP69:$CT69,"B12")*12+COUNTIF(beosztás!$BP69:$CT69,"BP")*0</f>
        <v>0</v>
      </c>
      <c r="BE67" s="24">
        <f t="shared" si="436"/>
        <v>0</v>
      </c>
      <c r="BF67" s="710">
        <f>IF(C67="",0,alapadatok!$AN$4)</f>
        <v>0</v>
      </c>
      <c r="BG67" s="19">
        <f t="shared" si="342"/>
        <v>0</v>
      </c>
      <c r="BH67" s="741">
        <f t="shared" si="437"/>
        <v>0</v>
      </c>
      <c r="BI67" s="40"/>
      <c r="BJ67" s="709">
        <f>COUNTIF(beosztás!$CU69:$DX69,"DE")*8</f>
        <v>0</v>
      </c>
      <c r="BK67" s="710">
        <f>COUNTIF(beosztás!$CU69:$DX69,"DU")*8</f>
        <v>0</v>
      </c>
      <c r="BL67" s="710">
        <f>COUNTIF(beosztás!$CU69:$DX69,"ÉJ")*8</f>
        <v>0</v>
      </c>
      <c r="BM67" s="710">
        <f>COUNTIF(beosztás!$CU69:$DX69,"N")*12</f>
        <v>0</v>
      </c>
      <c r="BN67" s="710">
        <f>COUNTIF(beosztás!$CU69:$DX69,"É")*12</f>
        <v>0</v>
      </c>
      <c r="BO67" s="710">
        <f>SUM(beosztás!$CU69:$DX69)</f>
        <v>0</v>
      </c>
      <c r="BP67" s="897">
        <f>(COUNTIF(beosztás!$CU69:$DX69,"SN")*12)+(COUNTIF(beosztás!$CU69:$DX69,"SDE")*8)+(COUNTIF(beosztás!$CU69:$DX69,"SDU")*8)+(COUNTIF(beosztás!$CU69:$DX69,"SÉ")*12)+(COUNTIF(beosztás!$CU69:$DX69,"SÉJ")*8)+(COUNTIF(beosztás!$CU69:$DX69,"S1")*1)+(COUNTIF(beosztás!$CU69:$DX69,"S2")*2)+(COUNTIF(beosztás!$CU69:$DX69,"S3")*3)+(COUNTIF(beosztás!$CU69:$DX69,"S4")*4)+(COUNTIF(beosztás!$CU69:$DX69,"S5")*5)+(COUNTIF(beosztás!$CU69:$DX69,"S6")*6)+(COUNTIF(beosztás!$CU69:$DX69,"S7")*7)+(COUNTIF(beosztás!$CU69:$DX69,"S8")*8)+(COUNTIF(beosztás!$CU69:$DX69,"S9")*9)+(COUNTIF(beosztás!$CU69:$DX69,"S10")*10)+(COUNTIF(beosztás!$CU69:$DX69,"S11")*11)+(COUNTIF(beosztás!$CU69:$DX69,"S12")*12)</f>
        <v>0</v>
      </c>
      <c r="BQ67" s="710">
        <f>COUNTIF(beosztás!$CU69:$DX69,"FÜ")*8</f>
        <v>0</v>
      </c>
      <c r="BR67" s="710">
        <f>COUNTIF(beosztás!$CU69:$DX69,"BN")*12+COUNTIF(beosztás!$CU69:$DX69,"BÉ")*12+COUNTIF(beosztás!$CU69:$DX69,"BDE")*8+COUNTIF(beosztás!$CU69:$DX69,"BDU")*8+COUNTIF(beosztás!$CU69:$DX69,"BÉJ")*8+COUNTIF(beosztás!$CU69:$DX69,"B1")*1+COUNTIF(beosztás!$CU69:$DX69,"B2")*2+COUNTIF(beosztás!$CU69:$DX69,"B3")*3+COUNTIF(beosztás!$CU69:$DX69,"B5")*5+COUNTIF(beosztás!$CU69:$DX69,"B6")*6+COUNTIF(beosztás!$CU69:$DX69,"B7")*7+COUNTIF(beosztás!$CU69:$DX69,"B8")*8+COUNTIF(beosztás!$CU69:$DX69,"B9")*9+COUNTIF(beosztás!$CU69:$DX69,"B10")*10+COUNTIF(beosztás!$CU69:$DX69,"B11")*11+COUNTIF(beosztás!$CU69:$DX69,"B12")*12+COUNTIF(beosztás!$CU69:$DX69,"BP")*0</f>
        <v>0</v>
      </c>
      <c r="BS67" s="24">
        <f t="shared" si="438"/>
        <v>0</v>
      </c>
      <c r="BT67" s="710">
        <f>IF(C67="",0,alapadatok!$AN$5)</f>
        <v>0</v>
      </c>
      <c r="BU67" s="19">
        <f t="shared" si="344"/>
        <v>0</v>
      </c>
      <c r="BV67" s="741">
        <f t="shared" si="439"/>
        <v>0</v>
      </c>
      <c r="BW67" s="40"/>
      <c r="BX67" s="25">
        <f t="shared" si="345"/>
        <v>0</v>
      </c>
      <c r="BY67" s="24">
        <f t="shared" si="346"/>
        <v>0</v>
      </c>
      <c r="BZ67" s="24">
        <f t="shared" si="347"/>
        <v>0</v>
      </c>
      <c r="CA67" s="24">
        <f t="shared" si="348"/>
        <v>0</v>
      </c>
      <c r="CB67" s="24">
        <f t="shared" si="349"/>
        <v>0</v>
      </c>
      <c r="CC67" s="24">
        <f t="shared" si="350"/>
        <v>0</v>
      </c>
      <c r="CD67" s="24">
        <f t="shared" si="351"/>
        <v>0</v>
      </c>
      <c r="CE67" s="24">
        <f t="shared" si="352"/>
        <v>0</v>
      </c>
      <c r="CF67" s="24">
        <f t="shared" si="353"/>
        <v>0</v>
      </c>
      <c r="CG67" s="24">
        <f t="shared" si="354"/>
        <v>0</v>
      </c>
      <c r="CH67" s="24">
        <f t="shared" si="355"/>
        <v>0</v>
      </c>
      <c r="CI67" s="19">
        <f t="shared" si="356"/>
        <v>0</v>
      </c>
      <c r="CJ67" s="741">
        <f t="shared" si="440"/>
        <v>0</v>
      </c>
      <c r="CK67" s="41"/>
      <c r="CL67" s="709">
        <f>COUNTIF(beosztás!$DY69:$FC69,"DE")*8</f>
        <v>0</v>
      </c>
      <c r="CM67" s="710">
        <f>COUNTIF(beosztás!$DY69:$FC69,"DU")*8</f>
        <v>0</v>
      </c>
      <c r="CN67" s="710">
        <f>COUNTIF(beosztás!$DY69:$FC69,"ÉJ")*8</f>
        <v>0</v>
      </c>
      <c r="CO67" s="710">
        <f>COUNTIF(beosztás!$DY69:$FC69,"N")*12</f>
        <v>0</v>
      </c>
      <c r="CP67" s="710">
        <f>COUNTIF(beosztás!$DY69:$FC69,"é")*12</f>
        <v>0</v>
      </c>
      <c r="CQ67" s="710">
        <f>SUM(beosztás!$DY69:$FC69)</f>
        <v>0</v>
      </c>
      <c r="CR67" s="710">
        <f>COUNTIF(beosztás!$DY69:$FC69,"FÜ")*8</f>
        <v>0</v>
      </c>
      <c r="CS67" s="897">
        <f>(COUNTIF(beosztás!$DY69:$FC69,"SN")*12)+(COUNTIF(beosztás!$DY69:$FC69,"SDE")*8)+(COUNTIF(beosztás!$DY69:$FC69,"SDU")*8)+(COUNTIF(beosztás!$DY69:$FC69,"SÉ")*12)+(COUNTIF(beosztás!$DY69:$FC69,"SÉJ")*8)+(COUNTIF(beosztás!$DY69:$FC69,"S1")*1)+(COUNTIF(beosztás!$DY69:$FC69,"S2")*2)+(COUNTIF(beosztás!$DY69:$FC69,"S3")*3)+(COUNTIF(beosztás!$DY69:$FC69,"S4")*4)+(COUNTIF(beosztás!$DY69:$FC69,"S5")*5)+(COUNTIF(beosztás!$DY69:$FC69,"S6")*6)+(COUNTIF(beosztás!$DY69:$FC69,"S7")*7)+(COUNTIF(beosztás!$DY69:$FC69,"S8")*8)+(COUNTIF(beosztás!$DY69:$FC69,"S9")*9)+(COUNTIF(beosztás!$DY69:$FC69,"S10")*10)+(COUNTIF(beosztás!$DY69:$FC69,"S11")*11)+(COUNTIF(beosztás!$DY69:$FC69,"S12")*12)</f>
        <v>0</v>
      </c>
      <c r="CT67" s="710">
        <f>COUNTIF(beosztás!$DY69:$FC69,"BN")*12+COUNTIF(beosztás!$DY69:$FC69,"BÉ")*12+COUNTIF(beosztás!$DY69:$FC69,"BDE")*8+COUNTIF(beosztás!$DY69:$FC69,"BDU")*8+COUNTIF(beosztás!$DY69:$FC69,"BÉJ")*8+COUNTIF(beosztás!$DY69:$FC69,"B1")*1+COUNTIF(beosztás!$DY69:$FC69,"B2")*2+COUNTIF(beosztás!$DY69:$FC69,"B3")*3+COUNTIF(beosztás!$DY69:$FC69,"B5")*5+COUNTIF(beosztás!$DY69:$FC69,"B6")*6+COUNTIF(beosztás!$DY69:$FC69,"B7")*7+COUNTIF(beosztás!$DY69:$FC69,"B8")*8+COUNTIF(beosztás!$DY69:$FC69,"B9")*9+COUNTIF(beosztás!$DY69:$FC69,"B10")*10+COUNTIF(beosztás!$DY69:$FC69,"B11")*11+COUNTIF(beosztás!$DY69:$FC69,"B12")*12+COUNTIF(beosztás!$DY69:$FC69,"BP")*0</f>
        <v>0</v>
      </c>
      <c r="CU67" s="24">
        <f t="shared" si="441"/>
        <v>0</v>
      </c>
      <c r="CV67" s="710">
        <f>IF(C67="",0,alapadatok!$AN$6)</f>
        <v>0</v>
      </c>
      <c r="CW67" s="19">
        <f t="shared" si="358"/>
        <v>0</v>
      </c>
      <c r="CX67" s="907">
        <f t="shared" si="442"/>
        <v>0</v>
      </c>
      <c r="CY67" s="40"/>
      <c r="CZ67" s="709">
        <f>COUNTIF(beosztás!$FD69:$GG69,"DE")*8</f>
        <v>0</v>
      </c>
      <c r="DA67" s="710">
        <f>COUNTIF(beosztás!$FD69:$GG69,"DU")*8</f>
        <v>0</v>
      </c>
      <c r="DB67" s="710">
        <f>COUNTIF(beosztás!$FD69:$GG69,"ÉJ")*8</f>
        <v>0</v>
      </c>
      <c r="DC67" s="710">
        <f>COUNTIF(beosztás!$FD69:$GG69,"N")*12</f>
        <v>0</v>
      </c>
      <c r="DD67" s="710">
        <f>COUNTIF(beosztás!$FD69:$GG69,"É")*12</f>
        <v>0</v>
      </c>
      <c r="DE67" s="710">
        <f>SUM(beosztás!$FD69:$GG69)</f>
        <v>0</v>
      </c>
      <c r="DF67" s="897">
        <f>(COUNTIF(beosztás!$FD69:$GG69,"SN")*12)+(COUNTIF(beosztás!$FD69:$GG69,"SDE")*8)+(COUNTIF(beosztás!$FD69:$GG69,"SDU")*8)+(COUNTIF(beosztás!$FD69:$GG69,"SÉ")*12)+(COUNTIF(beosztás!$FD69:$GG69,"SÉJ")*8)+(COUNTIF(beosztás!$FD69:$GG69,"S1")*1)+(COUNTIF(beosztás!$FD69:$GG69,"S2")*2)+(COUNTIF(beosztás!$FD69:$GG69,"S3")*3)+(COUNTIF(beosztás!$FD69:$GG69,"S4")*4)+(COUNTIF(beosztás!$FD69:$GG69,"S5")*5)+(COUNTIF(beosztás!$FD69:$GG69,"S6")*6)+(COUNTIF(beosztás!$FD69:$GG69,"S7")*7)+(COUNTIF(beosztás!$FD69:$GG69,"S8")*8)+(COUNTIF(beosztás!$FD69:$GG69,"S9")*9)+(COUNTIF(beosztás!$FD69:$GG69,"S10")*10)+(COUNTIF(beosztás!$FD69:$GG69,"S11")*11)+(COUNTIF(beosztás!$FD69:$GG69,"S12")*12)</f>
        <v>0</v>
      </c>
      <c r="DG67" s="710">
        <f>COUNTIF(beosztás!$FD69:$GG69,"FÜ")*8</f>
        <v>0</v>
      </c>
      <c r="DH67" s="710">
        <f>COUNTIF(beosztás!$FD69:$GG69,"BN")*12+COUNTIF(beosztás!$FD69:$GG69,"BÉ")*12+COUNTIF(beosztás!$FD69:$GG69,"BDE")*8+COUNTIF(beosztás!$FD69:$GG69,"BDU")*8+COUNTIF(beosztás!$FD69:$GG69,"BÉJ")*8+COUNTIF(beosztás!$FD69:$GG69,"B1")*1+COUNTIF(beosztás!$FD69:$GG69,"B2")*2+COUNTIF(beosztás!$FD69:$GG69,"B3")*3+COUNTIF(beosztás!$FD69:$GG69,"B5")*5+COUNTIF(beosztás!$FD69:$GG69,"B6")*6+COUNTIF(beosztás!$FD69:$GG69,"B7")*7+COUNTIF(beosztás!$FD69:$GG69,"B8")*8+COUNTIF(beosztás!$FD69:$GG69,"B9")*9+COUNTIF(beosztás!$FD69:$GG69,"B10")*10+COUNTIF(beosztás!$FD69:$GG69,"B11")*11+COUNTIF(beosztás!$FD69:$GG69,"B12")*12+COUNTIF(beosztás!$FD69:$GG69,"BP")*0</f>
        <v>0</v>
      </c>
      <c r="DI67" s="24">
        <f t="shared" si="443"/>
        <v>0</v>
      </c>
      <c r="DJ67" s="710">
        <f>IF(C67="",0,alapadatok!$AN$7)</f>
        <v>0</v>
      </c>
      <c r="DK67" s="19">
        <f t="shared" si="359"/>
        <v>0</v>
      </c>
      <c r="DL67" s="741">
        <f t="shared" si="444"/>
        <v>0</v>
      </c>
      <c r="DM67" s="40"/>
      <c r="DN67" s="25">
        <f t="shared" si="360"/>
        <v>0</v>
      </c>
      <c r="DO67" s="24">
        <f t="shared" si="361"/>
        <v>0</v>
      </c>
      <c r="DP67" s="24">
        <f t="shared" si="362"/>
        <v>0</v>
      </c>
      <c r="DQ67" s="24">
        <f t="shared" si="363"/>
        <v>0</v>
      </c>
      <c r="DR67" s="24">
        <f t="shared" si="364"/>
        <v>0</v>
      </c>
      <c r="DS67" s="24">
        <f t="shared" si="365"/>
        <v>0</v>
      </c>
      <c r="DT67" s="24">
        <f t="shared" si="366"/>
        <v>0</v>
      </c>
      <c r="DU67" s="24">
        <f t="shared" si="367"/>
        <v>0</v>
      </c>
      <c r="DV67" s="24">
        <f t="shared" si="368"/>
        <v>0</v>
      </c>
      <c r="DW67" s="24">
        <f t="shared" si="369"/>
        <v>0</v>
      </c>
      <c r="DX67" s="24">
        <f t="shared" si="370"/>
        <v>0</v>
      </c>
      <c r="DY67" s="19">
        <f t="shared" si="371"/>
        <v>0</v>
      </c>
      <c r="DZ67" s="907">
        <f t="shared" si="445"/>
        <v>0</v>
      </c>
      <c r="EA67" s="41"/>
      <c r="EB67" s="709">
        <f>COUNTIF(beosztás!$GH69:$HL69,"DE")*8</f>
        <v>0</v>
      </c>
      <c r="EC67" s="710">
        <f>COUNTIF(beosztás!$GH69:$HL69,"DU")*8</f>
        <v>0</v>
      </c>
      <c r="ED67" s="710">
        <f>COUNTIF(beosztás!$GH69:$HL69,"ÉJ")*8</f>
        <v>0</v>
      </c>
      <c r="EE67" s="710">
        <f>COUNTIF(beosztás!$GH69:$HL69,"N")*12</f>
        <v>0</v>
      </c>
      <c r="EF67" s="710">
        <f>COUNTIF(beosztás!$GH69:$HL69,"é")*12</f>
        <v>0</v>
      </c>
      <c r="EG67" s="710">
        <f>SUM(beosztás!$GH69:$HL69)</f>
        <v>0</v>
      </c>
      <c r="EH67" s="710">
        <f>COUNTIF(beosztás!$GH69:$HL69,"FÜ")*8</f>
        <v>0</v>
      </c>
      <c r="EI67" s="897">
        <f>(COUNTIF(beosztás!$GH69:$HL69,"SN")*12)+(COUNTIF(beosztás!$GH69:$HL69,"SDE")*8)+(COUNTIF(beosztás!$GH69:$HL69,"SDU")*8)+(COUNTIF(beosztás!$GH69:$HL69,"SÉ")*12)+(COUNTIF(beosztás!$GH69:$HL69,"SÉJ")*8)+(COUNTIF(beosztás!$GH69:$HL69,"S1")*1)+(COUNTIF(beosztás!$GH69:$HL69,"S2")*2)+(COUNTIF(beosztás!$GH69:$HL69,"S3")*3)+(COUNTIF(beosztás!$GH69:$HL69,"S4")*4)+(COUNTIF(beosztás!$GH69:$HL69,"S5")*5)+(COUNTIF(beosztás!$GH69:$HL69,"S6")*6)+(COUNTIF(beosztás!$GH69:$HL69,"S7")*7)+(COUNTIF(beosztás!$GH69:$HL69,"S8")*8)+(COUNTIF(beosztás!$GH69:$HL69,"S9")*9)+(COUNTIF(beosztás!$GH69:$HL69,"S10")*10)+(COUNTIF(beosztás!$GH69:$HL69,"S11")*11)+(COUNTIF(beosztás!$GH69:$HL69,"S12")*12)</f>
        <v>0</v>
      </c>
      <c r="EJ67" s="710">
        <f>COUNTIF(beosztás!$GH69:$HL69,"BN")*12+COUNTIF(beosztás!$GH69:$HL69,"BÉ")*12+COUNTIF(beosztás!$GH69:$HL69,"BDE")*8+COUNTIF(beosztás!$GH69:$HL69,"BDU")*8+COUNTIF(beosztás!$GH69:$HL69,"BÉJ")*8+COUNTIF(beosztás!$GH69:$HL69,"B1")*1+COUNTIF(beosztás!$GH69:$HL69,"B2")*2+COUNTIF(beosztás!$GH69:$HL69,"B3")*3+COUNTIF(beosztás!$GH69:$HL69,"B5")*5+COUNTIF(beosztás!$GH69:$HL69,"B6")*6+COUNTIF(beosztás!$GH69:$HL69,"B7")*7+COUNTIF(beosztás!$GH69:$HL69,"B8")*8+COUNTIF(beosztás!$GH69:$HL69,"B9")*9+COUNTIF(beosztás!$GH69:$HL69,"B10")*10+COUNTIF(beosztás!$GH69:$HL69,"B11")*11+COUNTIF(beosztás!$GH69:$HL69,"B12")*12+COUNTIF(beosztás!$GH69:$HL69,"BP")*0</f>
        <v>0</v>
      </c>
      <c r="EK67" s="24">
        <f t="shared" si="446"/>
        <v>0</v>
      </c>
      <c r="EL67" s="710">
        <f>IF(C67="",0,alapadatok!$AN$8)</f>
        <v>0</v>
      </c>
      <c r="EM67" s="19">
        <f t="shared" si="373"/>
        <v>0</v>
      </c>
      <c r="EN67" s="907">
        <f t="shared" si="447"/>
        <v>0</v>
      </c>
      <c r="EO67" s="40"/>
      <c r="EP67" s="709">
        <f>COUNTIF(beosztás!$HM69:$IQ69,"DE")*8</f>
        <v>0</v>
      </c>
      <c r="EQ67" s="710">
        <f>COUNTIF(beosztás!$HM69:$IQ69,"DU")*8</f>
        <v>0</v>
      </c>
      <c r="ER67" s="710">
        <f>COUNTIF(beosztás!$HM69:$IQ69,"ÉJ")*8</f>
        <v>0</v>
      </c>
      <c r="ES67" s="710">
        <f>COUNTIF(beosztás!$HM69:$IQ69,"N")*12</f>
        <v>0</v>
      </c>
      <c r="ET67" s="710">
        <f>COUNTIF(beosztás!$HM69:$IQ69,"É")*12</f>
        <v>0</v>
      </c>
      <c r="EU67" s="710">
        <f>SUM(beosztás!$HM69:$IQ69)</f>
        <v>0</v>
      </c>
      <c r="EV67" s="897">
        <f>(COUNTIF(beosztás!$HM69:$IQ69,"SN")*12)+(COUNTIF(beosztás!$HM69:$IQ69,"SDE")*8)+(COUNTIF(beosztás!$HM69:$IQ69,"SDU")*8)+(COUNTIF(beosztás!$HM69:$IQ69,"SÉ")*12)+(COUNTIF(beosztás!$HM69:$IQ69,"SÉJ")*8)+(COUNTIF(beosztás!$HM69:$IQ69,"S1")*1)+(COUNTIF(beosztás!$HM69:$IQ69,"S2")*2)+(COUNTIF(beosztás!$HM69:$IQ69,"S3")*3)+(COUNTIF(beosztás!$HM69:$IQ69,"S4")*4)+(COUNTIF(beosztás!$HM69:$IQ69,"S5")*5)+(COUNTIF(beosztás!$HM69:$IQ69,"S6")*6)+(COUNTIF(beosztás!$HM69:$IQ69,"S7")*7)+(COUNTIF(beosztás!$HM69:$IQ69,"S8")*8)+(COUNTIF(beosztás!$HM69:$IQ69,"S9")*9)+(COUNTIF(beosztás!$HM69:$IQ69,"S10")*10)+(COUNTIF(beosztás!$HM69:$IQ69,"S11")*11)+(COUNTIF(beosztás!$HM69:$IQ69,"S12")*12)</f>
        <v>0</v>
      </c>
      <c r="EW67" s="710">
        <f>COUNTIF(beosztás!$HM69:$IQ69,"FÜ")*8</f>
        <v>0</v>
      </c>
      <c r="EX67" s="710">
        <f>COUNTIF(beosztás!$HM69:$IQ69,"BN")*12+COUNTIF(beosztás!$HM69:$IQ69,"BÉ")*12+COUNTIF(beosztás!$HM69:$IQ69,"BDE")*8+COUNTIF(beosztás!$HM69:$IQ69,"BDU")*8+COUNTIF(beosztás!$HM69:$IQ69,"BÉJ")*8+COUNTIF(beosztás!$HM69:$IQ69,"B1")*1+COUNTIF(beosztás!$HM69:$IQ69,"B2")*2+COUNTIF(beosztás!$HM69:$IQ69,"B3")*3+COUNTIF(beosztás!$HM69:$IQ69,"B5")*5+COUNTIF(beosztás!$HM69:$IQ69,"B6")*6+COUNTIF(beosztás!$HM69:$IQ69,"B7")*7+COUNTIF(beosztás!$HM69:$IQ69,"B8")*8+COUNTIF(beosztás!$HM69:$IQ69,"B9")*9+COUNTIF(beosztás!$HM69:$IQ69,"B10")*10+COUNTIF(beosztás!$HM69:$IQ69,"B11")*11+COUNTIF(beosztás!$HM69:$IQ69,"B12")*12+COUNTIF(beosztás!$HM69:$IQ69,"BP")*0</f>
        <v>0</v>
      </c>
      <c r="EY67" s="24">
        <f t="shared" si="448"/>
        <v>0</v>
      </c>
      <c r="EZ67" s="710">
        <f>IF(C67="",0,alapadatok!$AN$9)</f>
        <v>0</v>
      </c>
      <c r="FA67" s="19">
        <f t="shared" si="374"/>
        <v>0</v>
      </c>
      <c r="FB67" s="907">
        <f t="shared" si="449"/>
        <v>0</v>
      </c>
      <c r="FC67" s="40"/>
      <c r="FD67" s="25">
        <f t="shared" si="375"/>
        <v>0</v>
      </c>
      <c r="FE67" s="24">
        <f t="shared" si="376"/>
        <v>0</v>
      </c>
      <c r="FF67" s="24">
        <f t="shared" si="377"/>
        <v>0</v>
      </c>
      <c r="FG67" s="24">
        <f t="shared" si="378"/>
        <v>0</v>
      </c>
      <c r="FH67" s="24">
        <f t="shared" si="379"/>
        <v>0</v>
      </c>
      <c r="FI67" s="24">
        <f t="shared" si="380"/>
        <v>0</v>
      </c>
      <c r="FJ67" s="24">
        <f t="shared" si="381"/>
        <v>0</v>
      </c>
      <c r="FK67" s="24">
        <f t="shared" si="382"/>
        <v>0</v>
      </c>
      <c r="FL67" s="24">
        <f t="shared" si="383"/>
        <v>0</v>
      </c>
      <c r="FM67" s="24">
        <f t="shared" si="384"/>
        <v>0</v>
      </c>
      <c r="FN67" s="24">
        <f t="shared" si="385"/>
        <v>0</v>
      </c>
      <c r="FO67" s="19">
        <f t="shared" si="386"/>
        <v>0</v>
      </c>
      <c r="FP67" s="907">
        <f t="shared" si="450"/>
        <v>0</v>
      </c>
      <c r="FQ67" s="41"/>
      <c r="FR67" s="709">
        <f>COUNTIF(beosztás!$IR69:$JU69,"DE")*8</f>
        <v>0</v>
      </c>
      <c r="FS67" s="710">
        <f>COUNTIF(beosztás!$IR69:$JU69,"DU")*8</f>
        <v>0</v>
      </c>
      <c r="FT67" s="710">
        <f>COUNTIF(beosztás!$IR69:$JU69,"ÉJ")*8</f>
        <v>0</v>
      </c>
      <c r="FU67" s="710">
        <f>COUNTIF(beosztás!$IR69:$JU69,"N")*12</f>
        <v>0</v>
      </c>
      <c r="FV67" s="710">
        <f>COUNTIF(beosztás!$IR69:$JU69,"é")*12</f>
        <v>0</v>
      </c>
      <c r="FW67" s="710">
        <f>SUM(beosztás!$IR69:$JU69)</f>
        <v>0</v>
      </c>
      <c r="FX67" s="710">
        <f>COUNTIF(beosztás!$IR69:$JU69,"FÜ")*8</f>
        <v>0</v>
      </c>
      <c r="FY67" s="897">
        <f>(COUNTIF(beosztás!$IR69:$JU69,"SN")*12)+(COUNTIF(beosztás!$IR69:$JU69,"SDE")*8)+(COUNTIF(beosztás!$IR69:$JU69,"SDU")*8)+(COUNTIF(beosztás!$IR69:$JU69,"SÉ")*12)+(COUNTIF(beosztás!$IR69:$JU69,"SÉJ")*8)+(COUNTIF(beosztás!$IR69:$JU69,"S1")*1)+(COUNTIF(beosztás!$IR69:$JU69,"S2")*2)+(COUNTIF(beosztás!$IR69:$JU69,"S3")*3)+(COUNTIF(beosztás!$IR69:$JU69,"S4")*4)+(COUNTIF(beosztás!$IR69:$JU69,"S5")*5)+(COUNTIF(beosztás!$IR69:$JU69,"S6")*6)+(COUNTIF(beosztás!$IR69:$JU69,"S7")*7)+(COUNTIF(beosztás!$IR69:$JU69,"S8")*8)+(COUNTIF(beosztás!$IR69:$JU69,"S9")*9)+(COUNTIF(beosztás!$IR69:$JU69,"S10")*10)+(COUNTIF(beosztás!$IR69:$JU69,"S11")*11)+(COUNTIF(beosztás!$IR69:$JU69,"S12")*12)</f>
        <v>0</v>
      </c>
      <c r="FZ67" s="710">
        <f>COUNTIF(beosztás!$IR69:$JU69,"BN")*12+COUNTIF(beosztás!$IR69:$JU69,"BÉ")*12+COUNTIF(beosztás!$IR69:$JU69,"BDE")*8+COUNTIF(beosztás!$IR69:$JU69,"BDU")*8+COUNTIF(beosztás!$IR69:$JU69,"BÉJ")*8+COUNTIF(beosztás!$IR69:$JU69,"B1")*1+COUNTIF(beosztás!$IR69:$JU69,"B2")*2+COUNTIF(beosztás!$IR69:$JU69,"B3")*3+COUNTIF(beosztás!$IR69:$JU69,"B5")*5+COUNTIF(beosztás!$IR69:$JU69,"B6")*6+COUNTIF(beosztás!$IR69:$JU69,"B7")*7+COUNTIF(beosztás!$IR69:$JU69,"B8")*8+COUNTIF(beosztás!$IR69:$JU69,"B9")*9+COUNTIF(beosztás!$IR69:$JU69,"B10")*10+COUNTIF(beosztás!$IR69:$JU69,"B11")*11+COUNTIF(beosztás!$IR69:$JU69,"B12")*12+COUNTIF(beosztás!$IR69:$JU69,"BP")*0</f>
        <v>0</v>
      </c>
      <c r="GA67" s="24">
        <f t="shared" si="451"/>
        <v>0</v>
      </c>
      <c r="GB67" s="710">
        <f>IF(C67="",0,alapadatok!$AN$10)</f>
        <v>0</v>
      </c>
      <c r="GC67" s="19">
        <f t="shared" si="388"/>
        <v>0</v>
      </c>
      <c r="GD67" s="907">
        <f t="shared" si="452"/>
        <v>0</v>
      </c>
      <c r="GE67" s="42"/>
      <c r="GF67" s="709">
        <f>COUNTIF(beosztás!$JV69:$KZ69,"DE")*8</f>
        <v>0</v>
      </c>
      <c r="GG67" s="710">
        <f>COUNTIF(beosztás!$JV69:$KZ69,"DU")*8</f>
        <v>0</v>
      </c>
      <c r="GH67" s="710">
        <f>COUNTIF(beosztás!$JV69:$KZ69,"ÉJ")*8</f>
        <v>0</v>
      </c>
      <c r="GI67" s="710">
        <f>COUNTIF(beosztás!$JV69:$KZ69,"N")*12</f>
        <v>0</v>
      </c>
      <c r="GJ67" s="710">
        <f>COUNTIF(beosztás!$JV69:$KZ69,"É")*12</f>
        <v>0</v>
      </c>
      <c r="GK67" s="710">
        <f>SUM(beosztás!$JV69:$KZ69)</f>
        <v>0</v>
      </c>
      <c r="GL67" s="897">
        <f>(COUNTIF(beosztás!$JV69:$KZ69,"SN")*12)+(COUNTIF(beosztás!$JV69:$KZ69,"SDE")*8)+(COUNTIF(beosztás!$JV69:$KZ69,"SDU")*8)+(COUNTIF(beosztás!$JV69:$KZ69,"SÉ")*12)+(COUNTIF(beosztás!$JV69:$KZ69,"SÉJ")*8)+(COUNTIF(beosztás!$JV69:$KZ69,"S1")*1)+(COUNTIF(beosztás!$JV69:$KZ69,"S2")*2)+(COUNTIF(beosztás!$JV69:$KZ69,"S3")*3)+(COUNTIF(beosztás!$JV69:$KZ69,"S4")*4)+(COUNTIF(beosztás!$JV69:$KZ69,"S5")*5)+(COUNTIF(beosztás!$JV69:$KZ69,"S6")*6)+(COUNTIF(beosztás!$JV69:$KZ69,"S7")*7)+(COUNTIF(beosztás!$JV69:$KZ69,"S8")*8)+(COUNTIF(beosztás!$JV69:$KZ69,"S9")*9)+(COUNTIF(beosztás!$JV69:$KZ69,"S10")*10)+(COUNTIF(beosztás!$JV69:$KZ69,"S11")*11)+(COUNTIF(beosztás!$JV69:$KZ69,"S12")*12)</f>
        <v>0</v>
      </c>
      <c r="GM67" s="710">
        <f>COUNTIF(beosztás!$JV69:$KZ69,"FÜ")*8</f>
        <v>0</v>
      </c>
      <c r="GN67" s="710">
        <f>COUNTIF(beosztás!$JV69:$KZ69,"BN")*12+COUNTIF(beosztás!$JV69:$KZ69,"BÉ")*12+COUNTIF(beosztás!$JV69:$KZ69,"BDE")*8+COUNTIF(beosztás!$JV69:$KZ69,"BDU")*8+COUNTIF(beosztás!$JV69:$KZ69,"BÉJ")*8+COUNTIF(beosztás!$JV69:$KZ69,"B1")*1+COUNTIF(beosztás!$JV69:$KZ69,"B2")*2+COUNTIF(beosztás!$JV69:$KZ69,"B3")*3+COUNTIF(beosztás!$JV69:$KZ69,"B5")*5+COUNTIF(beosztás!$JV69:$KZ69,"B6")*6+COUNTIF(beosztás!$JV69:$KZ69,"B7")*7+COUNTIF(beosztás!$JV69:$KZ69,"B8")*8+COUNTIF(beosztás!$JV69:$KZ69,"B9")*9+COUNTIF(beosztás!$JV69:$KZ69,"B10")*10+COUNTIF(beosztás!$JV69:$KZ69,"B11")*11+COUNTIF(beosztás!$JV69:$KZ69,"B12")*12+COUNTIF(beosztás!$JV69:$KZ69,"BP")*0</f>
        <v>0</v>
      </c>
      <c r="GO67" s="24">
        <f t="shared" si="453"/>
        <v>0</v>
      </c>
      <c r="GP67" s="710">
        <f>IF(C67="",0,alapadatok!$AN$11)</f>
        <v>0</v>
      </c>
      <c r="GQ67" s="19">
        <f t="shared" si="389"/>
        <v>0</v>
      </c>
      <c r="GR67" s="907">
        <f t="shared" si="454"/>
        <v>0</v>
      </c>
      <c r="GS67" s="42"/>
      <c r="GT67" s="25">
        <f t="shared" si="390"/>
        <v>0</v>
      </c>
      <c r="GU67" s="24">
        <f t="shared" si="391"/>
        <v>0</v>
      </c>
      <c r="GV67" s="24">
        <f t="shared" si="392"/>
        <v>0</v>
      </c>
      <c r="GW67" s="24">
        <f t="shared" si="393"/>
        <v>0</v>
      </c>
      <c r="GX67" s="24">
        <f t="shared" si="394"/>
        <v>0</v>
      </c>
      <c r="GY67" s="24">
        <f t="shared" si="395"/>
        <v>0</v>
      </c>
      <c r="GZ67" s="24">
        <f t="shared" si="396"/>
        <v>0</v>
      </c>
      <c r="HA67" s="24">
        <f t="shared" si="397"/>
        <v>0</v>
      </c>
      <c r="HB67" s="24">
        <f t="shared" si="398"/>
        <v>0</v>
      </c>
      <c r="HC67" s="24">
        <f t="shared" si="399"/>
        <v>0</v>
      </c>
      <c r="HD67" s="24">
        <f t="shared" si="400"/>
        <v>0</v>
      </c>
      <c r="HE67" s="19">
        <f t="shared" si="401"/>
        <v>0</v>
      </c>
      <c r="HF67" s="907">
        <f t="shared" si="455"/>
        <v>0</v>
      </c>
      <c r="HG67" s="41"/>
      <c r="HH67" s="709">
        <f>COUNTIF(beosztás!$LA69:$MD69,"DE")*8</f>
        <v>0</v>
      </c>
      <c r="HI67" s="710">
        <f>COUNTIF(beosztás!$LA69:$MD69,"DU")*8</f>
        <v>0</v>
      </c>
      <c r="HJ67" s="710">
        <f>COUNTIF(beosztás!$LA69:$MD69,"ÉJ")*8</f>
        <v>0</v>
      </c>
      <c r="HK67" s="710">
        <f>COUNTIF(beosztás!$LA69:$MD69,"N")*12</f>
        <v>0</v>
      </c>
      <c r="HL67" s="710">
        <f>COUNTIF(beosztás!$LA69:$MD69,"é")*12</f>
        <v>0</v>
      </c>
      <c r="HM67" s="710">
        <f>SUM(beosztás!$LA69:$MD69)</f>
        <v>0</v>
      </c>
      <c r="HN67" s="710">
        <f>COUNTIF(beosztás!$LA69:$MD69,"FÜ")*8</f>
        <v>0</v>
      </c>
      <c r="HO67" s="897">
        <f>(COUNTIF(beosztás!$LA69:$MD69,"SN")*12)+(COUNTIF(beosztás!$LA69:$MD69,"SDE")*8)+(COUNTIF(beosztás!$LA69:$MD69,"SDU")*8)+(COUNTIF(beosztás!$LA69:$MD69,"SÉ")*12)+(COUNTIF(beosztás!$LA69:$MD69,"SÉJ")*8)+(COUNTIF(beosztás!$LA69:$MD69,"S1")*1)+(COUNTIF(beosztás!$LA69:$MD69,"S2")*2)+(COUNTIF(beosztás!$LA69:$MD69,"S3")*3)+(COUNTIF(beosztás!$LA69:$MD69,"S4")*4)+(COUNTIF(beosztás!$LA69:$MD69,"S5")*5)+(COUNTIF(beosztás!$LA69:$MD69,"S6")*6)+(COUNTIF(beosztás!$LA69:$MD69,"S7")*7)+(COUNTIF(beosztás!$LA69:$MD69,"S8")*8)+(COUNTIF(beosztás!$LA69:$MD69,"S9")*9)+(COUNTIF(beosztás!$LA69:$MD69,"S10")*10)+(COUNTIF(beosztás!$LA69:$MD69,"S11")*11)+(COUNTIF(beosztás!$LA69:$MD69,"S12")*12)</f>
        <v>0</v>
      </c>
      <c r="HP67" s="710">
        <f>COUNTIF(beosztás!$LA69:$MD69,"BN")*12+COUNTIF(beosztás!$LA69:$MD69,"BÉ")*12+COUNTIF(beosztás!$LA69:$MD69,"BDE")*8+COUNTIF(beosztás!$LA69:$MD69,"BDU")*8+COUNTIF(beosztás!$LA69:$MD69,"BÉJ")*8+COUNTIF(beosztás!$LA69:$MD69,"B1")*1+COUNTIF(beosztás!$LA69:$MD69,"B2")*2+COUNTIF(beosztás!$LA69:$MD69,"B3")*3+COUNTIF(beosztás!$KZ69:$MC69,"B5")*5+COUNTIF(beosztás!$KZ69:$MC69,"B6")*6+COUNTIF(beosztás!$KZ69:$MC69,"B7")*7+COUNTIF(beosztás!$KZ69:$MC69,"B8")*8+COUNTIF(beosztás!$LA69:$MD69,"B9")*9+COUNTIF(beosztás!$LA69:$MD69,"B10")*10+COUNTIF(beosztás!$LA69:$MD69,"B11")*11+COUNTIF(beosztás!$LA69:$MD69,"B12")*12+COUNTIF(beosztás!$LA69:$MD69,"BP")*0</f>
        <v>0</v>
      </c>
      <c r="HQ67" s="24">
        <f t="shared" si="456"/>
        <v>0</v>
      </c>
      <c r="HR67" s="710">
        <f>IF(C67="",0,alapadatok!$AN$12)</f>
        <v>0</v>
      </c>
      <c r="HS67" s="19">
        <f t="shared" si="403"/>
        <v>0</v>
      </c>
      <c r="HT67" s="907">
        <f t="shared" si="457"/>
        <v>0</v>
      </c>
      <c r="HU67" s="42"/>
      <c r="HV67" s="709">
        <f>COUNTIF(beosztás!$ME69:$NI69,"DE")*8</f>
        <v>0</v>
      </c>
      <c r="HW67" s="710">
        <f>COUNTIF(beosztás!$ME69:$NI69,"DU")*8</f>
        <v>0</v>
      </c>
      <c r="HX67" s="710">
        <f>COUNTIF(beosztás!$ME69:$NI69,"ÉJ")*8</f>
        <v>0</v>
      </c>
      <c r="HY67" s="710">
        <f>COUNTIF(beosztás!$ME69:$NI69,"N")*12</f>
        <v>0</v>
      </c>
      <c r="HZ67" s="710">
        <f>COUNTIF(beosztás!$ME69:$NI69,"É")*12</f>
        <v>0</v>
      </c>
      <c r="IA67" s="710">
        <f>SUM(beosztás!$ME69:$NI69)</f>
        <v>0</v>
      </c>
      <c r="IB67" s="710">
        <f>(COUNTIF(beosztás!$ME69:$NI69,"SN")*12)+(COUNTIF(beosztás!$ME69:$NI69,"SDE")*8)+(COUNTIF(beosztás!$ME69:$NI69,"SDU")*8)+(COUNTIF(beosztás!$ME69:$NI69,"SÉ")*12)+(COUNTIF(beosztás!$ME69:$NI69,"SÉJ")*8)+(COUNTIF(beosztás!$ME69:$NI69,"S1")*1)+(COUNTIF(beosztás!$ME69:$NI69,"S2")*2)+(COUNTIF(beosztás!$ME69:$NI69,"S3")*3)+(COUNTIF(beosztás!$ME69:$NI69,"S4")*4)+(COUNTIF(beosztás!$ME69:$NI69,"S5")*5)+(COUNTIF(beosztás!$ME69:$NI69,"S6")*6)+(COUNTIF(beosztás!$ME69:$NI69,"S7")*7)+(COUNTIF(beosztás!$ME69:$NI69,"S8")*8)+(COUNTIF(beosztás!$ME69:$NI69,"S9")*9)+(COUNTIF(beosztás!$ME69:$NI69,"S10")*10)+(COUNTIF(beosztás!$ME69:$NI69,"S11")*11)+(COUNTIF(beosztás!$ME69:$NI69,"S12")*12)</f>
        <v>0</v>
      </c>
      <c r="IC67" s="710">
        <f>COUNTIF(beosztás!$ME69:$NI69,"FÜ")*8</f>
        <v>0</v>
      </c>
      <c r="ID67" s="710">
        <f>COUNTIF(beosztás!$ME69:$NI69,"BN")*12+COUNTIF(beosztás!$ME69:$NI69,"BÉ")*12+COUNTIF(beosztás!$ME69:$NI69,"BDE")*8+COUNTIF(beosztás!$ME69:$NI69,"BDU")*8+COUNTIF(beosztás!$ME69:$NI69,"BÉJ")*8+COUNTIF(beosztás!$ME69:$NI69,"B1")*1+COUNTIF(beosztás!$ME69:$NI69,"B2")*2+COUNTIF(beosztás!$ME69:$NI69,"B3")*3+COUNTIF(beosztás!$ME69:$NI69,"B5")*5+COUNTIF(beosztás!$ME69:$NI69,"B6")*6+COUNTIF(beosztás!$ME69:$NI69,"B7")*7+COUNTIF(beosztás!$ME69:$NI69,"B8")*8+COUNTIF(beosztás!$ME69:$NI69,"B9")*9+COUNTIF(beosztás!$ME69:$NI69,"B10")*10+COUNTIF(beosztás!$ME69:$NI69,"B11")*11+COUNTIF(beosztás!$ME69:$NI69,"B12")*12+COUNTIF(beosztás!$ME69:$NI69,"BP")*0</f>
        <v>0</v>
      </c>
      <c r="IE67" s="24">
        <f t="shared" si="458"/>
        <v>0</v>
      </c>
      <c r="IF67" s="710">
        <f>IF(C67="",0,alapadatok!$AN$13)</f>
        <v>0</v>
      </c>
      <c r="IG67" s="19">
        <f t="shared" si="404"/>
        <v>0</v>
      </c>
      <c r="IH67" s="741">
        <f t="shared" si="459"/>
        <v>0</v>
      </c>
      <c r="II67" s="42"/>
      <c r="IJ67" s="25">
        <f t="shared" si="405"/>
        <v>0</v>
      </c>
      <c r="IK67" s="24">
        <f t="shared" si="406"/>
        <v>0</v>
      </c>
      <c r="IL67" s="24">
        <f t="shared" si="407"/>
        <v>0</v>
      </c>
      <c r="IM67" s="24">
        <f t="shared" si="408"/>
        <v>0</v>
      </c>
      <c r="IN67" s="24">
        <f t="shared" si="409"/>
        <v>0</v>
      </c>
      <c r="IO67" s="24">
        <f t="shared" si="410"/>
        <v>0</v>
      </c>
      <c r="IP67" s="24">
        <f t="shared" si="411"/>
        <v>0</v>
      </c>
      <c r="IQ67" s="24">
        <f t="shared" si="412"/>
        <v>0</v>
      </c>
      <c r="IR67" s="24">
        <f t="shared" si="413"/>
        <v>0</v>
      </c>
      <c r="IS67" s="24">
        <f t="shared" si="414"/>
        <v>0</v>
      </c>
      <c r="IT67" s="24">
        <f t="shared" si="415"/>
        <v>0</v>
      </c>
      <c r="IU67" s="19">
        <f t="shared" si="416"/>
        <v>0</v>
      </c>
      <c r="IV67" s="907">
        <f t="shared" si="460"/>
        <v>0</v>
      </c>
      <c r="IW67" s="43"/>
      <c r="JF67" s="21"/>
      <c r="JG67" s="21"/>
    </row>
    <row r="68" spans="1:267" ht="15.75" hidden="1" thickBot="1" x14ac:dyDescent="0.3">
      <c r="A68" s="58">
        <f>IF(beosztás!A70=0,"",beosztás!A70)</f>
        <v>19</v>
      </c>
      <c r="B68" s="902" t="str">
        <f>IF(beosztás!B70=0,"",beosztás!B70)</f>
        <v/>
      </c>
      <c r="C68" s="56" t="str">
        <f>IF(beosztás!C70=0,"",beosztás!C70)</f>
        <v/>
      </c>
      <c r="D68" s="57" t="str">
        <f>IF(beosztás!D70=0,"",beosztás!D70)</f>
        <v/>
      </c>
      <c r="E68" s="18"/>
      <c r="F68" s="709">
        <f>COUNTIF(beosztás!$I70:$AM70,"DE")*8</f>
        <v>0</v>
      </c>
      <c r="G68" s="710">
        <f>COUNTIF(beosztás!$I70:$AM70,"DU")*8</f>
        <v>0</v>
      </c>
      <c r="H68" s="710">
        <f>COUNTIF(beosztás!$I70:$AM70,"ÉJ")*8</f>
        <v>0</v>
      </c>
      <c r="I68" s="710">
        <f>COUNTIF(beosztás!$I70:$AM70,"N")*12</f>
        <v>0</v>
      </c>
      <c r="J68" s="710">
        <f>COUNTIF(beosztás!$I70:$AM70,"é")*12</f>
        <v>0</v>
      </c>
      <c r="K68" s="710">
        <f>SUM(beosztás!$I70:$AM70)</f>
        <v>0</v>
      </c>
      <c r="L68" s="710">
        <f>COUNTIF(beosztás!$I70:$AM70,"FÜ")*8</f>
        <v>0</v>
      </c>
      <c r="M68" s="710">
        <f>(COUNTIF(beosztás!$I70:$AM70,"SN")*12)+(COUNTIF(beosztás!$I70:$AM70,"SDE")*8)+(COUNTIF(beosztás!$I70:$AM70,"SDU")*8)+(COUNTIF(beosztás!$I70:$AM70,"S1")*1)+(COUNTIF(beosztás!$I70:$AM70,"S2")*2)+(COUNTIF(beosztás!$I70:$AM70,"S3")*3)+(COUNTIF(beosztás!$I70:$AM70,"S4")*4)+(COUNTIF(beosztás!$I70:$AM70,"S5")*5)+(COUNTIF(beosztás!$I70:$AM70,"S6")*6)+(COUNTIF(beosztás!$I70:$AM70,"S7")*7)+(COUNTIF(beosztás!$I70:$AM70,"S8")*8)+(COUNTIF(beosztás!$I70:$AM70,"S9")*9)+(COUNTIF(beosztás!$I70:$AM70,"S10")*10)+(COUNTIF(beosztás!$I70:$AM70,"S11")*11)+(COUNTIF(beosztás!$I70:$AM70,"S12")*12)+(COUNTIF(beosztás!$I70:$AM70,"SÉ")*12)+(COUNTIF(beosztás!$I70:$AM70,"SÉJ")*8)</f>
        <v>0</v>
      </c>
      <c r="N68" s="710">
        <f>COUNTIF(beosztás!$I70:$AM70,"BN")*12+COUNTIF(beosztás!$I70:$AM70,"BÉ")*12+COUNTIF(beosztás!$I70:$AM70,"BDE")*8+COUNTIF(beosztás!$I70:$AM70,"BDU")*8+COUNTIF(beosztás!$I70:$AM70,"BÉJ")*8+COUNTIF(beosztás!$I70:$AM70,"B1")*1+COUNTIF(beosztás!$I70:$AM70,"B2")*2+COUNTIF(beosztás!$I70:$AM70,"B3")*3+COUNTIF(beosztás!$I70:$AM70,"B5")*5+COUNTIF(beosztás!$I70:$AM70,"B6")*6+COUNTIF(beosztás!$I70:$AM70,"B7")*7+COUNTIF(beosztás!$I70:$AM70,"B8")*8+COUNTIF(beosztás!$I70:$AM70,"B9")*9+COUNTIF(beosztás!$I70:$AM70,"B10")*10+COUNTIF(beosztás!$I70:$AM70,"B11")*11+COUNTIF(beosztás!$I70:$AM70,"B12")*12+COUNTIF(beosztás!$I70:$AM70,"BP")*0</f>
        <v>0</v>
      </c>
      <c r="O68" s="24">
        <f t="shared" si="417"/>
        <v>0</v>
      </c>
      <c r="P68" s="710">
        <f>IF(C68="",0,alapadatok!$AN$2)</f>
        <v>0</v>
      </c>
      <c r="Q68" s="19">
        <f t="shared" si="418"/>
        <v>0</v>
      </c>
      <c r="R68" s="741">
        <f t="shared" si="419"/>
        <v>0</v>
      </c>
      <c r="S68" s="40"/>
      <c r="T68" s="709">
        <f>COUNTIF(beosztás!$AN70:$BO70,"DE")*8</f>
        <v>0</v>
      </c>
      <c r="U68" s="710">
        <f>COUNTIF(beosztás!$AN70:$BO70,"DU")*8</f>
        <v>0</v>
      </c>
      <c r="V68" s="710">
        <f>COUNTIF(beosztás!$AN70:$BO70,"ÉJ")*8</f>
        <v>0</v>
      </c>
      <c r="W68" s="710">
        <f>COUNTIF(beosztás!$AN70:$BO70,"N")*12</f>
        <v>0</v>
      </c>
      <c r="X68" s="710">
        <f>COUNTIF(beosztás!$AN70:$BO70,"É")*12</f>
        <v>0</v>
      </c>
      <c r="Y68" s="710">
        <f>SUM(beosztás!$AN70:$BO70)</f>
        <v>0</v>
      </c>
      <c r="Z68" s="710">
        <f>(COUNTIF(beosztás!$AN70:$BO70,"SN")*12)+(COUNTIF(beosztás!$AN70:$BO70,"SDE")*8)+(COUNTIF(beosztás!$AN70:$BO70,"SDU")*8)+(COUNTIF(beosztás!$AN70:$BO70,"SÉ")*12)+(COUNTIF(beosztás!$AN70:$BO70,"SÉJ")*8)+(COUNTIF(beosztás!$AN70:$BO70,"S1")*1)+(COUNTIF(beosztás!$AN70:$BO70,"S2")*2)+(COUNTIF(beosztás!$AN70:$BO70,"S3")*3)+(COUNTIF(beosztás!$AN70:$BO70,"S4")*4)+(COUNTIF(beosztás!$AN70:$BO70,"S5")*5)+(COUNTIF(beosztás!$AN70:$BO70,"S6")*6)+(COUNTIF(beosztás!$AN70:$BO70,"S7")*7)+(COUNTIF(beosztás!$AN70:$BO70,"S8")*8)+(COUNTIF(beosztás!$AN70:$BO70,"S9")*9)+(COUNTIF(beosztás!$AN70:$BO70,"S10")*10)+(COUNTIF(beosztás!$AN70:$BO70,"S11")*11)+(COUNTIF(beosztás!$AN70:$BO70,"S12")*12)</f>
        <v>0</v>
      </c>
      <c r="AA68" s="710">
        <f>COUNTIF(beosztás!$AN70:$BO70,"FÜ")*8</f>
        <v>0</v>
      </c>
      <c r="AB68" s="710">
        <f>COUNTIF(beosztás!$AN70:$BO70,"BN")*12+COUNTIF(beosztás!$AN70:$BO70,"BÉ")*12+COUNTIF(beosztás!$AN70:$BO70,"BDE")*8+COUNTIF(beosztás!$AN70:$BO70,"BDU")*8+COUNTIF(beosztás!$AN70:$BO70,"BÉJ")*8+COUNTIF(beosztás!$AN70:$BO70,"B1")*1+COUNTIF(beosztás!$AN70:$BO70,"B2")*2+COUNTIF(beosztás!$AN70:$BO70,"B3")*3+COUNTIF(beosztás!$AN70:$BO70,"B5")*5+COUNTIF(beosztás!$AN70:$BO70,"B6")*6+COUNTIF(beosztás!$AN70:$BO70,"B7")*7+COUNTIF(beosztás!$AN70:$BO70,"B8")*8+COUNTIF(beosztás!$AN70:$BO70,"B9")*9+COUNTIF(beosztás!$AN70:$BO70,"B10")*10+COUNTIF(beosztás!$AN70:$BO70,"B11")*11+COUNTIF(beosztás!$AN70:$BO70,"B12")*12+COUNTIF(beosztás!$AN70:$BO70,"BP")*0</f>
        <v>0</v>
      </c>
      <c r="AC68" s="24">
        <f t="shared" si="420"/>
        <v>0</v>
      </c>
      <c r="AD68" s="710">
        <f>IF(C68="",0,alapadatok!$AN$3)</f>
        <v>0</v>
      </c>
      <c r="AE68" s="19">
        <f t="shared" si="421"/>
        <v>0</v>
      </c>
      <c r="AF68" s="741">
        <f t="shared" si="422"/>
        <v>0</v>
      </c>
      <c r="AG68" s="40"/>
      <c r="AH68" s="25">
        <f t="shared" si="423"/>
        <v>0</v>
      </c>
      <c r="AI68" s="24">
        <f t="shared" si="424"/>
        <v>0</v>
      </c>
      <c r="AJ68" s="24">
        <f t="shared" si="425"/>
        <v>0</v>
      </c>
      <c r="AK68" s="24">
        <f t="shared" si="426"/>
        <v>0</v>
      </c>
      <c r="AL68" s="24">
        <f t="shared" si="427"/>
        <v>0</v>
      </c>
      <c r="AM68" s="24">
        <f t="shared" si="428"/>
        <v>0</v>
      </c>
      <c r="AN68" s="24">
        <f t="shared" si="429"/>
        <v>0</v>
      </c>
      <c r="AO68" s="24">
        <f t="shared" si="430"/>
        <v>0</v>
      </c>
      <c r="AP68" s="24">
        <f t="shared" si="431"/>
        <v>0</v>
      </c>
      <c r="AQ68" s="24">
        <f t="shared" si="432"/>
        <v>0</v>
      </c>
      <c r="AR68" s="24">
        <f t="shared" si="433"/>
        <v>0</v>
      </c>
      <c r="AS68" s="19">
        <f t="shared" si="434"/>
        <v>0</v>
      </c>
      <c r="AT68" s="741">
        <f t="shared" si="435"/>
        <v>0</v>
      </c>
      <c r="AU68" s="41"/>
      <c r="AV68" s="709">
        <f>COUNTIF(beosztás!$BP70:$CT70,"DE")*8</f>
        <v>0</v>
      </c>
      <c r="AW68" s="710">
        <f>COUNTIF(beosztás!$BP70:$CT70,"DU")*8</f>
        <v>0</v>
      </c>
      <c r="AX68" s="710">
        <f>COUNTIF(beosztás!$BP70:$CT70,"ÉJ")*8</f>
        <v>0</v>
      </c>
      <c r="AY68" s="710">
        <f>COUNTIF(beosztás!$BP70:$CT70,"N")*12</f>
        <v>0</v>
      </c>
      <c r="AZ68" s="710">
        <f>COUNTIF(beosztás!$BP70:$CT70,"é")*12</f>
        <v>0</v>
      </c>
      <c r="BA68" s="710">
        <f>SUM(beosztás!$BP70:$CT70)</f>
        <v>0</v>
      </c>
      <c r="BB68" s="710">
        <f>COUNTIF(beosztás!$BP70:$CT70,"FÜ")*8</f>
        <v>0</v>
      </c>
      <c r="BC68" s="897">
        <f>(COUNTIF(beosztás!$BP70:$CT70,"SN")*12)+(COUNTIF(beosztás!$BP70:$CT70,"SDE")*8)+(COUNTIF(beosztás!$BP70:$CT70,"SDU")*8)+(COUNTIF(beosztás!$BP70:$CT70,"SÉ")*12)+(COUNTIF(beosztás!$BP70:$CT70,"SÉJ")*8)+(COUNTIF(beosztás!$BP70:$CT70,"S1")*1)+(COUNTIF(beosztás!$BP70:$CT70,"S2")*2)+(COUNTIF(beosztás!$BP70:$CT70,"S3")*3)+(COUNTIF(beosztás!$BP70:$CT70,"S4")*4)+(COUNTIF(beosztás!$BP70:$CT70,"S5")*5)+(COUNTIF(beosztás!$BP70:$CT70,"S6")*6)+(COUNTIF(beosztás!$BP70:$CT70,"S7")*7)+(COUNTIF(beosztás!$BP70:$CT70,"S8")*8)+(COUNTIF(beosztás!$BP70:$CT70,"S9")*9)+(COUNTIF(beosztás!$BP70:$CT70,"S10")*10)+(COUNTIF(beosztás!$BP70:$CT70,"S11")*11)+(COUNTIF(beosztás!$BP70:$CT70,"S12")*12)</f>
        <v>0</v>
      </c>
      <c r="BD68" s="710">
        <f>COUNTIF(beosztás!$BP70:$CT70,"BN")*12+COUNTIF(beosztás!$BP70:$CT70,"BÉ")*12+COUNTIF(beosztás!$BP70:$CT70,"BDE")*8+COUNTIF(beosztás!$BP70:$CT70,"BDU")*8+COUNTIF(beosztás!$BP70:$CT70,"BÉJ")*8+COUNTIF(beosztás!$BP70:$CT70,"B1")*1+COUNTIF(beosztás!$BP70:$CT70,"B2")*2+COUNTIF(beosztás!$BP70:$CT70,"B3")*3+COUNTIF(beosztás!$BP70:$CT70,"B5")*5+COUNTIF(beosztás!$BP70:$CT70,"B6")*6+COUNTIF(beosztás!$BP70:$CT70,"B7")*7+COUNTIF(beosztás!$BP70:$CT70,"B8")*8+COUNTIF(beosztás!$BP70:$CT70,"B9")*9+COUNTIF(beosztás!$BP70:$CT70,"B10")*10+COUNTIF(beosztás!$BP70:$CT70,"B11")*11+COUNTIF(beosztás!$BP70:$CT70,"B12")*12+COUNTIF(beosztás!$BP70:$CT70,"BP")*0</f>
        <v>0</v>
      </c>
      <c r="BE68" s="24">
        <f t="shared" si="436"/>
        <v>0</v>
      </c>
      <c r="BF68" s="710">
        <f>IF(C68="",0,alapadatok!$AN$4)</f>
        <v>0</v>
      </c>
      <c r="BG68" s="19">
        <f t="shared" si="342"/>
        <v>0</v>
      </c>
      <c r="BH68" s="741">
        <f t="shared" si="437"/>
        <v>0</v>
      </c>
      <c r="BI68" s="40"/>
      <c r="BJ68" s="709">
        <f>COUNTIF(beosztás!$CU70:$DX70,"DE")*8</f>
        <v>0</v>
      </c>
      <c r="BK68" s="710">
        <f>COUNTIF(beosztás!$CU70:$DX70,"DU")*8</f>
        <v>0</v>
      </c>
      <c r="BL68" s="710">
        <f>COUNTIF(beosztás!$CU70:$DX70,"ÉJ")*8</f>
        <v>0</v>
      </c>
      <c r="BM68" s="710">
        <f>COUNTIF(beosztás!$CU70:$DX70,"N")*12</f>
        <v>0</v>
      </c>
      <c r="BN68" s="710">
        <f>COUNTIF(beosztás!$CU70:$DX70,"É")*12</f>
        <v>0</v>
      </c>
      <c r="BO68" s="710">
        <f>SUM(beosztás!$CU70:$DX70)</f>
        <v>0</v>
      </c>
      <c r="BP68" s="897">
        <f>(COUNTIF(beosztás!$CU70:$DX70,"SN")*12)+(COUNTIF(beosztás!$CU70:$DX70,"SDE")*8)+(COUNTIF(beosztás!$CU70:$DX70,"SDU")*8)+(COUNTIF(beosztás!$CU70:$DX70,"SÉ")*12)+(COUNTIF(beosztás!$CU70:$DX70,"SÉJ")*8)+(COUNTIF(beosztás!$CU70:$DX70,"S1")*1)+(COUNTIF(beosztás!$CU70:$DX70,"S2")*2)+(COUNTIF(beosztás!$CU70:$DX70,"S3")*3)+(COUNTIF(beosztás!$CU70:$DX70,"S4")*4)+(COUNTIF(beosztás!$CU70:$DX70,"S5")*5)+(COUNTIF(beosztás!$CU70:$DX70,"S6")*6)+(COUNTIF(beosztás!$CU70:$DX70,"S7")*7)+(COUNTIF(beosztás!$CU70:$DX70,"S8")*8)+(COUNTIF(beosztás!$CU70:$DX70,"S9")*9)+(COUNTIF(beosztás!$CU70:$DX70,"S10")*10)+(COUNTIF(beosztás!$CU70:$DX70,"S11")*11)+(COUNTIF(beosztás!$CU70:$DX70,"S12")*12)</f>
        <v>0</v>
      </c>
      <c r="BQ68" s="710">
        <f>COUNTIF(beosztás!$CU70:$DX70,"FÜ")*8</f>
        <v>0</v>
      </c>
      <c r="BR68" s="710">
        <f>COUNTIF(beosztás!$CU70:$DX70,"BN")*12+COUNTIF(beosztás!$CU70:$DX70,"BÉ")*12+COUNTIF(beosztás!$CU70:$DX70,"BDE")*8+COUNTIF(beosztás!$CU70:$DX70,"BDU")*8+COUNTIF(beosztás!$CU70:$DX70,"BÉJ")*8+COUNTIF(beosztás!$CU70:$DX70,"B1")*1+COUNTIF(beosztás!$CU70:$DX70,"B2")*2+COUNTIF(beosztás!$CU70:$DX70,"B3")*3+COUNTIF(beosztás!$CU70:$DX70,"B5")*5+COUNTIF(beosztás!$CU70:$DX70,"B6")*6+COUNTIF(beosztás!$CU70:$DX70,"B7")*7+COUNTIF(beosztás!$CU70:$DX70,"B8")*8+COUNTIF(beosztás!$CU70:$DX70,"B9")*9+COUNTIF(beosztás!$CU70:$DX70,"B10")*10+COUNTIF(beosztás!$CU70:$DX70,"B11")*11+COUNTIF(beosztás!$CU70:$DX70,"B12")*12+COUNTIF(beosztás!$CU70:$DX70,"BP")*0</f>
        <v>0</v>
      </c>
      <c r="BS68" s="24">
        <f t="shared" si="438"/>
        <v>0</v>
      </c>
      <c r="BT68" s="710">
        <f>IF(C68="",0,alapadatok!$AN$5)</f>
        <v>0</v>
      </c>
      <c r="BU68" s="19">
        <f t="shared" si="344"/>
        <v>0</v>
      </c>
      <c r="BV68" s="741">
        <f t="shared" si="439"/>
        <v>0</v>
      </c>
      <c r="BW68" s="40"/>
      <c r="BX68" s="25">
        <f t="shared" si="345"/>
        <v>0</v>
      </c>
      <c r="BY68" s="24">
        <f t="shared" si="346"/>
        <v>0</v>
      </c>
      <c r="BZ68" s="24">
        <f t="shared" si="347"/>
        <v>0</v>
      </c>
      <c r="CA68" s="24">
        <f t="shared" si="348"/>
        <v>0</v>
      </c>
      <c r="CB68" s="24">
        <f t="shared" si="349"/>
        <v>0</v>
      </c>
      <c r="CC68" s="24">
        <f t="shared" si="350"/>
        <v>0</v>
      </c>
      <c r="CD68" s="24">
        <f t="shared" si="351"/>
        <v>0</v>
      </c>
      <c r="CE68" s="24">
        <f t="shared" si="352"/>
        <v>0</v>
      </c>
      <c r="CF68" s="24">
        <f t="shared" si="353"/>
        <v>0</v>
      </c>
      <c r="CG68" s="24">
        <f t="shared" si="354"/>
        <v>0</v>
      </c>
      <c r="CH68" s="24">
        <f t="shared" si="355"/>
        <v>0</v>
      </c>
      <c r="CI68" s="19">
        <f t="shared" si="356"/>
        <v>0</v>
      </c>
      <c r="CJ68" s="741">
        <f t="shared" si="440"/>
        <v>0</v>
      </c>
      <c r="CK68" s="41"/>
      <c r="CL68" s="709">
        <f>COUNTIF(beosztás!$DY70:$FC70,"DE")*8</f>
        <v>0</v>
      </c>
      <c r="CM68" s="710">
        <f>COUNTIF(beosztás!$DY70:$FC70,"DU")*8</f>
        <v>0</v>
      </c>
      <c r="CN68" s="710">
        <f>COUNTIF(beosztás!$DY70:$FC70,"ÉJ")*8</f>
        <v>0</v>
      </c>
      <c r="CO68" s="710">
        <f>COUNTIF(beosztás!$DY70:$FC70,"N")*12</f>
        <v>0</v>
      </c>
      <c r="CP68" s="710">
        <f>COUNTIF(beosztás!$DY70:$FC70,"é")*12</f>
        <v>0</v>
      </c>
      <c r="CQ68" s="710">
        <f>SUM(beosztás!$DY70:$FC70)</f>
        <v>0</v>
      </c>
      <c r="CR68" s="710">
        <f>COUNTIF(beosztás!$DY70:$FC70,"FÜ")*8</f>
        <v>0</v>
      </c>
      <c r="CS68" s="897">
        <f>(COUNTIF(beosztás!$DY70:$FC70,"SN")*12)+(COUNTIF(beosztás!$DY70:$FC70,"SDE")*8)+(COUNTIF(beosztás!$DY70:$FC70,"SDU")*8)+(COUNTIF(beosztás!$DY70:$FC70,"SÉ")*12)+(COUNTIF(beosztás!$DY70:$FC70,"SÉJ")*8)+(COUNTIF(beosztás!$DY70:$FC70,"S1")*1)+(COUNTIF(beosztás!$DY70:$FC70,"S2")*2)+(COUNTIF(beosztás!$DY70:$FC70,"S3")*3)+(COUNTIF(beosztás!$DY70:$FC70,"S4")*4)+(COUNTIF(beosztás!$DY70:$FC70,"S5")*5)+(COUNTIF(beosztás!$DY70:$FC70,"S6")*6)+(COUNTIF(beosztás!$DY70:$FC70,"S7")*7)+(COUNTIF(beosztás!$DY70:$FC70,"S8")*8)+(COUNTIF(beosztás!$DY70:$FC70,"S9")*9)+(COUNTIF(beosztás!$DY70:$FC70,"S10")*10)+(COUNTIF(beosztás!$DY70:$FC70,"S11")*11)+(COUNTIF(beosztás!$DY70:$FC70,"S12")*12)</f>
        <v>0</v>
      </c>
      <c r="CT68" s="710">
        <f>COUNTIF(beosztás!$DY70:$FC70,"BN")*12+COUNTIF(beosztás!$DY70:$FC70,"BÉ")*12+COUNTIF(beosztás!$DY70:$FC70,"BDE")*8+COUNTIF(beosztás!$DY70:$FC70,"BDU")*8+COUNTIF(beosztás!$DY70:$FC70,"BÉJ")*8+COUNTIF(beosztás!$DY70:$FC70,"B1")*1+COUNTIF(beosztás!$DY70:$FC70,"B2")*2+COUNTIF(beosztás!$DY70:$FC70,"B3")*3+COUNTIF(beosztás!$DY70:$FC70,"B5")*5+COUNTIF(beosztás!$DY70:$FC70,"B6")*6+COUNTIF(beosztás!$DY70:$FC70,"B7")*7+COUNTIF(beosztás!$DY70:$FC70,"B8")*8+COUNTIF(beosztás!$DY70:$FC70,"B9")*9+COUNTIF(beosztás!$DY70:$FC70,"B10")*10+COUNTIF(beosztás!$DY70:$FC70,"B11")*11+COUNTIF(beosztás!$DY70:$FC70,"B12")*12+COUNTIF(beosztás!$DY70:$FC70,"BP")*0</f>
        <v>0</v>
      </c>
      <c r="CU68" s="24">
        <f t="shared" si="441"/>
        <v>0</v>
      </c>
      <c r="CV68" s="710">
        <f>IF(C68="",0,alapadatok!$AN$6)</f>
        <v>0</v>
      </c>
      <c r="CW68" s="19">
        <f t="shared" si="358"/>
        <v>0</v>
      </c>
      <c r="CX68" s="907">
        <f t="shared" si="442"/>
        <v>0</v>
      </c>
      <c r="CY68" s="40"/>
      <c r="CZ68" s="709">
        <f>COUNTIF(beosztás!$FD70:$GG70,"DE")*8</f>
        <v>0</v>
      </c>
      <c r="DA68" s="710">
        <f>COUNTIF(beosztás!$FD70:$GG70,"DU")*8</f>
        <v>0</v>
      </c>
      <c r="DB68" s="710">
        <f>COUNTIF(beosztás!$FD70:$GG70,"ÉJ")*8</f>
        <v>0</v>
      </c>
      <c r="DC68" s="710">
        <f>COUNTIF(beosztás!$FD70:$GG70,"N")*12</f>
        <v>0</v>
      </c>
      <c r="DD68" s="710">
        <f>COUNTIF(beosztás!$FD70:$GG70,"É")*12</f>
        <v>0</v>
      </c>
      <c r="DE68" s="710">
        <f>SUM(beosztás!$FD70:$GG70)</f>
        <v>0</v>
      </c>
      <c r="DF68" s="897">
        <f>(COUNTIF(beosztás!$FD70:$GG70,"SN")*12)+(COUNTIF(beosztás!$FD70:$GG70,"SDE")*8)+(COUNTIF(beosztás!$FD70:$GG70,"SDU")*8)+(COUNTIF(beosztás!$FD70:$GG70,"SÉ")*12)+(COUNTIF(beosztás!$FD70:$GG70,"SÉJ")*8)+(COUNTIF(beosztás!$FD70:$GG70,"S1")*1)+(COUNTIF(beosztás!$FD70:$GG70,"S2")*2)+(COUNTIF(beosztás!$FD70:$GG70,"S3")*3)+(COUNTIF(beosztás!$FD70:$GG70,"S4")*4)+(COUNTIF(beosztás!$FD70:$GG70,"S5")*5)+(COUNTIF(beosztás!$FD70:$GG70,"S6")*6)+(COUNTIF(beosztás!$FD70:$GG70,"S7")*7)+(COUNTIF(beosztás!$FD70:$GG70,"S8")*8)+(COUNTIF(beosztás!$FD70:$GG70,"S9")*9)+(COUNTIF(beosztás!$FD70:$GG70,"S10")*10)+(COUNTIF(beosztás!$FD70:$GG70,"S11")*11)+(COUNTIF(beosztás!$FD70:$GG70,"S12")*12)</f>
        <v>0</v>
      </c>
      <c r="DG68" s="710">
        <f>COUNTIF(beosztás!$FD70:$GG70,"FÜ")*8</f>
        <v>0</v>
      </c>
      <c r="DH68" s="710">
        <f>COUNTIF(beosztás!$FD70:$GG70,"BN")*12+COUNTIF(beosztás!$FD70:$GG70,"BÉ")*12+COUNTIF(beosztás!$FD70:$GG70,"BDE")*8+COUNTIF(beosztás!$FD70:$GG70,"BDU")*8+COUNTIF(beosztás!$FD70:$GG70,"BÉJ")*8+COUNTIF(beosztás!$FD70:$GG70,"B1")*1+COUNTIF(beosztás!$FD70:$GG70,"B2")*2+COUNTIF(beosztás!$FD70:$GG70,"B3")*3+COUNTIF(beosztás!$FD70:$GG70,"B5")*5+COUNTIF(beosztás!$FD70:$GG70,"B6")*6+COUNTIF(beosztás!$FD70:$GG70,"B7")*7+COUNTIF(beosztás!$FD70:$GG70,"B8")*8+COUNTIF(beosztás!$FD70:$GG70,"B9")*9+COUNTIF(beosztás!$FD70:$GG70,"B10")*10+COUNTIF(beosztás!$FD70:$GG70,"B11")*11+COUNTIF(beosztás!$FD70:$GG70,"B12")*12+COUNTIF(beosztás!$FD70:$GG70,"BP")*0</f>
        <v>0</v>
      </c>
      <c r="DI68" s="24">
        <f t="shared" si="443"/>
        <v>0</v>
      </c>
      <c r="DJ68" s="710">
        <f>IF(C68="",0,alapadatok!$AN$7)</f>
        <v>0</v>
      </c>
      <c r="DK68" s="19">
        <f t="shared" si="359"/>
        <v>0</v>
      </c>
      <c r="DL68" s="741">
        <f t="shared" si="444"/>
        <v>0</v>
      </c>
      <c r="DM68" s="40"/>
      <c r="DN68" s="25">
        <f t="shared" si="360"/>
        <v>0</v>
      </c>
      <c r="DO68" s="24">
        <f t="shared" si="361"/>
        <v>0</v>
      </c>
      <c r="DP68" s="24">
        <f t="shared" si="362"/>
        <v>0</v>
      </c>
      <c r="DQ68" s="24">
        <f t="shared" si="363"/>
        <v>0</v>
      </c>
      <c r="DR68" s="24">
        <f t="shared" si="364"/>
        <v>0</v>
      </c>
      <c r="DS68" s="24">
        <f t="shared" si="365"/>
        <v>0</v>
      </c>
      <c r="DT68" s="24">
        <f t="shared" si="366"/>
        <v>0</v>
      </c>
      <c r="DU68" s="24">
        <f t="shared" si="367"/>
        <v>0</v>
      </c>
      <c r="DV68" s="24">
        <f t="shared" si="368"/>
        <v>0</v>
      </c>
      <c r="DW68" s="24">
        <f t="shared" si="369"/>
        <v>0</v>
      </c>
      <c r="DX68" s="24">
        <f t="shared" si="370"/>
        <v>0</v>
      </c>
      <c r="DY68" s="19">
        <f t="shared" si="371"/>
        <v>0</v>
      </c>
      <c r="DZ68" s="907">
        <f t="shared" si="445"/>
        <v>0</v>
      </c>
      <c r="EA68" s="41"/>
      <c r="EB68" s="709">
        <f>COUNTIF(beosztás!$GH70:$HL70,"DE")*8</f>
        <v>0</v>
      </c>
      <c r="EC68" s="710">
        <f>COUNTIF(beosztás!$GH70:$HL70,"DU")*8</f>
        <v>0</v>
      </c>
      <c r="ED68" s="710">
        <f>COUNTIF(beosztás!$GH70:$HL70,"ÉJ")*8</f>
        <v>0</v>
      </c>
      <c r="EE68" s="710">
        <f>COUNTIF(beosztás!$GH70:$HL70,"N")*12</f>
        <v>0</v>
      </c>
      <c r="EF68" s="710">
        <f>COUNTIF(beosztás!$GH70:$HL70,"é")*12</f>
        <v>0</v>
      </c>
      <c r="EG68" s="710">
        <f>SUM(beosztás!$GH70:$HL70)</f>
        <v>0</v>
      </c>
      <c r="EH68" s="710">
        <f>COUNTIF(beosztás!$GH70:$HL70,"FÜ")*8</f>
        <v>0</v>
      </c>
      <c r="EI68" s="897">
        <f>(COUNTIF(beosztás!$GH70:$HL70,"SN")*12)+(COUNTIF(beosztás!$GH70:$HL70,"SDE")*8)+(COUNTIF(beosztás!$GH70:$HL70,"SDU")*8)+(COUNTIF(beosztás!$GH70:$HL70,"SÉ")*12)+(COUNTIF(beosztás!$GH70:$HL70,"SÉJ")*8)+(COUNTIF(beosztás!$GH70:$HL70,"S1")*1)+(COUNTIF(beosztás!$GH70:$HL70,"S2")*2)+(COUNTIF(beosztás!$GH70:$HL70,"S3")*3)+(COUNTIF(beosztás!$GH70:$HL70,"S4")*4)+(COUNTIF(beosztás!$GH70:$HL70,"S5")*5)+(COUNTIF(beosztás!$GH70:$HL70,"S6")*6)+(COUNTIF(beosztás!$GH70:$HL70,"S7")*7)+(COUNTIF(beosztás!$GH70:$HL70,"S8")*8)+(COUNTIF(beosztás!$GH70:$HL70,"S9")*9)+(COUNTIF(beosztás!$GH70:$HL70,"S10")*10)+(COUNTIF(beosztás!$GH70:$HL70,"S11")*11)+(COUNTIF(beosztás!$GH70:$HL70,"S12")*12)</f>
        <v>0</v>
      </c>
      <c r="EJ68" s="710">
        <f>COUNTIF(beosztás!$GH70:$HL70,"BN")*12+COUNTIF(beosztás!$GH70:$HL70,"BÉ")*12+COUNTIF(beosztás!$GH70:$HL70,"BDE")*8+COUNTIF(beosztás!$GH70:$HL70,"BDU")*8+COUNTIF(beosztás!$GH70:$HL70,"BÉJ")*8+COUNTIF(beosztás!$GH70:$HL70,"B1")*1+COUNTIF(beosztás!$GH70:$HL70,"B2")*2+COUNTIF(beosztás!$GH70:$HL70,"B3")*3+COUNTIF(beosztás!$GH70:$HL70,"B5")*5+COUNTIF(beosztás!$GH70:$HL70,"B6")*6+COUNTIF(beosztás!$GH70:$HL70,"B7")*7+COUNTIF(beosztás!$GH70:$HL70,"B8")*8+COUNTIF(beosztás!$GH70:$HL70,"B9")*9+COUNTIF(beosztás!$GH70:$HL70,"B10")*10+COUNTIF(beosztás!$GH70:$HL70,"B11")*11+COUNTIF(beosztás!$GH70:$HL70,"B12")*12+COUNTIF(beosztás!$GH70:$HL70,"BP")*0</f>
        <v>0</v>
      </c>
      <c r="EK68" s="24">
        <f t="shared" si="446"/>
        <v>0</v>
      </c>
      <c r="EL68" s="710">
        <f>IF(C68="",0,alapadatok!$AN$8)</f>
        <v>0</v>
      </c>
      <c r="EM68" s="19">
        <f t="shared" si="373"/>
        <v>0</v>
      </c>
      <c r="EN68" s="907">
        <f t="shared" si="447"/>
        <v>0</v>
      </c>
      <c r="EO68" s="40"/>
      <c r="EP68" s="709">
        <f>COUNTIF(beosztás!$HM70:$IQ70,"DE")*8</f>
        <v>0</v>
      </c>
      <c r="EQ68" s="710">
        <f>COUNTIF(beosztás!$HM70:$IQ70,"DU")*8</f>
        <v>0</v>
      </c>
      <c r="ER68" s="710">
        <f>COUNTIF(beosztás!$HM70:$IQ70,"ÉJ")*8</f>
        <v>0</v>
      </c>
      <c r="ES68" s="710">
        <f>COUNTIF(beosztás!$HM70:$IQ70,"N")*12</f>
        <v>0</v>
      </c>
      <c r="ET68" s="710">
        <f>COUNTIF(beosztás!$HM70:$IQ70,"É")*12</f>
        <v>0</v>
      </c>
      <c r="EU68" s="710">
        <f>SUM(beosztás!$HM70:$IQ70)</f>
        <v>0</v>
      </c>
      <c r="EV68" s="897">
        <f>(COUNTIF(beosztás!$HM70:$IQ70,"SN")*12)+(COUNTIF(beosztás!$HM70:$IQ70,"SDE")*8)+(COUNTIF(beosztás!$HM70:$IQ70,"SDU")*8)+(COUNTIF(beosztás!$HM70:$IQ70,"SÉ")*12)+(COUNTIF(beosztás!$HM70:$IQ70,"SÉJ")*8)+(COUNTIF(beosztás!$HM70:$IQ70,"S1")*1)+(COUNTIF(beosztás!$HM70:$IQ70,"S2")*2)+(COUNTIF(beosztás!$HM70:$IQ70,"S3")*3)+(COUNTIF(beosztás!$HM70:$IQ70,"S4")*4)+(COUNTIF(beosztás!$HM70:$IQ70,"S5")*5)+(COUNTIF(beosztás!$HM70:$IQ70,"S6")*6)+(COUNTIF(beosztás!$HM70:$IQ70,"S7")*7)+(COUNTIF(beosztás!$HM70:$IQ70,"S8")*8)+(COUNTIF(beosztás!$HM70:$IQ70,"S9")*9)+(COUNTIF(beosztás!$HM70:$IQ70,"S10")*10)+(COUNTIF(beosztás!$HM70:$IQ70,"S11")*11)+(COUNTIF(beosztás!$HM70:$IQ70,"S12")*12)</f>
        <v>0</v>
      </c>
      <c r="EW68" s="710">
        <f>COUNTIF(beosztás!$HM70:$IQ70,"FÜ")*8</f>
        <v>0</v>
      </c>
      <c r="EX68" s="710">
        <f>COUNTIF(beosztás!$HM70:$IQ70,"BN")*12+COUNTIF(beosztás!$HM70:$IQ70,"BÉ")*12+COUNTIF(beosztás!$HM70:$IQ70,"BDE")*8+COUNTIF(beosztás!$HM70:$IQ70,"BDU")*8+COUNTIF(beosztás!$HM70:$IQ70,"BÉJ")*8+COUNTIF(beosztás!$HM70:$IQ70,"B1")*1+COUNTIF(beosztás!$HM70:$IQ70,"B2")*2+COUNTIF(beosztás!$HM70:$IQ70,"B3")*3+COUNTIF(beosztás!$HM70:$IQ70,"B5")*5+COUNTIF(beosztás!$HM70:$IQ70,"B6")*6+COUNTIF(beosztás!$HM70:$IQ70,"B7")*7+COUNTIF(beosztás!$HM70:$IQ70,"B8")*8+COUNTIF(beosztás!$HM70:$IQ70,"B9")*9+COUNTIF(beosztás!$HM70:$IQ70,"B10")*10+COUNTIF(beosztás!$HM70:$IQ70,"B11")*11+COUNTIF(beosztás!$HM70:$IQ70,"B12")*12+COUNTIF(beosztás!$HM70:$IQ70,"BP")*0</f>
        <v>0</v>
      </c>
      <c r="EY68" s="24">
        <f t="shared" si="448"/>
        <v>0</v>
      </c>
      <c r="EZ68" s="710">
        <f>IF(C68="",0,alapadatok!$AN$9)</f>
        <v>0</v>
      </c>
      <c r="FA68" s="19">
        <f t="shared" si="374"/>
        <v>0</v>
      </c>
      <c r="FB68" s="907">
        <f t="shared" si="449"/>
        <v>0</v>
      </c>
      <c r="FC68" s="40"/>
      <c r="FD68" s="25">
        <f t="shared" si="375"/>
        <v>0</v>
      </c>
      <c r="FE68" s="24">
        <f t="shared" si="376"/>
        <v>0</v>
      </c>
      <c r="FF68" s="24">
        <f t="shared" si="377"/>
        <v>0</v>
      </c>
      <c r="FG68" s="24">
        <f t="shared" si="378"/>
        <v>0</v>
      </c>
      <c r="FH68" s="24">
        <f t="shared" si="379"/>
        <v>0</v>
      </c>
      <c r="FI68" s="24">
        <f t="shared" si="380"/>
        <v>0</v>
      </c>
      <c r="FJ68" s="24">
        <f t="shared" si="381"/>
        <v>0</v>
      </c>
      <c r="FK68" s="24">
        <f t="shared" si="382"/>
        <v>0</v>
      </c>
      <c r="FL68" s="24">
        <f t="shared" si="383"/>
        <v>0</v>
      </c>
      <c r="FM68" s="24">
        <f t="shared" si="384"/>
        <v>0</v>
      </c>
      <c r="FN68" s="24">
        <f t="shared" si="385"/>
        <v>0</v>
      </c>
      <c r="FO68" s="19">
        <f t="shared" si="386"/>
        <v>0</v>
      </c>
      <c r="FP68" s="907">
        <f t="shared" si="450"/>
        <v>0</v>
      </c>
      <c r="FQ68" s="41"/>
      <c r="FR68" s="709">
        <f>COUNTIF(beosztás!$IR70:$JU70,"DE")*8</f>
        <v>0</v>
      </c>
      <c r="FS68" s="710">
        <f>COUNTIF(beosztás!$IR70:$JU70,"DU")*8</f>
        <v>0</v>
      </c>
      <c r="FT68" s="710">
        <f>COUNTIF(beosztás!$IR70:$JU70,"ÉJ")*8</f>
        <v>0</v>
      </c>
      <c r="FU68" s="710">
        <f>COUNTIF(beosztás!$IR70:$JU70,"N")*12</f>
        <v>0</v>
      </c>
      <c r="FV68" s="710">
        <f>COUNTIF(beosztás!$IR70:$JU70,"é")*12</f>
        <v>0</v>
      </c>
      <c r="FW68" s="710">
        <f>SUM(beosztás!$IR70:$JU70)</f>
        <v>0</v>
      </c>
      <c r="FX68" s="710">
        <f>COUNTIF(beosztás!$IR70:$JU70,"FÜ")*8</f>
        <v>0</v>
      </c>
      <c r="FY68" s="897">
        <f>(COUNTIF(beosztás!$IR70:$JU70,"SN")*12)+(COUNTIF(beosztás!$IR70:$JU70,"SDE")*8)+(COUNTIF(beosztás!$IR70:$JU70,"SDU")*8)+(COUNTIF(beosztás!$IR70:$JU70,"SÉ")*12)+(COUNTIF(beosztás!$IR70:$JU70,"SÉJ")*8)+(COUNTIF(beosztás!$IR70:$JU70,"S1")*1)+(COUNTIF(beosztás!$IR70:$JU70,"S2")*2)+(COUNTIF(beosztás!$IR70:$JU70,"S3")*3)+(COUNTIF(beosztás!$IR70:$JU70,"S4")*4)+(COUNTIF(beosztás!$IR70:$JU70,"S5")*5)+(COUNTIF(beosztás!$IR70:$JU70,"S6")*6)+(COUNTIF(beosztás!$IR70:$JU70,"S7")*7)+(COUNTIF(beosztás!$IR70:$JU70,"S8")*8)+(COUNTIF(beosztás!$IR70:$JU70,"S9")*9)+(COUNTIF(beosztás!$IR70:$JU70,"S10")*10)+(COUNTIF(beosztás!$IR70:$JU70,"S11")*11)+(COUNTIF(beosztás!$IR70:$JU70,"S12")*12)</f>
        <v>0</v>
      </c>
      <c r="FZ68" s="710">
        <f>COUNTIF(beosztás!$IR70:$JU70,"BN")*12+COUNTIF(beosztás!$IR70:$JU70,"BÉ")*12+COUNTIF(beosztás!$IR70:$JU70,"BDE")*8+COUNTIF(beosztás!$IR70:$JU70,"BDU")*8+COUNTIF(beosztás!$IR70:$JU70,"BÉJ")*8+COUNTIF(beosztás!$IR70:$JU70,"B1")*1+COUNTIF(beosztás!$IR70:$JU70,"B2")*2+COUNTIF(beosztás!$IR70:$JU70,"B3")*3+COUNTIF(beosztás!$IR70:$JU70,"B5")*5+COUNTIF(beosztás!$IR70:$JU70,"B6")*6+COUNTIF(beosztás!$IR70:$JU70,"B7")*7+COUNTIF(beosztás!$IR70:$JU70,"B8")*8+COUNTIF(beosztás!$IR70:$JU70,"B9")*9+COUNTIF(beosztás!$IR70:$JU70,"B10")*10+COUNTIF(beosztás!$IR70:$JU70,"B11")*11+COUNTIF(beosztás!$IR70:$JU70,"B12")*12+COUNTIF(beosztás!$IR70:$JU70,"BP")*0</f>
        <v>0</v>
      </c>
      <c r="GA68" s="24">
        <f t="shared" si="451"/>
        <v>0</v>
      </c>
      <c r="GB68" s="710">
        <f>IF(C68="",0,alapadatok!$AN$10)</f>
        <v>0</v>
      </c>
      <c r="GC68" s="19">
        <f t="shared" si="388"/>
        <v>0</v>
      </c>
      <c r="GD68" s="907">
        <f t="shared" si="452"/>
        <v>0</v>
      </c>
      <c r="GE68" s="42"/>
      <c r="GF68" s="709">
        <f>COUNTIF(beosztás!$JV70:$KZ70,"DE")*8</f>
        <v>0</v>
      </c>
      <c r="GG68" s="710">
        <f>COUNTIF(beosztás!$JV70:$KZ70,"DU")*8</f>
        <v>0</v>
      </c>
      <c r="GH68" s="710">
        <f>COUNTIF(beosztás!$JV70:$KZ70,"ÉJ")*8</f>
        <v>0</v>
      </c>
      <c r="GI68" s="710">
        <f>COUNTIF(beosztás!$JV70:$KZ70,"N")*12</f>
        <v>0</v>
      </c>
      <c r="GJ68" s="710">
        <f>COUNTIF(beosztás!$JV70:$KZ70,"É")*12</f>
        <v>0</v>
      </c>
      <c r="GK68" s="710">
        <f>SUM(beosztás!$JV70:$KZ70)</f>
        <v>0</v>
      </c>
      <c r="GL68" s="897">
        <f>(COUNTIF(beosztás!$JV70:$KZ70,"SN")*12)+(COUNTIF(beosztás!$JV70:$KZ70,"SDE")*8)+(COUNTIF(beosztás!$JV70:$KZ70,"SDU")*8)+(COUNTIF(beosztás!$JV70:$KZ70,"SÉ")*12)+(COUNTIF(beosztás!$JV70:$KZ70,"SÉJ")*8)+(COUNTIF(beosztás!$JV70:$KZ70,"S1")*1)+(COUNTIF(beosztás!$JV70:$KZ70,"S2")*2)+(COUNTIF(beosztás!$JV70:$KZ70,"S3")*3)+(COUNTIF(beosztás!$JV70:$KZ70,"S4")*4)+(COUNTIF(beosztás!$JV70:$KZ70,"S5")*5)+(COUNTIF(beosztás!$JV70:$KZ70,"S6")*6)+(COUNTIF(beosztás!$JV70:$KZ70,"S7")*7)+(COUNTIF(beosztás!$JV70:$KZ70,"S8")*8)+(COUNTIF(beosztás!$JV70:$KZ70,"S9")*9)+(COUNTIF(beosztás!$JV70:$KZ70,"S10")*10)+(COUNTIF(beosztás!$JV70:$KZ70,"S11")*11)+(COUNTIF(beosztás!$JV70:$KZ70,"S12")*12)</f>
        <v>0</v>
      </c>
      <c r="GM68" s="710">
        <f>COUNTIF(beosztás!$JV70:$KZ70,"FÜ")*8</f>
        <v>0</v>
      </c>
      <c r="GN68" s="710">
        <f>COUNTIF(beosztás!$JV70:$KZ70,"BN")*12+COUNTIF(beosztás!$JV70:$KZ70,"BÉ")*12+COUNTIF(beosztás!$JV70:$KZ70,"BDE")*8+COUNTIF(beosztás!$JV70:$KZ70,"BDU")*8+COUNTIF(beosztás!$JV70:$KZ70,"BÉJ")*8+COUNTIF(beosztás!$JV70:$KZ70,"B1")*1+COUNTIF(beosztás!$JV70:$KZ70,"B2")*2+COUNTIF(beosztás!$JV70:$KZ70,"B3")*3+COUNTIF(beosztás!$JV70:$KZ70,"B5")*5+COUNTIF(beosztás!$JV70:$KZ70,"B6")*6+COUNTIF(beosztás!$JV70:$KZ70,"B7")*7+COUNTIF(beosztás!$JV70:$KZ70,"B8")*8+COUNTIF(beosztás!$JV70:$KZ70,"B9")*9+COUNTIF(beosztás!$JV70:$KZ70,"B10")*10+COUNTIF(beosztás!$JV70:$KZ70,"B11")*11+COUNTIF(beosztás!$JV70:$KZ70,"B12")*12+COUNTIF(beosztás!$JV70:$KZ70,"BP")*0</f>
        <v>0</v>
      </c>
      <c r="GO68" s="24">
        <f t="shared" si="453"/>
        <v>0</v>
      </c>
      <c r="GP68" s="710">
        <f>IF(C68="",0,alapadatok!$AN$11)</f>
        <v>0</v>
      </c>
      <c r="GQ68" s="19">
        <f t="shared" si="389"/>
        <v>0</v>
      </c>
      <c r="GR68" s="907">
        <f t="shared" si="454"/>
        <v>0</v>
      </c>
      <c r="GS68" s="42"/>
      <c r="GT68" s="25">
        <f t="shared" si="390"/>
        <v>0</v>
      </c>
      <c r="GU68" s="24">
        <f t="shared" si="391"/>
        <v>0</v>
      </c>
      <c r="GV68" s="24">
        <f t="shared" si="392"/>
        <v>0</v>
      </c>
      <c r="GW68" s="24">
        <f t="shared" si="393"/>
        <v>0</v>
      </c>
      <c r="GX68" s="24">
        <f t="shared" si="394"/>
        <v>0</v>
      </c>
      <c r="GY68" s="24">
        <f t="shared" si="395"/>
        <v>0</v>
      </c>
      <c r="GZ68" s="24">
        <f t="shared" si="396"/>
        <v>0</v>
      </c>
      <c r="HA68" s="24">
        <f t="shared" si="397"/>
        <v>0</v>
      </c>
      <c r="HB68" s="24">
        <f t="shared" si="398"/>
        <v>0</v>
      </c>
      <c r="HC68" s="24">
        <f t="shared" si="399"/>
        <v>0</v>
      </c>
      <c r="HD68" s="24">
        <f t="shared" si="400"/>
        <v>0</v>
      </c>
      <c r="HE68" s="19">
        <f t="shared" si="401"/>
        <v>0</v>
      </c>
      <c r="HF68" s="907">
        <f t="shared" si="455"/>
        <v>0</v>
      </c>
      <c r="HG68" s="41"/>
      <c r="HH68" s="709">
        <f>COUNTIF(beosztás!$LA70:$MD70,"DE")*8</f>
        <v>0</v>
      </c>
      <c r="HI68" s="710">
        <f>COUNTIF(beosztás!$LA70:$MD70,"DU")*8</f>
        <v>0</v>
      </c>
      <c r="HJ68" s="710">
        <f>COUNTIF(beosztás!$LA70:$MD70,"ÉJ")*8</f>
        <v>0</v>
      </c>
      <c r="HK68" s="710">
        <f>COUNTIF(beosztás!$LA70:$MD70,"N")*12</f>
        <v>0</v>
      </c>
      <c r="HL68" s="710">
        <f>COUNTIF(beosztás!$LA70:$MD70,"é")*12</f>
        <v>0</v>
      </c>
      <c r="HM68" s="710">
        <f>SUM(beosztás!$LA70:$MD70)</f>
        <v>0</v>
      </c>
      <c r="HN68" s="710">
        <f>COUNTIF(beosztás!$LA70:$MD70,"FÜ")*8</f>
        <v>0</v>
      </c>
      <c r="HO68" s="897">
        <f>(COUNTIF(beosztás!$LA70:$MD70,"SN")*12)+(COUNTIF(beosztás!$LA70:$MD70,"SDE")*8)+(COUNTIF(beosztás!$LA70:$MD70,"SDU")*8)+(COUNTIF(beosztás!$LA70:$MD70,"SÉ")*12)+(COUNTIF(beosztás!$LA70:$MD70,"SÉJ")*8)+(COUNTIF(beosztás!$LA70:$MD70,"S1")*1)+(COUNTIF(beosztás!$LA70:$MD70,"S2")*2)+(COUNTIF(beosztás!$LA70:$MD70,"S3")*3)+(COUNTIF(beosztás!$LA70:$MD70,"S4")*4)+(COUNTIF(beosztás!$LA70:$MD70,"S5")*5)+(COUNTIF(beosztás!$LA70:$MD70,"S6")*6)+(COUNTIF(beosztás!$LA70:$MD70,"S7")*7)+(COUNTIF(beosztás!$LA70:$MD70,"S8")*8)+(COUNTIF(beosztás!$LA70:$MD70,"S9")*9)+(COUNTIF(beosztás!$LA70:$MD70,"S10")*10)+(COUNTIF(beosztás!$LA70:$MD70,"S11")*11)+(COUNTIF(beosztás!$LA70:$MD70,"S12")*12)</f>
        <v>0</v>
      </c>
      <c r="HP68" s="710">
        <f>COUNTIF(beosztás!$LA70:$MD70,"BN")*12+COUNTIF(beosztás!$LA70:$MD70,"BÉ")*12+COUNTIF(beosztás!$LA70:$MD70,"BDE")*8+COUNTIF(beosztás!$LA70:$MD70,"BDU")*8+COUNTIF(beosztás!$LA70:$MD70,"BÉJ")*8+COUNTIF(beosztás!$LA70:$MD70,"B1")*1+COUNTIF(beosztás!$LA70:$MD70,"B2")*2+COUNTIF(beosztás!$LA70:$MD70,"B3")*3+COUNTIF(beosztás!$KZ70:$MC70,"B5")*5+COUNTIF(beosztás!$KZ70:$MC70,"B6")*6+COUNTIF(beosztás!$KZ70:$MC70,"B7")*7+COUNTIF(beosztás!$KZ70:$MC70,"B8")*8+COUNTIF(beosztás!$LA70:$MD70,"B9")*9+COUNTIF(beosztás!$LA70:$MD70,"B10")*10+COUNTIF(beosztás!$LA70:$MD70,"B11")*11+COUNTIF(beosztás!$LA70:$MD70,"B12")*12+COUNTIF(beosztás!$LA70:$MD70,"BP")*0</f>
        <v>0</v>
      </c>
      <c r="HQ68" s="24">
        <f t="shared" si="456"/>
        <v>0</v>
      </c>
      <c r="HR68" s="710">
        <f>IF(C68="",0,alapadatok!$AN$12)</f>
        <v>0</v>
      </c>
      <c r="HS68" s="19">
        <f t="shared" si="403"/>
        <v>0</v>
      </c>
      <c r="HT68" s="907">
        <f t="shared" si="457"/>
        <v>0</v>
      </c>
      <c r="HU68" s="42"/>
      <c r="HV68" s="709">
        <f>COUNTIF(beosztás!$ME70:$NI70,"DE")*8</f>
        <v>0</v>
      </c>
      <c r="HW68" s="710">
        <f>COUNTIF(beosztás!$ME70:$NI70,"DU")*8</f>
        <v>0</v>
      </c>
      <c r="HX68" s="710">
        <f>COUNTIF(beosztás!$ME70:$NI70,"ÉJ")*8</f>
        <v>0</v>
      </c>
      <c r="HY68" s="710">
        <f>COUNTIF(beosztás!$ME70:$NI70,"N")*12</f>
        <v>0</v>
      </c>
      <c r="HZ68" s="710">
        <f>COUNTIF(beosztás!$ME70:$NI70,"É")*12</f>
        <v>0</v>
      </c>
      <c r="IA68" s="710">
        <f>SUM(beosztás!$ME70:$NI70)</f>
        <v>0</v>
      </c>
      <c r="IB68" s="710">
        <f>(COUNTIF(beosztás!$ME70:$NI70,"SN")*12)+(COUNTIF(beosztás!$ME70:$NI70,"SDE")*8)+(COUNTIF(beosztás!$ME70:$NI70,"SDU")*8)+(COUNTIF(beosztás!$ME70:$NI70,"SÉ")*12)+(COUNTIF(beosztás!$ME70:$NI70,"SÉJ")*8)+(COUNTIF(beosztás!$ME70:$NI70,"S1")*1)+(COUNTIF(beosztás!$ME70:$NI70,"S2")*2)+(COUNTIF(beosztás!$ME70:$NI70,"S3")*3)+(COUNTIF(beosztás!$ME70:$NI70,"S4")*4)+(COUNTIF(beosztás!$ME70:$NI70,"S5")*5)+(COUNTIF(beosztás!$ME70:$NI70,"S6")*6)+(COUNTIF(beosztás!$ME70:$NI70,"S7")*7)+(COUNTIF(beosztás!$ME70:$NI70,"S8")*8)+(COUNTIF(beosztás!$ME70:$NI70,"S9")*9)+(COUNTIF(beosztás!$ME70:$NI70,"S10")*10)+(COUNTIF(beosztás!$ME70:$NI70,"S11")*11)+(COUNTIF(beosztás!$ME70:$NI70,"S12")*12)</f>
        <v>0</v>
      </c>
      <c r="IC68" s="710">
        <f>COUNTIF(beosztás!$ME70:$NI70,"FÜ")*8</f>
        <v>0</v>
      </c>
      <c r="ID68" s="710">
        <f>COUNTIF(beosztás!$ME70:$NI70,"BN")*12+COUNTIF(beosztás!$ME70:$NI70,"BÉ")*12+COUNTIF(beosztás!$ME70:$NI70,"BDE")*8+COUNTIF(beosztás!$ME70:$NI70,"BDU")*8+COUNTIF(beosztás!$ME70:$NI70,"BÉJ")*8+COUNTIF(beosztás!$ME70:$NI70,"B1")*1+COUNTIF(beosztás!$ME70:$NI70,"B2")*2+COUNTIF(beosztás!$ME70:$NI70,"B3")*3+COUNTIF(beosztás!$ME70:$NI70,"B5")*5+COUNTIF(beosztás!$ME70:$NI70,"B6")*6+COUNTIF(beosztás!$ME70:$NI70,"B7")*7+COUNTIF(beosztás!$ME70:$NI70,"B8")*8+COUNTIF(beosztás!$ME70:$NI70,"B9")*9+COUNTIF(beosztás!$ME70:$NI70,"B10")*10+COUNTIF(beosztás!$ME70:$NI70,"B11")*11+COUNTIF(beosztás!$ME70:$NI70,"B12")*12+COUNTIF(beosztás!$ME70:$NI70,"BP")*0</f>
        <v>0</v>
      </c>
      <c r="IE68" s="24">
        <f t="shared" si="458"/>
        <v>0</v>
      </c>
      <c r="IF68" s="710">
        <f>IF(C68="",0,alapadatok!$AN$13)</f>
        <v>0</v>
      </c>
      <c r="IG68" s="19">
        <f t="shared" si="404"/>
        <v>0</v>
      </c>
      <c r="IH68" s="741">
        <f t="shared" si="459"/>
        <v>0</v>
      </c>
      <c r="II68" s="42"/>
      <c r="IJ68" s="25">
        <f t="shared" si="405"/>
        <v>0</v>
      </c>
      <c r="IK68" s="24">
        <f t="shared" si="406"/>
        <v>0</v>
      </c>
      <c r="IL68" s="24">
        <f t="shared" si="407"/>
        <v>0</v>
      </c>
      <c r="IM68" s="24">
        <f t="shared" si="408"/>
        <v>0</v>
      </c>
      <c r="IN68" s="24">
        <f t="shared" si="409"/>
        <v>0</v>
      </c>
      <c r="IO68" s="24">
        <f t="shared" si="410"/>
        <v>0</v>
      </c>
      <c r="IP68" s="24">
        <f t="shared" si="411"/>
        <v>0</v>
      </c>
      <c r="IQ68" s="24">
        <f t="shared" si="412"/>
        <v>0</v>
      </c>
      <c r="IR68" s="24">
        <f t="shared" si="413"/>
        <v>0</v>
      </c>
      <c r="IS68" s="24">
        <f t="shared" si="414"/>
        <v>0</v>
      </c>
      <c r="IT68" s="24">
        <f t="shared" si="415"/>
        <v>0</v>
      </c>
      <c r="IU68" s="19">
        <f t="shared" si="416"/>
        <v>0</v>
      </c>
      <c r="IV68" s="907">
        <f t="shared" si="460"/>
        <v>0</v>
      </c>
      <c r="IW68" s="43"/>
      <c r="JF68" s="21"/>
      <c r="JG68" s="21"/>
    </row>
    <row r="69" spans="1:267" ht="15.75" hidden="1" thickBot="1" x14ac:dyDescent="0.3">
      <c r="A69" s="58">
        <f>IF(beosztás!A71=0,"",beosztás!A71)</f>
        <v>20</v>
      </c>
      <c r="B69" s="902" t="str">
        <f>IF(beosztás!B71=0,"",beosztás!B71)</f>
        <v/>
      </c>
      <c r="C69" s="56" t="str">
        <f>IF(beosztás!C71=0,"",beosztás!C71)</f>
        <v/>
      </c>
      <c r="D69" s="57" t="str">
        <f>IF(beosztás!D71=0,"",beosztás!D71)</f>
        <v/>
      </c>
      <c r="E69" s="18"/>
      <c r="F69" s="709">
        <f>COUNTIF(beosztás!$I71:$AM71,"DE")*8</f>
        <v>0</v>
      </c>
      <c r="G69" s="710">
        <f>COUNTIF(beosztás!$I71:$AM71,"DU")*8</f>
        <v>0</v>
      </c>
      <c r="H69" s="710">
        <f>COUNTIF(beosztás!$I71:$AM71,"ÉJ")*8</f>
        <v>0</v>
      </c>
      <c r="I69" s="710">
        <f>COUNTIF(beosztás!$I71:$AM71,"N")*12</f>
        <v>0</v>
      </c>
      <c r="J69" s="710">
        <f>COUNTIF(beosztás!$I71:$AM71,"é")*12</f>
        <v>0</v>
      </c>
      <c r="K69" s="710">
        <f>SUM(beosztás!$I71:$AM71)</f>
        <v>0</v>
      </c>
      <c r="L69" s="710">
        <f>COUNTIF(beosztás!$I71:$AM71,"FÜ")*8</f>
        <v>0</v>
      </c>
      <c r="M69" s="710">
        <f>(COUNTIF(beosztás!$I71:$AM71,"SN")*12)+(COUNTIF(beosztás!$I71:$AM71,"SDE")*8)+(COUNTIF(beosztás!$I71:$AM71,"SDU")*8)+(COUNTIF(beosztás!$I71:$AM71,"S1")*1)+(COUNTIF(beosztás!$I71:$AM71,"S2")*2)+(COUNTIF(beosztás!$I71:$AM71,"S3")*3)+(COUNTIF(beosztás!$I71:$AM71,"S4")*4)+(COUNTIF(beosztás!$I71:$AM71,"S5")*5)+(COUNTIF(beosztás!$I71:$AM71,"S6")*6)+(COUNTIF(beosztás!$I71:$AM71,"S7")*7)+(COUNTIF(beosztás!$I71:$AM71,"S8")*8)+(COUNTIF(beosztás!$I71:$AM71,"S9")*9)+(COUNTIF(beosztás!$I71:$AM71,"S10")*10)+(COUNTIF(beosztás!$I71:$AM71,"S11")*11)+(COUNTIF(beosztás!$I71:$AM71,"S12")*12)+(COUNTIF(beosztás!$I71:$AM71,"SÉ")*12)+(COUNTIF(beosztás!$I71:$AM71,"SÉJ")*8)</f>
        <v>0</v>
      </c>
      <c r="N69" s="710">
        <f>COUNTIF(beosztás!$I71:$AM71,"BN")*12+COUNTIF(beosztás!$I71:$AM71,"BÉ")*12+COUNTIF(beosztás!$I71:$AM71,"BDE")*8+COUNTIF(beosztás!$I71:$AM71,"BDU")*8+COUNTIF(beosztás!$I71:$AM71,"BÉJ")*8+COUNTIF(beosztás!$I71:$AM71,"B1")*1+COUNTIF(beosztás!$I71:$AM71,"B2")*2+COUNTIF(beosztás!$I71:$AM71,"B3")*3+COUNTIF(beosztás!$I71:$AM71,"B5")*5+COUNTIF(beosztás!$I71:$AM71,"B6")*6+COUNTIF(beosztás!$I71:$AM71,"B7")*7+COUNTIF(beosztás!$I71:$AM71,"B8")*8+COUNTIF(beosztás!$I71:$AM71,"B9")*9+COUNTIF(beosztás!$I71:$AM71,"B10")*10+COUNTIF(beosztás!$I71:$AM71,"B11")*11+COUNTIF(beosztás!$I71:$AM71,"B12")*12+COUNTIF(beosztás!$I71:$AM71,"BP")*0</f>
        <v>0</v>
      </c>
      <c r="O69" s="24">
        <f t="shared" si="417"/>
        <v>0</v>
      </c>
      <c r="P69" s="710">
        <f>IF(C69="",0,alapadatok!$AN$2)</f>
        <v>0</v>
      </c>
      <c r="Q69" s="19">
        <f t="shared" si="418"/>
        <v>0</v>
      </c>
      <c r="R69" s="741">
        <f t="shared" si="419"/>
        <v>0</v>
      </c>
      <c r="S69" s="40"/>
      <c r="T69" s="709">
        <f>COUNTIF(beosztás!$AN71:$BO71,"DE")*8</f>
        <v>0</v>
      </c>
      <c r="U69" s="710">
        <f>COUNTIF(beosztás!$AN71:$BO71,"DU")*8</f>
        <v>0</v>
      </c>
      <c r="V69" s="710">
        <f>COUNTIF(beosztás!$AN71:$BO71,"ÉJ")*8</f>
        <v>0</v>
      </c>
      <c r="W69" s="710">
        <f>COUNTIF(beosztás!$AN71:$BO71,"N")*12</f>
        <v>0</v>
      </c>
      <c r="X69" s="710">
        <f>COUNTIF(beosztás!$AN71:$BO71,"É")*12</f>
        <v>0</v>
      </c>
      <c r="Y69" s="710">
        <f>SUM(beosztás!$AN71:$BO71)</f>
        <v>0</v>
      </c>
      <c r="Z69" s="710">
        <f>(COUNTIF(beosztás!$AN71:$BO71,"SN")*12)+(COUNTIF(beosztás!$AN71:$BO71,"SDE")*8)+(COUNTIF(beosztás!$AN71:$BO71,"SDU")*8)+(COUNTIF(beosztás!$AN71:$BO71,"SÉ")*12)+(COUNTIF(beosztás!$AN71:$BO71,"SÉJ")*8)+(COUNTIF(beosztás!$AN71:$BO71,"S1")*1)+(COUNTIF(beosztás!$AN71:$BO71,"S2")*2)+(COUNTIF(beosztás!$AN71:$BO71,"S3")*3)+(COUNTIF(beosztás!$AN71:$BO71,"S4")*4)+(COUNTIF(beosztás!$AN71:$BO71,"S5")*5)+(COUNTIF(beosztás!$AN71:$BO71,"S6")*6)+(COUNTIF(beosztás!$AN71:$BO71,"S7")*7)+(COUNTIF(beosztás!$AN71:$BO71,"S8")*8)+(COUNTIF(beosztás!$AN71:$BO71,"S9")*9)+(COUNTIF(beosztás!$AN71:$BO71,"S10")*10)+(COUNTIF(beosztás!$AN71:$BO71,"S11")*11)+(COUNTIF(beosztás!$AN71:$BO71,"S12")*12)</f>
        <v>0</v>
      </c>
      <c r="AA69" s="710">
        <f>COUNTIF(beosztás!$AN71:$BO71,"FÜ")*8</f>
        <v>0</v>
      </c>
      <c r="AB69" s="710">
        <f>COUNTIF(beosztás!$AN71:$BO71,"BN")*12+COUNTIF(beosztás!$AN71:$BO71,"BÉ")*12+COUNTIF(beosztás!$AN71:$BO71,"BDE")*8+COUNTIF(beosztás!$AN71:$BO71,"BDU")*8+COUNTIF(beosztás!$AN71:$BO71,"BÉJ")*8+COUNTIF(beosztás!$AN71:$BO71,"B1")*1+COUNTIF(beosztás!$AN71:$BO71,"B2")*2+COUNTIF(beosztás!$AN71:$BO71,"B3")*3+COUNTIF(beosztás!$AN71:$BO71,"B5")*5+COUNTIF(beosztás!$AN71:$BO71,"B6")*6+COUNTIF(beosztás!$AN71:$BO71,"B7")*7+COUNTIF(beosztás!$AN71:$BO71,"B8")*8+COUNTIF(beosztás!$AN71:$BO71,"B9")*9+COUNTIF(beosztás!$AN71:$BO71,"B10")*10+COUNTIF(beosztás!$AN71:$BO71,"B11")*11+COUNTIF(beosztás!$AN71:$BO71,"B12")*12+COUNTIF(beosztás!$AN71:$BO71,"BP")*0</f>
        <v>0</v>
      </c>
      <c r="AC69" s="24">
        <f t="shared" si="420"/>
        <v>0</v>
      </c>
      <c r="AD69" s="710">
        <f>IF(C69="",0,alapadatok!$AN$3)</f>
        <v>0</v>
      </c>
      <c r="AE69" s="19">
        <f t="shared" si="421"/>
        <v>0</v>
      </c>
      <c r="AF69" s="741">
        <f t="shared" si="422"/>
        <v>0</v>
      </c>
      <c r="AG69" s="40"/>
      <c r="AH69" s="25">
        <f t="shared" si="423"/>
        <v>0</v>
      </c>
      <c r="AI69" s="24">
        <f t="shared" si="424"/>
        <v>0</v>
      </c>
      <c r="AJ69" s="24">
        <f t="shared" si="425"/>
        <v>0</v>
      </c>
      <c r="AK69" s="24">
        <f t="shared" si="426"/>
        <v>0</v>
      </c>
      <c r="AL69" s="24">
        <f t="shared" si="427"/>
        <v>0</v>
      </c>
      <c r="AM69" s="24">
        <f t="shared" si="428"/>
        <v>0</v>
      </c>
      <c r="AN69" s="24">
        <f t="shared" si="429"/>
        <v>0</v>
      </c>
      <c r="AO69" s="24">
        <f t="shared" si="430"/>
        <v>0</v>
      </c>
      <c r="AP69" s="24">
        <f t="shared" si="431"/>
        <v>0</v>
      </c>
      <c r="AQ69" s="24">
        <f t="shared" si="432"/>
        <v>0</v>
      </c>
      <c r="AR69" s="24">
        <f t="shared" si="433"/>
        <v>0</v>
      </c>
      <c r="AS69" s="19">
        <f t="shared" si="434"/>
        <v>0</v>
      </c>
      <c r="AT69" s="741">
        <f t="shared" si="435"/>
        <v>0</v>
      </c>
      <c r="AU69" s="41"/>
      <c r="AV69" s="709">
        <f>COUNTIF(beosztás!$BP71:$CT71,"DE")*8</f>
        <v>0</v>
      </c>
      <c r="AW69" s="710">
        <f>COUNTIF(beosztás!$BP71:$CT71,"DU")*8</f>
        <v>0</v>
      </c>
      <c r="AX69" s="710">
        <f>COUNTIF(beosztás!$BP71:$CT71,"ÉJ")*8</f>
        <v>0</v>
      </c>
      <c r="AY69" s="710">
        <f>COUNTIF(beosztás!$BP71:$CT71,"N")*12</f>
        <v>0</v>
      </c>
      <c r="AZ69" s="710">
        <f>COUNTIF(beosztás!$BP71:$CT71,"é")*12</f>
        <v>0</v>
      </c>
      <c r="BA69" s="710">
        <f>SUM(beosztás!$BP71:$CT71)</f>
        <v>0</v>
      </c>
      <c r="BB69" s="710">
        <f>COUNTIF(beosztás!$BP71:$CT71,"FÜ")*8</f>
        <v>0</v>
      </c>
      <c r="BC69" s="897">
        <f>(COUNTIF(beosztás!$BP71:$CT71,"SN")*12)+(COUNTIF(beosztás!$BP71:$CT71,"SDE")*8)+(COUNTIF(beosztás!$BP71:$CT71,"SDU")*8)+(COUNTIF(beosztás!$BP71:$CT71,"SÉ")*12)+(COUNTIF(beosztás!$BP71:$CT71,"SÉJ")*8)+(COUNTIF(beosztás!$BP71:$CT71,"S1")*1)+(COUNTIF(beosztás!$BP71:$CT71,"S2")*2)+(COUNTIF(beosztás!$BP71:$CT71,"S3")*3)+(COUNTIF(beosztás!$BP71:$CT71,"S4")*4)+(COUNTIF(beosztás!$BP71:$CT71,"S5")*5)+(COUNTIF(beosztás!$BP71:$CT71,"S6")*6)+(COUNTIF(beosztás!$BP71:$CT71,"S7")*7)+(COUNTIF(beosztás!$BP71:$CT71,"S8")*8)+(COUNTIF(beosztás!$BP71:$CT71,"S9")*9)+(COUNTIF(beosztás!$BP71:$CT71,"S10")*10)+(COUNTIF(beosztás!$BP71:$CT71,"S11")*11)+(COUNTIF(beosztás!$BP71:$CT71,"S12")*12)</f>
        <v>0</v>
      </c>
      <c r="BD69" s="710">
        <f>COUNTIF(beosztás!$BP71:$CT71,"BN")*12+COUNTIF(beosztás!$BP71:$CT71,"BÉ")*12+COUNTIF(beosztás!$BP71:$CT71,"BDE")*8+COUNTIF(beosztás!$BP71:$CT71,"BDU")*8+COUNTIF(beosztás!$BP71:$CT71,"BÉJ")*8+COUNTIF(beosztás!$BP71:$CT71,"B1")*1+COUNTIF(beosztás!$BP71:$CT71,"B2")*2+COUNTIF(beosztás!$BP71:$CT71,"B3")*3+COUNTIF(beosztás!$BP71:$CT71,"B5")*5+COUNTIF(beosztás!$BP71:$CT71,"B6")*6+COUNTIF(beosztás!$BP71:$CT71,"B7")*7+COUNTIF(beosztás!$BP71:$CT71,"B8")*8+COUNTIF(beosztás!$BP71:$CT71,"B9")*9+COUNTIF(beosztás!$BP71:$CT71,"B10")*10+COUNTIF(beosztás!$BP71:$CT71,"B11")*11+COUNTIF(beosztás!$BP71:$CT71,"B12")*12+COUNTIF(beosztás!$BP71:$CT71,"BP")*0</f>
        <v>0</v>
      </c>
      <c r="BE69" s="24">
        <f t="shared" si="436"/>
        <v>0</v>
      </c>
      <c r="BF69" s="710">
        <f>IF(C69="",0,alapadatok!$AN$4)</f>
        <v>0</v>
      </c>
      <c r="BG69" s="19">
        <f t="shared" si="342"/>
        <v>0</v>
      </c>
      <c r="BH69" s="741">
        <f t="shared" si="437"/>
        <v>0</v>
      </c>
      <c r="BI69" s="40"/>
      <c r="BJ69" s="709">
        <f>COUNTIF(beosztás!$CU71:$DX71,"DE")*8</f>
        <v>0</v>
      </c>
      <c r="BK69" s="710">
        <f>COUNTIF(beosztás!$CU71:$DX71,"DU")*8</f>
        <v>0</v>
      </c>
      <c r="BL69" s="710">
        <f>COUNTIF(beosztás!$CU71:$DX71,"ÉJ")*8</f>
        <v>0</v>
      </c>
      <c r="BM69" s="710">
        <f>COUNTIF(beosztás!$CU71:$DX71,"N")*12</f>
        <v>0</v>
      </c>
      <c r="BN69" s="710">
        <f>COUNTIF(beosztás!$CU71:$DX71,"É")*12</f>
        <v>0</v>
      </c>
      <c r="BO69" s="710">
        <f>SUM(beosztás!$CU71:$DX71)</f>
        <v>0</v>
      </c>
      <c r="BP69" s="897">
        <f>(COUNTIF(beosztás!$CU71:$DX71,"SN")*12)+(COUNTIF(beosztás!$CU71:$DX71,"SDE")*8)+(COUNTIF(beosztás!$CU71:$DX71,"SDU")*8)+(COUNTIF(beosztás!$CU71:$DX71,"SÉ")*12)+(COUNTIF(beosztás!$CU71:$DX71,"SÉJ")*8)+(COUNTIF(beosztás!$CU71:$DX71,"S1")*1)+(COUNTIF(beosztás!$CU71:$DX71,"S2")*2)+(COUNTIF(beosztás!$CU71:$DX71,"S3")*3)+(COUNTIF(beosztás!$CU71:$DX71,"S4")*4)+(COUNTIF(beosztás!$CU71:$DX71,"S5")*5)+(COUNTIF(beosztás!$CU71:$DX71,"S6")*6)+(COUNTIF(beosztás!$CU71:$DX71,"S7")*7)+(COUNTIF(beosztás!$CU71:$DX71,"S8")*8)+(COUNTIF(beosztás!$CU71:$DX71,"S9")*9)+(COUNTIF(beosztás!$CU71:$DX71,"S10")*10)+(COUNTIF(beosztás!$CU71:$DX71,"S11")*11)+(COUNTIF(beosztás!$CU71:$DX71,"S12")*12)</f>
        <v>0</v>
      </c>
      <c r="BQ69" s="710">
        <f>COUNTIF(beosztás!$CU71:$DX71,"FÜ")*8</f>
        <v>0</v>
      </c>
      <c r="BR69" s="710">
        <f>COUNTIF(beosztás!$CU71:$DX71,"BN")*12+COUNTIF(beosztás!$CU71:$DX71,"BÉ")*12+COUNTIF(beosztás!$CU71:$DX71,"BDE")*8+COUNTIF(beosztás!$CU71:$DX71,"BDU")*8+COUNTIF(beosztás!$CU71:$DX71,"BÉJ")*8+COUNTIF(beosztás!$CU71:$DX71,"B1")*1+COUNTIF(beosztás!$CU71:$DX71,"B2")*2+COUNTIF(beosztás!$CU71:$DX71,"B3")*3+COUNTIF(beosztás!$CU71:$DX71,"B5")*5+COUNTIF(beosztás!$CU71:$DX71,"B6")*6+COUNTIF(beosztás!$CU71:$DX71,"B7")*7+COUNTIF(beosztás!$CU71:$DX71,"B8")*8+COUNTIF(beosztás!$CU71:$DX71,"B9")*9+COUNTIF(beosztás!$CU71:$DX71,"B10")*10+COUNTIF(beosztás!$CU71:$DX71,"B11")*11+COUNTIF(beosztás!$CU71:$DX71,"B12")*12+COUNTIF(beosztás!$CU71:$DX71,"BP")*0</f>
        <v>0</v>
      </c>
      <c r="BS69" s="24">
        <f t="shared" si="438"/>
        <v>0</v>
      </c>
      <c r="BT69" s="710">
        <f>IF(C69="",0,alapadatok!$AN$5)</f>
        <v>0</v>
      </c>
      <c r="BU69" s="19">
        <f t="shared" si="344"/>
        <v>0</v>
      </c>
      <c r="BV69" s="741">
        <f t="shared" si="439"/>
        <v>0</v>
      </c>
      <c r="BW69" s="40"/>
      <c r="BX69" s="25">
        <f t="shared" si="345"/>
        <v>0</v>
      </c>
      <c r="BY69" s="24">
        <f t="shared" si="346"/>
        <v>0</v>
      </c>
      <c r="BZ69" s="24">
        <f t="shared" si="347"/>
        <v>0</v>
      </c>
      <c r="CA69" s="24">
        <f t="shared" si="348"/>
        <v>0</v>
      </c>
      <c r="CB69" s="24">
        <f t="shared" si="349"/>
        <v>0</v>
      </c>
      <c r="CC69" s="24">
        <f t="shared" si="350"/>
        <v>0</v>
      </c>
      <c r="CD69" s="24">
        <f t="shared" si="351"/>
        <v>0</v>
      </c>
      <c r="CE69" s="24">
        <f t="shared" si="352"/>
        <v>0</v>
      </c>
      <c r="CF69" s="24">
        <f t="shared" si="353"/>
        <v>0</v>
      </c>
      <c r="CG69" s="24">
        <f t="shared" si="354"/>
        <v>0</v>
      </c>
      <c r="CH69" s="24">
        <f t="shared" si="355"/>
        <v>0</v>
      </c>
      <c r="CI69" s="19">
        <f t="shared" si="356"/>
        <v>0</v>
      </c>
      <c r="CJ69" s="741">
        <f t="shared" si="440"/>
        <v>0</v>
      </c>
      <c r="CK69" s="41"/>
      <c r="CL69" s="709">
        <f>COUNTIF(beosztás!$DY71:$FC71,"DE")*8</f>
        <v>0</v>
      </c>
      <c r="CM69" s="710">
        <f>COUNTIF(beosztás!$DY71:$FC71,"DU")*8</f>
        <v>0</v>
      </c>
      <c r="CN69" s="710">
        <f>COUNTIF(beosztás!$DY71:$FC71,"ÉJ")*8</f>
        <v>0</v>
      </c>
      <c r="CO69" s="710">
        <f>COUNTIF(beosztás!$DY71:$FC71,"N")*12</f>
        <v>0</v>
      </c>
      <c r="CP69" s="710">
        <f>COUNTIF(beosztás!$DY71:$FC71,"é")*12</f>
        <v>0</v>
      </c>
      <c r="CQ69" s="710">
        <f>SUM(beosztás!$DY71:$FC71)</f>
        <v>0</v>
      </c>
      <c r="CR69" s="710">
        <f>COUNTIF(beosztás!$DY71:$FC71,"FÜ")*8</f>
        <v>0</v>
      </c>
      <c r="CS69" s="897">
        <f>(COUNTIF(beosztás!$DY71:$FC71,"SN")*12)+(COUNTIF(beosztás!$DY71:$FC71,"SDE")*8)+(COUNTIF(beosztás!$DY71:$FC71,"SDU")*8)+(COUNTIF(beosztás!$DY71:$FC71,"SÉ")*12)+(COUNTIF(beosztás!$DY71:$FC71,"SÉJ")*8)+(COUNTIF(beosztás!$DY71:$FC71,"S1")*1)+(COUNTIF(beosztás!$DY71:$FC71,"S2")*2)+(COUNTIF(beosztás!$DY71:$FC71,"S3")*3)+(COUNTIF(beosztás!$DY71:$FC71,"S4")*4)+(COUNTIF(beosztás!$DY71:$FC71,"S5")*5)+(COUNTIF(beosztás!$DY71:$FC71,"S6")*6)+(COUNTIF(beosztás!$DY71:$FC71,"S7")*7)+(COUNTIF(beosztás!$DY71:$FC71,"S8")*8)+(COUNTIF(beosztás!$DY71:$FC71,"S9")*9)+(COUNTIF(beosztás!$DY71:$FC71,"S10")*10)+(COUNTIF(beosztás!$DY71:$FC71,"S11")*11)+(COUNTIF(beosztás!$DY71:$FC71,"S12")*12)</f>
        <v>0</v>
      </c>
      <c r="CT69" s="710">
        <f>COUNTIF(beosztás!$DY71:$FC71,"BN")*12+COUNTIF(beosztás!$DY71:$FC71,"BÉ")*12+COUNTIF(beosztás!$DY71:$FC71,"BDE")*8+COUNTIF(beosztás!$DY71:$FC71,"BDU")*8+COUNTIF(beosztás!$DY71:$FC71,"BÉJ")*8+COUNTIF(beosztás!$DY71:$FC71,"B1")*1+COUNTIF(beosztás!$DY71:$FC71,"B2")*2+COUNTIF(beosztás!$DY71:$FC71,"B3")*3+COUNTIF(beosztás!$DY71:$FC71,"B5")*5+COUNTIF(beosztás!$DY71:$FC71,"B6")*6+COUNTIF(beosztás!$DY71:$FC71,"B7")*7+COUNTIF(beosztás!$DY71:$FC71,"B8")*8+COUNTIF(beosztás!$DY71:$FC71,"B9")*9+COUNTIF(beosztás!$DY71:$FC71,"B10")*10+COUNTIF(beosztás!$DY71:$FC71,"B11")*11+COUNTIF(beosztás!$DY71:$FC71,"B12")*12+COUNTIF(beosztás!$DY71:$FC71,"BP")*0</f>
        <v>0</v>
      </c>
      <c r="CU69" s="24">
        <f t="shared" si="441"/>
        <v>0</v>
      </c>
      <c r="CV69" s="710">
        <f>IF(C69="",0,alapadatok!$AN$6)</f>
        <v>0</v>
      </c>
      <c r="CW69" s="19">
        <f t="shared" si="358"/>
        <v>0</v>
      </c>
      <c r="CX69" s="907">
        <f t="shared" si="442"/>
        <v>0</v>
      </c>
      <c r="CY69" s="40"/>
      <c r="CZ69" s="709">
        <f>COUNTIF(beosztás!$FD71:$GG71,"DE")*8</f>
        <v>0</v>
      </c>
      <c r="DA69" s="710">
        <f>COUNTIF(beosztás!$FD71:$GG71,"DU")*8</f>
        <v>0</v>
      </c>
      <c r="DB69" s="710">
        <f>COUNTIF(beosztás!$FD71:$GG71,"ÉJ")*8</f>
        <v>0</v>
      </c>
      <c r="DC69" s="710">
        <f>COUNTIF(beosztás!$FD71:$GG71,"N")*12</f>
        <v>0</v>
      </c>
      <c r="DD69" s="710">
        <f>COUNTIF(beosztás!$FD71:$GG71,"É")*12</f>
        <v>0</v>
      </c>
      <c r="DE69" s="710">
        <f>SUM(beosztás!$FD71:$GG71)</f>
        <v>0</v>
      </c>
      <c r="DF69" s="897">
        <f>(COUNTIF(beosztás!$FD71:$GG71,"SN")*12)+(COUNTIF(beosztás!$FD71:$GG71,"SDE")*8)+(COUNTIF(beosztás!$FD71:$GG71,"SDU")*8)+(COUNTIF(beosztás!$FD71:$GG71,"SÉ")*12)+(COUNTIF(beosztás!$FD71:$GG71,"SÉJ")*8)+(COUNTIF(beosztás!$FD71:$GG71,"S1")*1)+(COUNTIF(beosztás!$FD71:$GG71,"S2")*2)+(COUNTIF(beosztás!$FD71:$GG71,"S3")*3)+(COUNTIF(beosztás!$FD71:$GG71,"S4")*4)+(COUNTIF(beosztás!$FD71:$GG71,"S5")*5)+(COUNTIF(beosztás!$FD71:$GG71,"S6")*6)+(COUNTIF(beosztás!$FD71:$GG71,"S7")*7)+(COUNTIF(beosztás!$FD71:$GG71,"S8")*8)+(COUNTIF(beosztás!$FD71:$GG71,"S9")*9)+(COUNTIF(beosztás!$FD71:$GG71,"S10")*10)+(COUNTIF(beosztás!$FD71:$GG71,"S11")*11)+(COUNTIF(beosztás!$FD71:$GG71,"S12")*12)</f>
        <v>0</v>
      </c>
      <c r="DG69" s="710">
        <f>COUNTIF(beosztás!$FD71:$GG71,"FÜ")*8</f>
        <v>0</v>
      </c>
      <c r="DH69" s="710">
        <f>COUNTIF(beosztás!$FD71:$GG71,"BN")*12+COUNTIF(beosztás!$FD71:$GG71,"BÉ")*12+COUNTIF(beosztás!$FD71:$GG71,"BDE")*8+COUNTIF(beosztás!$FD71:$GG71,"BDU")*8+COUNTIF(beosztás!$FD71:$GG71,"BÉJ")*8+COUNTIF(beosztás!$FD71:$GG71,"B1")*1+COUNTIF(beosztás!$FD71:$GG71,"B2")*2+COUNTIF(beosztás!$FD71:$GG71,"B3")*3+COUNTIF(beosztás!$FD71:$GG71,"B5")*5+COUNTIF(beosztás!$FD71:$GG71,"B6")*6+COUNTIF(beosztás!$FD71:$GG71,"B7")*7+COUNTIF(beosztás!$FD71:$GG71,"B8")*8+COUNTIF(beosztás!$FD71:$GG71,"B9")*9+COUNTIF(beosztás!$FD71:$GG71,"B10")*10+COUNTIF(beosztás!$FD71:$GG71,"B11")*11+COUNTIF(beosztás!$FD71:$GG71,"B12")*12+COUNTIF(beosztás!$FD71:$GG71,"BP")*0</f>
        <v>0</v>
      </c>
      <c r="DI69" s="24">
        <f t="shared" si="443"/>
        <v>0</v>
      </c>
      <c r="DJ69" s="710">
        <f>IF(C69="",0,alapadatok!$AN$7)</f>
        <v>0</v>
      </c>
      <c r="DK69" s="19">
        <f t="shared" si="359"/>
        <v>0</v>
      </c>
      <c r="DL69" s="741">
        <f t="shared" si="444"/>
        <v>0</v>
      </c>
      <c r="DM69" s="40"/>
      <c r="DN69" s="25">
        <f t="shared" si="360"/>
        <v>0</v>
      </c>
      <c r="DO69" s="24">
        <f t="shared" si="361"/>
        <v>0</v>
      </c>
      <c r="DP69" s="24">
        <f t="shared" si="362"/>
        <v>0</v>
      </c>
      <c r="DQ69" s="24">
        <f t="shared" si="363"/>
        <v>0</v>
      </c>
      <c r="DR69" s="24">
        <f t="shared" si="364"/>
        <v>0</v>
      </c>
      <c r="DS69" s="24">
        <f t="shared" si="365"/>
        <v>0</v>
      </c>
      <c r="DT69" s="24">
        <f t="shared" si="366"/>
        <v>0</v>
      </c>
      <c r="DU69" s="24">
        <f t="shared" si="367"/>
        <v>0</v>
      </c>
      <c r="DV69" s="24">
        <f t="shared" si="368"/>
        <v>0</v>
      </c>
      <c r="DW69" s="24">
        <f t="shared" si="369"/>
        <v>0</v>
      </c>
      <c r="DX69" s="24">
        <f t="shared" si="370"/>
        <v>0</v>
      </c>
      <c r="DY69" s="19">
        <f t="shared" si="371"/>
        <v>0</v>
      </c>
      <c r="DZ69" s="907">
        <f t="shared" si="445"/>
        <v>0</v>
      </c>
      <c r="EA69" s="41"/>
      <c r="EB69" s="709">
        <f>COUNTIF(beosztás!$GH71:$HL71,"DE")*8</f>
        <v>0</v>
      </c>
      <c r="EC69" s="710">
        <f>COUNTIF(beosztás!$GH71:$HL71,"DU")*8</f>
        <v>0</v>
      </c>
      <c r="ED69" s="710">
        <f>COUNTIF(beosztás!$GH71:$HL71,"ÉJ")*8</f>
        <v>0</v>
      </c>
      <c r="EE69" s="710">
        <f>COUNTIF(beosztás!$GH71:$HL71,"N")*12</f>
        <v>0</v>
      </c>
      <c r="EF69" s="710">
        <f>COUNTIF(beosztás!$GH71:$HL71,"é")*12</f>
        <v>0</v>
      </c>
      <c r="EG69" s="710">
        <f>SUM(beosztás!$GH71:$HL71)</f>
        <v>0</v>
      </c>
      <c r="EH69" s="710">
        <f>COUNTIF(beosztás!$GH71:$HL71,"FÜ")*8</f>
        <v>0</v>
      </c>
      <c r="EI69" s="897">
        <f>(COUNTIF(beosztás!$GH71:$HL71,"SN")*12)+(COUNTIF(beosztás!$GH71:$HL71,"SDE")*8)+(COUNTIF(beosztás!$GH71:$HL71,"SDU")*8)+(COUNTIF(beosztás!$GH71:$HL71,"SÉ")*12)+(COUNTIF(beosztás!$GH71:$HL71,"SÉJ")*8)+(COUNTIF(beosztás!$GH71:$HL71,"S1")*1)+(COUNTIF(beosztás!$GH71:$HL71,"S2")*2)+(COUNTIF(beosztás!$GH71:$HL71,"S3")*3)+(COUNTIF(beosztás!$GH71:$HL71,"S4")*4)+(COUNTIF(beosztás!$GH71:$HL71,"S5")*5)+(COUNTIF(beosztás!$GH71:$HL71,"S6")*6)+(COUNTIF(beosztás!$GH71:$HL71,"S7")*7)+(COUNTIF(beosztás!$GH71:$HL71,"S8")*8)+(COUNTIF(beosztás!$GH71:$HL71,"S9")*9)+(COUNTIF(beosztás!$GH71:$HL71,"S10")*10)+(COUNTIF(beosztás!$GH71:$HL71,"S11")*11)+(COUNTIF(beosztás!$GH71:$HL71,"S12")*12)</f>
        <v>0</v>
      </c>
      <c r="EJ69" s="710">
        <f>COUNTIF(beosztás!$GH71:$HL71,"BN")*12+COUNTIF(beosztás!$GH71:$HL71,"BÉ")*12+COUNTIF(beosztás!$GH71:$HL71,"BDE")*8+COUNTIF(beosztás!$GH71:$HL71,"BDU")*8+COUNTIF(beosztás!$GH71:$HL71,"BÉJ")*8+COUNTIF(beosztás!$GH71:$HL71,"B1")*1+COUNTIF(beosztás!$GH71:$HL71,"B2")*2+COUNTIF(beosztás!$GH71:$HL71,"B3")*3+COUNTIF(beosztás!$GH71:$HL71,"B5")*5+COUNTIF(beosztás!$GH71:$HL71,"B6")*6+COUNTIF(beosztás!$GH71:$HL71,"B7")*7+COUNTIF(beosztás!$GH71:$HL71,"B8")*8+COUNTIF(beosztás!$GH71:$HL71,"B9")*9+COUNTIF(beosztás!$GH71:$HL71,"B10")*10+COUNTIF(beosztás!$GH71:$HL71,"B11")*11+COUNTIF(beosztás!$GH71:$HL71,"B12")*12+COUNTIF(beosztás!$GH71:$HL71,"BP")*0</f>
        <v>0</v>
      </c>
      <c r="EK69" s="24">
        <f t="shared" si="446"/>
        <v>0</v>
      </c>
      <c r="EL69" s="710">
        <f>IF(C69="",0,alapadatok!$AN$8)</f>
        <v>0</v>
      </c>
      <c r="EM69" s="19">
        <f t="shared" si="373"/>
        <v>0</v>
      </c>
      <c r="EN69" s="907">
        <f t="shared" si="447"/>
        <v>0</v>
      </c>
      <c r="EO69" s="40"/>
      <c r="EP69" s="709">
        <f>COUNTIF(beosztás!$HM71:$IQ71,"DE")*8</f>
        <v>0</v>
      </c>
      <c r="EQ69" s="710">
        <f>COUNTIF(beosztás!$HM71:$IQ71,"DU")*8</f>
        <v>0</v>
      </c>
      <c r="ER69" s="710">
        <f>COUNTIF(beosztás!$HM71:$IQ71,"ÉJ")*8</f>
        <v>0</v>
      </c>
      <c r="ES69" s="710">
        <f>COUNTIF(beosztás!$HM71:$IQ71,"N")*12</f>
        <v>0</v>
      </c>
      <c r="ET69" s="710">
        <f>COUNTIF(beosztás!$HM71:$IQ71,"É")*12</f>
        <v>0</v>
      </c>
      <c r="EU69" s="710">
        <f>SUM(beosztás!$HM71:$IQ71)</f>
        <v>0</v>
      </c>
      <c r="EV69" s="897">
        <f>(COUNTIF(beosztás!$HM71:$IQ71,"SN")*12)+(COUNTIF(beosztás!$HM71:$IQ71,"SDE")*8)+(COUNTIF(beosztás!$HM71:$IQ71,"SDU")*8)+(COUNTIF(beosztás!$HM71:$IQ71,"SÉ")*12)+(COUNTIF(beosztás!$HM71:$IQ71,"SÉJ")*8)+(COUNTIF(beosztás!$HM71:$IQ71,"S1")*1)+(COUNTIF(beosztás!$HM71:$IQ71,"S2")*2)+(COUNTIF(beosztás!$HM71:$IQ71,"S3")*3)+(COUNTIF(beosztás!$HM71:$IQ71,"S4")*4)+(COUNTIF(beosztás!$HM71:$IQ71,"S5")*5)+(COUNTIF(beosztás!$HM71:$IQ71,"S6")*6)+(COUNTIF(beosztás!$HM71:$IQ71,"S7")*7)+(COUNTIF(beosztás!$HM71:$IQ71,"S8")*8)+(COUNTIF(beosztás!$HM71:$IQ71,"S9")*9)+(COUNTIF(beosztás!$HM71:$IQ71,"S10")*10)+(COUNTIF(beosztás!$HM71:$IQ71,"S11")*11)+(COUNTIF(beosztás!$HM71:$IQ71,"S12")*12)</f>
        <v>0</v>
      </c>
      <c r="EW69" s="710">
        <f>COUNTIF(beosztás!$HM71:$IQ71,"FÜ")*8</f>
        <v>0</v>
      </c>
      <c r="EX69" s="710">
        <f>COUNTIF(beosztás!$HM71:$IQ71,"BN")*12+COUNTIF(beosztás!$HM71:$IQ71,"BÉ")*12+COUNTIF(beosztás!$HM71:$IQ71,"BDE")*8+COUNTIF(beosztás!$HM71:$IQ71,"BDU")*8+COUNTIF(beosztás!$HM71:$IQ71,"BÉJ")*8+COUNTIF(beosztás!$HM71:$IQ71,"B1")*1+COUNTIF(beosztás!$HM71:$IQ71,"B2")*2+COUNTIF(beosztás!$HM71:$IQ71,"B3")*3+COUNTIF(beosztás!$HM71:$IQ71,"B5")*5+COUNTIF(beosztás!$HM71:$IQ71,"B6")*6+COUNTIF(beosztás!$HM71:$IQ71,"B7")*7+COUNTIF(beosztás!$HM71:$IQ71,"B8")*8+COUNTIF(beosztás!$HM71:$IQ71,"B9")*9+COUNTIF(beosztás!$HM71:$IQ71,"B10")*10+COUNTIF(beosztás!$HM71:$IQ71,"B11")*11+COUNTIF(beosztás!$HM71:$IQ71,"B12")*12+COUNTIF(beosztás!$HM71:$IQ71,"BP")*0</f>
        <v>0</v>
      </c>
      <c r="EY69" s="24">
        <f t="shared" si="448"/>
        <v>0</v>
      </c>
      <c r="EZ69" s="710">
        <f>IF(C69="",0,alapadatok!$AN$9)</f>
        <v>0</v>
      </c>
      <c r="FA69" s="19">
        <f t="shared" si="374"/>
        <v>0</v>
      </c>
      <c r="FB69" s="907">
        <f t="shared" si="449"/>
        <v>0</v>
      </c>
      <c r="FC69" s="40"/>
      <c r="FD69" s="25">
        <f t="shared" si="375"/>
        <v>0</v>
      </c>
      <c r="FE69" s="24">
        <f t="shared" si="376"/>
        <v>0</v>
      </c>
      <c r="FF69" s="24">
        <f t="shared" si="377"/>
        <v>0</v>
      </c>
      <c r="FG69" s="24">
        <f t="shared" si="378"/>
        <v>0</v>
      </c>
      <c r="FH69" s="24">
        <f t="shared" si="379"/>
        <v>0</v>
      </c>
      <c r="FI69" s="24">
        <f t="shared" si="380"/>
        <v>0</v>
      </c>
      <c r="FJ69" s="24">
        <f t="shared" si="381"/>
        <v>0</v>
      </c>
      <c r="FK69" s="24">
        <f t="shared" si="382"/>
        <v>0</v>
      </c>
      <c r="FL69" s="24">
        <f t="shared" si="383"/>
        <v>0</v>
      </c>
      <c r="FM69" s="24">
        <f t="shared" si="384"/>
        <v>0</v>
      </c>
      <c r="FN69" s="24">
        <f t="shared" si="385"/>
        <v>0</v>
      </c>
      <c r="FO69" s="19">
        <f t="shared" si="386"/>
        <v>0</v>
      </c>
      <c r="FP69" s="907">
        <f t="shared" si="450"/>
        <v>0</v>
      </c>
      <c r="FQ69" s="41"/>
      <c r="FR69" s="709">
        <f>COUNTIF(beosztás!$IR71:$JU71,"DE")*8</f>
        <v>0</v>
      </c>
      <c r="FS69" s="710">
        <f>COUNTIF(beosztás!$IR71:$JU71,"DU")*8</f>
        <v>0</v>
      </c>
      <c r="FT69" s="710">
        <f>COUNTIF(beosztás!$IR71:$JU71,"ÉJ")*8</f>
        <v>0</v>
      </c>
      <c r="FU69" s="710">
        <f>COUNTIF(beosztás!$IR71:$JU71,"N")*12</f>
        <v>0</v>
      </c>
      <c r="FV69" s="710">
        <f>COUNTIF(beosztás!$IR71:$JU71,"é")*12</f>
        <v>0</v>
      </c>
      <c r="FW69" s="710">
        <f>SUM(beosztás!$IR71:$JU71)</f>
        <v>0</v>
      </c>
      <c r="FX69" s="710">
        <f>COUNTIF(beosztás!$IR71:$JU71,"FÜ")*8</f>
        <v>0</v>
      </c>
      <c r="FY69" s="897">
        <f>(COUNTIF(beosztás!$IR71:$JU71,"SN")*12)+(COUNTIF(beosztás!$IR71:$JU71,"SDE")*8)+(COUNTIF(beosztás!$IR71:$JU71,"SDU")*8)+(COUNTIF(beosztás!$IR71:$JU71,"SÉ")*12)+(COUNTIF(beosztás!$IR71:$JU71,"SÉJ")*8)+(COUNTIF(beosztás!$IR71:$JU71,"S1")*1)+(COUNTIF(beosztás!$IR71:$JU71,"S2")*2)+(COUNTIF(beosztás!$IR71:$JU71,"S3")*3)+(COUNTIF(beosztás!$IR71:$JU71,"S4")*4)+(COUNTIF(beosztás!$IR71:$JU71,"S5")*5)+(COUNTIF(beosztás!$IR71:$JU71,"S6")*6)+(COUNTIF(beosztás!$IR71:$JU71,"S7")*7)+(COUNTIF(beosztás!$IR71:$JU71,"S8")*8)+(COUNTIF(beosztás!$IR71:$JU71,"S9")*9)+(COUNTIF(beosztás!$IR71:$JU71,"S10")*10)+(COUNTIF(beosztás!$IR71:$JU71,"S11")*11)+(COUNTIF(beosztás!$IR71:$JU71,"S12")*12)</f>
        <v>0</v>
      </c>
      <c r="FZ69" s="710">
        <f>COUNTIF(beosztás!$IR71:$JU71,"BN")*12+COUNTIF(beosztás!$IR71:$JU71,"BÉ")*12+COUNTIF(beosztás!$IR71:$JU71,"BDE")*8+COUNTIF(beosztás!$IR71:$JU71,"BDU")*8+COUNTIF(beosztás!$IR71:$JU71,"BÉJ")*8+COUNTIF(beosztás!$IR71:$JU71,"B1")*1+COUNTIF(beosztás!$IR71:$JU71,"B2")*2+COUNTIF(beosztás!$IR71:$JU71,"B3")*3+COUNTIF(beosztás!$IR71:$JU71,"B5")*5+COUNTIF(beosztás!$IR71:$JU71,"B6")*6+COUNTIF(beosztás!$IR71:$JU71,"B7")*7+COUNTIF(beosztás!$IR71:$JU71,"B8")*8+COUNTIF(beosztás!$IR71:$JU71,"B9")*9+COUNTIF(beosztás!$IR71:$JU71,"B10")*10+COUNTIF(beosztás!$IR71:$JU71,"B11")*11+COUNTIF(beosztás!$IR71:$JU71,"B12")*12+COUNTIF(beosztás!$IR71:$JU71,"BP")*0</f>
        <v>0</v>
      </c>
      <c r="GA69" s="24">
        <f t="shared" si="451"/>
        <v>0</v>
      </c>
      <c r="GB69" s="710">
        <f>IF(C69="",0,alapadatok!$AN$10)</f>
        <v>0</v>
      </c>
      <c r="GC69" s="19">
        <f t="shared" si="388"/>
        <v>0</v>
      </c>
      <c r="GD69" s="907">
        <f t="shared" si="452"/>
        <v>0</v>
      </c>
      <c r="GE69" s="42"/>
      <c r="GF69" s="709">
        <f>COUNTIF(beosztás!$JV71:$KZ71,"DE")*8</f>
        <v>0</v>
      </c>
      <c r="GG69" s="710">
        <f>COUNTIF(beosztás!$JV71:$KZ71,"DU")*8</f>
        <v>0</v>
      </c>
      <c r="GH69" s="710">
        <f>COUNTIF(beosztás!$JV71:$KZ71,"ÉJ")*8</f>
        <v>0</v>
      </c>
      <c r="GI69" s="710">
        <f>COUNTIF(beosztás!$JV71:$KZ71,"N")*12</f>
        <v>0</v>
      </c>
      <c r="GJ69" s="710">
        <f>COUNTIF(beosztás!$JV71:$KZ71,"É")*12</f>
        <v>0</v>
      </c>
      <c r="GK69" s="710">
        <f>SUM(beosztás!$JV71:$KZ71)</f>
        <v>0</v>
      </c>
      <c r="GL69" s="897">
        <f>(COUNTIF(beosztás!$JV71:$KZ71,"SN")*12)+(COUNTIF(beosztás!$JV71:$KZ71,"SDE")*8)+(COUNTIF(beosztás!$JV71:$KZ71,"SDU")*8)+(COUNTIF(beosztás!$JV71:$KZ71,"SÉ")*12)+(COUNTIF(beosztás!$JV71:$KZ71,"SÉJ")*8)+(COUNTIF(beosztás!$JV71:$KZ71,"S1")*1)+(COUNTIF(beosztás!$JV71:$KZ71,"S2")*2)+(COUNTIF(beosztás!$JV71:$KZ71,"S3")*3)+(COUNTIF(beosztás!$JV71:$KZ71,"S4")*4)+(COUNTIF(beosztás!$JV71:$KZ71,"S5")*5)+(COUNTIF(beosztás!$JV71:$KZ71,"S6")*6)+(COUNTIF(beosztás!$JV71:$KZ71,"S7")*7)+(COUNTIF(beosztás!$JV71:$KZ71,"S8")*8)+(COUNTIF(beosztás!$JV71:$KZ71,"S9")*9)+(COUNTIF(beosztás!$JV71:$KZ71,"S10")*10)+(COUNTIF(beosztás!$JV71:$KZ71,"S11")*11)+(COUNTIF(beosztás!$JV71:$KZ71,"S12")*12)</f>
        <v>0</v>
      </c>
      <c r="GM69" s="710">
        <f>COUNTIF(beosztás!$JV71:$KZ71,"FÜ")*8</f>
        <v>0</v>
      </c>
      <c r="GN69" s="710">
        <f>COUNTIF(beosztás!$JV71:$KZ71,"BN")*12+COUNTIF(beosztás!$JV71:$KZ71,"BÉ")*12+COUNTIF(beosztás!$JV71:$KZ71,"BDE")*8+COUNTIF(beosztás!$JV71:$KZ71,"BDU")*8+COUNTIF(beosztás!$JV71:$KZ71,"BÉJ")*8+COUNTIF(beosztás!$JV71:$KZ71,"B1")*1+COUNTIF(beosztás!$JV71:$KZ71,"B2")*2+COUNTIF(beosztás!$JV71:$KZ71,"B3")*3+COUNTIF(beosztás!$JV71:$KZ71,"B5")*5+COUNTIF(beosztás!$JV71:$KZ71,"B6")*6+COUNTIF(beosztás!$JV71:$KZ71,"B7")*7+COUNTIF(beosztás!$JV71:$KZ71,"B8")*8+COUNTIF(beosztás!$JV71:$KZ71,"B9")*9+COUNTIF(beosztás!$JV71:$KZ71,"B10")*10+COUNTIF(beosztás!$JV71:$KZ71,"B11")*11+COUNTIF(beosztás!$JV71:$KZ71,"B12")*12+COUNTIF(beosztás!$JV71:$KZ71,"BP")*0</f>
        <v>0</v>
      </c>
      <c r="GO69" s="24">
        <f t="shared" si="453"/>
        <v>0</v>
      </c>
      <c r="GP69" s="710">
        <f>IF(C69="",0,alapadatok!$AN$11)</f>
        <v>0</v>
      </c>
      <c r="GQ69" s="19">
        <f t="shared" si="389"/>
        <v>0</v>
      </c>
      <c r="GR69" s="907">
        <f t="shared" si="454"/>
        <v>0</v>
      </c>
      <c r="GS69" s="42"/>
      <c r="GT69" s="25">
        <f t="shared" si="390"/>
        <v>0</v>
      </c>
      <c r="GU69" s="24">
        <f t="shared" si="391"/>
        <v>0</v>
      </c>
      <c r="GV69" s="24">
        <f t="shared" si="392"/>
        <v>0</v>
      </c>
      <c r="GW69" s="24">
        <f t="shared" si="393"/>
        <v>0</v>
      </c>
      <c r="GX69" s="24">
        <f t="shared" si="394"/>
        <v>0</v>
      </c>
      <c r="GY69" s="24">
        <f t="shared" si="395"/>
        <v>0</v>
      </c>
      <c r="GZ69" s="24">
        <f t="shared" si="396"/>
        <v>0</v>
      </c>
      <c r="HA69" s="24">
        <f t="shared" si="397"/>
        <v>0</v>
      </c>
      <c r="HB69" s="24">
        <f t="shared" si="398"/>
        <v>0</v>
      </c>
      <c r="HC69" s="24">
        <f t="shared" si="399"/>
        <v>0</v>
      </c>
      <c r="HD69" s="24">
        <f t="shared" si="400"/>
        <v>0</v>
      </c>
      <c r="HE69" s="19">
        <f t="shared" si="401"/>
        <v>0</v>
      </c>
      <c r="HF69" s="907">
        <f t="shared" si="455"/>
        <v>0</v>
      </c>
      <c r="HG69" s="41"/>
      <c r="HH69" s="709">
        <f>COUNTIF(beosztás!$LA71:$MD71,"DE")*8</f>
        <v>0</v>
      </c>
      <c r="HI69" s="710">
        <f>COUNTIF(beosztás!$LA71:$MD71,"DU")*8</f>
        <v>0</v>
      </c>
      <c r="HJ69" s="710">
        <f>COUNTIF(beosztás!$LA71:$MD71,"ÉJ")*8</f>
        <v>0</v>
      </c>
      <c r="HK69" s="710">
        <f>COUNTIF(beosztás!$LA71:$MD71,"N")*12</f>
        <v>0</v>
      </c>
      <c r="HL69" s="710">
        <f>COUNTIF(beosztás!$LA71:$MD71,"é")*12</f>
        <v>0</v>
      </c>
      <c r="HM69" s="710">
        <f>SUM(beosztás!$LA71:$MD71)</f>
        <v>0</v>
      </c>
      <c r="HN69" s="710">
        <f>COUNTIF(beosztás!$LA71:$MD71,"FÜ")*8</f>
        <v>0</v>
      </c>
      <c r="HO69" s="897">
        <f>(COUNTIF(beosztás!$LA71:$MD71,"SN")*12)+(COUNTIF(beosztás!$LA71:$MD71,"SDE")*8)+(COUNTIF(beosztás!$LA71:$MD71,"SDU")*8)+(COUNTIF(beosztás!$LA71:$MD71,"SÉ")*12)+(COUNTIF(beosztás!$LA71:$MD71,"SÉJ")*8)+(COUNTIF(beosztás!$LA71:$MD71,"S1")*1)+(COUNTIF(beosztás!$LA71:$MD71,"S2")*2)+(COUNTIF(beosztás!$LA71:$MD71,"S3")*3)+(COUNTIF(beosztás!$LA71:$MD71,"S4")*4)+(COUNTIF(beosztás!$LA71:$MD71,"S5")*5)+(COUNTIF(beosztás!$LA71:$MD71,"S6")*6)+(COUNTIF(beosztás!$LA71:$MD71,"S7")*7)+(COUNTIF(beosztás!$LA71:$MD71,"S8")*8)+(COUNTIF(beosztás!$LA71:$MD71,"S9")*9)+(COUNTIF(beosztás!$LA71:$MD71,"S10")*10)+(COUNTIF(beosztás!$LA71:$MD71,"S11")*11)+(COUNTIF(beosztás!$LA71:$MD71,"S12")*12)</f>
        <v>0</v>
      </c>
      <c r="HP69" s="710">
        <f>COUNTIF(beosztás!$LA71:$MD71,"BN")*12+COUNTIF(beosztás!$LA71:$MD71,"BÉ")*12+COUNTIF(beosztás!$LA71:$MD71,"BDE")*8+COUNTIF(beosztás!$LA71:$MD71,"BDU")*8+COUNTIF(beosztás!$LA71:$MD71,"BÉJ")*8+COUNTIF(beosztás!$LA71:$MD71,"B1")*1+COUNTIF(beosztás!$LA71:$MD71,"B2")*2+COUNTIF(beosztás!$LA71:$MD71,"B3")*3+COUNTIF(beosztás!$KZ71:$MC71,"B5")*5+COUNTIF(beosztás!$KZ71:$MC71,"B6")*6+COUNTIF(beosztás!$KZ71:$MC71,"B7")*7+COUNTIF(beosztás!$KZ71:$MC71,"B8")*8+COUNTIF(beosztás!$LA71:$MD71,"B9")*9+COUNTIF(beosztás!$LA71:$MD71,"B10")*10+COUNTIF(beosztás!$LA71:$MD71,"B11")*11+COUNTIF(beosztás!$LA71:$MD71,"B12")*12+COUNTIF(beosztás!$LA71:$MD71,"BP")*0</f>
        <v>0</v>
      </c>
      <c r="HQ69" s="24">
        <f t="shared" si="456"/>
        <v>0</v>
      </c>
      <c r="HR69" s="710">
        <f>IF(C69="",0,alapadatok!$AN$12)</f>
        <v>0</v>
      </c>
      <c r="HS69" s="19">
        <f t="shared" si="403"/>
        <v>0</v>
      </c>
      <c r="HT69" s="907">
        <f t="shared" si="457"/>
        <v>0</v>
      </c>
      <c r="HU69" s="42"/>
      <c r="HV69" s="709">
        <f>COUNTIF(beosztás!$ME71:$NI71,"DE")*8</f>
        <v>0</v>
      </c>
      <c r="HW69" s="710">
        <f>COUNTIF(beosztás!$ME71:$NI71,"DU")*8</f>
        <v>0</v>
      </c>
      <c r="HX69" s="710">
        <f>COUNTIF(beosztás!$ME71:$NI71,"ÉJ")*8</f>
        <v>0</v>
      </c>
      <c r="HY69" s="710">
        <f>COUNTIF(beosztás!$ME71:$NI71,"N")*12</f>
        <v>0</v>
      </c>
      <c r="HZ69" s="710">
        <f>COUNTIF(beosztás!$ME71:$NI71,"É")*12</f>
        <v>0</v>
      </c>
      <c r="IA69" s="710">
        <f>SUM(beosztás!$ME71:$NI71)</f>
        <v>0</v>
      </c>
      <c r="IB69" s="710">
        <f>(COUNTIF(beosztás!$ME71:$NI71,"SN")*12)+(COUNTIF(beosztás!$ME71:$NI71,"SDE")*8)+(COUNTIF(beosztás!$ME71:$NI71,"SDU")*8)+(COUNTIF(beosztás!$ME71:$NI71,"SÉ")*12)+(COUNTIF(beosztás!$ME71:$NI71,"SÉJ")*8)+(COUNTIF(beosztás!$ME71:$NI71,"S1")*1)+(COUNTIF(beosztás!$ME71:$NI71,"S2")*2)+(COUNTIF(beosztás!$ME71:$NI71,"S3")*3)+(COUNTIF(beosztás!$ME71:$NI71,"S4")*4)+(COUNTIF(beosztás!$ME71:$NI71,"S5")*5)+(COUNTIF(beosztás!$ME71:$NI71,"S6")*6)+(COUNTIF(beosztás!$ME71:$NI71,"S7")*7)+(COUNTIF(beosztás!$ME71:$NI71,"S8")*8)+(COUNTIF(beosztás!$ME71:$NI71,"S9")*9)+(COUNTIF(beosztás!$ME71:$NI71,"S10")*10)+(COUNTIF(beosztás!$ME71:$NI71,"S11")*11)+(COUNTIF(beosztás!$ME71:$NI71,"S12")*12)</f>
        <v>0</v>
      </c>
      <c r="IC69" s="710">
        <f>COUNTIF(beosztás!$ME71:$NI71,"FÜ")*8</f>
        <v>0</v>
      </c>
      <c r="ID69" s="710">
        <f>COUNTIF(beosztás!$ME71:$NI71,"BN")*12+COUNTIF(beosztás!$ME71:$NI71,"BÉ")*12+COUNTIF(beosztás!$ME71:$NI71,"BDE")*8+COUNTIF(beosztás!$ME71:$NI71,"BDU")*8+COUNTIF(beosztás!$ME71:$NI71,"BÉJ")*8+COUNTIF(beosztás!$ME71:$NI71,"B1")*1+COUNTIF(beosztás!$ME71:$NI71,"B2")*2+COUNTIF(beosztás!$ME71:$NI71,"B3")*3+COUNTIF(beosztás!$ME71:$NI71,"B5")*5+COUNTIF(beosztás!$ME71:$NI71,"B6")*6+COUNTIF(beosztás!$ME71:$NI71,"B7")*7+COUNTIF(beosztás!$ME71:$NI71,"B8")*8+COUNTIF(beosztás!$ME71:$NI71,"B9")*9+COUNTIF(beosztás!$ME71:$NI71,"B10")*10+COUNTIF(beosztás!$ME71:$NI71,"B11")*11+COUNTIF(beosztás!$ME71:$NI71,"B12")*12+COUNTIF(beosztás!$ME71:$NI71,"BP")*0</f>
        <v>0</v>
      </c>
      <c r="IE69" s="24">
        <f t="shared" si="458"/>
        <v>0</v>
      </c>
      <c r="IF69" s="710">
        <f>IF(C69="",0,alapadatok!$AN$13)</f>
        <v>0</v>
      </c>
      <c r="IG69" s="19">
        <f t="shared" si="404"/>
        <v>0</v>
      </c>
      <c r="IH69" s="741">
        <f t="shared" si="459"/>
        <v>0</v>
      </c>
      <c r="II69" s="42"/>
      <c r="IJ69" s="25">
        <f t="shared" si="405"/>
        <v>0</v>
      </c>
      <c r="IK69" s="24">
        <f t="shared" si="406"/>
        <v>0</v>
      </c>
      <c r="IL69" s="24">
        <f t="shared" si="407"/>
        <v>0</v>
      </c>
      <c r="IM69" s="24">
        <f t="shared" si="408"/>
        <v>0</v>
      </c>
      <c r="IN69" s="24">
        <f t="shared" si="409"/>
        <v>0</v>
      </c>
      <c r="IO69" s="24">
        <f t="shared" si="410"/>
        <v>0</v>
      </c>
      <c r="IP69" s="24">
        <f t="shared" si="411"/>
        <v>0</v>
      </c>
      <c r="IQ69" s="24">
        <f t="shared" si="412"/>
        <v>0</v>
      </c>
      <c r="IR69" s="24">
        <f t="shared" si="413"/>
        <v>0</v>
      </c>
      <c r="IS69" s="24">
        <f t="shared" si="414"/>
        <v>0</v>
      </c>
      <c r="IT69" s="24">
        <f t="shared" si="415"/>
        <v>0</v>
      </c>
      <c r="IU69" s="19">
        <f t="shared" si="416"/>
        <v>0</v>
      </c>
      <c r="IV69" s="907">
        <f t="shared" si="460"/>
        <v>0</v>
      </c>
      <c r="IW69" s="43"/>
      <c r="JF69" s="21"/>
      <c r="JG69" s="21"/>
    </row>
    <row r="70" spans="1:267" ht="15.75" hidden="1" thickBot="1" x14ac:dyDescent="0.3">
      <c r="A70" s="58">
        <f>IF(beosztás!A72=0,"",beosztás!A72)</f>
        <v>21</v>
      </c>
      <c r="B70" s="902" t="str">
        <f>IF(beosztás!B72=0,"",beosztás!B72)</f>
        <v/>
      </c>
      <c r="C70" s="56" t="str">
        <f>IF(beosztás!C72=0,"",beosztás!C72)</f>
        <v/>
      </c>
      <c r="D70" s="57" t="str">
        <f>IF(beosztás!D72=0,"",beosztás!D72)</f>
        <v/>
      </c>
      <c r="E70" s="18"/>
      <c r="F70" s="709">
        <f>COUNTIF(beosztás!$I72:$AM72,"DE")*8</f>
        <v>0</v>
      </c>
      <c r="G70" s="710">
        <f>COUNTIF(beosztás!$I72:$AM72,"DU")*8</f>
        <v>0</v>
      </c>
      <c r="H70" s="710">
        <f>COUNTIF(beosztás!$I72:$AM72,"ÉJ")*8</f>
        <v>0</v>
      </c>
      <c r="I70" s="710">
        <f>COUNTIF(beosztás!$I72:$AM72,"N")*12</f>
        <v>0</v>
      </c>
      <c r="J70" s="710">
        <f>COUNTIF(beosztás!$I72:$AM72,"é")*12</f>
        <v>0</v>
      </c>
      <c r="K70" s="710">
        <f>SUM(beosztás!$I72:$AM72)</f>
        <v>0</v>
      </c>
      <c r="L70" s="710">
        <f>COUNTIF(beosztás!$I72:$AM72,"FÜ")*8</f>
        <v>0</v>
      </c>
      <c r="M70" s="710">
        <f>(COUNTIF(beosztás!$I72:$AM72,"SN")*12)+(COUNTIF(beosztás!$I72:$AM72,"SDE")*8)+(COUNTIF(beosztás!$I72:$AM72,"SDU")*8)+(COUNTIF(beosztás!$I72:$AM72,"S1")*1)+(COUNTIF(beosztás!$I72:$AM72,"S2")*2)+(COUNTIF(beosztás!$I72:$AM72,"S3")*3)+(COUNTIF(beosztás!$I72:$AM72,"S4")*4)+(COUNTIF(beosztás!$I72:$AM72,"S5")*5)+(COUNTIF(beosztás!$I72:$AM72,"S6")*6)+(COUNTIF(beosztás!$I72:$AM72,"S7")*7)+(COUNTIF(beosztás!$I72:$AM72,"S8")*8)+(COUNTIF(beosztás!$I72:$AM72,"S9")*9)+(COUNTIF(beosztás!$I72:$AM72,"S10")*10)+(COUNTIF(beosztás!$I72:$AM72,"S11")*11)+(COUNTIF(beosztás!$I72:$AM72,"S12")*12)+(COUNTIF(beosztás!$I72:$AM72,"SÉ")*12)+(COUNTIF(beosztás!$I72:$AM72,"SÉJ")*8)</f>
        <v>0</v>
      </c>
      <c r="N70" s="710">
        <f>COUNTIF(beosztás!$I72:$AM72,"BN")*12+COUNTIF(beosztás!$I72:$AM72,"BÉ")*12+COUNTIF(beosztás!$I72:$AM72,"BDE")*8+COUNTIF(beosztás!$I72:$AM72,"BDU")*8+COUNTIF(beosztás!$I72:$AM72,"BÉJ")*8+COUNTIF(beosztás!$I72:$AM72,"B1")*1+COUNTIF(beosztás!$I72:$AM72,"B2")*2+COUNTIF(beosztás!$I72:$AM72,"B3")*3+COUNTIF(beosztás!$I72:$AM72,"B5")*5+COUNTIF(beosztás!$I72:$AM72,"B6")*6+COUNTIF(beosztás!$I72:$AM72,"B7")*7+COUNTIF(beosztás!$I72:$AM72,"B8")*8+COUNTIF(beosztás!$I72:$AM72,"B9")*9+COUNTIF(beosztás!$I72:$AM72,"B10")*10+COUNTIF(beosztás!$I72:$AM72,"B11")*11+COUNTIF(beosztás!$I72:$AM72,"B12")*12+COUNTIF(beosztás!$I72:$AM72,"BP")*0</f>
        <v>0</v>
      </c>
      <c r="O70" s="24">
        <f t="shared" si="417"/>
        <v>0</v>
      </c>
      <c r="P70" s="710">
        <f>IF(C70="",0,alapadatok!$AN$2)</f>
        <v>0</v>
      </c>
      <c r="Q70" s="19">
        <f t="shared" si="418"/>
        <v>0</v>
      </c>
      <c r="R70" s="741">
        <f t="shared" si="419"/>
        <v>0</v>
      </c>
      <c r="S70" s="40"/>
      <c r="T70" s="709">
        <f>COUNTIF(beosztás!$AN72:$BO72,"DE")*8</f>
        <v>0</v>
      </c>
      <c r="U70" s="710">
        <f>COUNTIF(beosztás!$AN72:$BO72,"DU")*8</f>
        <v>0</v>
      </c>
      <c r="V70" s="710">
        <f>COUNTIF(beosztás!$AN72:$BO72,"ÉJ")*8</f>
        <v>0</v>
      </c>
      <c r="W70" s="710">
        <f>COUNTIF(beosztás!$AN72:$BO72,"N")*12</f>
        <v>0</v>
      </c>
      <c r="X70" s="710">
        <f>COUNTIF(beosztás!$AN72:$BO72,"É")*12</f>
        <v>0</v>
      </c>
      <c r="Y70" s="710">
        <f>SUM(beosztás!$AN72:$BO72)</f>
        <v>0</v>
      </c>
      <c r="Z70" s="710">
        <f>(COUNTIF(beosztás!$AN72:$BO72,"SN")*12)+(COUNTIF(beosztás!$AN72:$BO72,"SDE")*8)+(COUNTIF(beosztás!$AN72:$BO72,"SDU")*8)+(COUNTIF(beosztás!$AN72:$BO72,"SÉ")*12)+(COUNTIF(beosztás!$AN72:$BO72,"SÉJ")*8)+(COUNTIF(beosztás!$AN72:$BO72,"S1")*1)+(COUNTIF(beosztás!$AN72:$BO72,"S2")*2)+(COUNTIF(beosztás!$AN72:$BO72,"S3")*3)+(COUNTIF(beosztás!$AN72:$BO72,"S4")*4)+(COUNTIF(beosztás!$AN72:$BO72,"S5")*5)+(COUNTIF(beosztás!$AN72:$BO72,"S6")*6)+(COUNTIF(beosztás!$AN72:$BO72,"S7")*7)+(COUNTIF(beosztás!$AN72:$BO72,"S8")*8)+(COUNTIF(beosztás!$AN72:$BO72,"S9")*9)+(COUNTIF(beosztás!$AN72:$BO72,"S10")*10)+(COUNTIF(beosztás!$AN72:$BO72,"S11")*11)+(COUNTIF(beosztás!$AN72:$BO72,"S12")*12)</f>
        <v>0</v>
      </c>
      <c r="AA70" s="710">
        <f>COUNTIF(beosztás!$AN72:$BO72,"FÜ")*8</f>
        <v>0</v>
      </c>
      <c r="AB70" s="710">
        <f>COUNTIF(beosztás!$AN72:$BO72,"BN")*12+COUNTIF(beosztás!$AN72:$BO72,"BÉ")*12+COUNTIF(beosztás!$AN72:$BO72,"BDE")*8+COUNTIF(beosztás!$AN72:$BO72,"BDU")*8+COUNTIF(beosztás!$AN72:$BO72,"BÉJ")*8+COUNTIF(beosztás!$AN72:$BO72,"B1")*1+COUNTIF(beosztás!$AN72:$BO72,"B2")*2+COUNTIF(beosztás!$AN72:$BO72,"B3")*3+COUNTIF(beosztás!$AN72:$BO72,"B5")*5+COUNTIF(beosztás!$AN72:$BO72,"B6")*6+COUNTIF(beosztás!$AN72:$BO72,"B7")*7+COUNTIF(beosztás!$AN72:$BO72,"B8")*8+COUNTIF(beosztás!$AN72:$BO72,"B9")*9+COUNTIF(beosztás!$AN72:$BO72,"B10")*10+COUNTIF(beosztás!$AN72:$BO72,"B11")*11+COUNTIF(beosztás!$AN72:$BO72,"B12")*12+COUNTIF(beosztás!$AN72:$BO72,"BP")*0</f>
        <v>0</v>
      </c>
      <c r="AC70" s="24">
        <f t="shared" si="420"/>
        <v>0</v>
      </c>
      <c r="AD70" s="710">
        <f>IF(C70="",0,alapadatok!$AN$3)</f>
        <v>0</v>
      </c>
      <c r="AE70" s="19">
        <f t="shared" si="421"/>
        <v>0</v>
      </c>
      <c r="AF70" s="741">
        <f t="shared" si="422"/>
        <v>0</v>
      </c>
      <c r="AG70" s="40"/>
      <c r="AH70" s="25">
        <f t="shared" si="423"/>
        <v>0</v>
      </c>
      <c r="AI70" s="24">
        <f t="shared" si="424"/>
        <v>0</v>
      </c>
      <c r="AJ70" s="24">
        <f t="shared" si="425"/>
        <v>0</v>
      </c>
      <c r="AK70" s="24">
        <f t="shared" si="426"/>
        <v>0</v>
      </c>
      <c r="AL70" s="24">
        <f t="shared" si="427"/>
        <v>0</v>
      </c>
      <c r="AM70" s="24">
        <f t="shared" si="428"/>
        <v>0</v>
      </c>
      <c r="AN70" s="24">
        <f t="shared" si="429"/>
        <v>0</v>
      </c>
      <c r="AO70" s="24">
        <f t="shared" si="430"/>
        <v>0</v>
      </c>
      <c r="AP70" s="24">
        <f t="shared" si="431"/>
        <v>0</v>
      </c>
      <c r="AQ70" s="24">
        <f t="shared" si="432"/>
        <v>0</v>
      </c>
      <c r="AR70" s="24">
        <f t="shared" si="433"/>
        <v>0</v>
      </c>
      <c r="AS70" s="19">
        <f t="shared" si="434"/>
        <v>0</v>
      </c>
      <c r="AT70" s="741">
        <f t="shared" si="435"/>
        <v>0</v>
      </c>
      <c r="AU70" s="41"/>
      <c r="AV70" s="709">
        <f>COUNTIF(beosztás!$BP72:$CT72,"DE")*8</f>
        <v>0</v>
      </c>
      <c r="AW70" s="710">
        <f>COUNTIF(beosztás!$BP72:$CT72,"DU")*8</f>
        <v>0</v>
      </c>
      <c r="AX70" s="710">
        <f>COUNTIF(beosztás!$BP72:$CT72,"ÉJ")*8</f>
        <v>0</v>
      </c>
      <c r="AY70" s="710">
        <f>COUNTIF(beosztás!$BP72:$CT72,"N")*12</f>
        <v>0</v>
      </c>
      <c r="AZ70" s="710">
        <f>COUNTIF(beosztás!$BP72:$CT72,"é")*12</f>
        <v>0</v>
      </c>
      <c r="BA70" s="710">
        <f>SUM(beosztás!$BP72:$CT72)</f>
        <v>0</v>
      </c>
      <c r="BB70" s="710">
        <f>COUNTIF(beosztás!$BP72:$CT72,"FÜ")*8</f>
        <v>0</v>
      </c>
      <c r="BC70" s="897">
        <f>(COUNTIF(beosztás!$BP72:$CT72,"SN")*12)+(COUNTIF(beosztás!$BP72:$CT72,"SDE")*8)+(COUNTIF(beosztás!$BP72:$CT72,"SDU")*8)+(COUNTIF(beosztás!$BP72:$CT72,"SÉ")*12)+(COUNTIF(beosztás!$BP72:$CT72,"SÉJ")*8)+(COUNTIF(beosztás!$BP72:$CT72,"S1")*1)+(COUNTIF(beosztás!$BP72:$CT72,"S2")*2)+(COUNTIF(beosztás!$BP72:$CT72,"S3")*3)+(COUNTIF(beosztás!$BP72:$CT72,"S4")*4)+(COUNTIF(beosztás!$BP72:$CT72,"S5")*5)+(COUNTIF(beosztás!$BP72:$CT72,"S6")*6)+(COUNTIF(beosztás!$BP72:$CT72,"S7")*7)+(COUNTIF(beosztás!$BP72:$CT72,"S8")*8)+(COUNTIF(beosztás!$BP72:$CT72,"S9")*9)+(COUNTIF(beosztás!$BP72:$CT72,"S10")*10)+(COUNTIF(beosztás!$BP72:$CT72,"S11")*11)+(COUNTIF(beosztás!$BP72:$CT72,"S12")*12)</f>
        <v>0</v>
      </c>
      <c r="BD70" s="710">
        <f>COUNTIF(beosztás!$BP72:$CT72,"BN")*12+COUNTIF(beosztás!$BP72:$CT72,"BÉ")*12+COUNTIF(beosztás!$BP72:$CT72,"BDE")*8+COUNTIF(beosztás!$BP72:$CT72,"BDU")*8+COUNTIF(beosztás!$BP72:$CT72,"BÉJ")*8+COUNTIF(beosztás!$BP72:$CT72,"B1")*1+COUNTIF(beosztás!$BP72:$CT72,"B2")*2+COUNTIF(beosztás!$BP72:$CT72,"B3")*3+COUNTIF(beosztás!$BP72:$CT72,"B5")*5+COUNTIF(beosztás!$BP72:$CT72,"B6")*6+COUNTIF(beosztás!$BP72:$CT72,"B7")*7+COUNTIF(beosztás!$BP72:$CT72,"B8")*8+COUNTIF(beosztás!$BP72:$CT72,"B9")*9+COUNTIF(beosztás!$BP72:$CT72,"B10")*10+COUNTIF(beosztás!$BP72:$CT72,"B11")*11+COUNTIF(beosztás!$BP72:$CT72,"B12")*12+COUNTIF(beosztás!$BP72:$CT72,"BP")*0</f>
        <v>0</v>
      </c>
      <c r="BE70" s="24">
        <f t="shared" si="436"/>
        <v>0</v>
      </c>
      <c r="BF70" s="710">
        <f>IF(C70="",0,alapadatok!$AN$4)</f>
        <v>0</v>
      </c>
      <c r="BG70" s="19">
        <f t="shared" si="342"/>
        <v>0</v>
      </c>
      <c r="BH70" s="741">
        <f t="shared" si="437"/>
        <v>0</v>
      </c>
      <c r="BI70" s="40"/>
      <c r="BJ70" s="709">
        <f>COUNTIF(beosztás!$CU72:$DX72,"DE")*8</f>
        <v>0</v>
      </c>
      <c r="BK70" s="710">
        <f>COUNTIF(beosztás!$CU72:$DX72,"DU")*8</f>
        <v>0</v>
      </c>
      <c r="BL70" s="710">
        <f>COUNTIF(beosztás!$CU72:$DX72,"ÉJ")*8</f>
        <v>0</v>
      </c>
      <c r="BM70" s="710">
        <f>COUNTIF(beosztás!$CU72:$DX72,"N")*12</f>
        <v>0</v>
      </c>
      <c r="BN70" s="710">
        <f>COUNTIF(beosztás!$CU72:$DX72,"É")*12</f>
        <v>0</v>
      </c>
      <c r="BO70" s="710">
        <f>SUM(beosztás!$CU72:$DX72)</f>
        <v>0</v>
      </c>
      <c r="BP70" s="897">
        <f>(COUNTIF(beosztás!$CU72:$DX72,"SN")*12)+(COUNTIF(beosztás!$CU72:$DX72,"SDE")*8)+(COUNTIF(beosztás!$CU72:$DX72,"SDU")*8)+(COUNTIF(beosztás!$CU72:$DX72,"SÉ")*12)+(COUNTIF(beosztás!$CU72:$DX72,"SÉJ")*8)+(COUNTIF(beosztás!$CU72:$DX72,"S1")*1)+(COUNTIF(beosztás!$CU72:$DX72,"S2")*2)+(COUNTIF(beosztás!$CU72:$DX72,"S3")*3)+(COUNTIF(beosztás!$CU72:$DX72,"S4")*4)+(COUNTIF(beosztás!$CU72:$DX72,"S5")*5)+(COUNTIF(beosztás!$CU72:$DX72,"S6")*6)+(COUNTIF(beosztás!$CU72:$DX72,"S7")*7)+(COUNTIF(beosztás!$CU72:$DX72,"S8")*8)+(COUNTIF(beosztás!$CU72:$DX72,"S9")*9)+(COUNTIF(beosztás!$CU72:$DX72,"S10")*10)+(COUNTIF(beosztás!$CU72:$DX72,"S11")*11)+(COUNTIF(beosztás!$CU72:$DX72,"S12")*12)</f>
        <v>0</v>
      </c>
      <c r="BQ70" s="710">
        <f>COUNTIF(beosztás!$CU72:$DX72,"FÜ")*8</f>
        <v>0</v>
      </c>
      <c r="BR70" s="710">
        <f>COUNTIF(beosztás!$CU72:$DX72,"BN")*12+COUNTIF(beosztás!$CU72:$DX72,"BÉ")*12+COUNTIF(beosztás!$CU72:$DX72,"BDE")*8+COUNTIF(beosztás!$CU72:$DX72,"BDU")*8+COUNTIF(beosztás!$CU72:$DX72,"BÉJ")*8+COUNTIF(beosztás!$CU72:$DX72,"B1")*1+COUNTIF(beosztás!$CU72:$DX72,"B2")*2+COUNTIF(beosztás!$CU72:$DX72,"B3")*3+COUNTIF(beosztás!$CU72:$DX72,"B5")*5+COUNTIF(beosztás!$CU72:$DX72,"B6")*6+COUNTIF(beosztás!$CU72:$DX72,"B7")*7+COUNTIF(beosztás!$CU72:$DX72,"B8")*8+COUNTIF(beosztás!$CU72:$DX72,"B9")*9+COUNTIF(beosztás!$CU72:$DX72,"B10")*10+COUNTIF(beosztás!$CU72:$DX72,"B11")*11+COUNTIF(beosztás!$CU72:$DX72,"B12")*12+COUNTIF(beosztás!$CU72:$DX72,"BP")*0</f>
        <v>0</v>
      </c>
      <c r="BS70" s="24">
        <f t="shared" si="438"/>
        <v>0</v>
      </c>
      <c r="BT70" s="710">
        <f>IF(C70="",0,alapadatok!$AN$5)</f>
        <v>0</v>
      </c>
      <c r="BU70" s="19">
        <f t="shared" si="344"/>
        <v>0</v>
      </c>
      <c r="BV70" s="741">
        <f t="shared" si="439"/>
        <v>0</v>
      </c>
      <c r="BW70" s="40"/>
      <c r="BX70" s="25">
        <f t="shared" si="345"/>
        <v>0</v>
      </c>
      <c r="BY70" s="24">
        <f t="shared" si="346"/>
        <v>0</v>
      </c>
      <c r="BZ70" s="24">
        <f t="shared" si="347"/>
        <v>0</v>
      </c>
      <c r="CA70" s="24">
        <f t="shared" si="348"/>
        <v>0</v>
      </c>
      <c r="CB70" s="24">
        <f t="shared" si="349"/>
        <v>0</v>
      </c>
      <c r="CC70" s="24">
        <f t="shared" si="350"/>
        <v>0</v>
      </c>
      <c r="CD70" s="24">
        <f t="shared" si="351"/>
        <v>0</v>
      </c>
      <c r="CE70" s="24">
        <f t="shared" si="352"/>
        <v>0</v>
      </c>
      <c r="CF70" s="24">
        <f t="shared" si="353"/>
        <v>0</v>
      </c>
      <c r="CG70" s="24">
        <f t="shared" si="354"/>
        <v>0</v>
      </c>
      <c r="CH70" s="24">
        <f t="shared" si="355"/>
        <v>0</v>
      </c>
      <c r="CI70" s="19">
        <f t="shared" si="356"/>
        <v>0</v>
      </c>
      <c r="CJ70" s="741">
        <f t="shared" si="440"/>
        <v>0</v>
      </c>
      <c r="CK70" s="41"/>
      <c r="CL70" s="709">
        <f>COUNTIF(beosztás!$DY72:$FC72,"DE")*8</f>
        <v>0</v>
      </c>
      <c r="CM70" s="710">
        <f>COUNTIF(beosztás!$DY72:$FC72,"DU")*8</f>
        <v>0</v>
      </c>
      <c r="CN70" s="710">
        <f>COUNTIF(beosztás!$DY72:$FC72,"ÉJ")*8</f>
        <v>0</v>
      </c>
      <c r="CO70" s="710">
        <f>COUNTIF(beosztás!$DY72:$FC72,"N")*12</f>
        <v>0</v>
      </c>
      <c r="CP70" s="710">
        <f>COUNTIF(beosztás!$DY72:$FC72,"é")*12</f>
        <v>0</v>
      </c>
      <c r="CQ70" s="710">
        <f>SUM(beosztás!$DY72:$FC72)</f>
        <v>0</v>
      </c>
      <c r="CR70" s="710">
        <f>COUNTIF(beosztás!$DY72:$FC72,"FÜ")*8</f>
        <v>0</v>
      </c>
      <c r="CS70" s="897">
        <f>(COUNTIF(beosztás!$DY72:$FC72,"SN")*12)+(COUNTIF(beosztás!$DY72:$FC72,"SDE")*8)+(COUNTIF(beosztás!$DY72:$FC72,"SDU")*8)+(COUNTIF(beosztás!$DY72:$FC72,"SÉ")*12)+(COUNTIF(beosztás!$DY72:$FC72,"SÉJ")*8)+(COUNTIF(beosztás!$DY72:$FC72,"S1")*1)+(COUNTIF(beosztás!$DY72:$FC72,"S2")*2)+(COUNTIF(beosztás!$DY72:$FC72,"S3")*3)+(COUNTIF(beosztás!$DY72:$FC72,"S4")*4)+(COUNTIF(beosztás!$DY72:$FC72,"S5")*5)+(COUNTIF(beosztás!$DY72:$FC72,"S6")*6)+(COUNTIF(beosztás!$DY72:$FC72,"S7")*7)+(COUNTIF(beosztás!$DY72:$FC72,"S8")*8)+(COUNTIF(beosztás!$DY72:$FC72,"S9")*9)+(COUNTIF(beosztás!$DY72:$FC72,"S10")*10)+(COUNTIF(beosztás!$DY72:$FC72,"S11")*11)+(COUNTIF(beosztás!$DY72:$FC72,"S12")*12)</f>
        <v>0</v>
      </c>
      <c r="CT70" s="710">
        <f>COUNTIF(beosztás!$DY72:$FC72,"BN")*12+COUNTIF(beosztás!$DY72:$FC72,"BÉ")*12+COUNTIF(beosztás!$DY72:$FC72,"BDE")*8+COUNTIF(beosztás!$DY72:$FC72,"BDU")*8+COUNTIF(beosztás!$DY72:$FC72,"BÉJ")*8+COUNTIF(beosztás!$DY72:$FC72,"B1")*1+COUNTIF(beosztás!$DY72:$FC72,"B2")*2+COUNTIF(beosztás!$DY72:$FC72,"B3")*3+COUNTIF(beosztás!$DY72:$FC72,"B5")*5+COUNTIF(beosztás!$DY72:$FC72,"B6")*6+COUNTIF(beosztás!$DY72:$FC72,"B7")*7+COUNTIF(beosztás!$DY72:$FC72,"B8")*8+COUNTIF(beosztás!$DY72:$FC72,"B9")*9+COUNTIF(beosztás!$DY72:$FC72,"B10")*10+COUNTIF(beosztás!$DY72:$FC72,"B11")*11+COUNTIF(beosztás!$DY72:$FC72,"B12")*12+COUNTIF(beosztás!$DY72:$FC72,"BP")*0</f>
        <v>0</v>
      </c>
      <c r="CU70" s="24">
        <f t="shared" si="441"/>
        <v>0</v>
      </c>
      <c r="CV70" s="710">
        <f>IF(C70="",0,alapadatok!$AN$6)</f>
        <v>0</v>
      </c>
      <c r="CW70" s="19">
        <f t="shared" si="358"/>
        <v>0</v>
      </c>
      <c r="CX70" s="907">
        <f t="shared" si="442"/>
        <v>0</v>
      </c>
      <c r="CY70" s="40"/>
      <c r="CZ70" s="709">
        <f>COUNTIF(beosztás!$FD72:$GG72,"DE")*8</f>
        <v>0</v>
      </c>
      <c r="DA70" s="710">
        <f>COUNTIF(beosztás!$FD72:$GG72,"DU")*8</f>
        <v>0</v>
      </c>
      <c r="DB70" s="710">
        <f>COUNTIF(beosztás!$FD72:$GG72,"ÉJ")*8</f>
        <v>0</v>
      </c>
      <c r="DC70" s="710">
        <f>COUNTIF(beosztás!$FD72:$GG72,"N")*12</f>
        <v>0</v>
      </c>
      <c r="DD70" s="710">
        <f>COUNTIF(beosztás!$FD72:$GG72,"É")*12</f>
        <v>0</v>
      </c>
      <c r="DE70" s="710">
        <f>SUM(beosztás!$FD72:$GG72)</f>
        <v>0</v>
      </c>
      <c r="DF70" s="897">
        <f>(COUNTIF(beosztás!$FD72:$GG72,"SN")*12)+(COUNTIF(beosztás!$FD72:$GG72,"SDE")*8)+(COUNTIF(beosztás!$FD72:$GG72,"SDU")*8)+(COUNTIF(beosztás!$FD72:$GG72,"SÉ")*12)+(COUNTIF(beosztás!$FD72:$GG72,"SÉJ")*8)+(COUNTIF(beosztás!$FD72:$GG72,"S1")*1)+(COUNTIF(beosztás!$FD72:$GG72,"S2")*2)+(COUNTIF(beosztás!$FD72:$GG72,"S3")*3)+(COUNTIF(beosztás!$FD72:$GG72,"S4")*4)+(COUNTIF(beosztás!$FD72:$GG72,"S5")*5)+(COUNTIF(beosztás!$FD72:$GG72,"S6")*6)+(COUNTIF(beosztás!$FD72:$GG72,"S7")*7)+(COUNTIF(beosztás!$FD72:$GG72,"S8")*8)+(COUNTIF(beosztás!$FD72:$GG72,"S9")*9)+(COUNTIF(beosztás!$FD72:$GG72,"S10")*10)+(COUNTIF(beosztás!$FD72:$GG72,"S11")*11)+(COUNTIF(beosztás!$FD72:$GG72,"S12")*12)</f>
        <v>0</v>
      </c>
      <c r="DG70" s="710">
        <f>COUNTIF(beosztás!$FD72:$GG72,"FÜ")*8</f>
        <v>0</v>
      </c>
      <c r="DH70" s="710">
        <f>COUNTIF(beosztás!$FD72:$GG72,"BN")*12+COUNTIF(beosztás!$FD72:$GG72,"BÉ")*12+COUNTIF(beosztás!$FD72:$GG72,"BDE")*8+COUNTIF(beosztás!$FD72:$GG72,"BDU")*8+COUNTIF(beosztás!$FD72:$GG72,"BÉJ")*8+COUNTIF(beosztás!$FD72:$GG72,"B1")*1+COUNTIF(beosztás!$FD72:$GG72,"B2")*2+COUNTIF(beosztás!$FD72:$GG72,"B3")*3+COUNTIF(beosztás!$FD72:$GG72,"B5")*5+COUNTIF(beosztás!$FD72:$GG72,"B6")*6+COUNTIF(beosztás!$FD72:$GG72,"B7")*7+COUNTIF(beosztás!$FD72:$GG72,"B8")*8+COUNTIF(beosztás!$FD72:$GG72,"B9")*9+COUNTIF(beosztás!$FD72:$GG72,"B10")*10+COUNTIF(beosztás!$FD72:$GG72,"B11")*11+COUNTIF(beosztás!$FD72:$GG72,"B12")*12+COUNTIF(beosztás!$FD72:$GG72,"BP")*0</f>
        <v>0</v>
      </c>
      <c r="DI70" s="24">
        <f t="shared" si="443"/>
        <v>0</v>
      </c>
      <c r="DJ70" s="710">
        <f>IF(C70="",0,alapadatok!$AN$7)</f>
        <v>0</v>
      </c>
      <c r="DK70" s="19">
        <f t="shared" si="359"/>
        <v>0</v>
      </c>
      <c r="DL70" s="741">
        <f t="shared" si="444"/>
        <v>0</v>
      </c>
      <c r="DM70" s="40"/>
      <c r="DN70" s="25">
        <f t="shared" si="360"/>
        <v>0</v>
      </c>
      <c r="DO70" s="24">
        <f t="shared" si="361"/>
        <v>0</v>
      </c>
      <c r="DP70" s="24">
        <f t="shared" si="362"/>
        <v>0</v>
      </c>
      <c r="DQ70" s="24">
        <f t="shared" si="363"/>
        <v>0</v>
      </c>
      <c r="DR70" s="24">
        <f t="shared" si="364"/>
        <v>0</v>
      </c>
      <c r="DS70" s="24">
        <f t="shared" si="365"/>
        <v>0</v>
      </c>
      <c r="DT70" s="24">
        <f t="shared" si="366"/>
        <v>0</v>
      </c>
      <c r="DU70" s="24">
        <f t="shared" si="367"/>
        <v>0</v>
      </c>
      <c r="DV70" s="24">
        <f t="shared" si="368"/>
        <v>0</v>
      </c>
      <c r="DW70" s="24">
        <f t="shared" si="369"/>
        <v>0</v>
      </c>
      <c r="DX70" s="24">
        <f t="shared" si="370"/>
        <v>0</v>
      </c>
      <c r="DY70" s="19">
        <f t="shared" si="371"/>
        <v>0</v>
      </c>
      <c r="DZ70" s="907">
        <f t="shared" si="445"/>
        <v>0</v>
      </c>
      <c r="EA70" s="41"/>
      <c r="EB70" s="709">
        <f>COUNTIF(beosztás!$GH72:$HL72,"DE")*8</f>
        <v>0</v>
      </c>
      <c r="EC70" s="710">
        <f>COUNTIF(beosztás!$GH72:$HL72,"DU")*8</f>
        <v>0</v>
      </c>
      <c r="ED70" s="710">
        <f>COUNTIF(beosztás!$GH72:$HL72,"ÉJ")*8</f>
        <v>0</v>
      </c>
      <c r="EE70" s="710">
        <f>COUNTIF(beosztás!$GH72:$HL72,"N")*12</f>
        <v>0</v>
      </c>
      <c r="EF70" s="710">
        <f>COUNTIF(beosztás!$GH72:$HL72,"é")*12</f>
        <v>0</v>
      </c>
      <c r="EG70" s="710">
        <f>SUM(beosztás!$GH72:$HL72)</f>
        <v>0</v>
      </c>
      <c r="EH70" s="710">
        <f>COUNTIF(beosztás!$GH72:$HL72,"FÜ")*8</f>
        <v>0</v>
      </c>
      <c r="EI70" s="897">
        <f>(COUNTIF(beosztás!$GH72:$HL72,"SN")*12)+(COUNTIF(beosztás!$GH72:$HL72,"SDE")*8)+(COUNTIF(beosztás!$GH72:$HL72,"SDU")*8)+(COUNTIF(beosztás!$GH72:$HL72,"SÉ")*12)+(COUNTIF(beosztás!$GH72:$HL72,"SÉJ")*8)+(COUNTIF(beosztás!$GH72:$HL72,"S1")*1)+(COUNTIF(beosztás!$GH72:$HL72,"S2")*2)+(COUNTIF(beosztás!$GH72:$HL72,"S3")*3)+(COUNTIF(beosztás!$GH72:$HL72,"S4")*4)+(COUNTIF(beosztás!$GH72:$HL72,"S5")*5)+(COUNTIF(beosztás!$GH72:$HL72,"S6")*6)+(COUNTIF(beosztás!$GH72:$HL72,"S7")*7)+(COUNTIF(beosztás!$GH72:$HL72,"S8")*8)+(COUNTIF(beosztás!$GH72:$HL72,"S9")*9)+(COUNTIF(beosztás!$GH72:$HL72,"S10")*10)+(COUNTIF(beosztás!$GH72:$HL72,"S11")*11)+(COUNTIF(beosztás!$GH72:$HL72,"S12")*12)</f>
        <v>0</v>
      </c>
      <c r="EJ70" s="710">
        <f>COUNTIF(beosztás!$GH72:$HL72,"BN")*12+COUNTIF(beosztás!$GH72:$HL72,"BÉ")*12+COUNTIF(beosztás!$GH72:$HL72,"BDE")*8+COUNTIF(beosztás!$GH72:$HL72,"BDU")*8+COUNTIF(beosztás!$GH72:$HL72,"BÉJ")*8+COUNTIF(beosztás!$GH72:$HL72,"B1")*1+COUNTIF(beosztás!$GH72:$HL72,"B2")*2+COUNTIF(beosztás!$GH72:$HL72,"B3")*3+COUNTIF(beosztás!$GH72:$HL72,"B5")*5+COUNTIF(beosztás!$GH72:$HL72,"B6")*6+COUNTIF(beosztás!$GH72:$HL72,"B7")*7+COUNTIF(beosztás!$GH72:$HL72,"B8")*8+COUNTIF(beosztás!$GH72:$HL72,"B9")*9+COUNTIF(beosztás!$GH72:$HL72,"B10")*10+COUNTIF(beosztás!$GH72:$HL72,"B11")*11+COUNTIF(beosztás!$GH72:$HL72,"B12")*12+COUNTIF(beosztás!$GH72:$HL72,"BP")*0</f>
        <v>0</v>
      </c>
      <c r="EK70" s="24">
        <f t="shared" si="446"/>
        <v>0</v>
      </c>
      <c r="EL70" s="710">
        <f>IF(C70="",0,alapadatok!$AN$8)</f>
        <v>0</v>
      </c>
      <c r="EM70" s="19">
        <f t="shared" si="373"/>
        <v>0</v>
      </c>
      <c r="EN70" s="907">
        <f t="shared" si="447"/>
        <v>0</v>
      </c>
      <c r="EO70" s="40"/>
      <c r="EP70" s="709">
        <f>COUNTIF(beosztás!$HM72:$IQ72,"DE")*8</f>
        <v>0</v>
      </c>
      <c r="EQ70" s="710">
        <f>COUNTIF(beosztás!$HM72:$IQ72,"DU")*8</f>
        <v>0</v>
      </c>
      <c r="ER70" s="710">
        <f>COUNTIF(beosztás!$HM72:$IQ72,"ÉJ")*8</f>
        <v>0</v>
      </c>
      <c r="ES70" s="710">
        <f>COUNTIF(beosztás!$HM72:$IQ72,"N")*12</f>
        <v>0</v>
      </c>
      <c r="ET70" s="710">
        <f>COUNTIF(beosztás!$HM72:$IQ72,"É")*12</f>
        <v>0</v>
      </c>
      <c r="EU70" s="710">
        <f>SUM(beosztás!$HM72:$IQ72)</f>
        <v>0</v>
      </c>
      <c r="EV70" s="897">
        <f>(COUNTIF(beosztás!$HM72:$IQ72,"SN")*12)+(COUNTIF(beosztás!$HM72:$IQ72,"SDE")*8)+(COUNTIF(beosztás!$HM72:$IQ72,"SDU")*8)+(COUNTIF(beosztás!$HM72:$IQ72,"SÉ")*12)+(COUNTIF(beosztás!$HM72:$IQ72,"SÉJ")*8)+(COUNTIF(beosztás!$HM72:$IQ72,"S1")*1)+(COUNTIF(beosztás!$HM72:$IQ72,"S2")*2)+(COUNTIF(beosztás!$HM72:$IQ72,"S3")*3)+(COUNTIF(beosztás!$HM72:$IQ72,"S4")*4)+(COUNTIF(beosztás!$HM72:$IQ72,"S5")*5)+(COUNTIF(beosztás!$HM72:$IQ72,"S6")*6)+(COUNTIF(beosztás!$HM72:$IQ72,"S7")*7)+(COUNTIF(beosztás!$HM72:$IQ72,"S8")*8)+(COUNTIF(beosztás!$HM72:$IQ72,"S9")*9)+(COUNTIF(beosztás!$HM72:$IQ72,"S10")*10)+(COUNTIF(beosztás!$HM72:$IQ72,"S11")*11)+(COUNTIF(beosztás!$HM72:$IQ72,"S12")*12)</f>
        <v>0</v>
      </c>
      <c r="EW70" s="710">
        <f>COUNTIF(beosztás!$HM72:$IQ72,"FÜ")*8</f>
        <v>0</v>
      </c>
      <c r="EX70" s="710">
        <f>COUNTIF(beosztás!$HM72:$IQ72,"BN")*12+COUNTIF(beosztás!$HM72:$IQ72,"BÉ")*12+COUNTIF(beosztás!$HM72:$IQ72,"BDE")*8+COUNTIF(beosztás!$HM72:$IQ72,"BDU")*8+COUNTIF(beosztás!$HM72:$IQ72,"BÉJ")*8+COUNTIF(beosztás!$HM72:$IQ72,"B1")*1+COUNTIF(beosztás!$HM72:$IQ72,"B2")*2+COUNTIF(beosztás!$HM72:$IQ72,"B3")*3+COUNTIF(beosztás!$HM72:$IQ72,"B5")*5+COUNTIF(beosztás!$HM72:$IQ72,"B6")*6+COUNTIF(beosztás!$HM72:$IQ72,"B7")*7+COUNTIF(beosztás!$HM72:$IQ72,"B8")*8+COUNTIF(beosztás!$HM72:$IQ72,"B9")*9+COUNTIF(beosztás!$HM72:$IQ72,"B10")*10+COUNTIF(beosztás!$HM72:$IQ72,"B11")*11+COUNTIF(beosztás!$HM72:$IQ72,"B12")*12+COUNTIF(beosztás!$HM72:$IQ72,"BP")*0</f>
        <v>0</v>
      </c>
      <c r="EY70" s="24">
        <f t="shared" si="448"/>
        <v>0</v>
      </c>
      <c r="EZ70" s="710">
        <f>IF(C70="",0,alapadatok!$AN$9)</f>
        <v>0</v>
      </c>
      <c r="FA70" s="19">
        <f t="shared" si="374"/>
        <v>0</v>
      </c>
      <c r="FB70" s="907">
        <f t="shared" si="449"/>
        <v>0</v>
      </c>
      <c r="FC70" s="40"/>
      <c r="FD70" s="25">
        <f t="shared" si="375"/>
        <v>0</v>
      </c>
      <c r="FE70" s="24">
        <f t="shared" si="376"/>
        <v>0</v>
      </c>
      <c r="FF70" s="24">
        <f t="shared" si="377"/>
        <v>0</v>
      </c>
      <c r="FG70" s="24">
        <f t="shared" si="378"/>
        <v>0</v>
      </c>
      <c r="FH70" s="24">
        <f t="shared" si="379"/>
        <v>0</v>
      </c>
      <c r="FI70" s="24">
        <f t="shared" si="380"/>
        <v>0</v>
      </c>
      <c r="FJ70" s="24">
        <f t="shared" si="381"/>
        <v>0</v>
      </c>
      <c r="FK70" s="24">
        <f t="shared" si="382"/>
        <v>0</v>
      </c>
      <c r="FL70" s="24">
        <f t="shared" si="383"/>
        <v>0</v>
      </c>
      <c r="FM70" s="24">
        <f t="shared" si="384"/>
        <v>0</v>
      </c>
      <c r="FN70" s="24">
        <f t="shared" si="385"/>
        <v>0</v>
      </c>
      <c r="FO70" s="19">
        <f t="shared" si="386"/>
        <v>0</v>
      </c>
      <c r="FP70" s="907">
        <f t="shared" si="450"/>
        <v>0</v>
      </c>
      <c r="FQ70" s="41"/>
      <c r="FR70" s="709">
        <f>COUNTIF(beosztás!$IR72:$JU72,"DE")*8</f>
        <v>0</v>
      </c>
      <c r="FS70" s="710">
        <f>COUNTIF(beosztás!$IR72:$JU72,"DU")*8</f>
        <v>0</v>
      </c>
      <c r="FT70" s="710">
        <f>COUNTIF(beosztás!$IR72:$JU72,"ÉJ")*8</f>
        <v>0</v>
      </c>
      <c r="FU70" s="710">
        <f>COUNTIF(beosztás!$IR72:$JU72,"N")*12</f>
        <v>0</v>
      </c>
      <c r="FV70" s="710">
        <f>COUNTIF(beosztás!$IR72:$JU72,"é")*12</f>
        <v>0</v>
      </c>
      <c r="FW70" s="710">
        <f>SUM(beosztás!$IR72:$JU72)</f>
        <v>0</v>
      </c>
      <c r="FX70" s="710">
        <f>COUNTIF(beosztás!$IR72:$JU72,"FÜ")*8</f>
        <v>0</v>
      </c>
      <c r="FY70" s="897">
        <f>(COUNTIF(beosztás!$IR72:$JU72,"SN")*12)+(COUNTIF(beosztás!$IR72:$JU72,"SDE")*8)+(COUNTIF(beosztás!$IR72:$JU72,"SDU")*8)+(COUNTIF(beosztás!$IR72:$JU72,"SÉ")*12)+(COUNTIF(beosztás!$IR72:$JU72,"SÉJ")*8)+(COUNTIF(beosztás!$IR72:$JU72,"S1")*1)+(COUNTIF(beosztás!$IR72:$JU72,"S2")*2)+(COUNTIF(beosztás!$IR72:$JU72,"S3")*3)+(COUNTIF(beosztás!$IR72:$JU72,"S4")*4)+(COUNTIF(beosztás!$IR72:$JU72,"S5")*5)+(COUNTIF(beosztás!$IR72:$JU72,"S6")*6)+(COUNTIF(beosztás!$IR72:$JU72,"S7")*7)+(COUNTIF(beosztás!$IR72:$JU72,"S8")*8)+(COUNTIF(beosztás!$IR72:$JU72,"S9")*9)+(COUNTIF(beosztás!$IR72:$JU72,"S10")*10)+(COUNTIF(beosztás!$IR72:$JU72,"S11")*11)+(COUNTIF(beosztás!$IR72:$JU72,"S12")*12)</f>
        <v>0</v>
      </c>
      <c r="FZ70" s="710">
        <f>COUNTIF(beosztás!$IR72:$JU72,"BN")*12+COUNTIF(beosztás!$IR72:$JU72,"BÉ")*12+COUNTIF(beosztás!$IR72:$JU72,"BDE")*8+COUNTIF(beosztás!$IR72:$JU72,"BDU")*8+COUNTIF(beosztás!$IR72:$JU72,"BÉJ")*8+COUNTIF(beosztás!$IR72:$JU72,"B1")*1+COUNTIF(beosztás!$IR72:$JU72,"B2")*2+COUNTIF(beosztás!$IR72:$JU72,"B3")*3+COUNTIF(beosztás!$IR72:$JU72,"B5")*5+COUNTIF(beosztás!$IR72:$JU72,"B6")*6+COUNTIF(beosztás!$IR72:$JU72,"B7")*7+COUNTIF(beosztás!$IR72:$JU72,"B8")*8+COUNTIF(beosztás!$IR72:$JU72,"B9")*9+COUNTIF(beosztás!$IR72:$JU72,"B10")*10+COUNTIF(beosztás!$IR72:$JU72,"B11")*11+COUNTIF(beosztás!$IR72:$JU72,"B12")*12+COUNTIF(beosztás!$IR72:$JU72,"BP")*0</f>
        <v>0</v>
      </c>
      <c r="GA70" s="24">
        <f t="shared" si="451"/>
        <v>0</v>
      </c>
      <c r="GB70" s="710">
        <f>IF(C70="",0,alapadatok!$AN$10)</f>
        <v>0</v>
      </c>
      <c r="GC70" s="19">
        <f t="shared" si="388"/>
        <v>0</v>
      </c>
      <c r="GD70" s="907">
        <f t="shared" si="452"/>
        <v>0</v>
      </c>
      <c r="GE70" s="42"/>
      <c r="GF70" s="709">
        <f>COUNTIF(beosztás!$JV72:$KZ72,"DE")*8</f>
        <v>0</v>
      </c>
      <c r="GG70" s="710">
        <f>COUNTIF(beosztás!$JV72:$KZ72,"DU")*8</f>
        <v>0</v>
      </c>
      <c r="GH70" s="710">
        <f>COUNTIF(beosztás!$JV72:$KZ72,"ÉJ")*8</f>
        <v>0</v>
      </c>
      <c r="GI70" s="710">
        <f>COUNTIF(beosztás!$JV72:$KZ72,"N")*12</f>
        <v>0</v>
      </c>
      <c r="GJ70" s="710">
        <f>COUNTIF(beosztás!$JV72:$KZ72,"É")*12</f>
        <v>0</v>
      </c>
      <c r="GK70" s="710">
        <f>SUM(beosztás!$JV72:$KZ72)</f>
        <v>0</v>
      </c>
      <c r="GL70" s="897">
        <f>(COUNTIF(beosztás!$JV72:$KZ72,"SN")*12)+(COUNTIF(beosztás!$JV72:$KZ72,"SDE")*8)+(COUNTIF(beosztás!$JV72:$KZ72,"SDU")*8)+(COUNTIF(beosztás!$JV72:$KZ72,"SÉ")*12)+(COUNTIF(beosztás!$JV72:$KZ72,"SÉJ")*8)+(COUNTIF(beosztás!$JV72:$KZ72,"S1")*1)+(COUNTIF(beosztás!$JV72:$KZ72,"S2")*2)+(COUNTIF(beosztás!$JV72:$KZ72,"S3")*3)+(COUNTIF(beosztás!$JV72:$KZ72,"S4")*4)+(COUNTIF(beosztás!$JV72:$KZ72,"S5")*5)+(COUNTIF(beosztás!$JV72:$KZ72,"S6")*6)+(COUNTIF(beosztás!$JV72:$KZ72,"S7")*7)+(COUNTIF(beosztás!$JV72:$KZ72,"S8")*8)+(COUNTIF(beosztás!$JV72:$KZ72,"S9")*9)+(COUNTIF(beosztás!$JV72:$KZ72,"S10")*10)+(COUNTIF(beosztás!$JV72:$KZ72,"S11")*11)+(COUNTIF(beosztás!$JV72:$KZ72,"S12")*12)</f>
        <v>0</v>
      </c>
      <c r="GM70" s="710">
        <f>COUNTIF(beosztás!$JV72:$KZ72,"FÜ")*8</f>
        <v>0</v>
      </c>
      <c r="GN70" s="710">
        <f>COUNTIF(beosztás!$JV72:$KZ72,"BN")*12+COUNTIF(beosztás!$JV72:$KZ72,"BÉ")*12+COUNTIF(beosztás!$JV72:$KZ72,"BDE")*8+COUNTIF(beosztás!$JV72:$KZ72,"BDU")*8+COUNTIF(beosztás!$JV72:$KZ72,"BÉJ")*8+COUNTIF(beosztás!$JV72:$KZ72,"B1")*1+COUNTIF(beosztás!$JV72:$KZ72,"B2")*2+COUNTIF(beosztás!$JV72:$KZ72,"B3")*3+COUNTIF(beosztás!$JV72:$KZ72,"B5")*5+COUNTIF(beosztás!$JV72:$KZ72,"B6")*6+COUNTIF(beosztás!$JV72:$KZ72,"B7")*7+COUNTIF(beosztás!$JV72:$KZ72,"B8")*8+COUNTIF(beosztás!$JV72:$KZ72,"B9")*9+COUNTIF(beosztás!$JV72:$KZ72,"B10")*10+COUNTIF(beosztás!$JV72:$KZ72,"B11")*11+COUNTIF(beosztás!$JV72:$KZ72,"B12")*12+COUNTIF(beosztás!$JV72:$KZ72,"BP")*0</f>
        <v>0</v>
      </c>
      <c r="GO70" s="24">
        <f t="shared" si="453"/>
        <v>0</v>
      </c>
      <c r="GP70" s="710">
        <f>IF(C70="",0,alapadatok!$AN$11)</f>
        <v>0</v>
      </c>
      <c r="GQ70" s="19">
        <f t="shared" si="389"/>
        <v>0</v>
      </c>
      <c r="GR70" s="907">
        <f t="shared" si="454"/>
        <v>0</v>
      </c>
      <c r="GS70" s="42"/>
      <c r="GT70" s="25">
        <f t="shared" si="390"/>
        <v>0</v>
      </c>
      <c r="GU70" s="24">
        <f t="shared" si="391"/>
        <v>0</v>
      </c>
      <c r="GV70" s="24">
        <f t="shared" si="392"/>
        <v>0</v>
      </c>
      <c r="GW70" s="24">
        <f t="shared" si="393"/>
        <v>0</v>
      </c>
      <c r="GX70" s="24">
        <f t="shared" si="394"/>
        <v>0</v>
      </c>
      <c r="GY70" s="24">
        <f t="shared" si="395"/>
        <v>0</v>
      </c>
      <c r="GZ70" s="24">
        <f t="shared" si="396"/>
        <v>0</v>
      </c>
      <c r="HA70" s="24">
        <f t="shared" si="397"/>
        <v>0</v>
      </c>
      <c r="HB70" s="24">
        <f t="shared" si="398"/>
        <v>0</v>
      </c>
      <c r="HC70" s="24">
        <f t="shared" si="399"/>
        <v>0</v>
      </c>
      <c r="HD70" s="24">
        <f t="shared" si="400"/>
        <v>0</v>
      </c>
      <c r="HE70" s="19">
        <f t="shared" si="401"/>
        <v>0</v>
      </c>
      <c r="HF70" s="907">
        <f t="shared" si="455"/>
        <v>0</v>
      </c>
      <c r="HG70" s="41"/>
      <c r="HH70" s="709">
        <f>COUNTIF(beosztás!$LA72:$MD72,"DE")*8</f>
        <v>0</v>
      </c>
      <c r="HI70" s="710">
        <f>COUNTIF(beosztás!$LA72:$MD72,"DU")*8</f>
        <v>0</v>
      </c>
      <c r="HJ70" s="710">
        <f>COUNTIF(beosztás!$LA72:$MD72,"ÉJ")*8</f>
        <v>0</v>
      </c>
      <c r="HK70" s="710">
        <f>COUNTIF(beosztás!$LA72:$MD72,"N")*12</f>
        <v>0</v>
      </c>
      <c r="HL70" s="710">
        <f>COUNTIF(beosztás!$LA72:$MD72,"é")*12</f>
        <v>0</v>
      </c>
      <c r="HM70" s="710">
        <f>SUM(beosztás!$LA72:$MD72)</f>
        <v>0</v>
      </c>
      <c r="HN70" s="710">
        <f>COUNTIF(beosztás!$LA72:$MD72,"FÜ")*8</f>
        <v>0</v>
      </c>
      <c r="HO70" s="897">
        <f>(COUNTIF(beosztás!$LA72:$MD72,"SN")*12)+(COUNTIF(beosztás!$LA72:$MD72,"SDE")*8)+(COUNTIF(beosztás!$LA72:$MD72,"SDU")*8)+(COUNTIF(beosztás!$LA72:$MD72,"SÉ")*12)+(COUNTIF(beosztás!$LA72:$MD72,"SÉJ")*8)+(COUNTIF(beosztás!$LA72:$MD72,"S1")*1)+(COUNTIF(beosztás!$LA72:$MD72,"S2")*2)+(COUNTIF(beosztás!$LA72:$MD72,"S3")*3)+(COUNTIF(beosztás!$LA72:$MD72,"S4")*4)+(COUNTIF(beosztás!$LA72:$MD72,"S5")*5)+(COUNTIF(beosztás!$LA72:$MD72,"S6")*6)+(COUNTIF(beosztás!$LA72:$MD72,"S7")*7)+(COUNTIF(beosztás!$LA72:$MD72,"S8")*8)+(COUNTIF(beosztás!$LA72:$MD72,"S9")*9)+(COUNTIF(beosztás!$LA72:$MD72,"S10")*10)+(COUNTIF(beosztás!$LA72:$MD72,"S11")*11)+(COUNTIF(beosztás!$LA72:$MD72,"S12")*12)</f>
        <v>0</v>
      </c>
      <c r="HP70" s="710">
        <f>COUNTIF(beosztás!$LA72:$MD72,"BN")*12+COUNTIF(beosztás!$LA72:$MD72,"BÉ")*12+COUNTIF(beosztás!$LA72:$MD72,"BDE")*8+COUNTIF(beosztás!$LA72:$MD72,"BDU")*8+COUNTIF(beosztás!$LA72:$MD72,"BÉJ")*8+COUNTIF(beosztás!$LA72:$MD72,"B1")*1+COUNTIF(beosztás!$LA72:$MD72,"B2")*2+COUNTIF(beosztás!$LA72:$MD72,"B3")*3+COUNTIF(beosztás!$KZ72:$MC72,"B5")*5+COUNTIF(beosztás!$KZ72:$MC72,"B6")*6+COUNTIF(beosztás!$KZ72:$MC72,"B7")*7+COUNTIF(beosztás!$KZ72:$MC72,"B8")*8+COUNTIF(beosztás!$LA72:$MD72,"B9")*9+COUNTIF(beosztás!$LA72:$MD72,"B10")*10+COUNTIF(beosztás!$LA72:$MD72,"B11")*11+COUNTIF(beosztás!$LA72:$MD72,"B12")*12+COUNTIF(beosztás!$LA72:$MD72,"BP")*0</f>
        <v>0</v>
      </c>
      <c r="HQ70" s="24">
        <f t="shared" si="456"/>
        <v>0</v>
      </c>
      <c r="HR70" s="710">
        <f>IF(C70="",0,alapadatok!$AN$12)</f>
        <v>0</v>
      </c>
      <c r="HS70" s="19">
        <f t="shared" si="403"/>
        <v>0</v>
      </c>
      <c r="HT70" s="907">
        <f t="shared" si="457"/>
        <v>0</v>
      </c>
      <c r="HU70" s="42"/>
      <c r="HV70" s="709">
        <f>COUNTIF(beosztás!$ME72:$NI72,"DE")*8</f>
        <v>0</v>
      </c>
      <c r="HW70" s="710">
        <f>COUNTIF(beosztás!$ME72:$NI72,"DU")*8</f>
        <v>0</v>
      </c>
      <c r="HX70" s="710">
        <f>COUNTIF(beosztás!$ME72:$NI72,"ÉJ")*8</f>
        <v>0</v>
      </c>
      <c r="HY70" s="710">
        <f>COUNTIF(beosztás!$ME72:$NI72,"N")*12</f>
        <v>0</v>
      </c>
      <c r="HZ70" s="710">
        <f>COUNTIF(beosztás!$ME72:$NI72,"É")*12</f>
        <v>0</v>
      </c>
      <c r="IA70" s="710">
        <f>SUM(beosztás!$ME72:$NI72)</f>
        <v>0</v>
      </c>
      <c r="IB70" s="710">
        <f>(COUNTIF(beosztás!$ME72:$NI72,"SN")*12)+(COUNTIF(beosztás!$ME72:$NI72,"SDE")*8)+(COUNTIF(beosztás!$ME72:$NI72,"SDU")*8)+(COUNTIF(beosztás!$ME72:$NI72,"SÉ")*12)+(COUNTIF(beosztás!$ME72:$NI72,"SÉJ")*8)+(COUNTIF(beosztás!$ME72:$NI72,"S1")*1)+(COUNTIF(beosztás!$ME72:$NI72,"S2")*2)+(COUNTIF(beosztás!$ME72:$NI72,"S3")*3)+(COUNTIF(beosztás!$ME72:$NI72,"S4")*4)+(COUNTIF(beosztás!$ME72:$NI72,"S5")*5)+(COUNTIF(beosztás!$ME72:$NI72,"S6")*6)+(COUNTIF(beosztás!$ME72:$NI72,"S7")*7)+(COUNTIF(beosztás!$ME72:$NI72,"S8")*8)+(COUNTIF(beosztás!$ME72:$NI72,"S9")*9)+(COUNTIF(beosztás!$ME72:$NI72,"S10")*10)+(COUNTIF(beosztás!$ME72:$NI72,"S11")*11)+(COUNTIF(beosztás!$ME72:$NI72,"S12")*12)</f>
        <v>0</v>
      </c>
      <c r="IC70" s="710">
        <f>COUNTIF(beosztás!$ME72:$NI72,"FÜ")*8</f>
        <v>0</v>
      </c>
      <c r="ID70" s="710">
        <f>COUNTIF(beosztás!$ME72:$NI72,"BN")*12+COUNTIF(beosztás!$ME72:$NI72,"BÉ")*12+COUNTIF(beosztás!$ME72:$NI72,"BDE")*8+COUNTIF(beosztás!$ME72:$NI72,"BDU")*8+COUNTIF(beosztás!$ME72:$NI72,"BÉJ")*8+COUNTIF(beosztás!$ME72:$NI72,"B1")*1+COUNTIF(beosztás!$ME72:$NI72,"B2")*2+COUNTIF(beosztás!$ME72:$NI72,"B3")*3+COUNTIF(beosztás!$ME72:$NI72,"B5")*5+COUNTIF(beosztás!$ME72:$NI72,"B6")*6+COUNTIF(beosztás!$ME72:$NI72,"B7")*7+COUNTIF(beosztás!$ME72:$NI72,"B8")*8+COUNTIF(beosztás!$ME72:$NI72,"B9")*9+COUNTIF(beosztás!$ME72:$NI72,"B10")*10+COUNTIF(beosztás!$ME72:$NI72,"B11")*11+COUNTIF(beosztás!$ME72:$NI72,"B12")*12+COUNTIF(beosztás!$ME72:$NI72,"BP")*0</f>
        <v>0</v>
      </c>
      <c r="IE70" s="24">
        <f t="shared" si="458"/>
        <v>0</v>
      </c>
      <c r="IF70" s="710">
        <f>IF(C70="",0,alapadatok!$AN$13)</f>
        <v>0</v>
      </c>
      <c r="IG70" s="19">
        <f t="shared" si="404"/>
        <v>0</v>
      </c>
      <c r="IH70" s="741">
        <f t="shared" si="459"/>
        <v>0</v>
      </c>
      <c r="II70" s="42"/>
      <c r="IJ70" s="25">
        <f t="shared" si="405"/>
        <v>0</v>
      </c>
      <c r="IK70" s="24">
        <f t="shared" si="406"/>
        <v>0</v>
      </c>
      <c r="IL70" s="24">
        <f t="shared" si="407"/>
        <v>0</v>
      </c>
      <c r="IM70" s="24">
        <f t="shared" si="408"/>
        <v>0</v>
      </c>
      <c r="IN70" s="24">
        <f t="shared" si="409"/>
        <v>0</v>
      </c>
      <c r="IO70" s="24">
        <f t="shared" si="410"/>
        <v>0</v>
      </c>
      <c r="IP70" s="24">
        <f t="shared" si="411"/>
        <v>0</v>
      </c>
      <c r="IQ70" s="24">
        <f t="shared" si="412"/>
        <v>0</v>
      </c>
      <c r="IR70" s="24">
        <f t="shared" si="413"/>
        <v>0</v>
      </c>
      <c r="IS70" s="24">
        <f t="shared" si="414"/>
        <v>0</v>
      </c>
      <c r="IT70" s="24">
        <f t="shared" si="415"/>
        <v>0</v>
      </c>
      <c r="IU70" s="19">
        <f t="shared" si="416"/>
        <v>0</v>
      </c>
      <c r="IV70" s="907">
        <f t="shared" si="460"/>
        <v>0</v>
      </c>
      <c r="IW70" s="43"/>
      <c r="JF70" s="21"/>
      <c r="JG70" s="21"/>
    </row>
    <row r="71" spans="1:267" ht="15.75" hidden="1" thickBot="1" x14ac:dyDescent="0.3">
      <c r="A71" s="398">
        <f>IF(beosztás!A73=0,"",beosztás!A73)</f>
        <v>22</v>
      </c>
      <c r="B71" s="901" t="str">
        <f>IF(beosztás!B73=0,"",beosztás!B73)</f>
        <v/>
      </c>
      <c r="C71" s="400" t="str">
        <f>IF(beosztás!C73=0,"",beosztás!C73)</f>
        <v/>
      </c>
      <c r="D71" s="401" t="str">
        <f>IF(beosztás!D73=0,"",beosztás!D73)</f>
        <v/>
      </c>
      <c r="E71" s="18"/>
      <c r="F71" s="705">
        <f>COUNTIF(beosztás!$I73:$AM73,"DE")*8</f>
        <v>0</v>
      </c>
      <c r="G71" s="706">
        <f>COUNTIF(beosztás!$I73:$AM73,"DU")*8</f>
        <v>0</v>
      </c>
      <c r="H71" s="706">
        <f>COUNTIF(beosztás!$I73:$AM73,"ÉJ")*8</f>
        <v>0</v>
      </c>
      <c r="I71" s="706">
        <f>COUNTIF(beosztás!$I73:$AM73,"N")*12</f>
        <v>0</v>
      </c>
      <c r="J71" s="706">
        <f>COUNTIF(beosztás!$I73:$AM73,"é")*12</f>
        <v>0</v>
      </c>
      <c r="K71" s="706">
        <f>SUM(beosztás!$I73:$AM73)</f>
        <v>0</v>
      </c>
      <c r="L71" s="706">
        <f>COUNTIF(beosztás!$I73:$AM73,"FÜ")*8</f>
        <v>0</v>
      </c>
      <c r="M71" s="706">
        <f>(COUNTIF(beosztás!$I73:$AM73,"SN")*12)+(COUNTIF(beosztás!$I73:$AM73,"SDE")*8)+(COUNTIF(beosztás!$I73:$AM73,"SDU")*8)+(COUNTIF(beosztás!$I73:$AM73,"S1")*1)+(COUNTIF(beosztás!$I73:$AM73,"S2")*2)+(COUNTIF(beosztás!$I73:$AM73,"S3")*3)+(COUNTIF(beosztás!$I73:$AM73,"S4")*4)+(COUNTIF(beosztás!$I73:$AM73,"S5")*5)+(COUNTIF(beosztás!$I73:$AM73,"S6")*6)+(COUNTIF(beosztás!$I73:$AM73,"S7")*7)+(COUNTIF(beosztás!$I73:$AM73,"S8")*8)+(COUNTIF(beosztás!$I73:$AM73,"S9")*9)+(COUNTIF(beosztás!$I73:$AM73,"S10")*10)+(COUNTIF(beosztás!$I73:$AM73,"S11")*11)+(COUNTIF(beosztás!$I73:$AM73,"S12")*12)+(COUNTIF(beosztás!$I73:$AM73,"SÉ")*12)+(COUNTIF(beosztás!$I73:$AM73,"SÉJ")*8)</f>
        <v>0</v>
      </c>
      <c r="N71" s="706">
        <f>COUNTIF(beosztás!$I73:$AM73,"BN")*12+COUNTIF(beosztás!$I73:$AM73,"BÉ")*12+COUNTIF(beosztás!$I73:$AM73,"BDE")*8+COUNTIF(beosztás!$I73:$AM73,"BDU")*8+COUNTIF(beosztás!$I73:$AM73,"BÉJ")*8+COUNTIF(beosztás!$I73:$AM73,"B1")*1+COUNTIF(beosztás!$I73:$AM73,"B2")*2+COUNTIF(beosztás!$I73:$AM73,"B3")*3+COUNTIF(beosztás!$I73:$AM73,"B5")*5+COUNTIF(beosztás!$I73:$AM73,"B6")*6+COUNTIF(beosztás!$I73:$AM73,"B7")*7+COUNTIF(beosztás!$I73:$AM73,"B8")*8+COUNTIF(beosztás!$I73:$AM73,"B9")*9+COUNTIF(beosztás!$I73:$AM73,"B10")*10+COUNTIF(beosztás!$I73:$AM73,"B11")*11+COUNTIF(beosztás!$I73:$AM73,"B12")*12+COUNTIF(beosztás!$I73:$AM73,"BP")*0</f>
        <v>0</v>
      </c>
      <c r="O71" s="330">
        <f t="shared" si="417"/>
        <v>0</v>
      </c>
      <c r="P71" s="706">
        <f>IF(C71="",0,alapadatok!$AN$2)</f>
        <v>0</v>
      </c>
      <c r="Q71" s="330">
        <f t="shared" si="418"/>
        <v>0</v>
      </c>
      <c r="R71" s="739">
        <f t="shared" si="419"/>
        <v>0</v>
      </c>
      <c r="S71" s="325"/>
      <c r="T71" s="705">
        <f>COUNTIF(beosztás!$AN73:$BO73,"DE")*8</f>
        <v>0</v>
      </c>
      <c r="U71" s="706">
        <f>COUNTIF(beosztás!$AN73:$BO73,"DU")*8</f>
        <v>0</v>
      </c>
      <c r="V71" s="706">
        <f>COUNTIF(beosztás!$AN73:$BO73,"ÉJ")*8</f>
        <v>0</v>
      </c>
      <c r="W71" s="706">
        <f>COUNTIF(beosztás!$AN73:$BO73,"N")*12</f>
        <v>0</v>
      </c>
      <c r="X71" s="706">
        <f>COUNTIF(beosztás!$AN73:$BO73,"É")*12</f>
        <v>0</v>
      </c>
      <c r="Y71" s="706">
        <f>SUM(beosztás!$AN73:$BO73)</f>
        <v>0</v>
      </c>
      <c r="Z71" s="706">
        <f>(COUNTIF(beosztás!$AN73:$BO73,"SN")*12)+(COUNTIF(beosztás!$AN73:$BO73,"SDE")*8)+(COUNTIF(beosztás!$AN73:$BO73,"SDU")*8)+(COUNTIF(beosztás!$AN73:$BO73,"SÉ")*12)+(COUNTIF(beosztás!$AN73:$BO73,"SÉJ")*8)+(COUNTIF(beosztás!$AN73:$BO73,"S1")*1)+(COUNTIF(beosztás!$AN73:$BO73,"S2")*2)+(COUNTIF(beosztás!$AN73:$BO73,"S3")*3)+(COUNTIF(beosztás!$AN73:$BO73,"S4")*4)+(COUNTIF(beosztás!$AN73:$BO73,"S5")*5)+(COUNTIF(beosztás!$AN73:$BO73,"S6")*6)+(COUNTIF(beosztás!$AN73:$BO73,"S7")*7)+(COUNTIF(beosztás!$AN73:$BO73,"S8")*8)+(COUNTIF(beosztás!$AN73:$BO73,"S9")*9)+(COUNTIF(beosztás!$AN73:$BO73,"S10")*10)+(COUNTIF(beosztás!$AN73:$BO73,"S11")*11)+(COUNTIF(beosztás!$AN73:$BO73,"S12")*12)</f>
        <v>0</v>
      </c>
      <c r="AA71" s="706">
        <f>COUNTIF(beosztás!$AN73:$BO73,"FÜ")*8</f>
        <v>0</v>
      </c>
      <c r="AB71" s="706">
        <f>COUNTIF(beosztás!$AN73:$BO73,"BN")*12+COUNTIF(beosztás!$AN73:$BO73,"BÉ")*12+COUNTIF(beosztás!$AN73:$BO73,"BDE")*8+COUNTIF(beosztás!$AN73:$BO73,"BDU")*8+COUNTIF(beosztás!$AN73:$BO73,"BÉJ")*8+COUNTIF(beosztás!$AN73:$BO73,"B1")*1+COUNTIF(beosztás!$AN73:$BO73,"B2")*2+COUNTIF(beosztás!$AN73:$BO73,"B3")*3+COUNTIF(beosztás!$AN73:$BO73,"B5")*5+COUNTIF(beosztás!$AN73:$BO73,"B6")*6+COUNTIF(beosztás!$AN73:$BO73,"B7")*7+COUNTIF(beosztás!$AN73:$BO73,"B8")*8+COUNTIF(beosztás!$AN73:$BO73,"B9")*9+COUNTIF(beosztás!$AN73:$BO73,"B10")*10+COUNTIF(beosztás!$AN73:$BO73,"B11")*11+COUNTIF(beosztás!$AN73:$BO73,"B12")*12+COUNTIF(beosztás!$AN73:$BO73,"BP")*0</f>
        <v>0</v>
      </c>
      <c r="AC71" s="330">
        <f t="shared" si="420"/>
        <v>0</v>
      </c>
      <c r="AD71" s="706">
        <f>IF(C71="",0,alapadatok!$AN$3)</f>
        <v>0</v>
      </c>
      <c r="AE71" s="330">
        <f t="shared" si="421"/>
        <v>0</v>
      </c>
      <c r="AF71" s="739">
        <f t="shared" si="422"/>
        <v>0</v>
      </c>
      <c r="AG71" s="325"/>
      <c r="AH71" s="329">
        <f t="shared" si="423"/>
        <v>0</v>
      </c>
      <c r="AI71" s="330">
        <f t="shared" si="424"/>
        <v>0</v>
      </c>
      <c r="AJ71" s="330">
        <f t="shared" si="425"/>
        <v>0</v>
      </c>
      <c r="AK71" s="330">
        <f t="shared" si="426"/>
        <v>0</v>
      </c>
      <c r="AL71" s="330">
        <f t="shared" si="427"/>
        <v>0</v>
      </c>
      <c r="AM71" s="330">
        <f t="shared" si="428"/>
        <v>0</v>
      </c>
      <c r="AN71" s="330">
        <f t="shared" si="429"/>
        <v>0</v>
      </c>
      <c r="AO71" s="330">
        <f t="shared" si="430"/>
        <v>0</v>
      </c>
      <c r="AP71" s="330">
        <f t="shared" si="431"/>
        <v>0</v>
      </c>
      <c r="AQ71" s="330">
        <f t="shared" si="432"/>
        <v>0</v>
      </c>
      <c r="AR71" s="330">
        <f t="shared" si="433"/>
        <v>0</v>
      </c>
      <c r="AS71" s="330">
        <f t="shared" si="434"/>
        <v>0</v>
      </c>
      <c r="AT71" s="739">
        <f t="shared" si="435"/>
        <v>0</v>
      </c>
      <c r="AU71" s="326"/>
      <c r="AV71" s="705">
        <f>COUNTIF(beosztás!$BP73:$CT73,"DE")*8</f>
        <v>0</v>
      </c>
      <c r="AW71" s="706">
        <f>COUNTIF(beosztás!$BP73:$CT73,"DU")*8</f>
        <v>0</v>
      </c>
      <c r="AX71" s="706">
        <f>COUNTIF(beosztás!$BP73:$CT73,"ÉJ")*8</f>
        <v>0</v>
      </c>
      <c r="AY71" s="706">
        <f>COUNTIF(beosztás!$BP73:$CT73,"N")*12</f>
        <v>0</v>
      </c>
      <c r="AZ71" s="706">
        <f>COUNTIF(beosztás!$BP73:$CT73,"é")*12</f>
        <v>0</v>
      </c>
      <c r="BA71" s="706">
        <f>SUM(beosztás!$BP73:$CT73)</f>
        <v>0</v>
      </c>
      <c r="BB71" s="706">
        <f>COUNTIF(beosztás!$BP73:$CT73,"FÜ")*8</f>
        <v>0</v>
      </c>
      <c r="BC71" s="895">
        <f>(COUNTIF(beosztás!$BP73:$CT73,"SN")*12)+(COUNTIF(beosztás!$BP73:$CT73,"SDE")*8)+(COUNTIF(beosztás!$BP73:$CT73,"SDU")*8)+(COUNTIF(beosztás!$BP73:$CT73,"SÉ")*12)+(COUNTIF(beosztás!$BP73:$CT73,"SÉJ")*8)+(COUNTIF(beosztás!$BP73:$CT73,"S1")*1)+(COUNTIF(beosztás!$BP73:$CT73,"S2")*2)+(COUNTIF(beosztás!$BP73:$CT73,"S3")*3)+(COUNTIF(beosztás!$BP73:$CT73,"S4")*4)+(COUNTIF(beosztás!$BP73:$CT73,"S5")*5)+(COUNTIF(beosztás!$BP73:$CT73,"S6")*6)+(COUNTIF(beosztás!$BP73:$CT73,"S7")*7)+(COUNTIF(beosztás!$BP73:$CT73,"S8")*8)+(COUNTIF(beosztás!$BP73:$CT73,"S9")*9)+(COUNTIF(beosztás!$BP73:$CT73,"S10")*10)+(COUNTIF(beosztás!$BP73:$CT73,"S11")*11)+(COUNTIF(beosztás!$BP73:$CT73,"S12")*12)</f>
        <v>0</v>
      </c>
      <c r="BD71" s="706">
        <f>COUNTIF(beosztás!$BP73:$CT73,"BN")*12+COUNTIF(beosztás!$BP73:$CT73,"BÉ")*12+COUNTIF(beosztás!$BP73:$CT73,"BDE")*8+COUNTIF(beosztás!$BP73:$CT73,"BDU")*8+COUNTIF(beosztás!$BP73:$CT73,"BÉJ")*8+COUNTIF(beosztás!$BP73:$CT73,"B1")*1+COUNTIF(beosztás!$BP73:$CT73,"B2")*2+COUNTIF(beosztás!$BP73:$CT73,"B3")*3+COUNTIF(beosztás!$BP73:$CT73,"B5")*5+COUNTIF(beosztás!$BP73:$CT73,"B6")*6+COUNTIF(beosztás!$BP73:$CT73,"B7")*7+COUNTIF(beosztás!$BP73:$CT73,"B8")*8+COUNTIF(beosztás!$BP73:$CT73,"B9")*9+COUNTIF(beosztás!$BP73:$CT73,"B10")*10+COUNTIF(beosztás!$BP73:$CT73,"B11")*11+COUNTIF(beosztás!$BP73:$CT73,"B12")*12+COUNTIF(beosztás!$BP73:$CT73,"BP")*0</f>
        <v>0</v>
      </c>
      <c r="BE71" s="330">
        <f t="shared" si="436"/>
        <v>0</v>
      </c>
      <c r="BF71" s="706">
        <f>IF(C71="",0,alapadatok!$AN$4)</f>
        <v>0</v>
      </c>
      <c r="BG71" s="330">
        <f t="shared" si="342"/>
        <v>0</v>
      </c>
      <c r="BH71" s="739">
        <f t="shared" si="437"/>
        <v>0</v>
      </c>
      <c r="BI71" s="325"/>
      <c r="BJ71" s="705">
        <f>COUNTIF(beosztás!$CU73:$DX73,"DE")*8</f>
        <v>0</v>
      </c>
      <c r="BK71" s="706">
        <f>COUNTIF(beosztás!$CU73:$DX73,"DU")*8</f>
        <v>0</v>
      </c>
      <c r="BL71" s="706">
        <f>COUNTIF(beosztás!$CU73:$DX73,"ÉJ")*8</f>
        <v>0</v>
      </c>
      <c r="BM71" s="706">
        <f>COUNTIF(beosztás!$CU73:$DX73,"N")*12</f>
        <v>0</v>
      </c>
      <c r="BN71" s="706">
        <f>COUNTIF(beosztás!$CU73:$DX73,"É")*12</f>
        <v>0</v>
      </c>
      <c r="BO71" s="706">
        <f>SUM(beosztás!$CU73:$DX73)</f>
        <v>0</v>
      </c>
      <c r="BP71" s="895">
        <f>(COUNTIF(beosztás!$CU73:$DX73,"SN")*12)+(COUNTIF(beosztás!$CU73:$DX73,"SDE")*8)+(COUNTIF(beosztás!$CU73:$DX73,"SDU")*8)+(COUNTIF(beosztás!$CU73:$DX73,"SÉ")*12)+(COUNTIF(beosztás!$CU73:$DX73,"SÉJ")*8)+(COUNTIF(beosztás!$CU73:$DX73,"S1")*1)+(COUNTIF(beosztás!$CU73:$DX73,"S2")*2)+(COUNTIF(beosztás!$CU73:$DX73,"S3")*3)+(COUNTIF(beosztás!$CU73:$DX73,"S4")*4)+(COUNTIF(beosztás!$CU73:$DX73,"S5")*5)+(COUNTIF(beosztás!$CU73:$DX73,"S6")*6)+(COUNTIF(beosztás!$CU73:$DX73,"S7")*7)+(COUNTIF(beosztás!$CU73:$DX73,"S8")*8)+(COUNTIF(beosztás!$CU73:$DX73,"S9")*9)+(COUNTIF(beosztás!$CU73:$DX73,"S10")*10)+(COUNTIF(beosztás!$CU73:$DX73,"S11")*11)+(COUNTIF(beosztás!$CU73:$DX73,"S12")*12)</f>
        <v>0</v>
      </c>
      <c r="BQ71" s="706">
        <f>COUNTIF(beosztás!$CU73:$DX73,"FÜ")*8</f>
        <v>0</v>
      </c>
      <c r="BR71" s="706">
        <f>COUNTIF(beosztás!$CU73:$DX73,"BN")*12+COUNTIF(beosztás!$CU73:$DX73,"BÉ")*12+COUNTIF(beosztás!$CU73:$DX73,"BDE")*8+COUNTIF(beosztás!$CU73:$DX73,"BDU")*8+COUNTIF(beosztás!$CU73:$DX73,"BÉJ")*8+COUNTIF(beosztás!$CU73:$DX73,"B1")*1+COUNTIF(beosztás!$CU73:$DX73,"B2")*2+COUNTIF(beosztás!$CU73:$DX73,"B3")*3+COUNTIF(beosztás!$CU73:$DX73,"B5")*5+COUNTIF(beosztás!$CU73:$DX73,"B6")*6+COUNTIF(beosztás!$CU73:$DX73,"B7")*7+COUNTIF(beosztás!$CU73:$DX73,"B8")*8+COUNTIF(beosztás!$CU73:$DX73,"B9")*9+COUNTIF(beosztás!$CU73:$DX73,"B10")*10+COUNTIF(beosztás!$CU73:$DX73,"B11")*11+COUNTIF(beosztás!$CU73:$DX73,"B12")*12+COUNTIF(beosztás!$CU73:$DX73,"BP")*0</f>
        <v>0</v>
      </c>
      <c r="BS71" s="330">
        <f t="shared" si="438"/>
        <v>0</v>
      </c>
      <c r="BT71" s="706">
        <f>IF(C71="",0,alapadatok!$AN$5)</f>
        <v>0</v>
      </c>
      <c r="BU71" s="330">
        <f t="shared" si="344"/>
        <v>0</v>
      </c>
      <c r="BV71" s="905">
        <f t="shared" si="439"/>
        <v>0</v>
      </c>
      <c r="BW71" s="325"/>
      <c r="BX71" s="329">
        <f t="shared" si="345"/>
        <v>0</v>
      </c>
      <c r="BY71" s="330">
        <f t="shared" si="346"/>
        <v>0</v>
      </c>
      <c r="BZ71" s="330">
        <f t="shared" si="347"/>
        <v>0</v>
      </c>
      <c r="CA71" s="330">
        <f t="shared" si="348"/>
        <v>0</v>
      </c>
      <c r="CB71" s="330">
        <f t="shared" si="349"/>
        <v>0</v>
      </c>
      <c r="CC71" s="330">
        <f t="shared" si="350"/>
        <v>0</v>
      </c>
      <c r="CD71" s="330">
        <f t="shared" si="351"/>
        <v>0</v>
      </c>
      <c r="CE71" s="330">
        <f t="shared" si="352"/>
        <v>0</v>
      </c>
      <c r="CF71" s="330">
        <f t="shared" si="353"/>
        <v>0</v>
      </c>
      <c r="CG71" s="330">
        <f t="shared" si="354"/>
        <v>0</v>
      </c>
      <c r="CH71" s="330">
        <f t="shared" si="355"/>
        <v>0</v>
      </c>
      <c r="CI71" s="330">
        <f t="shared" si="356"/>
        <v>0</v>
      </c>
      <c r="CJ71" s="739">
        <f t="shared" si="440"/>
        <v>0</v>
      </c>
      <c r="CK71" s="326"/>
      <c r="CL71" s="705">
        <f>COUNTIF(beosztás!$DY73:$FC73,"DE")*8</f>
        <v>0</v>
      </c>
      <c r="CM71" s="706">
        <f>COUNTIF(beosztás!$DY73:$FC73,"DU")*8</f>
        <v>0</v>
      </c>
      <c r="CN71" s="706">
        <f>COUNTIF(beosztás!$DY73:$FC73,"ÉJ")*8</f>
        <v>0</v>
      </c>
      <c r="CO71" s="706">
        <f>COUNTIF(beosztás!$DY73:$FC73,"N")*12</f>
        <v>0</v>
      </c>
      <c r="CP71" s="706">
        <f>COUNTIF(beosztás!$DY73:$FC73,"é")*12</f>
        <v>0</v>
      </c>
      <c r="CQ71" s="706">
        <f>SUM(beosztás!$DY73:$FC73)</f>
        <v>0</v>
      </c>
      <c r="CR71" s="706">
        <f>COUNTIF(beosztás!$DY73:$FC73,"FÜ")*8</f>
        <v>0</v>
      </c>
      <c r="CS71" s="895">
        <f>(COUNTIF(beosztás!$DY73:$FC73,"SN")*12)+(COUNTIF(beosztás!$DY73:$FC73,"SDE")*8)+(COUNTIF(beosztás!$DY73:$FC73,"SDU")*8)+(COUNTIF(beosztás!$DY73:$FC73,"SÉ")*12)+(COUNTIF(beosztás!$DY73:$FC73,"SÉJ")*8)+(COUNTIF(beosztás!$DY73:$FC73,"S1")*1)+(COUNTIF(beosztás!$DY73:$FC73,"S2")*2)+(COUNTIF(beosztás!$DY73:$FC73,"S3")*3)+(COUNTIF(beosztás!$DY73:$FC73,"S4")*4)+(COUNTIF(beosztás!$DY73:$FC73,"S5")*5)+(COUNTIF(beosztás!$DY73:$FC73,"S6")*6)+(COUNTIF(beosztás!$DY73:$FC73,"S7")*7)+(COUNTIF(beosztás!$DY73:$FC73,"S8")*8)+(COUNTIF(beosztás!$DY73:$FC73,"S9")*9)+(COUNTIF(beosztás!$DY73:$FC73,"S10")*10)+(COUNTIF(beosztás!$DY73:$FC73,"S11")*11)+(COUNTIF(beosztás!$DY73:$FC73,"S12")*12)</f>
        <v>0</v>
      </c>
      <c r="CT71" s="706">
        <f>COUNTIF(beosztás!$DY73:$FC73,"BN")*12+COUNTIF(beosztás!$DY73:$FC73,"BÉ")*12+COUNTIF(beosztás!$DY73:$FC73,"BDE")*8+COUNTIF(beosztás!$DY73:$FC73,"BDU")*8+COUNTIF(beosztás!$DY73:$FC73,"BÉJ")*8+COUNTIF(beosztás!$DY73:$FC73,"B1")*1+COUNTIF(beosztás!$DY73:$FC73,"B2")*2+COUNTIF(beosztás!$DY73:$FC73,"B3")*3+COUNTIF(beosztás!$DY73:$FC73,"B5")*5+COUNTIF(beosztás!$DY73:$FC73,"B6")*6+COUNTIF(beosztás!$DY73:$FC73,"B7")*7+COUNTIF(beosztás!$DY73:$FC73,"B8")*8+COUNTIF(beosztás!$DY73:$FC73,"B9")*9+COUNTIF(beosztás!$DY73:$FC73,"B10")*10+COUNTIF(beosztás!$DY73:$FC73,"B11")*11+COUNTIF(beosztás!$DY73:$FC73,"B12")*12+COUNTIF(beosztás!$DY73:$FC73,"BP")*0</f>
        <v>0</v>
      </c>
      <c r="CU71" s="330">
        <f t="shared" si="441"/>
        <v>0</v>
      </c>
      <c r="CV71" s="706">
        <f>IF(C71="",0,alapadatok!$AN$6)</f>
        <v>0</v>
      </c>
      <c r="CW71" s="330">
        <f t="shared" si="358"/>
        <v>0</v>
      </c>
      <c r="CX71" s="905">
        <f t="shared" si="442"/>
        <v>0</v>
      </c>
      <c r="CY71" s="325"/>
      <c r="CZ71" s="705">
        <f>COUNTIF(beosztás!$FD73:$GG73,"DE")*8</f>
        <v>0</v>
      </c>
      <c r="DA71" s="706">
        <f>COUNTIF(beosztás!$FD73:$GG73,"DU")*8</f>
        <v>0</v>
      </c>
      <c r="DB71" s="706">
        <f>COUNTIF(beosztás!$FD73:$GG73,"ÉJ")*8</f>
        <v>0</v>
      </c>
      <c r="DC71" s="706">
        <f>COUNTIF(beosztás!$FD73:$GG73,"N")*12</f>
        <v>0</v>
      </c>
      <c r="DD71" s="706">
        <f>COUNTIF(beosztás!$FD73:$GG73,"É")*12</f>
        <v>0</v>
      </c>
      <c r="DE71" s="706">
        <f>SUM(beosztás!$FD73:$GG73)</f>
        <v>0</v>
      </c>
      <c r="DF71" s="895">
        <f>(COUNTIF(beosztás!$FD73:$GG73,"SN")*12)+(COUNTIF(beosztás!$FD73:$GG73,"SDE")*8)+(COUNTIF(beosztás!$FD73:$GG73,"SDU")*8)+(COUNTIF(beosztás!$FD73:$GG73,"SÉ")*12)+(COUNTIF(beosztás!$FD73:$GG73,"SÉJ")*8)+(COUNTIF(beosztás!$FD73:$GG73,"S1")*1)+(COUNTIF(beosztás!$FD73:$GG73,"S2")*2)+(COUNTIF(beosztás!$FD73:$GG73,"S3")*3)+(COUNTIF(beosztás!$FD73:$GG73,"S4")*4)+(COUNTIF(beosztás!$FD73:$GG73,"S5")*5)+(COUNTIF(beosztás!$FD73:$GG73,"S6")*6)+(COUNTIF(beosztás!$FD73:$GG73,"S7")*7)+(COUNTIF(beosztás!$FD73:$GG73,"S8")*8)+(COUNTIF(beosztás!$FD73:$GG73,"S9")*9)+(COUNTIF(beosztás!$FD73:$GG73,"S10")*10)+(COUNTIF(beosztás!$FD73:$GG73,"S11")*11)+(COUNTIF(beosztás!$FD73:$GG73,"S12")*12)</f>
        <v>0</v>
      </c>
      <c r="DG71" s="706">
        <f>COUNTIF(beosztás!$FD73:$GG73,"FÜ")*8</f>
        <v>0</v>
      </c>
      <c r="DH71" s="706">
        <f>COUNTIF(beosztás!$FD73:$GG73,"BN")*12+COUNTIF(beosztás!$FD73:$GG73,"BÉ")*12+COUNTIF(beosztás!$FD73:$GG73,"BDE")*8+COUNTIF(beosztás!$FD73:$GG73,"BDU")*8+COUNTIF(beosztás!$FD73:$GG73,"BÉJ")*8+COUNTIF(beosztás!$FD73:$GG73,"B1")*1+COUNTIF(beosztás!$FD73:$GG73,"B2")*2+COUNTIF(beosztás!$FD73:$GG73,"B3")*3+COUNTIF(beosztás!$FD73:$GG73,"B5")*5+COUNTIF(beosztás!$FD73:$GG73,"B6")*6+COUNTIF(beosztás!$FD73:$GG73,"B7")*7+COUNTIF(beosztás!$FD73:$GG73,"B8")*8+COUNTIF(beosztás!$FD73:$GG73,"B9")*9+COUNTIF(beosztás!$FD73:$GG73,"B10")*10+COUNTIF(beosztás!$FD73:$GG73,"B11")*11+COUNTIF(beosztás!$FD73:$GG73,"B12")*12+COUNTIF(beosztás!$FD73:$GG73,"BP")*0</f>
        <v>0</v>
      </c>
      <c r="DI71" s="330">
        <f t="shared" si="443"/>
        <v>0</v>
      </c>
      <c r="DJ71" s="706">
        <f>IF(C71="",0,alapadatok!$AN$7)</f>
        <v>0</v>
      </c>
      <c r="DK71" s="330">
        <f t="shared" si="359"/>
        <v>0</v>
      </c>
      <c r="DL71" s="739">
        <f t="shared" si="444"/>
        <v>0</v>
      </c>
      <c r="DM71" s="325"/>
      <c r="DN71" s="329">
        <f t="shared" si="360"/>
        <v>0</v>
      </c>
      <c r="DO71" s="330">
        <f t="shared" si="361"/>
        <v>0</v>
      </c>
      <c r="DP71" s="330">
        <f t="shared" si="362"/>
        <v>0</v>
      </c>
      <c r="DQ71" s="330">
        <f t="shared" si="363"/>
        <v>0</v>
      </c>
      <c r="DR71" s="330">
        <f t="shared" si="364"/>
        <v>0</v>
      </c>
      <c r="DS71" s="330">
        <f t="shared" si="365"/>
        <v>0</v>
      </c>
      <c r="DT71" s="330">
        <f t="shared" si="366"/>
        <v>0</v>
      </c>
      <c r="DU71" s="330">
        <f t="shared" si="367"/>
        <v>0</v>
      </c>
      <c r="DV71" s="330">
        <f t="shared" si="368"/>
        <v>0</v>
      </c>
      <c r="DW71" s="330">
        <f t="shared" si="369"/>
        <v>0</v>
      </c>
      <c r="DX71" s="330">
        <f t="shared" si="370"/>
        <v>0</v>
      </c>
      <c r="DY71" s="330">
        <f t="shared" si="371"/>
        <v>0</v>
      </c>
      <c r="DZ71" s="905">
        <f t="shared" si="445"/>
        <v>0</v>
      </c>
      <c r="EA71" s="326"/>
      <c r="EB71" s="705">
        <f>COUNTIF(beosztás!$GH73:$HL73,"DE")*8</f>
        <v>0</v>
      </c>
      <c r="EC71" s="706">
        <f>COUNTIF(beosztás!$GH73:$HL73,"DU")*8</f>
        <v>0</v>
      </c>
      <c r="ED71" s="706">
        <f>COUNTIF(beosztás!$GH73:$HL73,"ÉJ")*8</f>
        <v>0</v>
      </c>
      <c r="EE71" s="706">
        <f>COUNTIF(beosztás!$GH73:$HL73,"N")*12</f>
        <v>0</v>
      </c>
      <c r="EF71" s="706">
        <f>COUNTIF(beosztás!$GH73:$HL73,"é")*12</f>
        <v>0</v>
      </c>
      <c r="EG71" s="706">
        <f>SUM(beosztás!$GH73:$HL73)</f>
        <v>0</v>
      </c>
      <c r="EH71" s="706">
        <f>COUNTIF(beosztás!$GH73:$HL73,"FÜ")*8</f>
        <v>0</v>
      </c>
      <c r="EI71" s="895">
        <f>(COUNTIF(beosztás!$GH73:$HL73,"SN")*12)+(COUNTIF(beosztás!$GH73:$HL73,"SDE")*8)+(COUNTIF(beosztás!$GH73:$HL73,"SDU")*8)+(COUNTIF(beosztás!$GH73:$HL73,"SÉ")*12)+(COUNTIF(beosztás!$GH73:$HL73,"SÉJ")*8)+(COUNTIF(beosztás!$GH73:$HL73,"S1")*1)+(COUNTIF(beosztás!$GH73:$HL73,"S2")*2)+(COUNTIF(beosztás!$GH73:$HL73,"S3")*3)+(COUNTIF(beosztás!$GH73:$HL73,"S4")*4)+(COUNTIF(beosztás!$GH73:$HL73,"S5")*5)+(COUNTIF(beosztás!$GH73:$HL73,"S6")*6)+(COUNTIF(beosztás!$GH73:$HL73,"S7")*7)+(COUNTIF(beosztás!$GH73:$HL73,"S8")*8)+(COUNTIF(beosztás!$GH73:$HL73,"S9")*9)+(COUNTIF(beosztás!$GH73:$HL73,"S10")*10)+(COUNTIF(beosztás!$GH73:$HL73,"S11")*11)+(COUNTIF(beosztás!$GH73:$HL73,"S12")*12)</f>
        <v>0</v>
      </c>
      <c r="EJ71" s="706">
        <f>COUNTIF(beosztás!$GH73:$HL73,"BN")*12+COUNTIF(beosztás!$GH73:$HL73,"BÉ")*12+COUNTIF(beosztás!$GH73:$HL73,"BDE")*8+COUNTIF(beosztás!$GH73:$HL73,"BDU")*8+COUNTIF(beosztás!$GH73:$HL73,"BÉJ")*8+COUNTIF(beosztás!$GH73:$HL73,"B1")*1+COUNTIF(beosztás!$GH73:$HL73,"B2")*2+COUNTIF(beosztás!$GH73:$HL73,"B3")*3+COUNTIF(beosztás!$GH73:$HL73,"B5")*5+COUNTIF(beosztás!$GH73:$HL73,"B6")*6+COUNTIF(beosztás!$GH73:$HL73,"B7")*7+COUNTIF(beosztás!$GH73:$HL73,"B8")*8+COUNTIF(beosztás!$GH73:$HL73,"B9")*9+COUNTIF(beosztás!$GH73:$HL73,"B10")*10+COUNTIF(beosztás!$GH73:$HL73,"B11")*11+COUNTIF(beosztás!$GH73:$HL73,"B12")*12+COUNTIF(beosztás!$GH73:$HL73,"BP")*0</f>
        <v>0</v>
      </c>
      <c r="EK71" s="330">
        <f t="shared" si="446"/>
        <v>0</v>
      </c>
      <c r="EL71" s="706">
        <f>IF(C71="",0,alapadatok!$AN$8)</f>
        <v>0</v>
      </c>
      <c r="EM71" s="330">
        <f t="shared" si="373"/>
        <v>0</v>
      </c>
      <c r="EN71" s="905">
        <f t="shared" si="447"/>
        <v>0</v>
      </c>
      <c r="EO71" s="325"/>
      <c r="EP71" s="705">
        <f>COUNTIF(beosztás!$HM73:$IQ73,"DE")*8</f>
        <v>0</v>
      </c>
      <c r="EQ71" s="706">
        <f>COUNTIF(beosztás!$HM73:$IQ73,"DU")*8</f>
        <v>0</v>
      </c>
      <c r="ER71" s="706">
        <f>COUNTIF(beosztás!$HM73:$IQ73,"ÉJ")*8</f>
        <v>0</v>
      </c>
      <c r="ES71" s="706">
        <f>COUNTIF(beosztás!$HM73:$IQ73,"N")*12</f>
        <v>0</v>
      </c>
      <c r="ET71" s="706">
        <f>COUNTIF(beosztás!$HM73:$IQ73,"É")*12</f>
        <v>0</v>
      </c>
      <c r="EU71" s="706">
        <f>SUM(beosztás!$HM73:$IQ73)</f>
        <v>0</v>
      </c>
      <c r="EV71" s="895">
        <f>(COUNTIF(beosztás!$HM73:$IQ73,"SN")*12)+(COUNTIF(beosztás!$HM73:$IQ73,"SDE")*8)+(COUNTIF(beosztás!$HM73:$IQ73,"SDU")*8)+(COUNTIF(beosztás!$HM73:$IQ73,"SÉ")*12)+(COUNTIF(beosztás!$HM73:$IQ73,"SÉJ")*8)+(COUNTIF(beosztás!$HM73:$IQ73,"S1")*1)+(COUNTIF(beosztás!$HM73:$IQ73,"S2")*2)+(COUNTIF(beosztás!$HM73:$IQ73,"S3")*3)+(COUNTIF(beosztás!$HM73:$IQ73,"S4")*4)+(COUNTIF(beosztás!$HM73:$IQ73,"S5")*5)+(COUNTIF(beosztás!$HM73:$IQ73,"S6")*6)+(COUNTIF(beosztás!$HM73:$IQ73,"S7")*7)+(COUNTIF(beosztás!$HM73:$IQ73,"S8")*8)+(COUNTIF(beosztás!$HM73:$IQ73,"S9")*9)+(COUNTIF(beosztás!$HM73:$IQ73,"S10")*10)+(COUNTIF(beosztás!$HM73:$IQ73,"S11")*11)+(COUNTIF(beosztás!$HM73:$IQ73,"S12")*12)</f>
        <v>0</v>
      </c>
      <c r="EW71" s="706">
        <f>COUNTIF(beosztás!$HM73:$IQ73,"FÜ")*8</f>
        <v>0</v>
      </c>
      <c r="EX71" s="706">
        <f>COUNTIF(beosztás!$HM73:$IQ73,"BN")*12+COUNTIF(beosztás!$HM73:$IQ73,"BÉ")*12+COUNTIF(beosztás!$HM73:$IQ73,"BDE")*8+COUNTIF(beosztás!$HM73:$IQ73,"BDU")*8+COUNTIF(beosztás!$HM73:$IQ73,"BÉJ")*8+COUNTIF(beosztás!$HM73:$IQ73,"B1")*1+COUNTIF(beosztás!$HM73:$IQ73,"B2")*2+COUNTIF(beosztás!$HM73:$IQ73,"B3")*3+COUNTIF(beosztás!$HM73:$IQ73,"B5")*5+COUNTIF(beosztás!$HM73:$IQ73,"B6")*6+COUNTIF(beosztás!$HM73:$IQ73,"B7")*7+COUNTIF(beosztás!$HM73:$IQ73,"B8")*8+COUNTIF(beosztás!$HM73:$IQ73,"B9")*9+COUNTIF(beosztás!$HM73:$IQ73,"B10")*10+COUNTIF(beosztás!$HM73:$IQ73,"B11")*11+COUNTIF(beosztás!$HM73:$IQ73,"B12")*12+COUNTIF(beosztás!$HM73:$IQ73,"BP")*0</f>
        <v>0</v>
      </c>
      <c r="EY71" s="330">
        <f t="shared" si="448"/>
        <v>0</v>
      </c>
      <c r="EZ71" s="706">
        <f>IF(C71="",0,alapadatok!$AN$9)</f>
        <v>0</v>
      </c>
      <c r="FA71" s="330">
        <f t="shared" si="374"/>
        <v>0</v>
      </c>
      <c r="FB71" s="905">
        <f t="shared" si="449"/>
        <v>0</v>
      </c>
      <c r="FC71" s="325"/>
      <c r="FD71" s="329">
        <f t="shared" si="375"/>
        <v>0</v>
      </c>
      <c r="FE71" s="330">
        <f t="shared" si="376"/>
        <v>0</v>
      </c>
      <c r="FF71" s="330">
        <f t="shared" si="377"/>
        <v>0</v>
      </c>
      <c r="FG71" s="330">
        <f t="shared" si="378"/>
        <v>0</v>
      </c>
      <c r="FH71" s="330">
        <f t="shared" si="379"/>
        <v>0</v>
      </c>
      <c r="FI71" s="330">
        <f t="shared" si="380"/>
        <v>0</v>
      </c>
      <c r="FJ71" s="330">
        <f t="shared" si="381"/>
        <v>0</v>
      </c>
      <c r="FK71" s="330">
        <f t="shared" si="382"/>
        <v>0</v>
      </c>
      <c r="FL71" s="330">
        <f t="shared" si="383"/>
        <v>0</v>
      </c>
      <c r="FM71" s="330">
        <f t="shared" si="384"/>
        <v>0</v>
      </c>
      <c r="FN71" s="330">
        <f t="shared" si="385"/>
        <v>0</v>
      </c>
      <c r="FO71" s="330">
        <f t="shared" si="386"/>
        <v>0</v>
      </c>
      <c r="FP71" s="905">
        <f t="shared" si="450"/>
        <v>0</v>
      </c>
      <c r="FQ71" s="326"/>
      <c r="FR71" s="705">
        <f>COUNTIF(beosztás!$IR73:$JU73,"DE")*8</f>
        <v>0</v>
      </c>
      <c r="FS71" s="706">
        <f>COUNTIF(beosztás!$IR73:$JU73,"DU")*8</f>
        <v>0</v>
      </c>
      <c r="FT71" s="706">
        <f>COUNTIF(beosztás!$IR73:$JU73,"ÉJ")*8</f>
        <v>0</v>
      </c>
      <c r="FU71" s="706">
        <f>COUNTIF(beosztás!$IR73:$JU73,"N")*12</f>
        <v>0</v>
      </c>
      <c r="FV71" s="706">
        <f>COUNTIF(beosztás!$IR73:$JU73,"é")*12</f>
        <v>0</v>
      </c>
      <c r="FW71" s="706">
        <f>SUM(beosztás!$IR73:$JU73)</f>
        <v>0</v>
      </c>
      <c r="FX71" s="706">
        <f>COUNTIF(beosztás!$IR73:$JU73,"FÜ")*8</f>
        <v>0</v>
      </c>
      <c r="FY71" s="895">
        <f>(COUNTIF(beosztás!$IR73:$JU73,"SN")*12)+(COUNTIF(beosztás!$IR73:$JU73,"SDE")*8)+(COUNTIF(beosztás!$IR73:$JU73,"SDU")*8)+(COUNTIF(beosztás!$IR73:$JU73,"SÉ")*12)+(COUNTIF(beosztás!$IR73:$JU73,"SÉJ")*8)+(COUNTIF(beosztás!$IR73:$JU73,"S1")*1)+(COUNTIF(beosztás!$IR73:$JU73,"S2")*2)+(COUNTIF(beosztás!$IR73:$JU73,"S3")*3)+(COUNTIF(beosztás!$IR73:$JU73,"S4")*4)+(COUNTIF(beosztás!$IR73:$JU73,"S5")*5)+(COUNTIF(beosztás!$IR73:$JU73,"S6")*6)+(COUNTIF(beosztás!$IR73:$JU73,"S7")*7)+(COUNTIF(beosztás!$IR73:$JU73,"S8")*8)+(COUNTIF(beosztás!$IR73:$JU73,"S9")*9)+(COUNTIF(beosztás!$IR73:$JU73,"S10")*10)+(COUNTIF(beosztás!$IR73:$JU73,"S11")*11)+(COUNTIF(beosztás!$IR73:$JU73,"S12")*12)</f>
        <v>0</v>
      </c>
      <c r="FZ71" s="706">
        <f>COUNTIF(beosztás!$IR73:$JU73,"BN")*12+COUNTIF(beosztás!$IR73:$JU73,"BÉ")*12+COUNTIF(beosztás!$IR73:$JU73,"BDE")*8+COUNTIF(beosztás!$IR73:$JU73,"BDU")*8+COUNTIF(beosztás!$IR73:$JU73,"BÉJ")*8+COUNTIF(beosztás!$IR73:$JU73,"B1")*1+COUNTIF(beosztás!$IR73:$JU73,"B2")*2+COUNTIF(beosztás!$IR73:$JU73,"B3")*3+COUNTIF(beosztás!$IR73:$JU73,"B5")*5+COUNTIF(beosztás!$IR73:$JU73,"B6")*6+COUNTIF(beosztás!$IR73:$JU73,"B7")*7+COUNTIF(beosztás!$IR73:$JU73,"B8")*8+COUNTIF(beosztás!$IR73:$JU73,"B9")*9+COUNTIF(beosztás!$IR73:$JU73,"B10")*10+COUNTIF(beosztás!$IR73:$JU73,"B11")*11+COUNTIF(beosztás!$IR73:$JU73,"B12")*12+COUNTIF(beosztás!$IR73:$JU73,"BP")*0</f>
        <v>0</v>
      </c>
      <c r="GA71" s="330">
        <f t="shared" si="451"/>
        <v>0</v>
      </c>
      <c r="GB71" s="706">
        <f>IF(C71="",0,alapadatok!$AN$10)</f>
        <v>0</v>
      </c>
      <c r="GC71" s="330">
        <f t="shared" si="388"/>
        <v>0</v>
      </c>
      <c r="GD71" s="905">
        <f t="shared" si="452"/>
        <v>0</v>
      </c>
      <c r="GE71" s="327"/>
      <c r="GF71" s="705">
        <f>COUNTIF(beosztás!$JV73:$KZ73,"DE")*8</f>
        <v>0</v>
      </c>
      <c r="GG71" s="706">
        <f>COUNTIF(beosztás!$JV73:$KZ73,"DU")*8</f>
        <v>0</v>
      </c>
      <c r="GH71" s="706">
        <f>COUNTIF(beosztás!$JV73:$KZ73,"ÉJ")*8</f>
        <v>0</v>
      </c>
      <c r="GI71" s="706">
        <f>COUNTIF(beosztás!$JV73:$KZ73,"N")*12</f>
        <v>0</v>
      </c>
      <c r="GJ71" s="706">
        <f>COUNTIF(beosztás!$JV73:$KZ73,"É")*12</f>
        <v>0</v>
      </c>
      <c r="GK71" s="706">
        <f>SUM(beosztás!$JV73:$KZ73)</f>
        <v>0</v>
      </c>
      <c r="GL71" s="895">
        <f>(COUNTIF(beosztás!$JV73:$KZ73,"SN")*12)+(COUNTIF(beosztás!$JV73:$KZ73,"SDE")*8)+(COUNTIF(beosztás!$JV73:$KZ73,"SDU")*8)+(COUNTIF(beosztás!$JV73:$KZ73,"SÉ")*12)+(COUNTIF(beosztás!$JV73:$KZ73,"SÉJ")*8)+(COUNTIF(beosztás!$JV73:$KZ73,"S1")*1)+(COUNTIF(beosztás!$JV73:$KZ73,"S2")*2)+(COUNTIF(beosztás!$JV73:$KZ73,"S3")*3)+(COUNTIF(beosztás!$JV73:$KZ73,"S4")*4)+(COUNTIF(beosztás!$JV73:$KZ73,"S5")*5)+(COUNTIF(beosztás!$JV73:$KZ73,"S6")*6)+(COUNTIF(beosztás!$JV73:$KZ73,"S7")*7)+(COUNTIF(beosztás!$JV73:$KZ73,"S8")*8)+(COUNTIF(beosztás!$JV73:$KZ73,"S9")*9)+(COUNTIF(beosztás!$JV73:$KZ73,"S10")*10)+(COUNTIF(beosztás!$JV73:$KZ73,"S11")*11)+(COUNTIF(beosztás!$JV73:$KZ73,"S12")*12)</f>
        <v>0</v>
      </c>
      <c r="GM71" s="706">
        <f>COUNTIF(beosztás!$JV73:$KZ73,"FÜ")*8</f>
        <v>0</v>
      </c>
      <c r="GN71" s="706">
        <f>COUNTIF(beosztás!$JV73:$KZ73,"BN")*12+COUNTIF(beosztás!$JV73:$KZ73,"BÉ")*12+COUNTIF(beosztás!$JV73:$KZ73,"BDE")*8+COUNTIF(beosztás!$JV73:$KZ73,"BDU")*8+COUNTIF(beosztás!$JV73:$KZ73,"BÉJ")*8+COUNTIF(beosztás!$JV73:$KZ73,"B1")*1+COUNTIF(beosztás!$JV73:$KZ73,"B2")*2+COUNTIF(beosztás!$JV73:$KZ73,"B3")*3+COUNTIF(beosztás!$JV73:$KZ73,"B5")*5+COUNTIF(beosztás!$JV73:$KZ73,"B6")*6+COUNTIF(beosztás!$JV73:$KZ73,"B7")*7+COUNTIF(beosztás!$JV73:$KZ73,"B8")*8+COUNTIF(beosztás!$JV73:$KZ73,"B9")*9+COUNTIF(beosztás!$JV73:$KZ73,"B10")*10+COUNTIF(beosztás!$JV73:$KZ73,"B11")*11+COUNTIF(beosztás!$JV73:$KZ73,"B12")*12+COUNTIF(beosztás!$JV73:$KZ73,"BP")*0</f>
        <v>0</v>
      </c>
      <c r="GO71" s="330">
        <f t="shared" si="453"/>
        <v>0</v>
      </c>
      <c r="GP71" s="706">
        <f>IF(C71="",0,alapadatok!$AN$11)</f>
        <v>0</v>
      </c>
      <c r="GQ71" s="330">
        <f t="shared" si="389"/>
        <v>0</v>
      </c>
      <c r="GR71" s="905">
        <f t="shared" si="454"/>
        <v>0</v>
      </c>
      <c r="GS71" s="327"/>
      <c r="GT71" s="329">
        <f t="shared" si="390"/>
        <v>0</v>
      </c>
      <c r="GU71" s="330">
        <f t="shared" si="391"/>
        <v>0</v>
      </c>
      <c r="GV71" s="330">
        <f t="shared" si="392"/>
        <v>0</v>
      </c>
      <c r="GW71" s="330">
        <f t="shared" si="393"/>
        <v>0</v>
      </c>
      <c r="GX71" s="330">
        <f t="shared" si="394"/>
        <v>0</v>
      </c>
      <c r="GY71" s="330">
        <f t="shared" si="395"/>
        <v>0</v>
      </c>
      <c r="GZ71" s="330">
        <f t="shared" si="396"/>
        <v>0</v>
      </c>
      <c r="HA71" s="330">
        <f t="shared" si="397"/>
        <v>0</v>
      </c>
      <c r="HB71" s="330">
        <f t="shared" si="398"/>
        <v>0</v>
      </c>
      <c r="HC71" s="330">
        <f t="shared" si="399"/>
        <v>0</v>
      </c>
      <c r="HD71" s="330">
        <f t="shared" si="400"/>
        <v>0</v>
      </c>
      <c r="HE71" s="330">
        <f t="shared" si="401"/>
        <v>0</v>
      </c>
      <c r="HF71" s="905">
        <f t="shared" si="455"/>
        <v>0</v>
      </c>
      <c r="HG71" s="326"/>
      <c r="HH71" s="705">
        <f>COUNTIF(beosztás!$LA73:$MD73,"DE")*8</f>
        <v>0</v>
      </c>
      <c r="HI71" s="706">
        <f>COUNTIF(beosztás!$LA73:$MD73,"DU")*8</f>
        <v>0</v>
      </c>
      <c r="HJ71" s="706">
        <f>COUNTIF(beosztás!$LA73:$MD73,"ÉJ")*8</f>
        <v>0</v>
      </c>
      <c r="HK71" s="706">
        <f>COUNTIF(beosztás!$LA73:$MD73,"N")*12</f>
        <v>0</v>
      </c>
      <c r="HL71" s="706">
        <f>COUNTIF(beosztás!$LA73:$MD73,"é")*12</f>
        <v>0</v>
      </c>
      <c r="HM71" s="706">
        <f>SUM(beosztás!$LA73:$MD73)</f>
        <v>0</v>
      </c>
      <c r="HN71" s="706">
        <f>COUNTIF(beosztás!$LA73:$MD73,"FÜ")*8</f>
        <v>0</v>
      </c>
      <c r="HO71" s="895">
        <f>(COUNTIF(beosztás!$LA73:$MD73,"SN")*12)+(COUNTIF(beosztás!$LA73:$MD73,"SDE")*8)+(COUNTIF(beosztás!$LA73:$MD73,"SDU")*8)+(COUNTIF(beosztás!$LA73:$MD73,"SÉ")*12)+(COUNTIF(beosztás!$LA73:$MD73,"SÉJ")*8)+(COUNTIF(beosztás!$LA73:$MD73,"S1")*1)+(COUNTIF(beosztás!$LA73:$MD73,"S2")*2)+(COUNTIF(beosztás!$LA73:$MD73,"S3")*3)+(COUNTIF(beosztás!$LA73:$MD73,"S4")*4)+(COUNTIF(beosztás!$LA73:$MD73,"S5")*5)+(COUNTIF(beosztás!$LA73:$MD73,"S6")*6)+(COUNTIF(beosztás!$LA73:$MD73,"S7")*7)+(COUNTIF(beosztás!$LA73:$MD73,"S8")*8)+(COUNTIF(beosztás!$LA73:$MD73,"S9")*9)+(COUNTIF(beosztás!$LA73:$MD73,"S10")*10)+(COUNTIF(beosztás!$LA73:$MD73,"S11")*11)+(COUNTIF(beosztás!$LA73:$MD73,"S12")*12)</f>
        <v>0</v>
      </c>
      <c r="HP71" s="706">
        <f>COUNTIF(beosztás!$LA73:$MD73,"BN")*12+COUNTIF(beosztás!$LA73:$MD73,"BÉ")*12+COUNTIF(beosztás!$LA73:$MD73,"BDE")*8+COUNTIF(beosztás!$LA73:$MD73,"BDU")*8+COUNTIF(beosztás!$LA73:$MD73,"BÉJ")*8+COUNTIF(beosztás!$LA73:$MD73,"B1")*1+COUNTIF(beosztás!$LA73:$MD73,"B2")*2+COUNTIF(beosztás!$LA73:$MD73,"B3")*3+COUNTIF(beosztás!$KZ73:$MC73,"B5")*5+COUNTIF(beosztás!$KZ73:$MC73,"B6")*6+COUNTIF(beosztás!$KZ73:$MC73,"B7")*7+COUNTIF(beosztás!$KZ73:$MC73,"B8")*8+COUNTIF(beosztás!$LA73:$MD73,"B9")*9+COUNTIF(beosztás!$LA73:$MD73,"B10")*10+COUNTIF(beosztás!$LA73:$MD73,"B11")*11+COUNTIF(beosztás!$LA73:$MD73,"B12")*12+COUNTIF(beosztás!$LA73:$MD73,"BP")*0</f>
        <v>0</v>
      </c>
      <c r="HQ71" s="330">
        <f t="shared" si="456"/>
        <v>0</v>
      </c>
      <c r="HR71" s="706">
        <f>IF(C71="",0,alapadatok!$AN$12)</f>
        <v>0</v>
      </c>
      <c r="HS71" s="330">
        <f t="shared" si="403"/>
        <v>0</v>
      </c>
      <c r="HT71" s="905">
        <f t="shared" si="457"/>
        <v>0</v>
      </c>
      <c r="HU71" s="327"/>
      <c r="HV71" s="705">
        <f>COUNTIF(beosztás!$ME73:$NI73,"DE")*8</f>
        <v>0</v>
      </c>
      <c r="HW71" s="706">
        <f>COUNTIF(beosztás!$ME73:$NI73,"DU")*8</f>
        <v>0</v>
      </c>
      <c r="HX71" s="706">
        <f>COUNTIF(beosztás!$ME73:$NI73,"ÉJ")*8</f>
        <v>0</v>
      </c>
      <c r="HY71" s="706">
        <f>COUNTIF(beosztás!$ME73:$NI73,"N")*12</f>
        <v>0</v>
      </c>
      <c r="HZ71" s="706">
        <f>COUNTIF(beosztás!$ME73:$NI73,"É")*12</f>
        <v>0</v>
      </c>
      <c r="IA71" s="706">
        <f>SUM(beosztás!$ME73:$NI73)</f>
        <v>0</v>
      </c>
      <c r="IB71" s="706">
        <f>(COUNTIF(beosztás!$ME73:$NI73,"SN")*12)+(COUNTIF(beosztás!$ME73:$NI73,"SDE")*8)+(COUNTIF(beosztás!$ME73:$NI73,"SDU")*8)+(COUNTIF(beosztás!$ME73:$NI73,"SÉ")*12)+(COUNTIF(beosztás!$ME73:$NI73,"SÉJ")*8)+(COUNTIF(beosztás!$ME73:$NI73,"S1")*1)+(COUNTIF(beosztás!$ME73:$NI73,"S2")*2)+(COUNTIF(beosztás!$ME73:$NI73,"S3")*3)+(COUNTIF(beosztás!$ME73:$NI73,"S4")*4)+(COUNTIF(beosztás!$ME73:$NI73,"S5")*5)+(COUNTIF(beosztás!$ME73:$NI73,"S6")*6)+(COUNTIF(beosztás!$ME73:$NI73,"S7")*7)+(COUNTIF(beosztás!$ME73:$NI73,"S8")*8)+(COUNTIF(beosztás!$ME73:$NI73,"S9")*9)+(COUNTIF(beosztás!$ME73:$NI73,"S10")*10)+(COUNTIF(beosztás!$ME73:$NI73,"S11")*11)+(COUNTIF(beosztás!$ME73:$NI73,"S12")*12)</f>
        <v>0</v>
      </c>
      <c r="IC71" s="706">
        <f>COUNTIF(beosztás!$ME73:$NI73,"FÜ")*8</f>
        <v>0</v>
      </c>
      <c r="ID71" s="706">
        <f>COUNTIF(beosztás!$ME73:$NI73,"BN")*12+COUNTIF(beosztás!$ME73:$NI73,"BÉ")*12+COUNTIF(beosztás!$ME73:$NI73,"BDE")*8+COUNTIF(beosztás!$ME73:$NI73,"BDU")*8+COUNTIF(beosztás!$ME73:$NI73,"BÉJ")*8+COUNTIF(beosztás!$ME73:$NI73,"B1")*1+COUNTIF(beosztás!$ME73:$NI73,"B2")*2+COUNTIF(beosztás!$ME73:$NI73,"B3")*3+COUNTIF(beosztás!$ME73:$NI73,"B5")*5+COUNTIF(beosztás!$ME73:$NI73,"B6")*6+COUNTIF(beosztás!$ME73:$NI73,"B7")*7+COUNTIF(beosztás!$ME73:$NI73,"B8")*8+COUNTIF(beosztás!$ME73:$NI73,"B9")*9+COUNTIF(beosztás!$ME73:$NI73,"B10")*10+COUNTIF(beosztás!$ME73:$NI73,"B11")*11+COUNTIF(beosztás!$ME73:$NI73,"B12")*12+COUNTIF(beosztás!$ME73:$NI73,"BP")*0</f>
        <v>0</v>
      </c>
      <c r="IE71" s="330">
        <f t="shared" si="458"/>
        <v>0</v>
      </c>
      <c r="IF71" s="706">
        <f>IF(C71="",0,alapadatok!$AN$13)</f>
        <v>0</v>
      </c>
      <c r="IG71" s="330">
        <f t="shared" si="404"/>
        <v>0</v>
      </c>
      <c r="IH71" s="739">
        <f t="shared" si="459"/>
        <v>0</v>
      </c>
      <c r="II71" s="327"/>
      <c r="IJ71" s="329">
        <f t="shared" si="405"/>
        <v>0</v>
      </c>
      <c r="IK71" s="330">
        <f t="shared" si="406"/>
        <v>0</v>
      </c>
      <c r="IL71" s="330">
        <f t="shared" si="407"/>
        <v>0</v>
      </c>
      <c r="IM71" s="330">
        <f t="shared" si="408"/>
        <v>0</v>
      </c>
      <c r="IN71" s="330">
        <f t="shared" si="409"/>
        <v>0</v>
      </c>
      <c r="IO71" s="330">
        <f t="shared" si="410"/>
        <v>0</v>
      </c>
      <c r="IP71" s="330">
        <f t="shared" si="411"/>
        <v>0</v>
      </c>
      <c r="IQ71" s="330">
        <f t="shared" si="412"/>
        <v>0</v>
      </c>
      <c r="IR71" s="330">
        <f t="shared" si="413"/>
        <v>0</v>
      </c>
      <c r="IS71" s="330">
        <f t="shared" si="414"/>
        <v>0</v>
      </c>
      <c r="IT71" s="330">
        <f t="shared" si="415"/>
        <v>0</v>
      </c>
      <c r="IU71" s="330">
        <f t="shared" si="416"/>
        <v>0</v>
      </c>
      <c r="IV71" s="905">
        <f t="shared" si="460"/>
        <v>0</v>
      </c>
      <c r="IW71" s="328"/>
      <c r="JF71" s="21"/>
      <c r="JG71" s="21"/>
    </row>
    <row r="72" spans="1:267" ht="15.75" hidden="1" thickBot="1" x14ac:dyDescent="0.3">
      <c r="A72" s="398">
        <f>IF(beosztás!A74=0,"",beosztás!A74)</f>
        <v>23</v>
      </c>
      <c r="B72" s="901" t="str">
        <f>IF(beosztás!B74=0,"",beosztás!B74)</f>
        <v/>
      </c>
      <c r="C72" s="400" t="str">
        <f>IF(beosztás!C74=0,"",beosztás!C74)</f>
        <v/>
      </c>
      <c r="D72" s="401" t="str">
        <f>IF(beosztás!D74=0,"",beosztás!D74)</f>
        <v/>
      </c>
      <c r="E72" s="18"/>
      <c r="F72" s="705">
        <f>COUNTIF(beosztás!$I74:$AM74,"DE")*8</f>
        <v>0</v>
      </c>
      <c r="G72" s="706">
        <f>COUNTIF(beosztás!$I74:$AM74,"DU")*8</f>
        <v>0</v>
      </c>
      <c r="H72" s="706">
        <f>COUNTIF(beosztás!$I74:$AM74,"ÉJ")*8</f>
        <v>0</v>
      </c>
      <c r="I72" s="706">
        <f>COUNTIF(beosztás!$I74:$AM74,"N")*12</f>
        <v>0</v>
      </c>
      <c r="J72" s="706">
        <f>COUNTIF(beosztás!$I74:$AM74,"é")*12</f>
        <v>0</v>
      </c>
      <c r="K72" s="706">
        <f>SUM(beosztás!$I74:$AM74)</f>
        <v>0</v>
      </c>
      <c r="L72" s="706">
        <f>COUNTIF(beosztás!$I74:$AM74,"FÜ")*8</f>
        <v>0</v>
      </c>
      <c r="M72" s="706">
        <f>(COUNTIF(beosztás!$I74:$AM74,"SN")*12)+(COUNTIF(beosztás!$I74:$AM74,"SDE")*8)+(COUNTIF(beosztás!$I74:$AM74,"SDU")*8)+(COUNTIF(beosztás!$I74:$AM74,"S1")*1)+(COUNTIF(beosztás!$I74:$AM74,"S2")*2)+(COUNTIF(beosztás!$I74:$AM74,"S3")*3)+(COUNTIF(beosztás!$I74:$AM74,"S4")*4)+(COUNTIF(beosztás!$I74:$AM74,"S5")*5)+(COUNTIF(beosztás!$I74:$AM74,"S6")*6)+(COUNTIF(beosztás!$I74:$AM74,"S7")*7)+(COUNTIF(beosztás!$I74:$AM74,"S8")*8)+(COUNTIF(beosztás!$I74:$AM74,"S9")*9)+(COUNTIF(beosztás!$I74:$AM74,"S10")*10)+(COUNTIF(beosztás!$I74:$AM74,"S11")*11)+(COUNTIF(beosztás!$I74:$AM74,"S12")*12)+(COUNTIF(beosztás!$I74:$AM74,"SÉ")*12)+(COUNTIF(beosztás!$I74:$AM74,"SÉJ")*8)</f>
        <v>0</v>
      </c>
      <c r="N72" s="706">
        <f>COUNTIF(beosztás!$I74:$AM74,"BN")*12+COUNTIF(beosztás!$I74:$AM74,"BÉ")*12+COUNTIF(beosztás!$I74:$AM74,"BDE")*8+COUNTIF(beosztás!$I74:$AM74,"BDU")*8+COUNTIF(beosztás!$I74:$AM74,"BÉJ")*8+COUNTIF(beosztás!$I74:$AM74,"B1")*1+COUNTIF(beosztás!$I74:$AM74,"B2")*2+COUNTIF(beosztás!$I74:$AM74,"B3")*3+COUNTIF(beosztás!$I74:$AM74,"B5")*5+COUNTIF(beosztás!$I74:$AM74,"B6")*6+COUNTIF(beosztás!$I74:$AM74,"B7")*7+COUNTIF(beosztás!$I74:$AM74,"B8")*8+COUNTIF(beosztás!$I74:$AM74,"B9")*9+COUNTIF(beosztás!$I74:$AM74,"B10")*10+COUNTIF(beosztás!$I74:$AM74,"B11")*11+COUNTIF(beosztás!$I74:$AM74,"B12")*12+COUNTIF(beosztás!$I74:$AM74,"BP")*0</f>
        <v>0</v>
      </c>
      <c r="O72" s="330">
        <f t="shared" si="417"/>
        <v>0</v>
      </c>
      <c r="P72" s="706">
        <f>IF(C72="",0,alapadatok!$AN$2)</f>
        <v>0</v>
      </c>
      <c r="Q72" s="330">
        <f t="shared" si="418"/>
        <v>0</v>
      </c>
      <c r="R72" s="739">
        <f t="shared" si="419"/>
        <v>0</v>
      </c>
      <c r="S72" s="325"/>
      <c r="T72" s="705">
        <f>COUNTIF(beosztás!$AN74:$BO74,"DE")*8</f>
        <v>0</v>
      </c>
      <c r="U72" s="706">
        <f>COUNTIF(beosztás!$AN74:$BO74,"DU")*8</f>
        <v>0</v>
      </c>
      <c r="V72" s="706">
        <f>COUNTIF(beosztás!$AN74:$BO74,"ÉJ")*8</f>
        <v>0</v>
      </c>
      <c r="W72" s="706">
        <f>COUNTIF(beosztás!$AN74:$BO74,"N")*12</f>
        <v>0</v>
      </c>
      <c r="X72" s="706">
        <f>COUNTIF(beosztás!$AN74:$BO74,"É")*12</f>
        <v>0</v>
      </c>
      <c r="Y72" s="706">
        <f>SUM(beosztás!$AN74:$BO74)</f>
        <v>0</v>
      </c>
      <c r="Z72" s="706">
        <f>(COUNTIF(beosztás!$AN74:$BO74,"SN")*12)+(COUNTIF(beosztás!$AN74:$BO74,"SDE")*8)+(COUNTIF(beosztás!$AN74:$BO74,"SDU")*8)+(COUNTIF(beosztás!$AN74:$BO74,"SÉ")*12)+(COUNTIF(beosztás!$AN74:$BO74,"SÉJ")*8)+(COUNTIF(beosztás!$AN74:$BO74,"S1")*1)+(COUNTIF(beosztás!$AN74:$BO74,"S2")*2)+(COUNTIF(beosztás!$AN74:$BO74,"S3")*3)+(COUNTIF(beosztás!$AN74:$BO74,"S4")*4)+(COUNTIF(beosztás!$AN74:$BO74,"S5")*5)+(COUNTIF(beosztás!$AN74:$BO74,"S6")*6)+(COUNTIF(beosztás!$AN74:$BO74,"S7")*7)+(COUNTIF(beosztás!$AN74:$BO74,"S8")*8)+(COUNTIF(beosztás!$AN74:$BO74,"S9")*9)+(COUNTIF(beosztás!$AN74:$BO74,"S10")*10)+(COUNTIF(beosztás!$AN74:$BO74,"S11")*11)+(COUNTIF(beosztás!$AN74:$BO74,"S12")*12)</f>
        <v>0</v>
      </c>
      <c r="AA72" s="706">
        <f>COUNTIF(beosztás!$AN74:$BO74,"FÜ")*8</f>
        <v>0</v>
      </c>
      <c r="AB72" s="706">
        <f>COUNTIF(beosztás!$AN74:$BO74,"BN")*12+COUNTIF(beosztás!$AN74:$BO74,"BÉ")*12+COUNTIF(beosztás!$AN74:$BO74,"BDE")*8+COUNTIF(beosztás!$AN74:$BO74,"BDU")*8+COUNTIF(beosztás!$AN74:$BO74,"BÉJ")*8+COUNTIF(beosztás!$AN74:$BO74,"B1")*1+COUNTIF(beosztás!$AN74:$BO74,"B2")*2+COUNTIF(beosztás!$AN74:$BO74,"B3")*3+COUNTIF(beosztás!$AN74:$BO74,"B5")*5+COUNTIF(beosztás!$AN74:$BO74,"B6")*6+COUNTIF(beosztás!$AN74:$BO74,"B7")*7+COUNTIF(beosztás!$AN74:$BO74,"B8")*8+COUNTIF(beosztás!$AN74:$BO74,"B9")*9+COUNTIF(beosztás!$AN74:$BO74,"B10")*10+COUNTIF(beosztás!$AN74:$BO74,"B11")*11+COUNTIF(beosztás!$AN74:$BO74,"B12")*12+COUNTIF(beosztás!$AN74:$BO74,"BP")*0</f>
        <v>0</v>
      </c>
      <c r="AC72" s="330">
        <f t="shared" si="420"/>
        <v>0</v>
      </c>
      <c r="AD72" s="706">
        <f>IF(C72="",0,alapadatok!$AN$3)</f>
        <v>0</v>
      </c>
      <c r="AE72" s="330">
        <f t="shared" si="421"/>
        <v>0</v>
      </c>
      <c r="AF72" s="739">
        <f t="shared" si="422"/>
        <v>0</v>
      </c>
      <c r="AG72" s="325"/>
      <c r="AH72" s="329">
        <f t="shared" si="423"/>
        <v>0</v>
      </c>
      <c r="AI72" s="330">
        <f t="shared" si="424"/>
        <v>0</v>
      </c>
      <c r="AJ72" s="330">
        <f t="shared" si="425"/>
        <v>0</v>
      </c>
      <c r="AK72" s="330">
        <f t="shared" si="426"/>
        <v>0</v>
      </c>
      <c r="AL72" s="330">
        <f t="shared" si="427"/>
        <v>0</v>
      </c>
      <c r="AM72" s="330">
        <f t="shared" si="428"/>
        <v>0</v>
      </c>
      <c r="AN72" s="330">
        <f t="shared" si="429"/>
        <v>0</v>
      </c>
      <c r="AO72" s="330">
        <f t="shared" si="430"/>
        <v>0</v>
      </c>
      <c r="AP72" s="330">
        <f t="shared" si="431"/>
        <v>0</v>
      </c>
      <c r="AQ72" s="330">
        <f t="shared" si="432"/>
        <v>0</v>
      </c>
      <c r="AR72" s="330">
        <f t="shared" si="433"/>
        <v>0</v>
      </c>
      <c r="AS72" s="330">
        <f t="shared" si="434"/>
        <v>0</v>
      </c>
      <c r="AT72" s="739">
        <f t="shared" si="435"/>
        <v>0</v>
      </c>
      <c r="AU72" s="326"/>
      <c r="AV72" s="705">
        <f>COUNTIF(beosztás!$BP74:$CT74,"DE")*8</f>
        <v>0</v>
      </c>
      <c r="AW72" s="706">
        <f>COUNTIF(beosztás!$BP74:$CT74,"DU")*8</f>
        <v>0</v>
      </c>
      <c r="AX72" s="706">
        <f>COUNTIF(beosztás!$BP74:$CT74,"ÉJ")*8</f>
        <v>0</v>
      </c>
      <c r="AY72" s="706">
        <f>COUNTIF(beosztás!$BP74:$CT74,"N")*12</f>
        <v>0</v>
      </c>
      <c r="AZ72" s="706">
        <f>COUNTIF(beosztás!$BP74:$CT74,"é")*12</f>
        <v>0</v>
      </c>
      <c r="BA72" s="706">
        <f>SUM(beosztás!$BP74:$CT74)</f>
        <v>0</v>
      </c>
      <c r="BB72" s="706">
        <f>COUNTIF(beosztás!$BP74:$CT74,"FÜ")*8</f>
        <v>0</v>
      </c>
      <c r="BC72" s="895">
        <f>(COUNTIF(beosztás!$BP74:$CT74,"SN")*12)+(COUNTIF(beosztás!$BP74:$CT74,"SDE")*8)+(COUNTIF(beosztás!$BP74:$CT74,"SDU")*8)+(COUNTIF(beosztás!$BP74:$CT74,"SÉ")*12)+(COUNTIF(beosztás!$BP74:$CT74,"SÉJ")*8)+(COUNTIF(beosztás!$BP74:$CT74,"S1")*1)+(COUNTIF(beosztás!$BP74:$CT74,"S2")*2)+(COUNTIF(beosztás!$BP74:$CT74,"S3")*3)+(COUNTIF(beosztás!$BP74:$CT74,"S4")*4)+(COUNTIF(beosztás!$BP74:$CT74,"S5")*5)+(COUNTIF(beosztás!$BP74:$CT74,"S6")*6)+(COUNTIF(beosztás!$BP74:$CT74,"S7")*7)+(COUNTIF(beosztás!$BP74:$CT74,"S8")*8)+(COUNTIF(beosztás!$BP74:$CT74,"S9")*9)+(COUNTIF(beosztás!$BP74:$CT74,"S10")*10)+(COUNTIF(beosztás!$BP74:$CT74,"S11")*11)+(COUNTIF(beosztás!$BP74:$CT74,"S12")*12)</f>
        <v>0</v>
      </c>
      <c r="BD72" s="706">
        <f>COUNTIF(beosztás!$BP74:$CT74,"BN")*12+COUNTIF(beosztás!$BP74:$CT74,"BÉ")*12+COUNTIF(beosztás!$BP74:$CT74,"BDE")*8+COUNTIF(beosztás!$BP74:$CT74,"BDU")*8+COUNTIF(beosztás!$BP74:$CT74,"BÉJ")*8+COUNTIF(beosztás!$BP74:$CT74,"B1")*1+COUNTIF(beosztás!$BP74:$CT74,"B2")*2+COUNTIF(beosztás!$BP74:$CT74,"B3")*3+COUNTIF(beosztás!$BP74:$CT74,"B5")*5+COUNTIF(beosztás!$BP74:$CT74,"B6")*6+COUNTIF(beosztás!$BP74:$CT74,"B7")*7+COUNTIF(beosztás!$BP74:$CT74,"B8")*8+COUNTIF(beosztás!$BP74:$CT74,"B9")*9+COUNTIF(beosztás!$BP74:$CT74,"B10")*10+COUNTIF(beosztás!$BP74:$CT74,"B11")*11+COUNTIF(beosztás!$BP74:$CT74,"B12")*12+COUNTIF(beosztás!$BP74:$CT74,"BP")*0</f>
        <v>0</v>
      </c>
      <c r="BE72" s="330">
        <f t="shared" si="436"/>
        <v>0</v>
      </c>
      <c r="BF72" s="706">
        <f>IF(C72="",0,alapadatok!$AN$4)</f>
        <v>0</v>
      </c>
      <c r="BG72" s="330">
        <f t="shared" si="342"/>
        <v>0</v>
      </c>
      <c r="BH72" s="739">
        <f t="shared" si="437"/>
        <v>0</v>
      </c>
      <c r="BI72" s="325"/>
      <c r="BJ72" s="705">
        <f>COUNTIF(beosztás!$CU74:$DX74,"DE")*8</f>
        <v>0</v>
      </c>
      <c r="BK72" s="706">
        <f>COUNTIF(beosztás!$CU74:$DX74,"DU")*8</f>
        <v>0</v>
      </c>
      <c r="BL72" s="706">
        <f>COUNTIF(beosztás!$CU74:$DX74,"ÉJ")*8</f>
        <v>0</v>
      </c>
      <c r="BM72" s="706">
        <f>COUNTIF(beosztás!$CU74:$DX74,"N")*12</f>
        <v>0</v>
      </c>
      <c r="BN72" s="706">
        <f>COUNTIF(beosztás!$CU74:$DX74,"É")*12</f>
        <v>0</v>
      </c>
      <c r="BO72" s="706">
        <f>SUM(beosztás!$CU74:$DX74)</f>
        <v>0</v>
      </c>
      <c r="BP72" s="895">
        <f>(COUNTIF(beosztás!$CU74:$DX74,"SN")*12)+(COUNTIF(beosztás!$CU74:$DX74,"SDE")*8)+(COUNTIF(beosztás!$CU74:$DX74,"SDU")*8)+(COUNTIF(beosztás!$CU74:$DX74,"SÉ")*12)+(COUNTIF(beosztás!$CU74:$DX74,"SÉJ")*8)+(COUNTIF(beosztás!$CU74:$DX74,"S1")*1)+(COUNTIF(beosztás!$CU74:$DX74,"S2")*2)+(COUNTIF(beosztás!$CU74:$DX74,"S3")*3)+(COUNTIF(beosztás!$CU74:$DX74,"S4")*4)+(COUNTIF(beosztás!$CU74:$DX74,"S5")*5)+(COUNTIF(beosztás!$CU74:$DX74,"S6")*6)+(COUNTIF(beosztás!$CU74:$DX74,"S7")*7)+(COUNTIF(beosztás!$CU74:$DX74,"S8")*8)+(COUNTIF(beosztás!$CU74:$DX74,"S9")*9)+(COUNTIF(beosztás!$CU74:$DX74,"S10")*10)+(COUNTIF(beosztás!$CU74:$DX74,"S11")*11)+(COUNTIF(beosztás!$CU74:$DX74,"S12")*12)</f>
        <v>0</v>
      </c>
      <c r="BQ72" s="706">
        <f>COUNTIF(beosztás!$CU74:$DX74,"FÜ")*8</f>
        <v>0</v>
      </c>
      <c r="BR72" s="706">
        <f>COUNTIF(beosztás!$CU74:$DX74,"BN")*12+COUNTIF(beosztás!$CU74:$DX74,"BÉ")*12+COUNTIF(beosztás!$CU74:$DX74,"BDE")*8+COUNTIF(beosztás!$CU74:$DX74,"BDU")*8+COUNTIF(beosztás!$CU74:$DX74,"BÉJ")*8+COUNTIF(beosztás!$CU74:$DX74,"B1")*1+COUNTIF(beosztás!$CU74:$DX74,"B2")*2+COUNTIF(beosztás!$CU74:$DX74,"B3")*3+COUNTIF(beosztás!$CU74:$DX74,"B5")*5+COUNTIF(beosztás!$CU74:$DX74,"B6")*6+COUNTIF(beosztás!$CU74:$DX74,"B7")*7+COUNTIF(beosztás!$CU74:$DX74,"B8")*8+COUNTIF(beosztás!$CU74:$DX74,"B9")*9+COUNTIF(beosztás!$CU74:$DX74,"B10")*10+COUNTIF(beosztás!$CU74:$DX74,"B11")*11+COUNTIF(beosztás!$CU74:$DX74,"B12")*12+COUNTIF(beosztás!$CU74:$DX74,"BP")*0</f>
        <v>0</v>
      </c>
      <c r="BS72" s="330">
        <f t="shared" si="438"/>
        <v>0</v>
      </c>
      <c r="BT72" s="706">
        <f>IF(C72="",0,alapadatok!$AN$5)</f>
        <v>0</v>
      </c>
      <c r="BU72" s="330">
        <f t="shared" si="344"/>
        <v>0</v>
      </c>
      <c r="BV72" s="739">
        <f t="shared" si="439"/>
        <v>0</v>
      </c>
      <c r="BW72" s="325"/>
      <c r="BX72" s="329">
        <f t="shared" si="345"/>
        <v>0</v>
      </c>
      <c r="BY72" s="330">
        <f t="shared" si="346"/>
        <v>0</v>
      </c>
      <c r="BZ72" s="330">
        <f t="shared" si="347"/>
        <v>0</v>
      </c>
      <c r="CA72" s="330">
        <f t="shared" si="348"/>
        <v>0</v>
      </c>
      <c r="CB72" s="330">
        <f t="shared" si="349"/>
        <v>0</v>
      </c>
      <c r="CC72" s="330">
        <f t="shared" si="350"/>
        <v>0</v>
      </c>
      <c r="CD72" s="330">
        <f t="shared" si="351"/>
        <v>0</v>
      </c>
      <c r="CE72" s="330">
        <f t="shared" si="352"/>
        <v>0</v>
      </c>
      <c r="CF72" s="330">
        <f t="shared" si="353"/>
        <v>0</v>
      </c>
      <c r="CG72" s="330">
        <f t="shared" si="354"/>
        <v>0</v>
      </c>
      <c r="CH72" s="330">
        <f t="shared" si="355"/>
        <v>0</v>
      </c>
      <c r="CI72" s="330">
        <f t="shared" si="356"/>
        <v>0</v>
      </c>
      <c r="CJ72" s="739">
        <f t="shared" si="440"/>
        <v>0</v>
      </c>
      <c r="CK72" s="326"/>
      <c r="CL72" s="705">
        <f>COUNTIF(beosztás!$DY74:$FC74,"DE")*8</f>
        <v>0</v>
      </c>
      <c r="CM72" s="706">
        <f>COUNTIF(beosztás!$DY74:$FC74,"DU")*8</f>
        <v>0</v>
      </c>
      <c r="CN72" s="706">
        <f>COUNTIF(beosztás!$DY74:$FC74,"ÉJ")*8</f>
        <v>0</v>
      </c>
      <c r="CO72" s="706">
        <f>COUNTIF(beosztás!$DY74:$FC74,"N")*12</f>
        <v>0</v>
      </c>
      <c r="CP72" s="706">
        <f>COUNTIF(beosztás!$DY74:$FC74,"é")*12</f>
        <v>0</v>
      </c>
      <c r="CQ72" s="706">
        <f>SUM(beosztás!$DY74:$FC74)</f>
        <v>0</v>
      </c>
      <c r="CR72" s="706">
        <f>COUNTIF(beosztás!$DY74:$FC74,"FÜ")*8</f>
        <v>0</v>
      </c>
      <c r="CS72" s="895">
        <f>(COUNTIF(beosztás!$DY74:$FC74,"SN")*12)+(COUNTIF(beosztás!$DY74:$FC74,"SDE")*8)+(COUNTIF(beosztás!$DY74:$FC74,"SDU")*8)+(COUNTIF(beosztás!$DY74:$FC74,"SÉ")*12)+(COUNTIF(beosztás!$DY74:$FC74,"SÉJ")*8)+(COUNTIF(beosztás!$DY74:$FC74,"S1")*1)+(COUNTIF(beosztás!$DY74:$FC74,"S2")*2)+(COUNTIF(beosztás!$DY74:$FC74,"S3")*3)+(COUNTIF(beosztás!$DY74:$FC74,"S4")*4)+(COUNTIF(beosztás!$DY74:$FC74,"S5")*5)+(COUNTIF(beosztás!$DY74:$FC74,"S6")*6)+(COUNTIF(beosztás!$DY74:$FC74,"S7")*7)+(COUNTIF(beosztás!$DY74:$FC74,"S8")*8)+(COUNTIF(beosztás!$DY74:$FC74,"S9")*9)+(COUNTIF(beosztás!$DY74:$FC74,"S10")*10)+(COUNTIF(beosztás!$DY74:$FC74,"S11")*11)+(COUNTIF(beosztás!$DY74:$FC74,"S12")*12)</f>
        <v>0</v>
      </c>
      <c r="CT72" s="706">
        <f>COUNTIF(beosztás!$DY74:$FC74,"BN")*12+COUNTIF(beosztás!$DY74:$FC74,"BÉ")*12+COUNTIF(beosztás!$DY74:$FC74,"BDE")*8+COUNTIF(beosztás!$DY74:$FC74,"BDU")*8+COUNTIF(beosztás!$DY74:$FC74,"BÉJ")*8+COUNTIF(beosztás!$DY74:$FC74,"B1")*1+COUNTIF(beosztás!$DY74:$FC74,"B2")*2+COUNTIF(beosztás!$DY74:$FC74,"B3")*3+COUNTIF(beosztás!$DY74:$FC74,"B5")*5+COUNTIF(beosztás!$DY74:$FC74,"B6")*6+COUNTIF(beosztás!$DY74:$FC74,"B7")*7+COUNTIF(beosztás!$DY74:$FC74,"B8")*8+COUNTIF(beosztás!$DY74:$FC74,"B9")*9+COUNTIF(beosztás!$DY74:$FC74,"B10")*10+COUNTIF(beosztás!$DY74:$FC74,"B11")*11+COUNTIF(beosztás!$DY74:$FC74,"B12")*12+COUNTIF(beosztás!$DY74:$FC74,"BP")*0</f>
        <v>0</v>
      </c>
      <c r="CU72" s="330">
        <f t="shared" si="441"/>
        <v>0</v>
      </c>
      <c r="CV72" s="706">
        <f>IF(C72="",0,alapadatok!$AN$6)</f>
        <v>0</v>
      </c>
      <c r="CW72" s="330">
        <f t="shared" si="358"/>
        <v>0</v>
      </c>
      <c r="CX72" s="905">
        <f t="shared" si="442"/>
        <v>0</v>
      </c>
      <c r="CY72" s="325"/>
      <c r="CZ72" s="705">
        <f>COUNTIF(beosztás!$FD74:$GG74,"DE")*8</f>
        <v>0</v>
      </c>
      <c r="DA72" s="706">
        <f>COUNTIF(beosztás!$FD74:$GG74,"DU")*8</f>
        <v>0</v>
      </c>
      <c r="DB72" s="706">
        <f>COUNTIF(beosztás!$FD74:$GG74,"ÉJ")*8</f>
        <v>0</v>
      </c>
      <c r="DC72" s="706">
        <f>COUNTIF(beosztás!$FD74:$GG74,"N")*12</f>
        <v>0</v>
      </c>
      <c r="DD72" s="706">
        <f>COUNTIF(beosztás!$FD74:$GG74,"É")*12</f>
        <v>0</v>
      </c>
      <c r="DE72" s="706">
        <f>SUM(beosztás!$FD74:$GG74)</f>
        <v>0</v>
      </c>
      <c r="DF72" s="895">
        <f>(COUNTIF(beosztás!$FD74:$GG74,"SN")*12)+(COUNTIF(beosztás!$FD74:$GG74,"SDE")*8)+(COUNTIF(beosztás!$FD74:$GG74,"SDU")*8)+(COUNTIF(beosztás!$FD74:$GG74,"SÉ")*12)+(COUNTIF(beosztás!$FD74:$GG74,"SÉJ")*8)+(COUNTIF(beosztás!$FD74:$GG74,"S1")*1)+(COUNTIF(beosztás!$FD74:$GG74,"S2")*2)+(COUNTIF(beosztás!$FD74:$GG74,"S3")*3)+(COUNTIF(beosztás!$FD74:$GG74,"S4")*4)+(COUNTIF(beosztás!$FD74:$GG74,"S5")*5)+(COUNTIF(beosztás!$FD74:$GG74,"S6")*6)+(COUNTIF(beosztás!$FD74:$GG74,"S7")*7)+(COUNTIF(beosztás!$FD74:$GG74,"S8")*8)+(COUNTIF(beosztás!$FD74:$GG74,"S9")*9)+(COUNTIF(beosztás!$FD74:$GG74,"S10")*10)+(COUNTIF(beosztás!$FD74:$GG74,"S11")*11)+(COUNTIF(beosztás!$FD74:$GG74,"S12")*12)</f>
        <v>0</v>
      </c>
      <c r="DG72" s="706">
        <f>COUNTIF(beosztás!$FD74:$GG74,"FÜ")*8</f>
        <v>0</v>
      </c>
      <c r="DH72" s="706">
        <f>COUNTIF(beosztás!$FD74:$GG74,"BN")*12+COUNTIF(beosztás!$FD74:$GG74,"BÉ")*12+COUNTIF(beosztás!$FD74:$GG74,"BDE")*8+COUNTIF(beosztás!$FD74:$GG74,"BDU")*8+COUNTIF(beosztás!$FD74:$GG74,"BÉJ")*8+COUNTIF(beosztás!$FD74:$GG74,"B1")*1+COUNTIF(beosztás!$FD74:$GG74,"B2")*2+COUNTIF(beosztás!$FD74:$GG74,"B3")*3+COUNTIF(beosztás!$FD74:$GG74,"B5")*5+COUNTIF(beosztás!$FD74:$GG74,"B6")*6+COUNTIF(beosztás!$FD74:$GG74,"B7")*7+COUNTIF(beosztás!$FD74:$GG74,"B8")*8+COUNTIF(beosztás!$FD74:$GG74,"B9")*9+COUNTIF(beosztás!$FD74:$GG74,"B10")*10+COUNTIF(beosztás!$FD74:$GG74,"B11")*11+COUNTIF(beosztás!$FD74:$GG74,"B12")*12+COUNTIF(beosztás!$FD74:$GG74,"BP")*0</f>
        <v>0</v>
      </c>
      <c r="DI72" s="330">
        <f t="shared" si="443"/>
        <v>0</v>
      </c>
      <c r="DJ72" s="706">
        <f>IF(C72="",0,alapadatok!$AN$7)</f>
        <v>0</v>
      </c>
      <c r="DK72" s="330">
        <f t="shared" si="359"/>
        <v>0</v>
      </c>
      <c r="DL72" s="739">
        <f t="shared" si="444"/>
        <v>0</v>
      </c>
      <c r="DM72" s="325"/>
      <c r="DN72" s="329">
        <f t="shared" si="360"/>
        <v>0</v>
      </c>
      <c r="DO72" s="330">
        <f t="shared" si="361"/>
        <v>0</v>
      </c>
      <c r="DP72" s="330">
        <f t="shared" si="362"/>
        <v>0</v>
      </c>
      <c r="DQ72" s="330">
        <f t="shared" si="363"/>
        <v>0</v>
      </c>
      <c r="DR72" s="330">
        <f t="shared" si="364"/>
        <v>0</v>
      </c>
      <c r="DS72" s="330">
        <f t="shared" si="365"/>
        <v>0</v>
      </c>
      <c r="DT72" s="330">
        <f t="shared" si="366"/>
        <v>0</v>
      </c>
      <c r="DU72" s="330">
        <f t="shared" si="367"/>
        <v>0</v>
      </c>
      <c r="DV72" s="330">
        <f t="shared" si="368"/>
        <v>0</v>
      </c>
      <c r="DW72" s="330">
        <f t="shared" si="369"/>
        <v>0</v>
      </c>
      <c r="DX72" s="330">
        <f t="shared" si="370"/>
        <v>0</v>
      </c>
      <c r="DY72" s="330">
        <f t="shared" si="371"/>
        <v>0</v>
      </c>
      <c r="DZ72" s="905">
        <f t="shared" si="445"/>
        <v>0</v>
      </c>
      <c r="EA72" s="326"/>
      <c r="EB72" s="705">
        <f>COUNTIF(beosztás!$GH74:$HL74,"DE")*8</f>
        <v>0</v>
      </c>
      <c r="EC72" s="706">
        <f>COUNTIF(beosztás!$GH74:$HL74,"DU")*8</f>
        <v>0</v>
      </c>
      <c r="ED72" s="706">
        <f>COUNTIF(beosztás!$GH74:$HL74,"ÉJ")*8</f>
        <v>0</v>
      </c>
      <c r="EE72" s="706">
        <f>COUNTIF(beosztás!$GH74:$HL74,"N")*12</f>
        <v>0</v>
      </c>
      <c r="EF72" s="706">
        <f>COUNTIF(beosztás!$GH74:$HL74,"é")*12</f>
        <v>0</v>
      </c>
      <c r="EG72" s="706">
        <f>SUM(beosztás!$GH74:$HL74)</f>
        <v>0</v>
      </c>
      <c r="EH72" s="706">
        <f>COUNTIF(beosztás!$GH74:$HL74,"FÜ")*8</f>
        <v>0</v>
      </c>
      <c r="EI72" s="895">
        <f>(COUNTIF(beosztás!$GH74:$HL74,"SN")*12)+(COUNTIF(beosztás!$GH74:$HL74,"SDE")*8)+(COUNTIF(beosztás!$GH74:$HL74,"SDU")*8)+(COUNTIF(beosztás!$GH74:$HL74,"SÉ")*12)+(COUNTIF(beosztás!$GH74:$HL74,"SÉJ")*8)+(COUNTIF(beosztás!$GH74:$HL74,"S1")*1)+(COUNTIF(beosztás!$GH74:$HL74,"S2")*2)+(COUNTIF(beosztás!$GH74:$HL74,"S3")*3)+(COUNTIF(beosztás!$GH74:$HL74,"S4")*4)+(COUNTIF(beosztás!$GH74:$HL74,"S5")*5)+(COUNTIF(beosztás!$GH74:$HL74,"S6")*6)+(COUNTIF(beosztás!$GH74:$HL74,"S7")*7)+(COUNTIF(beosztás!$GH74:$HL74,"S8")*8)+(COUNTIF(beosztás!$GH74:$HL74,"S9")*9)+(COUNTIF(beosztás!$GH74:$HL74,"S10")*10)+(COUNTIF(beosztás!$GH74:$HL74,"S11")*11)+(COUNTIF(beosztás!$GH74:$HL74,"S12")*12)</f>
        <v>0</v>
      </c>
      <c r="EJ72" s="706">
        <f>COUNTIF(beosztás!$GH74:$HL74,"BN")*12+COUNTIF(beosztás!$GH74:$HL74,"BÉ")*12+COUNTIF(beosztás!$GH74:$HL74,"BDE")*8+COUNTIF(beosztás!$GH74:$HL74,"BDU")*8+COUNTIF(beosztás!$GH74:$HL74,"BÉJ")*8+COUNTIF(beosztás!$GH74:$HL74,"B1")*1+COUNTIF(beosztás!$GH74:$HL74,"B2")*2+COUNTIF(beosztás!$GH74:$HL74,"B3")*3+COUNTIF(beosztás!$GH74:$HL74,"B5")*5+COUNTIF(beosztás!$GH74:$HL74,"B6")*6+COUNTIF(beosztás!$GH74:$HL74,"B7")*7+COUNTIF(beosztás!$GH74:$HL74,"B8")*8+COUNTIF(beosztás!$GH74:$HL74,"B9")*9+COUNTIF(beosztás!$GH74:$HL74,"B10")*10+COUNTIF(beosztás!$GH74:$HL74,"B11")*11+COUNTIF(beosztás!$GH74:$HL74,"B12")*12+COUNTIF(beosztás!$GH74:$HL74,"BP")*0</f>
        <v>0</v>
      </c>
      <c r="EK72" s="330">
        <f t="shared" si="446"/>
        <v>0</v>
      </c>
      <c r="EL72" s="706">
        <f>IF(C72="",0,alapadatok!$AN$8)</f>
        <v>0</v>
      </c>
      <c r="EM72" s="330">
        <f t="shared" si="373"/>
        <v>0</v>
      </c>
      <c r="EN72" s="905">
        <f t="shared" si="447"/>
        <v>0</v>
      </c>
      <c r="EO72" s="325"/>
      <c r="EP72" s="705">
        <f>COUNTIF(beosztás!$HM74:$IQ74,"DE")*8</f>
        <v>0</v>
      </c>
      <c r="EQ72" s="706">
        <f>COUNTIF(beosztás!$HM74:$IQ74,"DU")*8</f>
        <v>0</v>
      </c>
      <c r="ER72" s="706">
        <f>COUNTIF(beosztás!$HM74:$IQ74,"ÉJ")*8</f>
        <v>0</v>
      </c>
      <c r="ES72" s="706">
        <f>COUNTIF(beosztás!$HM74:$IQ74,"N")*12</f>
        <v>0</v>
      </c>
      <c r="ET72" s="706">
        <f>COUNTIF(beosztás!$HM74:$IQ74,"É")*12</f>
        <v>0</v>
      </c>
      <c r="EU72" s="706">
        <f>SUM(beosztás!$HM74:$IQ74)</f>
        <v>0</v>
      </c>
      <c r="EV72" s="895">
        <f>(COUNTIF(beosztás!$HM74:$IQ74,"SN")*12)+(COUNTIF(beosztás!$HM74:$IQ74,"SDE")*8)+(COUNTIF(beosztás!$HM74:$IQ74,"SDU")*8)+(COUNTIF(beosztás!$HM74:$IQ74,"SÉ")*12)+(COUNTIF(beosztás!$HM74:$IQ74,"SÉJ")*8)+(COUNTIF(beosztás!$HM74:$IQ74,"S1")*1)+(COUNTIF(beosztás!$HM74:$IQ74,"S2")*2)+(COUNTIF(beosztás!$HM74:$IQ74,"S3")*3)+(COUNTIF(beosztás!$HM74:$IQ74,"S4")*4)+(COUNTIF(beosztás!$HM74:$IQ74,"S5")*5)+(COUNTIF(beosztás!$HM74:$IQ74,"S6")*6)+(COUNTIF(beosztás!$HM74:$IQ74,"S7")*7)+(COUNTIF(beosztás!$HM74:$IQ74,"S8")*8)+(COUNTIF(beosztás!$HM74:$IQ74,"S9")*9)+(COUNTIF(beosztás!$HM74:$IQ74,"S10")*10)+(COUNTIF(beosztás!$HM74:$IQ74,"S11")*11)+(COUNTIF(beosztás!$HM74:$IQ74,"S12")*12)</f>
        <v>0</v>
      </c>
      <c r="EW72" s="706">
        <f>COUNTIF(beosztás!$HM74:$IQ74,"FÜ")*8</f>
        <v>0</v>
      </c>
      <c r="EX72" s="706">
        <f>COUNTIF(beosztás!$HM74:$IQ74,"BN")*12+COUNTIF(beosztás!$HM74:$IQ74,"BÉ")*12+COUNTIF(beosztás!$HM74:$IQ74,"BDE")*8+COUNTIF(beosztás!$HM74:$IQ74,"BDU")*8+COUNTIF(beosztás!$HM74:$IQ74,"BÉJ")*8+COUNTIF(beosztás!$HM74:$IQ74,"B1")*1+COUNTIF(beosztás!$HM74:$IQ74,"B2")*2+COUNTIF(beosztás!$HM74:$IQ74,"B3")*3+COUNTIF(beosztás!$HM74:$IQ74,"B5")*5+COUNTIF(beosztás!$HM74:$IQ74,"B6")*6+COUNTIF(beosztás!$HM74:$IQ74,"B7")*7+COUNTIF(beosztás!$HM74:$IQ74,"B8")*8+COUNTIF(beosztás!$HM74:$IQ74,"B9")*9+COUNTIF(beosztás!$HM74:$IQ74,"B10")*10+COUNTIF(beosztás!$HM74:$IQ74,"B11")*11+COUNTIF(beosztás!$HM74:$IQ74,"B12")*12+COUNTIF(beosztás!$HM74:$IQ74,"BP")*0</f>
        <v>0</v>
      </c>
      <c r="EY72" s="330">
        <f t="shared" si="448"/>
        <v>0</v>
      </c>
      <c r="EZ72" s="706">
        <f>IF(C72="",0,alapadatok!$AN$9)</f>
        <v>0</v>
      </c>
      <c r="FA72" s="330">
        <f t="shared" si="374"/>
        <v>0</v>
      </c>
      <c r="FB72" s="905">
        <f t="shared" si="449"/>
        <v>0</v>
      </c>
      <c r="FC72" s="325"/>
      <c r="FD72" s="329">
        <f t="shared" si="375"/>
        <v>0</v>
      </c>
      <c r="FE72" s="330">
        <f t="shared" si="376"/>
        <v>0</v>
      </c>
      <c r="FF72" s="330">
        <f t="shared" si="377"/>
        <v>0</v>
      </c>
      <c r="FG72" s="330">
        <f t="shared" si="378"/>
        <v>0</v>
      </c>
      <c r="FH72" s="330">
        <f t="shared" si="379"/>
        <v>0</v>
      </c>
      <c r="FI72" s="330">
        <f t="shared" si="380"/>
        <v>0</v>
      </c>
      <c r="FJ72" s="330">
        <f t="shared" si="381"/>
        <v>0</v>
      </c>
      <c r="FK72" s="330">
        <f t="shared" si="382"/>
        <v>0</v>
      </c>
      <c r="FL72" s="330">
        <f t="shared" si="383"/>
        <v>0</v>
      </c>
      <c r="FM72" s="330">
        <f t="shared" si="384"/>
        <v>0</v>
      </c>
      <c r="FN72" s="330">
        <f t="shared" si="385"/>
        <v>0</v>
      </c>
      <c r="FO72" s="330">
        <f t="shared" si="386"/>
        <v>0</v>
      </c>
      <c r="FP72" s="905">
        <f t="shared" si="450"/>
        <v>0</v>
      </c>
      <c r="FQ72" s="326"/>
      <c r="FR72" s="705">
        <f>COUNTIF(beosztás!$IR74:$JU74,"DE")*8</f>
        <v>0</v>
      </c>
      <c r="FS72" s="706">
        <f>COUNTIF(beosztás!$IR74:$JU74,"DU")*8</f>
        <v>0</v>
      </c>
      <c r="FT72" s="706">
        <f>COUNTIF(beosztás!$IR74:$JU74,"ÉJ")*8</f>
        <v>0</v>
      </c>
      <c r="FU72" s="706">
        <f>COUNTIF(beosztás!$IR74:$JU74,"N")*12</f>
        <v>0</v>
      </c>
      <c r="FV72" s="706">
        <f>COUNTIF(beosztás!$IR74:$JU74,"é")*12</f>
        <v>0</v>
      </c>
      <c r="FW72" s="706">
        <f>SUM(beosztás!$IR74:$JU74)</f>
        <v>0</v>
      </c>
      <c r="FX72" s="706">
        <f>COUNTIF(beosztás!$IR74:$JU74,"FÜ")*8</f>
        <v>0</v>
      </c>
      <c r="FY72" s="895">
        <f>(COUNTIF(beosztás!$IR74:$JU74,"SN")*12)+(COUNTIF(beosztás!$IR74:$JU74,"SDE")*8)+(COUNTIF(beosztás!$IR74:$JU74,"SDU")*8)+(COUNTIF(beosztás!$IR74:$JU74,"SÉ")*12)+(COUNTIF(beosztás!$IR74:$JU74,"SÉJ")*8)+(COUNTIF(beosztás!$IR74:$JU74,"S1")*1)+(COUNTIF(beosztás!$IR74:$JU74,"S2")*2)+(COUNTIF(beosztás!$IR74:$JU74,"S3")*3)+(COUNTIF(beosztás!$IR74:$JU74,"S4")*4)+(COUNTIF(beosztás!$IR74:$JU74,"S5")*5)+(COUNTIF(beosztás!$IR74:$JU74,"S6")*6)+(COUNTIF(beosztás!$IR74:$JU74,"S7")*7)+(COUNTIF(beosztás!$IR74:$JU74,"S8")*8)+(COUNTIF(beosztás!$IR74:$JU74,"S9")*9)+(COUNTIF(beosztás!$IR74:$JU74,"S10")*10)+(COUNTIF(beosztás!$IR74:$JU74,"S11")*11)+(COUNTIF(beosztás!$IR74:$JU74,"S12")*12)</f>
        <v>0</v>
      </c>
      <c r="FZ72" s="706">
        <f>COUNTIF(beosztás!$IR74:$JU74,"BN")*12+COUNTIF(beosztás!$IR74:$JU74,"BÉ")*12+COUNTIF(beosztás!$IR74:$JU74,"BDE")*8+COUNTIF(beosztás!$IR74:$JU74,"BDU")*8+COUNTIF(beosztás!$IR74:$JU74,"BÉJ")*8+COUNTIF(beosztás!$IR74:$JU74,"B1")*1+COUNTIF(beosztás!$IR74:$JU74,"B2")*2+COUNTIF(beosztás!$IR74:$JU74,"B3")*3+COUNTIF(beosztás!$IR74:$JU74,"B5")*5+COUNTIF(beosztás!$IR74:$JU74,"B6")*6+COUNTIF(beosztás!$IR74:$JU74,"B7")*7+COUNTIF(beosztás!$IR74:$JU74,"B8")*8+COUNTIF(beosztás!$IR74:$JU74,"B9")*9+COUNTIF(beosztás!$IR74:$JU74,"B10")*10+COUNTIF(beosztás!$IR74:$JU74,"B11")*11+COUNTIF(beosztás!$IR74:$JU74,"B12")*12+COUNTIF(beosztás!$IR74:$JU74,"BP")*0</f>
        <v>0</v>
      </c>
      <c r="GA72" s="330">
        <f t="shared" si="451"/>
        <v>0</v>
      </c>
      <c r="GB72" s="706">
        <f>IF(C72="",0,alapadatok!$AN$10)</f>
        <v>0</v>
      </c>
      <c r="GC72" s="330">
        <f t="shared" si="388"/>
        <v>0</v>
      </c>
      <c r="GD72" s="905">
        <f t="shared" si="452"/>
        <v>0</v>
      </c>
      <c r="GE72" s="327"/>
      <c r="GF72" s="705">
        <f>COUNTIF(beosztás!$JV74:$KZ74,"DE")*8</f>
        <v>0</v>
      </c>
      <c r="GG72" s="706">
        <f>COUNTIF(beosztás!$JV74:$KZ74,"DU")*8</f>
        <v>0</v>
      </c>
      <c r="GH72" s="706">
        <f>COUNTIF(beosztás!$JV74:$KZ74,"ÉJ")*8</f>
        <v>0</v>
      </c>
      <c r="GI72" s="706">
        <f>COUNTIF(beosztás!$JV74:$KZ74,"N")*12</f>
        <v>0</v>
      </c>
      <c r="GJ72" s="706">
        <f>COUNTIF(beosztás!$JV74:$KZ74,"É")*12</f>
        <v>0</v>
      </c>
      <c r="GK72" s="706">
        <f>SUM(beosztás!$JV74:$KZ74)</f>
        <v>0</v>
      </c>
      <c r="GL72" s="895">
        <f>(COUNTIF(beosztás!$JV74:$KZ74,"SN")*12)+(COUNTIF(beosztás!$JV74:$KZ74,"SDE")*8)+(COUNTIF(beosztás!$JV74:$KZ74,"SDU")*8)+(COUNTIF(beosztás!$JV74:$KZ74,"SÉ")*12)+(COUNTIF(beosztás!$JV74:$KZ74,"SÉJ")*8)+(COUNTIF(beosztás!$JV74:$KZ74,"S1")*1)+(COUNTIF(beosztás!$JV74:$KZ74,"S2")*2)+(COUNTIF(beosztás!$JV74:$KZ74,"S3")*3)+(COUNTIF(beosztás!$JV74:$KZ74,"S4")*4)+(COUNTIF(beosztás!$JV74:$KZ74,"S5")*5)+(COUNTIF(beosztás!$JV74:$KZ74,"S6")*6)+(COUNTIF(beosztás!$JV74:$KZ74,"S7")*7)+(COUNTIF(beosztás!$JV74:$KZ74,"S8")*8)+(COUNTIF(beosztás!$JV74:$KZ74,"S9")*9)+(COUNTIF(beosztás!$JV74:$KZ74,"S10")*10)+(COUNTIF(beosztás!$JV74:$KZ74,"S11")*11)+(COUNTIF(beosztás!$JV74:$KZ74,"S12")*12)</f>
        <v>0</v>
      </c>
      <c r="GM72" s="706">
        <f>COUNTIF(beosztás!$JV74:$KZ74,"FÜ")*8</f>
        <v>0</v>
      </c>
      <c r="GN72" s="706">
        <f>COUNTIF(beosztás!$JV74:$KZ74,"BN")*12+COUNTIF(beosztás!$JV74:$KZ74,"BÉ")*12+COUNTIF(beosztás!$JV74:$KZ74,"BDE")*8+COUNTIF(beosztás!$JV74:$KZ74,"BDU")*8+COUNTIF(beosztás!$JV74:$KZ74,"BÉJ")*8+COUNTIF(beosztás!$JV74:$KZ74,"B1")*1+COUNTIF(beosztás!$JV74:$KZ74,"B2")*2+COUNTIF(beosztás!$JV74:$KZ74,"B3")*3+COUNTIF(beosztás!$JV74:$KZ74,"B5")*5+COUNTIF(beosztás!$JV74:$KZ74,"B6")*6+COUNTIF(beosztás!$JV74:$KZ74,"B7")*7+COUNTIF(beosztás!$JV74:$KZ74,"B8")*8+COUNTIF(beosztás!$JV74:$KZ74,"B9")*9+COUNTIF(beosztás!$JV74:$KZ74,"B10")*10+COUNTIF(beosztás!$JV74:$KZ74,"B11")*11+COUNTIF(beosztás!$JV74:$KZ74,"B12")*12+COUNTIF(beosztás!$JV74:$KZ74,"BP")*0</f>
        <v>0</v>
      </c>
      <c r="GO72" s="330">
        <f t="shared" si="453"/>
        <v>0</v>
      </c>
      <c r="GP72" s="706">
        <f>IF(C72="",0,alapadatok!$AN$11)</f>
        <v>0</v>
      </c>
      <c r="GQ72" s="330">
        <f t="shared" si="389"/>
        <v>0</v>
      </c>
      <c r="GR72" s="905">
        <f t="shared" si="454"/>
        <v>0</v>
      </c>
      <c r="GS72" s="327"/>
      <c r="GT72" s="329">
        <f t="shared" si="390"/>
        <v>0</v>
      </c>
      <c r="GU72" s="330">
        <f t="shared" si="391"/>
        <v>0</v>
      </c>
      <c r="GV72" s="330">
        <f t="shared" si="392"/>
        <v>0</v>
      </c>
      <c r="GW72" s="330">
        <f t="shared" si="393"/>
        <v>0</v>
      </c>
      <c r="GX72" s="330">
        <f t="shared" si="394"/>
        <v>0</v>
      </c>
      <c r="GY72" s="330">
        <f t="shared" si="395"/>
        <v>0</v>
      </c>
      <c r="GZ72" s="330">
        <f t="shared" si="396"/>
        <v>0</v>
      </c>
      <c r="HA72" s="330">
        <f t="shared" si="397"/>
        <v>0</v>
      </c>
      <c r="HB72" s="330">
        <f t="shared" si="398"/>
        <v>0</v>
      </c>
      <c r="HC72" s="330">
        <f t="shared" si="399"/>
        <v>0</v>
      </c>
      <c r="HD72" s="330">
        <f t="shared" si="400"/>
        <v>0</v>
      </c>
      <c r="HE72" s="330">
        <f t="shared" si="401"/>
        <v>0</v>
      </c>
      <c r="HF72" s="905">
        <f t="shared" si="455"/>
        <v>0</v>
      </c>
      <c r="HG72" s="326"/>
      <c r="HH72" s="705">
        <f>COUNTIF(beosztás!$LA74:$MD74,"DE")*8</f>
        <v>0</v>
      </c>
      <c r="HI72" s="706">
        <f>COUNTIF(beosztás!$LA74:$MD74,"DU")*8</f>
        <v>0</v>
      </c>
      <c r="HJ72" s="706">
        <f>COUNTIF(beosztás!$LA74:$MD74,"ÉJ")*8</f>
        <v>0</v>
      </c>
      <c r="HK72" s="706">
        <f>COUNTIF(beosztás!$LA74:$MD74,"N")*12</f>
        <v>0</v>
      </c>
      <c r="HL72" s="706">
        <f>COUNTIF(beosztás!$LA74:$MD74,"é")*12</f>
        <v>0</v>
      </c>
      <c r="HM72" s="706">
        <f>SUM(beosztás!$LA74:$MD74)</f>
        <v>0</v>
      </c>
      <c r="HN72" s="706">
        <f>COUNTIF(beosztás!$LA74:$MD74,"FÜ")*8</f>
        <v>0</v>
      </c>
      <c r="HO72" s="895">
        <f>(COUNTIF(beosztás!$LA74:$MD74,"SN")*12)+(COUNTIF(beosztás!$LA74:$MD74,"SDE")*8)+(COUNTIF(beosztás!$LA74:$MD74,"SDU")*8)+(COUNTIF(beosztás!$LA74:$MD74,"SÉ")*12)+(COUNTIF(beosztás!$LA74:$MD74,"SÉJ")*8)+(COUNTIF(beosztás!$LA74:$MD74,"S1")*1)+(COUNTIF(beosztás!$LA74:$MD74,"S2")*2)+(COUNTIF(beosztás!$LA74:$MD74,"S3")*3)+(COUNTIF(beosztás!$LA74:$MD74,"S4")*4)+(COUNTIF(beosztás!$LA74:$MD74,"S5")*5)+(COUNTIF(beosztás!$LA74:$MD74,"S6")*6)+(COUNTIF(beosztás!$LA74:$MD74,"S7")*7)+(COUNTIF(beosztás!$LA74:$MD74,"S8")*8)+(COUNTIF(beosztás!$LA74:$MD74,"S9")*9)+(COUNTIF(beosztás!$LA74:$MD74,"S10")*10)+(COUNTIF(beosztás!$LA74:$MD74,"S11")*11)+(COUNTIF(beosztás!$LA74:$MD74,"S12")*12)</f>
        <v>0</v>
      </c>
      <c r="HP72" s="706">
        <f>COUNTIF(beosztás!$LA74:$MD74,"BN")*12+COUNTIF(beosztás!$LA74:$MD74,"BÉ")*12+COUNTIF(beosztás!$LA74:$MD74,"BDE")*8+COUNTIF(beosztás!$LA74:$MD74,"BDU")*8+COUNTIF(beosztás!$LA74:$MD74,"BÉJ")*8+COUNTIF(beosztás!$LA74:$MD74,"B1")*1+COUNTIF(beosztás!$LA74:$MD74,"B2")*2+COUNTIF(beosztás!$LA74:$MD74,"B3")*3+COUNTIF(beosztás!$KZ74:$MC74,"B5")*5+COUNTIF(beosztás!$KZ74:$MC74,"B6")*6+COUNTIF(beosztás!$KZ74:$MC74,"B7")*7+COUNTIF(beosztás!$KZ74:$MC74,"B8")*8+COUNTIF(beosztás!$LA74:$MD74,"B9")*9+COUNTIF(beosztás!$LA74:$MD74,"B10")*10+COUNTIF(beosztás!$LA74:$MD74,"B11")*11+COUNTIF(beosztás!$LA74:$MD74,"B12")*12+COUNTIF(beosztás!$LA74:$MD74,"BP")*0</f>
        <v>0</v>
      </c>
      <c r="HQ72" s="330">
        <f t="shared" si="456"/>
        <v>0</v>
      </c>
      <c r="HR72" s="706">
        <f>IF(C72="",0,alapadatok!$AN$12)</f>
        <v>0</v>
      </c>
      <c r="HS72" s="330">
        <f t="shared" si="403"/>
        <v>0</v>
      </c>
      <c r="HT72" s="905">
        <f t="shared" si="457"/>
        <v>0</v>
      </c>
      <c r="HU72" s="327"/>
      <c r="HV72" s="705">
        <f>COUNTIF(beosztás!$ME74:$NI74,"DE")*8</f>
        <v>0</v>
      </c>
      <c r="HW72" s="706">
        <f>COUNTIF(beosztás!$ME74:$NI74,"DU")*8</f>
        <v>0</v>
      </c>
      <c r="HX72" s="706">
        <f>COUNTIF(beosztás!$ME74:$NI74,"ÉJ")*8</f>
        <v>0</v>
      </c>
      <c r="HY72" s="706">
        <f>COUNTIF(beosztás!$ME74:$NI74,"N")*12</f>
        <v>0</v>
      </c>
      <c r="HZ72" s="706">
        <f>COUNTIF(beosztás!$ME74:$NI74,"É")*12</f>
        <v>0</v>
      </c>
      <c r="IA72" s="706">
        <f>SUM(beosztás!$ME74:$NI74)</f>
        <v>0</v>
      </c>
      <c r="IB72" s="706">
        <f>(COUNTIF(beosztás!$ME74:$NI74,"SN")*12)+(COUNTIF(beosztás!$ME74:$NI74,"SDE")*8)+(COUNTIF(beosztás!$ME74:$NI74,"SDU")*8)+(COUNTIF(beosztás!$ME74:$NI74,"SÉ")*12)+(COUNTIF(beosztás!$ME74:$NI74,"SÉJ")*8)+(COUNTIF(beosztás!$ME74:$NI74,"S1")*1)+(COUNTIF(beosztás!$ME74:$NI74,"S2")*2)+(COUNTIF(beosztás!$ME74:$NI74,"S3")*3)+(COUNTIF(beosztás!$ME74:$NI74,"S4")*4)+(COUNTIF(beosztás!$ME74:$NI74,"S5")*5)+(COUNTIF(beosztás!$ME74:$NI74,"S6")*6)+(COUNTIF(beosztás!$ME74:$NI74,"S7")*7)+(COUNTIF(beosztás!$ME74:$NI74,"S8")*8)+(COUNTIF(beosztás!$ME74:$NI74,"S9")*9)+(COUNTIF(beosztás!$ME74:$NI74,"S10")*10)+(COUNTIF(beosztás!$ME74:$NI74,"S11")*11)+(COUNTIF(beosztás!$ME74:$NI74,"S12")*12)</f>
        <v>0</v>
      </c>
      <c r="IC72" s="706">
        <f>COUNTIF(beosztás!$ME74:$NI74,"FÜ")*8</f>
        <v>0</v>
      </c>
      <c r="ID72" s="706">
        <f>COUNTIF(beosztás!$ME74:$NI74,"BN")*12+COUNTIF(beosztás!$ME74:$NI74,"BÉ")*12+COUNTIF(beosztás!$ME74:$NI74,"BDE")*8+COUNTIF(beosztás!$ME74:$NI74,"BDU")*8+COUNTIF(beosztás!$ME74:$NI74,"BÉJ")*8+COUNTIF(beosztás!$ME74:$NI74,"B1")*1+COUNTIF(beosztás!$ME74:$NI74,"B2")*2+COUNTIF(beosztás!$ME74:$NI74,"B3")*3+COUNTIF(beosztás!$ME74:$NI74,"B5")*5+COUNTIF(beosztás!$ME74:$NI74,"B6")*6+COUNTIF(beosztás!$ME74:$NI74,"B7")*7+COUNTIF(beosztás!$ME74:$NI74,"B8")*8+COUNTIF(beosztás!$ME74:$NI74,"B9")*9+COUNTIF(beosztás!$ME74:$NI74,"B10")*10+COUNTIF(beosztás!$ME74:$NI74,"B11")*11+COUNTIF(beosztás!$ME74:$NI74,"B12")*12+COUNTIF(beosztás!$ME74:$NI74,"BP")*0</f>
        <v>0</v>
      </c>
      <c r="IE72" s="330">
        <f t="shared" si="458"/>
        <v>0</v>
      </c>
      <c r="IF72" s="706">
        <f>IF(C72="",0,alapadatok!$AN$13)</f>
        <v>0</v>
      </c>
      <c r="IG72" s="330">
        <f t="shared" si="404"/>
        <v>0</v>
      </c>
      <c r="IH72" s="739">
        <f t="shared" si="459"/>
        <v>0</v>
      </c>
      <c r="II72" s="327"/>
      <c r="IJ72" s="329">
        <f t="shared" si="405"/>
        <v>0</v>
      </c>
      <c r="IK72" s="330">
        <f t="shared" si="406"/>
        <v>0</v>
      </c>
      <c r="IL72" s="330">
        <f t="shared" si="407"/>
        <v>0</v>
      </c>
      <c r="IM72" s="330">
        <f t="shared" si="408"/>
        <v>0</v>
      </c>
      <c r="IN72" s="330">
        <f t="shared" si="409"/>
        <v>0</v>
      </c>
      <c r="IO72" s="330">
        <f t="shared" si="410"/>
        <v>0</v>
      </c>
      <c r="IP72" s="330">
        <f t="shared" si="411"/>
        <v>0</v>
      </c>
      <c r="IQ72" s="330">
        <f t="shared" si="412"/>
        <v>0</v>
      </c>
      <c r="IR72" s="330">
        <f t="shared" si="413"/>
        <v>0</v>
      </c>
      <c r="IS72" s="330">
        <f t="shared" si="414"/>
        <v>0</v>
      </c>
      <c r="IT72" s="330">
        <f t="shared" si="415"/>
        <v>0</v>
      </c>
      <c r="IU72" s="330">
        <f t="shared" si="416"/>
        <v>0</v>
      </c>
      <c r="IV72" s="905">
        <f t="shared" si="460"/>
        <v>0</v>
      </c>
      <c r="IW72" s="328"/>
      <c r="JF72" s="21"/>
      <c r="JG72" s="21"/>
    </row>
    <row r="73" spans="1:267" ht="15.75" hidden="1" thickBot="1" x14ac:dyDescent="0.3">
      <c r="A73" s="58">
        <f>IF(beosztás!A75=0,"",beosztás!A75)</f>
        <v>24</v>
      </c>
      <c r="B73" s="902" t="str">
        <f>IF(beosztás!B75=0,"",beosztás!B75)</f>
        <v/>
      </c>
      <c r="C73" s="400" t="str">
        <f>IF(beosztás!C75=0,"",beosztás!C75)</f>
        <v/>
      </c>
      <c r="D73" s="57" t="str">
        <f>IF(beosztás!D75=0,"",beosztás!D75)</f>
        <v/>
      </c>
      <c r="E73" s="18"/>
      <c r="F73" s="709">
        <f>COUNTIF(beosztás!$I75:$AM75,"DE")*8</f>
        <v>0</v>
      </c>
      <c r="G73" s="710">
        <f>COUNTIF(beosztás!$I75:$AM75,"DU")*8</f>
        <v>0</v>
      </c>
      <c r="H73" s="710">
        <f>COUNTIF(beosztás!$I75:$AM75,"ÉJ")*8</f>
        <v>0</v>
      </c>
      <c r="I73" s="710">
        <f>COUNTIF(beosztás!$I75:$AM75,"N")*12</f>
        <v>0</v>
      </c>
      <c r="J73" s="710">
        <f>COUNTIF(beosztás!$I75:$AM75,"é")*12</f>
        <v>0</v>
      </c>
      <c r="K73" s="710">
        <f>SUM(beosztás!$I75:$AM75)</f>
        <v>0</v>
      </c>
      <c r="L73" s="710">
        <f>COUNTIF(beosztás!$I75:$AM75,"FÜ")*8</f>
        <v>0</v>
      </c>
      <c r="M73" s="710">
        <f>(COUNTIF(beosztás!$I75:$AM75,"SN")*12)+(COUNTIF(beosztás!$I75:$AM75,"SDE")*8)+(COUNTIF(beosztás!$I75:$AM75,"SDU")*8)+(COUNTIF(beosztás!$I75:$AM75,"S1")*1)+(COUNTIF(beosztás!$I75:$AM75,"S2")*2)+(COUNTIF(beosztás!$I75:$AM75,"S3")*3)+(COUNTIF(beosztás!$I75:$AM75,"S4")*4)+(COUNTIF(beosztás!$I75:$AM75,"S5")*5)+(COUNTIF(beosztás!$I75:$AM75,"S6")*6)+(COUNTIF(beosztás!$I75:$AM75,"S7")*7)+(COUNTIF(beosztás!$I75:$AM75,"S8")*8)+(COUNTIF(beosztás!$I75:$AM75,"S9")*9)+(COUNTIF(beosztás!$I75:$AM75,"S10")*10)+(COUNTIF(beosztás!$I75:$AM75,"S11")*11)+(COUNTIF(beosztás!$I75:$AM75,"S12")*12)+(COUNTIF(beosztás!$I75:$AM75,"SÉ")*12)+(COUNTIF(beosztás!$I75:$AM75,"SÉJ")*8)</f>
        <v>0</v>
      </c>
      <c r="N73" s="710">
        <f>COUNTIF(beosztás!$I75:$AM75,"BN")*12+COUNTIF(beosztás!$I75:$AM75,"BÉ")*12+COUNTIF(beosztás!$I75:$AM75,"BDE")*8+COUNTIF(beosztás!$I75:$AM75,"BDU")*8+COUNTIF(beosztás!$I75:$AM75,"BÉJ")*8+COUNTIF(beosztás!$I75:$AM75,"B1")*1+COUNTIF(beosztás!$I75:$AM75,"B2")*2+COUNTIF(beosztás!$I75:$AM75,"B3")*3+COUNTIF(beosztás!$I75:$AM75,"B5")*5+COUNTIF(beosztás!$I75:$AM75,"B6")*6+COUNTIF(beosztás!$I75:$AM75,"B7")*7+COUNTIF(beosztás!$I75:$AM75,"B8")*8+COUNTIF(beosztás!$I75:$AM75,"B9")*9+COUNTIF(beosztás!$I75:$AM75,"B10")*10+COUNTIF(beosztás!$I75:$AM75,"B11")*11+COUNTIF(beosztás!$I75:$AM75,"B12")*12+COUNTIF(beosztás!$I75:$AM75,"BP")*0</f>
        <v>0</v>
      </c>
      <c r="O73" s="24">
        <f t="shared" si="417"/>
        <v>0</v>
      </c>
      <c r="P73" s="706">
        <f>IF(C73="",0,alapadatok!$AN$2)</f>
        <v>0</v>
      </c>
      <c r="Q73" s="19">
        <f t="shared" si="418"/>
        <v>0</v>
      </c>
      <c r="R73" s="741">
        <f t="shared" si="419"/>
        <v>0</v>
      </c>
      <c r="S73" s="40"/>
      <c r="T73" s="709">
        <f>COUNTIF(beosztás!$AN75:$BO75,"DE")*8</f>
        <v>0</v>
      </c>
      <c r="U73" s="710">
        <f>COUNTIF(beosztás!$AN75:$BO75,"DU")*8</f>
        <v>0</v>
      </c>
      <c r="V73" s="710">
        <f>COUNTIF(beosztás!$AN75:$BO75,"ÉJ")*8</f>
        <v>0</v>
      </c>
      <c r="W73" s="710">
        <f>COUNTIF(beosztás!$AN75:$BO75,"N")*12</f>
        <v>0</v>
      </c>
      <c r="X73" s="710">
        <f>COUNTIF(beosztás!$AN75:$BO75,"É")*12</f>
        <v>0</v>
      </c>
      <c r="Y73" s="710">
        <f>SUM(beosztás!$AN75:$BO75)</f>
        <v>0</v>
      </c>
      <c r="Z73" s="710">
        <f>(COUNTIF(beosztás!$AN75:$BO75,"SN")*12)+(COUNTIF(beosztás!$AN75:$BO75,"SDE")*8)+(COUNTIF(beosztás!$AN75:$BO75,"SDU")*8)+(COUNTIF(beosztás!$AN75:$BO75,"SÉ")*12)+(COUNTIF(beosztás!$AN75:$BO75,"SÉJ")*8)+(COUNTIF(beosztás!$AN75:$BO75,"S1")*1)+(COUNTIF(beosztás!$AN75:$BO75,"S2")*2)+(COUNTIF(beosztás!$AN75:$BO75,"S3")*3)+(COUNTIF(beosztás!$AN75:$BO75,"S4")*4)+(COUNTIF(beosztás!$AN75:$BO75,"S5")*5)+(COUNTIF(beosztás!$AN75:$BO75,"S6")*6)+(COUNTIF(beosztás!$AN75:$BO75,"S7")*7)+(COUNTIF(beosztás!$AN75:$BO75,"S8")*8)+(COUNTIF(beosztás!$AN75:$BO75,"S9")*9)+(COUNTIF(beosztás!$AN75:$BO75,"S10")*10)+(COUNTIF(beosztás!$AN75:$BO75,"S11")*11)+(COUNTIF(beosztás!$AN75:$BO75,"S12")*12)</f>
        <v>0</v>
      </c>
      <c r="AA73" s="710">
        <f>COUNTIF(beosztás!$AN75:$BO75,"FÜ")*8</f>
        <v>0</v>
      </c>
      <c r="AB73" s="710">
        <f>COUNTIF(beosztás!$AN75:$BO75,"BN")*12+COUNTIF(beosztás!$AN75:$BO75,"BÉ")*12+COUNTIF(beosztás!$AN75:$BO75,"BDE")*8+COUNTIF(beosztás!$AN75:$BO75,"BDU")*8+COUNTIF(beosztás!$AN75:$BO75,"BÉJ")*8+COUNTIF(beosztás!$AN75:$BO75,"B1")*1+COUNTIF(beosztás!$AN75:$BO75,"B2")*2+COUNTIF(beosztás!$AN75:$BO75,"B3")*3+COUNTIF(beosztás!$AN75:$BO75,"B5")*5+COUNTIF(beosztás!$AN75:$BO75,"B6")*6+COUNTIF(beosztás!$AN75:$BO75,"B7")*7+COUNTIF(beosztás!$AN75:$BO75,"B8")*8+COUNTIF(beosztás!$AN75:$BO75,"B9")*9+COUNTIF(beosztás!$AN75:$BO75,"B10")*10+COUNTIF(beosztás!$AN75:$BO75,"B11")*11+COUNTIF(beosztás!$AN75:$BO75,"B12")*12+COUNTIF(beosztás!$AN75:$BO75,"BP")*0</f>
        <v>0</v>
      </c>
      <c r="AC73" s="24">
        <f t="shared" si="420"/>
        <v>0</v>
      </c>
      <c r="AD73" s="706">
        <f>IF(C73="",0,alapadatok!$AN$3)</f>
        <v>0</v>
      </c>
      <c r="AE73" s="19">
        <f t="shared" si="421"/>
        <v>0</v>
      </c>
      <c r="AF73" s="741">
        <f t="shared" si="422"/>
        <v>0</v>
      </c>
      <c r="AG73" s="40"/>
      <c r="AH73" s="25">
        <f t="shared" si="423"/>
        <v>0</v>
      </c>
      <c r="AI73" s="24">
        <f t="shared" si="424"/>
        <v>0</v>
      </c>
      <c r="AJ73" s="24">
        <f t="shared" si="425"/>
        <v>0</v>
      </c>
      <c r="AK73" s="24">
        <f t="shared" si="426"/>
        <v>0</v>
      </c>
      <c r="AL73" s="24">
        <f t="shared" si="427"/>
        <v>0</v>
      </c>
      <c r="AM73" s="24">
        <f t="shared" si="428"/>
        <v>0</v>
      </c>
      <c r="AN73" s="24">
        <f t="shared" si="429"/>
        <v>0</v>
      </c>
      <c r="AO73" s="24">
        <f t="shared" si="430"/>
        <v>0</v>
      </c>
      <c r="AP73" s="24">
        <f t="shared" si="431"/>
        <v>0</v>
      </c>
      <c r="AQ73" s="24">
        <f t="shared" si="432"/>
        <v>0</v>
      </c>
      <c r="AR73" s="24">
        <f t="shared" si="433"/>
        <v>0</v>
      </c>
      <c r="AS73" s="19">
        <f t="shared" si="434"/>
        <v>0</v>
      </c>
      <c r="AT73" s="741">
        <f t="shared" si="435"/>
        <v>0</v>
      </c>
      <c r="AU73" s="41"/>
      <c r="AV73" s="709">
        <f>COUNTIF(beosztás!$BP75:$CT75,"DE")*8</f>
        <v>0</v>
      </c>
      <c r="AW73" s="710">
        <f>COUNTIF(beosztás!$BP75:$CT75,"DU")*8</f>
        <v>0</v>
      </c>
      <c r="AX73" s="710">
        <f>COUNTIF(beosztás!$BP75:$CT75,"ÉJ")*8</f>
        <v>0</v>
      </c>
      <c r="AY73" s="710">
        <f>COUNTIF(beosztás!$BP75:$CT75,"N")*12</f>
        <v>0</v>
      </c>
      <c r="AZ73" s="710">
        <f>COUNTIF(beosztás!$BP75:$CT75,"é")*12</f>
        <v>0</v>
      </c>
      <c r="BA73" s="710">
        <f>SUM(beosztás!$BP75:$CT75)</f>
        <v>0</v>
      </c>
      <c r="BB73" s="710">
        <f>COUNTIF(beosztás!$BP75:$CT75,"FÜ")*8</f>
        <v>0</v>
      </c>
      <c r="BC73" s="897">
        <f>(COUNTIF(beosztás!$BP75:$CT75,"SN")*12)+(COUNTIF(beosztás!$BP75:$CT75,"SDE")*8)+(COUNTIF(beosztás!$BP75:$CT75,"SDU")*8)+(COUNTIF(beosztás!$BP75:$CT75,"SÉ")*12)+(COUNTIF(beosztás!$BP75:$CT75,"SÉJ")*8)+(COUNTIF(beosztás!$BP75:$CT75,"S1")*1)+(COUNTIF(beosztás!$BP75:$CT75,"S2")*2)+(COUNTIF(beosztás!$BP75:$CT75,"S3")*3)+(COUNTIF(beosztás!$BP75:$CT75,"S4")*4)+(COUNTIF(beosztás!$BP75:$CT75,"S5")*5)+(COUNTIF(beosztás!$BP75:$CT75,"S6")*6)+(COUNTIF(beosztás!$BP75:$CT75,"S7")*7)+(COUNTIF(beosztás!$BP75:$CT75,"S8")*8)+(COUNTIF(beosztás!$BP75:$CT75,"S9")*9)+(COUNTIF(beosztás!$BP75:$CT75,"S10")*10)+(COUNTIF(beosztás!$BP75:$CT75,"S11")*11)+(COUNTIF(beosztás!$BP75:$CT75,"S12")*12)</f>
        <v>0</v>
      </c>
      <c r="BD73" s="710">
        <f>COUNTIF(beosztás!$BP75:$CT75,"BN")*12+COUNTIF(beosztás!$BP75:$CT75,"BÉ")*12+COUNTIF(beosztás!$BP75:$CT75,"BDE")*8+COUNTIF(beosztás!$BP75:$CT75,"BDU")*8+COUNTIF(beosztás!$BP75:$CT75,"BÉJ")*8+COUNTIF(beosztás!$BP75:$CT75,"B1")*1+COUNTIF(beosztás!$BP75:$CT75,"B2")*2+COUNTIF(beosztás!$BP75:$CT75,"B3")*3+COUNTIF(beosztás!$BP75:$CT75,"B5")*5+COUNTIF(beosztás!$BP75:$CT75,"B6")*6+COUNTIF(beosztás!$BP75:$CT75,"B7")*7+COUNTIF(beosztás!$BP75:$CT75,"B8")*8+COUNTIF(beosztás!$BP75:$CT75,"B9")*9+COUNTIF(beosztás!$BP75:$CT75,"B10")*10+COUNTIF(beosztás!$BP75:$CT75,"B11")*11+COUNTIF(beosztás!$BP75:$CT75,"B12")*12+COUNTIF(beosztás!$BP75:$CT75,"BP")*0</f>
        <v>0</v>
      </c>
      <c r="BE73" s="24">
        <f t="shared" si="436"/>
        <v>0</v>
      </c>
      <c r="BF73" s="710">
        <f>IF(C73="",0,alapadatok!$AN$4)</f>
        <v>0</v>
      </c>
      <c r="BG73" s="19">
        <f t="shared" si="342"/>
        <v>0</v>
      </c>
      <c r="BH73" s="741">
        <f t="shared" si="437"/>
        <v>0</v>
      </c>
      <c r="BI73" s="40"/>
      <c r="BJ73" s="709">
        <f>COUNTIF(beosztás!$CU75:$DX75,"DE")*8</f>
        <v>0</v>
      </c>
      <c r="BK73" s="710">
        <f>COUNTIF(beosztás!$CU75:$DX75,"DU")*8</f>
        <v>0</v>
      </c>
      <c r="BL73" s="710">
        <f>COUNTIF(beosztás!$CU75:$DX75,"ÉJ")*8</f>
        <v>0</v>
      </c>
      <c r="BM73" s="710">
        <f>COUNTIF(beosztás!$CU75:$DX75,"N")*12</f>
        <v>0</v>
      </c>
      <c r="BN73" s="710">
        <f>COUNTIF(beosztás!$CU75:$DX75,"É")*12</f>
        <v>0</v>
      </c>
      <c r="BO73" s="710">
        <f>SUM(beosztás!$CU75:$DX75)</f>
        <v>0</v>
      </c>
      <c r="BP73" s="897">
        <f>(COUNTIF(beosztás!$CU75:$DX75,"SN")*12)+(COUNTIF(beosztás!$CU75:$DX75,"SDE")*8)+(COUNTIF(beosztás!$CU75:$DX75,"SDU")*8)+(COUNTIF(beosztás!$CU75:$DX75,"SÉ")*12)+(COUNTIF(beosztás!$CU75:$DX75,"SÉJ")*8)+(COUNTIF(beosztás!$CU75:$DX75,"S1")*1)+(COUNTIF(beosztás!$CU75:$DX75,"S2")*2)+(COUNTIF(beosztás!$CU75:$DX75,"S3")*3)+(COUNTIF(beosztás!$CU75:$DX75,"S4")*4)+(COUNTIF(beosztás!$CU75:$DX75,"S5")*5)+(COUNTIF(beosztás!$CU75:$DX75,"S6")*6)+(COUNTIF(beosztás!$CU75:$DX75,"S7")*7)+(COUNTIF(beosztás!$CU75:$DX75,"S8")*8)+(COUNTIF(beosztás!$CU75:$DX75,"S9")*9)+(COUNTIF(beosztás!$CU75:$DX75,"S10")*10)+(COUNTIF(beosztás!$CU75:$DX75,"S11")*11)+(COUNTIF(beosztás!$CU75:$DX75,"S12")*12)</f>
        <v>0</v>
      </c>
      <c r="BQ73" s="710">
        <f>COUNTIF(beosztás!$CU75:$DX75,"FÜ")*8</f>
        <v>0</v>
      </c>
      <c r="BR73" s="710">
        <f>COUNTIF(beosztás!$CU75:$DX75,"BN")*12+COUNTIF(beosztás!$CU75:$DX75,"BÉ")*12+COUNTIF(beosztás!$CU75:$DX75,"BDE")*8+COUNTIF(beosztás!$CU75:$DX75,"BDU")*8+COUNTIF(beosztás!$CU75:$DX75,"BÉJ")*8+COUNTIF(beosztás!$CU75:$DX75,"B1")*1+COUNTIF(beosztás!$CU75:$DX75,"B2")*2+COUNTIF(beosztás!$CU75:$DX75,"B3")*3+COUNTIF(beosztás!$CU75:$DX75,"B5")*5+COUNTIF(beosztás!$CU75:$DX75,"B6")*6+COUNTIF(beosztás!$CU75:$DX75,"B7")*7+COUNTIF(beosztás!$CU75:$DX75,"B8")*8+COUNTIF(beosztás!$CU75:$DX75,"B9")*9+COUNTIF(beosztás!$CU75:$DX75,"B10")*10+COUNTIF(beosztás!$CU75:$DX75,"B11")*11+COUNTIF(beosztás!$CU75:$DX75,"B12")*12+COUNTIF(beosztás!$CU75:$DX75,"BP")*0</f>
        <v>0</v>
      </c>
      <c r="BS73" s="24">
        <f t="shared" si="438"/>
        <v>0</v>
      </c>
      <c r="BT73" s="710">
        <f>IF(C73="",0,alapadatok!$AN$5)</f>
        <v>0</v>
      </c>
      <c r="BU73" s="19">
        <f t="shared" si="344"/>
        <v>0</v>
      </c>
      <c r="BV73" s="741">
        <f t="shared" si="439"/>
        <v>0</v>
      </c>
      <c r="BW73" s="40"/>
      <c r="BX73" s="25">
        <f t="shared" si="345"/>
        <v>0</v>
      </c>
      <c r="BY73" s="24">
        <f t="shared" si="346"/>
        <v>0</v>
      </c>
      <c r="BZ73" s="24">
        <f t="shared" si="347"/>
        <v>0</v>
      </c>
      <c r="CA73" s="24">
        <f t="shared" si="348"/>
        <v>0</v>
      </c>
      <c r="CB73" s="24">
        <f t="shared" si="349"/>
        <v>0</v>
      </c>
      <c r="CC73" s="24">
        <f t="shared" si="350"/>
        <v>0</v>
      </c>
      <c r="CD73" s="24">
        <f t="shared" si="351"/>
        <v>0</v>
      </c>
      <c r="CE73" s="24">
        <f t="shared" si="352"/>
        <v>0</v>
      </c>
      <c r="CF73" s="24">
        <f t="shared" si="353"/>
        <v>0</v>
      </c>
      <c r="CG73" s="24">
        <f t="shared" si="354"/>
        <v>0</v>
      </c>
      <c r="CH73" s="24">
        <f t="shared" si="355"/>
        <v>0</v>
      </c>
      <c r="CI73" s="19">
        <f t="shared" si="356"/>
        <v>0</v>
      </c>
      <c r="CJ73" s="741">
        <f t="shared" si="440"/>
        <v>0</v>
      </c>
      <c r="CK73" s="41"/>
      <c r="CL73" s="709">
        <f>COUNTIF(beosztás!$DY75:$FC75,"DE")*8</f>
        <v>0</v>
      </c>
      <c r="CM73" s="710">
        <f>COUNTIF(beosztás!$DY75:$FC75,"DU")*8</f>
        <v>0</v>
      </c>
      <c r="CN73" s="710">
        <f>COUNTIF(beosztás!$DY75:$FC75,"ÉJ")*8</f>
        <v>0</v>
      </c>
      <c r="CO73" s="710">
        <f>COUNTIF(beosztás!$DY75:$FC75,"N")*12</f>
        <v>0</v>
      </c>
      <c r="CP73" s="710">
        <f>COUNTIF(beosztás!$DY75:$FC75,"é")*12</f>
        <v>0</v>
      </c>
      <c r="CQ73" s="710">
        <f>SUM(beosztás!$DY75:$FC75)</f>
        <v>0</v>
      </c>
      <c r="CR73" s="710">
        <f>COUNTIF(beosztás!$DY75:$FC75,"FÜ")*8</f>
        <v>0</v>
      </c>
      <c r="CS73" s="897">
        <f>(COUNTIF(beosztás!$DY75:$FC75,"SN")*12)+(COUNTIF(beosztás!$DY75:$FC75,"SDE")*8)+(COUNTIF(beosztás!$DY75:$FC75,"SDU")*8)+(COUNTIF(beosztás!$DY75:$FC75,"SÉ")*12)+(COUNTIF(beosztás!$DY75:$FC75,"SÉJ")*8)+(COUNTIF(beosztás!$DY75:$FC75,"S1")*1)+(COUNTIF(beosztás!$DY75:$FC75,"S2")*2)+(COUNTIF(beosztás!$DY75:$FC75,"S3")*3)+(COUNTIF(beosztás!$DY75:$FC75,"S4")*4)+(COUNTIF(beosztás!$DY75:$FC75,"S5")*5)+(COUNTIF(beosztás!$DY75:$FC75,"S6")*6)+(COUNTIF(beosztás!$DY75:$FC75,"S7")*7)+(COUNTIF(beosztás!$DY75:$FC75,"S8")*8)+(COUNTIF(beosztás!$DY75:$FC75,"S9")*9)+(COUNTIF(beosztás!$DY75:$FC75,"S10")*10)+(COUNTIF(beosztás!$DY75:$FC75,"S11")*11)+(COUNTIF(beosztás!$DY75:$FC75,"S12")*12)</f>
        <v>0</v>
      </c>
      <c r="CT73" s="710">
        <f>COUNTIF(beosztás!$DY75:$FC75,"BN")*12+COUNTIF(beosztás!$DY75:$FC75,"BÉ")*12+COUNTIF(beosztás!$DY75:$FC75,"BDE")*8+COUNTIF(beosztás!$DY75:$FC75,"BDU")*8+COUNTIF(beosztás!$DY75:$FC75,"BÉJ")*8+COUNTIF(beosztás!$DY75:$FC75,"B1")*1+COUNTIF(beosztás!$DY75:$FC75,"B2")*2+COUNTIF(beosztás!$DY75:$FC75,"B3")*3+COUNTIF(beosztás!$DY75:$FC75,"B5")*5+COUNTIF(beosztás!$DY75:$FC75,"B6")*6+COUNTIF(beosztás!$DY75:$FC75,"B7")*7+COUNTIF(beosztás!$DY75:$FC75,"B8")*8+COUNTIF(beosztás!$DY75:$FC75,"B9")*9+COUNTIF(beosztás!$DY75:$FC75,"B10")*10+COUNTIF(beosztás!$DY75:$FC75,"B11")*11+COUNTIF(beosztás!$DY75:$FC75,"B12")*12+COUNTIF(beosztás!$DY75:$FC75,"BP")*0</f>
        <v>0</v>
      </c>
      <c r="CU73" s="24">
        <f t="shared" si="441"/>
        <v>0</v>
      </c>
      <c r="CV73" s="710">
        <f>IF(C73="",0,alapadatok!$AN$6)</f>
        <v>0</v>
      </c>
      <c r="CW73" s="19">
        <f t="shared" si="358"/>
        <v>0</v>
      </c>
      <c r="CX73" s="907">
        <f t="shared" si="442"/>
        <v>0</v>
      </c>
      <c r="CY73" s="40"/>
      <c r="CZ73" s="709">
        <f>COUNTIF(beosztás!$FD75:$GG75,"DE")*8</f>
        <v>0</v>
      </c>
      <c r="DA73" s="710">
        <f>COUNTIF(beosztás!$FD75:$GG75,"DU")*8</f>
        <v>0</v>
      </c>
      <c r="DB73" s="710">
        <f>COUNTIF(beosztás!$FD75:$GG75,"ÉJ")*8</f>
        <v>0</v>
      </c>
      <c r="DC73" s="710">
        <f>COUNTIF(beosztás!$FD75:$GG75,"N")*12</f>
        <v>0</v>
      </c>
      <c r="DD73" s="710">
        <f>COUNTIF(beosztás!$FD75:$GG75,"É")*12</f>
        <v>0</v>
      </c>
      <c r="DE73" s="710">
        <f>SUM(beosztás!$FD75:$GG75)</f>
        <v>0</v>
      </c>
      <c r="DF73" s="897">
        <f>(COUNTIF(beosztás!$FD75:$GG75,"SN")*12)+(COUNTIF(beosztás!$FD75:$GG75,"SDE")*8)+(COUNTIF(beosztás!$FD75:$GG75,"SDU")*8)+(COUNTIF(beosztás!$FD75:$GG75,"SÉ")*12)+(COUNTIF(beosztás!$FD75:$GG75,"SÉJ")*8)+(COUNTIF(beosztás!$FD75:$GG75,"S1")*1)+(COUNTIF(beosztás!$FD75:$GG75,"S2")*2)+(COUNTIF(beosztás!$FD75:$GG75,"S3")*3)+(COUNTIF(beosztás!$FD75:$GG75,"S4")*4)+(COUNTIF(beosztás!$FD75:$GG75,"S5")*5)+(COUNTIF(beosztás!$FD75:$GG75,"S6")*6)+(COUNTIF(beosztás!$FD75:$GG75,"S7")*7)+(COUNTIF(beosztás!$FD75:$GG75,"S8")*8)+(COUNTIF(beosztás!$FD75:$GG75,"S9")*9)+(COUNTIF(beosztás!$FD75:$GG75,"S10")*10)+(COUNTIF(beosztás!$FD75:$GG75,"S11")*11)+(COUNTIF(beosztás!$FD75:$GG75,"S12")*12)</f>
        <v>0</v>
      </c>
      <c r="DG73" s="710">
        <f>COUNTIF(beosztás!$FD75:$GG75,"FÜ")*8</f>
        <v>0</v>
      </c>
      <c r="DH73" s="710">
        <f>COUNTIF(beosztás!$FD75:$GG75,"BN")*12+COUNTIF(beosztás!$FD75:$GG75,"BÉ")*12+COUNTIF(beosztás!$FD75:$GG75,"BDE")*8+COUNTIF(beosztás!$FD75:$GG75,"BDU")*8+COUNTIF(beosztás!$FD75:$GG75,"BÉJ")*8+COUNTIF(beosztás!$FD75:$GG75,"B1")*1+COUNTIF(beosztás!$FD75:$GG75,"B2")*2+COUNTIF(beosztás!$FD75:$GG75,"B3")*3+COUNTIF(beosztás!$FD75:$GG75,"B5")*5+COUNTIF(beosztás!$FD75:$GG75,"B6")*6+COUNTIF(beosztás!$FD75:$GG75,"B7")*7+COUNTIF(beosztás!$FD75:$GG75,"B8")*8+COUNTIF(beosztás!$FD75:$GG75,"B9")*9+COUNTIF(beosztás!$FD75:$GG75,"B10")*10+COUNTIF(beosztás!$FD75:$GG75,"B11")*11+COUNTIF(beosztás!$FD75:$GG75,"B12")*12+COUNTIF(beosztás!$FD75:$GG75,"BP")*0</f>
        <v>0</v>
      </c>
      <c r="DI73" s="24">
        <f t="shared" si="443"/>
        <v>0</v>
      </c>
      <c r="DJ73" s="710">
        <f>IF(C73="",0,alapadatok!$AN$7)</f>
        <v>0</v>
      </c>
      <c r="DK73" s="19">
        <f t="shared" si="359"/>
        <v>0</v>
      </c>
      <c r="DL73" s="741">
        <f t="shared" si="444"/>
        <v>0</v>
      </c>
      <c r="DM73" s="40"/>
      <c r="DN73" s="25">
        <f t="shared" si="360"/>
        <v>0</v>
      </c>
      <c r="DO73" s="24">
        <f t="shared" si="361"/>
        <v>0</v>
      </c>
      <c r="DP73" s="24">
        <f t="shared" si="362"/>
        <v>0</v>
      </c>
      <c r="DQ73" s="24">
        <f t="shared" si="363"/>
        <v>0</v>
      </c>
      <c r="DR73" s="24">
        <f t="shared" si="364"/>
        <v>0</v>
      </c>
      <c r="DS73" s="24">
        <f t="shared" si="365"/>
        <v>0</v>
      </c>
      <c r="DT73" s="24">
        <f t="shared" si="366"/>
        <v>0</v>
      </c>
      <c r="DU73" s="24">
        <f t="shared" si="367"/>
        <v>0</v>
      </c>
      <c r="DV73" s="24">
        <f t="shared" si="368"/>
        <v>0</v>
      </c>
      <c r="DW73" s="24">
        <f t="shared" si="369"/>
        <v>0</v>
      </c>
      <c r="DX73" s="24">
        <f t="shared" si="370"/>
        <v>0</v>
      </c>
      <c r="DY73" s="19">
        <f t="shared" si="371"/>
        <v>0</v>
      </c>
      <c r="DZ73" s="907">
        <f t="shared" si="445"/>
        <v>0</v>
      </c>
      <c r="EA73" s="41"/>
      <c r="EB73" s="709">
        <f>COUNTIF(beosztás!$GH75:$HL75,"DE")*8</f>
        <v>0</v>
      </c>
      <c r="EC73" s="710">
        <f>COUNTIF(beosztás!$GH75:$HL75,"DU")*8</f>
        <v>0</v>
      </c>
      <c r="ED73" s="710">
        <f>COUNTIF(beosztás!$GH75:$HL75,"ÉJ")*8</f>
        <v>0</v>
      </c>
      <c r="EE73" s="710">
        <f>COUNTIF(beosztás!$GH75:$HL75,"N")*12</f>
        <v>0</v>
      </c>
      <c r="EF73" s="710">
        <f>COUNTIF(beosztás!$GH75:$HL75,"é")*12</f>
        <v>0</v>
      </c>
      <c r="EG73" s="710">
        <f>SUM(beosztás!$GH75:$HL75)</f>
        <v>0</v>
      </c>
      <c r="EH73" s="710">
        <f>COUNTIF(beosztás!$GH75:$HL75,"FÜ")*8</f>
        <v>0</v>
      </c>
      <c r="EI73" s="897">
        <f>(COUNTIF(beosztás!$GH75:$HL75,"SN")*12)+(COUNTIF(beosztás!$GH75:$HL75,"SDE")*8)+(COUNTIF(beosztás!$GH75:$HL75,"SDU")*8)+(COUNTIF(beosztás!$GH75:$HL75,"SÉ")*12)+(COUNTIF(beosztás!$GH75:$HL75,"SÉJ")*8)+(COUNTIF(beosztás!$GH75:$HL75,"S1")*1)+(COUNTIF(beosztás!$GH75:$HL75,"S2")*2)+(COUNTIF(beosztás!$GH75:$HL75,"S3")*3)+(COUNTIF(beosztás!$GH75:$HL75,"S4")*4)+(COUNTIF(beosztás!$GH75:$HL75,"S5")*5)+(COUNTIF(beosztás!$GH75:$HL75,"S6")*6)+(COUNTIF(beosztás!$GH75:$HL75,"S7")*7)+(COUNTIF(beosztás!$GH75:$HL75,"S8")*8)+(COUNTIF(beosztás!$GH75:$HL75,"S9")*9)+(COUNTIF(beosztás!$GH75:$HL75,"S10")*10)+(COUNTIF(beosztás!$GH75:$HL75,"S11")*11)+(COUNTIF(beosztás!$GH75:$HL75,"S12")*12)</f>
        <v>0</v>
      </c>
      <c r="EJ73" s="710">
        <f>COUNTIF(beosztás!$GH75:$HL75,"BN")*12+COUNTIF(beosztás!$GH75:$HL75,"BÉ")*12+COUNTIF(beosztás!$GH75:$HL75,"BDE")*8+COUNTIF(beosztás!$GH75:$HL75,"BDU")*8+COUNTIF(beosztás!$GH75:$HL75,"BÉJ")*8+COUNTIF(beosztás!$GH75:$HL75,"B1")*1+COUNTIF(beosztás!$GH75:$HL75,"B2")*2+COUNTIF(beosztás!$GH75:$HL75,"B3")*3+COUNTIF(beosztás!$GH75:$HL75,"B5")*5+COUNTIF(beosztás!$GH75:$HL75,"B6")*6+COUNTIF(beosztás!$GH75:$HL75,"B7")*7+COUNTIF(beosztás!$GH75:$HL75,"B8")*8+COUNTIF(beosztás!$GH75:$HL75,"B9")*9+COUNTIF(beosztás!$GH75:$HL75,"B10")*10+COUNTIF(beosztás!$GH75:$HL75,"B11")*11+COUNTIF(beosztás!$GH75:$HL75,"B12")*12+COUNTIF(beosztás!$GH75:$HL75,"BP")*0</f>
        <v>0</v>
      </c>
      <c r="EK73" s="24">
        <f t="shared" si="446"/>
        <v>0</v>
      </c>
      <c r="EL73" s="710">
        <f>IF(C73="",0,alapadatok!$AN$8)</f>
        <v>0</v>
      </c>
      <c r="EM73" s="19">
        <f t="shared" si="373"/>
        <v>0</v>
      </c>
      <c r="EN73" s="907">
        <f t="shared" si="447"/>
        <v>0</v>
      </c>
      <c r="EO73" s="40"/>
      <c r="EP73" s="709">
        <f>COUNTIF(beosztás!$HM75:$IQ75,"DE")*8</f>
        <v>0</v>
      </c>
      <c r="EQ73" s="710">
        <f>COUNTIF(beosztás!$HM75:$IQ75,"DU")*8</f>
        <v>0</v>
      </c>
      <c r="ER73" s="710">
        <f>COUNTIF(beosztás!$HM75:$IQ75,"ÉJ")*8</f>
        <v>0</v>
      </c>
      <c r="ES73" s="710">
        <f>COUNTIF(beosztás!$HM75:$IQ75,"N")*12</f>
        <v>0</v>
      </c>
      <c r="ET73" s="710">
        <f>COUNTIF(beosztás!$HM75:$IQ75,"É")*12</f>
        <v>0</v>
      </c>
      <c r="EU73" s="710">
        <f>SUM(beosztás!$HM75:$IQ75)</f>
        <v>0</v>
      </c>
      <c r="EV73" s="897">
        <f>(COUNTIF(beosztás!$HM75:$IQ75,"SN")*12)+(COUNTIF(beosztás!$HM75:$IQ75,"SDE")*8)+(COUNTIF(beosztás!$HM75:$IQ75,"SDU")*8)+(COUNTIF(beosztás!$HM75:$IQ75,"SÉ")*12)+(COUNTIF(beosztás!$HM75:$IQ75,"SÉJ")*8)+(COUNTIF(beosztás!$HM75:$IQ75,"S1")*1)+(COUNTIF(beosztás!$HM75:$IQ75,"S2")*2)+(COUNTIF(beosztás!$HM75:$IQ75,"S3")*3)+(COUNTIF(beosztás!$HM75:$IQ75,"S4")*4)+(COUNTIF(beosztás!$HM75:$IQ75,"S5")*5)+(COUNTIF(beosztás!$HM75:$IQ75,"S6")*6)+(COUNTIF(beosztás!$HM75:$IQ75,"S7")*7)+(COUNTIF(beosztás!$HM75:$IQ75,"S8")*8)+(COUNTIF(beosztás!$HM75:$IQ75,"S9")*9)+(COUNTIF(beosztás!$HM75:$IQ75,"S10")*10)+(COUNTIF(beosztás!$HM75:$IQ75,"S11")*11)+(COUNTIF(beosztás!$HM75:$IQ75,"S12")*12)</f>
        <v>0</v>
      </c>
      <c r="EW73" s="710">
        <f>COUNTIF(beosztás!$HM75:$IQ75,"FÜ")*8</f>
        <v>0</v>
      </c>
      <c r="EX73" s="710">
        <f>COUNTIF(beosztás!$HM75:$IQ75,"BN")*12+COUNTIF(beosztás!$HM75:$IQ75,"BÉ")*12+COUNTIF(beosztás!$HM75:$IQ75,"BDE")*8+COUNTIF(beosztás!$HM75:$IQ75,"BDU")*8+COUNTIF(beosztás!$HM75:$IQ75,"BÉJ")*8+COUNTIF(beosztás!$HM75:$IQ75,"B1")*1+COUNTIF(beosztás!$HM75:$IQ75,"B2")*2+COUNTIF(beosztás!$HM75:$IQ75,"B3")*3+COUNTIF(beosztás!$HM75:$IQ75,"B5")*5+COUNTIF(beosztás!$HM75:$IQ75,"B6")*6+COUNTIF(beosztás!$HM75:$IQ75,"B7")*7+COUNTIF(beosztás!$HM75:$IQ75,"B8")*8+COUNTIF(beosztás!$HM75:$IQ75,"B9")*9+COUNTIF(beosztás!$HM75:$IQ75,"B10")*10+COUNTIF(beosztás!$HM75:$IQ75,"B11")*11+COUNTIF(beosztás!$HM75:$IQ75,"B12")*12+COUNTIF(beosztás!$HM75:$IQ75,"BP")*0</f>
        <v>0</v>
      </c>
      <c r="EY73" s="24">
        <f t="shared" si="448"/>
        <v>0</v>
      </c>
      <c r="EZ73" s="710">
        <f>IF(C73="",0,alapadatok!$AN$9)</f>
        <v>0</v>
      </c>
      <c r="FA73" s="19">
        <f t="shared" si="374"/>
        <v>0</v>
      </c>
      <c r="FB73" s="907">
        <f t="shared" si="449"/>
        <v>0</v>
      </c>
      <c r="FC73" s="40"/>
      <c r="FD73" s="25">
        <f t="shared" si="375"/>
        <v>0</v>
      </c>
      <c r="FE73" s="24">
        <f t="shared" si="376"/>
        <v>0</v>
      </c>
      <c r="FF73" s="24">
        <f t="shared" si="377"/>
        <v>0</v>
      </c>
      <c r="FG73" s="24">
        <f t="shared" si="378"/>
        <v>0</v>
      </c>
      <c r="FH73" s="24">
        <f t="shared" si="379"/>
        <v>0</v>
      </c>
      <c r="FI73" s="24">
        <f t="shared" si="380"/>
        <v>0</v>
      </c>
      <c r="FJ73" s="24">
        <f t="shared" si="381"/>
        <v>0</v>
      </c>
      <c r="FK73" s="24">
        <f t="shared" si="382"/>
        <v>0</v>
      </c>
      <c r="FL73" s="24">
        <f t="shared" si="383"/>
        <v>0</v>
      </c>
      <c r="FM73" s="24">
        <f t="shared" si="384"/>
        <v>0</v>
      </c>
      <c r="FN73" s="24">
        <f t="shared" si="385"/>
        <v>0</v>
      </c>
      <c r="FO73" s="19">
        <f t="shared" si="386"/>
        <v>0</v>
      </c>
      <c r="FP73" s="907">
        <f t="shared" si="450"/>
        <v>0</v>
      </c>
      <c r="FQ73" s="41"/>
      <c r="FR73" s="709">
        <f>COUNTIF(beosztás!$IR75:$JU75,"DE")*8</f>
        <v>0</v>
      </c>
      <c r="FS73" s="710">
        <f>COUNTIF(beosztás!$IR75:$JU75,"DU")*8</f>
        <v>0</v>
      </c>
      <c r="FT73" s="710">
        <f>COUNTIF(beosztás!$IR75:$JU75,"ÉJ")*8</f>
        <v>0</v>
      </c>
      <c r="FU73" s="710">
        <f>COUNTIF(beosztás!$IR75:$JU75,"N")*12</f>
        <v>0</v>
      </c>
      <c r="FV73" s="710">
        <f>COUNTIF(beosztás!$IR75:$JU75,"é")*12</f>
        <v>0</v>
      </c>
      <c r="FW73" s="710">
        <f>SUM(beosztás!$IR75:$JU75)</f>
        <v>0</v>
      </c>
      <c r="FX73" s="710">
        <f>COUNTIF(beosztás!$IR75:$JU75,"FÜ")*8</f>
        <v>0</v>
      </c>
      <c r="FY73" s="897">
        <f>(COUNTIF(beosztás!$IR75:$JU75,"SN")*12)+(COUNTIF(beosztás!$IR75:$JU75,"SDE")*8)+(COUNTIF(beosztás!$IR75:$JU75,"SDU")*8)+(COUNTIF(beosztás!$IR75:$JU75,"SÉ")*12)+(COUNTIF(beosztás!$IR75:$JU75,"SÉJ")*8)+(COUNTIF(beosztás!$IR75:$JU75,"S1")*1)+(COUNTIF(beosztás!$IR75:$JU75,"S2")*2)+(COUNTIF(beosztás!$IR75:$JU75,"S3")*3)+(COUNTIF(beosztás!$IR75:$JU75,"S4")*4)+(COUNTIF(beosztás!$IR75:$JU75,"S5")*5)+(COUNTIF(beosztás!$IR75:$JU75,"S6")*6)+(COUNTIF(beosztás!$IR75:$JU75,"S7")*7)+(COUNTIF(beosztás!$IR75:$JU75,"S8")*8)+(COUNTIF(beosztás!$IR75:$JU75,"S9")*9)+(COUNTIF(beosztás!$IR75:$JU75,"S10")*10)+(COUNTIF(beosztás!$IR75:$JU75,"S11")*11)+(COUNTIF(beosztás!$IR75:$JU75,"S12")*12)</f>
        <v>0</v>
      </c>
      <c r="FZ73" s="710">
        <f>COUNTIF(beosztás!$IR75:$JU75,"BN")*12+COUNTIF(beosztás!$IR75:$JU75,"BÉ")*12+COUNTIF(beosztás!$IR75:$JU75,"BDE")*8+COUNTIF(beosztás!$IR75:$JU75,"BDU")*8+COUNTIF(beosztás!$IR75:$JU75,"BÉJ")*8+COUNTIF(beosztás!$IR75:$JU75,"B1")*1+COUNTIF(beosztás!$IR75:$JU75,"B2")*2+COUNTIF(beosztás!$IR75:$JU75,"B3")*3+COUNTIF(beosztás!$IR75:$JU75,"B5")*5+COUNTIF(beosztás!$IR75:$JU75,"B6")*6+COUNTIF(beosztás!$IR75:$JU75,"B7")*7+COUNTIF(beosztás!$IR75:$JU75,"B8")*8+COUNTIF(beosztás!$IR75:$JU75,"B9")*9+COUNTIF(beosztás!$IR75:$JU75,"B10")*10+COUNTIF(beosztás!$IR75:$JU75,"B11")*11+COUNTIF(beosztás!$IR75:$JU75,"B12")*12+COUNTIF(beosztás!$IR75:$JU75,"BP")*0</f>
        <v>0</v>
      </c>
      <c r="GA73" s="24">
        <f t="shared" si="451"/>
        <v>0</v>
      </c>
      <c r="GB73" s="710">
        <f>IF(C73="",0,alapadatok!$AN$10)</f>
        <v>0</v>
      </c>
      <c r="GC73" s="19">
        <f t="shared" si="388"/>
        <v>0</v>
      </c>
      <c r="GD73" s="907">
        <f t="shared" si="452"/>
        <v>0</v>
      </c>
      <c r="GE73" s="42"/>
      <c r="GF73" s="709">
        <f>COUNTIF(beosztás!$JV75:$KZ75,"DE")*8</f>
        <v>0</v>
      </c>
      <c r="GG73" s="710">
        <f>COUNTIF(beosztás!$JV75:$KZ75,"DU")*8</f>
        <v>0</v>
      </c>
      <c r="GH73" s="710">
        <f>COUNTIF(beosztás!$JV75:$KZ75,"ÉJ")*8</f>
        <v>0</v>
      </c>
      <c r="GI73" s="710">
        <f>COUNTIF(beosztás!$JV75:$KZ75,"N")*12</f>
        <v>0</v>
      </c>
      <c r="GJ73" s="710">
        <f>COUNTIF(beosztás!$JV75:$KZ75,"É")*12</f>
        <v>0</v>
      </c>
      <c r="GK73" s="710">
        <f>SUM(beosztás!$JV75:$KZ75)</f>
        <v>0</v>
      </c>
      <c r="GL73" s="897">
        <f>(COUNTIF(beosztás!$JV75:$KZ75,"SN")*12)+(COUNTIF(beosztás!$JV75:$KZ75,"SDE")*8)+(COUNTIF(beosztás!$JV75:$KZ75,"SDU")*8)+(COUNTIF(beosztás!$JV75:$KZ75,"SÉ")*12)+(COUNTIF(beosztás!$JV75:$KZ75,"SÉJ")*8)+(COUNTIF(beosztás!$JV75:$KZ75,"S1")*1)+(COUNTIF(beosztás!$JV75:$KZ75,"S2")*2)+(COUNTIF(beosztás!$JV75:$KZ75,"S3")*3)+(COUNTIF(beosztás!$JV75:$KZ75,"S4")*4)+(COUNTIF(beosztás!$JV75:$KZ75,"S5")*5)+(COUNTIF(beosztás!$JV75:$KZ75,"S6")*6)+(COUNTIF(beosztás!$JV75:$KZ75,"S7")*7)+(COUNTIF(beosztás!$JV75:$KZ75,"S8")*8)+(COUNTIF(beosztás!$JV75:$KZ75,"S9")*9)+(COUNTIF(beosztás!$JV75:$KZ75,"S10")*10)+(COUNTIF(beosztás!$JV75:$KZ75,"S11")*11)+(COUNTIF(beosztás!$JV75:$KZ75,"S12")*12)</f>
        <v>0</v>
      </c>
      <c r="GM73" s="710">
        <f>COUNTIF(beosztás!$JV75:$KZ75,"FÜ")*8</f>
        <v>0</v>
      </c>
      <c r="GN73" s="710">
        <f>COUNTIF(beosztás!$JV75:$KZ75,"BN")*12+COUNTIF(beosztás!$JV75:$KZ75,"BÉ")*12+COUNTIF(beosztás!$JV75:$KZ75,"BDE")*8+COUNTIF(beosztás!$JV75:$KZ75,"BDU")*8+COUNTIF(beosztás!$JV75:$KZ75,"BÉJ")*8+COUNTIF(beosztás!$JV75:$KZ75,"B1")*1+COUNTIF(beosztás!$JV75:$KZ75,"B2")*2+COUNTIF(beosztás!$JV75:$KZ75,"B3")*3+COUNTIF(beosztás!$JV75:$KZ75,"B5")*5+COUNTIF(beosztás!$JV75:$KZ75,"B6")*6+COUNTIF(beosztás!$JV75:$KZ75,"B7")*7+COUNTIF(beosztás!$JV75:$KZ75,"B8")*8+COUNTIF(beosztás!$JV75:$KZ75,"B9")*9+COUNTIF(beosztás!$JV75:$KZ75,"B10")*10+COUNTIF(beosztás!$JV75:$KZ75,"B11")*11+COUNTIF(beosztás!$JV75:$KZ75,"B12")*12+COUNTIF(beosztás!$JV75:$KZ75,"BP")*0</f>
        <v>0</v>
      </c>
      <c r="GO73" s="24">
        <f t="shared" si="453"/>
        <v>0</v>
      </c>
      <c r="GP73" s="710">
        <f>IF(C73="",0,alapadatok!$AN$11)</f>
        <v>0</v>
      </c>
      <c r="GQ73" s="19">
        <f t="shared" si="389"/>
        <v>0</v>
      </c>
      <c r="GR73" s="907">
        <f t="shared" si="454"/>
        <v>0</v>
      </c>
      <c r="GS73" s="42"/>
      <c r="GT73" s="25">
        <f t="shared" si="390"/>
        <v>0</v>
      </c>
      <c r="GU73" s="24">
        <f t="shared" si="391"/>
        <v>0</v>
      </c>
      <c r="GV73" s="24">
        <f t="shared" si="392"/>
        <v>0</v>
      </c>
      <c r="GW73" s="24">
        <f t="shared" si="393"/>
        <v>0</v>
      </c>
      <c r="GX73" s="24">
        <f t="shared" si="394"/>
        <v>0</v>
      </c>
      <c r="GY73" s="24">
        <f t="shared" si="395"/>
        <v>0</v>
      </c>
      <c r="GZ73" s="24">
        <f t="shared" si="396"/>
        <v>0</v>
      </c>
      <c r="HA73" s="24">
        <f t="shared" si="397"/>
        <v>0</v>
      </c>
      <c r="HB73" s="24">
        <f t="shared" si="398"/>
        <v>0</v>
      </c>
      <c r="HC73" s="24">
        <f t="shared" si="399"/>
        <v>0</v>
      </c>
      <c r="HD73" s="24">
        <f t="shared" si="400"/>
        <v>0</v>
      </c>
      <c r="HE73" s="19">
        <f t="shared" si="401"/>
        <v>0</v>
      </c>
      <c r="HF73" s="907">
        <f t="shared" si="455"/>
        <v>0</v>
      </c>
      <c r="HG73" s="41"/>
      <c r="HH73" s="709">
        <f>COUNTIF(beosztás!$LA75:$MD75,"DE")*8</f>
        <v>0</v>
      </c>
      <c r="HI73" s="710">
        <f>COUNTIF(beosztás!$LA75:$MD75,"DU")*8</f>
        <v>0</v>
      </c>
      <c r="HJ73" s="710">
        <f>COUNTIF(beosztás!$LA75:$MD75,"ÉJ")*8</f>
        <v>0</v>
      </c>
      <c r="HK73" s="710">
        <f>COUNTIF(beosztás!$LA75:$MD75,"N")*12</f>
        <v>0</v>
      </c>
      <c r="HL73" s="710">
        <f>COUNTIF(beosztás!$LA75:$MD75,"é")*12</f>
        <v>0</v>
      </c>
      <c r="HM73" s="710">
        <f>SUM(beosztás!$LA75:$MD75)</f>
        <v>0</v>
      </c>
      <c r="HN73" s="710">
        <f>COUNTIF(beosztás!$LA75:$MD75,"FÜ")*8</f>
        <v>0</v>
      </c>
      <c r="HO73" s="897">
        <f>(COUNTIF(beosztás!$LA75:$MD75,"SN")*12)+(COUNTIF(beosztás!$LA75:$MD75,"SDE")*8)+(COUNTIF(beosztás!$LA75:$MD75,"SDU")*8)+(COUNTIF(beosztás!$LA75:$MD75,"SÉ")*12)+(COUNTIF(beosztás!$LA75:$MD75,"SÉJ")*8)+(COUNTIF(beosztás!$LA75:$MD75,"S1")*1)+(COUNTIF(beosztás!$LA75:$MD75,"S2")*2)+(COUNTIF(beosztás!$LA75:$MD75,"S3")*3)+(COUNTIF(beosztás!$LA75:$MD75,"S4")*4)+(COUNTIF(beosztás!$LA75:$MD75,"S5")*5)+(COUNTIF(beosztás!$LA75:$MD75,"S6")*6)+(COUNTIF(beosztás!$LA75:$MD75,"S7")*7)+(COUNTIF(beosztás!$LA75:$MD75,"S8")*8)+(COUNTIF(beosztás!$LA75:$MD75,"S9")*9)+(COUNTIF(beosztás!$LA75:$MD75,"S10")*10)+(COUNTIF(beosztás!$LA75:$MD75,"S11")*11)+(COUNTIF(beosztás!$LA75:$MD75,"S12")*12)</f>
        <v>0</v>
      </c>
      <c r="HP73" s="710">
        <f>COUNTIF(beosztás!$LA75:$MD75,"BN")*12+COUNTIF(beosztás!$LA75:$MD75,"BÉ")*12+COUNTIF(beosztás!$LA75:$MD75,"BDE")*8+COUNTIF(beosztás!$LA75:$MD75,"BDU")*8+COUNTIF(beosztás!$LA75:$MD75,"BÉJ")*8+COUNTIF(beosztás!$LA75:$MD75,"B1")*1+COUNTIF(beosztás!$LA75:$MD75,"B2")*2+COUNTIF(beosztás!$LA75:$MD75,"B3")*3+COUNTIF(beosztás!$KZ75:$MC75,"B5")*5+COUNTIF(beosztás!$KZ75:$MC75,"B6")*6+COUNTIF(beosztás!$KZ75:$MC75,"B7")*7+COUNTIF(beosztás!$KZ75:$MC75,"B8")*8+COUNTIF(beosztás!$LA75:$MD75,"B9")*9+COUNTIF(beosztás!$LA75:$MD75,"B10")*10+COUNTIF(beosztás!$LA75:$MD75,"B11")*11+COUNTIF(beosztás!$LA75:$MD75,"B12")*12+COUNTIF(beosztás!$LA75:$MD75,"BP")*0</f>
        <v>0</v>
      </c>
      <c r="HQ73" s="24">
        <f t="shared" si="456"/>
        <v>0</v>
      </c>
      <c r="HR73" s="710">
        <f>IF(C73="",0,alapadatok!$AN$12)</f>
        <v>0</v>
      </c>
      <c r="HS73" s="19">
        <f t="shared" si="403"/>
        <v>0</v>
      </c>
      <c r="HT73" s="907">
        <f t="shared" si="457"/>
        <v>0</v>
      </c>
      <c r="HU73" s="42"/>
      <c r="HV73" s="709">
        <f>COUNTIF(beosztás!$ME75:$NI75,"DE")*8</f>
        <v>0</v>
      </c>
      <c r="HW73" s="710">
        <f>COUNTIF(beosztás!$ME75:$NI75,"DU")*8</f>
        <v>0</v>
      </c>
      <c r="HX73" s="710">
        <f>COUNTIF(beosztás!$ME75:$NI75,"ÉJ")*8</f>
        <v>0</v>
      </c>
      <c r="HY73" s="710">
        <f>COUNTIF(beosztás!$ME75:$NI75,"N")*12</f>
        <v>0</v>
      </c>
      <c r="HZ73" s="710">
        <f>COUNTIF(beosztás!$ME75:$NI75,"É")*12</f>
        <v>0</v>
      </c>
      <c r="IA73" s="710">
        <f>SUM(beosztás!$ME75:$NI75)</f>
        <v>0</v>
      </c>
      <c r="IB73" s="710">
        <f>(COUNTIF(beosztás!$ME75:$NI75,"SN")*12)+(COUNTIF(beosztás!$ME75:$NI75,"SDE")*8)+(COUNTIF(beosztás!$ME75:$NI75,"SDU")*8)+(COUNTIF(beosztás!$ME75:$NI75,"SÉ")*12)+(COUNTIF(beosztás!$ME75:$NI75,"SÉJ")*8)+(COUNTIF(beosztás!$ME75:$NI75,"S1")*1)+(COUNTIF(beosztás!$ME75:$NI75,"S2")*2)+(COUNTIF(beosztás!$ME75:$NI75,"S3")*3)+(COUNTIF(beosztás!$ME75:$NI75,"S4")*4)+(COUNTIF(beosztás!$ME75:$NI75,"S5")*5)+(COUNTIF(beosztás!$ME75:$NI75,"S6")*6)+(COUNTIF(beosztás!$ME75:$NI75,"S7")*7)+(COUNTIF(beosztás!$ME75:$NI75,"S8")*8)+(COUNTIF(beosztás!$ME75:$NI75,"S9")*9)+(COUNTIF(beosztás!$ME75:$NI75,"S10")*10)+(COUNTIF(beosztás!$ME75:$NI75,"S11")*11)+(COUNTIF(beosztás!$ME75:$NI75,"S12")*12)</f>
        <v>0</v>
      </c>
      <c r="IC73" s="710">
        <f>COUNTIF(beosztás!$ME75:$NI75,"FÜ")*8</f>
        <v>0</v>
      </c>
      <c r="ID73" s="710">
        <f>COUNTIF(beosztás!$ME75:$NI75,"BN")*12+COUNTIF(beosztás!$ME75:$NI75,"BÉ")*12+COUNTIF(beosztás!$ME75:$NI75,"BDE")*8+COUNTIF(beosztás!$ME75:$NI75,"BDU")*8+COUNTIF(beosztás!$ME75:$NI75,"BÉJ")*8+COUNTIF(beosztás!$ME75:$NI75,"B1")*1+COUNTIF(beosztás!$ME75:$NI75,"B2")*2+COUNTIF(beosztás!$ME75:$NI75,"B3")*3+COUNTIF(beosztás!$ME75:$NI75,"B5")*5+COUNTIF(beosztás!$ME75:$NI75,"B6")*6+COUNTIF(beosztás!$ME75:$NI75,"B7")*7+COUNTIF(beosztás!$ME75:$NI75,"B8")*8+COUNTIF(beosztás!$ME75:$NI75,"B9")*9+COUNTIF(beosztás!$ME75:$NI75,"B10")*10+COUNTIF(beosztás!$ME75:$NI75,"B11")*11+COUNTIF(beosztás!$ME75:$NI75,"B12")*12+COUNTIF(beosztás!$ME75:$NI75,"BP")*0</f>
        <v>0</v>
      </c>
      <c r="IE73" s="24">
        <f t="shared" si="458"/>
        <v>0</v>
      </c>
      <c r="IF73" s="710">
        <f>IF(C73="",0,alapadatok!$AN$13)</f>
        <v>0</v>
      </c>
      <c r="IG73" s="19">
        <f t="shared" si="404"/>
        <v>0</v>
      </c>
      <c r="IH73" s="741">
        <f t="shared" si="459"/>
        <v>0</v>
      </c>
      <c r="II73" s="42"/>
      <c r="IJ73" s="25">
        <f t="shared" si="405"/>
        <v>0</v>
      </c>
      <c r="IK73" s="24">
        <f t="shared" si="406"/>
        <v>0</v>
      </c>
      <c r="IL73" s="24">
        <f t="shared" si="407"/>
        <v>0</v>
      </c>
      <c r="IM73" s="24">
        <f t="shared" si="408"/>
        <v>0</v>
      </c>
      <c r="IN73" s="24">
        <f t="shared" si="409"/>
        <v>0</v>
      </c>
      <c r="IO73" s="24">
        <f t="shared" si="410"/>
        <v>0</v>
      </c>
      <c r="IP73" s="24">
        <f t="shared" si="411"/>
        <v>0</v>
      </c>
      <c r="IQ73" s="24">
        <f t="shared" si="412"/>
        <v>0</v>
      </c>
      <c r="IR73" s="24">
        <f t="shared" si="413"/>
        <v>0</v>
      </c>
      <c r="IS73" s="24">
        <f t="shared" si="414"/>
        <v>0</v>
      </c>
      <c r="IT73" s="24">
        <f t="shared" si="415"/>
        <v>0</v>
      </c>
      <c r="IU73" s="19">
        <f t="shared" si="416"/>
        <v>0</v>
      </c>
      <c r="IV73" s="907">
        <f t="shared" si="460"/>
        <v>0</v>
      </c>
      <c r="IW73" s="43"/>
      <c r="JF73" s="21"/>
      <c r="JG73" s="21"/>
    </row>
    <row r="74" spans="1:267" ht="15.75" hidden="1" thickBot="1" x14ac:dyDescent="0.3">
      <c r="A74" s="58">
        <f>IF(beosztás!A76=0,"",beosztás!A76)</f>
        <v>25</v>
      </c>
      <c r="B74" s="902" t="str">
        <f>IF(beosztás!B76=0,"",beosztás!B76)</f>
        <v/>
      </c>
      <c r="C74" s="400" t="str">
        <f>IF(beosztás!C76=0,"",beosztás!C76)</f>
        <v/>
      </c>
      <c r="D74" s="57" t="str">
        <f>IF(beosztás!D76=0,"",beosztás!D76)</f>
        <v/>
      </c>
      <c r="E74" s="18"/>
      <c r="F74" s="709">
        <f>COUNTIF(beosztás!$I76:$AM76,"DE")*8</f>
        <v>0</v>
      </c>
      <c r="G74" s="710">
        <f>COUNTIF(beosztás!$I76:$AM76,"DU")*8</f>
        <v>0</v>
      </c>
      <c r="H74" s="710">
        <f>COUNTIF(beosztás!$I76:$AM76,"ÉJ")*8</f>
        <v>0</v>
      </c>
      <c r="I74" s="710">
        <f>COUNTIF(beosztás!$I76:$AM76,"N")*12</f>
        <v>0</v>
      </c>
      <c r="J74" s="710">
        <f>COUNTIF(beosztás!$I76:$AM76,"é")*12</f>
        <v>0</v>
      </c>
      <c r="K74" s="710">
        <f>SUM(beosztás!$I76:$AM76)</f>
        <v>0</v>
      </c>
      <c r="L74" s="710">
        <f>COUNTIF(beosztás!$I76:$AM76,"FÜ")*8</f>
        <v>0</v>
      </c>
      <c r="M74" s="710">
        <f>(COUNTIF(beosztás!$I76:$AM76,"SN")*12)+(COUNTIF(beosztás!$I76:$AM76,"SDE")*8)+(COUNTIF(beosztás!$I76:$AM76,"SDU")*8)+(COUNTIF(beosztás!$I76:$AM76,"S1")*1)+(COUNTIF(beosztás!$I76:$AM76,"S2")*2)+(COUNTIF(beosztás!$I76:$AM76,"S3")*3)+(COUNTIF(beosztás!$I76:$AM76,"S4")*4)+(COUNTIF(beosztás!$I76:$AM76,"S5")*5)+(COUNTIF(beosztás!$I76:$AM76,"S6")*6)+(COUNTIF(beosztás!$I76:$AM76,"S7")*7)+(COUNTIF(beosztás!$I76:$AM76,"S8")*8)+(COUNTIF(beosztás!$I76:$AM76,"S9")*9)+(COUNTIF(beosztás!$I76:$AM76,"S10")*10)+(COUNTIF(beosztás!$I76:$AM76,"S11")*11)+(COUNTIF(beosztás!$I76:$AM76,"S12")*12)+(COUNTIF(beosztás!$I76:$AM76,"SÉ")*12)+(COUNTIF(beosztás!$I76:$AM76,"SÉJ")*8)</f>
        <v>0</v>
      </c>
      <c r="N74" s="710">
        <f>COUNTIF(beosztás!$I76:$AM76,"BN")*12+COUNTIF(beosztás!$I76:$AM76,"BÉ")*12+COUNTIF(beosztás!$I76:$AM76,"BDE")*8+COUNTIF(beosztás!$I76:$AM76,"BDU")*8+COUNTIF(beosztás!$I76:$AM76,"BÉJ")*8+COUNTIF(beosztás!$I76:$AM76,"B1")*1+COUNTIF(beosztás!$I76:$AM76,"B2")*2+COUNTIF(beosztás!$I76:$AM76,"B3")*3+COUNTIF(beosztás!$I76:$AM76,"B5")*5+COUNTIF(beosztás!$I76:$AM76,"B6")*6+COUNTIF(beosztás!$I76:$AM76,"B7")*7+COUNTIF(beosztás!$I76:$AM76,"B8")*8+COUNTIF(beosztás!$I76:$AM76,"B9")*9+COUNTIF(beosztás!$I76:$AM76,"B10")*10+COUNTIF(beosztás!$I76:$AM76,"B11")*11+COUNTIF(beosztás!$I76:$AM76,"B12")*12+COUNTIF(beosztás!$I76:$AM76,"BP")*0</f>
        <v>0</v>
      </c>
      <c r="O74" s="24">
        <f t="shared" si="417"/>
        <v>0</v>
      </c>
      <c r="P74" s="710">
        <f>IF(C74="",0,alapadatok!$AN$2)</f>
        <v>0</v>
      </c>
      <c r="Q74" s="19">
        <f t="shared" si="418"/>
        <v>0</v>
      </c>
      <c r="R74" s="741">
        <f t="shared" si="419"/>
        <v>0</v>
      </c>
      <c r="S74" s="40"/>
      <c r="T74" s="709">
        <f>COUNTIF(beosztás!$AN76:$BO76,"DE")*8</f>
        <v>0</v>
      </c>
      <c r="U74" s="710">
        <f>COUNTIF(beosztás!$AN76:$BO76,"DU")*8</f>
        <v>0</v>
      </c>
      <c r="V74" s="710">
        <f>COUNTIF(beosztás!$AN76:$BO76,"ÉJ")*8</f>
        <v>0</v>
      </c>
      <c r="W74" s="710">
        <f>COUNTIF(beosztás!$AN76:$BO76,"N")*12</f>
        <v>0</v>
      </c>
      <c r="X74" s="710">
        <f>COUNTIF(beosztás!$AN76:$BO76,"É")*12</f>
        <v>0</v>
      </c>
      <c r="Y74" s="710">
        <f>SUM(beosztás!$AN76:$BO76)</f>
        <v>0</v>
      </c>
      <c r="Z74" s="710">
        <f>(COUNTIF(beosztás!$AN76:$BO76,"SN")*12)+(COUNTIF(beosztás!$AN76:$BO76,"SDE")*8)+(COUNTIF(beosztás!$AN76:$BO76,"SDU")*8)+(COUNTIF(beosztás!$AN76:$BO76,"SÉ")*12)+(COUNTIF(beosztás!$AN76:$BO76,"SÉJ")*8)+(COUNTIF(beosztás!$AN76:$BO76,"S1")*1)+(COUNTIF(beosztás!$AN76:$BO76,"S2")*2)+(COUNTIF(beosztás!$AN76:$BO76,"S3")*3)+(COUNTIF(beosztás!$AN76:$BO76,"S4")*4)+(COUNTIF(beosztás!$AN76:$BO76,"S5")*5)+(COUNTIF(beosztás!$AN76:$BO76,"S6")*6)+(COUNTIF(beosztás!$AN76:$BO76,"S7")*7)+(COUNTIF(beosztás!$AN76:$BO76,"S8")*8)+(COUNTIF(beosztás!$AN76:$BO76,"S9")*9)+(COUNTIF(beosztás!$AN76:$BO76,"S10")*10)+(COUNTIF(beosztás!$AN76:$BO76,"S11")*11)+(COUNTIF(beosztás!$AN76:$BO76,"S12")*12)</f>
        <v>0</v>
      </c>
      <c r="AA74" s="710">
        <f>COUNTIF(beosztás!$AN76:$BO76,"FÜ")*8</f>
        <v>0</v>
      </c>
      <c r="AB74" s="710">
        <f>COUNTIF(beosztás!$AN76:$BO76,"BN")*12+COUNTIF(beosztás!$AN76:$BO76,"BÉ")*12+COUNTIF(beosztás!$AN76:$BO76,"BDE")*8+COUNTIF(beosztás!$AN76:$BO76,"BDU")*8+COUNTIF(beosztás!$AN76:$BO76,"BÉJ")*8+COUNTIF(beosztás!$AN76:$BO76,"B1")*1+COUNTIF(beosztás!$AN76:$BO76,"B2")*2+COUNTIF(beosztás!$AN76:$BO76,"B3")*3+COUNTIF(beosztás!$AN76:$BO76,"B5")*5+COUNTIF(beosztás!$AN76:$BO76,"B6")*6+COUNTIF(beosztás!$AN76:$BO76,"B7")*7+COUNTIF(beosztás!$AN76:$BO76,"B8")*8+COUNTIF(beosztás!$AN76:$BO76,"B9")*9+COUNTIF(beosztás!$AN76:$BO76,"B10")*10+COUNTIF(beosztás!$AN76:$BO76,"B11")*11+COUNTIF(beosztás!$AN76:$BO76,"B12")*12+COUNTIF(beosztás!$AN76:$BO76,"BP")*0</f>
        <v>0</v>
      </c>
      <c r="AC74" s="24">
        <f t="shared" si="420"/>
        <v>0</v>
      </c>
      <c r="AD74" s="706">
        <f>IF(C74="",0,alapadatok!$AN$3)</f>
        <v>0</v>
      </c>
      <c r="AE74" s="19">
        <f t="shared" si="421"/>
        <v>0</v>
      </c>
      <c r="AF74" s="741">
        <f t="shared" si="422"/>
        <v>0</v>
      </c>
      <c r="AG74" s="40"/>
      <c r="AH74" s="25">
        <f t="shared" si="423"/>
        <v>0</v>
      </c>
      <c r="AI74" s="24">
        <f t="shared" si="424"/>
        <v>0</v>
      </c>
      <c r="AJ74" s="24">
        <f t="shared" si="425"/>
        <v>0</v>
      </c>
      <c r="AK74" s="24">
        <f t="shared" si="426"/>
        <v>0</v>
      </c>
      <c r="AL74" s="24">
        <f t="shared" si="427"/>
        <v>0</v>
      </c>
      <c r="AM74" s="24">
        <f t="shared" si="428"/>
        <v>0</v>
      </c>
      <c r="AN74" s="24">
        <f t="shared" si="429"/>
        <v>0</v>
      </c>
      <c r="AO74" s="24">
        <f t="shared" si="430"/>
        <v>0</v>
      </c>
      <c r="AP74" s="24">
        <f t="shared" si="431"/>
        <v>0</v>
      </c>
      <c r="AQ74" s="24">
        <f t="shared" si="432"/>
        <v>0</v>
      </c>
      <c r="AR74" s="24">
        <f t="shared" si="433"/>
        <v>0</v>
      </c>
      <c r="AS74" s="19">
        <f t="shared" si="434"/>
        <v>0</v>
      </c>
      <c r="AT74" s="741">
        <f t="shared" si="435"/>
        <v>0</v>
      </c>
      <c r="AU74" s="41"/>
      <c r="AV74" s="709">
        <f>COUNTIF(beosztás!$BP76:$CT76,"DE")*8</f>
        <v>0</v>
      </c>
      <c r="AW74" s="710">
        <f>COUNTIF(beosztás!$BP76:$CT76,"DU")*8</f>
        <v>0</v>
      </c>
      <c r="AX74" s="710">
        <f>COUNTIF(beosztás!$BP76:$CT76,"ÉJ")*8</f>
        <v>0</v>
      </c>
      <c r="AY74" s="710">
        <f>COUNTIF(beosztás!$BP76:$CT76,"N")*12</f>
        <v>0</v>
      </c>
      <c r="AZ74" s="710">
        <f>COUNTIF(beosztás!$BP76:$CT76,"é")*12</f>
        <v>0</v>
      </c>
      <c r="BA74" s="710">
        <f>SUM(beosztás!$BP76:$CT76)</f>
        <v>0</v>
      </c>
      <c r="BB74" s="710">
        <f>COUNTIF(beosztás!$BP76:$CT76,"FÜ")*8</f>
        <v>0</v>
      </c>
      <c r="BC74" s="897">
        <f>(COUNTIF(beosztás!$BP76:$CT76,"SN")*12)+(COUNTIF(beosztás!$BP76:$CT76,"SDE")*8)+(COUNTIF(beosztás!$BP76:$CT76,"SDU")*8)+(COUNTIF(beosztás!$BP76:$CT76,"SÉ")*12)+(COUNTIF(beosztás!$BP76:$CT76,"SÉJ")*8)+(COUNTIF(beosztás!$BP76:$CT76,"S1")*1)+(COUNTIF(beosztás!$BP76:$CT76,"S2")*2)+(COUNTIF(beosztás!$BP76:$CT76,"S3")*3)+(COUNTIF(beosztás!$BP76:$CT76,"S4")*4)+(COUNTIF(beosztás!$BP76:$CT76,"S5")*5)+(COUNTIF(beosztás!$BP76:$CT76,"S6")*6)+(COUNTIF(beosztás!$BP76:$CT76,"S7")*7)+(COUNTIF(beosztás!$BP76:$CT76,"S8")*8)+(COUNTIF(beosztás!$BP76:$CT76,"S9")*9)+(COUNTIF(beosztás!$BP76:$CT76,"S10")*10)+(COUNTIF(beosztás!$BP76:$CT76,"S11")*11)+(COUNTIF(beosztás!$BP76:$CT76,"S12")*12)</f>
        <v>0</v>
      </c>
      <c r="BD74" s="710">
        <f>COUNTIF(beosztás!$BP76:$CT76,"BN")*12+COUNTIF(beosztás!$BP76:$CT76,"BÉ")*12+COUNTIF(beosztás!$BP76:$CT76,"BDE")*8+COUNTIF(beosztás!$BP76:$CT76,"BDU")*8+COUNTIF(beosztás!$BP76:$CT76,"BÉJ")*8+COUNTIF(beosztás!$BP76:$CT76,"B1")*1+COUNTIF(beosztás!$BP76:$CT76,"B2")*2+COUNTIF(beosztás!$BP76:$CT76,"B3")*3+COUNTIF(beosztás!$BP76:$CT76,"B5")*5+COUNTIF(beosztás!$BP76:$CT76,"B6")*6+COUNTIF(beosztás!$BP76:$CT76,"B7")*7+COUNTIF(beosztás!$BP76:$CT76,"B8")*8+COUNTIF(beosztás!$BP76:$CT76,"B9")*9+COUNTIF(beosztás!$BP76:$CT76,"B10")*10+COUNTIF(beosztás!$BP76:$CT76,"B11")*11+COUNTIF(beosztás!$BP76:$CT76,"B12")*12+COUNTIF(beosztás!$BP76:$CT76,"BP")*0</f>
        <v>0</v>
      </c>
      <c r="BE74" s="24">
        <f t="shared" si="436"/>
        <v>0</v>
      </c>
      <c r="BF74" s="710">
        <f>IF(C74="",0,alapadatok!$AN$4)</f>
        <v>0</v>
      </c>
      <c r="BG74" s="19">
        <f t="shared" si="342"/>
        <v>0</v>
      </c>
      <c r="BH74" s="741">
        <f t="shared" si="437"/>
        <v>0</v>
      </c>
      <c r="BI74" s="40"/>
      <c r="BJ74" s="709">
        <f>COUNTIF(beosztás!$CU76:$DX76,"DE")*8</f>
        <v>0</v>
      </c>
      <c r="BK74" s="710">
        <f>COUNTIF(beosztás!$CU76:$DX76,"DU")*8</f>
        <v>0</v>
      </c>
      <c r="BL74" s="710">
        <f>COUNTIF(beosztás!$CU76:$DX76,"ÉJ")*8</f>
        <v>0</v>
      </c>
      <c r="BM74" s="710">
        <f>COUNTIF(beosztás!$CU76:$DX76,"N")*12</f>
        <v>0</v>
      </c>
      <c r="BN74" s="710">
        <f>COUNTIF(beosztás!$CU76:$DX76,"É")*12</f>
        <v>0</v>
      </c>
      <c r="BO74" s="710">
        <f>SUM(beosztás!$CU76:$DX76)</f>
        <v>0</v>
      </c>
      <c r="BP74" s="897">
        <f>(COUNTIF(beosztás!$CU76:$DX76,"SN")*12)+(COUNTIF(beosztás!$CU76:$DX76,"SDE")*8)+(COUNTIF(beosztás!$CU76:$DX76,"SDU")*8)+(COUNTIF(beosztás!$CU76:$DX76,"SÉ")*12)+(COUNTIF(beosztás!$CU76:$DX76,"SÉJ")*8)+(COUNTIF(beosztás!$CU76:$DX76,"S1")*1)+(COUNTIF(beosztás!$CU76:$DX76,"S2")*2)+(COUNTIF(beosztás!$CU76:$DX76,"S3")*3)+(COUNTIF(beosztás!$CU76:$DX76,"S4")*4)+(COUNTIF(beosztás!$CU76:$DX76,"S5")*5)+(COUNTIF(beosztás!$CU76:$DX76,"S6")*6)+(COUNTIF(beosztás!$CU76:$DX76,"S7")*7)+(COUNTIF(beosztás!$CU76:$DX76,"S8")*8)+(COUNTIF(beosztás!$CU76:$DX76,"S9")*9)+(COUNTIF(beosztás!$CU76:$DX76,"S10")*10)+(COUNTIF(beosztás!$CU76:$DX76,"S11")*11)+(COUNTIF(beosztás!$CU76:$DX76,"S12")*12)</f>
        <v>0</v>
      </c>
      <c r="BQ74" s="710">
        <f>COUNTIF(beosztás!$CU76:$DX76,"FÜ")*8</f>
        <v>0</v>
      </c>
      <c r="BR74" s="710">
        <f>COUNTIF(beosztás!$CU76:$DX76,"BN")*12+COUNTIF(beosztás!$CU76:$DX76,"BÉ")*12+COUNTIF(beosztás!$CU76:$DX76,"BDE")*8+COUNTIF(beosztás!$CU76:$DX76,"BDU")*8+COUNTIF(beosztás!$CU76:$DX76,"BÉJ")*8+COUNTIF(beosztás!$CU76:$DX76,"B1")*1+COUNTIF(beosztás!$CU76:$DX76,"B2")*2+COUNTIF(beosztás!$CU76:$DX76,"B3")*3+COUNTIF(beosztás!$CU76:$DX76,"B5")*5+COUNTIF(beosztás!$CU76:$DX76,"B6")*6+COUNTIF(beosztás!$CU76:$DX76,"B7")*7+COUNTIF(beosztás!$CU76:$DX76,"B8")*8+COUNTIF(beosztás!$CU76:$DX76,"B9")*9+COUNTIF(beosztás!$CU76:$DX76,"B10")*10+COUNTIF(beosztás!$CU76:$DX76,"B11")*11+COUNTIF(beosztás!$CU76:$DX76,"B12")*12+COUNTIF(beosztás!$CU76:$DX76,"BP")*0</f>
        <v>0</v>
      </c>
      <c r="BS74" s="24">
        <f t="shared" si="438"/>
        <v>0</v>
      </c>
      <c r="BT74" s="710">
        <f>IF(C74="",0,alapadatok!$AN$5)</f>
        <v>0</v>
      </c>
      <c r="BU74" s="19">
        <f t="shared" si="344"/>
        <v>0</v>
      </c>
      <c r="BV74" s="741">
        <f t="shared" si="439"/>
        <v>0</v>
      </c>
      <c r="BW74" s="40"/>
      <c r="BX74" s="25">
        <f t="shared" si="345"/>
        <v>0</v>
      </c>
      <c r="BY74" s="24">
        <f t="shared" si="346"/>
        <v>0</v>
      </c>
      <c r="BZ74" s="24">
        <f t="shared" si="347"/>
        <v>0</v>
      </c>
      <c r="CA74" s="24">
        <f t="shared" si="348"/>
        <v>0</v>
      </c>
      <c r="CB74" s="24">
        <f t="shared" si="349"/>
        <v>0</v>
      </c>
      <c r="CC74" s="24">
        <f t="shared" si="350"/>
        <v>0</v>
      </c>
      <c r="CD74" s="24">
        <f t="shared" si="351"/>
        <v>0</v>
      </c>
      <c r="CE74" s="24">
        <f t="shared" si="352"/>
        <v>0</v>
      </c>
      <c r="CF74" s="24">
        <f t="shared" si="353"/>
        <v>0</v>
      </c>
      <c r="CG74" s="24">
        <f t="shared" si="354"/>
        <v>0</v>
      </c>
      <c r="CH74" s="24">
        <f t="shared" si="355"/>
        <v>0</v>
      </c>
      <c r="CI74" s="19">
        <f t="shared" si="356"/>
        <v>0</v>
      </c>
      <c r="CJ74" s="741">
        <f t="shared" si="440"/>
        <v>0</v>
      </c>
      <c r="CK74" s="41"/>
      <c r="CL74" s="709">
        <f>COUNTIF(beosztás!$DY76:$FC76,"DE")*8</f>
        <v>0</v>
      </c>
      <c r="CM74" s="710">
        <f>COUNTIF(beosztás!$DY76:$FC76,"DU")*8</f>
        <v>0</v>
      </c>
      <c r="CN74" s="710">
        <f>COUNTIF(beosztás!$DY76:$FC76,"ÉJ")*8</f>
        <v>0</v>
      </c>
      <c r="CO74" s="710">
        <f>COUNTIF(beosztás!$DY76:$FC76,"N")*12</f>
        <v>0</v>
      </c>
      <c r="CP74" s="710">
        <f>COUNTIF(beosztás!$DY76:$FC76,"é")*12</f>
        <v>0</v>
      </c>
      <c r="CQ74" s="710">
        <f>SUM(beosztás!$DY76:$FC76)</f>
        <v>0</v>
      </c>
      <c r="CR74" s="710">
        <f>COUNTIF(beosztás!$DY76:$FC76,"FÜ")*8</f>
        <v>0</v>
      </c>
      <c r="CS74" s="897">
        <f>(COUNTIF(beosztás!$DY76:$FC76,"SN")*12)+(COUNTIF(beosztás!$DY76:$FC76,"SDE")*8)+(COUNTIF(beosztás!$DY76:$FC76,"SDU")*8)+(COUNTIF(beosztás!$DY76:$FC76,"SÉ")*12)+(COUNTIF(beosztás!$DY76:$FC76,"SÉJ")*8)+(COUNTIF(beosztás!$DY76:$FC76,"S1")*1)+(COUNTIF(beosztás!$DY76:$FC76,"S2")*2)+(COUNTIF(beosztás!$DY76:$FC76,"S3")*3)+(COUNTIF(beosztás!$DY76:$FC76,"S4")*4)+(COUNTIF(beosztás!$DY76:$FC76,"S5")*5)+(COUNTIF(beosztás!$DY76:$FC76,"S6")*6)+(COUNTIF(beosztás!$DY76:$FC76,"S7")*7)+(COUNTIF(beosztás!$DY76:$FC76,"S8")*8)+(COUNTIF(beosztás!$DY76:$FC76,"S9")*9)+(COUNTIF(beosztás!$DY76:$FC76,"S10")*10)+(COUNTIF(beosztás!$DY76:$FC76,"S11")*11)+(COUNTIF(beosztás!$DY76:$FC76,"S12")*12)</f>
        <v>0</v>
      </c>
      <c r="CT74" s="710">
        <f>COUNTIF(beosztás!$DY76:$FC76,"BN")*12+COUNTIF(beosztás!$DY76:$FC76,"BÉ")*12+COUNTIF(beosztás!$DY76:$FC76,"BDE")*8+COUNTIF(beosztás!$DY76:$FC76,"BDU")*8+COUNTIF(beosztás!$DY76:$FC76,"BÉJ")*8+COUNTIF(beosztás!$DY76:$FC76,"B1")*1+COUNTIF(beosztás!$DY76:$FC76,"B2")*2+COUNTIF(beosztás!$DY76:$FC76,"B3")*3+COUNTIF(beosztás!$DY76:$FC76,"B5")*5+COUNTIF(beosztás!$DY76:$FC76,"B6")*6+COUNTIF(beosztás!$DY76:$FC76,"B7")*7+COUNTIF(beosztás!$DY76:$FC76,"B8")*8+COUNTIF(beosztás!$DY76:$FC76,"B9")*9+COUNTIF(beosztás!$DY76:$FC76,"B10")*10+COUNTIF(beosztás!$DY76:$FC76,"B11")*11+COUNTIF(beosztás!$DY76:$FC76,"B12")*12+COUNTIF(beosztás!$DY76:$FC76,"BP")*0</f>
        <v>0</v>
      </c>
      <c r="CU74" s="24">
        <f t="shared" si="441"/>
        <v>0</v>
      </c>
      <c r="CV74" s="710">
        <f>IF(C74="",0,alapadatok!$AN$6)</f>
        <v>0</v>
      </c>
      <c r="CW74" s="19">
        <f t="shared" si="358"/>
        <v>0</v>
      </c>
      <c r="CX74" s="907">
        <f t="shared" si="442"/>
        <v>0</v>
      </c>
      <c r="CY74" s="40"/>
      <c r="CZ74" s="709">
        <f>COUNTIF(beosztás!$FD76:$GG76,"DE")*8</f>
        <v>0</v>
      </c>
      <c r="DA74" s="710">
        <f>COUNTIF(beosztás!$FD76:$GG76,"DU")*8</f>
        <v>0</v>
      </c>
      <c r="DB74" s="710">
        <f>COUNTIF(beosztás!$FD76:$GG76,"ÉJ")*8</f>
        <v>0</v>
      </c>
      <c r="DC74" s="710">
        <f>COUNTIF(beosztás!$FD76:$GG76,"N")*12</f>
        <v>0</v>
      </c>
      <c r="DD74" s="710">
        <f>COUNTIF(beosztás!$FD76:$GG76,"É")*12</f>
        <v>0</v>
      </c>
      <c r="DE74" s="710">
        <f>SUM(beosztás!$FD76:$GG76)</f>
        <v>0</v>
      </c>
      <c r="DF74" s="897">
        <f>(COUNTIF(beosztás!$FD76:$GG76,"SN")*12)+(COUNTIF(beosztás!$FD76:$GG76,"SDE")*8)+(COUNTIF(beosztás!$FD76:$GG76,"SDU")*8)+(COUNTIF(beosztás!$FD76:$GG76,"SÉ")*12)+(COUNTIF(beosztás!$FD76:$GG76,"SÉJ")*8)+(COUNTIF(beosztás!$FD76:$GG76,"S1")*1)+(COUNTIF(beosztás!$FD76:$GG76,"S2")*2)+(COUNTIF(beosztás!$FD76:$GG76,"S3")*3)+(COUNTIF(beosztás!$FD76:$GG76,"S4")*4)+(COUNTIF(beosztás!$FD76:$GG76,"S5")*5)+(COUNTIF(beosztás!$FD76:$GG76,"S6")*6)+(COUNTIF(beosztás!$FD76:$GG76,"S7")*7)+(COUNTIF(beosztás!$FD76:$GG76,"S8")*8)+(COUNTIF(beosztás!$FD76:$GG76,"S9")*9)+(COUNTIF(beosztás!$FD76:$GG76,"S10")*10)+(COUNTIF(beosztás!$FD76:$GG76,"S11")*11)+(COUNTIF(beosztás!$FD76:$GG76,"S12")*12)</f>
        <v>0</v>
      </c>
      <c r="DG74" s="710">
        <f>COUNTIF(beosztás!$FD76:$GG76,"FÜ")*8</f>
        <v>0</v>
      </c>
      <c r="DH74" s="710">
        <f>COUNTIF(beosztás!$FD76:$GG76,"BN")*12+COUNTIF(beosztás!$FD76:$GG76,"BÉ")*12+COUNTIF(beosztás!$FD76:$GG76,"BDE")*8+COUNTIF(beosztás!$FD76:$GG76,"BDU")*8+COUNTIF(beosztás!$FD76:$GG76,"BÉJ")*8+COUNTIF(beosztás!$FD76:$GG76,"B1")*1+COUNTIF(beosztás!$FD76:$GG76,"B2")*2+COUNTIF(beosztás!$FD76:$GG76,"B3")*3+COUNTIF(beosztás!$FD76:$GG76,"B5")*5+COUNTIF(beosztás!$FD76:$GG76,"B6")*6+COUNTIF(beosztás!$FD76:$GG76,"B7")*7+COUNTIF(beosztás!$FD76:$GG76,"B8")*8+COUNTIF(beosztás!$FD76:$GG76,"B9")*9+COUNTIF(beosztás!$FD76:$GG76,"B10")*10+COUNTIF(beosztás!$FD76:$GG76,"B11")*11+COUNTIF(beosztás!$FD76:$GG76,"B12")*12+COUNTIF(beosztás!$FD76:$GG76,"BP")*0</f>
        <v>0</v>
      </c>
      <c r="DI74" s="24">
        <f t="shared" si="443"/>
        <v>0</v>
      </c>
      <c r="DJ74" s="710">
        <f>IF(C74="",0,alapadatok!$AN$7)</f>
        <v>0</v>
      </c>
      <c r="DK74" s="19">
        <f t="shared" si="359"/>
        <v>0</v>
      </c>
      <c r="DL74" s="741">
        <f t="shared" si="444"/>
        <v>0</v>
      </c>
      <c r="DM74" s="40"/>
      <c r="DN74" s="25">
        <f t="shared" si="360"/>
        <v>0</v>
      </c>
      <c r="DO74" s="24">
        <f t="shared" si="361"/>
        <v>0</v>
      </c>
      <c r="DP74" s="24">
        <f t="shared" si="362"/>
        <v>0</v>
      </c>
      <c r="DQ74" s="24">
        <f t="shared" si="363"/>
        <v>0</v>
      </c>
      <c r="DR74" s="24">
        <f t="shared" si="364"/>
        <v>0</v>
      </c>
      <c r="DS74" s="24">
        <f t="shared" si="365"/>
        <v>0</v>
      </c>
      <c r="DT74" s="24">
        <f t="shared" si="366"/>
        <v>0</v>
      </c>
      <c r="DU74" s="24">
        <f t="shared" si="367"/>
        <v>0</v>
      </c>
      <c r="DV74" s="24">
        <f t="shared" si="368"/>
        <v>0</v>
      </c>
      <c r="DW74" s="24">
        <f t="shared" si="369"/>
        <v>0</v>
      </c>
      <c r="DX74" s="24">
        <f t="shared" si="370"/>
        <v>0</v>
      </c>
      <c r="DY74" s="19">
        <f t="shared" si="371"/>
        <v>0</v>
      </c>
      <c r="DZ74" s="907">
        <f t="shared" si="445"/>
        <v>0</v>
      </c>
      <c r="EA74" s="41"/>
      <c r="EB74" s="709">
        <f>COUNTIF(beosztás!$GH76:$HL76,"DE")*8</f>
        <v>0</v>
      </c>
      <c r="EC74" s="710">
        <f>COUNTIF(beosztás!$GH76:$HL76,"DU")*8</f>
        <v>0</v>
      </c>
      <c r="ED74" s="710">
        <f>COUNTIF(beosztás!$GH76:$HL76,"ÉJ")*8</f>
        <v>0</v>
      </c>
      <c r="EE74" s="710">
        <f>COUNTIF(beosztás!$GH76:$HL76,"N")*12</f>
        <v>0</v>
      </c>
      <c r="EF74" s="710">
        <f>COUNTIF(beosztás!$GH76:$HL76,"é")*12</f>
        <v>0</v>
      </c>
      <c r="EG74" s="710">
        <f>SUM(beosztás!$GH76:$HL76)</f>
        <v>0</v>
      </c>
      <c r="EH74" s="710">
        <f>COUNTIF(beosztás!$GH76:$HL76,"FÜ")*8</f>
        <v>0</v>
      </c>
      <c r="EI74" s="897">
        <f>(COUNTIF(beosztás!$GH76:$HL76,"SN")*12)+(COUNTIF(beosztás!$GH76:$HL76,"SDE")*8)+(COUNTIF(beosztás!$GH76:$HL76,"SDU")*8)+(COUNTIF(beosztás!$GH76:$HL76,"SÉ")*12)+(COUNTIF(beosztás!$GH76:$HL76,"SÉJ")*8)+(COUNTIF(beosztás!$GH76:$HL76,"S1")*1)+(COUNTIF(beosztás!$GH76:$HL76,"S2")*2)+(COUNTIF(beosztás!$GH76:$HL76,"S3")*3)+(COUNTIF(beosztás!$GH76:$HL76,"S4")*4)+(COUNTIF(beosztás!$GH76:$HL76,"S5")*5)+(COUNTIF(beosztás!$GH76:$HL76,"S6")*6)+(COUNTIF(beosztás!$GH76:$HL76,"S7")*7)+(COUNTIF(beosztás!$GH76:$HL76,"S8")*8)+(COUNTIF(beosztás!$GH76:$HL76,"S9")*9)+(COUNTIF(beosztás!$GH76:$HL76,"S10")*10)+(COUNTIF(beosztás!$GH76:$HL76,"S11")*11)+(COUNTIF(beosztás!$GH76:$HL76,"S12")*12)</f>
        <v>0</v>
      </c>
      <c r="EJ74" s="710">
        <f>COUNTIF(beosztás!$GH76:$HL76,"BN")*12+COUNTIF(beosztás!$GH76:$HL76,"BÉ")*12+COUNTIF(beosztás!$GH76:$HL76,"BDE")*8+COUNTIF(beosztás!$GH76:$HL76,"BDU")*8+COUNTIF(beosztás!$GH76:$HL76,"BÉJ")*8+COUNTIF(beosztás!$GH76:$HL76,"B1")*1+COUNTIF(beosztás!$GH76:$HL76,"B2")*2+COUNTIF(beosztás!$GH76:$HL76,"B3")*3+COUNTIF(beosztás!$GH76:$HL76,"B5")*5+COUNTIF(beosztás!$GH76:$HL76,"B6")*6+COUNTIF(beosztás!$GH76:$HL76,"B7")*7+COUNTIF(beosztás!$GH76:$HL76,"B8")*8+COUNTIF(beosztás!$GH76:$HL76,"B9")*9+COUNTIF(beosztás!$GH76:$HL76,"B10")*10+COUNTIF(beosztás!$GH76:$HL76,"B11")*11+COUNTIF(beosztás!$GH76:$HL76,"B12")*12+COUNTIF(beosztás!$GH76:$HL76,"BP")*0</f>
        <v>0</v>
      </c>
      <c r="EK74" s="24">
        <f t="shared" si="446"/>
        <v>0</v>
      </c>
      <c r="EL74" s="710">
        <f>IF(C74="",0,alapadatok!$AN$8)</f>
        <v>0</v>
      </c>
      <c r="EM74" s="19">
        <f t="shared" si="373"/>
        <v>0</v>
      </c>
      <c r="EN74" s="907">
        <f t="shared" si="447"/>
        <v>0</v>
      </c>
      <c r="EO74" s="40"/>
      <c r="EP74" s="709">
        <f>COUNTIF(beosztás!$HM76:$IQ76,"DE")*8</f>
        <v>0</v>
      </c>
      <c r="EQ74" s="710">
        <f>COUNTIF(beosztás!$HM76:$IQ76,"DU")*8</f>
        <v>0</v>
      </c>
      <c r="ER74" s="710">
        <f>COUNTIF(beosztás!$HM76:$IQ76,"ÉJ")*8</f>
        <v>0</v>
      </c>
      <c r="ES74" s="710">
        <f>COUNTIF(beosztás!$HM76:$IQ76,"N")*12</f>
        <v>0</v>
      </c>
      <c r="ET74" s="710">
        <f>COUNTIF(beosztás!$HM76:$IQ76,"É")*12</f>
        <v>0</v>
      </c>
      <c r="EU74" s="710">
        <f>SUM(beosztás!$HM76:$IQ76)</f>
        <v>0</v>
      </c>
      <c r="EV74" s="897">
        <f>(COUNTIF(beosztás!$HM76:$IQ76,"SN")*12)+(COUNTIF(beosztás!$HM76:$IQ76,"SDE")*8)+(COUNTIF(beosztás!$HM76:$IQ76,"SDU")*8)+(COUNTIF(beosztás!$HM76:$IQ76,"SÉ")*12)+(COUNTIF(beosztás!$HM76:$IQ76,"SÉJ")*8)+(COUNTIF(beosztás!$HM76:$IQ76,"S1")*1)+(COUNTIF(beosztás!$HM76:$IQ76,"S2")*2)+(COUNTIF(beosztás!$HM76:$IQ76,"S3")*3)+(COUNTIF(beosztás!$HM76:$IQ76,"S4")*4)+(COUNTIF(beosztás!$HM76:$IQ76,"S5")*5)+(COUNTIF(beosztás!$HM76:$IQ76,"S6")*6)+(COUNTIF(beosztás!$HM76:$IQ76,"S7")*7)+(COUNTIF(beosztás!$HM76:$IQ76,"S8")*8)+(COUNTIF(beosztás!$HM76:$IQ76,"S9")*9)+(COUNTIF(beosztás!$HM76:$IQ76,"S10")*10)+(COUNTIF(beosztás!$HM76:$IQ76,"S11")*11)+(COUNTIF(beosztás!$HM76:$IQ76,"S12")*12)</f>
        <v>0</v>
      </c>
      <c r="EW74" s="710">
        <f>COUNTIF(beosztás!$HM76:$IQ76,"FÜ")*8</f>
        <v>0</v>
      </c>
      <c r="EX74" s="710">
        <f>COUNTIF(beosztás!$HM76:$IQ76,"BN")*12+COUNTIF(beosztás!$HM76:$IQ76,"BÉ")*12+COUNTIF(beosztás!$HM76:$IQ76,"BDE")*8+COUNTIF(beosztás!$HM76:$IQ76,"BDU")*8+COUNTIF(beosztás!$HM76:$IQ76,"BÉJ")*8+COUNTIF(beosztás!$HM76:$IQ76,"B1")*1+COUNTIF(beosztás!$HM76:$IQ76,"B2")*2+COUNTIF(beosztás!$HM76:$IQ76,"B3")*3+COUNTIF(beosztás!$HM76:$IQ76,"B5")*5+COUNTIF(beosztás!$HM76:$IQ76,"B6")*6+COUNTIF(beosztás!$HM76:$IQ76,"B7")*7+COUNTIF(beosztás!$HM76:$IQ76,"B8")*8+COUNTIF(beosztás!$HM76:$IQ76,"B9")*9+COUNTIF(beosztás!$HM76:$IQ76,"B10")*10+COUNTIF(beosztás!$HM76:$IQ76,"B11")*11+COUNTIF(beosztás!$HM76:$IQ76,"B12")*12+COUNTIF(beosztás!$HM76:$IQ76,"BP")*0</f>
        <v>0</v>
      </c>
      <c r="EY74" s="24">
        <f t="shared" si="448"/>
        <v>0</v>
      </c>
      <c r="EZ74" s="710">
        <f>IF(C74="",0,alapadatok!$AN$9)</f>
        <v>0</v>
      </c>
      <c r="FA74" s="19">
        <f t="shared" si="374"/>
        <v>0</v>
      </c>
      <c r="FB74" s="907">
        <f t="shared" si="449"/>
        <v>0</v>
      </c>
      <c r="FC74" s="40"/>
      <c r="FD74" s="25">
        <f t="shared" si="375"/>
        <v>0</v>
      </c>
      <c r="FE74" s="24">
        <f t="shared" si="376"/>
        <v>0</v>
      </c>
      <c r="FF74" s="24">
        <f t="shared" si="377"/>
        <v>0</v>
      </c>
      <c r="FG74" s="24">
        <f t="shared" si="378"/>
        <v>0</v>
      </c>
      <c r="FH74" s="24">
        <f t="shared" si="379"/>
        <v>0</v>
      </c>
      <c r="FI74" s="24">
        <f t="shared" si="380"/>
        <v>0</v>
      </c>
      <c r="FJ74" s="24">
        <f t="shared" si="381"/>
        <v>0</v>
      </c>
      <c r="FK74" s="24">
        <f t="shared" si="382"/>
        <v>0</v>
      </c>
      <c r="FL74" s="24">
        <f t="shared" si="383"/>
        <v>0</v>
      </c>
      <c r="FM74" s="24">
        <f t="shared" si="384"/>
        <v>0</v>
      </c>
      <c r="FN74" s="24">
        <f t="shared" si="385"/>
        <v>0</v>
      </c>
      <c r="FO74" s="19">
        <f t="shared" si="386"/>
        <v>0</v>
      </c>
      <c r="FP74" s="907">
        <f t="shared" si="450"/>
        <v>0</v>
      </c>
      <c r="FQ74" s="41"/>
      <c r="FR74" s="709">
        <f>COUNTIF(beosztás!$IR76:$JU76,"DE")*8</f>
        <v>0</v>
      </c>
      <c r="FS74" s="710">
        <f>COUNTIF(beosztás!$IR76:$JU76,"DU")*8</f>
        <v>0</v>
      </c>
      <c r="FT74" s="710">
        <f>COUNTIF(beosztás!$IR76:$JU76,"ÉJ")*8</f>
        <v>0</v>
      </c>
      <c r="FU74" s="710">
        <f>COUNTIF(beosztás!$IR76:$JU76,"N")*12</f>
        <v>0</v>
      </c>
      <c r="FV74" s="710">
        <f>COUNTIF(beosztás!$IR76:$JU76,"é")*12</f>
        <v>0</v>
      </c>
      <c r="FW74" s="710">
        <f>SUM(beosztás!$IR76:$JU76)</f>
        <v>0</v>
      </c>
      <c r="FX74" s="710">
        <f>COUNTIF(beosztás!$IR76:$JU76,"FÜ")*8</f>
        <v>0</v>
      </c>
      <c r="FY74" s="897">
        <f>(COUNTIF(beosztás!$IR76:$JU76,"SN")*12)+(COUNTIF(beosztás!$IR76:$JU76,"SDE")*8)+(COUNTIF(beosztás!$IR76:$JU76,"SDU")*8)+(COUNTIF(beosztás!$IR76:$JU76,"SÉ")*12)+(COUNTIF(beosztás!$IR76:$JU76,"SÉJ")*8)+(COUNTIF(beosztás!$IR76:$JU76,"S1")*1)+(COUNTIF(beosztás!$IR76:$JU76,"S2")*2)+(COUNTIF(beosztás!$IR76:$JU76,"S3")*3)+(COUNTIF(beosztás!$IR76:$JU76,"S4")*4)+(COUNTIF(beosztás!$IR76:$JU76,"S5")*5)+(COUNTIF(beosztás!$IR76:$JU76,"S6")*6)+(COUNTIF(beosztás!$IR76:$JU76,"S7")*7)+(COUNTIF(beosztás!$IR76:$JU76,"S8")*8)+(COUNTIF(beosztás!$IR76:$JU76,"S9")*9)+(COUNTIF(beosztás!$IR76:$JU76,"S10")*10)+(COUNTIF(beosztás!$IR76:$JU76,"S11")*11)+(COUNTIF(beosztás!$IR76:$JU76,"S12")*12)</f>
        <v>0</v>
      </c>
      <c r="FZ74" s="710">
        <f>COUNTIF(beosztás!$IR76:$JU76,"BN")*12+COUNTIF(beosztás!$IR76:$JU76,"BÉ")*12+COUNTIF(beosztás!$IR76:$JU76,"BDE")*8+COUNTIF(beosztás!$IR76:$JU76,"BDU")*8+COUNTIF(beosztás!$IR76:$JU76,"BÉJ")*8+COUNTIF(beosztás!$IR76:$JU76,"B1")*1+COUNTIF(beosztás!$IR76:$JU76,"B2")*2+COUNTIF(beosztás!$IR76:$JU76,"B3")*3+COUNTIF(beosztás!$IR76:$JU76,"B5")*5+COUNTIF(beosztás!$IR76:$JU76,"B6")*6+COUNTIF(beosztás!$IR76:$JU76,"B7")*7+COUNTIF(beosztás!$IR76:$JU76,"B8")*8+COUNTIF(beosztás!$IR76:$JU76,"B9")*9+COUNTIF(beosztás!$IR76:$JU76,"B10")*10+COUNTIF(beosztás!$IR76:$JU76,"B11")*11+COUNTIF(beosztás!$IR76:$JU76,"B12")*12+COUNTIF(beosztás!$IR76:$JU76,"BP")*0</f>
        <v>0</v>
      </c>
      <c r="GA74" s="24">
        <f t="shared" si="451"/>
        <v>0</v>
      </c>
      <c r="GB74" s="710">
        <f>IF(C74="",0,alapadatok!$AN$10)</f>
        <v>0</v>
      </c>
      <c r="GC74" s="19">
        <f t="shared" si="388"/>
        <v>0</v>
      </c>
      <c r="GD74" s="907">
        <f t="shared" si="452"/>
        <v>0</v>
      </c>
      <c r="GE74" s="42"/>
      <c r="GF74" s="709">
        <f>COUNTIF(beosztás!$JV76:$KZ76,"DE")*8</f>
        <v>0</v>
      </c>
      <c r="GG74" s="710">
        <f>COUNTIF(beosztás!$JV76:$KZ76,"DU")*8</f>
        <v>0</v>
      </c>
      <c r="GH74" s="710">
        <f>COUNTIF(beosztás!$JV76:$KZ76,"ÉJ")*8</f>
        <v>0</v>
      </c>
      <c r="GI74" s="710">
        <f>COUNTIF(beosztás!$JV76:$KZ76,"N")*12</f>
        <v>0</v>
      </c>
      <c r="GJ74" s="710">
        <f>COUNTIF(beosztás!$JV76:$KZ76,"É")*12</f>
        <v>0</v>
      </c>
      <c r="GK74" s="710">
        <f>SUM(beosztás!$JV76:$KZ76)</f>
        <v>0</v>
      </c>
      <c r="GL74" s="897">
        <f>(COUNTIF(beosztás!$JV76:$KZ76,"SN")*12)+(COUNTIF(beosztás!$JV76:$KZ76,"SDE")*8)+(COUNTIF(beosztás!$JV76:$KZ76,"SDU")*8)+(COUNTIF(beosztás!$JV76:$KZ76,"SÉ")*12)+(COUNTIF(beosztás!$JV76:$KZ76,"SÉJ")*8)+(COUNTIF(beosztás!$JV76:$KZ76,"S1")*1)+(COUNTIF(beosztás!$JV76:$KZ76,"S2")*2)+(COUNTIF(beosztás!$JV76:$KZ76,"S3")*3)+(COUNTIF(beosztás!$JV76:$KZ76,"S4")*4)+(COUNTIF(beosztás!$JV76:$KZ76,"S5")*5)+(COUNTIF(beosztás!$JV76:$KZ76,"S6")*6)+(COUNTIF(beosztás!$JV76:$KZ76,"S7")*7)+(COUNTIF(beosztás!$JV76:$KZ76,"S8")*8)+(COUNTIF(beosztás!$JV76:$KZ76,"S9")*9)+(COUNTIF(beosztás!$JV76:$KZ76,"S10")*10)+(COUNTIF(beosztás!$JV76:$KZ76,"S11")*11)+(COUNTIF(beosztás!$JV76:$KZ76,"S12")*12)</f>
        <v>0</v>
      </c>
      <c r="GM74" s="710">
        <f>COUNTIF(beosztás!$JV76:$KZ76,"FÜ")*8</f>
        <v>0</v>
      </c>
      <c r="GN74" s="710">
        <f>COUNTIF(beosztás!$JV76:$KZ76,"BN")*12+COUNTIF(beosztás!$JV76:$KZ76,"BÉ")*12+COUNTIF(beosztás!$JV76:$KZ76,"BDE")*8+COUNTIF(beosztás!$JV76:$KZ76,"BDU")*8+COUNTIF(beosztás!$JV76:$KZ76,"BÉJ")*8+COUNTIF(beosztás!$JV76:$KZ76,"B1")*1+COUNTIF(beosztás!$JV76:$KZ76,"B2")*2+COUNTIF(beosztás!$JV76:$KZ76,"B3")*3+COUNTIF(beosztás!$JV76:$KZ76,"B5")*5+COUNTIF(beosztás!$JV76:$KZ76,"B6")*6+COUNTIF(beosztás!$JV76:$KZ76,"B7")*7+COUNTIF(beosztás!$JV76:$KZ76,"B8")*8+COUNTIF(beosztás!$JV76:$KZ76,"B9")*9+COUNTIF(beosztás!$JV76:$KZ76,"B10")*10+COUNTIF(beosztás!$JV76:$KZ76,"B11")*11+COUNTIF(beosztás!$JV76:$KZ76,"B12")*12+COUNTIF(beosztás!$JV76:$KZ76,"BP")*0</f>
        <v>0</v>
      </c>
      <c r="GO74" s="24">
        <f t="shared" si="453"/>
        <v>0</v>
      </c>
      <c r="GP74" s="710">
        <f>IF(C74="",0,alapadatok!$AN$11)</f>
        <v>0</v>
      </c>
      <c r="GQ74" s="19">
        <f t="shared" si="389"/>
        <v>0</v>
      </c>
      <c r="GR74" s="907">
        <f t="shared" si="454"/>
        <v>0</v>
      </c>
      <c r="GS74" s="42"/>
      <c r="GT74" s="25">
        <f t="shared" si="390"/>
        <v>0</v>
      </c>
      <c r="GU74" s="24">
        <f t="shared" si="391"/>
        <v>0</v>
      </c>
      <c r="GV74" s="24">
        <f t="shared" si="392"/>
        <v>0</v>
      </c>
      <c r="GW74" s="24">
        <f t="shared" si="393"/>
        <v>0</v>
      </c>
      <c r="GX74" s="24">
        <f t="shared" si="394"/>
        <v>0</v>
      </c>
      <c r="GY74" s="24">
        <f t="shared" si="395"/>
        <v>0</v>
      </c>
      <c r="GZ74" s="24">
        <f t="shared" si="396"/>
        <v>0</v>
      </c>
      <c r="HA74" s="24">
        <f t="shared" si="397"/>
        <v>0</v>
      </c>
      <c r="HB74" s="24">
        <f t="shared" si="398"/>
        <v>0</v>
      </c>
      <c r="HC74" s="24">
        <f t="shared" si="399"/>
        <v>0</v>
      </c>
      <c r="HD74" s="24">
        <f t="shared" si="400"/>
        <v>0</v>
      </c>
      <c r="HE74" s="19">
        <f t="shared" si="401"/>
        <v>0</v>
      </c>
      <c r="HF74" s="907">
        <f t="shared" si="455"/>
        <v>0</v>
      </c>
      <c r="HG74" s="41"/>
      <c r="HH74" s="709">
        <f>COUNTIF(beosztás!$LA76:$MD76,"DE")*8</f>
        <v>0</v>
      </c>
      <c r="HI74" s="710">
        <f>COUNTIF(beosztás!$LA76:$MD76,"DU")*8</f>
        <v>0</v>
      </c>
      <c r="HJ74" s="710">
        <f>COUNTIF(beosztás!$LA76:$MD76,"ÉJ")*8</f>
        <v>0</v>
      </c>
      <c r="HK74" s="710">
        <f>COUNTIF(beosztás!$LA76:$MD76,"N")*12</f>
        <v>0</v>
      </c>
      <c r="HL74" s="710">
        <f>COUNTIF(beosztás!$LA76:$MD76,"é")*12</f>
        <v>0</v>
      </c>
      <c r="HM74" s="710">
        <f>SUM(beosztás!$LA76:$MD76)</f>
        <v>0</v>
      </c>
      <c r="HN74" s="710">
        <f>COUNTIF(beosztás!$LA76:$MD76,"FÜ")*8</f>
        <v>0</v>
      </c>
      <c r="HO74" s="897">
        <f>(COUNTIF(beosztás!$LA76:$MD76,"SN")*12)+(COUNTIF(beosztás!$LA76:$MD76,"SDE")*8)+(COUNTIF(beosztás!$LA76:$MD76,"SDU")*8)+(COUNTIF(beosztás!$LA76:$MD76,"SÉ")*12)+(COUNTIF(beosztás!$LA76:$MD76,"SÉJ")*8)+(COUNTIF(beosztás!$LA76:$MD76,"S1")*1)+(COUNTIF(beosztás!$LA76:$MD76,"S2")*2)+(COUNTIF(beosztás!$LA76:$MD76,"S3")*3)+(COUNTIF(beosztás!$LA76:$MD76,"S4")*4)+(COUNTIF(beosztás!$LA76:$MD76,"S5")*5)+(COUNTIF(beosztás!$LA76:$MD76,"S6")*6)+(COUNTIF(beosztás!$LA76:$MD76,"S7")*7)+(COUNTIF(beosztás!$LA76:$MD76,"S8")*8)+(COUNTIF(beosztás!$LA76:$MD76,"S9")*9)+(COUNTIF(beosztás!$LA76:$MD76,"S10")*10)+(COUNTIF(beosztás!$LA76:$MD76,"S11")*11)+(COUNTIF(beosztás!$LA76:$MD76,"S12")*12)</f>
        <v>0</v>
      </c>
      <c r="HP74" s="710">
        <f>COUNTIF(beosztás!$LA76:$MD76,"BN")*12+COUNTIF(beosztás!$LA76:$MD76,"BÉ")*12+COUNTIF(beosztás!$LA76:$MD76,"BDE")*8+COUNTIF(beosztás!$LA76:$MD76,"BDU")*8+COUNTIF(beosztás!$LA76:$MD76,"BÉJ")*8+COUNTIF(beosztás!$LA76:$MD76,"B1")*1+COUNTIF(beosztás!$LA76:$MD76,"B2")*2+COUNTIF(beosztás!$LA76:$MD76,"B3")*3+COUNTIF(beosztás!$KZ76:$MC76,"B5")*5+COUNTIF(beosztás!$KZ76:$MC76,"B6")*6+COUNTIF(beosztás!$KZ76:$MC76,"B7")*7+COUNTIF(beosztás!$KZ76:$MC76,"B8")*8+COUNTIF(beosztás!$LA76:$MD76,"B9")*9+COUNTIF(beosztás!$LA76:$MD76,"B10")*10+COUNTIF(beosztás!$LA76:$MD76,"B11")*11+COUNTIF(beosztás!$LA76:$MD76,"B12")*12+COUNTIF(beosztás!$LA76:$MD76,"BP")*0</f>
        <v>0</v>
      </c>
      <c r="HQ74" s="24">
        <f t="shared" si="456"/>
        <v>0</v>
      </c>
      <c r="HR74" s="710">
        <f>IF(C74="",0,alapadatok!$AN$12)</f>
        <v>0</v>
      </c>
      <c r="HS74" s="19">
        <f t="shared" si="403"/>
        <v>0</v>
      </c>
      <c r="HT74" s="907">
        <f t="shared" si="457"/>
        <v>0</v>
      </c>
      <c r="HU74" s="42"/>
      <c r="HV74" s="709">
        <f>COUNTIF(beosztás!$ME76:$NI76,"DE")*8</f>
        <v>0</v>
      </c>
      <c r="HW74" s="710">
        <f>COUNTIF(beosztás!$ME76:$NI76,"DU")*8</f>
        <v>0</v>
      </c>
      <c r="HX74" s="710">
        <f>COUNTIF(beosztás!$ME76:$NI76,"ÉJ")*8</f>
        <v>0</v>
      </c>
      <c r="HY74" s="710">
        <f>COUNTIF(beosztás!$ME76:$NI76,"N")*12</f>
        <v>0</v>
      </c>
      <c r="HZ74" s="710">
        <f>COUNTIF(beosztás!$ME76:$NI76,"É")*12</f>
        <v>0</v>
      </c>
      <c r="IA74" s="710">
        <f>SUM(beosztás!$ME76:$NI76)</f>
        <v>0</v>
      </c>
      <c r="IB74" s="710">
        <f>(COUNTIF(beosztás!$ME76:$NI76,"SN")*12)+(COUNTIF(beosztás!$ME76:$NI76,"SDE")*8)+(COUNTIF(beosztás!$ME76:$NI76,"SDU")*8)+(COUNTIF(beosztás!$ME76:$NI76,"SÉ")*12)+(COUNTIF(beosztás!$ME76:$NI76,"SÉJ")*8)+(COUNTIF(beosztás!$ME76:$NI76,"S1")*1)+(COUNTIF(beosztás!$ME76:$NI76,"S2")*2)+(COUNTIF(beosztás!$ME76:$NI76,"S3")*3)+(COUNTIF(beosztás!$ME76:$NI76,"S4")*4)+(COUNTIF(beosztás!$ME76:$NI76,"S5")*5)+(COUNTIF(beosztás!$ME76:$NI76,"S6")*6)+(COUNTIF(beosztás!$ME76:$NI76,"S7")*7)+(COUNTIF(beosztás!$ME76:$NI76,"S8")*8)+(COUNTIF(beosztás!$ME76:$NI76,"S9")*9)+(COUNTIF(beosztás!$ME76:$NI76,"S10")*10)+(COUNTIF(beosztás!$ME76:$NI76,"S11")*11)+(COUNTIF(beosztás!$ME76:$NI76,"S12")*12)</f>
        <v>0</v>
      </c>
      <c r="IC74" s="710">
        <f>COUNTIF(beosztás!$ME76:$NI76,"FÜ")*8</f>
        <v>0</v>
      </c>
      <c r="ID74" s="710">
        <f>COUNTIF(beosztás!$ME76:$NI76,"BN")*12+COUNTIF(beosztás!$ME76:$NI76,"BÉ")*12+COUNTIF(beosztás!$ME76:$NI76,"BDE")*8+COUNTIF(beosztás!$ME76:$NI76,"BDU")*8+COUNTIF(beosztás!$ME76:$NI76,"BÉJ")*8+COUNTIF(beosztás!$ME76:$NI76,"B1")*1+COUNTIF(beosztás!$ME76:$NI76,"B2")*2+COUNTIF(beosztás!$ME76:$NI76,"B3")*3+COUNTIF(beosztás!$ME76:$NI76,"B5")*5+COUNTIF(beosztás!$ME76:$NI76,"B6")*6+COUNTIF(beosztás!$ME76:$NI76,"B7")*7+COUNTIF(beosztás!$ME76:$NI76,"B8")*8+COUNTIF(beosztás!$ME76:$NI76,"B9")*9+COUNTIF(beosztás!$ME76:$NI76,"B10")*10+COUNTIF(beosztás!$ME76:$NI76,"B11")*11+COUNTIF(beosztás!$ME76:$NI76,"B12")*12+COUNTIF(beosztás!$ME76:$NI76,"BP")*0</f>
        <v>0</v>
      </c>
      <c r="IE74" s="24">
        <f t="shared" si="458"/>
        <v>0</v>
      </c>
      <c r="IF74" s="710">
        <f>IF(C74="",0,alapadatok!$AN$13)</f>
        <v>0</v>
      </c>
      <c r="IG74" s="19">
        <f t="shared" si="404"/>
        <v>0</v>
      </c>
      <c r="IH74" s="741">
        <f t="shared" si="459"/>
        <v>0</v>
      </c>
      <c r="II74" s="42"/>
      <c r="IJ74" s="25">
        <f t="shared" si="405"/>
        <v>0</v>
      </c>
      <c r="IK74" s="24">
        <f t="shared" si="406"/>
        <v>0</v>
      </c>
      <c r="IL74" s="24">
        <f t="shared" si="407"/>
        <v>0</v>
      </c>
      <c r="IM74" s="24">
        <f t="shared" si="408"/>
        <v>0</v>
      </c>
      <c r="IN74" s="24">
        <f t="shared" si="409"/>
        <v>0</v>
      </c>
      <c r="IO74" s="24">
        <f t="shared" si="410"/>
        <v>0</v>
      </c>
      <c r="IP74" s="24">
        <f t="shared" si="411"/>
        <v>0</v>
      </c>
      <c r="IQ74" s="24">
        <f t="shared" si="412"/>
        <v>0</v>
      </c>
      <c r="IR74" s="24">
        <f t="shared" si="413"/>
        <v>0</v>
      </c>
      <c r="IS74" s="24">
        <f t="shared" si="414"/>
        <v>0</v>
      </c>
      <c r="IT74" s="24">
        <f t="shared" si="415"/>
        <v>0</v>
      </c>
      <c r="IU74" s="19">
        <f t="shared" si="416"/>
        <v>0</v>
      </c>
      <c r="IV74" s="907">
        <f t="shared" si="460"/>
        <v>0</v>
      </c>
      <c r="IW74" s="43"/>
      <c r="JF74" s="21"/>
      <c r="JG74" s="21"/>
    </row>
    <row r="75" spans="1:267" ht="15.75" hidden="1" thickBot="1" x14ac:dyDescent="0.3">
      <c r="A75" s="58">
        <f>IF(beosztás!A77=0,"",beosztás!A77)</f>
        <v>26</v>
      </c>
      <c r="B75" s="902" t="str">
        <f>IF(beosztás!B77=0,"",beosztás!B77)</f>
        <v/>
      </c>
      <c r="C75" s="400" t="str">
        <f>IF(beosztás!C77=0,"",beosztás!C77)</f>
        <v/>
      </c>
      <c r="D75" s="57" t="str">
        <f>IF(beosztás!D77=0,"",beosztás!D77)</f>
        <v/>
      </c>
      <c r="E75" s="18"/>
      <c r="F75" s="709">
        <f>COUNTIF(beosztás!$I77:$AM77,"DE")*8</f>
        <v>0</v>
      </c>
      <c r="G75" s="710">
        <f>COUNTIF(beosztás!$I77:$AM77,"DU")*8</f>
        <v>0</v>
      </c>
      <c r="H75" s="710">
        <f>COUNTIF(beosztás!$I77:$AM77,"ÉJ")*8</f>
        <v>0</v>
      </c>
      <c r="I75" s="710">
        <f>COUNTIF(beosztás!$I77:$AM77,"N")*12</f>
        <v>0</v>
      </c>
      <c r="J75" s="710">
        <f>COUNTIF(beosztás!$I77:$AM77,"é")*12</f>
        <v>0</v>
      </c>
      <c r="K75" s="710">
        <f>SUM(beosztás!$I77:$AM77)</f>
        <v>0</v>
      </c>
      <c r="L75" s="710">
        <f>COUNTIF(beosztás!$I77:$AM77,"FÜ")*8</f>
        <v>0</v>
      </c>
      <c r="M75" s="710">
        <f>(COUNTIF(beosztás!$I77:$AM77,"SN")*12)+(COUNTIF(beosztás!$I77:$AM77,"SDE")*8)+(COUNTIF(beosztás!$I77:$AM77,"SDU")*8)+(COUNTIF(beosztás!$I77:$AM77,"S1")*1)+(COUNTIF(beosztás!$I77:$AM77,"S2")*2)+(COUNTIF(beosztás!$I77:$AM77,"S3")*3)+(COUNTIF(beosztás!$I77:$AM77,"S4")*4)+(COUNTIF(beosztás!$I77:$AM77,"S5")*5)+(COUNTIF(beosztás!$I77:$AM77,"S6")*6)+(COUNTIF(beosztás!$I77:$AM77,"S7")*7)+(COUNTIF(beosztás!$I77:$AM77,"S8")*8)+(COUNTIF(beosztás!$I77:$AM77,"S9")*9)+(COUNTIF(beosztás!$I77:$AM77,"S10")*10)+(COUNTIF(beosztás!$I77:$AM77,"S11")*11)+(COUNTIF(beosztás!$I77:$AM77,"S12")*12)+(COUNTIF(beosztás!$I77:$AM77,"SÉ")*12)+(COUNTIF(beosztás!$I77:$AM77,"SÉJ")*8)</f>
        <v>0</v>
      </c>
      <c r="N75" s="710">
        <f>COUNTIF(beosztás!$I77:$AM77,"BN")*12+COUNTIF(beosztás!$I77:$AM77,"BÉ")*12+COUNTIF(beosztás!$I77:$AM77,"BDE")*8+COUNTIF(beosztás!$I77:$AM77,"BDU")*8+COUNTIF(beosztás!$I77:$AM77,"BÉJ")*8+COUNTIF(beosztás!$I77:$AM77,"B1")*1+COUNTIF(beosztás!$I77:$AM77,"B2")*2+COUNTIF(beosztás!$I77:$AM77,"B3")*3+COUNTIF(beosztás!$I77:$AM77,"B5")*5+COUNTIF(beosztás!$I77:$AM77,"B6")*6+COUNTIF(beosztás!$I77:$AM77,"B7")*7+COUNTIF(beosztás!$I77:$AM77,"B8")*8+COUNTIF(beosztás!$I77:$AM77,"B9")*9+COUNTIF(beosztás!$I77:$AM77,"B10")*10+COUNTIF(beosztás!$I77:$AM77,"B11")*11+COUNTIF(beosztás!$I77:$AM77,"B12")*12+COUNTIF(beosztás!$I77:$AM77,"BP")*0</f>
        <v>0</v>
      </c>
      <c r="O75" s="24">
        <f t="shared" si="417"/>
        <v>0</v>
      </c>
      <c r="P75" s="710">
        <f>IF(C75="",0,alapadatok!$AN$2)</f>
        <v>0</v>
      </c>
      <c r="Q75" s="19">
        <f t="shared" si="418"/>
        <v>0</v>
      </c>
      <c r="R75" s="741">
        <f t="shared" si="419"/>
        <v>0</v>
      </c>
      <c r="S75" s="40"/>
      <c r="T75" s="709">
        <f>COUNTIF(beosztás!$AN77:$BO77,"DE")*8</f>
        <v>0</v>
      </c>
      <c r="U75" s="710">
        <f>COUNTIF(beosztás!$AN77:$BO77,"DU")*8</f>
        <v>0</v>
      </c>
      <c r="V75" s="710">
        <f>COUNTIF(beosztás!$AN77:$BO77,"ÉJ")*8</f>
        <v>0</v>
      </c>
      <c r="W75" s="710">
        <f>COUNTIF(beosztás!$AN77:$BO77,"N")*12</f>
        <v>0</v>
      </c>
      <c r="X75" s="710">
        <f>COUNTIF(beosztás!$AN77:$BO77,"É")*12</f>
        <v>0</v>
      </c>
      <c r="Y75" s="710">
        <f>SUM(beosztás!$AN77:$BO77)</f>
        <v>0</v>
      </c>
      <c r="Z75" s="710">
        <f>(COUNTIF(beosztás!$AN77:$BO77,"SN")*12)+(COUNTIF(beosztás!$AN77:$BO77,"SDE")*8)+(COUNTIF(beosztás!$AN77:$BO77,"SDU")*8)+(COUNTIF(beosztás!$AN77:$BO77,"SÉ")*12)+(COUNTIF(beosztás!$AN77:$BO77,"SÉJ")*8)+(COUNTIF(beosztás!$AN77:$BO77,"S1")*1)+(COUNTIF(beosztás!$AN77:$BO77,"S2")*2)+(COUNTIF(beosztás!$AN77:$BO77,"S3")*3)+(COUNTIF(beosztás!$AN77:$BO77,"S4")*4)+(COUNTIF(beosztás!$AN77:$BO77,"S5")*5)+(COUNTIF(beosztás!$AN77:$BO77,"S6")*6)+(COUNTIF(beosztás!$AN77:$BO77,"S7")*7)+(COUNTIF(beosztás!$AN77:$BO77,"S8")*8)+(COUNTIF(beosztás!$AN77:$BO77,"S9")*9)+(COUNTIF(beosztás!$AN77:$BO77,"S10")*10)+(COUNTIF(beosztás!$AN77:$BO77,"S11")*11)+(COUNTIF(beosztás!$AN77:$BO77,"S12")*12)</f>
        <v>0</v>
      </c>
      <c r="AA75" s="710">
        <f>COUNTIF(beosztás!$AN77:$BO77,"FÜ")*8</f>
        <v>0</v>
      </c>
      <c r="AB75" s="710">
        <f>COUNTIF(beosztás!$AN77:$BO77,"BN")*12+COUNTIF(beosztás!$AN77:$BO77,"BÉ")*12+COUNTIF(beosztás!$AN77:$BO77,"BDE")*8+COUNTIF(beosztás!$AN77:$BO77,"BDU")*8+COUNTIF(beosztás!$AN77:$BO77,"BÉJ")*8+COUNTIF(beosztás!$AN77:$BO77,"B1")*1+COUNTIF(beosztás!$AN77:$BO77,"B2")*2+COUNTIF(beosztás!$AN77:$BO77,"B3")*3+COUNTIF(beosztás!$AN77:$BO77,"B5")*5+COUNTIF(beosztás!$AN77:$BO77,"B6")*6+COUNTIF(beosztás!$AN77:$BO77,"B7")*7+COUNTIF(beosztás!$AN77:$BO77,"B8")*8+COUNTIF(beosztás!$AN77:$BO77,"B9")*9+COUNTIF(beosztás!$AN77:$BO77,"B10")*10+COUNTIF(beosztás!$AN77:$BO77,"B11")*11+COUNTIF(beosztás!$AN77:$BO77,"B12")*12+COUNTIF(beosztás!$AN77:$BO77,"BP")*0</f>
        <v>0</v>
      </c>
      <c r="AC75" s="24">
        <f t="shared" si="420"/>
        <v>0</v>
      </c>
      <c r="AD75" s="706">
        <f>IF(C75="",0,alapadatok!$AN$3)</f>
        <v>0</v>
      </c>
      <c r="AE75" s="19">
        <f t="shared" si="421"/>
        <v>0</v>
      </c>
      <c r="AF75" s="741">
        <f t="shared" si="422"/>
        <v>0</v>
      </c>
      <c r="AG75" s="40"/>
      <c r="AH75" s="25">
        <f t="shared" si="423"/>
        <v>0</v>
      </c>
      <c r="AI75" s="24">
        <f t="shared" si="424"/>
        <v>0</v>
      </c>
      <c r="AJ75" s="24">
        <f t="shared" si="425"/>
        <v>0</v>
      </c>
      <c r="AK75" s="24">
        <f t="shared" si="426"/>
        <v>0</v>
      </c>
      <c r="AL75" s="24">
        <f t="shared" si="427"/>
        <v>0</v>
      </c>
      <c r="AM75" s="24">
        <f t="shared" si="428"/>
        <v>0</v>
      </c>
      <c r="AN75" s="24">
        <f t="shared" si="429"/>
        <v>0</v>
      </c>
      <c r="AO75" s="24">
        <f t="shared" si="430"/>
        <v>0</v>
      </c>
      <c r="AP75" s="24">
        <f t="shared" si="431"/>
        <v>0</v>
      </c>
      <c r="AQ75" s="24">
        <f t="shared" si="432"/>
        <v>0</v>
      </c>
      <c r="AR75" s="24">
        <f t="shared" si="433"/>
        <v>0</v>
      </c>
      <c r="AS75" s="19">
        <f t="shared" si="434"/>
        <v>0</v>
      </c>
      <c r="AT75" s="741">
        <f t="shared" si="435"/>
        <v>0</v>
      </c>
      <c r="AU75" s="41"/>
      <c r="AV75" s="709">
        <f>COUNTIF(beosztás!$BP77:$CT77,"DE")*8</f>
        <v>0</v>
      </c>
      <c r="AW75" s="710">
        <f>COUNTIF(beosztás!$BP77:$CT77,"DU")*8</f>
        <v>0</v>
      </c>
      <c r="AX75" s="710">
        <f>COUNTIF(beosztás!$BP77:$CT77,"ÉJ")*8</f>
        <v>0</v>
      </c>
      <c r="AY75" s="710">
        <f>COUNTIF(beosztás!$BP77:$CT77,"N")*12</f>
        <v>0</v>
      </c>
      <c r="AZ75" s="710">
        <f>COUNTIF(beosztás!$BP77:$CT77,"é")*12</f>
        <v>0</v>
      </c>
      <c r="BA75" s="710">
        <f>SUM(beosztás!$BP77:$CT77)</f>
        <v>0</v>
      </c>
      <c r="BB75" s="710">
        <f>COUNTIF(beosztás!$BP77:$CT77,"FÜ")*8</f>
        <v>0</v>
      </c>
      <c r="BC75" s="897">
        <f>(COUNTIF(beosztás!$BP77:$CT77,"SN")*12)+(COUNTIF(beosztás!$BP77:$CT77,"SDE")*8)+(COUNTIF(beosztás!$BP77:$CT77,"SDU")*8)+(COUNTIF(beosztás!$BP77:$CT77,"SÉ")*12)+(COUNTIF(beosztás!$BP77:$CT77,"SÉJ")*8)+(COUNTIF(beosztás!$BP77:$CT77,"S1")*1)+(COUNTIF(beosztás!$BP77:$CT77,"S2")*2)+(COUNTIF(beosztás!$BP77:$CT77,"S3")*3)+(COUNTIF(beosztás!$BP77:$CT77,"S4")*4)+(COUNTIF(beosztás!$BP77:$CT77,"S5")*5)+(COUNTIF(beosztás!$BP77:$CT77,"S6")*6)+(COUNTIF(beosztás!$BP77:$CT77,"S7")*7)+(COUNTIF(beosztás!$BP77:$CT77,"S8")*8)+(COUNTIF(beosztás!$BP77:$CT77,"S9")*9)+(COUNTIF(beosztás!$BP77:$CT77,"S10")*10)+(COUNTIF(beosztás!$BP77:$CT77,"S11")*11)+(COUNTIF(beosztás!$BP77:$CT77,"S12")*12)</f>
        <v>0</v>
      </c>
      <c r="BD75" s="710">
        <f>COUNTIF(beosztás!$BP77:$CT77,"BN")*12+COUNTIF(beosztás!$BP77:$CT77,"BÉ")*12+COUNTIF(beosztás!$BP77:$CT77,"BDE")*8+COUNTIF(beosztás!$BP77:$CT77,"BDU")*8+COUNTIF(beosztás!$BP77:$CT77,"BÉJ")*8+COUNTIF(beosztás!$BP77:$CT77,"B1")*1+COUNTIF(beosztás!$BP77:$CT77,"B2")*2+COUNTIF(beosztás!$BP77:$CT77,"B3")*3+COUNTIF(beosztás!$BP77:$CT77,"B5")*5+COUNTIF(beosztás!$BP77:$CT77,"B6")*6+COUNTIF(beosztás!$BP77:$CT77,"B7")*7+COUNTIF(beosztás!$BP77:$CT77,"B8")*8+COUNTIF(beosztás!$BP77:$CT77,"B9")*9+COUNTIF(beosztás!$BP77:$CT77,"B10")*10+COUNTIF(beosztás!$BP77:$CT77,"B11")*11+COUNTIF(beosztás!$BP77:$CT77,"B12")*12+COUNTIF(beosztás!$BP77:$CT77,"BP")*0</f>
        <v>0</v>
      </c>
      <c r="BE75" s="24">
        <f t="shared" si="436"/>
        <v>0</v>
      </c>
      <c r="BF75" s="710">
        <f>IF(C75="",0,alapadatok!$AN$4)</f>
        <v>0</v>
      </c>
      <c r="BG75" s="19">
        <f t="shared" si="342"/>
        <v>0</v>
      </c>
      <c r="BH75" s="741">
        <f t="shared" si="437"/>
        <v>0</v>
      </c>
      <c r="BI75" s="40"/>
      <c r="BJ75" s="709">
        <f>COUNTIF(beosztás!$CU77:$DX77,"DE")*8</f>
        <v>0</v>
      </c>
      <c r="BK75" s="710">
        <f>COUNTIF(beosztás!$CU77:$DX77,"DU")*8</f>
        <v>0</v>
      </c>
      <c r="BL75" s="710">
        <f>COUNTIF(beosztás!$CU77:$DX77,"ÉJ")*8</f>
        <v>0</v>
      </c>
      <c r="BM75" s="710">
        <f>COUNTIF(beosztás!$CU77:$DX77,"N")*12</f>
        <v>0</v>
      </c>
      <c r="BN75" s="710">
        <f>COUNTIF(beosztás!$CU77:$DX77,"É")*12</f>
        <v>0</v>
      </c>
      <c r="BO75" s="710">
        <f>SUM(beosztás!$CU77:$DX77)</f>
        <v>0</v>
      </c>
      <c r="BP75" s="897">
        <f>(COUNTIF(beosztás!$CU77:$DX77,"SN")*12)+(COUNTIF(beosztás!$CU77:$DX77,"SDE")*8)+(COUNTIF(beosztás!$CU77:$DX77,"SDU")*8)+(COUNTIF(beosztás!$CU77:$DX77,"SÉ")*12)+(COUNTIF(beosztás!$CU77:$DX77,"SÉJ")*8)+(COUNTIF(beosztás!$CU77:$DX77,"S1")*1)+(COUNTIF(beosztás!$CU77:$DX77,"S2")*2)+(COUNTIF(beosztás!$CU77:$DX77,"S3")*3)+(COUNTIF(beosztás!$CU77:$DX77,"S4")*4)+(COUNTIF(beosztás!$CU77:$DX77,"S5")*5)+(COUNTIF(beosztás!$CU77:$DX77,"S6")*6)+(COUNTIF(beosztás!$CU77:$DX77,"S7")*7)+(COUNTIF(beosztás!$CU77:$DX77,"S8")*8)+(COUNTIF(beosztás!$CU77:$DX77,"S9")*9)+(COUNTIF(beosztás!$CU77:$DX77,"S10")*10)+(COUNTIF(beosztás!$CU77:$DX77,"S11")*11)+(COUNTIF(beosztás!$CU77:$DX77,"S12")*12)</f>
        <v>0</v>
      </c>
      <c r="BQ75" s="710">
        <f>COUNTIF(beosztás!$CU77:$DX77,"FÜ")*8</f>
        <v>0</v>
      </c>
      <c r="BR75" s="710">
        <f>COUNTIF(beosztás!$CU77:$DX77,"BN")*12+COUNTIF(beosztás!$CU77:$DX77,"BÉ")*12+COUNTIF(beosztás!$CU77:$DX77,"BDE")*8+COUNTIF(beosztás!$CU77:$DX77,"BDU")*8+COUNTIF(beosztás!$CU77:$DX77,"BÉJ")*8+COUNTIF(beosztás!$CU77:$DX77,"B1")*1+COUNTIF(beosztás!$CU77:$DX77,"B2")*2+COUNTIF(beosztás!$CU77:$DX77,"B3")*3+COUNTIF(beosztás!$CU77:$DX77,"B5")*5+COUNTIF(beosztás!$CU77:$DX77,"B6")*6+COUNTIF(beosztás!$CU77:$DX77,"B7")*7+COUNTIF(beosztás!$CU77:$DX77,"B8")*8+COUNTIF(beosztás!$CU77:$DX77,"B9")*9+COUNTIF(beosztás!$CU77:$DX77,"B10")*10+COUNTIF(beosztás!$CU77:$DX77,"B11")*11+COUNTIF(beosztás!$CU77:$DX77,"B12")*12+COUNTIF(beosztás!$CU77:$DX77,"BP")*0</f>
        <v>0</v>
      </c>
      <c r="BS75" s="24">
        <f t="shared" si="438"/>
        <v>0</v>
      </c>
      <c r="BT75" s="710">
        <f>IF(C75="",0,alapadatok!$AN$5)</f>
        <v>0</v>
      </c>
      <c r="BU75" s="19">
        <f t="shared" si="344"/>
        <v>0</v>
      </c>
      <c r="BV75" s="741">
        <f t="shared" si="439"/>
        <v>0</v>
      </c>
      <c r="BW75" s="40"/>
      <c r="BX75" s="25">
        <f t="shared" si="345"/>
        <v>0</v>
      </c>
      <c r="BY75" s="24">
        <f t="shared" si="346"/>
        <v>0</v>
      </c>
      <c r="BZ75" s="24">
        <f t="shared" si="347"/>
        <v>0</v>
      </c>
      <c r="CA75" s="24">
        <f t="shared" si="348"/>
        <v>0</v>
      </c>
      <c r="CB75" s="24">
        <f t="shared" si="349"/>
        <v>0</v>
      </c>
      <c r="CC75" s="24">
        <f t="shared" si="350"/>
        <v>0</v>
      </c>
      <c r="CD75" s="24">
        <f t="shared" si="351"/>
        <v>0</v>
      </c>
      <c r="CE75" s="24">
        <f t="shared" si="352"/>
        <v>0</v>
      </c>
      <c r="CF75" s="24">
        <f t="shared" si="353"/>
        <v>0</v>
      </c>
      <c r="CG75" s="24">
        <f t="shared" si="354"/>
        <v>0</v>
      </c>
      <c r="CH75" s="24">
        <f t="shared" si="355"/>
        <v>0</v>
      </c>
      <c r="CI75" s="19">
        <f t="shared" si="356"/>
        <v>0</v>
      </c>
      <c r="CJ75" s="741">
        <f t="shared" si="440"/>
        <v>0</v>
      </c>
      <c r="CK75" s="41"/>
      <c r="CL75" s="709">
        <f>COUNTIF(beosztás!$DY77:$FC77,"DE")*8</f>
        <v>0</v>
      </c>
      <c r="CM75" s="710">
        <f>COUNTIF(beosztás!$DY77:$FC77,"DU")*8</f>
        <v>0</v>
      </c>
      <c r="CN75" s="710">
        <f>COUNTIF(beosztás!$DY77:$FC77,"ÉJ")*8</f>
        <v>0</v>
      </c>
      <c r="CO75" s="710">
        <f>COUNTIF(beosztás!$DY77:$FC77,"N")*12</f>
        <v>0</v>
      </c>
      <c r="CP75" s="710">
        <f>COUNTIF(beosztás!$DY77:$FC77,"é")*12</f>
        <v>0</v>
      </c>
      <c r="CQ75" s="710">
        <f>SUM(beosztás!$DY77:$FC77)</f>
        <v>0</v>
      </c>
      <c r="CR75" s="710">
        <f>COUNTIF(beosztás!$DY77:$FC77,"FÜ")*8</f>
        <v>0</v>
      </c>
      <c r="CS75" s="897">
        <f>(COUNTIF(beosztás!$DY77:$FC77,"SN")*12)+(COUNTIF(beosztás!$DY77:$FC77,"SDE")*8)+(COUNTIF(beosztás!$DY77:$FC77,"SDU")*8)+(COUNTIF(beosztás!$DY77:$FC77,"SÉ")*12)+(COUNTIF(beosztás!$DY77:$FC77,"SÉJ")*8)+(COUNTIF(beosztás!$DY77:$FC77,"S1")*1)+(COUNTIF(beosztás!$DY77:$FC77,"S2")*2)+(COUNTIF(beosztás!$DY77:$FC77,"S3")*3)+(COUNTIF(beosztás!$DY77:$FC77,"S4")*4)+(COUNTIF(beosztás!$DY77:$FC77,"S5")*5)+(COUNTIF(beosztás!$DY77:$FC77,"S6")*6)+(COUNTIF(beosztás!$DY77:$FC77,"S7")*7)+(COUNTIF(beosztás!$DY77:$FC77,"S8")*8)+(COUNTIF(beosztás!$DY77:$FC77,"S9")*9)+(COUNTIF(beosztás!$DY77:$FC77,"S10")*10)+(COUNTIF(beosztás!$DY77:$FC77,"S11")*11)+(COUNTIF(beosztás!$DY77:$FC77,"S12")*12)</f>
        <v>0</v>
      </c>
      <c r="CT75" s="710">
        <f>COUNTIF(beosztás!$DY77:$FC77,"BN")*12+COUNTIF(beosztás!$DY77:$FC77,"BÉ")*12+COUNTIF(beosztás!$DY77:$FC77,"BDE")*8+COUNTIF(beosztás!$DY77:$FC77,"BDU")*8+COUNTIF(beosztás!$DY77:$FC77,"BÉJ")*8+COUNTIF(beosztás!$DY77:$FC77,"B1")*1+COUNTIF(beosztás!$DY77:$FC77,"B2")*2+COUNTIF(beosztás!$DY77:$FC77,"B3")*3+COUNTIF(beosztás!$DY77:$FC77,"B5")*5+COUNTIF(beosztás!$DY77:$FC77,"B6")*6+COUNTIF(beosztás!$DY77:$FC77,"B7")*7+COUNTIF(beosztás!$DY77:$FC77,"B8")*8+COUNTIF(beosztás!$DY77:$FC77,"B9")*9+COUNTIF(beosztás!$DY77:$FC77,"B10")*10+COUNTIF(beosztás!$DY77:$FC77,"B11")*11+COUNTIF(beosztás!$DY77:$FC77,"B12")*12+COUNTIF(beosztás!$DY77:$FC77,"BP")*0</f>
        <v>0</v>
      </c>
      <c r="CU75" s="24">
        <f t="shared" si="441"/>
        <v>0</v>
      </c>
      <c r="CV75" s="710">
        <f>IF(C75="",0,alapadatok!$AN$6)</f>
        <v>0</v>
      </c>
      <c r="CW75" s="19">
        <f t="shared" si="358"/>
        <v>0</v>
      </c>
      <c r="CX75" s="907">
        <f t="shared" si="442"/>
        <v>0</v>
      </c>
      <c r="CY75" s="40"/>
      <c r="CZ75" s="709">
        <f>COUNTIF(beosztás!$FD77:$GG77,"DE")*8</f>
        <v>0</v>
      </c>
      <c r="DA75" s="710">
        <f>COUNTIF(beosztás!$FD77:$GG77,"DU")*8</f>
        <v>0</v>
      </c>
      <c r="DB75" s="710">
        <f>COUNTIF(beosztás!$FD77:$GG77,"ÉJ")*8</f>
        <v>0</v>
      </c>
      <c r="DC75" s="710">
        <f>COUNTIF(beosztás!$FD77:$GG77,"N")*12</f>
        <v>0</v>
      </c>
      <c r="DD75" s="710">
        <f>COUNTIF(beosztás!$FD77:$GG77,"É")*12</f>
        <v>0</v>
      </c>
      <c r="DE75" s="710">
        <f>SUM(beosztás!$FD77:$GG77)</f>
        <v>0</v>
      </c>
      <c r="DF75" s="897">
        <f>(COUNTIF(beosztás!$FD77:$GG77,"SN")*12)+(COUNTIF(beosztás!$FD77:$GG77,"SDE")*8)+(COUNTIF(beosztás!$FD77:$GG77,"SDU")*8)+(COUNTIF(beosztás!$FD77:$GG77,"SÉ")*12)+(COUNTIF(beosztás!$FD77:$GG77,"SÉJ")*8)+(COUNTIF(beosztás!$FD77:$GG77,"S1")*1)+(COUNTIF(beosztás!$FD77:$GG77,"S2")*2)+(COUNTIF(beosztás!$FD77:$GG77,"S3")*3)+(COUNTIF(beosztás!$FD77:$GG77,"S4")*4)+(COUNTIF(beosztás!$FD77:$GG77,"S5")*5)+(COUNTIF(beosztás!$FD77:$GG77,"S6")*6)+(COUNTIF(beosztás!$FD77:$GG77,"S7")*7)+(COUNTIF(beosztás!$FD77:$GG77,"S8")*8)+(COUNTIF(beosztás!$FD77:$GG77,"S9")*9)+(COUNTIF(beosztás!$FD77:$GG77,"S10")*10)+(COUNTIF(beosztás!$FD77:$GG77,"S11")*11)+(COUNTIF(beosztás!$FD77:$GG77,"S12")*12)</f>
        <v>0</v>
      </c>
      <c r="DG75" s="710">
        <f>COUNTIF(beosztás!$FD77:$GG77,"FÜ")*8</f>
        <v>0</v>
      </c>
      <c r="DH75" s="710">
        <f>COUNTIF(beosztás!$FD77:$GG77,"BN")*12+COUNTIF(beosztás!$FD77:$GG77,"BÉ")*12+COUNTIF(beosztás!$FD77:$GG77,"BDE")*8+COUNTIF(beosztás!$FD77:$GG77,"BDU")*8+COUNTIF(beosztás!$FD77:$GG77,"BÉJ")*8+COUNTIF(beosztás!$FD77:$GG77,"B1")*1+COUNTIF(beosztás!$FD77:$GG77,"B2")*2+COUNTIF(beosztás!$FD77:$GG77,"B3")*3+COUNTIF(beosztás!$FD77:$GG77,"B5")*5+COUNTIF(beosztás!$FD77:$GG77,"B6")*6+COUNTIF(beosztás!$FD77:$GG77,"B7")*7+COUNTIF(beosztás!$FD77:$GG77,"B8")*8+COUNTIF(beosztás!$FD77:$GG77,"B9")*9+COUNTIF(beosztás!$FD77:$GG77,"B10")*10+COUNTIF(beosztás!$FD77:$GG77,"B11")*11+COUNTIF(beosztás!$FD77:$GG77,"B12")*12+COUNTIF(beosztás!$FD77:$GG77,"BP")*0</f>
        <v>0</v>
      </c>
      <c r="DI75" s="24">
        <f t="shared" si="443"/>
        <v>0</v>
      </c>
      <c r="DJ75" s="710">
        <f>IF(C75="",0,alapadatok!$AN$7)</f>
        <v>0</v>
      </c>
      <c r="DK75" s="19">
        <f t="shared" si="359"/>
        <v>0</v>
      </c>
      <c r="DL75" s="741">
        <f t="shared" si="444"/>
        <v>0</v>
      </c>
      <c r="DM75" s="40"/>
      <c r="DN75" s="25">
        <f t="shared" si="360"/>
        <v>0</v>
      </c>
      <c r="DO75" s="24">
        <f t="shared" si="361"/>
        <v>0</v>
      </c>
      <c r="DP75" s="24">
        <f t="shared" si="362"/>
        <v>0</v>
      </c>
      <c r="DQ75" s="24">
        <f t="shared" si="363"/>
        <v>0</v>
      </c>
      <c r="DR75" s="24">
        <f t="shared" si="364"/>
        <v>0</v>
      </c>
      <c r="DS75" s="24">
        <f t="shared" si="365"/>
        <v>0</v>
      </c>
      <c r="DT75" s="24">
        <f t="shared" si="366"/>
        <v>0</v>
      </c>
      <c r="DU75" s="24">
        <f t="shared" si="367"/>
        <v>0</v>
      </c>
      <c r="DV75" s="24">
        <f t="shared" si="368"/>
        <v>0</v>
      </c>
      <c r="DW75" s="24">
        <f t="shared" si="369"/>
        <v>0</v>
      </c>
      <c r="DX75" s="24">
        <f t="shared" si="370"/>
        <v>0</v>
      </c>
      <c r="DY75" s="19">
        <f t="shared" si="371"/>
        <v>0</v>
      </c>
      <c r="DZ75" s="907">
        <f t="shared" si="445"/>
        <v>0</v>
      </c>
      <c r="EA75" s="41"/>
      <c r="EB75" s="709">
        <f>COUNTIF(beosztás!$GH77:$HL77,"DE")*8</f>
        <v>0</v>
      </c>
      <c r="EC75" s="710">
        <f>COUNTIF(beosztás!$GH77:$HL77,"DU")*8</f>
        <v>0</v>
      </c>
      <c r="ED75" s="710">
        <f>COUNTIF(beosztás!$GH77:$HL77,"ÉJ")*8</f>
        <v>0</v>
      </c>
      <c r="EE75" s="710">
        <f>COUNTIF(beosztás!$GH77:$HL77,"N")*12</f>
        <v>0</v>
      </c>
      <c r="EF75" s="710">
        <f>COUNTIF(beosztás!$GH77:$HL77,"é")*12</f>
        <v>0</v>
      </c>
      <c r="EG75" s="710">
        <f>SUM(beosztás!$GH77:$HL77)</f>
        <v>0</v>
      </c>
      <c r="EH75" s="710">
        <f>COUNTIF(beosztás!$GH77:$HL77,"FÜ")*8</f>
        <v>0</v>
      </c>
      <c r="EI75" s="897">
        <f>(COUNTIF(beosztás!$GH77:$HL77,"SN")*12)+(COUNTIF(beosztás!$GH77:$HL77,"SDE")*8)+(COUNTIF(beosztás!$GH77:$HL77,"SDU")*8)+(COUNTIF(beosztás!$GH77:$HL77,"SÉ")*12)+(COUNTIF(beosztás!$GH77:$HL77,"SÉJ")*8)+(COUNTIF(beosztás!$GH77:$HL77,"S1")*1)+(COUNTIF(beosztás!$GH77:$HL77,"S2")*2)+(COUNTIF(beosztás!$GH77:$HL77,"S3")*3)+(COUNTIF(beosztás!$GH77:$HL77,"S4")*4)+(COUNTIF(beosztás!$GH77:$HL77,"S5")*5)+(COUNTIF(beosztás!$GH77:$HL77,"S6")*6)+(COUNTIF(beosztás!$GH77:$HL77,"S7")*7)+(COUNTIF(beosztás!$GH77:$HL77,"S8")*8)+(COUNTIF(beosztás!$GH77:$HL77,"S9")*9)+(COUNTIF(beosztás!$GH77:$HL77,"S10")*10)+(COUNTIF(beosztás!$GH77:$HL77,"S11")*11)+(COUNTIF(beosztás!$GH77:$HL77,"S12")*12)</f>
        <v>0</v>
      </c>
      <c r="EJ75" s="710">
        <f>COUNTIF(beosztás!$GH77:$HL77,"BN")*12+COUNTIF(beosztás!$GH77:$HL77,"BÉ")*12+COUNTIF(beosztás!$GH77:$HL77,"BDE")*8+COUNTIF(beosztás!$GH77:$HL77,"BDU")*8+COUNTIF(beosztás!$GH77:$HL77,"BÉJ")*8+COUNTIF(beosztás!$GH77:$HL77,"B1")*1+COUNTIF(beosztás!$GH77:$HL77,"B2")*2+COUNTIF(beosztás!$GH77:$HL77,"B3")*3+COUNTIF(beosztás!$GH77:$HL77,"B5")*5+COUNTIF(beosztás!$GH77:$HL77,"B6")*6+COUNTIF(beosztás!$GH77:$HL77,"B7")*7+COUNTIF(beosztás!$GH77:$HL77,"B8")*8+COUNTIF(beosztás!$GH77:$HL77,"B9")*9+COUNTIF(beosztás!$GH77:$HL77,"B10")*10+COUNTIF(beosztás!$GH77:$HL77,"B11")*11+COUNTIF(beosztás!$GH77:$HL77,"B12")*12+COUNTIF(beosztás!$GH77:$HL77,"BP")*0</f>
        <v>0</v>
      </c>
      <c r="EK75" s="24">
        <f t="shared" si="446"/>
        <v>0</v>
      </c>
      <c r="EL75" s="710">
        <f>IF(C75="",0,alapadatok!$AN$8)</f>
        <v>0</v>
      </c>
      <c r="EM75" s="19">
        <f t="shared" si="373"/>
        <v>0</v>
      </c>
      <c r="EN75" s="907">
        <f t="shared" si="447"/>
        <v>0</v>
      </c>
      <c r="EO75" s="40"/>
      <c r="EP75" s="709">
        <f>COUNTIF(beosztás!$HM77:$IQ77,"DE")*8</f>
        <v>0</v>
      </c>
      <c r="EQ75" s="710">
        <f>COUNTIF(beosztás!$HM77:$IQ77,"DU")*8</f>
        <v>0</v>
      </c>
      <c r="ER75" s="710">
        <f>COUNTIF(beosztás!$HM77:$IQ77,"ÉJ")*8</f>
        <v>0</v>
      </c>
      <c r="ES75" s="710">
        <f>COUNTIF(beosztás!$HM77:$IQ77,"N")*12</f>
        <v>0</v>
      </c>
      <c r="ET75" s="710">
        <f>COUNTIF(beosztás!$HM77:$IQ77,"É")*12</f>
        <v>0</v>
      </c>
      <c r="EU75" s="710">
        <f>SUM(beosztás!$HM77:$IQ77)</f>
        <v>0</v>
      </c>
      <c r="EV75" s="897">
        <f>(COUNTIF(beosztás!$HM77:$IQ77,"SN")*12)+(COUNTIF(beosztás!$HM77:$IQ77,"SDE")*8)+(COUNTIF(beosztás!$HM77:$IQ77,"SDU")*8)+(COUNTIF(beosztás!$HM77:$IQ77,"SÉ")*12)+(COUNTIF(beosztás!$HM77:$IQ77,"SÉJ")*8)+(COUNTIF(beosztás!$HM77:$IQ77,"S1")*1)+(COUNTIF(beosztás!$HM77:$IQ77,"S2")*2)+(COUNTIF(beosztás!$HM77:$IQ77,"S3")*3)+(COUNTIF(beosztás!$HM77:$IQ77,"S4")*4)+(COUNTIF(beosztás!$HM77:$IQ77,"S5")*5)+(COUNTIF(beosztás!$HM77:$IQ77,"S6")*6)+(COUNTIF(beosztás!$HM77:$IQ77,"S7")*7)+(COUNTIF(beosztás!$HM77:$IQ77,"S8")*8)+(COUNTIF(beosztás!$HM77:$IQ77,"S9")*9)+(COUNTIF(beosztás!$HM77:$IQ77,"S10")*10)+(COUNTIF(beosztás!$HM77:$IQ77,"S11")*11)+(COUNTIF(beosztás!$HM77:$IQ77,"S12")*12)</f>
        <v>0</v>
      </c>
      <c r="EW75" s="710">
        <f>COUNTIF(beosztás!$HM77:$IQ77,"FÜ")*8</f>
        <v>0</v>
      </c>
      <c r="EX75" s="710">
        <f>COUNTIF(beosztás!$HM77:$IQ77,"BN")*12+COUNTIF(beosztás!$HM77:$IQ77,"BÉ")*12+COUNTIF(beosztás!$HM77:$IQ77,"BDE")*8+COUNTIF(beosztás!$HM77:$IQ77,"BDU")*8+COUNTIF(beosztás!$HM77:$IQ77,"BÉJ")*8+COUNTIF(beosztás!$HM77:$IQ77,"B1")*1+COUNTIF(beosztás!$HM77:$IQ77,"B2")*2+COUNTIF(beosztás!$HM77:$IQ77,"B3")*3+COUNTIF(beosztás!$HM77:$IQ77,"B5")*5+COUNTIF(beosztás!$HM77:$IQ77,"B6")*6+COUNTIF(beosztás!$HM77:$IQ77,"B7")*7+COUNTIF(beosztás!$HM77:$IQ77,"B8")*8+COUNTIF(beosztás!$HM77:$IQ77,"B9")*9+COUNTIF(beosztás!$HM77:$IQ77,"B10")*10+COUNTIF(beosztás!$HM77:$IQ77,"B11")*11+COUNTIF(beosztás!$HM77:$IQ77,"B12")*12+COUNTIF(beosztás!$HM77:$IQ77,"BP")*0</f>
        <v>0</v>
      </c>
      <c r="EY75" s="24">
        <f t="shared" si="448"/>
        <v>0</v>
      </c>
      <c r="EZ75" s="710">
        <f>IF(C75="",0,alapadatok!$AN$9)</f>
        <v>0</v>
      </c>
      <c r="FA75" s="19">
        <f t="shared" si="374"/>
        <v>0</v>
      </c>
      <c r="FB75" s="907">
        <f t="shared" si="449"/>
        <v>0</v>
      </c>
      <c r="FC75" s="40"/>
      <c r="FD75" s="25">
        <f t="shared" si="375"/>
        <v>0</v>
      </c>
      <c r="FE75" s="24">
        <f t="shared" si="376"/>
        <v>0</v>
      </c>
      <c r="FF75" s="24">
        <f t="shared" si="377"/>
        <v>0</v>
      </c>
      <c r="FG75" s="24">
        <f t="shared" si="378"/>
        <v>0</v>
      </c>
      <c r="FH75" s="24">
        <f t="shared" si="379"/>
        <v>0</v>
      </c>
      <c r="FI75" s="24">
        <f t="shared" si="380"/>
        <v>0</v>
      </c>
      <c r="FJ75" s="24">
        <f t="shared" si="381"/>
        <v>0</v>
      </c>
      <c r="FK75" s="24">
        <f t="shared" si="382"/>
        <v>0</v>
      </c>
      <c r="FL75" s="24">
        <f t="shared" si="383"/>
        <v>0</v>
      </c>
      <c r="FM75" s="24">
        <f t="shared" si="384"/>
        <v>0</v>
      </c>
      <c r="FN75" s="24">
        <f t="shared" si="385"/>
        <v>0</v>
      </c>
      <c r="FO75" s="19">
        <f t="shared" si="386"/>
        <v>0</v>
      </c>
      <c r="FP75" s="907">
        <f t="shared" si="450"/>
        <v>0</v>
      </c>
      <c r="FQ75" s="41"/>
      <c r="FR75" s="709">
        <f>COUNTIF(beosztás!$IR77:$JU77,"DE")*8</f>
        <v>0</v>
      </c>
      <c r="FS75" s="710">
        <f>COUNTIF(beosztás!$IR77:$JU77,"DU")*8</f>
        <v>0</v>
      </c>
      <c r="FT75" s="710">
        <f>COUNTIF(beosztás!$IR77:$JU77,"ÉJ")*8</f>
        <v>0</v>
      </c>
      <c r="FU75" s="710">
        <f>COUNTIF(beosztás!$IR77:$JU77,"N")*12</f>
        <v>0</v>
      </c>
      <c r="FV75" s="710">
        <f>COUNTIF(beosztás!$IR77:$JU77,"é")*12</f>
        <v>0</v>
      </c>
      <c r="FW75" s="710">
        <f>SUM(beosztás!$IR77:$JU77)</f>
        <v>0</v>
      </c>
      <c r="FX75" s="710">
        <f>COUNTIF(beosztás!$IR77:$JU77,"FÜ")*8</f>
        <v>0</v>
      </c>
      <c r="FY75" s="897">
        <f>(COUNTIF(beosztás!$IR77:$JU77,"SN")*12)+(COUNTIF(beosztás!$IR77:$JU77,"SDE")*8)+(COUNTIF(beosztás!$IR77:$JU77,"SDU")*8)+(COUNTIF(beosztás!$IR77:$JU77,"SÉ")*12)+(COUNTIF(beosztás!$IR77:$JU77,"SÉJ")*8)+(COUNTIF(beosztás!$IR77:$JU77,"S1")*1)+(COUNTIF(beosztás!$IR77:$JU77,"S2")*2)+(COUNTIF(beosztás!$IR77:$JU77,"S3")*3)+(COUNTIF(beosztás!$IR77:$JU77,"S4")*4)+(COUNTIF(beosztás!$IR77:$JU77,"S5")*5)+(COUNTIF(beosztás!$IR77:$JU77,"S6")*6)+(COUNTIF(beosztás!$IR77:$JU77,"S7")*7)+(COUNTIF(beosztás!$IR77:$JU77,"S8")*8)+(COUNTIF(beosztás!$IR77:$JU77,"S9")*9)+(COUNTIF(beosztás!$IR77:$JU77,"S10")*10)+(COUNTIF(beosztás!$IR77:$JU77,"S11")*11)+(COUNTIF(beosztás!$IR77:$JU77,"S12")*12)</f>
        <v>0</v>
      </c>
      <c r="FZ75" s="710">
        <f>COUNTIF(beosztás!$IR77:$JU77,"BN")*12+COUNTIF(beosztás!$IR77:$JU77,"BÉ")*12+COUNTIF(beosztás!$IR77:$JU77,"BDE")*8+COUNTIF(beosztás!$IR77:$JU77,"BDU")*8+COUNTIF(beosztás!$IR77:$JU77,"BÉJ")*8+COUNTIF(beosztás!$IR77:$JU77,"B1")*1+COUNTIF(beosztás!$IR77:$JU77,"B2")*2+COUNTIF(beosztás!$IR77:$JU77,"B3")*3+COUNTIF(beosztás!$IR77:$JU77,"B5")*5+COUNTIF(beosztás!$IR77:$JU77,"B6")*6+COUNTIF(beosztás!$IR77:$JU77,"B7")*7+COUNTIF(beosztás!$IR77:$JU77,"B8")*8+COUNTIF(beosztás!$IR77:$JU77,"B9")*9+COUNTIF(beosztás!$IR77:$JU77,"B10")*10+COUNTIF(beosztás!$IR77:$JU77,"B11")*11+COUNTIF(beosztás!$IR77:$JU77,"B12")*12+COUNTIF(beosztás!$IR77:$JU77,"BP")*0</f>
        <v>0</v>
      </c>
      <c r="GA75" s="24">
        <f t="shared" si="451"/>
        <v>0</v>
      </c>
      <c r="GB75" s="710">
        <f>IF(C75="",0,alapadatok!$AN$10)</f>
        <v>0</v>
      </c>
      <c r="GC75" s="19">
        <f t="shared" si="388"/>
        <v>0</v>
      </c>
      <c r="GD75" s="907">
        <f t="shared" si="452"/>
        <v>0</v>
      </c>
      <c r="GE75" s="42"/>
      <c r="GF75" s="709">
        <f>COUNTIF(beosztás!$JV77:$KZ77,"DE")*8</f>
        <v>0</v>
      </c>
      <c r="GG75" s="710">
        <f>COUNTIF(beosztás!$JV77:$KZ77,"DU")*8</f>
        <v>0</v>
      </c>
      <c r="GH75" s="710">
        <f>COUNTIF(beosztás!$JV77:$KZ77,"ÉJ")*8</f>
        <v>0</v>
      </c>
      <c r="GI75" s="710">
        <f>COUNTIF(beosztás!$JV77:$KZ77,"N")*12</f>
        <v>0</v>
      </c>
      <c r="GJ75" s="710">
        <f>COUNTIF(beosztás!$JV77:$KZ77,"É")*12</f>
        <v>0</v>
      </c>
      <c r="GK75" s="710">
        <f>SUM(beosztás!$JV77:$KZ77)</f>
        <v>0</v>
      </c>
      <c r="GL75" s="897">
        <f>(COUNTIF(beosztás!$JV77:$KZ77,"SN")*12)+(COUNTIF(beosztás!$JV77:$KZ77,"SDE")*8)+(COUNTIF(beosztás!$JV77:$KZ77,"SDU")*8)+(COUNTIF(beosztás!$JV77:$KZ77,"SÉ")*12)+(COUNTIF(beosztás!$JV77:$KZ77,"SÉJ")*8)+(COUNTIF(beosztás!$JV77:$KZ77,"S1")*1)+(COUNTIF(beosztás!$JV77:$KZ77,"S2")*2)+(COUNTIF(beosztás!$JV77:$KZ77,"S3")*3)+(COUNTIF(beosztás!$JV77:$KZ77,"S4")*4)+(COUNTIF(beosztás!$JV77:$KZ77,"S5")*5)+(COUNTIF(beosztás!$JV77:$KZ77,"S6")*6)+(COUNTIF(beosztás!$JV77:$KZ77,"S7")*7)+(COUNTIF(beosztás!$JV77:$KZ77,"S8")*8)+(COUNTIF(beosztás!$JV77:$KZ77,"S9")*9)+(COUNTIF(beosztás!$JV77:$KZ77,"S10")*10)+(COUNTIF(beosztás!$JV77:$KZ77,"S11")*11)+(COUNTIF(beosztás!$JV77:$KZ77,"S12")*12)</f>
        <v>0</v>
      </c>
      <c r="GM75" s="710">
        <f>COUNTIF(beosztás!$JV77:$KZ77,"FÜ")*8</f>
        <v>0</v>
      </c>
      <c r="GN75" s="710">
        <f>COUNTIF(beosztás!$JV77:$KZ77,"BN")*12+COUNTIF(beosztás!$JV77:$KZ77,"BÉ")*12+COUNTIF(beosztás!$JV77:$KZ77,"BDE")*8+COUNTIF(beosztás!$JV77:$KZ77,"BDU")*8+COUNTIF(beosztás!$JV77:$KZ77,"BÉJ")*8+COUNTIF(beosztás!$JV77:$KZ77,"B1")*1+COUNTIF(beosztás!$JV77:$KZ77,"B2")*2+COUNTIF(beosztás!$JV77:$KZ77,"B3")*3+COUNTIF(beosztás!$JV77:$KZ77,"B5")*5+COUNTIF(beosztás!$JV77:$KZ77,"B6")*6+COUNTIF(beosztás!$JV77:$KZ77,"B7")*7+COUNTIF(beosztás!$JV77:$KZ77,"B8")*8+COUNTIF(beosztás!$JV77:$KZ77,"B9")*9+COUNTIF(beosztás!$JV77:$KZ77,"B10")*10+COUNTIF(beosztás!$JV77:$KZ77,"B11")*11+COUNTIF(beosztás!$JV77:$KZ77,"B12")*12+COUNTIF(beosztás!$JV77:$KZ77,"BP")*0</f>
        <v>0</v>
      </c>
      <c r="GO75" s="24">
        <f t="shared" si="453"/>
        <v>0</v>
      </c>
      <c r="GP75" s="710">
        <f>IF(C75="",0,alapadatok!$AN$11)</f>
        <v>0</v>
      </c>
      <c r="GQ75" s="19">
        <f t="shared" si="389"/>
        <v>0</v>
      </c>
      <c r="GR75" s="907">
        <f t="shared" si="454"/>
        <v>0</v>
      </c>
      <c r="GS75" s="42"/>
      <c r="GT75" s="25">
        <f t="shared" si="390"/>
        <v>0</v>
      </c>
      <c r="GU75" s="24">
        <f t="shared" si="391"/>
        <v>0</v>
      </c>
      <c r="GV75" s="24">
        <f t="shared" si="392"/>
        <v>0</v>
      </c>
      <c r="GW75" s="24">
        <f t="shared" si="393"/>
        <v>0</v>
      </c>
      <c r="GX75" s="24">
        <f t="shared" si="394"/>
        <v>0</v>
      </c>
      <c r="GY75" s="24">
        <f t="shared" si="395"/>
        <v>0</v>
      </c>
      <c r="GZ75" s="24">
        <f t="shared" si="396"/>
        <v>0</v>
      </c>
      <c r="HA75" s="24">
        <f t="shared" si="397"/>
        <v>0</v>
      </c>
      <c r="HB75" s="24">
        <f t="shared" si="398"/>
        <v>0</v>
      </c>
      <c r="HC75" s="24">
        <f t="shared" si="399"/>
        <v>0</v>
      </c>
      <c r="HD75" s="24">
        <f t="shared" si="400"/>
        <v>0</v>
      </c>
      <c r="HE75" s="19">
        <f t="shared" si="401"/>
        <v>0</v>
      </c>
      <c r="HF75" s="907">
        <f t="shared" si="455"/>
        <v>0</v>
      </c>
      <c r="HG75" s="41"/>
      <c r="HH75" s="709">
        <f>COUNTIF(beosztás!$LA77:$MD77,"DE")*8</f>
        <v>0</v>
      </c>
      <c r="HI75" s="710">
        <f>COUNTIF(beosztás!$LA77:$MD77,"DU")*8</f>
        <v>0</v>
      </c>
      <c r="HJ75" s="710">
        <f>COUNTIF(beosztás!$LA77:$MD77,"ÉJ")*8</f>
        <v>0</v>
      </c>
      <c r="HK75" s="710">
        <f>COUNTIF(beosztás!$LA77:$MD77,"N")*12</f>
        <v>0</v>
      </c>
      <c r="HL75" s="710">
        <f>COUNTIF(beosztás!$LA77:$MD77,"é")*12</f>
        <v>0</v>
      </c>
      <c r="HM75" s="710">
        <f>SUM(beosztás!$LA77:$MD77)</f>
        <v>0</v>
      </c>
      <c r="HN75" s="710">
        <f>COUNTIF(beosztás!$LA77:$MD77,"FÜ")*8</f>
        <v>0</v>
      </c>
      <c r="HO75" s="897">
        <f>(COUNTIF(beosztás!$LA77:$MD77,"SN")*12)+(COUNTIF(beosztás!$LA77:$MD77,"SDE")*8)+(COUNTIF(beosztás!$LA77:$MD77,"SDU")*8)+(COUNTIF(beosztás!$LA77:$MD77,"SÉ")*12)+(COUNTIF(beosztás!$LA77:$MD77,"SÉJ")*8)+(COUNTIF(beosztás!$LA77:$MD77,"S1")*1)+(COUNTIF(beosztás!$LA77:$MD77,"S2")*2)+(COUNTIF(beosztás!$LA77:$MD77,"S3")*3)+(COUNTIF(beosztás!$LA77:$MD77,"S4")*4)+(COUNTIF(beosztás!$LA77:$MD77,"S5")*5)+(COUNTIF(beosztás!$LA77:$MD77,"S6")*6)+(COUNTIF(beosztás!$LA77:$MD77,"S7")*7)+(COUNTIF(beosztás!$LA77:$MD77,"S8")*8)+(COUNTIF(beosztás!$LA77:$MD77,"S9")*9)+(COUNTIF(beosztás!$LA77:$MD77,"S10")*10)+(COUNTIF(beosztás!$LA77:$MD77,"S11")*11)+(COUNTIF(beosztás!$LA77:$MD77,"S12")*12)</f>
        <v>0</v>
      </c>
      <c r="HP75" s="710">
        <f>COUNTIF(beosztás!$LA77:$MD77,"BN")*12+COUNTIF(beosztás!$LA77:$MD77,"BÉ")*12+COUNTIF(beosztás!$LA77:$MD77,"BDE")*8+COUNTIF(beosztás!$LA77:$MD77,"BDU")*8+COUNTIF(beosztás!$LA77:$MD77,"BÉJ")*8+COUNTIF(beosztás!$LA77:$MD77,"B1")*1+COUNTIF(beosztás!$LA77:$MD77,"B2")*2+COUNTIF(beosztás!$LA77:$MD77,"B3")*3+COUNTIF(beosztás!$KZ77:$MC77,"B5")*5+COUNTIF(beosztás!$KZ77:$MC77,"B6")*6+COUNTIF(beosztás!$KZ77:$MC77,"B7")*7+COUNTIF(beosztás!$KZ77:$MC77,"B8")*8+COUNTIF(beosztás!$LA77:$MD77,"B9")*9+COUNTIF(beosztás!$LA77:$MD77,"B10")*10+COUNTIF(beosztás!$LA77:$MD77,"B11")*11+COUNTIF(beosztás!$LA77:$MD77,"B12")*12+COUNTIF(beosztás!$LA77:$MD77,"BP")*0</f>
        <v>0</v>
      </c>
      <c r="HQ75" s="24">
        <f t="shared" si="456"/>
        <v>0</v>
      </c>
      <c r="HR75" s="710">
        <f>IF(C75="",0,alapadatok!$AN$12)</f>
        <v>0</v>
      </c>
      <c r="HS75" s="19">
        <f t="shared" si="403"/>
        <v>0</v>
      </c>
      <c r="HT75" s="907">
        <f t="shared" si="457"/>
        <v>0</v>
      </c>
      <c r="HU75" s="42"/>
      <c r="HV75" s="709">
        <f>COUNTIF(beosztás!$ME77:$NI77,"DE")*8</f>
        <v>0</v>
      </c>
      <c r="HW75" s="710">
        <f>COUNTIF(beosztás!$ME77:$NI77,"DU")*8</f>
        <v>0</v>
      </c>
      <c r="HX75" s="710">
        <f>COUNTIF(beosztás!$ME77:$NI77,"ÉJ")*8</f>
        <v>0</v>
      </c>
      <c r="HY75" s="710">
        <f>COUNTIF(beosztás!$ME77:$NI77,"N")*12</f>
        <v>0</v>
      </c>
      <c r="HZ75" s="710">
        <f>COUNTIF(beosztás!$ME77:$NI77,"É")*12</f>
        <v>0</v>
      </c>
      <c r="IA75" s="710">
        <f>SUM(beosztás!$ME77:$NI77)</f>
        <v>0</v>
      </c>
      <c r="IB75" s="710">
        <f>(COUNTIF(beosztás!$ME77:$NI77,"SN")*12)+(COUNTIF(beosztás!$ME77:$NI77,"SDE")*8)+(COUNTIF(beosztás!$ME77:$NI77,"SDU")*8)+(COUNTIF(beosztás!$ME77:$NI77,"SÉ")*12)+(COUNTIF(beosztás!$ME77:$NI77,"SÉJ")*8)+(COUNTIF(beosztás!$ME77:$NI77,"S1")*1)+(COUNTIF(beosztás!$ME77:$NI77,"S2")*2)+(COUNTIF(beosztás!$ME77:$NI77,"S3")*3)+(COUNTIF(beosztás!$ME77:$NI77,"S4")*4)+(COUNTIF(beosztás!$ME77:$NI77,"S5")*5)+(COUNTIF(beosztás!$ME77:$NI77,"S6")*6)+(COUNTIF(beosztás!$ME77:$NI77,"S7")*7)+(COUNTIF(beosztás!$ME77:$NI77,"S8")*8)+(COUNTIF(beosztás!$ME77:$NI77,"S9")*9)+(COUNTIF(beosztás!$ME77:$NI77,"S10")*10)+(COUNTIF(beosztás!$ME77:$NI77,"S11")*11)+(COUNTIF(beosztás!$ME77:$NI77,"S12")*12)</f>
        <v>0</v>
      </c>
      <c r="IC75" s="710">
        <f>COUNTIF(beosztás!$ME77:$NI77,"FÜ")*8</f>
        <v>0</v>
      </c>
      <c r="ID75" s="710">
        <f>COUNTIF(beosztás!$ME77:$NI77,"BN")*12+COUNTIF(beosztás!$ME77:$NI77,"BÉ")*12+COUNTIF(beosztás!$ME77:$NI77,"BDE")*8+COUNTIF(beosztás!$ME77:$NI77,"BDU")*8+COUNTIF(beosztás!$ME77:$NI77,"BÉJ")*8+COUNTIF(beosztás!$ME77:$NI77,"B1")*1+COUNTIF(beosztás!$ME77:$NI77,"B2")*2+COUNTIF(beosztás!$ME77:$NI77,"B3")*3+COUNTIF(beosztás!$ME77:$NI77,"B5")*5+COUNTIF(beosztás!$ME77:$NI77,"B6")*6+COUNTIF(beosztás!$ME77:$NI77,"B7")*7+COUNTIF(beosztás!$ME77:$NI77,"B8")*8+COUNTIF(beosztás!$ME77:$NI77,"B9")*9+COUNTIF(beosztás!$ME77:$NI77,"B10")*10+COUNTIF(beosztás!$ME77:$NI77,"B11")*11+COUNTIF(beosztás!$ME77:$NI77,"B12")*12+COUNTIF(beosztás!$ME77:$NI77,"BP")*0</f>
        <v>0</v>
      </c>
      <c r="IE75" s="24">
        <f t="shared" si="458"/>
        <v>0</v>
      </c>
      <c r="IF75" s="710">
        <f>IF(C75="",0,alapadatok!$AN$13)</f>
        <v>0</v>
      </c>
      <c r="IG75" s="19">
        <f t="shared" si="404"/>
        <v>0</v>
      </c>
      <c r="IH75" s="741">
        <f t="shared" si="459"/>
        <v>0</v>
      </c>
      <c r="II75" s="42"/>
      <c r="IJ75" s="25">
        <f t="shared" si="405"/>
        <v>0</v>
      </c>
      <c r="IK75" s="24">
        <f t="shared" si="406"/>
        <v>0</v>
      </c>
      <c r="IL75" s="24">
        <f t="shared" si="407"/>
        <v>0</v>
      </c>
      <c r="IM75" s="24">
        <f t="shared" si="408"/>
        <v>0</v>
      </c>
      <c r="IN75" s="24">
        <f t="shared" si="409"/>
        <v>0</v>
      </c>
      <c r="IO75" s="24">
        <f t="shared" si="410"/>
        <v>0</v>
      </c>
      <c r="IP75" s="24">
        <f t="shared" si="411"/>
        <v>0</v>
      </c>
      <c r="IQ75" s="24">
        <f t="shared" si="412"/>
        <v>0</v>
      </c>
      <c r="IR75" s="24">
        <f t="shared" si="413"/>
        <v>0</v>
      </c>
      <c r="IS75" s="24">
        <f t="shared" si="414"/>
        <v>0</v>
      </c>
      <c r="IT75" s="24">
        <f t="shared" si="415"/>
        <v>0</v>
      </c>
      <c r="IU75" s="19">
        <f t="shared" si="416"/>
        <v>0</v>
      </c>
      <c r="IV75" s="907">
        <f t="shared" si="460"/>
        <v>0</v>
      </c>
      <c r="IW75" s="43"/>
      <c r="JF75" s="21"/>
      <c r="JG75" s="21"/>
    </row>
    <row r="76" spans="1:267" ht="15.75" hidden="1" thickBot="1" x14ac:dyDescent="0.3">
      <c r="A76" s="58">
        <f>IF(beosztás!A78=0,"",beosztás!A78)</f>
        <v>27</v>
      </c>
      <c r="B76" s="902" t="str">
        <f>IF(beosztás!B78=0,"",beosztás!B78)</f>
        <v/>
      </c>
      <c r="C76" s="400" t="str">
        <f>IF(beosztás!C78=0,"",beosztás!C78)</f>
        <v/>
      </c>
      <c r="D76" s="57" t="str">
        <f>IF(beosztás!D78=0,"",beosztás!D78)</f>
        <v/>
      </c>
      <c r="E76" s="18"/>
      <c r="F76" s="709">
        <f>COUNTIF(beosztás!$I78:$AM78,"DE")*8</f>
        <v>0</v>
      </c>
      <c r="G76" s="710">
        <f>COUNTIF(beosztás!$I78:$AM78,"DU")*8</f>
        <v>0</v>
      </c>
      <c r="H76" s="710">
        <f>COUNTIF(beosztás!$I78:$AM78,"ÉJ")*8</f>
        <v>0</v>
      </c>
      <c r="I76" s="710">
        <f>COUNTIF(beosztás!$I78:$AM78,"N")*12</f>
        <v>0</v>
      </c>
      <c r="J76" s="710">
        <f>COUNTIF(beosztás!$I78:$AM78,"é")*12</f>
        <v>0</v>
      </c>
      <c r="K76" s="710">
        <f>SUM(beosztás!$I78:$AM78)</f>
        <v>0</v>
      </c>
      <c r="L76" s="710">
        <f>COUNTIF(beosztás!$I78:$AM78,"FÜ")*8</f>
        <v>0</v>
      </c>
      <c r="M76" s="710">
        <f>(COUNTIF(beosztás!$I78:$AM78,"SN")*12)+(COUNTIF(beosztás!$I78:$AM78,"SDE")*8)+(COUNTIF(beosztás!$I78:$AM78,"SDU")*8)+(COUNTIF(beosztás!$I78:$AM78,"S1")*1)+(COUNTIF(beosztás!$I78:$AM78,"S2")*2)+(COUNTIF(beosztás!$I78:$AM78,"S3")*3)+(COUNTIF(beosztás!$I78:$AM78,"S4")*4)+(COUNTIF(beosztás!$I78:$AM78,"S5")*5)+(COUNTIF(beosztás!$I78:$AM78,"S6")*6)+(COUNTIF(beosztás!$I78:$AM78,"S7")*7)+(COUNTIF(beosztás!$I78:$AM78,"S8")*8)+(COUNTIF(beosztás!$I78:$AM78,"S9")*9)+(COUNTIF(beosztás!$I78:$AM78,"S10")*10)+(COUNTIF(beosztás!$I78:$AM78,"S11")*11)+(COUNTIF(beosztás!$I78:$AM78,"S12")*12)+(COUNTIF(beosztás!$I78:$AM78,"SÉ")*12)+(COUNTIF(beosztás!$I78:$AM78,"SÉJ")*8)</f>
        <v>0</v>
      </c>
      <c r="N76" s="710">
        <f>COUNTIF(beosztás!$I78:$AM78,"BN")*12+COUNTIF(beosztás!$I78:$AM78,"BÉ")*12+COUNTIF(beosztás!$I78:$AM78,"BDE")*8+COUNTIF(beosztás!$I78:$AM78,"BDU")*8+COUNTIF(beosztás!$I78:$AM78,"BÉJ")*8+COUNTIF(beosztás!$I78:$AM78,"B1")*1+COUNTIF(beosztás!$I78:$AM78,"B2")*2+COUNTIF(beosztás!$I78:$AM78,"B3")*3+COUNTIF(beosztás!$I78:$AM78,"B5")*5+COUNTIF(beosztás!$I78:$AM78,"B6")*6+COUNTIF(beosztás!$I78:$AM78,"B7")*7+COUNTIF(beosztás!$I78:$AM78,"B8")*8+COUNTIF(beosztás!$I78:$AM78,"B9")*9+COUNTIF(beosztás!$I78:$AM78,"B10")*10+COUNTIF(beosztás!$I78:$AM78,"B11")*11+COUNTIF(beosztás!$I78:$AM78,"B12")*12+COUNTIF(beosztás!$I78:$AM78,"BP")*0</f>
        <v>0</v>
      </c>
      <c r="O76" s="24">
        <f t="shared" si="417"/>
        <v>0</v>
      </c>
      <c r="P76" s="710">
        <f>IF(C76="",0,alapadatok!$AN$2)</f>
        <v>0</v>
      </c>
      <c r="Q76" s="19">
        <f t="shared" si="418"/>
        <v>0</v>
      </c>
      <c r="R76" s="741">
        <f t="shared" si="419"/>
        <v>0</v>
      </c>
      <c r="S76" s="40"/>
      <c r="T76" s="709">
        <f>COUNTIF(beosztás!$AN78:$BO78,"DE")*8</f>
        <v>0</v>
      </c>
      <c r="U76" s="710">
        <f>COUNTIF(beosztás!$AN78:$BO78,"DU")*8</f>
        <v>0</v>
      </c>
      <c r="V76" s="710">
        <f>COUNTIF(beosztás!$AN78:$BO78,"ÉJ")*8</f>
        <v>0</v>
      </c>
      <c r="W76" s="710">
        <f>COUNTIF(beosztás!$AN78:$BO78,"N")*12</f>
        <v>0</v>
      </c>
      <c r="X76" s="710">
        <f>COUNTIF(beosztás!$AN78:$BO78,"É")*12</f>
        <v>0</v>
      </c>
      <c r="Y76" s="710">
        <f>SUM(beosztás!$AN78:$BO78)</f>
        <v>0</v>
      </c>
      <c r="Z76" s="710">
        <f>(COUNTIF(beosztás!$AN78:$BO78,"SN")*12)+(COUNTIF(beosztás!$AN78:$BO78,"SDE")*8)+(COUNTIF(beosztás!$AN78:$BO78,"SDU")*8)+(COUNTIF(beosztás!$AN78:$BO78,"SÉ")*12)+(COUNTIF(beosztás!$AN78:$BO78,"SÉJ")*8)+(COUNTIF(beosztás!$AN78:$BO78,"S1")*1)+(COUNTIF(beosztás!$AN78:$BO78,"S2")*2)+(COUNTIF(beosztás!$AN78:$BO78,"S3")*3)+(COUNTIF(beosztás!$AN78:$BO78,"S4")*4)+(COUNTIF(beosztás!$AN78:$BO78,"S5")*5)+(COUNTIF(beosztás!$AN78:$BO78,"S6")*6)+(COUNTIF(beosztás!$AN78:$BO78,"S7")*7)+(COUNTIF(beosztás!$AN78:$BO78,"S8")*8)+(COUNTIF(beosztás!$AN78:$BO78,"S9")*9)+(COUNTIF(beosztás!$AN78:$BO78,"S10")*10)+(COUNTIF(beosztás!$AN78:$BO78,"S11")*11)+(COUNTIF(beosztás!$AN78:$BO78,"S12")*12)</f>
        <v>0</v>
      </c>
      <c r="AA76" s="710">
        <f>COUNTIF(beosztás!$AN78:$BO78,"FÜ")*8</f>
        <v>0</v>
      </c>
      <c r="AB76" s="710">
        <f>COUNTIF(beosztás!$AN78:$BO78,"BN")*12+COUNTIF(beosztás!$AN78:$BO78,"BÉ")*12+COUNTIF(beosztás!$AN78:$BO78,"BDE")*8+COUNTIF(beosztás!$AN78:$BO78,"BDU")*8+COUNTIF(beosztás!$AN78:$BO78,"BÉJ")*8+COUNTIF(beosztás!$AN78:$BO78,"B1")*1+COUNTIF(beosztás!$AN78:$BO78,"B2")*2+COUNTIF(beosztás!$AN78:$BO78,"B3")*3+COUNTIF(beosztás!$AN78:$BO78,"B5")*5+COUNTIF(beosztás!$AN78:$BO78,"B6")*6+COUNTIF(beosztás!$AN78:$BO78,"B7")*7+COUNTIF(beosztás!$AN78:$BO78,"B8")*8+COUNTIF(beosztás!$AN78:$BO78,"B9")*9+COUNTIF(beosztás!$AN78:$BO78,"B10")*10+COUNTIF(beosztás!$AN78:$BO78,"B11")*11+COUNTIF(beosztás!$AN78:$BO78,"B12")*12+COUNTIF(beosztás!$AN78:$BO78,"BP")*0</f>
        <v>0</v>
      </c>
      <c r="AC76" s="24">
        <f t="shared" si="420"/>
        <v>0</v>
      </c>
      <c r="AD76" s="706">
        <f>IF(C76="",0,alapadatok!$AN$3)</f>
        <v>0</v>
      </c>
      <c r="AE76" s="19">
        <f t="shared" si="421"/>
        <v>0</v>
      </c>
      <c r="AF76" s="741">
        <f t="shared" si="422"/>
        <v>0</v>
      </c>
      <c r="AG76" s="40"/>
      <c r="AH76" s="25">
        <f t="shared" si="423"/>
        <v>0</v>
      </c>
      <c r="AI76" s="24">
        <f t="shared" si="424"/>
        <v>0</v>
      </c>
      <c r="AJ76" s="24">
        <f t="shared" si="425"/>
        <v>0</v>
      </c>
      <c r="AK76" s="24">
        <f t="shared" si="426"/>
        <v>0</v>
      </c>
      <c r="AL76" s="24">
        <f t="shared" si="427"/>
        <v>0</v>
      </c>
      <c r="AM76" s="24">
        <f t="shared" si="428"/>
        <v>0</v>
      </c>
      <c r="AN76" s="24">
        <f t="shared" si="429"/>
        <v>0</v>
      </c>
      <c r="AO76" s="24">
        <f t="shared" si="430"/>
        <v>0</v>
      </c>
      <c r="AP76" s="24">
        <f t="shared" si="431"/>
        <v>0</v>
      </c>
      <c r="AQ76" s="24">
        <f t="shared" si="432"/>
        <v>0</v>
      </c>
      <c r="AR76" s="24">
        <f t="shared" si="433"/>
        <v>0</v>
      </c>
      <c r="AS76" s="19">
        <f t="shared" si="434"/>
        <v>0</v>
      </c>
      <c r="AT76" s="741">
        <f t="shared" si="435"/>
        <v>0</v>
      </c>
      <c r="AU76" s="41"/>
      <c r="AV76" s="709">
        <f>COUNTIF(beosztás!$BP78:$CT78,"DE")*8</f>
        <v>0</v>
      </c>
      <c r="AW76" s="710">
        <f>COUNTIF(beosztás!$BP78:$CT78,"DU")*8</f>
        <v>0</v>
      </c>
      <c r="AX76" s="710">
        <f>COUNTIF(beosztás!$BP78:$CT78,"ÉJ")*8</f>
        <v>0</v>
      </c>
      <c r="AY76" s="710">
        <f>COUNTIF(beosztás!$BP78:$CT78,"N")*12</f>
        <v>0</v>
      </c>
      <c r="AZ76" s="710">
        <f>COUNTIF(beosztás!$BP78:$CT78,"é")*12</f>
        <v>0</v>
      </c>
      <c r="BA76" s="710">
        <f>SUM(beosztás!$BP78:$CT78)</f>
        <v>0</v>
      </c>
      <c r="BB76" s="710">
        <f>COUNTIF(beosztás!$BP78:$CT78,"FÜ")*8</f>
        <v>0</v>
      </c>
      <c r="BC76" s="897">
        <f>(COUNTIF(beosztás!$BP78:$CT78,"SN")*12)+(COUNTIF(beosztás!$BP78:$CT78,"SDE")*8)+(COUNTIF(beosztás!$BP78:$CT78,"SDU")*8)+(COUNTIF(beosztás!$BP78:$CT78,"SÉ")*12)+(COUNTIF(beosztás!$BP78:$CT78,"SÉJ")*8)+(COUNTIF(beosztás!$BP78:$CT78,"S1")*1)+(COUNTIF(beosztás!$BP78:$CT78,"S2")*2)+(COUNTIF(beosztás!$BP78:$CT78,"S3")*3)+(COUNTIF(beosztás!$BP78:$CT78,"S4")*4)+(COUNTIF(beosztás!$BP78:$CT78,"S5")*5)+(COUNTIF(beosztás!$BP78:$CT78,"S6")*6)+(COUNTIF(beosztás!$BP78:$CT78,"S7")*7)+(COUNTIF(beosztás!$BP78:$CT78,"S8")*8)+(COUNTIF(beosztás!$BP78:$CT78,"S9")*9)+(COUNTIF(beosztás!$BP78:$CT78,"S10")*10)+(COUNTIF(beosztás!$BP78:$CT78,"S11")*11)+(COUNTIF(beosztás!$BP78:$CT78,"S12")*12)</f>
        <v>0</v>
      </c>
      <c r="BD76" s="710">
        <f>COUNTIF(beosztás!$BP78:$CT78,"BN")*12+COUNTIF(beosztás!$BP78:$CT78,"BÉ")*12+COUNTIF(beosztás!$BP78:$CT78,"BDE")*8+COUNTIF(beosztás!$BP78:$CT78,"BDU")*8+COUNTIF(beosztás!$BP78:$CT78,"BÉJ")*8+COUNTIF(beosztás!$BP78:$CT78,"B1")*1+COUNTIF(beosztás!$BP78:$CT78,"B2")*2+COUNTIF(beosztás!$BP78:$CT78,"B3")*3+COUNTIF(beosztás!$BP78:$CT78,"B5")*5+COUNTIF(beosztás!$BP78:$CT78,"B6")*6+COUNTIF(beosztás!$BP78:$CT78,"B7")*7+COUNTIF(beosztás!$BP78:$CT78,"B8")*8+COUNTIF(beosztás!$BP78:$CT78,"B9")*9+COUNTIF(beosztás!$BP78:$CT78,"B10")*10+COUNTIF(beosztás!$BP78:$CT78,"B11")*11+COUNTIF(beosztás!$BP78:$CT78,"B12")*12+COUNTIF(beosztás!$BP78:$CT78,"BP")*0</f>
        <v>0</v>
      </c>
      <c r="BE76" s="24">
        <f t="shared" si="436"/>
        <v>0</v>
      </c>
      <c r="BF76" s="710">
        <f>IF(C76="",0,alapadatok!$AN$4)</f>
        <v>0</v>
      </c>
      <c r="BG76" s="19">
        <f t="shared" si="342"/>
        <v>0</v>
      </c>
      <c r="BH76" s="741">
        <f t="shared" si="437"/>
        <v>0</v>
      </c>
      <c r="BI76" s="40"/>
      <c r="BJ76" s="709">
        <f>COUNTIF(beosztás!$CU78:$DX78,"DE")*8</f>
        <v>0</v>
      </c>
      <c r="BK76" s="710">
        <f>COUNTIF(beosztás!$CU78:$DX78,"DU")*8</f>
        <v>0</v>
      </c>
      <c r="BL76" s="710">
        <f>COUNTIF(beosztás!$CU78:$DX78,"ÉJ")*8</f>
        <v>0</v>
      </c>
      <c r="BM76" s="710">
        <f>COUNTIF(beosztás!$CU78:$DX78,"N")*12</f>
        <v>0</v>
      </c>
      <c r="BN76" s="710">
        <f>COUNTIF(beosztás!$CU78:$DX78,"É")*12</f>
        <v>0</v>
      </c>
      <c r="BO76" s="710">
        <f>SUM(beosztás!$CU78:$DX78)</f>
        <v>0</v>
      </c>
      <c r="BP76" s="897">
        <f>(COUNTIF(beosztás!$CU78:$DX78,"SN")*12)+(COUNTIF(beosztás!$CU78:$DX78,"SDE")*8)+(COUNTIF(beosztás!$CU78:$DX78,"SDU")*8)+(COUNTIF(beosztás!$CU78:$DX78,"SÉ")*12)+(COUNTIF(beosztás!$CU78:$DX78,"SÉJ")*8)+(COUNTIF(beosztás!$CU78:$DX78,"S1")*1)+(COUNTIF(beosztás!$CU78:$DX78,"S2")*2)+(COUNTIF(beosztás!$CU78:$DX78,"S3")*3)+(COUNTIF(beosztás!$CU78:$DX78,"S4")*4)+(COUNTIF(beosztás!$CU78:$DX78,"S5")*5)+(COUNTIF(beosztás!$CU78:$DX78,"S6")*6)+(COUNTIF(beosztás!$CU78:$DX78,"S7")*7)+(COUNTIF(beosztás!$CU78:$DX78,"S8")*8)+(COUNTIF(beosztás!$CU78:$DX78,"S9")*9)+(COUNTIF(beosztás!$CU78:$DX78,"S10")*10)+(COUNTIF(beosztás!$CU78:$DX78,"S11")*11)+(COUNTIF(beosztás!$CU78:$DX78,"S12")*12)</f>
        <v>0</v>
      </c>
      <c r="BQ76" s="710">
        <f>COUNTIF(beosztás!$CU78:$DX78,"FÜ")*8</f>
        <v>0</v>
      </c>
      <c r="BR76" s="710">
        <f>COUNTIF(beosztás!$CU78:$DX78,"BN")*12+COUNTIF(beosztás!$CU78:$DX78,"BÉ")*12+COUNTIF(beosztás!$CU78:$DX78,"BDE")*8+COUNTIF(beosztás!$CU78:$DX78,"BDU")*8+COUNTIF(beosztás!$CU78:$DX78,"BÉJ")*8+COUNTIF(beosztás!$CU78:$DX78,"B1")*1+COUNTIF(beosztás!$CU78:$DX78,"B2")*2+COUNTIF(beosztás!$CU78:$DX78,"B3")*3+COUNTIF(beosztás!$CU78:$DX78,"B5")*5+COUNTIF(beosztás!$CU78:$DX78,"B6")*6+COUNTIF(beosztás!$CU78:$DX78,"B7")*7+COUNTIF(beosztás!$CU78:$DX78,"B8")*8+COUNTIF(beosztás!$CU78:$DX78,"B9")*9+COUNTIF(beosztás!$CU78:$DX78,"B10")*10+COUNTIF(beosztás!$CU78:$DX78,"B11")*11+COUNTIF(beosztás!$CU78:$DX78,"B12")*12+COUNTIF(beosztás!$CU78:$DX78,"BP")*0</f>
        <v>0</v>
      </c>
      <c r="BS76" s="24">
        <f t="shared" si="438"/>
        <v>0</v>
      </c>
      <c r="BT76" s="710">
        <f>IF(C76="",0,alapadatok!$AN$5)</f>
        <v>0</v>
      </c>
      <c r="BU76" s="19">
        <f t="shared" si="344"/>
        <v>0</v>
      </c>
      <c r="BV76" s="741">
        <f t="shared" si="439"/>
        <v>0</v>
      </c>
      <c r="BW76" s="40"/>
      <c r="BX76" s="25">
        <f t="shared" si="345"/>
        <v>0</v>
      </c>
      <c r="BY76" s="24">
        <f t="shared" si="346"/>
        <v>0</v>
      </c>
      <c r="BZ76" s="24">
        <f t="shared" si="347"/>
        <v>0</v>
      </c>
      <c r="CA76" s="24">
        <f t="shared" si="348"/>
        <v>0</v>
      </c>
      <c r="CB76" s="24">
        <f t="shared" si="349"/>
        <v>0</v>
      </c>
      <c r="CC76" s="24">
        <f t="shared" si="350"/>
        <v>0</v>
      </c>
      <c r="CD76" s="24">
        <f t="shared" si="351"/>
        <v>0</v>
      </c>
      <c r="CE76" s="24">
        <f t="shared" si="352"/>
        <v>0</v>
      </c>
      <c r="CF76" s="24">
        <f t="shared" si="353"/>
        <v>0</v>
      </c>
      <c r="CG76" s="24">
        <f t="shared" si="354"/>
        <v>0</v>
      </c>
      <c r="CH76" s="24">
        <f t="shared" si="355"/>
        <v>0</v>
      </c>
      <c r="CI76" s="19">
        <f t="shared" si="356"/>
        <v>0</v>
      </c>
      <c r="CJ76" s="741">
        <f t="shared" si="440"/>
        <v>0</v>
      </c>
      <c r="CK76" s="41"/>
      <c r="CL76" s="709">
        <f>COUNTIF(beosztás!$DY78:$FC78,"DE")*8</f>
        <v>0</v>
      </c>
      <c r="CM76" s="710">
        <f>COUNTIF(beosztás!$DY78:$FC78,"DU")*8</f>
        <v>0</v>
      </c>
      <c r="CN76" s="710">
        <f>COUNTIF(beosztás!$DY78:$FC78,"ÉJ")*8</f>
        <v>0</v>
      </c>
      <c r="CO76" s="710">
        <f>COUNTIF(beosztás!$DY78:$FC78,"N")*12</f>
        <v>0</v>
      </c>
      <c r="CP76" s="710">
        <f>COUNTIF(beosztás!$DY78:$FC78,"é")*12</f>
        <v>0</v>
      </c>
      <c r="CQ76" s="710">
        <f>SUM(beosztás!$DY78:$FC78)</f>
        <v>0</v>
      </c>
      <c r="CR76" s="710">
        <f>COUNTIF(beosztás!$DY78:$FC78,"FÜ")*8</f>
        <v>0</v>
      </c>
      <c r="CS76" s="897">
        <f>(COUNTIF(beosztás!$DY78:$FC78,"SN")*12)+(COUNTIF(beosztás!$DY78:$FC78,"SDE")*8)+(COUNTIF(beosztás!$DY78:$FC78,"SDU")*8)+(COUNTIF(beosztás!$DY78:$FC78,"SÉ")*12)+(COUNTIF(beosztás!$DY78:$FC78,"SÉJ")*8)+(COUNTIF(beosztás!$DY78:$FC78,"S1")*1)+(COUNTIF(beosztás!$DY78:$FC78,"S2")*2)+(COUNTIF(beosztás!$DY78:$FC78,"S3")*3)+(COUNTIF(beosztás!$DY78:$FC78,"S4")*4)+(COUNTIF(beosztás!$DY78:$FC78,"S5")*5)+(COUNTIF(beosztás!$DY78:$FC78,"S6")*6)+(COUNTIF(beosztás!$DY78:$FC78,"S7")*7)+(COUNTIF(beosztás!$DY78:$FC78,"S8")*8)+(COUNTIF(beosztás!$DY78:$FC78,"S9")*9)+(COUNTIF(beosztás!$DY78:$FC78,"S10")*10)+(COUNTIF(beosztás!$DY78:$FC78,"S11")*11)+(COUNTIF(beosztás!$DY78:$FC78,"S12")*12)</f>
        <v>0</v>
      </c>
      <c r="CT76" s="710">
        <f>COUNTIF(beosztás!$DY78:$FC78,"BN")*12+COUNTIF(beosztás!$DY78:$FC78,"BÉ")*12+COUNTIF(beosztás!$DY78:$FC78,"BDE")*8+COUNTIF(beosztás!$DY78:$FC78,"BDU")*8+COUNTIF(beosztás!$DY78:$FC78,"BÉJ")*8+COUNTIF(beosztás!$DY78:$FC78,"B1")*1+COUNTIF(beosztás!$DY78:$FC78,"B2")*2+COUNTIF(beosztás!$DY78:$FC78,"B3")*3+COUNTIF(beosztás!$DY78:$FC78,"B5")*5+COUNTIF(beosztás!$DY78:$FC78,"B6")*6+COUNTIF(beosztás!$DY78:$FC78,"B7")*7+COUNTIF(beosztás!$DY78:$FC78,"B8")*8+COUNTIF(beosztás!$DY78:$FC78,"B9")*9+COUNTIF(beosztás!$DY78:$FC78,"B10")*10+COUNTIF(beosztás!$DY78:$FC78,"B11")*11+COUNTIF(beosztás!$DY78:$FC78,"B12")*12+COUNTIF(beosztás!$DY78:$FC78,"BP")*0</f>
        <v>0</v>
      </c>
      <c r="CU76" s="24">
        <f t="shared" si="441"/>
        <v>0</v>
      </c>
      <c r="CV76" s="710">
        <f>IF(C76="",0,alapadatok!$AN$6)</f>
        <v>0</v>
      </c>
      <c r="CW76" s="19">
        <f t="shared" si="358"/>
        <v>0</v>
      </c>
      <c r="CX76" s="907">
        <f t="shared" si="442"/>
        <v>0</v>
      </c>
      <c r="CY76" s="40"/>
      <c r="CZ76" s="709">
        <f>COUNTIF(beosztás!$FD78:$GG78,"DE")*8</f>
        <v>0</v>
      </c>
      <c r="DA76" s="710">
        <f>COUNTIF(beosztás!$FD78:$GG78,"DU")*8</f>
        <v>0</v>
      </c>
      <c r="DB76" s="710">
        <f>COUNTIF(beosztás!$FD78:$GG78,"ÉJ")*8</f>
        <v>0</v>
      </c>
      <c r="DC76" s="710">
        <f>COUNTIF(beosztás!$FD78:$GG78,"N")*12</f>
        <v>0</v>
      </c>
      <c r="DD76" s="710">
        <f>COUNTIF(beosztás!$FD78:$GG78,"É")*12</f>
        <v>0</v>
      </c>
      <c r="DE76" s="710">
        <f>SUM(beosztás!$FD78:$GG78)</f>
        <v>0</v>
      </c>
      <c r="DF76" s="897">
        <f>(COUNTIF(beosztás!$FD78:$GG78,"SN")*12)+(COUNTIF(beosztás!$FD78:$GG78,"SDE")*8)+(COUNTIF(beosztás!$FD78:$GG78,"SDU")*8)+(COUNTIF(beosztás!$FD78:$GG78,"SÉ")*12)+(COUNTIF(beosztás!$FD78:$GG78,"SÉJ")*8)+(COUNTIF(beosztás!$FD78:$GG78,"S1")*1)+(COUNTIF(beosztás!$FD78:$GG78,"S2")*2)+(COUNTIF(beosztás!$FD78:$GG78,"S3")*3)+(COUNTIF(beosztás!$FD78:$GG78,"S4")*4)+(COUNTIF(beosztás!$FD78:$GG78,"S5")*5)+(COUNTIF(beosztás!$FD78:$GG78,"S6")*6)+(COUNTIF(beosztás!$FD78:$GG78,"S7")*7)+(COUNTIF(beosztás!$FD78:$GG78,"S8")*8)+(COUNTIF(beosztás!$FD78:$GG78,"S9")*9)+(COUNTIF(beosztás!$FD78:$GG78,"S10")*10)+(COUNTIF(beosztás!$FD78:$GG78,"S11")*11)+(COUNTIF(beosztás!$FD78:$GG78,"S12")*12)</f>
        <v>0</v>
      </c>
      <c r="DG76" s="710">
        <f>COUNTIF(beosztás!$FD78:$GG78,"FÜ")*8</f>
        <v>0</v>
      </c>
      <c r="DH76" s="710">
        <f>COUNTIF(beosztás!$FD78:$GG78,"BN")*12+COUNTIF(beosztás!$FD78:$GG78,"BÉ")*12+COUNTIF(beosztás!$FD78:$GG78,"BDE")*8+COUNTIF(beosztás!$FD78:$GG78,"BDU")*8+COUNTIF(beosztás!$FD78:$GG78,"BÉJ")*8+COUNTIF(beosztás!$FD78:$GG78,"B1")*1+COUNTIF(beosztás!$FD78:$GG78,"B2")*2+COUNTIF(beosztás!$FD78:$GG78,"B3")*3+COUNTIF(beosztás!$FD78:$GG78,"B5")*5+COUNTIF(beosztás!$FD78:$GG78,"B6")*6+COUNTIF(beosztás!$FD78:$GG78,"B7")*7+COUNTIF(beosztás!$FD78:$GG78,"B8")*8+COUNTIF(beosztás!$FD78:$GG78,"B9")*9+COUNTIF(beosztás!$FD78:$GG78,"B10")*10+COUNTIF(beosztás!$FD78:$GG78,"B11")*11+COUNTIF(beosztás!$FD78:$GG78,"B12")*12+COUNTIF(beosztás!$FD78:$GG78,"BP")*0</f>
        <v>0</v>
      </c>
      <c r="DI76" s="24">
        <f t="shared" si="443"/>
        <v>0</v>
      </c>
      <c r="DJ76" s="710">
        <f>IF(C76="",0,alapadatok!$AN$7)</f>
        <v>0</v>
      </c>
      <c r="DK76" s="19">
        <f t="shared" si="359"/>
        <v>0</v>
      </c>
      <c r="DL76" s="741">
        <f t="shared" si="444"/>
        <v>0</v>
      </c>
      <c r="DM76" s="40"/>
      <c r="DN76" s="25">
        <f t="shared" si="360"/>
        <v>0</v>
      </c>
      <c r="DO76" s="24">
        <f t="shared" si="361"/>
        <v>0</v>
      </c>
      <c r="DP76" s="24">
        <f t="shared" si="362"/>
        <v>0</v>
      </c>
      <c r="DQ76" s="24">
        <f t="shared" si="363"/>
        <v>0</v>
      </c>
      <c r="DR76" s="24">
        <f t="shared" si="364"/>
        <v>0</v>
      </c>
      <c r="DS76" s="24">
        <f t="shared" si="365"/>
        <v>0</v>
      </c>
      <c r="DT76" s="24">
        <f t="shared" si="366"/>
        <v>0</v>
      </c>
      <c r="DU76" s="24">
        <f t="shared" si="367"/>
        <v>0</v>
      </c>
      <c r="DV76" s="24">
        <f t="shared" si="368"/>
        <v>0</v>
      </c>
      <c r="DW76" s="24">
        <f t="shared" si="369"/>
        <v>0</v>
      </c>
      <c r="DX76" s="24">
        <f t="shared" si="370"/>
        <v>0</v>
      </c>
      <c r="DY76" s="19">
        <f t="shared" si="371"/>
        <v>0</v>
      </c>
      <c r="DZ76" s="907">
        <f t="shared" si="445"/>
        <v>0</v>
      </c>
      <c r="EA76" s="41"/>
      <c r="EB76" s="709">
        <f>COUNTIF(beosztás!$GH78:$HL78,"DE")*8</f>
        <v>0</v>
      </c>
      <c r="EC76" s="710">
        <f>COUNTIF(beosztás!$GH78:$HL78,"DU")*8</f>
        <v>0</v>
      </c>
      <c r="ED76" s="710">
        <f>COUNTIF(beosztás!$GH78:$HL78,"ÉJ")*8</f>
        <v>0</v>
      </c>
      <c r="EE76" s="710">
        <f>COUNTIF(beosztás!$GH78:$HL78,"N")*12</f>
        <v>0</v>
      </c>
      <c r="EF76" s="710">
        <f>COUNTIF(beosztás!$GH78:$HL78,"é")*12</f>
        <v>0</v>
      </c>
      <c r="EG76" s="710">
        <f>SUM(beosztás!$GH78:$HL78)</f>
        <v>0</v>
      </c>
      <c r="EH76" s="710">
        <f>COUNTIF(beosztás!$GH78:$HL78,"FÜ")*8</f>
        <v>0</v>
      </c>
      <c r="EI76" s="897">
        <f>(COUNTIF(beosztás!$GH78:$HL78,"SN")*12)+(COUNTIF(beosztás!$GH78:$HL78,"SDE")*8)+(COUNTIF(beosztás!$GH78:$HL78,"SDU")*8)+(COUNTIF(beosztás!$GH78:$HL78,"SÉ")*12)+(COUNTIF(beosztás!$GH78:$HL78,"SÉJ")*8)+(COUNTIF(beosztás!$GH78:$HL78,"S1")*1)+(COUNTIF(beosztás!$GH78:$HL78,"S2")*2)+(COUNTIF(beosztás!$GH78:$HL78,"S3")*3)+(COUNTIF(beosztás!$GH78:$HL78,"S4")*4)+(COUNTIF(beosztás!$GH78:$HL78,"S5")*5)+(COUNTIF(beosztás!$GH78:$HL78,"S6")*6)+(COUNTIF(beosztás!$GH78:$HL78,"S7")*7)+(COUNTIF(beosztás!$GH78:$HL78,"S8")*8)+(COUNTIF(beosztás!$GH78:$HL78,"S9")*9)+(COUNTIF(beosztás!$GH78:$HL78,"S10")*10)+(COUNTIF(beosztás!$GH78:$HL78,"S11")*11)+(COUNTIF(beosztás!$GH78:$HL78,"S12")*12)</f>
        <v>0</v>
      </c>
      <c r="EJ76" s="710">
        <f>COUNTIF(beosztás!$GH78:$HL78,"BN")*12+COUNTIF(beosztás!$GH78:$HL78,"BÉ")*12+COUNTIF(beosztás!$GH78:$HL78,"BDE")*8+COUNTIF(beosztás!$GH78:$HL78,"BDU")*8+COUNTIF(beosztás!$GH78:$HL78,"BÉJ")*8+COUNTIF(beosztás!$GH78:$HL78,"B1")*1+COUNTIF(beosztás!$GH78:$HL78,"B2")*2+COUNTIF(beosztás!$GH78:$HL78,"B3")*3+COUNTIF(beosztás!$GH78:$HL78,"B5")*5+COUNTIF(beosztás!$GH78:$HL78,"B6")*6+COUNTIF(beosztás!$GH78:$HL78,"B7")*7+COUNTIF(beosztás!$GH78:$HL78,"B8")*8+COUNTIF(beosztás!$GH78:$HL78,"B9")*9+COUNTIF(beosztás!$GH78:$HL78,"B10")*10+COUNTIF(beosztás!$GH78:$HL78,"B11")*11+COUNTIF(beosztás!$GH78:$HL78,"B12")*12+COUNTIF(beosztás!$GH78:$HL78,"BP")*0</f>
        <v>0</v>
      </c>
      <c r="EK76" s="24">
        <f t="shared" si="446"/>
        <v>0</v>
      </c>
      <c r="EL76" s="710">
        <f>IF(C76="",0,alapadatok!$AN$8)</f>
        <v>0</v>
      </c>
      <c r="EM76" s="19">
        <f t="shared" si="373"/>
        <v>0</v>
      </c>
      <c r="EN76" s="907">
        <f t="shared" si="447"/>
        <v>0</v>
      </c>
      <c r="EO76" s="40"/>
      <c r="EP76" s="709">
        <f>COUNTIF(beosztás!$HM78:$IQ78,"DE")*8</f>
        <v>0</v>
      </c>
      <c r="EQ76" s="710">
        <f>COUNTIF(beosztás!$HM78:$IQ78,"DU")*8</f>
        <v>0</v>
      </c>
      <c r="ER76" s="710">
        <f>COUNTIF(beosztás!$HM78:$IQ78,"ÉJ")*8</f>
        <v>0</v>
      </c>
      <c r="ES76" s="710">
        <f>COUNTIF(beosztás!$HM78:$IQ78,"N")*12</f>
        <v>0</v>
      </c>
      <c r="ET76" s="710">
        <f>COUNTIF(beosztás!$HM78:$IQ78,"É")*12</f>
        <v>0</v>
      </c>
      <c r="EU76" s="710">
        <f>SUM(beosztás!$HM78:$IQ78)</f>
        <v>0</v>
      </c>
      <c r="EV76" s="897">
        <f>(COUNTIF(beosztás!$HM78:$IQ78,"SN")*12)+(COUNTIF(beosztás!$HM78:$IQ78,"SDE")*8)+(COUNTIF(beosztás!$HM78:$IQ78,"SDU")*8)+(COUNTIF(beosztás!$HM78:$IQ78,"SÉ")*12)+(COUNTIF(beosztás!$HM78:$IQ78,"SÉJ")*8)+(COUNTIF(beosztás!$HM78:$IQ78,"S1")*1)+(COUNTIF(beosztás!$HM78:$IQ78,"S2")*2)+(COUNTIF(beosztás!$HM78:$IQ78,"S3")*3)+(COUNTIF(beosztás!$HM78:$IQ78,"S4")*4)+(COUNTIF(beosztás!$HM78:$IQ78,"S5")*5)+(COUNTIF(beosztás!$HM78:$IQ78,"S6")*6)+(COUNTIF(beosztás!$HM78:$IQ78,"S7")*7)+(COUNTIF(beosztás!$HM78:$IQ78,"S8")*8)+(COUNTIF(beosztás!$HM78:$IQ78,"S9")*9)+(COUNTIF(beosztás!$HM78:$IQ78,"S10")*10)+(COUNTIF(beosztás!$HM78:$IQ78,"S11")*11)+(COUNTIF(beosztás!$HM78:$IQ78,"S12")*12)</f>
        <v>0</v>
      </c>
      <c r="EW76" s="710">
        <f>COUNTIF(beosztás!$HM78:$IQ78,"FÜ")*8</f>
        <v>0</v>
      </c>
      <c r="EX76" s="710">
        <f>COUNTIF(beosztás!$HM78:$IQ78,"BN")*12+COUNTIF(beosztás!$HM78:$IQ78,"BÉ")*12+COUNTIF(beosztás!$HM78:$IQ78,"BDE")*8+COUNTIF(beosztás!$HM78:$IQ78,"BDU")*8+COUNTIF(beosztás!$HM78:$IQ78,"BÉJ")*8+COUNTIF(beosztás!$HM78:$IQ78,"B1")*1+COUNTIF(beosztás!$HM78:$IQ78,"B2")*2+COUNTIF(beosztás!$HM78:$IQ78,"B3")*3+COUNTIF(beosztás!$HM78:$IQ78,"B5")*5+COUNTIF(beosztás!$HM78:$IQ78,"B6")*6+COUNTIF(beosztás!$HM78:$IQ78,"B7")*7+COUNTIF(beosztás!$HM78:$IQ78,"B8")*8+COUNTIF(beosztás!$HM78:$IQ78,"B9")*9+COUNTIF(beosztás!$HM78:$IQ78,"B10")*10+COUNTIF(beosztás!$HM78:$IQ78,"B11")*11+COUNTIF(beosztás!$HM78:$IQ78,"B12")*12+COUNTIF(beosztás!$HM78:$IQ78,"BP")*0</f>
        <v>0</v>
      </c>
      <c r="EY76" s="24">
        <f t="shared" si="448"/>
        <v>0</v>
      </c>
      <c r="EZ76" s="710">
        <f>IF(C76="",0,alapadatok!$AN$9)</f>
        <v>0</v>
      </c>
      <c r="FA76" s="19">
        <f t="shared" si="374"/>
        <v>0</v>
      </c>
      <c r="FB76" s="907">
        <f t="shared" si="449"/>
        <v>0</v>
      </c>
      <c r="FC76" s="40"/>
      <c r="FD76" s="25">
        <f t="shared" si="375"/>
        <v>0</v>
      </c>
      <c r="FE76" s="24">
        <f t="shared" si="376"/>
        <v>0</v>
      </c>
      <c r="FF76" s="24">
        <f t="shared" si="377"/>
        <v>0</v>
      </c>
      <c r="FG76" s="24">
        <f t="shared" si="378"/>
        <v>0</v>
      </c>
      <c r="FH76" s="24">
        <f t="shared" si="379"/>
        <v>0</v>
      </c>
      <c r="FI76" s="24">
        <f t="shared" si="380"/>
        <v>0</v>
      </c>
      <c r="FJ76" s="24">
        <f t="shared" si="381"/>
        <v>0</v>
      </c>
      <c r="FK76" s="24">
        <f t="shared" si="382"/>
        <v>0</v>
      </c>
      <c r="FL76" s="24">
        <f t="shared" si="383"/>
        <v>0</v>
      </c>
      <c r="FM76" s="24">
        <f t="shared" si="384"/>
        <v>0</v>
      </c>
      <c r="FN76" s="24">
        <f t="shared" si="385"/>
        <v>0</v>
      </c>
      <c r="FO76" s="19">
        <f t="shared" si="386"/>
        <v>0</v>
      </c>
      <c r="FP76" s="907">
        <f t="shared" si="450"/>
        <v>0</v>
      </c>
      <c r="FQ76" s="41"/>
      <c r="FR76" s="709">
        <f>COUNTIF(beosztás!$IR78:$JU78,"DE")*8</f>
        <v>0</v>
      </c>
      <c r="FS76" s="710">
        <f>COUNTIF(beosztás!$IR78:$JU78,"DU")*8</f>
        <v>0</v>
      </c>
      <c r="FT76" s="710">
        <f>COUNTIF(beosztás!$IR78:$JU78,"ÉJ")*8</f>
        <v>0</v>
      </c>
      <c r="FU76" s="710">
        <f>COUNTIF(beosztás!$IR78:$JU78,"N")*12</f>
        <v>0</v>
      </c>
      <c r="FV76" s="710">
        <f>COUNTIF(beosztás!$IR78:$JU78,"é")*12</f>
        <v>0</v>
      </c>
      <c r="FW76" s="710">
        <f>SUM(beosztás!$IR78:$JU78)</f>
        <v>0</v>
      </c>
      <c r="FX76" s="710">
        <f>COUNTIF(beosztás!$IR78:$JU78,"FÜ")*8</f>
        <v>0</v>
      </c>
      <c r="FY76" s="897">
        <f>(COUNTIF(beosztás!$IR78:$JU78,"SN")*12)+(COUNTIF(beosztás!$IR78:$JU78,"SDE")*8)+(COUNTIF(beosztás!$IR78:$JU78,"SDU")*8)+(COUNTIF(beosztás!$IR78:$JU78,"SÉ")*12)+(COUNTIF(beosztás!$IR78:$JU78,"SÉJ")*8)+(COUNTIF(beosztás!$IR78:$JU78,"S1")*1)+(COUNTIF(beosztás!$IR78:$JU78,"S2")*2)+(COUNTIF(beosztás!$IR78:$JU78,"S3")*3)+(COUNTIF(beosztás!$IR78:$JU78,"S4")*4)+(COUNTIF(beosztás!$IR78:$JU78,"S5")*5)+(COUNTIF(beosztás!$IR78:$JU78,"S6")*6)+(COUNTIF(beosztás!$IR78:$JU78,"S7")*7)+(COUNTIF(beosztás!$IR78:$JU78,"S8")*8)+(COUNTIF(beosztás!$IR78:$JU78,"S9")*9)+(COUNTIF(beosztás!$IR78:$JU78,"S10")*10)+(COUNTIF(beosztás!$IR78:$JU78,"S11")*11)+(COUNTIF(beosztás!$IR78:$JU78,"S12")*12)</f>
        <v>0</v>
      </c>
      <c r="FZ76" s="710">
        <f>COUNTIF(beosztás!$IR78:$JU78,"BN")*12+COUNTIF(beosztás!$IR78:$JU78,"BÉ")*12+COUNTIF(beosztás!$IR78:$JU78,"BDE")*8+COUNTIF(beosztás!$IR78:$JU78,"BDU")*8+COUNTIF(beosztás!$IR78:$JU78,"BÉJ")*8+COUNTIF(beosztás!$IR78:$JU78,"B1")*1+COUNTIF(beosztás!$IR78:$JU78,"B2")*2+COUNTIF(beosztás!$IR78:$JU78,"B3")*3+COUNTIF(beosztás!$IR78:$JU78,"B5")*5+COUNTIF(beosztás!$IR78:$JU78,"B6")*6+COUNTIF(beosztás!$IR78:$JU78,"B7")*7+COUNTIF(beosztás!$IR78:$JU78,"B8")*8+COUNTIF(beosztás!$IR78:$JU78,"B9")*9+COUNTIF(beosztás!$IR78:$JU78,"B10")*10+COUNTIF(beosztás!$IR78:$JU78,"B11")*11+COUNTIF(beosztás!$IR78:$JU78,"B12")*12+COUNTIF(beosztás!$IR78:$JU78,"BP")*0</f>
        <v>0</v>
      </c>
      <c r="GA76" s="24">
        <f t="shared" si="451"/>
        <v>0</v>
      </c>
      <c r="GB76" s="710">
        <f>IF(C76="",0,alapadatok!$AN$10)</f>
        <v>0</v>
      </c>
      <c r="GC76" s="19">
        <f t="shared" si="388"/>
        <v>0</v>
      </c>
      <c r="GD76" s="907">
        <f t="shared" si="452"/>
        <v>0</v>
      </c>
      <c r="GE76" s="42"/>
      <c r="GF76" s="709">
        <f>COUNTIF(beosztás!$JV78:$KZ78,"DE")*8</f>
        <v>0</v>
      </c>
      <c r="GG76" s="710">
        <f>COUNTIF(beosztás!$JV78:$KZ78,"DU")*8</f>
        <v>0</v>
      </c>
      <c r="GH76" s="710">
        <f>COUNTIF(beosztás!$JV78:$KZ78,"ÉJ")*8</f>
        <v>0</v>
      </c>
      <c r="GI76" s="710">
        <f>COUNTIF(beosztás!$JV78:$KZ78,"N")*12</f>
        <v>0</v>
      </c>
      <c r="GJ76" s="710">
        <f>COUNTIF(beosztás!$JV78:$KZ78,"É")*12</f>
        <v>0</v>
      </c>
      <c r="GK76" s="710">
        <f>SUM(beosztás!$JV78:$KZ78)</f>
        <v>0</v>
      </c>
      <c r="GL76" s="897">
        <f>(COUNTIF(beosztás!$JV78:$KZ78,"SN")*12)+(COUNTIF(beosztás!$JV78:$KZ78,"SDE")*8)+(COUNTIF(beosztás!$JV78:$KZ78,"SDU")*8)+(COUNTIF(beosztás!$JV78:$KZ78,"SÉ")*12)+(COUNTIF(beosztás!$JV78:$KZ78,"SÉJ")*8)+(COUNTIF(beosztás!$JV78:$KZ78,"S1")*1)+(COUNTIF(beosztás!$JV78:$KZ78,"S2")*2)+(COUNTIF(beosztás!$JV78:$KZ78,"S3")*3)+(COUNTIF(beosztás!$JV78:$KZ78,"S4")*4)+(COUNTIF(beosztás!$JV78:$KZ78,"S5")*5)+(COUNTIF(beosztás!$JV78:$KZ78,"S6")*6)+(COUNTIF(beosztás!$JV78:$KZ78,"S7")*7)+(COUNTIF(beosztás!$JV78:$KZ78,"S8")*8)+(COUNTIF(beosztás!$JV78:$KZ78,"S9")*9)+(COUNTIF(beosztás!$JV78:$KZ78,"S10")*10)+(COUNTIF(beosztás!$JV78:$KZ78,"S11")*11)+(COUNTIF(beosztás!$JV78:$KZ78,"S12")*12)</f>
        <v>0</v>
      </c>
      <c r="GM76" s="710">
        <f>COUNTIF(beosztás!$JV78:$KZ78,"FÜ")*8</f>
        <v>0</v>
      </c>
      <c r="GN76" s="710">
        <f>COUNTIF(beosztás!$JV78:$KZ78,"BN")*12+COUNTIF(beosztás!$JV78:$KZ78,"BÉ")*12+COUNTIF(beosztás!$JV78:$KZ78,"BDE")*8+COUNTIF(beosztás!$JV78:$KZ78,"BDU")*8+COUNTIF(beosztás!$JV78:$KZ78,"BÉJ")*8+COUNTIF(beosztás!$JV78:$KZ78,"B1")*1+COUNTIF(beosztás!$JV78:$KZ78,"B2")*2+COUNTIF(beosztás!$JV78:$KZ78,"B3")*3+COUNTIF(beosztás!$JV78:$KZ78,"B5")*5+COUNTIF(beosztás!$JV78:$KZ78,"B6")*6+COUNTIF(beosztás!$JV78:$KZ78,"B7")*7+COUNTIF(beosztás!$JV78:$KZ78,"B8")*8+COUNTIF(beosztás!$JV78:$KZ78,"B9")*9+COUNTIF(beosztás!$JV78:$KZ78,"B10")*10+COUNTIF(beosztás!$JV78:$KZ78,"B11")*11+COUNTIF(beosztás!$JV78:$KZ78,"B12")*12+COUNTIF(beosztás!$JV78:$KZ78,"BP")*0</f>
        <v>0</v>
      </c>
      <c r="GO76" s="24">
        <f t="shared" si="453"/>
        <v>0</v>
      </c>
      <c r="GP76" s="710">
        <f>IF(C76="",0,alapadatok!$AN$11)</f>
        <v>0</v>
      </c>
      <c r="GQ76" s="19">
        <f t="shared" si="389"/>
        <v>0</v>
      </c>
      <c r="GR76" s="907">
        <f t="shared" si="454"/>
        <v>0</v>
      </c>
      <c r="GS76" s="42"/>
      <c r="GT76" s="25">
        <f t="shared" si="390"/>
        <v>0</v>
      </c>
      <c r="GU76" s="24">
        <f t="shared" si="391"/>
        <v>0</v>
      </c>
      <c r="GV76" s="24">
        <f t="shared" si="392"/>
        <v>0</v>
      </c>
      <c r="GW76" s="24">
        <f t="shared" si="393"/>
        <v>0</v>
      </c>
      <c r="GX76" s="24">
        <f t="shared" si="394"/>
        <v>0</v>
      </c>
      <c r="GY76" s="24">
        <f t="shared" si="395"/>
        <v>0</v>
      </c>
      <c r="GZ76" s="24">
        <f t="shared" si="396"/>
        <v>0</v>
      </c>
      <c r="HA76" s="24">
        <f t="shared" si="397"/>
        <v>0</v>
      </c>
      <c r="HB76" s="24">
        <f t="shared" si="398"/>
        <v>0</v>
      </c>
      <c r="HC76" s="24">
        <f t="shared" si="399"/>
        <v>0</v>
      </c>
      <c r="HD76" s="24">
        <f t="shared" si="400"/>
        <v>0</v>
      </c>
      <c r="HE76" s="19">
        <f t="shared" si="401"/>
        <v>0</v>
      </c>
      <c r="HF76" s="907">
        <f t="shared" si="455"/>
        <v>0</v>
      </c>
      <c r="HG76" s="41"/>
      <c r="HH76" s="709">
        <f>COUNTIF(beosztás!$LA78:$MD78,"DE")*8</f>
        <v>0</v>
      </c>
      <c r="HI76" s="710">
        <f>COUNTIF(beosztás!$LA78:$MD78,"DU")*8</f>
        <v>0</v>
      </c>
      <c r="HJ76" s="710">
        <f>COUNTIF(beosztás!$LA78:$MD78,"ÉJ")*8</f>
        <v>0</v>
      </c>
      <c r="HK76" s="710">
        <f>COUNTIF(beosztás!$LA78:$MD78,"N")*12</f>
        <v>0</v>
      </c>
      <c r="HL76" s="710">
        <f>COUNTIF(beosztás!$LA78:$MD78,"é")*12</f>
        <v>0</v>
      </c>
      <c r="HM76" s="710">
        <f>SUM(beosztás!$LA78:$MD78)</f>
        <v>0</v>
      </c>
      <c r="HN76" s="710">
        <f>COUNTIF(beosztás!$LA78:$MD78,"FÜ")*8</f>
        <v>0</v>
      </c>
      <c r="HO76" s="897">
        <f>(COUNTIF(beosztás!$LA78:$MD78,"SN")*12)+(COUNTIF(beosztás!$LA78:$MD78,"SDE")*8)+(COUNTIF(beosztás!$LA78:$MD78,"SDU")*8)+(COUNTIF(beosztás!$LA78:$MD78,"SÉ")*12)+(COUNTIF(beosztás!$LA78:$MD78,"SÉJ")*8)+(COUNTIF(beosztás!$LA78:$MD78,"S1")*1)+(COUNTIF(beosztás!$LA78:$MD78,"S2")*2)+(COUNTIF(beosztás!$LA78:$MD78,"S3")*3)+(COUNTIF(beosztás!$LA78:$MD78,"S4")*4)+(COUNTIF(beosztás!$LA78:$MD78,"S5")*5)+(COUNTIF(beosztás!$LA78:$MD78,"S6")*6)+(COUNTIF(beosztás!$LA78:$MD78,"S7")*7)+(COUNTIF(beosztás!$LA78:$MD78,"S8")*8)+(COUNTIF(beosztás!$LA78:$MD78,"S9")*9)+(COUNTIF(beosztás!$LA78:$MD78,"S10")*10)+(COUNTIF(beosztás!$LA78:$MD78,"S11")*11)+(COUNTIF(beosztás!$LA78:$MD78,"S12")*12)</f>
        <v>0</v>
      </c>
      <c r="HP76" s="710">
        <f>COUNTIF(beosztás!$LA78:$MD78,"BN")*12+COUNTIF(beosztás!$LA78:$MD78,"BÉ")*12+COUNTIF(beosztás!$LA78:$MD78,"BDE")*8+COUNTIF(beosztás!$LA78:$MD78,"BDU")*8+COUNTIF(beosztás!$LA78:$MD78,"BÉJ")*8+COUNTIF(beosztás!$LA78:$MD78,"B1")*1+COUNTIF(beosztás!$LA78:$MD78,"B2")*2+COUNTIF(beosztás!$LA78:$MD78,"B3")*3+COUNTIF(beosztás!$KZ78:$MC78,"B5")*5+COUNTIF(beosztás!$KZ78:$MC78,"B6")*6+COUNTIF(beosztás!$KZ78:$MC78,"B7")*7+COUNTIF(beosztás!$KZ78:$MC78,"B8")*8+COUNTIF(beosztás!$LA78:$MD78,"B9")*9+COUNTIF(beosztás!$LA78:$MD78,"B10")*10+COUNTIF(beosztás!$LA78:$MD78,"B11")*11+COUNTIF(beosztás!$LA78:$MD78,"B12")*12+COUNTIF(beosztás!$LA78:$MD78,"BP")*0</f>
        <v>0</v>
      </c>
      <c r="HQ76" s="24">
        <f t="shared" si="456"/>
        <v>0</v>
      </c>
      <c r="HR76" s="710">
        <f>IF(C76="",0,alapadatok!$AN$12)</f>
        <v>0</v>
      </c>
      <c r="HS76" s="19">
        <f t="shared" si="403"/>
        <v>0</v>
      </c>
      <c r="HT76" s="907">
        <f t="shared" si="457"/>
        <v>0</v>
      </c>
      <c r="HU76" s="42"/>
      <c r="HV76" s="709">
        <f>COUNTIF(beosztás!$ME78:$NI78,"DE")*8</f>
        <v>0</v>
      </c>
      <c r="HW76" s="710">
        <f>COUNTIF(beosztás!$ME78:$NI78,"DU")*8</f>
        <v>0</v>
      </c>
      <c r="HX76" s="710">
        <f>COUNTIF(beosztás!$ME78:$NI78,"ÉJ")*8</f>
        <v>0</v>
      </c>
      <c r="HY76" s="710">
        <f>COUNTIF(beosztás!$ME78:$NI78,"N")*12</f>
        <v>0</v>
      </c>
      <c r="HZ76" s="710">
        <f>COUNTIF(beosztás!$ME78:$NI78,"É")*12</f>
        <v>0</v>
      </c>
      <c r="IA76" s="710">
        <f>SUM(beosztás!$ME78:$NI78)</f>
        <v>0</v>
      </c>
      <c r="IB76" s="710">
        <f>(COUNTIF(beosztás!$ME78:$NI78,"SN")*12)+(COUNTIF(beosztás!$ME78:$NI78,"SDE")*8)+(COUNTIF(beosztás!$ME78:$NI78,"SDU")*8)+(COUNTIF(beosztás!$ME78:$NI78,"SÉ")*12)+(COUNTIF(beosztás!$ME78:$NI78,"SÉJ")*8)+(COUNTIF(beosztás!$ME78:$NI78,"S1")*1)+(COUNTIF(beosztás!$ME78:$NI78,"S2")*2)+(COUNTIF(beosztás!$ME78:$NI78,"S3")*3)+(COUNTIF(beosztás!$ME78:$NI78,"S4")*4)+(COUNTIF(beosztás!$ME78:$NI78,"S5")*5)+(COUNTIF(beosztás!$ME78:$NI78,"S6")*6)+(COUNTIF(beosztás!$ME78:$NI78,"S7")*7)+(COUNTIF(beosztás!$ME78:$NI78,"S8")*8)+(COUNTIF(beosztás!$ME78:$NI78,"S9")*9)+(COUNTIF(beosztás!$ME78:$NI78,"S10")*10)+(COUNTIF(beosztás!$ME78:$NI78,"S11")*11)+(COUNTIF(beosztás!$ME78:$NI78,"S12")*12)</f>
        <v>0</v>
      </c>
      <c r="IC76" s="710">
        <f>COUNTIF(beosztás!$ME78:$NI78,"FÜ")*8</f>
        <v>0</v>
      </c>
      <c r="ID76" s="710">
        <f>COUNTIF(beosztás!$ME78:$NI78,"BN")*12+COUNTIF(beosztás!$ME78:$NI78,"BÉ")*12+COUNTIF(beosztás!$ME78:$NI78,"BDE")*8+COUNTIF(beosztás!$ME78:$NI78,"BDU")*8+COUNTIF(beosztás!$ME78:$NI78,"BÉJ")*8+COUNTIF(beosztás!$ME78:$NI78,"B1")*1+COUNTIF(beosztás!$ME78:$NI78,"B2")*2+COUNTIF(beosztás!$ME78:$NI78,"B3")*3+COUNTIF(beosztás!$ME78:$NI78,"B5")*5+COUNTIF(beosztás!$ME78:$NI78,"B6")*6+COUNTIF(beosztás!$ME78:$NI78,"B7")*7+COUNTIF(beosztás!$ME78:$NI78,"B8")*8+COUNTIF(beosztás!$ME78:$NI78,"B9")*9+COUNTIF(beosztás!$ME78:$NI78,"B10")*10+COUNTIF(beosztás!$ME78:$NI78,"B11")*11+COUNTIF(beosztás!$ME78:$NI78,"B12")*12+COUNTIF(beosztás!$ME78:$NI78,"BP")*0</f>
        <v>0</v>
      </c>
      <c r="IE76" s="24">
        <f t="shared" si="458"/>
        <v>0</v>
      </c>
      <c r="IF76" s="710">
        <f>IF(C76="",0,alapadatok!$AN$13)</f>
        <v>0</v>
      </c>
      <c r="IG76" s="19">
        <f t="shared" si="404"/>
        <v>0</v>
      </c>
      <c r="IH76" s="741">
        <f t="shared" si="459"/>
        <v>0</v>
      </c>
      <c r="II76" s="42"/>
      <c r="IJ76" s="25">
        <f t="shared" si="405"/>
        <v>0</v>
      </c>
      <c r="IK76" s="24">
        <f t="shared" si="406"/>
        <v>0</v>
      </c>
      <c r="IL76" s="24">
        <f t="shared" si="407"/>
        <v>0</v>
      </c>
      <c r="IM76" s="24">
        <f t="shared" si="408"/>
        <v>0</v>
      </c>
      <c r="IN76" s="24">
        <f t="shared" si="409"/>
        <v>0</v>
      </c>
      <c r="IO76" s="24">
        <f t="shared" si="410"/>
        <v>0</v>
      </c>
      <c r="IP76" s="24">
        <f t="shared" si="411"/>
        <v>0</v>
      </c>
      <c r="IQ76" s="24">
        <f t="shared" si="412"/>
        <v>0</v>
      </c>
      <c r="IR76" s="24">
        <f t="shared" si="413"/>
        <v>0</v>
      </c>
      <c r="IS76" s="24">
        <f t="shared" si="414"/>
        <v>0</v>
      </c>
      <c r="IT76" s="24">
        <f t="shared" si="415"/>
        <v>0</v>
      </c>
      <c r="IU76" s="19">
        <f t="shared" si="416"/>
        <v>0</v>
      </c>
      <c r="IV76" s="907">
        <f t="shared" si="460"/>
        <v>0</v>
      </c>
      <c r="IW76" s="43"/>
      <c r="JF76" s="21"/>
      <c r="JG76" s="21"/>
    </row>
    <row r="77" spans="1:267" ht="15.75" hidden="1" thickBot="1" x14ac:dyDescent="0.3">
      <c r="A77" s="58">
        <f>IF(beosztás!A79=0,"",beosztás!A79)</f>
        <v>28</v>
      </c>
      <c r="B77" s="902" t="str">
        <f>IF(beosztás!B79=0,"",beosztás!B79)</f>
        <v/>
      </c>
      <c r="C77" s="400" t="str">
        <f>IF(beosztás!C79=0,"",beosztás!C79)</f>
        <v/>
      </c>
      <c r="D77" s="57" t="str">
        <f>IF(beosztás!D79=0,"",beosztás!D79)</f>
        <v/>
      </c>
      <c r="E77" s="18"/>
      <c r="F77" s="709">
        <f>COUNTIF(beosztás!$I79:$AM79,"DE")*8</f>
        <v>0</v>
      </c>
      <c r="G77" s="710">
        <f>COUNTIF(beosztás!$I79:$AM79,"DU")*8</f>
        <v>0</v>
      </c>
      <c r="H77" s="710">
        <f>COUNTIF(beosztás!$I79:$AM79,"ÉJ")*8</f>
        <v>0</v>
      </c>
      <c r="I77" s="710">
        <f>COUNTIF(beosztás!$I79:$AM79,"N")*12</f>
        <v>0</v>
      </c>
      <c r="J77" s="710">
        <f>COUNTIF(beosztás!$I79:$AM79,"é")*12</f>
        <v>0</v>
      </c>
      <c r="K77" s="710">
        <f>SUM(beosztás!$I79:$AM79)</f>
        <v>0</v>
      </c>
      <c r="L77" s="710">
        <f>COUNTIF(beosztás!$I79:$AM79,"FÜ")*8</f>
        <v>0</v>
      </c>
      <c r="M77" s="710">
        <f>(COUNTIF(beosztás!$I79:$AM79,"SN")*12)+(COUNTIF(beosztás!$I79:$AM79,"SDE")*8)+(COUNTIF(beosztás!$I79:$AM79,"SDU")*8)+(COUNTIF(beosztás!$I79:$AM79,"S1")*1)+(COUNTIF(beosztás!$I79:$AM79,"S2")*2)+(COUNTIF(beosztás!$I79:$AM79,"S3")*3)+(COUNTIF(beosztás!$I79:$AM79,"S4")*4)+(COUNTIF(beosztás!$I79:$AM79,"S5")*5)+(COUNTIF(beosztás!$I79:$AM79,"S6")*6)+(COUNTIF(beosztás!$I79:$AM79,"S7")*7)+(COUNTIF(beosztás!$I79:$AM79,"S8")*8)+(COUNTIF(beosztás!$I79:$AM79,"S9")*9)+(COUNTIF(beosztás!$I79:$AM79,"S10")*10)+(COUNTIF(beosztás!$I79:$AM79,"S11")*11)+(COUNTIF(beosztás!$I79:$AM79,"S12")*12)+(COUNTIF(beosztás!$I79:$AM79,"SÉ")*12)+(COUNTIF(beosztás!$I79:$AM79,"SÉJ")*8)</f>
        <v>0</v>
      </c>
      <c r="N77" s="710">
        <f>COUNTIF(beosztás!$I79:$AM79,"BN")*12+COUNTIF(beosztás!$I79:$AM79,"BÉ")*12+COUNTIF(beosztás!$I79:$AM79,"BDE")*8+COUNTIF(beosztás!$I79:$AM79,"BDU")*8+COUNTIF(beosztás!$I79:$AM79,"BÉJ")*8+COUNTIF(beosztás!$I79:$AM79,"B1")*1+COUNTIF(beosztás!$I79:$AM79,"B2")*2+COUNTIF(beosztás!$I79:$AM79,"B3")*3+COUNTIF(beosztás!$I79:$AM79,"B5")*5+COUNTIF(beosztás!$I79:$AM79,"B6")*6+COUNTIF(beosztás!$I79:$AM79,"B7")*7+COUNTIF(beosztás!$I79:$AM79,"B8")*8+COUNTIF(beosztás!$I79:$AM79,"B9")*9+COUNTIF(beosztás!$I79:$AM79,"B10")*10+COUNTIF(beosztás!$I79:$AM79,"B11")*11+COUNTIF(beosztás!$I79:$AM79,"B12")*12+COUNTIF(beosztás!$I79:$AM79,"BP")*0</f>
        <v>0</v>
      </c>
      <c r="O77" s="24">
        <f t="shared" si="417"/>
        <v>0</v>
      </c>
      <c r="P77" s="710">
        <f>IF(C77="",0,alapadatok!$AN$2)</f>
        <v>0</v>
      </c>
      <c r="Q77" s="19">
        <f t="shared" si="418"/>
        <v>0</v>
      </c>
      <c r="R77" s="741">
        <f t="shared" si="419"/>
        <v>0</v>
      </c>
      <c r="S77" s="40"/>
      <c r="T77" s="709">
        <f>COUNTIF(beosztás!$AN79:$BO79,"DE")*8</f>
        <v>0</v>
      </c>
      <c r="U77" s="710">
        <f>COUNTIF(beosztás!$AN79:$BO79,"DU")*8</f>
        <v>0</v>
      </c>
      <c r="V77" s="710">
        <f>COUNTIF(beosztás!$AN79:$BO79,"ÉJ")*8</f>
        <v>0</v>
      </c>
      <c r="W77" s="710">
        <f>COUNTIF(beosztás!$AN79:$BO79,"N")*12</f>
        <v>0</v>
      </c>
      <c r="X77" s="710">
        <f>COUNTIF(beosztás!$AN79:$BO79,"É")*12</f>
        <v>0</v>
      </c>
      <c r="Y77" s="710">
        <f>SUM(beosztás!$AN79:$BO79)</f>
        <v>0</v>
      </c>
      <c r="Z77" s="710">
        <f>(COUNTIF(beosztás!$AN79:$BO79,"SN")*12)+(COUNTIF(beosztás!$AN79:$BO79,"SDE")*8)+(COUNTIF(beosztás!$AN79:$BO79,"SDU")*8)+(COUNTIF(beosztás!$AN79:$BO79,"SÉ")*12)+(COUNTIF(beosztás!$AN79:$BO79,"SÉJ")*8)+(COUNTIF(beosztás!$AN79:$BO79,"S1")*1)+(COUNTIF(beosztás!$AN79:$BO79,"S2")*2)+(COUNTIF(beosztás!$AN79:$BO79,"S3")*3)+(COUNTIF(beosztás!$AN79:$BO79,"S4")*4)+(COUNTIF(beosztás!$AN79:$BO79,"S5")*5)+(COUNTIF(beosztás!$AN79:$BO79,"S6")*6)+(COUNTIF(beosztás!$AN79:$BO79,"S7")*7)+(COUNTIF(beosztás!$AN79:$BO79,"S8")*8)+(COUNTIF(beosztás!$AN79:$BO79,"S9")*9)+(COUNTIF(beosztás!$AN79:$BO79,"S10")*10)+(COUNTIF(beosztás!$AN79:$BO79,"S11")*11)+(COUNTIF(beosztás!$AN79:$BO79,"S12")*12)</f>
        <v>0</v>
      </c>
      <c r="AA77" s="710">
        <f>COUNTIF(beosztás!$AN79:$BO79,"FÜ")*8</f>
        <v>0</v>
      </c>
      <c r="AB77" s="710">
        <f>COUNTIF(beosztás!$AN79:$BO79,"BN")*12+COUNTIF(beosztás!$AN79:$BO79,"BÉ")*12+COUNTIF(beosztás!$AN79:$BO79,"BDE")*8+COUNTIF(beosztás!$AN79:$BO79,"BDU")*8+COUNTIF(beosztás!$AN79:$BO79,"BÉJ")*8+COUNTIF(beosztás!$AN79:$BO79,"B1")*1+COUNTIF(beosztás!$AN79:$BO79,"B2")*2+COUNTIF(beosztás!$AN79:$BO79,"B3")*3+COUNTIF(beosztás!$AN79:$BO79,"B5")*5+COUNTIF(beosztás!$AN79:$BO79,"B6")*6+COUNTIF(beosztás!$AN79:$BO79,"B7")*7+COUNTIF(beosztás!$AN79:$BO79,"B8")*8+COUNTIF(beosztás!$AN79:$BO79,"B9")*9+COUNTIF(beosztás!$AN79:$BO79,"B10")*10+COUNTIF(beosztás!$AN79:$BO79,"B11")*11+COUNTIF(beosztás!$AN79:$BO79,"B12")*12+COUNTIF(beosztás!$AN79:$BO79,"BP")*0</f>
        <v>0</v>
      </c>
      <c r="AC77" s="24">
        <f t="shared" si="420"/>
        <v>0</v>
      </c>
      <c r="AD77" s="710">
        <f>IF(C77="",0,alapadatok!$AN$3)</f>
        <v>0</v>
      </c>
      <c r="AE77" s="19">
        <f t="shared" si="421"/>
        <v>0</v>
      </c>
      <c r="AF77" s="741">
        <f t="shared" si="422"/>
        <v>0</v>
      </c>
      <c r="AG77" s="40"/>
      <c r="AH77" s="25">
        <f t="shared" si="423"/>
        <v>0</v>
      </c>
      <c r="AI77" s="24">
        <f t="shared" si="424"/>
        <v>0</v>
      </c>
      <c r="AJ77" s="24">
        <f t="shared" si="425"/>
        <v>0</v>
      </c>
      <c r="AK77" s="24">
        <f t="shared" si="426"/>
        <v>0</v>
      </c>
      <c r="AL77" s="24">
        <f t="shared" si="427"/>
        <v>0</v>
      </c>
      <c r="AM77" s="24">
        <f t="shared" si="428"/>
        <v>0</v>
      </c>
      <c r="AN77" s="24">
        <f t="shared" si="429"/>
        <v>0</v>
      </c>
      <c r="AO77" s="24">
        <f t="shared" si="430"/>
        <v>0</v>
      </c>
      <c r="AP77" s="24">
        <f t="shared" si="431"/>
        <v>0</v>
      </c>
      <c r="AQ77" s="24">
        <f t="shared" si="432"/>
        <v>0</v>
      </c>
      <c r="AR77" s="24">
        <f t="shared" si="433"/>
        <v>0</v>
      </c>
      <c r="AS77" s="19">
        <f t="shared" si="434"/>
        <v>0</v>
      </c>
      <c r="AT77" s="741">
        <f t="shared" si="435"/>
        <v>0</v>
      </c>
      <c r="AU77" s="41"/>
      <c r="AV77" s="709">
        <f>COUNTIF(beosztás!$BP79:$CT79,"DE")*8</f>
        <v>0</v>
      </c>
      <c r="AW77" s="710">
        <f>COUNTIF(beosztás!$BP79:$CT79,"DU")*8</f>
        <v>0</v>
      </c>
      <c r="AX77" s="710">
        <f>COUNTIF(beosztás!$BP79:$CT79,"ÉJ")*8</f>
        <v>0</v>
      </c>
      <c r="AY77" s="710">
        <f>COUNTIF(beosztás!$BP79:$CT79,"N")*12</f>
        <v>0</v>
      </c>
      <c r="AZ77" s="710">
        <f>COUNTIF(beosztás!$BP79:$CT79,"é")*12</f>
        <v>0</v>
      </c>
      <c r="BA77" s="710">
        <f>SUM(beosztás!$BP79:$CT79)</f>
        <v>0</v>
      </c>
      <c r="BB77" s="710">
        <f>COUNTIF(beosztás!$BP79:$CT79,"FÜ")*8</f>
        <v>0</v>
      </c>
      <c r="BC77" s="897">
        <f>(COUNTIF(beosztás!$BP79:$CT79,"SN")*12)+(COUNTIF(beosztás!$BP79:$CT79,"SDE")*8)+(COUNTIF(beosztás!$BP79:$CT79,"SDU")*8)+(COUNTIF(beosztás!$BP79:$CT79,"SÉ")*12)+(COUNTIF(beosztás!$BP79:$CT79,"SÉJ")*8)+(COUNTIF(beosztás!$BP79:$CT79,"S1")*1)+(COUNTIF(beosztás!$BP79:$CT79,"S2")*2)+(COUNTIF(beosztás!$BP79:$CT79,"S3")*3)+(COUNTIF(beosztás!$BP79:$CT79,"S4")*4)+(COUNTIF(beosztás!$BP79:$CT79,"S5")*5)+(COUNTIF(beosztás!$BP79:$CT79,"S6")*6)+(COUNTIF(beosztás!$BP79:$CT79,"S7")*7)+(COUNTIF(beosztás!$BP79:$CT79,"S8")*8)+(COUNTIF(beosztás!$BP79:$CT79,"S9")*9)+(COUNTIF(beosztás!$BP79:$CT79,"S10")*10)+(COUNTIF(beosztás!$BP79:$CT79,"S11")*11)+(COUNTIF(beosztás!$BP79:$CT79,"S12")*12)</f>
        <v>0</v>
      </c>
      <c r="BD77" s="710">
        <f>COUNTIF(beosztás!$BP79:$CT79,"BN")*12+COUNTIF(beosztás!$BP79:$CT79,"BÉ")*12+COUNTIF(beosztás!$BP79:$CT79,"BDE")*8+COUNTIF(beosztás!$BP79:$CT79,"BDU")*8+COUNTIF(beosztás!$BP79:$CT79,"BÉJ")*8+COUNTIF(beosztás!$BP79:$CT79,"B1")*1+COUNTIF(beosztás!$BP79:$CT79,"B2")*2+COUNTIF(beosztás!$BP79:$CT79,"B3")*3+COUNTIF(beosztás!$BP79:$CT79,"B5")*5+COUNTIF(beosztás!$BP79:$CT79,"B6")*6+COUNTIF(beosztás!$BP79:$CT79,"B7")*7+COUNTIF(beosztás!$BP79:$CT79,"B8")*8+COUNTIF(beosztás!$BP79:$CT79,"B9")*9+COUNTIF(beosztás!$BP79:$CT79,"B10")*10+COUNTIF(beosztás!$BP79:$CT79,"B11")*11+COUNTIF(beosztás!$BP79:$CT79,"B12")*12+COUNTIF(beosztás!$BP79:$CT79,"BP")*0</f>
        <v>0</v>
      </c>
      <c r="BE77" s="24">
        <f t="shared" si="436"/>
        <v>0</v>
      </c>
      <c r="BF77" s="710">
        <f>IF(C77="",0,alapadatok!$AN$4)</f>
        <v>0</v>
      </c>
      <c r="BG77" s="19">
        <f t="shared" si="342"/>
        <v>0</v>
      </c>
      <c r="BH77" s="741">
        <f t="shared" si="437"/>
        <v>0</v>
      </c>
      <c r="BI77" s="40"/>
      <c r="BJ77" s="709">
        <f>COUNTIF(beosztás!$CU79:$DX79,"DE")*8</f>
        <v>0</v>
      </c>
      <c r="BK77" s="710">
        <f>COUNTIF(beosztás!$CU79:$DX79,"DU")*8</f>
        <v>0</v>
      </c>
      <c r="BL77" s="710">
        <f>COUNTIF(beosztás!$CU79:$DX79,"ÉJ")*8</f>
        <v>0</v>
      </c>
      <c r="BM77" s="710">
        <f>COUNTIF(beosztás!$CU79:$DX79,"N")*12</f>
        <v>0</v>
      </c>
      <c r="BN77" s="710">
        <f>COUNTIF(beosztás!$CU79:$DX79,"É")*12</f>
        <v>0</v>
      </c>
      <c r="BO77" s="710">
        <f>SUM(beosztás!$CU79:$DX79)</f>
        <v>0</v>
      </c>
      <c r="BP77" s="897">
        <f>(COUNTIF(beosztás!$CU79:$DX79,"SN")*12)+(COUNTIF(beosztás!$CU79:$DX79,"SDE")*8)+(COUNTIF(beosztás!$CU79:$DX79,"SDU")*8)+(COUNTIF(beosztás!$CU79:$DX79,"SÉ")*12)+(COUNTIF(beosztás!$CU79:$DX79,"SÉJ")*8)+(COUNTIF(beosztás!$CU79:$DX79,"S1")*1)+(COUNTIF(beosztás!$CU79:$DX79,"S2")*2)+(COUNTIF(beosztás!$CU79:$DX79,"S3")*3)+(COUNTIF(beosztás!$CU79:$DX79,"S4")*4)+(COUNTIF(beosztás!$CU79:$DX79,"S5")*5)+(COUNTIF(beosztás!$CU79:$DX79,"S6")*6)+(COUNTIF(beosztás!$CU79:$DX79,"S7")*7)+(COUNTIF(beosztás!$CU79:$DX79,"S8")*8)+(COUNTIF(beosztás!$CU79:$DX79,"S9")*9)+(COUNTIF(beosztás!$CU79:$DX79,"S10")*10)+(COUNTIF(beosztás!$CU79:$DX79,"S11")*11)+(COUNTIF(beosztás!$CU79:$DX79,"S12")*12)</f>
        <v>0</v>
      </c>
      <c r="BQ77" s="710">
        <f>COUNTIF(beosztás!$CU79:$DX79,"FÜ")*8</f>
        <v>0</v>
      </c>
      <c r="BR77" s="710">
        <f>COUNTIF(beosztás!$CU79:$DX79,"BN")*12+COUNTIF(beosztás!$CU79:$DX79,"BÉ")*12+COUNTIF(beosztás!$CU79:$DX79,"BDE")*8+COUNTIF(beosztás!$CU79:$DX79,"BDU")*8+COUNTIF(beosztás!$CU79:$DX79,"BÉJ")*8+COUNTIF(beosztás!$CU79:$DX79,"B1")*1+COUNTIF(beosztás!$CU79:$DX79,"B2")*2+COUNTIF(beosztás!$CU79:$DX79,"B3")*3+COUNTIF(beosztás!$CU79:$DX79,"B5")*5+COUNTIF(beosztás!$CU79:$DX79,"B6")*6+COUNTIF(beosztás!$CU79:$DX79,"B7")*7+COUNTIF(beosztás!$CU79:$DX79,"B8")*8+COUNTIF(beosztás!$CU79:$DX79,"B9")*9+COUNTIF(beosztás!$CU79:$DX79,"B10")*10+COUNTIF(beosztás!$CU79:$DX79,"B11")*11+COUNTIF(beosztás!$CU79:$DX79,"B12")*12+COUNTIF(beosztás!$CU79:$DX79,"BP")*0</f>
        <v>0</v>
      </c>
      <c r="BS77" s="24">
        <f t="shared" si="438"/>
        <v>0</v>
      </c>
      <c r="BT77" s="710">
        <f>IF(C77="",0,alapadatok!$AN$5)</f>
        <v>0</v>
      </c>
      <c r="BU77" s="19">
        <f t="shared" si="344"/>
        <v>0</v>
      </c>
      <c r="BV77" s="741">
        <f t="shared" si="439"/>
        <v>0</v>
      </c>
      <c r="BW77" s="40"/>
      <c r="BX77" s="25">
        <f t="shared" si="345"/>
        <v>0</v>
      </c>
      <c r="BY77" s="24">
        <f t="shared" si="346"/>
        <v>0</v>
      </c>
      <c r="BZ77" s="24">
        <f t="shared" si="347"/>
        <v>0</v>
      </c>
      <c r="CA77" s="24">
        <f t="shared" si="348"/>
        <v>0</v>
      </c>
      <c r="CB77" s="24">
        <f t="shared" si="349"/>
        <v>0</v>
      </c>
      <c r="CC77" s="24">
        <f t="shared" si="350"/>
        <v>0</v>
      </c>
      <c r="CD77" s="24">
        <f t="shared" si="351"/>
        <v>0</v>
      </c>
      <c r="CE77" s="24">
        <f t="shared" si="352"/>
        <v>0</v>
      </c>
      <c r="CF77" s="24">
        <f t="shared" si="353"/>
        <v>0</v>
      </c>
      <c r="CG77" s="24">
        <f t="shared" si="354"/>
        <v>0</v>
      </c>
      <c r="CH77" s="24">
        <f t="shared" si="355"/>
        <v>0</v>
      </c>
      <c r="CI77" s="19">
        <f t="shared" si="356"/>
        <v>0</v>
      </c>
      <c r="CJ77" s="741">
        <f t="shared" si="440"/>
        <v>0</v>
      </c>
      <c r="CK77" s="41"/>
      <c r="CL77" s="709">
        <f>COUNTIF(beosztás!$DY79:$FC79,"DE")*8</f>
        <v>0</v>
      </c>
      <c r="CM77" s="710">
        <f>COUNTIF(beosztás!$DY79:$FC79,"DU")*8</f>
        <v>0</v>
      </c>
      <c r="CN77" s="710">
        <f>COUNTIF(beosztás!$DY79:$FC79,"ÉJ")*8</f>
        <v>0</v>
      </c>
      <c r="CO77" s="710">
        <f>COUNTIF(beosztás!$DY79:$FC79,"N")*12</f>
        <v>0</v>
      </c>
      <c r="CP77" s="710">
        <f>COUNTIF(beosztás!$DY79:$FC79,"é")*12</f>
        <v>0</v>
      </c>
      <c r="CQ77" s="710">
        <f>SUM(beosztás!$DY79:$FC79)</f>
        <v>0</v>
      </c>
      <c r="CR77" s="710">
        <f>COUNTIF(beosztás!$DY79:$FC79,"FÜ")*8</f>
        <v>0</v>
      </c>
      <c r="CS77" s="897">
        <f>(COUNTIF(beosztás!$DY79:$FC79,"SN")*12)+(COUNTIF(beosztás!$DY79:$FC79,"SDE")*8)+(COUNTIF(beosztás!$DY79:$FC79,"SDU")*8)+(COUNTIF(beosztás!$DY79:$FC79,"SÉ")*12)+(COUNTIF(beosztás!$DY79:$FC79,"SÉJ")*8)+(COUNTIF(beosztás!$DY79:$FC79,"S1")*1)+(COUNTIF(beosztás!$DY79:$FC79,"S2")*2)+(COUNTIF(beosztás!$DY79:$FC79,"S3")*3)+(COUNTIF(beosztás!$DY79:$FC79,"S4")*4)+(COUNTIF(beosztás!$DY79:$FC79,"S5")*5)+(COUNTIF(beosztás!$DY79:$FC79,"S6")*6)+(COUNTIF(beosztás!$DY79:$FC79,"S7")*7)+(COUNTIF(beosztás!$DY79:$FC79,"S8")*8)+(COUNTIF(beosztás!$DY79:$FC79,"S9")*9)+(COUNTIF(beosztás!$DY79:$FC79,"S10")*10)+(COUNTIF(beosztás!$DY79:$FC79,"S11")*11)+(COUNTIF(beosztás!$DY79:$FC79,"S12")*12)</f>
        <v>0</v>
      </c>
      <c r="CT77" s="710">
        <f>COUNTIF(beosztás!$DY79:$FC79,"BN")*12+COUNTIF(beosztás!$DY79:$FC79,"BÉ")*12+COUNTIF(beosztás!$DY79:$FC79,"BDE")*8+COUNTIF(beosztás!$DY79:$FC79,"BDU")*8+COUNTIF(beosztás!$DY79:$FC79,"BÉJ")*8+COUNTIF(beosztás!$DY79:$FC79,"B1")*1+COUNTIF(beosztás!$DY79:$FC79,"B2")*2+COUNTIF(beosztás!$DY79:$FC79,"B3")*3+COUNTIF(beosztás!$DY79:$FC79,"B5")*5+COUNTIF(beosztás!$DY79:$FC79,"B6")*6+COUNTIF(beosztás!$DY79:$FC79,"B7")*7+COUNTIF(beosztás!$DY79:$FC79,"B8")*8+COUNTIF(beosztás!$DY79:$FC79,"B9")*9+COUNTIF(beosztás!$DY79:$FC79,"B10")*10+COUNTIF(beosztás!$DY79:$FC79,"B11")*11+COUNTIF(beosztás!$DY79:$FC79,"B12")*12+COUNTIF(beosztás!$DY79:$FC79,"BP")*0</f>
        <v>0</v>
      </c>
      <c r="CU77" s="24">
        <f t="shared" si="441"/>
        <v>0</v>
      </c>
      <c r="CV77" s="710">
        <f>IF(C77="",0,alapadatok!$AN$6)</f>
        <v>0</v>
      </c>
      <c r="CW77" s="19">
        <f t="shared" si="358"/>
        <v>0</v>
      </c>
      <c r="CX77" s="907">
        <f t="shared" si="442"/>
        <v>0</v>
      </c>
      <c r="CY77" s="40"/>
      <c r="CZ77" s="709">
        <f>COUNTIF(beosztás!$FD79:$GG79,"DE")*8</f>
        <v>0</v>
      </c>
      <c r="DA77" s="710">
        <f>COUNTIF(beosztás!$FD79:$GG79,"DU")*8</f>
        <v>0</v>
      </c>
      <c r="DB77" s="710">
        <f>COUNTIF(beosztás!$FD79:$GG79,"ÉJ")*8</f>
        <v>0</v>
      </c>
      <c r="DC77" s="710">
        <f>COUNTIF(beosztás!$FD79:$GG79,"N")*12</f>
        <v>0</v>
      </c>
      <c r="DD77" s="710">
        <f>COUNTIF(beosztás!$FD79:$GG79,"É")*12</f>
        <v>0</v>
      </c>
      <c r="DE77" s="710">
        <f>SUM(beosztás!$FD79:$GG79)</f>
        <v>0</v>
      </c>
      <c r="DF77" s="897">
        <f>(COUNTIF(beosztás!$FD79:$GG79,"SN")*12)+(COUNTIF(beosztás!$FD79:$GG79,"SDE")*8)+(COUNTIF(beosztás!$FD79:$GG79,"SDU")*8)+(COUNTIF(beosztás!$FD79:$GG79,"SÉ")*12)+(COUNTIF(beosztás!$FD79:$GG79,"SÉJ")*8)+(COUNTIF(beosztás!$FD79:$GG79,"S1")*1)+(COUNTIF(beosztás!$FD79:$GG79,"S2")*2)+(COUNTIF(beosztás!$FD79:$GG79,"S3")*3)+(COUNTIF(beosztás!$FD79:$GG79,"S4")*4)+(COUNTIF(beosztás!$FD79:$GG79,"S5")*5)+(COUNTIF(beosztás!$FD79:$GG79,"S6")*6)+(COUNTIF(beosztás!$FD79:$GG79,"S7")*7)+(COUNTIF(beosztás!$FD79:$GG79,"S8")*8)+(COUNTIF(beosztás!$FD79:$GG79,"S9")*9)+(COUNTIF(beosztás!$FD79:$GG79,"S10")*10)+(COUNTIF(beosztás!$FD79:$GG79,"S11")*11)+(COUNTIF(beosztás!$FD79:$GG79,"S12")*12)</f>
        <v>0</v>
      </c>
      <c r="DG77" s="710">
        <f>COUNTIF(beosztás!$FD79:$GG79,"FÜ")*8</f>
        <v>0</v>
      </c>
      <c r="DH77" s="710">
        <f>COUNTIF(beosztás!$FD79:$GG79,"BN")*12+COUNTIF(beosztás!$FD79:$GG79,"BÉ")*12+COUNTIF(beosztás!$FD79:$GG79,"BDE")*8+COUNTIF(beosztás!$FD79:$GG79,"BDU")*8+COUNTIF(beosztás!$FD79:$GG79,"BÉJ")*8+COUNTIF(beosztás!$FD79:$GG79,"B1")*1+COUNTIF(beosztás!$FD79:$GG79,"B2")*2+COUNTIF(beosztás!$FD79:$GG79,"B3")*3+COUNTIF(beosztás!$FD79:$GG79,"B5")*5+COUNTIF(beosztás!$FD79:$GG79,"B6")*6+COUNTIF(beosztás!$FD79:$GG79,"B7")*7+COUNTIF(beosztás!$FD79:$GG79,"B8")*8+COUNTIF(beosztás!$FD79:$GG79,"B9")*9+COUNTIF(beosztás!$FD79:$GG79,"B10")*10+COUNTIF(beosztás!$FD79:$GG79,"B11")*11+COUNTIF(beosztás!$FD79:$GG79,"B12")*12+COUNTIF(beosztás!$FD79:$GG79,"BP")*0</f>
        <v>0</v>
      </c>
      <c r="DI77" s="24">
        <f t="shared" si="443"/>
        <v>0</v>
      </c>
      <c r="DJ77" s="710">
        <f>IF(C77="",0,alapadatok!$AN$7)</f>
        <v>0</v>
      </c>
      <c r="DK77" s="19">
        <f t="shared" si="359"/>
        <v>0</v>
      </c>
      <c r="DL77" s="741">
        <f t="shared" si="444"/>
        <v>0</v>
      </c>
      <c r="DM77" s="40"/>
      <c r="DN77" s="25">
        <f t="shared" si="360"/>
        <v>0</v>
      </c>
      <c r="DO77" s="24">
        <f t="shared" si="361"/>
        <v>0</v>
      </c>
      <c r="DP77" s="24">
        <f t="shared" si="362"/>
        <v>0</v>
      </c>
      <c r="DQ77" s="24">
        <f t="shared" si="363"/>
        <v>0</v>
      </c>
      <c r="DR77" s="24">
        <f t="shared" si="364"/>
        <v>0</v>
      </c>
      <c r="DS77" s="24">
        <f t="shared" si="365"/>
        <v>0</v>
      </c>
      <c r="DT77" s="24">
        <f t="shared" si="366"/>
        <v>0</v>
      </c>
      <c r="DU77" s="24">
        <f t="shared" si="367"/>
        <v>0</v>
      </c>
      <c r="DV77" s="24">
        <f t="shared" si="368"/>
        <v>0</v>
      </c>
      <c r="DW77" s="24">
        <f t="shared" si="369"/>
        <v>0</v>
      </c>
      <c r="DX77" s="24">
        <f t="shared" si="370"/>
        <v>0</v>
      </c>
      <c r="DY77" s="19">
        <f t="shared" si="371"/>
        <v>0</v>
      </c>
      <c r="DZ77" s="907">
        <f t="shared" si="445"/>
        <v>0</v>
      </c>
      <c r="EA77" s="41"/>
      <c r="EB77" s="709">
        <f>COUNTIF(beosztás!$GH79:$HL79,"DE")*8</f>
        <v>0</v>
      </c>
      <c r="EC77" s="710">
        <f>COUNTIF(beosztás!$GH79:$HL79,"DU")*8</f>
        <v>0</v>
      </c>
      <c r="ED77" s="710">
        <f>COUNTIF(beosztás!$GH79:$HL79,"ÉJ")*8</f>
        <v>0</v>
      </c>
      <c r="EE77" s="710">
        <f>COUNTIF(beosztás!$GH79:$HL79,"N")*12</f>
        <v>0</v>
      </c>
      <c r="EF77" s="710">
        <f>COUNTIF(beosztás!$GH79:$HL79,"é")*12</f>
        <v>0</v>
      </c>
      <c r="EG77" s="710">
        <f>SUM(beosztás!$GH79:$HL79)</f>
        <v>0</v>
      </c>
      <c r="EH77" s="710">
        <f>COUNTIF(beosztás!$GH79:$HL79,"FÜ")*8</f>
        <v>0</v>
      </c>
      <c r="EI77" s="897">
        <f>(COUNTIF(beosztás!$GH79:$HL79,"SN")*12)+(COUNTIF(beosztás!$GH79:$HL79,"SDE")*8)+(COUNTIF(beosztás!$GH79:$HL79,"SDU")*8)+(COUNTIF(beosztás!$GH79:$HL79,"SÉ")*12)+(COUNTIF(beosztás!$GH79:$HL79,"SÉJ")*8)+(COUNTIF(beosztás!$GH79:$HL79,"S1")*1)+(COUNTIF(beosztás!$GH79:$HL79,"S2")*2)+(COUNTIF(beosztás!$GH79:$HL79,"S3")*3)+(COUNTIF(beosztás!$GH79:$HL79,"S4")*4)+(COUNTIF(beosztás!$GH79:$HL79,"S5")*5)+(COUNTIF(beosztás!$GH79:$HL79,"S6")*6)+(COUNTIF(beosztás!$GH79:$HL79,"S7")*7)+(COUNTIF(beosztás!$GH79:$HL79,"S8")*8)+(COUNTIF(beosztás!$GH79:$HL79,"S9")*9)+(COUNTIF(beosztás!$GH79:$HL79,"S10")*10)+(COUNTIF(beosztás!$GH79:$HL79,"S11")*11)+(COUNTIF(beosztás!$GH79:$HL79,"S12")*12)</f>
        <v>0</v>
      </c>
      <c r="EJ77" s="710">
        <f>COUNTIF(beosztás!$GH79:$HL79,"BN")*12+COUNTIF(beosztás!$GH79:$HL79,"BÉ")*12+COUNTIF(beosztás!$GH79:$HL79,"BDE")*8+COUNTIF(beosztás!$GH79:$HL79,"BDU")*8+COUNTIF(beosztás!$GH79:$HL79,"BÉJ")*8+COUNTIF(beosztás!$GH79:$HL79,"B1")*1+COUNTIF(beosztás!$GH79:$HL79,"B2")*2+COUNTIF(beosztás!$GH79:$HL79,"B3")*3+COUNTIF(beosztás!$GH79:$HL79,"B5")*5+COUNTIF(beosztás!$GH79:$HL79,"B6")*6+COUNTIF(beosztás!$GH79:$HL79,"B7")*7+COUNTIF(beosztás!$GH79:$HL79,"B8")*8+COUNTIF(beosztás!$GH79:$HL79,"B9")*9+COUNTIF(beosztás!$GH79:$HL79,"B10")*10+COUNTIF(beosztás!$GH79:$HL79,"B11")*11+COUNTIF(beosztás!$GH79:$HL79,"B12")*12+COUNTIF(beosztás!$GH79:$HL79,"BP")*0</f>
        <v>0</v>
      </c>
      <c r="EK77" s="24">
        <f t="shared" si="446"/>
        <v>0</v>
      </c>
      <c r="EL77" s="710">
        <f>IF(C77="",0,alapadatok!$AN$8)</f>
        <v>0</v>
      </c>
      <c r="EM77" s="19">
        <f t="shared" si="373"/>
        <v>0</v>
      </c>
      <c r="EN77" s="907">
        <f t="shared" si="447"/>
        <v>0</v>
      </c>
      <c r="EO77" s="40"/>
      <c r="EP77" s="709">
        <f>COUNTIF(beosztás!$HM79:$IQ79,"DE")*8</f>
        <v>0</v>
      </c>
      <c r="EQ77" s="710">
        <f>COUNTIF(beosztás!$HM79:$IQ79,"DU")*8</f>
        <v>0</v>
      </c>
      <c r="ER77" s="710">
        <f>COUNTIF(beosztás!$HM79:$IQ79,"ÉJ")*8</f>
        <v>0</v>
      </c>
      <c r="ES77" s="710">
        <f>COUNTIF(beosztás!$HM79:$IQ79,"N")*12</f>
        <v>0</v>
      </c>
      <c r="ET77" s="710">
        <f>COUNTIF(beosztás!$HM79:$IQ79,"É")*12</f>
        <v>0</v>
      </c>
      <c r="EU77" s="710">
        <f>SUM(beosztás!$HM79:$IQ79)</f>
        <v>0</v>
      </c>
      <c r="EV77" s="897">
        <f>(COUNTIF(beosztás!$HM79:$IQ79,"SN")*12)+(COUNTIF(beosztás!$HM79:$IQ79,"SDE")*8)+(COUNTIF(beosztás!$HM79:$IQ79,"SDU")*8)+(COUNTIF(beosztás!$HM79:$IQ79,"SÉ")*12)+(COUNTIF(beosztás!$HM79:$IQ79,"SÉJ")*8)+(COUNTIF(beosztás!$HM79:$IQ79,"S1")*1)+(COUNTIF(beosztás!$HM79:$IQ79,"S2")*2)+(COUNTIF(beosztás!$HM79:$IQ79,"S3")*3)+(COUNTIF(beosztás!$HM79:$IQ79,"S4")*4)+(COUNTIF(beosztás!$HM79:$IQ79,"S5")*5)+(COUNTIF(beosztás!$HM79:$IQ79,"S6")*6)+(COUNTIF(beosztás!$HM79:$IQ79,"S7")*7)+(COUNTIF(beosztás!$HM79:$IQ79,"S8")*8)+(COUNTIF(beosztás!$HM79:$IQ79,"S9")*9)+(COUNTIF(beosztás!$HM79:$IQ79,"S10")*10)+(COUNTIF(beosztás!$HM79:$IQ79,"S11")*11)+(COUNTIF(beosztás!$HM79:$IQ79,"S12")*12)</f>
        <v>0</v>
      </c>
      <c r="EW77" s="710">
        <f>COUNTIF(beosztás!$HM79:$IQ79,"FÜ")*8</f>
        <v>0</v>
      </c>
      <c r="EX77" s="710">
        <f>COUNTIF(beosztás!$HM79:$IQ79,"BN")*12+COUNTIF(beosztás!$HM79:$IQ79,"BÉ")*12+COUNTIF(beosztás!$HM79:$IQ79,"BDE")*8+COUNTIF(beosztás!$HM79:$IQ79,"BDU")*8+COUNTIF(beosztás!$HM79:$IQ79,"BÉJ")*8+COUNTIF(beosztás!$HM79:$IQ79,"B1")*1+COUNTIF(beosztás!$HM79:$IQ79,"B2")*2+COUNTIF(beosztás!$HM79:$IQ79,"B3")*3+COUNTIF(beosztás!$HM79:$IQ79,"B5")*5+COUNTIF(beosztás!$HM79:$IQ79,"B6")*6+COUNTIF(beosztás!$HM79:$IQ79,"B7")*7+COUNTIF(beosztás!$HM79:$IQ79,"B8")*8+COUNTIF(beosztás!$HM79:$IQ79,"B9")*9+COUNTIF(beosztás!$HM79:$IQ79,"B10")*10+COUNTIF(beosztás!$HM79:$IQ79,"B11")*11+COUNTIF(beosztás!$HM79:$IQ79,"B12")*12+COUNTIF(beosztás!$HM79:$IQ79,"BP")*0</f>
        <v>0</v>
      </c>
      <c r="EY77" s="24">
        <f t="shared" si="448"/>
        <v>0</v>
      </c>
      <c r="EZ77" s="710">
        <f>IF(C77="",0,alapadatok!$AN$9)</f>
        <v>0</v>
      </c>
      <c r="FA77" s="19">
        <f t="shared" si="374"/>
        <v>0</v>
      </c>
      <c r="FB77" s="907">
        <f t="shared" si="449"/>
        <v>0</v>
      </c>
      <c r="FC77" s="40"/>
      <c r="FD77" s="25">
        <f t="shared" si="375"/>
        <v>0</v>
      </c>
      <c r="FE77" s="24">
        <f t="shared" si="376"/>
        <v>0</v>
      </c>
      <c r="FF77" s="24">
        <f t="shared" si="377"/>
        <v>0</v>
      </c>
      <c r="FG77" s="24">
        <f t="shared" si="378"/>
        <v>0</v>
      </c>
      <c r="FH77" s="24">
        <f t="shared" si="379"/>
        <v>0</v>
      </c>
      <c r="FI77" s="24">
        <f t="shared" si="380"/>
        <v>0</v>
      </c>
      <c r="FJ77" s="24">
        <f t="shared" si="381"/>
        <v>0</v>
      </c>
      <c r="FK77" s="24">
        <f t="shared" si="382"/>
        <v>0</v>
      </c>
      <c r="FL77" s="24">
        <f t="shared" si="383"/>
        <v>0</v>
      </c>
      <c r="FM77" s="24">
        <f t="shared" si="384"/>
        <v>0</v>
      </c>
      <c r="FN77" s="24">
        <f t="shared" si="385"/>
        <v>0</v>
      </c>
      <c r="FO77" s="19">
        <f t="shared" si="386"/>
        <v>0</v>
      </c>
      <c r="FP77" s="907">
        <f t="shared" si="450"/>
        <v>0</v>
      </c>
      <c r="FQ77" s="41"/>
      <c r="FR77" s="709">
        <f>COUNTIF(beosztás!$IR79:$JU79,"DE")*8</f>
        <v>0</v>
      </c>
      <c r="FS77" s="710">
        <f>COUNTIF(beosztás!$IR79:$JU79,"DU")*8</f>
        <v>0</v>
      </c>
      <c r="FT77" s="710">
        <f>COUNTIF(beosztás!$IR79:$JU79,"ÉJ")*8</f>
        <v>0</v>
      </c>
      <c r="FU77" s="710">
        <f>COUNTIF(beosztás!$IR79:$JU79,"N")*12</f>
        <v>0</v>
      </c>
      <c r="FV77" s="710">
        <f>COUNTIF(beosztás!$IR79:$JU79,"é")*12</f>
        <v>0</v>
      </c>
      <c r="FW77" s="710">
        <f>SUM(beosztás!$IR79:$JU79)</f>
        <v>0</v>
      </c>
      <c r="FX77" s="710">
        <f>COUNTIF(beosztás!$IR79:$JU79,"FÜ")*8</f>
        <v>0</v>
      </c>
      <c r="FY77" s="897">
        <f>(COUNTIF(beosztás!$IR79:$JU79,"SN")*12)+(COUNTIF(beosztás!$IR79:$JU79,"SDE")*8)+(COUNTIF(beosztás!$IR79:$JU79,"SDU")*8)+(COUNTIF(beosztás!$IR79:$JU79,"SÉ")*12)+(COUNTIF(beosztás!$IR79:$JU79,"SÉJ")*8)+(COUNTIF(beosztás!$IR79:$JU79,"S1")*1)+(COUNTIF(beosztás!$IR79:$JU79,"S2")*2)+(COUNTIF(beosztás!$IR79:$JU79,"S3")*3)+(COUNTIF(beosztás!$IR79:$JU79,"S4")*4)+(COUNTIF(beosztás!$IR79:$JU79,"S5")*5)+(COUNTIF(beosztás!$IR79:$JU79,"S6")*6)+(COUNTIF(beosztás!$IR79:$JU79,"S7")*7)+(COUNTIF(beosztás!$IR79:$JU79,"S8")*8)+(COUNTIF(beosztás!$IR79:$JU79,"S9")*9)+(COUNTIF(beosztás!$IR79:$JU79,"S10")*10)+(COUNTIF(beosztás!$IR79:$JU79,"S11")*11)+(COUNTIF(beosztás!$IR79:$JU79,"S12")*12)</f>
        <v>0</v>
      </c>
      <c r="FZ77" s="710">
        <f>COUNTIF(beosztás!$IR79:$JU79,"BN")*12+COUNTIF(beosztás!$IR79:$JU79,"BÉ")*12+COUNTIF(beosztás!$IR79:$JU79,"BDE")*8+COUNTIF(beosztás!$IR79:$JU79,"BDU")*8+COUNTIF(beosztás!$IR79:$JU79,"BÉJ")*8+COUNTIF(beosztás!$IR79:$JU79,"B1")*1+COUNTIF(beosztás!$IR79:$JU79,"B2")*2+COUNTIF(beosztás!$IR79:$JU79,"B3")*3+COUNTIF(beosztás!$IR79:$JU79,"B5")*5+COUNTIF(beosztás!$IR79:$JU79,"B6")*6+COUNTIF(beosztás!$IR79:$JU79,"B7")*7+COUNTIF(beosztás!$IR79:$JU79,"B8")*8+COUNTIF(beosztás!$IR79:$JU79,"B9")*9+COUNTIF(beosztás!$IR79:$JU79,"B10")*10+COUNTIF(beosztás!$IR79:$JU79,"B11")*11+COUNTIF(beosztás!$IR79:$JU79,"B12")*12+COUNTIF(beosztás!$IR79:$JU79,"BP")*0</f>
        <v>0</v>
      </c>
      <c r="GA77" s="24">
        <f t="shared" si="451"/>
        <v>0</v>
      </c>
      <c r="GB77" s="710">
        <f>IF(C77="",0,alapadatok!$AN$10)</f>
        <v>0</v>
      </c>
      <c r="GC77" s="19">
        <f t="shared" si="388"/>
        <v>0</v>
      </c>
      <c r="GD77" s="907">
        <f t="shared" si="452"/>
        <v>0</v>
      </c>
      <c r="GE77" s="42"/>
      <c r="GF77" s="709">
        <f>COUNTIF(beosztás!$JV79:$KZ79,"DE")*8</f>
        <v>0</v>
      </c>
      <c r="GG77" s="710">
        <f>COUNTIF(beosztás!$JV79:$KZ79,"DU")*8</f>
        <v>0</v>
      </c>
      <c r="GH77" s="710">
        <f>COUNTIF(beosztás!$JV79:$KZ79,"ÉJ")*8</f>
        <v>0</v>
      </c>
      <c r="GI77" s="710">
        <f>COUNTIF(beosztás!$JV79:$KZ79,"N")*12</f>
        <v>0</v>
      </c>
      <c r="GJ77" s="710">
        <f>COUNTIF(beosztás!$JV79:$KZ79,"É")*12</f>
        <v>0</v>
      </c>
      <c r="GK77" s="710">
        <f>SUM(beosztás!$JV79:$KZ79)</f>
        <v>0</v>
      </c>
      <c r="GL77" s="897">
        <f>(COUNTIF(beosztás!$JV79:$KZ79,"SN")*12)+(COUNTIF(beosztás!$JV79:$KZ79,"SDE")*8)+(COUNTIF(beosztás!$JV79:$KZ79,"SDU")*8)+(COUNTIF(beosztás!$JV79:$KZ79,"SÉ")*12)+(COUNTIF(beosztás!$JV79:$KZ79,"SÉJ")*8)+(COUNTIF(beosztás!$JV79:$KZ79,"S1")*1)+(COUNTIF(beosztás!$JV79:$KZ79,"S2")*2)+(COUNTIF(beosztás!$JV79:$KZ79,"S3")*3)+(COUNTIF(beosztás!$JV79:$KZ79,"S4")*4)+(COUNTIF(beosztás!$JV79:$KZ79,"S5")*5)+(COUNTIF(beosztás!$JV79:$KZ79,"S6")*6)+(COUNTIF(beosztás!$JV79:$KZ79,"S7")*7)+(COUNTIF(beosztás!$JV79:$KZ79,"S8")*8)+(COUNTIF(beosztás!$JV79:$KZ79,"S9")*9)+(COUNTIF(beosztás!$JV79:$KZ79,"S10")*10)+(COUNTIF(beosztás!$JV79:$KZ79,"S11")*11)+(COUNTIF(beosztás!$JV79:$KZ79,"S12")*12)</f>
        <v>0</v>
      </c>
      <c r="GM77" s="710">
        <f>COUNTIF(beosztás!$JV79:$KZ79,"FÜ")*8</f>
        <v>0</v>
      </c>
      <c r="GN77" s="710">
        <f>COUNTIF(beosztás!$JV79:$KZ79,"BN")*12+COUNTIF(beosztás!$JV79:$KZ79,"BÉ")*12+COUNTIF(beosztás!$JV79:$KZ79,"BDE")*8+COUNTIF(beosztás!$JV79:$KZ79,"BDU")*8+COUNTIF(beosztás!$JV79:$KZ79,"BÉJ")*8+COUNTIF(beosztás!$JV79:$KZ79,"B1")*1+COUNTIF(beosztás!$JV79:$KZ79,"B2")*2+COUNTIF(beosztás!$JV79:$KZ79,"B3")*3+COUNTIF(beosztás!$JV79:$KZ79,"B5")*5+COUNTIF(beosztás!$JV79:$KZ79,"B6")*6+COUNTIF(beosztás!$JV79:$KZ79,"B7")*7+COUNTIF(beosztás!$JV79:$KZ79,"B8")*8+COUNTIF(beosztás!$JV79:$KZ79,"B9")*9+COUNTIF(beosztás!$JV79:$KZ79,"B10")*10+COUNTIF(beosztás!$JV79:$KZ79,"B11")*11+COUNTIF(beosztás!$JV79:$KZ79,"B12")*12+COUNTIF(beosztás!$JV79:$KZ79,"BP")*0</f>
        <v>0</v>
      </c>
      <c r="GO77" s="24">
        <f t="shared" si="453"/>
        <v>0</v>
      </c>
      <c r="GP77" s="710">
        <f>IF(C77="",0,alapadatok!$AN$11)</f>
        <v>0</v>
      </c>
      <c r="GQ77" s="19">
        <f t="shared" si="389"/>
        <v>0</v>
      </c>
      <c r="GR77" s="907">
        <f t="shared" si="454"/>
        <v>0</v>
      </c>
      <c r="GS77" s="42"/>
      <c r="GT77" s="25">
        <f t="shared" si="390"/>
        <v>0</v>
      </c>
      <c r="GU77" s="24">
        <f t="shared" si="391"/>
        <v>0</v>
      </c>
      <c r="GV77" s="24">
        <f t="shared" si="392"/>
        <v>0</v>
      </c>
      <c r="GW77" s="24">
        <f t="shared" si="393"/>
        <v>0</v>
      </c>
      <c r="GX77" s="24">
        <f t="shared" si="394"/>
        <v>0</v>
      </c>
      <c r="GY77" s="24">
        <f t="shared" si="395"/>
        <v>0</v>
      </c>
      <c r="GZ77" s="24">
        <f t="shared" si="396"/>
        <v>0</v>
      </c>
      <c r="HA77" s="24">
        <f t="shared" si="397"/>
        <v>0</v>
      </c>
      <c r="HB77" s="24">
        <f t="shared" si="398"/>
        <v>0</v>
      </c>
      <c r="HC77" s="24">
        <f t="shared" si="399"/>
        <v>0</v>
      </c>
      <c r="HD77" s="24">
        <f t="shared" si="400"/>
        <v>0</v>
      </c>
      <c r="HE77" s="19">
        <f t="shared" si="401"/>
        <v>0</v>
      </c>
      <c r="HF77" s="907">
        <f t="shared" si="455"/>
        <v>0</v>
      </c>
      <c r="HG77" s="41"/>
      <c r="HH77" s="709">
        <f>COUNTIF(beosztás!$LA79:$MD79,"DE")*8</f>
        <v>0</v>
      </c>
      <c r="HI77" s="710">
        <f>COUNTIF(beosztás!$LA79:$MD79,"DU")*8</f>
        <v>0</v>
      </c>
      <c r="HJ77" s="710">
        <f>COUNTIF(beosztás!$LA79:$MD79,"ÉJ")*8</f>
        <v>0</v>
      </c>
      <c r="HK77" s="710">
        <f>COUNTIF(beosztás!$LA79:$MD79,"N")*12</f>
        <v>0</v>
      </c>
      <c r="HL77" s="710">
        <f>COUNTIF(beosztás!$LA79:$MD79,"é")*12</f>
        <v>0</v>
      </c>
      <c r="HM77" s="710">
        <f>SUM(beosztás!$LA79:$MD79)</f>
        <v>0</v>
      </c>
      <c r="HN77" s="710">
        <f>COUNTIF(beosztás!$LA79:$MD79,"FÜ")*8</f>
        <v>0</v>
      </c>
      <c r="HO77" s="897">
        <f>(COUNTIF(beosztás!$LA79:$MD79,"SN")*12)+(COUNTIF(beosztás!$LA79:$MD79,"SDE")*8)+(COUNTIF(beosztás!$LA79:$MD79,"SDU")*8)+(COUNTIF(beosztás!$LA79:$MD79,"SÉ")*12)+(COUNTIF(beosztás!$LA79:$MD79,"SÉJ")*8)+(COUNTIF(beosztás!$LA79:$MD79,"S1")*1)+(COUNTIF(beosztás!$LA79:$MD79,"S2")*2)+(COUNTIF(beosztás!$LA79:$MD79,"S3")*3)+(COUNTIF(beosztás!$LA79:$MD79,"S4")*4)+(COUNTIF(beosztás!$LA79:$MD79,"S5")*5)+(COUNTIF(beosztás!$LA79:$MD79,"S6")*6)+(COUNTIF(beosztás!$LA79:$MD79,"S7")*7)+(COUNTIF(beosztás!$LA79:$MD79,"S8")*8)+(COUNTIF(beosztás!$LA79:$MD79,"S9")*9)+(COUNTIF(beosztás!$LA79:$MD79,"S10")*10)+(COUNTIF(beosztás!$LA79:$MD79,"S11")*11)+(COUNTIF(beosztás!$LA79:$MD79,"S12")*12)</f>
        <v>0</v>
      </c>
      <c r="HP77" s="710">
        <f>COUNTIF(beosztás!$LA79:$MD79,"BN")*12+COUNTIF(beosztás!$LA79:$MD79,"BÉ")*12+COUNTIF(beosztás!$LA79:$MD79,"BDE")*8+COUNTIF(beosztás!$LA79:$MD79,"BDU")*8+COUNTIF(beosztás!$LA79:$MD79,"BÉJ")*8+COUNTIF(beosztás!$LA79:$MD79,"B1")*1+COUNTIF(beosztás!$LA79:$MD79,"B2")*2+COUNTIF(beosztás!$LA79:$MD79,"B3")*3+COUNTIF(beosztás!$KZ79:$MC79,"B5")*5+COUNTIF(beosztás!$KZ79:$MC79,"B6")*6+COUNTIF(beosztás!$KZ79:$MC79,"B7")*7+COUNTIF(beosztás!$KZ79:$MC79,"B8")*8+COUNTIF(beosztás!$LA79:$MD79,"B9")*9+COUNTIF(beosztás!$LA79:$MD79,"B10")*10+COUNTIF(beosztás!$LA79:$MD79,"B11")*11+COUNTIF(beosztás!$LA79:$MD79,"B12")*12+COUNTIF(beosztás!$LA79:$MD79,"BP")*0</f>
        <v>0</v>
      </c>
      <c r="HQ77" s="24">
        <f t="shared" si="456"/>
        <v>0</v>
      </c>
      <c r="HR77" s="710">
        <f>IF(C77="",0,alapadatok!$AN$12)</f>
        <v>0</v>
      </c>
      <c r="HS77" s="19">
        <f t="shared" si="403"/>
        <v>0</v>
      </c>
      <c r="HT77" s="907">
        <f t="shared" si="457"/>
        <v>0</v>
      </c>
      <c r="HU77" s="42"/>
      <c r="HV77" s="709">
        <f>COUNTIF(beosztás!$ME79:$NI79,"DE")*8</f>
        <v>0</v>
      </c>
      <c r="HW77" s="710">
        <f>COUNTIF(beosztás!$ME79:$NI79,"DU")*8</f>
        <v>0</v>
      </c>
      <c r="HX77" s="710">
        <f>COUNTIF(beosztás!$ME79:$NI79,"ÉJ")*8</f>
        <v>0</v>
      </c>
      <c r="HY77" s="710">
        <f>COUNTIF(beosztás!$ME79:$NI79,"N")*12</f>
        <v>0</v>
      </c>
      <c r="HZ77" s="710">
        <f>COUNTIF(beosztás!$ME79:$NI79,"É")*12</f>
        <v>0</v>
      </c>
      <c r="IA77" s="710">
        <f>SUM(beosztás!$ME79:$NI79)</f>
        <v>0</v>
      </c>
      <c r="IB77" s="710">
        <f>(COUNTIF(beosztás!$ME79:$NI79,"SN")*12)+(COUNTIF(beosztás!$ME79:$NI79,"SDE")*8)+(COUNTIF(beosztás!$ME79:$NI79,"SDU")*8)+(COUNTIF(beosztás!$ME79:$NI79,"SÉ")*12)+(COUNTIF(beosztás!$ME79:$NI79,"SÉJ")*8)+(COUNTIF(beosztás!$ME79:$NI79,"S1")*1)+(COUNTIF(beosztás!$ME79:$NI79,"S2")*2)+(COUNTIF(beosztás!$ME79:$NI79,"S3")*3)+(COUNTIF(beosztás!$ME79:$NI79,"S4")*4)+(COUNTIF(beosztás!$ME79:$NI79,"S5")*5)+(COUNTIF(beosztás!$ME79:$NI79,"S6")*6)+(COUNTIF(beosztás!$ME79:$NI79,"S7")*7)+(COUNTIF(beosztás!$ME79:$NI79,"S8")*8)+(COUNTIF(beosztás!$ME79:$NI79,"S9")*9)+(COUNTIF(beosztás!$ME79:$NI79,"S10")*10)+(COUNTIF(beosztás!$ME79:$NI79,"S11")*11)+(COUNTIF(beosztás!$ME79:$NI79,"S12")*12)</f>
        <v>0</v>
      </c>
      <c r="IC77" s="710">
        <f>COUNTIF(beosztás!$ME79:$NI79,"FÜ")*8</f>
        <v>0</v>
      </c>
      <c r="ID77" s="710">
        <f>COUNTIF(beosztás!$ME79:$NI79,"BN")*12+COUNTIF(beosztás!$ME79:$NI79,"BÉ")*12+COUNTIF(beosztás!$ME79:$NI79,"BDE")*8+COUNTIF(beosztás!$ME79:$NI79,"BDU")*8+COUNTIF(beosztás!$ME79:$NI79,"BÉJ")*8+COUNTIF(beosztás!$ME79:$NI79,"B1")*1+COUNTIF(beosztás!$ME79:$NI79,"B2")*2+COUNTIF(beosztás!$ME79:$NI79,"B3")*3+COUNTIF(beosztás!$ME79:$NI79,"B5")*5+COUNTIF(beosztás!$ME79:$NI79,"B6")*6+COUNTIF(beosztás!$ME79:$NI79,"B7")*7+COUNTIF(beosztás!$ME79:$NI79,"B8")*8+COUNTIF(beosztás!$ME79:$NI79,"B9")*9+COUNTIF(beosztás!$ME79:$NI79,"B10")*10+COUNTIF(beosztás!$ME79:$NI79,"B11")*11+COUNTIF(beosztás!$ME79:$NI79,"B12")*12+COUNTIF(beosztás!$ME79:$NI79,"BP")*0</f>
        <v>0</v>
      </c>
      <c r="IE77" s="24">
        <f t="shared" si="458"/>
        <v>0</v>
      </c>
      <c r="IF77" s="710">
        <f>IF(C77="",0,alapadatok!$AN$13)</f>
        <v>0</v>
      </c>
      <c r="IG77" s="19">
        <f t="shared" si="404"/>
        <v>0</v>
      </c>
      <c r="IH77" s="741">
        <f t="shared" si="459"/>
        <v>0</v>
      </c>
      <c r="II77" s="42"/>
      <c r="IJ77" s="25">
        <f t="shared" si="405"/>
        <v>0</v>
      </c>
      <c r="IK77" s="24">
        <f t="shared" si="406"/>
        <v>0</v>
      </c>
      <c r="IL77" s="24">
        <f t="shared" si="407"/>
        <v>0</v>
      </c>
      <c r="IM77" s="24">
        <f t="shared" si="408"/>
        <v>0</v>
      </c>
      <c r="IN77" s="24">
        <f t="shared" si="409"/>
        <v>0</v>
      </c>
      <c r="IO77" s="24">
        <f t="shared" si="410"/>
        <v>0</v>
      </c>
      <c r="IP77" s="24">
        <f t="shared" si="411"/>
        <v>0</v>
      </c>
      <c r="IQ77" s="24">
        <f t="shared" si="412"/>
        <v>0</v>
      </c>
      <c r="IR77" s="24">
        <f t="shared" si="413"/>
        <v>0</v>
      </c>
      <c r="IS77" s="24">
        <f t="shared" si="414"/>
        <v>0</v>
      </c>
      <c r="IT77" s="24">
        <f t="shared" si="415"/>
        <v>0</v>
      </c>
      <c r="IU77" s="19">
        <f t="shared" si="416"/>
        <v>0</v>
      </c>
      <c r="IV77" s="907">
        <f t="shared" si="460"/>
        <v>0</v>
      </c>
      <c r="IW77" s="43"/>
      <c r="JF77" s="21"/>
      <c r="JG77" s="21"/>
    </row>
    <row r="78" spans="1:267" ht="15.75" hidden="1" thickBot="1" x14ac:dyDescent="0.3">
      <c r="A78" s="58">
        <f>IF(beosztás!A80=0,"",beosztás!A80)</f>
        <v>29</v>
      </c>
      <c r="B78" s="902" t="str">
        <f>IF(beosztás!B80=0,"",beosztás!B80)</f>
        <v/>
      </c>
      <c r="C78" s="56" t="str">
        <f>IF(beosztás!C80=0,"",beosztás!C80)</f>
        <v/>
      </c>
      <c r="D78" s="57" t="str">
        <f>IF(beosztás!D80=0,"",beosztás!D80)</f>
        <v/>
      </c>
      <c r="E78" s="18"/>
      <c r="F78" s="709">
        <f>COUNTIF(beosztás!$I80:$AM80,"DE")*8</f>
        <v>0</v>
      </c>
      <c r="G78" s="710">
        <f>COUNTIF(beosztás!$I80:$AM80,"DU")*8</f>
        <v>0</v>
      </c>
      <c r="H78" s="710">
        <f>COUNTIF(beosztás!$I80:$AM80,"ÉJ")*8</f>
        <v>0</v>
      </c>
      <c r="I78" s="710">
        <f>COUNTIF(beosztás!$I80:$AM80,"N")*12</f>
        <v>0</v>
      </c>
      <c r="J78" s="710">
        <f>COUNTIF(beosztás!$I80:$AM80,"é")*12</f>
        <v>0</v>
      </c>
      <c r="K78" s="710">
        <f>SUM(beosztás!$I80:$AM80)</f>
        <v>0</v>
      </c>
      <c r="L78" s="710">
        <f>COUNTIF(beosztás!$I80:$AM80,"FÜ")*8</f>
        <v>0</v>
      </c>
      <c r="M78" s="710">
        <f>(COUNTIF(beosztás!$I80:$AM80,"SN")*12)+(COUNTIF(beosztás!$I80:$AM80,"SDE")*8)+(COUNTIF(beosztás!$I80:$AM80,"SDU")*8)+(COUNTIF(beosztás!$I80:$AM80,"S1")*1)+(COUNTIF(beosztás!$I80:$AM80,"S2")*2)+(COUNTIF(beosztás!$I80:$AM80,"S3")*3)+(COUNTIF(beosztás!$I80:$AM80,"S4")*4)+(COUNTIF(beosztás!$I80:$AM80,"S5")*5)+(COUNTIF(beosztás!$I80:$AM80,"S6")*6)+(COUNTIF(beosztás!$I80:$AM80,"S7")*7)+(COUNTIF(beosztás!$I80:$AM80,"S8")*8)+(COUNTIF(beosztás!$I80:$AM80,"S9")*9)+(COUNTIF(beosztás!$I80:$AM80,"S10")*10)+(COUNTIF(beosztás!$I80:$AM80,"S11")*11)+(COUNTIF(beosztás!$I80:$AM80,"S12")*12)+(COUNTIF(beosztás!$I80:$AM80,"SÉ")*12)+(COUNTIF(beosztás!$I80:$AM80,"SÉJ")*8)</f>
        <v>0</v>
      </c>
      <c r="N78" s="710">
        <f>COUNTIF(beosztás!$I80:$AM80,"BN")*12+COUNTIF(beosztás!$I80:$AM80,"BÉ")*12+COUNTIF(beosztás!$I80:$AM80,"BDE")*8+COUNTIF(beosztás!$I80:$AM80,"BDU")*8+COUNTIF(beosztás!$I80:$AM80,"BÉJ")*8+COUNTIF(beosztás!$I80:$AM80,"B1")*1+COUNTIF(beosztás!$I80:$AM80,"B2")*2+COUNTIF(beosztás!$I80:$AM80,"B3")*3+COUNTIF(beosztás!$I80:$AM80,"B5")*5+COUNTIF(beosztás!$I80:$AM80,"B6")*6+COUNTIF(beosztás!$I80:$AM80,"B7")*7+COUNTIF(beosztás!$I80:$AM80,"B8")*8+COUNTIF(beosztás!$I80:$AM80,"B9")*9+COUNTIF(beosztás!$I80:$AM80,"B10")*10+COUNTIF(beosztás!$I80:$AM80,"B11")*11+COUNTIF(beosztás!$I80:$AM80,"B12")*12+COUNTIF(beosztás!$I80:$AM80,"BP")*0</f>
        <v>0</v>
      </c>
      <c r="O78" s="24">
        <f t="shared" si="417"/>
        <v>0</v>
      </c>
      <c r="P78" s="710">
        <f>IF(C78="",0,alapadatok!$AN$2)</f>
        <v>0</v>
      </c>
      <c r="Q78" s="19">
        <f t="shared" si="418"/>
        <v>0</v>
      </c>
      <c r="R78" s="741">
        <f t="shared" si="419"/>
        <v>0</v>
      </c>
      <c r="S78" s="40"/>
      <c r="T78" s="709">
        <f>COUNTIF(beosztás!$AN80:$BO80,"DE")*8</f>
        <v>0</v>
      </c>
      <c r="U78" s="710">
        <f>COUNTIF(beosztás!$AN80:$BO80,"DU")*8</f>
        <v>0</v>
      </c>
      <c r="V78" s="710">
        <f>COUNTIF(beosztás!$AN80:$BO80,"ÉJ")*8</f>
        <v>0</v>
      </c>
      <c r="W78" s="710">
        <f>COUNTIF(beosztás!$AN80:$BO80,"N")*12</f>
        <v>0</v>
      </c>
      <c r="X78" s="710">
        <f>COUNTIF(beosztás!$AN80:$BO80,"É")*12</f>
        <v>0</v>
      </c>
      <c r="Y78" s="710">
        <f>SUM(beosztás!$AN80:$BO80)</f>
        <v>0</v>
      </c>
      <c r="Z78" s="710">
        <f>(COUNTIF(beosztás!$AN80:$BO80,"SN")*12)+(COUNTIF(beosztás!$AN80:$BO80,"SDE")*8)+(COUNTIF(beosztás!$AN80:$BO80,"SDU")*8)+(COUNTIF(beosztás!$AN80:$BO80,"SÉ")*12)+(COUNTIF(beosztás!$AN80:$BO80,"SÉJ")*8)+(COUNTIF(beosztás!$AN80:$BO80,"S1")*1)+(COUNTIF(beosztás!$AN80:$BO80,"S2")*2)+(COUNTIF(beosztás!$AN80:$BO80,"S3")*3)+(COUNTIF(beosztás!$AN80:$BO80,"S4")*4)+(COUNTIF(beosztás!$AN80:$BO80,"S5")*5)+(COUNTIF(beosztás!$AN80:$BO80,"S6")*6)+(COUNTIF(beosztás!$AN80:$BO80,"S7")*7)+(COUNTIF(beosztás!$AN80:$BO80,"S8")*8)+(COUNTIF(beosztás!$AN80:$BO80,"S9")*9)+(COUNTIF(beosztás!$AN80:$BO80,"S10")*10)+(COUNTIF(beosztás!$AN80:$BO80,"S11")*11)+(COUNTIF(beosztás!$AN80:$BO80,"S12")*12)</f>
        <v>0</v>
      </c>
      <c r="AA78" s="710">
        <f>COUNTIF(beosztás!$AN80:$BO80,"FÜ")*8</f>
        <v>0</v>
      </c>
      <c r="AB78" s="710">
        <f>COUNTIF(beosztás!$AN80:$BO80,"BN")*12+COUNTIF(beosztás!$AN80:$BO80,"BÉ")*12+COUNTIF(beosztás!$AN80:$BO80,"BDE")*8+COUNTIF(beosztás!$AN80:$BO80,"BDU")*8+COUNTIF(beosztás!$AN80:$BO80,"BÉJ")*8+COUNTIF(beosztás!$AN80:$BO80,"B1")*1+COUNTIF(beosztás!$AN80:$BO80,"B2")*2+COUNTIF(beosztás!$AN80:$BO80,"B3")*3+COUNTIF(beosztás!$AN80:$BO80,"B5")*5+COUNTIF(beosztás!$AN80:$BO80,"B6")*6+COUNTIF(beosztás!$AN80:$BO80,"B7")*7+COUNTIF(beosztás!$AN80:$BO80,"B8")*8+COUNTIF(beosztás!$AN80:$BO80,"B9")*9+COUNTIF(beosztás!$AN80:$BO80,"B10")*10+COUNTIF(beosztás!$AN80:$BO80,"B11")*11+COUNTIF(beosztás!$AN80:$BO80,"B12")*12+COUNTIF(beosztás!$AN80:$BO80,"BP")*0</f>
        <v>0</v>
      </c>
      <c r="AC78" s="24">
        <f t="shared" si="420"/>
        <v>0</v>
      </c>
      <c r="AD78" s="710">
        <f>IF(C78="",0,alapadatok!$AN$3)</f>
        <v>0</v>
      </c>
      <c r="AE78" s="19">
        <f t="shared" si="421"/>
        <v>0</v>
      </c>
      <c r="AF78" s="741">
        <f t="shared" si="422"/>
        <v>0</v>
      </c>
      <c r="AG78" s="40"/>
      <c r="AH78" s="25">
        <f t="shared" si="423"/>
        <v>0</v>
      </c>
      <c r="AI78" s="24">
        <f t="shared" si="424"/>
        <v>0</v>
      </c>
      <c r="AJ78" s="24">
        <f t="shared" si="425"/>
        <v>0</v>
      </c>
      <c r="AK78" s="24">
        <f t="shared" si="426"/>
        <v>0</v>
      </c>
      <c r="AL78" s="24">
        <f t="shared" si="427"/>
        <v>0</v>
      </c>
      <c r="AM78" s="24">
        <f t="shared" si="428"/>
        <v>0</v>
      </c>
      <c r="AN78" s="24">
        <f t="shared" si="429"/>
        <v>0</v>
      </c>
      <c r="AO78" s="24">
        <f t="shared" si="430"/>
        <v>0</v>
      </c>
      <c r="AP78" s="24">
        <f t="shared" si="431"/>
        <v>0</v>
      </c>
      <c r="AQ78" s="24">
        <f t="shared" si="432"/>
        <v>0</v>
      </c>
      <c r="AR78" s="24">
        <f t="shared" si="433"/>
        <v>0</v>
      </c>
      <c r="AS78" s="19">
        <f t="shared" si="434"/>
        <v>0</v>
      </c>
      <c r="AT78" s="741">
        <f t="shared" si="435"/>
        <v>0</v>
      </c>
      <c r="AU78" s="41"/>
      <c r="AV78" s="709">
        <f>COUNTIF(beosztás!$BP80:$CT80,"DE")*8</f>
        <v>0</v>
      </c>
      <c r="AW78" s="710">
        <f>COUNTIF(beosztás!$BP80:$CT80,"DU")*8</f>
        <v>0</v>
      </c>
      <c r="AX78" s="710">
        <f>COUNTIF(beosztás!$BP80:$CT80,"ÉJ")*8</f>
        <v>0</v>
      </c>
      <c r="AY78" s="710">
        <f>COUNTIF(beosztás!$BP80:$CT80,"N")*12</f>
        <v>0</v>
      </c>
      <c r="AZ78" s="710">
        <f>COUNTIF(beosztás!$BP80:$CT80,"é")*12</f>
        <v>0</v>
      </c>
      <c r="BA78" s="710">
        <f>SUM(beosztás!$BP80:$CT80)</f>
        <v>0</v>
      </c>
      <c r="BB78" s="710">
        <f>COUNTIF(beosztás!$BP80:$CT80,"FÜ")*8</f>
        <v>0</v>
      </c>
      <c r="BC78" s="897">
        <f>(COUNTIF(beosztás!$BP80:$CT80,"SN")*12)+(COUNTIF(beosztás!$BP80:$CT80,"SDE")*8)+(COUNTIF(beosztás!$BP80:$CT80,"SDU")*8)+(COUNTIF(beosztás!$BP80:$CT80,"SÉ")*12)+(COUNTIF(beosztás!$BP80:$CT80,"SÉJ")*8)+(COUNTIF(beosztás!$BP80:$CT80,"S1")*1)+(COUNTIF(beosztás!$BP80:$CT80,"S2")*2)+(COUNTIF(beosztás!$BP80:$CT80,"S3")*3)+(COUNTIF(beosztás!$BP80:$CT80,"S4")*4)+(COUNTIF(beosztás!$BP80:$CT80,"S5")*5)+(COUNTIF(beosztás!$BP80:$CT80,"S6")*6)+(COUNTIF(beosztás!$BP80:$CT80,"S7")*7)+(COUNTIF(beosztás!$BP80:$CT80,"S8")*8)+(COUNTIF(beosztás!$BP80:$CT80,"S9")*9)+(COUNTIF(beosztás!$BP80:$CT80,"S10")*10)+(COUNTIF(beosztás!$BP80:$CT80,"S11")*11)+(COUNTIF(beosztás!$BP80:$CT80,"S12")*12)</f>
        <v>0</v>
      </c>
      <c r="BD78" s="710">
        <f>COUNTIF(beosztás!$BP80:$CT80,"BN")*12+COUNTIF(beosztás!$BP80:$CT80,"BÉ")*12+COUNTIF(beosztás!$BP80:$CT80,"BDE")*8+COUNTIF(beosztás!$BP80:$CT80,"BDU")*8+COUNTIF(beosztás!$BP80:$CT80,"BÉJ")*8+COUNTIF(beosztás!$BP80:$CT80,"B1")*1+COUNTIF(beosztás!$BP80:$CT80,"B2")*2+COUNTIF(beosztás!$BP80:$CT80,"B3")*3+COUNTIF(beosztás!$BP80:$CT80,"B5")*5+COUNTIF(beosztás!$BP80:$CT80,"B6")*6+COUNTIF(beosztás!$BP80:$CT80,"B7")*7+COUNTIF(beosztás!$BP80:$CT80,"B8")*8+COUNTIF(beosztás!$BP80:$CT80,"B9")*9+COUNTIF(beosztás!$BP80:$CT80,"B10")*10+COUNTIF(beosztás!$BP80:$CT80,"B11")*11+COUNTIF(beosztás!$BP80:$CT80,"B12")*12+COUNTIF(beosztás!$BP80:$CT80,"BP")*0</f>
        <v>0</v>
      </c>
      <c r="BE78" s="24">
        <f t="shared" si="436"/>
        <v>0</v>
      </c>
      <c r="BF78" s="710">
        <f>IF(C78="",0,alapadatok!$AN$4)</f>
        <v>0</v>
      </c>
      <c r="BG78" s="19">
        <f t="shared" si="342"/>
        <v>0</v>
      </c>
      <c r="BH78" s="741">
        <f t="shared" si="437"/>
        <v>0</v>
      </c>
      <c r="BI78" s="40"/>
      <c r="BJ78" s="709">
        <f>COUNTIF(beosztás!$CU80:$DX80,"DE")*8</f>
        <v>0</v>
      </c>
      <c r="BK78" s="710">
        <f>COUNTIF(beosztás!$CU80:$DX80,"DU")*8</f>
        <v>0</v>
      </c>
      <c r="BL78" s="710">
        <f>COUNTIF(beosztás!$CU80:$DX80,"ÉJ")*8</f>
        <v>0</v>
      </c>
      <c r="BM78" s="710">
        <f>COUNTIF(beosztás!$CU80:$DX80,"N")*12</f>
        <v>0</v>
      </c>
      <c r="BN78" s="710">
        <f>COUNTIF(beosztás!$CU80:$DX80,"É")*12</f>
        <v>0</v>
      </c>
      <c r="BO78" s="710">
        <f>SUM(beosztás!$CU80:$DX80)</f>
        <v>0</v>
      </c>
      <c r="BP78" s="897">
        <f>(COUNTIF(beosztás!$CU80:$DX80,"SN")*12)+(COUNTIF(beosztás!$CU80:$DX80,"SDE")*8)+(COUNTIF(beosztás!$CU80:$DX80,"SDU")*8)+(COUNTIF(beosztás!$CU80:$DX80,"SÉ")*12)+(COUNTIF(beosztás!$CU80:$DX80,"SÉJ")*8)+(COUNTIF(beosztás!$CU80:$DX80,"S1")*1)+(COUNTIF(beosztás!$CU80:$DX80,"S2")*2)+(COUNTIF(beosztás!$CU80:$DX80,"S3")*3)+(COUNTIF(beosztás!$CU80:$DX80,"S4")*4)+(COUNTIF(beosztás!$CU80:$DX80,"S5")*5)+(COUNTIF(beosztás!$CU80:$DX80,"S6")*6)+(COUNTIF(beosztás!$CU80:$DX80,"S7")*7)+(COUNTIF(beosztás!$CU80:$DX80,"S8")*8)+(COUNTIF(beosztás!$CU80:$DX80,"S9")*9)+(COUNTIF(beosztás!$CU80:$DX80,"S10")*10)+(COUNTIF(beosztás!$CU80:$DX80,"S11")*11)+(COUNTIF(beosztás!$CU80:$DX80,"S12")*12)</f>
        <v>0</v>
      </c>
      <c r="BQ78" s="710">
        <f>COUNTIF(beosztás!$CU80:$DX80,"FÜ")*8</f>
        <v>0</v>
      </c>
      <c r="BR78" s="710">
        <f>COUNTIF(beosztás!$CU80:$DX80,"BN")*12+COUNTIF(beosztás!$CU80:$DX80,"BÉ")*12+COUNTIF(beosztás!$CU80:$DX80,"BDE")*8+COUNTIF(beosztás!$CU80:$DX80,"BDU")*8+COUNTIF(beosztás!$CU80:$DX80,"BÉJ")*8+COUNTIF(beosztás!$CU80:$DX80,"B1")*1+COUNTIF(beosztás!$CU80:$DX80,"B2")*2+COUNTIF(beosztás!$CU80:$DX80,"B3")*3+COUNTIF(beosztás!$CU80:$DX80,"B5")*5+COUNTIF(beosztás!$CU80:$DX80,"B6")*6+COUNTIF(beosztás!$CU80:$DX80,"B7")*7+COUNTIF(beosztás!$CU80:$DX80,"B8")*8+COUNTIF(beosztás!$CU80:$DX80,"B9")*9+COUNTIF(beosztás!$CU80:$DX80,"B10")*10+COUNTIF(beosztás!$CU80:$DX80,"B11")*11+COUNTIF(beosztás!$CU80:$DX80,"B12")*12+COUNTIF(beosztás!$CU80:$DX80,"BP")*0</f>
        <v>0</v>
      </c>
      <c r="BS78" s="24">
        <f t="shared" si="438"/>
        <v>0</v>
      </c>
      <c r="BT78" s="710">
        <f>IF(C78="",0,alapadatok!$AN$5)</f>
        <v>0</v>
      </c>
      <c r="BU78" s="19">
        <f t="shared" si="344"/>
        <v>0</v>
      </c>
      <c r="BV78" s="741">
        <f t="shared" si="439"/>
        <v>0</v>
      </c>
      <c r="BW78" s="40"/>
      <c r="BX78" s="25">
        <f t="shared" si="345"/>
        <v>0</v>
      </c>
      <c r="BY78" s="24">
        <f t="shared" si="346"/>
        <v>0</v>
      </c>
      <c r="BZ78" s="24">
        <f t="shared" si="347"/>
        <v>0</v>
      </c>
      <c r="CA78" s="24">
        <f t="shared" si="348"/>
        <v>0</v>
      </c>
      <c r="CB78" s="24">
        <f t="shared" si="349"/>
        <v>0</v>
      </c>
      <c r="CC78" s="24">
        <f t="shared" si="350"/>
        <v>0</v>
      </c>
      <c r="CD78" s="24">
        <f t="shared" si="351"/>
        <v>0</v>
      </c>
      <c r="CE78" s="24">
        <f t="shared" si="352"/>
        <v>0</v>
      </c>
      <c r="CF78" s="24">
        <f t="shared" si="353"/>
        <v>0</v>
      </c>
      <c r="CG78" s="24">
        <f t="shared" si="354"/>
        <v>0</v>
      </c>
      <c r="CH78" s="24">
        <f t="shared" si="355"/>
        <v>0</v>
      </c>
      <c r="CI78" s="19">
        <f t="shared" si="356"/>
        <v>0</v>
      </c>
      <c r="CJ78" s="741">
        <f t="shared" si="440"/>
        <v>0</v>
      </c>
      <c r="CK78" s="41"/>
      <c r="CL78" s="709">
        <f>COUNTIF(beosztás!$DY80:$FC80,"DE")*8</f>
        <v>0</v>
      </c>
      <c r="CM78" s="710">
        <f>COUNTIF(beosztás!$DY80:$FC80,"DU")*8</f>
        <v>0</v>
      </c>
      <c r="CN78" s="710">
        <f>COUNTIF(beosztás!$DY80:$FC80,"ÉJ")*8</f>
        <v>0</v>
      </c>
      <c r="CO78" s="710">
        <f>COUNTIF(beosztás!$DY80:$FC80,"N")*12</f>
        <v>0</v>
      </c>
      <c r="CP78" s="710">
        <f>COUNTIF(beosztás!$DY80:$FC80,"é")*12</f>
        <v>0</v>
      </c>
      <c r="CQ78" s="710">
        <f>SUM(beosztás!$DY80:$FC80)</f>
        <v>0</v>
      </c>
      <c r="CR78" s="710">
        <f>COUNTIF(beosztás!$DY80:$FC80,"FÜ")*8</f>
        <v>0</v>
      </c>
      <c r="CS78" s="897">
        <f>(COUNTIF(beosztás!$DY80:$FC80,"SN")*12)+(COUNTIF(beosztás!$DY80:$FC80,"SDE")*8)+(COUNTIF(beosztás!$DY80:$FC80,"SDU")*8)+(COUNTIF(beosztás!$DY80:$FC80,"SÉ")*12)+(COUNTIF(beosztás!$DY80:$FC80,"SÉJ")*8)+(COUNTIF(beosztás!$DY80:$FC80,"S1")*1)+(COUNTIF(beosztás!$DY80:$FC80,"S2")*2)+(COUNTIF(beosztás!$DY80:$FC80,"S3")*3)+(COUNTIF(beosztás!$DY80:$FC80,"S4")*4)+(COUNTIF(beosztás!$DY80:$FC80,"S5")*5)+(COUNTIF(beosztás!$DY80:$FC80,"S6")*6)+(COUNTIF(beosztás!$DY80:$FC80,"S7")*7)+(COUNTIF(beosztás!$DY80:$FC80,"S8")*8)+(COUNTIF(beosztás!$DY80:$FC80,"S9")*9)+(COUNTIF(beosztás!$DY80:$FC80,"S10")*10)+(COUNTIF(beosztás!$DY80:$FC80,"S11")*11)+(COUNTIF(beosztás!$DY80:$FC80,"S12")*12)</f>
        <v>0</v>
      </c>
      <c r="CT78" s="710">
        <f>COUNTIF(beosztás!$DY80:$FC80,"BN")*12+COUNTIF(beosztás!$DY80:$FC80,"BÉ")*12+COUNTIF(beosztás!$DY80:$FC80,"BDE")*8+COUNTIF(beosztás!$DY80:$FC80,"BDU")*8+COUNTIF(beosztás!$DY80:$FC80,"BÉJ")*8+COUNTIF(beosztás!$DY80:$FC80,"B1")*1+COUNTIF(beosztás!$DY80:$FC80,"B2")*2+COUNTIF(beosztás!$DY80:$FC80,"B3")*3+COUNTIF(beosztás!$DY80:$FC80,"B5")*5+COUNTIF(beosztás!$DY80:$FC80,"B6")*6+COUNTIF(beosztás!$DY80:$FC80,"B7")*7+COUNTIF(beosztás!$DY80:$FC80,"B8")*8+COUNTIF(beosztás!$DY80:$FC80,"B9")*9+COUNTIF(beosztás!$DY80:$FC80,"B10")*10+COUNTIF(beosztás!$DY80:$FC80,"B11")*11+COUNTIF(beosztás!$DY80:$FC80,"B12")*12+COUNTIF(beosztás!$DY80:$FC80,"BP")*0</f>
        <v>0</v>
      </c>
      <c r="CU78" s="24">
        <f t="shared" si="441"/>
        <v>0</v>
      </c>
      <c r="CV78" s="710">
        <f>IF(C78="",0,alapadatok!$AN$6)</f>
        <v>0</v>
      </c>
      <c r="CW78" s="19">
        <f t="shared" si="358"/>
        <v>0</v>
      </c>
      <c r="CX78" s="907">
        <f t="shared" si="442"/>
        <v>0</v>
      </c>
      <c r="CY78" s="40"/>
      <c r="CZ78" s="709">
        <f>COUNTIF(beosztás!$FD80:$GG80,"DE")*8</f>
        <v>0</v>
      </c>
      <c r="DA78" s="710">
        <f>COUNTIF(beosztás!$FD80:$GG80,"DU")*8</f>
        <v>0</v>
      </c>
      <c r="DB78" s="710">
        <f>COUNTIF(beosztás!$FD80:$GG80,"ÉJ")*8</f>
        <v>0</v>
      </c>
      <c r="DC78" s="710">
        <f>COUNTIF(beosztás!$FD80:$GG80,"N")*12</f>
        <v>0</v>
      </c>
      <c r="DD78" s="710">
        <f>COUNTIF(beosztás!$FD80:$GG80,"É")*12</f>
        <v>0</v>
      </c>
      <c r="DE78" s="710">
        <f>SUM(beosztás!$FD80:$GG80)</f>
        <v>0</v>
      </c>
      <c r="DF78" s="897">
        <f>(COUNTIF(beosztás!$FD80:$GG80,"SN")*12)+(COUNTIF(beosztás!$FD80:$GG80,"SDE")*8)+(COUNTIF(beosztás!$FD80:$GG80,"SDU")*8)+(COUNTIF(beosztás!$FD80:$GG80,"SÉ")*12)+(COUNTIF(beosztás!$FD80:$GG80,"SÉJ")*8)+(COUNTIF(beosztás!$FD80:$GG80,"S1")*1)+(COUNTIF(beosztás!$FD80:$GG80,"S2")*2)+(COUNTIF(beosztás!$FD80:$GG80,"S3")*3)+(COUNTIF(beosztás!$FD80:$GG80,"S4")*4)+(COUNTIF(beosztás!$FD80:$GG80,"S5")*5)+(COUNTIF(beosztás!$FD80:$GG80,"S6")*6)+(COUNTIF(beosztás!$FD80:$GG80,"S7")*7)+(COUNTIF(beosztás!$FD80:$GG80,"S8")*8)+(COUNTIF(beosztás!$FD80:$GG80,"S9")*9)+(COUNTIF(beosztás!$FD80:$GG80,"S10")*10)+(COUNTIF(beosztás!$FD80:$GG80,"S11")*11)+(COUNTIF(beosztás!$FD80:$GG80,"S12")*12)</f>
        <v>0</v>
      </c>
      <c r="DG78" s="710">
        <f>COUNTIF(beosztás!$FD80:$GG80,"FÜ")*8</f>
        <v>0</v>
      </c>
      <c r="DH78" s="710">
        <f>COUNTIF(beosztás!$FD80:$GG80,"BN")*12+COUNTIF(beosztás!$FD80:$GG80,"BÉ")*12+COUNTIF(beosztás!$FD80:$GG80,"BDE")*8+COUNTIF(beosztás!$FD80:$GG80,"BDU")*8+COUNTIF(beosztás!$FD80:$GG80,"BÉJ")*8+COUNTIF(beosztás!$FD80:$GG80,"B1")*1+COUNTIF(beosztás!$FD80:$GG80,"B2")*2+COUNTIF(beosztás!$FD80:$GG80,"B3")*3+COUNTIF(beosztás!$FD80:$GG80,"B5")*5+COUNTIF(beosztás!$FD80:$GG80,"B6")*6+COUNTIF(beosztás!$FD80:$GG80,"B7")*7+COUNTIF(beosztás!$FD80:$GG80,"B8")*8+COUNTIF(beosztás!$FD80:$GG80,"B9")*9+COUNTIF(beosztás!$FD80:$GG80,"B10")*10+COUNTIF(beosztás!$FD80:$GG80,"B11")*11+COUNTIF(beosztás!$FD80:$GG80,"B12")*12+COUNTIF(beosztás!$FD80:$GG80,"BP")*0</f>
        <v>0</v>
      </c>
      <c r="DI78" s="24">
        <f t="shared" si="443"/>
        <v>0</v>
      </c>
      <c r="DJ78" s="710">
        <f>IF(C78="",0,alapadatok!$AN$7)</f>
        <v>0</v>
      </c>
      <c r="DK78" s="19">
        <f t="shared" si="359"/>
        <v>0</v>
      </c>
      <c r="DL78" s="741">
        <f t="shared" si="444"/>
        <v>0</v>
      </c>
      <c r="DM78" s="40"/>
      <c r="DN78" s="25">
        <f t="shared" si="360"/>
        <v>0</v>
      </c>
      <c r="DO78" s="24">
        <f t="shared" si="361"/>
        <v>0</v>
      </c>
      <c r="DP78" s="24">
        <f t="shared" si="362"/>
        <v>0</v>
      </c>
      <c r="DQ78" s="24">
        <f t="shared" si="363"/>
        <v>0</v>
      </c>
      <c r="DR78" s="24">
        <f t="shared" si="364"/>
        <v>0</v>
      </c>
      <c r="DS78" s="24">
        <f t="shared" si="365"/>
        <v>0</v>
      </c>
      <c r="DT78" s="24">
        <f t="shared" si="366"/>
        <v>0</v>
      </c>
      <c r="DU78" s="24">
        <f t="shared" si="367"/>
        <v>0</v>
      </c>
      <c r="DV78" s="24">
        <f t="shared" si="368"/>
        <v>0</v>
      </c>
      <c r="DW78" s="24">
        <f t="shared" si="369"/>
        <v>0</v>
      </c>
      <c r="DX78" s="24">
        <f t="shared" si="370"/>
        <v>0</v>
      </c>
      <c r="DY78" s="19">
        <f t="shared" si="371"/>
        <v>0</v>
      </c>
      <c r="DZ78" s="907">
        <f t="shared" si="445"/>
        <v>0</v>
      </c>
      <c r="EA78" s="41"/>
      <c r="EB78" s="709">
        <f>COUNTIF(beosztás!$GH80:$HL80,"DE")*8</f>
        <v>0</v>
      </c>
      <c r="EC78" s="710">
        <f>COUNTIF(beosztás!$GH80:$HL80,"DU")*8</f>
        <v>0</v>
      </c>
      <c r="ED78" s="710">
        <f>COUNTIF(beosztás!$GH80:$HL80,"ÉJ")*8</f>
        <v>0</v>
      </c>
      <c r="EE78" s="710">
        <f>COUNTIF(beosztás!$GH80:$HL80,"N")*12</f>
        <v>0</v>
      </c>
      <c r="EF78" s="710">
        <f>COUNTIF(beosztás!$GH80:$HL80,"é")*12</f>
        <v>0</v>
      </c>
      <c r="EG78" s="710">
        <f>SUM(beosztás!$GH80:$HL80)</f>
        <v>0</v>
      </c>
      <c r="EH78" s="710">
        <f>COUNTIF(beosztás!$GH80:$HL80,"FÜ")*8</f>
        <v>0</v>
      </c>
      <c r="EI78" s="897">
        <f>(COUNTIF(beosztás!$GH80:$HL80,"SN")*12)+(COUNTIF(beosztás!$GH80:$HL80,"SDE")*8)+(COUNTIF(beosztás!$GH80:$HL80,"SDU")*8)+(COUNTIF(beosztás!$GH80:$HL80,"SÉ")*12)+(COUNTIF(beosztás!$GH80:$HL80,"SÉJ")*8)+(COUNTIF(beosztás!$GH80:$HL80,"S1")*1)+(COUNTIF(beosztás!$GH80:$HL80,"S2")*2)+(COUNTIF(beosztás!$GH80:$HL80,"S3")*3)+(COUNTIF(beosztás!$GH80:$HL80,"S4")*4)+(COUNTIF(beosztás!$GH80:$HL80,"S5")*5)+(COUNTIF(beosztás!$GH80:$HL80,"S6")*6)+(COUNTIF(beosztás!$GH80:$HL80,"S7")*7)+(COUNTIF(beosztás!$GH80:$HL80,"S8")*8)+(COUNTIF(beosztás!$GH80:$HL80,"S9")*9)+(COUNTIF(beosztás!$GH80:$HL80,"S10")*10)+(COUNTIF(beosztás!$GH80:$HL80,"S11")*11)+(COUNTIF(beosztás!$GH80:$HL80,"S12")*12)</f>
        <v>0</v>
      </c>
      <c r="EJ78" s="710">
        <f>COUNTIF(beosztás!$GH80:$HL80,"BN")*12+COUNTIF(beosztás!$GH80:$HL80,"BÉ")*12+COUNTIF(beosztás!$GH80:$HL80,"BDE")*8+COUNTIF(beosztás!$GH80:$HL80,"BDU")*8+COUNTIF(beosztás!$GH80:$HL80,"BÉJ")*8+COUNTIF(beosztás!$GH80:$HL80,"B1")*1+COUNTIF(beosztás!$GH80:$HL80,"B2")*2+COUNTIF(beosztás!$GH80:$HL80,"B3")*3+COUNTIF(beosztás!$GH80:$HL80,"B5")*5+COUNTIF(beosztás!$GH80:$HL80,"B6")*6+COUNTIF(beosztás!$GH80:$HL80,"B7")*7+COUNTIF(beosztás!$GH80:$HL80,"B8")*8+COUNTIF(beosztás!$GH80:$HL80,"B9")*9+COUNTIF(beosztás!$GH80:$HL80,"B10")*10+COUNTIF(beosztás!$GH80:$HL80,"B11")*11+COUNTIF(beosztás!$GH80:$HL80,"B12")*12+COUNTIF(beosztás!$GH80:$HL80,"BP")*0</f>
        <v>0</v>
      </c>
      <c r="EK78" s="24">
        <f t="shared" si="446"/>
        <v>0</v>
      </c>
      <c r="EL78" s="710">
        <f>IF(C78="",0,alapadatok!$AN$8)</f>
        <v>0</v>
      </c>
      <c r="EM78" s="19">
        <f t="shared" si="373"/>
        <v>0</v>
      </c>
      <c r="EN78" s="907">
        <f t="shared" si="447"/>
        <v>0</v>
      </c>
      <c r="EO78" s="40"/>
      <c r="EP78" s="709">
        <f>COUNTIF(beosztás!$HM80:$IQ80,"DE")*8</f>
        <v>0</v>
      </c>
      <c r="EQ78" s="710">
        <f>COUNTIF(beosztás!$HM80:$IQ80,"DU")*8</f>
        <v>0</v>
      </c>
      <c r="ER78" s="710">
        <f>COUNTIF(beosztás!$HM80:$IQ80,"ÉJ")*8</f>
        <v>0</v>
      </c>
      <c r="ES78" s="710">
        <f>COUNTIF(beosztás!$HM80:$IQ80,"N")*12</f>
        <v>0</v>
      </c>
      <c r="ET78" s="710">
        <f>COUNTIF(beosztás!$HM80:$IQ80,"É")*12</f>
        <v>0</v>
      </c>
      <c r="EU78" s="710">
        <f>SUM(beosztás!$HM80:$IQ80)</f>
        <v>0</v>
      </c>
      <c r="EV78" s="897">
        <f>(COUNTIF(beosztás!$HM80:$IQ80,"SN")*12)+(COUNTIF(beosztás!$HM80:$IQ80,"SDE")*8)+(COUNTIF(beosztás!$HM80:$IQ80,"SDU")*8)+(COUNTIF(beosztás!$HM80:$IQ80,"SÉ")*12)+(COUNTIF(beosztás!$HM80:$IQ80,"SÉJ")*8)+(COUNTIF(beosztás!$HM80:$IQ80,"S1")*1)+(COUNTIF(beosztás!$HM80:$IQ80,"S2")*2)+(COUNTIF(beosztás!$HM80:$IQ80,"S3")*3)+(COUNTIF(beosztás!$HM80:$IQ80,"S4")*4)+(COUNTIF(beosztás!$HM80:$IQ80,"S5")*5)+(COUNTIF(beosztás!$HM80:$IQ80,"S6")*6)+(COUNTIF(beosztás!$HM80:$IQ80,"S7")*7)+(COUNTIF(beosztás!$HM80:$IQ80,"S8")*8)+(COUNTIF(beosztás!$HM80:$IQ80,"S9")*9)+(COUNTIF(beosztás!$HM80:$IQ80,"S10")*10)+(COUNTIF(beosztás!$HM80:$IQ80,"S11")*11)+(COUNTIF(beosztás!$HM80:$IQ80,"S12")*12)</f>
        <v>0</v>
      </c>
      <c r="EW78" s="710">
        <f>COUNTIF(beosztás!$HM80:$IQ80,"FÜ")*8</f>
        <v>0</v>
      </c>
      <c r="EX78" s="710">
        <f>COUNTIF(beosztás!$HM80:$IQ80,"BN")*12+COUNTIF(beosztás!$HM80:$IQ80,"BÉ")*12+COUNTIF(beosztás!$HM80:$IQ80,"BDE")*8+COUNTIF(beosztás!$HM80:$IQ80,"BDU")*8+COUNTIF(beosztás!$HM80:$IQ80,"BÉJ")*8+COUNTIF(beosztás!$HM80:$IQ80,"B1")*1+COUNTIF(beosztás!$HM80:$IQ80,"B2")*2+COUNTIF(beosztás!$HM80:$IQ80,"B3")*3+COUNTIF(beosztás!$HM80:$IQ80,"B5")*5+COUNTIF(beosztás!$HM80:$IQ80,"B6")*6+COUNTIF(beosztás!$HM80:$IQ80,"B7")*7+COUNTIF(beosztás!$HM80:$IQ80,"B8")*8+COUNTIF(beosztás!$HM80:$IQ80,"B9")*9+COUNTIF(beosztás!$HM80:$IQ80,"B10")*10+COUNTIF(beosztás!$HM80:$IQ80,"B11")*11+COUNTIF(beosztás!$HM80:$IQ80,"B12")*12+COUNTIF(beosztás!$HM80:$IQ80,"BP")*0</f>
        <v>0</v>
      </c>
      <c r="EY78" s="24">
        <f t="shared" si="448"/>
        <v>0</v>
      </c>
      <c r="EZ78" s="710">
        <f>IF(C78="",0,alapadatok!$AN$9)</f>
        <v>0</v>
      </c>
      <c r="FA78" s="19">
        <f t="shared" si="374"/>
        <v>0</v>
      </c>
      <c r="FB78" s="907">
        <f t="shared" si="449"/>
        <v>0</v>
      </c>
      <c r="FC78" s="40"/>
      <c r="FD78" s="25">
        <f t="shared" si="375"/>
        <v>0</v>
      </c>
      <c r="FE78" s="24">
        <f t="shared" si="376"/>
        <v>0</v>
      </c>
      <c r="FF78" s="24">
        <f t="shared" si="377"/>
        <v>0</v>
      </c>
      <c r="FG78" s="24">
        <f t="shared" si="378"/>
        <v>0</v>
      </c>
      <c r="FH78" s="24">
        <f t="shared" si="379"/>
        <v>0</v>
      </c>
      <c r="FI78" s="24">
        <f t="shared" si="380"/>
        <v>0</v>
      </c>
      <c r="FJ78" s="24">
        <f t="shared" si="381"/>
        <v>0</v>
      </c>
      <c r="FK78" s="24">
        <f t="shared" si="382"/>
        <v>0</v>
      </c>
      <c r="FL78" s="24">
        <f t="shared" si="383"/>
        <v>0</v>
      </c>
      <c r="FM78" s="24">
        <f t="shared" si="384"/>
        <v>0</v>
      </c>
      <c r="FN78" s="24">
        <f t="shared" si="385"/>
        <v>0</v>
      </c>
      <c r="FO78" s="19">
        <f t="shared" si="386"/>
        <v>0</v>
      </c>
      <c r="FP78" s="907">
        <f t="shared" si="450"/>
        <v>0</v>
      </c>
      <c r="FQ78" s="41"/>
      <c r="FR78" s="709">
        <f>COUNTIF(beosztás!$IR80:$JU80,"DE")*8</f>
        <v>0</v>
      </c>
      <c r="FS78" s="710">
        <f>COUNTIF(beosztás!$IR80:$JU80,"DU")*8</f>
        <v>0</v>
      </c>
      <c r="FT78" s="710">
        <f>COUNTIF(beosztás!$IR80:$JU80,"ÉJ")*8</f>
        <v>0</v>
      </c>
      <c r="FU78" s="710">
        <f>COUNTIF(beosztás!$IR80:$JU80,"N")*12</f>
        <v>0</v>
      </c>
      <c r="FV78" s="710">
        <f>COUNTIF(beosztás!$IR80:$JU80,"é")*12</f>
        <v>0</v>
      </c>
      <c r="FW78" s="710">
        <f>SUM(beosztás!$IR80:$JU80)</f>
        <v>0</v>
      </c>
      <c r="FX78" s="710">
        <f>COUNTIF(beosztás!$IR80:$JU80,"FÜ")*8</f>
        <v>0</v>
      </c>
      <c r="FY78" s="897">
        <f>(COUNTIF(beosztás!$IR80:$JU80,"SN")*12)+(COUNTIF(beosztás!$IR80:$JU80,"SDE")*8)+(COUNTIF(beosztás!$IR80:$JU80,"SDU")*8)+(COUNTIF(beosztás!$IR80:$JU80,"SÉ")*12)+(COUNTIF(beosztás!$IR80:$JU80,"SÉJ")*8)+(COUNTIF(beosztás!$IR80:$JU80,"S1")*1)+(COUNTIF(beosztás!$IR80:$JU80,"S2")*2)+(COUNTIF(beosztás!$IR80:$JU80,"S3")*3)+(COUNTIF(beosztás!$IR80:$JU80,"S4")*4)+(COUNTIF(beosztás!$IR80:$JU80,"S5")*5)+(COUNTIF(beosztás!$IR80:$JU80,"S6")*6)+(COUNTIF(beosztás!$IR80:$JU80,"S7")*7)+(COUNTIF(beosztás!$IR80:$JU80,"S8")*8)+(COUNTIF(beosztás!$IR80:$JU80,"S9")*9)+(COUNTIF(beosztás!$IR80:$JU80,"S10")*10)+(COUNTIF(beosztás!$IR80:$JU80,"S11")*11)+(COUNTIF(beosztás!$IR80:$JU80,"S12")*12)</f>
        <v>0</v>
      </c>
      <c r="FZ78" s="710">
        <f>COUNTIF(beosztás!$IR80:$JU80,"BN")*12+COUNTIF(beosztás!$IR80:$JU80,"BÉ")*12+COUNTIF(beosztás!$IR80:$JU80,"BDE")*8+COUNTIF(beosztás!$IR80:$JU80,"BDU")*8+COUNTIF(beosztás!$IR80:$JU80,"BÉJ")*8+COUNTIF(beosztás!$IR80:$JU80,"B1")*1+COUNTIF(beosztás!$IR80:$JU80,"B2")*2+COUNTIF(beosztás!$IR80:$JU80,"B3")*3+COUNTIF(beosztás!$IR80:$JU80,"B5")*5+COUNTIF(beosztás!$IR80:$JU80,"B6")*6+COUNTIF(beosztás!$IR80:$JU80,"B7")*7+COUNTIF(beosztás!$IR80:$JU80,"B8")*8+COUNTIF(beosztás!$IR80:$JU80,"B9")*9+COUNTIF(beosztás!$IR80:$JU80,"B10")*10+COUNTIF(beosztás!$IR80:$JU80,"B11")*11+COUNTIF(beosztás!$IR80:$JU80,"B12")*12+COUNTIF(beosztás!$IR80:$JU80,"BP")*0</f>
        <v>0</v>
      </c>
      <c r="GA78" s="24">
        <f t="shared" si="451"/>
        <v>0</v>
      </c>
      <c r="GB78" s="710">
        <f>IF(C78="",0,alapadatok!$AN$10)</f>
        <v>0</v>
      </c>
      <c r="GC78" s="19">
        <f t="shared" si="388"/>
        <v>0</v>
      </c>
      <c r="GD78" s="907">
        <f t="shared" si="452"/>
        <v>0</v>
      </c>
      <c r="GE78" s="42"/>
      <c r="GF78" s="709">
        <f>COUNTIF(beosztás!$JV80:$KZ80,"DE")*8</f>
        <v>0</v>
      </c>
      <c r="GG78" s="710">
        <f>COUNTIF(beosztás!$JV80:$KZ80,"DU")*8</f>
        <v>0</v>
      </c>
      <c r="GH78" s="710">
        <f>COUNTIF(beosztás!$JV80:$KZ80,"ÉJ")*8</f>
        <v>0</v>
      </c>
      <c r="GI78" s="710">
        <f>COUNTIF(beosztás!$JV80:$KZ80,"N")*12</f>
        <v>0</v>
      </c>
      <c r="GJ78" s="710">
        <f>COUNTIF(beosztás!$JV80:$KZ80,"É")*12</f>
        <v>0</v>
      </c>
      <c r="GK78" s="710">
        <f>SUM(beosztás!$JV80:$KZ80)</f>
        <v>0</v>
      </c>
      <c r="GL78" s="897">
        <f>(COUNTIF(beosztás!$JV80:$KZ80,"SN")*12)+(COUNTIF(beosztás!$JV80:$KZ80,"SDE")*8)+(COUNTIF(beosztás!$JV80:$KZ80,"SDU")*8)+(COUNTIF(beosztás!$JV80:$KZ80,"SÉ")*12)+(COUNTIF(beosztás!$JV80:$KZ80,"SÉJ")*8)+(COUNTIF(beosztás!$JV80:$KZ80,"S1")*1)+(COUNTIF(beosztás!$JV80:$KZ80,"S2")*2)+(COUNTIF(beosztás!$JV80:$KZ80,"S3")*3)+(COUNTIF(beosztás!$JV80:$KZ80,"S4")*4)+(COUNTIF(beosztás!$JV80:$KZ80,"S5")*5)+(COUNTIF(beosztás!$JV80:$KZ80,"S6")*6)+(COUNTIF(beosztás!$JV80:$KZ80,"S7")*7)+(COUNTIF(beosztás!$JV80:$KZ80,"S8")*8)+(COUNTIF(beosztás!$JV80:$KZ80,"S9")*9)+(COUNTIF(beosztás!$JV80:$KZ80,"S10")*10)+(COUNTIF(beosztás!$JV80:$KZ80,"S11")*11)+(COUNTIF(beosztás!$JV80:$KZ80,"S12")*12)</f>
        <v>0</v>
      </c>
      <c r="GM78" s="710">
        <f>COUNTIF(beosztás!$JV80:$KZ80,"FÜ")*8</f>
        <v>0</v>
      </c>
      <c r="GN78" s="710">
        <f>COUNTIF(beosztás!$JV80:$KZ80,"BN")*12+COUNTIF(beosztás!$JV80:$KZ80,"BÉ")*12+COUNTIF(beosztás!$JV80:$KZ80,"BDE")*8+COUNTIF(beosztás!$JV80:$KZ80,"BDU")*8+COUNTIF(beosztás!$JV80:$KZ80,"BÉJ")*8+COUNTIF(beosztás!$JV80:$KZ80,"B1")*1+COUNTIF(beosztás!$JV80:$KZ80,"B2")*2+COUNTIF(beosztás!$JV80:$KZ80,"B3")*3+COUNTIF(beosztás!$JV80:$KZ80,"B5")*5+COUNTIF(beosztás!$JV80:$KZ80,"B6")*6+COUNTIF(beosztás!$JV80:$KZ80,"B7")*7+COUNTIF(beosztás!$JV80:$KZ80,"B8")*8+COUNTIF(beosztás!$JV80:$KZ80,"B9")*9+COUNTIF(beosztás!$JV80:$KZ80,"B10")*10+COUNTIF(beosztás!$JV80:$KZ80,"B11")*11+COUNTIF(beosztás!$JV80:$KZ80,"B12")*12+COUNTIF(beosztás!$JV80:$KZ80,"BP")*0</f>
        <v>0</v>
      </c>
      <c r="GO78" s="24">
        <f t="shared" si="453"/>
        <v>0</v>
      </c>
      <c r="GP78" s="710">
        <f>IF(C78="",0,alapadatok!$AN$11)</f>
        <v>0</v>
      </c>
      <c r="GQ78" s="19">
        <f t="shared" si="389"/>
        <v>0</v>
      </c>
      <c r="GR78" s="907">
        <f t="shared" si="454"/>
        <v>0</v>
      </c>
      <c r="GS78" s="42"/>
      <c r="GT78" s="25">
        <f t="shared" si="390"/>
        <v>0</v>
      </c>
      <c r="GU78" s="24">
        <f t="shared" si="391"/>
        <v>0</v>
      </c>
      <c r="GV78" s="24">
        <f t="shared" si="392"/>
        <v>0</v>
      </c>
      <c r="GW78" s="24">
        <f t="shared" si="393"/>
        <v>0</v>
      </c>
      <c r="GX78" s="24">
        <f t="shared" si="394"/>
        <v>0</v>
      </c>
      <c r="GY78" s="24">
        <f t="shared" si="395"/>
        <v>0</v>
      </c>
      <c r="GZ78" s="24">
        <f t="shared" si="396"/>
        <v>0</v>
      </c>
      <c r="HA78" s="24">
        <f t="shared" si="397"/>
        <v>0</v>
      </c>
      <c r="HB78" s="24">
        <f t="shared" si="398"/>
        <v>0</v>
      </c>
      <c r="HC78" s="24">
        <f t="shared" si="399"/>
        <v>0</v>
      </c>
      <c r="HD78" s="24">
        <f t="shared" si="400"/>
        <v>0</v>
      </c>
      <c r="HE78" s="19">
        <f t="shared" si="401"/>
        <v>0</v>
      </c>
      <c r="HF78" s="907">
        <f t="shared" si="455"/>
        <v>0</v>
      </c>
      <c r="HG78" s="41"/>
      <c r="HH78" s="709">
        <f>COUNTIF(beosztás!$LA80:$MD80,"DE")*8</f>
        <v>0</v>
      </c>
      <c r="HI78" s="710">
        <f>COUNTIF(beosztás!$LA80:$MD80,"DU")*8</f>
        <v>0</v>
      </c>
      <c r="HJ78" s="710">
        <f>COUNTIF(beosztás!$LA80:$MD80,"ÉJ")*8</f>
        <v>0</v>
      </c>
      <c r="HK78" s="710">
        <f>COUNTIF(beosztás!$LA80:$MD80,"N")*12</f>
        <v>0</v>
      </c>
      <c r="HL78" s="710">
        <f>COUNTIF(beosztás!$LA80:$MD80,"é")*12</f>
        <v>0</v>
      </c>
      <c r="HM78" s="710">
        <f>SUM(beosztás!$LA80:$MD80)</f>
        <v>0</v>
      </c>
      <c r="HN78" s="710">
        <f>COUNTIF(beosztás!$LA80:$MD80,"FÜ")*8</f>
        <v>0</v>
      </c>
      <c r="HO78" s="897">
        <f>(COUNTIF(beosztás!$LA80:$MD80,"SN")*12)+(COUNTIF(beosztás!$LA80:$MD80,"SDE")*8)+(COUNTIF(beosztás!$LA80:$MD80,"SDU")*8)+(COUNTIF(beosztás!$LA80:$MD80,"SÉ")*12)+(COUNTIF(beosztás!$LA80:$MD80,"SÉJ")*8)+(COUNTIF(beosztás!$LA80:$MD80,"S1")*1)+(COUNTIF(beosztás!$LA80:$MD80,"S2")*2)+(COUNTIF(beosztás!$LA80:$MD80,"S3")*3)+(COUNTIF(beosztás!$LA80:$MD80,"S4")*4)+(COUNTIF(beosztás!$LA80:$MD80,"S5")*5)+(COUNTIF(beosztás!$LA80:$MD80,"S6")*6)+(COUNTIF(beosztás!$LA80:$MD80,"S7")*7)+(COUNTIF(beosztás!$LA80:$MD80,"S8")*8)+(COUNTIF(beosztás!$LA80:$MD80,"S9")*9)+(COUNTIF(beosztás!$LA80:$MD80,"S10")*10)+(COUNTIF(beosztás!$LA80:$MD80,"S11")*11)+(COUNTIF(beosztás!$LA80:$MD80,"S12")*12)</f>
        <v>0</v>
      </c>
      <c r="HP78" s="710">
        <f>COUNTIF(beosztás!$LA80:$MD80,"BN")*12+COUNTIF(beosztás!$LA80:$MD80,"BÉ")*12+COUNTIF(beosztás!$LA80:$MD80,"BDE")*8+COUNTIF(beosztás!$LA80:$MD80,"BDU")*8+COUNTIF(beosztás!$LA80:$MD80,"BÉJ")*8+COUNTIF(beosztás!$LA80:$MD80,"B1")*1+COUNTIF(beosztás!$LA80:$MD80,"B2")*2+COUNTIF(beosztás!$LA80:$MD80,"B3")*3+COUNTIF(beosztás!$KZ80:$MC80,"B5")*5+COUNTIF(beosztás!$KZ80:$MC80,"B6")*6+COUNTIF(beosztás!$KZ80:$MC80,"B7")*7+COUNTIF(beosztás!$KZ80:$MC80,"B8")*8+COUNTIF(beosztás!$LA80:$MD80,"B9")*9+COUNTIF(beosztás!$LA80:$MD80,"B10")*10+COUNTIF(beosztás!$LA80:$MD80,"B11")*11+COUNTIF(beosztás!$LA80:$MD80,"B12")*12+COUNTIF(beosztás!$LA80:$MD80,"BP")*0</f>
        <v>0</v>
      </c>
      <c r="HQ78" s="24">
        <f t="shared" si="456"/>
        <v>0</v>
      </c>
      <c r="HR78" s="710">
        <f>IF(C78="",0,alapadatok!$AN$12)</f>
        <v>0</v>
      </c>
      <c r="HS78" s="19">
        <f t="shared" si="403"/>
        <v>0</v>
      </c>
      <c r="HT78" s="907">
        <f t="shared" si="457"/>
        <v>0</v>
      </c>
      <c r="HU78" s="42"/>
      <c r="HV78" s="709">
        <f>COUNTIF(beosztás!$ME80:$NI80,"DE")*8</f>
        <v>0</v>
      </c>
      <c r="HW78" s="710">
        <f>COUNTIF(beosztás!$ME80:$NI80,"DU")*8</f>
        <v>0</v>
      </c>
      <c r="HX78" s="710">
        <f>COUNTIF(beosztás!$ME80:$NI80,"ÉJ")*8</f>
        <v>0</v>
      </c>
      <c r="HY78" s="710">
        <f>COUNTIF(beosztás!$ME80:$NI80,"N")*12</f>
        <v>0</v>
      </c>
      <c r="HZ78" s="710">
        <f>COUNTIF(beosztás!$ME80:$NI80,"É")*12</f>
        <v>0</v>
      </c>
      <c r="IA78" s="710">
        <f>SUM(beosztás!$ME80:$NI80)</f>
        <v>0</v>
      </c>
      <c r="IB78" s="710">
        <f>(COUNTIF(beosztás!$ME80:$NI80,"SN")*12)+(COUNTIF(beosztás!$ME80:$NI80,"SDE")*8)+(COUNTIF(beosztás!$ME80:$NI80,"SDU")*8)+(COUNTIF(beosztás!$ME80:$NI80,"SÉ")*12)+(COUNTIF(beosztás!$ME80:$NI80,"SÉJ")*8)+(COUNTIF(beosztás!$ME80:$NI80,"S1")*1)+(COUNTIF(beosztás!$ME80:$NI80,"S2")*2)+(COUNTIF(beosztás!$ME80:$NI80,"S3")*3)+(COUNTIF(beosztás!$ME80:$NI80,"S4")*4)+(COUNTIF(beosztás!$ME80:$NI80,"S5")*5)+(COUNTIF(beosztás!$ME80:$NI80,"S6")*6)+(COUNTIF(beosztás!$ME80:$NI80,"S7")*7)+(COUNTIF(beosztás!$ME80:$NI80,"S8")*8)+(COUNTIF(beosztás!$ME80:$NI80,"S9")*9)+(COUNTIF(beosztás!$ME80:$NI80,"S10")*10)+(COUNTIF(beosztás!$ME80:$NI80,"S11")*11)+(COUNTIF(beosztás!$ME80:$NI80,"S12")*12)</f>
        <v>0</v>
      </c>
      <c r="IC78" s="710">
        <f>COUNTIF(beosztás!$ME80:$NI80,"FÜ")*8</f>
        <v>0</v>
      </c>
      <c r="ID78" s="710">
        <f>COUNTIF(beosztás!$ME80:$NI80,"BN")*12+COUNTIF(beosztás!$ME80:$NI80,"BÉ")*12+COUNTIF(beosztás!$ME80:$NI80,"BDE")*8+COUNTIF(beosztás!$ME80:$NI80,"BDU")*8+COUNTIF(beosztás!$ME80:$NI80,"BÉJ")*8+COUNTIF(beosztás!$ME80:$NI80,"B1")*1+COUNTIF(beosztás!$ME80:$NI80,"B2")*2+COUNTIF(beosztás!$ME80:$NI80,"B3")*3+COUNTIF(beosztás!$ME80:$NI80,"B5")*5+COUNTIF(beosztás!$ME80:$NI80,"B6")*6+COUNTIF(beosztás!$ME80:$NI80,"B7")*7+COUNTIF(beosztás!$ME80:$NI80,"B8")*8+COUNTIF(beosztás!$ME80:$NI80,"B9")*9+COUNTIF(beosztás!$ME80:$NI80,"B10")*10+COUNTIF(beosztás!$ME80:$NI80,"B11")*11+COUNTIF(beosztás!$ME80:$NI80,"B12")*12+COUNTIF(beosztás!$ME80:$NI80,"BP")*0</f>
        <v>0</v>
      </c>
      <c r="IE78" s="24">
        <f t="shared" si="458"/>
        <v>0</v>
      </c>
      <c r="IF78" s="710">
        <f>IF(C78="",0,alapadatok!$AN$13)</f>
        <v>0</v>
      </c>
      <c r="IG78" s="19">
        <f t="shared" si="404"/>
        <v>0</v>
      </c>
      <c r="IH78" s="741">
        <f t="shared" si="459"/>
        <v>0</v>
      </c>
      <c r="II78" s="42"/>
      <c r="IJ78" s="25">
        <f t="shared" si="405"/>
        <v>0</v>
      </c>
      <c r="IK78" s="24">
        <f t="shared" si="406"/>
        <v>0</v>
      </c>
      <c r="IL78" s="24">
        <f t="shared" si="407"/>
        <v>0</v>
      </c>
      <c r="IM78" s="24">
        <f t="shared" si="408"/>
        <v>0</v>
      </c>
      <c r="IN78" s="24">
        <f t="shared" si="409"/>
        <v>0</v>
      </c>
      <c r="IO78" s="24">
        <f t="shared" si="410"/>
        <v>0</v>
      </c>
      <c r="IP78" s="24">
        <f t="shared" si="411"/>
        <v>0</v>
      </c>
      <c r="IQ78" s="24">
        <f t="shared" si="412"/>
        <v>0</v>
      </c>
      <c r="IR78" s="24">
        <f t="shared" si="413"/>
        <v>0</v>
      </c>
      <c r="IS78" s="24">
        <f t="shared" si="414"/>
        <v>0</v>
      </c>
      <c r="IT78" s="24">
        <f t="shared" si="415"/>
        <v>0</v>
      </c>
      <c r="IU78" s="19">
        <f t="shared" si="416"/>
        <v>0</v>
      </c>
      <c r="IV78" s="907">
        <f t="shared" si="460"/>
        <v>0</v>
      </c>
      <c r="IW78" s="43"/>
      <c r="JF78" s="21"/>
      <c r="JG78" s="21"/>
    </row>
    <row r="79" spans="1:267" ht="15.75" hidden="1" thickBot="1" x14ac:dyDescent="0.3">
      <c r="A79" s="904">
        <f>IF(beosztás!A81=0,"",beosztás!A81)</f>
        <v>30</v>
      </c>
      <c r="B79" s="902" t="str">
        <f>IF(beosztás!B81=0,"",beosztás!B81)</f>
        <v/>
      </c>
      <c r="C79" s="56" t="str">
        <f>IF(beosztás!C81=0,"",beosztás!C81)</f>
        <v/>
      </c>
      <c r="D79" s="57" t="str">
        <f>IF(beosztás!D81=0,"",beosztás!D81)</f>
        <v/>
      </c>
      <c r="E79" s="18"/>
      <c r="F79" s="709">
        <f>COUNTIF(beosztás!$I81:$AM81,"DE")*8</f>
        <v>0</v>
      </c>
      <c r="G79" s="710">
        <f>COUNTIF(beosztás!$I81:$AM81,"DU")*8</f>
        <v>0</v>
      </c>
      <c r="H79" s="710">
        <f>COUNTIF(beosztás!$I81:$AM81,"ÉJ")*8</f>
        <v>0</v>
      </c>
      <c r="I79" s="710">
        <f>COUNTIF(beosztás!$I81:$AM81,"N")*12</f>
        <v>0</v>
      </c>
      <c r="J79" s="710">
        <f>COUNTIF(beosztás!$I81:$AM81,"é")*12</f>
        <v>0</v>
      </c>
      <c r="K79" s="710">
        <f>SUM(beosztás!$I81:$AM81)</f>
        <v>0</v>
      </c>
      <c r="L79" s="710">
        <f>COUNTIF(beosztás!$I81:$AM81,"FÜ")*8</f>
        <v>0</v>
      </c>
      <c r="M79" s="710">
        <f>(COUNTIF(beosztás!$I81:$AM81,"SN")*12)+(COUNTIF(beosztás!$I81:$AM81,"SDE")*8)+(COUNTIF(beosztás!$I81:$AM81,"SDU")*8)+(COUNTIF(beosztás!$I81:$AM81,"S1")*1)+(COUNTIF(beosztás!$I81:$AM81,"S2")*2)+(COUNTIF(beosztás!$I81:$AM81,"S3")*3)+(COUNTIF(beosztás!$I81:$AM81,"S4")*4)+(COUNTIF(beosztás!$I81:$AM81,"S5")*5)+(COUNTIF(beosztás!$I81:$AM81,"S6")*6)+(COUNTIF(beosztás!$I81:$AM81,"S7")*7)+(COUNTIF(beosztás!$I81:$AM81,"S8")*8)+(COUNTIF(beosztás!$I81:$AM81,"S9")*9)+(COUNTIF(beosztás!$I81:$AM81,"S10")*10)+(COUNTIF(beosztás!$I81:$AM81,"S11")*11)+(COUNTIF(beosztás!$I81:$AM81,"S12")*12)+(COUNTIF(beosztás!$I81:$AM81,"SÉ")*12)+(COUNTIF(beosztás!$I81:$AM81,"SÉJ")*8)</f>
        <v>0</v>
      </c>
      <c r="N79" s="710">
        <f>COUNTIF(beosztás!$I81:$AM81,"BN")*12+COUNTIF(beosztás!$I81:$AM81,"BÉ")*12+COUNTIF(beosztás!$I81:$AM81,"BDE")*8+COUNTIF(beosztás!$I81:$AM81,"BDU")*8+COUNTIF(beosztás!$I81:$AM81,"BÉJ")*8+COUNTIF(beosztás!$I81:$AM81,"B1")*1+COUNTIF(beosztás!$I81:$AM81,"B2")*2+COUNTIF(beosztás!$I81:$AM81,"B3")*3+COUNTIF(beosztás!$I81:$AM81,"B5")*5+COUNTIF(beosztás!$I81:$AM81,"B6")*6+COUNTIF(beosztás!$I81:$AM81,"B7")*7+COUNTIF(beosztás!$I81:$AM81,"B8")*8+COUNTIF(beosztás!$I81:$AM81,"B9")*9+COUNTIF(beosztás!$I81:$AM81,"B10")*10+COUNTIF(beosztás!$I81:$AM81,"B11")*11+COUNTIF(beosztás!$I81:$AM81,"B12")*12+COUNTIF(beosztás!$I81:$AM81,"BP")*0</f>
        <v>0</v>
      </c>
      <c r="O79" s="24">
        <f t="shared" si="417"/>
        <v>0</v>
      </c>
      <c r="P79" s="710">
        <f>IF(C79="",0,alapadatok!$AN$2)</f>
        <v>0</v>
      </c>
      <c r="Q79" s="19">
        <f t="shared" si="418"/>
        <v>0</v>
      </c>
      <c r="R79" s="741">
        <f t="shared" si="419"/>
        <v>0</v>
      </c>
      <c r="S79" s="40"/>
      <c r="T79" s="709">
        <f>COUNTIF(beosztás!$AN81:$BO81,"DE")*8</f>
        <v>0</v>
      </c>
      <c r="U79" s="710">
        <f>COUNTIF(beosztás!$AN81:$BO81,"DU")*8</f>
        <v>0</v>
      </c>
      <c r="V79" s="710">
        <f>COUNTIF(beosztás!$AN81:$BO81,"ÉJ")*8</f>
        <v>0</v>
      </c>
      <c r="W79" s="710">
        <f>COUNTIF(beosztás!$AN81:$BO81,"N")*12</f>
        <v>0</v>
      </c>
      <c r="X79" s="710">
        <f>COUNTIF(beosztás!$AN81:$BO81,"É")*12</f>
        <v>0</v>
      </c>
      <c r="Y79" s="710">
        <f>SUM(beosztás!$AN81:$BO81)</f>
        <v>0</v>
      </c>
      <c r="Z79" s="710">
        <f>(COUNTIF(beosztás!$AN81:$BO81,"SN")*12)+(COUNTIF(beosztás!$AN81:$BO81,"SDE")*8)+(COUNTIF(beosztás!$AN81:$BO81,"SDU")*8)+(COUNTIF(beosztás!$AN81:$BO81,"SÉ")*12)+(COUNTIF(beosztás!$AN81:$BO81,"SÉJ")*8)+(COUNTIF(beosztás!$AN81:$BO81,"S1")*1)+(COUNTIF(beosztás!$AN81:$BO81,"S2")*2)+(COUNTIF(beosztás!$AN81:$BO81,"S3")*3)+(COUNTIF(beosztás!$AN81:$BO81,"S4")*4)+(COUNTIF(beosztás!$AN81:$BO81,"S5")*5)+(COUNTIF(beosztás!$AN81:$BO81,"S6")*6)+(COUNTIF(beosztás!$AN81:$BO81,"S7")*7)+(COUNTIF(beosztás!$AN81:$BO81,"S8")*8)+(COUNTIF(beosztás!$AN81:$BO81,"S9")*9)+(COUNTIF(beosztás!$AN81:$BO81,"S10")*10)+(COUNTIF(beosztás!$AN81:$BO81,"S11")*11)+(COUNTIF(beosztás!$AN81:$BO81,"S12")*12)</f>
        <v>0</v>
      </c>
      <c r="AA79" s="710">
        <f>COUNTIF(beosztás!$AN81:$BO81,"FÜ")*8</f>
        <v>0</v>
      </c>
      <c r="AB79" s="710">
        <f>COUNTIF(beosztás!$AN81:$BO81,"BN")*12+COUNTIF(beosztás!$AN81:$BO81,"BÉ")*12+COUNTIF(beosztás!$AN81:$BO81,"BDE")*8+COUNTIF(beosztás!$AN81:$BO81,"BDU")*8+COUNTIF(beosztás!$AN81:$BO81,"BÉJ")*8+COUNTIF(beosztás!$AN81:$BO81,"B1")*1+COUNTIF(beosztás!$AN81:$BO81,"B2")*2+COUNTIF(beosztás!$AN81:$BO81,"B3")*3+COUNTIF(beosztás!$AN81:$BO81,"B5")*5+COUNTIF(beosztás!$AN81:$BO81,"B6")*6+COUNTIF(beosztás!$AN81:$BO81,"B7")*7+COUNTIF(beosztás!$AN81:$BO81,"B8")*8+COUNTIF(beosztás!$AN81:$BO81,"B9")*9+COUNTIF(beosztás!$AN81:$BO81,"B10")*10+COUNTIF(beosztás!$AN81:$BO81,"B11")*11+COUNTIF(beosztás!$AN81:$BO81,"B12")*12+COUNTIF(beosztás!$AN81:$BO81,"BP")*0</f>
        <v>0</v>
      </c>
      <c r="AC79" s="24">
        <f t="shared" si="420"/>
        <v>0</v>
      </c>
      <c r="AD79" s="710">
        <f>IF(C79="",0,alapadatok!$AN$3)</f>
        <v>0</v>
      </c>
      <c r="AE79" s="19">
        <f t="shared" si="421"/>
        <v>0</v>
      </c>
      <c r="AF79" s="741">
        <f t="shared" si="422"/>
        <v>0</v>
      </c>
      <c r="AG79" s="40"/>
      <c r="AH79" s="25">
        <f t="shared" si="423"/>
        <v>0</v>
      </c>
      <c r="AI79" s="24">
        <f t="shared" si="424"/>
        <v>0</v>
      </c>
      <c r="AJ79" s="24">
        <f t="shared" si="425"/>
        <v>0</v>
      </c>
      <c r="AK79" s="24">
        <f t="shared" si="426"/>
        <v>0</v>
      </c>
      <c r="AL79" s="24">
        <f t="shared" si="427"/>
        <v>0</v>
      </c>
      <c r="AM79" s="24">
        <f t="shared" si="428"/>
        <v>0</v>
      </c>
      <c r="AN79" s="24">
        <f t="shared" si="429"/>
        <v>0</v>
      </c>
      <c r="AO79" s="24">
        <f t="shared" si="430"/>
        <v>0</v>
      </c>
      <c r="AP79" s="24">
        <f t="shared" si="431"/>
        <v>0</v>
      </c>
      <c r="AQ79" s="24">
        <f t="shared" si="432"/>
        <v>0</v>
      </c>
      <c r="AR79" s="24">
        <f t="shared" si="433"/>
        <v>0</v>
      </c>
      <c r="AS79" s="19">
        <f t="shared" si="434"/>
        <v>0</v>
      </c>
      <c r="AT79" s="741">
        <f t="shared" si="435"/>
        <v>0</v>
      </c>
      <c r="AU79" s="41"/>
      <c r="AV79" s="709">
        <f>COUNTIF(beosztás!$BP81:$CT81,"DE")*8</f>
        <v>0</v>
      </c>
      <c r="AW79" s="710">
        <f>COUNTIF(beosztás!$BP81:$CT81,"DU")*8</f>
        <v>0</v>
      </c>
      <c r="AX79" s="710">
        <f>COUNTIF(beosztás!$BP81:$CT81,"ÉJ")*8</f>
        <v>0</v>
      </c>
      <c r="AY79" s="710">
        <f>COUNTIF(beosztás!$BP81:$CT81,"N")*12</f>
        <v>0</v>
      </c>
      <c r="AZ79" s="710">
        <f>COUNTIF(beosztás!$BP81:$CT81,"é")*12</f>
        <v>0</v>
      </c>
      <c r="BA79" s="710">
        <f>SUM(beosztás!$BP81:$CT81)</f>
        <v>0</v>
      </c>
      <c r="BB79" s="710">
        <f>COUNTIF(beosztás!$BP81:$CT81,"FÜ")*8</f>
        <v>0</v>
      </c>
      <c r="BC79" s="897">
        <f>(COUNTIF(beosztás!$BP81:$CT81,"SN")*12)+(COUNTIF(beosztás!$BP81:$CT81,"SDE")*8)+(COUNTIF(beosztás!$BP81:$CT81,"SDU")*8)+(COUNTIF(beosztás!$BP81:$CT81,"SÉ")*12)+(COUNTIF(beosztás!$BP81:$CT81,"SÉJ")*8)+(COUNTIF(beosztás!$BP81:$CT81,"S1")*1)+(COUNTIF(beosztás!$BP81:$CT81,"S2")*2)+(COUNTIF(beosztás!$BP81:$CT81,"S3")*3)+(COUNTIF(beosztás!$BP81:$CT81,"S4")*4)+(COUNTIF(beosztás!$BP81:$CT81,"S5")*5)+(COUNTIF(beosztás!$BP81:$CT81,"S6")*6)+(COUNTIF(beosztás!$BP81:$CT81,"S7")*7)+(COUNTIF(beosztás!$BP81:$CT81,"S8")*8)+(COUNTIF(beosztás!$BP81:$CT81,"S9")*9)+(COUNTIF(beosztás!$BP81:$CT81,"S10")*10)+(COUNTIF(beosztás!$BP81:$CT81,"S11")*11)+(COUNTIF(beosztás!$BP81:$CT81,"S12")*12)</f>
        <v>0</v>
      </c>
      <c r="BD79" s="710">
        <f>COUNTIF(beosztás!$BP81:$CT81,"BN")*12+COUNTIF(beosztás!$BP81:$CT81,"BÉ")*12+COUNTIF(beosztás!$BP81:$CT81,"BDE")*8+COUNTIF(beosztás!$BP81:$CT81,"BDU")*8+COUNTIF(beosztás!$BP81:$CT81,"BÉJ")*8+COUNTIF(beosztás!$BP81:$CT81,"B1")*1+COUNTIF(beosztás!$BP81:$CT81,"B2")*2+COUNTIF(beosztás!$BP81:$CT81,"B3")*3+COUNTIF(beosztás!$BP81:$CT81,"B5")*5+COUNTIF(beosztás!$BP81:$CT81,"B6")*6+COUNTIF(beosztás!$BP81:$CT81,"B7")*7+COUNTIF(beosztás!$BP81:$CT81,"B8")*8+COUNTIF(beosztás!$BP81:$CT81,"B9")*9+COUNTIF(beosztás!$BP81:$CT81,"B10")*10+COUNTIF(beosztás!$BP81:$CT81,"B11")*11+COUNTIF(beosztás!$BP81:$CT81,"B12")*12+COUNTIF(beosztás!$BP81:$CT81,"BP")*0</f>
        <v>0</v>
      </c>
      <c r="BE79" s="24">
        <f t="shared" si="436"/>
        <v>0</v>
      </c>
      <c r="BF79" s="710">
        <f>IF(C79="",0,alapadatok!$AN$4)</f>
        <v>0</v>
      </c>
      <c r="BG79" s="19">
        <f t="shared" si="342"/>
        <v>0</v>
      </c>
      <c r="BH79" s="741">
        <f t="shared" si="437"/>
        <v>0</v>
      </c>
      <c r="BI79" s="40"/>
      <c r="BJ79" s="709">
        <f>COUNTIF(beosztás!$CU81:$DX81,"DE")*8</f>
        <v>0</v>
      </c>
      <c r="BK79" s="710">
        <f>COUNTIF(beosztás!$CU81:$DX81,"DU")*8</f>
        <v>0</v>
      </c>
      <c r="BL79" s="710">
        <f>COUNTIF(beosztás!$CU81:$DX81,"ÉJ")*8</f>
        <v>0</v>
      </c>
      <c r="BM79" s="710">
        <f>COUNTIF(beosztás!$CU81:$DX81,"N")*12</f>
        <v>0</v>
      </c>
      <c r="BN79" s="710">
        <f>COUNTIF(beosztás!$CU81:$DX81,"É")*12</f>
        <v>0</v>
      </c>
      <c r="BO79" s="710">
        <f>SUM(beosztás!$CU81:$DX81)</f>
        <v>0</v>
      </c>
      <c r="BP79" s="897">
        <f>(COUNTIF(beosztás!$CU81:$DX81,"SN")*12)+(COUNTIF(beosztás!$CU81:$DX81,"SDE")*8)+(COUNTIF(beosztás!$CU81:$DX81,"SDU")*8)+(COUNTIF(beosztás!$CU81:$DX81,"SÉ")*12)+(COUNTIF(beosztás!$CU81:$DX81,"SÉJ")*8)+(COUNTIF(beosztás!$CU81:$DX81,"S1")*1)+(COUNTIF(beosztás!$CU81:$DX81,"S2")*2)+(COUNTIF(beosztás!$CU81:$DX81,"S3")*3)+(COUNTIF(beosztás!$CU81:$DX81,"S4")*4)+(COUNTIF(beosztás!$CU81:$DX81,"S5")*5)+(COUNTIF(beosztás!$CU81:$DX81,"S6")*6)+(COUNTIF(beosztás!$CU81:$DX81,"S7")*7)+(COUNTIF(beosztás!$CU81:$DX81,"S8")*8)+(COUNTIF(beosztás!$CU81:$DX81,"S9")*9)+(COUNTIF(beosztás!$CU81:$DX81,"S10")*10)+(COUNTIF(beosztás!$CU81:$DX81,"S11")*11)+(COUNTIF(beosztás!$CU81:$DX81,"S12")*12)</f>
        <v>0</v>
      </c>
      <c r="BQ79" s="710">
        <f>COUNTIF(beosztás!$CU81:$DX81,"FÜ")*8</f>
        <v>0</v>
      </c>
      <c r="BR79" s="710">
        <f>COUNTIF(beosztás!$CU81:$DX81,"BN")*12+COUNTIF(beosztás!$CU81:$DX81,"BÉ")*12+COUNTIF(beosztás!$CU81:$DX81,"BDE")*8+COUNTIF(beosztás!$CU81:$DX81,"BDU")*8+COUNTIF(beosztás!$CU81:$DX81,"BÉJ")*8+COUNTIF(beosztás!$CU81:$DX81,"B1")*1+COUNTIF(beosztás!$CU81:$DX81,"B2")*2+COUNTIF(beosztás!$CU81:$DX81,"B3")*3+COUNTIF(beosztás!$CU81:$DX81,"B5")*5+COUNTIF(beosztás!$CU81:$DX81,"B6")*6+COUNTIF(beosztás!$CU81:$DX81,"B7")*7+COUNTIF(beosztás!$CU81:$DX81,"B8")*8+COUNTIF(beosztás!$CU81:$DX81,"B9")*9+COUNTIF(beosztás!$CU81:$DX81,"B10")*10+COUNTIF(beosztás!$CU81:$DX81,"B11")*11+COUNTIF(beosztás!$CU81:$DX81,"B12")*12+COUNTIF(beosztás!$CU81:$DX81,"BP")*0</f>
        <v>0</v>
      </c>
      <c r="BS79" s="24">
        <f t="shared" si="438"/>
        <v>0</v>
      </c>
      <c r="BT79" s="710">
        <f>IF(C79="",0,alapadatok!$AN$5)</f>
        <v>0</v>
      </c>
      <c r="BU79" s="19">
        <f t="shared" si="344"/>
        <v>0</v>
      </c>
      <c r="BV79" s="741">
        <f t="shared" si="439"/>
        <v>0</v>
      </c>
      <c r="BW79" s="40"/>
      <c r="BX79" s="25">
        <f t="shared" si="345"/>
        <v>0</v>
      </c>
      <c r="BY79" s="24">
        <f t="shared" si="346"/>
        <v>0</v>
      </c>
      <c r="BZ79" s="24">
        <f t="shared" si="347"/>
        <v>0</v>
      </c>
      <c r="CA79" s="24">
        <f t="shared" si="348"/>
        <v>0</v>
      </c>
      <c r="CB79" s="24">
        <f t="shared" si="349"/>
        <v>0</v>
      </c>
      <c r="CC79" s="24">
        <f t="shared" si="350"/>
        <v>0</v>
      </c>
      <c r="CD79" s="24">
        <f t="shared" si="351"/>
        <v>0</v>
      </c>
      <c r="CE79" s="24">
        <f t="shared" si="352"/>
        <v>0</v>
      </c>
      <c r="CF79" s="24">
        <f t="shared" si="353"/>
        <v>0</v>
      </c>
      <c r="CG79" s="24">
        <f t="shared" si="354"/>
        <v>0</v>
      </c>
      <c r="CH79" s="24">
        <f t="shared" si="355"/>
        <v>0</v>
      </c>
      <c r="CI79" s="19">
        <f t="shared" si="356"/>
        <v>0</v>
      </c>
      <c r="CJ79" s="741">
        <f t="shared" si="440"/>
        <v>0</v>
      </c>
      <c r="CK79" s="41"/>
      <c r="CL79" s="709">
        <f>COUNTIF(beosztás!$DY81:$FC81,"DE")*8</f>
        <v>0</v>
      </c>
      <c r="CM79" s="710">
        <f>COUNTIF(beosztás!$DY81:$FC81,"DU")*8</f>
        <v>0</v>
      </c>
      <c r="CN79" s="710">
        <f>COUNTIF(beosztás!$DY81:$FC81,"ÉJ")*8</f>
        <v>0</v>
      </c>
      <c r="CO79" s="710">
        <f>COUNTIF(beosztás!$DY81:$FC81,"N")*12</f>
        <v>0</v>
      </c>
      <c r="CP79" s="710">
        <f>COUNTIF(beosztás!$DY81:$FC81,"é")*12</f>
        <v>0</v>
      </c>
      <c r="CQ79" s="710">
        <f>SUM(beosztás!$DY81:$FC81)</f>
        <v>0</v>
      </c>
      <c r="CR79" s="710">
        <f>COUNTIF(beosztás!$DY81:$FC81,"FÜ")*8</f>
        <v>0</v>
      </c>
      <c r="CS79" s="897">
        <f>(COUNTIF(beosztás!$DY81:$FC81,"SN")*12)+(COUNTIF(beosztás!$DY81:$FC81,"SDE")*8)+(COUNTIF(beosztás!$DY81:$FC81,"SDU")*8)+(COUNTIF(beosztás!$DY81:$FC81,"SÉ")*12)+(COUNTIF(beosztás!$DY81:$FC81,"SÉJ")*8)+(COUNTIF(beosztás!$DY81:$FC81,"S1")*1)+(COUNTIF(beosztás!$DY81:$FC81,"S2")*2)+(COUNTIF(beosztás!$DY81:$FC81,"S3")*3)+(COUNTIF(beosztás!$DY81:$FC81,"S4")*4)+(COUNTIF(beosztás!$DY81:$FC81,"S5")*5)+(COUNTIF(beosztás!$DY81:$FC81,"S6")*6)+(COUNTIF(beosztás!$DY81:$FC81,"S7")*7)+(COUNTIF(beosztás!$DY81:$FC81,"S8")*8)+(COUNTIF(beosztás!$DY81:$FC81,"S9")*9)+(COUNTIF(beosztás!$DY81:$FC81,"S10")*10)+(COUNTIF(beosztás!$DY81:$FC81,"S11")*11)+(COUNTIF(beosztás!$DY81:$FC81,"S12")*12)</f>
        <v>0</v>
      </c>
      <c r="CT79" s="710">
        <f>COUNTIF(beosztás!$DY81:$FC81,"BN")*12+COUNTIF(beosztás!$DY81:$FC81,"BÉ")*12+COUNTIF(beosztás!$DY81:$FC81,"BDE")*8+COUNTIF(beosztás!$DY81:$FC81,"BDU")*8+COUNTIF(beosztás!$DY81:$FC81,"BÉJ")*8+COUNTIF(beosztás!$DY81:$FC81,"B1")*1+COUNTIF(beosztás!$DY81:$FC81,"B2")*2+COUNTIF(beosztás!$DY81:$FC81,"B3")*3+COUNTIF(beosztás!$DY81:$FC81,"B5")*5+COUNTIF(beosztás!$DY81:$FC81,"B6")*6+COUNTIF(beosztás!$DY81:$FC81,"B7")*7+COUNTIF(beosztás!$DY81:$FC81,"B8")*8+COUNTIF(beosztás!$DY81:$FC81,"B9")*9+COUNTIF(beosztás!$DY81:$FC81,"B10")*10+COUNTIF(beosztás!$DY81:$FC81,"B11")*11+COUNTIF(beosztás!$DY81:$FC81,"B12")*12+COUNTIF(beosztás!$DY81:$FC81,"BP")*0</f>
        <v>0</v>
      </c>
      <c r="CU79" s="24">
        <f t="shared" si="441"/>
        <v>0</v>
      </c>
      <c r="CV79" s="710">
        <f>IF(C79="",0,alapadatok!$AN$6)</f>
        <v>0</v>
      </c>
      <c r="CW79" s="19">
        <f t="shared" si="358"/>
        <v>0</v>
      </c>
      <c r="CX79" s="907">
        <f t="shared" si="442"/>
        <v>0</v>
      </c>
      <c r="CY79" s="40"/>
      <c r="CZ79" s="709">
        <f>COUNTIF(beosztás!$FD81:$GG81,"DE")*8</f>
        <v>0</v>
      </c>
      <c r="DA79" s="710">
        <f>COUNTIF(beosztás!$FD81:$GG81,"DU")*8</f>
        <v>0</v>
      </c>
      <c r="DB79" s="710">
        <f>COUNTIF(beosztás!$FD81:$GG81,"ÉJ")*8</f>
        <v>0</v>
      </c>
      <c r="DC79" s="710">
        <f>COUNTIF(beosztás!$FD81:$GG81,"N")*12</f>
        <v>0</v>
      </c>
      <c r="DD79" s="710">
        <f>COUNTIF(beosztás!$FD81:$GG81,"É")*12</f>
        <v>0</v>
      </c>
      <c r="DE79" s="710">
        <f>SUM(beosztás!$FD81:$GG81)</f>
        <v>0</v>
      </c>
      <c r="DF79" s="897">
        <f>(COUNTIF(beosztás!$FD81:$GG81,"SN")*12)+(COUNTIF(beosztás!$FD81:$GG81,"SDE")*8)+(COUNTIF(beosztás!$FD81:$GG81,"SDU")*8)+(COUNTIF(beosztás!$FD81:$GG81,"SÉ")*12)+(COUNTIF(beosztás!$FD81:$GG81,"SÉJ")*8)+(COUNTIF(beosztás!$FD81:$GG81,"S1")*1)+(COUNTIF(beosztás!$FD81:$GG81,"S2")*2)+(COUNTIF(beosztás!$FD81:$GG81,"S3")*3)+(COUNTIF(beosztás!$FD81:$GG81,"S4")*4)+(COUNTIF(beosztás!$FD81:$GG81,"S5")*5)+(COUNTIF(beosztás!$FD81:$GG81,"S6")*6)+(COUNTIF(beosztás!$FD81:$GG81,"S7")*7)+(COUNTIF(beosztás!$FD81:$GG81,"S8")*8)+(COUNTIF(beosztás!$FD81:$GG81,"S9")*9)+(COUNTIF(beosztás!$FD81:$GG81,"S10")*10)+(COUNTIF(beosztás!$FD81:$GG81,"S11")*11)+(COUNTIF(beosztás!$FD81:$GG81,"S12")*12)</f>
        <v>0</v>
      </c>
      <c r="DG79" s="710">
        <f>COUNTIF(beosztás!$FD81:$GG81,"FÜ")*8</f>
        <v>0</v>
      </c>
      <c r="DH79" s="710">
        <f>COUNTIF(beosztás!$FD81:$GG81,"BN")*12+COUNTIF(beosztás!$FD81:$GG81,"BÉ")*12+COUNTIF(beosztás!$FD81:$GG81,"BDE")*8+COUNTIF(beosztás!$FD81:$GG81,"BDU")*8+COUNTIF(beosztás!$FD81:$GG81,"BÉJ")*8+COUNTIF(beosztás!$FD81:$GG81,"B1")*1+COUNTIF(beosztás!$FD81:$GG81,"B2")*2+COUNTIF(beosztás!$FD81:$GG81,"B3")*3+COUNTIF(beosztás!$FD81:$GG81,"B5")*5+COUNTIF(beosztás!$FD81:$GG81,"B6")*6+COUNTIF(beosztás!$FD81:$GG81,"B7")*7+COUNTIF(beosztás!$FD81:$GG81,"B8")*8+COUNTIF(beosztás!$FD81:$GG81,"B9")*9+COUNTIF(beosztás!$FD81:$GG81,"B10")*10+COUNTIF(beosztás!$FD81:$GG81,"B11")*11+COUNTIF(beosztás!$FD81:$GG81,"B12")*12+COUNTIF(beosztás!$FD81:$GG81,"BP")*0</f>
        <v>0</v>
      </c>
      <c r="DI79" s="24">
        <f t="shared" si="443"/>
        <v>0</v>
      </c>
      <c r="DJ79" s="710">
        <f>IF(C79="",0,alapadatok!$AN$7)</f>
        <v>0</v>
      </c>
      <c r="DK79" s="19">
        <f t="shared" si="359"/>
        <v>0</v>
      </c>
      <c r="DL79" s="741">
        <f t="shared" si="444"/>
        <v>0</v>
      </c>
      <c r="DM79" s="40"/>
      <c r="DN79" s="25">
        <f t="shared" si="360"/>
        <v>0</v>
      </c>
      <c r="DO79" s="24">
        <f t="shared" si="361"/>
        <v>0</v>
      </c>
      <c r="DP79" s="24">
        <f t="shared" si="362"/>
        <v>0</v>
      </c>
      <c r="DQ79" s="24">
        <f t="shared" si="363"/>
        <v>0</v>
      </c>
      <c r="DR79" s="24">
        <f t="shared" si="364"/>
        <v>0</v>
      </c>
      <c r="DS79" s="24">
        <f t="shared" si="365"/>
        <v>0</v>
      </c>
      <c r="DT79" s="24">
        <f t="shared" si="366"/>
        <v>0</v>
      </c>
      <c r="DU79" s="24">
        <f t="shared" si="367"/>
        <v>0</v>
      </c>
      <c r="DV79" s="24">
        <f t="shared" si="368"/>
        <v>0</v>
      </c>
      <c r="DW79" s="24">
        <f t="shared" si="369"/>
        <v>0</v>
      </c>
      <c r="DX79" s="24">
        <f t="shared" si="370"/>
        <v>0</v>
      </c>
      <c r="DY79" s="19">
        <f t="shared" si="371"/>
        <v>0</v>
      </c>
      <c r="DZ79" s="907">
        <f t="shared" si="445"/>
        <v>0</v>
      </c>
      <c r="EA79" s="41"/>
      <c r="EB79" s="709">
        <f>COUNTIF(beosztás!$GH81:$HL81,"DE")*8</f>
        <v>0</v>
      </c>
      <c r="EC79" s="710">
        <f>COUNTIF(beosztás!$GH81:$HL81,"DU")*8</f>
        <v>0</v>
      </c>
      <c r="ED79" s="710">
        <f>COUNTIF(beosztás!$GH81:$HL81,"ÉJ")*8</f>
        <v>0</v>
      </c>
      <c r="EE79" s="710">
        <f>COUNTIF(beosztás!$GH81:$HL81,"N")*12</f>
        <v>0</v>
      </c>
      <c r="EF79" s="710">
        <f>COUNTIF(beosztás!$GH81:$HL81,"é")*12</f>
        <v>0</v>
      </c>
      <c r="EG79" s="710">
        <f>SUM(beosztás!$GH81:$HL81)</f>
        <v>0</v>
      </c>
      <c r="EH79" s="710">
        <f>COUNTIF(beosztás!$GH81:$HL81,"FÜ")*8</f>
        <v>0</v>
      </c>
      <c r="EI79" s="897">
        <f>(COUNTIF(beosztás!$GH81:$HL81,"SN")*12)+(COUNTIF(beosztás!$GH81:$HL81,"SDE")*8)+(COUNTIF(beosztás!$GH81:$HL81,"SDU")*8)+(COUNTIF(beosztás!$GH81:$HL81,"SÉ")*12)+(COUNTIF(beosztás!$GH81:$HL81,"SÉJ")*8)+(COUNTIF(beosztás!$GH81:$HL81,"S1")*1)+(COUNTIF(beosztás!$GH81:$HL81,"S2")*2)+(COUNTIF(beosztás!$GH81:$HL81,"S3")*3)+(COUNTIF(beosztás!$GH81:$HL81,"S4")*4)+(COUNTIF(beosztás!$GH81:$HL81,"S5")*5)+(COUNTIF(beosztás!$GH81:$HL81,"S6")*6)+(COUNTIF(beosztás!$GH81:$HL81,"S7")*7)+(COUNTIF(beosztás!$GH81:$HL81,"S8")*8)+(COUNTIF(beosztás!$GH81:$HL81,"S9")*9)+(COUNTIF(beosztás!$GH81:$HL81,"S10")*10)+(COUNTIF(beosztás!$GH81:$HL81,"S11")*11)+(COUNTIF(beosztás!$GH81:$HL81,"S12")*12)</f>
        <v>0</v>
      </c>
      <c r="EJ79" s="710">
        <f>COUNTIF(beosztás!$GH81:$HL81,"BN")*12+COUNTIF(beosztás!$GH81:$HL81,"BÉ")*12+COUNTIF(beosztás!$GH81:$HL81,"BDE")*8+COUNTIF(beosztás!$GH81:$HL81,"BDU")*8+COUNTIF(beosztás!$GH81:$HL81,"BÉJ")*8+COUNTIF(beosztás!$GH81:$HL81,"B1")*1+COUNTIF(beosztás!$GH81:$HL81,"B2")*2+COUNTIF(beosztás!$GH81:$HL81,"B3")*3+COUNTIF(beosztás!$GH81:$HL81,"B5")*5+COUNTIF(beosztás!$GH81:$HL81,"B6")*6+COUNTIF(beosztás!$GH81:$HL81,"B7")*7+COUNTIF(beosztás!$GH81:$HL81,"B8")*8+COUNTIF(beosztás!$GH81:$HL81,"B9")*9+COUNTIF(beosztás!$GH81:$HL81,"B10")*10+COUNTIF(beosztás!$GH81:$HL81,"B11")*11+COUNTIF(beosztás!$GH81:$HL81,"B12")*12+COUNTIF(beosztás!$GH81:$HL81,"BP")*0</f>
        <v>0</v>
      </c>
      <c r="EK79" s="24">
        <f t="shared" si="446"/>
        <v>0</v>
      </c>
      <c r="EL79" s="710">
        <f>IF(C79="",0,alapadatok!$AN$8)</f>
        <v>0</v>
      </c>
      <c r="EM79" s="19">
        <f t="shared" si="373"/>
        <v>0</v>
      </c>
      <c r="EN79" s="907">
        <f t="shared" si="447"/>
        <v>0</v>
      </c>
      <c r="EO79" s="40"/>
      <c r="EP79" s="709">
        <f>COUNTIF(beosztás!$HM81:$IQ81,"DE")*8</f>
        <v>0</v>
      </c>
      <c r="EQ79" s="710">
        <f>COUNTIF(beosztás!$HM81:$IQ81,"DU")*8</f>
        <v>0</v>
      </c>
      <c r="ER79" s="710">
        <f>COUNTIF(beosztás!$HM81:$IQ81,"ÉJ")*8</f>
        <v>0</v>
      </c>
      <c r="ES79" s="710">
        <f>COUNTIF(beosztás!$HM81:$IQ81,"N")*12</f>
        <v>0</v>
      </c>
      <c r="ET79" s="710">
        <f>COUNTIF(beosztás!$HM81:$IQ81,"É")*12</f>
        <v>0</v>
      </c>
      <c r="EU79" s="710">
        <f>SUM(beosztás!$HM81:$IQ81)</f>
        <v>0</v>
      </c>
      <c r="EV79" s="897">
        <f>(COUNTIF(beosztás!$HM81:$IQ81,"SN")*12)+(COUNTIF(beosztás!$HM81:$IQ81,"SDE")*8)+(COUNTIF(beosztás!$HM81:$IQ81,"SDU")*8)+(COUNTIF(beosztás!$HM81:$IQ81,"SÉ")*12)+(COUNTIF(beosztás!$HM81:$IQ81,"SÉJ")*8)+(COUNTIF(beosztás!$HM81:$IQ81,"S1")*1)+(COUNTIF(beosztás!$HM81:$IQ81,"S2")*2)+(COUNTIF(beosztás!$HM81:$IQ81,"S3")*3)+(COUNTIF(beosztás!$HM81:$IQ81,"S4")*4)+(COUNTIF(beosztás!$HM81:$IQ81,"S5")*5)+(COUNTIF(beosztás!$HM81:$IQ81,"S6")*6)+(COUNTIF(beosztás!$HM81:$IQ81,"S7")*7)+(COUNTIF(beosztás!$HM81:$IQ81,"S8")*8)+(COUNTIF(beosztás!$HM81:$IQ81,"S9")*9)+(COUNTIF(beosztás!$HM81:$IQ81,"S10")*10)+(COUNTIF(beosztás!$HM81:$IQ81,"S11")*11)+(COUNTIF(beosztás!$HM81:$IQ81,"S12")*12)</f>
        <v>0</v>
      </c>
      <c r="EW79" s="710">
        <f>COUNTIF(beosztás!$HM81:$IQ81,"FÜ")*8</f>
        <v>0</v>
      </c>
      <c r="EX79" s="710">
        <f>COUNTIF(beosztás!$HM81:$IQ81,"BN")*12+COUNTIF(beosztás!$HM81:$IQ81,"BÉ")*12+COUNTIF(beosztás!$HM81:$IQ81,"BDE")*8+COUNTIF(beosztás!$HM81:$IQ81,"BDU")*8+COUNTIF(beosztás!$HM81:$IQ81,"BÉJ")*8+COUNTIF(beosztás!$HM81:$IQ81,"B1")*1+COUNTIF(beosztás!$HM81:$IQ81,"B2")*2+COUNTIF(beosztás!$HM81:$IQ81,"B3")*3+COUNTIF(beosztás!$HM81:$IQ81,"B5")*5+COUNTIF(beosztás!$HM81:$IQ81,"B6")*6+COUNTIF(beosztás!$HM81:$IQ81,"B7")*7+COUNTIF(beosztás!$HM81:$IQ81,"B8")*8+COUNTIF(beosztás!$HM81:$IQ81,"B9")*9+COUNTIF(beosztás!$HM81:$IQ81,"B10")*10+COUNTIF(beosztás!$HM81:$IQ81,"B11")*11+COUNTIF(beosztás!$HM81:$IQ81,"B12")*12+COUNTIF(beosztás!$HM81:$IQ81,"BP")*0</f>
        <v>0</v>
      </c>
      <c r="EY79" s="24">
        <f t="shared" si="448"/>
        <v>0</v>
      </c>
      <c r="EZ79" s="710">
        <f>IF(C79="",0,alapadatok!$AN$9)</f>
        <v>0</v>
      </c>
      <c r="FA79" s="19">
        <f t="shared" si="374"/>
        <v>0</v>
      </c>
      <c r="FB79" s="907">
        <f t="shared" si="449"/>
        <v>0</v>
      </c>
      <c r="FC79" s="40"/>
      <c r="FD79" s="25">
        <f t="shared" si="375"/>
        <v>0</v>
      </c>
      <c r="FE79" s="24">
        <f t="shared" si="376"/>
        <v>0</v>
      </c>
      <c r="FF79" s="24">
        <f t="shared" si="377"/>
        <v>0</v>
      </c>
      <c r="FG79" s="24">
        <f t="shared" si="378"/>
        <v>0</v>
      </c>
      <c r="FH79" s="24">
        <f t="shared" si="379"/>
        <v>0</v>
      </c>
      <c r="FI79" s="24">
        <f t="shared" si="380"/>
        <v>0</v>
      </c>
      <c r="FJ79" s="24">
        <f t="shared" si="381"/>
        <v>0</v>
      </c>
      <c r="FK79" s="24">
        <f t="shared" si="382"/>
        <v>0</v>
      </c>
      <c r="FL79" s="24">
        <f t="shared" si="383"/>
        <v>0</v>
      </c>
      <c r="FM79" s="24">
        <f t="shared" si="384"/>
        <v>0</v>
      </c>
      <c r="FN79" s="24">
        <f t="shared" si="385"/>
        <v>0</v>
      </c>
      <c r="FO79" s="19">
        <f t="shared" si="386"/>
        <v>0</v>
      </c>
      <c r="FP79" s="907">
        <f t="shared" si="450"/>
        <v>0</v>
      </c>
      <c r="FQ79" s="41"/>
      <c r="FR79" s="709">
        <f>COUNTIF(beosztás!$IR81:$JU81,"DE")*8</f>
        <v>0</v>
      </c>
      <c r="FS79" s="710">
        <f>COUNTIF(beosztás!$IR81:$JU81,"DU")*8</f>
        <v>0</v>
      </c>
      <c r="FT79" s="710">
        <f>COUNTIF(beosztás!$IR81:$JU81,"ÉJ")*8</f>
        <v>0</v>
      </c>
      <c r="FU79" s="710">
        <f>COUNTIF(beosztás!$IR81:$JU81,"N")*12</f>
        <v>0</v>
      </c>
      <c r="FV79" s="710">
        <f>COUNTIF(beosztás!$IR81:$JU81,"é")*12</f>
        <v>0</v>
      </c>
      <c r="FW79" s="710">
        <f>SUM(beosztás!$IR81:$JU81)</f>
        <v>0</v>
      </c>
      <c r="FX79" s="710">
        <f>COUNTIF(beosztás!$IR81:$JU81,"FÜ")*8</f>
        <v>0</v>
      </c>
      <c r="FY79" s="897">
        <f>(COUNTIF(beosztás!$IR81:$JU81,"SN")*12)+(COUNTIF(beosztás!$IR81:$JU81,"SDE")*8)+(COUNTIF(beosztás!$IR81:$JU81,"SDU")*8)+(COUNTIF(beosztás!$IR81:$JU81,"SÉ")*12)+(COUNTIF(beosztás!$IR81:$JU81,"SÉJ")*8)+(COUNTIF(beosztás!$IR81:$JU81,"S1")*1)+(COUNTIF(beosztás!$IR81:$JU81,"S2")*2)+(COUNTIF(beosztás!$IR81:$JU81,"S3")*3)+(COUNTIF(beosztás!$IR81:$JU81,"S4")*4)+(COUNTIF(beosztás!$IR81:$JU81,"S5")*5)+(COUNTIF(beosztás!$IR81:$JU81,"S6")*6)+(COUNTIF(beosztás!$IR81:$JU81,"S7")*7)+(COUNTIF(beosztás!$IR81:$JU81,"S8")*8)+(COUNTIF(beosztás!$IR81:$JU81,"S9")*9)+(COUNTIF(beosztás!$IR81:$JU81,"S10")*10)+(COUNTIF(beosztás!$IR81:$JU81,"S11")*11)+(COUNTIF(beosztás!$IR81:$JU81,"S12")*12)</f>
        <v>0</v>
      </c>
      <c r="FZ79" s="710">
        <f>COUNTIF(beosztás!$IR81:$JU81,"BN")*12+COUNTIF(beosztás!$IR81:$JU81,"BÉ")*12+COUNTIF(beosztás!$IR81:$JU81,"BDE")*8+COUNTIF(beosztás!$IR81:$JU81,"BDU")*8+COUNTIF(beosztás!$IR81:$JU81,"BÉJ")*8+COUNTIF(beosztás!$IR81:$JU81,"B1")*1+COUNTIF(beosztás!$IR81:$JU81,"B2")*2+COUNTIF(beosztás!$IR81:$JU81,"B3")*3+COUNTIF(beosztás!$IR81:$JU81,"B5")*5+COUNTIF(beosztás!$IR81:$JU81,"B6")*6+COUNTIF(beosztás!$IR81:$JU81,"B7")*7+COUNTIF(beosztás!$IR81:$JU81,"B8")*8+COUNTIF(beosztás!$IR81:$JU81,"B9")*9+COUNTIF(beosztás!$IR81:$JU81,"B10")*10+COUNTIF(beosztás!$IR81:$JU81,"B11")*11+COUNTIF(beosztás!$IR81:$JU81,"B12")*12+COUNTIF(beosztás!$IR81:$JU81,"BP")*0</f>
        <v>0</v>
      </c>
      <c r="GA79" s="24">
        <f t="shared" si="451"/>
        <v>0</v>
      </c>
      <c r="GB79" s="710">
        <f>IF(C79="",0,alapadatok!$AN$10)</f>
        <v>0</v>
      </c>
      <c r="GC79" s="19">
        <f t="shared" si="388"/>
        <v>0</v>
      </c>
      <c r="GD79" s="907">
        <f t="shared" si="452"/>
        <v>0</v>
      </c>
      <c r="GE79" s="42"/>
      <c r="GF79" s="709">
        <f>COUNTIF(beosztás!$JV81:$KZ81,"DE")*8</f>
        <v>0</v>
      </c>
      <c r="GG79" s="710">
        <f>COUNTIF(beosztás!$JV81:$KZ81,"DU")*8</f>
        <v>0</v>
      </c>
      <c r="GH79" s="710">
        <f>COUNTIF(beosztás!$JV81:$KZ81,"ÉJ")*8</f>
        <v>0</v>
      </c>
      <c r="GI79" s="710">
        <f>COUNTIF(beosztás!$JV81:$KZ81,"N")*12</f>
        <v>0</v>
      </c>
      <c r="GJ79" s="710">
        <f>COUNTIF(beosztás!$JV81:$KZ81,"É")*12</f>
        <v>0</v>
      </c>
      <c r="GK79" s="710">
        <f>SUM(beosztás!$JV81:$KZ81)</f>
        <v>0</v>
      </c>
      <c r="GL79" s="897">
        <f>(COUNTIF(beosztás!$JV81:$KZ81,"SN")*12)+(COUNTIF(beosztás!$JV81:$KZ81,"SDE")*8)+(COUNTIF(beosztás!$JV81:$KZ81,"SDU")*8)+(COUNTIF(beosztás!$JV81:$KZ81,"SÉ")*12)+(COUNTIF(beosztás!$JV81:$KZ81,"SÉJ")*8)+(COUNTIF(beosztás!$JV81:$KZ81,"S1")*1)+(COUNTIF(beosztás!$JV81:$KZ81,"S2")*2)+(COUNTIF(beosztás!$JV81:$KZ81,"S3")*3)+(COUNTIF(beosztás!$JV81:$KZ81,"S4")*4)+(COUNTIF(beosztás!$JV81:$KZ81,"S5")*5)+(COUNTIF(beosztás!$JV81:$KZ81,"S6")*6)+(COUNTIF(beosztás!$JV81:$KZ81,"S7")*7)+(COUNTIF(beosztás!$JV81:$KZ81,"S8")*8)+(COUNTIF(beosztás!$JV81:$KZ81,"S9")*9)+(COUNTIF(beosztás!$JV81:$KZ81,"S10")*10)+(COUNTIF(beosztás!$JV81:$KZ81,"S11")*11)+(COUNTIF(beosztás!$JV81:$KZ81,"S12")*12)</f>
        <v>0</v>
      </c>
      <c r="GM79" s="710">
        <f>COUNTIF(beosztás!$JV81:$KZ81,"FÜ")*8</f>
        <v>0</v>
      </c>
      <c r="GN79" s="710">
        <f>COUNTIF(beosztás!$JV81:$KZ81,"BN")*12+COUNTIF(beosztás!$JV81:$KZ81,"BÉ")*12+COUNTIF(beosztás!$JV81:$KZ81,"BDE")*8+COUNTIF(beosztás!$JV81:$KZ81,"BDU")*8+COUNTIF(beosztás!$JV81:$KZ81,"BÉJ")*8+COUNTIF(beosztás!$JV81:$KZ81,"B1")*1+COUNTIF(beosztás!$JV81:$KZ81,"B2")*2+COUNTIF(beosztás!$JV81:$KZ81,"B3")*3+COUNTIF(beosztás!$JV81:$KZ81,"B5")*5+COUNTIF(beosztás!$JV81:$KZ81,"B6")*6+COUNTIF(beosztás!$JV81:$KZ81,"B7")*7+COUNTIF(beosztás!$JV81:$KZ81,"B8")*8+COUNTIF(beosztás!$JV81:$KZ81,"B9")*9+COUNTIF(beosztás!$JV81:$KZ81,"B10")*10+COUNTIF(beosztás!$JV81:$KZ81,"B11")*11+COUNTIF(beosztás!$JV81:$KZ81,"B12")*12+COUNTIF(beosztás!$JV81:$KZ81,"BP")*0</f>
        <v>0</v>
      </c>
      <c r="GO79" s="24">
        <f t="shared" si="453"/>
        <v>0</v>
      </c>
      <c r="GP79" s="710">
        <f>IF(C79="",0,alapadatok!$AN$11)</f>
        <v>0</v>
      </c>
      <c r="GQ79" s="19">
        <f t="shared" si="389"/>
        <v>0</v>
      </c>
      <c r="GR79" s="907">
        <f t="shared" si="454"/>
        <v>0</v>
      </c>
      <c r="GS79" s="42"/>
      <c r="GT79" s="25">
        <f t="shared" si="390"/>
        <v>0</v>
      </c>
      <c r="GU79" s="24">
        <f t="shared" si="391"/>
        <v>0</v>
      </c>
      <c r="GV79" s="24">
        <f t="shared" si="392"/>
        <v>0</v>
      </c>
      <c r="GW79" s="24">
        <f t="shared" si="393"/>
        <v>0</v>
      </c>
      <c r="GX79" s="24">
        <f t="shared" si="394"/>
        <v>0</v>
      </c>
      <c r="GY79" s="24">
        <f t="shared" si="395"/>
        <v>0</v>
      </c>
      <c r="GZ79" s="24">
        <f t="shared" si="396"/>
        <v>0</v>
      </c>
      <c r="HA79" s="24">
        <f t="shared" si="397"/>
        <v>0</v>
      </c>
      <c r="HB79" s="24">
        <f t="shared" si="398"/>
        <v>0</v>
      </c>
      <c r="HC79" s="24">
        <f t="shared" si="399"/>
        <v>0</v>
      </c>
      <c r="HD79" s="24">
        <f t="shared" si="400"/>
        <v>0</v>
      </c>
      <c r="HE79" s="19">
        <f t="shared" si="401"/>
        <v>0</v>
      </c>
      <c r="HF79" s="907">
        <f t="shared" si="455"/>
        <v>0</v>
      </c>
      <c r="HG79" s="41"/>
      <c r="HH79" s="709">
        <f>COUNTIF(beosztás!$LA81:$MD81,"DE")*8</f>
        <v>0</v>
      </c>
      <c r="HI79" s="710">
        <f>COUNTIF(beosztás!$LA81:$MD81,"DU")*8</f>
        <v>0</v>
      </c>
      <c r="HJ79" s="710">
        <f>COUNTIF(beosztás!$LA81:$MD81,"ÉJ")*8</f>
        <v>0</v>
      </c>
      <c r="HK79" s="710">
        <f>COUNTIF(beosztás!$LA81:$MD81,"N")*12</f>
        <v>0</v>
      </c>
      <c r="HL79" s="710">
        <f>COUNTIF(beosztás!$LA81:$MD81,"é")*12</f>
        <v>0</v>
      </c>
      <c r="HM79" s="710">
        <f>SUM(beosztás!$LA81:$MD81)</f>
        <v>0</v>
      </c>
      <c r="HN79" s="710">
        <f>COUNTIF(beosztás!$LA81:$MD81,"FÜ")*8</f>
        <v>0</v>
      </c>
      <c r="HO79" s="897">
        <f>(COUNTIF(beosztás!$LA81:$MD81,"SN")*12)+(COUNTIF(beosztás!$LA81:$MD81,"SDE")*8)+(COUNTIF(beosztás!$LA81:$MD81,"SDU")*8)+(COUNTIF(beosztás!$LA81:$MD81,"SÉ")*12)+(COUNTIF(beosztás!$LA81:$MD81,"SÉJ")*8)+(COUNTIF(beosztás!$LA81:$MD81,"S1")*1)+(COUNTIF(beosztás!$LA81:$MD81,"S2")*2)+(COUNTIF(beosztás!$LA81:$MD81,"S3")*3)+(COUNTIF(beosztás!$LA81:$MD81,"S4")*4)+(COUNTIF(beosztás!$LA81:$MD81,"S5")*5)+(COUNTIF(beosztás!$LA81:$MD81,"S6")*6)+(COUNTIF(beosztás!$LA81:$MD81,"S7")*7)+(COUNTIF(beosztás!$LA81:$MD81,"S8")*8)+(COUNTIF(beosztás!$LA81:$MD81,"S9")*9)+(COUNTIF(beosztás!$LA81:$MD81,"S10")*10)+(COUNTIF(beosztás!$LA81:$MD81,"S11")*11)+(COUNTIF(beosztás!$LA81:$MD81,"S12")*12)</f>
        <v>0</v>
      </c>
      <c r="HP79" s="710">
        <f>COUNTIF(beosztás!$LA81:$MD81,"BN")*12+COUNTIF(beosztás!$LA81:$MD81,"BÉ")*12+COUNTIF(beosztás!$LA81:$MD81,"BDE")*8+COUNTIF(beosztás!$LA81:$MD81,"BDU")*8+COUNTIF(beosztás!$LA81:$MD81,"BÉJ")*8+COUNTIF(beosztás!$LA81:$MD81,"B1")*1+COUNTIF(beosztás!$LA81:$MD81,"B2")*2+COUNTIF(beosztás!$LA81:$MD81,"B3")*3+COUNTIF(beosztás!$KZ81:$MC81,"B5")*5+COUNTIF(beosztás!$KZ81:$MC81,"B6")*6+COUNTIF(beosztás!$KZ81:$MC81,"B7")*7+COUNTIF(beosztás!$KZ81:$MC81,"B8")*8+COUNTIF(beosztás!$LA81:$MD81,"B9")*9+COUNTIF(beosztás!$LA81:$MD81,"B10")*10+COUNTIF(beosztás!$LA81:$MD81,"B11")*11+COUNTIF(beosztás!$LA81:$MD81,"B12")*12+COUNTIF(beosztás!$LA81:$MD81,"BP")*0</f>
        <v>0</v>
      </c>
      <c r="HQ79" s="24">
        <f t="shared" si="456"/>
        <v>0</v>
      </c>
      <c r="HR79" s="710">
        <f>IF(C79="",0,alapadatok!$AN$12)</f>
        <v>0</v>
      </c>
      <c r="HS79" s="19">
        <f t="shared" si="403"/>
        <v>0</v>
      </c>
      <c r="HT79" s="907">
        <f t="shared" si="457"/>
        <v>0</v>
      </c>
      <c r="HU79" s="42"/>
      <c r="HV79" s="709">
        <f>COUNTIF(beosztás!$ME81:$NI81,"DE")*8</f>
        <v>0</v>
      </c>
      <c r="HW79" s="710">
        <f>COUNTIF(beosztás!$ME81:$NI81,"DU")*8</f>
        <v>0</v>
      </c>
      <c r="HX79" s="710">
        <f>COUNTIF(beosztás!$ME81:$NI81,"ÉJ")*8</f>
        <v>0</v>
      </c>
      <c r="HY79" s="710">
        <f>COUNTIF(beosztás!$ME81:$NI81,"N")*12</f>
        <v>0</v>
      </c>
      <c r="HZ79" s="710">
        <f>COUNTIF(beosztás!$ME81:$NI81,"É")*12</f>
        <v>0</v>
      </c>
      <c r="IA79" s="710">
        <f>SUM(beosztás!$ME81:$NI81)</f>
        <v>0</v>
      </c>
      <c r="IB79" s="710">
        <f>(COUNTIF(beosztás!$ME81:$NI81,"SN")*12)+(COUNTIF(beosztás!$ME81:$NI81,"SDE")*8)+(COUNTIF(beosztás!$ME81:$NI81,"SDU")*8)+(COUNTIF(beosztás!$ME81:$NI81,"SÉ")*12)+(COUNTIF(beosztás!$ME81:$NI81,"SÉJ")*8)+(COUNTIF(beosztás!$ME81:$NI81,"S1")*1)+(COUNTIF(beosztás!$ME81:$NI81,"S2")*2)+(COUNTIF(beosztás!$ME81:$NI81,"S3")*3)+(COUNTIF(beosztás!$ME81:$NI81,"S4")*4)+(COUNTIF(beosztás!$ME81:$NI81,"S5")*5)+(COUNTIF(beosztás!$ME81:$NI81,"S6")*6)+(COUNTIF(beosztás!$ME81:$NI81,"S7")*7)+(COUNTIF(beosztás!$ME81:$NI81,"S8")*8)+(COUNTIF(beosztás!$ME81:$NI81,"S9")*9)+(COUNTIF(beosztás!$ME81:$NI81,"S10")*10)+(COUNTIF(beosztás!$ME81:$NI81,"S11")*11)+(COUNTIF(beosztás!$ME81:$NI81,"S12")*12)</f>
        <v>0</v>
      </c>
      <c r="IC79" s="710">
        <f>COUNTIF(beosztás!$ME81:$NI81,"FÜ")*8</f>
        <v>0</v>
      </c>
      <c r="ID79" s="710">
        <f>COUNTIF(beosztás!$ME81:$NI81,"BN")*12+COUNTIF(beosztás!$ME81:$NI81,"BÉ")*12+COUNTIF(beosztás!$ME81:$NI81,"BDE")*8+COUNTIF(beosztás!$ME81:$NI81,"BDU")*8+COUNTIF(beosztás!$ME81:$NI81,"BÉJ")*8+COUNTIF(beosztás!$ME81:$NI81,"B1")*1+COUNTIF(beosztás!$ME81:$NI81,"B2")*2+COUNTIF(beosztás!$ME81:$NI81,"B3")*3+COUNTIF(beosztás!$ME81:$NI81,"B5")*5+COUNTIF(beosztás!$ME81:$NI81,"B6")*6+COUNTIF(beosztás!$ME81:$NI81,"B7")*7+COUNTIF(beosztás!$ME81:$NI81,"B8")*8+COUNTIF(beosztás!$ME81:$NI81,"B9")*9+COUNTIF(beosztás!$ME81:$NI81,"B10")*10+COUNTIF(beosztás!$ME81:$NI81,"B11")*11+COUNTIF(beosztás!$ME81:$NI81,"B12")*12+COUNTIF(beosztás!$ME81:$NI81,"BP")*0</f>
        <v>0</v>
      </c>
      <c r="IE79" s="24">
        <f t="shared" si="458"/>
        <v>0</v>
      </c>
      <c r="IF79" s="710">
        <f>IF(C79="",0,alapadatok!$AN$13)</f>
        <v>0</v>
      </c>
      <c r="IG79" s="19">
        <f t="shared" si="404"/>
        <v>0</v>
      </c>
      <c r="IH79" s="741">
        <f t="shared" si="459"/>
        <v>0</v>
      </c>
      <c r="II79" s="42"/>
      <c r="IJ79" s="25">
        <f t="shared" si="405"/>
        <v>0</v>
      </c>
      <c r="IK79" s="24">
        <f t="shared" si="406"/>
        <v>0</v>
      </c>
      <c r="IL79" s="24">
        <f t="shared" si="407"/>
        <v>0</v>
      </c>
      <c r="IM79" s="24">
        <f t="shared" si="408"/>
        <v>0</v>
      </c>
      <c r="IN79" s="24">
        <f t="shared" si="409"/>
        <v>0</v>
      </c>
      <c r="IO79" s="24">
        <f t="shared" si="410"/>
        <v>0</v>
      </c>
      <c r="IP79" s="24">
        <f t="shared" si="411"/>
        <v>0</v>
      </c>
      <c r="IQ79" s="24">
        <f t="shared" si="412"/>
        <v>0</v>
      </c>
      <c r="IR79" s="24">
        <f t="shared" si="413"/>
        <v>0</v>
      </c>
      <c r="IS79" s="24">
        <f t="shared" si="414"/>
        <v>0</v>
      </c>
      <c r="IT79" s="24">
        <f t="shared" si="415"/>
        <v>0</v>
      </c>
      <c r="IU79" s="19">
        <f t="shared" si="416"/>
        <v>0</v>
      </c>
      <c r="IV79" s="907">
        <f t="shared" si="460"/>
        <v>0</v>
      </c>
      <c r="IW79" s="43"/>
      <c r="JF79" s="21"/>
      <c r="JG79" s="21"/>
    </row>
    <row r="80" spans="1:267" ht="16.5" thickBot="1" x14ac:dyDescent="0.3">
      <c r="A80" s="903" t="str">
        <f>IF(beosztás!A82=0,"",beosztás!A82)</f>
        <v/>
      </c>
      <c r="B80" s="789" t="str">
        <f>IF(beosztás!B81=0,"",beosztás!B81)</f>
        <v/>
      </c>
      <c r="C80" s="789" t="str">
        <f>IF(beosztás!C82=0,"",beosztás!C82)</f>
        <v>blue</v>
      </c>
      <c r="D80" s="790">
        <v>84</v>
      </c>
      <c r="E80" s="18"/>
      <c r="F80" s="574"/>
      <c r="G80" s="575"/>
      <c r="H80" s="575"/>
      <c r="I80" s="575"/>
      <c r="J80" s="575"/>
      <c r="K80" s="575"/>
      <c r="L80" s="575"/>
      <c r="M80" s="575"/>
      <c r="N80" s="575"/>
      <c r="O80" s="575"/>
      <c r="P80" s="575"/>
      <c r="Q80" s="575"/>
      <c r="R80" s="576"/>
      <c r="S80" s="325"/>
      <c r="T80" s="577"/>
      <c r="U80" s="578"/>
      <c r="V80" s="578"/>
      <c r="W80" s="578"/>
      <c r="X80" s="578"/>
      <c r="Y80" s="578"/>
      <c r="Z80" s="578"/>
      <c r="AA80" s="578"/>
      <c r="AB80" s="578"/>
      <c r="AC80" s="578"/>
      <c r="AD80" s="578"/>
      <c r="AE80" s="578"/>
      <c r="AF80" s="579"/>
      <c r="AG80" s="325"/>
      <c r="AH80" s="580"/>
      <c r="AI80" s="581"/>
      <c r="AJ80" s="581"/>
      <c r="AK80" s="581"/>
      <c r="AL80" s="581"/>
      <c r="AM80" s="581"/>
      <c r="AN80" s="581"/>
      <c r="AO80" s="581"/>
      <c r="AP80" s="581"/>
      <c r="AQ80" s="581"/>
      <c r="AR80" s="581"/>
      <c r="AS80" s="581"/>
      <c r="AT80" s="582"/>
      <c r="AU80" s="326"/>
      <c r="AV80" s="574"/>
      <c r="AW80" s="575"/>
      <c r="AX80" s="575"/>
      <c r="AY80" s="575"/>
      <c r="AZ80" s="575"/>
      <c r="BA80" s="575"/>
      <c r="BB80" s="575"/>
      <c r="BC80" s="575"/>
      <c r="BD80" s="575"/>
      <c r="BE80" s="575"/>
      <c r="BF80" s="575"/>
      <c r="BG80" s="575"/>
      <c r="BH80" s="576"/>
      <c r="BI80" s="325"/>
      <c r="BJ80" s="565"/>
      <c r="BK80" s="566"/>
      <c r="BL80" s="566"/>
      <c r="BM80" s="566"/>
      <c r="BN80" s="566"/>
      <c r="BO80" s="566"/>
      <c r="BP80" s="566"/>
      <c r="BQ80" s="566"/>
      <c r="BR80" s="566"/>
      <c r="BS80" s="566"/>
      <c r="BT80" s="566"/>
      <c r="BU80" s="566"/>
      <c r="BV80" s="567"/>
      <c r="BW80" s="36"/>
      <c r="BX80" s="568"/>
      <c r="BY80" s="569"/>
      <c r="BZ80" s="569"/>
      <c r="CA80" s="569"/>
      <c r="CB80" s="569"/>
      <c r="CC80" s="569"/>
      <c r="CD80" s="569"/>
      <c r="CE80" s="569"/>
      <c r="CF80" s="569"/>
      <c r="CG80" s="569"/>
      <c r="CH80" s="569"/>
      <c r="CI80" s="569"/>
      <c r="CJ80" s="570"/>
      <c r="CK80" s="37"/>
      <c r="CL80" s="562"/>
      <c r="CM80" s="563"/>
      <c r="CN80" s="563"/>
      <c r="CO80" s="563"/>
      <c r="CP80" s="563"/>
      <c r="CQ80" s="563"/>
      <c r="CR80" s="563"/>
      <c r="CS80" s="563"/>
      <c r="CT80" s="563"/>
      <c r="CU80" s="563"/>
      <c r="CV80" s="563"/>
      <c r="CW80" s="563"/>
      <c r="CX80" s="564"/>
      <c r="CY80" s="36"/>
      <c r="CZ80" s="565"/>
      <c r="DA80" s="566"/>
      <c r="DB80" s="566"/>
      <c r="DC80" s="566"/>
      <c r="DD80" s="566"/>
      <c r="DE80" s="566"/>
      <c r="DF80" s="566"/>
      <c r="DG80" s="566"/>
      <c r="DH80" s="566"/>
      <c r="DI80" s="566"/>
      <c r="DJ80" s="566"/>
      <c r="DK80" s="566"/>
      <c r="DL80" s="567"/>
      <c r="DM80" s="36"/>
      <c r="DN80" s="568"/>
      <c r="DO80" s="569"/>
      <c r="DP80" s="569"/>
      <c r="DQ80" s="569"/>
      <c r="DR80" s="569"/>
      <c r="DS80" s="569"/>
      <c r="DT80" s="569"/>
      <c r="DU80" s="569"/>
      <c r="DV80" s="569"/>
      <c r="DW80" s="569"/>
      <c r="DX80" s="569"/>
      <c r="DY80" s="569"/>
      <c r="DZ80" s="570"/>
      <c r="EA80" s="326"/>
      <c r="EB80" s="726"/>
      <c r="EC80" s="727"/>
      <c r="ED80" s="727"/>
      <c r="EE80" s="727"/>
      <c r="EF80" s="727"/>
      <c r="EG80" s="727"/>
      <c r="EH80" s="727"/>
      <c r="EI80" s="727"/>
      <c r="EJ80" s="727"/>
      <c r="EK80" s="727"/>
      <c r="EL80" s="727"/>
      <c r="EM80" s="727"/>
      <c r="EN80" s="728"/>
      <c r="EO80" s="36"/>
      <c r="EP80" s="720"/>
      <c r="EQ80" s="721"/>
      <c r="ER80" s="721"/>
      <c r="ES80" s="721"/>
      <c r="ET80" s="721"/>
      <c r="EU80" s="721"/>
      <c r="EV80" s="721"/>
      <c r="EW80" s="721"/>
      <c r="EX80" s="721"/>
      <c r="EY80" s="721"/>
      <c r="EZ80" s="721"/>
      <c r="FA80" s="721"/>
      <c r="FB80" s="722"/>
      <c r="FC80" s="36"/>
      <c r="FD80" s="723"/>
      <c r="FE80" s="724"/>
      <c r="FF80" s="724"/>
      <c r="FG80" s="724"/>
      <c r="FH80" s="724"/>
      <c r="FI80" s="724"/>
      <c r="FJ80" s="724"/>
      <c r="FK80" s="724"/>
      <c r="FL80" s="724"/>
      <c r="FM80" s="724"/>
      <c r="FN80" s="724"/>
      <c r="FO80" s="724"/>
      <c r="FP80" s="725"/>
      <c r="FQ80" s="37"/>
      <c r="FR80" s="732"/>
      <c r="FS80" s="733"/>
      <c r="FT80" s="733"/>
      <c r="FU80" s="733"/>
      <c r="FV80" s="733"/>
      <c r="FW80" s="733"/>
      <c r="FX80" s="733"/>
      <c r="FY80" s="733"/>
      <c r="FZ80" s="733"/>
      <c r="GA80" s="733"/>
      <c r="GB80" s="733"/>
      <c r="GC80" s="733"/>
      <c r="GD80" s="734"/>
      <c r="GE80" s="36"/>
      <c r="GF80" s="735"/>
      <c r="GG80" s="736"/>
      <c r="GH80" s="736"/>
      <c r="GI80" s="736"/>
      <c r="GJ80" s="736"/>
      <c r="GK80" s="736"/>
      <c r="GL80" s="736"/>
      <c r="GM80" s="736"/>
      <c r="GN80" s="736"/>
      <c r="GO80" s="736"/>
      <c r="GP80" s="736"/>
      <c r="GQ80" s="736"/>
      <c r="GR80" s="737"/>
      <c r="GS80" s="36"/>
      <c r="GT80" s="729"/>
      <c r="GU80" s="730"/>
      <c r="GV80" s="730"/>
      <c r="GW80" s="730"/>
      <c r="GX80" s="730"/>
      <c r="GY80" s="730"/>
      <c r="GZ80" s="730"/>
      <c r="HA80" s="730"/>
      <c r="HB80" s="730"/>
      <c r="HC80" s="730"/>
      <c r="HD80" s="730"/>
      <c r="HE80" s="730"/>
      <c r="HF80" s="731"/>
      <c r="HG80" s="37"/>
      <c r="HH80" s="732"/>
      <c r="HI80" s="733"/>
      <c r="HJ80" s="733"/>
      <c r="HK80" s="733"/>
      <c r="HL80" s="733"/>
      <c r="HM80" s="733"/>
      <c r="HN80" s="733"/>
      <c r="HO80" s="733"/>
      <c r="HP80" s="733"/>
      <c r="HQ80" s="733"/>
      <c r="HR80" s="733"/>
      <c r="HS80" s="733"/>
      <c r="HT80" s="734"/>
      <c r="HU80" s="36"/>
      <c r="HV80" s="735"/>
      <c r="HW80" s="736"/>
      <c r="HX80" s="736"/>
      <c r="HY80" s="736"/>
      <c r="HZ80" s="736"/>
      <c r="IA80" s="736"/>
      <c r="IB80" s="736"/>
      <c r="IC80" s="736"/>
      <c r="ID80" s="736"/>
      <c r="IE80" s="736"/>
      <c r="IF80" s="736"/>
      <c r="IG80" s="736"/>
      <c r="IH80" s="737"/>
      <c r="II80" s="38"/>
      <c r="IJ80" s="729"/>
      <c r="IK80" s="730"/>
      <c r="IL80" s="730"/>
      <c r="IM80" s="730"/>
      <c r="IN80" s="730"/>
      <c r="IO80" s="730"/>
      <c r="IP80" s="730"/>
      <c r="IQ80" s="730"/>
      <c r="IR80" s="730"/>
      <c r="IS80" s="730"/>
      <c r="IT80" s="730"/>
      <c r="IU80" s="730"/>
      <c r="IV80" s="731"/>
      <c r="IW80" s="328"/>
      <c r="JF80" s="21"/>
      <c r="JG80" s="21"/>
    </row>
    <row r="81" spans="1:267" ht="16.5" thickBot="1" x14ac:dyDescent="0.3">
      <c r="A81" s="392" t="str">
        <f>IF(beosztás!A82=0,"",beosztás!A82)</f>
        <v/>
      </c>
      <c r="B81" s="791" t="str">
        <f>IF(beosztás!B83=0,"",beosztás!B83)</f>
        <v>Dolg. Kód</v>
      </c>
      <c r="C81" s="791" t="str">
        <f>IF(beosztás!C83=0,"",beosztás!C83)</f>
        <v>Név</v>
      </c>
      <c r="D81" s="791"/>
      <c r="E81" s="18"/>
      <c r="F81" s="792"/>
      <c r="G81" s="793"/>
      <c r="H81" s="793"/>
      <c r="I81" s="793"/>
      <c r="J81" s="793"/>
      <c r="K81" s="793"/>
      <c r="L81" s="793"/>
      <c r="M81" s="793"/>
      <c r="N81" s="793"/>
      <c r="O81" s="793"/>
      <c r="P81" s="793"/>
      <c r="Q81" s="793"/>
      <c r="R81" s="794"/>
      <c r="S81" s="325"/>
      <c r="T81" s="792"/>
      <c r="U81" s="793"/>
      <c r="V81" s="793"/>
      <c r="W81" s="793"/>
      <c r="X81" s="793"/>
      <c r="Y81" s="793"/>
      <c r="Z81" s="793"/>
      <c r="AA81" s="793"/>
      <c r="AB81" s="793"/>
      <c r="AC81" s="793"/>
      <c r="AD81" s="793"/>
      <c r="AE81" s="793"/>
      <c r="AF81" s="794"/>
      <c r="AG81" s="325"/>
      <c r="AH81" s="792"/>
      <c r="AI81" s="793"/>
      <c r="AJ81" s="793"/>
      <c r="AK81" s="793"/>
      <c r="AL81" s="793"/>
      <c r="AM81" s="793"/>
      <c r="AN81" s="891" t="s">
        <v>390</v>
      </c>
      <c r="AO81" s="793"/>
      <c r="AP81" s="793"/>
      <c r="AQ81" s="793"/>
      <c r="AR81" s="793">
        <f>IFERROR(AVERAGEIF(AS81:AS111,"&gt;0",AS81:AS111),0)</f>
        <v>0</v>
      </c>
      <c r="AS81" s="793"/>
      <c r="AT81" s="794"/>
      <c r="AU81" s="326"/>
      <c r="AV81" s="792"/>
      <c r="AW81" s="793"/>
      <c r="AX81" s="793"/>
      <c r="AY81" s="793"/>
      <c r="AZ81" s="793"/>
      <c r="BA81" s="793"/>
      <c r="BB81" s="793"/>
      <c r="BC81" s="793"/>
      <c r="BD81" s="793"/>
      <c r="BE81" s="793"/>
      <c r="BF81" s="793"/>
      <c r="BG81" s="793"/>
      <c r="BH81" s="794"/>
      <c r="BI81" s="325"/>
      <c r="BJ81" s="343"/>
      <c r="BK81" s="344"/>
      <c r="BL81" s="344"/>
      <c r="BM81" s="344"/>
      <c r="BN81" s="344"/>
      <c r="BO81" s="344"/>
      <c r="BP81" s="344"/>
      <c r="BQ81" s="344"/>
      <c r="BR81" s="344"/>
      <c r="BS81" s="344"/>
      <c r="BT81" s="344"/>
      <c r="BU81" s="344"/>
      <c r="BV81" s="345"/>
      <c r="BW81" s="325"/>
      <c r="BX81" s="792"/>
      <c r="BY81" s="793"/>
      <c r="BZ81" s="793"/>
      <c r="CA81" s="793"/>
      <c r="CB81" s="793"/>
      <c r="CC81" s="793"/>
      <c r="CD81" s="891" t="s">
        <v>390</v>
      </c>
      <c r="CE81" s="793"/>
      <c r="CF81" s="793"/>
      <c r="CG81" s="793"/>
      <c r="CH81" s="793">
        <f>IFERROR(AVERAGEIF(CI81:CI111,"&gt;0",CI81:CI111),0)</f>
        <v>0</v>
      </c>
      <c r="CI81" s="793"/>
      <c r="CJ81" s="794"/>
      <c r="CK81" s="326"/>
      <c r="CL81" s="343"/>
      <c r="CM81" s="344"/>
      <c r="CN81" s="344"/>
      <c r="CO81" s="344"/>
      <c r="CP81" s="344"/>
      <c r="CQ81" s="344"/>
      <c r="CR81" s="344"/>
      <c r="CS81" s="344"/>
      <c r="CT81" s="344"/>
      <c r="CU81" s="344"/>
      <c r="CV81" s="344"/>
      <c r="CW81" s="344"/>
      <c r="CX81" s="345"/>
      <c r="CY81" s="325"/>
      <c r="CZ81" s="343"/>
      <c r="DA81" s="344"/>
      <c r="DB81" s="344"/>
      <c r="DC81" s="344"/>
      <c r="DD81" s="344"/>
      <c r="DE81" s="344"/>
      <c r="DF81" s="344"/>
      <c r="DG81" s="344"/>
      <c r="DH81" s="344"/>
      <c r="DI81" s="344"/>
      <c r="DJ81" s="344"/>
      <c r="DK81" s="344"/>
      <c r="DL81" s="345"/>
      <c r="DM81" s="325"/>
      <c r="DN81" s="792"/>
      <c r="DO81" s="793"/>
      <c r="DP81" s="793"/>
      <c r="DQ81" s="793"/>
      <c r="DR81" s="793"/>
      <c r="DS81" s="793"/>
      <c r="DT81" s="891" t="s">
        <v>390</v>
      </c>
      <c r="DU81" s="793"/>
      <c r="DV81" s="793"/>
      <c r="DW81" s="793"/>
      <c r="DX81" s="793">
        <f>IFERROR(AVERAGEIF(DY81:DY111,"&gt;0",DY81:DY111),0)</f>
        <v>0</v>
      </c>
      <c r="DY81" s="793"/>
      <c r="DZ81" s="794"/>
      <c r="EA81" s="326"/>
      <c r="EB81" s="343"/>
      <c r="EC81" s="344"/>
      <c r="ED81" s="344"/>
      <c r="EE81" s="344"/>
      <c r="EF81" s="344"/>
      <c r="EG81" s="344"/>
      <c r="EH81" s="344"/>
      <c r="EI81" s="344"/>
      <c r="EJ81" s="344"/>
      <c r="EK81" s="344"/>
      <c r="EL81" s="344"/>
      <c r="EM81" s="344"/>
      <c r="EN81" s="345"/>
      <c r="EO81" s="325"/>
      <c r="EP81" s="343"/>
      <c r="EQ81" s="344"/>
      <c r="ER81" s="344"/>
      <c r="ES81" s="344"/>
      <c r="ET81" s="344"/>
      <c r="EU81" s="344"/>
      <c r="EV81" s="344"/>
      <c r="EW81" s="344"/>
      <c r="EX81" s="344"/>
      <c r="EY81" s="344"/>
      <c r="EZ81" s="344"/>
      <c r="FA81" s="344"/>
      <c r="FB81" s="345"/>
      <c r="FC81" s="325"/>
      <c r="FD81" s="792"/>
      <c r="FE81" s="793"/>
      <c r="FF81" s="793"/>
      <c r="FG81" s="793"/>
      <c r="FH81" s="793"/>
      <c r="FI81" s="793"/>
      <c r="FJ81" s="891" t="s">
        <v>390</v>
      </c>
      <c r="FK81" s="793"/>
      <c r="FL81" s="793"/>
      <c r="FM81" s="793"/>
      <c r="FN81" s="793">
        <f>IFERROR(AVERAGEIF(FO81:FO111,"&gt;0",FO81:FO111),0)</f>
        <v>0</v>
      </c>
      <c r="FO81" s="793"/>
      <c r="FP81" s="794"/>
      <c r="FQ81" s="326"/>
      <c r="FR81" s="343"/>
      <c r="FS81" s="344"/>
      <c r="FT81" s="344"/>
      <c r="FU81" s="344"/>
      <c r="FV81" s="344"/>
      <c r="FW81" s="344"/>
      <c r="FX81" s="344"/>
      <c r="FY81" s="344"/>
      <c r="FZ81" s="344"/>
      <c r="GA81" s="344"/>
      <c r="GB81" s="344"/>
      <c r="GC81" s="344"/>
      <c r="GD81" s="345"/>
      <c r="GE81" s="327"/>
      <c r="GF81" s="343"/>
      <c r="GG81" s="344"/>
      <c r="GH81" s="344"/>
      <c r="GI81" s="344"/>
      <c r="GJ81" s="344"/>
      <c r="GK81" s="344"/>
      <c r="GL81" s="344"/>
      <c r="GM81" s="344"/>
      <c r="GN81" s="344"/>
      <c r="GO81" s="344"/>
      <c r="GP81" s="344"/>
      <c r="GQ81" s="344"/>
      <c r="GR81" s="345"/>
      <c r="GS81" s="327"/>
      <c r="GT81" s="792"/>
      <c r="GU81" s="793"/>
      <c r="GV81" s="793"/>
      <c r="GW81" s="793"/>
      <c r="GX81" s="793"/>
      <c r="GY81" s="793"/>
      <c r="GZ81" s="891" t="s">
        <v>390</v>
      </c>
      <c r="HA81" s="793"/>
      <c r="HB81" s="793"/>
      <c r="HC81" s="793"/>
      <c r="HD81" s="793">
        <f>IFERROR(AVERAGEIF(HE81:HE111,"&gt;0",HE81:HE111),0)</f>
        <v>0</v>
      </c>
      <c r="HE81" s="793"/>
      <c r="HF81" s="794"/>
      <c r="HG81" s="326"/>
      <c r="HH81" s="343"/>
      <c r="HI81" s="344"/>
      <c r="HJ81" s="344"/>
      <c r="HK81" s="344"/>
      <c r="HL81" s="344"/>
      <c r="HM81" s="344"/>
      <c r="HN81" s="344"/>
      <c r="HO81" s="344"/>
      <c r="HP81" s="344"/>
      <c r="HQ81" s="344"/>
      <c r="HR81" s="344"/>
      <c r="HS81" s="344"/>
      <c r="HT81" s="345"/>
      <c r="HU81" s="327"/>
      <c r="HV81" s="343"/>
      <c r="HW81" s="344"/>
      <c r="HX81" s="344"/>
      <c r="HY81" s="344"/>
      <c r="HZ81" s="344"/>
      <c r="IA81" s="344"/>
      <c r="IB81" s="344"/>
      <c r="IC81" s="344"/>
      <c r="ID81" s="344"/>
      <c r="IE81" s="344"/>
      <c r="IF81" s="344"/>
      <c r="IG81" s="344"/>
      <c r="IH81" s="345"/>
      <c r="II81" s="327"/>
      <c r="IJ81" s="792"/>
      <c r="IK81" s="793"/>
      <c r="IL81" s="793"/>
      <c r="IM81" s="793"/>
      <c r="IN81" s="793"/>
      <c r="IO81" s="793"/>
      <c r="IP81" s="891" t="s">
        <v>390</v>
      </c>
      <c r="IQ81" s="793"/>
      <c r="IR81" s="793"/>
      <c r="IS81" s="793"/>
      <c r="IT81" s="793">
        <f>IFERROR(AVERAGEIF(IU81:IU111,"&gt;0",IU81:IU111),0)</f>
        <v>0</v>
      </c>
      <c r="IU81" s="793"/>
      <c r="IV81" s="794"/>
      <c r="IW81" s="328"/>
      <c r="JF81" s="21"/>
      <c r="JG81" s="21"/>
    </row>
    <row r="82" spans="1:267" hidden="1" x14ac:dyDescent="0.25">
      <c r="A82" s="406">
        <f>IF(beosztás!A84=0,"",beosztás!A84)</f>
        <v>1</v>
      </c>
      <c r="B82" s="407" t="str">
        <f>IF(beosztás!B84=0,"",beosztás!B84)</f>
        <v/>
      </c>
      <c r="C82" s="408" t="str">
        <f>IF(beosztás!C84=0,"",beosztás!C84)</f>
        <v/>
      </c>
      <c r="D82" s="409" t="str">
        <f>IF(beosztás!D84=0,"",beosztás!D84)</f>
        <v/>
      </c>
      <c r="E82" s="18"/>
      <c r="F82" s="703">
        <f>COUNTIF(beosztás!$I84:$AM84,"DE")*8</f>
        <v>0</v>
      </c>
      <c r="G82" s="704">
        <f>COUNTIF(beosztás!$I84:$AM84,"DU")*8</f>
        <v>0</v>
      </c>
      <c r="H82" s="704">
        <f>COUNTIF(beosztás!$I84:$AM84,"ÉJ")*8</f>
        <v>0</v>
      </c>
      <c r="I82" s="704">
        <f>COUNTIF(beosztás!$I84:$AM84,"N")*12</f>
        <v>0</v>
      </c>
      <c r="J82" s="704">
        <f>COUNTIF(beosztás!$I84:$AM84,"é")*12</f>
        <v>0</v>
      </c>
      <c r="K82" s="704">
        <f>SUM(beosztás!$I84:$AM84)</f>
        <v>0</v>
      </c>
      <c r="L82" s="704">
        <f>COUNTIF(beosztás!$I84:$AM84,"FÜ")*8</f>
        <v>0</v>
      </c>
      <c r="M82" s="704">
        <f>(COUNTIF(beosztás!$I84:$AM84,"SN")*12)+(COUNTIF(beosztás!$I84:$AM84,"SDE")*8)+(COUNTIF(beosztás!$I84:$AM84,"SDU")*8)+(COUNTIF(beosztás!$I84:$AM84,"S1")*1)+(COUNTIF(beosztás!$I84:$AM84,"S2")*2)+(COUNTIF(beosztás!$I84:$AM84,"S3")*3)+(COUNTIF(beosztás!$I84:$AM84,"S4")*4)+(COUNTIF(beosztás!$I84:$AM84,"S5")*5)+(COUNTIF(beosztás!$I84:$AM84,"S6")*6)+(COUNTIF(beosztás!$I84:$AM84,"S7")*7)+(COUNTIF(beosztás!$I84:$AM84,"S8")*8)+(COUNTIF(beosztás!$I84:$AM84,"S9")*9)+(COUNTIF(beosztás!$I84:$AM84,"S10")*10)+(COUNTIF(beosztás!$I84:$AM84,"S11")*11)+(COUNTIF(beosztás!$I84:$AM84,"S12")*12)+(COUNTIF(beosztás!$I84:$AM84,"SÉ")*12)+(COUNTIF(beosztás!$I84:$AM84,"SÉJ")*8)</f>
        <v>0</v>
      </c>
      <c r="N82" s="704">
        <f>COUNTIF(beosztás!$I84:$AM84,"BN")*12+COUNTIF(beosztás!$I84:$AM84,"BÉ")*12+COUNTIF(beosztás!$I84:$AM84,"BDE")*8+COUNTIF(beosztás!$I84:$AM84,"BDU")*8+COUNTIF(beosztás!$I84:$AM84,"BÉJ")*8+COUNTIF(beosztás!$I84:$AM84,"B1")*1+COUNTIF(beosztás!$I84:$AM84,"B2")*2+COUNTIF(beosztás!$I84:$AM84,"B3")*3+COUNTIF(beosztás!$I84:$AM84,"B5")*5+COUNTIF(beosztás!$I84:$AM84,"B6")*6+COUNTIF(beosztás!$I84:$AM84,"B7")*7+COUNTIF(beosztás!$I84:$AM84,"B8")*8+COUNTIF(beosztás!$I84:$AM84,"B9")*9+COUNTIF(beosztás!$I84:$AM84,"B10")*10+COUNTIF(beosztás!$I84:$AM84,"B11")*11+COUNTIF(beosztás!$I84:$AM84,"B12")*12+COUNTIF(beosztás!$I84:$AM84,"BP")*0</f>
        <v>0</v>
      </c>
      <c r="O82" s="323">
        <f t="shared" ref="O82:O111" si="461">SUM(F82:N82)-L82</f>
        <v>0</v>
      </c>
      <c r="P82" s="704">
        <f>IF(C82="",0,alapadatok!$AN$2)</f>
        <v>0</v>
      </c>
      <c r="Q82" s="323">
        <f t="shared" ref="Q82:Q111" si="462">O82-P82</f>
        <v>0</v>
      </c>
      <c r="R82" s="738">
        <f t="shared" ref="R82:R111" si="463">M82</f>
        <v>0</v>
      </c>
      <c r="S82" s="325"/>
      <c r="T82" s="703">
        <f>COUNTIF(beosztás!$AN84:$BO84,"DE")*8</f>
        <v>0</v>
      </c>
      <c r="U82" s="704">
        <f>COUNTIF(beosztás!$AN84:$BO84,"DU")*8</f>
        <v>0</v>
      </c>
      <c r="V82" s="704">
        <f>COUNTIF(beosztás!$AN84:$BO84,"ÉJ")*8</f>
        <v>0</v>
      </c>
      <c r="W82" s="704">
        <f>COUNTIF(beosztás!$AN84:$BO84,"N")*12</f>
        <v>0</v>
      </c>
      <c r="X82" s="704">
        <f>COUNTIF(beosztás!$AN84:$BO84,"É")*12</f>
        <v>0</v>
      </c>
      <c r="Y82" s="704">
        <f>SUM(beosztás!$AN84:$BO84)</f>
        <v>0</v>
      </c>
      <c r="Z82" s="704">
        <f>(COUNTIF(beosztás!$AN84:$BO84,"SN")*12)+(COUNTIF(beosztás!$AN84:$BO84,"SDE")*8)+(COUNTIF(beosztás!$AN84:$BO84,"SDU")*8)+(COUNTIF(beosztás!$AN84:$BO84,"SÉ")*12)+(COUNTIF(beosztás!$AN84:$BO84,"SÉJ")*8)+(COUNTIF(beosztás!$AN84:$BO84,"S1")*1)+(COUNTIF(beosztás!$AN84:$BO84,"S2")*2)+(COUNTIF(beosztás!$AN84:$BO84,"S3")*3)+(COUNTIF(beosztás!$AN84:$BO84,"S4")*4)+(COUNTIF(beosztás!$AN84:$BO84,"S5")*5)+(COUNTIF(beosztás!$AN84:$BO84,"S6")*6)+(COUNTIF(beosztás!$AN84:$BO84,"S7")*7)+(COUNTIF(beosztás!$AN84:$BO84,"S8")*8)+(COUNTIF(beosztás!$AN84:$BO84,"S9")*9)+(COUNTIF(beosztás!$AN84:$BO84,"S10")*10)+(COUNTIF(beosztás!$AN84:$BO84,"S11")*11)+(COUNTIF(beosztás!$AN84:$BO84,"S12")*12)</f>
        <v>0</v>
      </c>
      <c r="AA82" s="704">
        <f>COUNTIF(beosztás!$AN84:$BO84,"FÜ")*8</f>
        <v>0</v>
      </c>
      <c r="AB82" s="704">
        <f>COUNTIF(beosztás!$AN84:$BO84,"BN")*12+COUNTIF(beosztás!$AN84:$BO84,"BÉ")*12+COUNTIF(beosztás!$AN84:$BO84,"BDE")*8+COUNTIF(beosztás!$AN84:$BO84,"BDU")*8+COUNTIF(beosztás!$AN84:$BO84,"BÉJ")*8+COUNTIF(beosztás!$AN84:$BO84,"B1")*1+COUNTIF(beosztás!$AN84:$BO84,"B2")*2+COUNTIF(beosztás!$AN84:$BO84,"B3")*3+COUNTIF(beosztás!$AN84:$BO84,"B5")*5+COUNTIF(beosztás!$AN84:$BO84,"B6")*6+COUNTIF(beosztás!$AN84:$BO84,"B7")*7+COUNTIF(beosztás!$AN84:$BO84,"B8")*8+COUNTIF(beosztás!$AN84:$BO84,"B9")*9+COUNTIF(beosztás!$AN84:$BO84,"B10")*10+COUNTIF(beosztás!$AN84:$BO84,"B11")*11+COUNTIF(beosztás!$AN84:$BO84,"B12")*12+COUNTIF(beosztás!$AN84:$BO84,"BP")*0</f>
        <v>0</v>
      </c>
      <c r="AC82" s="323">
        <f t="shared" ref="AC82:AC111" si="464">SUM(T82:AB82)-AA82</f>
        <v>0</v>
      </c>
      <c r="AD82" s="704">
        <f>IF(C82="",0,alapadatok!$AN$3)</f>
        <v>0</v>
      </c>
      <c r="AE82" s="323">
        <f t="shared" ref="AE82:AE111" si="465">AC82-AD82</f>
        <v>0</v>
      </c>
      <c r="AF82" s="738">
        <f t="shared" ref="AF82:AF111" si="466">Z82</f>
        <v>0</v>
      </c>
      <c r="AG82" s="325"/>
      <c r="AH82" s="322">
        <f t="shared" ref="AH82:AH111" si="467">F82+T82</f>
        <v>0</v>
      </c>
      <c r="AI82" s="323">
        <f t="shared" ref="AI82:AI111" si="468">G82+U82</f>
        <v>0</v>
      </c>
      <c r="AJ82" s="323">
        <f t="shared" ref="AJ82:AJ111" si="469">H82+V82</f>
        <v>0</v>
      </c>
      <c r="AK82" s="323">
        <f t="shared" ref="AK82:AK111" si="470">I82+W82</f>
        <v>0</v>
      </c>
      <c r="AL82" s="323">
        <f t="shared" ref="AL82:AL111" si="471">J82+X82</f>
        <v>0</v>
      </c>
      <c r="AM82" s="323">
        <f t="shared" ref="AM82:AM111" si="472">K82+Y82</f>
        <v>0</v>
      </c>
      <c r="AN82" s="323">
        <f t="shared" ref="AN82:AN111" si="473">M82+Z82</f>
        <v>0</v>
      </c>
      <c r="AO82" s="323">
        <f t="shared" ref="AO82:AO111" si="474">L82+AA82</f>
        <v>0</v>
      </c>
      <c r="AP82" s="323">
        <f t="shared" ref="AP82:AP111" si="475">N82+AB82</f>
        <v>0</v>
      </c>
      <c r="AQ82" s="323">
        <f t="shared" ref="AQ82:AQ111" si="476">O82+AC82</f>
        <v>0</v>
      </c>
      <c r="AR82" s="323">
        <f t="shared" ref="AR82:AR111" si="477">P82+AD82</f>
        <v>0</v>
      </c>
      <c r="AS82" s="323">
        <f t="shared" ref="AS82:AS111" si="478">AQ82-AR82</f>
        <v>0</v>
      </c>
      <c r="AT82" s="738">
        <f t="shared" ref="AT82:AT111" si="479">AN82</f>
        <v>0</v>
      </c>
      <c r="AU82" s="326"/>
      <c r="AV82" s="703">
        <f>COUNTIF(beosztás!$BP84:$CT84,"DE")*8</f>
        <v>0</v>
      </c>
      <c r="AW82" s="704">
        <f>COUNTIF(beosztás!$BP84:$CT84,"DU")*8</f>
        <v>0</v>
      </c>
      <c r="AX82" s="704">
        <f>COUNTIF(beosztás!$BP84:$CT84,"ÉJ")*8</f>
        <v>0</v>
      </c>
      <c r="AY82" s="704">
        <f>COUNTIF(beosztás!$BP84:$CT84,"N")*12</f>
        <v>0</v>
      </c>
      <c r="AZ82" s="704">
        <f>COUNTIF(beosztás!$BP84:$CT84,"é")*12</f>
        <v>0</v>
      </c>
      <c r="BA82" s="704">
        <f>SUM(beosztás!$BP84:$CT84)</f>
        <v>0</v>
      </c>
      <c r="BB82" s="704">
        <f>COUNTIF(beosztás!$BP84:$CT84,"FÜ")*8</f>
        <v>0</v>
      </c>
      <c r="BC82" s="876">
        <f>(COUNTIF(beosztás!$BP84:$CT84,"SN")*12)+(COUNTIF(beosztás!$BP84:$CT84,"SDE")*8)+(COUNTIF(beosztás!$BP84:$CT84,"SDU")*8)+(COUNTIF(beosztás!$BP84:$CT84,"SÉ")*12)+(COUNTIF(beosztás!$BP84:$CT84,"SÉJ")*8)+(COUNTIF(beosztás!$BP84:$CT84,"S1")*1)+(COUNTIF(beosztás!$BP84:$CT84,"S2")*2)+(COUNTIF(beosztás!$BP84:$CT84,"S3")*3)+(COUNTIF(beosztás!$BP84:$CT84,"S4")*4)+(COUNTIF(beosztás!$BP84:$CT84,"S5")*5)+(COUNTIF(beosztás!$BP84:$CT84,"S6")*6)+(COUNTIF(beosztás!$BP84:$CT84,"S7")*7)+(COUNTIF(beosztás!$BP84:$CT84,"S8")*8)+(COUNTIF(beosztás!$BP84:$CT84,"S9")*9)+(COUNTIF(beosztás!$BP84:$CT84,"S10")*10)+(COUNTIF(beosztás!$BP84:$CT84,"S11")*11)+(COUNTIF(beosztás!$BP84:$CT84,"S12")*12)</f>
        <v>0</v>
      </c>
      <c r="BD82" s="704">
        <f>COUNTIF(beosztás!$BP84:$CT84,"BN")*12+COUNTIF(beosztás!$BP84:$CT84,"BÉ")*12+COUNTIF(beosztás!$BP84:$CT84,"BDE")*8+COUNTIF(beosztás!$BP84:$CT84,"BDU")*8+COUNTIF(beosztás!$BP84:$CT84,"BÉJ")*8+COUNTIF(beosztás!$BP84:$CT84,"B1")*1+COUNTIF(beosztás!$BP84:$CT84,"B2")*2+COUNTIF(beosztás!$BP84:$CT84,"B3")*3+COUNTIF(beosztás!$BP84:$CT84,"B5")*5+COUNTIF(beosztás!$BP84:$CT84,"B6")*6+COUNTIF(beosztás!$BP84:$CT84,"B7")*7+COUNTIF(beosztás!$BP84:$CT84,"B8")*8+COUNTIF(beosztás!$BP84:$CT84,"B9")*9+COUNTIF(beosztás!$BP84:$CT84,"B10")*10+COUNTIF(beosztás!$BP84:$CT84,"B11")*11+COUNTIF(beosztás!$BP84:$CT84,"B12")*12+COUNTIF(beosztás!$BP84:$CT84,"BP")*0</f>
        <v>0</v>
      </c>
      <c r="BE82" s="323">
        <f t="shared" ref="BE82:BE111" si="480">SUM(AV82:BD82)-BB82</f>
        <v>0</v>
      </c>
      <c r="BF82" s="704">
        <f>IF(C82="",0,alapadatok!$AN$4)</f>
        <v>0</v>
      </c>
      <c r="BG82" s="323">
        <f t="shared" ref="BG82:BG111" si="481">BE82-BF82</f>
        <v>0</v>
      </c>
      <c r="BH82" s="738">
        <f t="shared" ref="BH82:BH111" si="482">BC82</f>
        <v>0</v>
      </c>
      <c r="BI82" s="325"/>
      <c r="BJ82" s="703">
        <f>COUNTIF(beosztás!$CU84:$DX84,"DE")*8</f>
        <v>0</v>
      </c>
      <c r="BK82" s="704">
        <f>COUNTIF(beosztás!$CU84:$DX84,"DU")*8</f>
        <v>0</v>
      </c>
      <c r="BL82" s="704">
        <f>COUNTIF(beosztás!$CU84:$DX84,"ÉJ")*8</f>
        <v>0</v>
      </c>
      <c r="BM82" s="704">
        <f>COUNTIF(beosztás!$CU84:$DX84,"N")*12</f>
        <v>0</v>
      </c>
      <c r="BN82" s="704">
        <f>COUNTIF(beosztás!$CU84:$DX84,"É")*12</f>
        <v>0</v>
      </c>
      <c r="BO82" s="704">
        <f>SUM(beosztás!$CU84:$DX84)</f>
        <v>0</v>
      </c>
      <c r="BP82" s="876">
        <f>(COUNTIF(beosztás!$CU84:$DX84,"SN")*12)+(COUNTIF(beosztás!$CU84:$DX84,"SDE")*8)+(COUNTIF(beosztás!$CU84:$DX84,"SDU")*8)+(COUNTIF(beosztás!$CU84:$DX84,"SÉ")*12)+(COUNTIF(beosztás!$CU84:$DX84,"SÉJ")*8)+(COUNTIF(beosztás!$CU84:$DX84,"S1")*1)+(COUNTIF(beosztás!$CU84:$DX84,"S2")*2)+(COUNTIF(beosztás!$CU84:$DX84,"S3")*3)+(COUNTIF(beosztás!$CU84:$DX84,"S4")*4)+(COUNTIF(beosztás!$CU84:$DX84,"S5")*5)+(COUNTIF(beosztás!$CU84:$DX84,"S6")*6)+(COUNTIF(beosztás!$CU84:$DX84,"S7")*7)+(COUNTIF(beosztás!$CU84:$DX84,"S8")*8)+(COUNTIF(beosztás!$CU84:$DX84,"S9")*9)+(COUNTIF(beosztás!$CU84:$DX84,"S10")*10)+(COUNTIF(beosztás!$CU84:$DX84,"S11")*11)+(COUNTIF(beosztás!$CU84:$DX84,"S12")*12)</f>
        <v>0</v>
      </c>
      <c r="BQ82" s="704">
        <f>COUNTIF(beosztás!$CU84:$DX84,"FÜ")*8</f>
        <v>0</v>
      </c>
      <c r="BR82" s="704">
        <f>COUNTIF(beosztás!$CU84:$DX84,"BN")*12+COUNTIF(beosztás!$CU84:$DX84,"BÉ")*12+COUNTIF(beosztás!$CU84:$DX84,"BDE")*8+COUNTIF(beosztás!$CU84:$DX84,"BDU")*8+COUNTIF(beosztás!$CU84:$DX84,"BÉJ")*8+COUNTIF(beosztás!$CU84:$DX84,"B1")*1+COUNTIF(beosztás!$CU84:$DX84,"B2")*2+COUNTIF(beosztás!$CU84:$DX84,"B3")*3+COUNTIF(beosztás!$CU84:$DX84,"B5")*5+COUNTIF(beosztás!$CU84:$DX84,"B6")*6+COUNTIF(beosztás!$CU84:$DX84,"B7")*7+COUNTIF(beosztás!$CU84:$DX84,"B8")*8+COUNTIF(beosztás!$CU84:$DX84,"B9")*9+COUNTIF(beosztás!$CU84:$DX84,"B10")*10+COUNTIF(beosztás!$CU84:$DX84,"B11")*11+COUNTIF(beosztás!$CU84:$DX84,"B12")*12+COUNTIF(beosztás!$CU84:$DX84,"BP")*0</f>
        <v>0</v>
      </c>
      <c r="BS82" s="323">
        <f t="shared" ref="BS82:BS111" si="483">SUM(BJ82:BR82)-BQ82</f>
        <v>0</v>
      </c>
      <c r="BT82" s="704">
        <f>IF(C82="",0,alapadatok!$AN$5)</f>
        <v>0</v>
      </c>
      <c r="BU82" s="323">
        <f t="shared" ref="BU82:BU111" si="484">BS82-BT82</f>
        <v>0</v>
      </c>
      <c r="BV82" s="738">
        <f t="shared" ref="BV82:BV111" si="485">BP82</f>
        <v>0</v>
      </c>
      <c r="BW82" s="325"/>
      <c r="BX82" s="322">
        <f t="shared" ref="BX82:BX111" si="486">AV82+BJ82</f>
        <v>0</v>
      </c>
      <c r="BY82" s="323">
        <f t="shared" ref="BY82:BY111" si="487">AW82+BK82</f>
        <v>0</v>
      </c>
      <c r="BZ82" s="323">
        <f t="shared" ref="BZ82:BZ111" si="488">AX82+BL82</f>
        <v>0</v>
      </c>
      <c r="CA82" s="323">
        <f t="shared" ref="CA82:CA111" si="489">AY82+BM82</f>
        <v>0</v>
      </c>
      <c r="CB82" s="323">
        <f t="shared" ref="CB82:CB111" si="490">AZ82+BN82</f>
        <v>0</v>
      </c>
      <c r="CC82" s="323">
        <f t="shared" ref="CC82:CC111" si="491">BA82+BO82</f>
        <v>0</v>
      </c>
      <c r="CD82" s="323">
        <f t="shared" ref="CD82:CD111" si="492">BC82+BP82</f>
        <v>0</v>
      </c>
      <c r="CE82" s="323">
        <f t="shared" ref="CE82:CE111" si="493">BB82+BQ82</f>
        <v>0</v>
      </c>
      <c r="CF82" s="323">
        <f t="shared" ref="CF82:CF111" si="494">BD82+BR82</f>
        <v>0</v>
      </c>
      <c r="CG82" s="323">
        <f t="shared" ref="CG82:CG111" si="495">BE82+BS82</f>
        <v>0</v>
      </c>
      <c r="CH82" s="323">
        <f t="shared" ref="CH82:CH111" si="496">BF82+BT82</f>
        <v>0</v>
      </c>
      <c r="CI82" s="323">
        <f t="shared" ref="CI82:CI111" si="497">CG82-CH82</f>
        <v>0</v>
      </c>
      <c r="CJ82" s="738">
        <f t="shared" ref="CJ82:CJ111" si="498">CD82</f>
        <v>0</v>
      </c>
      <c r="CK82" s="326"/>
      <c r="CL82" s="703">
        <f>COUNTIF(beosztás!$DY84:$FC84,"DE")*8</f>
        <v>0</v>
      </c>
      <c r="CM82" s="704">
        <f>COUNTIF(beosztás!$DY84:$FC84,"DU")*8</f>
        <v>0</v>
      </c>
      <c r="CN82" s="704">
        <f>COUNTIF(beosztás!$DY84:$FC84,"ÉJ")*8</f>
        <v>0</v>
      </c>
      <c r="CO82" s="704">
        <f>COUNTIF(beosztás!$DY84:$FC84,"N")*12</f>
        <v>0</v>
      </c>
      <c r="CP82" s="704">
        <f>COUNTIF(beosztás!$DY84:$FC84,"é")*12</f>
        <v>0</v>
      </c>
      <c r="CQ82" s="704">
        <f>SUM(beosztás!$DY84:$FC84)</f>
        <v>0</v>
      </c>
      <c r="CR82" s="704">
        <f>COUNTIF(beosztás!$DY84:$FC84,"FÜ")*8</f>
        <v>0</v>
      </c>
      <c r="CS82" s="876">
        <f>(COUNTIF(beosztás!$DY84:$FC84,"SN")*12)+(COUNTIF(beosztás!$DY84:$FC84,"SDE")*8)+(COUNTIF(beosztás!$DY84:$FC84,"SDU")*8)+(COUNTIF(beosztás!$DY84:$FC84,"SÉ")*12)+(COUNTIF(beosztás!$DY84:$FC84,"SÉJ")*8)+(COUNTIF(beosztás!$DY84:$FC84,"S1")*1)+(COUNTIF(beosztás!$DY84:$FC84,"S2")*2)+(COUNTIF(beosztás!$DY84:$FC84,"S3")*3)+(COUNTIF(beosztás!$DY84:$FC84,"S4")*4)+(COUNTIF(beosztás!$DY84:$FC84,"S5")*5)+(COUNTIF(beosztás!$DY84:$FC84,"S6")*6)+(COUNTIF(beosztás!$DY84:$FC84,"S7")*7)+(COUNTIF(beosztás!$DY84:$FC84,"S8")*8)+(COUNTIF(beosztás!$DY84:$FC84,"S9")*9)+(COUNTIF(beosztás!$DY84:$FC84,"S10")*10)+(COUNTIF(beosztás!$DY84:$FC84,"S11")*11)+(COUNTIF(beosztás!$DY84:$FC84,"S12")*12)</f>
        <v>0</v>
      </c>
      <c r="CT82" s="704">
        <f>COUNTIF(beosztás!$DY84:$FC84,"BN")*12+COUNTIF(beosztás!$DY84:$FC84,"BÉ")*12+COUNTIF(beosztás!$DY84:$FC84,"BDE")*8+COUNTIF(beosztás!$DY84:$FC84,"BDU")*8+COUNTIF(beosztás!$DY84:$FC84,"BÉJ")*8+COUNTIF(beosztás!$DY84:$FC84,"B1")*1+COUNTIF(beosztás!$DY84:$FC84,"B2")*2+COUNTIF(beosztás!$DY84:$FC84,"B3")*3+COUNTIF(beosztás!$DY84:$FC84,"B5")*5+COUNTIF(beosztás!$DY84:$FC84,"B6")*6+COUNTIF(beosztás!$DY84:$FC84,"B7")*7+COUNTIF(beosztás!$DY84:$FC84,"B8")*8+COUNTIF(beosztás!$DY84:$FC84,"B9")*9+COUNTIF(beosztás!$DY84:$FC84,"B10")*10+COUNTIF(beosztás!$DY84:$FC84,"B11")*11+COUNTIF(beosztás!$DY84:$FC84,"B12")*12+COUNTIF(beosztás!$DY84:$FC84,"BP")*0</f>
        <v>0</v>
      </c>
      <c r="CU82" s="323">
        <f t="shared" ref="CU82:CU87" si="499">SUM(CL82:CT82)-CR82</f>
        <v>0</v>
      </c>
      <c r="CV82" s="704">
        <f>IF(C82="",0,alapadatok!$AN$6)</f>
        <v>0</v>
      </c>
      <c r="CW82" s="323">
        <f t="shared" ref="CW82:CW111" si="500">CU82-CV82</f>
        <v>0</v>
      </c>
      <c r="CX82" s="877">
        <f t="shared" ref="CX82:CX111" si="501">CS82</f>
        <v>0</v>
      </c>
      <c r="CY82" s="325"/>
      <c r="CZ82" s="703">
        <f>COUNTIF(beosztás!$FD84:$GG84,"DE")*8</f>
        <v>0</v>
      </c>
      <c r="DA82" s="704">
        <f>COUNTIF(beosztás!$FD84:$GG84,"DU")*8</f>
        <v>0</v>
      </c>
      <c r="DB82" s="704">
        <f>COUNTIF(beosztás!$FD84:$GG84,"ÉJ")*8</f>
        <v>0</v>
      </c>
      <c r="DC82" s="704">
        <f>COUNTIF(beosztás!$FD84:$GG84,"N")*12</f>
        <v>0</v>
      </c>
      <c r="DD82" s="704">
        <f>COUNTIF(beosztás!$FD84:$GG84,"É")*12</f>
        <v>0</v>
      </c>
      <c r="DE82" s="704">
        <f>SUM(beosztás!$FD84:$GG84)</f>
        <v>0</v>
      </c>
      <c r="DF82" s="876">
        <f>(COUNTIF(beosztás!$FD84:$GG84,"SN")*12)+(COUNTIF(beosztás!$FD84:$GG84,"SDE")*8)+(COUNTIF(beosztás!$FD84:$GG84,"SDU")*8)+(COUNTIF(beosztás!$FD84:$GG84,"SÉ")*12)+(COUNTIF(beosztás!$FD84:$GG84,"SÉJ")*8)+(COUNTIF(beosztás!$FD84:$GG84,"S1")*1)+(COUNTIF(beosztás!$FD84:$GG84,"S2")*2)+(COUNTIF(beosztás!$FD84:$GG84,"S3")*3)+(COUNTIF(beosztás!$FD84:$GG84,"S4")*4)+(COUNTIF(beosztás!$FD84:$GG84,"S5")*5)+(COUNTIF(beosztás!$FD84:$GG84,"S6")*6)+(COUNTIF(beosztás!$FD84:$GG84,"S7")*7)+(COUNTIF(beosztás!$FD84:$GG84,"S8")*8)+(COUNTIF(beosztás!$FD84:$GG84,"S9")*9)+(COUNTIF(beosztás!$FD84:$GG84,"S10")*10)+(COUNTIF(beosztás!$FD84:$GG84,"S11")*11)+(COUNTIF(beosztás!$FD84:$GG84,"S12")*12)</f>
        <v>0</v>
      </c>
      <c r="DG82" s="704">
        <f>COUNTIF(beosztás!$FD84:$GG84,"FÜ")*8</f>
        <v>0</v>
      </c>
      <c r="DH82" s="704">
        <f>COUNTIF(beosztás!$FD84:$GG84,"BN")*12+COUNTIF(beosztás!$FD84:$GG84,"BÉ")*12+COUNTIF(beosztás!$FD84:$GG84,"BDE")*8+COUNTIF(beosztás!$FD84:$GG84,"BDU")*8+COUNTIF(beosztás!$FD84:$GG84,"BÉJ")*8+COUNTIF(beosztás!$FD84:$GG84,"B1")*1+COUNTIF(beosztás!$FD84:$GG84,"B2")*2+COUNTIF(beosztás!$FD84:$GG84,"B3")*3+COUNTIF(beosztás!$FD84:$GG84,"B5")*5+COUNTIF(beosztás!$FD84:$GG84,"B6")*6+COUNTIF(beosztás!$FD84:$GG84,"B7")*7+COUNTIF(beosztás!$FD84:$GG84,"B8")*8+COUNTIF(beosztás!$FD84:$GG84,"B9")*9+COUNTIF(beosztás!$FD84:$GG84,"B10")*10+COUNTIF(beosztás!$FD84:$GG84,"B11")*11+COUNTIF(beosztás!$FD84:$GG84,"B12")*12+COUNTIF(beosztás!$FD84:$GG84,"BP")*0</f>
        <v>0</v>
      </c>
      <c r="DI82" s="323">
        <f t="shared" ref="DI82:DI111" si="502">SUM(CZ82:DH82)-DG82</f>
        <v>0</v>
      </c>
      <c r="DJ82" s="704">
        <f>IF(C82="",0,alapadatok!$AN$7)</f>
        <v>0</v>
      </c>
      <c r="DK82" s="323">
        <f t="shared" ref="DK82:DK111" si="503">DI82-DJ82</f>
        <v>0</v>
      </c>
      <c r="DL82" s="738">
        <f t="shared" ref="DL82:DL111" si="504">DF82</f>
        <v>0</v>
      </c>
      <c r="DM82" s="325"/>
      <c r="DN82" s="322">
        <f t="shared" ref="DN82:DN111" si="505">CL82+CZ82</f>
        <v>0</v>
      </c>
      <c r="DO82" s="323">
        <f t="shared" ref="DO82:DO111" si="506">CM82+DA82</f>
        <v>0</v>
      </c>
      <c r="DP82" s="323">
        <f t="shared" ref="DP82:DP111" si="507">CN82+DB82</f>
        <v>0</v>
      </c>
      <c r="DQ82" s="323">
        <f t="shared" ref="DQ82:DQ111" si="508">CO82+DC82</f>
        <v>0</v>
      </c>
      <c r="DR82" s="323">
        <f t="shared" ref="DR82:DR111" si="509">CP82+DD82</f>
        <v>0</v>
      </c>
      <c r="DS82" s="323">
        <f t="shared" ref="DS82:DS111" si="510">CQ82+DE82</f>
        <v>0</v>
      </c>
      <c r="DT82" s="323">
        <f t="shared" ref="DT82:DT111" si="511">CS82+DF82</f>
        <v>0</v>
      </c>
      <c r="DU82" s="323">
        <f t="shared" ref="DU82:DU111" si="512">CR82+DG82</f>
        <v>0</v>
      </c>
      <c r="DV82" s="323">
        <f t="shared" ref="DV82:DV111" si="513">CT82+DH82</f>
        <v>0</v>
      </c>
      <c r="DW82" s="323">
        <f t="shared" ref="DW82:DW111" si="514">CU82+DI82</f>
        <v>0</v>
      </c>
      <c r="DX82" s="323">
        <f t="shared" ref="DX82:DX111" si="515">CV82+DJ82</f>
        <v>0</v>
      </c>
      <c r="DY82" s="323">
        <f t="shared" ref="DY82:DY111" si="516">DW82-DX82</f>
        <v>0</v>
      </c>
      <c r="DZ82" s="877">
        <f t="shared" ref="DZ82:DZ111" si="517">DT82</f>
        <v>0</v>
      </c>
      <c r="EA82" s="326"/>
      <c r="EB82" s="703">
        <f>COUNTIF(beosztás!$GH84:$HL84,"DE")*8</f>
        <v>0</v>
      </c>
      <c r="EC82" s="704">
        <f>COUNTIF(beosztás!$GH84:$HL84,"DU")*8</f>
        <v>0</v>
      </c>
      <c r="ED82" s="704">
        <f>COUNTIF(beosztás!$GH84:$HL84,"ÉJ")*8</f>
        <v>0</v>
      </c>
      <c r="EE82" s="704">
        <f>COUNTIF(beosztás!$GH84:$HL84,"N")*12</f>
        <v>0</v>
      </c>
      <c r="EF82" s="704">
        <f>COUNTIF(beosztás!$GH84:$HL84,"é")*12</f>
        <v>0</v>
      </c>
      <c r="EG82" s="704">
        <f>SUM(beosztás!$GH84:$HL84)</f>
        <v>0</v>
      </c>
      <c r="EH82" s="704">
        <f>COUNTIF(beosztás!$GH84:$HL84,"FÜ")*8</f>
        <v>0</v>
      </c>
      <c r="EI82" s="876">
        <f>(COUNTIF(beosztás!$GH84:$HL84,"SN")*12)+(COUNTIF(beosztás!$GH84:$HL84,"SDE")*8)+(COUNTIF(beosztás!$GH84:$HL84,"SDU")*8)+(COUNTIF(beosztás!$GH84:$HL84,"SÉ")*12)+(COUNTIF(beosztás!$GH84:$HL84,"SÉJ")*8)+(COUNTIF(beosztás!$GH84:$HL84,"S1")*1)+(COUNTIF(beosztás!$GH84:$HL84,"S2")*2)+(COUNTIF(beosztás!$GH84:$HL84,"S3")*3)+(COUNTIF(beosztás!$GH84:$HL84,"S4")*4)+(COUNTIF(beosztás!$GH84:$HL84,"S5")*5)+(COUNTIF(beosztás!$GH84:$HL84,"S6")*6)+(COUNTIF(beosztás!$GH84:$HL84,"S7")*7)+(COUNTIF(beosztás!$GH84:$HL84,"S8")*8)+(COUNTIF(beosztás!$GH84:$HL84,"S9")*9)+(COUNTIF(beosztás!$GH84:$HL84,"S10")*10)+(COUNTIF(beosztás!$GH84:$HL84,"S11")*11)+(COUNTIF(beosztás!$GH84:$HL84,"S12")*12)</f>
        <v>0</v>
      </c>
      <c r="EJ82" s="704">
        <f>COUNTIF(beosztás!$GH84:$HL84,"BN")*12+COUNTIF(beosztás!$GH84:$HL84,"BÉ")*12+COUNTIF(beosztás!$GH84:$HL84,"BDE")*8+COUNTIF(beosztás!$GH84:$HL84,"BDU")*8+COUNTIF(beosztás!$GH84:$HL84,"BÉJ")*8+COUNTIF(beosztás!$GH84:$HL84,"B1")*1+COUNTIF(beosztás!$GH84:$HL84,"B2")*2+COUNTIF(beosztás!$GH84:$HL84,"B3")*3+COUNTIF(beosztás!$GH84:$HL84,"B5")*5+COUNTIF(beosztás!$GH84:$HL84,"B6")*6+COUNTIF(beosztás!$GH84:$HL84,"B7")*7+COUNTIF(beosztás!$GH84:$HL84,"B8")*8+COUNTIF(beosztás!$GH84:$HL84,"B9")*9+COUNTIF(beosztás!$GH84:$HL84,"B10")*10+COUNTIF(beosztás!$GH84:$HL84,"B11")*11+COUNTIF(beosztás!$GH84:$HL84,"B12")*12+COUNTIF(beosztás!$GH84:$HL84,"BP")*0</f>
        <v>0</v>
      </c>
      <c r="EK82" s="323">
        <f t="shared" ref="EK82:EK111" si="518">SUM(EB82:EJ82)-EH82</f>
        <v>0</v>
      </c>
      <c r="EL82" s="704">
        <f>IF(C82="",0,alapadatok!$AN$8)</f>
        <v>0</v>
      </c>
      <c r="EM82" s="323">
        <f t="shared" ref="EM82:EM111" si="519">EK82-EL82</f>
        <v>0</v>
      </c>
      <c r="EN82" s="877">
        <f t="shared" ref="EN82:EN111" si="520">EI82</f>
        <v>0</v>
      </c>
      <c r="EO82" s="325"/>
      <c r="EP82" s="703">
        <f>COUNTIF(beosztás!$HM84:$IQ84,"DE")*8</f>
        <v>0</v>
      </c>
      <c r="EQ82" s="704">
        <f>COUNTIF(beosztás!$HM84:$IQ84,"DU")*8</f>
        <v>0</v>
      </c>
      <c r="ER82" s="704">
        <f>COUNTIF(beosztás!$HM84:$IQ84,"ÉJ")*8</f>
        <v>0</v>
      </c>
      <c r="ES82" s="704">
        <f>COUNTIF(beosztás!$HM84:$IQ84,"N")*12</f>
        <v>0</v>
      </c>
      <c r="ET82" s="704">
        <f>COUNTIF(beosztás!$HM84:$IQ84,"É")*12</f>
        <v>0</v>
      </c>
      <c r="EU82" s="704">
        <f>SUM(beosztás!$HM84:$IQ84)</f>
        <v>0</v>
      </c>
      <c r="EV82" s="876">
        <f>(COUNTIF(beosztás!$HM84:$IQ84,"SN")*12)+(COUNTIF(beosztás!$HM84:$IQ84,"SDE")*8)+(COUNTIF(beosztás!$HM84:$IQ84,"SDU")*8)+(COUNTIF(beosztás!$HM84:$IQ84,"SÉ")*12)+(COUNTIF(beosztás!$HM84:$IQ84,"SÉJ")*8)+(COUNTIF(beosztás!$HM84:$IQ84,"S1")*1)+(COUNTIF(beosztás!$HM84:$IQ84,"S2")*2)+(COUNTIF(beosztás!$HM84:$IQ84,"S3")*3)+(COUNTIF(beosztás!$HM84:$IQ84,"S4")*4)+(COUNTIF(beosztás!$HM84:$IQ84,"S5")*5)+(COUNTIF(beosztás!$HM84:$IQ84,"S6")*6)+(COUNTIF(beosztás!$HM84:$IQ84,"S7")*7)+(COUNTIF(beosztás!$HM84:$IQ84,"S8")*8)+(COUNTIF(beosztás!$HM84:$IQ84,"S9")*9)+(COUNTIF(beosztás!$HM84:$IQ84,"S10")*10)+(COUNTIF(beosztás!$HM84:$IQ84,"S11")*11)+(COUNTIF(beosztás!$HM84:$IQ84,"S12")*12)</f>
        <v>0</v>
      </c>
      <c r="EW82" s="704">
        <f>COUNTIF(beosztás!$HM84:$IQ84,"FÜ")*8</f>
        <v>0</v>
      </c>
      <c r="EX82" s="704">
        <f>COUNTIF(beosztás!$HM84:$IQ84,"BN")*12+COUNTIF(beosztás!$HM84:$IQ84,"BÉ")*12+COUNTIF(beosztás!$HM84:$IQ84,"BDE")*8+COUNTIF(beosztás!$HM84:$IQ84,"BDU")*8+COUNTIF(beosztás!$HM84:$IQ84,"BÉJ")*8+COUNTIF(beosztás!$HM84:$IQ84,"B1")*1+COUNTIF(beosztás!$HM84:$IQ84,"B2")*2+COUNTIF(beosztás!$HM84:$IQ84,"B3")*3+COUNTIF(beosztás!$HM84:$IQ84,"B5")*5+COUNTIF(beosztás!$HM84:$IQ84,"B6")*6+COUNTIF(beosztás!$HM84:$IQ84,"B7")*7+COUNTIF(beosztás!$HM84:$IQ84,"B8")*8+COUNTIF(beosztás!$HM84:$IQ84,"B9")*9+COUNTIF(beosztás!$HM84:$IQ84,"B10")*10+COUNTIF(beosztás!$HM84:$IQ84,"B11")*11+COUNTIF(beosztás!$HM84:$IQ84,"B12")*12+COUNTIF(beosztás!$HM84:$IQ84,"BP")*0</f>
        <v>0</v>
      </c>
      <c r="EY82" s="323">
        <f t="shared" ref="EY82:EY111" si="521">SUM(EP82:EX82)-EW82</f>
        <v>0</v>
      </c>
      <c r="EZ82" s="704">
        <f>IF(C82="",0,alapadatok!$AN$9)</f>
        <v>0</v>
      </c>
      <c r="FA82" s="323">
        <f t="shared" ref="FA82:FA111" si="522">EY82-EZ82</f>
        <v>0</v>
      </c>
      <c r="FB82" s="877">
        <f t="shared" ref="FB82:FB111" si="523">EV82</f>
        <v>0</v>
      </c>
      <c r="FC82" s="325"/>
      <c r="FD82" s="322">
        <f t="shared" ref="FD82:FD111" si="524">EB82+EP82</f>
        <v>0</v>
      </c>
      <c r="FE82" s="323">
        <f t="shared" ref="FE82:FE111" si="525">EC82+EQ82</f>
        <v>0</v>
      </c>
      <c r="FF82" s="323">
        <f t="shared" ref="FF82:FF111" si="526">ED82+ER82</f>
        <v>0</v>
      </c>
      <c r="FG82" s="323">
        <f t="shared" ref="FG82:FG111" si="527">EE82+ES82</f>
        <v>0</v>
      </c>
      <c r="FH82" s="323">
        <f t="shared" ref="FH82:FH111" si="528">EF82+ET82</f>
        <v>0</v>
      </c>
      <c r="FI82" s="323">
        <f t="shared" ref="FI82:FI111" si="529">EG82+EU82</f>
        <v>0</v>
      </c>
      <c r="FJ82" s="323">
        <f t="shared" ref="FJ82:FJ111" si="530">EI82+EV82</f>
        <v>0</v>
      </c>
      <c r="FK82" s="323">
        <f t="shared" ref="FK82:FK111" si="531">EH82+EW82</f>
        <v>0</v>
      </c>
      <c r="FL82" s="323">
        <f t="shared" ref="FL82:FL111" si="532">EJ82+EX82</f>
        <v>0</v>
      </c>
      <c r="FM82" s="323">
        <f t="shared" ref="FM82:FM111" si="533">EK82+EY82</f>
        <v>0</v>
      </c>
      <c r="FN82" s="323">
        <f t="shared" ref="FN82:FN111" si="534">EL82+EZ82</f>
        <v>0</v>
      </c>
      <c r="FO82" s="323">
        <f t="shared" ref="FO82:FO111" si="535">FM82-FN82</f>
        <v>0</v>
      </c>
      <c r="FP82" s="877">
        <f t="shared" ref="FP82:FP111" si="536">FJ82</f>
        <v>0</v>
      </c>
      <c r="FQ82" s="326"/>
      <c r="FR82" s="703">
        <f>COUNTIF(beosztás!$IR84:$JU84,"DE")*8</f>
        <v>0</v>
      </c>
      <c r="FS82" s="704">
        <f>COUNTIF(beosztás!$IR84:$JU84,"DU")*8</f>
        <v>0</v>
      </c>
      <c r="FT82" s="704">
        <f>COUNTIF(beosztás!$IR84:$JU84,"ÉJ")*8</f>
        <v>0</v>
      </c>
      <c r="FU82" s="704">
        <f>COUNTIF(beosztás!$IR84:$JU84,"N")*12</f>
        <v>0</v>
      </c>
      <c r="FV82" s="704">
        <f>COUNTIF(beosztás!$IR84:$JU84,"é")*12</f>
        <v>0</v>
      </c>
      <c r="FW82" s="704">
        <f>SUM(beosztás!$IR84:$JU84)</f>
        <v>0</v>
      </c>
      <c r="FX82" s="704">
        <f>COUNTIF(beosztás!$IR84:$JU84,"FÜ")*8</f>
        <v>0</v>
      </c>
      <c r="FY82" s="876">
        <f>(COUNTIF(beosztás!$IR84:$JU84,"SN")*12)+(COUNTIF(beosztás!$IR84:$JU84,"SDE")*8)+(COUNTIF(beosztás!$IR84:$JU84,"SDU")*8)+(COUNTIF(beosztás!$IR84:$JU84,"SÉ")*12)+(COUNTIF(beosztás!$IR84:$JU84,"SÉJ")*8)+(COUNTIF(beosztás!$IR84:$JU84,"S1")*1)+(COUNTIF(beosztás!$IR84:$JU84,"S2")*2)+(COUNTIF(beosztás!$IR84:$JU84,"S3")*3)+(COUNTIF(beosztás!$IR84:$JU84,"S4")*4)+(COUNTIF(beosztás!$IR84:$JU84,"S5")*5)+(COUNTIF(beosztás!$IR84:$JU84,"S6")*6)+(COUNTIF(beosztás!$IR84:$JU84,"S7")*7)+(COUNTIF(beosztás!$IR84:$JU84,"S8")*8)+(COUNTIF(beosztás!$IR84:$JU84,"S9")*9)+(COUNTIF(beosztás!$IR84:$JU84,"S10")*10)+(COUNTIF(beosztás!$IR84:$JU84,"S11")*11)+(COUNTIF(beosztás!$IR84:$JU84,"S12")*12)</f>
        <v>0</v>
      </c>
      <c r="FZ82" s="704">
        <f>COUNTIF(beosztás!$IR84:$JU84,"BN")*12+COUNTIF(beosztás!$IR84:$JU84,"BÉ")*12+COUNTIF(beosztás!$IR84:$JU84,"BDE")*8+COUNTIF(beosztás!$IR84:$JU84,"BDU")*8+COUNTIF(beosztás!$IR84:$JU84,"BÉJ")*8+COUNTIF(beosztás!$IR84:$JU84,"B1")*1+COUNTIF(beosztás!$IR84:$JU84,"B2")*2+COUNTIF(beosztás!$IR84:$JU84,"B3")*3+COUNTIF(beosztás!$IR84:$JU84,"B5")*5+COUNTIF(beosztás!$IR84:$JU84,"B6")*6+COUNTIF(beosztás!$IR84:$JU84,"B7")*7+COUNTIF(beosztás!$IR84:$JU84,"B8")*8+COUNTIF(beosztás!$IR84:$JU84,"B9")*9+COUNTIF(beosztás!$IR84:$JU84,"B10")*10+COUNTIF(beosztás!$IR84:$JU84,"B11")*11+COUNTIF(beosztás!$IR84:$JU84,"B12")*12+COUNTIF(beosztás!$IR84:$JU84,"BP")*0</f>
        <v>0</v>
      </c>
      <c r="GA82" s="323">
        <f t="shared" ref="GA82:GA111" si="537">SUM(FR82:FZ82)-FX82</f>
        <v>0</v>
      </c>
      <c r="GB82" s="704">
        <f>IF(C82="",0,alapadatok!$AN$10)</f>
        <v>0</v>
      </c>
      <c r="GC82" s="323">
        <f t="shared" ref="GC82:GC111" si="538">GA82-GB82</f>
        <v>0</v>
      </c>
      <c r="GD82" s="877">
        <f t="shared" ref="GD82:GD111" si="539">FY82</f>
        <v>0</v>
      </c>
      <c r="GE82" s="327"/>
      <c r="GF82" s="703">
        <f>COUNTIF(beosztás!$JV84:$KZ84,"DE")*8</f>
        <v>0</v>
      </c>
      <c r="GG82" s="704">
        <f>COUNTIF(beosztás!$JV84:$KZ84,"DU")*8</f>
        <v>0</v>
      </c>
      <c r="GH82" s="704">
        <f>COUNTIF(beosztás!$JV84:$KZ84,"ÉJ")*8</f>
        <v>0</v>
      </c>
      <c r="GI82" s="704">
        <f>COUNTIF(beosztás!$JV84:$KZ84,"N")*12</f>
        <v>0</v>
      </c>
      <c r="GJ82" s="704">
        <f>COUNTIF(beosztás!$JV84:$KZ84,"É")*12</f>
        <v>0</v>
      </c>
      <c r="GK82" s="704">
        <f>SUM(beosztás!$JV84:$KZ84)</f>
        <v>0</v>
      </c>
      <c r="GL82" s="876">
        <f>(COUNTIF(beosztás!$JV84:$KZ84,"SN")*12)+(COUNTIF(beosztás!$JV84:$KZ84,"SDE")*8)+(COUNTIF(beosztás!$JV84:$KZ84,"SDU")*8)+(COUNTIF(beosztás!$JV84:$KZ84,"SÉ")*12)+(COUNTIF(beosztás!$JV84:$KZ84,"SÉJ")*8)+(COUNTIF(beosztás!$JV84:$KZ84,"S1")*1)+(COUNTIF(beosztás!$JV84:$KZ84,"S2")*2)+(COUNTIF(beosztás!$JV84:$KZ84,"S3")*3)+(COUNTIF(beosztás!$JV84:$KZ84,"S4")*4)+(COUNTIF(beosztás!$JV84:$KZ84,"S5")*5)+(COUNTIF(beosztás!$JV84:$KZ84,"S6")*6)+(COUNTIF(beosztás!$JV84:$KZ84,"S7")*7)+(COUNTIF(beosztás!$JV84:$KZ84,"S8")*8)+(COUNTIF(beosztás!$JV84:$KZ84,"S9")*9)+(COUNTIF(beosztás!$JV84:$KZ84,"S10")*10)+(COUNTIF(beosztás!$JV84:$KZ84,"S11")*11)+(COUNTIF(beosztás!$JV84:$KZ84,"S12")*12)</f>
        <v>0</v>
      </c>
      <c r="GM82" s="704">
        <f>COUNTIF(beosztás!$JV84:$KZ84,"FÜ")*8</f>
        <v>0</v>
      </c>
      <c r="GN82" s="704">
        <f>COUNTIF(beosztás!$JV84:$KZ84,"BN")*12+COUNTIF(beosztás!$JV84:$KZ84,"BÉ")*12+COUNTIF(beosztás!$JV84:$KZ84,"BDE")*8+COUNTIF(beosztás!$JV84:$KZ84,"BDU")*8+COUNTIF(beosztás!$JV84:$KZ84,"BÉJ")*8+COUNTIF(beosztás!$JV84:$KZ84,"B1")*1+COUNTIF(beosztás!$JV84:$KZ84,"B2")*2+COUNTIF(beosztás!$JV84:$KZ84,"B3")*3+COUNTIF(beosztás!$JV84:$KZ84,"B5")*5+COUNTIF(beosztás!$JV84:$KZ84,"B6")*6+COUNTIF(beosztás!$JV84:$KZ84,"B7")*7+COUNTIF(beosztás!$JV84:$KZ84,"B8")*8+COUNTIF(beosztás!$JV84:$KZ84,"B9")*9+COUNTIF(beosztás!$JV84:$KZ84,"B10")*10+COUNTIF(beosztás!$JV84:$KZ84,"B11")*11+COUNTIF(beosztás!$JV84:$KZ84,"B12")*12+COUNTIF(beosztás!$JV84:$KZ84,"BP")*0</f>
        <v>0</v>
      </c>
      <c r="GO82" s="323">
        <f t="shared" ref="GO82:GO111" si="540">SUM(GF82:GN82)-GM82</f>
        <v>0</v>
      </c>
      <c r="GP82" s="704">
        <f>IF(C82="",0,alapadatok!$AN$11)</f>
        <v>0</v>
      </c>
      <c r="GQ82" s="323">
        <f t="shared" ref="GQ82:GQ111" si="541">GO82-GP82</f>
        <v>0</v>
      </c>
      <c r="GR82" s="877">
        <f t="shared" ref="GR82:GR111" si="542">GL82</f>
        <v>0</v>
      </c>
      <c r="GS82" s="327"/>
      <c r="GT82" s="322">
        <f t="shared" ref="GT82:GT111" si="543">FR82+GF82</f>
        <v>0</v>
      </c>
      <c r="GU82" s="323">
        <f t="shared" ref="GU82:GU111" si="544">FS82+GG82</f>
        <v>0</v>
      </c>
      <c r="GV82" s="323">
        <f t="shared" ref="GV82:GV111" si="545">FT82+GH82</f>
        <v>0</v>
      </c>
      <c r="GW82" s="323">
        <f t="shared" ref="GW82:GW111" si="546">FU82+GI82</f>
        <v>0</v>
      </c>
      <c r="GX82" s="323">
        <f t="shared" ref="GX82:GX111" si="547">FV82+GJ82</f>
        <v>0</v>
      </c>
      <c r="GY82" s="323">
        <f t="shared" ref="GY82:GY111" si="548">FW82+GK82</f>
        <v>0</v>
      </c>
      <c r="GZ82" s="323">
        <f t="shared" ref="GZ82:GZ111" si="549">FY82+GL82</f>
        <v>0</v>
      </c>
      <c r="HA82" s="323">
        <f t="shared" ref="HA82:HA111" si="550">FX82+GM82</f>
        <v>0</v>
      </c>
      <c r="HB82" s="323">
        <f t="shared" ref="HB82:HB111" si="551">FZ82+GN82</f>
        <v>0</v>
      </c>
      <c r="HC82" s="323">
        <f t="shared" ref="HC82:HC111" si="552">GA82+GO82</f>
        <v>0</v>
      </c>
      <c r="HD82" s="323">
        <f t="shared" ref="HD82:HD111" si="553">GB82+GP82</f>
        <v>0</v>
      </c>
      <c r="HE82" s="323">
        <f t="shared" ref="HE82:HE111" si="554">HC82-HD82</f>
        <v>0</v>
      </c>
      <c r="HF82" s="877">
        <f t="shared" ref="HF82:HF111" si="555">GZ82</f>
        <v>0</v>
      </c>
      <c r="HG82" s="326"/>
      <c r="HH82" s="703">
        <f>COUNTIF(beosztás!$LA84:$MD84,"DE")*8</f>
        <v>0</v>
      </c>
      <c r="HI82" s="704">
        <f>COUNTIF(beosztás!$LA84:$MD84,"DU")*8</f>
        <v>0</v>
      </c>
      <c r="HJ82" s="704">
        <f>COUNTIF(beosztás!$LA84:$MD84,"ÉJ")*8</f>
        <v>0</v>
      </c>
      <c r="HK82" s="704">
        <f>COUNTIF(beosztás!$LA84:$MD84,"N")*12</f>
        <v>0</v>
      </c>
      <c r="HL82" s="704">
        <f>COUNTIF(beosztás!$LA84:$MD84,"é")*12</f>
        <v>0</v>
      </c>
      <c r="HM82" s="704">
        <f>SUM(beosztás!$LA84:$MD84)</f>
        <v>0</v>
      </c>
      <c r="HN82" s="704">
        <f>COUNTIF(beosztás!$LA84:$MD84,"FÜ")*8</f>
        <v>0</v>
      </c>
      <c r="HO82" s="876">
        <f>(COUNTIF(beosztás!$LA84:$MD84,"SN")*12)+(COUNTIF(beosztás!$LA84:$MD84,"SDE")*8)+(COUNTIF(beosztás!$LA84:$MD84,"SDU")*8)+(COUNTIF(beosztás!$LA84:$MD84,"SÉ")*12)+(COUNTIF(beosztás!$LA84:$MD84,"SÉJ")*8)+(COUNTIF(beosztás!$LA84:$MD84,"S1")*1)+(COUNTIF(beosztás!$LA84:$MD84,"S2")*2)+(COUNTIF(beosztás!$LA84:$MD84,"S3")*3)+(COUNTIF(beosztás!$LA84:$MD84,"S4")*4)+(COUNTIF(beosztás!$LA84:$MD84,"S5")*5)+(COUNTIF(beosztás!$LA84:$MD84,"S6")*6)+(COUNTIF(beosztás!$LA84:$MD84,"S7")*7)+(COUNTIF(beosztás!$LA84:$MD84,"S8")*8)+(COUNTIF(beosztás!$LA84:$MD84,"S9")*9)+(COUNTIF(beosztás!$LA84:$MD84,"S10")*10)+(COUNTIF(beosztás!$LA84:$MD84,"S11")*11)+(COUNTIF(beosztás!$LA84:$MD84,"S12")*12)</f>
        <v>0</v>
      </c>
      <c r="HP82" s="704">
        <f>COUNTIF(beosztás!$LA84:$MD84,"BN")*12+COUNTIF(beosztás!$LA84:$MD84,"BÉ")*12+COUNTIF(beosztás!$LA84:$MD84,"BDE")*8+COUNTIF(beosztás!$LA84:$MD84,"BDU")*8+COUNTIF(beosztás!$LA84:$MD84,"BÉJ")*8+COUNTIF(beosztás!$LA84:$MD84,"B1")*1+COUNTIF(beosztás!$LA84:$MD84,"B2")*2+COUNTIF(beosztás!$LA84:$MD84,"B3")*3+COUNTIF(beosztás!$KZ84:$MC84,"B5")*5+COUNTIF(beosztás!$KZ84:$MC84,"B6")*6+COUNTIF(beosztás!$KZ84:$MC84,"B7")*7+COUNTIF(beosztás!$KZ84:$MC84,"B8")*8+COUNTIF(beosztás!$LA84:$MD84,"B9")*9+COUNTIF(beosztás!$LA84:$MD84,"B10")*10+COUNTIF(beosztás!$LA84:$MD84,"B11")*11+COUNTIF(beosztás!$LA84:$MD84,"B12")*12+COUNTIF(beosztás!$LA84:$MD84,"BP")*0</f>
        <v>0</v>
      </c>
      <c r="HQ82" s="323">
        <f t="shared" ref="HQ82:HQ111" si="556">SUM(HH82:HP82)-HN82</f>
        <v>0</v>
      </c>
      <c r="HR82" s="704">
        <f>IF(C82="",0,alapadatok!$AN$12)</f>
        <v>0</v>
      </c>
      <c r="HS82" s="323">
        <f t="shared" ref="HS82:HS111" si="557">HQ82-HR82</f>
        <v>0</v>
      </c>
      <c r="HT82" s="877">
        <f t="shared" ref="HT82:HT111" si="558">HO82</f>
        <v>0</v>
      </c>
      <c r="HU82" s="327"/>
      <c r="HV82" s="703">
        <f>COUNTIF(beosztás!$ME84:$NI84,"DE")*8</f>
        <v>0</v>
      </c>
      <c r="HW82" s="704">
        <f>COUNTIF(beosztás!$ME84:$NI84,"DU")*8</f>
        <v>0</v>
      </c>
      <c r="HX82" s="704">
        <f>COUNTIF(beosztás!$ME84:$NI84,"ÉJ")*8</f>
        <v>0</v>
      </c>
      <c r="HY82" s="704">
        <f>COUNTIF(beosztás!$ME84:$NI84,"N")*12</f>
        <v>0</v>
      </c>
      <c r="HZ82" s="704">
        <f>COUNTIF(beosztás!$ME84:$NI84,"É")*12</f>
        <v>0</v>
      </c>
      <c r="IA82" s="704">
        <f>SUM(beosztás!$ME84:$NI84)</f>
        <v>0</v>
      </c>
      <c r="IB82" s="704">
        <f>(COUNTIF(beosztás!$ME84:$NI84,"SN")*12)+(COUNTIF(beosztás!$ME84:$NI84,"SDE")*8)+(COUNTIF(beosztás!$ME84:$NI84,"SDU")*8)+(COUNTIF(beosztás!$ME84:$NI84,"SÉ")*12)+(COUNTIF(beosztás!$ME84:$NI84,"SÉJ")*8)+(COUNTIF(beosztás!$ME84:$NI84,"S1")*1)+(COUNTIF(beosztás!$ME84:$NI84,"S2")*2)+(COUNTIF(beosztás!$ME84:$NI84,"S3")*3)+(COUNTIF(beosztás!$ME84:$NI84,"S4")*4)+(COUNTIF(beosztás!$ME84:$NI84,"S5")*5)+(COUNTIF(beosztás!$ME84:$NI84,"S6")*6)+(COUNTIF(beosztás!$ME84:$NI84,"S7")*7)+(COUNTIF(beosztás!$ME84:$NI84,"S8")*8)+(COUNTIF(beosztás!$ME84:$NI84,"S9")*9)+(COUNTIF(beosztás!$ME84:$NI84,"S10")*10)+(COUNTIF(beosztás!$ME84:$NI84,"S11")*11)+(COUNTIF(beosztás!$ME84:$NI84,"S12")*12)</f>
        <v>0</v>
      </c>
      <c r="IC82" s="704">
        <f>COUNTIF(beosztás!$ME84:$NI84,"FÜ")*8</f>
        <v>0</v>
      </c>
      <c r="ID82" s="704">
        <f>COUNTIF(beosztás!$ME84:$NI84,"BN")*12+COUNTIF(beosztás!$ME84:$NI84,"BÉ")*12+COUNTIF(beosztás!$ME84:$NI84,"BDE")*8+COUNTIF(beosztás!$ME84:$NI84,"BDU")*8+COUNTIF(beosztás!$ME84:$NI84,"BÉJ")*8+COUNTIF(beosztás!$ME84:$NI84,"B1")*1+COUNTIF(beosztás!$ME84:$NI84,"B2")*2+COUNTIF(beosztás!$ME84:$NI84,"B3")*3+COUNTIF(beosztás!$ME84:$NI84,"B5")*5+COUNTIF(beosztás!$ME84:$NI84,"B6")*6+COUNTIF(beosztás!$ME84:$NI84,"B7")*7+COUNTIF(beosztás!$ME84:$NI84,"B8")*8+COUNTIF(beosztás!$ME84:$NI84,"B9")*9+COUNTIF(beosztás!$ME84:$NI84,"B10")*10+COUNTIF(beosztás!$ME84:$NI84,"B11")*11+COUNTIF(beosztás!$ME84:$NI84,"B12")*12+COUNTIF(beosztás!$ME84:$NI84,"BP")*0</f>
        <v>0</v>
      </c>
      <c r="IE82" s="323">
        <f t="shared" ref="IE82:IE111" si="559">SUM(HV82:ID82)-IC82</f>
        <v>0</v>
      </c>
      <c r="IF82" s="704">
        <f>IF(C82="",0,alapadatok!$AN$13)</f>
        <v>0</v>
      </c>
      <c r="IG82" s="323">
        <f t="shared" ref="IG82:IG111" si="560">IE82-IF82</f>
        <v>0</v>
      </c>
      <c r="IH82" s="738">
        <f t="shared" ref="IH82:IH111" si="561">IB82</f>
        <v>0</v>
      </c>
      <c r="II82" s="327"/>
      <c r="IJ82" s="322">
        <f t="shared" ref="IJ82:IJ111" si="562">HH82+HV82</f>
        <v>0</v>
      </c>
      <c r="IK82" s="323">
        <f t="shared" ref="IK82:IK111" si="563">HI82+HW82</f>
        <v>0</v>
      </c>
      <c r="IL82" s="323">
        <f t="shared" ref="IL82:IL111" si="564">HJ82+HX82</f>
        <v>0</v>
      </c>
      <c r="IM82" s="323">
        <f t="shared" ref="IM82:IM111" si="565">HK82+HY82</f>
        <v>0</v>
      </c>
      <c r="IN82" s="323">
        <f t="shared" ref="IN82:IN111" si="566">HL82+HZ82</f>
        <v>0</v>
      </c>
      <c r="IO82" s="323">
        <f t="shared" ref="IO82:IO111" si="567">HM82+IA82</f>
        <v>0</v>
      </c>
      <c r="IP82" s="323">
        <f t="shared" ref="IP82:IP111" si="568">HO82+IB82</f>
        <v>0</v>
      </c>
      <c r="IQ82" s="323">
        <f t="shared" ref="IQ82:IQ111" si="569">HN82+IC82</f>
        <v>0</v>
      </c>
      <c r="IR82" s="323">
        <f t="shared" ref="IR82:IR111" si="570">HP82+ID82</f>
        <v>0</v>
      </c>
      <c r="IS82" s="323">
        <f t="shared" ref="IS82:IS111" si="571">HQ82+IE82</f>
        <v>0</v>
      </c>
      <c r="IT82" s="323">
        <f t="shared" ref="IT82:IT111" si="572">HR82+IF82</f>
        <v>0</v>
      </c>
      <c r="IU82" s="323">
        <f t="shared" ref="IU82:IU111" si="573">IS82-IT82</f>
        <v>0</v>
      </c>
      <c r="IV82" s="877">
        <f t="shared" ref="IV82:IV111" si="574">IP82</f>
        <v>0</v>
      </c>
      <c r="IW82" s="328"/>
      <c r="JF82" s="21"/>
      <c r="JG82" s="21"/>
    </row>
    <row r="83" spans="1:267" hidden="1" x14ac:dyDescent="0.25">
      <c r="A83" s="410">
        <f>IF(beosztás!A85=0,"",beosztás!A85)</f>
        <v>2</v>
      </c>
      <c r="B83" s="411" t="str">
        <f>IF(beosztás!B85=0,"",beosztás!B85)</f>
        <v/>
      </c>
      <c r="C83" s="412" t="str">
        <f>IF(beosztás!C85=0,"",beosztás!C85)</f>
        <v/>
      </c>
      <c r="D83" s="413" t="str">
        <f>IF(beosztás!D85=0,"",beosztás!D85)</f>
        <v/>
      </c>
      <c r="E83" s="18"/>
      <c r="F83" s="705">
        <f>COUNTIF(beosztás!$I85:$AM85,"DE")*8</f>
        <v>0</v>
      </c>
      <c r="G83" s="706">
        <f>COUNTIF(beosztás!$I85:$AM85,"DU")*8</f>
        <v>0</v>
      </c>
      <c r="H83" s="706">
        <f>COUNTIF(beosztás!$I85:$AM85,"ÉJ")*8</f>
        <v>0</v>
      </c>
      <c r="I83" s="706">
        <f>COUNTIF(beosztás!$I85:$AM85,"N")*12</f>
        <v>0</v>
      </c>
      <c r="J83" s="706">
        <f>COUNTIF(beosztás!$I85:$AM85,"é")*12</f>
        <v>0</v>
      </c>
      <c r="K83" s="706">
        <f>SUM(beosztás!$I85:$AM85)</f>
        <v>0</v>
      </c>
      <c r="L83" s="706">
        <f>COUNTIF(beosztás!$I85:$AM85,"FÜ")*8</f>
        <v>0</v>
      </c>
      <c r="M83" s="706">
        <f>(COUNTIF(beosztás!$I85:$AM85,"SN")*12)+(COUNTIF(beosztás!$I85:$AM85,"SDE")*8)+(COUNTIF(beosztás!$I85:$AM85,"SDU")*8)+(COUNTIF(beosztás!$I85:$AM85,"S1")*1)+(COUNTIF(beosztás!$I85:$AM85,"S2")*2)+(COUNTIF(beosztás!$I85:$AM85,"S3")*3)+(COUNTIF(beosztás!$I85:$AM85,"S4")*4)+(COUNTIF(beosztás!$I85:$AM85,"S5")*5)+(COUNTIF(beosztás!$I85:$AM85,"S6")*6)+(COUNTIF(beosztás!$I85:$AM85,"S7")*7)+(COUNTIF(beosztás!$I85:$AM85,"S8")*8)+(COUNTIF(beosztás!$I85:$AM85,"S9")*9)+(COUNTIF(beosztás!$I85:$AM85,"S10")*10)+(COUNTIF(beosztás!$I85:$AM85,"S11")*11)+(COUNTIF(beosztás!$I85:$AM85,"S12")*12)+(COUNTIF(beosztás!$I85:$AM85,"SÉ")*12)+(COUNTIF(beosztás!$I85:$AM85,"SÉJ")*8)</f>
        <v>0</v>
      </c>
      <c r="N83" s="706">
        <f>COUNTIF(beosztás!$I85:$AM85,"BN")*12+COUNTIF(beosztás!$I85:$AM85,"BÉ")*12+COUNTIF(beosztás!$I85:$AM85,"BDE")*8+COUNTIF(beosztás!$I85:$AM85,"BDU")*8+COUNTIF(beosztás!$I85:$AM85,"BÉJ")*8+COUNTIF(beosztás!$I85:$AM85,"B1")*1+COUNTIF(beosztás!$I85:$AM85,"B2")*2+COUNTIF(beosztás!$I85:$AM85,"B3")*3+COUNTIF(beosztás!$I85:$AM85,"B5")*5+COUNTIF(beosztás!$I85:$AM85,"B6")*6+COUNTIF(beosztás!$I85:$AM85,"B7")*7+COUNTIF(beosztás!$I85:$AM85,"B8")*8+COUNTIF(beosztás!$I85:$AM85,"B9")*9+COUNTIF(beosztás!$I85:$AM85,"B10")*10+COUNTIF(beosztás!$I85:$AM85,"B11")*11+COUNTIF(beosztás!$I85:$AM85,"B12")*12+COUNTIF(beosztás!$I85:$AM85,"BP")*0</f>
        <v>0</v>
      </c>
      <c r="O83" s="330">
        <f t="shared" si="461"/>
        <v>0</v>
      </c>
      <c r="P83" s="706">
        <f>IF(C83="",0,alapadatok!$AN$2)</f>
        <v>0</v>
      </c>
      <c r="Q83" s="330">
        <f t="shared" si="462"/>
        <v>0</v>
      </c>
      <c r="R83" s="739">
        <f t="shared" si="463"/>
        <v>0</v>
      </c>
      <c r="S83" s="325"/>
      <c r="T83" s="705">
        <f>COUNTIF(beosztás!$AN85:$BO85,"DE")*8</f>
        <v>0</v>
      </c>
      <c r="U83" s="706">
        <f>COUNTIF(beosztás!$AN85:$BO85,"DU")*8</f>
        <v>0</v>
      </c>
      <c r="V83" s="706">
        <f>COUNTIF(beosztás!$AN85:$BO85,"ÉJ")*8</f>
        <v>0</v>
      </c>
      <c r="W83" s="706">
        <f>COUNTIF(beosztás!$AN85:$BO85,"N")*12</f>
        <v>0</v>
      </c>
      <c r="X83" s="706">
        <f>COUNTIF(beosztás!$AN85:$BO85,"É")*12</f>
        <v>0</v>
      </c>
      <c r="Y83" s="706">
        <f>SUM(beosztás!$AN85:$BO85)</f>
        <v>0</v>
      </c>
      <c r="Z83" s="706">
        <f>(COUNTIF(beosztás!$AN85:$BO85,"SN")*12)+(COUNTIF(beosztás!$AN85:$BO85,"SDE")*8)+(COUNTIF(beosztás!$AN85:$BO85,"SDU")*8)+(COUNTIF(beosztás!$AN85:$BO85,"SÉ")*12)+(COUNTIF(beosztás!$AN85:$BO85,"SÉJ")*8)+(COUNTIF(beosztás!$AN85:$BO85,"S1")*1)+(COUNTIF(beosztás!$AN85:$BO85,"S2")*2)+(COUNTIF(beosztás!$AN85:$BO85,"S3")*3)+(COUNTIF(beosztás!$AN85:$BO85,"S4")*4)+(COUNTIF(beosztás!$AN85:$BO85,"S5")*5)+(COUNTIF(beosztás!$AN85:$BO85,"S6")*6)+(COUNTIF(beosztás!$AN85:$BO85,"S7")*7)+(COUNTIF(beosztás!$AN85:$BO85,"S8")*8)+(COUNTIF(beosztás!$AN85:$BO85,"S9")*9)+(COUNTIF(beosztás!$AN85:$BO85,"S10")*10)+(COUNTIF(beosztás!$AN85:$BO85,"S11")*11)+(COUNTIF(beosztás!$AN85:$BO85,"S12")*12)</f>
        <v>0</v>
      </c>
      <c r="AA83" s="706">
        <f>COUNTIF(beosztás!$AN85:$BO85,"FÜ")*8</f>
        <v>0</v>
      </c>
      <c r="AB83" s="706">
        <f>COUNTIF(beosztás!$AN85:$BO85,"BN")*12+COUNTIF(beosztás!$AN85:$BO85,"BÉ")*12+COUNTIF(beosztás!$AN85:$BO85,"BDE")*8+COUNTIF(beosztás!$AN85:$BO85,"BDU")*8+COUNTIF(beosztás!$AN85:$BO85,"BÉJ")*8+COUNTIF(beosztás!$AN85:$BO85,"B1")*1+COUNTIF(beosztás!$AN85:$BO85,"B2")*2+COUNTIF(beosztás!$AN85:$BO85,"B3")*3+COUNTIF(beosztás!$AN85:$BO85,"B5")*5+COUNTIF(beosztás!$AN85:$BO85,"B6")*6+COUNTIF(beosztás!$AN85:$BO85,"B7")*7+COUNTIF(beosztás!$AN85:$BO85,"B8")*8+COUNTIF(beosztás!$AN85:$BO85,"B9")*9+COUNTIF(beosztás!$AN85:$BO85,"B10")*10+COUNTIF(beosztás!$AN85:$BO85,"B11")*11+COUNTIF(beosztás!$AN85:$BO85,"B12")*12+COUNTIF(beosztás!$AN85:$BO85,"BP")*0</f>
        <v>0</v>
      </c>
      <c r="AC83" s="330">
        <f t="shared" si="464"/>
        <v>0</v>
      </c>
      <c r="AD83" s="706">
        <f>IF(C83="",0,alapadatok!$AN$3)</f>
        <v>0</v>
      </c>
      <c r="AE83" s="330">
        <f t="shared" si="465"/>
        <v>0</v>
      </c>
      <c r="AF83" s="739">
        <f t="shared" si="466"/>
        <v>0</v>
      </c>
      <c r="AG83" s="325"/>
      <c r="AH83" s="329">
        <f t="shared" si="467"/>
        <v>0</v>
      </c>
      <c r="AI83" s="330">
        <f t="shared" si="468"/>
        <v>0</v>
      </c>
      <c r="AJ83" s="330">
        <f t="shared" si="469"/>
        <v>0</v>
      </c>
      <c r="AK83" s="330">
        <f t="shared" si="470"/>
        <v>0</v>
      </c>
      <c r="AL83" s="330">
        <f t="shared" si="471"/>
        <v>0</v>
      </c>
      <c r="AM83" s="330">
        <f t="shared" si="472"/>
        <v>0</v>
      </c>
      <c r="AN83" s="330">
        <f t="shared" si="473"/>
        <v>0</v>
      </c>
      <c r="AO83" s="330">
        <f t="shared" si="474"/>
        <v>0</v>
      </c>
      <c r="AP83" s="330">
        <f t="shared" si="475"/>
        <v>0</v>
      </c>
      <c r="AQ83" s="330">
        <f t="shared" si="476"/>
        <v>0</v>
      </c>
      <c r="AR83" s="330">
        <f t="shared" si="477"/>
        <v>0</v>
      </c>
      <c r="AS83" s="330">
        <f t="shared" si="478"/>
        <v>0</v>
      </c>
      <c r="AT83" s="739">
        <f t="shared" si="479"/>
        <v>0</v>
      </c>
      <c r="AU83" s="326"/>
      <c r="AV83" s="705">
        <f>COUNTIF(beosztás!$BP85:$CT85,"DE")*8</f>
        <v>0</v>
      </c>
      <c r="AW83" s="706">
        <f>COUNTIF(beosztás!$BP85:$CT85,"DU")*8</f>
        <v>0</v>
      </c>
      <c r="AX83" s="706">
        <f>COUNTIF(beosztás!$BP85:$CT85,"ÉJ")*8</f>
        <v>0</v>
      </c>
      <c r="AY83" s="706">
        <f>COUNTIF(beosztás!$BP85:$CT85,"N")*12</f>
        <v>0</v>
      </c>
      <c r="AZ83" s="706">
        <f>COUNTIF(beosztás!$BP85:$CT85,"é")*12</f>
        <v>0</v>
      </c>
      <c r="BA83" s="706">
        <f>SUM(beosztás!$BP85:$CT85)</f>
        <v>0</v>
      </c>
      <c r="BB83" s="706">
        <f>COUNTIF(beosztás!$BP85:$CT85,"FÜ")*8</f>
        <v>0</v>
      </c>
      <c r="BC83" s="895">
        <f>(COUNTIF(beosztás!$BP85:$CT85,"SN")*12)+(COUNTIF(beosztás!$BP85:$CT85,"SDE")*8)+(COUNTIF(beosztás!$BP85:$CT85,"SDU")*8)+(COUNTIF(beosztás!$BP85:$CT85,"SÉ")*12)+(COUNTIF(beosztás!$BP85:$CT85,"SÉJ")*8)+(COUNTIF(beosztás!$BP85:$CT85,"S1")*1)+(COUNTIF(beosztás!$BP85:$CT85,"S2")*2)+(COUNTIF(beosztás!$BP85:$CT85,"S3")*3)+(COUNTIF(beosztás!$BP85:$CT85,"S4")*4)+(COUNTIF(beosztás!$BP85:$CT85,"S5")*5)+(COUNTIF(beosztás!$BP85:$CT85,"S6")*6)+(COUNTIF(beosztás!$BP85:$CT85,"S7")*7)+(COUNTIF(beosztás!$BP85:$CT85,"S8")*8)+(COUNTIF(beosztás!$BP85:$CT85,"S9")*9)+(COUNTIF(beosztás!$BP85:$CT85,"S10")*10)+(COUNTIF(beosztás!$BP85:$CT85,"S11")*11)+(COUNTIF(beosztás!$BP85:$CT85,"S12")*12)</f>
        <v>0</v>
      </c>
      <c r="BD83" s="706">
        <f>COUNTIF(beosztás!$BP85:$CT85,"BN")*12+COUNTIF(beosztás!$BP85:$CT85,"BÉ")*12+COUNTIF(beosztás!$BP85:$CT85,"BDE")*8+COUNTIF(beosztás!$BP85:$CT85,"BDU")*8+COUNTIF(beosztás!$BP85:$CT85,"BÉJ")*8+COUNTIF(beosztás!$BP85:$CT85,"B1")*1+COUNTIF(beosztás!$BP85:$CT85,"B2")*2+COUNTIF(beosztás!$BP85:$CT85,"B3")*3+COUNTIF(beosztás!$BP85:$CT85,"B5")*5+COUNTIF(beosztás!$BP85:$CT85,"B6")*6+COUNTIF(beosztás!$BP85:$CT85,"B7")*7+COUNTIF(beosztás!$BP85:$CT85,"B8")*8+COUNTIF(beosztás!$BP85:$CT85,"B9")*9+COUNTIF(beosztás!$BP85:$CT85,"B10")*10+COUNTIF(beosztás!$BP85:$CT85,"B11")*11+COUNTIF(beosztás!$BP85:$CT85,"B12")*12+COUNTIF(beosztás!$BP85:$CT85,"BP")*0</f>
        <v>0</v>
      </c>
      <c r="BE83" s="330">
        <f t="shared" si="480"/>
        <v>0</v>
      </c>
      <c r="BF83" s="706">
        <f>IF(C83="",0,alapadatok!$AN$4)</f>
        <v>0</v>
      </c>
      <c r="BG83" s="330">
        <f t="shared" si="481"/>
        <v>0</v>
      </c>
      <c r="BH83" s="739">
        <f t="shared" si="482"/>
        <v>0</v>
      </c>
      <c r="BI83" s="325"/>
      <c r="BJ83" s="705">
        <f>COUNTIF(beosztás!$CU85:$DX85,"DE")*8</f>
        <v>0</v>
      </c>
      <c r="BK83" s="706">
        <f>COUNTIF(beosztás!$CU85:$DX85,"DU")*8</f>
        <v>0</v>
      </c>
      <c r="BL83" s="706">
        <f>COUNTIF(beosztás!$CU85:$DX85,"ÉJ")*8</f>
        <v>0</v>
      </c>
      <c r="BM83" s="706">
        <f>COUNTIF(beosztás!$CU85:$DX85,"N")*12</f>
        <v>0</v>
      </c>
      <c r="BN83" s="706">
        <f>COUNTIF(beosztás!$CU85:$DX85,"É")*12</f>
        <v>0</v>
      </c>
      <c r="BO83" s="706">
        <f>SUM(beosztás!$CU85:$DX85)</f>
        <v>0</v>
      </c>
      <c r="BP83" s="895">
        <f>(COUNTIF(beosztás!$CU85:$DX85,"SN")*12)+(COUNTIF(beosztás!$CU85:$DX85,"SDE")*8)+(COUNTIF(beosztás!$CU85:$DX85,"SDU")*8)+(COUNTIF(beosztás!$CU85:$DX85,"SÉ")*12)+(COUNTIF(beosztás!$CU85:$DX85,"SÉJ")*8)+(COUNTIF(beosztás!$CU85:$DX85,"S1")*1)+(COUNTIF(beosztás!$CU85:$DX85,"S2")*2)+(COUNTIF(beosztás!$CU85:$DX85,"S3")*3)+(COUNTIF(beosztás!$CU85:$DX85,"S4")*4)+(COUNTIF(beosztás!$CU85:$DX85,"S5")*5)+(COUNTIF(beosztás!$CU85:$DX85,"S6")*6)+(COUNTIF(beosztás!$CU85:$DX85,"S7")*7)+(COUNTIF(beosztás!$CU85:$DX85,"S8")*8)+(COUNTIF(beosztás!$CU85:$DX85,"S9")*9)+(COUNTIF(beosztás!$CU85:$DX85,"S10")*10)+(COUNTIF(beosztás!$CU85:$DX85,"S11")*11)+(COUNTIF(beosztás!$CU85:$DX85,"S12")*12)</f>
        <v>0</v>
      </c>
      <c r="BQ83" s="706">
        <f>COUNTIF(beosztás!$CU85:$DX85,"FÜ")*8</f>
        <v>0</v>
      </c>
      <c r="BR83" s="706">
        <f>COUNTIF(beosztás!$CU85:$DX85,"BN")*12+COUNTIF(beosztás!$CU85:$DX85,"BÉ")*12+COUNTIF(beosztás!$CU85:$DX85,"BDE")*8+COUNTIF(beosztás!$CU85:$DX85,"BDU")*8+COUNTIF(beosztás!$CU85:$DX85,"BÉJ")*8+COUNTIF(beosztás!$CU85:$DX85,"B1")*1+COUNTIF(beosztás!$CU85:$DX85,"B2")*2+COUNTIF(beosztás!$CU85:$DX85,"B3")*3+COUNTIF(beosztás!$CU85:$DX85,"B5")*5+COUNTIF(beosztás!$CU85:$DX85,"B6")*6+COUNTIF(beosztás!$CU85:$DX85,"B7")*7+COUNTIF(beosztás!$CU85:$DX85,"B8")*8+COUNTIF(beosztás!$CU85:$DX85,"B9")*9+COUNTIF(beosztás!$CU85:$DX85,"B10")*10+COUNTIF(beosztás!$CU85:$DX85,"B11")*11+COUNTIF(beosztás!$CU85:$DX85,"B12")*12+COUNTIF(beosztás!$CU85:$DX85,"BP")*0</f>
        <v>0</v>
      </c>
      <c r="BS83" s="330">
        <f t="shared" si="483"/>
        <v>0</v>
      </c>
      <c r="BT83" s="706">
        <f>IF(C83="",0,alapadatok!$AN$5)</f>
        <v>0</v>
      </c>
      <c r="BU83" s="330">
        <f t="shared" si="484"/>
        <v>0</v>
      </c>
      <c r="BV83" s="739">
        <f t="shared" si="485"/>
        <v>0</v>
      </c>
      <c r="BW83" s="325"/>
      <c r="BX83" s="329">
        <f t="shared" si="486"/>
        <v>0</v>
      </c>
      <c r="BY83" s="330">
        <f t="shared" si="487"/>
        <v>0</v>
      </c>
      <c r="BZ83" s="330">
        <f t="shared" si="488"/>
        <v>0</v>
      </c>
      <c r="CA83" s="330">
        <f t="shared" si="489"/>
        <v>0</v>
      </c>
      <c r="CB83" s="330">
        <f t="shared" si="490"/>
        <v>0</v>
      </c>
      <c r="CC83" s="330">
        <f t="shared" si="491"/>
        <v>0</v>
      </c>
      <c r="CD83" s="330">
        <f t="shared" si="492"/>
        <v>0</v>
      </c>
      <c r="CE83" s="330">
        <f t="shared" si="493"/>
        <v>0</v>
      </c>
      <c r="CF83" s="330">
        <f t="shared" si="494"/>
        <v>0</v>
      </c>
      <c r="CG83" s="330">
        <f t="shared" si="495"/>
        <v>0</v>
      </c>
      <c r="CH83" s="330">
        <f t="shared" si="496"/>
        <v>0</v>
      </c>
      <c r="CI83" s="330">
        <f t="shared" si="497"/>
        <v>0</v>
      </c>
      <c r="CJ83" s="739">
        <f t="shared" si="498"/>
        <v>0</v>
      </c>
      <c r="CK83" s="326"/>
      <c r="CL83" s="705">
        <f>COUNTIF(beosztás!$DY85:$FC85,"DE")*8</f>
        <v>0</v>
      </c>
      <c r="CM83" s="706">
        <f>COUNTIF(beosztás!$DY85:$FC85,"DU")*8</f>
        <v>0</v>
      </c>
      <c r="CN83" s="706">
        <f>COUNTIF(beosztás!$DY85:$FC85,"ÉJ")*8</f>
        <v>0</v>
      </c>
      <c r="CO83" s="706">
        <f>COUNTIF(beosztás!$DY85:$FC85,"N")*12</f>
        <v>0</v>
      </c>
      <c r="CP83" s="706">
        <f>COUNTIF(beosztás!$DY85:$FC85,"é")*12</f>
        <v>0</v>
      </c>
      <c r="CQ83" s="706">
        <f>SUM(beosztás!$DY85:$FC85)</f>
        <v>0</v>
      </c>
      <c r="CR83" s="706">
        <f>COUNTIF(beosztás!$DY85:$FC85,"FÜ")*8</f>
        <v>0</v>
      </c>
      <c r="CS83" s="895">
        <f>(COUNTIF(beosztás!$DY85:$FC85,"SN")*12)+(COUNTIF(beosztás!$DY85:$FC85,"SDE")*8)+(COUNTIF(beosztás!$DY85:$FC85,"SDU")*8)+(COUNTIF(beosztás!$DY85:$FC85,"SÉ")*12)+(COUNTIF(beosztás!$DY85:$FC85,"SÉJ")*8)+(COUNTIF(beosztás!$DY85:$FC85,"S1")*1)+(COUNTIF(beosztás!$DY85:$FC85,"S2")*2)+(COUNTIF(beosztás!$DY85:$FC85,"S3")*3)+(COUNTIF(beosztás!$DY85:$FC85,"S4")*4)+(COUNTIF(beosztás!$DY85:$FC85,"S5")*5)+(COUNTIF(beosztás!$DY85:$FC85,"S6")*6)+(COUNTIF(beosztás!$DY85:$FC85,"S7")*7)+(COUNTIF(beosztás!$DY85:$FC85,"S8")*8)+(COUNTIF(beosztás!$DY85:$FC85,"S9")*9)+(COUNTIF(beosztás!$DY85:$FC85,"S10")*10)+(COUNTIF(beosztás!$DY85:$FC85,"S11")*11)+(COUNTIF(beosztás!$DY85:$FC85,"S12")*12)</f>
        <v>0</v>
      </c>
      <c r="CT83" s="706">
        <f>COUNTIF(beosztás!$DY85:$FC85,"BN")*12+COUNTIF(beosztás!$DY85:$FC85,"BÉ")*12+COUNTIF(beosztás!$DY85:$FC85,"BDE")*8+COUNTIF(beosztás!$DY85:$FC85,"BDU")*8+COUNTIF(beosztás!$DY85:$FC85,"BÉJ")*8+COUNTIF(beosztás!$DY85:$FC85,"B1")*1+COUNTIF(beosztás!$DY85:$FC85,"B2")*2+COUNTIF(beosztás!$DY85:$FC85,"B3")*3+COUNTIF(beosztás!$DY85:$FC85,"B5")*5+COUNTIF(beosztás!$DY85:$FC85,"B6")*6+COUNTIF(beosztás!$DY85:$FC85,"B7")*7+COUNTIF(beosztás!$DY85:$FC85,"B8")*8+COUNTIF(beosztás!$DY85:$FC85,"B9")*9+COUNTIF(beosztás!$DY85:$FC85,"B10")*10+COUNTIF(beosztás!$DY85:$FC85,"B11")*11+COUNTIF(beosztás!$DY85:$FC85,"B12")*12+COUNTIF(beosztás!$DY85:$FC85,"BP")*0</f>
        <v>0</v>
      </c>
      <c r="CU83" s="330">
        <f t="shared" si="499"/>
        <v>0</v>
      </c>
      <c r="CV83" s="706">
        <f>IF(C83="",0,alapadatok!$AN$6)</f>
        <v>0</v>
      </c>
      <c r="CW83" s="330">
        <f t="shared" si="500"/>
        <v>0</v>
      </c>
      <c r="CX83" s="905">
        <f t="shared" si="501"/>
        <v>0</v>
      </c>
      <c r="CY83" s="325"/>
      <c r="CZ83" s="705">
        <f>COUNTIF(beosztás!$FD85:$GG85,"DE")*8</f>
        <v>0</v>
      </c>
      <c r="DA83" s="706">
        <f>COUNTIF(beosztás!$FD85:$GG85,"DU")*8</f>
        <v>0</v>
      </c>
      <c r="DB83" s="706">
        <f>COUNTIF(beosztás!$FD85:$GG85,"ÉJ")*8</f>
        <v>0</v>
      </c>
      <c r="DC83" s="706">
        <f>COUNTIF(beosztás!$FD85:$GG85,"N")*12</f>
        <v>0</v>
      </c>
      <c r="DD83" s="706">
        <f>COUNTIF(beosztás!$FD85:$GG85,"É")*12</f>
        <v>0</v>
      </c>
      <c r="DE83" s="706">
        <f>SUM(beosztás!$FD85:$GG85)</f>
        <v>0</v>
      </c>
      <c r="DF83" s="895">
        <f>(COUNTIF(beosztás!$FD85:$GG85,"SN")*12)+(COUNTIF(beosztás!$FD85:$GG85,"SDE")*8)+(COUNTIF(beosztás!$FD85:$GG85,"SDU")*8)+(COUNTIF(beosztás!$FD85:$GG85,"SÉ")*12)+(COUNTIF(beosztás!$FD85:$GG85,"SÉJ")*8)+(COUNTIF(beosztás!$FD85:$GG85,"S1")*1)+(COUNTIF(beosztás!$FD85:$GG85,"S2")*2)+(COUNTIF(beosztás!$FD85:$GG85,"S3")*3)+(COUNTIF(beosztás!$FD85:$GG85,"S4")*4)+(COUNTIF(beosztás!$FD85:$GG85,"S5")*5)+(COUNTIF(beosztás!$FD85:$GG85,"S6")*6)+(COUNTIF(beosztás!$FD85:$GG85,"S7")*7)+(COUNTIF(beosztás!$FD85:$GG85,"S8")*8)+(COUNTIF(beosztás!$FD85:$GG85,"S9")*9)+(COUNTIF(beosztás!$FD85:$GG85,"S10")*10)+(COUNTIF(beosztás!$FD85:$GG85,"S11")*11)+(COUNTIF(beosztás!$FD85:$GG85,"S12")*12)</f>
        <v>0</v>
      </c>
      <c r="DG83" s="706">
        <f>COUNTIF(beosztás!$FD85:$GG85,"FÜ")*8</f>
        <v>0</v>
      </c>
      <c r="DH83" s="706">
        <f>COUNTIF(beosztás!$FD85:$GG85,"BN")*12+COUNTIF(beosztás!$FD85:$GG85,"BÉ")*12+COUNTIF(beosztás!$FD85:$GG85,"BDE")*8+COUNTIF(beosztás!$FD85:$GG85,"BDU")*8+COUNTIF(beosztás!$FD85:$GG85,"BÉJ")*8+COUNTIF(beosztás!$FD85:$GG85,"B1")*1+COUNTIF(beosztás!$FD85:$GG85,"B2")*2+COUNTIF(beosztás!$FD85:$GG85,"B3")*3+COUNTIF(beosztás!$FD85:$GG85,"B5")*5+COUNTIF(beosztás!$FD85:$GG85,"B6")*6+COUNTIF(beosztás!$FD85:$GG85,"B7")*7+COUNTIF(beosztás!$FD85:$GG85,"B8")*8+COUNTIF(beosztás!$FD85:$GG85,"B9")*9+COUNTIF(beosztás!$FD85:$GG85,"B10")*10+COUNTIF(beosztás!$FD85:$GG85,"B11")*11+COUNTIF(beosztás!$FD85:$GG85,"B12")*12+COUNTIF(beosztás!$FD85:$GG85,"BP")*0</f>
        <v>0</v>
      </c>
      <c r="DI83" s="330">
        <f t="shared" si="502"/>
        <v>0</v>
      </c>
      <c r="DJ83" s="706">
        <f>IF(C83="",0,alapadatok!$AN$7)</f>
        <v>0</v>
      </c>
      <c r="DK83" s="330">
        <f t="shared" si="503"/>
        <v>0</v>
      </c>
      <c r="DL83" s="739">
        <f t="shared" si="504"/>
        <v>0</v>
      </c>
      <c r="DM83" s="325"/>
      <c r="DN83" s="329">
        <f t="shared" si="505"/>
        <v>0</v>
      </c>
      <c r="DO83" s="330">
        <f t="shared" si="506"/>
        <v>0</v>
      </c>
      <c r="DP83" s="330">
        <f t="shared" si="507"/>
        <v>0</v>
      </c>
      <c r="DQ83" s="330">
        <f t="shared" si="508"/>
        <v>0</v>
      </c>
      <c r="DR83" s="330">
        <f t="shared" si="509"/>
        <v>0</v>
      </c>
      <c r="DS83" s="330">
        <f t="shared" si="510"/>
        <v>0</v>
      </c>
      <c r="DT83" s="330">
        <f t="shared" si="511"/>
        <v>0</v>
      </c>
      <c r="DU83" s="330">
        <f t="shared" si="512"/>
        <v>0</v>
      </c>
      <c r="DV83" s="330">
        <f t="shared" si="513"/>
        <v>0</v>
      </c>
      <c r="DW83" s="330">
        <f t="shared" si="514"/>
        <v>0</v>
      </c>
      <c r="DX83" s="330">
        <f t="shared" si="515"/>
        <v>0</v>
      </c>
      <c r="DY83" s="330">
        <f t="shared" si="516"/>
        <v>0</v>
      </c>
      <c r="DZ83" s="905">
        <f t="shared" si="517"/>
        <v>0</v>
      </c>
      <c r="EA83" s="326"/>
      <c r="EB83" s="705">
        <f>COUNTIF(beosztás!$GH85:$HL85,"DE")*8</f>
        <v>0</v>
      </c>
      <c r="EC83" s="706">
        <f>COUNTIF(beosztás!$GH85:$HL85,"DU")*8</f>
        <v>0</v>
      </c>
      <c r="ED83" s="706">
        <f>COUNTIF(beosztás!$GH85:$HL85,"ÉJ")*8</f>
        <v>0</v>
      </c>
      <c r="EE83" s="706">
        <f>COUNTIF(beosztás!$GH85:$HL85,"N")*12</f>
        <v>0</v>
      </c>
      <c r="EF83" s="706">
        <f>COUNTIF(beosztás!$GH85:$HL85,"é")*12</f>
        <v>0</v>
      </c>
      <c r="EG83" s="706">
        <f>SUM(beosztás!$GH85:$HL85)</f>
        <v>0</v>
      </c>
      <c r="EH83" s="706">
        <f>COUNTIF(beosztás!$GH85:$HL85,"FÜ")*8</f>
        <v>0</v>
      </c>
      <c r="EI83" s="895">
        <f>(COUNTIF(beosztás!$GH85:$HL85,"SN")*12)+(COUNTIF(beosztás!$GH85:$HL85,"SDE")*8)+(COUNTIF(beosztás!$GH85:$HL85,"SDU")*8)+(COUNTIF(beosztás!$GH85:$HL85,"SÉ")*12)+(COUNTIF(beosztás!$GH85:$HL85,"SÉJ")*8)+(COUNTIF(beosztás!$GH85:$HL85,"S1")*1)+(COUNTIF(beosztás!$GH85:$HL85,"S2")*2)+(COUNTIF(beosztás!$GH85:$HL85,"S3")*3)+(COUNTIF(beosztás!$GH85:$HL85,"S4")*4)+(COUNTIF(beosztás!$GH85:$HL85,"S5")*5)+(COUNTIF(beosztás!$GH85:$HL85,"S6")*6)+(COUNTIF(beosztás!$GH85:$HL85,"S7")*7)+(COUNTIF(beosztás!$GH85:$HL85,"S8")*8)+(COUNTIF(beosztás!$GH85:$HL85,"S9")*9)+(COUNTIF(beosztás!$GH85:$HL85,"S10")*10)+(COUNTIF(beosztás!$GH85:$HL85,"S11")*11)+(COUNTIF(beosztás!$GH85:$HL85,"S12")*12)</f>
        <v>0</v>
      </c>
      <c r="EJ83" s="706">
        <f>COUNTIF(beosztás!$GH85:$HL85,"BN")*12+COUNTIF(beosztás!$GH85:$HL85,"BÉ")*12+COUNTIF(beosztás!$GH85:$HL85,"BDE")*8+COUNTIF(beosztás!$GH85:$HL85,"BDU")*8+COUNTIF(beosztás!$GH85:$HL85,"BÉJ")*8+COUNTIF(beosztás!$GH85:$HL85,"B1")*1+COUNTIF(beosztás!$GH85:$HL85,"B2")*2+COUNTIF(beosztás!$GH85:$HL85,"B3")*3+COUNTIF(beosztás!$GH85:$HL85,"B5")*5+COUNTIF(beosztás!$GH85:$HL85,"B6")*6+COUNTIF(beosztás!$GH85:$HL85,"B7")*7+COUNTIF(beosztás!$GH85:$HL85,"B8")*8+COUNTIF(beosztás!$GH85:$HL85,"B9")*9+COUNTIF(beosztás!$GH85:$HL85,"B10")*10+COUNTIF(beosztás!$GH85:$HL85,"B11")*11+COUNTIF(beosztás!$GH85:$HL85,"B12")*12+COUNTIF(beosztás!$GH85:$HL85,"BP")*0</f>
        <v>0</v>
      </c>
      <c r="EK83" s="330">
        <f t="shared" si="518"/>
        <v>0</v>
      </c>
      <c r="EL83" s="706">
        <f>IF(C83="",0,alapadatok!$AN$8)</f>
        <v>0</v>
      </c>
      <c r="EM83" s="330">
        <f t="shared" si="519"/>
        <v>0</v>
      </c>
      <c r="EN83" s="905">
        <f t="shared" si="520"/>
        <v>0</v>
      </c>
      <c r="EO83" s="325"/>
      <c r="EP83" s="705">
        <f>COUNTIF(beosztás!$HM85:$IQ85,"DE")*8</f>
        <v>0</v>
      </c>
      <c r="EQ83" s="706">
        <f>COUNTIF(beosztás!$HM85:$IQ85,"DU")*8</f>
        <v>0</v>
      </c>
      <c r="ER83" s="706">
        <f>COUNTIF(beosztás!$HM85:$IQ85,"ÉJ")*8</f>
        <v>0</v>
      </c>
      <c r="ES83" s="706">
        <f>COUNTIF(beosztás!$HM85:$IQ85,"N")*12</f>
        <v>0</v>
      </c>
      <c r="ET83" s="706">
        <f>COUNTIF(beosztás!$HM85:$IQ85,"É")*12</f>
        <v>0</v>
      </c>
      <c r="EU83" s="706">
        <f>SUM(beosztás!$HM85:$IQ85)</f>
        <v>0</v>
      </c>
      <c r="EV83" s="895">
        <f>(COUNTIF(beosztás!$HM85:$IQ85,"SN")*12)+(COUNTIF(beosztás!$HM85:$IQ85,"SDE")*8)+(COUNTIF(beosztás!$HM85:$IQ85,"SDU")*8)+(COUNTIF(beosztás!$HM85:$IQ85,"SÉ")*12)+(COUNTIF(beosztás!$HM85:$IQ85,"SÉJ")*8)+(COUNTIF(beosztás!$HM85:$IQ85,"S1")*1)+(COUNTIF(beosztás!$HM85:$IQ85,"S2")*2)+(COUNTIF(beosztás!$HM85:$IQ85,"S3")*3)+(COUNTIF(beosztás!$HM85:$IQ85,"S4")*4)+(COUNTIF(beosztás!$HM85:$IQ85,"S5")*5)+(COUNTIF(beosztás!$HM85:$IQ85,"S6")*6)+(COUNTIF(beosztás!$HM85:$IQ85,"S7")*7)+(COUNTIF(beosztás!$HM85:$IQ85,"S8")*8)+(COUNTIF(beosztás!$HM85:$IQ85,"S9")*9)+(COUNTIF(beosztás!$HM85:$IQ85,"S10")*10)+(COUNTIF(beosztás!$HM85:$IQ85,"S11")*11)+(COUNTIF(beosztás!$HM85:$IQ85,"S12")*12)</f>
        <v>0</v>
      </c>
      <c r="EW83" s="706">
        <f>COUNTIF(beosztás!$HM85:$IQ85,"FÜ")*8</f>
        <v>0</v>
      </c>
      <c r="EX83" s="706">
        <f>COUNTIF(beosztás!$HM85:$IQ85,"BN")*12+COUNTIF(beosztás!$HM85:$IQ85,"BÉ")*12+COUNTIF(beosztás!$HM85:$IQ85,"BDE")*8+COUNTIF(beosztás!$HM85:$IQ85,"BDU")*8+COUNTIF(beosztás!$HM85:$IQ85,"BÉJ")*8+COUNTIF(beosztás!$HM85:$IQ85,"B1")*1+COUNTIF(beosztás!$HM85:$IQ85,"B2")*2+COUNTIF(beosztás!$HM85:$IQ85,"B3")*3+COUNTIF(beosztás!$HM85:$IQ85,"B5")*5+COUNTIF(beosztás!$HM85:$IQ85,"B6")*6+COUNTIF(beosztás!$HM85:$IQ85,"B7")*7+COUNTIF(beosztás!$HM85:$IQ85,"B8")*8+COUNTIF(beosztás!$HM85:$IQ85,"B9")*9+COUNTIF(beosztás!$HM85:$IQ85,"B10")*10+COUNTIF(beosztás!$HM85:$IQ85,"B11")*11+COUNTIF(beosztás!$HM85:$IQ85,"B12")*12+COUNTIF(beosztás!$HM85:$IQ85,"BP")*0</f>
        <v>0</v>
      </c>
      <c r="EY83" s="330">
        <f t="shared" si="521"/>
        <v>0</v>
      </c>
      <c r="EZ83" s="706">
        <f>IF(C83="",0,alapadatok!$AN$9)</f>
        <v>0</v>
      </c>
      <c r="FA83" s="330">
        <f t="shared" si="522"/>
        <v>0</v>
      </c>
      <c r="FB83" s="905">
        <f t="shared" si="523"/>
        <v>0</v>
      </c>
      <c r="FC83" s="325"/>
      <c r="FD83" s="329">
        <f t="shared" si="524"/>
        <v>0</v>
      </c>
      <c r="FE83" s="330">
        <f t="shared" si="525"/>
        <v>0</v>
      </c>
      <c r="FF83" s="330">
        <f t="shared" si="526"/>
        <v>0</v>
      </c>
      <c r="FG83" s="330">
        <f t="shared" si="527"/>
        <v>0</v>
      </c>
      <c r="FH83" s="330">
        <f t="shared" si="528"/>
        <v>0</v>
      </c>
      <c r="FI83" s="330">
        <f t="shared" si="529"/>
        <v>0</v>
      </c>
      <c r="FJ83" s="330">
        <f t="shared" si="530"/>
        <v>0</v>
      </c>
      <c r="FK83" s="330">
        <f t="shared" si="531"/>
        <v>0</v>
      </c>
      <c r="FL83" s="330">
        <f t="shared" si="532"/>
        <v>0</v>
      </c>
      <c r="FM83" s="330">
        <f t="shared" si="533"/>
        <v>0</v>
      </c>
      <c r="FN83" s="330">
        <f t="shared" si="534"/>
        <v>0</v>
      </c>
      <c r="FO83" s="330">
        <f t="shared" si="535"/>
        <v>0</v>
      </c>
      <c r="FP83" s="905">
        <f t="shared" si="536"/>
        <v>0</v>
      </c>
      <c r="FQ83" s="326"/>
      <c r="FR83" s="705">
        <f>COUNTIF(beosztás!$IR85:$JU85,"DE")*8</f>
        <v>0</v>
      </c>
      <c r="FS83" s="706">
        <f>COUNTIF(beosztás!$IR85:$JU85,"DU")*8</f>
        <v>0</v>
      </c>
      <c r="FT83" s="706">
        <f>COUNTIF(beosztás!$IR85:$JU85,"ÉJ")*8</f>
        <v>0</v>
      </c>
      <c r="FU83" s="706">
        <f>COUNTIF(beosztás!$IR85:$JU85,"N")*12</f>
        <v>0</v>
      </c>
      <c r="FV83" s="706">
        <f>COUNTIF(beosztás!$IR85:$JU85,"é")*12</f>
        <v>0</v>
      </c>
      <c r="FW83" s="706">
        <f>SUM(beosztás!$IR85:$JU85)</f>
        <v>0</v>
      </c>
      <c r="FX83" s="706">
        <f>COUNTIF(beosztás!$IR85:$JU85,"FÜ")*8</f>
        <v>0</v>
      </c>
      <c r="FY83" s="895">
        <f>(COUNTIF(beosztás!$IR85:$JU85,"SN")*12)+(COUNTIF(beosztás!$IR85:$JU85,"SDE")*8)+(COUNTIF(beosztás!$IR85:$JU85,"SDU")*8)+(COUNTIF(beosztás!$IR85:$JU85,"SÉ")*12)+(COUNTIF(beosztás!$IR85:$JU85,"SÉJ")*8)+(COUNTIF(beosztás!$IR85:$JU85,"S1")*1)+(COUNTIF(beosztás!$IR85:$JU85,"S2")*2)+(COUNTIF(beosztás!$IR85:$JU85,"S3")*3)+(COUNTIF(beosztás!$IR85:$JU85,"S4")*4)+(COUNTIF(beosztás!$IR85:$JU85,"S5")*5)+(COUNTIF(beosztás!$IR85:$JU85,"S6")*6)+(COUNTIF(beosztás!$IR85:$JU85,"S7")*7)+(COUNTIF(beosztás!$IR85:$JU85,"S8")*8)+(COUNTIF(beosztás!$IR85:$JU85,"S9")*9)+(COUNTIF(beosztás!$IR85:$JU85,"S10")*10)+(COUNTIF(beosztás!$IR85:$JU85,"S11")*11)+(COUNTIF(beosztás!$IR85:$JU85,"S12")*12)</f>
        <v>0</v>
      </c>
      <c r="FZ83" s="706">
        <f>COUNTIF(beosztás!$IR85:$JU85,"BN")*12+COUNTIF(beosztás!$IR85:$JU85,"BÉ")*12+COUNTIF(beosztás!$IR85:$JU85,"BDE")*8+COUNTIF(beosztás!$IR85:$JU85,"BDU")*8+COUNTIF(beosztás!$IR85:$JU85,"BÉJ")*8+COUNTIF(beosztás!$IR85:$JU85,"B1")*1+COUNTIF(beosztás!$IR85:$JU85,"B2")*2+COUNTIF(beosztás!$IR85:$JU85,"B3")*3+COUNTIF(beosztás!$IR85:$JU85,"B5")*5+COUNTIF(beosztás!$IR85:$JU85,"B6")*6+COUNTIF(beosztás!$IR85:$JU85,"B7")*7+COUNTIF(beosztás!$IR85:$JU85,"B8")*8+COUNTIF(beosztás!$IR85:$JU85,"B9")*9+COUNTIF(beosztás!$IR85:$JU85,"B10")*10+COUNTIF(beosztás!$IR85:$JU85,"B11")*11+COUNTIF(beosztás!$IR85:$JU85,"B12")*12+COUNTIF(beosztás!$IR85:$JU85,"BP")*0</f>
        <v>0</v>
      </c>
      <c r="GA83" s="330">
        <f t="shared" si="537"/>
        <v>0</v>
      </c>
      <c r="GB83" s="706">
        <f>IF(C83="",0,alapadatok!$AN$10)</f>
        <v>0</v>
      </c>
      <c r="GC83" s="330">
        <f t="shared" si="538"/>
        <v>0</v>
      </c>
      <c r="GD83" s="905">
        <f t="shared" si="539"/>
        <v>0</v>
      </c>
      <c r="GE83" s="327"/>
      <c r="GF83" s="705">
        <f>COUNTIF(beosztás!$JV85:$KZ85,"DE")*8</f>
        <v>0</v>
      </c>
      <c r="GG83" s="706">
        <f>COUNTIF(beosztás!$JV85:$KZ85,"DU")*8</f>
        <v>0</v>
      </c>
      <c r="GH83" s="706">
        <f>COUNTIF(beosztás!$JV85:$KZ85,"ÉJ")*8</f>
        <v>0</v>
      </c>
      <c r="GI83" s="706">
        <f>COUNTIF(beosztás!$JV85:$KZ85,"N")*12</f>
        <v>0</v>
      </c>
      <c r="GJ83" s="706">
        <f>COUNTIF(beosztás!$JV85:$KZ85,"É")*12</f>
        <v>0</v>
      </c>
      <c r="GK83" s="706">
        <f>SUM(beosztás!$JV85:$KZ85)</f>
        <v>0</v>
      </c>
      <c r="GL83" s="895">
        <f>(COUNTIF(beosztás!$JV85:$KZ85,"SN")*12)+(COUNTIF(beosztás!$JV85:$KZ85,"SDE")*8)+(COUNTIF(beosztás!$JV85:$KZ85,"SDU")*8)+(COUNTIF(beosztás!$JV85:$KZ85,"SÉ")*12)+(COUNTIF(beosztás!$JV85:$KZ85,"SÉJ")*8)+(COUNTIF(beosztás!$JV85:$KZ85,"S1")*1)+(COUNTIF(beosztás!$JV85:$KZ85,"S2")*2)+(COUNTIF(beosztás!$JV85:$KZ85,"S3")*3)+(COUNTIF(beosztás!$JV85:$KZ85,"S4")*4)+(COUNTIF(beosztás!$JV85:$KZ85,"S5")*5)+(COUNTIF(beosztás!$JV85:$KZ85,"S6")*6)+(COUNTIF(beosztás!$JV85:$KZ85,"S7")*7)+(COUNTIF(beosztás!$JV85:$KZ85,"S8")*8)+(COUNTIF(beosztás!$JV85:$KZ85,"S9")*9)+(COUNTIF(beosztás!$JV85:$KZ85,"S10")*10)+(COUNTIF(beosztás!$JV85:$KZ85,"S11")*11)+(COUNTIF(beosztás!$JV85:$KZ85,"S12")*12)</f>
        <v>0</v>
      </c>
      <c r="GM83" s="706">
        <f>COUNTIF(beosztás!$JV85:$KZ85,"FÜ")*8</f>
        <v>0</v>
      </c>
      <c r="GN83" s="706">
        <f>COUNTIF(beosztás!$JV85:$KZ85,"BN")*12+COUNTIF(beosztás!$JV85:$KZ85,"BÉ")*12+COUNTIF(beosztás!$JV85:$KZ85,"BDE")*8+COUNTIF(beosztás!$JV85:$KZ85,"BDU")*8+COUNTIF(beosztás!$JV85:$KZ85,"BÉJ")*8+COUNTIF(beosztás!$JV85:$KZ85,"B1")*1+COUNTIF(beosztás!$JV85:$KZ85,"B2")*2+COUNTIF(beosztás!$JV85:$KZ85,"B3")*3+COUNTIF(beosztás!$JV85:$KZ85,"B5")*5+COUNTIF(beosztás!$JV85:$KZ85,"B6")*6+COUNTIF(beosztás!$JV85:$KZ85,"B7")*7+COUNTIF(beosztás!$JV85:$KZ85,"B8")*8+COUNTIF(beosztás!$JV85:$KZ85,"B9")*9+COUNTIF(beosztás!$JV85:$KZ85,"B10")*10+COUNTIF(beosztás!$JV85:$KZ85,"B11")*11+COUNTIF(beosztás!$JV85:$KZ85,"B12")*12+COUNTIF(beosztás!$JV85:$KZ85,"BP")*0</f>
        <v>0</v>
      </c>
      <c r="GO83" s="330">
        <f t="shared" si="540"/>
        <v>0</v>
      </c>
      <c r="GP83" s="706">
        <f>IF(C83="",0,alapadatok!$AN$11)</f>
        <v>0</v>
      </c>
      <c r="GQ83" s="330">
        <f t="shared" si="541"/>
        <v>0</v>
      </c>
      <c r="GR83" s="905">
        <f t="shared" si="542"/>
        <v>0</v>
      </c>
      <c r="GS83" s="327"/>
      <c r="GT83" s="329">
        <f t="shared" si="543"/>
        <v>0</v>
      </c>
      <c r="GU83" s="330">
        <f t="shared" si="544"/>
        <v>0</v>
      </c>
      <c r="GV83" s="330">
        <f t="shared" si="545"/>
        <v>0</v>
      </c>
      <c r="GW83" s="330">
        <f t="shared" si="546"/>
        <v>0</v>
      </c>
      <c r="GX83" s="330">
        <f t="shared" si="547"/>
        <v>0</v>
      </c>
      <c r="GY83" s="330">
        <f t="shared" si="548"/>
        <v>0</v>
      </c>
      <c r="GZ83" s="330">
        <f t="shared" si="549"/>
        <v>0</v>
      </c>
      <c r="HA83" s="330">
        <f t="shared" si="550"/>
        <v>0</v>
      </c>
      <c r="HB83" s="330">
        <f t="shared" si="551"/>
        <v>0</v>
      </c>
      <c r="HC83" s="330">
        <f t="shared" si="552"/>
        <v>0</v>
      </c>
      <c r="HD83" s="330">
        <f t="shared" si="553"/>
        <v>0</v>
      </c>
      <c r="HE83" s="330">
        <f t="shared" si="554"/>
        <v>0</v>
      </c>
      <c r="HF83" s="905">
        <f t="shared" si="555"/>
        <v>0</v>
      </c>
      <c r="HG83" s="326"/>
      <c r="HH83" s="705">
        <f>COUNTIF(beosztás!$LA85:$MD85,"DE")*8</f>
        <v>0</v>
      </c>
      <c r="HI83" s="706">
        <f>COUNTIF(beosztás!$LA85:$MD85,"DU")*8</f>
        <v>0</v>
      </c>
      <c r="HJ83" s="706">
        <f>COUNTIF(beosztás!$LA85:$MD85,"ÉJ")*8</f>
        <v>0</v>
      </c>
      <c r="HK83" s="706">
        <f>COUNTIF(beosztás!$LA85:$MD85,"N")*12</f>
        <v>0</v>
      </c>
      <c r="HL83" s="706">
        <f>COUNTIF(beosztás!$LA85:$MD85,"é")*12</f>
        <v>0</v>
      </c>
      <c r="HM83" s="706">
        <f>SUM(beosztás!$LA85:$MD85)</f>
        <v>0</v>
      </c>
      <c r="HN83" s="706">
        <f>COUNTIF(beosztás!$LA85:$MD85,"FÜ")*8</f>
        <v>0</v>
      </c>
      <c r="HO83" s="895">
        <f>(COUNTIF(beosztás!$LA85:$MD85,"SN")*12)+(COUNTIF(beosztás!$LA85:$MD85,"SDE")*8)+(COUNTIF(beosztás!$LA85:$MD85,"SDU")*8)+(COUNTIF(beosztás!$LA85:$MD85,"SÉ")*12)+(COUNTIF(beosztás!$LA85:$MD85,"SÉJ")*8)+(COUNTIF(beosztás!$LA85:$MD85,"S1")*1)+(COUNTIF(beosztás!$LA85:$MD85,"S2")*2)+(COUNTIF(beosztás!$LA85:$MD85,"S3")*3)+(COUNTIF(beosztás!$LA85:$MD85,"S4")*4)+(COUNTIF(beosztás!$LA85:$MD85,"S5")*5)+(COUNTIF(beosztás!$LA85:$MD85,"S6")*6)+(COUNTIF(beosztás!$LA85:$MD85,"S7")*7)+(COUNTIF(beosztás!$LA85:$MD85,"S8")*8)+(COUNTIF(beosztás!$LA85:$MD85,"S9")*9)+(COUNTIF(beosztás!$LA85:$MD85,"S10")*10)+(COUNTIF(beosztás!$LA85:$MD85,"S11")*11)+(COUNTIF(beosztás!$LA85:$MD85,"S12")*12)</f>
        <v>0</v>
      </c>
      <c r="HP83" s="706">
        <f>COUNTIF(beosztás!$LA85:$MD85,"BN")*12+COUNTIF(beosztás!$LA85:$MD85,"BÉ")*12+COUNTIF(beosztás!$LA85:$MD85,"BDE")*8+COUNTIF(beosztás!$LA85:$MD85,"BDU")*8+COUNTIF(beosztás!$LA85:$MD85,"BÉJ")*8+COUNTIF(beosztás!$LA85:$MD85,"B1")*1+COUNTIF(beosztás!$LA85:$MD85,"B2")*2+COUNTIF(beosztás!$LA85:$MD85,"B3")*3+COUNTIF(beosztás!$KZ85:$MC85,"B5")*5+COUNTIF(beosztás!$KZ85:$MC85,"B6")*6+COUNTIF(beosztás!$KZ85:$MC85,"B7")*7+COUNTIF(beosztás!$KZ85:$MC85,"B8")*8+COUNTIF(beosztás!$LA85:$MD85,"B9")*9+COUNTIF(beosztás!$LA85:$MD85,"B10")*10+COUNTIF(beosztás!$LA85:$MD85,"B11")*11+COUNTIF(beosztás!$LA85:$MD85,"B12")*12+COUNTIF(beosztás!$LA85:$MD85,"BP")*0</f>
        <v>0</v>
      </c>
      <c r="HQ83" s="330">
        <f t="shared" si="556"/>
        <v>0</v>
      </c>
      <c r="HR83" s="706">
        <f>IF(C83="",0,alapadatok!$AN$12)</f>
        <v>0</v>
      </c>
      <c r="HS83" s="330">
        <f t="shared" si="557"/>
        <v>0</v>
      </c>
      <c r="HT83" s="905">
        <f t="shared" si="558"/>
        <v>0</v>
      </c>
      <c r="HU83" s="327"/>
      <c r="HV83" s="705">
        <f>COUNTIF(beosztás!$ME85:$NI85,"DE")*8</f>
        <v>0</v>
      </c>
      <c r="HW83" s="706">
        <f>COUNTIF(beosztás!$ME85:$NI85,"DU")*8</f>
        <v>0</v>
      </c>
      <c r="HX83" s="706">
        <f>COUNTIF(beosztás!$ME85:$NI85,"ÉJ")*8</f>
        <v>0</v>
      </c>
      <c r="HY83" s="706">
        <f>COUNTIF(beosztás!$ME85:$NI85,"N")*12</f>
        <v>0</v>
      </c>
      <c r="HZ83" s="706">
        <f>COUNTIF(beosztás!$ME85:$NI85,"É")*12</f>
        <v>0</v>
      </c>
      <c r="IA83" s="706">
        <f>SUM(beosztás!$ME85:$NI85)</f>
        <v>0</v>
      </c>
      <c r="IB83" s="706">
        <f>(COUNTIF(beosztás!$ME85:$NI85,"SN")*12)+(COUNTIF(beosztás!$ME85:$NI85,"SDE")*8)+(COUNTIF(beosztás!$ME85:$NI85,"SDU")*8)+(COUNTIF(beosztás!$ME85:$NI85,"SÉ")*12)+(COUNTIF(beosztás!$ME85:$NI85,"SÉJ")*8)+(COUNTIF(beosztás!$ME85:$NI85,"S1")*1)+(COUNTIF(beosztás!$ME85:$NI85,"S2")*2)+(COUNTIF(beosztás!$ME85:$NI85,"S3")*3)+(COUNTIF(beosztás!$ME85:$NI85,"S4")*4)+(COUNTIF(beosztás!$ME85:$NI85,"S5")*5)+(COUNTIF(beosztás!$ME85:$NI85,"S6")*6)+(COUNTIF(beosztás!$ME85:$NI85,"S7")*7)+(COUNTIF(beosztás!$ME85:$NI85,"S8")*8)+(COUNTIF(beosztás!$ME85:$NI85,"S9")*9)+(COUNTIF(beosztás!$ME85:$NI85,"S10")*10)+(COUNTIF(beosztás!$ME85:$NI85,"S11")*11)+(COUNTIF(beosztás!$ME85:$NI85,"S12")*12)</f>
        <v>0</v>
      </c>
      <c r="IC83" s="706">
        <f>COUNTIF(beosztás!$ME85:$NI85,"FÜ")*8</f>
        <v>0</v>
      </c>
      <c r="ID83" s="706">
        <f>COUNTIF(beosztás!$ME85:$NI85,"BN")*12+COUNTIF(beosztás!$ME85:$NI85,"BÉ")*12+COUNTIF(beosztás!$ME85:$NI85,"BDE")*8+COUNTIF(beosztás!$ME85:$NI85,"BDU")*8+COUNTIF(beosztás!$ME85:$NI85,"BÉJ")*8+COUNTIF(beosztás!$ME85:$NI85,"B1")*1+COUNTIF(beosztás!$ME85:$NI85,"B2")*2+COUNTIF(beosztás!$ME85:$NI85,"B3")*3+COUNTIF(beosztás!$ME85:$NI85,"B5")*5+COUNTIF(beosztás!$ME85:$NI85,"B6")*6+COUNTIF(beosztás!$ME85:$NI85,"B7")*7+COUNTIF(beosztás!$ME85:$NI85,"B8")*8+COUNTIF(beosztás!$ME85:$NI85,"B9")*9+COUNTIF(beosztás!$ME85:$NI85,"B10")*10+COUNTIF(beosztás!$ME85:$NI85,"B11")*11+COUNTIF(beosztás!$ME85:$NI85,"B12")*12+COUNTIF(beosztás!$ME85:$NI85,"BP")*0</f>
        <v>0</v>
      </c>
      <c r="IE83" s="330">
        <f t="shared" si="559"/>
        <v>0</v>
      </c>
      <c r="IF83" s="706">
        <f>IF(C83="",0,alapadatok!$AN$13)</f>
        <v>0</v>
      </c>
      <c r="IG83" s="330">
        <f t="shared" si="560"/>
        <v>0</v>
      </c>
      <c r="IH83" s="739">
        <f t="shared" si="561"/>
        <v>0</v>
      </c>
      <c r="II83" s="327"/>
      <c r="IJ83" s="329">
        <f t="shared" si="562"/>
        <v>0</v>
      </c>
      <c r="IK83" s="330">
        <f t="shared" si="563"/>
        <v>0</v>
      </c>
      <c r="IL83" s="330">
        <f t="shared" si="564"/>
        <v>0</v>
      </c>
      <c r="IM83" s="330">
        <f t="shared" si="565"/>
        <v>0</v>
      </c>
      <c r="IN83" s="330">
        <f t="shared" si="566"/>
        <v>0</v>
      </c>
      <c r="IO83" s="330">
        <f t="shared" si="567"/>
        <v>0</v>
      </c>
      <c r="IP83" s="330">
        <f t="shared" si="568"/>
        <v>0</v>
      </c>
      <c r="IQ83" s="330">
        <f t="shared" si="569"/>
        <v>0</v>
      </c>
      <c r="IR83" s="330">
        <f t="shared" si="570"/>
        <v>0</v>
      </c>
      <c r="IS83" s="330">
        <f t="shared" si="571"/>
        <v>0</v>
      </c>
      <c r="IT83" s="330">
        <f t="shared" si="572"/>
        <v>0</v>
      </c>
      <c r="IU83" s="330">
        <f t="shared" si="573"/>
        <v>0</v>
      </c>
      <c r="IV83" s="905">
        <f t="shared" si="574"/>
        <v>0</v>
      </c>
      <c r="IW83" s="328"/>
      <c r="JF83" s="21"/>
      <c r="JG83" s="21"/>
    </row>
    <row r="84" spans="1:267" x14ac:dyDescent="0.25">
      <c r="A84" s="410">
        <f>IF(beosztás!A86=0,"",beosztás!A86)</f>
        <v>3</v>
      </c>
      <c r="B84" s="411">
        <f>IF(beosztás!B86=0,"",beosztás!B86)</f>
        <v>87</v>
      </c>
      <c r="C84" s="412" t="str">
        <f>IF(beosztás!C86=0,"",beosztás!C86)</f>
        <v>Sári Pál</v>
      </c>
      <c r="D84" s="413" t="str">
        <f>IF(beosztás!D86=0,"",beosztás!D86)</f>
        <v>Second loader</v>
      </c>
      <c r="E84" s="18"/>
      <c r="F84" s="705">
        <f>COUNTIF(beosztás!$I86:$AM86,"DE")*8</f>
        <v>128</v>
      </c>
      <c r="G84" s="706">
        <f>COUNTIF(beosztás!$I86:$AM86,"DU")*8</f>
        <v>0</v>
      </c>
      <c r="H84" s="706">
        <f>COUNTIF(beosztás!$I86:$AM86,"ÉJ")*8</f>
        <v>0</v>
      </c>
      <c r="I84" s="706">
        <f>COUNTIF(beosztás!$I86:$AM86,"N")*12</f>
        <v>0</v>
      </c>
      <c r="J84" s="706">
        <f>COUNTIF(beosztás!$I86:$AM86,"é")*12</f>
        <v>0</v>
      </c>
      <c r="K84" s="706">
        <f>SUM(beosztás!$I86:$AM86)</f>
        <v>10</v>
      </c>
      <c r="L84" s="706">
        <f>COUNTIF(beosztás!$I86:$AM86,"FÜ")*8</f>
        <v>8</v>
      </c>
      <c r="M84" s="706">
        <f>(COUNTIF(beosztás!$I86:$AM86,"SN")*12)+(COUNTIF(beosztás!$I86:$AM86,"SDE")*8)+(COUNTIF(beosztás!$I86:$AM86,"SDU")*8)+(COUNTIF(beosztás!$I86:$AM86,"S1")*1)+(COUNTIF(beosztás!$I86:$AM86,"S2")*2)+(COUNTIF(beosztás!$I86:$AM86,"S3")*3)+(COUNTIF(beosztás!$I86:$AM86,"S4")*4)+(COUNTIF(beosztás!$I86:$AM86,"S5")*5)+(COUNTIF(beosztás!$I86:$AM86,"S6")*6)+(COUNTIF(beosztás!$I86:$AM86,"S7")*7)+(COUNTIF(beosztás!$I86:$AM86,"S8")*8)+(COUNTIF(beosztás!$I86:$AM86,"S9")*9)+(COUNTIF(beosztás!$I86:$AM86,"S10")*10)+(COUNTIF(beosztás!$I86:$AM86,"S11")*11)+(COUNTIF(beosztás!$I86:$AM86,"S12")*12)+(COUNTIF(beosztás!$I86:$AM86,"SÉ")*12)+(COUNTIF(beosztás!$I86:$AM86,"SÉJ")*8)</f>
        <v>40</v>
      </c>
      <c r="N84" s="706">
        <f>COUNTIF(beosztás!$I86:$AM86,"BN")*12+COUNTIF(beosztás!$I86:$AM86,"BÉ")*12+COUNTIF(beosztás!$I86:$AM86,"BDE")*8+COUNTIF(beosztás!$I86:$AM86,"BDU")*8+COUNTIF(beosztás!$I86:$AM86,"BÉJ")*8+COUNTIF(beosztás!$I86:$AM86,"B1")*1+COUNTIF(beosztás!$I86:$AM86,"B2")*2+COUNTIF(beosztás!$I86:$AM86,"B3")*3+COUNTIF(beosztás!$I86:$AM86,"B5")*5+COUNTIF(beosztás!$I86:$AM86,"B6")*6+COUNTIF(beosztás!$I86:$AM86,"B7")*7+COUNTIF(beosztás!$I86:$AM86,"B8")*8+COUNTIF(beosztás!$I86:$AM86,"B9")*9+COUNTIF(beosztás!$I86:$AM86,"B10")*10+COUNTIF(beosztás!$I86:$AM86,"B11")*11+COUNTIF(beosztás!$I86:$AM86,"B12")*12+COUNTIF(beosztás!$I86:$AM86,"BP")*0</f>
        <v>0</v>
      </c>
      <c r="O84" s="330">
        <f t="shared" si="461"/>
        <v>178</v>
      </c>
      <c r="P84" s="706">
        <f>IF(C84="",0,alapadatok!$AN$2)</f>
        <v>176</v>
      </c>
      <c r="Q84" s="330">
        <f t="shared" si="462"/>
        <v>2</v>
      </c>
      <c r="R84" s="739">
        <f t="shared" si="463"/>
        <v>40</v>
      </c>
      <c r="S84" s="325"/>
      <c r="T84" s="705">
        <f>COUNTIF(beosztás!$AN86:$BO86,"DE")*8</f>
        <v>120</v>
      </c>
      <c r="U84" s="706">
        <f>COUNTIF(beosztás!$AN86:$BO86,"DU")*8</f>
        <v>0</v>
      </c>
      <c r="V84" s="706">
        <f>COUNTIF(beosztás!$AN86:$BO86,"ÉJ")*8</f>
        <v>0</v>
      </c>
      <c r="W84" s="706">
        <f>COUNTIF(beosztás!$AN86:$BO86,"N")*12</f>
        <v>0</v>
      </c>
      <c r="X84" s="706">
        <f>COUNTIF(beosztás!$AN86:$BO86,"É")*12</f>
        <v>0</v>
      </c>
      <c r="Y84" s="706">
        <f>SUM(beosztás!$AN86:$BO86)</f>
        <v>0</v>
      </c>
      <c r="Z84" s="706">
        <f>(COUNTIF(beosztás!$AN86:$BO86,"SN")*12)+(COUNTIF(beosztás!$AN86:$BO86,"SDE")*8)+(COUNTIF(beosztás!$AN86:$BO86,"SDU")*8)+(COUNTIF(beosztás!$AN86:$BO86,"SÉ")*12)+(COUNTIF(beosztás!$AN86:$BO86,"SÉJ")*8)+(COUNTIF(beosztás!$AN86:$BO86,"S1")*1)+(COUNTIF(beosztás!$AN86:$BO86,"S2")*2)+(COUNTIF(beosztás!$AN86:$BO86,"S3")*3)+(COUNTIF(beosztás!$AN86:$BO86,"S4")*4)+(COUNTIF(beosztás!$AN86:$BO86,"S5")*5)+(COUNTIF(beosztás!$AN86:$BO86,"S6")*6)+(COUNTIF(beosztás!$AN86:$BO86,"S7")*7)+(COUNTIF(beosztás!$AN86:$BO86,"S8")*8)+(COUNTIF(beosztás!$AN86:$BO86,"S9")*9)+(COUNTIF(beosztás!$AN86:$BO86,"S10")*10)+(COUNTIF(beosztás!$AN86:$BO86,"S11")*11)+(COUNTIF(beosztás!$AN86:$BO86,"S12")*12)</f>
        <v>38</v>
      </c>
      <c r="AA84" s="706">
        <f>COUNTIF(beosztás!$AN86:$BO86,"FÜ")*8</f>
        <v>0</v>
      </c>
      <c r="AB84" s="706">
        <f>COUNTIF(beosztás!$AN86:$BO86,"BN")*12+COUNTIF(beosztás!$AN86:$BO86,"BÉ")*12+COUNTIF(beosztás!$AN86:$BO86,"BDE")*8+COUNTIF(beosztás!$AN86:$BO86,"BDU")*8+COUNTIF(beosztás!$AN86:$BO86,"BÉJ")*8+COUNTIF(beosztás!$AN86:$BO86,"B1")*1+COUNTIF(beosztás!$AN86:$BO86,"B2")*2+COUNTIF(beosztás!$AN86:$BO86,"B3")*3+COUNTIF(beosztás!$AN86:$BO86,"B5")*5+COUNTIF(beosztás!$AN86:$BO86,"B6")*6+COUNTIF(beosztás!$AN86:$BO86,"B7")*7+COUNTIF(beosztás!$AN86:$BO86,"B8")*8+COUNTIF(beosztás!$AN86:$BO86,"B9")*9+COUNTIF(beosztás!$AN86:$BO86,"B10")*10+COUNTIF(beosztás!$AN86:$BO86,"B11")*11+COUNTIF(beosztás!$AN86:$BO86,"B12")*12+COUNTIF(beosztás!$AN86:$BO86,"BP")*0</f>
        <v>0</v>
      </c>
      <c r="AC84" s="330">
        <f t="shared" si="464"/>
        <v>158</v>
      </c>
      <c r="AD84" s="706">
        <f>IF(C84="",0,alapadatok!$AN$3)</f>
        <v>160</v>
      </c>
      <c r="AE84" s="330">
        <f t="shared" si="465"/>
        <v>-2</v>
      </c>
      <c r="AF84" s="739">
        <f t="shared" si="466"/>
        <v>38</v>
      </c>
      <c r="AG84" s="325"/>
      <c r="AH84" s="329">
        <f t="shared" si="467"/>
        <v>248</v>
      </c>
      <c r="AI84" s="330">
        <f t="shared" si="468"/>
        <v>0</v>
      </c>
      <c r="AJ84" s="330">
        <f t="shared" si="469"/>
        <v>0</v>
      </c>
      <c r="AK84" s="330">
        <f t="shared" si="470"/>
        <v>0</v>
      </c>
      <c r="AL84" s="330">
        <f t="shared" si="471"/>
        <v>0</v>
      </c>
      <c r="AM84" s="330">
        <f t="shared" si="472"/>
        <v>10</v>
      </c>
      <c r="AN84" s="330">
        <f t="shared" si="473"/>
        <v>78</v>
      </c>
      <c r="AO84" s="330">
        <f t="shared" si="474"/>
        <v>8</v>
      </c>
      <c r="AP84" s="330">
        <f t="shared" si="475"/>
        <v>0</v>
      </c>
      <c r="AQ84" s="330">
        <f t="shared" si="476"/>
        <v>336</v>
      </c>
      <c r="AR84" s="330">
        <f t="shared" si="477"/>
        <v>336</v>
      </c>
      <c r="AS84" s="330">
        <f t="shared" si="478"/>
        <v>0</v>
      </c>
      <c r="AT84" s="739">
        <f t="shared" si="479"/>
        <v>78</v>
      </c>
      <c r="AU84" s="326"/>
      <c r="AV84" s="705">
        <f>COUNTIF(beosztás!$BP86:$CT86,"DE")*8</f>
        <v>128</v>
      </c>
      <c r="AW84" s="706">
        <f>COUNTIF(beosztás!$BP86:$CT86,"DU")*8</f>
        <v>0</v>
      </c>
      <c r="AX84" s="706">
        <f>COUNTIF(beosztás!$BP86:$CT86,"ÉJ")*8</f>
        <v>0</v>
      </c>
      <c r="AY84" s="706">
        <f>COUNTIF(beosztás!$BP86:$CT86,"N")*12</f>
        <v>0</v>
      </c>
      <c r="AZ84" s="706">
        <f>COUNTIF(beosztás!$BP86:$CT86,"é")*12</f>
        <v>0</v>
      </c>
      <c r="BA84" s="706">
        <f>SUM(beosztás!$BP86:$CT86)</f>
        <v>0</v>
      </c>
      <c r="BB84" s="706">
        <f>COUNTIF(beosztás!$BP86:$CT86,"FÜ")*8</f>
        <v>8</v>
      </c>
      <c r="BC84" s="895">
        <f>(COUNTIF(beosztás!$BP86:$CT86,"SN")*12)+(COUNTIF(beosztás!$BP86:$CT86,"SDE")*8)+(COUNTIF(beosztás!$BP86:$CT86,"SDU")*8)+(COUNTIF(beosztás!$BP86:$CT86,"SÉ")*12)+(COUNTIF(beosztás!$BP86:$CT86,"SÉJ")*8)+(COUNTIF(beosztás!$BP86:$CT86,"S1")*1)+(COUNTIF(beosztás!$BP86:$CT86,"S2")*2)+(COUNTIF(beosztás!$BP86:$CT86,"S3")*3)+(COUNTIF(beosztás!$BP86:$CT86,"S4")*4)+(COUNTIF(beosztás!$BP86:$CT86,"S5")*5)+(COUNTIF(beosztás!$BP86:$CT86,"S6")*6)+(COUNTIF(beosztás!$BP86:$CT86,"S7")*7)+(COUNTIF(beosztás!$BP86:$CT86,"S8")*8)+(COUNTIF(beosztás!$BP86:$CT86,"S9")*9)+(COUNTIF(beosztás!$BP86:$CT86,"S10")*10)+(COUNTIF(beosztás!$BP86:$CT86,"S11")*11)+(COUNTIF(beosztás!$BP86:$CT86,"S12")*12)</f>
        <v>32</v>
      </c>
      <c r="BD84" s="706">
        <f>COUNTIF(beosztás!$BP86:$CT86,"BN")*12+COUNTIF(beosztás!$BP86:$CT86,"BÉ")*12+COUNTIF(beosztás!$BP86:$CT86,"BDE")*8+COUNTIF(beosztás!$BP86:$CT86,"BDU")*8+COUNTIF(beosztás!$BP86:$CT86,"BÉJ")*8+COUNTIF(beosztás!$BP86:$CT86,"B1")*1+COUNTIF(beosztás!$BP86:$CT86,"B2")*2+COUNTIF(beosztás!$BP86:$CT86,"B3")*3+COUNTIF(beosztás!$BP86:$CT86,"B5")*5+COUNTIF(beosztás!$BP86:$CT86,"B6")*6+COUNTIF(beosztás!$BP86:$CT86,"B7")*7+COUNTIF(beosztás!$BP86:$CT86,"B8")*8+COUNTIF(beosztás!$BP86:$CT86,"B9")*9+COUNTIF(beosztás!$BP86:$CT86,"B10")*10+COUNTIF(beosztás!$BP86:$CT86,"B11")*11+COUNTIF(beosztás!$BP86:$CT86,"B12")*12+COUNTIF(beosztás!$BP86:$CT86,"BP")*0</f>
        <v>0</v>
      </c>
      <c r="BE84" s="330">
        <f t="shared" si="480"/>
        <v>160</v>
      </c>
      <c r="BF84" s="706">
        <f>IF(C84="",0,alapadatok!$AN$4)</f>
        <v>160</v>
      </c>
      <c r="BG84" s="330">
        <f t="shared" si="481"/>
        <v>0</v>
      </c>
      <c r="BH84" s="739">
        <f t="shared" si="482"/>
        <v>32</v>
      </c>
      <c r="BI84" s="325"/>
      <c r="BJ84" s="705">
        <f>COUNTIF(beosztás!$CU86:$DX86,"DE")*8</f>
        <v>0</v>
      </c>
      <c r="BK84" s="706">
        <f>COUNTIF(beosztás!$CU86:$DX86,"DU")*8</f>
        <v>0</v>
      </c>
      <c r="BL84" s="706">
        <f>COUNTIF(beosztás!$CU86:$DX86,"ÉJ")*8</f>
        <v>0</v>
      </c>
      <c r="BM84" s="706">
        <f>COUNTIF(beosztás!$CU86:$DX86,"N")*12</f>
        <v>0</v>
      </c>
      <c r="BN84" s="706">
        <f>COUNTIF(beosztás!$CU86:$DX86,"É")*12</f>
        <v>0</v>
      </c>
      <c r="BO84" s="706">
        <f>SUM(beosztás!$CU86:$DX86)</f>
        <v>0</v>
      </c>
      <c r="BP84" s="895">
        <f>(COUNTIF(beosztás!$CU86:$DX86,"SN")*12)+(COUNTIF(beosztás!$CU86:$DX86,"SDE")*8)+(COUNTIF(beosztás!$CU86:$DX86,"SDU")*8)+(COUNTIF(beosztás!$CU86:$DX86,"SÉ")*12)+(COUNTIF(beosztás!$CU86:$DX86,"SÉJ")*8)+(COUNTIF(beosztás!$CU86:$DX86,"S1")*1)+(COUNTIF(beosztás!$CU86:$DX86,"S2")*2)+(COUNTIF(beosztás!$CU86:$DX86,"S3")*3)+(COUNTIF(beosztás!$CU86:$DX86,"S4")*4)+(COUNTIF(beosztás!$CU86:$DX86,"S5")*5)+(COUNTIF(beosztás!$CU86:$DX86,"S6")*6)+(COUNTIF(beosztás!$CU86:$DX86,"S7")*7)+(COUNTIF(beosztás!$CU86:$DX86,"S8")*8)+(COUNTIF(beosztás!$CU86:$DX86,"S9")*9)+(COUNTIF(beosztás!$CU86:$DX86,"S10")*10)+(COUNTIF(beosztás!$CU86:$DX86,"S11")*11)+(COUNTIF(beosztás!$CU86:$DX86,"S12")*12)</f>
        <v>0</v>
      </c>
      <c r="BQ84" s="706">
        <f>COUNTIF(beosztás!$CU86:$DX86,"FÜ")*8</f>
        <v>8</v>
      </c>
      <c r="BR84" s="706">
        <f>COUNTIF(beosztás!$CU86:$DX86,"BN")*12+COUNTIF(beosztás!$CU86:$DX86,"BÉ")*12+COUNTIF(beosztás!$CU86:$DX86,"BDE")*8+COUNTIF(beosztás!$CU86:$DX86,"BDU")*8+COUNTIF(beosztás!$CU86:$DX86,"BÉJ")*8+COUNTIF(beosztás!$CU86:$DX86,"B1")*1+COUNTIF(beosztás!$CU86:$DX86,"B2")*2+COUNTIF(beosztás!$CU86:$DX86,"B3")*3+COUNTIF(beosztás!$CU86:$DX86,"B5")*5+COUNTIF(beosztás!$CU86:$DX86,"B6")*6+COUNTIF(beosztás!$CU86:$DX86,"B7")*7+COUNTIF(beosztás!$CU86:$DX86,"B8")*8+COUNTIF(beosztás!$CU86:$DX86,"B9")*9+COUNTIF(beosztás!$CU86:$DX86,"B10")*10+COUNTIF(beosztás!$CU86:$DX86,"B11")*11+COUNTIF(beosztás!$CU86:$DX86,"B12")*12+COUNTIF(beosztás!$CU86:$DX86,"BP")*0</f>
        <v>0</v>
      </c>
      <c r="BS84" s="330">
        <f t="shared" si="483"/>
        <v>0</v>
      </c>
      <c r="BT84" s="706">
        <f>IF(C84="",0,alapadatok!$AN$5)</f>
        <v>168</v>
      </c>
      <c r="BU84" s="330">
        <f t="shared" si="484"/>
        <v>-168</v>
      </c>
      <c r="BV84" s="739">
        <f t="shared" si="485"/>
        <v>0</v>
      </c>
      <c r="BW84" s="325"/>
      <c r="BX84" s="329">
        <f t="shared" si="486"/>
        <v>128</v>
      </c>
      <c r="BY84" s="330">
        <f t="shared" si="487"/>
        <v>0</v>
      </c>
      <c r="BZ84" s="330">
        <f t="shared" si="488"/>
        <v>0</v>
      </c>
      <c r="CA84" s="330">
        <f t="shared" si="489"/>
        <v>0</v>
      </c>
      <c r="CB84" s="330">
        <f t="shared" si="490"/>
        <v>0</v>
      </c>
      <c r="CC84" s="330">
        <f t="shared" si="491"/>
        <v>0</v>
      </c>
      <c r="CD84" s="330">
        <f t="shared" si="492"/>
        <v>32</v>
      </c>
      <c r="CE84" s="330">
        <f t="shared" si="493"/>
        <v>16</v>
      </c>
      <c r="CF84" s="330">
        <f t="shared" si="494"/>
        <v>0</v>
      </c>
      <c r="CG84" s="330">
        <f t="shared" si="495"/>
        <v>160</v>
      </c>
      <c r="CH84" s="330">
        <f t="shared" si="496"/>
        <v>328</v>
      </c>
      <c r="CI84" s="330">
        <f t="shared" si="497"/>
        <v>-168</v>
      </c>
      <c r="CJ84" s="739">
        <f t="shared" si="498"/>
        <v>32</v>
      </c>
      <c r="CK84" s="326"/>
      <c r="CL84" s="705">
        <f>COUNTIF(beosztás!$DY86:$FC86,"DE")*8</f>
        <v>0</v>
      </c>
      <c r="CM84" s="706">
        <f>COUNTIF(beosztás!$DY86:$FC86,"DU")*8</f>
        <v>0</v>
      </c>
      <c r="CN84" s="706">
        <f>COUNTIF(beosztás!$DY86:$FC86,"ÉJ")*8</f>
        <v>0</v>
      </c>
      <c r="CO84" s="706">
        <f>COUNTIF(beosztás!$DY86:$FC86,"N")*12</f>
        <v>0</v>
      </c>
      <c r="CP84" s="706">
        <f>COUNTIF(beosztás!$DY86:$FC86,"é")*12</f>
        <v>0</v>
      </c>
      <c r="CQ84" s="706">
        <f>SUM(beosztás!$DY86:$FC86)</f>
        <v>0</v>
      </c>
      <c r="CR84" s="706">
        <f>COUNTIF(beosztás!$DY86:$FC86,"FÜ")*8</f>
        <v>16</v>
      </c>
      <c r="CS84" s="895">
        <f>(COUNTIF(beosztás!$DY86:$FC86,"SN")*12)+(COUNTIF(beosztás!$DY86:$FC86,"SDE")*8)+(COUNTIF(beosztás!$DY86:$FC86,"SDU")*8)+(COUNTIF(beosztás!$DY86:$FC86,"SÉ")*12)+(COUNTIF(beosztás!$DY86:$FC86,"SÉJ")*8)+(COUNTIF(beosztás!$DY86:$FC86,"S1")*1)+(COUNTIF(beosztás!$DY86:$FC86,"S2")*2)+(COUNTIF(beosztás!$DY86:$FC86,"S3")*3)+(COUNTIF(beosztás!$DY86:$FC86,"S4")*4)+(COUNTIF(beosztás!$DY86:$FC86,"S5")*5)+(COUNTIF(beosztás!$DY86:$FC86,"S6")*6)+(COUNTIF(beosztás!$DY86:$FC86,"S7")*7)+(COUNTIF(beosztás!$DY86:$FC86,"S8")*8)+(COUNTIF(beosztás!$DY86:$FC86,"S9")*9)+(COUNTIF(beosztás!$DY86:$FC86,"S10")*10)+(COUNTIF(beosztás!$DY86:$FC86,"S11")*11)+(COUNTIF(beosztás!$DY86:$FC86,"S12")*12)</f>
        <v>0</v>
      </c>
      <c r="CT84" s="706">
        <f>COUNTIF(beosztás!$DY86:$FC86,"BN")*12+COUNTIF(beosztás!$DY86:$FC86,"BÉ")*12+COUNTIF(beosztás!$DY86:$FC86,"BDE")*8+COUNTIF(beosztás!$DY86:$FC86,"BDU")*8+COUNTIF(beosztás!$DY86:$FC86,"BÉJ")*8+COUNTIF(beosztás!$DY86:$FC86,"B1")*1+COUNTIF(beosztás!$DY86:$FC86,"B2")*2+COUNTIF(beosztás!$DY86:$FC86,"B3")*3+COUNTIF(beosztás!$DY86:$FC86,"B5")*5+COUNTIF(beosztás!$DY86:$FC86,"B6")*6+COUNTIF(beosztás!$DY86:$FC86,"B7")*7+COUNTIF(beosztás!$DY86:$FC86,"B8")*8+COUNTIF(beosztás!$DY86:$FC86,"B9")*9+COUNTIF(beosztás!$DY86:$FC86,"B10")*10+COUNTIF(beosztás!$DY86:$FC86,"B11")*11+COUNTIF(beosztás!$DY86:$FC86,"B12")*12+COUNTIF(beosztás!$DY86:$FC86,"BP")*0</f>
        <v>0</v>
      </c>
      <c r="CU84" s="330">
        <f t="shared" si="499"/>
        <v>0</v>
      </c>
      <c r="CV84" s="706">
        <f>IF(C84="",0,alapadatok!$AN$6)</f>
        <v>168</v>
      </c>
      <c r="CW84" s="330">
        <f t="shared" si="500"/>
        <v>-168</v>
      </c>
      <c r="CX84" s="905">
        <f t="shared" si="501"/>
        <v>0</v>
      </c>
      <c r="CY84" s="325"/>
      <c r="CZ84" s="705">
        <f>COUNTIF(beosztás!$FD86:$GG86,"DE")*8</f>
        <v>0</v>
      </c>
      <c r="DA84" s="706">
        <f>COUNTIF(beosztás!$FD86:$GG86,"DU")*8</f>
        <v>0</v>
      </c>
      <c r="DB84" s="706">
        <f>COUNTIF(beosztás!$FD86:$GG86,"ÉJ")*8</f>
        <v>0</v>
      </c>
      <c r="DC84" s="706">
        <f>COUNTIF(beosztás!$FD86:$GG86,"N")*12</f>
        <v>0</v>
      </c>
      <c r="DD84" s="706">
        <f>COUNTIF(beosztás!$FD86:$GG86,"É")*12</f>
        <v>0</v>
      </c>
      <c r="DE84" s="706">
        <f>SUM(beosztás!$FD86:$GG86)</f>
        <v>0</v>
      </c>
      <c r="DF84" s="895">
        <f>(COUNTIF(beosztás!$FD86:$GG86,"SN")*12)+(COUNTIF(beosztás!$FD86:$GG86,"SDE")*8)+(COUNTIF(beosztás!$FD86:$GG86,"SDU")*8)+(COUNTIF(beosztás!$FD86:$GG86,"SÉ")*12)+(COUNTIF(beosztás!$FD86:$GG86,"SÉJ")*8)+(COUNTIF(beosztás!$FD86:$GG86,"S1")*1)+(COUNTIF(beosztás!$FD86:$GG86,"S2")*2)+(COUNTIF(beosztás!$FD86:$GG86,"S3")*3)+(COUNTIF(beosztás!$FD86:$GG86,"S4")*4)+(COUNTIF(beosztás!$FD86:$GG86,"S5")*5)+(COUNTIF(beosztás!$FD86:$GG86,"S6")*6)+(COUNTIF(beosztás!$FD86:$GG86,"S7")*7)+(COUNTIF(beosztás!$FD86:$GG86,"S8")*8)+(COUNTIF(beosztás!$FD86:$GG86,"S9")*9)+(COUNTIF(beosztás!$FD86:$GG86,"S10")*10)+(COUNTIF(beosztás!$FD86:$GG86,"S11")*11)+(COUNTIF(beosztás!$FD86:$GG86,"S12")*12)</f>
        <v>0</v>
      </c>
      <c r="DG84" s="706">
        <f>COUNTIF(beosztás!$FD86:$GG86,"FÜ")*8</f>
        <v>0</v>
      </c>
      <c r="DH84" s="706">
        <f>COUNTIF(beosztás!$FD86:$GG86,"BN")*12+COUNTIF(beosztás!$FD86:$GG86,"BÉ")*12+COUNTIF(beosztás!$FD86:$GG86,"BDE")*8+COUNTIF(beosztás!$FD86:$GG86,"BDU")*8+COUNTIF(beosztás!$FD86:$GG86,"BÉJ")*8+COUNTIF(beosztás!$FD86:$GG86,"B1")*1+COUNTIF(beosztás!$FD86:$GG86,"B2")*2+COUNTIF(beosztás!$FD86:$GG86,"B3")*3+COUNTIF(beosztás!$FD86:$GG86,"B5")*5+COUNTIF(beosztás!$FD86:$GG86,"B6")*6+COUNTIF(beosztás!$FD86:$GG86,"B7")*7+COUNTIF(beosztás!$FD86:$GG86,"B8")*8+COUNTIF(beosztás!$FD86:$GG86,"B9")*9+COUNTIF(beosztás!$FD86:$GG86,"B10")*10+COUNTIF(beosztás!$FD86:$GG86,"B11")*11+COUNTIF(beosztás!$FD86:$GG86,"B12")*12+COUNTIF(beosztás!$FD86:$GG86,"BP")*0</f>
        <v>0</v>
      </c>
      <c r="DI84" s="330">
        <f t="shared" si="502"/>
        <v>0</v>
      </c>
      <c r="DJ84" s="706">
        <f>IF(C84="",0,alapadatok!$AN$7)</f>
        <v>160</v>
      </c>
      <c r="DK84" s="330">
        <f t="shared" si="503"/>
        <v>-160</v>
      </c>
      <c r="DL84" s="739">
        <f t="shared" si="504"/>
        <v>0</v>
      </c>
      <c r="DM84" s="325"/>
      <c r="DN84" s="329">
        <f t="shared" si="505"/>
        <v>0</v>
      </c>
      <c r="DO84" s="330">
        <f t="shared" si="506"/>
        <v>0</v>
      </c>
      <c r="DP84" s="330">
        <f t="shared" si="507"/>
        <v>0</v>
      </c>
      <c r="DQ84" s="330">
        <f t="shared" si="508"/>
        <v>0</v>
      </c>
      <c r="DR84" s="330">
        <f t="shared" si="509"/>
        <v>0</v>
      </c>
      <c r="DS84" s="330">
        <f t="shared" si="510"/>
        <v>0</v>
      </c>
      <c r="DT84" s="330">
        <f t="shared" si="511"/>
        <v>0</v>
      </c>
      <c r="DU84" s="330">
        <f t="shared" si="512"/>
        <v>16</v>
      </c>
      <c r="DV84" s="330">
        <f t="shared" si="513"/>
        <v>0</v>
      </c>
      <c r="DW84" s="330">
        <f t="shared" si="514"/>
        <v>0</v>
      </c>
      <c r="DX84" s="330">
        <f t="shared" si="515"/>
        <v>328</v>
      </c>
      <c r="DY84" s="330">
        <f t="shared" si="516"/>
        <v>-328</v>
      </c>
      <c r="DZ84" s="905">
        <f t="shared" si="517"/>
        <v>0</v>
      </c>
      <c r="EA84" s="326"/>
      <c r="EB84" s="705">
        <f>COUNTIF(beosztás!$GH86:$HL86,"DE")*8</f>
        <v>0</v>
      </c>
      <c r="EC84" s="706">
        <f>COUNTIF(beosztás!$GH86:$HL86,"DU")*8</f>
        <v>0</v>
      </c>
      <c r="ED84" s="706">
        <f>COUNTIF(beosztás!$GH86:$HL86,"ÉJ")*8</f>
        <v>0</v>
      </c>
      <c r="EE84" s="706">
        <f>COUNTIF(beosztás!$GH86:$HL86,"N")*12</f>
        <v>0</v>
      </c>
      <c r="EF84" s="706">
        <f>COUNTIF(beosztás!$GH86:$HL86,"é")*12</f>
        <v>0</v>
      </c>
      <c r="EG84" s="706">
        <f>SUM(beosztás!$GH86:$HL86)</f>
        <v>0</v>
      </c>
      <c r="EH84" s="706">
        <f>COUNTIF(beosztás!$GH86:$HL86,"FÜ")*8</f>
        <v>0</v>
      </c>
      <c r="EI84" s="895">
        <f>(COUNTIF(beosztás!$GH86:$HL86,"SN")*12)+(COUNTIF(beosztás!$GH86:$HL86,"SDE")*8)+(COUNTIF(beosztás!$GH86:$HL86,"SDU")*8)+(COUNTIF(beosztás!$GH86:$HL86,"SÉ")*12)+(COUNTIF(beosztás!$GH86:$HL86,"SÉJ")*8)+(COUNTIF(beosztás!$GH86:$HL86,"S1")*1)+(COUNTIF(beosztás!$GH86:$HL86,"S2")*2)+(COUNTIF(beosztás!$GH86:$HL86,"S3")*3)+(COUNTIF(beosztás!$GH86:$HL86,"S4")*4)+(COUNTIF(beosztás!$GH86:$HL86,"S5")*5)+(COUNTIF(beosztás!$GH86:$HL86,"S6")*6)+(COUNTIF(beosztás!$GH86:$HL86,"S7")*7)+(COUNTIF(beosztás!$GH86:$HL86,"S8")*8)+(COUNTIF(beosztás!$GH86:$HL86,"S9")*9)+(COUNTIF(beosztás!$GH86:$HL86,"S10")*10)+(COUNTIF(beosztás!$GH86:$HL86,"S11")*11)+(COUNTIF(beosztás!$GH86:$HL86,"S12")*12)</f>
        <v>0</v>
      </c>
      <c r="EJ84" s="706">
        <f>COUNTIF(beosztás!$GH86:$HL86,"BN")*12+COUNTIF(beosztás!$GH86:$HL86,"BÉ")*12+COUNTIF(beosztás!$GH86:$HL86,"BDE")*8+COUNTIF(beosztás!$GH86:$HL86,"BDU")*8+COUNTIF(beosztás!$GH86:$HL86,"BÉJ")*8+COUNTIF(beosztás!$GH86:$HL86,"B1")*1+COUNTIF(beosztás!$GH86:$HL86,"B2")*2+COUNTIF(beosztás!$GH86:$HL86,"B3")*3+COUNTIF(beosztás!$GH86:$HL86,"B5")*5+COUNTIF(beosztás!$GH86:$HL86,"B6")*6+COUNTIF(beosztás!$GH86:$HL86,"B7")*7+COUNTIF(beosztás!$GH86:$HL86,"B8")*8+COUNTIF(beosztás!$GH86:$HL86,"B9")*9+COUNTIF(beosztás!$GH86:$HL86,"B10")*10+COUNTIF(beosztás!$GH86:$HL86,"B11")*11+COUNTIF(beosztás!$GH86:$HL86,"B12")*12+COUNTIF(beosztás!$GH86:$HL86,"BP")*0</f>
        <v>0</v>
      </c>
      <c r="EK84" s="330">
        <f t="shared" si="518"/>
        <v>0</v>
      </c>
      <c r="EL84" s="706">
        <f>IF(C84="",0,alapadatok!$AN$8)</f>
        <v>184</v>
      </c>
      <c r="EM84" s="330">
        <f t="shared" si="519"/>
        <v>-184</v>
      </c>
      <c r="EN84" s="905">
        <f t="shared" si="520"/>
        <v>0</v>
      </c>
      <c r="EO84" s="325"/>
      <c r="EP84" s="705">
        <f>COUNTIF(beosztás!$HM86:$IQ86,"DE")*8</f>
        <v>0</v>
      </c>
      <c r="EQ84" s="706">
        <f>COUNTIF(beosztás!$HM86:$IQ86,"DU")*8</f>
        <v>0</v>
      </c>
      <c r="ER84" s="706">
        <f>COUNTIF(beosztás!$HM86:$IQ86,"ÉJ")*8</f>
        <v>0</v>
      </c>
      <c r="ES84" s="706">
        <f>COUNTIF(beosztás!$HM86:$IQ86,"N")*12</f>
        <v>0</v>
      </c>
      <c r="ET84" s="706">
        <f>COUNTIF(beosztás!$HM86:$IQ86,"É")*12</f>
        <v>0</v>
      </c>
      <c r="EU84" s="706">
        <f>SUM(beosztás!$HM86:$IQ86)</f>
        <v>0</v>
      </c>
      <c r="EV84" s="895">
        <f>(COUNTIF(beosztás!$HM86:$IQ86,"SN")*12)+(COUNTIF(beosztás!$HM86:$IQ86,"SDE")*8)+(COUNTIF(beosztás!$HM86:$IQ86,"SDU")*8)+(COUNTIF(beosztás!$HM86:$IQ86,"SÉ")*12)+(COUNTIF(beosztás!$HM86:$IQ86,"SÉJ")*8)+(COUNTIF(beosztás!$HM86:$IQ86,"S1")*1)+(COUNTIF(beosztás!$HM86:$IQ86,"S2")*2)+(COUNTIF(beosztás!$HM86:$IQ86,"S3")*3)+(COUNTIF(beosztás!$HM86:$IQ86,"S4")*4)+(COUNTIF(beosztás!$HM86:$IQ86,"S5")*5)+(COUNTIF(beosztás!$HM86:$IQ86,"S6")*6)+(COUNTIF(beosztás!$HM86:$IQ86,"S7")*7)+(COUNTIF(beosztás!$HM86:$IQ86,"S8")*8)+(COUNTIF(beosztás!$HM86:$IQ86,"S9")*9)+(COUNTIF(beosztás!$HM86:$IQ86,"S10")*10)+(COUNTIF(beosztás!$HM86:$IQ86,"S11")*11)+(COUNTIF(beosztás!$HM86:$IQ86,"S12")*12)</f>
        <v>0</v>
      </c>
      <c r="EW84" s="706">
        <f>COUNTIF(beosztás!$HM86:$IQ86,"FÜ")*8</f>
        <v>8</v>
      </c>
      <c r="EX84" s="706">
        <f>COUNTIF(beosztás!$HM86:$IQ86,"BN")*12+COUNTIF(beosztás!$HM86:$IQ86,"BÉ")*12+COUNTIF(beosztás!$HM86:$IQ86,"BDE")*8+COUNTIF(beosztás!$HM86:$IQ86,"BDU")*8+COUNTIF(beosztás!$HM86:$IQ86,"BÉJ")*8+COUNTIF(beosztás!$HM86:$IQ86,"B1")*1+COUNTIF(beosztás!$HM86:$IQ86,"B2")*2+COUNTIF(beosztás!$HM86:$IQ86,"B3")*3+COUNTIF(beosztás!$HM86:$IQ86,"B5")*5+COUNTIF(beosztás!$HM86:$IQ86,"B6")*6+COUNTIF(beosztás!$HM86:$IQ86,"B7")*7+COUNTIF(beosztás!$HM86:$IQ86,"B8")*8+COUNTIF(beosztás!$HM86:$IQ86,"B9")*9+COUNTIF(beosztás!$HM86:$IQ86,"B10")*10+COUNTIF(beosztás!$HM86:$IQ86,"B11")*11+COUNTIF(beosztás!$HM86:$IQ86,"B12")*12+COUNTIF(beosztás!$HM86:$IQ86,"BP")*0</f>
        <v>0</v>
      </c>
      <c r="EY84" s="330">
        <f t="shared" si="521"/>
        <v>0</v>
      </c>
      <c r="EZ84" s="706">
        <f>IF(C84="",0,alapadatok!$AN$9)</f>
        <v>168</v>
      </c>
      <c r="FA84" s="330">
        <f t="shared" si="522"/>
        <v>-168</v>
      </c>
      <c r="FB84" s="905">
        <f t="shared" si="523"/>
        <v>0</v>
      </c>
      <c r="FC84" s="325"/>
      <c r="FD84" s="329">
        <f t="shared" si="524"/>
        <v>0</v>
      </c>
      <c r="FE84" s="330">
        <f t="shared" si="525"/>
        <v>0</v>
      </c>
      <c r="FF84" s="330">
        <f t="shared" si="526"/>
        <v>0</v>
      </c>
      <c r="FG84" s="330">
        <f t="shared" si="527"/>
        <v>0</v>
      </c>
      <c r="FH84" s="330">
        <f t="shared" si="528"/>
        <v>0</v>
      </c>
      <c r="FI84" s="330">
        <f t="shared" si="529"/>
        <v>0</v>
      </c>
      <c r="FJ84" s="330">
        <f t="shared" si="530"/>
        <v>0</v>
      </c>
      <c r="FK84" s="330">
        <f t="shared" si="531"/>
        <v>8</v>
      </c>
      <c r="FL84" s="330">
        <f t="shared" si="532"/>
        <v>0</v>
      </c>
      <c r="FM84" s="330">
        <f t="shared" si="533"/>
        <v>0</v>
      </c>
      <c r="FN84" s="330">
        <f t="shared" si="534"/>
        <v>352</v>
      </c>
      <c r="FO84" s="330">
        <f t="shared" si="535"/>
        <v>-352</v>
      </c>
      <c r="FP84" s="905">
        <f t="shared" si="536"/>
        <v>0</v>
      </c>
      <c r="FQ84" s="326"/>
      <c r="FR84" s="705">
        <f>COUNTIF(beosztás!$IR86:$JU86,"DE")*8</f>
        <v>0</v>
      </c>
      <c r="FS84" s="706">
        <f>COUNTIF(beosztás!$IR86:$JU86,"DU")*8</f>
        <v>0</v>
      </c>
      <c r="FT84" s="706">
        <f>COUNTIF(beosztás!$IR86:$JU86,"ÉJ")*8</f>
        <v>0</v>
      </c>
      <c r="FU84" s="706">
        <f>COUNTIF(beosztás!$IR86:$JU86,"N")*12</f>
        <v>0</v>
      </c>
      <c r="FV84" s="706">
        <f>COUNTIF(beosztás!$IR86:$JU86,"é")*12</f>
        <v>0</v>
      </c>
      <c r="FW84" s="706">
        <f>SUM(beosztás!$IR86:$JU86)</f>
        <v>0</v>
      </c>
      <c r="FX84" s="706">
        <f>COUNTIF(beosztás!$IR86:$JU86,"FÜ")*8</f>
        <v>0</v>
      </c>
      <c r="FY84" s="895">
        <f>(COUNTIF(beosztás!$IR86:$JU86,"SN")*12)+(COUNTIF(beosztás!$IR86:$JU86,"SDE")*8)+(COUNTIF(beosztás!$IR86:$JU86,"SDU")*8)+(COUNTIF(beosztás!$IR86:$JU86,"SÉ")*12)+(COUNTIF(beosztás!$IR86:$JU86,"SÉJ")*8)+(COUNTIF(beosztás!$IR86:$JU86,"S1")*1)+(COUNTIF(beosztás!$IR86:$JU86,"S2")*2)+(COUNTIF(beosztás!$IR86:$JU86,"S3")*3)+(COUNTIF(beosztás!$IR86:$JU86,"S4")*4)+(COUNTIF(beosztás!$IR86:$JU86,"S5")*5)+(COUNTIF(beosztás!$IR86:$JU86,"S6")*6)+(COUNTIF(beosztás!$IR86:$JU86,"S7")*7)+(COUNTIF(beosztás!$IR86:$JU86,"S8")*8)+(COUNTIF(beosztás!$IR86:$JU86,"S9")*9)+(COUNTIF(beosztás!$IR86:$JU86,"S10")*10)+(COUNTIF(beosztás!$IR86:$JU86,"S11")*11)+(COUNTIF(beosztás!$IR86:$JU86,"S12")*12)</f>
        <v>0</v>
      </c>
      <c r="FZ84" s="706">
        <f>COUNTIF(beosztás!$IR86:$JU86,"BN")*12+COUNTIF(beosztás!$IR86:$JU86,"BÉ")*12+COUNTIF(beosztás!$IR86:$JU86,"BDE")*8+COUNTIF(beosztás!$IR86:$JU86,"BDU")*8+COUNTIF(beosztás!$IR86:$JU86,"BÉJ")*8+COUNTIF(beosztás!$IR86:$JU86,"B1")*1+COUNTIF(beosztás!$IR86:$JU86,"B2")*2+COUNTIF(beosztás!$IR86:$JU86,"B3")*3+COUNTIF(beosztás!$IR86:$JU86,"B5")*5+COUNTIF(beosztás!$IR86:$JU86,"B6")*6+COUNTIF(beosztás!$IR86:$JU86,"B7")*7+COUNTIF(beosztás!$IR86:$JU86,"B8")*8+COUNTIF(beosztás!$IR86:$JU86,"B9")*9+COUNTIF(beosztás!$IR86:$JU86,"B10")*10+COUNTIF(beosztás!$IR86:$JU86,"B11")*11+COUNTIF(beosztás!$IR86:$JU86,"B12")*12+COUNTIF(beosztás!$IR86:$JU86,"BP")*0</f>
        <v>0</v>
      </c>
      <c r="GA84" s="330">
        <f t="shared" si="537"/>
        <v>0</v>
      </c>
      <c r="GB84" s="706">
        <f>IF(C84="",0,alapadatok!$AN$10)</f>
        <v>168</v>
      </c>
      <c r="GC84" s="330">
        <f t="shared" si="538"/>
        <v>-168</v>
      </c>
      <c r="GD84" s="905">
        <f t="shared" si="539"/>
        <v>0</v>
      </c>
      <c r="GE84" s="327"/>
      <c r="GF84" s="705">
        <f>COUNTIF(beosztás!$JV86:$KZ86,"DE")*8</f>
        <v>0</v>
      </c>
      <c r="GG84" s="706">
        <f>COUNTIF(beosztás!$JV86:$KZ86,"DU")*8</f>
        <v>0</v>
      </c>
      <c r="GH84" s="706">
        <f>COUNTIF(beosztás!$JV86:$KZ86,"ÉJ")*8</f>
        <v>0</v>
      </c>
      <c r="GI84" s="706">
        <f>COUNTIF(beosztás!$JV86:$KZ86,"N")*12</f>
        <v>0</v>
      </c>
      <c r="GJ84" s="706">
        <f>COUNTIF(beosztás!$JV86:$KZ86,"É")*12</f>
        <v>0</v>
      </c>
      <c r="GK84" s="706">
        <f>SUM(beosztás!$JV86:$KZ86)</f>
        <v>0</v>
      </c>
      <c r="GL84" s="895">
        <f>(COUNTIF(beosztás!$JV86:$KZ86,"SN")*12)+(COUNTIF(beosztás!$JV86:$KZ86,"SDE")*8)+(COUNTIF(beosztás!$JV86:$KZ86,"SDU")*8)+(COUNTIF(beosztás!$JV86:$KZ86,"SÉ")*12)+(COUNTIF(beosztás!$JV86:$KZ86,"SÉJ")*8)+(COUNTIF(beosztás!$JV86:$KZ86,"S1")*1)+(COUNTIF(beosztás!$JV86:$KZ86,"S2")*2)+(COUNTIF(beosztás!$JV86:$KZ86,"S3")*3)+(COUNTIF(beosztás!$JV86:$KZ86,"S4")*4)+(COUNTIF(beosztás!$JV86:$KZ86,"S5")*5)+(COUNTIF(beosztás!$JV86:$KZ86,"S6")*6)+(COUNTIF(beosztás!$JV86:$KZ86,"S7")*7)+(COUNTIF(beosztás!$JV86:$KZ86,"S8")*8)+(COUNTIF(beosztás!$JV86:$KZ86,"S9")*9)+(COUNTIF(beosztás!$JV86:$KZ86,"S10")*10)+(COUNTIF(beosztás!$JV86:$KZ86,"S11")*11)+(COUNTIF(beosztás!$JV86:$KZ86,"S12")*12)</f>
        <v>0</v>
      </c>
      <c r="GM84" s="706">
        <f>COUNTIF(beosztás!$JV86:$KZ86,"FÜ")*8</f>
        <v>8</v>
      </c>
      <c r="GN84" s="706">
        <f>COUNTIF(beosztás!$JV86:$KZ86,"BN")*12+COUNTIF(beosztás!$JV86:$KZ86,"BÉ")*12+COUNTIF(beosztás!$JV86:$KZ86,"BDE")*8+COUNTIF(beosztás!$JV86:$KZ86,"BDU")*8+COUNTIF(beosztás!$JV86:$KZ86,"BÉJ")*8+COUNTIF(beosztás!$JV86:$KZ86,"B1")*1+COUNTIF(beosztás!$JV86:$KZ86,"B2")*2+COUNTIF(beosztás!$JV86:$KZ86,"B3")*3+COUNTIF(beosztás!$JV86:$KZ86,"B5")*5+COUNTIF(beosztás!$JV86:$KZ86,"B6")*6+COUNTIF(beosztás!$JV86:$KZ86,"B7")*7+COUNTIF(beosztás!$JV86:$KZ86,"B8")*8+COUNTIF(beosztás!$JV86:$KZ86,"B9")*9+COUNTIF(beosztás!$JV86:$KZ86,"B10")*10+COUNTIF(beosztás!$JV86:$KZ86,"B11")*11+COUNTIF(beosztás!$JV86:$KZ86,"B12")*12+COUNTIF(beosztás!$JV86:$KZ86,"BP")*0</f>
        <v>0</v>
      </c>
      <c r="GO84" s="330">
        <f t="shared" si="540"/>
        <v>0</v>
      </c>
      <c r="GP84" s="706">
        <f>IF(C84="",0,alapadatok!$AN$11)</f>
        <v>176</v>
      </c>
      <c r="GQ84" s="330">
        <f t="shared" si="541"/>
        <v>-176</v>
      </c>
      <c r="GR84" s="905">
        <f t="shared" si="542"/>
        <v>0</v>
      </c>
      <c r="GS84" s="327"/>
      <c r="GT84" s="329">
        <f t="shared" si="543"/>
        <v>0</v>
      </c>
      <c r="GU84" s="330">
        <f t="shared" si="544"/>
        <v>0</v>
      </c>
      <c r="GV84" s="330">
        <f t="shared" si="545"/>
        <v>0</v>
      </c>
      <c r="GW84" s="330">
        <f t="shared" si="546"/>
        <v>0</v>
      </c>
      <c r="GX84" s="330">
        <f t="shared" si="547"/>
        <v>0</v>
      </c>
      <c r="GY84" s="330">
        <f t="shared" si="548"/>
        <v>0</v>
      </c>
      <c r="GZ84" s="330">
        <f t="shared" si="549"/>
        <v>0</v>
      </c>
      <c r="HA84" s="330">
        <f t="shared" si="550"/>
        <v>8</v>
      </c>
      <c r="HB84" s="330">
        <f t="shared" si="551"/>
        <v>0</v>
      </c>
      <c r="HC84" s="330">
        <f t="shared" si="552"/>
        <v>0</v>
      </c>
      <c r="HD84" s="330">
        <f t="shared" si="553"/>
        <v>344</v>
      </c>
      <c r="HE84" s="330">
        <f t="shared" si="554"/>
        <v>-344</v>
      </c>
      <c r="HF84" s="905">
        <f t="shared" si="555"/>
        <v>0</v>
      </c>
      <c r="HG84" s="326"/>
      <c r="HH84" s="705">
        <f>COUNTIF(beosztás!$LA86:$MD86,"DE")*8</f>
        <v>0</v>
      </c>
      <c r="HI84" s="706">
        <f>COUNTIF(beosztás!$LA86:$MD86,"DU")*8</f>
        <v>0</v>
      </c>
      <c r="HJ84" s="706">
        <f>COUNTIF(beosztás!$LA86:$MD86,"ÉJ")*8</f>
        <v>0</v>
      </c>
      <c r="HK84" s="706">
        <f>COUNTIF(beosztás!$LA86:$MD86,"N")*12</f>
        <v>0</v>
      </c>
      <c r="HL84" s="706">
        <f>COUNTIF(beosztás!$LA86:$MD86,"é")*12</f>
        <v>0</v>
      </c>
      <c r="HM84" s="706">
        <f>SUM(beosztás!$LA86:$MD86)</f>
        <v>0</v>
      </c>
      <c r="HN84" s="706">
        <f>COUNTIF(beosztás!$LA86:$MD86,"FÜ")*8</f>
        <v>8</v>
      </c>
      <c r="HO84" s="895">
        <f>(COUNTIF(beosztás!$LA86:$MD86,"SN")*12)+(COUNTIF(beosztás!$LA86:$MD86,"SDE")*8)+(COUNTIF(beosztás!$LA86:$MD86,"SDU")*8)+(COUNTIF(beosztás!$LA86:$MD86,"SÉ")*12)+(COUNTIF(beosztás!$LA86:$MD86,"SÉJ")*8)+(COUNTIF(beosztás!$LA86:$MD86,"S1")*1)+(COUNTIF(beosztás!$LA86:$MD86,"S2")*2)+(COUNTIF(beosztás!$LA86:$MD86,"S3")*3)+(COUNTIF(beosztás!$LA86:$MD86,"S4")*4)+(COUNTIF(beosztás!$LA86:$MD86,"S5")*5)+(COUNTIF(beosztás!$LA86:$MD86,"S6")*6)+(COUNTIF(beosztás!$LA86:$MD86,"S7")*7)+(COUNTIF(beosztás!$LA86:$MD86,"S8")*8)+(COUNTIF(beosztás!$LA86:$MD86,"S9")*9)+(COUNTIF(beosztás!$LA86:$MD86,"S10")*10)+(COUNTIF(beosztás!$LA86:$MD86,"S11")*11)+(COUNTIF(beosztás!$LA86:$MD86,"S12")*12)</f>
        <v>0</v>
      </c>
      <c r="HP84" s="706">
        <f>COUNTIF(beosztás!$LA86:$MD86,"BN")*12+COUNTIF(beosztás!$LA86:$MD86,"BÉ")*12+COUNTIF(beosztás!$LA86:$MD86,"BDE")*8+COUNTIF(beosztás!$LA86:$MD86,"BDU")*8+COUNTIF(beosztás!$LA86:$MD86,"BÉJ")*8+COUNTIF(beosztás!$LA86:$MD86,"B1")*1+COUNTIF(beosztás!$LA86:$MD86,"B2")*2+COUNTIF(beosztás!$LA86:$MD86,"B3")*3+COUNTIF(beosztás!$KZ86:$MC86,"B5")*5+COUNTIF(beosztás!$KZ86:$MC86,"B6")*6+COUNTIF(beosztás!$KZ86:$MC86,"B7")*7+COUNTIF(beosztás!$KZ86:$MC86,"B8")*8+COUNTIF(beosztás!$LA86:$MD86,"B9")*9+COUNTIF(beosztás!$LA86:$MD86,"B10")*10+COUNTIF(beosztás!$LA86:$MD86,"B11")*11+COUNTIF(beosztás!$LA86:$MD86,"B12")*12+COUNTIF(beosztás!$LA86:$MD86,"BP")*0</f>
        <v>0</v>
      </c>
      <c r="HQ84" s="330">
        <f t="shared" si="556"/>
        <v>0</v>
      </c>
      <c r="HR84" s="706">
        <f>IF(C84="",0,alapadatok!$AN$12)</f>
        <v>160</v>
      </c>
      <c r="HS84" s="330">
        <f t="shared" si="557"/>
        <v>-160</v>
      </c>
      <c r="HT84" s="905">
        <f t="shared" si="558"/>
        <v>0</v>
      </c>
      <c r="HU84" s="327"/>
      <c r="HV84" s="705">
        <f>COUNTIF(beosztás!$ME86:$NI86,"DE")*8</f>
        <v>0</v>
      </c>
      <c r="HW84" s="706">
        <f>COUNTIF(beosztás!$ME86:$NI86,"DU")*8</f>
        <v>0</v>
      </c>
      <c r="HX84" s="706">
        <f>COUNTIF(beosztás!$ME86:$NI86,"ÉJ")*8</f>
        <v>0</v>
      </c>
      <c r="HY84" s="706">
        <f>COUNTIF(beosztás!$ME86:$NI86,"N")*12</f>
        <v>0</v>
      </c>
      <c r="HZ84" s="706">
        <f>COUNTIF(beosztás!$ME86:$NI86,"É")*12</f>
        <v>0</v>
      </c>
      <c r="IA84" s="706">
        <f>SUM(beosztás!$ME86:$NI86)</f>
        <v>0</v>
      </c>
      <c r="IB84" s="706">
        <f>(COUNTIF(beosztás!$ME86:$NI86,"SN")*12)+(COUNTIF(beosztás!$ME86:$NI86,"SDE")*8)+(COUNTIF(beosztás!$ME86:$NI86,"SDU")*8)+(COUNTIF(beosztás!$ME86:$NI86,"SÉ")*12)+(COUNTIF(beosztás!$ME86:$NI86,"SÉJ")*8)+(COUNTIF(beosztás!$ME86:$NI86,"S1")*1)+(COUNTIF(beosztás!$ME86:$NI86,"S2")*2)+(COUNTIF(beosztás!$ME86:$NI86,"S3")*3)+(COUNTIF(beosztás!$ME86:$NI86,"S4")*4)+(COUNTIF(beosztás!$ME86:$NI86,"S5")*5)+(COUNTIF(beosztás!$ME86:$NI86,"S6")*6)+(COUNTIF(beosztás!$ME86:$NI86,"S7")*7)+(COUNTIF(beosztás!$ME86:$NI86,"S8")*8)+(COUNTIF(beosztás!$ME86:$NI86,"S9")*9)+(COUNTIF(beosztás!$ME86:$NI86,"S10")*10)+(COUNTIF(beosztás!$ME86:$NI86,"S11")*11)+(COUNTIF(beosztás!$ME86:$NI86,"S12")*12)</f>
        <v>0</v>
      </c>
      <c r="IC84" s="706">
        <f>COUNTIF(beosztás!$ME86:$NI86,"FÜ")*8</f>
        <v>16</v>
      </c>
      <c r="ID84" s="706">
        <f>COUNTIF(beosztás!$ME86:$NI86,"BN")*12+COUNTIF(beosztás!$ME86:$NI86,"BÉ")*12+COUNTIF(beosztás!$ME86:$NI86,"BDE")*8+COUNTIF(beosztás!$ME86:$NI86,"BDU")*8+COUNTIF(beosztás!$ME86:$NI86,"BÉJ")*8+COUNTIF(beosztás!$ME86:$NI86,"B1")*1+COUNTIF(beosztás!$ME86:$NI86,"B2")*2+COUNTIF(beosztás!$ME86:$NI86,"B3")*3+COUNTIF(beosztás!$ME86:$NI86,"B5")*5+COUNTIF(beosztás!$ME86:$NI86,"B6")*6+COUNTIF(beosztás!$ME86:$NI86,"B7")*7+COUNTIF(beosztás!$ME86:$NI86,"B8")*8+COUNTIF(beosztás!$ME86:$NI86,"B9")*9+COUNTIF(beosztás!$ME86:$NI86,"B10")*10+COUNTIF(beosztás!$ME86:$NI86,"B11")*11+COUNTIF(beosztás!$ME86:$NI86,"B12")*12+COUNTIF(beosztás!$ME86:$NI86,"BP")*0</f>
        <v>0</v>
      </c>
      <c r="IE84" s="330">
        <f t="shared" si="559"/>
        <v>0</v>
      </c>
      <c r="IF84" s="706">
        <f>IF(C84="",0,alapadatok!$AN$13)</f>
        <v>160</v>
      </c>
      <c r="IG84" s="330">
        <f t="shared" si="560"/>
        <v>-160</v>
      </c>
      <c r="IH84" s="739">
        <f t="shared" si="561"/>
        <v>0</v>
      </c>
      <c r="II84" s="327"/>
      <c r="IJ84" s="329">
        <f t="shared" si="562"/>
        <v>0</v>
      </c>
      <c r="IK84" s="330">
        <f t="shared" si="563"/>
        <v>0</v>
      </c>
      <c r="IL84" s="330">
        <f t="shared" si="564"/>
        <v>0</v>
      </c>
      <c r="IM84" s="330">
        <f t="shared" si="565"/>
        <v>0</v>
      </c>
      <c r="IN84" s="330">
        <f t="shared" si="566"/>
        <v>0</v>
      </c>
      <c r="IO84" s="330">
        <f t="shared" si="567"/>
        <v>0</v>
      </c>
      <c r="IP84" s="330">
        <f t="shared" si="568"/>
        <v>0</v>
      </c>
      <c r="IQ84" s="330">
        <f t="shared" si="569"/>
        <v>24</v>
      </c>
      <c r="IR84" s="330">
        <f t="shared" si="570"/>
        <v>0</v>
      </c>
      <c r="IS84" s="330">
        <f t="shared" si="571"/>
        <v>0</v>
      </c>
      <c r="IT84" s="330">
        <f t="shared" si="572"/>
        <v>320</v>
      </c>
      <c r="IU84" s="330">
        <f t="shared" si="573"/>
        <v>-320</v>
      </c>
      <c r="IV84" s="905">
        <f t="shared" si="574"/>
        <v>0</v>
      </c>
      <c r="IW84" s="328"/>
      <c r="JF84" s="21"/>
      <c r="JG84" s="21"/>
    </row>
    <row r="85" spans="1:267" hidden="1" x14ac:dyDescent="0.25">
      <c r="A85" s="66">
        <f>IF(beosztás!A87=0,"",beosztás!A87)</f>
        <v>4</v>
      </c>
      <c r="B85" s="63" t="str">
        <f>IF(beosztás!B87=0,"",beosztás!B87)</f>
        <v/>
      </c>
      <c r="C85" s="64" t="str">
        <f>IF(beosztás!C87=0,"",beosztás!C87)</f>
        <v/>
      </c>
      <c r="D85" s="65" t="str">
        <f>IF(beosztás!D87=0,"",beosztás!D87)</f>
        <v/>
      </c>
      <c r="E85" s="18"/>
      <c r="F85" s="709">
        <f>COUNTIF(beosztás!$I87:$AM87,"DE")*8</f>
        <v>0</v>
      </c>
      <c r="G85" s="710">
        <f>COUNTIF(beosztás!$I87:$AM87,"DU")*8</f>
        <v>0</v>
      </c>
      <c r="H85" s="710">
        <f>COUNTIF(beosztás!$I87:$AM87,"ÉJ")*8</f>
        <v>0</v>
      </c>
      <c r="I85" s="710">
        <f>COUNTIF(beosztás!$I87:$AM87,"N")*12</f>
        <v>0</v>
      </c>
      <c r="J85" s="710">
        <f>COUNTIF(beosztás!$I87:$AM87,"é")*12</f>
        <v>0</v>
      </c>
      <c r="K85" s="710">
        <f>SUM(beosztás!$I87:$AM87)</f>
        <v>0</v>
      </c>
      <c r="L85" s="710">
        <f>COUNTIF(beosztás!$I87:$AM87,"FÜ")*8</f>
        <v>0</v>
      </c>
      <c r="M85" s="710">
        <f>(COUNTIF(beosztás!$I87:$AM87,"SN")*12)+(COUNTIF(beosztás!$I87:$AM87,"SDE")*8)+(COUNTIF(beosztás!$I87:$AM87,"SDU")*8)+(COUNTIF(beosztás!$I87:$AM87,"S1")*1)+(COUNTIF(beosztás!$I87:$AM87,"S2")*2)+(COUNTIF(beosztás!$I87:$AM87,"S3")*3)+(COUNTIF(beosztás!$I87:$AM87,"S4")*4)+(COUNTIF(beosztás!$I87:$AM87,"S5")*5)+(COUNTIF(beosztás!$I87:$AM87,"S6")*6)+(COUNTIF(beosztás!$I87:$AM87,"S7")*7)+(COUNTIF(beosztás!$I87:$AM87,"S8")*8)+(COUNTIF(beosztás!$I87:$AM87,"S9")*9)+(COUNTIF(beosztás!$I87:$AM87,"S10")*10)+(COUNTIF(beosztás!$I87:$AM87,"S11")*11)+(COUNTIF(beosztás!$I87:$AM87,"S12")*12)+(COUNTIF(beosztás!$I87:$AM87,"SÉ")*12)+(COUNTIF(beosztás!$I87:$AM87,"SÉJ")*8)</f>
        <v>0</v>
      </c>
      <c r="N85" s="710">
        <f>COUNTIF(beosztás!$I87:$AM87,"BN")*12+COUNTIF(beosztás!$I87:$AM87,"BÉ")*12+COUNTIF(beosztás!$I87:$AM87,"BDE")*8+COUNTIF(beosztás!$I87:$AM87,"BDU")*8+COUNTIF(beosztás!$I87:$AM87,"BÉJ")*8+COUNTIF(beosztás!$I87:$AM87,"B1")*1+COUNTIF(beosztás!$I87:$AM87,"B2")*2+COUNTIF(beosztás!$I87:$AM87,"B3")*3+COUNTIF(beosztás!$I87:$AM87,"B5")*5+COUNTIF(beosztás!$I87:$AM87,"B6")*6+COUNTIF(beosztás!$I87:$AM87,"B7")*7+COUNTIF(beosztás!$I87:$AM87,"B8")*8+COUNTIF(beosztás!$I87:$AM87,"B9")*9+COUNTIF(beosztás!$I87:$AM87,"B10")*10+COUNTIF(beosztás!$I87:$AM87,"B11")*11+COUNTIF(beosztás!$I87:$AM87,"B12")*12+COUNTIF(beosztás!$I87:$AM87,"BP")*0</f>
        <v>0</v>
      </c>
      <c r="O85" s="605">
        <f t="shared" si="461"/>
        <v>0</v>
      </c>
      <c r="P85" s="710">
        <f>IF(C85="",0,alapadatok!$AN$2)</f>
        <v>0</v>
      </c>
      <c r="Q85" s="19">
        <f t="shared" si="462"/>
        <v>0</v>
      </c>
      <c r="R85" s="741">
        <f t="shared" si="463"/>
        <v>0</v>
      </c>
      <c r="S85" s="40"/>
      <c r="T85" s="709">
        <f>COUNTIF(beosztás!$AN87:$BO87,"DE")*8</f>
        <v>0</v>
      </c>
      <c r="U85" s="710">
        <f>COUNTIF(beosztás!$AN87:$BO87,"DU")*8</f>
        <v>0</v>
      </c>
      <c r="V85" s="710">
        <f>COUNTIF(beosztás!$AN87:$BO87,"ÉJ")*8</f>
        <v>0</v>
      </c>
      <c r="W85" s="710">
        <f>COUNTIF(beosztás!$AN87:$BO87,"N")*12</f>
        <v>0</v>
      </c>
      <c r="X85" s="710">
        <f>COUNTIF(beosztás!$AN87:$BO87,"É")*12</f>
        <v>0</v>
      </c>
      <c r="Y85" s="710">
        <f>SUM(beosztás!$AN87:$BO87)</f>
        <v>0</v>
      </c>
      <c r="Z85" s="710">
        <f>(COUNTIF(beosztás!$AN87:$BO87,"SN")*12)+(COUNTIF(beosztás!$AN87:$BO87,"SDE")*8)+(COUNTIF(beosztás!$AN87:$BO87,"SDU")*8)+(COUNTIF(beosztás!$AN87:$BO87,"SÉ")*12)+(COUNTIF(beosztás!$AN87:$BO87,"SÉJ")*8)+(COUNTIF(beosztás!$AN87:$BO87,"S1")*1)+(COUNTIF(beosztás!$AN87:$BO87,"S2")*2)+(COUNTIF(beosztás!$AN87:$BO87,"S3")*3)+(COUNTIF(beosztás!$AN87:$BO87,"S4")*4)+(COUNTIF(beosztás!$AN87:$BO87,"S5")*5)+(COUNTIF(beosztás!$AN87:$BO87,"S6")*6)+(COUNTIF(beosztás!$AN87:$BO87,"S7")*7)+(COUNTIF(beosztás!$AN87:$BO87,"S8")*8)+(COUNTIF(beosztás!$AN87:$BO87,"S9")*9)+(COUNTIF(beosztás!$AN87:$BO87,"S10")*10)+(COUNTIF(beosztás!$AN87:$BO87,"S11")*11)+(COUNTIF(beosztás!$AN87:$BO87,"S12")*12)</f>
        <v>0</v>
      </c>
      <c r="AA85" s="710">
        <f>COUNTIF(beosztás!$AN87:$BO87,"FÜ")*8</f>
        <v>0</v>
      </c>
      <c r="AB85" s="710">
        <f>COUNTIF(beosztás!$AN87:$BO87,"BN")*12+COUNTIF(beosztás!$AN87:$BO87,"BÉ")*12+COUNTIF(beosztás!$AN87:$BO87,"BDE")*8+COUNTIF(beosztás!$AN87:$BO87,"BDU")*8+COUNTIF(beosztás!$AN87:$BO87,"BÉJ")*8+COUNTIF(beosztás!$AN87:$BO87,"B1")*1+COUNTIF(beosztás!$AN87:$BO87,"B2")*2+COUNTIF(beosztás!$AN87:$BO87,"B3")*3+COUNTIF(beosztás!$AN87:$BO87,"B5")*5+COUNTIF(beosztás!$AN87:$BO87,"B6")*6+COUNTIF(beosztás!$AN87:$BO87,"B7")*7+COUNTIF(beosztás!$AN87:$BO87,"B8")*8+COUNTIF(beosztás!$AN87:$BO87,"B9")*9+COUNTIF(beosztás!$AN87:$BO87,"B10")*10+COUNTIF(beosztás!$AN87:$BO87,"B11")*11+COUNTIF(beosztás!$AN87:$BO87,"B12")*12+COUNTIF(beosztás!$AN87:$BO87,"BP")*0</f>
        <v>0</v>
      </c>
      <c r="AC85" s="605">
        <f t="shared" si="464"/>
        <v>0</v>
      </c>
      <c r="AD85" s="710">
        <f>IF(C85="",0,alapadatok!$AN$3)</f>
        <v>0</v>
      </c>
      <c r="AE85" s="19">
        <f t="shared" si="465"/>
        <v>0</v>
      </c>
      <c r="AF85" s="741">
        <f t="shared" si="466"/>
        <v>0</v>
      </c>
      <c r="AG85" s="40"/>
      <c r="AH85" s="25">
        <f t="shared" si="467"/>
        <v>0</v>
      </c>
      <c r="AI85" s="605">
        <f t="shared" si="468"/>
        <v>0</v>
      </c>
      <c r="AJ85" s="605">
        <f t="shared" si="469"/>
        <v>0</v>
      </c>
      <c r="AK85" s="605">
        <f t="shared" si="470"/>
        <v>0</v>
      </c>
      <c r="AL85" s="605">
        <f t="shared" si="471"/>
        <v>0</v>
      </c>
      <c r="AM85" s="605">
        <f t="shared" si="472"/>
        <v>0</v>
      </c>
      <c r="AN85" s="605">
        <f t="shared" si="473"/>
        <v>0</v>
      </c>
      <c r="AO85" s="605">
        <f t="shared" si="474"/>
        <v>0</v>
      </c>
      <c r="AP85" s="605">
        <f t="shared" si="475"/>
        <v>0</v>
      </c>
      <c r="AQ85" s="605">
        <f t="shared" si="476"/>
        <v>0</v>
      </c>
      <c r="AR85" s="605">
        <f t="shared" si="477"/>
        <v>0</v>
      </c>
      <c r="AS85" s="19">
        <f t="shared" si="478"/>
        <v>0</v>
      </c>
      <c r="AT85" s="741">
        <f t="shared" si="479"/>
        <v>0</v>
      </c>
      <c r="AU85" s="41"/>
      <c r="AV85" s="709">
        <f>COUNTIF(beosztás!$BP87:$CT87,"DE")*8</f>
        <v>0</v>
      </c>
      <c r="AW85" s="710">
        <f>COUNTIF(beosztás!$BP87:$CT87,"DU")*8</f>
        <v>0</v>
      </c>
      <c r="AX85" s="710">
        <f>COUNTIF(beosztás!$BP87:$CT87,"ÉJ")*8</f>
        <v>0</v>
      </c>
      <c r="AY85" s="710">
        <f>COUNTIF(beosztás!$BP87:$CT87,"N")*12</f>
        <v>0</v>
      </c>
      <c r="AZ85" s="710">
        <f>COUNTIF(beosztás!$BP87:$CT87,"é")*12</f>
        <v>0</v>
      </c>
      <c r="BA85" s="710">
        <f>SUM(beosztás!$BP87:$CT87)</f>
        <v>0</v>
      </c>
      <c r="BB85" s="710">
        <f>COUNTIF(beosztás!$BP87:$CT87,"FÜ")*8</f>
        <v>0</v>
      </c>
      <c r="BC85" s="897">
        <f>(COUNTIF(beosztás!$BP87:$CT87,"SN")*12)+(COUNTIF(beosztás!$BP87:$CT87,"SDE")*8)+(COUNTIF(beosztás!$BP87:$CT87,"SDU")*8)+(COUNTIF(beosztás!$BP87:$CT87,"SÉ")*12)+(COUNTIF(beosztás!$BP87:$CT87,"SÉJ")*8)+(COUNTIF(beosztás!$BP87:$CT87,"S1")*1)+(COUNTIF(beosztás!$BP87:$CT87,"S2")*2)+(COUNTIF(beosztás!$BP87:$CT87,"S3")*3)+(COUNTIF(beosztás!$BP87:$CT87,"S4")*4)+(COUNTIF(beosztás!$BP87:$CT87,"S5")*5)+(COUNTIF(beosztás!$BP87:$CT87,"S6")*6)+(COUNTIF(beosztás!$BP87:$CT87,"S7")*7)+(COUNTIF(beosztás!$BP87:$CT87,"S8")*8)+(COUNTIF(beosztás!$BP87:$CT87,"S9")*9)+(COUNTIF(beosztás!$BP87:$CT87,"S10")*10)+(COUNTIF(beosztás!$BP87:$CT87,"S11")*11)+(COUNTIF(beosztás!$BP87:$CT87,"S12")*12)</f>
        <v>0</v>
      </c>
      <c r="BD85" s="710">
        <f>COUNTIF(beosztás!$BP87:$CT87,"BN")*12+COUNTIF(beosztás!$BP87:$CT87,"BÉ")*12+COUNTIF(beosztás!$BP87:$CT87,"BDE")*8+COUNTIF(beosztás!$BP87:$CT87,"BDU")*8+COUNTIF(beosztás!$BP87:$CT87,"BÉJ")*8+COUNTIF(beosztás!$BP87:$CT87,"B1")*1+COUNTIF(beosztás!$BP87:$CT87,"B2")*2+COUNTIF(beosztás!$BP87:$CT87,"B3")*3+COUNTIF(beosztás!$BP87:$CT87,"B5")*5+COUNTIF(beosztás!$BP87:$CT87,"B6")*6+COUNTIF(beosztás!$BP87:$CT87,"B7")*7+COUNTIF(beosztás!$BP87:$CT87,"B8")*8+COUNTIF(beosztás!$BP87:$CT87,"B9")*9+COUNTIF(beosztás!$BP87:$CT87,"B10")*10+COUNTIF(beosztás!$BP87:$CT87,"B11")*11+COUNTIF(beosztás!$BP87:$CT87,"B12")*12+COUNTIF(beosztás!$BP87:$CT87,"BP")*0</f>
        <v>0</v>
      </c>
      <c r="BE85" s="605">
        <f t="shared" si="480"/>
        <v>0</v>
      </c>
      <c r="BF85" s="710">
        <f>IF(C85="",0,alapadatok!$AN$4)</f>
        <v>0</v>
      </c>
      <c r="BG85" s="19">
        <f t="shared" si="481"/>
        <v>0</v>
      </c>
      <c r="BH85" s="741">
        <f t="shared" si="482"/>
        <v>0</v>
      </c>
      <c r="BI85" s="40"/>
      <c r="BJ85" s="709">
        <f>COUNTIF(beosztás!$CU87:$DX87,"DE")*8</f>
        <v>0</v>
      </c>
      <c r="BK85" s="710">
        <f>COUNTIF(beosztás!$CU87:$DX87,"DU")*8</f>
        <v>0</v>
      </c>
      <c r="BL85" s="710">
        <f>COUNTIF(beosztás!$CU87:$DX87,"ÉJ")*8</f>
        <v>0</v>
      </c>
      <c r="BM85" s="710">
        <f>COUNTIF(beosztás!$CU87:$DX87,"N")*12</f>
        <v>0</v>
      </c>
      <c r="BN85" s="710">
        <f>COUNTIF(beosztás!$CU87:$DX87,"É")*12</f>
        <v>0</v>
      </c>
      <c r="BO85" s="710">
        <f>SUM(beosztás!$CU87:$DX87)</f>
        <v>0</v>
      </c>
      <c r="BP85" s="897">
        <f>(COUNTIF(beosztás!$CU87:$DX87,"SN")*12)+(COUNTIF(beosztás!$CU87:$DX87,"SDE")*8)+(COUNTIF(beosztás!$CU87:$DX87,"SDU")*8)+(COUNTIF(beosztás!$CU87:$DX87,"SÉ")*12)+(COUNTIF(beosztás!$CU87:$DX87,"SÉJ")*8)+(COUNTIF(beosztás!$CU87:$DX87,"S1")*1)+(COUNTIF(beosztás!$CU87:$DX87,"S2")*2)+(COUNTIF(beosztás!$CU87:$DX87,"S3")*3)+(COUNTIF(beosztás!$CU87:$DX87,"S4")*4)+(COUNTIF(beosztás!$CU87:$DX87,"S5")*5)+(COUNTIF(beosztás!$CU87:$DX87,"S6")*6)+(COUNTIF(beosztás!$CU87:$DX87,"S7")*7)+(COUNTIF(beosztás!$CU87:$DX87,"S8")*8)+(COUNTIF(beosztás!$CU87:$DX87,"S9")*9)+(COUNTIF(beosztás!$CU87:$DX87,"S10")*10)+(COUNTIF(beosztás!$CU87:$DX87,"S11")*11)+(COUNTIF(beosztás!$CU87:$DX87,"S12")*12)</f>
        <v>0</v>
      </c>
      <c r="BQ85" s="710">
        <f>COUNTIF(beosztás!$CU87:$DX87,"FÜ")*8</f>
        <v>0</v>
      </c>
      <c r="BR85" s="710">
        <f>COUNTIF(beosztás!$CU87:$DX87,"BN")*12+COUNTIF(beosztás!$CU87:$DX87,"BÉ")*12+COUNTIF(beosztás!$CU87:$DX87,"BDE")*8+COUNTIF(beosztás!$CU87:$DX87,"BDU")*8+COUNTIF(beosztás!$CU87:$DX87,"BÉJ")*8+COUNTIF(beosztás!$CU87:$DX87,"B1")*1+COUNTIF(beosztás!$CU87:$DX87,"B2")*2+COUNTIF(beosztás!$CU87:$DX87,"B3")*3+COUNTIF(beosztás!$CU87:$DX87,"B5")*5+COUNTIF(beosztás!$CU87:$DX87,"B6")*6+COUNTIF(beosztás!$CU87:$DX87,"B7")*7+COUNTIF(beosztás!$CU87:$DX87,"B8")*8+COUNTIF(beosztás!$CU87:$DX87,"B9")*9+COUNTIF(beosztás!$CU87:$DX87,"B10")*10+COUNTIF(beosztás!$CU87:$DX87,"B11")*11+COUNTIF(beosztás!$CU87:$DX87,"B12")*12+COUNTIF(beosztás!$CU87:$DX87,"BP")*0</f>
        <v>0</v>
      </c>
      <c r="BS85" s="605">
        <f t="shared" si="483"/>
        <v>0</v>
      </c>
      <c r="BT85" s="710">
        <f>IF(C85="",0,alapadatok!$AN$5)</f>
        <v>0</v>
      </c>
      <c r="BU85" s="19">
        <f t="shared" si="484"/>
        <v>0</v>
      </c>
      <c r="BV85" s="741">
        <f t="shared" si="485"/>
        <v>0</v>
      </c>
      <c r="BW85" s="40"/>
      <c r="BX85" s="25">
        <f t="shared" si="486"/>
        <v>0</v>
      </c>
      <c r="BY85" s="605">
        <f t="shared" si="487"/>
        <v>0</v>
      </c>
      <c r="BZ85" s="605">
        <f t="shared" si="488"/>
        <v>0</v>
      </c>
      <c r="CA85" s="605">
        <f t="shared" si="489"/>
        <v>0</v>
      </c>
      <c r="CB85" s="605">
        <f t="shared" si="490"/>
        <v>0</v>
      </c>
      <c r="CC85" s="605">
        <f t="shared" si="491"/>
        <v>0</v>
      </c>
      <c r="CD85" s="605">
        <f t="shared" si="492"/>
        <v>0</v>
      </c>
      <c r="CE85" s="605">
        <f t="shared" si="493"/>
        <v>0</v>
      </c>
      <c r="CF85" s="605">
        <f t="shared" si="494"/>
        <v>0</v>
      </c>
      <c r="CG85" s="605">
        <f t="shared" si="495"/>
        <v>0</v>
      </c>
      <c r="CH85" s="605">
        <f t="shared" si="496"/>
        <v>0</v>
      </c>
      <c r="CI85" s="19">
        <f t="shared" si="497"/>
        <v>0</v>
      </c>
      <c r="CJ85" s="741">
        <f t="shared" si="498"/>
        <v>0</v>
      </c>
      <c r="CK85" s="41"/>
      <c r="CL85" s="709">
        <f>COUNTIF(beosztás!$DY87:$FC87,"DE")*8</f>
        <v>0</v>
      </c>
      <c r="CM85" s="710">
        <f>COUNTIF(beosztás!$DY87:$FC87,"DU")*8</f>
        <v>0</v>
      </c>
      <c r="CN85" s="710">
        <f>COUNTIF(beosztás!$DY87:$FC87,"ÉJ")*8</f>
        <v>0</v>
      </c>
      <c r="CO85" s="710">
        <f>COUNTIF(beosztás!$DY87:$FC87,"N")*12</f>
        <v>0</v>
      </c>
      <c r="CP85" s="710">
        <f>COUNTIF(beosztás!$DY87:$FC87,"é")*12</f>
        <v>0</v>
      </c>
      <c r="CQ85" s="710">
        <f>SUM(beosztás!$DY87:$FC87)</f>
        <v>0</v>
      </c>
      <c r="CR85" s="710">
        <f>COUNTIF(beosztás!$DY87:$FC87,"FÜ")*8</f>
        <v>0</v>
      </c>
      <c r="CS85" s="897">
        <f>(COUNTIF(beosztás!$DY87:$FC87,"SN")*12)+(COUNTIF(beosztás!$DY87:$FC87,"SDE")*8)+(COUNTIF(beosztás!$DY87:$FC87,"SDU")*8)+(COUNTIF(beosztás!$DY87:$FC87,"SÉ")*12)+(COUNTIF(beosztás!$DY87:$FC87,"SÉJ")*8)+(COUNTIF(beosztás!$DY87:$FC87,"S1")*1)+(COUNTIF(beosztás!$DY87:$FC87,"S2")*2)+(COUNTIF(beosztás!$DY87:$FC87,"S3")*3)+(COUNTIF(beosztás!$DY87:$FC87,"S4")*4)+(COUNTIF(beosztás!$DY87:$FC87,"S5")*5)+(COUNTIF(beosztás!$DY87:$FC87,"S6")*6)+(COUNTIF(beosztás!$DY87:$FC87,"S7")*7)+(COUNTIF(beosztás!$DY87:$FC87,"S8")*8)+(COUNTIF(beosztás!$DY87:$FC87,"S9")*9)+(COUNTIF(beosztás!$DY87:$FC87,"S10")*10)+(COUNTIF(beosztás!$DY87:$FC87,"S11")*11)+(COUNTIF(beosztás!$DY87:$FC87,"S12")*12)</f>
        <v>0</v>
      </c>
      <c r="CT85" s="710">
        <f>COUNTIF(beosztás!$DY87:$FC87,"BN")*12+COUNTIF(beosztás!$DY87:$FC87,"BÉ")*12+COUNTIF(beosztás!$DY87:$FC87,"BDE")*8+COUNTIF(beosztás!$DY87:$FC87,"BDU")*8+COUNTIF(beosztás!$DY87:$FC87,"BÉJ")*8+COUNTIF(beosztás!$DY87:$FC87,"B1")*1+COUNTIF(beosztás!$DY87:$FC87,"B2")*2+COUNTIF(beosztás!$DY87:$FC87,"B3")*3+COUNTIF(beosztás!$DY87:$FC87,"B5")*5+COUNTIF(beosztás!$DY87:$FC87,"B6")*6+COUNTIF(beosztás!$DY87:$FC87,"B7")*7+COUNTIF(beosztás!$DY87:$FC87,"B8")*8+COUNTIF(beosztás!$DY87:$FC87,"B9")*9+COUNTIF(beosztás!$DY87:$FC87,"B10")*10+COUNTIF(beosztás!$DY87:$FC87,"B11")*11+COUNTIF(beosztás!$DY87:$FC87,"B12")*12+COUNTIF(beosztás!$DY87:$FC87,"BP")*0</f>
        <v>0</v>
      </c>
      <c r="CU85" s="605">
        <f t="shared" si="499"/>
        <v>0</v>
      </c>
      <c r="CV85" s="710">
        <f>IF(C85="",0,alapadatok!$AN$6)</f>
        <v>0</v>
      </c>
      <c r="CW85" s="19">
        <f t="shared" si="500"/>
        <v>0</v>
      </c>
      <c r="CX85" s="907">
        <f t="shared" si="501"/>
        <v>0</v>
      </c>
      <c r="CY85" s="40"/>
      <c r="CZ85" s="709">
        <f>COUNTIF(beosztás!$FD87:$GG87,"DE")*8</f>
        <v>0</v>
      </c>
      <c r="DA85" s="710">
        <f>COUNTIF(beosztás!$FD87:$GG87,"DU")*8</f>
        <v>0</v>
      </c>
      <c r="DB85" s="710">
        <f>COUNTIF(beosztás!$FD87:$GG87,"ÉJ")*8</f>
        <v>0</v>
      </c>
      <c r="DC85" s="710">
        <f>COUNTIF(beosztás!$FD87:$GG87,"N")*12</f>
        <v>0</v>
      </c>
      <c r="DD85" s="710">
        <f>COUNTIF(beosztás!$FD87:$GG87,"É")*12</f>
        <v>0</v>
      </c>
      <c r="DE85" s="710">
        <f>SUM(beosztás!$FD87:$GG87)</f>
        <v>0</v>
      </c>
      <c r="DF85" s="897">
        <f>(COUNTIF(beosztás!$FD87:$GG87,"SN")*12)+(COUNTIF(beosztás!$FD87:$GG87,"SDE")*8)+(COUNTIF(beosztás!$FD87:$GG87,"SDU")*8)+(COUNTIF(beosztás!$FD87:$GG87,"SÉ")*12)+(COUNTIF(beosztás!$FD87:$GG87,"SÉJ")*8)+(COUNTIF(beosztás!$FD87:$GG87,"S1")*1)+(COUNTIF(beosztás!$FD87:$GG87,"S2")*2)+(COUNTIF(beosztás!$FD87:$GG87,"S3")*3)+(COUNTIF(beosztás!$FD87:$GG87,"S4")*4)+(COUNTIF(beosztás!$FD87:$GG87,"S5")*5)+(COUNTIF(beosztás!$FD87:$GG87,"S6")*6)+(COUNTIF(beosztás!$FD87:$GG87,"S7")*7)+(COUNTIF(beosztás!$FD87:$GG87,"S8")*8)+(COUNTIF(beosztás!$FD87:$GG87,"S9")*9)+(COUNTIF(beosztás!$FD87:$GG87,"S10")*10)+(COUNTIF(beosztás!$FD87:$GG87,"S11")*11)+(COUNTIF(beosztás!$FD87:$GG87,"S12")*12)</f>
        <v>0</v>
      </c>
      <c r="DG85" s="710">
        <f>COUNTIF(beosztás!$FD87:$GG87,"FÜ")*8</f>
        <v>0</v>
      </c>
      <c r="DH85" s="710">
        <f>COUNTIF(beosztás!$FD87:$GG87,"BN")*12+COUNTIF(beosztás!$FD87:$GG87,"BÉ")*12+COUNTIF(beosztás!$FD87:$GG87,"BDE")*8+COUNTIF(beosztás!$FD87:$GG87,"BDU")*8+COUNTIF(beosztás!$FD87:$GG87,"BÉJ")*8+COUNTIF(beosztás!$FD87:$GG87,"B1")*1+COUNTIF(beosztás!$FD87:$GG87,"B2")*2+COUNTIF(beosztás!$FD87:$GG87,"B3")*3+COUNTIF(beosztás!$FD87:$GG87,"B5")*5+COUNTIF(beosztás!$FD87:$GG87,"B6")*6+COUNTIF(beosztás!$FD87:$GG87,"B7")*7+COUNTIF(beosztás!$FD87:$GG87,"B8")*8+COUNTIF(beosztás!$FD87:$GG87,"B9")*9+COUNTIF(beosztás!$FD87:$GG87,"B10")*10+COUNTIF(beosztás!$FD87:$GG87,"B11")*11+COUNTIF(beosztás!$FD87:$GG87,"B12")*12+COUNTIF(beosztás!$FD87:$GG87,"BP")*0</f>
        <v>0</v>
      </c>
      <c r="DI85" s="605">
        <f t="shared" si="502"/>
        <v>0</v>
      </c>
      <c r="DJ85" s="710">
        <f>IF(C85="",0,alapadatok!$AN$7)</f>
        <v>0</v>
      </c>
      <c r="DK85" s="19">
        <f t="shared" si="503"/>
        <v>0</v>
      </c>
      <c r="DL85" s="741">
        <f t="shared" si="504"/>
        <v>0</v>
      </c>
      <c r="DM85" s="40"/>
      <c r="DN85" s="25">
        <f t="shared" si="505"/>
        <v>0</v>
      </c>
      <c r="DO85" s="605">
        <f t="shared" si="506"/>
        <v>0</v>
      </c>
      <c r="DP85" s="605">
        <f t="shared" si="507"/>
        <v>0</v>
      </c>
      <c r="DQ85" s="605">
        <f t="shared" si="508"/>
        <v>0</v>
      </c>
      <c r="DR85" s="605">
        <f t="shared" si="509"/>
        <v>0</v>
      </c>
      <c r="DS85" s="605">
        <f t="shared" si="510"/>
        <v>0</v>
      </c>
      <c r="DT85" s="605">
        <f t="shared" si="511"/>
        <v>0</v>
      </c>
      <c r="DU85" s="605">
        <f t="shared" si="512"/>
        <v>0</v>
      </c>
      <c r="DV85" s="605">
        <f t="shared" si="513"/>
        <v>0</v>
      </c>
      <c r="DW85" s="605">
        <f t="shared" si="514"/>
        <v>0</v>
      </c>
      <c r="DX85" s="605">
        <f t="shared" si="515"/>
        <v>0</v>
      </c>
      <c r="DY85" s="19">
        <f t="shared" si="516"/>
        <v>0</v>
      </c>
      <c r="DZ85" s="907">
        <f t="shared" si="517"/>
        <v>0</v>
      </c>
      <c r="EA85" s="41"/>
      <c r="EB85" s="709">
        <f>COUNTIF(beosztás!$GH87:$HL87,"DE")*8</f>
        <v>0</v>
      </c>
      <c r="EC85" s="710">
        <f>COUNTIF(beosztás!$GH87:$HL87,"DU")*8</f>
        <v>0</v>
      </c>
      <c r="ED85" s="710">
        <f>COUNTIF(beosztás!$GH87:$HL87,"ÉJ")*8</f>
        <v>0</v>
      </c>
      <c r="EE85" s="710">
        <f>COUNTIF(beosztás!$GH87:$HL87,"N")*12</f>
        <v>0</v>
      </c>
      <c r="EF85" s="710">
        <f>COUNTIF(beosztás!$GH87:$HL87,"é")*12</f>
        <v>0</v>
      </c>
      <c r="EG85" s="710">
        <f>SUM(beosztás!$GH87:$HL87)</f>
        <v>0</v>
      </c>
      <c r="EH85" s="710">
        <f>COUNTIF(beosztás!$GH87:$HL87,"FÜ")*8</f>
        <v>0</v>
      </c>
      <c r="EI85" s="897">
        <f>(COUNTIF(beosztás!$GH87:$HL87,"SN")*12)+(COUNTIF(beosztás!$GH87:$HL87,"SDE")*8)+(COUNTIF(beosztás!$GH87:$HL87,"SDU")*8)+(COUNTIF(beosztás!$GH87:$HL87,"SÉ")*12)+(COUNTIF(beosztás!$GH87:$HL87,"SÉJ")*8)+(COUNTIF(beosztás!$GH87:$HL87,"S1")*1)+(COUNTIF(beosztás!$GH87:$HL87,"S2")*2)+(COUNTIF(beosztás!$GH87:$HL87,"S3")*3)+(COUNTIF(beosztás!$GH87:$HL87,"S4")*4)+(COUNTIF(beosztás!$GH87:$HL87,"S5")*5)+(COUNTIF(beosztás!$GH87:$HL87,"S6")*6)+(COUNTIF(beosztás!$GH87:$HL87,"S7")*7)+(COUNTIF(beosztás!$GH87:$HL87,"S8")*8)+(COUNTIF(beosztás!$GH87:$HL87,"S9")*9)+(COUNTIF(beosztás!$GH87:$HL87,"S10")*10)+(COUNTIF(beosztás!$GH87:$HL87,"S11")*11)+(COUNTIF(beosztás!$GH87:$HL87,"S12")*12)</f>
        <v>0</v>
      </c>
      <c r="EJ85" s="710">
        <f>COUNTIF(beosztás!$GH87:$HL87,"BN")*12+COUNTIF(beosztás!$GH87:$HL87,"BÉ")*12+COUNTIF(beosztás!$GH87:$HL87,"BDE")*8+COUNTIF(beosztás!$GH87:$HL87,"BDU")*8+COUNTIF(beosztás!$GH87:$HL87,"BÉJ")*8+COUNTIF(beosztás!$GH87:$HL87,"B1")*1+COUNTIF(beosztás!$GH87:$HL87,"B2")*2+COUNTIF(beosztás!$GH87:$HL87,"B3")*3+COUNTIF(beosztás!$GH87:$HL87,"B5")*5+COUNTIF(beosztás!$GH87:$HL87,"B6")*6+COUNTIF(beosztás!$GH87:$HL87,"B7")*7+COUNTIF(beosztás!$GH87:$HL87,"B8")*8+COUNTIF(beosztás!$GH87:$HL87,"B9")*9+COUNTIF(beosztás!$GH87:$HL87,"B10")*10+COUNTIF(beosztás!$GH87:$HL87,"B11")*11+COUNTIF(beosztás!$GH87:$HL87,"B12")*12+COUNTIF(beosztás!$GH87:$HL87,"BP")*0</f>
        <v>0</v>
      </c>
      <c r="EK85" s="605">
        <f t="shared" si="518"/>
        <v>0</v>
      </c>
      <c r="EL85" s="710">
        <f>IF(C85="",0,alapadatok!$AN$8)</f>
        <v>0</v>
      </c>
      <c r="EM85" s="19">
        <f t="shared" si="519"/>
        <v>0</v>
      </c>
      <c r="EN85" s="907">
        <f t="shared" si="520"/>
        <v>0</v>
      </c>
      <c r="EO85" s="40"/>
      <c r="EP85" s="709">
        <f>COUNTIF(beosztás!$HM87:$IQ87,"DE")*8</f>
        <v>0</v>
      </c>
      <c r="EQ85" s="710">
        <f>COUNTIF(beosztás!$HM87:$IQ87,"DU")*8</f>
        <v>0</v>
      </c>
      <c r="ER85" s="710">
        <f>COUNTIF(beosztás!$HM87:$IQ87,"ÉJ")*8</f>
        <v>0</v>
      </c>
      <c r="ES85" s="710">
        <f>COUNTIF(beosztás!$HM87:$IQ87,"N")*12</f>
        <v>0</v>
      </c>
      <c r="ET85" s="710">
        <f>COUNTIF(beosztás!$HM87:$IQ87,"É")*12</f>
        <v>0</v>
      </c>
      <c r="EU85" s="710">
        <f>SUM(beosztás!$HM87:$IQ87)</f>
        <v>0</v>
      </c>
      <c r="EV85" s="897">
        <f>(COUNTIF(beosztás!$HM87:$IQ87,"SN")*12)+(COUNTIF(beosztás!$HM87:$IQ87,"SDE")*8)+(COUNTIF(beosztás!$HM87:$IQ87,"SDU")*8)+(COUNTIF(beosztás!$HM87:$IQ87,"SÉ")*12)+(COUNTIF(beosztás!$HM87:$IQ87,"SÉJ")*8)+(COUNTIF(beosztás!$HM87:$IQ87,"S1")*1)+(COUNTIF(beosztás!$HM87:$IQ87,"S2")*2)+(COUNTIF(beosztás!$HM87:$IQ87,"S3")*3)+(COUNTIF(beosztás!$HM87:$IQ87,"S4")*4)+(COUNTIF(beosztás!$HM87:$IQ87,"S5")*5)+(COUNTIF(beosztás!$HM87:$IQ87,"S6")*6)+(COUNTIF(beosztás!$HM87:$IQ87,"S7")*7)+(COUNTIF(beosztás!$HM87:$IQ87,"S8")*8)+(COUNTIF(beosztás!$HM87:$IQ87,"S9")*9)+(COUNTIF(beosztás!$HM87:$IQ87,"S10")*10)+(COUNTIF(beosztás!$HM87:$IQ87,"S11")*11)+(COUNTIF(beosztás!$HM87:$IQ87,"S12")*12)</f>
        <v>0</v>
      </c>
      <c r="EW85" s="710">
        <f>COUNTIF(beosztás!$HM87:$IQ87,"FÜ")*8</f>
        <v>0</v>
      </c>
      <c r="EX85" s="710">
        <f>COUNTIF(beosztás!$HM87:$IQ87,"BN")*12+COUNTIF(beosztás!$HM87:$IQ87,"BÉ")*12+COUNTIF(beosztás!$HM87:$IQ87,"BDE")*8+COUNTIF(beosztás!$HM87:$IQ87,"BDU")*8+COUNTIF(beosztás!$HM87:$IQ87,"BÉJ")*8+COUNTIF(beosztás!$HM87:$IQ87,"B1")*1+COUNTIF(beosztás!$HM87:$IQ87,"B2")*2+COUNTIF(beosztás!$HM87:$IQ87,"B3")*3+COUNTIF(beosztás!$HM87:$IQ87,"B5")*5+COUNTIF(beosztás!$HM87:$IQ87,"B6")*6+COUNTIF(beosztás!$HM87:$IQ87,"B7")*7+COUNTIF(beosztás!$HM87:$IQ87,"B8")*8+COUNTIF(beosztás!$HM87:$IQ87,"B9")*9+COUNTIF(beosztás!$HM87:$IQ87,"B10")*10+COUNTIF(beosztás!$HM87:$IQ87,"B11")*11+COUNTIF(beosztás!$HM87:$IQ87,"B12")*12+COUNTIF(beosztás!$HM87:$IQ87,"BP")*0</f>
        <v>0</v>
      </c>
      <c r="EY85" s="605">
        <f t="shared" si="521"/>
        <v>0</v>
      </c>
      <c r="EZ85" s="710">
        <f>IF(C85="",0,alapadatok!$AN$9)</f>
        <v>0</v>
      </c>
      <c r="FA85" s="19">
        <f t="shared" si="522"/>
        <v>0</v>
      </c>
      <c r="FB85" s="907">
        <f t="shared" si="523"/>
        <v>0</v>
      </c>
      <c r="FC85" s="40"/>
      <c r="FD85" s="25">
        <f t="shared" si="524"/>
        <v>0</v>
      </c>
      <c r="FE85" s="605">
        <f t="shared" si="525"/>
        <v>0</v>
      </c>
      <c r="FF85" s="605">
        <f t="shared" si="526"/>
        <v>0</v>
      </c>
      <c r="FG85" s="605">
        <f t="shared" si="527"/>
        <v>0</v>
      </c>
      <c r="FH85" s="605">
        <f t="shared" si="528"/>
        <v>0</v>
      </c>
      <c r="FI85" s="605">
        <f t="shared" si="529"/>
        <v>0</v>
      </c>
      <c r="FJ85" s="605">
        <f t="shared" si="530"/>
        <v>0</v>
      </c>
      <c r="FK85" s="605">
        <f t="shared" si="531"/>
        <v>0</v>
      </c>
      <c r="FL85" s="605">
        <f t="shared" si="532"/>
        <v>0</v>
      </c>
      <c r="FM85" s="605">
        <f t="shared" si="533"/>
        <v>0</v>
      </c>
      <c r="FN85" s="605">
        <f t="shared" si="534"/>
        <v>0</v>
      </c>
      <c r="FO85" s="19">
        <f t="shared" si="535"/>
        <v>0</v>
      </c>
      <c r="FP85" s="907">
        <f t="shared" si="536"/>
        <v>0</v>
      </c>
      <c r="FQ85" s="41"/>
      <c r="FR85" s="709">
        <f>COUNTIF(beosztás!$IR87:$JU87,"DE")*8</f>
        <v>0</v>
      </c>
      <c r="FS85" s="710">
        <f>COUNTIF(beosztás!$IR87:$JU87,"DU")*8</f>
        <v>0</v>
      </c>
      <c r="FT85" s="710">
        <f>COUNTIF(beosztás!$IR87:$JU87,"ÉJ")*8</f>
        <v>0</v>
      </c>
      <c r="FU85" s="710">
        <f>COUNTIF(beosztás!$IR87:$JU87,"N")*12</f>
        <v>0</v>
      </c>
      <c r="FV85" s="710">
        <f>COUNTIF(beosztás!$IR87:$JU87,"é")*12</f>
        <v>0</v>
      </c>
      <c r="FW85" s="710">
        <f>SUM(beosztás!$IR87:$JU87)</f>
        <v>0</v>
      </c>
      <c r="FX85" s="710">
        <f>COUNTIF(beosztás!$IR87:$JU87,"FÜ")*8</f>
        <v>0</v>
      </c>
      <c r="FY85" s="897">
        <f>(COUNTIF(beosztás!$IR87:$JU87,"SN")*12)+(COUNTIF(beosztás!$IR87:$JU87,"SDE")*8)+(COUNTIF(beosztás!$IR87:$JU87,"SDU")*8)+(COUNTIF(beosztás!$IR87:$JU87,"SÉ")*12)+(COUNTIF(beosztás!$IR87:$JU87,"SÉJ")*8)+(COUNTIF(beosztás!$IR87:$JU87,"S1")*1)+(COUNTIF(beosztás!$IR87:$JU87,"S2")*2)+(COUNTIF(beosztás!$IR87:$JU87,"S3")*3)+(COUNTIF(beosztás!$IR87:$JU87,"S4")*4)+(COUNTIF(beosztás!$IR87:$JU87,"S5")*5)+(COUNTIF(beosztás!$IR87:$JU87,"S6")*6)+(COUNTIF(beosztás!$IR87:$JU87,"S7")*7)+(COUNTIF(beosztás!$IR87:$JU87,"S8")*8)+(COUNTIF(beosztás!$IR87:$JU87,"S9")*9)+(COUNTIF(beosztás!$IR87:$JU87,"S10")*10)+(COUNTIF(beosztás!$IR87:$JU87,"S11")*11)+(COUNTIF(beosztás!$IR87:$JU87,"S12")*12)</f>
        <v>0</v>
      </c>
      <c r="FZ85" s="710">
        <f>COUNTIF(beosztás!$IR87:$JU87,"BN")*12+COUNTIF(beosztás!$IR87:$JU87,"BÉ")*12+COUNTIF(beosztás!$IR87:$JU87,"BDE")*8+COUNTIF(beosztás!$IR87:$JU87,"BDU")*8+COUNTIF(beosztás!$IR87:$JU87,"BÉJ")*8+COUNTIF(beosztás!$IR87:$JU87,"B1")*1+COUNTIF(beosztás!$IR87:$JU87,"B2")*2+COUNTIF(beosztás!$IR87:$JU87,"B3")*3+COUNTIF(beosztás!$IR87:$JU87,"B5")*5+COUNTIF(beosztás!$IR87:$JU87,"B6")*6+COUNTIF(beosztás!$IR87:$JU87,"B7")*7+COUNTIF(beosztás!$IR87:$JU87,"B8")*8+COUNTIF(beosztás!$IR87:$JU87,"B9")*9+COUNTIF(beosztás!$IR87:$JU87,"B10")*10+COUNTIF(beosztás!$IR87:$JU87,"B11")*11+COUNTIF(beosztás!$IR87:$JU87,"B12")*12+COUNTIF(beosztás!$IR87:$JU87,"BP")*0</f>
        <v>0</v>
      </c>
      <c r="GA85" s="605">
        <f t="shared" si="537"/>
        <v>0</v>
      </c>
      <c r="GB85" s="710">
        <f>IF(C85="",0,alapadatok!$AN$10)</f>
        <v>0</v>
      </c>
      <c r="GC85" s="19">
        <f t="shared" si="538"/>
        <v>0</v>
      </c>
      <c r="GD85" s="907">
        <f t="shared" si="539"/>
        <v>0</v>
      </c>
      <c r="GE85" s="42"/>
      <c r="GF85" s="709">
        <f>COUNTIF(beosztás!$JV87:$KZ87,"DE")*8</f>
        <v>0</v>
      </c>
      <c r="GG85" s="710">
        <f>COUNTIF(beosztás!$JV87:$KZ87,"DU")*8</f>
        <v>0</v>
      </c>
      <c r="GH85" s="710">
        <f>COUNTIF(beosztás!$JV87:$KZ87,"ÉJ")*8</f>
        <v>0</v>
      </c>
      <c r="GI85" s="710">
        <f>COUNTIF(beosztás!$JV87:$KZ87,"N")*12</f>
        <v>0</v>
      </c>
      <c r="GJ85" s="710">
        <f>COUNTIF(beosztás!$JV87:$KZ87,"É")*12</f>
        <v>0</v>
      </c>
      <c r="GK85" s="710">
        <f>SUM(beosztás!$JV87:$KZ87)</f>
        <v>0</v>
      </c>
      <c r="GL85" s="897">
        <f>(COUNTIF(beosztás!$JV87:$KZ87,"SN")*12)+(COUNTIF(beosztás!$JV87:$KZ87,"SDE")*8)+(COUNTIF(beosztás!$JV87:$KZ87,"SDU")*8)+(COUNTIF(beosztás!$JV87:$KZ87,"SÉ")*12)+(COUNTIF(beosztás!$JV87:$KZ87,"SÉJ")*8)+(COUNTIF(beosztás!$JV87:$KZ87,"S1")*1)+(COUNTIF(beosztás!$JV87:$KZ87,"S2")*2)+(COUNTIF(beosztás!$JV87:$KZ87,"S3")*3)+(COUNTIF(beosztás!$JV87:$KZ87,"S4")*4)+(COUNTIF(beosztás!$JV87:$KZ87,"S5")*5)+(COUNTIF(beosztás!$JV87:$KZ87,"S6")*6)+(COUNTIF(beosztás!$JV87:$KZ87,"S7")*7)+(COUNTIF(beosztás!$JV87:$KZ87,"S8")*8)+(COUNTIF(beosztás!$JV87:$KZ87,"S9")*9)+(COUNTIF(beosztás!$JV87:$KZ87,"S10")*10)+(COUNTIF(beosztás!$JV87:$KZ87,"S11")*11)+(COUNTIF(beosztás!$JV87:$KZ87,"S12")*12)</f>
        <v>0</v>
      </c>
      <c r="GM85" s="710">
        <f>COUNTIF(beosztás!$JV87:$KZ87,"FÜ")*8</f>
        <v>0</v>
      </c>
      <c r="GN85" s="710">
        <f>COUNTIF(beosztás!$JV87:$KZ87,"BN")*12+COUNTIF(beosztás!$JV87:$KZ87,"BÉ")*12+COUNTIF(beosztás!$JV87:$KZ87,"BDE")*8+COUNTIF(beosztás!$JV87:$KZ87,"BDU")*8+COUNTIF(beosztás!$JV87:$KZ87,"BÉJ")*8+COUNTIF(beosztás!$JV87:$KZ87,"B1")*1+COUNTIF(beosztás!$JV87:$KZ87,"B2")*2+COUNTIF(beosztás!$JV87:$KZ87,"B3")*3+COUNTIF(beosztás!$JV87:$KZ87,"B5")*5+COUNTIF(beosztás!$JV87:$KZ87,"B6")*6+COUNTIF(beosztás!$JV87:$KZ87,"B7")*7+COUNTIF(beosztás!$JV87:$KZ87,"B8")*8+COUNTIF(beosztás!$JV87:$KZ87,"B9")*9+COUNTIF(beosztás!$JV87:$KZ87,"B10")*10+COUNTIF(beosztás!$JV87:$KZ87,"B11")*11+COUNTIF(beosztás!$JV87:$KZ87,"B12")*12+COUNTIF(beosztás!$JV87:$KZ87,"BP")*0</f>
        <v>0</v>
      </c>
      <c r="GO85" s="605">
        <f t="shared" si="540"/>
        <v>0</v>
      </c>
      <c r="GP85" s="710">
        <f>IF(C85="",0,alapadatok!$AN$11)</f>
        <v>0</v>
      </c>
      <c r="GQ85" s="19">
        <f t="shared" si="541"/>
        <v>0</v>
      </c>
      <c r="GR85" s="907">
        <f t="shared" si="542"/>
        <v>0</v>
      </c>
      <c r="GS85" s="42"/>
      <c r="GT85" s="25">
        <f t="shared" si="543"/>
        <v>0</v>
      </c>
      <c r="GU85" s="605">
        <f t="shared" si="544"/>
        <v>0</v>
      </c>
      <c r="GV85" s="605">
        <f t="shared" si="545"/>
        <v>0</v>
      </c>
      <c r="GW85" s="605">
        <f t="shared" si="546"/>
        <v>0</v>
      </c>
      <c r="GX85" s="605">
        <f t="shared" si="547"/>
        <v>0</v>
      </c>
      <c r="GY85" s="605">
        <f t="shared" si="548"/>
        <v>0</v>
      </c>
      <c r="GZ85" s="605">
        <f t="shared" si="549"/>
        <v>0</v>
      </c>
      <c r="HA85" s="605">
        <f t="shared" si="550"/>
        <v>0</v>
      </c>
      <c r="HB85" s="605">
        <f t="shared" si="551"/>
        <v>0</v>
      </c>
      <c r="HC85" s="605">
        <f t="shared" si="552"/>
        <v>0</v>
      </c>
      <c r="HD85" s="605">
        <f t="shared" si="553"/>
        <v>0</v>
      </c>
      <c r="HE85" s="19">
        <f t="shared" si="554"/>
        <v>0</v>
      </c>
      <c r="HF85" s="907">
        <f t="shared" si="555"/>
        <v>0</v>
      </c>
      <c r="HG85" s="41"/>
      <c r="HH85" s="709">
        <f>COUNTIF(beosztás!$LA87:$MD87,"DE")*8</f>
        <v>0</v>
      </c>
      <c r="HI85" s="710">
        <f>COUNTIF(beosztás!$LA87:$MD87,"DU")*8</f>
        <v>0</v>
      </c>
      <c r="HJ85" s="710">
        <f>COUNTIF(beosztás!$LA87:$MD87,"ÉJ")*8</f>
        <v>0</v>
      </c>
      <c r="HK85" s="710">
        <f>COUNTIF(beosztás!$LA87:$MD87,"N")*12</f>
        <v>0</v>
      </c>
      <c r="HL85" s="710">
        <f>COUNTIF(beosztás!$LA87:$MD87,"é")*12</f>
        <v>0</v>
      </c>
      <c r="HM85" s="710">
        <f>SUM(beosztás!$LA87:$MD87)</f>
        <v>0</v>
      </c>
      <c r="HN85" s="710">
        <f>COUNTIF(beosztás!$LA87:$MD87,"FÜ")*8</f>
        <v>0</v>
      </c>
      <c r="HO85" s="897">
        <f>(COUNTIF(beosztás!$LA87:$MD87,"SN")*12)+(COUNTIF(beosztás!$LA87:$MD87,"SDE")*8)+(COUNTIF(beosztás!$LA87:$MD87,"SDU")*8)+(COUNTIF(beosztás!$LA87:$MD87,"SÉ")*12)+(COUNTIF(beosztás!$LA87:$MD87,"SÉJ")*8)+(COUNTIF(beosztás!$LA87:$MD87,"S1")*1)+(COUNTIF(beosztás!$LA87:$MD87,"S2")*2)+(COUNTIF(beosztás!$LA87:$MD87,"S3")*3)+(COUNTIF(beosztás!$LA87:$MD87,"S4")*4)+(COUNTIF(beosztás!$LA87:$MD87,"S5")*5)+(COUNTIF(beosztás!$LA87:$MD87,"S6")*6)+(COUNTIF(beosztás!$LA87:$MD87,"S7")*7)+(COUNTIF(beosztás!$LA87:$MD87,"S8")*8)+(COUNTIF(beosztás!$LA87:$MD87,"S9")*9)+(COUNTIF(beosztás!$LA87:$MD87,"S10")*10)+(COUNTIF(beosztás!$LA87:$MD87,"S11")*11)+(COUNTIF(beosztás!$LA87:$MD87,"S12")*12)</f>
        <v>0</v>
      </c>
      <c r="HP85" s="710">
        <f>COUNTIF(beosztás!$LA87:$MD87,"BN")*12+COUNTIF(beosztás!$LA87:$MD87,"BÉ")*12+COUNTIF(beosztás!$LA87:$MD87,"BDE")*8+COUNTIF(beosztás!$LA87:$MD87,"BDU")*8+COUNTIF(beosztás!$LA87:$MD87,"BÉJ")*8+COUNTIF(beosztás!$LA87:$MD87,"B1")*1+COUNTIF(beosztás!$LA87:$MD87,"B2")*2+COUNTIF(beosztás!$LA87:$MD87,"B3")*3+COUNTIF(beosztás!$KZ87:$MC87,"B5")*5+COUNTIF(beosztás!$KZ87:$MC87,"B6")*6+COUNTIF(beosztás!$KZ87:$MC87,"B7")*7+COUNTIF(beosztás!$KZ87:$MC87,"B8")*8+COUNTIF(beosztás!$LA87:$MD87,"B9")*9+COUNTIF(beosztás!$LA87:$MD87,"B10")*10+COUNTIF(beosztás!$LA87:$MD87,"B11")*11+COUNTIF(beosztás!$LA87:$MD87,"B12")*12+COUNTIF(beosztás!$LA87:$MD87,"BP")*0</f>
        <v>0</v>
      </c>
      <c r="HQ85" s="605">
        <f t="shared" si="556"/>
        <v>0</v>
      </c>
      <c r="HR85" s="710">
        <f>IF(C85="",0,alapadatok!$AN$12)</f>
        <v>0</v>
      </c>
      <c r="HS85" s="19">
        <f t="shared" si="557"/>
        <v>0</v>
      </c>
      <c r="HT85" s="907">
        <f t="shared" si="558"/>
        <v>0</v>
      </c>
      <c r="HU85" s="42"/>
      <c r="HV85" s="709">
        <f>COUNTIF(beosztás!$ME87:$NI87,"DE")*8</f>
        <v>0</v>
      </c>
      <c r="HW85" s="710">
        <f>COUNTIF(beosztás!$ME87:$NI87,"DU")*8</f>
        <v>0</v>
      </c>
      <c r="HX85" s="710">
        <f>COUNTIF(beosztás!$ME87:$NI87,"ÉJ")*8</f>
        <v>0</v>
      </c>
      <c r="HY85" s="710">
        <f>COUNTIF(beosztás!$ME87:$NI87,"N")*12</f>
        <v>0</v>
      </c>
      <c r="HZ85" s="710">
        <f>COUNTIF(beosztás!$ME87:$NI87,"É")*12</f>
        <v>0</v>
      </c>
      <c r="IA85" s="710">
        <f>SUM(beosztás!$ME87:$NI87)</f>
        <v>0</v>
      </c>
      <c r="IB85" s="710">
        <f>(COUNTIF(beosztás!$ME87:$NI87,"SN")*12)+(COUNTIF(beosztás!$ME87:$NI87,"SDE")*8)+(COUNTIF(beosztás!$ME87:$NI87,"SDU")*8)+(COUNTIF(beosztás!$ME87:$NI87,"SÉ")*12)+(COUNTIF(beosztás!$ME87:$NI87,"SÉJ")*8)+(COUNTIF(beosztás!$ME87:$NI87,"S1")*1)+(COUNTIF(beosztás!$ME87:$NI87,"S2")*2)+(COUNTIF(beosztás!$ME87:$NI87,"S3")*3)+(COUNTIF(beosztás!$ME87:$NI87,"S4")*4)+(COUNTIF(beosztás!$ME87:$NI87,"S5")*5)+(COUNTIF(beosztás!$ME87:$NI87,"S6")*6)+(COUNTIF(beosztás!$ME87:$NI87,"S7")*7)+(COUNTIF(beosztás!$ME87:$NI87,"S8")*8)+(COUNTIF(beosztás!$ME87:$NI87,"S9")*9)+(COUNTIF(beosztás!$ME87:$NI87,"S10")*10)+(COUNTIF(beosztás!$ME87:$NI87,"S11")*11)+(COUNTIF(beosztás!$ME87:$NI87,"S12")*12)</f>
        <v>0</v>
      </c>
      <c r="IC85" s="710">
        <f>COUNTIF(beosztás!$ME87:$NI87,"FÜ")*8</f>
        <v>0</v>
      </c>
      <c r="ID85" s="710">
        <f>COUNTIF(beosztás!$ME87:$NI87,"BN")*12+COUNTIF(beosztás!$ME87:$NI87,"BÉ")*12+COUNTIF(beosztás!$ME87:$NI87,"BDE")*8+COUNTIF(beosztás!$ME87:$NI87,"BDU")*8+COUNTIF(beosztás!$ME87:$NI87,"BÉJ")*8+COUNTIF(beosztás!$ME87:$NI87,"B1")*1+COUNTIF(beosztás!$ME87:$NI87,"B2")*2+COUNTIF(beosztás!$ME87:$NI87,"B3")*3+COUNTIF(beosztás!$ME87:$NI87,"B5")*5+COUNTIF(beosztás!$ME87:$NI87,"B6")*6+COUNTIF(beosztás!$ME87:$NI87,"B7")*7+COUNTIF(beosztás!$ME87:$NI87,"B8")*8+COUNTIF(beosztás!$ME87:$NI87,"B9")*9+COUNTIF(beosztás!$ME87:$NI87,"B10")*10+COUNTIF(beosztás!$ME87:$NI87,"B11")*11+COUNTIF(beosztás!$ME87:$NI87,"B12")*12+COUNTIF(beosztás!$ME87:$NI87,"BP")*0</f>
        <v>0</v>
      </c>
      <c r="IE85" s="605">
        <f t="shared" si="559"/>
        <v>0</v>
      </c>
      <c r="IF85" s="710">
        <f>IF(C85="",0,alapadatok!$AN$13)</f>
        <v>0</v>
      </c>
      <c r="IG85" s="19">
        <f t="shared" si="560"/>
        <v>0</v>
      </c>
      <c r="IH85" s="741">
        <f t="shared" si="561"/>
        <v>0</v>
      </c>
      <c r="II85" s="42"/>
      <c r="IJ85" s="25">
        <f t="shared" si="562"/>
        <v>0</v>
      </c>
      <c r="IK85" s="605">
        <f t="shared" si="563"/>
        <v>0</v>
      </c>
      <c r="IL85" s="605">
        <f t="shared" si="564"/>
        <v>0</v>
      </c>
      <c r="IM85" s="605">
        <f t="shared" si="565"/>
        <v>0</v>
      </c>
      <c r="IN85" s="605">
        <f t="shared" si="566"/>
        <v>0</v>
      </c>
      <c r="IO85" s="605">
        <f t="shared" si="567"/>
        <v>0</v>
      </c>
      <c r="IP85" s="605">
        <f t="shared" si="568"/>
        <v>0</v>
      </c>
      <c r="IQ85" s="605">
        <f t="shared" si="569"/>
        <v>0</v>
      </c>
      <c r="IR85" s="605">
        <f t="shared" si="570"/>
        <v>0</v>
      </c>
      <c r="IS85" s="605">
        <f t="shared" si="571"/>
        <v>0</v>
      </c>
      <c r="IT85" s="605">
        <f t="shared" si="572"/>
        <v>0</v>
      </c>
      <c r="IU85" s="19">
        <f t="shared" si="573"/>
        <v>0</v>
      </c>
      <c r="IV85" s="907">
        <f t="shared" si="574"/>
        <v>0</v>
      </c>
      <c r="IW85" s="43"/>
      <c r="JF85" s="21"/>
      <c r="JG85" s="21"/>
    </row>
    <row r="86" spans="1:267" hidden="1" x14ac:dyDescent="0.25">
      <c r="A86" s="66">
        <f>IF(beosztás!A88=0,"",beosztás!A88)</f>
        <v>5</v>
      </c>
      <c r="B86" s="63" t="str">
        <f>IF(beosztás!B88=0,"",beosztás!B88)</f>
        <v/>
      </c>
      <c r="C86" s="64" t="str">
        <f>IF(beosztás!C88=0,"",beosztás!C88)</f>
        <v/>
      </c>
      <c r="D86" s="65" t="str">
        <f>IF(beosztás!D88=0,"",beosztás!D88)</f>
        <v/>
      </c>
      <c r="E86" s="18"/>
      <c r="F86" s="709">
        <f>COUNTIF(beosztás!$I88:$AM88,"DE")*8</f>
        <v>0</v>
      </c>
      <c r="G86" s="710">
        <f>COUNTIF(beosztás!$I88:$AM88,"DU")*8</f>
        <v>0</v>
      </c>
      <c r="H86" s="710">
        <f>COUNTIF(beosztás!$I88:$AM88,"ÉJ")*8</f>
        <v>0</v>
      </c>
      <c r="I86" s="710">
        <f>COUNTIF(beosztás!$I88:$AM88,"N")*12</f>
        <v>0</v>
      </c>
      <c r="J86" s="710">
        <f>COUNTIF(beosztás!$I88:$AM88,"é")*12</f>
        <v>0</v>
      </c>
      <c r="K86" s="710">
        <f>SUM(beosztás!$I88:$AM88)</f>
        <v>0</v>
      </c>
      <c r="L86" s="710">
        <f>COUNTIF(beosztás!$I88:$AM88,"FÜ")*8</f>
        <v>0</v>
      </c>
      <c r="M86" s="710">
        <f>(COUNTIF(beosztás!$I88:$AM88,"SN")*12)+(COUNTIF(beosztás!$I88:$AM88,"SDE")*8)+(COUNTIF(beosztás!$I88:$AM88,"SDU")*8)+(COUNTIF(beosztás!$I88:$AM88,"S1")*1)+(COUNTIF(beosztás!$I88:$AM88,"S2")*2)+(COUNTIF(beosztás!$I88:$AM88,"S3")*3)+(COUNTIF(beosztás!$I88:$AM88,"S4")*4)+(COUNTIF(beosztás!$I88:$AM88,"S5")*5)+(COUNTIF(beosztás!$I88:$AM88,"S6")*6)+(COUNTIF(beosztás!$I88:$AM88,"S7")*7)+(COUNTIF(beosztás!$I88:$AM88,"S8")*8)+(COUNTIF(beosztás!$I88:$AM88,"S9")*9)+(COUNTIF(beosztás!$I88:$AM88,"S10")*10)+(COUNTIF(beosztás!$I88:$AM88,"S11")*11)+(COUNTIF(beosztás!$I88:$AM88,"S12")*12)+(COUNTIF(beosztás!$I88:$AM88,"SÉ")*12)+(COUNTIF(beosztás!$I88:$AM88,"SÉJ")*8)</f>
        <v>0</v>
      </c>
      <c r="N86" s="710">
        <f>COUNTIF(beosztás!$I88:$AM88,"BN")*12+COUNTIF(beosztás!$I88:$AM88,"BÉ")*12+COUNTIF(beosztás!$I88:$AM88,"BDE")*8+COUNTIF(beosztás!$I88:$AM88,"BDU")*8+COUNTIF(beosztás!$I88:$AM88,"BÉJ")*8+COUNTIF(beosztás!$I88:$AM88,"B1")*1+COUNTIF(beosztás!$I88:$AM88,"B2")*2+COUNTIF(beosztás!$I88:$AM88,"B3")*3+COUNTIF(beosztás!$I88:$AM88,"B5")*5+COUNTIF(beosztás!$I88:$AM88,"B6")*6+COUNTIF(beosztás!$I88:$AM88,"B7")*7+COUNTIF(beosztás!$I88:$AM88,"B8")*8+COUNTIF(beosztás!$I88:$AM88,"B9")*9+COUNTIF(beosztás!$I88:$AM88,"B10")*10+COUNTIF(beosztás!$I88:$AM88,"B11")*11+COUNTIF(beosztás!$I88:$AM88,"B12")*12+COUNTIF(beosztás!$I88:$AM88,"BP")*0</f>
        <v>0</v>
      </c>
      <c r="O86" s="605">
        <f t="shared" si="461"/>
        <v>0</v>
      </c>
      <c r="P86" s="710">
        <f>IF(C86="",0,alapadatok!$AN$2)</f>
        <v>0</v>
      </c>
      <c r="Q86" s="19">
        <f t="shared" si="462"/>
        <v>0</v>
      </c>
      <c r="R86" s="741">
        <f t="shared" si="463"/>
        <v>0</v>
      </c>
      <c r="S86" s="40"/>
      <c r="T86" s="709">
        <f>COUNTIF(beosztás!$AN88:$BO88,"DE")*8</f>
        <v>0</v>
      </c>
      <c r="U86" s="710">
        <f>COUNTIF(beosztás!$AN88:$BO88,"DU")*8</f>
        <v>0</v>
      </c>
      <c r="V86" s="710">
        <f>COUNTIF(beosztás!$AN88:$BO88,"ÉJ")*8</f>
        <v>0</v>
      </c>
      <c r="W86" s="710">
        <f>COUNTIF(beosztás!$AN88:$BO88,"N")*12</f>
        <v>0</v>
      </c>
      <c r="X86" s="710">
        <f>COUNTIF(beosztás!$AN88:$BO88,"É")*12</f>
        <v>0</v>
      </c>
      <c r="Y86" s="710">
        <f>SUM(beosztás!$AN88:$BO88)</f>
        <v>0</v>
      </c>
      <c r="Z86" s="710">
        <f>(COUNTIF(beosztás!$AN88:$BO88,"SN")*12)+(COUNTIF(beosztás!$AN88:$BO88,"SDE")*8)+(COUNTIF(beosztás!$AN88:$BO88,"SDU")*8)+(COUNTIF(beosztás!$AN88:$BO88,"SÉ")*12)+(COUNTIF(beosztás!$AN88:$BO88,"SÉJ")*8)+(COUNTIF(beosztás!$AN88:$BO88,"S1")*1)+(COUNTIF(beosztás!$AN88:$BO88,"S2")*2)+(COUNTIF(beosztás!$AN88:$BO88,"S3")*3)+(COUNTIF(beosztás!$AN88:$BO88,"S4")*4)+(COUNTIF(beosztás!$AN88:$BO88,"S5")*5)+(COUNTIF(beosztás!$AN88:$BO88,"S6")*6)+(COUNTIF(beosztás!$AN88:$BO88,"S7")*7)+(COUNTIF(beosztás!$AN88:$BO88,"S8")*8)+(COUNTIF(beosztás!$AN88:$BO88,"S9")*9)+(COUNTIF(beosztás!$AN88:$BO88,"S10")*10)+(COUNTIF(beosztás!$AN88:$BO88,"S11")*11)+(COUNTIF(beosztás!$AN88:$BO88,"S12")*12)</f>
        <v>0</v>
      </c>
      <c r="AA86" s="710">
        <f>COUNTIF(beosztás!$AN88:$BO88,"FÜ")*8</f>
        <v>0</v>
      </c>
      <c r="AB86" s="710">
        <f>COUNTIF(beosztás!$AN88:$BO88,"BN")*12+COUNTIF(beosztás!$AN88:$BO88,"BÉ")*12+COUNTIF(beosztás!$AN88:$BO88,"BDE")*8+COUNTIF(beosztás!$AN88:$BO88,"BDU")*8+COUNTIF(beosztás!$AN88:$BO88,"BÉJ")*8+COUNTIF(beosztás!$AN88:$BO88,"B1")*1+COUNTIF(beosztás!$AN88:$BO88,"B2")*2+COUNTIF(beosztás!$AN88:$BO88,"B3")*3+COUNTIF(beosztás!$AN88:$BO88,"B5")*5+COUNTIF(beosztás!$AN88:$BO88,"B6")*6+COUNTIF(beosztás!$AN88:$BO88,"B7")*7+COUNTIF(beosztás!$AN88:$BO88,"B8")*8+COUNTIF(beosztás!$AN88:$BO88,"B9")*9+COUNTIF(beosztás!$AN88:$BO88,"B10")*10+COUNTIF(beosztás!$AN88:$BO88,"B11")*11+COUNTIF(beosztás!$AN88:$BO88,"B12")*12+COUNTIF(beosztás!$AN88:$BO88,"BP")*0</f>
        <v>0</v>
      </c>
      <c r="AC86" s="605">
        <f t="shared" si="464"/>
        <v>0</v>
      </c>
      <c r="AD86" s="710">
        <f>IF(C86="",0,alapadatok!$AN$3)</f>
        <v>0</v>
      </c>
      <c r="AE86" s="19">
        <f t="shared" si="465"/>
        <v>0</v>
      </c>
      <c r="AF86" s="741">
        <f t="shared" si="466"/>
        <v>0</v>
      </c>
      <c r="AG86" s="40"/>
      <c r="AH86" s="25">
        <f t="shared" si="467"/>
        <v>0</v>
      </c>
      <c r="AI86" s="605">
        <f t="shared" si="468"/>
        <v>0</v>
      </c>
      <c r="AJ86" s="605">
        <f t="shared" si="469"/>
        <v>0</v>
      </c>
      <c r="AK86" s="605">
        <f t="shared" si="470"/>
        <v>0</v>
      </c>
      <c r="AL86" s="605">
        <f t="shared" si="471"/>
        <v>0</v>
      </c>
      <c r="AM86" s="605">
        <f t="shared" si="472"/>
        <v>0</v>
      </c>
      <c r="AN86" s="605">
        <f t="shared" si="473"/>
        <v>0</v>
      </c>
      <c r="AO86" s="605">
        <f t="shared" si="474"/>
        <v>0</v>
      </c>
      <c r="AP86" s="605">
        <f t="shared" si="475"/>
        <v>0</v>
      </c>
      <c r="AQ86" s="605">
        <f t="shared" si="476"/>
        <v>0</v>
      </c>
      <c r="AR86" s="605">
        <f t="shared" si="477"/>
        <v>0</v>
      </c>
      <c r="AS86" s="19">
        <f t="shared" si="478"/>
        <v>0</v>
      </c>
      <c r="AT86" s="741">
        <f t="shared" si="479"/>
        <v>0</v>
      </c>
      <c r="AU86" s="41"/>
      <c r="AV86" s="709">
        <f>COUNTIF(beosztás!$BP88:$CT88,"DE")*8</f>
        <v>0</v>
      </c>
      <c r="AW86" s="710">
        <f>COUNTIF(beosztás!$BP88:$CT88,"DU")*8</f>
        <v>0</v>
      </c>
      <c r="AX86" s="710">
        <f>COUNTIF(beosztás!$BP88:$CT88,"ÉJ")*8</f>
        <v>0</v>
      </c>
      <c r="AY86" s="710">
        <f>COUNTIF(beosztás!$BP88:$CT88,"N")*12</f>
        <v>0</v>
      </c>
      <c r="AZ86" s="710">
        <f>COUNTIF(beosztás!$BP88:$CT88,"é")*12</f>
        <v>0</v>
      </c>
      <c r="BA86" s="710">
        <f>SUM(beosztás!$BP88:$CT88)</f>
        <v>0</v>
      </c>
      <c r="BB86" s="710">
        <f>COUNTIF(beosztás!$BP88:$CT88,"FÜ")*8</f>
        <v>0</v>
      </c>
      <c r="BC86" s="897">
        <f>(COUNTIF(beosztás!$BP88:$CT88,"SN")*12)+(COUNTIF(beosztás!$BP88:$CT88,"SDE")*8)+(COUNTIF(beosztás!$BP88:$CT88,"SDU")*8)+(COUNTIF(beosztás!$BP88:$CT88,"SÉ")*12)+(COUNTIF(beosztás!$BP88:$CT88,"SÉJ")*8)+(COUNTIF(beosztás!$BP88:$CT88,"S1")*1)+(COUNTIF(beosztás!$BP88:$CT88,"S2")*2)+(COUNTIF(beosztás!$BP88:$CT88,"S3")*3)+(COUNTIF(beosztás!$BP88:$CT88,"S4")*4)+(COUNTIF(beosztás!$BP88:$CT88,"S5")*5)+(COUNTIF(beosztás!$BP88:$CT88,"S6")*6)+(COUNTIF(beosztás!$BP88:$CT88,"S7")*7)+(COUNTIF(beosztás!$BP88:$CT88,"S8")*8)+(COUNTIF(beosztás!$BP88:$CT88,"S9")*9)+(COUNTIF(beosztás!$BP88:$CT88,"S10")*10)+(COUNTIF(beosztás!$BP88:$CT88,"S11")*11)+(COUNTIF(beosztás!$BP88:$CT88,"S12")*12)</f>
        <v>0</v>
      </c>
      <c r="BD86" s="710">
        <f>COUNTIF(beosztás!$BP88:$CT88,"BN")*12+COUNTIF(beosztás!$BP88:$CT88,"BÉ")*12+COUNTIF(beosztás!$BP88:$CT88,"BDE")*8+COUNTIF(beosztás!$BP88:$CT88,"BDU")*8+COUNTIF(beosztás!$BP88:$CT88,"BÉJ")*8+COUNTIF(beosztás!$BP88:$CT88,"B1")*1+COUNTIF(beosztás!$BP88:$CT88,"B2")*2+COUNTIF(beosztás!$BP88:$CT88,"B3")*3+COUNTIF(beosztás!$BP88:$CT88,"B5")*5+COUNTIF(beosztás!$BP88:$CT88,"B6")*6+COUNTIF(beosztás!$BP88:$CT88,"B7")*7+COUNTIF(beosztás!$BP88:$CT88,"B8")*8+COUNTIF(beosztás!$BP88:$CT88,"B9")*9+COUNTIF(beosztás!$BP88:$CT88,"B10")*10+COUNTIF(beosztás!$BP88:$CT88,"B11")*11+COUNTIF(beosztás!$BP88:$CT88,"B12")*12+COUNTIF(beosztás!$BP88:$CT88,"BP")*0</f>
        <v>0</v>
      </c>
      <c r="BE86" s="605">
        <f t="shared" si="480"/>
        <v>0</v>
      </c>
      <c r="BF86" s="710">
        <f>IF(C86="",0,alapadatok!$AN$4)</f>
        <v>0</v>
      </c>
      <c r="BG86" s="19">
        <f t="shared" si="481"/>
        <v>0</v>
      </c>
      <c r="BH86" s="741">
        <f t="shared" si="482"/>
        <v>0</v>
      </c>
      <c r="BI86" s="40"/>
      <c r="BJ86" s="709">
        <f>COUNTIF(beosztás!$CU88:$DX88,"DE")*8</f>
        <v>0</v>
      </c>
      <c r="BK86" s="710">
        <f>COUNTIF(beosztás!$CU88:$DX88,"DU")*8</f>
        <v>0</v>
      </c>
      <c r="BL86" s="710">
        <f>COUNTIF(beosztás!$CU88:$DX88,"ÉJ")*8</f>
        <v>0</v>
      </c>
      <c r="BM86" s="710">
        <f>COUNTIF(beosztás!$CU88:$DX88,"N")*12</f>
        <v>0</v>
      </c>
      <c r="BN86" s="710">
        <f>COUNTIF(beosztás!$CU88:$DX88,"É")*12</f>
        <v>0</v>
      </c>
      <c r="BO86" s="710">
        <f>SUM(beosztás!$CU88:$DX88)</f>
        <v>0</v>
      </c>
      <c r="BP86" s="897">
        <f>(COUNTIF(beosztás!$CU88:$DX88,"SN")*12)+(COUNTIF(beosztás!$CU88:$DX88,"SDE")*8)+(COUNTIF(beosztás!$CU88:$DX88,"SDU")*8)+(COUNTIF(beosztás!$CU88:$DX88,"SÉ")*12)+(COUNTIF(beosztás!$CU88:$DX88,"SÉJ")*8)+(COUNTIF(beosztás!$CU88:$DX88,"S1")*1)+(COUNTIF(beosztás!$CU88:$DX88,"S2")*2)+(COUNTIF(beosztás!$CU88:$DX88,"S3")*3)+(COUNTIF(beosztás!$CU88:$DX88,"S4")*4)+(COUNTIF(beosztás!$CU88:$DX88,"S5")*5)+(COUNTIF(beosztás!$CU88:$DX88,"S6")*6)+(COUNTIF(beosztás!$CU88:$DX88,"S7")*7)+(COUNTIF(beosztás!$CU88:$DX88,"S8")*8)+(COUNTIF(beosztás!$CU88:$DX88,"S9")*9)+(COUNTIF(beosztás!$CU88:$DX88,"S10")*10)+(COUNTIF(beosztás!$CU88:$DX88,"S11")*11)+(COUNTIF(beosztás!$CU88:$DX88,"S12")*12)</f>
        <v>0</v>
      </c>
      <c r="BQ86" s="710">
        <f>COUNTIF(beosztás!$CU88:$DX88,"FÜ")*8</f>
        <v>0</v>
      </c>
      <c r="BR86" s="710">
        <f>COUNTIF(beosztás!$CU88:$DX88,"BN")*12+COUNTIF(beosztás!$CU88:$DX88,"BÉ")*12+COUNTIF(beosztás!$CU88:$DX88,"BDE")*8+COUNTIF(beosztás!$CU88:$DX88,"BDU")*8+COUNTIF(beosztás!$CU88:$DX88,"BÉJ")*8+COUNTIF(beosztás!$CU88:$DX88,"B1")*1+COUNTIF(beosztás!$CU88:$DX88,"B2")*2+COUNTIF(beosztás!$CU88:$DX88,"B3")*3+COUNTIF(beosztás!$CU88:$DX88,"B5")*5+COUNTIF(beosztás!$CU88:$DX88,"B6")*6+COUNTIF(beosztás!$CU88:$DX88,"B7")*7+COUNTIF(beosztás!$CU88:$DX88,"B8")*8+COUNTIF(beosztás!$CU88:$DX88,"B9")*9+COUNTIF(beosztás!$CU88:$DX88,"B10")*10+COUNTIF(beosztás!$CU88:$DX88,"B11")*11+COUNTIF(beosztás!$CU88:$DX88,"B12")*12+COUNTIF(beosztás!$CU88:$DX88,"BP")*0</f>
        <v>0</v>
      </c>
      <c r="BS86" s="605">
        <f t="shared" si="483"/>
        <v>0</v>
      </c>
      <c r="BT86" s="710">
        <f>IF(C86="",0,alapadatok!$AN$5)</f>
        <v>0</v>
      </c>
      <c r="BU86" s="19">
        <f t="shared" si="484"/>
        <v>0</v>
      </c>
      <c r="BV86" s="741">
        <f t="shared" si="485"/>
        <v>0</v>
      </c>
      <c r="BW86" s="40"/>
      <c r="BX86" s="25">
        <f t="shared" si="486"/>
        <v>0</v>
      </c>
      <c r="BY86" s="605">
        <f t="shared" si="487"/>
        <v>0</v>
      </c>
      <c r="BZ86" s="605">
        <f t="shared" si="488"/>
        <v>0</v>
      </c>
      <c r="CA86" s="605">
        <f t="shared" si="489"/>
        <v>0</v>
      </c>
      <c r="CB86" s="605">
        <f t="shared" si="490"/>
        <v>0</v>
      </c>
      <c r="CC86" s="605">
        <f t="shared" si="491"/>
        <v>0</v>
      </c>
      <c r="CD86" s="605">
        <f t="shared" si="492"/>
        <v>0</v>
      </c>
      <c r="CE86" s="605">
        <f t="shared" si="493"/>
        <v>0</v>
      </c>
      <c r="CF86" s="605">
        <f t="shared" si="494"/>
        <v>0</v>
      </c>
      <c r="CG86" s="605">
        <f t="shared" si="495"/>
        <v>0</v>
      </c>
      <c r="CH86" s="605">
        <f t="shared" si="496"/>
        <v>0</v>
      </c>
      <c r="CI86" s="19">
        <f t="shared" si="497"/>
        <v>0</v>
      </c>
      <c r="CJ86" s="741">
        <f t="shared" si="498"/>
        <v>0</v>
      </c>
      <c r="CK86" s="41"/>
      <c r="CL86" s="709">
        <f>COUNTIF(beosztás!$DY88:$FC88,"DE")*8</f>
        <v>0</v>
      </c>
      <c r="CM86" s="710">
        <f>COUNTIF(beosztás!$DY88:$FC88,"DU")*8</f>
        <v>0</v>
      </c>
      <c r="CN86" s="710">
        <f>COUNTIF(beosztás!$DY88:$FC88,"ÉJ")*8</f>
        <v>0</v>
      </c>
      <c r="CO86" s="710">
        <f>COUNTIF(beosztás!$DY88:$FC88,"N")*12</f>
        <v>0</v>
      </c>
      <c r="CP86" s="710">
        <f>COUNTIF(beosztás!$DY88:$FC88,"é")*12</f>
        <v>0</v>
      </c>
      <c r="CQ86" s="710">
        <f>SUM(beosztás!$DY88:$FC88)</f>
        <v>0</v>
      </c>
      <c r="CR86" s="710">
        <f>COUNTIF(beosztás!$DY88:$FC88,"FÜ")*8</f>
        <v>0</v>
      </c>
      <c r="CS86" s="897">
        <f>(COUNTIF(beosztás!$DY88:$FC88,"SN")*12)+(COUNTIF(beosztás!$DY88:$FC88,"SDE")*8)+(COUNTIF(beosztás!$DY88:$FC88,"SDU")*8)+(COUNTIF(beosztás!$DY88:$FC88,"SÉ")*12)+(COUNTIF(beosztás!$DY88:$FC88,"SÉJ")*8)+(COUNTIF(beosztás!$DY88:$FC88,"S1")*1)+(COUNTIF(beosztás!$DY88:$FC88,"S2")*2)+(COUNTIF(beosztás!$DY88:$FC88,"S3")*3)+(COUNTIF(beosztás!$DY88:$FC88,"S4")*4)+(COUNTIF(beosztás!$DY88:$FC88,"S5")*5)+(COUNTIF(beosztás!$DY88:$FC88,"S6")*6)+(COUNTIF(beosztás!$DY88:$FC88,"S7")*7)+(COUNTIF(beosztás!$DY88:$FC88,"S8")*8)+(COUNTIF(beosztás!$DY88:$FC88,"S9")*9)+(COUNTIF(beosztás!$DY88:$FC88,"S10")*10)+(COUNTIF(beosztás!$DY88:$FC88,"S11")*11)+(COUNTIF(beosztás!$DY88:$FC88,"S12")*12)</f>
        <v>0</v>
      </c>
      <c r="CT86" s="710">
        <f>COUNTIF(beosztás!$DY88:$FC88,"BN")*12+COUNTIF(beosztás!$DY88:$FC88,"BÉ")*12+COUNTIF(beosztás!$DY88:$FC88,"BDE")*8+COUNTIF(beosztás!$DY88:$FC88,"BDU")*8+COUNTIF(beosztás!$DY88:$FC88,"BÉJ")*8+COUNTIF(beosztás!$DY88:$FC88,"B1")*1+COUNTIF(beosztás!$DY88:$FC88,"B2")*2+COUNTIF(beosztás!$DY88:$FC88,"B3")*3+COUNTIF(beosztás!$DY88:$FC88,"B5")*5+COUNTIF(beosztás!$DY88:$FC88,"B6")*6+COUNTIF(beosztás!$DY88:$FC88,"B7")*7+COUNTIF(beosztás!$DY88:$FC88,"B8")*8+COUNTIF(beosztás!$DY88:$FC88,"B9")*9+COUNTIF(beosztás!$DY88:$FC88,"B10")*10+COUNTIF(beosztás!$DY88:$FC88,"B11")*11+COUNTIF(beosztás!$DY88:$FC88,"B12")*12+COUNTIF(beosztás!$DY88:$FC88,"BP")*0</f>
        <v>0</v>
      </c>
      <c r="CU86" s="605">
        <f t="shared" si="499"/>
        <v>0</v>
      </c>
      <c r="CV86" s="710">
        <f>IF(C86="",0,alapadatok!$AN$6)</f>
        <v>0</v>
      </c>
      <c r="CW86" s="19">
        <f t="shared" si="500"/>
        <v>0</v>
      </c>
      <c r="CX86" s="907">
        <f t="shared" si="501"/>
        <v>0</v>
      </c>
      <c r="CY86" s="40"/>
      <c r="CZ86" s="709">
        <f>COUNTIF(beosztás!$FD88:$GG88,"DE")*8</f>
        <v>0</v>
      </c>
      <c r="DA86" s="710">
        <f>COUNTIF(beosztás!$FD88:$GG88,"DU")*8</f>
        <v>0</v>
      </c>
      <c r="DB86" s="710">
        <f>COUNTIF(beosztás!$FD88:$GG88,"ÉJ")*8</f>
        <v>0</v>
      </c>
      <c r="DC86" s="710">
        <f>COUNTIF(beosztás!$FD88:$GG88,"N")*12</f>
        <v>0</v>
      </c>
      <c r="DD86" s="710">
        <f>COUNTIF(beosztás!$FD88:$GG88,"É")*12</f>
        <v>0</v>
      </c>
      <c r="DE86" s="710">
        <f>SUM(beosztás!$FD88:$GG88)</f>
        <v>0</v>
      </c>
      <c r="DF86" s="897">
        <f>(COUNTIF(beosztás!$FD88:$GG88,"SN")*12)+(COUNTIF(beosztás!$FD88:$GG88,"SDE")*8)+(COUNTIF(beosztás!$FD88:$GG88,"SDU")*8)+(COUNTIF(beosztás!$FD88:$GG88,"SÉ")*12)+(COUNTIF(beosztás!$FD88:$GG88,"SÉJ")*8)+(COUNTIF(beosztás!$FD88:$GG88,"S1")*1)+(COUNTIF(beosztás!$FD88:$GG88,"S2")*2)+(COUNTIF(beosztás!$FD88:$GG88,"S3")*3)+(COUNTIF(beosztás!$FD88:$GG88,"S4")*4)+(COUNTIF(beosztás!$FD88:$GG88,"S5")*5)+(COUNTIF(beosztás!$FD88:$GG88,"S6")*6)+(COUNTIF(beosztás!$FD88:$GG88,"S7")*7)+(COUNTIF(beosztás!$FD88:$GG88,"S8")*8)+(COUNTIF(beosztás!$FD88:$GG88,"S9")*9)+(COUNTIF(beosztás!$FD88:$GG88,"S10")*10)+(COUNTIF(beosztás!$FD88:$GG88,"S11")*11)+(COUNTIF(beosztás!$FD88:$GG88,"S12")*12)</f>
        <v>0</v>
      </c>
      <c r="DG86" s="710">
        <f>COUNTIF(beosztás!$FD88:$GG88,"FÜ")*8</f>
        <v>0</v>
      </c>
      <c r="DH86" s="710">
        <f>COUNTIF(beosztás!$FD88:$GG88,"BN")*12+COUNTIF(beosztás!$FD88:$GG88,"BÉ")*12+COUNTIF(beosztás!$FD88:$GG88,"BDE")*8+COUNTIF(beosztás!$FD88:$GG88,"BDU")*8+COUNTIF(beosztás!$FD88:$GG88,"BÉJ")*8+COUNTIF(beosztás!$FD88:$GG88,"B1")*1+COUNTIF(beosztás!$FD88:$GG88,"B2")*2+COUNTIF(beosztás!$FD88:$GG88,"B3")*3+COUNTIF(beosztás!$FD88:$GG88,"B5")*5+COUNTIF(beosztás!$FD88:$GG88,"B6")*6+COUNTIF(beosztás!$FD88:$GG88,"B7")*7+COUNTIF(beosztás!$FD88:$GG88,"B8")*8+COUNTIF(beosztás!$FD88:$GG88,"B9")*9+COUNTIF(beosztás!$FD88:$GG88,"B10")*10+COUNTIF(beosztás!$FD88:$GG88,"B11")*11+COUNTIF(beosztás!$FD88:$GG88,"B12")*12+COUNTIF(beosztás!$FD88:$GG88,"BP")*0</f>
        <v>0</v>
      </c>
      <c r="DI86" s="605">
        <f t="shared" si="502"/>
        <v>0</v>
      </c>
      <c r="DJ86" s="710">
        <f>IF(C86="",0,alapadatok!$AN$7)</f>
        <v>0</v>
      </c>
      <c r="DK86" s="19">
        <f t="shared" si="503"/>
        <v>0</v>
      </c>
      <c r="DL86" s="741">
        <f t="shared" si="504"/>
        <v>0</v>
      </c>
      <c r="DM86" s="40"/>
      <c r="DN86" s="25">
        <f t="shared" si="505"/>
        <v>0</v>
      </c>
      <c r="DO86" s="605">
        <f t="shared" si="506"/>
        <v>0</v>
      </c>
      <c r="DP86" s="605">
        <f t="shared" si="507"/>
        <v>0</v>
      </c>
      <c r="DQ86" s="605">
        <f t="shared" si="508"/>
        <v>0</v>
      </c>
      <c r="DR86" s="605">
        <f t="shared" si="509"/>
        <v>0</v>
      </c>
      <c r="DS86" s="605">
        <f t="shared" si="510"/>
        <v>0</v>
      </c>
      <c r="DT86" s="605">
        <f t="shared" si="511"/>
        <v>0</v>
      </c>
      <c r="DU86" s="605">
        <f t="shared" si="512"/>
        <v>0</v>
      </c>
      <c r="DV86" s="605">
        <f t="shared" si="513"/>
        <v>0</v>
      </c>
      <c r="DW86" s="605">
        <f t="shared" si="514"/>
        <v>0</v>
      </c>
      <c r="DX86" s="605">
        <f t="shared" si="515"/>
        <v>0</v>
      </c>
      <c r="DY86" s="19">
        <f t="shared" si="516"/>
        <v>0</v>
      </c>
      <c r="DZ86" s="907">
        <f t="shared" si="517"/>
        <v>0</v>
      </c>
      <c r="EA86" s="41"/>
      <c r="EB86" s="709">
        <f>COUNTIF(beosztás!$GH88:$HL88,"DE")*8</f>
        <v>0</v>
      </c>
      <c r="EC86" s="710">
        <f>COUNTIF(beosztás!$GH88:$HL88,"DU")*8</f>
        <v>0</v>
      </c>
      <c r="ED86" s="710">
        <f>COUNTIF(beosztás!$GH88:$HL88,"ÉJ")*8</f>
        <v>0</v>
      </c>
      <c r="EE86" s="710">
        <f>COUNTIF(beosztás!$GH88:$HL88,"N")*12</f>
        <v>0</v>
      </c>
      <c r="EF86" s="710">
        <f>COUNTIF(beosztás!$GH88:$HL88,"é")*12</f>
        <v>0</v>
      </c>
      <c r="EG86" s="710">
        <f>SUM(beosztás!$GH88:$HL88)</f>
        <v>0</v>
      </c>
      <c r="EH86" s="710">
        <f>COUNTIF(beosztás!$GH88:$HL88,"FÜ")*8</f>
        <v>0</v>
      </c>
      <c r="EI86" s="897">
        <f>(COUNTIF(beosztás!$GH88:$HL88,"SN")*12)+(COUNTIF(beosztás!$GH88:$HL88,"SDE")*8)+(COUNTIF(beosztás!$GH88:$HL88,"SDU")*8)+(COUNTIF(beosztás!$GH88:$HL88,"SÉ")*12)+(COUNTIF(beosztás!$GH88:$HL88,"SÉJ")*8)+(COUNTIF(beosztás!$GH88:$HL88,"S1")*1)+(COUNTIF(beosztás!$GH88:$HL88,"S2")*2)+(COUNTIF(beosztás!$GH88:$HL88,"S3")*3)+(COUNTIF(beosztás!$GH88:$HL88,"S4")*4)+(COUNTIF(beosztás!$GH88:$HL88,"S5")*5)+(COUNTIF(beosztás!$GH88:$HL88,"S6")*6)+(COUNTIF(beosztás!$GH88:$HL88,"S7")*7)+(COUNTIF(beosztás!$GH88:$HL88,"S8")*8)+(COUNTIF(beosztás!$GH88:$HL88,"S9")*9)+(COUNTIF(beosztás!$GH88:$HL88,"S10")*10)+(COUNTIF(beosztás!$GH88:$HL88,"S11")*11)+(COUNTIF(beosztás!$GH88:$HL88,"S12")*12)</f>
        <v>0</v>
      </c>
      <c r="EJ86" s="710">
        <f>COUNTIF(beosztás!$GH88:$HL88,"BN")*12+COUNTIF(beosztás!$GH88:$HL88,"BÉ")*12+COUNTIF(beosztás!$GH88:$HL88,"BDE")*8+COUNTIF(beosztás!$GH88:$HL88,"BDU")*8+COUNTIF(beosztás!$GH88:$HL88,"BÉJ")*8+COUNTIF(beosztás!$GH88:$HL88,"B1")*1+COUNTIF(beosztás!$GH88:$HL88,"B2")*2+COUNTIF(beosztás!$GH88:$HL88,"B3")*3+COUNTIF(beosztás!$GH88:$HL88,"B5")*5+COUNTIF(beosztás!$GH88:$HL88,"B6")*6+COUNTIF(beosztás!$GH88:$HL88,"B7")*7+COUNTIF(beosztás!$GH88:$HL88,"B8")*8+COUNTIF(beosztás!$GH88:$HL88,"B9")*9+COUNTIF(beosztás!$GH88:$HL88,"B10")*10+COUNTIF(beosztás!$GH88:$HL88,"B11")*11+COUNTIF(beosztás!$GH88:$HL88,"B12")*12+COUNTIF(beosztás!$GH88:$HL88,"BP")*0</f>
        <v>0</v>
      </c>
      <c r="EK86" s="605">
        <f t="shared" si="518"/>
        <v>0</v>
      </c>
      <c r="EL86" s="710">
        <f>IF(C86="",0,alapadatok!$AN$8)</f>
        <v>0</v>
      </c>
      <c r="EM86" s="19">
        <f t="shared" si="519"/>
        <v>0</v>
      </c>
      <c r="EN86" s="907">
        <f t="shared" si="520"/>
        <v>0</v>
      </c>
      <c r="EO86" s="40"/>
      <c r="EP86" s="709">
        <f>COUNTIF(beosztás!$HM88:$IQ88,"DE")*8</f>
        <v>0</v>
      </c>
      <c r="EQ86" s="710">
        <f>COUNTIF(beosztás!$HM88:$IQ88,"DU")*8</f>
        <v>0</v>
      </c>
      <c r="ER86" s="710">
        <f>COUNTIF(beosztás!$HM88:$IQ88,"ÉJ")*8</f>
        <v>0</v>
      </c>
      <c r="ES86" s="710">
        <f>COUNTIF(beosztás!$HM88:$IQ88,"N")*12</f>
        <v>0</v>
      </c>
      <c r="ET86" s="710">
        <f>COUNTIF(beosztás!$HM88:$IQ88,"É")*12</f>
        <v>0</v>
      </c>
      <c r="EU86" s="710">
        <f>SUM(beosztás!$HM88:$IQ88)</f>
        <v>0</v>
      </c>
      <c r="EV86" s="897">
        <f>(COUNTIF(beosztás!$HM88:$IQ88,"SN")*12)+(COUNTIF(beosztás!$HM88:$IQ88,"SDE")*8)+(COUNTIF(beosztás!$HM88:$IQ88,"SDU")*8)+(COUNTIF(beosztás!$HM88:$IQ88,"SÉ")*12)+(COUNTIF(beosztás!$HM88:$IQ88,"SÉJ")*8)+(COUNTIF(beosztás!$HM88:$IQ88,"S1")*1)+(COUNTIF(beosztás!$HM88:$IQ88,"S2")*2)+(COUNTIF(beosztás!$HM88:$IQ88,"S3")*3)+(COUNTIF(beosztás!$HM88:$IQ88,"S4")*4)+(COUNTIF(beosztás!$HM88:$IQ88,"S5")*5)+(COUNTIF(beosztás!$HM88:$IQ88,"S6")*6)+(COUNTIF(beosztás!$HM88:$IQ88,"S7")*7)+(COUNTIF(beosztás!$HM88:$IQ88,"S8")*8)+(COUNTIF(beosztás!$HM88:$IQ88,"S9")*9)+(COUNTIF(beosztás!$HM88:$IQ88,"S10")*10)+(COUNTIF(beosztás!$HM88:$IQ88,"S11")*11)+(COUNTIF(beosztás!$HM88:$IQ88,"S12")*12)</f>
        <v>0</v>
      </c>
      <c r="EW86" s="710">
        <f>COUNTIF(beosztás!$HM88:$IQ88,"FÜ")*8</f>
        <v>0</v>
      </c>
      <c r="EX86" s="710">
        <f>COUNTIF(beosztás!$HM88:$IQ88,"BN")*12+COUNTIF(beosztás!$HM88:$IQ88,"BÉ")*12+COUNTIF(beosztás!$HM88:$IQ88,"BDE")*8+COUNTIF(beosztás!$HM88:$IQ88,"BDU")*8+COUNTIF(beosztás!$HM88:$IQ88,"BÉJ")*8+COUNTIF(beosztás!$HM88:$IQ88,"B1")*1+COUNTIF(beosztás!$HM88:$IQ88,"B2")*2+COUNTIF(beosztás!$HM88:$IQ88,"B3")*3+COUNTIF(beosztás!$HM88:$IQ88,"B5")*5+COUNTIF(beosztás!$HM88:$IQ88,"B6")*6+COUNTIF(beosztás!$HM88:$IQ88,"B7")*7+COUNTIF(beosztás!$HM88:$IQ88,"B8")*8+COUNTIF(beosztás!$HM88:$IQ88,"B9")*9+COUNTIF(beosztás!$HM88:$IQ88,"B10")*10+COUNTIF(beosztás!$HM88:$IQ88,"B11")*11+COUNTIF(beosztás!$HM88:$IQ88,"B12")*12+COUNTIF(beosztás!$HM88:$IQ88,"BP")*0</f>
        <v>0</v>
      </c>
      <c r="EY86" s="605">
        <f t="shared" si="521"/>
        <v>0</v>
      </c>
      <c r="EZ86" s="710">
        <f>IF(C86="",0,alapadatok!$AN$9)</f>
        <v>0</v>
      </c>
      <c r="FA86" s="19">
        <f t="shared" si="522"/>
        <v>0</v>
      </c>
      <c r="FB86" s="907">
        <f t="shared" si="523"/>
        <v>0</v>
      </c>
      <c r="FC86" s="40"/>
      <c r="FD86" s="25">
        <f t="shared" si="524"/>
        <v>0</v>
      </c>
      <c r="FE86" s="605">
        <f t="shared" si="525"/>
        <v>0</v>
      </c>
      <c r="FF86" s="605">
        <f t="shared" si="526"/>
        <v>0</v>
      </c>
      <c r="FG86" s="605">
        <f t="shared" si="527"/>
        <v>0</v>
      </c>
      <c r="FH86" s="605">
        <f t="shared" si="528"/>
        <v>0</v>
      </c>
      <c r="FI86" s="605">
        <f t="shared" si="529"/>
        <v>0</v>
      </c>
      <c r="FJ86" s="605">
        <f t="shared" si="530"/>
        <v>0</v>
      </c>
      <c r="FK86" s="605">
        <f t="shared" si="531"/>
        <v>0</v>
      </c>
      <c r="FL86" s="605">
        <f t="shared" si="532"/>
        <v>0</v>
      </c>
      <c r="FM86" s="605">
        <f t="shared" si="533"/>
        <v>0</v>
      </c>
      <c r="FN86" s="605">
        <f t="shared" si="534"/>
        <v>0</v>
      </c>
      <c r="FO86" s="19">
        <f t="shared" si="535"/>
        <v>0</v>
      </c>
      <c r="FP86" s="907">
        <f t="shared" si="536"/>
        <v>0</v>
      </c>
      <c r="FQ86" s="41"/>
      <c r="FR86" s="709">
        <f>COUNTIF(beosztás!$IR88:$JU88,"DE")*8</f>
        <v>0</v>
      </c>
      <c r="FS86" s="710">
        <f>COUNTIF(beosztás!$IR88:$JU88,"DU")*8</f>
        <v>0</v>
      </c>
      <c r="FT86" s="710">
        <f>COUNTIF(beosztás!$IR88:$JU88,"ÉJ")*8</f>
        <v>0</v>
      </c>
      <c r="FU86" s="710">
        <f>COUNTIF(beosztás!$IR88:$JU88,"N")*12</f>
        <v>0</v>
      </c>
      <c r="FV86" s="710">
        <f>COUNTIF(beosztás!$IR88:$JU88,"é")*12</f>
        <v>0</v>
      </c>
      <c r="FW86" s="710">
        <f>SUM(beosztás!$IR88:$JU88)</f>
        <v>0</v>
      </c>
      <c r="FX86" s="710">
        <f>COUNTIF(beosztás!$IR88:$JU88,"FÜ")*8</f>
        <v>0</v>
      </c>
      <c r="FY86" s="897">
        <f>(COUNTIF(beosztás!$IR88:$JU88,"SN")*12)+(COUNTIF(beosztás!$IR88:$JU88,"SDE")*8)+(COUNTIF(beosztás!$IR88:$JU88,"SDU")*8)+(COUNTIF(beosztás!$IR88:$JU88,"SÉ")*12)+(COUNTIF(beosztás!$IR88:$JU88,"SÉJ")*8)+(COUNTIF(beosztás!$IR88:$JU88,"S1")*1)+(COUNTIF(beosztás!$IR88:$JU88,"S2")*2)+(COUNTIF(beosztás!$IR88:$JU88,"S3")*3)+(COUNTIF(beosztás!$IR88:$JU88,"S4")*4)+(COUNTIF(beosztás!$IR88:$JU88,"S5")*5)+(COUNTIF(beosztás!$IR88:$JU88,"S6")*6)+(COUNTIF(beosztás!$IR88:$JU88,"S7")*7)+(COUNTIF(beosztás!$IR88:$JU88,"S8")*8)+(COUNTIF(beosztás!$IR88:$JU88,"S9")*9)+(COUNTIF(beosztás!$IR88:$JU88,"S10")*10)+(COUNTIF(beosztás!$IR88:$JU88,"S11")*11)+(COUNTIF(beosztás!$IR88:$JU88,"S12")*12)</f>
        <v>0</v>
      </c>
      <c r="FZ86" s="710">
        <f>COUNTIF(beosztás!$IR88:$JU88,"BN")*12+COUNTIF(beosztás!$IR88:$JU88,"BÉ")*12+COUNTIF(beosztás!$IR88:$JU88,"BDE")*8+COUNTIF(beosztás!$IR88:$JU88,"BDU")*8+COUNTIF(beosztás!$IR88:$JU88,"BÉJ")*8+COUNTIF(beosztás!$IR88:$JU88,"B1")*1+COUNTIF(beosztás!$IR88:$JU88,"B2")*2+COUNTIF(beosztás!$IR88:$JU88,"B3")*3+COUNTIF(beosztás!$IR88:$JU88,"B5")*5+COUNTIF(beosztás!$IR88:$JU88,"B6")*6+COUNTIF(beosztás!$IR88:$JU88,"B7")*7+COUNTIF(beosztás!$IR88:$JU88,"B8")*8+COUNTIF(beosztás!$IR88:$JU88,"B9")*9+COUNTIF(beosztás!$IR88:$JU88,"B10")*10+COUNTIF(beosztás!$IR88:$JU88,"B11")*11+COUNTIF(beosztás!$IR88:$JU88,"B12")*12+COUNTIF(beosztás!$IR88:$JU88,"BP")*0</f>
        <v>0</v>
      </c>
      <c r="GA86" s="605">
        <f t="shared" si="537"/>
        <v>0</v>
      </c>
      <c r="GB86" s="710">
        <f>IF(C86="",0,alapadatok!$AN$10)</f>
        <v>0</v>
      </c>
      <c r="GC86" s="19">
        <f t="shared" si="538"/>
        <v>0</v>
      </c>
      <c r="GD86" s="907">
        <f t="shared" si="539"/>
        <v>0</v>
      </c>
      <c r="GE86" s="42"/>
      <c r="GF86" s="709">
        <f>COUNTIF(beosztás!$JV88:$KZ88,"DE")*8</f>
        <v>0</v>
      </c>
      <c r="GG86" s="710">
        <f>COUNTIF(beosztás!$JV88:$KZ88,"DU")*8</f>
        <v>0</v>
      </c>
      <c r="GH86" s="710">
        <f>COUNTIF(beosztás!$JV88:$KZ88,"ÉJ")*8</f>
        <v>0</v>
      </c>
      <c r="GI86" s="710">
        <f>COUNTIF(beosztás!$JV88:$KZ88,"N")*12</f>
        <v>0</v>
      </c>
      <c r="GJ86" s="710">
        <f>COUNTIF(beosztás!$JV88:$KZ88,"É")*12</f>
        <v>0</v>
      </c>
      <c r="GK86" s="710">
        <f>SUM(beosztás!$JV88:$KZ88)</f>
        <v>0</v>
      </c>
      <c r="GL86" s="897">
        <f>(COUNTIF(beosztás!$JV88:$KZ88,"SN")*12)+(COUNTIF(beosztás!$JV88:$KZ88,"SDE")*8)+(COUNTIF(beosztás!$JV88:$KZ88,"SDU")*8)+(COUNTIF(beosztás!$JV88:$KZ88,"SÉ")*12)+(COUNTIF(beosztás!$JV88:$KZ88,"SÉJ")*8)+(COUNTIF(beosztás!$JV88:$KZ88,"S1")*1)+(COUNTIF(beosztás!$JV88:$KZ88,"S2")*2)+(COUNTIF(beosztás!$JV88:$KZ88,"S3")*3)+(COUNTIF(beosztás!$JV88:$KZ88,"S4")*4)+(COUNTIF(beosztás!$JV88:$KZ88,"S5")*5)+(COUNTIF(beosztás!$JV88:$KZ88,"S6")*6)+(COUNTIF(beosztás!$JV88:$KZ88,"S7")*7)+(COUNTIF(beosztás!$JV88:$KZ88,"S8")*8)+(COUNTIF(beosztás!$JV88:$KZ88,"S9")*9)+(COUNTIF(beosztás!$JV88:$KZ88,"S10")*10)+(COUNTIF(beosztás!$JV88:$KZ88,"S11")*11)+(COUNTIF(beosztás!$JV88:$KZ88,"S12")*12)</f>
        <v>0</v>
      </c>
      <c r="GM86" s="710">
        <f>COUNTIF(beosztás!$JV88:$KZ88,"FÜ")*8</f>
        <v>0</v>
      </c>
      <c r="GN86" s="710">
        <f>COUNTIF(beosztás!$JV88:$KZ88,"BN")*12+COUNTIF(beosztás!$JV88:$KZ88,"BÉ")*12+COUNTIF(beosztás!$JV88:$KZ88,"BDE")*8+COUNTIF(beosztás!$JV88:$KZ88,"BDU")*8+COUNTIF(beosztás!$JV88:$KZ88,"BÉJ")*8+COUNTIF(beosztás!$JV88:$KZ88,"B1")*1+COUNTIF(beosztás!$JV88:$KZ88,"B2")*2+COUNTIF(beosztás!$JV88:$KZ88,"B3")*3+COUNTIF(beosztás!$JV88:$KZ88,"B5")*5+COUNTIF(beosztás!$JV88:$KZ88,"B6")*6+COUNTIF(beosztás!$JV88:$KZ88,"B7")*7+COUNTIF(beosztás!$JV88:$KZ88,"B8")*8+COUNTIF(beosztás!$JV88:$KZ88,"B9")*9+COUNTIF(beosztás!$JV88:$KZ88,"B10")*10+COUNTIF(beosztás!$JV88:$KZ88,"B11")*11+COUNTIF(beosztás!$JV88:$KZ88,"B12")*12+COUNTIF(beosztás!$JV88:$KZ88,"BP")*0</f>
        <v>0</v>
      </c>
      <c r="GO86" s="605">
        <f t="shared" si="540"/>
        <v>0</v>
      </c>
      <c r="GP86" s="710">
        <f>IF(C86="",0,alapadatok!$AN$11)</f>
        <v>0</v>
      </c>
      <c r="GQ86" s="19">
        <f t="shared" si="541"/>
        <v>0</v>
      </c>
      <c r="GR86" s="907">
        <f t="shared" si="542"/>
        <v>0</v>
      </c>
      <c r="GS86" s="42"/>
      <c r="GT86" s="25">
        <f t="shared" si="543"/>
        <v>0</v>
      </c>
      <c r="GU86" s="605">
        <f t="shared" si="544"/>
        <v>0</v>
      </c>
      <c r="GV86" s="605">
        <f t="shared" si="545"/>
        <v>0</v>
      </c>
      <c r="GW86" s="605">
        <f t="shared" si="546"/>
        <v>0</v>
      </c>
      <c r="GX86" s="605">
        <f t="shared" si="547"/>
        <v>0</v>
      </c>
      <c r="GY86" s="605">
        <f t="shared" si="548"/>
        <v>0</v>
      </c>
      <c r="GZ86" s="605">
        <f t="shared" si="549"/>
        <v>0</v>
      </c>
      <c r="HA86" s="605">
        <f t="shared" si="550"/>
        <v>0</v>
      </c>
      <c r="HB86" s="605">
        <f t="shared" si="551"/>
        <v>0</v>
      </c>
      <c r="HC86" s="605">
        <f t="shared" si="552"/>
        <v>0</v>
      </c>
      <c r="HD86" s="605">
        <f t="shared" si="553"/>
        <v>0</v>
      </c>
      <c r="HE86" s="19">
        <f t="shared" si="554"/>
        <v>0</v>
      </c>
      <c r="HF86" s="907">
        <f t="shared" si="555"/>
        <v>0</v>
      </c>
      <c r="HG86" s="41"/>
      <c r="HH86" s="709">
        <f>COUNTIF(beosztás!$LA88:$MD88,"DE")*8</f>
        <v>0</v>
      </c>
      <c r="HI86" s="710">
        <f>COUNTIF(beosztás!$LA88:$MD88,"DU")*8</f>
        <v>0</v>
      </c>
      <c r="HJ86" s="710">
        <f>COUNTIF(beosztás!$LA88:$MD88,"ÉJ")*8</f>
        <v>0</v>
      </c>
      <c r="HK86" s="710">
        <f>COUNTIF(beosztás!$LA88:$MD88,"N")*12</f>
        <v>0</v>
      </c>
      <c r="HL86" s="710">
        <f>COUNTIF(beosztás!$LA88:$MD88,"é")*12</f>
        <v>0</v>
      </c>
      <c r="HM86" s="710">
        <f>SUM(beosztás!$LA88:$MD88)</f>
        <v>0</v>
      </c>
      <c r="HN86" s="710">
        <f>COUNTIF(beosztás!$LA88:$MD88,"FÜ")*8</f>
        <v>0</v>
      </c>
      <c r="HO86" s="897">
        <f>(COUNTIF(beosztás!$LA88:$MD88,"SN")*12)+(COUNTIF(beosztás!$LA88:$MD88,"SDE")*8)+(COUNTIF(beosztás!$LA88:$MD88,"SDU")*8)+(COUNTIF(beosztás!$LA88:$MD88,"SÉ")*12)+(COUNTIF(beosztás!$LA88:$MD88,"SÉJ")*8)+(COUNTIF(beosztás!$LA88:$MD88,"S1")*1)+(COUNTIF(beosztás!$LA88:$MD88,"S2")*2)+(COUNTIF(beosztás!$LA88:$MD88,"S3")*3)+(COUNTIF(beosztás!$LA88:$MD88,"S4")*4)+(COUNTIF(beosztás!$LA88:$MD88,"S5")*5)+(COUNTIF(beosztás!$LA88:$MD88,"S6")*6)+(COUNTIF(beosztás!$LA88:$MD88,"S7")*7)+(COUNTIF(beosztás!$LA88:$MD88,"S8")*8)+(COUNTIF(beosztás!$LA88:$MD88,"S9")*9)+(COUNTIF(beosztás!$LA88:$MD88,"S10")*10)+(COUNTIF(beosztás!$LA88:$MD88,"S11")*11)+(COUNTIF(beosztás!$LA88:$MD88,"S12")*12)</f>
        <v>0</v>
      </c>
      <c r="HP86" s="710">
        <f>COUNTIF(beosztás!$LA88:$MD88,"BN")*12+COUNTIF(beosztás!$LA88:$MD88,"BÉ")*12+COUNTIF(beosztás!$LA88:$MD88,"BDE")*8+COUNTIF(beosztás!$LA88:$MD88,"BDU")*8+COUNTIF(beosztás!$LA88:$MD88,"BÉJ")*8+COUNTIF(beosztás!$LA88:$MD88,"B1")*1+COUNTIF(beosztás!$LA88:$MD88,"B2")*2+COUNTIF(beosztás!$LA88:$MD88,"B3")*3+COUNTIF(beosztás!$KZ88:$MC88,"B5")*5+COUNTIF(beosztás!$KZ88:$MC88,"B6")*6+COUNTIF(beosztás!$KZ88:$MC88,"B7")*7+COUNTIF(beosztás!$KZ88:$MC88,"B8")*8+COUNTIF(beosztás!$LA88:$MD88,"B9")*9+COUNTIF(beosztás!$LA88:$MD88,"B10")*10+COUNTIF(beosztás!$LA88:$MD88,"B11")*11+COUNTIF(beosztás!$LA88:$MD88,"B12")*12+COUNTIF(beosztás!$LA88:$MD88,"BP")*0</f>
        <v>0</v>
      </c>
      <c r="HQ86" s="605">
        <f t="shared" si="556"/>
        <v>0</v>
      </c>
      <c r="HR86" s="710">
        <f>IF(C86="",0,alapadatok!$AN$12)</f>
        <v>0</v>
      </c>
      <c r="HS86" s="19">
        <f t="shared" si="557"/>
        <v>0</v>
      </c>
      <c r="HT86" s="907">
        <f t="shared" si="558"/>
        <v>0</v>
      </c>
      <c r="HU86" s="42"/>
      <c r="HV86" s="709">
        <f>COUNTIF(beosztás!$ME88:$NI88,"DE")*8</f>
        <v>0</v>
      </c>
      <c r="HW86" s="710">
        <f>COUNTIF(beosztás!$ME88:$NI88,"DU")*8</f>
        <v>0</v>
      </c>
      <c r="HX86" s="710">
        <f>COUNTIF(beosztás!$ME88:$NI88,"ÉJ")*8</f>
        <v>0</v>
      </c>
      <c r="HY86" s="710">
        <f>COUNTIF(beosztás!$ME88:$NI88,"N")*12</f>
        <v>0</v>
      </c>
      <c r="HZ86" s="710">
        <f>COUNTIF(beosztás!$ME88:$NI88,"É")*12</f>
        <v>0</v>
      </c>
      <c r="IA86" s="710">
        <f>SUM(beosztás!$ME88:$NI88)</f>
        <v>0</v>
      </c>
      <c r="IB86" s="710">
        <f>(COUNTIF(beosztás!$ME88:$NI88,"SN")*12)+(COUNTIF(beosztás!$ME88:$NI88,"SDE")*8)+(COUNTIF(beosztás!$ME88:$NI88,"SDU")*8)+(COUNTIF(beosztás!$ME88:$NI88,"SÉ")*12)+(COUNTIF(beosztás!$ME88:$NI88,"SÉJ")*8)+(COUNTIF(beosztás!$ME88:$NI88,"S1")*1)+(COUNTIF(beosztás!$ME88:$NI88,"S2")*2)+(COUNTIF(beosztás!$ME88:$NI88,"S3")*3)+(COUNTIF(beosztás!$ME88:$NI88,"S4")*4)+(COUNTIF(beosztás!$ME88:$NI88,"S5")*5)+(COUNTIF(beosztás!$ME88:$NI88,"S6")*6)+(COUNTIF(beosztás!$ME88:$NI88,"S7")*7)+(COUNTIF(beosztás!$ME88:$NI88,"S8")*8)+(COUNTIF(beosztás!$ME88:$NI88,"S9")*9)+(COUNTIF(beosztás!$ME88:$NI88,"S10")*10)+(COUNTIF(beosztás!$ME88:$NI88,"S11")*11)+(COUNTIF(beosztás!$ME88:$NI88,"S12")*12)</f>
        <v>0</v>
      </c>
      <c r="IC86" s="710">
        <f>COUNTIF(beosztás!$ME88:$NI88,"FÜ")*8</f>
        <v>0</v>
      </c>
      <c r="ID86" s="710">
        <f>COUNTIF(beosztás!$ME88:$NI88,"BN")*12+COUNTIF(beosztás!$ME88:$NI88,"BÉ")*12+COUNTIF(beosztás!$ME88:$NI88,"BDE")*8+COUNTIF(beosztás!$ME88:$NI88,"BDU")*8+COUNTIF(beosztás!$ME88:$NI88,"BÉJ")*8+COUNTIF(beosztás!$ME88:$NI88,"B1")*1+COUNTIF(beosztás!$ME88:$NI88,"B2")*2+COUNTIF(beosztás!$ME88:$NI88,"B3")*3+COUNTIF(beosztás!$ME88:$NI88,"B5")*5+COUNTIF(beosztás!$ME88:$NI88,"B6")*6+COUNTIF(beosztás!$ME88:$NI88,"B7")*7+COUNTIF(beosztás!$ME88:$NI88,"B8")*8+COUNTIF(beosztás!$ME88:$NI88,"B9")*9+COUNTIF(beosztás!$ME88:$NI88,"B10")*10+COUNTIF(beosztás!$ME88:$NI88,"B11")*11+COUNTIF(beosztás!$ME88:$NI88,"B12")*12+COUNTIF(beosztás!$ME88:$NI88,"BP")*0</f>
        <v>0</v>
      </c>
      <c r="IE86" s="605">
        <f t="shared" si="559"/>
        <v>0</v>
      </c>
      <c r="IF86" s="710">
        <f>IF(C86="",0,alapadatok!$AN$13)</f>
        <v>0</v>
      </c>
      <c r="IG86" s="19">
        <f t="shared" si="560"/>
        <v>0</v>
      </c>
      <c r="IH86" s="741">
        <f t="shared" si="561"/>
        <v>0</v>
      </c>
      <c r="II86" s="42"/>
      <c r="IJ86" s="25">
        <f t="shared" si="562"/>
        <v>0</v>
      </c>
      <c r="IK86" s="605">
        <f t="shared" si="563"/>
        <v>0</v>
      </c>
      <c r="IL86" s="605">
        <f t="shared" si="564"/>
        <v>0</v>
      </c>
      <c r="IM86" s="605">
        <f t="shared" si="565"/>
        <v>0</v>
      </c>
      <c r="IN86" s="605">
        <f t="shared" si="566"/>
        <v>0</v>
      </c>
      <c r="IO86" s="605">
        <f t="shared" si="567"/>
        <v>0</v>
      </c>
      <c r="IP86" s="605">
        <f t="shared" si="568"/>
        <v>0</v>
      </c>
      <c r="IQ86" s="605">
        <f t="shared" si="569"/>
        <v>0</v>
      </c>
      <c r="IR86" s="605">
        <f t="shared" si="570"/>
        <v>0</v>
      </c>
      <c r="IS86" s="605">
        <f t="shared" si="571"/>
        <v>0</v>
      </c>
      <c r="IT86" s="605">
        <f t="shared" si="572"/>
        <v>0</v>
      </c>
      <c r="IU86" s="19">
        <f t="shared" si="573"/>
        <v>0</v>
      </c>
      <c r="IV86" s="907">
        <f t="shared" si="574"/>
        <v>0</v>
      </c>
      <c r="IW86" s="43"/>
      <c r="JF86" s="21"/>
      <c r="JG86" s="21"/>
    </row>
    <row r="87" spans="1:267" hidden="1" x14ac:dyDescent="0.25">
      <c r="A87" s="66">
        <f>IF(beosztás!A89=0,"",beosztás!A89)</f>
        <v>6</v>
      </c>
      <c r="B87" s="63" t="str">
        <f>IF(beosztás!B89=0,"",beosztás!B89)</f>
        <v/>
      </c>
      <c r="C87" s="64" t="str">
        <f>IF(beosztás!C89=0,"",beosztás!C89)</f>
        <v/>
      </c>
      <c r="D87" s="65" t="str">
        <f>IF(beosztás!D89=0,"",beosztás!D89)</f>
        <v/>
      </c>
      <c r="E87" s="18"/>
      <c r="F87" s="709">
        <f>COUNTIF(beosztás!$I89:$AM89,"DE")*8</f>
        <v>0</v>
      </c>
      <c r="G87" s="710">
        <f>COUNTIF(beosztás!$I89:$AM89,"DU")*8</f>
        <v>0</v>
      </c>
      <c r="H87" s="710">
        <f>COUNTIF(beosztás!$I89:$AM89,"ÉJ")*8</f>
        <v>0</v>
      </c>
      <c r="I87" s="710">
        <f>COUNTIF(beosztás!$I89:$AM89,"N")*12</f>
        <v>0</v>
      </c>
      <c r="J87" s="710">
        <f>COUNTIF(beosztás!$I89:$AM89,"é")*12</f>
        <v>0</v>
      </c>
      <c r="K87" s="710">
        <f>SUM(beosztás!$I89:$AM89)</f>
        <v>0</v>
      </c>
      <c r="L87" s="710">
        <f>COUNTIF(beosztás!$I89:$AM89,"FÜ")*8</f>
        <v>0</v>
      </c>
      <c r="M87" s="710">
        <f>(COUNTIF(beosztás!$I89:$AM89,"SN")*12)+(COUNTIF(beosztás!$I89:$AM89,"SDE")*8)+(COUNTIF(beosztás!$I89:$AM89,"SDU")*8)+(COUNTIF(beosztás!$I89:$AM89,"S1")*1)+(COUNTIF(beosztás!$I89:$AM89,"S2")*2)+(COUNTIF(beosztás!$I89:$AM89,"S3")*3)+(COUNTIF(beosztás!$I89:$AM89,"S4")*4)+(COUNTIF(beosztás!$I89:$AM89,"S5")*5)+(COUNTIF(beosztás!$I89:$AM89,"S6")*6)+(COUNTIF(beosztás!$I89:$AM89,"S7")*7)+(COUNTIF(beosztás!$I89:$AM89,"S8")*8)+(COUNTIF(beosztás!$I89:$AM89,"S9")*9)+(COUNTIF(beosztás!$I89:$AM89,"S10")*10)+(COUNTIF(beosztás!$I89:$AM89,"S11")*11)+(COUNTIF(beosztás!$I89:$AM89,"S12")*12)+(COUNTIF(beosztás!$I89:$AM89,"SÉ")*12)+(COUNTIF(beosztás!$I89:$AM89,"SÉJ")*8)</f>
        <v>0</v>
      </c>
      <c r="N87" s="710">
        <f>COUNTIF(beosztás!$I89:$AM89,"BN")*12+COUNTIF(beosztás!$I89:$AM89,"BÉ")*12+COUNTIF(beosztás!$I89:$AM89,"BDE")*8+COUNTIF(beosztás!$I89:$AM89,"BDU")*8+COUNTIF(beosztás!$I89:$AM89,"BÉJ")*8+COUNTIF(beosztás!$I89:$AM89,"B1")*1+COUNTIF(beosztás!$I89:$AM89,"B2")*2+COUNTIF(beosztás!$I89:$AM89,"B3")*3+COUNTIF(beosztás!$I89:$AM89,"B5")*5+COUNTIF(beosztás!$I89:$AM89,"B6")*6+COUNTIF(beosztás!$I89:$AM89,"B7")*7+COUNTIF(beosztás!$I89:$AM89,"B8")*8+COUNTIF(beosztás!$I89:$AM89,"B9")*9+COUNTIF(beosztás!$I89:$AM89,"B10")*10+COUNTIF(beosztás!$I89:$AM89,"B11")*11+COUNTIF(beosztás!$I89:$AM89,"B12")*12+COUNTIF(beosztás!$I89:$AM89,"BP")*0</f>
        <v>0</v>
      </c>
      <c r="O87" s="605">
        <f t="shared" si="461"/>
        <v>0</v>
      </c>
      <c r="P87" s="710">
        <f>IF(C87="",0,alapadatok!$AN$2)</f>
        <v>0</v>
      </c>
      <c r="Q87" s="19">
        <f t="shared" si="462"/>
        <v>0</v>
      </c>
      <c r="R87" s="741">
        <f t="shared" si="463"/>
        <v>0</v>
      </c>
      <c r="S87" s="40"/>
      <c r="T87" s="709">
        <f>COUNTIF(beosztás!$AN89:$BO89,"DE")*8</f>
        <v>0</v>
      </c>
      <c r="U87" s="710">
        <f>COUNTIF(beosztás!$AN89:$BO89,"DU")*8</f>
        <v>0</v>
      </c>
      <c r="V87" s="710">
        <f>COUNTIF(beosztás!$AN89:$BO89,"ÉJ")*8</f>
        <v>0</v>
      </c>
      <c r="W87" s="710">
        <f>COUNTIF(beosztás!$AN89:$BO89,"N")*12</f>
        <v>0</v>
      </c>
      <c r="X87" s="710">
        <f>COUNTIF(beosztás!$AN89:$BO89,"É")*12</f>
        <v>0</v>
      </c>
      <c r="Y87" s="710">
        <f>SUM(beosztás!$AN89:$BO89)</f>
        <v>0</v>
      </c>
      <c r="Z87" s="710">
        <f>(COUNTIF(beosztás!$AN89:$BO89,"SN")*12)+(COUNTIF(beosztás!$AN89:$BO89,"SDE")*8)+(COUNTIF(beosztás!$AN89:$BO89,"SDU")*8)+(COUNTIF(beosztás!$AN89:$BO89,"SÉ")*12)+(COUNTIF(beosztás!$AN89:$BO89,"SÉJ")*8)+(COUNTIF(beosztás!$AN89:$BO89,"S1")*1)+(COUNTIF(beosztás!$AN89:$BO89,"S2")*2)+(COUNTIF(beosztás!$AN89:$BO89,"S3")*3)+(COUNTIF(beosztás!$AN89:$BO89,"S4")*4)+(COUNTIF(beosztás!$AN89:$BO89,"S5")*5)+(COUNTIF(beosztás!$AN89:$BO89,"S6")*6)+(COUNTIF(beosztás!$AN89:$BO89,"S7")*7)+(COUNTIF(beosztás!$AN89:$BO89,"S8")*8)+(COUNTIF(beosztás!$AN89:$BO89,"S9")*9)+(COUNTIF(beosztás!$AN89:$BO89,"S10")*10)+(COUNTIF(beosztás!$AN89:$BO89,"S11")*11)+(COUNTIF(beosztás!$AN89:$BO89,"S12")*12)</f>
        <v>0</v>
      </c>
      <c r="AA87" s="710">
        <f>COUNTIF(beosztás!$AN89:$BO89,"FÜ")*8</f>
        <v>0</v>
      </c>
      <c r="AB87" s="710">
        <f>COUNTIF(beosztás!$AN89:$BO89,"BN")*12+COUNTIF(beosztás!$AN89:$BO89,"BÉ")*12+COUNTIF(beosztás!$AN89:$BO89,"BDE")*8+COUNTIF(beosztás!$AN89:$BO89,"BDU")*8+COUNTIF(beosztás!$AN89:$BO89,"BÉJ")*8+COUNTIF(beosztás!$AN89:$BO89,"B1")*1+COUNTIF(beosztás!$AN89:$BO89,"B2")*2+COUNTIF(beosztás!$AN89:$BO89,"B3")*3+COUNTIF(beosztás!$AN89:$BO89,"B5")*5+COUNTIF(beosztás!$AN89:$BO89,"B6")*6+COUNTIF(beosztás!$AN89:$BO89,"B7")*7+COUNTIF(beosztás!$AN89:$BO89,"B8")*8+COUNTIF(beosztás!$AN89:$BO89,"B9")*9+COUNTIF(beosztás!$AN89:$BO89,"B10")*10+COUNTIF(beosztás!$AN89:$BO89,"B11")*11+COUNTIF(beosztás!$AN89:$BO89,"B12")*12+COUNTIF(beosztás!$AN89:$BO89,"BP")*0</f>
        <v>0</v>
      </c>
      <c r="AC87" s="605">
        <f t="shared" si="464"/>
        <v>0</v>
      </c>
      <c r="AD87" s="710">
        <f>IF(C87="",0,alapadatok!$AN$3)</f>
        <v>0</v>
      </c>
      <c r="AE87" s="19">
        <f t="shared" si="465"/>
        <v>0</v>
      </c>
      <c r="AF87" s="741">
        <f t="shared" si="466"/>
        <v>0</v>
      </c>
      <c r="AG87" s="40"/>
      <c r="AH87" s="25">
        <f t="shared" si="467"/>
        <v>0</v>
      </c>
      <c r="AI87" s="605">
        <f t="shared" si="468"/>
        <v>0</v>
      </c>
      <c r="AJ87" s="605">
        <f t="shared" si="469"/>
        <v>0</v>
      </c>
      <c r="AK87" s="605">
        <f t="shared" si="470"/>
        <v>0</v>
      </c>
      <c r="AL87" s="605">
        <f t="shared" si="471"/>
        <v>0</v>
      </c>
      <c r="AM87" s="605">
        <f t="shared" si="472"/>
        <v>0</v>
      </c>
      <c r="AN87" s="605">
        <f t="shared" si="473"/>
        <v>0</v>
      </c>
      <c r="AO87" s="605">
        <f t="shared" si="474"/>
        <v>0</v>
      </c>
      <c r="AP87" s="605">
        <f t="shared" si="475"/>
        <v>0</v>
      </c>
      <c r="AQ87" s="605">
        <f t="shared" si="476"/>
        <v>0</v>
      </c>
      <c r="AR87" s="605">
        <f t="shared" si="477"/>
        <v>0</v>
      </c>
      <c r="AS87" s="19">
        <f t="shared" si="478"/>
        <v>0</v>
      </c>
      <c r="AT87" s="741">
        <f t="shared" si="479"/>
        <v>0</v>
      </c>
      <c r="AU87" s="41"/>
      <c r="AV87" s="709">
        <f>COUNTIF(beosztás!$BP89:$CT89,"DE")*8</f>
        <v>0</v>
      </c>
      <c r="AW87" s="710">
        <f>COUNTIF(beosztás!$BP89:$CT89,"DU")*8</f>
        <v>0</v>
      </c>
      <c r="AX87" s="710">
        <f>COUNTIF(beosztás!$BP89:$CT89,"ÉJ")*8</f>
        <v>0</v>
      </c>
      <c r="AY87" s="710">
        <f>COUNTIF(beosztás!$BP89:$CT89,"N")*12</f>
        <v>0</v>
      </c>
      <c r="AZ87" s="710">
        <f>COUNTIF(beosztás!$BP89:$CT89,"é")*12</f>
        <v>0</v>
      </c>
      <c r="BA87" s="710">
        <f>SUM(beosztás!$BP89:$CT89)</f>
        <v>0</v>
      </c>
      <c r="BB87" s="710">
        <f>COUNTIF(beosztás!$BP89:$CT89,"FÜ")*8</f>
        <v>0</v>
      </c>
      <c r="BC87" s="897">
        <f>(COUNTIF(beosztás!$BP89:$CT89,"SN")*12)+(COUNTIF(beosztás!$BP89:$CT89,"SDE")*8)+(COUNTIF(beosztás!$BP89:$CT89,"SDU")*8)+(COUNTIF(beosztás!$BP89:$CT89,"SÉ")*12)+(COUNTIF(beosztás!$BP89:$CT89,"SÉJ")*8)+(COUNTIF(beosztás!$BP89:$CT89,"S1")*1)+(COUNTIF(beosztás!$BP89:$CT89,"S2")*2)+(COUNTIF(beosztás!$BP89:$CT89,"S3")*3)+(COUNTIF(beosztás!$BP89:$CT89,"S4")*4)+(COUNTIF(beosztás!$BP89:$CT89,"S5")*5)+(COUNTIF(beosztás!$BP89:$CT89,"S6")*6)+(COUNTIF(beosztás!$BP89:$CT89,"S7")*7)+(COUNTIF(beosztás!$BP89:$CT89,"S8")*8)+(COUNTIF(beosztás!$BP89:$CT89,"S9")*9)+(COUNTIF(beosztás!$BP89:$CT89,"S10")*10)+(COUNTIF(beosztás!$BP89:$CT89,"S11")*11)+(COUNTIF(beosztás!$BP89:$CT89,"S12")*12)</f>
        <v>0</v>
      </c>
      <c r="BD87" s="710">
        <f>COUNTIF(beosztás!$BP89:$CT89,"BN")*12+COUNTIF(beosztás!$BP89:$CT89,"BÉ")*12+COUNTIF(beosztás!$BP89:$CT89,"BDE")*8+COUNTIF(beosztás!$BP89:$CT89,"BDU")*8+COUNTIF(beosztás!$BP89:$CT89,"BÉJ")*8+COUNTIF(beosztás!$BP89:$CT89,"B1")*1+COUNTIF(beosztás!$BP89:$CT89,"B2")*2+COUNTIF(beosztás!$BP89:$CT89,"B3")*3+COUNTIF(beosztás!$BP89:$CT89,"B5")*5+COUNTIF(beosztás!$BP89:$CT89,"B6")*6+COUNTIF(beosztás!$BP89:$CT89,"B7")*7+COUNTIF(beosztás!$BP89:$CT89,"B8")*8+COUNTIF(beosztás!$BP89:$CT89,"B9")*9+COUNTIF(beosztás!$BP89:$CT89,"B10")*10+COUNTIF(beosztás!$BP89:$CT89,"B11")*11+COUNTIF(beosztás!$BP89:$CT89,"B12")*12+COUNTIF(beosztás!$BP89:$CT89,"BP")*0</f>
        <v>0</v>
      </c>
      <c r="BE87" s="605">
        <f t="shared" si="480"/>
        <v>0</v>
      </c>
      <c r="BF87" s="710">
        <f>IF(C87="",0,alapadatok!$AN$4)</f>
        <v>0</v>
      </c>
      <c r="BG87" s="19">
        <f t="shared" si="481"/>
        <v>0</v>
      </c>
      <c r="BH87" s="741">
        <f t="shared" si="482"/>
        <v>0</v>
      </c>
      <c r="BI87" s="40"/>
      <c r="BJ87" s="709">
        <f>COUNTIF(beosztás!$CU89:$DX89,"DE")*8</f>
        <v>0</v>
      </c>
      <c r="BK87" s="710">
        <f>COUNTIF(beosztás!$CU89:$DX89,"DU")*8</f>
        <v>0</v>
      </c>
      <c r="BL87" s="710">
        <f>COUNTIF(beosztás!$CU89:$DX89,"ÉJ")*8</f>
        <v>0</v>
      </c>
      <c r="BM87" s="710">
        <f>COUNTIF(beosztás!$CU89:$DX89,"N")*12</f>
        <v>0</v>
      </c>
      <c r="BN87" s="710">
        <f>COUNTIF(beosztás!$CU89:$DX89,"É")*12</f>
        <v>0</v>
      </c>
      <c r="BO87" s="710">
        <f>SUM(beosztás!$CU89:$DX89)</f>
        <v>0</v>
      </c>
      <c r="BP87" s="897">
        <f>(COUNTIF(beosztás!$CU89:$DX89,"SN")*12)+(COUNTIF(beosztás!$CU89:$DX89,"SDE")*8)+(COUNTIF(beosztás!$CU89:$DX89,"SDU")*8)+(COUNTIF(beosztás!$CU89:$DX89,"SÉ")*12)+(COUNTIF(beosztás!$CU89:$DX89,"SÉJ")*8)+(COUNTIF(beosztás!$CU89:$DX89,"S1")*1)+(COUNTIF(beosztás!$CU89:$DX89,"S2")*2)+(COUNTIF(beosztás!$CU89:$DX89,"S3")*3)+(COUNTIF(beosztás!$CU89:$DX89,"S4")*4)+(COUNTIF(beosztás!$CU89:$DX89,"S5")*5)+(COUNTIF(beosztás!$CU89:$DX89,"S6")*6)+(COUNTIF(beosztás!$CU89:$DX89,"S7")*7)+(COUNTIF(beosztás!$CU89:$DX89,"S8")*8)+(COUNTIF(beosztás!$CU89:$DX89,"S9")*9)+(COUNTIF(beosztás!$CU89:$DX89,"S10")*10)+(COUNTIF(beosztás!$CU89:$DX89,"S11")*11)+(COUNTIF(beosztás!$CU89:$DX89,"S12")*12)</f>
        <v>0</v>
      </c>
      <c r="BQ87" s="710">
        <f>COUNTIF(beosztás!$CU89:$DX89,"FÜ")*8</f>
        <v>0</v>
      </c>
      <c r="BR87" s="710">
        <f>COUNTIF(beosztás!$CU89:$DX89,"BN")*12+COUNTIF(beosztás!$CU89:$DX89,"BÉ")*12+COUNTIF(beosztás!$CU89:$DX89,"BDE")*8+COUNTIF(beosztás!$CU89:$DX89,"BDU")*8+COUNTIF(beosztás!$CU89:$DX89,"BÉJ")*8+COUNTIF(beosztás!$CU89:$DX89,"B1")*1+COUNTIF(beosztás!$CU89:$DX89,"B2")*2+COUNTIF(beosztás!$CU89:$DX89,"B3")*3+COUNTIF(beosztás!$CU89:$DX89,"B5")*5+COUNTIF(beosztás!$CU89:$DX89,"B6")*6+COUNTIF(beosztás!$CU89:$DX89,"B7")*7+COUNTIF(beosztás!$CU89:$DX89,"B8")*8+COUNTIF(beosztás!$CU89:$DX89,"B9")*9+COUNTIF(beosztás!$CU89:$DX89,"B10")*10+COUNTIF(beosztás!$CU89:$DX89,"B11")*11+COUNTIF(beosztás!$CU89:$DX89,"B12")*12+COUNTIF(beosztás!$CU89:$DX89,"BP")*0</f>
        <v>0</v>
      </c>
      <c r="BS87" s="605">
        <f t="shared" si="483"/>
        <v>0</v>
      </c>
      <c r="BT87" s="710">
        <f>IF(C87="",0,alapadatok!$AN$5)</f>
        <v>0</v>
      </c>
      <c r="BU87" s="19">
        <f t="shared" si="484"/>
        <v>0</v>
      </c>
      <c r="BV87" s="741">
        <f t="shared" si="485"/>
        <v>0</v>
      </c>
      <c r="BW87" s="40"/>
      <c r="BX87" s="25">
        <f t="shared" si="486"/>
        <v>0</v>
      </c>
      <c r="BY87" s="605">
        <f t="shared" si="487"/>
        <v>0</v>
      </c>
      <c r="BZ87" s="605">
        <f t="shared" si="488"/>
        <v>0</v>
      </c>
      <c r="CA87" s="605">
        <f t="shared" si="489"/>
        <v>0</v>
      </c>
      <c r="CB87" s="605">
        <f t="shared" si="490"/>
        <v>0</v>
      </c>
      <c r="CC87" s="605">
        <f t="shared" si="491"/>
        <v>0</v>
      </c>
      <c r="CD87" s="605">
        <f t="shared" si="492"/>
        <v>0</v>
      </c>
      <c r="CE87" s="605">
        <f t="shared" si="493"/>
        <v>0</v>
      </c>
      <c r="CF87" s="605">
        <f t="shared" si="494"/>
        <v>0</v>
      </c>
      <c r="CG87" s="605">
        <f t="shared" si="495"/>
        <v>0</v>
      </c>
      <c r="CH87" s="605">
        <f t="shared" si="496"/>
        <v>0</v>
      </c>
      <c r="CI87" s="19">
        <f t="shared" si="497"/>
        <v>0</v>
      </c>
      <c r="CJ87" s="741">
        <f t="shared" si="498"/>
        <v>0</v>
      </c>
      <c r="CK87" s="41"/>
      <c r="CL87" s="709">
        <f>COUNTIF(beosztás!$DY89:$FC89,"DE")*8</f>
        <v>0</v>
      </c>
      <c r="CM87" s="710">
        <f>COUNTIF(beosztás!$DY89:$FC89,"DU")*8</f>
        <v>0</v>
      </c>
      <c r="CN87" s="710">
        <f>COUNTIF(beosztás!$DY89:$FC89,"ÉJ")*8</f>
        <v>0</v>
      </c>
      <c r="CO87" s="710">
        <f>COUNTIF(beosztás!$DY89:$FC89,"N")*12</f>
        <v>0</v>
      </c>
      <c r="CP87" s="710">
        <f>COUNTIF(beosztás!$DY89:$FC89,"é")*12</f>
        <v>0</v>
      </c>
      <c r="CQ87" s="710">
        <f>SUM(beosztás!$DY89:$FC89)</f>
        <v>0</v>
      </c>
      <c r="CR87" s="710">
        <f>COUNTIF(beosztás!$DY89:$FC89,"FÜ")*8</f>
        <v>0</v>
      </c>
      <c r="CS87" s="897">
        <f>(COUNTIF(beosztás!$DY89:$FC89,"SN")*12)+(COUNTIF(beosztás!$DY89:$FC89,"SDE")*8)+(COUNTIF(beosztás!$DY89:$FC89,"SDU")*8)+(COUNTIF(beosztás!$DY89:$FC89,"SÉ")*12)+(COUNTIF(beosztás!$DY89:$FC89,"SÉJ")*8)+(COUNTIF(beosztás!$DY89:$FC89,"S1")*1)+(COUNTIF(beosztás!$DY89:$FC89,"S2")*2)+(COUNTIF(beosztás!$DY89:$FC89,"S3")*3)+(COUNTIF(beosztás!$DY89:$FC89,"S4")*4)+(COUNTIF(beosztás!$DY89:$FC89,"S5")*5)+(COUNTIF(beosztás!$DY89:$FC89,"S6")*6)+(COUNTIF(beosztás!$DY89:$FC89,"S7")*7)+(COUNTIF(beosztás!$DY89:$FC89,"S8")*8)+(COUNTIF(beosztás!$DY89:$FC89,"S9")*9)+(COUNTIF(beosztás!$DY89:$FC89,"S10")*10)+(COUNTIF(beosztás!$DY89:$FC89,"S11")*11)+(COUNTIF(beosztás!$DY89:$FC89,"S12")*12)</f>
        <v>0</v>
      </c>
      <c r="CT87" s="710">
        <f>COUNTIF(beosztás!$DY89:$FC89,"BN")*12+COUNTIF(beosztás!$DY89:$FC89,"BÉ")*12+COUNTIF(beosztás!$DY89:$FC89,"BDE")*8+COUNTIF(beosztás!$DY89:$FC89,"BDU")*8+COUNTIF(beosztás!$DY89:$FC89,"BÉJ")*8+COUNTIF(beosztás!$DY89:$FC89,"B1")*1+COUNTIF(beosztás!$DY89:$FC89,"B2")*2+COUNTIF(beosztás!$DY89:$FC89,"B3")*3+COUNTIF(beosztás!$DY89:$FC89,"B5")*5+COUNTIF(beosztás!$DY89:$FC89,"B6")*6+COUNTIF(beosztás!$DY89:$FC89,"B7")*7+COUNTIF(beosztás!$DY89:$FC89,"B8")*8+COUNTIF(beosztás!$DY89:$FC89,"B9")*9+COUNTIF(beosztás!$DY89:$FC89,"B10")*10+COUNTIF(beosztás!$DY89:$FC89,"B11")*11+COUNTIF(beosztás!$DY89:$FC89,"B12")*12+COUNTIF(beosztás!$DY89:$FC89,"BP")*0</f>
        <v>0</v>
      </c>
      <c r="CU87" s="605">
        <f t="shared" si="499"/>
        <v>0</v>
      </c>
      <c r="CV87" s="710">
        <f>IF(C87="",0,alapadatok!$AN$6)</f>
        <v>0</v>
      </c>
      <c r="CW87" s="19">
        <f t="shared" si="500"/>
        <v>0</v>
      </c>
      <c r="CX87" s="907">
        <f t="shared" si="501"/>
        <v>0</v>
      </c>
      <c r="CY87" s="40"/>
      <c r="CZ87" s="709">
        <f>COUNTIF(beosztás!$FD89:$GG89,"DE")*8</f>
        <v>0</v>
      </c>
      <c r="DA87" s="710">
        <f>COUNTIF(beosztás!$FD89:$GG89,"DU")*8</f>
        <v>0</v>
      </c>
      <c r="DB87" s="710">
        <f>COUNTIF(beosztás!$FD89:$GG89,"ÉJ")*8</f>
        <v>0</v>
      </c>
      <c r="DC87" s="710">
        <f>COUNTIF(beosztás!$FD89:$GG89,"N")*12</f>
        <v>0</v>
      </c>
      <c r="DD87" s="710">
        <f>COUNTIF(beosztás!$FD89:$GG89,"É")*12</f>
        <v>0</v>
      </c>
      <c r="DE87" s="710">
        <f>SUM(beosztás!$FD89:$GG89)</f>
        <v>0</v>
      </c>
      <c r="DF87" s="897">
        <f>(COUNTIF(beosztás!$FD89:$GG89,"SN")*12)+(COUNTIF(beosztás!$FD89:$GG89,"SDE")*8)+(COUNTIF(beosztás!$FD89:$GG89,"SDU")*8)+(COUNTIF(beosztás!$FD89:$GG89,"SÉ")*12)+(COUNTIF(beosztás!$FD89:$GG89,"SÉJ")*8)+(COUNTIF(beosztás!$FD89:$GG89,"S1")*1)+(COUNTIF(beosztás!$FD89:$GG89,"S2")*2)+(COUNTIF(beosztás!$FD89:$GG89,"S3")*3)+(COUNTIF(beosztás!$FD89:$GG89,"S4")*4)+(COUNTIF(beosztás!$FD89:$GG89,"S5")*5)+(COUNTIF(beosztás!$FD89:$GG89,"S6")*6)+(COUNTIF(beosztás!$FD89:$GG89,"S7")*7)+(COUNTIF(beosztás!$FD89:$GG89,"S8")*8)+(COUNTIF(beosztás!$FD89:$GG89,"S9")*9)+(COUNTIF(beosztás!$FD89:$GG89,"S10")*10)+(COUNTIF(beosztás!$FD89:$GG89,"S11")*11)+(COUNTIF(beosztás!$FD89:$GG89,"S12")*12)</f>
        <v>0</v>
      </c>
      <c r="DG87" s="710">
        <f>COUNTIF(beosztás!$FD89:$GG89,"FÜ")*8</f>
        <v>0</v>
      </c>
      <c r="DH87" s="710">
        <f>COUNTIF(beosztás!$FD89:$GG89,"BN")*12+COUNTIF(beosztás!$FD89:$GG89,"BÉ")*12+COUNTIF(beosztás!$FD89:$GG89,"BDE")*8+COUNTIF(beosztás!$FD89:$GG89,"BDU")*8+COUNTIF(beosztás!$FD89:$GG89,"BÉJ")*8+COUNTIF(beosztás!$FD89:$GG89,"B1")*1+COUNTIF(beosztás!$FD89:$GG89,"B2")*2+COUNTIF(beosztás!$FD89:$GG89,"B3")*3+COUNTIF(beosztás!$FD89:$GG89,"B5")*5+COUNTIF(beosztás!$FD89:$GG89,"B6")*6+COUNTIF(beosztás!$FD89:$GG89,"B7")*7+COUNTIF(beosztás!$FD89:$GG89,"B8")*8+COUNTIF(beosztás!$FD89:$GG89,"B9")*9+COUNTIF(beosztás!$FD89:$GG89,"B10")*10+COUNTIF(beosztás!$FD89:$GG89,"B11")*11+COUNTIF(beosztás!$FD89:$GG89,"B12")*12+COUNTIF(beosztás!$FD89:$GG89,"BP")*0</f>
        <v>0</v>
      </c>
      <c r="DI87" s="605">
        <f t="shared" si="502"/>
        <v>0</v>
      </c>
      <c r="DJ87" s="710">
        <f>IF(C87="",0,alapadatok!$AN$7)</f>
        <v>0</v>
      </c>
      <c r="DK87" s="19">
        <f t="shared" si="503"/>
        <v>0</v>
      </c>
      <c r="DL87" s="741">
        <f t="shared" si="504"/>
        <v>0</v>
      </c>
      <c r="DM87" s="40"/>
      <c r="DN87" s="25">
        <f t="shared" si="505"/>
        <v>0</v>
      </c>
      <c r="DO87" s="605">
        <f t="shared" si="506"/>
        <v>0</v>
      </c>
      <c r="DP87" s="605">
        <f t="shared" si="507"/>
        <v>0</v>
      </c>
      <c r="DQ87" s="605">
        <f t="shared" si="508"/>
        <v>0</v>
      </c>
      <c r="DR87" s="605">
        <f t="shared" si="509"/>
        <v>0</v>
      </c>
      <c r="DS87" s="605">
        <f t="shared" si="510"/>
        <v>0</v>
      </c>
      <c r="DT87" s="605">
        <f t="shared" si="511"/>
        <v>0</v>
      </c>
      <c r="DU87" s="605">
        <f t="shared" si="512"/>
        <v>0</v>
      </c>
      <c r="DV87" s="605">
        <f t="shared" si="513"/>
        <v>0</v>
      </c>
      <c r="DW87" s="605">
        <f t="shared" si="514"/>
        <v>0</v>
      </c>
      <c r="DX87" s="605">
        <f t="shared" si="515"/>
        <v>0</v>
      </c>
      <c r="DY87" s="19">
        <f t="shared" si="516"/>
        <v>0</v>
      </c>
      <c r="DZ87" s="907">
        <f t="shared" si="517"/>
        <v>0</v>
      </c>
      <c r="EA87" s="41"/>
      <c r="EB87" s="709">
        <f>COUNTIF(beosztás!$GH89:$HL89,"DE")*8</f>
        <v>0</v>
      </c>
      <c r="EC87" s="710">
        <f>COUNTIF(beosztás!$GH89:$HL89,"DU")*8</f>
        <v>0</v>
      </c>
      <c r="ED87" s="710">
        <f>COUNTIF(beosztás!$GH89:$HL89,"ÉJ")*8</f>
        <v>0</v>
      </c>
      <c r="EE87" s="710">
        <f>COUNTIF(beosztás!$GH89:$HL89,"N")*12</f>
        <v>0</v>
      </c>
      <c r="EF87" s="710">
        <f>COUNTIF(beosztás!$GH89:$HL89,"é")*12</f>
        <v>0</v>
      </c>
      <c r="EG87" s="710">
        <f>SUM(beosztás!$GH89:$HL89)</f>
        <v>0</v>
      </c>
      <c r="EH87" s="710">
        <f>COUNTIF(beosztás!$GH89:$HL89,"FÜ")*8</f>
        <v>0</v>
      </c>
      <c r="EI87" s="897">
        <f>(COUNTIF(beosztás!$GH89:$HL89,"SN")*12)+(COUNTIF(beosztás!$GH89:$HL89,"SDE")*8)+(COUNTIF(beosztás!$GH89:$HL89,"SDU")*8)+(COUNTIF(beosztás!$GH89:$HL89,"SÉ")*12)+(COUNTIF(beosztás!$GH89:$HL89,"SÉJ")*8)+(COUNTIF(beosztás!$GH89:$HL89,"S1")*1)+(COUNTIF(beosztás!$GH89:$HL89,"S2")*2)+(COUNTIF(beosztás!$GH89:$HL89,"S3")*3)+(COUNTIF(beosztás!$GH89:$HL89,"S4")*4)+(COUNTIF(beosztás!$GH89:$HL89,"S5")*5)+(COUNTIF(beosztás!$GH89:$HL89,"S6")*6)+(COUNTIF(beosztás!$GH89:$HL89,"S7")*7)+(COUNTIF(beosztás!$GH89:$HL89,"S8")*8)+(COUNTIF(beosztás!$GH89:$HL89,"S9")*9)+(COUNTIF(beosztás!$GH89:$HL89,"S10")*10)+(COUNTIF(beosztás!$GH89:$HL89,"S11")*11)+(COUNTIF(beosztás!$GH89:$HL89,"S12")*12)</f>
        <v>0</v>
      </c>
      <c r="EJ87" s="710">
        <f>COUNTIF(beosztás!$GH89:$HL89,"BN")*12+COUNTIF(beosztás!$GH89:$HL89,"BÉ")*12+COUNTIF(beosztás!$GH89:$HL89,"BDE")*8+COUNTIF(beosztás!$GH89:$HL89,"BDU")*8+COUNTIF(beosztás!$GH89:$HL89,"BÉJ")*8+COUNTIF(beosztás!$GH89:$HL89,"B1")*1+COUNTIF(beosztás!$GH89:$HL89,"B2")*2+COUNTIF(beosztás!$GH89:$HL89,"B3")*3+COUNTIF(beosztás!$GH89:$HL89,"B5")*5+COUNTIF(beosztás!$GH89:$HL89,"B6")*6+COUNTIF(beosztás!$GH89:$HL89,"B7")*7+COUNTIF(beosztás!$GH89:$HL89,"B8")*8+COUNTIF(beosztás!$GH89:$HL89,"B9")*9+COUNTIF(beosztás!$GH89:$HL89,"B10")*10+COUNTIF(beosztás!$GH89:$HL89,"B11")*11+COUNTIF(beosztás!$GH89:$HL89,"B12")*12+COUNTIF(beosztás!$GH89:$HL89,"BP")*0</f>
        <v>0</v>
      </c>
      <c r="EK87" s="605">
        <f t="shared" si="518"/>
        <v>0</v>
      </c>
      <c r="EL87" s="710">
        <f>IF(C87="",0,alapadatok!$AN$8)</f>
        <v>0</v>
      </c>
      <c r="EM87" s="19">
        <f t="shared" si="519"/>
        <v>0</v>
      </c>
      <c r="EN87" s="907">
        <f t="shared" si="520"/>
        <v>0</v>
      </c>
      <c r="EO87" s="40"/>
      <c r="EP87" s="709">
        <f>COUNTIF(beosztás!$HM89:$IQ89,"DE")*8</f>
        <v>0</v>
      </c>
      <c r="EQ87" s="710">
        <f>COUNTIF(beosztás!$HM89:$IQ89,"DU")*8</f>
        <v>0</v>
      </c>
      <c r="ER87" s="710">
        <f>COUNTIF(beosztás!$HM89:$IQ89,"ÉJ")*8</f>
        <v>0</v>
      </c>
      <c r="ES87" s="710">
        <f>COUNTIF(beosztás!$HM89:$IQ89,"N")*12</f>
        <v>0</v>
      </c>
      <c r="ET87" s="710">
        <f>COUNTIF(beosztás!$HM89:$IQ89,"É")*12</f>
        <v>0</v>
      </c>
      <c r="EU87" s="710">
        <f>SUM(beosztás!$HM89:$IQ89)</f>
        <v>0</v>
      </c>
      <c r="EV87" s="897">
        <f>(COUNTIF(beosztás!$HM89:$IQ89,"SN")*12)+(COUNTIF(beosztás!$HM89:$IQ89,"SDE")*8)+(COUNTIF(beosztás!$HM89:$IQ89,"SDU")*8)+(COUNTIF(beosztás!$HM89:$IQ89,"SÉ")*12)+(COUNTIF(beosztás!$HM89:$IQ89,"SÉJ")*8)+(COUNTIF(beosztás!$HM89:$IQ89,"S1")*1)+(COUNTIF(beosztás!$HM89:$IQ89,"S2")*2)+(COUNTIF(beosztás!$HM89:$IQ89,"S3")*3)+(COUNTIF(beosztás!$HM89:$IQ89,"S4")*4)+(COUNTIF(beosztás!$HM89:$IQ89,"S5")*5)+(COUNTIF(beosztás!$HM89:$IQ89,"S6")*6)+(COUNTIF(beosztás!$HM89:$IQ89,"S7")*7)+(COUNTIF(beosztás!$HM89:$IQ89,"S8")*8)+(COUNTIF(beosztás!$HM89:$IQ89,"S9")*9)+(COUNTIF(beosztás!$HM89:$IQ89,"S10")*10)+(COUNTIF(beosztás!$HM89:$IQ89,"S11")*11)+(COUNTIF(beosztás!$HM89:$IQ89,"S12")*12)</f>
        <v>0</v>
      </c>
      <c r="EW87" s="710">
        <f>COUNTIF(beosztás!$HM89:$IQ89,"FÜ")*8</f>
        <v>0</v>
      </c>
      <c r="EX87" s="710">
        <f>COUNTIF(beosztás!$HM89:$IQ89,"BN")*12+COUNTIF(beosztás!$HM89:$IQ89,"BÉ")*12+COUNTIF(beosztás!$HM89:$IQ89,"BDE")*8+COUNTIF(beosztás!$HM89:$IQ89,"BDU")*8+COUNTIF(beosztás!$HM89:$IQ89,"BÉJ")*8+COUNTIF(beosztás!$HM89:$IQ89,"B1")*1+COUNTIF(beosztás!$HM89:$IQ89,"B2")*2+COUNTIF(beosztás!$HM89:$IQ89,"B3")*3+COUNTIF(beosztás!$HM89:$IQ89,"B5")*5+COUNTIF(beosztás!$HM89:$IQ89,"B6")*6+COUNTIF(beosztás!$HM89:$IQ89,"B7")*7+COUNTIF(beosztás!$HM89:$IQ89,"B8")*8+COUNTIF(beosztás!$HM89:$IQ89,"B9")*9+COUNTIF(beosztás!$HM89:$IQ89,"B10")*10+COUNTIF(beosztás!$HM89:$IQ89,"B11")*11+COUNTIF(beosztás!$HM89:$IQ89,"B12")*12+COUNTIF(beosztás!$HM89:$IQ89,"BP")*0</f>
        <v>0</v>
      </c>
      <c r="EY87" s="605">
        <f t="shared" si="521"/>
        <v>0</v>
      </c>
      <c r="EZ87" s="710">
        <f>IF(C87="",0,alapadatok!$AN$9)</f>
        <v>0</v>
      </c>
      <c r="FA87" s="19">
        <f t="shared" si="522"/>
        <v>0</v>
      </c>
      <c r="FB87" s="907">
        <f t="shared" si="523"/>
        <v>0</v>
      </c>
      <c r="FC87" s="40"/>
      <c r="FD87" s="25">
        <f t="shared" si="524"/>
        <v>0</v>
      </c>
      <c r="FE87" s="605">
        <f t="shared" si="525"/>
        <v>0</v>
      </c>
      <c r="FF87" s="605">
        <f t="shared" si="526"/>
        <v>0</v>
      </c>
      <c r="FG87" s="605">
        <f t="shared" si="527"/>
        <v>0</v>
      </c>
      <c r="FH87" s="605">
        <f t="shared" si="528"/>
        <v>0</v>
      </c>
      <c r="FI87" s="605">
        <f t="shared" si="529"/>
        <v>0</v>
      </c>
      <c r="FJ87" s="605">
        <f t="shared" si="530"/>
        <v>0</v>
      </c>
      <c r="FK87" s="605">
        <f t="shared" si="531"/>
        <v>0</v>
      </c>
      <c r="FL87" s="605">
        <f t="shared" si="532"/>
        <v>0</v>
      </c>
      <c r="FM87" s="605">
        <f t="shared" si="533"/>
        <v>0</v>
      </c>
      <c r="FN87" s="605">
        <f t="shared" si="534"/>
        <v>0</v>
      </c>
      <c r="FO87" s="19">
        <f t="shared" si="535"/>
        <v>0</v>
      </c>
      <c r="FP87" s="907">
        <f t="shared" si="536"/>
        <v>0</v>
      </c>
      <c r="FQ87" s="41"/>
      <c r="FR87" s="709">
        <f>COUNTIF(beosztás!$IR89:$JU89,"DE")*8</f>
        <v>0</v>
      </c>
      <c r="FS87" s="710">
        <f>COUNTIF(beosztás!$IR89:$JU89,"DU")*8</f>
        <v>0</v>
      </c>
      <c r="FT87" s="710">
        <f>COUNTIF(beosztás!$IR89:$JU89,"ÉJ")*8</f>
        <v>0</v>
      </c>
      <c r="FU87" s="710">
        <f>COUNTIF(beosztás!$IR89:$JU89,"N")*12</f>
        <v>0</v>
      </c>
      <c r="FV87" s="710">
        <f>COUNTIF(beosztás!$IR89:$JU89,"é")*12</f>
        <v>0</v>
      </c>
      <c r="FW87" s="710">
        <f>SUM(beosztás!$IR89:$JU89)</f>
        <v>0</v>
      </c>
      <c r="FX87" s="710">
        <f>COUNTIF(beosztás!$IR89:$JU89,"FÜ")*8</f>
        <v>0</v>
      </c>
      <c r="FY87" s="897">
        <f>(COUNTIF(beosztás!$IR89:$JU89,"SN")*12)+(COUNTIF(beosztás!$IR89:$JU89,"SDE")*8)+(COUNTIF(beosztás!$IR89:$JU89,"SDU")*8)+(COUNTIF(beosztás!$IR89:$JU89,"SÉ")*12)+(COUNTIF(beosztás!$IR89:$JU89,"SÉJ")*8)+(COUNTIF(beosztás!$IR89:$JU89,"S1")*1)+(COUNTIF(beosztás!$IR89:$JU89,"S2")*2)+(COUNTIF(beosztás!$IR89:$JU89,"S3")*3)+(COUNTIF(beosztás!$IR89:$JU89,"S4")*4)+(COUNTIF(beosztás!$IR89:$JU89,"S5")*5)+(COUNTIF(beosztás!$IR89:$JU89,"S6")*6)+(COUNTIF(beosztás!$IR89:$JU89,"S7")*7)+(COUNTIF(beosztás!$IR89:$JU89,"S8")*8)+(COUNTIF(beosztás!$IR89:$JU89,"S9")*9)+(COUNTIF(beosztás!$IR89:$JU89,"S10")*10)+(COUNTIF(beosztás!$IR89:$JU89,"S11")*11)+(COUNTIF(beosztás!$IR89:$JU89,"S12")*12)</f>
        <v>0</v>
      </c>
      <c r="FZ87" s="710">
        <f>COUNTIF(beosztás!$IR89:$JU89,"BN")*12+COUNTIF(beosztás!$IR89:$JU89,"BÉ")*12+COUNTIF(beosztás!$IR89:$JU89,"BDE")*8+COUNTIF(beosztás!$IR89:$JU89,"BDU")*8+COUNTIF(beosztás!$IR89:$JU89,"BÉJ")*8+COUNTIF(beosztás!$IR89:$JU89,"B1")*1+COUNTIF(beosztás!$IR89:$JU89,"B2")*2+COUNTIF(beosztás!$IR89:$JU89,"B3")*3+COUNTIF(beosztás!$IR89:$JU89,"B5")*5+COUNTIF(beosztás!$IR89:$JU89,"B6")*6+COUNTIF(beosztás!$IR89:$JU89,"B7")*7+COUNTIF(beosztás!$IR89:$JU89,"B8")*8+COUNTIF(beosztás!$IR89:$JU89,"B9")*9+COUNTIF(beosztás!$IR89:$JU89,"B10")*10+COUNTIF(beosztás!$IR89:$JU89,"B11")*11+COUNTIF(beosztás!$IR89:$JU89,"B12")*12+COUNTIF(beosztás!$IR89:$JU89,"BP")*0</f>
        <v>0</v>
      </c>
      <c r="GA87" s="605">
        <f t="shared" si="537"/>
        <v>0</v>
      </c>
      <c r="GB87" s="710">
        <f>IF(C87="",0,alapadatok!$AN$10)</f>
        <v>0</v>
      </c>
      <c r="GC87" s="19">
        <f t="shared" si="538"/>
        <v>0</v>
      </c>
      <c r="GD87" s="907">
        <f t="shared" si="539"/>
        <v>0</v>
      </c>
      <c r="GE87" s="42"/>
      <c r="GF87" s="709">
        <f>COUNTIF(beosztás!$JV89:$KZ89,"DE")*8</f>
        <v>0</v>
      </c>
      <c r="GG87" s="710">
        <f>COUNTIF(beosztás!$JV89:$KZ89,"DU")*8</f>
        <v>0</v>
      </c>
      <c r="GH87" s="710">
        <f>COUNTIF(beosztás!$JV89:$KZ89,"ÉJ")*8</f>
        <v>0</v>
      </c>
      <c r="GI87" s="710">
        <f>COUNTIF(beosztás!$JV89:$KZ89,"N")*12</f>
        <v>0</v>
      </c>
      <c r="GJ87" s="710">
        <f>COUNTIF(beosztás!$JV89:$KZ89,"É")*12</f>
        <v>0</v>
      </c>
      <c r="GK87" s="710">
        <f>SUM(beosztás!$JV89:$KZ89)</f>
        <v>0</v>
      </c>
      <c r="GL87" s="897">
        <f>(COUNTIF(beosztás!$JV89:$KZ89,"SN")*12)+(COUNTIF(beosztás!$JV89:$KZ89,"SDE")*8)+(COUNTIF(beosztás!$JV89:$KZ89,"SDU")*8)+(COUNTIF(beosztás!$JV89:$KZ89,"SÉ")*12)+(COUNTIF(beosztás!$JV89:$KZ89,"SÉJ")*8)+(COUNTIF(beosztás!$JV89:$KZ89,"S1")*1)+(COUNTIF(beosztás!$JV89:$KZ89,"S2")*2)+(COUNTIF(beosztás!$JV89:$KZ89,"S3")*3)+(COUNTIF(beosztás!$JV89:$KZ89,"S4")*4)+(COUNTIF(beosztás!$JV89:$KZ89,"S5")*5)+(COUNTIF(beosztás!$JV89:$KZ89,"S6")*6)+(COUNTIF(beosztás!$JV89:$KZ89,"S7")*7)+(COUNTIF(beosztás!$JV89:$KZ89,"S8")*8)+(COUNTIF(beosztás!$JV89:$KZ89,"S9")*9)+(COUNTIF(beosztás!$JV89:$KZ89,"S10")*10)+(COUNTIF(beosztás!$JV89:$KZ89,"S11")*11)+(COUNTIF(beosztás!$JV89:$KZ89,"S12")*12)</f>
        <v>0</v>
      </c>
      <c r="GM87" s="710">
        <f>COUNTIF(beosztás!$JV89:$KZ89,"FÜ")*8</f>
        <v>0</v>
      </c>
      <c r="GN87" s="710">
        <f>COUNTIF(beosztás!$JV89:$KZ89,"BN")*12+COUNTIF(beosztás!$JV89:$KZ89,"BÉ")*12+COUNTIF(beosztás!$JV89:$KZ89,"BDE")*8+COUNTIF(beosztás!$JV89:$KZ89,"BDU")*8+COUNTIF(beosztás!$JV89:$KZ89,"BÉJ")*8+COUNTIF(beosztás!$JV89:$KZ89,"B1")*1+COUNTIF(beosztás!$JV89:$KZ89,"B2")*2+COUNTIF(beosztás!$JV89:$KZ89,"B3")*3+COUNTIF(beosztás!$JV89:$KZ89,"B5")*5+COUNTIF(beosztás!$JV89:$KZ89,"B6")*6+COUNTIF(beosztás!$JV89:$KZ89,"B7")*7+COUNTIF(beosztás!$JV89:$KZ89,"B8")*8+COUNTIF(beosztás!$JV89:$KZ89,"B9")*9+COUNTIF(beosztás!$JV89:$KZ89,"B10")*10+COUNTIF(beosztás!$JV89:$KZ89,"B11")*11+COUNTIF(beosztás!$JV89:$KZ89,"B12")*12+COUNTIF(beosztás!$JV89:$KZ89,"BP")*0</f>
        <v>0</v>
      </c>
      <c r="GO87" s="605">
        <f t="shared" si="540"/>
        <v>0</v>
      </c>
      <c r="GP87" s="710">
        <f>IF(C87="",0,alapadatok!$AN$11)</f>
        <v>0</v>
      </c>
      <c r="GQ87" s="19">
        <f t="shared" si="541"/>
        <v>0</v>
      </c>
      <c r="GR87" s="907">
        <f t="shared" si="542"/>
        <v>0</v>
      </c>
      <c r="GS87" s="42"/>
      <c r="GT87" s="25">
        <f t="shared" si="543"/>
        <v>0</v>
      </c>
      <c r="GU87" s="605">
        <f t="shared" si="544"/>
        <v>0</v>
      </c>
      <c r="GV87" s="605">
        <f t="shared" si="545"/>
        <v>0</v>
      </c>
      <c r="GW87" s="605">
        <f t="shared" si="546"/>
        <v>0</v>
      </c>
      <c r="GX87" s="605">
        <f t="shared" si="547"/>
        <v>0</v>
      </c>
      <c r="GY87" s="605">
        <f t="shared" si="548"/>
        <v>0</v>
      </c>
      <c r="GZ87" s="605">
        <f t="shared" si="549"/>
        <v>0</v>
      </c>
      <c r="HA87" s="605">
        <f t="shared" si="550"/>
        <v>0</v>
      </c>
      <c r="HB87" s="605">
        <f t="shared" si="551"/>
        <v>0</v>
      </c>
      <c r="HC87" s="605">
        <f t="shared" si="552"/>
        <v>0</v>
      </c>
      <c r="HD87" s="605">
        <f t="shared" si="553"/>
        <v>0</v>
      </c>
      <c r="HE87" s="19">
        <f t="shared" si="554"/>
        <v>0</v>
      </c>
      <c r="HF87" s="907">
        <f t="shared" si="555"/>
        <v>0</v>
      </c>
      <c r="HG87" s="41"/>
      <c r="HH87" s="709">
        <f>COUNTIF(beosztás!$LA89:$MD89,"DE")*8</f>
        <v>0</v>
      </c>
      <c r="HI87" s="710">
        <f>COUNTIF(beosztás!$LA89:$MD89,"DU")*8</f>
        <v>0</v>
      </c>
      <c r="HJ87" s="710">
        <f>COUNTIF(beosztás!$LA89:$MD89,"ÉJ")*8</f>
        <v>0</v>
      </c>
      <c r="HK87" s="710">
        <f>COUNTIF(beosztás!$LA89:$MD89,"N")*12</f>
        <v>0</v>
      </c>
      <c r="HL87" s="710">
        <f>COUNTIF(beosztás!$LA89:$MD89,"é")*12</f>
        <v>0</v>
      </c>
      <c r="HM87" s="710">
        <f>SUM(beosztás!$LA89:$MD89)</f>
        <v>0</v>
      </c>
      <c r="HN87" s="710">
        <f>COUNTIF(beosztás!$LA89:$MD89,"FÜ")*8</f>
        <v>0</v>
      </c>
      <c r="HO87" s="897">
        <f>(COUNTIF(beosztás!$LA89:$MD89,"SN")*12)+(COUNTIF(beosztás!$LA89:$MD89,"SDE")*8)+(COUNTIF(beosztás!$LA89:$MD89,"SDU")*8)+(COUNTIF(beosztás!$LA89:$MD89,"SÉ")*12)+(COUNTIF(beosztás!$LA89:$MD89,"SÉJ")*8)+(COUNTIF(beosztás!$LA89:$MD89,"S1")*1)+(COUNTIF(beosztás!$LA89:$MD89,"S2")*2)+(COUNTIF(beosztás!$LA89:$MD89,"S3")*3)+(COUNTIF(beosztás!$LA89:$MD89,"S4")*4)+(COUNTIF(beosztás!$LA89:$MD89,"S5")*5)+(COUNTIF(beosztás!$LA89:$MD89,"S6")*6)+(COUNTIF(beosztás!$LA89:$MD89,"S7")*7)+(COUNTIF(beosztás!$LA89:$MD89,"S8")*8)+(COUNTIF(beosztás!$LA89:$MD89,"S9")*9)+(COUNTIF(beosztás!$LA89:$MD89,"S10")*10)+(COUNTIF(beosztás!$LA89:$MD89,"S11")*11)+(COUNTIF(beosztás!$LA89:$MD89,"S12")*12)</f>
        <v>0</v>
      </c>
      <c r="HP87" s="710">
        <f>COUNTIF(beosztás!$LA89:$MD89,"BN")*12+COUNTIF(beosztás!$LA89:$MD89,"BÉ")*12+COUNTIF(beosztás!$LA89:$MD89,"BDE")*8+COUNTIF(beosztás!$LA89:$MD89,"BDU")*8+COUNTIF(beosztás!$LA89:$MD89,"BÉJ")*8+COUNTIF(beosztás!$LA89:$MD89,"B1")*1+COUNTIF(beosztás!$LA89:$MD89,"B2")*2+COUNTIF(beosztás!$LA89:$MD89,"B3")*3+COUNTIF(beosztás!$KZ89:$MC89,"B5")*5+COUNTIF(beosztás!$KZ89:$MC89,"B6")*6+COUNTIF(beosztás!$KZ89:$MC89,"B7")*7+COUNTIF(beosztás!$KZ89:$MC89,"B8")*8+COUNTIF(beosztás!$LA89:$MD89,"B9")*9+COUNTIF(beosztás!$LA89:$MD89,"B10")*10+COUNTIF(beosztás!$LA89:$MD89,"B11")*11+COUNTIF(beosztás!$LA89:$MD89,"B12")*12+COUNTIF(beosztás!$LA89:$MD89,"BP")*0</f>
        <v>0</v>
      </c>
      <c r="HQ87" s="605">
        <f t="shared" si="556"/>
        <v>0</v>
      </c>
      <c r="HR87" s="710">
        <f>IF(C87="",0,alapadatok!$AN$12)</f>
        <v>0</v>
      </c>
      <c r="HS87" s="19">
        <f t="shared" si="557"/>
        <v>0</v>
      </c>
      <c r="HT87" s="907">
        <f t="shared" si="558"/>
        <v>0</v>
      </c>
      <c r="HU87" s="42"/>
      <c r="HV87" s="709">
        <f>COUNTIF(beosztás!$ME89:$NI89,"DE")*8</f>
        <v>0</v>
      </c>
      <c r="HW87" s="710">
        <f>COUNTIF(beosztás!$ME89:$NI89,"DU")*8</f>
        <v>0</v>
      </c>
      <c r="HX87" s="710">
        <f>COUNTIF(beosztás!$ME89:$NI89,"ÉJ")*8</f>
        <v>0</v>
      </c>
      <c r="HY87" s="710">
        <f>COUNTIF(beosztás!$ME89:$NI89,"N")*12</f>
        <v>0</v>
      </c>
      <c r="HZ87" s="710">
        <f>COUNTIF(beosztás!$ME89:$NI89,"É")*12</f>
        <v>0</v>
      </c>
      <c r="IA87" s="710">
        <f>SUM(beosztás!$ME89:$NI89)</f>
        <v>0</v>
      </c>
      <c r="IB87" s="710">
        <f>(COUNTIF(beosztás!$ME89:$NI89,"SN")*12)+(COUNTIF(beosztás!$ME89:$NI89,"SDE")*8)+(COUNTIF(beosztás!$ME89:$NI89,"SDU")*8)+(COUNTIF(beosztás!$ME89:$NI89,"SÉ")*12)+(COUNTIF(beosztás!$ME89:$NI89,"SÉJ")*8)+(COUNTIF(beosztás!$ME89:$NI89,"S1")*1)+(COUNTIF(beosztás!$ME89:$NI89,"S2")*2)+(COUNTIF(beosztás!$ME89:$NI89,"S3")*3)+(COUNTIF(beosztás!$ME89:$NI89,"S4")*4)+(COUNTIF(beosztás!$ME89:$NI89,"S5")*5)+(COUNTIF(beosztás!$ME89:$NI89,"S6")*6)+(COUNTIF(beosztás!$ME89:$NI89,"S7")*7)+(COUNTIF(beosztás!$ME89:$NI89,"S8")*8)+(COUNTIF(beosztás!$ME89:$NI89,"S9")*9)+(COUNTIF(beosztás!$ME89:$NI89,"S10")*10)+(COUNTIF(beosztás!$ME89:$NI89,"S11")*11)+(COUNTIF(beosztás!$ME89:$NI89,"S12")*12)</f>
        <v>0</v>
      </c>
      <c r="IC87" s="710">
        <f>COUNTIF(beosztás!$ME89:$NI89,"FÜ")*8</f>
        <v>0</v>
      </c>
      <c r="ID87" s="710">
        <f>COUNTIF(beosztás!$ME89:$NI89,"BN")*12+COUNTIF(beosztás!$ME89:$NI89,"BÉ")*12+COUNTIF(beosztás!$ME89:$NI89,"BDE")*8+COUNTIF(beosztás!$ME89:$NI89,"BDU")*8+COUNTIF(beosztás!$ME89:$NI89,"BÉJ")*8+COUNTIF(beosztás!$ME89:$NI89,"B1")*1+COUNTIF(beosztás!$ME89:$NI89,"B2")*2+COUNTIF(beosztás!$ME89:$NI89,"B3")*3+COUNTIF(beosztás!$ME89:$NI89,"B5")*5+COUNTIF(beosztás!$ME89:$NI89,"B6")*6+COUNTIF(beosztás!$ME89:$NI89,"B7")*7+COUNTIF(beosztás!$ME89:$NI89,"B8")*8+COUNTIF(beosztás!$ME89:$NI89,"B9")*9+COUNTIF(beosztás!$ME89:$NI89,"B10")*10+COUNTIF(beosztás!$ME89:$NI89,"B11")*11+COUNTIF(beosztás!$ME89:$NI89,"B12")*12+COUNTIF(beosztás!$ME89:$NI89,"BP")*0</f>
        <v>0</v>
      </c>
      <c r="IE87" s="605">
        <f t="shared" si="559"/>
        <v>0</v>
      </c>
      <c r="IF87" s="710">
        <f>IF(C87="",0,alapadatok!$AN$13)</f>
        <v>0</v>
      </c>
      <c r="IG87" s="19">
        <f t="shared" si="560"/>
        <v>0</v>
      </c>
      <c r="IH87" s="741">
        <f t="shared" si="561"/>
        <v>0</v>
      </c>
      <c r="II87" s="42"/>
      <c r="IJ87" s="25">
        <f t="shared" si="562"/>
        <v>0</v>
      </c>
      <c r="IK87" s="605">
        <f t="shared" si="563"/>
        <v>0</v>
      </c>
      <c r="IL87" s="605">
        <f t="shared" si="564"/>
        <v>0</v>
      </c>
      <c r="IM87" s="605">
        <f t="shared" si="565"/>
        <v>0</v>
      </c>
      <c r="IN87" s="605">
        <f t="shared" si="566"/>
        <v>0</v>
      </c>
      <c r="IO87" s="605">
        <f t="shared" si="567"/>
        <v>0</v>
      </c>
      <c r="IP87" s="605">
        <f t="shared" si="568"/>
        <v>0</v>
      </c>
      <c r="IQ87" s="605">
        <f t="shared" si="569"/>
        <v>0</v>
      </c>
      <c r="IR87" s="605">
        <f t="shared" si="570"/>
        <v>0</v>
      </c>
      <c r="IS87" s="605">
        <f t="shared" si="571"/>
        <v>0</v>
      </c>
      <c r="IT87" s="605">
        <f t="shared" si="572"/>
        <v>0</v>
      </c>
      <c r="IU87" s="19">
        <f t="shared" si="573"/>
        <v>0</v>
      </c>
      <c r="IV87" s="907">
        <f t="shared" si="574"/>
        <v>0</v>
      </c>
      <c r="IW87" s="43"/>
      <c r="JF87" s="21"/>
      <c r="JG87" s="21"/>
    </row>
    <row r="88" spans="1:267" hidden="1" x14ac:dyDescent="0.25">
      <c r="A88" s="66">
        <f>IF(beosztás!A90=0,"",beosztás!A90)</f>
        <v>7</v>
      </c>
      <c r="B88" s="63" t="str">
        <f>IF(beosztás!B90=0,"",beosztás!B90)</f>
        <v/>
      </c>
      <c r="C88" s="64" t="str">
        <f>IF(beosztás!C90=0,"",beosztás!C90)</f>
        <v/>
      </c>
      <c r="D88" s="65" t="str">
        <f>IF(beosztás!D90=0,"",beosztás!D90)</f>
        <v/>
      </c>
      <c r="E88" s="18"/>
      <c r="F88" s="709">
        <f>COUNTIF(beosztás!$I90:$AM90,"DE")*8</f>
        <v>0</v>
      </c>
      <c r="G88" s="710">
        <f>COUNTIF(beosztás!$I90:$AM90,"DU")*8</f>
        <v>0</v>
      </c>
      <c r="H88" s="710">
        <f>COUNTIF(beosztás!$I90:$AM90,"ÉJ")*8</f>
        <v>0</v>
      </c>
      <c r="I88" s="710">
        <f>COUNTIF(beosztás!$I90:$AM90,"N")*12</f>
        <v>0</v>
      </c>
      <c r="J88" s="710">
        <f>COUNTIF(beosztás!$I90:$AM90,"é")*12</f>
        <v>0</v>
      </c>
      <c r="K88" s="710">
        <f>SUM(beosztás!$I90:$AM90)</f>
        <v>0</v>
      </c>
      <c r="L88" s="710">
        <f>COUNTIF(beosztás!$I90:$AM90,"FÜ")*8</f>
        <v>0</v>
      </c>
      <c r="M88" s="710">
        <f>(COUNTIF(beosztás!$I90:$AM90,"SN")*12)+(COUNTIF(beosztás!$I90:$AM90,"SDE")*8)+(COUNTIF(beosztás!$I90:$AM90,"SDU")*8)+(COUNTIF(beosztás!$I90:$AM90,"S1")*1)+(COUNTIF(beosztás!$I90:$AM90,"S2")*2)+(COUNTIF(beosztás!$I90:$AM90,"S3")*3)+(COUNTIF(beosztás!$I90:$AM90,"S4")*4)+(COUNTIF(beosztás!$I90:$AM90,"S5")*5)+(COUNTIF(beosztás!$I90:$AM90,"S6")*6)+(COUNTIF(beosztás!$I90:$AM90,"S7")*7)+(COUNTIF(beosztás!$I90:$AM90,"S8")*8)+(COUNTIF(beosztás!$I90:$AM90,"S9")*9)+(COUNTIF(beosztás!$I90:$AM90,"S10")*10)+(COUNTIF(beosztás!$I90:$AM90,"S11")*11)+(COUNTIF(beosztás!$I90:$AM90,"S12")*12)+(COUNTIF(beosztás!$I90:$AM90,"SÉ")*12)+(COUNTIF(beosztás!$I90:$AM90,"SÉJ")*8)</f>
        <v>0</v>
      </c>
      <c r="N88" s="710">
        <f>COUNTIF(beosztás!$I90:$AM90,"BN")*12+COUNTIF(beosztás!$I90:$AM90,"BÉ")*12+COUNTIF(beosztás!$I90:$AM90,"BDE")*8+COUNTIF(beosztás!$I90:$AM90,"BDU")*8+COUNTIF(beosztás!$I90:$AM90,"BÉJ")*8+COUNTIF(beosztás!$I90:$AM90,"B1")*1+COUNTIF(beosztás!$I90:$AM90,"B2")*2+COUNTIF(beosztás!$I90:$AM90,"B3")*3+COUNTIF(beosztás!$I90:$AM90,"B5")*5+COUNTIF(beosztás!$I90:$AM90,"B6")*6+COUNTIF(beosztás!$I90:$AM90,"B7")*7+COUNTIF(beosztás!$I90:$AM90,"B8")*8+COUNTIF(beosztás!$I90:$AM90,"B9")*9+COUNTIF(beosztás!$I90:$AM90,"B10")*10+COUNTIF(beosztás!$I90:$AM90,"B11")*11+COUNTIF(beosztás!$I90:$AM90,"B12")*12+COUNTIF(beosztás!$I90:$AM90,"BP")*0</f>
        <v>0</v>
      </c>
      <c r="O88" s="605">
        <f t="shared" si="461"/>
        <v>0</v>
      </c>
      <c r="P88" s="710">
        <f>IF(C88="",0,alapadatok!$AN$2)</f>
        <v>0</v>
      </c>
      <c r="Q88" s="19">
        <f t="shared" si="462"/>
        <v>0</v>
      </c>
      <c r="R88" s="741">
        <f t="shared" si="463"/>
        <v>0</v>
      </c>
      <c r="S88" s="40"/>
      <c r="T88" s="709">
        <f>COUNTIF(beosztás!$AN90:$BO90,"DE")*8</f>
        <v>0</v>
      </c>
      <c r="U88" s="710">
        <f>COUNTIF(beosztás!$AN90:$BO90,"DU")*8</f>
        <v>0</v>
      </c>
      <c r="V88" s="710">
        <f>COUNTIF(beosztás!$AN90:$BO90,"ÉJ")*8</f>
        <v>0</v>
      </c>
      <c r="W88" s="710">
        <f>COUNTIF(beosztás!$AN90:$BO90,"N")*12</f>
        <v>0</v>
      </c>
      <c r="X88" s="710">
        <f>COUNTIF(beosztás!$AN90:$BO90,"É")*12</f>
        <v>0</v>
      </c>
      <c r="Y88" s="710">
        <f>SUM(beosztás!$AN90:$BO90)</f>
        <v>0</v>
      </c>
      <c r="Z88" s="710">
        <f>(COUNTIF(beosztás!$AN90:$BO90,"SN")*12)+(COUNTIF(beosztás!$AN90:$BO90,"SDE")*8)+(COUNTIF(beosztás!$AN90:$BO90,"SDU")*8)+(COUNTIF(beosztás!$AN90:$BO90,"SÉ")*12)+(COUNTIF(beosztás!$AN90:$BO90,"SÉJ")*8)+(COUNTIF(beosztás!$AN90:$BO90,"S1")*1)+(COUNTIF(beosztás!$AN90:$BO90,"S2")*2)+(COUNTIF(beosztás!$AN90:$BO90,"S3")*3)+(COUNTIF(beosztás!$AN90:$BO90,"S4")*4)+(COUNTIF(beosztás!$AN90:$BO90,"S5")*5)+(COUNTIF(beosztás!$AN90:$BO90,"S6")*6)+(COUNTIF(beosztás!$AN90:$BO90,"S7")*7)+(COUNTIF(beosztás!$AN90:$BO90,"S8")*8)+(COUNTIF(beosztás!$AN90:$BO90,"S9")*9)+(COUNTIF(beosztás!$AN90:$BO90,"S10")*10)+(COUNTIF(beosztás!$AN90:$BO90,"S11")*11)+(COUNTIF(beosztás!$AN90:$BO90,"S12")*12)</f>
        <v>0</v>
      </c>
      <c r="AA88" s="710">
        <f>COUNTIF(beosztás!$AN90:$BO90,"FÜ")*8</f>
        <v>0</v>
      </c>
      <c r="AB88" s="710">
        <f>COUNTIF(beosztás!$AN90:$BO90,"BN")*12+COUNTIF(beosztás!$AN90:$BO90,"BÉ")*12+COUNTIF(beosztás!$AN90:$BO90,"BDE")*8+COUNTIF(beosztás!$AN90:$BO90,"BDU")*8+COUNTIF(beosztás!$AN90:$BO90,"BÉJ")*8+COUNTIF(beosztás!$AN90:$BO90,"B1")*1+COUNTIF(beosztás!$AN90:$BO90,"B2")*2+COUNTIF(beosztás!$AN90:$BO90,"B3")*3+COUNTIF(beosztás!$AN90:$BO90,"B5")*5+COUNTIF(beosztás!$AN90:$BO90,"B6")*6+COUNTIF(beosztás!$AN90:$BO90,"B7")*7+COUNTIF(beosztás!$AN90:$BO90,"B8")*8+COUNTIF(beosztás!$AN90:$BO90,"B9")*9+COUNTIF(beosztás!$AN90:$BO90,"B10")*10+COUNTIF(beosztás!$AN90:$BO90,"B11")*11+COUNTIF(beosztás!$AN90:$BO90,"B12")*12+COUNTIF(beosztás!$AN90:$BO90,"BP")*0</f>
        <v>0</v>
      </c>
      <c r="AC88" s="605">
        <f t="shared" si="464"/>
        <v>0</v>
      </c>
      <c r="AD88" s="710">
        <f>IF(C88="",0,alapadatok!$AN$3)</f>
        <v>0</v>
      </c>
      <c r="AE88" s="19">
        <f t="shared" si="465"/>
        <v>0</v>
      </c>
      <c r="AF88" s="741">
        <f t="shared" si="466"/>
        <v>0</v>
      </c>
      <c r="AG88" s="40"/>
      <c r="AH88" s="25">
        <f t="shared" si="467"/>
        <v>0</v>
      </c>
      <c r="AI88" s="605">
        <f t="shared" si="468"/>
        <v>0</v>
      </c>
      <c r="AJ88" s="605">
        <f t="shared" si="469"/>
        <v>0</v>
      </c>
      <c r="AK88" s="605">
        <f t="shared" si="470"/>
        <v>0</v>
      </c>
      <c r="AL88" s="605">
        <f t="shared" si="471"/>
        <v>0</v>
      </c>
      <c r="AM88" s="605">
        <f t="shared" si="472"/>
        <v>0</v>
      </c>
      <c r="AN88" s="605">
        <f t="shared" si="473"/>
        <v>0</v>
      </c>
      <c r="AO88" s="605">
        <f t="shared" si="474"/>
        <v>0</v>
      </c>
      <c r="AP88" s="605">
        <f t="shared" si="475"/>
        <v>0</v>
      </c>
      <c r="AQ88" s="605">
        <f t="shared" si="476"/>
        <v>0</v>
      </c>
      <c r="AR88" s="605">
        <f t="shared" si="477"/>
        <v>0</v>
      </c>
      <c r="AS88" s="19">
        <f t="shared" si="478"/>
        <v>0</v>
      </c>
      <c r="AT88" s="741">
        <f t="shared" si="479"/>
        <v>0</v>
      </c>
      <c r="AU88" s="41"/>
      <c r="AV88" s="709">
        <f>COUNTIF(beosztás!$BP90:$CT90,"DE")*8</f>
        <v>0</v>
      </c>
      <c r="AW88" s="710">
        <f>COUNTIF(beosztás!$BP90:$CT90,"DU")*8</f>
        <v>0</v>
      </c>
      <c r="AX88" s="710">
        <f>COUNTIF(beosztás!$BP90:$CT90,"ÉJ")*8</f>
        <v>0</v>
      </c>
      <c r="AY88" s="710">
        <f>COUNTIF(beosztás!$BP90:$CT90,"N")*12</f>
        <v>0</v>
      </c>
      <c r="AZ88" s="710">
        <f>COUNTIF(beosztás!$BP90:$CT90,"é")*12</f>
        <v>0</v>
      </c>
      <c r="BA88" s="710">
        <f>SUM(beosztás!$BP90:$CT90)</f>
        <v>0</v>
      </c>
      <c r="BB88" s="710">
        <f>COUNTIF(beosztás!$BP90:$CT90,"FÜ")*8</f>
        <v>0</v>
      </c>
      <c r="BC88" s="897">
        <f>(COUNTIF(beosztás!$BP90:$CT90,"SN")*12)+(COUNTIF(beosztás!$BP90:$CT90,"SDE")*8)+(COUNTIF(beosztás!$BP90:$CT90,"SDU")*8)+(COUNTIF(beosztás!$BP90:$CT90,"SÉ")*12)+(COUNTIF(beosztás!$BP90:$CT90,"SÉJ")*8)+(COUNTIF(beosztás!$BP90:$CT90,"S1")*1)+(COUNTIF(beosztás!$BP90:$CT90,"S2")*2)+(COUNTIF(beosztás!$BP90:$CT90,"S3")*3)+(COUNTIF(beosztás!$BP90:$CT90,"S4")*4)+(COUNTIF(beosztás!$BP90:$CT90,"S5")*5)+(COUNTIF(beosztás!$BP90:$CT90,"S6")*6)+(COUNTIF(beosztás!$BP90:$CT90,"S7")*7)+(COUNTIF(beosztás!$BP90:$CT90,"S8")*8)+(COUNTIF(beosztás!$BP90:$CT90,"S9")*9)+(COUNTIF(beosztás!$BP90:$CT90,"S10")*10)+(COUNTIF(beosztás!$BP90:$CT90,"S11")*11)+(COUNTIF(beosztás!$BP90:$CT90,"S12")*12)</f>
        <v>0</v>
      </c>
      <c r="BD88" s="710">
        <f>COUNTIF(beosztás!$BP90:$CT90,"BN")*12+COUNTIF(beosztás!$BP90:$CT90,"BÉ")*12+COUNTIF(beosztás!$BP90:$CT90,"BDE")*8+COUNTIF(beosztás!$BP90:$CT90,"BDU")*8+COUNTIF(beosztás!$BP90:$CT90,"BÉJ")*8+COUNTIF(beosztás!$BP90:$CT90,"B1")*1+COUNTIF(beosztás!$BP90:$CT90,"B2")*2+COUNTIF(beosztás!$BP90:$CT90,"B3")*3+COUNTIF(beosztás!$BP90:$CT90,"B5")*5+COUNTIF(beosztás!$BP90:$CT90,"B6")*6+COUNTIF(beosztás!$BP90:$CT90,"B7")*7+COUNTIF(beosztás!$BP90:$CT90,"B8")*8+COUNTIF(beosztás!$BP90:$CT90,"B9")*9+COUNTIF(beosztás!$BP90:$CT90,"B10")*10+COUNTIF(beosztás!$BP90:$CT90,"B11")*11+COUNTIF(beosztás!$BP90:$CT90,"B12")*12+COUNTIF(beosztás!$BP90:$CT90,"BP")*0</f>
        <v>0</v>
      </c>
      <c r="BE88" s="605">
        <f t="shared" si="480"/>
        <v>0</v>
      </c>
      <c r="BF88" s="710">
        <f>IF(C88="",0,alapadatok!$AN$4)</f>
        <v>0</v>
      </c>
      <c r="BG88" s="19">
        <f t="shared" si="481"/>
        <v>0</v>
      </c>
      <c r="BH88" s="741">
        <f t="shared" si="482"/>
        <v>0</v>
      </c>
      <c r="BI88" s="40"/>
      <c r="BJ88" s="709">
        <f>COUNTIF(beosztás!$CU90:$DX90,"DE")*8</f>
        <v>0</v>
      </c>
      <c r="BK88" s="710">
        <f>COUNTIF(beosztás!$CU90:$DX90,"DU")*8</f>
        <v>0</v>
      </c>
      <c r="BL88" s="710">
        <f>COUNTIF(beosztás!$CU90:$DX90,"ÉJ")*8</f>
        <v>0</v>
      </c>
      <c r="BM88" s="710">
        <f>COUNTIF(beosztás!$CU90:$DX90,"N")*12</f>
        <v>0</v>
      </c>
      <c r="BN88" s="710">
        <f>COUNTIF(beosztás!$CU90:$DX90,"É")*12</f>
        <v>0</v>
      </c>
      <c r="BO88" s="710">
        <f>SUM(beosztás!$CU90:$DX90)</f>
        <v>0</v>
      </c>
      <c r="BP88" s="897">
        <f>(COUNTIF(beosztás!$CU90:$DX90,"SN")*12)+(COUNTIF(beosztás!$CU90:$DX90,"SDE")*8)+(COUNTIF(beosztás!$CU90:$DX90,"SDU")*8)+(COUNTIF(beosztás!$CU90:$DX90,"SÉ")*12)+(COUNTIF(beosztás!$CU90:$DX90,"SÉJ")*8)+(COUNTIF(beosztás!$CU90:$DX90,"S1")*1)+(COUNTIF(beosztás!$CU90:$DX90,"S2")*2)+(COUNTIF(beosztás!$CU90:$DX90,"S3")*3)+(COUNTIF(beosztás!$CU90:$DX90,"S4")*4)+(COUNTIF(beosztás!$CU90:$DX90,"S5")*5)+(COUNTIF(beosztás!$CU90:$DX90,"S6")*6)+(COUNTIF(beosztás!$CU90:$DX90,"S7")*7)+(COUNTIF(beosztás!$CU90:$DX90,"S8")*8)+(COUNTIF(beosztás!$CU90:$DX90,"S9")*9)+(COUNTIF(beosztás!$CU90:$DX90,"S10")*10)+(COUNTIF(beosztás!$CU90:$DX90,"S11")*11)+(COUNTIF(beosztás!$CU90:$DX90,"S12")*12)</f>
        <v>0</v>
      </c>
      <c r="BQ88" s="710">
        <f>COUNTIF(beosztás!$CU90:$DX90,"FÜ")*8</f>
        <v>0</v>
      </c>
      <c r="BR88" s="710">
        <f>COUNTIF(beosztás!$CU90:$DX90,"BN")*12+COUNTIF(beosztás!$CU90:$DX90,"BÉ")*12+COUNTIF(beosztás!$CU90:$DX90,"BDE")*8+COUNTIF(beosztás!$CU90:$DX90,"BDU")*8+COUNTIF(beosztás!$CU90:$DX90,"BÉJ")*8+COUNTIF(beosztás!$CU90:$DX90,"B1")*1+COUNTIF(beosztás!$CU90:$DX90,"B2")*2+COUNTIF(beosztás!$CU90:$DX90,"B3")*3+COUNTIF(beosztás!$CU90:$DX90,"B5")*5+COUNTIF(beosztás!$CU90:$DX90,"B6")*6+COUNTIF(beosztás!$CU90:$DX90,"B7")*7+COUNTIF(beosztás!$CU90:$DX90,"B8")*8+COUNTIF(beosztás!$CU90:$DX90,"B9")*9+COUNTIF(beosztás!$CU90:$DX90,"B10")*10+COUNTIF(beosztás!$CU90:$DX90,"B11")*11+COUNTIF(beosztás!$CU90:$DX90,"B12")*12+COUNTIF(beosztás!$CU90:$DX90,"BP")*0</f>
        <v>0</v>
      </c>
      <c r="BS88" s="605">
        <f t="shared" si="483"/>
        <v>0</v>
      </c>
      <c r="BT88" s="710">
        <f>IF(C88="",0,alapadatok!$AN$5)</f>
        <v>0</v>
      </c>
      <c r="BU88" s="19">
        <f t="shared" si="484"/>
        <v>0</v>
      </c>
      <c r="BV88" s="741">
        <f t="shared" si="485"/>
        <v>0</v>
      </c>
      <c r="BW88" s="40"/>
      <c r="BX88" s="25">
        <f t="shared" si="486"/>
        <v>0</v>
      </c>
      <c r="BY88" s="605">
        <f t="shared" si="487"/>
        <v>0</v>
      </c>
      <c r="BZ88" s="605">
        <f t="shared" si="488"/>
        <v>0</v>
      </c>
      <c r="CA88" s="605">
        <f t="shared" si="489"/>
        <v>0</v>
      </c>
      <c r="CB88" s="605">
        <f t="shared" si="490"/>
        <v>0</v>
      </c>
      <c r="CC88" s="605">
        <f t="shared" si="491"/>
        <v>0</v>
      </c>
      <c r="CD88" s="605">
        <f t="shared" si="492"/>
        <v>0</v>
      </c>
      <c r="CE88" s="605">
        <f t="shared" si="493"/>
        <v>0</v>
      </c>
      <c r="CF88" s="605">
        <f t="shared" si="494"/>
        <v>0</v>
      </c>
      <c r="CG88" s="605">
        <f t="shared" si="495"/>
        <v>0</v>
      </c>
      <c r="CH88" s="605">
        <f t="shared" si="496"/>
        <v>0</v>
      </c>
      <c r="CI88" s="19">
        <f t="shared" si="497"/>
        <v>0</v>
      </c>
      <c r="CJ88" s="741">
        <f t="shared" si="498"/>
        <v>0</v>
      </c>
      <c r="CK88" s="41"/>
      <c r="CL88" s="709">
        <f>COUNTIF(beosztás!$DY90:$FC90,"DE")*8</f>
        <v>0</v>
      </c>
      <c r="CM88" s="710">
        <f>COUNTIF(beosztás!$DY90:$FC90,"DU")*8</f>
        <v>0</v>
      </c>
      <c r="CN88" s="710">
        <f>COUNTIF(beosztás!$DY90:$FC90,"ÉJ")*8</f>
        <v>0</v>
      </c>
      <c r="CO88" s="710">
        <f>COUNTIF(beosztás!$DY90:$FC90,"N")*12</f>
        <v>0</v>
      </c>
      <c r="CP88" s="710">
        <f>COUNTIF(beosztás!$DY90:$FC90,"é")*12</f>
        <v>0</v>
      </c>
      <c r="CQ88" s="710">
        <f>SUM(beosztás!$DY90:$FC90)</f>
        <v>0</v>
      </c>
      <c r="CR88" s="710">
        <f>COUNTIF(beosztás!$DY90:$FC90,"FÜ")*8</f>
        <v>0</v>
      </c>
      <c r="CS88" s="897">
        <f>(COUNTIF(beosztás!$DY90:$FC90,"SN")*12)+(COUNTIF(beosztás!$DY90:$FC90,"SDE")*8)+(COUNTIF(beosztás!$DY90:$FC90,"SDU")*8)+(COUNTIF(beosztás!$DY90:$FC90,"SÉ")*12)+(COUNTIF(beosztás!$DY90:$FC90,"SÉJ")*8)+(COUNTIF(beosztás!$DY90:$FC90,"S1")*1)+(COUNTIF(beosztás!$DY90:$FC90,"S2")*2)+(COUNTIF(beosztás!$DY90:$FC90,"S3")*3)+(COUNTIF(beosztás!$DY90:$FC90,"S4")*4)+(COUNTIF(beosztás!$DY90:$FC90,"S5")*5)+(COUNTIF(beosztás!$DY90:$FC90,"S6")*6)+(COUNTIF(beosztás!$DY90:$FC90,"S7")*7)+(COUNTIF(beosztás!$DY90:$FC90,"S8")*8)+(COUNTIF(beosztás!$DY90:$FC90,"S9")*9)+(COUNTIF(beosztás!$DY90:$FC90,"S10")*10)+(COUNTIF(beosztás!$DY90:$FC90,"S11")*11)+(COUNTIF(beosztás!$DY90:$FC90,"S12")*12)</f>
        <v>0</v>
      </c>
      <c r="CT88" s="710">
        <f>COUNTIF(beosztás!$DY90:$FC90,"BN")*12+COUNTIF(beosztás!$DY90:$FC90,"BÉ")*12+COUNTIF(beosztás!$DY90:$FC90,"BDE")*8+COUNTIF(beosztás!$DY90:$FC90,"BDU")*8+COUNTIF(beosztás!$DY90:$FC90,"BÉJ")*8+COUNTIF(beosztás!$DY90:$FC90,"B1")*1+COUNTIF(beosztás!$DY90:$FC90,"B2")*2+COUNTIF(beosztás!$DY90:$FC90,"B3")*3+COUNTIF(beosztás!$DY90:$FC90,"B5")*5+COUNTIF(beosztás!$DY90:$FC90,"B6")*6+COUNTIF(beosztás!$DY90:$FC90,"B7")*7+COUNTIF(beosztás!$DY90:$FC90,"B8")*8+COUNTIF(beosztás!$DY90:$FC90,"B9")*9+COUNTIF(beosztás!$DY90:$FC90,"B10")*10+COUNTIF(beosztás!$DY90:$FC90,"B11")*11+COUNTIF(beosztás!$DY90:$FC90,"B12")*12+COUNTIF(beosztás!$DY90:$FC90,"BP")*0</f>
        <v>0</v>
      </c>
      <c r="CU88" s="605">
        <f t="shared" ref="CU88:CU111" si="575">SUM(CL88:CT88)-CR88</f>
        <v>0</v>
      </c>
      <c r="CV88" s="710">
        <f>IF(C88="",0,alapadatok!$AN$6)</f>
        <v>0</v>
      </c>
      <c r="CW88" s="19">
        <f t="shared" si="500"/>
        <v>0</v>
      </c>
      <c r="CX88" s="907">
        <f t="shared" si="501"/>
        <v>0</v>
      </c>
      <c r="CY88" s="40"/>
      <c r="CZ88" s="709">
        <f>COUNTIF(beosztás!$FD90:$GG90,"DE")*8</f>
        <v>0</v>
      </c>
      <c r="DA88" s="710">
        <f>COUNTIF(beosztás!$FD90:$GG90,"DU")*8</f>
        <v>0</v>
      </c>
      <c r="DB88" s="710">
        <f>COUNTIF(beosztás!$FD90:$GG90,"ÉJ")*8</f>
        <v>0</v>
      </c>
      <c r="DC88" s="710">
        <f>COUNTIF(beosztás!$FD90:$GG90,"N")*12</f>
        <v>0</v>
      </c>
      <c r="DD88" s="710">
        <f>COUNTIF(beosztás!$FD90:$GG90,"É")*12</f>
        <v>0</v>
      </c>
      <c r="DE88" s="710">
        <f>SUM(beosztás!$FD90:$GG90)</f>
        <v>0</v>
      </c>
      <c r="DF88" s="897">
        <f>(COUNTIF(beosztás!$FD90:$GG90,"SN")*12)+(COUNTIF(beosztás!$FD90:$GG90,"SDE")*8)+(COUNTIF(beosztás!$FD90:$GG90,"SDU")*8)+(COUNTIF(beosztás!$FD90:$GG90,"SÉ")*12)+(COUNTIF(beosztás!$FD90:$GG90,"SÉJ")*8)+(COUNTIF(beosztás!$FD90:$GG90,"S1")*1)+(COUNTIF(beosztás!$FD90:$GG90,"S2")*2)+(COUNTIF(beosztás!$FD90:$GG90,"S3")*3)+(COUNTIF(beosztás!$FD90:$GG90,"S4")*4)+(COUNTIF(beosztás!$FD90:$GG90,"S5")*5)+(COUNTIF(beosztás!$FD90:$GG90,"S6")*6)+(COUNTIF(beosztás!$FD90:$GG90,"S7")*7)+(COUNTIF(beosztás!$FD90:$GG90,"S8")*8)+(COUNTIF(beosztás!$FD90:$GG90,"S9")*9)+(COUNTIF(beosztás!$FD90:$GG90,"S10")*10)+(COUNTIF(beosztás!$FD90:$GG90,"S11")*11)+(COUNTIF(beosztás!$FD90:$GG90,"S12")*12)</f>
        <v>0</v>
      </c>
      <c r="DG88" s="710">
        <f>COUNTIF(beosztás!$FD90:$GG90,"FÜ")*8</f>
        <v>0</v>
      </c>
      <c r="DH88" s="710">
        <f>COUNTIF(beosztás!$FD90:$GG90,"BN")*12+COUNTIF(beosztás!$FD90:$GG90,"BÉ")*12+COUNTIF(beosztás!$FD90:$GG90,"BDE")*8+COUNTIF(beosztás!$FD90:$GG90,"BDU")*8+COUNTIF(beosztás!$FD90:$GG90,"BÉJ")*8+COUNTIF(beosztás!$FD90:$GG90,"B1")*1+COUNTIF(beosztás!$FD90:$GG90,"B2")*2+COUNTIF(beosztás!$FD90:$GG90,"B3")*3+COUNTIF(beosztás!$FD90:$GG90,"B5")*5+COUNTIF(beosztás!$FD90:$GG90,"B6")*6+COUNTIF(beosztás!$FD90:$GG90,"B7")*7+COUNTIF(beosztás!$FD90:$GG90,"B8")*8+COUNTIF(beosztás!$FD90:$GG90,"B9")*9+COUNTIF(beosztás!$FD90:$GG90,"B10")*10+COUNTIF(beosztás!$FD90:$GG90,"B11")*11+COUNTIF(beosztás!$FD90:$GG90,"B12")*12+COUNTIF(beosztás!$FD90:$GG90,"BP")*0</f>
        <v>0</v>
      </c>
      <c r="DI88" s="605">
        <f t="shared" si="502"/>
        <v>0</v>
      </c>
      <c r="DJ88" s="710">
        <f>IF(C88="",0,alapadatok!$AN$7)</f>
        <v>0</v>
      </c>
      <c r="DK88" s="19">
        <f t="shared" si="503"/>
        <v>0</v>
      </c>
      <c r="DL88" s="741">
        <f t="shared" si="504"/>
        <v>0</v>
      </c>
      <c r="DM88" s="40"/>
      <c r="DN88" s="25">
        <f t="shared" si="505"/>
        <v>0</v>
      </c>
      <c r="DO88" s="605">
        <f t="shared" si="506"/>
        <v>0</v>
      </c>
      <c r="DP88" s="605">
        <f t="shared" si="507"/>
        <v>0</v>
      </c>
      <c r="DQ88" s="605">
        <f t="shared" si="508"/>
        <v>0</v>
      </c>
      <c r="DR88" s="605">
        <f t="shared" si="509"/>
        <v>0</v>
      </c>
      <c r="DS88" s="605">
        <f t="shared" si="510"/>
        <v>0</v>
      </c>
      <c r="DT88" s="605">
        <f t="shared" si="511"/>
        <v>0</v>
      </c>
      <c r="DU88" s="605">
        <f t="shared" si="512"/>
        <v>0</v>
      </c>
      <c r="DV88" s="605">
        <f t="shared" si="513"/>
        <v>0</v>
      </c>
      <c r="DW88" s="605">
        <f t="shared" si="514"/>
        <v>0</v>
      </c>
      <c r="DX88" s="605">
        <f t="shared" si="515"/>
        <v>0</v>
      </c>
      <c r="DY88" s="19">
        <f t="shared" si="516"/>
        <v>0</v>
      </c>
      <c r="DZ88" s="907">
        <f t="shared" si="517"/>
        <v>0</v>
      </c>
      <c r="EA88" s="41"/>
      <c r="EB88" s="709">
        <f>COUNTIF(beosztás!$GH90:$HL90,"DE")*8</f>
        <v>0</v>
      </c>
      <c r="EC88" s="710">
        <f>COUNTIF(beosztás!$GH90:$HL90,"DU")*8</f>
        <v>0</v>
      </c>
      <c r="ED88" s="710">
        <f>COUNTIF(beosztás!$GH90:$HL90,"ÉJ")*8</f>
        <v>0</v>
      </c>
      <c r="EE88" s="710">
        <f>COUNTIF(beosztás!$GH90:$HL90,"N")*12</f>
        <v>0</v>
      </c>
      <c r="EF88" s="710">
        <f>COUNTIF(beosztás!$GH90:$HL90,"é")*12</f>
        <v>0</v>
      </c>
      <c r="EG88" s="710">
        <f>SUM(beosztás!$GH90:$HL90)</f>
        <v>0</v>
      </c>
      <c r="EH88" s="710">
        <f>COUNTIF(beosztás!$GH90:$HL90,"FÜ")*8</f>
        <v>0</v>
      </c>
      <c r="EI88" s="897">
        <f>(COUNTIF(beosztás!$GH90:$HL90,"SN")*12)+(COUNTIF(beosztás!$GH90:$HL90,"SDE")*8)+(COUNTIF(beosztás!$GH90:$HL90,"SDU")*8)+(COUNTIF(beosztás!$GH90:$HL90,"SÉ")*12)+(COUNTIF(beosztás!$GH90:$HL90,"SÉJ")*8)+(COUNTIF(beosztás!$GH90:$HL90,"S1")*1)+(COUNTIF(beosztás!$GH90:$HL90,"S2")*2)+(COUNTIF(beosztás!$GH90:$HL90,"S3")*3)+(COUNTIF(beosztás!$GH90:$HL90,"S4")*4)+(COUNTIF(beosztás!$GH90:$HL90,"S5")*5)+(COUNTIF(beosztás!$GH90:$HL90,"S6")*6)+(COUNTIF(beosztás!$GH90:$HL90,"S7")*7)+(COUNTIF(beosztás!$GH90:$HL90,"S8")*8)+(COUNTIF(beosztás!$GH90:$HL90,"S9")*9)+(COUNTIF(beosztás!$GH90:$HL90,"S10")*10)+(COUNTIF(beosztás!$GH90:$HL90,"S11")*11)+(COUNTIF(beosztás!$GH90:$HL90,"S12")*12)</f>
        <v>0</v>
      </c>
      <c r="EJ88" s="710">
        <f>COUNTIF(beosztás!$GH90:$HL90,"BN")*12+COUNTIF(beosztás!$GH90:$HL90,"BÉ")*12+COUNTIF(beosztás!$GH90:$HL90,"BDE")*8+COUNTIF(beosztás!$GH90:$HL90,"BDU")*8+COUNTIF(beosztás!$GH90:$HL90,"BÉJ")*8+COUNTIF(beosztás!$GH90:$HL90,"B1")*1+COUNTIF(beosztás!$GH90:$HL90,"B2")*2+COUNTIF(beosztás!$GH90:$HL90,"B3")*3+COUNTIF(beosztás!$GH90:$HL90,"B5")*5+COUNTIF(beosztás!$GH90:$HL90,"B6")*6+COUNTIF(beosztás!$GH90:$HL90,"B7")*7+COUNTIF(beosztás!$GH90:$HL90,"B8")*8+COUNTIF(beosztás!$GH90:$HL90,"B9")*9+COUNTIF(beosztás!$GH90:$HL90,"B10")*10+COUNTIF(beosztás!$GH90:$HL90,"B11")*11+COUNTIF(beosztás!$GH90:$HL90,"B12")*12+COUNTIF(beosztás!$GH90:$HL90,"BP")*0</f>
        <v>0</v>
      </c>
      <c r="EK88" s="605">
        <f t="shared" si="518"/>
        <v>0</v>
      </c>
      <c r="EL88" s="710">
        <f>IF(C88="",0,alapadatok!$AN$8)</f>
        <v>0</v>
      </c>
      <c r="EM88" s="19">
        <f t="shared" si="519"/>
        <v>0</v>
      </c>
      <c r="EN88" s="907">
        <f t="shared" si="520"/>
        <v>0</v>
      </c>
      <c r="EO88" s="40"/>
      <c r="EP88" s="709">
        <f>COUNTIF(beosztás!$HM90:$IQ90,"DE")*8</f>
        <v>0</v>
      </c>
      <c r="EQ88" s="710">
        <f>COUNTIF(beosztás!$HM90:$IQ90,"DU")*8</f>
        <v>0</v>
      </c>
      <c r="ER88" s="710">
        <f>COUNTIF(beosztás!$HM90:$IQ90,"ÉJ")*8</f>
        <v>0</v>
      </c>
      <c r="ES88" s="710">
        <f>COUNTIF(beosztás!$HM90:$IQ90,"N")*12</f>
        <v>0</v>
      </c>
      <c r="ET88" s="710">
        <f>COUNTIF(beosztás!$HM90:$IQ90,"É")*12</f>
        <v>0</v>
      </c>
      <c r="EU88" s="710">
        <f>SUM(beosztás!$HM90:$IQ90)</f>
        <v>0</v>
      </c>
      <c r="EV88" s="897">
        <f>(COUNTIF(beosztás!$HM90:$IQ90,"SN")*12)+(COUNTIF(beosztás!$HM90:$IQ90,"SDE")*8)+(COUNTIF(beosztás!$HM90:$IQ90,"SDU")*8)+(COUNTIF(beosztás!$HM90:$IQ90,"SÉ")*12)+(COUNTIF(beosztás!$HM90:$IQ90,"SÉJ")*8)+(COUNTIF(beosztás!$HM90:$IQ90,"S1")*1)+(COUNTIF(beosztás!$HM90:$IQ90,"S2")*2)+(COUNTIF(beosztás!$HM90:$IQ90,"S3")*3)+(COUNTIF(beosztás!$HM90:$IQ90,"S4")*4)+(COUNTIF(beosztás!$HM90:$IQ90,"S5")*5)+(COUNTIF(beosztás!$HM90:$IQ90,"S6")*6)+(COUNTIF(beosztás!$HM90:$IQ90,"S7")*7)+(COUNTIF(beosztás!$HM90:$IQ90,"S8")*8)+(COUNTIF(beosztás!$HM90:$IQ90,"S9")*9)+(COUNTIF(beosztás!$HM90:$IQ90,"S10")*10)+(COUNTIF(beosztás!$HM90:$IQ90,"S11")*11)+(COUNTIF(beosztás!$HM90:$IQ90,"S12")*12)</f>
        <v>0</v>
      </c>
      <c r="EW88" s="710">
        <f>COUNTIF(beosztás!$HM90:$IQ90,"FÜ")*8</f>
        <v>0</v>
      </c>
      <c r="EX88" s="710">
        <f>COUNTIF(beosztás!$HM90:$IQ90,"BN")*12+COUNTIF(beosztás!$HM90:$IQ90,"BÉ")*12+COUNTIF(beosztás!$HM90:$IQ90,"BDE")*8+COUNTIF(beosztás!$HM90:$IQ90,"BDU")*8+COUNTIF(beosztás!$HM90:$IQ90,"BÉJ")*8+COUNTIF(beosztás!$HM90:$IQ90,"B1")*1+COUNTIF(beosztás!$HM90:$IQ90,"B2")*2+COUNTIF(beosztás!$HM90:$IQ90,"B3")*3+COUNTIF(beosztás!$HM90:$IQ90,"B5")*5+COUNTIF(beosztás!$HM90:$IQ90,"B6")*6+COUNTIF(beosztás!$HM90:$IQ90,"B7")*7+COUNTIF(beosztás!$HM90:$IQ90,"B8")*8+COUNTIF(beosztás!$HM90:$IQ90,"B9")*9+COUNTIF(beosztás!$HM90:$IQ90,"B10")*10+COUNTIF(beosztás!$HM90:$IQ90,"B11")*11+COUNTIF(beosztás!$HM90:$IQ90,"B12")*12+COUNTIF(beosztás!$HM90:$IQ90,"BP")*0</f>
        <v>0</v>
      </c>
      <c r="EY88" s="605">
        <f t="shared" si="521"/>
        <v>0</v>
      </c>
      <c r="EZ88" s="710">
        <f>IF(C88="",0,alapadatok!$AN$9)</f>
        <v>0</v>
      </c>
      <c r="FA88" s="19">
        <f t="shared" si="522"/>
        <v>0</v>
      </c>
      <c r="FB88" s="907">
        <f t="shared" si="523"/>
        <v>0</v>
      </c>
      <c r="FC88" s="40"/>
      <c r="FD88" s="25">
        <f t="shared" si="524"/>
        <v>0</v>
      </c>
      <c r="FE88" s="605">
        <f t="shared" si="525"/>
        <v>0</v>
      </c>
      <c r="FF88" s="605">
        <f t="shared" si="526"/>
        <v>0</v>
      </c>
      <c r="FG88" s="605">
        <f t="shared" si="527"/>
        <v>0</v>
      </c>
      <c r="FH88" s="605">
        <f t="shared" si="528"/>
        <v>0</v>
      </c>
      <c r="FI88" s="605">
        <f t="shared" si="529"/>
        <v>0</v>
      </c>
      <c r="FJ88" s="605">
        <f t="shared" si="530"/>
        <v>0</v>
      </c>
      <c r="FK88" s="605">
        <f t="shared" si="531"/>
        <v>0</v>
      </c>
      <c r="FL88" s="605">
        <f t="shared" si="532"/>
        <v>0</v>
      </c>
      <c r="FM88" s="605">
        <f t="shared" si="533"/>
        <v>0</v>
      </c>
      <c r="FN88" s="605">
        <f t="shared" si="534"/>
        <v>0</v>
      </c>
      <c r="FO88" s="19">
        <f t="shared" si="535"/>
        <v>0</v>
      </c>
      <c r="FP88" s="907">
        <f t="shared" si="536"/>
        <v>0</v>
      </c>
      <c r="FQ88" s="41"/>
      <c r="FR88" s="709">
        <f>COUNTIF(beosztás!$IR90:$JU90,"DE")*8</f>
        <v>0</v>
      </c>
      <c r="FS88" s="710">
        <f>COUNTIF(beosztás!$IR90:$JU90,"DU")*8</f>
        <v>0</v>
      </c>
      <c r="FT88" s="710">
        <f>COUNTIF(beosztás!$IR90:$JU90,"ÉJ")*8</f>
        <v>0</v>
      </c>
      <c r="FU88" s="710">
        <f>COUNTIF(beosztás!$IR90:$JU90,"N")*12</f>
        <v>0</v>
      </c>
      <c r="FV88" s="710">
        <f>COUNTIF(beosztás!$IR90:$JU90,"é")*12</f>
        <v>0</v>
      </c>
      <c r="FW88" s="710">
        <f>SUM(beosztás!$IR90:$JU90)</f>
        <v>0</v>
      </c>
      <c r="FX88" s="710">
        <f>COUNTIF(beosztás!$IR90:$JU90,"FÜ")*8</f>
        <v>0</v>
      </c>
      <c r="FY88" s="897">
        <f>(COUNTIF(beosztás!$IR90:$JU90,"SN")*12)+(COUNTIF(beosztás!$IR90:$JU90,"SDE")*8)+(COUNTIF(beosztás!$IR90:$JU90,"SDU")*8)+(COUNTIF(beosztás!$IR90:$JU90,"SÉ")*12)+(COUNTIF(beosztás!$IR90:$JU90,"SÉJ")*8)+(COUNTIF(beosztás!$IR90:$JU90,"S1")*1)+(COUNTIF(beosztás!$IR90:$JU90,"S2")*2)+(COUNTIF(beosztás!$IR90:$JU90,"S3")*3)+(COUNTIF(beosztás!$IR90:$JU90,"S4")*4)+(COUNTIF(beosztás!$IR90:$JU90,"S5")*5)+(COUNTIF(beosztás!$IR90:$JU90,"S6")*6)+(COUNTIF(beosztás!$IR90:$JU90,"S7")*7)+(COUNTIF(beosztás!$IR90:$JU90,"S8")*8)+(COUNTIF(beosztás!$IR90:$JU90,"S9")*9)+(COUNTIF(beosztás!$IR90:$JU90,"S10")*10)+(COUNTIF(beosztás!$IR90:$JU90,"S11")*11)+(COUNTIF(beosztás!$IR90:$JU90,"S12")*12)</f>
        <v>0</v>
      </c>
      <c r="FZ88" s="710">
        <f>COUNTIF(beosztás!$IR90:$JU90,"BN")*12+COUNTIF(beosztás!$IR90:$JU90,"BÉ")*12+COUNTIF(beosztás!$IR90:$JU90,"BDE")*8+COUNTIF(beosztás!$IR90:$JU90,"BDU")*8+COUNTIF(beosztás!$IR90:$JU90,"BÉJ")*8+COUNTIF(beosztás!$IR90:$JU90,"B1")*1+COUNTIF(beosztás!$IR90:$JU90,"B2")*2+COUNTIF(beosztás!$IR90:$JU90,"B3")*3+COUNTIF(beosztás!$IR90:$JU90,"B5")*5+COUNTIF(beosztás!$IR90:$JU90,"B6")*6+COUNTIF(beosztás!$IR90:$JU90,"B7")*7+COUNTIF(beosztás!$IR90:$JU90,"B8")*8+COUNTIF(beosztás!$IR90:$JU90,"B9")*9+COUNTIF(beosztás!$IR90:$JU90,"B10")*10+COUNTIF(beosztás!$IR90:$JU90,"B11")*11+COUNTIF(beosztás!$IR90:$JU90,"B12")*12+COUNTIF(beosztás!$IR90:$JU90,"BP")*0</f>
        <v>0</v>
      </c>
      <c r="GA88" s="605">
        <f t="shared" si="537"/>
        <v>0</v>
      </c>
      <c r="GB88" s="710">
        <f>IF(C88="",0,alapadatok!$AN$10)</f>
        <v>0</v>
      </c>
      <c r="GC88" s="19">
        <f t="shared" si="538"/>
        <v>0</v>
      </c>
      <c r="GD88" s="907">
        <f t="shared" si="539"/>
        <v>0</v>
      </c>
      <c r="GE88" s="42"/>
      <c r="GF88" s="709">
        <f>COUNTIF(beosztás!$JV90:$KZ90,"DE")*8</f>
        <v>0</v>
      </c>
      <c r="GG88" s="710">
        <f>COUNTIF(beosztás!$JV90:$KZ90,"DU")*8</f>
        <v>0</v>
      </c>
      <c r="GH88" s="710">
        <f>COUNTIF(beosztás!$JV90:$KZ90,"ÉJ")*8</f>
        <v>0</v>
      </c>
      <c r="GI88" s="710">
        <f>COUNTIF(beosztás!$JV90:$KZ90,"N")*12</f>
        <v>0</v>
      </c>
      <c r="GJ88" s="710">
        <f>COUNTIF(beosztás!$JV90:$KZ90,"É")*12</f>
        <v>0</v>
      </c>
      <c r="GK88" s="710">
        <f>SUM(beosztás!$JV90:$KZ90)</f>
        <v>0</v>
      </c>
      <c r="GL88" s="897">
        <f>(COUNTIF(beosztás!$JV90:$KZ90,"SN")*12)+(COUNTIF(beosztás!$JV90:$KZ90,"SDE")*8)+(COUNTIF(beosztás!$JV90:$KZ90,"SDU")*8)+(COUNTIF(beosztás!$JV90:$KZ90,"SÉ")*12)+(COUNTIF(beosztás!$JV90:$KZ90,"SÉJ")*8)+(COUNTIF(beosztás!$JV90:$KZ90,"S1")*1)+(COUNTIF(beosztás!$JV90:$KZ90,"S2")*2)+(COUNTIF(beosztás!$JV90:$KZ90,"S3")*3)+(COUNTIF(beosztás!$JV90:$KZ90,"S4")*4)+(COUNTIF(beosztás!$JV90:$KZ90,"S5")*5)+(COUNTIF(beosztás!$JV90:$KZ90,"S6")*6)+(COUNTIF(beosztás!$JV90:$KZ90,"S7")*7)+(COUNTIF(beosztás!$JV90:$KZ90,"S8")*8)+(COUNTIF(beosztás!$JV90:$KZ90,"S9")*9)+(COUNTIF(beosztás!$JV90:$KZ90,"S10")*10)+(COUNTIF(beosztás!$JV90:$KZ90,"S11")*11)+(COUNTIF(beosztás!$JV90:$KZ90,"S12")*12)</f>
        <v>0</v>
      </c>
      <c r="GM88" s="710">
        <f>COUNTIF(beosztás!$JV90:$KZ90,"FÜ")*8</f>
        <v>0</v>
      </c>
      <c r="GN88" s="710">
        <f>COUNTIF(beosztás!$JV90:$KZ90,"BN")*12+COUNTIF(beosztás!$JV90:$KZ90,"BÉ")*12+COUNTIF(beosztás!$JV90:$KZ90,"BDE")*8+COUNTIF(beosztás!$JV90:$KZ90,"BDU")*8+COUNTIF(beosztás!$JV90:$KZ90,"BÉJ")*8+COUNTIF(beosztás!$JV90:$KZ90,"B1")*1+COUNTIF(beosztás!$JV90:$KZ90,"B2")*2+COUNTIF(beosztás!$JV90:$KZ90,"B3")*3+COUNTIF(beosztás!$JV90:$KZ90,"B5")*5+COUNTIF(beosztás!$JV90:$KZ90,"B6")*6+COUNTIF(beosztás!$JV90:$KZ90,"B7")*7+COUNTIF(beosztás!$JV90:$KZ90,"B8")*8+COUNTIF(beosztás!$JV90:$KZ90,"B9")*9+COUNTIF(beosztás!$JV90:$KZ90,"B10")*10+COUNTIF(beosztás!$JV90:$KZ90,"B11")*11+COUNTIF(beosztás!$JV90:$KZ90,"B12")*12+COUNTIF(beosztás!$JV90:$KZ90,"BP")*0</f>
        <v>0</v>
      </c>
      <c r="GO88" s="605">
        <f t="shared" si="540"/>
        <v>0</v>
      </c>
      <c r="GP88" s="710">
        <f>IF(C88="",0,alapadatok!$AN$11)</f>
        <v>0</v>
      </c>
      <c r="GQ88" s="19">
        <f t="shared" si="541"/>
        <v>0</v>
      </c>
      <c r="GR88" s="907">
        <f t="shared" si="542"/>
        <v>0</v>
      </c>
      <c r="GS88" s="42"/>
      <c r="GT88" s="25">
        <f t="shared" si="543"/>
        <v>0</v>
      </c>
      <c r="GU88" s="605">
        <f t="shared" si="544"/>
        <v>0</v>
      </c>
      <c r="GV88" s="605">
        <f t="shared" si="545"/>
        <v>0</v>
      </c>
      <c r="GW88" s="605">
        <f t="shared" si="546"/>
        <v>0</v>
      </c>
      <c r="GX88" s="605">
        <f t="shared" si="547"/>
        <v>0</v>
      </c>
      <c r="GY88" s="605">
        <f t="shared" si="548"/>
        <v>0</v>
      </c>
      <c r="GZ88" s="605">
        <f t="shared" si="549"/>
        <v>0</v>
      </c>
      <c r="HA88" s="605">
        <f t="shared" si="550"/>
        <v>0</v>
      </c>
      <c r="HB88" s="605">
        <f t="shared" si="551"/>
        <v>0</v>
      </c>
      <c r="HC88" s="605">
        <f t="shared" si="552"/>
        <v>0</v>
      </c>
      <c r="HD88" s="605">
        <f t="shared" si="553"/>
        <v>0</v>
      </c>
      <c r="HE88" s="19">
        <f t="shared" si="554"/>
        <v>0</v>
      </c>
      <c r="HF88" s="907">
        <f t="shared" si="555"/>
        <v>0</v>
      </c>
      <c r="HG88" s="41"/>
      <c r="HH88" s="709">
        <f>COUNTIF(beosztás!$LA90:$MD90,"DE")*8</f>
        <v>0</v>
      </c>
      <c r="HI88" s="710">
        <f>COUNTIF(beosztás!$LA90:$MD90,"DU")*8</f>
        <v>0</v>
      </c>
      <c r="HJ88" s="710">
        <f>COUNTIF(beosztás!$LA90:$MD90,"ÉJ")*8</f>
        <v>0</v>
      </c>
      <c r="HK88" s="710">
        <f>COUNTIF(beosztás!$LA90:$MD90,"N")*12</f>
        <v>0</v>
      </c>
      <c r="HL88" s="710">
        <f>COUNTIF(beosztás!$LA90:$MD90,"é")*12</f>
        <v>0</v>
      </c>
      <c r="HM88" s="710">
        <f>SUM(beosztás!$LA90:$MD90)</f>
        <v>0</v>
      </c>
      <c r="HN88" s="710">
        <f>COUNTIF(beosztás!$LA90:$MD90,"FÜ")*8</f>
        <v>0</v>
      </c>
      <c r="HO88" s="897">
        <f>(COUNTIF(beosztás!$LA90:$MD90,"SN")*12)+(COUNTIF(beosztás!$LA90:$MD90,"SDE")*8)+(COUNTIF(beosztás!$LA90:$MD90,"SDU")*8)+(COUNTIF(beosztás!$LA90:$MD90,"SÉ")*12)+(COUNTIF(beosztás!$LA90:$MD90,"SÉJ")*8)+(COUNTIF(beosztás!$LA90:$MD90,"S1")*1)+(COUNTIF(beosztás!$LA90:$MD90,"S2")*2)+(COUNTIF(beosztás!$LA90:$MD90,"S3")*3)+(COUNTIF(beosztás!$LA90:$MD90,"S4")*4)+(COUNTIF(beosztás!$LA90:$MD90,"S5")*5)+(COUNTIF(beosztás!$LA90:$MD90,"S6")*6)+(COUNTIF(beosztás!$LA90:$MD90,"S7")*7)+(COUNTIF(beosztás!$LA90:$MD90,"S8")*8)+(COUNTIF(beosztás!$LA90:$MD90,"S9")*9)+(COUNTIF(beosztás!$LA90:$MD90,"S10")*10)+(COUNTIF(beosztás!$LA90:$MD90,"S11")*11)+(COUNTIF(beosztás!$LA90:$MD90,"S12")*12)</f>
        <v>0</v>
      </c>
      <c r="HP88" s="710">
        <f>COUNTIF(beosztás!$LA90:$MD90,"BN")*12+COUNTIF(beosztás!$LA90:$MD90,"BÉ")*12+COUNTIF(beosztás!$LA90:$MD90,"BDE")*8+COUNTIF(beosztás!$LA90:$MD90,"BDU")*8+COUNTIF(beosztás!$LA90:$MD90,"BÉJ")*8+COUNTIF(beosztás!$LA90:$MD90,"B1")*1+COUNTIF(beosztás!$LA90:$MD90,"B2")*2+COUNTIF(beosztás!$LA90:$MD90,"B3")*3+COUNTIF(beosztás!$KZ90:$MC90,"B5")*5+COUNTIF(beosztás!$KZ90:$MC90,"B6")*6+COUNTIF(beosztás!$KZ90:$MC90,"B7")*7+COUNTIF(beosztás!$KZ90:$MC90,"B8")*8+COUNTIF(beosztás!$LA90:$MD90,"B9")*9+COUNTIF(beosztás!$LA90:$MD90,"B10")*10+COUNTIF(beosztás!$LA90:$MD90,"B11")*11+COUNTIF(beosztás!$LA90:$MD90,"B12")*12+COUNTIF(beosztás!$LA90:$MD90,"BP")*0</f>
        <v>0</v>
      </c>
      <c r="HQ88" s="605">
        <f t="shared" si="556"/>
        <v>0</v>
      </c>
      <c r="HR88" s="710">
        <f>IF(C88="",0,alapadatok!$AN$12)</f>
        <v>0</v>
      </c>
      <c r="HS88" s="19">
        <f t="shared" si="557"/>
        <v>0</v>
      </c>
      <c r="HT88" s="907">
        <f t="shared" si="558"/>
        <v>0</v>
      </c>
      <c r="HU88" s="42"/>
      <c r="HV88" s="709">
        <f>COUNTIF(beosztás!$ME90:$NI90,"DE")*8</f>
        <v>0</v>
      </c>
      <c r="HW88" s="710">
        <f>COUNTIF(beosztás!$ME90:$NI90,"DU")*8</f>
        <v>0</v>
      </c>
      <c r="HX88" s="710">
        <f>COUNTIF(beosztás!$ME90:$NI90,"ÉJ")*8</f>
        <v>0</v>
      </c>
      <c r="HY88" s="710">
        <f>COUNTIF(beosztás!$ME90:$NI90,"N")*12</f>
        <v>0</v>
      </c>
      <c r="HZ88" s="710">
        <f>COUNTIF(beosztás!$ME90:$NI90,"É")*12</f>
        <v>0</v>
      </c>
      <c r="IA88" s="710">
        <f>SUM(beosztás!$ME90:$NI90)</f>
        <v>0</v>
      </c>
      <c r="IB88" s="710">
        <f>(COUNTIF(beosztás!$ME90:$NI90,"SN")*12)+(COUNTIF(beosztás!$ME90:$NI90,"SDE")*8)+(COUNTIF(beosztás!$ME90:$NI90,"SDU")*8)+(COUNTIF(beosztás!$ME90:$NI90,"SÉ")*12)+(COUNTIF(beosztás!$ME90:$NI90,"SÉJ")*8)+(COUNTIF(beosztás!$ME90:$NI90,"S1")*1)+(COUNTIF(beosztás!$ME90:$NI90,"S2")*2)+(COUNTIF(beosztás!$ME90:$NI90,"S3")*3)+(COUNTIF(beosztás!$ME90:$NI90,"S4")*4)+(COUNTIF(beosztás!$ME90:$NI90,"S5")*5)+(COUNTIF(beosztás!$ME90:$NI90,"S6")*6)+(COUNTIF(beosztás!$ME90:$NI90,"S7")*7)+(COUNTIF(beosztás!$ME90:$NI90,"S8")*8)+(COUNTIF(beosztás!$ME90:$NI90,"S9")*9)+(COUNTIF(beosztás!$ME90:$NI90,"S10")*10)+(COUNTIF(beosztás!$ME90:$NI90,"S11")*11)+(COUNTIF(beosztás!$ME90:$NI90,"S12")*12)</f>
        <v>0</v>
      </c>
      <c r="IC88" s="710">
        <f>COUNTIF(beosztás!$ME90:$NI90,"FÜ")*8</f>
        <v>0</v>
      </c>
      <c r="ID88" s="710">
        <f>COUNTIF(beosztás!$ME90:$NI90,"BN")*12+COUNTIF(beosztás!$ME90:$NI90,"BÉ")*12+COUNTIF(beosztás!$ME90:$NI90,"BDE")*8+COUNTIF(beosztás!$ME90:$NI90,"BDU")*8+COUNTIF(beosztás!$ME90:$NI90,"BÉJ")*8+COUNTIF(beosztás!$ME90:$NI90,"B1")*1+COUNTIF(beosztás!$ME90:$NI90,"B2")*2+COUNTIF(beosztás!$ME90:$NI90,"B3")*3+COUNTIF(beosztás!$ME90:$NI90,"B5")*5+COUNTIF(beosztás!$ME90:$NI90,"B6")*6+COUNTIF(beosztás!$ME90:$NI90,"B7")*7+COUNTIF(beosztás!$ME90:$NI90,"B8")*8+COUNTIF(beosztás!$ME90:$NI90,"B9")*9+COUNTIF(beosztás!$ME90:$NI90,"B10")*10+COUNTIF(beosztás!$ME90:$NI90,"B11")*11+COUNTIF(beosztás!$ME90:$NI90,"B12")*12+COUNTIF(beosztás!$ME90:$NI90,"BP")*0</f>
        <v>0</v>
      </c>
      <c r="IE88" s="605">
        <f t="shared" si="559"/>
        <v>0</v>
      </c>
      <c r="IF88" s="710">
        <f>IF(C88="",0,alapadatok!$AN$13)</f>
        <v>0</v>
      </c>
      <c r="IG88" s="19">
        <f t="shared" si="560"/>
        <v>0</v>
      </c>
      <c r="IH88" s="741">
        <f t="shared" si="561"/>
        <v>0</v>
      </c>
      <c r="II88" s="42"/>
      <c r="IJ88" s="25">
        <f t="shared" si="562"/>
        <v>0</v>
      </c>
      <c r="IK88" s="605">
        <f t="shared" si="563"/>
        <v>0</v>
      </c>
      <c r="IL88" s="605">
        <f t="shared" si="564"/>
        <v>0</v>
      </c>
      <c r="IM88" s="605">
        <f t="shared" si="565"/>
        <v>0</v>
      </c>
      <c r="IN88" s="605">
        <f t="shared" si="566"/>
        <v>0</v>
      </c>
      <c r="IO88" s="605">
        <f t="shared" si="567"/>
        <v>0</v>
      </c>
      <c r="IP88" s="605">
        <f t="shared" si="568"/>
        <v>0</v>
      </c>
      <c r="IQ88" s="605">
        <f t="shared" si="569"/>
        <v>0</v>
      </c>
      <c r="IR88" s="605">
        <f t="shared" si="570"/>
        <v>0</v>
      </c>
      <c r="IS88" s="605">
        <f t="shared" si="571"/>
        <v>0</v>
      </c>
      <c r="IT88" s="605">
        <f t="shared" si="572"/>
        <v>0</v>
      </c>
      <c r="IU88" s="19">
        <f t="shared" si="573"/>
        <v>0</v>
      </c>
      <c r="IV88" s="907">
        <f t="shared" si="574"/>
        <v>0</v>
      </c>
      <c r="IW88" s="43"/>
      <c r="JF88" s="21"/>
      <c r="JG88" s="21"/>
    </row>
    <row r="89" spans="1:267" hidden="1" x14ac:dyDescent="0.25">
      <c r="A89" s="66">
        <f>IF(beosztás!A91=0,"",beosztás!A91)</f>
        <v>8</v>
      </c>
      <c r="B89" s="63" t="str">
        <f>IF(beosztás!B91=0,"",beosztás!B91)</f>
        <v/>
      </c>
      <c r="C89" s="64" t="str">
        <f>IF(beosztás!C91=0,"",beosztás!C91)</f>
        <v/>
      </c>
      <c r="D89" s="65" t="str">
        <f>IF(beosztás!D91=0,"",beosztás!D91)</f>
        <v/>
      </c>
      <c r="E89" s="18"/>
      <c r="F89" s="709">
        <f>COUNTIF(beosztás!$I91:$AM91,"DE")*8</f>
        <v>0</v>
      </c>
      <c r="G89" s="710">
        <f>COUNTIF(beosztás!$I91:$AM91,"DU")*8</f>
        <v>0</v>
      </c>
      <c r="H89" s="710">
        <f>COUNTIF(beosztás!$I91:$AM91,"ÉJ")*8</f>
        <v>0</v>
      </c>
      <c r="I89" s="710">
        <f>COUNTIF(beosztás!$I91:$AM91,"N")*12</f>
        <v>0</v>
      </c>
      <c r="J89" s="710">
        <f>COUNTIF(beosztás!$I91:$AM91,"é")*12</f>
        <v>0</v>
      </c>
      <c r="K89" s="710">
        <f>SUM(beosztás!$I91:$AM91)</f>
        <v>0</v>
      </c>
      <c r="L89" s="710">
        <f>COUNTIF(beosztás!$I91:$AM91,"FÜ")*8</f>
        <v>0</v>
      </c>
      <c r="M89" s="710">
        <f>(COUNTIF(beosztás!$I91:$AM91,"SN")*12)+(COUNTIF(beosztás!$I91:$AM91,"SDE")*8)+(COUNTIF(beosztás!$I91:$AM91,"SDU")*8)+(COUNTIF(beosztás!$I91:$AM91,"S1")*1)+(COUNTIF(beosztás!$I91:$AM91,"S2")*2)+(COUNTIF(beosztás!$I91:$AM91,"S3")*3)+(COUNTIF(beosztás!$I91:$AM91,"S4")*4)+(COUNTIF(beosztás!$I91:$AM91,"S5")*5)+(COUNTIF(beosztás!$I91:$AM91,"S6")*6)+(COUNTIF(beosztás!$I91:$AM91,"S7")*7)+(COUNTIF(beosztás!$I91:$AM91,"S8")*8)+(COUNTIF(beosztás!$I91:$AM91,"S9")*9)+(COUNTIF(beosztás!$I91:$AM91,"S10")*10)+(COUNTIF(beosztás!$I91:$AM91,"S11")*11)+(COUNTIF(beosztás!$I91:$AM91,"S12")*12)+(COUNTIF(beosztás!$I91:$AM91,"SÉ")*12)+(COUNTIF(beosztás!$I91:$AM91,"SÉJ")*8)</f>
        <v>0</v>
      </c>
      <c r="N89" s="710">
        <f>COUNTIF(beosztás!$I91:$AM91,"BN")*12+COUNTIF(beosztás!$I91:$AM91,"BÉ")*12+COUNTIF(beosztás!$I91:$AM91,"BDE")*8+COUNTIF(beosztás!$I91:$AM91,"BDU")*8+COUNTIF(beosztás!$I91:$AM91,"BÉJ")*8+COUNTIF(beosztás!$I91:$AM91,"B1")*1+COUNTIF(beosztás!$I91:$AM91,"B2")*2+COUNTIF(beosztás!$I91:$AM91,"B3")*3+COUNTIF(beosztás!$I91:$AM91,"B5")*5+COUNTIF(beosztás!$I91:$AM91,"B6")*6+COUNTIF(beosztás!$I91:$AM91,"B7")*7+COUNTIF(beosztás!$I91:$AM91,"B8")*8+COUNTIF(beosztás!$I91:$AM91,"B9")*9+COUNTIF(beosztás!$I91:$AM91,"B10")*10+COUNTIF(beosztás!$I91:$AM91,"B11")*11+COUNTIF(beosztás!$I91:$AM91,"B12")*12+COUNTIF(beosztás!$I91:$AM91,"BP")*0</f>
        <v>0</v>
      </c>
      <c r="O89" s="605">
        <f t="shared" si="461"/>
        <v>0</v>
      </c>
      <c r="P89" s="710">
        <f>IF(C89="",0,alapadatok!$AN$2)</f>
        <v>0</v>
      </c>
      <c r="Q89" s="19">
        <f t="shared" si="462"/>
        <v>0</v>
      </c>
      <c r="R89" s="741">
        <f t="shared" si="463"/>
        <v>0</v>
      </c>
      <c r="S89" s="40"/>
      <c r="T89" s="709">
        <f>COUNTIF(beosztás!$AN91:$BO91,"DE")*8</f>
        <v>0</v>
      </c>
      <c r="U89" s="710">
        <f>COUNTIF(beosztás!$AN91:$BO91,"DU")*8</f>
        <v>0</v>
      </c>
      <c r="V89" s="710">
        <f>COUNTIF(beosztás!$AN91:$BO91,"ÉJ")*8</f>
        <v>0</v>
      </c>
      <c r="W89" s="710">
        <f>COUNTIF(beosztás!$AN91:$BO91,"N")*12</f>
        <v>0</v>
      </c>
      <c r="X89" s="710">
        <f>COUNTIF(beosztás!$AN91:$BO91,"É")*12</f>
        <v>0</v>
      </c>
      <c r="Y89" s="710">
        <f>SUM(beosztás!$AN91:$BO91)</f>
        <v>0</v>
      </c>
      <c r="Z89" s="710">
        <f>(COUNTIF(beosztás!$AN91:$BO91,"SN")*12)+(COUNTIF(beosztás!$AN91:$BO91,"SDE")*8)+(COUNTIF(beosztás!$AN91:$BO91,"SDU")*8)+(COUNTIF(beosztás!$AN91:$BO91,"SÉ")*12)+(COUNTIF(beosztás!$AN91:$BO91,"SÉJ")*8)+(COUNTIF(beosztás!$AN91:$BO91,"S1")*1)+(COUNTIF(beosztás!$AN91:$BO91,"S2")*2)+(COUNTIF(beosztás!$AN91:$BO91,"S3")*3)+(COUNTIF(beosztás!$AN91:$BO91,"S4")*4)+(COUNTIF(beosztás!$AN91:$BO91,"S5")*5)+(COUNTIF(beosztás!$AN91:$BO91,"S6")*6)+(COUNTIF(beosztás!$AN91:$BO91,"S7")*7)+(COUNTIF(beosztás!$AN91:$BO91,"S8")*8)+(COUNTIF(beosztás!$AN91:$BO91,"S9")*9)+(COUNTIF(beosztás!$AN91:$BO91,"S10")*10)+(COUNTIF(beosztás!$AN91:$BO91,"S11")*11)+(COUNTIF(beosztás!$AN91:$BO91,"S12")*12)</f>
        <v>0</v>
      </c>
      <c r="AA89" s="710">
        <f>COUNTIF(beosztás!$AN91:$BO91,"FÜ")*8</f>
        <v>0</v>
      </c>
      <c r="AB89" s="710">
        <f>COUNTIF(beosztás!$AN91:$BO91,"BN")*12+COUNTIF(beosztás!$AN91:$BO91,"BÉ")*12+COUNTIF(beosztás!$AN91:$BO91,"BDE")*8+COUNTIF(beosztás!$AN91:$BO91,"BDU")*8+COUNTIF(beosztás!$AN91:$BO91,"BÉJ")*8+COUNTIF(beosztás!$AN91:$BO91,"B1")*1+COUNTIF(beosztás!$AN91:$BO91,"B2")*2+COUNTIF(beosztás!$AN91:$BO91,"B3")*3+COUNTIF(beosztás!$AN91:$BO91,"B5")*5+COUNTIF(beosztás!$AN91:$BO91,"B6")*6+COUNTIF(beosztás!$AN91:$BO91,"B7")*7+COUNTIF(beosztás!$AN91:$BO91,"B8")*8+COUNTIF(beosztás!$AN91:$BO91,"B9")*9+COUNTIF(beosztás!$AN91:$BO91,"B10")*10+COUNTIF(beosztás!$AN91:$BO91,"B11")*11+COUNTIF(beosztás!$AN91:$BO91,"B12")*12+COUNTIF(beosztás!$AN91:$BO91,"BP")*0</f>
        <v>0</v>
      </c>
      <c r="AC89" s="605">
        <f t="shared" si="464"/>
        <v>0</v>
      </c>
      <c r="AD89" s="710">
        <f>IF(C89="",0,alapadatok!$AN$3)</f>
        <v>0</v>
      </c>
      <c r="AE89" s="19">
        <f t="shared" si="465"/>
        <v>0</v>
      </c>
      <c r="AF89" s="741">
        <f t="shared" si="466"/>
        <v>0</v>
      </c>
      <c r="AG89" s="40"/>
      <c r="AH89" s="25">
        <f t="shared" si="467"/>
        <v>0</v>
      </c>
      <c r="AI89" s="605">
        <f t="shared" si="468"/>
        <v>0</v>
      </c>
      <c r="AJ89" s="605">
        <f t="shared" si="469"/>
        <v>0</v>
      </c>
      <c r="AK89" s="605">
        <f t="shared" si="470"/>
        <v>0</v>
      </c>
      <c r="AL89" s="605">
        <f t="shared" si="471"/>
        <v>0</v>
      </c>
      <c r="AM89" s="605">
        <f t="shared" si="472"/>
        <v>0</v>
      </c>
      <c r="AN89" s="605">
        <f t="shared" si="473"/>
        <v>0</v>
      </c>
      <c r="AO89" s="605">
        <f t="shared" si="474"/>
        <v>0</v>
      </c>
      <c r="AP89" s="605">
        <f t="shared" si="475"/>
        <v>0</v>
      </c>
      <c r="AQ89" s="605">
        <f t="shared" si="476"/>
        <v>0</v>
      </c>
      <c r="AR89" s="605">
        <f t="shared" si="477"/>
        <v>0</v>
      </c>
      <c r="AS89" s="19">
        <f t="shared" si="478"/>
        <v>0</v>
      </c>
      <c r="AT89" s="741">
        <f t="shared" si="479"/>
        <v>0</v>
      </c>
      <c r="AU89" s="41"/>
      <c r="AV89" s="709">
        <f>COUNTIF(beosztás!$BP91:$CT91,"DE")*8</f>
        <v>0</v>
      </c>
      <c r="AW89" s="710">
        <f>COUNTIF(beosztás!$BP91:$CT91,"DU")*8</f>
        <v>0</v>
      </c>
      <c r="AX89" s="710">
        <f>COUNTIF(beosztás!$BP91:$CT91,"ÉJ")*8</f>
        <v>0</v>
      </c>
      <c r="AY89" s="710">
        <f>COUNTIF(beosztás!$BP91:$CT91,"N")*12</f>
        <v>0</v>
      </c>
      <c r="AZ89" s="710">
        <f>COUNTIF(beosztás!$BP91:$CT91,"é")*12</f>
        <v>0</v>
      </c>
      <c r="BA89" s="710">
        <f>SUM(beosztás!$BP91:$CT91)</f>
        <v>0</v>
      </c>
      <c r="BB89" s="710">
        <f>COUNTIF(beosztás!$BP91:$CT91,"FÜ")*8</f>
        <v>0</v>
      </c>
      <c r="BC89" s="897">
        <f>(COUNTIF(beosztás!$BP91:$CT91,"SN")*12)+(COUNTIF(beosztás!$BP91:$CT91,"SDE")*8)+(COUNTIF(beosztás!$BP91:$CT91,"SDU")*8)+(COUNTIF(beosztás!$BP91:$CT91,"SÉ")*12)+(COUNTIF(beosztás!$BP91:$CT91,"SÉJ")*8)+(COUNTIF(beosztás!$BP91:$CT91,"S1")*1)+(COUNTIF(beosztás!$BP91:$CT91,"S2")*2)+(COUNTIF(beosztás!$BP91:$CT91,"S3")*3)+(COUNTIF(beosztás!$BP91:$CT91,"S4")*4)+(COUNTIF(beosztás!$BP91:$CT91,"S5")*5)+(COUNTIF(beosztás!$BP91:$CT91,"S6")*6)+(COUNTIF(beosztás!$BP91:$CT91,"S7")*7)+(COUNTIF(beosztás!$BP91:$CT91,"S8")*8)+(COUNTIF(beosztás!$BP91:$CT91,"S9")*9)+(COUNTIF(beosztás!$BP91:$CT91,"S10")*10)+(COUNTIF(beosztás!$BP91:$CT91,"S11")*11)+(COUNTIF(beosztás!$BP91:$CT91,"S12")*12)</f>
        <v>0</v>
      </c>
      <c r="BD89" s="710">
        <f>COUNTIF(beosztás!$BP91:$CT91,"BN")*12+COUNTIF(beosztás!$BP91:$CT91,"BÉ")*12+COUNTIF(beosztás!$BP91:$CT91,"BDE")*8+COUNTIF(beosztás!$BP91:$CT91,"BDU")*8+COUNTIF(beosztás!$BP91:$CT91,"BÉJ")*8+COUNTIF(beosztás!$BP91:$CT91,"B1")*1+COUNTIF(beosztás!$BP91:$CT91,"B2")*2+COUNTIF(beosztás!$BP91:$CT91,"B3")*3+COUNTIF(beosztás!$BP91:$CT91,"B5")*5+COUNTIF(beosztás!$BP91:$CT91,"B6")*6+COUNTIF(beosztás!$BP91:$CT91,"B7")*7+COUNTIF(beosztás!$BP91:$CT91,"B8")*8+COUNTIF(beosztás!$BP91:$CT91,"B9")*9+COUNTIF(beosztás!$BP91:$CT91,"B10")*10+COUNTIF(beosztás!$BP91:$CT91,"B11")*11+COUNTIF(beosztás!$BP91:$CT91,"B12")*12+COUNTIF(beosztás!$BP91:$CT91,"BP")*0</f>
        <v>0</v>
      </c>
      <c r="BE89" s="605">
        <f t="shared" si="480"/>
        <v>0</v>
      </c>
      <c r="BF89" s="710">
        <f>IF(C89="",0,alapadatok!$AN$4)</f>
        <v>0</v>
      </c>
      <c r="BG89" s="19">
        <f t="shared" si="481"/>
        <v>0</v>
      </c>
      <c r="BH89" s="741">
        <f t="shared" si="482"/>
        <v>0</v>
      </c>
      <c r="BI89" s="40"/>
      <c r="BJ89" s="709">
        <f>COUNTIF(beosztás!$CU91:$DX91,"DE")*8</f>
        <v>0</v>
      </c>
      <c r="BK89" s="710">
        <f>COUNTIF(beosztás!$CU91:$DX91,"DU")*8</f>
        <v>0</v>
      </c>
      <c r="BL89" s="710">
        <f>COUNTIF(beosztás!$CU91:$DX91,"ÉJ")*8</f>
        <v>0</v>
      </c>
      <c r="BM89" s="710">
        <f>COUNTIF(beosztás!$CU91:$DX91,"N")*12</f>
        <v>0</v>
      </c>
      <c r="BN89" s="710">
        <f>COUNTIF(beosztás!$CU91:$DX91,"É")*12</f>
        <v>0</v>
      </c>
      <c r="BO89" s="710">
        <f>SUM(beosztás!$CU91:$DX91)</f>
        <v>0</v>
      </c>
      <c r="BP89" s="897">
        <f>(COUNTIF(beosztás!$CU91:$DX91,"SN")*12)+(COUNTIF(beosztás!$CU91:$DX91,"SDE")*8)+(COUNTIF(beosztás!$CU91:$DX91,"SDU")*8)+(COUNTIF(beosztás!$CU91:$DX91,"SÉ")*12)+(COUNTIF(beosztás!$CU91:$DX91,"SÉJ")*8)+(COUNTIF(beosztás!$CU91:$DX91,"S1")*1)+(COUNTIF(beosztás!$CU91:$DX91,"S2")*2)+(COUNTIF(beosztás!$CU91:$DX91,"S3")*3)+(COUNTIF(beosztás!$CU91:$DX91,"S4")*4)+(COUNTIF(beosztás!$CU91:$DX91,"S5")*5)+(COUNTIF(beosztás!$CU91:$DX91,"S6")*6)+(COUNTIF(beosztás!$CU91:$DX91,"S7")*7)+(COUNTIF(beosztás!$CU91:$DX91,"S8")*8)+(COUNTIF(beosztás!$CU91:$DX91,"S9")*9)+(COUNTIF(beosztás!$CU91:$DX91,"S10")*10)+(COUNTIF(beosztás!$CU91:$DX91,"S11")*11)+(COUNTIF(beosztás!$CU91:$DX91,"S12")*12)</f>
        <v>0</v>
      </c>
      <c r="BQ89" s="710">
        <f>COUNTIF(beosztás!$CU91:$DX91,"FÜ")*8</f>
        <v>0</v>
      </c>
      <c r="BR89" s="710">
        <f>COUNTIF(beosztás!$CU91:$DX91,"BN")*12+COUNTIF(beosztás!$CU91:$DX91,"BÉ")*12+COUNTIF(beosztás!$CU91:$DX91,"BDE")*8+COUNTIF(beosztás!$CU91:$DX91,"BDU")*8+COUNTIF(beosztás!$CU91:$DX91,"BÉJ")*8+COUNTIF(beosztás!$CU91:$DX91,"B1")*1+COUNTIF(beosztás!$CU91:$DX91,"B2")*2+COUNTIF(beosztás!$CU91:$DX91,"B3")*3+COUNTIF(beosztás!$CU91:$DX91,"B5")*5+COUNTIF(beosztás!$CU91:$DX91,"B6")*6+COUNTIF(beosztás!$CU91:$DX91,"B7")*7+COUNTIF(beosztás!$CU91:$DX91,"B8")*8+COUNTIF(beosztás!$CU91:$DX91,"B9")*9+COUNTIF(beosztás!$CU91:$DX91,"B10")*10+COUNTIF(beosztás!$CU91:$DX91,"B11")*11+COUNTIF(beosztás!$CU91:$DX91,"B12")*12+COUNTIF(beosztás!$CU91:$DX91,"BP")*0</f>
        <v>0</v>
      </c>
      <c r="BS89" s="605">
        <f t="shared" si="483"/>
        <v>0</v>
      </c>
      <c r="BT89" s="710">
        <f>IF(C89="",0,alapadatok!$AN$5)</f>
        <v>0</v>
      </c>
      <c r="BU89" s="19">
        <f t="shared" si="484"/>
        <v>0</v>
      </c>
      <c r="BV89" s="741">
        <f t="shared" si="485"/>
        <v>0</v>
      </c>
      <c r="BW89" s="40"/>
      <c r="BX89" s="25">
        <f t="shared" si="486"/>
        <v>0</v>
      </c>
      <c r="BY89" s="605">
        <f t="shared" si="487"/>
        <v>0</v>
      </c>
      <c r="BZ89" s="605">
        <f t="shared" si="488"/>
        <v>0</v>
      </c>
      <c r="CA89" s="605">
        <f t="shared" si="489"/>
        <v>0</v>
      </c>
      <c r="CB89" s="605">
        <f t="shared" si="490"/>
        <v>0</v>
      </c>
      <c r="CC89" s="605">
        <f t="shared" si="491"/>
        <v>0</v>
      </c>
      <c r="CD89" s="605">
        <f t="shared" si="492"/>
        <v>0</v>
      </c>
      <c r="CE89" s="605">
        <f t="shared" si="493"/>
        <v>0</v>
      </c>
      <c r="CF89" s="605">
        <f t="shared" si="494"/>
        <v>0</v>
      </c>
      <c r="CG89" s="605">
        <f t="shared" si="495"/>
        <v>0</v>
      </c>
      <c r="CH89" s="605">
        <f t="shared" si="496"/>
        <v>0</v>
      </c>
      <c r="CI89" s="19">
        <f t="shared" si="497"/>
        <v>0</v>
      </c>
      <c r="CJ89" s="741">
        <f t="shared" si="498"/>
        <v>0</v>
      </c>
      <c r="CK89" s="41"/>
      <c r="CL89" s="709">
        <f>COUNTIF(beosztás!$DY91:$FC91,"DE")*8</f>
        <v>0</v>
      </c>
      <c r="CM89" s="710">
        <f>COUNTIF(beosztás!$DY91:$FC91,"DU")*8</f>
        <v>0</v>
      </c>
      <c r="CN89" s="710">
        <f>COUNTIF(beosztás!$DY91:$FC91,"ÉJ")*8</f>
        <v>0</v>
      </c>
      <c r="CO89" s="710">
        <f>COUNTIF(beosztás!$DY91:$FC91,"N")*12</f>
        <v>0</v>
      </c>
      <c r="CP89" s="710">
        <f>COUNTIF(beosztás!$DY91:$FC91,"é")*12</f>
        <v>0</v>
      </c>
      <c r="CQ89" s="710">
        <f>SUM(beosztás!$DY91:$FC91)</f>
        <v>0</v>
      </c>
      <c r="CR89" s="710">
        <f>COUNTIF(beosztás!$DY91:$FC91,"FÜ")*8</f>
        <v>0</v>
      </c>
      <c r="CS89" s="897">
        <f>(COUNTIF(beosztás!$DY91:$FC91,"SN")*12)+(COUNTIF(beosztás!$DY91:$FC91,"SDE")*8)+(COUNTIF(beosztás!$DY91:$FC91,"SDU")*8)+(COUNTIF(beosztás!$DY91:$FC91,"SÉ")*12)+(COUNTIF(beosztás!$DY91:$FC91,"SÉJ")*8)+(COUNTIF(beosztás!$DY91:$FC91,"S1")*1)+(COUNTIF(beosztás!$DY91:$FC91,"S2")*2)+(COUNTIF(beosztás!$DY91:$FC91,"S3")*3)+(COUNTIF(beosztás!$DY91:$FC91,"S4")*4)+(COUNTIF(beosztás!$DY91:$FC91,"S5")*5)+(COUNTIF(beosztás!$DY91:$FC91,"S6")*6)+(COUNTIF(beosztás!$DY91:$FC91,"S7")*7)+(COUNTIF(beosztás!$DY91:$FC91,"S8")*8)+(COUNTIF(beosztás!$DY91:$FC91,"S9")*9)+(COUNTIF(beosztás!$DY91:$FC91,"S10")*10)+(COUNTIF(beosztás!$DY91:$FC91,"S11")*11)+(COUNTIF(beosztás!$DY91:$FC91,"S12")*12)</f>
        <v>0</v>
      </c>
      <c r="CT89" s="710">
        <f>COUNTIF(beosztás!$DY91:$FC91,"BN")*12+COUNTIF(beosztás!$DY91:$FC91,"BÉ")*12+COUNTIF(beosztás!$DY91:$FC91,"BDE")*8+COUNTIF(beosztás!$DY91:$FC91,"BDU")*8+COUNTIF(beosztás!$DY91:$FC91,"BÉJ")*8+COUNTIF(beosztás!$DY91:$FC91,"B1")*1+COUNTIF(beosztás!$DY91:$FC91,"B2")*2+COUNTIF(beosztás!$DY91:$FC91,"B3")*3+COUNTIF(beosztás!$DY91:$FC91,"B5")*5+COUNTIF(beosztás!$DY91:$FC91,"B6")*6+COUNTIF(beosztás!$DY91:$FC91,"B7")*7+COUNTIF(beosztás!$DY91:$FC91,"B8")*8+COUNTIF(beosztás!$DY91:$FC91,"B9")*9+COUNTIF(beosztás!$DY91:$FC91,"B10")*10+COUNTIF(beosztás!$DY91:$FC91,"B11")*11+COUNTIF(beosztás!$DY91:$FC91,"B12")*12+COUNTIF(beosztás!$DY91:$FC91,"BP")*0</f>
        <v>0</v>
      </c>
      <c r="CU89" s="605">
        <f t="shared" si="575"/>
        <v>0</v>
      </c>
      <c r="CV89" s="710">
        <f>IF(C89="",0,alapadatok!$AN$6)</f>
        <v>0</v>
      </c>
      <c r="CW89" s="19">
        <f t="shared" si="500"/>
        <v>0</v>
      </c>
      <c r="CX89" s="907">
        <f t="shared" si="501"/>
        <v>0</v>
      </c>
      <c r="CY89" s="40"/>
      <c r="CZ89" s="709">
        <f>COUNTIF(beosztás!$FD91:$GG91,"DE")*8</f>
        <v>0</v>
      </c>
      <c r="DA89" s="710">
        <f>COUNTIF(beosztás!$FD91:$GG91,"DU")*8</f>
        <v>0</v>
      </c>
      <c r="DB89" s="710">
        <f>COUNTIF(beosztás!$FD91:$GG91,"ÉJ")*8</f>
        <v>0</v>
      </c>
      <c r="DC89" s="710">
        <f>COUNTIF(beosztás!$FD91:$GG91,"N")*12</f>
        <v>0</v>
      </c>
      <c r="DD89" s="710">
        <f>COUNTIF(beosztás!$FD91:$GG91,"É")*12</f>
        <v>0</v>
      </c>
      <c r="DE89" s="710">
        <f>SUM(beosztás!$FD91:$GG91)</f>
        <v>0</v>
      </c>
      <c r="DF89" s="897">
        <f>(COUNTIF(beosztás!$FD91:$GG91,"SN")*12)+(COUNTIF(beosztás!$FD91:$GG91,"SDE")*8)+(COUNTIF(beosztás!$FD91:$GG91,"SDU")*8)+(COUNTIF(beosztás!$FD91:$GG91,"SÉ")*12)+(COUNTIF(beosztás!$FD91:$GG91,"SÉJ")*8)+(COUNTIF(beosztás!$FD91:$GG91,"S1")*1)+(COUNTIF(beosztás!$FD91:$GG91,"S2")*2)+(COUNTIF(beosztás!$FD91:$GG91,"S3")*3)+(COUNTIF(beosztás!$FD91:$GG91,"S4")*4)+(COUNTIF(beosztás!$FD91:$GG91,"S5")*5)+(COUNTIF(beosztás!$FD91:$GG91,"S6")*6)+(COUNTIF(beosztás!$FD91:$GG91,"S7")*7)+(COUNTIF(beosztás!$FD91:$GG91,"S8")*8)+(COUNTIF(beosztás!$FD91:$GG91,"S9")*9)+(COUNTIF(beosztás!$FD91:$GG91,"S10")*10)+(COUNTIF(beosztás!$FD91:$GG91,"S11")*11)+(COUNTIF(beosztás!$FD91:$GG91,"S12")*12)</f>
        <v>0</v>
      </c>
      <c r="DG89" s="710">
        <f>COUNTIF(beosztás!$FD91:$GG91,"FÜ")*8</f>
        <v>0</v>
      </c>
      <c r="DH89" s="710">
        <f>COUNTIF(beosztás!$FD91:$GG91,"BN")*12+COUNTIF(beosztás!$FD91:$GG91,"BÉ")*12+COUNTIF(beosztás!$FD91:$GG91,"BDE")*8+COUNTIF(beosztás!$FD91:$GG91,"BDU")*8+COUNTIF(beosztás!$FD91:$GG91,"BÉJ")*8+COUNTIF(beosztás!$FD91:$GG91,"B1")*1+COUNTIF(beosztás!$FD91:$GG91,"B2")*2+COUNTIF(beosztás!$FD91:$GG91,"B3")*3+COUNTIF(beosztás!$FD91:$GG91,"B5")*5+COUNTIF(beosztás!$FD91:$GG91,"B6")*6+COUNTIF(beosztás!$FD91:$GG91,"B7")*7+COUNTIF(beosztás!$FD91:$GG91,"B8")*8+COUNTIF(beosztás!$FD91:$GG91,"B9")*9+COUNTIF(beosztás!$FD91:$GG91,"B10")*10+COUNTIF(beosztás!$FD91:$GG91,"B11")*11+COUNTIF(beosztás!$FD91:$GG91,"B12")*12+COUNTIF(beosztás!$FD91:$GG91,"BP")*0</f>
        <v>0</v>
      </c>
      <c r="DI89" s="605">
        <f t="shared" si="502"/>
        <v>0</v>
      </c>
      <c r="DJ89" s="710">
        <f>IF(C89="",0,alapadatok!$AN$7)</f>
        <v>0</v>
      </c>
      <c r="DK89" s="19">
        <f t="shared" si="503"/>
        <v>0</v>
      </c>
      <c r="DL89" s="741">
        <f t="shared" si="504"/>
        <v>0</v>
      </c>
      <c r="DM89" s="40"/>
      <c r="DN89" s="25">
        <f t="shared" si="505"/>
        <v>0</v>
      </c>
      <c r="DO89" s="605">
        <f t="shared" si="506"/>
        <v>0</v>
      </c>
      <c r="DP89" s="605">
        <f t="shared" si="507"/>
        <v>0</v>
      </c>
      <c r="DQ89" s="605">
        <f t="shared" si="508"/>
        <v>0</v>
      </c>
      <c r="DR89" s="605">
        <f t="shared" si="509"/>
        <v>0</v>
      </c>
      <c r="DS89" s="605">
        <f t="shared" si="510"/>
        <v>0</v>
      </c>
      <c r="DT89" s="605">
        <f t="shared" si="511"/>
        <v>0</v>
      </c>
      <c r="DU89" s="605">
        <f t="shared" si="512"/>
        <v>0</v>
      </c>
      <c r="DV89" s="605">
        <f t="shared" si="513"/>
        <v>0</v>
      </c>
      <c r="DW89" s="605">
        <f t="shared" si="514"/>
        <v>0</v>
      </c>
      <c r="DX89" s="605">
        <f t="shared" si="515"/>
        <v>0</v>
      </c>
      <c r="DY89" s="19">
        <f t="shared" si="516"/>
        <v>0</v>
      </c>
      <c r="DZ89" s="907">
        <f t="shared" si="517"/>
        <v>0</v>
      </c>
      <c r="EA89" s="41"/>
      <c r="EB89" s="709">
        <f>COUNTIF(beosztás!$GH91:$HL91,"DE")*8</f>
        <v>0</v>
      </c>
      <c r="EC89" s="710">
        <f>COUNTIF(beosztás!$GH91:$HL91,"DU")*8</f>
        <v>0</v>
      </c>
      <c r="ED89" s="710">
        <f>COUNTIF(beosztás!$GH91:$HL91,"ÉJ")*8</f>
        <v>0</v>
      </c>
      <c r="EE89" s="710">
        <f>COUNTIF(beosztás!$GH91:$HL91,"N")*12</f>
        <v>0</v>
      </c>
      <c r="EF89" s="710">
        <f>COUNTIF(beosztás!$GH91:$HL91,"é")*12</f>
        <v>0</v>
      </c>
      <c r="EG89" s="710">
        <f>SUM(beosztás!$GH91:$HL91)</f>
        <v>0</v>
      </c>
      <c r="EH89" s="710">
        <f>COUNTIF(beosztás!$GH91:$HL91,"FÜ")*8</f>
        <v>0</v>
      </c>
      <c r="EI89" s="897">
        <f>(COUNTIF(beosztás!$GH91:$HL91,"SN")*12)+(COUNTIF(beosztás!$GH91:$HL91,"SDE")*8)+(COUNTIF(beosztás!$GH91:$HL91,"SDU")*8)+(COUNTIF(beosztás!$GH91:$HL91,"SÉ")*12)+(COUNTIF(beosztás!$GH91:$HL91,"SÉJ")*8)+(COUNTIF(beosztás!$GH91:$HL91,"S1")*1)+(COUNTIF(beosztás!$GH91:$HL91,"S2")*2)+(COUNTIF(beosztás!$GH91:$HL91,"S3")*3)+(COUNTIF(beosztás!$GH91:$HL91,"S4")*4)+(COUNTIF(beosztás!$GH91:$HL91,"S5")*5)+(COUNTIF(beosztás!$GH91:$HL91,"S6")*6)+(COUNTIF(beosztás!$GH91:$HL91,"S7")*7)+(COUNTIF(beosztás!$GH91:$HL91,"S8")*8)+(COUNTIF(beosztás!$GH91:$HL91,"S9")*9)+(COUNTIF(beosztás!$GH91:$HL91,"S10")*10)+(COUNTIF(beosztás!$GH91:$HL91,"S11")*11)+(COUNTIF(beosztás!$GH91:$HL91,"S12")*12)</f>
        <v>0</v>
      </c>
      <c r="EJ89" s="710">
        <f>COUNTIF(beosztás!$GH91:$HL91,"BN")*12+COUNTIF(beosztás!$GH91:$HL91,"BÉ")*12+COUNTIF(beosztás!$GH91:$HL91,"BDE")*8+COUNTIF(beosztás!$GH91:$HL91,"BDU")*8+COUNTIF(beosztás!$GH91:$HL91,"BÉJ")*8+COUNTIF(beosztás!$GH91:$HL91,"B1")*1+COUNTIF(beosztás!$GH91:$HL91,"B2")*2+COUNTIF(beosztás!$GH91:$HL91,"B3")*3+COUNTIF(beosztás!$GH91:$HL91,"B5")*5+COUNTIF(beosztás!$GH91:$HL91,"B6")*6+COUNTIF(beosztás!$GH91:$HL91,"B7")*7+COUNTIF(beosztás!$GH91:$HL91,"B8")*8+COUNTIF(beosztás!$GH91:$HL91,"B9")*9+COUNTIF(beosztás!$GH91:$HL91,"B10")*10+COUNTIF(beosztás!$GH91:$HL91,"B11")*11+COUNTIF(beosztás!$GH91:$HL91,"B12")*12+COUNTIF(beosztás!$GH91:$HL91,"BP")*0</f>
        <v>0</v>
      </c>
      <c r="EK89" s="605">
        <f t="shared" si="518"/>
        <v>0</v>
      </c>
      <c r="EL89" s="710">
        <f>IF(C89="",0,alapadatok!$AN$8)</f>
        <v>0</v>
      </c>
      <c r="EM89" s="19">
        <f t="shared" si="519"/>
        <v>0</v>
      </c>
      <c r="EN89" s="907">
        <f t="shared" si="520"/>
        <v>0</v>
      </c>
      <c r="EO89" s="40"/>
      <c r="EP89" s="709">
        <f>COUNTIF(beosztás!$HM91:$IQ91,"DE")*8</f>
        <v>0</v>
      </c>
      <c r="EQ89" s="710">
        <f>COUNTIF(beosztás!$HM91:$IQ91,"DU")*8</f>
        <v>0</v>
      </c>
      <c r="ER89" s="710">
        <f>COUNTIF(beosztás!$HM91:$IQ91,"ÉJ")*8</f>
        <v>0</v>
      </c>
      <c r="ES89" s="710">
        <f>COUNTIF(beosztás!$HM91:$IQ91,"N")*12</f>
        <v>0</v>
      </c>
      <c r="ET89" s="710">
        <f>COUNTIF(beosztás!$HM91:$IQ91,"É")*12</f>
        <v>0</v>
      </c>
      <c r="EU89" s="710">
        <f>SUM(beosztás!$HM91:$IQ91)</f>
        <v>0</v>
      </c>
      <c r="EV89" s="897">
        <f>(COUNTIF(beosztás!$HM91:$IQ91,"SN")*12)+(COUNTIF(beosztás!$HM91:$IQ91,"SDE")*8)+(COUNTIF(beosztás!$HM91:$IQ91,"SDU")*8)+(COUNTIF(beosztás!$HM91:$IQ91,"SÉ")*12)+(COUNTIF(beosztás!$HM91:$IQ91,"SÉJ")*8)+(COUNTIF(beosztás!$HM91:$IQ91,"S1")*1)+(COUNTIF(beosztás!$HM91:$IQ91,"S2")*2)+(COUNTIF(beosztás!$HM91:$IQ91,"S3")*3)+(COUNTIF(beosztás!$HM91:$IQ91,"S4")*4)+(COUNTIF(beosztás!$HM91:$IQ91,"S5")*5)+(COUNTIF(beosztás!$HM91:$IQ91,"S6")*6)+(COUNTIF(beosztás!$HM91:$IQ91,"S7")*7)+(COUNTIF(beosztás!$HM91:$IQ91,"S8")*8)+(COUNTIF(beosztás!$HM91:$IQ91,"S9")*9)+(COUNTIF(beosztás!$HM91:$IQ91,"S10")*10)+(COUNTIF(beosztás!$HM91:$IQ91,"S11")*11)+(COUNTIF(beosztás!$HM91:$IQ91,"S12")*12)</f>
        <v>0</v>
      </c>
      <c r="EW89" s="710">
        <f>COUNTIF(beosztás!$HM91:$IQ91,"FÜ")*8</f>
        <v>0</v>
      </c>
      <c r="EX89" s="710">
        <f>COUNTIF(beosztás!$HM91:$IQ91,"BN")*12+COUNTIF(beosztás!$HM91:$IQ91,"BÉ")*12+COUNTIF(beosztás!$HM91:$IQ91,"BDE")*8+COUNTIF(beosztás!$HM91:$IQ91,"BDU")*8+COUNTIF(beosztás!$HM91:$IQ91,"BÉJ")*8+COUNTIF(beosztás!$HM91:$IQ91,"B1")*1+COUNTIF(beosztás!$HM91:$IQ91,"B2")*2+COUNTIF(beosztás!$HM91:$IQ91,"B3")*3+COUNTIF(beosztás!$HM91:$IQ91,"B5")*5+COUNTIF(beosztás!$HM91:$IQ91,"B6")*6+COUNTIF(beosztás!$HM91:$IQ91,"B7")*7+COUNTIF(beosztás!$HM91:$IQ91,"B8")*8+COUNTIF(beosztás!$HM91:$IQ91,"B9")*9+COUNTIF(beosztás!$HM91:$IQ91,"B10")*10+COUNTIF(beosztás!$HM91:$IQ91,"B11")*11+COUNTIF(beosztás!$HM91:$IQ91,"B12")*12+COUNTIF(beosztás!$HM91:$IQ91,"BP")*0</f>
        <v>0</v>
      </c>
      <c r="EY89" s="605">
        <f t="shared" si="521"/>
        <v>0</v>
      </c>
      <c r="EZ89" s="710">
        <f>IF(C89="",0,alapadatok!$AN$9)</f>
        <v>0</v>
      </c>
      <c r="FA89" s="19">
        <f t="shared" si="522"/>
        <v>0</v>
      </c>
      <c r="FB89" s="907">
        <f t="shared" si="523"/>
        <v>0</v>
      </c>
      <c r="FC89" s="40"/>
      <c r="FD89" s="25">
        <f t="shared" si="524"/>
        <v>0</v>
      </c>
      <c r="FE89" s="605">
        <f t="shared" si="525"/>
        <v>0</v>
      </c>
      <c r="FF89" s="605">
        <f t="shared" si="526"/>
        <v>0</v>
      </c>
      <c r="FG89" s="605">
        <f t="shared" si="527"/>
        <v>0</v>
      </c>
      <c r="FH89" s="605">
        <f t="shared" si="528"/>
        <v>0</v>
      </c>
      <c r="FI89" s="605">
        <f t="shared" si="529"/>
        <v>0</v>
      </c>
      <c r="FJ89" s="605">
        <f t="shared" si="530"/>
        <v>0</v>
      </c>
      <c r="FK89" s="605">
        <f t="shared" si="531"/>
        <v>0</v>
      </c>
      <c r="FL89" s="605">
        <f t="shared" si="532"/>
        <v>0</v>
      </c>
      <c r="FM89" s="605">
        <f t="shared" si="533"/>
        <v>0</v>
      </c>
      <c r="FN89" s="605">
        <f t="shared" si="534"/>
        <v>0</v>
      </c>
      <c r="FO89" s="19">
        <f t="shared" si="535"/>
        <v>0</v>
      </c>
      <c r="FP89" s="907">
        <f t="shared" si="536"/>
        <v>0</v>
      </c>
      <c r="FQ89" s="41"/>
      <c r="FR89" s="709">
        <f>COUNTIF(beosztás!$IR91:$JU91,"DE")*8</f>
        <v>0</v>
      </c>
      <c r="FS89" s="710">
        <f>COUNTIF(beosztás!$IR91:$JU91,"DU")*8</f>
        <v>0</v>
      </c>
      <c r="FT89" s="710">
        <f>COUNTIF(beosztás!$IR91:$JU91,"ÉJ")*8</f>
        <v>0</v>
      </c>
      <c r="FU89" s="710">
        <f>COUNTIF(beosztás!$IR91:$JU91,"N")*12</f>
        <v>0</v>
      </c>
      <c r="FV89" s="710">
        <f>COUNTIF(beosztás!$IR91:$JU91,"é")*12</f>
        <v>0</v>
      </c>
      <c r="FW89" s="710">
        <f>SUM(beosztás!$IR91:$JU91)</f>
        <v>0</v>
      </c>
      <c r="FX89" s="710">
        <f>COUNTIF(beosztás!$IR91:$JU91,"FÜ")*8</f>
        <v>0</v>
      </c>
      <c r="FY89" s="897">
        <f>(COUNTIF(beosztás!$IR91:$JU91,"SN")*12)+(COUNTIF(beosztás!$IR91:$JU91,"SDE")*8)+(COUNTIF(beosztás!$IR91:$JU91,"SDU")*8)+(COUNTIF(beosztás!$IR91:$JU91,"SÉ")*12)+(COUNTIF(beosztás!$IR91:$JU91,"SÉJ")*8)+(COUNTIF(beosztás!$IR91:$JU91,"S1")*1)+(COUNTIF(beosztás!$IR91:$JU91,"S2")*2)+(COUNTIF(beosztás!$IR91:$JU91,"S3")*3)+(COUNTIF(beosztás!$IR91:$JU91,"S4")*4)+(COUNTIF(beosztás!$IR91:$JU91,"S5")*5)+(COUNTIF(beosztás!$IR91:$JU91,"S6")*6)+(COUNTIF(beosztás!$IR91:$JU91,"S7")*7)+(COUNTIF(beosztás!$IR91:$JU91,"S8")*8)+(COUNTIF(beosztás!$IR91:$JU91,"S9")*9)+(COUNTIF(beosztás!$IR91:$JU91,"S10")*10)+(COUNTIF(beosztás!$IR91:$JU91,"S11")*11)+(COUNTIF(beosztás!$IR91:$JU91,"S12")*12)</f>
        <v>0</v>
      </c>
      <c r="FZ89" s="710">
        <f>COUNTIF(beosztás!$IR91:$JU91,"BN")*12+COUNTIF(beosztás!$IR91:$JU91,"BÉ")*12+COUNTIF(beosztás!$IR91:$JU91,"BDE")*8+COUNTIF(beosztás!$IR91:$JU91,"BDU")*8+COUNTIF(beosztás!$IR91:$JU91,"BÉJ")*8+COUNTIF(beosztás!$IR91:$JU91,"B1")*1+COUNTIF(beosztás!$IR91:$JU91,"B2")*2+COUNTIF(beosztás!$IR91:$JU91,"B3")*3+COUNTIF(beosztás!$IR91:$JU91,"B5")*5+COUNTIF(beosztás!$IR91:$JU91,"B6")*6+COUNTIF(beosztás!$IR91:$JU91,"B7")*7+COUNTIF(beosztás!$IR91:$JU91,"B8")*8+COUNTIF(beosztás!$IR91:$JU91,"B9")*9+COUNTIF(beosztás!$IR91:$JU91,"B10")*10+COUNTIF(beosztás!$IR91:$JU91,"B11")*11+COUNTIF(beosztás!$IR91:$JU91,"B12")*12+COUNTIF(beosztás!$IR91:$JU91,"BP")*0</f>
        <v>0</v>
      </c>
      <c r="GA89" s="605">
        <f t="shared" si="537"/>
        <v>0</v>
      </c>
      <c r="GB89" s="710">
        <f>IF(C89="",0,alapadatok!$AN$10)</f>
        <v>0</v>
      </c>
      <c r="GC89" s="19">
        <f t="shared" si="538"/>
        <v>0</v>
      </c>
      <c r="GD89" s="907">
        <f t="shared" si="539"/>
        <v>0</v>
      </c>
      <c r="GE89" s="42"/>
      <c r="GF89" s="709">
        <f>COUNTIF(beosztás!$JV91:$KZ91,"DE")*8</f>
        <v>0</v>
      </c>
      <c r="GG89" s="710">
        <f>COUNTIF(beosztás!$JV91:$KZ91,"DU")*8</f>
        <v>0</v>
      </c>
      <c r="GH89" s="710">
        <f>COUNTIF(beosztás!$JV91:$KZ91,"ÉJ")*8</f>
        <v>0</v>
      </c>
      <c r="GI89" s="710">
        <f>COUNTIF(beosztás!$JV91:$KZ91,"N")*12</f>
        <v>0</v>
      </c>
      <c r="GJ89" s="710">
        <f>COUNTIF(beosztás!$JV91:$KZ91,"É")*12</f>
        <v>0</v>
      </c>
      <c r="GK89" s="710">
        <f>SUM(beosztás!$JV91:$KZ91)</f>
        <v>0</v>
      </c>
      <c r="GL89" s="897">
        <f>(COUNTIF(beosztás!$JV91:$KZ91,"SN")*12)+(COUNTIF(beosztás!$JV91:$KZ91,"SDE")*8)+(COUNTIF(beosztás!$JV91:$KZ91,"SDU")*8)+(COUNTIF(beosztás!$JV91:$KZ91,"SÉ")*12)+(COUNTIF(beosztás!$JV91:$KZ91,"SÉJ")*8)+(COUNTIF(beosztás!$JV91:$KZ91,"S1")*1)+(COUNTIF(beosztás!$JV91:$KZ91,"S2")*2)+(COUNTIF(beosztás!$JV91:$KZ91,"S3")*3)+(COUNTIF(beosztás!$JV91:$KZ91,"S4")*4)+(COUNTIF(beosztás!$JV91:$KZ91,"S5")*5)+(COUNTIF(beosztás!$JV91:$KZ91,"S6")*6)+(COUNTIF(beosztás!$JV91:$KZ91,"S7")*7)+(COUNTIF(beosztás!$JV91:$KZ91,"S8")*8)+(COUNTIF(beosztás!$JV91:$KZ91,"S9")*9)+(COUNTIF(beosztás!$JV91:$KZ91,"S10")*10)+(COUNTIF(beosztás!$JV91:$KZ91,"S11")*11)+(COUNTIF(beosztás!$JV91:$KZ91,"S12")*12)</f>
        <v>0</v>
      </c>
      <c r="GM89" s="710">
        <f>COUNTIF(beosztás!$JV91:$KZ91,"FÜ")*8</f>
        <v>0</v>
      </c>
      <c r="GN89" s="710">
        <f>COUNTIF(beosztás!$JV91:$KZ91,"BN")*12+COUNTIF(beosztás!$JV91:$KZ91,"BÉ")*12+COUNTIF(beosztás!$JV91:$KZ91,"BDE")*8+COUNTIF(beosztás!$JV91:$KZ91,"BDU")*8+COUNTIF(beosztás!$JV91:$KZ91,"BÉJ")*8+COUNTIF(beosztás!$JV91:$KZ91,"B1")*1+COUNTIF(beosztás!$JV91:$KZ91,"B2")*2+COUNTIF(beosztás!$JV91:$KZ91,"B3")*3+COUNTIF(beosztás!$JV91:$KZ91,"B5")*5+COUNTIF(beosztás!$JV91:$KZ91,"B6")*6+COUNTIF(beosztás!$JV91:$KZ91,"B7")*7+COUNTIF(beosztás!$JV91:$KZ91,"B8")*8+COUNTIF(beosztás!$JV91:$KZ91,"B9")*9+COUNTIF(beosztás!$JV91:$KZ91,"B10")*10+COUNTIF(beosztás!$JV91:$KZ91,"B11")*11+COUNTIF(beosztás!$JV91:$KZ91,"B12")*12+COUNTIF(beosztás!$JV91:$KZ91,"BP")*0</f>
        <v>0</v>
      </c>
      <c r="GO89" s="605">
        <f t="shared" si="540"/>
        <v>0</v>
      </c>
      <c r="GP89" s="710">
        <f>IF(C89="",0,alapadatok!$AN$11)</f>
        <v>0</v>
      </c>
      <c r="GQ89" s="19">
        <f t="shared" si="541"/>
        <v>0</v>
      </c>
      <c r="GR89" s="907">
        <f t="shared" si="542"/>
        <v>0</v>
      </c>
      <c r="GS89" s="42"/>
      <c r="GT89" s="25">
        <f t="shared" si="543"/>
        <v>0</v>
      </c>
      <c r="GU89" s="605">
        <f t="shared" si="544"/>
        <v>0</v>
      </c>
      <c r="GV89" s="605">
        <f t="shared" si="545"/>
        <v>0</v>
      </c>
      <c r="GW89" s="605">
        <f t="shared" si="546"/>
        <v>0</v>
      </c>
      <c r="GX89" s="605">
        <f t="shared" si="547"/>
        <v>0</v>
      </c>
      <c r="GY89" s="605">
        <f t="shared" si="548"/>
        <v>0</v>
      </c>
      <c r="GZ89" s="605">
        <f t="shared" si="549"/>
        <v>0</v>
      </c>
      <c r="HA89" s="605">
        <f t="shared" si="550"/>
        <v>0</v>
      </c>
      <c r="HB89" s="605">
        <f t="shared" si="551"/>
        <v>0</v>
      </c>
      <c r="HC89" s="605">
        <f t="shared" si="552"/>
        <v>0</v>
      </c>
      <c r="HD89" s="605">
        <f t="shared" si="553"/>
        <v>0</v>
      </c>
      <c r="HE89" s="19">
        <f t="shared" si="554"/>
        <v>0</v>
      </c>
      <c r="HF89" s="907">
        <f t="shared" si="555"/>
        <v>0</v>
      </c>
      <c r="HG89" s="41"/>
      <c r="HH89" s="709">
        <f>COUNTIF(beosztás!$LA91:$MD91,"DE")*8</f>
        <v>0</v>
      </c>
      <c r="HI89" s="710">
        <f>COUNTIF(beosztás!$LA91:$MD91,"DU")*8</f>
        <v>0</v>
      </c>
      <c r="HJ89" s="710">
        <f>COUNTIF(beosztás!$LA91:$MD91,"ÉJ")*8</f>
        <v>0</v>
      </c>
      <c r="HK89" s="710">
        <f>COUNTIF(beosztás!$LA91:$MD91,"N")*12</f>
        <v>0</v>
      </c>
      <c r="HL89" s="710">
        <f>COUNTIF(beosztás!$LA91:$MD91,"é")*12</f>
        <v>0</v>
      </c>
      <c r="HM89" s="710">
        <f>SUM(beosztás!$LA91:$MD91)</f>
        <v>0</v>
      </c>
      <c r="HN89" s="710">
        <f>COUNTIF(beosztás!$LA91:$MD91,"FÜ")*8</f>
        <v>0</v>
      </c>
      <c r="HO89" s="897">
        <f>(COUNTIF(beosztás!$LA91:$MD91,"SN")*12)+(COUNTIF(beosztás!$LA91:$MD91,"SDE")*8)+(COUNTIF(beosztás!$LA91:$MD91,"SDU")*8)+(COUNTIF(beosztás!$LA91:$MD91,"SÉ")*12)+(COUNTIF(beosztás!$LA91:$MD91,"SÉJ")*8)+(COUNTIF(beosztás!$LA91:$MD91,"S1")*1)+(COUNTIF(beosztás!$LA91:$MD91,"S2")*2)+(COUNTIF(beosztás!$LA91:$MD91,"S3")*3)+(COUNTIF(beosztás!$LA91:$MD91,"S4")*4)+(COUNTIF(beosztás!$LA91:$MD91,"S5")*5)+(COUNTIF(beosztás!$LA91:$MD91,"S6")*6)+(COUNTIF(beosztás!$LA91:$MD91,"S7")*7)+(COUNTIF(beosztás!$LA91:$MD91,"S8")*8)+(COUNTIF(beosztás!$LA91:$MD91,"S9")*9)+(COUNTIF(beosztás!$LA91:$MD91,"S10")*10)+(COUNTIF(beosztás!$LA91:$MD91,"S11")*11)+(COUNTIF(beosztás!$LA91:$MD91,"S12")*12)</f>
        <v>0</v>
      </c>
      <c r="HP89" s="710">
        <f>COUNTIF(beosztás!$LA91:$MD91,"BN")*12+COUNTIF(beosztás!$LA91:$MD91,"BÉ")*12+COUNTIF(beosztás!$LA91:$MD91,"BDE")*8+COUNTIF(beosztás!$LA91:$MD91,"BDU")*8+COUNTIF(beosztás!$LA91:$MD91,"BÉJ")*8+COUNTIF(beosztás!$LA91:$MD91,"B1")*1+COUNTIF(beosztás!$LA91:$MD91,"B2")*2+COUNTIF(beosztás!$LA91:$MD91,"B3")*3+COUNTIF(beosztás!$KZ91:$MC91,"B5")*5+COUNTIF(beosztás!$KZ91:$MC91,"B6")*6+COUNTIF(beosztás!$KZ91:$MC91,"B7")*7+COUNTIF(beosztás!$KZ91:$MC91,"B8")*8+COUNTIF(beosztás!$LA91:$MD91,"B9")*9+COUNTIF(beosztás!$LA91:$MD91,"B10")*10+COUNTIF(beosztás!$LA91:$MD91,"B11")*11+COUNTIF(beosztás!$LA91:$MD91,"B12")*12+COUNTIF(beosztás!$LA91:$MD91,"BP")*0</f>
        <v>0</v>
      </c>
      <c r="HQ89" s="605">
        <f t="shared" si="556"/>
        <v>0</v>
      </c>
      <c r="HR89" s="710">
        <f>IF(C89="",0,alapadatok!$AN$12)</f>
        <v>0</v>
      </c>
      <c r="HS89" s="19">
        <f t="shared" si="557"/>
        <v>0</v>
      </c>
      <c r="HT89" s="907">
        <f t="shared" si="558"/>
        <v>0</v>
      </c>
      <c r="HU89" s="42"/>
      <c r="HV89" s="709">
        <f>COUNTIF(beosztás!$ME91:$NI91,"DE")*8</f>
        <v>0</v>
      </c>
      <c r="HW89" s="710">
        <f>COUNTIF(beosztás!$ME91:$NI91,"DU")*8</f>
        <v>0</v>
      </c>
      <c r="HX89" s="710">
        <f>COUNTIF(beosztás!$ME91:$NI91,"ÉJ")*8</f>
        <v>0</v>
      </c>
      <c r="HY89" s="710">
        <f>COUNTIF(beosztás!$ME91:$NI91,"N")*12</f>
        <v>0</v>
      </c>
      <c r="HZ89" s="710">
        <f>COUNTIF(beosztás!$ME91:$NI91,"É")*12</f>
        <v>0</v>
      </c>
      <c r="IA89" s="710">
        <f>SUM(beosztás!$ME91:$NI91)</f>
        <v>0</v>
      </c>
      <c r="IB89" s="710">
        <f>(COUNTIF(beosztás!$ME91:$NI91,"SN")*12)+(COUNTIF(beosztás!$ME91:$NI91,"SDE")*8)+(COUNTIF(beosztás!$ME91:$NI91,"SDU")*8)+(COUNTIF(beosztás!$ME91:$NI91,"SÉ")*12)+(COUNTIF(beosztás!$ME91:$NI91,"SÉJ")*8)+(COUNTIF(beosztás!$ME91:$NI91,"S1")*1)+(COUNTIF(beosztás!$ME91:$NI91,"S2")*2)+(COUNTIF(beosztás!$ME91:$NI91,"S3")*3)+(COUNTIF(beosztás!$ME91:$NI91,"S4")*4)+(COUNTIF(beosztás!$ME91:$NI91,"S5")*5)+(COUNTIF(beosztás!$ME91:$NI91,"S6")*6)+(COUNTIF(beosztás!$ME91:$NI91,"S7")*7)+(COUNTIF(beosztás!$ME91:$NI91,"S8")*8)+(COUNTIF(beosztás!$ME91:$NI91,"S9")*9)+(COUNTIF(beosztás!$ME91:$NI91,"S10")*10)+(COUNTIF(beosztás!$ME91:$NI91,"S11")*11)+(COUNTIF(beosztás!$ME91:$NI91,"S12")*12)</f>
        <v>0</v>
      </c>
      <c r="IC89" s="710">
        <f>COUNTIF(beosztás!$ME91:$NI91,"FÜ")*8</f>
        <v>0</v>
      </c>
      <c r="ID89" s="710">
        <f>COUNTIF(beosztás!$ME91:$NI91,"BN")*12+COUNTIF(beosztás!$ME91:$NI91,"BÉ")*12+COUNTIF(beosztás!$ME91:$NI91,"BDE")*8+COUNTIF(beosztás!$ME91:$NI91,"BDU")*8+COUNTIF(beosztás!$ME91:$NI91,"BÉJ")*8+COUNTIF(beosztás!$ME91:$NI91,"B1")*1+COUNTIF(beosztás!$ME91:$NI91,"B2")*2+COUNTIF(beosztás!$ME91:$NI91,"B3")*3+COUNTIF(beosztás!$ME91:$NI91,"B5")*5+COUNTIF(beosztás!$ME91:$NI91,"B6")*6+COUNTIF(beosztás!$ME91:$NI91,"B7")*7+COUNTIF(beosztás!$ME91:$NI91,"B8")*8+COUNTIF(beosztás!$ME91:$NI91,"B9")*9+COUNTIF(beosztás!$ME91:$NI91,"B10")*10+COUNTIF(beosztás!$ME91:$NI91,"B11")*11+COUNTIF(beosztás!$ME91:$NI91,"B12")*12+COUNTIF(beosztás!$ME91:$NI91,"BP")*0</f>
        <v>0</v>
      </c>
      <c r="IE89" s="605">
        <f t="shared" si="559"/>
        <v>0</v>
      </c>
      <c r="IF89" s="710">
        <f>IF(C89="",0,alapadatok!$AN$13)</f>
        <v>0</v>
      </c>
      <c r="IG89" s="19">
        <f t="shared" si="560"/>
        <v>0</v>
      </c>
      <c r="IH89" s="741">
        <f t="shared" si="561"/>
        <v>0</v>
      </c>
      <c r="II89" s="42"/>
      <c r="IJ89" s="25">
        <f t="shared" si="562"/>
        <v>0</v>
      </c>
      <c r="IK89" s="605">
        <f t="shared" si="563"/>
        <v>0</v>
      </c>
      <c r="IL89" s="605">
        <f t="shared" si="564"/>
        <v>0</v>
      </c>
      <c r="IM89" s="605">
        <f t="shared" si="565"/>
        <v>0</v>
      </c>
      <c r="IN89" s="605">
        <f t="shared" si="566"/>
        <v>0</v>
      </c>
      <c r="IO89" s="605">
        <f t="shared" si="567"/>
        <v>0</v>
      </c>
      <c r="IP89" s="605">
        <f t="shared" si="568"/>
        <v>0</v>
      </c>
      <c r="IQ89" s="605">
        <f t="shared" si="569"/>
        <v>0</v>
      </c>
      <c r="IR89" s="605">
        <f t="shared" si="570"/>
        <v>0</v>
      </c>
      <c r="IS89" s="605">
        <f t="shared" si="571"/>
        <v>0</v>
      </c>
      <c r="IT89" s="605">
        <f t="shared" si="572"/>
        <v>0</v>
      </c>
      <c r="IU89" s="19">
        <f t="shared" si="573"/>
        <v>0</v>
      </c>
      <c r="IV89" s="907">
        <f t="shared" si="574"/>
        <v>0</v>
      </c>
      <c r="IW89" s="43"/>
      <c r="JF89" s="21"/>
      <c r="JG89" s="21"/>
    </row>
    <row r="90" spans="1:267" hidden="1" x14ac:dyDescent="0.25">
      <c r="A90" s="66">
        <f>IF(beosztás!A92=0,"",beosztás!A92)</f>
        <v>9</v>
      </c>
      <c r="B90" s="63" t="str">
        <f>IF(beosztás!B92=0,"",beosztás!B92)</f>
        <v/>
      </c>
      <c r="C90" s="64" t="str">
        <f>IF(beosztás!C92=0,"",beosztás!C92)</f>
        <v/>
      </c>
      <c r="D90" s="65" t="str">
        <f>IF(beosztás!D92=0,"",beosztás!D92)</f>
        <v/>
      </c>
      <c r="E90" s="18"/>
      <c r="F90" s="709">
        <f>COUNTIF(beosztás!$I92:$AM92,"DE")*8</f>
        <v>0</v>
      </c>
      <c r="G90" s="710">
        <f>COUNTIF(beosztás!$I92:$AM92,"DU")*8</f>
        <v>0</v>
      </c>
      <c r="H90" s="710">
        <f>COUNTIF(beosztás!$I92:$AM92,"ÉJ")*8</f>
        <v>0</v>
      </c>
      <c r="I90" s="710">
        <f>COUNTIF(beosztás!$I92:$AM92,"N")*12</f>
        <v>0</v>
      </c>
      <c r="J90" s="710">
        <f>COUNTIF(beosztás!$I92:$AM92,"é")*12</f>
        <v>0</v>
      </c>
      <c r="K90" s="710">
        <f>SUM(beosztás!$I92:$AM92)</f>
        <v>0</v>
      </c>
      <c r="L90" s="710">
        <f>COUNTIF(beosztás!$I92:$AM92,"FÜ")*8</f>
        <v>0</v>
      </c>
      <c r="M90" s="710">
        <f>(COUNTIF(beosztás!$I92:$AM92,"SN")*12)+(COUNTIF(beosztás!$I92:$AM92,"SDE")*8)+(COUNTIF(beosztás!$I92:$AM92,"SDU")*8)+(COUNTIF(beosztás!$I92:$AM92,"S1")*1)+(COUNTIF(beosztás!$I92:$AM92,"S2")*2)+(COUNTIF(beosztás!$I92:$AM92,"S3")*3)+(COUNTIF(beosztás!$I92:$AM92,"S4")*4)+(COUNTIF(beosztás!$I92:$AM92,"S5")*5)+(COUNTIF(beosztás!$I92:$AM92,"S6")*6)+(COUNTIF(beosztás!$I92:$AM92,"S7")*7)+(COUNTIF(beosztás!$I92:$AM92,"S8")*8)+(COUNTIF(beosztás!$I92:$AM92,"S9")*9)+(COUNTIF(beosztás!$I92:$AM92,"S10")*10)+(COUNTIF(beosztás!$I92:$AM92,"S11")*11)+(COUNTIF(beosztás!$I92:$AM92,"S12")*12)+(COUNTIF(beosztás!$I92:$AM92,"SÉ")*12)+(COUNTIF(beosztás!$I92:$AM92,"SÉJ")*8)</f>
        <v>0</v>
      </c>
      <c r="N90" s="710">
        <f>COUNTIF(beosztás!$I92:$AM92,"BN")*12+COUNTIF(beosztás!$I92:$AM92,"BÉ")*12+COUNTIF(beosztás!$I92:$AM92,"BDE")*8+COUNTIF(beosztás!$I92:$AM92,"BDU")*8+COUNTIF(beosztás!$I92:$AM92,"BÉJ")*8+COUNTIF(beosztás!$I92:$AM92,"B1")*1+COUNTIF(beosztás!$I92:$AM92,"B2")*2+COUNTIF(beosztás!$I92:$AM92,"B3")*3+COUNTIF(beosztás!$I92:$AM92,"B5")*5+COUNTIF(beosztás!$I92:$AM92,"B6")*6+COUNTIF(beosztás!$I92:$AM92,"B7")*7+COUNTIF(beosztás!$I92:$AM92,"B8")*8+COUNTIF(beosztás!$I92:$AM92,"B9")*9+COUNTIF(beosztás!$I92:$AM92,"B10")*10+COUNTIF(beosztás!$I92:$AM92,"B11")*11+COUNTIF(beosztás!$I92:$AM92,"B12")*12+COUNTIF(beosztás!$I92:$AM92,"BP")*0</f>
        <v>0</v>
      </c>
      <c r="O90" s="605">
        <f t="shared" si="461"/>
        <v>0</v>
      </c>
      <c r="P90" s="710">
        <f>IF(C90="",0,alapadatok!$AN$2)</f>
        <v>0</v>
      </c>
      <c r="Q90" s="19">
        <f t="shared" si="462"/>
        <v>0</v>
      </c>
      <c r="R90" s="741">
        <f t="shared" si="463"/>
        <v>0</v>
      </c>
      <c r="S90" s="40"/>
      <c r="T90" s="709">
        <f>COUNTIF(beosztás!$AN92:$BO92,"DE")*8</f>
        <v>0</v>
      </c>
      <c r="U90" s="710">
        <f>COUNTIF(beosztás!$AN92:$BO92,"DU")*8</f>
        <v>0</v>
      </c>
      <c r="V90" s="710">
        <f>COUNTIF(beosztás!$AN92:$BO92,"ÉJ")*8</f>
        <v>0</v>
      </c>
      <c r="W90" s="710">
        <f>COUNTIF(beosztás!$AN92:$BO92,"N")*12</f>
        <v>0</v>
      </c>
      <c r="X90" s="710">
        <f>COUNTIF(beosztás!$AN92:$BO92,"É")*12</f>
        <v>0</v>
      </c>
      <c r="Y90" s="710">
        <f>SUM(beosztás!$AN92:$BO92)</f>
        <v>0</v>
      </c>
      <c r="Z90" s="710">
        <f>(COUNTIF(beosztás!$AN92:$BO92,"SN")*12)+(COUNTIF(beosztás!$AN92:$BO92,"SDE")*8)+(COUNTIF(beosztás!$AN92:$BO92,"SDU")*8)+(COUNTIF(beosztás!$AN92:$BO92,"SÉ")*12)+(COUNTIF(beosztás!$AN92:$BO92,"SÉJ")*8)+(COUNTIF(beosztás!$AN92:$BO92,"S1")*1)+(COUNTIF(beosztás!$AN92:$BO92,"S2")*2)+(COUNTIF(beosztás!$AN92:$BO92,"S3")*3)+(COUNTIF(beosztás!$AN92:$BO92,"S4")*4)+(COUNTIF(beosztás!$AN92:$BO92,"S5")*5)+(COUNTIF(beosztás!$AN92:$BO92,"S6")*6)+(COUNTIF(beosztás!$AN92:$BO92,"S7")*7)+(COUNTIF(beosztás!$AN92:$BO92,"S8")*8)+(COUNTIF(beosztás!$AN92:$BO92,"S9")*9)+(COUNTIF(beosztás!$AN92:$BO92,"S10")*10)+(COUNTIF(beosztás!$AN92:$BO92,"S11")*11)+(COUNTIF(beosztás!$AN92:$BO92,"S12")*12)</f>
        <v>0</v>
      </c>
      <c r="AA90" s="710">
        <f>COUNTIF(beosztás!$AN92:$BO92,"FÜ")*8</f>
        <v>0</v>
      </c>
      <c r="AB90" s="710">
        <f>COUNTIF(beosztás!$AN92:$BO92,"BN")*12+COUNTIF(beosztás!$AN92:$BO92,"BÉ")*12+COUNTIF(beosztás!$AN92:$BO92,"BDE")*8+COUNTIF(beosztás!$AN92:$BO92,"BDU")*8+COUNTIF(beosztás!$AN92:$BO92,"BÉJ")*8+COUNTIF(beosztás!$AN92:$BO92,"B1")*1+COUNTIF(beosztás!$AN92:$BO92,"B2")*2+COUNTIF(beosztás!$AN92:$BO92,"B3")*3+COUNTIF(beosztás!$AN92:$BO92,"B5")*5+COUNTIF(beosztás!$AN92:$BO92,"B6")*6+COUNTIF(beosztás!$AN92:$BO92,"B7")*7+COUNTIF(beosztás!$AN92:$BO92,"B8")*8+COUNTIF(beosztás!$AN92:$BO92,"B9")*9+COUNTIF(beosztás!$AN92:$BO92,"B10")*10+COUNTIF(beosztás!$AN92:$BO92,"B11")*11+COUNTIF(beosztás!$AN92:$BO92,"B12")*12+COUNTIF(beosztás!$AN92:$BO92,"BP")*0</f>
        <v>0</v>
      </c>
      <c r="AC90" s="605">
        <f t="shared" si="464"/>
        <v>0</v>
      </c>
      <c r="AD90" s="710">
        <f>IF(C90="",0,alapadatok!$AN$3)</f>
        <v>0</v>
      </c>
      <c r="AE90" s="19">
        <f t="shared" si="465"/>
        <v>0</v>
      </c>
      <c r="AF90" s="741">
        <f t="shared" si="466"/>
        <v>0</v>
      </c>
      <c r="AG90" s="40"/>
      <c r="AH90" s="25">
        <f t="shared" si="467"/>
        <v>0</v>
      </c>
      <c r="AI90" s="605">
        <f t="shared" si="468"/>
        <v>0</v>
      </c>
      <c r="AJ90" s="605">
        <f t="shared" si="469"/>
        <v>0</v>
      </c>
      <c r="AK90" s="605">
        <f t="shared" si="470"/>
        <v>0</v>
      </c>
      <c r="AL90" s="605">
        <f t="shared" si="471"/>
        <v>0</v>
      </c>
      <c r="AM90" s="605">
        <f t="shared" si="472"/>
        <v>0</v>
      </c>
      <c r="AN90" s="605">
        <f t="shared" si="473"/>
        <v>0</v>
      </c>
      <c r="AO90" s="605">
        <f t="shared" si="474"/>
        <v>0</v>
      </c>
      <c r="AP90" s="605">
        <f t="shared" si="475"/>
        <v>0</v>
      </c>
      <c r="AQ90" s="605">
        <f t="shared" si="476"/>
        <v>0</v>
      </c>
      <c r="AR90" s="605">
        <f t="shared" si="477"/>
        <v>0</v>
      </c>
      <c r="AS90" s="19">
        <f t="shared" si="478"/>
        <v>0</v>
      </c>
      <c r="AT90" s="741">
        <f t="shared" si="479"/>
        <v>0</v>
      </c>
      <c r="AU90" s="41"/>
      <c r="AV90" s="709">
        <f>COUNTIF(beosztás!$BP92:$CT92,"DE")*8</f>
        <v>0</v>
      </c>
      <c r="AW90" s="710">
        <f>COUNTIF(beosztás!$BP92:$CT92,"DU")*8</f>
        <v>0</v>
      </c>
      <c r="AX90" s="710">
        <f>COUNTIF(beosztás!$BP92:$CT92,"ÉJ")*8</f>
        <v>0</v>
      </c>
      <c r="AY90" s="710">
        <f>COUNTIF(beosztás!$BP92:$CT92,"N")*12</f>
        <v>0</v>
      </c>
      <c r="AZ90" s="710">
        <f>COUNTIF(beosztás!$BP92:$CT92,"é")*12</f>
        <v>0</v>
      </c>
      <c r="BA90" s="710">
        <f>SUM(beosztás!$BP92:$CT92)</f>
        <v>0</v>
      </c>
      <c r="BB90" s="710">
        <f>COUNTIF(beosztás!$BP92:$CT92,"FÜ")*8</f>
        <v>0</v>
      </c>
      <c r="BC90" s="897">
        <f>(COUNTIF(beosztás!$BP92:$CT92,"SN")*12)+(COUNTIF(beosztás!$BP92:$CT92,"SDE")*8)+(COUNTIF(beosztás!$BP92:$CT92,"SDU")*8)+(COUNTIF(beosztás!$BP92:$CT92,"SÉ")*12)+(COUNTIF(beosztás!$BP92:$CT92,"SÉJ")*8)+(COUNTIF(beosztás!$BP92:$CT92,"S1")*1)+(COUNTIF(beosztás!$BP92:$CT92,"S2")*2)+(COUNTIF(beosztás!$BP92:$CT92,"S3")*3)+(COUNTIF(beosztás!$BP92:$CT92,"S4")*4)+(COUNTIF(beosztás!$BP92:$CT92,"S5")*5)+(COUNTIF(beosztás!$BP92:$CT92,"S6")*6)+(COUNTIF(beosztás!$BP92:$CT92,"S7")*7)+(COUNTIF(beosztás!$BP92:$CT92,"S8")*8)+(COUNTIF(beosztás!$BP92:$CT92,"S9")*9)+(COUNTIF(beosztás!$BP92:$CT92,"S10")*10)+(COUNTIF(beosztás!$BP92:$CT92,"S11")*11)+(COUNTIF(beosztás!$BP92:$CT92,"S12")*12)</f>
        <v>0</v>
      </c>
      <c r="BD90" s="710">
        <f>COUNTIF(beosztás!$BP92:$CT92,"BN")*12+COUNTIF(beosztás!$BP92:$CT92,"BÉ")*12+COUNTIF(beosztás!$BP92:$CT92,"BDE")*8+COUNTIF(beosztás!$BP92:$CT92,"BDU")*8+COUNTIF(beosztás!$BP92:$CT92,"BÉJ")*8+COUNTIF(beosztás!$BP92:$CT92,"B1")*1+COUNTIF(beosztás!$BP92:$CT92,"B2")*2+COUNTIF(beosztás!$BP92:$CT92,"B3")*3+COUNTIF(beosztás!$BP92:$CT92,"B5")*5+COUNTIF(beosztás!$BP92:$CT92,"B6")*6+COUNTIF(beosztás!$BP92:$CT92,"B7")*7+COUNTIF(beosztás!$BP92:$CT92,"B8")*8+COUNTIF(beosztás!$BP92:$CT92,"B9")*9+COUNTIF(beosztás!$BP92:$CT92,"B10")*10+COUNTIF(beosztás!$BP92:$CT92,"B11")*11+COUNTIF(beosztás!$BP92:$CT92,"B12")*12+COUNTIF(beosztás!$BP92:$CT92,"BP")*0</f>
        <v>0</v>
      </c>
      <c r="BE90" s="605">
        <f t="shared" si="480"/>
        <v>0</v>
      </c>
      <c r="BF90" s="710">
        <f>IF(C90="",0,alapadatok!$AN$4)</f>
        <v>0</v>
      </c>
      <c r="BG90" s="19">
        <f t="shared" si="481"/>
        <v>0</v>
      </c>
      <c r="BH90" s="741">
        <f t="shared" si="482"/>
        <v>0</v>
      </c>
      <c r="BI90" s="40"/>
      <c r="BJ90" s="709">
        <f>COUNTIF(beosztás!$CU92:$DX92,"DE")*8</f>
        <v>0</v>
      </c>
      <c r="BK90" s="710">
        <f>COUNTIF(beosztás!$CU92:$DX92,"DU")*8</f>
        <v>0</v>
      </c>
      <c r="BL90" s="710">
        <f>COUNTIF(beosztás!$CU92:$DX92,"ÉJ")*8</f>
        <v>0</v>
      </c>
      <c r="BM90" s="710">
        <f>COUNTIF(beosztás!$CU92:$DX92,"N")*12</f>
        <v>0</v>
      </c>
      <c r="BN90" s="710">
        <f>COUNTIF(beosztás!$CU92:$DX92,"É")*12</f>
        <v>0</v>
      </c>
      <c r="BO90" s="710">
        <f>SUM(beosztás!$CU92:$DX92)</f>
        <v>0</v>
      </c>
      <c r="BP90" s="897">
        <f>(COUNTIF(beosztás!$CU92:$DX92,"SN")*12)+(COUNTIF(beosztás!$CU92:$DX92,"SDE")*8)+(COUNTIF(beosztás!$CU92:$DX92,"SDU")*8)+(COUNTIF(beosztás!$CU92:$DX92,"SÉ")*12)+(COUNTIF(beosztás!$CU92:$DX92,"SÉJ")*8)+(COUNTIF(beosztás!$CU92:$DX92,"S1")*1)+(COUNTIF(beosztás!$CU92:$DX92,"S2")*2)+(COUNTIF(beosztás!$CU92:$DX92,"S3")*3)+(COUNTIF(beosztás!$CU92:$DX92,"S4")*4)+(COUNTIF(beosztás!$CU92:$DX92,"S5")*5)+(COUNTIF(beosztás!$CU92:$DX92,"S6")*6)+(COUNTIF(beosztás!$CU92:$DX92,"S7")*7)+(COUNTIF(beosztás!$CU92:$DX92,"S8")*8)+(COUNTIF(beosztás!$CU92:$DX92,"S9")*9)+(COUNTIF(beosztás!$CU92:$DX92,"S10")*10)+(COUNTIF(beosztás!$CU92:$DX92,"S11")*11)+(COUNTIF(beosztás!$CU92:$DX92,"S12")*12)</f>
        <v>0</v>
      </c>
      <c r="BQ90" s="710">
        <f>COUNTIF(beosztás!$CU92:$DX92,"FÜ")*8</f>
        <v>0</v>
      </c>
      <c r="BR90" s="710">
        <f>COUNTIF(beosztás!$CU92:$DX92,"BN")*12+COUNTIF(beosztás!$CU92:$DX92,"BÉ")*12+COUNTIF(beosztás!$CU92:$DX92,"BDE")*8+COUNTIF(beosztás!$CU92:$DX92,"BDU")*8+COUNTIF(beosztás!$CU92:$DX92,"BÉJ")*8+COUNTIF(beosztás!$CU92:$DX92,"B1")*1+COUNTIF(beosztás!$CU92:$DX92,"B2")*2+COUNTIF(beosztás!$CU92:$DX92,"B3")*3+COUNTIF(beosztás!$CU92:$DX92,"B5")*5+COUNTIF(beosztás!$CU92:$DX92,"B6")*6+COUNTIF(beosztás!$CU92:$DX92,"B7")*7+COUNTIF(beosztás!$CU92:$DX92,"B8")*8+COUNTIF(beosztás!$CU92:$DX92,"B9")*9+COUNTIF(beosztás!$CU92:$DX92,"B10")*10+COUNTIF(beosztás!$CU92:$DX92,"B11")*11+COUNTIF(beosztás!$CU92:$DX92,"B12")*12+COUNTIF(beosztás!$CU92:$DX92,"BP")*0</f>
        <v>0</v>
      </c>
      <c r="BS90" s="605">
        <f t="shared" si="483"/>
        <v>0</v>
      </c>
      <c r="BT90" s="710">
        <f>IF(C90="",0,alapadatok!$AN$5)</f>
        <v>0</v>
      </c>
      <c r="BU90" s="19">
        <f t="shared" si="484"/>
        <v>0</v>
      </c>
      <c r="BV90" s="741">
        <f t="shared" si="485"/>
        <v>0</v>
      </c>
      <c r="BW90" s="40"/>
      <c r="BX90" s="25">
        <f t="shared" si="486"/>
        <v>0</v>
      </c>
      <c r="BY90" s="605">
        <f t="shared" si="487"/>
        <v>0</v>
      </c>
      <c r="BZ90" s="605">
        <f t="shared" si="488"/>
        <v>0</v>
      </c>
      <c r="CA90" s="605">
        <f t="shared" si="489"/>
        <v>0</v>
      </c>
      <c r="CB90" s="605">
        <f t="shared" si="490"/>
        <v>0</v>
      </c>
      <c r="CC90" s="605">
        <f t="shared" si="491"/>
        <v>0</v>
      </c>
      <c r="CD90" s="605">
        <f t="shared" si="492"/>
        <v>0</v>
      </c>
      <c r="CE90" s="605">
        <f t="shared" si="493"/>
        <v>0</v>
      </c>
      <c r="CF90" s="605">
        <f t="shared" si="494"/>
        <v>0</v>
      </c>
      <c r="CG90" s="605">
        <f t="shared" si="495"/>
        <v>0</v>
      </c>
      <c r="CH90" s="605">
        <f t="shared" si="496"/>
        <v>0</v>
      </c>
      <c r="CI90" s="19">
        <f t="shared" si="497"/>
        <v>0</v>
      </c>
      <c r="CJ90" s="741">
        <f t="shared" si="498"/>
        <v>0</v>
      </c>
      <c r="CK90" s="41"/>
      <c r="CL90" s="709">
        <f>COUNTIF(beosztás!$DY92:$FC92,"DE")*8</f>
        <v>0</v>
      </c>
      <c r="CM90" s="710">
        <f>COUNTIF(beosztás!$DY92:$FC92,"DU")*8</f>
        <v>0</v>
      </c>
      <c r="CN90" s="710">
        <f>COUNTIF(beosztás!$DY92:$FC92,"ÉJ")*8</f>
        <v>0</v>
      </c>
      <c r="CO90" s="710">
        <f>COUNTIF(beosztás!$DY92:$FC92,"N")*12</f>
        <v>0</v>
      </c>
      <c r="CP90" s="710">
        <f>COUNTIF(beosztás!$DY92:$FC92,"é")*12</f>
        <v>0</v>
      </c>
      <c r="CQ90" s="710">
        <f>SUM(beosztás!$DY92:$FC92)</f>
        <v>0</v>
      </c>
      <c r="CR90" s="710">
        <f>COUNTIF(beosztás!$DY92:$FC92,"FÜ")*8</f>
        <v>0</v>
      </c>
      <c r="CS90" s="897">
        <f>(COUNTIF(beosztás!$DY92:$FC92,"SN")*12)+(COUNTIF(beosztás!$DY92:$FC92,"SDE")*8)+(COUNTIF(beosztás!$DY92:$FC92,"SDU")*8)+(COUNTIF(beosztás!$DY92:$FC92,"SÉ")*12)+(COUNTIF(beosztás!$DY92:$FC92,"SÉJ")*8)+(COUNTIF(beosztás!$DY92:$FC92,"S1")*1)+(COUNTIF(beosztás!$DY92:$FC92,"S2")*2)+(COUNTIF(beosztás!$DY92:$FC92,"S3")*3)+(COUNTIF(beosztás!$DY92:$FC92,"S4")*4)+(COUNTIF(beosztás!$DY92:$FC92,"S5")*5)+(COUNTIF(beosztás!$DY92:$FC92,"S6")*6)+(COUNTIF(beosztás!$DY92:$FC92,"S7")*7)+(COUNTIF(beosztás!$DY92:$FC92,"S8")*8)+(COUNTIF(beosztás!$DY92:$FC92,"S9")*9)+(COUNTIF(beosztás!$DY92:$FC92,"S10")*10)+(COUNTIF(beosztás!$DY92:$FC92,"S11")*11)+(COUNTIF(beosztás!$DY92:$FC92,"S12")*12)</f>
        <v>0</v>
      </c>
      <c r="CT90" s="710">
        <f>COUNTIF(beosztás!$DY92:$FC92,"BN")*12+COUNTIF(beosztás!$DY92:$FC92,"BÉ")*12+COUNTIF(beosztás!$DY92:$FC92,"BDE")*8+COUNTIF(beosztás!$DY92:$FC92,"BDU")*8+COUNTIF(beosztás!$DY92:$FC92,"BÉJ")*8+COUNTIF(beosztás!$DY92:$FC92,"B1")*1+COUNTIF(beosztás!$DY92:$FC92,"B2")*2+COUNTIF(beosztás!$DY92:$FC92,"B3")*3+COUNTIF(beosztás!$DY92:$FC92,"B5")*5+COUNTIF(beosztás!$DY92:$FC92,"B6")*6+COUNTIF(beosztás!$DY92:$FC92,"B7")*7+COUNTIF(beosztás!$DY92:$FC92,"B8")*8+COUNTIF(beosztás!$DY92:$FC92,"B9")*9+COUNTIF(beosztás!$DY92:$FC92,"B10")*10+COUNTIF(beosztás!$DY92:$FC92,"B11")*11+COUNTIF(beosztás!$DY92:$FC92,"B12")*12+COUNTIF(beosztás!$DY92:$FC92,"BP")*0</f>
        <v>0</v>
      </c>
      <c r="CU90" s="605">
        <f t="shared" si="575"/>
        <v>0</v>
      </c>
      <c r="CV90" s="710">
        <f>IF(C90="",0,alapadatok!$AN$6)</f>
        <v>0</v>
      </c>
      <c r="CW90" s="19">
        <f t="shared" si="500"/>
        <v>0</v>
      </c>
      <c r="CX90" s="907">
        <f t="shared" si="501"/>
        <v>0</v>
      </c>
      <c r="CY90" s="40"/>
      <c r="CZ90" s="709">
        <f>COUNTIF(beosztás!$FD92:$GG92,"DE")*8</f>
        <v>0</v>
      </c>
      <c r="DA90" s="710">
        <f>COUNTIF(beosztás!$FD92:$GG92,"DU")*8</f>
        <v>0</v>
      </c>
      <c r="DB90" s="710">
        <f>COUNTIF(beosztás!$FD92:$GG92,"ÉJ")*8</f>
        <v>0</v>
      </c>
      <c r="DC90" s="710">
        <f>COUNTIF(beosztás!$FD92:$GG92,"N")*12</f>
        <v>0</v>
      </c>
      <c r="DD90" s="710">
        <f>COUNTIF(beosztás!$FD92:$GG92,"É")*12</f>
        <v>0</v>
      </c>
      <c r="DE90" s="710">
        <f>SUM(beosztás!$FD92:$GG92)</f>
        <v>0</v>
      </c>
      <c r="DF90" s="897">
        <f>(COUNTIF(beosztás!$FD92:$GG92,"SN")*12)+(COUNTIF(beosztás!$FD92:$GG92,"SDE")*8)+(COUNTIF(beosztás!$FD92:$GG92,"SDU")*8)+(COUNTIF(beosztás!$FD92:$GG92,"SÉ")*12)+(COUNTIF(beosztás!$FD92:$GG92,"SÉJ")*8)+(COUNTIF(beosztás!$FD92:$GG92,"S1")*1)+(COUNTIF(beosztás!$FD92:$GG92,"S2")*2)+(COUNTIF(beosztás!$FD92:$GG92,"S3")*3)+(COUNTIF(beosztás!$FD92:$GG92,"S4")*4)+(COUNTIF(beosztás!$FD92:$GG92,"S5")*5)+(COUNTIF(beosztás!$FD92:$GG92,"S6")*6)+(COUNTIF(beosztás!$FD92:$GG92,"S7")*7)+(COUNTIF(beosztás!$FD92:$GG92,"S8")*8)+(COUNTIF(beosztás!$FD92:$GG92,"S9")*9)+(COUNTIF(beosztás!$FD92:$GG92,"S10")*10)+(COUNTIF(beosztás!$FD92:$GG92,"S11")*11)+(COUNTIF(beosztás!$FD92:$GG92,"S12")*12)</f>
        <v>0</v>
      </c>
      <c r="DG90" s="710">
        <f>COUNTIF(beosztás!$FD92:$GG92,"FÜ")*8</f>
        <v>0</v>
      </c>
      <c r="DH90" s="710">
        <f>COUNTIF(beosztás!$FD92:$GG92,"BN")*12+COUNTIF(beosztás!$FD92:$GG92,"BÉ")*12+COUNTIF(beosztás!$FD92:$GG92,"BDE")*8+COUNTIF(beosztás!$FD92:$GG92,"BDU")*8+COUNTIF(beosztás!$FD92:$GG92,"BÉJ")*8+COUNTIF(beosztás!$FD92:$GG92,"B1")*1+COUNTIF(beosztás!$FD92:$GG92,"B2")*2+COUNTIF(beosztás!$FD92:$GG92,"B3")*3+COUNTIF(beosztás!$FD92:$GG92,"B5")*5+COUNTIF(beosztás!$FD92:$GG92,"B6")*6+COUNTIF(beosztás!$FD92:$GG92,"B7")*7+COUNTIF(beosztás!$FD92:$GG92,"B8")*8+COUNTIF(beosztás!$FD92:$GG92,"B9")*9+COUNTIF(beosztás!$FD92:$GG92,"B10")*10+COUNTIF(beosztás!$FD92:$GG92,"B11")*11+COUNTIF(beosztás!$FD92:$GG92,"B12")*12+COUNTIF(beosztás!$FD92:$GG92,"BP")*0</f>
        <v>0</v>
      </c>
      <c r="DI90" s="605">
        <f t="shared" si="502"/>
        <v>0</v>
      </c>
      <c r="DJ90" s="710">
        <f>IF(C90="",0,alapadatok!$AN$7)</f>
        <v>0</v>
      </c>
      <c r="DK90" s="19">
        <f t="shared" si="503"/>
        <v>0</v>
      </c>
      <c r="DL90" s="741">
        <f t="shared" si="504"/>
        <v>0</v>
      </c>
      <c r="DM90" s="40"/>
      <c r="DN90" s="25">
        <f t="shared" si="505"/>
        <v>0</v>
      </c>
      <c r="DO90" s="605">
        <f t="shared" si="506"/>
        <v>0</v>
      </c>
      <c r="DP90" s="605">
        <f t="shared" si="507"/>
        <v>0</v>
      </c>
      <c r="DQ90" s="605">
        <f t="shared" si="508"/>
        <v>0</v>
      </c>
      <c r="DR90" s="605">
        <f t="shared" si="509"/>
        <v>0</v>
      </c>
      <c r="DS90" s="605">
        <f t="shared" si="510"/>
        <v>0</v>
      </c>
      <c r="DT90" s="605">
        <f t="shared" si="511"/>
        <v>0</v>
      </c>
      <c r="DU90" s="605">
        <f t="shared" si="512"/>
        <v>0</v>
      </c>
      <c r="DV90" s="605">
        <f t="shared" si="513"/>
        <v>0</v>
      </c>
      <c r="DW90" s="605">
        <f t="shared" si="514"/>
        <v>0</v>
      </c>
      <c r="DX90" s="605">
        <f t="shared" si="515"/>
        <v>0</v>
      </c>
      <c r="DY90" s="19">
        <f t="shared" si="516"/>
        <v>0</v>
      </c>
      <c r="DZ90" s="907">
        <f t="shared" si="517"/>
        <v>0</v>
      </c>
      <c r="EA90" s="41"/>
      <c r="EB90" s="709">
        <f>COUNTIF(beosztás!$GH92:$HL92,"DE")*8</f>
        <v>0</v>
      </c>
      <c r="EC90" s="710">
        <f>COUNTIF(beosztás!$GH92:$HL92,"DU")*8</f>
        <v>0</v>
      </c>
      <c r="ED90" s="710">
        <f>COUNTIF(beosztás!$GH92:$HL92,"ÉJ")*8</f>
        <v>0</v>
      </c>
      <c r="EE90" s="710">
        <f>COUNTIF(beosztás!$GH92:$HL92,"N")*12</f>
        <v>0</v>
      </c>
      <c r="EF90" s="710">
        <f>COUNTIF(beosztás!$GH92:$HL92,"é")*12</f>
        <v>0</v>
      </c>
      <c r="EG90" s="710">
        <f>SUM(beosztás!$GH92:$HL92)</f>
        <v>0</v>
      </c>
      <c r="EH90" s="710">
        <f>COUNTIF(beosztás!$GH92:$HL92,"FÜ")*8</f>
        <v>0</v>
      </c>
      <c r="EI90" s="897">
        <f>(COUNTIF(beosztás!$GH92:$HL92,"SN")*12)+(COUNTIF(beosztás!$GH92:$HL92,"SDE")*8)+(COUNTIF(beosztás!$GH92:$HL92,"SDU")*8)+(COUNTIF(beosztás!$GH92:$HL92,"SÉ")*12)+(COUNTIF(beosztás!$GH92:$HL92,"SÉJ")*8)+(COUNTIF(beosztás!$GH92:$HL92,"S1")*1)+(COUNTIF(beosztás!$GH92:$HL92,"S2")*2)+(COUNTIF(beosztás!$GH92:$HL92,"S3")*3)+(COUNTIF(beosztás!$GH92:$HL92,"S4")*4)+(COUNTIF(beosztás!$GH92:$HL92,"S5")*5)+(COUNTIF(beosztás!$GH92:$HL92,"S6")*6)+(COUNTIF(beosztás!$GH92:$HL92,"S7")*7)+(COUNTIF(beosztás!$GH92:$HL92,"S8")*8)+(COUNTIF(beosztás!$GH92:$HL92,"S9")*9)+(COUNTIF(beosztás!$GH92:$HL92,"S10")*10)+(COUNTIF(beosztás!$GH92:$HL92,"S11")*11)+(COUNTIF(beosztás!$GH92:$HL92,"S12")*12)</f>
        <v>0</v>
      </c>
      <c r="EJ90" s="710">
        <f>COUNTIF(beosztás!$GH92:$HL92,"BN")*12+COUNTIF(beosztás!$GH92:$HL92,"BÉ")*12+COUNTIF(beosztás!$GH92:$HL92,"BDE")*8+COUNTIF(beosztás!$GH92:$HL92,"BDU")*8+COUNTIF(beosztás!$GH92:$HL92,"BÉJ")*8+COUNTIF(beosztás!$GH92:$HL92,"B1")*1+COUNTIF(beosztás!$GH92:$HL92,"B2")*2+COUNTIF(beosztás!$GH92:$HL92,"B3")*3+COUNTIF(beosztás!$GH92:$HL92,"B5")*5+COUNTIF(beosztás!$GH92:$HL92,"B6")*6+COUNTIF(beosztás!$GH92:$HL92,"B7")*7+COUNTIF(beosztás!$GH92:$HL92,"B8")*8+COUNTIF(beosztás!$GH92:$HL92,"B9")*9+COUNTIF(beosztás!$GH92:$HL92,"B10")*10+COUNTIF(beosztás!$GH92:$HL92,"B11")*11+COUNTIF(beosztás!$GH92:$HL92,"B12")*12+COUNTIF(beosztás!$GH92:$HL92,"BP")*0</f>
        <v>0</v>
      </c>
      <c r="EK90" s="605">
        <f t="shared" si="518"/>
        <v>0</v>
      </c>
      <c r="EL90" s="710">
        <f>IF(C90="",0,alapadatok!$AN$8)</f>
        <v>0</v>
      </c>
      <c r="EM90" s="19">
        <f t="shared" si="519"/>
        <v>0</v>
      </c>
      <c r="EN90" s="907">
        <f t="shared" si="520"/>
        <v>0</v>
      </c>
      <c r="EO90" s="40"/>
      <c r="EP90" s="709">
        <f>COUNTIF(beosztás!$HM92:$IQ92,"DE")*8</f>
        <v>0</v>
      </c>
      <c r="EQ90" s="710">
        <f>COUNTIF(beosztás!$HM92:$IQ92,"DU")*8</f>
        <v>0</v>
      </c>
      <c r="ER90" s="710">
        <f>COUNTIF(beosztás!$HM92:$IQ92,"ÉJ")*8</f>
        <v>0</v>
      </c>
      <c r="ES90" s="710">
        <f>COUNTIF(beosztás!$HM92:$IQ92,"N")*12</f>
        <v>0</v>
      </c>
      <c r="ET90" s="710">
        <f>COUNTIF(beosztás!$HM92:$IQ92,"É")*12</f>
        <v>0</v>
      </c>
      <c r="EU90" s="710">
        <f>SUM(beosztás!$HM92:$IQ92)</f>
        <v>0</v>
      </c>
      <c r="EV90" s="897">
        <f>(COUNTIF(beosztás!$HM92:$IQ92,"SN")*12)+(COUNTIF(beosztás!$HM92:$IQ92,"SDE")*8)+(COUNTIF(beosztás!$HM92:$IQ92,"SDU")*8)+(COUNTIF(beosztás!$HM92:$IQ92,"SÉ")*12)+(COUNTIF(beosztás!$HM92:$IQ92,"SÉJ")*8)+(COUNTIF(beosztás!$HM92:$IQ92,"S1")*1)+(COUNTIF(beosztás!$HM92:$IQ92,"S2")*2)+(COUNTIF(beosztás!$HM92:$IQ92,"S3")*3)+(COUNTIF(beosztás!$HM92:$IQ92,"S4")*4)+(COUNTIF(beosztás!$HM92:$IQ92,"S5")*5)+(COUNTIF(beosztás!$HM92:$IQ92,"S6")*6)+(COUNTIF(beosztás!$HM92:$IQ92,"S7")*7)+(COUNTIF(beosztás!$HM92:$IQ92,"S8")*8)+(COUNTIF(beosztás!$HM92:$IQ92,"S9")*9)+(COUNTIF(beosztás!$HM92:$IQ92,"S10")*10)+(COUNTIF(beosztás!$HM92:$IQ92,"S11")*11)+(COUNTIF(beosztás!$HM92:$IQ92,"S12")*12)</f>
        <v>0</v>
      </c>
      <c r="EW90" s="710">
        <f>COUNTIF(beosztás!$HM92:$IQ92,"FÜ")*8</f>
        <v>0</v>
      </c>
      <c r="EX90" s="710">
        <f>COUNTIF(beosztás!$HM92:$IQ92,"BN")*12+COUNTIF(beosztás!$HM92:$IQ92,"BÉ")*12+COUNTIF(beosztás!$HM92:$IQ92,"BDE")*8+COUNTIF(beosztás!$HM92:$IQ92,"BDU")*8+COUNTIF(beosztás!$HM92:$IQ92,"BÉJ")*8+COUNTIF(beosztás!$HM92:$IQ92,"B1")*1+COUNTIF(beosztás!$HM92:$IQ92,"B2")*2+COUNTIF(beosztás!$HM92:$IQ92,"B3")*3+COUNTIF(beosztás!$HM92:$IQ92,"B5")*5+COUNTIF(beosztás!$HM92:$IQ92,"B6")*6+COUNTIF(beosztás!$HM92:$IQ92,"B7")*7+COUNTIF(beosztás!$HM92:$IQ92,"B8")*8+COUNTIF(beosztás!$HM92:$IQ92,"B9")*9+COUNTIF(beosztás!$HM92:$IQ92,"B10")*10+COUNTIF(beosztás!$HM92:$IQ92,"B11")*11+COUNTIF(beosztás!$HM92:$IQ92,"B12")*12+COUNTIF(beosztás!$HM92:$IQ92,"BP")*0</f>
        <v>0</v>
      </c>
      <c r="EY90" s="605">
        <f t="shared" si="521"/>
        <v>0</v>
      </c>
      <c r="EZ90" s="710">
        <f>IF(C90="",0,alapadatok!$AN$9)</f>
        <v>0</v>
      </c>
      <c r="FA90" s="19">
        <f t="shared" si="522"/>
        <v>0</v>
      </c>
      <c r="FB90" s="907">
        <f t="shared" si="523"/>
        <v>0</v>
      </c>
      <c r="FC90" s="40"/>
      <c r="FD90" s="25">
        <f t="shared" si="524"/>
        <v>0</v>
      </c>
      <c r="FE90" s="605">
        <f t="shared" si="525"/>
        <v>0</v>
      </c>
      <c r="FF90" s="605">
        <f t="shared" si="526"/>
        <v>0</v>
      </c>
      <c r="FG90" s="605">
        <f t="shared" si="527"/>
        <v>0</v>
      </c>
      <c r="FH90" s="605">
        <f t="shared" si="528"/>
        <v>0</v>
      </c>
      <c r="FI90" s="605">
        <f t="shared" si="529"/>
        <v>0</v>
      </c>
      <c r="FJ90" s="605">
        <f t="shared" si="530"/>
        <v>0</v>
      </c>
      <c r="FK90" s="605">
        <f t="shared" si="531"/>
        <v>0</v>
      </c>
      <c r="FL90" s="605">
        <f t="shared" si="532"/>
        <v>0</v>
      </c>
      <c r="FM90" s="605">
        <f t="shared" si="533"/>
        <v>0</v>
      </c>
      <c r="FN90" s="605">
        <f t="shared" si="534"/>
        <v>0</v>
      </c>
      <c r="FO90" s="19">
        <f t="shared" si="535"/>
        <v>0</v>
      </c>
      <c r="FP90" s="907">
        <f t="shared" si="536"/>
        <v>0</v>
      </c>
      <c r="FQ90" s="41"/>
      <c r="FR90" s="709">
        <f>COUNTIF(beosztás!$IR92:$JU92,"DE")*8</f>
        <v>0</v>
      </c>
      <c r="FS90" s="710">
        <f>COUNTIF(beosztás!$IR92:$JU92,"DU")*8</f>
        <v>0</v>
      </c>
      <c r="FT90" s="710">
        <f>COUNTIF(beosztás!$IR92:$JU92,"ÉJ")*8</f>
        <v>0</v>
      </c>
      <c r="FU90" s="710">
        <f>COUNTIF(beosztás!$IR92:$JU92,"N")*12</f>
        <v>0</v>
      </c>
      <c r="FV90" s="710">
        <f>COUNTIF(beosztás!$IR92:$JU92,"é")*12</f>
        <v>0</v>
      </c>
      <c r="FW90" s="710">
        <f>SUM(beosztás!$IR92:$JU92)</f>
        <v>0</v>
      </c>
      <c r="FX90" s="710">
        <f>COUNTIF(beosztás!$IR92:$JU92,"FÜ")*8</f>
        <v>0</v>
      </c>
      <c r="FY90" s="897">
        <f>(COUNTIF(beosztás!$IR92:$JU92,"SN")*12)+(COUNTIF(beosztás!$IR92:$JU92,"SDE")*8)+(COUNTIF(beosztás!$IR92:$JU92,"SDU")*8)+(COUNTIF(beosztás!$IR92:$JU92,"SÉ")*12)+(COUNTIF(beosztás!$IR92:$JU92,"SÉJ")*8)+(COUNTIF(beosztás!$IR92:$JU92,"S1")*1)+(COUNTIF(beosztás!$IR92:$JU92,"S2")*2)+(COUNTIF(beosztás!$IR92:$JU92,"S3")*3)+(COUNTIF(beosztás!$IR92:$JU92,"S4")*4)+(COUNTIF(beosztás!$IR92:$JU92,"S5")*5)+(COUNTIF(beosztás!$IR92:$JU92,"S6")*6)+(COUNTIF(beosztás!$IR92:$JU92,"S7")*7)+(COUNTIF(beosztás!$IR92:$JU92,"S8")*8)+(COUNTIF(beosztás!$IR92:$JU92,"S9")*9)+(COUNTIF(beosztás!$IR92:$JU92,"S10")*10)+(COUNTIF(beosztás!$IR92:$JU92,"S11")*11)+(COUNTIF(beosztás!$IR92:$JU92,"S12")*12)</f>
        <v>0</v>
      </c>
      <c r="FZ90" s="710">
        <f>COUNTIF(beosztás!$IR92:$JU92,"BN")*12+COUNTIF(beosztás!$IR92:$JU92,"BÉ")*12+COUNTIF(beosztás!$IR92:$JU92,"BDE")*8+COUNTIF(beosztás!$IR92:$JU92,"BDU")*8+COUNTIF(beosztás!$IR92:$JU92,"BÉJ")*8+COUNTIF(beosztás!$IR92:$JU92,"B1")*1+COUNTIF(beosztás!$IR92:$JU92,"B2")*2+COUNTIF(beosztás!$IR92:$JU92,"B3")*3+COUNTIF(beosztás!$IR92:$JU92,"B5")*5+COUNTIF(beosztás!$IR92:$JU92,"B6")*6+COUNTIF(beosztás!$IR92:$JU92,"B7")*7+COUNTIF(beosztás!$IR92:$JU92,"B8")*8+COUNTIF(beosztás!$IR92:$JU92,"B9")*9+COUNTIF(beosztás!$IR92:$JU92,"B10")*10+COUNTIF(beosztás!$IR92:$JU92,"B11")*11+COUNTIF(beosztás!$IR92:$JU92,"B12")*12+COUNTIF(beosztás!$IR92:$JU92,"BP")*0</f>
        <v>0</v>
      </c>
      <c r="GA90" s="605">
        <f t="shared" si="537"/>
        <v>0</v>
      </c>
      <c r="GB90" s="710">
        <f>IF(C90="",0,alapadatok!$AN$10)</f>
        <v>0</v>
      </c>
      <c r="GC90" s="19">
        <f t="shared" si="538"/>
        <v>0</v>
      </c>
      <c r="GD90" s="907">
        <f t="shared" si="539"/>
        <v>0</v>
      </c>
      <c r="GE90" s="42"/>
      <c r="GF90" s="709">
        <f>COUNTIF(beosztás!$JV92:$KZ92,"DE")*8</f>
        <v>0</v>
      </c>
      <c r="GG90" s="710">
        <f>COUNTIF(beosztás!$JV92:$KZ92,"DU")*8</f>
        <v>0</v>
      </c>
      <c r="GH90" s="710">
        <f>COUNTIF(beosztás!$JV92:$KZ92,"ÉJ")*8</f>
        <v>0</v>
      </c>
      <c r="GI90" s="710">
        <f>COUNTIF(beosztás!$JV92:$KZ92,"N")*12</f>
        <v>0</v>
      </c>
      <c r="GJ90" s="710">
        <f>COUNTIF(beosztás!$JV92:$KZ92,"É")*12</f>
        <v>0</v>
      </c>
      <c r="GK90" s="710">
        <f>SUM(beosztás!$JV92:$KZ92)</f>
        <v>0</v>
      </c>
      <c r="GL90" s="897">
        <f>(COUNTIF(beosztás!$JV92:$KZ92,"SN")*12)+(COUNTIF(beosztás!$JV92:$KZ92,"SDE")*8)+(COUNTIF(beosztás!$JV92:$KZ92,"SDU")*8)+(COUNTIF(beosztás!$JV92:$KZ92,"SÉ")*12)+(COUNTIF(beosztás!$JV92:$KZ92,"SÉJ")*8)+(COUNTIF(beosztás!$JV92:$KZ92,"S1")*1)+(COUNTIF(beosztás!$JV92:$KZ92,"S2")*2)+(COUNTIF(beosztás!$JV92:$KZ92,"S3")*3)+(COUNTIF(beosztás!$JV92:$KZ92,"S4")*4)+(COUNTIF(beosztás!$JV92:$KZ92,"S5")*5)+(COUNTIF(beosztás!$JV92:$KZ92,"S6")*6)+(COUNTIF(beosztás!$JV92:$KZ92,"S7")*7)+(COUNTIF(beosztás!$JV92:$KZ92,"S8")*8)+(COUNTIF(beosztás!$JV92:$KZ92,"S9")*9)+(COUNTIF(beosztás!$JV92:$KZ92,"S10")*10)+(COUNTIF(beosztás!$JV92:$KZ92,"S11")*11)+(COUNTIF(beosztás!$JV92:$KZ92,"S12")*12)</f>
        <v>0</v>
      </c>
      <c r="GM90" s="710">
        <f>COUNTIF(beosztás!$JV92:$KZ92,"FÜ")*8</f>
        <v>0</v>
      </c>
      <c r="GN90" s="710">
        <f>COUNTIF(beosztás!$JV92:$KZ92,"BN")*12+COUNTIF(beosztás!$JV92:$KZ92,"BÉ")*12+COUNTIF(beosztás!$JV92:$KZ92,"BDE")*8+COUNTIF(beosztás!$JV92:$KZ92,"BDU")*8+COUNTIF(beosztás!$JV92:$KZ92,"BÉJ")*8+COUNTIF(beosztás!$JV92:$KZ92,"B1")*1+COUNTIF(beosztás!$JV92:$KZ92,"B2")*2+COUNTIF(beosztás!$JV92:$KZ92,"B3")*3+COUNTIF(beosztás!$JV92:$KZ92,"B5")*5+COUNTIF(beosztás!$JV92:$KZ92,"B6")*6+COUNTIF(beosztás!$JV92:$KZ92,"B7")*7+COUNTIF(beosztás!$JV92:$KZ92,"B8")*8+COUNTIF(beosztás!$JV92:$KZ92,"B9")*9+COUNTIF(beosztás!$JV92:$KZ92,"B10")*10+COUNTIF(beosztás!$JV92:$KZ92,"B11")*11+COUNTIF(beosztás!$JV92:$KZ92,"B12")*12+COUNTIF(beosztás!$JV92:$KZ92,"BP")*0</f>
        <v>0</v>
      </c>
      <c r="GO90" s="605">
        <f t="shared" si="540"/>
        <v>0</v>
      </c>
      <c r="GP90" s="710">
        <f>IF(C90="",0,alapadatok!$AN$11)</f>
        <v>0</v>
      </c>
      <c r="GQ90" s="19">
        <f t="shared" si="541"/>
        <v>0</v>
      </c>
      <c r="GR90" s="907">
        <f t="shared" si="542"/>
        <v>0</v>
      </c>
      <c r="GS90" s="42"/>
      <c r="GT90" s="25">
        <f t="shared" si="543"/>
        <v>0</v>
      </c>
      <c r="GU90" s="605">
        <f t="shared" si="544"/>
        <v>0</v>
      </c>
      <c r="GV90" s="605">
        <f t="shared" si="545"/>
        <v>0</v>
      </c>
      <c r="GW90" s="605">
        <f t="shared" si="546"/>
        <v>0</v>
      </c>
      <c r="GX90" s="605">
        <f t="shared" si="547"/>
        <v>0</v>
      </c>
      <c r="GY90" s="605">
        <f t="shared" si="548"/>
        <v>0</v>
      </c>
      <c r="GZ90" s="605">
        <f t="shared" si="549"/>
        <v>0</v>
      </c>
      <c r="HA90" s="605">
        <f t="shared" si="550"/>
        <v>0</v>
      </c>
      <c r="HB90" s="605">
        <f t="shared" si="551"/>
        <v>0</v>
      </c>
      <c r="HC90" s="605">
        <f t="shared" si="552"/>
        <v>0</v>
      </c>
      <c r="HD90" s="605">
        <f t="shared" si="553"/>
        <v>0</v>
      </c>
      <c r="HE90" s="19">
        <f t="shared" si="554"/>
        <v>0</v>
      </c>
      <c r="HF90" s="907">
        <f t="shared" si="555"/>
        <v>0</v>
      </c>
      <c r="HG90" s="41"/>
      <c r="HH90" s="709">
        <f>COUNTIF(beosztás!$LA92:$MD92,"DE")*8</f>
        <v>0</v>
      </c>
      <c r="HI90" s="710">
        <f>COUNTIF(beosztás!$LA92:$MD92,"DU")*8</f>
        <v>0</v>
      </c>
      <c r="HJ90" s="710">
        <f>COUNTIF(beosztás!$LA92:$MD92,"ÉJ")*8</f>
        <v>0</v>
      </c>
      <c r="HK90" s="710">
        <f>COUNTIF(beosztás!$LA92:$MD92,"N")*12</f>
        <v>0</v>
      </c>
      <c r="HL90" s="710">
        <f>COUNTIF(beosztás!$LA92:$MD92,"é")*12</f>
        <v>0</v>
      </c>
      <c r="HM90" s="710">
        <f>SUM(beosztás!$LA92:$MD92)</f>
        <v>0</v>
      </c>
      <c r="HN90" s="710">
        <f>COUNTIF(beosztás!$LA92:$MD92,"FÜ")*8</f>
        <v>0</v>
      </c>
      <c r="HO90" s="897">
        <f>(COUNTIF(beosztás!$LA92:$MD92,"SN")*12)+(COUNTIF(beosztás!$LA92:$MD92,"SDE")*8)+(COUNTIF(beosztás!$LA92:$MD92,"SDU")*8)+(COUNTIF(beosztás!$LA92:$MD92,"SÉ")*12)+(COUNTIF(beosztás!$LA92:$MD92,"SÉJ")*8)+(COUNTIF(beosztás!$LA92:$MD92,"S1")*1)+(COUNTIF(beosztás!$LA92:$MD92,"S2")*2)+(COUNTIF(beosztás!$LA92:$MD92,"S3")*3)+(COUNTIF(beosztás!$LA92:$MD92,"S4")*4)+(COUNTIF(beosztás!$LA92:$MD92,"S5")*5)+(COUNTIF(beosztás!$LA92:$MD92,"S6")*6)+(COUNTIF(beosztás!$LA92:$MD92,"S7")*7)+(COUNTIF(beosztás!$LA92:$MD92,"S8")*8)+(COUNTIF(beosztás!$LA92:$MD92,"S9")*9)+(COUNTIF(beosztás!$LA92:$MD92,"S10")*10)+(COUNTIF(beosztás!$LA92:$MD92,"S11")*11)+(COUNTIF(beosztás!$LA92:$MD92,"S12")*12)</f>
        <v>0</v>
      </c>
      <c r="HP90" s="710">
        <f>COUNTIF(beosztás!$LA92:$MD92,"BN")*12+COUNTIF(beosztás!$LA92:$MD92,"BÉ")*12+COUNTIF(beosztás!$LA92:$MD92,"BDE")*8+COUNTIF(beosztás!$LA92:$MD92,"BDU")*8+COUNTIF(beosztás!$LA92:$MD92,"BÉJ")*8+COUNTIF(beosztás!$LA92:$MD92,"B1")*1+COUNTIF(beosztás!$LA92:$MD92,"B2")*2+COUNTIF(beosztás!$LA92:$MD92,"B3")*3+COUNTIF(beosztás!$KZ92:$MC92,"B5")*5+COUNTIF(beosztás!$KZ92:$MC92,"B6")*6+COUNTIF(beosztás!$KZ92:$MC92,"B7")*7+COUNTIF(beosztás!$KZ92:$MC92,"B8")*8+COUNTIF(beosztás!$LA92:$MD92,"B9")*9+COUNTIF(beosztás!$LA92:$MD92,"B10")*10+COUNTIF(beosztás!$LA92:$MD92,"B11")*11+COUNTIF(beosztás!$LA92:$MD92,"B12")*12+COUNTIF(beosztás!$LA92:$MD92,"BP")*0</f>
        <v>0</v>
      </c>
      <c r="HQ90" s="605">
        <f t="shared" si="556"/>
        <v>0</v>
      </c>
      <c r="HR90" s="710">
        <f>IF(C90="",0,alapadatok!$AN$12)</f>
        <v>0</v>
      </c>
      <c r="HS90" s="19">
        <f t="shared" si="557"/>
        <v>0</v>
      </c>
      <c r="HT90" s="907">
        <f t="shared" si="558"/>
        <v>0</v>
      </c>
      <c r="HU90" s="42"/>
      <c r="HV90" s="709">
        <f>COUNTIF(beosztás!$ME92:$NI92,"DE")*8</f>
        <v>0</v>
      </c>
      <c r="HW90" s="710">
        <f>COUNTIF(beosztás!$ME92:$NI92,"DU")*8</f>
        <v>0</v>
      </c>
      <c r="HX90" s="710">
        <f>COUNTIF(beosztás!$ME92:$NI92,"ÉJ")*8</f>
        <v>0</v>
      </c>
      <c r="HY90" s="710">
        <f>COUNTIF(beosztás!$ME92:$NI92,"N")*12</f>
        <v>0</v>
      </c>
      <c r="HZ90" s="710">
        <f>COUNTIF(beosztás!$ME92:$NI92,"É")*12</f>
        <v>0</v>
      </c>
      <c r="IA90" s="710">
        <f>SUM(beosztás!$ME92:$NI92)</f>
        <v>0</v>
      </c>
      <c r="IB90" s="710">
        <f>(COUNTIF(beosztás!$ME92:$NI92,"SN")*12)+(COUNTIF(beosztás!$ME92:$NI92,"SDE")*8)+(COUNTIF(beosztás!$ME92:$NI92,"SDU")*8)+(COUNTIF(beosztás!$ME92:$NI92,"SÉ")*12)+(COUNTIF(beosztás!$ME92:$NI92,"SÉJ")*8)+(COUNTIF(beosztás!$ME92:$NI92,"S1")*1)+(COUNTIF(beosztás!$ME92:$NI92,"S2")*2)+(COUNTIF(beosztás!$ME92:$NI92,"S3")*3)+(COUNTIF(beosztás!$ME92:$NI92,"S4")*4)+(COUNTIF(beosztás!$ME92:$NI92,"S5")*5)+(COUNTIF(beosztás!$ME92:$NI92,"S6")*6)+(COUNTIF(beosztás!$ME92:$NI92,"S7")*7)+(COUNTIF(beosztás!$ME92:$NI92,"S8")*8)+(COUNTIF(beosztás!$ME92:$NI92,"S9")*9)+(COUNTIF(beosztás!$ME92:$NI92,"S10")*10)+(COUNTIF(beosztás!$ME92:$NI92,"S11")*11)+(COUNTIF(beosztás!$ME92:$NI92,"S12")*12)</f>
        <v>0</v>
      </c>
      <c r="IC90" s="710">
        <f>COUNTIF(beosztás!$ME92:$NI92,"FÜ")*8</f>
        <v>0</v>
      </c>
      <c r="ID90" s="710">
        <f>COUNTIF(beosztás!$ME92:$NI92,"BN")*12+COUNTIF(beosztás!$ME92:$NI92,"BÉ")*12+COUNTIF(beosztás!$ME92:$NI92,"BDE")*8+COUNTIF(beosztás!$ME92:$NI92,"BDU")*8+COUNTIF(beosztás!$ME92:$NI92,"BÉJ")*8+COUNTIF(beosztás!$ME92:$NI92,"B1")*1+COUNTIF(beosztás!$ME92:$NI92,"B2")*2+COUNTIF(beosztás!$ME92:$NI92,"B3")*3+COUNTIF(beosztás!$ME92:$NI92,"B5")*5+COUNTIF(beosztás!$ME92:$NI92,"B6")*6+COUNTIF(beosztás!$ME92:$NI92,"B7")*7+COUNTIF(beosztás!$ME92:$NI92,"B8")*8+COUNTIF(beosztás!$ME92:$NI92,"B9")*9+COUNTIF(beosztás!$ME92:$NI92,"B10")*10+COUNTIF(beosztás!$ME92:$NI92,"B11")*11+COUNTIF(beosztás!$ME92:$NI92,"B12")*12+COUNTIF(beosztás!$ME92:$NI92,"BP")*0</f>
        <v>0</v>
      </c>
      <c r="IE90" s="605">
        <f t="shared" si="559"/>
        <v>0</v>
      </c>
      <c r="IF90" s="710">
        <f>IF(C90="",0,alapadatok!$AN$13)</f>
        <v>0</v>
      </c>
      <c r="IG90" s="19">
        <f t="shared" si="560"/>
        <v>0</v>
      </c>
      <c r="IH90" s="741">
        <f t="shared" si="561"/>
        <v>0</v>
      </c>
      <c r="II90" s="42"/>
      <c r="IJ90" s="25">
        <f t="shared" si="562"/>
        <v>0</v>
      </c>
      <c r="IK90" s="605">
        <f t="shared" si="563"/>
        <v>0</v>
      </c>
      <c r="IL90" s="605">
        <f t="shared" si="564"/>
        <v>0</v>
      </c>
      <c r="IM90" s="605">
        <f t="shared" si="565"/>
        <v>0</v>
      </c>
      <c r="IN90" s="605">
        <f t="shared" si="566"/>
        <v>0</v>
      </c>
      <c r="IO90" s="605">
        <f t="shared" si="567"/>
        <v>0</v>
      </c>
      <c r="IP90" s="605">
        <f t="shared" si="568"/>
        <v>0</v>
      </c>
      <c r="IQ90" s="605">
        <f t="shared" si="569"/>
        <v>0</v>
      </c>
      <c r="IR90" s="605">
        <f t="shared" si="570"/>
        <v>0</v>
      </c>
      <c r="IS90" s="605">
        <f t="shared" si="571"/>
        <v>0</v>
      </c>
      <c r="IT90" s="605">
        <f t="shared" si="572"/>
        <v>0</v>
      </c>
      <c r="IU90" s="19">
        <f t="shared" si="573"/>
        <v>0</v>
      </c>
      <c r="IV90" s="907">
        <f t="shared" si="574"/>
        <v>0</v>
      </c>
      <c r="IW90" s="43"/>
      <c r="JF90" s="21"/>
      <c r="JG90" s="21"/>
    </row>
    <row r="91" spans="1:267" hidden="1" x14ac:dyDescent="0.25">
      <c r="A91" s="66">
        <f>IF(beosztás!A93=0,"",beosztás!A93)</f>
        <v>10</v>
      </c>
      <c r="B91" s="63" t="str">
        <f>IF(beosztás!B93=0,"",beosztás!B93)</f>
        <v/>
      </c>
      <c r="C91" s="64" t="str">
        <f>IF(beosztás!C93=0,"",beosztás!C93)</f>
        <v/>
      </c>
      <c r="D91" s="65" t="str">
        <f>IF(beosztás!D93=0,"",beosztás!D93)</f>
        <v/>
      </c>
      <c r="E91" s="18"/>
      <c r="F91" s="709">
        <f>COUNTIF(beosztás!$I93:$AM93,"DE")*8</f>
        <v>0</v>
      </c>
      <c r="G91" s="710">
        <f>COUNTIF(beosztás!$I93:$AM93,"DU")*8</f>
        <v>0</v>
      </c>
      <c r="H91" s="710">
        <f>COUNTIF(beosztás!$I93:$AM93,"ÉJ")*8</f>
        <v>0</v>
      </c>
      <c r="I91" s="710">
        <f>COUNTIF(beosztás!$I93:$AM93,"N")*12</f>
        <v>0</v>
      </c>
      <c r="J91" s="710">
        <f>COUNTIF(beosztás!$I93:$AM93,"é")*12</f>
        <v>0</v>
      </c>
      <c r="K91" s="710">
        <f>SUM(beosztás!$I93:$AM93)</f>
        <v>0</v>
      </c>
      <c r="L91" s="710">
        <f>COUNTIF(beosztás!$I93:$AM93,"FÜ")*8</f>
        <v>0</v>
      </c>
      <c r="M91" s="710">
        <f>(COUNTIF(beosztás!$I93:$AM93,"SN")*12)+(COUNTIF(beosztás!$I93:$AM93,"SDE")*8)+(COUNTIF(beosztás!$I93:$AM93,"SDU")*8)+(COUNTIF(beosztás!$I93:$AM93,"S1")*1)+(COUNTIF(beosztás!$I93:$AM93,"S2")*2)+(COUNTIF(beosztás!$I93:$AM93,"S3")*3)+(COUNTIF(beosztás!$I93:$AM93,"S4")*4)+(COUNTIF(beosztás!$I93:$AM93,"S5")*5)+(COUNTIF(beosztás!$I93:$AM93,"S6")*6)+(COUNTIF(beosztás!$I93:$AM93,"S7")*7)+(COUNTIF(beosztás!$I93:$AM93,"S8")*8)+(COUNTIF(beosztás!$I93:$AM93,"S9")*9)+(COUNTIF(beosztás!$I93:$AM93,"S10")*10)+(COUNTIF(beosztás!$I93:$AM93,"S11")*11)+(COUNTIF(beosztás!$I93:$AM93,"S12")*12)+(COUNTIF(beosztás!$I93:$AM93,"SÉ")*12)+(COUNTIF(beosztás!$I93:$AM93,"SÉJ")*8)</f>
        <v>0</v>
      </c>
      <c r="N91" s="710">
        <f>COUNTIF(beosztás!$I93:$AM93,"BN")*12+COUNTIF(beosztás!$I93:$AM93,"BÉ")*12+COUNTIF(beosztás!$I93:$AM93,"BDE")*8+COUNTIF(beosztás!$I93:$AM93,"BDU")*8+COUNTIF(beosztás!$I93:$AM93,"BÉJ")*8+COUNTIF(beosztás!$I93:$AM93,"B1")*1+COUNTIF(beosztás!$I93:$AM93,"B2")*2+COUNTIF(beosztás!$I93:$AM93,"B3")*3+COUNTIF(beosztás!$I93:$AM93,"B5")*5+COUNTIF(beosztás!$I93:$AM93,"B6")*6+COUNTIF(beosztás!$I93:$AM93,"B7")*7+COUNTIF(beosztás!$I93:$AM93,"B8")*8+COUNTIF(beosztás!$I93:$AM93,"B9")*9+COUNTIF(beosztás!$I93:$AM93,"B10")*10+COUNTIF(beosztás!$I93:$AM93,"B11")*11+COUNTIF(beosztás!$I93:$AM93,"B12")*12+COUNTIF(beosztás!$I93:$AM93,"BP")*0</f>
        <v>0</v>
      </c>
      <c r="O91" s="605">
        <f t="shared" si="461"/>
        <v>0</v>
      </c>
      <c r="P91" s="710">
        <f>IF(C91="",0,alapadatok!$AN$2)</f>
        <v>0</v>
      </c>
      <c r="Q91" s="19">
        <f t="shared" si="462"/>
        <v>0</v>
      </c>
      <c r="R91" s="741">
        <f t="shared" si="463"/>
        <v>0</v>
      </c>
      <c r="S91" s="40"/>
      <c r="T91" s="709">
        <f>COUNTIF(beosztás!$AN93:$BO93,"DE")*8</f>
        <v>0</v>
      </c>
      <c r="U91" s="710">
        <f>COUNTIF(beosztás!$AN93:$BO93,"DU")*8</f>
        <v>0</v>
      </c>
      <c r="V91" s="710">
        <f>COUNTIF(beosztás!$AN93:$BO93,"ÉJ")*8</f>
        <v>0</v>
      </c>
      <c r="W91" s="710">
        <f>COUNTIF(beosztás!$AN93:$BO93,"N")*12</f>
        <v>0</v>
      </c>
      <c r="X91" s="710">
        <f>COUNTIF(beosztás!$AN93:$BO93,"É")*12</f>
        <v>0</v>
      </c>
      <c r="Y91" s="710">
        <f>SUM(beosztás!$AN93:$BO93)</f>
        <v>0</v>
      </c>
      <c r="Z91" s="710">
        <f>(COUNTIF(beosztás!$AN93:$BO93,"SN")*12)+(COUNTIF(beosztás!$AN93:$BO93,"SDE")*8)+(COUNTIF(beosztás!$AN93:$BO93,"SDU")*8)+(COUNTIF(beosztás!$AN93:$BO93,"SÉ")*12)+(COUNTIF(beosztás!$AN93:$BO93,"SÉJ")*8)+(COUNTIF(beosztás!$AN93:$BO93,"S1")*1)+(COUNTIF(beosztás!$AN93:$BO93,"S2")*2)+(COUNTIF(beosztás!$AN93:$BO93,"S3")*3)+(COUNTIF(beosztás!$AN93:$BO93,"S4")*4)+(COUNTIF(beosztás!$AN93:$BO93,"S5")*5)+(COUNTIF(beosztás!$AN93:$BO93,"S6")*6)+(COUNTIF(beosztás!$AN93:$BO93,"S7")*7)+(COUNTIF(beosztás!$AN93:$BO93,"S8")*8)+(COUNTIF(beosztás!$AN93:$BO93,"S9")*9)+(COUNTIF(beosztás!$AN93:$BO93,"S10")*10)+(COUNTIF(beosztás!$AN93:$BO93,"S11")*11)+(COUNTIF(beosztás!$AN93:$BO93,"S12")*12)</f>
        <v>0</v>
      </c>
      <c r="AA91" s="710">
        <f>COUNTIF(beosztás!$AN93:$BO93,"FÜ")*8</f>
        <v>0</v>
      </c>
      <c r="AB91" s="710">
        <f>COUNTIF(beosztás!$AN93:$BO93,"BN")*12+COUNTIF(beosztás!$AN93:$BO93,"BÉ")*12+COUNTIF(beosztás!$AN93:$BO93,"BDE")*8+COUNTIF(beosztás!$AN93:$BO93,"BDU")*8+COUNTIF(beosztás!$AN93:$BO93,"BÉJ")*8+COUNTIF(beosztás!$AN93:$BO93,"B1")*1+COUNTIF(beosztás!$AN93:$BO93,"B2")*2+COUNTIF(beosztás!$AN93:$BO93,"B3")*3+COUNTIF(beosztás!$AN93:$BO93,"B5")*5+COUNTIF(beosztás!$AN93:$BO93,"B6")*6+COUNTIF(beosztás!$AN93:$BO93,"B7")*7+COUNTIF(beosztás!$AN93:$BO93,"B8")*8+COUNTIF(beosztás!$AN93:$BO93,"B9")*9+COUNTIF(beosztás!$AN93:$BO93,"B10")*10+COUNTIF(beosztás!$AN93:$BO93,"B11")*11+COUNTIF(beosztás!$AN93:$BO93,"B12")*12+COUNTIF(beosztás!$AN93:$BO93,"BP")*0</f>
        <v>0</v>
      </c>
      <c r="AC91" s="605">
        <f t="shared" si="464"/>
        <v>0</v>
      </c>
      <c r="AD91" s="710">
        <f>IF(C91="",0,alapadatok!$AN$3)</f>
        <v>0</v>
      </c>
      <c r="AE91" s="19">
        <f t="shared" si="465"/>
        <v>0</v>
      </c>
      <c r="AF91" s="741">
        <f t="shared" si="466"/>
        <v>0</v>
      </c>
      <c r="AG91" s="40"/>
      <c r="AH91" s="25">
        <f t="shared" si="467"/>
        <v>0</v>
      </c>
      <c r="AI91" s="605">
        <f t="shared" si="468"/>
        <v>0</v>
      </c>
      <c r="AJ91" s="605">
        <f t="shared" si="469"/>
        <v>0</v>
      </c>
      <c r="AK91" s="605">
        <f t="shared" si="470"/>
        <v>0</v>
      </c>
      <c r="AL91" s="605">
        <f t="shared" si="471"/>
        <v>0</v>
      </c>
      <c r="AM91" s="605">
        <f t="shared" si="472"/>
        <v>0</v>
      </c>
      <c r="AN91" s="605">
        <f t="shared" si="473"/>
        <v>0</v>
      </c>
      <c r="AO91" s="605">
        <f t="shared" si="474"/>
        <v>0</v>
      </c>
      <c r="AP91" s="605">
        <f t="shared" si="475"/>
        <v>0</v>
      </c>
      <c r="AQ91" s="605">
        <f t="shared" si="476"/>
        <v>0</v>
      </c>
      <c r="AR91" s="605">
        <f t="shared" si="477"/>
        <v>0</v>
      </c>
      <c r="AS91" s="19">
        <f t="shared" si="478"/>
        <v>0</v>
      </c>
      <c r="AT91" s="741">
        <f t="shared" si="479"/>
        <v>0</v>
      </c>
      <c r="AU91" s="41"/>
      <c r="AV91" s="709">
        <f>COUNTIF(beosztás!$BP93:$CT93,"DE")*8</f>
        <v>0</v>
      </c>
      <c r="AW91" s="710">
        <f>COUNTIF(beosztás!$BP93:$CT93,"DU")*8</f>
        <v>0</v>
      </c>
      <c r="AX91" s="710">
        <f>COUNTIF(beosztás!$BP93:$CT93,"ÉJ")*8</f>
        <v>0</v>
      </c>
      <c r="AY91" s="710">
        <f>COUNTIF(beosztás!$BP93:$CT93,"N")*12</f>
        <v>0</v>
      </c>
      <c r="AZ91" s="710">
        <f>COUNTIF(beosztás!$BP93:$CT93,"é")*12</f>
        <v>0</v>
      </c>
      <c r="BA91" s="710">
        <f>SUM(beosztás!$BP93:$CT93)</f>
        <v>0</v>
      </c>
      <c r="BB91" s="710">
        <f>COUNTIF(beosztás!$BP93:$CT93,"FÜ")*8</f>
        <v>0</v>
      </c>
      <c r="BC91" s="897">
        <f>(COUNTIF(beosztás!$BP93:$CT93,"SN")*12)+(COUNTIF(beosztás!$BP93:$CT93,"SDE")*8)+(COUNTIF(beosztás!$BP93:$CT93,"SDU")*8)+(COUNTIF(beosztás!$BP93:$CT93,"SÉ")*12)+(COUNTIF(beosztás!$BP93:$CT93,"SÉJ")*8)+(COUNTIF(beosztás!$BP93:$CT93,"S1")*1)+(COUNTIF(beosztás!$BP93:$CT93,"S2")*2)+(COUNTIF(beosztás!$BP93:$CT93,"S3")*3)+(COUNTIF(beosztás!$BP93:$CT93,"S4")*4)+(COUNTIF(beosztás!$BP93:$CT93,"S5")*5)+(COUNTIF(beosztás!$BP93:$CT93,"S6")*6)+(COUNTIF(beosztás!$BP93:$CT93,"S7")*7)+(COUNTIF(beosztás!$BP93:$CT93,"S8")*8)+(COUNTIF(beosztás!$BP93:$CT93,"S9")*9)+(COUNTIF(beosztás!$BP93:$CT93,"S10")*10)+(COUNTIF(beosztás!$BP93:$CT93,"S11")*11)+(COUNTIF(beosztás!$BP93:$CT93,"S12")*12)</f>
        <v>0</v>
      </c>
      <c r="BD91" s="710">
        <f>COUNTIF(beosztás!$BP93:$CT93,"BN")*12+COUNTIF(beosztás!$BP93:$CT93,"BÉ")*12+COUNTIF(beosztás!$BP93:$CT93,"BDE")*8+COUNTIF(beosztás!$BP93:$CT93,"BDU")*8+COUNTIF(beosztás!$BP93:$CT93,"BÉJ")*8+COUNTIF(beosztás!$BP93:$CT93,"B1")*1+COUNTIF(beosztás!$BP93:$CT93,"B2")*2+COUNTIF(beosztás!$BP93:$CT93,"B3")*3+COUNTIF(beosztás!$BP93:$CT93,"B5")*5+COUNTIF(beosztás!$BP93:$CT93,"B6")*6+COUNTIF(beosztás!$BP93:$CT93,"B7")*7+COUNTIF(beosztás!$BP93:$CT93,"B8")*8+COUNTIF(beosztás!$BP93:$CT93,"B9")*9+COUNTIF(beosztás!$BP93:$CT93,"B10")*10+COUNTIF(beosztás!$BP93:$CT93,"B11")*11+COUNTIF(beosztás!$BP93:$CT93,"B12")*12+COUNTIF(beosztás!$BP93:$CT93,"BP")*0</f>
        <v>0</v>
      </c>
      <c r="BE91" s="605">
        <f t="shared" si="480"/>
        <v>0</v>
      </c>
      <c r="BF91" s="710">
        <f>IF(C91="",0,alapadatok!$AN$4)</f>
        <v>0</v>
      </c>
      <c r="BG91" s="19">
        <f t="shared" si="481"/>
        <v>0</v>
      </c>
      <c r="BH91" s="741">
        <f t="shared" si="482"/>
        <v>0</v>
      </c>
      <c r="BI91" s="40"/>
      <c r="BJ91" s="709">
        <f>COUNTIF(beosztás!$CU93:$DX93,"DE")*8</f>
        <v>0</v>
      </c>
      <c r="BK91" s="710">
        <f>COUNTIF(beosztás!$CU93:$DX93,"DU")*8</f>
        <v>0</v>
      </c>
      <c r="BL91" s="710">
        <f>COUNTIF(beosztás!$CU93:$DX93,"ÉJ")*8</f>
        <v>0</v>
      </c>
      <c r="BM91" s="710">
        <f>COUNTIF(beosztás!$CU93:$DX93,"N")*12</f>
        <v>0</v>
      </c>
      <c r="BN91" s="710">
        <f>COUNTIF(beosztás!$CU93:$DX93,"É")*12</f>
        <v>0</v>
      </c>
      <c r="BO91" s="710">
        <f>SUM(beosztás!$CU93:$DX93)</f>
        <v>0</v>
      </c>
      <c r="BP91" s="897">
        <f>(COUNTIF(beosztás!$CU93:$DX93,"SN")*12)+(COUNTIF(beosztás!$CU93:$DX93,"SDE")*8)+(COUNTIF(beosztás!$CU93:$DX93,"SDU")*8)+(COUNTIF(beosztás!$CU93:$DX93,"SÉ")*12)+(COUNTIF(beosztás!$CU93:$DX93,"SÉJ")*8)+(COUNTIF(beosztás!$CU93:$DX93,"S1")*1)+(COUNTIF(beosztás!$CU93:$DX93,"S2")*2)+(COUNTIF(beosztás!$CU93:$DX93,"S3")*3)+(COUNTIF(beosztás!$CU93:$DX93,"S4")*4)+(COUNTIF(beosztás!$CU93:$DX93,"S5")*5)+(COUNTIF(beosztás!$CU93:$DX93,"S6")*6)+(COUNTIF(beosztás!$CU93:$DX93,"S7")*7)+(COUNTIF(beosztás!$CU93:$DX93,"S8")*8)+(COUNTIF(beosztás!$CU93:$DX93,"S9")*9)+(COUNTIF(beosztás!$CU93:$DX93,"S10")*10)+(COUNTIF(beosztás!$CU93:$DX93,"S11")*11)+(COUNTIF(beosztás!$CU93:$DX93,"S12")*12)</f>
        <v>0</v>
      </c>
      <c r="BQ91" s="710">
        <f>COUNTIF(beosztás!$CU93:$DX93,"FÜ")*8</f>
        <v>0</v>
      </c>
      <c r="BR91" s="710">
        <f>COUNTIF(beosztás!$CU93:$DX93,"BN")*12+COUNTIF(beosztás!$CU93:$DX93,"BÉ")*12+COUNTIF(beosztás!$CU93:$DX93,"BDE")*8+COUNTIF(beosztás!$CU93:$DX93,"BDU")*8+COUNTIF(beosztás!$CU93:$DX93,"BÉJ")*8+COUNTIF(beosztás!$CU93:$DX93,"B1")*1+COUNTIF(beosztás!$CU93:$DX93,"B2")*2+COUNTIF(beosztás!$CU93:$DX93,"B3")*3+COUNTIF(beosztás!$CU93:$DX93,"B5")*5+COUNTIF(beosztás!$CU93:$DX93,"B6")*6+COUNTIF(beosztás!$CU93:$DX93,"B7")*7+COUNTIF(beosztás!$CU93:$DX93,"B8")*8+COUNTIF(beosztás!$CU93:$DX93,"B9")*9+COUNTIF(beosztás!$CU93:$DX93,"B10")*10+COUNTIF(beosztás!$CU93:$DX93,"B11")*11+COUNTIF(beosztás!$CU93:$DX93,"B12")*12+COUNTIF(beosztás!$CU93:$DX93,"BP")*0</f>
        <v>0</v>
      </c>
      <c r="BS91" s="605">
        <f t="shared" si="483"/>
        <v>0</v>
      </c>
      <c r="BT91" s="710">
        <f>IF(C91="",0,alapadatok!$AN$5)</f>
        <v>0</v>
      </c>
      <c r="BU91" s="19">
        <f t="shared" si="484"/>
        <v>0</v>
      </c>
      <c r="BV91" s="741">
        <f t="shared" si="485"/>
        <v>0</v>
      </c>
      <c r="BW91" s="40"/>
      <c r="BX91" s="25">
        <f t="shared" si="486"/>
        <v>0</v>
      </c>
      <c r="BY91" s="605">
        <f t="shared" si="487"/>
        <v>0</v>
      </c>
      <c r="BZ91" s="605">
        <f t="shared" si="488"/>
        <v>0</v>
      </c>
      <c r="CA91" s="605">
        <f t="shared" si="489"/>
        <v>0</v>
      </c>
      <c r="CB91" s="605">
        <f t="shared" si="490"/>
        <v>0</v>
      </c>
      <c r="CC91" s="605">
        <f t="shared" si="491"/>
        <v>0</v>
      </c>
      <c r="CD91" s="605">
        <f t="shared" si="492"/>
        <v>0</v>
      </c>
      <c r="CE91" s="605">
        <f t="shared" si="493"/>
        <v>0</v>
      </c>
      <c r="CF91" s="605">
        <f t="shared" si="494"/>
        <v>0</v>
      </c>
      <c r="CG91" s="605">
        <f t="shared" si="495"/>
        <v>0</v>
      </c>
      <c r="CH91" s="605">
        <f t="shared" si="496"/>
        <v>0</v>
      </c>
      <c r="CI91" s="19">
        <f t="shared" si="497"/>
        <v>0</v>
      </c>
      <c r="CJ91" s="741">
        <f t="shared" si="498"/>
        <v>0</v>
      </c>
      <c r="CK91" s="41"/>
      <c r="CL91" s="709">
        <f>COUNTIF(beosztás!$DY93:$FC93,"DE")*8</f>
        <v>0</v>
      </c>
      <c r="CM91" s="710">
        <f>COUNTIF(beosztás!$DY93:$FC93,"DU")*8</f>
        <v>0</v>
      </c>
      <c r="CN91" s="710">
        <f>COUNTIF(beosztás!$DY93:$FC93,"ÉJ")*8</f>
        <v>0</v>
      </c>
      <c r="CO91" s="710">
        <f>COUNTIF(beosztás!$DY93:$FC93,"N")*12</f>
        <v>0</v>
      </c>
      <c r="CP91" s="710">
        <f>COUNTIF(beosztás!$DY93:$FC93,"é")*12</f>
        <v>0</v>
      </c>
      <c r="CQ91" s="710">
        <f>SUM(beosztás!$DY93:$FC93)</f>
        <v>0</v>
      </c>
      <c r="CR91" s="710">
        <f>COUNTIF(beosztás!$DY93:$FC93,"FÜ")*8</f>
        <v>0</v>
      </c>
      <c r="CS91" s="897">
        <f>(COUNTIF(beosztás!$DY93:$FC93,"SN")*12)+(COUNTIF(beosztás!$DY93:$FC93,"SDE")*8)+(COUNTIF(beosztás!$DY93:$FC93,"SDU")*8)+(COUNTIF(beosztás!$DY93:$FC93,"SÉ")*12)+(COUNTIF(beosztás!$DY93:$FC93,"SÉJ")*8)+(COUNTIF(beosztás!$DY93:$FC93,"S1")*1)+(COUNTIF(beosztás!$DY93:$FC93,"S2")*2)+(COUNTIF(beosztás!$DY93:$FC93,"S3")*3)+(COUNTIF(beosztás!$DY93:$FC93,"S4")*4)+(COUNTIF(beosztás!$DY93:$FC93,"S5")*5)+(COUNTIF(beosztás!$DY93:$FC93,"S6")*6)+(COUNTIF(beosztás!$DY93:$FC93,"S7")*7)+(COUNTIF(beosztás!$DY93:$FC93,"S8")*8)+(COUNTIF(beosztás!$DY93:$FC93,"S9")*9)+(COUNTIF(beosztás!$DY93:$FC93,"S10")*10)+(COUNTIF(beosztás!$DY93:$FC93,"S11")*11)+(COUNTIF(beosztás!$DY93:$FC93,"S12")*12)</f>
        <v>0</v>
      </c>
      <c r="CT91" s="710">
        <f>COUNTIF(beosztás!$DY93:$FC93,"BN")*12+COUNTIF(beosztás!$DY93:$FC93,"BÉ")*12+COUNTIF(beosztás!$DY93:$FC93,"BDE")*8+COUNTIF(beosztás!$DY93:$FC93,"BDU")*8+COUNTIF(beosztás!$DY93:$FC93,"BÉJ")*8+COUNTIF(beosztás!$DY93:$FC93,"B1")*1+COUNTIF(beosztás!$DY93:$FC93,"B2")*2+COUNTIF(beosztás!$DY93:$FC93,"B3")*3+COUNTIF(beosztás!$DY93:$FC93,"B5")*5+COUNTIF(beosztás!$DY93:$FC93,"B6")*6+COUNTIF(beosztás!$DY93:$FC93,"B7")*7+COUNTIF(beosztás!$DY93:$FC93,"B8")*8+COUNTIF(beosztás!$DY93:$FC93,"B9")*9+COUNTIF(beosztás!$DY93:$FC93,"B10")*10+COUNTIF(beosztás!$DY93:$FC93,"B11")*11+COUNTIF(beosztás!$DY93:$FC93,"B12")*12+COUNTIF(beosztás!$DY93:$FC93,"BP")*0</f>
        <v>0</v>
      </c>
      <c r="CU91" s="605">
        <f t="shared" si="575"/>
        <v>0</v>
      </c>
      <c r="CV91" s="710">
        <f>IF(C91="",0,alapadatok!$AN$6)</f>
        <v>0</v>
      </c>
      <c r="CW91" s="19">
        <f t="shared" si="500"/>
        <v>0</v>
      </c>
      <c r="CX91" s="907">
        <f t="shared" si="501"/>
        <v>0</v>
      </c>
      <c r="CY91" s="40"/>
      <c r="CZ91" s="709">
        <f>COUNTIF(beosztás!$FD93:$GG93,"DE")*8</f>
        <v>0</v>
      </c>
      <c r="DA91" s="710">
        <f>COUNTIF(beosztás!$FD93:$GG93,"DU")*8</f>
        <v>0</v>
      </c>
      <c r="DB91" s="710">
        <f>COUNTIF(beosztás!$FD93:$GG93,"ÉJ")*8</f>
        <v>0</v>
      </c>
      <c r="DC91" s="710">
        <f>COUNTIF(beosztás!$FD93:$GG93,"N")*12</f>
        <v>0</v>
      </c>
      <c r="DD91" s="710">
        <f>COUNTIF(beosztás!$FD93:$GG93,"É")*12</f>
        <v>0</v>
      </c>
      <c r="DE91" s="710">
        <f>SUM(beosztás!$FD93:$GG93)</f>
        <v>0</v>
      </c>
      <c r="DF91" s="897">
        <f>(COUNTIF(beosztás!$FD93:$GG93,"SN")*12)+(COUNTIF(beosztás!$FD93:$GG93,"SDE")*8)+(COUNTIF(beosztás!$FD93:$GG93,"SDU")*8)+(COUNTIF(beosztás!$FD93:$GG93,"SÉ")*12)+(COUNTIF(beosztás!$FD93:$GG93,"SÉJ")*8)+(COUNTIF(beosztás!$FD93:$GG93,"S1")*1)+(COUNTIF(beosztás!$FD93:$GG93,"S2")*2)+(COUNTIF(beosztás!$FD93:$GG93,"S3")*3)+(COUNTIF(beosztás!$FD93:$GG93,"S4")*4)+(COUNTIF(beosztás!$FD93:$GG93,"S5")*5)+(COUNTIF(beosztás!$FD93:$GG93,"S6")*6)+(COUNTIF(beosztás!$FD93:$GG93,"S7")*7)+(COUNTIF(beosztás!$FD93:$GG93,"S8")*8)+(COUNTIF(beosztás!$FD93:$GG93,"S9")*9)+(COUNTIF(beosztás!$FD93:$GG93,"S10")*10)+(COUNTIF(beosztás!$FD93:$GG93,"S11")*11)+(COUNTIF(beosztás!$FD93:$GG93,"S12")*12)</f>
        <v>0</v>
      </c>
      <c r="DG91" s="710">
        <f>COUNTIF(beosztás!$FD93:$GG93,"FÜ")*8</f>
        <v>0</v>
      </c>
      <c r="DH91" s="710">
        <f>COUNTIF(beosztás!$FD93:$GG93,"BN")*12+COUNTIF(beosztás!$FD93:$GG93,"BÉ")*12+COUNTIF(beosztás!$FD93:$GG93,"BDE")*8+COUNTIF(beosztás!$FD93:$GG93,"BDU")*8+COUNTIF(beosztás!$FD93:$GG93,"BÉJ")*8+COUNTIF(beosztás!$FD93:$GG93,"B1")*1+COUNTIF(beosztás!$FD93:$GG93,"B2")*2+COUNTIF(beosztás!$FD93:$GG93,"B3")*3+COUNTIF(beosztás!$FD93:$GG93,"B5")*5+COUNTIF(beosztás!$FD93:$GG93,"B6")*6+COUNTIF(beosztás!$FD93:$GG93,"B7")*7+COUNTIF(beosztás!$FD93:$GG93,"B8")*8+COUNTIF(beosztás!$FD93:$GG93,"B9")*9+COUNTIF(beosztás!$FD93:$GG93,"B10")*10+COUNTIF(beosztás!$FD93:$GG93,"B11")*11+COUNTIF(beosztás!$FD93:$GG93,"B12")*12+COUNTIF(beosztás!$FD93:$GG93,"BP")*0</f>
        <v>0</v>
      </c>
      <c r="DI91" s="605">
        <f t="shared" si="502"/>
        <v>0</v>
      </c>
      <c r="DJ91" s="710">
        <f>IF(C91="",0,alapadatok!$AN$7)</f>
        <v>0</v>
      </c>
      <c r="DK91" s="19">
        <f t="shared" si="503"/>
        <v>0</v>
      </c>
      <c r="DL91" s="741">
        <f t="shared" si="504"/>
        <v>0</v>
      </c>
      <c r="DM91" s="40"/>
      <c r="DN91" s="25">
        <f t="shared" si="505"/>
        <v>0</v>
      </c>
      <c r="DO91" s="605">
        <f t="shared" si="506"/>
        <v>0</v>
      </c>
      <c r="DP91" s="605">
        <f t="shared" si="507"/>
        <v>0</v>
      </c>
      <c r="DQ91" s="605">
        <f t="shared" si="508"/>
        <v>0</v>
      </c>
      <c r="DR91" s="605">
        <f t="shared" si="509"/>
        <v>0</v>
      </c>
      <c r="DS91" s="605">
        <f t="shared" si="510"/>
        <v>0</v>
      </c>
      <c r="DT91" s="605">
        <f t="shared" si="511"/>
        <v>0</v>
      </c>
      <c r="DU91" s="605">
        <f t="shared" si="512"/>
        <v>0</v>
      </c>
      <c r="DV91" s="605">
        <f t="shared" si="513"/>
        <v>0</v>
      </c>
      <c r="DW91" s="605">
        <f t="shared" si="514"/>
        <v>0</v>
      </c>
      <c r="DX91" s="605">
        <f t="shared" si="515"/>
        <v>0</v>
      </c>
      <c r="DY91" s="19">
        <f t="shared" si="516"/>
        <v>0</v>
      </c>
      <c r="DZ91" s="907">
        <f t="shared" si="517"/>
        <v>0</v>
      </c>
      <c r="EA91" s="41"/>
      <c r="EB91" s="709">
        <f>COUNTIF(beosztás!$GH93:$HL93,"DE")*8</f>
        <v>0</v>
      </c>
      <c r="EC91" s="710">
        <f>COUNTIF(beosztás!$GH93:$HL93,"DU")*8</f>
        <v>0</v>
      </c>
      <c r="ED91" s="710">
        <f>COUNTIF(beosztás!$GH93:$HL93,"ÉJ")*8</f>
        <v>0</v>
      </c>
      <c r="EE91" s="710">
        <f>COUNTIF(beosztás!$GH93:$HL93,"N")*12</f>
        <v>0</v>
      </c>
      <c r="EF91" s="710">
        <f>COUNTIF(beosztás!$GH93:$HL93,"é")*12</f>
        <v>0</v>
      </c>
      <c r="EG91" s="710">
        <f>SUM(beosztás!$GH93:$HL93)</f>
        <v>0</v>
      </c>
      <c r="EH91" s="710">
        <f>COUNTIF(beosztás!$GH93:$HL93,"FÜ")*8</f>
        <v>0</v>
      </c>
      <c r="EI91" s="897">
        <f>(COUNTIF(beosztás!$GH93:$HL93,"SN")*12)+(COUNTIF(beosztás!$GH93:$HL93,"SDE")*8)+(COUNTIF(beosztás!$GH93:$HL93,"SDU")*8)+(COUNTIF(beosztás!$GH93:$HL93,"SÉ")*12)+(COUNTIF(beosztás!$GH93:$HL93,"SÉJ")*8)+(COUNTIF(beosztás!$GH93:$HL93,"S1")*1)+(COUNTIF(beosztás!$GH93:$HL93,"S2")*2)+(COUNTIF(beosztás!$GH93:$HL93,"S3")*3)+(COUNTIF(beosztás!$GH93:$HL93,"S4")*4)+(COUNTIF(beosztás!$GH93:$HL93,"S5")*5)+(COUNTIF(beosztás!$GH93:$HL93,"S6")*6)+(COUNTIF(beosztás!$GH93:$HL93,"S7")*7)+(COUNTIF(beosztás!$GH93:$HL93,"S8")*8)+(COUNTIF(beosztás!$GH93:$HL93,"S9")*9)+(COUNTIF(beosztás!$GH93:$HL93,"S10")*10)+(COUNTIF(beosztás!$GH93:$HL93,"S11")*11)+(COUNTIF(beosztás!$GH93:$HL93,"S12")*12)</f>
        <v>0</v>
      </c>
      <c r="EJ91" s="710">
        <f>COUNTIF(beosztás!$GH93:$HL93,"BN")*12+COUNTIF(beosztás!$GH93:$HL93,"BÉ")*12+COUNTIF(beosztás!$GH93:$HL93,"BDE")*8+COUNTIF(beosztás!$GH93:$HL93,"BDU")*8+COUNTIF(beosztás!$GH93:$HL93,"BÉJ")*8+COUNTIF(beosztás!$GH93:$HL93,"B1")*1+COUNTIF(beosztás!$GH93:$HL93,"B2")*2+COUNTIF(beosztás!$GH93:$HL93,"B3")*3+COUNTIF(beosztás!$GH93:$HL93,"B5")*5+COUNTIF(beosztás!$GH93:$HL93,"B6")*6+COUNTIF(beosztás!$GH93:$HL93,"B7")*7+COUNTIF(beosztás!$GH93:$HL93,"B8")*8+COUNTIF(beosztás!$GH93:$HL93,"B9")*9+COUNTIF(beosztás!$GH93:$HL93,"B10")*10+COUNTIF(beosztás!$GH93:$HL93,"B11")*11+COUNTIF(beosztás!$GH93:$HL93,"B12")*12+COUNTIF(beosztás!$GH93:$HL93,"BP")*0</f>
        <v>0</v>
      </c>
      <c r="EK91" s="605">
        <f t="shared" si="518"/>
        <v>0</v>
      </c>
      <c r="EL91" s="710">
        <f>IF(C91="",0,alapadatok!$AN$8)</f>
        <v>0</v>
      </c>
      <c r="EM91" s="19">
        <f t="shared" si="519"/>
        <v>0</v>
      </c>
      <c r="EN91" s="907">
        <f t="shared" si="520"/>
        <v>0</v>
      </c>
      <c r="EO91" s="40"/>
      <c r="EP91" s="709">
        <f>COUNTIF(beosztás!$HM93:$IQ93,"DE")*8</f>
        <v>0</v>
      </c>
      <c r="EQ91" s="710">
        <f>COUNTIF(beosztás!$HM93:$IQ93,"DU")*8</f>
        <v>0</v>
      </c>
      <c r="ER91" s="710">
        <f>COUNTIF(beosztás!$HM93:$IQ93,"ÉJ")*8</f>
        <v>0</v>
      </c>
      <c r="ES91" s="710">
        <f>COUNTIF(beosztás!$HM93:$IQ93,"N")*12</f>
        <v>0</v>
      </c>
      <c r="ET91" s="710">
        <f>COUNTIF(beosztás!$HM93:$IQ93,"É")*12</f>
        <v>0</v>
      </c>
      <c r="EU91" s="710">
        <f>SUM(beosztás!$HM93:$IQ93)</f>
        <v>0</v>
      </c>
      <c r="EV91" s="897">
        <f>(COUNTIF(beosztás!$HM93:$IQ93,"SN")*12)+(COUNTIF(beosztás!$HM93:$IQ93,"SDE")*8)+(COUNTIF(beosztás!$HM93:$IQ93,"SDU")*8)+(COUNTIF(beosztás!$HM93:$IQ93,"SÉ")*12)+(COUNTIF(beosztás!$HM93:$IQ93,"SÉJ")*8)+(COUNTIF(beosztás!$HM93:$IQ93,"S1")*1)+(COUNTIF(beosztás!$HM93:$IQ93,"S2")*2)+(COUNTIF(beosztás!$HM93:$IQ93,"S3")*3)+(COUNTIF(beosztás!$HM93:$IQ93,"S4")*4)+(COUNTIF(beosztás!$HM93:$IQ93,"S5")*5)+(COUNTIF(beosztás!$HM93:$IQ93,"S6")*6)+(COUNTIF(beosztás!$HM93:$IQ93,"S7")*7)+(COUNTIF(beosztás!$HM93:$IQ93,"S8")*8)+(COUNTIF(beosztás!$HM93:$IQ93,"S9")*9)+(COUNTIF(beosztás!$HM93:$IQ93,"S10")*10)+(COUNTIF(beosztás!$HM93:$IQ93,"S11")*11)+(COUNTIF(beosztás!$HM93:$IQ93,"S12")*12)</f>
        <v>0</v>
      </c>
      <c r="EW91" s="710">
        <f>COUNTIF(beosztás!$HM93:$IQ93,"FÜ")*8</f>
        <v>0</v>
      </c>
      <c r="EX91" s="710">
        <f>COUNTIF(beosztás!$HM93:$IQ93,"BN")*12+COUNTIF(beosztás!$HM93:$IQ93,"BÉ")*12+COUNTIF(beosztás!$HM93:$IQ93,"BDE")*8+COUNTIF(beosztás!$HM93:$IQ93,"BDU")*8+COUNTIF(beosztás!$HM93:$IQ93,"BÉJ")*8+COUNTIF(beosztás!$HM93:$IQ93,"B1")*1+COUNTIF(beosztás!$HM93:$IQ93,"B2")*2+COUNTIF(beosztás!$HM93:$IQ93,"B3")*3+COUNTIF(beosztás!$HM93:$IQ93,"B5")*5+COUNTIF(beosztás!$HM93:$IQ93,"B6")*6+COUNTIF(beosztás!$HM93:$IQ93,"B7")*7+COUNTIF(beosztás!$HM93:$IQ93,"B8")*8+COUNTIF(beosztás!$HM93:$IQ93,"B9")*9+COUNTIF(beosztás!$HM93:$IQ93,"B10")*10+COUNTIF(beosztás!$HM93:$IQ93,"B11")*11+COUNTIF(beosztás!$HM93:$IQ93,"B12")*12+COUNTIF(beosztás!$HM93:$IQ93,"BP")*0</f>
        <v>0</v>
      </c>
      <c r="EY91" s="605">
        <f t="shared" si="521"/>
        <v>0</v>
      </c>
      <c r="EZ91" s="710">
        <f>IF(C91="",0,alapadatok!$AN$9)</f>
        <v>0</v>
      </c>
      <c r="FA91" s="19">
        <f t="shared" si="522"/>
        <v>0</v>
      </c>
      <c r="FB91" s="907">
        <f t="shared" si="523"/>
        <v>0</v>
      </c>
      <c r="FC91" s="40"/>
      <c r="FD91" s="25">
        <f t="shared" si="524"/>
        <v>0</v>
      </c>
      <c r="FE91" s="605">
        <f t="shared" si="525"/>
        <v>0</v>
      </c>
      <c r="FF91" s="605">
        <f t="shared" si="526"/>
        <v>0</v>
      </c>
      <c r="FG91" s="605">
        <f t="shared" si="527"/>
        <v>0</v>
      </c>
      <c r="FH91" s="605">
        <f t="shared" si="528"/>
        <v>0</v>
      </c>
      <c r="FI91" s="605">
        <f t="shared" si="529"/>
        <v>0</v>
      </c>
      <c r="FJ91" s="605">
        <f t="shared" si="530"/>
        <v>0</v>
      </c>
      <c r="FK91" s="605">
        <f t="shared" si="531"/>
        <v>0</v>
      </c>
      <c r="FL91" s="605">
        <f t="shared" si="532"/>
        <v>0</v>
      </c>
      <c r="FM91" s="605">
        <f t="shared" si="533"/>
        <v>0</v>
      </c>
      <c r="FN91" s="605">
        <f t="shared" si="534"/>
        <v>0</v>
      </c>
      <c r="FO91" s="19">
        <f t="shared" si="535"/>
        <v>0</v>
      </c>
      <c r="FP91" s="907">
        <f t="shared" si="536"/>
        <v>0</v>
      </c>
      <c r="FQ91" s="41"/>
      <c r="FR91" s="709">
        <f>COUNTIF(beosztás!$IR93:$JU93,"DE")*8</f>
        <v>0</v>
      </c>
      <c r="FS91" s="710">
        <f>COUNTIF(beosztás!$IR93:$JU93,"DU")*8</f>
        <v>0</v>
      </c>
      <c r="FT91" s="710">
        <f>COUNTIF(beosztás!$IR93:$JU93,"ÉJ")*8</f>
        <v>0</v>
      </c>
      <c r="FU91" s="710">
        <f>COUNTIF(beosztás!$IR93:$JU93,"N")*12</f>
        <v>0</v>
      </c>
      <c r="FV91" s="710">
        <f>COUNTIF(beosztás!$IR93:$JU93,"é")*12</f>
        <v>0</v>
      </c>
      <c r="FW91" s="710">
        <f>SUM(beosztás!$IR93:$JU93)</f>
        <v>0</v>
      </c>
      <c r="FX91" s="710">
        <f>COUNTIF(beosztás!$IR93:$JU93,"FÜ")*8</f>
        <v>0</v>
      </c>
      <c r="FY91" s="897">
        <f>(COUNTIF(beosztás!$IR93:$JU93,"SN")*12)+(COUNTIF(beosztás!$IR93:$JU93,"SDE")*8)+(COUNTIF(beosztás!$IR93:$JU93,"SDU")*8)+(COUNTIF(beosztás!$IR93:$JU93,"SÉ")*12)+(COUNTIF(beosztás!$IR93:$JU93,"SÉJ")*8)+(COUNTIF(beosztás!$IR93:$JU93,"S1")*1)+(COUNTIF(beosztás!$IR93:$JU93,"S2")*2)+(COUNTIF(beosztás!$IR93:$JU93,"S3")*3)+(COUNTIF(beosztás!$IR93:$JU93,"S4")*4)+(COUNTIF(beosztás!$IR93:$JU93,"S5")*5)+(COUNTIF(beosztás!$IR93:$JU93,"S6")*6)+(COUNTIF(beosztás!$IR93:$JU93,"S7")*7)+(COUNTIF(beosztás!$IR93:$JU93,"S8")*8)+(COUNTIF(beosztás!$IR93:$JU93,"S9")*9)+(COUNTIF(beosztás!$IR93:$JU93,"S10")*10)+(COUNTIF(beosztás!$IR93:$JU93,"S11")*11)+(COUNTIF(beosztás!$IR93:$JU93,"S12")*12)</f>
        <v>0</v>
      </c>
      <c r="FZ91" s="710">
        <f>COUNTIF(beosztás!$IR93:$JU93,"BN")*12+COUNTIF(beosztás!$IR93:$JU93,"BÉ")*12+COUNTIF(beosztás!$IR93:$JU93,"BDE")*8+COUNTIF(beosztás!$IR93:$JU93,"BDU")*8+COUNTIF(beosztás!$IR93:$JU93,"BÉJ")*8+COUNTIF(beosztás!$IR93:$JU93,"B1")*1+COUNTIF(beosztás!$IR93:$JU93,"B2")*2+COUNTIF(beosztás!$IR93:$JU93,"B3")*3+COUNTIF(beosztás!$IR93:$JU93,"B5")*5+COUNTIF(beosztás!$IR93:$JU93,"B6")*6+COUNTIF(beosztás!$IR93:$JU93,"B7")*7+COUNTIF(beosztás!$IR93:$JU93,"B8")*8+COUNTIF(beosztás!$IR93:$JU93,"B9")*9+COUNTIF(beosztás!$IR93:$JU93,"B10")*10+COUNTIF(beosztás!$IR93:$JU93,"B11")*11+COUNTIF(beosztás!$IR93:$JU93,"B12")*12+COUNTIF(beosztás!$IR93:$JU93,"BP")*0</f>
        <v>0</v>
      </c>
      <c r="GA91" s="605">
        <f t="shared" si="537"/>
        <v>0</v>
      </c>
      <c r="GB91" s="710">
        <f>IF(C91="",0,alapadatok!$AN$10)</f>
        <v>0</v>
      </c>
      <c r="GC91" s="19">
        <f t="shared" si="538"/>
        <v>0</v>
      </c>
      <c r="GD91" s="907">
        <f t="shared" si="539"/>
        <v>0</v>
      </c>
      <c r="GE91" s="42"/>
      <c r="GF91" s="709">
        <f>COUNTIF(beosztás!$JV93:$KZ93,"DE")*8</f>
        <v>0</v>
      </c>
      <c r="GG91" s="710">
        <f>COUNTIF(beosztás!$JV93:$KZ93,"DU")*8</f>
        <v>0</v>
      </c>
      <c r="GH91" s="710">
        <f>COUNTIF(beosztás!$JV93:$KZ93,"ÉJ")*8</f>
        <v>0</v>
      </c>
      <c r="GI91" s="710">
        <f>COUNTIF(beosztás!$JV93:$KZ93,"N")*12</f>
        <v>0</v>
      </c>
      <c r="GJ91" s="710">
        <f>COUNTIF(beosztás!$JV93:$KZ93,"É")*12</f>
        <v>0</v>
      </c>
      <c r="GK91" s="710">
        <f>SUM(beosztás!$JV93:$KZ93)</f>
        <v>0</v>
      </c>
      <c r="GL91" s="897">
        <f>(COUNTIF(beosztás!$JV93:$KZ93,"SN")*12)+(COUNTIF(beosztás!$JV93:$KZ93,"SDE")*8)+(COUNTIF(beosztás!$JV93:$KZ93,"SDU")*8)+(COUNTIF(beosztás!$JV93:$KZ93,"SÉ")*12)+(COUNTIF(beosztás!$JV93:$KZ93,"SÉJ")*8)+(COUNTIF(beosztás!$JV93:$KZ93,"S1")*1)+(COUNTIF(beosztás!$JV93:$KZ93,"S2")*2)+(COUNTIF(beosztás!$JV93:$KZ93,"S3")*3)+(COUNTIF(beosztás!$JV93:$KZ93,"S4")*4)+(COUNTIF(beosztás!$JV93:$KZ93,"S5")*5)+(COUNTIF(beosztás!$JV93:$KZ93,"S6")*6)+(COUNTIF(beosztás!$JV93:$KZ93,"S7")*7)+(COUNTIF(beosztás!$JV93:$KZ93,"S8")*8)+(COUNTIF(beosztás!$JV93:$KZ93,"S9")*9)+(COUNTIF(beosztás!$JV93:$KZ93,"S10")*10)+(COUNTIF(beosztás!$JV93:$KZ93,"S11")*11)+(COUNTIF(beosztás!$JV93:$KZ93,"S12")*12)</f>
        <v>0</v>
      </c>
      <c r="GM91" s="710">
        <f>COUNTIF(beosztás!$JV93:$KZ93,"FÜ")*8</f>
        <v>0</v>
      </c>
      <c r="GN91" s="710">
        <f>COUNTIF(beosztás!$JV93:$KZ93,"BN")*12+COUNTIF(beosztás!$JV93:$KZ93,"BÉ")*12+COUNTIF(beosztás!$JV93:$KZ93,"BDE")*8+COUNTIF(beosztás!$JV93:$KZ93,"BDU")*8+COUNTIF(beosztás!$JV93:$KZ93,"BÉJ")*8+COUNTIF(beosztás!$JV93:$KZ93,"B1")*1+COUNTIF(beosztás!$JV93:$KZ93,"B2")*2+COUNTIF(beosztás!$JV93:$KZ93,"B3")*3+COUNTIF(beosztás!$JV93:$KZ93,"B5")*5+COUNTIF(beosztás!$JV93:$KZ93,"B6")*6+COUNTIF(beosztás!$JV93:$KZ93,"B7")*7+COUNTIF(beosztás!$JV93:$KZ93,"B8")*8+COUNTIF(beosztás!$JV93:$KZ93,"B9")*9+COUNTIF(beosztás!$JV93:$KZ93,"B10")*10+COUNTIF(beosztás!$JV93:$KZ93,"B11")*11+COUNTIF(beosztás!$JV93:$KZ93,"B12")*12+COUNTIF(beosztás!$JV93:$KZ93,"BP")*0</f>
        <v>0</v>
      </c>
      <c r="GO91" s="605">
        <f t="shared" si="540"/>
        <v>0</v>
      </c>
      <c r="GP91" s="710">
        <f>IF(C91="",0,alapadatok!$AN$11)</f>
        <v>0</v>
      </c>
      <c r="GQ91" s="19">
        <f t="shared" si="541"/>
        <v>0</v>
      </c>
      <c r="GR91" s="907">
        <f t="shared" si="542"/>
        <v>0</v>
      </c>
      <c r="GS91" s="42"/>
      <c r="GT91" s="25">
        <f t="shared" si="543"/>
        <v>0</v>
      </c>
      <c r="GU91" s="605">
        <f t="shared" si="544"/>
        <v>0</v>
      </c>
      <c r="GV91" s="605">
        <f t="shared" si="545"/>
        <v>0</v>
      </c>
      <c r="GW91" s="605">
        <f t="shared" si="546"/>
        <v>0</v>
      </c>
      <c r="GX91" s="605">
        <f t="shared" si="547"/>
        <v>0</v>
      </c>
      <c r="GY91" s="605">
        <f t="shared" si="548"/>
        <v>0</v>
      </c>
      <c r="GZ91" s="605">
        <f t="shared" si="549"/>
        <v>0</v>
      </c>
      <c r="HA91" s="605">
        <f t="shared" si="550"/>
        <v>0</v>
      </c>
      <c r="HB91" s="605">
        <f t="shared" si="551"/>
        <v>0</v>
      </c>
      <c r="HC91" s="605">
        <f t="shared" si="552"/>
        <v>0</v>
      </c>
      <c r="HD91" s="605">
        <f t="shared" si="553"/>
        <v>0</v>
      </c>
      <c r="HE91" s="19">
        <f t="shared" si="554"/>
        <v>0</v>
      </c>
      <c r="HF91" s="907">
        <f t="shared" si="555"/>
        <v>0</v>
      </c>
      <c r="HG91" s="41"/>
      <c r="HH91" s="709">
        <f>COUNTIF(beosztás!$LA93:$MD93,"DE")*8</f>
        <v>0</v>
      </c>
      <c r="HI91" s="710">
        <f>COUNTIF(beosztás!$LA93:$MD93,"DU")*8</f>
        <v>0</v>
      </c>
      <c r="HJ91" s="710">
        <f>COUNTIF(beosztás!$LA93:$MD93,"ÉJ")*8</f>
        <v>0</v>
      </c>
      <c r="HK91" s="710">
        <f>COUNTIF(beosztás!$LA93:$MD93,"N")*12</f>
        <v>0</v>
      </c>
      <c r="HL91" s="710">
        <f>COUNTIF(beosztás!$LA93:$MD93,"é")*12</f>
        <v>0</v>
      </c>
      <c r="HM91" s="710">
        <f>SUM(beosztás!$LA93:$MD93)</f>
        <v>0</v>
      </c>
      <c r="HN91" s="710">
        <f>COUNTIF(beosztás!$LA93:$MD93,"FÜ")*8</f>
        <v>0</v>
      </c>
      <c r="HO91" s="897">
        <f>(COUNTIF(beosztás!$LA93:$MD93,"SN")*12)+(COUNTIF(beosztás!$LA93:$MD93,"SDE")*8)+(COUNTIF(beosztás!$LA93:$MD93,"SDU")*8)+(COUNTIF(beosztás!$LA93:$MD93,"SÉ")*12)+(COUNTIF(beosztás!$LA93:$MD93,"SÉJ")*8)+(COUNTIF(beosztás!$LA93:$MD93,"S1")*1)+(COUNTIF(beosztás!$LA93:$MD93,"S2")*2)+(COUNTIF(beosztás!$LA93:$MD93,"S3")*3)+(COUNTIF(beosztás!$LA93:$MD93,"S4")*4)+(COUNTIF(beosztás!$LA93:$MD93,"S5")*5)+(COUNTIF(beosztás!$LA93:$MD93,"S6")*6)+(COUNTIF(beosztás!$LA93:$MD93,"S7")*7)+(COUNTIF(beosztás!$LA93:$MD93,"S8")*8)+(COUNTIF(beosztás!$LA93:$MD93,"S9")*9)+(COUNTIF(beosztás!$LA93:$MD93,"S10")*10)+(COUNTIF(beosztás!$LA93:$MD93,"S11")*11)+(COUNTIF(beosztás!$LA93:$MD93,"S12")*12)</f>
        <v>0</v>
      </c>
      <c r="HP91" s="710">
        <f>COUNTIF(beosztás!$LA93:$MD93,"BN")*12+COUNTIF(beosztás!$LA93:$MD93,"BÉ")*12+COUNTIF(beosztás!$LA93:$MD93,"BDE")*8+COUNTIF(beosztás!$LA93:$MD93,"BDU")*8+COUNTIF(beosztás!$LA93:$MD93,"BÉJ")*8+COUNTIF(beosztás!$LA93:$MD93,"B1")*1+COUNTIF(beosztás!$LA93:$MD93,"B2")*2+COUNTIF(beosztás!$LA93:$MD93,"B3")*3+COUNTIF(beosztás!$KZ93:$MC93,"B5")*5+COUNTIF(beosztás!$KZ93:$MC93,"B6")*6+COUNTIF(beosztás!$KZ93:$MC93,"B7")*7+COUNTIF(beosztás!$KZ93:$MC93,"B8")*8+COUNTIF(beosztás!$LA93:$MD93,"B9")*9+COUNTIF(beosztás!$LA93:$MD93,"B10")*10+COUNTIF(beosztás!$LA93:$MD93,"B11")*11+COUNTIF(beosztás!$LA93:$MD93,"B12")*12+COUNTIF(beosztás!$LA93:$MD93,"BP")*0</f>
        <v>0</v>
      </c>
      <c r="HQ91" s="605">
        <f t="shared" si="556"/>
        <v>0</v>
      </c>
      <c r="HR91" s="710">
        <f>IF(C91="",0,alapadatok!$AN$12)</f>
        <v>0</v>
      </c>
      <c r="HS91" s="19">
        <f t="shared" si="557"/>
        <v>0</v>
      </c>
      <c r="HT91" s="907">
        <f t="shared" si="558"/>
        <v>0</v>
      </c>
      <c r="HU91" s="42"/>
      <c r="HV91" s="709">
        <f>COUNTIF(beosztás!$ME93:$NI93,"DE")*8</f>
        <v>0</v>
      </c>
      <c r="HW91" s="710">
        <f>COUNTIF(beosztás!$ME93:$NI93,"DU")*8</f>
        <v>0</v>
      </c>
      <c r="HX91" s="710">
        <f>COUNTIF(beosztás!$ME93:$NI93,"ÉJ")*8</f>
        <v>0</v>
      </c>
      <c r="HY91" s="710">
        <f>COUNTIF(beosztás!$ME93:$NI93,"N")*12</f>
        <v>0</v>
      </c>
      <c r="HZ91" s="710">
        <f>COUNTIF(beosztás!$ME93:$NI93,"É")*12</f>
        <v>0</v>
      </c>
      <c r="IA91" s="710">
        <f>SUM(beosztás!$ME93:$NI93)</f>
        <v>0</v>
      </c>
      <c r="IB91" s="710">
        <f>(COUNTIF(beosztás!$ME93:$NI93,"SN")*12)+(COUNTIF(beosztás!$ME93:$NI93,"SDE")*8)+(COUNTIF(beosztás!$ME93:$NI93,"SDU")*8)+(COUNTIF(beosztás!$ME93:$NI93,"SÉ")*12)+(COUNTIF(beosztás!$ME93:$NI93,"SÉJ")*8)+(COUNTIF(beosztás!$ME93:$NI93,"S1")*1)+(COUNTIF(beosztás!$ME93:$NI93,"S2")*2)+(COUNTIF(beosztás!$ME93:$NI93,"S3")*3)+(COUNTIF(beosztás!$ME93:$NI93,"S4")*4)+(COUNTIF(beosztás!$ME93:$NI93,"S5")*5)+(COUNTIF(beosztás!$ME93:$NI93,"S6")*6)+(COUNTIF(beosztás!$ME93:$NI93,"S7")*7)+(COUNTIF(beosztás!$ME93:$NI93,"S8")*8)+(COUNTIF(beosztás!$ME93:$NI93,"S9")*9)+(COUNTIF(beosztás!$ME93:$NI93,"S10")*10)+(COUNTIF(beosztás!$ME93:$NI93,"S11")*11)+(COUNTIF(beosztás!$ME93:$NI93,"S12")*12)</f>
        <v>0</v>
      </c>
      <c r="IC91" s="710">
        <f>COUNTIF(beosztás!$ME93:$NI93,"FÜ")*8</f>
        <v>0</v>
      </c>
      <c r="ID91" s="710">
        <f>COUNTIF(beosztás!$ME93:$NI93,"BN")*12+COUNTIF(beosztás!$ME93:$NI93,"BÉ")*12+COUNTIF(beosztás!$ME93:$NI93,"BDE")*8+COUNTIF(beosztás!$ME93:$NI93,"BDU")*8+COUNTIF(beosztás!$ME93:$NI93,"BÉJ")*8+COUNTIF(beosztás!$ME93:$NI93,"B1")*1+COUNTIF(beosztás!$ME93:$NI93,"B2")*2+COUNTIF(beosztás!$ME93:$NI93,"B3")*3+COUNTIF(beosztás!$ME93:$NI93,"B5")*5+COUNTIF(beosztás!$ME93:$NI93,"B6")*6+COUNTIF(beosztás!$ME93:$NI93,"B7")*7+COUNTIF(beosztás!$ME93:$NI93,"B8")*8+COUNTIF(beosztás!$ME93:$NI93,"B9")*9+COUNTIF(beosztás!$ME93:$NI93,"B10")*10+COUNTIF(beosztás!$ME93:$NI93,"B11")*11+COUNTIF(beosztás!$ME93:$NI93,"B12")*12+COUNTIF(beosztás!$ME93:$NI93,"BP")*0</f>
        <v>0</v>
      </c>
      <c r="IE91" s="605">
        <f t="shared" si="559"/>
        <v>0</v>
      </c>
      <c r="IF91" s="710">
        <f>IF(C91="",0,alapadatok!$AN$13)</f>
        <v>0</v>
      </c>
      <c r="IG91" s="19">
        <f t="shared" si="560"/>
        <v>0</v>
      </c>
      <c r="IH91" s="741">
        <f t="shared" si="561"/>
        <v>0</v>
      </c>
      <c r="II91" s="42"/>
      <c r="IJ91" s="25">
        <f t="shared" si="562"/>
        <v>0</v>
      </c>
      <c r="IK91" s="605">
        <f t="shared" si="563"/>
        <v>0</v>
      </c>
      <c r="IL91" s="605">
        <f t="shared" si="564"/>
        <v>0</v>
      </c>
      <c r="IM91" s="605">
        <f t="shared" si="565"/>
        <v>0</v>
      </c>
      <c r="IN91" s="605">
        <f t="shared" si="566"/>
        <v>0</v>
      </c>
      <c r="IO91" s="605">
        <f t="shared" si="567"/>
        <v>0</v>
      </c>
      <c r="IP91" s="605">
        <f t="shared" si="568"/>
        <v>0</v>
      </c>
      <c r="IQ91" s="605">
        <f t="shared" si="569"/>
        <v>0</v>
      </c>
      <c r="IR91" s="605">
        <f t="shared" si="570"/>
        <v>0</v>
      </c>
      <c r="IS91" s="605">
        <f t="shared" si="571"/>
        <v>0</v>
      </c>
      <c r="IT91" s="605">
        <f t="shared" si="572"/>
        <v>0</v>
      </c>
      <c r="IU91" s="19">
        <f t="shared" si="573"/>
        <v>0</v>
      </c>
      <c r="IV91" s="907">
        <f t="shared" si="574"/>
        <v>0</v>
      </c>
      <c r="IW91" s="43"/>
      <c r="JF91" s="21"/>
      <c r="JG91" s="21"/>
    </row>
    <row r="92" spans="1:267" hidden="1" x14ac:dyDescent="0.25">
      <c r="A92" s="66">
        <f>IF(beosztás!A94=0,"",beosztás!A94)</f>
        <v>11</v>
      </c>
      <c r="B92" s="63" t="str">
        <f>IF(beosztás!B94=0,"",beosztás!B94)</f>
        <v/>
      </c>
      <c r="C92" s="64" t="str">
        <f>IF(beosztás!C94=0,"",beosztás!C94)</f>
        <v/>
      </c>
      <c r="D92" s="65" t="str">
        <f>IF(beosztás!D94=0,"",beosztás!D94)</f>
        <v/>
      </c>
      <c r="E92" s="18"/>
      <c r="F92" s="709">
        <f>COUNTIF(beosztás!$I94:$AM94,"DE")*8</f>
        <v>0</v>
      </c>
      <c r="G92" s="710">
        <f>COUNTIF(beosztás!$I94:$AM94,"DU")*8</f>
        <v>0</v>
      </c>
      <c r="H92" s="710">
        <f>COUNTIF(beosztás!$I94:$AM94,"ÉJ")*8</f>
        <v>0</v>
      </c>
      <c r="I92" s="710">
        <f>COUNTIF(beosztás!$I94:$AM94,"N")*12</f>
        <v>0</v>
      </c>
      <c r="J92" s="710">
        <f>COUNTIF(beosztás!$I94:$AM94,"é")*12</f>
        <v>0</v>
      </c>
      <c r="K92" s="710">
        <f>SUM(beosztás!$I94:$AM94)</f>
        <v>0</v>
      </c>
      <c r="L92" s="710">
        <f>COUNTIF(beosztás!$I94:$AM94,"FÜ")*8</f>
        <v>0</v>
      </c>
      <c r="M92" s="710">
        <f>(COUNTIF(beosztás!$I94:$AM94,"SN")*12)+(COUNTIF(beosztás!$I94:$AM94,"SDE")*8)+(COUNTIF(beosztás!$I94:$AM94,"SDU")*8)+(COUNTIF(beosztás!$I94:$AM94,"S1")*1)+(COUNTIF(beosztás!$I94:$AM94,"S2")*2)+(COUNTIF(beosztás!$I94:$AM94,"S3")*3)+(COUNTIF(beosztás!$I94:$AM94,"S4")*4)+(COUNTIF(beosztás!$I94:$AM94,"S5")*5)+(COUNTIF(beosztás!$I94:$AM94,"S6")*6)+(COUNTIF(beosztás!$I94:$AM94,"S7")*7)+(COUNTIF(beosztás!$I94:$AM94,"S8")*8)+(COUNTIF(beosztás!$I94:$AM94,"S9")*9)+(COUNTIF(beosztás!$I94:$AM94,"S10")*10)+(COUNTIF(beosztás!$I94:$AM94,"S11")*11)+(COUNTIF(beosztás!$I94:$AM94,"S12")*12)+(COUNTIF(beosztás!$I94:$AM94,"SÉ")*12)+(COUNTIF(beosztás!$I94:$AM94,"SÉJ")*8)</f>
        <v>0</v>
      </c>
      <c r="N92" s="710">
        <f>COUNTIF(beosztás!$I94:$AM94,"BN")*12+COUNTIF(beosztás!$I94:$AM94,"BÉ")*12+COUNTIF(beosztás!$I94:$AM94,"BDE")*8+COUNTIF(beosztás!$I94:$AM94,"BDU")*8+COUNTIF(beosztás!$I94:$AM94,"BÉJ")*8+COUNTIF(beosztás!$I94:$AM94,"B1")*1+COUNTIF(beosztás!$I94:$AM94,"B2")*2+COUNTIF(beosztás!$I94:$AM94,"B3")*3+COUNTIF(beosztás!$I94:$AM94,"B5")*5+COUNTIF(beosztás!$I94:$AM94,"B6")*6+COUNTIF(beosztás!$I94:$AM94,"B7")*7+COUNTIF(beosztás!$I94:$AM94,"B8")*8+COUNTIF(beosztás!$I94:$AM94,"B9")*9+COUNTIF(beosztás!$I94:$AM94,"B10")*10+COUNTIF(beosztás!$I94:$AM94,"B11")*11+COUNTIF(beosztás!$I94:$AM94,"B12")*12+COUNTIF(beosztás!$I94:$AM94,"BP")*0</f>
        <v>0</v>
      </c>
      <c r="O92" s="605">
        <f t="shared" si="461"/>
        <v>0</v>
      </c>
      <c r="P92" s="710">
        <f>IF(C92="",0,alapadatok!$AN$2)</f>
        <v>0</v>
      </c>
      <c r="Q92" s="19">
        <f t="shared" si="462"/>
        <v>0</v>
      </c>
      <c r="R92" s="741">
        <f t="shared" si="463"/>
        <v>0</v>
      </c>
      <c r="S92" s="40"/>
      <c r="T92" s="709">
        <f>COUNTIF(beosztás!$AN94:$BO94,"DE")*8</f>
        <v>0</v>
      </c>
      <c r="U92" s="710">
        <f>COUNTIF(beosztás!$AN94:$BO94,"DU")*8</f>
        <v>0</v>
      </c>
      <c r="V92" s="710">
        <f>COUNTIF(beosztás!$AN94:$BO94,"ÉJ")*8</f>
        <v>0</v>
      </c>
      <c r="W92" s="710">
        <f>COUNTIF(beosztás!$AN94:$BO94,"N")*12</f>
        <v>0</v>
      </c>
      <c r="X92" s="710">
        <f>COUNTIF(beosztás!$AN94:$BO94,"É")*12</f>
        <v>0</v>
      </c>
      <c r="Y92" s="710">
        <f>SUM(beosztás!$AN94:$BO94)</f>
        <v>0</v>
      </c>
      <c r="Z92" s="710">
        <f>(COUNTIF(beosztás!$AN94:$BO94,"SN")*12)+(COUNTIF(beosztás!$AN94:$BO94,"SDE")*8)+(COUNTIF(beosztás!$AN94:$BO94,"SDU")*8)+(COUNTIF(beosztás!$AN94:$BO94,"SÉ")*12)+(COUNTIF(beosztás!$AN94:$BO94,"SÉJ")*8)+(COUNTIF(beosztás!$AN94:$BO94,"S1")*1)+(COUNTIF(beosztás!$AN94:$BO94,"S2")*2)+(COUNTIF(beosztás!$AN94:$BO94,"S3")*3)+(COUNTIF(beosztás!$AN94:$BO94,"S4")*4)+(COUNTIF(beosztás!$AN94:$BO94,"S5")*5)+(COUNTIF(beosztás!$AN94:$BO94,"S6")*6)+(COUNTIF(beosztás!$AN94:$BO94,"S7")*7)+(COUNTIF(beosztás!$AN94:$BO94,"S8")*8)+(COUNTIF(beosztás!$AN94:$BO94,"S9")*9)+(COUNTIF(beosztás!$AN94:$BO94,"S10")*10)+(COUNTIF(beosztás!$AN94:$BO94,"S11")*11)+(COUNTIF(beosztás!$AN94:$BO94,"S12")*12)</f>
        <v>0</v>
      </c>
      <c r="AA92" s="710">
        <f>COUNTIF(beosztás!$AN94:$BO94,"FÜ")*8</f>
        <v>0</v>
      </c>
      <c r="AB92" s="710">
        <f>COUNTIF(beosztás!$AN94:$BO94,"BN")*12+COUNTIF(beosztás!$AN94:$BO94,"BÉ")*12+COUNTIF(beosztás!$AN94:$BO94,"BDE")*8+COUNTIF(beosztás!$AN94:$BO94,"BDU")*8+COUNTIF(beosztás!$AN94:$BO94,"BÉJ")*8+COUNTIF(beosztás!$AN94:$BO94,"B1")*1+COUNTIF(beosztás!$AN94:$BO94,"B2")*2+COUNTIF(beosztás!$AN94:$BO94,"B3")*3+COUNTIF(beosztás!$AN94:$BO94,"B5")*5+COUNTIF(beosztás!$AN94:$BO94,"B6")*6+COUNTIF(beosztás!$AN94:$BO94,"B7")*7+COUNTIF(beosztás!$AN94:$BO94,"B8")*8+COUNTIF(beosztás!$AN94:$BO94,"B9")*9+COUNTIF(beosztás!$AN94:$BO94,"B10")*10+COUNTIF(beosztás!$AN94:$BO94,"B11")*11+COUNTIF(beosztás!$AN94:$BO94,"B12")*12+COUNTIF(beosztás!$AN94:$BO94,"BP")*0</f>
        <v>0</v>
      </c>
      <c r="AC92" s="605">
        <f t="shared" si="464"/>
        <v>0</v>
      </c>
      <c r="AD92" s="710">
        <f>IF(C92="",0,alapadatok!$AN$3)</f>
        <v>0</v>
      </c>
      <c r="AE92" s="19">
        <f t="shared" si="465"/>
        <v>0</v>
      </c>
      <c r="AF92" s="741">
        <f t="shared" si="466"/>
        <v>0</v>
      </c>
      <c r="AG92" s="40"/>
      <c r="AH92" s="25">
        <f t="shared" si="467"/>
        <v>0</v>
      </c>
      <c r="AI92" s="605">
        <f t="shared" si="468"/>
        <v>0</v>
      </c>
      <c r="AJ92" s="605">
        <f t="shared" si="469"/>
        <v>0</v>
      </c>
      <c r="AK92" s="605">
        <f t="shared" si="470"/>
        <v>0</v>
      </c>
      <c r="AL92" s="605">
        <f t="shared" si="471"/>
        <v>0</v>
      </c>
      <c r="AM92" s="605">
        <f t="shared" si="472"/>
        <v>0</v>
      </c>
      <c r="AN92" s="605">
        <f t="shared" si="473"/>
        <v>0</v>
      </c>
      <c r="AO92" s="605">
        <f t="shared" si="474"/>
        <v>0</v>
      </c>
      <c r="AP92" s="605">
        <f t="shared" si="475"/>
        <v>0</v>
      </c>
      <c r="AQ92" s="605">
        <f t="shared" si="476"/>
        <v>0</v>
      </c>
      <c r="AR92" s="605">
        <f t="shared" si="477"/>
        <v>0</v>
      </c>
      <c r="AS92" s="19">
        <f t="shared" si="478"/>
        <v>0</v>
      </c>
      <c r="AT92" s="741">
        <f t="shared" si="479"/>
        <v>0</v>
      </c>
      <c r="AU92" s="41"/>
      <c r="AV92" s="709">
        <f>COUNTIF(beosztás!$BP94:$CT94,"DE")*8</f>
        <v>0</v>
      </c>
      <c r="AW92" s="710">
        <f>COUNTIF(beosztás!$BP94:$CT94,"DU")*8</f>
        <v>0</v>
      </c>
      <c r="AX92" s="710">
        <f>COUNTIF(beosztás!$BP94:$CT94,"ÉJ")*8</f>
        <v>0</v>
      </c>
      <c r="AY92" s="710">
        <f>COUNTIF(beosztás!$BP94:$CT94,"N")*12</f>
        <v>0</v>
      </c>
      <c r="AZ92" s="710">
        <f>COUNTIF(beosztás!$BP94:$CT94,"é")*12</f>
        <v>0</v>
      </c>
      <c r="BA92" s="710">
        <f>SUM(beosztás!$BP94:$CT94)</f>
        <v>0</v>
      </c>
      <c r="BB92" s="710">
        <f>COUNTIF(beosztás!$BP94:$CT94,"FÜ")*8</f>
        <v>0</v>
      </c>
      <c r="BC92" s="897">
        <f>(COUNTIF(beosztás!$BP94:$CT94,"SN")*12)+(COUNTIF(beosztás!$BP94:$CT94,"SDE")*8)+(COUNTIF(beosztás!$BP94:$CT94,"SDU")*8)+(COUNTIF(beosztás!$BP94:$CT94,"SÉ")*12)+(COUNTIF(beosztás!$BP94:$CT94,"SÉJ")*8)+(COUNTIF(beosztás!$BP94:$CT94,"S1")*1)+(COUNTIF(beosztás!$BP94:$CT94,"S2")*2)+(COUNTIF(beosztás!$BP94:$CT94,"S3")*3)+(COUNTIF(beosztás!$BP94:$CT94,"S4")*4)+(COUNTIF(beosztás!$BP94:$CT94,"S5")*5)+(COUNTIF(beosztás!$BP94:$CT94,"S6")*6)+(COUNTIF(beosztás!$BP94:$CT94,"S7")*7)+(COUNTIF(beosztás!$BP94:$CT94,"S8")*8)+(COUNTIF(beosztás!$BP94:$CT94,"S9")*9)+(COUNTIF(beosztás!$BP94:$CT94,"S10")*10)+(COUNTIF(beosztás!$BP94:$CT94,"S11")*11)+(COUNTIF(beosztás!$BP94:$CT94,"S12")*12)</f>
        <v>0</v>
      </c>
      <c r="BD92" s="710">
        <f>COUNTIF(beosztás!$BP94:$CT94,"BN")*12+COUNTIF(beosztás!$BP94:$CT94,"BÉ")*12+COUNTIF(beosztás!$BP94:$CT94,"BDE")*8+COUNTIF(beosztás!$BP94:$CT94,"BDU")*8+COUNTIF(beosztás!$BP94:$CT94,"BÉJ")*8+COUNTIF(beosztás!$BP94:$CT94,"B1")*1+COUNTIF(beosztás!$BP94:$CT94,"B2")*2+COUNTIF(beosztás!$BP94:$CT94,"B3")*3+COUNTIF(beosztás!$BP94:$CT94,"B5")*5+COUNTIF(beosztás!$BP94:$CT94,"B6")*6+COUNTIF(beosztás!$BP94:$CT94,"B7")*7+COUNTIF(beosztás!$BP94:$CT94,"B8")*8+COUNTIF(beosztás!$BP94:$CT94,"B9")*9+COUNTIF(beosztás!$BP94:$CT94,"B10")*10+COUNTIF(beosztás!$BP94:$CT94,"B11")*11+COUNTIF(beosztás!$BP94:$CT94,"B12")*12+COUNTIF(beosztás!$BP94:$CT94,"BP")*0</f>
        <v>0</v>
      </c>
      <c r="BE92" s="605">
        <f t="shared" si="480"/>
        <v>0</v>
      </c>
      <c r="BF92" s="710">
        <f>IF(C92="",0,alapadatok!$AN$4)</f>
        <v>0</v>
      </c>
      <c r="BG92" s="19">
        <f t="shared" si="481"/>
        <v>0</v>
      </c>
      <c r="BH92" s="741">
        <f t="shared" si="482"/>
        <v>0</v>
      </c>
      <c r="BI92" s="40"/>
      <c r="BJ92" s="709">
        <f>COUNTIF(beosztás!$CU94:$DX94,"DE")*8</f>
        <v>0</v>
      </c>
      <c r="BK92" s="710">
        <f>COUNTIF(beosztás!$CU94:$DX94,"DU")*8</f>
        <v>0</v>
      </c>
      <c r="BL92" s="710">
        <f>COUNTIF(beosztás!$CU94:$DX94,"ÉJ")*8</f>
        <v>0</v>
      </c>
      <c r="BM92" s="710">
        <f>COUNTIF(beosztás!$CU94:$DX94,"N")*12</f>
        <v>0</v>
      </c>
      <c r="BN92" s="710">
        <f>COUNTIF(beosztás!$CU94:$DX94,"É")*12</f>
        <v>0</v>
      </c>
      <c r="BO92" s="710">
        <f>SUM(beosztás!$CU94:$DX94)</f>
        <v>0</v>
      </c>
      <c r="BP92" s="897">
        <f>(COUNTIF(beosztás!$CU94:$DX94,"SN")*12)+(COUNTIF(beosztás!$CU94:$DX94,"SDE")*8)+(COUNTIF(beosztás!$CU94:$DX94,"SDU")*8)+(COUNTIF(beosztás!$CU94:$DX94,"SÉ")*12)+(COUNTIF(beosztás!$CU94:$DX94,"SÉJ")*8)+(COUNTIF(beosztás!$CU94:$DX94,"S1")*1)+(COUNTIF(beosztás!$CU94:$DX94,"S2")*2)+(COUNTIF(beosztás!$CU94:$DX94,"S3")*3)+(COUNTIF(beosztás!$CU94:$DX94,"S4")*4)+(COUNTIF(beosztás!$CU94:$DX94,"S5")*5)+(COUNTIF(beosztás!$CU94:$DX94,"S6")*6)+(COUNTIF(beosztás!$CU94:$DX94,"S7")*7)+(COUNTIF(beosztás!$CU94:$DX94,"S8")*8)+(COUNTIF(beosztás!$CU94:$DX94,"S9")*9)+(COUNTIF(beosztás!$CU94:$DX94,"S10")*10)+(COUNTIF(beosztás!$CU94:$DX94,"S11")*11)+(COUNTIF(beosztás!$CU94:$DX94,"S12")*12)</f>
        <v>0</v>
      </c>
      <c r="BQ92" s="710">
        <f>COUNTIF(beosztás!$CU94:$DX94,"FÜ")*8</f>
        <v>0</v>
      </c>
      <c r="BR92" s="710">
        <f>COUNTIF(beosztás!$CU94:$DX94,"BN")*12+COUNTIF(beosztás!$CU94:$DX94,"BÉ")*12+COUNTIF(beosztás!$CU94:$DX94,"BDE")*8+COUNTIF(beosztás!$CU94:$DX94,"BDU")*8+COUNTIF(beosztás!$CU94:$DX94,"BÉJ")*8+COUNTIF(beosztás!$CU94:$DX94,"B1")*1+COUNTIF(beosztás!$CU94:$DX94,"B2")*2+COUNTIF(beosztás!$CU94:$DX94,"B3")*3+COUNTIF(beosztás!$CU94:$DX94,"B5")*5+COUNTIF(beosztás!$CU94:$DX94,"B6")*6+COUNTIF(beosztás!$CU94:$DX94,"B7")*7+COUNTIF(beosztás!$CU94:$DX94,"B8")*8+COUNTIF(beosztás!$CU94:$DX94,"B9")*9+COUNTIF(beosztás!$CU94:$DX94,"B10")*10+COUNTIF(beosztás!$CU94:$DX94,"B11")*11+COUNTIF(beosztás!$CU94:$DX94,"B12")*12+COUNTIF(beosztás!$CU94:$DX94,"BP")*0</f>
        <v>0</v>
      </c>
      <c r="BS92" s="605">
        <f t="shared" si="483"/>
        <v>0</v>
      </c>
      <c r="BT92" s="710">
        <f>IF(C92="",0,alapadatok!$AN$5)</f>
        <v>0</v>
      </c>
      <c r="BU92" s="19">
        <f t="shared" si="484"/>
        <v>0</v>
      </c>
      <c r="BV92" s="741">
        <f t="shared" si="485"/>
        <v>0</v>
      </c>
      <c r="BW92" s="40"/>
      <c r="BX92" s="25">
        <f t="shared" si="486"/>
        <v>0</v>
      </c>
      <c r="BY92" s="605">
        <f t="shared" si="487"/>
        <v>0</v>
      </c>
      <c r="BZ92" s="605">
        <f t="shared" si="488"/>
        <v>0</v>
      </c>
      <c r="CA92" s="605">
        <f t="shared" si="489"/>
        <v>0</v>
      </c>
      <c r="CB92" s="605">
        <f t="shared" si="490"/>
        <v>0</v>
      </c>
      <c r="CC92" s="605">
        <f t="shared" si="491"/>
        <v>0</v>
      </c>
      <c r="CD92" s="605">
        <f t="shared" si="492"/>
        <v>0</v>
      </c>
      <c r="CE92" s="605">
        <f t="shared" si="493"/>
        <v>0</v>
      </c>
      <c r="CF92" s="605">
        <f t="shared" si="494"/>
        <v>0</v>
      </c>
      <c r="CG92" s="605">
        <f t="shared" si="495"/>
        <v>0</v>
      </c>
      <c r="CH92" s="605">
        <f t="shared" si="496"/>
        <v>0</v>
      </c>
      <c r="CI92" s="19">
        <f t="shared" si="497"/>
        <v>0</v>
      </c>
      <c r="CJ92" s="741">
        <f t="shared" si="498"/>
        <v>0</v>
      </c>
      <c r="CK92" s="41"/>
      <c r="CL92" s="709">
        <f>COUNTIF(beosztás!$DY94:$FC94,"DE")*8</f>
        <v>0</v>
      </c>
      <c r="CM92" s="710">
        <f>COUNTIF(beosztás!$DY94:$FC94,"DU")*8</f>
        <v>0</v>
      </c>
      <c r="CN92" s="710">
        <f>COUNTIF(beosztás!$DY94:$FC94,"ÉJ")*8</f>
        <v>0</v>
      </c>
      <c r="CO92" s="710">
        <f>COUNTIF(beosztás!$DY94:$FC94,"N")*12</f>
        <v>0</v>
      </c>
      <c r="CP92" s="710">
        <f>COUNTIF(beosztás!$DY94:$FC94,"é")*12</f>
        <v>0</v>
      </c>
      <c r="CQ92" s="710">
        <f>SUM(beosztás!$DY94:$FC94)</f>
        <v>0</v>
      </c>
      <c r="CR92" s="710">
        <f>COUNTIF(beosztás!$DY94:$FC94,"FÜ")*8</f>
        <v>0</v>
      </c>
      <c r="CS92" s="897">
        <f>(COUNTIF(beosztás!$DY94:$FC94,"SN")*12)+(COUNTIF(beosztás!$DY94:$FC94,"SDE")*8)+(COUNTIF(beosztás!$DY94:$FC94,"SDU")*8)+(COUNTIF(beosztás!$DY94:$FC94,"SÉ")*12)+(COUNTIF(beosztás!$DY94:$FC94,"SÉJ")*8)+(COUNTIF(beosztás!$DY94:$FC94,"S1")*1)+(COUNTIF(beosztás!$DY94:$FC94,"S2")*2)+(COUNTIF(beosztás!$DY94:$FC94,"S3")*3)+(COUNTIF(beosztás!$DY94:$FC94,"S4")*4)+(COUNTIF(beosztás!$DY94:$FC94,"S5")*5)+(COUNTIF(beosztás!$DY94:$FC94,"S6")*6)+(COUNTIF(beosztás!$DY94:$FC94,"S7")*7)+(COUNTIF(beosztás!$DY94:$FC94,"S8")*8)+(COUNTIF(beosztás!$DY94:$FC94,"S9")*9)+(COUNTIF(beosztás!$DY94:$FC94,"S10")*10)+(COUNTIF(beosztás!$DY94:$FC94,"S11")*11)+(COUNTIF(beosztás!$DY94:$FC94,"S12")*12)</f>
        <v>0</v>
      </c>
      <c r="CT92" s="710">
        <f>COUNTIF(beosztás!$DY94:$FC94,"BN")*12+COUNTIF(beosztás!$DY94:$FC94,"BÉ")*12+COUNTIF(beosztás!$DY94:$FC94,"BDE")*8+COUNTIF(beosztás!$DY94:$FC94,"BDU")*8+COUNTIF(beosztás!$DY94:$FC94,"BÉJ")*8+COUNTIF(beosztás!$DY94:$FC94,"B1")*1+COUNTIF(beosztás!$DY94:$FC94,"B2")*2+COUNTIF(beosztás!$DY94:$FC94,"B3")*3+COUNTIF(beosztás!$DY94:$FC94,"B5")*5+COUNTIF(beosztás!$DY94:$FC94,"B6")*6+COUNTIF(beosztás!$DY94:$FC94,"B7")*7+COUNTIF(beosztás!$DY94:$FC94,"B8")*8+COUNTIF(beosztás!$DY94:$FC94,"B9")*9+COUNTIF(beosztás!$DY94:$FC94,"B10")*10+COUNTIF(beosztás!$DY94:$FC94,"B11")*11+COUNTIF(beosztás!$DY94:$FC94,"B12")*12+COUNTIF(beosztás!$DY94:$FC94,"BP")*0</f>
        <v>0</v>
      </c>
      <c r="CU92" s="605">
        <f t="shared" si="575"/>
        <v>0</v>
      </c>
      <c r="CV92" s="710">
        <f>IF(C92="",0,alapadatok!$AN$6)</f>
        <v>0</v>
      </c>
      <c r="CW92" s="19">
        <f t="shared" si="500"/>
        <v>0</v>
      </c>
      <c r="CX92" s="907">
        <f t="shared" si="501"/>
        <v>0</v>
      </c>
      <c r="CY92" s="40"/>
      <c r="CZ92" s="709">
        <f>COUNTIF(beosztás!$FD94:$GG94,"DE")*8</f>
        <v>0</v>
      </c>
      <c r="DA92" s="710">
        <f>COUNTIF(beosztás!$FD94:$GG94,"DU")*8</f>
        <v>0</v>
      </c>
      <c r="DB92" s="710">
        <f>COUNTIF(beosztás!$FD94:$GG94,"ÉJ")*8</f>
        <v>0</v>
      </c>
      <c r="DC92" s="710">
        <f>COUNTIF(beosztás!$FD94:$GG94,"N")*12</f>
        <v>0</v>
      </c>
      <c r="DD92" s="710">
        <f>COUNTIF(beosztás!$FD94:$GG94,"É")*12</f>
        <v>0</v>
      </c>
      <c r="DE92" s="710">
        <f>SUM(beosztás!$FD94:$GG94)</f>
        <v>0</v>
      </c>
      <c r="DF92" s="897">
        <f>(COUNTIF(beosztás!$FD94:$GG94,"SN")*12)+(COUNTIF(beosztás!$FD94:$GG94,"SDE")*8)+(COUNTIF(beosztás!$FD94:$GG94,"SDU")*8)+(COUNTIF(beosztás!$FD94:$GG94,"SÉ")*12)+(COUNTIF(beosztás!$FD94:$GG94,"SÉJ")*8)+(COUNTIF(beosztás!$FD94:$GG94,"S1")*1)+(COUNTIF(beosztás!$FD94:$GG94,"S2")*2)+(COUNTIF(beosztás!$FD94:$GG94,"S3")*3)+(COUNTIF(beosztás!$FD94:$GG94,"S4")*4)+(COUNTIF(beosztás!$FD94:$GG94,"S5")*5)+(COUNTIF(beosztás!$FD94:$GG94,"S6")*6)+(COUNTIF(beosztás!$FD94:$GG94,"S7")*7)+(COUNTIF(beosztás!$FD94:$GG94,"S8")*8)+(COUNTIF(beosztás!$FD94:$GG94,"S9")*9)+(COUNTIF(beosztás!$FD94:$GG94,"S10")*10)+(COUNTIF(beosztás!$FD94:$GG94,"S11")*11)+(COUNTIF(beosztás!$FD94:$GG94,"S12")*12)</f>
        <v>0</v>
      </c>
      <c r="DG92" s="710">
        <f>COUNTIF(beosztás!$FD94:$GG94,"FÜ")*8</f>
        <v>0</v>
      </c>
      <c r="DH92" s="710">
        <f>COUNTIF(beosztás!$FD94:$GG94,"BN")*12+COUNTIF(beosztás!$FD94:$GG94,"BÉ")*12+COUNTIF(beosztás!$FD94:$GG94,"BDE")*8+COUNTIF(beosztás!$FD94:$GG94,"BDU")*8+COUNTIF(beosztás!$FD94:$GG94,"BÉJ")*8+COUNTIF(beosztás!$FD94:$GG94,"B1")*1+COUNTIF(beosztás!$FD94:$GG94,"B2")*2+COUNTIF(beosztás!$FD94:$GG94,"B3")*3+COUNTIF(beosztás!$FD94:$GG94,"B5")*5+COUNTIF(beosztás!$FD94:$GG94,"B6")*6+COUNTIF(beosztás!$FD94:$GG94,"B7")*7+COUNTIF(beosztás!$FD94:$GG94,"B8")*8+COUNTIF(beosztás!$FD94:$GG94,"B9")*9+COUNTIF(beosztás!$FD94:$GG94,"B10")*10+COUNTIF(beosztás!$FD94:$GG94,"B11")*11+COUNTIF(beosztás!$FD94:$GG94,"B12")*12+COUNTIF(beosztás!$FD94:$GG94,"BP")*0</f>
        <v>0</v>
      </c>
      <c r="DI92" s="605">
        <f t="shared" si="502"/>
        <v>0</v>
      </c>
      <c r="DJ92" s="710">
        <f>IF(C92="",0,alapadatok!$AN$7)</f>
        <v>0</v>
      </c>
      <c r="DK92" s="19">
        <f t="shared" si="503"/>
        <v>0</v>
      </c>
      <c r="DL92" s="741">
        <f t="shared" si="504"/>
        <v>0</v>
      </c>
      <c r="DM92" s="40"/>
      <c r="DN92" s="25">
        <f t="shared" si="505"/>
        <v>0</v>
      </c>
      <c r="DO92" s="605">
        <f t="shared" si="506"/>
        <v>0</v>
      </c>
      <c r="DP92" s="605">
        <f t="shared" si="507"/>
        <v>0</v>
      </c>
      <c r="DQ92" s="605">
        <f t="shared" si="508"/>
        <v>0</v>
      </c>
      <c r="DR92" s="605">
        <f t="shared" si="509"/>
        <v>0</v>
      </c>
      <c r="DS92" s="605">
        <f t="shared" si="510"/>
        <v>0</v>
      </c>
      <c r="DT92" s="605">
        <f t="shared" si="511"/>
        <v>0</v>
      </c>
      <c r="DU92" s="605">
        <f t="shared" si="512"/>
        <v>0</v>
      </c>
      <c r="DV92" s="605">
        <f t="shared" si="513"/>
        <v>0</v>
      </c>
      <c r="DW92" s="605">
        <f t="shared" si="514"/>
        <v>0</v>
      </c>
      <c r="DX92" s="605">
        <f t="shared" si="515"/>
        <v>0</v>
      </c>
      <c r="DY92" s="19">
        <f t="shared" si="516"/>
        <v>0</v>
      </c>
      <c r="DZ92" s="907">
        <f t="shared" si="517"/>
        <v>0</v>
      </c>
      <c r="EA92" s="41"/>
      <c r="EB92" s="709">
        <f>COUNTIF(beosztás!$GH94:$HL94,"DE")*8</f>
        <v>0</v>
      </c>
      <c r="EC92" s="710">
        <f>COUNTIF(beosztás!$GH94:$HL94,"DU")*8</f>
        <v>0</v>
      </c>
      <c r="ED92" s="710">
        <f>COUNTIF(beosztás!$GH94:$HL94,"ÉJ")*8</f>
        <v>0</v>
      </c>
      <c r="EE92" s="710">
        <f>COUNTIF(beosztás!$GH94:$HL94,"N")*12</f>
        <v>0</v>
      </c>
      <c r="EF92" s="710">
        <f>COUNTIF(beosztás!$GH94:$HL94,"é")*12</f>
        <v>0</v>
      </c>
      <c r="EG92" s="710">
        <f>SUM(beosztás!$GH94:$HL94)</f>
        <v>0</v>
      </c>
      <c r="EH92" s="710">
        <f>COUNTIF(beosztás!$GH94:$HL94,"FÜ")*8</f>
        <v>0</v>
      </c>
      <c r="EI92" s="897">
        <f>(COUNTIF(beosztás!$GH94:$HL94,"SN")*12)+(COUNTIF(beosztás!$GH94:$HL94,"SDE")*8)+(COUNTIF(beosztás!$GH94:$HL94,"SDU")*8)+(COUNTIF(beosztás!$GH94:$HL94,"SÉ")*12)+(COUNTIF(beosztás!$GH94:$HL94,"SÉJ")*8)+(COUNTIF(beosztás!$GH94:$HL94,"S1")*1)+(COUNTIF(beosztás!$GH94:$HL94,"S2")*2)+(COUNTIF(beosztás!$GH94:$HL94,"S3")*3)+(COUNTIF(beosztás!$GH94:$HL94,"S4")*4)+(COUNTIF(beosztás!$GH94:$HL94,"S5")*5)+(COUNTIF(beosztás!$GH94:$HL94,"S6")*6)+(COUNTIF(beosztás!$GH94:$HL94,"S7")*7)+(COUNTIF(beosztás!$GH94:$HL94,"S8")*8)+(COUNTIF(beosztás!$GH94:$HL94,"S9")*9)+(COUNTIF(beosztás!$GH94:$HL94,"S10")*10)+(COUNTIF(beosztás!$GH94:$HL94,"S11")*11)+(COUNTIF(beosztás!$GH94:$HL94,"S12")*12)</f>
        <v>0</v>
      </c>
      <c r="EJ92" s="710">
        <f>COUNTIF(beosztás!$GH94:$HL94,"BN")*12+COUNTIF(beosztás!$GH94:$HL94,"BÉ")*12+COUNTIF(beosztás!$GH94:$HL94,"BDE")*8+COUNTIF(beosztás!$GH94:$HL94,"BDU")*8+COUNTIF(beosztás!$GH94:$HL94,"BÉJ")*8+COUNTIF(beosztás!$GH94:$HL94,"B1")*1+COUNTIF(beosztás!$GH94:$HL94,"B2")*2+COUNTIF(beosztás!$GH94:$HL94,"B3")*3+COUNTIF(beosztás!$GH94:$HL94,"B5")*5+COUNTIF(beosztás!$GH94:$HL94,"B6")*6+COUNTIF(beosztás!$GH94:$HL94,"B7")*7+COUNTIF(beosztás!$GH94:$HL94,"B8")*8+COUNTIF(beosztás!$GH94:$HL94,"B9")*9+COUNTIF(beosztás!$GH94:$HL94,"B10")*10+COUNTIF(beosztás!$GH94:$HL94,"B11")*11+COUNTIF(beosztás!$GH94:$HL94,"B12")*12+COUNTIF(beosztás!$GH94:$HL94,"BP")*0</f>
        <v>0</v>
      </c>
      <c r="EK92" s="605">
        <f t="shared" si="518"/>
        <v>0</v>
      </c>
      <c r="EL92" s="710">
        <f>IF(C92="",0,alapadatok!$AN$8)</f>
        <v>0</v>
      </c>
      <c r="EM92" s="19">
        <f t="shared" si="519"/>
        <v>0</v>
      </c>
      <c r="EN92" s="907">
        <f t="shared" si="520"/>
        <v>0</v>
      </c>
      <c r="EO92" s="40"/>
      <c r="EP92" s="709">
        <f>COUNTIF(beosztás!$HM94:$IQ94,"DE")*8</f>
        <v>0</v>
      </c>
      <c r="EQ92" s="710">
        <f>COUNTIF(beosztás!$HM94:$IQ94,"DU")*8</f>
        <v>0</v>
      </c>
      <c r="ER92" s="710">
        <f>COUNTIF(beosztás!$HM94:$IQ94,"ÉJ")*8</f>
        <v>0</v>
      </c>
      <c r="ES92" s="710">
        <f>COUNTIF(beosztás!$HM94:$IQ94,"N")*12</f>
        <v>0</v>
      </c>
      <c r="ET92" s="710">
        <f>COUNTIF(beosztás!$HM94:$IQ94,"É")*12</f>
        <v>0</v>
      </c>
      <c r="EU92" s="710">
        <f>SUM(beosztás!$HM94:$IQ94)</f>
        <v>0</v>
      </c>
      <c r="EV92" s="897">
        <f>(COUNTIF(beosztás!$HM94:$IQ94,"SN")*12)+(COUNTIF(beosztás!$HM94:$IQ94,"SDE")*8)+(COUNTIF(beosztás!$HM94:$IQ94,"SDU")*8)+(COUNTIF(beosztás!$HM94:$IQ94,"SÉ")*12)+(COUNTIF(beosztás!$HM94:$IQ94,"SÉJ")*8)+(COUNTIF(beosztás!$HM94:$IQ94,"S1")*1)+(COUNTIF(beosztás!$HM94:$IQ94,"S2")*2)+(COUNTIF(beosztás!$HM94:$IQ94,"S3")*3)+(COUNTIF(beosztás!$HM94:$IQ94,"S4")*4)+(COUNTIF(beosztás!$HM94:$IQ94,"S5")*5)+(COUNTIF(beosztás!$HM94:$IQ94,"S6")*6)+(COUNTIF(beosztás!$HM94:$IQ94,"S7")*7)+(COUNTIF(beosztás!$HM94:$IQ94,"S8")*8)+(COUNTIF(beosztás!$HM94:$IQ94,"S9")*9)+(COUNTIF(beosztás!$HM94:$IQ94,"S10")*10)+(COUNTIF(beosztás!$HM94:$IQ94,"S11")*11)+(COUNTIF(beosztás!$HM94:$IQ94,"S12")*12)</f>
        <v>0</v>
      </c>
      <c r="EW92" s="710">
        <f>COUNTIF(beosztás!$HM94:$IQ94,"FÜ")*8</f>
        <v>0</v>
      </c>
      <c r="EX92" s="710">
        <f>COUNTIF(beosztás!$HM94:$IQ94,"BN")*12+COUNTIF(beosztás!$HM94:$IQ94,"BÉ")*12+COUNTIF(beosztás!$HM94:$IQ94,"BDE")*8+COUNTIF(beosztás!$HM94:$IQ94,"BDU")*8+COUNTIF(beosztás!$HM94:$IQ94,"BÉJ")*8+COUNTIF(beosztás!$HM94:$IQ94,"B1")*1+COUNTIF(beosztás!$HM94:$IQ94,"B2")*2+COUNTIF(beosztás!$HM94:$IQ94,"B3")*3+COUNTIF(beosztás!$HM94:$IQ94,"B5")*5+COUNTIF(beosztás!$HM94:$IQ94,"B6")*6+COUNTIF(beosztás!$HM94:$IQ94,"B7")*7+COUNTIF(beosztás!$HM94:$IQ94,"B8")*8+COUNTIF(beosztás!$HM94:$IQ94,"B9")*9+COUNTIF(beosztás!$HM94:$IQ94,"B10")*10+COUNTIF(beosztás!$HM94:$IQ94,"B11")*11+COUNTIF(beosztás!$HM94:$IQ94,"B12")*12+COUNTIF(beosztás!$HM94:$IQ94,"BP")*0</f>
        <v>0</v>
      </c>
      <c r="EY92" s="605">
        <f t="shared" si="521"/>
        <v>0</v>
      </c>
      <c r="EZ92" s="710">
        <f>IF(C92="",0,alapadatok!$AN$9)</f>
        <v>0</v>
      </c>
      <c r="FA92" s="19">
        <f t="shared" si="522"/>
        <v>0</v>
      </c>
      <c r="FB92" s="907">
        <f t="shared" si="523"/>
        <v>0</v>
      </c>
      <c r="FC92" s="40"/>
      <c r="FD92" s="25">
        <f t="shared" si="524"/>
        <v>0</v>
      </c>
      <c r="FE92" s="605">
        <f t="shared" si="525"/>
        <v>0</v>
      </c>
      <c r="FF92" s="605">
        <f t="shared" si="526"/>
        <v>0</v>
      </c>
      <c r="FG92" s="605">
        <f t="shared" si="527"/>
        <v>0</v>
      </c>
      <c r="FH92" s="605">
        <f t="shared" si="528"/>
        <v>0</v>
      </c>
      <c r="FI92" s="605">
        <f t="shared" si="529"/>
        <v>0</v>
      </c>
      <c r="FJ92" s="605">
        <f t="shared" si="530"/>
        <v>0</v>
      </c>
      <c r="FK92" s="605">
        <f t="shared" si="531"/>
        <v>0</v>
      </c>
      <c r="FL92" s="605">
        <f t="shared" si="532"/>
        <v>0</v>
      </c>
      <c r="FM92" s="605">
        <f t="shared" si="533"/>
        <v>0</v>
      </c>
      <c r="FN92" s="605">
        <f t="shared" si="534"/>
        <v>0</v>
      </c>
      <c r="FO92" s="19">
        <f t="shared" si="535"/>
        <v>0</v>
      </c>
      <c r="FP92" s="907">
        <f t="shared" si="536"/>
        <v>0</v>
      </c>
      <c r="FQ92" s="41"/>
      <c r="FR92" s="709">
        <f>COUNTIF(beosztás!$IR94:$JU94,"DE")*8</f>
        <v>0</v>
      </c>
      <c r="FS92" s="710">
        <f>COUNTIF(beosztás!$IR94:$JU94,"DU")*8</f>
        <v>0</v>
      </c>
      <c r="FT92" s="710">
        <f>COUNTIF(beosztás!$IR94:$JU94,"ÉJ")*8</f>
        <v>0</v>
      </c>
      <c r="FU92" s="710">
        <f>COUNTIF(beosztás!$IR94:$JU94,"N")*12</f>
        <v>0</v>
      </c>
      <c r="FV92" s="710">
        <f>COUNTIF(beosztás!$IR94:$JU94,"é")*12</f>
        <v>0</v>
      </c>
      <c r="FW92" s="710">
        <f>SUM(beosztás!$IR94:$JU94)</f>
        <v>0</v>
      </c>
      <c r="FX92" s="710">
        <f>COUNTIF(beosztás!$IR94:$JU94,"FÜ")*8</f>
        <v>0</v>
      </c>
      <c r="FY92" s="897">
        <f>(COUNTIF(beosztás!$IR94:$JU94,"SN")*12)+(COUNTIF(beosztás!$IR94:$JU94,"SDE")*8)+(COUNTIF(beosztás!$IR94:$JU94,"SDU")*8)+(COUNTIF(beosztás!$IR94:$JU94,"SÉ")*12)+(COUNTIF(beosztás!$IR94:$JU94,"SÉJ")*8)+(COUNTIF(beosztás!$IR94:$JU94,"S1")*1)+(COUNTIF(beosztás!$IR94:$JU94,"S2")*2)+(COUNTIF(beosztás!$IR94:$JU94,"S3")*3)+(COUNTIF(beosztás!$IR94:$JU94,"S4")*4)+(COUNTIF(beosztás!$IR94:$JU94,"S5")*5)+(COUNTIF(beosztás!$IR94:$JU94,"S6")*6)+(COUNTIF(beosztás!$IR94:$JU94,"S7")*7)+(COUNTIF(beosztás!$IR94:$JU94,"S8")*8)+(COUNTIF(beosztás!$IR94:$JU94,"S9")*9)+(COUNTIF(beosztás!$IR94:$JU94,"S10")*10)+(COUNTIF(beosztás!$IR94:$JU94,"S11")*11)+(COUNTIF(beosztás!$IR94:$JU94,"S12")*12)</f>
        <v>0</v>
      </c>
      <c r="FZ92" s="710">
        <f>COUNTIF(beosztás!$IR94:$JU94,"BN")*12+COUNTIF(beosztás!$IR94:$JU94,"BÉ")*12+COUNTIF(beosztás!$IR94:$JU94,"BDE")*8+COUNTIF(beosztás!$IR94:$JU94,"BDU")*8+COUNTIF(beosztás!$IR94:$JU94,"BÉJ")*8+COUNTIF(beosztás!$IR94:$JU94,"B1")*1+COUNTIF(beosztás!$IR94:$JU94,"B2")*2+COUNTIF(beosztás!$IR94:$JU94,"B3")*3+COUNTIF(beosztás!$IR94:$JU94,"B5")*5+COUNTIF(beosztás!$IR94:$JU94,"B6")*6+COUNTIF(beosztás!$IR94:$JU94,"B7")*7+COUNTIF(beosztás!$IR94:$JU94,"B8")*8+COUNTIF(beosztás!$IR94:$JU94,"B9")*9+COUNTIF(beosztás!$IR94:$JU94,"B10")*10+COUNTIF(beosztás!$IR94:$JU94,"B11")*11+COUNTIF(beosztás!$IR94:$JU94,"B12")*12+COUNTIF(beosztás!$IR94:$JU94,"BP")*0</f>
        <v>0</v>
      </c>
      <c r="GA92" s="605">
        <f t="shared" si="537"/>
        <v>0</v>
      </c>
      <c r="GB92" s="710">
        <f>IF(C92="",0,alapadatok!$AN$10)</f>
        <v>0</v>
      </c>
      <c r="GC92" s="19">
        <f t="shared" si="538"/>
        <v>0</v>
      </c>
      <c r="GD92" s="907">
        <f t="shared" si="539"/>
        <v>0</v>
      </c>
      <c r="GE92" s="42"/>
      <c r="GF92" s="709">
        <f>COUNTIF(beosztás!$JV94:$KZ94,"DE")*8</f>
        <v>0</v>
      </c>
      <c r="GG92" s="710">
        <f>COUNTIF(beosztás!$JV94:$KZ94,"DU")*8</f>
        <v>0</v>
      </c>
      <c r="GH92" s="710">
        <f>COUNTIF(beosztás!$JV94:$KZ94,"ÉJ")*8</f>
        <v>0</v>
      </c>
      <c r="GI92" s="710">
        <f>COUNTIF(beosztás!$JV94:$KZ94,"N")*12</f>
        <v>0</v>
      </c>
      <c r="GJ92" s="710">
        <f>COUNTIF(beosztás!$JV94:$KZ94,"É")*12</f>
        <v>0</v>
      </c>
      <c r="GK92" s="710">
        <f>SUM(beosztás!$JV94:$KZ94)</f>
        <v>0</v>
      </c>
      <c r="GL92" s="897">
        <f>(COUNTIF(beosztás!$JV94:$KZ94,"SN")*12)+(COUNTIF(beosztás!$JV94:$KZ94,"SDE")*8)+(COUNTIF(beosztás!$JV94:$KZ94,"SDU")*8)+(COUNTIF(beosztás!$JV94:$KZ94,"SÉ")*12)+(COUNTIF(beosztás!$JV94:$KZ94,"SÉJ")*8)+(COUNTIF(beosztás!$JV94:$KZ94,"S1")*1)+(COUNTIF(beosztás!$JV94:$KZ94,"S2")*2)+(COUNTIF(beosztás!$JV94:$KZ94,"S3")*3)+(COUNTIF(beosztás!$JV94:$KZ94,"S4")*4)+(COUNTIF(beosztás!$JV94:$KZ94,"S5")*5)+(COUNTIF(beosztás!$JV94:$KZ94,"S6")*6)+(COUNTIF(beosztás!$JV94:$KZ94,"S7")*7)+(COUNTIF(beosztás!$JV94:$KZ94,"S8")*8)+(COUNTIF(beosztás!$JV94:$KZ94,"S9")*9)+(COUNTIF(beosztás!$JV94:$KZ94,"S10")*10)+(COUNTIF(beosztás!$JV94:$KZ94,"S11")*11)+(COUNTIF(beosztás!$JV94:$KZ94,"S12")*12)</f>
        <v>0</v>
      </c>
      <c r="GM92" s="710">
        <f>COUNTIF(beosztás!$JV94:$KZ94,"FÜ")*8</f>
        <v>0</v>
      </c>
      <c r="GN92" s="710">
        <f>COUNTIF(beosztás!$JV94:$KZ94,"BN")*12+COUNTIF(beosztás!$JV94:$KZ94,"BÉ")*12+COUNTIF(beosztás!$JV94:$KZ94,"BDE")*8+COUNTIF(beosztás!$JV94:$KZ94,"BDU")*8+COUNTIF(beosztás!$JV94:$KZ94,"BÉJ")*8+COUNTIF(beosztás!$JV94:$KZ94,"B1")*1+COUNTIF(beosztás!$JV94:$KZ94,"B2")*2+COUNTIF(beosztás!$JV94:$KZ94,"B3")*3+COUNTIF(beosztás!$JV94:$KZ94,"B5")*5+COUNTIF(beosztás!$JV94:$KZ94,"B6")*6+COUNTIF(beosztás!$JV94:$KZ94,"B7")*7+COUNTIF(beosztás!$JV94:$KZ94,"B8")*8+COUNTIF(beosztás!$JV94:$KZ94,"B9")*9+COUNTIF(beosztás!$JV94:$KZ94,"B10")*10+COUNTIF(beosztás!$JV94:$KZ94,"B11")*11+COUNTIF(beosztás!$JV94:$KZ94,"B12")*12+COUNTIF(beosztás!$JV94:$KZ94,"BP")*0</f>
        <v>0</v>
      </c>
      <c r="GO92" s="605">
        <f t="shared" si="540"/>
        <v>0</v>
      </c>
      <c r="GP92" s="710">
        <f>IF(C92="",0,alapadatok!$AN$11)</f>
        <v>0</v>
      </c>
      <c r="GQ92" s="19">
        <f t="shared" si="541"/>
        <v>0</v>
      </c>
      <c r="GR92" s="907">
        <f t="shared" si="542"/>
        <v>0</v>
      </c>
      <c r="GS92" s="42"/>
      <c r="GT92" s="25">
        <f t="shared" si="543"/>
        <v>0</v>
      </c>
      <c r="GU92" s="605">
        <f t="shared" si="544"/>
        <v>0</v>
      </c>
      <c r="GV92" s="605">
        <f t="shared" si="545"/>
        <v>0</v>
      </c>
      <c r="GW92" s="605">
        <f t="shared" si="546"/>
        <v>0</v>
      </c>
      <c r="GX92" s="605">
        <f t="shared" si="547"/>
        <v>0</v>
      </c>
      <c r="GY92" s="605">
        <f t="shared" si="548"/>
        <v>0</v>
      </c>
      <c r="GZ92" s="605">
        <f t="shared" si="549"/>
        <v>0</v>
      </c>
      <c r="HA92" s="605">
        <f t="shared" si="550"/>
        <v>0</v>
      </c>
      <c r="HB92" s="605">
        <f t="shared" si="551"/>
        <v>0</v>
      </c>
      <c r="HC92" s="605">
        <f t="shared" si="552"/>
        <v>0</v>
      </c>
      <c r="HD92" s="605">
        <f t="shared" si="553"/>
        <v>0</v>
      </c>
      <c r="HE92" s="19">
        <f t="shared" si="554"/>
        <v>0</v>
      </c>
      <c r="HF92" s="907">
        <f t="shared" si="555"/>
        <v>0</v>
      </c>
      <c r="HG92" s="41"/>
      <c r="HH92" s="709">
        <f>COUNTIF(beosztás!$LA94:$MD94,"DE")*8</f>
        <v>0</v>
      </c>
      <c r="HI92" s="710">
        <f>COUNTIF(beosztás!$LA94:$MD94,"DU")*8</f>
        <v>0</v>
      </c>
      <c r="HJ92" s="710">
        <f>COUNTIF(beosztás!$LA94:$MD94,"ÉJ")*8</f>
        <v>0</v>
      </c>
      <c r="HK92" s="710">
        <f>COUNTIF(beosztás!$LA94:$MD94,"N")*12</f>
        <v>0</v>
      </c>
      <c r="HL92" s="710">
        <f>COUNTIF(beosztás!$LA94:$MD94,"é")*12</f>
        <v>0</v>
      </c>
      <c r="HM92" s="710">
        <f>SUM(beosztás!$LA94:$MD94)</f>
        <v>0</v>
      </c>
      <c r="HN92" s="710">
        <f>COUNTIF(beosztás!$LA94:$MD94,"FÜ")*8</f>
        <v>0</v>
      </c>
      <c r="HO92" s="897">
        <f>(COUNTIF(beosztás!$LA94:$MD94,"SN")*12)+(COUNTIF(beosztás!$LA94:$MD94,"SDE")*8)+(COUNTIF(beosztás!$LA94:$MD94,"SDU")*8)+(COUNTIF(beosztás!$LA94:$MD94,"SÉ")*12)+(COUNTIF(beosztás!$LA94:$MD94,"SÉJ")*8)+(COUNTIF(beosztás!$LA94:$MD94,"S1")*1)+(COUNTIF(beosztás!$LA94:$MD94,"S2")*2)+(COUNTIF(beosztás!$LA94:$MD94,"S3")*3)+(COUNTIF(beosztás!$LA94:$MD94,"S4")*4)+(COUNTIF(beosztás!$LA94:$MD94,"S5")*5)+(COUNTIF(beosztás!$LA94:$MD94,"S6")*6)+(COUNTIF(beosztás!$LA94:$MD94,"S7")*7)+(COUNTIF(beosztás!$LA94:$MD94,"S8")*8)+(COUNTIF(beosztás!$LA94:$MD94,"S9")*9)+(COUNTIF(beosztás!$LA94:$MD94,"S10")*10)+(COUNTIF(beosztás!$LA94:$MD94,"S11")*11)+(COUNTIF(beosztás!$LA94:$MD94,"S12")*12)</f>
        <v>0</v>
      </c>
      <c r="HP92" s="710">
        <f>COUNTIF(beosztás!$LA94:$MD94,"BN")*12+COUNTIF(beosztás!$LA94:$MD94,"BÉ")*12+COUNTIF(beosztás!$LA94:$MD94,"BDE")*8+COUNTIF(beosztás!$LA94:$MD94,"BDU")*8+COUNTIF(beosztás!$LA94:$MD94,"BÉJ")*8+COUNTIF(beosztás!$LA94:$MD94,"B1")*1+COUNTIF(beosztás!$LA94:$MD94,"B2")*2+COUNTIF(beosztás!$LA94:$MD94,"B3")*3+COUNTIF(beosztás!$KZ94:$MC94,"B5")*5+COUNTIF(beosztás!$KZ94:$MC94,"B6")*6+COUNTIF(beosztás!$KZ94:$MC94,"B7")*7+COUNTIF(beosztás!$KZ94:$MC94,"B8")*8+COUNTIF(beosztás!$LA94:$MD94,"B9")*9+COUNTIF(beosztás!$LA94:$MD94,"B10")*10+COUNTIF(beosztás!$LA94:$MD94,"B11")*11+COUNTIF(beosztás!$LA94:$MD94,"B12")*12+COUNTIF(beosztás!$LA94:$MD94,"BP")*0</f>
        <v>0</v>
      </c>
      <c r="HQ92" s="605">
        <f t="shared" si="556"/>
        <v>0</v>
      </c>
      <c r="HR92" s="710">
        <f>IF(C92="",0,alapadatok!$AN$12)</f>
        <v>0</v>
      </c>
      <c r="HS92" s="19">
        <f t="shared" si="557"/>
        <v>0</v>
      </c>
      <c r="HT92" s="907">
        <f t="shared" si="558"/>
        <v>0</v>
      </c>
      <c r="HU92" s="42"/>
      <c r="HV92" s="709">
        <f>COUNTIF(beosztás!$ME94:$NI94,"DE")*8</f>
        <v>0</v>
      </c>
      <c r="HW92" s="710">
        <f>COUNTIF(beosztás!$ME94:$NI94,"DU")*8</f>
        <v>0</v>
      </c>
      <c r="HX92" s="710">
        <f>COUNTIF(beosztás!$ME94:$NI94,"ÉJ")*8</f>
        <v>0</v>
      </c>
      <c r="HY92" s="710">
        <f>COUNTIF(beosztás!$ME94:$NI94,"N")*12</f>
        <v>0</v>
      </c>
      <c r="HZ92" s="710">
        <f>COUNTIF(beosztás!$ME94:$NI94,"É")*12</f>
        <v>0</v>
      </c>
      <c r="IA92" s="710">
        <f>SUM(beosztás!$ME94:$NI94)</f>
        <v>0</v>
      </c>
      <c r="IB92" s="710">
        <f>(COUNTIF(beosztás!$ME94:$NI94,"SN")*12)+(COUNTIF(beosztás!$ME94:$NI94,"SDE")*8)+(COUNTIF(beosztás!$ME94:$NI94,"SDU")*8)+(COUNTIF(beosztás!$ME94:$NI94,"SÉ")*12)+(COUNTIF(beosztás!$ME94:$NI94,"SÉJ")*8)+(COUNTIF(beosztás!$ME94:$NI94,"S1")*1)+(COUNTIF(beosztás!$ME94:$NI94,"S2")*2)+(COUNTIF(beosztás!$ME94:$NI94,"S3")*3)+(COUNTIF(beosztás!$ME94:$NI94,"S4")*4)+(COUNTIF(beosztás!$ME94:$NI94,"S5")*5)+(COUNTIF(beosztás!$ME94:$NI94,"S6")*6)+(COUNTIF(beosztás!$ME94:$NI94,"S7")*7)+(COUNTIF(beosztás!$ME94:$NI94,"S8")*8)+(COUNTIF(beosztás!$ME94:$NI94,"S9")*9)+(COUNTIF(beosztás!$ME94:$NI94,"S10")*10)+(COUNTIF(beosztás!$ME94:$NI94,"S11")*11)+(COUNTIF(beosztás!$ME94:$NI94,"S12")*12)</f>
        <v>0</v>
      </c>
      <c r="IC92" s="710">
        <f>COUNTIF(beosztás!$ME94:$NI94,"FÜ")*8</f>
        <v>0</v>
      </c>
      <c r="ID92" s="710">
        <f>COUNTIF(beosztás!$ME94:$NI94,"BN")*12+COUNTIF(beosztás!$ME94:$NI94,"BÉ")*12+COUNTIF(beosztás!$ME94:$NI94,"BDE")*8+COUNTIF(beosztás!$ME94:$NI94,"BDU")*8+COUNTIF(beosztás!$ME94:$NI94,"BÉJ")*8+COUNTIF(beosztás!$ME94:$NI94,"B1")*1+COUNTIF(beosztás!$ME94:$NI94,"B2")*2+COUNTIF(beosztás!$ME94:$NI94,"B3")*3+COUNTIF(beosztás!$ME94:$NI94,"B5")*5+COUNTIF(beosztás!$ME94:$NI94,"B6")*6+COUNTIF(beosztás!$ME94:$NI94,"B7")*7+COUNTIF(beosztás!$ME94:$NI94,"B8")*8+COUNTIF(beosztás!$ME94:$NI94,"B9")*9+COUNTIF(beosztás!$ME94:$NI94,"B10")*10+COUNTIF(beosztás!$ME94:$NI94,"B11")*11+COUNTIF(beosztás!$ME94:$NI94,"B12")*12+COUNTIF(beosztás!$ME94:$NI94,"BP")*0</f>
        <v>0</v>
      </c>
      <c r="IE92" s="605">
        <f t="shared" si="559"/>
        <v>0</v>
      </c>
      <c r="IF92" s="710">
        <f>IF(C92="",0,alapadatok!$AN$13)</f>
        <v>0</v>
      </c>
      <c r="IG92" s="19">
        <f t="shared" si="560"/>
        <v>0</v>
      </c>
      <c r="IH92" s="741">
        <f t="shared" si="561"/>
        <v>0</v>
      </c>
      <c r="II92" s="42"/>
      <c r="IJ92" s="25">
        <f t="shared" si="562"/>
        <v>0</v>
      </c>
      <c r="IK92" s="605">
        <f t="shared" si="563"/>
        <v>0</v>
      </c>
      <c r="IL92" s="605">
        <f t="shared" si="564"/>
        <v>0</v>
      </c>
      <c r="IM92" s="605">
        <f t="shared" si="565"/>
        <v>0</v>
      </c>
      <c r="IN92" s="605">
        <f t="shared" si="566"/>
        <v>0</v>
      </c>
      <c r="IO92" s="605">
        <f t="shared" si="567"/>
        <v>0</v>
      </c>
      <c r="IP92" s="605">
        <f t="shared" si="568"/>
        <v>0</v>
      </c>
      <c r="IQ92" s="605">
        <f t="shared" si="569"/>
        <v>0</v>
      </c>
      <c r="IR92" s="605">
        <f t="shared" si="570"/>
        <v>0</v>
      </c>
      <c r="IS92" s="605">
        <f t="shared" si="571"/>
        <v>0</v>
      </c>
      <c r="IT92" s="605">
        <f t="shared" si="572"/>
        <v>0</v>
      </c>
      <c r="IU92" s="19">
        <f t="shared" si="573"/>
        <v>0</v>
      </c>
      <c r="IV92" s="907">
        <f t="shared" si="574"/>
        <v>0</v>
      </c>
      <c r="IW92" s="43"/>
      <c r="JF92" s="21"/>
      <c r="JG92" s="21"/>
    </row>
    <row r="93" spans="1:267" hidden="1" x14ac:dyDescent="0.25">
      <c r="A93" s="66">
        <f>IF(beosztás!A95=0,"",beosztás!A95)</f>
        <v>12</v>
      </c>
      <c r="B93" s="63" t="str">
        <f>IF(beosztás!B95=0,"",beosztás!B95)</f>
        <v/>
      </c>
      <c r="C93" s="64" t="str">
        <f>IF(beosztás!C95=0,"",beosztás!C95)</f>
        <v/>
      </c>
      <c r="D93" s="65" t="str">
        <f>IF(beosztás!D95=0,"",beosztás!D95)</f>
        <v/>
      </c>
      <c r="E93" s="18"/>
      <c r="F93" s="709">
        <f>COUNTIF(beosztás!$I95:$AM95,"DE")*8</f>
        <v>0</v>
      </c>
      <c r="G93" s="710">
        <f>COUNTIF(beosztás!$I95:$AM95,"DU")*8</f>
        <v>0</v>
      </c>
      <c r="H93" s="710">
        <f>COUNTIF(beosztás!$I95:$AM95,"ÉJ")*8</f>
        <v>0</v>
      </c>
      <c r="I93" s="710">
        <f>COUNTIF(beosztás!$I95:$AM95,"N")*12</f>
        <v>0</v>
      </c>
      <c r="J93" s="710">
        <f>COUNTIF(beosztás!$I95:$AM95,"é")*12</f>
        <v>0</v>
      </c>
      <c r="K93" s="710">
        <f>SUM(beosztás!$I95:$AM95)</f>
        <v>0</v>
      </c>
      <c r="L93" s="710">
        <f>COUNTIF(beosztás!$I95:$AM95,"FÜ")*8</f>
        <v>0</v>
      </c>
      <c r="M93" s="710">
        <f>(COUNTIF(beosztás!$I95:$AM95,"SN")*12)+(COUNTIF(beosztás!$I95:$AM95,"SDE")*8)+(COUNTIF(beosztás!$I95:$AM95,"SDU")*8)+(COUNTIF(beosztás!$I95:$AM95,"S1")*1)+(COUNTIF(beosztás!$I95:$AM95,"S2")*2)+(COUNTIF(beosztás!$I95:$AM95,"S3")*3)+(COUNTIF(beosztás!$I95:$AM95,"S4")*4)+(COUNTIF(beosztás!$I95:$AM95,"S5")*5)+(COUNTIF(beosztás!$I95:$AM95,"S6")*6)+(COUNTIF(beosztás!$I95:$AM95,"S7")*7)+(COUNTIF(beosztás!$I95:$AM95,"S8")*8)+(COUNTIF(beosztás!$I95:$AM95,"S9")*9)+(COUNTIF(beosztás!$I95:$AM95,"S10")*10)+(COUNTIF(beosztás!$I95:$AM95,"S11")*11)+(COUNTIF(beosztás!$I95:$AM95,"S12")*12)+(COUNTIF(beosztás!$I95:$AM95,"SÉ")*12)+(COUNTIF(beosztás!$I95:$AM95,"SÉJ")*8)</f>
        <v>0</v>
      </c>
      <c r="N93" s="710">
        <f>COUNTIF(beosztás!$I95:$AM95,"BN")*12+COUNTIF(beosztás!$I95:$AM95,"BÉ")*12+COUNTIF(beosztás!$I95:$AM95,"BDE")*8+COUNTIF(beosztás!$I95:$AM95,"BDU")*8+COUNTIF(beosztás!$I95:$AM95,"BÉJ")*8+COUNTIF(beosztás!$I95:$AM95,"B1")*1+COUNTIF(beosztás!$I95:$AM95,"B2")*2+COUNTIF(beosztás!$I95:$AM95,"B3")*3+COUNTIF(beosztás!$I95:$AM95,"B5")*5+COUNTIF(beosztás!$I95:$AM95,"B6")*6+COUNTIF(beosztás!$I95:$AM95,"B7")*7+COUNTIF(beosztás!$I95:$AM95,"B8")*8+COUNTIF(beosztás!$I95:$AM95,"B9")*9+COUNTIF(beosztás!$I95:$AM95,"B10")*10+COUNTIF(beosztás!$I95:$AM95,"B11")*11+COUNTIF(beosztás!$I95:$AM95,"B12")*12+COUNTIF(beosztás!$I95:$AM95,"BP")*0</f>
        <v>0</v>
      </c>
      <c r="O93" s="605">
        <f t="shared" si="461"/>
        <v>0</v>
      </c>
      <c r="P93" s="710">
        <f>IF(C93="",0,alapadatok!$AN$2)</f>
        <v>0</v>
      </c>
      <c r="Q93" s="19">
        <f t="shared" si="462"/>
        <v>0</v>
      </c>
      <c r="R93" s="741">
        <f t="shared" si="463"/>
        <v>0</v>
      </c>
      <c r="S93" s="40"/>
      <c r="T93" s="709">
        <f>COUNTIF(beosztás!$AN95:$BO95,"DE")*8</f>
        <v>0</v>
      </c>
      <c r="U93" s="710">
        <f>COUNTIF(beosztás!$AN95:$BO95,"DU")*8</f>
        <v>0</v>
      </c>
      <c r="V93" s="710">
        <f>COUNTIF(beosztás!$AN95:$BO95,"ÉJ")*8</f>
        <v>0</v>
      </c>
      <c r="W93" s="710">
        <f>COUNTIF(beosztás!$AN95:$BO95,"N")*12</f>
        <v>0</v>
      </c>
      <c r="X93" s="710">
        <f>COUNTIF(beosztás!$AN95:$BO95,"É")*12</f>
        <v>0</v>
      </c>
      <c r="Y93" s="710">
        <f>SUM(beosztás!$AN95:$BO95)</f>
        <v>0</v>
      </c>
      <c r="Z93" s="710">
        <f>(COUNTIF(beosztás!$AN95:$BO95,"SN")*12)+(COUNTIF(beosztás!$AN95:$BO95,"SDE")*8)+(COUNTIF(beosztás!$AN95:$BO95,"SDU")*8)+(COUNTIF(beosztás!$AN95:$BO95,"SÉ")*12)+(COUNTIF(beosztás!$AN95:$BO95,"SÉJ")*8)+(COUNTIF(beosztás!$AN95:$BO95,"S1")*1)+(COUNTIF(beosztás!$AN95:$BO95,"S2")*2)+(COUNTIF(beosztás!$AN95:$BO95,"S3")*3)+(COUNTIF(beosztás!$AN95:$BO95,"S4")*4)+(COUNTIF(beosztás!$AN95:$BO95,"S5")*5)+(COUNTIF(beosztás!$AN95:$BO95,"S6")*6)+(COUNTIF(beosztás!$AN95:$BO95,"S7")*7)+(COUNTIF(beosztás!$AN95:$BO95,"S8")*8)+(COUNTIF(beosztás!$AN95:$BO95,"S9")*9)+(COUNTIF(beosztás!$AN95:$BO95,"S10")*10)+(COUNTIF(beosztás!$AN95:$BO95,"S11")*11)+(COUNTIF(beosztás!$AN95:$BO95,"S12")*12)</f>
        <v>0</v>
      </c>
      <c r="AA93" s="710">
        <f>COUNTIF(beosztás!$AN95:$BO95,"FÜ")*8</f>
        <v>0</v>
      </c>
      <c r="AB93" s="710">
        <f>COUNTIF(beosztás!$AN95:$BO95,"BN")*12+COUNTIF(beosztás!$AN95:$BO95,"BÉ")*12+COUNTIF(beosztás!$AN95:$BO95,"BDE")*8+COUNTIF(beosztás!$AN95:$BO95,"BDU")*8+COUNTIF(beosztás!$AN95:$BO95,"BÉJ")*8+COUNTIF(beosztás!$AN95:$BO95,"B1")*1+COUNTIF(beosztás!$AN95:$BO95,"B2")*2+COUNTIF(beosztás!$AN95:$BO95,"B3")*3+COUNTIF(beosztás!$AN95:$BO95,"B5")*5+COUNTIF(beosztás!$AN95:$BO95,"B6")*6+COUNTIF(beosztás!$AN95:$BO95,"B7")*7+COUNTIF(beosztás!$AN95:$BO95,"B8")*8+COUNTIF(beosztás!$AN95:$BO95,"B9")*9+COUNTIF(beosztás!$AN95:$BO95,"B10")*10+COUNTIF(beosztás!$AN95:$BO95,"B11")*11+COUNTIF(beosztás!$AN95:$BO95,"B12")*12+COUNTIF(beosztás!$AN95:$BO95,"BP")*0</f>
        <v>0</v>
      </c>
      <c r="AC93" s="605">
        <f t="shared" si="464"/>
        <v>0</v>
      </c>
      <c r="AD93" s="710">
        <f>IF(C93="",0,alapadatok!$AN$3)</f>
        <v>0</v>
      </c>
      <c r="AE93" s="19">
        <f t="shared" si="465"/>
        <v>0</v>
      </c>
      <c r="AF93" s="741">
        <f t="shared" si="466"/>
        <v>0</v>
      </c>
      <c r="AG93" s="40"/>
      <c r="AH93" s="25">
        <f t="shared" si="467"/>
        <v>0</v>
      </c>
      <c r="AI93" s="605">
        <f t="shared" si="468"/>
        <v>0</v>
      </c>
      <c r="AJ93" s="605">
        <f t="shared" si="469"/>
        <v>0</v>
      </c>
      <c r="AK93" s="605">
        <f t="shared" si="470"/>
        <v>0</v>
      </c>
      <c r="AL93" s="605">
        <f t="shared" si="471"/>
        <v>0</v>
      </c>
      <c r="AM93" s="605">
        <f t="shared" si="472"/>
        <v>0</v>
      </c>
      <c r="AN93" s="605">
        <f t="shared" si="473"/>
        <v>0</v>
      </c>
      <c r="AO93" s="605">
        <f t="shared" si="474"/>
        <v>0</v>
      </c>
      <c r="AP93" s="605">
        <f t="shared" si="475"/>
        <v>0</v>
      </c>
      <c r="AQ93" s="605">
        <f t="shared" si="476"/>
        <v>0</v>
      </c>
      <c r="AR93" s="605">
        <f t="shared" si="477"/>
        <v>0</v>
      </c>
      <c r="AS93" s="19">
        <f t="shared" si="478"/>
        <v>0</v>
      </c>
      <c r="AT93" s="741">
        <f t="shared" si="479"/>
        <v>0</v>
      </c>
      <c r="AU93" s="41"/>
      <c r="AV93" s="709">
        <f>COUNTIF(beosztás!$BP95:$CT95,"DE")*8</f>
        <v>0</v>
      </c>
      <c r="AW93" s="710">
        <f>COUNTIF(beosztás!$BP95:$CT95,"DU")*8</f>
        <v>0</v>
      </c>
      <c r="AX93" s="710">
        <f>COUNTIF(beosztás!$BP95:$CT95,"ÉJ")*8</f>
        <v>0</v>
      </c>
      <c r="AY93" s="710">
        <f>COUNTIF(beosztás!$BP95:$CT95,"N")*12</f>
        <v>0</v>
      </c>
      <c r="AZ93" s="710">
        <f>COUNTIF(beosztás!$BP95:$CT95,"é")*12</f>
        <v>0</v>
      </c>
      <c r="BA93" s="710">
        <f>SUM(beosztás!$BP95:$CT95)</f>
        <v>0</v>
      </c>
      <c r="BB93" s="710">
        <f>COUNTIF(beosztás!$BP95:$CT95,"FÜ")*8</f>
        <v>0</v>
      </c>
      <c r="BC93" s="897">
        <f>(COUNTIF(beosztás!$BP95:$CT95,"SN")*12)+(COUNTIF(beosztás!$BP95:$CT95,"SDE")*8)+(COUNTIF(beosztás!$BP95:$CT95,"SDU")*8)+(COUNTIF(beosztás!$BP95:$CT95,"SÉ")*12)+(COUNTIF(beosztás!$BP95:$CT95,"SÉJ")*8)+(COUNTIF(beosztás!$BP95:$CT95,"S1")*1)+(COUNTIF(beosztás!$BP95:$CT95,"S2")*2)+(COUNTIF(beosztás!$BP95:$CT95,"S3")*3)+(COUNTIF(beosztás!$BP95:$CT95,"S4")*4)+(COUNTIF(beosztás!$BP95:$CT95,"S5")*5)+(COUNTIF(beosztás!$BP95:$CT95,"S6")*6)+(COUNTIF(beosztás!$BP95:$CT95,"S7")*7)+(COUNTIF(beosztás!$BP95:$CT95,"S8")*8)+(COUNTIF(beosztás!$BP95:$CT95,"S9")*9)+(COUNTIF(beosztás!$BP95:$CT95,"S10")*10)+(COUNTIF(beosztás!$BP95:$CT95,"S11")*11)+(COUNTIF(beosztás!$BP95:$CT95,"S12")*12)</f>
        <v>0</v>
      </c>
      <c r="BD93" s="710">
        <f>COUNTIF(beosztás!$BP95:$CT95,"BN")*12+COUNTIF(beosztás!$BP95:$CT95,"BÉ")*12+COUNTIF(beosztás!$BP95:$CT95,"BDE")*8+COUNTIF(beosztás!$BP95:$CT95,"BDU")*8+COUNTIF(beosztás!$BP95:$CT95,"BÉJ")*8+COUNTIF(beosztás!$BP95:$CT95,"B1")*1+COUNTIF(beosztás!$BP95:$CT95,"B2")*2+COUNTIF(beosztás!$BP95:$CT95,"B3")*3+COUNTIF(beosztás!$BP95:$CT95,"B5")*5+COUNTIF(beosztás!$BP95:$CT95,"B6")*6+COUNTIF(beosztás!$BP95:$CT95,"B7")*7+COUNTIF(beosztás!$BP95:$CT95,"B8")*8+COUNTIF(beosztás!$BP95:$CT95,"B9")*9+COUNTIF(beosztás!$BP95:$CT95,"B10")*10+COUNTIF(beosztás!$BP95:$CT95,"B11")*11+COUNTIF(beosztás!$BP95:$CT95,"B12")*12+COUNTIF(beosztás!$BP95:$CT95,"BP")*0</f>
        <v>0</v>
      </c>
      <c r="BE93" s="605">
        <f t="shared" si="480"/>
        <v>0</v>
      </c>
      <c r="BF93" s="710">
        <f>IF(C93="",0,alapadatok!$AN$4)</f>
        <v>0</v>
      </c>
      <c r="BG93" s="19">
        <f t="shared" si="481"/>
        <v>0</v>
      </c>
      <c r="BH93" s="741">
        <f t="shared" si="482"/>
        <v>0</v>
      </c>
      <c r="BI93" s="40"/>
      <c r="BJ93" s="709">
        <f>COUNTIF(beosztás!$CU95:$DX95,"DE")*8</f>
        <v>0</v>
      </c>
      <c r="BK93" s="710">
        <f>COUNTIF(beosztás!$CU95:$DX95,"DU")*8</f>
        <v>0</v>
      </c>
      <c r="BL93" s="710">
        <f>COUNTIF(beosztás!$CU95:$DX95,"ÉJ")*8</f>
        <v>0</v>
      </c>
      <c r="BM93" s="710">
        <f>COUNTIF(beosztás!$CU95:$DX95,"N")*12</f>
        <v>0</v>
      </c>
      <c r="BN93" s="710">
        <f>COUNTIF(beosztás!$CU95:$DX95,"É")*12</f>
        <v>0</v>
      </c>
      <c r="BO93" s="710">
        <f>SUM(beosztás!$CU95:$DX95)</f>
        <v>0</v>
      </c>
      <c r="BP93" s="897">
        <f>(COUNTIF(beosztás!$CU95:$DX95,"SN")*12)+(COUNTIF(beosztás!$CU95:$DX95,"SDE")*8)+(COUNTIF(beosztás!$CU95:$DX95,"SDU")*8)+(COUNTIF(beosztás!$CU95:$DX95,"SÉ")*12)+(COUNTIF(beosztás!$CU95:$DX95,"SÉJ")*8)+(COUNTIF(beosztás!$CU95:$DX95,"S1")*1)+(COUNTIF(beosztás!$CU95:$DX95,"S2")*2)+(COUNTIF(beosztás!$CU95:$DX95,"S3")*3)+(COUNTIF(beosztás!$CU95:$DX95,"S4")*4)+(COUNTIF(beosztás!$CU95:$DX95,"S5")*5)+(COUNTIF(beosztás!$CU95:$DX95,"S6")*6)+(COUNTIF(beosztás!$CU95:$DX95,"S7")*7)+(COUNTIF(beosztás!$CU95:$DX95,"S8")*8)+(COUNTIF(beosztás!$CU95:$DX95,"S9")*9)+(COUNTIF(beosztás!$CU95:$DX95,"S10")*10)+(COUNTIF(beosztás!$CU95:$DX95,"S11")*11)+(COUNTIF(beosztás!$CU95:$DX95,"S12")*12)</f>
        <v>0</v>
      </c>
      <c r="BQ93" s="710">
        <f>COUNTIF(beosztás!$CU95:$DX95,"FÜ")*8</f>
        <v>0</v>
      </c>
      <c r="BR93" s="710">
        <f>COUNTIF(beosztás!$CU95:$DX95,"BN")*12+COUNTIF(beosztás!$CU95:$DX95,"BÉ")*12+COUNTIF(beosztás!$CU95:$DX95,"BDE")*8+COUNTIF(beosztás!$CU95:$DX95,"BDU")*8+COUNTIF(beosztás!$CU95:$DX95,"BÉJ")*8+COUNTIF(beosztás!$CU95:$DX95,"B1")*1+COUNTIF(beosztás!$CU95:$DX95,"B2")*2+COUNTIF(beosztás!$CU95:$DX95,"B3")*3+COUNTIF(beosztás!$CU95:$DX95,"B5")*5+COUNTIF(beosztás!$CU95:$DX95,"B6")*6+COUNTIF(beosztás!$CU95:$DX95,"B7")*7+COUNTIF(beosztás!$CU95:$DX95,"B8")*8+COUNTIF(beosztás!$CU95:$DX95,"B9")*9+COUNTIF(beosztás!$CU95:$DX95,"B10")*10+COUNTIF(beosztás!$CU95:$DX95,"B11")*11+COUNTIF(beosztás!$CU95:$DX95,"B12")*12+COUNTIF(beosztás!$CU95:$DX95,"BP")*0</f>
        <v>0</v>
      </c>
      <c r="BS93" s="605">
        <f t="shared" si="483"/>
        <v>0</v>
      </c>
      <c r="BT93" s="710">
        <f>IF(C93="",0,alapadatok!$AN$5)</f>
        <v>0</v>
      </c>
      <c r="BU93" s="19">
        <f t="shared" si="484"/>
        <v>0</v>
      </c>
      <c r="BV93" s="741">
        <f t="shared" si="485"/>
        <v>0</v>
      </c>
      <c r="BW93" s="40"/>
      <c r="BX93" s="25">
        <f t="shared" si="486"/>
        <v>0</v>
      </c>
      <c r="BY93" s="605">
        <f t="shared" si="487"/>
        <v>0</v>
      </c>
      <c r="BZ93" s="605">
        <f t="shared" si="488"/>
        <v>0</v>
      </c>
      <c r="CA93" s="605">
        <f t="shared" si="489"/>
        <v>0</v>
      </c>
      <c r="CB93" s="605">
        <f t="shared" si="490"/>
        <v>0</v>
      </c>
      <c r="CC93" s="605">
        <f t="shared" si="491"/>
        <v>0</v>
      </c>
      <c r="CD93" s="605">
        <f t="shared" si="492"/>
        <v>0</v>
      </c>
      <c r="CE93" s="605">
        <f t="shared" si="493"/>
        <v>0</v>
      </c>
      <c r="CF93" s="605">
        <f t="shared" si="494"/>
        <v>0</v>
      </c>
      <c r="CG93" s="605">
        <f t="shared" si="495"/>
        <v>0</v>
      </c>
      <c r="CH93" s="605">
        <f t="shared" si="496"/>
        <v>0</v>
      </c>
      <c r="CI93" s="19">
        <f t="shared" si="497"/>
        <v>0</v>
      </c>
      <c r="CJ93" s="741">
        <f t="shared" si="498"/>
        <v>0</v>
      </c>
      <c r="CK93" s="41"/>
      <c r="CL93" s="709">
        <f>COUNTIF(beosztás!$DY95:$FC95,"DE")*8</f>
        <v>0</v>
      </c>
      <c r="CM93" s="710">
        <f>COUNTIF(beosztás!$DY95:$FC95,"DU")*8</f>
        <v>0</v>
      </c>
      <c r="CN93" s="710">
        <f>COUNTIF(beosztás!$DY95:$FC95,"ÉJ")*8</f>
        <v>0</v>
      </c>
      <c r="CO93" s="710">
        <f>COUNTIF(beosztás!$DY95:$FC95,"N")*12</f>
        <v>0</v>
      </c>
      <c r="CP93" s="710">
        <f>COUNTIF(beosztás!$DY95:$FC95,"é")*12</f>
        <v>0</v>
      </c>
      <c r="CQ93" s="710">
        <f>SUM(beosztás!$DY95:$FC95)</f>
        <v>0</v>
      </c>
      <c r="CR93" s="710">
        <f>COUNTIF(beosztás!$DY95:$FC95,"FÜ")*8</f>
        <v>0</v>
      </c>
      <c r="CS93" s="897">
        <f>(COUNTIF(beosztás!$DY95:$FC95,"SN")*12)+(COUNTIF(beosztás!$DY95:$FC95,"SDE")*8)+(COUNTIF(beosztás!$DY95:$FC95,"SDU")*8)+(COUNTIF(beosztás!$DY95:$FC95,"SÉ")*12)+(COUNTIF(beosztás!$DY95:$FC95,"SÉJ")*8)+(COUNTIF(beosztás!$DY95:$FC95,"S1")*1)+(COUNTIF(beosztás!$DY95:$FC95,"S2")*2)+(COUNTIF(beosztás!$DY95:$FC95,"S3")*3)+(COUNTIF(beosztás!$DY95:$FC95,"S4")*4)+(COUNTIF(beosztás!$DY95:$FC95,"S5")*5)+(COUNTIF(beosztás!$DY95:$FC95,"S6")*6)+(COUNTIF(beosztás!$DY95:$FC95,"S7")*7)+(COUNTIF(beosztás!$DY95:$FC95,"S8")*8)+(COUNTIF(beosztás!$DY95:$FC95,"S9")*9)+(COUNTIF(beosztás!$DY95:$FC95,"S10")*10)+(COUNTIF(beosztás!$DY95:$FC95,"S11")*11)+(COUNTIF(beosztás!$DY95:$FC95,"S12")*12)</f>
        <v>0</v>
      </c>
      <c r="CT93" s="710">
        <f>COUNTIF(beosztás!$DY95:$FC95,"BN")*12+COUNTIF(beosztás!$DY95:$FC95,"BÉ")*12+COUNTIF(beosztás!$DY95:$FC95,"BDE")*8+COUNTIF(beosztás!$DY95:$FC95,"BDU")*8+COUNTIF(beosztás!$DY95:$FC95,"BÉJ")*8+COUNTIF(beosztás!$DY95:$FC95,"B1")*1+COUNTIF(beosztás!$DY95:$FC95,"B2")*2+COUNTIF(beosztás!$DY95:$FC95,"B3")*3+COUNTIF(beosztás!$DY95:$FC95,"B5")*5+COUNTIF(beosztás!$DY95:$FC95,"B6")*6+COUNTIF(beosztás!$DY95:$FC95,"B7")*7+COUNTIF(beosztás!$DY95:$FC95,"B8")*8+COUNTIF(beosztás!$DY95:$FC95,"B9")*9+COUNTIF(beosztás!$DY95:$FC95,"B10")*10+COUNTIF(beosztás!$DY95:$FC95,"B11")*11+COUNTIF(beosztás!$DY95:$FC95,"B12")*12+COUNTIF(beosztás!$DY95:$FC95,"BP")*0</f>
        <v>0</v>
      </c>
      <c r="CU93" s="605">
        <f t="shared" si="575"/>
        <v>0</v>
      </c>
      <c r="CV93" s="710">
        <f>IF(C93="",0,alapadatok!$AN$6)</f>
        <v>0</v>
      </c>
      <c r="CW93" s="19">
        <f t="shared" si="500"/>
        <v>0</v>
      </c>
      <c r="CX93" s="907">
        <f t="shared" si="501"/>
        <v>0</v>
      </c>
      <c r="CY93" s="40"/>
      <c r="CZ93" s="709">
        <f>COUNTIF(beosztás!$FD95:$GG95,"DE")*8</f>
        <v>0</v>
      </c>
      <c r="DA93" s="710">
        <f>COUNTIF(beosztás!$FD95:$GG95,"DU")*8</f>
        <v>0</v>
      </c>
      <c r="DB93" s="710">
        <f>COUNTIF(beosztás!$FD95:$GG95,"ÉJ")*8</f>
        <v>0</v>
      </c>
      <c r="DC93" s="710">
        <f>COUNTIF(beosztás!$FD95:$GG95,"N")*12</f>
        <v>0</v>
      </c>
      <c r="DD93" s="710">
        <f>COUNTIF(beosztás!$FD95:$GG95,"É")*12</f>
        <v>0</v>
      </c>
      <c r="DE93" s="710">
        <f>SUM(beosztás!$FD95:$GG95)</f>
        <v>0</v>
      </c>
      <c r="DF93" s="897">
        <f>(COUNTIF(beosztás!$FD95:$GG95,"SN")*12)+(COUNTIF(beosztás!$FD95:$GG95,"SDE")*8)+(COUNTIF(beosztás!$FD95:$GG95,"SDU")*8)+(COUNTIF(beosztás!$FD95:$GG95,"SÉ")*12)+(COUNTIF(beosztás!$FD95:$GG95,"SÉJ")*8)+(COUNTIF(beosztás!$FD95:$GG95,"S1")*1)+(COUNTIF(beosztás!$FD95:$GG95,"S2")*2)+(COUNTIF(beosztás!$FD95:$GG95,"S3")*3)+(COUNTIF(beosztás!$FD95:$GG95,"S4")*4)+(COUNTIF(beosztás!$FD95:$GG95,"S5")*5)+(COUNTIF(beosztás!$FD95:$GG95,"S6")*6)+(COUNTIF(beosztás!$FD95:$GG95,"S7")*7)+(COUNTIF(beosztás!$FD95:$GG95,"S8")*8)+(COUNTIF(beosztás!$FD95:$GG95,"S9")*9)+(COUNTIF(beosztás!$FD95:$GG95,"S10")*10)+(COUNTIF(beosztás!$FD95:$GG95,"S11")*11)+(COUNTIF(beosztás!$FD95:$GG95,"S12")*12)</f>
        <v>0</v>
      </c>
      <c r="DG93" s="710">
        <f>COUNTIF(beosztás!$FD95:$GG95,"FÜ")*8</f>
        <v>0</v>
      </c>
      <c r="DH93" s="710">
        <f>COUNTIF(beosztás!$FD95:$GG95,"BN")*12+COUNTIF(beosztás!$FD95:$GG95,"BÉ")*12+COUNTIF(beosztás!$FD95:$GG95,"BDE")*8+COUNTIF(beosztás!$FD95:$GG95,"BDU")*8+COUNTIF(beosztás!$FD95:$GG95,"BÉJ")*8+COUNTIF(beosztás!$FD95:$GG95,"B1")*1+COUNTIF(beosztás!$FD95:$GG95,"B2")*2+COUNTIF(beosztás!$FD95:$GG95,"B3")*3+COUNTIF(beosztás!$FD95:$GG95,"B5")*5+COUNTIF(beosztás!$FD95:$GG95,"B6")*6+COUNTIF(beosztás!$FD95:$GG95,"B7")*7+COUNTIF(beosztás!$FD95:$GG95,"B8")*8+COUNTIF(beosztás!$FD95:$GG95,"B9")*9+COUNTIF(beosztás!$FD95:$GG95,"B10")*10+COUNTIF(beosztás!$FD95:$GG95,"B11")*11+COUNTIF(beosztás!$FD95:$GG95,"B12")*12+COUNTIF(beosztás!$FD95:$GG95,"BP")*0</f>
        <v>0</v>
      </c>
      <c r="DI93" s="605">
        <f t="shared" si="502"/>
        <v>0</v>
      </c>
      <c r="DJ93" s="710">
        <f>IF(C93="",0,alapadatok!$AN$7)</f>
        <v>0</v>
      </c>
      <c r="DK93" s="19">
        <f t="shared" si="503"/>
        <v>0</v>
      </c>
      <c r="DL93" s="741">
        <f t="shared" si="504"/>
        <v>0</v>
      </c>
      <c r="DM93" s="40"/>
      <c r="DN93" s="25">
        <f t="shared" si="505"/>
        <v>0</v>
      </c>
      <c r="DO93" s="605">
        <f t="shared" si="506"/>
        <v>0</v>
      </c>
      <c r="DP93" s="605">
        <f t="shared" si="507"/>
        <v>0</v>
      </c>
      <c r="DQ93" s="605">
        <f t="shared" si="508"/>
        <v>0</v>
      </c>
      <c r="DR93" s="605">
        <f t="shared" si="509"/>
        <v>0</v>
      </c>
      <c r="DS93" s="605">
        <f t="shared" si="510"/>
        <v>0</v>
      </c>
      <c r="DT93" s="605">
        <f t="shared" si="511"/>
        <v>0</v>
      </c>
      <c r="DU93" s="605">
        <f t="shared" si="512"/>
        <v>0</v>
      </c>
      <c r="DV93" s="605">
        <f t="shared" si="513"/>
        <v>0</v>
      </c>
      <c r="DW93" s="605">
        <f t="shared" si="514"/>
        <v>0</v>
      </c>
      <c r="DX93" s="605">
        <f t="shared" si="515"/>
        <v>0</v>
      </c>
      <c r="DY93" s="19">
        <f t="shared" si="516"/>
        <v>0</v>
      </c>
      <c r="DZ93" s="907">
        <f t="shared" si="517"/>
        <v>0</v>
      </c>
      <c r="EA93" s="41"/>
      <c r="EB93" s="709">
        <f>COUNTIF(beosztás!$GH95:$HL95,"DE")*8</f>
        <v>0</v>
      </c>
      <c r="EC93" s="710">
        <f>COUNTIF(beosztás!$GH95:$HL95,"DU")*8</f>
        <v>0</v>
      </c>
      <c r="ED93" s="710">
        <f>COUNTIF(beosztás!$GH95:$HL95,"ÉJ")*8</f>
        <v>0</v>
      </c>
      <c r="EE93" s="710">
        <f>COUNTIF(beosztás!$GH95:$HL95,"N")*12</f>
        <v>0</v>
      </c>
      <c r="EF93" s="710">
        <f>COUNTIF(beosztás!$GH95:$HL95,"é")*12</f>
        <v>0</v>
      </c>
      <c r="EG93" s="710">
        <f>SUM(beosztás!$GH95:$HL95)</f>
        <v>0</v>
      </c>
      <c r="EH93" s="710">
        <f>COUNTIF(beosztás!$GH95:$HL95,"FÜ")*8</f>
        <v>0</v>
      </c>
      <c r="EI93" s="897">
        <f>(COUNTIF(beosztás!$GH95:$HL95,"SN")*12)+(COUNTIF(beosztás!$GH95:$HL95,"SDE")*8)+(COUNTIF(beosztás!$GH95:$HL95,"SDU")*8)+(COUNTIF(beosztás!$GH95:$HL95,"SÉ")*12)+(COUNTIF(beosztás!$GH95:$HL95,"SÉJ")*8)+(COUNTIF(beosztás!$GH95:$HL95,"S1")*1)+(COUNTIF(beosztás!$GH95:$HL95,"S2")*2)+(COUNTIF(beosztás!$GH95:$HL95,"S3")*3)+(COUNTIF(beosztás!$GH95:$HL95,"S4")*4)+(COUNTIF(beosztás!$GH95:$HL95,"S5")*5)+(COUNTIF(beosztás!$GH95:$HL95,"S6")*6)+(COUNTIF(beosztás!$GH95:$HL95,"S7")*7)+(COUNTIF(beosztás!$GH95:$HL95,"S8")*8)+(COUNTIF(beosztás!$GH95:$HL95,"S9")*9)+(COUNTIF(beosztás!$GH95:$HL95,"S10")*10)+(COUNTIF(beosztás!$GH95:$HL95,"S11")*11)+(COUNTIF(beosztás!$GH95:$HL95,"S12")*12)</f>
        <v>0</v>
      </c>
      <c r="EJ93" s="710">
        <f>COUNTIF(beosztás!$GH95:$HL95,"BN")*12+COUNTIF(beosztás!$GH95:$HL95,"BÉ")*12+COUNTIF(beosztás!$GH95:$HL95,"BDE")*8+COUNTIF(beosztás!$GH95:$HL95,"BDU")*8+COUNTIF(beosztás!$GH95:$HL95,"BÉJ")*8+COUNTIF(beosztás!$GH95:$HL95,"B1")*1+COUNTIF(beosztás!$GH95:$HL95,"B2")*2+COUNTIF(beosztás!$GH95:$HL95,"B3")*3+COUNTIF(beosztás!$GH95:$HL95,"B5")*5+COUNTIF(beosztás!$GH95:$HL95,"B6")*6+COUNTIF(beosztás!$GH95:$HL95,"B7")*7+COUNTIF(beosztás!$GH95:$HL95,"B8")*8+COUNTIF(beosztás!$GH95:$HL95,"B9")*9+COUNTIF(beosztás!$GH95:$HL95,"B10")*10+COUNTIF(beosztás!$GH95:$HL95,"B11")*11+COUNTIF(beosztás!$GH95:$HL95,"B12")*12+COUNTIF(beosztás!$GH95:$HL95,"BP")*0</f>
        <v>0</v>
      </c>
      <c r="EK93" s="605">
        <f t="shared" si="518"/>
        <v>0</v>
      </c>
      <c r="EL93" s="710">
        <f>IF(C93="",0,alapadatok!$AN$8)</f>
        <v>0</v>
      </c>
      <c r="EM93" s="19">
        <f t="shared" si="519"/>
        <v>0</v>
      </c>
      <c r="EN93" s="907">
        <f t="shared" si="520"/>
        <v>0</v>
      </c>
      <c r="EO93" s="40"/>
      <c r="EP93" s="709">
        <f>COUNTIF(beosztás!$HM95:$IQ95,"DE")*8</f>
        <v>0</v>
      </c>
      <c r="EQ93" s="710">
        <f>COUNTIF(beosztás!$HM95:$IQ95,"DU")*8</f>
        <v>0</v>
      </c>
      <c r="ER93" s="710">
        <f>COUNTIF(beosztás!$HM95:$IQ95,"ÉJ")*8</f>
        <v>0</v>
      </c>
      <c r="ES93" s="710">
        <f>COUNTIF(beosztás!$HM95:$IQ95,"N")*12</f>
        <v>0</v>
      </c>
      <c r="ET93" s="710">
        <f>COUNTIF(beosztás!$HM95:$IQ95,"É")*12</f>
        <v>0</v>
      </c>
      <c r="EU93" s="710">
        <f>SUM(beosztás!$HM95:$IQ95)</f>
        <v>0</v>
      </c>
      <c r="EV93" s="897">
        <f>(COUNTIF(beosztás!$HM95:$IQ95,"SN")*12)+(COUNTIF(beosztás!$HM95:$IQ95,"SDE")*8)+(COUNTIF(beosztás!$HM95:$IQ95,"SDU")*8)+(COUNTIF(beosztás!$HM95:$IQ95,"SÉ")*12)+(COUNTIF(beosztás!$HM95:$IQ95,"SÉJ")*8)+(COUNTIF(beosztás!$HM95:$IQ95,"S1")*1)+(COUNTIF(beosztás!$HM95:$IQ95,"S2")*2)+(COUNTIF(beosztás!$HM95:$IQ95,"S3")*3)+(COUNTIF(beosztás!$HM95:$IQ95,"S4")*4)+(COUNTIF(beosztás!$HM95:$IQ95,"S5")*5)+(COUNTIF(beosztás!$HM95:$IQ95,"S6")*6)+(COUNTIF(beosztás!$HM95:$IQ95,"S7")*7)+(COUNTIF(beosztás!$HM95:$IQ95,"S8")*8)+(COUNTIF(beosztás!$HM95:$IQ95,"S9")*9)+(COUNTIF(beosztás!$HM95:$IQ95,"S10")*10)+(COUNTIF(beosztás!$HM95:$IQ95,"S11")*11)+(COUNTIF(beosztás!$HM95:$IQ95,"S12")*12)</f>
        <v>0</v>
      </c>
      <c r="EW93" s="710">
        <f>COUNTIF(beosztás!$HM95:$IQ95,"FÜ")*8</f>
        <v>0</v>
      </c>
      <c r="EX93" s="710">
        <f>COUNTIF(beosztás!$HM95:$IQ95,"BN")*12+COUNTIF(beosztás!$HM95:$IQ95,"BÉ")*12+COUNTIF(beosztás!$HM95:$IQ95,"BDE")*8+COUNTIF(beosztás!$HM95:$IQ95,"BDU")*8+COUNTIF(beosztás!$HM95:$IQ95,"BÉJ")*8+COUNTIF(beosztás!$HM95:$IQ95,"B1")*1+COUNTIF(beosztás!$HM95:$IQ95,"B2")*2+COUNTIF(beosztás!$HM95:$IQ95,"B3")*3+COUNTIF(beosztás!$HM95:$IQ95,"B5")*5+COUNTIF(beosztás!$HM95:$IQ95,"B6")*6+COUNTIF(beosztás!$HM95:$IQ95,"B7")*7+COUNTIF(beosztás!$HM95:$IQ95,"B8")*8+COUNTIF(beosztás!$HM95:$IQ95,"B9")*9+COUNTIF(beosztás!$HM95:$IQ95,"B10")*10+COUNTIF(beosztás!$HM95:$IQ95,"B11")*11+COUNTIF(beosztás!$HM95:$IQ95,"B12")*12+COUNTIF(beosztás!$HM95:$IQ95,"BP")*0</f>
        <v>0</v>
      </c>
      <c r="EY93" s="605">
        <f t="shared" si="521"/>
        <v>0</v>
      </c>
      <c r="EZ93" s="710">
        <f>IF(C93="",0,alapadatok!$AN$9)</f>
        <v>0</v>
      </c>
      <c r="FA93" s="19">
        <f t="shared" si="522"/>
        <v>0</v>
      </c>
      <c r="FB93" s="907">
        <f t="shared" si="523"/>
        <v>0</v>
      </c>
      <c r="FC93" s="40"/>
      <c r="FD93" s="25">
        <f t="shared" si="524"/>
        <v>0</v>
      </c>
      <c r="FE93" s="605">
        <f t="shared" si="525"/>
        <v>0</v>
      </c>
      <c r="FF93" s="605">
        <f t="shared" si="526"/>
        <v>0</v>
      </c>
      <c r="FG93" s="605">
        <f t="shared" si="527"/>
        <v>0</v>
      </c>
      <c r="FH93" s="605">
        <f t="shared" si="528"/>
        <v>0</v>
      </c>
      <c r="FI93" s="605">
        <f t="shared" si="529"/>
        <v>0</v>
      </c>
      <c r="FJ93" s="605">
        <f t="shared" si="530"/>
        <v>0</v>
      </c>
      <c r="FK93" s="605">
        <f t="shared" si="531"/>
        <v>0</v>
      </c>
      <c r="FL93" s="605">
        <f t="shared" si="532"/>
        <v>0</v>
      </c>
      <c r="FM93" s="605">
        <f t="shared" si="533"/>
        <v>0</v>
      </c>
      <c r="FN93" s="605">
        <f t="shared" si="534"/>
        <v>0</v>
      </c>
      <c r="FO93" s="19">
        <f t="shared" si="535"/>
        <v>0</v>
      </c>
      <c r="FP93" s="907">
        <f t="shared" si="536"/>
        <v>0</v>
      </c>
      <c r="FQ93" s="41"/>
      <c r="FR93" s="709">
        <f>COUNTIF(beosztás!$IR95:$JU95,"DE")*8</f>
        <v>0</v>
      </c>
      <c r="FS93" s="710">
        <f>COUNTIF(beosztás!$IR95:$JU95,"DU")*8</f>
        <v>0</v>
      </c>
      <c r="FT93" s="710">
        <f>COUNTIF(beosztás!$IR95:$JU95,"ÉJ")*8</f>
        <v>0</v>
      </c>
      <c r="FU93" s="710">
        <f>COUNTIF(beosztás!$IR95:$JU95,"N")*12</f>
        <v>0</v>
      </c>
      <c r="FV93" s="710">
        <f>COUNTIF(beosztás!$IR95:$JU95,"é")*12</f>
        <v>0</v>
      </c>
      <c r="FW93" s="710">
        <f>SUM(beosztás!$IR95:$JU95)</f>
        <v>0</v>
      </c>
      <c r="FX93" s="710">
        <f>COUNTIF(beosztás!$IR95:$JU95,"FÜ")*8</f>
        <v>0</v>
      </c>
      <c r="FY93" s="897">
        <f>(COUNTIF(beosztás!$IR95:$JU95,"SN")*12)+(COUNTIF(beosztás!$IR95:$JU95,"SDE")*8)+(COUNTIF(beosztás!$IR95:$JU95,"SDU")*8)+(COUNTIF(beosztás!$IR95:$JU95,"SÉ")*12)+(COUNTIF(beosztás!$IR95:$JU95,"SÉJ")*8)+(COUNTIF(beosztás!$IR95:$JU95,"S1")*1)+(COUNTIF(beosztás!$IR95:$JU95,"S2")*2)+(COUNTIF(beosztás!$IR95:$JU95,"S3")*3)+(COUNTIF(beosztás!$IR95:$JU95,"S4")*4)+(COUNTIF(beosztás!$IR95:$JU95,"S5")*5)+(COUNTIF(beosztás!$IR95:$JU95,"S6")*6)+(COUNTIF(beosztás!$IR95:$JU95,"S7")*7)+(COUNTIF(beosztás!$IR95:$JU95,"S8")*8)+(COUNTIF(beosztás!$IR95:$JU95,"S9")*9)+(COUNTIF(beosztás!$IR95:$JU95,"S10")*10)+(COUNTIF(beosztás!$IR95:$JU95,"S11")*11)+(COUNTIF(beosztás!$IR95:$JU95,"S12")*12)</f>
        <v>0</v>
      </c>
      <c r="FZ93" s="710">
        <f>COUNTIF(beosztás!$IR95:$JU95,"BN")*12+COUNTIF(beosztás!$IR95:$JU95,"BÉ")*12+COUNTIF(beosztás!$IR95:$JU95,"BDE")*8+COUNTIF(beosztás!$IR95:$JU95,"BDU")*8+COUNTIF(beosztás!$IR95:$JU95,"BÉJ")*8+COUNTIF(beosztás!$IR95:$JU95,"B1")*1+COUNTIF(beosztás!$IR95:$JU95,"B2")*2+COUNTIF(beosztás!$IR95:$JU95,"B3")*3+COUNTIF(beosztás!$IR95:$JU95,"B5")*5+COUNTIF(beosztás!$IR95:$JU95,"B6")*6+COUNTIF(beosztás!$IR95:$JU95,"B7")*7+COUNTIF(beosztás!$IR95:$JU95,"B8")*8+COUNTIF(beosztás!$IR95:$JU95,"B9")*9+COUNTIF(beosztás!$IR95:$JU95,"B10")*10+COUNTIF(beosztás!$IR95:$JU95,"B11")*11+COUNTIF(beosztás!$IR95:$JU95,"B12")*12+COUNTIF(beosztás!$IR95:$JU95,"BP")*0</f>
        <v>0</v>
      </c>
      <c r="GA93" s="605">
        <f t="shared" si="537"/>
        <v>0</v>
      </c>
      <c r="GB93" s="710">
        <f>IF(C93="",0,alapadatok!$AN$10)</f>
        <v>0</v>
      </c>
      <c r="GC93" s="19">
        <f t="shared" si="538"/>
        <v>0</v>
      </c>
      <c r="GD93" s="907">
        <f t="shared" si="539"/>
        <v>0</v>
      </c>
      <c r="GE93" s="42"/>
      <c r="GF93" s="709">
        <f>COUNTIF(beosztás!$JV95:$KZ95,"DE")*8</f>
        <v>0</v>
      </c>
      <c r="GG93" s="710">
        <f>COUNTIF(beosztás!$JV95:$KZ95,"DU")*8</f>
        <v>0</v>
      </c>
      <c r="GH93" s="710">
        <f>COUNTIF(beosztás!$JV95:$KZ95,"ÉJ")*8</f>
        <v>0</v>
      </c>
      <c r="GI93" s="710">
        <f>COUNTIF(beosztás!$JV95:$KZ95,"N")*12</f>
        <v>0</v>
      </c>
      <c r="GJ93" s="710">
        <f>COUNTIF(beosztás!$JV95:$KZ95,"É")*12</f>
        <v>0</v>
      </c>
      <c r="GK93" s="710">
        <f>SUM(beosztás!$JV95:$KZ95)</f>
        <v>0</v>
      </c>
      <c r="GL93" s="897">
        <f>(COUNTIF(beosztás!$JV95:$KZ95,"SN")*12)+(COUNTIF(beosztás!$JV95:$KZ95,"SDE")*8)+(COUNTIF(beosztás!$JV95:$KZ95,"SDU")*8)+(COUNTIF(beosztás!$JV95:$KZ95,"SÉ")*12)+(COUNTIF(beosztás!$JV95:$KZ95,"SÉJ")*8)+(COUNTIF(beosztás!$JV95:$KZ95,"S1")*1)+(COUNTIF(beosztás!$JV95:$KZ95,"S2")*2)+(COUNTIF(beosztás!$JV95:$KZ95,"S3")*3)+(COUNTIF(beosztás!$JV95:$KZ95,"S4")*4)+(COUNTIF(beosztás!$JV95:$KZ95,"S5")*5)+(COUNTIF(beosztás!$JV95:$KZ95,"S6")*6)+(COUNTIF(beosztás!$JV95:$KZ95,"S7")*7)+(COUNTIF(beosztás!$JV95:$KZ95,"S8")*8)+(COUNTIF(beosztás!$JV95:$KZ95,"S9")*9)+(COUNTIF(beosztás!$JV95:$KZ95,"S10")*10)+(COUNTIF(beosztás!$JV95:$KZ95,"S11")*11)+(COUNTIF(beosztás!$JV95:$KZ95,"S12")*12)</f>
        <v>0</v>
      </c>
      <c r="GM93" s="710">
        <f>COUNTIF(beosztás!$JV95:$KZ95,"FÜ")*8</f>
        <v>0</v>
      </c>
      <c r="GN93" s="710">
        <f>COUNTIF(beosztás!$JV95:$KZ95,"BN")*12+COUNTIF(beosztás!$JV95:$KZ95,"BÉ")*12+COUNTIF(beosztás!$JV95:$KZ95,"BDE")*8+COUNTIF(beosztás!$JV95:$KZ95,"BDU")*8+COUNTIF(beosztás!$JV95:$KZ95,"BÉJ")*8+COUNTIF(beosztás!$JV95:$KZ95,"B1")*1+COUNTIF(beosztás!$JV95:$KZ95,"B2")*2+COUNTIF(beosztás!$JV95:$KZ95,"B3")*3+COUNTIF(beosztás!$JV95:$KZ95,"B5")*5+COUNTIF(beosztás!$JV95:$KZ95,"B6")*6+COUNTIF(beosztás!$JV95:$KZ95,"B7")*7+COUNTIF(beosztás!$JV95:$KZ95,"B8")*8+COUNTIF(beosztás!$JV95:$KZ95,"B9")*9+COUNTIF(beosztás!$JV95:$KZ95,"B10")*10+COUNTIF(beosztás!$JV95:$KZ95,"B11")*11+COUNTIF(beosztás!$JV95:$KZ95,"B12")*12+COUNTIF(beosztás!$JV95:$KZ95,"BP")*0</f>
        <v>0</v>
      </c>
      <c r="GO93" s="605">
        <f t="shared" si="540"/>
        <v>0</v>
      </c>
      <c r="GP93" s="710">
        <f>IF(C93="",0,alapadatok!$AN$11)</f>
        <v>0</v>
      </c>
      <c r="GQ93" s="19">
        <f t="shared" si="541"/>
        <v>0</v>
      </c>
      <c r="GR93" s="907">
        <f t="shared" si="542"/>
        <v>0</v>
      </c>
      <c r="GS93" s="42"/>
      <c r="GT93" s="25">
        <f t="shared" si="543"/>
        <v>0</v>
      </c>
      <c r="GU93" s="605">
        <f t="shared" si="544"/>
        <v>0</v>
      </c>
      <c r="GV93" s="605">
        <f t="shared" si="545"/>
        <v>0</v>
      </c>
      <c r="GW93" s="605">
        <f t="shared" si="546"/>
        <v>0</v>
      </c>
      <c r="GX93" s="605">
        <f t="shared" si="547"/>
        <v>0</v>
      </c>
      <c r="GY93" s="605">
        <f t="shared" si="548"/>
        <v>0</v>
      </c>
      <c r="GZ93" s="605">
        <f t="shared" si="549"/>
        <v>0</v>
      </c>
      <c r="HA93" s="605">
        <f t="shared" si="550"/>
        <v>0</v>
      </c>
      <c r="HB93" s="605">
        <f t="shared" si="551"/>
        <v>0</v>
      </c>
      <c r="HC93" s="605">
        <f t="shared" si="552"/>
        <v>0</v>
      </c>
      <c r="HD93" s="605">
        <f t="shared" si="553"/>
        <v>0</v>
      </c>
      <c r="HE93" s="19">
        <f t="shared" si="554"/>
        <v>0</v>
      </c>
      <c r="HF93" s="907">
        <f t="shared" si="555"/>
        <v>0</v>
      </c>
      <c r="HG93" s="41"/>
      <c r="HH93" s="709">
        <f>COUNTIF(beosztás!$LA95:$MD95,"DE")*8</f>
        <v>0</v>
      </c>
      <c r="HI93" s="710">
        <f>COUNTIF(beosztás!$LA95:$MD95,"DU")*8</f>
        <v>0</v>
      </c>
      <c r="HJ93" s="710">
        <f>COUNTIF(beosztás!$LA95:$MD95,"ÉJ")*8</f>
        <v>0</v>
      </c>
      <c r="HK93" s="710">
        <f>COUNTIF(beosztás!$LA95:$MD95,"N")*12</f>
        <v>0</v>
      </c>
      <c r="HL93" s="710">
        <f>COUNTIF(beosztás!$LA95:$MD95,"é")*12</f>
        <v>0</v>
      </c>
      <c r="HM93" s="710">
        <f>SUM(beosztás!$LA95:$MD95)</f>
        <v>0</v>
      </c>
      <c r="HN93" s="710">
        <f>COUNTIF(beosztás!$LA95:$MD95,"FÜ")*8</f>
        <v>0</v>
      </c>
      <c r="HO93" s="897">
        <f>(COUNTIF(beosztás!$LA95:$MD95,"SN")*12)+(COUNTIF(beosztás!$LA95:$MD95,"SDE")*8)+(COUNTIF(beosztás!$LA95:$MD95,"SDU")*8)+(COUNTIF(beosztás!$LA95:$MD95,"SÉ")*12)+(COUNTIF(beosztás!$LA95:$MD95,"SÉJ")*8)+(COUNTIF(beosztás!$LA95:$MD95,"S1")*1)+(COUNTIF(beosztás!$LA95:$MD95,"S2")*2)+(COUNTIF(beosztás!$LA95:$MD95,"S3")*3)+(COUNTIF(beosztás!$LA95:$MD95,"S4")*4)+(COUNTIF(beosztás!$LA95:$MD95,"S5")*5)+(COUNTIF(beosztás!$LA95:$MD95,"S6")*6)+(COUNTIF(beosztás!$LA95:$MD95,"S7")*7)+(COUNTIF(beosztás!$LA95:$MD95,"S8")*8)+(COUNTIF(beosztás!$LA95:$MD95,"S9")*9)+(COUNTIF(beosztás!$LA95:$MD95,"S10")*10)+(COUNTIF(beosztás!$LA95:$MD95,"S11")*11)+(COUNTIF(beosztás!$LA95:$MD95,"S12")*12)</f>
        <v>0</v>
      </c>
      <c r="HP93" s="710">
        <f>COUNTIF(beosztás!$LA95:$MD95,"BN")*12+COUNTIF(beosztás!$LA95:$MD95,"BÉ")*12+COUNTIF(beosztás!$LA95:$MD95,"BDE")*8+COUNTIF(beosztás!$LA95:$MD95,"BDU")*8+COUNTIF(beosztás!$LA95:$MD95,"BÉJ")*8+COUNTIF(beosztás!$LA95:$MD95,"B1")*1+COUNTIF(beosztás!$LA95:$MD95,"B2")*2+COUNTIF(beosztás!$LA95:$MD95,"B3")*3+COUNTIF(beosztás!$KZ95:$MC95,"B5")*5+COUNTIF(beosztás!$KZ95:$MC95,"B6")*6+COUNTIF(beosztás!$KZ95:$MC95,"B7")*7+COUNTIF(beosztás!$KZ95:$MC95,"B8")*8+COUNTIF(beosztás!$LA95:$MD95,"B9")*9+COUNTIF(beosztás!$LA95:$MD95,"B10")*10+COUNTIF(beosztás!$LA95:$MD95,"B11")*11+COUNTIF(beosztás!$LA95:$MD95,"B12")*12+COUNTIF(beosztás!$LA95:$MD95,"BP")*0</f>
        <v>0</v>
      </c>
      <c r="HQ93" s="605">
        <f t="shared" si="556"/>
        <v>0</v>
      </c>
      <c r="HR93" s="710">
        <f>IF(C93="",0,alapadatok!$AN$12)</f>
        <v>0</v>
      </c>
      <c r="HS93" s="19">
        <f t="shared" si="557"/>
        <v>0</v>
      </c>
      <c r="HT93" s="907">
        <f t="shared" si="558"/>
        <v>0</v>
      </c>
      <c r="HU93" s="42"/>
      <c r="HV93" s="709">
        <f>COUNTIF(beosztás!$ME95:$NI95,"DE")*8</f>
        <v>0</v>
      </c>
      <c r="HW93" s="710">
        <f>COUNTIF(beosztás!$ME95:$NI95,"DU")*8</f>
        <v>0</v>
      </c>
      <c r="HX93" s="710">
        <f>COUNTIF(beosztás!$ME95:$NI95,"ÉJ")*8</f>
        <v>0</v>
      </c>
      <c r="HY93" s="710">
        <f>COUNTIF(beosztás!$ME95:$NI95,"N")*12</f>
        <v>0</v>
      </c>
      <c r="HZ93" s="710">
        <f>COUNTIF(beosztás!$ME95:$NI95,"É")*12</f>
        <v>0</v>
      </c>
      <c r="IA93" s="710">
        <f>SUM(beosztás!$ME95:$NI95)</f>
        <v>0</v>
      </c>
      <c r="IB93" s="710">
        <f>(COUNTIF(beosztás!$ME95:$NI95,"SN")*12)+(COUNTIF(beosztás!$ME95:$NI95,"SDE")*8)+(COUNTIF(beosztás!$ME95:$NI95,"SDU")*8)+(COUNTIF(beosztás!$ME95:$NI95,"SÉ")*12)+(COUNTIF(beosztás!$ME95:$NI95,"SÉJ")*8)+(COUNTIF(beosztás!$ME95:$NI95,"S1")*1)+(COUNTIF(beosztás!$ME95:$NI95,"S2")*2)+(COUNTIF(beosztás!$ME95:$NI95,"S3")*3)+(COUNTIF(beosztás!$ME95:$NI95,"S4")*4)+(COUNTIF(beosztás!$ME95:$NI95,"S5")*5)+(COUNTIF(beosztás!$ME95:$NI95,"S6")*6)+(COUNTIF(beosztás!$ME95:$NI95,"S7")*7)+(COUNTIF(beosztás!$ME95:$NI95,"S8")*8)+(COUNTIF(beosztás!$ME95:$NI95,"S9")*9)+(COUNTIF(beosztás!$ME95:$NI95,"S10")*10)+(COUNTIF(beosztás!$ME95:$NI95,"S11")*11)+(COUNTIF(beosztás!$ME95:$NI95,"S12")*12)</f>
        <v>0</v>
      </c>
      <c r="IC93" s="710">
        <f>COUNTIF(beosztás!$ME95:$NI95,"FÜ")*8</f>
        <v>0</v>
      </c>
      <c r="ID93" s="710">
        <f>COUNTIF(beosztás!$ME95:$NI95,"BN")*12+COUNTIF(beosztás!$ME95:$NI95,"BÉ")*12+COUNTIF(beosztás!$ME95:$NI95,"BDE")*8+COUNTIF(beosztás!$ME95:$NI95,"BDU")*8+COUNTIF(beosztás!$ME95:$NI95,"BÉJ")*8+COUNTIF(beosztás!$ME95:$NI95,"B1")*1+COUNTIF(beosztás!$ME95:$NI95,"B2")*2+COUNTIF(beosztás!$ME95:$NI95,"B3")*3+COUNTIF(beosztás!$ME95:$NI95,"B5")*5+COUNTIF(beosztás!$ME95:$NI95,"B6")*6+COUNTIF(beosztás!$ME95:$NI95,"B7")*7+COUNTIF(beosztás!$ME95:$NI95,"B8")*8+COUNTIF(beosztás!$ME95:$NI95,"B9")*9+COUNTIF(beosztás!$ME95:$NI95,"B10")*10+COUNTIF(beosztás!$ME95:$NI95,"B11")*11+COUNTIF(beosztás!$ME95:$NI95,"B12")*12+COUNTIF(beosztás!$ME95:$NI95,"BP")*0</f>
        <v>0</v>
      </c>
      <c r="IE93" s="605">
        <f t="shared" si="559"/>
        <v>0</v>
      </c>
      <c r="IF93" s="710">
        <f>IF(C93="",0,alapadatok!$AN$13)</f>
        <v>0</v>
      </c>
      <c r="IG93" s="19">
        <f t="shared" si="560"/>
        <v>0</v>
      </c>
      <c r="IH93" s="741">
        <f t="shared" si="561"/>
        <v>0</v>
      </c>
      <c r="II93" s="42"/>
      <c r="IJ93" s="25">
        <f t="shared" si="562"/>
        <v>0</v>
      </c>
      <c r="IK93" s="605">
        <f t="shared" si="563"/>
        <v>0</v>
      </c>
      <c r="IL93" s="605">
        <f t="shared" si="564"/>
        <v>0</v>
      </c>
      <c r="IM93" s="605">
        <f t="shared" si="565"/>
        <v>0</v>
      </c>
      <c r="IN93" s="605">
        <f t="shared" si="566"/>
        <v>0</v>
      </c>
      <c r="IO93" s="605">
        <f t="shared" si="567"/>
        <v>0</v>
      </c>
      <c r="IP93" s="605">
        <f t="shared" si="568"/>
        <v>0</v>
      </c>
      <c r="IQ93" s="605">
        <f t="shared" si="569"/>
        <v>0</v>
      </c>
      <c r="IR93" s="605">
        <f t="shared" si="570"/>
        <v>0</v>
      </c>
      <c r="IS93" s="605">
        <f t="shared" si="571"/>
        <v>0</v>
      </c>
      <c r="IT93" s="605">
        <f t="shared" si="572"/>
        <v>0</v>
      </c>
      <c r="IU93" s="19">
        <f t="shared" si="573"/>
        <v>0</v>
      </c>
      <c r="IV93" s="907">
        <f t="shared" si="574"/>
        <v>0</v>
      </c>
      <c r="IW93" s="43"/>
      <c r="JF93" s="21"/>
      <c r="JG93" s="21"/>
    </row>
    <row r="94" spans="1:267" hidden="1" x14ac:dyDescent="0.25">
      <c r="A94" s="66">
        <f>IF(beosztás!A96=0,"",beosztás!A96)</f>
        <v>13</v>
      </c>
      <c r="B94" s="63" t="str">
        <f>IF(beosztás!B96=0,"",beosztás!B96)</f>
        <v/>
      </c>
      <c r="C94" s="64" t="str">
        <f>IF(beosztás!C96=0,"",beosztás!C96)</f>
        <v/>
      </c>
      <c r="D94" s="65" t="str">
        <f>IF(beosztás!D96=0,"",beosztás!D96)</f>
        <v/>
      </c>
      <c r="E94" s="18"/>
      <c r="F94" s="709">
        <f>COUNTIF(beosztás!$I96:$AM96,"DE")*8</f>
        <v>0</v>
      </c>
      <c r="G94" s="710">
        <f>COUNTIF(beosztás!$I96:$AM96,"DU")*8</f>
        <v>0</v>
      </c>
      <c r="H94" s="710">
        <f>COUNTIF(beosztás!$I96:$AM96,"ÉJ")*8</f>
        <v>0</v>
      </c>
      <c r="I94" s="710">
        <f>COUNTIF(beosztás!$I96:$AM96,"N")*12</f>
        <v>0</v>
      </c>
      <c r="J94" s="710">
        <f>COUNTIF(beosztás!$I96:$AM96,"é")*12</f>
        <v>0</v>
      </c>
      <c r="K94" s="710">
        <f>SUM(beosztás!$I96:$AM96)</f>
        <v>0</v>
      </c>
      <c r="L94" s="710">
        <f>COUNTIF(beosztás!$I96:$AM96,"FÜ")*8</f>
        <v>0</v>
      </c>
      <c r="M94" s="710">
        <f>(COUNTIF(beosztás!$I96:$AM96,"SN")*12)+(COUNTIF(beosztás!$I96:$AM96,"SDE")*8)+(COUNTIF(beosztás!$I96:$AM96,"SDU")*8)+(COUNTIF(beosztás!$I96:$AM96,"S1")*1)+(COUNTIF(beosztás!$I96:$AM96,"S2")*2)+(COUNTIF(beosztás!$I96:$AM96,"S3")*3)+(COUNTIF(beosztás!$I96:$AM96,"S4")*4)+(COUNTIF(beosztás!$I96:$AM96,"S5")*5)+(COUNTIF(beosztás!$I96:$AM96,"S6")*6)+(COUNTIF(beosztás!$I96:$AM96,"S7")*7)+(COUNTIF(beosztás!$I96:$AM96,"S8")*8)+(COUNTIF(beosztás!$I96:$AM96,"S9")*9)+(COUNTIF(beosztás!$I96:$AM96,"S10")*10)+(COUNTIF(beosztás!$I96:$AM96,"S11")*11)+(COUNTIF(beosztás!$I96:$AM96,"S12")*12)+(COUNTIF(beosztás!$I96:$AM96,"SÉ")*12)+(COUNTIF(beosztás!$I96:$AM96,"SÉJ")*8)</f>
        <v>0</v>
      </c>
      <c r="N94" s="710">
        <f>COUNTIF(beosztás!$I96:$AM96,"BN")*12+COUNTIF(beosztás!$I96:$AM96,"BÉ")*12+COUNTIF(beosztás!$I96:$AM96,"BDE")*8+COUNTIF(beosztás!$I96:$AM96,"BDU")*8+COUNTIF(beosztás!$I96:$AM96,"BÉJ")*8+COUNTIF(beosztás!$I96:$AM96,"B1")*1+COUNTIF(beosztás!$I96:$AM96,"B2")*2+COUNTIF(beosztás!$I96:$AM96,"B3")*3+COUNTIF(beosztás!$I96:$AM96,"B5")*5+COUNTIF(beosztás!$I96:$AM96,"B6")*6+COUNTIF(beosztás!$I96:$AM96,"B7")*7+COUNTIF(beosztás!$I96:$AM96,"B8")*8+COUNTIF(beosztás!$I96:$AM96,"B9")*9+COUNTIF(beosztás!$I96:$AM96,"B10")*10+COUNTIF(beosztás!$I96:$AM96,"B11")*11+COUNTIF(beosztás!$I96:$AM96,"B12")*12+COUNTIF(beosztás!$I96:$AM96,"BP")*0</f>
        <v>0</v>
      </c>
      <c r="O94" s="605">
        <f t="shared" si="461"/>
        <v>0</v>
      </c>
      <c r="P94" s="710">
        <f>IF(C94="",0,alapadatok!$AN$2)</f>
        <v>0</v>
      </c>
      <c r="Q94" s="19">
        <f t="shared" si="462"/>
        <v>0</v>
      </c>
      <c r="R94" s="741">
        <f t="shared" si="463"/>
        <v>0</v>
      </c>
      <c r="S94" s="40"/>
      <c r="T94" s="709">
        <f>COUNTIF(beosztás!$AN96:$BO96,"DE")*8</f>
        <v>0</v>
      </c>
      <c r="U94" s="710">
        <f>COUNTIF(beosztás!$AN96:$BO96,"DU")*8</f>
        <v>0</v>
      </c>
      <c r="V94" s="710">
        <f>COUNTIF(beosztás!$AN96:$BO96,"ÉJ")*8</f>
        <v>0</v>
      </c>
      <c r="W94" s="710">
        <f>COUNTIF(beosztás!$AN96:$BO96,"N")*12</f>
        <v>0</v>
      </c>
      <c r="X94" s="710">
        <f>COUNTIF(beosztás!$AN96:$BO96,"É")*12</f>
        <v>0</v>
      </c>
      <c r="Y94" s="710">
        <f>SUM(beosztás!$AN96:$BO96)</f>
        <v>0</v>
      </c>
      <c r="Z94" s="710">
        <f>(COUNTIF(beosztás!$AN96:$BO96,"SN")*12)+(COUNTIF(beosztás!$AN96:$BO96,"SDE")*8)+(COUNTIF(beosztás!$AN96:$BO96,"SDU")*8)+(COUNTIF(beosztás!$AN96:$BO96,"SÉ")*12)+(COUNTIF(beosztás!$AN96:$BO96,"SÉJ")*8)+(COUNTIF(beosztás!$AN96:$BO96,"S1")*1)+(COUNTIF(beosztás!$AN96:$BO96,"S2")*2)+(COUNTIF(beosztás!$AN96:$BO96,"S3")*3)+(COUNTIF(beosztás!$AN96:$BO96,"S4")*4)+(COUNTIF(beosztás!$AN96:$BO96,"S5")*5)+(COUNTIF(beosztás!$AN96:$BO96,"S6")*6)+(COUNTIF(beosztás!$AN96:$BO96,"S7")*7)+(COUNTIF(beosztás!$AN96:$BO96,"S8")*8)+(COUNTIF(beosztás!$AN96:$BO96,"S9")*9)+(COUNTIF(beosztás!$AN96:$BO96,"S10")*10)+(COUNTIF(beosztás!$AN96:$BO96,"S11")*11)+(COUNTIF(beosztás!$AN96:$BO96,"S12")*12)</f>
        <v>0</v>
      </c>
      <c r="AA94" s="710">
        <f>COUNTIF(beosztás!$AN96:$BO96,"FÜ")*8</f>
        <v>0</v>
      </c>
      <c r="AB94" s="710">
        <f>COUNTIF(beosztás!$AN96:$BO96,"BN")*12+COUNTIF(beosztás!$AN96:$BO96,"BÉ")*12+COUNTIF(beosztás!$AN96:$BO96,"BDE")*8+COUNTIF(beosztás!$AN96:$BO96,"BDU")*8+COUNTIF(beosztás!$AN96:$BO96,"BÉJ")*8+COUNTIF(beosztás!$AN96:$BO96,"B1")*1+COUNTIF(beosztás!$AN96:$BO96,"B2")*2+COUNTIF(beosztás!$AN96:$BO96,"B3")*3+COUNTIF(beosztás!$AN96:$BO96,"B5")*5+COUNTIF(beosztás!$AN96:$BO96,"B6")*6+COUNTIF(beosztás!$AN96:$BO96,"B7")*7+COUNTIF(beosztás!$AN96:$BO96,"B8")*8+COUNTIF(beosztás!$AN96:$BO96,"B9")*9+COUNTIF(beosztás!$AN96:$BO96,"B10")*10+COUNTIF(beosztás!$AN96:$BO96,"B11")*11+COUNTIF(beosztás!$AN96:$BO96,"B12")*12+COUNTIF(beosztás!$AN96:$BO96,"BP")*0</f>
        <v>0</v>
      </c>
      <c r="AC94" s="605">
        <f t="shared" si="464"/>
        <v>0</v>
      </c>
      <c r="AD94" s="710">
        <f>IF(C94="",0,alapadatok!$AN$3)</f>
        <v>0</v>
      </c>
      <c r="AE94" s="19">
        <f t="shared" si="465"/>
        <v>0</v>
      </c>
      <c r="AF94" s="741">
        <f t="shared" si="466"/>
        <v>0</v>
      </c>
      <c r="AG94" s="40"/>
      <c r="AH94" s="25">
        <f t="shared" si="467"/>
        <v>0</v>
      </c>
      <c r="AI94" s="605">
        <f t="shared" si="468"/>
        <v>0</v>
      </c>
      <c r="AJ94" s="605">
        <f t="shared" si="469"/>
        <v>0</v>
      </c>
      <c r="AK94" s="605">
        <f t="shared" si="470"/>
        <v>0</v>
      </c>
      <c r="AL94" s="605">
        <f t="shared" si="471"/>
        <v>0</v>
      </c>
      <c r="AM94" s="605">
        <f t="shared" si="472"/>
        <v>0</v>
      </c>
      <c r="AN94" s="605">
        <f t="shared" si="473"/>
        <v>0</v>
      </c>
      <c r="AO94" s="605">
        <f t="shared" si="474"/>
        <v>0</v>
      </c>
      <c r="AP94" s="605">
        <f t="shared" si="475"/>
        <v>0</v>
      </c>
      <c r="AQ94" s="605">
        <f t="shared" si="476"/>
        <v>0</v>
      </c>
      <c r="AR94" s="605">
        <f t="shared" si="477"/>
        <v>0</v>
      </c>
      <c r="AS94" s="19">
        <f t="shared" si="478"/>
        <v>0</v>
      </c>
      <c r="AT94" s="741">
        <f t="shared" si="479"/>
        <v>0</v>
      </c>
      <c r="AU94" s="41"/>
      <c r="AV94" s="709">
        <f>COUNTIF(beosztás!$BP96:$CT96,"DE")*8</f>
        <v>0</v>
      </c>
      <c r="AW94" s="710">
        <f>COUNTIF(beosztás!$BP96:$CT96,"DU")*8</f>
        <v>0</v>
      </c>
      <c r="AX94" s="710">
        <f>COUNTIF(beosztás!$BP96:$CT96,"ÉJ")*8</f>
        <v>0</v>
      </c>
      <c r="AY94" s="710">
        <f>COUNTIF(beosztás!$BP96:$CT96,"N")*12</f>
        <v>0</v>
      </c>
      <c r="AZ94" s="710">
        <f>COUNTIF(beosztás!$BP96:$CT96,"é")*12</f>
        <v>0</v>
      </c>
      <c r="BA94" s="710">
        <f>SUM(beosztás!$BP96:$CT96)</f>
        <v>0</v>
      </c>
      <c r="BB94" s="710">
        <f>COUNTIF(beosztás!$BP96:$CT96,"FÜ")*8</f>
        <v>0</v>
      </c>
      <c r="BC94" s="897">
        <f>(COUNTIF(beosztás!$BP96:$CT96,"SN")*12)+(COUNTIF(beosztás!$BP96:$CT96,"SDE")*8)+(COUNTIF(beosztás!$BP96:$CT96,"SDU")*8)+(COUNTIF(beosztás!$BP96:$CT96,"SÉ")*12)+(COUNTIF(beosztás!$BP96:$CT96,"SÉJ")*8)+(COUNTIF(beosztás!$BP96:$CT96,"S1")*1)+(COUNTIF(beosztás!$BP96:$CT96,"S2")*2)+(COUNTIF(beosztás!$BP96:$CT96,"S3")*3)+(COUNTIF(beosztás!$BP96:$CT96,"S4")*4)+(COUNTIF(beosztás!$BP96:$CT96,"S5")*5)+(COUNTIF(beosztás!$BP96:$CT96,"S6")*6)+(COUNTIF(beosztás!$BP96:$CT96,"S7")*7)+(COUNTIF(beosztás!$BP96:$CT96,"S8")*8)+(COUNTIF(beosztás!$BP96:$CT96,"S9")*9)+(COUNTIF(beosztás!$BP96:$CT96,"S10")*10)+(COUNTIF(beosztás!$BP96:$CT96,"S11")*11)+(COUNTIF(beosztás!$BP96:$CT96,"S12")*12)</f>
        <v>0</v>
      </c>
      <c r="BD94" s="710">
        <f>COUNTIF(beosztás!$BP96:$CT96,"BN")*12+COUNTIF(beosztás!$BP96:$CT96,"BÉ")*12+COUNTIF(beosztás!$BP96:$CT96,"BDE")*8+COUNTIF(beosztás!$BP96:$CT96,"BDU")*8+COUNTIF(beosztás!$BP96:$CT96,"BÉJ")*8+COUNTIF(beosztás!$BP96:$CT96,"B1")*1+COUNTIF(beosztás!$BP96:$CT96,"B2")*2+COUNTIF(beosztás!$BP96:$CT96,"B3")*3+COUNTIF(beosztás!$BP96:$CT96,"B5")*5+COUNTIF(beosztás!$BP96:$CT96,"B6")*6+COUNTIF(beosztás!$BP96:$CT96,"B7")*7+COUNTIF(beosztás!$BP96:$CT96,"B8")*8+COUNTIF(beosztás!$BP96:$CT96,"B9")*9+COUNTIF(beosztás!$BP96:$CT96,"B10")*10+COUNTIF(beosztás!$BP96:$CT96,"B11")*11+COUNTIF(beosztás!$BP96:$CT96,"B12")*12+COUNTIF(beosztás!$BP96:$CT96,"BP")*0</f>
        <v>0</v>
      </c>
      <c r="BE94" s="605">
        <f t="shared" si="480"/>
        <v>0</v>
      </c>
      <c r="BF94" s="710">
        <f>IF(C94="",0,alapadatok!$AN$4)</f>
        <v>0</v>
      </c>
      <c r="BG94" s="19">
        <f t="shared" si="481"/>
        <v>0</v>
      </c>
      <c r="BH94" s="741">
        <f t="shared" si="482"/>
        <v>0</v>
      </c>
      <c r="BI94" s="40"/>
      <c r="BJ94" s="709">
        <f>COUNTIF(beosztás!$CU96:$DX96,"DE")*8</f>
        <v>0</v>
      </c>
      <c r="BK94" s="710">
        <f>COUNTIF(beosztás!$CU96:$DX96,"DU")*8</f>
        <v>0</v>
      </c>
      <c r="BL94" s="710">
        <f>COUNTIF(beosztás!$CU96:$DX96,"ÉJ")*8</f>
        <v>0</v>
      </c>
      <c r="BM94" s="710">
        <f>COUNTIF(beosztás!$CU96:$DX96,"N")*12</f>
        <v>0</v>
      </c>
      <c r="BN94" s="710">
        <f>COUNTIF(beosztás!$CU96:$DX96,"É")*12</f>
        <v>0</v>
      </c>
      <c r="BO94" s="710">
        <f>SUM(beosztás!$CU96:$DX96)</f>
        <v>0</v>
      </c>
      <c r="BP94" s="897">
        <f>(COUNTIF(beosztás!$CU96:$DX96,"SN")*12)+(COUNTIF(beosztás!$CU96:$DX96,"SDE")*8)+(COUNTIF(beosztás!$CU96:$DX96,"SDU")*8)+(COUNTIF(beosztás!$CU96:$DX96,"SÉ")*12)+(COUNTIF(beosztás!$CU96:$DX96,"SÉJ")*8)+(COUNTIF(beosztás!$CU96:$DX96,"S1")*1)+(COUNTIF(beosztás!$CU96:$DX96,"S2")*2)+(COUNTIF(beosztás!$CU96:$DX96,"S3")*3)+(COUNTIF(beosztás!$CU96:$DX96,"S4")*4)+(COUNTIF(beosztás!$CU96:$DX96,"S5")*5)+(COUNTIF(beosztás!$CU96:$DX96,"S6")*6)+(COUNTIF(beosztás!$CU96:$DX96,"S7")*7)+(COUNTIF(beosztás!$CU96:$DX96,"S8")*8)+(COUNTIF(beosztás!$CU96:$DX96,"S9")*9)+(COUNTIF(beosztás!$CU96:$DX96,"S10")*10)+(COUNTIF(beosztás!$CU96:$DX96,"S11")*11)+(COUNTIF(beosztás!$CU96:$DX96,"S12")*12)</f>
        <v>0</v>
      </c>
      <c r="BQ94" s="710">
        <f>COUNTIF(beosztás!$CU96:$DX96,"FÜ")*8</f>
        <v>0</v>
      </c>
      <c r="BR94" s="710">
        <f>COUNTIF(beosztás!$CU96:$DX96,"BN")*12+COUNTIF(beosztás!$CU96:$DX96,"BÉ")*12+COUNTIF(beosztás!$CU96:$DX96,"BDE")*8+COUNTIF(beosztás!$CU96:$DX96,"BDU")*8+COUNTIF(beosztás!$CU96:$DX96,"BÉJ")*8+COUNTIF(beosztás!$CU96:$DX96,"B1")*1+COUNTIF(beosztás!$CU96:$DX96,"B2")*2+COUNTIF(beosztás!$CU96:$DX96,"B3")*3+COUNTIF(beosztás!$CU96:$DX96,"B5")*5+COUNTIF(beosztás!$CU96:$DX96,"B6")*6+COUNTIF(beosztás!$CU96:$DX96,"B7")*7+COUNTIF(beosztás!$CU96:$DX96,"B8")*8+COUNTIF(beosztás!$CU96:$DX96,"B9")*9+COUNTIF(beosztás!$CU96:$DX96,"B10")*10+COUNTIF(beosztás!$CU96:$DX96,"B11")*11+COUNTIF(beosztás!$CU96:$DX96,"B12")*12+COUNTIF(beosztás!$CU96:$DX96,"BP")*0</f>
        <v>0</v>
      </c>
      <c r="BS94" s="605">
        <f t="shared" si="483"/>
        <v>0</v>
      </c>
      <c r="BT94" s="710">
        <f>IF(C94="",0,alapadatok!$AN$5)</f>
        <v>0</v>
      </c>
      <c r="BU94" s="19">
        <f t="shared" si="484"/>
        <v>0</v>
      </c>
      <c r="BV94" s="741">
        <f t="shared" si="485"/>
        <v>0</v>
      </c>
      <c r="BW94" s="40"/>
      <c r="BX94" s="25">
        <f t="shared" si="486"/>
        <v>0</v>
      </c>
      <c r="BY94" s="605">
        <f t="shared" si="487"/>
        <v>0</v>
      </c>
      <c r="BZ94" s="605">
        <f t="shared" si="488"/>
        <v>0</v>
      </c>
      <c r="CA94" s="605">
        <f t="shared" si="489"/>
        <v>0</v>
      </c>
      <c r="CB94" s="605">
        <f t="shared" si="490"/>
        <v>0</v>
      </c>
      <c r="CC94" s="605">
        <f t="shared" si="491"/>
        <v>0</v>
      </c>
      <c r="CD94" s="605">
        <f t="shared" si="492"/>
        <v>0</v>
      </c>
      <c r="CE94" s="605">
        <f t="shared" si="493"/>
        <v>0</v>
      </c>
      <c r="CF94" s="605">
        <f t="shared" si="494"/>
        <v>0</v>
      </c>
      <c r="CG94" s="605">
        <f t="shared" si="495"/>
        <v>0</v>
      </c>
      <c r="CH94" s="605">
        <f t="shared" si="496"/>
        <v>0</v>
      </c>
      <c r="CI94" s="19">
        <f t="shared" si="497"/>
        <v>0</v>
      </c>
      <c r="CJ94" s="741">
        <f t="shared" si="498"/>
        <v>0</v>
      </c>
      <c r="CK94" s="41"/>
      <c r="CL94" s="709">
        <f>COUNTIF(beosztás!$DY96:$FC96,"DE")*8</f>
        <v>0</v>
      </c>
      <c r="CM94" s="710">
        <f>COUNTIF(beosztás!$DY96:$FC96,"DU")*8</f>
        <v>0</v>
      </c>
      <c r="CN94" s="710">
        <f>COUNTIF(beosztás!$DY96:$FC96,"ÉJ")*8</f>
        <v>0</v>
      </c>
      <c r="CO94" s="710">
        <f>COUNTIF(beosztás!$DY96:$FC96,"N")*12</f>
        <v>0</v>
      </c>
      <c r="CP94" s="710">
        <f>COUNTIF(beosztás!$DY96:$FC96,"é")*12</f>
        <v>0</v>
      </c>
      <c r="CQ94" s="710">
        <f>SUM(beosztás!$DY96:$FC96)</f>
        <v>0</v>
      </c>
      <c r="CR94" s="710">
        <f>COUNTIF(beosztás!$DY96:$FC96,"FÜ")*8</f>
        <v>0</v>
      </c>
      <c r="CS94" s="897">
        <f>(COUNTIF(beosztás!$DY96:$FC96,"SN")*12)+(COUNTIF(beosztás!$DY96:$FC96,"SDE")*8)+(COUNTIF(beosztás!$DY96:$FC96,"SDU")*8)+(COUNTIF(beosztás!$DY96:$FC96,"SÉ")*12)+(COUNTIF(beosztás!$DY96:$FC96,"SÉJ")*8)+(COUNTIF(beosztás!$DY96:$FC96,"S1")*1)+(COUNTIF(beosztás!$DY96:$FC96,"S2")*2)+(COUNTIF(beosztás!$DY96:$FC96,"S3")*3)+(COUNTIF(beosztás!$DY96:$FC96,"S4")*4)+(COUNTIF(beosztás!$DY96:$FC96,"S5")*5)+(COUNTIF(beosztás!$DY96:$FC96,"S6")*6)+(COUNTIF(beosztás!$DY96:$FC96,"S7")*7)+(COUNTIF(beosztás!$DY96:$FC96,"S8")*8)+(COUNTIF(beosztás!$DY96:$FC96,"S9")*9)+(COUNTIF(beosztás!$DY96:$FC96,"S10")*10)+(COUNTIF(beosztás!$DY96:$FC96,"S11")*11)+(COUNTIF(beosztás!$DY96:$FC96,"S12")*12)</f>
        <v>0</v>
      </c>
      <c r="CT94" s="710">
        <f>COUNTIF(beosztás!$DY96:$FC96,"BN")*12+COUNTIF(beosztás!$DY96:$FC96,"BÉ")*12+COUNTIF(beosztás!$DY96:$FC96,"BDE")*8+COUNTIF(beosztás!$DY96:$FC96,"BDU")*8+COUNTIF(beosztás!$DY96:$FC96,"BÉJ")*8+COUNTIF(beosztás!$DY96:$FC96,"B1")*1+COUNTIF(beosztás!$DY96:$FC96,"B2")*2+COUNTIF(beosztás!$DY96:$FC96,"B3")*3+COUNTIF(beosztás!$DY96:$FC96,"B5")*5+COUNTIF(beosztás!$DY96:$FC96,"B6")*6+COUNTIF(beosztás!$DY96:$FC96,"B7")*7+COUNTIF(beosztás!$DY96:$FC96,"B8")*8+COUNTIF(beosztás!$DY96:$FC96,"B9")*9+COUNTIF(beosztás!$DY96:$FC96,"B10")*10+COUNTIF(beosztás!$DY96:$FC96,"B11")*11+COUNTIF(beosztás!$DY96:$FC96,"B12")*12+COUNTIF(beosztás!$DY96:$FC96,"BP")*0</f>
        <v>0</v>
      </c>
      <c r="CU94" s="605">
        <f t="shared" si="575"/>
        <v>0</v>
      </c>
      <c r="CV94" s="710">
        <f>IF(C94="",0,alapadatok!$AN$6)</f>
        <v>0</v>
      </c>
      <c r="CW94" s="19">
        <f t="shared" si="500"/>
        <v>0</v>
      </c>
      <c r="CX94" s="907">
        <f t="shared" si="501"/>
        <v>0</v>
      </c>
      <c r="CY94" s="40"/>
      <c r="CZ94" s="709">
        <f>COUNTIF(beosztás!$FD96:$GG96,"DE")*8</f>
        <v>0</v>
      </c>
      <c r="DA94" s="710">
        <f>COUNTIF(beosztás!$FD96:$GG96,"DU")*8</f>
        <v>0</v>
      </c>
      <c r="DB94" s="710">
        <f>COUNTIF(beosztás!$FD96:$GG96,"ÉJ")*8</f>
        <v>0</v>
      </c>
      <c r="DC94" s="710">
        <f>COUNTIF(beosztás!$FD96:$GG96,"N")*12</f>
        <v>0</v>
      </c>
      <c r="DD94" s="710">
        <f>COUNTIF(beosztás!$FD96:$GG96,"É")*12</f>
        <v>0</v>
      </c>
      <c r="DE94" s="710">
        <f>SUM(beosztás!$FD96:$GG96)</f>
        <v>0</v>
      </c>
      <c r="DF94" s="897">
        <f>(COUNTIF(beosztás!$FD96:$GG96,"SN")*12)+(COUNTIF(beosztás!$FD96:$GG96,"SDE")*8)+(COUNTIF(beosztás!$FD96:$GG96,"SDU")*8)+(COUNTIF(beosztás!$FD96:$GG96,"SÉ")*12)+(COUNTIF(beosztás!$FD96:$GG96,"SÉJ")*8)+(COUNTIF(beosztás!$FD96:$GG96,"S1")*1)+(COUNTIF(beosztás!$FD96:$GG96,"S2")*2)+(COUNTIF(beosztás!$FD96:$GG96,"S3")*3)+(COUNTIF(beosztás!$FD96:$GG96,"S4")*4)+(COUNTIF(beosztás!$FD96:$GG96,"S5")*5)+(COUNTIF(beosztás!$FD96:$GG96,"S6")*6)+(COUNTIF(beosztás!$FD96:$GG96,"S7")*7)+(COUNTIF(beosztás!$FD96:$GG96,"S8")*8)+(COUNTIF(beosztás!$FD96:$GG96,"S9")*9)+(COUNTIF(beosztás!$FD96:$GG96,"S10")*10)+(COUNTIF(beosztás!$FD96:$GG96,"S11")*11)+(COUNTIF(beosztás!$FD96:$GG96,"S12")*12)</f>
        <v>0</v>
      </c>
      <c r="DG94" s="710">
        <f>COUNTIF(beosztás!$FD96:$GG96,"FÜ")*8</f>
        <v>0</v>
      </c>
      <c r="DH94" s="710">
        <f>COUNTIF(beosztás!$FD96:$GG96,"BN")*12+COUNTIF(beosztás!$FD96:$GG96,"BÉ")*12+COUNTIF(beosztás!$FD96:$GG96,"BDE")*8+COUNTIF(beosztás!$FD96:$GG96,"BDU")*8+COUNTIF(beosztás!$FD96:$GG96,"BÉJ")*8+COUNTIF(beosztás!$FD96:$GG96,"B1")*1+COUNTIF(beosztás!$FD96:$GG96,"B2")*2+COUNTIF(beosztás!$FD96:$GG96,"B3")*3+COUNTIF(beosztás!$FD96:$GG96,"B5")*5+COUNTIF(beosztás!$FD96:$GG96,"B6")*6+COUNTIF(beosztás!$FD96:$GG96,"B7")*7+COUNTIF(beosztás!$FD96:$GG96,"B8")*8+COUNTIF(beosztás!$FD96:$GG96,"B9")*9+COUNTIF(beosztás!$FD96:$GG96,"B10")*10+COUNTIF(beosztás!$FD96:$GG96,"B11")*11+COUNTIF(beosztás!$FD96:$GG96,"B12")*12+COUNTIF(beosztás!$FD96:$GG96,"BP")*0</f>
        <v>0</v>
      </c>
      <c r="DI94" s="605">
        <f t="shared" si="502"/>
        <v>0</v>
      </c>
      <c r="DJ94" s="710">
        <f>IF(C94="",0,alapadatok!$AN$7)</f>
        <v>0</v>
      </c>
      <c r="DK94" s="19">
        <f t="shared" si="503"/>
        <v>0</v>
      </c>
      <c r="DL94" s="741">
        <f t="shared" si="504"/>
        <v>0</v>
      </c>
      <c r="DM94" s="40"/>
      <c r="DN94" s="25">
        <f t="shared" si="505"/>
        <v>0</v>
      </c>
      <c r="DO94" s="605">
        <f t="shared" si="506"/>
        <v>0</v>
      </c>
      <c r="DP94" s="605">
        <f t="shared" si="507"/>
        <v>0</v>
      </c>
      <c r="DQ94" s="605">
        <f t="shared" si="508"/>
        <v>0</v>
      </c>
      <c r="DR94" s="605">
        <f t="shared" si="509"/>
        <v>0</v>
      </c>
      <c r="DS94" s="605">
        <f t="shared" si="510"/>
        <v>0</v>
      </c>
      <c r="DT94" s="605">
        <f t="shared" si="511"/>
        <v>0</v>
      </c>
      <c r="DU94" s="605">
        <f t="shared" si="512"/>
        <v>0</v>
      </c>
      <c r="DV94" s="605">
        <f t="shared" si="513"/>
        <v>0</v>
      </c>
      <c r="DW94" s="605">
        <f t="shared" si="514"/>
        <v>0</v>
      </c>
      <c r="DX94" s="605">
        <f t="shared" si="515"/>
        <v>0</v>
      </c>
      <c r="DY94" s="19">
        <f t="shared" si="516"/>
        <v>0</v>
      </c>
      <c r="DZ94" s="907">
        <f t="shared" si="517"/>
        <v>0</v>
      </c>
      <c r="EA94" s="41"/>
      <c r="EB94" s="709">
        <f>COUNTIF(beosztás!$GH96:$HL96,"DE")*8</f>
        <v>0</v>
      </c>
      <c r="EC94" s="710">
        <f>COUNTIF(beosztás!$GH96:$HL96,"DU")*8</f>
        <v>0</v>
      </c>
      <c r="ED94" s="710">
        <f>COUNTIF(beosztás!$GH96:$HL96,"ÉJ")*8</f>
        <v>0</v>
      </c>
      <c r="EE94" s="710">
        <f>COUNTIF(beosztás!$GH96:$HL96,"N")*12</f>
        <v>0</v>
      </c>
      <c r="EF94" s="710">
        <f>COUNTIF(beosztás!$GH96:$HL96,"é")*12</f>
        <v>0</v>
      </c>
      <c r="EG94" s="710">
        <f>SUM(beosztás!$GH96:$HL96)</f>
        <v>0</v>
      </c>
      <c r="EH94" s="710">
        <f>COUNTIF(beosztás!$GH96:$HL96,"FÜ")*8</f>
        <v>0</v>
      </c>
      <c r="EI94" s="897">
        <f>(COUNTIF(beosztás!$GH96:$HL96,"SN")*12)+(COUNTIF(beosztás!$GH96:$HL96,"SDE")*8)+(COUNTIF(beosztás!$GH96:$HL96,"SDU")*8)+(COUNTIF(beosztás!$GH96:$HL96,"SÉ")*12)+(COUNTIF(beosztás!$GH96:$HL96,"SÉJ")*8)+(COUNTIF(beosztás!$GH96:$HL96,"S1")*1)+(COUNTIF(beosztás!$GH96:$HL96,"S2")*2)+(COUNTIF(beosztás!$GH96:$HL96,"S3")*3)+(COUNTIF(beosztás!$GH96:$HL96,"S4")*4)+(COUNTIF(beosztás!$GH96:$HL96,"S5")*5)+(COUNTIF(beosztás!$GH96:$HL96,"S6")*6)+(COUNTIF(beosztás!$GH96:$HL96,"S7")*7)+(COUNTIF(beosztás!$GH96:$HL96,"S8")*8)+(COUNTIF(beosztás!$GH96:$HL96,"S9")*9)+(COUNTIF(beosztás!$GH96:$HL96,"S10")*10)+(COUNTIF(beosztás!$GH96:$HL96,"S11")*11)+(COUNTIF(beosztás!$GH96:$HL96,"S12")*12)</f>
        <v>0</v>
      </c>
      <c r="EJ94" s="710">
        <f>COUNTIF(beosztás!$GH96:$HL96,"BN")*12+COUNTIF(beosztás!$GH96:$HL96,"BÉ")*12+COUNTIF(beosztás!$GH96:$HL96,"BDE")*8+COUNTIF(beosztás!$GH96:$HL96,"BDU")*8+COUNTIF(beosztás!$GH96:$HL96,"BÉJ")*8+COUNTIF(beosztás!$GH96:$HL96,"B1")*1+COUNTIF(beosztás!$GH96:$HL96,"B2")*2+COUNTIF(beosztás!$GH96:$HL96,"B3")*3+COUNTIF(beosztás!$GH96:$HL96,"B5")*5+COUNTIF(beosztás!$GH96:$HL96,"B6")*6+COUNTIF(beosztás!$GH96:$HL96,"B7")*7+COUNTIF(beosztás!$GH96:$HL96,"B8")*8+COUNTIF(beosztás!$GH96:$HL96,"B9")*9+COUNTIF(beosztás!$GH96:$HL96,"B10")*10+COUNTIF(beosztás!$GH96:$HL96,"B11")*11+COUNTIF(beosztás!$GH96:$HL96,"B12")*12+COUNTIF(beosztás!$GH96:$HL96,"BP")*0</f>
        <v>0</v>
      </c>
      <c r="EK94" s="605">
        <f t="shared" si="518"/>
        <v>0</v>
      </c>
      <c r="EL94" s="710">
        <f>IF(C94="",0,alapadatok!$AN$8)</f>
        <v>0</v>
      </c>
      <c r="EM94" s="19">
        <f t="shared" si="519"/>
        <v>0</v>
      </c>
      <c r="EN94" s="907">
        <f t="shared" si="520"/>
        <v>0</v>
      </c>
      <c r="EO94" s="40"/>
      <c r="EP94" s="709">
        <f>COUNTIF(beosztás!$HM96:$IQ96,"DE")*8</f>
        <v>0</v>
      </c>
      <c r="EQ94" s="710">
        <f>COUNTIF(beosztás!$HM96:$IQ96,"DU")*8</f>
        <v>0</v>
      </c>
      <c r="ER94" s="710">
        <f>COUNTIF(beosztás!$HM96:$IQ96,"ÉJ")*8</f>
        <v>0</v>
      </c>
      <c r="ES94" s="710">
        <f>COUNTIF(beosztás!$HM96:$IQ96,"N")*12</f>
        <v>0</v>
      </c>
      <c r="ET94" s="710">
        <f>COUNTIF(beosztás!$HM96:$IQ96,"É")*12</f>
        <v>0</v>
      </c>
      <c r="EU94" s="710">
        <f>SUM(beosztás!$HM96:$IQ96)</f>
        <v>0</v>
      </c>
      <c r="EV94" s="897">
        <f>(COUNTIF(beosztás!$HM96:$IQ96,"SN")*12)+(COUNTIF(beosztás!$HM96:$IQ96,"SDE")*8)+(COUNTIF(beosztás!$HM96:$IQ96,"SDU")*8)+(COUNTIF(beosztás!$HM96:$IQ96,"SÉ")*12)+(COUNTIF(beosztás!$HM96:$IQ96,"SÉJ")*8)+(COUNTIF(beosztás!$HM96:$IQ96,"S1")*1)+(COUNTIF(beosztás!$HM96:$IQ96,"S2")*2)+(COUNTIF(beosztás!$HM96:$IQ96,"S3")*3)+(COUNTIF(beosztás!$HM96:$IQ96,"S4")*4)+(COUNTIF(beosztás!$HM96:$IQ96,"S5")*5)+(COUNTIF(beosztás!$HM96:$IQ96,"S6")*6)+(COUNTIF(beosztás!$HM96:$IQ96,"S7")*7)+(COUNTIF(beosztás!$HM96:$IQ96,"S8")*8)+(COUNTIF(beosztás!$HM96:$IQ96,"S9")*9)+(COUNTIF(beosztás!$HM96:$IQ96,"S10")*10)+(COUNTIF(beosztás!$HM96:$IQ96,"S11")*11)+(COUNTIF(beosztás!$HM96:$IQ96,"S12")*12)</f>
        <v>0</v>
      </c>
      <c r="EW94" s="710">
        <f>COUNTIF(beosztás!$HM96:$IQ96,"FÜ")*8</f>
        <v>0</v>
      </c>
      <c r="EX94" s="710">
        <f>COUNTIF(beosztás!$HM96:$IQ96,"BN")*12+COUNTIF(beosztás!$HM96:$IQ96,"BÉ")*12+COUNTIF(beosztás!$HM96:$IQ96,"BDE")*8+COUNTIF(beosztás!$HM96:$IQ96,"BDU")*8+COUNTIF(beosztás!$HM96:$IQ96,"BÉJ")*8+COUNTIF(beosztás!$HM96:$IQ96,"B1")*1+COUNTIF(beosztás!$HM96:$IQ96,"B2")*2+COUNTIF(beosztás!$HM96:$IQ96,"B3")*3+COUNTIF(beosztás!$HM96:$IQ96,"B5")*5+COUNTIF(beosztás!$HM96:$IQ96,"B6")*6+COUNTIF(beosztás!$HM96:$IQ96,"B7")*7+COUNTIF(beosztás!$HM96:$IQ96,"B8")*8+COUNTIF(beosztás!$HM96:$IQ96,"B9")*9+COUNTIF(beosztás!$HM96:$IQ96,"B10")*10+COUNTIF(beosztás!$HM96:$IQ96,"B11")*11+COUNTIF(beosztás!$HM96:$IQ96,"B12")*12+COUNTIF(beosztás!$HM96:$IQ96,"BP")*0</f>
        <v>0</v>
      </c>
      <c r="EY94" s="605">
        <f t="shared" si="521"/>
        <v>0</v>
      </c>
      <c r="EZ94" s="710">
        <f>IF(C94="",0,alapadatok!$AN$9)</f>
        <v>0</v>
      </c>
      <c r="FA94" s="19">
        <f t="shared" si="522"/>
        <v>0</v>
      </c>
      <c r="FB94" s="907">
        <f t="shared" si="523"/>
        <v>0</v>
      </c>
      <c r="FC94" s="40"/>
      <c r="FD94" s="25">
        <f t="shared" si="524"/>
        <v>0</v>
      </c>
      <c r="FE94" s="605">
        <f t="shared" si="525"/>
        <v>0</v>
      </c>
      <c r="FF94" s="605">
        <f t="shared" si="526"/>
        <v>0</v>
      </c>
      <c r="FG94" s="605">
        <f t="shared" si="527"/>
        <v>0</v>
      </c>
      <c r="FH94" s="605">
        <f t="shared" si="528"/>
        <v>0</v>
      </c>
      <c r="FI94" s="605">
        <f t="shared" si="529"/>
        <v>0</v>
      </c>
      <c r="FJ94" s="605">
        <f t="shared" si="530"/>
        <v>0</v>
      </c>
      <c r="FK94" s="605">
        <f t="shared" si="531"/>
        <v>0</v>
      </c>
      <c r="FL94" s="605">
        <f t="shared" si="532"/>
        <v>0</v>
      </c>
      <c r="FM94" s="605">
        <f t="shared" si="533"/>
        <v>0</v>
      </c>
      <c r="FN94" s="605">
        <f t="shared" si="534"/>
        <v>0</v>
      </c>
      <c r="FO94" s="19">
        <f t="shared" si="535"/>
        <v>0</v>
      </c>
      <c r="FP94" s="907">
        <f t="shared" si="536"/>
        <v>0</v>
      </c>
      <c r="FQ94" s="41"/>
      <c r="FR94" s="709">
        <f>COUNTIF(beosztás!$IR96:$JU96,"DE")*8</f>
        <v>0</v>
      </c>
      <c r="FS94" s="710">
        <f>COUNTIF(beosztás!$IR96:$JU96,"DU")*8</f>
        <v>0</v>
      </c>
      <c r="FT94" s="710">
        <f>COUNTIF(beosztás!$IR96:$JU96,"ÉJ")*8</f>
        <v>0</v>
      </c>
      <c r="FU94" s="710">
        <f>COUNTIF(beosztás!$IR96:$JU96,"N")*12</f>
        <v>0</v>
      </c>
      <c r="FV94" s="710">
        <f>COUNTIF(beosztás!$IR96:$JU96,"é")*12</f>
        <v>0</v>
      </c>
      <c r="FW94" s="710">
        <f>SUM(beosztás!$IR96:$JU96)</f>
        <v>0</v>
      </c>
      <c r="FX94" s="710">
        <f>COUNTIF(beosztás!$IR96:$JU96,"FÜ")*8</f>
        <v>0</v>
      </c>
      <c r="FY94" s="897">
        <f>(COUNTIF(beosztás!$IR96:$JU96,"SN")*12)+(COUNTIF(beosztás!$IR96:$JU96,"SDE")*8)+(COUNTIF(beosztás!$IR96:$JU96,"SDU")*8)+(COUNTIF(beosztás!$IR96:$JU96,"SÉ")*12)+(COUNTIF(beosztás!$IR96:$JU96,"SÉJ")*8)+(COUNTIF(beosztás!$IR96:$JU96,"S1")*1)+(COUNTIF(beosztás!$IR96:$JU96,"S2")*2)+(COUNTIF(beosztás!$IR96:$JU96,"S3")*3)+(COUNTIF(beosztás!$IR96:$JU96,"S4")*4)+(COUNTIF(beosztás!$IR96:$JU96,"S5")*5)+(COUNTIF(beosztás!$IR96:$JU96,"S6")*6)+(COUNTIF(beosztás!$IR96:$JU96,"S7")*7)+(COUNTIF(beosztás!$IR96:$JU96,"S8")*8)+(COUNTIF(beosztás!$IR96:$JU96,"S9")*9)+(COUNTIF(beosztás!$IR96:$JU96,"S10")*10)+(COUNTIF(beosztás!$IR96:$JU96,"S11")*11)+(COUNTIF(beosztás!$IR96:$JU96,"S12")*12)</f>
        <v>0</v>
      </c>
      <c r="FZ94" s="710">
        <f>COUNTIF(beosztás!$IR96:$JU96,"BN")*12+COUNTIF(beosztás!$IR96:$JU96,"BÉ")*12+COUNTIF(beosztás!$IR96:$JU96,"BDE")*8+COUNTIF(beosztás!$IR96:$JU96,"BDU")*8+COUNTIF(beosztás!$IR96:$JU96,"BÉJ")*8+COUNTIF(beosztás!$IR96:$JU96,"B1")*1+COUNTIF(beosztás!$IR96:$JU96,"B2")*2+COUNTIF(beosztás!$IR96:$JU96,"B3")*3+COUNTIF(beosztás!$IR96:$JU96,"B5")*5+COUNTIF(beosztás!$IR96:$JU96,"B6")*6+COUNTIF(beosztás!$IR96:$JU96,"B7")*7+COUNTIF(beosztás!$IR96:$JU96,"B8")*8+COUNTIF(beosztás!$IR96:$JU96,"B9")*9+COUNTIF(beosztás!$IR96:$JU96,"B10")*10+COUNTIF(beosztás!$IR96:$JU96,"B11")*11+COUNTIF(beosztás!$IR96:$JU96,"B12")*12+COUNTIF(beosztás!$IR96:$JU96,"BP")*0</f>
        <v>0</v>
      </c>
      <c r="GA94" s="605">
        <f t="shared" si="537"/>
        <v>0</v>
      </c>
      <c r="GB94" s="710">
        <f>IF(C94="",0,alapadatok!$AN$10)</f>
        <v>0</v>
      </c>
      <c r="GC94" s="19">
        <f t="shared" si="538"/>
        <v>0</v>
      </c>
      <c r="GD94" s="907">
        <f t="shared" si="539"/>
        <v>0</v>
      </c>
      <c r="GE94" s="42"/>
      <c r="GF94" s="709">
        <f>COUNTIF(beosztás!$JV96:$KZ96,"DE")*8</f>
        <v>0</v>
      </c>
      <c r="GG94" s="710">
        <f>COUNTIF(beosztás!$JV96:$KZ96,"DU")*8</f>
        <v>0</v>
      </c>
      <c r="GH94" s="710">
        <f>COUNTIF(beosztás!$JV96:$KZ96,"ÉJ")*8</f>
        <v>0</v>
      </c>
      <c r="GI94" s="710">
        <f>COUNTIF(beosztás!$JV96:$KZ96,"N")*12</f>
        <v>0</v>
      </c>
      <c r="GJ94" s="710">
        <f>COUNTIF(beosztás!$JV96:$KZ96,"É")*12</f>
        <v>0</v>
      </c>
      <c r="GK94" s="710">
        <f>SUM(beosztás!$JV96:$KZ96)</f>
        <v>0</v>
      </c>
      <c r="GL94" s="897">
        <f>(COUNTIF(beosztás!$JV96:$KZ96,"SN")*12)+(COUNTIF(beosztás!$JV96:$KZ96,"SDE")*8)+(COUNTIF(beosztás!$JV96:$KZ96,"SDU")*8)+(COUNTIF(beosztás!$JV96:$KZ96,"SÉ")*12)+(COUNTIF(beosztás!$JV96:$KZ96,"SÉJ")*8)+(COUNTIF(beosztás!$JV96:$KZ96,"S1")*1)+(COUNTIF(beosztás!$JV96:$KZ96,"S2")*2)+(COUNTIF(beosztás!$JV96:$KZ96,"S3")*3)+(COUNTIF(beosztás!$JV96:$KZ96,"S4")*4)+(COUNTIF(beosztás!$JV96:$KZ96,"S5")*5)+(COUNTIF(beosztás!$JV96:$KZ96,"S6")*6)+(COUNTIF(beosztás!$JV96:$KZ96,"S7")*7)+(COUNTIF(beosztás!$JV96:$KZ96,"S8")*8)+(COUNTIF(beosztás!$JV96:$KZ96,"S9")*9)+(COUNTIF(beosztás!$JV96:$KZ96,"S10")*10)+(COUNTIF(beosztás!$JV96:$KZ96,"S11")*11)+(COUNTIF(beosztás!$JV96:$KZ96,"S12")*12)</f>
        <v>0</v>
      </c>
      <c r="GM94" s="710">
        <f>COUNTIF(beosztás!$JV96:$KZ96,"FÜ")*8</f>
        <v>0</v>
      </c>
      <c r="GN94" s="710">
        <f>COUNTIF(beosztás!$JV96:$KZ96,"BN")*12+COUNTIF(beosztás!$JV96:$KZ96,"BÉ")*12+COUNTIF(beosztás!$JV96:$KZ96,"BDE")*8+COUNTIF(beosztás!$JV96:$KZ96,"BDU")*8+COUNTIF(beosztás!$JV96:$KZ96,"BÉJ")*8+COUNTIF(beosztás!$JV96:$KZ96,"B1")*1+COUNTIF(beosztás!$JV96:$KZ96,"B2")*2+COUNTIF(beosztás!$JV96:$KZ96,"B3")*3+COUNTIF(beosztás!$JV96:$KZ96,"B5")*5+COUNTIF(beosztás!$JV96:$KZ96,"B6")*6+COUNTIF(beosztás!$JV96:$KZ96,"B7")*7+COUNTIF(beosztás!$JV96:$KZ96,"B8")*8+COUNTIF(beosztás!$JV96:$KZ96,"B9")*9+COUNTIF(beosztás!$JV96:$KZ96,"B10")*10+COUNTIF(beosztás!$JV96:$KZ96,"B11")*11+COUNTIF(beosztás!$JV96:$KZ96,"B12")*12+COUNTIF(beosztás!$JV96:$KZ96,"BP")*0</f>
        <v>0</v>
      </c>
      <c r="GO94" s="605">
        <f t="shared" si="540"/>
        <v>0</v>
      </c>
      <c r="GP94" s="710">
        <f>IF(C94="",0,alapadatok!$AN$11)</f>
        <v>0</v>
      </c>
      <c r="GQ94" s="19">
        <f t="shared" si="541"/>
        <v>0</v>
      </c>
      <c r="GR94" s="907">
        <f t="shared" si="542"/>
        <v>0</v>
      </c>
      <c r="GS94" s="42"/>
      <c r="GT94" s="25">
        <f t="shared" si="543"/>
        <v>0</v>
      </c>
      <c r="GU94" s="605">
        <f t="shared" si="544"/>
        <v>0</v>
      </c>
      <c r="GV94" s="605">
        <f t="shared" si="545"/>
        <v>0</v>
      </c>
      <c r="GW94" s="605">
        <f t="shared" si="546"/>
        <v>0</v>
      </c>
      <c r="GX94" s="605">
        <f t="shared" si="547"/>
        <v>0</v>
      </c>
      <c r="GY94" s="605">
        <f t="shared" si="548"/>
        <v>0</v>
      </c>
      <c r="GZ94" s="605">
        <f t="shared" si="549"/>
        <v>0</v>
      </c>
      <c r="HA94" s="605">
        <f t="shared" si="550"/>
        <v>0</v>
      </c>
      <c r="HB94" s="605">
        <f t="shared" si="551"/>
        <v>0</v>
      </c>
      <c r="HC94" s="605">
        <f t="shared" si="552"/>
        <v>0</v>
      </c>
      <c r="HD94" s="605">
        <f t="shared" si="553"/>
        <v>0</v>
      </c>
      <c r="HE94" s="19">
        <f t="shared" si="554"/>
        <v>0</v>
      </c>
      <c r="HF94" s="907">
        <f t="shared" si="555"/>
        <v>0</v>
      </c>
      <c r="HG94" s="41"/>
      <c r="HH94" s="709">
        <f>COUNTIF(beosztás!$LA96:$MD96,"DE")*8</f>
        <v>0</v>
      </c>
      <c r="HI94" s="710">
        <f>COUNTIF(beosztás!$LA96:$MD96,"DU")*8</f>
        <v>0</v>
      </c>
      <c r="HJ94" s="710">
        <f>COUNTIF(beosztás!$LA96:$MD96,"ÉJ")*8</f>
        <v>0</v>
      </c>
      <c r="HK94" s="710">
        <f>COUNTIF(beosztás!$LA96:$MD96,"N")*12</f>
        <v>0</v>
      </c>
      <c r="HL94" s="710">
        <f>COUNTIF(beosztás!$LA96:$MD96,"é")*12</f>
        <v>0</v>
      </c>
      <c r="HM94" s="710">
        <f>SUM(beosztás!$LA96:$MD96)</f>
        <v>0</v>
      </c>
      <c r="HN94" s="710">
        <f>COUNTIF(beosztás!$LA96:$MD96,"FÜ")*8</f>
        <v>0</v>
      </c>
      <c r="HO94" s="897">
        <f>(COUNTIF(beosztás!$LA96:$MD96,"SN")*12)+(COUNTIF(beosztás!$LA96:$MD96,"SDE")*8)+(COUNTIF(beosztás!$LA96:$MD96,"SDU")*8)+(COUNTIF(beosztás!$LA96:$MD96,"SÉ")*12)+(COUNTIF(beosztás!$LA96:$MD96,"SÉJ")*8)+(COUNTIF(beosztás!$LA96:$MD96,"S1")*1)+(COUNTIF(beosztás!$LA96:$MD96,"S2")*2)+(COUNTIF(beosztás!$LA96:$MD96,"S3")*3)+(COUNTIF(beosztás!$LA96:$MD96,"S4")*4)+(COUNTIF(beosztás!$LA96:$MD96,"S5")*5)+(COUNTIF(beosztás!$LA96:$MD96,"S6")*6)+(COUNTIF(beosztás!$LA96:$MD96,"S7")*7)+(COUNTIF(beosztás!$LA96:$MD96,"S8")*8)+(COUNTIF(beosztás!$LA96:$MD96,"S9")*9)+(COUNTIF(beosztás!$LA96:$MD96,"S10")*10)+(COUNTIF(beosztás!$LA96:$MD96,"S11")*11)+(COUNTIF(beosztás!$LA96:$MD96,"S12")*12)</f>
        <v>0</v>
      </c>
      <c r="HP94" s="710">
        <f>COUNTIF(beosztás!$LA96:$MD96,"BN")*12+COUNTIF(beosztás!$LA96:$MD96,"BÉ")*12+COUNTIF(beosztás!$LA96:$MD96,"BDE")*8+COUNTIF(beosztás!$LA96:$MD96,"BDU")*8+COUNTIF(beosztás!$LA96:$MD96,"BÉJ")*8+COUNTIF(beosztás!$LA96:$MD96,"B1")*1+COUNTIF(beosztás!$LA96:$MD96,"B2")*2+COUNTIF(beosztás!$LA96:$MD96,"B3")*3+COUNTIF(beosztás!$KZ96:$MC96,"B5")*5+COUNTIF(beosztás!$KZ96:$MC96,"B6")*6+COUNTIF(beosztás!$KZ96:$MC96,"B7")*7+COUNTIF(beosztás!$KZ96:$MC96,"B8")*8+COUNTIF(beosztás!$LA96:$MD96,"B9")*9+COUNTIF(beosztás!$LA96:$MD96,"B10")*10+COUNTIF(beosztás!$LA96:$MD96,"B11")*11+COUNTIF(beosztás!$LA96:$MD96,"B12")*12+COUNTIF(beosztás!$LA96:$MD96,"BP")*0</f>
        <v>0</v>
      </c>
      <c r="HQ94" s="605">
        <f t="shared" si="556"/>
        <v>0</v>
      </c>
      <c r="HR94" s="710">
        <f>IF(C94="",0,alapadatok!$AN$12)</f>
        <v>0</v>
      </c>
      <c r="HS94" s="19">
        <f t="shared" si="557"/>
        <v>0</v>
      </c>
      <c r="HT94" s="907">
        <f t="shared" si="558"/>
        <v>0</v>
      </c>
      <c r="HU94" s="42"/>
      <c r="HV94" s="709">
        <f>COUNTIF(beosztás!$ME96:$NI96,"DE")*8</f>
        <v>0</v>
      </c>
      <c r="HW94" s="710">
        <f>COUNTIF(beosztás!$ME96:$NI96,"DU")*8</f>
        <v>0</v>
      </c>
      <c r="HX94" s="710">
        <f>COUNTIF(beosztás!$ME96:$NI96,"ÉJ")*8</f>
        <v>0</v>
      </c>
      <c r="HY94" s="710">
        <f>COUNTIF(beosztás!$ME96:$NI96,"N")*12</f>
        <v>0</v>
      </c>
      <c r="HZ94" s="710">
        <f>COUNTIF(beosztás!$ME96:$NI96,"É")*12</f>
        <v>0</v>
      </c>
      <c r="IA94" s="710">
        <f>SUM(beosztás!$ME96:$NI96)</f>
        <v>0</v>
      </c>
      <c r="IB94" s="710">
        <f>(COUNTIF(beosztás!$ME96:$NI96,"SN")*12)+(COUNTIF(beosztás!$ME96:$NI96,"SDE")*8)+(COUNTIF(beosztás!$ME96:$NI96,"SDU")*8)+(COUNTIF(beosztás!$ME96:$NI96,"SÉ")*12)+(COUNTIF(beosztás!$ME96:$NI96,"SÉJ")*8)+(COUNTIF(beosztás!$ME96:$NI96,"S1")*1)+(COUNTIF(beosztás!$ME96:$NI96,"S2")*2)+(COUNTIF(beosztás!$ME96:$NI96,"S3")*3)+(COUNTIF(beosztás!$ME96:$NI96,"S4")*4)+(COUNTIF(beosztás!$ME96:$NI96,"S5")*5)+(COUNTIF(beosztás!$ME96:$NI96,"S6")*6)+(COUNTIF(beosztás!$ME96:$NI96,"S7")*7)+(COUNTIF(beosztás!$ME96:$NI96,"S8")*8)+(COUNTIF(beosztás!$ME96:$NI96,"S9")*9)+(COUNTIF(beosztás!$ME96:$NI96,"S10")*10)+(COUNTIF(beosztás!$ME96:$NI96,"S11")*11)+(COUNTIF(beosztás!$ME96:$NI96,"S12")*12)</f>
        <v>0</v>
      </c>
      <c r="IC94" s="710">
        <f>COUNTIF(beosztás!$ME96:$NI96,"FÜ")*8</f>
        <v>0</v>
      </c>
      <c r="ID94" s="710">
        <f>COUNTIF(beosztás!$ME96:$NI96,"BN")*12+COUNTIF(beosztás!$ME96:$NI96,"BÉ")*12+COUNTIF(beosztás!$ME96:$NI96,"BDE")*8+COUNTIF(beosztás!$ME96:$NI96,"BDU")*8+COUNTIF(beosztás!$ME96:$NI96,"BÉJ")*8+COUNTIF(beosztás!$ME96:$NI96,"B1")*1+COUNTIF(beosztás!$ME96:$NI96,"B2")*2+COUNTIF(beosztás!$ME96:$NI96,"B3")*3+COUNTIF(beosztás!$ME96:$NI96,"B5")*5+COUNTIF(beosztás!$ME96:$NI96,"B6")*6+COUNTIF(beosztás!$ME96:$NI96,"B7")*7+COUNTIF(beosztás!$ME96:$NI96,"B8")*8+COUNTIF(beosztás!$ME96:$NI96,"B9")*9+COUNTIF(beosztás!$ME96:$NI96,"B10")*10+COUNTIF(beosztás!$ME96:$NI96,"B11")*11+COUNTIF(beosztás!$ME96:$NI96,"B12")*12+COUNTIF(beosztás!$ME96:$NI96,"BP")*0</f>
        <v>0</v>
      </c>
      <c r="IE94" s="605">
        <f t="shared" si="559"/>
        <v>0</v>
      </c>
      <c r="IF94" s="710">
        <f>IF(C94="",0,alapadatok!$AN$13)</f>
        <v>0</v>
      </c>
      <c r="IG94" s="19">
        <f t="shared" si="560"/>
        <v>0</v>
      </c>
      <c r="IH94" s="741">
        <f t="shared" si="561"/>
        <v>0</v>
      </c>
      <c r="II94" s="42"/>
      <c r="IJ94" s="25">
        <f t="shared" si="562"/>
        <v>0</v>
      </c>
      <c r="IK94" s="605">
        <f t="shared" si="563"/>
        <v>0</v>
      </c>
      <c r="IL94" s="605">
        <f t="shared" si="564"/>
        <v>0</v>
      </c>
      <c r="IM94" s="605">
        <f t="shared" si="565"/>
        <v>0</v>
      </c>
      <c r="IN94" s="605">
        <f t="shared" si="566"/>
        <v>0</v>
      </c>
      <c r="IO94" s="605">
        <f t="shared" si="567"/>
        <v>0</v>
      </c>
      <c r="IP94" s="605">
        <f t="shared" si="568"/>
        <v>0</v>
      </c>
      <c r="IQ94" s="605">
        <f t="shared" si="569"/>
        <v>0</v>
      </c>
      <c r="IR94" s="605">
        <f t="shared" si="570"/>
        <v>0</v>
      </c>
      <c r="IS94" s="605">
        <f t="shared" si="571"/>
        <v>0</v>
      </c>
      <c r="IT94" s="605">
        <f t="shared" si="572"/>
        <v>0</v>
      </c>
      <c r="IU94" s="19">
        <f t="shared" si="573"/>
        <v>0</v>
      </c>
      <c r="IV94" s="907">
        <f t="shared" si="574"/>
        <v>0</v>
      </c>
      <c r="IW94" s="43"/>
      <c r="JF94" s="21"/>
      <c r="JG94" s="21"/>
    </row>
    <row r="95" spans="1:267" hidden="1" x14ac:dyDescent="0.25">
      <c r="A95" s="66">
        <f>IF(beosztás!A97=0,"",beosztás!A97)</f>
        <v>14</v>
      </c>
      <c r="B95" s="63" t="str">
        <f>IF(beosztás!B97=0,"",beosztás!B97)</f>
        <v/>
      </c>
      <c r="C95" s="64" t="str">
        <f>IF(beosztás!C97=0,"",beosztás!C97)</f>
        <v/>
      </c>
      <c r="D95" s="65" t="str">
        <f>IF(beosztás!D97=0,"",beosztás!D97)</f>
        <v/>
      </c>
      <c r="E95" s="18"/>
      <c r="F95" s="709">
        <f>COUNTIF(beosztás!$I97:$AM97,"DE")*8</f>
        <v>0</v>
      </c>
      <c r="G95" s="710">
        <f>COUNTIF(beosztás!$I97:$AM97,"DU")*8</f>
        <v>0</v>
      </c>
      <c r="H95" s="710">
        <f>COUNTIF(beosztás!$I97:$AM97,"ÉJ")*8</f>
        <v>0</v>
      </c>
      <c r="I95" s="710">
        <f>COUNTIF(beosztás!$I97:$AM97,"N")*12</f>
        <v>0</v>
      </c>
      <c r="J95" s="710">
        <f>COUNTIF(beosztás!$I97:$AM97,"é")*12</f>
        <v>0</v>
      </c>
      <c r="K95" s="710">
        <f>SUM(beosztás!$I97:$AM97)</f>
        <v>0</v>
      </c>
      <c r="L95" s="710">
        <f>COUNTIF(beosztás!$I97:$AM97,"FÜ")*8</f>
        <v>0</v>
      </c>
      <c r="M95" s="710">
        <f>(COUNTIF(beosztás!$I97:$AM97,"SN")*12)+(COUNTIF(beosztás!$I97:$AM97,"SDE")*8)+(COUNTIF(beosztás!$I97:$AM97,"SDU")*8)+(COUNTIF(beosztás!$I97:$AM97,"S1")*1)+(COUNTIF(beosztás!$I97:$AM97,"S2")*2)+(COUNTIF(beosztás!$I97:$AM97,"S3")*3)+(COUNTIF(beosztás!$I97:$AM97,"S4")*4)+(COUNTIF(beosztás!$I97:$AM97,"S5")*5)+(COUNTIF(beosztás!$I97:$AM97,"S6")*6)+(COUNTIF(beosztás!$I97:$AM97,"S7")*7)+(COUNTIF(beosztás!$I97:$AM97,"S8")*8)+(COUNTIF(beosztás!$I97:$AM97,"S9")*9)+(COUNTIF(beosztás!$I97:$AM97,"S10")*10)+(COUNTIF(beosztás!$I97:$AM97,"S11")*11)+(COUNTIF(beosztás!$I97:$AM97,"S12")*12)+(COUNTIF(beosztás!$I97:$AM97,"SÉ")*12)+(COUNTIF(beosztás!$I97:$AM97,"SÉJ")*8)</f>
        <v>0</v>
      </c>
      <c r="N95" s="710">
        <f>COUNTIF(beosztás!$I97:$AM97,"BN")*12+COUNTIF(beosztás!$I97:$AM97,"BÉ")*12+COUNTIF(beosztás!$I97:$AM97,"BDE")*8+COUNTIF(beosztás!$I97:$AM97,"BDU")*8+COUNTIF(beosztás!$I97:$AM97,"BÉJ")*8+COUNTIF(beosztás!$I97:$AM97,"B1")*1+COUNTIF(beosztás!$I97:$AM97,"B2")*2+COUNTIF(beosztás!$I97:$AM97,"B3")*3+COUNTIF(beosztás!$I97:$AM97,"B5")*5+COUNTIF(beosztás!$I97:$AM97,"B6")*6+COUNTIF(beosztás!$I97:$AM97,"B7")*7+COUNTIF(beosztás!$I97:$AM97,"B8")*8+COUNTIF(beosztás!$I97:$AM97,"B9")*9+COUNTIF(beosztás!$I97:$AM97,"B10")*10+COUNTIF(beosztás!$I97:$AM97,"B11")*11+COUNTIF(beosztás!$I97:$AM97,"B12")*12+COUNTIF(beosztás!$I97:$AM97,"BP")*0</f>
        <v>0</v>
      </c>
      <c r="O95" s="605">
        <f t="shared" si="461"/>
        <v>0</v>
      </c>
      <c r="P95" s="710">
        <f>IF(C95="",0,alapadatok!$AN$2)</f>
        <v>0</v>
      </c>
      <c r="Q95" s="19">
        <f t="shared" si="462"/>
        <v>0</v>
      </c>
      <c r="R95" s="741">
        <f t="shared" si="463"/>
        <v>0</v>
      </c>
      <c r="S95" s="40"/>
      <c r="T95" s="709">
        <f>COUNTIF(beosztás!$AN97:$BO97,"DE")*8</f>
        <v>0</v>
      </c>
      <c r="U95" s="710">
        <f>COUNTIF(beosztás!$AN97:$BO97,"DU")*8</f>
        <v>0</v>
      </c>
      <c r="V95" s="710">
        <f>COUNTIF(beosztás!$AN97:$BO97,"ÉJ")*8</f>
        <v>0</v>
      </c>
      <c r="W95" s="710">
        <f>COUNTIF(beosztás!$AN97:$BO97,"N")*12</f>
        <v>0</v>
      </c>
      <c r="X95" s="710">
        <f>COUNTIF(beosztás!$AN97:$BO97,"É")*12</f>
        <v>0</v>
      </c>
      <c r="Y95" s="710">
        <f>SUM(beosztás!$AN97:$BO97)</f>
        <v>0</v>
      </c>
      <c r="Z95" s="710">
        <f>(COUNTIF(beosztás!$AN97:$BO97,"SN")*12)+(COUNTIF(beosztás!$AN97:$BO97,"SDE")*8)+(COUNTIF(beosztás!$AN97:$BO97,"SDU")*8)+(COUNTIF(beosztás!$AN97:$BO97,"SÉ")*12)+(COUNTIF(beosztás!$AN97:$BO97,"SÉJ")*8)+(COUNTIF(beosztás!$AN97:$BO97,"S1")*1)+(COUNTIF(beosztás!$AN97:$BO97,"S2")*2)+(COUNTIF(beosztás!$AN97:$BO97,"S3")*3)+(COUNTIF(beosztás!$AN97:$BO97,"S4")*4)+(COUNTIF(beosztás!$AN97:$BO97,"S5")*5)+(COUNTIF(beosztás!$AN97:$BO97,"S6")*6)+(COUNTIF(beosztás!$AN97:$BO97,"S7")*7)+(COUNTIF(beosztás!$AN97:$BO97,"S8")*8)+(COUNTIF(beosztás!$AN97:$BO97,"S9")*9)+(COUNTIF(beosztás!$AN97:$BO97,"S10")*10)+(COUNTIF(beosztás!$AN97:$BO97,"S11")*11)+(COUNTIF(beosztás!$AN97:$BO97,"S12")*12)</f>
        <v>0</v>
      </c>
      <c r="AA95" s="710">
        <f>COUNTIF(beosztás!$AN97:$BO97,"FÜ")*8</f>
        <v>0</v>
      </c>
      <c r="AB95" s="710">
        <f>COUNTIF(beosztás!$AN97:$BO97,"BN")*12+COUNTIF(beosztás!$AN97:$BO97,"BÉ")*12+COUNTIF(beosztás!$AN97:$BO97,"BDE")*8+COUNTIF(beosztás!$AN97:$BO97,"BDU")*8+COUNTIF(beosztás!$AN97:$BO97,"BÉJ")*8+COUNTIF(beosztás!$AN97:$BO97,"B1")*1+COUNTIF(beosztás!$AN97:$BO97,"B2")*2+COUNTIF(beosztás!$AN97:$BO97,"B3")*3+COUNTIF(beosztás!$AN97:$BO97,"B5")*5+COUNTIF(beosztás!$AN97:$BO97,"B6")*6+COUNTIF(beosztás!$AN97:$BO97,"B7")*7+COUNTIF(beosztás!$AN97:$BO97,"B8")*8+COUNTIF(beosztás!$AN97:$BO97,"B9")*9+COUNTIF(beosztás!$AN97:$BO97,"B10")*10+COUNTIF(beosztás!$AN97:$BO97,"B11")*11+COUNTIF(beosztás!$AN97:$BO97,"B12")*12+COUNTIF(beosztás!$AN97:$BO97,"BP")*0</f>
        <v>0</v>
      </c>
      <c r="AC95" s="605">
        <f t="shared" si="464"/>
        <v>0</v>
      </c>
      <c r="AD95" s="710">
        <f>IF(C95="",0,alapadatok!$AN$3)</f>
        <v>0</v>
      </c>
      <c r="AE95" s="19">
        <f t="shared" si="465"/>
        <v>0</v>
      </c>
      <c r="AF95" s="741">
        <f t="shared" si="466"/>
        <v>0</v>
      </c>
      <c r="AG95" s="40"/>
      <c r="AH95" s="25">
        <f t="shared" si="467"/>
        <v>0</v>
      </c>
      <c r="AI95" s="605">
        <f t="shared" si="468"/>
        <v>0</v>
      </c>
      <c r="AJ95" s="605">
        <f t="shared" si="469"/>
        <v>0</v>
      </c>
      <c r="AK95" s="605">
        <f t="shared" si="470"/>
        <v>0</v>
      </c>
      <c r="AL95" s="605">
        <f t="shared" si="471"/>
        <v>0</v>
      </c>
      <c r="AM95" s="605">
        <f t="shared" si="472"/>
        <v>0</v>
      </c>
      <c r="AN95" s="605">
        <f t="shared" si="473"/>
        <v>0</v>
      </c>
      <c r="AO95" s="605">
        <f t="shared" si="474"/>
        <v>0</v>
      </c>
      <c r="AP95" s="605">
        <f t="shared" si="475"/>
        <v>0</v>
      </c>
      <c r="AQ95" s="605">
        <f t="shared" si="476"/>
        <v>0</v>
      </c>
      <c r="AR95" s="605">
        <f t="shared" si="477"/>
        <v>0</v>
      </c>
      <c r="AS95" s="19">
        <f t="shared" si="478"/>
        <v>0</v>
      </c>
      <c r="AT95" s="741">
        <f t="shared" si="479"/>
        <v>0</v>
      </c>
      <c r="AU95" s="41"/>
      <c r="AV95" s="709">
        <f>COUNTIF(beosztás!$BP97:$CT97,"DE")*8</f>
        <v>0</v>
      </c>
      <c r="AW95" s="710">
        <f>COUNTIF(beosztás!$BP97:$CT97,"DU")*8</f>
        <v>0</v>
      </c>
      <c r="AX95" s="710">
        <f>COUNTIF(beosztás!$BP97:$CT97,"ÉJ")*8</f>
        <v>0</v>
      </c>
      <c r="AY95" s="710">
        <f>COUNTIF(beosztás!$BP97:$CT97,"N")*12</f>
        <v>0</v>
      </c>
      <c r="AZ95" s="710">
        <f>COUNTIF(beosztás!$BP97:$CT97,"é")*12</f>
        <v>0</v>
      </c>
      <c r="BA95" s="710">
        <f>SUM(beosztás!$BP97:$CT97)</f>
        <v>0</v>
      </c>
      <c r="BB95" s="710">
        <f>COUNTIF(beosztás!$BP97:$CT97,"FÜ")*8</f>
        <v>0</v>
      </c>
      <c r="BC95" s="897">
        <f>(COUNTIF(beosztás!$BP97:$CT97,"SN")*12)+(COUNTIF(beosztás!$BP97:$CT97,"SDE")*8)+(COUNTIF(beosztás!$BP97:$CT97,"SDU")*8)+(COUNTIF(beosztás!$BP97:$CT97,"SÉ")*12)+(COUNTIF(beosztás!$BP97:$CT97,"SÉJ")*8)+(COUNTIF(beosztás!$BP97:$CT97,"S1")*1)+(COUNTIF(beosztás!$BP97:$CT97,"S2")*2)+(COUNTIF(beosztás!$BP97:$CT97,"S3")*3)+(COUNTIF(beosztás!$BP97:$CT97,"S4")*4)+(COUNTIF(beosztás!$BP97:$CT97,"S5")*5)+(COUNTIF(beosztás!$BP97:$CT97,"S6")*6)+(COUNTIF(beosztás!$BP97:$CT97,"S7")*7)+(COUNTIF(beosztás!$BP97:$CT97,"S8")*8)+(COUNTIF(beosztás!$BP97:$CT97,"S9")*9)+(COUNTIF(beosztás!$BP97:$CT97,"S10")*10)+(COUNTIF(beosztás!$BP97:$CT97,"S11")*11)+(COUNTIF(beosztás!$BP97:$CT97,"S12")*12)</f>
        <v>0</v>
      </c>
      <c r="BD95" s="710">
        <f>COUNTIF(beosztás!$BP97:$CT97,"BN")*12+COUNTIF(beosztás!$BP97:$CT97,"BÉ")*12+COUNTIF(beosztás!$BP97:$CT97,"BDE")*8+COUNTIF(beosztás!$BP97:$CT97,"BDU")*8+COUNTIF(beosztás!$BP97:$CT97,"BÉJ")*8+COUNTIF(beosztás!$BP97:$CT97,"B1")*1+COUNTIF(beosztás!$BP97:$CT97,"B2")*2+COUNTIF(beosztás!$BP97:$CT97,"B3")*3+COUNTIF(beosztás!$BP97:$CT97,"B5")*5+COUNTIF(beosztás!$BP97:$CT97,"B6")*6+COUNTIF(beosztás!$BP97:$CT97,"B7")*7+COUNTIF(beosztás!$BP97:$CT97,"B8")*8+COUNTIF(beosztás!$BP97:$CT97,"B9")*9+COUNTIF(beosztás!$BP97:$CT97,"B10")*10+COUNTIF(beosztás!$BP97:$CT97,"B11")*11+COUNTIF(beosztás!$BP97:$CT97,"B12")*12+COUNTIF(beosztás!$BP97:$CT97,"BP")*0</f>
        <v>0</v>
      </c>
      <c r="BE95" s="605">
        <f t="shared" si="480"/>
        <v>0</v>
      </c>
      <c r="BF95" s="710">
        <f>IF(C95="",0,alapadatok!$AN$4)</f>
        <v>0</v>
      </c>
      <c r="BG95" s="19">
        <f t="shared" si="481"/>
        <v>0</v>
      </c>
      <c r="BH95" s="741">
        <f t="shared" si="482"/>
        <v>0</v>
      </c>
      <c r="BI95" s="40"/>
      <c r="BJ95" s="709">
        <f>COUNTIF(beosztás!$CU97:$DX97,"DE")*8</f>
        <v>0</v>
      </c>
      <c r="BK95" s="710">
        <f>COUNTIF(beosztás!$CU97:$DX97,"DU")*8</f>
        <v>0</v>
      </c>
      <c r="BL95" s="710">
        <f>COUNTIF(beosztás!$CU97:$DX97,"ÉJ")*8</f>
        <v>0</v>
      </c>
      <c r="BM95" s="710">
        <f>COUNTIF(beosztás!$CU97:$DX97,"N")*12</f>
        <v>0</v>
      </c>
      <c r="BN95" s="710">
        <f>COUNTIF(beosztás!$CU97:$DX97,"É")*12</f>
        <v>0</v>
      </c>
      <c r="BO95" s="710">
        <f>SUM(beosztás!$CU97:$DX97)</f>
        <v>0</v>
      </c>
      <c r="BP95" s="897">
        <f>(COUNTIF(beosztás!$CU97:$DX97,"SN")*12)+(COUNTIF(beosztás!$CU97:$DX97,"SDE")*8)+(COUNTIF(beosztás!$CU97:$DX97,"SDU")*8)+(COUNTIF(beosztás!$CU97:$DX97,"SÉ")*12)+(COUNTIF(beosztás!$CU97:$DX97,"SÉJ")*8)+(COUNTIF(beosztás!$CU97:$DX97,"S1")*1)+(COUNTIF(beosztás!$CU97:$DX97,"S2")*2)+(COUNTIF(beosztás!$CU97:$DX97,"S3")*3)+(COUNTIF(beosztás!$CU97:$DX97,"S4")*4)+(COUNTIF(beosztás!$CU97:$DX97,"S5")*5)+(COUNTIF(beosztás!$CU97:$DX97,"S6")*6)+(COUNTIF(beosztás!$CU97:$DX97,"S7")*7)+(COUNTIF(beosztás!$CU97:$DX97,"S8")*8)+(COUNTIF(beosztás!$CU97:$DX97,"S9")*9)+(COUNTIF(beosztás!$CU97:$DX97,"S10")*10)+(COUNTIF(beosztás!$CU97:$DX97,"S11")*11)+(COUNTIF(beosztás!$CU97:$DX97,"S12")*12)</f>
        <v>0</v>
      </c>
      <c r="BQ95" s="710">
        <f>COUNTIF(beosztás!$CU97:$DX97,"FÜ")*8</f>
        <v>0</v>
      </c>
      <c r="BR95" s="710">
        <f>COUNTIF(beosztás!$CU97:$DX97,"BN")*12+COUNTIF(beosztás!$CU97:$DX97,"BÉ")*12+COUNTIF(beosztás!$CU97:$DX97,"BDE")*8+COUNTIF(beosztás!$CU97:$DX97,"BDU")*8+COUNTIF(beosztás!$CU97:$DX97,"BÉJ")*8+COUNTIF(beosztás!$CU97:$DX97,"B1")*1+COUNTIF(beosztás!$CU97:$DX97,"B2")*2+COUNTIF(beosztás!$CU97:$DX97,"B3")*3+COUNTIF(beosztás!$CU97:$DX97,"B5")*5+COUNTIF(beosztás!$CU97:$DX97,"B6")*6+COUNTIF(beosztás!$CU97:$DX97,"B7")*7+COUNTIF(beosztás!$CU97:$DX97,"B8")*8+COUNTIF(beosztás!$CU97:$DX97,"B9")*9+COUNTIF(beosztás!$CU97:$DX97,"B10")*10+COUNTIF(beosztás!$CU97:$DX97,"B11")*11+COUNTIF(beosztás!$CU97:$DX97,"B12")*12+COUNTIF(beosztás!$CU97:$DX97,"BP")*0</f>
        <v>0</v>
      </c>
      <c r="BS95" s="605">
        <f t="shared" si="483"/>
        <v>0</v>
      </c>
      <c r="BT95" s="710">
        <f>IF(C95="",0,alapadatok!$AN$5)</f>
        <v>0</v>
      </c>
      <c r="BU95" s="19">
        <f t="shared" si="484"/>
        <v>0</v>
      </c>
      <c r="BV95" s="741">
        <f t="shared" si="485"/>
        <v>0</v>
      </c>
      <c r="BW95" s="40"/>
      <c r="BX95" s="25">
        <f t="shared" si="486"/>
        <v>0</v>
      </c>
      <c r="BY95" s="605">
        <f t="shared" si="487"/>
        <v>0</v>
      </c>
      <c r="BZ95" s="605">
        <f t="shared" si="488"/>
        <v>0</v>
      </c>
      <c r="CA95" s="605">
        <f t="shared" si="489"/>
        <v>0</v>
      </c>
      <c r="CB95" s="605">
        <f t="shared" si="490"/>
        <v>0</v>
      </c>
      <c r="CC95" s="605">
        <f t="shared" si="491"/>
        <v>0</v>
      </c>
      <c r="CD95" s="605">
        <f t="shared" si="492"/>
        <v>0</v>
      </c>
      <c r="CE95" s="605">
        <f t="shared" si="493"/>
        <v>0</v>
      </c>
      <c r="CF95" s="605">
        <f t="shared" si="494"/>
        <v>0</v>
      </c>
      <c r="CG95" s="605">
        <f t="shared" si="495"/>
        <v>0</v>
      </c>
      <c r="CH95" s="605">
        <f t="shared" si="496"/>
        <v>0</v>
      </c>
      <c r="CI95" s="19">
        <f t="shared" si="497"/>
        <v>0</v>
      </c>
      <c r="CJ95" s="741">
        <f t="shared" si="498"/>
        <v>0</v>
      </c>
      <c r="CK95" s="41"/>
      <c r="CL95" s="709">
        <f>COUNTIF(beosztás!$DY97:$FC97,"DE")*8</f>
        <v>0</v>
      </c>
      <c r="CM95" s="710">
        <f>COUNTIF(beosztás!$DY97:$FC97,"DU")*8</f>
        <v>0</v>
      </c>
      <c r="CN95" s="710">
        <f>COUNTIF(beosztás!$DY97:$FC97,"ÉJ")*8</f>
        <v>0</v>
      </c>
      <c r="CO95" s="710">
        <f>COUNTIF(beosztás!$DY97:$FC97,"N")*12</f>
        <v>0</v>
      </c>
      <c r="CP95" s="710">
        <f>COUNTIF(beosztás!$DY97:$FC97,"é")*12</f>
        <v>0</v>
      </c>
      <c r="CQ95" s="710">
        <f>SUM(beosztás!$DY97:$FC97)</f>
        <v>0</v>
      </c>
      <c r="CR95" s="710">
        <f>COUNTIF(beosztás!$DY97:$FC97,"FÜ")*8</f>
        <v>0</v>
      </c>
      <c r="CS95" s="897">
        <f>(COUNTIF(beosztás!$DY97:$FC97,"SN")*12)+(COUNTIF(beosztás!$DY97:$FC97,"SDE")*8)+(COUNTIF(beosztás!$DY97:$FC97,"SDU")*8)+(COUNTIF(beosztás!$DY97:$FC97,"SÉ")*12)+(COUNTIF(beosztás!$DY97:$FC97,"SÉJ")*8)+(COUNTIF(beosztás!$DY97:$FC97,"S1")*1)+(COUNTIF(beosztás!$DY97:$FC97,"S2")*2)+(COUNTIF(beosztás!$DY97:$FC97,"S3")*3)+(COUNTIF(beosztás!$DY97:$FC97,"S4")*4)+(COUNTIF(beosztás!$DY97:$FC97,"S5")*5)+(COUNTIF(beosztás!$DY97:$FC97,"S6")*6)+(COUNTIF(beosztás!$DY97:$FC97,"S7")*7)+(COUNTIF(beosztás!$DY97:$FC97,"S8")*8)+(COUNTIF(beosztás!$DY97:$FC97,"S9")*9)+(COUNTIF(beosztás!$DY97:$FC97,"S10")*10)+(COUNTIF(beosztás!$DY97:$FC97,"S11")*11)+(COUNTIF(beosztás!$DY97:$FC97,"S12")*12)</f>
        <v>0</v>
      </c>
      <c r="CT95" s="710">
        <f>COUNTIF(beosztás!$DY97:$FC97,"BN")*12+COUNTIF(beosztás!$DY97:$FC97,"BÉ")*12+COUNTIF(beosztás!$DY97:$FC97,"BDE")*8+COUNTIF(beosztás!$DY97:$FC97,"BDU")*8+COUNTIF(beosztás!$DY97:$FC97,"BÉJ")*8+COUNTIF(beosztás!$DY97:$FC97,"B1")*1+COUNTIF(beosztás!$DY97:$FC97,"B2")*2+COUNTIF(beosztás!$DY97:$FC97,"B3")*3+COUNTIF(beosztás!$DY97:$FC97,"B5")*5+COUNTIF(beosztás!$DY97:$FC97,"B6")*6+COUNTIF(beosztás!$DY97:$FC97,"B7")*7+COUNTIF(beosztás!$DY97:$FC97,"B8")*8+COUNTIF(beosztás!$DY97:$FC97,"B9")*9+COUNTIF(beosztás!$DY97:$FC97,"B10")*10+COUNTIF(beosztás!$DY97:$FC97,"B11")*11+COUNTIF(beosztás!$DY97:$FC97,"B12")*12+COUNTIF(beosztás!$DY97:$FC97,"BP")*0</f>
        <v>0</v>
      </c>
      <c r="CU95" s="605">
        <f t="shared" si="575"/>
        <v>0</v>
      </c>
      <c r="CV95" s="710">
        <f>IF(C95="",0,alapadatok!$AN$6)</f>
        <v>0</v>
      </c>
      <c r="CW95" s="19">
        <f t="shared" si="500"/>
        <v>0</v>
      </c>
      <c r="CX95" s="907">
        <f t="shared" si="501"/>
        <v>0</v>
      </c>
      <c r="CY95" s="40"/>
      <c r="CZ95" s="709">
        <f>COUNTIF(beosztás!$FD97:$GG97,"DE")*8</f>
        <v>0</v>
      </c>
      <c r="DA95" s="710">
        <f>COUNTIF(beosztás!$FD97:$GG97,"DU")*8</f>
        <v>0</v>
      </c>
      <c r="DB95" s="710">
        <f>COUNTIF(beosztás!$FD97:$GG97,"ÉJ")*8</f>
        <v>0</v>
      </c>
      <c r="DC95" s="710">
        <f>COUNTIF(beosztás!$FD97:$GG97,"N")*12</f>
        <v>0</v>
      </c>
      <c r="DD95" s="710">
        <f>COUNTIF(beosztás!$FD97:$GG97,"É")*12</f>
        <v>0</v>
      </c>
      <c r="DE95" s="710">
        <f>SUM(beosztás!$FD97:$GG97)</f>
        <v>0</v>
      </c>
      <c r="DF95" s="897">
        <f>(COUNTIF(beosztás!$FD97:$GG97,"SN")*12)+(COUNTIF(beosztás!$FD97:$GG97,"SDE")*8)+(COUNTIF(beosztás!$FD97:$GG97,"SDU")*8)+(COUNTIF(beosztás!$FD97:$GG97,"SÉ")*12)+(COUNTIF(beosztás!$FD97:$GG97,"SÉJ")*8)+(COUNTIF(beosztás!$FD97:$GG97,"S1")*1)+(COUNTIF(beosztás!$FD97:$GG97,"S2")*2)+(COUNTIF(beosztás!$FD97:$GG97,"S3")*3)+(COUNTIF(beosztás!$FD97:$GG97,"S4")*4)+(COUNTIF(beosztás!$FD97:$GG97,"S5")*5)+(COUNTIF(beosztás!$FD97:$GG97,"S6")*6)+(COUNTIF(beosztás!$FD97:$GG97,"S7")*7)+(COUNTIF(beosztás!$FD97:$GG97,"S8")*8)+(COUNTIF(beosztás!$FD97:$GG97,"S9")*9)+(COUNTIF(beosztás!$FD97:$GG97,"S10")*10)+(COUNTIF(beosztás!$FD97:$GG97,"S11")*11)+(COUNTIF(beosztás!$FD97:$GG97,"S12")*12)</f>
        <v>0</v>
      </c>
      <c r="DG95" s="710">
        <f>COUNTIF(beosztás!$FD97:$GG97,"FÜ")*8</f>
        <v>0</v>
      </c>
      <c r="DH95" s="710">
        <f>COUNTIF(beosztás!$FD97:$GG97,"BN")*12+COUNTIF(beosztás!$FD97:$GG97,"BÉ")*12+COUNTIF(beosztás!$FD97:$GG97,"BDE")*8+COUNTIF(beosztás!$FD97:$GG97,"BDU")*8+COUNTIF(beosztás!$FD97:$GG97,"BÉJ")*8+COUNTIF(beosztás!$FD97:$GG97,"B1")*1+COUNTIF(beosztás!$FD97:$GG97,"B2")*2+COUNTIF(beosztás!$FD97:$GG97,"B3")*3+COUNTIF(beosztás!$FD97:$GG97,"B5")*5+COUNTIF(beosztás!$FD97:$GG97,"B6")*6+COUNTIF(beosztás!$FD97:$GG97,"B7")*7+COUNTIF(beosztás!$FD97:$GG97,"B8")*8+COUNTIF(beosztás!$FD97:$GG97,"B9")*9+COUNTIF(beosztás!$FD97:$GG97,"B10")*10+COUNTIF(beosztás!$FD97:$GG97,"B11")*11+COUNTIF(beosztás!$FD97:$GG97,"B12")*12+COUNTIF(beosztás!$FD97:$GG97,"BP")*0</f>
        <v>0</v>
      </c>
      <c r="DI95" s="605">
        <f t="shared" si="502"/>
        <v>0</v>
      </c>
      <c r="DJ95" s="710">
        <f>IF(C95="",0,alapadatok!$AN$7)</f>
        <v>0</v>
      </c>
      <c r="DK95" s="19">
        <f t="shared" si="503"/>
        <v>0</v>
      </c>
      <c r="DL95" s="741">
        <f t="shared" si="504"/>
        <v>0</v>
      </c>
      <c r="DM95" s="40"/>
      <c r="DN95" s="25">
        <f t="shared" si="505"/>
        <v>0</v>
      </c>
      <c r="DO95" s="605">
        <f t="shared" si="506"/>
        <v>0</v>
      </c>
      <c r="DP95" s="605">
        <f t="shared" si="507"/>
        <v>0</v>
      </c>
      <c r="DQ95" s="605">
        <f t="shared" si="508"/>
        <v>0</v>
      </c>
      <c r="DR95" s="605">
        <f t="shared" si="509"/>
        <v>0</v>
      </c>
      <c r="DS95" s="605">
        <f t="shared" si="510"/>
        <v>0</v>
      </c>
      <c r="DT95" s="605">
        <f t="shared" si="511"/>
        <v>0</v>
      </c>
      <c r="DU95" s="605">
        <f t="shared" si="512"/>
        <v>0</v>
      </c>
      <c r="DV95" s="605">
        <f t="shared" si="513"/>
        <v>0</v>
      </c>
      <c r="DW95" s="605">
        <f t="shared" si="514"/>
        <v>0</v>
      </c>
      <c r="DX95" s="605">
        <f t="shared" si="515"/>
        <v>0</v>
      </c>
      <c r="DY95" s="19">
        <f t="shared" si="516"/>
        <v>0</v>
      </c>
      <c r="DZ95" s="907">
        <f t="shared" si="517"/>
        <v>0</v>
      </c>
      <c r="EA95" s="41"/>
      <c r="EB95" s="709">
        <f>COUNTIF(beosztás!$GH97:$HL97,"DE")*8</f>
        <v>0</v>
      </c>
      <c r="EC95" s="710">
        <f>COUNTIF(beosztás!$GH97:$HL97,"DU")*8</f>
        <v>0</v>
      </c>
      <c r="ED95" s="710">
        <f>COUNTIF(beosztás!$GH97:$HL97,"ÉJ")*8</f>
        <v>0</v>
      </c>
      <c r="EE95" s="710">
        <f>COUNTIF(beosztás!$GH97:$HL97,"N")*12</f>
        <v>0</v>
      </c>
      <c r="EF95" s="710">
        <f>COUNTIF(beosztás!$GH97:$HL97,"é")*12</f>
        <v>0</v>
      </c>
      <c r="EG95" s="710">
        <f>SUM(beosztás!$GH97:$HL97)</f>
        <v>0</v>
      </c>
      <c r="EH95" s="710">
        <f>COUNTIF(beosztás!$GH97:$HL97,"FÜ")*8</f>
        <v>0</v>
      </c>
      <c r="EI95" s="897">
        <f>(COUNTIF(beosztás!$GH97:$HL97,"SN")*12)+(COUNTIF(beosztás!$GH97:$HL97,"SDE")*8)+(COUNTIF(beosztás!$GH97:$HL97,"SDU")*8)+(COUNTIF(beosztás!$GH97:$HL97,"SÉ")*12)+(COUNTIF(beosztás!$GH97:$HL97,"SÉJ")*8)+(COUNTIF(beosztás!$GH97:$HL97,"S1")*1)+(COUNTIF(beosztás!$GH97:$HL97,"S2")*2)+(COUNTIF(beosztás!$GH97:$HL97,"S3")*3)+(COUNTIF(beosztás!$GH97:$HL97,"S4")*4)+(COUNTIF(beosztás!$GH97:$HL97,"S5")*5)+(COUNTIF(beosztás!$GH97:$HL97,"S6")*6)+(COUNTIF(beosztás!$GH97:$HL97,"S7")*7)+(COUNTIF(beosztás!$GH97:$HL97,"S8")*8)+(COUNTIF(beosztás!$GH97:$HL97,"S9")*9)+(COUNTIF(beosztás!$GH97:$HL97,"S10")*10)+(COUNTIF(beosztás!$GH97:$HL97,"S11")*11)+(COUNTIF(beosztás!$GH97:$HL97,"S12")*12)</f>
        <v>0</v>
      </c>
      <c r="EJ95" s="710">
        <f>COUNTIF(beosztás!$GH97:$HL97,"BN")*12+COUNTIF(beosztás!$GH97:$HL97,"BÉ")*12+COUNTIF(beosztás!$GH97:$HL97,"BDE")*8+COUNTIF(beosztás!$GH97:$HL97,"BDU")*8+COUNTIF(beosztás!$GH97:$HL97,"BÉJ")*8+COUNTIF(beosztás!$GH97:$HL97,"B1")*1+COUNTIF(beosztás!$GH97:$HL97,"B2")*2+COUNTIF(beosztás!$GH97:$HL97,"B3")*3+COUNTIF(beosztás!$GH97:$HL97,"B5")*5+COUNTIF(beosztás!$GH97:$HL97,"B6")*6+COUNTIF(beosztás!$GH97:$HL97,"B7")*7+COUNTIF(beosztás!$GH97:$HL97,"B8")*8+COUNTIF(beosztás!$GH97:$HL97,"B9")*9+COUNTIF(beosztás!$GH97:$HL97,"B10")*10+COUNTIF(beosztás!$GH97:$HL97,"B11")*11+COUNTIF(beosztás!$GH97:$HL97,"B12")*12+COUNTIF(beosztás!$GH97:$HL97,"BP")*0</f>
        <v>0</v>
      </c>
      <c r="EK95" s="605">
        <f t="shared" si="518"/>
        <v>0</v>
      </c>
      <c r="EL95" s="710">
        <f>IF(C95="",0,alapadatok!$AN$8)</f>
        <v>0</v>
      </c>
      <c r="EM95" s="19">
        <f t="shared" si="519"/>
        <v>0</v>
      </c>
      <c r="EN95" s="907">
        <f t="shared" si="520"/>
        <v>0</v>
      </c>
      <c r="EO95" s="40"/>
      <c r="EP95" s="709">
        <f>COUNTIF(beosztás!$HM97:$IQ97,"DE")*8</f>
        <v>0</v>
      </c>
      <c r="EQ95" s="710">
        <f>COUNTIF(beosztás!$HM97:$IQ97,"DU")*8</f>
        <v>0</v>
      </c>
      <c r="ER95" s="710">
        <f>COUNTIF(beosztás!$HM97:$IQ97,"ÉJ")*8</f>
        <v>0</v>
      </c>
      <c r="ES95" s="710">
        <f>COUNTIF(beosztás!$HM97:$IQ97,"N")*12</f>
        <v>0</v>
      </c>
      <c r="ET95" s="710">
        <f>COUNTIF(beosztás!$HM97:$IQ97,"É")*12</f>
        <v>0</v>
      </c>
      <c r="EU95" s="710">
        <f>SUM(beosztás!$HM97:$IQ97)</f>
        <v>0</v>
      </c>
      <c r="EV95" s="897">
        <f>(COUNTIF(beosztás!$HM97:$IQ97,"SN")*12)+(COUNTIF(beosztás!$HM97:$IQ97,"SDE")*8)+(COUNTIF(beosztás!$HM97:$IQ97,"SDU")*8)+(COUNTIF(beosztás!$HM97:$IQ97,"SÉ")*12)+(COUNTIF(beosztás!$HM97:$IQ97,"SÉJ")*8)+(COUNTIF(beosztás!$HM97:$IQ97,"S1")*1)+(COUNTIF(beosztás!$HM97:$IQ97,"S2")*2)+(COUNTIF(beosztás!$HM97:$IQ97,"S3")*3)+(COUNTIF(beosztás!$HM97:$IQ97,"S4")*4)+(COUNTIF(beosztás!$HM97:$IQ97,"S5")*5)+(COUNTIF(beosztás!$HM97:$IQ97,"S6")*6)+(COUNTIF(beosztás!$HM97:$IQ97,"S7")*7)+(COUNTIF(beosztás!$HM97:$IQ97,"S8")*8)+(COUNTIF(beosztás!$HM97:$IQ97,"S9")*9)+(COUNTIF(beosztás!$HM97:$IQ97,"S10")*10)+(COUNTIF(beosztás!$HM97:$IQ97,"S11")*11)+(COUNTIF(beosztás!$HM97:$IQ97,"S12")*12)</f>
        <v>0</v>
      </c>
      <c r="EW95" s="710">
        <f>COUNTIF(beosztás!$HM97:$IQ97,"FÜ")*8</f>
        <v>0</v>
      </c>
      <c r="EX95" s="710">
        <f>COUNTIF(beosztás!$HM97:$IQ97,"BN")*12+COUNTIF(beosztás!$HM97:$IQ97,"BÉ")*12+COUNTIF(beosztás!$HM97:$IQ97,"BDE")*8+COUNTIF(beosztás!$HM97:$IQ97,"BDU")*8+COUNTIF(beosztás!$HM97:$IQ97,"BÉJ")*8+COUNTIF(beosztás!$HM97:$IQ97,"B1")*1+COUNTIF(beosztás!$HM97:$IQ97,"B2")*2+COUNTIF(beosztás!$HM97:$IQ97,"B3")*3+COUNTIF(beosztás!$HM97:$IQ97,"B5")*5+COUNTIF(beosztás!$HM97:$IQ97,"B6")*6+COUNTIF(beosztás!$HM97:$IQ97,"B7")*7+COUNTIF(beosztás!$HM97:$IQ97,"B8")*8+COUNTIF(beosztás!$HM97:$IQ97,"B9")*9+COUNTIF(beosztás!$HM97:$IQ97,"B10")*10+COUNTIF(beosztás!$HM97:$IQ97,"B11")*11+COUNTIF(beosztás!$HM97:$IQ97,"B12")*12+COUNTIF(beosztás!$HM97:$IQ97,"BP")*0</f>
        <v>0</v>
      </c>
      <c r="EY95" s="605">
        <f t="shared" si="521"/>
        <v>0</v>
      </c>
      <c r="EZ95" s="710">
        <f>IF(C95="",0,alapadatok!$AN$9)</f>
        <v>0</v>
      </c>
      <c r="FA95" s="19">
        <f t="shared" si="522"/>
        <v>0</v>
      </c>
      <c r="FB95" s="907">
        <f t="shared" si="523"/>
        <v>0</v>
      </c>
      <c r="FC95" s="40"/>
      <c r="FD95" s="25">
        <f t="shared" si="524"/>
        <v>0</v>
      </c>
      <c r="FE95" s="605">
        <f t="shared" si="525"/>
        <v>0</v>
      </c>
      <c r="FF95" s="605">
        <f t="shared" si="526"/>
        <v>0</v>
      </c>
      <c r="FG95" s="605">
        <f t="shared" si="527"/>
        <v>0</v>
      </c>
      <c r="FH95" s="605">
        <f t="shared" si="528"/>
        <v>0</v>
      </c>
      <c r="FI95" s="605">
        <f t="shared" si="529"/>
        <v>0</v>
      </c>
      <c r="FJ95" s="605">
        <f t="shared" si="530"/>
        <v>0</v>
      </c>
      <c r="FK95" s="605">
        <f t="shared" si="531"/>
        <v>0</v>
      </c>
      <c r="FL95" s="605">
        <f t="shared" si="532"/>
        <v>0</v>
      </c>
      <c r="FM95" s="605">
        <f t="shared" si="533"/>
        <v>0</v>
      </c>
      <c r="FN95" s="605">
        <f t="shared" si="534"/>
        <v>0</v>
      </c>
      <c r="FO95" s="19">
        <f t="shared" si="535"/>
        <v>0</v>
      </c>
      <c r="FP95" s="907">
        <f t="shared" si="536"/>
        <v>0</v>
      </c>
      <c r="FQ95" s="41"/>
      <c r="FR95" s="709">
        <f>COUNTIF(beosztás!$IR97:$JU97,"DE")*8</f>
        <v>0</v>
      </c>
      <c r="FS95" s="710">
        <f>COUNTIF(beosztás!$IR97:$JU97,"DU")*8</f>
        <v>0</v>
      </c>
      <c r="FT95" s="710">
        <f>COUNTIF(beosztás!$IR97:$JU97,"ÉJ")*8</f>
        <v>0</v>
      </c>
      <c r="FU95" s="710">
        <f>COUNTIF(beosztás!$IR97:$JU97,"N")*12</f>
        <v>0</v>
      </c>
      <c r="FV95" s="710">
        <f>COUNTIF(beosztás!$IR97:$JU97,"é")*12</f>
        <v>0</v>
      </c>
      <c r="FW95" s="710">
        <f>SUM(beosztás!$IR97:$JU97)</f>
        <v>0</v>
      </c>
      <c r="FX95" s="710">
        <f>COUNTIF(beosztás!$IR97:$JU97,"FÜ")*8</f>
        <v>0</v>
      </c>
      <c r="FY95" s="897">
        <f>(COUNTIF(beosztás!$IR97:$JU97,"SN")*12)+(COUNTIF(beosztás!$IR97:$JU97,"SDE")*8)+(COUNTIF(beosztás!$IR97:$JU97,"SDU")*8)+(COUNTIF(beosztás!$IR97:$JU97,"SÉ")*12)+(COUNTIF(beosztás!$IR97:$JU97,"SÉJ")*8)+(COUNTIF(beosztás!$IR97:$JU97,"S1")*1)+(COUNTIF(beosztás!$IR97:$JU97,"S2")*2)+(COUNTIF(beosztás!$IR97:$JU97,"S3")*3)+(COUNTIF(beosztás!$IR97:$JU97,"S4")*4)+(COUNTIF(beosztás!$IR97:$JU97,"S5")*5)+(COUNTIF(beosztás!$IR97:$JU97,"S6")*6)+(COUNTIF(beosztás!$IR97:$JU97,"S7")*7)+(COUNTIF(beosztás!$IR97:$JU97,"S8")*8)+(COUNTIF(beosztás!$IR97:$JU97,"S9")*9)+(COUNTIF(beosztás!$IR97:$JU97,"S10")*10)+(COUNTIF(beosztás!$IR97:$JU97,"S11")*11)+(COUNTIF(beosztás!$IR97:$JU97,"S12")*12)</f>
        <v>0</v>
      </c>
      <c r="FZ95" s="710">
        <f>COUNTIF(beosztás!$IR97:$JU97,"BN")*12+COUNTIF(beosztás!$IR97:$JU97,"BÉ")*12+COUNTIF(beosztás!$IR97:$JU97,"BDE")*8+COUNTIF(beosztás!$IR97:$JU97,"BDU")*8+COUNTIF(beosztás!$IR97:$JU97,"BÉJ")*8+COUNTIF(beosztás!$IR97:$JU97,"B1")*1+COUNTIF(beosztás!$IR97:$JU97,"B2")*2+COUNTIF(beosztás!$IR97:$JU97,"B3")*3+COUNTIF(beosztás!$IR97:$JU97,"B5")*5+COUNTIF(beosztás!$IR97:$JU97,"B6")*6+COUNTIF(beosztás!$IR97:$JU97,"B7")*7+COUNTIF(beosztás!$IR97:$JU97,"B8")*8+COUNTIF(beosztás!$IR97:$JU97,"B9")*9+COUNTIF(beosztás!$IR97:$JU97,"B10")*10+COUNTIF(beosztás!$IR97:$JU97,"B11")*11+COUNTIF(beosztás!$IR97:$JU97,"B12")*12+COUNTIF(beosztás!$IR97:$JU97,"BP")*0</f>
        <v>0</v>
      </c>
      <c r="GA95" s="605">
        <f t="shared" si="537"/>
        <v>0</v>
      </c>
      <c r="GB95" s="710">
        <f>IF(C95="",0,alapadatok!$AN$10)</f>
        <v>0</v>
      </c>
      <c r="GC95" s="19">
        <f t="shared" si="538"/>
        <v>0</v>
      </c>
      <c r="GD95" s="907">
        <f t="shared" si="539"/>
        <v>0</v>
      </c>
      <c r="GE95" s="42"/>
      <c r="GF95" s="709">
        <f>COUNTIF(beosztás!$JV97:$KZ97,"DE")*8</f>
        <v>0</v>
      </c>
      <c r="GG95" s="710">
        <f>COUNTIF(beosztás!$JV97:$KZ97,"DU")*8</f>
        <v>0</v>
      </c>
      <c r="GH95" s="710">
        <f>COUNTIF(beosztás!$JV97:$KZ97,"ÉJ")*8</f>
        <v>0</v>
      </c>
      <c r="GI95" s="710">
        <f>COUNTIF(beosztás!$JV97:$KZ97,"N")*12</f>
        <v>0</v>
      </c>
      <c r="GJ95" s="710">
        <f>COUNTIF(beosztás!$JV97:$KZ97,"É")*12</f>
        <v>0</v>
      </c>
      <c r="GK95" s="710">
        <f>SUM(beosztás!$JV97:$KZ97)</f>
        <v>0</v>
      </c>
      <c r="GL95" s="897">
        <f>(COUNTIF(beosztás!$JV97:$KZ97,"SN")*12)+(COUNTIF(beosztás!$JV97:$KZ97,"SDE")*8)+(COUNTIF(beosztás!$JV97:$KZ97,"SDU")*8)+(COUNTIF(beosztás!$JV97:$KZ97,"SÉ")*12)+(COUNTIF(beosztás!$JV97:$KZ97,"SÉJ")*8)+(COUNTIF(beosztás!$JV97:$KZ97,"S1")*1)+(COUNTIF(beosztás!$JV97:$KZ97,"S2")*2)+(COUNTIF(beosztás!$JV97:$KZ97,"S3")*3)+(COUNTIF(beosztás!$JV97:$KZ97,"S4")*4)+(COUNTIF(beosztás!$JV97:$KZ97,"S5")*5)+(COUNTIF(beosztás!$JV97:$KZ97,"S6")*6)+(COUNTIF(beosztás!$JV97:$KZ97,"S7")*7)+(COUNTIF(beosztás!$JV97:$KZ97,"S8")*8)+(COUNTIF(beosztás!$JV97:$KZ97,"S9")*9)+(COUNTIF(beosztás!$JV97:$KZ97,"S10")*10)+(COUNTIF(beosztás!$JV97:$KZ97,"S11")*11)+(COUNTIF(beosztás!$JV97:$KZ97,"S12")*12)</f>
        <v>0</v>
      </c>
      <c r="GM95" s="710">
        <f>COUNTIF(beosztás!$JV97:$KZ97,"FÜ")*8</f>
        <v>0</v>
      </c>
      <c r="GN95" s="710">
        <f>COUNTIF(beosztás!$JV97:$KZ97,"BN")*12+COUNTIF(beosztás!$JV97:$KZ97,"BÉ")*12+COUNTIF(beosztás!$JV97:$KZ97,"BDE")*8+COUNTIF(beosztás!$JV97:$KZ97,"BDU")*8+COUNTIF(beosztás!$JV97:$KZ97,"BÉJ")*8+COUNTIF(beosztás!$JV97:$KZ97,"B1")*1+COUNTIF(beosztás!$JV97:$KZ97,"B2")*2+COUNTIF(beosztás!$JV97:$KZ97,"B3")*3+COUNTIF(beosztás!$JV97:$KZ97,"B5")*5+COUNTIF(beosztás!$JV97:$KZ97,"B6")*6+COUNTIF(beosztás!$JV97:$KZ97,"B7")*7+COUNTIF(beosztás!$JV97:$KZ97,"B8")*8+COUNTIF(beosztás!$JV97:$KZ97,"B9")*9+COUNTIF(beosztás!$JV97:$KZ97,"B10")*10+COUNTIF(beosztás!$JV97:$KZ97,"B11")*11+COUNTIF(beosztás!$JV97:$KZ97,"B12")*12+COUNTIF(beosztás!$JV97:$KZ97,"BP")*0</f>
        <v>0</v>
      </c>
      <c r="GO95" s="605">
        <f t="shared" si="540"/>
        <v>0</v>
      </c>
      <c r="GP95" s="710">
        <f>IF(C95="",0,alapadatok!$AN$11)</f>
        <v>0</v>
      </c>
      <c r="GQ95" s="19">
        <f t="shared" si="541"/>
        <v>0</v>
      </c>
      <c r="GR95" s="907">
        <f t="shared" si="542"/>
        <v>0</v>
      </c>
      <c r="GS95" s="42"/>
      <c r="GT95" s="25">
        <f t="shared" si="543"/>
        <v>0</v>
      </c>
      <c r="GU95" s="605">
        <f t="shared" si="544"/>
        <v>0</v>
      </c>
      <c r="GV95" s="605">
        <f t="shared" si="545"/>
        <v>0</v>
      </c>
      <c r="GW95" s="605">
        <f t="shared" si="546"/>
        <v>0</v>
      </c>
      <c r="GX95" s="605">
        <f t="shared" si="547"/>
        <v>0</v>
      </c>
      <c r="GY95" s="605">
        <f t="shared" si="548"/>
        <v>0</v>
      </c>
      <c r="GZ95" s="605">
        <f t="shared" si="549"/>
        <v>0</v>
      </c>
      <c r="HA95" s="605">
        <f t="shared" si="550"/>
        <v>0</v>
      </c>
      <c r="HB95" s="605">
        <f t="shared" si="551"/>
        <v>0</v>
      </c>
      <c r="HC95" s="605">
        <f t="shared" si="552"/>
        <v>0</v>
      </c>
      <c r="HD95" s="605">
        <f t="shared" si="553"/>
        <v>0</v>
      </c>
      <c r="HE95" s="19">
        <f t="shared" si="554"/>
        <v>0</v>
      </c>
      <c r="HF95" s="907">
        <f t="shared" si="555"/>
        <v>0</v>
      </c>
      <c r="HG95" s="41"/>
      <c r="HH95" s="709">
        <f>COUNTIF(beosztás!$LA97:$MD97,"DE")*8</f>
        <v>0</v>
      </c>
      <c r="HI95" s="710">
        <f>COUNTIF(beosztás!$LA97:$MD97,"DU")*8</f>
        <v>0</v>
      </c>
      <c r="HJ95" s="710">
        <f>COUNTIF(beosztás!$LA97:$MD97,"ÉJ")*8</f>
        <v>0</v>
      </c>
      <c r="HK95" s="710">
        <f>COUNTIF(beosztás!$LA97:$MD97,"N")*12</f>
        <v>0</v>
      </c>
      <c r="HL95" s="710">
        <f>COUNTIF(beosztás!$LA97:$MD97,"é")*12</f>
        <v>0</v>
      </c>
      <c r="HM95" s="710">
        <f>SUM(beosztás!$LA97:$MD97)</f>
        <v>0</v>
      </c>
      <c r="HN95" s="710">
        <f>COUNTIF(beosztás!$LA97:$MD97,"FÜ")*8</f>
        <v>0</v>
      </c>
      <c r="HO95" s="897">
        <f>(COUNTIF(beosztás!$LA97:$MD97,"SN")*12)+(COUNTIF(beosztás!$LA97:$MD97,"SDE")*8)+(COUNTIF(beosztás!$LA97:$MD97,"SDU")*8)+(COUNTIF(beosztás!$LA97:$MD97,"SÉ")*12)+(COUNTIF(beosztás!$LA97:$MD97,"SÉJ")*8)+(COUNTIF(beosztás!$LA97:$MD97,"S1")*1)+(COUNTIF(beosztás!$LA97:$MD97,"S2")*2)+(COUNTIF(beosztás!$LA97:$MD97,"S3")*3)+(COUNTIF(beosztás!$LA97:$MD97,"S4")*4)+(COUNTIF(beosztás!$LA97:$MD97,"S5")*5)+(COUNTIF(beosztás!$LA97:$MD97,"S6")*6)+(COUNTIF(beosztás!$LA97:$MD97,"S7")*7)+(COUNTIF(beosztás!$LA97:$MD97,"S8")*8)+(COUNTIF(beosztás!$LA97:$MD97,"S9")*9)+(COUNTIF(beosztás!$LA97:$MD97,"S10")*10)+(COUNTIF(beosztás!$LA97:$MD97,"S11")*11)+(COUNTIF(beosztás!$LA97:$MD97,"S12")*12)</f>
        <v>0</v>
      </c>
      <c r="HP95" s="710">
        <f>COUNTIF(beosztás!$LA97:$MD97,"BN")*12+COUNTIF(beosztás!$LA97:$MD97,"BÉ")*12+COUNTIF(beosztás!$LA97:$MD97,"BDE")*8+COUNTIF(beosztás!$LA97:$MD97,"BDU")*8+COUNTIF(beosztás!$LA97:$MD97,"BÉJ")*8+COUNTIF(beosztás!$LA97:$MD97,"B1")*1+COUNTIF(beosztás!$LA97:$MD97,"B2")*2+COUNTIF(beosztás!$LA97:$MD97,"B3")*3+COUNTIF(beosztás!$KZ97:$MC97,"B5")*5+COUNTIF(beosztás!$KZ97:$MC97,"B6")*6+COUNTIF(beosztás!$KZ97:$MC97,"B7")*7+COUNTIF(beosztás!$KZ97:$MC97,"B8")*8+COUNTIF(beosztás!$LA97:$MD97,"B9")*9+COUNTIF(beosztás!$LA97:$MD97,"B10")*10+COUNTIF(beosztás!$LA97:$MD97,"B11")*11+COUNTIF(beosztás!$LA97:$MD97,"B12")*12+COUNTIF(beosztás!$LA97:$MD97,"BP")*0</f>
        <v>0</v>
      </c>
      <c r="HQ95" s="605">
        <f t="shared" si="556"/>
        <v>0</v>
      </c>
      <c r="HR95" s="710">
        <f>IF(C95="",0,alapadatok!$AN$12)</f>
        <v>0</v>
      </c>
      <c r="HS95" s="19">
        <f t="shared" si="557"/>
        <v>0</v>
      </c>
      <c r="HT95" s="907">
        <f t="shared" si="558"/>
        <v>0</v>
      </c>
      <c r="HU95" s="42"/>
      <c r="HV95" s="709">
        <f>COUNTIF(beosztás!$ME97:$NI97,"DE")*8</f>
        <v>0</v>
      </c>
      <c r="HW95" s="710">
        <f>COUNTIF(beosztás!$ME97:$NI97,"DU")*8</f>
        <v>0</v>
      </c>
      <c r="HX95" s="710">
        <f>COUNTIF(beosztás!$ME97:$NI97,"ÉJ")*8</f>
        <v>0</v>
      </c>
      <c r="HY95" s="710">
        <f>COUNTIF(beosztás!$ME97:$NI97,"N")*12</f>
        <v>0</v>
      </c>
      <c r="HZ95" s="710">
        <f>COUNTIF(beosztás!$ME97:$NI97,"É")*12</f>
        <v>0</v>
      </c>
      <c r="IA95" s="710">
        <f>SUM(beosztás!$ME97:$NI97)</f>
        <v>0</v>
      </c>
      <c r="IB95" s="710">
        <f>(COUNTIF(beosztás!$ME97:$NI97,"SN")*12)+(COUNTIF(beosztás!$ME97:$NI97,"SDE")*8)+(COUNTIF(beosztás!$ME97:$NI97,"SDU")*8)+(COUNTIF(beosztás!$ME97:$NI97,"SÉ")*12)+(COUNTIF(beosztás!$ME97:$NI97,"SÉJ")*8)+(COUNTIF(beosztás!$ME97:$NI97,"S1")*1)+(COUNTIF(beosztás!$ME97:$NI97,"S2")*2)+(COUNTIF(beosztás!$ME97:$NI97,"S3")*3)+(COUNTIF(beosztás!$ME97:$NI97,"S4")*4)+(COUNTIF(beosztás!$ME97:$NI97,"S5")*5)+(COUNTIF(beosztás!$ME97:$NI97,"S6")*6)+(COUNTIF(beosztás!$ME97:$NI97,"S7")*7)+(COUNTIF(beosztás!$ME97:$NI97,"S8")*8)+(COUNTIF(beosztás!$ME97:$NI97,"S9")*9)+(COUNTIF(beosztás!$ME97:$NI97,"S10")*10)+(COUNTIF(beosztás!$ME97:$NI97,"S11")*11)+(COUNTIF(beosztás!$ME97:$NI97,"S12")*12)</f>
        <v>0</v>
      </c>
      <c r="IC95" s="710">
        <f>COUNTIF(beosztás!$ME97:$NI97,"FÜ")*8</f>
        <v>0</v>
      </c>
      <c r="ID95" s="710">
        <f>COUNTIF(beosztás!$ME97:$NI97,"BN")*12+COUNTIF(beosztás!$ME97:$NI97,"BÉ")*12+COUNTIF(beosztás!$ME97:$NI97,"BDE")*8+COUNTIF(beosztás!$ME97:$NI97,"BDU")*8+COUNTIF(beosztás!$ME97:$NI97,"BÉJ")*8+COUNTIF(beosztás!$ME97:$NI97,"B1")*1+COUNTIF(beosztás!$ME97:$NI97,"B2")*2+COUNTIF(beosztás!$ME97:$NI97,"B3")*3+COUNTIF(beosztás!$ME97:$NI97,"B5")*5+COUNTIF(beosztás!$ME97:$NI97,"B6")*6+COUNTIF(beosztás!$ME97:$NI97,"B7")*7+COUNTIF(beosztás!$ME97:$NI97,"B8")*8+COUNTIF(beosztás!$ME97:$NI97,"B9")*9+COUNTIF(beosztás!$ME97:$NI97,"B10")*10+COUNTIF(beosztás!$ME97:$NI97,"B11")*11+COUNTIF(beosztás!$ME97:$NI97,"B12")*12+COUNTIF(beosztás!$ME97:$NI97,"BP")*0</f>
        <v>0</v>
      </c>
      <c r="IE95" s="605">
        <f t="shared" si="559"/>
        <v>0</v>
      </c>
      <c r="IF95" s="710">
        <f>IF(C95="",0,alapadatok!$AN$13)</f>
        <v>0</v>
      </c>
      <c r="IG95" s="19">
        <f t="shared" si="560"/>
        <v>0</v>
      </c>
      <c r="IH95" s="741">
        <f t="shared" si="561"/>
        <v>0</v>
      </c>
      <c r="II95" s="42"/>
      <c r="IJ95" s="25">
        <f t="shared" si="562"/>
        <v>0</v>
      </c>
      <c r="IK95" s="605">
        <f t="shared" si="563"/>
        <v>0</v>
      </c>
      <c r="IL95" s="605">
        <f t="shared" si="564"/>
        <v>0</v>
      </c>
      <c r="IM95" s="605">
        <f t="shared" si="565"/>
        <v>0</v>
      </c>
      <c r="IN95" s="605">
        <f t="shared" si="566"/>
        <v>0</v>
      </c>
      <c r="IO95" s="605">
        <f t="shared" si="567"/>
        <v>0</v>
      </c>
      <c r="IP95" s="605">
        <f t="shared" si="568"/>
        <v>0</v>
      </c>
      <c r="IQ95" s="605">
        <f t="shared" si="569"/>
        <v>0</v>
      </c>
      <c r="IR95" s="605">
        <f t="shared" si="570"/>
        <v>0</v>
      </c>
      <c r="IS95" s="605">
        <f t="shared" si="571"/>
        <v>0</v>
      </c>
      <c r="IT95" s="605">
        <f t="shared" si="572"/>
        <v>0</v>
      </c>
      <c r="IU95" s="19">
        <f t="shared" si="573"/>
        <v>0</v>
      </c>
      <c r="IV95" s="907">
        <f t="shared" si="574"/>
        <v>0</v>
      </c>
      <c r="IW95" s="43"/>
      <c r="JF95" s="21"/>
      <c r="JG95" s="21"/>
    </row>
    <row r="96" spans="1:267" hidden="1" x14ac:dyDescent="0.25">
      <c r="A96" s="66">
        <f>IF(beosztás!A98=0,"",beosztás!A98)</f>
        <v>15</v>
      </c>
      <c r="B96" s="63" t="str">
        <f>IF(beosztás!B98=0,"",beosztás!B98)</f>
        <v/>
      </c>
      <c r="C96" s="64" t="str">
        <f>IF(beosztás!C98=0,"",beosztás!C98)</f>
        <v/>
      </c>
      <c r="D96" s="65" t="str">
        <f>IF(beosztás!D98=0,"",beosztás!D98)</f>
        <v/>
      </c>
      <c r="E96" s="18"/>
      <c r="F96" s="709">
        <f>COUNTIF(beosztás!$I98:$AM98,"DE")*8</f>
        <v>0</v>
      </c>
      <c r="G96" s="710">
        <f>COUNTIF(beosztás!$I98:$AM98,"DU")*8</f>
        <v>0</v>
      </c>
      <c r="H96" s="710">
        <f>COUNTIF(beosztás!$I98:$AM98,"ÉJ")*8</f>
        <v>0</v>
      </c>
      <c r="I96" s="710">
        <f>COUNTIF(beosztás!$I98:$AM98,"N")*12</f>
        <v>0</v>
      </c>
      <c r="J96" s="710">
        <f>COUNTIF(beosztás!$I98:$AM98,"é")*12</f>
        <v>0</v>
      </c>
      <c r="K96" s="710">
        <f>SUM(beosztás!$I98:$AM98)</f>
        <v>0</v>
      </c>
      <c r="L96" s="710">
        <f>COUNTIF(beosztás!$I98:$AM98,"FÜ")*8</f>
        <v>0</v>
      </c>
      <c r="M96" s="710">
        <f>(COUNTIF(beosztás!$I98:$AM98,"SN")*12)+(COUNTIF(beosztás!$I98:$AM98,"SDE")*8)+(COUNTIF(beosztás!$I98:$AM98,"SDU")*8)+(COUNTIF(beosztás!$I98:$AM98,"S1")*1)+(COUNTIF(beosztás!$I98:$AM98,"S2")*2)+(COUNTIF(beosztás!$I98:$AM98,"S3")*3)+(COUNTIF(beosztás!$I98:$AM98,"S4")*4)+(COUNTIF(beosztás!$I98:$AM98,"S5")*5)+(COUNTIF(beosztás!$I98:$AM98,"S6")*6)+(COUNTIF(beosztás!$I98:$AM98,"S7")*7)+(COUNTIF(beosztás!$I98:$AM98,"S8")*8)+(COUNTIF(beosztás!$I98:$AM98,"S9")*9)+(COUNTIF(beosztás!$I98:$AM98,"S10")*10)+(COUNTIF(beosztás!$I98:$AM98,"S11")*11)+(COUNTIF(beosztás!$I98:$AM98,"S12")*12)+(COUNTIF(beosztás!$I98:$AM98,"SÉ")*12)+(COUNTIF(beosztás!$I98:$AM98,"SÉJ")*8)</f>
        <v>0</v>
      </c>
      <c r="N96" s="710">
        <f>COUNTIF(beosztás!$I98:$AM98,"BN")*12+COUNTIF(beosztás!$I98:$AM98,"BÉ")*12+COUNTIF(beosztás!$I98:$AM98,"BDE")*8+COUNTIF(beosztás!$I98:$AM98,"BDU")*8+COUNTIF(beosztás!$I98:$AM98,"BÉJ")*8+COUNTIF(beosztás!$I98:$AM98,"B1")*1+COUNTIF(beosztás!$I98:$AM98,"B2")*2+COUNTIF(beosztás!$I98:$AM98,"B3")*3+COUNTIF(beosztás!$I98:$AM98,"B5")*5+COUNTIF(beosztás!$I98:$AM98,"B6")*6+COUNTIF(beosztás!$I98:$AM98,"B7")*7+COUNTIF(beosztás!$I98:$AM98,"B8")*8+COUNTIF(beosztás!$I98:$AM98,"B9")*9+COUNTIF(beosztás!$I98:$AM98,"B10")*10+COUNTIF(beosztás!$I98:$AM98,"B11")*11+COUNTIF(beosztás!$I98:$AM98,"B12")*12+COUNTIF(beosztás!$I98:$AM98,"BP")*0</f>
        <v>0</v>
      </c>
      <c r="O96" s="605">
        <f t="shared" si="461"/>
        <v>0</v>
      </c>
      <c r="P96" s="710">
        <f>IF(C96="",0,alapadatok!$AN$2)</f>
        <v>0</v>
      </c>
      <c r="Q96" s="19">
        <f t="shared" si="462"/>
        <v>0</v>
      </c>
      <c r="R96" s="741">
        <f t="shared" si="463"/>
        <v>0</v>
      </c>
      <c r="S96" s="40"/>
      <c r="T96" s="709">
        <f>COUNTIF(beosztás!$AN98:$BO98,"DE")*8</f>
        <v>0</v>
      </c>
      <c r="U96" s="710">
        <f>COUNTIF(beosztás!$AN98:$BO98,"DU")*8</f>
        <v>0</v>
      </c>
      <c r="V96" s="710">
        <f>COUNTIF(beosztás!$AN98:$BO98,"ÉJ")*8</f>
        <v>0</v>
      </c>
      <c r="W96" s="710">
        <f>COUNTIF(beosztás!$AN98:$BO98,"N")*12</f>
        <v>0</v>
      </c>
      <c r="X96" s="710">
        <f>COUNTIF(beosztás!$AN98:$BO98,"É")*12</f>
        <v>0</v>
      </c>
      <c r="Y96" s="710">
        <f>SUM(beosztás!$AN98:$BO98)</f>
        <v>0</v>
      </c>
      <c r="Z96" s="710">
        <f>(COUNTIF(beosztás!$AN98:$BO98,"SN")*12)+(COUNTIF(beosztás!$AN98:$BO98,"SDE")*8)+(COUNTIF(beosztás!$AN98:$BO98,"SDU")*8)+(COUNTIF(beosztás!$AN98:$BO98,"SÉ")*12)+(COUNTIF(beosztás!$AN98:$BO98,"SÉJ")*8)+(COUNTIF(beosztás!$AN98:$BO98,"S1")*1)+(COUNTIF(beosztás!$AN98:$BO98,"S2")*2)+(COUNTIF(beosztás!$AN98:$BO98,"S3")*3)+(COUNTIF(beosztás!$AN98:$BO98,"S4")*4)+(COUNTIF(beosztás!$AN98:$BO98,"S5")*5)+(COUNTIF(beosztás!$AN98:$BO98,"S6")*6)+(COUNTIF(beosztás!$AN98:$BO98,"S7")*7)+(COUNTIF(beosztás!$AN98:$BO98,"S8")*8)+(COUNTIF(beosztás!$AN98:$BO98,"S9")*9)+(COUNTIF(beosztás!$AN98:$BO98,"S10")*10)+(COUNTIF(beosztás!$AN98:$BO98,"S11")*11)+(COUNTIF(beosztás!$AN98:$BO98,"S12")*12)</f>
        <v>0</v>
      </c>
      <c r="AA96" s="710">
        <f>COUNTIF(beosztás!$AN98:$BO98,"FÜ")*8</f>
        <v>0</v>
      </c>
      <c r="AB96" s="710">
        <f>COUNTIF(beosztás!$AN98:$BO98,"BN")*12+COUNTIF(beosztás!$AN98:$BO98,"BÉ")*12+COUNTIF(beosztás!$AN98:$BO98,"BDE")*8+COUNTIF(beosztás!$AN98:$BO98,"BDU")*8+COUNTIF(beosztás!$AN98:$BO98,"BÉJ")*8+COUNTIF(beosztás!$AN98:$BO98,"B1")*1+COUNTIF(beosztás!$AN98:$BO98,"B2")*2+COUNTIF(beosztás!$AN98:$BO98,"B3")*3+COUNTIF(beosztás!$AN98:$BO98,"B5")*5+COUNTIF(beosztás!$AN98:$BO98,"B6")*6+COUNTIF(beosztás!$AN98:$BO98,"B7")*7+COUNTIF(beosztás!$AN98:$BO98,"B8")*8+COUNTIF(beosztás!$AN98:$BO98,"B9")*9+COUNTIF(beosztás!$AN98:$BO98,"B10")*10+COUNTIF(beosztás!$AN98:$BO98,"B11")*11+COUNTIF(beosztás!$AN98:$BO98,"B12")*12+COUNTIF(beosztás!$AN98:$BO98,"BP")*0</f>
        <v>0</v>
      </c>
      <c r="AC96" s="605">
        <f t="shared" si="464"/>
        <v>0</v>
      </c>
      <c r="AD96" s="710">
        <f>IF(C96="",0,alapadatok!$AN$3)</f>
        <v>0</v>
      </c>
      <c r="AE96" s="19">
        <f t="shared" si="465"/>
        <v>0</v>
      </c>
      <c r="AF96" s="741">
        <f t="shared" si="466"/>
        <v>0</v>
      </c>
      <c r="AG96" s="40"/>
      <c r="AH96" s="25">
        <f t="shared" si="467"/>
        <v>0</v>
      </c>
      <c r="AI96" s="605">
        <f t="shared" si="468"/>
        <v>0</v>
      </c>
      <c r="AJ96" s="605">
        <f t="shared" si="469"/>
        <v>0</v>
      </c>
      <c r="AK96" s="605">
        <f t="shared" si="470"/>
        <v>0</v>
      </c>
      <c r="AL96" s="605">
        <f t="shared" si="471"/>
        <v>0</v>
      </c>
      <c r="AM96" s="605">
        <f t="shared" si="472"/>
        <v>0</v>
      </c>
      <c r="AN96" s="605">
        <f t="shared" si="473"/>
        <v>0</v>
      </c>
      <c r="AO96" s="605">
        <f t="shared" si="474"/>
        <v>0</v>
      </c>
      <c r="AP96" s="605">
        <f t="shared" si="475"/>
        <v>0</v>
      </c>
      <c r="AQ96" s="605">
        <f t="shared" si="476"/>
        <v>0</v>
      </c>
      <c r="AR96" s="605">
        <f t="shared" si="477"/>
        <v>0</v>
      </c>
      <c r="AS96" s="19">
        <f t="shared" si="478"/>
        <v>0</v>
      </c>
      <c r="AT96" s="741">
        <f t="shared" si="479"/>
        <v>0</v>
      </c>
      <c r="AU96" s="41"/>
      <c r="AV96" s="709">
        <f>COUNTIF(beosztás!$BP98:$CT98,"DE")*8</f>
        <v>0</v>
      </c>
      <c r="AW96" s="710">
        <f>COUNTIF(beosztás!$BP98:$CT98,"DU")*8</f>
        <v>0</v>
      </c>
      <c r="AX96" s="710">
        <f>COUNTIF(beosztás!$BP98:$CT98,"ÉJ")*8</f>
        <v>0</v>
      </c>
      <c r="AY96" s="710">
        <f>COUNTIF(beosztás!$BP98:$CT98,"N")*12</f>
        <v>0</v>
      </c>
      <c r="AZ96" s="710">
        <f>COUNTIF(beosztás!$BP98:$CT98,"é")*12</f>
        <v>0</v>
      </c>
      <c r="BA96" s="710">
        <f>SUM(beosztás!$BP98:$CT98)</f>
        <v>0</v>
      </c>
      <c r="BB96" s="710">
        <f>COUNTIF(beosztás!$BP98:$CT98,"FÜ")*8</f>
        <v>0</v>
      </c>
      <c r="BC96" s="897">
        <f>(COUNTIF(beosztás!$BP98:$CT98,"SN")*12)+(COUNTIF(beosztás!$BP98:$CT98,"SDE")*8)+(COUNTIF(beosztás!$BP98:$CT98,"SDU")*8)+(COUNTIF(beosztás!$BP98:$CT98,"SÉ")*12)+(COUNTIF(beosztás!$BP98:$CT98,"SÉJ")*8)+(COUNTIF(beosztás!$BP98:$CT98,"S1")*1)+(COUNTIF(beosztás!$BP98:$CT98,"S2")*2)+(COUNTIF(beosztás!$BP98:$CT98,"S3")*3)+(COUNTIF(beosztás!$BP98:$CT98,"S4")*4)+(COUNTIF(beosztás!$BP98:$CT98,"S5")*5)+(COUNTIF(beosztás!$BP98:$CT98,"S6")*6)+(COUNTIF(beosztás!$BP98:$CT98,"S7")*7)+(COUNTIF(beosztás!$BP98:$CT98,"S8")*8)+(COUNTIF(beosztás!$BP98:$CT98,"S9")*9)+(COUNTIF(beosztás!$BP98:$CT98,"S10")*10)+(COUNTIF(beosztás!$BP98:$CT98,"S11")*11)+(COUNTIF(beosztás!$BP98:$CT98,"S12")*12)</f>
        <v>0</v>
      </c>
      <c r="BD96" s="710">
        <f>COUNTIF(beosztás!$BP98:$CT98,"BN")*12+COUNTIF(beosztás!$BP98:$CT98,"BÉ")*12+COUNTIF(beosztás!$BP98:$CT98,"BDE")*8+COUNTIF(beosztás!$BP98:$CT98,"BDU")*8+COUNTIF(beosztás!$BP98:$CT98,"BÉJ")*8+COUNTIF(beosztás!$BP98:$CT98,"B1")*1+COUNTIF(beosztás!$BP98:$CT98,"B2")*2+COUNTIF(beosztás!$BP98:$CT98,"B3")*3+COUNTIF(beosztás!$BP98:$CT98,"B5")*5+COUNTIF(beosztás!$BP98:$CT98,"B6")*6+COUNTIF(beosztás!$BP98:$CT98,"B7")*7+COUNTIF(beosztás!$BP98:$CT98,"B8")*8+COUNTIF(beosztás!$BP98:$CT98,"B9")*9+COUNTIF(beosztás!$BP98:$CT98,"B10")*10+COUNTIF(beosztás!$BP98:$CT98,"B11")*11+COUNTIF(beosztás!$BP98:$CT98,"B12")*12+COUNTIF(beosztás!$BP98:$CT98,"BP")*0</f>
        <v>0</v>
      </c>
      <c r="BE96" s="605">
        <f t="shared" si="480"/>
        <v>0</v>
      </c>
      <c r="BF96" s="710">
        <f>IF(C96="",0,alapadatok!$AN$4)</f>
        <v>0</v>
      </c>
      <c r="BG96" s="19">
        <f t="shared" si="481"/>
        <v>0</v>
      </c>
      <c r="BH96" s="741">
        <f t="shared" si="482"/>
        <v>0</v>
      </c>
      <c r="BI96" s="40"/>
      <c r="BJ96" s="709">
        <f>COUNTIF(beosztás!$CU98:$DX98,"DE")*8</f>
        <v>0</v>
      </c>
      <c r="BK96" s="710">
        <f>COUNTIF(beosztás!$CU98:$DX98,"DU")*8</f>
        <v>0</v>
      </c>
      <c r="BL96" s="710">
        <f>COUNTIF(beosztás!$CU98:$DX98,"ÉJ")*8</f>
        <v>0</v>
      </c>
      <c r="BM96" s="710">
        <f>COUNTIF(beosztás!$CU98:$DX98,"N")*12</f>
        <v>0</v>
      </c>
      <c r="BN96" s="710">
        <f>COUNTIF(beosztás!$CU98:$DX98,"É")*12</f>
        <v>0</v>
      </c>
      <c r="BO96" s="710">
        <f>SUM(beosztás!$CU98:$DX98)</f>
        <v>0</v>
      </c>
      <c r="BP96" s="897">
        <f>(COUNTIF(beosztás!$CU98:$DX98,"SN")*12)+(COUNTIF(beosztás!$CU98:$DX98,"SDE")*8)+(COUNTIF(beosztás!$CU98:$DX98,"SDU")*8)+(COUNTIF(beosztás!$CU98:$DX98,"SÉ")*12)+(COUNTIF(beosztás!$CU98:$DX98,"SÉJ")*8)+(COUNTIF(beosztás!$CU98:$DX98,"S1")*1)+(COUNTIF(beosztás!$CU98:$DX98,"S2")*2)+(COUNTIF(beosztás!$CU98:$DX98,"S3")*3)+(COUNTIF(beosztás!$CU98:$DX98,"S4")*4)+(COUNTIF(beosztás!$CU98:$DX98,"S5")*5)+(COUNTIF(beosztás!$CU98:$DX98,"S6")*6)+(COUNTIF(beosztás!$CU98:$DX98,"S7")*7)+(COUNTIF(beosztás!$CU98:$DX98,"S8")*8)+(COUNTIF(beosztás!$CU98:$DX98,"S9")*9)+(COUNTIF(beosztás!$CU98:$DX98,"S10")*10)+(COUNTIF(beosztás!$CU98:$DX98,"S11")*11)+(COUNTIF(beosztás!$CU98:$DX98,"S12")*12)</f>
        <v>0</v>
      </c>
      <c r="BQ96" s="710">
        <f>COUNTIF(beosztás!$CU98:$DX98,"FÜ")*8</f>
        <v>0</v>
      </c>
      <c r="BR96" s="710">
        <f>COUNTIF(beosztás!$CU98:$DX98,"BN")*12+COUNTIF(beosztás!$CU98:$DX98,"BÉ")*12+COUNTIF(beosztás!$CU98:$DX98,"BDE")*8+COUNTIF(beosztás!$CU98:$DX98,"BDU")*8+COUNTIF(beosztás!$CU98:$DX98,"BÉJ")*8+COUNTIF(beosztás!$CU98:$DX98,"B1")*1+COUNTIF(beosztás!$CU98:$DX98,"B2")*2+COUNTIF(beosztás!$CU98:$DX98,"B3")*3+COUNTIF(beosztás!$CU98:$DX98,"B5")*5+COUNTIF(beosztás!$CU98:$DX98,"B6")*6+COUNTIF(beosztás!$CU98:$DX98,"B7")*7+COUNTIF(beosztás!$CU98:$DX98,"B8")*8+COUNTIF(beosztás!$CU98:$DX98,"B9")*9+COUNTIF(beosztás!$CU98:$DX98,"B10")*10+COUNTIF(beosztás!$CU98:$DX98,"B11")*11+COUNTIF(beosztás!$CU98:$DX98,"B12")*12+COUNTIF(beosztás!$CU98:$DX98,"BP")*0</f>
        <v>0</v>
      </c>
      <c r="BS96" s="605">
        <f t="shared" si="483"/>
        <v>0</v>
      </c>
      <c r="BT96" s="710">
        <f>IF(C96="",0,alapadatok!$AN$5)</f>
        <v>0</v>
      </c>
      <c r="BU96" s="19">
        <f t="shared" si="484"/>
        <v>0</v>
      </c>
      <c r="BV96" s="741">
        <f t="shared" si="485"/>
        <v>0</v>
      </c>
      <c r="BW96" s="40"/>
      <c r="BX96" s="25">
        <f t="shared" si="486"/>
        <v>0</v>
      </c>
      <c r="BY96" s="605">
        <f t="shared" si="487"/>
        <v>0</v>
      </c>
      <c r="BZ96" s="605">
        <f t="shared" si="488"/>
        <v>0</v>
      </c>
      <c r="CA96" s="605">
        <f t="shared" si="489"/>
        <v>0</v>
      </c>
      <c r="CB96" s="605">
        <f t="shared" si="490"/>
        <v>0</v>
      </c>
      <c r="CC96" s="605">
        <f t="shared" si="491"/>
        <v>0</v>
      </c>
      <c r="CD96" s="605">
        <f t="shared" si="492"/>
        <v>0</v>
      </c>
      <c r="CE96" s="605">
        <f t="shared" si="493"/>
        <v>0</v>
      </c>
      <c r="CF96" s="605">
        <f t="shared" si="494"/>
        <v>0</v>
      </c>
      <c r="CG96" s="605">
        <f t="shared" si="495"/>
        <v>0</v>
      </c>
      <c r="CH96" s="605">
        <f t="shared" si="496"/>
        <v>0</v>
      </c>
      <c r="CI96" s="19">
        <f t="shared" si="497"/>
        <v>0</v>
      </c>
      <c r="CJ96" s="741">
        <f t="shared" si="498"/>
        <v>0</v>
      </c>
      <c r="CK96" s="41"/>
      <c r="CL96" s="709">
        <f>COUNTIF(beosztás!$DY98:$FC98,"DE")*8</f>
        <v>0</v>
      </c>
      <c r="CM96" s="710">
        <f>COUNTIF(beosztás!$DY98:$FC98,"DU")*8</f>
        <v>0</v>
      </c>
      <c r="CN96" s="710">
        <f>COUNTIF(beosztás!$DY98:$FC98,"ÉJ")*8</f>
        <v>0</v>
      </c>
      <c r="CO96" s="710">
        <f>COUNTIF(beosztás!$DY98:$FC98,"N")*12</f>
        <v>0</v>
      </c>
      <c r="CP96" s="710">
        <f>COUNTIF(beosztás!$DY98:$FC98,"é")*12</f>
        <v>0</v>
      </c>
      <c r="CQ96" s="710">
        <f>SUM(beosztás!$DY98:$FC98)</f>
        <v>0</v>
      </c>
      <c r="CR96" s="710">
        <f>COUNTIF(beosztás!$DY98:$FC98,"FÜ")*8</f>
        <v>0</v>
      </c>
      <c r="CS96" s="897">
        <f>(COUNTIF(beosztás!$DY98:$FC98,"SN")*12)+(COUNTIF(beosztás!$DY98:$FC98,"SDE")*8)+(COUNTIF(beosztás!$DY98:$FC98,"SDU")*8)+(COUNTIF(beosztás!$DY98:$FC98,"SÉ")*12)+(COUNTIF(beosztás!$DY98:$FC98,"SÉJ")*8)+(COUNTIF(beosztás!$DY98:$FC98,"S1")*1)+(COUNTIF(beosztás!$DY98:$FC98,"S2")*2)+(COUNTIF(beosztás!$DY98:$FC98,"S3")*3)+(COUNTIF(beosztás!$DY98:$FC98,"S4")*4)+(COUNTIF(beosztás!$DY98:$FC98,"S5")*5)+(COUNTIF(beosztás!$DY98:$FC98,"S6")*6)+(COUNTIF(beosztás!$DY98:$FC98,"S7")*7)+(COUNTIF(beosztás!$DY98:$FC98,"S8")*8)+(COUNTIF(beosztás!$DY98:$FC98,"S9")*9)+(COUNTIF(beosztás!$DY98:$FC98,"S10")*10)+(COUNTIF(beosztás!$DY98:$FC98,"S11")*11)+(COUNTIF(beosztás!$DY98:$FC98,"S12")*12)</f>
        <v>0</v>
      </c>
      <c r="CT96" s="710">
        <f>COUNTIF(beosztás!$DY98:$FC98,"BN")*12+COUNTIF(beosztás!$DY98:$FC98,"BÉ")*12+COUNTIF(beosztás!$DY98:$FC98,"BDE")*8+COUNTIF(beosztás!$DY98:$FC98,"BDU")*8+COUNTIF(beosztás!$DY98:$FC98,"BÉJ")*8+COUNTIF(beosztás!$DY98:$FC98,"B1")*1+COUNTIF(beosztás!$DY98:$FC98,"B2")*2+COUNTIF(beosztás!$DY98:$FC98,"B3")*3+COUNTIF(beosztás!$DY98:$FC98,"B5")*5+COUNTIF(beosztás!$DY98:$FC98,"B6")*6+COUNTIF(beosztás!$DY98:$FC98,"B7")*7+COUNTIF(beosztás!$DY98:$FC98,"B8")*8+COUNTIF(beosztás!$DY98:$FC98,"B9")*9+COUNTIF(beosztás!$DY98:$FC98,"B10")*10+COUNTIF(beosztás!$DY98:$FC98,"B11")*11+COUNTIF(beosztás!$DY98:$FC98,"B12")*12+COUNTIF(beosztás!$DY98:$FC98,"BP")*0</f>
        <v>0</v>
      </c>
      <c r="CU96" s="605">
        <f t="shared" si="575"/>
        <v>0</v>
      </c>
      <c r="CV96" s="710">
        <f>IF(C96="",0,alapadatok!$AN$6)</f>
        <v>0</v>
      </c>
      <c r="CW96" s="19">
        <f t="shared" si="500"/>
        <v>0</v>
      </c>
      <c r="CX96" s="907">
        <f t="shared" si="501"/>
        <v>0</v>
      </c>
      <c r="CY96" s="40"/>
      <c r="CZ96" s="709">
        <f>COUNTIF(beosztás!$FD98:$GG98,"DE")*8</f>
        <v>0</v>
      </c>
      <c r="DA96" s="710">
        <f>COUNTIF(beosztás!$FD98:$GG98,"DU")*8</f>
        <v>0</v>
      </c>
      <c r="DB96" s="710">
        <f>COUNTIF(beosztás!$FD98:$GG98,"ÉJ")*8</f>
        <v>0</v>
      </c>
      <c r="DC96" s="710">
        <f>COUNTIF(beosztás!$FD98:$GG98,"N")*12</f>
        <v>0</v>
      </c>
      <c r="DD96" s="710">
        <f>COUNTIF(beosztás!$FD98:$GG98,"É")*12</f>
        <v>0</v>
      </c>
      <c r="DE96" s="710">
        <f>SUM(beosztás!$FD98:$GG98)</f>
        <v>0</v>
      </c>
      <c r="DF96" s="897">
        <f>(COUNTIF(beosztás!$FD98:$GG98,"SN")*12)+(COUNTIF(beosztás!$FD98:$GG98,"SDE")*8)+(COUNTIF(beosztás!$FD98:$GG98,"SDU")*8)+(COUNTIF(beosztás!$FD98:$GG98,"SÉ")*12)+(COUNTIF(beosztás!$FD98:$GG98,"SÉJ")*8)+(COUNTIF(beosztás!$FD98:$GG98,"S1")*1)+(COUNTIF(beosztás!$FD98:$GG98,"S2")*2)+(COUNTIF(beosztás!$FD98:$GG98,"S3")*3)+(COUNTIF(beosztás!$FD98:$GG98,"S4")*4)+(COUNTIF(beosztás!$FD98:$GG98,"S5")*5)+(COUNTIF(beosztás!$FD98:$GG98,"S6")*6)+(COUNTIF(beosztás!$FD98:$GG98,"S7")*7)+(COUNTIF(beosztás!$FD98:$GG98,"S8")*8)+(COUNTIF(beosztás!$FD98:$GG98,"S9")*9)+(COUNTIF(beosztás!$FD98:$GG98,"S10")*10)+(COUNTIF(beosztás!$FD98:$GG98,"S11")*11)+(COUNTIF(beosztás!$FD98:$GG98,"S12")*12)</f>
        <v>0</v>
      </c>
      <c r="DG96" s="710">
        <f>COUNTIF(beosztás!$FD98:$GG98,"FÜ")*8</f>
        <v>0</v>
      </c>
      <c r="DH96" s="710">
        <f>COUNTIF(beosztás!$FD98:$GG98,"BN")*12+COUNTIF(beosztás!$FD98:$GG98,"BÉ")*12+COUNTIF(beosztás!$FD98:$GG98,"BDE")*8+COUNTIF(beosztás!$FD98:$GG98,"BDU")*8+COUNTIF(beosztás!$FD98:$GG98,"BÉJ")*8+COUNTIF(beosztás!$FD98:$GG98,"B1")*1+COUNTIF(beosztás!$FD98:$GG98,"B2")*2+COUNTIF(beosztás!$FD98:$GG98,"B3")*3+COUNTIF(beosztás!$FD98:$GG98,"B5")*5+COUNTIF(beosztás!$FD98:$GG98,"B6")*6+COUNTIF(beosztás!$FD98:$GG98,"B7")*7+COUNTIF(beosztás!$FD98:$GG98,"B8")*8+COUNTIF(beosztás!$FD98:$GG98,"B9")*9+COUNTIF(beosztás!$FD98:$GG98,"B10")*10+COUNTIF(beosztás!$FD98:$GG98,"B11")*11+COUNTIF(beosztás!$FD98:$GG98,"B12")*12+COUNTIF(beosztás!$FD98:$GG98,"BP")*0</f>
        <v>0</v>
      </c>
      <c r="DI96" s="605">
        <f t="shared" si="502"/>
        <v>0</v>
      </c>
      <c r="DJ96" s="710">
        <f>IF(C96="",0,alapadatok!$AN$7)</f>
        <v>0</v>
      </c>
      <c r="DK96" s="19">
        <f t="shared" si="503"/>
        <v>0</v>
      </c>
      <c r="DL96" s="741">
        <f t="shared" si="504"/>
        <v>0</v>
      </c>
      <c r="DM96" s="40"/>
      <c r="DN96" s="25">
        <f t="shared" si="505"/>
        <v>0</v>
      </c>
      <c r="DO96" s="605">
        <f t="shared" si="506"/>
        <v>0</v>
      </c>
      <c r="DP96" s="605">
        <f t="shared" si="507"/>
        <v>0</v>
      </c>
      <c r="DQ96" s="605">
        <f t="shared" si="508"/>
        <v>0</v>
      </c>
      <c r="DR96" s="605">
        <f t="shared" si="509"/>
        <v>0</v>
      </c>
      <c r="DS96" s="605">
        <f t="shared" si="510"/>
        <v>0</v>
      </c>
      <c r="DT96" s="605">
        <f t="shared" si="511"/>
        <v>0</v>
      </c>
      <c r="DU96" s="605">
        <f t="shared" si="512"/>
        <v>0</v>
      </c>
      <c r="DV96" s="605">
        <f t="shared" si="513"/>
        <v>0</v>
      </c>
      <c r="DW96" s="605">
        <f t="shared" si="514"/>
        <v>0</v>
      </c>
      <c r="DX96" s="605">
        <f t="shared" si="515"/>
        <v>0</v>
      </c>
      <c r="DY96" s="19">
        <f t="shared" si="516"/>
        <v>0</v>
      </c>
      <c r="DZ96" s="907">
        <f t="shared" si="517"/>
        <v>0</v>
      </c>
      <c r="EA96" s="41"/>
      <c r="EB96" s="709">
        <f>COUNTIF(beosztás!$GH98:$HL98,"DE")*8</f>
        <v>0</v>
      </c>
      <c r="EC96" s="710">
        <f>COUNTIF(beosztás!$GH98:$HL98,"DU")*8</f>
        <v>0</v>
      </c>
      <c r="ED96" s="710">
        <f>COUNTIF(beosztás!$GH98:$HL98,"ÉJ")*8</f>
        <v>0</v>
      </c>
      <c r="EE96" s="710">
        <f>COUNTIF(beosztás!$GH98:$HL98,"N")*12</f>
        <v>0</v>
      </c>
      <c r="EF96" s="710">
        <f>COUNTIF(beosztás!$GH98:$HL98,"é")*12</f>
        <v>0</v>
      </c>
      <c r="EG96" s="710">
        <f>SUM(beosztás!$GH98:$HL98)</f>
        <v>0</v>
      </c>
      <c r="EH96" s="710">
        <f>COUNTIF(beosztás!$GH98:$HL98,"FÜ")*8</f>
        <v>0</v>
      </c>
      <c r="EI96" s="897">
        <f>(COUNTIF(beosztás!$GH98:$HL98,"SN")*12)+(COUNTIF(beosztás!$GH98:$HL98,"SDE")*8)+(COUNTIF(beosztás!$GH98:$HL98,"SDU")*8)+(COUNTIF(beosztás!$GH98:$HL98,"SÉ")*12)+(COUNTIF(beosztás!$GH98:$HL98,"SÉJ")*8)+(COUNTIF(beosztás!$GH98:$HL98,"S1")*1)+(COUNTIF(beosztás!$GH98:$HL98,"S2")*2)+(COUNTIF(beosztás!$GH98:$HL98,"S3")*3)+(COUNTIF(beosztás!$GH98:$HL98,"S4")*4)+(COUNTIF(beosztás!$GH98:$HL98,"S5")*5)+(COUNTIF(beosztás!$GH98:$HL98,"S6")*6)+(COUNTIF(beosztás!$GH98:$HL98,"S7")*7)+(COUNTIF(beosztás!$GH98:$HL98,"S8")*8)+(COUNTIF(beosztás!$GH98:$HL98,"S9")*9)+(COUNTIF(beosztás!$GH98:$HL98,"S10")*10)+(COUNTIF(beosztás!$GH98:$HL98,"S11")*11)+(COUNTIF(beosztás!$GH98:$HL98,"S12")*12)</f>
        <v>0</v>
      </c>
      <c r="EJ96" s="710">
        <f>COUNTIF(beosztás!$GH98:$HL98,"BN")*12+COUNTIF(beosztás!$GH98:$HL98,"BÉ")*12+COUNTIF(beosztás!$GH98:$HL98,"BDE")*8+COUNTIF(beosztás!$GH98:$HL98,"BDU")*8+COUNTIF(beosztás!$GH98:$HL98,"BÉJ")*8+COUNTIF(beosztás!$GH98:$HL98,"B1")*1+COUNTIF(beosztás!$GH98:$HL98,"B2")*2+COUNTIF(beosztás!$GH98:$HL98,"B3")*3+COUNTIF(beosztás!$GH98:$HL98,"B5")*5+COUNTIF(beosztás!$GH98:$HL98,"B6")*6+COUNTIF(beosztás!$GH98:$HL98,"B7")*7+COUNTIF(beosztás!$GH98:$HL98,"B8")*8+COUNTIF(beosztás!$GH98:$HL98,"B9")*9+COUNTIF(beosztás!$GH98:$HL98,"B10")*10+COUNTIF(beosztás!$GH98:$HL98,"B11")*11+COUNTIF(beosztás!$GH98:$HL98,"B12")*12+COUNTIF(beosztás!$GH98:$HL98,"BP")*0</f>
        <v>0</v>
      </c>
      <c r="EK96" s="605">
        <f t="shared" si="518"/>
        <v>0</v>
      </c>
      <c r="EL96" s="710">
        <f>IF(C96="",0,alapadatok!$AN$8)</f>
        <v>0</v>
      </c>
      <c r="EM96" s="19">
        <f t="shared" si="519"/>
        <v>0</v>
      </c>
      <c r="EN96" s="907">
        <f t="shared" si="520"/>
        <v>0</v>
      </c>
      <c r="EO96" s="40"/>
      <c r="EP96" s="709">
        <f>COUNTIF(beosztás!$HM98:$IQ98,"DE")*8</f>
        <v>0</v>
      </c>
      <c r="EQ96" s="710">
        <f>COUNTIF(beosztás!$HM98:$IQ98,"DU")*8</f>
        <v>0</v>
      </c>
      <c r="ER96" s="710">
        <f>COUNTIF(beosztás!$HM98:$IQ98,"ÉJ")*8</f>
        <v>0</v>
      </c>
      <c r="ES96" s="710">
        <f>COUNTIF(beosztás!$HM98:$IQ98,"N")*12</f>
        <v>0</v>
      </c>
      <c r="ET96" s="710">
        <f>COUNTIF(beosztás!$HM98:$IQ98,"É")*12</f>
        <v>0</v>
      </c>
      <c r="EU96" s="710">
        <f>SUM(beosztás!$HM98:$IQ98)</f>
        <v>0</v>
      </c>
      <c r="EV96" s="897">
        <f>(COUNTIF(beosztás!$HM98:$IQ98,"SN")*12)+(COUNTIF(beosztás!$HM98:$IQ98,"SDE")*8)+(COUNTIF(beosztás!$HM98:$IQ98,"SDU")*8)+(COUNTIF(beosztás!$HM98:$IQ98,"SÉ")*12)+(COUNTIF(beosztás!$HM98:$IQ98,"SÉJ")*8)+(COUNTIF(beosztás!$HM98:$IQ98,"S1")*1)+(COUNTIF(beosztás!$HM98:$IQ98,"S2")*2)+(COUNTIF(beosztás!$HM98:$IQ98,"S3")*3)+(COUNTIF(beosztás!$HM98:$IQ98,"S4")*4)+(COUNTIF(beosztás!$HM98:$IQ98,"S5")*5)+(COUNTIF(beosztás!$HM98:$IQ98,"S6")*6)+(COUNTIF(beosztás!$HM98:$IQ98,"S7")*7)+(COUNTIF(beosztás!$HM98:$IQ98,"S8")*8)+(COUNTIF(beosztás!$HM98:$IQ98,"S9")*9)+(COUNTIF(beosztás!$HM98:$IQ98,"S10")*10)+(COUNTIF(beosztás!$HM98:$IQ98,"S11")*11)+(COUNTIF(beosztás!$HM98:$IQ98,"S12")*12)</f>
        <v>0</v>
      </c>
      <c r="EW96" s="710">
        <f>COUNTIF(beosztás!$HM98:$IQ98,"FÜ")*8</f>
        <v>0</v>
      </c>
      <c r="EX96" s="710">
        <f>COUNTIF(beosztás!$HM98:$IQ98,"BN")*12+COUNTIF(beosztás!$HM98:$IQ98,"BÉ")*12+COUNTIF(beosztás!$HM98:$IQ98,"BDE")*8+COUNTIF(beosztás!$HM98:$IQ98,"BDU")*8+COUNTIF(beosztás!$HM98:$IQ98,"BÉJ")*8+COUNTIF(beosztás!$HM98:$IQ98,"B1")*1+COUNTIF(beosztás!$HM98:$IQ98,"B2")*2+COUNTIF(beosztás!$HM98:$IQ98,"B3")*3+COUNTIF(beosztás!$HM98:$IQ98,"B5")*5+COUNTIF(beosztás!$HM98:$IQ98,"B6")*6+COUNTIF(beosztás!$HM98:$IQ98,"B7")*7+COUNTIF(beosztás!$HM98:$IQ98,"B8")*8+COUNTIF(beosztás!$HM98:$IQ98,"B9")*9+COUNTIF(beosztás!$HM98:$IQ98,"B10")*10+COUNTIF(beosztás!$HM98:$IQ98,"B11")*11+COUNTIF(beosztás!$HM98:$IQ98,"B12")*12+COUNTIF(beosztás!$HM98:$IQ98,"BP")*0</f>
        <v>0</v>
      </c>
      <c r="EY96" s="605">
        <f t="shared" si="521"/>
        <v>0</v>
      </c>
      <c r="EZ96" s="710">
        <f>IF(C96="",0,alapadatok!$AN$9)</f>
        <v>0</v>
      </c>
      <c r="FA96" s="19">
        <f t="shared" si="522"/>
        <v>0</v>
      </c>
      <c r="FB96" s="907">
        <f t="shared" si="523"/>
        <v>0</v>
      </c>
      <c r="FC96" s="40"/>
      <c r="FD96" s="25">
        <f t="shared" si="524"/>
        <v>0</v>
      </c>
      <c r="FE96" s="605">
        <f t="shared" si="525"/>
        <v>0</v>
      </c>
      <c r="FF96" s="605">
        <f t="shared" si="526"/>
        <v>0</v>
      </c>
      <c r="FG96" s="605">
        <f t="shared" si="527"/>
        <v>0</v>
      </c>
      <c r="FH96" s="605">
        <f t="shared" si="528"/>
        <v>0</v>
      </c>
      <c r="FI96" s="605">
        <f t="shared" si="529"/>
        <v>0</v>
      </c>
      <c r="FJ96" s="605">
        <f t="shared" si="530"/>
        <v>0</v>
      </c>
      <c r="FK96" s="605">
        <f t="shared" si="531"/>
        <v>0</v>
      </c>
      <c r="FL96" s="605">
        <f t="shared" si="532"/>
        <v>0</v>
      </c>
      <c r="FM96" s="605">
        <f t="shared" si="533"/>
        <v>0</v>
      </c>
      <c r="FN96" s="605">
        <f t="shared" si="534"/>
        <v>0</v>
      </c>
      <c r="FO96" s="19">
        <f t="shared" si="535"/>
        <v>0</v>
      </c>
      <c r="FP96" s="907">
        <f t="shared" si="536"/>
        <v>0</v>
      </c>
      <c r="FQ96" s="41"/>
      <c r="FR96" s="709">
        <f>COUNTIF(beosztás!$IR98:$JU98,"DE")*8</f>
        <v>0</v>
      </c>
      <c r="FS96" s="710">
        <f>COUNTIF(beosztás!$IR98:$JU98,"DU")*8</f>
        <v>0</v>
      </c>
      <c r="FT96" s="710">
        <f>COUNTIF(beosztás!$IR98:$JU98,"ÉJ")*8</f>
        <v>0</v>
      </c>
      <c r="FU96" s="710">
        <f>COUNTIF(beosztás!$IR98:$JU98,"N")*12</f>
        <v>0</v>
      </c>
      <c r="FV96" s="710">
        <f>COUNTIF(beosztás!$IR98:$JU98,"é")*12</f>
        <v>0</v>
      </c>
      <c r="FW96" s="710">
        <f>SUM(beosztás!$IR98:$JU98)</f>
        <v>0</v>
      </c>
      <c r="FX96" s="710">
        <f>COUNTIF(beosztás!$IR98:$JU98,"FÜ")*8</f>
        <v>0</v>
      </c>
      <c r="FY96" s="897">
        <f>(COUNTIF(beosztás!$IR98:$JU98,"SN")*12)+(COUNTIF(beosztás!$IR98:$JU98,"SDE")*8)+(COUNTIF(beosztás!$IR98:$JU98,"SDU")*8)+(COUNTIF(beosztás!$IR98:$JU98,"SÉ")*12)+(COUNTIF(beosztás!$IR98:$JU98,"SÉJ")*8)+(COUNTIF(beosztás!$IR98:$JU98,"S1")*1)+(COUNTIF(beosztás!$IR98:$JU98,"S2")*2)+(COUNTIF(beosztás!$IR98:$JU98,"S3")*3)+(COUNTIF(beosztás!$IR98:$JU98,"S4")*4)+(COUNTIF(beosztás!$IR98:$JU98,"S5")*5)+(COUNTIF(beosztás!$IR98:$JU98,"S6")*6)+(COUNTIF(beosztás!$IR98:$JU98,"S7")*7)+(COUNTIF(beosztás!$IR98:$JU98,"S8")*8)+(COUNTIF(beosztás!$IR98:$JU98,"S9")*9)+(COUNTIF(beosztás!$IR98:$JU98,"S10")*10)+(COUNTIF(beosztás!$IR98:$JU98,"S11")*11)+(COUNTIF(beosztás!$IR98:$JU98,"S12")*12)</f>
        <v>0</v>
      </c>
      <c r="FZ96" s="710">
        <f>COUNTIF(beosztás!$IR98:$JU98,"BN")*12+COUNTIF(beosztás!$IR98:$JU98,"BÉ")*12+COUNTIF(beosztás!$IR98:$JU98,"BDE")*8+COUNTIF(beosztás!$IR98:$JU98,"BDU")*8+COUNTIF(beosztás!$IR98:$JU98,"BÉJ")*8+COUNTIF(beosztás!$IR98:$JU98,"B1")*1+COUNTIF(beosztás!$IR98:$JU98,"B2")*2+COUNTIF(beosztás!$IR98:$JU98,"B3")*3+COUNTIF(beosztás!$IR98:$JU98,"B5")*5+COUNTIF(beosztás!$IR98:$JU98,"B6")*6+COUNTIF(beosztás!$IR98:$JU98,"B7")*7+COUNTIF(beosztás!$IR98:$JU98,"B8")*8+COUNTIF(beosztás!$IR98:$JU98,"B9")*9+COUNTIF(beosztás!$IR98:$JU98,"B10")*10+COUNTIF(beosztás!$IR98:$JU98,"B11")*11+COUNTIF(beosztás!$IR98:$JU98,"B12")*12+COUNTIF(beosztás!$IR98:$JU98,"BP")*0</f>
        <v>0</v>
      </c>
      <c r="GA96" s="605">
        <f t="shared" si="537"/>
        <v>0</v>
      </c>
      <c r="GB96" s="710">
        <f>IF(C96="",0,alapadatok!$AN$10)</f>
        <v>0</v>
      </c>
      <c r="GC96" s="19">
        <f t="shared" si="538"/>
        <v>0</v>
      </c>
      <c r="GD96" s="907">
        <f t="shared" si="539"/>
        <v>0</v>
      </c>
      <c r="GE96" s="42"/>
      <c r="GF96" s="709">
        <f>COUNTIF(beosztás!$JV98:$KZ98,"DE")*8</f>
        <v>0</v>
      </c>
      <c r="GG96" s="710">
        <f>COUNTIF(beosztás!$JV98:$KZ98,"DU")*8</f>
        <v>0</v>
      </c>
      <c r="GH96" s="710">
        <f>COUNTIF(beosztás!$JV98:$KZ98,"ÉJ")*8</f>
        <v>0</v>
      </c>
      <c r="GI96" s="710">
        <f>COUNTIF(beosztás!$JV98:$KZ98,"N")*12</f>
        <v>0</v>
      </c>
      <c r="GJ96" s="710">
        <f>COUNTIF(beosztás!$JV98:$KZ98,"É")*12</f>
        <v>0</v>
      </c>
      <c r="GK96" s="710">
        <f>SUM(beosztás!$JV98:$KZ98)</f>
        <v>0</v>
      </c>
      <c r="GL96" s="897">
        <f>(COUNTIF(beosztás!$JV98:$KZ98,"SN")*12)+(COUNTIF(beosztás!$JV98:$KZ98,"SDE")*8)+(COUNTIF(beosztás!$JV98:$KZ98,"SDU")*8)+(COUNTIF(beosztás!$JV98:$KZ98,"SÉ")*12)+(COUNTIF(beosztás!$JV98:$KZ98,"SÉJ")*8)+(COUNTIF(beosztás!$JV98:$KZ98,"S1")*1)+(COUNTIF(beosztás!$JV98:$KZ98,"S2")*2)+(COUNTIF(beosztás!$JV98:$KZ98,"S3")*3)+(COUNTIF(beosztás!$JV98:$KZ98,"S4")*4)+(COUNTIF(beosztás!$JV98:$KZ98,"S5")*5)+(COUNTIF(beosztás!$JV98:$KZ98,"S6")*6)+(COUNTIF(beosztás!$JV98:$KZ98,"S7")*7)+(COUNTIF(beosztás!$JV98:$KZ98,"S8")*8)+(COUNTIF(beosztás!$JV98:$KZ98,"S9")*9)+(COUNTIF(beosztás!$JV98:$KZ98,"S10")*10)+(COUNTIF(beosztás!$JV98:$KZ98,"S11")*11)+(COUNTIF(beosztás!$JV98:$KZ98,"S12")*12)</f>
        <v>0</v>
      </c>
      <c r="GM96" s="710">
        <f>COUNTIF(beosztás!$JV98:$KZ98,"FÜ")*8</f>
        <v>0</v>
      </c>
      <c r="GN96" s="710">
        <f>COUNTIF(beosztás!$JV98:$KZ98,"BN")*12+COUNTIF(beosztás!$JV98:$KZ98,"BÉ")*12+COUNTIF(beosztás!$JV98:$KZ98,"BDE")*8+COUNTIF(beosztás!$JV98:$KZ98,"BDU")*8+COUNTIF(beosztás!$JV98:$KZ98,"BÉJ")*8+COUNTIF(beosztás!$JV98:$KZ98,"B1")*1+COUNTIF(beosztás!$JV98:$KZ98,"B2")*2+COUNTIF(beosztás!$JV98:$KZ98,"B3")*3+COUNTIF(beosztás!$JV98:$KZ98,"B5")*5+COUNTIF(beosztás!$JV98:$KZ98,"B6")*6+COUNTIF(beosztás!$JV98:$KZ98,"B7")*7+COUNTIF(beosztás!$JV98:$KZ98,"B8")*8+COUNTIF(beosztás!$JV98:$KZ98,"B9")*9+COUNTIF(beosztás!$JV98:$KZ98,"B10")*10+COUNTIF(beosztás!$JV98:$KZ98,"B11")*11+COUNTIF(beosztás!$JV98:$KZ98,"B12")*12+COUNTIF(beosztás!$JV98:$KZ98,"BP")*0</f>
        <v>0</v>
      </c>
      <c r="GO96" s="605">
        <f t="shared" si="540"/>
        <v>0</v>
      </c>
      <c r="GP96" s="710">
        <f>IF(C96="",0,alapadatok!$AN$11)</f>
        <v>0</v>
      </c>
      <c r="GQ96" s="19">
        <f t="shared" si="541"/>
        <v>0</v>
      </c>
      <c r="GR96" s="907">
        <f t="shared" si="542"/>
        <v>0</v>
      </c>
      <c r="GS96" s="42"/>
      <c r="GT96" s="25">
        <f t="shared" si="543"/>
        <v>0</v>
      </c>
      <c r="GU96" s="605">
        <f t="shared" si="544"/>
        <v>0</v>
      </c>
      <c r="GV96" s="605">
        <f t="shared" si="545"/>
        <v>0</v>
      </c>
      <c r="GW96" s="605">
        <f t="shared" si="546"/>
        <v>0</v>
      </c>
      <c r="GX96" s="605">
        <f t="shared" si="547"/>
        <v>0</v>
      </c>
      <c r="GY96" s="605">
        <f t="shared" si="548"/>
        <v>0</v>
      </c>
      <c r="GZ96" s="605">
        <f t="shared" si="549"/>
        <v>0</v>
      </c>
      <c r="HA96" s="605">
        <f t="shared" si="550"/>
        <v>0</v>
      </c>
      <c r="HB96" s="605">
        <f t="shared" si="551"/>
        <v>0</v>
      </c>
      <c r="HC96" s="605">
        <f t="shared" si="552"/>
        <v>0</v>
      </c>
      <c r="HD96" s="605">
        <f t="shared" si="553"/>
        <v>0</v>
      </c>
      <c r="HE96" s="19">
        <f t="shared" si="554"/>
        <v>0</v>
      </c>
      <c r="HF96" s="907">
        <f t="shared" si="555"/>
        <v>0</v>
      </c>
      <c r="HG96" s="41"/>
      <c r="HH96" s="709">
        <f>COUNTIF(beosztás!$LA98:$MD98,"DE")*8</f>
        <v>0</v>
      </c>
      <c r="HI96" s="710">
        <f>COUNTIF(beosztás!$LA98:$MD98,"DU")*8</f>
        <v>0</v>
      </c>
      <c r="HJ96" s="710">
        <f>COUNTIF(beosztás!$LA98:$MD98,"ÉJ")*8</f>
        <v>0</v>
      </c>
      <c r="HK96" s="710">
        <f>COUNTIF(beosztás!$LA98:$MD98,"N")*12</f>
        <v>0</v>
      </c>
      <c r="HL96" s="710">
        <f>COUNTIF(beosztás!$LA98:$MD98,"é")*12</f>
        <v>0</v>
      </c>
      <c r="HM96" s="710">
        <f>SUM(beosztás!$LA98:$MD98)</f>
        <v>0</v>
      </c>
      <c r="HN96" s="710">
        <f>COUNTIF(beosztás!$LA98:$MD98,"FÜ")*8</f>
        <v>0</v>
      </c>
      <c r="HO96" s="897">
        <f>(COUNTIF(beosztás!$LA98:$MD98,"SN")*12)+(COUNTIF(beosztás!$LA98:$MD98,"SDE")*8)+(COUNTIF(beosztás!$LA98:$MD98,"SDU")*8)+(COUNTIF(beosztás!$LA98:$MD98,"SÉ")*12)+(COUNTIF(beosztás!$LA98:$MD98,"SÉJ")*8)+(COUNTIF(beosztás!$LA98:$MD98,"S1")*1)+(COUNTIF(beosztás!$LA98:$MD98,"S2")*2)+(COUNTIF(beosztás!$LA98:$MD98,"S3")*3)+(COUNTIF(beosztás!$LA98:$MD98,"S4")*4)+(COUNTIF(beosztás!$LA98:$MD98,"S5")*5)+(COUNTIF(beosztás!$LA98:$MD98,"S6")*6)+(COUNTIF(beosztás!$LA98:$MD98,"S7")*7)+(COUNTIF(beosztás!$LA98:$MD98,"S8")*8)+(COUNTIF(beosztás!$LA98:$MD98,"S9")*9)+(COUNTIF(beosztás!$LA98:$MD98,"S10")*10)+(COUNTIF(beosztás!$LA98:$MD98,"S11")*11)+(COUNTIF(beosztás!$LA98:$MD98,"S12")*12)</f>
        <v>0</v>
      </c>
      <c r="HP96" s="710">
        <f>COUNTIF(beosztás!$LA98:$MD98,"BN")*12+COUNTIF(beosztás!$LA98:$MD98,"BÉ")*12+COUNTIF(beosztás!$LA98:$MD98,"BDE")*8+COUNTIF(beosztás!$LA98:$MD98,"BDU")*8+COUNTIF(beosztás!$LA98:$MD98,"BÉJ")*8+COUNTIF(beosztás!$LA98:$MD98,"B1")*1+COUNTIF(beosztás!$LA98:$MD98,"B2")*2+COUNTIF(beosztás!$LA98:$MD98,"B3")*3+COUNTIF(beosztás!$KZ98:$MC98,"B5")*5+COUNTIF(beosztás!$KZ98:$MC98,"B6")*6+COUNTIF(beosztás!$KZ98:$MC98,"B7")*7+COUNTIF(beosztás!$KZ98:$MC98,"B8")*8+COUNTIF(beosztás!$LA98:$MD98,"B9")*9+COUNTIF(beosztás!$LA98:$MD98,"B10")*10+COUNTIF(beosztás!$LA98:$MD98,"B11")*11+COUNTIF(beosztás!$LA98:$MD98,"B12")*12+COUNTIF(beosztás!$LA98:$MD98,"BP")*0</f>
        <v>0</v>
      </c>
      <c r="HQ96" s="605">
        <f t="shared" si="556"/>
        <v>0</v>
      </c>
      <c r="HR96" s="710">
        <f>IF(C96="",0,alapadatok!$AN$12)</f>
        <v>0</v>
      </c>
      <c r="HS96" s="19">
        <f t="shared" si="557"/>
        <v>0</v>
      </c>
      <c r="HT96" s="907">
        <f t="shared" si="558"/>
        <v>0</v>
      </c>
      <c r="HU96" s="42"/>
      <c r="HV96" s="709">
        <f>COUNTIF(beosztás!$ME98:$NI98,"DE")*8</f>
        <v>0</v>
      </c>
      <c r="HW96" s="710">
        <f>COUNTIF(beosztás!$ME98:$NI98,"DU")*8</f>
        <v>0</v>
      </c>
      <c r="HX96" s="710">
        <f>COUNTIF(beosztás!$ME98:$NI98,"ÉJ")*8</f>
        <v>0</v>
      </c>
      <c r="HY96" s="710">
        <f>COUNTIF(beosztás!$ME98:$NI98,"N")*12</f>
        <v>0</v>
      </c>
      <c r="HZ96" s="710">
        <f>COUNTIF(beosztás!$ME98:$NI98,"É")*12</f>
        <v>0</v>
      </c>
      <c r="IA96" s="710">
        <f>SUM(beosztás!$ME98:$NI98)</f>
        <v>0</v>
      </c>
      <c r="IB96" s="710">
        <f>(COUNTIF(beosztás!$ME98:$NI98,"SN")*12)+(COUNTIF(beosztás!$ME98:$NI98,"SDE")*8)+(COUNTIF(beosztás!$ME98:$NI98,"SDU")*8)+(COUNTIF(beosztás!$ME98:$NI98,"SÉ")*12)+(COUNTIF(beosztás!$ME98:$NI98,"SÉJ")*8)+(COUNTIF(beosztás!$ME98:$NI98,"S1")*1)+(COUNTIF(beosztás!$ME98:$NI98,"S2")*2)+(COUNTIF(beosztás!$ME98:$NI98,"S3")*3)+(COUNTIF(beosztás!$ME98:$NI98,"S4")*4)+(COUNTIF(beosztás!$ME98:$NI98,"S5")*5)+(COUNTIF(beosztás!$ME98:$NI98,"S6")*6)+(COUNTIF(beosztás!$ME98:$NI98,"S7")*7)+(COUNTIF(beosztás!$ME98:$NI98,"S8")*8)+(COUNTIF(beosztás!$ME98:$NI98,"S9")*9)+(COUNTIF(beosztás!$ME98:$NI98,"S10")*10)+(COUNTIF(beosztás!$ME98:$NI98,"S11")*11)+(COUNTIF(beosztás!$ME98:$NI98,"S12")*12)</f>
        <v>0</v>
      </c>
      <c r="IC96" s="710">
        <f>COUNTIF(beosztás!$ME98:$NI98,"FÜ")*8</f>
        <v>0</v>
      </c>
      <c r="ID96" s="710">
        <f>COUNTIF(beosztás!$ME98:$NI98,"BN")*12+COUNTIF(beosztás!$ME98:$NI98,"BÉ")*12+COUNTIF(beosztás!$ME98:$NI98,"BDE")*8+COUNTIF(beosztás!$ME98:$NI98,"BDU")*8+COUNTIF(beosztás!$ME98:$NI98,"BÉJ")*8+COUNTIF(beosztás!$ME98:$NI98,"B1")*1+COUNTIF(beosztás!$ME98:$NI98,"B2")*2+COUNTIF(beosztás!$ME98:$NI98,"B3")*3+COUNTIF(beosztás!$ME98:$NI98,"B5")*5+COUNTIF(beosztás!$ME98:$NI98,"B6")*6+COUNTIF(beosztás!$ME98:$NI98,"B7")*7+COUNTIF(beosztás!$ME98:$NI98,"B8")*8+COUNTIF(beosztás!$ME98:$NI98,"B9")*9+COUNTIF(beosztás!$ME98:$NI98,"B10")*10+COUNTIF(beosztás!$ME98:$NI98,"B11")*11+COUNTIF(beosztás!$ME98:$NI98,"B12")*12+COUNTIF(beosztás!$ME98:$NI98,"BP")*0</f>
        <v>0</v>
      </c>
      <c r="IE96" s="605">
        <f t="shared" si="559"/>
        <v>0</v>
      </c>
      <c r="IF96" s="710">
        <f>IF(C96="",0,alapadatok!$AN$13)</f>
        <v>0</v>
      </c>
      <c r="IG96" s="19">
        <f t="shared" si="560"/>
        <v>0</v>
      </c>
      <c r="IH96" s="741">
        <f t="shared" si="561"/>
        <v>0</v>
      </c>
      <c r="II96" s="42"/>
      <c r="IJ96" s="25">
        <f t="shared" si="562"/>
        <v>0</v>
      </c>
      <c r="IK96" s="605">
        <f t="shared" si="563"/>
        <v>0</v>
      </c>
      <c r="IL96" s="605">
        <f t="shared" si="564"/>
        <v>0</v>
      </c>
      <c r="IM96" s="605">
        <f t="shared" si="565"/>
        <v>0</v>
      </c>
      <c r="IN96" s="605">
        <f t="shared" si="566"/>
        <v>0</v>
      </c>
      <c r="IO96" s="605">
        <f t="shared" si="567"/>
        <v>0</v>
      </c>
      <c r="IP96" s="605">
        <f t="shared" si="568"/>
        <v>0</v>
      </c>
      <c r="IQ96" s="605">
        <f t="shared" si="569"/>
        <v>0</v>
      </c>
      <c r="IR96" s="605">
        <f t="shared" si="570"/>
        <v>0</v>
      </c>
      <c r="IS96" s="605">
        <f t="shared" si="571"/>
        <v>0</v>
      </c>
      <c r="IT96" s="605">
        <f t="shared" si="572"/>
        <v>0</v>
      </c>
      <c r="IU96" s="19">
        <f t="shared" si="573"/>
        <v>0</v>
      </c>
      <c r="IV96" s="907">
        <f t="shared" si="574"/>
        <v>0</v>
      </c>
      <c r="IW96" s="43"/>
      <c r="JF96" s="21"/>
      <c r="JG96" s="21"/>
    </row>
    <row r="97" spans="1:267" hidden="1" x14ac:dyDescent="0.25">
      <c r="A97" s="66">
        <f>IF(beosztás!A99=0,"",beosztás!A99)</f>
        <v>16</v>
      </c>
      <c r="B97" s="63" t="str">
        <f>IF(beosztás!B99=0,"",beosztás!B99)</f>
        <v/>
      </c>
      <c r="C97" s="64" t="str">
        <f>IF(beosztás!C99=0,"",beosztás!C99)</f>
        <v/>
      </c>
      <c r="D97" s="65" t="str">
        <f>IF(beosztás!D99=0,"",beosztás!D99)</f>
        <v/>
      </c>
      <c r="E97" s="18"/>
      <c r="F97" s="709">
        <f>COUNTIF(beosztás!$I99:$AM99,"DE")*8</f>
        <v>0</v>
      </c>
      <c r="G97" s="710">
        <f>COUNTIF(beosztás!$I99:$AM99,"DU")*8</f>
        <v>0</v>
      </c>
      <c r="H97" s="710">
        <f>COUNTIF(beosztás!$I99:$AM99,"ÉJ")*8</f>
        <v>0</v>
      </c>
      <c r="I97" s="710">
        <f>COUNTIF(beosztás!$I99:$AM99,"N")*12</f>
        <v>0</v>
      </c>
      <c r="J97" s="710">
        <f>COUNTIF(beosztás!$I99:$AM99,"é")*12</f>
        <v>0</v>
      </c>
      <c r="K97" s="710">
        <f>SUM(beosztás!$I99:$AM99)</f>
        <v>0</v>
      </c>
      <c r="L97" s="710">
        <f>COUNTIF(beosztás!$I99:$AM99,"FÜ")*8</f>
        <v>0</v>
      </c>
      <c r="M97" s="710">
        <f>(COUNTIF(beosztás!$I99:$AM99,"SN")*12)+(COUNTIF(beosztás!$I99:$AM99,"SDE")*8)+(COUNTIF(beosztás!$I99:$AM99,"SDU")*8)+(COUNTIF(beosztás!$I99:$AM99,"S1")*1)+(COUNTIF(beosztás!$I99:$AM99,"S2")*2)+(COUNTIF(beosztás!$I99:$AM99,"S3")*3)+(COUNTIF(beosztás!$I99:$AM99,"S4")*4)+(COUNTIF(beosztás!$I99:$AM99,"S5")*5)+(COUNTIF(beosztás!$I99:$AM99,"S6")*6)+(COUNTIF(beosztás!$I99:$AM99,"S7")*7)+(COUNTIF(beosztás!$I99:$AM99,"S8")*8)+(COUNTIF(beosztás!$I99:$AM99,"S9")*9)+(COUNTIF(beosztás!$I99:$AM99,"S10")*10)+(COUNTIF(beosztás!$I99:$AM99,"S11")*11)+(COUNTIF(beosztás!$I99:$AM99,"S12")*12)+(COUNTIF(beosztás!$I99:$AM99,"SÉ")*12)+(COUNTIF(beosztás!$I99:$AM99,"SÉJ")*8)</f>
        <v>0</v>
      </c>
      <c r="N97" s="710">
        <f>COUNTIF(beosztás!$I99:$AM99,"BN")*12+COUNTIF(beosztás!$I99:$AM99,"BÉ")*12+COUNTIF(beosztás!$I99:$AM99,"BDE")*8+COUNTIF(beosztás!$I99:$AM99,"BDU")*8+COUNTIF(beosztás!$I99:$AM99,"BÉJ")*8+COUNTIF(beosztás!$I99:$AM99,"B1")*1+COUNTIF(beosztás!$I99:$AM99,"B2")*2+COUNTIF(beosztás!$I99:$AM99,"B3")*3+COUNTIF(beosztás!$I99:$AM99,"B5")*5+COUNTIF(beosztás!$I99:$AM99,"B6")*6+COUNTIF(beosztás!$I99:$AM99,"B7")*7+COUNTIF(beosztás!$I99:$AM99,"B8")*8+COUNTIF(beosztás!$I99:$AM99,"B9")*9+COUNTIF(beosztás!$I99:$AM99,"B10")*10+COUNTIF(beosztás!$I99:$AM99,"B11")*11+COUNTIF(beosztás!$I99:$AM99,"B12")*12+COUNTIF(beosztás!$I99:$AM99,"BP")*0</f>
        <v>0</v>
      </c>
      <c r="O97" s="605">
        <f t="shared" si="461"/>
        <v>0</v>
      </c>
      <c r="P97" s="710">
        <f>IF(C97="",0,alapadatok!$AN$2)</f>
        <v>0</v>
      </c>
      <c r="Q97" s="19">
        <f t="shared" si="462"/>
        <v>0</v>
      </c>
      <c r="R97" s="741">
        <f t="shared" si="463"/>
        <v>0</v>
      </c>
      <c r="S97" s="40"/>
      <c r="T97" s="709">
        <f>COUNTIF(beosztás!$AN99:$BO99,"DE")*8</f>
        <v>0</v>
      </c>
      <c r="U97" s="710">
        <f>COUNTIF(beosztás!$AN99:$BO99,"DU")*8</f>
        <v>0</v>
      </c>
      <c r="V97" s="710">
        <f>COUNTIF(beosztás!$AN99:$BO99,"ÉJ")*8</f>
        <v>0</v>
      </c>
      <c r="W97" s="710">
        <f>COUNTIF(beosztás!$AN99:$BO99,"N")*12</f>
        <v>0</v>
      </c>
      <c r="X97" s="710">
        <f>COUNTIF(beosztás!$AN99:$BO99,"É")*12</f>
        <v>0</v>
      </c>
      <c r="Y97" s="710">
        <f>SUM(beosztás!$AN99:$BO99)</f>
        <v>0</v>
      </c>
      <c r="Z97" s="710">
        <f>(COUNTIF(beosztás!$AN99:$BO99,"SN")*12)+(COUNTIF(beosztás!$AN99:$BO99,"SDE")*8)+(COUNTIF(beosztás!$AN99:$BO99,"SDU")*8)+(COUNTIF(beosztás!$AN99:$BO99,"SÉ")*12)+(COUNTIF(beosztás!$AN99:$BO99,"SÉJ")*8)+(COUNTIF(beosztás!$AN99:$BO99,"S1")*1)+(COUNTIF(beosztás!$AN99:$BO99,"S2")*2)+(COUNTIF(beosztás!$AN99:$BO99,"S3")*3)+(COUNTIF(beosztás!$AN99:$BO99,"S4")*4)+(COUNTIF(beosztás!$AN99:$BO99,"S5")*5)+(COUNTIF(beosztás!$AN99:$BO99,"S6")*6)+(COUNTIF(beosztás!$AN99:$BO99,"S7")*7)+(COUNTIF(beosztás!$AN99:$BO99,"S8")*8)+(COUNTIF(beosztás!$AN99:$BO99,"S9")*9)+(COUNTIF(beosztás!$AN99:$BO99,"S10")*10)+(COUNTIF(beosztás!$AN99:$BO99,"S11")*11)+(COUNTIF(beosztás!$AN99:$BO99,"S12")*12)</f>
        <v>0</v>
      </c>
      <c r="AA97" s="710">
        <f>COUNTIF(beosztás!$AN99:$BO99,"FÜ")*8</f>
        <v>0</v>
      </c>
      <c r="AB97" s="710">
        <f>COUNTIF(beosztás!$AN99:$BO99,"BN")*12+COUNTIF(beosztás!$AN99:$BO99,"BÉ")*12+COUNTIF(beosztás!$AN99:$BO99,"BDE")*8+COUNTIF(beosztás!$AN99:$BO99,"BDU")*8+COUNTIF(beosztás!$AN99:$BO99,"BÉJ")*8+COUNTIF(beosztás!$AN99:$BO99,"B1")*1+COUNTIF(beosztás!$AN99:$BO99,"B2")*2+COUNTIF(beosztás!$AN99:$BO99,"B3")*3+COUNTIF(beosztás!$AN99:$BO99,"B5")*5+COUNTIF(beosztás!$AN99:$BO99,"B6")*6+COUNTIF(beosztás!$AN99:$BO99,"B7")*7+COUNTIF(beosztás!$AN99:$BO99,"B8")*8+COUNTIF(beosztás!$AN99:$BO99,"B9")*9+COUNTIF(beosztás!$AN99:$BO99,"B10")*10+COUNTIF(beosztás!$AN99:$BO99,"B11")*11+COUNTIF(beosztás!$AN99:$BO99,"B12")*12+COUNTIF(beosztás!$AN99:$BO99,"BP")*0</f>
        <v>0</v>
      </c>
      <c r="AC97" s="605">
        <f t="shared" si="464"/>
        <v>0</v>
      </c>
      <c r="AD97" s="710">
        <f>IF(C97="",0,alapadatok!$AN$3)</f>
        <v>0</v>
      </c>
      <c r="AE97" s="19">
        <f t="shared" si="465"/>
        <v>0</v>
      </c>
      <c r="AF97" s="741">
        <f t="shared" si="466"/>
        <v>0</v>
      </c>
      <c r="AG97" s="40"/>
      <c r="AH97" s="25">
        <f t="shared" si="467"/>
        <v>0</v>
      </c>
      <c r="AI97" s="605">
        <f t="shared" si="468"/>
        <v>0</v>
      </c>
      <c r="AJ97" s="605">
        <f t="shared" si="469"/>
        <v>0</v>
      </c>
      <c r="AK97" s="605">
        <f t="shared" si="470"/>
        <v>0</v>
      </c>
      <c r="AL97" s="605">
        <f t="shared" si="471"/>
        <v>0</v>
      </c>
      <c r="AM97" s="605">
        <f t="shared" si="472"/>
        <v>0</v>
      </c>
      <c r="AN97" s="605">
        <f t="shared" si="473"/>
        <v>0</v>
      </c>
      <c r="AO97" s="605">
        <f t="shared" si="474"/>
        <v>0</v>
      </c>
      <c r="AP97" s="605">
        <f t="shared" si="475"/>
        <v>0</v>
      </c>
      <c r="AQ97" s="605">
        <f t="shared" si="476"/>
        <v>0</v>
      </c>
      <c r="AR97" s="605">
        <f t="shared" si="477"/>
        <v>0</v>
      </c>
      <c r="AS97" s="19">
        <f t="shared" si="478"/>
        <v>0</v>
      </c>
      <c r="AT97" s="741">
        <f t="shared" si="479"/>
        <v>0</v>
      </c>
      <c r="AU97" s="41"/>
      <c r="AV97" s="709">
        <f>COUNTIF(beosztás!$BP99:$CT99,"DE")*8</f>
        <v>0</v>
      </c>
      <c r="AW97" s="710">
        <f>COUNTIF(beosztás!$BP99:$CT99,"DU")*8</f>
        <v>0</v>
      </c>
      <c r="AX97" s="710">
        <f>COUNTIF(beosztás!$BP99:$CT99,"ÉJ")*8</f>
        <v>0</v>
      </c>
      <c r="AY97" s="710">
        <f>COUNTIF(beosztás!$BP99:$CT99,"N")*12</f>
        <v>0</v>
      </c>
      <c r="AZ97" s="710">
        <f>COUNTIF(beosztás!$BP99:$CT99,"é")*12</f>
        <v>0</v>
      </c>
      <c r="BA97" s="710">
        <f>SUM(beosztás!$BP99:$CT99)</f>
        <v>0</v>
      </c>
      <c r="BB97" s="710">
        <f>COUNTIF(beosztás!$BP99:$CT99,"FÜ")*8</f>
        <v>0</v>
      </c>
      <c r="BC97" s="897">
        <f>(COUNTIF(beosztás!$BP99:$CT99,"SN")*12)+(COUNTIF(beosztás!$BP99:$CT99,"SDE")*8)+(COUNTIF(beosztás!$BP99:$CT99,"SDU")*8)+(COUNTIF(beosztás!$BP99:$CT99,"SÉ")*12)+(COUNTIF(beosztás!$BP99:$CT99,"SÉJ")*8)+(COUNTIF(beosztás!$BP99:$CT99,"S1")*1)+(COUNTIF(beosztás!$BP99:$CT99,"S2")*2)+(COUNTIF(beosztás!$BP99:$CT99,"S3")*3)+(COUNTIF(beosztás!$BP99:$CT99,"S4")*4)+(COUNTIF(beosztás!$BP99:$CT99,"S5")*5)+(COUNTIF(beosztás!$BP99:$CT99,"S6")*6)+(COUNTIF(beosztás!$BP99:$CT99,"S7")*7)+(COUNTIF(beosztás!$BP99:$CT99,"S8")*8)+(COUNTIF(beosztás!$BP99:$CT99,"S9")*9)+(COUNTIF(beosztás!$BP99:$CT99,"S10")*10)+(COUNTIF(beosztás!$BP99:$CT99,"S11")*11)+(COUNTIF(beosztás!$BP99:$CT99,"S12")*12)</f>
        <v>0</v>
      </c>
      <c r="BD97" s="710">
        <f>COUNTIF(beosztás!$BP99:$CT99,"BN")*12+COUNTIF(beosztás!$BP99:$CT99,"BÉ")*12+COUNTIF(beosztás!$BP99:$CT99,"BDE")*8+COUNTIF(beosztás!$BP99:$CT99,"BDU")*8+COUNTIF(beosztás!$BP99:$CT99,"BÉJ")*8+COUNTIF(beosztás!$BP99:$CT99,"B1")*1+COUNTIF(beosztás!$BP99:$CT99,"B2")*2+COUNTIF(beosztás!$BP99:$CT99,"B3")*3+COUNTIF(beosztás!$BP99:$CT99,"B5")*5+COUNTIF(beosztás!$BP99:$CT99,"B6")*6+COUNTIF(beosztás!$BP99:$CT99,"B7")*7+COUNTIF(beosztás!$BP99:$CT99,"B8")*8+COUNTIF(beosztás!$BP99:$CT99,"B9")*9+COUNTIF(beosztás!$BP99:$CT99,"B10")*10+COUNTIF(beosztás!$BP99:$CT99,"B11")*11+COUNTIF(beosztás!$BP99:$CT99,"B12")*12+COUNTIF(beosztás!$BP99:$CT99,"BP")*0</f>
        <v>0</v>
      </c>
      <c r="BE97" s="605">
        <f t="shared" si="480"/>
        <v>0</v>
      </c>
      <c r="BF97" s="710">
        <f>IF(C97="",0,alapadatok!$AN$4)</f>
        <v>0</v>
      </c>
      <c r="BG97" s="19">
        <f t="shared" si="481"/>
        <v>0</v>
      </c>
      <c r="BH97" s="741">
        <f t="shared" si="482"/>
        <v>0</v>
      </c>
      <c r="BI97" s="40"/>
      <c r="BJ97" s="709">
        <f>COUNTIF(beosztás!$CU99:$DX99,"DE")*8</f>
        <v>0</v>
      </c>
      <c r="BK97" s="710">
        <f>COUNTIF(beosztás!$CU99:$DX99,"DU")*8</f>
        <v>0</v>
      </c>
      <c r="BL97" s="710">
        <f>COUNTIF(beosztás!$CU99:$DX99,"ÉJ")*8</f>
        <v>0</v>
      </c>
      <c r="BM97" s="710">
        <f>COUNTIF(beosztás!$CU99:$DX99,"N")*12</f>
        <v>0</v>
      </c>
      <c r="BN97" s="710">
        <f>COUNTIF(beosztás!$CU99:$DX99,"É")*12</f>
        <v>0</v>
      </c>
      <c r="BO97" s="710">
        <f>SUM(beosztás!$CU99:$DX99)</f>
        <v>0</v>
      </c>
      <c r="BP97" s="897">
        <f>(COUNTIF(beosztás!$CU99:$DX99,"SN")*12)+(COUNTIF(beosztás!$CU99:$DX99,"SDE")*8)+(COUNTIF(beosztás!$CU99:$DX99,"SDU")*8)+(COUNTIF(beosztás!$CU99:$DX99,"SÉ")*12)+(COUNTIF(beosztás!$CU99:$DX99,"SÉJ")*8)+(COUNTIF(beosztás!$CU99:$DX99,"S1")*1)+(COUNTIF(beosztás!$CU99:$DX99,"S2")*2)+(COUNTIF(beosztás!$CU99:$DX99,"S3")*3)+(COUNTIF(beosztás!$CU99:$DX99,"S4")*4)+(COUNTIF(beosztás!$CU99:$DX99,"S5")*5)+(COUNTIF(beosztás!$CU99:$DX99,"S6")*6)+(COUNTIF(beosztás!$CU99:$DX99,"S7")*7)+(COUNTIF(beosztás!$CU99:$DX99,"S8")*8)+(COUNTIF(beosztás!$CU99:$DX99,"S9")*9)+(COUNTIF(beosztás!$CU99:$DX99,"S10")*10)+(COUNTIF(beosztás!$CU99:$DX99,"S11")*11)+(COUNTIF(beosztás!$CU99:$DX99,"S12")*12)</f>
        <v>0</v>
      </c>
      <c r="BQ97" s="710">
        <f>COUNTIF(beosztás!$CU99:$DX99,"FÜ")*8</f>
        <v>0</v>
      </c>
      <c r="BR97" s="710">
        <f>COUNTIF(beosztás!$CU99:$DX99,"BN")*12+COUNTIF(beosztás!$CU99:$DX99,"BÉ")*12+COUNTIF(beosztás!$CU99:$DX99,"BDE")*8+COUNTIF(beosztás!$CU99:$DX99,"BDU")*8+COUNTIF(beosztás!$CU99:$DX99,"BÉJ")*8+COUNTIF(beosztás!$CU99:$DX99,"B1")*1+COUNTIF(beosztás!$CU99:$DX99,"B2")*2+COUNTIF(beosztás!$CU99:$DX99,"B3")*3+COUNTIF(beosztás!$CU99:$DX99,"B5")*5+COUNTIF(beosztás!$CU99:$DX99,"B6")*6+COUNTIF(beosztás!$CU99:$DX99,"B7")*7+COUNTIF(beosztás!$CU99:$DX99,"B8")*8+COUNTIF(beosztás!$CU99:$DX99,"B9")*9+COUNTIF(beosztás!$CU99:$DX99,"B10")*10+COUNTIF(beosztás!$CU99:$DX99,"B11")*11+COUNTIF(beosztás!$CU99:$DX99,"B12")*12+COUNTIF(beosztás!$CU99:$DX99,"BP")*0</f>
        <v>0</v>
      </c>
      <c r="BS97" s="605">
        <f t="shared" si="483"/>
        <v>0</v>
      </c>
      <c r="BT97" s="710">
        <f>IF(C97="",0,alapadatok!$AN$5)</f>
        <v>0</v>
      </c>
      <c r="BU97" s="19">
        <f t="shared" si="484"/>
        <v>0</v>
      </c>
      <c r="BV97" s="741">
        <f t="shared" si="485"/>
        <v>0</v>
      </c>
      <c r="BW97" s="40"/>
      <c r="BX97" s="25">
        <f t="shared" si="486"/>
        <v>0</v>
      </c>
      <c r="BY97" s="605">
        <f t="shared" si="487"/>
        <v>0</v>
      </c>
      <c r="BZ97" s="605">
        <f t="shared" si="488"/>
        <v>0</v>
      </c>
      <c r="CA97" s="605">
        <f t="shared" si="489"/>
        <v>0</v>
      </c>
      <c r="CB97" s="605">
        <f t="shared" si="490"/>
        <v>0</v>
      </c>
      <c r="CC97" s="605">
        <f t="shared" si="491"/>
        <v>0</v>
      </c>
      <c r="CD97" s="605">
        <f t="shared" si="492"/>
        <v>0</v>
      </c>
      <c r="CE97" s="605">
        <f t="shared" si="493"/>
        <v>0</v>
      </c>
      <c r="CF97" s="605">
        <f t="shared" si="494"/>
        <v>0</v>
      </c>
      <c r="CG97" s="605">
        <f t="shared" si="495"/>
        <v>0</v>
      </c>
      <c r="CH97" s="605">
        <f t="shared" si="496"/>
        <v>0</v>
      </c>
      <c r="CI97" s="19">
        <f t="shared" si="497"/>
        <v>0</v>
      </c>
      <c r="CJ97" s="741">
        <f t="shared" si="498"/>
        <v>0</v>
      </c>
      <c r="CK97" s="41"/>
      <c r="CL97" s="709">
        <f>COUNTIF(beosztás!$DY99:$FC99,"DE")*8</f>
        <v>0</v>
      </c>
      <c r="CM97" s="710">
        <f>COUNTIF(beosztás!$DY99:$FC99,"DU")*8</f>
        <v>0</v>
      </c>
      <c r="CN97" s="710">
        <f>COUNTIF(beosztás!$DY99:$FC99,"ÉJ")*8</f>
        <v>0</v>
      </c>
      <c r="CO97" s="710">
        <f>COUNTIF(beosztás!$DY99:$FC99,"N")*12</f>
        <v>0</v>
      </c>
      <c r="CP97" s="710">
        <f>COUNTIF(beosztás!$DY99:$FC99,"é")*12</f>
        <v>0</v>
      </c>
      <c r="CQ97" s="710">
        <f>SUM(beosztás!$DY99:$FC99)</f>
        <v>0</v>
      </c>
      <c r="CR97" s="710">
        <f>COUNTIF(beosztás!$DY99:$FC99,"FÜ")*8</f>
        <v>0</v>
      </c>
      <c r="CS97" s="897">
        <f>(COUNTIF(beosztás!$DY99:$FC99,"SN")*12)+(COUNTIF(beosztás!$DY99:$FC99,"SDE")*8)+(COUNTIF(beosztás!$DY99:$FC99,"SDU")*8)+(COUNTIF(beosztás!$DY99:$FC99,"SÉ")*12)+(COUNTIF(beosztás!$DY99:$FC99,"SÉJ")*8)+(COUNTIF(beosztás!$DY99:$FC99,"S1")*1)+(COUNTIF(beosztás!$DY99:$FC99,"S2")*2)+(COUNTIF(beosztás!$DY99:$FC99,"S3")*3)+(COUNTIF(beosztás!$DY99:$FC99,"S4")*4)+(COUNTIF(beosztás!$DY99:$FC99,"S5")*5)+(COUNTIF(beosztás!$DY99:$FC99,"S6")*6)+(COUNTIF(beosztás!$DY99:$FC99,"S7")*7)+(COUNTIF(beosztás!$DY99:$FC99,"S8")*8)+(COUNTIF(beosztás!$DY99:$FC99,"S9")*9)+(COUNTIF(beosztás!$DY99:$FC99,"S10")*10)+(COUNTIF(beosztás!$DY99:$FC99,"S11")*11)+(COUNTIF(beosztás!$DY99:$FC99,"S12")*12)</f>
        <v>0</v>
      </c>
      <c r="CT97" s="710">
        <f>COUNTIF(beosztás!$DY99:$FC99,"BN")*12+COUNTIF(beosztás!$DY99:$FC99,"BÉ")*12+COUNTIF(beosztás!$DY99:$FC99,"BDE")*8+COUNTIF(beosztás!$DY99:$FC99,"BDU")*8+COUNTIF(beosztás!$DY99:$FC99,"BÉJ")*8+COUNTIF(beosztás!$DY99:$FC99,"B1")*1+COUNTIF(beosztás!$DY99:$FC99,"B2")*2+COUNTIF(beosztás!$DY99:$FC99,"B3")*3+COUNTIF(beosztás!$DY99:$FC99,"B5")*5+COUNTIF(beosztás!$DY99:$FC99,"B6")*6+COUNTIF(beosztás!$DY99:$FC99,"B7")*7+COUNTIF(beosztás!$DY99:$FC99,"B8")*8+COUNTIF(beosztás!$DY99:$FC99,"B9")*9+COUNTIF(beosztás!$DY99:$FC99,"B10")*10+COUNTIF(beosztás!$DY99:$FC99,"B11")*11+COUNTIF(beosztás!$DY99:$FC99,"B12")*12+COUNTIF(beosztás!$DY99:$FC99,"BP")*0</f>
        <v>0</v>
      </c>
      <c r="CU97" s="605">
        <f t="shared" si="575"/>
        <v>0</v>
      </c>
      <c r="CV97" s="710">
        <f>IF(C97="",0,alapadatok!$AN$6)</f>
        <v>0</v>
      </c>
      <c r="CW97" s="19">
        <f t="shared" si="500"/>
        <v>0</v>
      </c>
      <c r="CX97" s="907">
        <f t="shared" si="501"/>
        <v>0</v>
      </c>
      <c r="CY97" s="40"/>
      <c r="CZ97" s="709">
        <f>COUNTIF(beosztás!$FD99:$GG99,"DE")*8</f>
        <v>0</v>
      </c>
      <c r="DA97" s="710">
        <f>COUNTIF(beosztás!$FD99:$GG99,"DU")*8</f>
        <v>0</v>
      </c>
      <c r="DB97" s="710">
        <f>COUNTIF(beosztás!$FD99:$GG99,"ÉJ")*8</f>
        <v>0</v>
      </c>
      <c r="DC97" s="710">
        <f>COUNTIF(beosztás!$FD99:$GG99,"N")*12</f>
        <v>0</v>
      </c>
      <c r="DD97" s="710">
        <f>COUNTIF(beosztás!$FD99:$GG99,"É")*12</f>
        <v>0</v>
      </c>
      <c r="DE97" s="710">
        <f>SUM(beosztás!$FD99:$GG99)</f>
        <v>0</v>
      </c>
      <c r="DF97" s="897">
        <f>(COUNTIF(beosztás!$FD99:$GG99,"SN")*12)+(COUNTIF(beosztás!$FD99:$GG99,"SDE")*8)+(COUNTIF(beosztás!$FD99:$GG99,"SDU")*8)+(COUNTIF(beosztás!$FD99:$GG99,"SÉ")*12)+(COUNTIF(beosztás!$FD99:$GG99,"SÉJ")*8)+(COUNTIF(beosztás!$FD99:$GG99,"S1")*1)+(COUNTIF(beosztás!$FD99:$GG99,"S2")*2)+(COUNTIF(beosztás!$FD99:$GG99,"S3")*3)+(COUNTIF(beosztás!$FD99:$GG99,"S4")*4)+(COUNTIF(beosztás!$FD99:$GG99,"S5")*5)+(COUNTIF(beosztás!$FD99:$GG99,"S6")*6)+(COUNTIF(beosztás!$FD99:$GG99,"S7")*7)+(COUNTIF(beosztás!$FD99:$GG99,"S8")*8)+(COUNTIF(beosztás!$FD99:$GG99,"S9")*9)+(COUNTIF(beosztás!$FD99:$GG99,"S10")*10)+(COUNTIF(beosztás!$FD99:$GG99,"S11")*11)+(COUNTIF(beosztás!$FD99:$GG99,"S12")*12)</f>
        <v>0</v>
      </c>
      <c r="DG97" s="710">
        <f>COUNTIF(beosztás!$FD99:$GG99,"FÜ")*8</f>
        <v>0</v>
      </c>
      <c r="DH97" s="710">
        <f>COUNTIF(beosztás!$FD99:$GG99,"BN")*12+COUNTIF(beosztás!$FD99:$GG99,"BÉ")*12+COUNTIF(beosztás!$FD99:$GG99,"BDE")*8+COUNTIF(beosztás!$FD99:$GG99,"BDU")*8+COUNTIF(beosztás!$FD99:$GG99,"BÉJ")*8+COUNTIF(beosztás!$FD99:$GG99,"B1")*1+COUNTIF(beosztás!$FD99:$GG99,"B2")*2+COUNTIF(beosztás!$FD99:$GG99,"B3")*3+COUNTIF(beosztás!$FD99:$GG99,"B5")*5+COUNTIF(beosztás!$FD99:$GG99,"B6")*6+COUNTIF(beosztás!$FD99:$GG99,"B7")*7+COUNTIF(beosztás!$FD99:$GG99,"B8")*8+COUNTIF(beosztás!$FD99:$GG99,"B9")*9+COUNTIF(beosztás!$FD99:$GG99,"B10")*10+COUNTIF(beosztás!$FD99:$GG99,"B11")*11+COUNTIF(beosztás!$FD99:$GG99,"B12")*12+COUNTIF(beosztás!$FD99:$GG99,"BP")*0</f>
        <v>0</v>
      </c>
      <c r="DI97" s="605">
        <f t="shared" si="502"/>
        <v>0</v>
      </c>
      <c r="DJ97" s="710">
        <f>IF(C97="",0,alapadatok!$AN$7)</f>
        <v>0</v>
      </c>
      <c r="DK97" s="19">
        <f t="shared" si="503"/>
        <v>0</v>
      </c>
      <c r="DL97" s="741">
        <f t="shared" si="504"/>
        <v>0</v>
      </c>
      <c r="DM97" s="40"/>
      <c r="DN97" s="25">
        <f t="shared" si="505"/>
        <v>0</v>
      </c>
      <c r="DO97" s="605">
        <f t="shared" si="506"/>
        <v>0</v>
      </c>
      <c r="DP97" s="605">
        <f t="shared" si="507"/>
        <v>0</v>
      </c>
      <c r="DQ97" s="605">
        <f t="shared" si="508"/>
        <v>0</v>
      </c>
      <c r="DR97" s="605">
        <f t="shared" si="509"/>
        <v>0</v>
      </c>
      <c r="DS97" s="605">
        <f t="shared" si="510"/>
        <v>0</v>
      </c>
      <c r="DT97" s="605">
        <f t="shared" si="511"/>
        <v>0</v>
      </c>
      <c r="DU97" s="605">
        <f t="shared" si="512"/>
        <v>0</v>
      </c>
      <c r="DV97" s="605">
        <f t="shared" si="513"/>
        <v>0</v>
      </c>
      <c r="DW97" s="605">
        <f t="shared" si="514"/>
        <v>0</v>
      </c>
      <c r="DX97" s="605">
        <f t="shared" si="515"/>
        <v>0</v>
      </c>
      <c r="DY97" s="19">
        <f t="shared" si="516"/>
        <v>0</v>
      </c>
      <c r="DZ97" s="907">
        <f t="shared" si="517"/>
        <v>0</v>
      </c>
      <c r="EA97" s="41"/>
      <c r="EB97" s="709">
        <f>COUNTIF(beosztás!$GH99:$HL99,"DE")*8</f>
        <v>0</v>
      </c>
      <c r="EC97" s="710">
        <f>COUNTIF(beosztás!$GH99:$HL99,"DU")*8</f>
        <v>0</v>
      </c>
      <c r="ED97" s="710">
        <f>COUNTIF(beosztás!$GH99:$HL99,"ÉJ")*8</f>
        <v>0</v>
      </c>
      <c r="EE97" s="710">
        <f>COUNTIF(beosztás!$GH99:$HL99,"N")*12</f>
        <v>0</v>
      </c>
      <c r="EF97" s="710">
        <f>COUNTIF(beosztás!$GH99:$HL99,"é")*12</f>
        <v>0</v>
      </c>
      <c r="EG97" s="710">
        <f>SUM(beosztás!$GH99:$HL99)</f>
        <v>0</v>
      </c>
      <c r="EH97" s="710">
        <f>COUNTIF(beosztás!$GH99:$HL99,"FÜ")*8</f>
        <v>0</v>
      </c>
      <c r="EI97" s="897">
        <f>(COUNTIF(beosztás!$GH99:$HL99,"SN")*12)+(COUNTIF(beosztás!$GH99:$HL99,"SDE")*8)+(COUNTIF(beosztás!$GH99:$HL99,"SDU")*8)+(COUNTIF(beosztás!$GH99:$HL99,"SÉ")*12)+(COUNTIF(beosztás!$GH99:$HL99,"SÉJ")*8)+(COUNTIF(beosztás!$GH99:$HL99,"S1")*1)+(COUNTIF(beosztás!$GH99:$HL99,"S2")*2)+(COUNTIF(beosztás!$GH99:$HL99,"S3")*3)+(COUNTIF(beosztás!$GH99:$HL99,"S4")*4)+(COUNTIF(beosztás!$GH99:$HL99,"S5")*5)+(COUNTIF(beosztás!$GH99:$HL99,"S6")*6)+(COUNTIF(beosztás!$GH99:$HL99,"S7")*7)+(COUNTIF(beosztás!$GH99:$HL99,"S8")*8)+(COUNTIF(beosztás!$GH99:$HL99,"S9")*9)+(COUNTIF(beosztás!$GH99:$HL99,"S10")*10)+(COUNTIF(beosztás!$GH99:$HL99,"S11")*11)+(COUNTIF(beosztás!$GH99:$HL99,"S12")*12)</f>
        <v>0</v>
      </c>
      <c r="EJ97" s="710">
        <f>COUNTIF(beosztás!$GH99:$HL99,"BN")*12+COUNTIF(beosztás!$GH99:$HL99,"BÉ")*12+COUNTIF(beosztás!$GH99:$HL99,"BDE")*8+COUNTIF(beosztás!$GH99:$HL99,"BDU")*8+COUNTIF(beosztás!$GH99:$HL99,"BÉJ")*8+COUNTIF(beosztás!$GH99:$HL99,"B1")*1+COUNTIF(beosztás!$GH99:$HL99,"B2")*2+COUNTIF(beosztás!$GH99:$HL99,"B3")*3+COUNTIF(beosztás!$GH99:$HL99,"B5")*5+COUNTIF(beosztás!$GH99:$HL99,"B6")*6+COUNTIF(beosztás!$GH99:$HL99,"B7")*7+COUNTIF(beosztás!$GH99:$HL99,"B8")*8+COUNTIF(beosztás!$GH99:$HL99,"B9")*9+COUNTIF(beosztás!$GH99:$HL99,"B10")*10+COUNTIF(beosztás!$GH99:$HL99,"B11")*11+COUNTIF(beosztás!$GH99:$HL99,"B12")*12+COUNTIF(beosztás!$GH99:$HL99,"BP")*0</f>
        <v>0</v>
      </c>
      <c r="EK97" s="605">
        <f t="shared" si="518"/>
        <v>0</v>
      </c>
      <c r="EL97" s="710">
        <f>IF(C97="",0,alapadatok!$AN$8)</f>
        <v>0</v>
      </c>
      <c r="EM97" s="19">
        <f t="shared" si="519"/>
        <v>0</v>
      </c>
      <c r="EN97" s="907">
        <f t="shared" si="520"/>
        <v>0</v>
      </c>
      <c r="EO97" s="40"/>
      <c r="EP97" s="709">
        <f>COUNTIF(beosztás!$HM99:$IQ99,"DE")*8</f>
        <v>0</v>
      </c>
      <c r="EQ97" s="710">
        <f>COUNTIF(beosztás!$HM99:$IQ99,"DU")*8</f>
        <v>0</v>
      </c>
      <c r="ER97" s="710">
        <f>COUNTIF(beosztás!$HM99:$IQ99,"ÉJ")*8</f>
        <v>0</v>
      </c>
      <c r="ES97" s="710">
        <f>COUNTIF(beosztás!$HM99:$IQ99,"N")*12</f>
        <v>0</v>
      </c>
      <c r="ET97" s="710">
        <f>COUNTIF(beosztás!$HM99:$IQ99,"É")*12</f>
        <v>0</v>
      </c>
      <c r="EU97" s="710">
        <f>SUM(beosztás!$HM99:$IQ99)</f>
        <v>0</v>
      </c>
      <c r="EV97" s="897">
        <f>(COUNTIF(beosztás!$HM99:$IQ99,"SN")*12)+(COUNTIF(beosztás!$HM99:$IQ99,"SDE")*8)+(COUNTIF(beosztás!$HM99:$IQ99,"SDU")*8)+(COUNTIF(beosztás!$HM99:$IQ99,"SÉ")*12)+(COUNTIF(beosztás!$HM99:$IQ99,"SÉJ")*8)+(COUNTIF(beosztás!$HM99:$IQ99,"S1")*1)+(COUNTIF(beosztás!$HM99:$IQ99,"S2")*2)+(COUNTIF(beosztás!$HM99:$IQ99,"S3")*3)+(COUNTIF(beosztás!$HM99:$IQ99,"S4")*4)+(COUNTIF(beosztás!$HM99:$IQ99,"S5")*5)+(COUNTIF(beosztás!$HM99:$IQ99,"S6")*6)+(COUNTIF(beosztás!$HM99:$IQ99,"S7")*7)+(COUNTIF(beosztás!$HM99:$IQ99,"S8")*8)+(COUNTIF(beosztás!$HM99:$IQ99,"S9")*9)+(COUNTIF(beosztás!$HM99:$IQ99,"S10")*10)+(COUNTIF(beosztás!$HM99:$IQ99,"S11")*11)+(COUNTIF(beosztás!$HM99:$IQ99,"S12")*12)</f>
        <v>0</v>
      </c>
      <c r="EW97" s="710">
        <f>COUNTIF(beosztás!$HM99:$IQ99,"FÜ")*8</f>
        <v>0</v>
      </c>
      <c r="EX97" s="710">
        <f>COUNTIF(beosztás!$HM99:$IQ99,"BN")*12+COUNTIF(beosztás!$HM99:$IQ99,"BÉ")*12+COUNTIF(beosztás!$HM99:$IQ99,"BDE")*8+COUNTIF(beosztás!$HM99:$IQ99,"BDU")*8+COUNTIF(beosztás!$HM99:$IQ99,"BÉJ")*8+COUNTIF(beosztás!$HM99:$IQ99,"B1")*1+COUNTIF(beosztás!$HM99:$IQ99,"B2")*2+COUNTIF(beosztás!$HM99:$IQ99,"B3")*3+COUNTIF(beosztás!$HM99:$IQ99,"B5")*5+COUNTIF(beosztás!$HM99:$IQ99,"B6")*6+COUNTIF(beosztás!$HM99:$IQ99,"B7")*7+COUNTIF(beosztás!$HM99:$IQ99,"B8")*8+COUNTIF(beosztás!$HM99:$IQ99,"B9")*9+COUNTIF(beosztás!$HM99:$IQ99,"B10")*10+COUNTIF(beosztás!$HM99:$IQ99,"B11")*11+COUNTIF(beosztás!$HM99:$IQ99,"B12")*12+COUNTIF(beosztás!$HM99:$IQ99,"BP")*0</f>
        <v>0</v>
      </c>
      <c r="EY97" s="605">
        <f t="shared" si="521"/>
        <v>0</v>
      </c>
      <c r="EZ97" s="710">
        <f>IF(C97="",0,alapadatok!$AN$9)</f>
        <v>0</v>
      </c>
      <c r="FA97" s="19">
        <f t="shared" si="522"/>
        <v>0</v>
      </c>
      <c r="FB97" s="907">
        <f t="shared" si="523"/>
        <v>0</v>
      </c>
      <c r="FC97" s="40"/>
      <c r="FD97" s="25">
        <f t="shared" si="524"/>
        <v>0</v>
      </c>
      <c r="FE97" s="605">
        <f t="shared" si="525"/>
        <v>0</v>
      </c>
      <c r="FF97" s="605">
        <f t="shared" si="526"/>
        <v>0</v>
      </c>
      <c r="FG97" s="605">
        <f t="shared" si="527"/>
        <v>0</v>
      </c>
      <c r="FH97" s="605">
        <f t="shared" si="528"/>
        <v>0</v>
      </c>
      <c r="FI97" s="605">
        <f t="shared" si="529"/>
        <v>0</v>
      </c>
      <c r="FJ97" s="605">
        <f t="shared" si="530"/>
        <v>0</v>
      </c>
      <c r="FK97" s="605">
        <f t="shared" si="531"/>
        <v>0</v>
      </c>
      <c r="FL97" s="605">
        <f t="shared" si="532"/>
        <v>0</v>
      </c>
      <c r="FM97" s="605">
        <f t="shared" si="533"/>
        <v>0</v>
      </c>
      <c r="FN97" s="605">
        <f t="shared" si="534"/>
        <v>0</v>
      </c>
      <c r="FO97" s="19">
        <f t="shared" si="535"/>
        <v>0</v>
      </c>
      <c r="FP97" s="907">
        <f t="shared" si="536"/>
        <v>0</v>
      </c>
      <c r="FQ97" s="41"/>
      <c r="FR97" s="709">
        <f>COUNTIF(beosztás!$IR99:$JU99,"DE")*8</f>
        <v>0</v>
      </c>
      <c r="FS97" s="710">
        <f>COUNTIF(beosztás!$IR99:$JU99,"DU")*8</f>
        <v>0</v>
      </c>
      <c r="FT97" s="710">
        <f>COUNTIF(beosztás!$IR99:$JU99,"ÉJ")*8</f>
        <v>0</v>
      </c>
      <c r="FU97" s="710">
        <f>COUNTIF(beosztás!$IR99:$JU99,"N")*12</f>
        <v>0</v>
      </c>
      <c r="FV97" s="710">
        <f>COUNTIF(beosztás!$IR99:$JU99,"é")*12</f>
        <v>0</v>
      </c>
      <c r="FW97" s="710">
        <f>SUM(beosztás!$IR99:$JU99)</f>
        <v>0</v>
      </c>
      <c r="FX97" s="710">
        <f>COUNTIF(beosztás!$IR99:$JU99,"FÜ")*8</f>
        <v>0</v>
      </c>
      <c r="FY97" s="897">
        <f>(COUNTIF(beosztás!$IR99:$JU99,"SN")*12)+(COUNTIF(beosztás!$IR99:$JU99,"SDE")*8)+(COUNTIF(beosztás!$IR99:$JU99,"SDU")*8)+(COUNTIF(beosztás!$IR99:$JU99,"SÉ")*12)+(COUNTIF(beosztás!$IR99:$JU99,"SÉJ")*8)+(COUNTIF(beosztás!$IR99:$JU99,"S1")*1)+(COUNTIF(beosztás!$IR99:$JU99,"S2")*2)+(COUNTIF(beosztás!$IR99:$JU99,"S3")*3)+(COUNTIF(beosztás!$IR99:$JU99,"S4")*4)+(COUNTIF(beosztás!$IR99:$JU99,"S5")*5)+(COUNTIF(beosztás!$IR99:$JU99,"S6")*6)+(COUNTIF(beosztás!$IR99:$JU99,"S7")*7)+(COUNTIF(beosztás!$IR99:$JU99,"S8")*8)+(COUNTIF(beosztás!$IR99:$JU99,"S9")*9)+(COUNTIF(beosztás!$IR99:$JU99,"S10")*10)+(COUNTIF(beosztás!$IR99:$JU99,"S11")*11)+(COUNTIF(beosztás!$IR99:$JU99,"S12")*12)</f>
        <v>0</v>
      </c>
      <c r="FZ97" s="710">
        <f>COUNTIF(beosztás!$IR99:$JU99,"BN")*12+COUNTIF(beosztás!$IR99:$JU99,"BÉ")*12+COUNTIF(beosztás!$IR99:$JU99,"BDE")*8+COUNTIF(beosztás!$IR99:$JU99,"BDU")*8+COUNTIF(beosztás!$IR99:$JU99,"BÉJ")*8+COUNTIF(beosztás!$IR99:$JU99,"B1")*1+COUNTIF(beosztás!$IR99:$JU99,"B2")*2+COUNTIF(beosztás!$IR99:$JU99,"B3")*3+COUNTIF(beosztás!$IR99:$JU99,"B5")*5+COUNTIF(beosztás!$IR99:$JU99,"B6")*6+COUNTIF(beosztás!$IR99:$JU99,"B7")*7+COUNTIF(beosztás!$IR99:$JU99,"B8")*8+COUNTIF(beosztás!$IR99:$JU99,"B9")*9+COUNTIF(beosztás!$IR99:$JU99,"B10")*10+COUNTIF(beosztás!$IR99:$JU99,"B11")*11+COUNTIF(beosztás!$IR99:$JU99,"B12")*12+COUNTIF(beosztás!$IR99:$JU99,"BP")*0</f>
        <v>0</v>
      </c>
      <c r="GA97" s="605">
        <f t="shared" si="537"/>
        <v>0</v>
      </c>
      <c r="GB97" s="710">
        <f>IF(C97="",0,alapadatok!$AN$10)</f>
        <v>0</v>
      </c>
      <c r="GC97" s="19">
        <f t="shared" si="538"/>
        <v>0</v>
      </c>
      <c r="GD97" s="907">
        <f t="shared" si="539"/>
        <v>0</v>
      </c>
      <c r="GE97" s="42"/>
      <c r="GF97" s="709">
        <f>COUNTIF(beosztás!$JV99:$KZ99,"DE")*8</f>
        <v>0</v>
      </c>
      <c r="GG97" s="710">
        <f>COUNTIF(beosztás!$JV99:$KZ99,"DU")*8</f>
        <v>0</v>
      </c>
      <c r="GH97" s="710">
        <f>COUNTIF(beosztás!$JV99:$KZ99,"ÉJ")*8</f>
        <v>0</v>
      </c>
      <c r="GI97" s="710">
        <f>COUNTIF(beosztás!$JV99:$KZ99,"N")*12</f>
        <v>0</v>
      </c>
      <c r="GJ97" s="710">
        <f>COUNTIF(beosztás!$JV99:$KZ99,"É")*12</f>
        <v>0</v>
      </c>
      <c r="GK97" s="710">
        <f>SUM(beosztás!$JV99:$KZ99)</f>
        <v>0</v>
      </c>
      <c r="GL97" s="897">
        <f>(COUNTIF(beosztás!$JV99:$KZ99,"SN")*12)+(COUNTIF(beosztás!$JV99:$KZ99,"SDE")*8)+(COUNTIF(beosztás!$JV99:$KZ99,"SDU")*8)+(COUNTIF(beosztás!$JV99:$KZ99,"SÉ")*12)+(COUNTIF(beosztás!$JV99:$KZ99,"SÉJ")*8)+(COUNTIF(beosztás!$JV99:$KZ99,"S1")*1)+(COUNTIF(beosztás!$JV99:$KZ99,"S2")*2)+(COUNTIF(beosztás!$JV99:$KZ99,"S3")*3)+(COUNTIF(beosztás!$JV99:$KZ99,"S4")*4)+(COUNTIF(beosztás!$JV99:$KZ99,"S5")*5)+(COUNTIF(beosztás!$JV99:$KZ99,"S6")*6)+(COUNTIF(beosztás!$JV99:$KZ99,"S7")*7)+(COUNTIF(beosztás!$JV99:$KZ99,"S8")*8)+(COUNTIF(beosztás!$JV99:$KZ99,"S9")*9)+(COUNTIF(beosztás!$JV99:$KZ99,"S10")*10)+(COUNTIF(beosztás!$JV99:$KZ99,"S11")*11)+(COUNTIF(beosztás!$JV99:$KZ99,"S12")*12)</f>
        <v>0</v>
      </c>
      <c r="GM97" s="710">
        <f>COUNTIF(beosztás!$JV99:$KZ99,"FÜ")*8</f>
        <v>0</v>
      </c>
      <c r="GN97" s="710">
        <f>COUNTIF(beosztás!$JV99:$KZ99,"BN")*12+COUNTIF(beosztás!$JV99:$KZ99,"BÉ")*12+COUNTIF(beosztás!$JV99:$KZ99,"BDE")*8+COUNTIF(beosztás!$JV99:$KZ99,"BDU")*8+COUNTIF(beosztás!$JV99:$KZ99,"BÉJ")*8+COUNTIF(beosztás!$JV99:$KZ99,"B1")*1+COUNTIF(beosztás!$JV99:$KZ99,"B2")*2+COUNTIF(beosztás!$JV99:$KZ99,"B3")*3+COUNTIF(beosztás!$JV99:$KZ99,"B5")*5+COUNTIF(beosztás!$JV99:$KZ99,"B6")*6+COUNTIF(beosztás!$JV99:$KZ99,"B7")*7+COUNTIF(beosztás!$JV99:$KZ99,"B8")*8+COUNTIF(beosztás!$JV99:$KZ99,"B9")*9+COUNTIF(beosztás!$JV99:$KZ99,"B10")*10+COUNTIF(beosztás!$JV99:$KZ99,"B11")*11+COUNTIF(beosztás!$JV99:$KZ99,"B12")*12+COUNTIF(beosztás!$JV99:$KZ99,"BP")*0</f>
        <v>0</v>
      </c>
      <c r="GO97" s="605">
        <f t="shared" si="540"/>
        <v>0</v>
      </c>
      <c r="GP97" s="710">
        <f>IF(C97="",0,alapadatok!$AN$11)</f>
        <v>0</v>
      </c>
      <c r="GQ97" s="19">
        <f t="shared" si="541"/>
        <v>0</v>
      </c>
      <c r="GR97" s="907">
        <f t="shared" si="542"/>
        <v>0</v>
      </c>
      <c r="GS97" s="42"/>
      <c r="GT97" s="25">
        <f t="shared" si="543"/>
        <v>0</v>
      </c>
      <c r="GU97" s="605">
        <f t="shared" si="544"/>
        <v>0</v>
      </c>
      <c r="GV97" s="605">
        <f t="shared" si="545"/>
        <v>0</v>
      </c>
      <c r="GW97" s="605">
        <f t="shared" si="546"/>
        <v>0</v>
      </c>
      <c r="GX97" s="605">
        <f t="shared" si="547"/>
        <v>0</v>
      </c>
      <c r="GY97" s="605">
        <f t="shared" si="548"/>
        <v>0</v>
      </c>
      <c r="GZ97" s="605">
        <f t="shared" si="549"/>
        <v>0</v>
      </c>
      <c r="HA97" s="605">
        <f t="shared" si="550"/>
        <v>0</v>
      </c>
      <c r="HB97" s="605">
        <f t="shared" si="551"/>
        <v>0</v>
      </c>
      <c r="HC97" s="605">
        <f t="shared" si="552"/>
        <v>0</v>
      </c>
      <c r="HD97" s="605">
        <f t="shared" si="553"/>
        <v>0</v>
      </c>
      <c r="HE97" s="19">
        <f t="shared" si="554"/>
        <v>0</v>
      </c>
      <c r="HF97" s="907">
        <f t="shared" si="555"/>
        <v>0</v>
      </c>
      <c r="HG97" s="41"/>
      <c r="HH97" s="709">
        <f>COUNTIF(beosztás!$LA99:$MD99,"DE")*8</f>
        <v>0</v>
      </c>
      <c r="HI97" s="710">
        <f>COUNTIF(beosztás!$LA99:$MD99,"DU")*8</f>
        <v>0</v>
      </c>
      <c r="HJ97" s="710">
        <f>COUNTIF(beosztás!$LA99:$MD99,"ÉJ")*8</f>
        <v>0</v>
      </c>
      <c r="HK97" s="710">
        <f>COUNTIF(beosztás!$LA99:$MD99,"N")*12</f>
        <v>0</v>
      </c>
      <c r="HL97" s="710">
        <f>COUNTIF(beosztás!$LA99:$MD99,"é")*12</f>
        <v>0</v>
      </c>
      <c r="HM97" s="710">
        <f>SUM(beosztás!$LA99:$MD99)</f>
        <v>0</v>
      </c>
      <c r="HN97" s="710">
        <f>COUNTIF(beosztás!$LA99:$MD99,"FÜ")*8</f>
        <v>0</v>
      </c>
      <c r="HO97" s="897">
        <f>(COUNTIF(beosztás!$LA99:$MD99,"SN")*12)+(COUNTIF(beosztás!$LA99:$MD99,"SDE")*8)+(COUNTIF(beosztás!$LA99:$MD99,"SDU")*8)+(COUNTIF(beosztás!$LA99:$MD99,"SÉ")*12)+(COUNTIF(beosztás!$LA99:$MD99,"SÉJ")*8)+(COUNTIF(beosztás!$LA99:$MD99,"S1")*1)+(COUNTIF(beosztás!$LA99:$MD99,"S2")*2)+(COUNTIF(beosztás!$LA99:$MD99,"S3")*3)+(COUNTIF(beosztás!$LA99:$MD99,"S4")*4)+(COUNTIF(beosztás!$LA99:$MD99,"S5")*5)+(COUNTIF(beosztás!$LA99:$MD99,"S6")*6)+(COUNTIF(beosztás!$LA99:$MD99,"S7")*7)+(COUNTIF(beosztás!$LA99:$MD99,"S8")*8)+(COUNTIF(beosztás!$LA99:$MD99,"S9")*9)+(COUNTIF(beosztás!$LA99:$MD99,"S10")*10)+(COUNTIF(beosztás!$LA99:$MD99,"S11")*11)+(COUNTIF(beosztás!$LA99:$MD99,"S12")*12)</f>
        <v>0</v>
      </c>
      <c r="HP97" s="710">
        <f>COUNTIF(beosztás!$LA99:$MD99,"BN")*12+COUNTIF(beosztás!$LA99:$MD99,"BÉ")*12+COUNTIF(beosztás!$LA99:$MD99,"BDE")*8+COUNTIF(beosztás!$LA99:$MD99,"BDU")*8+COUNTIF(beosztás!$LA99:$MD99,"BÉJ")*8+COUNTIF(beosztás!$LA99:$MD99,"B1")*1+COUNTIF(beosztás!$LA99:$MD99,"B2")*2+COUNTIF(beosztás!$LA99:$MD99,"B3")*3+COUNTIF(beosztás!$KZ99:$MC99,"B5")*5+COUNTIF(beosztás!$KZ99:$MC99,"B6")*6+COUNTIF(beosztás!$KZ99:$MC99,"B7")*7+COUNTIF(beosztás!$KZ99:$MC99,"B8")*8+COUNTIF(beosztás!$LA99:$MD99,"B9")*9+COUNTIF(beosztás!$LA99:$MD99,"B10")*10+COUNTIF(beosztás!$LA99:$MD99,"B11")*11+COUNTIF(beosztás!$LA99:$MD99,"B12")*12+COUNTIF(beosztás!$LA99:$MD99,"BP")*0</f>
        <v>0</v>
      </c>
      <c r="HQ97" s="605">
        <f t="shared" si="556"/>
        <v>0</v>
      </c>
      <c r="HR97" s="710">
        <f>IF(C97="",0,alapadatok!$AN$12)</f>
        <v>0</v>
      </c>
      <c r="HS97" s="19">
        <f t="shared" si="557"/>
        <v>0</v>
      </c>
      <c r="HT97" s="907">
        <f t="shared" si="558"/>
        <v>0</v>
      </c>
      <c r="HU97" s="42"/>
      <c r="HV97" s="709">
        <f>COUNTIF(beosztás!$ME99:$NI99,"DE")*8</f>
        <v>0</v>
      </c>
      <c r="HW97" s="710">
        <f>COUNTIF(beosztás!$ME99:$NI99,"DU")*8</f>
        <v>0</v>
      </c>
      <c r="HX97" s="710">
        <f>COUNTIF(beosztás!$ME99:$NI99,"ÉJ")*8</f>
        <v>0</v>
      </c>
      <c r="HY97" s="710">
        <f>COUNTIF(beosztás!$ME99:$NI99,"N")*12</f>
        <v>0</v>
      </c>
      <c r="HZ97" s="710">
        <f>COUNTIF(beosztás!$ME99:$NI99,"É")*12</f>
        <v>0</v>
      </c>
      <c r="IA97" s="710">
        <f>SUM(beosztás!$ME99:$NI99)</f>
        <v>0</v>
      </c>
      <c r="IB97" s="710">
        <f>(COUNTIF(beosztás!$ME99:$NI99,"SN")*12)+(COUNTIF(beosztás!$ME99:$NI99,"SDE")*8)+(COUNTIF(beosztás!$ME99:$NI99,"SDU")*8)+(COUNTIF(beosztás!$ME99:$NI99,"SÉ")*12)+(COUNTIF(beosztás!$ME99:$NI99,"SÉJ")*8)+(COUNTIF(beosztás!$ME99:$NI99,"S1")*1)+(COUNTIF(beosztás!$ME99:$NI99,"S2")*2)+(COUNTIF(beosztás!$ME99:$NI99,"S3")*3)+(COUNTIF(beosztás!$ME99:$NI99,"S4")*4)+(COUNTIF(beosztás!$ME99:$NI99,"S5")*5)+(COUNTIF(beosztás!$ME99:$NI99,"S6")*6)+(COUNTIF(beosztás!$ME99:$NI99,"S7")*7)+(COUNTIF(beosztás!$ME99:$NI99,"S8")*8)+(COUNTIF(beosztás!$ME99:$NI99,"S9")*9)+(COUNTIF(beosztás!$ME99:$NI99,"S10")*10)+(COUNTIF(beosztás!$ME99:$NI99,"S11")*11)+(COUNTIF(beosztás!$ME99:$NI99,"S12")*12)</f>
        <v>0</v>
      </c>
      <c r="IC97" s="710">
        <f>COUNTIF(beosztás!$ME99:$NI99,"FÜ")*8</f>
        <v>0</v>
      </c>
      <c r="ID97" s="710">
        <f>COUNTIF(beosztás!$ME99:$NI99,"BN")*12+COUNTIF(beosztás!$ME99:$NI99,"BÉ")*12+COUNTIF(beosztás!$ME99:$NI99,"BDE")*8+COUNTIF(beosztás!$ME99:$NI99,"BDU")*8+COUNTIF(beosztás!$ME99:$NI99,"BÉJ")*8+COUNTIF(beosztás!$ME99:$NI99,"B1")*1+COUNTIF(beosztás!$ME99:$NI99,"B2")*2+COUNTIF(beosztás!$ME99:$NI99,"B3")*3+COUNTIF(beosztás!$ME99:$NI99,"B5")*5+COUNTIF(beosztás!$ME99:$NI99,"B6")*6+COUNTIF(beosztás!$ME99:$NI99,"B7")*7+COUNTIF(beosztás!$ME99:$NI99,"B8")*8+COUNTIF(beosztás!$ME99:$NI99,"B9")*9+COUNTIF(beosztás!$ME99:$NI99,"B10")*10+COUNTIF(beosztás!$ME99:$NI99,"B11")*11+COUNTIF(beosztás!$ME99:$NI99,"B12")*12+COUNTIF(beosztás!$ME99:$NI99,"BP")*0</f>
        <v>0</v>
      </c>
      <c r="IE97" s="605">
        <f t="shared" si="559"/>
        <v>0</v>
      </c>
      <c r="IF97" s="710">
        <f>IF(C97="",0,alapadatok!$AN$13)</f>
        <v>0</v>
      </c>
      <c r="IG97" s="19">
        <f t="shared" si="560"/>
        <v>0</v>
      </c>
      <c r="IH97" s="741">
        <f t="shared" si="561"/>
        <v>0</v>
      </c>
      <c r="II97" s="42"/>
      <c r="IJ97" s="25">
        <f t="shared" si="562"/>
        <v>0</v>
      </c>
      <c r="IK97" s="605">
        <f t="shared" si="563"/>
        <v>0</v>
      </c>
      <c r="IL97" s="605">
        <f t="shared" si="564"/>
        <v>0</v>
      </c>
      <c r="IM97" s="605">
        <f t="shared" si="565"/>
        <v>0</v>
      </c>
      <c r="IN97" s="605">
        <f t="shared" si="566"/>
        <v>0</v>
      </c>
      <c r="IO97" s="605">
        <f t="shared" si="567"/>
        <v>0</v>
      </c>
      <c r="IP97" s="605">
        <f t="shared" si="568"/>
        <v>0</v>
      </c>
      <c r="IQ97" s="605">
        <f t="shared" si="569"/>
        <v>0</v>
      </c>
      <c r="IR97" s="605">
        <f t="shared" si="570"/>
        <v>0</v>
      </c>
      <c r="IS97" s="605">
        <f t="shared" si="571"/>
        <v>0</v>
      </c>
      <c r="IT97" s="605">
        <f t="shared" si="572"/>
        <v>0</v>
      </c>
      <c r="IU97" s="19">
        <f t="shared" si="573"/>
        <v>0</v>
      </c>
      <c r="IV97" s="907">
        <f t="shared" si="574"/>
        <v>0</v>
      </c>
      <c r="IW97" s="43"/>
      <c r="JF97" s="21"/>
      <c r="JG97" s="21"/>
    </row>
    <row r="98" spans="1:267" hidden="1" x14ac:dyDescent="0.25">
      <c r="A98" s="66">
        <f>IF(beosztás!A100=0,"",beosztás!A100)</f>
        <v>17</v>
      </c>
      <c r="B98" s="63" t="str">
        <f>IF(beosztás!B100=0,"",beosztás!B100)</f>
        <v/>
      </c>
      <c r="C98" s="64" t="str">
        <f>IF(beosztás!C100=0,"",beosztás!C100)</f>
        <v/>
      </c>
      <c r="D98" s="65" t="str">
        <f>IF(beosztás!D100=0,"",beosztás!D100)</f>
        <v/>
      </c>
      <c r="E98" s="18"/>
      <c r="F98" s="709">
        <f>COUNTIF(beosztás!$I100:$AM100,"DE")*8</f>
        <v>0</v>
      </c>
      <c r="G98" s="710">
        <f>COUNTIF(beosztás!$I100:$AM100,"DU")*8</f>
        <v>0</v>
      </c>
      <c r="H98" s="710">
        <f>COUNTIF(beosztás!$I100:$AM100,"ÉJ")*8</f>
        <v>0</v>
      </c>
      <c r="I98" s="710">
        <f>COUNTIF(beosztás!$I100:$AM100,"N")*12</f>
        <v>0</v>
      </c>
      <c r="J98" s="710">
        <f>COUNTIF(beosztás!$I100:$AM100,"é")*12</f>
        <v>0</v>
      </c>
      <c r="K98" s="710">
        <f>SUM(beosztás!$I100:$AM100)</f>
        <v>0</v>
      </c>
      <c r="L98" s="710">
        <f>COUNTIF(beosztás!$I100:$AM100,"FÜ")*8</f>
        <v>0</v>
      </c>
      <c r="M98" s="710">
        <f>(COUNTIF(beosztás!$I100:$AM100,"SN")*12)+(COUNTIF(beosztás!$I100:$AM100,"SDE")*8)+(COUNTIF(beosztás!$I100:$AM100,"SDU")*8)+(COUNTIF(beosztás!$I100:$AM100,"S1")*1)+(COUNTIF(beosztás!$I100:$AM100,"S2")*2)+(COUNTIF(beosztás!$I100:$AM100,"S3")*3)+(COUNTIF(beosztás!$I100:$AM100,"S4")*4)+(COUNTIF(beosztás!$I100:$AM100,"S5")*5)+(COUNTIF(beosztás!$I100:$AM100,"S6")*6)+(COUNTIF(beosztás!$I100:$AM100,"S7")*7)+(COUNTIF(beosztás!$I100:$AM100,"S8")*8)+(COUNTIF(beosztás!$I100:$AM100,"S9")*9)+(COUNTIF(beosztás!$I100:$AM100,"S10")*10)+(COUNTIF(beosztás!$I100:$AM100,"S11")*11)+(COUNTIF(beosztás!$I100:$AM100,"S12")*12)+(COUNTIF(beosztás!$I100:$AM100,"SÉ")*12)+(COUNTIF(beosztás!$I100:$AM100,"SÉJ")*8)</f>
        <v>0</v>
      </c>
      <c r="N98" s="710">
        <f>COUNTIF(beosztás!$I100:$AM100,"BN")*12+COUNTIF(beosztás!$I100:$AM100,"BÉ")*12+COUNTIF(beosztás!$I100:$AM100,"BDE")*8+COUNTIF(beosztás!$I100:$AM100,"BDU")*8+COUNTIF(beosztás!$I100:$AM100,"BÉJ")*8+COUNTIF(beosztás!$I100:$AM100,"B1")*1+COUNTIF(beosztás!$I100:$AM100,"B2")*2+COUNTIF(beosztás!$I100:$AM100,"B3")*3+COUNTIF(beosztás!$I100:$AM100,"B5")*5+COUNTIF(beosztás!$I100:$AM100,"B6")*6+COUNTIF(beosztás!$I100:$AM100,"B7")*7+COUNTIF(beosztás!$I100:$AM100,"B8")*8+COUNTIF(beosztás!$I100:$AM100,"B9")*9+COUNTIF(beosztás!$I100:$AM100,"B10")*10+COUNTIF(beosztás!$I100:$AM100,"B11")*11+COUNTIF(beosztás!$I100:$AM100,"B12")*12+COUNTIF(beosztás!$I100:$AM100,"BP")*0</f>
        <v>0</v>
      </c>
      <c r="O98" s="605">
        <f t="shared" si="461"/>
        <v>0</v>
      </c>
      <c r="P98" s="710">
        <f>IF(C98="",0,alapadatok!$AN$2)</f>
        <v>0</v>
      </c>
      <c r="Q98" s="19">
        <f t="shared" si="462"/>
        <v>0</v>
      </c>
      <c r="R98" s="741">
        <f t="shared" si="463"/>
        <v>0</v>
      </c>
      <c r="S98" s="40"/>
      <c r="T98" s="709">
        <f>COUNTIF(beosztás!$AN100:$BO100,"DE")*8</f>
        <v>0</v>
      </c>
      <c r="U98" s="710">
        <f>COUNTIF(beosztás!$AN100:$BO100,"DU")*8</f>
        <v>0</v>
      </c>
      <c r="V98" s="710">
        <f>COUNTIF(beosztás!$AN100:$BO100,"ÉJ")*8</f>
        <v>0</v>
      </c>
      <c r="W98" s="710">
        <f>COUNTIF(beosztás!$AN100:$BO100,"N")*12</f>
        <v>0</v>
      </c>
      <c r="X98" s="710">
        <f>COUNTIF(beosztás!$AN100:$BO100,"É")*12</f>
        <v>0</v>
      </c>
      <c r="Y98" s="710">
        <f>SUM(beosztás!$AN100:$BO100)</f>
        <v>0</v>
      </c>
      <c r="Z98" s="710">
        <f>(COUNTIF(beosztás!$AN100:$BO100,"SN")*12)+(COUNTIF(beosztás!$AN100:$BO100,"SDE")*8)+(COUNTIF(beosztás!$AN100:$BO100,"SDU")*8)+(COUNTIF(beosztás!$AN100:$BO100,"SÉ")*12)+(COUNTIF(beosztás!$AN100:$BO100,"SÉJ")*8)+(COUNTIF(beosztás!$AN100:$BO100,"S1")*1)+(COUNTIF(beosztás!$AN100:$BO100,"S2")*2)+(COUNTIF(beosztás!$AN100:$BO100,"S3")*3)+(COUNTIF(beosztás!$AN100:$BO100,"S4")*4)+(COUNTIF(beosztás!$AN100:$BO100,"S5")*5)+(COUNTIF(beosztás!$AN100:$BO100,"S6")*6)+(COUNTIF(beosztás!$AN100:$BO100,"S7")*7)+(COUNTIF(beosztás!$AN100:$BO100,"S8")*8)+(COUNTIF(beosztás!$AN100:$BO100,"S9")*9)+(COUNTIF(beosztás!$AN100:$BO100,"S10")*10)+(COUNTIF(beosztás!$AN100:$BO100,"S11")*11)+(COUNTIF(beosztás!$AN100:$BO100,"S12")*12)</f>
        <v>0</v>
      </c>
      <c r="AA98" s="710">
        <f>COUNTIF(beosztás!$AN100:$BO100,"FÜ")*8</f>
        <v>0</v>
      </c>
      <c r="AB98" s="710">
        <f>COUNTIF(beosztás!$AN100:$BO100,"BN")*12+COUNTIF(beosztás!$AN100:$BO100,"BÉ")*12+COUNTIF(beosztás!$AN100:$BO100,"BDE")*8+COUNTIF(beosztás!$AN100:$BO100,"BDU")*8+COUNTIF(beosztás!$AN100:$BO100,"BÉJ")*8+COUNTIF(beosztás!$AN100:$BO100,"B1")*1+COUNTIF(beosztás!$AN100:$BO100,"B2")*2+COUNTIF(beosztás!$AN100:$BO100,"B3")*3+COUNTIF(beosztás!$AN100:$BO100,"B5")*5+COUNTIF(beosztás!$AN100:$BO100,"B6")*6+COUNTIF(beosztás!$AN100:$BO100,"B7")*7+COUNTIF(beosztás!$AN100:$BO100,"B8")*8+COUNTIF(beosztás!$AN100:$BO100,"B9")*9+COUNTIF(beosztás!$AN100:$BO100,"B10")*10+COUNTIF(beosztás!$AN100:$BO100,"B11")*11+COUNTIF(beosztás!$AN100:$BO100,"B12")*12+COUNTIF(beosztás!$AN100:$BO100,"BP")*0</f>
        <v>0</v>
      </c>
      <c r="AC98" s="605">
        <f t="shared" si="464"/>
        <v>0</v>
      </c>
      <c r="AD98" s="710">
        <f>IF(C98="",0,alapadatok!$AN$3)</f>
        <v>0</v>
      </c>
      <c r="AE98" s="19">
        <f t="shared" si="465"/>
        <v>0</v>
      </c>
      <c r="AF98" s="741">
        <f t="shared" si="466"/>
        <v>0</v>
      </c>
      <c r="AG98" s="40"/>
      <c r="AH98" s="25">
        <f t="shared" si="467"/>
        <v>0</v>
      </c>
      <c r="AI98" s="605">
        <f t="shared" si="468"/>
        <v>0</v>
      </c>
      <c r="AJ98" s="605">
        <f t="shared" si="469"/>
        <v>0</v>
      </c>
      <c r="AK98" s="605">
        <f t="shared" si="470"/>
        <v>0</v>
      </c>
      <c r="AL98" s="605">
        <f t="shared" si="471"/>
        <v>0</v>
      </c>
      <c r="AM98" s="605">
        <f t="shared" si="472"/>
        <v>0</v>
      </c>
      <c r="AN98" s="605">
        <f t="shared" si="473"/>
        <v>0</v>
      </c>
      <c r="AO98" s="605">
        <f t="shared" si="474"/>
        <v>0</v>
      </c>
      <c r="AP98" s="605">
        <f t="shared" si="475"/>
        <v>0</v>
      </c>
      <c r="AQ98" s="605">
        <f t="shared" si="476"/>
        <v>0</v>
      </c>
      <c r="AR98" s="605">
        <f t="shared" si="477"/>
        <v>0</v>
      </c>
      <c r="AS98" s="19">
        <f t="shared" si="478"/>
        <v>0</v>
      </c>
      <c r="AT98" s="741">
        <f t="shared" si="479"/>
        <v>0</v>
      </c>
      <c r="AU98" s="41"/>
      <c r="AV98" s="709">
        <f>COUNTIF(beosztás!$BP100:$CT100,"DE")*8</f>
        <v>0</v>
      </c>
      <c r="AW98" s="710">
        <f>COUNTIF(beosztás!$BP100:$CT100,"DU")*8</f>
        <v>0</v>
      </c>
      <c r="AX98" s="710">
        <f>COUNTIF(beosztás!$BP100:$CT100,"ÉJ")*8</f>
        <v>0</v>
      </c>
      <c r="AY98" s="710">
        <f>COUNTIF(beosztás!$BP100:$CT100,"N")*12</f>
        <v>0</v>
      </c>
      <c r="AZ98" s="710">
        <f>COUNTIF(beosztás!$BP100:$CT100,"é")*12</f>
        <v>0</v>
      </c>
      <c r="BA98" s="710">
        <f>SUM(beosztás!$BP100:$CT100)</f>
        <v>0</v>
      </c>
      <c r="BB98" s="710">
        <f>COUNTIF(beosztás!$BP100:$CT100,"FÜ")*8</f>
        <v>0</v>
      </c>
      <c r="BC98" s="897">
        <f>(COUNTIF(beosztás!$BP100:$CT100,"SN")*12)+(COUNTIF(beosztás!$BP100:$CT100,"SDE")*8)+(COUNTIF(beosztás!$BP100:$CT100,"SDU")*8)+(COUNTIF(beosztás!$BP100:$CT100,"SÉ")*12)+(COUNTIF(beosztás!$BP100:$CT100,"SÉJ")*8)+(COUNTIF(beosztás!$BP100:$CT100,"S1")*1)+(COUNTIF(beosztás!$BP100:$CT100,"S2")*2)+(COUNTIF(beosztás!$BP100:$CT100,"S3")*3)+(COUNTIF(beosztás!$BP100:$CT100,"S4")*4)+(COUNTIF(beosztás!$BP100:$CT100,"S5")*5)+(COUNTIF(beosztás!$BP100:$CT100,"S6")*6)+(COUNTIF(beosztás!$BP100:$CT100,"S7")*7)+(COUNTIF(beosztás!$BP100:$CT100,"S8")*8)+(COUNTIF(beosztás!$BP100:$CT100,"S9")*9)+(COUNTIF(beosztás!$BP100:$CT100,"S10")*10)+(COUNTIF(beosztás!$BP100:$CT100,"S11")*11)+(COUNTIF(beosztás!$BP100:$CT100,"S12")*12)</f>
        <v>0</v>
      </c>
      <c r="BD98" s="710">
        <f>COUNTIF(beosztás!$BP100:$CT100,"BN")*12+COUNTIF(beosztás!$BP100:$CT100,"BÉ")*12+COUNTIF(beosztás!$BP100:$CT100,"BDE")*8+COUNTIF(beosztás!$BP100:$CT100,"BDU")*8+COUNTIF(beosztás!$BP100:$CT100,"BÉJ")*8+COUNTIF(beosztás!$BP100:$CT100,"B1")*1+COUNTIF(beosztás!$BP100:$CT100,"B2")*2+COUNTIF(beosztás!$BP100:$CT100,"B3")*3+COUNTIF(beosztás!$BP100:$CT100,"B5")*5+COUNTIF(beosztás!$BP100:$CT100,"B6")*6+COUNTIF(beosztás!$BP100:$CT100,"B7")*7+COUNTIF(beosztás!$BP100:$CT100,"B8")*8+COUNTIF(beosztás!$BP100:$CT100,"B9")*9+COUNTIF(beosztás!$BP100:$CT100,"B10")*10+COUNTIF(beosztás!$BP100:$CT100,"B11")*11+COUNTIF(beosztás!$BP100:$CT100,"B12")*12+COUNTIF(beosztás!$BP100:$CT100,"BP")*0</f>
        <v>0</v>
      </c>
      <c r="BE98" s="605">
        <f t="shared" si="480"/>
        <v>0</v>
      </c>
      <c r="BF98" s="710">
        <f>IF(C98="",0,alapadatok!$AN$4)</f>
        <v>0</v>
      </c>
      <c r="BG98" s="19">
        <f t="shared" si="481"/>
        <v>0</v>
      </c>
      <c r="BH98" s="741">
        <f t="shared" si="482"/>
        <v>0</v>
      </c>
      <c r="BI98" s="40"/>
      <c r="BJ98" s="709">
        <f>COUNTIF(beosztás!$CU100:$DX100,"DE")*8</f>
        <v>0</v>
      </c>
      <c r="BK98" s="710">
        <f>COUNTIF(beosztás!$CU100:$DX100,"DU")*8</f>
        <v>0</v>
      </c>
      <c r="BL98" s="710">
        <f>COUNTIF(beosztás!$CU100:$DX100,"ÉJ")*8</f>
        <v>0</v>
      </c>
      <c r="BM98" s="710">
        <f>COUNTIF(beosztás!$CU100:$DX100,"N")*12</f>
        <v>0</v>
      </c>
      <c r="BN98" s="710">
        <f>COUNTIF(beosztás!$CU100:$DX100,"É")*12</f>
        <v>0</v>
      </c>
      <c r="BO98" s="710">
        <f>SUM(beosztás!$CU100:$DX100)</f>
        <v>0</v>
      </c>
      <c r="BP98" s="897">
        <f>(COUNTIF(beosztás!$CU100:$DX100,"SN")*12)+(COUNTIF(beosztás!$CU100:$DX100,"SDE")*8)+(COUNTIF(beosztás!$CU100:$DX100,"SDU")*8)+(COUNTIF(beosztás!$CU100:$DX100,"SÉ")*12)+(COUNTIF(beosztás!$CU100:$DX100,"SÉJ")*8)+(COUNTIF(beosztás!$CU100:$DX100,"S1")*1)+(COUNTIF(beosztás!$CU100:$DX100,"S2")*2)+(COUNTIF(beosztás!$CU100:$DX100,"S3")*3)+(COUNTIF(beosztás!$CU100:$DX100,"S4")*4)+(COUNTIF(beosztás!$CU100:$DX100,"S5")*5)+(COUNTIF(beosztás!$CU100:$DX100,"S6")*6)+(COUNTIF(beosztás!$CU100:$DX100,"S7")*7)+(COUNTIF(beosztás!$CU100:$DX100,"S8")*8)+(COUNTIF(beosztás!$CU100:$DX100,"S9")*9)+(COUNTIF(beosztás!$CU100:$DX100,"S10")*10)+(COUNTIF(beosztás!$CU100:$DX100,"S11")*11)+(COUNTIF(beosztás!$CU100:$DX100,"S12")*12)</f>
        <v>0</v>
      </c>
      <c r="BQ98" s="710">
        <f>COUNTIF(beosztás!$CU100:$DX100,"FÜ")*8</f>
        <v>0</v>
      </c>
      <c r="BR98" s="710">
        <f>COUNTIF(beosztás!$CU100:$DX100,"BN")*12+COUNTIF(beosztás!$CU100:$DX100,"BÉ")*12+COUNTIF(beosztás!$CU100:$DX100,"BDE")*8+COUNTIF(beosztás!$CU100:$DX100,"BDU")*8+COUNTIF(beosztás!$CU100:$DX100,"BÉJ")*8+COUNTIF(beosztás!$CU100:$DX100,"B1")*1+COUNTIF(beosztás!$CU100:$DX100,"B2")*2+COUNTIF(beosztás!$CU100:$DX100,"B3")*3+COUNTIF(beosztás!$CU100:$DX100,"B5")*5+COUNTIF(beosztás!$CU100:$DX100,"B6")*6+COUNTIF(beosztás!$CU100:$DX100,"B7")*7+COUNTIF(beosztás!$CU100:$DX100,"B8")*8+COUNTIF(beosztás!$CU100:$DX100,"B9")*9+COUNTIF(beosztás!$CU100:$DX100,"B10")*10+COUNTIF(beosztás!$CU100:$DX100,"B11")*11+COUNTIF(beosztás!$CU100:$DX100,"B12")*12+COUNTIF(beosztás!$CU100:$DX100,"BP")*0</f>
        <v>0</v>
      </c>
      <c r="BS98" s="605">
        <f t="shared" si="483"/>
        <v>0</v>
      </c>
      <c r="BT98" s="710">
        <f>IF(C98="",0,alapadatok!$AN$5)</f>
        <v>0</v>
      </c>
      <c r="BU98" s="19">
        <f t="shared" si="484"/>
        <v>0</v>
      </c>
      <c r="BV98" s="741">
        <f t="shared" si="485"/>
        <v>0</v>
      </c>
      <c r="BW98" s="40"/>
      <c r="BX98" s="25">
        <f t="shared" si="486"/>
        <v>0</v>
      </c>
      <c r="BY98" s="605">
        <f t="shared" si="487"/>
        <v>0</v>
      </c>
      <c r="BZ98" s="605">
        <f t="shared" si="488"/>
        <v>0</v>
      </c>
      <c r="CA98" s="605">
        <f t="shared" si="489"/>
        <v>0</v>
      </c>
      <c r="CB98" s="605">
        <f t="shared" si="490"/>
        <v>0</v>
      </c>
      <c r="CC98" s="605">
        <f t="shared" si="491"/>
        <v>0</v>
      </c>
      <c r="CD98" s="605">
        <f t="shared" si="492"/>
        <v>0</v>
      </c>
      <c r="CE98" s="605">
        <f t="shared" si="493"/>
        <v>0</v>
      </c>
      <c r="CF98" s="605">
        <f t="shared" si="494"/>
        <v>0</v>
      </c>
      <c r="CG98" s="605">
        <f t="shared" si="495"/>
        <v>0</v>
      </c>
      <c r="CH98" s="605">
        <f t="shared" si="496"/>
        <v>0</v>
      </c>
      <c r="CI98" s="19">
        <f t="shared" si="497"/>
        <v>0</v>
      </c>
      <c r="CJ98" s="741">
        <f t="shared" si="498"/>
        <v>0</v>
      </c>
      <c r="CK98" s="41"/>
      <c r="CL98" s="709">
        <f>COUNTIF(beosztás!$DY100:$FC100,"DE")*8</f>
        <v>0</v>
      </c>
      <c r="CM98" s="710">
        <f>COUNTIF(beosztás!$DY100:$FC100,"DU")*8</f>
        <v>0</v>
      </c>
      <c r="CN98" s="710">
        <f>COUNTIF(beosztás!$DY100:$FC100,"ÉJ")*8</f>
        <v>0</v>
      </c>
      <c r="CO98" s="710">
        <f>COUNTIF(beosztás!$DY100:$FC100,"N")*12</f>
        <v>0</v>
      </c>
      <c r="CP98" s="710">
        <f>COUNTIF(beosztás!$DY100:$FC100,"é")*12</f>
        <v>0</v>
      </c>
      <c r="CQ98" s="710">
        <f>SUM(beosztás!$DY100:$FC100)</f>
        <v>0</v>
      </c>
      <c r="CR98" s="710">
        <f>COUNTIF(beosztás!$DY100:$FC100,"FÜ")*8</f>
        <v>0</v>
      </c>
      <c r="CS98" s="897">
        <f>(COUNTIF(beosztás!$DY100:$FC100,"SN")*12)+(COUNTIF(beosztás!$DY100:$FC100,"SDE")*8)+(COUNTIF(beosztás!$DY100:$FC100,"SDU")*8)+(COUNTIF(beosztás!$DY100:$FC100,"SÉ")*12)+(COUNTIF(beosztás!$DY100:$FC100,"SÉJ")*8)+(COUNTIF(beosztás!$DY100:$FC100,"S1")*1)+(COUNTIF(beosztás!$DY100:$FC100,"S2")*2)+(COUNTIF(beosztás!$DY100:$FC100,"S3")*3)+(COUNTIF(beosztás!$DY100:$FC100,"S4")*4)+(COUNTIF(beosztás!$DY100:$FC100,"S5")*5)+(COUNTIF(beosztás!$DY100:$FC100,"S6")*6)+(COUNTIF(beosztás!$DY100:$FC100,"S7")*7)+(COUNTIF(beosztás!$DY100:$FC100,"S8")*8)+(COUNTIF(beosztás!$DY100:$FC100,"S9")*9)+(COUNTIF(beosztás!$DY100:$FC100,"S10")*10)+(COUNTIF(beosztás!$DY100:$FC100,"S11")*11)+(COUNTIF(beosztás!$DY100:$FC100,"S12")*12)</f>
        <v>0</v>
      </c>
      <c r="CT98" s="710">
        <f>COUNTIF(beosztás!$DY100:$FC100,"BN")*12+COUNTIF(beosztás!$DY100:$FC100,"BÉ")*12+COUNTIF(beosztás!$DY100:$FC100,"BDE")*8+COUNTIF(beosztás!$DY100:$FC100,"BDU")*8+COUNTIF(beosztás!$DY100:$FC100,"BÉJ")*8+COUNTIF(beosztás!$DY100:$FC100,"B1")*1+COUNTIF(beosztás!$DY100:$FC100,"B2")*2+COUNTIF(beosztás!$DY100:$FC100,"B3")*3+COUNTIF(beosztás!$DY100:$FC100,"B5")*5+COUNTIF(beosztás!$DY100:$FC100,"B6")*6+COUNTIF(beosztás!$DY100:$FC100,"B7")*7+COUNTIF(beosztás!$DY100:$FC100,"B8")*8+COUNTIF(beosztás!$DY100:$FC100,"B9")*9+COUNTIF(beosztás!$DY100:$FC100,"B10")*10+COUNTIF(beosztás!$DY100:$FC100,"B11")*11+COUNTIF(beosztás!$DY100:$FC100,"B12")*12+COUNTIF(beosztás!$DY100:$FC100,"BP")*0</f>
        <v>0</v>
      </c>
      <c r="CU98" s="605">
        <f t="shared" si="575"/>
        <v>0</v>
      </c>
      <c r="CV98" s="710">
        <f>IF(C98="",0,alapadatok!$AN$6)</f>
        <v>0</v>
      </c>
      <c r="CW98" s="19">
        <f t="shared" si="500"/>
        <v>0</v>
      </c>
      <c r="CX98" s="907">
        <f t="shared" si="501"/>
        <v>0</v>
      </c>
      <c r="CY98" s="40"/>
      <c r="CZ98" s="709">
        <f>COUNTIF(beosztás!$FD100:$GG100,"DE")*8</f>
        <v>0</v>
      </c>
      <c r="DA98" s="710">
        <f>COUNTIF(beosztás!$FD100:$GG100,"DU")*8</f>
        <v>0</v>
      </c>
      <c r="DB98" s="710">
        <f>COUNTIF(beosztás!$FD100:$GG100,"ÉJ")*8</f>
        <v>0</v>
      </c>
      <c r="DC98" s="710">
        <f>COUNTIF(beosztás!$FD100:$GG100,"N")*12</f>
        <v>0</v>
      </c>
      <c r="DD98" s="710">
        <f>COUNTIF(beosztás!$FD100:$GG100,"É")*12</f>
        <v>0</v>
      </c>
      <c r="DE98" s="710">
        <f>SUM(beosztás!$FD100:$GG100)</f>
        <v>0</v>
      </c>
      <c r="DF98" s="897">
        <f>(COUNTIF(beosztás!$FD100:$GG100,"SN")*12)+(COUNTIF(beosztás!$FD100:$GG100,"SDE")*8)+(COUNTIF(beosztás!$FD100:$GG100,"SDU")*8)+(COUNTIF(beosztás!$FD100:$GG100,"SÉ")*12)+(COUNTIF(beosztás!$FD100:$GG100,"SÉJ")*8)+(COUNTIF(beosztás!$FD100:$GG100,"S1")*1)+(COUNTIF(beosztás!$FD100:$GG100,"S2")*2)+(COUNTIF(beosztás!$FD100:$GG100,"S3")*3)+(COUNTIF(beosztás!$FD100:$GG100,"S4")*4)+(COUNTIF(beosztás!$FD100:$GG100,"S5")*5)+(COUNTIF(beosztás!$FD100:$GG100,"S6")*6)+(COUNTIF(beosztás!$FD100:$GG100,"S7")*7)+(COUNTIF(beosztás!$FD100:$GG100,"S8")*8)+(COUNTIF(beosztás!$FD100:$GG100,"S9")*9)+(COUNTIF(beosztás!$FD100:$GG100,"S10")*10)+(COUNTIF(beosztás!$FD100:$GG100,"S11")*11)+(COUNTIF(beosztás!$FD100:$GG100,"S12")*12)</f>
        <v>0</v>
      </c>
      <c r="DG98" s="710">
        <f>COUNTIF(beosztás!$FD100:$GG100,"FÜ")*8</f>
        <v>0</v>
      </c>
      <c r="DH98" s="710">
        <f>COUNTIF(beosztás!$FD100:$GG100,"BN")*12+COUNTIF(beosztás!$FD100:$GG100,"BÉ")*12+COUNTIF(beosztás!$FD100:$GG100,"BDE")*8+COUNTIF(beosztás!$FD100:$GG100,"BDU")*8+COUNTIF(beosztás!$FD100:$GG100,"BÉJ")*8+COUNTIF(beosztás!$FD100:$GG100,"B1")*1+COUNTIF(beosztás!$FD100:$GG100,"B2")*2+COUNTIF(beosztás!$FD100:$GG100,"B3")*3+COUNTIF(beosztás!$FD100:$GG100,"B5")*5+COUNTIF(beosztás!$FD100:$GG100,"B6")*6+COUNTIF(beosztás!$FD100:$GG100,"B7")*7+COUNTIF(beosztás!$FD100:$GG100,"B8")*8+COUNTIF(beosztás!$FD100:$GG100,"B9")*9+COUNTIF(beosztás!$FD100:$GG100,"B10")*10+COUNTIF(beosztás!$FD100:$GG100,"B11")*11+COUNTIF(beosztás!$FD100:$GG100,"B12")*12+COUNTIF(beosztás!$FD100:$GG100,"BP")*0</f>
        <v>0</v>
      </c>
      <c r="DI98" s="605">
        <f t="shared" si="502"/>
        <v>0</v>
      </c>
      <c r="DJ98" s="710">
        <f>IF(C98="",0,alapadatok!$AN$7)</f>
        <v>0</v>
      </c>
      <c r="DK98" s="19">
        <f t="shared" si="503"/>
        <v>0</v>
      </c>
      <c r="DL98" s="741">
        <f t="shared" si="504"/>
        <v>0</v>
      </c>
      <c r="DM98" s="40"/>
      <c r="DN98" s="25">
        <f t="shared" si="505"/>
        <v>0</v>
      </c>
      <c r="DO98" s="605">
        <f t="shared" si="506"/>
        <v>0</v>
      </c>
      <c r="DP98" s="605">
        <f t="shared" si="507"/>
        <v>0</v>
      </c>
      <c r="DQ98" s="605">
        <f t="shared" si="508"/>
        <v>0</v>
      </c>
      <c r="DR98" s="605">
        <f t="shared" si="509"/>
        <v>0</v>
      </c>
      <c r="DS98" s="605">
        <f t="shared" si="510"/>
        <v>0</v>
      </c>
      <c r="DT98" s="605">
        <f t="shared" si="511"/>
        <v>0</v>
      </c>
      <c r="DU98" s="605">
        <f t="shared" si="512"/>
        <v>0</v>
      </c>
      <c r="DV98" s="605">
        <f t="shared" si="513"/>
        <v>0</v>
      </c>
      <c r="DW98" s="605">
        <f t="shared" si="514"/>
        <v>0</v>
      </c>
      <c r="DX98" s="605">
        <f t="shared" si="515"/>
        <v>0</v>
      </c>
      <c r="DY98" s="19">
        <f t="shared" si="516"/>
        <v>0</v>
      </c>
      <c r="DZ98" s="907">
        <f t="shared" si="517"/>
        <v>0</v>
      </c>
      <c r="EA98" s="41"/>
      <c r="EB98" s="709">
        <f>COUNTIF(beosztás!$GH100:$HL100,"DE")*8</f>
        <v>0</v>
      </c>
      <c r="EC98" s="710">
        <f>COUNTIF(beosztás!$GH100:$HL100,"DU")*8</f>
        <v>0</v>
      </c>
      <c r="ED98" s="710">
        <f>COUNTIF(beosztás!$GH100:$HL100,"ÉJ")*8</f>
        <v>0</v>
      </c>
      <c r="EE98" s="710">
        <f>COUNTIF(beosztás!$GH100:$HL100,"N")*12</f>
        <v>0</v>
      </c>
      <c r="EF98" s="710">
        <f>COUNTIF(beosztás!$GH100:$HL100,"é")*12</f>
        <v>0</v>
      </c>
      <c r="EG98" s="710">
        <f>SUM(beosztás!$GH100:$HL100)</f>
        <v>0</v>
      </c>
      <c r="EH98" s="710">
        <f>COUNTIF(beosztás!$GH100:$HL100,"FÜ")*8</f>
        <v>0</v>
      </c>
      <c r="EI98" s="897">
        <f>(COUNTIF(beosztás!$GH100:$HL100,"SN")*12)+(COUNTIF(beosztás!$GH100:$HL100,"SDE")*8)+(COUNTIF(beosztás!$GH100:$HL100,"SDU")*8)+(COUNTIF(beosztás!$GH100:$HL100,"SÉ")*12)+(COUNTIF(beosztás!$GH100:$HL100,"SÉJ")*8)+(COUNTIF(beosztás!$GH100:$HL100,"S1")*1)+(COUNTIF(beosztás!$GH100:$HL100,"S2")*2)+(COUNTIF(beosztás!$GH100:$HL100,"S3")*3)+(COUNTIF(beosztás!$GH100:$HL100,"S4")*4)+(COUNTIF(beosztás!$GH100:$HL100,"S5")*5)+(COUNTIF(beosztás!$GH100:$HL100,"S6")*6)+(COUNTIF(beosztás!$GH100:$HL100,"S7")*7)+(COUNTIF(beosztás!$GH100:$HL100,"S8")*8)+(COUNTIF(beosztás!$GH100:$HL100,"S9")*9)+(COUNTIF(beosztás!$GH100:$HL100,"S10")*10)+(COUNTIF(beosztás!$GH100:$HL100,"S11")*11)+(COUNTIF(beosztás!$GH100:$HL100,"S12")*12)</f>
        <v>0</v>
      </c>
      <c r="EJ98" s="710">
        <f>COUNTIF(beosztás!$GH100:$HL100,"BN")*12+COUNTIF(beosztás!$GH100:$HL100,"BÉ")*12+COUNTIF(beosztás!$GH100:$HL100,"BDE")*8+COUNTIF(beosztás!$GH100:$HL100,"BDU")*8+COUNTIF(beosztás!$GH100:$HL100,"BÉJ")*8+COUNTIF(beosztás!$GH100:$HL100,"B1")*1+COUNTIF(beosztás!$GH100:$HL100,"B2")*2+COUNTIF(beosztás!$GH100:$HL100,"B3")*3+COUNTIF(beosztás!$GH100:$HL100,"B5")*5+COUNTIF(beosztás!$GH100:$HL100,"B6")*6+COUNTIF(beosztás!$GH100:$HL100,"B7")*7+COUNTIF(beosztás!$GH100:$HL100,"B8")*8+COUNTIF(beosztás!$GH100:$HL100,"B9")*9+COUNTIF(beosztás!$GH100:$HL100,"B10")*10+COUNTIF(beosztás!$GH100:$HL100,"B11")*11+COUNTIF(beosztás!$GH100:$HL100,"B12")*12+COUNTIF(beosztás!$GH100:$HL100,"BP")*0</f>
        <v>0</v>
      </c>
      <c r="EK98" s="605">
        <f t="shared" si="518"/>
        <v>0</v>
      </c>
      <c r="EL98" s="710">
        <f>IF(C98="",0,alapadatok!$AN$8)</f>
        <v>0</v>
      </c>
      <c r="EM98" s="19">
        <f t="shared" si="519"/>
        <v>0</v>
      </c>
      <c r="EN98" s="907">
        <f t="shared" si="520"/>
        <v>0</v>
      </c>
      <c r="EO98" s="40"/>
      <c r="EP98" s="709">
        <f>COUNTIF(beosztás!$HM100:$IQ100,"DE")*8</f>
        <v>0</v>
      </c>
      <c r="EQ98" s="710">
        <f>COUNTIF(beosztás!$HM100:$IQ100,"DU")*8</f>
        <v>0</v>
      </c>
      <c r="ER98" s="710">
        <f>COUNTIF(beosztás!$HM100:$IQ100,"ÉJ")*8</f>
        <v>0</v>
      </c>
      <c r="ES98" s="710">
        <f>COUNTIF(beosztás!$HM100:$IQ100,"N")*12</f>
        <v>0</v>
      </c>
      <c r="ET98" s="710">
        <f>COUNTIF(beosztás!$HM100:$IQ100,"É")*12</f>
        <v>0</v>
      </c>
      <c r="EU98" s="710">
        <f>SUM(beosztás!$HM100:$IQ100)</f>
        <v>0</v>
      </c>
      <c r="EV98" s="897">
        <f>(COUNTIF(beosztás!$HM100:$IQ100,"SN")*12)+(COUNTIF(beosztás!$HM100:$IQ100,"SDE")*8)+(COUNTIF(beosztás!$HM100:$IQ100,"SDU")*8)+(COUNTIF(beosztás!$HM100:$IQ100,"SÉ")*12)+(COUNTIF(beosztás!$HM100:$IQ100,"SÉJ")*8)+(COUNTIF(beosztás!$HM100:$IQ100,"S1")*1)+(COUNTIF(beosztás!$HM100:$IQ100,"S2")*2)+(COUNTIF(beosztás!$HM100:$IQ100,"S3")*3)+(COUNTIF(beosztás!$HM100:$IQ100,"S4")*4)+(COUNTIF(beosztás!$HM100:$IQ100,"S5")*5)+(COUNTIF(beosztás!$HM100:$IQ100,"S6")*6)+(COUNTIF(beosztás!$HM100:$IQ100,"S7")*7)+(COUNTIF(beosztás!$HM100:$IQ100,"S8")*8)+(COUNTIF(beosztás!$HM100:$IQ100,"S9")*9)+(COUNTIF(beosztás!$HM100:$IQ100,"S10")*10)+(COUNTIF(beosztás!$HM100:$IQ100,"S11")*11)+(COUNTIF(beosztás!$HM100:$IQ100,"S12")*12)</f>
        <v>0</v>
      </c>
      <c r="EW98" s="710">
        <f>COUNTIF(beosztás!$HM100:$IQ100,"FÜ")*8</f>
        <v>0</v>
      </c>
      <c r="EX98" s="710">
        <f>COUNTIF(beosztás!$HM100:$IQ100,"BN")*12+COUNTIF(beosztás!$HM100:$IQ100,"BÉ")*12+COUNTIF(beosztás!$HM100:$IQ100,"BDE")*8+COUNTIF(beosztás!$HM100:$IQ100,"BDU")*8+COUNTIF(beosztás!$HM100:$IQ100,"BÉJ")*8+COUNTIF(beosztás!$HM100:$IQ100,"B1")*1+COUNTIF(beosztás!$HM100:$IQ100,"B2")*2+COUNTIF(beosztás!$HM100:$IQ100,"B3")*3+COUNTIF(beosztás!$HM100:$IQ100,"B5")*5+COUNTIF(beosztás!$HM100:$IQ100,"B6")*6+COUNTIF(beosztás!$HM100:$IQ100,"B7")*7+COUNTIF(beosztás!$HM100:$IQ100,"B8")*8+COUNTIF(beosztás!$HM100:$IQ100,"B9")*9+COUNTIF(beosztás!$HM100:$IQ100,"B10")*10+COUNTIF(beosztás!$HM100:$IQ100,"B11")*11+COUNTIF(beosztás!$HM100:$IQ100,"B12")*12+COUNTIF(beosztás!$HM100:$IQ100,"BP")*0</f>
        <v>0</v>
      </c>
      <c r="EY98" s="605">
        <f t="shared" si="521"/>
        <v>0</v>
      </c>
      <c r="EZ98" s="710">
        <f>IF(C98="",0,alapadatok!$AN$9)</f>
        <v>0</v>
      </c>
      <c r="FA98" s="19">
        <f t="shared" si="522"/>
        <v>0</v>
      </c>
      <c r="FB98" s="907">
        <f t="shared" si="523"/>
        <v>0</v>
      </c>
      <c r="FC98" s="40"/>
      <c r="FD98" s="25">
        <f t="shared" si="524"/>
        <v>0</v>
      </c>
      <c r="FE98" s="605">
        <f t="shared" si="525"/>
        <v>0</v>
      </c>
      <c r="FF98" s="605">
        <f t="shared" si="526"/>
        <v>0</v>
      </c>
      <c r="FG98" s="605">
        <f t="shared" si="527"/>
        <v>0</v>
      </c>
      <c r="FH98" s="605">
        <f t="shared" si="528"/>
        <v>0</v>
      </c>
      <c r="FI98" s="605">
        <f t="shared" si="529"/>
        <v>0</v>
      </c>
      <c r="FJ98" s="605">
        <f t="shared" si="530"/>
        <v>0</v>
      </c>
      <c r="FK98" s="605">
        <f t="shared" si="531"/>
        <v>0</v>
      </c>
      <c r="FL98" s="605">
        <f t="shared" si="532"/>
        <v>0</v>
      </c>
      <c r="FM98" s="605">
        <f t="shared" si="533"/>
        <v>0</v>
      </c>
      <c r="FN98" s="605">
        <f t="shared" si="534"/>
        <v>0</v>
      </c>
      <c r="FO98" s="19">
        <f t="shared" si="535"/>
        <v>0</v>
      </c>
      <c r="FP98" s="907">
        <f t="shared" si="536"/>
        <v>0</v>
      </c>
      <c r="FQ98" s="41"/>
      <c r="FR98" s="709">
        <f>COUNTIF(beosztás!$IR100:$JU100,"DE")*8</f>
        <v>0</v>
      </c>
      <c r="FS98" s="710">
        <f>COUNTIF(beosztás!$IR100:$JU100,"DU")*8</f>
        <v>0</v>
      </c>
      <c r="FT98" s="710">
        <f>COUNTIF(beosztás!$IR100:$JU100,"ÉJ")*8</f>
        <v>0</v>
      </c>
      <c r="FU98" s="710">
        <f>COUNTIF(beosztás!$IR100:$JU100,"N")*12</f>
        <v>0</v>
      </c>
      <c r="FV98" s="710">
        <f>COUNTIF(beosztás!$IR100:$JU100,"é")*12</f>
        <v>0</v>
      </c>
      <c r="FW98" s="710">
        <f>SUM(beosztás!$IR100:$JU100)</f>
        <v>0</v>
      </c>
      <c r="FX98" s="710">
        <f>COUNTIF(beosztás!$IR100:$JU100,"FÜ")*8</f>
        <v>0</v>
      </c>
      <c r="FY98" s="897">
        <f>(COUNTIF(beosztás!$IR100:$JU100,"SN")*12)+(COUNTIF(beosztás!$IR100:$JU100,"SDE")*8)+(COUNTIF(beosztás!$IR100:$JU100,"SDU")*8)+(COUNTIF(beosztás!$IR100:$JU100,"SÉ")*12)+(COUNTIF(beosztás!$IR100:$JU100,"SÉJ")*8)+(COUNTIF(beosztás!$IR100:$JU100,"S1")*1)+(COUNTIF(beosztás!$IR100:$JU100,"S2")*2)+(COUNTIF(beosztás!$IR100:$JU100,"S3")*3)+(COUNTIF(beosztás!$IR100:$JU100,"S4")*4)+(COUNTIF(beosztás!$IR100:$JU100,"S5")*5)+(COUNTIF(beosztás!$IR100:$JU100,"S6")*6)+(COUNTIF(beosztás!$IR100:$JU100,"S7")*7)+(COUNTIF(beosztás!$IR100:$JU100,"S8")*8)+(COUNTIF(beosztás!$IR100:$JU100,"S9")*9)+(COUNTIF(beosztás!$IR100:$JU100,"S10")*10)+(COUNTIF(beosztás!$IR100:$JU100,"S11")*11)+(COUNTIF(beosztás!$IR100:$JU100,"S12")*12)</f>
        <v>0</v>
      </c>
      <c r="FZ98" s="710">
        <f>COUNTIF(beosztás!$IR100:$JU100,"BN")*12+COUNTIF(beosztás!$IR100:$JU100,"BÉ")*12+COUNTIF(beosztás!$IR100:$JU100,"BDE")*8+COUNTIF(beosztás!$IR100:$JU100,"BDU")*8+COUNTIF(beosztás!$IR100:$JU100,"BÉJ")*8+COUNTIF(beosztás!$IR100:$JU100,"B1")*1+COUNTIF(beosztás!$IR100:$JU100,"B2")*2+COUNTIF(beosztás!$IR100:$JU100,"B3")*3+COUNTIF(beosztás!$IR100:$JU100,"B5")*5+COUNTIF(beosztás!$IR100:$JU100,"B6")*6+COUNTIF(beosztás!$IR100:$JU100,"B7")*7+COUNTIF(beosztás!$IR100:$JU100,"B8")*8+COUNTIF(beosztás!$IR100:$JU100,"B9")*9+COUNTIF(beosztás!$IR100:$JU100,"B10")*10+COUNTIF(beosztás!$IR100:$JU100,"B11")*11+COUNTIF(beosztás!$IR100:$JU100,"B12")*12+COUNTIF(beosztás!$IR100:$JU100,"BP")*0</f>
        <v>0</v>
      </c>
      <c r="GA98" s="605">
        <f t="shared" si="537"/>
        <v>0</v>
      </c>
      <c r="GB98" s="710">
        <f>IF(C98="",0,alapadatok!$AN$10)</f>
        <v>0</v>
      </c>
      <c r="GC98" s="19">
        <f t="shared" si="538"/>
        <v>0</v>
      </c>
      <c r="GD98" s="907">
        <f t="shared" si="539"/>
        <v>0</v>
      </c>
      <c r="GE98" s="42"/>
      <c r="GF98" s="709">
        <f>COUNTIF(beosztás!$JV100:$KZ100,"DE")*8</f>
        <v>0</v>
      </c>
      <c r="GG98" s="710">
        <f>COUNTIF(beosztás!$JV100:$KZ100,"DU")*8</f>
        <v>0</v>
      </c>
      <c r="GH98" s="710">
        <f>COUNTIF(beosztás!$JV100:$KZ100,"ÉJ")*8</f>
        <v>0</v>
      </c>
      <c r="GI98" s="710">
        <f>COUNTIF(beosztás!$JV100:$KZ100,"N")*12</f>
        <v>0</v>
      </c>
      <c r="GJ98" s="710">
        <f>COUNTIF(beosztás!$JV100:$KZ100,"É")*12</f>
        <v>0</v>
      </c>
      <c r="GK98" s="710">
        <f>SUM(beosztás!$JV100:$KZ100)</f>
        <v>0</v>
      </c>
      <c r="GL98" s="897">
        <f>(COUNTIF(beosztás!$JV100:$KZ100,"SN")*12)+(COUNTIF(beosztás!$JV100:$KZ100,"SDE")*8)+(COUNTIF(beosztás!$JV100:$KZ100,"SDU")*8)+(COUNTIF(beosztás!$JV100:$KZ100,"SÉ")*12)+(COUNTIF(beosztás!$JV100:$KZ100,"SÉJ")*8)+(COUNTIF(beosztás!$JV100:$KZ100,"S1")*1)+(COUNTIF(beosztás!$JV100:$KZ100,"S2")*2)+(COUNTIF(beosztás!$JV100:$KZ100,"S3")*3)+(COUNTIF(beosztás!$JV100:$KZ100,"S4")*4)+(COUNTIF(beosztás!$JV100:$KZ100,"S5")*5)+(COUNTIF(beosztás!$JV100:$KZ100,"S6")*6)+(COUNTIF(beosztás!$JV100:$KZ100,"S7")*7)+(COUNTIF(beosztás!$JV100:$KZ100,"S8")*8)+(COUNTIF(beosztás!$JV100:$KZ100,"S9")*9)+(COUNTIF(beosztás!$JV100:$KZ100,"S10")*10)+(COUNTIF(beosztás!$JV100:$KZ100,"S11")*11)+(COUNTIF(beosztás!$JV100:$KZ100,"S12")*12)</f>
        <v>0</v>
      </c>
      <c r="GM98" s="710">
        <f>COUNTIF(beosztás!$JV100:$KZ100,"FÜ")*8</f>
        <v>0</v>
      </c>
      <c r="GN98" s="710">
        <f>COUNTIF(beosztás!$JV100:$KZ100,"BN")*12+COUNTIF(beosztás!$JV100:$KZ100,"BÉ")*12+COUNTIF(beosztás!$JV100:$KZ100,"BDE")*8+COUNTIF(beosztás!$JV100:$KZ100,"BDU")*8+COUNTIF(beosztás!$JV100:$KZ100,"BÉJ")*8+COUNTIF(beosztás!$JV100:$KZ100,"B1")*1+COUNTIF(beosztás!$JV100:$KZ100,"B2")*2+COUNTIF(beosztás!$JV100:$KZ100,"B3")*3+COUNTIF(beosztás!$JV100:$KZ100,"B5")*5+COUNTIF(beosztás!$JV100:$KZ100,"B6")*6+COUNTIF(beosztás!$JV100:$KZ100,"B7")*7+COUNTIF(beosztás!$JV100:$KZ100,"B8")*8+COUNTIF(beosztás!$JV100:$KZ100,"B9")*9+COUNTIF(beosztás!$JV100:$KZ100,"B10")*10+COUNTIF(beosztás!$JV100:$KZ100,"B11")*11+COUNTIF(beosztás!$JV100:$KZ100,"B12")*12+COUNTIF(beosztás!$JV100:$KZ100,"BP")*0</f>
        <v>0</v>
      </c>
      <c r="GO98" s="605">
        <f t="shared" si="540"/>
        <v>0</v>
      </c>
      <c r="GP98" s="710">
        <f>IF(C98="",0,alapadatok!$AN$11)</f>
        <v>0</v>
      </c>
      <c r="GQ98" s="19">
        <f t="shared" si="541"/>
        <v>0</v>
      </c>
      <c r="GR98" s="907">
        <f t="shared" si="542"/>
        <v>0</v>
      </c>
      <c r="GS98" s="42"/>
      <c r="GT98" s="25">
        <f t="shared" si="543"/>
        <v>0</v>
      </c>
      <c r="GU98" s="605">
        <f t="shared" si="544"/>
        <v>0</v>
      </c>
      <c r="GV98" s="605">
        <f t="shared" si="545"/>
        <v>0</v>
      </c>
      <c r="GW98" s="605">
        <f t="shared" si="546"/>
        <v>0</v>
      </c>
      <c r="GX98" s="605">
        <f t="shared" si="547"/>
        <v>0</v>
      </c>
      <c r="GY98" s="605">
        <f t="shared" si="548"/>
        <v>0</v>
      </c>
      <c r="GZ98" s="605">
        <f t="shared" si="549"/>
        <v>0</v>
      </c>
      <c r="HA98" s="605">
        <f t="shared" si="550"/>
        <v>0</v>
      </c>
      <c r="HB98" s="605">
        <f t="shared" si="551"/>
        <v>0</v>
      </c>
      <c r="HC98" s="605">
        <f t="shared" si="552"/>
        <v>0</v>
      </c>
      <c r="HD98" s="605">
        <f t="shared" si="553"/>
        <v>0</v>
      </c>
      <c r="HE98" s="19">
        <f t="shared" si="554"/>
        <v>0</v>
      </c>
      <c r="HF98" s="907">
        <f t="shared" si="555"/>
        <v>0</v>
      </c>
      <c r="HG98" s="41"/>
      <c r="HH98" s="709">
        <f>COUNTIF(beosztás!$LA100:$MD100,"DE")*8</f>
        <v>0</v>
      </c>
      <c r="HI98" s="710">
        <f>COUNTIF(beosztás!$LA100:$MD100,"DU")*8</f>
        <v>0</v>
      </c>
      <c r="HJ98" s="710">
        <f>COUNTIF(beosztás!$LA100:$MD100,"ÉJ")*8</f>
        <v>0</v>
      </c>
      <c r="HK98" s="710">
        <f>COUNTIF(beosztás!$LA100:$MD100,"N")*12</f>
        <v>0</v>
      </c>
      <c r="HL98" s="710">
        <f>COUNTIF(beosztás!$LA100:$MD100,"é")*12</f>
        <v>0</v>
      </c>
      <c r="HM98" s="710">
        <f>SUM(beosztás!$LA100:$MD100)</f>
        <v>0</v>
      </c>
      <c r="HN98" s="710">
        <f>COUNTIF(beosztás!$LA100:$MD100,"FÜ")*8</f>
        <v>0</v>
      </c>
      <c r="HO98" s="897">
        <f>(COUNTIF(beosztás!$LA100:$MD100,"SN")*12)+(COUNTIF(beosztás!$LA100:$MD100,"SDE")*8)+(COUNTIF(beosztás!$LA100:$MD100,"SDU")*8)+(COUNTIF(beosztás!$LA100:$MD100,"SÉ")*12)+(COUNTIF(beosztás!$LA100:$MD100,"SÉJ")*8)+(COUNTIF(beosztás!$LA100:$MD100,"S1")*1)+(COUNTIF(beosztás!$LA100:$MD100,"S2")*2)+(COUNTIF(beosztás!$LA100:$MD100,"S3")*3)+(COUNTIF(beosztás!$LA100:$MD100,"S4")*4)+(COUNTIF(beosztás!$LA100:$MD100,"S5")*5)+(COUNTIF(beosztás!$LA100:$MD100,"S6")*6)+(COUNTIF(beosztás!$LA100:$MD100,"S7")*7)+(COUNTIF(beosztás!$LA100:$MD100,"S8")*8)+(COUNTIF(beosztás!$LA100:$MD100,"S9")*9)+(COUNTIF(beosztás!$LA100:$MD100,"S10")*10)+(COUNTIF(beosztás!$LA100:$MD100,"S11")*11)+(COUNTIF(beosztás!$LA100:$MD100,"S12")*12)</f>
        <v>0</v>
      </c>
      <c r="HP98" s="710">
        <f>COUNTIF(beosztás!$LA100:$MD100,"BN")*12+COUNTIF(beosztás!$LA100:$MD100,"BÉ")*12+COUNTIF(beosztás!$LA100:$MD100,"BDE")*8+COUNTIF(beosztás!$LA100:$MD100,"BDU")*8+COUNTIF(beosztás!$LA100:$MD100,"BÉJ")*8+COUNTIF(beosztás!$LA100:$MD100,"B1")*1+COUNTIF(beosztás!$LA100:$MD100,"B2")*2+COUNTIF(beosztás!$LA100:$MD100,"B3")*3+COUNTIF(beosztás!$KZ100:$MC100,"B5")*5+COUNTIF(beosztás!$KZ100:$MC100,"B6")*6+COUNTIF(beosztás!$KZ100:$MC100,"B7")*7+COUNTIF(beosztás!$KZ100:$MC100,"B8")*8+COUNTIF(beosztás!$LA100:$MD100,"B9")*9+COUNTIF(beosztás!$LA100:$MD100,"B10")*10+COUNTIF(beosztás!$LA100:$MD100,"B11")*11+COUNTIF(beosztás!$LA100:$MD100,"B12")*12+COUNTIF(beosztás!$LA100:$MD100,"BP")*0</f>
        <v>0</v>
      </c>
      <c r="HQ98" s="605">
        <f t="shared" si="556"/>
        <v>0</v>
      </c>
      <c r="HR98" s="710">
        <f>IF(C98="",0,alapadatok!$AN$12)</f>
        <v>0</v>
      </c>
      <c r="HS98" s="19">
        <f t="shared" si="557"/>
        <v>0</v>
      </c>
      <c r="HT98" s="907">
        <f t="shared" si="558"/>
        <v>0</v>
      </c>
      <c r="HU98" s="42"/>
      <c r="HV98" s="709">
        <f>COUNTIF(beosztás!$ME100:$NI100,"DE")*8</f>
        <v>0</v>
      </c>
      <c r="HW98" s="710">
        <f>COUNTIF(beosztás!$ME100:$NI100,"DU")*8</f>
        <v>0</v>
      </c>
      <c r="HX98" s="710">
        <f>COUNTIF(beosztás!$ME100:$NI100,"ÉJ")*8</f>
        <v>0</v>
      </c>
      <c r="HY98" s="710">
        <f>COUNTIF(beosztás!$ME100:$NI100,"N")*12</f>
        <v>0</v>
      </c>
      <c r="HZ98" s="710">
        <f>COUNTIF(beosztás!$ME100:$NI100,"É")*12</f>
        <v>0</v>
      </c>
      <c r="IA98" s="710">
        <f>SUM(beosztás!$ME100:$NI100)</f>
        <v>0</v>
      </c>
      <c r="IB98" s="710">
        <f>(COUNTIF(beosztás!$ME100:$NI100,"SN")*12)+(COUNTIF(beosztás!$ME100:$NI100,"SDE")*8)+(COUNTIF(beosztás!$ME100:$NI100,"SDU")*8)+(COUNTIF(beosztás!$ME100:$NI100,"SÉ")*12)+(COUNTIF(beosztás!$ME100:$NI100,"SÉJ")*8)+(COUNTIF(beosztás!$ME100:$NI100,"S1")*1)+(COUNTIF(beosztás!$ME100:$NI100,"S2")*2)+(COUNTIF(beosztás!$ME100:$NI100,"S3")*3)+(COUNTIF(beosztás!$ME100:$NI100,"S4")*4)+(COUNTIF(beosztás!$ME100:$NI100,"S5")*5)+(COUNTIF(beosztás!$ME100:$NI100,"S6")*6)+(COUNTIF(beosztás!$ME100:$NI100,"S7")*7)+(COUNTIF(beosztás!$ME100:$NI100,"S8")*8)+(COUNTIF(beosztás!$ME100:$NI100,"S9")*9)+(COUNTIF(beosztás!$ME100:$NI100,"S10")*10)+(COUNTIF(beosztás!$ME100:$NI100,"S11")*11)+(COUNTIF(beosztás!$ME100:$NI100,"S12")*12)</f>
        <v>0</v>
      </c>
      <c r="IC98" s="710">
        <f>COUNTIF(beosztás!$ME100:$NI100,"FÜ")*8</f>
        <v>0</v>
      </c>
      <c r="ID98" s="710">
        <f>COUNTIF(beosztás!$ME100:$NI100,"BN")*12+COUNTIF(beosztás!$ME100:$NI100,"BÉ")*12+COUNTIF(beosztás!$ME100:$NI100,"BDE")*8+COUNTIF(beosztás!$ME100:$NI100,"BDU")*8+COUNTIF(beosztás!$ME100:$NI100,"BÉJ")*8+COUNTIF(beosztás!$ME100:$NI100,"B1")*1+COUNTIF(beosztás!$ME100:$NI100,"B2")*2+COUNTIF(beosztás!$ME100:$NI100,"B3")*3+COUNTIF(beosztás!$ME100:$NI100,"B5")*5+COUNTIF(beosztás!$ME100:$NI100,"B6")*6+COUNTIF(beosztás!$ME100:$NI100,"B7")*7+COUNTIF(beosztás!$ME100:$NI100,"B8")*8+COUNTIF(beosztás!$ME100:$NI100,"B9")*9+COUNTIF(beosztás!$ME100:$NI100,"B10")*10+COUNTIF(beosztás!$ME100:$NI100,"B11")*11+COUNTIF(beosztás!$ME100:$NI100,"B12")*12+COUNTIF(beosztás!$ME100:$NI100,"BP")*0</f>
        <v>0</v>
      </c>
      <c r="IE98" s="605">
        <f t="shared" si="559"/>
        <v>0</v>
      </c>
      <c r="IF98" s="710">
        <f>IF(C98="",0,alapadatok!$AN$13)</f>
        <v>0</v>
      </c>
      <c r="IG98" s="19">
        <f t="shared" si="560"/>
        <v>0</v>
      </c>
      <c r="IH98" s="741">
        <f t="shared" si="561"/>
        <v>0</v>
      </c>
      <c r="II98" s="42"/>
      <c r="IJ98" s="25">
        <f t="shared" si="562"/>
        <v>0</v>
      </c>
      <c r="IK98" s="605">
        <f t="shared" si="563"/>
        <v>0</v>
      </c>
      <c r="IL98" s="605">
        <f t="shared" si="564"/>
        <v>0</v>
      </c>
      <c r="IM98" s="605">
        <f t="shared" si="565"/>
        <v>0</v>
      </c>
      <c r="IN98" s="605">
        <f t="shared" si="566"/>
        <v>0</v>
      </c>
      <c r="IO98" s="605">
        <f t="shared" si="567"/>
        <v>0</v>
      </c>
      <c r="IP98" s="605">
        <f t="shared" si="568"/>
        <v>0</v>
      </c>
      <c r="IQ98" s="605">
        <f t="shared" si="569"/>
        <v>0</v>
      </c>
      <c r="IR98" s="605">
        <f t="shared" si="570"/>
        <v>0</v>
      </c>
      <c r="IS98" s="605">
        <f t="shared" si="571"/>
        <v>0</v>
      </c>
      <c r="IT98" s="605">
        <f t="shared" si="572"/>
        <v>0</v>
      </c>
      <c r="IU98" s="19">
        <f t="shared" si="573"/>
        <v>0</v>
      </c>
      <c r="IV98" s="907">
        <f t="shared" si="574"/>
        <v>0</v>
      </c>
      <c r="IW98" s="43"/>
      <c r="JF98" s="21"/>
      <c r="JG98" s="21"/>
    </row>
    <row r="99" spans="1:267" hidden="1" x14ac:dyDescent="0.25">
      <c r="A99" s="66">
        <f>IF(beosztás!A101=0,"",beosztás!A101)</f>
        <v>18</v>
      </c>
      <c r="B99" s="63" t="str">
        <f>IF(beosztás!B101=0,"",beosztás!B101)</f>
        <v/>
      </c>
      <c r="C99" s="64" t="str">
        <f>IF(beosztás!C101=0,"",beosztás!C101)</f>
        <v/>
      </c>
      <c r="D99" s="65" t="str">
        <f>IF(beosztás!D101=0,"",beosztás!D101)</f>
        <v/>
      </c>
      <c r="E99" s="18"/>
      <c r="F99" s="709">
        <f>COUNTIF(beosztás!$I101:$AM101,"DE")*8</f>
        <v>0</v>
      </c>
      <c r="G99" s="710">
        <f>COUNTIF(beosztás!$I101:$AM101,"DU")*8</f>
        <v>0</v>
      </c>
      <c r="H99" s="710">
        <f>COUNTIF(beosztás!$I101:$AM101,"ÉJ")*8</f>
        <v>0</v>
      </c>
      <c r="I99" s="710">
        <f>COUNTIF(beosztás!$I101:$AM101,"N")*12</f>
        <v>0</v>
      </c>
      <c r="J99" s="710">
        <f>COUNTIF(beosztás!$I101:$AM101,"é")*12</f>
        <v>0</v>
      </c>
      <c r="K99" s="710">
        <f>SUM(beosztás!$I101:$AM101)</f>
        <v>0</v>
      </c>
      <c r="L99" s="710">
        <f>COUNTIF(beosztás!$I101:$AM101,"FÜ")*8</f>
        <v>0</v>
      </c>
      <c r="M99" s="710">
        <f>(COUNTIF(beosztás!$I101:$AM101,"SN")*12)+(COUNTIF(beosztás!$I101:$AM101,"SDE")*8)+(COUNTIF(beosztás!$I101:$AM101,"SDU")*8)+(COUNTIF(beosztás!$I101:$AM101,"S1")*1)+(COUNTIF(beosztás!$I101:$AM101,"S2")*2)+(COUNTIF(beosztás!$I101:$AM101,"S3")*3)+(COUNTIF(beosztás!$I101:$AM101,"S4")*4)+(COUNTIF(beosztás!$I101:$AM101,"S5")*5)+(COUNTIF(beosztás!$I101:$AM101,"S6")*6)+(COUNTIF(beosztás!$I101:$AM101,"S7")*7)+(COUNTIF(beosztás!$I101:$AM101,"S8")*8)+(COUNTIF(beosztás!$I101:$AM101,"S9")*9)+(COUNTIF(beosztás!$I101:$AM101,"S10")*10)+(COUNTIF(beosztás!$I101:$AM101,"S11")*11)+(COUNTIF(beosztás!$I101:$AM101,"S12")*12)+(COUNTIF(beosztás!$I101:$AM101,"SÉ")*12)+(COUNTIF(beosztás!$I101:$AM101,"SÉJ")*8)</f>
        <v>0</v>
      </c>
      <c r="N99" s="710">
        <f>COUNTIF(beosztás!$I101:$AM101,"BN")*12+COUNTIF(beosztás!$I101:$AM101,"BÉ")*12+COUNTIF(beosztás!$I101:$AM101,"BDE")*8+COUNTIF(beosztás!$I101:$AM101,"BDU")*8+COUNTIF(beosztás!$I101:$AM101,"BÉJ")*8+COUNTIF(beosztás!$I101:$AM101,"B1")*1+COUNTIF(beosztás!$I101:$AM101,"B2")*2+COUNTIF(beosztás!$I101:$AM101,"B3")*3+COUNTIF(beosztás!$I101:$AM101,"B5")*5+COUNTIF(beosztás!$I101:$AM101,"B6")*6+COUNTIF(beosztás!$I101:$AM101,"B7")*7+COUNTIF(beosztás!$I101:$AM101,"B8")*8+COUNTIF(beosztás!$I101:$AM101,"B9")*9+COUNTIF(beosztás!$I101:$AM101,"B10")*10+COUNTIF(beosztás!$I101:$AM101,"B11")*11+COUNTIF(beosztás!$I101:$AM101,"B12")*12+COUNTIF(beosztás!$I101:$AM101,"BP")*0</f>
        <v>0</v>
      </c>
      <c r="O99" s="605">
        <f t="shared" si="461"/>
        <v>0</v>
      </c>
      <c r="P99" s="710">
        <f>IF(C99="",0,alapadatok!$AN$2)</f>
        <v>0</v>
      </c>
      <c r="Q99" s="19">
        <f t="shared" si="462"/>
        <v>0</v>
      </c>
      <c r="R99" s="741">
        <f t="shared" si="463"/>
        <v>0</v>
      </c>
      <c r="S99" s="40"/>
      <c r="T99" s="709">
        <f>COUNTIF(beosztás!$AN101:$BO101,"DE")*8</f>
        <v>0</v>
      </c>
      <c r="U99" s="710">
        <f>COUNTIF(beosztás!$AN101:$BO101,"DU")*8</f>
        <v>0</v>
      </c>
      <c r="V99" s="710">
        <f>COUNTIF(beosztás!$AN101:$BO101,"ÉJ")*8</f>
        <v>0</v>
      </c>
      <c r="W99" s="710">
        <f>COUNTIF(beosztás!$AN101:$BO101,"N")*12</f>
        <v>0</v>
      </c>
      <c r="X99" s="710">
        <f>COUNTIF(beosztás!$AN101:$BO101,"É")*12</f>
        <v>0</v>
      </c>
      <c r="Y99" s="710">
        <f>SUM(beosztás!$AN101:$BO101)</f>
        <v>0</v>
      </c>
      <c r="Z99" s="710">
        <f>(COUNTIF(beosztás!$AN101:$BO101,"SN")*12)+(COUNTIF(beosztás!$AN101:$BO101,"SDE")*8)+(COUNTIF(beosztás!$AN101:$BO101,"SDU")*8)+(COUNTIF(beosztás!$AN101:$BO101,"SÉ")*12)+(COUNTIF(beosztás!$AN101:$BO101,"SÉJ")*8)+(COUNTIF(beosztás!$AN101:$BO101,"S1")*1)+(COUNTIF(beosztás!$AN101:$BO101,"S2")*2)+(COUNTIF(beosztás!$AN101:$BO101,"S3")*3)+(COUNTIF(beosztás!$AN101:$BO101,"S4")*4)+(COUNTIF(beosztás!$AN101:$BO101,"S5")*5)+(COUNTIF(beosztás!$AN101:$BO101,"S6")*6)+(COUNTIF(beosztás!$AN101:$BO101,"S7")*7)+(COUNTIF(beosztás!$AN101:$BO101,"S8")*8)+(COUNTIF(beosztás!$AN101:$BO101,"S9")*9)+(COUNTIF(beosztás!$AN101:$BO101,"S10")*10)+(COUNTIF(beosztás!$AN101:$BO101,"S11")*11)+(COUNTIF(beosztás!$AN101:$BO101,"S12")*12)</f>
        <v>0</v>
      </c>
      <c r="AA99" s="710">
        <f>COUNTIF(beosztás!$AN101:$BO101,"FÜ")*8</f>
        <v>0</v>
      </c>
      <c r="AB99" s="710">
        <f>COUNTIF(beosztás!$AN101:$BO101,"BN")*12+COUNTIF(beosztás!$AN101:$BO101,"BÉ")*12+COUNTIF(beosztás!$AN101:$BO101,"BDE")*8+COUNTIF(beosztás!$AN101:$BO101,"BDU")*8+COUNTIF(beosztás!$AN101:$BO101,"BÉJ")*8+COUNTIF(beosztás!$AN101:$BO101,"B1")*1+COUNTIF(beosztás!$AN101:$BO101,"B2")*2+COUNTIF(beosztás!$AN101:$BO101,"B3")*3+COUNTIF(beosztás!$AN101:$BO101,"B5")*5+COUNTIF(beosztás!$AN101:$BO101,"B6")*6+COUNTIF(beosztás!$AN101:$BO101,"B7")*7+COUNTIF(beosztás!$AN101:$BO101,"B8")*8+COUNTIF(beosztás!$AN101:$BO101,"B9")*9+COUNTIF(beosztás!$AN101:$BO101,"B10")*10+COUNTIF(beosztás!$AN101:$BO101,"B11")*11+COUNTIF(beosztás!$AN101:$BO101,"B12")*12+COUNTIF(beosztás!$AN101:$BO101,"BP")*0</f>
        <v>0</v>
      </c>
      <c r="AC99" s="605">
        <f t="shared" si="464"/>
        <v>0</v>
      </c>
      <c r="AD99" s="710">
        <f>IF(C99="",0,alapadatok!$AN$3)</f>
        <v>0</v>
      </c>
      <c r="AE99" s="19">
        <f t="shared" si="465"/>
        <v>0</v>
      </c>
      <c r="AF99" s="741">
        <f t="shared" si="466"/>
        <v>0</v>
      </c>
      <c r="AG99" s="40"/>
      <c r="AH99" s="25">
        <f t="shared" si="467"/>
        <v>0</v>
      </c>
      <c r="AI99" s="605">
        <f t="shared" si="468"/>
        <v>0</v>
      </c>
      <c r="AJ99" s="605">
        <f t="shared" si="469"/>
        <v>0</v>
      </c>
      <c r="AK99" s="605">
        <f t="shared" si="470"/>
        <v>0</v>
      </c>
      <c r="AL99" s="605">
        <f t="shared" si="471"/>
        <v>0</v>
      </c>
      <c r="AM99" s="605">
        <f t="shared" si="472"/>
        <v>0</v>
      </c>
      <c r="AN99" s="605">
        <f t="shared" si="473"/>
        <v>0</v>
      </c>
      <c r="AO99" s="605">
        <f t="shared" si="474"/>
        <v>0</v>
      </c>
      <c r="AP99" s="605">
        <f t="shared" si="475"/>
        <v>0</v>
      </c>
      <c r="AQ99" s="605">
        <f t="shared" si="476"/>
        <v>0</v>
      </c>
      <c r="AR99" s="605">
        <f t="shared" si="477"/>
        <v>0</v>
      </c>
      <c r="AS99" s="19">
        <f t="shared" si="478"/>
        <v>0</v>
      </c>
      <c r="AT99" s="741">
        <f t="shared" si="479"/>
        <v>0</v>
      </c>
      <c r="AU99" s="41"/>
      <c r="AV99" s="709">
        <f>COUNTIF(beosztás!$BP101:$CT101,"DE")*8</f>
        <v>0</v>
      </c>
      <c r="AW99" s="710">
        <f>COUNTIF(beosztás!$BP101:$CT101,"DU")*8</f>
        <v>0</v>
      </c>
      <c r="AX99" s="710">
        <f>COUNTIF(beosztás!$BP101:$CT101,"ÉJ")*8</f>
        <v>0</v>
      </c>
      <c r="AY99" s="710">
        <f>COUNTIF(beosztás!$BP101:$CT101,"N")*12</f>
        <v>0</v>
      </c>
      <c r="AZ99" s="710">
        <f>COUNTIF(beosztás!$BP101:$CT101,"é")*12</f>
        <v>0</v>
      </c>
      <c r="BA99" s="710">
        <f>SUM(beosztás!$BP101:$CT101)</f>
        <v>0</v>
      </c>
      <c r="BB99" s="710">
        <f>COUNTIF(beosztás!$BP101:$CT101,"FÜ")*8</f>
        <v>0</v>
      </c>
      <c r="BC99" s="897">
        <f>(COUNTIF(beosztás!$BP101:$CT101,"SN")*12)+(COUNTIF(beosztás!$BP101:$CT101,"SDE")*8)+(COUNTIF(beosztás!$BP101:$CT101,"SDU")*8)+(COUNTIF(beosztás!$BP101:$CT101,"SÉ")*12)+(COUNTIF(beosztás!$BP101:$CT101,"SÉJ")*8)+(COUNTIF(beosztás!$BP101:$CT101,"S1")*1)+(COUNTIF(beosztás!$BP101:$CT101,"S2")*2)+(COUNTIF(beosztás!$BP101:$CT101,"S3")*3)+(COUNTIF(beosztás!$BP101:$CT101,"S4")*4)+(COUNTIF(beosztás!$BP101:$CT101,"S5")*5)+(COUNTIF(beosztás!$BP101:$CT101,"S6")*6)+(COUNTIF(beosztás!$BP101:$CT101,"S7")*7)+(COUNTIF(beosztás!$BP101:$CT101,"S8")*8)+(COUNTIF(beosztás!$BP101:$CT101,"S9")*9)+(COUNTIF(beosztás!$BP101:$CT101,"S10")*10)+(COUNTIF(beosztás!$BP101:$CT101,"S11")*11)+(COUNTIF(beosztás!$BP101:$CT101,"S12")*12)</f>
        <v>0</v>
      </c>
      <c r="BD99" s="710">
        <f>COUNTIF(beosztás!$BP101:$CT101,"BN")*12+COUNTIF(beosztás!$BP101:$CT101,"BÉ")*12+COUNTIF(beosztás!$BP101:$CT101,"BDE")*8+COUNTIF(beosztás!$BP101:$CT101,"BDU")*8+COUNTIF(beosztás!$BP101:$CT101,"BÉJ")*8+COUNTIF(beosztás!$BP101:$CT101,"B1")*1+COUNTIF(beosztás!$BP101:$CT101,"B2")*2+COUNTIF(beosztás!$BP101:$CT101,"B3")*3+COUNTIF(beosztás!$BP101:$CT101,"B5")*5+COUNTIF(beosztás!$BP101:$CT101,"B6")*6+COUNTIF(beosztás!$BP101:$CT101,"B7")*7+COUNTIF(beosztás!$BP101:$CT101,"B8")*8+COUNTIF(beosztás!$BP101:$CT101,"B9")*9+COUNTIF(beosztás!$BP101:$CT101,"B10")*10+COUNTIF(beosztás!$BP101:$CT101,"B11")*11+COUNTIF(beosztás!$BP101:$CT101,"B12")*12+COUNTIF(beosztás!$BP101:$CT101,"BP")*0</f>
        <v>0</v>
      </c>
      <c r="BE99" s="605">
        <f t="shared" si="480"/>
        <v>0</v>
      </c>
      <c r="BF99" s="710">
        <f>IF(C99="",0,alapadatok!$AN$4)</f>
        <v>0</v>
      </c>
      <c r="BG99" s="19">
        <f t="shared" si="481"/>
        <v>0</v>
      </c>
      <c r="BH99" s="741">
        <f t="shared" si="482"/>
        <v>0</v>
      </c>
      <c r="BI99" s="40"/>
      <c r="BJ99" s="709">
        <f>COUNTIF(beosztás!$CU101:$DX101,"DE")*8</f>
        <v>0</v>
      </c>
      <c r="BK99" s="710">
        <f>COUNTIF(beosztás!$CU101:$DX101,"DU")*8</f>
        <v>0</v>
      </c>
      <c r="BL99" s="710">
        <f>COUNTIF(beosztás!$CU101:$DX101,"ÉJ")*8</f>
        <v>0</v>
      </c>
      <c r="BM99" s="710">
        <f>COUNTIF(beosztás!$CU101:$DX101,"N")*12</f>
        <v>0</v>
      </c>
      <c r="BN99" s="710">
        <f>COUNTIF(beosztás!$CU101:$DX101,"É")*12</f>
        <v>0</v>
      </c>
      <c r="BO99" s="710">
        <f>SUM(beosztás!$CU101:$DX101)</f>
        <v>0</v>
      </c>
      <c r="BP99" s="897">
        <f>(COUNTIF(beosztás!$CU101:$DX101,"SN")*12)+(COUNTIF(beosztás!$CU101:$DX101,"SDE")*8)+(COUNTIF(beosztás!$CU101:$DX101,"SDU")*8)+(COUNTIF(beosztás!$CU101:$DX101,"SÉ")*12)+(COUNTIF(beosztás!$CU101:$DX101,"SÉJ")*8)+(COUNTIF(beosztás!$CU101:$DX101,"S1")*1)+(COUNTIF(beosztás!$CU101:$DX101,"S2")*2)+(COUNTIF(beosztás!$CU101:$DX101,"S3")*3)+(COUNTIF(beosztás!$CU101:$DX101,"S4")*4)+(COUNTIF(beosztás!$CU101:$DX101,"S5")*5)+(COUNTIF(beosztás!$CU101:$DX101,"S6")*6)+(COUNTIF(beosztás!$CU101:$DX101,"S7")*7)+(COUNTIF(beosztás!$CU101:$DX101,"S8")*8)+(COUNTIF(beosztás!$CU101:$DX101,"S9")*9)+(COUNTIF(beosztás!$CU101:$DX101,"S10")*10)+(COUNTIF(beosztás!$CU101:$DX101,"S11")*11)+(COUNTIF(beosztás!$CU101:$DX101,"S12")*12)</f>
        <v>0</v>
      </c>
      <c r="BQ99" s="710">
        <f>COUNTIF(beosztás!$CU101:$DX101,"FÜ")*8</f>
        <v>0</v>
      </c>
      <c r="BR99" s="710">
        <f>COUNTIF(beosztás!$CU101:$DX101,"BN")*12+COUNTIF(beosztás!$CU101:$DX101,"BÉ")*12+COUNTIF(beosztás!$CU101:$DX101,"BDE")*8+COUNTIF(beosztás!$CU101:$DX101,"BDU")*8+COUNTIF(beosztás!$CU101:$DX101,"BÉJ")*8+COUNTIF(beosztás!$CU101:$DX101,"B1")*1+COUNTIF(beosztás!$CU101:$DX101,"B2")*2+COUNTIF(beosztás!$CU101:$DX101,"B3")*3+COUNTIF(beosztás!$CU101:$DX101,"B5")*5+COUNTIF(beosztás!$CU101:$DX101,"B6")*6+COUNTIF(beosztás!$CU101:$DX101,"B7")*7+COUNTIF(beosztás!$CU101:$DX101,"B8")*8+COUNTIF(beosztás!$CU101:$DX101,"B9")*9+COUNTIF(beosztás!$CU101:$DX101,"B10")*10+COUNTIF(beosztás!$CU101:$DX101,"B11")*11+COUNTIF(beosztás!$CU101:$DX101,"B12")*12+COUNTIF(beosztás!$CU101:$DX101,"BP")*0</f>
        <v>0</v>
      </c>
      <c r="BS99" s="605">
        <f t="shared" si="483"/>
        <v>0</v>
      </c>
      <c r="BT99" s="710">
        <f>IF(C99="",0,alapadatok!$AN$5)</f>
        <v>0</v>
      </c>
      <c r="BU99" s="19">
        <f t="shared" si="484"/>
        <v>0</v>
      </c>
      <c r="BV99" s="741">
        <f t="shared" si="485"/>
        <v>0</v>
      </c>
      <c r="BW99" s="40"/>
      <c r="BX99" s="25">
        <f t="shared" si="486"/>
        <v>0</v>
      </c>
      <c r="BY99" s="605">
        <f t="shared" si="487"/>
        <v>0</v>
      </c>
      <c r="BZ99" s="605">
        <f t="shared" si="488"/>
        <v>0</v>
      </c>
      <c r="CA99" s="605">
        <f t="shared" si="489"/>
        <v>0</v>
      </c>
      <c r="CB99" s="605">
        <f t="shared" si="490"/>
        <v>0</v>
      </c>
      <c r="CC99" s="605">
        <f t="shared" si="491"/>
        <v>0</v>
      </c>
      <c r="CD99" s="605">
        <f t="shared" si="492"/>
        <v>0</v>
      </c>
      <c r="CE99" s="605">
        <f t="shared" si="493"/>
        <v>0</v>
      </c>
      <c r="CF99" s="605">
        <f t="shared" si="494"/>
        <v>0</v>
      </c>
      <c r="CG99" s="605">
        <f t="shared" si="495"/>
        <v>0</v>
      </c>
      <c r="CH99" s="605">
        <f t="shared" si="496"/>
        <v>0</v>
      </c>
      <c r="CI99" s="19">
        <f t="shared" si="497"/>
        <v>0</v>
      </c>
      <c r="CJ99" s="741">
        <f t="shared" si="498"/>
        <v>0</v>
      </c>
      <c r="CK99" s="41"/>
      <c r="CL99" s="709">
        <f>COUNTIF(beosztás!$DY101:$FC101,"DE")*8</f>
        <v>0</v>
      </c>
      <c r="CM99" s="710">
        <f>COUNTIF(beosztás!$DY101:$FC101,"DU")*8</f>
        <v>0</v>
      </c>
      <c r="CN99" s="710">
        <f>COUNTIF(beosztás!$DY101:$FC101,"ÉJ")*8</f>
        <v>0</v>
      </c>
      <c r="CO99" s="710">
        <f>COUNTIF(beosztás!$DY101:$FC101,"N")*12</f>
        <v>0</v>
      </c>
      <c r="CP99" s="710">
        <f>COUNTIF(beosztás!$DY101:$FC101,"é")*12</f>
        <v>0</v>
      </c>
      <c r="CQ99" s="710">
        <f>SUM(beosztás!$DY101:$FC101)</f>
        <v>0</v>
      </c>
      <c r="CR99" s="710">
        <f>COUNTIF(beosztás!$DY101:$FC101,"FÜ")*8</f>
        <v>0</v>
      </c>
      <c r="CS99" s="897">
        <f>(COUNTIF(beosztás!$DY101:$FC101,"SN")*12)+(COUNTIF(beosztás!$DY101:$FC101,"SDE")*8)+(COUNTIF(beosztás!$DY101:$FC101,"SDU")*8)+(COUNTIF(beosztás!$DY101:$FC101,"SÉ")*12)+(COUNTIF(beosztás!$DY101:$FC101,"SÉJ")*8)+(COUNTIF(beosztás!$DY101:$FC101,"S1")*1)+(COUNTIF(beosztás!$DY101:$FC101,"S2")*2)+(COUNTIF(beosztás!$DY101:$FC101,"S3")*3)+(COUNTIF(beosztás!$DY101:$FC101,"S4")*4)+(COUNTIF(beosztás!$DY101:$FC101,"S5")*5)+(COUNTIF(beosztás!$DY101:$FC101,"S6")*6)+(COUNTIF(beosztás!$DY101:$FC101,"S7")*7)+(COUNTIF(beosztás!$DY101:$FC101,"S8")*8)+(COUNTIF(beosztás!$DY101:$FC101,"S9")*9)+(COUNTIF(beosztás!$DY101:$FC101,"S10")*10)+(COUNTIF(beosztás!$DY101:$FC101,"S11")*11)+(COUNTIF(beosztás!$DY101:$FC101,"S12")*12)</f>
        <v>0</v>
      </c>
      <c r="CT99" s="710">
        <f>COUNTIF(beosztás!$DY101:$FC101,"BN")*12+COUNTIF(beosztás!$DY101:$FC101,"BÉ")*12+COUNTIF(beosztás!$DY101:$FC101,"BDE")*8+COUNTIF(beosztás!$DY101:$FC101,"BDU")*8+COUNTIF(beosztás!$DY101:$FC101,"BÉJ")*8+COUNTIF(beosztás!$DY101:$FC101,"B1")*1+COUNTIF(beosztás!$DY101:$FC101,"B2")*2+COUNTIF(beosztás!$DY101:$FC101,"B3")*3+COUNTIF(beosztás!$DY101:$FC101,"B5")*5+COUNTIF(beosztás!$DY101:$FC101,"B6")*6+COUNTIF(beosztás!$DY101:$FC101,"B7")*7+COUNTIF(beosztás!$DY101:$FC101,"B8")*8+COUNTIF(beosztás!$DY101:$FC101,"B9")*9+COUNTIF(beosztás!$DY101:$FC101,"B10")*10+COUNTIF(beosztás!$DY101:$FC101,"B11")*11+COUNTIF(beosztás!$DY101:$FC101,"B12")*12+COUNTIF(beosztás!$DY101:$FC101,"BP")*0</f>
        <v>0</v>
      </c>
      <c r="CU99" s="605">
        <f t="shared" si="575"/>
        <v>0</v>
      </c>
      <c r="CV99" s="710">
        <f>IF(C99="",0,alapadatok!$AN$6)</f>
        <v>0</v>
      </c>
      <c r="CW99" s="19">
        <f t="shared" si="500"/>
        <v>0</v>
      </c>
      <c r="CX99" s="907">
        <f t="shared" si="501"/>
        <v>0</v>
      </c>
      <c r="CY99" s="40"/>
      <c r="CZ99" s="709">
        <f>COUNTIF(beosztás!$FD101:$GG101,"DE")*8</f>
        <v>0</v>
      </c>
      <c r="DA99" s="710">
        <f>COUNTIF(beosztás!$FD101:$GG101,"DU")*8</f>
        <v>0</v>
      </c>
      <c r="DB99" s="710">
        <f>COUNTIF(beosztás!$FD101:$GG101,"ÉJ")*8</f>
        <v>0</v>
      </c>
      <c r="DC99" s="710">
        <f>COUNTIF(beosztás!$FD101:$GG101,"N")*12</f>
        <v>0</v>
      </c>
      <c r="DD99" s="710">
        <f>COUNTIF(beosztás!$FD101:$GG101,"É")*12</f>
        <v>0</v>
      </c>
      <c r="DE99" s="710">
        <f>SUM(beosztás!$FD101:$GG101)</f>
        <v>0</v>
      </c>
      <c r="DF99" s="897">
        <f>(COUNTIF(beosztás!$FD101:$GG101,"SN")*12)+(COUNTIF(beosztás!$FD101:$GG101,"SDE")*8)+(COUNTIF(beosztás!$FD101:$GG101,"SDU")*8)+(COUNTIF(beosztás!$FD101:$GG101,"SÉ")*12)+(COUNTIF(beosztás!$FD101:$GG101,"SÉJ")*8)+(COUNTIF(beosztás!$FD101:$GG101,"S1")*1)+(COUNTIF(beosztás!$FD101:$GG101,"S2")*2)+(COUNTIF(beosztás!$FD101:$GG101,"S3")*3)+(COUNTIF(beosztás!$FD101:$GG101,"S4")*4)+(COUNTIF(beosztás!$FD101:$GG101,"S5")*5)+(COUNTIF(beosztás!$FD101:$GG101,"S6")*6)+(COUNTIF(beosztás!$FD101:$GG101,"S7")*7)+(COUNTIF(beosztás!$FD101:$GG101,"S8")*8)+(COUNTIF(beosztás!$FD101:$GG101,"S9")*9)+(COUNTIF(beosztás!$FD101:$GG101,"S10")*10)+(COUNTIF(beosztás!$FD101:$GG101,"S11")*11)+(COUNTIF(beosztás!$FD101:$GG101,"S12")*12)</f>
        <v>0</v>
      </c>
      <c r="DG99" s="710">
        <f>COUNTIF(beosztás!$FD101:$GG101,"FÜ")*8</f>
        <v>0</v>
      </c>
      <c r="DH99" s="710">
        <f>COUNTIF(beosztás!$FD101:$GG101,"BN")*12+COUNTIF(beosztás!$FD101:$GG101,"BÉ")*12+COUNTIF(beosztás!$FD101:$GG101,"BDE")*8+COUNTIF(beosztás!$FD101:$GG101,"BDU")*8+COUNTIF(beosztás!$FD101:$GG101,"BÉJ")*8+COUNTIF(beosztás!$FD101:$GG101,"B1")*1+COUNTIF(beosztás!$FD101:$GG101,"B2")*2+COUNTIF(beosztás!$FD101:$GG101,"B3")*3+COUNTIF(beosztás!$FD101:$GG101,"B5")*5+COUNTIF(beosztás!$FD101:$GG101,"B6")*6+COUNTIF(beosztás!$FD101:$GG101,"B7")*7+COUNTIF(beosztás!$FD101:$GG101,"B8")*8+COUNTIF(beosztás!$FD101:$GG101,"B9")*9+COUNTIF(beosztás!$FD101:$GG101,"B10")*10+COUNTIF(beosztás!$FD101:$GG101,"B11")*11+COUNTIF(beosztás!$FD101:$GG101,"B12")*12+COUNTIF(beosztás!$FD101:$GG101,"BP")*0</f>
        <v>0</v>
      </c>
      <c r="DI99" s="605">
        <f t="shared" si="502"/>
        <v>0</v>
      </c>
      <c r="DJ99" s="710">
        <f>IF(C99="",0,alapadatok!$AN$7)</f>
        <v>0</v>
      </c>
      <c r="DK99" s="19">
        <f t="shared" si="503"/>
        <v>0</v>
      </c>
      <c r="DL99" s="741">
        <f t="shared" si="504"/>
        <v>0</v>
      </c>
      <c r="DM99" s="40"/>
      <c r="DN99" s="25">
        <f t="shared" si="505"/>
        <v>0</v>
      </c>
      <c r="DO99" s="605">
        <f t="shared" si="506"/>
        <v>0</v>
      </c>
      <c r="DP99" s="605">
        <f t="shared" si="507"/>
        <v>0</v>
      </c>
      <c r="DQ99" s="605">
        <f t="shared" si="508"/>
        <v>0</v>
      </c>
      <c r="DR99" s="605">
        <f t="shared" si="509"/>
        <v>0</v>
      </c>
      <c r="DS99" s="605">
        <f t="shared" si="510"/>
        <v>0</v>
      </c>
      <c r="DT99" s="605">
        <f t="shared" si="511"/>
        <v>0</v>
      </c>
      <c r="DU99" s="605">
        <f t="shared" si="512"/>
        <v>0</v>
      </c>
      <c r="DV99" s="605">
        <f t="shared" si="513"/>
        <v>0</v>
      </c>
      <c r="DW99" s="605">
        <f t="shared" si="514"/>
        <v>0</v>
      </c>
      <c r="DX99" s="605">
        <f t="shared" si="515"/>
        <v>0</v>
      </c>
      <c r="DY99" s="19">
        <f t="shared" si="516"/>
        <v>0</v>
      </c>
      <c r="DZ99" s="907">
        <f t="shared" si="517"/>
        <v>0</v>
      </c>
      <c r="EA99" s="41"/>
      <c r="EB99" s="709">
        <f>COUNTIF(beosztás!$GH101:$HL101,"DE")*8</f>
        <v>0</v>
      </c>
      <c r="EC99" s="710">
        <f>COUNTIF(beosztás!$GH101:$HL101,"DU")*8</f>
        <v>0</v>
      </c>
      <c r="ED99" s="710">
        <f>COUNTIF(beosztás!$GH101:$HL101,"ÉJ")*8</f>
        <v>0</v>
      </c>
      <c r="EE99" s="710">
        <f>COUNTIF(beosztás!$GH101:$HL101,"N")*12</f>
        <v>0</v>
      </c>
      <c r="EF99" s="710">
        <f>COUNTIF(beosztás!$GH101:$HL101,"é")*12</f>
        <v>0</v>
      </c>
      <c r="EG99" s="710">
        <f>SUM(beosztás!$GH101:$HL101)</f>
        <v>0</v>
      </c>
      <c r="EH99" s="710">
        <f>COUNTIF(beosztás!$GH101:$HL101,"FÜ")*8</f>
        <v>0</v>
      </c>
      <c r="EI99" s="897">
        <f>(COUNTIF(beosztás!$GH101:$HL101,"SN")*12)+(COUNTIF(beosztás!$GH101:$HL101,"SDE")*8)+(COUNTIF(beosztás!$GH101:$HL101,"SDU")*8)+(COUNTIF(beosztás!$GH101:$HL101,"SÉ")*12)+(COUNTIF(beosztás!$GH101:$HL101,"SÉJ")*8)+(COUNTIF(beosztás!$GH101:$HL101,"S1")*1)+(COUNTIF(beosztás!$GH101:$HL101,"S2")*2)+(COUNTIF(beosztás!$GH101:$HL101,"S3")*3)+(COUNTIF(beosztás!$GH101:$HL101,"S4")*4)+(COUNTIF(beosztás!$GH101:$HL101,"S5")*5)+(COUNTIF(beosztás!$GH101:$HL101,"S6")*6)+(COUNTIF(beosztás!$GH101:$HL101,"S7")*7)+(COUNTIF(beosztás!$GH101:$HL101,"S8")*8)+(COUNTIF(beosztás!$GH101:$HL101,"S9")*9)+(COUNTIF(beosztás!$GH101:$HL101,"S10")*10)+(COUNTIF(beosztás!$GH101:$HL101,"S11")*11)+(COUNTIF(beosztás!$GH101:$HL101,"S12")*12)</f>
        <v>0</v>
      </c>
      <c r="EJ99" s="710">
        <f>COUNTIF(beosztás!$GH101:$HL101,"BN")*12+COUNTIF(beosztás!$GH101:$HL101,"BÉ")*12+COUNTIF(beosztás!$GH101:$HL101,"BDE")*8+COUNTIF(beosztás!$GH101:$HL101,"BDU")*8+COUNTIF(beosztás!$GH101:$HL101,"BÉJ")*8+COUNTIF(beosztás!$GH101:$HL101,"B1")*1+COUNTIF(beosztás!$GH101:$HL101,"B2")*2+COUNTIF(beosztás!$GH101:$HL101,"B3")*3+COUNTIF(beosztás!$GH101:$HL101,"B5")*5+COUNTIF(beosztás!$GH101:$HL101,"B6")*6+COUNTIF(beosztás!$GH101:$HL101,"B7")*7+COUNTIF(beosztás!$GH101:$HL101,"B8")*8+COUNTIF(beosztás!$GH101:$HL101,"B9")*9+COUNTIF(beosztás!$GH101:$HL101,"B10")*10+COUNTIF(beosztás!$GH101:$HL101,"B11")*11+COUNTIF(beosztás!$GH101:$HL101,"B12")*12+COUNTIF(beosztás!$GH101:$HL101,"BP")*0</f>
        <v>0</v>
      </c>
      <c r="EK99" s="605">
        <f t="shared" si="518"/>
        <v>0</v>
      </c>
      <c r="EL99" s="710">
        <f>IF(C99="",0,alapadatok!$AN$8)</f>
        <v>0</v>
      </c>
      <c r="EM99" s="19">
        <f t="shared" si="519"/>
        <v>0</v>
      </c>
      <c r="EN99" s="907">
        <f t="shared" si="520"/>
        <v>0</v>
      </c>
      <c r="EO99" s="40"/>
      <c r="EP99" s="709">
        <f>COUNTIF(beosztás!$HM101:$IQ101,"DE")*8</f>
        <v>0</v>
      </c>
      <c r="EQ99" s="710">
        <f>COUNTIF(beosztás!$HM101:$IQ101,"DU")*8</f>
        <v>0</v>
      </c>
      <c r="ER99" s="710">
        <f>COUNTIF(beosztás!$HM101:$IQ101,"ÉJ")*8</f>
        <v>0</v>
      </c>
      <c r="ES99" s="710">
        <f>COUNTIF(beosztás!$HM101:$IQ101,"N")*12</f>
        <v>0</v>
      </c>
      <c r="ET99" s="710">
        <f>COUNTIF(beosztás!$HM101:$IQ101,"É")*12</f>
        <v>0</v>
      </c>
      <c r="EU99" s="710">
        <f>SUM(beosztás!$HM101:$IQ101)</f>
        <v>0</v>
      </c>
      <c r="EV99" s="897">
        <f>(COUNTIF(beosztás!$HM101:$IQ101,"SN")*12)+(COUNTIF(beosztás!$HM101:$IQ101,"SDE")*8)+(COUNTIF(beosztás!$HM101:$IQ101,"SDU")*8)+(COUNTIF(beosztás!$HM101:$IQ101,"SÉ")*12)+(COUNTIF(beosztás!$HM101:$IQ101,"SÉJ")*8)+(COUNTIF(beosztás!$HM101:$IQ101,"S1")*1)+(COUNTIF(beosztás!$HM101:$IQ101,"S2")*2)+(COUNTIF(beosztás!$HM101:$IQ101,"S3")*3)+(COUNTIF(beosztás!$HM101:$IQ101,"S4")*4)+(COUNTIF(beosztás!$HM101:$IQ101,"S5")*5)+(COUNTIF(beosztás!$HM101:$IQ101,"S6")*6)+(COUNTIF(beosztás!$HM101:$IQ101,"S7")*7)+(COUNTIF(beosztás!$HM101:$IQ101,"S8")*8)+(COUNTIF(beosztás!$HM101:$IQ101,"S9")*9)+(COUNTIF(beosztás!$HM101:$IQ101,"S10")*10)+(COUNTIF(beosztás!$HM101:$IQ101,"S11")*11)+(COUNTIF(beosztás!$HM101:$IQ101,"S12")*12)</f>
        <v>0</v>
      </c>
      <c r="EW99" s="710">
        <f>COUNTIF(beosztás!$HM101:$IQ101,"FÜ")*8</f>
        <v>0</v>
      </c>
      <c r="EX99" s="710">
        <f>COUNTIF(beosztás!$HM101:$IQ101,"BN")*12+COUNTIF(beosztás!$HM101:$IQ101,"BÉ")*12+COUNTIF(beosztás!$HM101:$IQ101,"BDE")*8+COUNTIF(beosztás!$HM101:$IQ101,"BDU")*8+COUNTIF(beosztás!$HM101:$IQ101,"BÉJ")*8+COUNTIF(beosztás!$HM101:$IQ101,"B1")*1+COUNTIF(beosztás!$HM101:$IQ101,"B2")*2+COUNTIF(beosztás!$HM101:$IQ101,"B3")*3+COUNTIF(beosztás!$HM101:$IQ101,"B5")*5+COUNTIF(beosztás!$HM101:$IQ101,"B6")*6+COUNTIF(beosztás!$HM101:$IQ101,"B7")*7+COUNTIF(beosztás!$HM101:$IQ101,"B8")*8+COUNTIF(beosztás!$HM101:$IQ101,"B9")*9+COUNTIF(beosztás!$HM101:$IQ101,"B10")*10+COUNTIF(beosztás!$HM101:$IQ101,"B11")*11+COUNTIF(beosztás!$HM101:$IQ101,"B12")*12+COUNTIF(beosztás!$HM101:$IQ101,"BP")*0</f>
        <v>0</v>
      </c>
      <c r="EY99" s="605">
        <f t="shared" si="521"/>
        <v>0</v>
      </c>
      <c r="EZ99" s="710">
        <f>IF(C99="",0,alapadatok!$AN$9)</f>
        <v>0</v>
      </c>
      <c r="FA99" s="19">
        <f t="shared" si="522"/>
        <v>0</v>
      </c>
      <c r="FB99" s="907">
        <f t="shared" si="523"/>
        <v>0</v>
      </c>
      <c r="FC99" s="40"/>
      <c r="FD99" s="25">
        <f t="shared" si="524"/>
        <v>0</v>
      </c>
      <c r="FE99" s="605">
        <f t="shared" si="525"/>
        <v>0</v>
      </c>
      <c r="FF99" s="605">
        <f t="shared" si="526"/>
        <v>0</v>
      </c>
      <c r="FG99" s="605">
        <f t="shared" si="527"/>
        <v>0</v>
      </c>
      <c r="FH99" s="605">
        <f t="shared" si="528"/>
        <v>0</v>
      </c>
      <c r="FI99" s="605">
        <f t="shared" si="529"/>
        <v>0</v>
      </c>
      <c r="FJ99" s="605">
        <f t="shared" si="530"/>
        <v>0</v>
      </c>
      <c r="FK99" s="605">
        <f t="shared" si="531"/>
        <v>0</v>
      </c>
      <c r="FL99" s="605">
        <f t="shared" si="532"/>
        <v>0</v>
      </c>
      <c r="FM99" s="605">
        <f t="shared" si="533"/>
        <v>0</v>
      </c>
      <c r="FN99" s="605">
        <f t="shared" si="534"/>
        <v>0</v>
      </c>
      <c r="FO99" s="19">
        <f t="shared" si="535"/>
        <v>0</v>
      </c>
      <c r="FP99" s="907">
        <f t="shared" si="536"/>
        <v>0</v>
      </c>
      <c r="FQ99" s="41"/>
      <c r="FR99" s="709">
        <f>COUNTIF(beosztás!$IR101:$JU101,"DE")*8</f>
        <v>0</v>
      </c>
      <c r="FS99" s="710">
        <f>COUNTIF(beosztás!$IR101:$JU101,"DU")*8</f>
        <v>0</v>
      </c>
      <c r="FT99" s="710">
        <f>COUNTIF(beosztás!$IR101:$JU101,"ÉJ")*8</f>
        <v>0</v>
      </c>
      <c r="FU99" s="710">
        <f>COUNTIF(beosztás!$IR101:$JU101,"N")*12</f>
        <v>0</v>
      </c>
      <c r="FV99" s="710">
        <f>COUNTIF(beosztás!$IR101:$JU101,"é")*12</f>
        <v>0</v>
      </c>
      <c r="FW99" s="710">
        <f>SUM(beosztás!$IR101:$JU101)</f>
        <v>0</v>
      </c>
      <c r="FX99" s="710">
        <f>COUNTIF(beosztás!$IR101:$JU101,"FÜ")*8</f>
        <v>0</v>
      </c>
      <c r="FY99" s="897">
        <f>(COUNTIF(beosztás!$IR101:$JU101,"SN")*12)+(COUNTIF(beosztás!$IR101:$JU101,"SDE")*8)+(COUNTIF(beosztás!$IR101:$JU101,"SDU")*8)+(COUNTIF(beosztás!$IR101:$JU101,"SÉ")*12)+(COUNTIF(beosztás!$IR101:$JU101,"SÉJ")*8)+(COUNTIF(beosztás!$IR101:$JU101,"S1")*1)+(COUNTIF(beosztás!$IR101:$JU101,"S2")*2)+(COUNTIF(beosztás!$IR101:$JU101,"S3")*3)+(COUNTIF(beosztás!$IR101:$JU101,"S4")*4)+(COUNTIF(beosztás!$IR101:$JU101,"S5")*5)+(COUNTIF(beosztás!$IR101:$JU101,"S6")*6)+(COUNTIF(beosztás!$IR101:$JU101,"S7")*7)+(COUNTIF(beosztás!$IR101:$JU101,"S8")*8)+(COUNTIF(beosztás!$IR101:$JU101,"S9")*9)+(COUNTIF(beosztás!$IR101:$JU101,"S10")*10)+(COUNTIF(beosztás!$IR101:$JU101,"S11")*11)+(COUNTIF(beosztás!$IR101:$JU101,"S12")*12)</f>
        <v>0</v>
      </c>
      <c r="FZ99" s="710">
        <f>COUNTIF(beosztás!$IR101:$JU101,"BN")*12+COUNTIF(beosztás!$IR101:$JU101,"BÉ")*12+COUNTIF(beosztás!$IR101:$JU101,"BDE")*8+COUNTIF(beosztás!$IR101:$JU101,"BDU")*8+COUNTIF(beosztás!$IR101:$JU101,"BÉJ")*8+COUNTIF(beosztás!$IR101:$JU101,"B1")*1+COUNTIF(beosztás!$IR101:$JU101,"B2")*2+COUNTIF(beosztás!$IR101:$JU101,"B3")*3+COUNTIF(beosztás!$IR101:$JU101,"B5")*5+COUNTIF(beosztás!$IR101:$JU101,"B6")*6+COUNTIF(beosztás!$IR101:$JU101,"B7")*7+COUNTIF(beosztás!$IR101:$JU101,"B8")*8+COUNTIF(beosztás!$IR101:$JU101,"B9")*9+COUNTIF(beosztás!$IR101:$JU101,"B10")*10+COUNTIF(beosztás!$IR101:$JU101,"B11")*11+COUNTIF(beosztás!$IR101:$JU101,"B12")*12+COUNTIF(beosztás!$IR101:$JU101,"BP")*0</f>
        <v>0</v>
      </c>
      <c r="GA99" s="605">
        <f t="shared" si="537"/>
        <v>0</v>
      </c>
      <c r="GB99" s="710">
        <f>IF(C99="",0,alapadatok!$AN$10)</f>
        <v>0</v>
      </c>
      <c r="GC99" s="19">
        <f t="shared" si="538"/>
        <v>0</v>
      </c>
      <c r="GD99" s="907">
        <f t="shared" si="539"/>
        <v>0</v>
      </c>
      <c r="GE99" s="42"/>
      <c r="GF99" s="709">
        <f>COUNTIF(beosztás!$JV101:$KZ101,"DE")*8</f>
        <v>0</v>
      </c>
      <c r="GG99" s="710">
        <f>COUNTIF(beosztás!$JV101:$KZ101,"DU")*8</f>
        <v>0</v>
      </c>
      <c r="GH99" s="710">
        <f>COUNTIF(beosztás!$JV101:$KZ101,"ÉJ")*8</f>
        <v>0</v>
      </c>
      <c r="GI99" s="710">
        <f>COUNTIF(beosztás!$JV101:$KZ101,"N")*12</f>
        <v>0</v>
      </c>
      <c r="GJ99" s="710">
        <f>COUNTIF(beosztás!$JV101:$KZ101,"É")*12</f>
        <v>0</v>
      </c>
      <c r="GK99" s="710">
        <f>SUM(beosztás!$JV101:$KZ101)</f>
        <v>0</v>
      </c>
      <c r="GL99" s="897">
        <f>(COUNTIF(beosztás!$JV101:$KZ101,"SN")*12)+(COUNTIF(beosztás!$JV101:$KZ101,"SDE")*8)+(COUNTIF(beosztás!$JV101:$KZ101,"SDU")*8)+(COUNTIF(beosztás!$JV101:$KZ101,"SÉ")*12)+(COUNTIF(beosztás!$JV101:$KZ101,"SÉJ")*8)+(COUNTIF(beosztás!$JV101:$KZ101,"S1")*1)+(COUNTIF(beosztás!$JV101:$KZ101,"S2")*2)+(COUNTIF(beosztás!$JV101:$KZ101,"S3")*3)+(COUNTIF(beosztás!$JV101:$KZ101,"S4")*4)+(COUNTIF(beosztás!$JV101:$KZ101,"S5")*5)+(COUNTIF(beosztás!$JV101:$KZ101,"S6")*6)+(COUNTIF(beosztás!$JV101:$KZ101,"S7")*7)+(COUNTIF(beosztás!$JV101:$KZ101,"S8")*8)+(COUNTIF(beosztás!$JV101:$KZ101,"S9")*9)+(COUNTIF(beosztás!$JV101:$KZ101,"S10")*10)+(COUNTIF(beosztás!$JV101:$KZ101,"S11")*11)+(COUNTIF(beosztás!$JV101:$KZ101,"S12")*12)</f>
        <v>0</v>
      </c>
      <c r="GM99" s="710">
        <f>COUNTIF(beosztás!$JV101:$KZ101,"FÜ")*8</f>
        <v>0</v>
      </c>
      <c r="GN99" s="710">
        <f>COUNTIF(beosztás!$JV101:$KZ101,"BN")*12+COUNTIF(beosztás!$JV101:$KZ101,"BÉ")*12+COUNTIF(beosztás!$JV101:$KZ101,"BDE")*8+COUNTIF(beosztás!$JV101:$KZ101,"BDU")*8+COUNTIF(beosztás!$JV101:$KZ101,"BÉJ")*8+COUNTIF(beosztás!$JV101:$KZ101,"B1")*1+COUNTIF(beosztás!$JV101:$KZ101,"B2")*2+COUNTIF(beosztás!$JV101:$KZ101,"B3")*3+COUNTIF(beosztás!$JV101:$KZ101,"B5")*5+COUNTIF(beosztás!$JV101:$KZ101,"B6")*6+COUNTIF(beosztás!$JV101:$KZ101,"B7")*7+COUNTIF(beosztás!$JV101:$KZ101,"B8")*8+COUNTIF(beosztás!$JV101:$KZ101,"B9")*9+COUNTIF(beosztás!$JV101:$KZ101,"B10")*10+COUNTIF(beosztás!$JV101:$KZ101,"B11")*11+COUNTIF(beosztás!$JV101:$KZ101,"B12")*12+COUNTIF(beosztás!$JV101:$KZ101,"BP")*0</f>
        <v>0</v>
      </c>
      <c r="GO99" s="605">
        <f t="shared" si="540"/>
        <v>0</v>
      </c>
      <c r="GP99" s="710">
        <f>IF(C99="",0,alapadatok!$AN$11)</f>
        <v>0</v>
      </c>
      <c r="GQ99" s="19">
        <f t="shared" si="541"/>
        <v>0</v>
      </c>
      <c r="GR99" s="907">
        <f t="shared" si="542"/>
        <v>0</v>
      </c>
      <c r="GS99" s="42"/>
      <c r="GT99" s="25">
        <f t="shared" si="543"/>
        <v>0</v>
      </c>
      <c r="GU99" s="605">
        <f t="shared" si="544"/>
        <v>0</v>
      </c>
      <c r="GV99" s="605">
        <f t="shared" si="545"/>
        <v>0</v>
      </c>
      <c r="GW99" s="605">
        <f t="shared" si="546"/>
        <v>0</v>
      </c>
      <c r="GX99" s="605">
        <f t="shared" si="547"/>
        <v>0</v>
      </c>
      <c r="GY99" s="605">
        <f t="shared" si="548"/>
        <v>0</v>
      </c>
      <c r="GZ99" s="605">
        <f t="shared" si="549"/>
        <v>0</v>
      </c>
      <c r="HA99" s="605">
        <f t="shared" si="550"/>
        <v>0</v>
      </c>
      <c r="HB99" s="605">
        <f t="shared" si="551"/>
        <v>0</v>
      </c>
      <c r="HC99" s="605">
        <f t="shared" si="552"/>
        <v>0</v>
      </c>
      <c r="HD99" s="605">
        <f t="shared" si="553"/>
        <v>0</v>
      </c>
      <c r="HE99" s="19">
        <f t="shared" si="554"/>
        <v>0</v>
      </c>
      <c r="HF99" s="907">
        <f t="shared" si="555"/>
        <v>0</v>
      </c>
      <c r="HG99" s="41"/>
      <c r="HH99" s="709">
        <f>COUNTIF(beosztás!$LA101:$MD101,"DE")*8</f>
        <v>0</v>
      </c>
      <c r="HI99" s="710">
        <f>COUNTIF(beosztás!$LA101:$MD101,"DU")*8</f>
        <v>0</v>
      </c>
      <c r="HJ99" s="710">
        <f>COUNTIF(beosztás!$LA101:$MD101,"ÉJ")*8</f>
        <v>0</v>
      </c>
      <c r="HK99" s="710">
        <f>COUNTIF(beosztás!$LA101:$MD101,"N")*12</f>
        <v>0</v>
      </c>
      <c r="HL99" s="710">
        <f>COUNTIF(beosztás!$LA101:$MD101,"é")*12</f>
        <v>0</v>
      </c>
      <c r="HM99" s="710">
        <f>SUM(beosztás!$LA101:$MD101)</f>
        <v>0</v>
      </c>
      <c r="HN99" s="710">
        <f>COUNTIF(beosztás!$LA101:$MD101,"FÜ")*8</f>
        <v>0</v>
      </c>
      <c r="HO99" s="897">
        <f>(COUNTIF(beosztás!$LA101:$MD101,"SN")*12)+(COUNTIF(beosztás!$LA101:$MD101,"SDE")*8)+(COUNTIF(beosztás!$LA101:$MD101,"SDU")*8)+(COUNTIF(beosztás!$LA101:$MD101,"SÉ")*12)+(COUNTIF(beosztás!$LA101:$MD101,"SÉJ")*8)+(COUNTIF(beosztás!$LA101:$MD101,"S1")*1)+(COUNTIF(beosztás!$LA101:$MD101,"S2")*2)+(COUNTIF(beosztás!$LA101:$MD101,"S3")*3)+(COUNTIF(beosztás!$LA101:$MD101,"S4")*4)+(COUNTIF(beosztás!$LA101:$MD101,"S5")*5)+(COUNTIF(beosztás!$LA101:$MD101,"S6")*6)+(COUNTIF(beosztás!$LA101:$MD101,"S7")*7)+(COUNTIF(beosztás!$LA101:$MD101,"S8")*8)+(COUNTIF(beosztás!$LA101:$MD101,"S9")*9)+(COUNTIF(beosztás!$LA101:$MD101,"S10")*10)+(COUNTIF(beosztás!$LA101:$MD101,"S11")*11)+(COUNTIF(beosztás!$LA101:$MD101,"S12")*12)</f>
        <v>0</v>
      </c>
      <c r="HP99" s="710">
        <f>COUNTIF(beosztás!$LA101:$MD101,"BN")*12+COUNTIF(beosztás!$LA101:$MD101,"BÉ")*12+COUNTIF(beosztás!$LA101:$MD101,"BDE")*8+COUNTIF(beosztás!$LA101:$MD101,"BDU")*8+COUNTIF(beosztás!$LA101:$MD101,"BÉJ")*8+COUNTIF(beosztás!$LA101:$MD101,"B1")*1+COUNTIF(beosztás!$LA101:$MD101,"B2")*2+COUNTIF(beosztás!$LA101:$MD101,"B3")*3+COUNTIF(beosztás!$KZ101:$MC101,"B5")*5+COUNTIF(beosztás!$KZ101:$MC101,"B6")*6+COUNTIF(beosztás!$KZ101:$MC101,"B7")*7+COUNTIF(beosztás!$KZ101:$MC101,"B8")*8+COUNTIF(beosztás!$LA101:$MD101,"B9")*9+COUNTIF(beosztás!$LA101:$MD101,"B10")*10+COUNTIF(beosztás!$LA101:$MD101,"B11")*11+COUNTIF(beosztás!$LA101:$MD101,"B12")*12+COUNTIF(beosztás!$LA101:$MD101,"BP")*0</f>
        <v>0</v>
      </c>
      <c r="HQ99" s="605">
        <f t="shared" si="556"/>
        <v>0</v>
      </c>
      <c r="HR99" s="710">
        <f>IF(C99="",0,alapadatok!$AN$12)</f>
        <v>0</v>
      </c>
      <c r="HS99" s="19">
        <f t="shared" si="557"/>
        <v>0</v>
      </c>
      <c r="HT99" s="907">
        <f t="shared" si="558"/>
        <v>0</v>
      </c>
      <c r="HU99" s="42"/>
      <c r="HV99" s="709">
        <f>COUNTIF(beosztás!$ME101:$NI101,"DE")*8</f>
        <v>0</v>
      </c>
      <c r="HW99" s="710">
        <f>COUNTIF(beosztás!$ME101:$NI101,"DU")*8</f>
        <v>0</v>
      </c>
      <c r="HX99" s="710">
        <f>COUNTIF(beosztás!$ME101:$NI101,"ÉJ")*8</f>
        <v>0</v>
      </c>
      <c r="HY99" s="710">
        <f>COUNTIF(beosztás!$ME101:$NI101,"N")*12</f>
        <v>0</v>
      </c>
      <c r="HZ99" s="710">
        <f>COUNTIF(beosztás!$ME101:$NI101,"É")*12</f>
        <v>0</v>
      </c>
      <c r="IA99" s="710">
        <f>SUM(beosztás!$ME101:$NI101)</f>
        <v>0</v>
      </c>
      <c r="IB99" s="710">
        <f>(COUNTIF(beosztás!$ME101:$NI101,"SN")*12)+(COUNTIF(beosztás!$ME101:$NI101,"SDE")*8)+(COUNTIF(beosztás!$ME101:$NI101,"SDU")*8)+(COUNTIF(beosztás!$ME101:$NI101,"SÉ")*12)+(COUNTIF(beosztás!$ME101:$NI101,"SÉJ")*8)+(COUNTIF(beosztás!$ME101:$NI101,"S1")*1)+(COUNTIF(beosztás!$ME101:$NI101,"S2")*2)+(COUNTIF(beosztás!$ME101:$NI101,"S3")*3)+(COUNTIF(beosztás!$ME101:$NI101,"S4")*4)+(COUNTIF(beosztás!$ME101:$NI101,"S5")*5)+(COUNTIF(beosztás!$ME101:$NI101,"S6")*6)+(COUNTIF(beosztás!$ME101:$NI101,"S7")*7)+(COUNTIF(beosztás!$ME101:$NI101,"S8")*8)+(COUNTIF(beosztás!$ME101:$NI101,"S9")*9)+(COUNTIF(beosztás!$ME101:$NI101,"S10")*10)+(COUNTIF(beosztás!$ME101:$NI101,"S11")*11)+(COUNTIF(beosztás!$ME101:$NI101,"S12")*12)</f>
        <v>0</v>
      </c>
      <c r="IC99" s="710">
        <f>COUNTIF(beosztás!$ME101:$NI101,"FÜ")*8</f>
        <v>0</v>
      </c>
      <c r="ID99" s="710">
        <f>COUNTIF(beosztás!$ME101:$NI101,"BN")*12+COUNTIF(beosztás!$ME101:$NI101,"BÉ")*12+COUNTIF(beosztás!$ME101:$NI101,"BDE")*8+COUNTIF(beosztás!$ME101:$NI101,"BDU")*8+COUNTIF(beosztás!$ME101:$NI101,"BÉJ")*8+COUNTIF(beosztás!$ME101:$NI101,"B1")*1+COUNTIF(beosztás!$ME101:$NI101,"B2")*2+COUNTIF(beosztás!$ME101:$NI101,"B3")*3+COUNTIF(beosztás!$ME101:$NI101,"B5")*5+COUNTIF(beosztás!$ME101:$NI101,"B6")*6+COUNTIF(beosztás!$ME101:$NI101,"B7")*7+COUNTIF(beosztás!$ME101:$NI101,"B8")*8+COUNTIF(beosztás!$ME101:$NI101,"B9")*9+COUNTIF(beosztás!$ME101:$NI101,"B10")*10+COUNTIF(beosztás!$ME101:$NI101,"B11")*11+COUNTIF(beosztás!$ME101:$NI101,"B12")*12+COUNTIF(beosztás!$ME101:$NI101,"BP")*0</f>
        <v>0</v>
      </c>
      <c r="IE99" s="605">
        <f t="shared" si="559"/>
        <v>0</v>
      </c>
      <c r="IF99" s="710">
        <f>IF(C99="",0,alapadatok!$AN$13)</f>
        <v>0</v>
      </c>
      <c r="IG99" s="19">
        <f t="shared" si="560"/>
        <v>0</v>
      </c>
      <c r="IH99" s="741">
        <f t="shared" si="561"/>
        <v>0</v>
      </c>
      <c r="II99" s="42"/>
      <c r="IJ99" s="25">
        <f t="shared" si="562"/>
        <v>0</v>
      </c>
      <c r="IK99" s="605">
        <f t="shared" si="563"/>
        <v>0</v>
      </c>
      <c r="IL99" s="605">
        <f t="shared" si="564"/>
        <v>0</v>
      </c>
      <c r="IM99" s="605">
        <f t="shared" si="565"/>
        <v>0</v>
      </c>
      <c r="IN99" s="605">
        <f t="shared" si="566"/>
        <v>0</v>
      </c>
      <c r="IO99" s="605">
        <f t="shared" si="567"/>
        <v>0</v>
      </c>
      <c r="IP99" s="605">
        <f t="shared" si="568"/>
        <v>0</v>
      </c>
      <c r="IQ99" s="605">
        <f t="shared" si="569"/>
        <v>0</v>
      </c>
      <c r="IR99" s="605">
        <f t="shared" si="570"/>
        <v>0</v>
      </c>
      <c r="IS99" s="605">
        <f t="shared" si="571"/>
        <v>0</v>
      </c>
      <c r="IT99" s="605">
        <f t="shared" si="572"/>
        <v>0</v>
      </c>
      <c r="IU99" s="19">
        <f t="shared" si="573"/>
        <v>0</v>
      </c>
      <c r="IV99" s="907">
        <f t="shared" si="574"/>
        <v>0</v>
      </c>
      <c r="IW99" s="43"/>
      <c r="JF99" s="21"/>
      <c r="JG99" s="21"/>
    </row>
    <row r="100" spans="1:267" hidden="1" x14ac:dyDescent="0.25">
      <c r="A100" s="66">
        <f>IF(beosztás!A102=0,"",beosztás!A102)</f>
        <v>19</v>
      </c>
      <c r="B100" s="63" t="str">
        <f>IF(beosztás!B102=0,"",beosztás!B102)</f>
        <v/>
      </c>
      <c r="C100" s="64" t="str">
        <f>IF(beosztás!C102=0,"",beosztás!C102)</f>
        <v/>
      </c>
      <c r="D100" s="65" t="str">
        <f>IF(beosztás!D102=0,"",beosztás!D102)</f>
        <v/>
      </c>
      <c r="E100" s="18"/>
      <c r="F100" s="709">
        <f>COUNTIF(beosztás!$I102:$AM102,"DE")*8</f>
        <v>0</v>
      </c>
      <c r="G100" s="710">
        <f>COUNTIF(beosztás!$I102:$AM102,"DU")*8</f>
        <v>0</v>
      </c>
      <c r="H100" s="710">
        <f>COUNTIF(beosztás!$I102:$AM102,"ÉJ")*8</f>
        <v>0</v>
      </c>
      <c r="I100" s="710">
        <f>COUNTIF(beosztás!$I102:$AM102,"N")*12</f>
        <v>0</v>
      </c>
      <c r="J100" s="710">
        <f>COUNTIF(beosztás!$I102:$AM102,"é")*12</f>
        <v>0</v>
      </c>
      <c r="K100" s="710">
        <f>SUM(beosztás!$I102:$AM102)</f>
        <v>0</v>
      </c>
      <c r="L100" s="710">
        <f>COUNTIF(beosztás!$I102:$AM102,"FÜ")*8</f>
        <v>0</v>
      </c>
      <c r="M100" s="710">
        <f>(COUNTIF(beosztás!$I102:$AM102,"SN")*12)+(COUNTIF(beosztás!$I102:$AM102,"SDE")*8)+(COUNTIF(beosztás!$I102:$AM102,"SDU")*8)+(COUNTIF(beosztás!$I102:$AM102,"S1")*1)+(COUNTIF(beosztás!$I102:$AM102,"S2")*2)+(COUNTIF(beosztás!$I102:$AM102,"S3")*3)+(COUNTIF(beosztás!$I102:$AM102,"S4")*4)+(COUNTIF(beosztás!$I102:$AM102,"S5")*5)+(COUNTIF(beosztás!$I102:$AM102,"S6")*6)+(COUNTIF(beosztás!$I102:$AM102,"S7")*7)+(COUNTIF(beosztás!$I102:$AM102,"S8")*8)+(COUNTIF(beosztás!$I102:$AM102,"S9")*9)+(COUNTIF(beosztás!$I102:$AM102,"S10")*10)+(COUNTIF(beosztás!$I102:$AM102,"S11")*11)+(COUNTIF(beosztás!$I102:$AM102,"S12")*12)+(COUNTIF(beosztás!$I102:$AM102,"SÉ")*12)+(COUNTIF(beosztás!$I102:$AM102,"SÉJ")*8)</f>
        <v>0</v>
      </c>
      <c r="N100" s="710">
        <f>COUNTIF(beosztás!$I102:$AM102,"BN")*12+COUNTIF(beosztás!$I102:$AM102,"BÉ")*12+COUNTIF(beosztás!$I102:$AM102,"BDE")*8+COUNTIF(beosztás!$I102:$AM102,"BDU")*8+COUNTIF(beosztás!$I102:$AM102,"BÉJ")*8+COUNTIF(beosztás!$I102:$AM102,"B1")*1+COUNTIF(beosztás!$I102:$AM102,"B2")*2+COUNTIF(beosztás!$I102:$AM102,"B3")*3+COUNTIF(beosztás!$I102:$AM102,"B5")*5+COUNTIF(beosztás!$I102:$AM102,"B6")*6+COUNTIF(beosztás!$I102:$AM102,"B7")*7+COUNTIF(beosztás!$I102:$AM102,"B8")*8+COUNTIF(beosztás!$I102:$AM102,"B9")*9+COUNTIF(beosztás!$I102:$AM102,"B10")*10+COUNTIF(beosztás!$I102:$AM102,"B11")*11+COUNTIF(beosztás!$I102:$AM102,"B12")*12+COUNTIF(beosztás!$I102:$AM102,"BP")*0</f>
        <v>0</v>
      </c>
      <c r="O100" s="605">
        <f t="shared" si="461"/>
        <v>0</v>
      </c>
      <c r="P100" s="710">
        <f>IF(C100="",0,alapadatok!$AN$2)</f>
        <v>0</v>
      </c>
      <c r="Q100" s="19">
        <f t="shared" si="462"/>
        <v>0</v>
      </c>
      <c r="R100" s="741">
        <f t="shared" si="463"/>
        <v>0</v>
      </c>
      <c r="S100" s="40"/>
      <c r="T100" s="709">
        <f>COUNTIF(beosztás!$AN102:$BO102,"DE")*8</f>
        <v>0</v>
      </c>
      <c r="U100" s="710">
        <f>COUNTIF(beosztás!$AN102:$BO102,"DU")*8</f>
        <v>0</v>
      </c>
      <c r="V100" s="710">
        <f>COUNTIF(beosztás!$AN102:$BO102,"ÉJ")*8</f>
        <v>0</v>
      </c>
      <c r="W100" s="710">
        <f>COUNTIF(beosztás!$AN102:$BO102,"N")*12</f>
        <v>0</v>
      </c>
      <c r="X100" s="710">
        <f>COUNTIF(beosztás!$AN102:$BO102,"É")*12</f>
        <v>0</v>
      </c>
      <c r="Y100" s="710">
        <f>SUM(beosztás!$AN102:$BO102)</f>
        <v>0</v>
      </c>
      <c r="Z100" s="710">
        <f>(COUNTIF(beosztás!$AN102:$BO102,"SN")*12)+(COUNTIF(beosztás!$AN102:$BO102,"SDE")*8)+(COUNTIF(beosztás!$AN102:$BO102,"SDU")*8)+(COUNTIF(beosztás!$AN102:$BO102,"SÉ")*12)+(COUNTIF(beosztás!$AN102:$BO102,"SÉJ")*8)+(COUNTIF(beosztás!$AN102:$BO102,"S1")*1)+(COUNTIF(beosztás!$AN102:$BO102,"S2")*2)+(COUNTIF(beosztás!$AN102:$BO102,"S3")*3)+(COUNTIF(beosztás!$AN102:$BO102,"S4")*4)+(COUNTIF(beosztás!$AN102:$BO102,"S5")*5)+(COUNTIF(beosztás!$AN102:$BO102,"S6")*6)+(COUNTIF(beosztás!$AN102:$BO102,"S7")*7)+(COUNTIF(beosztás!$AN102:$BO102,"S8")*8)+(COUNTIF(beosztás!$AN102:$BO102,"S9")*9)+(COUNTIF(beosztás!$AN102:$BO102,"S10")*10)+(COUNTIF(beosztás!$AN102:$BO102,"S11")*11)+(COUNTIF(beosztás!$AN102:$BO102,"S12")*12)</f>
        <v>0</v>
      </c>
      <c r="AA100" s="710">
        <f>COUNTIF(beosztás!$AN102:$BO102,"FÜ")*8</f>
        <v>0</v>
      </c>
      <c r="AB100" s="710">
        <f>COUNTIF(beosztás!$AN102:$BO102,"BN")*12+COUNTIF(beosztás!$AN102:$BO102,"BÉ")*12+COUNTIF(beosztás!$AN102:$BO102,"BDE")*8+COUNTIF(beosztás!$AN102:$BO102,"BDU")*8+COUNTIF(beosztás!$AN102:$BO102,"BÉJ")*8+COUNTIF(beosztás!$AN102:$BO102,"B1")*1+COUNTIF(beosztás!$AN102:$BO102,"B2")*2+COUNTIF(beosztás!$AN102:$BO102,"B3")*3+COUNTIF(beosztás!$AN102:$BO102,"B5")*5+COUNTIF(beosztás!$AN102:$BO102,"B6")*6+COUNTIF(beosztás!$AN102:$BO102,"B7")*7+COUNTIF(beosztás!$AN102:$BO102,"B8")*8+COUNTIF(beosztás!$AN102:$BO102,"B9")*9+COUNTIF(beosztás!$AN102:$BO102,"B10")*10+COUNTIF(beosztás!$AN102:$BO102,"B11")*11+COUNTIF(beosztás!$AN102:$BO102,"B12")*12+COUNTIF(beosztás!$AN102:$BO102,"BP")*0</f>
        <v>0</v>
      </c>
      <c r="AC100" s="605">
        <f t="shared" si="464"/>
        <v>0</v>
      </c>
      <c r="AD100" s="710">
        <f>IF(C100="",0,alapadatok!$AN$3)</f>
        <v>0</v>
      </c>
      <c r="AE100" s="19">
        <f t="shared" si="465"/>
        <v>0</v>
      </c>
      <c r="AF100" s="741">
        <f t="shared" si="466"/>
        <v>0</v>
      </c>
      <c r="AG100" s="40"/>
      <c r="AH100" s="25">
        <f t="shared" si="467"/>
        <v>0</v>
      </c>
      <c r="AI100" s="605">
        <f t="shared" si="468"/>
        <v>0</v>
      </c>
      <c r="AJ100" s="605">
        <f t="shared" si="469"/>
        <v>0</v>
      </c>
      <c r="AK100" s="605">
        <f t="shared" si="470"/>
        <v>0</v>
      </c>
      <c r="AL100" s="605">
        <f t="shared" si="471"/>
        <v>0</v>
      </c>
      <c r="AM100" s="605">
        <f t="shared" si="472"/>
        <v>0</v>
      </c>
      <c r="AN100" s="605">
        <f t="shared" si="473"/>
        <v>0</v>
      </c>
      <c r="AO100" s="605">
        <f t="shared" si="474"/>
        <v>0</v>
      </c>
      <c r="AP100" s="605">
        <f t="shared" si="475"/>
        <v>0</v>
      </c>
      <c r="AQ100" s="605">
        <f t="shared" si="476"/>
        <v>0</v>
      </c>
      <c r="AR100" s="605">
        <f t="shared" si="477"/>
        <v>0</v>
      </c>
      <c r="AS100" s="19">
        <f t="shared" si="478"/>
        <v>0</v>
      </c>
      <c r="AT100" s="741">
        <f t="shared" si="479"/>
        <v>0</v>
      </c>
      <c r="AU100" s="41"/>
      <c r="AV100" s="709">
        <f>COUNTIF(beosztás!$BP102:$CT102,"DE")*8</f>
        <v>0</v>
      </c>
      <c r="AW100" s="710">
        <f>COUNTIF(beosztás!$BP102:$CT102,"DU")*8</f>
        <v>0</v>
      </c>
      <c r="AX100" s="710">
        <f>COUNTIF(beosztás!$BP102:$CT102,"ÉJ")*8</f>
        <v>0</v>
      </c>
      <c r="AY100" s="710">
        <f>COUNTIF(beosztás!$BP102:$CT102,"N")*12</f>
        <v>0</v>
      </c>
      <c r="AZ100" s="710">
        <f>COUNTIF(beosztás!$BP102:$CT102,"é")*12</f>
        <v>0</v>
      </c>
      <c r="BA100" s="710">
        <f>SUM(beosztás!$BP102:$CT102)</f>
        <v>0</v>
      </c>
      <c r="BB100" s="710">
        <f>COUNTIF(beosztás!$BP102:$CT102,"FÜ")*8</f>
        <v>0</v>
      </c>
      <c r="BC100" s="897">
        <f>(COUNTIF(beosztás!$BP102:$CT102,"SN")*12)+(COUNTIF(beosztás!$BP102:$CT102,"SDE")*8)+(COUNTIF(beosztás!$BP102:$CT102,"SDU")*8)+(COUNTIF(beosztás!$BP102:$CT102,"SÉ")*12)+(COUNTIF(beosztás!$BP102:$CT102,"SÉJ")*8)+(COUNTIF(beosztás!$BP102:$CT102,"S1")*1)+(COUNTIF(beosztás!$BP102:$CT102,"S2")*2)+(COUNTIF(beosztás!$BP102:$CT102,"S3")*3)+(COUNTIF(beosztás!$BP102:$CT102,"S4")*4)+(COUNTIF(beosztás!$BP102:$CT102,"S5")*5)+(COUNTIF(beosztás!$BP102:$CT102,"S6")*6)+(COUNTIF(beosztás!$BP102:$CT102,"S7")*7)+(COUNTIF(beosztás!$BP102:$CT102,"S8")*8)+(COUNTIF(beosztás!$BP102:$CT102,"S9")*9)+(COUNTIF(beosztás!$BP102:$CT102,"S10")*10)+(COUNTIF(beosztás!$BP102:$CT102,"S11")*11)+(COUNTIF(beosztás!$BP102:$CT102,"S12")*12)</f>
        <v>0</v>
      </c>
      <c r="BD100" s="710">
        <f>COUNTIF(beosztás!$BP102:$CT102,"BN")*12+COUNTIF(beosztás!$BP102:$CT102,"BÉ")*12+COUNTIF(beosztás!$BP102:$CT102,"BDE")*8+COUNTIF(beosztás!$BP102:$CT102,"BDU")*8+COUNTIF(beosztás!$BP102:$CT102,"BÉJ")*8+COUNTIF(beosztás!$BP102:$CT102,"B1")*1+COUNTIF(beosztás!$BP102:$CT102,"B2")*2+COUNTIF(beosztás!$BP102:$CT102,"B3")*3+COUNTIF(beosztás!$BP102:$CT102,"B5")*5+COUNTIF(beosztás!$BP102:$CT102,"B6")*6+COUNTIF(beosztás!$BP102:$CT102,"B7")*7+COUNTIF(beosztás!$BP102:$CT102,"B8")*8+COUNTIF(beosztás!$BP102:$CT102,"B9")*9+COUNTIF(beosztás!$BP102:$CT102,"B10")*10+COUNTIF(beosztás!$BP102:$CT102,"B11")*11+COUNTIF(beosztás!$BP102:$CT102,"B12")*12+COUNTIF(beosztás!$BP102:$CT102,"BP")*0</f>
        <v>0</v>
      </c>
      <c r="BE100" s="605">
        <f t="shared" si="480"/>
        <v>0</v>
      </c>
      <c r="BF100" s="710">
        <f>IF(C100="",0,alapadatok!$AN$4)</f>
        <v>0</v>
      </c>
      <c r="BG100" s="19">
        <f t="shared" si="481"/>
        <v>0</v>
      </c>
      <c r="BH100" s="741">
        <f t="shared" si="482"/>
        <v>0</v>
      </c>
      <c r="BI100" s="40"/>
      <c r="BJ100" s="709">
        <f>COUNTIF(beosztás!$CU102:$DX102,"DE")*8</f>
        <v>0</v>
      </c>
      <c r="BK100" s="710">
        <f>COUNTIF(beosztás!$CU102:$DX102,"DU")*8</f>
        <v>0</v>
      </c>
      <c r="BL100" s="710">
        <f>COUNTIF(beosztás!$CU102:$DX102,"ÉJ")*8</f>
        <v>0</v>
      </c>
      <c r="BM100" s="710">
        <f>COUNTIF(beosztás!$CU102:$DX102,"N")*12</f>
        <v>0</v>
      </c>
      <c r="BN100" s="710">
        <f>COUNTIF(beosztás!$CU102:$DX102,"É")*12</f>
        <v>0</v>
      </c>
      <c r="BO100" s="710">
        <f>SUM(beosztás!$CU102:$DX102)</f>
        <v>0</v>
      </c>
      <c r="BP100" s="897">
        <f>(COUNTIF(beosztás!$CU102:$DX102,"SN")*12)+(COUNTIF(beosztás!$CU102:$DX102,"SDE")*8)+(COUNTIF(beosztás!$CU102:$DX102,"SDU")*8)+(COUNTIF(beosztás!$CU102:$DX102,"SÉ")*12)+(COUNTIF(beosztás!$CU102:$DX102,"SÉJ")*8)+(COUNTIF(beosztás!$CU102:$DX102,"S1")*1)+(COUNTIF(beosztás!$CU102:$DX102,"S2")*2)+(COUNTIF(beosztás!$CU102:$DX102,"S3")*3)+(COUNTIF(beosztás!$CU102:$DX102,"S4")*4)+(COUNTIF(beosztás!$CU102:$DX102,"S5")*5)+(COUNTIF(beosztás!$CU102:$DX102,"S6")*6)+(COUNTIF(beosztás!$CU102:$DX102,"S7")*7)+(COUNTIF(beosztás!$CU102:$DX102,"S8")*8)+(COUNTIF(beosztás!$CU102:$DX102,"S9")*9)+(COUNTIF(beosztás!$CU102:$DX102,"S10")*10)+(COUNTIF(beosztás!$CU102:$DX102,"S11")*11)+(COUNTIF(beosztás!$CU102:$DX102,"S12")*12)</f>
        <v>0</v>
      </c>
      <c r="BQ100" s="710">
        <f>COUNTIF(beosztás!$CU102:$DX102,"FÜ")*8</f>
        <v>0</v>
      </c>
      <c r="BR100" s="710">
        <f>COUNTIF(beosztás!$CU102:$DX102,"BN")*12+COUNTIF(beosztás!$CU102:$DX102,"BÉ")*12+COUNTIF(beosztás!$CU102:$DX102,"BDE")*8+COUNTIF(beosztás!$CU102:$DX102,"BDU")*8+COUNTIF(beosztás!$CU102:$DX102,"BÉJ")*8+COUNTIF(beosztás!$CU102:$DX102,"B1")*1+COUNTIF(beosztás!$CU102:$DX102,"B2")*2+COUNTIF(beosztás!$CU102:$DX102,"B3")*3+COUNTIF(beosztás!$CU102:$DX102,"B5")*5+COUNTIF(beosztás!$CU102:$DX102,"B6")*6+COUNTIF(beosztás!$CU102:$DX102,"B7")*7+COUNTIF(beosztás!$CU102:$DX102,"B8")*8+COUNTIF(beosztás!$CU102:$DX102,"B9")*9+COUNTIF(beosztás!$CU102:$DX102,"B10")*10+COUNTIF(beosztás!$CU102:$DX102,"B11")*11+COUNTIF(beosztás!$CU102:$DX102,"B12")*12+COUNTIF(beosztás!$CU102:$DX102,"BP")*0</f>
        <v>0</v>
      </c>
      <c r="BS100" s="605">
        <f t="shared" si="483"/>
        <v>0</v>
      </c>
      <c r="BT100" s="710">
        <f>IF(C100="",0,alapadatok!$AN$5)</f>
        <v>0</v>
      </c>
      <c r="BU100" s="19">
        <f t="shared" si="484"/>
        <v>0</v>
      </c>
      <c r="BV100" s="741">
        <f t="shared" si="485"/>
        <v>0</v>
      </c>
      <c r="BW100" s="40"/>
      <c r="BX100" s="25">
        <f t="shared" si="486"/>
        <v>0</v>
      </c>
      <c r="BY100" s="605">
        <f t="shared" si="487"/>
        <v>0</v>
      </c>
      <c r="BZ100" s="605">
        <f t="shared" si="488"/>
        <v>0</v>
      </c>
      <c r="CA100" s="605">
        <f t="shared" si="489"/>
        <v>0</v>
      </c>
      <c r="CB100" s="605">
        <f t="shared" si="490"/>
        <v>0</v>
      </c>
      <c r="CC100" s="605">
        <f t="shared" si="491"/>
        <v>0</v>
      </c>
      <c r="CD100" s="605">
        <f t="shared" si="492"/>
        <v>0</v>
      </c>
      <c r="CE100" s="605">
        <f t="shared" si="493"/>
        <v>0</v>
      </c>
      <c r="CF100" s="605">
        <f t="shared" si="494"/>
        <v>0</v>
      </c>
      <c r="CG100" s="605">
        <f t="shared" si="495"/>
        <v>0</v>
      </c>
      <c r="CH100" s="605">
        <f t="shared" si="496"/>
        <v>0</v>
      </c>
      <c r="CI100" s="19">
        <f t="shared" si="497"/>
        <v>0</v>
      </c>
      <c r="CJ100" s="741">
        <f t="shared" si="498"/>
        <v>0</v>
      </c>
      <c r="CK100" s="41"/>
      <c r="CL100" s="709">
        <f>COUNTIF(beosztás!$DY102:$FC102,"DE")*8</f>
        <v>0</v>
      </c>
      <c r="CM100" s="710">
        <f>COUNTIF(beosztás!$DY102:$FC102,"DU")*8</f>
        <v>0</v>
      </c>
      <c r="CN100" s="710">
        <f>COUNTIF(beosztás!$DY102:$FC102,"ÉJ")*8</f>
        <v>0</v>
      </c>
      <c r="CO100" s="710">
        <f>COUNTIF(beosztás!$DY102:$FC102,"N")*12</f>
        <v>0</v>
      </c>
      <c r="CP100" s="710">
        <f>COUNTIF(beosztás!$DY102:$FC102,"é")*12</f>
        <v>0</v>
      </c>
      <c r="CQ100" s="710">
        <f>SUM(beosztás!$DY102:$FC102)</f>
        <v>0</v>
      </c>
      <c r="CR100" s="710">
        <f>COUNTIF(beosztás!$DY102:$FC102,"FÜ")*8</f>
        <v>0</v>
      </c>
      <c r="CS100" s="897">
        <f>(COUNTIF(beosztás!$DY102:$FC102,"SN")*12)+(COUNTIF(beosztás!$DY102:$FC102,"SDE")*8)+(COUNTIF(beosztás!$DY102:$FC102,"SDU")*8)+(COUNTIF(beosztás!$DY102:$FC102,"SÉ")*12)+(COUNTIF(beosztás!$DY102:$FC102,"SÉJ")*8)+(COUNTIF(beosztás!$DY102:$FC102,"S1")*1)+(COUNTIF(beosztás!$DY102:$FC102,"S2")*2)+(COUNTIF(beosztás!$DY102:$FC102,"S3")*3)+(COUNTIF(beosztás!$DY102:$FC102,"S4")*4)+(COUNTIF(beosztás!$DY102:$FC102,"S5")*5)+(COUNTIF(beosztás!$DY102:$FC102,"S6")*6)+(COUNTIF(beosztás!$DY102:$FC102,"S7")*7)+(COUNTIF(beosztás!$DY102:$FC102,"S8")*8)+(COUNTIF(beosztás!$DY102:$FC102,"S9")*9)+(COUNTIF(beosztás!$DY102:$FC102,"S10")*10)+(COUNTIF(beosztás!$DY102:$FC102,"S11")*11)+(COUNTIF(beosztás!$DY102:$FC102,"S12")*12)</f>
        <v>0</v>
      </c>
      <c r="CT100" s="710">
        <f>COUNTIF(beosztás!$DY102:$FC102,"BN")*12+COUNTIF(beosztás!$DY102:$FC102,"BÉ")*12+COUNTIF(beosztás!$DY102:$FC102,"BDE")*8+COUNTIF(beosztás!$DY102:$FC102,"BDU")*8+COUNTIF(beosztás!$DY102:$FC102,"BÉJ")*8+COUNTIF(beosztás!$DY102:$FC102,"B1")*1+COUNTIF(beosztás!$DY102:$FC102,"B2")*2+COUNTIF(beosztás!$DY102:$FC102,"B3")*3+COUNTIF(beosztás!$DY102:$FC102,"B5")*5+COUNTIF(beosztás!$DY102:$FC102,"B6")*6+COUNTIF(beosztás!$DY102:$FC102,"B7")*7+COUNTIF(beosztás!$DY102:$FC102,"B8")*8+COUNTIF(beosztás!$DY102:$FC102,"B9")*9+COUNTIF(beosztás!$DY102:$FC102,"B10")*10+COUNTIF(beosztás!$DY102:$FC102,"B11")*11+COUNTIF(beosztás!$DY102:$FC102,"B12")*12+COUNTIF(beosztás!$DY102:$FC102,"BP")*0</f>
        <v>0</v>
      </c>
      <c r="CU100" s="605">
        <f t="shared" si="575"/>
        <v>0</v>
      </c>
      <c r="CV100" s="710">
        <f>IF(C100="",0,alapadatok!$AN$6)</f>
        <v>0</v>
      </c>
      <c r="CW100" s="19">
        <f t="shared" si="500"/>
        <v>0</v>
      </c>
      <c r="CX100" s="907">
        <f t="shared" si="501"/>
        <v>0</v>
      </c>
      <c r="CY100" s="40"/>
      <c r="CZ100" s="709">
        <f>COUNTIF(beosztás!$FD102:$GG102,"DE")*8</f>
        <v>0</v>
      </c>
      <c r="DA100" s="710">
        <f>COUNTIF(beosztás!$FD102:$GG102,"DU")*8</f>
        <v>0</v>
      </c>
      <c r="DB100" s="710">
        <f>COUNTIF(beosztás!$FD102:$GG102,"ÉJ")*8</f>
        <v>0</v>
      </c>
      <c r="DC100" s="710">
        <f>COUNTIF(beosztás!$FD102:$GG102,"N")*12</f>
        <v>0</v>
      </c>
      <c r="DD100" s="710">
        <f>COUNTIF(beosztás!$FD102:$GG102,"É")*12</f>
        <v>0</v>
      </c>
      <c r="DE100" s="710">
        <f>SUM(beosztás!$FD102:$GG102)</f>
        <v>0</v>
      </c>
      <c r="DF100" s="897">
        <f>(COUNTIF(beosztás!$FD102:$GG102,"SN")*12)+(COUNTIF(beosztás!$FD102:$GG102,"SDE")*8)+(COUNTIF(beosztás!$FD102:$GG102,"SDU")*8)+(COUNTIF(beosztás!$FD102:$GG102,"SÉ")*12)+(COUNTIF(beosztás!$FD102:$GG102,"SÉJ")*8)+(COUNTIF(beosztás!$FD102:$GG102,"S1")*1)+(COUNTIF(beosztás!$FD102:$GG102,"S2")*2)+(COUNTIF(beosztás!$FD102:$GG102,"S3")*3)+(COUNTIF(beosztás!$FD102:$GG102,"S4")*4)+(COUNTIF(beosztás!$FD102:$GG102,"S5")*5)+(COUNTIF(beosztás!$FD102:$GG102,"S6")*6)+(COUNTIF(beosztás!$FD102:$GG102,"S7")*7)+(COUNTIF(beosztás!$FD102:$GG102,"S8")*8)+(COUNTIF(beosztás!$FD102:$GG102,"S9")*9)+(COUNTIF(beosztás!$FD102:$GG102,"S10")*10)+(COUNTIF(beosztás!$FD102:$GG102,"S11")*11)+(COUNTIF(beosztás!$FD102:$GG102,"S12")*12)</f>
        <v>0</v>
      </c>
      <c r="DG100" s="710">
        <f>COUNTIF(beosztás!$FD102:$GG102,"FÜ")*8</f>
        <v>0</v>
      </c>
      <c r="DH100" s="710">
        <f>COUNTIF(beosztás!$FD102:$GG102,"BN")*12+COUNTIF(beosztás!$FD102:$GG102,"BÉ")*12+COUNTIF(beosztás!$FD102:$GG102,"BDE")*8+COUNTIF(beosztás!$FD102:$GG102,"BDU")*8+COUNTIF(beosztás!$FD102:$GG102,"BÉJ")*8+COUNTIF(beosztás!$FD102:$GG102,"B1")*1+COUNTIF(beosztás!$FD102:$GG102,"B2")*2+COUNTIF(beosztás!$FD102:$GG102,"B3")*3+COUNTIF(beosztás!$FD102:$GG102,"B5")*5+COUNTIF(beosztás!$FD102:$GG102,"B6")*6+COUNTIF(beosztás!$FD102:$GG102,"B7")*7+COUNTIF(beosztás!$FD102:$GG102,"B8")*8+COUNTIF(beosztás!$FD102:$GG102,"B9")*9+COUNTIF(beosztás!$FD102:$GG102,"B10")*10+COUNTIF(beosztás!$FD102:$GG102,"B11")*11+COUNTIF(beosztás!$FD102:$GG102,"B12")*12+COUNTIF(beosztás!$FD102:$GG102,"BP")*0</f>
        <v>0</v>
      </c>
      <c r="DI100" s="605">
        <f t="shared" si="502"/>
        <v>0</v>
      </c>
      <c r="DJ100" s="710">
        <f>IF(C100="",0,alapadatok!$AN$7)</f>
        <v>0</v>
      </c>
      <c r="DK100" s="19">
        <f t="shared" si="503"/>
        <v>0</v>
      </c>
      <c r="DL100" s="741">
        <f t="shared" si="504"/>
        <v>0</v>
      </c>
      <c r="DM100" s="40"/>
      <c r="DN100" s="25">
        <f t="shared" si="505"/>
        <v>0</v>
      </c>
      <c r="DO100" s="605">
        <f t="shared" si="506"/>
        <v>0</v>
      </c>
      <c r="DP100" s="605">
        <f t="shared" si="507"/>
        <v>0</v>
      </c>
      <c r="DQ100" s="605">
        <f t="shared" si="508"/>
        <v>0</v>
      </c>
      <c r="DR100" s="605">
        <f t="shared" si="509"/>
        <v>0</v>
      </c>
      <c r="DS100" s="605">
        <f t="shared" si="510"/>
        <v>0</v>
      </c>
      <c r="DT100" s="605">
        <f t="shared" si="511"/>
        <v>0</v>
      </c>
      <c r="DU100" s="605">
        <f t="shared" si="512"/>
        <v>0</v>
      </c>
      <c r="DV100" s="605">
        <f t="shared" si="513"/>
        <v>0</v>
      </c>
      <c r="DW100" s="605">
        <f t="shared" si="514"/>
        <v>0</v>
      </c>
      <c r="DX100" s="605">
        <f t="shared" si="515"/>
        <v>0</v>
      </c>
      <c r="DY100" s="19">
        <f t="shared" si="516"/>
        <v>0</v>
      </c>
      <c r="DZ100" s="907">
        <f t="shared" si="517"/>
        <v>0</v>
      </c>
      <c r="EA100" s="41"/>
      <c r="EB100" s="709">
        <f>COUNTIF(beosztás!$GH102:$HL102,"DE")*8</f>
        <v>0</v>
      </c>
      <c r="EC100" s="710">
        <f>COUNTIF(beosztás!$GH102:$HL102,"DU")*8</f>
        <v>0</v>
      </c>
      <c r="ED100" s="710">
        <f>COUNTIF(beosztás!$GH102:$HL102,"ÉJ")*8</f>
        <v>0</v>
      </c>
      <c r="EE100" s="710">
        <f>COUNTIF(beosztás!$GH102:$HL102,"N")*12</f>
        <v>0</v>
      </c>
      <c r="EF100" s="710">
        <f>COUNTIF(beosztás!$GH102:$HL102,"é")*12</f>
        <v>0</v>
      </c>
      <c r="EG100" s="710">
        <f>SUM(beosztás!$GH102:$HL102)</f>
        <v>0</v>
      </c>
      <c r="EH100" s="710">
        <f>COUNTIF(beosztás!$GH102:$HL102,"FÜ")*8</f>
        <v>0</v>
      </c>
      <c r="EI100" s="897">
        <f>(COUNTIF(beosztás!$GH102:$HL102,"SN")*12)+(COUNTIF(beosztás!$GH102:$HL102,"SDE")*8)+(COUNTIF(beosztás!$GH102:$HL102,"SDU")*8)+(COUNTIF(beosztás!$GH102:$HL102,"SÉ")*12)+(COUNTIF(beosztás!$GH102:$HL102,"SÉJ")*8)+(COUNTIF(beosztás!$GH102:$HL102,"S1")*1)+(COUNTIF(beosztás!$GH102:$HL102,"S2")*2)+(COUNTIF(beosztás!$GH102:$HL102,"S3")*3)+(COUNTIF(beosztás!$GH102:$HL102,"S4")*4)+(COUNTIF(beosztás!$GH102:$HL102,"S5")*5)+(COUNTIF(beosztás!$GH102:$HL102,"S6")*6)+(COUNTIF(beosztás!$GH102:$HL102,"S7")*7)+(COUNTIF(beosztás!$GH102:$HL102,"S8")*8)+(COUNTIF(beosztás!$GH102:$HL102,"S9")*9)+(COUNTIF(beosztás!$GH102:$HL102,"S10")*10)+(COUNTIF(beosztás!$GH102:$HL102,"S11")*11)+(COUNTIF(beosztás!$GH102:$HL102,"S12")*12)</f>
        <v>0</v>
      </c>
      <c r="EJ100" s="710">
        <f>COUNTIF(beosztás!$GH102:$HL102,"BN")*12+COUNTIF(beosztás!$GH102:$HL102,"BÉ")*12+COUNTIF(beosztás!$GH102:$HL102,"BDE")*8+COUNTIF(beosztás!$GH102:$HL102,"BDU")*8+COUNTIF(beosztás!$GH102:$HL102,"BÉJ")*8+COUNTIF(beosztás!$GH102:$HL102,"B1")*1+COUNTIF(beosztás!$GH102:$HL102,"B2")*2+COUNTIF(beosztás!$GH102:$HL102,"B3")*3+COUNTIF(beosztás!$GH102:$HL102,"B5")*5+COUNTIF(beosztás!$GH102:$HL102,"B6")*6+COUNTIF(beosztás!$GH102:$HL102,"B7")*7+COUNTIF(beosztás!$GH102:$HL102,"B8")*8+COUNTIF(beosztás!$GH102:$HL102,"B9")*9+COUNTIF(beosztás!$GH102:$HL102,"B10")*10+COUNTIF(beosztás!$GH102:$HL102,"B11")*11+COUNTIF(beosztás!$GH102:$HL102,"B12")*12+COUNTIF(beosztás!$GH102:$HL102,"BP")*0</f>
        <v>0</v>
      </c>
      <c r="EK100" s="605">
        <f t="shared" si="518"/>
        <v>0</v>
      </c>
      <c r="EL100" s="710">
        <f>IF(C100="",0,alapadatok!$AN$8)</f>
        <v>0</v>
      </c>
      <c r="EM100" s="19">
        <f t="shared" si="519"/>
        <v>0</v>
      </c>
      <c r="EN100" s="907">
        <f t="shared" si="520"/>
        <v>0</v>
      </c>
      <c r="EO100" s="40"/>
      <c r="EP100" s="709">
        <f>COUNTIF(beosztás!$HM102:$IQ102,"DE")*8</f>
        <v>0</v>
      </c>
      <c r="EQ100" s="710">
        <f>COUNTIF(beosztás!$HM102:$IQ102,"DU")*8</f>
        <v>0</v>
      </c>
      <c r="ER100" s="710">
        <f>COUNTIF(beosztás!$HM102:$IQ102,"ÉJ")*8</f>
        <v>0</v>
      </c>
      <c r="ES100" s="710">
        <f>COUNTIF(beosztás!$HM102:$IQ102,"N")*12</f>
        <v>0</v>
      </c>
      <c r="ET100" s="710">
        <f>COUNTIF(beosztás!$HM102:$IQ102,"É")*12</f>
        <v>0</v>
      </c>
      <c r="EU100" s="710">
        <f>SUM(beosztás!$HM102:$IQ102)</f>
        <v>0</v>
      </c>
      <c r="EV100" s="897">
        <f>(COUNTIF(beosztás!$HM102:$IQ102,"SN")*12)+(COUNTIF(beosztás!$HM102:$IQ102,"SDE")*8)+(COUNTIF(beosztás!$HM102:$IQ102,"SDU")*8)+(COUNTIF(beosztás!$HM102:$IQ102,"SÉ")*12)+(COUNTIF(beosztás!$HM102:$IQ102,"SÉJ")*8)+(COUNTIF(beosztás!$HM102:$IQ102,"S1")*1)+(COUNTIF(beosztás!$HM102:$IQ102,"S2")*2)+(COUNTIF(beosztás!$HM102:$IQ102,"S3")*3)+(COUNTIF(beosztás!$HM102:$IQ102,"S4")*4)+(COUNTIF(beosztás!$HM102:$IQ102,"S5")*5)+(COUNTIF(beosztás!$HM102:$IQ102,"S6")*6)+(COUNTIF(beosztás!$HM102:$IQ102,"S7")*7)+(COUNTIF(beosztás!$HM102:$IQ102,"S8")*8)+(COUNTIF(beosztás!$HM102:$IQ102,"S9")*9)+(COUNTIF(beosztás!$HM102:$IQ102,"S10")*10)+(COUNTIF(beosztás!$HM102:$IQ102,"S11")*11)+(COUNTIF(beosztás!$HM102:$IQ102,"S12")*12)</f>
        <v>0</v>
      </c>
      <c r="EW100" s="710">
        <f>COUNTIF(beosztás!$HM102:$IQ102,"FÜ")*8</f>
        <v>0</v>
      </c>
      <c r="EX100" s="710">
        <f>COUNTIF(beosztás!$HM102:$IQ102,"BN")*12+COUNTIF(beosztás!$HM102:$IQ102,"BÉ")*12+COUNTIF(beosztás!$HM102:$IQ102,"BDE")*8+COUNTIF(beosztás!$HM102:$IQ102,"BDU")*8+COUNTIF(beosztás!$HM102:$IQ102,"BÉJ")*8+COUNTIF(beosztás!$HM102:$IQ102,"B1")*1+COUNTIF(beosztás!$HM102:$IQ102,"B2")*2+COUNTIF(beosztás!$HM102:$IQ102,"B3")*3+COUNTIF(beosztás!$HM102:$IQ102,"B5")*5+COUNTIF(beosztás!$HM102:$IQ102,"B6")*6+COUNTIF(beosztás!$HM102:$IQ102,"B7")*7+COUNTIF(beosztás!$HM102:$IQ102,"B8")*8+COUNTIF(beosztás!$HM102:$IQ102,"B9")*9+COUNTIF(beosztás!$HM102:$IQ102,"B10")*10+COUNTIF(beosztás!$HM102:$IQ102,"B11")*11+COUNTIF(beosztás!$HM102:$IQ102,"B12")*12+COUNTIF(beosztás!$HM102:$IQ102,"BP")*0</f>
        <v>0</v>
      </c>
      <c r="EY100" s="605">
        <f t="shared" si="521"/>
        <v>0</v>
      </c>
      <c r="EZ100" s="710">
        <f>IF(C100="",0,alapadatok!$AN$9)</f>
        <v>0</v>
      </c>
      <c r="FA100" s="19">
        <f t="shared" si="522"/>
        <v>0</v>
      </c>
      <c r="FB100" s="907">
        <f t="shared" si="523"/>
        <v>0</v>
      </c>
      <c r="FC100" s="40"/>
      <c r="FD100" s="25">
        <f t="shared" si="524"/>
        <v>0</v>
      </c>
      <c r="FE100" s="605">
        <f t="shared" si="525"/>
        <v>0</v>
      </c>
      <c r="FF100" s="605">
        <f t="shared" si="526"/>
        <v>0</v>
      </c>
      <c r="FG100" s="605">
        <f t="shared" si="527"/>
        <v>0</v>
      </c>
      <c r="FH100" s="605">
        <f t="shared" si="528"/>
        <v>0</v>
      </c>
      <c r="FI100" s="605">
        <f t="shared" si="529"/>
        <v>0</v>
      </c>
      <c r="FJ100" s="605">
        <f t="shared" si="530"/>
        <v>0</v>
      </c>
      <c r="FK100" s="605">
        <f t="shared" si="531"/>
        <v>0</v>
      </c>
      <c r="FL100" s="605">
        <f t="shared" si="532"/>
        <v>0</v>
      </c>
      <c r="FM100" s="605">
        <f t="shared" si="533"/>
        <v>0</v>
      </c>
      <c r="FN100" s="605">
        <f t="shared" si="534"/>
        <v>0</v>
      </c>
      <c r="FO100" s="19">
        <f t="shared" si="535"/>
        <v>0</v>
      </c>
      <c r="FP100" s="907">
        <f t="shared" si="536"/>
        <v>0</v>
      </c>
      <c r="FQ100" s="41"/>
      <c r="FR100" s="709">
        <f>COUNTIF(beosztás!$IR102:$JU102,"DE")*8</f>
        <v>0</v>
      </c>
      <c r="FS100" s="710">
        <f>COUNTIF(beosztás!$IR102:$JU102,"DU")*8</f>
        <v>0</v>
      </c>
      <c r="FT100" s="710">
        <f>COUNTIF(beosztás!$IR102:$JU102,"ÉJ")*8</f>
        <v>0</v>
      </c>
      <c r="FU100" s="710">
        <f>COUNTIF(beosztás!$IR102:$JU102,"N")*12</f>
        <v>0</v>
      </c>
      <c r="FV100" s="710">
        <f>COUNTIF(beosztás!$IR102:$JU102,"é")*12</f>
        <v>0</v>
      </c>
      <c r="FW100" s="710">
        <f>SUM(beosztás!$IR102:$JU102)</f>
        <v>0</v>
      </c>
      <c r="FX100" s="710">
        <f>COUNTIF(beosztás!$IR102:$JU102,"FÜ")*8</f>
        <v>0</v>
      </c>
      <c r="FY100" s="897">
        <f>(COUNTIF(beosztás!$IR102:$JU102,"SN")*12)+(COUNTIF(beosztás!$IR102:$JU102,"SDE")*8)+(COUNTIF(beosztás!$IR102:$JU102,"SDU")*8)+(COUNTIF(beosztás!$IR102:$JU102,"SÉ")*12)+(COUNTIF(beosztás!$IR102:$JU102,"SÉJ")*8)+(COUNTIF(beosztás!$IR102:$JU102,"S1")*1)+(COUNTIF(beosztás!$IR102:$JU102,"S2")*2)+(COUNTIF(beosztás!$IR102:$JU102,"S3")*3)+(COUNTIF(beosztás!$IR102:$JU102,"S4")*4)+(COUNTIF(beosztás!$IR102:$JU102,"S5")*5)+(COUNTIF(beosztás!$IR102:$JU102,"S6")*6)+(COUNTIF(beosztás!$IR102:$JU102,"S7")*7)+(COUNTIF(beosztás!$IR102:$JU102,"S8")*8)+(COUNTIF(beosztás!$IR102:$JU102,"S9")*9)+(COUNTIF(beosztás!$IR102:$JU102,"S10")*10)+(COUNTIF(beosztás!$IR102:$JU102,"S11")*11)+(COUNTIF(beosztás!$IR102:$JU102,"S12")*12)</f>
        <v>0</v>
      </c>
      <c r="FZ100" s="710">
        <f>COUNTIF(beosztás!$IR102:$JU102,"BN")*12+COUNTIF(beosztás!$IR102:$JU102,"BÉ")*12+COUNTIF(beosztás!$IR102:$JU102,"BDE")*8+COUNTIF(beosztás!$IR102:$JU102,"BDU")*8+COUNTIF(beosztás!$IR102:$JU102,"BÉJ")*8+COUNTIF(beosztás!$IR102:$JU102,"B1")*1+COUNTIF(beosztás!$IR102:$JU102,"B2")*2+COUNTIF(beosztás!$IR102:$JU102,"B3")*3+COUNTIF(beosztás!$IR102:$JU102,"B5")*5+COUNTIF(beosztás!$IR102:$JU102,"B6")*6+COUNTIF(beosztás!$IR102:$JU102,"B7")*7+COUNTIF(beosztás!$IR102:$JU102,"B8")*8+COUNTIF(beosztás!$IR102:$JU102,"B9")*9+COUNTIF(beosztás!$IR102:$JU102,"B10")*10+COUNTIF(beosztás!$IR102:$JU102,"B11")*11+COUNTIF(beosztás!$IR102:$JU102,"B12")*12+COUNTIF(beosztás!$IR102:$JU102,"BP")*0</f>
        <v>0</v>
      </c>
      <c r="GA100" s="605">
        <f t="shared" si="537"/>
        <v>0</v>
      </c>
      <c r="GB100" s="710">
        <f>IF(C100="",0,alapadatok!$AN$10)</f>
        <v>0</v>
      </c>
      <c r="GC100" s="19">
        <f t="shared" si="538"/>
        <v>0</v>
      </c>
      <c r="GD100" s="907">
        <f t="shared" si="539"/>
        <v>0</v>
      </c>
      <c r="GE100" s="42"/>
      <c r="GF100" s="709">
        <f>COUNTIF(beosztás!$JV102:$KZ102,"DE")*8</f>
        <v>0</v>
      </c>
      <c r="GG100" s="710">
        <f>COUNTIF(beosztás!$JV102:$KZ102,"DU")*8</f>
        <v>0</v>
      </c>
      <c r="GH100" s="710">
        <f>COUNTIF(beosztás!$JV102:$KZ102,"ÉJ")*8</f>
        <v>0</v>
      </c>
      <c r="GI100" s="710">
        <f>COUNTIF(beosztás!$JV102:$KZ102,"N")*12</f>
        <v>0</v>
      </c>
      <c r="GJ100" s="710">
        <f>COUNTIF(beosztás!$JV102:$KZ102,"É")*12</f>
        <v>0</v>
      </c>
      <c r="GK100" s="710">
        <f>SUM(beosztás!$JV102:$KZ102)</f>
        <v>0</v>
      </c>
      <c r="GL100" s="897">
        <f>(COUNTIF(beosztás!$JV102:$KZ102,"SN")*12)+(COUNTIF(beosztás!$JV102:$KZ102,"SDE")*8)+(COUNTIF(beosztás!$JV102:$KZ102,"SDU")*8)+(COUNTIF(beosztás!$JV102:$KZ102,"SÉ")*12)+(COUNTIF(beosztás!$JV102:$KZ102,"SÉJ")*8)+(COUNTIF(beosztás!$JV102:$KZ102,"S1")*1)+(COUNTIF(beosztás!$JV102:$KZ102,"S2")*2)+(COUNTIF(beosztás!$JV102:$KZ102,"S3")*3)+(COUNTIF(beosztás!$JV102:$KZ102,"S4")*4)+(COUNTIF(beosztás!$JV102:$KZ102,"S5")*5)+(COUNTIF(beosztás!$JV102:$KZ102,"S6")*6)+(COUNTIF(beosztás!$JV102:$KZ102,"S7")*7)+(COUNTIF(beosztás!$JV102:$KZ102,"S8")*8)+(COUNTIF(beosztás!$JV102:$KZ102,"S9")*9)+(COUNTIF(beosztás!$JV102:$KZ102,"S10")*10)+(COUNTIF(beosztás!$JV102:$KZ102,"S11")*11)+(COUNTIF(beosztás!$JV102:$KZ102,"S12")*12)</f>
        <v>0</v>
      </c>
      <c r="GM100" s="710">
        <f>COUNTIF(beosztás!$JV102:$KZ102,"FÜ")*8</f>
        <v>0</v>
      </c>
      <c r="GN100" s="710">
        <f>COUNTIF(beosztás!$JV102:$KZ102,"BN")*12+COUNTIF(beosztás!$JV102:$KZ102,"BÉ")*12+COUNTIF(beosztás!$JV102:$KZ102,"BDE")*8+COUNTIF(beosztás!$JV102:$KZ102,"BDU")*8+COUNTIF(beosztás!$JV102:$KZ102,"BÉJ")*8+COUNTIF(beosztás!$JV102:$KZ102,"B1")*1+COUNTIF(beosztás!$JV102:$KZ102,"B2")*2+COUNTIF(beosztás!$JV102:$KZ102,"B3")*3+COUNTIF(beosztás!$JV102:$KZ102,"B5")*5+COUNTIF(beosztás!$JV102:$KZ102,"B6")*6+COUNTIF(beosztás!$JV102:$KZ102,"B7")*7+COUNTIF(beosztás!$JV102:$KZ102,"B8")*8+COUNTIF(beosztás!$JV102:$KZ102,"B9")*9+COUNTIF(beosztás!$JV102:$KZ102,"B10")*10+COUNTIF(beosztás!$JV102:$KZ102,"B11")*11+COUNTIF(beosztás!$JV102:$KZ102,"B12")*12+COUNTIF(beosztás!$JV102:$KZ102,"BP")*0</f>
        <v>0</v>
      </c>
      <c r="GO100" s="605">
        <f t="shared" si="540"/>
        <v>0</v>
      </c>
      <c r="GP100" s="710">
        <f>IF(C100="",0,alapadatok!$AN$11)</f>
        <v>0</v>
      </c>
      <c r="GQ100" s="19">
        <f t="shared" si="541"/>
        <v>0</v>
      </c>
      <c r="GR100" s="907">
        <f t="shared" si="542"/>
        <v>0</v>
      </c>
      <c r="GS100" s="42"/>
      <c r="GT100" s="25">
        <f t="shared" si="543"/>
        <v>0</v>
      </c>
      <c r="GU100" s="605">
        <f t="shared" si="544"/>
        <v>0</v>
      </c>
      <c r="GV100" s="605">
        <f t="shared" si="545"/>
        <v>0</v>
      </c>
      <c r="GW100" s="605">
        <f t="shared" si="546"/>
        <v>0</v>
      </c>
      <c r="GX100" s="605">
        <f t="shared" si="547"/>
        <v>0</v>
      </c>
      <c r="GY100" s="605">
        <f t="shared" si="548"/>
        <v>0</v>
      </c>
      <c r="GZ100" s="605">
        <f t="shared" si="549"/>
        <v>0</v>
      </c>
      <c r="HA100" s="605">
        <f t="shared" si="550"/>
        <v>0</v>
      </c>
      <c r="HB100" s="605">
        <f t="shared" si="551"/>
        <v>0</v>
      </c>
      <c r="HC100" s="605">
        <f t="shared" si="552"/>
        <v>0</v>
      </c>
      <c r="HD100" s="605">
        <f t="shared" si="553"/>
        <v>0</v>
      </c>
      <c r="HE100" s="19">
        <f t="shared" si="554"/>
        <v>0</v>
      </c>
      <c r="HF100" s="907">
        <f t="shared" si="555"/>
        <v>0</v>
      </c>
      <c r="HG100" s="41"/>
      <c r="HH100" s="709">
        <f>COUNTIF(beosztás!$LA102:$MD102,"DE")*8</f>
        <v>0</v>
      </c>
      <c r="HI100" s="710">
        <f>COUNTIF(beosztás!$LA102:$MD102,"DU")*8</f>
        <v>0</v>
      </c>
      <c r="HJ100" s="710">
        <f>COUNTIF(beosztás!$LA102:$MD102,"ÉJ")*8</f>
        <v>0</v>
      </c>
      <c r="HK100" s="710">
        <f>COUNTIF(beosztás!$LA102:$MD102,"N")*12</f>
        <v>0</v>
      </c>
      <c r="HL100" s="710">
        <f>COUNTIF(beosztás!$LA102:$MD102,"é")*12</f>
        <v>0</v>
      </c>
      <c r="HM100" s="710">
        <f>SUM(beosztás!$LA102:$MD102)</f>
        <v>0</v>
      </c>
      <c r="HN100" s="710">
        <f>COUNTIF(beosztás!$LA102:$MD102,"FÜ")*8</f>
        <v>0</v>
      </c>
      <c r="HO100" s="897">
        <f>(COUNTIF(beosztás!$LA102:$MD102,"SN")*12)+(COUNTIF(beosztás!$LA102:$MD102,"SDE")*8)+(COUNTIF(beosztás!$LA102:$MD102,"SDU")*8)+(COUNTIF(beosztás!$LA102:$MD102,"SÉ")*12)+(COUNTIF(beosztás!$LA102:$MD102,"SÉJ")*8)+(COUNTIF(beosztás!$LA102:$MD102,"S1")*1)+(COUNTIF(beosztás!$LA102:$MD102,"S2")*2)+(COUNTIF(beosztás!$LA102:$MD102,"S3")*3)+(COUNTIF(beosztás!$LA102:$MD102,"S4")*4)+(COUNTIF(beosztás!$LA102:$MD102,"S5")*5)+(COUNTIF(beosztás!$LA102:$MD102,"S6")*6)+(COUNTIF(beosztás!$LA102:$MD102,"S7")*7)+(COUNTIF(beosztás!$LA102:$MD102,"S8")*8)+(COUNTIF(beosztás!$LA102:$MD102,"S9")*9)+(COUNTIF(beosztás!$LA102:$MD102,"S10")*10)+(COUNTIF(beosztás!$LA102:$MD102,"S11")*11)+(COUNTIF(beosztás!$LA102:$MD102,"S12")*12)</f>
        <v>0</v>
      </c>
      <c r="HP100" s="710">
        <f>COUNTIF(beosztás!$LA102:$MD102,"BN")*12+COUNTIF(beosztás!$LA102:$MD102,"BÉ")*12+COUNTIF(beosztás!$LA102:$MD102,"BDE")*8+COUNTIF(beosztás!$LA102:$MD102,"BDU")*8+COUNTIF(beosztás!$LA102:$MD102,"BÉJ")*8+COUNTIF(beosztás!$LA102:$MD102,"B1")*1+COUNTIF(beosztás!$LA102:$MD102,"B2")*2+COUNTIF(beosztás!$LA102:$MD102,"B3")*3+COUNTIF(beosztás!$KZ102:$MC102,"B5")*5+COUNTIF(beosztás!$KZ102:$MC102,"B6")*6+COUNTIF(beosztás!$KZ102:$MC102,"B7")*7+COUNTIF(beosztás!$KZ102:$MC102,"B8")*8+COUNTIF(beosztás!$LA102:$MD102,"B9")*9+COUNTIF(beosztás!$LA102:$MD102,"B10")*10+COUNTIF(beosztás!$LA102:$MD102,"B11")*11+COUNTIF(beosztás!$LA102:$MD102,"B12")*12+COUNTIF(beosztás!$LA102:$MD102,"BP")*0</f>
        <v>0</v>
      </c>
      <c r="HQ100" s="605">
        <f t="shared" si="556"/>
        <v>0</v>
      </c>
      <c r="HR100" s="710">
        <f>IF(C100="",0,alapadatok!$AN$12)</f>
        <v>0</v>
      </c>
      <c r="HS100" s="19">
        <f t="shared" si="557"/>
        <v>0</v>
      </c>
      <c r="HT100" s="907">
        <f t="shared" si="558"/>
        <v>0</v>
      </c>
      <c r="HU100" s="42"/>
      <c r="HV100" s="709">
        <f>COUNTIF(beosztás!$ME102:$NI102,"DE")*8</f>
        <v>0</v>
      </c>
      <c r="HW100" s="710">
        <f>COUNTIF(beosztás!$ME102:$NI102,"DU")*8</f>
        <v>0</v>
      </c>
      <c r="HX100" s="710">
        <f>COUNTIF(beosztás!$ME102:$NI102,"ÉJ")*8</f>
        <v>0</v>
      </c>
      <c r="HY100" s="710">
        <f>COUNTIF(beosztás!$ME102:$NI102,"N")*12</f>
        <v>0</v>
      </c>
      <c r="HZ100" s="710">
        <f>COUNTIF(beosztás!$ME102:$NI102,"É")*12</f>
        <v>0</v>
      </c>
      <c r="IA100" s="710">
        <f>SUM(beosztás!$ME102:$NI102)</f>
        <v>0</v>
      </c>
      <c r="IB100" s="710">
        <f>(COUNTIF(beosztás!$ME102:$NI102,"SN")*12)+(COUNTIF(beosztás!$ME102:$NI102,"SDE")*8)+(COUNTIF(beosztás!$ME102:$NI102,"SDU")*8)+(COUNTIF(beosztás!$ME102:$NI102,"SÉ")*12)+(COUNTIF(beosztás!$ME102:$NI102,"SÉJ")*8)+(COUNTIF(beosztás!$ME102:$NI102,"S1")*1)+(COUNTIF(beosztás!$ME102:$NI102,"S2")*2)+(COUNTIF(beosztás!$ME102:$NI102,"S3")*3)+(COUNTIF(beosztás!$ME102:$NI102,"S4")*4)+(COUNTIF(beosztás!$ME102:$NI102,"S5")*5)+(COUNTIF(beosztás!$ME102:$NI102,"S6")*6)+(COUNTIF(beosztás!$ME102:$NI102,"S7")*7)+(COUNTIF(beosztás!$ME102:$NI102,"S8")*8)+(COUNTIF(beosztás!$ME102:$NI102,"S9")*9)+(COUNTIF(beosztás!$ME102:$NI102,"S10")*10)+(COUNTIF(beosztás!$ME102:$NI102,"S11")*11)+(COUNTIF(beosztás!$ME102:$NI102,"S12")*12)</f>
        <v>0</v>
      </c>
      <c r="IC100" s="710">
        <f>COUNTIF(beosztás!$ME102:$NI102,"FÜ")*8</f>
        <v>0</v>
      </c>
      <c r="ID100" s="710">
        <f>COUNTIF(beosztás!$ME102:$NI102,"BN")*12+COUNTIF(beosztás!$ME102:$NI102,"BÉ")*12+COUNTIF(beosztás!$ME102:$NI102,"BDE")*8+COUNTIF(beosztás!$ME102:$NI102,"BDU")*8+COUNTIF(beosztás!$ME102:$NI102,"BÉJ")*8+COUNTIF(beosztás!$ME102:$NI102,"B1")*1+COUNTIF(beosztás!$ME102:$NI102,"B2")*2+COUNTIF(beosztás!$ME102:$NI102,"B3")*3+COUNTIF(beosztás!$ME102:$NI102,"B5")*5+COUNTIF(beosztás!$ME102:$NI102,"B6")*6+COUNTIF(beosztás!$ME102:$NI102,"B7")*7+COUNTIF(beosztás!$ME102:$NI102,"B8")*8+COUNTIF(beosztás!$ME102:$NI102,"B9")*9+COUNTIF(beosztás!$ME102:$NI102,"B10")*10+COUNTIF(beosztás!$ME102:$NI102,"B11")*11+COUNTIF(beosztás!$ME102:$NI102,"B12")*12+COUNTIF(beosztás!$ME102:$NI102,"BP")*0</f>
        <v>0</v>
      </c>
      <c r="IE100" s="605">
        <f t="shared" si="559"/>
        <v>0</v>
      </c>
      <c r="IF100" s="710">
        <f>IF(C100="",0,alapadatok!$AN$13)</f>
        <v>0</v>
      </c>
      <c r="IG100" s="19">
        <f t="shared" si="560"/>
        <v>0</v>
      </c>
      <c r="IH100" s="741">
        <f t="shared" si="561"/>
        <v>0</v>
      </c>
      <c r="II100" s="42"/>
      <c r="IJ100" s="25">
        <f t="shared" si="562"/>
        <v>0</v>
      </c>
      <c r="IK100" s="605">
        <f t="shared" si="563"/>
        <v>0</v>
      </c>
      <c r="IL100" s="605">
        <f t="shared" si="564"/>
        <v>0</v>
      </c>
      <c r="IM100" s="605">
        <f t="shared" si="565"/>
        <v>0</v>
      </c>
      <c r="IN100" s="605">
        <f t="shared" si="566"/>
        <v>0</v>
      </c>
      <c r="IO100" s="605">
        <f t="shared" si="567"/>
        <v>0</v>
      </c>
      <c r="IP100" s="605">
        <f t="shared" si="568"/>
        <v>0</v>
      </c>
      <c r="IQ100" s="605">
        <f t="shared" si="569"/>
        <v>0</v>
      </c>
      <c r="IR100" s="605">
        <f t="shared" si="570"/>
        <v>0</v>
      </c>
      <c r="IS100" s="605">
        <f t="shared" si="571"/>
        <v>0</v>
      </c>
      <c r="IT100" s="605">
        <f t="shared" si="572"/>
        <v>0</v>
      </c>
      <c r="IU100" s="19">
        <f t="shared" si="573"/>
        <v>0</v>
      </c>
      <c r="IV100" s="907">
        <f t="shared" si="574"/>
        <v>0</v>
      </c>
      <c r="IW100" s="43"/>
      <c r="JF100" s="21"/>
      <c r="JG100" s="21"/>
    </row>
    <row r="101" spans="1:267" x14ac:dyDescent="0.25">
      <c r="A101" s="66">
        <f>IF(beosztás!A103=0,"",beosztás!A103)</f>
        <v>20</v>
      </c>
      <c r="B101" s="63">
        <f>IF(beosztás!B103=0,"",beosztás!B103)</f>
        <v>45590</v>
      </c>
      <c r="C101" s="1160" t="str">
        <f>IF(beosztás!C103=0,"",beosztás!C103)</f>
        <v>Zsidi György(PJ)</v>
      </c>
      <c r="D101" s="65" t="str">
        <f>IF(beosztás!D103=0,"",beosztás!D103)</f>
        <v>Benchmark</v>
      </c>
      <c r="E101" s="18"/>
      <c r="F101" s="709">
        <f>COUNTIF(beosztás!$I103:$AM103,"DE")*8</f>
        <v>144</v>
      </c>
      <c r="G101" s="710">
        <f>COUNTIF(beosztás!$I103:$AM103,"DU")*8</f>
        <v>0</v>
      </c>
      <c r="H101" s="710">
        <f>COUNTIF(beosztás!$I103:$AM103,"ÉJ")*8</f>
        <v>0</v>
      </c>
      <c r="I101" s="710">
        <f>COUNTIF(beosztás!$I103:$AM103,"N")*12</f>
        <v>0</v>
      </c>
      <c r="J101" s="710">
        <f>COUNTIF(beosztás!$I103:$AM103,"é")*12</f>
        <v>0</v>
      </c>
      <c r="K101" s="710">
        <f>SUM(beosztás!$I103:$AM103)</f>
        <v>0</v>
      </c>
      <c r="L101" s="710">
        <f>COUNTIF(beosztás!$I103:$AM103,"FÜ")*8</f>
        <v>8</v>
      </c>
      <c r="M101" s="710">
        <f>(COUNTIF(beosztás!$I103:$AM103,"SN")*12)+(COUNTIF(beosztás!$I103:$AM103,"SDE")*8)+(COUNTIF(beosztás!$I103:$AM103,"SDU")*8)+(COUNTIF(beosztás!$I103:$AM103,"S1")*1)+(COUNTIF(beosztás!$I103:$AM103,"S2")*2)+(COUNTIF(beosztás!$I103:$AM103,"S3")*3)+(COUNTIF(beosztás!$I103:$AM103,"S4")*4)+(COUNTIF(beosztás!$I103:$AM103,"S5")*5)+(COUNTIF(beosztás!$I103:$AM103,"S6")*6)+(COUNTIF(beosztás!$I103:$AM103,"S7")*7)+(COUNTIF(beosztás!$I103:$AM103,"S8")*8)+(COUNTIF(beosztás!$I103:$AM103,"S9")*9)+(COUNTIF(beosztás!$I103:$AM103,"S10")*10)+(COUNTIF(beosztás!$I103:$AM103,"S11")*11)+(COUNTIF(beosztás!$I103:$AM103,"S12")*12)+(COUNTIF(beosztás!$I103:$AM103,"SÉ")*12)+(COUNTIF(beosztás!$I103:$AM103,"SÉJ")*8)</f>
        <v>32</v>
      </c>
      <c r="N101" s="710">
        <f>COUNTIF(beosztás!$I103:$AM103,"BN")*12+COUNTIF(beosztás!$I103:$AM103,"BÉ")*12+COUNTIF(beosztás!$I103:$AM103,"BDE")*8+COUNTIF(beosztás!$I103:$AM103,"BDU")*8+COUNTIF(beosztás!$I103:$AM103,"BÉJ")*8+COUNTIF(beosztás!$I103:$AM103,"B1")*1+COUNTIF(beosztás!$I103:$AM103,"B2")*2+COUNTIF(beosztás!$I103:$AM103,"B3")*3+COUNTIF(beosztás!$I103:$AM103,"B5")*5+COUNTIF(beosztás!$I103:$AM103,"B6")*6+COUNTIF(beosztás!$I103:$AM103,"B7")*7+COUNTIF(beosztás!$I103:$AM103,"B8")*8+COUNTIF(beosztás!$I103:$AM103,"B9")*9+COUNTIF(beosztás!$I103:$AM103,"B10")*10+COUNTIF(beosztás!$I103:$AM103,"B11")*11+COUNTIF(beosztás!$I103:$AM103,"B12")*12+COUNTIF(beosztás!$I103:$AM103,"BP")*0</f>
        <v>0</v>
      </c>
      <c r="O101" s="605">
        <f t="shared" si="461"/>
        <v>176</v>
      </c>
      <c r="P101" s="710">
        <f>IF(C101="",0,alapadatok!$AN$2)</f>
        <v>176</v>
      </c>
      <c r="Q101" s="19">
        <f t="shared" si="462"/>
        <v>0</v>
      </c>
      <c r="R101" s="741">
        <f t="shared" si="463"/>
        <v>32</v>
      </c>
      <c r="S101" s="40"/>
      <c r="T101" s="709">
        <f>COUNTIF(beosztás!$AN103:$BO103,"DE")*8</f>
        <v>80</v>
      </c>
      <c r="U101" s="710">
        <f>COUNTIF(beosztás!$AN103:$BO103,"DU")*8</f>
        <v>0</v>
      </c>
      <c r="V101" s="710">
        <f>COUNTIF(beosztás!$AN103:$BO103,"ÉJ")*8</f>
        <v>0</v>
      </c>
      <c r="W101" s="710">
        <f>COUNTIF(beosztás!$AN103:$BO103,"N")*12</f>
        <v>0</v>
      </c>
      <c r="X101" s="710">
        <f>COUNTIF(beosztás!$AN103:$BO103,"É")*12</f>
        <v>0</v>
      </c>
      <c r="Y101" s="710">
        <f>SUM(beosztás!$AN103:$BO103)</f>
        <v>0</v>
      </c>
      <c r="Z101" s="710">
        <f>(COUNTIF(beosztás!$AN103:$BO103,"SN")*12)+(COUNTIF(beosztás!$AN103:$BO103,"SDE")*8)+(COUNTIF(beosztás!$AN103:$BO103,"SDU")*8)+(COUNTIF(beosztás!$AN103:$BO103,"SÉ")*12)+(COUNTIF(beosztás!$AN103:$BO103,"SÉJ")*8)+(COUNTIF(beosztás!$AN103:$BO103,"S1")*1)+(COUNTIF(beosztás!$AN103:$BO103,"S2")*2)+(COUNTIF(beosztás!$AN103:$BO103,"S3")*3)+(COUNTIF(beosztás!$AN103:$BO103,"S4")*4)+(COUNTIF(beosztás!$AN103:$BO103,"S5")*5)+(COUNTIF(beosztás!$AN103:$BO103,"S6")*6)+(COUNTIF(beosztás!$AN103:$BO103,"S7")*7)+(COUNTIF(beosztás!$AN103:$BO103,"S8")*8)+(COUNTIF(beosztás!$AN103:$BO103,"S9")*9)+(COUNTIF(beosztás!$AN103:$BO103,"S10")*10)+(COUNTIF(beosztás!$AN103:$BO103,"S11")*11)+(COUNTIF(beosztás!$AN103:$BO103,"S12")*12)</f>
        <v>0</v>
      </c>
      <c r="AA101" s="710">
        <f>COUNTIF(beosztás!$AN103:$BO103,"FÜ")*8</f>
        <v>0</v>
      </c>
      <c r="AB101" s="710">
        <f>COUNTIF(beosztás!$AN103:$BO103,"BN")*12+COUNTIF(beosztás!$AN103:$BO103,"BÉ")*12+COUNTIF(beosztás!$AN103:$BO103,"BDE")*8+COUNTIF(beosztás!$AN103:$BO103,"BDU")*8+COUNTIF(beosztás!$AN103:$BO103,"BÉJ")*8+COUNTIF(beosztás!$AN103:$BO103,"B1")*1+COUNTIF(beosztás!$AN103:$BO103,"B2")*2+COUNTIF(beosztás!$AN103:$BO103,"B3")*3+COUNTIF(beosztás!$AN103:$BO103,"B5")*5+COUNTIF(beosztás!$AN103:$BO103,"B6")*6+COUNTIF(beosztás!$AN103:$BO103,"B7")*7+COUNTIF(beosztás!$AN103:$BO103,"B8")*8+COUNTIF(beosztás!$AN103:$BO103,"B9")*9+COUNTIF(beosztás!$AN103:$BO103,"B10")*10+COUNTIF(beosztás!$AN103:$BO103,"B11")*11+COUNTIF(beosztás!$AN103:$BO103,"B12")*12+COUNTIF(beosztás!$AN103:$BO103,"BP")*0</f>
        <v>0</v>
      </c>
      <c r="AC101" s="605">
        <f t="shared" si="464"/>
        <v>80</v>
      </c>
      <c r="AD101" s="1161">
        <v>80</v>
      </c>
      <c r="AE101" s="19">
        <f t="shared" si="465"/>
        <v>0</v>
      </c>
      <c r="AF101" s="741">
        <f t="shared" si="466"/>
        <v>0</v>
      </c>
      <c r="AG101" s="40"/>
      <c r="AH101" s="25">
        <f t="shared" si="467"/>
        <v>224</v>
      </c>
      <c r="AI101" s="605">
        <f t="shared" si="468"/>
        <v>0</v>
      </c>
      <c r="AJ101" s="605">
        <f t="shared" si="469"/>
        <v>0</v>
      </c>
      <c r="AK101" s="605">
        <f t="shared" si="470"/>
        <v>0</v>
      </c>
      <c r="AL101" s="605">
        <f t="shared" si="471"/>
        <v>0</v>
      </c>
      <c r="AM101" s="605">
        <f t="shared" si="472"/>
        <v>0</v>
      </c>
      <c r="AN101" s="605">
        <f t="shared" si="473"/>
        <v>32</v>
      </c>
      <c r="AO101" s="605">
        <f t="shared" si="474"/>
        <v>8</v>
      </c>
      <c r="AP101" s="605">
        <f t="shared" si="475"/>
        <v>0</v>
      </c>
      <c r="AQ101" s="605">
        <f t="shared" si="476"/>
        <v>256</v>
      </c>
      <c r="AR101" s="605">
        <f t="shared" si="477"/>
        <v>256</v>
      </c>
      <c r="AS101" s="19">
        <f t="shared" si="478"/>
        <v>0</v>
      </c>
      <c r="AT101" s="741">
        <f t="shared" si="479"/>
        <v>32</v>
      </c>
      <c r="AU101" s="41"/>
      <c r="AV101" s="709">
        <f>COUNTIF(beosztás!$BP103:$CT103,"DE")*8</f>
        <v>80</v>
      </c>
      <c r="AW101" s="710">
        <f>COUNTIF(beosztás!$BP103:$CT103,"DU")*8</f>
        <v>0</v>
      </c>
      <c r="AX101" s="710">
        <f>COUNTIF(beosztás!$BP103:$CT103,"ÉJ")*8</f>
        <v>0</v>
      </c>
      <c r="AY101" s="710">
        <f>COUNTIF(beosztás!$BP103:$CT103,"N")*12</f>
        <v>0</v>
      </c>
      <c r="AZ101" s="710">
        <f>COUNTIF(beosztás!$BP103:$CT103,"é")*12</f>
        <v>0</v>
      </c>
      <c r="BA101" s="710">
        <f>SUM(beosztás!$BP103:$CT103)</f>
        <v>0</v>
      </c>
      <c r="BB101" s="710">
        <f>COUNTIF(beosztás!$BP103:$CT103,"FÜ")*8</f>
        <v>8</v>
      </c>
      <c r="BC101" s="897">
        <f>(COUNTIF(beosztás!$BP103:$CT103,"SN")*12)+(COUNTIF(beosztás!$BP103:$CT103,"SDE")*8)+(COUNTIF(beosztás!$BP103:$CT103,"SDU")*8)+(COUNTIF(beosztás!$BP103:$CT103,"SÉ")*12)+(COUNTIF(beosztás!$BP103:$CT103,"SÉJ")*8)+(COUNTIF(beosztás!$BP103:$CT103,"S1")*1)+(COUNTIF(beosztás!$BP103:$CT103,"S2")*2)+(COUNTIF(beosztás!$BP103:$CT103,"S3")*3)+(COUNTIF(beosztás!$BP103:$CT103,"S4")*4)+(COUNTIF(beosztás!$BP103:$CT103,"S5")*5)+(COUNTIF(beosztás!$BP103:$CT103,"S6")*6)+(COUNTIF(beosztás!$BP103:$CT103,"S7")*7)+(COUNTIF(beosztás!$BP103:$CT103,"S8")*8)+(COUNTIF(beosztás!$BP103:$CT103,"S9")*9)+(COUNTIF(beosztás!$BP103:$CT103,"S10")*10)+(COUNTIF(beosztás!$BP103:$CT103,"S11")*11)+(COUNTIF(beosztás!$BP103:$CT103,"S12")*12)</f>
        <v>0</v>
      </c>
      <c r="BD101" s="710">
        <f>COUNTIF(beosztás!$BP103:$CT103,"BN")*12+COUNTIF(beosztás!$BP103:$CT103,"BÉ")*12+COUNTIF(beosztás!$BP103:$CT103,"BDE")*8+COUNTIF(beosztás!$BP103:$CT103,"BDU")*8+COUNTIF(beosztás!$BP103:$CT103,"BÉJ")*8+COUNTIF(beosztás!$BP103:$CT103,"B1")*1+COUNTIF(beosztás!$BP103:$CT103,"B2")*2+COUNTIF(beosztás!$BP103:$CT103,"B3")*3+COUNTIF(beosztás!$BP103:$CT103,"B5")*5+COUNTIF(beosztás!$BP103:$CT103,"B6")*6+COUNTIF(beosztás!$BP103:$CT103,"B7")*7+COUNTIF(beosztás!$BP103:$CT103,"B8")*8+COUNTIF(beosztás!$BP103:$CT103,"B9")*9+COUNTIF(beosztás!$BP103:$CT103,"B10")*10+COUNTIF(beosztás!$BP103:$CT103,"B11")*11+COUNTIF(beosztás!$BP103:$CT103,"B12")*12+COUNTIF(beosztás!$BP103:$CT103,"BP")*0</f>
        <v>0</v>
      </c>
      <c r="BE101" s="605">
        <f t="shared" si="480"/>
        <v>80</v>
      </c>
      <c r="BF101" s="1161">
        <v>80</v>
      </c>
      <c r="BG101" s="19">
        <f t="shared" si="481"/>
        <v>0</v>
      </c>
      <c r="BH101" s="741">
        <f t="shared" si="482"/>
        <v>0</v>
      </c>
      <c r="BI101" s="40"/>
      <c r="BJ101" s="709">
        <f>COUNTIF(beosztás!$CU103:$DX103,"DE")*8</f>
        <v>0</v>
      </c>
      <c r="BK101" s="710">
        <f>COUNTIF(beosztás!$CU103:$DX103,"DU")*8</f>
        <v>0</v>
      </c>
      <c r="BL101" s="710">
        <f>COUNTIF(beosztás!$CU103:$DX103,"ÉJ")*8</f>
        <v>0</v>
      </c>
      <c r="BM101" s="710">
        <f>COUNTIF(beosztás!$CU103:$DX103,"N")*12</f>
        <v>0</v>
      </c>
      <c r="BN101" s="710">
        <f>COUNTIF(beosztás!$CU103:$DX103,"É")*12</f>
        <v>0</v>
      </c>
      <c r="BO101" s="710">
        <f>SUM(beosztás!$CU103:$DX103)</f>
        <v>0</v>
      </c>
      <c r="BP101" s="897">
        <f>(COUNTIF(beosztás!$CU103:$DX103,"SN")*12)+(COUNTIF(beosztás!$CU103:$DX103,"SDE")*8)+(COUNTIF(beosztás!$CU103:$DX103,"SDU")*8)+(COUNTIF(beosztás!$CU103:$DX103,"SÉ")*12)+(COUNTIF(beosztás!$CU103:$DX103,"SÉJ")*8)+(COUNTIF(beosztás!$CU103:$DX103,"S1")*1)+(COUNTIF(beosztás!$CU103:$DX103,"S2")*2)+(COUNTIF(beosztás!$CU103:$DX103,"S3")*3)+(COUNTIF(beosztás!$CU103:$DX103,"S4")*4)+(COUNTIF(beosztás!$CU103:$DX103,"S5")*5)+(COUNTIF(beosztás!$CU103:$DX103,"S6")*6)+(COUNTIF(beosztás!$CU103:$DX103,"S7")*7)+(COUNTIF(beosztás!$CU103:$DX103,"S8")*8)+(COUNTIF(beosztás!$CU103:$DX103,"S9")*9)+(COUNTIF(beosztás!$CU103:$DX103,"S10")*10)+(COUNTIF(beosztás!$CU103:$DX103,"S11")*11)+(COUNTIF(beosztás!$CU103:$DX103,"S12")*12)</f>
        <v>0</v>
      </c>
      <c r="BQ101" s="710">
        <f>COUNTIF(beosztás!$CU103:$DX103,"FÜ")*8</f>
        <v>8</v>
      </c>
      <c r="BR101" s="710">
        <f>COUNTIF(beosztás!$CU103:$DX103,"BN")*12+COUNTIF(beosztás!$CU103:$DX103,"BÉ")*12+COUNTIF(beosztás!$CU103:$DX103,"BDE")*8+COUNTIF(beosztás!$CU103:$DX103,"BDU")*8+COUNTIF(beosztás!$CU103:$DX103,"BÉJ")*8+COUNTIF(beosztás!$CU103:$DX103,"B1")*1+COUNTIF(beosztás!$CU103:$DX103,"B2")*2+COUNTIF(beosztás!$CU103:$DX103,"B3")*3+COUNTIF(beosztás!$CU103:$DX103,"B5")*5+COUNTIF(beosztás!$CU103:$DX103,"B6")*6+COUNTIF(beosztás!$CU103:$DX103,"B7")*7+COUNTIF(beosztás!$CU103:$DX103,"B8")*8+COUNTIF(beosztás!$CU103:$DX103,"B9")*9+COUNTIF(beosztás!$CU103:$DX103,"B10")*10+COUNTIF(beosztás!$CU103:$DX103,"B11")*11+COUNTIF(beosztás!$CU103:$DX103,"B12")*12+COUNTIF(beosztás!$CU103:$DX103,"BP")*0</f>
        <v>0</v>
      </c>
      <c r="BS101" s="605">
        <f t="shared" si="483"/>
        <v>0</v>
      </c>
      <c r="BT101" s="710">
        <f>IF(C101="",0,alapadatok!$AN$5)</f>
        <v>168</v>
      </c>
      <c r="BU101" s="19">
        <f t="shared" si="484"/>
        <v>-168</v>
      </c>
      <c r="BV101" s="741">
        <f t="shared" si="485"/>
        <v>0</v>
      </c>
      <c r="BW101" s="40"/>
      <c r="BX101" s="25">
        <f t="shared" si="486"/>
        <v>80</v>
      </c>
      <c r="BY101" s="605">
        <f t="shared" si="487"/>
        <v>0</v>
      </c>
      <c r="BZ101" s="605">
        <f t="shared" si="488"/>
        <v>0</v>
      </c>
      <c r="CA101" s="605">
        <f t="shared" si="489"/>
        <v>0</v>
      </c>
      <c r="CB101" s="605">
        <f t="shared" si="490"/>
        <v>0</v>
      </c>
      <c r="CC101" s="605">
        <f t="shared" si="491"/>
        <v>0</v>
      </c>
      <c r="CD101" s="605">
        <f t="shared" si="492"/>
        <v>0</v>
      </c>
      <c r="CE101" s="605">
        <f t="shared" si="493"/>
        <v>16</v>
      </c>
      <c r="CF101" s="605">
        <f t="shared" si="494"/>
        <v>0</v>
      </c>
      <c r="CG101" s="605">
        <f t="shared" si="495"/>
        <v>80</v>
      </c>
      <c r="CH101" s="605">
        <f t="shared" si="496"/>
        <v>248</v>
      </c>
      <c r="CI101" s="19">
        <f t="shared" si="497"/>
        <v>-168</v>
      </c>
      <c r="CJ101" s="741">
        <f t="shared" si="498"/>
        <v>0</v>
      </c>
      <c r="CK101" s="41"/>
      <c r="CL101" s="709">
        <f>COUNTIF(beosztás!$DY103:$FC103,"DE")*8</f>
        <v>0</v>
      </c>
      <c r="CM101" s="710">
        <f>COUNTIF(beosztás!$DY103:$FC103,"DU")*8</f>
        <v>0</v>
      </c>
      <c r="CN101" s="710">
        <f>COUNTIF(beosztás!$DY103:$FC103,"ÉJ")*8</f>
        <v>0</v>
      </c>
      <c r="CO101" s="710">
        <f>COUNTIF(beosztás!$DY103:$FC103,"N")*12</f>
        <v>0</v>
      </c>
      <c r="CP101" s="710">
        <f>COUNTIF(beosztás!$DY103:$FC103,"é")*12</f>
        <v>0</v>
      </c>
      <c r="CQ101" s="710">
        <f>SUM(beosztás!$DY103:$FC103)</f>
        <v>0</v>
      </c>
      <c r="CR101" s="710">
        <f>COUNTIF(beosztás!$DY103:$FC103,"FÜ")*8</f>
        <v>16</v>
      </c>
      <c r="CS101" s="897">
        <f>(COUNTIF(beosztás!$DY103:$FC103,"SN")*12)+(COUNTIF(beosztás!$DY103:$FC103,"SDE")*8)+(COUNTIF(beosztás!$DY103:$FC103,"SDU")*8)+(COUNTIF(beosztás!$DY103:$FC103,"SÉ")*12)+(COUNTIF(beosztás!$DY103:$FC103,"SÉJ")*8)+(COUNTIF(beosztás!$DY103:$FC103,"S1")*1)+(COUNTIF(beosztás!$DY103:$FC103,"S2")*2)+(COUNTIF(beosztás!$DY103:$FC103,"S3")*3)+(COUNTIF(beosztás!$DY103:$FC103,"S4")*4)+(COUNTIF(beosztás!$DY103:$FC103,"S5")*5)+(COUNTIF(beosztás!$DY103:$FC103,"S6")*6)+(COUNTIF(beosztás!$DY103:$FC103,"S7")*7)+(COUNTIF(beosztás!$DY103:$FC103,"S8")*8)+(COUNTIF(beosztás!$DY103:$FC103,"S9")*9)+(COUNTIF(beosztás!$DY103:$FC103,"S10")*10)+(COUNTIF(beosztás!$DY103:$FC103,"S11")*11)+(COUNTIF(beosztás!$DY103:$FC103,"S12")*12)</f>
        <v>0</v>
      </c>
      <c r="CT101" s="710">
        <f>COUNTIF(beosztás!$DY103:$FC103,"BN")*12+COUNTIF(beosztás!$DY103:$FC103,"BÉ")*12+COUNTIF(beosztás!$DY103:$FC103,"BDE")*8+COUNTIF(beosztás!$DY103:$FC103,"BDU")*8+COUNTIF(beosztás!$DY103:$FC103,"BÉJ")*8+COUNTIF(beosztás!$DY103:$FC103,"B1")*1+COUNTIF(beosztás!$DY103:$FC103,"B2")*2+COUNTIF(beosztás!$DY103:$FC103,"B3")*3+COUNTIF(beosztás!$DY103:$FC103,"B5")*5+COUNTIF(beosztás!$DY103:$FC103,"B6")*6+COUNTIF(beosztás!$DY103:$FC103,"B7")*7+COUNTIF(beosztás!$DY103:$FC103,"B8")*8+COUNTIF(beosztás!$DY103:$FC103,"B9")*9+COUNTIF(beosztás!$DY103:$FC103,"B10")*10+COUNTIF(beosztás!$DY103:$FC103,"B11")*11+COUNTIF(beosztás!$DY103:$FC103,"B12")*12+COUNTIF(beosztás!$DY103:$FC103,"BP")*0</f>
        <v>0</v>
      </c>
      <c r="CU101" s="605">
        <f t="shared" si="575"/>
        <v>0</v>
      </c>
      <c r="CV101" s="710">
        <f>IF(C101="",0,alapadatok!$AN$6)</f>
        <v>168</v>
      </c>
      <c r="CW101" s="19">
        <f t="shared" si="500"/>
        <v>-168</v>
      </c>
      <c r="CX101" s="907">
        <f t="shared" si="501"/>
        <v>0</v>
      </c>
      <c r="CY101" s="40"/>
      <c r="CZ101" s="709">
        <f>COUNTIF(beosztás!$FD103:$GG103,"DE")*8</f>
        <v>0</v>
      </c>
      <c r="DA101" s="710">
        <f>COUNTIF(beosztás!$FD103:$GG103,"DU")*8</f>
        <v>0</v>
      </c>
      <c r="DB101" s="710">
        <f>COUNTIF(beosztás!$FD103:$GG103,"ÉJ")*8</f>
        <v>0</v>
      </c>
      <c r="DC101" s="710">
        <f>COUNTIF(beosztás!$FD103:$GG103,"N")*12</f>
        <v>0</v>
      </c>
      <c r="DD101" s="710">
        <f>COUNTIF(beosztás!$FD103:$GG103,"É")*12</f>
        <v>0</v>
      </c>
      <c r="DE101" s="710">
        <f>SUM(beosztás!$FD103:$GG103)</f>
        <v>0</v>
      </c>
      <c r="DF101" s="897">
        <f>(COUNTIF(beosztás!$FD103:$GG103,"SN")*12)+(COUNTIF(beosztás!$FD103:$GG103,"SDE")*8)+(COUNTIF(beosztás!$FD103:$GG103,"SDU")*8)+(COUNTIF(beosztás!$FD103:$GG103,"SÉ")*12)+(COUNTIF(beosztás!$FD103:$GG103,"SÉJ")*8)+(COUNTIF(beosztás!$FD103:$GG103,"S1")*1)+(COUNTIF(beosztás!$FD103:$GG103,"S2")*2)+(COUNTIF(beosztás!$FD103:$GG103,"S3")*3)+(COUNTIF(beosztás!$FD103:$GG103,"S4")*4)+(COUNTIF(beosztás!$FD103:$GG103,"S5")*5)+(COUNTIF(beosztás!$FD103:$GG103,"S6")*6)+(COUNTIF(beosztás!$FD103:$GG103,"S7")*7)+(COUNTIF(beosztás!$FD103:$GG103,"S8")*8)+(COUNTIF(beosztás!$FD103:$GG103,"S9")*9)+(COUNTIF(beosztás!$FD103:$GG103,"S10")*10)+(COUNTIF(beosztás!$FD103:$GG103,"S11")*11)+(COUNTIF(beosztás!$FD103:$GG103,"S12")*12)</f>
        <v>0</v>
      </c>
      <c r="DG101" s="710">
        <f>COUNTIF(beosztás!$FD103:$GG103,"FÜ")*8</f>
        <v>0</v>
      </c>
      <c r="DH101" s="710">
        <f>COUNTIF(beosztás!$FD103:$GG103,"BN")*12+COUNTIF(beosztás!$FD103:$GG103,"BÉ")*12+COUNTIF(beosztás!$FD103:$GG103,"BDE")*8+COUNTIF(beosztás!$FD103:$GG103,"BDU")*8+COUNTIF(beosztás!$FD103:$GG103,"BÉJ")*8+COUNTIF(beosztás!$FD103:$GG103,"B1")*1+COUNTIF(beosztás!$FD103:$GG103,"B2")*2+COUNTIF(beosztás!$FD103:$GG103,"B3")*3+COUNTIF(beosztás!$FD103:$GG103,"B5")*5+COUNTIF(beosztás!$FD103:$GG103,"B6")*6+COUNTIF(beosztás!$FD103:$GG103,"B7")*7+COUNTIF(beosztás!$FD103:$GG103,"B8")*8+COUNTIF(beosztás!$FD103:$GG103,"B9")*9+COUNTIF(beosztás!$FD103:$GG103,"B10")*10+COUNTIF(beosztás!$FD103:$GG103,"B11")*11+COUNTIF(beosztás!$FD103:$GG103,"B12")*12+COUNTIF(beosztás!$FD103:$GG103,"BP")*0</f>
        <v>0</v>
      </c>
      <c r="DI101" s="605">
        <f t="shared" si="502"/>
        <v>0</v>
      </c>
      <c r="DJ101" s="710">
        <f>IF(C101="",0,alapadatok!$AN$7)</f>
        <v>160</v>
      </c>
      <c r="DK101" s="19">
        <f t="shared" si="503"/>
        <v>-160</v>
      </c>
      <c r="DL101" s="741">
        <f t="shared" si="504"/>
        <v>0</v>
      </c>
      <c r="DM101" s="40"/>
      <c r="DN101" s="25">
        <f t="shared" si="505"/>
        <v>0</v>
      </c>
      <c r="DO101" s="605">
        <f t="shared" si="506"/>
        <v>0</v>
      </c>
      <c r="DP101" s="605">
        <f t="shared" si="507"/>
        <v>0</v>
      </c>
      <c r="DQ101" s="605">
        <f t="shared" si="508"/>
        <v>0</v>
      </c>
      <c r="DR101" s="605">
        <f t="shared" si="509"/>
        <v>0</v>
      </c>
      <c r="DS101" s="605">
        <f t="shared" si="510"/>
        <v>0</v>
      </c>
      <c r="DT101" s="605">
        <f t="shared" si="511"/>
        <v>0</v>
      </c>
      <c r="DU101" s="605">
        <f t="shared" si="512"/>
        <v>16</v>
      </c>
      <c r="DV101" s="605">
        <f t="shared" si="513"/>
        <v>0</v>
      </c>
      <c r="DW101" s="605">
        <f t="shared" si="514"/>
        <v>0</v>
      </c>
      <c r="DX101" s="605">
        <f t="shared" si="515"/>
        <v>328</v>
      </c>
      <c r="DY101" s="19">
        <f t="shared" si="516"/>
        <v>-328</v>
      </c>
      <c r="DZ101" s="907">
        <f t="shared" si="517"/>
        <v>0</v>
      </c>
      <c r="EA101" s="41"/>
      <c r="EB101" s="709">
        <f>COUNTIF(beosztás!$GH103:$HL103,"DE")*8</f>
        <v>0</v>
      </c>
      <c r="EC101" s="710">
        <f>COUNTIF(beosztás!$GH103:$HL103,"DU")*8</f>
        <v>0</v>
      </c>
      <c r="ED101" s="710">
        <f>COUNTIF(beosztás!$GH103:$HL103,"ÉJ")*8</f>
        <v>0</v>
      </c>
      <c r="EE101" s="710">
        <f>COUNTIF(beosztás!$GH103:$HL103,"N")*12</f>
        <v>0</v>
      </c>
      <c r="EF101" s="710">
        <f>COUNTIF(beosztás!$GH103:$HL103,"é")*12</f>
        <v>0</v>
      </c>
      <c r="EG101" s="710">
        <f>SUM(beosztás!$GH103:$HL103)</f>
        <v>0</v>
      </c>
      <c r="EH101" s="710">
        <f>COUNTIF(beosztás!$GH103:$HL103,"FÜ")*8</f>
        <v>0</v>
      </c>
      <c r="EI101" s="897">
        <f>(COUNTIF(beosztás!$GH103:$HL103,"SN")*12)+(COUNTIF(beosztás!$GH103:$HL103,"SDE")*8)+(COUNTIF(beosztás!$GH103:$HL103,"SDU")*8)+(COUNTIF(beosztás!$GH103:$HL103,"SÉ")*12)+(COUNTIF(beosztás!$GH103:$HL103,"SÉJ")*8)+(COUNTIF(beosztás!$GH103:$HL103,"S1")*1)+(COUNTIF(beosztás!$GH103:$HL103,"S2")*2)+(COUNTIF(beosztás!$GH103:$HL103,"S3")*3)+(COUNTIF(beosztás!$GH103:$HL103,"S4")*4)+(COUNTIF(beosztás!$GH103:$HL103,"S5")*5)+(COUNTIF(beosztás!$GH103:$HL103,"S6")*6)+(COUNTIF(beosztás!$GH103:$HL103,"S7")*7)+(COUNTIF(beosztás!$GH103:$HL103,"S8")*8)+(COUNTIF(beosztás!$GH103:$HL103,"S9")*9)+(COUNTIF(beosztás!$GH103:$HL103,"S10")*10)+(COUNTIF(beosztás!$GH103:$HL103,"S11")*11)+(COUNTIF(beosztás!$GH103:$HL103,"S12")*12)</f>
        <v>0</v>
      </c>
      <c r="EJ101" s="710">
        <f>COUNTIF(beosztás!$GH103:$HL103,"BN")*12+COUNTIF(beosztás!$GH103:$HL103,"BÉ")*12+COUNTIF(beosztás!$GH103:$HL103,"BDE")*8+COUNTIF(beosztás!$GH103:$HL103,"BDU")*8+COUNTIF(beosztás!$GH103:$HL103,"BÉJ")*8+COUNTIF(beosztás!$GH103:$HL103,"B1")*1+COUNTIF(beosztás!$GH103:$HL103,"B2")*2+COUNTIF(beosztás!$GH103:$HL103,"B3")*3+COUNTIF(beosztás!$GH103:$HL103,"B5")*5+COUNTIF(beosztás!$GH103:$HL103,"B6")*6+COUNTIF(beosztás!$GH103:$HL103,"B7")*7+COUNTIF(beosztás!$GH103:$HL103,"B8")*8+COUNTIF(beosztás!$GH103:$HL103,"B9")*9+COUNTIF(beosztás!$GH103:$HL103,"B10")*10+COUNTIF(beosztás!$GH103:$HL103,"B11")*11+COUNTIF(beosztás!$GH103:$HL103,"B12")*12+COUNTIF(beosztás!$GH103:$HL103,"BP")*0</f>
        <v>0</v>
      </c>
      <c r="EK101" s="605">
        <f t="shared" si="518"/>
        <v>0</v>
      </c>
      <c r="EL101" s="710">
        <f>IF(C101="",0,alapadatok!$AN$8)</f>
        <v>184</v>
      </c>
      <c r="EM101" s="19">
        <f t="shared" si="519"/>
        <v>-184</v>
      </c>
      <c r="EN101" s="907">
        <f t="shared" si="520"/>
        <v>0</v>
      </c>
      <c r="EO101" s="40"/>
      <c r="EP101" s="709">
        <f>COUNTIF(beosztás!$HM103:$IQ103,"DE")*8</f>
        <v>0</v>
      </c>
      <c r="EQ101" s="710">
        <f>COUNTIF(beosztás!$HM103:$IQ103,"DU")*8</f>
        <v>0</v>
      </c>
      <c r="ER101" s="710">
        <f>COUNTIF(beosztás!$HM103:$IQ103,"ÉJ")*8</f>
        <v>0</v>
      </c>
      <c r="ES101" s="710">
        <f>COUNTIF(beosztás!$HM103:$IQ103,"N")*12</f>
        <v>0</v>
      </c>
      <c r="ET101" s="710">
        <f>COUNTIF(beosztás!$HM103:$IQ103,"É")*12</f>
        <v>0</v>
      </c>
      <c r="EU101" s="710">
        <f>SUM(beosztás!$HM103:$IQ103)</f>
        <v>0</v>
      </c>
      <c r="EV101" s="897">
        <f>(COUNTIF(beosztás!$HM103:$IQ103,"SN")*12)+(COUNTIF(beosztás!$HM103:$IQ103,"SDE")*8)+(COUNTIF(beosztás!$HM103:$IQ103,"SDU")*8)+(COUNTIF(beosztás!$HM103:$IQ103,"SÉ")*12)+(COUNTIF(beosztás!$HM103:$IQ103,"SÉJ")*8)+(COUNTIF(beosztás!$HM103:$IQ103,"S1")*1)+(COUNTIF(beosztás!$HM103:$IQ103,"S2")*2)+(COUNTIF(beosztás!$HM103:$IQ103,"S3")*3)+(COUNTIF(beosztás!$HM103:$IQ103,"S4")*4)+(COUNTIF(beosztás!$HM103:$IQ103,"S5")*5)+(COUNTIF(beosztás!$HM103:$IQ103,"S6")*6)+(COUNTIF(beosztás!$HM103:$IQ103,"S7")*7)+(COUNTIF(beosztás!$HM103:$IQ103,"S8")*8)+(COUNTIF(beosztás!$HM103:$IQ103,"S9")*9)+(COUNTIF(beosztás!$HM103:$IQ103,"S10")*10)+(COUNTIF(beosztás!$HM103:$IQ103,"S11")*11)+(COUNTIF(beosztás!$HM103:$IQ103,"S12")*12)</f>
        <v>0</v>
      </c>
      <c r="EW101" s="710">
        <f>COUNTIF(beosztás!$HM103:$IQ103,"FÜ")*8</f>
        <v>8</v>
      </c>
      <c r="EX101" s="710">
        <f>COUNTIF(beosztás!$HM103:$IQ103,"BN")*12+COUNTIF(beosztás!$HM103:$IQ103,"BÉ")*12+COUNTIF(beosztás!$HM103:$IQ103,"BDE")*8+COUNTIF(beosztás!$HM103:$IQ103,"BDU")*8+COUNTIF(beosztás!$HM103:$IQ103,"BÉJ")*8+COUNTIF(beosztás!$HM103:$IQ103,"B1")*1+COUNTIF(beosztás!$HM103:$IQ103,"B2")*2+COUNTIF(beosztás!$HM103:$IQ103,"B3")*3+COUNTIF(beosztás!$HM103:$IQ103,"B5")*5+COUNTIF(beosztás!$HM103:$IQ103,"B6")*6+COUNTIF(beosztás!$HM103:$IQ103,"B7")*7+COUNTIF(beosztás!$HM103:$IQ103,"B8")*8+COUNTIF(beosztás!$HM103:$IQ103,"B9")*9+COUNTIF(beosztás!$HM103:$IQ103,"B10")*10+COUNTIF(beosztás!$HM103:$IQ103,"B11")*11+COUNTIF(beosztás!$HM103:$IQ103,"B12")*12+COUNTIF(beosztás!$HM103:$IQ103,"BP")*0</f>
        <v>0</v>
      </c>
      <c r="EY101" s="605">
        <f t="shared" si="521"/>
        <v>0</v>
      </c>
      <c r="EZ101" s="710">
        <f>IF(C101="",0,alapadatok!$AN$9)</f>
        <v>168</v>
      </c>
      <c r="FA101" s="19">
        <f t="shared" si="522"/>
        <v>-168</v>
      </c>
      <c r="FB101" s="907">
        <f t="shared" si="523"/>
        <v>0</v>
      </c>
      <c r="FC101" s="40"/>
      <c r="FD101" s="25">
        <f t="shared" si="524"/>
        <v>0</v>
      </c>
      <c r="FE101" s="605">
        <f t="shared" si="525"/>
        <v>0</v>
      </c>
      <c r="FF101" s="605">
        <f t="shared" si="526"/>
        <v>0</v>
      </c>
      <c r="FG101" s="605">
        <f t="shared" si="527"/>
        <v>0</v>
      </c>
      <c r="FH101" s="605">
        <f t="shared" si="528"/>
        <v>0</v>
      </c>
      <c r="FI101" s="605">
        <f t="shared" si="529"/>
        <v>0</v>
      </c>
      <c r="FJ101" s="605">
        <f t="shared" si="530"/>
        <v>0</v>
      </c>
      <c r="FK101" s="605">
        <f t="shared" si="531"/>
        <v>8</v>
      </c>
      <c r="FL101" s="605">
        <f t="shared" si="532"/>
        <v>0</v>
      </c>
      <c r="FM101" s="605">
        <f t="shared" si="533"/>
        <v>0</v>
      </c>
      <c r="FN101" s="605">
        <f t="shared" si="534"/>
        <v>352</v>
      </c>
      <c r="FO101" s="19">
        <f t="shared" si="535"/>
        <v>-352</v>
      </c>
      <c r="FP101" s="907">
        <f t="shared" si="536"/>
        <v>0</v>
      </c>
      <c r="FQ101" s="41"/>
      <c r="FR101" s="709">
        <f>COUNTIF(beosztás!$IR103:$JU103,"DE")*8</f>
        <v>0</v>
      </c>
      <c r="FS101" s="710">
        <f>COUNTIF(beosztás!$IR103:$JU103,"DU")*8</f>
        <v>0</v>
      </c>
      <c r="FT101" s="710">
        <f>COUNTIF(beosztás!$IR103:$JU103,"ÉJ")*8</f>
        <v>0</v>
      </c>
      <c r="FU101" s="710">
        <f>COUNTIF(beosztás!$IR103:$JU103,"N")*12</f>
        <v>0</v>
      </c>
      <c r="FV101" s="710">
        <f>COUNTIF(beosztás!$IR103:$JU103,"é")*12</f>
        <v>0</v>
      </c>
      <c r="FW101" s="710">
        <f>SUM(beosztás!$IR103:$JU103)</f>
        <v>0</v>
      </c>
      <c r="FX101" s="710">
        <f>COUNTIF(beosztás!$IR103:$JU103,"FÜ")*8</f>
        <v>0</v>
      </c>
      <c r="FY101" s="897">
        <f>(COUNTIF(beosztás!$IR103:$JU103,"SN")*12)+(COUNTIF(beosztás!$IR103:$JU103,"SDE")*8)+(COUNTIF(beosztás!$IR103:$JU103,"SDU")*8)+(COUNTIF(beosztás!$IR103:$JU103,"SÉ")*12)+(COUNTIF(beosztás!$IR103:$JU103,"SÉJ")*8)+(COUNTIF(beosztás!$IR103:$JU103,"S1")*1)+(COUNTIF(beosztás!$IR103:$JU103,"S2")*2)+(COUNTIF(beosztás!$IR103:$JU103,"S3")*3)+(COUNTIF(beosztás!$IR103:$JU103,"S4")*4)+(COUNTIF(beosztás!$IR103:$JU103,"S5")*5)+(COUNTIF(beosztás!$IR103:$JU103,"S6")*6)+(COUNTIF(beosztás!$IR103:$JU103,"S7")*7)+(COUNTIF(beosztás!$IR103:$JU103,"S8")*8)+(COUNTIF(beosztás!$IR103:$JU103,"S9")*9)+(COUNTIF(beosztás!$IR103:$JU103,"S10")*10)+(COUNTIF(beosztás!$IR103:$JU103,"S11")*11)+(COUNTIF(beosztás!$IR103:$JU103,"S12")*12)</f>
        <v>0</v>
      </c>
      <c r="FZ101" s="710">
        <f>COUNTIF(beosztás!$IR103:$JU103,"BN")*12+COUNTIF(beosztás!$IR103:$JU103,"BÉ")*12+COUNTIF(beosztás!$IR103:$JU103,"BDE")*8+COUNTIF(beosztás!$IR103:$JU103,"BDU")*8+COUNTIF(beosztás!$IR103:$JU103,"BÉJ")*8+COUNTIF(beosztás!$IR103:$JU103,"B1")*1+COUNTIF(beosztás!$IR103:$JU103,"B2")*2+COUNTIF(beosztás!$IR103:$JU103,"B3")*3+COUNTIF(beosztás!$IR103:$JU103,"B5")*5+COUNTIF(beosztás!$IR103:$JU103,"B6")*6+COUNTIF(beosztás!$IR103:$JU103,"B7")*7+COUNTIF(beosztás!$IR103:$JU103,"B8")*8+COUNTIF(beosztás!$IR103:$JU103,"B9")*9+COUNTIF(beosztás!$IR103:$JU103,"B10")*10+COUNTIF(beosztás!$IR103:$JU103,"B11")*11+COUNTIF(beosztás!$IR103:$JU103,"B12")*12+COUNTIF(beosztás!$IR103:$JU103,"BP")*0</f>
        <v>0</v>
      </c>
      <c r="GA101" s="605">
        <f t="shared" si="537"/>
        <v>0</v>
      </c>
      <c r="GB101" s="710">
        <f>IF(C101="",0,alapadatok!$AN$10)</f>
        <v>168</v>
      </c>
      <c r="GC101" s="19">
        <f t="shared" si="538"/>
        <v>-168</v>
      </c>
      <c r="GD101" s="907">
        <f t="shared" si="539"/>
        <v>0</v>
      </c>
      <c r="GE101" s="42"/>
      <c r="GF101" s="709">
        <f>COUNTIF(beosztás!$JV103:$KZ103,"DE")*8</f>
        <v>0</v>
      </c>
      <c r="GG101" s="710">
        <f>COUNTIF(beosztás!$JV103:$KZ103,"DU")*8</f>
        <v>0</v>
      </c>
      <c r="GH101" s="710">
        <f>COUNTIF(beosztás!$JV103:$KZ103,"ÉJ")*8</f>
        <v>0</v>
      </c>
      <c r="GI101" s="710">
        <f>COUNTIF(beosztás!$JV103:$KZ103,"N")*12</f>
        <v>0</v>
      </c>
      <c r="GJ101" s="710">
        <f>COUNTIF(beosztás!$JV103:$KZ103,"É")*12</f>
        <v>0</v>
      </c>
      <c r="GK101" s="710">
        <f>SUM(beosztás!$JV103:$KZ103)</f>
        <v>0</v>
      </c>
      <c r="GL101" s="897">
        <f>(COUNTIF(beosztás!$JV103:$KZ103,"SN")*12)+(COUNTIF(beosztás!$JV103:$KZ103,"SDE")*8)+(COUNTIF(beosztás!$JV103:$KZ103,"SDU")*8)+(COUNTIF(beosztás!$JV103:$KZ103,"SÉ")*12)+(COUNTIF(beosztás!$JV103:$KZ103,"SÉJ")*8)+(COUNTIF(beosztás!$JV103:$KZ103,"S1")*1)+(COUNTIF(beosztás!$JV103:$KZ103,"S2")*2)+(COUNTIF(beosztás!$JV103:$KZ103,"S3")*3)+(COUNTIF(beosztás!$JV103:$KZ103,"S4")*4)+(COUNTIF(beosztás!$JV103:$KZ103,"S5")*5)+(COUNTIF(beosztás!$JV103:$KZ103,"S6")*6)+(COUNTIF(beosztás!$JV103:$KZ103,"S7")*7)+(COUNTIF(beosztás!$JV103:$KZ103,"S8")*8)+(COUNTIF(beosztás!$JV103:$KZ103,"S9")*9)+(COUNTIF(beosztás!$JV103:$KZ103,"S10")*10)+(COUNTIF(beosztás!$JV103:$KZ103,"S11")*11)+(COUNTIF(beosztás!$JV103:$KZ103,"S12")*12)</f>
        <v>0</v>
      </c>
      <c r="GM101" s="710">
        <f>COUNTIF(beosztás!$JV103:$KZ103,"FÜ")*8</f>
        <v>8</v>
      </c>
      <c r="GN101" s="710">
        <f>COUNTIF(beosztás!$JV103:$KZ103,"BN")*12+COUNTIF(beosztás!$JV103:$KZ103,"BÉ")*12+COUNTIF(beosztás!$JV103:$KZ103,"BDE")*8+COUNTIF(beosztás!$JV103:$KZ103,"BDU")*8+COUNTIF(beosztás!$JV103:$KZ103,"BÉJ")*8+COUNTIF(beosztás!$JV103:$KZ103,"B1")*1+COUNTIF(beosztás!$JV103:$KZ103,"B2")*2+COUNTIF(beosztás!$JV103:$KZ103,"B3")*3+COUNTIF(beosztás!$JV103:$KZ103,"B5")*5+COUNTIF(beosztás!$JV103:$KZ103,"B6")*6+COUNTIF(beosztás!$JV103:$KZ103,"B7")*7+COUNTIF(beosztás!$JV103:$KZ103,"B8")*8+COUNTIF(beosztás!$JV103:$KZ103,"B9")*9+COUNTIF(beosztás!$JV103:$KZ103,"B10")*10+COUNTIF(beosztás!$JV103:$KZ103,"B11")*11+COUNTIF(beosztás!$JV103:$KZ103,"B12")*12+COUNTIF(beosztás!$JV103:$KZ103,"BP")*0</f>
        <v>0</v>
      </c>
      <c r="GO101" s="605">
        <f t="shared" si="540"/>
        <v>0</v>
      </c>
      <c r="GP101" s="710">
        <f>IF(C101="",0,alapadatok!$AN$11)</f>
        <v>176</v>
      </c>
      <c r="GQ101" s="19">
        <f t="shared" si="541"/>
        <v>-176</v>
      </c>
      <c r="GR101" s="907">
        <f t="shared" si="542"/>
        <v>0</v>
      </c>
      <c r="GS101" s="42"/>
      <c r="GT101" s="25">
        <f t="shared" si="543"/>
        <v>0</v>
      </c>
      <c r="GU101" s="605">
        <f t="shared" si="544"/>
        <v>0</v>
      </c>
      <c r="GV101" s="605">
        <f t="shared" si="545"/>
        <v>0</v>
      </c>
      <c r="GW101" s="605">
        <f t="shared" si="546"/>
        <v>0</v>
      </c>
      <c r="GX101" s="605">
        <f t="shared" si="547"/>
        <v>0</v>
      </c>
      <c r="GY101" s="605">
        <f t="shared" si="548"/>
        <v>0</v>
      </c>
      <c r="GZ101" s="605">
        <f t="shared" si="549"/>
        <v>0</v>
      </c>
      <c r="HA101" s="605">
        <f t="shared" si="550"/>
        <v>8</v>
      </c>
      <c r="HB101" s="605">
        <f t="shared" si="551"/>
        <v>0</v>
      </c>
      <c r="HC101" s="605">
        <f t="shared" si="552"/>
        <v>0</v>
      </c>
      <c r="HD101" s="605">
        <f t="shared" si="553"/>
        <v>344</v>
      </c>
      <c r="HE101" s="19">
        <f t="shared" si="554"/>
        <v>-344</v>
      </c>
      <c r="HF101" s="907">
        <f t="shared" si="555"/>
        <v>0</v>
      </c>
      <c r="HG101" s="41"/>
      <c r="HH101" s="709">
        <f>COUNTIF(beosztás!$LA103:$MD103,"DE")*8</f>
        <v>0</v>
      </c>
      <c r="HI101" s="710">
        <f>COUNTIF(beosztás!$LA103:$MD103,"DU")*8</f>
        <v>0</v>
      </c>
      <c r="HJ101" s="710">
        <f>COUNTIF(beosztás!$LA103:$MD103,"ÉJ")*8</f>
        <v>0</v>
      </c>
      <c r="HK101" s="710">
        <f>COUNTIF(beosztás!$LA103:$MD103,"N")*12</f>
        <v>0</v>
      </c>
      <c r="HL101" s="710">
        <f>COUNTIF(beosztás!$LA103:$MD103,"é")*12</f>
        <v>0</v>
      </c>
      <c r="HM101" s="710">
        <f>SUM(beosztás!$LA103:$MD103)</f>
        <v>0</v>
      </c>
      <c r="HN101" s="710">
        <f>COUNTIF(beosztás!$LA103:$MD103,"FÜ")*8</f>
        <v>8</v>
      </c>
      <c r="HO101" s="897">
        <f>(COUNTIF(beosztás!$LA103:$MD103,"SN")*12)+(COUNTIF(beosztás!$LA103:$MD103,"SDE")*8)+(COUNTIF(beosztás!$LA103:$MD103,"SDU")*8)+(COUNTIF(beosztás!$LA103:$MD103,"SÉ")*12)+(COUNTIF(beosztás!$LA103:$MD103,"SÉJ")*8)+(COUNTIF(beosztás!$LA103:$MD103,"S1")*1)+(COUNTIF(beosztás!$LA103:$MD103,"S2")*2)+(COUNTIF(beosztás!$LA103:$MD103,"S3")*3)+(COUNTIF(beosztás!$LA103:$MD103,"S4")*4)+(COUNTIF(beosztás!$LA103:$MD103,"S5")*5)+(COUNTIF(beosztás!$LA103:$MD103,"S6")*6)+(COUNTIF(beosztás!$LA103:$MD103,"S7")*7)+(COUNTIF(beosztás!$LA103:$MD103,"S8")*8)+(COUNTIF(beosztás!$LA103:$MD103,"S9")*9)+(COUNTIF(beosztás!$LA103:$MD103,"S10")*10)+(COUNTIF(beosztás!$LA103:$MD103,"S11")*11)+(COUNTIF(beosztás!$LA103:$MD103,"S12")*12)</f>
        <v>0</v>
      </c>
      <c r="HP101" s="710">
        <f>COUNTIF(beosztás!$LA103:$MD103,"BN")*12+COUNTIF(beosztás!$LA103:$MD103,"BÉ")*12+COUNTIF(beosztás!$LA103:$MD103,"BDE")*8+COUNTIF(beosztás!$LA103:$MD103,"BDU")*8+COUNTIF(beosztás!$LA103:$MD103,"BÉJ")*8+COUNTIF(beosztás!$LA103:$MD103,"B1")*1+COUNTIF(beosztás!$LA103:$MD103,"B2")*2+COUNTIF(beosztás!$LA103:$MD103,"B3")*3+COUNTIF(beosztás!$KZ103:$MC103,"B5")*5+COUNTIF(beosztás!$KZ103:$MC103,"B6")*6+COUNTIF(beosztás!$KZ103:$MC103,"B7")*7+COUNTIF(beosztás!$KZ103:$MC103,"B8")*8+COUNTIF(beosztás!$LA103:$MD103,"B9")*9+COUNTIF(beosztás!$LA103:$MD103,"B10")*10+COUNTIF(beosztás!$LA103:$MD103,"B11")*11+COUNTIF(beosztás!$LA103:$MD103,"B12")*12+COUNTIF(beosztás!$LA103:$MD103,"BP")*0</f>
        <v>0</v>
      </c>
      <c r="HQ101" s="605">
        <f t="shared" si="556"/>
        <v>0</v>
      </c>
      <c r="HR101" s="710">
        <f>IF(C101="",0,alapadatok!$AN$12)</f>
        <v>160</v>
      </c>
      <c r="HS101" s="19">
        <f t="shared" si="557"/>
        <v>-160</v>
      </c>
      <c r="HT101" s="907">
        <f t="shared" si="558"/>
        <v>0</v>
      </c>
      <c r="HU101" s="42"/>
      <c r="HV101" s="709">
        <f>COUNTIF(beosztás!$ME103:$NI103,"DE")*8</f>
        <v>0</v>
      </c>
      <c r="HW101" s="710">
        <f>COUNTIF(beosztás!$ME103:$NI103,"DU")*8</f>
        <v>0</v>
      </c>
      <c r="HX101" s="710">
        <f>COUNTIF(beosztás!$ME103:$NI103,"ÉJ")*8</f>
        <v>0</v>
      </c>
      <c r="HY101" s="710">
        <f>COUNTIF(beosztás!$ME103:$NI103,"N")*12</f>
        <v>0</v>
      </c>
      <c r="HZ101" s="710">
        <f>COUNTIF(beosztás!$ME103:$NI103,"É")*12</f>
        <v>0</v>
      </c>
      <c r="IA101" s="710">
        <f>SUM(beosztás!$ME103:$NI103)</f>
        <v>0</v>
      </c>
      <c r="IB101" s="710">
        <f>(COUNTIF(beosztás!$ME103:$NI103,"SN")*12)+(COUNTIF(beosztás!$ME103:$NI103,"SDE")*8)+(COUNTIF(beosztás!$ME103:$NI103,"SDU")*8)+(COUNTIF(beosztás!$ME103:$NI103,"SÉ")*12)+(COUNTIF(beosztás!$ME103:$NI103,"SÉJ")*8)+(COUNTIF(beosztás!$ME103:$NI103,"S1")*1)+(COUNTIF(beosztás!$ME103:$NI103,"S2")*2)+(COUNTIF(beosztás!$ME103:$NI103,"S3")*3)+(COUNTIF(beosztás!$ME103:$NI103,"S4")*4)+(COUNTIF(beosztás!$ME103:$NI103,"S5")*5)+(COUNTIF(beosztás!$ME103:$NI103,"S6")*6)+(COUNTIF(beosztás!$ME103:$NI103,"S7")*7)+(COUNTIF(beosztás!$ME103:$NI103,"S8")*8)+(COUNTIF(beosztás!$ME103:$NI103,"S9")*9)+(COUNTIF(beosztás!$ME103:$NI103,"S10")*10)+(COUNTIF(beosztás!$ME103:$NI103,"S11")*11)+(COUNTIF(beosztás!$ME103:$NI103,"S12")*12)</f>
        <v>0</v>
      </c>
      <c r="IC101" s="710">
        <f>COUNTIF(beosztás!$ME103:$NI103,"FÜ")*8</f>
        <v>16</v>
      </c>
      <c r="ID101" s="710">
        <f>COUNTIF(beosztás!$ME103:$NI103,"BN")*12+COUNTIF(beosztás!$ME103:$NI103,"BÉ")*12+COUNTIF(beosztás!$ME103:$NI103,"BDE")*8+COUNTIF(beosztás!$ME103:$NI103,"BDU")*8+COUNTIF(beosztás!$ME103:$NI103,"BÉJ")*8+COUNTIF(beosztás!$ME103:$NI103,"B1")*1+COUNTIF(beosztás!$ME103:$NI103,"B2")*2+COUNTIF(beosztás!$ME103:$NI103,"B3")*3+COUNTIF(beosztás!$ME103:$NI103,"B5")*5+COUNTIF(beosztás!$ME103:$NI103,"B6")*6+COUNTIF(beosztás!$ME103:$NI103,"B7")*7+COUNTIF(beosztás!$ME103:$NI103,"B8")*8+COUNTIF(beosztás!$ME103:$NI103,"B9")*9+COUNTIF(beosztás!$ME103:$NI103,"B10")*10+COUNTIF(beosztás!$ME103:$NI103,"B11")*11+COUNTIF(beosztás!$ME103:$NI103,"B12")*12+COUNTIF(beosztás!$ME103:$NI103,"BP")*0</f>
        <v>0</v>
      </c>
      <c r="IE101" s="605">
        <f t="shared" si="559"/>
        <v>0</v>
      </c>
      <c r="IF101" s="710">
        <f>IF(C101="",0,alapadatok!$AN$13)</f>
        <v>160</v>
      </c>
      <c r="IG101" s="19">
        <f t="shared" si="560"/>
        <v>-160</v>
      </c>
      <c r="IH101" s="741">
        <f t="shared" si="561"/>
        <v>0</v>
      </c>
      <c r="II101" s="42"/>
      <c r="IJ101" s="25">
        <f t="shared" si="562"/>
        <v>0</v>
      </c>
      <c r="IK101" s="605">
        <f t="shared" si="563"/>
        <v>0</v>
      </c>
      <c r="IL101" s="605">
        <f t="shared" si="564"/>
        <v>0</v>
      </c>
      <c r="IM101" s="605">
        <f t="shared" si="565"/>
        <v>0</v>
      </c>
      <c r="IN101" s="605">
        <f t="shared" si="566"/>
        <v>0</v>
      </c>
      <c r="IO101" s="605">
        <f t="shared" si="567"/>
        <v>0</v>
      </c>
      <c r="IP101" s="605">
        <f t="shared" si="568"/>
        <v>0</v>
      </c>
      <c r="IQ101" s="605">
        <f t="shared" si="569"/>
        <v>24</v>
      </c>
      <c r="IR101" s="605">
        <f t="shared" si="570"/>
        <v>0</v>
      </c>
      <c r="IS101" s="605">
        <f t="shared" si="571"/>
        <v>0</v>
      </c>
      <c r="IT101" s="605">
        <f t="shared" si="572"/>
        <v>320</v>
      </c>
      <c r="IU101" s="19">
        <f t="shared" si="573"/>
        <v>-320</v>
      </c>
      <c r="IV101" s="907">
        <f t="shared" si="574"/>
        <v>0</v>
      </c>
      <c r="IW101" s="43"/>
      <c r="JF101" s="21"/>
      <c r="JG101" s="21"/>
    </row>
    <row r="102" spans="1:267" x14ac:dyDescent="0.25">
      <c r="A102" s="66">
        <f>IF(beosztás!A104=0,"",beosztás!A104)</f>
        <v>21</v>
      </c>
      <c r="B102" s="63">
        <f>IF(beosztás!B104=0,"",beosztás!B104)</f>
        <v>44746</v>
      </c>
      <c r="C102" s="64" t="str">
        <f>IF(beosztás!C104=0,"",beosztás!C104)</f>
        <v>Garajszki István (PJ)</v>
      </c>
      <c r="D102" s="65" t="str">
        <f>IF(beosztás!D104=0,"",beosztás!D104)</f>
        <v>Laydown</v>
      </c>
      <c r="E102" s="18"/>
      <c r="F102" s="709">
        <f>COUNTIF(beosztás!$I104:$AM104,"DE")*8</f>
        <v>24</v>
      </c>
      <c r="G102" s="710">
        <f>COUNTIF(beosztás!$I104:$AM104,"DU")*8</f>
        <v>0</v>
      </c>
      <c r="H102" s="710">
        <f>COUNTIF(beosztás!$I104:$AM104,"ÉJ")*8</f>
        <v>0</v>
      </c>
      <c r="I102" s="710">
        <f>COUNTIF(beosztás!$I104:$AM104,"N")*12</f>
        <v>84</v>
      </c>
      <c r="J102" s="710">
        <f>COUNTIF(beosztás!$I104:$AM104,"é")*12</f>
        <v>24</v>
      </c>
      <c r="K102" s="710">
        <f>SUM(beosztás!$I104:$AM104)</f>
        <v>0</v>
      </c>
      <c r="L102" s="710">
        <f>COUNTIF(beosztás!$I104:$AM104,"FÜ")*8</f>
        <v>8</v>
      </c>
      <c r="M102" s="710">
        <f>(COUNTIF(beosztás!$I104:$AM104,"SN")*12)+(COUNTIF(beosztás!$I104:$AM104,"SDE")*8)+(COUNTIF(beosztás!$I104:$AM104,"SDU")*8)+(COUNTIF(beosztás!$I104:$AM104,"S1")*1)+(COUNTIF(beosztás!$I104:$AM104,"S2")*2)+(COUNTIF(beosztás!$I104:$AM104,"S3")*3)+(COUNTIF(beosztás!$I104:$AM104,"S4")*4)+(COUNTIF(beosztás!$I104:$AM104,"S5")*5)+(COUNTIF(beosztás!$I104:$AM104,"S6")*6)+(COUNTIF(beosztás!$I104:$AM104,"S7")*7)+(COUNTIF(beosztás!$I104:$AM104,"S8")*8)+(COUNTIF(beosztás!$I104:$AM104,"S9")*9)+(COUNTIF(beosztás!$I104:$AM104,"S10")*10)+(COUNTIF(beosztás!$I104:$AM104,"S11")*11)+(COUNTIF(beosztás!$I104:$AM104,"S12")*12)+(COUNTIF(beosztás!$I104:$AM104,"SÉ")*12)+(COUNTIF(beosztás!$I104:$AM104,"SÉJ")*8)</f>
        <v>36</v>
      </c>
      <c r="N102" s="710">
        <f>COUNTIF(beosztás!$I104:$AM104,"BN")*12+COUNTIF(beosztás!$I104:$AM104,"BÉ")*12+COUNTIF(beosztás!$I104:$AM104,"BDE")*8+COUNTIF(beosztás!$I104:$AM104,"BDU")*8+COUNTIF(beosztás!$I104:$AM104,"BÉJ")*8+COUNTIF(beosztás!$I104:$AM104,"B1")*1+COUNTIF(beosztás!$I104:$AM104,"B2")*2+COUNTIF(beosztás!$I104:$AM104,"B3")*3+COUNTIF(beosztás!$I104:$AM104,"B5")*5+COUNTIF(beosztás!$I104:$AM104,"B6")*6+COUNTIF(beosztás!$I104:$AM104,"B7")*7+COUNTIF(beosztás!$I104:$AM104,"B8")*8+COUNTIF(beosztás!$I104:$AM104,"B9")*9+COUNTIF(beosztás!$I104:$AM104,"B10")*10+COUNTIF(beosztás!$I104:$AM104,"B11")*11+COUNTIF(beosztás!$I104:$AM104,"B12")*12+COUNTIF(beosztás!$I104:$AM104,"BP")*0</f>
        <v>0</v>
      </c>
      <c r="O102" s="605">
        <f t="shared" si="461"/>
        <v>168</v>
      </c>
      <c r="P102" s="710">
        <f>IF(C102="",0,alapadatok!$AN$2)</f>
        <v>176</v>
      </c>
      <c r="Q102" s="19">
        <f t="shared" si="462"/>
        <v>-8</v>
      </c>
      <c r="R102" s="741">
        <f t="shared" si="463"/>
        <v>36</v>
      </c>
      <c r="S102" s="40"/>
      <c r="T102" s="709">
        <f>COUNTIF(beosztás!$AN104:$BO104,"DE")*8</f>
        <v>88</v>
      </c>
      <c r="U102" s="710">
        <f>COUNTIF(beosztás!$AN104:$BO104,"DU")*8</f>
        <v>0</v>
      </c>
      <c r="V102" s="710">
        <f>COUNTIF(beosztás!$AN104:$BO104,"ÉJ")*8</f>
        <v>0</v>
      </c>
      <c r="W102" s="710">
        <f>COUNTIF(beosztás!$AN104:$BO104,"N")*12</f>
        <v>0</v>
      </c>
      <c r="X102" s="710">
        <f>COUNTIF(beosztás!$AN104:$BO104,"É")*12</f>
        <v>0</v>
      </c>
      <c r="Y102" s="710">
        <f>SUM(beosztás!$AN104:$BO104)</f>
        <v>0</v>
      </c>
      <c r="Z102" s="710">
        <f>(COUNTIF(beosztás!$AN104:$BO104,"SN")*12)+(COUNTIF(beosztás!$AN104:$BO104,"SDE")*8)+(COUNTIF(beosztás!$AN104:$BO104,"SDU")*8)+(COUNTIF(beosztás!$AN104:$BO104,"SÉ")*12)+(COUNTIF(beosztás!$AN104:$BO104,"SÉJ")*8)+(COUNTIF(beosztás!$AN104:$BO104,"S1")*1)+(COUNTIF(beosztás!$AN104:$BO104,"S2")*2)+(COUNTIF(beosztás!$AN104:$BO104,"S3")*3)+(COUNTIF(beosztás!$AN104:$BO104,"S4")*4)+(COUNTIF(beosztás!$AN104:$BO104,"S5")*5)+(COUNTIF(beosztás!$AN104:$BO104,"S6")*6)+(COUNTIF(beosztás!$AN104:$BO104,"S7")*7)+(COUNTIF(beosztás!$AN104:$BO104,"S8")*8)+(COUNTIF(beosztás!$AN104:$BO104,"S9")*9)+(COUNTIF(beosztás!$AN104:$BO104,"S10")*10)+(COUNTIF(beosztás!$AN104:$BO104,"S11")*11)+(COUNTIF(beosztás!$AN104:$BO104,"S12")*12)</f>
        <v>0</v>
      </c>
      <c r="AA102" s="710">
        <f>COUNTIF(beosztás!$AN104:$BO104,"FÜ")*8</f>
        <v>0</v>
      </c>
      <c r="AB102" s="710">
        <f>COUNTIF(beosztás!$AN104:$BO104,"BN")*12+COUNTIF(beosztás!$AN104:$BO104,"BÉ")*12+COUNTIF(beosztás!$AN104:$BO104,"BDE")*8+COUNTIF(beosztás!$AN104:$BO104,"BDU")*8+COUNTIF(beosztás!$AN104:$BO104,"BÉJ")*8+COUNTIF(beosztás!$AN104:$BO104,"B1")*1+COUNTIF(beosztás!$AN104:$BO104,"B2")*2+COUNTIF(beosztás!$AN104:$BO104,"B3")*3+COUNTIF(beosztás!$AN104:$BO104,"B5")*5+COUNTIF(beosztás!$AN104:$BO104,"B6")*6+COUNTIF(beosztás!$AN104:$BO104,"B7")*7+COUNTIF(beosztás!$AN104:$BO104,"B8")*8+COUNTIF(beosztás!$AN104:$BO104,"B9")*9+COUNTIF(beosztás!$AN104:$BO104,"B10")*10+COUNTIF(beosztás!$AN104:$BO104,"B11")*11+COUNTIF(beosztás!$AN104:$BO104,"B12")*12+COUNTIF(beosztás!$AN104:$BO104,"BP")*0</f>
        <v>0</v>
      </c>
      <c r="AC102" s="605">
        <f t="shared" si="464"/>
        <v>88</v>
      </c>
      <c r="AD102" s="1161">
        <v>80</v>
      </c>
      <c r="AE102" s="19">
        <f t="shared" si="465"/>
        <v>8</v>
      </c>
      <c r="AF102" s="741">
        <f t="shared" si="466"/>
        <v>0</v>
      </c>
      <c r="AG102" s="40"/>
      <c r="AH102" s="25">
        <f t="shared" si="467"/>
        <v>112</v>
      </c>
      <c r="AI102" s="605">
        <f t="shared" si="468"/>
        <v>0</v>
      </c>
      <c r="AJ102" s="605">
        <f t="shared" si="469"/>
        <v>0</v>
      </c>
      <c r="AK102" s="605">
        <f t="shared" si="470"/>
        <v>84</v>
      </c>
      <c r="AL102" s="605">
        <f t="shared" si="471"/>
        <v>24</v>
      </c>
      <c r="AM102" s="605">
        <f t="shared" si="472"/>
        <v>0</v>
      </c>
      <c r="AN102" s="605">
        <f t="shared" si="473"/>
        <v>36</v>
      </c>
      <c r="AO102" s="605">
        <f t="shared" si="474"/>
        <v>8</v>
      </c>
      <c r="AP102" s="605">
        <f t="shared" si="475"/>
        <v>0</v>
      </c>
      <c r="AQ102" s="605">
        <f t="shared" si="476"/>
        <v>256</v>
      </c>
      <c r="AR102" s="605">
        <f t="shared" si="477"/>
        <v>256</v>
      </c>
      <c r="AS102" s="19">
        <f t="shared" si="478"/>
        <v>0</v>
      </c>
      <c r="AT102" s="741">
        <f t="shared" si="479"/>
        <v>36</v>
      </c>
      <c r="AU102" s="41"/>
      <c r="AV102" s="709">
        <f>COUNTIF(beosztás!$BP104:$CT104,"DE")*8</f>
        <v>80</v>
      </c>
      <c r="AW102" s="710">
        <f>COUNTIF(beosztás!$BP104:$CT104,"DU")*8</f>
        <v>0</v>
      </c>
      <c r="AX102" s="710">
        <f>COUNTIF(beosztás!$BP104:$CT104,"ÉJ")*8</f>
        <v>0</v>
      </c>
      <c r="AY102" s="710">
        <f>COUNTIF(beosztás!$BP104:$CT104,"N")*12</f>
        <v>0</v>
      </c>
      <c r="AZ102" s="710">
        <f>COUNTIF(beosztás!$BP104:$CT104,"é")*12</f>
        <v>0</v>
      </c>
      <c r="BA102" s="710">
        <f>SUM(beosztás!$BP104:$CT104)</f>
        <v>0</v>
      </c>
      <c r="BB102" s="710">
        <f>COUNTIF(beosztás!$BP104:$CT104,"FÜ")*8</f>
        <v>8</v>
      </c>
      <c r="BC102" s="897">
        <f>(COUNTIF(beosztás!$BP104:$CT104,"SN")*12)+(COUNTIF(beosztás!$BP104:$CT104,"SDE")*8)+(COUNTIF(beosztás!$BP104:$CT104,"SDU")*8)+(COUNTIF(beosztás!$BP104:$CT104,"SÉ")*12)+(COUNTIF(beosztás!$BP104:$CT104,"SÉJ")*8)+(COUNTIF(beosztás!$BP104:$CT104,"S1")*1)+(COUNTIF(beosztás!$BP104:$CT104,"S2")*2)+(COUNTIF(beosztás!$BP104:$CT104,"S3")*3)+(COUNTIF(beosztás!$BP104:$CT104,"S4")*4)+(COUNTIF(beosztás!$BP104:$CT104,"S5")*5)+(COUNTIF(beosztás!$BP104:$CT104,"S6")*6)+(COUNTIF(beosztás!$BP104:$CT104,"S7")*7)+(COUNTIF(beosztás!$BP104:$CT104,"S8")*8)+(COUNTIF(beosztás!$BP104:$CT104,"S9")*9)+(COUNTIF(beosztás!$BP104:$CT104,"S10")*10)+(COUNTIF(beosztás!$BP104:$CT104,"S11")*11)+(COUNTIF(beosztás!$BP104:$CT104,"S12")*12)</f>
        <v>0</v>
      </c>
      <c r="BD102" s="710">
        <f>COUNTIF(beosztás!$BP104:$CT104,"BN")*12+COUNTIF(beosztás!$BP104:$CT104,"BÉ")*12+COUNTIF(beosztás!$BP104:$CT104,"BDE")*8+COUNTIF(beosztás!$BP104:$CT104,"BDU")*8+COUNTIF(beosztás!$BP104:$CT104,"BÉJ")*8+COUNTIF(beosztás!$BP104:$CT104,"B1")*1+COUNTIF(beosztás!$BP104:$CT104,"B2")*2+COUNTIF(beosztás!$BP104:$CT104,"B3")*3+COUNTIF(beosztás!$BP104:$CT104,"B5")*5+COUNTIF(beosztás!$BP104:$CT104,"B6")*6+COUNTIF(beosztás!$BP104:$CT104,"B7")*7+COUNTIF(beosztás!$BP104:$CT104,"B8")*8+COUNTIF(beosztás!$BP104:$CT104,"B9")*9+COUNTIF(beosztás!$BP104:$CT104,"B10")*10+COUNTIF(beosztás!$BP104:$CT104,"B11")*11+COUNTIF(beosztás!$BP104:$CT104,"B12")*12+COUNTIF(beosztás!$BP104:$CT104,"BP")*0</f>
        <v>0</v>
      </c>
      <c r="BE102" s="605">
        <f t="shared" si="480"/>
        <v>80</v>
      </c>
      <c r="BF102" s="1161">
        <v>80</v>
      </c>
      <c r="BG102" s="19">
        <f t="shared" si="481"/>
        <v>0</v>
      </c>
      <c r="BH102" s="741">
        <f t="shared" si="482"/>
        <v>0</v>
      </c>
      <c r="BI102" s="40"/>
      <c r="BJ102" s="709">
        <f>COUNTIF(beosztás!$CU104:$DX104,"DE")*8</f>
        <v>0</v>
      </c>
      <c r="BK102" s="710">
        <f>COUNTIF(beosztás!$CU104:$DX104,"DU")*8</f>
        <v>0</v>
      </c>
      <c r="BL102" s="710">
        <f>COUNTIF(beosztás!$CU104:$DX104,"ÉJ")*8</f>
        <v>0</v>
      </c>
      <c r="BM102" s="710">
        <f>COUNTIF(beosztás!$CU104:$DX104,"N")*12</f>
        <v>0</v>
      </c>
      <c r="BN102" s="710">
        <f>COUNTIF(beosztás!$CU104:$DX104,"É")*12</f>
        <v>0</v>
      </c>
      <c r="BO102" s="710">
        <f>SUM(beosztás!$CU104:$DX104)</f>
        <v>0</v>
      </c>
      <c r="BP102" s="897">
        <f>(COUNTIF(beosztás!$CU104:$DX104,"SN")*12)+(COUNTIF(beosztás!$CU104:$DX104,"SDE")*8)+(COUNTIF(beosztás!$CU104:$DX104,"SDU")*8)+(COUNTIF(beosztás!$CU104:$DX104,"SÉ")*12)+(COUNTIF(beosztás!$CU104:$DX104,"SÉJ")*8)+(COUNTIF(beosztás!$CU104:$DX104,"S1")*1)+(COUNTIF(beosztás!$CU104:$DX104,"S2")*2)+(COUNTIF(beosztás!$CU104:$DX104,"S3")*3)+(COUNTIF(beosztás!$CU104:$DX104,"S4")*4)+(COUNTIF(beosztás!$CU104:$DX104,"S5")*5)+(COUNTIF(beosztás!$CU104:$DX104,"S6")*6)+(COUNTIF(beosztás!$CU104:$DX104,"S7")*7)+(COUNTIF(beosztás!$CU104:$DX104,"S8")*8)+(COUNTIF(beosztás!$CU104:$DX104,"S9")*9)+(COUNTIF(beosztás!$CU104:$DX104,"S10")*10)+(COUNTIF(beosztás!$CU104:$DX104,"S11")*11)+(COUNTIF(beosztás!$CU104:$DX104,"S12")*12)</f>
        <v>0</v>
      </c>
      <c r="BQ102" s="710">
        <f>COUNTIF(beosztás!$CU104:$DX104,"FÜ")*8</f>
        <v>8</v>
      </c>
      <c r="BR102" s="710">
        <f>COUNTIF(beosztás!$CU104:$DX104,"BN")*12+COUNTIF(beosztás!$CU104:$DX104,"BÉ")*12+COUNTIF(beosztás!$CU104:$DX104,"BDE")*8+COUNTIF(beosztás!$CU104:$DX104,"BDU")*8+COUNTIF(beosztás!$CU104:$DX104,"BÉJ")*8+COUNTIF(beosztás!$CU104:$DX104,"B1")*1+COUNTIF(beosztás!$CU104:$DX104,"B2")*2+COUNTIF(beosztás!$CU104:$DX104,"B3")*3+COUNTIF(beosztás!$CU104:$DX104,"B5")*5+COUNTIF(beosztás!$CU104:$DX104,"B6")*6+COUNTIF(beosztás!$CU104:$DX104,"B7")*7+COUNTIF(beosztás!$CU104:$DX104,"B8")*8+COUNTIF(beosztás!$CU104:$DX104,"B9")*9+COUNTIF(beosztás!$CU104:$DX104,"B10")*10+COUNTIF(beosztás!$CU104:$DX104,"B11")*11+COUNTIF(beosztás!$CU104:$DX104,"B12")*12+COUNTIF(beosztás!$CU104:$DX104,"BP")*0</f>
        <v>0</v>
      </c>
      <c r="BS102" s="605">
        <f t="shared" si="483"/>
        <v>0</v>
      </c>
      <c r="BT102" s="710">
        <f>IF(C102="",0,alapadatok!$AN$5)</f>
        <v>168</v>
      </c>
      <c r="BU102" s="19">
        <f t="shared" si="484"/>
        <v>-168</v>
      </c>
      <c r="BV102" s="741">
        <f t="shared" si="485"/>
        <v>0</v>
      </c>
      <c r="BW102" s="40"/>
      <c r="BX102" s="25">
        <f t="shared" si="486"/>
        <v>80</v>
      </c>
      <c r="BY102" s="605">
        <f t="shared" si="487"/>
        <v>0</v>
      </c>
      <c r="BZ102" s="605">
        <f t="shared" si="488"/>
        <v>0</v>
      </c>
      <c r="CA102" s="605">
        <f t="shared" si="489"/>
        <v>0</v>
      </c>
      <c r="CB102" s="605">
        <f t="shared" si="490"/>
        <v>0</v>
      </c>
      <c r="CC102" s="605">
        <f t="shared" si="491"/>
        <v>0</v>
      </c>
      <c r="CD102" s="605">
        <f t="shared" si="492"/>
        <v>0</v>
      </c>
      <c r="CE102" s="605">
        <f t="shared" si="493"/>
        <v>16</v>
      </c>
      <c r="CF102" s="605">
        <f t="shared" si="494"/>
        <v>0</v>
      </c>
      <c r="CG102" s="605">
        <f t="shared" si="495"/>
        <v>80</v>
      </c>
      <c r="CH102" s="605">
        <f t="shared" si="496"/>
        <v>248</v>
      </c>
      <c r="CI102" s="19">
        <f t="shared" si="497"/>
        <v>-168</v>
      </c>
      <c r="CJ102" s="741">
        <f t="shared" si="498"/>
        <v>0</v>
      </c>
      <c r="CK102" s="41"/>
      <c r="CL102" s="709">
        <f>COUNTIF(beosztás!$DY104:$FC104,"DE")*8</f>
        <v>0</v>
      </c>
      <c r="CM102" s="710">
        <f>COUNTIF(beosztás!$DY104:$FC104,"DU")*8</f>
        <v>0</v>
      </c>
      <c r="CN102" s="710">
        <f>COUNTIF(beosztás!$DY104:$FC104,"ÉJ")*8</f>
        <v>0</v>
      </c>
      <c r="CO102" s="710">
        <f>COUNTIF(beosztás!$DY104:$FC104,"N")*12</f>
        <v>0</v>
      </c>
      <c r="CP102" s="710">
        <f>COUNTIF(beosztás!$DY104:$FC104,"é")*12</f>
        <v>0</v>
      </c>
      <c r="CQ102" s="710">
        <f>SUM(beosztás!$DY104:$FC104)</f>
        <v>0</v>
      </c>
      <c r="CR102" s="710">
        <f>COUNTIF(beosztás!$DY104:$FC104,"FÜ")*8</f>
        <v>16</v>
      </c>
      <c r="CS102" s="897">
        <f>(COUNTIF(beosztás!$DY104:$FC104,"SN")*12)+(COUNTIF(beosztás!$DY104:$FC104,"SDE")*8)+(COUNTIF(beosztás!$DY104:$FC104,"SDU")*8)+(COUNTIF(beosztás!$DY104:$FC104,"SÉ")*12)+(COUNTIF(beosztás!$DY104:$FC104,"SÉJ")*8)+(COUNTIF(beosztás!$DY104:$FC104,"S1")*1)+(COUNTIF(beosztás!$DY104:$FC104,"S2")*2)+(COUNTIF(beosztás!$DY104:$FC104,"S3")*3)+(COUNTIF(beosztás!$DY104:$FC104,"S4")*4)+(COUNTIF(beosztás!$DY104:$FC104,"S5")*5)+(COUNTIF(beosztás!$DY104:$FC104,"S6")*6)+(COUNTIF(beosztás!$DY104:$FC104,"S7")*7)+(COUNTIF(beosztás!$DY104:$FC104,"S8")*8)+(COUNTIF(beosztás!$DY104:$FC104,"S9")*9)+(COUNTIF(beosztás!$DY104:$FC104,"S10")*10)+(COUNTIF(beosztás!$DY104:$FC104,"S11")*11)+(COUNTIF(beosztás!$DY104:$FC104,"S12")*12)</f>
        <v>0</v>
      </c>
      <c r="CT102" s="710">
        <f>COUNTIF(beosztás!$DY104:$FC104,"BN")*12+COUNTIF(beosztás!$DY104:$FC104,"BÉ")*12+COUNTIF(beosztás!$DY104:$FC104,"BDE")*8+COUNTIF(beosztás!$DY104:$FC104,"BDU")*8+COUNTIF(beosztás!$DY104:$FC104,"BÉJ")*8+COUNTIF(beosztás!$DY104:$FC104,"B1")*1+COUNTIF(beosztás!$DY104:$FC104,"B2")*2+COUNTIF(beosztás!$DY104:$FC104,"B3")*3+COUNTIF(beosztás!$DY104:$FC104,"B5")*5+COUNTIF(beosztás!$DY104:$FC104,"B6")*6+COUNTIF(beosztás!$DY104:$FC104,"B7")*7+COUNTIF(beosztás!$DY104:$FC104,"B8")*8+COUNTIF(beosztás!$DY104:$FC104,"B9")*9+COUNTIF(beosztás!$DY104:$FC104,"B10")*10+COUNTIF(beosztás!$DY104:$FC104,"B11")*11+COUNTIF(beosztás!$DY104:$FC104,"B12")*12+COUNTIF(beosztás!$DY104:$FC104,"BP")*0</f>
        <v>0</v>
      </c>
      <c r="CU102" s="605">
        <f t="shared" si="575"/>
        <v>0</v>
      </c>
      <c r="CV102" s="710">
        <f>IF(C102="",0,alapadatok!$AN$6)</f>
        <v>168</v>
      </c>
      <c r="CW102" s="19">
        <f t="shared" si="500"/>
        <v>-168</v>
      </c>
      <c r="CX102" s="907">
        <f t="shared" si="501"/>
        <v>0</v>
      </c>
      <c r="CY102" s="40"/>
      <c r="CZ102" s="709">
        <f>COUNTIF(beosztás!$FD104:$GG104,"DE")*8</f>
        <v>0</v>
      </c>
      <c r="DA102" s="710">
        <f>COUNTIF(beosztás!$FD104:$GG104,"DU")*8</f>
        <v>0</v>
      </c>
      <c r="DB102" s="710">
        <f>COUNTIF(beosztás!$FD104:$GG104,"ÉJ")*8</f>
        <v>0</v>
      </c>
      <c r="DC102" s="710">
        <f>COUNTIF(beosztás!$FD104:$GG104,"N")*12</f>
        <v>0</v>
      </c>
      <c r="DD102" s="710">
        <f>COUNTIF(beosztás!$FD104:$GG104,"É")*12</f>
        <v>0</v>
      </c>
      <c r="DE102" s="710">
        <f>SUM(beosztás!$FD104:$GG104)</f>
        <v>0</v>
      </c>
      <c r="DF102" s="897">
        <f>(COUNTIF(beosztás!$FD104:$GG104,"SN")*12)+(COUNTIF(beosztás!$FD104:$GG104,"SDE")*8)+(COUNTIF(beosztás!$FD104:$GG104,"SDU")*8)+(COUNTIF(beosztás!$FD104:$GG104,"SÉ")*12)+(COUNTIF(beosztás!$FD104:$GG104,"SÉJ")*8)+(COUNTIF(beosztás!$FD104:$GG104,"S1")*1)+(COUNTIF(beosztás!$FD104:$GG104,"S2")*2)+(COUNTIF(beosztás!$FD104:$GG104,"S3")*3)+(COUNTIF(beosztás!$FD104:$GG104,"S4")*4)+(COUNTIF(beosztás!$FD104:$GG104,"S5")*5)+(COUNTIF(beosztás!$FD104:$GG104,"S6")*6)+(COUNTIF(beosztás!$FD104:$GG104,"S7")*7)+(COUNTIF(beosztás!$FD104:$GG104,"S8")*8)+(COUNTIF(beosztás!$FD104:$GG104,"S9")*9)+(COUNTIF(beosztás!$FD104:$GG104,"S10")*10)+(COUNTIF(beosztás!$FD104:$GG104,"S11")*11)+(COUNTIF(beosztás!$FD104:$GG104,"S12")*12)</f>
        <v>0</v>
      </c>
      <c r="DG102" s="710">
        <f>COUNTIF(beosztás!$FD104:$GG104,"FÜ")*8</f>
        <v>0</v>
      </c>
      <c r="DH102" s="710">
        <f>COUNTIF(beosztás!$FD104:$GG104,"BN")*12+COUNTIF(beosztás!$FD104:$GG104,"BÉ")*12+COUNTIF(beosztás!$FD104:$GG104,"BDE")*8+COUNTIF(beosztás!$FD104:$GG104,"BDU")*8+COUNTIF(beosztás!$FD104:$GG104,"BÉJ")*8+COUNTIF(beosztás!$FD104:$GG104,"B1")*1+COUNTIF(beosztás!$FD104:$GG104,"B2")*2+COUNTIF(beosztás!$FD104:$GG104,"B3")*3+COUNTIF(beosztás!$FD104:$GG104,"B5")*5+COUNTIF(beosztás!$FD104:$GG104,"B6")*6+COUNTIF(beosztás!$FD104:$GG104,"B7")*7+COUNTIF(beosztás!$FD104:$GG104,"B8")*8+COUNTIF(beosztás!$FD104:$GG104,"B9")*9+COUNTIF(beosztás!$FD104:$GG104,"B10")*10+COUNTIF(beosztás!$FD104:$GG104,"B11")*11+COUNTIF(beosztás!$FD104:$GG104,"B12")*12+COUNTIF(beosztás!$FD104:$GG104,"BP")*0</f>
        <v>0</v>
      </c>
      <c r="DI102" s="605">
        <f t="shared" si="502"/>
        <v>0</v>
      </c>
      <c r="DJ102" s="710">
        <f>IF(C102="",0,alapadatok!$AN$7)</f>
        <v>160</v>
      </c>
      <c r="DK102" s="19">
        <f t="shared" si="503"/>
        <v>-160</v>
      </c>
      <c r="DL102" s="741">
        <f t="shared" si="504"/>
        <v>0</v>
      </c>
      <c r="DM102" s="40"/>
      <c r="DN102" s="25">
        <f t="shared" si="505"/>
        <v>0</v>
      </c>
      <c r="DO102" s="605">
        <f t="shared" si="506"/>
        <v>0</v>
      </c>
      <c r="DP102" s="605">
        <f t="shared" si="507"/>
        <v>0</v>
      </c>
      <c r="DQ102" s="605">
        <f t="shared" si="508"/>
        <v>0</v>
      </c>
      <c r="DR102" s="605">
        <f t="shared" si="509"/>
        <v>0</v>
      </c>
      <c r="DS102" s="605">
        <f t="shared" si="510"/>
        <v>0</v>
      </c>
      <c r="DT102" s="605">
        <f t="shared" si="511"/>
        <v>0</v>
      </c>
      <c r="DU102" s="605">
        <f t="shared" si="512"/>
        <v>16</v>
      </c>
      <c r="DV102" s="605">
        <f t="shared" si="513"/>
        <v>0</v>
      </c>
      <c r="DW102" s="605">
        <f t="shared" si="514"/>
        <v>0</v>
      </c>
      <c r="DX102" s="605">
        <f t="shared" si="515"/>
        <v>328</v>
      </c>
      <c r="DY102" s="19">
        <f t="shared" si="516"/>
        <v>-328</v>
      </c>
      <c r="DZ102" s="907">
        <f t="shared" si="517"/>
        <v>0</v>
      </c>
      <c r="EA102" s="41"/>
      <c r="EB102" s="709">
        <f>COUNTIF(beosztás!$GH104:$HL104,"DE")*8</f>
        <v>0</v>
      </c>
      <c r="EC102" s="710">
        <f>COUNTIF(beosztás!$GH104:$HL104,"DU")*8</f>
        <v>0</v>
      </c>
      <c r="ED102" s="710">
        <f>COUNTIF(beosztás!$GH104:$HL104,"ÉJ")*8</f>
        <v>0</v>
      </c>
      <c r="EE102" s="710">
        <f>COUNTIF(beosztás!$GH104:$HL104,"N")*12</f>
        <v>0</v>
      </c>
      <c r="EF102" s="710">
        <f>COUNTIF(beosztás!$GH104:$HL104,"é")*12</f>
        <v>0</v>
      </c>
      <c r="EG102" s="710">
        <f>SUM(beosztás!$GH104:$HL104)</f>
        <v>0</v>
      </c>
      <c r="EH102" s="710">
        <f>COUNTIF(beosztás!$GH104:$HL104,"FÜ")*8</f>
        <v>0</v>
      </c>
      <c r="EI102" s="897">
        <f>(COUNTIF(beosztás!$GH104:$HL104,"SN")*12)+(COUNTIF(beosztás!$GH104:$HL104,"SDE")*8)+(COUNTIF(beosztás!$GH104:$HL104,"SDU")*8)+(COUNTIF(beosztás!$GH104:$HL104,"SÉ")*12)+(COUNTIF(beosztás!$GH104:$HL104,"SÉJ")*8)+(COUNTIF(beosztás!$GH104:$HL104,"S1")*1)+(COUNTIF(beosztás!$GH104:$HL104,"S2")*2)+(COUNTIF(beosztás!$GH104:$HL104,"S3")*3)+(COUNTIF(beosztás!$GH104:$HL104,"S4")*4)+(COUNTIF(beosztás!$GH104:$HL104,"S5")*5)+(COUNTIF(beosztás!$GH104:$HL104,"S6")*6)+(COUNTIF(beosztás!$GH104:$HL104,"S7")*7)+(COUNTIF(beosztás!$GH104:$HL104,"S8")*8)+(COUNTIF(beosztás!$GH104:$HL104,"S9")*9)+(COUNTIF(beosztás!$GH104:$HL104,"S10")*10)+(COUNTIF(beosztás!$GH104:$HL104,"S11")*11)+(COUNTIF(beosztás!$GH104:$HL104,"S12")*12)</f>
        <v>0</v>
      </c>
      <c r="EJ102" s="710">
        <f>COUNTIF(beosztás!$GH104:$HL104,"BN")*12+COUNTIF(beosztás!$GH104:$HL104,"BÉ")*12+COUNTIF(beosztás!$GH104:$HL104,"BDE")*8+COUNTIF(beosztás!$GH104:$HL104,"BDU")*8+COUNTIF(beosztás!$GH104:$HL104,"BÉJ")*8+COUNTIF(beosztás!$GH104:$HL104,"B1")*1+COUNTIF(beosztás!$GH104:$HL104,"B2")*2+COUNTIF(beosztás!$GH104:$HL104,"B3")*3+COUNTIF(beosztás!$GH104:$HL104,"B5")*5+COUNTIF(beosztás!$GH104:$HL104,"B6")*6+COUNTIF(beosztás!$GH104:$HL104,"B7")*7+COUNTIF(beosztás!$GH104:$HL104,"B8")*8+COUNTIF(beosztás!$GH104:$HL104,"B9")*9+COUNTIF(beosztás!$GH104:$HL104,"B10")*10+COUNTIF(beosztás!$GH104:$HL104,"B11")*11+COUNTIF(beosztás!$GH104:$HL104,"B12")*12+COUNTIF(beosztás!$GH104:$HL104,"BP")*0</f>
        <v>0</v>
      </c>
      <c r="EK102" s="605">
        <f t="shared" si="518"/>
        <v>0</v>
      </c>
      <c r="EL102" s="710">
        <f>IF(C102="",0,alapadatok!$AN$8)</f>
        <v>184</v>
      </c>
      <c r="EM102" s="19">
        <f t="shared" si="519"/>
        <v>-184</v>
      </c>
      <c r="EN102" s="907">
        <f t="shared" si="520"/>
        <v>0</v>
      </c>
      <c r="EO102" s="40"/>
      <c r="EP102" s="709">
        <f>COUNTIF(beosztás!$HM104:$IQ104,"DE")*8</f>
        <v>0</v>
      </c>
      <c r="EQ102" s="710">
        <f>COUNTIF(beosztás!$HM104:$IQ104,"DU")*8</f>
        <v>0</v>
      </c>
      <c r="ER102" s="710">
        <f>COUNTIF(beosztás!$HM104:$IQ104,"ÉJ")*8</f>
        <v>0</v>
      </c>
      <c r="ES102" s="710">
        <f>COUNTIF(beosztás!$HM104:$IQ104,"N")*12</f>
        <v>0</v>
      </c>
      <c r="ET102" s="710">
        <f>COUNTIF(beosztás!$HM104:$IQ104,"É")*12</f>
        <v>0</v>
      </c>
      <c r="EU102" s="710">
        <f>SUM(beosztás!$HM104:$IQ104)</f>
        <v>0</v>
      </c>
      <c r="EV102" s="897">
        <f>(COUNTIF(beosztás!$HM104:$IQ104,"SN")*12)+(COUNTIF(beosztás!$HM104:$IQ104,"SDE")*8)+(COUNTIF(beosztás!$HM104:$IQ104,"SDU")*8)+(COUNTIF(beosztás!$HM104:$IQ104,"SÉ")*12)+(COUNTIF(beosztás!$HM104:$IQ104,"SÉJ")*8)+(COUNTIF(beosztás!$HM104:$IQ104,"S1")*1)+(COUNTIF(beosztás!$HM104:$IQ104,"S2")*2)+(COUNTIF(beosztás!$HM104:$IQ104,"S3")*3)+(COUNTIF(beosztás!$HM104:$IQ104,"S4")*4)+(COUNTIF(beosztás!$HM104:$IQ104,"S5")*5)+(COUNTIF(beosztás!$HM104:$IQ104,"S6")*6)+(COUNTIF(beosztás!$HM104:$IQ104,"S7")*7)+(COUNTIF(beosztás!$HM104:$IQ104,"S8")*8)+(COUNTIF(beosztás!$HM104:$IQ104,"S9")*9)+(COUNTIF(beosztás!$HM104:$IQ104,"S10")*10)+(COUNTIF(beosztás!$HM104:$IQ104,"S11")*11)+(COUNTIF(beosztás!$HM104:$IQ104,"S12")*12)</f>
        <v>0</v>
      </c>
      <c r="EW102" s="710">
        <f>COUNTIF(beosztás!$HM104:$IQ104,"FÜ")*8</f>
        <v>8</v>
      </c>
      <c r="EX102" s="710">
        <f>COUNTIF(beosztás!$HM104:$IQ104,"BN")*12+COUNTIF(beosztás!$HM104:$IQ104,"BÉ")*12+COUNTIF(beosztás!$HM104:$IQ104,"BDE")*8+COUNTIF(beosztás!$HM104:$IQ104,"BDU")*8+COUNTIF(beosztás!$HM104:$IQ104,"BÉJ")*8+COUNTIF(beosztás!$HM104:$IQ104,"B1")*1+COUNTIF(beosztás!$HM104:$IQ104,"B2")*2+COUNTIF(beosztás!$HM104:$IQ104,"B3")*3+COUNTIF(beosztás!$HM104:$IQ104,"B5")*5+COUNTIF(beosztás!$HM104:$IQ104,"B6")*6+COUNTIF(beosztás!$HM104:$IQ104,"B7")*7+COUNTIF(beosztás!$HM104:$IQ104,"B8")*8+COUNTIF(beosztás!$HM104:$IQ104,"B9")*9+COUNTIF(beosztás!$HM104:$IQ104,"B10")*10+COUNTIF(beosztás!$HM104:$IQ104,"B11")*11+COUNTIF(beosztás!$HM104:$IQ104,"B12")*12+COUNTIF(beosztás!$HM104:$IQ104,"BP")*0</f>
        <v>0</v>
      </c>
      <c r="EY102" s="605">
        <f t="shared" si="521"/>
        <v>0</v>
      </c>
      <c r="EZ102" s="710">
        <f>IF(C102="",0,alapadatok!$AN$9)</f>
        <v>168</v>
      </c>
      <c r="FA102" s="19">
        <f t="shared" si="522"/>
        <v>-168</v>
      </c>
      <c r="FB102" s="907">
        <f t="shared" si="523"/>
        <v>0</v>
      </c>
      <c r="FC102" s="40"/>
      <c r="FD102" s="25">
        <f t="shared" si="524"/>
        <v>0</v>
      </c>
      <c r="FE102" s="605">
        <f t="shared" si="525"/>
        <v>0</v>
      </c>
      <c r="FF102" s="605">
        <f t="shared" si="526"/>
        <v>0</v>
      </c>
      <c r="FG102" s="605">
        <f t="shared" si="527"/>
        <v>0</v>
      </c>
      <c r="FH102" s="605">
        <f t="shared" si="528"/>
        <v>0</v>
      </c>
      <c r="FI102" s="605">
        <f t="shared" si="529"/>
        <v>0</v>
      </c>
      <c r="FJ102" s="605">
        <f t="shared" si="530"/>
        <v>0</v>
      </c>
      <c r="FK102" s="605">
        <f t="shared" si="531"/>
        <v>8</v>
      </c>
      <c r="FL102" s="605">
        <f t="shared" si="532"/>
        <v>0</v>
      </c>
      <c r="FM102" s="605">
        <f t="shared" si="533"/>
        <v>0</v>
      </c>
      <c r="FN102" s="605">
        <f t="shared" si="534"/>
        <v>352</v>
      </c>
      <c r="FO102" s="19">
        <f t="shared" si="535"/>
        <v>-352</v>
      </c>
      <c r="FP102" s="907">
        <f t="shared" si="536"/>
        <v>0</v>
      </c>
      <c r="FQ102" s="41"/>
      <c r="FR102" s="709">
        <f>COUNTIF(beosztás!$IR104:$JU104,"DE")*8</f>
        <v>0</v>
      </c>
      <c r="FS102" s="710">
        <f>COUNTIF(beosztás!$IR104:$JU104,"DU")*8</f>
        <v>0</v>
      </c>
      <c r="FT102" s="710">
        <f>COUNTIF(beosztás!$IR104:$JU104,"ÉJ")*8</f>
        <v>0</v>
      </c>
      <c r="FU102" s="710">
        <f>COUNTIF(beosztás!$IR104:$JU104,"N")*12</f>
        <v>0</v>
      </c>
      <c r="FV102" s="710">
        <f>COUNTIF(beosztás!$IR104:$JU104,"é")*12</f>
        <v>0</v>
      </c>
      <c r="FW102" s="710">
        <f>SUM(beosztás!$IR104:$JU104)</f>
        <v>0</v>
      </c>
      <c r="FX102" s="710">
        <f>COUNTIF(beosztás!$IR104:$JU104,"FÜ")*8</f>
        <v>0</v>
      </c>
      <c r="FY102" s="897">
        <f>(COUNTIF(beosztás!$IR104:$JU104,"SN")*12)+(COUNTIF(beosztás!$IR104:$JU104,"SDE")*8)+(COUNTIF(beosztás!$IR104:$JU104,"SDU")*8)+(COUNTIF(beosztás!$IR104:$JU104,"SÉ")*12)+(COUNTIF(beosztás!$IR104:$JU104,"SÉJ")*8)+(COUNTIF(beosztás!$IR104:$JU104,"S1")*1)+(COUNTIF(beosztás!$IR104:$JU104,"S2")*2)+(COUNTIF(beosztás!$IR104:$JU104,"S3")*3)+(COUNTIF(beosztás!$IR104:$JU104,"S4")*4)+(COUNTIF(beosztás!$IR104:$JU104,"S5")*5)+(COUNTIF(beosztás!$IR104:$JU104,"S6")*6)+(COUNTIF(beosztás!$IR104:$JU104,"S7")*7)+(COUNTIF(beosztás!$IR104:$JU104,"S8")*8)+(COUNTIF(beosztás!$IR104:$JU104,"S9")*9)+(COUNTIF(beosztás!$IR104:$JU104,"S10")*10)+(COUNTIF(beosztás!$IR104:$JU104,"S11")*11)+(COUNTIF(beosztás!$IR104:$JU104,"S12")*12)</f>
        <v>0</v>
      </c>
      <c r="FZ102" s="710">
        <f>COUNTIF(beosztás!$IR104:$JU104,"BN")*12+COUNTIF(beosztás!$IR104:$JU104,"BÉ")*12+COUNTIF(beosztás!$IR104:$JU104,"BDE")*8+COUNTIF(beosztás!$IR104:$JU104,"BDU")*8+COUNTIF(beosztás!$IR104:$JU104,"BÉJ")*8+COUNTIF(beosztás!$IR104:$JU104,"B1")*1+COUNTIF(beosztás!$IR104:$JU104,"B2")*2+COUNTIF(beosztás!$IR104:$JU104,"B3")*3+COUNTIF(beosztás!$IR104:$JU104,"B5")*5+COUNTIF(beosztás!$IR104:$JU104,"B6")*6+COUNTIF(beosztás!$IR104:$JU104,"B7")*7+COUNTIF(beosztás!$IR104:$JU104,"B8")*8+COUNTIF(beosztás!$IR104:$JU104,"B9")*9+COUNTIF(beosztás!$IR104:$JU104,"B10")*10+COUNTIF(beosztás!$IR104:$JU104,"B11")*11+COUNTIF(beosztás!$IR104:$JU104,"B12")*12+COUNTIF(beosztás!$IR104:$JU104,"BP")*0</f>
        <v>0</v>
      </c>
      <c r="GA102" s="605">
        <f t="shared" si="537"/>
        <v>0</v>
      </c>
      <c r="GB102" s="710">
        <f>IF(C102="",0,alapadatok!$AN$10)</f>
        <v>168</v>
      </c>
      <c r="GC102" s="19">
        <f t="shared" si="538"/>
        <v>-168</v>
      </c>
      <c r="GD102" s="907">
        <f t="shared" si="539"/>
        <v>0</v>
      </c>
      <c r="GE102" s="42"/>
      <c r="GF102" s="709">
        <f>COUNTIF(beosztás!$JV104:$KZ104,"DE")*8</f>
        <v>0</v>
      </c>
      <c r="GG102" s="710">
        <f>COUNTIF(beosztás!$JV104:$KZ104,"DU")*8</f>
        <v>0</v>
      </c>
      <c r="GH102" s="710">
        <f>COUNTIF(beosztás!$JV104:$KZ104,"ÉJ")*8</f>
        <v>0</v>
      </c>
      <c r="GI102" s="710">
        <f>COUNTIF(beosztás!$JV104:$KZ104,"N")*12</f>
        <v>0</v>
      </c>
      <c r="GJ102" s="710">
        <f>COUNTIF(beosztás!$JV104:$KZ104,"É")*12</f>
        <v>0</v>
      </c>
      <c r="GK102" s="710">
        <f>SUM(beosztás!$JV104:$KZ104)</f>
        <v>0</v>
      </c>
      <c r="GL102" s="897">
        <f>(COUNTIF(beosztás!$JV104:$KZ104,"SN")*12)+(COUNTIF(beosztás!$JV104:$KZ104,"SDE")*8)+(COUNTIF(beosztás!$JV104:$KZ104,"SDU")*8)+(COUNTIF(beosztás!$JV104:$KZ104,"SÉ")*12)+(COUNTIF(beosztás!$JV104:$KZ104,"SÉJ")*8)+(COUNTIF(beosztás!$JV104:$KZ104,"S1")*1)+(COUNTIF(beosztás!$JV104:$KZ104,"S2")*2)+(COUNTIF(beosztás!$JV104:$KZ104,"S3")*3)+(COUNTIF(beosztás!$JV104:$KZ104,"S4")*4)+(COUNTIF(beosztás!$JV104:$KZ104,"S5")*5)+(COUNTIF(beosztás!$JV104:$KZ104,"S6")*6)+(COUNTIF(beosztás!$JV104:$KZ104,"S7")*7)+(COUNTIF(beosztás!$JV104:$KZ104,"S8")*8)+(COUNTIF(beosztás!$JV104:$KZ104,"S9")*9)+(COUNTIF(beosztás!$JV104:$KZ104,"S10")*10)+(COUNTIF(beosztás!$JV104:$KZ104,"S11")*11)+(COUNTIF(beosztás!$JV104:$KZ104,"S12")*12)</f>
        <v>0</v>
      </c>
      <c r="GM102" s="710">
        <f>COUNTIF(beosztás!$JV104:$KZ104,"FÜ")*8</f>
        <v>8</v>
      </c>
      <c r="GN102" s="710">
        <f>COUNTIF(beosztás!$JV104:$KZ104,"BN")*12+COUNTIF(beosztás!$JV104:$KZ104,"BÉ")*12+COUNTIF(beosztás!$JV104:$KZ104,"BDE")*8+COUNTIF(beosztás!$JV104:$KZ104,"BDU")*8+COUNTIF(beosztás!$JV104:$KZ104,"BÉJ")*8+COUNTIF(beosztás!$JV104:$KZ104,"B1")*1+COUNTIF(beosztás!$JV104:$KZ104,"B2")*2+COUNTIF(beosztás!$JV104:$KZ104,"B3")*3+COUNTIF(beosztás!$JV104:$KZ104,"B5")*5+COUNTIF(beosztás!$JV104:$KZ104,"B6")*6+COUNTIF(beosztás!$JV104:$KZ104,"B7")*7+COUNTIF(beosztás!$JV104:$KZ104,"B8")*8+COUNTIF(beosztás!$JV104:$KZ104,"B9")*9+COUNTIF(beosztás!$JV104:$KZ104,"B10")*10+COUNTIF(beosztás!$JV104:$KZ104,"B11")*11+COUNTIF(beosztás!$JV104:$KZ104,"B12")*12+COUNTIF(beosztás!$JV104:$KZ104,"BP")*0</f>
        <v>0</v>
      </c>
      <c r="GO102" s="605">
        <f t="shared" si="540"/>
        <v>0</v>
      </c>
      <c r="GP102" s="710">
        <f>IF(C102="",0,alapadatok!$AN$11)</f>
        <v>176</v>
      </c>
      <c r="GQ102" s="19">
        <f t="shared" si="541"/>
        <v>-176</v>
      </c>
      <c r="GR102" s="907">
        <f t="shared" si="542"/>
        <v>0</v>
      </c>
      <c r="GS102" s="42"/>
      <c r="GT102" s="25">
        <f t="shared" si="543"/>
        <v>0</v>
      </c>
      <c r="GU102" s="605">
        <f t="shared" si="544"/>
        <v>0</v>
      </c>
      <c r="GV102" s="605">
        <f t="shared" si="545"/>
        <v>0</v>
      </c>
      <c r="GW102" s="605">
        <f t="shared" si="546"/>
        <v>0</v>
      </c>
      <c r="GX102" s="605">
        <f t="shared" si="547"/>
        <v>0</v>
      </c>
      <c r="GY102" s="605">
        <f t="shared" si="548"/>
        <v>0</v>
      </c>
      <c r="GZ102" s="605">
        <f t="shared" si="549"/>
        <v>0</v>
      </c>
      <c r="HA102" s="605">
        <f t="shared" si="550"/>
        <v>8</v>
      </c>
      <c r="HB102" s="605">
        <f t="shared" si="551"/>
        <v>0</v>
      </c>
      <c r="HC102" s="605">
        <f t="shared" si="552"/>
        <v>0</v>
      </c>
      <c r="HD102" s="605">
        <f t="shared" si="553"/>
        <v>344</v>
      </c>
      <c r="HE102" s="19">
        <f t="shared" si="554"/>
        <v>-344</v>
      </c>
      <c r="HF102" s="907">
        <f t="shared" si="555"/>
        <v>0</v>
      </c>
      <c r="HG102" s="41"/>
      <c r="HH102" s="709">
        <f>COUNTIF(beosztás!$LA104:$MD104,"DE")*8</f>
        <v>0</v>
      </c>
      <c r="HI102" s="710">
        <f>COUNTIF(beosztás!$LA104:$MD104,"DU")*8</f>
        <v>0</v>
      </c>
      <c r="HJ102" s="710">
        <f>COUNTIF(beosztás!$LA104:$MD104,"ÉJ")*8</f>
        <v>0</v>
      </c>
      <c r="HK102" s="710">
        <f>COUNTIF(beosztás!$LA104:$MD104,"N")*12</f>
        <v>0</v>
      </c>
      <c r="HL102" s="710">
        <f>COUNTIF(beosztás!$LA104:$MD104,"é")*12</f>
        <v>0</v>
      </c>
      <c r="HM102" s="710">
        <f>SUM(beosztás!$LA104:$MD104)</f>
        <v>0</v>
      </c>
      <c r="HN102" s="710">
        <f>COUNTIF(beosztás!$LA104:$MD104,"FÜ")*8</f>
        <v>8</v>
      </c>
      <c r="HO102" s="897">
        <f>(COUNTIF(beosztás!$LA104:$MD104,"SN")*12)+(COUNTIF(beosztás!$LA104:$MD104,"SDE")*8)+(COUNTIF(beosztás!$LA104:$MD104,"SDU")*8)+(COUNTIF(beosztás!$LA104:$MD104,"SÉ")*12)+(COUNTIF(beosztás!$LA104:$MD104,"SÉJ")*8)+(COUNTIF(beosztás!$LA104:$MD104,"S1")*1)+(COUNTIF(beosztás!$LA104:$MD104,"S2")*2)+(COUNTIF(beosztás!$LA104:$MD104,"S3")*3)+(COUNTIF(beosztás!$LA104:$MD104,"S4")*4)+(COUNTIF(beosztás!$LA104:$MD104,"S5")*5)+(COUNTIF(beosztás!$LA104:$MD104,"S6")*6)+(COUNTIF(beosztás!$LA104:$MD104,"S7")*7)+(COUNTIF(beosztás!$LA104:$MD104,"S8")*8)+(COUNTIF(beosztás!$LA104:$MD104,"S9")*9)+(COUNTIF(beosztás!$LA104:$MD104,"S10")*10)+(COUNTIF(beosztás!$LA104:$MD104,"S11")*11)+(COUNTIF(beosztás!$LA104:$MD104,"S12")*12)</f>
        <v>0</v>
      </c>
      <c r="HP102" s="710">
        <f>COUNTIF(beosztás!$LA104:$MD104,"BN")*12+COUNTIF(beosztás!$LA104:$MD104,"BÉ")*12+COUNTIF(beosztás!$LA104:$MD104,"BDE")*8+COUNTIF(beosztás!$LA104:$MD104,"BDU")*8+COUNTIF(beosztás!$LA104:$MD104,"BÉJ")*8+COUNTIF(beosztás!$LA104:$MD104,"B1")*1+COUNTIF(beosztás!$LA104:$MD104,"B2")*2+COUNTIF(beosztás!$LA104:$MD104,"B3")*3+COUNTIF(beosztás!$KZ104:$MC104,"B5")*5+COUNTIF(beosztás!$KZ104:$MC104,"B6")*6+COUNTIF(beosztás!$KZ104:$MC104,"B7")*7+COUNTIF(beosztás!$KZ104:$MC104,"B8")*8+COUNTIF(beosztás!$LA104:$MD104,"B9")*9+COUNTIF(beosztás!$LA104:$MD104,"B10")*10+COUNTIF(beosztás!$LA104:$MD104,"B11")*11+COUNTIF(beosztás!$LA104:$MD104,"B12")*12+COUNTIF(beosztás!$LA104:$MD104,"BP")*0</f>
        <v>0</v>
      </c>
      <c r="HQ102" s="605">
        <f t="shared" si="556"/>
        <v>0</v>
      </c>
      <c r="HR102" s="710">
        <f>IF(C102="",0,alapadatok!$AN$12)</f>
        <v>160</v>
      </c>
      <c r="HS102" s="19">
        <f t="shared" si="557"/>
        <v>-160</v>
      </c>
      <c r="HT102" s="907">
        <f t="shared" si="558"/>
        <v>0</v>
      </c>
      <c r="HU102" s="42"/>
      <c r="HV102" s="709">
        <f>COUNTIF(beosztás!$ME104:$NI104,"DE")*8</f>
        <v>0</v>
      </c>
      <c r="HW102" s="710">
        <f>COUNTIF(beosztás!$ME104:$NI104,"DU")*8</f>
        <v>0</v>
      </c>
      <c r="HX102" s="710">
        <f>COUNTIF(beosztás!$ME104:$NI104,"ÉJ")*8</f>
        <v>0</v>
      </c>
      <c r="HY102" s="710">
        <f>COUNTIF(beosztás!$ME104:$NI104,"N")*12</f>
        <v>0</v>
      </c>
      <c r="HZ102" s="710">
        <f>COUNTIF(beosztás!$ME104:$NI104,"É")*12</f>
        <v>0</v>
      </c>
      <c r="IA102" s="710">
        <f>SUM(beosztás!$ME104:$NI104)</f>
        <v>0</v>
      </c>
      <c r="IB102" s="710">
        <f>(COUNTIF(beosztás!$ME104:$NI104,"SN")*12)+(COUNTIF(beosztás!$ME104:$NI104,"SDE")*8)+(COUNTIF(beosztás!$ME104:$NI104,"SDU")*8)+(COUNTIF(beosztás!$ME104:$NI104,"SÉ")*12)+(COUNTIF(beosztás!$ME104:$NI104,"SÉJ")*8)+(COUNTIF(beosztás!$ME104:$NI104,"S1")*1)+(COUNTIF(beosztás!$ME104:$NI104,"S2")*2)+(COUNTIF(beosztás!$ME104:$NI104,"S3")*3)+(COUNTIF(beosztás!$ME104:$NI104,"S4")*4)+(COUNTIF(beosztás!$ME104:$NI104,"S5")*5)+(COUNTIF(beosztás!$ME104:$NI104,"S6")*6)+(COUNTIF(beosztás!$ME104:$NI104,"S7")*7)+(COUNTIF(beosztás!$ME104:$NI104,"S8")*8)+(COUNTIF(beosztás!$ME104:$NI104,"S9")*9)+(COUNTIF(beosztás!$ME104:$NI104,"S10")*10)+(COUNTIF(beosztás!$ME104:$NI104,"S11")*11)+(COUNTIF(beosztás!$ME104:$NI104,"S12")*12)</f>
        <v>0</v>
      </c>
      <c r="IC102" s="710">
        <f>COUNTIF(beosztás!$ME104:$NI104,"FÜ")*8</f>
        <v>16</v>
      </c>
      <c r="ID102" s="710">
        <f>COUNTIF(beosztás!$ME104:$NI104,"BN")*12+COUNTIF(beosztás!$ME104:$NI104,"BÉ")*12+COUNTIF(beosztás!$ME104:$NI104,"BDE")*8+COUNTIF(beosztás!$ME104:$NI104,"BDU")*8+COUNTIF(beosztás!$ME104:$NI104,"BÉJ")*8+COUNTIF(beosztás!$ME104:$NI104,"B1")*1+COUNTIF(beosztás!$ME104:$NI104,"B2")*2+COUNTIF(beosztás!$ME104:$NI104,"B3")*3+COUNTIF(beosztás!$ME104:$NI104,"B5")*5+COUNTIF(beosztás!$ME104:$NI104,"B6")*6+COUNTIF(beosztás!$ME104:$NI104,"B7")*7+COUNTIF(beosztás!$ME104:$NI104,"B8")*8+COUNTIF(beosztás!$ME104:$NI104,"B9")*9+COUNTIF(beosztás!$ME104:$NI104,"B10")*10+COUNTIF(beosztás!$ME104:$NI104,"B11")*11+COUNTIF(beosztás!$ME104:$NI104,"B12")*12+COUNTIF(beosztás!$ME104:$NI104,"BP")*0</f>
        <v>0</v>
      </c>
      <c r="IE102" s="605">
        <f t="shared" si="559"/>
        <v>0</v>
      </c>
      <c r="IF102" s="710">
        <f>IF(C102="",0,alapadatok!$AN$13)</f>
        <v>160</v>
      </c>
      <c r="IG102" s="19">
        <f t="shared" si="560"/>
        <v>-160</v>
      </c>
      <c r="IH102" s="741">
        <f t="shared" si="561"/>
        <v>0</v>
      </c>
      <c r="II102" s="42"/>
      <c r="IJ102" s="25">
        <f t="shared" si="562"/>
        <v>0</v>
      </c>
      <c r="IK102" s="605">
        <f t="shared" si="563"/>
        <v>0</v>
      </c>
      <c r="IL102" s="605">
        <f t="shared" si="564"/>
        <v>0</v>
      </c>
      <c r="IM102" s="605">
        <f t="shared" si="565"/>
        <v>0</v>
      </c>
      <c r="IN102" s="605">
        <f t="shared" si="566"/>
        <v>0</v>
      </c>
      <c r="IO102" s="605">
        <f t="shared" si="567"/>
        <v>0</v>
      </c>
      <c r="IP102" s="605">
        <f t="shared" si="568"/>
        <v>0</v>
      </c>
      <c r="IQ102" s="605">
        <f t="shared" si="569"/>
        <v>24</v>
      </c>
      <c r="IR102" s="605">
        <f t="shared" si="570"/>
        <v>0</v>
      </c>
      <c r="IS102" s="605">
        <f t="shared" si="571"/>
        <v>0</v>
      </c>
      <c r="IT102" s="605">
        <f t="shared" si="572"/>
        <v>320</v>
      </c>
      <c r="IU102" s="19">
        <f t="shared" si="573"/>
        <v>-320</v>
      </c>
      <c r="IV102" s="907">
        <f t="shared" si="574"/>
        <v>0</v>
      </c>
      <c r="IW102" s="43"/>
      <c r="JF102" s="21"/>
      <c r="JG102" s="21"/>
    </row>
    <row r="103" spans="1:267" x14ac:dyDescent="0.25">
      <c r="A103" s="66">
        <f>IF(beosztás!A105=0,"",beosztás!A105)</f>
        <v>22</v>
      </c>
      <c r="B103" s="63">
        <f>IF(beosztás!B105=0,"",beosztás!B105)</f>
        <v>44191</v>
      </c>
      <c r="C103" s="64" t="str">
        <f>IF(beosztás!C105=0,"",beosztás!C105)</f>
        <v>Farkas Ferenc(PJ)</v>
      </c>
      <c r="D103" s="65" t="str">
        <f>IF(beosztás!D105=0,"",beosztás!D105)</f>
        <v xml:space="preserve"> Packing</v>
      </c>
      <c r="E103" s="18"/>
      <c r="F103" s="709">
        <f>COUNTIF(beosztás!$I105:$AM105,"DE")*8</f>
        <v>24</v>
      </c>
      <c r="G103" s="710">
        <f>COUNTIF(beosztás!$I105:$AM105,"DU")*8</f>
        <v>0</v>
      </c>
      <c r="H103" s="710">
        <f>COUNTIF(beosztás!$I105:$AM105,"ÉJ")*8</f>
        <v>0</v>
      </c>
      <c r="I103" s="710">
        <f>COUNTIF(beosztás!$I105:$AM105,"N")*12</f>
        <v>96</v>
      </c>
      <c r="J103" s="710">
        <f>COUNTIF(beosztás!$I105:$AM105,"é")*12</f>
        <v>24</v>
      </c>
      <c r="K103" s="710">
        <f>SUM(beosztás!$I105:$AM105)</f>
        <v>0</v>
      </c>
      <c r="L103" s="710">
        <f>COUNTIF(beosztás!$I105:$AM105,"FÜ")*8</f>
        <v>8</v>
      </c>
      <c r="M103" s="710">
        <f>(COUNTIF(beosztás!$I105:$AM105,"SN")*12)+(COUNTIF(beosztás!$I105:$AM105,"SDE")*8)+(COUNTIF(beosztás!$I105:$AM105,"SDU")*8)+(COUNTIF(beosztás!$I105:$AM105,"S1")*1)+(COUNTIF(beosztás!$I105:$AM105,"S2")*2)+(COUNTIF(beosztás!$I105:$AM105,"S3")*3)+(COUNTIF(beosztás!$I105:$AM105,"S4")*4)+(COUNTIF(beosztás!$I105:$AM105,"S5")*5)+(COUNTIF(beosztás!$I105:$AM105,"S6")*6)+(COUNTIF(beosztás!$I105:$AM105,"S7")*7)+(COUNTIF(beosztás!$I105:$AM105,"S8")*8)+(COUNTIF(beosztás!$I105:$AM105,"S9")*9)+(COUNTIF(beosztás!$I105:$AM105,"S10")*10)+(COUNTIF(beosztás!$I105:$AM105,"S11")*11)+(COUNTIF(beosztás!$I105:$AM105,"S12")*12)+(COUNTIF(beosztás!$I105:$AM105,"SÉ")*12)+(COUNTIF(beosztás!$I105:$AM105,"SÉJ")*8)</f>
        <v>24</v>
      </c>
      <c r="N103" s="710">
        <f>COUNTIF(beosztás!$I105:$AM105,"BN")*12+COUNTIF(beosztás!$I105:$AM105,"BÉ")*12+COUNTIF(beosztás!$I105:$AM105,"BDE")*8+COUNTIF(beosztás!$I105:$AM105,"BDU")*8+COUNTIF(beosztás!$I105:$AM105,"BÉJ")*8+COUNTIF(beosztás!$I105:$AM105,"B1")*1+COUNTIF(beosztás!$I105:$AM105,"B2")*2+COUNTIF(beosztás!$I105:$AM105,"B3")*3+COUNTIF(beosztás!$I105:$AM105,"B5")*5+COUNTIF(beosztás!$I105:$AM105,"B6")*6+COUNTIF(beosztás!$I105:$AM105,"B7")*7+COUNTIF(beosztás!$I105:$AM105,"B8")*8+COUNTIF(beosztás!$I105:$AM105,"B9")*9+COUNTIF(beosztás!$I105:$AM105,"B10")*10+COUNTIF(beosztás!$I105:$AM105,"B11")*11+COUNTIF(beosztás!$I105:$AM105,"B12")*12+COUNTIF(beosztás!$I105:$AM105,"BP")*0</f>
        <v>0</v>
      </c>
      <c r="O103" s="605">
        <f t="shared" si="461"/>
        <v>168</v>
      </c>
      <c r="P103" s="710">
        <f>IF(C103="",0,alapadatok!$AN$2)</f>
        <v>176</v>
      </c>
      <c r="Q103" s="19">
        <f t="shared" si="462"/>
        <v>-8</v>
      </c>
      <c r="R103" s="741">
        <f t="shared" si="463"/>
        <v>24</v>
      </c>
      <c r="S103" s="40"/>
      <c r="T103" s="709">
        <f>COUNTIF(beosztás!$AN105:$BO105,"DE")*8</f>
        <v>88</v>
      </c>
      <c r="U103" s="710">
        <f>COUNTIF(beosztás!$AN105:$BO105,"DU")*8</f>
        <v>0</v>
      </c>
      <c r="V103" s="710">
        <f>COUNTIF(beosztás!$AN105:$BO105,"ÉJ")*8</f>
        <v>0</v>
      </c>
      <c r="W103" s="710">
        <f>COUNTIF(beosztás!$AN105:$BO105,"N")*12</f>
        <v>0</v>
      </c>
      <c r="X103" s="710">
        <f>COUNTIF(beosztás!$AN105:$BO105,"É")*12</f>
        <v>0</v>
      </c>
      <c r="Y103" s="710">
        <f>SUM(beosztás!$AN105:$BO105)</f>
        <v>0</v>
      </c>
      <c r="Z103" s="710">
        <f>(COUNTIF(beosztás!$AN105:$BO105,"SN")*12)+(COUNTIF(beosztás!$AN105:$BO105,"SDE")*8)+(COUNTIF(beosztás!$AN105:$BO105,"SDU")*8)+(COUNTIF(beosztás!$AN105:$BO105,"SÉ")*12)+(COUNTIF(beosztás!$AN105:$BO105,"SÉJ")*8)+(COUNTIF(beosztás!$AN105:$BO105,"S1")*1)+(COUNTIF(beosztás!$AN105:$BO105,"S2")*2)+(COUNTIF(beosztás!$AN105:$BO105,"S3")*3)+(COUNTIF(beosztás!$AN105:$BO105,"S4")*4)+(COUNTIF(beosztás!$AN105:$BO105,"S5")*5)+(COUNTIF(beosztás!$AN105:$BO105,"S6")*6)+(COUNTIF(beosztás!$AN105:$BO105,"S7")*7)+(COUNTIF(beosztás!$AN105:$BO105,"S8")*8)+(COUNTIF(beosztás!$AN105:$BO105,"S9")*9)+(COUNTIF(beosztás!$AN105:$BO105,"S10")*10)+(COUNTIF(beosztás!$AN105:$BO105,"S11")*11)+(COUNTIF(beosztás!$AN105:$BO105,"S12")*12)</f>
        <v>0</v>
      </c>
      <c r="AA103" s="710">
        <f>COUNTIF(beosztás!$AN105:$BO105,"FÜ")*8</f>
        <v>0</v>
      </c>
      <c r="AB103" s="710">
        <f>COUNTIF(beosztás!$AN105:$BO105,"BN")*12+COUNTIF(beosztás!$AN105:$BO105,"BÉ")*12+COUNTIF(beosztás!$AN105:$BO105,"BDE")*8+COUNTIF(beosztás!$AN105:$BO105,"BDU")*8+COUNTIF(beosztás!$AN105:$BO105,"BÉJ")*8+COUNTIF(beosztás!$AN105:$BO105,"B1")*1+COUNTIF(beosztás!$AN105:$BO105,"B2")*2+COUNTIF(beosztás!$AN105:$BO105,"B3")*3+COUNTIF(beosztás!$AN105:$BO105,"B5")*5+COUNTIF(beosztás!$AN105:$BO105,"B6")*6+COUNTIF(beosztás!$AN105:$BO105,"B7")*7+COUNTIF(beosztás!$AN105:$BO105,"B8")*8+COUNTIF(beosztás!$AN105:$BO105,"B9")*9+COUNTIF(beosztás!$AN105:$BO105,"B10")*10+COUNTIF(beosztás!$AN105:$BO105,"B11")*11+COUNTIF(beosztás!$AN105:$BO105,"B12")*12+COUNTIF(beosztás!$AN105:$BO105,"BP")*0</f>
        <v>0</v>
      </c>
      <c r="AC103" s="605">
        <f t="shared" si="464"/>
        <v>88</v>
      </c>
      <c r="AD103" s="1161">
        <v>80</v>
      </c>
      <c r="AE103" s="19">
        <f t="shared" si="465"/>
        <v>8</v>
      </c>
      <c r="AF103" s="741">
        <f t="shared" si="466"/>
        <v>0</v>
      </c>
      <c r="AG103" s="40"/>
      <c r="AH103" s="25">
        <f t="shared" si="467"/>
        <v>112</v>
      </c>
      <c r="AI103" s="605">
        <f t="shared" si="468"/>
        <v>0</v>
      </c>
      <c r="AJ103" s="605">
        <f t="shared" si="469"/>
        <v>0</v>
      </c>
      <c r="AK103" s="605">
        <f t="shared" si="470"/>
        <v>96</v>
      </c>
      <c r="AL103" s="605">
        <f t="shared" si="471"/>
        <v>24</v>
      </c>
      <c r="AM103" s="605">
        <f t="shared" si="472"/>
        <v>0</v>
      </c>
      <c r="AN103" s="605">
        <f t="shared" si="473"/>
        <v>24</v>
      </c>
      <c r="AO103" s="605">
        <f t="shared" si="474"/>
        <v>8</v>
      </c>
      <c r="AP103" s="605">
        <f t="shared" si="475"/>
        <v>0</v>
      </c>
      <c r="AQ103" s="605">
        <f t="shared" si="476"/>
        <v>256</v>
      </c>
      <c r="AR103" s="605">
        <f t="shared" si="477"/>
        <v>256</v>
      </c>
      <c r="AS103" s="19">
        <f t="shared" si="478"/>
        <v>0</v>
      </c>
      <c r="AT103" s="741">
        <f t="shared" si="479"/>
        <v>24</v>
      </c>
      <c r="AU103" s="41"/>
      <c r="AV103" s="709">
        <f>COUNTIF(beosztás!$BP105:$CT105,"DE")*8</f>
        <v>80</v>
      </c>
      <c r="AW103" s="710">
        <f>COUNTIF(beosztás!$BP105:$CT105,"DU")*8</f>
        <v>0</v>
      </c>
      <c r="AX103" s="710">
        <f>COUNTIF(beosztás!$BP105:$CT105,"ÉJ")*8</f>
        <v>0</v>
      </c>
      <c r="AY103" s="710">
        <f>COUNTIF(beosztás!$BP105:$CT105,"N")*12</f>
        <v>0</v>
      </c>
      <c r="AZ103" s="710">
        <f>COUNTIF(beosztás!$BP105:$CT105,"é")*12</f>
        <v>0</v>
      </c>
      <c r="BA103" s="710">
        <f>SUM(beosztás!$BP105:$CT105)</f>
        <v>0</v>
      </c>
      <c r="BB103" s="710">
        <f>COUNTIF(beosztás!$BP105:$CT105,"FÜ")*8</f>
        <v>8</v>
      </c>
      <c r="BC103" s="897">
        <f>(COUNTIF(beosztás!$BP105:$CT105,"SN")*12)+(COUNTIF(beosztás!$BP105:$CT105,"SDE")*8)+(COUNTIF(beosztás!$BP105:$CT105,"SDU")*8)+(COUNTIF(beosztás!$BP105:$CT105,"SÉ")*12)+(COUNTIF(beosztás!$BP105:$CT105,"SÉJ")*8)+(COUNTIF(beosztás!$BP105:$CT105,"S1")*1)+(COUNTIF(beosztás!$BP105:$CT105,"S2")*2)+(COUNTIF(beosztás!$BP105:$CT105,"S3")*3)+(COUNTIF(beosztás!$BP105:$CT105,"S4")*4)+(COUNTIF(beosztás!$BP105:$CT105,"S5")*5)+(COUNTIF(beosztás!$BP105:$CT105,"S6")*6)+(COUNTIF(beosztás!$BP105:$CT105,"S7")*7)+(COUNTIF(beosztás!$BP105:$CT105,"S8")*8)+(COUNTIF(beosztás!$BP105:$CT105,"S9")*9)+(COUNTIF(beosztás!$BP105:$CT105,"S10")*10)+(COUNTIF(beosztás!$BP105:$CT105,"S11")*11)+(COUNTIF(beosztás!$BP105:$CT105,"S12")*12)</f>
        <v>0</v>
      </c>
      <c r="BD103" s="710">
        <f>COUNTIF(beosztás!$BP105:$CT105,"BN")*12+COUNTIF(beosztás!$BP105:$CT105,"BÉ")*12+COUNTIF(beosztás!$BP105:$CT105,"BDE")*8+COUNTIF(beosztás!$BP105:$CT105,"BDU")*8+COUNTIF(beosztás!$BP105:$CT105,"BÉJ")*8+COUNTIF(beosztás!$BP105:$CT105,"B1")*1+COUNTIF(beosztás!$BP105:$CT105,"B2")*2+COUNTIF(beosztás!$BP105:$CT105,"B3")*3+COUNTIF(beosztás!$BP105:$CT105,"B5")*5+COUNTIF(beosztás!$BP105:$CT105,"B6")*6+COUNTIF(beosztás!$BP105:$CT105,"B7")*7+COUNTIF(beosztás!$BP105:$CT105,"B8")*8+COUNTIF(beosztás!$BP105:$CT105,"B9")*9+COUNTIF(beosztás!$BP105:$CT105,"B10")*10+COUNTIF(beosztás!$BP105:$CT105,"B11")*11+COUNTIF(beosztás!$BP105:$CT105,"B12")*12+COUNTIF(beosztás!$BP105:$CT105,"BP")*0</f>
        <v>0</v>
      </c>
      <c r="BE103" s="605">
        <f t="shared" si="480"/>
        <v>80</v>
      </c>
      <c r="BF103" s="1161">
        <v>80</v>
      </c>
      <c r="BG103" s="19">
        <f t="shared" si="481"/>
        <v>0</v>
      </c>
      <c r="BH103" s="741">
        <f t="shared" si="482"/>
        <v>0</v>
      </c>
      <c r="BI103" s="40"/>
      <c r="BJ103" s="709">
        <f>COUNTIF(beosztás!$CU105:$DX105,"DE")*8</f>
        <v>0</v>
      </c>
      <c r="BK103" s="710">
        <f>COUNTIF(beosztás!$CU105:$DX105,"DU")*8</f>
        <v>0</v>
      </c>
      <c r="BL103" s="710">
        <f>COUNTIF(beosztás!$CU105:$DX105,"ÉJ")*8</f>
        <v>0</v>
      </c>
      <c r="BM103" s="710">
        <f>COUNTIF(beosztás!$CU105:$DX105,"N")*12</f>
        <v>0</v>
      </c>
      <c r="BN103" s="710">
        <f>COUNTIF(beosztás!$CU105:$DX105,"É")*12</f>
        <v>0</v>
      </c>
      <c r="BO103" s="710">
        <f>SUM(beosztás!$CU105:$DX105)</f>
        <v>0</v>
      </c>
      <c r="BP103" s="897">
        <f>(COUNTIF(beosztás!$CU105:$DX105,"SN")*12)+(COUNTIF(beosztás!$CU105:$DX105,"SDE")*8)+(COUNTIF(beosztás!$CU105:$DX105,"SDU")*8)+(COUNTIF(beosztás!$CU105:$DX105,"SÉ")*12)+(COUNTIF(beosztás!$CU105:$DX105,"SÉJ")*8)+(COUNTIF(beosztás!$CU105:$DX105,"S1")*1)+(COUNTIF(beosztás!$CU105:$DX105,"S2")*2)+(COUNTIF(beosztás!$CU105:$DX105,"S3")*3)+(COUNTIF(beosztás!$CU105:$DX105,"S4")*4)+(COUNTIF(beosztás!$CU105:$DX105,"S5")*5)+(COUNTIF(beosztás!$CU105:$DX105,"S6")*6)+(COUNTIF(beosztás!$CU105:$DX105,"S7")*7)+(COUNTIF(beosztás!$CU105:$DX105,"S8")*8)+(COUNTIF(beosztás!$CU105:$DX105,"S9")*9)+(COUNTIF(beosztás!$CU105:$DX105,"S10")*10)+(COUNTIF(beosztás!$CU105:$DX105,"S11")*11)+(COUNTIF(beosztás!$CU105:$DX105,"S12")*12)</f>
        <v>0</v>
      </c>
      <c r="BQ103" s="710">
        <f>COUNTIF(beosztás!$CU105:$DX105,"FÜ")*8</f>
        <v>8</v>
      </c>
      <c r="BR103" s="710">
        <f>COUNTIF(beosztás!$CU105:$DX105,"BN")*12+COUNTIF(beosztás!$CU105:$DX105,"BÉ")*12+COUNTIF(beosztás!$CU105:$DX105,"BDE")*8+COUNTIF(beosztás!$CU105:$DX105,"BDU")*8+COUNTIF(beosztás!$CU105:$DX105,"BÉJ")*8+COUNTIF(beosztás!$CU105:$DX105,"B1")*1+COUNTIF(beosztás!$CU105:$DX105,"B2")*2+COUNTIF(beosztás!$CU105:$DX105,"B3")*3+COUNTIF(beosztás!$CU105:$DX105,"B5")*5+COUNTIF(beosztás!$CU105:$DX105,"B6")*6+COUNTIF(beosztás!$CU105:$DX105,"B7")*7+COUNTIF(beosztás!$CU105:$DX105,"B8")*8+COUNTIF(beosztás!$CU105:$DX105,"B9")*9+COUNTIF(beosztás!$CU105:$DX105,"B10")*10+COUNTIF(beosztás!$CU105:$DX105,"B11")*11+COUNTIF(beosztás!$CU105:$DX105,"B12")*12+COUNTIF(beosztás!$CU105:$DX105,"BP")*0</f>
        <v>0</v>
      </c>
      <c r="BS103" s="605">
        <f t="shared" si="483"/>
        <v>0</v>
      </c>
      <c r="BT103" s="710">
        <f>IF(C103="",0,alapadatok!$AN$5)</f>
        <v>168</v>
      </c>
      <c r="BU103" s="19">
        <f t="shared" si="484"/>
        <v>-168</v>
      </c>
      <c r="BV103" s="741">
        <f t="shared" si="485"/>
        <v>0</v>
      </c>
      <c r="BW103" s="40"/>
      <c r="BX103" s="25">
        <f t="shared" si="486"/>
        <v>80</v>
      </c>
      <c r="BY103" s="605">
        <f t="shared" si="487"/>
        <v>0</v>
      </c>
      <c r="BZ103" s="605">
        <f t="shared" si="488"/>
        <v>0</v>
      </c>
      <c r="CA103" s="605">
        <f t="shared" si="489"/>
        <v>0</v>
      </c>
      <c r="CB103" s="605">
        <f t="shared" si="490"/>
        <v>0</v>
      </c>
      <c r="CC103" s="605">
        <f t="shared" si="491"/>
        <v>0</v>
      </c>
      <c r="CD103" s="605">
        <f t="shared" si="492"/>
        <v>0</v>
      </c>
      <c r="CE103" s="605">
        <f t="shared" si="493"/>
        <v>16</v>
      </c>
      <c r="CF103" s="605">
        <f t="shared" si="494"/>
        <v>0</v>
      </c>
      <c r="CG103" s="605">
        <f t="shared" si="495"/>
        <v>80</v>
      </c>
      <c r="CH103" s="605">
        <f t="shared" si="496"/>
        <v>248</v>
      </c>
      <c r="CI103" s="19">
        <f t="shared" si="497"/>
        <v>-168</v>
      </c>
      <c r="CJ103" s="741">
        <f t="shared" si="498"/>
        <v>0</v>
      </c>
      <c r="CK103" s="41"/>
      <c r="CL103" s="709">
        <f>COUNTIF(beosztás!$DY105:$FC105,"DE")*8</f>
        <v>0</v>
      </c>
      <c r="CM103" s="710">
        <f>COUNTIF(beosztás!$DY105:$FC105,"DU")*8</f>
        <v>0</v>
      </c>
      <c r="CN103" s="710">
        <f>COUNTIF(beosztás!$DY105:$FC105,"ÉJ")*8</f>
        <v>0</v>
      </c>
      <c r="CO103" s="710">
        <f>COUNTIF(beosztás!$DY105:$FC105,"N")*12</f>
        <v>0</v>
      </c>
      <c r="CP103" s="710">
        <f>COUNTIF(beosztás!$DY105:$FC105,"é")*12</f>
        <v>0</v>
      </c>
      <c r="CQ103" s="710">
        <f>SUM(beosztás!$DY105:$FC105)</f>
        <v>0</v>
      </c>
      <c r="CR103" s="710">
        <f>COUNTIF(beosztás!$DY105:$FC105,"FÜ")*8</f>
        <v>16</v>
      </c>
      <c r="CS103" s="897">
        <f>(COUNTIF(beosztás!$DY105:$FC105,"SN")*12)+(COUNTIF(beosztás!$DY105:$FC105,"SDE")*8)+(COUNTIF(beosztás!$DY105:$FC105,"SDU")*8)+(COUNTIF(beosztás!$DY105:$FC105,"SÉ")*12)+(COUNTIF(beosztás!$DY105:$FC105,"SÉJ")*8)+(COUNTIF(beosztás!$DY105:$FC105,"S1")*1)+(COUNTIF(beosztás!$DY105:$FC105,"S2")*2)+(COUNTIF(beosztás!$DY105:$FC105,"S3")*3)+(COUNTIF(beosztás!$DY105:$FC105,"S4")*4)+(COUNTIF(beosztás!$DY105:$FC105,"S5")*5)+(COUNTIF(beosztás!$DY105:$FC105,"S6")*6)+(COUNTIF(beosztás!$DY105:$FC105,"S7")*7)+(COUNTIF(beosztás!$DY105:$FC105,"S8")*8)+(COUNTIF(beosztás!$DY105:$FC105,"S9")*9)+(COUNTIF(beosztás!$DY105:$FC105,"S10")*10)+(COUNTIF(beosztás!$DY105:$FC105,"S11")*11)+(COUNTIF(beosztás!$DY105:$FC105,"S12")*12)</f>
        <v>0</v>
      </c>
      <c r="CT103" s="710">
        <f>COUNTIF(beosztás!$DY105:$FC105,"BN")*12+COUNTIF(beosztás!$DY105:$FC105,"BÉ")*12+COUNTIF(beosztás!$DY105:$FC105,"BDE")*8+COUNTIF(beosztás!$DY105:$FC105,"BDU")*8+COUNTIF(beosztás!$DY105:$FC105,"BÉJ")*8+COUNTIF(beosztás!$DY105:$FC105,"B1")*1+COUNTIF(beosztás!$DY105:$FC105,"B2")*2+COUNTIF(beosztás!$DY105:$FC105,"B3")*3+COUNTIF(beosztás!$DY105:$FC105,"B5")*5+COUNTIF(beosztás!$DY105:$FC105,"B6")*6+COUNTIF(beosztás!$DY105:$FC105,"B7")*7+COUNTIF(beosztás!$DY105:$FC105,"B8")*8+COUNTIF(beosztás!$DY105:$FC105,"B9")*9+COUNTIF(beosztás!$DY105:$FC105,"B10")*10+COUNTIF(beosztás!$DY105:$FC105,"B11")*11+COUNTIF(beosztás!$DY105:$FC105,"B12")*12+COUNTIF(beosztás!$DY105:$FC105,"BP")*0</f>
        <v>0</v>
      </c>
      <c r="CU103" s="605">
        <f t="shared" si="575"/>
        <v>0</v>
      </c>
      <c r="CV103" s="710">
        <f>IF(C103="",0,alapadatok!$AN$6)</f>
        <v>168</v>
      </c>
      <c r="CW103" s="19">
        <f t="shared" si="500"/>
        <v>-168</v>
      </c>
      <c r="CX103" s="907">
        <f t="shared" si="501"/>
        <v>0</v>
      </c>
      <c r="CY103" s="40"/>
      <c r="CZ103" s="709">
        <f>COUNTIF(beosztás!$FD105:$GG105,"DE")*8</f>
        <v>0</v>
      </c>
      <c r="DA103" s="710">
        <f>COUNTIF(beosztás!$FD105:$GG105,"DU")*8</f>
        <v>0</v>
      </c>
      <c r="DB103" s="710">
        <f>COUNTIF(beosztás!$FD105:$GG105,"ÉJ")*8</f>
        <v>0</v>
      </c>
      <c r="DC103" s="710">
        <f>COUNTIF(beosztás!$FD105:$GG105,"N")*12</f>
        <v>0</v>
      </c>
      <c r="DD103" s="710">
        <f>COUNTIF(beosztás!$FD105:$GG105,"É")*12</f>
        <v>0</v>
      </c>
      <c r="DE103" s="710">
        <f>SUM(beosztás!$FD105:$GG105)</f>
        <v>0</v>
      </c>
      <c r="DF103" s="897">
        <f>(COUNTIF(beosztás!$FD105:$GG105,"SN")*12)+(COUNTIF(beosztás!$FD105:$GG105,"SDE")*8)+(COUNTIF(beosztás!$FD105:$GG105,"SDU")*8)+(COUNTIF(beosztás!$FD105:$GG105,"SÉ")*12)+(COUNTIF(beosztás!$FD105:$GG105,"SÉJ")*8)+(COUNTIF(beosztás!$FD105:$GG105,"S1")*1)+(COUNTIF(beosztás!$FD105:$GG105,"S2")*2)+(COUNTIF(beosztás!$FD105:$GG105,"S3")*3)+(COUNTIF(beosztás!$FD105:$GG105,"S4")*4)+(COUNTIF(beosztás!$FD105:$GG105,"S5")*5)+(COUNTIF(beosztás!$FD105:$GG105,"S6")*6)+(COUNTIF(beosztás!$FD105:$GG105,"S7")*7)+(COUNTIF(beosztás!$FD105:$GG105,"S8")*8)+(COUNTIF(beosztás!$FD105:$GG105,"S9")*9)+(COUNTIF(beosztás!$FD105:$GG105,"S10")*10)+(COUNTIF(beosztás!$FD105:$GG105,"S11")*11)+(COUNTIF(beosztás!$FD105:$GG105,"S12")*12)</f>
        <v>0</v>
      </c>
      <c r="DG103" s="710">
        <f>COUNTIF(beosztás!$FD105:$GG105,"FÜ")*8</f>
        <v>0</v>
      </c>
      <c r="DH103" s="710">
        <f>COUNTIF(beosztás!$FD105:$GG105,"BN")*12+COUNTIF(beosztás!$FD105:$GG105,"BÉ")*12+COUNTIF(beosztás!$FD105:$GG105,"BDE")*8+COUNTIF(beosztás!$FD105:$GG105,"BDU")*8+COUNTIF(beosztás!$FD105:$GG105,"BÉJ")*8+COUNTIF(beosztás!$FD105:$GG105,"B1")*1+COUNTIF(beosztás!$FD105:$GG105,"B2")*2+COUNTIF(beosztás!$FD105:$GG105,"B3")*3+COUNTIF(beosztás!$FD105:$GG105,"B5")*5+COUNTIF(beosztás!$FD105:$GG105,"B6")*6+COUNTIF(beosztás!$FD105:$GG105,"B7")*7+COUNTIF(beosztás!$FD105:$GG105,"B8")*8+COUNTIF(beosztás!$FD105:$GG105,"B9")*9+COUNTIF(beosztás!$FD105:$GG105,"B10")*10+COUNTIF(beosztás!$FD105:$GG105,"B11")*11+COUNTIF(beosztás!$FD105:$GG105,"B12")*12+COUNTIF(beosztás!$FD105:$GG105,"BP")*0</f>
        <v>0</v>
      </c>
      <c r="DI103" s="605">
        <f t="shared" si="502"/>
        <v>0</v>
      </c>
      <c r="DJ103" s="710">
        <f>IF(C103="",0,alapadatok!$AN$7)</f>
        <v>160</v>
      </c>
      <c r="DK103" s="19">
        <f t="shared" si="503"/>
        <v>-160</v>
      </c>
      <c r="DL103" s="741">
        <f t="shared" si="504"/>
        <v>0</v>
      </c>
      <c r="DM103" s="40"/>
      <c r="DN103" s="25">
        <f t="shared" si="505"/>
        <v>0</v>
      </c>
      <c r="DO103" s="605">
        <f t="shared" si="506"/>
        <v>0</v>
      </c>
      <c r="DP103" s="605">
        <f t="shared" si="507"/>
        <v>0</v>
      </c>
      <c r="DQ103" s="605">
        <f t="shared" si="508"/>
        <v>0</v>
      </c>
      <c r="DR103" s="605">
        <f t="shared" si="509"/>
        <v>0</v>
      </c>
      <c r="DS103" s="605">
        <f t="shared" si="510"/>
        <v>0</v>
      </c>
      <c r="DT103" s="605">
        <f t="shared" si="511"/>
        <v>0</v>
      </c>
      <c r="DU103" s="605">
        <f t="shared" si="512"/>
        <v>16</v>
      </c>
      <c r="DV103" s="605">
        <f t="shared" si="513"/>
        <v>0</v>
      </c>
      <c r="DW103" s="605">
        <f t="shared" si="514"/>
        <v>0</v>
      </c>
      <c r="DX103" s="605">
        <f t="shared" si="515"/>
        <v>328</v>
      </c>
      <c r="DY103" s="19">
        <f t="shared" si="516"/>
        <v>-328</v>
      </c>
      <c r="DZ103" s="907">
        <f t="shared" si="517"/>
        <v>0</v>
      </c>
      <c r="EA103" s="41"/>
      <c r="EB103" s="709">
        <f>COUNTIF(beosztás!$GH105:$HL105,"DE")*8</f>
        <v>0</v>
      </c>
      <c r="EC103" s="710">
        <f>COUNTIF(beosztás!$GH105:$HL105,"DU")*8</f>
        <v>0</v>
      </c>
      <c r="ED103" s="710">
        <f>COUNTIF(beosztás!$GH105:$HL105,"ÉJ")*8</f>
        <v>0</v>
      </c>
      <c r="EE103" s="710">
        <f>COUNTIF(beosztás!$GH105:$HL105,"N")*12</f>
        <v>0</v>
      </c>
      <c r="EF103" s="710">
        <f>COUNTIF(beosztás!$GH105:$HL105,"é")*12</f>
        <v>0</v>
      </c>
      <c r="EG103" s="710">
        <f>SUM(beosztás!$GH105:$HL105)</f>
        <v>0</v>
      </c>
      <c r="EH103" s="710">
        <f>COUNTIF(beosztás!$GH105:$HL105,"FÜ")*8</f>
        <v>0</v>
      </c>
      <c r="EI103" s="897">
        <f>(COUNTIF(beosztás!$GH105:$HL105,"SN")*12)+(COUNTIF(beosztás!$GH105:$HL105,"SDE")*8)+(COUNTIF(beosztás!$GH105:$HL105,"SDU")*8)+(COUNTIF(beosztás!$GH105:$HL105,"SÉ")*12)+(COUNTIF(beosztás!$GH105:$HL105,"SÉJ")*8)+(COUNTIF(beosztás!$GH105:$HL105,"S1")*1)+(COUNTIF(beosztás!$GH105:$HL105,"S2")*2)+(COUNTIF(beosztás!$GH105:$HL105,"S3")*3)+(COUNTIF(beosztás!$GH105:$HL105,"S4")*4)+(COUNTIF(beosztás!$GH105:$HL105,"S5")*5)+(COUNTIF(beosztás!$GH105:$HL105,"S6")*6)+(COUNTIF(beosztás!$GH105:$HL105,"S7")*7)+(COUNTIF(beosztás!$GH105:$HL105,"S8")*8)+(COUNTIF(beosztás!$GH105:$HL105,"S9")*9)+(COUNTIF(beosztás!$GH105:$HL105,"S10")*10)+(COUNTIF(beosztás!$GH105:$HL105,"S11")*11)+(COUNTIF(beosztás!$GH105:$HL105,"S12")*12)</f>
        <v>0</v>
      </c>
      <c r="EJ103" s="710">
        <f>COUNTIF(beosztás!$GH105:$HL105,"BN")*12+COUNTIF(beosztás!$GH105:$HL105,"BÉ")*12+COUNTIF(beosztás!$GH105:$HL105,"BDE")*8+COUNTIF(beosztás!$GH105:$HL105,"BDU")*8+COUNTIF(beosztás!$GH105:$HL105,"BÉJ")*8+COUNTIF(beosztás!$GH105:$HL105,"B1")*1+COUNTIF(beosztás!$GH105:$HL105,"B2")*2+COUNTIF(beosztás!$GH105:$HL105,"B3")*3+COUNTIF(beosztás!$GH105:$HL105,"B5")*5+COUNTIF(beosztás!$GH105:$HL105,"B6")*6+COUNTIF(beosztás!$GH105:$HL105,"B7")*7+COUNTIF(beosztás!$GH105:$HL105,"B8")*8+COUNTIF(beosztás!$GH105:$HL105,"B9")*9+COUNTIF(beosztás!$GH105:$HL105,"B10")*10+COUNTIF(beosztás!$GH105:$HL105,"B11")*11+COUNTIF(beosztás!$GH105:$HL105,"B12")*12+COUNTIF(beosztás!$GH105:$HL105,"BP")*0</f>
        <v>0</v>
      </c>
      <c r="EK103" s="605">
        <f t="shared" si="518"/>
        <v>0</v>
      </c>
      <c r="EL103" s="710">
        <f>IF(C103="",0,alapadatok!$AN$8)</f>
        <v>184</v>
      </c>
      <c r="EM103" s="19">
        <f t="shared" si="519"/>
        <v>-184</v>
      </c>
      <c r="EN103" s="907">
        <f t="shared" si="520"/>
        <v>0</v>
      </c>
      <c r="EO103" s="40"/>
      <c r="EP103" s="709">
        <f>COUNTIF(beosztás!$HM105:$IQ105,"DE")*8</f>
        <v>0</v>
      </c>
      <c r="EQ103" s="710">
        <f>COUNTIF(beosztás!$HM105:$IQ105,"DU")*8</f>
        <v>0</v>
      </c>
      <c r="ER103" s="710">
        <f>COUNTIF(beosztás!$HM105:$IQ105,"ÉJ")*8</f>
        <v>0</v>
      </c>
      <c r="ES103" s="710">
        <f>COUNTIF(beosztás!$HM105:$IQ105,"N")*12</f>
        <v>0</v>
      </c>
      <c r="ET103" s="710">
        <f>COUNTIF(beosztás!$HM105:$IQ105,"É")*12</f>
        <v>0</v>
      </c>
      <c r="EU103" s="710">
        <f>SUM(beosztás!$HM105:$IQ105)</f>
        <v>0</v>
      </c>
      <c r="EV103" s="897">
        <f>(COUNTIF(beosztás!$HM105:$IQ105,"SN")*12)+(COUNTIF(beosztás!$HM105:$IQ105,"SDE")*8)+(COUNTIF(beosztás!$HM105:$IQ105,"SDU")*8)+(COUNTIF(beosztás!$HM105:$IQ105,"SÉ")*12)+(COUNTIF(beosztás!$HM105:$IQ105,"SÉJ")*8)+(COUNTIF(beosztás!$HM105:$IQ105,"S1")*1)+(COUNTIF(beosztás!$HM105:$IQ105,"S2")*2)+(COUNTIF(beosztás!$HM105:$IQ105,"S3")*3)+(COUNTIF(beosztás!$HM105:$IQ105,"S4")*4)+(COUNTIF(beosztás!$HM105:$IQ105,"S5")*5)+(COUNTIF(beosztás!$HM105:$IQ105,"S6")*6)+(COUNTIF(beosztás!$HM105:$IQ105,"S7")*7)+(COUNTIF(beosztás!$HM105:$IQ105,"S8")*8)+(COUNTIF(beosztás!$HM105:$IQ105,"S9")*9)+(COUNTIF(beosztás!$HM105:$IQ105,"S10")*10)+(COUNTIF(beosztás!$HM105:$IQ105,"S11")*11)+(COUNTIF(beosztás!$HM105:$IQ105,"S12")*12)</f>
        <v>0</v>
      </c>
      <c r="EW103" s="710">
        <f>COUNTIF(beosztás!$HM105:$IQ105,"FÜ")*8</f>
        <v>8</v>
      </c>
      <c r="EX103" s="710">
        <f>COUNTIF(beosztás!$HM105:$IQ105,"BN")*12+COUNTIF(beosztás!$HM105:$IQ105,"BÉ")*12+COUNTIF(beosztás!$HM105:$IQ105,"BDE")*8+COUNTIF(beosztás!$HM105:$IQ105,"BDU")*8+COUNTIF(beosztás!$HM105:$IQ105,"BÉJ")*8+COUNTIF(beosztás!$HM105:$IQ105,"B1")*1+COUNTIF(beosztás!$HM105:$IQ105,"B2")*2+COUNTIF(beosztás!$HM105:$IQ105,"B3")*3+COUNTIF(beosztás!$HM105:$IQ105,"B5")*5+COUNTIF(beosztás!$HM105:$IQ105,"B6")*6+COUNTIF(beosztás!$HM105:$IQ105,"B7")*7+COUNTIF(beosztás!$HM105:$IQ105,"B8")*8+COUNTIF(beosztás!$HM105:$IQ105,"B9")*9+COUNTIF(beosztás!$HM105:$IQ105,"B10")*10+COUNTIF(beosztás!$HM105:$IQ105,"B11")*11+COUNTIF(beosztás!$HM105:$IQ105,"B12")*12+COUNTIF(beosztás!$HM105:$IQ105,"BP")*0</f>
        <v>0</v>
      </c>
      <c r="EY103" s="605">
        <f t="shared" si="521"/>
        <v>0</v>
      </c>
      <c r="EZ103" s="710">
        <f>IF(C103="",0,alapadatok!$AN$9)</f>
        <v>168</v>
      </c>
      <c r="FA103" s="19">
        <f t="shared" si="522"/>
        <v>-168</v>
      </c>
      <c r="FB103" s="907">
        <f t="shared" si="523"/>
        <v>0</v>
      </c>
      <c r="FC103" s="40"/>
      <c r="FD103" s="25">
        <f t="shared" si="524"/>
        <v>0</v>
      </c>
      <c r="FE103" s="605">
        <f t="shared" si="525"/>
        <v>0</v>
      </c>
      <c r="FF103" s="605">
        <f t="shared" si="526"/>
        <v>0</v>
      </c>
      <c r="FG103" s="605">
        <f t="shared" si="527"/>
        <v>0</v>
      </c>
      <c r="FH103" s="605">
        <f t="shared" si="528"/>
        <v>0</v>
      </c>
      <c r="FI103" s="605">
        <f t="shared" si="529"/>
        <v>0</v>
      </c>
      <c r="FJ103" s="605">
        <f t="shared" si="530"/>
        <v>0</v>
      </c>
      <c r="FK103" s="605">
        <f t="shared" si="531"/>
        <v>8</v>
      </c>
      <c r="FL103" s="605">
        <f t="shared" si="532"/>
        <v>0</v>
      </c>
      <c r="FM103" s="605">
        <f t="shared" si="533"/>
        <v>0</v>
      </c>
      <c r="FN103" s="605">
        <f t="shared" si="534"/>
        <v>352</v>
      </c>
      <c r="FO103" s="19">
        <f t="shared" si="535"/>
        <v>-352</v>
      </c>
      <c r="FP103" s="907">
        <f t="shared" si="536"/>
        <v>0</v>
      </c>
      <c r="FQ103" s="41"/>
      <c r="FR103" s="709">
        <f>COUNTIF(beosztás!$IR105:$JU105,"DE")*8</f>
        <v>0</v>
      </c>
      <c r="FS103" s="710">
        <f>COUNTIF(beosztás!$IR105:$JU105,"DU")*8</f>
        <v>0</v>
      </c>
      <c r="FT103" s="710">
        <f>COUNTIF(beosztás!$IR105:$JU105,"ÉJ")*8</f>
        <v>0</v>
      </c>
      <c r="FU103" s="710">
        <f>COUNTIF(beosztás!$IR105:$JU105,"N")*12</f>
        <v>0</v>
      </c>
      <c r="FV103" s="710">
        <f>COUNTIF(beosztás!$IR105:$JU105,"é")*12</f>
        <v>0</v>
      </c>
      <c r="FW103" s="710">
        <f>SUM(beosztás!$IR105:$JU105)</f>
        <v>0</v>
      </c>
      <c r="FX103" s="710">
        <f>COUNTIF(beosztás!$IR105:$JU105,"FÜ")*8</f>
        <v>0</v>
      </c>
      <c r="FY103" s="897">
        <f>(COUNTIF(beosztás!$IR105:$JU105,"SN")*12)+(COUNTIF(beosztás!$IR105:$JU105,"SDE")*8)+(COUNTIF(beosztás!$IR105:$JU105,"SDU")*8)+(COUNTIF(beosztás!$IR105:$JU105,"SÉ")*12)+(COUNTIF(beosztás!$IR105:$JU105,"SÉJ")*8)+(COUNTIF(beosztás!$IR105:$JU105,"S1")*1)+(COUNTIF(beosztás!$IR105:$JU105,"S2")*2)+(COUNTIF(beosztás!$IR105:$JU105,"S3")*3)+(COUNTIF(beosztás!$IR105:$JU105,"S4")*4)+(COUNTIF(beosztás!$IR105:$JU105,"S5")*5)+(COUNTIF(beosztás!$IR105:$JU105,"S6")*6)+(COUNTIF(beosztás!$IR105:$JU105,"S7")*7)+(COUNTIF(beosztás!$IR105:$JU105,"S8")*8)+(COUNTIF(beosztás!$IR105:$JU105,"S9")*9)+(COUNTIF(beosztás!$IR105:$JU105,"S10")*10)+(COUNTIF(beosztás!$IR105:$JU105,"S11")*11)+(COUNTIF(beosztás!$IR105:$JU105,"S12")*12)</f>
        <v>0</v>
      </c>
      <c r="FZ103" s="710">
        <f>COUNTIF(beosztás!$IR105:$JU105,"BN")*12+COUNTIF(beosztás!$IR105:$JU105,"BÉ")*12+COUNTIF(beosztás!$IR105:$JU105,"BDE")*8+COUNTIF(beosztás!$IR105:$JU105,"BDU")*8+COUNTIF(beosztás!$IR105:$JU105,"BÉJ")*8+COUNTIF(beosztás!$IR105:$JU105,"B1")*1+COUNTIF(beosztás!$IR105:$JU105,"B2")*2+COUNTIF(beosztás!$IR105:$JU105,"B3")*3+COUNTIF(beosztás!$IR105:$JU105,"B5")*5+COUNTIF(beosztás!$IR105:$JU105,"B6")*6+COUNTIF(beosztás!$IR105:$JU105,"B7")*7+COUNTIF(beosztás!$IR105:$JU105,"B8")*8+COUNTIF(beosztás!$IR105:$JU105,"B9")*9+COUNTIF(beosztás!$IR105:$JU105,"B10")*10+COUNTIF(beosztás!$IR105:$JU105,"B11")*11+COUNTIF(beosztás!$IR105:$JU105,"B12")*12+COUNTIF(beosztás!$IR105:$JU105,"BP")*0</f>
        <v>0</v>
      </c>
      <c r="GA103" s="605">
        <f t="shared" si="537"/>
        <v>0</v>
      </c>
      <c r="GB103" s="710">
        <f>IF(C103="",0,alapadatok!$AN$10)</f>
        <v>168</v>
      </c>
      <c r="GC103" s="19">
        <f t="shared" si="538"/>
        <v>-168</v>
      </c>
      <c r="GD103" s="907">
        <f t="shared" si="539"/>
        <v>0</v>
      </c>
      <c r="GE103" s="42"/>
      <c r="GF103" s="709">
        <f>COUNTIF(beosztás!$JV105:$KZ105,"DE")*8</f>
        <v>0</v>
      </c>
      <c r="GG103" s="710">
        <f>COUNTIF(beosztás!$JV105:$KZ105,"DU")*8</f>
        <v>0</v>
      </c>
      <c r="GH103" s="710">
        <f>COUNTIF(beosztás!$JV105:$KZ105,"ÉJ")*8</f>
        <v>0</v>
      </c>
      <c r="GI103" s="710">
        <f>COUNTIF(beosztás!$JV105:$KZ105,"N")*12</f>
        <v>0</v>
      </c>
      <c r="GJ103" s="710">
        <f>COUNTIF(beosztás!$JV105:$KZ105,"É")*12</f>
        <v>0</v>
      </c>
      <c r="GK103" s="710">
        <f>SUM(beosztás!$JV105:$KZ105)</f>
        <v>0</v>
      </c>
      <c r="GL103" s="897">
        <f>(COUNTIF(beosztás!$JV105:$KZ105,"SN")*12)+(COUNTIF(beosztás!$JV105:$KZ105,"SDE")*8)+(COUNTIF(beosztás!$JV105:$KZ105,"SDU")*8)+(COUNTIF(beosztás!$JV105:$KZ105,"SÉ")*12)+(COUNTIF(beosztás!$JV105:$KZ105,"SÉJ")*8)+(COUNTIF(beosztás!$JV105:$KZ105,"S1")*1)+(COUNTIF(beosztás!$JV105:$KZ105,"S2")*2)+(COUNTIF(beosztás!$JV105:$KZ105,"S3")*3)+(COUNTIF(beosztás!$JV105:$KZ105,"S4")*4)+(COUNTIF(beosztás!$JV105:$KZ105,"S5")*5)+(COUNTIF(beosztás!$JV105:$KZ105,"S6")*6)+(COUNTIF(beosztás!$JV105:$KZ105,"S7")*7)+(COUNTIF(beosztás!$JV105:$KZ105,"S8")*8)+(COUNTIF(beosztás!$JV105:$KZ105,"S9")*9)+(COUNTIF(beosztás!$JV105:$KZ105,"S10")*10)+(COUNTIF(beosztás!$JV105:$KZ105,"S11")*11)+(COUNTIF(beosztás!$JV105:$KZ105,"S12")*12)</f>
        <v>0</v>
      </c>
      <c r="GM103" s="710">
        <f>COUNTIF(beosztás!$JV105:$KZ105,"FÜ")*8</f>
        <v>8</v>
      </c>
      <c r="GN103" s="710">
        <f>COUNTIF(beosztás!$JV105:$KZ105,"BN")*12+COUNTIF(beosztás!$JV105:$KZ105,"BÉ")*12+COUNTIF(beosztás!$JV105:$KZ105,"BDE")*8+COUNTIF(beosztás!$JV105:$KZ105,"BDU")*8+COUNTIF(beosztás!$JV105:$KZ105,"BÉJ")*8+COUNTIF(beosztás!$JV105:$KZ105,"B1")*1+COUNTIF(beosztás!$JV105:$KZ105,"B2")*2+COUNTIF(beosztás!$JV105:$KZ105,"B3")*3+COUNTIF(beosztás!$JV105:$KZ105,"B5")*5+COUNTIF(beosztás!$JV105:$KZ105,"B6")*6+COUNTIF(beosztás!$JV105:$KZ105,"B7")*7+COUNTIF(beosztás!$JV105:$KZ105,"B8")*8+COUNTIF(beosztás!$JV105:$KZ105,"B9")*9+COUNTIF(beosztás!$JV105:$KZ105,"B10")*10+COUNTIF(beosztás!$JV105:$KZ105,"B11")*11+COUNTIF(beosztás!$JV105:$KZ105,"B12")*12+COUNTIF(beosztás!$JV105:$KZ105,"BP")*0</f>
        <v>0</v>
      </c>
      <c r="GO103" s="605">
        <f t="shared" si="540"/>
        <v>0</v>
      </c>
      <c r="GP103" s="710">
        <f>IF(C103="",0,alapadatok!$AN$11)</f>
        <v>176</v>
      </c>
      <c r="GQ103" s="19">
        <f t="shared" si="541"/>
        <v>-176</v>
      </c>
      <c r="GR103" s="907">
        <f t="shared" si="542"/>
        <v>0</v>
      </c>
      <c r="GS103" s="42"/>
      <c r="GT103" s="25">
        <f t="shared" si="543"/>
        <v>0</v>
      </c>
      <c r="GU103" s="605">
        <f t="shared" si="544"/>
        <v>0</v>
      </c>
      <c r="GV103" s="605">
        <f t="shared" si="545"/>
        <v>0</v>
      </c>
      <c r="GW103" s="605">
        <f t="shared" si="546"/>
        <v>0</v>
      </c>
      <c r="GX103" s="605">
        <f t="shared" si="547"/>
        <v>0</v>
      </c>
      <c r="GY103" s="605">
        <f t="shared" si="548"/>
        <v>0</v>
      </c>
      <c r="GZ103" s="605">
        <f t="shared" si="549"/>
        <v>0</v>
      </c>
      <c r="HA103" s="605">
        <f t="shared" si="550"/>
        <v>8</v>
      </c>
      <c r="HB103" s="605">
        <f t="shared" si="551"/>
        <v>0</v>
      </c>
      <c r="HC103" s="605">
        <f t="shared" si="552"/>
        <v>0</v>
      </c>
      <c r="HD103" s="605">
        <f t="shared" si="553"/>
        <v>344</v>
      </c>
      <c r="HE103" s="19">
        <f t="shared" si="554"/>
        <v>-344</v>
      </c>
      <c r="HF103" s="907">
        <f t="shared" si="555"/>
        <v>0</v>
      </c>
      <c r="HG103" s="41"/>
      <c r="HH103" s="709">
        <f>COUNTIF(beosztás!$LA105:$MD105,"DE")*8</f>
        <v>0</v>
      </c>
      <c r="HI103" s="710">
        <f>COUNTIF(beosztás!$LA105:$MD105,"DU")*8</f>
        <v>0</v>
      </c>
      <c r="HJ103" s="710">
        <f>COUNTIF(beosztás!$LA105:$MD105,"ÉJ")*8</f>
        <v>0</v>
      </c>
      <c r="HK103" s="710">
        <f>COUNTIF(beosztás!$LA105:$MD105,"N")*12</f>
        <v>0</v>
      </c>
      <c r="HL103" s="710">
        <f>COUNTIF(beosztás!$LA105:$MD105,"é")*12</f>
        <v>0</v>
      </c>
      <c r="HM103" s="710">
        <f>SUM(beosztás!$LA105:$MD105)</f>
        <v>0</v>
      </c>
      <c r="HN103" s="710">
        <f>COUNTIF(beosztás!$LA105:$MD105,"FÜ")*8</f>
        <v>8</v>
      </c>
      <c r="HO103" s="897">
        <f>(COUNTIF(beosztás!$LA105:$MD105,"SN")*12)+(COUNTIF(beosztás!$LA105:$MD105,"SDE")*8)+(COUNTIF(beosztás!$LA105:$MD105,"SDU")*8)+(COUNTIF(beosztás!$LA105:$MD105,"SÉ")*12)+(COUNTIF(beosztás!$LA105:$MD105,"SÉJ")*8)+(COUNTIF(beosztás!$LA105:$MD105,"S1")*1)+(COUNTIF(beosztás!$LA105:$MD105,"S2")*2)+(COUNTIF(beosztás!$LA105:$MD105,"S3")*3)+(COUNTIF(beosztás!$LA105:$MD105,"S4")*4)+(COUNTIF(beosztás!$LA105:$MD105,"S5")*5)+(COUNTIF(beosztás!$LA105:$MD105,"S6")*6)+(COUNTIF(beosztás!$LA105:$MD105,"S7")*7)+(COUNTIF(beosztás!$LA105:$MD105,"S8")*8)+(COUNTIF(beosztás!$LA105:$MD105,"S9")*9)+(COUNTIF(beosztás!$LA105:$MD105,"S10")*10)+(COUNTIF(beosztás!$LA105:$MD105,"S11")*11)+(COUNTIF(beosztás!$LA105:$MD105,"S12")*12)</f>
        <v>0</v>
      </c>
      <c r="HP103" s="710">
        <f>COUNTIF(beosztás!$LA105:$MD105,"BN")*12+COUNTIF(beosztás!$LA105:$MD105,"BÉ")*12+COUNTIF(beosztás!$LA105:$MD105,"BDE")*8+COUNTIF(beosztás!$LA105:$MD105,"BDU")*8+COUNTIF(beosztás!$LA105:$MD105,"BÉJ")*8+COUNTIF(beosztás!$LA105:$MD105,"B1")*1+COUNTIF(beosztás!$LA105:$MD105,"B2")*2+COUNTIF(beosztás!$LA105:$MD105,"B3")*3+COUNTIF(beosztás!$KZ105:$MC105,"B5")*5+COUNTIF(beosztás!$KZ105:$MC105,"B6")*6+COUNTIF(beosztás!$KZ105:$MC105,"B7")*7+COUNTIF(beosztás!$KZ105:$MC105,"B8")*8+COUNTIF(beosztás!$LA105:$MD105,"B9")*9+COUNTIF(beosztás!$LA105:$MD105,"B10")*10+COUNTIF(beosztás!$LA105:$MD105,"B11")*11+COUNTIF(beosztás!$LA105:$MD105,"B12")*12+COUNTIF(beosztás!$LA105:$MD105,"BP")*0</f>
        <v>0</v>
      </c>
      <c r="HQ103" s="605">
        <f t="shared" si="556"/>
        <v>0</v>
      </c>
      <c r="HR103" s="710">
        <f>IF(C103="",0,alapadatok!$AN$12)</f>
        <v>160</v>
      </c>
      <c r="HS103" s="19">
        <f t="shared" si="557"/>
        <v>-160</v>
      </c>
      <c r="HT103" s="907">
        <f t="shared" si="558"/>
        <v>0</v>
      </c>
      <c r="HU103" s="42"/>
      <c r="HV103" s="709">
        <f>COUNTIF(beosztás!$ME105:$NI105,"DE")*8</f>
        <v>0</v>
      </c>
      <c r="HW103" s="710">
        <f>COUNTIF(beosztás!$ME105:$NI105,"DU")*8</f>
        <v>0</v>
      </c>
      <c r="HX103" s="710">
        <f>COUNTIF(beosztás!$ME105:$NI105,"ÉJ")*8</f>
        <v>0</v>
      </c>
      <c r="HY103" s="710">
        <f>COUNTIF(beosztás!$ME105:$NI105,"N")*12</f>
        <v>0</v>
      </c>
      <c r="HZ103" s="710">
        <f>COUNTIF(beosztás!$ME105:$NI105,"É")*12</f>
        <v>0</v>
      </c>
      <c r="IA103" s="710">
        <f>SUM(beosztás!$ME105:$NI105)</f>
        <v>0</v>
      </c>
      <c r="IB103" s="710">
        <f>(COUNTIF(beosztás!$ME105:$NI105,"SN")*12)+(COUNTIF(beosztás!$ME105:$NI105,"SDE")*8)+(COUNTIF(beosztás!$ME105:$NI105,"SDU")*8)+(COUNTIF(beosztás!$ME105:$NI105,"SÉ")*12)+(COUNTIF(beosztás!$ME105:$NI105,"SÉJ")*8)+(COUNTIF(beosztás!$ME105:$NI105,"S1")*1)+(COUNTIF(beosztás!$ME105:$NI105,"S2")*2)+(COUNTIF(beosztás!$ME105:$NI105,"S3")*3)+(COUNTIF(beosztás!$ME105:$NI105,"S4")*4)+(COUNTIF(beosztás!$ME105:$NI105,"S5")*5)+(COUNTIF(beosztás!$ME105:$NI105,"S6")*6)+(COUNTIF(beosztás!$ME105:$NI105,"S7")*7)+(COUNTIF(beosztás!$ME105:$NI105,"S8")*8)+(COUNTIF(beosztás!$ME105:$NI105,"S9")*9)+(COUNTIF(beosztás!$ME105:$NI105,"S10")*10)+(COUNTIF(beosztás!$ME105:$NI105,"S11")*11)+(COUNTIF(beosztás!$ME105:$NI105,"S12")*12)</f>
        <v>0</v>
      </c>
      <c r="IC103" s="710">
        <f>COUNTIF(beosztás!$ME105:$NI105,"FÜ")*8</f>
        <v>16</v>
      </c>
      <c r="ID103" s="710">
        <f>COUNTIF(beosztás!$ME105:$NI105,"BN")*12+COUNTIF(beosztás!$ME105:$NI105,"BÉ")*12+COUNTIF(beosztás!$ME105:$NI105,"BDE")*8+COUNTIF(beosztás!$ME105:$NI105,"BDU")*8+COUNTIF(beosztás!$ME105:$NI105,"BÉJ")*8+COUNTIF(beosztás!$ME105:$NI105,"B1")*1+COUNTIF(beosztás!$ME105:$NI105,"B2")*2+COUNTIF(beosztás!$ME105:$NI105,"B3")*3+COUNTIF(beosztás!$ME105:$NI105,"B5")*5+COUNTIF(beosztás!$ME105:$NI105,"B6")*6+COUNTIF(beosztás!$ME105:$NI105,"B7")*7+COUNTIF(beosztás!$ME105:$NI105,"B8")*8+COUNTIF(beosztás!$ME105:$NI105,"B9")*9+COUNTIF(beosztás!$ME105:$NI105,"B10")*10+COUNTIF(beosztás!$ME105:$NI105,"B11")*11+COUNTIF(beosztás!$ME105:$NI105,"B12")*12+COUNTIF(beosztás!$ME105:$NI105,"BP")*0</f>
        <v>0</v>
      </c>
      <c r="IE103" s="605">
        <f t="shared" si="559"/>
        <v>0</v>
      </c>
      <c r="IF103" s="710">
        <f>IF(C103="",0,alapadatok!$AN$13)</f>
        <v>160</v>
      </c>
      <c r="IG103" s="19">
        <f t="shared" si="560"/>
        <v>-160</v>
      </c>
      <c r="IH103" s="741">
        <f t="shared" si="561"/>
        <v>0</v>
      </c>
      <c r="II103" s="42"/>
      <c r="IJ103" s="25">
        <f t="shared" si="562"/>
        <v>0</v>
      </c>
      <c r="IK103" s="605">
        <f t="shared" si="563"/>
        <v>0</v>
      </c>
      <c r="IL103" s="605">
        <f t="shared" si="564"/>
        <v>0</v>
      </c>
      <c r="IM103" s="605">
        <f t="shared" si="565"/>
        <v>0</v>
      </c>
      <c r="IN103" s="605">
        <f t="shared" si="566"/>
        <v>0</v>
      </c>
      <c r="IO103" s="605">
        <f t="shared" si="567"/>
        <v>0</v>
      </c>
      <c r="IP103" s="605">
        <f t="shared" si="568"/>
        <v>0</v>
      </c>
      <c r="IQ103" s="605">
        <f t="shared" si="569"/>
        <v>24</v>
      </c>
      <c r="IR103" s="605">
        <f t="shared" si="570"/>
        <v>0</v>
      </c>
      <c r="IS103" s="605">
        <f t="shared" si="571"/>
        <v>0</v>
      </c>
      <c r="IT103" s="605">
        <f t="shared" si="572"/>
        <v>320</v>
      </c>
      <c r="IU103" s="19">
        <f t="shared" si="573"/>
        <v>-320</v>
      </c>
      <c r="IV103" s="907">
        <f t="shared" si="574"/>
        <v>0</v>
      </c>
      <c r="IW103" s="43"/>
      <c r="JF103" s="21"/>
      <c r="JG103" s="21"/>
    </row>
    <row r="104" spans="1:267" hidden="1" x14ac:dyDescent="0.25">
      <c r="A104" s="66">
        <f>IF(beosztás!A106=0,"",beosztás!A106)</f>
        <v>23</v>
      </c>
      <c r="B104" s="63" t="str">
        <f>IF(beosztás!B106=0,"",beosztás!B106)</f>
        <v/>
      </c>
      <c r="C104" s="64" t="str">
        <f>IF(beosztás!C106=0,"",beosztás!C106)</f>
        <v/>
      </c>
      <c r="D104" s="65" t="str">
        <f>IF(beosztás!D106=0,"",beosztás!D106)</f>
        <v/>
      </c>
      <c r="E104" s="18"/>
      <c r="F104" s="709">
        <f>COUNTIF(beosztás!$I106:$AM106,"DE")*8</f>
        <v>0</v>
      </c>
      <c r="G104" s="710">
        <f>COUNTIF(beosztás!$I106:$AM106,"DU")*8</f>
        <v>0</v>
      </c>
      <c r="H104" s="710">
        <f>COUNTIF(beosztás!$I106:$AM106,"ÉJ")*8</f>
        <v>0</v>
      </c>
      <c r="I104" s="710">
        <f>COUNTIF(beosztás!$I106:$AM106,"N")*12</f>
        <v>0</v>
      </c>
      <c r="J104" s="710">
        <f>COUNTIF(beosztás!$I106:$AM106,"é")*12</f>
        <v>0</v>
      </c>
      <c r="K104" s="710">
        <f>SUM(beosztás!$I106:$AM106)</f>
        <v>0</v>
      </c>
      <c r="L104" s="710">
        <f>COUNTIF(beosztás!$I106:$AM106,"FÜ")*8</f>
        <v>0</v>
      </c>
      <c r="M104" s="710">
        <f>(COUNTIF(beosztás!$I106:$AM106,"SN")*12)+(COUNTIF(beosztás!$I106:$AM106,"SDE")*8)+(COUNTIF(beosztás!$I106:$AM106,"SDU")*8)+(COUNTIF(beosztás!$I106:$AM106,"S1")*1)+(COUNTIF(beosztás!$I106:$AM106,"S2")*2)+(COUNTIF(beosztás!$I106:$AM106,"S3")*3)+(COUNTIF(beosztás!$I106:$AM106,"S4")*4)+(COUNTIF(beosztás!$I106:$AM106,"S5")*5)+(COUNTIF(beosztás!$I106:$AM106,"S6")*6)+(COUNTIF(beosztás!$I106:$AM106,"S7")*7)+(COUNTIF(beosztás!$I106:$AM106,"S8")*8)+(COUNTIF(beosztás!$I106:$AM106,"S9")*9)+(COUNTIF(beosztás!$I106:$AM106,"S10")*10)+(COUNTIF(beosztás!$I106:$AM106,"S11")*11)+(COUNTIF(beosztás!$I106:$AM106,"S12")*12)+(COUNTIF(beosztás!$I106:$AM106,"SÉ")*12)+(COUNTIF(beosztás!$I106:$AM106,"SÉJ")*8)</f>
        <v>0</v>
      </c>
      <c r="N104" s="710">
        <f>COUNTIF(beosztás!$I106:$AM106,"BN")*12+COUNTIF(beosztás!$I106:$AM106,"BÉ")*12+COUNTIF(beosztás!$I106:$AM106,"BDE")*8+COUNTIF(beosztás!$I106:$AM106,"BDU")*8+COUNTIF(beosztás!$I106:$AM106,"BÉJ")*8+COUNTIF(beosztás!$I106:$AM106,"B1")*1+COUNTIF(beosztás!$I106:$AM106,"B2")*2+COUNTIF(beosztás!$I106:$AM106,"B3")*3+COUNTIF(beosztás!$I106:$AM106,"B5")*5+COUNTIF(beosztás!$I106:$AM106,"B6")*6+COUNTIF(beosztás!$I106:$AM106,"B7")*7+COUNTIF(beosztás!$I106:$AM106,"B8")*8+COUNTIF(beosztás!$I106:$AM106,"B9")*9+COUNTIF(beosztás!$I106:$AM106,"B10")*10+COUNTIF(beosztás!$I106:$AM106,"B11")*11+COUNTIF(beosztás!$I106:$AM106,"B12")*12+COUNTIF(beosztás!$I106:$AM106,"BP")*0</f>
        <v>0</v>
      </c>
      <c r="O104" s="605">
        <f t="shared" si="461"/>
        <v>0</v>
      </c>
      <c r="P104" s="710">
        <f>IF(C104="",0,alapadatok!$AN$2)</f>
        <v>0</v>
      </c>
      <c r="Q104" s="19">
        <f t="shared" si="462"/>
        <v>0</v>
      </c>
      <c r="R104" s="741">
        <f t="shared" si="463"/>
        <v>0</v>
      </c>
      <c r="S104" s="40"/>
      <c r="T104" s="709">
        <f>COUNTIF(beosztás!$AN106:$BO106,"DE")*8</f>
        <v>0</v>
      </c>
      <c r="U104" s="710">
        <f>COUNTIF(beosztás!$AN106:$BO106,"DU")*8</f>
        <v>0</v>
      </c>
      <c r="V104" s="710">
        <f>COUNTIF(beosztás!$AN106:$BO106,"ÉJ")*8</f>
        <v>0</v>
      </c>
      <c r="W104" s="710">
        <f>COUNTIF(beosztás!$AN106:$BO106,"N")*12</f>
        <v>0</v>
      </c>
      <c r="X104" s="710">
        <f>COUNTIF(beosztás!$AN106:$BO106,"É")*12</f>
        <v>0</v>
      </c>
      <c r="Y104" s="710">
        <f>SUM(beosztás!$AN106:$BO106)</f>
        <v>0</v>
      </c>
      <c r="Z104" s="710">
        <f>(COUNTIF(beosztás!$AN106:$BO106,"SN")*12)+(COUNTIF(beosztás!$AN106:$BO106,"SDE")*8)+(COUNTIF(beosztás!$AN106:$BO106,"SDU")*8)+(COUNTIF(beosztás!$AN106:$BO106,"SÉ")*12)+(COUNTIF(beosztás!$AN106:$BO106,"SÉJ")*8)+(COUNTIF(beosztás!$AN106:$BO106,"S1")*1)+(COUNTIF(beosztás!$AN106:$BO106,"S2")*2)+(COUNTIF(beosztás!$AN106:$BO106,"S3")*3)+(COUNTIF(beosztás!$AN106:$BO106,"S4")*4)+(COUNTIF(beosztás!$AN106:$BO106,"S5")*5)+(COUNTIF(beosztás!$AN106:$BO106,"S6")*6)+(COUNTIF(beosztás!$AN106:$BO106,"S7")*7)+(COUNTIF(beosztás!$AN106:$BO106,"S8")*8)+(COUNTIF(beosztás!$AN106:$BO106,"S9")*9)+(COUNTIF(beosztás!$AN106:$BO106,"S10")*10)+(COUNTIF(beosztás!$AN106:$BO106,"S11")*11)+(COUNTIF(beosztás!$AN106:$BO106,"S12")*12)</f>
        <v>0</v>
      </c>
      <c r="AA104" s="710">
        <f>COUNTIF(beosztás!$AN106:$BO106,"FÜ")*8</f>
        <v>0</v>
      </c>
      <c r="AB104" s="710">
        <f>COUNTIF(beosztás!$AN106:$BO106,"BN")*12+COUNTIF(beosztás!$AN106:$BO106,"BÉ")*12+COUNTIF(beosztás!$AN106:$BO106,"BDE")*8+COUNTIF(beosztás!$AN106:$BO106,"BDU")*8+COUNTIF(beosztás!$AN106:$BO106,"BÉJ")*8+COUNTIF(beosztás!$AN106:$BO106,"B1")*1+COUNTIF(beosztás!$AN106:$BO106,"B2")*2+COUNTIF(beosztás!$AN106:$BO106,"B3")*3+COUNTIF(beosztás!$AN106:$BO106,"B5")*5+COUNTIF(beosztás!$AN106:$BO106,"B6")*6+COUNTIF(beosztás!$AN106:$BO106,"B7")*7+COUNTIF(beosztás!$AN106:$BO106,"B8")*8+COUNTIF(beosztás!$AN106:$BO106,"B9")*9+COUNTIF(beosztás!$AN106:$BO106,"B10")*10+COUNTIF(beosztás!$AN106:$BO106,"B11")*11+COUNTIF(beosztás!$AN106:$BO106,"B12")*12+COUNTIF(beosztás!$AN106:$BO106,"BP")*0</f>
        <v>0</v>
      </c>
      <c r="AC104" s="605">
        <f t="shared" si="464"/>
        <v>0</v>
      </c>
      <c r="AD104" s="710">
        <f>IF(C104="",0,alapadatok!$AN$3)</f>
        <v>0</v>
      </c>
      <c r="AE104" s="19">
        <f t="shared" si="465"/>
        <v>0</v>
      </c>
      <c r="AF104" s="741">
        <f t="shared" si="466"/>
        <v>0</v>
      </c>
      <c r="AG104" s="40"/>
      <c r="AH104" s="25">
        <f t="shared" si="467"/>
        <v>0</v>
      </c>
      <c r="AI104" s="605">
        <f t="shared" si="468"/>
        <v>0</v>
      </c>
      <c r="AJ104" s="605">
        <f t="shared" si="469"/>
        <v>0</v>
      </c>
      <c r="AK104" s="605">
        <f t="shared" si="470"/>
        <v>0</v>
      </c>
      <c r="AL104" s="605">
        <f t="shared" si="471"/>
        <v>0</v>
      </c>
      <c r="AM104" s="605">
        <f t="shared" si="472"/>
        <v>0</v>
      </c>
      <c r="AN104" s="605">
        <f t="shared" si="473"/>
        <v>0</v>
      </c>
      <c r="AO104" s="605">
        <f t="shared" si="474"/>
        <v>0</v>
      </c>
      <c r="AP104" s="605">
        <f t="shared" si="475"/>
        <v>0</v>
      </c>
      <c r="AQ104" s="605">
        <f t="shared" si="476"/>
        <v>0</v>
      </c>
      <c r="AR104" s="605">
        <f t="shared" si="477"/>
        <v>0</v>
      </c>
      <c r="AS104" s="19">
        <f t="shared" si="478"/>
        <v>0</v>
      </c>
      <c r="AT104" s="741">
        <f t="shared" si="479"/>
        <v>0</v>
      </c>
      <c r="AU104" s="41"/>
      <c r="AV104" s="709">
        <f>COUNTIF(beosztás!$BP106:$CT106,"DE")*8</f>
        <v>0</v>
      </c>
      <c r="AW104" s="710">
        <f>COUNTIF(beosztás!$BP106:$CT106,"DU")*8</f>
        <v>0</v>
      </c>
      <c r="AX104" s="710">
        <f>COUNTIF(beosztás!$BP106:$CT106,"ÉJ")*8</f>
        <v>0</v>
      </c>
      <c r="AY104" s="710">
        <f>COUNTIF(beosztás!$BP106:$CT106,"N")*12</f>
        <v>0</v>
      </c>
      <c r="AZ104" s="710">
        <f>COUNTIF(beosztás!$BP106:$CT106,"é")*12</f>
        <v>0</v>
      </c>
      <c r="BA104" s="710">
        <f>SUM(beosztás!$BP106:$CT106)</f>
        <v>0</v>
      </c>
      <c r="BB104" s="710">
        <f>COUNTIF(beosztás!$BP106:$CT106,"FÜ")*8</f>
        <v>0</v>
      </c>
      <c r="BC104" s="897">
        <f>(COUNTIF(beosztás!$BP106:$CT106,"SN")*12)+(COUNTIF(beosztás!$BP106:$CT106,"SDE")*8)+(COUNTIF(beosztás!$BP106:$CT106,"SDU")*8)+(COUNTIF(beosztás!$BP106:$CT106,"SÉ")*12)+(COUNTIF(beosztás!$BP106:$CT106,"SÉJ")*8)+(COUNTIF(beosztás!$BP106:$CT106,"S1")*1)+(COUNTIF(beosztás!$BP106:$CT106,"S2")*2)+(COUNTIF(beosztás!$BP106:$CT106,"S3")*3)+(COUNTIF(beosztás!$BP106:$CT106,"S4")*4)+(COUNTIF(beosztás!$BP106:$CT106,"S5")*5)+(COUNTIF(beosztás!$BP106:$CT106,"S6")*6)+(COUNTIF(beosztás!$BP106:$CT106,"S7")*7)+(COUNTIF(beosztás!$BP106:$CT106,"S8")*8)+(COUNTIF(beosztás!$BP106:$CT106,"S9")*9)+(COUNTIF(beosztás!$BP106:$CT106,"S10")*10)+(COUNTIF(beosztás!$BP106:$CT106,"S11")*11)+(COUNTIF(beosztás!$BP106:$CT106,"S12")*12)</f>
        <v>0</v>
      </c>
      <c r="BD104" s="710">
        <f>COUNTIF(beosztás!$BP106:$CT106,"BN")*12+COUNTIF(beosztás!$BP106:$CT106,"BÉ")*12+COUNTIF(beosztás!$BP106:$CT106,"BDE")*8+COUNTIF(beosztás!$BP106:$CT106,"BDU")*8+COUNTIF(beosztás!$BP106:$CT106,"BÉJ")*8+COUNTIF(beosztás!$BP106:$CT106,"B1")*1+COUNTIF(beosztás!$BP106:$CT106,"B2")*2+COUNTIF(beosztás!$BP106:$CT106,"B3")*3+COUNTIF(beosztás!$BP106:$CT106,"B5")*5+COUNTIF(beosztás!$BP106:$CT106,"B6")*6+COUNTIF(beosztás!$BP106:$CT106,"B7")*7+COUNTIF(beosztás!$BP106:$CT106,"B8")*8+COUNTIF(beosztás!$BP106:$CT106,"B9")*9+COUNTIF(beosztás!$BP106:$CT106,"B10")*10+COUNTIF(beosztás!$BP106:$CT106,"B11")*11+COUNTIF(beosztás!$BP106:$CT106,"B12")*12+COUNTIF(beosztás!$BP106:$CT106,"BP")*0</f>
        <v>0</v>
      </c>
      <c r="BE104" s="605">
        <f t="shared" si="480"/>
        <v>0</v>
      </c>
      <c r="BF104" s="710">
        <f>IF(C104="",0,alapadatok!$AN$4)</f>
        <v>0</v>
      </c>
      <c r="BG104" s="19">
        <f t="shared" si="481"/>
        <v>0</v>
      </c>
      <c r="BH104" s="741">
        <f t="shared" si="482"/>
        <v>0</v>
      </c>
      <c r="BI104" s="40"/>
      <c r="BJ104" s="709">
        <f>COUNTIF(beosztás!$CU106:$DX106,"DE")*8</f>
        <v>0</v>
      </c>
      <c r="BK104" s="710">
        <f>COUNTIF(beosztás!$CU106:$DX106,"DU")*8</f>
        <v>0</v>
      </c>
      <c r="BL104" s="710">
        <f>COUNTIF(beosztás!$CU106:$DX106,"ÉJ")*8</f>
        <v>0</v>
      </c>
      <c r="BM104" s="710">
        <f>COUNTIF(beosztás!$CU106:$DX106,"N")*12</f>
        <v>0</v>
      </c>
      <c r="BN104" s="710">
        <f>COUNTIF(beosztás!$CU106:$DX106,"É")*12</f>
        <v>0</v>
      </c>
      <c r="BO104" s="710">
        <f>SUM(beosztás!$CU106:$DX106)</f>
        <v>0</v>
      </c>
      <c r="BP104" s="897">
        <f>(COUNTIF(beosztás!$CU106:$DX106,"SN")*12)+(COUNTIF(beosztás!$CU106:$DX106,"SDE")*8)+(COUNTIF(beosztás!$CU106:$DX106,"SDU")*8)+(COUNTIF(beosztás!$CU106:$DX106,"SÉ")*12)+(COUNTIF(beosztás!$CU106:$DX106,"SÉJ")*8)+(COUNTIF(beosztás!$CU106:$DX106,"S1")*1)+(COUNTIF(beosztás!$CU106:$DX106,"S2")*2)+(COUNTIF(beosztás!$CU106:$DX106,"S3")*3)+(COUNTIF(beosztás!$CU106:$DX106,"S4")*4)+(COUNTIF(beosztás!$CU106:$DX106,"S5")*5)+(COUNTIF(beosztás!$CU106:$DX106,"S6")*6)+(COUNTIF(beosztás!$CU106:$DX106,"S7")*7)+(COUNTIF(beosztás!$CU106:$DX106,"S8")*8)+(COUNTIF(beosztás!$CU106:$DX106,"S9")*9)+(COUNTIF(beosztás!$CU106:$DX106,"S10")*10)+(COUNTIF(beosztás!$CU106:$DX106,"S11")*11)+(COUNTIF(beosztás!$CU106:$DX106,"S12")*12)</f>
        <v>0</v>
      </c>
      <c r="BQ104" s="710">
        <f>COUNTIF(beosztás!$CU106:$DX106,"FÜ")*8</f>
        <v>0</v>
      </c>
      <c r="BR104" s="710">
        <f>COUNTIF(beosztás!$CU106:$DX106,"BN")*12+COUNTIF(beosztás!$CU106:$DX106,"BÉ")*12+COUNTIF(beosztás!$CU106:$DX106,"BDE")*8+COUNTIF(beosztás!$CU106:$DX106,"BDU")*8+COUNTIF(beosztás!$CU106:$DX106,"BÉJ")*8+COUNTIF(beosztás!$CU106:$DX106,"B1")*1+COUNTIF(beosztás!$CU106:$DX106,"B2")*2+COUNTIF(beosztás!$CU106:$DX106,"B3")*3+COUNTIF(beosztás!$CU106:$DX106,"B5")*5+COUNTIF(beosztás!$CU106:$DX106,"B6")*6+COUNTIF(beosztás!$CU106:$DX106,"B7")*7+COUNTIF(beosztás!$CU106:$DX106,"B8")*8+COUNTIF(beosztás!$CU106:$DX106,"B9")*9+COUNTIF(beosztás!$CU106:$DX106,"B10")*10+COUNTIF(beosztás!$CU106:$DX106,"B11")*11+COUNTIF(beosztás!$CU106:$DX106,"B12")*12+COUNTIF(beosztás!$CU106:$DX106,"BP")*0</f>
        <v>0</v>
      </c>
      <c r="BS104" s="605">
        <f t="shared" si="483"/>
        <v>0</v>
      </c>
      <c r="BT104" s="710">
        <f>IF(C104="",0,alapadatok!$AN$5)</f>
        <v>0</v>
      </c>
      <c r="BU104" s="19">
        <f t="shared" si="484"/>
        <v>0</v>
      </c>
      <c r="BV104" s="741">
        <f t="shared" si="485"/>
        <v>0</v>
      </c>
      <c r="BW104" s="40"/>
      <c r="BX104" s="25">
        <f t="shared" si="486"/>
        <v>0</v>
      </c>
      <c r="BY104" s="605">
        <f t="shared" si="487"/>
        <v>0</v>
      </c>
      <c r="BZ104" s="605">
        <f t="shared" si="488"/>
        <v>0</v>
      </c>
      <c r="CA104" s="605">
        <f t="shared" si="489"/>
        <v>0</v>
      </c>
      <c r="CB104" s="605">
        <f t="shared" si="490"/>
        <v>0</v>
      </c>
      <c r="CC104" s="605">
        <f t="shared" si="491"/>
        <v>0</v>
      </c>
      <c r="CD104" s="605">
        <f t="shared" si="492"/>
        <v>0</v>
      </c>
      <c r="CE104" s="605">
        <f t="shared" si="493"/>
        <v>0</v>
      </c>
      <c r="CF104" s="605">
        <f t="shared" si="494"/>
        <v>0</v>
      </c>
      <c r="CG104" s="605">
        <f t="shared" si="495"/>
        <v>0</v>
      </c>
      <c r="CH104" s="605">
        <f t="shared" si="496"/>
        <v>0</v>
      </c>
      <c r="CI104" s="19">
        <f t="shared" si="497"/>
        <v>0</v>
      </c>
      <c r="CJ104" s="741">
        <f t="shared" si="498"/>
        <v>0</v>
      </c>
      <c r="CK104" s="41"/>
      <c r="CL104" s="709">
        <f>COUNTIF(beosztás!$DY106:$FC106,"DE")*8</f>
        <v>0</v>
      </c>
      <c r="CM104" s="710">
        <f>COUNTIF(beosztás!$DY106:$FC106,"DU")*8</f>
        <v>0</v>
      </c>
      <c r="CN104" s="710">
        <f>COUNTIF(beosztás!$DY106:$FC106,"ÉJ")*8</f>
        <v>0</v>
      </c>
      <c r="CO104" s="710">
        <f>COUNTIF(beosztás!$DY106:$FC106,"N")*12</f>
        <v>0</v>
      </c>
      <c r="CP104" s="710">
        <f>COUNTIF(beosztás!$DY106:$FC106,"é")*12</f>
        <v>0</v>
      </c>
      <c r="CQ104" s="710">
        <f>SUM(beosztás!$DY106:$FC106)</f>
        <v>0</v>
      </c>
      <c r="CR104" s="710">
        <f>COUNTIF(beosztás!$DY106:$FC106,"FÜ")*8</f>
        <v>0</v>
      </c>
      <c r="CS104" s="897">
        <f>(COUNTIF(beosztás!$DY106:$FC106,"SN")*12)+(COUNTIF(beosztás!$DY106:$FC106,"SDE")*8)+(COUNTIF(beosztás!$DY106:$FC106,"SDU")*8)+(COUNTIF(beosztás!$DY106:$FC106,"SÉ")*12)+(COUNTIF(beosztás!$DY106:$FC106,"SÉJ")*8)+(COUNTIF(beosztás!$DY106:$FC106,"S1")*1)+(COUNTIF(beosztás!$DY106:$FC106,"S2")*2)+(COUNTIF(beosztás!$DY106:$FC106,"S3")*3)+(COUNTIF(beosztás!$DY106:$FC106,"S4")*4)+(COUNTIF(beosztás!$DY106:$FC106,"S5")*5)+(COUNTIF(beosztás!$DY106:$FC106,"S6")*6)+(COUNTIF(beosztás!$DY106:$FC106,"S7")*7)+(COUNTIF(beosztás!$DY106:$FC106,"S8")*8)+(COUNTIF(beosztás!$DY106:$FC106,"S9")*9)+(COUNTIF(beosztás!$DY106:$FC106,"S10")*10)+(COUNTIF(beosztás!$DY106:$FC106,"S11")*11)+(COUNTIF(beosztás!$DY106:$FC106,"S12")*12)</f>
        <v>0</v>
      </c>
      <c r="CT104" s="710">
        <f>COUNTIF(beosztás!$DY106:$FC106,"BN")*12+COUNTIF(beosztás!$DY106:$FC106,"BÉ")*12+COUNTIF(beosztás!$DY106:$FC106,"BDE")*8+COUNTIF(beosztás!$DY106:$FC106,"BDU")*8+COUNTIF(beosztás!$DY106:$FC106,"BÉJ")*8+COUNTIF(beosztás!$DY106:$FC106,"B1")*1+COUNTIF(beosztás!$DY106:$FC106,"B2")*2+COUNTIF(beosztás!$DY106:$FC106,"B3")*3+COUNTIF(beosztás!$DY106:$FC106,"B5")*5+COUNTIF(beosztás!$DY106:$FC106,"B6")*6+COUNTIF(beosztás!$DY106:$FC106,"B7")*7+COUNTIF(beosztás!$DY106:$FC106,"B8")*8+COUNTIF(beosztás!$DY106:$FC106,"B9")*9+COUNTIF(beosztás!$DY106:$FC106,"B10")*10+COUNTIF(beosztás!$DY106:$FC106,"B11")*11+COUNTIF(beosztás!$DY106:$FC106,"B12")*12+COUNTIF(beosztás!$DY106:$FC106,"BP")*0</f>
        <v>0</v>
      </c>
      <c r="CU104" s="605">
        <f t="shared" si="575"/>
        <v>0</v>
      </c>
      <c r="CV104" s="710">
        <f>IF(C104="",0,alapadatok!$AN$6)</f>
        <v>0</v>
      </c>
      <c r="CW104" s="19">
        <f t="shared" si="500"/>
        <v>0</v>
      </c>
      <c r="CX104" s="907">
        <f t="shared" si="501"/>
        <v>0</v>
      </c>
      <c r="CY104" s="40"/>
      <c r="CZ104" s="709">
        <f>COUNTIF(beosztás!$FD106:$GG106,"DE")*8</f>
        <v>0</v>
      </c>
      <c r="DA104" s="710">
        <f>COUNTIF(beosztás!$FD106:$GG106,"DU")*8</f>
        <v>0</v>
      </c>
      <c r="DB104" s="710">
        <f>COUNTIF(beosztás!$FD106:$GG106,"ÉJ")*8</f>
        <v>0</v>
      </c>
      <c r="DC104" s="710">
        <f>COUNTIF(beosztás!$FD106:$GG106,"N")*12</f>
        <v>0</v>
      </c>
      <c r="DD104" s="710">
        <f>COUNTIF(beosztás!$FD106:$GG106,"É")*12</f>
        <v>0</v>
      </c>
      <c r="DE104" s="710">
        <f>SUM(beosztás!$FD106:$GG106)</f>
        <v>0</v>
      </c>
      <c r="DF104" s="897">
        <f>(COUNTIF(beosztás!$FD106:$GG106,"SN")*12)+(COUNTIF(beosztás!$FD106:$GG106,"SDE")*8)+(COUNTIF(beosztás!$FD106:$GG106,"SDU")*8)+(COUNTIF(beosztás!$FD106:$GG106,"SÉ")*12)+(COUNTIF(beosztás!$FD106:$GG106,"SÉJ")*8)+(COUNTIF(beosztás!$FD106:$GG106,"S1")*1)+(COUNTIF(beosztás!$FD106:$GG106,"S2")*2)+(COUNTIF(beosztás!$FD106:$GG106,"S3")*3)+(COUNTIF(beosztás!$FD106:$GG106,"S4")*4)+(COUNTIF(beosztás!$FD106:$GG106,"S5")*5)+(COUNTIF(beosztás!$FD106:$GG106,"S6")*6)+(COUNTIF(beosztás!$FD106:$GG106,"S7")*7)+(COUNTIF(beosztás!$FD106:$GG106,"S8")*8)+(COUNTIF(beosztás!$FD106:$GG106,"S9")*9)+(COUNTIF(beosztás!$FD106:$GG106,"S10")*10)+(COUNTIF(beosztás!$FD106:$GG106,"S11")*11)+(COUNTIF(beosztás!$FD106:$GG106,"S12")*12)</f>
        <v>0</v>
      </c>
      <c r="DG104" s="710">
        <f>COUNTIF(beosztás!$FD106:$GG106,"FÜ")*8</f>
        <v>0</v>
      </c>
      <c r="DH104" s="710">
        <f>COUNTIF(beosztás!$FD106:$GG106,"BN")*12+COUNTIF(beosztás!$FD106:$GG106,"BÉ")*12+COUNTIF(beosztás!$FD106:$GG106,"BDE")*8+COUNTIF(beosztás!$FD106:$GG106,"BDU")*8+COUNTIF(beosztás!$FD106:$GG106,"BÉJ")*8+COUNTIF(beosztás!$FD106:$GG106,"B1")*1+COUNTIF(beosztás!$FD106:$GG106,"B2")*2+COUNTIF(beosztás!$FD106:$GG106,"B3")*3+COUNTIF(beosztás!$FD106:$GG106,"B5")*5+COUNTIF(beosztás!$FD106:$GG106,"B6")*6+COUNTIF(beosztás!$FD106:$GG106,"B7")*7+COUNTIF(beosztás!$FD106:$GG106,"B8")*8+COUNTIF(beosztás!$FD106:$GG106,"B9")*9+COUNTIF(beosztás!$FD106:$GG106,"B10")*10+COUNTIF(beosztás!$FD106:$GG106,"B11")*11+COUNTIF(beosztás!$FD106:$GG106,"B12")*12+COUNTIF(beosztás!$FD106:$GG106,"BP")*0</f>
        <v>0</v>
      </c>
      <c r="DI104" s="605">
        <f t="shared" si="502"/>
        <v>0</v>
      </c>
      <c r="DJ104" s="710">
        <f>IF(C104="",0,alapadatok!$AN$7)</f>
        <v>0</v>
      </c>
      <c r="DK104" s="19">
        <f t="shared" si="503"/>
        <v>0</v>
      </c>
      <c r="DL104" s="741">
        <f t="shared" si="504"/>
        <v>0</v>
      </c>
      <c r="DM104" s="40"/>
      <c r="DN104" s="25">
        <f t="shared" si="505"/>
        <v>0</v>
      </c>
      <c r="DO104" s="605">
        <f t="shared" si="506"/>
        <v>0</v>
      </c>
      <c r="DP104" s="605">
        <f t="shared" si="507"/>
        <v>0</v>
      </c>
      <c r="DQ104" s="605">
        <f t="shared" si="508"/>
        <v>0</v>
      </c>
      <c r="DR104" s="605">
        <f t="shared" si="509"/>
        <v>0</v>
      </c>
      <c r="DS104" s="605">
        <f t="shared" si="510"/>
        <v>0</v>
      </c>
      <c r="DT104" s="605">
        <f t="shared" si="511"/>
        <v>0</v>
      </c>
      <c r="DU104" s="605">
        <f t="shared" si="512"/>
        <v>0</v>
      </c>
      <c r="DV104" s="605">
        <f t="shared" si="513"/>
        <v>0</v>
      </c>
      <c r="DW104" s="605">
        <f t="shared" si="514"/>
        <v>0</v>
      </c>
      <c r="DX104" s="605">
        <f t="shared" si="515"/>
        <v>0</v>
      </c>
      <c r="DY104" s="19">
        <f t="shared" si="516"/>
        <v>0</v>
      </c>
      <c r="DZ104" s="907">
        <f t="shared" si="517"/>
        <v>0</v>
      </c>
      <c r="EA104" s="41"/>
      <c r="EB104" s="709">
        <f>COUNTIF(beosztás!$GH106:$HL106,"DE")*8</f>
        <v>0</v>
      </c>
      <c r="EC104" s="710">
        <f>COUNTIF(beosztás!$GH106:$HL106,"DU")*8</f>
        <v>0</v>
      </c>
      <c r="ED104" s="710">
        <f>COUNTIF(beosztás!$GH106:$HL106,"ÉJ")*8</f>
        <v>0</v>
      </c>
      <c r="EE104" s="710">
        <f>COUNTIF(beosztás!$GH106:$HL106,"N")*12</f>
        <v>0</v>
      </c>
      <c r="EF104" s="710">
        <f>COUNTIF(beosztás!$GH106:$HL106,"é")*12</f>
        <v>0</v>
      </c>
      <c r="EG104" s="710">
        <f>SUM(beosztás!$GH106:$HL106)</f>
        <v>0</v>
      </c>
      <c r="EH104" s="710">
        <f>COUNTIF(beosztás!$GH106:$HL106,"FÜ")*8</f>
        <v>0</v>
      </c>
      <c r="EI104" s="897">
        <f>(COUNTIF(beosztás!$GH106:$HL106,"SN")*12)+(COUNTIF(beosztás!$GH106:$HL106,"SDE")*8)+(COUNTIF(beosztás!$GH106:$HL106,"SDU")*8)+(COUNTIF(beosztás!$GH106:$HL106,"SÉ")*12)+(COUNTIF(beosztás!$GH106:$HL106,"SÉJ")*8)+(COUNTIF(beosztás!$GH106:$HL106,"S1")*1)+(COUNTIF(beosztás!$GH106:$HL106,"S2")*2)+(COUNTIF(beosztás!$GH106:$HL106,"S3")*3)+(COUNTIF(beosztás!$GH106:$HL106,"S4")*4)+(COUNTIF(beosztás!$GH106:$HL106,"S5")*5)+(COUNTIF(beosztás!$GH106:$HL106,"S6")*6)+(COUNTIF(beosztás!$GH106:$HL106,"S7")*7)+(COUNTIF(beosztás!$GH106:$HL106,"S8")*8)+(COUNTIF(beosztás!$GH106:$HL106,"S9")*9)+(COUNTIF(beosztás!$GH106:$HL106,"S10")*10)+(COUNTIF(beosztás!$GH106:$HL106,"S11")*11)+(COUNTIF(beosztás!$GH106:$HL106,"S12")*12)</f>
        <v>0</v>
      </c>
      <c r="EJ104" s="710">
        <f>COUNTIF(beosztás!$GH106:$HL106,"BN")*12+COUNTIF(beosztás!$GH106:$HL106,"BÉ")*12+COUNTIF(beosztás!$GH106:$HL106,"BDE")*8+COUNTIF(beosztás!$GH106:$HL106,"BDU")*8+COUNTIF(beosztás!$GH106:$HL106,"BÉJ")*8+COUNTIF(beosztás!$GH106:$HL106,"B1")*1+COUNTIF(beosztás!$GH106:$HL106,"B2")*2+COUNTIF(beosztás!$GH106:$HL106,"B3")*3+COUNTIF(beosztás!$GH106:$HL106,"B5")*5+COUNTIF(beosztás!$GH106:$HL106,"B6")*6+COUNTIF(beosztás!$GH106:$HL106,"B7")*7+COUNTIF(beosztás!$GH106:$HL106,"B8")*8+COUNTIF(beosztás!$GH106:$HL106,"B9")*9+COUNTIF(beosztás!$GH106:$HL106,"B10")*10+COUNTIF(beosztás!$GH106:$HL106,"B11")*11+COUNTIF(beosztás!$GH106:$HL106,"B12")*12+COUNTIF(beosztás!$GH106:$HL106,"BP")*0</f>
        <v>0</v>
      </c>
      <c r="EK104" s="605">
        <f t="shared" si="518"/>
        <v>0</v>
      </c>
      <c r="EL104" s="710">
        <f>IF(C104="",0,alapadatok!$AN$8)</f>
        <v>0</v>
      </c>
      <c r="EM104" s="19">
        <f t="shared" si="519"/>
        <v>0</v>
      </c>
      <c r="EN104" s="907">
        <f t="shared" si="520"/>
        <v>0</v>
      </c>
      <c r="EO104" s="40"/>
      <c r="EP104" s="709">
        <f>COUNTIF(beosztás!$HM106:$IQ106,"DE")*8</f>
        <v>0</v>
      </c>
      <c r="EQ104" s="710">
        <f>COUNTIF(beosztás!$HM106:$IQ106,"DU")*8</f>
        <v>0</v>
      </c>
      <c r="ER104" s="710">
        <f>COUNTIF(beosztás!$HM106:$IQ106,"ÉJ")*8</f>
        <v>0</v>
      </c>
      <c r="ES104" s="710">
        <f>COUNTIF(beosztás!$HM106:$IQ106,"N")*12</f>
        <v>0</v>
      </c>
      <c r="ET104" s="710">
        <f>COUNTIF(beosztás!$HM106:$IQ106,"É")*12</f>
        <v>0</v>
      </c>
      <c r="EU104" s="710">
        <f>SUM(beosztás!$HM106:$IQ106)</f>
        <v>0</v>
      </c>
      <c r="EV104" s="897">
        <f>(COUNTIF(beosztás!$HM106:$IQ106,"SN")*12)+(COUNTIF(beosztás!$HM106:$IQ106,"SDE")*8)+(COUNTIF(beosztás!$HM106:$IQ106,"SDU")*8)+(COUNTIF(beosztás!$HM106:$IQ106,"SÉ")*12)+(COUNTIF(beosztás!$HM106:$IQ106,"SÉJ")*8)+(COUNTIF(beosztás!$HM106:$IQ106,"S1")*1)+(COUNTIF(beosztás!$HM106:$IQ106,"S2")*2)+(COUNTIF(beosztás!$HM106:$IQ106,"S3")*3)+(COUNTIF(beosztás!$HM106:$IQ106,"S4")*4)+(COUNTIF(beosztás!$HM106:$IQ106,"S5")*5)+(COUNTIF(beosztás!$HM106:$IQ106,"S6")*6)+(COUNTIF(beosztás!$HM106:$IQ106,"S7")*7)+(COUNTIF(beosztás!$HM106:$IQ106,"S8")*8)+(COUNTIF(beosztás!$HM106:$IQ106,"S9")*9)+(COUNTIF(beosztás!$HM106:$IQ106,"S10")*10)+(COUNTIF(beosztás!$HM106:$IQ106,"S11")*11)+(COUNTIF(beosztás!$HM106:$IQ106,"S12")*12)</f>
        <v>0</v>
      </c>
      <c r="EW104" s="710">
        <f>COUNTIF(beosztás!$HM106:$IQ106,"FÜ")*8</f>
        <v>0</v>
      </c>
      <c r="EX104" s="710">
        <f>COUNTIF(beosztás!$HM106:$IQ106,"BN")*12+COUNTIF(beosztás!$HM106:$IQ106,"BÉ")*12+COUNTIF(beosztás!$HM106:$IQ106,"BDE")*8+COUNTIF(beosztás!$HM106:$IQ106,"BDU")*8+COUNTIF(beosztás!$HM106:$IQ106,"BÉJ")*8+COUNTIF(beosztás!$HM106:$IQ106,"B1")*1+COUNTIF(beosztás!$HM106:$IQ106,"B2")*2+COUNTIF(beosztás!$HM106:$IQ106,"B3")*3+COUNTIF(beosztás!$HM106:$IQ106,"B5")*5+COUNTIF(beosztás!$HM106:$IQ106,"B6")*6+COUNTIF(beosztás!$HM106:$IQ106,"B7")*7+COUNTIF(beosztás!$HM106:$IQ106,"B8")*8+COUNTIF(beosztás!$HM106:$IQ106,"B9")*9+COUNTIF(beosztás!$HM106:$IQ106,"B10")*10+COUNTIF(beosztás!$HM106:$IQ106,"B11")*11+COUNTIF(beosztás!$HM106:$IQ106,"B12")*12+COUNTIF(beosztás!$HM106:$IQ106,"BP")*0</f>
        <v>0</v>
      </c>
      <c r="EY104" s="605">
        <f t="shared" si="521"/>
        <v>0</v>
      </c>
      <c r="EZ104" s="710">
        <f>IF(C104="",0,alapadatok!$AN$9)</f>
        <v>0</v>
      </c>
      <c r="FA104" s="19">
        <f t="shared" si="522"/>
        <v>0</v>
      </c>
      <c r="FB104" s="907">
        <f t="shared" si="523"/>
        <v>0</v>
      </c>
      <c r="FC104" s="40"/>
      <c r="FD104" s="25">
        <f t="shared" si="524"/>
        <v>0</v>
      </c>
      <c r="FE104" s="605">
        <f t="shared" si="525"/>
        <v>0</v>
      </c>
      <c r="FF104" s="605">
        <f t="shared" si="526"/>
        <v>0</v>
      </c>
      <c r="FG104" s="605">
        <f t="shared" si="527"/>
        <v>0</v>
      </c>
      <c r="FH104" s="605">
        <f t="shared" si="528"/>
        <v>0</v>
      </c>
      <c r="FI104" s="605">
        <f t="shared" si="529"/>
        <v>0</v>
      </c>
      <c r="FJ104" s="605">
        <f t="shared" si="530"/>
        <v>0</v>
      </c>
      <c r="FK104" s="605">
        <f t="shared" si="531"/>
        <v>0</v>
      </c>
      <c r="FL104" s="605">
        <f t="shared" si="532"/>
        <v>0</v>
      </c>
      <c r="FM104" s="605">
        <f t="shared" si="533"/>
        <v>0</v>
      </c>
      <c r="FN104" s="605">
        <f t="shared" si="534"/>
        <v>0</v>
      </c>
      <c r="FO104" s="19">
        <f t="shared" si="535"/>
        <v>0</v>
      </c>
      <c r="FP104" s="907">
        <f t="shared" si="536"/>
        <v>0</v>
      </c>
      <c r="FQ104" s="41"/>
      <c r="FR104" s="709">
        <f>COUNTIF(beosztás!$IR106:$JU106,"DE")*8</f>
        <v>0</v>
      </c>
      <c r="FS104" s="710">
        <f>COUNTIF(beosztás!$IR106:$JU106,"DU")*8</f>
        <v>0</v>
      </c>
      <c r="FT104" s="710">
        <f>COUNTIF(beosztás!$IR106:$JU106,"ÉJ")*8</f>
        <v>0</v>
      </c>
      <c r="FU104" s="710">
        <f>COUNTIF(beosztás!$IR106:$JU106,"N")*12</f>
        <v>0</v>
      </c>
      <c r="FV104" s="710">
        <f>COUNTIF(beosztás!$IR106:$JU106,"é")*12</f>
        <v>0</v>
      </c>
      <c r="FW104" s="710">
        <f>SUM(beosztás!$IR106:$JU106)</f>
        <v>0</v>
      </c>
      <c r="FX104" s="710">
        <f>COUNTIF(beosztás!$IR106:$JU106,"FÜ")*8</f>
        <v>0</v>
      </c>
      <c r="FY104" s="897">
        <f>(COUNTIF(beosztás!$IR106:$JU106,"SN")*12)+(COUNTIF(beosztás!$IR106:$JU106,"SDE")*8)+(COUNTIF(beosztás!$IR106:$JU106,"SDU")*8)+(COUNTIF(beosztás!$IR106:$JU106,"SÉ")*12)+(COUNTIF(beosztás!$IR106:$JU106,"SÉJ")*8)+(COUNTIF(beosztás!$IR106:$JU106,"S1")*1)+(COUNTIF(beosztás!$IR106:$JU106,"S2")*2)+(COUNTIF(beosztás!$IR106:$JU106,"S3")*3)+(COUNTIF(beosztás!$IR106:$JU106,"S4")*4)+(COUNTIF(beosztás!$IR106:$JU106,"S5")*5)+(COUNTIF(beosztás!$IR106:$JU106,"S6")*6)+(COUNTIF(beosztás!$IR106:$JU106,"S7")*7)+(COUNTIF(beosztás!$IR106:$JU106,"S8")*8)+(COUNTIF(beosztás!$IR106:$JU106,"S9")*9)+(COUNTIF(beosztás!$IR106:$JU106,"S10")*10)+(COUNTIF(beosztás!$IR106:$JU106,"S11")*11)+(COUNTIF(beosztás!$IR106:$JU106,"S12")*12)</f>
        <v>0</v>
      </c>
      <c r="FZ104" s="710">
        <f>COUNTIF(beosztás!$IR106:$JU106,"BN")*12+COUNTIF(beosztás!$IR106:$JU106,"BÉ")*12+COUNTIF(beosztás!$IR106:$JU106,"BDE")*8+COUNTIF(beosztás!$IR106:$JU106,"BDU")*8+COUNTIF(beosztás!$IR106:$JU106,"BÉJ")*8+COUNTIF(beosztás!$IR106:$JU106,"B1")*1+COUNTIF(beosztás!$IR106:$JU106,"B2")*2+COUNTIF(beosztás!$IR106:$JU106,"B3")*3+COUNTIF(beosztás!$IR106:$JU106,"B5")*5+COUNTIF(beosztás!$IR106:$JU106,"B6")*6+COUNTIF(beosztás!$IR106:$JU106,"B7")*7+COUNTIF(beosztás!$IR106:$JU106,"B8")*8+COUNTIF(beosztás!$IR106:$JU106,"B9")*9+COUNTIF(beosztás!$IR106:$JU106,"B10")*10+COUNTIF(beosztás!$IR106:$JU106,"B11")*11+COUNTIF(beosztás!$IR106:$JU106,"B12")*12+COUNTIF(beosztás!$IR106:$JU106,"BP")*0</f>
        <v>0</v>
      </c>
      <c r="GA104" s="605">
        <f t="shared" si="537"/>
        <v>0</v>
      </c>
      <c r="GB104" s="710">
        <f>IF(C104="",0,alapadatok!$AN$10)</f>
        <v>0</v>
      </c>
      <c r="GC104" s="19">
        <f t="shared" si="538"/>
        <v>0</v>
      </c>
      <c r="GD104" s="907">
        <f t="shared" si="539"/>
        <v>0</v>
      </c>
      <c r="GE104" s="42"/>
      <c r="GF104" s="709">
        <f>COUNTIF(beosztás!$JV106:$KZ106,"DE")*8</f>
        <v>0</v>
      </c>
      <c r="GG104" s="710">
        <f>COUNTIF(beosztás!$JV106:$KZ106,"DU")*8</f>
        <v>0</v>
      </c>
      <c r="GH104" s="710">
        <f>COUNTIF(beosztás!$JV106:$KZ106,"ÉJ")*8</f>
        <v>0</v>
      </c>
      <c r="GI104" s="710">
        <f>COUNTIF(beosztás!$JV106:$KZ106,"N")*12</f>
        <v>0</v>
      </c>
      <c r="GJ104" s="710">
        <f>COUNTIF(beosztás!$JV106:$KZ106,"É")*12</f>
        <v>0</v>
      </c>
      <c r="GK104" s="710">
        <f>SUM(beosztás!$JV106:$KZ106)</f>
        <v>0</v>
      </c>
      <c r="GL104" s="897">
        <f>(COUNTIF(beosztás!$JV106:$KZ106,"SN")*12)+(COUNTIF(beosztás!$JV106:$KZ106,"SDE")*8)+(COUNTIF(beosztás!$JV106:$KZ106,"SDU")*8)+(COUNTIF(beosztás!$JV106:$KZ106,"SÉ")*12)+(COUNTIF(beosztás!$JV106:$KZ106,"SÉJ")*8)+(COUNTIF(beosztás!$JV106:$KZ106,"S1")*1)+(COUNTIF(beosztás!$JV106:$KZ106,"S2")*2)+(COUNTIF(beosztás!$JV106:$KZ106,"S3")*3)+(COUNTIF(beosztás!$JV106:$KZ106,"S4")*4)+(COUNTIF(beosztás!$JV106:$KZ106,"S5")*5)+(COUNTIF(beosztás!$JV106:$KZ106,"S6")*6)+(COUNTIF(beosztás!$JV106:$KZ106,"S7")*7)+(COUNTIF(beosztás!$JV106:$KZ106,"S8")*8)+(COUNTIF(beosztás!$JV106:$KZ106,"S9")*9)+(COUNTIF(beosztás!$JV106:$KZ106,"S10")*10)+(COUNTIF(beosztás!$JV106:$KZ106,"S11")*11)+(COUNTIF(beosztás!$JV106:$KZ106,"S12")*12)</f>
        <v>0</v>
      </c>
      <c r="GM104" s="710">
        <f>COUNTIF(beosztás!$JV106:$KZ106,"FÜ")*8</f>
        <v>0</v>
      </c>
      <c r="GN104" s="710">
        <f>COUNTIF(beosztás!$JV106:$KZ106,"BN")*12+COUNTIF(beosztás!$JV106:$KZ106,"BÉ")*12+COUNTIF(beosztás!$JV106:$KZ106,"BDE")*8+COUNTIF(beosztás!$JV106:$KZ106,"BDU")*8+COUNTIF(beosztás!$JV106:$KZ106,"BÉJ")*8+COUNTIF(beosztás!$JV106:$KZ106,"B1")*1+COUNTIF(beosztás!$JV106:$KZ106,"B2")*2+COUNTIF(beosztás!$JV106:$KZ106,"B3")*3+COUNTIF(beosztás!$JV106:$KZ106,"B5")*5+COUNTIF(beosztás!$JV106:$KZ106,"B6")*6+COUNTIF(beosztás!$JV106:$KZ106,"B7")*7+COUNTIF(beosztás!$JV106:$KZ106,"B8")*8+COUNTIF(beosztás!$JV106:$KZ106,"B9")*9+COUNTIF(beosztás!$JV106:$KZ106,"B10")*10+COUNTIF(beosztás!$JV106:$KZ106,"B11")*11+COUNTIF(beosztás!$JV106:$KZ106,"B12")*12+COUNTIF(beosztás!$JV106:$KZ106,"BP")*0</f>
        <v>0</v>
      </c>
      <c r="GO104" s="605">
        <f t="shared" si="540"/>
        <v>0</v>
      </c>
      <c r="GP104" s="710">
        <f>IF(C104="",0,alapadatok!$AN$11)</f>
        <v>0</v>
      </c>
      <c r="GQ104" s="19">
        <f t="shared" si="541"/>
        <v>0</v>
      </c>
      <c r="GR104" s="907">
        <f t="shared" si="542"/>
        <v>0</v>
      </c>
      <c r="GS104" s="42"/>
      <c r="GT104" s="25">
        <f t="shared" si="543"/>
        <v>0</v>
      </c>
      <c r="GU104" s="605">
        <f t="shared" si="544"/>
        <v>0</v>
      </c>
      <c r="GV104" s="605">
        <f t="shared" si="545"/>
        <v>0</v>
      </c>
      <c r="GW104" s="605">
        <f t="shared" si="546"/>
        <v>0</v>
      </c>
      <c r="GX104" s="605">
        <f t="shared" si="547"/>
        <v>0</v>
      </c>
      <c r="GY104" s="605">
        <f t="shared" si="548"/>
        <v>0</v>
      </c>
      <c r="GZ104" s="605">
        <f t="shared" si="549"/>
        <v>0</v>
      </c>
      <c r="HA104" s="605">
        <f t="shared" si="550"/>
        <v>0</v>
      </c>
      <c r="HB104" s="605">
        <f t="shared" si="551"/>
        <v>0</v>
      </c>
      <c r="HC104" s="605">
        <f t="shared" si="552"/>
        <v>0</v>
      </c>
      <c r="HD104" s="605">
        <f t="shared" si="553"/>
        <v>0</v>
      </c>
      <c r="HE104" s="19">
        <f t="shared" si="554"/>
        <v>0</v>
      </c>
      <c r="HF104" s="907">
        <f t="shared" si="555"/>
        <v>0</v>
      </c>
      <c r="HG104" s="41"/>
      <c r="HH104" s="709">
        <f>COUNTIF(beosztás!$LA106:$MD106,"DE")*8</f>
        <v>0</v>
      </c>
      <c r="HI104" s="710">
        <f>COUNTIF(beosztás!$LA106:$MD106,"DU")*8</f>
        <v>0</v>
      </c>
      <c r="HJ104" s="710">
        <f>COUNTIF(beosztás!$LA106:$MD106,"ÉJ")*8</f>
        <v>0</v>
      </c>
      <c r="HK104" s="710">
        <f>COUNTIF(beosztás!$LA106:$MD106,"N")*12</f>
        <v>0</v>
      </c>
      <c r="HL104" s="710">
        <f>COUNTIF(beosztás!$LA106:$MD106,"é")*12</f>
        <v>0</v>
      </c>
      <c r="HM104" s="710">
        <f>SUM(beosztás!$LA106:$MD106)</f>
        <v>0</v>
      </c>
      <c r="HN104" s="710">
        <f>COUNTIF(beosztás!$LA106:$MD106,"FÜ")*8</f>
        <v>0</v>
      </c>
      <c r="HO104" s="897">
        <f>(COUNTIF(beosztás!$LA106:$MD106,"SN")*12)+(COUNTIF(beosztás!$LA106:$MD106,"SDE")*8)+(COUNTIF(beosztás!$LA106:$MD106,"SDU")*8)+(COUNTIF(beosztás!$LA106:$MD106,"SÉ")*12)+(COUNTIF(beosztás!$LA106:$MD106,"SÉJ")*8)+(COUNTIF(beosztás!$LA106:$MD106,"S1")*1)+(COUNTIF(beosztás!$LA106:$MD106,"S2")*2)+(COUNTIF(beosztás!$LA106:$MD106,"S3")*3)+(COUNTIF(beosztás!$LA106:$MD106,"S4")*4)+(COUNTIF(beosztás!$LA106:$MD106,"S5")*5)+(COUNTIF(beosztás!$LA106:$MD106,"S6")*6)+(COUNTIF(beosztás!$LA106:$MD106,"S7")*7)+(COUNTIF(beosztás!$LA106:$MD106,"S8")*8)+(COUNTIF(beosztás!$LA106:$MD106,"S9")*9)+(COUNTIF(beosztás!$LA106:$MD106,"S10")*10)+(COUNTIF(beosztás!$LA106:$MD106,"S11")*11)+(COUNTIF(beosztás!$LA106:$MD106,"S12")*12)</f>
        <v>0</v>
      </c>
      <c r="HP104" s="710">
        <f>COUNTIF(beosztás!$LA106:$MD106,"BN")*12+COUNTIF(beosztás!$LA106:$MD106,"BÉ")*12+COUNTIF(beosztás!$LA106:$MD106,"BDE")*8+COUNTIF(beosztás!$LA106:$MD106,"BDU")*8+COUNTIF(beosztás!$LA106:$MD106,"BÉJ")*8+COUNTIF(beosztás!$LA106:$MD106,"B1")*1+COUNTIF(beosztás!$LA106:$MD106,"B2")*2+COUNTIF(beosztás!$LA106:$MD106,"B3")*3+COUNTIF(beosztás!$KZ106:$MC106,"B5")*5+COUNTIF(beosztás!$KZ106:$MC106,"B6")*6+COUNTIF(beosztás!$KZ106:$MC106,"B7")*7+COUNTIF(beosztás!$KZ106:$MC106,"B8")*8+COUNTIF(beosztás!$LA106:$MD106,"B9")*9+COUNTIF(beosztás!$LA106:$MD106,"B10")*10+COUNTIF(beosztás!$LA106:$MD106,"B11")*11+COUNTIF(beosztás!$LA106:$MD106,"B12")*12+COUNTIF(beosztás!$LA106:$MD106,"BP")*0</f>
        <v>0</v>
      </c>
      <c r="HQ104" s="605">
        <f t="shared" si="556"/>
        <v>0</v>
      </c>
      <c r="HR104" s="710">
        <f>IF(C104="",0,alapadatok!$AN$12)</f>
        <v>0</v>
      </c>
      <c r="HS104" s="19">
        <f t="shared" si="557"/>
        <v>0</v>
      </c>
      <c r="HT104" s="907">
        <f t="shared" si="558"/>
        <v>0</v>
      </c>
      <c r="HU104" s="42"/>
      <c r="HV104" s="709">
        <f>COUNTIF(beosztás!$ME106:$NI106,"DE")*8</f>
        <v>0</v>
      </c>
      <c r="HW104" s="710">
        <f>COUNTIF(beosztás!$ME106:$NI106,"DU")*8</f>
        <v>0</v>
      </c>
      <c r="HX104" s="710">
        <f>COUNTIF(beosztás!$ME106:$NI106,"ÉJ")*8</f>
        <v>0</v>
      </c>
      <c r="HY104" s="710">
        <f>COUNTIF(beosztás!$ME106:$NI106,"N")*12</f>
        <v>0</v>
      </c>
      <c r="HZ104" s="710">
        <f>COUNTIF(beosztás!$ME106:$NI106,"É")*12</f>
        <v>0</v>
      </c>
      <c r="IA104" s="710">
        <f>SUM(beosztás!$ME106:$NI106)</f>
        <v>0</v>
      </c>
      <c r="IB104" s="710">
        <f>(COUNTIF(beosztás!$ME106:$NI106,"SN")*12)+(COUNTIF(beosztás!$ME106:$NI106,"SDE")*8)+(COUNTIF(beosztás!$ME106:$NI106,"SDU")*8)+(COUNTIF(beosztás!$ME106:$NI106,"SÉ")*12)+(COUNTIF(beosztás!$ME106:$NI106,"SÉJ")*8)+(COUNTIF(beosztás!$ME106:$NI106,"S1")*1)+(COUNTIF(beosztás!$ME106:$NI106,"S2")*2)+(COUNTIF(beosztás!$ME106:$NI106,"S3")*3)+(COUNTIF(beosztás!$ME106:$NI106,"S4")*4)+(COUNTIF(beosztás!$ME106:$NI106,"S5")*5)+(COUNTIF(beosztás!$ME106:$NI106,"S6")*6)+(COUNTIF(beosztás!$ME106:$NI106,"S7")*7)+(COUNTIF(beosztás!$ME106:$NI106,"S8")*8)+(COUNTIF(beosztás!$ME106:$NI106,"S9")*9)+(COUNTIF(beosztás!$ME106:$NI106,"S10")*10)+(COUNTIF(beosztás!$ME106:$NI106,"S11")*11)+(COUNTIF(beosztás!$ME106:$NI106,"S12")*12)</f>
        <v>0</v>
      </c>
      <c r="IC104" s="710">
        <f>COUNTIF(beosztás!$ME106:$NI106,"FÜ")*8</f>
        <v>0</v>
      </c>
      <c r="ID104" s="710">
        <f>COUNTIF(beosztás!$ME106:$NI106,"BN")*12+COUNTIF(beosztás!$ME106:$NI106,"BÉ")*12+COUNTIF(beosztás!$ME106:$NI106,"BDE")*8+COUNTIF(beosztás!$ME106:$NI106,"BDU")*8+COUNTIF(beosztás!$ME106:$NI106,"BÉJ")*8+COUNTIF(beosztás!$ME106:$NI106,"B1")*1+COUNTIF(beosztás!$ME106:$NI106,"B2")*2+COUNTIF(beosztás!$ME106:$NI106,"B3")*3+COUNTIF(beosztás!$ME106:$NI106,"B5")*5+COUNTIF(beosztás!$ME106:$NI106,"B6")*6+COUNTIF(beosztás!$ME106:$NI106,"B7")*7+COUNTIF(beosztás!$ME106:$NI106,"B8")*8+COUNTIF(beosztás!$ME106:$NI106,"B9")*9+COUNTIF(beosztás!$ME106:$NI106,"B10")*10+COUNTIF(beosztás!$ME106:$NI106,"B11")*11+COUNTIF(beosztás!$ME106:$NI106,"B12")*12+COUNTIF(beosztás!$ME106:$NI106,"BP")*0</f>
        <v>0</v>
      </c>
      <c r="IE104" s="605">
        <f t="shared" si="559"/>
        <v>0</v>
      </c>
      <c r="IF104" s="710">
        <f>IF(C104="",0,alapadatok!$AN$13)</f>
        <v>0</v>
      </c>
      <c r="IG104" s="19">
        <f t="shared" si="560"/>
        <v>0</v>
      </c>
      <c r="IH104" s="741">
        <f t="shared" si="561"/>
        <v>0</v>
      </c>
      <c r="II104" s="42"/>
      <c r="IJ104" s="25">
        <f t="shared" si="562"/>
        <v>0</v>
      </c>
      <c r="IK104" s="605">
        <f t="shared" si="563"/>
        <v>0</v>
      </c>
      <c r="IL104" s="605">
        <f t="shared" si="564"/>
        <v>0</v>
      </c>
      <c r="IM104" s="605">
        <f t="shared" si="565"/>
        <v>0</v>
      </c>
      <c r="IN104" s="605">
        <f t="shared" si="566"/>
        <v>0</v>
      </c>
      <c r="IO104" s="605">
        <f t="shared" si="567"/>
        <v>0</v>
      </c>
      <c r="IP104" s="605">
        <f t="shared" si="568"/>
        <v>0</v>
      </c>
      <c r="IQ104" s="605">
        <f t="shared" si="569"/>
        <v>0</v>
      </c>
      <c r="IR104" s="605">
        <f t="shared" si="570"/>
        <v>0</v>
      </c>
      <c r="IS104" s="605">
        <f t="shared" si="571"/>
        <v>0</v>
      </c>
      <c r="IT104" s="605">
        <f t="shared" si="572"/>
        <v>0</v>
      </c>
      <c r="IU104" s="19">
        <f t="shared" si="573"/>
        <v>0</v>
      </c>
      <c r="IV104" s="907">
        <f t="shared" si="574"/>
        <v>0</v>
      </c>
      <c r="IW104" s="43"/>
      <c r="JF104" s="21"/>
      <c r="JG104" s="21"/>
    </row>
    <row r="105" spans="1:267" ht="15.75" thickBot="1" x14ac:dyDescent="0.3">
      <c r="A105" s="66">
        <f>IF(beosztás!A107=0,"",beosztás!A107)</f>
        <v>24</v>
      </c>
      <c r="B105" s="63">
        <f>IF(beosztás!B107=0,"",beosztás!B107)</f>
        <v>44751</v>
      </c>
      <c r="C105" s="64" t="str">
        <f>IF(beosztás!C107=0,"",beosztás!C107)</f>
        <v>Varga Károly(PJ)</v>
      </c>
      <c r="D105" s="65" t="str">
        <f>IF(beosztás!D107=0,"",beosztás!D107)</f>
        <v>Benchmark/Panel Pac</v>
      </c>
      <c r="E105" s="18"/>
      <c r="F105" s="709">
        <f>COUNTIF(beosztás!$I107:$AM107,"DE")*8</f>
        <v>64</v>
      </c>
      <c r="G105" s="710">
        <f>COUNTIF(beosztás!$I107:$AM107,"DU")*8</f>
        <v>0</v>
      </c>
      <c r="H105" s="710">
        <f>COUNTIF(beosztás!$I107:$AM107,"ÉJ")*8</f>
        <v>0</v>
      </c>
      <c r="I105" s="710">
        <f>COUNTIF(beosztás!$I107:$AM107,"N")*12</f>
        <v>60</v>
      </c>
      <c r="J105" s="710">
        <f>COUNTIF(beosztás!$I107:$AM107,"é")*12</f>
        <v>24</v>
      </c>
      <c r="K105" s="710">
        <f>SUM(beosztás!$I107:$AM107)</f>
        <v>0</v>
      </c>
      <c r="L105" s="710">
        <f>COUNTIF(beosztás!$I107:$AM107,"FÜ")*8</f>
        <v>8</v>
      </c>
      <c r="M105" s="710">
        <f>(COUNTIF(beosztás!$I107:$AM107,"SN")*12)+(COUNTIF(beosztás!$I107:$AM107,"SDE")*8)+(COUNTIF(beosztás!$I107:$AM107,"SDU")*8)+(COUNTIF(beosztás!$I107:$AM107,"S1")*1)+(COUNTIF(beosztás!$I107:$AM107,"S2")*2)+(COUNTIF(beosztás!$I107:$AM107,"S3")*3)+(COUNTIF(beosztás!$I107:$AM107,"S4")*4)+(COUNTIF(beosztás!$I107:$AM107,"S5")*5)+(COUNTIF(beosztás!$I107:$AM107,"S6")*6)+(COUNTIF(beosztás!$I107:$AM107,"S7")*7)+(COUNTIF(beosztás!$I107:$AM107,"S8")*8)+(COUNTIF(beosztás!$I107:$AM107,"S9")*9)+(COUNTIF(beosztás!$I107:$AM107,"S10")*10)+(COUNTIF(beosztás!$I107:$AM107,"S11")*11)+(COUNTIF(beosztás!$I107:$AM107,"S12")*12)+(COUNTIF(beosztás!$I107:$AM107,"SÉ")*12)+(COUNTIF(beosztás!$I107:$AM107,"SÉJ")*8)</f>
        <v>16</v>
      </c>
      <c r="N105" s="710">
        <f>COUNTIF(beosztás!$I107:$AM107,"BN")*12+COUNTIF(beosztás!$I107:$AM107,"BÉ")*12+COUNTIF(beosztás!$I107:$AM107,"BDE")*8+COUNTIF(beosztás!$I107:$AM107,"BDU")*8+COUNTIF(beosztás!$I107:$AM107,"BÉJ")*8+COUNTIF(beosztás!$I107:$AM107,"B1")*1+COUNTIF(beosztás!$I107:$AM107,"B2")*2+COUNTIF(beosztás!$I107:$AM107,"B3")*3+COUNTIF(beosztás!$I107:$AM107,"B5")*5+COUNTIF(beosztás!$I107:$AM107,"B6")*6+COUNTIF(beosztás!$I107:$AM107,"B7")*7+COUNTIF(beosztás!$I107:$AM107,"B8")*8+COUNTIF(beosztás!$I107:$AM107,"B9")*9+COUNTIF(beosztás!$I107:$AM107,"B10")*10+COUNTIF(beosztás!$I107:$AM107,"B11")*11+COUNTIF(beosztás!$I107:$AM107,"B12")*12+COUNTIF(beosztás!$I107:$AM107,"BP")*0</f>
        <v>0</v>
      </c>
      <c r="O105" s="605">
        <f t="shared" si="461"/>
        <v>164</v>
      </c>
      <c r="P105" s="710">
        <f>IF(C105="",0,alapadatok!$AN$2)</f>
        <v>176</v>
      </c>
      <c r="Q105" s="19">
        <f t="shared" si="462"/>
        <v>-12</v>
      </c>
      <c r="R105" s="741">
        <f t="shared" si="463"/>
        <v>16</v>
      </c>
      <c r="S105" s="40"/>
      <c r="T105" s="709">
        <f>COUNTIF(beosztás!$AN107:$BO107,"DE")*8</f>
        <v>56</v>
      </c>
      <c r="U105" s="710">
        <f>COUNTIF(beosztás!$AN107:$BO107,"DU")*8</f>
        <v>0</v>
      </c>
      <c r="V105" s="710">
        <f>COUNTIF(beosztás!$AN107:$BO107,"ÉJ")*8</f>
        <v>0</v>
      </c>
      <c r="W105" s="710">
        <f>COUNTIF(beosztás!$AN107:$BO107,"N")*12</f>
        <v>36</v>
      </c>
      <c r="X105" s="710">
        <f>COUNTIF(beosztás!$AN107:$BO107,"É")*12</f>
        <v>0</v>
      </c>
      <c r="Y105" s="710">
        <f>SUM(beosztás!$AN107:$BO107)</f>
        <v>0</v>
      </c>
      <c r="Z105" s="710">
        <f>(COUNTIF(beosztás!$AN107:$BO107,"SN")*12)+(COUNTIF(beosztás!$AN107:$BO107,"SDE")*8)+(COUNTIF(beosztás!$AN107:$BO107,"SDU")*8)+(COUNTIF(beosztás!$AN107:$BO107,"SÉ")*12)+(COUNTIF(beosztás!$AN107:$BO107,"SÉJ")*8)+(COUNTIF(beosztás!$AN107:$BO107,"S1")*1)+(COUNTIF(beosztás!$AN107:$BO107,"S2")*2)+(COUNTIF(beosztás!$AN107:$BO107,"S3")*3)+(COUNTIF(beosztás!$AN107:$BO107,"S4")*4)+(COUNTIF(beosztás!$AN107:$BO107,"S5")*5)+(COUNTIF(beosztás!$AN107:$BO107,"S6")*6)+(COUNTIF(beosztás!$AN107:$BO107,"S7")*7)+(COUNTIF(beosztás!$AN107:$BO107,"S8")*8)+(COUNTIF(beosztás!$AN107:$BO107,"S9")*9)+(COUNTIF(beosztás!$AN107:$BO107,"S10")*10)+(COUNTIF(beosztás!$AN107:$BO107,"S11")*11)+(COUNTIF(beosztás!$AN107:$BO107,"S12")*12)</f>
        <v>0</v>
      </c>
      <c r="AA105" s="710">
        <f>COUNTIF(beosztás!$AN107:$BO107,"FÜ")*8</f>
        <v>0</v>
      </c>
      <c r="AB105" s="710">
        <f>COUNTIF(beosztás!$AN107:$BO107,"BN")*12+COUNTIF(beosztás!$AN107:$BO107,"BÉ")*12+COUNTIF(beosztás!$AN107:$BO107,"BDE")*8+COUNTIF(beosztás!$AN107:$BO107,"BDU")*8+COUNTIF(beosztás!$AN107:$BO107,"BÉJ")*8+COUNTIF(beosztás!$AN107:$BO107,"B1")*1+COUNTIF(beosztás!$AN107:$BO107,"B2")*2+COUNTIF(beosztás!$AN107:$BO107,"B3")*3+COUNTIF(beosztás!$AN107:$BO107,"B5")*5+COUNTIF(beosztás!$AN107:$BO107,"B6")*6+COUNTIF(beosztás!$AN107:$BO107,"B7")*7+COUNTIF(beosztás!$AN107:$BO107,"B8")*8+COUNTIF(beosztás!$AN107:$BO107,"B9")*9+COUNTIF(beosztás!$AN107:$BO107,"B10")*10+COUNTIF(beosztás!$AN107:$BO107,"B11")*11+COUNTIF(beosztás!$AN107:$BO107,"B12")*12+COUNTIF(beosztás!$AN107:$BO107,"BP")*0</f>
        <v>0</v>
      </c>
      <c r="AC105" s="605">
        <f t="shared" si="464"/>
        <v>92</v>
      </c>
      <c r="AD105" s="1161">
        <v>80</v>
      </c>
      <c r="AE105" s="19">
        <f t="shared" si="465"/>
        <v>12</v>
      </c>
      <c r="AF105" s="741">
        <f t="shared" si="466"/>
        <v>0</v>
      </c>
      <c r="AG105" s="40"/>
      <c r="AH105" s="25">
        <f t="shared" si="467"/>
        <v>120</v>
      </c>
      <c r="AI105" s="605">
        <f t="shared" si="468"/>
        <v>0</v>
      </c>
      <c r="AJ105" s="605">
        <f t="shared" si="469"/>
        <v>0</v>
      </c>
      <c r="AK105" s="605">
        <f t="shared" si="470"/>
        <v>96</v>
      </c>
      <c r="AL105" s="605">
        <f t="shared" si="471"/>
        <v>24</v>
      </c>
      <c r="AM105" s="605">
        <f t="shared" si="472"/>
        <v>0</v>
      </c>
      <c r="AN105" s="605">
        <f t="shared" si="473"/>
        <v>16</v>
      </c>
      <c r="AO105" s="605">
        <f t="shared" si="474"/>
        <v>8</v>
      </c>
      <c r="AP105" s="605">
        <f t="shared" si="475"/>
        <v>0</v>
      </c>
      <c r="AQ105" s="605">
        <f t="shared" si="476"/>
        <v>256</v>
      </c>
      <c r="AR105" s="605">
        <f t="shared" si="477"/>
        <v>256</v>
      </c>
      <c r="AS105" s="19">
        <f t="shared" si="478"/>
        <v>0</v>
      </c>
      <c r="AT105" s="741">
        <f t="shared" si="479"/>
        <v>16</v>
      </c>
      <c r="AU105" s="41"/>
      <c r="AV105" s="709">
        <f>COUNTIF(beosztás!$BP107:$CT107,"DE")*8</f>
        <v>80</v>
      </c>
      <c r="AW105" s="710">
        <f>COUNTIF(beosztás!$BP107:$CT107,"DU")*8</f>
        <v>0</v>
      </c>
      <c r="AX105" s="710">
        <f>COUNTIF(beosztás!$BP107:$CT107,"ÉJ")*8</f>
        <v>0</v>
      </c>
      <c r="AY105" s="710">
        <f>COUNTIF(beosztás!$BP107:$CT107,"N")*12</f>
        <v>0</v>
      </c>
      <c r="AZ105" s="710">
        <f>COUNTIF(beosztás!$BP107:$CT107,"é")*12</f>
        <v>0</v>
      </c>
      <c r="BA105" s="710">
        <f>SUM(beosztás!$BP107:$CT107)</f>
        <v>0</v>
      </c>
      <c r="BB105" s="710">
        <f>COUNTIF(beosztás!$BP107:$CT107,"FÜ")*8</f>
        <v>8</v>
      </c>
      <c r="BC105" s="897">
        <f>(COUNTIF(beosztás!$BP107:$CT107,"SN")*12)+(COUNTIF(beosztás!$BP107:$CT107,"SDE")*8)+(COUNTIF(beosztás!$BP107:$CT107,"SDU")*8)+(COUNTIF(beosztás!$BP107:$CT107,"SÉ")*12)+(COUNTIF(beosztás!$BP107:$CT107,"SÉJ")*8)+(COUNTIF(beosztás!$BP107:$CT107,"S1")*1)+(COUNTIF(beosztás!$BP107:$CT107,"S2")*2)+(COUNTIF(beosztás!$BP107:$CT107,"S3")*3)+(COUNTIF(beosztás!$BP107:$CT107,"S4")*4)+(COUNTIF(beosztás!$BP107:$CT107,"S5")*5)+(COUNTIF(beosztás!$BP107:$CT107,"S6")*6)+(COUNTIF(beosztás!$BP107:$CT107,"S7")*7)+(COUNTIF(beosztás!$BP107:$CT107,"S8")*8)+(COUNTIF(beosztás!$BP107:$CT107,"S9")*9)+(COUNTIF(beosztás!$BP107:$CT107,"S10")*10)+(COUNTIF(beosztás!$BP107:$CT107,"S11")*11)+(COUNTIF(beosztás!$BP107:$CT107,"S12")*12)</f>
        <v>0</v>
      </c>
      <c r="BD105" s="710">
        <f>COUNTIF(beosztás!$BP107:$CT107,"BN")*12+COUNTIF(beosztás!$BP107:$CT107,"BÉ")*12+COUNTIF(beosztás!$BP107:$CT107,"BDE")*8+COUNTIF(beosztás!$BP107:$CT107,"BDU")*8+COUNTIF(beosztás!$BP107:$CT107,"BÉJ")*8+COUNTIF(beosztás!$BP107:$CT107,"B1")*1+COUNTIF(beosztás!$BP107:$CT107,"B2")*2+COUNTIF(beosztás!$BP107:$CT107,"B3")*3+COUNTIF(beosztás!$BP107:$CT107,"B5")*5+COUNTIF(beosztás!$BP107:$CT107,"B6")*6+COUNTIF(beosztás!$BP107:$CT107,"B7")*7+COUNTIF(beosztás!$BP107:$CT107,"B8")*8+COUNTIF(beosztás!$BP107:$CT107,"B9")*9+COUNTIF(beosztás!$BP107:$CT107,"B10")*10+COUNTIF(beosztás!$BP107:$CT107,"B11")*11+COUNTIF(beosztás!$BP107:$CT107,"B12")*12+COUNTIF(beosztás!$BP107:$CT107,"BP")*0</f>
        <v>0</v>
      </c>
      <c r="BE105" s="605">
        <f t="shared" si="480"/>
        <v>80</v>
      </c>
      <c r="BF105" s="1161">
        <v>80</v>
      </c>
      <c r="BG105" s="19">
        <f t="shared" si="481"/>
        <v>0</v>
      </c>
      <c r="BH105" s="741">
        <f t="shared" si="482"/>
        <v>0</v>
      </c>
      <c r="BI105" s="40"/>
      <c r="BJ105" s="709">
        <f>COUNTIF(beosztás!$CU107:$DX107,"DE")*8</f>
        <v>0</v>
      </c>
      <c r="BK105" s="710">
        <f>COUNTIF(beosztás!$CU107:$DX107,"DU")*8</f>
        <v>0</v>
      </c>
      <c r="BL105" s="710">
        <f>COUNTIF(beosztás!$CU107:$DX107,"ÉJ")*8</f>
        <v>0</v>
      </c>
      <c r="BM105" s="710">
        <f>COUNTIF(beosztás!$CU107:$DX107,"N")*12</f>
        <v>0</v>
      </c>
      <c r="BN105" s="710">
        <f>COUNTIF(beosztás!$CU107:$DX107,"É")*12</f>
        <v>0</v>
      </c>
      <c r="BO105" s="710">
        <f>SUM(beosztás!$CU107:$DX107)</f>
        <v>0</v>
      </c>
      <c r="BP105" s="897">
        <f>(COUNTIF(beosztás!$CU107:$DX107,"SN")*12)+(COUNTIF(beosztás!$CU107:$DX107,"SDE")*8)+(COUNTIF(beosztás!$CU107:$DX107,"SDU")*8)+(COUNTIF(beosztás!$CU107:$DX107,"SÉ")*12)+(COUNTIF(beosztás!$CU107:$DX107,"SÉJ")*8)+(COUNTIF(beosztás!$CU107:$DX107,"S1")*1)+(COUNTIF(beosztás!$CU107:$DX107,"S2")*2)+(COUNTIF(beosztás!$CU107:$DX107,"S3")*3)+(COUNTIF(beosztás!$CU107:$DX107,"S4")*4)+(COUNTIF(beosztás!$CU107:$DX107,"S5")*5)+(COUNTIF(beosztás!$CU107:$DX107,"S6")*6)+(COUNTIF(beosztás!$CU107:$DX107,"S7")*7)+(COUNTIF(beosztás!$CU107:$DX107,"S8")*8)+(COUNTIF(beosztás!$CU107:$DX107,"S9")*9)+(COUNTIF(beosztás!$CU107:$DX107,"S10")*10)+(COUNTIF(beosztás!$CU107:$DX107,"S11")*11)+(COUNTIF(beosztás!$CU107:$DX107,"S12")*12)</f>
        <v>0</v>
      </c>
      <c r="BQ105" s="710">
        <f>COUNTIF(beosztás!$CU107:$DX107,"FÜ")*8</f>
        <v>8</v>
      </c>
      <c r="BR105" s="710">
        <f>COUNTIF(beosztás!$CU107:$DX107,"BN")*12+COUNTIF(beosztás!$CU107:$DX107,"BÉ")*12+COUNTIF(beosztás!$CU107:$DX107,"BDE")*8+COUNTIF(beosztás!$CU107:$DX107,"BDU")*8+COUNTIF(beosztás!$CU107:$DX107,"BÉJ")*8+COUNTIF(beosztás!$CU107:$DX107,"B1")*1+COUNTIF(beosztás!$CU107:$DX107,"B2")*2+COUNTIF(beosztás!$CU107:$DX107,"B3")*3+COUNTIF(beosztás!$CU107:$DX107,"B5")*5+COUNTIF(beosztás!$CU107:$DX107,"B6")*6+COUNTIF(beosztás!$CU107:$DX107,"B7")*7+COUNTIF(beosztás!$CU107:$DX107,"B8")*8+COUNTIF(beosztás!$CU107:$DX107,"B9")*9+COUNTIF(beosztás!$CU107:$DX107,"B10")*10+COUNTIF(beosztás!$CU107:$DX107,"B11")*11+COUNTIF(beosztás!$CU107:$DX107,"B12")*12+COUNTIF(beosztás!$CU107:$DX107,"BP")*0</f>
        <v>0</v>
      </c>
      <c r="BS105" s="605">
        <f t="shared" si="483"/>
        <v>0</v>
      </c>
      <c r="BT105" s="710">
        <f>IF(C105="",0,alapadatok!$AN$5)</f>
        <v>168</v>
      </c>
      <c r="BU105" s="19">
        <f t="shared" si="484"/>
        <v>-168</v>
      </c>
      <c r="BV105" s="741">
        <f t="shared" si="485"/>
        <v>0</v>
      </c>
      <c r="BW105" s="40"/>
      <c r="BX105" s="25">
        <f t="shared" si="486"/>
        <v>80</v>
      </c>
      <c r="BY105" s="605">
        <f t="shared" si="487"/>
        <v>0</v>
      </c>
      <c r="BZ105" s="605">
        <f t="shared" si="488"/>
        <v>0</v>
      </c>
      <c r="CA105" s="605">
        <f t="shared" si="489"/>
        <v>0</v>
      </c>
      <c r="CB105" s="605">
        <f t="shared" si="490"/>
        <v>0</v>
      </c>
      <c r="CC105" s="605">
        <f t="shared" si="491"/>
        <v>0</v>
      </c>
      <c r="CD105" s="605">
        <f t="shared" si="492"/>
        <v>0</v>
      </c>
      <c r="CE105" s="605">
        <f t="shared" si="493"/>
        <v>16</v>
      </c>
      <c r="CF105" s="605">
        <f t="shared" si="494"/>
        <v>0</v>
      </c>
      <c r="CG105" s="605">
        <f t="shared" si="495"/>
        <v>80</v>
      </c>
      <c r="CH105" s="605">
        <f t="shared" si="496"/>
        <v>248</v>
      </c>
      <c r="CI105" s="19">
        <f t="shared" si="497"/>
        <v>-168</v>
      </c>
      <c r="CJ105" s="741">
        <f t="shared" si="498"/>
        <v>0</v>
      </c>
      <c r="CK105" s="41"/>
      <c r="CL105" s="709">
        <f>COUNTIF(beosztás!$DY107:$FC107,"DE")*8</f>
        <v>0</v>
      </c>
      <c r="CM105" s="710">
        <f>COUNTIF(beosztás!$DY107:$FC107,"DU")*8</f>
        <v>0</v>
      </c>
      <c r="CN105" s="710">
        <f>COUNTIF(beosztás!$DY107:$FC107,"ÉJ")*8</f>
        <v>0</v>
      </c>
      <c r="CO105" s="710">
        <f>COUNTIF(beosztás!$DY107:$FC107,"N")*12</f>
        <v>0</v>
      </c>
      <c r="CP105" s="710">
        <f>COUNTIF(beosztás!$DY107:$FC107,"é")*12</f>
        <v>0</v>
      </c>
      <c r="CQ105" s="710">
        <f>SUM(beosztás!$DY107:$FC107)</f>
        <v>0</v>
      </c>
      <c r="CR105" s="710">
        <f>COUNTIF(beosztás!$DY107:$FC107,"FÜ")*8</f>
        <v>16</v>
      </c>
      <c r="CS105" s="897">
        <f>(COUNTIF(beosztás!$DY107:$FC107,"SN")*12)+(COUNTIF(beosztás!$DY107:$FC107,"SDE")*8)+(COUNTIF(beosztás!$DY107:$FC107,"SDU")*8)+(COUNTIF(beosztás!$DY107:$FC107,"SÉ")*12)+(COUNTIF(beosztás!$DY107:$FC107,"SÉJ")*8)+(COUNTIF(beosztás!$DY107:$FC107,"S1")*1)+(COUNTIF(beosztás!$DY107:$FC107,"S2")*2)+(COUNTIF(beosztás!$DY107:$FC107,"S3")*3)+(COUNTIF(beosztás!$DY107:$FC107,"S4")*4)+(COUNTIF(beosztás!$DY107:$FC107,"S5")*5)+(COUNTIF(beosztás!$DY107:$FC107,"S6")*6)+(COUNTIF(beosztás!$DY107:$FC107,"S7")*7)+(COUNTIF(beosztás!$DY107:$FC107,"S8")*8)+(COUNTIF(beosztás!$DY107:$FC107,"S9")*9)+(COUNTIF(beosztás!$DY107:$FC107,"S10")*10)+(COUNTIF(beosztás!$DY107:$FC107,"S11")*11)+(COUNTIF(beosztás!$DY107:$FC107,"S12")*12)</f>
        <v>0</v>
      </c>
      <c r="CT105" s="710">
        <f>COUNTIF(beosztás!$DY107:$FC107,"BN")*12+COUNTIF(beosztás!$DY107:$FC107,"BÉ")*12+COUNTIF(beosztás!$DY107:$FC107,"BDE")*8+COUNTIF(beosztás!$DY107:$FC107,"BDU")*8+COUNTIF(beosztás!$DY107:$FC107,"BÉJ")*8+COUNTIF(beosztás!$DY107:$FC107,"B1")*1+COUNTIF(beosztás!$DY107:$FC107,"B2")*2+COUNTIF(beosztás!$DY107:$FC107,"B3")*3+COUNTIF(beosztás!$DY107:$FC107,"B5")*5+COUNTIF(beosztás!$DY107:$FC107,"B6")*6+COUNTIF(beosztás!$DY107:$FC107,"B7")*7+COUNTIF(beosztás!$DY107:$FC107,"B8")*8+COUNTIF(beosztás!$DY107:$FC107,"B9")*9+COUNTIF(beosztás!$DY107:$FC107,"B10")*10+COUNTIF(beosztás!$DY107:$FC107,"B11")*11+COUNTIF(beosztás!$DY107:$FC107,"B12")*12+COUNTIF(beosztás!$DY107:$FC107,"BP")*0</f>
        <v>0</v>
      </c>
      <c r="CU105" s="605">
        <f t="shared" si="575"/>
        <v>0</v>
      </c>
      <c r="CV105" s="710">
        <f>IF(C105="",0,alapadatok!$AN$6)</f>
        <v>168</v>
      </c>
      <c r="CW105" s="19">
        <f t="shared" si="500"/>
        <v>-168</v>
      </c>
      <c r="CX105" s="907">
        <f t="shared" si="501"/>
        <v>0</v>
      </c>
      <c r="CY105" s="40"/>
      <c r="CZ105" s="709">
        <f>COUNTIF(beosztás!$FD107:$GG107,"DE")*8</f>
        <v>0</v>
      </c>
      <c r="DA105" s="710">
        <f>COUNTIF(beosztás!$FD107:$GG107,"DU")*8</f>
        <v>0</v>
      </c>
      <c r="DB105" s="710">
        <f>COUNTIF(beosztás!$FD107:$GG107,"ÉJ")*8</f>
        <v>0</v>
      </c>
      <c r="DC105" s="710">
        <f>COUNTIF(beosztás!$FD107:$GG107,"N")*12</f>
        <v>0</v>
      </c>
      <c r="DD105" s="710">
        <f>COUNTIF(beosztás!$FD107:$GG107,"É")*12</f>
        <v>0</v>
      </c>
      <c r="DE105" s="710">
        <f>SUM(beosztás!$FD107:$GG107)</f>
        <v>0</v>
      </c>
      <c r="DF105" s="897">
        <f>(COUNTIF(beosztás!$FD107:$GG107,"SN")*12)+(COUNTIF(beosztás!$FD107:$GG107,"SDE")*8)+(COUNTIF(beosztás!$FD107:$GG107,"SDU")*8)+(COUNTIF(beosztás!$FD107:$GG107,"SÉ")*12)+(COUNTIF(beosztás!$FD107:$GG107,"SÉJ")*8)+(COUNTIF(beosztás!$FD107:$GG107,"S1")*1)+(COUNTIF(beosztás!$FD107:$GG107,"S2")*2)+(COUNTIF(beosztás!$FD107:$GG107,"S3")*3)+(COUNTIF(beosztás!$FD107:$GG107,"S4")*4)+(COUNTIF(beosztás!$FD107:$GG107,"S5")*5)+(COUNTIF(beosztás!$FD107:$GG107,"S6")*6)+(COUNTIF(beosztás!$FD107:$GG107,"S7")*7)+(COUNTIF(beosztás!$FD107:$GG107,"S8")*8)+(COUNTIF(beosztás!$FD107:$GG107,"S9")*9)+(COUNTIF(beosztás!$FD107:$GG107,"S10")*10)+(COUNTIF(beosztás!$FD107:$GG107,"S11")*11)+(COUNTIF(beosztás!$FD107:$GG107,"S12")*12)</f>
        <v>0</v>
      </c>
      <c r="DG105" s="710">
        <f>COUNTIF(beosztás!$FD107:$GG107,"FÜ")*8</f>
        <v>0</v>
      </c>
      <c r="DH105" s="710">
        <f>COUNTIF(beosztás!$FD107:$GG107,"BN")*12+COUNTIF(beosztás!$FD107:$GG107,"BÉ")*12+COUNTIF(beosztás!$FD107:$GG107,"BDE")*8+COUNTIF(beosztás!$FD107:$GG107,"BDU")*8+COUNTIF(beosztás!$FD107:$GG107,"BÉJ")*8+COUNTIF(beosztás!$FD107:$GG107,"B1")*1+COUNTIF(beosztás!$FD107:$GG107,"B2")*2+COUNTIF(beosztás!$FD107:$GG107,"B3")*3+COUNTIF(beosztás!$FD107:$GG107,"B5")*5+COUNTIF(beosztás!$FD107:$GG107,"B6")*6+COUNTIF(beosztás!$FD107:$GG107,"B7")*7+COUNTIF(beosztás!$FD107:$GG107,"B8")*8+COUNTIF(beosztás!$FD107:$GG107,"B9")*9+COUNTIF(beosztás!$FD107:$GG107,"B10")*10+COUNTIF(beosztás!$FD107:$GG107,"B11")*11+COUNTIF(beosztás!$FD107:$GG107,"B12")*12+COUNTIF(beosztás!$FD107:$GG107,"BP")*0</f>
        <v>0</v>
      </c>
      <c r="DI105" s="605">
        <f t="shared" si="502"/>
        <v>0</v>
      </c>
      <c r="DJ105" s="710">
        <f>IF(C105="",0,alapadatok!$AN$7)</f>
        <v>160</v>
      </c>
      <c r="DK105" s="19">
        <f t="shared" si="503"/>
        <v>-160</v>
      </c>
      <c r="DL105" s="741">
        <f t="shared" si="504"/>
        <v>0</v>
      </c>
      <c r="DM105" s="40"/>
      <c r="DN105" s="25">
        <f t="shared" si="505"/>
        <v>0</v>
      </c>
      <c r="DO105" s="605">
        <f t="shared" si="506"/>
        <v>0</v>
      </c>
      <c r="DP105" s="605">
        <f t="shared" si="507"/>
        <v>0</v>
      </c>
      <c r="DQ105" s="605">
        <f t="shared" si="508"/>
        <v>0</v>
      </c>
      <c r="DR105" s="605">
        <f t="shared" si="509"/>
        <v>0</v>
      </c>
      <c r="DS105" s="605">
        <f t="shared" si="510"/>
        <v>0</v>
      </c>
      <c r="DT105" s="605">
        <f t="shared" si="511"/>
        <v>0</v>
      </c>
      <c r="DU105" s="605">
        <f t="shared" si="512"/>
        <v>16</v>
      </c>
      <c r="DV105" s="605">
        <f t="shared" si="513"/>
        <v>0</v>
      </c>
      <c r="DW105" s="605">
        <f t="shared" si="514"/>
        <v>0</v>
      </c>
      <c r="DX105" s="605">
        <f t="shared" si="515"/>
        <v>328</v>
      </c>
      <c r="DY105" s="19">
        <f t="shared" si="516"/>
        <v>-328</v>
      </c>
      <c r="DZ105" s="907">
        <f t="shared" si="517"/>
        <v>0</v>
      </c>
      <c r="EA105" s="41"/>
      <c r="EB105" s="709">
        <f>COUNTIF(beosztás!$GH107:$HL107,"DE")*8</f>
        <v>0</v>
      </c>
      <c r="EC105" s="710">
        <f>COUNTIF(beosztás!$GH107:$HL107,"DU")*8</f>
        <v>0</v>
      </c>
      <c r="ED105" s="710">
        <f>COUNTIF(beosztás!$GH107:$HL107,"ÉJ")*8</f>
        <v>0</v>
      </c>
      <c r="EE105" s="710">
        <f>COUNTIF(beosztás!$GH107:$HL107,"N")*12</f>
        <v>0</v>
      </c>
      <c r="EF105" s="710">
        <f>COUNTIF(beosztás!$GH107:$HL107,"é")*12</f>
        <v>0</v>
      </c>
      <c r="EG105" s="710">
        <f>SUM(beosztás!$GH107:$HL107)</f>
        <v>0</v>
      </c>
      <c r="EH105" s="710">
        <f>COUNTIF(beosztás!$GH107:$HL107,"FÜ")*8</f>
        <v>0</v>
      </c>
      <c r="EI105" s="897">
        <f>(COUNTIF(beosztás!$GH107:$HL107,"SN")*12)+(COUNTIF(beosztás!$GH107:$HL107,"SDE")*8)+(COUNTIF(beosztás!$GH107:$HL107,"SDU")*8)+(COUNTIF(beosztás!$GH107:$HL107,"SÉ")*12)+(COUNTIF(beosztás!$GH107:$HL107,"SÉJ")*8)+(COUNTIF(beosztás!$GH107:$HL107,"S1")*1)+(COUNTIF(beosztás!$GH107:$HL107,"S2")*2)+(COUNTIF(beosztás!$GH107:$HL107,"S3")*3)+(COUNTIF(beosztás!$GH107:$HL107,"S4")*4)+(COUNTIF(beosztás!$GH107:$HL107,"S5")*5)+(COUNTIF(beosztás!$GH107:$HL107,"S6")*6)+(COUNTIF(beosztás!$GH107:$HL107,"S7")*7)+(COUNTIF(beosztás!$GH107:$HL107,"S8")*8)+(COUNTIF(beosztás!$GH107:$HL107,"S9")*9)+(COUNTIF(beosztás!$GH107:$HL107,"S10")*10)+(COUNTIF(beosztás!$GH107:$HL107,"S11")*11)+(COUNTIF(beosztás!$GH107:$HL107,"S12")*12)</f>
        <v>0</v>
      </c>
      <c r="EJ105" s="710">
        <f>COUNTIF(beosztás!$GH107:$HL107,"BN")*12+COUNTIF(beosztás!$GH107:$HL107,"BÉ")*12+COUNTIF(beosztás!$GH107:$HL107,"BDE")*8+COUNTIF(beosztás!$GH107:$HL107,"BDU")*8+COUNTIF(beosztás!$GH107:$HL107,"BÉJ")*8+COUNTIF(beosztás!$GH107:$HL107,"B1")*1+COUNTIF(beosztás!$GH107:$HL107,"B2")*2+COUNTIF(beosztás!$GH107:$HL107,"B3")*3+COUNTIF(beosztás!$GH107:$HL107,"B5")*5+COUNTIF(beosztás!$GH107:$HL107,"B6")*6+COUNTIF(beosztás!$GH107:$HL107,"B7")*7+COUNTIF(beosztás!$GH107:$HL107,"B8")*8+COUNTIF(beosztás!$GH107:$HL107,"B9")*9+COUNTIF(beosztás!$GH107:$HL107,"B10")*10+COUNTIF(beosztás!$GH107:$HL107,"B11")*11+COUNTIF(beosztás!$GH107:$HL107,"B12")*12+COUNTIF(beosztás!$GH107:$HL107,"BP")*0</f>
        <v>0</v>
      </c>
      <c r="EK105" s="605">
        <f t="shared" si="518"/>
        <v>0</v>
      </c>
      <c r="EL105" s="710">
        <f>IF(C105="",0,alapadatok!$AN$8)</f>
        <v>184</v>
      </c>
      <c r="EM105" s="19">
        <f t="shared" si="519"/>
        <v>-184</v>
      </c>
      <c r="EN105" s="907">
        <f t="shared" si="520"/>
        <v>0</v>
      </c>
      <c r="EO105" s="40"/>
      <c r="EP105" s="709">
        <f>COUNTIF(beosztás!$HM107:$IQ107,"DE")*8</f>
        <v>0</v>
      </c>
      <c r="EQ105" s="710">
        <f>COUNTIF(beosztás!$HM107:$IQ107,"DU")*8</f>
        <v>0</v>
      </c>
      <c r="ER105" s="710">
        <f>COUNTIF(beosztás!$HM107:$IQ107,"ÉJ")*8</f>
        <v>0</v>
      </c>
      <c r="ES105" s="710">
        <f>COUNTIF(beosztás!$HM107:$IQ107,"N")*12</f>
        <v>0</v>
      </c>
      <c r="ET105" s="710">
        <f>COUNTIF(beosztás!$HM107:$IQ107,"É")*12</f>
        <v>0</v>
      </c>
      <c r="EU105" s="710">
        <f>SUM(beosztás!$HM107:$IQ107)</f>
        <v>0</v>
      </c>
      <c r="EV105" s="897">
        <f>(COUNTIF(beosztás!$HM107:$IQ107,"SN")*12)+(COUNTIF(beosztás!$HM107:$IQ107,"SDE")*8)+(COUNTIF(beosztás!$HM107:$IQ107,"SDU")*8)+(COUNTIF(beosztás!$HM107:$IQ107,"SÉ")*12)+(COUNTIF(beosztás!$HM107:$IQ107,"SÉJ")*8)+(COUNTIF(beosztás!$HM107:$IQ107,"S1")*1)+(COUNTIF(beosztás!$HM107:$IQ107,"S2")*2)+(COUNTIF(beosztás!$HM107:$IQ107,"S3")*3)+(COUNTIF(beosztás!$HM107:$IQ107,"S4")*4)+(COUNTIF(beosztás!$HM107:$IQ107,"S5")*5)+(COUNTIF(beosztás!$HM107:$IQ107,"S6")*6)+(COUNTIF(beosztás!$HM107:$IQ107,"S7")*7)+(COUNTIF(beosztás!$HM107:$IQ107,"S8")*8)+(COUNTIF(beosztás!$HM107:$IQ107,"S9")*9)+(COUNTIF(beosztás!$HM107:$IQ107,"S10")*10)+(COUNTIF(beosztás!$HM107:$IQ107,"S11")*11)+(COUNTIF(beosztás!$HM107:$IQ107,"S12")*12)</f>
        <v>0</v>
      </c>
      <c r="EW105" s="710">
        <f>COUNTIF(beosztás!$HM107:$IQ107,"FÜ")*8</f>
        <v>8</v>
      </c>
      <c r="EX105" s="710">
        <f>COUNTIF(beosztás!$HM107:$IQ107,"BN")*12+COUNTIF(beosztás!$HM107:$IQ107,"BÉ")*12+COUNTIF(beosztás!$HM107:$IQ107,"BDE")*8+COUNTIF(beosztás!$HM107:$IQ107,"BDU")*8+COUNTIF(beosztás!$HM107:$IQ107,"BÉJ")*8+COUNTIF(beosztás!$HM107:$IQ107,"B1")*1+COUNTIF(beosztás!$HM107:$IQ107,"B2")*2+COUNTIF(beosztás!$HM107:$IQ107,"B3")*3+COUNTIF(beosztás!$HM107:$IQ107,"B5")*5+COUNTIF(beosztás!$HM107:$IQ107,"B6")*6+COUNTIF(beosztás!$HM107:$IQ107,"B7")*7+COUNTIF(beosztás!$HM107:$IQ107,"B8")*8+COUNTIF(beosztás!$HM107:$IQ107,"B9")*9+COUNTIF(beosztás!$HM107:$IQ107,"B10")*10+COUNTIF(beosztás!$HM107:$IQ107,"B11")*11+COUNTIF(beosztás!$HM107:$IQ107,"B12")*12+COUNTIF(beosztás!$HM107:$IQ107,"BP")*0</f>
        <v>0</v>
      </c>
      <c r="EY105" s="605">
        <f t="shared" si="521"/>
        <v>0</v>
      </c>
      <c r="EZ105" s="710">
        <f>IF(C105="",0,alapadatok!$AN$9)</f>
        <v>168</v>
      </c>
      <c r="FA105" s="19">
        <f t="shared" si="522"/>
        <v>-168</v>
      </c>
      <c r="FB105" s="907">
        <f t="shared" si="523"/>
        <v>0</v>
      </c>
      <c r="FC105" s="40"/>
      <c r="FD105" s="25">
        <f t="shared" si="524"/>
        <v>0</v>
      </c>
      <c r="FE105" s="605">
        <f t="shared" si="525"/>
        <v>0</v>
      </c>
      <c r="FF105" s="605">
        <f t="shared" si="526"/>
        <v>0</v>
      </c>
      <c r="FG105" s="605">
        <f t="shared" si="527"/>
        <v>0</v>
      </c>
      <c r="FH105" s="605">
        <f t="shared" si="528"/>
        <v>0</v>
      </c>
      <c r="FI105" s="605">
        <f t="shared" si="529"/>
        <v>0</v>
      </c>
      <c r="FJ105" s="605">
        <f t="shared" si="530"/>
        <v>0</v>
      </c>
      <c r="FK105" s="605">
        <f t="shared" si="531"/>
        <v>8</v>
      </c>
      <c r="FL105" s="605">
        <f t="shared" si="532"/>
        <v>0</v>
      </c>
      <c r="FM105" s="605">
        <f t="shared" si="533"/>
        <v>0</v>
      </c>
      <c r="FN105" s="605">
        <f t="shared" si="534"/>
        <v>352</v>
      </c>
      <c r="FO105" s="19">
        <f t="shared" si="535"/>
        <v>-352</v>
      </c>
      <c r="FP105" s="907">
        <f t="shared" si="536"/>
        <v>0</v>
      </c>
      <c r="FQ105" s="41"/>
      <c r="FR105" s="709">
        <f>COUNTIF(beosztás!$IR107:$JU107,"DE")*8</f>
        <v>0</v>
      </c>
      <c r="FS105" s="710">
        <f>COUNTIF(beosztás!$IR107:$JU107,"DU")*8</f>
        <v>0</v>
      </c>
      <c r="FT105" s="710">
        <f>COUNTIF(beosztás!$IR107:$JU107,"ÉJ")*8</f>
        <v>0</v>
      </c>
      <c r="FU105" s="710">
        <f>COUNTIF(beosztás!$IR107:$JU107,"N")*12</f>
        <v>0</v>
      </c>
      <c r="FV105" s="710">
        <f>COUNTIF(beosztás!$IR107:$JU107,"é")*12</f>
        <v>0</v>
      </c>
      <c r="FW105" s="710">
        <f>SUM(beosztás!$IR107:$JU107)</f>
        <v>0</v>
      </c>
      <c r="FX105" s="710">
        <f>COUNTIF(beosztás!$IR107:$JU107,"FÜ")*8</f>
        <v>0</v>
      </c>
      <c r="FY105" s="897">
        <f>(COUNTIF(beosztás!$IR107:$JU107,"SN")*12)+(COUNTIF(beosztás!$IR107:$JU107,"SDE")*8)+(COUNTIF(beosztás!$IR107:$JU107,"SDU")*8)+(COUNTIF(beosztás!$IR107:$JU107,"SÉ")*12)+(COUNTIF(beosztás!$IR107:$JU107,"SÉJ")*8)+(COUNTIF(beosztás!$IR107:$JU107,"S1")*1)+(COUNTIF(beosztás!$IR107:$JU107,"S2")*2)+(COUNTIF(beosztás!$IR107:$JU107,"S3")*3)+(COUNTIF(beosztás!$IR107:$JU107,"S4")*4)+(COUNTIF(beosztás!$IR107:$JU107,"S5")*5)+(COUNTIF(beosztás!$IR107:$JU107,"S6")*6)+(COUNTIF(beosztás!$IR107:$JU107,"S7")*7)+(COUNTIF(beosztás!$IR107:$JU107,"S8")*8)+(COUNTIF(beosztás!$IR107:$JU107,"S9")*9)+(COUNTIF(beosztás!$IR107:$JU107,"S10")*10)+(COUNTIF(beosztás!$IR107:$JU107,"S11")*11)+(COUNTIF(beosztás!$IR107:$JU107,"S12")*12)</f>
        <v>0</v>
      </c>
      <c r="FZ105" s="710">
        <f>COUNTIF(beosztás!$IR107:$JU107,"BN")*12+COUNTIF(beosztás!$IR107:$JU107,"BÉ")*12+COUNTIF(beosztás!$IR107:$JU107,"BDE")*8+COUNTIF(beosztás!$IR107:$JU107,"BDU")*8+COUNTIF(beosztás!$IR107:$JU107,"BÉJ")*8+COUNTIF(beosztás!$IR107:$JU107,"B1")*1+COUNTIF(beosztás!$IR107:$JU107,"B2")*2+COUNTIF(beosztás!$IR107:$JU107,"B3")*3+COUNTIF(beosztás!$IR107:$JU107,"B5")*5+COUNTIF(beosztás!$IR107:$JU107,"B6")*6+COUNTIF(beosztás!$IR107:$JU107,"B7")*7+COUNTIF(beosztás!$IR107:$JU107,"B8")*8+COUNTIF(beosztás!$IR107:$JU107,"B9")*9+COUNTIF(beosztás!$IR107:$JU107,"B10")*10+COUNTIF(beosztás!$IR107:$JU107,"B11")*11+COUNTIF(beosztás!$IR107:$JU107,"B12")*12+COUNTIF(beosztás!$IR107:$JU107,"BP")*0</f>
        <v>0</v>
      </c>
      <c r="GA105" s="605">
        <f t="shared" si="537"/>
        <v>0</v>
      </c>
      <c r="GB105" s="710">
        <f>IF(C105="",0,alapadatok!$AN$10)</f>
        <v>168</v>
      </c>
      <c r="GC105" s="19">
        <f t="shared" si="538"/>
        <v>-168</v>
      </c>
      <c r="GD105" s="907">
        <f t="shared" si="539"/>
        <v>0</v>
      </c>
      <c r="GE105" s="42"/>
      <c r="GF105" s="709">
        <f>COUNTIF(beosztás!$JV107:$KZ107,"DE")*8</f>
        <v>0</v>
      </c>
      <c r="GG105" s="710">
        <f>COUNTIF(beosztás!$JV107:$KZ107,"DU")*8</f>
        <v>0</v>
      </c>
      <c r="GH105" s="710">
        <f>COUNTIF(beosztás!$JV107:$KZ107,"ÉJ")*8</f>
        <v>0</v>
      </c>
      <c r="GI105" s="710">
        <f>COUNTIF(beosztás!$JV107:$KZ107,"N")*12</f>
        <v>0</v>
      </c>
      <c r="GJ105" s="710">
        <f>COUNTIF(beosztás!$JV107:$KZ107,"É")*12</f>
        <v>0</v>
      </c>
      <c r="GK105" s="710">
        <f>SUM(beosztás!$JV107:$KZ107)</f>
        <v>0</v>
      </c>
      <c r="GL105" s="897">
        <f>(COUNTIF(beosztás!$JV107:$KZ107,"SN")*12)+(COUNTIF(beosztás!$JV107:$KZ107,"SDE")*8)+(COUNTIF(beosztás!$JV107:$KZ107,"SDU")*8)+(COUNTIF(beosztás!$JV107:$KZ107,"SÉ")*12)+(COUNTIF(beosztás!$JV107:$KZ107,"SÉJ")*8)+(COUNTIF(beosztás!$JV107:$KZ107,"S1")*1)+(COUNTIF(beosztás!$JV107:$KZ107,"S2")*2)+(COUNTIF(beosztás!$JV107:$KZ107,"S3")*3)+(COUNTIF(beosztás!$JV107:$KZ107,"S4")*4)+(COUNTIF(beosztás!$JV107:$KZ107,"S5")*5)+(COUNTIF(beosztás!$JV107:$KZ107,"S6")*6)+(COUNTIF(beosztás!$JV107:$KZ107,"S7")*7)+(COUNTIF(beosztás!$JV107:$KZ107,"S8")*8)+(COUNTIF(beosztás!$JV107:$KZ107,"S9")*9)+(COUNTIF(beosztás!$JV107:$KZ107,"S10")*10)+(COUNTIF(beosztás!$JV107:$KZ107,"S11")*11)+(COUNTIF(beosztás!$JV107:$KZ107,"S12")*12)</f>
        <v>0</v>
      </c>
      <c r="GM105" s="710">
        <f>COUNTIF(beosztás!$JV107:$KZ107,"FÜ")*8</f>
        <v>8</v>
      </c>
      <c r="GN105" s="710">
        <f>COUNTIF(beosztás!$JV107:$KZ107,"BN")*12+COUNTIF(beosztás!$JV107:$KZ107,"BÉ")*12+COUNTIF(beosztás!$JV107:$KZ107,"BDE")*8+COUNTIF(beosztás!$JV107:$KZ107,"BDU")*8+COUNTIF(beosztás!$JV107:$KZ107,"BÉJ")*8+COUNTIF(beosztás!$JV107:$KZ107,"B1")*1+COUNTIF(beosztás!$JV107:$KZ107,"B2")*2+COUNTIF(beosztás!$JV107:$KZ107,"B3")*3+COUNTIF(beosztás!$JV107:$KZ107,"B5")*5+COUNTIF(beosztás!$JV107:$KZ107,"B6")*6+COUNTIF(beosztás!$JV107:$KZ107,"B7")*7+COUNTIF(beosztás!$JV107:$KZ107,"B8")*8+COUNTIF(beosztás!$JV107:$KZ107,"B9")*9+COUNTIF(beosztás!$JV107:$KZ107,"B10")*10+COUNTIF(beosztás!$JV107:$KZ107,"B11")*11+COUNTIF(beosztás!$JV107:$KZ107,"B12")*12+COUNTIF(beosztás!$JV107:$KZ107,"BP")*0</f>
        <v>0</v>
      </c>
      <c r="GO105" s="605">
        <f t="shared" si="540"/>
        <v>0</v>
      </c>
      <c r="GP105" s="710">
        <f>IF(C105="",0,alapadatok!$AN$11)</f>
        <v>176</v>
      </c>
      <c r="GQ105" s="19">
        <f t="shared" si="541"/>
        <v>-176</v>
      </c>
      <c r="GR105" s="907">
        <f t="shared" si="542"/>
        <v>0</v>
      </c>
      <c r="GS105" s="42"/>
      <c r="GT105" s="25">
        <f t="shared" si="543"/>
        <v>0</v>
      </c>
      <c r="GU105" s="605">
        <f t="shared" si="544"/>
        <v>0</v>
      </c>
      <c r="GV105" s="605">
        <f t="shared" si="545"/>
        <v>0</v>
      </c>
      <c r="GW105" s="605">
        <f t="shared" si="546"/>
        <v>0</v>
      </c>
      <c r="GX105" s="605">
        <f t="shared" si="547"/>
        <v>0</v>
      </c>
      <c r="GY105" s="605">
        <f t="shared" si="548"/>
        <v>0</v>
      </c>
      <c r="GZ105" s="605">
        <f t="shared" si="549"/>
        <v>0</v>
      </c>
      <c r="HA105" s="605">
        <f t="shared" si="550"/>
        <v>8</v>
      </c>
      <c r="HB105" s="605">
        <f t="shared" si="551"/>
        <v>0</v>
      </c>
      <c r="HC105" s="605">
        <f t="shared" si="552"/>
        <v>0</v>
      </c>
      <c r="HD105" s="605">
        <f t="shared" si="553"/>
        <v>344</v>
      </c>
      <c r="HE105" s="19">
        <f t="shared" si="554"/>
        <v>-344</v>
      </c>
      <c r="HF105" s="907">
        <f t="shared" si="555"/>
        <v>0</v>
      </c>
      <c r="HG105" s="41"/>
      <c r="HH105" s="709">
        <f>COUNTIF(beosztás!$LA107:$MD107,"DE")*8</f>
        <v>0</v>
      </c>
      <c r="HI105" s="710">
        <f>COUNTIF(beosztás!$LA107:$MD107,"DU")*8</f>
        <v>0</v>
      </c>
      <c r="HJ105" s="710">
        <f>COUNTIF(beosztás!$LA107:$MD107,"ÉJ")*8</f>
        <v>0</v>
      </c>
      <c r="HK105" s="710">
        <f>COUNTIF(beosztás!$LA107:$MD107,"N")*12</f>
        <v>0</v>
      </c>
      <c r="HL105" s="710">
        <f>COUNTIF(beosztás!$LA107:$MD107,"é")*12</f>
        <v>0</v>
      </c>
      <c r="HM105" s="710">
        <f>SUM(beosztás!$LA107:$MD107)</f>
        <v>0</v>
      </c>
      <c r="HN105" s="710">
        <f>COUNTIF(beosztás!$LA107:$MD107,"FÜ")*8</f>
        <v>8</v>
      </c>
      <c r="HO105" s="897">
        <f>(COUNTIF(beosztás!$LA107:$MD107,"SN")*12)+(COUNTIF(beosztás!$LA107:$MD107,"SDE")*8)+(COUNTIF(beosztás!$LA107:$MD107,"SDU")*8)+(COUNTIF(beosztás!$LA107:$MD107,"SÉ")*12)+(COUNTIF(beosztás!$LA107:$MD107,"SÉJ")*8)+(COUNTIF(beosztás!$LA107:$MD107,"S1")*1)+(COUNTIF(beosztás!$LA107:$MD107,"S2")*2)+(COUNTIF(beosztás!$LA107:$MD107,"S3")*3)+(COUNTIF(beosztás!$LA107:$MD107,"S4")*4)+(COUNTIF(beosztás!$LA107:$MD107,"S5")*5)+(COUNTIF(beosztás!$LA107:$MD107,"S6")*6)+(COUNTIF(beosztás!$LA107:$MD107,"S7")*7)+(COUNTIF(beosztás!$LA107:$MD107,"S8")*8)+(COUNTIF(beosztás!$LA107:$MD107,"S9")*9)+(COUNTIF(beosztás!$LA107:$MD107,"S10")*10)+(COUNTIF(beosztás!$LA107:$MD107,"S11")*11)+(COUNTIF(beosztás!$LA107:$MD107,"S12")*12)</f>
        <v>0</v>
      </c>
      <c r="HP105" s="710">
        <f>COUNTIF(beosztás!$LA107:$MD107,"BN")*12+COUNTIF(beosztás!$LA107:$MD107,"BÉ")*12+COUNTIF(beosztás!$LA107:$MD107,"BDE")*8+COUNTIF(beosztás!$LA107:$MD107,"BDU")*8+COUNTIF(beosztás!$LA107:$MD107,"BÉJ")*8+COUNTIF(beosztás!$LA107:$MD107,"B1")*1+COUNTIF(beosztás!$LA107:$MD107,"B2")*2+COUNTIF(beosztás!$LA107:$MD107,"B3")*3+COUNTIF(beosztás!$KZ107:$MC107,"B5")*5+COUNTIF(beosztás!$KZ107:$MC107,"B6")*6+COUNTIF(beosztás!$KZ107:$MC107,"B7")*7+COUNTIF(beosztás!$KZ107:$MC107,"B8")*8+COUNTIF(beosztás!$LA107:$MD107,"B9")*9+COUNTIF(beosztás!$LA107:$MD107,"B10")*10+COUNTIF(beosztás!$LA107:$MD107,"B11")*11+COUNTIF(beosztás!$LA107:$MD107,"B12")*12+COUNTIF(beosztás!$LA107:$MD107,"BP")*0</f>
        <v>0</v>
      </c>
      <c r="HQ105" s="605">
        <f t="shared" si="556"/>
        <v>0</v>
      </c>
      <c r="HR105" s="710">
        <f>IF(C105="",0,alapadatok!$AN$12)</f>
        <v>160</v>
      </c>
      <c r="HS105" s="19">
        <f t="shared" si="557"/>
        <v>-160</v>
      </c>
      <c r="HT105" s="907">
        <f t="shared" si="558"/>
        <v>0</v>
      </c>
      <c r="HU105" s="42"/>
      <c r="HV105" s="709">
        <f>COUNTIF(beosztás!$ME107:$NI107,"DE")*8</f>
        <v>0</v>
      </c>
      <c r="HW105" s="710">
        <f>COUNTIF(beosztás!$ME107:$NI107,"DU")*8</f>
        <v>0</v>
      </c>
      <c r="HX105" s="710">
        <f>COUNTIF(beosztás!$ME107:$NI107,"ÉJ")*8</f>
        <v>0</v>
      </c>
      <c r="HY105" s="710">
        <f>COUNTIF(beosztás!$ME107:$NI107,"N")*12</f>
        <v>0</v>
      </c>
      <c r="HZ105" s="710">
        <f>COUNTIF(beosztás!$ME107:$NI107,"É")*12</f>
        <v>0</v>
      </c>
      <c r="IA105" s="710">
        <f>SUM(beosztás!$ME107:$NI107)</f>
        <v>0</v>
      </c>
      <c r="IB105" s="710">
        <f>(COUNTIF(beosztás!$ME107:$NI107,"SN")*12)+(COUNTIF(beosztás!$ME107:$NI107,"SDE")*8)+(COUNTIF(beosztás!$ME107:$NI107,"SDU")*8)+(COUNTIF(beosztás!$ME107:$NI107,"SÉ")*12)+(COUNTIF(beosztás!$ME107:$NI107,"SÉJ")*8)+(COUNTIF(beosztás!$ME107:$NI107,"S1")*1)+(COUNTIF(beosztás!$ME107:$NI107,"S2")*2)+(COUNTIF(beosztás!$ME107:$NI107,"S3")*3)+(COUNTIF(beosztás!$ME107:$NI107,"S4")*4)+(COUNTIF(beosztás!$ME107:$NI107,"S5")*5)+(COUNTIF(beosztás!$ME107:$NI107,"S6")*6)+(COUNTIF(beosztás!$ME107:$NI107,"S7")*7)+(COUNTIF(beosztás!$ME107:$NI107,"S8")*8)+(COUNTIF(beosztás!$ME107:$NI107,"S9")*9)+(COUNTIF(beosztás!$ME107:$NI107,"S10")*10)+(COUNTIF(beosztás!$ME107:$NI107,"S11")*11)+(COUNTIF(beosztás!$ME107:$NI107,"S12")*12)</f>
        <v>0</v>
      </c>
      <c r="IC105" s="710">
        <f>COUNTIF(beosztás!$ME107:$NI107,"FÜ")*8</f>
        <v>16</v>
      </c>
      <c r="ID105" s="710">
        <f>COUNTIF(beosztás!$ME107:$NI107,"BN")*12+COUNTIF(beosztás!$ME107:$NI107,"BÉ")*12+COUNTIF(beosztás!$ME107:$NI107,"BDE")*8+COUNTIF(beosztás!$ME107:$NI107,"BDU")*8+COUNTIF(beosztás!$ME107:$NI107,"BÉJ")*8+COUNTIF(beosztás!$ME107:$NI107,"B1")*1+COUNTIF(beosztás!$ME107:$NI107,"B2")*2+COUNTIF(beosztás!$ME107:$NI107,"B3")*3+COUNTIF(beosztás!$ME107:$NI107,"B5")*5+COUNTIF(beosztás!$ME107:$NI107,"B6")*6+COUNTIF(beosztás!$ME107:$NI107,"B7")*7+COUNTIF(beosztás!$ME107:$NI107,"B8")*8+COUNTIF(beosztás!$ME107:$NI107,"B9")*9+COUNTIF(beosztás!$ME107:$NI107,"B10")*10+COUNTIF(beosztás!$ME107:$NI107,"B11")*11+COUNTIF(beosztás!$ME107:$NI107,"B12")*12+COUNTIF(beosztás!$ME107:$NI107,"BP")*0</f>
        <v>0</v>
      </c>
      <c r="IE105" s="605">
        <f t="shared" si="559"/>
        <v>0</v>
      </c>
      <c r="IF105" s="710">
        <f>IF(C105="",0,alapadatok!$AN$13)</f>
        <v>160</v>
      </c>
      <c r="IG105" s="19">
        <f t="shared" si="560"/>
        <v>-160</v>
      </c>
      <c r="IH105" s="741">
        <f t="shared" si="561"/>
        <v>0</v>
      </c>
      <c r="II105" s="42"/>
      <c r="IJ105" s="25">
        <f t="shared" si="562"/>
        <v>0</v>
      </c>
      <c r="IK105" s="605">
        <f t="shared" si="563"/>
        <v>0</v>
      </c>
      <c r="IL105" s="605">
        <f t="shared" si="564"/>
        <v>0</v>
      </c>
      <c r="IM105" s="605">
        <f t="shared" si="565"/>
        <v>0</v>
      </c>
      <c r="IN105" s="605">
        <f t="shared" si="566"/>
        <v>0</v>
      </c>
      <c r="IO105" s="605">
        <f t="shared" si="567"/>
        <v>0</v>
      </c>
      <c r="IP105" s="605">
        <f t="shared" si="568"/>
        <v>0</v>
      </c>
      <c r="IQ105" s="605">
        <f t="shared" si="569"/>
        <v>24</v>
      </c>
      <c r="IR105" s="605">
        <f t="shared" si="570"/>
        <v>0</v>
      </c>
      <c r="IS105" s="605">
        <f t="shared" si="571"/>
        <v>0</v>
      </c>
      <c r="IT105" s="605">
        <f t="shared" si="572"/>
        <v>320</v>
      </c>
      <c r="IU105" s="19">
        <f t="shared" si="573"/>
        <v>-320</v>
      </c>
      <c r="IV105" s="907">
        <f t="shared" si="574"/>
        <v>0</v>
      </c>
      <c r="IW105" s="43"/>
      <c r="JF105" s="21"/>
      <c r="JG105" s="21"/>
    </row>
    <row r="106" spans="1:267" ht="15.75" hidden="1" thickBot="1" x14ac:dyDescent="0.3">
      <c r="A106" s="66">
        <f>IF(beosztás!A108=0,"",beosztás!A108)</f>
        <v>25</v>
      </c>
      <c r="B106" s="63" t="str">
        <f>IF(beosztás!B108=0,"",beosztás!B108)</f>
        <v/>
      </c>
      <c r="C106" s="64" t="str">
        <f>IF(beosztás!C108=0,"",beosztás!C108)</f>
        <v/>
      </c>
      <c r="D106" s="65" t="str">
        <f>IF(beosztás!D108=0,"",beosztás!D108)</f>
        <v/>
      </c>
      <c r="E106" s="18"/>
      <c r="F106" s="709">
        <f>COUNTIF(beosztás!$I108:$AM108,"DE")*8</f>
        <v>0</v>
      </c>
      <c r="G106" s="710">
        <f>COUNTIF(beosztás!$I108:$AM108,"DU")*8</f>
        <v>0</v>
      </c>
      <c r="H106" s="710">
        <f>COUNTIF(beosztás!$I108:$AM108,"ÉJ")*8</f>
        <v>0</v>
      </c>
      <c r="I106" s="710">
        <f>COUNTIF(beosztás!$I108:$AM108,"N")*12</f>
        <v>0</v>
      </c>
      <c r="J106" s="710">
        <f>COUNTIF(beosztás!$I108:$AM108,"é")*12</f>
        <v>0</v>
      </c>
      <c r="K106" s="710">
        <f>SUM(beosztás!$I108:$AM108)</f>
        <v>0</v>
      </c>
      <c r="L106" s="710">
        <f>COUNTIF(beosztás!$I108:$AM108,"FÜ")*8</f>
        <v>0</v>
      </c>
      <c r="M106" s="710">
        <f>(COUNTIF(beosztás!$I108:$AM108,"SN")*12)+(COUNTIF(beosztás!$I108:$AM108,"SDE")*8)+(COUNTIF(beosztás!$I108:$AM108,"SDU")*8)+(COUNTIF(beosztás!$I108:$AM108,"S1")*1)+(COUNTIF(beosztás!$I108:$AM108,"S2")*2)+(COUNTIF(beosztás!$I108:$AM108,"S3")*3)+(COUNTIF(beosztás!$I108:$AM108,"S4")*4)+(COUNTIF(beosztás!$I108:$AM108,"S5")*5)+(COUNTIF(beosztás!$I108:$AM108,"S6")*6)+(COUNTIF(beosztás!$I108:$AM108,"S7")*7)+(COUNTIF(beosztás!$I108:$AM108,"S8")*8)+(COUNTIF(beosztás!$I108:$AM108,"S9")*9)+(COUNTIF(beosztás!$I108:$AM108,"S10")*10)+(COUNTIF(beosztás!$I108:$AM108,"S11")*11)+(COUNTIF(beosztás!$I108:$AM108,"S12")*12)+(COUNTIF(beosztás!$I108:$AM108,"SÉ")*12)+(COUNTIF(beosztás!$I108:$AM108,"SÉJ")*8)</f>
        <v>0</v>
      </c>
      <c r="N106" s="710">
        <f>COUNTIF(beosztás!$I108:$AM108,"BN")*12+COUNTIF(beosztás!$I108:$AM108,"BÉ")*12+COUNTIF(beosztás!$I108:$AM108,"BDE")*8+COUNTIF(beosztás!$I108:$AM108,"BDU")*8+COUNTIF(beosztás!$I108:$AM108,"BÉJ")*8+COUNTIF(beosztás!$I108:$AM108,"B1")*1+COUNTIF(beosztás!$I108:$AM108,"B2")*2+COUNTIF(beosztás!$I108:$AM108,"B3")*3+COUNTIF(beosztás!$I108:$AM108,"B5")*5+COUNTIF(beosztás!$I108:$AM108,"B6")*6+COUNTIF(beosztás!$I108:$AM108,"B7")*7+COUNTIF(beosztás!$I108:$AM108,"B8")*8+COUNTIF(beosztás!$I108:$AM108,"B9")*9+COUNTIF(beosztás!$I108:$AM108,"B10")*10+COUNTIF(beosztás!$I108:$AM108,"B11")*11+COUNTIF(beosztás!$I108:$AM108,"B12")*12+COUNTIF(beosztás!$I108:$AM108,"BP")*0</f>
        <v>0</v>
      </c>
      <c r="O106" s="605">
        <f t="shared" si="461"/>
        <v>0</v>
      </c>
      <c r="P106" s="710">
        <f>IF(C106="",0,alapadatok!$AN$2)</f>
        <v>0</v>
      </c>
      <c r="Q106" s="19">
        <f t="shared" si="462"/>
        <v>0</v>
      </c>
      <c r="R106" s="741">
        <f t="shared" si="463"/>
        <v>0</v>
      </c>
      <c r="S106" s="40"/>
      <c r="T106" s="709">
        <f>COUNTIF(beosztás!$AN108:$BO108,"DE")*8</f>
        <v>0</v>
      </c>
      <c r="U106" s="710">
        <f>COUNTIF(beosztás!$AN108:$BO108,"DU")*8</f>
        <v>0</v>
      </c>
      <c r="V106" s="710">
        <f>COUNTIF(beosztás!$AN108:$BO108,"ÉJ")*8</f>
        <v>0</v>
      </c>
      <c r="W106" s="710">
        <f>COUNTIF(beosztás!$AN108:$BO108,"N")*12</f>
        <v>0</v>
      </c>
      <c r="X106" s="710">
        <f>COUNTIF(beosztás!$AN108:$BO108,"É")*12</f>
        <v>0</v>
      </c>
      <c r="Y106" s="710">
        <f>SUM(beosztás!$AN108:$BO108)</f>
        <v>0</v>
      </c>
      <c r="Z106" s="710">
        <f>(COUNTIF(beosztás!$AN108:$BO108,"SN")*12)+(COUNTIF(beosztás!$AN108:$BO108,"SDE")*8)+(COUNTIF(beosztás!$AN108:$BO108,"SDU")*8)+(COUNTIF(beosztás!$AN108:$BO108,"SÉ")*12)+(COUNTIF(beosztás!$AN108:$BO108,"SÉJ")*8)+(COUNTIF(beosztás!$AN108:$BO108,"S1")*1)+(COUNTIF(beosztás!$AN108:$BO108,"S2")*2)+(COUNTIF(beosztás!$AN108:$BO108,"S3")*3)+(COUNTIF(beosztás!$AN108:$BO108,"S4")*4)+(COUNTIF(beosztás!$AN108:$BO108,"S5")*5)+(COUNTIF(beosztás!$AN108:$BO108,"S6")*6)+(COUNTIF(beosztás!$AN108:$BO108,"S7")*7)+(COUNTIF(beosztás!$AN108:$BO108,"S8")*8)+(COUNTIF(beosztás!$AN108:$BO108,"S9")*9)+(COUNTIF(beosztás!$AN108:$BO108,"S10")*10)+(COUNTIF(beosztás!$AN108:$BO108,"S11")*11)+(COUNTIF(beosztás!$AN108:$BO108,"S12")*12)</f>
        <v>0</v>
      </c>
      <c r="AA106" s="710">
        <f>COUNTIF(beosztás!$AN108:$BO108,"FÜ")*8</f>
        <v>0</v>
      </c>
      <c r="AB106" s="710">
        <f>COUNTIF(beosztás!$AN108:$BO108,"BN")*12+COUNTIF(beosztás!$AN108:$BO108,"BÉ")*12+COUNTIF(beosztás!$AN108:$BO108,"BDE")*8+COUNTIF(beosztás!$AN108:$BO108,"BDU")*8+COUNTIF(beosztás!$AN108:$BO108,"BÉJ")*8+COUNTIF(beosztás!$AN108:$BO108,"B1")*1+COUNTIF(beosztás!$AN108:$BO108,"B2")*2+COUNTIF(beosztás!$AN108:$BO108,"B3")*3+COUNTIF(beosztás!$AN108:$BO108,"B5")*5+COUNTIF(beosztás!$AN108:$BO108,"B6")*6+COUNTIF(beosztás!$AN108:$BO108,"B7")*7+COUNTIF(beosztás!$AN108:$BO108,"B8")*8+COUNTIF(beosztás!$AN108:$BO108,"B9")*9+COUNTIF(beosztás!$AN108:$BO108,"B10")*10+COUNTIF(beosztás!$AN108:$BO108,"B11")*11+COUNTIF(beosztás!$AN108:$BO108,"B12")*12+COUNTIF(beosztás!$AN108:$BO108,"BP")*0</f>
        <v>0</v>
      </c>
      <c r="AC106" s="605">
        <f t="shared" si="464"/>
        <v>0</v>
      </c>
      <c r="AD106" s="710">
        <f>IF(C106="",0,alapadatok!$AN$3)</f>
        <v>0</v>
      </c>
      <c r="AE106" s="19">
        <f t="shared" si="465"/>
        <v>0</v>
      </c>
      <c r="AF106" s="741">
        <f t="shared" si="466"/>
        <v>0</v>
      </c>
      <c r="AG106" s="40"/>
      <c r="AH106" s="25">
        <f t="shared" si="467"/>
        <v>0</v>
      </c>
      <c r="AI106" s="605">
        <f t="shared" si="468"/>
        <v>0</v>
      </c>
      <c r="AJ106" s="605">
        <f t="shared" si="469"/>
        <v>0</v>
      </c>
      <c r="AK106" s="605">
        <f t="shared" si="470"/>
        <v>0</v>
      </c>
      <c r="AL106" s="605">
        <f t="shared" si="471"/>
        <v>0</v>
      </c>
      <c r="AM106" s="605">
        <f t="shared" si="472"/>
        <v>0</v>
      </c>
      <c r="AN106" s="605">
        <f t="shared" si="473"/>
        <v>0</v>
      </c>
      <c r="AO106" s="605">
        <f t="shared" si="474"/>
        <v>0</v>
      </c>
      <c r="AP106" s="605">
        <f t="shared" si="475"/>
        <v>0</v>
      </c>
      <c r="AQ106" s="605">
        <f t="shared" si="476"/>
        <v>0</v>
      </c>
      <c r="AR106" s="605">
        <f t="shared" si="477"/>
        <v>0</v>
      </c>
      <c r="AS106" s="19">
        <f t="shared" si="478"/>
        <v>0</v>
      </c>
      <c r="AT106" s="741">
        <f t="shared" si="479"/>
        <v>0</v>
      </c>
      <c r="AU106" s="41"/>
      <c r="AV106" s="709">
        <f>COUNTIF(beosztás!$BP108:$CT108,"DE")*8</f>
        <v>0</v>
      </c>
      <c r="AW106" s="710">
        <f>COUNTIF(beosztás!$BP108:$CT108,"DU")*8</f>
        <v>0</v>
      </c>
      <c r="AX106" s="710">
        <f>COUNTIF(beosztás!$BP108:$CT108,"ÉJ")*8</f>
        <v>0</v>
      </c>
      <c r="AY106" s="710">
        <f>COUNTIF(beosztás!$BP108:$CT108,"N")*12</f>
        <v>0</v>
      </c>
      <c r="AZ106" s="710">
        <f>COUNTIF(beosztás!$BP108:$CT108,"é")*12</f>
        <v>0</v>
      </c>
      <c r="BA106" s="710">
        <f>SUM(beosztás!$BP108:$CT108)</f>
        <v>0</v>
      </c>
      <c r="BB106" s="710">
        <f>COUNTIF(beosztás!$BP108:$CT108,"FÜ")*8</f>
        <v>0</v>
      </c>
      <c r="BC106" s="897">
        <f>(COUNTIF(beosztás!$BP108:$CT108,"SN")*12)+(COUNTIF(beosztás!$BP108:$CT108,"SDE")*8)+(COUNTIF(beosztás!$BP108:$CT108,"SDU")*8)+(COUNTIF(beosztás!$BP108:$CT108,"SÉ")*12)+(COUNTIF(beosztás!$BP108:$CT108,"SÉJ")*8)+(COUNTIF(beosztás!$BP108:$CT108,"S1")*1)+(COUNTIF(beosztás!$BP108:$CT108,"S2")*2)+(COUNTIF(beosztás!$BP108:$CT108,"S3")*3)+(COUNTIF(beosztás!$BP108:$CT108,"S4")*4)+(COUNTIF(beosztás!$BP108:$CT108,"S5")*5)+(COUNTIF(beosztás!$BP108:$CT108,"S6")*6)+(COUNTIF(beosztás!$BP108:$CT108,"S7")*7)+(COUNTIF(beosztás!$BP108:$CT108,"S8")*8)+(COUNTIF(beosztás!$BP108:$CT108,"S9")*9)+(COUNTIF(beosztás!$BP108:$CT108,"S10")*10)+(COUNTIF(beosztás!$BP108:$CT108,"S11")*11)+(COUNTIF(beosztás!$BP108:$CT108,"S12")*12)</f>
        <v>0</v>
      </c>
      <c r="BD106" s="710">
        <f>COUNTIF(beosztás!$BP108:$CT108,"BN")*12+COUNTIF(beosztás!$BP108:$CT108,"BÉ")*12+COUNTIF(beosztás!$BP108:$CT108,"BDE")*8+COUNTIF(beosztás!$BP108:$CT108,"BDU")*8+COUNTIF(beosztás!$BP108:$CT108,"BÉJ")*8+COUNTIF(beosztás!$BP108:$CT108,"B1")*1+COUNTIF(beosztás!$BP108:$CT108,"B2")*2+COUNTIF(beosztás!$BP108:$CT108,"B3")*3+COUNTIF(beosztás!$BP108:$CT108,"B5")*5+COUNTIF(beosztás!$BP108:$CT108,"B6")*6+COUNTIF(beosztás!$BP108:$CT108,"B7")*7+COUNTIF(beosztás!$BP108:$CT108,"B8")*8+COUNTIF(beosztás!$BP108:$CT108,"B9")*9+COUNTIF(beosztás!$BP108:$CT108,"B10")*10+COUNTIF(beosztás!$BP108:$CT108,"B11")*11+COUNTIF(beosztás!$BP108:$CT108,"B12")*12+COUNTIF(beosztás!$BP108:$CT108,"BP")*0</f>
        <v>0</v>
      </c>
      <c r="BE106" s="605">
        <f t="shared" si="480"/>
        <v>0</v>
      </c>
      <c r="BF106" s="710">
        <f>IF(C106="",0,alapadatok!$AN$4)</f>
        <v>0</v>
      </c>
      <c r="BG106" s="19">
        <f t="shared" si="481"/>
        <v>0</v>
      </c>
      <c r="BH106" s="741">
        <f t="shared" si="482"/>
        <v>0</v>
      </c>
      <c r="BI106" s="40"/>
      <c r="BJ106" s="709">
        <f>COUNTIF(beosztás!$CU108:$DX108,"DE")*8</f>
        <v>0</v>
      </c>
      <c r="BK106" s="710">
        <f>COUNTIF(beosztás!$CU108:$DX108,"DU")*8</f>
        <v>0</v>
      </c>
      <c r="BL106" s="710">
        <f>COUNTIF(beosztás!$CU108:$DX108,"ÉJ")*8</f>
        <v>0</v>
      </c>
      <c r="BM106" s="710">
        <f>COUNTIF(beosztás!$CU108:$DX108,"N")*12</f>
        <v>0</v>
      </c>
      <c r="BN106" s="710">
        <f>COUNTIF(beosztás!$CU108:$DX108,"É")*12</f>
        <v>0</v>
      </c>
      <c r="BO106" s="710">
        <f>SUM(beosztás!$CU108:$DX108)</f>
        <v>0</v>
      </c>
      <c r="BP106" s="897">
        <f>(COUNTIF(beosztás!$CU108:$DX108,"SN")*12)+(COUNTIF(beosztás!$CU108:$DX108,"SDE")*8)+(COUNTIF(beosztás!$CU108:$DX108,"SDU")*8)+(COUNTIF(beosztás!$CU108:$DX108,"SÉ")*12)+(COUNTIF(beosztás!$CU108:$DX108,"SÉJ")*8)+(COUNTIF(beosztás!$CU108:$DX108,"S1")*1)+(COUNTIF(beosztás!$CU108:$DX108,"S2")*2)+(COUNTIF(beosztás!$CU108:$DX108,"S3")*3)+(COUNTIF(beosztás!$CU108:$DX108,"S4")*4)+(COUNTIF(beosztás!$CU108:$DX108,"S5")*5)+(COUNTIF(beosztás!$CU108:$DX108,"S6")*6)+(COUNTIF(beosztás!$CU108:$DX108,"S7")*7)+(COUNTIF(beosztás!$CU108:$DX108,"S8")*8)+(COUNTIF(beosztás!$CU108:$DX108,"S9")*9)+(COUNTIF(beosztás!$CU108:$DX108,"S10")*10)+(COUNTIF(beosztás!$CU108:$DX108,"S11")*11)+(COUNTIF(beosztás!$CU108:$DX108,"S12")*12)</f>
        <v>0</v>
      </c>
      <c r="BQ106" s="710">
        <f>COUNTIF(beosztás!$CU108:$DX108,"FÜ")*8</f>
        <v>0</v>
      </c>
      <c r="BR106" s="710">
        <f>COUNTIF(beosztás!$CU108:$DX108,"BN")*12+COUNTIF(beosztás!$CU108:$DX108,"BÉ")*12+COUNTIF(beosztás!$CU108:$DX108,"BDE")*8+COUNTIF(beosztás!$CU108:$DX108,"BDU")*8+COUNTIF(beosztás!$CU108:$DX108,"BÉJ")*8+COUNTIF(beosztás!$CU108:$DX108,"B1")*1+COUNTIF(beosztás!$CU108:$DX108,"B2")*2+COUNTIF(beosztás!$CU108:$DX108,"B3")*3+COUNTIF(beosztás!$CU108:$DX108,"B5")*5+COUNTIF(beosztás!$CU108:$DX108,"B6")*6+COUNTIF(beosztás!$CU108:$DX108,"B7")*7+COUNTIF(beosztás!$CU108:$DX108,"B8")*8+COUNTIF(beosztás!$CU108:$DX108,"B9")*9+COUNTIF(beosztás!$CU108:$DX108,"B10")*10+COUNTIF(beosztás!$CU108:$DX108,"B11")*11+COUNTIF(beosztás!$CU108:$DX108,"B12")*12+COUNTIF(beosztás!$CU108:$DX108,"BP")*0</f>
        <v>0</v>
      </c>
      <c r="BS106" s="605">
        <f t="shared" si="483"/>
        <v>0</v>
      </c>
      <c r="BT106" s="710">
        <f>IF(C106="",0,alapadatok!$AN$5)</f>
        <v>0</v>
      </c>
      <c r="BU106" s="19">
        <f t="shared" si="484"/>
        <v>0</v>
      </c>
      <c r="BV106" s="741">
        <f t="shared" si="485"/>
        <v>0</v>
      </c>
      <c r="BW106" s="40"/>
      <c r="BX106" s="25">
        <f t="shared" si="486"/>
        <v>0</v>
      </c>
      <c r="BY106" s="605">
        <f t="shared" si="487"/>
        <v>0</v>
      </c>
      <c r="BZ106" s="605">
        <f t="shared" si="488"/>
        <v>0</v>
      </c>
      <c r="CA106" s="605">
        <f t="shared" si="489"/>
        <v>0</v>
      </c>
      <c r="CB106" s="605">
        <f t="shared" si="490"/>
        <v>0</v>
      </c>
      <c r="CC106" s="605">
        <f t="shared" si="491"/>
        <v>0</v>
      </c>
      <c r="CD106" s="605">
        <f t="shared" si="492"/>
        <v>0</v>
      </c>
      <c r="CE106" s="605">
        <f t="shared" si="493"/>
        <v>0</v>
      </c>
      <c r="CF106" s="605">
        <f t="shared" si="494"/>
        <v>0</v>
      </c>
      <c r="CG106" s="605">
        <f t="shared" si="495"/>
        <v>0</v>
      </c>
      <c r="CH106" s="605">
        <f t="shared" si="496"/>
        <v>0</v>
      </c>
      <c r="CI106" s="19">
        <f t="shared" si="497"/>
        <v>0</v>
      </c>
      <c r="CJ106" s="741">
        <f t="shared" si="498"/>
        <v>0</v>
      </c>
      <c r="CK106" s="41"/>
      <c r="CL106" s="709">
        <f>COUNTIF(beosztás!$DY108:$FC108,"DE")*8</f>
        <v>0</v>
      </c>
      <c r="CM106" s="710">
        <f>COUNTIF(beosztás!$DY108:$FC108,"DU")*8</f>
        <v>0</v>
      </c>
      <c r="CN106" s="710">
        <f>COUNTIF(beosztás!$DY108:$FC108,"ÉJ")*8</f>
        <v>0</v>
      </c>
      <c r="CO106" s="710">
        <f>COUNTIF(beosztás!$DY108:$FC108,"N")*12</f>
        <v>0</v>
      </c>
      <c r="CP106" s="710">
        <f>COUNTIF(beosztás!$DY108:$FC108,"é")*12</f>
        <v>0</v>
      </c>
      <c r="CQ106" s="710">
        <f>SUM(beosztás!$DY108:$FC108)</f>
        <v>0</v>
      </c>
      <c r="CR106" s="710">
        <f>COUNTIF(beosztás!$DY108:$FC108,"FÜ")*8</f>
        <v>0</v>
      </c>
      <c r="CS106" s="897">
        <f>(COUNTIF(beosztás!$DY108:$FC108,"SN")*12)+(COUNTIF(beosztás!$DY108:$FC108,"SDE")*8)+(COUNTIF(beosztás!$DY108:$FC108,"SDU")*8)+(COUNTIF(beosztás!$DY108:$FC108,"SÉ")*12)+(COUNTIF(beosztás!$DY108:$FC108,"SÉJ")*8)+(COUNTIF(beosztás!$DY108:$FC108,"S1")*1)+(COUNTIF(beosztás!$DY108:$FC108,"S2")*2)+(COUNTIF(beosztás!$DY108:$FC108,"S3")*3)+(COUNTIF(beosztás!$DY108:$FC108,"S4")*4)+(COUNTIF(beosztás!$DY108:$FC108,"S5")*5)+(COUNTIF(beosztás!$DY108:$FC108,"S6")*6)+(COUNTIF(beosztás!$DY108:$FC108,"S7")*7)+(COUNTIF(beosztás!$DY108:$FC108,"S8")*8)+(COUNTIF(beosztás!$DY108:$FC108,"S9")*9)+(COUNTIF(beosztás!$DY108:$FC108,"S10")*10)+(COUNTIF(beosztás!$DY108:$FC108,"S11")*11)+(COUNTIF(beosztás!$DY108:$FC108,"S12")*12)</f>
        <v>0</v>
      </c>
      <c r="CT106" s="710">
        <f>COUNTIF(beosztás!$DY108:$FC108,"BN")*12+COUNTIF(beosztás!$DY108:$FC108,"BÉ")*12+COUNTIF(beosztás!$DY108:$FC108,"BDE")*8+COUNTIF(beosztás!$DY108:$FC108,"BDU")*8+COUNTIF(beosztás!$DY108:$FC108,"BÉJ")*8+COUNTIF(beosztás!$DY108:$FC108,"B1")*1+COUNTIF(beosztás!$DY108:$FC108,"B2")*2+COUNTIF(beosztás!$DY108:$FC108,"B3")*3+COUNTIF(beosztás!$DY108:$FC108,"B5")*5+COUNTIF(beosztás!$DY108:$FC108,"B6")*6+COUNTIF(beosztás!$DY108:$FC108,"B7")*7+COUNTIF(beosztás!$DY108:$FC108,"B8")*8+COUNTIF(beosztás!$DY108:$FC108,"B9")*9+COUNTIF(beosztás!$DY108:$FC108,"B10")*10+COUNTIF(beosztás!$DY108:$FC108,"B11")*11+COUNTIF(beosztás!$DY108:$FC108,"B12")*12+COUNTIF(beosztás!$DY108:$FC108,"BP")*0</f>
        <v>0</v>
      </c>
      <c r="CU106" s="605">
        <f t="shared" si="575"/>
        <v>0</v>
      </c>
      <c r="CV106" s="710">
        <f>IF(C106="",0,alapadatok!$AN$6)</f>
        <v>0</v>
      </c>
      <c r="CW106" s="19">
        <f t="shared" si="500"/>
        <v>0</v>
      </c>
      <c r="CX106" s="907">
        <f t="shared" si="501"/>
        <v>0</v>
      </c>
      <c r="CY106" s="40"/>
      <c r="CZ106" s="709">
        <f>COUNTIF(beosztás!$FD108:$GG108,"DE")*8</f>
        <v>0</v>
      </c>
      <c r="DA106" s="710">
        <f>COUNTIF(beosztás!$FD108:$GG108,"DU")*8</f>
        <v>0</v>
      </c>
      <c r="DB106" s="710">
        <f>COUNTIF(beosztás!$FD108:$GG108,"ÉJ")*8</f>
        <v>0</v>
      </c>
      <c r="DC106" s="710">
        <f>COUNTIF(beosztás!$FD108:$GG108,"N")*12</f>
        <v>0</v>
      </c>
      <c r="DD106" s="710">
        <f>COUNTIF(beosztás!$FD108:$GG108,"É")*12</f>
        <v>0</v>
      </c>
      <c r="DE106" s="710">
        <f>SUM(beosztás!$FD108:$GG108)</f>
        <v>0</v>
      </c>
      <c r="DF106" s="897">
        <f>(COUNTIF(beosztás!$FD108:$GG108,"SN")*12)+(COUNTIF(beosztás!$FD108:$GG108,"SDE")*8)+(COUNTIF(beosztás!$FD108:$GG108,"SDU")*8)+(COUNTIF(beosztás!$FD108:$GG108,"SÉ")*12)+(COUNTIF(beosztás!$FD108:$GG108,"SÉJ")*8)+(COUNTIF(beosztás!$FD108:$GG108,"S1")*1)+(COUNTIF(beosztás!$FD108:$GG108,"S2")*2)+(COUNTIF(beosztás!$FD108:$GG108,"S3")*3)+(COUNTIF(beosztás!$FD108:$GG108,"S4")*4)+(COUNTIF(beosztás!$FD108:$GG108,"S5")*5)+(COUNTIF(beosztás!$FD108:$GG108,"S6")*6)+(COUNTIF(beosztás!$FD108:$GG108,"S7")*7)+(COUNTIF(beosztás!$FD108:$GG108,"S8")*8)+(COUNTIF(beosztás!$FD108:$GG108,"S9")*9)+(COUNTIF(beosztás!$FD108:$GG108,"S10")*10)+(COUNTIF(beosztás!$FD108:$GG108,"S11")*11)+(COUNTIF(beosztás!$FD108:$GG108,"S12")*12)</f>
        <v>0</v>
      </c>
      <c r="DG106" s="710">
        <f>COUNTIF(beosztás!$FD108:$GG108,"FÜ")*8</f>
        <v>0</v>
      </c>
      <c r="DH106" s="710">
        <f>COUNTIF(beosztás!$FD108:$GG108,"BN")*12+COUNTIF(beosztás!$FD108:$GG108,"BÉ")*12+COUNTIF(beosztás!$FD108:$GG108,"BDE")*8+COUNTIF(beosztás!$FD108:$GG108,"BDU")*8+COUNTIF(beosztás!$FD108:$GG108,"BÉJ")*8+COUNTIF(beosztás!$FD108:$GG108,"B1")*1+COUNTIF(beosztás!$FD108:$GG108,"B2")*2+COUNTIF(beosztás!$FD108:$GG108,"B3")*3+COUNTIF(beosztás!$FD108:$GG108,"B5")*5+COUNTIF(beosztás!$FD108:$GG108,"B6")*6+COUNTIF(beosztás!$FD108:$GG108,"B7")*7+COUNTIF(beosztás!$FD108:$GG108,"B8")*8+COUNTIF(beosztás!$FD108:$GG108,"B9")*9+COUNTIF(beosztás!$FD108:$GG108,"B10")*10+COUNTIF(beosztás!$FD108:$GG108,"B11")*11+COUNTIF(beosztás!$FD108:$GG108,"B12")*12+COUNTIF(beosztás!$FD108:$GG108,"BP")*0</f>
        <v>0</v>
      </c>
      <c r="DI106" s="605">
        <f t="shared" si="502"/>
        <v>0</v>
      </c>
      <c r="DJ106" s="710">
        <f>IF(C106="",0,alapadatok!$AN$7)</f>
        <v>0</v>
      </c>
      <c r="DK106" s="19">
        <f t="shared" si="503"/>
        <v>0</v>
      </c>
      <c r="DL106" s="741">
        <f t="shared" si="504"/>
        <v>0</v>
      </c>
      <c r="DM106" s="40"/>
      <c r="DN106" s="25">
        <f t="shared" si="505"/>
        <v>0</v>
      </c>
      <c r="DO106" s="605">
        <f t="shared" si="506"/>
        <v>0</v>
      </c>
      <c r="DP106" s="605">
        <f t="shared" si="507"/>
        <v>0</v>
      </c>
      <c r="DQ106" s="605">
        <f t="shared" si="508"/>
        <v>0</v>
      </c>
      <c r="DR106" s="605">
        <f t="shared" si="509"/>
        <v>0</v>
      </c>
      <c r="DS106" s="605">
        <f t="shared" si="510"/>
        <v>0</v>
      </c>
      <c r="DT106" s="605">
        <f t="shared" si="511"/>
        <v>0</v>
      </c>
      <c r="DU106" s="605">
        <f t="shared" si="512"/>
        <v>0</v>
      </c>
      <c r="DV106" s="605">
        <f t="shared" si="513"/>
        <v>0</v>
      </c>
      <c r="DW106" s="605">
        <f t="shared" si="514"/>
        <v>0</v>
      </c>
      <c r="DX106" s="605">
        <f t="shared" si="515"/>
        <v>0</v>
      </c>
      <c r="DY106" s="19">
        <f t="shared" si="516"/>
        <v>0</v>
      </c>
      <c r="DZ106" s="907">
        <f t="shared" si="517"/>
        <v>0</v>
      </c>
      <c r="EA106" s="41"/>
      <c r="EB106" s="709">
        <f>COUNTIF(beosztás!$GH108:$HL108,"DE")*8</f>
        <v>0</v>
      </c>
      <c r="EC106" s="710">
        <f>COUNTIF(beosztás!$GH108:$HL108,"DU")*8</f>
        <v>0</v>
      </c>
      <c r="ED106" s="710">
        <f>COUNTIF(beosztás!$GH108:$HL108,"ÉJ")*8</f>
        <v>0</v>
      </c>
      <c r="EE106" s="710">
        <f>COUNTIF(beosztás!$GH108:$HL108,"N")*12</f>
        <v>0</v>
      </c>
      <c r="EF106" s="710">
        <f>COUNTIF(beosztás!$GH108:$HL108,"é")*12</f>
        <v>0</v>
      </c>
      <c r="EG106" s="710">
        <f>SUM(beosztás!$GH108:$HL108)</f>
        <v>0</v>
      </c>
      <c r="EH106" s="710">
        <f>COUNTIF(beosztás!$GH108:$HL108,"FÜ")*8</f>
        <v>0</v>
      </c>
      <c r="EI106" s="897">
        <f>(COUNTIF(beosztás!$GH108:$HL108,"SN")*12)+(COUNTIF(beosztás!$GH108:$HL108,"SDE")*8)+(COUNTIF(beosztás!$GH108:$HL108,"SDU")*8)+(COUNTIF(beosztás!$GH108:$HL108,"SÉ")*12)+(COUNTIF(beosztás!$GH108:$HL108,"SÉJ")*8)+(COUNTIF(beosztás!$GH108:$HL108,"S1")*1)+(COUNTIF(beosztás!$GH108:$HL108,"S2")*2)+(COUNTIF(beosztás!$GH108:$HL108,"S3")*3)+(COUNTIF(beosztás!$GH108:$HL108,"S4")*4)+(COUNTIF(beosztás!$GH108:$HL108,"S5")*5)+(COUNTIF(beosztás!$GH108:$HL108,"S6")*6)+(COUNTIF(beosztás!$GH108:$HL108,"S7")*7)+(COUNTIF(beosztás!$GH108:$HL108,"S8")*8)+(COUNTIF(beosztás!$GH108:$HL108,"S9")*9)+(COUNTIF(beosztás!$GH108:$HL108,"S10")*10)+(COUNTIF(beosztás!$GH108:$HL108,"S11")*11)+(COUNTIF(beosztás!$GH108:$HL108,"S12")*12)</f>
        <v>0</v>
      </c>
      <c r="EJ106" s="710">
        <f>COUNTIF(beosztás!$GH108:$HL108,"BN")*12+COUNTIF(beosztás!$GH108:$HL108,"BÉ")*12+COUNTIF(beosztás!$GH108:$HL108,"BDE")*8+COUNTIF(beosztás!$GH108:$HL108,"BDU")*8+COUNTIF(beosztás!$GH108:$HL108,"BÉJ")*8+COUNTIF(beosztás!$GH108:$HL108,"B1")*1+COUNTIF(beosztás!$GH108:$HL108,"B2")*2+COUNTIF(beosztás!$GH108:$HL108,"B3")*3+COUNTIF(beosztás!$GH108:$HL108,"B5")*5+COUNTIF(beosztás!$GH108:$HL108,"B6")*6+COUNTIF(beosztás!$GH108:$HL108,"B7")*7+COUNTIF(beosztás!$GH108:$HL108,"B8")*8+COUNTIF(beosztás!$GH108:$HL108,"B9")*9+COUNTIF(beosztás!$GH108:$HL108,"B10")*10+COUNTIF(beosztás!$GH108:$HL108,"B11")*11+COUNTIF(beosztás!$GH108:$HL108,"B12")*12+COUNTIF(beosztás!$GH108:$HL108,"BP")*0</f>
        <v>0</v>
      </c>
      <c r="EK106" s="605">
        <f t="shared" si="518"/>
        <v>0</v>
      </c>
      <c r="EL106" s="710">
        <f>IF(C106="",0,alapadatok!$AN$8)</f>
        <v>0</v>
      </c>
      <c r="EM106" s="19">
        <f t="shared" si="519"/>
        <v>0</v>
      </c>
      <c r="EN106" s="907">
        <f t="shared" si="520"/>
        <v>0</v>
      </c>
      <c r="EO106" s="40"/>
      <c r="EP106" s="709">
        <f>COUNTIF(beosztás!$HM108:$IQ108,"DE")*8</f>
        <v>0</v>
      </c>
      <c r="EQ106" s="710">
        <f>COUNTIF(beosztás!$HM108:$IQ108,"DU")*8</f>
        <v>0</v>
      </c>
      <c r="ER106" s="710">
        <f>COUNTIF(beosztás!$HM108:$IQ108,"ÉJ")*8</f>
        <v>0</v>
      </c>
      <c r="ES106" s="710">
        <f>COUNTIF(beosztás!$HM108:$IQ108,"N")*12</f>
        <v>0</v>
      </c>
      <c r="ET106" s="710">
        <f>COUNTIF(beosztás!$HM108:$IQ108,"É")*12</f>
        <v>0</v>
      </c>
      <c r="EU106" s="710">
        <f>SUM(beosztás!$HM108:$IQ108)</f>
        <v>0</v>
      </c>
      <c r="EV106" s="897">
        <f>(COUNTIF(beosztás!$HM108:$IQ108,"SN")*12)+(COUNTIF(beosztás!$HM108:$IQ108,"SDE")*8)+(COUNTIF(beosztás!$HM108:$IQ108,"SDU")*8)+(COUNTIF(beosztás!$HM108:$IQ108,"SÉ")*12)+(COUNTIF(beosztás!$HM108:$IQ108,"SÉJ")*8)+(COUNTIF(beosztás!$HM108:$IQ108,"S1")*1)+(COUNTIF(beosztás!$HM108:$IQ108,"S2")*2)+(COUNTIF(beosztás!$HM108:$IQ108,"S3")*3)+(COUNTIF(beosztás!$HM108:$IQ108,"S4")*4)+(COUNTIF(beosztás!$HM108:$IQ108,"S5")*5)+(COUNTIF(beosztás!$HM108:$IQ108,"S6")*6)+(COUNTIF(beosztás!$HM108:$IQ108,"S7")*7)+(COUNTIF(beosztás!$HM108:$IQ108,"S8")*8)+(COUNTIF(beosztás!$HM108:$IQ108,"S9")*9)+(COUNTIF(beosztás!$HM108:$IQ108,"S10")*10)+(COUNTIF(beosztás!$HM108:$IQ108,"S11")*11)+(COUNTIF(beosztás!$HM108:$IQ108,"S12")*12)</f>
        <v>0</v>
      </c>
      <c r="EW106" s="710">
        <f>COUNTIF(beosztás!$HM108:$IQ108,"FÜ")*8</f>
        <v>0</v>
      </c>
      <c r="EX106" s="710">
        <f>COUNTIF(beosztás!$HM108:$IQ108,"BN")*12+COUNTIF(beosztás!$HM108:$IQ108,"BÉ")*12+COUNTIF(beosztás!$HM108:$IQ108,"BDE")*8+COUNTIF(beosztás!$HM108:$IQ108,"BDU")*8+COUNTIF(beosztás!$HM108:$IQ108,"BÉJ")*8+COUNTIF(beosztás!$HM108:$IQ108,"B1")*1+COUNTIF(beosztás!$HM108:$IQ108,"B2")*2+COUNTIF(beosztás!$HM108:$IQ108,"B3")*3+COUNTIF(beosztás!$HM108:$IQ108,"B5")*5+COUNTIF(beosztás!$HM108:$IQ108,"B6")*6+COUNTIF(beosztás!$HM108:$IQ108,"B7")*7+COUNTIF(beosztás!$HM108:$IQ108,"B8")*8+COUNTIF(beosztás!$HM108:$IQ108,"B9")*9+COUNTIF(beosztás!$HM108:$IQ108,"B10")*10+COUNTIF(beosztás!$HM108:$IQ108,"B11")*11+COUNTIF(beosztás!$HM108:$IQ108,"B12")*12+COUNTIF(beosztás!$HM108:$IQ108,"BP")*0</f>
        <v>0</v>
      </c>
      <c r="EY106" s="605">
        <f t="shared" si="521"/>
        <v>0</v>
      </c>
      <c r="EZ106" s="710">
        <f>IF(C106="",0,alapadatok!$AN$9)</f>
        <v>0</v>
      </c>
      <c r="FA106" s="19">
        <f t="shared" si="522"/>
        <v>0</v>
      </c>
      <c r="FB106" s="907">
        <f t="shared" si="523"/>
        <v>0</v>
      </c>
      <c r="FC106" s="40"/>
      <c r="FD106" s="25">
        <f t="shared" si="524"/>
        <v>0</v>
      </c>
      <c r="FE106" s="605">
        <f t="shared" si="525"/>
        <v>0</v>
      </c>
      <c r="FF106" s="605">
        <f t="shared" si="526"/>
        <v>0</v>
      </c>
      <c r="FG106" s="605">
        <f t="shared" si="527"/>
        <v>0</v>
      </c>
      <c r="FH106" s="605">
        <f t="shared" si="528"/>
        <v>0</v>
      </c>
      <c r="FI106" s="605">
        <f t="shared" si="529"/>
        <v>0</v>
      </c>
      <c r="FJ106" s="605">
        <f t="shared" si="530"/>
        <v>0</v>
      </c>
      <c r="FK106" s="605">
        <f t="shared" si="531"/>
        <v>0</v>
      </c>
      <c r="FL106" s="605">
        <f t="shared" si="532"/>
        <v>0</v>
      </c>
      <c r="FM106" s="605">
        <f t="shared" si="533"/>
        <v>0</v>
      </c>
      <c r="FN106" s="605">
        <f t="shared" si="534"/>
        <v>0</v>
      </c>
      <c r="FO106" s="19">
        <f t="shared" si="535"/>
        <v>0</v>
      </c>
      <c r="FP106" s="907">
        <f t="shared" si="536"/>
        <v>0</v>
      </c>
      <c r="FQ106" s="41"/>
      <c r="FR106" s="709">
        <f>COUNTIF(beosztás!$IR108:$JU108,"DE")*8</f>
        <v>0</v>
      </c>
      <c r="FS106" s="710">
        <f>COUNTIF(beosztás!$IR108:$JU108,"DU")*8</f>
        <v>0</v>
      </c>
      <c r="FT106" s="710">
        <f>COUNTIF(beosztás!$IR108:$JU108,"ÉJ")*8</f>
        <v>0</v>
      </c>
      <c r="FU106" s="710">
        <f>COUNTIF(beosztás!$IR108:$JU108,"N")*12</f>
        <v>0</v>
      </c>
      <c r="FV106" s="710">
        <f>COUNTIF(beosztás!$IR108:$JU108,"é")*12</f>
        <v>0</v>
      </c>
      <c r="FW106" s="710">
        <f>SUM(beosztás!$IR108:$JU108)</f>
        <v>0</v>
      </c>
      <c r="FX106" s="710">
        <f>COUNTIF(beosztás!$IR108:$JU108,"FÜ")*8</f>
        <v>0</v>
      </c>
      <c r="FY106" s="897">
        <f>(COUNTIF(beosztás!$IR108:$JU108,"SN")*12)+(COUNTIF(beosztás!$IR108:$JU108,"SDE")*8)+(COUNTIF(beosztás!$IR108:$JU108,"SDU")*8)+(COUNTIF(beosztás!$IR108:$JU108,"SÉ")*12)+(COUNTIF(beosztás!$IR108:$JU108,"SÉJ")*8)+(COUNTIF(beosztás!$IR108:$JU108,"S1")*1)+(COUNTIF(beosztás!$IR108:$JU108,"S2")*2)+(COUNTIF(beosztás!$IR108:$JU108,"S3")*3)+(COUNTIF(beosztás!$IR108:$JU108,"S4")*4)+(COUNTIF(beosztás!$IR108:$JU108,"S5")*5)+(COUNTIF(beosztás!$IR108:$JU108,"S6")*6)+(COUNTIF(beosztás!$IR108:$JU108,"S7")*7)+(COUNTIF(beosztás!$IR108:$JU108,"S8")*8)+(COUNTIF(beosztás!$IR108:$JU108,"S9")*9)+(COUNTIF(beosztás!$IR108:$JU108,"S10")*10)+(COUNTIF(beosztás!$IR108:$JU108,"S11")*11)+(COUNTIF(beosztás!$IR108:$JU108,"S12")*12)</f>
        <v>0</v>
      </c>
      <c r="FZ106" s="710">
        <f>COUNTIF(beosztás!$IR108:$JU108,"BN")*12+COUNTIF(beosztás!$IR108:$JU108,"BÉ")*12+COUNTIF(beosztás!$IR108:$JU108,"BDE")*8+COUNTIF(beosztás!$IR108:$JU108,"BDU")*8+COUNTIF(beosztás!$IR108:$JU108,"BÉJ")*8+COUNTIF(beosztás!$IR108:$JU108,"B1")*1+COUNTIF(beosztás!$IR108:$JU108,"B2")*2+COUNTIF(beosztás!$IR108:$JU108,"B3")*3+COUNTIF(beosztás!$IR108:$JU108,"B5")*5+COUNTIF(beosztás!$IR108:$JU108,"B6")*6+COUNTIF(beosztás!$IR108:$JU108,"B7")*7+COUNTIF(beosztás!$IR108:$JU108,"B8")*8+COUNTIF(beosztás!$IR108:$JU108,"B9")*9+COUNTIF(beosztás!$IR108:$JU108,"B10")*10+COUNTIF(beosztás!$IR108:$JU108,"B11")*11+COUNTIF(beosztás!$IR108:$JU108,"B12")*12+COUNTIF(beosztás!$IR108:$JU108,"BP")*0</f>
        <v>0</v>
      </c>
      <c r="GA106" s="605">
        <f t="shared" si="537"/>
        <v>0</v>
      </c>
      <c r="GB106" s="710">
        <f>IF(C106="",0,alapadatok!$AN$10)</f>
        <v>0</v>
      </c>
      <c r="GC106" s="19">
        <f t="shared" si="538"/>
        <v>0</v>
      </c>
      <c r="GD106" s="907">
        <f t="shared" si="539"/>
        <v>0</v>
      </c>
      <c r="GE106" s="42"/>
      <c r="GF106" s="709">
        <f>COUNTIF(beosztás!$JV108:$KZ108,"DE")*8</f>
        <v>0</v>
      </c>
      <c r="GG106" s="710">
        <f>COUNTIF(beosztás!$JV108:$KZ108,"DU")*8</f>
        <v>0</v>
      </c>
      <c r="GH106" s="710">
        <f>COUNTIF(beosztás!$JV108:$KZ108,"ÉJ")*8</f>
        <v>0</v>
      </c>
      <c r="GI106" s="710">
        <f>COUNTIF(beosztás!$JV108:$KZ108,"N")*12</f>
        <v>0</v>
      </c>
      <c r="GJ106" s="710">
        <f>COUNTIF(beosztás!$JV108:$KZ108,"É")*12</f>
        <v>0</v>
      </c>
      <c r="GK106" s="710">
        <f>SUM(beosztás!$JV108:$KZ108)</f>
        <v>0</v>
      </c>
      <c r="GL106" s="897">
        <f>(COUNTIF(beosztás!$JV108:$KZ108,"SN")*12)+(COUNTIF(beosztás!$JV108:$KZ108,"SDE")*8)+(COUNTIF(beosztás!$JV108:$KZ108,"SDU")*8)+(COUNTIF(beosztás!$JV108:$KZ108,"SÉ")*12)+(COUNTIF(beosztás!$JV108:$KZ108,"SÉJ")*8)+(COUNTIF(beosztás!$JV108:$KZ108,"S1")*1)+(COUNTIF(beosztás!$JV108:$KZ108,"S2")*2)+(COUNTIF(beosztás!$JV108:$KZ108,"S3")*3)+(COUNTIF(beosztás!$JV108:$KZ108,"S4")*4)+(COUNTIF(beosztás!$JV108:$KZ108,"S5")*5)+(COUNTIF(beosztás!$JV108:$KZ108,"S6")*6)+(COUNTIF(beosztás!$JV108:$KZ108,"S7")*7)+(COUNTIF(beosztás!$JV108:$KZ108,"S8")*8)+(COUNTIF(beosztás!$JV108:$KZ108,"S9")*9)+(COUNTIF(beosztás!$JV108:$KZ108,"S10")*10)+(COUNTIF(beosztás!$JV108:$KZ108,"S11")*11)+(COUNTIF(beosztás!$JV108:$KZ108,"S12")*12)</f>
        <v>0</v>
      </c>
      <c r="GM106" s="710">
        <f>COUNTIF(beosztás!$JV108:$KZ108,"FÜ")*8</f>
        <v>0</v>
      </c>
      <c r="GN106" s="710">
        <f>COUNTIF(beosztás!$JV108:$KZ108,"BN")*12+COUNTIF(beosztás!$JV108:$KZ108,"BÉ")*12+COUNTIF(beosztás!$JV108:$KZ108,"BDE")*8+COUNTIF(beosztás!$JV108:$KZ108,"BDU")*8+COUNTIF(beosztás!$JV108:$KZ108,"BÉJ")*8+COUNTIF(beosztás!$JV108:$KZ108,"B1")*1+COUNTIF(beosztás!$JV108:$KZ108,"B2")*2+COUNTIF(beosztás!$JV108:$KZ108,"B3")*3+COUNTIF(beosztás!$JV108:$KZ108,"B5")*5+COUNTIF(beosztás!$JV108:$KZ108,"B6")*6+COUNTIF(beosztás!$JV108:$KZ108,"B7")*7+COUNTIF(beosztás!$JV108:$KZ108,"B8")*8+COUNTIF(beosztás!$JV108:$KZ108,"B9")*9+COUNTIF(beosztás!$JV108:$KZ108,"B10")*10+COUNTIF(beosztás!$JV108:$KZ108,"B11")*11+COUNTIF(beosztás!$JV108:$KZ108,"B12")*12+COUNTIF(beosztás!$JV108:$KZ108,"BP")*0</f>
        <v>0</v>
      </c>
      <c r="GO106" s="605">
        <f t="shared" si="540"/>
        <v>0</v>
      </c>
      <c r="GP106" s="710">
        <f>IF(C106="",0,alapadatok!$AN$11)</f>
        <v>0</v>
      </c>
      <c r="GQ106" s="19">
        <f t="shared" si="541"/>
        <v>0</v>
      </c>
      <c r="GR106" s="907">
        <f t="shared" si="542"/>
        <v>0</v>
      </c>
      <c r="GS106" s="42"/>
      <c r="GT106" s="25">
        <f t="shared" si="543"/>
        <v>0</v>
      </c>
      <c r="GU106" s="605">
        <f t="shared" si="544"/>
        <v>0</v>
      </c>
      <c r="GV106" s="605">
        <f t="shared" si="545"/>
        <v>0</v>
      </c>
      <c r="GW106" s="605">
        <f t="shared" si="546"/>
        <v>0</v>
      </c>
      <c r="GX106" s="605">
        <f t="shared" si="547"/>
        <v>0</v>
      </c>
      <c r="GY106" s="605">
        <f t="shared" si="548"/>
        <v>0</v>
      </c>
      <c r="GZ106" s="605">
        <f t="shared" si="549"/>
        <v>0</v>
      </c>
      <c r="HA106" s="605">
        <f t="shared" si="550"/>
        <v>0</v>
      </c>
      <c r="HB106" s="605">
        <f t="shared" si="551"/>
        <v>0</v>
      </c>
      <c r="HC106" s="605">
        <f t="shared" si="552"/>
        <v>0</v>
      </c>
      <c r="HD106" s="605">
        <f t="shared" si="553"/>
        <v>0</v>
      </c>
      <c r="HE106" s="19">
        <f t="shared" si="554"/>
        <v>0</v>
      </c>
      <c r="HF106" s="907">
        <f t="shared" si="555"/>
        <v>0</v>
      </c>
      <c r="HG106" s="41"/>
      <c r="HH106" s="709">
        <f>COUNTIF(beosztás!$LA108:$MD108,"DE")*8</f>
        <v>0</v>
      </c>
      <c r="HI106" s="710">
        <f>COUNTIF(beosztás!$LA108:$MD108,"DU")*8</f>
        <v>0</v>
      </c>
      <c r="HJ106" s="710">
        <f>COUNTIF(beosztás!$LA108:$MD108,"ÉJ")*8</f>
        <v>0</v>
      </c>
      <c r="HK106" s="710">
        <f>COUNTIF(beosztás!$LA108:$MD108,"N")*12</f>
        <v>0</v>
      </c>
      <c r="HL106" s="710">
        <f>COUNTIF(beosztás!$LA108:$MD108,"é")*12</f>
        <v>0</v>
      </c>
      <c r="HM106" s="710">
        <f>SUM(beosztás!$LA108:$MD108)</f>
        <v>0</v>
      </c>
      <c r="HN106" s="710">
        <f>COUNTIF(beosztás!$LA108:$MD108,"FÜ")*8</f>
        <v>0</v>
      </c>
      <c r="HO106" s="897">
        <f>(COUNTIF(beosztás!$LA108:$MD108,"SN")*12)+(COUNTIF(beosztás!$LA108:$MD108,"SDE")*8)+(COUNTIF(beosztás!$LA108:$MD108,"SDU")*8)+(COUNTIF(beosztás!$LA108:$MD108,"SÉ")*12)+(COUNTIF(beosztás!$LA108:$MD108,"SÉJ")*8)+(COUNTIF(beosztás!$LA108:$MD108,"S1")*1)+(COUNTIF(beosztás!$LA108:$MD108,"S2")*2)+(COUNTIF(beosztás!$LA108:$MD108,"S3")*3)+(COUNTIF(beosztás!$LA108:$MD108,"S4")*4)+(COUNTIF(beosztás!$LA108:$MD108,"S5")*5)+(COUNTIF(beosztás!$LA108:$MD108,"S6")*6)+(COUNTIF(beosztás!$LA108:$MD108,"S7")*7)+(COUNTIF(beosztás!$LA108:$MD108,"S8")*8)+(COUNTIF(beosztás!$LA108:$MD108,"S9")*9)+(COUNTIF(beosztás!$LA108:$MD108,"S10")*10)+(COUNTIF(beosztás!$LA108:$MD108,"S11")*11)+(COUNTIF(beosztás!$LA108:$MD108,"S12")*12)</f>
        <v>0</v>
      </c>
      <c r="HP106" s="710">
        <f>COUNTIF(beosztás!$LA108:$MD108,"BN")*12+COUNTIF(beosztás!$LA108:$MD108,"BÉ")*12+COUNTIF(beosztás!$LA108:$MD108,"BDE")*8+COUNTIF(beosztás!$LA108:$MD108,"BDU")*8+COUNTIF(beosztás!$LA108:$MD108,"BÉJ")*8+COUNTIF(beosztás!$LA108:$MD108,"B1")*1+COUNTIF(beosztás!$LA108:$MD108,"B2")*2+COUNTIF(beosztás!$LA108:$MD108,"B3")*3+COUNTIF(beosztás!$KZ108:$MC108,"B5")*5+COUNTIF(beosztás!$KZ108:$MC108,"B6")*6+COUNTIF(beosztás!$KZ108:$MC108,"B7")*7+COUNTIF(beosztás!$KZ108:$MC108,"B8")*8+COUNTIF(beosztás!$LA108:$MD108,"B9")*9+COUNTIF(beosztás!$LA108:$MD108,"B10")*10+COUNTIF(beosztás!$LA108:$MD108,"B11")*11+COUNTIF(beosztás!$LA108:$MD108,"B12")*12+COUNTIF(beosztás!$LA108:$MD108,"BP")*0</f>
        <v>0</v>
      </c>
      <c r="HQ106" s="605">
        <f t="shared" si="556"/>
        <v>0</v>
      </c>
      <c r="HR106" s="710">
        <f>IF(C106="",0,alapadatok!$AN$12)</f>
        <v>0</v>
      </c>
      <c r="HS106" s="19">
        <f t="shared" si="557"/>
        <v>0</v>
      </c>
      <c r="HT106" s="907">
        <f t="shared" si="558"/>
        <v>0</v>
      </c>
      <c r="HU106" s="42"/>
      <c r="HV106" s="709">
        <f>COUNTIF(beosztás!$ME108:$NI108,"DE")*8</f>
        <v>0</v>
      </c>
      <c r="HW106" s="710">
        <f>COUNTIF(beosztás!$ME108:$NI108,"DU")*8</f>
        <v>0</v>
      </c>
      <c r="HX106" s="710">
        <f>COUNTIF(beosztás!$ME108:$NI108,"ÉJ")*8</f>
        <v>0</v>
      </c>
      <c r="HY106" s="710">
        <f>COUNTIF(beosztás!$ME108:$NI108,"N")*12</f>
        <v>0</v>
      </c>
      <c r="HZ106" s="710">
        <f>COUNTIF(beosztás!$ME108:$NI108,"É")*12</f>
        <v>0</v>
      </c>
      <c r="IA106" s="710">
        <f>SUM(beosztás!$ME108:$NI108)</f>
        <v>0</v>
      </c>
      <c r="IB106" s="710">
        <f>(COUNTIF(beosztás!$ME108:$NI108,"SN")*12)+(COUNTIF(beosztás!$ME108:$NI108,"SDE")*8)+(COUNTIF(beosztás!$ME108:$NI108,"SDU")*8)+(COUNTIF(beosztás!$ME108:$NI108,"SÉ")*12)+(COUNTIF(beosztás!$ME108:$NI108,"SÉJ")*8)+(COUNTIF(beosztás!$ME108:$NI108,"S1")*1)+(COUNTIF(beosztás!$ME108:$NI108,"S2")*2)+(COUNTIF(beosztás!$ME108:$NI108,"S3")*3)+(COUNTIF(beosztás!$ME108:$NI108,"S4")*4)+(COUNTIF(beosztás!$ME108:$NI108,"S5")*5)+(COUNTIF(beosztás!$ME108:$NI108,"S6")*6)+(COUNTIF(beosztás!$ME108:$NI108,"S7")*7)+(COUNTIF(beosztás!$ME108:$NI108,"S8")*8)+(COUNTIF(beosztás!$ME108:$NI108,"S9")*9)+(COUNTIF(beosztás!$ME108:$NI108,"S10")*10)+(COUNTIF(beosztás!$ME108:$NI108,"S11")*11)+(COUNTIF(beosztás!$ME108:$NI108,"S12")*12)</f>
        <v>0</v>
      </c>
      <c r="IC106" s="710">
        <f>COUNTIF(beosztás!$ME108:$NI108,"FÜ")*8</f>
        <v>0</v>
      </c>
      <c r="ID106" s="710">
        <f>COUNTIF(beosztás!$ME108:$NI108,"BN")*12+COUNTIF(beosztás!$ME108:$NI108,"BÉ")*12+COUNTIF(beosztás!$ME108:$NI108,"BDE")*8+COUNTIF(beosztás!$ME108:$NI108,"BDU")*8+COUNTIF(beosztás!$ME108:$NI108,"BÉJ")*8+COUNTIF(beosztás!$ME108:$NI108,"B1")*1+COUNTIF(beosztás!$ME108:$NI108,"B2")*2+COUNTIF(beosztás!$ME108:$NI108,"B3")*3+COUNTIF(beosztás!$ME108:$NI108,"B5")*5+COUNTIF(beosztás!$ME108:$NI108,"B6")*6+COUNTIF(beosztás!$ME108:$NI108,"B7")*7+COUNTIF(beosztás!$ME108:$NI108,"B8")*8+COUNTIF(beosztás!$ME108:$NI108,"B9")*9+COUNTIF(beosztás!$ME108:$NI108,"B10")*10+COUNTIF(beosztás!$ME108:$NI108,"B11")*11+COUNTIF(beosztás!$ME108:$NI108,"B12")*12+COUNTIF(beosztás!$ME108:$NI108,"BP")*0</f>
        <v>0</v>
      </c>
      <c r="IE106" s="605">
        <f t="shared" si="559"/>
        <v>0</v>
      </c>
      <c r="IF106" s="710">
        <f>IF(C106="",0,alapadatok!$AN$13)</f>
        <v>0</v>
      </c>
      <c r="IG106" s="19">
        <f t="shared" si="560"/>
        <v>0</v>
      </c>
      <c r="IH106" s="741">
        <f t="shared" si="561"/>
        <v>0</v>
      </c>
      <c r="II106" s="42"/>
      <c r="IJ106" s="25">
        <f t="shared" si="562"/>
        <v>0</v>
      </c>
      <c r="IK106" s="605">
        <f t="shared" si="563"/>
        <v>0</v>
      </c>
      <c r="IL106" s="605">
        <f t="shared" si="564"/>
        <v>0</v>
      </c>
      <c r="IM106" s="605">
        <f t="shared" si="565"/>
        <v>0</v>
      </c>
      <c r="IN106" s="605">
        <f t="shared" si="566"/>
        <v>0</v>
      </c>
      <c r="IO106" s="605">
        <f t="shared" si="567"/>
        <v>0</v>
      </c>
      <c r="IP106" s="605">
        <f t="shared" si="568"/>
        <v>0</v>
      </c>
      <c r="IQ106" s="605">
        <f t="shared" si="569"/>
        <v>0</v>
      </c>
      <c r="IR106" s="605">
        <f t="shared" si="570"/>
        <v>0</v>
      </c>
      <c r="IS106" s="605">
        <f t="shared" si="571"/>
        <v>0</v>
      </c>
      <c r="IT106" s="605">
        <f t="shared" si="572"/>
        <v>0</v>
      </c>
      <c r="IU106" s="19">
        <f t="shared" si="573"/>
        <v>0</v>
      </c>
      <c r="IV106" s="907">
        <f t="shared" si="574"/>
        <v>0</v>
      </c>
      <c r="IW106" s="43"/>
      <c r="JF106" s="21"/>
      <c r="JG106" s="21"/>
    </row>
    <row r="107" spans="1:267" ht="15.75" hidden="1" thickBot="1" x14ac:dyDescent="0.3">
      <c r="A107" s="66">
        <f>IF(beosztás!A109=0,"",beosztás!A109)</f>
        <v>26</v>
      </c>
      <c r="B107" s="63" t="str">
        <f>IF(beosztás!B109=0,"",beosztás!B109)</f>
        <v/>
      </c>
      <c r="C107" s="64" t="str">
        <f>IF(beosztás!C109=0,"",beosztás!C109)</f>
        <v/>
      </c>
      <c r="D107" s="65" t="str">
        <f>IF(beosztás!D109=0,"",beosztás!D109)</f>
        <v/>
      </c>
      <c r="E107" s="18"/>
      <c r="F107" s="709">
        <f>COUNTIF(beosztás!$I109:$AM109,"DE")*8</f>
        <v>0</v>
      </c>
      <c r="G107" s="710">
        <f>COUNTIF(beosztás!$I109:$AM109,"DU")*8</f>
        <v>0</v>
      </c>
      <c r="H107" s="710">
        <f>COUNTIF(beosztás!$I109:$AM109,"ÉJ")*8</f>
        <v>0</v>
      </c>
      <c r="I107" s="710">
        <f>COUNTIF(beosztás!$I109:$AM109,"N")*12</f>
        <v>0</v>
      </c>
      <c r="J107" s="710">
        <f>COUNTIF(beosztás!$I109:$AM109,"é")*12</f>
        <v>0</v>
      </c>
      <c r="K107" s="710">
        <f>SUM(beosztás!$I109:$AM109)</f>
        <v>0</v>
      </c>
      <c r="L107" s="710">
        <f>COUNTIF(beosztás!$I109:$AM109,"FÜ")*8</f>
        <v>0</v>
      </c>
      <c r="M107" s="710">
        <f>(COUNTIF(beosztás!$I109:$AM109,"SN")*12)+(COUNTIF(beosztás!$I109:$AM109,"SDE")*8)+(COUNTIF(beosztás!$I109:$AM109,"SDU")*8)+(COUNTIF(beosztás!$I109:$AM109,"S1")*1)+(COUNTIF(beosztás!$I109:$AM109,"S2")*2)+(COUNTIF(beosztás!$I109:$AM109,"S3")*3)+(COUNTIF(beosztás!$I109:$AM109,"S4")*4)+(COUNTIF(beosztás!$I109:$AM109,"S5")*5)+(COUNTIF(beosztás!$I109:$AM109,"S6")*6)+(COUNTIF(beosztás!$I109:$AM109,"S7")*7)+(COUNTIF(beosztás!$I109:$AM109,"S8")*8)+(COUNTIF(beosztás!$I109:$AM109,"S9")*9)+(COUNTIF(beosztás!$I109:$AM109,"S10")*10)+(COUNTIF(beosztás!$I109:$AM109,"S11")*11)+(COUNTIF(beosztás!$I109:$AM109,"S12")*12)+(COUNTIF(beosztás!$I109:$AM109,"SÉ")*12)+(COUNTIF(beosztás!$I109:$AM109,"SÉJ")*8)</f>
        <v>0</v>
      </c>
      <c r="N107" s="710">
        <f>COUNTIF(beosztás!$I109:$AM109,"BN")*12+COUNTIF(beosztás!$I109:$AM109,"BÉ")*12+COUNTIF(beosztás!$I109:$AM109,"BDE")*8+COUNTIF(beosztás!$I109:$AM109,"BDU")*8+COUNTIF(beosztás!$I109:$AM109,"BÉJ")*8+COUNTIF(beosztás!$I109:$AM109,"B1")*1+COUNTIF(beosztás!$I109:$AM109,"B2")*2+COUNTIF(beosztás!$I109:$AM109,"B3")*3+COUNTIF(beosztás!$I109:$AM109,"B5")*5+COUNTIF(beosztás!$I109:$AM109,"B6")*6+COUNTIF(beosztás!$I109:$AM109,"B7")*7+COUNTIF(beosztás!$I109:$AM109,"B8")*8+COUNTIF(beosztás!$I109:$AM109,"B9")*9+COUNTIF(beosztás!$I109:$AM109,"B10")*10+COUNTIF(beosztás!$I109:$AM109,"B11")*11+COUNTIF(beosztás!$I109:$AM109,"B12")*12+COUNTIF(beosztás!$I109:$AM109,"BP")*0</f>
        <v>0</v>
      </c>
      <c r="O107" s="605">
        <f t="shared" si="461"/>
        <v>0</v>
      </c>
      <c r="P107" s="710">
        <f>IF(C107="",0,alapadatok!$AN$2)</f>
        <v>0</v>
      </c>
      <c r="Q107" s="19">
        <f t="shared" si="462"/>
        <v>0</v>
      </c>
      <c r="R107" s="741">
        <f t="shared" si="463"/>
        <v>0</v>
      </c>
      <c r="S107" s="40"/>
      <c r="T107" s="709">
        <f>COUNTIF(beosztás!$AN109:$BO109,"DE")*8</f>
        <v>0</v>
      </c>
      <c r="U107" s="710">
        <f>COUNTIF(beosztás!$AN109:$BO109,"DU")*8</f>
        <v>0</v>
      </c>
      <c r="V107" s="710">
        <f>COUNTIF(beosztás!$AN109:$BO109,"ÉJ")*8</f>
        <v>0</v>
      </c>
      <c r="W107" s="710">
        <f>COUNTIF(beosztás!$AN109:$BO109,"N")*12</f>
        <v>0</v>
      </c>
      <c r="X107" s="710">
        <f>COUNTIF(beosztás!$AN109:$BO109,"É")*12</f>
        <v>0</v>
      </c>
      <c r="Y107" s="710">
        <f>SUM(beosztás!$AN109:$BO109)</f>
        <v>0</v>
      </c>
      <c r="Z107" s="710">
        <f>(COUNTIF(beosztás!$AN109:$BO109,"SN")*12)+(COUNTIF(beosztás!$AN109:$BO109,"SDE")*8)+(COUNTIF(beosztás!$AN109:$BO109,"SDU")*8)+(COUNTIF(beosztás!$AN109:$BO109,"SÉ")*12)+(COUNTIF(beosztás!$AN109:$BO109,"SÉJ")*8)+(COUNTIF(beosztás!$AN109:$BO109,"S1")*1)+(COUNTIF(beosztás!$AN109:$BO109,"S2")*2)+(COUNTIF(beosztás!$AN109:$BO109,"S3")*3)+(COUNTIF(beosztás!$AN109:$BO109,"S4")*4)+(COUNTIF(beosztás!$AN109:$BO109,"S5")*5)+(COUNTIF(beosztás!$AN109:$BO109,"S6")*6)+(COUNTIF(beosztás!$AN109:$BO109,"S7")*7)+(COUNTIF(beosztás!$AN109:$BO109,"S8")*8)+(COUNTIF(beosztás!$AN109:$BO109,"S9")*9)+(COUNTIF(beosztás!$AN109:$BO109,"S10")*10)+(COUNTIF(beosztás!$AN109:$BO109,"S11")*11)+(COUNTIF(beosztás!$AN109:$BO109,"S12")*12)</f>
        <v>0</v>
      </c>
      <c r="AA107" s="710">
        <f>COUNTIF(beosztás!$AN109:$BO109,"FÜ")*8</f>
        <v>0</v>
      </c>
      <c r="AB107" s="710">
        <f>COUNTIF(beosztás!$AN109:$BO109,"BN")*12+COUNTIF(beosztás!$AN109:$BO109,"BÉ")*12+COUNTIF(beosztás!$AN109:$BO109,"BDE")*8+COUNTIF(beosztás!$AN109:$BO109,"BDU")*8+COUNTIF(beosztás!$AN109:$BO109,"BÉJ")*8+COUNTIF(beosztás!$AN109:$BO109,"B1")*1+COUNTIF(beosztás!$AN109:$BO109,"B2")*2+COUNTIF(beosztás!$AN109:$BO109,"B3")*3+COUNTIF(beosztás!$AN109:$BO109,"B5")*5+COUNTIF(beosztás!$AN109:$BO109,"B6")*6+COUNTIF(beosztás!$AN109:$BO109,"B7")*7+COUNTIF(beosztás!$AN109:$BO109,"B8")*8+COUNTIF(beosztás!$AN109:$BO109,"B9")*9+COUNTIF(beosztás!$AN109:$BO109,"B10")*10+COUNTIF(beosztás!$AN109:$BO109,"B11")*11+COUNTIF(beosztás!$AN109:$BO109,"B12")*12+COUNTIF(beosztás!$AN109:$BO109,"BP")*0</f>
        <v>0</v>
      </c>
      <c r="AC107" s="605">
        <f t="shared" si="464"/>
        <v>0</v>
      </c>
      <c r="AD107" s="710">
        <f>IF(C107="",0,alapadatok!$AN$3)</f>
        <v>0</v>
      </c>
      <c r="AE107" s="19">
        <f t="shared" si="465"/>
        <v>0</v>
      </c>
      <c r="AF107" s="741">
        <f t="shared" si="466"/>
        <v>0</v>
      </c>
      <c r="AG107" s="40"/>
      <c r="AH107" s="25">
        <f t="shared" si="467"/>
        <v>0</v>
      </c>
      <c r="AI107" s="605">
        <f t="shared" si="468"/>
        <v>0</v>
      </c>
      <c r="AJ107" s="605">
        <f t="shared" si="469"/>
        <v>0</v>
      </c>
      <c r="AK107" s="605">
        <f t="shared" si="470"/>
        <v>0</v>
      </c>
      <c r="AL107" s="605">
        <f t="shared" si="471"/>
        <v>0</v>
      </c>
      <c r="AM107" s="605">
        <f t="shared" si="472"/>
        <v>0</v>
      </c>
      <c r="AN107" s="605">
        <f t="shared" si="473"/>
        <v>0</v>
      </c>
      <c r="AO107" s="605">
        <f t="shared" si="474"/>
        <v>0</v>
      </c>
      <c r="AP107" s="605">
        <f t="shared" si="475"/>
        <v>0</v>
      </c>
      <c r="AQ107" s="605">
        <f t="shared" si="476"/>
        <v>0</v>
      </c>
      <c r="AR107" s="605">
        <f t="shared" si="477"/>
        <v>0</v>
      </c>
      <c r="AS107" s="19">
        <f t="shared" si="478"/>
        <v>0</v>
      </c>
      <c r="AT107" s="741">
        <f t="shared" si="479"/>
        <v>0</v>
      </c>
      <c r="AU107" s="41"/>
      <c r="AV107" s="709">
        <f>COUNTIF(beosztás!$BP109:$CT109,"DE")*8</f>
        <v>0</v>
      </c>
      <c r="AW107" s="710">
        <f>COUNTIF(beosztás!$BP109:$CT109,"DU")*8</f>
        <v>0</v>
      </c>
      <c r="AX107" s="710">
        <f>COUNTIF(beosztás!$BP109:$CT109,"ÉJ")*8</f>
        <v>0</v>
      </c>
      <c r="AY107" s="710">
        <f>COUNTIF(beosztás!$BP109:$CT109,"N")*12</f>
        <v>0</v>
      </c>
      <c r="AZ107" s="710">
        <f>COUNTIF(beosztás!$BP109:$CT109,"é")*12</f>
        <v>0</v>
      </c>
      <c r="BA107" s="710">
        <f>SUM(beosztás!$BP109:$CT109)</f>
        <v>0</v>
      </c>
      <c r="BB107" s="710">
        <f>COUNTIF(beosztás!$BP109:$CT109,"FÜ")*8</f>
        <v>0</v>
      </c>
      <c r="BC107" s="897">
        <f>(COUNTIF(beosztás!$BP109:$CT109,"SN")*12)+(COUNTIF(beosztás!$BP109:$CT109,"SDE")*8)+(COUNTIF(beosztás!$BP109:$CT109,"SDU")*8)+(COUNTIF(beosztás!$BP109:$CT109,"SÉ")*12)+(COUNTIF(beosztás!$BP109:$CT109,"SÉJ")*8)+(COUNTIF(beosztás!$BP109:$CT109,"S1")*1)+(COUNTIF(beosztás!$BP109:$CT109,"S2")*2)+(COUNTIF(beosztás!$BP109:$CT109,"S3")*3)+(COUNTIF(beosztás!$BP109:$CT109,"S4")*4)+(COUNTIF(beosztás!$BP109:$CT109,"S5")*5)+(COUNTIF(beosztás!$BP109:$CT109,"S6")*6)+(COUNTIF(beosztás!$BP109:$CT109,"S7")*7)+(COUNTIF(beosztás!$BP109:$CT109,"S8")*8)+(COUNTIF(beosztás!$BP109:$CT109,"S9")*9)+(COUNTIF(beosztás!$BP109:$CT109,"S10")*10)+(COUNTIF(beosztás!$BP109:$CT109,"S11")*11)+(COUNTIF(beosztás!$BP109:$CT109,"S12")*12)</f>
        <v>0</v>
      </c>
      <c r="BD107" s="710">
        <f>COUNTIF(beosztás!$BP109:$CT109,"BN")*12+COUNTIF(beosztás!$BP109:$CT109,"BÉ")*12+COUNTIF(beosztás!$BP109:$CT109,"BDE")*8+COUNTIF(beosztás!$BP109:$CT109,"BDU")*8+COUNTIF(beosztás!$BP109:$CT109,"BÉJ")*8+COUNTIF(beosztás!$BP109:$CT109,"B1")*1+COUNTIF(beosztás!$BP109:$CT109,"B2")*2+COUNTIF(beosztás!$BP109:$CT109,"B3")*3+COUNTIF(beosztás!$BP109:$CT109,"B5")*5+COUNTIF(beosztás!$BP109:$CT109,"B6")*6+COUNTIF(beosztás!$BP109:$CT109,"B7")*7+COUNTIF(beosztás!$BP109:$CT109,"B8")*8+COUNTIF(beosztás!$BP109:$CT109,"B9")*9+COUNTIF(beosztás!$BP109:$CT109,"B10")*10+COUNTIF(beosztás!$BP109:$CT109,"B11")*11+COUNTIF(beosztás!$BP109:$CT109,"B12")*12+COUNTIF(beosztás!$BP109:$CT109,"BP")*0</f>
        <v>0</v>
      </c>
      <c r="BE107" s="605">
        <f t="shared" si="480"/>
        <v>0</v>
      </c>
      <c r="BF107" s="710">
        <f>IF(C107="",0,alapadatok!$AN$4)</f>
        <v>0</v>
      </c>
      <c r="BG107" s="19">
        <f t="shared" si="481"/>
        <v>0</v>
      </c>
      <c r="BH107" s="741">
        <f t="shared" si="482"/>
        <v>0</v>
      </c>
      <c r="BI107" s="40"/>
      <c r="BJ107" s="709">
        <f>COUNTIF(beosztás!$CU109:$DX109,"DE")*8</f>
        <v>0</v>
      </c>
      <c r="BK107" s="710">
        <f>COUNTIF(beosztás!$CU109:$DX109,"DU")*8</f>
        <v>0</v>
      </c>
      <c r="BL107" s="710">
        <f>COUNTIF(beosztás!$CU109:$DX109,"ÉJ")*8</f>
        <v>0</v>
      </c>
      <c r="BM107" s="710">
        <f>COUNTIF(beosztás!$CU109:$DX109,"N")*12</f>
        <v>0</v>
      </c>
      <c r="BN107" s="710">
        <f>COUNTIF(beosztás!$CU109:$DX109,"É")*12</f>
        <v>0</v>
      </c>
      <c r="BO107" s="710">
        <f>SUM(beosztás!$CU109:$DX109)</f>
        <v>0</v>
      </c>
      <c r="BP107" s="897">
        <f>(COUNTIF(beosztás!$CU109:$DX109,"SN")*12)+(COUNTIF(beosztás!$CU109:$DX109,"SDE")*8)+(COUNTIF(beosztás!$CU109:$DX109,"SDU")*8)+(COUNTIF(beosztás!$CU109:$DX109,"SÉ")*12)+(COUNTIF(beosztás!$CU109:$DX109,"SÉJ")*8)+(COUNTIF(beosztás!$CU109:$DX109,"S1")*1)+(COUNTIF(beosztás!$CU109:$DX109,"S2")*2)+(COUNTIF(beosztás!$CU109:$DX109,"S3")*3)+(COUNTIF(beosztás!$CU109:$DX109,"S4")*4)+(COUNTIF(beosztás!$CU109:$DX109,"S5")*5)+(COUNTIF(beosztás!$CU109:$DX109,"S6")*6)+(COUNTIF(beosztás!$CU109:$DX109,"S7")*7)+(COUNTIF(beosztás!$CU109:$DX109,"S8")*8)+(COUNTIF(beosztás!$CU109:$DX109,"S9")*9)+(COUNTIF(beosztás!$CU109:$DX109,"S10")*10)+(COUNTIF(beosztás!$CU109:$DX109,"S11")*11)+(COUNTIF(beosztás!$CU109:$DX109,"S12")*12)</f>
        <v>0</v>
      </c>
      <c r="BQ107" s="710">
        <f>COUNTIF(beosztás!$CU109:$DX109,"FÜ")*8</f>
        <v>0</v>
      </c>
      <c r="BR107" s="710">
        <f>COUNTIF(beosztás!$CU109:$DX109,"BN")*12+COUNTIF(beosztás!$CU109:$DX109,"BÉ")*12+COUNTIF(beosztás!$CU109:$DX109,"BDE")*8+COUNTIF(beosztás!$CU109:$DX109,"BDU")*8+COUNTIF(beosztás!$CU109:$DX109,"BÉJ")*8+COUNTIF(beosztás!$CU109:$DX109,"B1")*1+COUNTIF(beosztás!$CU109:$DX109,"B2")*2+COUNTIF(beosztás!$CU109:$DX109,"B3")*3+COUNTIF(beosztás!$CU109:$DX109,"B5")*5+COUNTIF(beosztás!$CU109:$DX109,"B6")*6+COUNTIF(beosztás!$CU109:$DX109,"B7")*7+COUNTIF(beosztás!$CU109:$DX109,"B8")*8+COUNTIF(beosztás!$CU109:$DX109,"B9")*9+COUNTIF(beosztás!$CU109:$DX109,"B10")*10+COUNTIF(beosztás!$CU109:$DX109,"B11")*11+COUNTIF(beosztás!$CU109:$DX109,"B12")*12+COUNTIF(beosztás!$CU109:$DX109,"BP")*0</f>
        <v>0</v>
      </c>
      <c r="BS107" s="605">
        <f t="shared" si="483"/>
        <v>0</v>
      </c>
      <c r="BT107" s="710">
        <f>IF(C107="",0,alapadatok!$AN$5)</f>
        <v>0</v>
      </c>
      <c r="BU107" s="19">
        <f t="shared" si="484"/>
        <v>0</v>
      </c>
      <c r="BV107" s="741">
        <f t="shared" si="485"/>
        <v>0</v>
      </c>
      <c r="BW107" s="40"/>
      <c r="BX107" s="25">
        <f t="shared" si="486"/>
        <v>0</v>
      </c>
      <c r="BY107" s="605">
        <f t="shared" si="487"/>
        <v>0</v>
      </c>
      <c r="BZ107" s="605">
        <f t="shared" si="488"/>
        <v>0</v>
      </c>
      <c r="CA107" s="605">
        <f t="shared" si="489"/>
        <v>0</v>
      </c>
      <c r="CB107" s="605">
        <f t="shared" si="490"/>
        <v>0</v>
      </c>
      <c r="CC107" s="605">
        <f t="shared" si="491"/>
        <v>0</v>
      </c>
      <c r="CD107" s="605">
        <f t="shared" si="492"/>
        <v>0</v>
      </c>
      <c r="CE107" s="605">
        <f t="shared" si="493"/>
        <v>0</v>
      </c>
      <c r="CF107" s="605">
        <f t="shared" si="494"/>
        <v>0</v>
      </c>
      <c r="CG107" s="605">
        <f t="shared" si="495"/>
        <v>0</v>
      </c>
      <c r="CH107" s="605">
        <f t="shared" si="496"/>
        <v>0</v>
      </c>
      <c r="CI107" s="19">
        <f t="shared" si="497"/>
        <v>0</v>
      </c>
      <c r="CJ107" s="741">
        <f t="shared" si="498"/>
        <v>0</v>
      </c>
      <c r="CK107" s="41"/>
      <c r="CL107" s="709">
        <f>COUNTIF(beosztás!$DY109:$FC109,"DE")*8</f>
        <v>0</v>
      </c>
      <c r="CM107" s="710">
        <f>COUNTIF(beosztás!$DY109:$FC109,"DU")*8</f>
        <v>0</v>
      </c>
      <c r="CN107" s="710">
        <f>COUNTIF(beosztás!$DY109:$FC109,"ÉJ")*8</f>
        <v>0</v>
      </c>
      <c r="CO107" s="710">
        <f>COUNTIF(beosztás!$DY109:$FC109,"N")*12</f>
        <v>0</v>
      </c>
      <c r="CP107" s="710">
        <f>COUNTIF(beosztás!$DY109:$FC109,"é")*12</f>
        <v>0</v>
      </c>
      <c r="CQ107" s="710">
        <f>SUM(beosztás!$DY109:$FC109)</f>
        <v>0</v>
      </c>
      <c r="CR107" s="710">
        <f>COUNTIF(beosztás!$DY109:$FC109,"FÜ")*8</f>
        <v>0</v>
      </c>
      <c r="CS107" s="897">
        <f>(COUNTIF(beosztás!$DY109:$FC109,"SN")*12)+(COUNTIF(beosztás!$DY109:$FC109,"SDE")*8)+(COUNTIF(beosztás!$DY109:$FC109,"SDU")*8)+(COUNTIF(beosztás!$DY109:$FC109,"SÉ")*12)+(COUNTIF(beosztás!$DY109:$FC109,"SÉJ")*8)+(COUNTIF(beosztás!$DY109:$FC109,"S1")*1)+(COUNTIF(beosztás!$DY109:$FC109,"S2")*2)+(COUNTIF(beosztás!$DY109:$FC109,"S3")*3)+(COUNTIF(beosztás!$DY109:$FC109,"S4")*4)+(COUNTIF(beosztás!$DY109:$FC109,"S5")*5)+(COUNTIF(beosztás!$DY109:$FC109,"S6")*6)+(COUNTIF(beosztás!$DY109:$FC109,"S7")*7)+(COUNTIF(beosztás!$DY109:$FC109,"S8")*8)+(COUNTIF(beosztás!$DY109:$FC109,"S9")*9)+(COUNTIF(beosztás!$DY109:$FC109,"S10")*10)+(COUNTIF(beosztás!$DY109:$FC109,"S11")*11)+(COUNTIF(beosztás!$DY109:$FC109,"S12")*12)</f>
        <v>0</v>
      </c>
      <c r="CT107" s="710">
        <f>COUNTIF(beosztás!$DY109:$FC109,"BN")*12+COUNTIF(beosztás!$DY109:$FC109,"BÉ")*12+COUNTIF(beosztás!$DY109:$FC109,"BDE")*8+COUNTIF(beosztás!$DY109:$FC109,"BDU")*8+COUNTIF(beosztás!$DY109:$FC109,"BÉJ")*8+COUNTIF(beosztás!$DY109:$FC109,"B1")*1+COUNTIF(beosztás!$DY109:$FC109,"B2")*2+COUNTIF(beosztás!$DY109:$FC109,"B3")*3+COUNTIF(beosztás!$DY109:$FC109,"B5")*5+COUNTIF(beosztás!$DY109:$FC109,"B6")*6+COUNTIF(beosztás!$DY109:$FC109,"B7")*7+COUNTIF(beosztás!$DY109:$FC109,"B8")*8+COUNTIF(beosztás!$DY109:$FC109,"B9")*9+COUNTIF(beosztás!$DY109:$FC109,"B10")*10+COUNTIF(beosztás!$DY109:$FC109,"B11")*11+COUNTIF(beosztás!$DY109:$FC109,"B12")*12+COUNTIF(beosztás!$DY109:$FC109,"BP")*0</f>
        <v>0</v>
      </c>
      <c r="CU107" s="605">
        <f t="shared" si="575"/>
        <v>0</v>
      </c>
      <c r="CV107" s="710">
        <f>IF(C107="",0,alapadatok!$AN$6)</f>
        <v>0</v>
      </c>
      <c r="CW107" s="19">
        <f t="shared" si="500"/>
        <v>0</v>
      </c>
      <c r="CX107" s="907">
        <f t="shared" si="501"/>
        <v>0</v>
      </c>
      <c r="CY107" s="40"/>
      <c r="CZ107" s="709">
        <f>COUNTIF(beosztás!$FD109:$GG109,"DE")*8</f>
        <v>0</v>
      </c>
      <c r="DA107" s="710">
        <f>COUNTIF(beosztás!$FD109:$GG109,"DU")*8</f>
        <v>0</v>
      </c>
      <c r="DB107" s="710">
        <f>COUNTIF(beosztás!$FD109:$GG109,"ÉJ")*8</f>
        <v>0</v>
      </c>
      <c r="DC107" s="710">
        <f>COUNTIF(beosztás!$FD109:$GG109,"N")*12</f>
        <v>0</v>
      </c>
      <c r="DD107" s="710">
        <f>COUNTIF(beosztás!$FD109:$GG109,"É")*12</f>
        <v>0</v>
      </c>
      <c r="DE107" s="710">
        <f>SUM(beosztás!$FD109:$GG109)</f>
        <v>0</v>
      </c>
      <c r="DF107" s="897">
        <f>(COUNTIF(beosztás!$FD109:$GG109,"SN")*12)+(COUNTIF(beosztás!$FD109:$GG109,"SDE")*8)+(COUNTIF(beosztás!$FD109:$GG109,"SDU")*8)+(COUNTIF(beosztás!$FD109:$GG109,"SÉ")*12)+(COUNTIF(beosztás!$FD109:$GG109,"SÉJ")*8)+(COUNTIF(beosztás!$FD109:$GG109,"S1")*1)+(COUNTIF(beosztás!$FD109:$GG109,"S2")*2)+(COUNTIF(beosztás!$FD109:$GG109,"S3")*3)+(COUNTIF(beosztás!$FD109:$GG109,"S4")*4)+(COUNTIF(beosztás!$FD109:$GG109,"S5")*5)+(COUNTIF(beosztás!$FD109:$GG109,"S6")*6)+(COUNTIF(beosztás!$FD109:$GG109,"S7")*7)+(COUNTIF(beosztás!$FD109:$GG109,"S8")*8)+(COUNTIF(beosztás!$FD109:$GG109,"S9")*9)+(COUNTIF(beosztás!$FD109:$GG109,"S10")*10)+(COUNTIF(beosztás!$FD109:$GG109,"S11")*11)+(COUNTIF(beosztás!$FD109:$GG109,"S12")*12)</f>
        <v>0</v>
      </c>
      <c r="DG107" s="710">
        <f>COUNTIF(beosztás!$FD109:$GG109,"FÜ")*8</f>
        <v>0</v>
      </c>
      <c r="DH107" s="710">
        <f>COUNTIF(beosztás!$FD109:$GG109,"BN")*12+COUNTIF(beosztás!$FD109:$GG109,"BÉ")*12+COUNTIF(beosztás!$FD109:$GG109,"BDE")*8+COUNTIF(beosztás!$FD109:$GG109,"BDU")*8+COUNTIF(beosztás!$FD109:$GG109,"BÉJ")*8+COUNTIF(beosztás!$FD109:$GG109,"B1")*1+COUNTIF(beosztás!$FD109:$GG109,"B2")*2+COUNTIF(beosztás!$FD109:$GG109,"B3")*3+COUNTIF(beosztás!$FD109:$GG109,"B5")*5+COUNTIF(beosztás!$FD109:$GG109,"B6")*6+COUNTIF(beosztás!$FD109:$GG109,"B7")*7+COUNTIF(beosztás!$FD109:$GG109,"B8")*8+COUNTIF(beosztás!$FD109:$GG109,"B9")*9+COUNTIF(beosztás!$FD109:$GG109,"B10")*10+COUNTIF(beosztás!$FD109:$GG109,"B11")*11+COUNTIF(beosztás!$FD109:$GG109,"B12")*12+COUNTIF(beosztás!$FD109:$GG109,"BP")*0</f>
        <v>0</v>
      </c>
      <c r="DI107" s="605">
        <f t="shared" si="502"/>
        <v>0</v>
      </c>
      <c r="DJ107" s="710">
        <f>IF(C107="",0,alapadatok!$AN$7)</f>
        <v>0</v>
      </c>
      <c r="DK107" s="19">
        <f t="shared" si="503"/>
        <v>0</v>
      </c>
      <c r="DL107" s="741">
        <f t="shared" si="504"/>
        <v>0</v>
      </c>
      <c r="DM107" s="40"/>
      <c r="DN107" s="25">
        <f t="shared" si="505"/>
        <v>0</v>
      </c>
      <c r="DO107" s="605">
        <f t="shared" si="506"/>
        <v>0</v>
      </c>
      <c r="DP107" s="605">
        <f t="shared" si="507"/>
        <v>0</v>
      </c>
      <c r="DQ107" s="605">
        <f t="shared" si="508"/>
        <v>0</v>
      </c>
      <c r="DR107" s="605">
        <f t="shared" si="509"/>
        <v>0</v>
      </c>
      <c r="DS107" s="605">
        <f t="shared" si="510"/>
        <v>0</v>
      </c>
      <c r="DT107" s="605">
        <f t="shared" si="511"/>
        <v>0</v>
      </c>
      <c r="DU107" s="605">
        <f t="shared" si="512"/>
        <v>0</v>
      </c>
      <c r="DV107" s="605">
        <f t="shared" si="513"/>
        <v>0</v>
      </c>
      <c r="DW107" s="605">
        <f t="shared" si="514"/>
        <v>0</v>
      </c>
      <c r="DX107" s="605">
        <f t="shared" si="515"/>
        <v>0</v>
      </c>
      <c r="DY107" s="19">
        <f t="shared" si="516"/>
        <v>0</v>
      </c>
      <c r="DZ107" s="907">
        <f t="shared" si="517"/>
        <v>0</v>
      </c>
      <c r="EA107" s="41"/>
      <c r="EB107" s="709">
        <f>COUNTIF(beosztás!$GH109:$HL109,"DE")*8</f>
        <v>0</v>
      </c>
      <c r="EC107" s="710">
        <f>COUNTIF(beosztás!$GH109:$HL109,"DU")*8</f>
        <v>0</v>
      </c>
      <c r="ED107" s="710">
        <f>COUNTIF(beosztás!$GH109:$HL109,"ÉJ")*8</f>
        <v>0</v>
      </c>
      <c r="EE107" s="710">
        <f>COUNTIF(beosztás!$GH109:$HL109,"N")*12</f>
        <v>0</v>
      </c>
      <c r="EF107" s="710">
        <f>COUNTIF(beosztás!$GH109:$HL109,"é")*12</f>
        <v>0</v>
      </c>
      <c r="EG107" s="710">
        <f>SUM(beosztás!$GH109:$HL109)</f>
        <v>0</v>
      </c>
      <c r="EH107" s="710">
        <f>COUNTIF(beosztás!$GH109:$HL109,"FÜ")*8</f>
        <v>0</v>
      </c>
      <c r="EI107" s="897">
        <f>(COUNTIF(beosztás!$GH109:$HL109,"SN")*12)+(COUNTIF(beosztás!$GH109:$HL109,"SDE")*8)+(COUNTIF(beosztás!$GH109:$HL109,"SDU")*8)+(COUNTIF(beosztás!$GH109:$HL109,"SÉ")*12)+(COUNTIF(beosztás!$GH109:$HL109,"SÉJ")*8)+(COUNTIF(beosztás!$GH109:$HL109,"S1")*1)+(COUNTIF(beosztás!$GH109:$HL109,"S2")*2)+(COUNTIF(beosztás!$GH109:$HL109,"S3")*3)+(COUNTIF(beosztás!$GH109:$HL109,"S4")*4)+(COUNTIF(beosztás!$GH109:$HL109,"S5")*5)+(COUNTIF(beosztás!$GH109:$HL109,"S6")*6)+(COUNTIF(beosztás!$GH109:$HL109,"S7")*7)+(COUNTIF(beosztás!$GH109:$HL109,"S8")*8)+(COUNTIF(beosztás!$GH109:$HL109,"S9")*9)+(COUNTIF(beosztás!$GH109:$HL109,"S10")*10)+(COUNTIF(beosztás!$GH109:$HL109,"S11")*11)+(COUNTIF(beosztás!$GH109:$HL109,"S12")*12)</f>
        <v>0</v>
      </c>
      <c r="EJ107" s="710">
        <f>COUNTIF(beosztás!$GH109:$HL109,"BN")*12+COUNTIF(beosztás!$GH109:$HL109,"BÉ")*12+COUNTIF(beosztás!$GH109:$HL109,"BDE")*8+COUNTIF(beosztás!$GH109:$HL109,"BDU")*8+COUNTIF(beosztás!$GH109:$HL109,"BÉJ")*8+COUNTIF(beosztás!$GH109:$HL109,"B1")*1+COUNTIF(beosztás!$GH109:$HL109,"B2")*2+COUNTIF(beosztás!$GH109:$HL109,"B3")*3+COUNTIF(beosztás!$GH109:$HL109,"B5")*5+COUNTIF(beosztás!$GH109:$HL109,"B6")*6+COUNTIF(beosztás!$GH109:$HL109,"B7")*7+COUNTIF(beosztás!$GH109:$HL109,"B8")*8+COUNTIF(beosztás!$GH109:$HL109,"B9")*9+COUNTIF(beosztás!$GH109:$HL109,"B10")*10+COUNTIF(beosztás!$GH109:$HL109,"B11")*11+COUNTIF(beosztás!$GH109:$HL109,"B12")*12+COUNTIF(beosztás!$GH109:$HL109,"BP")*0</f>
        <v>0</v>
      </c>
      <c r="EK107" s="605">
        <f t="shared" si="518"/>
        <v>0</v>
      </c>
      <c r="EL107" s="710">
        <f>IF(C107="",0,alapadatok!$AN$8)</f>
        <v>0</v>
      </c>
      <c r="EM107" s="19">
        <f t="shared" si="519"/>
        <v>0</v>
      </c>
      <c r="EN107" s="907">
        <f t="shared" si="520"/>
        <v>0</v>
      </c>
      <c r="EO107" s="40"/>
      <c r="EP107" s="709">
        <f>COUNTIF(beosztás!$HM109:$IQ109,"DE")*8</f>
        <v>0</v>
      </c>
      <c r="EQ107" s="710">
        <f>COUNTIF(beosztás!$HM109:$IQ109,"DU")*8</f>
        <v>0</v>
      </c>
      <c r="ER107" s="710">
        <f>COUNTIF(beosztás!$HM109:$IQ109,"ÉJ")*8</f>
        <v>0</v>
      </c>
      <c r="ES107" s="710">
        <f>COUNTIF(beosztás!$HM109:$IQ109,"N")*12</f>
        <v>0</v>
      </c>
      <c r="ET107" s="710">
        <f>COUNTIF(beosztás!$HM109:$IQ109,"É")*12</f>
        <v>0</v>
      </c>
      <c r="EU107" s="710">
        <f>SUM(beosztás!$HM109:$IQ109)</f>
        <v>0</v>
      </c>
      <c r="EV107" s="897">
        <f>(COUNTIF(beosztás!$HM109:$IQ109,"SN")*12)+(COUNTIF(beosztás!$HM109:$IQ109,"SDE")*8)+(COUNTIF(beosztás!$HM109:$IQ109,"SDU")*8)+(COUNTIF(beosztás!$HM109:$IQ109,"SÉ")*12)+(COUNTIF(beosztás!$HM109:$IQ109,"SÉJ")*8)+(COUNTIF(beosztás!$HM109:$IQ109,"S1")*1)+(COUNTIF(beosztás!$HM109:$IQ109,"S2")*2)+(COUNTIF(beosztás!$HM109:$IQ109,"S3")*3)+(COUNTIF(beosztás!$HM109:$IQ109,"S4")*4)+(COUNTIF(beosztás!$HM109:$IQ109,"S5")*5)+(COUNTIF(beosztás!$HM109:$IQ109,"S6")*6)+(COUNTIF(beosztás!$HM109:$IQ109,"S7")*7)+(COUNTIF(beosztás!$HM109:$IQ109,"S8")*8)+(COUNTIF(beosztás!$HM109:$IQ109,"S9")*9)+(COUNTIF(beosztás!$HM109:$IQ109,"S10")*10)+(COUNTIF(beosztás!$HM109:$IQ109,"S11")*11)+(COUNTIF(beosztás!$HM109:$IQ109,"S12")*12)</f>
        <v>0</v>
      </c>
      <c r="EW107" s="710">
        <f>COUNTIF(beosztás!$HM109:$IQ109,"FÜ")*8</f>
        <v>0</v>
      </c>
      <c r="EX107" s="710">
        <f>COUNTIF(beosztás!$HM109:$IQ109,"BN")*12+COUNTIF(beosztás!$HM109:$IQ109,"BÉ")*12+COUNTIF(beosztás!$HM109:$IQ109,"BDE")*8+COUNTIF(beosztás!$HM109:$IQ109,"BDU")*8+COUNTIF(beosztás!$HM109:$IQ109,"BÉJ")*8+COUNTIF(beosztás!$HM109:$IQ109,"B1")*1+COUNTIF(beosztás!$HM109:$IQ109,"B2")*2+COUNTIF(beosztás!$HM109:$IQ109,"B3")*3+COUNTIF(beosztás!$HM109:$IQ109,"B5")*5+COUNTIF(beosztás!$HM109:$IQ109,"B6")*6+COUNTIF(beosztás!$HM109:$IQ109,"B7")*7+COUNTIF(beosztás!$HM109:$IQ109,"B8")*8+COUNTIF(beosztás!$HM109:$IQ109,"B9")*9+COUNTIF(beosztás!$HM109:$IQ109,"B10")*10+COUNTIF(beosztás!$HM109:$IQ109,"B11")*11+COUNTIF(beosztás!$HM109:$IQ109,"B12")*12+COUNTIF(beosztás!$HM109:$IQ109,"BP")*0</f>
        <v>0</v>
      </c>
      <c r="EY107" s="605">
        <f t="shared" si="521"/>
        <v>0</v>
      </c>
      <c r="EZ107" s="710">
        <f>IF(C107="",0,alapadatok!$AN$9)</f>
        <v>0</v>
      </c>
      <c r="FA107" s="19">
        <f t="shared" si="522"/>
        <v>0</v>
      </c>
      <c r="FB107" s="907">
        <f t="shared" si="523"/>
        <v>0</v>
      </c>
      <c r="FC107" s="40"/>
      <c r="FD107" s="25">
        <f t="shared" si="524"/>
        <v>0</v>
      </c>
      <c r="FE107" s="605">
        <f t="shared" si="525"/>
        <v>0</v>
      </c>
      <c r="FF107" s="605">
        <f t="shared" si="526"/>
        <v>0</v>
      </c>
      <c r="FG107" s="605">
        <f t="shared" si="527"/>
        <v>0</v>
      </c>
      <c r="FH107" s="605">
        <f t="shared" si="528"/>
        <v>0</v>
      </c>
      <c r="FI107" s="605">
        <f t="shared" si="529"/>
        <v>0</v>
      </c>
      <c r="FJ107" s="605">
        <f t="shared" si="530"/>
        <v>0</v>
      </c>
      <c r="FK107" s="605">
        <f t="shared" si="531"/>
        <v>0</v>
      </c>
      <c r="FL107" s="605">
        <f t="shared" si="532"/>
        <v>0</v>
      </c>
      <c r="FM107" s="605">
        <f t="shared" si="533"/>
        <v>0</v>
      </c>
      <c r="FN107" s="605">
        <f t="shared" si="534"/>
        <v>0</v>
      </c>
      <c r="FO107" s="19">
        <f t="shared" si="535"/>
        <v>0</v>
      </c>
      <c r="FP107" s="907">
        <f t="shared" si="536"/>
        <v>0</v>
      </c>
      <c r="FQ107" s="41"/>
      <c r="FR107" s="709">
        <f>COUNTIF(beosztás!$IR109:$JU109,"DE")*8</f>
        <v>0</v>
      </c>
      <c r="FS107" s="710">
        <f>COUNTIF(beosztás!$IR109:$JU109,"DU")*8</f>
        <v>0</v>
      </c>
      <c r="FT107" s="710">
        <f>COUNTIF(beosztás!$IR109:$JU109,"ÉJ")*8</f>
        <v>0</v>
      </c>
      <c r="FU107" s="710">
        <f>COUNTIF(beosztás!$IR109:$JU109,"N")*12</f>
        <v>0</v>
      </c>
      <c r="FV107" s="710">
        <f>COUNTIF(beosztás!$IR109:$JU109,"é")*12</f>
        <v>0</v>
      </c>
      <c r="FW107" s="710">
        <f>SUM(beosztás!$IR109:$JU109)</f>
        <v>0</v>
      </c>
      <c r="FX107" s="710">
        <f>COUNTIF(beosztás!$IR109:$JU109,"FÜ")*8</f>
        <v>0</v>
      </c>
      <c r="FY107" s="897">
        <f>(COUNTIF(beosztás!$IR109:$JU109,"SN")*12)+(COUNTIF(beosztás!$IR109:$JU109,"SDE")*8)+(COUNTIF(beosztás!$IR109:$JU109,"SDU")*8)+(COUNTIF(beosztás!$IR109:$JU109,"SÉ")*12)+(COUNTIF(beosztás!$IR109:$JU109,"SÉJ")*8)+(COUNTIF(beosztás!$IR109:$JU109,"S1")*1)+(COUNTIF(beosztás!$IR109:$JU109,"S2")*2)+(COUNTIF(beosztás!$IR109:$JU109,"S3")*3)+(COUNTIF(beosztás!$IR109:$JU109,"S4")*4)+(COUNTIF(beosztás!$IR109:$JU109,"S5")*5)+(COUNTIF(beosztás!$IR109:$JU109,"S6")*6)+(COUNTIF(beosztás!$IR109:$JU109,"S7")*7)+(COUNTIF(beosztás!$IR109:$JU109,"S8")*8)+(COUNTIF(beosztás!$IR109:$JU109,"S9")*9)+(COUNTIF(beosztás!$IR109:$JU109,"S10")*10)+(COUNTIF(beosztás!$IR109:$JU109,"S11")*11)+(COUNTIF(beosztás!$IR109:$JU109,"S12")*12)</f>
        <v>0</v>
      </c>
      <c r="FZ107" s="710">
        <f>COUNTIF(beosztás!$IR109:$JU109,"BN")*12+COUNTIF(beosztás!$IR109:$JU109,"BÉ")*12+COUNTIF(beosztás!$IR109:$JU109,"BDE")*8+COUNTIF(beosztás!$IR109:$JU109,"BDU")*8+COUNTIF(beosztás!$IR109:$JU109,"BÉJ")*8+COUNTIF(beosztás!$IR109:$JU109,"B1")*1+COUNTIF(beosztás!$IR109:$JU109,"B2")*2+COUNTIF(beosztás!$IR109:$JU109,"B3")*3+COUNTIF(beosztás!$IR109:$JU109,"B5")*5+COUNTIF(beosztás!$IR109:$JU109,"B6")*6+COUNTIF(beosztás!$IR109:$JU109,"B7")*7+COUNTIF(beosztás!$IR109:$JU109,"B8")*8+COUNTIF(beosztás!$IR109:$JU109,"B9")*9+COUNTIF(beosztás!$IR109:$JU109,"B10")*10+COUNTIF(beosztás!$IR109:$JU109,"B11")*11+COUNTIF(beosztás!$IR109:$JU109,"B12")*12+COUNTIF(beosztás!$IR109:$JU109,"BP")*0</f>
        <v>0</v>
      </c>
      <c r="GA107" s="605">
        <f t="shared" si="537"/>
        <v>0</v>
      </c>
      <c r="GB107" s="710">
        <f>IF(C107="",0,alapadatok!$AN$10)</f>
        <v>0</v>
      </c>
      <c r="GC107" s="19">
        <f t="shared" si="538"/>
        <v>0</v>
      </c>
      <c r="GD107" s="907">
        <f t="shared" si="539"/>
        <v>0</v>
      </c>
      <c r="GE107" s="42"/>
      <c r="GF107" s="709">
        <f>COUNTIF(beosztás!$JV109:$KZ109,"DE")*8</f>
        <v>0</v>
      </c>
      <c r="GG107" s="710">
        <f>COUNTIF(beosztás!$JV109:$KZ109,"DU")*8</f>
        <v>0</v>
      </c>
      <c r="GH107" s="710">
        <f>COUNTIF(beosztás!$JV109:$KZ109,"ÉJ")*8</f>
        <v>0</v>
      </c>
      <c r="GI107" s="710">
        <f>COUNTIF(beosztás!$JV109:$KZ109,"N")*12</f>
        <v>0</v>
      </c>
      <c r="GJ107" s="710">
        <f>COUNTIF(beosztás!$JV109:$KZ109,"É")*12</f>
        <v>0</v>
      </c>
      <c r="GK107" s="710">
        <f>SUM(beosztás!$JV109:$KZ109)</f>
        <v>0</v>
      </c>
      <c r="GL107" s="897">
        <f>(COUNTIF(beosztás!$JV109:$KZ109,"SN")*12)+(COUNTIF(beosztás!$JV109:$KZ109,"SDE")*8)+(COUNTIF(beosztás!$JV109:$KZ109,"SDU")*8)+(COUNTIF(beosztás!$JV109:$KZ109,"SÉ")*12)+(COUNTIF(beosztás!$JV109:$KZ109,"SÉJ")*8)+(COUNTIF(beosztás!$JV109:$KZ109,"S1")*1)+(COUNTIF(beosztás!$JV109:$KZ109,"S2")*2)+(COUNTIF(beosztás!$JV109:$KZ109,"S3")*3)+(COUNTIF(beosztás!$JV109:$KZ109,"S4")*4)+(COUNTIF(beosztás!$JV109:$KZ109,"S5")*5)+(COUNTIF(beosztás!$JV109:$KZ109,"S6")*6)+(COUNTIF(beosztás!$JV109:$KZ109,"S7")*7)+(COUNTIF(beosztás!$JV109:$KZ109,"S8")*8)+(COUNTIF(beosztás!$JV109:$KZ109,"S9")*9)+(COUNTIF(beosztás!$JV109:$KZ109,"S10")*10)+(COUNTIF(beosztás!$JV109:$KZ109,"S11")*11)+(COUNTIF(beosztás!$JV109:$KZ109,"S12")*12)</f>
        <v>0</v>
      </c>
      <c r="GM107" s="710">
        <f>COUNTIF(beosztás!$JV109:$KZ109,"FÜ")*8</f>
        <v>0</v>
      </c>
      <c r="GN107" s="710">
        <f>COUNTIF(beosztás!$JV109:$KZ109,"BN")*12+COUNTIF(beosztás!$JV109:$KZ109,"BÉ")*12+COUNTIF(beosztás!$JV109:$KZ109,"BDE")*8+COUNTIF(beosztás!$JV109:$KZ109,"BDU")*8+COUNTIF(beosztás!$JV109:$KZ109,"BÉJ")*8+COUNTIF(beosztás!$JV109:$KZ109,"B1")*1+COUNTIF(beosztás!$JV109:$KZ109,"B2")*2+COUNTIF(beosztás!$JV109:$KZ109,"B3")*3+COUNTIF(beosztás!$JV109:$KZ109,"B5")*5+COUNTIF(beosztás!$JV109:$KZ109,"B6")*6+COUNTIF(beosztás!$JV109:$KZ109,"B7")*7+COUNTIF(beosztás!$JV109:$KZ109,"B8")*8+COUNTIF(beosztás!$JV109:$KZ109,"B9")*9+COUNTIF(beosztás!$JV109:$KZ109,"B10")*10+COUNTIF(beosztás!$JV109:$KZ109,"B11")*11+COUNTIF(beosztás!$JV109:$KZ109,"B12")*12+COUNTIF(beosztás!$JV109:$KZ109,"BP")*0</f>
        <v>0</v>
      </c>
      <c r="GO107" s="605">
        <f t="shared" si="540"/>
        <v>0</v>
      </c>
      <c r="GP107" s="710">
        <f>IF(C107="",0,alapadatok!$AN$11)</f>
        <v>0</v>
      </c>
      <c r="GQ107" s="19">
        <f t="shared" si="541"/>
        <v>0</v>
      </c>
      <c r="GR107" s="907">
        <f t="shared" si="542"/>
        <v>0</v>
      </c>
      <c r="GS107" s="42"/>
      <c r="GT107" s="25">
        <f t="shared" si="543"/>
        <v>0</v>
      </c>
      <c r="GU107" s="605">
        <f t="shared" si="544"/>
        <v>0</v>
      </c>
      <c r="GV107" s="605">
        <f t="shared" si="545"/>
        <v>0</v>
      </c>
      <c r="GW107" s="605">
        <f t="shared" si="546"/>
        <v>0</v>
      </c>
      <c r="GX107" s="605">
        <f t="shared" si="547"/>
        <v>0</v>
      </c>
      <c r="GY107" s="605">
        <f t="shared" si="548"/>
        <v>0</v>
      </c>
      <c r="GZ107" s="605">
        <f t="shared" si="549"/>
        <v>0</v>
      </c>
      <c r="HA107" s="605">
        <f t="shared" si="550"/>
        <v>0</v>
      </c>
      <c r="HB107" s="605">
        <f t="shared" si="551"/>
        <v>0</v>
      </c>
      <c r="HC107" s="605">
        <f t="shared" si="552"/>
        <v>0</v>
      </c>
      <c r="HD107" s="605">
        <f t="shared" si="553"/>
        <v>0</v>
      </c>
      <c r="HE107" s="19">
        <f t="shared" si="554"/>
        <v>0</v>
      </c>
      <c r="HF107" s="907">
        <f t="shared" si="555"/>
        <v>0</v>
      </c>
      <c r="HG107" s="41"/>
      <c r="HH107" s="709">
        <f>COUNTIF(beosztás!$LA109:$MD109,"DE")*8</f>
        <v>0</v>
      </c>
      <c r="HI107" s="710">
        <f>COUNTIF(beosztás!$LA109:$MD109,"DU")*8</f>
        <v>0</v>
      </c>
      <c r="HJ107" s="710">
        <f>COUNTIF(beosztás!$LA109:$MD109,"ÉJ")*8</f>
        <v>0</v>
      </c>
      <c r="HK107" s="710">
        <f>COUNTIF(beosztás!$LA109:$MD109,"N")*12</f>
        <v>0</v>
      </c>
      <c r="HL107" s="710">
        <f>COUNTIF(beosztás!$LA109:$MD109,"é")*12</f>
        <v>0</v>
      </c>
      <c r="HM107" s="710">
        <f>SUM(beosztás!$LA109:$MD109)</f>
        <v>0</v>
      </c>
      <c r="HN107" s="710">
        <f>COUNTIF(beosztás!$LA109:$MD109,"FÜ")*8</f>
        <v>0</v>
      </c>
      <c r="HO107" s="897">
        <f>(COUNTIF(beosztás!$LA109:$MD109,"SN")*12)+(COUNTIF(beosztás!$LA109:$MD109,"SDE")*8)+(COUNTIF(beosztás!$LA109:$MD109,"SDU")*8)+(COUNTIF(beosztás!$LA109:$MD109,"SÉ")*12)+(COUNTIF(beosztás!$LA109:$MD109,"SÉJ")*8)+(COUNTIF(beosztás!$LA109:$MD109,"S1")*1)+(COUNTIF(beosztás!$LA109:$MD109,"S2")*2)+(COUNTIF(beosztás!$LA109:$MD109,"S3")*3)+(COUNTIF(beosztás!$LA109:$MD109,"S4")*4)+(COUNTIF(beosztás!$LA109:$MD109,"S5")*5)+(COUNTIF(beosztás!$LA109:$MD109,"S6")*6)+(COUNTIF(beosztás!$LA109:$MD109,"S7")*7)+(COUNTIF(beosztás!$LA109:$MD109,"S8")*8)+(COUNTIF(beosztás!$LA109:$MD109,"S9")*9)+(COUNTIF(beosztás!$LA109:$MD109,"S10")*10)+(COUNTIF(beosztás!$LA109:$MD109,"S11")*11)+(COUNTIF(beosztás!$LA109:$MD109,"S12")*12)</f>
        <v>0</v>
      </c>
      <c r="HP107" s="710">
        <f>COUNTIF(beosztás!$LA109:$MD109,"BN")*12+COUNTIF(beosztás!$LA109:$MD109,"BÉ")*12+COUNTIF(beosztás!$LA109:$MD109,"BDE")*8+COUNTIF(beosztás!$LA109:$MD109,"BDU")*8+COUNTIF(beosztás!$LA109:$MD109,"BÉJ")*8+COUNTIF(beosztás!$LA109:$MD109,"B1")*1+COUNTIF(beosztás!$LA109:$MD109,"B2")*2+COUNTIF(beosztás!$LA109:$MD109,"B3")*3+COUNTIF(beosztás!$KZ109:$MC109,"B5")*5+COUNTIF(beosztás!$KZ109:$MC109,"B6")*6+COUNTIF(beosztás!$KZ109:$MC109,"B7")*7+COUNTIF(beosztás!$KZ109:$MC109,"B8")*8+COUNTIF(beosztás!$LA109:$MD109,"B9")*9+COUNTIF(beosztás!$LA109:$MD109,"B10")*10+COUNTIF(beosztás!$LA109:$MD109,"B11")*11+COUNTIF(beosztás!$LA109:$MD109,"B12")*12+COUNTIF(beosztás!$LA109:$MD109,"BP")*0</f>
        <v>0</v>
      </c>
      <c r="HQ107" s="605">
        <f t="shared" si="556"/>
        <v>0</v>
      </c>
      <c r="HR107" s="710">
        <f>IF(C107="",0,alapadatok!$AN$12)</f>
        <v>0</v>
      </c>
      <c r="HS107" s="19">
        <f t="shared" si="557"/>
        <v>0</v>
      </c>
      <c r="HT107" s="907">
        <f t="shared" si="558"/>
        <v>0</v>
      </c>
      <c r="HU107" s="42"/>
      <c r="HV107" s="709">
        <f>COUNTIF(beosztás!$ME109:$NI109,"DE")*8</f>
        <v>0</v>
      </c>
      <c r="HW107" s="710">
        <f>COUNTIF(beosztás!$ME109:$NI109,"DU")*8</f>
        <v>0</v>
      </c>
      <c r="HX107" s="710">
        <f>COUNTIF(beosztás!$ME109:$NI109,"ÉJ")*8</f>
        <v>0</v>
      </c>
      <c r="HY107" s="710">
        <f>COUNTIF(beosztás!$ME109:$NI109,"N")*12</f>
        <v>0</v>
      </c>
      <c r="HZ107" s="710">
        <f>COUNTIF(beosztás!$ME109:$NI109,"É")*12</f>
        <v>0</v>
      </c>
      <c r="IA107" s="710">
        <f>SUM(beosztás!$ME109:$NI109)</f>
        <v>0</v>
      </c>
      <c r="IB107" s="710">
        <f>(COUNTIF(beosztás!$ME109:$NI109,"SN")*12)+(COUNTIF(beosztás!$ME109:$NI109,"SDE")*8)+(COUNTIF(beosztás!$ME109:$NI109,"SDU")*8)+(COUNTIF(beosztás!$ME109:$NI109,"SÉ")*12)+(COUNTIF(beosztás!$ME109:$NI109,"SÉJ")*8)+(COUNTIF(beosztás!$ME109:$NI109,"S1")*1)+(COUNTIF(beosztás!$ME109:$NI109,"S2")*2)+(COUNTIF(beosztás!$ME109:$NI109,"S3")*3)+(COUNTIF(beosztás!$ME109:$NI109,"S4")*4)+(COUNTIF(beosztás!$ME109:$NI109,"S5")*5)+(COUNTIF(beosztás!$ME109:$NI109,"S6")*6)+(COUNTIF(beosztás!$ME109:$NI109,"S7")*7)+(COUNTIF(beosztás!$ME109:$NI109,"S8")*8)+(COUNTIF(beosztás!$ME109:$NI109,"S9")*9)+(COUNTIF(beosztás!$ME109:$NI109,"S10")*10)+(COUNTIF(beosztás!$ME109:$NI109,"S11")*11)+(COUNTIF(beosztás!$ME109:$NI109,"S12")*12)</f>
        <v>0</v>
      </c>
      <c r="IC107" s="710">
        <f>COUNTIF(beosztás!$ME109:$NI109,"FÜ")*8</f>
        <v>0</v>
      </c>
      <c r="ID107" s="710">
        <f>COUNTIF(beosztás!$ME109:$NI109,"BN")*12+COUNTIF(beosztás!$ME109:$NI109,"BÉ")*12+COUNTIF(beosztás!$ME109:$NI109,"BDE")*8+COUNTIF(beosztás!$ME109:$NI109,"BDU")*8+COUNTIF(beosztás!$ME109:$NI109,"BÉJ")*8+COUNTIF(beosztás!$ME109:$NI109,"B1")*1+COUNTIF(beosztás!$ME109:$NI109,"B2")*2+COUNTIF(beosztás!$ME109:$NI109,"B3")*3+COUNTIF(beosztás!$ME109:$NI109,"B5")*5+COUNTIF(beosztás!$ME109:$NI109,"B6")*6+COUNTIF(beosztás!$ME109:$NI109,"B7")*7+COUNTIF(beosztás!$ME109:$NI109,"B8")*8+COUNTIF(beosztás!$ME109:$NI109,"B9")*9+COUNTIF(beosztás!$ME109:$NI109,"B10")*10+COUNTIF(beosztás!$ME109:$NI109,"B11")*11+COUNTIF(beosztás!$ME109:$NI109,"B12")*12+COUNTIF(beosztás!$ME109:$NI109,"BP")*0</f>
        <v>0</v>
      </c>
      <c r="IE107" s="605">
        <f t="shared" si="559"/>
        <v>0</v>
      </c>
      <c r="IF107" s="710">
        <f>IF(C107="",0,alapadatok!$AN$13)</f>
        <v>0</v>
      </c>
      <c r="IG107" s="19">
        <f t="shared" si="560"/>
        <v>0</v>
      </c>
      <c r="IH107" s="741">
        <f t="shared" si="561"/>
        <v>0</v>
      </c>
      <c r="II107" s="42"/>
      <c r="IJ107" s="25">
        <f t="shared" si="562"/>
        <v>0</v>
      </c>
      <c r="IK107" s="605">
        <f t="shared" si="563"/>
        <v>0</v>
      </c>
      <c r="IL107" s="605">
        <f t="shared" si="564"/>
        <v>0</v>
      </c>
      <c r="IM107" s="605">
        <f t="shared" si="565"/>
        <v>0</v>
      </c>
      <c r="IN107" s="605">
        <f t="shared" si="566"/>
        <v>0</v>
      </c>
      <c r="IO107" s="605">
        <f t="shared" si="567"/>
        <v>0</v>
      </c>
      <c r="IP107" s="605">
        <f t="shared" si="568"/>
        <v>0</v>
      </c>
      <c r="IQ107" s="605">
        <f t="shared" si="569"/>
        <v>0</v>
      </c>
      <c r="IR107" s="605">
        <f t="shared" si="570"/>
        <v>0</v>
      </c>
      <c r="IS107" s="605">
        <f t="shared" si="571"/>
        <v>0</v>
      </c>
      <c r="IT107" s="605">
        <f t="shared" si="572"/>
        <v>0</v>
      </c>
      <c r="IU107" s="19">
        <f t="shared" si="573"/>
        <v>0</v>
      </c>
      <c r="IV107" s="907">
        <f t="shared" si="574"/>
        <v>0</v>
      </c>
      <c r="IW107" s="43"/>
      <c r="JF107" s="21"/>
      <c r="JG107" s="21"/>
    </row>
    <row r="108" spans="1:267" ht="15.75" hidden="1" thickBot="1" x14ac:dyDescent="0.3">
      <c r="A108" s="66">
        <f>IF(beosztás!A110=0,"",beosztás!A110)</f>
        <v>27</v>
      </c>
      <c r="B108" s="63" t="str">
        <f>IF(beosztás!B110=0,"",beosztás!B110)</f>
        <v/>
      </c>
      <c r="C108" s="64" t="str">
        <f>IF(beosztás!C110=0,"",beosztás!C110)</f>
        <v/>
      </c>
      <c r="D108" s="65" t="str">
        <f>IF(beosztás!D110=0,"",beosztás!D110)</f>
        <v/>
      </c>
      <c r="E108" s="18"/>
      <c r="F108" s="709">
        <f>COUNTIF(beosztás!$I110:$AM110,"DE")*8</f>
        <v>0</v>
      </c>
      <c r="G108" s="710">
        <f>COUNTIF(beosztás!$I110:$AM110,"DU")*8</f>
        <v>0</v>
      </c>
      <c r="H108" s="710">
        <f>COUNTIF(beosztás!$I110:$AM110,"ÉJ")*8</f>
        <v>0</v>
      </c>
      <c r="I108" s="710">
        <f>COUNTIF(beosztás!$I110:$AM110,"N")*12</f>
        <v>0</v>
      </c>
      <c r="J108" s="710">
        <f>COUNTIF(beosztás!$I110:$AM110,"é")*12</f>
        <v>0</v>
      </c>
      <c r="K108" s="710">
        <f>SUM(beosztás!$I110:$AM110)</f>
        <v>0</v>
      </c>
      <c r="L108" s="710">
        <f>COUNTIF(beosztás!$I110:$AM110,"FÜ")*8</f>
        <v>0</v>
      </c>
      <c r="M108" s="710">
        <f>(COUNTIF(beosztás!$I110:$AM110,"SN")*12)+(COUNTIF(beosztás!$I110:$AM110,"SDE")*8)+(COUNTIF(beosztás!$I110:$AM110,"SDU")*8)+(COUNTIF(beosztás!$I110:$AM110,"S1")*1)+(COUNTIF(beosztás!$I110:$AM110,"S2")*2)+(COUNTIF(beosztás!$I110:$AM110,"S3")*3)+(COUNTIF(beosztás!$I110:$AM110,"S4")*4)+(COUNTIF(beosztás!$I110:$AM110,"S5")*5)+(COUNTIF(beosztás!$I110:$AM110,"S6")*6)+(COUNTIF(beosztás!$I110:$AM110,"S7")*7)+(COUNTIF(beosztás!$I110:$AM110,"S8")*8)+(COUNTIF(beosztás!$I110:$AM110,"S9")*9)+(COUNTIF(beosztás!$I110:$AM110,"S10")*10)+(COUNTIF(beosztás!$I110:$AM110,"S11")*11)+(COUNTIF(beosztás!$I110:$AM110,"S12")*12)+(COUNTIF(beosztás!$I110:$AM110,"SÉ")*12)+(COUNTIF(beosztás!$I110:$AM110,"SÉJ")*8)</f>
        <v>0</v>
      </c>
      <c r="N108" s="710">
        <f>COUNTIF(beosztás!$I110:$AM110,"BN")*12+COUNTIF(beosztás!$I110:$AM110,"BÉ")*12+COUNTIF(beosztás!$I110:$AM110,"BDE")*8+COUNTIF(beosztás!$I110:$AM110,"BDU")*8+COUNTIF(beosztás!$I110:$AM110,"BÉJ")*8+COUNTIF(beosztás!$I110:$AM110,"B1")*1+COUNTIF(beosztás!$I110:$AM110,"B2")*2+COUNTIF(beosztás!$I110:$AM110,"B3")*3+COUNTIF(beosztás!$I110:$AM110,"B5")*5+COUNTIF(beosztás!$I110:$AM110,"B6")*6+COUNTIF(beosztás!$I110:$AM110,"B7")*7+COUNTIF(beosztás!$I110:$AM110,"B8")*8+COUNTIF(beosztás!$I110:$AM110,"B9")*9+COUNTIF(beosztás!$I110:$AM110,"B10")*10+COUNTIF(beosztás!$I110:$AM110,"B11")*11+COUNTIF(beosztás!$I110:$AM110,"B12")*12+COUNTIF(beosztás!$I110:$AM110,"BP")*0</f>
        <v>0</v>
      </c>
      <c r="O108" s="605">
        <f t="shared" si="461"/>
        <v>0</v>
      </c>
      <c r="P108" s="710">
        <f>IF(C108="",0,alapadatok!$AN$2)</f>
        <v>0</v>
      </c>
      <c r="Q108" s="19">
        <f t="shared" si="462"/>
        <v>0</v>
      </c>
      <c r="R108" s="741">
        <f t="shared" si="463"/>
        <v>0</v>
      </c>
      <c r="S108" s="40"/>
      <c r="T108" s="709">
        <f>COUNTIF(beosztás!$AN110:$BO110,"DE")*8</f>
        <v>0</v>
      </c>
      <c r="U108" s="710">
        <f>COUNTIF(beosztás!$AN110:$BO110,"DU")*8</f>
        <v>0</v>
      </c>
      <c r="V108" s="710">
        <f>COUNTIF(beosztás!$AN110:$BO110,"ÉJ")*8</f>
        <v>0</v>
      </c>
      <c r="W108" s="710">
        <f>COUNTIF(beosztás!$AN110:$BO110,"N")*12</f>
        <v>0</v>
      </c>
      <c r="X108" s="710">
        <f>COUNTIF(beosztás!$AN110:$BO110,"É")*12</f>
        <v>0</v>
      </c>
      <c r="Y108" s="710">
        <f>SUM(beosztás!$AN110:$BO110)</f>
        <v>0</v>
      </c>
      <c r="Z108" s="710">
        <f>(COUNTIF(beosztás!$AN110:$BO110,"SN")*12)+(COUNTIF(beosztás!$AN110:$BO110,"SDE")*8)+(COUNTIF(beosztás!$AN110:$BO110,"SDU")*8)+(COUNTIF(beosztás!$AN110:$BO110,"SÉ")*12)+(COUNTIF(beosztás!$AN110:$BO110,"SÉJ")*8)+(COUNTIF(beosztás!$AN110:$BO110,"S1")*1)+(COUNTIF(beosztás!$AN110:$BO110,"S2")*2)+(COUNTIF(beosztás!$AN110:$BO110,"S3")*3)+(COUNTIF(beosztás!$AN110:$BO110,"S4")*4)+(COUNTIF(beosztás!$AN110:$BO110,"S5")*5)+(COUNTIF(beosztás!$AN110:$BO110,"S6")*6)+(COUNTIF(beosztás!$AN110:$BO110,"S7")*7)+(COUNTIF(beosztás!$AN110:$BO110,"S8")*8)+(COUNTIF(beosztás!$AN110:$BO110,"S9")*9)+(COUNTIF(beosztás!$AN110:$BO110,"S10")*10)+(COUNTIF(beosztás!$AN110:$BO110,"S11")*11)+(COUNTIF(beosztás!$AN110:$BO110,"S12")*12)</f>
        <v>0</v>
      </c>
      <c r="AA108" s="710">
        <f>COUNTIF(beosztás!$AN110:$BO110,"FÜ")*8</f>
        <v>0</v>
      </c>
      <c r="AB108" s="710">
        <f>COUNTIF(beosztás!$AN110:$BO110,"BN")*12+COUNTIF(beosztás!$AN110:$BO110,"BÉ")*12+COUNTIF(beosztás!$AN110:$BO110,"BDE")*8+COUNTIF(beosztás!$AN110:$BO110,"BDU")*8+COUNTIF(beosztás!$AN110:$BO110,"BÉJ")*8+COUNTIF(beosztás!$AN110:$BO110,"B1")*1+COUNTIF(beosztás!$AN110:$BO110,"B2")*2+COUNTIF(beosztás!$AN110:$BO110,"B3")*3+COUNTIF(beosztás!$AN110:$BO110,"B5")*5+COUNTIF(beosztás!$AN110:$BO110,"B6")*6+COUNTIF(beosztás!$AN110:$BO110,"B7")*7+COUNTIF(beosztás!$AN110:$BO110,"B8")*8+COUNTIF(beosztás!$AN110:$BO110,"B9")*9+COUNTIF(beosztás!$AN110:$BO110,"B10")*10+COUNTIF(beosztás!$AN110:$BO110,"B11")*11+COUNTIF(beosztás!$AN110:$BO110,"B12")*12+COUNTIF(beosztás!$AN110:$BO110,"BP")*0</f>
        <v>0</v>
      </c>
      <c r="AC108" s="605">
        <f t="shared" si="464"/>
        <v>0</v>
      </c>
      <c r="AD108" s="710">
        <f>IF(C108="",0,alapadatok!$AN$3)</f>
        <v>0</v>
      </c>
      <c r="AE108" s="19">
        <f t="shared" si="465"/>
        <v>0</v>
      </c>
      <c r="AF108" s="741">
        <f t="shared" si="466"/>
        <v>0</v>
      </c>
      <c r="AG108" s="40"/>
      <c r="AH108" s="25">
        <f t="shared" si="467"/>
        <v>0</v>
      </c>
      <c r="AI108" s="605">
        <f t="shared" si="468"/>
        <v>0</v>
      </c>
      <c r="AJ108" s="605">
        <f t="shared" si="469"/>
        <v>0</v>
      </c>
      <c r="AK108" s="605">
        <f t="shared" si="470"/>
        <v>0</v>
      </c>
      <c r="AL108" s="605">
        <f t="shared" si="471"/>
        <v>0</v>
      </c>
      <c r="AM108" s="605">
        <f t="shared" si="472"/>
        <v>0</v>
      </c>
      <c r="AN108" s="605">
        <f t="shared" si="473"/>
        <v>0</v>
      </c>
      <c r="AO108" s="605">
        <f t="shared" si="474"/>
        <v>0</v>
      </c>
      <c r="AP108" s="605">
        <f t="shared" si="475"/>
        <v>0</v>
      </c>
      <c r="AQ108" s="605">
        <f t="shared" si="476"/>
        <v>0</v>
      </c>
      <c r="AR108" s="605">
        <f t="shared" si="477"/>
        <v>0</v>
      </c>
      <c r="AS108" s="19">
        <f t="shared" si="478"/>
        <v>0</v>
      </c>
      <c r="AT108" s="741">
        <f t="shared" si="479"/>
        <v>0</v>
      </c>
      <c r="AU108" s="41"/>
      <c r="AV108" s="709">
        <f>COUNTIF(beosztás!$BP110:$CT110,"DE")*8</f>
        <v>0</v>
      </c>
      <c r="AW108" s="710">
        <f>COUNTIF(beosztás!$BP110:$CT110,"DU")*8</f>
        <v>0</v>
      </c>
      <c r="AX108" s="710">
        <f>COUNTIF(beosztás!$BP110:$CT110,"ÉJ")*8</f>
        <v>0</v>
      </c>
      <c r="AY108" s="710">
        <f>COUNTIF(beosztás!$BP110:$CT110,"N")*12</f>
        <v>0</v>
      </c>
      <c r="AZ108" s="710">
        <f>COUNTIF(beosztás!$BP110:$CT110,"é")*12</f>
        <v>0</v>
      </c>
      <c r="BA108" s="710">
        <f>SUM(beosztás!$BP110:$CT110)</f>
        <v>0</v>
      </c>
      <c r="BB108" s="710">
        <f>COUNTIF(beosztás!$BP110:$CT110,"FÜ")*8</f>
        <v>0</v>
      </c>
      <c r="BC108" s="897">
        <f>(COUNTIF(beosztás!$BP110:$CT110,"SN")*12)+(COUNTIF(beosztás!$BP110:$CT110,"SDE")*8)+(COUNTIF(beosztás!$BP110:$CT110,"SDU")*8)+(COUNTIF(beosztás!$BP110:$CT110,"SÉ")*12)+(COUNTIF(beosztás!$BP110:$CT110,"SÉJ")*8)+(COUNTIF(beosztás!$BP110:$CT110,"S1")*1)+(COUNTIF(beosztás!$BP110:$CT110,"S2")*2)+(COUNTIF(beosztás!$BP110:$CT110,"S3")*3)+(COUNTIF(beosztás!$BP110:$CT110,"S4")*4)+(COUNTIF(beosztás!$BP110:$CT110,"S5")*5)+(COUNTIF(beosztás!$BP110:$CT110,"S6")*6)+(COUNTIF(beosztás!$BP110:$CT110,"S7")*7)+(COUNTIF(beosztás!$BP110:$CT110,"S8")*8)+(COUNTIF(beosztás!$BP110:$CT110,"S9")*9)+(COUNTIF(beosztás!$BP110:$CT110,"S10")*10)+(COUNTIF(beosztás!$BP110:$CT110,"S11")*11)+(COUNTIF(beosztás!$BP110:$CT110,"S12")*12)</f>
        <v>0</v>
      </c>
      <c r="BD108" s="710">
        <f>COUNTIF(beosztás!$BP110:$CT110,"BN")*12+COUNTIF(beosztás!$BP110:$CT110,"BÉ")*12+COUNTIF(beosztás!$BP110:$CT110,"BDE")*8+COUNTIF(beosztás!$BP110:$CT110,"BDU")*8+COUNTIF(beosztás!$BP110:$CT110,"BÉJ")*8+COUNTIF(beosztás!$BP110:$CT110,"B1")*1+COUNTIF(beosztás!$BP110:$CT110,"B2")*2+COUNTIF(beosztás!$BP110:$CT110,"B3")*3+COUNTIF(beosztás!$BP110:$CT110,"B5")*5+COUNTIF(beosztás!$BP110:$CT110,"B6")*6+COUNTIF(beosztás!$BP110:$CT110,"B7")*7+COUNTIF(beosztás!$BP110:$CT110,"B8")*8+COUNTIF(beosztás!$BP110:$CT110,"B9")*9+COUNTIF(beosztás!$BP110:$CT110,"B10")*10+COUNTIF(beosztás!$BP110:$CT110,"B11")*11+COUNTIF(beosztás!$BP110:$CT110,"B12")*12+COUNTIF(beosztás!$BP110:$CT110,"BP")*0</f>
        <v>0</v>
      </c>
      <c r="BE108" s="605">
        <f t="shared" si="480"/>
        <v>0</v>
      </c>
      <c r="BF108" s="710">
        <f>IF(C108="",0,alapadatok!$AN$4)</f>
        <v>0</v>
      </c>
      <c r="BG108" s="19">
        <f t="shared" si="481"/>
        <v>0</v>
      </c>
      <c r="BH108" s="741">
        <f t="shared" si="482"/>
        <v>0</v>
      </c>
      <c r="BI108" s="40"/>
      <c r="BJ108" s="709">
        <f>COUNTIF(beosztás!$CU110:$DX110,"DE")*8</f>
        <v>0</v>
      </c>
      <c r="BK108" s="710">
        <f>COUNTIF(beosztás!$CU110:$DX110,"DU")*8</f>
        <v>0</v>
      </c>
      <c r="BL108" s="710">
        <f>COUNTIF(beosztás!$CU110:$DX110,"ÉJ")*8</f>
        <v>0</v>
      </c>
      <c r="BM108" s="710">
        <f>COUNTIF(beosztás!$CU110:$DX110,"N")*12</f>
        <v>0</v>
      </c>
      <c r="BN108" s="710">
        <f>COUNTIF(beosztás!$CU110:$DX110,"É")*12</f>
        <v>0</v>
      </c>
      <c r="BO108" s="710">
        <f>SUM(beosztás!$CU110:$DX110)</f>
        <v>0</v>
      </c>
      <c r="BP108" s="897">
        <f>(COUNTIF(beosztás!$CU110:$DX110,"SN")*12)+(COUNTIF(beosztás!$CU110:$DX110,"SDE")*8)+(COUNTIF(beosztás!$CU110:$DX110,"SDU")*8)+(COUNTIF(beosztás!$CU110:$DX110,"SÉ")*12)+(COUNTIF(beosztás!$CU110:$DX110,"SÉJ")*8)+(COUNTIF(beosztás!$CU110:$DX110,"S1")*1)+(COUNTIF(beosztás!$CU110:$DX110,"S2")*2)+(COUNTIF(beosztás!$CU110:$DX110,"S3")*3)+(COUNTIF(beosztás!$CU110:$DX110,"S4")*4)+(COUNTIF(beosztás!$CU110:$DX110,"S5")*5)+(COUNTIF(beosztás!$CU110:$DX110,"S6")*6)+(COUNTIF(beosztás!$CU110:$DX110,"S7")*7)+(COUNTIF(beosztás!$CU110:$DX110,"S8")*8)+(COUNTIF(beosztás!$CU110:$DX110,"S9")*9)+(COUNTIF(beosztás!$CU110:$DX110,"S10")*10)+(COUNTIF(beosztás!$CU110:$DX110,"S11")*11)+(COUNTIF(beosztás!$CU110:$DX110,"S12")*12)</f>
        <v>0</v>
      </c>
      <c r="BQ108" s="710">
        <f>COUNTIF(beosztás!$CU110:$DX110,"FÜ")*8</f>
        <v>0</v>
      </c>
      <c r="BR108" s="710">
        <f>COUNTIF(beosztás!$CU110:$DX110,"BN")*12+COUNTIF(beosztás!$CU110:$DX110,"BÉ")*12+COUNTIF(beosztás!$CU110:$DX110,"BDE")*8+COUNTIF(beosztás!$CU110:$DX110,"BDU")*8+COUNTIF(beosztás!$CU110:$DX110,"BÉJ")*8+COUNTIF(beosztás!$CU110:$DX110,"B1")*1+COUNTIF(beosztás!$CU110:$DX110,"B2")*2+COUNTIF(beosztás!$CU110:$DX110,"B3")*3+COUNTIF(beosztás!$CU110:$DX110,"B5")*5+COUNTIF(beosztás!$CU110:$DX110,"B6")*6+COUNTIF(beosztás!$CU110:$DX110,"B7")*7+COUNTIF(beosztás!$CU110:$DX110,"B8")*8+COUNTIF(beosztás!$CU110:$DX110,"B9")*9+COUNTIF(beosztás!$CU110:$DX110,"B10")*10+COUNTIF(beosztás!$CU110:$DX110,"B11")*11+COUNTIF(beosztás!$CU110:$DX110,"B12")*12+COUNTIF(beosztás!$CU110:$DX110,"BP")*0</f>
        <v>0</v>
      </c>
      <c r="BS108" s="605">
        <f t="shared" si="483"/>
        <v>0</v>
      </c>
      <c r="BT108" s="710">
        <f>IF(C108="",0,alapadatok!$AN$5)</f>
        <v>0</v>
      </c>
      <c r="BU108" s="19">
        <f t="shared" si="484"/>
        <v>0</v>
      </c>
      <c r="BV108" s="741">
        <f t="shared" si="485"/>
        <v>0</v>
      </c>
      <c r="BW108" s="40"/>
      <c r="BX108" s="25">
        <f t="shared" si="486"/>
        <v>0</v>
      </c>
      <c r="BY108" s="605">
        <f t="shared" si="487"/>
        <v>0</v>
      </c>
      <c r="BZ108" s="605">
        <f t="shared" si="488"/>
        <v>0</v>
      </c>
      <c r="CA108" s="605">
        <f t="shared" si="489"/>
        <v>0</v>
      </c>
      <c r="CB108" s="605">
        <f t="shared" si="490"/>
        <v>0</v>
      </c>
      <c r="CC108" s="605">
        <f t="shared" si="491"/>
        <v>0</v>
      </c>
      <c r="CD108" s="605">
        <f t="shared" si="492"/>
        <v>0</v>
      </c>
      <c r="CE108" s="605">
        <f t="shared" si="493"/>
        <v>0</v>
      </c>
      <c r="CF108" s="605">
        <f t="shared" si="494"/>
        <v>0</v>
      </c>
      <c r="CG108" s="605">
        <f t="shared" si="495"/>
        <v>0</v>
      </c>
      <c r="CH108" s="605">
        <f t="shared" si="496"/>
        <v>0</v>
      </c>
      <c r="CI108" s="19">
        <f t="shared" si="497"/>
        <v>0</v>
      </c>
      <c r="CJ108" s="741">
        <f t="shared" si="498"/>
        <v>0</v>
      </c>
      <c r="CK108" s="41"/>
      <c r="CL108" s="709">
        <f>COUNTIF(beosztás!$DY110:$FC110,"DE")*8</f>
        <v>0</v>
      </c>
      <c r="CM108" s="710">
        <f>COUNTIF(beosztás!$DY110:$FC110,"DU")*8</f>
        <v>0</v>
      </c>
      <c r="CN108" s="710">
        <f>COUNTIF(beosztás!$DY110:$FC110,"ÉJ")*8</f>
        <v>0</v>
      </c>
      <c r="CO108" s="710">
        <f>COUNTIF(beosztás!$DY110:$FC110,"N")*12</f>
        <v>0</v>
      </c>
      <c r="CP108" s="710">
        <f>COUNTIF(beosztás!$DY110:$FC110,"é")*12</f>
        <v>0</v>
      </c>
      <c r="CQ108" s="710">
        <f>SUM(beosztás!$DY110:$FC110)</f>
        <v>0</v>
      </c>
      <c r="CR108" s="710">
        <f>COUNTIF(beosztás!$DY110:$FC110,"FÜ")*8</f>
        <v>0</v>
      </c>
      <c r="CS108" s="897">
        <f>(COUNTIF(beosztás!$DY110:$FC110,"SN")*12)+(COUNTIF(beosztás!$DY110:$FC110,"SDE")*8)+(COUNTIF(beosztás!$DY110:$FC110,"SDU")*8)+(COUNTIF(beosztás!$DY110:$FC110,"SÉ")*12)+(COUNTIF(beosztás!$DY110:$FC110,"SÉJ")*8)+(COUNTIF(beosztás!$DY110:$FC110,"S1")*1)+(COUNTIF(beosztás!$DY110:$FC110,"S2")*2)+(COUNTIF(beosztás!$DY110:$FC110,"S3")*3)+(COUNTIF(beosztás!$DY110:$FC110,"S4")*4)+(COUNTIF(beosztás!$DY110:$FC110,"S5")*5)+(COUNTIF(beosztás!$DY110:$FC110,"S6")*6)+(COUNTIF(beosztás!$DY110:$FC110,"S7")*7)+(COUNTIF(beosztás!$DY110:$FC110,"S8")*8)+(COUNTIF(beosztás!$DY110:$FC110,"S9")*9)+(COUNTIF(beosztás!$DY110:$FC110,"S10")*10)+(COUNTIF(beosztás!$DY110:$FC110,"S11")*11)+(COUNTIF(beosztás!$DY110:$FC110,"S12")*12)</f>
        <v>0</v>
      </c>
      <c r="CT108" s="710">
        <f>COUNTIF(beosztás!$DY110:$FC110,"BN")*12+COUNTIF(beosztás!$DY110:$FC110,"BÉ")*12+COUNTIF(beosztás!$DY110:$FC110,"BDE")*8+COUNTIF(beosztás!$DY110:$FC110,"BDU")*8+COUNTIF(beosztás!$DY110:$FC110,"BÉJ")*8+COUNTIF(beosztás!$DY110:$FC110,"B1")*1+COUNTIF(beosztás!$DY110:$FC110,"B2")*2+COUNTIF(beosztás!$DY110:$FC110,"B3")*3+COUNTIF(beosztás!$DY110:$FC110,"B5")*5+COUNTIF(beosztás!$DY110:$FC110,"B6")*6+COUNTIF(beosztás!$DY110:$FC110,"B7")*7+COUNTIF(beosztás!$DY110:$FC110,"B8")*8+COUNTIF(beosztás!$DY110:$FC110,"B9")*9+COUNTIF(beosztás!$DY110:$FC110,"B10")*10+COUNTIF(beosztás!$DY110:$FC110,"B11")*11+COUNTIF(beosztás!$DY110:$FC110,"B12")*12+COUNTIF(beosztás!$DY110:$FC110,"BP")*0</f>
        <v>0</v>
      </c>
      <c r="CU108" s="605">
        <f t="shared" si="575"/>
        <v>0</v>
      </c>
      <c r="CV108" s="710">
        <f>IF(C108="",0,alapadatok!$AN$6)</f>
        <v>0</v>
      </c>
      <c r="CW108" s="19">
        <f t="shared" si="500"/>
        <v>0</v>
      </c>
      <c r="CX108" s="907">
        <f t="shared" si="501"/>
        <v>0</v>
      </c>
      <c r="CY108" s="40"/>
      <c r="CZ108" s="709">
        <f>COUNTIF(beosztás!$FD110:$GG110,"DE")*8</f>
        <v>0</v>
      </c>
      <c r="DA108" s="710">
        <f>COUNTIF(beosztás!$FD110:$GG110,"DU")*8</f>
        <v>0</v>
      </c>
      <c r="DB108" s="710">
        <f>COUNTIF(beosztás!$FD110:$GG110,"ÉJ")*8</f>
        <v>0</v>
      </c>
      <c r="DC108" s="710">
        <f>COUNTIF(beosztás!$FD110:$GG110,"N")*12</f>
        <v>0</v>
      </c>
      <c r="DD108" s="710">
        <f>COUNTIF(beosztás!$FD110:$GG110,"É")*12</f>
        <v>0</v>
      </c>
      <c r="DE108" s="710">
        <f>SUM(beosztás!$FD110:$GG110)</f>
        <v>0</v>
      </c>
      <c r="DF108" s="897">
        <f>(COUNTIF(beosztás!$FD110:$GG110,"SN")*12)+(COUNTIF(beosztás!$FD110:$GG110,"SDE")*8)+(COUNTIF(beosztás!$FD110:$GG110,"SDU")*8)+(COUNTIF(beosztás!$FD110:$GG110,"SÉ")*12)+(COUNTIF(beosztás!$FD110:$GG110,"SÉJ")*8)+(COUNTIF(beosztás!$FD110:$GG110,"S1")*1)+(COUNTIF(beosztás!$FD110:$GG110,"S2")*2)+(COUNTIF(beosztás!$FD110:$GG110,"S3")*3)+(COUNTIF(beosztás!$FD110:$GG110,"S4")*4)+(COUNTIF(beosztás!$FD110:$GG110,"S5")*5)+(COUNTIF(beosztás!$FD110:$GG110,"S6")*6)+(COUNTIF(beosztás!$FD110:$GG110,"S7")*7)+(COUNTIF(beosztás!$FD110:$GG110,"S8")*8)+(COUNTIF(beosztás!$FD110:$GG110,"S9")*9)+(COUNTIF(beosztás!$FD110:$GG110,"S10")*10)+(COUNTIF(beosztás!$FD110:$GG110,"S11")*11)+(COUNTIF(beosztás!$FD110:$GG110,"S12")*12)</f>
        <v>0</v>
      </c>
      <c r="DG108" s="710">
        <f>COUNTIF(beosztás!$FD110:$GG110,"FÜ")*8</f>
        <v>0</v>
      </c>
      <c r="DH108" s="710">
        <f>COUNTIF(beosztás!$FD110:$GG110,"BN")*12+COUNTIF(beosztás!$FD110:$GG110,"BÉ")*12+COUNTIF(beosztás!$FD110:$GG110,"BDE")*8+COUNTIF(beosztás!$FD110:$GG110,"BDU")*8+COUNTIF(beosztás!$FD110:$GG110,"BÉJ")*8+COUNTIF(beosztás!$FD110:$GG110,"B1")*1+COUNTIF(beosztás!$FD110:$GG110,"B2")*2+COUNTIF(beosztás!$FD110:$GG110,"B3")*3+COUNTIF(beosztás!$FD110:$GG110,"B5")*5+COUNTIF(beosztás!$FD110:$GG110,"B6")*6+COUNTIF(beosztás!$FD110:$GG110,"B7")*7+COUNTIF(beosztás!$FD110:$GG110,"B8")*8+COUNTIF(beosztás!$FD110:$GG110,"B9")*9+COUNTIF(beosztás!$FD110:$GG110,"B10")*10+COUNTIF(beosztás!$FD110:$GG110,"B11")*11+COUNTIF(beosztás!$FD110:$GG110,"B12")*12+COUNTIF(beosztás!$FD110:$GG110,"BP")*0</f>
        <v>0</v>
      </c>
      <c r="DI108" s="605">
        <f t="shared" si="502"/>
        <v>0</v>
      </c>
      <c r="DJ108" s="710">
        <f>IF(C108="",0,alapadatok!$AN$7)</f>
        <v>0</v>
      </c>
      <c r="DK108" s="19">
        <f t="shared" si="503"/>
        <v>0</v>
      </c>
      <c r="DL108" s="741">
        <f t="shared" si="504"/>
        <v>0</v>
      </c>
      <c r="DM108" s="40"/>
      <c r="DN108" s="25">
        <f t="shared" si="505"/>
        <v>0</v>
      </c>
      <c r="DO108" s="605">
        <f t="shared" si="506"/>
        <v>0</v>
      </c>
      <c r="DP108" s="605">
        <f t="shared" si="507"/>
        <v>0</v>
      </c>
      <c r="DQ108" s="605">
        <f t="shared" si="508"/>
        <v>0</v>
      </c>
      <c r="DR108" s="605">
        <f t="shared" si="509"/>
        <v>0</v>
      </c>
      <c r="DS108" s="605">
        <f t="shared" si="510"/>
        <v>0</v>
      </c>
      <c r="DT108" s="605">
        <f t="shared" si="511"/>
        <v>0</v>
      </c>
      <c r="DU108" s="605">
        <f t="shared" si="512"/>
        <v>0</v>
      </c>
      <c r="DV108" s="605">
        <f t="shared" si="513"/>
        <v>0</v>
      </c>
      <c r="DW108" s="605">
        <f t="shared" si="514"/>
        <v>0</v>
      </c>
      <c r="DX108" s="605">
        <f t="shared" si="515"/>
        <v>0</v>
      </c>
      <c r="DY108" s="19">
        <f t="shared" si="516"/>
        <v>0</v>
      </c>
      <c r="DZ108" s="907">
        <f t="shared" si="517"/>
        <v>0</v>
      </c>
      <c r="EA108" s="41"/>
      <c r="EB108" s="709">
        <f>COUNTIF(beosztás!$GH110:$HL110,"DE")*8</f>
        <v>0</v>
      </c>
      <c r="EC108" s="710">
        <f>COUNTIF(beosztás!$GH110:$HL110,"DU")*8</f>
        <v>0</v>
      </c>
      <c r="ED108" s="710">
        <f>COUNTIF(beosztás!$GH110:$HL110,"ÉJ")*8</f>
        <v>0</v>
      </c>
      <c r="EE108" s="710">
        <f>COUNTIF(beosztás!$GH110:$HL110,"N")*12</f>
        <v>0</v>
      </c>
      <c r="EF108" s="710">
        <f>COUNTIF(beosztás!$GH110:$HL110,"é")*12</f>
        <v>0</v>
      </c>
      <c r="EG108" s="710">
        <f>SUM(beosztás!$GH110:$HL110)</f>
        <v>0</v>
      </c>
      <c r="EH108" s="710">
        <f>COUNTIF(beosztás!$GH110:$HL110,"FÜ")*8</f>
        <v>0</v>
      </c>
      <c r="EI108" s="897">
        <f>(COUNTIF(beosztás!$GH110:$HL110,"SN")*12)+(COUNTIF(beosztás!$GH110:$HL110,"SDE")*8)+(COUNTIF(beosztás!$GH110:$HL110,"SDU")*8)+(COUNTIF(beosztás!$GH110:$HL110,"SÉ")*12)+(COUNTIF(beosztás!$GH110:$HL110,"SÉJ")*8)+(COUNTIF(beosztás!$GH110:$HL110,"S1")*1)+(COUNTIF(beosztás!$GH110:$HL110,"S2")*2)+(COUNTIF(beosztás!$GH110:$HL110,"S3")*3)+(COUNTIF(beosztás!$GH110:$HL110,"S4")*4)+(COUNTIF(beosztás!$GH110:$HL110,"S5")*5)+(COUNTIF(beosztás!$GH110:$HL110,"S6")*6)+(COUNTIF(beosztás!$GH110:$HL110,"S7")*7)+(COUNTIF(beosztás!$GH110:$HL110,"S8")*8)+(COUNTIF(beosztás!$GH110:$HL110,"S9")*9)+(COUNTIF(beosztás!$GH110:$HL110,"S10")*10)+(COUNTIF(beosztás!$GH110:$HL110,"S11")*11)+(COUNTIF(beosztás!$GH110:$HL110,"S12")*12)</f>
        <v>0</v>
      </c>
      <c r="EJ108" s="710">
        <f>COUNTIF(beosztás!$GH110:$HL110,"BN")*12+COUNTIF(beosztás!$GH110:$HL110,"BÉ")*12+COUNTIF(beosztás!$GH110:$HL110,"BDE")*8+COUNTIF(beosztás!$GH110:$HL110,"BDU")*8+COUNTIF(beosztás!$GH110:$HL110,"BÉJ")*8+COUNTIF(beosztás!$GH110:$HL110,"B1")*1+COUNTIF(beosztás!$GH110:$HL110,"B2")*2+COUNTIF(beosztás!$GH110:$HL110,"B3")*3+COUNTIF(beosztás!$GH110:$HL110,"B5")*5+COUNTIF(beosztás!$GH110:$HL110,"B6")*6+COUNTIF(beosztás!$GH110:$HL110,"B7")*7+COUNTIF(beosztás!$GH110:$HL110,"B8")*8+COUNTIF(beosztás!$GH110:$HL110,"B9")*9+COUNTIF(beosztás!$GH110:$HL110,"B10")*10+COUNTIF(beosztás!$GH110:$HL110,"B11")*11+COUNTIF(beosztás!$GH110:$HL110,"B12")*12+COUNTIF(beosztás!$GH110:$HL110,"BP")*0</f>
        <v>0</v>
      </c>
      <c r="EK108" s="605">
        <f t="shared" si="518"/>
        <v>0</v>
      </c>
      <c r="EL108" s="710">
        <f>IF(C108="",0,alapadatok!$AN$8)</f>
        <v>0</v>
      </c>
      <c r="EM108" s="19">
        <f t="shared" si="519"/>
        <v>0</v>
      </c>
      <c r="EN108" s="907">
        <f t="shared" si="520"/>
        <v>0</v>
      </c>
      <c r="EO108" s="40"/>
      <c r="EP108" s="709">
        <f>COUNTIF(beosztás!$HM110:$IQ110,"DE")*8</f>
        <v>0</v>
      </c>
      <c r="EQ108" s="710">
        <f>COUNTIF(beosztás!$HM110:$IQ110,"DU")*8</f>
        <v>0</v>
      </c>
      <c r="ER108" s="710">
        <f>COUNTIF(beosztás!$HM110:$IQ110,"ÉJ")*8</f>
        <v>0</v>
      </c>
      <c r="ES108" s="710">
        <f>COUNTIF(beosztás!$HM110:$IQ110,"N")*12</f>
        <v>0</v>
      </c>
      <c r="ET108" s="710">
        <f>COUNTIF(beosztás!$HM110:$IQ110,"É")*12</f>
        <v>0</v>
      </c>
      <c r="EU108" s="710">
        <f>SUM(beosztás!$HM110:$IQ110)</f>
        <v>0</v>
      </c>
      <c r="EV108" s="897">
        <f>(COUNTIF(beosztás!$HM110:$IQ110,"SN")*12)+(COUNTIF(beosztás!$HM110:$IQ110,"SDE")*8)+(COUNTIF(beosztás!$HM110:$IQ110,"SDU")*8)+(COUNTIF(beosztás!$HM110:$IQ110,"SÉ")*12)+(COUNTIF(beosztás!$HM110:$IQ110,"SÉJ")*8)+(COUNTIF(beosztás!$HM110:$IQ110,"S1")*1)+(COUNTIF(beosztás!$HM110:$IQ110,"S2")*2)+(COUNTIF(beosztás!$HM110:$IQ110,"S3")*3)+(COUNTIF(beosztás!$HM110:$IQ110,"S4")*4)+(COUNTIF(beosztás!$HM110:$IQ110,"S5")*5)+(COUNTIF(beosztás!$HM110:$IQ110,"S6")*6)+(COUNTIF(beosztás!$HM110:$IQ110,"S7")*7)+(COUNTIF(beosztás!$HM110:$IQ110,"S8")*8)+(COUNTIF(beosztás!$HM110:$IQ110,"S9")*9)+(COUNTIF(beosztás!$HM110:$IQ110,"S10")*10)+(COUNTIF(beosztás!$HM110:$IQ110,"S11")*11)+(COUNTIF(beosztás!$HM110:$IQ110,"S12")*12)</f>
        <v>0</v>
      </c>
      <c r="EW108" s="710">
        <f>COUNTIF(beosztás!$HM110:$IQ110,"FÜ")*8</f>
        <v>0</v>
      </c>
      <c r="EX108" s="710">
        <f>COUNTIF(beosztás!$HM110:$IQ110,"BN")*12+COUNTIF(beosztás!$HM110:$IQ110,"BÉ")*12+COUNTIF(beosztás!$HM110:$IQ110,"BDE")*8+COUNTIF(beosztás!$HM110:$IQ110,"BDU")*8+COUNTIF(beosztás!$HM110:$IQ110,"BÉJ")*8+COUNTIF(beosztás!$HM110:$IQ110,"B1")*1+COUNTIF(beosztás!$HM110:$IQ110,"B2")*2+COUNTIF(beosztás!$HM110:$IQ110,"B3")*3+COUNTIF(beosztás!$HM110:$IQ110,"B5")*5+COUNTIF(beosztás!$HM110:$IQ110,"B6")*6+COUNTIF(beosztás!$HM110:$IQ110,"B7")*7+COUNTIF(beosztás!$HM110:$IQ110,"B8")*8+COUNTIF(beosztás!$HM110:$IQ110,"B9")*9+COUNTIF(beosztás!$HM110:$IQ110,"B10")*10+COUNTIF(beosztás!$HM110:$IQ110,"B11")*11+COUNTIF(beosztás!$HM110:$IQ110,"B12")*12+COUNTIF(beosztás!$HM110:$IQ110,"BP")*0</f>
        <v>0</v>
      </c>
      <c r="EY108" s="605">
        <f t="shared" si="521"/>
        <v>0</v>
      </c>
      <c r="EZ108" s="710">
        <f>IF(C108="",0,alapadatok!$AN$9)</f>
        <v>0</v>
      </c>
      <c r="FA108" s="19">
        <f t="shared" si="522"/>
        <v>0</v>
      </c>
      <c r="FB108" s="907">
        <f t="shared" si="523"/>
        <v>0</v>
      </c>
      <c r="FC108" s="40"/>
      <c r="FD108" s="25">
        <f t="shared" si="524"/>
        <v>0</v>
      </c>
      <c r="FE108" s="605">
        <f t="shared" si="525"/>
        <v>0</v>
      </c>
      <c r="FF108" s="605">
        <f t="shared" si="526"/>
        <v>0</v>
      </c>
      <c r="FG108" s="605">
        <f t="shared" si="527"/>
        <v>0</v>
      </c>
      <c r="FH108" s="605">
        <f t="shared" si="528"/>
        <v>0</v>
      </c>
      <c r="FI108" s="605">
        <f t="shared" si="529"/>
        <v>0</v>
      </c>
      <c r="FJ108" s="605">
        <f t="shared" si="530"/>
        <v>0</v>
      </c>
      <c r="FK108" s="605">
        <f t="shared" si="531"/>
        <v>0</v>
      </c>
      <c r="FL108" s="605">
        <f t="shared" si="532"/>
        <v>0</v>
      </c>
      <c r="FM108" s="605">
        <f t="shared" si="533"/>
        <v>0</v>
      </c>
      <c r="FN108" s="605">
        <f t="shared" si="534"/>
        <v>0</v>
      </c>
      <c r="FO108" s="19">
        <f t="shared" si="535"/>
        <v>0</v>
      </c>
      <c r="FP108" s="907">
        <f t="shared" si="536"/>
        <v>0</v>
      </c>
      <c r="FQ108" s="41"/>
      <c r="FR108" s="709">
        <f>COUNTIF(beosztás!$IR110:$JU110,"DE")*8</f>
        <v>0</v>
      </c>
      <c r="FS108" s="710">
        <f>COUNTIF(beosztás!$IR110:$JU110,"DU")*8</f>
        <v>0</v>
      </c>
      <c r="FT108" s="710">
        <f>COUNTIF(beosztás!$IR110:$JU110,"ÉJ")*8</f>
        <v>0</v>
      </c>
      <c r="FU108" s="710">
        <f>COUNTIF(beosztás!$IR110:$JU110,"N")*12</f>
        <v>0</v>
      </c>
      <c r="FV108" s="710">
        <f>COUNTIF(beosztás!$IR110:$JU110,"é")*12</f>
        <v>0</v>
      </c>
      <c r="FW108" s="710">
        <f>SUM(beosztás!$IR110:$JU110)</f>
        <v>0</v>
      </c>
      <c r="FX108" s="710">
        <f>COUNTIF(beosztás!$IR110:$JU110,"FÜ")*8</f>
        <v>0</v>
      </c>
      <c r="FY108" s="897">
        <f>(COUNTIF(beosztás!$IR110:$JU110,"SN")*12)+(COUNTIF(beosztás!$IR110:$JU110,"SDE")*8)+(COUNTIF(beosztás!$IR110:$JU110,"SDU")*8)+(COUNTIF(beosztás!$IR110:$JU110,"SÉ")*12)+(COUNTIF(beosztás!$IR110:$JU110,"SÉJ")*8)+(COUNTIF(beosztás!$IR110:$JU110,"S1")*1)+(COUNTIF(beosztás!$IR110:$JU110,"S2")*2)+(COUNTIF(beosztás!$IR110:$JU110,"S3")*3)+(COUNTIF(beosztás!$IR110:$JU110,"S4")*4)+(COUNTIF(beosztás!$IR110:$JU110,"S5")*5)+(COUNTIF(beosztás!$IR110:$JU110,"S6")*6)+(COUNTIF(beosztás!$IR110:$JU110,"S7")*7)+(COUNTIF(beosztás!$IR110:$JU110,"S8")*8)+(COUNTIF(beosztás!$IR110:$JU110,"S9")*9)+(COUNTIF(beosztás!$IR110:$JU110,"S10")*10)+(COUNTIF(beosztás!$IR110:$JU110,"S11")*11)+(COUNTIF(beosztás!$IR110:$JU110,"S12")*12)</f>
        <v>0</v>
      </c>
      <c r="FZ108" s="710">
        <f>COUNTIF(beosztás!$IR110:$JU110,"BN")*12+COUNTIF(beosztás!$IR110:$JU110,"BÉ")*12+COUNTIF(beosztás!$IR110:$JU110,"BDE")*8+COUNTIF(beosztás!$IR110:$JU110,"BDU")*8+COUNTIF(beosztás!$IR110:$JU110,"BÉJ")*8+COUNTIF(beosztás!$IR110:$JU110,"B1")*1+COUNTIF(beosztás!$IR110:$JU110,"B2")*2+COUNTIF(beosztás!$IR110:$JU110,"B3")*3+COUNTIF(beosztás!$IR110:$JU110,"B5")*5+COUNTIF(beosztás!$IR110:$JU110,"B6")*6+COUNTIF(beosztás!$IR110:$JU110,"B7")*7+COUNTIF(beosztás!$IR110:$JU110,"B8")*8+COUNTIF(beosztás!$IR110:$JU110,"B9")*9+COUNTIF(beosztás!$IR110:$JU110,"B10")*10+COUNTIF(beosztás!$IR110:$JU110,"B11")*11+COUNTIF(beosztás!$IR110:$JU110,"B12")*12+COUNTIF(beosztás!$IR110:$JU110,"BP")*0</f>
        <v>0</v>
      </c>
      <c r="GA108" s="605">
        <f t="shared" si="537"/>
        <v>0</v>
      </c>
      <c r="GB108" s="710">
        <f>IF(C108="",0,alapadatok!$AN$10)</f>
        <v>0</v>
      </c>
      <c r="GC108" s="19">
        <f t="shared" si="538"/>
        <v>0</v>
      </c>
      <c r="GD108" s="907">
        <f t="shared" si="539"/>
        <v>0</v>
      </c>
      <c r="GE108" s="42"/>
      <c r="GF108" s="709">
        <f>COUNTIF(beosztás!$JV110:$KZ110,"DE")*8</f>
        <v>0</v>
      </c>
      <c r="GG108" s="710">
        <f>COUNTIF(beosztás!$JV110:$KZ110,"DU")*8</f>
        <v>0</v>
      </c>
      <c r="GH108" s="710">
        <f>COUNTIF(beosztás!$JV110:$KZ110,"ÉJ")*8</f>
        <v>0</v>
      </c>
      <c r="GI108" s="710">
        <f>COUNTIF(beosztás!$JV110:$KZ110,"N")*12</f>
        <v>0</v>
      </c>
      <c r="GJ108" s="710">
        <f>COUNTIF(beosztás!$JV110:$KZ110,"É")*12</f>
        <v>0</v>
      </c>
      <c r="GK108" s="710">
        <f>SUM(beosztás!$JV110:$KZ110)</f>
        <v>0</v>
      </c>
      <c r="GL108" s="897">
        <f>(COUNTIF(beosztás!$JV110:$KZ110,"SN")*12)+(COUNTIF(beosztás!$JV110:$KZ110,"SDE")*8)+(COUNTIF(beosztás!$JV110:$KZ110,"SDU")*8)+(COUNTIF(beosztás!$JV110:$KZ110,"SÉ")*12)+(COUNTIF(beosztás!$JV110:$KZ110,"SÉJ")*8)+(COUNTIF(beosztás!$JV110:$KZ110,"S1")*1)+(COUNTIF(beosztás!$JV110:$KZ110,"S2")*2)+(COUNTIF(beosztás!$JV110:$KZ110,"S3")*3)+(COUNTIF(beosztás!$JV110:$KZ110,"S4")*4)+(COUNTIF(beosztás!$JV110:$KZ110,"S5")*5)+(COUNTIF(beosztás!$JV110:$KZ110,"S6")*6)+(COUNTIF(beosztás!$JV110:$KZ110,"S7")*7)+(COUNTIF(beosztás!$JV110:$KZ110,"S8")*8)+(COUNTIF(beosztás!$JV110:$KZ110,"S9")*9)+(COUNTIF(beosztás!$JV110:$KZ110,"S10")*10)+(COUNTIF(beosztás!$JV110:$KZ110,"S11")*11)+(COUNTIF(beosztás!$JV110:$KZ110,"S12")*12)</f>
        <v>0</v>
      </c>
      <c r="GM108" s="710">
        <f>COUNTIF(beosztás!$JV110:$KZ110,"FÜ")*8</f>
        <v>0</v>
      </c>
      <c r="GN108" s="710">
        <f>COUNTIF(beosztás!$JV110:$KZ110,"BN")*12+COUNTIF(beosztás!$JV110:$KZ110,"BÉ")*12+COUNTIF(beosztás!$JV110:$KZ110,"BDE")*8+COUNTIF(beosztás!$JV110:$KZ110,"BDU")*8+COUNTIF(beosztás!$JV110:$KZ110,"BÉJ")*8+COUNTIF(beosztás!$JV110:$KZ110,"B1")*1+COUNTIF(beosztás!$JV110:$KZ110,"B2")*2+COUNTIF(beosztás!$JV110:$KZ110,"B3")*3+COUNTIF(beosztás!$JV110:$KZ110,"B5")*5+COUNTIF(beosztás!$JV110:$KZ110,"B6")*6+COUNTIF(beosztás!$JV110:$KZ110,"B7")*7+COUNTIF(beosztás!$JV110:$KZ110,"B8")*8+COUNTIF(beosztás!$JV110:$KZ110,"B9")*9+COUNTIF(beosztás!$JV110:$KZ110,"B10")*10+COUNTIF(beosztás!$JV110:$KZ110,"B11")*11+COUNTIF(beosztás!$JV110:$KZ110,"B12")*12+COUNTIF(beosztás!$JV110:$KZ110,"BP")*0</f>
        <v>0</v>
      </c>
      <c r="GO108" s="605">
        <f t="shared" si="540"/>
        <v>0</v>
      </c>
      <c r="GP108" s="710">
        <f>IF(C108="",0,alapadatok!$AN$11)</f>
        <v>0</v>
      </c>
      <c r="GQ108" s="19">
        <f t="shared" si="541"/>
        <v>0</v>
      </c>
      <c r="GR108" s="907">
        <f t="shared" si="542"/>
        <v>0</v>
      </c>
      <c r="GS108" s="42"/>
      <c r="GT108" s="25">
        <f t="shared" si="543"/>
        <v>0</v>
      </c>
      <c r="GU108" s="605">
        <f t="shared" si="544"/>
        <v>0</v>
      </c>
      <c r="GV108" s="605">
        <f t="shared" si="545"/>
        <v>0</v>
      </c>
      <c r="GW108" s="605">
        <f t="shared" si="546"/>
        <v>0</v>
      </c>
      <c r="GX108" s="605">
        <f t="shared" si="547"/>
        <v>0</v>
      </c>
      <c r="GY108" s="605">
        <f t="shared" si="548"/>
        <v>0</v>
      </c>
      <c r="GZ108" s="605">
        <f t="shared" si="549"/>
        <v>0</v>
      </c>
      <c r="HA108" s="605">
        <f t="shared" si="550"/>
        <v>0</v>
      </c>
      <c r="HB108" s="605">
        <f t="shared" si="551"/>
        <v>0</v>
      </c>
      <c r="HC108" s="605">
        <f t="shared" si="552"/>
        <v>0</v>
      </c>
      <c r="HD108" s="605">
        <f t="shared" si="553"/>
        <v>0</v>
      </c>
      <c r="HE108" s="19">
        <f t="shared" si="554"/>
        <v>0</v>
      </c>
      <c r="HF108" s="907">
        <f t="shared" si="555"/>
        <v>0</v>
      </c>
      <c r="HG108" s="41"/>
      <c r="HH108" s="709">
        <f>COUNTIF(beosztás!$LA110:$MD110,"DE")*8</f>
        <v>0</v>
      </c>
      <c r="HI108" s="710">
        <f>COUNTIF(beosztás!$LA110:$MD110,"DU")*8</f>
        <v>0</v>
      </c>
      <c r="HJ108" s="710">
        <f>COUNTIF(beosztás!$LA110:$MD110,"ÉJ")*8</f>
        <v>0</v>
      </c>
      <c r="HK108" s="710">
        <f>COUNTIF(beosztás!$LA110:$MD110,"N")*12</f>
        <v>0</v>
      </c>
      <c r="HL108" s="710">
        <f>COUNTIF(beosztás!$LA110:$MD110,"é")*12</f>
        <v>0</v>
      </c>
      <c r="HM108" s="710">
        <f>SUM(beosztás!$LA110:$MD110)</f>
        <v>0</v>
      </c>
      <c r="HN108" s="710">
        <f>COUNTIF(beosztás!$LA110:$MD110,"FÜ")*8</f>
        <v>0</v>
      </c>
      <c r="HO108" s="897">
        <f>(COUNTIF(beosztás!$LA110:$MD110,"SN")*12)+(COUNTIF(beosztás!$LA110:$MD110,"SDE")*8)+(COUNTIF(beosztás!$LA110:$MD110,"SDU")*8)+(COUNTIF(beosztás!$LA110:$MD110,"SÉ")*12)+(COUNTIF(beosztás!$LA110:$MD110,"SÉJ")*8)+(COUNTIF(beosztás!$LA110:$MD110,"S1")*1)+(COUNTIF(beosztás!$LA110:$MD110,"S2")*2)+(COUNTIF(beosztás!$LA110:$MD110,"S3")*3)+(COUNTIF(beosztás!$LA110:$MD110,"S4")*4)+(COUNTIF(beosztás!$LA110:$MD110,"S5")*5)+(COUNTIF(beosztás!$LA110:$MD110,"S6")*6)+(COUNTIF(beosztás!$LA110:$MD110,"S7")*7)+(COUNTIF(beosztás!$LA110:$MD110,"S8")*8)+(COUNTIF(beosztás!$LA110:$MD110,"S9")*9)+(COUNTIF(beosztás!$LA110:$MD110,"S10")*10)+(COUNTIF(beosztás!$LA110:$MD110,"S11")*11)+(COUNTIF(beosztás!$LA110:$MD110,"S12")*12)</f>
        <v>0</v>
      </c>
      <c r="HP108" s="710">
        <f>COUNTIF(beosztás!$LA110:$MD110,"BN")*12+COUNTIF(beosztás!$LA110:$MD110,"BÉ")*12+COUNTIF(beosztás!$LA110:$MD110,"BDE")*8+COUNTIF(beosztás!$LA110:$MD110,"BDU")*8+COUNTIF(beosztás!$LA110:$MD110,"BÉJ")*8+COUNTIF(beosztás!$LA110:$MD110,"B1")*1+COUNTIF(beosztás!$LA110:$MD110,"B2")*2+COUNTIF(beosztás!$LA110:$MD110,"B3")*3+COUNTIF(beosztás!$KZ110:$MC110,"B5")*5+COUNTIF(beosztás!$KZ110:$MC110,"B6")*6+COUNTIF(beosztás!$KZ110:$MC110,"B7")*7+COUNTIF(beosztás!$KZ110:$MC110,"B8")*8+COUNTIF(beosztás!$LA110:$MD110,"B9")*9+COUNTIF(beosztás!$LA110:$MD110,"B10")*10+COUNTIF(beosztás!$LA110:$MD110,"B11")*11+COUNTIF(beosztás!$LA110:$MD110,"B12")*12+COUNTIF(beosztás!$LA110:$MD110,"BP")*0</f>
        <v>0</v>
      </c>
      <c r="HQ108" s="605">
        <f t="shared" si="556"/>
        <v>0</v>
      </c>
      <c r="HR108" s="710">
        <f>IF(C108="",0,alapadatok!$AN$12)</f>
        <v>0</v>
      </c>
      <c r="HS108" s="19">
        <f t="shared" si="557"/>
        <v>0</v>
      </c>
      <c r="HT108" s="907">
        <f t="shared" si="558"/>
        <v>0</v>
      </c>
      <c r="HU108" s="42"/>
      <c r="HV108" s="709">
        <f>COUNTIF(beosztás!$ME110:$NI110,"DE")*8</f>
        <v>0</v>
      </c>
      <c r="HW108" s="710">
        <f>COUNTIF(beosztás!$ME110:$NI110,"DU")*8</f>
        <v>0</v>
      </c>
      <c r="HX108" s="710">
        <f>COUNTIF(beosztás!$ME110:$NI110,"ÉJ")*8</f>
        <v>0</v>
      </c>
      <c r="HY108" s="710">
        <f>COUNTIF(beosztás!$ME110:$NI110,"N")*12</f>
        <v>0</v>
      </c>
      <c r="HZ108" s="710">
        <f>COUNTIF(beosztás!$ME110:$NI110,"É")*12</f>
        <v>0</v>
      </c>
      <c r="IA108" s="710">
        <f>SUM(beosztás!$ME110:$NI110)</f>
        <v>0</v>
      </c>
      <c r="IB108" s="710">
        <f>(COUNTIF(beosztás!$ME110:$NI110,"SN")*12)+(COUNTIF(beosztás!$ME110:$NI110,"SDE")*8)+(COUNTIF(beosztás!$ME110:$NI110,"SDU")*8)+(COUNTIF(beosztás!$ME110:$NI110,"SÉ")*12)+(COUNTIF(beosztás!$ME110:$NI110,"SÉJ")*8)+(COUNTIF(beosztás!$ME110:$NI110,"S1")*1)+(COUNTIF(beosztás!$ME110:$NI110,"S2")*2)+(COUNTIF(beosztás!$ME110:$NI110,"S3")*3)+(COUNTIF(beosztás!$ME110:$NI110,"S4")*4)+(COUNTIF(beosztás!$ME110:$NI110,"S5")*5)+(COUNTIF(beosztás!$ME110:$NI110,"S6")*6)+(COUNTIF(beosztás!$ME110:$NI110,"S7")*7)+(COUNTIF(beosztás!$ME110:$NI110,"S8")*8)+(COUNTIF(beosztás!$ME110:$NI110,"S9")*9)+(COUNTIF(beosztás!$ME110:$NI110,"S10")*10)+(COUNTIF(beosztás!$ME110:$NI110,"S11")*11)+(COUNTIF(beosztás!$ME110:$NI110,"S12")*12)</f>
        <v>0</v>
      </c>
      <c r="IC108" s="710">
        <f>COUNTIF(beosztás!$ME110:$NI110,"FÜ")*8</f>
        <v>0</v>
      </c>
      <c r="ID108" s="710">
        <f>COUNTIF(beosztás!$ME110:$NI110,"BN")*12+COUNTIF(beosztás!$ME110:$NI110,"BÉ")*12+COUNTIF(beosztás!$ME110:$NI110,"BDE")*8+COUNTIF(beosztás!$ME110:$NI110,"BDU")*8+COUNTIF(beosztás!$ME110:$NI110,"BÉJ")*8+COUNTIF(beosztás!$ME110:$NI110,"B1")*1+COUNTIF(beosztás!$ME110:$NI110,"B2")*2+COUNTIF(beosztás!$ME110:$NI110,"B3")*3+COUNTIF(beosztás!$ME110:$NI110,"B5")*5+COUNTIF(beosztás!$ME110:$NI110,"B6")*6+COUNTIF(beosztás!$ME110:$NI110,"B7")*7+COUNTIF(beosztás!$ME110:$NI110,"B8")*8+COUNTIF(beosztás!$ME110:$NI110,"B9")*9+COUNTIF(beosztás!$ME110:$NI110,"B10")*10+COUNTIF(beosztás!$ME110:$NI110,"B11")*11+COUNTIF(beosztás!$ME110:$NI110,"B12")*12+COUNTIF(beosztás!$ME110:$NI110,"BP")*0</f>
        <v>0</v>
      </c>
      <c r="IE108" s="605">
        <f t="shared" si="559"/>
        <v>0</v>
      </c>
      <c r="IF108" s="710">
        <f>IF(C108="",0,alapadatok!$AN$13)</f>
        <v>0</v>
      </c>
      <c r="IG108" s="19">
        <f t="shared" si="560"/>
        <v>0</v>
      </c>
      <c r="IH108" s="741">
        <f t="shared" si="561"/>
        <v>0</v>
      </c>
      <c r="II108" s="42"/>
      <c r="IJ108" s="25">
        <f t="shared" si="562"/>
        <v>0</v>
      </c>
      <c r="IK108" s="605">
        <f t="shared" si="563"/>
        <v>0</v>
      </c>
      <c r="IL108" s="605">
        <f t="shared" si="564"/>
        <v>0</v>
      </c>
      <c r="IM108" s="605">
        <f t="shared" si="565"/>
        <v>0</v>
      </c>
      <c r="IN108" s="605">
        <f t="shared" si="566"/>
        <v>0</v>
      </c>
      <c r="IO108" s="605">
        <f t="shared" si="567"/>
        <v>0</v>
      </c>
      <c r="IP108" s="605">
        <f t="shared" si="568"/>
        <v>0</v>
      </c>
      <c r="IQ108" s="605">
        <f t="shared" si="569"/>
        <v>0</v>
      </c>
      <c r="IR108" s="605">
        <f t="shared" si="570"/>
        <v>0</v>
      </c>
      <c r="IS108" s="605">
        <f t="shared" si="571"/>
        <v>0</v>
      </c>
      <c r="IT108" s="605">
        <f t="shared" si="572"/>
        <v>0</v>
      </c>
      <c r="IU108" s="19">
        <f t="shared" si="573"/>
        <v>0</v>
      </c>
      <c r="IV108" s="907">
        <f t="shared" si="574"/>
        <v>0</v>
      </c>
      <c r="IW108" s="43"/>
      <c r="JF108" s="21"/>
      <c r="JG108" s="21"/>
    </row>
    <row r="109" spans="1:267" ht="15.75" hidden="1" thickBot="1" x14ac:dyDescent="0.3">
      <c r="A109" s="66">
        <f>IF(beosztás!A111=0,"",beosztás!A111)</f>
        <v>28</v>
      </c>
      <c r="B109" s="63" t="str">
        <f>IF(beosztás!B111=0,"",beosztás!B111)</f>
        <v/>
      </c>
      <c r="C109" s="64" t="str">
        <f>IF(beosztás!C111=0,"",beosztás!C111)</f>
        <v/>
      </c>
      <c r="D109" s="65" t="str">
        <f>IF(beosztás!D111=0,"",beosztás!D111)</f>
        <v/>
      </c>
      <c r="E109" s="18"/>
      <c r="F109" s="709">
        <f>COUNTIF(beosztás!$I111:$AM111,"DE")*8</f>
        <v>0</v>
      </c>
      <c r="G109" s="710">
        <f>COUNTIF(beosztás!$I111:$AM111,"DU")*8</f>
        <v>0</v>
      </c>
      <c r="H109" s="710">
        <f>COUNTIF(beosztás!$I111:$AM111,"ÉJ")*8</f>
        <v>0</v>
      </c>
      <c r="I109" s="710">
        <f>COUNTIF(beosztás!$I111:$AM111,"N")*12</f>
        <v>0</v>
      </c>
      <c r="J109" s="710">
        <f>COUNTIF(beosztás!$I111:$AM111,"é")*12</f>
        <v>0</v>
      </c>
      <c r="K109" s="710">
        <f>SUM(beosztás!$I111:$AM111)</f>
        <v>0</v>
      </c>
      <c r="L109" s="710">
        <f>COUNTIF(beosztás!$I111:$AM111,"FÜ")*8</f>
        <v>0</v>
      </c>
      <c r="M109" s="710">
        <f>(COUNTIF(beosztás!$I111:$AM111,"SN")*12)+(COUNTIF(beosztás!$I111:$AM111,"SDE")*8)+(COUNTIF(beosztás!$I111:$AM111,"SDU")*8)+(COUNTIF(beosztás!$I111:$AM111,"S1")*1)+(COUNTIF(beosztás!$I111:$AM111,"S2")*2)+(COUNTIF(beosztás!$I111:$AM111,"S3")*3)+(COUNTIF(beosztás!$I111:$AM111,"S4")*4)+(COUNTIF(beosztás!$I111:$AM111,"S5")*5)+(COUNTIF(beosztás!$I111:$AM111,"S6")*6)+(COUNTIF(beosztás!$I111:$AM111,"S7")*7)+(COUNTIF(beosztás!$I111:$AM111,"S8")*8)+(COUNTIF(beosztás!$I111:$AM111,"S9")*9)+(COUNTIF(beosztás!$I111:$AM111,"S10")*10)+(COUNTIF(beosztás!$I111:$AM111,"S11")*11)+(COUNTIF(beosztás!$I111:$AM111,"S12")*12)+(COUNTIF(beosztás!$I111:$AM111,"SÉ")*12)+(COUNTIF(beosztás!$I111:$AM111,"SÉJ")*8)</f>
        <v>0</v>
      </c>
      <c r="N109" s="710">
        <f>COUNTIF(beosztás!$I111:$AM111,"BN")*12+COUNTIF(beosztás!$I111:$AM111,"BÉ")*12+COUNTIF(beosztás!$I111:$AM111,"BDE")*8+COUNTIF(beosztás!$I111:$AM111,"BDU")*8+COUNTIF(beosztás!$I111:$AM111,"BÉJ")*8+COUNTIF(beosztás!$I111:$AM111,"B1")*1+COUNTIF(beosztás!$I111:$AM111,"B2")*2+COUNTIF(beosztás!$I111:$AM111,"B3")*3+COUNTIF(beosztás!$I111:$AM111,"B5")*5+COUNTIF(beosztás!$I111:$AM111,"B6")*6+COUNTIF(beosztás!$I111:$AM111,"B7")*7+COUNTIF(beosztás!$I111:$AM111,"B8")*8+COUNTIF(beosztás!$I111:$AM111,"B9")*9+COUNTIF(beosztás!$I111:$AM111,"B10")*10+COUNTIF(beosztás!$I111:$AM111,"B11")*11+COUNTIF(beosztás!$I111:$AM111,"B12")*12+COUNTIF(beosztás!$I111:$AM111,"BP")*0</f>
        <v>0</v>
      </c>
      <c r="O109" s="605">
        <f t="shared" si="461"/>
        <v>0</v>
      </c>
      <c r="P109" s="710">
        <f>IF(C109="",0,alapadatok!$AN$2)</f>
        <v>0</v>
      </c>
      <c r="Q109" s="19">
        <f t="shared" si="462"/>
        <v>0</v>
      </c>
      <c r="R109" s="741">
        <f t="shared" si="463"/>
        <v>0</v>
      </c>
      <c r="S109" s="40"/>
      <c r="T109" s="709">
        <f>COUNTIF(beosztás!$AN111:$BO111,"DE")*8</f>
        <v>0</v>
      </c>
      <c r="U109" s="710">
        <f>COUNTIF(beosztás!$AN111:$BO111,"DU")*8</f>
        <v>0</v>
      </c>
      <c r="V109" s="710">
        <f>COUNTIF(beosztás!$AN111:$BO111,"ÉJ")*8</f>
        <v>0</v>
      </c>
      <c r="W109" s="710">
        <f>COUNTIF(beosztás!$AN111:$BO111,"N")*12</f>
        <v>0</v>
      </c>
      <c r="X109" s="710">
        <f>COUNTIF(beosztás!$AN111:$BO111,"É")*12</f>
        <v>0</v>
      </c>
      <c r="Y109" s="710">
        <f>SUM(beosztás!$AN111:$BO111)</f>
        <v>0</v>
      </c>
      <c r="Z109" s="710">
        <f>(COUNTIF(beosztás!$AN111:$BO111,"SN")*12)+(COUNTIF(beosztás!$AN111:$BO111,"SDE")*8)+(COUNTIF(beosztás!$AN111:$BO111,"SDU")*8)+(COUNTIF(beosztás!$AN111:$BO111,"SÉ")*12)+(COUNTIF(beosztás!$AN111:$BO111,"SÉJ")*8)+(COUNTIF(beosztás!$AN111:$BO111,"S1")*1)+(COUNTIF(beosztás!$AN111:$BO111,"S2")*2)+(COUNTIF(beosztás!$AN111:$BO111,"S3")*3)+(COUNTIF(beosztás!$AN111:$BO111,"S4")*4)+(COUNTIF(beosztás!$AN111:$BO111,"S5")*5)+(COUNTIF(beosztás!$AN111:$BO111,"S6")*6)+(COUNTIF(beosztás!$AN111:$BO111,"S7")*7)+(COUNTIF(beosztás!$AN111:$BO111,"S8")*8)+(COUNTIF(beosztás!$AN111:$BO111,"S9")*9)+(COUNTIF(beosztás!$AN111:$BO111,"S10")*10)+(COUNTIF(beosztás!$AN111:$BO111,"S11")*11)+(COUNTIF(beosztás!$AN111:$BO111,"S12")*12)</f>
        <v>0</v>
      </c>
      <c r="AA109" s="710">
        <f>COUNTIF(beosztás!$AN111:$BO111,"FÜ")*8</f>
        <v>0</v>
      </c>
      <c r="AB109" s="710">
        <f>COUNTIF(beosztás!$AN111:$BO111,"BN")*12+COUNTIF(beosztás!$AN111:$BO111,"BÉ")*12+COUNTIF(beosztás!$AN111:$BO111,"BDE")*8+COUNTIF(beosztás!$AN111:$BO111,"BDU")*8+COUNTIF(beosztás!$AN111:$BO111,"BÉJ")*8+COUNTIF(beosztás!$AN111:$BO111,"B1")*1+COUNTIF(beosztás!$AN111:$BO111,"B2")*2+COUNTIF(beosztás!$AN111:$BO111,"B3")*3+COUNTIF(beosztás!$AN111:$BO111,"B5")*5+COUNTIF(beosztás!$AN111:$BO111,"B6")*6+COUNTIF(beosztás!$AN111:$BO111,"B7")*7+COUNTIF(beosztás!$AN111:$BO111,"B8")*8+COUNTIF(beosztás!$AN111:$BO111,"B9")*9+COUNTIF(beosztás!$AN111:$BO111,"B10")*10+COUNTIF(beosztás!$AN111:$BO111,"B11")*11+COUNTIF(beosztás!$AN111:$BO111,"B12")*12+COUNTIF(beosztás!$AN111:$BO111,"BP")*0</f>
        <v>0</v>
      </c>
      <c r="AC109" s="605">
        <f t="shared" si="464"/>
        <v>0</v>
      </c>
      <c r="AD109" s="710">
        <f>IF(C109="",0,alapadatok!$AN$3)</f>
        <v>0</v>
      </c>
      <c r="AE109" s="19">
        <f t="shared" si="465"/>
        <v>0</v>
      </c>
      <c r="AF109" s="741">
        <f t="shared" si="466"/>
        <v>0</v>
      </c>
      <c r="AG109" s="40"/>
      <c r="AH109" s="25">
        <f t="shared" si="467"/>
        <v>0</v>
      </c>
      <c r="AI109" s="605">
        <f t="shared" si="468"/>
        <v>0</v>
      </c>
      <c r="AJ109" s="605">
        <f t="shared" si="469"/>
        <v>0</v>
      </c>
      <c r="AK109" s="605">
        <f t="shared" si="470"/>
        <v>0</v>
      </c>
      <c r="AL109" s="605">
        <f t="shared" si="471"/>
        <v>0</v>
      </c>
      <c r="AM109" s="605">
        <f t="shared" si="472"/>
        <v>0</v>
      </c>
      <c r="AN109" s="605">
        <f t="shared" si="473"/>
        <v>0</v>
      </c>
      <c r="AO109" s="605">
        <f t="shared" si="474"/>
        <v>0</v>
      </c>
      <c r="AP109" s="605">
        <f t="shared" si="475"/>
        <v>0</v>
      </c>
      <c r="AQ109" s="605">
        <f t="shared" si="476"/>
        <v>0</v>
      </c>
      <c r="AR109" s="605">
        <f t="shared" si="477"/>
        <v>0</v>
      </c>
      <c r="AS109" s="19">
        <f t="shared" si="478"/>
        <v>0</v>
      </c>
      <c r="AT109" s="741">
        <f t="shared" si="479"/>
        <v>0</v>
      </c>
      <c r="AU109" s="41"/>
      <c r="AV109" s="709">
        <f>COUNTIF(beosztás!$BP111:$CT111,"DE")*8</f>
        <v>0</v>
      </c>
      <c r="AW109" s="710">
        <f>COUNTIF(beosztás!$BP111:$CT111,"DU")*8</f>
        <v>0</v>
      </c>
      <c r="AX109" s="710">
        <f>COUNTIF(beosztás!$BP111:$CT111,"ÉJ")*8</f>
        <v>0</v>
      </c>
      <c r="AY109" s="710">
        <f>COUNTIF(beosztás!$BP111:$CT111,"N")*12</f>
        <v>0</v>
      </c>
      <c r="AZ109" s="710">
        <f>COUNTIF(beosztás!$BP111:$CT111,"é")*12</f>
        <v>0</v>
      </c>
      <c r="BA109" s="710">
        <f>SUM(beosztás!$BP111:$CT111)</f>
        <v>0</v>
      </c>
      <c r="BB109" s="710">
        <f>COUNTIF(beosztás!$BP111:$CT111,"FÜ")*8</f>
        <v>0</v>
      </c>
      <c r="BC109" s="897">
        <f>(COUNTIF(beosztás!$BP111:$CT111,"SN")*12)+(COUNTIF(beosztás!$BP111:$CT111,"SDE")*8)+(COUNTIF(beosztás!$BP111:$CT111,"SDU")*8)+(COUNTIF(beosztás!$BP111:$CT111,"SÉ")*12)+(COUNTIF(beosztás!$BP111:$CT111,"SÉJ")*8)+(COUNTIF(beosztás!$BP111:$CT111,"S1")*1)+(COUNTIF(beosztás!$BP111:$CT111,"S2")*2)+(COUNTIF(beosztás!$BP111:$CT111,"S3")*3)+(COUNTIF(beosztás!$BP111:$CT111,"S4")*4)+(COUNTIF(beosztás!$BP111:$CT111,"S5")*5)+(COUNTIF(beosztás!$BP111:$CT111,"S6")*6)+(COUNTIF(beosztás!$BP111:$CT111,"S7")*7)+(COUNTIF(beosztás!$BP111:$CT111,"S8")*8)+(COUNTIF(beosztás!$BP111:$CT111,"S9")*9)+(COUNTIF(beosztás!$BP111:$CT111,"S10")*10)+(COUNTIF(beosztás!$BP111:$CT111,"S11")*11)+(COUNTIF(beosztás!$BP111:$CT111,"S12")*12)</f>
        <v>0</v>
      </c>
      <c r="BD109" s="710">
        <f>COUNTIF(beosztás!$BP111:$CT111,"BN")*12+COUNTIF(beosztás!$BP111:$CT111,"BÉ")*12+COUNTIF(beosztás!$BP111:$CT111,"BDE")*8+COUNTIF(beosztás!$BP111:$CT111,"BDU")*8+COUNTIF(beosztás!$BP111:$CT111,"BÉJ")*8+COUNTIF(beosztás!$BP111:$CT111,"B1")*1+COUNTIF(beosztás!$BP111:$CT111,"B2")*2+COUNTIF(beosztás!$BP111:$CT111,"B3")*3+COUNTIF(beosztás!$BP111:$CT111,"B5")*5+COUNTIF(beosztás!$BP111:$CT111,"B6")*6+COUNTIF(beosztás!$BP111:$CT111,"B7")*7+COUNTIF(beosztás!$BP111:$CT111,"B8")*8+COUNTIF(beosztás!$BP111:$CT111,"B9")*9+COUNTIF(beosztás!$BP111:$CT111,"B10")*10+COUNTIF(beosztás!$BP111:$CT111,"B11")*11+COUNTIF(beosztás!$BP111:$CT111,"B12")*12+COUNTIF(beosztás!$BP111:$CT111,"BP")*0</f>
        <v>0</v>
      </c>
      <c r="BE109" s="605">
        <f t="shared" si="480"/>
        <v>0</v>
      </c>
      <c r="BF109" s="710">
        <f>IF(C109="",0,alapadatok!$AN$4)</f>
        <v>0</v>
      </c>
      <c r="BG109" s="19">
        <f t="shared" si="481"/>
        <v>0</v>
      </c>
      <c r="BH109" s="741">
        <f t="shared" si="482"/>
        <v>0</v>
      </c>
      <c r="BI109" s="40"/>
      <c r="BJ109" s="709">
        <f>COUNTIF(beosztás!$CU111:$DX111,"DE")*8</f>
        <v>0</v>
      </c>
      <c r="BK109" s="710">
        <f>COUNTIF(beosztás!$CU111:$DX111,"DU")*8</f>
        <v>0</v>
      </c>
      <c r="BL109" s="710">
        <f>COUNTIF(beosztás!$CU111:$DX111,"ÉJ")*8</f>
        <v>0</v>
      </c>
      <c r="BM109" s="710">
        <f>COUNTIF(beosztás!$CU111:$DX111,"N")*12</f>
        <v>0</v>
      </c>
      <c r="BN109" s="710">
        <f>COUNTIF(beosztás!$CU111:$DX111,"É")*12</f>
        <v>0</v>
      </c>
      <c r="BO109" s="710">
        <f>SUM(beosztás!$CU111:$DX111)</f>
        <v>0</v>
      </c>
      <c r="BP109" s="897">
        <f>(COUNTIF(beosztás!$CU111:$DX111,"SN")*12)+(COUNTIF(beosztás!$CU111:$DX111,"SDE")*8)+(COUNTIF(beosztás!$CU111:$DX111,"SDU")*8)+(COUNTIF(beosztás!$CU111:$DX111,"SÉ")*12)+(COUNTIF(beosztás!$CU111:$DX111,"SÉJ")*8)+(COUNTIF(beosztás!$CU111:$DX111,"S1")*1)+(COUNTIF(beosztás!$CU111:$DX111,"S2")*2)+(COUNTIF(beosztás!$CU111:$DX111,"S3")*3)+(COUNTIF(beosztás!$CU111:$DX111,"S4")*4)+(COUNTIF(beosztás!$CU111:$DX111,"S5")*5)+(COUNTIF(beosztás!$CU111:$DX111,"S6")*6)+(COUNTIF(beosztás!$CU111:$DX111,"S7")*7)+(COUNTIF(beosztás!$CU111:$DX111,"S8")*8)+(COUNTIF(beosztás!$CU111:$DX111,"S9")*9)+(COUNTIF(beosztás!$CU111:$DX111,"S10")*10)+(COUNTIF(beosztás!$CU111:$DX111,"S11")*11)+(COUNTIF(beosztás!$CU111:$DX111,"S12")*12)</f>
        <v>0</v>
      </c>
      <c r="BQ109" s="710">
        <f>COUNTIF(beosztás!$CU111:$DX111,"FÜ")*8</f>
        <v>0</v>
      </c>
      <c r="BR109" s="710">
        <f>COUNTIF(beosztás!$CU111:$DX111,"BN")*12+COUNTIF(beosztás!$CU111:$DX111,"BÉ")*12+COUNTIF(beosztás!$CU111:$DX111,"BDE")*8+COUNTIF(beosztás!$CU111:$DX111,"BDU")*8+COUNTIF(beosztás!$CU111:$DX111,"BÉJ")*8+COUNTIF(beosztás!$CU111:$DX111,"B1")*1+COUNTIF(beosztás!$CU111:$DX111,"B2")*2+COUNTIF(beosztás!$CU111:$DX111,"B3")*3+COUNTIF(beosztás!$CU111:$DX111,"B5")*5+COUNTIF(beosztás!$CU111:$DX111,"B6")*6+COUNTIF(beosztás!$CU111:$DX111,"B7")*7+COUNTIF(beosztás!$CU111:$DX111,"B8")*8+COUNTIF(beosztás!$CU111:$DX111,"B9")*9+COUNTIF(beosztás!$CU111:$DX111,"B10")*10+COUNTIF(beosztás!$CU111:$DX111,"B11")*11+COUNTIF(beosztás!$CU111:$DX111,"B12")*12+COUNTIF(beosztás!$CU111:$DX111,"BP")*0</f>
        <v>0</v>
      </c>
      <c r="BS109" s="605">
        <f t="shared" si="483"/>
        <v>0</v>
      </c>
      <c r="BT109" s="710">
        <f>IF(C109="",0,alapadatok!$AN$5)</f>
        <v>0</v>
      </c>
      <c r="BU109" s="19">
        <f t="shared" si="484"/>
        <v>0</v>
      </c>
      <c r="BV109" s="741">
        <f t="shared" si="485"/>
        <v>0</v>
      </c>
      <c r="BW109" s="40"/>
      <c r="BX109" s="25">
        <f t="shared" si="486"/>
        <v>0</v>
      </c>
      <c r="BY109" s="605">
        <f t="shared" si="487"/>
        <v>0</v>
      </c>
      <c r="BZ109" s="605">
        <f t="shared" si="488"/>
        <v>0</v>
      </c>
      <c r="CA109" s="605">
        <f t="shared" si="489"/>
        <v>0</v>
      </c>
      <c r="CB109" s="605">
        <f t="shared" si="490"/>
        <v>0</v>
      </c>
      <c r="CC109" s="605">
        <f t="shared" si="491"/>
        <v>0</v>
      </c>
      <c r="CD109" s="605">
        <f t="shared" si="492"/>
        <v>0</v>
      </c>
      <c r="CE109" s="605">
        <f t="shared" si="493"/>
        <v>0</v>
      </c>
      <c r="CF109" s="605">
        <f t="shared" si="494"/>
        <v>0</v>
      </c>
      <c r="CG109" s="605">
        <f t="shared" si="495"/>
        <v>0</v>
      </c>
      <c r="CH109" s="605">
        <f t="shared" si="496"/>
        <v>0</v>
      </c>
      <c r="CI109" s="19">
        <f t="shared" si="497"/>
        <v>0</v>
      </c>
      <c r="CJ109" s="741">
        <f t="shared" si="498"/>
        <v>0</v>
      </c>
      <c r="CK109" s="41"/>
      <c r="CL109" s="709">
        <f>COUNTIF(beosztás!$DY111:$FC111,"DE")*8</f>
        <v>0</v>
      </c>
      <c r="CM109" s="710">
        <f>COUNTIF(beosztás!$DY111:$FC111,"DU")*8</f>
        <v>0</v>
      </c>
      <c r="CN109" s="710">
        <f>COUNTIF(beosztás!$DY111:$FC111,"ÉJ")*8</f>
        <v>0</v>
      </c>
      <c r="CO109" s="710">
        <f>COUNTIF(beosztás!$DY111:$FC111,"N")*12</f>
        <v>0</v>
      </c>
      <c r="CP109" s="710">
        <f>COUNTIF(beosztás!$DY111:$FC111,"é")*12</f>
        <v>0</v>
      </c>
      <c r="CQ109" s="710">
        <f>SUM(beosztás!$DY111:$FC111)</f>
        <v>0</v>
      </c>
      <c r="CR109" s="710">
        <f>COUNTIF(beosztás!$DY111:$FC111,"FÜ")*8</f>
        <v>0</v>
      </c>
      <c r="CS109" s="897">
        <f>(COUNTIF(beosztás!$DY111:$FC111,"SN")*12)+(COUNTIF(beosztás!$DY111:$FC111,"SDE")*8)+(COUNTIF(beosztás!$DY111:$FC111,"SDU")*8)+(COUNTIF(beosztás!$DY111:$FC111,"SÉ")*12)+(COUNTIF(beosztás!$DY111:$FC111,"SÉJ")*8)+(COUNTIF(beosztás!$DY111:$FC111,"S1")*1)+(COUNTIF(beosztás!$DY111:$FC111,"S2")*2)+(COUNTIF(beosztás!$DY111:$FC111,"S3")*3)+(COUNTIF(beosztás!$DY111:$FC111,"S4")*4)+(COUNTIF(beosztás!$DY111:$FC111,"S5")*5)+(COUNTIF(beosztás!$DY111:$FC111,"S6")*6)+(COUNTIF(beosztás!$DY111:$FC111,"S7")*7)+(COUNTIF(beosztás!$DY111:$FC111,"S8")*8)+(COUNTIF(beosztás!$DY111:$FC111,"S9")*9)+(COUNTIF(beosztás!$DY111:$FC111,"S10")*10)+(COUNTIF(beosztás!$DY111:$FC111,"S11")*11)+(COUNTIF(beosztás!$DY111:$FC111,"S12")*12)</f>
        <v>0</v>
      </c>
      <c r="CT109" s="710">
        <f>COUNTIF(beosztás!$DY111:$FC111,"BN")*12+COUNTIF(beosztás!$DY111:$FC111,"BÉ")*12+COUNTIF(beosztás!$DY111:$FC111,"BDE")*8+COUNTIF(beosztás!$DY111:$FC111,"BDU")*8+COUNTIF(beosztás!$DY111:$FC111,"BÉJ")*8+COUNTIF(beosztás!$DY111:$FC111,"B1")*1+COUNTIF(beosztás!$DY111:$FC111,"B2")*2+COUNTIF(beosztás!$DY111:$FC111,"B3")*3+COUNTIF(beosztás!$DY111:$FC111,"B5")*5+COUNTIF(beosztás!$DY111:$FC111,"B6")*6+COUNTIF(beosztás!$DY111:$FC111,"B7")*7+COUNTIF(beosztás!$DY111:$FC111,"B8")*8+COUNTIF(beosztás!$DY111:$FC111,"B9")*9+COUNTIF(beosztás!$DY111:$FC111,"B10")*10+COUNTIF(beosztás!$DY111:$FC111,"B11")*11+COUNTIF(beosztás!$DY111:$FC111,"B12")*12+COUNTIF(beosztás!$DY111:$FC111,"BP")*0</f>
        <v>0</v>
      </c>
      <c r="CU109" s="605">
        <f t="shared" si="575"/>
        <v>0</v>
      </c>
      <c r="CV109" s="710">
        <f>IF(C109="",0,alapadatok!$AN$6)</f>
        <v>0</v>
      </c>
      <c r="CW109" s="19">
        <f t="shared" si="500"/>
        <v>0</v>
      </c>
      <c r="CX109" s="907">
        <f t="shared" si="501"/>
        <v>0</v>
      </c>
      <c r="CY109" s="40"/>
      <c r="CZ109" s="709">
        <f>COUNTIF(beosztás!$FD111:$GG111,"DE")*8</f>
        <v>0</v>
      </c>
      <c r="DA109" s="710">
        <f>COUNTIF(beosztás!$FD111:$GG111,"DU")*8</f>
        <v>0</v>
      </c>
      <c r="DB109" s="710">
        <f>COUNTIF(beosztás!$FD111:$GG111,"ÉJ")*8</f>
        <v>0</v>
      </c>
      <c r="DC109" s="710">
        <f>COUNTIF(beosztás!$FD111:$GG111,"N")*12</f>
        <v>0</v>
      </c>
      <c r="DD109" s="710">
        <f>COUNTIF(beosztás!$FD111:$GG111,"É")*12</f>
        <v>0</v>
      </c>
      <c r="DE109" s="710">
        <f>SUM(beosztás!$FD111:$GG111)</f>
        <v>0</v>
      </c>
      <c r="DF109" s="897">
        <f>(COUNTIF(beosztás!$FD111:$GG111,"SN")*12)+(COUNTIF(beosztás!$FD111:$GG111,"SDE")*8)+(COUNTIF(beosztás!$FD111:$GG111,"SDU")*8)+(COUNTIF(beosztás!$FD111:$GG111,"SÉ")*12)+(COUNTIF(beosztás!$FD111:$GG111,"SÉJ")*8)+(COUNTIF(beosztás!$FD111:$GG111,"S1")*1)+(COUNTIF(beosztás!$FD111:$GG111,"S2")*2)+(COUNTIF(beosztás!$FD111:$GG111,"S3")*3)+(COUNTIF(beosztás!$FD111:$GG111,"S4")*4)+(COUNTIF(beosztás!$FD111:$GG111,"S5")*5)+(COUNTIF(beosztás!$FD111:$GG111,"S6")*6)+(COUNTIF(beosztás!$FD111:$GG111,"S7")*7)+(COUNTIF(beosztás!$FD111:$GG111,"S8")*8)+(COUNTIF(beosztás!$FD111:$GG111,"S9")*9)+(COUNTIF(beosztás!$FD111:$GG111,"S10")*10)+(COUNTIF(beosztás!$FD111:$GG111,"S11")*11)+(COUNTIF(beosztás!$FD111:$GG111,"S12")*12)</f>
        <v>0</v>
      </c>
      <c r="DG109" s="710">
        <f>COUNTIF(beosztás!$FD111:$GG111,"FÜ")*8</f>
        <v>0</v>
      </c>
      <c r="DH109" s="710">
        <f>COUNTIF(beosztás!$FD111:$GG111,"BN")*12+COUNTIF(beosztás!$FD111:$GG111,"BÉ")*12+COUNTIF(beosztás!$FD111:$GG111,"BDE")*8+COUNTIF(beosztás!$FD111:$GG111,"BDU")*8+COUNTIF(beosztás!$FD111:$GG111,"BÉJ")*8+COUNTIF(beosztás!$FD111:$GG111,"B1")*1+COUNTIF(beosztás!$FD111:$GG111,"B2")*2+COUNTIF(beosztás!$FD111:$GG111,"B3")*3+COUNTIF(beosztás!$FD111:$GG111,"B5")*5+COUNTIF(beosztás!$FD111:$GG111,"B6")*6+COUNTIF(beosztás!$FD111:$GG111,"B7")*7+COUNTIF(beosztás!$FD111:$GG111,"B8")*8+COUNTIF(beosztás!$FD111:$GG111,"B9")*9+COUNTIF(beosztás!$FD111:$GG111,"B10")*10+COUNTIF(beosztás!$FD111:$GG111,"B11")*11+COUNTIF(beosztás!$FD111:$GG111,"B12")*12+COUNTIF(beosztás!$FD111:$GG111,"BP")*0</f>
        <v>0</v>
      </c>
      <c r="DI109" s="605">
        <f t="shared" si="502"/>
        <v>0</v>
      </c>
      <c r="DJ109" s="710">
        <f>IF(C109="",0,alapadatok!$AN$7)</f>
        <v>0</v>
      </c>
      <c r="DK109" s="19">
        <f t="shared" si="503"/>
        <v>0</v>
      </c>
      <c r="DL109" s="741">
        <f t="shared" si="504"/>
        <v>0</v>
      </c>
      <c r="DM109" s="40"/>
      <c r="DN109" s="25">
        <f t="shared" si="505"/>
        <v>0</v>
      </c>
      <c r="DO109" s="605">
        <f t="shared" si="506"/>
        <v>0</v>
      </c>
      <c r="DP109" s="605">
        <f t="shared" si="507"/>
        <v>0</v>
      </c>
      <c r="DQ109" s="605">
        <f t="shared" si="508"/>
        <v>0</v>
      </c>
      <c r="DR109" s="605">
        <f t="shared" si="509"/>
        <v>0</v>
      </c>
      <c r="DS109" s="605">
        <f t="shared" si="510"/>
        <v>0</v>
      </c>
      <c r="DT109" s="605">
        <f t="shared" si="511"/>
        <v>0</v>
      </c>
      <c r="DU109" s="605">
        <f t="shared" si="512"/>
        <v>0</v>
      </c>
      <c r="DV109" s="605">
        <f t="shared" si="513"/>
        <v>0</v>
      </c>
      <c r="DW109" s="605">
        <f t="shared" si="514"/>
        <v>0</v>
      </c>
      <c r="DX109" s="605">
        <f t="shared" si="515"/>
        <v>0</v>
      </c>
      <c r="DY109" s="19">
        <f t="shared" si="516"/>
        <v>0</v>
      </c>
      <c r="DZ109" s="907">
        <f t="shared" si="517"/>
        <v>0</v>
      </c>
      <c r="EA109" s="41"/>
      <c r="EB109" s="709">
        <f>COUNTIF(beosztás!$GH111:$HL111,"DE")*8</f>
        <v>0</v>
      </c>
      <c r="EC109" s="710">
        <f>COUNTIF(beosztás!$GH111:$HL111,"DU")*8</f>
        <v>0</v>
      </c>
      <c r="ED109" s="710">
        <f>COUNTIF(beosztás!$GH111:$HL111,"ÉJ")*8</f>
        <v>0</v>
      </c>
      <c r="EE109" s="710">
        <f>COUNTIF(beosztás!$GH111:$HL111,"N")*12</f>
        <v>0</v>
      </c>
      <c r="EF109" s="710">
        <f>COUNTIF(beosztás!$GH111:$HL111,"é")*12</f>
        <v>0</v>
      </c>
      <c r="EG109" s="710">
        <f>SUM(beosztás!$GH111:$HL111)</f>
        <v>0</v>
      </c>
      <c r="EH109" s="710">
        <f>COUNTIF(beosztás!$GH111:$HL111,"FÜ")*8</f>
        <v>0</v>
      </c>
      <c r="EI109" s="897">
        <f>(COUNTIF(beosztás!$GH111:$HL111,"SN")*12)+(COUNTIF(beosztás!$GH111:$HL111,"SDE")*8)+(COUNTIF(beosztás!$GH111:$HL111,"SDU")*8)+(COUNTIF(beosztás!$GH111:$HL111,"SÉ")*12)+(COUNTIF(beosztás!$GH111:$HL111,"SÉJ")*8)+(COUNTIF(beosztás!$GH111:$HL111,"S1")*1)+(COUNTIF(beosztás!$GH111:$HL111,"S2")*2)+(COUNTIF(beosztás!$GH111:$HL111,"S3")*3)+(COUNTIF(beosztás!$GH111:$HL111,"S4")*4)+(COUNTIF(beosztás!$GH111:$HL111,"S5")*5)+(COUNTIF(beosztás!$GH111:$HL111,"S6")*6)+(COUNTIF(beosztás!$GH111:$HL111,"S7")*7)+(COUNTIF(beosztás!$GH111:$HL111,"S8")*8)+(COUNTIF(beosztás!$GH111:$HL111,"S9")*9)+(COUNTIF(beosztás!$GH111:$HL111,"S10")*10)+(COUNTIF(beosztás!$GH111:$HL111,"S11")*11)+(COUNTIF(beosztás!$GH111:$HL111,"S12")*12)</f>
        <v>0</v>
      </c>
      <c r="EJ109" s="710">
        <f>COUNTIF(beosztás!$GH111:$HL111,"BN")*12+COUNTIF(beosztás!$GH111:$HL111,"BÉ")*12+COUNTIF(beosztás!$GH111:$HL111,"BDE")*8+COUNTIF(beosztás!$GH111:$HL111,"BDU")*8+COUNTIF(beosztás!$GH111:$HL111,"BÉJ")*8+COUNTIF(beosztás!$GH111:$HL111,"B1")*1+COUNTIF(beosztás!$GH111:$HL111,"B2")*2+COUNTIF(beosztás!$GH111:$HL111,"B3")*3+COUNTIF(beosztás!$GH111:$HL111,"B5")*5+COUNTIF(beosztás!$GH111:$HL111,"B6")*6+COUNTIF(beosztás!$GH111:$HL111,"B7")*7+COUNTIF(beosztás!$GH111:$HL111,"B8")*8+COUNTIF(beosztás!$GH111:$HL111,"B9")*9+COUNTIF(beosztás!$GH111:$HL111,"B10")*10+COUNTIF(beosztás!$GH111:$HL111,"B11")*11+COUNTIF(beosztás!$GH111:$HL111,"B12")*12+COUNTIF(beosztás!$GH111:$HL111,"BP")*0</f>
        <v>0</v>
      </c>
      <c r="EK109" s="605">
        <f t="shared" si="518"/>
        <v>0</v>
      </c>
      <c r="EL109" s="710">
        <f>IF(C109="",0,alapadatok!$AN$8)</f>
        <v>0</v>
      </c>
      <c r="EM109" s="19">
        <f t="shared" si="519"/>
        <v>0</v>
      </c>
      <c r="EN109" s="907">
        <f t="shared" si="520"/>
        <v>0</v>
      </c>
      <c r="EO109" s="40"/>
      <c r="EP109" s="709">
        <f>COUNTIF(beosztás!$HM111:$IQ111,"DE")*8</f>
        <v>0</v>
      </c>
      <c r="EQ109" s="710">
        <f>COUNTIF(beosztás!$HM111:$IQ111,"DU")*8</f>
        <v>0</v>
      </c>
      <c r="ER109" s="710">
        <f>COUNTIF(beosztás!$HM111:$IQ111,"ÉJ")*8</f>
        <v>0</v>
      </c>
      <c r="ES109" s="710">
        <f>COUNTIF(beosztás!$HM111:$IQ111,"N")*12</f>
        <v>0</v>
      </c>
      <c r="ET109" s="710">
        <f>COUNTIF(beosztás!$HM111:$IQ111,"É")*12</f>
        <v>0</v>
      </c>
      <c r="EU109" s="710">
        <f>SUM(beosztás!$HM111:$IQ111)</f>
        <v>0</v>
      </c>
      <c r="EV109" s="897">
        <f>(COUNTIF(beosztás!$HM111:$IQ111,"SN")*12)+(COUNTIF(beosztás!$HM111:$IQ111,"SDE")*8)+(COUNTIF(beosztás!$HM111:$IQ111,"SDU")*8)+(COUNTIF(beosztás!$HM111:$IQ111,"SÉ")*12)+(COUNTIF(beosztás!$HM111:$IQ111,"SÉJ")*8)+(COUNTIF(beosztás!$HM111:$IQ111,"S1")*1)+(COUNTIF(beosztás!$HM111:$IQ111,"S2")*2)+(COUNTIF(beosztás!$HM111:$IQ111,"S3")*3)+(COUNTIF(beosztás!$HM111:$IQ111,"S4")*4)+(COUNTIF(beosztás!$HM111:$IQ111,"S5")*5)+(COUNTIF(beosztás!$HM111:$IQ111,"S6")*6)+(COUNTIF(beosztás!$HM111:$IQ111,"S7")*7)+(COUNTIF(beosztás!$HM111:$IQ111,"S8")*8)+(COUNTIF(beosztás!$HM111:$IQ111,"S9")*9)+(COUNTIF(beosztás!$HM111:$IQ111,"S10")*10)+(COUNTIF(beosztás!$HM111:$IQ111,"S11")*11)+(COUNTIF(beosztás!$HM111:$IQ111,"S12")*12)</f>
        <v>0</v>
      </c>
      <c r="EW109" s="710">
        <f>COUNTIF(beosztás!$HM111:$IQ111,"FÜ")*8</f>
        <v>0</v>
      </c>
      <c r="EX109" s="710">
        <f>COUNTIF(beosztás!$HM111:$IQ111,"BN")*12+COUNTIF(beosztás!$HM111:$IQ111,"BÉ")*12+COUNTIF(beosztás!$HM111:$IQ111,"BDE")*8+COUNTIF(beosztás!$HM111:$IQ111,"BDU")*8+COUNTIF(beosztás!$HM111:$IQ111,"BÉJ")*8+COUNTIF(beosztás!$HM111:$IQ111,"B1")*1+COUNTIF(beosztás!$HM111:$IQ111,"B2")*2+COUNTIF(beosztás!$HM111:$IQ111,"B3")*3+COUNTIF(beosztás!$HM111:$IQ111,"B5")*5+COUNTIF(beosztás!$HM111:$IQ111,"B6")*6+COUNTIF(beosztás!$HM111:$IQ111,"B7")*7+COUNTIF(beosztás!$HM111:$IQ111,"B8")*8+COUNTIF(beosztás!$HM111:$IQ111,"B9")*9+COUNTIF(beosztás!$HM111:$IQ111,"B10")*10+COUNTIF(beosztás!$HM111:$IQ111,"B11")*11+COUNTIF(beosztás!$HM111:$IQ111,"B12")*12+COUNTIF(beosztás!$HM111:$IQ111,"BP")*0</f>
        <v>0</v>
      </c>
      <c r="EY109" s="605">
        <f t="shared" si="521"/>
        <v>0</v>
      </c>
      <c r="EZ109" s="710">
        <f>IF(C109="",0,alapadatok!$AN$9)</f>
        <v>0</v>
      </c>
      <c r="FA109" s="19">
        <f t="shared" si="522"/>
        <v>0</v>
      </c>
      <c r="FB109" s="907">
        <f t="shared" si="523"/>
        <v>0</v>
      </c>
      <c r="FC109" s="40"/>
      <c r="FD109" s="25">
        <f t="shared" si="524"/>
        <v>0</v>
      </c>
      <c r="FE109" s="605">
        <f t="shared" si="525"/>
        <v>0</v>
      </c>
      <c r="FF109" s="605">
        <f t="shared" si="526"/>
        <v>0</v>
      </c>
      <c r="FG109" s="605">
        <f t="shared" si="527"/>
        <v>0</v>
      </c>
      <c r="FH109" s="605">
        <f t="shared" si="528"/>
        <v>0</v>
      </c>
      <c r="FI109" s="605">
        <f t="shared" si="529"/>
        <v>0</v>
      </c>
      <c r="FJ109" s="605">
        <f t="shared" si="530"/>
        <v>0</v>
      </c>
      <c r="FK109" s="605">
        <f t="shared" si="531"/>
        <v>0</v>
      </c>
      <c r="FL109" s="605">
        <f t="shared" si="532"/>
        <v>0</v>
      </c>
      <c r="FM109" s="605">
        <f t="shared" si="533"/>
        <v>0</v>
      </c>
      <c r="FN109" s="605">
        <f t="shared" si="534"/>
        <v>0</v>
      </c>
      <c r="FO109" s="19">
        <f t="shared" si="535"/>
        <v>0</v>
      </c>
      <c r="FP109" s="907">
        <f t="shared" si="536"/>
        <v>0</v>
      </c>
      <c r="FQ109" s="41"/>
      <c r="FR109" s="709">
        <f>COUNTIF(beosztás!$IR111:$JU111,"DE")*8</f>
        <v>0</v>
      </c>
      <c r="FS109" s="710">
        <f>COUNTIF(beosztás!$IR111:$JU111,"DU")*8</f>
        <v>0</v>
      </c>
      <c r="FT109" s="710">
        <f>COUNTIF(beosztás!$IR111:$JU111,"ÉJ")*8</f>
        <v>0</v>
      </c>
      <c r="FU109" s="710">
        <f>COUNTIF(beosztás!$IR111:$JU111,"N")*12</f>
        <v>0</v>
      </c>
      <c r="FV109" s="710">
        <f>COUNTIF(beosztás!$IR111:$JU111,"é")*12</f>
        <v>0</v>
      </c>
      <c r="FW109" s="710">
        <f>SUM(beosztás!$IR111:$JU111)</f>
        <v>0</v>
      </c>
      <c r="FX109" s="710">
        <f>COUNTIF(beosztás!$IR111:$JU111,"FÜ")*8</f>
        <v>0</v>
      </c>
      <c r="FY109" s="897">
        <f>(COUNTIF(beosztás!$IR111:$JU111,"SN")*12)+(COUNTIF(beosztás!$IR111:$JU111,"SDE")*8)+(COUNTIF(beosztás!$IR111:$JU111,"SDU")*8)+(COUNTIF(beosztás!$IR111:$JU111,"SÉ")*12)+(COUNTIF(beosztás!$IR111:$JU111,"SÉJ")*8)+(COUNTIF(beosztás!$IR111:$JU111,"S1")*1)+(COUNTIF(beosztás!$IR111:$JU111,"S2")*2)+(COUNTIF(beosztás!$IR111:$JU111,"S3")*3)+(COUNTIF(beosztás!$IR111:$JU111,"S4")*4)+(COUNTIF(beosztás!$IR111:$JU111,"S5")*5)+(COUNTIF(beosztás!$IR111:$JU111,"S6")*6)+(COUNTIF(beosztás!$IR111:$JU111,"S7")*7)+(COUNTIF(beosztás!$IR111:$JU111,"S8")*8)+(COUNTIF(beosztás!$IR111:$JU111,"S9")*9)+(COUNTIF(beosztás!$IR111:$JU111,"S10")*10)+(COUNTIF(beosztás!$IR111:$JU111,"S11")*11)+(COUNTIF(beosztás!$IR111:$JU111,"S12")*12)</f>
        <v>0</v>
      </c>
      <c r="FZ109" s="710">
        <f>COUNTIF(beosztás!$IR111:$JU111,"BN")*12+COUNTIF(beosztás!$IR111:$JU111,"BÉ")*12+COUNTIF(beosztás!$IR111:$JU111,"BDE")*8+COUNTIF(beosztás!$IR111:$JU111,"BDU")*8+COUNTIF(beosztás!$IR111:$JU111,"BÉJ")*8+COUNTIF(beosztás!$IR111:$JU111,"B1")*1+COUNTIF(beosztás!$IR111:$JU111,"B2")*2+COUNTIF(beosztás!$IR111:$JU111,"B3")*3+COUNTIF(beosztás!$IR111:$JU111,"B5")*5+COUNTIF(beosztás!$IR111:$JU111,"B6")*6+COUNTIF(beosztás!$IR111:$JU111,"B7")*7+COUNTIF(beosztás!$IR111:$JU111,"B8")*8+COUNTIF(beosztás!$IR111:$JU111,"B9")*9+COUNTIF(beosztás!$IR111:$JU111,"B10")*10+COUNTIF(beosztás!$IR111:$JU111,"B11")*11+COUNTIF(beosztás!$IR111:$JU111,"B12")*12+COUNTIF(beosztás!$IR111:$JU111,"BP")*0</f>
        <v>0</v>
      </c>
      <c r="GA109" s="605">
        <f t="shared" si="537"/>
        <v>0</v>
      </c>
      <c r="GB109" s="710">
        <f>IF(C109="",0,alapadatok!$AN$10)</f>
        <v>0</v>
      </c>
      <c r="GC109" s="19">
        <f t="shared" si="538"/>
        <v>0</v>
      </c>
      <c r="GD109" s="907">
        <f t="shared" si="539"/>
        <v>0</v>
      </c>
      <c r="GE109" s="42"/>
      <c r="GF109" s="709">
        <f>COUNTIF(beosztás!$JV111:$KZ111,"DE")*8</f>
        <v>0</v>
      </c>
      <c r="GG109" s="710">
        <f>COUNTIF(beosztás!$JV111:$KZ111,"DU")*8</f>
        <v>0</v>
      </c>
      <c r="GH109" s="710">
        <f>COUNTIF(beosztás!$JV111:$KZ111,"ÉJ")*8</f>
        <v>0</v>
      </c>
      <c r="GI109" s="710">
        <f>COUNTIF(beosztás!$JV111:$KZ111,"N")*12</f>
        <v>0</v>
      </c>
      <c r="GJ109" s="710">
        <f>COUNTIF(beosztás!$JV111:$KZ111,"É")*12</f>
        <v>0</v>
      </c>
      <c r="GK109" s="710">
        <f>SUM(beosztás!$JV111:$KZ111)</f>
        <v>0</v>
      </c>
      <c r="GL109" s="897">
        <f>(COUNTIF(beosztás!$JV111:$KZ111,"SN")*12)+(COUNTIF(beosztás!$JV111:$KZ111,"SDE")*8)+(COUNTIF(beosztás!$JV111:$KZ111,"SDU")*8)+(COUNTIF(beosztás!$JV111:$KZ111,"SÉ")*12)+(COUNTIF(beosztás!$JV111:$KZ111,"SÉJ")*8)+(COUNTIF(beosztás!$JV111:$KZ111,"S1")*1)+(COUNTIF(beosztás!$JV111:$KZ111,"S2")*2)+(COUNTIF(beosztás!$JV111:$KZ111,"S3")*3)+(COUNTIF(beosztás!$JV111:$KZ111,"S4")*4)+(COUNTIF(beosztás!$JV111:$KZ111,"S5")*5)+(COUNTIF(beosztás!$JV111:$KZ111,"S6")*6)+(COUNTIF(beosztás!$JV111:$KZ111,"S7")*7)+(COUNTIF(beosztás!$JV111:$KZ111,"S8")*8)+(COUNTIF(beosztás!$JV111:$KZ111,"S9")*9)+(COUNTIF(beosztás!$JV111:$KZ111,"S10")*10)+(COUNTIF(beosztás!$JV111:$KZ111,"S11")*11)+(COUNTIF(beosztás!$JV111:$KZ111,"S12")*12)</f>
        <v>0</v>
      </c>
      <c r="GM109" s="710">
        <f>COUNTIF(beosztás!$JV111:$KZ111,"FÜ")*8</f>
        <v>0</v>
      </c>
      <c r="GN109" s="710">
        <f>COUNTIF(beosztás!$JV111:$KZ111,"BN")*12+COUNTIF(beosztás!$JV111:$KZ111,"BÉ")*12+COUNTIF(beosztás!$JV111:$KZ111,"BDE")*8+COUNTIF(beosztás!$JV111:$KZ111,"BDU")*8+COUNTIF(beosztás!$JV111:$KZ111,"BÉJ")*8+COUNTIF(beosztás!$JV111:$KZ111,"B1")*1+COUNTIF(beosztás!$JV111:$KZ111,"B2")*2+COUNTIF(beosztás!$JV111:$KZ111,"B3")*3+COUNTIF(beosztás!$JV111:$KZ111,"B5")*5+COUNTIF(beosztás!$JV111:$KZ111,"B6")*6+COUNTIF(beosztás!$JV111:$KZ111,"B7")*7+COUNTIF(beosztás!$JV111:$KZ111,"B8")*8+COUNTIF(beosztás!$JV111:$KZ111,"B9")*9+COUNTIF(beosztás!$JV111:$KZ111,"B10")*10+COUNTIF(beosztás!$JV111:$KZ111,"B11")*11+COUNTIF(beosztás!$JV111:$KZ111,"B12")*12+COUNTIF(beosztás!$JV111:$KZ111,"BP")*0</f>
        <v>0</v>
      </c>
      <c r="GO109" s="605">
        <f t="shared" si="540"/>
        <v>0</v>
      </c>
      <c r="GP109" s="710">
        <f>IF(C109="",0,alapadatok!$AN$11)</f>
        <v>0</v>
      </c>
      <c r="GQ109" s="19">
        <f t="shared" si="541"/>
        <v>0</v>
      </c>
      <c r="GR109" s="907">
        <f t="shared" si="542"/>
        <v>0</v>
      </c>
      <c r="GS109" s="42"/>
      <c r="GT109" s="25">
        <f t="shared" si="543"/>
        <v>0</v>
      </c>
      <c r="GU109" s="605">
        <f t="shared" si="544"/>
        <v>0</v>
      </c>
      <c r="GV109" s="605">
        <f t="shared" si="545"/>
        <v>0</v>
      </c>
      <c r="GW109" s="605">
        <f t="shared" si="546"/>
        <v>0</v>
      </c>
      <c r="GX109" s="605">
        <f t="shared" si="547"/>
        <v>0</v>
      </c>
      <c r="GY109" s="605">
        <f t="shared" si="548"/>
        <v>0</v>
      </c>
      <c r="GZ109" s="605">
        <f t="shared" si="549"/>
        <v>0</v>
      </c>
      <c r="HA109" s="605">
        <f t="shared" si="550"/>
        <v>0</v>
      </c>
      <c r="HB109" s="605">
        <f t="shared" si="551"/>
        <v>0</v>
      </c>
      <c r="HC109" s="605">
        <f t="shared" si="552"/>
        <v>0</v>
      </c>
      <c r="HD109" s="605">
        <f t="shared" si="553"/>
        <v>0</v>
      </c>
      <c r="HE109" s="19">
        <f t="shared" si="554"/>
        <v>0</v>
      </c>
      <c r="HF109" s="907">
        <f t="shared" si="555"/>
        <v>0</v>
      </c>
      <c r="HG109" s="41"/>
      <c r="HH109" s="709">
        <f>COUNTIF(beosztás!$LA111:$MD111,"DE")*8</f>
        <v>0</v>
      </c>
      <c r="HI109" s="710">
        <f>COUNTIF(beosztás!$LA111:$MD111,"DU")*8</f>
        <v>0</v>
      </c>
      <c r="HJ109" s="710">
        <f>COUNTIF(beosztás!$LA111:$MD111,"ÉJ")*8</f>
        <v>0</v>
      </c>
      <c r="HK109" s="710">
        <f>COUNTIF(beosztás!$LA111:$MD111,"N")*12</f>
        <v>0</v>
      </c>
      <c r="HL109" s="710">
        <f>COUNTIF(beosztás!$LA111:$MD111,"é")*12</f>
        <v>0</v>
      </c>
      <c r="HM109" s="710">
        <f>SUM(beosztás!$LA111:$MD111)</f>
        <v>0</v>
      </c>
      <c r="HN109" s="710">
        <f>COUNTIF(beosztás!$LA111:$MD111,"FÜ")*8</f>
        <v>0</v>
      </c>
      <c r="HO109" s="897">
        <f>(COUNTIF(beosztás!$LA111:$MD111,"SN")*12)+(COUNTIF(beosztás!$LA111:$MD111,"SDE")*8)+(COUNTIF(beosztás!$LA111:$MD111,"SDU")*8)+(COUNTIF(beosztás!$LA111:$MD111,"SÉ")*12)+(COUNTIF(beosztás!$LA111:$MD111,"SÉJ")*8)+(COUNTIF(beosztás!$LA111:$MD111,"S1")*1)+(COUNTIF(beosztás!$LA111:$MD111,"S2")*2)+(COUNTIF(beosztás!$LA111:$MD111,"S3")*3)+(COUNTIF(beosztás!$LA111:$MD111,"S4")*4)+(COUNTIF(beosztás!$LA111:$MD111,"S5")*5)+(COUNTIF(beosztás!$LA111:$MD111,"S6")*6)+(COUNTIF(beosztás!$LA111:$MD111,"S7")*7)+(COUNTIF(beosztás!$LA111:$MD111,"S8")*8)+(COUNTIF(beosztás!$LA111:$MD111,"S9")*9)+(COUNTIF(beosztás!$LA111:$MD111,"S10")*10)+(COUNTIF(beosztás!$LA111:$MD111,"S11")*11)+(COUNTIF(beosztás!$LA111:$MD111,"S12")*12)</f>
        <v>0</v>
      </c>
      <c r="HP109" s="710">
        <f>COUNTIF(beosztás!$LA111:$MD111,"BN")*12+COUNTIF(beosztás!$LA111:$MD111,"BÉ")*12+COUNTIF(beosztás!$LA111:$MD111,"BDE")*8+COUNTIF(beosztás!$LA111:$MD111,"BDU")*8+COUNTIF(beosztás!$LA111:$MD111,"BÉJ")*8+COUNTIF(beosztás!$LA111:$MD111,"B1")*1+COUNTIF(beosztás!$LA111:$MD111,"B2")*2+COUNTIF(beosztás!$LA111:$MD111,"B3")*3+COUNTIF(beosztás!$KZ111:$MC111,"B5")*5+COUNTIF(beosztás!$KZ111:$MC111,"B6")*6+COUNTIF(beosztás!$KZ111:$MC111,"B7")*7+COUNTIF(beosztás!$KZ111:$MC111,"B8")*8+COUNTIF(beosztás!$LA111:$MD111,"B9")*9+COUNTIF(beosztás!$LA111:$MD111,"B10")*10+COUNTIF(beosztás!$LA111:$MD111,"B11")*11+COUNTIF(beosztás!$LA111:$MD111,"B12")*12+COUNTIF(beosztás!$LA111:$MD111,"BP")*0</f>
        <v>0</v>
      </c>
      <c r="HQ109" s="605">
        <f t="shared" si="556"/>
        <v>0</v>
      </c>
      <c r="HR109" s="710">
        <f>IF(C109="",0,alapadatok!$AN$12)</f>
        <v>0</v>
      </c>
      <c r="HS109" s="19">
        <f t="shared" si="557"/>
        <v>0</v>
      </c>
      <c r="HT109" s="907">
        <f t="shared" si="558"/>
        <v>0</v>
      </c>
      <c r="HU109" s="42"/>
      <c r="HV109" s="709">
        <f>COUNTIF(beosztás!$ME111:$NI111,"DE")*8</f>
        <v>0</v>
      </c>
      <c r="HW109" s="710">
        <f>COUNTIF(beosztás!$ME111:$NI111,"DU")*8</f>
        <v>0</v>
      </c>
      <c r="HX109" s="710">
        <f>COUNTIF(beosztás!$ME111:$NI111,"ÉJ")*8</f>
        <v>0</v>
      </c>
      <c r="HY109" s="710">
        <f>COUNTIF(beosztás!$ME111:$NI111,"N")*12</f>
        <v>0</v>
      </c>
      <c r="HZ109" s="710">
        <f>COUNTIF(beosztás!$ME111:$NI111,"É")*12</f>
        <v>0</v>
      </c>
      <c r="IA109" s="710">
        <f>SUM(beosztás!$ME111:$NI111)</f>
        <v>0</v>
      </c>
      <c r="IB109" s="710">
        <f>(COUNTIF(beosztás!$ME111:$NI111,"SN")*12)+(COUNTIF(beosztás!$ME111:$NI111,"SDE")*8)+(COUNTIF(beosztás!$ME111:$NI111,"SDU")*8)+(COUNTIF(beosztás!$ME111:$NI111,"SÉ")*12)+(COUNTIF(beosztás!$ME111:$NI111,"SÉJ")*8)+(COUNTIF(beosztás!$ME111:$NI111,"S1")*1)+(COUNTIF(beosztás!$ME111:$NI111,"S2")*2)+(COUNTIF(beosztás!$ME111:$NI111,"S3")*3)+(COUNTIF(beosztás!$ME111:$NI111,"S4")*4)+(COUNTIF(beosztás!$ME111:$NI111,"S5")*5)+(COUNTIF(beosztás!$ME111:$NI111,"S6")*6)+(COUNTIF(beosztás!$ME111:$NI111,"S7")*7)+(COUNTIF(beosztás!$ME111:$NI111,"S8")*8)+(COUNTIF(beosztás!$ME111:$NI111,"S9")*9)+(COUNTIF(beosztás!$ME111:$NI111,"S10")*10)+(COUNTIF(beosztás!$ME111:$NI111,"S11")*11)+(COUNTIF(beosztás!$ME111:$NI111,"S12")*12)</f>
        <v>0</v>
      </c>
      <c r="IC109" s="710">
        <f>COUNTIF(beosztás!$ME111:$NI111,"FÜ")*8</f>
        <v>0</v>
      </c>
      <c r="ID109" s="710">
        <f>COUNTIF(beosztás!$ME111:$NI111,"BN")*12+COUNTIF(beosztás!$ME111:$NI111,"BÉ")*12+COUNTIF(beosztás!$ME111:$NI111,"BDE")*8+COUNTIF(beosztás!$ME111:$NI111,"BDU")*8+COUNTIF(beosztás!$ME111:$NI111,"BÉJ")*8+COUNTIF(beosztás!$ME111:$NI111,"B1")*1+COUNTIF(beosztás!$ME111:$NI111,"B2")*2+COUNTIF(beosztás!$ME111:$NI111,"B3")*3+COUNTIF(beosztás!$ME111:$NI111,"B5")*5+COUNTIF(beosztás!$ME111:$NI111,"B6")*6+COUNTIF(beosztás!$ME111:$NI111,"B7")*7+COUNTIF(beosztás!$ME111:$NI111,"B8")*8+COUNTIF(beosztás!$ME111:$NI111,"B9")*9+COUNTIF(beosztás!$ME111:$NI111,"B10")*10+COUNTIF(beosztás!$ME111:$NI111,"B11")*11+COUNTIF(beosztás!$ME111:$NI111,"B12")*12+COUNTIF(beosztás!$ME111:$NI111,"BP")*0</f>
        <v>0</v>
      </c>
      <c r="IE109" s="605">
        <f t="shared" si="559"/>
        <v>0</v>
      </c>
      <c r="IF109" s="710">
        <f>IF(C109="",0,alapadatok!$AN$13)</f>
        <v>0</v>
      </c>
      <c r="IG109" s="19">
        <f t="shared" si="560"/>
        <v>0</v>
      </c>
      <c r="IH109" s="741">
        <f t="shared" si="561"/>
        <v>0</v>
      </c>
      <c r="II109" s="42"/>
      <c r="IJ109" s="25">
        <f t="shared" si="562"/>
        <v>0</v>
      </c>
      <c r="IK109" s="605">
        <f t="shared" si="563"/>
        <v>0</v>
      </c>
      <c r="IL109" s="605">
        <f t="shared" si="564"/>
        <v>0</v>
      </c>
      <c r="IM109" s="605">
        <f t="shared" si="565"/>
        <v>0</v>
      </c>
      <c r="IN109" s="605">
        <f t="shared" si="566"/>
        <v>0</v>
      </c>
      <c r="IO109" s="605">
        <f t="shared" si="567"/>
        <v>0</v>
      </c>
      <c r="IP109" s="605">
        <f t="shared" si="568"/>
        <v>0</v>
      </c>
      <c r="IQ109" s="605">
        <f t="shared" si="569"/>
        <v>0</v>
      </c>
      <c r="IR109" s="605">
        <f t="shared" si="570"/>
        <v>0</v>
      </c>
      <c r="IS109" s="605">
        <f t="shared" si="571"/>
        <v>0</v>
      </c>
      <c r="IT109" s="605">
        <f t="shared" si="572"/>
        <v>0</v>
      </c>
      <c r="IU109" s="19">
        <f t="shared" si="573"/>
        <v>0</v>
      </c>
      <c r="IV109" s="907">
        <f t="shared" si="574"/>
        <v>0</v>
      </c>
      <c r="IW109" s="43"/>
      <c r="JF109" s="21"/>
      <c r="JG109" s="21"/>
    </row>
    <row r="110" spans="1:267" ht="15.75" hidden="1" thickBot="1" x14ac:dyDescent="0.3">
      <c r="A110" s="66">
        <f>IF(beosztás!A112=0,"",beosztás!A112)</f>
        <v>29</v>
      </c>
      <c r="B110" s="63" t="str">
        <f>IF(beosztás!B112=0,"",beosztás!B112)</f>
        <v/>
      </c>
      <c r="C110" s="64" t="str">
        <f>IF(beosztás!C112=0,"",beosztás!C112)</f>
        <v/>
      </c>
      <c r="D110" s="65" t="str">
        <f>IF(beosztás!D112=0,"",beosztás!D112)</f>
        <v/>
      </c>
      <c r="E110" s="18"/>
      <c r="F110" s="709">
        <f>COUNTIF(beosztás!$I112:$AM112,"DE")*8</f>
        <v>0</v>
      </c>
      <c r="G110" s="710">
        <f>COUNTIF(beosztás!$I112:$AM112,"DU")*8</f>
        <v>0</v>
      </c>
      <c r="H110" s="710">
        <f>COUNTIF(beosztás!$I112:$AM112,"ÉJ")*8</f>
        <v>0</v>
      </c>
      <c r="I110" s="710">
        <f>COUNTIF(beosztás!$I112:$AM112,"N")*12</f>
        <v>0</v>
      </c>
      <c r="J110" s="710">
        <f>COUNTIF(beosztás!$I112:$AM112,"é")*12</f>
        <v>0</v>
      </c>
      <c r="K110" s="710">
        <f>SUM(beosztás!$I112:$AM112)</f>
        <v>0</v>
      </c>
      <c r="L110" s="710">
        <f>COUNTIF(beosztás!$I112:$AM112,"FÜ")*8</f>
        <v>0</v>
      </c>
      <c r="M110" s="710">
        <f>(COUNTIF(beosztás!$I112:$AM112,"SN")*12)+(COUNTIF(beosztás!$I112:$AM112,"SDE")*8)+(COUNTIF(beosztás!$I112:$AM112,"SDU")*8)+(COUNTIF(beosztás!$I112:$AM112,"S1")*1)+(COUNTIF(beosztás!$I112:$AM112,"S2")*2)+(COUNTIF(beosztás!$I112:$AM112,"S3")*3)+(COUNTIF(beosztás!$I112:$AM112,"S4")*4)+(COUNTIF(beosztás!$I112:$AM112,"S5")*5)+(COUNTIF(beosztás!$I112:$AM112,"S6")*6)+(COUNTIF(beosztás!$I112:$AM112,"S7")*7)+(COUNTIF(beosztás!$I112:$AM112,"S8")*8)+(COUNTIF(beosztás!$I112:$AM112,"S9")*9)+(COUNTIF(beosztás!$I112:$AM112,"S10")*10)+(COUNTIF(beosztás!$I112:$AM112,"S11")*11)+(COUNTIF(beosztás!$I112:$AM112,"S12")*12)+(COUNTIF(beosztás!$I112:$AM112,"SÉ")*12)+(COUNTIF(beosztás!$I112:$AM112,"SÉJ")*8)</f>
        <v>0</v>
      </c>
      <c r="N110" s="710">
        <f>COUNTIF(beosztás!$I112:$AM112,"BN")*12+COUNTIF(beosztás!$I112:$AM112,"BÉ")*12+COUNTIF(beosztás!$I112:$AM112,"BDE")*8+COUNTIF(beosztás!$I112:$AM112,"BDU")*8+COUNTIF(beosztás!$I112:$AM112,"BÉJ")*8+COUNTIF(beosztás!$I112:$AM112,"B1")*1+COUNTIF(beosztás!$I112:$AM112,"B2")*2+COUNTIF(beosztás!$I112:$AM112,"B3")*3+COUNTIF(beosztás!$I112:$AM112,"B5")*5+COUNTIF(beosztás!$I112:$AM112,"B6")*6+COUNTIF(beosztás!$I112:$AM112,"B7")*7+COUNTIF(beosztás!$I112:$AM112,"B8")*8+COUNTIF(beosztás!$I112:$AM112,"B9")*9+COUNTIF(beosztás!$I112:$AM112,"B10")*10+COUNTIF(beosztás!$I112:$AM112,"B11")*11+COUNTIF(beosztás!$I112:$AM112,"B12")*12+COUNTIF(beosztás!$I112:$AM112,"BP")*0</f>
        <v>0</v>
      </c>
      <c r="O110" s="605">
        <f t="shared" si="461"/>
        <v>0</v>
      </c>
      <c r="P110" s="710">
        <f>IF(C110="",0,alapadatok!$AN$2)</f>
        <v>0</v>
      </c>
      <c r="Q110" s="19">
        <f t="shared" si="462"/>
        <v>0</v>
      </c>
      <c r="R110" s="741">
        <f t="shared" si="463"/>
        <v>0</v>
      </c>
      <c r="S110" s="40"/>
      <c r="T110" s="709">
        <f>COUNTIF(beosztás!$AN112:$BO112,"DE")*8</f>
        <v>0</v>
      </c>
      <c r="U110" s="710">
        <f>COUNTIF(beosztás!$AN112:$BO112,"DU")*8</f>
        <v>0</v>
      </c>
      <c r="V110" s="710">
        <f>COUNTIF(beosztás!$AN112:$BO112,"ÉJ")*8</f>
        <v>0</v>
      </c>
      <c r="W110" s="710">
        <f>COUNTIF(beosztás!$AN112:$BO112,"N")*12</f>
        <v>0</v>
      </c>
      <c r="X110" s="710">
        <f>COUNTIF(beosztás!$AN112:$BO112,"É")*12</f>
        <v>0</v>
      </c>
      <c r="Y110" s="710">
        <f>SUM(beosztás!$AN112:$BO112)</f>
        <v>0</v>
      </c>
      <c r="Z110" s="710">
        <f>(COUNTIF(beosztás!$AN112:$BO112,"SN")*12)+(COUNTIF(beosztás!$AN112:$BO112,"SDE")*8)+(COUNTIF(beosztás!$AN112:$BO112,"SDU")*8)+(COUNTIF(beosztás!$AN112:$BO112,"SÉ")*12)+(COUNTIF(beosztás!$AN112:$BO112,"SÉJ")*8)+(COUNTIF(beosztás!$AN112:$BO112,"S1")*1)+(COUNTIF(beosztás!$AN112:$BO112,"S2")*2)+(COUNTIF(beosztás!$AN112:$BO112,"S3")*3)+(COUNTIF(beosztás!$AN112:$BO112,"S4")*4)+(COUNTIF(beosztás!$AN112:$BO112,"S5")*5)+(COUNTIF(beosztás!$AN112:$BO112,"S6")*6)+(COUNTIF(beosztás!$AN112:$BO112,"S7")*7)+(COUNTIF(beosztás!$AN112:$BO112,"S8")*8)+(COUNTIF(beosztás!$AN112:$BO112,"S9")*9)+(COUNTIF(beosztás!$AN112:$BO112,"S10")*10)+(COUNTIF(beosztás!$AN112:$BO112,"S11")*11)+(COUNTIF(beosztás!$AN112:$BO112,"S12")*12)</f>
        <v>0</v>
      </c>
      <c r="AA110" s="710">
        <f>COUNTIF(beosztás!$AN112:$BO112,"FÜ")*8</f>
        <v>0</v>
      </c>
      <c r="AB110" s="710">
        <f>COUNTIF(beosztás!$AN112:$BO112,"BN")*12+COUNTIF(beosztás!$AN112:$BO112,"BÉ")*12+COUNTIF(beosztás!$AN112:$BO112,"BDE")*8+COUNTIF(beosztás!$AN112:$BO112,"BDU")*8+COUNTIF(beosztás!$AN112:$BO112,"BÉJ")*8+COUNTIF(beosztás!$AN112:$BO112,"B1")*1+COUNTIF(beosztás!$AN112:$BO112,"B2")*2+COUNTIF(beosztás!$AN112:$BO112,"B3")*3+COUNTIF(beosztás!$AN112:$BO112,"B5")*5+COUNTIF(beosztás!$AN112:$BO112,"B6")*6+COUNTIF(beosztás!$AN112:$BO112,"B7")*7+COUNTIF(beosztás!$AN112:$BO112,"B8")*8+COUNTIF(beosztás!$AN112:$BO112,"B9")*9+COUNTIF(beosztás!$AN112:$BO112,"B10")*10+COUNTIF(beosztás!$AN112:$BO112,"B11")*11+COUNTIF(beosztás!$AN112:$BO112,"B12")*12+COUNTIF(beosztás!$AN112:$BO112,"BP")*0</f>
        <v>0</v>
      </c>
      <c r="AC110" s="605">
        <f t="shared" si="464"/>
        <v>0</v>
      </c>
      <c r="AD110" s="710">
        <f>IF(C110="",0,alapadatok!$AN$3)</f>
        <v>0</v>
      </c>
      <c r="AE110" s="19">
        <f t="shared" si="465"/>
        <v>0</v>
      </c>
      <c r="AF110" s="741">
        <f t="shared" si="466"/>
        <v>0</v>
      </c>
      <c r="AG110" s="40"/>
      <c r="AH110" s="25">
        <f t="shared" si="467"/>
        <v>0</v>
      </c>
      <c r="AI110" s="605">
        <f t="shared" si="468"/>
        <v>0</v>
      </c>
      <c r="AJ110" s="605">
        <f t="shared" si="469"/>
        <v>0</v>
      </c>
      <c r="AK110" s="605">
        <f t="shared" si="470"/>
        <v>0</v>
      </c>
      <c r="AL110" s="605">
        <f t="shared" si="471"/>
        <v>0</v>
      </c>
      <c r="AM110" s="605">
        <f t="shared" si="472"/>
        <v>0</v>
      </c>
      <c r="AN110" s="605">
        <f t="shared" si="473"/>
        <v>0</v>
      </c>
      <c r="AO110" s="605">
        <f t="shared" si="474"/>
        <v>0</v>
      </c>
      <c r="AP110" s="605">
        <f t="shared" si="475"/>
        <v>0</v>
      </c>
      <c r="AQ110" s="605">
        <f t="shared" si="476"/>
        <v>0</v>
      </c>
      <c r="AR110" s="605">
        <f t="shared" si="477"/>
        <v>0</v>
      </c>
      <c r="AS110" s="19">
        <f t="shared" si="478"/>
        <v>0</v>
      </c>
      <c r="AT110" s="741">
        <f t="shared" si="479"/>
        <v>0</v>
      </c>
      <c r="AU110" s="41"/>
      <c r="AV110" s="709">
        <f>COUNTIF(beosztás!$BP112:$CT112,"DE")*8</f>
        <v>0</v>
      </c>
      <c r="AW110" s="710">
        <f>COUNTIF(beosztás!$BP112:$CT112,"DU")*8</f>
        <v>0</v>
      </c>
      <c r="AX110" s="710">
        <f>COUNTIF(beosztás!$BP112:$CT112,"ÉJ")*8</f>
        <v>0</v>
      </c>
      <c r="AY110" s="710">
        <f>COUNTIF(beosztás!$BP112:$CT112,"N")*12</f>
        <v>0</v>
      </c>
      <c r="AZ110" s="710">
        <f>COUNTIF(beosztás!$BP112:$CT112,"é")*12</f>
        <v>0</v>
      </c>
      <c r="BA110" s="710">
        <f>SUM(beosztás!$BP112:$CT112)</f>
        <v>0</v>
      </c>
      <c r="BB110" s="710">
        <f>COUNTIF(beosztás!$BP112:$CT112,"FÜ")*8</f>
        <v>0</v>
      </c>
      <c r="BC110" s="897">
        <f>(COUNTIF(beosztás!$BP112:$CT112,"SN")*12)+(COUNTIF(beosztás!$BP112:$CT112,"SDE")*8)+(COUNTIF(beosztás!$BP112:$CT112,"SDU")*8)+(COUNTIF(beosztás!$BP112:$CT112,"SÉ")*12)+(COUNTIF(beosztás!$BP112:$CT112,"SÉJ")*8)+(COUNTIF(beosztás!$BP112:$CT112,"S1")*1)+(COUNTIF(beosztás!$BP112:$CT112,"S2")*2)+(COUNTIF(beosztás!$BP112:$CT112,"S3")*3)+(COUNTIF(beosztás!$BP112:$CT112,"S4")*4)+(COUNTIF(beosztás!$BP112:$CT112,"S5")*5)+(COUNTIF(beosztás!$BP112:$CT112,"S6")*6)+(COUNTIF(beosztás!$BP112:$CT112,"S7")*7)+(COUNTIF(beosztás!$BP112:$CT112,"S8")*8)+(COUNTIF(beosztás!$BP112:$CT112,"S9")*9)+(COUNTIF(beosztás!$BP112:$CT112,"S10")*10)+(COUNTIF(beosztás!$BP112:$CT112,"S11")*11)+(COUNTIF(beosztás!$BP112:$CT112,"S12")*12)</f>
        <v>0</v>
      </c>
      <c r="BD110" s="710">
        <f>COUNTIF(beosztás!$BP112:$CT112,"BN")*12+COUNTIF(beosztás!$BP112:$CT112,"BÉ")*12+COUNTIF(beosztás!$BP112:$CT112,"BDE")*8+COUNTIF(beosztás!$BP112:$CT112,"BDU")*8+COUNTIF(beosztás!$BP112:$CT112,"BÉJ")*8+COUNTIF(beosztás!$BP112:$CT112,"B1")*1+COUNTIF(beosztás!$BP112:$CT112,"B2")*2+COUNTIF(beosztás!$BP112:$CT112,"B3")*3+COUNTIF(beosztás!$BP112:$CT112,"B5")*5+COUNTIF(beosztás!$BP112:$CT112,"B6")*6+COUNTIF(beosztás!$BP112:$CT112,"B7")*7+COUNTIF(beosztás!$BP112:$CT112,"B8")*8+COUNTIF(beosztás!$BP112:$CT112,"B9")*9+COUNTIF(beosztás!$BP112:$CT112,"B10")*10+COUNTIF(beosztás!$BP112:$CT112,"B11")*11+COUNTIF(beosztás!$BP112:$CT112,"B12")*12+COUNTIF(beosztás!$BP112:$CT112,"BP")*0</f>
        <v>0</v>
      </c>
      <c r="BE110" s="605">
        <f t="shared" si="480"/>
        <v>0</v>
      </c>
      <c r="BF110" s="710">
        <f>IF(C110="",0,alapadatok!$AN$4)</f>
        <v>0</v>
      </c>
      <c r="BG110" s="19">
        <f t="shared" si="481"/>
        <v>0</v>
      </c>
      <c r="BH110" s="741">
        <f t="shared" si="482"/>
        <v>0</v>
      </c>
      <c r="BI110" s="40"/>
      <c r="BJ110" s="709">
        <f>COUNTIF(beosztás!$CU112:$DX112,"DE")*8</f>
        <v>0</v>
      </c>
      <c r="BK110" s="710">
        <f>COUNTIF(beosztás!$CU112:$DX112,"DU")*8</f>
        <v>0</v>
      </c>
      <c r="BL110" s="710">
        <f>COUNTIF(beosztás!$CU112:$DX112,"ÉJ")*8</f>
        <v>0</v>
      </c>
      <c r="BM110" s="710">
        <f>COUNTIF(beosztás!$CU112:$DX112,"N")*12</f>
        <v>0</v>
      </c>
      <c r="BN110" s="710">
        <f>COUNTIF(beosztás!$CU112:$DX112,"É")*12</f>
        <v>0</v>
      </c>
      <c r="BO110" s="710">
        <f>SUM(beosztás!$CU112:$DX112)</f>
        <v>0</v>
      </c>
      <c r="BP110" s="897">
        <f>(COUNTIF(beosztás!$CU112:$DX112,"SN")*12)+(COUNTIF(beosztás!$CU112:$DX112,"SDE")*8)+(COUNTIF(beosztás!$CU112:$DX112,"SDU")*8)+(COUNTIF(beosztás!$CU112:$DX112,"SÉ")*12)+(COUNTIF(beosztás!$CU112:$DX112,"SÉJ")*8)+(COUNTIF(beosztás!$CU112:$DX112,"S1")*1)+(COUNTIF(beosztás!$CU112:$DX112,"S2")*2)+(COUNTIF(beosztás!$CU112:$DX112,"S3")*3)+(COUNTIF(beosztás!$CU112:$DX112,"S4")*4)+(COUNTIF(beosztás!$CU112:$DX112,"S5")*5)+(COUNTIF(beosztás!$CU112:$DX112,"S6")*6)+(COUNTIF(beosztás!$CU112:$DX112,"S7")*7)+(COUNTIF(beosztás!$CU112:$DX112,"S8")*8)+(COUNTIF(beosztás!$CU112:$DX112,"S9")*9)+(COUNTIF(beosztás!$CU112:$DX112,"S10")*10)+(COUNTIF(beosztás!$CU112:$DX112,"S11")*11)+(COUNTIF(beosztás!$CU112:$DX112,"S12")*12)</f>
        <v>0</v>
      </c>
      <c r="BQ110" s="710">
        <f>COUNTIF(beosztás!$CU112:$DX112,"FÜ")*8</f>
        <v>0</v>
      </c>
      <c r="BR110" s="710">
        <f>COUNTIF(beosztás!$CU112:$DX112,"BN")*12+COUNTIF(beosztás!$CU112:$DX112,"BÉ")*12+COUNTIF(beosztás!$CU112:$DX112,"BDE")*8+COUNTIF(beosztás!$CU112:$DX112,"BDU")*8+COUNTIF(beosztás!$CU112:$DX112,"BÉJ")*8+COUNTIF(beosztás!$CU112:$DX112,"B1")*1+COUNTIF(beosztás!$CU112:$DX112,"B2")*2+COUNTIF(beosztás!$CU112:$DX112,"B3")*3+COUNTIF(beosztás!$CU112:$DX112,"B5")*5+COUNTIF(beosztás!$CU112:$DX112,"B6")*6+COUNTIF(beosztás!$CU112:$DX112,"B7")*7+COUNTIF(beosztás!$CU112:$DX112,"B8")*8+COUNTIF(beosztás!$CU112:$DX112,"B9")*9+COUNTIF(beosztás!$CU112:$DX112,"B10")*10+COUNTIF(beosztás!$CU112:$DX112,"B11")*11+COUNTIF(beosztás!$CU112:$DX112,"B12")*12+COUNTIF(beosztás!$CU112:$DX112,"BP")*0</f>
        <v>0</v>
      </c>
      <c r="BS110" s="605">
        <f t="shared" si="483"/>
        <v>0</v>
      </c>
      <c r="BT110" s="710">
        <f>IF(C110="",0,alapadatok!$AN$5)</f>
        <v>0</v>
      </c>
      <c r="BU110" s="19">
        <f t="shared" si="484"/>
        <v>0</v>
      </c>
      <c r="BV110" s="741">
        <f t="shared" si="485"/>
        <v>0</v>
      </c>
      <c r="BW110" s="40"/>
      <c r="BX110" s="25">
        <f t="shared" si="486"/>
        <v>0</v>
      </c>
      <c r="BY110" s="605">
        <f t="shared" si="487"/>
        <v>0</v>
      </c>
      <c r="BZ110" s="605">
        <f t="shared" si="488"/>
        <v>0</v>
      </c>
      <c r="CA110" s="605">
        <f t="shared" si="489"/>
        <v>0</v>
      </c>
      <c r="CB110" s="605">
        <f t="shared" si="490"/>
        <v>0</v>
      </c>
      <c r="CC110" s="605">
        <f t="shared" si="491"/>
        <v>0</v>
      </c>
      <c r="CD110" s="605">
        <f t="shared" si="492"/>
        <v>0</v>
      </c>
      <c r="CE110" s="605">
        <f t="shared" si="493"/>
        <v>0</v>
      </c>
      <c r="CF110" s="605">
        <f t="shared" si="494"/>
        <v>0</v>
      </c>
      <c r="CG110" s="605">
        <f t="shared" si="495"/>
        <v>0</v>
      </c>
      <c r="CH110" s="605">
        <f t="shared" si="496"/>
        <v>0</v>
      </c>
      <c r="CI110" s="19">
        <f t="shared" si="497"/>
        <v>0</v>
      </c>
      <c r="CJ110" s="741">
        <f t="shared" si="498"/>
        <v>0</v>
      </c>
      <c r="CK110" s="41"/>
      <c r="CL110" s="709">
        <f>COUNTIF(beosztás!$DY112:$FC112,"DE")*8</f>
        <v>0</v>
      </c>
      <c r="CM110" s="710">
        <f>COUNTIF(beosztás!$DY112:$FC112,"DU")*8</f>
        <v>0</v>
      </c>
      <c r="CN110" s="710">
        <f>COUNTIF(beosztás!$DY112:$FC112,"ÉJ")*8</f>
        <v>0</v>
      </c>
      <c r="CO110" s="710">
        <f>COUNTIF(beosztás!$DY112:$FC112,"N")*12</f>
        <v>0</v>
      </c>
      <c r="CP110" s="710">
        <f>COUNTIF(beosztás!$DY112:$FC112,"é")*12</f>
        <v>0</v>
      </c>
      <c r="CQ110" s="710">
        <f>SUM(beosztás!$DY112:$FC112)</f>
        <v>0</v>
      </c>
      <c r="CR110" s="710">
        <f>COUNTIF(beosztás!$DY112:$FC112,"FÜ")*8</f>
        <v>0</v>
      </c>
      <c r="CS110" s="897">
        <f>(COUNTIF(beosztás!$DY112:$FC112,"SN")*12)+(COUNTIF(beosztás!$DY112:$FC112,"SDE")*8)+(COUNTIF(beosztás!$DY112:$FC112,"SDU")*8)+(COUNTIF(beosztás!$DY112:$FC112,"SÉ")*12)+(COUNTIF(beosztás!$DY112:$FC112,"SÉJ")*8)+(COUNTIF(beosztás!$DY112:$FC112,"S1")*1)+(COUNTIF(beosztás!$DY112:$FC112,"S2")*2)+(COUNTIF(beosztás!$DY112:$FC112,"S3")*3)+(COUNTIF(beosztás!$DY112:$FC112,"S4")*4)+(COUNTIF(beosztás!$DY112:$FC112,"S5")*5)+(COUNTIF(beosztás!$DY112:$FC112,"S6")*6)+(COUNTIF(beosztás!$DY112:$FC112,"S7")*7)+(COUNTIF(beosztás!$DY112:$FC112,"S8")*8)+(COUNTIF(beosztás!$DY112:$FC112,"S9")*9)+(COUNTIF(beosztás!$DY112:$FC112,"S10")*10)+(COUNTIF(beosztás!$DY112:$FC112,"S11")*11)+(COUNTIF(beosztás!$DY112:$FC112,"S12")*12)</f>
        <v>0</v>
      </c>
      <c r="CT110" s="710">
        <f>COUNTIF(beosztás!$DY112:$FC112,"BN")*12+COUNTIF(beosztás!$DY112:$FC112,"BÉ")*12+COUNTIF(beosztás!$DY112:$FC112,"BDE")*8+COUNTIF(beosztás!$DY112:$FC112,"BDU")*8+COUNTIF(beosztás!$DY112:$FC112,"BÉJ")*8+COUNTIF(beosztás!$DY112:$FC112,"B1")*1+COUNTIF(beosztás!$DY112:$FC112,"B2")*2+COUNTIF(beosztás!$DY112:$FC112,"B3")*3+COUNTIF(beosztás!$DY112:$FC112,"B5")*5+COUNTIF(beosztás!$DY112:$FC112,"B6")*6+COUNTIF(beosztás!$DY112:$FC112,"B7")*7+COUNTIF(beosztás!$DY112:$FC112,"B8")*8+COUNTIF(beosztás!$DY112:$FC112,"B9")*9+COUNTIF(beosztás!$DY112:$FC112,"B10")*10+COUNTIF(beosztás!$DY112:$FC112,"B11")*11+COUNTIF(beosztás!$DY112:$FC112,"B12")*12+COUNTIF(beosztás!$DY112:$FC112,"BP")*0</f>
        <v>0</v>
      </c>
      <c r="CU110" s="605">
        <f t="shared" si="575"/>
        <v>0</v>
      </c>
      <c r="CV110" s="710">
        <f>IF(C110="",0,alapadatok!$AN$6)</f>
        <v>0</v>
      </c>
      <c r="CW110" s="19">
        <f t="shared" si="500"/>
        <v>0</v>
      </c>
      <c r="CX110" s="907">
        <f t="shared" si="501"/>
        <v>0</v>
      </c>
      <c r="CY110" s="40"/>
      <c r="CZ110" s="709">
        <f>COUNTIF(beosztás!$FD112:$GG112,"DE")*8</f>
        <v>0</v>
      </c>
      <c r="DA110" s="710">
        <f>COUNTIF(beosztás!$FD112:$GG112,"DU")*8</f>
        <v>0</v>
      </c>
      <c r="DB110" s="710">
        <f>COUNTIF(beosztás!$FD112:$GG112,"ÉJ")*8</f>
        <v>0</v>
      </c>
      <c r="DC110" s="710">
        <f>COUNTIF(beosztás!$FD112:$GG112,"N")*12</f>
        <v>0</v>
      </c>
      <c r="DD110" s="710">
        <f>COUNTIF(beosztás!$FD112:$GG112,"É")*12</f>
        <v>0</v>
      </c>
      <c r="DE110" s="710">
        <f>SUM(beosztás!$FD112:$GG112)</f>
        <v>0</v>
      </c>
      <c r="DF110" s="897">
        <f>(COUNTIF(beosztás!$FD112:$GG112,"SN")*12)+(COUNTIF(beosztás!$FD112:$GG112,"SDE")*8)+(COUNTIF(beosztás!$FD112:$GG112,"SDU")*8)+(COUNTIF(beosztás!$FD112:$GG112,"SÉ")*12)+(COUNTIF(beosztás!$FD112:$GG112,"SÉJ")*8)+(COUNTIF(beosztás!$FD112:$GG112,"S1")*1)+(COUNTIF(beosztás!$FD112:$GG112,"S2")*2)+(COUNTIF(beosztás!$FD112:$GG112,"S3")*3)+(COUNTIF(beosztás!$FD112:$GG112,"S4")*4)+(COUNTIF(beosztás!$FD112:$GG112,"S5")*5)+(COUNTIF(beosztás!$FD112:$GG112,"S6")*6)+(COUNTIF(beosztás!$FD112:$GG112,"S7")*7)+(COUNTIF(beosztás!$FD112:$GG112,"S8")*8)+(COUNTIF(beosztás!$FD112:$GG112,"S9")*9)+(COUNTIF(beosztás!$FD112:$GG112,"S10")*10)+(COUNTIF(beosztás!$FD112:$GG112,"S11")*11)+(COUNTIF(beosztás!$FD112:$GG112,"S12")*12)</f>
        <v>0</v>
      </c>
      <c r="DG110" s="710">
        <f>COUNTIF(beosztás!$FD112:$GG112,"FÜ")*8</f>
        <v>0</v>
      </c>
      <c r="DH110" s="710">
        <f>COUNTIF(beosztás!$FD112:$GG112,"BN")*12+COUNTIF(beosztás!$FD112:$GG112,"BÉ")*12+COUNTIF(beosztás!$FD112:$GG112,"BDE")*8+COUNTIF(beosztás!$FD112:$GG112,"BDU")*8+COUNTIF(beosztás!$FD112:$GG112,"BÉJ")*8+COUNTIF(beosztás!$FD112:$GG112,"B1")*1+COUNTIF(beosztás!$FD112:$GG112,"B2")*2+COUNTIF(beosztás!$FD112:$GG112,"B3")*3+COUNTIF(beosztás!$FD112:$GG112,"B5")*5+COUNTIF(beosztás!$FD112:$GG112,"B6")*6+COUNTIF(beosztás!$FD112:$GG112,"B7")*7+COUNTIF(beosztás!$FD112:$GG112,"B8")*8+COUNTIF(beosztás!$FD112:$GG112,"B9")*9+COUNTIF(beosztás!$FD112:$GG112,"B10")*10+COUNTIF(beosztás!$FD112:$GG112,"B11")*11+COUNTIF(beosztás!$FD112:$GG112,"B12")*12+COUNTIF(beosztás!$FD112:$GG112,"BP")*0</f>
        <v>0</v>
      </c>
      <c r="DI110" s="605">
        <f t="shared" si="502"/>
        <v>0</v>
      </c>
      <c r="DJ110" s="710">
        <f>IF(C110="",0,alapadatok!$AN$7)</f>
        <v>0</v>
      </c>
      <c r="DK110" s="19">
        <f t="shared" si="503"/>
        <v>0</v>
      </c>
      <c r="DL110" s="741">
        <f t="shared" si="504"/>
        <v>0</v>
      </c>
      <c r="DM110" s="40"/>
      <c r="DN110" s="25">
        <f t="shared" si="505"/>
        <v>0</v>
      </c>
      <c r="DO110" s="605">
        <f t="shared" si="506"/>
        <v>0</v>
      </c>
      <c r="DP110" s="605">
        <f t="shared" si="507"/>
        <v>0</v>
      </c>
      <c r="DQ110" s="605">
        <f t="shared" si="508"/>
        <v>0</v>
      </c>
      <c r="DR110" s="605">
        <f t="shared" si="509"/>
        <v>0</v>
      </c>
      <c r="DS110" s="605">
        <f t="shared" si="510"/>
        <v>0</v>
      </c>
      <c r="DT110" s="605">
        <f t="shared" si="511"/>
        <v>0</v>
      </c>
      <c r="DU110" s="605">
        <f t="shared" si="512"/>
        <v>0</v>
      </c>
      <c r="DV110" s="605">
        <f t="shared" si="513"/>
        <v>0</v>
      </c>
      <c r="DW110" s="605">
        <f t="shared" si="514"/>
        <v>0</v>
      </c>
      <c r="DX110" s="605">
        <f t="shared" si="515"/>
        <v>0</v>
      </c>
      <c r="DY110" s="19">
        <f t="shared" si="516"/>
        <v>0</v>
      </c>
      <c r="DZ110" s="907">
        <f t="shared" si="517"/>
        <v>0</v>
      </c>
      <c r="EA110" s="41"/>
      <c r="EB110" s="709">
        <f>COUNTIF(beosztás!$GH112:$HL112,"DE")*8</f>
        <v>0</v>
      </c>
      <c r="EC110" s="710">
        <f>COUNTIF(beosztás!$GH112:$HL112,"DU")*8</f>
        <v>0</v>
      </c>
      <c r="ED110" s="710">
        <f>COUNTIF(beosztás!$GH112:$HL112,"ÉJ")*8</f>
        <v>0</v>
      </c>
      <c r="EE110" s="710">
        <f>COUNTIF(beosztás!$GH112:$HL112,"N")*12</f>
        <v>0</v>
      </c>
      <c r="EF110" s="710">
        <f>COUNTIF(beosztás!$GH112:$HL112,"é")*12</f>
        <v>0</v>
      </c>
      <c r="EG110" s="710">
        <f>SUM(beosztás!$GH112:$HL112)</f>
        <v>0</v>
      </c>
      <c r="EH110" s="710">
        <f>COUNTIF(beosztás!$GH112:$HL112,"FÜ")*8</f>
        <v>0</v>
      </c>
      <c r="EI110" s="897">
        <f>(COUNTIF(beosztás!$GH112:$HL112,"SN")*12)+(COUNTIF(beosztás!$GH112:$HL112,"SDE")*8)+(COUNTIF(beosztás!$GH112:$HL112,"SDU")*8)+(COUNTIF(beosztás!$GH112:$HL112,"SÉ")*12)+(COUNTIF(beosztás!$GH112:$HL112,"SÉJ")*8)+(COUNTIF(beosztás!$GH112:$HL112,"S1")*1)+(COUNTIF(beosztás!$GH112:$HL112,"S2")*2)+(COUNTIF(beosztás!$GH112:$HL112,"S3")*3)+(COUNTIF(beosztás!$GH112:$HL112,"S4")*4)+(COUNTIF(beosztás!$GH112:$HL112,"S5")*5)+(COUNTIF(beosztás!$GH112:$HL112,"S6")*6)+(COUNTIF(beosztás!$GH112:$HL112,"S7")*7)+(COUNTIF(beosztás!$GH112:$HL112,"S8")*8)+(COUNTIF(beosztás!$GH112:$HL112,"S9")*9)+(COUNTIF(beosztás!$GH112:$HL112,"S10")*10)+(COUNTIF(beosztás!$GH112:$HL112,"S11")*11)+(COUNTIF(beosztás!$GH112:$HL112,"S12")*12)</f>
        <v>0</v>
      </c>
      <c r="EJ110" s="710">
        <f>COUNTIF(beosztás!$GH112:$HL112,"BN")*12+COUNTIF(beosztás!$GH112:$HL112,"BÉ")*12+COUNTIF(beosztás!$GH112:$HL112,"BDE")*8+COUNTIF(beosztás!$GH112:$HL112,"BDU")*8+COUNTIF(beosztás!$GH112:$HL112,"BÉJ")*8+COUNTIF(beosztás!$GH112:$HL112,"B1")*1+COUNTIF(beosztás!$GH112:$HL112,"B2")*2+COUNTIF(beosztás!$GH112:$HL112,"B3")*3+COUNTIF(beosztás!$GH112:$HL112,"B5")*5+COUNTIF(beosztás!$GH112:$HL112,"B6")*6+COUNTIF(beosztás!$GH112:$HL112,"B7")*7+COUNTIF(beosztás!$GH112:$HL112,"B8")*8+COUNTIF(beosztás!$GH112:$HL112,"B9")*9+COUNTIF(beosztás!$GH112:$HL112,"B10")*10+COUNTIF(beosztás!$GH112:$HL112,"B11")*11+COUNTIF(beosztás!$GH112:$HL112,"B12")*12+COUNTIF(beosztás!$GH112:$HL112,"BP")*0</f>
        <v>0</v>
      </c>
      <c r="EK110" s="605">
        <f t="shared" si="518"/>
        <v>0</v>
      </c>
      <c r="EL110" s="710">
        <f>IF(C110="",0,alapadatok!$AN$8)</f>
        <v>0</v>
      </c>
      <c r="EM110" s="19">
        <f t="shared" si="519"/>
        <v>0</v>
      </c>
      <c r="EN110" s="907">
        <f t="shared" si="520"/>
        <v>0</v>
      </c>
      <c r="EO110" s="40"/>
      <c r="EP110" s="709">
        <f>COUNTIF(beosztás!$HM112:$IQ112,"DE")*8</f>
        <v>0</v>
      </c>
      <c r="EQ110" s="710">
        <f>COUNTIF(beosztás!$HM112:$IQ112,"DU")*8</f>
        <v>0</v>
      </c>
      <c r="ER110" s="710">
        <f>COUNTIF(beosztás!$HM112:$IQ112,"ÉJ")*8</f>
        <v>0</v>
      </c>
      <c r="ES110" s="710">
        <f>COUNTIF(beosztás!$HM112:$IQ112,"N")*12</f>
        <v>0</v>
      </c>
      <c r="ET110" s="710">
        <f>COUNTIF(beosztás!$HM112:$IQ112,"É")*12</f>
        <v>0</v>
      </c>
      <c r="EU110" s="710">
        <f>SUM(beosztás!$HM112:$IQ112)</f>
        <v>0</v>
      </c>
      <c r="EV110" s="897">
        <f>(COUNTIF(beosztás!$HM112:$IQ112,"SN")*12)+(COUNTIF(beosztás!$HM112:$IQ112,"SDE")*8)+(COUNTIF(beosztás!$HM112:$IQ112,"SDU")*8)+(COUNTIF(beosztás!$HM112:$IQ112,"SÉ")*12)+(COUNTIF(beosztás!$HM112:$IQ112,"SÉJ")*8)+(COUNTIF(beosztás!$HM112:$IQ112,"S1")*1)+(COUNTIF(beosztás!$HM112:$IQ112,"S2")*2)+(COUNTIF(beosztás!$HM112:$IQ112,"S3")*3)+(COUNTIF(beosztás!$HM112:$IQ112,"S4")*4)+(COUNTIF(beosztás!$HM112:$IQ112,"S5")*5)+(COUNTIF(beosztás!$HM112:$IQ112,"S6")*6)+(COUNTIF(beosztás!$HM112:$IQ112,"S7")*7)+(COUNTIF(beosztás!$HM112:$IQ112,"S8")*8)+(COUNTIF(beosztás!$HM112:$IQ112,"S9")*9)+(COUNTIF(beosztás!$HM112:$IQ112,"S10")*10)+(COUNTIF(beosztás!$HM112:$IQ112,"S11")*11)+(COUNTIF(beosztás!$HM112:$IQ112,"S12")*12)</f>
        <v>0</v>
      </c>
      <c r="EW110" s="710">
        <f>COUNTIF(beosztás!$HM112:$IQ112,"FÜ")*8</f>
        <v>0</v>
      </c>
      <c r="EX110" s="710">
        <f>COUNTIF(beosztás!$HM112:$IQ112,"BN")*12+COUNTIF(beosztás!$HM112:$IQ112,"BÉ")*12+COUNTIF(beosztás!$HM112:$IQ112,"BDE")*8+COUNTIF(beosztás!$HM112:$IQ112,"BDU")*8+COUNTIF(beosztás!$HM112:$IQ112,"BÉJ")*8+COUNTIF(beosztás!$HM112:$IQ112,"B1")*1+COUNTIF(beosztás!$HM112:$IQ112,"B2")*2+COUNTIF(beosztás!$HM112:$IQ112,"B3")*3+COUNTIF(beosztás!$HM112:$IQ112,"B5")*5+COUNTIF(beosztás!$HM112:$IQ112,"B6")*6+COUNTIF(beosztás!$HM112:$IQ112,"B7")*7+COUNTIF(beosztás!$HM112:$IQ112,"B8")*8+COUNTIF(beosztás!$HM112:$IQ112,"B9")*9+COUNTIF(beosztás!$HM112:$IQ112,"B10")*10+COUNTIF(beosztás!$HM112:$IQ112,"B11")*11+COUNTIF(beosztás!$HM112:$IQ112,"B12")*12+COUNTIF(beosztás!$HM112:$IQ112,"BP")*0</f>
        <v>0</v>
      </c>
      <c r="EY110" s="605">
        <f t="shared" si="521"/>
        <v>0</v>
      </c>
      <c r="EZ110" s="710">
        <f>IF(C110="",0,alapadatok!$AN$9)</f>
        <v>0</v>
      </c>
      <c r="FA110" s="19">
        <f t="shared" si="522"/>
        <v>0</v>
      </c>
      <c r="FB110" s="907">
        <f t="shared" si="523"/>
        <v>0</v>
      </c>
      <c r="FC110" s="40"/>
      <c r="FD110" s="25">
        <f t="shared" si="524"/>
        <v>0</v>
      </c>
      <c r="FE110" s="605">
        <f t="shared" si="525"/>
        <v>0</v>
      </c>
      <c r="FF110" s="605">
        <f t="shared" si="526"/>
        <v>0</v>
      </c>
      <c r="FG110" s="605">
        <f t="shared" si="527"/>
        <v>0</v>
      </c>
      <c r="FH110" s="605">
        <f t="shared" si="528"/>
        <v>0</v>
      </c>
      <c r="FI110" s="605">
        <f t="shared" si="529"/>
        <v>0</v>
      </c>
      <c r="FJ110" s="605">
        <f t="shared" si="530"/>
        <v>0</v>
      </c>
      <c r="FK110" s="605">
        <f t="shared" si="531"/>
        <v>0</v>
      </c>
      <c r="FL110" s="605">
        <f t="shared" si="532"/>
        <v>0</v>
      </c>
      <c r="FM110" s="605">
        <f t="shared" si="533"/>
        <v>0</v>
      </c>
      <c r="FN110" s="605">
        <f t="shared" si="534"/>
        <v>0</v>
      </c>
      <c r="FO110" s="19">
        <f t="shared" si="535"/>
        <v>0</v>
      </c>
      <c r="FP110" s="907">
        <f t="shared" si="536"/>
        <v>0</v>
      </c>
      <c r="FQ110" s="41"/>
      <c r="FR110" s="709">
        <f>COUNTIF(beosztás!$IR112:$JU112,"DE")*8</f>
        <v>0</v>
      </c>
      <c r="FS110" s="710">
        <f>COUNTIF(beosztás!$IR112:$JU112,"DU")*8</f>
        <v>0</v>
      </c>
      <c r="FT110" s="710">
        <f>COUNTIF(beosztás!$IR112:$JU112,"ÉJ")*8</f>
        <v>0</v>
      </c>
      <c r="FU110" s="710">
        <f>COUNTIF(beosztás!$IR112:$JU112,"N")*12</f>
        <v>0</v>
      </c>
      <c r="FV110" s="710">
        <f>COUNTIF(beosztás!$IR112:$JU112,"é")*12</f>
        <v>0</v>
      </c>
      <c r="FW110" s="710">
        <f>SUM(beosztás!$IR112:$JU112)</f>
        <v>0</v>
      </c>
      <c r="FX110" s="710">
        <f>COUNTIF(beosztás!$IR112:$JU112,"FÜ")*8</f>
        <v>0</v>
      </c>
      <c r="FY110" s="897">
        <f>(COUNTIF(beosztás!$IR112:$JU112,"SN")*12)+(COUNTIF(beosztás!$IR112:$JU112,"SDE")*8)+(COUNTIF(beosztás!$IR112:$JU112,"SDU")*8)+(COUNTIF(beosztás!$IR112:$JU112,"SÉ")*12)+(COUNTIF(beosztás!$IR112:$JU112,"SÉJ")*8)+(COUNTIF(beosztás!$IR112:$JU112,"S1")*1)+(COUNTIF(beosztás!$IR112:$JU112,"S2")*2)+(COUNTIF(beosztás!$IR112:$JU112,"S3")*3)+(COUNTIF(beosztás!$IR112:$JU112,"S4")*4)+(COUNTIF(beosztás!$IR112:$JU112,"S5")*5)+(COUNTIF(beosztás!$IR112:$JU112,"S6")*6)+(COUNTIF(beosztás!$IR112:$JU112,"S7")*7)+(COUNTIF(beosztás!$IR112:$JU112,"S8")*8)+(COUNTIF(beosztás!$IR112:$JU112,"S9")*9)+(COUNTIF(beosztás!$IR112:$JU112,"S10")*10)+(COUNTIF(beosztás!$IR112:$JU112,"S11")*11)+(COUNTIF(beosztás!$IR112:$JU112,"S12")*12)</f>
        <v>0</v>
      </c>
      <c r="FZ110" s="710">
        <f>COUNTIF(beosztás!$IR112:$JU112,"BN")*12+COUNTIF(beosztás!$IR112:$JU112,"BÉ")*12+COUNTIF(beosztás!$IR112:$JU112,"BDE")*8+COUNTIF(beosztás!$IR112:$JU112,"BDU")*8+COUNTIF(beosztás!$IR112:$JU112,"BÉJ")*8+COUNTIF(beosztás!$IR112:$JU112,"B1")*1+COUNTIF(beosztás!$IR112:$JU112,"B2")*2+COUNTIF(beosztás!$IR112:$JU112,"B3")*3+COUNTIF(beosztás!$IR112:$JU112,"B5")*5+COUNTIF(beosztás!$IR112:$JU112,"B6")*6+COUNTIF(beosztás!$IR112:$JU112,"B7")*7+COUNTIF(beosztás!$IR112:$JU112,"B8")*8+COUNTIF(beosztás!$IR112:$JU112,"B9")*9+COUNTIF(beosztás!$IR112:$JU112,"B10")*10+COUNTIF(beosztás!$IR112:$JU112,"B11")*11+COUNTIF(beosztás!$IR112:$JU112,"B12")*12+COUNTIF(beosztás!$IR112:$JU112,"BP")*0</f>
        <v>0</v>
      </c>
      <c r="GA110" s="605">
        <f t="shared" si="537"/>
        <v>0</v>
      </c>
      <c r="GB110" s="710">
        <f>IF(C110="",0,alapadatok!$AN$10)</f>
        <v>0</v>
      </c>
      <c r="GC110" s="19">
        <f t="shared" si="538"/>
        <v>0</v>
      </c>
      <c r="GD110" s="907">
        <f t="shared" si="539"/>
        <v>0</v>
      </c>
      <c r="GE110" s="42"/>
      <c r="GF110" s="709">
        <f>COUNTIF(beosztás!$JV112:$KZ112,"DE")*8</f>
        <v>0</v>
      </c>
      <c r="GG110" s="710">
        <f>COUNTIF(beosztás!$JV112:$KZ112,"DU")*8</f>
        <v>0</v>
      </c>
      <c r="GH110" s="710">
        <f>COUNTIF(beosztás!$JV112:$KZ112,"ÉJ")*8</f>
        <v>0</v>
      </c>
      <c r="GI110" s="710">
        <f>COUNTIF(beosztás!$JV112:$KZ112,"N")*12</f>
        <v>0</v>
      </c>
      <c r="GJ110" s="710">
        <f>COUNTIF(beosztás!$JV112:$KZ112,"É")*12</f>
        <v>0</v>
      </c>
      <c r="GK110" s="710">
        <f>SUM(beosztás!$JV112:$KZ112)</f>
        <v>0</v>
      </c>
      <c r="GL110" s="897">
        <f>(COUNTIF(beosztás!$JV112:$KZ112,"SN")*12)+(COUNTIF(beosztás!$JV112:$KZ112,"SDE")*8)+(COUNTIF(beosztás!$JV112:$KZ112,"SDU")*8)+(COUNTIF(beosztás!$JV112:$KZ112,"SÉ")*12)+(COUNTIF(beosztás!$JV112:$KZ112,"SÉJ")*8)+(COUNTIF(beosztás!$JV112:$KZ112,"S1")*1)+(COUNTIF(beosztás!$JV112:$KZ112,"S2")*2)+(COUNTIF(beosztás!$JV112:$KZ112,"S3")*3)+(COUNTIF(beosztás!$JV112:$KZ112,"S4")*4)+(COUNTIF(beosztás!$JV112:$KZ112,"S5")*5)+(COUNTIF(beosztás!$JV112:$KZ112,"S6")*6)+(COUNTIF(beosztás!$JV112:$KZ112,"S7")*7)+(COUNTIF(beosztás!$JV112:$KZ112,"S8")*8)+(COUNTIF(beosztás!$JV112:$KZ112,"S9")*9)+(COUNTIF(beosztás!$JV112:$KZ112,"S10")*10)+(COUNTIF(beosztás!$JV112:$KZ112,"S11")*11)+(COUNTIF(beosztás!$JV112:$KZ112,"S12")*12)</f>
        <v>0</v>
      </c>
      <c r="GM110" s="710">
        <f>COUNTIF(beosztás!$JV112:$KZ112,"FÜ")*8</f>
        <v>0</v>
      </c>
      <c r="GN110" s="710">
        <f>COUNTIF(beosztás!$JV112:$KZ112,"BN")*12+COUNTIF(beosztás!$JV112:$KZ112,"BÉ")*12+COUNTIF(beosztás!$JV112:$KZ112,"BDE")*8+COUNTIF(beosztás!$JV112:$KZ112,"BDU")*8+COUNTIF(beosztás!$JV112:$KZ112,"BÉJ")*8+COUNTIF(beosztás!$JV112:$KZ112,"B1")*1+COUNTIF(beosztás!$JV112:$KZ112,"B2")*2+COUNTIF(beosztás!$JV112:$KZ112,"B3")*3+COUNTIF(beosztás!$JV112:$KZ112,"B5")*5+COUNTIF(beosztás!$JV112:$KZ112,"B6")*6+COUNTIF(beosztás!$JV112:$KZ112,"B7")*7+COUNTIF(beosztás!$JV112:$KZ112,"B8")*8+COUNTIF(beosztás!$JV112:$KZ112,"B9")*9+COUNTIF(beosztás!$JV112:$KZ112,"B10")*10+COUNTIF(beosztás!$JV112:$KZ112,"B11")*11+COUNTIF(beosztás!$JV112:$KZ112,"B12")*12+COUNTIF(beosztás!$JV112:$KZ112,"BP")*0</f>
        <v>0</v>
      </c>
      <c r="GO110" s="605">
        <f t="shared" si="540"/>
        <v>0</v>
      </c>
      <c r="GP110" s="710">
        <f>IF(C110="",0,alapadatok!$AN$11)</f>
        <v>0</v>
      </c>
      <c r="GQ110" s="19">
        <f t="shared" si="541"/>
        <v>0</v>
      </c>
      <c r="GR110" s="907">
        <f t="shared" si="542"/>
        <v>0</v>
      </c>
      <c r="GS110" s="42"/>
      <c r="GT110" s="25">
        <f t="shared" si="543"/>
        <v>0</v>
      </c>
      <c r="GU110" s="605">
        <f t="shared" si="544"/>
        <v>0</v>
      </c>
      <c r="GV110" s="605">
        <f t="shared" si="545"/>
        <v>0</v>
      </c>
      <c r="GW110" s="605">
        <f t="shared" si="546"/>
        <v>0</v>
      </c>
      <c r="GX110" s="605">
        <f t="shared" si="547"/>
        <v>0</v>
      </c>
      <c r="GY110" s="605">
        <f t="shared" si="548"/>
        <v>0</v>
      </c>
      <c r="GZ110" s="605">
        <f t="shared" si="549"/>
        <v>0</v>
      </c>
      <c r="HA110" s="605">
        <f t="shared" si="550"/>
        <v>0</v>
      </c>
      <c r="HB110" s="605">
        <f t="shared" si="551"/>
        <v>0</v>
      </c>
      <c r="HC110" s="605">
        <f t="shared" si="552"/>
        <v>0</v>
      </c>
      <c r="HD110" s="605">
        <f t="shared" si="553"/>
        <v>0</v>
      </c>
      <c r="HE110" s="19">
        <f t="shared" si="554"/>
        <v>0</v>
      </c>
      <c r="HF110" s="907">
        <f t="shared" si="555"/>
        <v>0</v>
      </c>
      <c r="HG110" s="41"/>
      <c r="HH110" s="709">
        <f>COUNTIF(beosztás!$LA112:$MD112,"DE")*8</f>
        <v>0</v>
      </c>
      <c r="HI110" s="710">
        <f>COUNTIF(beosztás!$LA112:$MD112,"DU")*8</f>
        <v>0</v>
      </c>
      <c r="HJ110" s="710">
        <f>COUNTIF(beosztás!$LA112:$MD112,"ÉJ")*8</f>
        <v>0</v>
      </c>
      <c r="HK110" s="710">
        <f>COUNTIF(beosztás!$LA112:$MD112,"N")*12</f>
        <v>0</v>
      </c>
      <c r="HL110" s="710">
        <f>COUNTIF(beosztás!$LA112:$MD112,"é")*12</f>
        <v>0</v>
      </c>
      <c r="HM110" s="710">
        <f>SUM(beosztás!$LA112:$MD112)</f>
        <v>0</v>
      </c>
      <c r="HN110" s="710">
        <f>COUNTIF(beosztás!$LA112:$MD112,"FÜ")*8</f>
        <v>0</v>
      </c>
      <c r="HO110" s="897">
        <f>(COUNTIF(beosztás!$LA112:$MD112,"SN")*12)+(COUNTIF(beosztás!$LA112:$MD112,"SDE")*8)+(COUNTIF(beosztás!$LA112:$MD112,"SDU")*8)+(COUNTIF(beosztás!$LA112:$MD112,"SÉ")*12)+(COUNTIF(beosztás!$LA112:$MD112,"SÉJ")*8)+(COUNTIF(beosztás!$LA112:$MD112,"S1")*1)+(COUNTIF(beosztás!$LA112:$MD112,"S2")*2)+(COUNTIF(beosztás!$LA112:$MD112,"S3")*3)+(COUNTIF(beosztás!$LA112:$MD112,"S4")*4)+(COUNTIF(beosztás!$LA112:$MD112,"S5")*5)+(COUNTIF(beosztás!$LA112:$MD112,"S6")*6)+(COUNTIF(beosztás!$LA112:$MD112,"S7")*7)+(COUNTIF(beosztás!$LA112:$MD112,"S8")*8)+(COUNTIF(beosztás!$LA112:$MD112,"S9")*9)+(COUNTIF(beosztás!$LA112:$MD112,"S10")*10)+(COUNTIF(beosztás!$LA112:$MD112,"S11")*11)+(COUNTIF(beosztás!$LA112:$MD112,"S12")*12)</f>
        <v>0</v>
      </c>
      <c r="HP110" s="710">
        <f>COUNTIF(beosztás!$LA112:$MD112,"BN")*12+COUNTIF(beosztás!$LA112:$MD112,"BÉ")*12+COUNTIF(beosztás!$LA112:$MD112,"BDE")*8+COUNTIF(beosztás!$LA112:$MD112,"BDU")*8+COUNTIF(beosztás!$LA112:$MD112,"BÉJ")*8+COUNTIF(beosztás!$LA112:$MD112,"B1")*1+COUNTIF(beosztás!$LA112:$MD112,"B2")*2+COUNTIF(beosztás!$LA112:$MD112,"B3")*3+COUNTIF(beosztás!$KZ112:$MC112,"B5")*5+COUNTIF(beosztás!$KZ112:$MC112,"B6")*6+COUNTIF(beosztás!$KZ112:$MC112,"B7")*7+COUNTIF(beosztás!$KZ112:$MC112,"B8")*8+COUNTIF(beosztás!$LA112:$MD112,"B9")*9+COUNTIF(beosztás!$LA112:$MD112,"B10")*10+COUNTIF(beosztás!$LA112:$MD112,"B11")*11+COUNTIF(beosztás!$LA112:$MD112,"B12")*12+COUNTIF(beosztás!$LA112:$MD112,"BP")*0</f>
        <v>0</v>
      </c>
      <c r="HQ110" s="605">
        <f t="shared" si="556"/>
        <v>0</v>
      </c>
      <c r="HR110" s="710">
        <f>IF(C110="",0,alapadatok!$AN$12)</f>
        <v>0</v>
      </c>
      <c r="HS110" s="19">
        <f t="shared" si="557"/>
        <v>0</v>
      </c>
      <c r="HT110" s="907">
        <f t="shared" si="558"/>
        <v>0</v>
      </c>
      <c r="HU110" s="42"/>
      <c r="HV110" s="709">
        <f>COUNTIF(beosztás!$ME112:$NI112,"DE")*8</f>
        <v>0</v>
      </c>
      <c r="HW110" s="710">
        <f>COUNTIF(beosztás!$ME112:$NI112,"DU")*8</f>
        <v>0</v>
      </c>
      <c r="HX110" s="710">
        <f>COUNTIF(beosztás!$ME112:$NI112,"ÉJ")*8</f>
        <v>0</v>
      </c>
      <c r="HY110" s="710">
        <f>COUNTIF(beosztás!$ME112:$NI112,"N")*12</f>
        <v>0</v>
      </c>
      <c r="HZ110" s="710">
        <f>COUNTIF(beosztás!$ME112:$NI112,"É")*12</f>
        <v>0</v>
      </c>
      <c r="IA110" s="710">
        <f>SUM(beosztás!$ME112:$NI112)</f>
        <v>0</v>
      </c>
      <c r="IB110" s="710">
        <f>(COUNTIF(beosztás!$ME112:$NI112,"SN")*12)+(COUNTIF(beosztás!$ME112:$NI112,"SDE")*8)+(COUNTIF(beosztás!$ME112:$NI112,"SDU")*8)+(COUNTIF(beosztás!$ME112:$NI112,"SÉ")*12)+(COUNTIF(beosztás!$ME112:$NI112,"SÉJ")*8)+(COUNTIF(beosztás!$ME112:$NI112,"S1")*1)+(COUNTIF(beosztás!$ME112:$NI112,"S2")*2)+(COUNTIF(beosztás!$ME112:$NI112,"S3")*3)+(COUNTIF(beosztás!$ME112:$NI112,"S4")*4)+(COUNTIF(beosztás!$ME112:$NI112,"S5")*5)+(COUNTIF(beosztás!$ME112:$NI112,"S6")*6)+(COUNTIF(beosztás!$ME112:$NI112,"S7")*7)+(COUNTIF(beosztás!$ME112:$NI112,"S8")*8)+(COUNTIF(beosztás!$ME112:$NI112,"S9")*9)+(COUNTIF(beosztás!$ME112:$NI112,"S10")*10)+(COUNTIF(beosztás!$ME112:$NI112,"S11")*11)+(COUNTIF(beosztás!$ME112:$NI112,"S12")*12)</f>
        <v>0</v>
      </c>
      <c r="IC110" s="710">
        <f>COUNTIF(beosztás!$ME112:$NI112,"FÜ")*8</f>
        <v>0</v>
      </c>
      <c r="ID110" s="710">
        <f>COUNTIF(beosztás!$ME112:$NI112,"BN")*12+COUNTIF(beosztás!$ME112:$NI112,"BÉ")*12+COUNTIF(beosztás!$ME112:$NI112,"BDE")*8+COUNTIF(beosztás!$ME112:$NI112,"BDU")*8+COUNTIF(beosztás!$ME112:$NI112,"BÉJ")*8+COUNTIF(beosztás!$ME112:$NI112,"B1")*1+COUNTIF(beosztás!$ME112:$NI112,"B2")*2+COUNTIF(beosztás!$ME112:$NI112,"B3")*3+COUNTIF(beosztás!$ME112:$NI112,"B5")*5+COUNTIF(beosztás!$ME112:$NI112,"B6")*6+COUNTIF(beosztás!$ME112:$NI112,"B7")*7+COUNTIF(beosztás!$ME112:$NI112,"B8")*8+COUNTIF(beosztás!$ME112:$NI112,"B9")*9+COUNTIF(beosztás!$ME112:$NI112,"B10")*10+COUNTIF(beosztás!$ME112:$NI112,"B11")*11+COUNTIF(beosztás!$ME112:$NI112,"B12")*12+COUNTIF(beosztás!$ME112:$NI112,"BP")*0</f>
        <v>0</v>
      </c>
      <c r="IE110" s="605">
        <f t="shared" si="559"/>
        <v>0</v>
      </c>
      <c r="IF110" s="710">
        <f>IF(C110="",0,alapadatok!$AN$13)</f>
        <v>0</v>
      </c>
      <c r="IG110" s="19">
        <f t="shared" si="560"/>
        <v>0</v>
      </c>
      <c r="IH110" s="741">
        <f t="shared" si="561"/>
        <v>0</v>
      </c>
      <c r="II110" s="42"/>
      <c r="IJ110" s="25">
        <f t="shared" si="562"/>
        <v>0</v>
      </c>
      <c r="IK110" s="605">
        <f t="shared" si="563"/>
        <v>0</v>
      </c>
      <c r="IL110" s="605">
        <f t="shared" si="564"/>
        <v>0</v>
      </c>
      <c r="IM110" s="605">
        <f t="shared" si="565"/>
        <v>0</v>
      </c>
      <c r="IN110" s="605">
        <f t="shared" si="566"/>
        <v>0</v>
      </c>
      <c r="IO110" s="605">
        <f t="shared" si="567"/>
        <v>0</v>
      </c>
      <c r="IP110" s="605">
        <f t="shared" si="568"/>
        <v>0</v>
      </c>
      <c r="IQ110" s="605">
        <f t="shared" si="569"/>
        <v>0</v>
      </c>
      <c r="IR110" s="605">
        <f t="shared" si="570"/>
        <v>0</v>
      </c>
      <c r="IS110" s="605">
        <f t="shared" si="571"/>
        <v>0</v>
      </c>
      <c r="IT110" s="605">
        <f t="shared" si="572"/>
        <v>0</v>
      </c>
      <c r="IU110" s="19">
        <f t="shared" si="573"/>
        <v>0</v>
      </c>
      <c r="IV110" s="907">
        <f t="shared" si="574"/>
        <v>0</v>
      </c>
      <c r="IW110" s="43"/>
      <c r="JF110" s="21"/>
      <c r="JG110" s="21"/>
    </row>
    <row r="111" spans="1:267" ht="15.75" hidden="1" thickBot="1" x14ac:dyDescent="0.3">
      <c r="A111" s="66">
        <f>IF(beosztás!A113=0,"",beosztás!A113)</f>
        <v>30</v>
      </c>
      <c r="B111" s="63" t="str">
        <f>IF(beosztás!B113=0,"",beosztás!B113)</f>
        <v/>
      </c>
      <c r="C111" s="64" t="str">
        <f>IF(beosztás!C113=0,"",beosztás!C113)</f>
        <v/>
      </c>
      <c r="D111" s="65" t="str">
        <f>IF(beosztás!D113=0,"",beosztás!D113)</f>
        <v/>
      </c>
      <c r="E111" s="18"/>
      <c r="F111" s="709">
        <f>COUNTIF(beosztás!$I113:$AM113,"DE")*8</f>
        <v>0</v>
      </c>
      <c r="G111" s="710">
        <f>COUNTIF(beosztás!$I113:$AM113,"DU")*8</f>
        <v>0</v>
      </c>
      <c r="H111" s="710">
        <f>COUNTIF(beosztás!$I113:$AM113,"ÉJ")*8</f>
        <v>0</v>
      </c>
      <c r="I111" s="710">
        <f>COUNTIF(beosztás!$I113:$AM113,"N")*12</f>
        <v>0</v>
      </c>
      <c r="J111" s="710">
        <f>COUNTIF(beosztás!$I113:$AM113,"é")*12</f>
        <v>0</v>
      </c>
      <c r="K111" s="710">
        <f>SUM(beosztás!$I113:$AM113)</f>
        <v>0</v>
      </c>
      <c r="L111" s="710">
        <f>COUNTIF(beosztás!$I113:$AM113,"FÜ")*8</f>
        <v>0</v>
      </c>
      <c r="M111" s="710">
        <f>(COUNTIF(beosztás!$I113:$AM113,"SN")*12)+(COUNTIF(beosztás!$I113:$AM113,"SDE")*8)+(COUNTIF(beosztás!$I113:$AM113,"SDU")*8)+(COUNTIF(beosztás!$I113:$AM113,"S1")*1)+(COUNTIF(beosztás!$I113:$AM113,"S2")*2)+(COUNTIF(beosztás!$I113:$AM113,"S3")*3)+(COUNTIF(beosztás!$I113:$AM113,"S4")*4)+(COUNTIF(beosztás!$I113:$AM113,"S5")*5)+(COUNTIF(beosztás!$I113:$AM113,"S6")*6)+(COUNTIF(beosztás!$I113:$AM113,"S7")*7)+(COUNTIF(beosztás!$I113:$AM113,"S8")*8)+(COUNTIF(beosztás!$I113:$AM113,"S9")*9)+(COUNTIF(beosztás!$I113:$AM113,"S10")*10)+(COUNTIF(beosztás!$I113:$AM113,"S11")*11)+(COUNTIF(beosztás!$I113:$AM113,"S12")*12)+(COUNTIF(beosztás!$I113:$AM113,"SÉ")*12)+(COUNTIF(beosztás!$I113:$AM113,"SÉJ")*8)</f>
        <v>0</v>
      </c>
      <c r="N111" s="710">
        <f>COUNTIF(beosztás!$I113:$AM113,"BN")*12+COUNTIF(beosztás!$I113:$AM113,"BÉ")*12+COUNTIF(beosztás!$I113:$AM113,"BDE")*8+COUNTIF(beosztás!$I113:$AM113,"BDU")*8+COUNTIF(beosztás!$I113:$AM113,"BÉJ")*8+COUNTIF(beosztás!$I113:$AM113,"B1")*1+COUNTIF(beosztás!$I113:$AM113,"B2")*2+COUNTIF(beosztás!$I113:$AM113,"B3")*3+COUNTIF(beosztás!$I113:$AM113,"B5")*5+COUNTIF(beosztás!$I113:$AM113,"B6")*6+COUNTIF(beosztás!$I113:$AM113,"B7")*7+COUNTIF(beosztás!$I113:$AM113,"B8")*8+COUNTIF(beosztás!$I113:$AM113,"B9")*9+COUNTIF(beosztás!$I113:$AM113,"B10")*10+COUNTIF(beosztás!$I113:$AM113,"B11")*11+COUNTIF(beosztás!$I113:$AM113,"B12")*12+COUNTIF(beosztás!$I113:$AM113,"BP")*0</f>
        <v>0</v>
      </c>
      <c r="O111" s="605">
        <f t="shared" si="461"/>
        <v>0</v>
      </c>
      <c r="P111" s="710">
        <f>IF(C111="",0,alapadatok!$AN$2)</f>
        <v>0</v>
      </c>
      <c r="Q111" s="19">
        <f t="shared" si="462"/>
        <v>0</v>
      </c>
      <c r="R111" s="741">
        <f t="shared" si="463"/>
        <v>0</v>
      </c>
      <c r="S111" s="40"/>
      <c r="T111" s="709">
        <f>COUNTIF(beosztás!$AN113:$BO113,"DE")*8</f>
        <v>0</v>
      </c>
      <c r="U111" s="710">
        <f>COUNTIF(beosztás!$AN113:$BO113,"DU")*8</f>
        <v>0</v>
      </c>
      <c r="V111" s="710">
        <f>COUNTIF(beosztás!$AN113:$BO113,"ÉJ")*8</f>
        <v>0</v>
      </c>
      <c r="W111" s="710">
        <f>COUNTIF(beosztás!$AN113:$BO113,"N")*12</f>
        <v>0</v>
      </c>
      <c r="X111" s="710">
        <f>COUNTIF(beosztás!$AN113:$BO113,"É")*12</f>
        <v>0</v>
      </c>
      <c r="Y111" s="710">
        <f>SUM(beosztás!$AN113:$BO113)</f>
        <v>0</v>
      </c>
      <c r="Z111" s="710">
        <f>(COUNTIF(beosztás!$AN113:$BO113,"SN")*12)+(COUNTIF(beosztás!$AN113:$BO113,"SDE")*8)+(COUNTIF(beosztás!$AN113:$BO113,"SDU")*8)+(COUNTIF(beosztás!$AN113:$BO113,"SÉ")*12)+(COUNTIF(beosztás!$AN113:$BO113,"SÉJ")*8)+(COUNTIF(beosztás!$AN113:$BO113,"S1")*1)+(COUNTIF(beosztás!$AN113:$BO113,"S2")*2)+(COUNTIF(beosztás!$AN113:$BO113,"S3")*3)+(COUNTIF(beosztás!$AN113:$BO113,"S4")*4)+(COUNTIF(beosztás!$AN113:$BO113,"S5")*5)+(COUNTIF(beosztás!$AN113:$BO113,"S6")*6)+(COUNTIF(beosztás!$AN113:$BO113,"S7")*7)+(COUNTIF(beosztás!$AN113:$BO113,"S8")*8)+(COUNTIF(beosztás!$AN113:$BO113,"S9")*9)+(COUNTIF(beosztás!$AN113:$BO113,"S10")*10)+(COUNTIF(beosztás!$AN113:$BO113,"S11")*11)+(COUNTIF(beosztás!$AN113:$BO113,"S12")*12)</f>
        <v>0</v>
      </c>
      <c r="AA111" s="710">
        <f>COUNTIF(beosztás!$AN113:$BO113,"FÜ")*8</f>
        <v>0</v>
      </c>
      <c r="AB111" s="710">
        <f>COUNTIF(beosztás!$AN113:$BO113,"BN")*12+COUNTIF(beosztás!$AN113:$BO113,"BÉ")*12+COUNTIF(beosztás!$AN113:$BO113,"BDE")*8+COUNTIF(beosztás!$AN113:$BO113,"BDU")*8+COUNTIF(beosztás!$AN113:$BO113,"BÉJ")*8+COUNTIF(beosztás!$AN113:$BO113,"B1")*1+COUNTIF(beosztás!$AN113:$BO113,"B2")*2+COUNTIF(beosztás!$AN113:$BO113,"B3")*3+COUNTIF(beosztás!$AN113:$BO113,"B5")*5+COUNTIF(beosztás!$AN113:$BO113,"B6")*6+COUNTIF(beosztás!$AN113:$BO113,"B7")*7+COUNTIF(beosztás!$AN113:$BO113,"B8")*8+COUNTIF(beosztás!$AN113:$BO113,"B9")*9+COUNTIF(beosztás!$AN113:$BO113,"B10")*10+COUNTIF(beosztás!$AN113:$BO113,"B11")*11+COUNTIF(beosztás!$AN113:$BO113,"B12")*12+COUNTIF(beosztás!$AN113:$BO113,"BP")*0</f>
        <v>0</v>
      </c>
      <c r="AC111" s="605">
        <f t="shared" si="464"/>
        <v>0</v>
      </c>
      <c r="AD111" s="710">
        <f>IF(C111="",0,alapadatok!$AN$3)</f>
        <v>0</v>
      </c>
      <c r="AE111" s="19">
        <f t="shared" si="465"/>
        <v>0</v>
      </c>
      <c r="AF111" s="741">
        <f t="shared" si="466"/>
        <v>0</v>
      </c>
      <c r="AG111" s="40"/>
      <c r="AH111" s="25">
        <f t="shared" si="467"/>
        <v>0</v>
      </c>
      <c r="AI111" s="605">
        <f t="shared" si="468"/>
        <v>0</v>
      </c>
      <c r="AJ111" s="605">
        <f t="shared" si="469"/>
        <v>0</v>
      </c>
      <c r="AK111" s="605">
        <f t="shared" si="470"/>
        <v>0</v>
      </c>
      <c r="AL111" s="605">
        <f t="shared" si="471"/>
        <v>0</v>
      </c>
      <c r="AM111" s="605">
        <f t="shared" si="472"/>
        <v>0</v>
      </c>
      <c r="AN111" s="605">
        <f t="shared" si="473"/>
        <v>0</v>
      </c>
      <c r="AO111" s="605">
        <f t="shared" si="474"/>
        <v>0</v>
      </c>
      <c r="AP111" s="605">
        <f t="shared" si="475"/>
        <v>0</v>
      </c>
      <c r="AQ111" s="605">
        <f t="shared" si="476"/>
        <v>0</v>
      </c>
      <c r="AR111" s="605">
        <f t="shared" si="477"/>
        <v>0</v>
      </c>
      <c r="AS111" s="19">
        <f t="shared" si="478"/>
        <v>0</v>
      </c>
      <c r="AT111" s="741">
        <f t="shared" si="479"/>
        <v>0</v>
      </c>
      <c r="AU111" s="41"/>
      <c r="AV111" s="709">
        <f>COUNTIF(beosztás!$BP113:$CT113,"DE")*8</f>
        <v>0</v>
      </c>
      <c r="AW111" s="710">
        <f>COUNTIF(beosztás!$BP113:$CT113,"DU")*8</f>
        <v>0</v>
      </c>
      <c r="AX111" s="710">
        <f>COUNTIF(beosztás!$BP113:$CT113,"ÉJ")*8</f>
        <v>0</v>
      </c>
      <c r="AY111" s="710">
        <f>COUNTIF(beosztás!$BP113:$CT113,"N")*12</f>
        <v>0</v>
      </c>
      <c r="AZ111" s="710">
        <f>COUNTIF(beosztás!$BP113:$CT113,"é")*12</f>
        <v>0</v>
      </c>
      <c r="BA111" s="710">
        <f>SUM(beosztás!$BP113:$CT113)</f>
        <v>0</v>
      </c>
      <c r="BB111" s="710">
        <f>COUNTIF(beosztás!$BP113:$CT113,"FÜ")*8</f>
        <v>0</v>
      </c>
      <c r="BC111" s="897">
        <f>(COUNTIF(beosztás!$BP113:$CT113,"SN")*12)+(COUNTIF(beosztás!$BP113:$CT113,"SDE")*8)+(COUNTIF(beosztás!$BP113:$CT113,"SDU")*8)+(COUNTIF(beosztás!$BP113:$CT113,"SÉ")*12)+(COUNTIF(beosztás!$BP113:$CT113,"SÉJ")*8)+(COUNTIF(beosztás!$BP113:$CT113,"S1")*1)+(COUNTIF(beosztás!$BP113:$CT113,"S2")*2)+(COUNTIF(beosztás!$BP113:$CT113,"S3")*3)+(COUNTIF(beosztás!$BP113:$CT113,"S4")*4)+(COUNTIF(beosztás!$BP113:$CT113,"S5")*5)+(COUNTIF(beosztás!$BP113:$CT113,"S6")*6)+(COUNTIF(beosztás!$BP113:$CT113,"S7")*7)+(COUNTIF(beosztás!$BP113:$CT113,"S8")*8)+(COUNTIF(beosztás!$BP113:$CT113,"S9")*9)+(COUNTIF(beosztás!$BP113:$CT113,"S10")*10)+(COUNTIF(beosztás!$BP113:$CT113,"S11")*11)+(COUNTIF(beosztás!$BP113:$CT113,"S12")*12)</f>
        <v>0</v>
      </c>
      <c r="BD111" s="710">
        <f>COUNTIF(beosztás!$BP113:$CT113,"BN")*12+COUNTIF(beosztás!$BP113:$CT113,"BÉ")*12+COUNTIF(beosztás!$BP113:$CT113,"BDE")*8+COUNTIF(beosztás!$BP113:$CT113,"BDU")*8+COUNTIF(beosztás!$BP113:$CT113,"BÉJ")*8+COUNTIF(beosztás!$BP113:$CT113,"B1")*1+COUNTIF(beosztás!$BP113:$CT113,"B2")*2+COUNTIF(beosztás!$BP113:$CT113,"B3")*3+COUNTIF(beosztás!$BP113:$CT113,"B5")*5+COUNTIF(beosztás!$BP113:$CT113,"B6")*6+COUNTIF(beosztás!$BP113:$CT113,"B7")*7+COUNTIF(beosztás!$BP113:$CT113,"B8")*8+COUNTIF(beosztás!$BP113:$CT113,"B9")*9+COUNTIF(beosztás!$BP113:$CT113,"B10")*10+COUNTIF(beosztás!$BP113:$CT113,"B11")*11+COUNTIF(beosztás!$BP113:$CT113,"B12")*12+COUNTIF(beosztás!$BP113:$CT113,"BP")*0</f>
        <v>0</v>
      </c>
      <c r="BE111" s="605">
        <f t="shared" si="480"/>
        <v>0</v>
      </c>
      <c r="BF111" s="710">
        <f>IF(C111="",0,alapadatok!$AN$4)</f>
        <v>0</v>
      </c>
      <c r="BG111" s="19">
        <f t="shared" si="481"/>
        <v>0</v>
      </c>
      <c r="BH111" s="741">
        <f t="shared" si="482"/>
        <v>0</v>
      </c>
      <c r="BI111" s="40"/>
      <c r="BJ111" s="709">
        <f>COUNTIF(beosztás!$CU113:$DX113,"DE")*8</f>
        <v>0</v>
      </c>
      <c r="BK111" s="710">
        <f>COUNTIF(beosztás!$CU113:$DX113,"DU")*8</f>
        <v>0</v>
      </c>
      <c r="BL111" s="710">
        <f>COUNTIF(beosztás!$CU113:$DX113,"ÉJ")*8</f>
        <v>0</v>
      </c>
      <c r="BM111" s="710">
        <f>COUNTIF(beosztás!$CU113:$DX113,"N")*12</f>
        <v>0</v>
      </c>
      <c r="BN111" s="710">
        <f>COUNTIF(beosztás!$CU113:$DX113,"É")*12</f>
        <v>0</v>
      </c>
      <c r="BO111" s="710">
        <f>SUM(beosztás!$CU113:$DX113)</f>
        <v>0</v>
      </c>
      <c r="BP111" s="897">
        <f>(COUNTIF(beosztás!$CU113:$DX113,"SN")*12)+(COUNTIF(beosztás!$CU113:$DX113,"SDE")*8)+(COUNTIF(beosztás!$CU113:$DX113,"SDU")*8)+(COUNTIF(beosztás!$CU113:$DX113,"SÉ")*12)+(COUNTIF(beosztás!$CU113:$DX113,"SÉJ")*8)+(COUNTIF(beosztás!$CU113:$DX113,"S1")*1)+(COUNTIF(beosztás!$CU113:$DX113,"S2")*2)+(COUNTIF(beosztás!$CU113:$DX113,"S3")*3)+(COUNTIF(beosztás!$CU113:$DX113,"S4")*4)+(COUNTIF(beosztás!$CU113:$DX113,"S5")*5)+(COUNTIF(beosztás!$CU113:$DX113,"S6")*6)+(COUNTIF(beosztás!$CU113:$DX113,"S7")*7)+(COUNTIF(beosztás!$CU113:$DX113,"S8")*8)+(COUNTIF(beosztás!$CU113:$DX113,"S9")*9)+(COUNTIF(beosztás!$CU113:$DX113,"S10")*10)+(COUNTIF(beosztás!$CU113:$DX113,"S11")*11)+(COUNTIF(beosztás!$CU113:$DX113,"S12")*12)</f>
        <v>0</v>
      </c>
      <c r="BQ111" s="710">
        <f>COUNTIF(beosztás!$CU113:$DX113,"FÜ")*8</f>
        <v>0</v>
      </c>
      <c r="BR111" s="710">
        <f>COUNTIF(beosztás!$CU113:$DX113,"BN")*12+COUNTIF(beosztás!$CU113:$DX113,"BÉ")*12+COUNTIF(beosztás!$CU113:$DX113,"BDE")*8+COUNTIF(beosztás!$CU113:$DX113,"BDU")*8+COUNTIF(beosztás!$CU113:$DX113,"BÉJ")*8+COUNTIF(beosztás!$CU113:$DX113,"B1")*1+COUNTIF(beosztás!$CU113:$DX113,"B2")*2+COUNTIF(beosztás!$CU113:$DX113,"B3")*3+COUNTIF(beosztás!$CU113:$DX113,"B5")*5+COUNTIF(beosztás!$CU113:$DX113,"B6")*6+COUNTIF(beosztás!$CU113:$DX113,"B7")*7+COUNTIF(beosztás!$CU113:$DX113,"B8")*8+COUNTIF(beosztás!$CU113:$DX113,"B9")*9+COUNTIF(beosztás!$CU113:$DX113,"B10")*10+COUNTIF(beosztás!$CU113:$DX113,"B11")*11+COUNTIF(beosztás!$CU113:$DX113,"B12")*12+COUNTIF(beosztás!$CU113:$DX113,"BP")*0</f>
        <v>0</v>
      </c>
      <c r="BS111" s="605">
        <f t="shared" si="483"/>
        <v>0</v>
      </c>
      <c r="BT111" s="710">
        <f>IF(C111="",0,alapadatok!$AN$5)</f>
        <v>0</v>
      </c>
      <c r="BU111" s="19">
        <f t="shared" si="484"/>
        <v>0</v>
      </c>
      <c r="BV111" s="741">
        <f t="shared" si="485"/>
        <v>0</v>
      </c>
      <c r="BW111" s="40"/>
      <c r="BX111" s="25">
        <f t="shared" si="486"/>
        <v>0</v>
      </c>
      <c r="BY111" s="605">
        <f t="shared" si="487"/>
        <v>0</v>
      </c>
      <c r="BZ111" s="605">
        <f t="shared" si="488"/>
        <v>0</v>
      </c>
      <c r="CA111" s="605">
        <f t="shared" si="489"/>
        <v>0</v>
      </c>
      <c r="CB111" s="605">
        <f t="shared" si="490"/>
        <v>0</v>
      </c>
      <c r="CC111" s="605">
        <f t="shared" si="491"/>
        <v>0</v>
      </c>
      <c r="CD111" s="605">
        <f t="shared" si="492"/>
        <v>0</v>
      </c>
      <c r="CE111" s="605">
        <f t="shared" si="493"/>
        <v>0</v>
      </c>
      <c r="CF111" s="605">
        <f t="shared" si="494"/>
        <v>0</v>
      </c>
      <c r="CG111" s="605">
        <f t="shared" si="495"/>
        <v>0</v>
      </c>
      <c r="CH111" s="605">
        <f t="shared" si="496"/>
        <v>0</v>
      </c>
      <c r="CI111" s="19">
        <f t="shared" si="497"/>
        <v>0</v>
      </c>
      <c r="CJ111" s="741">
        <f t="shared" si="498"/>
        <v>0</v>
      </c>
      <c r="CK111" s="41"/>
      <c r="CL111" s="709">
        <f>COUNTIF(beosztás!$DY113:$FC113,"DE")*8</f>
        <v>0</v>
      </c>
      <c r="CM111" s="710">
        <f>COUNTIF(beosztás!$DY113:$FC113,"DU")*8</f>
        <v>0</v>
      </c>
      <c r="CN111" s="710">
        <f>COUNTIF(beosztás!$DY113:$FC113,"ÉJ")*8</f>
        <v>0</v>
      </c>
      <c r="CO111" s="710">
        <f>COUNTIF(beosztás!$DY113:$FC113,"N")*12</f>
        <v>0</v>
      </c>
      <c r="CP111" s="710">
        <f>COUNTIF(beosztás!$DY113:$FC113,"é")*12</f>
        <v>0</v>
      </c>
      <c r="CQ111" s="710">
        <f>SUM(beosztás!$DY113:$FC113)</f>
        <v>0</v>
      </c>
      <c r="CR111" s="710">
        <f>COUNTIF(beosztás!$DY113:$FC113,"FÜ")*8</f>
        <v>0</v>
      </c>
      <c r="CS111" s="897">
        <f>(COUNTIF(beosztás!$DY113:$FC113,"SN")*12)+(COUNTIF(beosztás!$DY113:$FC113,"SDE")*8)+(COUNTIF(beosztás!$DY113:$FC113,"SDU")*8)+(COUNTIF(beosztás!$DY113:$FC113,"SÉ")*12)+(COUNTIF(beosztás!$DY113:$FC113,"SÉJ")*8)+(COUNTIF(beosztás!$DY113:$FC113,"S1")*1)+(COUNTIF(beosztás!$DY113:$FC113,"S2")*2)+(COUNTIF(beosztás!$DY113:$FC113,"S3")*3)+(COUNTIF(beosztás!$DY113:$FC113,"S4")*4)+(COUNTIF(beosztás!$DY113:$FC113,"S5")*5)+(COUNTIF(beosztás!$DY113:$FC113,"S6")*6)+(COUNTIF(beosztás!$DY113:$FC113,"S7")*7)+(COUNTIF(beosztás!$DY113:$FC113,"S8")*8)+(COUNTIF(beosztás!$DY113:$FC113,"S9")*9)+(COUNTIF(beosztás!$DY113:$FC113,"S10")*10)+(COUNTIF(beosztás!$DY113:$FC113,"S11")*11)+(COUNTIF(beosztás!$DY113:$FC113,"S12")*12)</f>
        <v>0</v>
      </c>
      <c r="CT111" s="710">
        <f>COUNTIF(beosztás!$DY113:$FC113,"BN")*12+COUNTIF(beosztás!$DY113:$FC113,"BÉ")*12+COUNTIF(beosztás!$DY113:$FC113,"BDE")*8+COUNTIF(beosztás!$DY113:$FC113,"BDU")*8+COUNTIF(beosztás!$DY113:$FC113,"BÉJ")*8+COUNTIF(beosztás!$DY113:$FC113,"B1")*1+COUNTIF(beosztás!$DY113:$FC113,"B2")*2+COUNTIF(beosztás!$DY113:$FC113,"B3")*3+COUNTIF(beosztás!$DY113:$FC113,"B5")*5+COUNTIF(beosztás!$DY113:$FC113,"B6")*6+COUNTIF(beosztás!$DY113:$FC113,"B7")*7+COUNTIF(beosztás!$DY113:$FC113,"B8")*8+COUNTIF(beosztás!$DY113:$FC113,"B9")*9+COUNTIF(beosztás!$DY113:$FC113,"B10")*10+COUNTIF(beosztás!$DY113:$FC113,"B11")*11+COUNTIF(beosztás!$DY113:$FC113,"B12")*12+COUNTIF(beosztás!$DY113:$FC113,"BP")*0</f>
        <v>0</v>
      </c>
      <c r="CU111" s="605">
        <f t="shared" si="575"/>
        <v>0</v>
      </c>
      <c r="CV111" s="710">
        <f>IF(C111="",0,alapadatok!$AN$6)</f>
        <v>0</v>
      </c>
      <c r="CW111" s="19">
        <f t="shared" si="500"/>
        <v>0</v>
      </c>
      <c r="CX111" s="907">
        <f t="shared" si="501"/>
        <v>0</v>
      </c>
      <c r="CY111" s="40"/>
      <c r="CZ111" s="709">
        <f>COUNTIF(beosztás!$FD113:$GG113,"DE")*8</f>
        <v>0</v>
      </c>
      <c r="DA111" s="710">
        <f>COUNTIF(beosztás!$FD113:$GG113,"DU")*8</f>
        <v>0</v>
      </c>
      <c r="DB111" s="710">
        <f>COUNTIF(beosztás!$FD113:$GG113,"ÉJ")*8</f>
        <v>0</v>
      </c>
      <c r="DC111" s="710">
        <f>COUNTIF(beosztás!$FD113:$GG113,"N")*12</f>
        <v>0</v>
      </c>
      <c r="DD111" s="710">
        <f>COUNTIF(beosztás!$FD113:$GG113,"É")*12</f>
        <v>0</v>
      </c>
      <c r="DE111" s="710">
        <f>SUM(beosztás!$FD113:$GG113)</f>
        <v>0</v>
      </c>
      <c r="DF111" s="897">
        <f>(COUNTIF(beosztás!$FD113:$GG113,"SN")*12)+(COUNTIF(beosztás!$FD113:$GG113,"SDE")*8)+(COUNTIF(beosztás!$FD113:$GG113,"SDU")*8)+(COUNTIF(beosztás!$FD113:$GG113,"SÉ")*12)+(COUNTIF(beosztás!$FD113:$GG113,"SÉJ")*8)+(COUNTIF(beosztás!$FD113:$GG113,"S1")*1)+(COUNTIF(beosztás!$FD113:$GG113,"S2")*2)+(COUNTIF(beosztás!$FD113:$GG113,"S3")*3)+(COUNTIF(beosztás!$FD113:$GG113,"S4")*4)+(COUNTIF(beosztás!$FD113:$GG113,"S5")*5)+(COUNTIF(beosztás!$FD113:$GG113,"S6")*6)+(COUNTIF(beosztás!$FD113:$GG113,"S7")*7)+(COUNTIF(beosztás!$FD113:$GG113,"S8")*8)+(COUNTIF(beosztás!$FD113:$GG113,"S9")*9)+(COUNTIF(beosztás!$FD113:$GG113,"S10")*10)+(COUNTIF(beosztás!$FD113:$GG113,"S11")*11)+(COUNTIF(beosztás!$FD113:$GG113,"S12")*12)</f>
        <v>0</v>
      </c>
      <c r="DG111" s="710">
        <f>COUNTIF(beosztás!$FD113:$GG113,"FÜ")*8</f>
        <v>0</v>
      </c>
      <c r="DH111" s="710">
        <f>COUNTIF(beosztás!$FD113:$GG113,"BN")*12+COUNTIF(beosztás!$FD113:$GG113,"BÉ")*12+COUNTIF(beosztás!$FD113:$GG113,"BDE")*8+COUNTIF(beosztás!$FD113:$GG113,"BDU")*8+COUNTIF(beosztás!$FD113:$GG113,"BÉJ")*8+COUNTIF(beosztás!$FD113:$GG113,"B1")*1+COUNTIF(beosztás!$FD113:$GG113,"B2")*2+COUNTIF(beosztás!$FD113:$GG113,"B3")*3+COUNTIF(beosztás!$FD113:$GG113,"B5")*5+COUNTIF(beosztás!$FD113:$GG113,"B6")*6+COUNTIF(beosztás!$FD113:$GG113,"B7")*7+COUNTIF(beosztás!$FD113:$GG113,"B8")*8+COUNTIF(beosztás!$FD113:$GG113,"B9")*9+COUNTIF(beosztás!$FD113:$GG113,"B10")*10+COUNTIF(beosztás!$FD113:$GG113,"B11")*11+COUNTIF(beosztás!$FD113:$GG113,"B12")*12+COUNTIF(beosztás!$FD113:$GG113,"BP")*0</f>
        <v>0</v>
      </c>
      <c r="DI111" s="605">
        <f t="shared" si="502"/>
        <v>0</v>
      </c>
      <c r="DJ111" s="710">
        <f>IF(C111="",0,alapadatok!$AN$7)</f>
        <v>0</v>
      </c>
      <c r="DK111" s="19">
        <f t="shared" si="503"/>
        <v>0</v>
      </c>
      <c r="DL111" s="741">
        <f t="shared" si="504"/>
        <v>0</v>
      </c>
      <c r="DM111" s="40"/>
      <c r="DN111" s="25">
        <f t="shared" si="505"/>
        <v>0</v>
      </c>
      <c r="DO111" s="605">
        <f t="shared" si="506"/>
        <v>0</v>
      </c>
      <c r="DP111" s="605">
        <f t="shared" si="507"/>
        <v>0</v>
      </c>
      <c r="DQ111" s="605">
        <f t="shared" si="508"/>
        <v>0</v>
      </c>
      <c r="DR111" s="605">
        <f t="shared" si="509"/>
        <v>0</v>
      </c>
      <c r="DS111" s="605">
        <f t="shared" si="510"/>
        <v>0</v>
      </c>
      <c r="DT111" s="605">
        <f t="shared" si="511"/>
        <v>0</v>
      </c>
      <c r="DU111" s="605">
        <f t="shared" si="512"/>
        <v>0</v>
      </c>
      <c r="DV111" s="605">
        <f t="shared" si="513"/>
        <v>0</v>
      </c>
      <c r="DW111" s="605">
        <f t="shared" si="514"/>
        <v>0</v>
      </c>
      <c r="DX111" s="605">
        <f t="shared" si="515"/>
        <v>0</v>
      </c>
      <c r="DY111" s="19">
        <f t="shared" si="516"/>
        <v>0</v>
      </c>
      <c r="DZ111" s="907">
        <f t="shared" si="517"/>
        <v>0</v>
      </c>
      <c r="EA111" s="41"/>
      <c r="EB111" s="709">
        <f>COUNTIF(beosztás!$GH113:$HL113,"DE")*8</f>
        <v>0</v>
      </c>
      <c r="EC111" s="710">
        <f>COUNTIF(beosztás!$GH113:$HL113,"DU")*8</f>
        <v>0</v>
      </c>
      <c r="ED111" s="710">
        <f>COUNTIF(beosztás!$GH113:$HL113,"ÉJ")*8</f>
        <v>0</v>
      </c>
      <c r="EE111" s="710">
        <f>COUNTIF(beosztás!$GH113:$HL113,"N")*12</f>
        <v>0</v>
      </c>
      <c r="EF111" s="710">
        <f>COUNTIF(beosztás!$GH113:$HL113,"é")*12</f>
        <v>0</v>
      </c>
      <c r="EG111" s="710">
        <f>SUM(beosztás!$GH113:$HL113)</f>
        <v>0</v>
      </c>
      <c r="EH111" s="710">
        <f>COUNTIF(beosztás!$GH113:$HL113,"FÜ")*8</f>
        <v>0</v>
      </c>
      <c r="EI111" s="897">
        <f>(COUNTIF(beosztás!$GH113:$HL113,"SN")*12)+(COUNTIF(beosztás!$GH113:$HL113,"SDE")*8)+(COUNTIF(beosztás!$GH113:$HL113,"SDU")*8)+(COUNTIF(beosztás!$GH113:$HL113,"SÉ")*12)+(COUNTIF(beosztás!$GH113:$HL113,"SÉJ")*8)+(COUNTIF(beosztás!$GH113:$HL113,"S1")*1)+(COUNTIF(beosztás!$GH113:$HL113,"S2")*2)+(COUNTIF(beosztás!$GH113:$HL113,"S3")*3)+(COUNTIF(beosztás!$GH113:$HL113,"S4")*4)+(COUNTIF(beosztás!$GH113:$HL113,"S5")*5)+(COUNTIF(beosztás!$GH113:$HL113,"S6")*6)+(COUNTIF(beosztás!$GH113:$HL113,"S7")*7)+(COUNTIF(beosztás!$GH113:$HL113,"S8")*8)+(COUNTIF(beosztás!$GH113:$HL113,"S9")*9)+(COUNTIF(beosztás!$GH113:$HL113,"S10")*10)+(COUNTIF(beosztás!$GH113:$HL113,"S11")*11)+(COUNTIF(beosztás!$GH113:$HL113,"S12")*12)</f>
        <v>0</v>
      </c>
      <c r="EJ111" s="710">
        <f>COUNTIF(beosztás!$GH113:$HL113,"BN")*12+COUNTIF(beosztás!$GH113:$HL113,"BÉ")*12+COUNTIF(beosztás!$GH113:$HL113,"BDE")*8+COUNTIF(beosztás!$GH113:$HL113,"BDU")*8+COUNTIF(beosztás!$GH113:$HL113,"BÉJ")*8+COUNTIF(beosztás!$GH113:$HL113,"B1")*1+COUNTIF(beosztás!$GH113:$HL113,"B2")*2+COUNTIF(beosztás!$GH113:$HL113,"B3")*3+COUNTIF(beosztás!$GH113:$HL113,"B5")*5+COUNTIF(beosztás!$GH113:$HL113,"B6")*6+COUNTIF(beosztás!$GH113:$HL113,"B7")*7+COUNTIF(beosztás!$GH113:$HL113,"B8")*8+COUNTIF(beosztás!$GH113:$HL113,"B9")*9+COUNTIF(beosztás!$GH113:$HL113,"B10")*10+COUNTIF(beosztás!$GH113:$HL113,"B11")*11+COUNTIF(beosztás!$GH113:$HL113,"B12")*12+COUNTIF(beosztás!$GH113:$HL113,"BP")*0</f>
        <v>0</v>
      </c>
      <c r="EK111" s="605">
        <f t="shared" si="518"/>
        <v>0</v>
      </c>
      <c r="EL111" s="710">
        <f>IF(C111="",0,alapadatok!$AN$8)</f>
        <v>0</v>
      </c>
      <c r="EM111" s="19">
        <f t="shared" si="519"/>
        <v>0</v>
      </c>
      <c r="EN111" s="907">
        <f t="shared" si="520"/>
        <v>0</v>
      </c>
      <c r="EO111" s="40"/>
      <c r="EP111" s="709">
        <f>COUNTIF(beosztás!$HM113:$IQ113,"DE")*8</f>
        <v>0</v>
      </c>
      <c r="EQ111" s="710">
        <f>COUNTIF(beosztás!$HM113:$IQ113,"DU")*8</f>
        <v>0</v>
      </c>
      <c r="ER111" s="710">
        <f>COUNTIF(beosztás!$HM113:$IQ113,"ÉJ")*8</f>
        <v>0</v>
      </c>
      <c r="ES111" s="710">
        <f>COUNTIF(beosztás!$HM113:$IQ113,"N")*12</f>
        <v>0</v>
      </c>
      <c r="ET111" s="710">
        <f>COUNTIF(beosztás!$HM113:$IQ113,"É")*12</f>
        <v>0</v>
      </c>
      <c r="EU111" s="710">
        <f>SUM(beosztás!$HM113:$IQ113)</f>
        <v>0</v>
      </c>
      <c r="EV111" s="897">
        <f>(COUNTIF(beosztás!$HM113:$IQ113,"SN")*12)+(COUNTIF(beosztás!$HM113:$IQ113,"SDE")*8)+(COUNTIF(beosztás!$HM113:$IQ113,"SDU")*8)+(COUNTIF(beosztás!$HM113:$IQ113,"SÉ")*12)+(COUNTIF(beosztás!$HM113:$IQ113,"SÉJ")*8)+(COUNTIF(beosztás!$HM113:$IQ113,"S1")*1)+(COUNTIF(beosztás!$HM113:$IQ113,"S2")*2)+(COUNTIF(beosztás!$HM113:$IQ113,"S3")*3)+(COUNTIF(beosztás!$HM113:$IQ113,"S4")*4)+(COUNTIF(beosztás!$HM113:$IQ113,"S5")*5)+(COUNTIF(beosztás!$HM113:$IQ113,"S6")*6)+(COUNTIF(beosztás!$HM113:$IQ113,"S7")*7)+(COUNTIF(beosztás!$HM113:$IQ113,"S8")*8)+(COUNTIF(beosztás!$HM113:$IQ113,"S9")*9)+(COUNTIF(beosztás!$HM113:$IQ113,"S10")*10)+(COUNTIF(beosztás!$HM113:$IQ113,"S11")*11)+(COUNTIF(beosztás!$HM113:$IQ113,"S12")*12)</f>
        <v>0</v>
      </c>
      <c r="EW111" s="710">
        <f>COUNTIF(beosztás!$HM113:$IQ113,"FÜ")*8</f>
        <v>0</v>
      </c>
      <c r="EX111" s="710">
        <f>COUNTIF(beosztás!$HM113:$IQ113,"BN")*12+COUNTIF(beosztás!$HM113:$IQ113,"BÉ")*12+COUNTIF(beosztás!$HM113:$IQ113,"BDE")*8+COUNTIF(beosztás!$HM113:$IQ113,"BDU")*8+COUNTIF(beosztás!$HM113:$IQ113,"BÉJ")*8+COUNTIF(beosztás!$HM113:$IQ113,"B1")*1+COUNTIF(beosztás!$HM113:$IQ113,"B2")*2+COUNTIF(beosztás!$HM113:$IQ113,"B3")*3+COUNTIF(beosztás!$HM113:$IQ113,"B5")*5+COUNTIF(beosztás!$HM113:$IQ113,"B6")*6+COUNTIF(beosztás!$HM113:$IQ113,"B7")*7+COUNTIF(beosztás!$HM113:$IQ113,"B8")*8+COUNTIF(beosztás!$HM113:$IQ113,"B9")*9+COUNTIF(beosztás!$HM113:$IQ113,"B10")*10+COUNTIF(beosztás!$HM113:$IQ113,"B11")*11+COUNTIF(beosztás!$HM113:$IQ113,"B12")*12+COUNTIF(beosztás!$HM113:$IQ113,"BP")*0</f>
        <v>0</v>
      </c>
      <c r="EY111" s="605">
        <f t="shared" si="521"/>
        <v>0</v>
      </c>
      <c r="EZ111" s="710">
        <f>IF(C111="",0,alapadatok!$AN$9)</f>
        <v>0</v>
      </c>
      <c r="FA111" s="19">
        <f t="shared" si="522"/>
        <v>0</v>
      </c>
      <c r="FB111" s="907">
        <f t="shared" si="523"/>
        <v>0</v>
      </c>
      <c r="FC111" s="40"/>
      <c r="FD111" s="25">
        <f t="shared" si="524"/>
        <v>0</v>
      </c>
      <c r="FE111" s="605">
        <f t="shared" si="525"/>
        <v>0</v>
      </c>
      <c r="FF111" s="605">
        <f t="shared" si="526"/>
        <v>0</v>
      </c>
      <c r="FG111" s="605">
        <f t="shared" si="527"/>
        <v>0</v>
      </c>
      <c r="FH111" s="605">
        <f t="shared" si="528"/>
        <v>0</v>
      </c>
      <c r="FI111" s="605">
        <f t="shared" si="529"/>
        <v>0</v>
      </c>
      <c r="FJ111" s="605">
        <f t="shared" si="530"/>
        <v>0</v>
      </c>
      <c r="FK111" s="605">
        <f t="shared" si="531"/>
        <v>0</v>
      </c>
      <c r="FL111" s="605">
        <f t="shared" si="532"/>
        <v>0</v>
      </c>
      <c r="FM111" s="605">
        <f t="shared" si="533"/>
        <v>0</v>
      </c>
      <c r="FN111" s="605">
        <f t="shared" si="534"/>
        <v>0</v>
      </c>
      <c r="FO111" s="19">
        <f t="shared" si="535"/>
        <v>0</v>
      </c>
      <c r="FP111" s="907">
        <f t="shared" si="536"/>
        <v>0</v>
      </c>
      <c r="FQ111" s="41"/>
      <c r="FR111" s="709">
        <f>COUNTIF(beosztás!$IR113:$JU113,"DE")*8</f>
        <v>0</v>
      </c>
      <c r="FS111" s="710">
        <f>COUNTIF(beosztás!$IR113:$JU113,"DU")*8</f>
        <v>0</v>
      </c>
      <c r="FT111" s="710">
        <f>COUNTIF(beosztás!$IR113:$JU113,"ÉJ")*8</f>
        <v>0</v>
      </c>
      <c r="FU111" s="710">
        <f>COUNTIF(beosztás!$IR113:$JU113,"N")*12</f>
        <v>0</v>
      </c>
      <c r="FV111" s="710">
        <f>COUNTIF(beosztás!$IR113:$JU113,"é")*12</f>
        <v>0</v>
      </c>
      <c r="FW111" s="710">
        <f>SUM(beosztás!$IR113:$JU113)</f>
        <v>0</v>
      </c>
      <c r="FX111" s="710">
        <f>COUNTIF(beosztás!$IR113:$JU113,"FÜ")*8</f>
        <v>0</v>
      </c>
      <c r="FY111" s="897">
        <f>(COUNTIF(beosztás!$IR113:$JU113,"SN")*12)+(COUNTIF(beosztás!$IR113:$JU113,"SDE")*8)+(COUNTIF(beosztás!$IR113:$JU113,"SDU")*8)+(COUNTIF(beosztás!$IR113:$JU113,"SÉ")*12)+(COUNTIF(beosztás!$IR113:$JU113,"SÉJ")*8)+(COUNTIF(beosztás!$IR113:$JU113,"S1")*1)+(COUNTIF(beosztás!$IR113:$JU113,"S2")*2)+(COUNTIF(beosztás!$IR113:$JU113,"S3")*3)+(COUNTIF(beosztás!$IR113:$JU113,"S4")*4)+(COUNTIF(beosztás!$IR113:$JU113,"S5")*5)+(COUNTIF(beosztás!$IR113:$JU113,"S6")*6)+(COUNTIF(beosztás!$IR113:$JU113,"S7")*7)+(COUNTIF(beosztás!$IR113:$JU113,"S8")*8)+(COUNTIF(beosztás!$IR113:$JU113,"S9")*9)+(COUNTIF(beosztás!$IR113:$JU113,"S10")*10)+(COUNTIF(beosztás!$IR113:$JU113,"S11")*11)+(COUNTIF(beosztás!$IR113:$JU113,"S12")*12)</f>
        <v>0</v>
      </c>
      <c r="FZ111" s="710">
        <f>COUNTIF(beosztás!$IR113:$JU113,"BN")*12+COUNTIF(beosztás!$IR113:$JU113,"BÉ")*12+COUNTIF(beosztás!$IR113:$JU113,"BDE")*8+COUNTIF(beosztás!$IR113:$JU113,"BDU")*8+COUNTIF(beosztás!$IR113:$JU113,"BÉJ")*8+COUNTIF(beosztás!$IR113:$JU113,"B1")*1+COUNTIF(beosztás!$IR113:$JU113,"B2")*2+COUNTIF(beosztás!$IR113:$JU113,"B3")*3+COUNTIF(beosztás!$IR113:$JU113,"B5")*5+COUNTIF(beosztás!$IR113:$JU113,"B6")*6+COUNTIF(beosztás!$IR113:$JU113,"B7")*7+COUNTIF(beosztás!$IR113:$JU113,"B8")*8+COUNTIF(beosztás!$IR113:$JU113,"B9")*9+COUNTIF(beosztás!$IR113:$JU113,"B10")*10+COUNTIF(beosztás!$IR113:$JU113,"B11")*11+COUNTIF(beosztás!$IR113:$JU113,"B12")*12+COUNTIF(beosztás!$IR113:$JU113,"BP")*0</f>
        <v>0</v>
      </c>
      <c r="GA111" s="605">
        <f t="shared" si="537"/>
        <v>0</v>
      </c>
      <c r="GB111" s="710">
        <f>IF(C111="",0,alapadatok!$AN$10)</f>
        <v>0</v>
      </c>
      <c r="GC111" s="19">
        <f t="shared" si="538"/>
        <v>0</v>
      </c>
      <c r="GD111" s="907">
        <f t="shared" si="539"/>
        <v>0</v>
      </c>
      <c r="GE111" s="42"/>
      <c r="GF111" s="709">
        <f>COUNTIF(beosztás!$JV113:$KZ113,"DE")*8</f>
        <v>0</v>
      </c>
      <c r="GG111" s="710">
        <f>COUNTIF(beosztás!$JV113:$KZ113,"DU")*8</f>
        <v>0</v>
      </c>
      <c r="GH111" s="710">
        <f>COUNTIF(beosztás!$JV113:$KZ113,"ÉJ")*8</f>
        <v>0</v>
      </c>
      <c r="GI111" s="710">
        <f>COUNTIF(beosztás!$JV113:$KZ113,"N")*12</f>
        <v>0</v>
      </c>
      <c r="GJ111" s="710">
        <f>COUNTIF(beosztás!$JV113:$KZ113,"É")*12</f>
        <v>0</v>
      </c>
      <c r="GK111" s="710">
        <f>SUM(beosztás!$JV113:$KZ113)</f>
        <v>0</v>
      </c>
      <c r="GL111" s="897">
        <f>(COUNTIF(beosztás!$JV113:$KZ113,"SN")*12)+(COUNTIF(beosztás!$JV113:$KZ113,"SDE")*8)+(COUNTIF(beosztás!$JV113:$KZ113,"SDU")*8)+(COUNTIF(beosztás!$JV113:$KZ113,"SÉ")*12)+(COUNTIF(beosztás!$JV113:$KZ113,"SÉJ")*8)+(COUNTIF(beosztás!$JV113:$KZ113,"S1")*1)+(COUNTIF(beosztás!$JV113:$KZ113,"S2")*2)+(COUNTIF(beosztás!$JV113:$KZ113,"S3")*3)+(COUNTIF(beosztás!$JV113:$KZ113,"S4")*4)+(COUNTIF(beosztás!$JV113:$KZ113,"S5")*5)+(COUNTIF(beosztás!$JV113:$KZ113,"S6")*6)+(COUNTIF(beosztás!$JV113:$KZ113,"S7")*7)+(COUNTIF(beosztás!$JV113:$KZ113,"S8")*8)+(COUNTIF(beosztás!$JV113:$KZ113,"S9")*9)+(COUNTIF(beosztás!$JV113:$KZ113,"S10")*10)+(COUNTIF(beosztás!$JV113:$KZ113,"S11")*11)+(COUNTIF(beosztás!$JV113:$KZ113,"S12")*12)</f>
        <v>0</v>
      </c>
      <c r="GM111" s="710">
        <f>COUNTIF(beosztás!$JV113:$KZ113,"FÜ")*8</f>
        <v>0</v>
      </c>
      <c r="GN111" s="710">
        <f>COUNTIF(beosztás!$JV113:$KZ113,"BN")*12+COUNTIF(beosztás!$JV113:$KZ113,"BÉ")*12+COUNTIF(beosztás!$JV113:$KZ113,"BDE")*8+COUNTIF(beosztás!$JV113:$KZ113,"BDU")*8+COUNTIF(beosztás!$JV113:$KZ113,"BÉJ")*8+COUNTIF(beosztás!$JV113:$KZ113,"B1")*1+COUNTIF(beosztás!$JV113:$KZ113,"B2")*2+COUNTIF(beosztás!$JV113:$KZ113,"B3")*3+COUNTIF(beosztás!$JV113:$KZ113,"B5")*5+COUNTIF(beosztás!$JV113:$KZ113,"B6")*6+COUNTIF(beosztás!$JV113:$KZ113,"B7")*7+COUNTIF(beosztás!$JV113:$KZ113,"B8")*8+COUNTIF(beosztás!$JV113:$KZ113,"B9")*9+COUNTIF(beosztás!$JV113:$KZ113,"B10")*10+COUNTIF(beosztás!$JV113:$KZ113,"B11")*11+COUNTIF(beosztás!$JV113:$KZ113,"B12")*12+COUNTIF(beosztás!$JV113:$KZ113,"BP")*0</f>
        <v>0</v>
      </c>
      <c r="GO111" s="605">
        <f t="shared" si="540"/>
        <v>0</v>
      </c>
      <c r="GP111" s="710">
        <f>IF(C111="",0,alapadatok!$AN$11)</f>
        <v>0</v>
      </c>
      <c r="GQ111" s="19">
        <f t="shared" si="541"/>
        <v>0</v>
      </c>
      <c r="GR111" s="907">
        <f t="shared" si="542"/>
        <v>0</v>
      </c>
      <c r="GS111" s="42"/>
      <c r="GT111" s="25">
        <f t="shared" si="543"/>
        <v>0</v>
      </c>
      <c r="GU111" s="605">
        <f t="shared" si="544"/>
        <v>0</v>
      </c>
      <c r="GV111" s="605">
        <f t="shared" si="545"/>
        <v>0</v>
      </c>
      <c r="GW111" s="605">
        <f t="shared" si="546"/>
        <v>0</v>
      </c>
      <c r="GX111" s="605">
        <f t="shared" si="547"/>
        <v>0</v>
      </c>
      <c r="GY111" s="605">
        <f t="shared" si="548"/>
        <v>0</v>
      </c>
      <c r="GZ111" s="605">
        <f t="shared" si="549"/>
        <v>0</v>
      </c>
      <c r="HA111" s="605">
        <f t="shared" si="550"/>
        <v>0</v>
      </c>
      <c r="HB111" s="605">
        <f t="shared" si="551"/>
        <v>0</v>
      </c>
      <c r="HC111" s="605">
        <f t="shared" si="552"/>
        <v>0</v>
      </c>
      <c r="HD111" s="605">
        <f t="shared" si="553"/>
        <v>0</v>
      </c>
      <c r="HE111" s="19">
        <f t="shared" si="554"/>
        <v>0</v>
      </c>
      <c r="HF111" s="907">
        <f t="shared" si="555"/>
        <v>0</v>
      </c>
      <c r="HG111" s="41"/>
      <c r="HH111" s="709">
        <f>COUNTIF(beosztás!$LA113:$MD113,"DE")*8</f>
        <v>0</v>
      </c>
      <c r="HI111" s="710">
        <f>COUNTIF(beosztás!$LA113:$MD113,"DU")*8</f>
        <v>0</v>
      </c>
      <c r="HJ111" s="710">
        <f>COUNTIF(beosztás!$LA113:$MD113,"ÉJ")*8</f>
        <v>0</v>
      </c>
      <c r="HK111" s="710">
        <f>COUNTIF(beosztás!$LA113:$MD113,"N")*12</f>
        <v>0</v>
      </c>
      <c r="HL111" s="710">
        <f>COUNTIF(beosztás!$LA113:$MD113,"é")*12</f>
        <v>0</v>
      </c>
      <c r="HM111" s="710">
        <f>SUM(beosztás!$LA113:$MD113)</f>
        <v>0</v>
      </c>
      <c r="HN111" s="710">
        <f>COUNTIF(beosztás!$LA113:$MD113,"FÜ")*8</f>
        <v>0</v>
      </c>
      <c r="HO111" s="897">
        <f>(COUNTIF(beosztás!$LA113:$MD113,"SN")*12)+(COUNTIF(beosztás!$LA113:$MD113,"SDE")*8)+(COUNTIF(beosztás!$LA113:$MD113,"SDU")*8)+(COUNTIF(beosztás!$LA113:$MD113,"SÉ")*12)+(COUNTIF(beosztás!$LA113:$MD113,"SÉJ")*8)+(COUNTIF(beosztás!$LA113:$MD113,"S1")*1)+(COUNTIF(beosztás!$LA113:$MD113,"S2")*2)+(COUNTIF(beosztás!$LA113:$MD113,"S3")*3)+(COUNTIF(beosztás!$LA113:$MD113,"S4")*4)+(COUNTIF(beosztás!$LA113:$MD113,"S5")*5)+(COUNTIF(beosztás!$LA113:$MD113,"S6")*6)+(COUNTIF(beosztás!$LA113:$MD113,"S7")*7)+(COUNTIF(beosztás!$LA113:$MD113,"S8")*8)+(COUNTIF(beosztás!$LA113:$MD113,"S9")*9)+(COUNTIF(beosztás!$LA113:$MD113,"S10")*10)+(COUNTIF(beosztás!$LA113:$MD113,"S11")*11)+(COUNTIF(beosztás!$LA113:$MD113,"S12")*12)</f>
        <v>0</v>
      </c>
      <c r="HP111" s="710">
        <f>COUNTIF(beosztás!$LA113:$MD113,"BN")*12+COUNTIF(beosztás!$LA113:$MD113,"BÉ")*12+COUNTIF(beosztás!$LA113:$MD113,"BDE")*8+COUNTIF(beosztás!$LA113:$MD113,"BDU")*8+COUNTIF(beosztás!$LA113:$MD113,"BÉJ")*8+COUNTIF(beosztás!$LA113:$MD113,"B1")*1+COUNTIF(beosztás!$LA113:$MD113,"B2")*2+COUNTIF(beosztás!$LA113:$MD113,"B3")*3+COUNTIF(beosztás!$KZ113:$MC113,"B5")*5+COUNTIF(beosztás!$KZ113:$MC113,"B6")*6+COUNTIF(beosztás!$KZ113:$MC113,"B7")*7+COUNTIF(beosztás!$KZ113:$MC113,"B8")*8+COUNTIF(beosztás!$LA113:$MD113,"B9")*9+COUNTIF(beosztás!$LA113:$MD113,"B10")*10+COUNTIF(beosztás!$LA113:$MD113,"B11")*11+COUNTIF(beosztás!$LA113:$MD113,"B12")*12+COUNTIF(beosztás!$LA113:$MD113,"BP")*0</f>
        <v>0</v>
      </c>
      <c r="HQ111" s="605">
        <f t="shared" si="556"/>
        <v>0</v>
      </c>
      <c r="HR111" s="710">
        <f>IF(C111="",0,alapadatok!$AN$12)</f>
        <v>0</v>
      </c>
      <c r="HS111" s="19">
        <f t="shared" si="557"/>
        <v>0</v>
      </c>
      <c r="HT111" s="907">
        <f t="shared" si="558"/>
        <v>0</v>
      </c>
      <c r="HU111" s="42"/>
      <c r="HV111" s="709">
        <f>COUNTIF(beosztás!$ME113:$NI113,"DE")*8</f>
        <v>0</v>
      </c>
      <c r="HW111" s="710">
        <f>COUNTIF(beosztás!$ME113:$NI113,"DU")*8</f>
        <v>0</v>
      </c>
      <c r="HX111" s="710">
        <f>COUNTIF(beosztás!$ME113:$NI113,"ÉJ")*8</f>
        <v>0</v>
      </c>
      <c r="HY111" s="710">
        <f>COUNTIF(beosztás!$ME113:$NI113,"N")*12</f>
        <v>0</v>
      </c>
      <c r="HZ111" s="710">
        <f>COUNTIF(beosztás!$ME113:$NI113,"É")*12</f>
        <v>0</v>
      </c>
      <c r="IA111" s="710">
        <f>SUM(beosztás!$ME113:$NI113)</f>
        <v>0</v>
      </c>
      <c r="IB111" s="710">
        <f>(COUNTIF(beosztás!$ME113:$NI113,"SN")*12)+(COUNTIF(beosztás!$ME113:$NI113,"SDE")*8)+(COUNTIF(beosztás!$ME113:$NI113,"SDU")*8)+(COUNTIF(beosztás!$ME113:$NI113,"SÉ")*12)+(COUNTIF(beosztás!$ME113:$NI113,"SÉJ")*8)+(COUNTIF(beosztás!$ME113:$NI113,"S1")*1)+(COUNTIF(beosztás!$ME113:$NI113,"S2")*2)+(COUNTIF(beosztás!$ME113:$NI113,"S3")*3)+(COUNTIF(beosztás!$ME113:$NI113,"S4")*4)+(COUNTIF(beosztás!$ME113:$NI113,"S5")*5)+(COUNTIF(beosztás!$ME113:$NI113,"S6")*6)+(COUNTIF(beosztás!$ME113:$NI113,"S7")*7)+(COUNTIF(beosztás!$ME113:$NI113,"S8")*8)+(COUNTIF(beosztás!$ME113:$NI113,"S9")*9)+(COUNTIF(beosztás!$ME113:$NI113,"S10")*10)+(COUNTIF(beosztás!$ME113:$NI113,"S11")*11)+(COUNTIF(beosztás!$ME113:$NI113,"S12")*12)</f>
        <v>0</v>
      </c>
      <c r="IC111" s="710">
        <f>COUNTIF(beosztás!$ME113:$NI113,"FÜ")*8</f>
        <v>0</v>
      </c>
      <c r="ID111" s="710">
        <f>COUNTIF(beosztás!$ME113:$NI113,"BN")*12+COUNTIF(beosztás!$ME113:$NI113,"BÉ")*12+COUNTIF(beosztás!$ME113:$NI113,"BDE")*8+COUNTIF(beosztás!$ME113:$NI113,"BDU")*8+COUNTIF(beosztás!$ME113:$NI113,"BÉJ")*8+COUNTIF(beosztás!$ME113:$NI113,"B1")*1+COUNTIF(beosztás!$ME113:$NI113,"B2")*2+COUNTIF(beosztás!$ME113:$NI113,"B3")*3+COUNTIF(beosztás!$ME113:$NI113,"B5")*5+COUNTIF(beosztás!$ME113:$NI113,"B6")*6+COUNTIF(beosztás!$ME113:$NI113,"B7")*7+COUNTIF(beosztás!$ME113:$NI113,"B8")*8+COUNTIF(beosztás!$ME113:$NI113,"B9")*9+COUNTIF(beosztás!$ME113:$NI113,"B10")*10+COUNTIF(beosztás!$ME113:$NI113,"B11")*11+COUNTIF(beosztás!$ME113:$NI113,"B12")*12+COUNTIF(beosztás!$ME113:$NI113,"BP")*0</f>
        <v>0</v>
      </c>
      <c r="IE111" s="605">
        <f t="shared" si="559"/>
        <v>0</v>
      </c>
      <c r="IF111" s="710">
        <f>IF(C111="",0,alapadatok!$AN$13)</f>
        <v>0</v>
      </c>
      <c r="IG111" s="19">
        <f t="shared" si="560"/>
        <v>0</v>
      </c>
      <c r="IH111" s="741">
        <f t="shared" si="561"/>
        <v>0</v>
      </c>
      <c r="II111" s="42"/>
      <c r="IJ111" s="25">
        <f t="shared" si="562"/>
        <v>0</v>
      </c>
      <c r="IK111" s="605">
        <f t="shared" si="563"/>
        <v>0</v>
      </c>
      <c r="IL111" s="605">
        <f t="shared" si="564"/>
        <v>0</v>
      </c>
      <c r="IM111" s="605">
        <f t="shared" si="565"/>
        <v>0</v>
      </c>
      <c r="IN111" s="605">
        <f t="shared" si="566"/>
        <v>0</v>
      </c>
      <c r="IO111" s="605">
        <f t="shared" si="567"/>
        <v>0</v>
      </c>
      <c r="IP111" s="605">
        <f t="shared" si="568"/>
        <v>0</v>
      </c>
      <c r="IQ111" s="605">
        <f t="shared" si="569"/>
        <v>0</v>
      </c>
      <c r="IR111" s="605">
        <f t="shared" si="570"/>
        <v>0</v>
      </c>
      <c r="IS111" s="605">
        <f t="shared" si="571"/>
        <v>0</v>
      </c>
      <c r="IT111" s="605">
        <f t="shared" si="572"/>
        <v>0</v>
      </c>
      <c r="IU111" s="19">
        <f t="shared" si="573"/>
        <v>0</v>
      </c>
      <c r="IV111" s="907">
        <f t="shared" si="574"/>
        <v>0</v>
      </c>
      <c r="IW111" s="43"/>
      <c r="JF111" s="21"/>
      <c r="JG111" s="21"/>
    </row>
    <row r="112" spans="1:267" ht="16.5" thickBot="1" x14ac:dyDescent="0.3">
      <c r="A112" s="389" t="str">
        <f>IF(beosztás!A114=0,"",beosztás!A114)</f>
        <v/>
      </c>
      <c r="B112" s="390" t="str">
        <f>IF(beosztás!B114=0,"",beosztás!B114)</f>
        <v/>
      </c>
      <c r="C112" s="390" t="str">
        <f>IF(beosztás!C114=0,"",beosztás!C114)</f>
        <v>Red</v>
      </c>
      <c r="D112" s="391">
        <v>116</v>
      </c>
      <c r="E112" s="18"/>
      <c r="F112" s="574"/>
      <c r="G112" s="575"/>
      <c r="H112" s="575"/>
      <c r="I112" s="575"/>
      <c r="J112" s="575"/>
      <c r="K112" s="575"/>
      <c r="L112" s="575"/>
      <c r="M112" s="575"/>
      <c r="N112" s="575"/>
      <c r="O112" s="575"/>
      <c r="P112" s="575"/>
      <c r="Q112" s="575"/>
      <c r="R112" s="576"/>
      <c r="S112" s="325"/>
      <c r="T112" s="577"/>
      <c r="U112" s="578"/>
      <c r="V112" s="578"/>
      <c r="W112" s="578"/>
      <c r="X112" s="578"/>
      <c r="Y112" s="578"/>
      <c r="Z112" s="578"/>
      <c r="AA112" s="578"/>
      <c r="AB112" s="578"/>
      <c r="AC112" s="578"/>
      <c r="AD112" s="578"/>
      <c r="AE112" s="578"/>
      <c r="AF112" s="579"/>
      <c r="AG112" s="325"/>
      <c r="AH112" s="580"/>
      <c r="AI112" s="581"/>
      <c r="AJ112" s="581"/>
      <c r="AK112" s="581"/>
      <c r="AL112" s="581"/>
      <c r="AM112" s="581"/>
      <c r="AN112" s="581"/>
      <c r="AO112" s="581"/>
      <c r="AP112" s="581"/>
      <c r="AQ112" s="581"/>
      <c r="AR112" s="581"/>
      <c r="AS112" s="581"/>
      <c r="AT112" s="582"/>
      <c r="AU112" s="326"/>
      <c r="AV112" s="574"/>
      <c r="AW112" s="575"/>
      <c r="AX112" s="575"/>
      <c r="AY112" s="575"/>
      <c r="AZ112" s="575"/>
      <c r="BA112" s="575"/>
      <c r="BB112" s="575"/>
      <c r="BC112" s="575"/>
      <c r="BD112" s="575"/>
      <c r="BE112" s="575"/>
      <c r="BF112" s="575"/>
      <c r="BG112" s="575"/>
      <c r="BH112" s="576"/>
      <c r="BI112" s="325"/>
      <c r="BJ112" s="565"/>
      <c r="BK112" s="566"/>
      <c r="BL112" s="566"/>
      <c r="BM112" s="566"/>
      <c r="BN112" s="566"/>
      <c r="BO112" s="566"/>
      <c r="BP112" s="566"/>
      <c r="BQ112" s="566"/>
      <c r="BR112" s="566"/>
      <c r="BS112" s="566"/>
      <c r="BT112" s="566"/>
      <c r="BU112" s="566"/>
      <c r="BV112" s="567"/>
      <c r="BW112" s="36"/>
      <c r="BX112" s="568"/>
      <c r="BY112" s="569"/>
      <c r="BZ112" s="569"/>
      <c r="CA112" s="569"/>
      <c r="CB112" s="569"/>
      <c r="CC112" s="569"/>
      <c r="CD112" s="569"/>
      <c r="CE112" s="569"/>
      <c r="CF112" s="569"/>
      <c r="CG112" s="569"/>
      <c r="CH112" s="569"/>
      <c r="CI112" s="569"/>
      <c r="CJ112" s="570"/>
      <c r="CK112" s="37"/>
      <c r="CL112" s="562"/>
      <c r="CM112" s="563"/>
      <c r="CN112" s="563"/>
      <c r="CO112" s="563"/>
      <c r="CP112" s="563"/>
      <c r="CQ112" s="563"/>
      <c r="CR112" s="563"/>
      <c r="CS112" s="563"/>
      <c r="CT112" s="563"/>
      <c r="CU112" s="563"/>
      <c r="CV112" s="563"/>
      <c r="CW112" s="563"/>
      <c r="CX112" s="564"/>
      <c r="CY112" s="36"/>
      <c r="CZ112" s="565"/>
      <c r="DA112" s="566"/>
      <c r="DB112" s="566"/>
      <c r="DC112" s="566"/>
      <c r="DD112" s="566"/>
      <c r="DE112" s="566"/>
      <c r="DF112" s="566"/>
      <c r="DG112" s="566"/>
      <c r="DH112" s="566"/>
      <c r="DI112" s="566"/>
      <c r="DJ112" s="566"/>
      <c r="DK112" s="566"/>
      <c r="DL112" s="567"/>
      <c r="DM112" s="36"/>
      <c r="DN112" s="568"/>
      <c r="DO112" s="569"/>
      <c r="DP112" s="569"/>
      <c r="DQ112" s="569"/>
      <c r="DR112" s="569"/>
      <c r="DS112" s="569"/>
      <c r="DT112" s="569"/>
      <c r="DU112" s="569"/>
      <c r="DV112" s="569"/>
      <c r="DW112" s="569"/>
      <c r="DX112" s="569"/>
      <c r="DY112" s="569"/>
      <c r="DZ112" s="570"/>
      <c r="EA112" s="326"/>
      <c r="EB112" s="726"/>
      <c r="EC112" s="727"/>
      <c r="ED112" s="727"/>
      <c r="EE112" s="727"/>
      <c r="EF112" s="727"/>
      <c r="EG112" s="727"/>
      <c r="EH112" s="727"/>
      <c r="EI112" s="727"/>
      <c r="EJ112" s="727"/>
      <c r="EK112" s="727"/>
      <c r="EL112" s="727"/>
      <c r="EM112" s="727"/>
      <c r="EN112" s="728"/>
      <c r="EO112" s="36"/>
      <c r="EP112" s="720"/>
      <c r="EQ112" s="721"/>
      <c r="ER112" s="721"/>
      <c r="ES112" s="721"/>
      <c r="ET112" s="721"/>
      <c r="EU112" s="721"/>
      <c r="EV112" s="721"/>
      <c r="EW112" s="721"/>
      <c r="EX112" s="721"/>
      <c r="EY112" s="721"/>
      <c r="EZ112" s="721"/>
      <c r="FA112" s="721"/>
      <c r="FB112" s="722"/>
      <c r="FC112" s="36"/>
      <c r="FD112" s="723"/>
      <c r="FE112" s="724"/>
      <c r="FF112" s="724"/>
      <c r="FG112" s="724"/>
      <c r="FH112" s="724"/>
      <c r="FI112" s="724"/>
      <c r="FJ112" s="724"/>
      <c r="FK112" s="724"/>
      <c r="FL112" s="724"/>
      <c r="FM112" s="724"/>
      <c r="FN112" s="724"/>
      <c r="FO112" s="724"/>
      <c r="FP112" s="725"/>
      <c r="FQ112" s="37"/>
      <c r="FR112" s="732"/>
      <c r="FS112" s="733"/>
      <c r="FT112" s="733"/>
      <c r="FU112" s="733"/>
      <c r="FV112" s="733"/>
      <c r="FW112" s="733"/>
      <c r="FX112" s="733"/>
      <c r="FY112" s="733"/>
      <c r="FZ112" s="733"/>
      <c r="GA112" s="733"/>
      <c r="GB112" s="733"/>
      <c r="GC112" s="733"/>
      <c r="GD112" s="734"/>
      <c r="GE112" s="36"/>
      <c r="GF112" s="735"/>
      <c r="GG112" s="736"/>
      <c r="GH112" s="736"/>
      <c r="GI112" s="736"/>
      <c r="GJ112" s="736"/>
      <c r="GK112" s="736"/>
      <c r="GL112" s="736"/>
      <c r="GM112" s="736"/>
      <c r="GN112" s="736"/>
      <c r="GO112" s="736"/>
      <c r="GP112" s="736"/>
      <c r="GQ112" s="736"/>
      <c r="GR112" s="737"/>
      <c r="GS112" s="36"/>
      <c r="GT112" s="729"/>
      <c r="GU112" s="730"/>
      <c r="GV112" s="730"/>
      <c r="GW112" s="730"/>
      <c r="GX112" s="730"/>
      <c r="GY112" s="730"/>
      <c r="GZ112" s="730"/>
      <c r="HA112" s="730"/>
      <c r="HB112" s="730"/>
      <c r="HC112" s="730"/>
      <c r="HD112" s="730"/>
      <c r="HE112" s="730"/>
      <c r="HF112" s="731"/>
      <c r="HG112" s="37"/>
      <c r="HH112" s="732"/>
      <c r="HI112" s="733"/>
      <c r="HJ112" s="733"/>
      <c r="HK112" s="733"/>
      <c r="HL112" s="733"/>
      <c r="HM112" s="733"/>
      <c r="HN112" s="733"/>
      <c r="HO112" s="733"/>
      <c r="HP112" s="733"/>
      <c r="HQ112" s="733"/>
      <c r="HR112" s="733"/>
      <c r="HS112" s="733"/>
      <c r="HT112" s="734"/>
      <c r="HU112" s="36"/>
      <c r="HV112" s="735"/>
      <c r="HW112" s="736"/>
      <c r="HX112" s="736"/>
      <c r="HY112" s="736"/>
      <c r="HZ112" s="736"/>
      <c r="IA112" s="736"/>
      <c r="IB112" s="736"/>
      <c r="IC112" s="736"/>
      <c r="ID112" s="736"/>
      <c r="IE112" s="736"/>
      <c r="IF112" s="736"/>
      <c r="IG112" s="736"/>
      <c r="IH112" s="737"/>
      <c r="II112" s="38"/>
      <c r="IJ112" s="729"/>
      <c r="IK112" s="730"/>
      <c r="IL112" s="730"/>
      <c r="IM112" s="730"/>
      <c r="IN112" s="730"/>
      <c r="IO112" s="730"/>
      <c r="IP112" s="730"/>
      <c r="IQ112" s="730"/>
      <c r="IR112" s="730"/>
      <c r="IS112" s="730"/>
      <c r="IT112" s="730"/>
      <c r="IU112" s="730"/>
      <c r="IV112" s="731"/>
      <c r="IW112" s="328"/>
      <c r="JF112" s="21"/>
      <c r="JG112" s="21"/>
    </row>
    <row r="113" spans="1:267" ht="16.5" thickBot="1" x14ac:dyDescent="0.3">
      <c r="A113" s="799" t="str">
        <f>IF(beosztás!A115=0,"",beosztás!A115)</f>
        <v/>
      </c>
      <c r="B113" s="393" t="str">
        <f>IF(beosztás!B115=0,"",beosztás!B115)</f>
        <v>Dolg. Kód</v>
      </c>
      <c r="C113" s="393" t="str">
        <f>IF(beosztás!C115=0,"",beosztás!C115)</f>
        <v>Név</v>
      </c>
      <c r="D113" s="393"/>
      <c r="E113" s="18"/>
      <c r="F113" s="335"/>
      <c r="G113" s="336"/>
      <c r="H113" s="336"/>
      <c r="I113" s="336"/>
      <c r="J113" s="336"/>
      <c r="K113" s="336"/>
      <c r="L113" s="336"/>
      <c r="M113" s="336"/>
      <c r="N113" s="336"/>
      <c r="O113" s="336"/>
      <c r="P113" s="336"/>
      <c r="Q113" s="336"/>
      <c r="R113" s="337"/>
      <c r="S113" s="325"/>
      <c r="T113" s="335"/>
      <c r="U113" s="336"/>
      <c r="V113" s="336"/>
      <c r="W113" s="336"/>
      <c r="X113" s="336"/>
      <c r="Y113" s="336"/>
      <c r="Z113" s="336"/>
      <c r="AA113" s="336"/>
      <c r="AB113" s="336"/>
      <c r="AC113" s="336"/>
      <c r="AD113" s="336"/>
      <c r="AE113" s="336"/>
      <c r="AF113" s="337"/>
      <c r="AG113" s="325"/>
      <c r="AH113" s="335"/>
      <c r="AI113" s="336"/>
      <c r="AJ113" s="336"/>
      <c r="AK113" s="336"/>
      <c r="AL113" s="336"/>
      <c r="AM113" s="336"/>
      <c r="AN113" s="890" t="s">
        <v>390</v>
      </c>
      <c r="AO113" s="336"/>
      <c r="AP113" s="336"/>
      <c r="AQ113" s="336"/>
      <c r="AR113" s="336">
        <f>IFERROR(AVERAGEIF(AS113:AS143,"&gt;0",AS113:AS143),0)</f>
        <v>0</v>
      </c>
      <c r="AS113" s="336"/>
      <c r="AT113" s="337"/>
      <c r="AU113" s="326"/>
      <c r="AV113" s="335"/>
      <c r="AW113" s="336"/>
      <c r="AX113" s="336"/>
      <c r="AY113" s="336"/>
      <c r="AZ113" s="336"/>
      <c r="BA113" s="336"/>
      <c r="BB113" s="336"/>
      <c r="BC113" s="336"/>
      <c r="BD113" s="336"/>
      <c r="BE113" s="336"/>
      <c r="BF113" s="336"/>
      <c r="BG113" s="336"/>
      <c r="BH113" s="337"/>
      <c r="BI113" s="325"/>
      <c r="BJ113" s="335"/>
      <c r="BK113" s="336"/>
      <c r="BL113" s="336"/>
      <c r="BM113" s="336"/>
      <c r="BN113" s="336"/>
      <c r="BO113" s="336"/>
      <c r="BP113" s="336"/>
      <c r="BQ113" s="336"/>
      <c r="BR113" s="336"/>
      <c r="BS113" s="336"/>
      <c r="BT113" s="336"/>
      <c r="BU113" s="336"/>
      <c r="BV113" s="337"/>
      <c r="BW113" s="325"/>
      <c r="BX113" s="335"/>
      <c r="BY113" s="336"/>
      <c r="BZ113" s="336"/>
      <c r="CA113" s="336"/>
      <c r="CB113" s="336"/>
      <c r="CC113" s="336"/>
      <c r="CD113" s="890" t="s">
        <v>390</v>
      </c>
      <c r="CE113" s="336"/>
      <c r="CF113" s="336"/>
      <c r="CG113" s="336"/>
      <c r="CH113" s="336">
        <f>IFERROR(AVERAGEIF(CI113:CI143,"&gt;0",CI113:CI143),0)</f>
        <v>0</v>
      </c>
      <c r="CI113" s="336"/>
      <c r="CJ113" s="337"/>
      <c r="CK113" s="325"/>
      <c r="CL113" s="335"/>
      <c r="CM113" s="336"/>
      <c r="CN113" s="336"/>
      <c r="CO113" s="336"/>
      <c r="CP113" s="336"/>
      <c r="CQ113" s="336"/>
      <c r="CR113" s="336"/>
      <c r="CS113" s="336"/>
      <c r="CT113" s="336"/>
      <c r="CU113" s="336"/>
      <c r="CV113" s="336"/>
      <c r="CW113" s="336"/>
      <c r="CX113" s="337"/>
      <c r="CY113" s="326"/>
      <c r="CZ113" s="335"/>
      <c r="DA113" s="336"/>
      <c r="DB113" s="336"/>
      <c r="DC113" s="336"/>
      <c r="DD113" s="336"/>
      <c r="DE113" s="336"/>
      <c r="DF113" s="336"/>
      <c r="DG113" s="336"/>
      <c r="DH113" s="336"/>
      <c r="DI113" s="336"/>
      <c r="DJ113" s="336"/>
      <c r="DK113" s="336"/>
      <c r="DL113" s="337"/>
      <c r="DM113" s="325"/>
      <c r="DN113" s="335"/>
      <c r="DO113" s="336"/>
      <c r="DP113" s="336"/>
      <c r="DQ113" s="336"/>
      <c r="DR113" s="336"/>
      <c r="DS113" s="336"/>
      <c r="DT113" s="890" t="s">
        <v>390</v>
      </c>
      <c r="DU113" s="336"/>
      <c r="DV113" s="336"/>
      <c r="DW113" s="336"/>
      <c r="DX113" s="336">
        <f>IFERROR(AVERAGEIF(DY113:DY143,"&gt;0",DY113:DY143),0)</f>
        <v>0</v>
      </c>
      <c r="DY113" s="336"/>
      <c r="DZ113" s="337"/>
      <c r="EA113" s="325"/>
      <c r="EB113" s="335"/>
      <c r="EC113" s="336"/>
      <c r="ED113" s="336"/>
      <c r="EE113" s="336"/>
      <c r="EF113" s="336"/>
      <c r="EG113" s="336"/>
      <c r="EH113" s="336"/>
      <c r="EI113" s="336"/>
      <c r="EJ113" s="336"/>
      <c r="EK113" s="336"/>
      <c r="EL113" s="336"/>
      <c r="EM113" s="336"/>
      <c r="EN113" s="337"/>
      <c r="EO113" s="325"/>
      <c r="EP113" s="335"/>
      <c r="EQ113" s="336"/>
      <c r="ER113" s="336"/>
      <c r="ES113" s="336"/>
      <c r="ET113" s="336"/>
      <c r="EU113" s="336"/>
      <c r="EV113" s="336"/>
      <c r="EW113" s="336"/>
      <c r="EX113" s="336"/>
      <c r="EY113" s="336"/>
      <c r="EZ113" s="336"/>
      <c r="FA113" s="336"/>
      <c r="FB113" s="337"/>
      <c r="FC113" s="326"/>
      <c r="FD113" s="335"/>
      <c r="FE113" s="336"/>
      <c r="FF113" s="336"/>
      <c r="FG113" s="336"/>
      <c r="FH113" s="336"/>
      <c r="FI113" s="336"/>
      <c r="FJ113" s="890" t="s">
        <v>390</v>
      </c>
      <c r="FK113" s="336"/>
      <c r="FL113" s="336"/>
      <c r="FM113" s="336"/>
      <c r="FN113" s="336">
        <f>IFERROR(AVERAGEIF(FO113:FO143,"&gt;0",FO113:FO143),0)</f>
        <v>0</v>
      </c>
      <c r="FO113" s="336"/>
      <c r="FP113" s="337"/>
      <c r="FQ113" s="326"/>
      <c r="FR113" s="335"/>
      <c r="FS113" s="336"/>
      <c r="FT113" s="336"/>
      <c r="FU113" s="336"/>
      <c r="FV113" s="336"/>
      <c r="FW113" s="336"/>
      <c r="FX113" s="336"/>
      <c r="FY113" s="336"/>
      <c r="FZ113" s="336"/>
      <c r="GA113" s="336"/>
      <c r="GB113" s="336"/>
      <c r="GC113" s="336"/>
      <c r="GD113" s="337"/>
      <c r="GE113" s="325"/>
      <c r="GF113" s="335"/>
      <c r="GG113" s="336"/>
      <c r="GH113" s="336"/>
      <c r="GI113" s="336"/>
      <c r="GJ113" s="336"/>
      <c r="GK113" s="336"/>
      <c r="GL113" s="336"/>
      <c r="GM113" s="336"/>
      <c r="GN113" s="336"/>
      <c r="GO113" s="336"/>
      <c r="GP113" s="336"/>
      <c r="GQ113" s="336"/>
      <c r="GR113" s="337"/>
      <c r="GS113" s="325"/>
      <c r="GT113" s="335"/>
      <c r="GU113" s="336"/>
      <c r="GV113" s="336"/>
      <c r="GW113" s="336"/>
      <c r="GX113" s="336"/>
      <c r="GY113" s="336"/>
      <c r="GZ113" s="890" t="s">
        <v>390</v>
      </c>
      <c r="HA113" s="336"/>
      <c r="HB113" s="336"/>
      <c r="HC113" s="336"/>
      <c r="HD113" s="336">
        <f>IFERROR(AVERAGEIF(HE113:HE143,"&gt;0",HE113:HE143),0)</f>
        <v>0</v>
      </c>
      <c r="HE113" s="336"/>
      <c r="HF113" s="337"/>
      <c r="HG113" s="326"/>
      <c r="HH113" s="335"/>
      <c r="HI113" s="336"/>
      <c r="HJ113" s="336"/>
      <c r="HK113" s="336"/>
      <c r="HL113" s="336"/>
      <c r="HM113" s="336"/>
      <c r="HN113" s="336"/>
      <c r="HO113" s="336"/>
      <c r="HP113" s="336"/>
      <c r="HQ113" s="336"/>
      <c r="HR113" s="336"/>
      <c r="HS113" s="336"/>
      <c r="HT113" s="337"/>
      <c r="HU113" s="327"/>
      <c r="HV113" s="335"/>
      <c r="HW113" s="336"/>
      <c r="HX113" s="336"/>
      <c r="HY113" s="336"/>
      <c r="HZ113" s="336"/>
      <c r="IA113" s="336"/>
      <c r="IB113" s="336"/>
      <c r="IC113" s="336"/>
      <c r="ID113" s="336"/>
      <c r="IE113" s="336"/>
      <c r="IF113" s="336"/>
      <c r="IG113" s="336"/>
      <c r="IH113" s="337"/>
      <c r="II113" s="325"/>
      <c r="IJ113" s="335"/>
      <c r="IK113" s="336"/>
      <c r="IL113" s="336"/>
      <c r="IM113" s="336"/>
      <c r="IN113" s="336"/>
      <c r="IO113" s="336"/>
      <c r="IP113" s="890" t="s">
        <v>390</v>
      </c>
      <c r="IQ113" s="336"/>
      <c r="IR113" s="336"/>
      <c r="IS113" s="336"/>
      <c r="IT113" s="336">
        <f>IFERROR(AVERAGEIF(IU113:IU143,"&gt;0",IU113:IU143),0)</f>
        <v>0</v>
      </c>
      <c r="IU113" s="336"/>
      <c r="IV113" s="337"/>
      <c r="IW113" s="325"/>
      <c r="JF113" s="21"/>
      <c r="JG113" s="21"/>
    </row>
    <row r="114" spans="1:267" ht="15.75" hidden="1" thickBot="1" x14ac:dyDescent="0.3">
      <c r="A114" s="406">
        <f>IF(beosztás!A116=0,"",beosztás!A116)</f>
        <v>1</v>
      </c>
      <c r="B114" s="407" t="str">
        <f>IF(beosztás!B116=0,"",beosztás!B116)</f>
        <v/>
      </c>
      <c r="C114" s="408" t="str">
        <f>IF(beosztás!C116=0,"",beosztás!C116)</f>
        <v/>
      </c>
      <c r="D114" s="409" t="str">
        <f>IF(beosztás!D116=0,"",beosztás!D116)</f>
        <v/>
      </c>
      <c r="E114" s="18"/>
      <c r="F114" s="703">
        <f>COUNTIF(beosztás!$I116:$AM116,"DE")*8</f>
        <v>0</v>
      </c>
      <c r="G114" s="704">
        <f>COUNTIF(beosztás!$I116:$AM116,"DU")*8</f>
        <v>0</v>
      </c>
      <c r="H114" s="704">
        <f>COUNTIF(beosztás!$I116:$AM116,"ÉJ")*8</f>
        <v>0</v>
      </c>
      <c r="I114" s="704">
        <f>COUNTIF(beosztás!$I116:$AM116,"N")*12</f>
        <v>0</v>
      </c>
      <c r="J114" s="704">
        <f>COUNTIF(beosztás!$I116:$AM116,"é")*12</f>
        <v>0</v>
      </c>
      <c r="K114" s="704">
        <f>SUM(beosztás!$I116:$AM116)</f>
        <v>0</v>
      </c>
      <c r="L114" s="704">
        <f>COUNTIF(beosztás!$I116:$AM116,"FÜ")*8</f>
        <v>0</v>
      </c>
      <c r="M114" s="704">
        <f>(COUNTIF(beosztás!$I116:$AM116,"SN")*12)+(COUNTIF(beosztás!$I116:$AM116,"SDE")*8)+(COUNTIF(beosztás!$I116:$AM116,"SDU")*8)+(COUNTIF(beosztás!$I116:$AM116,"S1")*1)+(COUNTIF(beosztás!$I116:$AM116,"S2")*2)+(COUNTIF(beosztás!$I116:$AM116,"S3")*3)+(COUNTIF(beosztás!$I116:$AM116,"S4")*4)+(COUNTIF(beosztás!$I116:$AM116,"S5")*5)+(COUNTIF(beosztás!$I116:$AM116,"S6")*6)+(COUNTIF(beosztás!$I116:$AM116,"S7")*7)+(COUNTIF(beosztás!$I116:$AM116,"S8")*8)+(COUNTIF(beosztás!$I116:$AM116,"S9")*9)+(COUNTIF(beosztás!$I116:$AM116,"S10")*10)+(COUNTIF(beosztás!$I116:$AM116,"S11")*11)+(COUNTIF(beosztás!$I116:$AM116,"S12")*12)+(COUNTIF(beosztás!$I116:$AM116,"SÉ")*12)+(COUNTIF(beosztás!$I116:$AM116,"SÉJ")*8)</f>
        <v>0</v>
      </c>
      <c r="N114" s="704">
        <f>COUNTIF(beosztás!$I116:$AM116,"BN")*12+COUNTIF(beosztás!$I116:$AM116,"BÉ")*12+COUNTIF(beosztás!$I116:$AM116,"BDE")*8+COUNTIF(beosztás!$I116:$AM116,"BDU")*8+COUNTIF(beosztás!$I116:$AM116,"BÉJ")*8+COUNTIF(beosztás!$I116:$AM116,"B1")*1+COUNTIF(beosztás!$I116:$AM116,"B2")*2+COUNTIF(beosztás!$I116:$AM116,"B3")*3+COUNTIF(beosztás!$I116:$AM116,"B5")*5+COUNTIF(beosztás!$I116:$AM116,"B6")*6+COUNTIF(beosztás!$I116:$AM116,"B7")*7+COUNTIF(beosztás!$I116:$AM116,"B8")*8+COUNTIF(beosztás!$I116:$AM116,"B9")*9+COUNTIF(beosztás!$I116:$AM116,"B10")*10+COUNTIF(beosztás!$I116:$AM116,"B11")*11+COUNTIF(beosztás!$I116:$AM116,"B12")*12+COUNTIF(beosztás!$I116:$AM116,"BP")*0</f>
        <v>0</v>
      </c>
      <c r="O114" s="323">
        <f t="shared" ref="O114:O143" si="576">SUM(F114:N114)-L114</f>
        <v>0</v>
      </c>
      <c r="P114" s="704">
        <f>IF(C114="",0,alapadatok!$AN$2)</f>
        <v>0</v>
      </c>
      <c r="Q114" s="323">
        <f t="shared" ref="Q114:Q187" si="577">O114-P114</f>
        <v>0</v>
      </c>
      <c r="R114" s="738">
        <f t="shared" ref="R114:R143" si="578">M114</f>
        <v>0</v>
      </c>
      <c r="S114" s="325"/>
      <c r="T114" s="703">
        <f>COUNTIF(beosztás!$AN116:$BO116,"DE")*8</f>
        <v>0</v>
      </c>
      <c r="U114" s="704">
        <f>COUNTIF(beosztás!$AN116:$BO116,"DU")*8</f>
        <v>0</v>
      </c>
      <c r="V114" s="704">
        <f>COUNTIF(beosztás!$AN116:$BO116,"ÉJ")*8</f>
        <v>0</v>
      </c>
      <c r="W114" s="704">
        <f>COUNTIF(beosztás!$AN116:$BO116,"N")*12</f>
        <v>0</v>
      </c>
      <c r="X114" s="704">
        <f>COUNTIF(beosztás!$AN116:$BO116,"É")*12</f>
        <v>0</v>
      </c>
      <c r="Y114" s="704">
        <f>SUM(beosztás!$AN116:$BO116)</f>
        <v>0</v>
      </c>
      <c r="Z114" s="704">
        <f>(COUNTIF(beosztás!$AN116:$BO116,"SN")*12)+(COUNTIF(beosztás!$AN116:$BO116,"SDE")*8)+(COUNTIF(beosztás!$AN116:$BO116,"SDU")*8)+(COUNTIF(beosztás!$AN116:$BO116,"SÉ")*12)+(COUNTIF(beosztás!$AN116:$BO116,"SÉJ")*8)+(COUNTIF(beosztás!$AN116:$BO116,"S1")*1)+(COUNTIF(beosztás!$AN116:$BO116,"S2")*2)+(COUNTIF(beosztás!$AN116:$BO116,"S3")*3)+(COUNTIF(beosztás!$AN116:$BO116,"S4")*4)+(COUNTIF(beosztás!$AN116:$BO116,"S5")*5)+(COUNTIF(beosztás!$AN116:$BO116,"S6")*6)+(COUNTIF(beosztás!$AN116:$BO116,"S7")*7)+(COUNTIF(beosztás!$AN116:$BO116,"S8")*8)+(COUNTIF(beosztás!$AN116:$BO116,"S9")*9)+(COUNTIF(beosztás!$AN116:$BO116,"S10")*10)+(COUNTIF(beosztás!$AN116:$BO116,"S11")*11)+(COUNTIF(beosztás!$AN116:$BO116,"S12")*12)</f>
        <v>0</v>
      </c>
      <c r="AA114" s="704">
        <f>COUNTIF(beosztás!$AN116:$BO116,"FÜ")*8</f>
        <v>0</v>
      </c>
      <c r="AB114" s="704">
        <f>COUNTIF(beosztás!$AN116:$BO116,"BN")*12+COUNTIF(beosztás!$AN116:$BO116,"BÉ")*12+COUNTIF(beosztás!$AN116:$BO116,"BDE")*8+COUNTIF(beosztás!$AN116:$BO116,"BDU")*8+COUNTIF(beosztás!$AN116:$BO116,"BÉJ")*8+COUNTIF(beosztás!$AN116:$BO116,"B1")*1+COUNTIF(beosztás!$AN116:$BO116,"B2")*2+COUNTIF(beosztás!$AN116:$BO116,"B3")*3+COUNTIF(beosztás!$AN116:$BO116,"B5")*5+COUNTIF(beosztás!$AN116:$BO116,"B6")*6+COUNTIF(beosztás!$AN116:$BO116,"B7")*7+COUNTIF(beosztás!$AN116:$BO116,"B8")*8+COUNTIF(beosztás!$AN116:$BO116,"B9")*9+COUNTIF(beosztás!$AN116:$BO116,"B10")*10+COUNTIF(beosztás!$AN116:$BO116,"B11")*11+COUNTIF(beosztás!$AN116:$BO116,"B12")*12+COUNTIF(beosztás!$AN116:$BO116,"BP")*0</f>
        <v>0</v>
      </c>
      <c r="AC114" s="323">
        <f t="shared" ref="AC114:AC143" si="579">SUM(T114:AB114)-AA114</f>
        <v>0</v>
      </c>
      <c r="AD114" s="710">
        <f>IF(C114="",0,alapadatok!$AN$3)</f>
        <v>0</v>
      </c>
      <c r="AE114" s="323">
        <f t="shared" si="421"/>
        <v>0</v>
      </c>
      <c r="AF114" s="738">
        <f t="shared" ref="AF114:AF143" si="580">Z114</f>
        <v>0</v>
      </c>
      <c r="AG114" s="325"/>
      <c r="AH114" s="322">
        <f t="shared" ref="AH114:AH143" si="581">F114+T114</f>
        <v>0</v>
      </c>
      <c r="AI114" s="323">
        <f t="shared" ref="AI114:AI143" si="582">G114+U114</f>
        <v>0</v>
      </c>
      <c r="AJ114" s="323">
        <f t="shared" ref="AJ114:AJ143" si="583">H114+V114</f>
        <v>0</v>
      </c>
      <c r="AK114" s="323">
        <f t="shared" ref="AK114:AK143" si="584">I114+W114</f>
        <v>0</v>
      </c>
      <c r="AL114" s="323">
        <f t="shared" ref="AL114:AL143" si="585">J114+X114</f>
        <v>0</v>
      </c>
      <c r="AM114" s="323">
        <f t="shared" ref="AM114:AM143" si="586">K114+Y114</f>
        <v>0</v>
      </c>
      <c r="AN114" s="323">
        <f t="shared" ref="AN114:AN143" si="587">M114+Z114</f>
        <v>0</v>
      </c>
      <c r="AO114" s="323">
        <f t="shared" ref="AO114:AO143" si="588">L114+AA114</f>
        <v>0</v>
      </c>
      <c r="AP114" s="323">
        <f t="shared" si="431"/>
        <v>0</v>
      </c>
      <c r="AQ114" s="323">
        <f t="shared" si="432"/>
        <v>0</v>
      </c>
      <c r="AR114" s="323">
        <f t="shared" si="433"/>
        <v>0</v>
      </c>
      <c r="AS114" s="323">
        <f t="shared" si="434"/>
        <v>0</v>
      </c>
      <c r="AT114" s="738">
        <f t="shared" ref="AT114:AT143" si="589">AN114</f>
        <v>0</v>
      </c>
      <c r="AU114" s="326"/>
      <c r="AV114" s="703">
        <f>COUNTIF(beosztás!$BP116:$CT116,"DE")*8</f>
        <v>0</v>
      </c>
      <c r="AW114" s="704">
        <f>COUNTIF(beosztás!$BP116:$CT116,"DU")*8</f>
        <v>0</v>
      </c>
      <c r="AX114" s="704">
        <f>COUNTIF(beosztás!$BP116:$CT116,"ÉJ")*8</f>
        <v>0</v>
      </c>
      <c r="AY114" s="704">
        <f>COUNTIF(beosztás!$BP116:$CT116,"N")*12</f>
        <v>0</v>
      </c>
      <c r="AZ114" s="704">
        <f>COUNTIF(beosztás!$BP116:$CT116,"é")*12</f>
        <v>0</v>
      </c>
      <c r="BA114" s="704">
        <f>SUM(beosztás!$BP116:$CT116)</f>
        <v>0</v>
      </c>
      <c r="BB114" s="704">
        <f>COUNTIF(beosztás!$BP116:$CT116,"FÜ")*8</f>
        <v>0</v>
      </c>
      <c r="BC114" s="876">
        <f>(COUNTIF(beosztás!$BP116:$CT116,"SN")*12)+(COUNTIF(beosztás!$BP116:$CT116,"SDE")*8)+(COUNTIF(beosztás!$BP116:$CT116,"SDU")*8)+(COUNTIF(beosztás!$BP116:$CT116,"SÉ")*12)+(COUNTIF(beosztás!$BP116:$CT116,"SÉJ")*8)+(COUNTIF(beosztás!$BP116:$CT116,"S1")*1)+(COUNTIF(beosztás!$BP116:$CT116,"S2")*2)+(COUNTIF(beosztás!$BP116:$CT116,"S3")*3)+(COUNTIF(beosztás!$BP116:$CT116,"S4")*4)+(COUNTIF(beosztás!$BP116:$CT116,"S5")*5)+(COUNTIF(beosztás!$BP116:$CT116,"S6")*6)+(COUNTIF(beosztás!$BP116:$CT116,"S7")*7)+(COUNTIF(beosztás!$BP116:$CT116,"S8")*8)+(COUNTIF(beosztás!$BP116:$CT116,"S9")*9)+(COUNTIF(beosztás!$BP116:$CT116,"S10")*10)+(COUNTIF(beosztás!$BP116:$CT116,"S11")*11)+(COUNTIF(beosztás!$BP116:$CT116,"S12")*12)</f>
        <v>0</v>
      </c>
      <c r="BD114" s="704">
        <f>COUNTIF(beosztás!$BP116:$CT116,"BN")*12+COUNTIF(beosztás!$BP116:$CT116,"BÉ")*12+COUNTIF(beosztás!$BP116:$CT116,"BDE")*8+COUNTIF(beosztás!$BP116:$CT116,"BDU")*8+COUNTIF(beosztás!$BP116:$CT116,"BÉJ")*8+COUNTIF(beosztás!$BP116:$CT116,"B1")*1+COUNTIF(beosztás!$BP116:$CT116,"B2")*2+COUNTIF(beosztás!$BP116:$CT116,"B3")*3+COUNTIF(beosztás!$BP116:$CT116,"B5")*5+COUNTIF(beosztás!$BP116:$CT116,"B6")*6+COUNTIF(beosztás!$BP116:$CT116,"B7")*7+COUNTIF(beosztás!$BP116:$CT116,"B8")*8+COUNTIF(beosztás!$BP116:$CT116,"B9")*9+COUNTIF(beosztás!$BP116:$CT116,"B10")*10+COUNTIF(beosztás!$BP116:$CT116,"B11")*11+COUNTIF(beosztás!$BP116:$CT116,"B12")*12+COUNTIF(beosztás!$BP116:$CT116,"BP")*0</f>
        <v>0</v>
      </c>
      <c r="BE114" s="323">
        <f t="shared" ref="BE114:BE143" si="590">SUM(AV114:BD114)-BB114</f>
        <v>0</v>
      </c>
      <c r="BF114" s="704">
        <f>IF(C114="",0,alapadatok!$AN$4)</f>
        <v>0</v>
      </c>
      <c r="BG114" s="323">
        <f t="shared" ref="BG114:BG167" si="591">BE114-BF114</f>
        <v>0</v>
      </c>
      <c r="BH114" s="738">
        <f t="shared" ref="BH114:BH143" si="592">BC114</f>
        <v>0</v>
      </c>
      <c r="BI114" s="325"/>
      <c r="BJ114" s="703">
        <f>COUNTIF(beosztás!$CU116:$DX116,"DE")*8</f>
        <v>0</v>
      </c>
      <c r="BK114" s="704">
        <f>COUNTIF(beosztás!$CU116:$DX116,"DU")*8</f>
        <v>0</v>
      </c>
      <c r="BL114" s="704">
        <f>COUNTIF(beosztás!$CU116:$DX116,"ÉJ")*8</f>
        <v>0</v>
      </c>
      <c r="BM114" s="704">
        <f>COUNTIF(beosztás!$CU116:$DX116,"N")*12</f>
        <v>0</v>
      </c>
      <c r="BN114" s="704">
        <f>COUNTIF(beosztás!$CU116:$DX116,"É")*12</f>
        <v>0</v>
      </c>
      <c r="BO114" s="704">
        <f>SUM(beosztás!$CU116:$DX116)</f>
        <v>0</v>
      </c>
      <c r="BP114" s="876">
        <f>(COUNTIF(beosztás!$CU116:$DX116,"SN")*12)+(COUNTIF(beosztás!$CU116:$DX116,"SDE")*8)+(COUNTIF(beosztás!$CU116:$DX116,"SDU")*8)+(COUNTIF(beosztás!$CU116:$DX116,"SÉ")*12)+(COUNTIF(beosztás!$CU116:$DX116,"SÉJ")*8)+(COUNTIF(beosztás!$CU116:$DX116,"S1")*1)+(COUNTIF(beosztás!$CU116:$DX116,"S2")*2)+(COUNTIF(beosztás!$CU116:$DX116,"S3")*3)+(COUNTIF(beosztás!$CU116:$DX116,"S4")*4)+(COUNTIF(beosztás!$CU116:$DX116,"S5")*5)+(COUNTIF(beosztás!$CU116:$DX116,"S6")*6)+(COUNTIF(beosztás!$CU116:$DX116,"S7")*7)+(COUNTIF(beosztás!$CU116:$DX116,"S8")*8)+(COUNTIF(beosztás!$CU116:$DX116,"S9")*9)+(COUNTIF(beosztás!$CU116:$DX116,"S10")*10)+(COUNTIF(beosztás!$CU116:$DX116,"S11")*11)+(COUNTIF(beosztás!$CU116:$DX116,"S12")*12)</f>
        <v>0</v>
      </c>
      <c r="BQ114" s="704">
        <f>COUNTIF(beosztás!$CU116:$DX116,"FÜ")*8</f>
        <v>0</v>
      </c>
      <c r="BR114" s="704">
        <f>COUNTIF(beosztás!$CU116:$DX116,"BN")*12+COUNTIF(beosztás!$CU116:$DX116,"BÉ")*12+COUNTIF(beosztás!$CU116:$DX116,"BDE")*8+COUNTIF(beosztás!$CU116:$DX116,"BDU")*8+COUNTIF(beosztás!$CU116:$DX116,"BÉJ")*8+COUNTIF(beosztás!$CU116:$DX116,"B1")*1+COUNTIF(beosztás!$CU116:$DX116,"B2")*2+COUNTIF(beosztás!$CU116:$DX116,"B3")*3+COUNTIF(beosztás!$CU116:$DX116,"B5")*5+COUNTIF(beosztás!$CU116:$DX116,"B6")*6+COUNTIF(beosztás!$CU116:$DX116,"B7")*7+COUNTIF(beosztás!$CU116:$DX116,"B8")*8+COUNTIF(beosztás!$CU116:$DX116,"B9")*9+COUNTIF(beosztás!$CU116:$DX116,"B10")*10+COUNTIF(beosztás!$CU116:$DX116,"B11")*11+COUNTIF(beosztás!$CU116:$DX116,"B12")*12+COUNTIF(beosztás!$CU116:$DX116,"BP")*0</f>
        <v>0</v>
      </c>
      <c r="BS114" s="323">
        <f t="shared" ref="BS114:BS143" si="593">SUM(BJ114:BR114)-BQ114</f>
        <v>0</v>
      </c>
      <c r="BT114" s="704">
        <f>IF(C114="",0,alapadatok!$AN$5)</f>
        <v>0</v>
      </c>
      <c r="BU114" s="323">
        <f t="shared" ref="BU114:BU167" si="594">BS114-BT114</f>
        <v>0</v>
      </c>
      <c r="BV114" s="738">
        <f t="shared" ref="BV114:BV143" si="595">BP114</f>
        <v>0</v>
      </c>
      <c r="BW114" s="325"/>
      <c r="BX114" s="322">
        <f t="shared" ref="BX114:BX167" si="596">AV114+BJ114</f>
        <v>0</v>
      </c>
      <c r="BY114" s="323">
        <f t="shared" ref="BY114:BY167" si="597">AW114+BK114</f>
        <v>0</v>
      </c>
      <c r="BZ114" s="323">
        <f t="shared" ref="BZ114:BZ167" si="598">AX114+BL114</f>
        <v>0</v>
      </c>
      <c r="CA114" s="323">
        <f t="shared" ref="CA114:CA167" si="599">AY114+BM114</f>
        <v>0</v>
      </c>
      <c r="CB114" s="323">
        <f t="shared" ref="CB114:CB167" si="600">AZ114+BN114</f>
        <v>0</v>
      </c>
      <c r="CC114" s="323">
        <f t="shared" ref="CC114:CC167" si="601">BA114+BO114</f>
        <v>0</v>
      </c>
      <c r="CD114" s="323">
        <f t="shared" ref="CD114:CD167" si="602">BC114+BP114</f>
        <v>0</v>
      </c>
      <c r="CE114" s="323">
        <f t="shared" ref="CE114:CE167" si="603">BB114+BQ114</f>
        <v>0</v>
      </c>
      <c r="CF114" s="323">
        <f t="shared" ref="CF114:CF167" si="604">BD114+BR114</f>
        <v>0</v>
      </c>
      <c r="CG114" s="323">
        <f t="shared" ref="CG114:CG167" si="605">BE114+BS114</f>
        <v>0</v>
      </c>
      <c r="CH114" s="323">
        <f t="shared" ref="CH114:CH167" si="606">BF114+BT114</f>
        <v>0</v>
      </c>
      <c r="CI114" s="323">
        <f t="shared" ref="CI114:CI167" si="607">CG114-CH114</f>
        <v>0</v>
      </c>
      <c r="CJ114" s="738">
        <f t="shared" ref="CJ114:CJ143" si="608">CD114</f>
        <v>0</v>
      </c>
      <c r="CK114" s="326"/>
      <c r="CL114" s="703">
        <f>COUNTIF(beosztás!$DY116:$FC116,"DE")*8</f>
        <v>0</v>
      </c>
      <c r="CM114" s="704">
        <f>COUNTIF(beosztás!$DY116:$FC116,"DU")*8</f>
        <v>0</v>
      </c>
      <c r="CN114" s="704">
        <f>COUNTIF(beosztás!$DY116:$FC116,"ÉJ")*8</f>
        <v>0</v>
      </c>
      <c r="CO114" s="704">
        <f>COUNTIF(beosztás!$DY116:$FC116,"N")*12</f>
        <v>0</v>
      </c>
      <c r="CP114" s="704">
        <f>COUNTIF(beosztás!$DY116:$FC116,"é")*12</f>
        <v>0</v>
      </c>
      <c r="CQ114" s="704">
        <f>SUM(beosztás!$DY116:$FC116)</f>
        <v>0</v>
      </c>
      <c r="CR114" s="704">
        <f>COUNTIF(beosztás!$DY116:$FC116,"FÜ")*8</f>
        <v>0</v>
      </c>
      <c r="CS114" s="876">
        <f>(COUNTIF(beosztás!$DY116:$FC116,"SN")*12)+(COUNTIF(beosztás!$DY116:$FC116,"SDE")*8)+(COUNTIF(beosztás!$DY116:$FC116,"SDU")*8)+(COUNTIF(beosztás!$DY116:$FC116,"SÉ")*12)+(COUNTIF(beosztás!$DY116:$FC116,"SÉJ")*8)+(COUNTIF(beosztás!$DY116:$FC116,"S1")*1)+(COUNTIF(beosztás!$DY116:$FC116,"S2")*2)+(COUNTIF(beosztás!$DY116:$FC116,"S3")*3)+(COUNTIF(beosztás!$DY116:$FC116,"S4")*4)+(COUNTIF(beosztás!$DY116:$FC116,"S5")*5)+(COUNTIF(beosztás!$DY116:$FC116,"S6")*6)+(COUNTIF(beosztás!$DY116:$FC116,"S7")*7)+(COUNTIF(beosztás!$DY116:$FC116,"S8")*8)+(COUNTIF(beosztás!$DY116:$FC116,"S9")*9)+(COUNTIF(beosztás!$DY116:$FC116,"S10")*10)+(COUNTIF(beosztás!$DY116:$FC116,"S11")*11)+(COUNTIF(beosztás!$DY116:$FC116,"S12")*12)</f>
        <v>0</v>
      </c>
      <c r="CT114" s="704">
        <f>COUNTIF(beosztás!$DY116:$FC116,"BN")*12+COUNTIF(beosztás!$DY116:$FC116,"BÉ")*12+COUNTIF(beosztás!$DY116:$FC116,"BDE")*8+COUNTIF(beosztás!$DY116:$FC116,"BDU")*8+COUNTIF(beosztás!$DY116:$FC116,"BÉJ")*8+COUNTIF(beosztás!$DY116:$FC116,"B1")*1+COUNTIF(beosztás!$DY116:$FC116,"B2")*2+COUNTIF(beosztás!$DY116:$FC116,"B3")*3+COUNTIF(beosztás!$DY116:$FC116,"B5")*5+COUNTIF(beosztás!$DY116:$FC116,"B6")*6+COUNTIF(beosztás!$DY116:$FC116,"B7")*7+COUNTIF(beosztás!$DY116:$FC116,"B8")*8+COUNTIF(beosztás!$DY116:$FC116,"B9")*9+COUNTIF(beosztás!$DY116:$FC116,"B10")*10+COUNTIF(beosztás!$DY116:$FC116,"B11")*11+COUNTIF(beosztás!$DY116:$FC116,"B12")*12+COUNTIF(beosztás!$DY116:$FC116,"BP")*0</f>
        <v>0</v>
      </c>
      <c r="CU114" s="323">
        <f t="shared" ref="CU114:CU143" si="609">SUM(CL114:CT114)-CR114</f>
        <v>0</v>
      </c>
      <c r="CV114" s="704">
        <f>IF(C114="",0,alapadatok!$AN$6)</f>
        <v>0</v>
      </c>
      <c r="CW114" s="323">
        <f t="shared" ref="CW114:CW187" si="610">CU114-CV114</f>
        <v>0</v>
      </c>
      <c r="CX114" s="877">
        <f t="shared" ref="CX114:CX143" si="611">CS114</f>
        <v>0</v>
      </c>
      <c r="CY114" s="325"/>
      <c r="CZ114" s="703">
        <f>COUNTIF(beosztás!$FD116:$GG116,"DE")*8</f>
        <v>0</v>
      </c>
      <c r="DA114" s="704">
        <f>COUNTIF(beosztás!$FD116:$GG116,"DU")*8</f>
        <v>0</v>
      </c>
      <c r="DB114" s="704">
        <f>COUNTIF(beosztás!$FD116:$GG116,"ÉJ")*8</f>
        <v>0</v>
      </c>
      <c r="DC114" s="704">
        <f>COUNTIF(beosztás!$FD116:$GG116,"N")*12</f>
        <v>0</v>
      </c>
      <c r="DD114" s="704">
        <f>COUNTIF(beosztás!$FD116:$GG116,"É")*12</f>
        <v>0</v>
      </c>
      <c r="DE114" s="704">
        <f>SUM(beosztás!$FD116:$GG116)</f>
        <v>0</v>
      </c>
      <c r="DF114" s="876">
        <f>(COUNTIF(beosztás!$FD116:$GG116,"SN")*12)+(COUNTIF(beosztás!$FD116:$GG116,"SDE")*8)+(COUNTIF(beosztás!$FD116:$GG116,"SDU")*8)+(COUNTIF(beosztás!$FD116:$GG116,"SÉ")*12)+(COUNTIF(beosztás!$FD116:$GG116,"SÉJ")*8)+(COUNTIF(beosztás!$FD116:$GG116,"S1")*1)+(COUNTIF(beosztás!$FD116:$GG116,"S2")*2)+(COUNTIF(beosztás!$FD116:$GG116,"S3")*3)+(COUNTIF(beosztás!$FD116:$GG116,"S4")*4)+(COUNTIF(beosztás!$FD116:$GG116,"S5")*5)+(COUNTIF(beosztás!$FD116:$GG116,"S6")*6)+(COUNTIF(beosztás!$FD116:$GG116,"S7")*7)+(COUNTIF(beosztás!$FD116:$GG116,"S8")*8)+(COUNTIF(beosztás!$FD116:$GG116,"S9")*9)+(COUNTIF(beosztás!$FD116:$GG116,"S10")*10)+(COUNTIF(beosztás!$FD116:$GG116,"S11")*11)+(COUNTIF(beosztás!$FD116:$GG116,"S12")*12)</f>
        <v>0</v>
      </c>
      <c r="DG114" s="704">
        <f>COUNTIF(beosztás!$FD116:$GG116,"FÜ")*8</f>
        <v>0</v>
      </c>
      <c r="DH114" s="704">
        <f>COUNTIF(beosztás!$FD116:$GG116,"BN")*12+COUNTIF(beosztás!$FD116:$GG116,"BÉ")*12+COUNTIF(beosztás!$FD116:$GG116,"BDE")*8+COUNTIF(beosztás!$FD116:$GG116,"BDU")*8+COUNTIF(beosztás!$FD116:$GG116,"BÉJ")*8+COUNTIF(beosztás!$FD116:$GG116,"B1")*1+COUNTIF(beosztás!$FD116:$GG116,"B2")*2+COUNTIF(beosztás!$FD116:$GG116,"B3")*3+COUNTIF(beosztás!$FD116:$GG116,"B5")*5+COUNTIF(beosztás!$FD116:$GG116,"B6")*6+COUNTIF(beosztás!$FD116:$GG116,"B7")*7+COUNTIF(beosztás!$FD116:$GG116,"B8")*8+COUNTIF(beosztás!$FD116:$GG116,"B9")*9+COUNTIF(beosztás!$FD116:$GG116,"B10")*10+COUNTIF(beosztás!$FD116:$GG116,"B11")*11+COUNTIF(beosztás!$FD116:$GG116,"B12")*12+COUNTIF(beosztás!$FD116:$GG116,"BP")*0</f>
        <v>0</v>
      </c>
      <c r="DI114" s="323">
        <f t="shared" ref="DI114:DI143" si="612">SUM(CZ114:DH114)-DG114</f>
        <v>0</v>
      </c>
      <c r="DJ114" s="704">
        <f>IF(C114="",0,alapadatok!$AN$7)</f>
        <v>0</v>
      </c>
      <c r="DK114" s="323">
        <f t="shared" ref="DK114:DK189" si="613">DI114-DJ114</f>
        <v>0</v>
      </c>
      <c r="DL114" s="738">
        <f t="shared" ref="DL114:DL143" si="614">DF114</f>
        <v>0</v>
      </c>
      <c r="DM114" s="325"/>
      <c r="DN114" s="322">
        <f t="shared" ref="DN114:DN189" si="615">CL114+CZ114</f>
        <v>0</v>
      </c>
      <c r="DO114" s="323">
        <f t="shared" ref="DO114:DO189" si="616">CM114+DA114</f>
        <v>0</v>
      </c>
      <c r="DP114" s="323">
        <f t="shared" ref="DP114:DP189" si="617">CN114+DB114</f>
        <v>0</v>
      </c>
      <c r="DQ114" s="323">
        <f t="shared" ref="DQ114:DQ189" si="618">CO114+DC114</f>
        <v>0</v>
      </c>
      <c r="DR114" s="323">
        <f t="shared" ref="DR114:DR189" si="619">CP114+DD114</f>
        <v>0</v>
      </c>
      <c r="DS114" s="323">
        <f t="shared" ref="DS114:DS189" si="620">CQ114+DE114</f>
        <v>0</v>
      </c>
      <c r="DT114" s="323">
        <f t="shared" ref="DT114:DT189" si="621">CS114+DF114</f>
        <v>0</v>
      </c>
      <c r="DU114" s="323">
        <f t="shared" ref="DU114:DU189" si="622">CR114+DG114</f>
        <v>0</v>
      </c>
      <c r="DV114" s="323">
        <f t="shared" ref="DV114:DV189" si="623">CT114+DH114</f>
        <v>0</v>
      </c>
      <c r="DW114" s="323">
        <f t="shared" ref="DW114:DW189" si="624">CU114+DI114</f>
        <v>0</v>
      </c>
      <c r="DX114" s="323">
        <f t="shared" ref="DX114:DX189" si="625">CV114+DJ114</f>
        <v>0</v>
      </c>
      <c r="DY114" s="323">
        <f t="shared" ref="DY114:DY189" si="626">DW114-DX114</f>
        <v>0</v>
      </c>
      <c r="DZ114" s="877">
        <f t="shared" ref="DZ114:DZ143" si="627">DT114</f>
        <v>0</v>
      </c>
      <c r="EA114" s="326"/>
      <c r="EB114" s="703">
        <f>COUNTIF(beosztás!$GH116:$HL116,"DE")*8</f>
        <v>0</v>
      </c>
      <c r="EC114" s="704">
        <f>COUNTIF(beosztás!$GH116:$HL116,"DU")*8</f>
        <v>0</v>
      </c>
      <c r="ED114" s="704">
        <f>COUNTIF(beosztás!$GH116:$HL116,"ÉJ")*8</f>
        <v>0</v>
      </c>
      <c r="EE114" s="704">
        <f>COUNTIF(beosztás!$GH116:$HL116,"N")*12</f>
        <v>0</v>
      </c>
      <c r="EF114" s="704">
        <f>COUNTIF(beosztás!$GH116:$HL116,"é")*12</f>
        <v>0</v>
      </c>
      <c r="EG114" s="704">
        <f>SUM(beosztás!$GH116:$HL116)</f>
        <v>0</v>
      </c>
      <c r="EH114" s="704">
        <f>COUNTIF(beosztás!$GH116:$HL116,"FÜ")*8</f>
        <v>0</v>
      </c>
      <c r="EI114" s="876">
        <f>(COUNTIF(beosztás!$GH116:$HL116,"SN")*12)+(COUNTIF(beosztás!$GH116:$HL116,"SDE")*8)+(COUNTIF(beosztás!$GH116:$HL116,"SDU")*8)+(COUNTIF(beosztás!$GH116:$HL116,"SÉ")*12)+(COUNTIF(beosztás!$GH116:$HL116,"SÉJ")*8)+(COUNTIF(beosztás!$GH116:$HL116,"S1")*1)+(COUNTIF(beosztás!$GH116:$HL116,"S2")*2)+(COUNTIF(beosztás!$GH116:$HL116,"S3")*3)+(COUNTIF(beosztás!$GH116:$HL116,"S4")*4)+(COUNTIF(beosztás!$GH116:$HL116,"S5")*5)+(COUNTIF(beosztás!$GH116:$HL116,"S6")*6)+(COUNTIF(beosztás!$GH116:$HL116,"S7")*7)+(COUNTIF(beosztás!$GH116:$HL116,"S8")*8)+(COUNTIF(beosztás!$GH116:$HL116,"S9")*9)+(COUNTIF(beosztás!$GH116:$HL116,"S10")*10)+(COUNTIF(beosztás!$GH116:$HL116,"S11")*11)+(COUNTIF(beosztás!$GH116:$HL116,"S12")*12)</f>
        <v>0</v>
      </c>
      <c r="EJ114" s="704">
        <f>COUNTIF(beosztás!$GH116:$HL116,"BN")*12+COUNTIF(beosztás!$GH116:$HL116,"BÉ")*12+COUNTIF(beosztás!$GH116:$HL116,"BDE")*8+COUNTIF(beosztás!$GH116:$HL116,"BDU")*8+COUNTIF(beosztás!$GH116:$HL116,"BÉJ")*8+COUNTIF(beosztás!$GH116:$HL116,"B1")*1+COUNTIF(beosztás!$GH116:$HL116,"B2")*2+COUNTIF(beosztás!$GH116:$HL116,"B3")*3+COUNTIF(beosztás!$GH116:$HL116,"B5")*5+COUNTIF(beosztás!$GH116:$HL116,"B6")*6+COUNTIF(beosztás!$GH116:$HL116,"B7")*7+COUNTIF(beosztás!$GH116:$HL116,"B8")*8+COUNTIF(beosztás!$GH116:$HL116,"B9")*9+COUNTIF(beosztás!$GH116:$HL116,"B10")*10+COUNTIF(beosztás!$GH116:$HL116,"B11")*11+COUNTIF(beosztás!$GH116:$HL116,"B12")*12+COUNTIF(beosztás!$GH116:$HL116,"BP")*0</f>
        <v>0</v>
      </c>
      <c r="EK114" s="323">
        <f t="shared" ref="EK114:EK143" si="628">SUM(EB114:EJ114)-EH114</f>
        <v>0</v>
      </c>
      <c r="EL114" s="704">
        <f>IF(C114="",0,alapadatok!$AN$8)</f>
        <v>0</v>
      </c>
      <c r="EM114" s="323">
        <f t="shared" ref="EM114:EM189" si="629">EK114-EL114</f>
        <v>0</v>
      </c>
      <c r="EN114" s="877">
        <f t="shared" ref="EN114:EN143" si="630">EI114</f>
        <v>0</v>
      </c>
      <c r="EO114" s="325"/>
      <c r="EP114" s="703">
        <f>COUNTIF(beosztás!$HM116:$IQ116,"DE")*8</f>
        <v>0</v>
      </c>
      <c r="EQ114" s="704">
        <f>COUNTIF(beosztás!$HM116:$IQ116,"DU")*8</f>
        <v>0</v>
      </c>
      <c r="ER114" s="704">
        <f>COUNTIF(beosztás!$HM116:$IQ116,"ÉJ")*8</f>
        <v>0</v>
      </c>
      <c r="ES114" s="704">
        <f>COUNTIF(beosztás!$HM116:$IQ116,"N")*12</f>
        <v>0</v>
      </c>
      <c r="ET114" s="704">
        <f>COUNTIF(beosztás!$HM116:$IQ116,"É")*12</f>
        <v>0</v>
      </c>
      <c r="EU114" s="704">
        <f>SUM(beosztás!$HM116:$IQ116)</f>
        <v>0</v>
      </c>
      <c r="EV114" s="876">
        <f>(COUNTIF(beosztás!$HM116:$IQ116,"SN")*12)+(COUNTIF(beosztás!$HM116:$IQ116,"SDE")*8)+(COUNTIF(beosztás!$HM116:$IQ116,"SDU")*8)+(COUNTIF(beosztás!$HM116:$IQ116,"SÉ")*12)+(COUNTIF(beosztás!$HM116:$IQ116,"SÉJ")*8)+(COUNTIF(beosztás!$HM116:$IQ116,"S1")*1)+(COUNTIF(beosztás!$HM116:$IQ116,"S2")*2)+(COUNTIF(beosztás!$HM116:$IQ116,"S3")*3)+(COUNTIF(beosztás!$HM116:$IQ116,"S4")*4)+(COUNTIF(beosztás!$HM116:$IQ116,"S5")*5)+(COUNTIF(beosztás!$HM116:$IQ116,"S6")*6)+(COUNTIF(beosztás!$HM116:$IQ116,"S7")*7)+(COUNTIF(beosztás!$HM116:$IQ116,"S8")*8)+(COUNTIF(beosztás!$HM116:$IQ116,"S9")*9)+(COUNTIF(beosztás!$HM116:$IQ116,"S10")*10)+(COUNTIF(beosztás!$HM116:$IQ116,"S11")*11)+(COUNTIF(beosztás!$HM116:$IQ116,"S12")*12)</f>
        <v>0</v>
      </c>
      <c r="EW114" s="704">
        <f>COUNTIF(beosztás!$HM116:$IQ116,"FÜ")*8</f>
        <v>0</v>
      </c>
      <c r="EX114" s="704">
        <f>COUNTIF(beosztás!$HM116:$IQ116,"BN")*12+COUNTIF(beosztás!$HM116:$IQ116,"BÉ")*12+COUNTIF(beosztás!$HM116:$IQ116,"BDE")*8+COUNTIF(beosztás!$HM116:$IQ116,"BDU")*8+COUNTIF(beosztás!$HM116:$IQ116,"BÉJ")*8+COUNTIF(beosztás!$HM116:$IQ116,"B1")*1+COUNTIF(beosztás!$HM116:$IQ116,"B2")*2+COUNTIF(beosztás!$HM116:$IQ116,"B3")*3+COUNTIF(beosztás!$HM116:$IQ116,"B5")*5+COUNTIF(beosztás!$HM116:$IQ116,"B6")*6+COUNTIF(beosztás!$HM116:$IQ116,"B7")*7+COUNTIF(beosztás!$HM116:$IQ116,"B8")*8+COUNTIF(beosztás!$HM116:$IQ116,"B9")*9+COUNTIF(beosztás!$HM116:$IQ116,"B10")*10+COUNTIF(beosztás!$HM116:$IQ116,"B11")*11+COUNTIF(beosztás!$HM116:$IQ116,"B12")*12+COUNTIF(beosztás!$HM116:$IQ116,"BP")*0</f>
        <v>0</v>
      </c>
      <c r="EY114" s="323">
        <f t="shared" ref="EY114:EY143" si="631">SUM(EP114:EX114)-EW114</f>
        <v>0</v>
      </c>
      <c r="EZ114" s="704">
        <f>IF(C114="",0,alapadatok!$AN$9)</f>
        <v>0</v>
      </c>
      <c r="FA114" s="323">
        <f t="shared" ref="FA114:FA189" si="632">EY114-EZ114</f>
        <v>0</v>
      </c>
      <c r="FB114" s="877">
        <f t="shared" ref="FB114:FB143" si="633">EV114</f>
        <v>0</v>
      </c>
      <c r="FC114" s="325"/>
      <c r="FD114" s="322">
        <f t="shared" ref="FD114:FD189" si="634">EB114+EP114</f>
        <v>0</v>
      </c>
      <c r="FE114" s="323">
        <f t="shared" ref="FE114:FE189" si="635">EC114+EQ114</f>
        <v>0</v>
      </c>
      <c r="FF114" s="323">
        <f t="shared" ref="FF114:FF189" si="636">ED114+ER114</f>
        <v>0</v>
      </c>
      <c r="FG114" s="323">
        <f t="shared" ref="FG114:FG189" si="637">EE114+ES114</f>
        <v>0</v>
      </c>
      <c r="FH114" s="323">
        <f t="shared" ref="FH114:FH189" si="638">EF114+ET114</f>
        <v>0</v>
      </c>
      <c r="FI114" s="323">
        <f t="shared" ref="FI114:FI189" si="639">EG114+EU114</f>
        <v>0</v>
      </c>
      <c r="FJ114" s="323">
        <f t="shared" ref="FJ114:FJ189" si="640">EI114+EV114</f>
        <v>0</v>
      </c>
      <c r="FK114" s="323">
        <f t="shared" ref="FK114:FK189" si="641">EH114+EW114</f>
        <v>0</v>
      </c>
      <c r="FL114" s="323">
        <f t="shared" ref="FL114:FL189" si="642">EJ114+EX114</f>
        <v>0</v>
      </c>
      <c r="FM114" s="323">
        <f t="shared" ref="FM114:FM189" si="643">EK114+EY114</f>
        <v>0</v>
      </c>
      <c r="FN114" s="323">
        <f t="shared" ref="FN114:FN189" si="644">EL114+EZ114</f>
        <v>0</v>
      </c>
      <c r="FO114" s="323">
        <f t="shared" ref="FO114:FO189" si="645">FM114-FN114</f>
        <v>0</v>
      </c>
      <c r="FP114" s="877">
        <f t="shared" ref="FP114:FP143" si="646">FJ114</f>
        <v>0</v>
      </c>
      <c r="FQ114" s="326"/>
      <c r="FR114" s="703">
        <f>COUNTIF(beosztás!$IR116:$JU116,"DE")*8</f>
        <v>0</v>
      </c>
      <c r="FS114" s="704">
        <f>COUNTIF(beosztás!$IR116:$JU116,"DU")*8</f>
        <v>0</v>
      </c>
      <c r="FT114" s="704">
        <f>COUNTIF(beosztás!$IR116:$JU116,"ÉJ")*8</f>
        <v>0</v>
      </c>
      <c r="FU114" s="704">
        <f>COUNTIF(beosztás!$IR116:$JU116,"N")*12</f>
        <v>0</v>
      </c>
      <c r="FV114" s="704">
        <f>COUNTIF(beosztás!$IR116:$JU116,"é")*12</f>
        <v>0</v>
      </c>
      <c r="FW114" s="704">
        <f>SUM(beosztás!$IR116:$JU116)</f>
        <v>0</v>
      </c>
      <c r="FX114" s="704">
        <f>COUNTIF(beosztás!$IR116:$JU116,"FÜ")*8</f>
        <v>0</v>
      </c>
      <c r="FY114" s="876">
        <f>(COUNTIF(beosztás!$IR116:$JU116,"SN")*12)+(COUNTIF(beosztás!$IR116:$JU116,"SDE")*8)+(COUNTIF(beosztás!$IR116:$JU116,"SDU")*8)+(COUNTIF(beosztás!$IR116:$JU116,"SÉ")*12)+(COUNTIF(beosztás!$IR116:$JU116,"SÉJ")*8)+(COUNTIF(beosztás!$IR116:$JU116,"S1")*1)+(COUNTIF(beosztás!$IR116:$JU116,"S2")*2)+(COUNTIF(beosztás!$IR116:$JU116,"S3")*3)+(COUNTIF(beosztás!$IR116:$JU116,"S4")*4)+(COUNTIF(beosztás!$IR116:$JU116,"S5")*5)+(COUNTIF(beosztás!$IR116:$JU116,"S6")*6)+(COUNTIF(beosztás!$IR116:$JU116,"S7")*7)+(COUNTIF(beosztás!$IR116:$JU116,"S8")*8)+(COUNTIF(beosztás!$IR116:$JU116,"S9")*9)+(COUNTIF(beosztás!$IR116:$JU116,"S10")*10)+(COUNTIF(beosztás!$IR116:$JU116,"S11")*11)+(COUNTIF(beosztás!$IR116:$JU116,"S12")*12)</f>
        <v>0</v>
      </c>
      <c r="FZ114" s="704">
        <f>COUNTIF(beosztás!$IR116:$JU116,"BN")*12+COUNTIF(beosztás!$IR116:$JU116,"BÉ")*12+COUNTIF(beosztás!$IR116:$JU116,"BDE")*8+COUNTIF(beosztás!$IR116:$JU116,"BDU")*8+COUNTIF(beosztás!$IR116:$JU116,"BÉJ")*8+COUNTIF(beosztás!$IR116:$JU116,"B1")*1+COUNTIF(beosztás!$IR116:$JU116,"B2")*2+COUNTIF(beosztás!$IR116:$JU116,"B3")*3+COUNTIF(beosztás!$IR116:$JU116,"B5")*5+COUNTIF(beosztás!$IR116:$JU116,"B6")*6+COUNTIF(beosztás!$IR116:$JU116,"B7")*7+COUNTIF(beosztás!$IR116:$JU116,"B8")*8+COUNTIF(beosztás!$IR116:$JU116,"B9")*9+COUNTIF(beosztás!$IR116:$JU116,"B10")*10+COUNTIF(beosztás!$IR116:$JU116,"B11")*11+COUNTIF(beosztás!$IR116:$JU116,"B12")*12+COUNTIF(beosztás!$IR116:$JU116,"BP")*0</f>
        <v>0</v>
      </c>
      <c r="GA114" s="323">
        <f t="shared" ref="GA114:GA143" si="647">SUM(FR114:FZ114)-FX114</f>
        <v>0</v>
      </c>
      <c r="GB114" s="704">
        <f>IF(C114="",0,alapadatok!$AN$10)</f>
        <v>0</v>
      </c>
      <c r="GC114" s="323">
        <f t="shared" ref="GC114:GC167" si="648">GA114-GB114</f>
        <v>0</v>
      </c>
      <c r="GD114" s="877">
        <f t="shared" ref="GD114:GD143" si="649">FY114</f>
        <v>0</v>
      </c>
      <c r="GE114" s="327"/>
      <c r="GF114" s="703">
        <f>COUNTIF(beosztás!$JV116:$KZ116,"DE")*8</f>
        <v>0</v>
      </c>
      <c r="GG114" s="704">
        <f>COUNTIF(beosztás!$JV116:$KZ116,"DU")*8</f>
        <v>0</v>
      </c>
      <c r="GH114" s="704">
        <f>COUNTIF(beosztás!$JV116:$KZ116,"ÉJ")*8</f>
        <v>0</v>
      </c>
      <c r="GI114" s="704">
        <f>COUNTIF(beosztás!$JV116:$KZ116,"N")*12</f>
        <v>0</v>
      </c>
      <c r="GJ114" s="704">
        <f>COUNTIF(beosztás!$JV116:$KZ116,"É")*12</f>
        <v>0</v>
      </c>
      <c r="GK114" s="704">
        <f>SUM(beosztás!$JV116:$KZ116)</f>
        <v>0</v>
      </c>
      <c r="GL114" s="876">
        <f>(COUNTIF(beosztás!$JV116:$KZ116,"SN")*12)+(COUNTIF(beosztás!$JV116:$KZ116,"SDE")*8)+(COUNTIF(beosztás!$JV116:$KZ116,"SDU")*8)+(COUNTIF(beosztás!$JV116:$KZ116,"SÉ")*12)+(COUNTIF(beosztás!$JV116:$KZ116,"SÉJ")*8)+(COUNTIF(beosztás!$JV116:$KZ116,"S1")*1)+(COUNTIF(beosztás!$JV116:$KZ116,"S2")*2)+(COUNTIF(beosztás!$JV116:$KZ116,"S3")*3)+(COUNTIF(beosztás!$JV116:$KZ116,"S4")*4)+(COUNTIF(beosztás!$JV116:$KZ116,"S5")*5)+(COUNTIF(beosztás!$JV116:$KZ116,"S6")*6)+(COUNTIF(beosztás!$JV116:$KZ116,"S7")*7)+(COUNTIF(beosztás!$JV116:$KZ116,"S8")*8)+(COUNTIF(beosztás!$JV116:$KZ116,"S9")*9)+(COUNTIF(beosztás!$JV116:$KZ116,"S10")*10)+(COUNTIF(beosztás!$JV116:$KZ116,"S11")*11)+(COUNTIF(beosztás!$JV116:$KZ116,"S12")*12)</f>
        <v>0</v>
      </c>
      <c r="GM114" s="704">
        <f>COUNTIF(beosztás!$JV116:$KZ116,"FÜ")*8</f>
        <v>0</v>
      </c>
      <c r="GN114" s="704">
        <f>COUNTIF(beosztás!$JV116:$KZ116,"BN")*12+COUNTIF(beosztás!$JV116:$KZ116,"BÉ")*12+COUNTIF(beosztás!$JV116:$KZ116,"BDE")*8+COUNTIF(beosztás!$JV116:$KZ116,"BDU")*8+COUNTIF(beosztás!$JV116:$KZ116,"BÉJ")*8+COUNTIF(beosztás!$JV116:$KZ116,"B1")*1+COUNTIF(beosztás!$JV116:$KZ116,"B2")*2+COUNTIF(beosztás!$JV116:$KZ116,"B3")*3+COUNTIF(beosztás!$JV116:$KZ116,"B5")*5+COUNTIF(beosztás!$JV116:$KZ116,"B6")*6+COUNTIF(beosztás!$JV116:$KZ116,"B7")*7+COUNTIF(beosztás!$JV116:$KZ116,"B8")*8+COUNTIF(beosztás!$JV116:$KZ116,"B9")*9+COUNTIF(beosztás!$JV116:$KZ116,"B10")*10+COUNTIF(beosztás!$JV116:$KZ116,"B11")*11+COUNTIF(beosztás!$JV116:$KZ116,"B12")*12+COUNTIF(beosztás!$JV116:$KZ116,"BP")*0</f>
        <v>0</v>
      </c>
      <c r="GO114" s="323">
        <f t="shared" ref="GO114:GO143" si="650">SUM(GF114:GN114)-GM114</f>
        <v>0</v>
      </c>
      <c r="GP114" s="704">
        <f>IF(C114="",0,alapadatok!$AN$11)</f>
        <v>0</v>
      </c>
      <c r="GQ114" s="323">
        <f t="shared" ref="GQ114:GQ167" si="651">GO114-GP114</f>
        <v>0</v>
      </c>
      <c r="GR114" s="877">
        <f t="shared" ref="GR114:GR143" si="652">GL114</f>
        <v>0</v>
      </c>
      <c r="GS114" s="327"/>
      <c r="GT114" s="322">
        <f t="shared" ref="GT114:GT187" si="653">FR114+GF114</f>
        <v>0</v>
      </c>
      <c r="GU114" s="323">
        <f t="shared" ref="GU114:GU187" si="654">FS114+GG114</f>
        <v>0</v>
      </c>
      <c r="GV114" s="323">
        <f t="shared" ref="GV114:GV187" si="655">FT114+GH114</f>
        <v>0</v>
      </c>
      <c r="GW114" s="323">
        <f t="shared" ref="GW114:GW187" si="656">FU114+GI114</f>
        <v>0</v>
      </c>
      <c r="GX114" s="323">
        <f t="shared" ref="GX114:GX187" si="657">FV114+GJ114</f>
        <v>0</v>
      </c>
      <c r="GY114" s="323">
        <f t="shared" ref="GY114:GY187" si="658">FW114+GK114</f>
        <v>0</v>
      </c>
      <c r="GZ114" s="323">
        <f t="shared" ref="GZ114:GZ187" si="659">FY114+GL114</f>
        <v>0</v>
      </c>
      <c r="HA114" s="323">
        <f t="shared" ref="HA114:HA187" si="660">FX114+GM114</f>
        <v>0</v>
      </c>
      <c r="HB114" s="323">
        <f t="shared" ref="HB114:HB187" si="661">FZ114+GN114</f>
        <v>0</v>
      </c>
      <c r="HC114" s="323">
        <f t="shared" ref="HC114:HC187" si="662">GA114+GO114</f>
        <v>0</v>
      </c>
      <c r="HD114" s="323">
        <f t="shared" ref="HD114:HD187" si="663">GB114+GP114</f>
        <v>0</v>
      </c>
      <c r="HE114" s="323">
        <f t="shared" ref="HE114:HE187" si="664">HC114-HD114</f>
        <v>0</v>
      </c>
      <c r="HF114" s="877">
        <f t="shared" ref="HF114:HF143" si="665">GZ114</f>
        <v>0</v>
      </c>
      <c r="HG114" s="326"/>
      <c r="HH114" s="703">
        <f>COUNTIF(beosztás!$LA116:$MD116,"DE")*8</f>
        <v>0</v>
      </c>
      <c r="HI114" s="704">
        <f>COUNTIF(beosztás!$LA116:$MD116,"DU")*8</f>
        <v>0</v>
      </c>
      <c r="HJ114" s="704">
        <f>COUNTIF(beosztás!$LA116:$MD116,"ÉJ")*8</f>
        <v>0</v>
      </c>
      <c r="HK114" s="704">
        <f>COUNTIF(beosztás!$LA116:$MD116,"N")*12</f>
        <v>0</v>
      </c>
      <c r="HL114" s="704">
        <f>COUNTIF(beosztás!$LA116:$MD116,"é")*12</f>
        <v>0</v>
      </c>
      <c r="HM114" s="704">
        <f>SUM(beosztás!$LA116:$MD116)</f>
        <v>0</v>
      </c>
      <c r="HN114" s="704">
        <f>COUNTIF(beosztás!$LA116:$MD116,"FÜ")*8</f>
        <v>0</v>
      </c>
      <c r="HO114" s="876">
        <f>(COUNTIF(beosztás!$LA116:$MD116,"SN")*12)+(COUNTIF(beosztás!$LA116:$MD116,"SDE")*8)+(COUNTIF(beosztás!$LA116:$MD116,"SDU")*8)+(COUNTIF(beosztás!$LA116:$MD116,"SÉ")*12)+(COUNTIF(beosztás!$LA116:$MD116,"SÉJ")*8)+(COUNTIF(beosztás!$LA116:$MD116,"S1")*1)+(COUNTIF(beosztás!$LA116:$MD116,"S2")*2)+(COUNTIF(beosztás!$LA116:$MD116,"S3")*3)+(COUNTIF(beosztás!$LA116:$MD116,"S4")*4)+(COUNTIF(beosztás!$LA116:$MD116,"S5")*5)+(COUNTIF(beosztás!$LA116:$MD116,"S6")*6)+(COUNTIF(beosztás!$LA116:$MD116,"S7")*7)+(COUNTIF(beosztás!$LA116:$MD116,"S8")*8)+(COUNTIF(beosztás!$LA116:$MD116,"S9")*9)+(COUNTIF(beosztás!$LA116:$MD116,"S10")*10)+(COUNTIF(beosztás!$LA116:$MD116,"S11")*11)+(COUNTIF(beosztás!$LA116:$MD116,"S12")*12)</f>
        <v>0</v>
      </c>
      <c r="HP114" s="704">
        <f>COUNTIF(beosztás!$LA116:$MD116,"BN")*12+COUNTIF(beosztás!$LA116:$MD116,"BÉ")*12+COUNTIF(beosztás!$LA116:$MD116,"BDE")*8+COUNTIF(beosztás!$LA116:$MD116,"BDU")*8+COUNTIF(beosztás!$LA116:$MD116,"BÉJ")*8+COUNTIF(beosztás!$LA116:$MD116,"B1")*1+COUNTIF(beosztás!$LA116:$MD116,"B2")*2+COUNTIF(beosztás!$LA116:$MD116,"B3")*3+COUNTIF(beosztás!$KZ116:$MC116,"B5")*5+COUNTIF(beosztás!$KZ116:$MC116,"B6")*6+COUNTIF(beosztás!$KZ116:$MC116,"B7")*7+COUNTIF(beosztás!$KZ116:$MC116,"B8")*8+COUNTIF(beosztás!$LA116:$MD116,"B9")*9+COUNTIF(beosztás!$LA116:$MD116,"B10")*10+COUNTIF(beosztás!$LA116:$MD116,"B11")*11+COUNTIF(beosztás!$LA116:$MD116,"B12")*12+COUNTIF(beosztás!$LA116:$MD116,"BP")*0</f>
        <v>0</v>
      </c>
      <c r="HQ114" s="323">
        <f t="shared" ref="HQ114:HQ143" si="666">SUM(HH114:HP114)-HN114</f>
        <v>0</v>
      </c>
      <c r="HR114" s="704">
        <f>IF(C114="",0,alapadatok!$AN$12)</f>
        <v>0</v>
      </c>
      <c r="HS114" s="323">
        <f t="shared" ref="HS114:HS187" si="667">HQ114-HR114</f>
        <v>0</v>
      </c>
      <c r="HT114" s="877">
        <f t="shared" ref="HT114:HT143" si="668">HO114</f>
        <v>0</v>
      </c>
      <c r="HU114" s="327"/>
      <c r="HV114" s="703">
        <f>COUNTIF(beosztás!$ME116:$NI116,"DE")*8</f>
        <v>0</v>
      </c>
      <c r="HW114" s="704">
        <f>COUNTIF(beosztás!$ME116:$NI116,"DU")*8</f>
        <v>0</v>
      </c>
      <c r="HX114" s="704">
        <f>COUNTIF(beosztás!$ME116:$NI116,"ÉJ")*8</f>
        <v>0</v>
      </c>
      <c r="HY114" s="704">
        <f>COUNTIF(beosztás!$ME116:$NI116,"N")*12</f>
        <v>0</v>
      </c>
      <c r="HZ114" s="704">
        <f>COUNTIF(beosztás!$ME116:$NI116,"É")*12</f>
        <v>0</v>
      </c>
      <c r="IA114" s="704">
        <f>SUM(beosztás!$ME116:$NI116)</f>
        <v>0</v>
      </c>
      <c r="IB114" s="704">
        <f>(COUNTIF(beosztás!$ME116:$NI116,"SN")*12)+(COUNTIF(beosztás!$ME116:$NI116,"SDE")*8)+(COUNTIF(beosztás!$ME116:$NI116,"SDU")*8)+(COUNTIF(beosztás!$ME116:$NI116,"SÉ")*12)+(COUNTIF(beosztás!$ME116:$NI116,"SÉJ")*8)+(COUNTIF(beosztás!$ME116:$NI116,"S1")*1)+(COUNTIF(beosztás!$ME116:$NI116,"S2")*2)+(COUNTIF(beosztás!$ME116:$NI116,"S3")*3)+(COUNTIF(beosztás!$ME116:$NI116,"S4")*4)+(COUNTIF(beosztás!$ME116:$NI116,"S5")*5)+(COUNTIF(beosztás!$ME116:$NI116,"S6")*6)+(COUNTIF(beosztás!$ME116:$NI116,"S7")*7)+(COUNTIF(beosztás!$ME116:$NI116,"S8")*8)+(COUNTIF(beosztás!$ME116:$NI116,"S9")*9)+(COUNTIF(beosztás!$ME116:$NI116,"S10")*10)+(COUNTIF(beosztás!$ME116:$NI116,"S11")*11)+(COUNTIF(beosztás!$ME116:$NI116,"S12")*12)</f>
        <v>0</v>
      </c>
      <c r="IC114" s="704">
        <f>COUNTIF(beosztás!$ME116:$NI116,"FÜ")*8</f>
        <v>0</v>
      </c>
      <c r="ID114" s="704">
        <f>COUNTIF(beosztás!$ME116:$NI116,"BN")*12+COUNTIF(beosztás!$ME116:$NI116,"BÉ")*12+COUNTIF(beosztás!$ME116:$NI116,"BDE")*8+COUNTIF(beosztás!$ME116:$NI116,"BDU")*8+COUNTIF(beosztás!$ME116:$NI116,"BÉJ")*8+COUNTIF(beosztás!$ME116:$NI116,"B1")*1+COUNTIF(beosztás!$ME116:$NI116,"B2")*2+COUNTIF(beosztás!$ME116:$NI116,"B3")*3+COUNTIF(beosztás!$ME116:$NI116,"B5")*5+COUNTIF(beosztás!$ME116:$NI116,"B6")*6+COUNTIF(beosztás!$ME116:$NI116,"B7")*7+COUNTIF(beosztás!$ME116:$NI116,"B8")*8+COUNTIF(beosztás!$ME116:$NI116,"B9")*9+COUNTIF(beosztás!$ME116:$NI116,"B10")*10+COUNTIF(beosztás!$ME116:$NI116,"B11")*11+COUNTIF(beosztás!$ME116:$NI116,"B12")*12+COUNTIF(beosztás!$ME116:$NI116,"BP")*0</f>
        <v>0</v>
      </c>
      <c r="IE114" s="323">
        <f t="shared" ref="IE114:IE143" si="669">SUM(HV114:ID114)-IC114</f>
        <v>0</v>
      </c>
      <c r="IF114" s="704">
        <f>IF(C114="",0,alapadatok!$AN$13)</f>
        <v>0</v>
      </c>
      <c r="IG114" s="323">
        <f t="shared" ref="IG114:IG187" si="670">IE114-IF114</f>
        <v>0</v>
      </c>
      <c r="IH114" s="738">
        <f t="shared" ref="IH114:IH143" si="671">IB114</f>
        <v>0</v>
      </c>
      <c r="II114" s="327"/>
      <c r="IJ114" s="322">
        <f t="shared" ref="IJ114:IJ187" si="672">HH114+HV114</f>
        <v>0</v>
      </c>
      <c r="IK114" s="323">
        <f t="shared" ref="IK114:IK187" si="673">HI114+HW114</f>
        <v>0</v>
      </c>
      <c r="IL114" s="323">
        <f t="shared" ref="IL114:IL187" si="674">HJ114+HX114</f>
        <v>0</v>
      </c>
      <c r="IM114" s="323">
        <f t="shared" ref="IM114:IM187" si="675">HK114+HY114</f>
        <v>0</v>
      </c>
      <c r="IN114" s="323">
        <f t="shared" ref="IN114:IN187" si="676">HL114+HZ114</f>
        <v>0</v>
      </c>
      <c r="IO114" s="323">
        <f t="shared" ref="IO114:IO187" si="677">HM114+IA114</f>
        <v>0</v>
      </c>
      <c r="IP114" s="323">
        <f t="shared" ref="IP114:IP187" si="678">HO114+IB114</f>
        <v>0</v>
      </c>
      <c r="IQ114" s="323">
        <f t="shared" ref="IQ114:IQ187" si="679">HN114+IC114</f>
        <v>0</v>
      </c>
      <c r="IR114" s="323">
        <f t="shared" ref="IR114:IR187" si="680">HP114+ID114</f>
        <v>0</v>
      </c>
      <c r="IS114" s="323">
        <f t="shared" ref="IS114:IS187" si="681">HQ114+IE114</f>
        <v>0</v>
      </c>
      <c r="IT114" s="323">
        <f t="shared" ref="IT114:IT187" si="682">HR114+IF114</f>
        <v>0</v>
      </c>
      <c r="IU114" s="323">
        <f t="shared" ref="IU114:IU187" si="683">IS114-IT114</f>
        <v>0</v>
      </c>
      <c r="IV114" s="877">
        <f t="shared" ref="IV114:IV143" si="684">IP114</f>
        <v>0</v>
      </c>
      <c r="IW114" s="328"/>
      <c r="JF114" s="21"/>
      <c r="JG114" s="21"/>
    </row>
    <row r="115" spans="1:267" ht="15.75" hidden="1" thickBot="1" x14ac:dyDescent="0.3">
      <c r="A115" s="410">
        <f>IF(beosztás!A117=0,"",beosztás!A117)</f>
        <v>2</v>
      </c>
      <c r="B115" s="411" t="str">
        <f>IF(beosztás!B117=0,"",beosztás!B117)</f>
        <v/>
      </c>
      <c r="C115" s="412" t="str">
        <f>IF(beosztás!C117=0,"",beosztás!C117)</f>
        <v/>
      </c>
      <c r="D115" s="413" t="str">
        <f>IF(beosztás!D117=0,"",beosztás!D117)</f>
        <v/>
      </c>
      <c r="E115" s="18"/>
      <c r="F115" s="705">
        <f>COUNTIF(beosztás!$I117:$AM117,"DE")*8</f>
        <v>0</v>
      </c>
      <c r="G115" s="706">
        <f>COUNTIF(beosztás!$I117:$AM117,"DU")*8</f>
        <v>0</v>
      </c>
      <c r="H115" s="706">
        <f>COUNTIF(beosztás!$I117:$AM117,"ÉJ")*8</f>
        <v>0</v>
      </c>
      <c r="I115" s="706">
        <f>COUNTIF(beosztás!$I117:$AM117,"N")*12</f>
        <v>0</v>
      </c>
      <c r="J115" s="706">
        <f>COUNTIF(beosztás!$I117:$AM117,"é")*12</f>
        <v>0</v>
      </c>
      <c r="K115" s="706">
        <f>SUM(beosztás!$I117:$AM117)</f>
        <v>0</v>
      </c>
      <c r="L115" s="706">
        <f>COUNTIF(beosztás!$I117:$AM117,"FÜ")*8</f>
        <v>0</v>
      </c>
      <c r="M115" s="706">
        <f>(COUNTIF(beosztás!$I117:$AM117,"SN")*12)+(COUNTIF(beosztás!$I117:$AM117,"SDE")*8)+(COUNTIF(beosztás!$I117:$AM117,"SDU")*8)+(COUNTIF(beosztás!$I117:$AM117,"S1")*1)+(COUNTIF(beosztás!$I117:$AM117,"S2")*2)+(COUNTIF(beosztás!$I117:$AM117,"S3")*3)+(COUNTIF(beosztás!$I117:$AM117,"S4")*4)+(COUNTIF(beosztás!$I117:$AM117,"S5")*5)+(COUNTIF(beosztás!$I117:$AM117,"S6")*6)+(COUNTIF(beosztás!$I117:$AM117,"S7")*7)+(COUNTIF(beosztás!$I117:$AM117,"S8")*8)+(COUNTIF(beosztás!$I117:$AM117,"S9")*9)+(COUNTIF(beosztás!$I117:$AM117,"S10")*10)+(COUNTIF(beosztás!$I117:$AM117,"S11")*11)+(COUNTIF(beosztás!$I117:$AM117,"S12")*12)+(COUNTIF(beosztás!$I117:$AM117,"SÉ")*12)+(COUNTIF(beosztás!$I117:$AM117,"SÉJ")*8)</f>
        <v>0</v>
      </c>
      <c r="N115" s="706">
        <f>COUNTIF(beosztás!$I117:$AM117,"BN")*12+COUNTIF(beosztás!$I117:$AM117,"BÉ")*12+COUNTIF(beosztás!$I117:$AM117,"BDE")*8+COUNTIF(beosztás!$I117:$AM117,"BDU")*8+COUNTIF(beosztás!$I117:$AM117,"BÉJ")*8+COUNTIF(beosztás!$I117:$AM117,"B1")*1+COUNTIF(beosztás!$I117:$AM117,"B2")*2+COUNTIF(beosztás!$I117:$AM117,"B3")*3+COUNTIF(beosztás!$I117:$AM117,"B5")*5+COUNTIF(beosztás!$I117:$AM117,"B6")*6+COUNTIF(beosztás!$I117:$AM117,"B7")*7+COUNTIF(beosztás!$I117:$AM117,"B8")*8+COUNTIF(beosztás!$I117:$AM117,"B9")*9+COUNTIF(beosztás!$I117:$AM117,"B10")*10+COUNTIF(beosztás!$I117:$AM117,"B11")*11+COUNTIF(beosztás!$I117:$AM117,"B12")*12+COUNTIF(beosztás!$I117:$AM117,"BP")*0</f>
        <v>0</v>
      </c>
      <c r="O115" s="330">
        <f t="shared" si="576"/>
        <v>0</v>
      </c>
      <c r="P115" s="706">
        <f>IF(C115="",0,alapadatok!$AN$2)</f>
        <v>0</v>
      </c>
      <c r="Q115" s="330">
        <f t="shared" si="577"/>
        <v>0</v>
      </c>
      <c r="R115" s="739">
        <f t="shared" si="578"/>
        <v>0</v>
      </c>
      <c r="S115" s="325"/>
      <c r="T115" s="705">
        <f>COUNTIF(beosztás!$AN117:$BO117,"DE")*8</f>
        <v>0</v>
      </c>
      <c r="U115" s="706">
        <f>COUNTIF(beosztás!$AN117:$BO117,"DU")*8</f>
        <v>0</v>
      </c>
      <c r="V115" s="706">
        <f>COUNTIF(beosztás!$AN117:$BO117,"ÉJ")*8</f>
        <v>0</v>
      </c>
      <c r="W115" s="706">
        <f>COUNTIF(beosztás!$AN117:$BO117,"N")*12</f>
        <v>0</v>
      </c>
      <c r="X115" s="706">
        <f>COUNTIF(beosztás!$AN117:$BO117,"É")*12</f>
        <v>0</v>
      </c>
      <c r="Y115" s="706">
        <f>SUM(beosztás!$AN117:$BO117)</f>
        <v>0</v>
      </c>
      <c r="Z115" s="706">
        <f>(COUNTIF(beosztás!$AN117:$BO117,"SN")*12)+(COUNTIF(beosztás!$AN117:$BO117,"SDE")*8)+(COUNTIF(beosztás!$AN117:$BO117,"SDU")*8)+(COUNTIF(beosztás!$AN117:$BO117,"SÉ")*12)+(COUNTIF(beosztás!$AN117:$BO117,"SÉJ")*8)+(COUNTIF(beosztás!$AN117:$BO117,"S1")*1)+(COUNTIF(beosztás!$AN117:$BO117,"S2")*2)+(COUNTIF(beosztás!$AN117:$BO117,"S3")*3)+(COUNTIF(beosztás!$AN117:$BO117,"S4")*4)+(COUNTIF(beosztás!$AN117:$BO117,"S5")*5)+(COUNTIF(beosztás!$AN117:$BO117,"S6")*6)+(COUNTIF(beosztás!$AN117:$BO117,"S7")*7)+(COUNTIF(beosztás!$AN117:$BO117,"S8")*8)+(COUNTIF(beosztás!$AN117:$BO117,"S9")*9)+(COUNTIF(beosztás!$AN117:$BO117,"S10")*10)+(COUNTIF(beosztás!$AN117:$BO117,"S11")*11)+(COUNTIF(beosztás!$AN117:$BO117,"S12")*12)</f>
        <v>0</v>
      </c>
      <c r="AA115" s="706">
        <f>COUNTIF(beosztás!$AN117:$BO117,"FÜ")*8</f>
        <v>0</v>
      </c>
      <c r="AB115" s="706">
        <f>COUNTIF(beosztás!$AN117:$BO117,"BN")*12+COUNTIF(beosztás!$AN117:$BO117,"BÉ")*12+COUNTIF(beosztás!$AN117:$BO117,"BDE")*8+COUNTIF(beosztás!$AN117:$BO117,"BDU")*8+COUNTIF(beosztás!$AN117:$BO117,"BÉJ")*8+COUNTIF(beosztás!$AN117:$BO117,"B1")*1+COUNTIF(beosztás!$AN117:$BO117,"B2")*2+COUNTIF(beosztás!$AN117:$BO117,"B3")*3+COUNTIF(beosztás!$AN117:$BO117,"B5")*5+COUNTIF(beosztás!$AN117:$BO117,"B6")*6+COUNTIF(beosztás!$AN117:$BO117,"B7")*7+COUNTIF(beosztás!$AN117:$BO117,"B8")*8+COUNTIF(beosztás!$AN117:$BO117,"B9")*9+COUNTIF(beosztás!$AN117:$BO117,"B10")*10+COUNTIF(beosztás!$AN117:$BO117,"B11")*11+COUNTIF(beosztás!$AN117:$BO117,"B12")*12+COUNTIF(beosztás!$AN117:$BO117,"BP")*0</f>
        <v>0</v>
      </c>
      <c r="AC115" s="330">
        <f t="shared" si="579"/>
        <v>0</v>
      </c>
      <c r="AD115" s="710">
        <f>IF(C115="",0,alapadatok!$AN$3)</f>
        <v>0</v>
      </c>
      <c r="AE115" s="330">
        <f t="shared" si="421"/>
        <v>0</v>
      </c>
      <c r="AF115" s="739">
        <f t="shared" si="580"/>
        <v>0</v>
      </c>
      <c r="AG115" s="325"/>
      <c r="AH115" s="329">
        <f t="shared" si="581"/>
        <v>0</v>
      </c>
      <c r="AI115" s="330">
        <f t="shared" si="582"/>
        <v>0</v>
      </c>
      <c r="AJ115" s="330">
        <f t="shared" si="583"/>
        <v>0</v>
      </c>
      <c r="AK115" s="330">
        <f t="shared" si="584"/>
        <v>0</v>
      </c>
      <c r="AL115" s="330">
        <f t="shared" si="585"/>
        <v>0</v>
      </c>
      <c r="AM115" s="330">
        <f t="shared" si="586"/>
        <v>0</v>
      </c>
      <c r="AN115" s="330">
        <f t="shared" si="587"/>
        <v>0</v>
      </c>
      <c r="AO115" s="330">
        <f t="shared" si="588"/>
        <v>0</v>
      </c>
      <c r="AP115" s="330">
        <f t="shared" si="431"/>
        <v>0</v>
      </c>
      <c r="AQ115" s="330">
        <f t="shared" si="432"/>
        <v>0</v>
      </c>
      <c r="AR115" s="330">
        <f t="shared" si="433"/>
        <v>0</v>
      </c>
      <c r="AS115" s="330">
        <f t="shared" si="434"/>
        <v>0</v>
      </c>
      <c r="AT115" s="739">
        <f t="shared" si="589"/>
        <v>0</v>
      </c>
      <c r="AU115" s="326"/>
      <c r="AV115" s="705">
        <f>COUNTIF(beosztás!$BP117:$CT117,"DE")*8</f>
        <v>0</v>
      </c>
      <c r="AW115" s="706">
        <f>COUNTIF(beosztás!$BP117:$CT117,"DU")*8</f>
        <v>0</v>
      </c>
      <c r="AX115" s="706">
        <f>COUNTIF(beosztás!$BP117:$CT117,"ÉJ")*8</f>
        <v>0</v>
      </c>
      <c r="AY115" s="706">
        <f>COUNTIF(beosztás!$BP117:$CT117,"N")*12</f>
        <v>0</v>
      </c>
      <c r="AZ115" s="706">
        <f>COUNTIF(beosztás!$BP117:$CT117,"é")*12</f>
        <v>0</v>
      </c>
      <c r="BA115" s="706">
        <f>SUM(beosztás!$BP117:$CT117)</f>
        <v>0</v>
      </c>
      <c r="BB115" s="706">
        <f>COUNTIF(beosztás!$BP117:$CT117,"FÜ")*8</f>
        <v>0</v>
      </c>
      <c r="BC115" s="895">
        <f>(COUNTIF(beosztás!$BP117:$CT117,"SN")*12)+(COUNTIF(beosztás!$BP117:$CT117,"SDE")*8)+(COUNTIF(beosztás!$BP117:$CT117,"SDU")*8)+(COUNTIF(beosztás!$BP117:$CT117,"SÉ")*12)+(COUNTIF(beosztás!$BP117:$CT117,"SÉJ")*8)+(COUNTIF(beosztás!$BP117:$CT117,"S1")*1)+(COUNTIF(beosztás!$BP117:$CT117,"S2")*2)+(COUNTIF(beosztás!$BP117:$CT117,"S3")*3)+(COUNTIF(beosztás!$BP117:$CT117,"S4")*4)+(COUNTIF(beosztás!$BP117:$CT117,"S5")*5)+(COUNTIF(beosztás!$BP117:$CT117,"S6")*6)+(COUNTIF(beosztás!$BP117:$CT117,"S7")*7)+(COUNTIF(beosztás!$BP117:$CT117,"S8")*8)+(COUNTIF(beosztás!$BP117:$CT117,"S9")*9)+(COUNTIF(beosztás!$BP117:$CT117,"S10")*10)+(COUNTIF(beosztás!$BP117:$CT117,"S11")*11)+(COUNTIF(beosztás!$BP117:$CT117,"S12")*12)</f>
        <v>0</v>
      </c>
      <c r="BD115" s="706">
        <f>COUNTIF(beosztás!$BP117:$CT117,"BN")*12+COUNTIF(beosztás!$BP117:$CT117,"BÉ")*12+COUNTIF(beosztás!$BP117:$CT117,"BDE")*8+COUNTIF(beosztás!$BP117:$CT117,"BDU")*8+COUNTIF(beosztás!$BP117:$CT117,"BÉJ")*8+COUNTIF(beosztás!$BP117:$CT117,"B1")*1+COUNTIF(beosztás!$BP117:$CT117,"B2")*2+COUNTIF(beosztás!$BP117:$CT117,"B3")*3+COUNTIF(beosztás!$BP117:$CT117,"B5")*5+COUNTIF(beosztás!$BP117:$CT117,"B6")*6+COUNTIF(beosztás!$BP117:$CT117,"B7")*7+COUNTIF(beosztás!$BP117:$CT117,"B8")*8+COUNTIF(beosztás!$BP117:$CT117,"B9")*9+COUNTIF(beosztás!$BP117:$CT117,"B10")*10+COUNTIF(beosztás!$BP117:$CT117,"B11")*11+COUNTIF(beosztás!$BP117:$CT117,"B12")*12+COUNTIF(beosztás!$BP117:$CT117,"BP")*0</f>
        <v>0</v>
      </c>
      <c r="BE115" s="330">
        <f t="shared" si="590"/>
        <v>0</v>
      </c>
      <c r="BF115" s="706">
        <f>IF(C115="",0,alapadatok!$AN$4)</f>
        <v>0</v>
      </c>
      <c r="BG115" s="330">
        <f t="shared" si="591"/>
        <v>0</v>
      </c>
      <c r="BH115" s="739">
        <f t="shared" si="592"/>
        <v>0</v>
      </c>
      <c r="BI115" s="325"/>
      <c r="BJ115" s="705">
        <f>COUNTIF(beosztás!$CU117:$DX117,"DE")*8</f>
        <v>0</v>
      </c>
      <c r="BK115" s="706">
        <f>COUNTIF(beosztás!$CU117:$DX117,"DU")*8</f>
        <v>0</v>
      </c>
      <c r="BL115" s="706">
        <f>COUNTIF(beosztás!$CU117:$DX117,"ÉJ")*8</f>
        <v>0</v>
      </c>
      <c r="BM115" s="706">
        <f>COUNTIF(beosztás!$CU117:$DX117,"N")*12</f>
        <v>0</v>
      </c>
      <c r="BN115" s="706">
        <f>COUNTIF(beosztás!$CU117:$DX117,"É")*12</f>
        <v>0</v>
      </c>
      <c r="BO115" s="706">
        <f>SUM(beosztás!$CU117:$DX117)</f>
        <v>0</v>
      </c>
      <c r="BP115" s="895">
        <f>(COUNTIF(beosztás!$CU117:$DX117,"SN")*12)+(COUNTIF(beosztás!$CU117:$DX117,"SDE")*8)+(COUNTIF(beosztás!$CU117:$DX117,"SDU")*8)+(COUNTIF(beosztás!$CU117:$DX117,"SÉ")*12)+(COUNTIF(beosztás!$CU117:$DX117,"SÉJ")*8)+(COUNTIF(beosztás!$CU117:$DX117,"S1")*1)+(COUNTIF(beosztás!$CU117:$DX117,"S2")*2)+(COUNTIF(beosztás!$CU117:$DX117,"S3")*3)+(COUNTIF(beosztás!$CU117:$DX117,"S4")*4)+(COUNTIF(beosztás!$CU117:$DX117,"S5")*5)+(COUNTIF(beosztás!$CU117:$DX117,"S6")*6)+(COUNTIF(beosztás!$CU117:$DX117,"S7")*7)+(COUNTIF(beosztás!$CU117:$DX117,"S8")*8)+(COUNTIF(beosztás!$CU117:$DX117,"S9")*9)+(COUNTIF(beosztás!$CU117:$DX117,"S10")*10)+(COUNTIF(beosztás!$CU117:$DX117,"S11")*11)+(COUNTIF(beosztás!$CU117:$DX117,"S12")*12)</f>
        <v>0</v>
      </c>
      <c r="BQ115" s="706">
        <f>COUNTIF(beosztás!$CU117:$DX117,"FÜ")*8</f>
        <v>0</v>
      </c>
      <c r="BR115" s="706">
        <f>COUNTIF(beosztás!$CU117:$DX117,"BN")*12+COUNTIF(beosztás!$CU117:$DX117,"BÉ")*12+COUNTIF(beosztás!$CU117:$DX117,"BDE")*8+COUNTIF(beosztás!$CU117:$DX117,"BDU")*8+COUNTIF(beosztás!$CU117:$DX117,"BÉJ")*8+COUNTIF(beosztás!$CU117:$DX117,"B1")*1+COUNTIF(beosztás!$CU117:$DX117,"B2")*2+COUNTIF(beosztás!$CU117:$DX117,"B3")*3+COUNTIF(beosztás!$CU117:$DX117,"B5")*5+COUNTIF(beosztás!$CU117:$DX117,"B6")*6+COUNTIF(beosztás!$CU117:$DX117,"B7")*7+COUNTIF(beosztás!$CU117:$DX117,"B8")*8+COUNTIF(beosztás!$CU117:$DX117,"B9")*9+COUNTIF(beosztás!$CU117:$DX117,"B10")*10+COUNTIF(beosztás!$CU117:$DX117,"B11")*11+COUNTIF(beosztás!$CU117:$DX117,"B12")*12+COUNTIF(beosztás!$CU117:$DX117,"BP")*0</f>
        <v>0</v>
      </c>
      <c r="BS115" s="330">
        <f t="shared" si="593"/>
        <v>0</v>
      </c>
      <c r="BT115" s="706">
        <f>IF(C115="",0,alapadatok!$AN$5)</f>
        <v>0</v>
      </c>
      <c r="BU115" s="330">
        <f t="shared" si="594"/>
        <v>0</v>
      </c>
      <c r="BV115" s="739">
        <f t="shared" si="595"/>
        <v>0</v>
      </c>
      <c r="BW115" s="325"/>
      <c r="BX115" s="329">
        <f t="shared" si="596"/>
        <v>0</v>
      </c>
      <c r="BY115" s="330">
        <f t="shared" si="597"/>
        <v>0</v>
      </c>
      <c r="BZ115" s="330">
        <f t="shared" si="598"/>
        <v>0</v>
      </c>
      <c r="CA115" s="330">
        <f t="shared" si="599"/>
        <v>0</v>
      </c>
      <c r="CB115" s="330">
        <f t="shared" si="600"/>
        <v>0</v>
      </c>
      <c r="CC115" s="330">
        <f t="shared" si="601"/>
        <v>0</v>
      </c>
      <c r="CD115" s="330">
        <f t="shared" si="602"/>
        <v>0</v>
      </c>
      <c r="CE115" s="330">
        <f t="shared" si="603"/>
        <v>0</v>
      </c>
      <c r="CF115" s="330">
        <f t="shared" si="604"/>
        <v>0</v>
      </c>
      <c r="CG115" s="330">
        <f t="shared" si="605"/>
        <v>0</v>
      </c>
      <c r="CH115" s="330">
        <f t="shared" si="606"/>
        <v>0</v>
      </c>
      <c r="CI115" s="330">
        <f t="shared" si="607"/>
        <v>0</v>
      </c>
      <c r="CJ115" s="739">
        <f t="shared" si="608"/>
        <v>0</v>
      </c>
      <c r="CK115" s="326"/>
      <c r="CL115" s="705">
        <f>COUNTIF(beosztás!$DY117:$FC117,"DE")*8</f>
        <v>0</v>
      </c>
      <c r="CM115" s="706">
        <f>COUNTIF(beosztás!$DY117:$FC117,"DU")*8</f>
        <v>0</v>
      </c>
      <c r="CN115" s="706">
        <f>COUNTIF(beosztás!$DY117:$FC117,"ÉJ")*8</f>
        <v>0</v>
      </c>
      <c r="CO115" s="706">
        <f>COUNTIF(beosztás!$DY117:$FC117,"N")*12</f>
        <v>0</v>
      </c>
      <c r="CP115" s="706">
        <f>COUNTIF(beosztás!$DY117:$FC117,"é")*12</f>
        <v>0</v>
      </c>
      <c r="CQ115" s="706">
        <f>SUM(beosztás!$DY117:$FC117)</f>
        <v>0</v>
      </c>
      <c r="CR115" s="706">
        <f>COUNTIF(beosztás!$DY117:$FC117,"FÜ")*8</f>
        <v>0</v>
      </c>
      <c r="CS115" s="895">
        <f>(COUNTIF(beosztás!$DY117:$FC117,"SN")*12)+(COUNTIF(beosztás!$DY117:$FC117,"SDE")*8)+(COUNTIF(beosztás!$DY117:$FC117,"SDU")*8)+(COUNTIF(beosztás!$DY117:$FC117,"SÉ")*12)+(COUNTIF(beosztás!$DY117:$FC117,"SÉJ")*8)+(COUNTIF(beosztás!$DY117:$FC117,"S1")*1)+(COUNTIF(beosztás!$DY117:$FC117,"S2")*2)+(COUNTIF(beosztás!$DY117:$FC117,"S3")*3)+(COUNTIF(beosztás!$DY117:$FC117,"S4")*4)+(COUNTIF(beosztás!$DY117:$FC117,"S5")*5)+(COUNTIF(beosztás!$DY117:$FC117,"S6")*6)+(COUNTIF(beosztás!$DY117:$FC117,"S7")*7)+(COUNTIF(beosztás!$DY117:$FC117,"S8")*8)+(COUNTIF(beosztás!$DY117:$FC117,"S9")*9)+(COUNTIF(beosztás!$DY117:$FC117,"S10")*10)+(COUNTIF(beosztás!$DY117:$FC117,"S11")*11)+(COUNTIF(beosztás!$DY117:$FC117,"S12")*12)</f>
        <v>0</v>
      </c>
      <c r="CT115" s="706">
        <f>COUNTIF(beosztás!$DY117:$FC117,"BN")*12+COUNTIF(beosztás!$DY117:$FC117,"BÉ")*12+COUNTIF(beosztás!$DY117:$FC117,"BDE")*8+COUNTIF(beosztás!$DY117:$FC117,"BDU")*8+COUNTIF(beosztás!$DY117:$FC117,"BÉJ")*8+COUNTIF(beosztás!$DY117:$FC117,"B1")*1+COUNTIF(beosztás!$DY117:$FC117,"B2")*2+COUNTIF(beosztás!$DY117:$FC117,"B3")*3+COUNTIF(beosztás!$DY117:$FC117,"B5")*5+COUNTIF(beosztás!$DY117:$FC117,"B6")*6+COUNTIF(beosztás!$DY117:$FC117,"B7")*7+COUNTIF(beosztás!$DY117:$FC117,"B8")*8+COUNTIF(beosztás!$DY117:$FC117,"B9")*9+COUNTIF(beosztás!$DY117:$FC117,"B10")*10+COUNTIF(beosztás!$DY117:$FC117,"B11")*11+COUNTIF(beosztás!$DY117:$FC117,"B12")*12+COUNTIF(beosztás!$DY117:$FC117,"BP")*0</f>
        <v>0</v>
      </c>
      <c r="CU115" s="330">
        <f t="shared" si="609"/>
        <v>0</v>
      </c>
      <c r="CV115" s="706">
        <f>IF(C115="",0,alapadatok!$AN$6)</f>
        <v>0</v>
      </c>
      <c r="CW115" s="330">
        <f t="shared" si="610"/>
        <v>0</v>
      </c>
      <c r="CX115" s="905">
        <f t="shared" si="611"/>
        <v>0</v>
      </c>
      <c r="CY115" s="325"/>
      <c r="CZ115" s="705">
        <f>COUNTIF(beosztás!$FD117:$GG117,"DE")*8</f>
        <v>0</v>
      </c>
      <c r="DA115" s="706">
        <f>COUNTIF(beosztás!$FD117:$GG117,"DU")*8</f>
        <v>0</v>
      </c>
      <c r="DB115" s="706">
        <f>COUNTIF(beosztás!$FD117:$GG117,"ÉJ")*8</f>
        <v>0</v>
      </c>
      <c r="DC115" s="706">
        <f>COUNTIF(beosztás!$FD117:$GG117,"N")*12</f>
        <v>0</v>
      </c>
      <c r="DD115" s="706">
        <f>COUNTIF(beosztás!$FD117:$GG117,"É")*12</f>
        <v>0</v>
      </c>
      <c r="DE115" s="706">
        <f>SUM(beosztás!$FD117:$GG117)</f>
        <v>0</v>
      </c>
      <c r="DF115" s="895">
        <f>(COUNTIF(beosztás!$FD117:$GG117,"SN")*12)+(COUNTIF(beosztás!$FD117:$GG117,"SDE")*8)+(COUNTIF(beosztás!$FD117:$GG117,"SDU")*8)+(COUNTIF(beosztás!$FD117:$GG117,"SÉ")*12)+(COUNTIF(beosztás!$FD117:$GG117,"SÉJ")*8)+(COUNTIF(beosztás!$FD117:$GG117,"S1")*1)+(COUNTIF(beosztás!$FD117:$GG117,"S2")*2)+(COUNTIF(beosztás!$FD117:$GG117,"S3")*3)+(COUNTIF(beosztás!$FD117:$GG117,"S4")*4)+(COUNTIF(beosztás!$FD117:$GG117,"S5")*5)+(COUNTIF(beosztás!$FD117:$GG117,"S6")*6)+(COUNTIF(beosztás!$FD117:$GG117,"S7")*7)+(COUNTIF(beosztás!$FD117:$GG117,"S8")*8)+(COUNTIF(beosztás!$FD117:$GG117,"S9")*9)+(COUNTIF(beosztás!$FD117:$GG117,"S10")*10)+(COUNTIF(beosztás!$FD117:$GG117,"S11")*11)+(COUNTIF(beosztás!$FD117:$GG117,"S12")*12)</f>
        <v>0</v>
      </c>
      <c r="DG115" s="706">
        <f>COUNTIF(beosztás!$FD117:$GG117,"FÜ")*8</f>
        <v>0</v>
      </c>
      <c r="DH115" s="706">
        <f>COUNTIF(beosztás!$FD117:$GG117,"BN")*12+COUNTIF(beosztás!$FD117:$GG117,"BÉ")*12+COUNTIF(beosztás!$FD117:$GG117,"BDE")*8+COUNTIF(beosztás!$FD117:$GG117,"BDU")*8+COUNTIF(beosztás!$FD117:$GG117,"BÉJ")*8+COUNTIF(beosztás!$FD117:$GG117,"B1")*1+COUNTIF(beosztás!$FD117:$GG117,"B2")*2+COUNTIF(beosztás!$FD117:$GG117,"B3")*3+COUNTIF(beosztás!$FD117:$GG117,"B5")*5+COUNTIF(beosztás!$FD117:$GG117,"B6")*6+COUNTIF(beosztás!$FD117:$GG117,"B7")*7+COUNTIF(beosztás!$FD117:$GG117,"B8")*8+COUNTIF(beosztás!$FD117:$GG117,"B9")*9+COUNTIF(beosztás!$FD117:$GG117,"B10")*10+COUNTIF(beosztás!$FD117:$GG117,"B11")*11+COUNTIF(beosztás!$FD117:$GG117,"B12")*12+COUNTIF(beosztás!$FD117:$GG117,"BP")*0</f>
        <v>0</v>
      </c>
      <c r="DI115" s="330">
        <f t="shared" si="612"/>
        <v>0</v>
      </c>
      <c r="DJ115" s="706">
        <f>IF(C115="",0,alapadatok!$AN$7)</f>
        <v>0</v>
      </c>
      <c r="DK115" s="330">
        <f t="shared" si="613"/>
        <v>0</v>
      </c>
      <c r="DL115" s="739">
        <f t="shared" si="614"/>
        <v>0</v>
      </c>
      <c r="DM115" s="325"/>
      <c r="DN115" s="329">
        <f t="shared" si="615"/>
        <v>0</v>
      </c>
      <c r="DO115" s="330">
        <f t="shared" si="616"/>
        <v>0</v>
      </c>
      <c r="DP115" s="330">
        <f t="shared" si="617"/>
        <v>0</v>
      </c>
      <c r="DQ115" s="330">
        <f t="shared" si="618"/>
        <v>0</v>
      </c>
      <c r="DR115" s="330">
        <f t="shared" si="619"/>
        <v>0</v>
      </c>
      <c r="DS115" s="330">
        <f t="shared" si="620"/>
        <v>0</v>
      </c>
      <c r="DT115" s="330">
        <f t="shared" si="621"/>
        <v>0</v>
      </c>
      <c r="DU115" s="330">
        <f t="shared" si="622"/>
        <v>0</v>
      </c>
      <c r="DV115" s="330">
        <f t="shared" si="623"/>
        <v>0</v>
      </c>
      <c r="DW115" s="330">
        <f t="shared" si="624"/>
        <v>0</v>
      </c>
      <c r="DX115" s="330">
        <f t="shared" si="625"/>
        <v>0</v>
      </c>
      <c r="DY115" s="330">
        <f t="shared" si="626"/>
        <v>0</v>
      </c>
      <c r="DZ115" s="905">
        <f t="shared" si="627"/>
        <v>0</v>
      </c>
      <c r="EA115" s="326"/>
      <c r="EB115" s="705">
        <f>COUNTIF(beosztás!$GH117:$HL117,"DE")*8</f>
        <v>0</v>
      </c>
      <c r="EC115" s="706">
        <f>COUNTIF(beosztás!$GH117:$HL117,"DU")*8</f>
        <v>0</v>
      </c>
      <c r="ED115" s="706">
        <f>COUNTIF(beosztás!$GH117:$HL117,"ÉJ")*8</f>
        <v>0</v>
      </c>
      <c r="EE115" s="706">
        <f>COUNTIF(beosztás!$GH117:$HL117,"N")*12</f>
        <v>0</v>
      </c>
      <c r="EF115" s="706">
        <f>COUNTIF(beosztás!$GH117:$HL117,"é")*12</f>
        <v>0</v>
      </c>
      <c r="EG115" s="706">
        <f>SUM(beosztás!$GH117:$HL117)</f>
        <v>0</v>
      </c>
      <c r="EH115" s="706">
        <f>COUNTIF(beosztás!$GH117:$HL117,"FÜ")*8</f>
        <v>0</v>
      </c>
      <c r="EI115" s="895">
        <f>(COUNTIF(beosztás!$GH117:$HL117,"SN")*12)+(COUNTIF(beosztás!$GH117:$HL117,"SDE")*8)+(COUNTIF(beosztás!$GH117:$HL117,"SDU")*8)+(COUNTIF(beosztás!$GH117:$HL117,"SÉ")*12)+(COUNTIF(beosztás!$GH117:$HL117,"SÉJ")*8)+(COUNTIF(beosztás!$GH117:$HL117,"S1")*1)+(COUNTIF(beosztás!$GH117:$HL117,"S2")*2)+(COUNTIF(beosztás!$GH117:$HL117,"S3")*3)+(COUNTIF(beosztás!$GH117:$HL117,"S4")*4)+(COUNTIF(beosztás!$GH117:$HL117,"S5")*5)+(COUNTIF(beosztás!$GH117:$HL117,"S6")*6)+(COUNTIF(beosztás!$GH117:$HL117,"S7")*7)+(COUNTIF(beosztás!$GH117:$HL117,"S8")*8)+(COUNTIF(beosztás!$GH117:$HL117,"S9")*9)+(COUNTIF(beosztás!$GH117:$HL117,"S10")*10)+(COUNTIF(beosztás!$GH117:$HL117,"S11")*11)+(COUNTIF(beosztás!$GH117:$HL117,"S12")*12)</f>
        <v>0</v>
      </c>
      <c r="EJ115" s="706">
        <f>COUNTIF(beosztás!$GH117:$HL117,"BN")*12+COUNTIF(beosztás!$GH117:$HL117,"BÉ")*12+COUNTIF(beosztás!$GH117:$HL117,"BDE")*8+COUNTIF(beosztás!$GH117:$HL117,"BDU")*8+COUNTIF(beosztás!$GH117:$HL117,"BÉJ")*8+COUNTIF(beosztás!$GH117:$HL117,"B1")*1+COUNTIF(beosztás!$GH117:$HL117,"B2")*2+COUNTIF(beosztás!$GH117:$HL117,"B3")*3+COUNTIF(beosztás!$GH117:$HL117,"B5")*5+COUNTIF(beosztás!$GH117:$HL117,"B6")*6+COUNTIF(beosztás!$GH117:$HL117,"B7")*7+COUNTIF(beosztás!$GH117:$HL117,"B8")*8+COUNTIF(beosztás!$GH117:$HL117,"B9")*9+COUNTIF(beosztás!$GH117:$HL117,"B10")*10+COUNTIF(beosztás!$GH117:$HL117,"B11")*11+COUNTIF(beosztás!$GH117:$HL117,"B12")*12+COUNTIF(beosztás!$GH117:$HL117,"BP")*0</f>
        <v>0</v>
      </c>
      <c r="EK115" s="330">
        <f t="shared" si="628"/>
        <v>0</v>
      </c>
      <c r="EL115" s="706">
        <f>IF(C115="",0,alapadatok!$AN$8)</f>
        <v>0</v>
      </c>
      <c r="EM115" s="330">
        <f t="shared" si="629"/>
        <v>0</v>
      </c>
      <c r="EN115" s="905">
        <f t="shared" si="630"/>
        <v>0</v>
      </c>
      <c r="EO115" s="325"/>
      <c r="EP115" s="705">
        <f>COUNTIF(beosztás!$HM117:$IQ117,"DE")*8</f>
        <v>0</v>
      </c>
      <c r="EQ115" s="706">
        <f>COUNTIF(beosztás!$HM117:$IQ117,"DU")*8</f>
        <v>0</v>
      </c>
      <c r="ER115" s="706">
        <f>COUNTIF(beosztás!$HM117:$IQ117,"ÉJ")*8</f>
        <v>0</v>
      </c>
      <c r="ES115" s="706">
        <f>COUNTIF(beosztás!$HM117:$IQ117,"N")*12</f>
        <v>0</v>
      </c>
      <c r="ET115" s="706">
        <f>COUNTIF(beosztás!$HM117:$IQ117,"É")*12</f>
        <v>0</v>
      </c>
      <c r="EU115" s="706">
        <f>SUM(beosztás!$HM117:$IQ117)</f>
        <v>0</v>
      </c>
      <c r="EV115" s="895">
        <f>(COUNTIF(beosztás!$HM117:$IQ117,"SN")*12)+(COUNTIF(beosztás!$HM117:$IQ117,"SDE")*8)+(COUNTIF(beosztás!$HM117:$IQ117,"SDU")*8)+(COUNTIF(beosztás!$HM117:$IQ117,"SÉ")*12)+(COUNTIF(beosztás!$HM117:$IQ117,"SÉJ")*8)+(COUNTIF(beosztás!$HM117:$IQ117,"S1")*1)+(COUNTIF(beosztás!$HM117:$IQ117,"S2")*2)+(COUNTIF(beosztás!$HM117:$IQ117,"S3")*3)+(COUNTIF(beosztás!$HM117:$IQ117,"S4")*4)+(COUNTIF(beosztás!$HM117:$IQ117,"S5")*5)+(COUNTIF(beosztás!$HM117:$IQ117,"S6")*6)+(COUNTIF(beosztás!$HM117:$IQ117,"S7")*7)+(COUNTIF(beosztás!$HM117:$IQ117,"S8")*8)+(COUNTIF(beosztás!$HM117:$IQ117,"S9")*9)+(COUNTIF(beosztás!$HM117:$IQ117,"S10")*10)+(COUNTIF(beosztás!$HM117:$IQ117,"S11")*11)+(COUNTIF(beosztás!$HM117:$IQ117,"S12")*12)</f>
        <v>0</v>
      </c>
      <c r="EW115" s="706">
        <f>COUNTIF(beosztás!$HM117:$IQ117,"FÜ")*8</f>
        <v>0</v>
      </c>
      <c r="EX115" s="706">
        <f>COUNTIF(beosztás!$HM117:$IQ117,"BN")*12+COUNTIF(beosztás!$HM117:$IQ117,"BÉ")*12+COUNTIF(beosztás!$HM117:$IQ117,"BDE")*8+COUNTIF(beosztás!$HM117:$IQ117,"BDU")*8+COUNTIF(beosztás!$HM117:$IQ117,"BÉJ")*8+COUNTIF(beosztás!$HM117:$IQ117,"B1")*1+COUNTIF(beosztás!$HM117:$IQ117,"B2")*2+COUNTIF(beosztás!$HM117:$IQ117,"B3")*3+COUNTIF(beosztás!$HM117:$IQ117,"B5")*5+COUNTIF(beosztás!$HM117:$IQ117,"B6")*6+COUNTIF(beosztás!$HM117:$IQ117,"B7")*7+COUNTIF(beosztás!$HM117:$IQ117,"B8")*8+COUNTIF(beosztás!$HM117:$IQ117,"B9")*9+COUNTIF(beosztás!$HM117:$IQ117,"B10")*10+COUNTIF(beosztás!$HM117:$IQ117,"B11")*11+COUNTIF(beosztás!$HM117:$IQ117,"B12")*12+COUNTIF(beosztás!$HM117:$IQ117,"BP")*0</f>
        <v>0</v>
      </c>
      <c r="EY115" s="330">
        <f t="shared" si="631"/>
        <v>0</v>
      </c>
      <c r="EZ115" s="706">
        <f>IF(C115="",0,alapadatok!$AN$9)</f>
        <v>0</v>
      </c>
      <c r="FA115" s="330">
        <f t="shared" si="632"/>
        <v>0</v>
      </c>
      <c r="FB115" s="905">
        <f t="shared" si="633"/>
        <v>0</v>
      </c>
      <c r="FC115" s="325"/>
      <c r="FD115" s="329">
        <f t="shared" si="634"/>
        <v>0</v>
      </c>
      <c r="FE115" s="330">
        <f t="shared" si="635"/>
        <v>0</v>
      </c>
      <c r="FF115" s="330">
        <f t="shared" si="636"/>
        <v>0</v>
      </c>
      <c r="FG115" s="330">
        <f t="shared" si="637"/>
        <v>0</v>
      </c>
      <c r="FH115" s="330">
        <f t="shared" si="638"/>
        <v>0</v>
      </c>
      <c r="FI115" s="330">
        <f t="shared" si="639"/>
        <v>0</v>
      </c>
      <c r="FJ115" s="330">
        <f t="shared" si="640"/>
        <v>0</v>
      </c>
      <c r="FK115" s="330">
        <f t="shared" si="641"/>
        <v>0</v>
      </c>
      <c r="FL115" s="330">
        <f t="shared" si="642"/>
        <v>0</v>
      </c>
      <c r="FM115" s="330">
        <f t="shared" si="643"/>
        <v>0</v>
      </c>
      <c r="FN115" s="330">
        <f t="shared" si="644"/>
        <v>0</v>
      </c>
      <c r="FO115" s="330">
        <f t="shared" si="645"/>
        <v>0</v>
      </c>
      <c r="FP115" s="905">
        <f t="shared" si="646"/>
        <v>0</v>
      </c>
      <c r="FQ115" s="326"/>
      <c r="FR115" s="705">
        <f>COUNTIF(beosztás!$IR117:$JU117,"DE")*8</f>
        <v>0</v>
      </c>
      <c r="FS115" s="706">
        <f>COUNTIF(beosztás!$IR117:$JU117,"DU")*8</f>
        <v>0</v>
      </c>
      <c r="FT115" s="706">
        <f>COUNTIF(beosztás!$IR117:$JU117,"ÉJ")*8</f>
        <v>0</v>
      </c>
      <c r="FU115" s="706">
        <f>COUNTIF(beosztás!$IR117:$JU117,"N")*12</f>
        <v>0</v>
      </c>
      <c r="FV115" s="706">
        <f>COUNTIF(beosztás!$IR117:$JU117,"é")*12</f>
        <v>0</v>
      </c>
      <c r="FW115" s="706">
        <f>SUM(beosztás!$IR117:$JU117)</f>
        <v>0</v>
      </c>
      <c r="FX115" s="706">
        <f>COUNTIF(beosztás!$IR117:$JU117,"FÜ")*8</f>
        <v>0</v>
      </c>
      <c r="FY115" s="895">
        <f>(COUNTIF(beosztás!$IR117:$JU117,"SN")*12)+(COUNTIF(beosztás!$IR117:$JU117,"SDE")*8)+(COUNTIF(beosztás!$IR117:$JU117,"SDU")*8)+(COUNTIF(beosztás!$IR117:$JU117,"SÉ")*12)+(COUNTIF(beosztás!$IR117:$JU117,"SÉJ")*8)+(COUNTIF(beosztás!$IR117:$JU117,"S1")*1)+(COUNTIF(beosztás!$IR117:$JU117,"S2")*2)+(COUNTIF(beosztás!$IR117:$JU117,"S3")*3)+(COUNTIF(beosztás!$IR117:$JU117,"S4")*4)+(COUNTIF(beosztás!$IR117:$JU117,"S5")*5)+(COUNTIF(beosztás!$IR117:$JU117,"S6")*6)+(COUNTIF(beosztás!$IR117:$JU117,"S7")*7)+(COUNTIF(beosztás!$IR117:$JU117,"S8")*8)+(COUNTIF(beosztás!$IR117:$JU117,"S9")*9)+(COUNTIF(beosztás!$IR117:$JU117,"S10")*10)+(COUNTIF(beosztás!$IR117:$JU117,"S11")*11)+(COUNTIF(beosztás!$IR117:$JU117,"S12")*12)</f>
        <v>0</v>
      </c>
      <c r="FZ115" s="706">
        <f>COUNTIF(beosztás!$IR117:$JU117,"BN")*12+COUNTIF(beosztás!$IR117:$JU117,"BÉ")*12+COUNTIF(beosztás!$IR117:$JU117,"BDE")*8+COUNTIF(beosztás!$IR117:$JU117,"BDU")*8+COUNTIF(beosztás!$IR117:$JU117,"BÉJ")*8+COUNTIF(beosztás!$IR117:$JU117,"B1")*1+COUNTIF(beosztás!$IR117:$JU117,"B2")*2+COUNTIF(beosztás!$IR117:$JU117,"B3")*3+COUNTIF(beosztás!$IR117:$JU117,"B5")*5+COUNTIF(beosztás!$IR117:$JU117,"B6")*6+COUNTIF(beosztás!$IR117:$JU117,"B7")*7+COUNTIF(beosztás!$IR117:$JU117,"B8")*8+COUNTIF(beosztás!$IR117:$JU117,"B9")*9+COUNTIF(beosztás!$IR117:$JU117,"B10")*10+COUNTIF(beosztás!$IR117:$JU117,"B11")*11+COUNTIF(beosztás!$IR117:$JU117,"B12")*12+COUNTIF(beosztás!$IR117:$JU117,"BP")*0</f>
        <v>0</v>
      </c>
      <c r="GA115" s="330">
        <f t="shared" si="647"/>
        <v>0</v>
      </c>
      <c r="GB115" s="706">
        <f>IF(C115="",0,alapadatok!$AN$10)</f>
        <v>0</v>
      </c>
      <c r="GC115" s="330">
        <f t="shared" si="648"/>
        <v>0</v>
      </c>
      <c r="GD115" s="905">
        <f t="shared" si="649"/>
        <v>0</v>
      </c>
      <c r="GE115" s="327"/>
      <c r="GF115" s="705">
        <f>COUNTIF(beosztás!$JV117:$KZ117,"DE")*8</f>
        <v>0</v>
      </c>
      <c r="GG115" s="706">
        <f>COUNTIF(beosztás!$JV117:$KZ117,"DU")*8</f>
        <v>0</v>
      </c>
      <c r="GH115" s="706">
        <f>COUNTIF(beosztás!$JV117:$KZ117,"ÉJ")*8</f>
        <v>0</v>
      </c>
      <c r="GI115" s="706">
        <f>COUNTIF(beosztás!$JV117:$KZ117,"N")*12</f>
        <v>0</v>
      </c>
      <c r="GJ115" s="706">
        <f>COUNTIF(beosztás!$JV117:$KZ117,"É")*12</f>
        <v>0</v>
      </c>
      <c r="GK115" s="706">
        <f>SUM(beosztás!$JV117:$KZ117)</f>
        <v>0</v>
      </c>
      <c r="GL115" s="895">
        <f>(COUNTIF(beosztás!$JV117:$KZ117,"SN")*12)+(COUNTIF(beosztás!$JV117:$KZ117,"SDE")*8)+(COUNTIF(beosztás!$JV117:$KZ117,"SDU")*8)+(COUNTIF(beosztás!$JV117:$KZ117,"SÉ")*12)+(COUNTIF(beosztás!$JV117:$KZ117,"SÉJ")*8)+(COUNTIF(beosztás!$JV117:$KZ117,"S1")*1)+(COUNTIF(beosztás!$JV117:$KZ117,"S2")*2)+(COUNTIF(beosztás!$JV117:$KZ117,"S3")*3)+(COUNTIF(beosztás!$JV117:$KZ117,"S4")*4)+(COUNTIF(beosztás!$JV117:$KZ117,"S5")*5)+(COUNTIF(beosztás!$JV117:$KZ117,"S6")*6)+(COUNTIF(beosztás!$JV117:$KZ117,"S7")*7)+(COUNTIF(beosztás!$JV117:$KZ117,"S8")*8)+(COUNTIF(beosztás!$JV117:$KZ117,"S9")*9)+(COUNTIF(beosztás!$JV117:$KZ117,"S10")*10)+(COUNTIF(beosztás!$JV117:$KZ117,"S11")*11)+(COUNTIF(beosztás!$JV117:$KZ117,"S12")*12)</f>
        <v>0</v>
      </c>
      <c r="GM115" s="706">
        <f>COUNTIF(beosztás!$JV117:$KZ117,"FÜ")*8</f>
        <v>0</v>
      </c>
      <c r="GN115" s="706">
        <f>COUNTIF(beosztás!$JV117:$KZ117,"BN")*12+COUNTIF(beosztás!$JV117:$KZ117,"BÉ")*12+COUNTIF(beosztás!$JV117:$KZ117,"BDE")*8+COUNTIF(beosztás!$JV117:$KZ117,"BDU")*8+COUNTIF(beosztás!$JV117:$KZ117,"BÉJ")*8+COUNTIF(beosztás!$JV117:$KZ117,"B1")*1+COUNTIF(beosztás!$JV117:$KZ117,"B2")*2+COUNTIF(beosztás!$JV117:$KZ117,"B3")*3+COUNTIF(beosztás!$JV117:$KZ117,"B5")*5+COUNTIF(beosztás!$JV117:$KZ117,"B6")*6+COUNTIF(beosztás!$JV117:$KZ117,"B7")*7+COUNTIF(beosztás!$JV117:$KZ117,"B8")*8+COUNTIF(beosztás!$JV117:$KZ117,"B9")*9+COUNTIF(beosztás!$JV117:$KZ117,"B10")*10+COUNTIF(beosztás!$JV117:$KZ117,"B11")*11+COUNTIF(beosztás!$JV117:$KZ117,"B12")*12+COUNTIF(beosztás!$JV117:$KZ117,"BP")*0</f>
        <v>0</v>
      </c>
      <c r="GO115" s="330">
        <f t="shared" si="650"/>
        <v>0</v>
      </c>
      <c r="GP115" s="706">
        <f>IF(C115="",0,alapadatok!$AN$11)</f>
        <v>0</v>
      </c>
      <c r="GQ115" s="330">
        <f t="shared" si="651"/>
        <v>0</v>
      </c>
      <c r="GR115" s="905">
        <f t="shared" si="652"/>
        <v>0</v>
      </c>
      <c r="GS115" s="327"/>
      <c r="GT115" s="329">
        <f t="shared" si="653"/>
        <v>0</v>
      </c>
      <c r="GU115" s="330">
        <f t="shared" si="654"/>
        <v>0</v>
      </c>
      <c r="GV115" s="330">
        <f t="shared" si="655"/>
        <v>0</v>
      </c>
      <c r="GW115" s="330">
        <f t="shared" si="656"/>
        <v>0</v>
      </c>
      <c r="GX115" s="330">
        <f t="shared" si="657"/>
        <v>0</v>
      </c>
      <c r="GY115" s="330">
        <f t="shared" si="658"/>
        <v>0</v>
      </c>
      <c r="GZ115" s="330">
        <f t="shared" si="659"/>
        <v>0</v>
      </c>
      <c r="HA115" s="330">
        <f t="shared" si="660"/>
        <v>0</v>
      </c>
      <c r="HB115" s="330">
        <f t="shared" si="661"/>
        <v>0</v>
      </c>
      <c r="HC115" s="330">
        <f t="shared" si="662"/>
        <v>0</v>
      </c>
      <c r="HD115" s="330">
        <f t="shared" si="663"/>
        <v>0</v>
      </c>
      <c r="HE115" s="330">
        <f t="shared" si="664"/>
        <v>0</v>
      </c>
      <c r="HF115" s="905">
        <f t="shared" si="665"/>
        <v>0</v>
      </c>
      <c r="HG115" s="326"/>
      <c r="HH115" s="705">
        <f>COUNTIF(beosztás!$LA117:$MD117,"DE")*8</f>
        <v>0</v>
      </c>
      <c r="HI115" s="706">
        <f>COUNTIF(beosztás!$LA117:$MD117,"DU")*8</f>
        <v>0</v>
      </c>
      <c r="HJ115" s="706">
        <f>COUNTIF(beosztás!$LA117:$MD117,"ÉJ")*8</f>
        <v>0</v>
      </c>
      <c r="HK115" s="706">
        <f>COUNTIF(beosztás!$LA117:$MD117,"N")*12</f>
        <v>0</v>
      </c>
      <c r="HL115" s="706">
        <f>COUNTIF(beosztás!$LA117:$MD117,"é")*12</f>
        <v>0</v>
      </c>
      <c r="HM115" s="706">
        <f>SUM(beosztás!$LA117:$MD117)</f>
        <v>0</v>
      </c>
      <c r="HN115" s="706">
        <f>COUNTIF(beosztás!$LA117:$MD117,"FÜ")*8</f>
        <v>0</v>
      </c>
      <c r="HO115" s="895">
        <f>(COUNTIF(beosztás!$LA117:$MD117,"SN")*12)+(COUNTIF(beosztás!$LA117:$MD117,"SDE")*8)+(COUNTIF(beosztás!$LA117:$MD117,"SDU")*8)+(COUNTIF(beosztás!$LA117:$MD117,"SÉ")*12)+(COUNTIF(beosztás!$LA117:$MD117,"SÉJ")*8)+(COUNTIF(beosztás!$LA117:$MD117,"S1")*1)+(COUNTIF(beosztás!$LA117:$MD117,"S2")*2)+(COUNTIF(beosztás!$LA117:$MD117,"S3")*3)+(COUNTIF(beosztás!$LA117:$MD117,"S4")*4)+(COUNTIF(beosztás!$LA117:$MD117,"S5")*5)+(COUNTIF(beosztás!$LA117:$MD117,"S6")*6)+(COUNTIF(beosztás!$LA117:$MD117,"S7")*7)+(COUNTIF(beosztás!$LA117:$MD117,"S8")*8)+(COUNTIF(beosztás!$LA117:$MD117,"S9")*9)+(COUNTIF(beosztás!$LA117:$MD117,"S10")*10)+(COUNTIF(beosztás!$LA117:$MD117,"S11")*11)+(COUNTIF(beosztás!$LA117:$MD117,"S12")*12)</f>
        <v>0</v>
      </c>
      <c r="HP115" s="706">
        <f>COUNTIF(beosztás!$LA117:$MD117,"BN")*12+COUNTIF(beosztás!$LA117:$MD117,"BÉ")*12+COUNTIF(beosztás!$LA117:$MD117,"BDE")*8+COUNTIF(beosztás!$LA117:$MD117,"BDU")*8+COUNTIF(beosztás!$LA117:$MD117,"BÉJ")*8+COUNTIF(beosztás!$LA117:$MD117,"B1")*1+COUNTIF(beosztás!$LA117:$MD117,"B2")*2+COUNTIF(beosztás!$LA117:$MD117,"B3")*3+COUNTIF(beosztás!$KZ117:$MC117,"B5")*5+COUNTIF(beosztás!$KZ117:$MC117,"B6")*6+COUNTIF(beosztás!$KZ117:$MC117,"B7")*7+COUNTIF(beosztás!$KZ117:$MC117,"B8")*8+COUNTIF(beosztás!$LA117:$MD117,"B9")*9+COUNTIF(beosztás!$LA117:$MD117,"B10")*10+COUNTIF(beosztás!$LA117:$MD117,"B11")*11+COUNTIF(beosztás!$LA117:$MD117,"B12")*12+COUNTIF(beosztás!$LA117:$MD117,"BP")*0</f>
        <v>0</v>
      </c>
      <c r="HQ115" s="330">
        <f t="shared" si="666"/>
        <v>0</v>
      </c>
      <c r="HR115" s="706">
        <f>IF(C115="",0,alapadatok!$AN$12)</f>
        <v>0</v>
      </c>
      <c r="HS115" s="330">
        <f t="shared" si="667"/>
        <v>0</v>
      </c>
      <c r="HT115" s="905">
        <f t="shared" si="668"/>
        <v>0</v>
      </c>
      <c r="HU115" s="327"/>
      <c r="HV115" s="705">
        <f>COUNTIF(beosztás!$ME117:$NI117,"DE")*8</f>
        <v>0</v>
      </c>
      <c r="HW115" s="706">
        <f>COUNTIF(beosztás!$ME117:$NI117,"DU")*8</f>
        <v>0</v>
      </c>
      <c r="HX115" s="706">
        <f>COUNTIF(beosztás!$ME117:$NI117,"ÉJ")*8</f>
        <v>0</v>
      </c>
      <c r="HY115" s="706">
        <f>COUNTIF(beosztás!$ME117:$NI117,"N")*12</f>
        <v>0</v>
      </c>
      <c r="HZ115" s="706">
        <f>COUNTIF(beosztás!$ME117:$NI117,"É")*12</f>
        <v>0</v>
      </c>
      <c r="IA115" s="706">
        <f>SUM(beosztás!$ME117:$NI117)</f>
        <v>0</v>
      </c>
      <c r="IB115" s="706">
        <f>(COUNTIF(beosztás!$ME117:$NI117,"SN")*12)+(COUNTIF(beosztás!$ME117:$NI117,"SDE")*8)+(COUNTIF(beosztás!$ME117:$NI117,"SDU")*8)+(COUNTIF(beosztás!$ME117:$NI117,"SÉ")*12)+(COUNTIF(beosztás!$ME117:$NI117,"SÉJ")*8)+(COUNTIF(beosztás!$ME117:$NI117,"S1")*1)+(COUNTIF(beosztás!$ME117:$NI117,"S2")*2)+(COUNTIF(beosztás!$ME117:$NI117,"S3")*3)+(COUNTIF(beosztás!$ME117:$NI117,"S4")*4)+(COUNTIF(beosztás!$ME117:$NI117,"S5")*5)+(COUNTIF(beosztás!$ME117:$NI117,"S6")*6)+(COUNTIF(beosztás!$ME117:$NI117,"S7")*7)+(COUNTIF(beosztás!$ME117:$NI117,"S8")*8)+(COUNTIF(beosztás!$ME117:$NI117,"S9")*9)+(COUNTIF(beosztás!$ME117:$NI117,"S10")*10)+(COUNTIF(beosztás!$ME117:$NI117,"S11")*11)+(COUNTIF(beosztás!$ME117:$NI117,"S12")*12)</f>
        <v>0</v>
      </c>
      <c r="IC115" s="706">
        <f>COUNTIF(beosztás!$ME117:$NI117,"FÜ")*8</f>
        <v>0</v>
      </c>
      <c r="ID115" s="706">
        <f>COUNTIF(beosztás!$ME117:$NI117,"BN")*12+COUNTIF(beosztás!$ME117:$NI117,"BÉ")*12+COUNTIF(beosztás!$ME117:$NI117,"BDE")*8+COUNTIF(beosztás!$ME117:$NI117,"BDU")*8+COUNTIF(beosztás!$ME117:$NI117,"BÉJ")*8+COUNTIF(beosztás!$ME117:$NI117,"B1")*1+COUNTIF(beosztás!$ME117:$NI117,"B2")*2+COUNTIF(beosztás!$ME117:$NI117,"B3")*3+COUNTIF(beosztás!$ME117:$NI117,"B5")*5+COUNTIF(beosztás!$ME117:$NI117,"B6")*6+COUNTIF(beosztás!$ME117:$NI117,"B7")*7+COUNTIF(beosztás!$ME117:$NI117,"B8")*8+COUNTIF(beosztás!$ME117:$NI117,"B9")*9+COUNTIF(beosztás!$ME117:$NI117,"B10")*10+COUNTIF(beosztás!$ME117:$NI117,"B11")*11+COUNTIF(beosztás!$ME117:$NI117,"B12")*12+COUNTIF(beosztás!$ME117:$NI117,"BP")*0</f>
        <v>0</v>
      </c>
      <c r="IE115" s="330">
        <f t="shared" si="669"/>
        <v>0</v>
      </c>
      <c r="IF115" s="706">
        <f>IF(C115="",0,alapadatok!$AN$13)</f>
        <v>0</v>
      </c>
      <c r="IG115" s="330">
        <f t="shared" si="670"/>
        <v>0</v>
      </c>
      <c r="IH115" s="739">
        <f t="shared" si="671"/>
        <v>0</v>
      </c>
      <c r="II115" s="327"/>
      <c r="IJ115" s="329">
        <f t="shared" si="672"/>
        <v>0</v>
      </c>
      <c r="IK115" s="330">
        <f t="shared" si="673"/>
        <v>0</v>
      </c>
      <c r="IL115" s="330">
        <f t="shared" si="674"/>
        <v>0</v>
      </c>
      <c r="IM115" s="330">
        <f t="shared" si="675"/>
        <v>0</v>
      </c>
      <c r="IN115" s="330">
        <f t="shared" si="676"/>
        <v>0</v>
      </c>
      <c r="IO115" s="330">
        <f t="shared" si="677"/>
        <v>0</v>
      </c>
      <c r="IP115" s="330">
        <f t="shared" si="678"/>
        <v>0</v>
      </c>
      <c r="IQ115" s="330">
        <f t="shared" si="679"/>
        <v>0</v>
      </c>
      <c r="IR115" s="330">
        <f t="shared" si="680"/>
        <v>0</v>
      </c>
      <c r="IS115" s="330">
        <f t="shared" si="681"/>
        <v>0</v>
      </c>
      <c r="IT115" s="330">
        <f t="shared" si="682"/>
        <v>0</v>
      </c>
      <c r="IU115" s="330">
        <f t="shared" si="683"/>
        <v>0</v>
      </c>
      <c r="IV115" s="905">
        <f t="shared" si="684"/>
        <v>0</v>
      </c>
      <c r="IW115" s="328"/>
      <c r="JF115" s="21"/>
      <c r="JG115" s="21"/>
    </row>
    <row r="116" spans="1:267" ht="15.75" hidden="1" thickBot="1" x14ac:dyDescent="0.3">
      <c r="A116" s="410">
        <f>IF(beosztás!A118=0,"",beosztás!A118)</f>
        <v>3</v>
      </c>
      <c r="B116" s="411" t="str">
        <f>IF(beosztás!B118=0,"",beosztás!B118)</f>
        <v/>
      </c>
      <c r="C116" s="412" t="str">
        <f>IF(beosztás!C118=0,"",beosztás!C118)</f>
        <v/>
      </c>
      <c r="D116" s="413" t="str">
        <f>IF(beosztás!D118=0,"",beosztás!D118)</f>
        <v/>
      </c>
      <c r="E116" s="18"/>
      <c r="F116" s="705">
        <f>COUNTIF(beosztás!$I118:$AM118,"DE")*8</f>
        <v>0</v>
      </c>
      <c r="G116" s="706">
        <f>COUNTIF(beosztás!$I118:$AM118,"DU")*8</f>
        <v>0</v>
      </c>
      <c r="H116" s="706">
        <f>COUNTIF(beosztás!$I118:$AM118,"ÉJ")*8</f>
        <v>0</v>
      </c>
      <c r="I116" s="706">
        <f>COUNTIF(beosztás!$I118:$AM118,"N")*12</f>
        <v>0</v>
      </c>
      <c r="J116" s="706">
        <f>COUNTIF(beosztás!$I118:$AM118,"é")*12</f>
        <v>0</v>
      </c>
      <c r="K116" s="706">
        <f>SUM(beosztás!$I118:$AM118)</f>
        <v>0</v>
      </c>
      <c r="L116" s="706">
        <f>COUNTIF(beosztás!$I118:$AM118,"FÜ")*8</f>
        <v>0</v>
      </c>
      <c r="M116" s="706">
        <f>(COUNTIF(beosztás!$I118:$AM118,"SN")*12)+(COUNTIF(beosztás!$I118:$AM118,"SDE")*8)+(COUNTIF(beosztás!$I118:$AM118,"SDU")*8)+(COUNTIF(beosztás!$I118:$AM118,"S1")*1)+(COUNTIF(beosztás!$I118:$AM118,"S2")*2)+(COUNTIF(beosztás!$I118:$AM118,"S3")*3)+(COUNTIF(beosztás!$I118:$AM118,"S4")*4)+(COUNTIF(beosztás!$I118:$AM118,"S5")*5)+(COUNTIF(beosztás!$I118:$AM118,"S6")*6)+(COUNTIF(beosztás!$I118:$AM118,"S7")*7)+(COUNTIF(beosztás!$I118:$AM118,"S8")*8)+(COUNTIF(beosztás!$I118:$AM118,"S9")*9)+(COUNTIF(beosztás!$I118:$AM118,"S10")*10)+(COUNTIF(beosztás!$I118:$AM118,"S11")*11)+(COUNTIF(beosztás!$I118:$AM118,"S12")*12)+(COUNTIF(beosztás!$I118:$AM118,"SÉ")*12)+(COUNTIF(beosztás!$I118:$AM118,"SÉJ")*8)</f>
        <v>0</v>
      </c>
      <c r="N116" s="706">
        <f>COUNTIF(beosztás!$I118:$AM118,"BN")*12+COUNTIF(beosztás!$I118:$AM118,"BÉ")*12+COUNTIF(beosztás!$I118:$AM118,"BDE")*8+COUNTIF(beosztás!$I118:$AM118,"BDU")*8+COUNTIF(beosztás!$I118:$AM118,"BÉJ")*8+COUNTIF(beosztás!$I118:$AM118,"B1")*1+COUNTIF(beosztás!$I118:$AM118,"B2")*2+COUNTIF(beosztás!$I118:$AM118,"B3")*3+COUNTIF(beosztás!$I118:$AM118,"B5")*5+COUNTIF(beosztás!$I118:$AM118,"B6")*6+COUNTIF(beosztás!$I118:$AM118,"B7")*7+COUNTIF(beosztás!$I118:$AM118,"B8")*8+COUNTIF(beosztás!$I118:$AM118,"B9")*9+COUNTIF(beosztás!$I118:$AM118,"B10")*10+COUNTIF(beosztás!$I118:$AM118,"B11")*11+COUNTIF(beosztás!$I118:$AM118,"B12")*12+COUNTIF(beosztás!$I118:$AM118,"BP")*0</f>
        <v>0</v>
      </c>
      <c r="O116" s="330">
        <f t="shared" si="576"/>
        <v>0</v>
      </c>
      <c r="P116" s="706">
        <f>IF(C116="",0,alapadatok!$AN$2)</f>
        <v>0</v>
      </c>
      <c r="Q116" s="330">
        <f t="shared" si="577"/>
        <v>0</v>
      </c>
      <c r="R116" s="739">
        <f t="shared" si="578"/>
        <v>0</v>
      </c>
      <c r="S116" s="325"/>
      <c r="T116" s="705">
        <f>COUNTIF(beosztás!$AN118:$BO118,"DE")*8</f>
        <v>0</v>
      </c>
      <c r="U116" s="706">
        <f>COUNTIF(beosztás!$AN118:$BO118,"DU")*8</f>
        <v>0</v>
      </c>
      <c r="V116" s="706">
        <f>COUNTIF(beosztás!$AN118:$BO118,"ÉJ")*8</f>
        <v>0</v>
      </c>
      <c r="W116" s="706">
        <f>COUNTIF(beosztás!$AN118:$BO118,"N")*12</f>
        <v>0</v>
      </c>
      <c r="X116" s="706">
        <f>COUNTIF(beosztás!$AN118:$BO118,"É")*12</f>
        <v>0</v>
      </c>
      <c r="Y116" s="706">
        <f>SUM(beosztás!$AN118:$BO118)</f>
        <v>0</v>
      </c>
      <c r="Z116" s="706">
        <f>(COUNTIF(beosztás!$AN118:$BO118,"SN")*12)+(COUNTIF(beosztás!$AN118:$BO118,"SDE")*8)+(COUNTIF(beosztás!$AN118:$BO118,"SDU")*8)+(COUNTIF(beosztás!$AN118:$BO118,"SÉ")*12)+(COUNTIF(beosztás!$AN118:$BO118,"SÉJ")*8)+(COUNTIF(beosztás!$AN118:$BO118,"S1")*1)+(COUNTIF(beosztás!$AN118:$BO118,"S2")*2)+(COUNTIF(beosztás!$AN118:$BO118,"S3")*3)+(COUNTIF(beosztás!$AN118:$BO118,"S4")*4)+(COUNTIF(beosztás!$AN118:$BO118,"S5")*5)+(COUNTIF(beosztás!$AN118:$BO118,"S6")*6)+(COUNTIF(beosztás!$AN118:$BO118,"S7")*7)+(COUNTIF(beosztás!$AN118:$BO118,"S8")*8)+(COUNTIF(beosztás!$AN118:$BO118,"S9")*9)+(COUNTIF(beosztás!$AN118:$BO118,"S10")*10)+(COUNTIF(beosztás!$AN118:$BO118,"S11")*11)+(COUNTIF(beosztás!$AN118:$BO118,"S12")*12)</f>
        <v>0</v>
      </c>
      <c r="AA116" s="706">
        <f>COUNTIF(beosztás!$AN118:$BO118,"FÜ")*8</f>
        <v>0</v>
      </c>
      <c r="AB116" s="706">
        <f>COUNTIF(beosztás!$AN118:$BO118,"BN")*12+COUNTIF(beosztás!$AN118:$BO118,"BÉ")*12+COUNTIF(beosztás!$AN118:$BO118,"BDE")*8+COUNTIF(beosztás!$AN118:$BO118,"BDU")*8+COUNTIF(beosztás!$AN118:$BO118,"BÉJ")*8+COUNTIF(beosztás!$AN118:$BO118,"B1")*1+COUNTIF(beosztás!$AN118:$BO118,"B2")*2+COUNTIF(beosztás!$AN118:$BO118,"B3")*3+COUNTIF(beosztás!$AN118:$BO118,"B5")*5+COUNTIF(beosztás!$AN118:$BO118,"B6")*6+COUNTIF(beosztás!$AN118:$BO118,"B7")*7+COUNTIF(beosztás!$AN118:$BO118,"B8")*8+COUNTIF(beosztás!$AN118:$BO118,"B9")*9+COUNTIF(beosztás!$AN118:$BO118,"B10")*10+COUNTIF(beosztás!$AN118:$BO118,"B11")*11+COUNTIF(beosztás!$AN118:$BO118,"B12")*12+COUNTIF(beosztás!$AN118:$BO118,"BP")*0</f>
        <v>0</v>
      </c>
      <c r="AC116" s="330">
        <f t="shared" si="579"/>
        <v>0</v>
      </c>
      <c r="AD116" s="710">
        <f>IF(C116="",0,alapadatok!$AN$3)</f>
        <v>0</v>
      </c>
      <c r="AE116" s="330">
        <f t="shared" si="421"/>
        <v>0</v>
      </c>
      <c r="AF116" s="739">
        <f t="shared" si="580"/>
        <v>0</v>
      </c>
      <c r="AG116" s="325"/>
      <c r="AH116" s="329">
        <f t="shared" si="581"/>
        <v>0</v>
      </c>
      <c r="AI116" s="330">
        <f t="shared" si="582"/>
        <v>0</v>
      </c>
      <c r="AJ116" s="330">
        <f t="shared" si="583"/>
        <v>0</v>
      </c>
      <c r="AK116" s="330">
        <f t="shared" si="584"/>
        <v>0</v>
      </c>
      <c r="AL116" s="330">
        <f t="shared" si="585"/>
        <v>0</v>
      </c>
      <c r="AM116" s="330">
        <f t="shared" si="586"/>
        <v>0</v>
      </c>
      <c r="AN116" s="330">
        <f t="shared" si="587"/>
        <v>0</v>
      </c>
      <c r="AO116" s="330">
        <f t="shared" si="588"/>
        <v>0</v>
      </c>
      <c r="AP116" s="330">
        <f t="shared" si="431"/>
        <v>0</v>
      </c>
      <c r="AQ116" s="330">
        <f t="shared" si="432"/>
        <v>0</v>
      </c>
      <c r="AR116" s="330">
        <f t="shared" si="433"/>
        <v>0</v>
      </c>
      <c r="AS116" s="330">
        <f t="shared" si="434"/>
        <v>0</v>
      </c>
      <c r="AT116" s="739">
        <f t="shared" si="589"/>
        <v>0</v>
      </c>
      <c r="AU116" s="326"/>
      <c r="AV116" s="705">
        <f>COUNTIF(beosztás!$BP118:$CT118,"DE")*8</f>
        <v>0</v>
      </c>
      <c r="AW116" s="706">
        <f>COUNTIF(beosztás!$BP118:$CT118,"DU")*8</f>
        <v>0</v>
      </c>
      <c r="AX116" s="706">
        <f>COUNTIF(beosztás!$BP118:$CT118,"ÉJ")*8</f>
        <v>0</v>
      </c>
      <c r="AY116" s="706">
        <f>COUNTIF(beosztás!$BP118:$CT118,"N")*12</f>
        <v>0</v>
      </c>
      <c r="AZ116" s="706">
        <f>COUNTIF(beosztás!$BP118:$CT118,"é")*12</f>
        <v>0</v>
      </c>
      <c r="BA116" s="706">
        <f>SUM(beosztás!$BP118:$CT118)</f>
        <v>0</v>
      </c>
      <c r="BB116" s="706">
        <f>COUNTIF(beosztás!$BP118:$CT118,"FÜ")*8</f>
        <v>0</v>
      </c>
      <c r="BC116" s="895">
        <f>(COUNTIF(beosztás!$BP118:$CT118,"SN")*12)+(COUNTIF(beosztás!$BP118:$CT118,"SDE")*8)+(COUNTIF(beosztás!$BP118:$CT118,"SDU")*8)+(COUNTIF(beosztás!$BP118:$CT118,"SÉ")*12)+(COUNTIF(beosztás!$BP118:$CT118,"SÉJ")*8)+(COUNTIF(beosztás!$BP118:$CT118,"S1")*1)+(COUNTIF(beosztás!$BP118:$CT118,"S2")*2)+(COUNTIF(beosztás!$BP118:$CT118,"S3")*3)+(COUNTIF(beosztás!$BP118:$CT118,"S4")*4)+(COUNTIF(beosztás!$BP118:$CT118,"S5")*5)+(COUNTIF(beosztás!$BP118:$CT118,"S6")*6)+(COUNTIF(beosztás!$BP118:$CT118,"S7")*7)+(COUNTIF(beosztás!$BP118:$CT118,"S8")*8)+(COUNTIF(beosztás!$BP118:$CT118,"S9")*9)+(COUNTIF(beosztás!$BP118:$CT118,"S10")*10)+(COUNTIF(beosztás!$BP118:$CT118,"S11")*11)+(COUNTIF(beosztás!$BP118:$CT118,"S12")*12)</f>
        <v>0</v>
      </c>
      <c r="BD116" s="706">
        <f>COUNTIF(beosztás!$BP118:$CT118,"BN")*12+COUNTIF(beosztás!$BP118:$CT118,"BÉ")*12+COUNTIF(beosztás!$BP118:$CT118,"BDE")*8+COUNTIF(beosztás!$BP118:$CT118,"BDU")*8+COUNTIF(beosztás!$BP118:$CT118,"BÉJ")*8+COUNTIF(beosztás!$BP118:$CT118,"B1")*1+COUNTIF(beosztás!$BP118:$CT118,"B2")*2+COUNTIF(beosztás!$BP118:$CT118,"B3")*3+COUNTIF(beosztás!$BP118:$CT118,"B5")*5+COUNTIF(beosztás!$BP118:$CT118,"B6")*6+COUNTIF(beosztás!$BP118:$CT118,"B7")*7+COUNTIF(beosztás!$BP118:$CT118,"B8")*8+COUNTIF(beosztás!$BP118:$CT118,"B9")*9+COUNTIF(beosztás!$BP118:$CT118,"B10")*10+COUNTIF(beosztás!$BP118:$CT118,"B11")*11+COUNTIF(beosztás!$BP118:$CT118,"B12")*12+COUNTIF(beosztás!$BP118:$CT118,"BP")*0</f>
        <v>0</v>
      </c>
      <c r="BE116" s="330">
        <f t="shared" si="590"/>
        <v>0</v>
      </c>
      <c r="BF116" s="706">
        <f>IF(C116="",0,alapadatok!$AN$4)</f>
        <v>0</v>
      </c>
      <c r="BG116" s="330">
        <f t="shared" si="591"/>
        <v>0</v>
      </c>
      <c r="BH116" s="739">
        <f t="shared" si="592"/>
        <v>0</v>
      </c>
      <c r="BI116" s="325"/>
      <c r="BJ116" s="705">
        <f>COUNTIF(beosztás!$CU118:$DX118,"DE")*8</f>
        <v>0</v>
      </c>
      <c r="BK116" s="706">
        <f>COUNTIF(beosztás!$CU118:$DX118,"DU")*8</f>
        <v>0</v>
      </c>
      <c r="BL116" s="706">
        <f>COUNTIF(beosztás!$CU118:$DX118,"ÉJ")*8</f>
        <v>0</v>
      </c>
      <c r="BM116" s="706">
        <f>COUNTIF(beosztás!$CU118:$DX118,"N")*12</f>
        <v>0</v>
      </c>
      <c r="BN116" s="706">
        <f>COUNTIF(beosztás!$CU118:$DX118,"É")*12</f>
        <v>0</v>
      </c>
      <c r="BO116" s="706">
        <f>SUM(beosztás!$CU118:$DX118)</f>
        <v>0</v>
      </c>
      <c r="BP116" s="895">
        <f>(COUNTIF(beosztás!$CU118:$DX118,"SN")*12)+(COUNTIF(beosztás!$CU118:$DX118,"SDE")*8)+(COUNTIF(beosztás!$CU118:$DX118,"SDU")*8)+(COUNTIF(beosztás!$CU118:$DX118,"SÉ")*12)+(COUNTIF(beosztás!$CU118:$DX118,"SÉJ")*8)+(COUNTIF(beosztás!$CU118:$DX118,"S1")*1)+(COUNTIF(beosztás!$CU118:$DX118,"S2")*2)+(COUNTIF(beosztás!$CU118:$DX118,"S3")*3)+(COUNTIF(beosztás!$CU118:$DX118,"S4")*4)+(COUNTIF(beosztás!$CU118:$DX118,"S5")*5)+(COUNTIF(beosztás!$CU118:$DX118,"S6")*6)+(COUNTIF(beosztás!$CU118:$DX118,"S7")*7)+(COUNTIF(beosztás!$CU118:$DX118,"S8")*8)+(COUNTIF(beosztás!$CU118:$DX118,"S9")*9)+(COUNTIF(beosztás!$CU118:$DX118,"S10")*10)+(COUNTIF(beosztás!$CU118:$DX118,"S11")*11)+(COUNTIF(beosztás!$CU118:$DX118,"S12")*12)</f>
        <v>0</v>
      </c>
      <c r="BQ116" s="706">
        <f>COUNTIF(beosztás!$CU118:$DX118,"FÜ")*8</f>
        <v>0</v>
      </c>
      <c r="BR116" s="706">
        <f>COUNTIF(beosztás!$CU118:$DX118,"BN")*12+COUNTIF(beosztás!$CU118:$DX118,"BÉ")*12+COUNTIF(beosztás!$CU118:$DX118,"BDE")*8+COUNTIF(beosztás!$CU118:$DX118,"BDU")*8+COUNTIF(beosztás!$CU118:$DX118,"BÉJ")*8+COUNTIF(beosztás!$CU118:$DX118,"B1")*1+COUNTIF(beosztás!$CU118:$DX118,"B2")*2+COUNTIF(beosztás!$CU118:$DX118,"B3")*3+COUNTIF(beosztás!$CU118:$DX118,"B5")*5+COUNTIF(beosztás!$CU118:$DX118,"B6")*6+COUNTIF(beosztás!$CU118:$DX118,"B7")*7+COUNTIF(beosztás!$CU118:$DX118,"B8")*8+COUNTIF(beosztás!$CU118:$DX118,"B9")*9+COUNTIF(beosztás!$CU118:$DX118,"B10")*10+COUNTIF(beosztás!$CU118:$DX118,"B11")*11+COUNTIF(beosztás!$CU118:$DX118,"B12")*12+COUNTIF(beosztás!$CU118:$DX118,"BP")*0</f>
        <v>0</v>
      </c>
      <c r="BS116" s="330">
        <f t="shared" si="593"/>
        <v>0</v>
      </c>
      <c r="BT116" s="706">
        <f>IF(C116="",0,alapadatok!$AN$5)</f>
        <v>0</v>
      </c>
      <c r="BU116" s="330">
        <f t="shared" si="594"/>
        <v>0</v>
      </c>
      <c r="BV116" s="739">
        <f t="shared" si="595"/>
        <v>0</v>
      </c>
      <c r="BW116" s="325"/>
      <c r="BX116" s="329">
        <f t="shared" si="596"/>
        <v>0</v>
      </c>
      <c r="BY116" s="330">
        <f t="shared" si="597"/>
        <v>0</v>
      </c>
      <c r="BZ116" s="330">
        <f t="shared" si="598"/>
        <v>0</v>
      </c>
      <c r="CA116" s="330">
        <f t="shared" si="599"/>
        <v>0</v>
      </c>
      <c r="CB116" s="330">
        <f t="shared" si="600"/>
        <v>0</v>
      </c>
      <c r="CC116" s="330">
        <f t="shared" si="601"/>
        <v>0</v>
      </c>
      <c r="CD116" s="330">
        <f t="shared" si="602"/>
        <v>0</v>
      </c>
      <c r="CE116" s="330">
        <f t="shared" si="603"/>
        <v>0</v>
      </c>
      <c r="CF116" s="330">
        <f t="shared" si="604"/>
        <v>0</v>
      </c>
      <c r="CG116" s="330">
        <f t="shared" si="605"/>
        <v>0</v>
      </c>
      <c r="CH116" s="330">
        <f t="shared" si="606"/>
        <v>0</v>
      </c>
      <c r="CI116" s="330">
        <f t="shared" si="607"/>
        <v>0</v>
      </c>
      <c r="CJ116" s="739">
        <f t="shared" si="608"/>
        <v>0</v>
      </c>
      <c r="CK116" s="326"/>
      <c r="CL116" s="705">
        <f>COUNTIF(beosztás!$DY118:$FC118,"DE")*8</f>
        <v>0</v>
      </c>
      <c r="CM116" s="706">
        <f>COUNTIF(beosztás!$DY118:$FC118,"DU")*8</f>
        <v>0</v>
      </c>
      <c r="CN116" s="706">
        <f>COUNTIF(beosztás!$DY118:$FC118,"ÉJ")*8</f>
        <v>0</v>
      </c>
      <c r="CO116" s="706">
        <f>COUNTIF(beosztás!$DY118:$FC118,"N")*12</f>
        <v>0</v>
      </c>
      <c r="CP116" s="706">
        <f>COUNTIF(beosztás!$DY118:$FC118,"é")*12</f>
        <v>0</v>
      </c>
      <c r="CQ116" s="706">
        <f>SUM(beosztás!$DY118:$FC118)</f>
        <v>0</v>
      </c>
      <c r="CR116" s="706">
        <f>COUNTIF(beosztás!$DY118:$FC118,"FÜ")*8</f>
        <v>0</v>
      </c>
      <c r="CS116" s="895">
        <f>(COUNTIF(beosztás!$DY118:$FC118,"SN")*12)+(COUNTIF(beosztás!$DY118:$FC118,"SDE")*8)+(COUNTIF(beosztás!$DY118:$FC118,"SDU")*8)+(COUNTIF(beosztás!$DY118:$FC118,"SÉ")*12)+(COUNTIF(beosztás!$DY118:$FC118,"SÉJ")*8)+(COUNTIF(beosztás!$DY118:$FC118,"S1")*1)+(COUNTIF(beosztás!$DY118:$FC118,"S2")*2)+(COUNTIF(beosztás!$DY118:$FC118,"S3")*3)+(COUNTIF(beosztás!$DY118:$FC118,"S4")*4)+(COUNTIF(beosztás!$DY118:$FC118,"S5")*5)+(COUNTIF(beosztás!$DY118:$FC118,"S6")*6)+(COUNTIF(beosztás!$DY118:$FC118,"S7")*7)+(COUNTIF(beosztás!$DY118:$FC118,"S8")*8)+(COUNTIF(beosztás!$DY118:$FC118,"S9")*9)+(COUNTIF(beosztás!$DY118:$FC118,"S10")*10)+(COUNTIF(beosztás!$DY118:$FC118,"S11")*11)+(COUNTIF(beosztás!$DY118:$FC118,"S12")*12)</f>
        <v>0</v>
      </c>
      <c r="CT116" s="706">
        <f>COUNTIF(beosztás!$DY118:$FC118,"BN")*12+COUNTIF(beosztás!$DY118:$FC118,"BÉ")*12+COUNTIF(beosztás!$DY118:$FC118,"BDE")*8+COUNTIF(beosztás!$DY118:$FC118,"BDU")*8+COUNTIF(beosztás!$DY118:$FC118,"BÉJ")*8+COUNTIF(beosztás!$DY118:$FC118,"B1")*1+COUNTIF(beosztás!$DY118:$FC118,"B2")*2+COUNTIF(beosztás!$DY118:$FC118,"B3")*3+COUNTIF(beosztás!$DY118:$FC118,"B5")*5+COUNTIF(beosztás!$DY118:$FC118,"B6")*6+COUNTIF(beosztás!$DY118:$FC118,"B7")*7+COUNTIF(beosztás!$DY118:$FC118,"B8")*8+COUNTIF(beosztás!$DY118:$FC118,"B9")*9+COUNTIF(beosztás!$DY118:$FC118,"B10")*10+COUNTIF(beosztás!$DY118:$FC118,"B11")*11+COUNTIF(beosztás!$DY118:$FC118,"B12")*12+COUNTIF(beosztás!$DY118:$FC118,"BP")*0</f>
        <v>0</v>
      </c>
      <c r="CU116" s="330">
        <f t="shared" si="609"/>
        <v>0</v>
      </c>
      <c r="CV116" s="706">
        <f>IF(C116="",0,alapadatok!$AN$6)</f>
        <v>0</v>
      </c>
      <c r="CW116" s="330">
        <f t="shared" si="610"/>
        <v>0</v>
      </c>
      <c r="CX116" s="905">
        <f t="shared" si="611"/>
        <v>0</v>
      </c>
      <c r="CY116" s="325"/>
      <c r="CZ116" s="705">
        <f>COUNTIF(beosztás!$FD118:$GG118,"DE")*8</f>
        <v>0</v>
      </c>
      <c r="DA116" s="706">
        <f>COUNTIF(beosztás!$FD118:$GG118,"DU")*8</f>
        <v>0</v>
      </c>
      <c r="DB116" s="706">
        <f>COUNTIF(beosztás!$FD118:$GG118,"ÉJ")*8</f>
        <v>0</v>
      </c>
      <c r="DC116" s="706">
        <f>COUNTIF(beosztás!$FD118:$GG118,"N")*12</f>
        <v>0</v>
      </c>
      <c r="DD116" s="706">
        <f>COUNTIF(beosztás!$FD118:$GG118,"É")*12</f>
        <v>0</v>
      </c>
      <c r="DE116" s="706">
        <f>SUM(beosztás!$FD118:$GG118)</f>
        <v>0</v>
      </c>
      <c r="DF116" s="895">
        <f>(COUNTIF(beosztás!$FD118:$GG118,"SN")*12)+(COUNTIF(beosztás!$FD118:$GG118,"SDE")*8)+(COUNTIF(beosztás!$FD118:$GG118,"SDU")*8)+(COUNTIF(beosztás!$FD118:$GG118,"SÉ")*12)+(COUNTIF(beosztás!$FD118:$GG118,"SÉJ")*8)+(COUNTIF(beosztás!$FD118:$GG118,"S1")*1)+(COUNTIF(beosztás!$FD118:$GG118,"S2")*2)+(COUNTIF(beosztás!$FD118:$GG118,"S3")*3)+(COUNTIF(beosztás!$FD118:$GG118,"S4")*4)+(COUNTIF(beosztás!$FD118:$GG118,"S5")*5)+(COUNTIF(beosztás!$FD118:$GG118,"S6")*6)+(COUNTIF(beosztás!$FD118:$GG118,"S7")*7)+(COUNTIF(beosztás!$FD118:$GG118,"S8")*8)+(COUNTIF(beosztás!$FD118:$GG118,"S9")*9)+(COUNTIF(beosztás!$FD118:$GG118,"S10")*10)+(COUNTIF(beosztás!$FD118:$GG118,"S11")*11)+(COUNTIF(beosztás!$FD118:$GG118,"S12")*12)</f>
        <v>0</v>
      </c>
      <c r="DG116" s="706">
        <f>COUNTIF(beosztás!$FD118:$GG118,"FÜ")*8</f>
        <v>0</v>
      </c>
      <c r="DH116" s="706">
        <f>COUNTIF(beosztás!$FD118:$GG118,"BN")*12+COUNTIF(beosztás!$FD118:$GG118,"BÉ")*12+COUNTIF(beosztás!$FD118:$GG118,"BDE")*8+COUNTIF(beosztás!$FD118:$GG118,"BDU")*8+COUNTIF(beosztás!$FD118:$GG118,"BÉJ")*8+COUNTIF(beosztás!$FD118:$GG118,"B1")*1+COUNTIF(beosztás!$FD118:$GG118,"B2")*2+COUNTIF(beosztás!$FD118:$GG118,"B3")*3+COUNTIF(beosztás!$FD118:$GG118,"B5")*5+COUNTIF(beosztás!$FD118:$GG118,"B6")*6+COUNTIF(beosztás!$FD118:$GG118,"B7")*7+COUNTIF(beosztás!$FD118:$GG118,"B8")*8+COUNTIF(beosztás!$FD118:$GG118,"B9")*9+COUNTIF(beosztás!$FD118:$GG118,"B10")*10+COUNTIF(beosztás!$FD118:$GG118,"B11")*11+COUNTIF(beosztás!$FD118:$GG118,"B12")*12+COUNTIF(beosztás!$FD118:$GG118,"BP")*0</f>
        <v>0</v>
      </c>
      <c r="DI116" s="330">
        <f t="shared" si="612"/>
        <v>0</v>
      </c>
      <c r="DJ116" s="706">
        <f>IF(C116="",0,alapadatok!$AN$7)</f>
        <v>0</v>
      </c>
      <c r="DK116" s="330">
        <f t="shared" si="613"/>
        <v>0</v>
      </c>
      <c r="DL116" s="739">
        <f t="shared" si="614"/>
        <v>0</v>
      </c>
      <c r="DM116" s="325"/>
      <c r="DN116" s="329">
        <f t="shared" si="615"/>
        <v>0</v>
      </c>
      <c r="DO116" s="330">
        <f t="shared" si="616"/>
        <v>0</v>
      </c>
      <c r="DP116" s="330">
        <f t="shared" si="617"/>
        <v>0</v>
      </c>
      <c r="DQ116" s="330">
        <f t="shared" si="618"/>
        <v>0</v>
      </c>
      <c r="DR116" s="330">
        <f t="shared" si="619"/>
        <v>0</v>
      </c>
      <c r="DS116" s="330">
        <f t="shared" si="620"/>
        <v>0</v>
      </c>
      <c r="DT116" s="330">
        <f t="shared" si="621"/>
        <v>0</v>
      </c>
      <c r="DU116" s="330">
        <f t="shared" si="622"/>
        <v>0</v>
      </c>
      <c r="DV116" s="330">
        <f t="shared" si="623"/>
        <v>0</v>
      </c>
      <c r="DW116" s="330">
        <f t="shared" si="624"/>
        <v>0</v>
      </c>
      <c r="DX116" s="330">
        <f t="shared" si="625"/>
        <v>0</v>
      </c>
      <c r="DY116" s="330">
        <f t="shared" si="626"/>
        <v>0</v>
      </c>
      <c r="DZ116" s="905">
        <f t="shared" si="627"/>
        <v>0</v>
      </c>
      <c r="EA116" s="326"/>
      <c r="EB116" s="705">
        <f>COUNTIF(beosztás!$GH118:$HL118,"DE")*8</f>
        <v>0</v>
      </c>
      <c r="EC116" s="706">
        <f>COUNTIF(beosztás!$GH118:$HL118,"DU")*8</f>
        <v>0</v>
      </c>
      <c r="ED116" s="706">
        <f>COUNTIF(beosztás!$GH118:$HL118,"ÉJ")*8</f>
        <v>0</v>
      </c>
      <c r="EE116" s="706">
        <f>COUNTIF(beosztás!$GH118:$HL118,"N")*12</f>
        <v>0</v>
      </c>
      <c r="EF116" s="706">
        <f>COUNTIF(beosztás!$GH118:$HL118,"é")*12</f>
        <v>0</v>
      </c>
      <c r="EG116" s="706">
        <f>SUM(beosztás!$GH118:$HL118)</f>
        <v>0</v>
      </c>
      <c r="EH116" s="706">
        <f>COUNTIF(beosztás!$GH118:$HL118,"FÜ")*8</f>
        <v>0</v>
      </c>
      <c r="EI116" s="895">
        <f>(COUNTIF(beosztás!$GH118:$HL118,"SN")*12)+(COUNTIF(beosztás!$GH118:$HL118,"SDE")*8)+(COUNTIF(beosztás!$GH118:$HL118,"SDU")*8)+(COUNTIF(beosztás!$GH118:$HL118,"SÉ")*12)+(COUNTIF(beosztás!$GH118:$HL118,"SÉJ")*8)+(COUNTIF(beosztás!$GH118:$HL118,"S1")*1)+(COUNTIF(beosztás!$GH118:$HL118,"S2")*2)+(COUNTIF(beosztás!$GH118:$HL118,"S3")*3)+(COUNTIF(beosztás!$GH118:$HL118,"S4")*4)+(COUNTIF(beosztás!$GH118:$HL118,"S5")*5)+(COUNTIF(beosztás!$GH118:$HL118,"S6")*6)+(COUNTIF(beosztás!$GH118:$HL118,"S7")*7)+(COUNTIF(beosztás!$GH118:$HL118,"S8")*8)+(COUNTIF(beosztás!$GH118:$HL118,"S9")*9)+(COUNTIF(beosztás!$GH118:$HL118,"S10")*10)+(COUNTIF(beosztás!$GH118:$HL118,"S11")*11)+(COUNTIF(beosztás!$GH118:$HL118,"S12")*12)</f>
        <v>0</v>
      </c>
      <c r="EJ116" s="706">
        <f>COUNTIF(beosztás!$GH118:$HL118,"BN")*12+COUNTIF(beosztás!$GH118:$HL118,"BÉ")*12+COUNTIF(beosztás!$GH118:$HL118,"BDE")*8+COUNTIF(beosztás!$GH118:$HL118,"BDU")*8+COUNTIF(beosztás!$GH118:$HL118,"BÉJ")*8+COUNTIF(beosztás!$GH118:$HL118,"B1")*1+COUNTIF(beosztás!$GH118:$HL118,"B2")*2+COUNTIF(beosztás!$GH118:$HL118,"B3")*3+COUNTIF(beosztás!$GH118:$HL118,"B5")*5+COUNTIF(beosztás!$GH118:$HL118,"B6")*6+COUNTIF(beosztás!$GH118:$HL118,"B7")*7+COUNTIF(beosztás!$GH118:$HL118,"B8")*8+COUNTIF(beosztás!$GH118:$HL118,"B9")*9+COUNTIF(beosztás!$GH118:$HL118,"B10")*10+COUNTIF(beosztás!$GH118:$HL118,"B11")*11+COUNTIF(beosztás!$GH118:$HL118,"B12")*12+COUNTIF(beosztás!$GH118:$HL118,"BP")*0</f>
        <v>0</v>
      </c>
      <c r="EK116" s="330">
        <f t="shared" si="628"/>
        <v>0</v>
      </c>
      <c r="EL116" s="706">
        <f>IF(C116="",0,alapadatok!$AN$8)</f>
        <v>0</v>
      </c>
      <c r="EM116" s="330">
        <f t="shared" si="629"/>
        <v>0</v>
      </c>
      <c r="EN116" s="905">
        <f t="shared" si="630"/>
        <v>0</v>
      </c>
      <c r="EO116" s="325"/>
      <c r="EP116" s="705">
        <f>COUNTIF(beosztás!$HM118:$IQ118,"DE")*8</f>
        <v>0</v>
      </c>
      <c r="EQ116" s="706">
        <f>COUNTIF(beosztás!$HM118:$IQ118,"DU")*8</f>
        <v>0</v>
      </c>
      <c r="ER116" s="706">
        <f>COUNTIF(beosztás!$HM118:$IQ118,"ÉJ")*8</f>
        <v>0</v>
      </c>
      <c r="ES116" s="706">
        <f>COUNTIF(beosztás!$HM118:$IQ118,"N")*12</f>
        <v>0</v>
      </c>
      <c r="ET116" s="706">
        <f>COUNTIF(beosztás!$HM118:$IQ118,"É")*12</f>
        <v>0</v>
      </c>
      <c r="EU116" s="706">
        <f>SUM(beosztás!$HM118:$IQ118)</f>
        <v>0</v>
      </c>
      <c r="EV116" s="895">
        <f>(COUNTIF(beosztás!$HM118:$IQ118,"SN")*12)+(COUNTIF(beosztás!$HM118:$IQ118,"SDE")*8)+(COUNTIF(beosztás!$HM118:$IQ118,"SDU")*8)+(COUNTIF(beosztás!$HM118:$IQ118,"SÉ")*12)+(COUNTIF(beosztás!$HM118:$IQ118,"SÉJ")*8)+(COUNTIF(beosztás!$HM118:$IQ118,"S1")*1)+(COUNTIF(beosztás!$HM118:$IQ118,"S2")*2)+(COUNTIF(beosztás!$HM118:$IQ118,"S3")*3)+(COUNTIF(beosztás!$HM118:$IQ118,"S4")*4)+(COUNTIF(beosztás!$HM118:$IQ118,"S5")*5)+(COUNTIF(beosztás!$HM118:$IQ118,"S6")*6)+(COUNTIF(beosztás!$HM118:$IQ118,"S7")*7)+(COUNTIF(beosztás!$HM118:$IQ118,"S8")*8)+(COUNTIF(beosztás!$HM118:$IQ118,"S9")*9)+(COUNTIF(beosztás!$HM118:$IQ118,"S10")*10)+(COUNTIF(beosztás!$HM118:$IQ118,"S11")*11)+(COUNTIF(beosztás!$HM118:$IQ118,"S12")*12)</f>
        <v>0</v>
      </c>
      <c r="EW116" s="706">
        <f>COUNTIF(beosztás!$HM118:$IQ118,"FÜ")*8</f>
        <v>0</v>
      </c>
      <c r="EX116" s="706">
        <f>COUNTIF(beosztás!$HM118:$IQ118,"BN")*12+COUNTIF(beosztás!$HM118:$IQ118,"BÉ")*12+COUNTIF(beosztás!$HM118:$IQ118,"BDE")*8+COUNTIF(beosztás!$HM118:$IQ118,"BDU")*8+COUNTIF(beosztás!$HM118:$IQ118,"BÉJ")*8+COUNTIF(beosztás!$HM118:$IQ118,"B1")*1+COUNTIF(beosztás!$HM118:$IQ118,"B2")*2+COUNTIF(beosztás!$HM118:$IQ118,"B3")*3+COUNTIF(beosztás!$HM118:$IQ118,"B5")*5+COUNTIF(beosztás!$HM118:$IQ118,"B6")*6+COUNTIF(beosztás!$HM118:$IQ118,"B7")*7+COUNTIF(beosztás!$HM118:$IQ118,"B8")*8+COUNTIF(beosztás!$HM118:$IQ118,"B9")*9+COUNTIF(beosztás!$HM118:$IQ118,"B10")*10+COUNTIF(beosztás!$HM118:$IQ118,"B11")*11+COUNTIF(beosztás!$HM118:$IQ118,"B12")*12+COUNTIF(beosztás!$HM118:$IQ118,"BP")*0</f>
        <v>0</v>
      </c>
      <c r="EY116" s="330">
        <f t="shared" si="631"/>
        <v>0</v>
      </c>
      <c r="EZ116" s="706">
        <f>IF(C116="",0,alapadatok!$AN$9)</f>
        <v>0</v>
      </c>
      <c r="FA116" s="330">
        <f t="shared" si="632"/>
        <v>0</v>
      </c>
      <c r="FB116" s="905">
        <f t="shared" si="633"/>
        <v>0</v>
      </c>
      <c r="FC116" s="325"/>
      <c r="FD116" s="329">
        <f t="shared" si="634"/>
        <v>0</v>
      </c>
      <c r="FE116" s="330">
        <f t="shared" si="635"/>
        <v>0</v>
      </c>
      <c r="FF116" s="330">
        <f t="shared" si="636"/>
        <v>0</v>
      </c>
      <c r="FG116" s="330">
        <f t="shared" si="637"/>
        <v>0</v>
      </c>
      <c r="FH116" s="330">
        <f t="shared" si="638"/>
        <v>0</v>
      </c>
      <c r="FI116" s="330">
        <f t="shared" si="639"/>
        <v>0</v>
      </c>
      <c r="FJ116" s="330">
        <f t="shared" si="640"/>
        <v>0</v>
      </c>
      <c r="FK116" s="330">
        <f t="shared" si="641"/>
        <v>0</v>
      </c>
      <c r="FL116" s="330">
        <f t="shared" si="642"/>
        <v>0</v>
      </c>
      <c r="FM116" s="330">
        <f t="shared" si="643"/>
        <v>0</v>
      </c>
      <c r="FN116" s="330">
        <f t="shared" si="644"/>
        <v>0</v>
      </c>
      <c r="FO116" s="330">
        <f t="shared" si="645"/>
        <v>0</v>
      </c>
      <c r="FP116" s="905">
        <f t="shared" si="646"/>
        <v>0</v>
      </c>
      <c r="FQ116" s="326"/>
      <c r="FR116" s="705">
        <f>COUNTIF(beosztás!$IR118:$JU118,"DE")*8</f>
        <v>0</v>
      </c>
      <c r="FS116" s="706">
        <f>COUNTIF(beosztás!$IR118:$JU118,"DU")*8</f>
        <v>0</v>
      </c>
      <c r="FT116" s="706">
        <f>COUNTIF(beosztás!$IR118:$JU118,"ÉJ")*8</f>
        <v>0</v>
      </c>
      <c r="FU116" s="706">
        <f>COUNTIF(beosztás!$IR118:$JU118,"N")*12</f>
        <v>0</v>
      </c>
      <c r="FV116" s="706">
        <f>COUNTIF(beosztás!$IR118:$JU118,"é")*12</f>
        <v>0</v>
      </c>
      <c r="FW116" s="706">
        <f>SUM(beosztás!$IR118:$JU118)</f>
        <v>0</v>
      </c>
      <c r="FX116" s="706">
        <f>COUNTIF(beosztás!$IR118:$JU118,"FÜ")*8</f>
        <v>0</v>
      </c>
      <c r="FY116" s="895">
        <f>(COUNTIF(beosztás!$IR118:$JU118,"SN")*12)+(COUNTIF(beosztás!$IR118:$JU118,"SDE")*8)+(COUNTIF(beosztás!$IR118:$JU118,"SDU")*8)+(COUNTIF(beosztás!$IR118:$JU118,"SÉ")*12)+(COUNTIF(beosztás!$IR118:$JU118,"SÉJ")*8)+(COUNTIF(beosztás!$IR118:$JU118,"S1")*1)+(COUNTIF(beosztás!$IR118:$JU118,"S2")*2)+(COUNTIF(beosztás!$IR118:$JU118,"S3")*3)+(COUNTIF(beosztás!$IR118:$JU118,"S4")*4)+(COUNTIF(beosztás!$IR118:$JU118,"S5")*5)+(COUNTIF(beosztás!$IR118:$JU118,"S6")*6)+(COUNTIF(beosztás!$IR118:$JU118,"S7")*7)+(COUNTIF(beosztás!$IR118:$JU118,"S8")*8)+(COUNTIF(beosztás!$IR118:$JU118,"S9")*9)+(COUNTIF(beosztás!$IR118:$JU118,"S10")*10)+(COUNTIF(beosztás!$IR118:$JU118,"S11")*11)+(COUNTIF(beosztás!$IR118:$JU118,"S12")*12)</f>
        <v>0</v>
      </c>
      <c r="FZ116" s="706">
        <f>COUNTIF(beosztás!$IR118:$JU118,"BN")*12+COUNTIF(beosztás!$IR118:$JU118,"BÉ")*12+COUNTIF(beosztás!$IR118:$JU118,"BDE")*8+COUNTIF(beosztás!$IR118:$JU118,"BDU")*8+COUNTIF(beosztás!$IR118:$JU118,"BÉJ")*8+COUNTIF(beosztás!$IR118:$JU118,"B1")*1+COUNTIF(beosztás!$IR118:$JU118,"B2")*2+COUNTIF(beosztás!$IR118:$JU118,"B3")*3+COUNTIF(beosztás!$IR118:$JU118,"B5")*5+COUNTIF(beosztás!$IR118:$JU118,"B6")*6+COUNTIF(beosztás!$IR118:$JU118,"B7")*7+COUNTIF(beosztás!$IR118:$JU118,"B8")*8+COUNTIF(beosztás!$IR118:$JU118,"B9")*9+COUNTIF(beosztás!$IR118:$JU118,"B10")*10+COUNTIF(beosztás!$IR118:$JU118,"B11")*11+COUNTIF(beosztás!$IR118:$JU118,"B12")*12+COUNTIF(beosztás!$IR118:$JU118,"BP")*0</f>
        <v>0</v>
      </c>
      <c r="GA116" s="330">
        <f t="shared" si="647"/>
        <v>0</v>
      </c>
      <c r="GB116" s="706">
        <f>IF(C116="",0,alapadatok!$AN$10)</f>
        <v>0</v>
      </c>
      <c r="GC116" s="330">
        <f t="shared" si="648"/>
        <v>0</v>
      </c>
      <c r="GD116" s="905">
        <f t="shared" si="649"/>
        <v>0</v>
      </c>
      <c r="GE116" s="327"/>
      <c r="GF116" s="705">
        <f>COUNTIF(beosztás!$JV118:$KZ118,"DE")*8</f>
        <v>0</v>
      </c>
      <c r="GG116" s="706">
        <f>COUNTIF(beosztás!$JV118:$KZ118,"DU")*8</f>
        <v>0</v>
      </c>
      <c r="GH116" s="706">
        <f>COUNTIF(beosztás!$JV118:$KZ118,"ÉJ")*8</f>
        <v>0</v>
      </c>
      <c r="GI116" s="706">
        <f>COUNTIF(beosztás!$JV118:$KZ118,"N")*12</f>
        <v>0</v>
      </c>
      <c r="GJ116" s="706">
        <f>COUNTIF(beosztás!$JV118:$KZ118,"É")*12</f>
        <v>0</v>
      </c>
      <c r="GK116" s="706">
        <f>SUM(beosztás!$JV118:$KZ118)</f>
        <v>0</v>
      </c>
      <c r="GL116" s="895">
        <f>(COUNTIF(beosztás!$JV118:$KZ118,"SN")*12)+(COUNTIF(beosztás!$JV118:$KZ118,"SDE")*8)+(COUNTIF(beosztás!$JV118:$KZ118,"SDU")*8)+(COUNTIF(beosztás!$JV118:$KZ118,"SÉ")*12)+(COUNTIF(beosztás!$JV118:$KZ118,"SÉJ")*8)+(COUNTIF(beosztás!$JV118:$KZ118,"S1")*1)+(COUNTIF(beosztás!$JV118:$KZ118,"S2")*2)+(COUNTIF(beosztás!$JV118:$KZ118,"S3")*3)+(COUNTIF(beosztás!$JV118:$KZ118,"S4")*4)+(COUNTIF(beosztás!$JV118:$KZ118,"S5")*5)+(COUNTIF(beosztás!$JV118:$KZ118,"S6")*6)+(COUNTIF(beosztás!$JV118:$KZ118,"S7")*7)+(COUNTIF(beosztás!$JV118:$KZ118,"S8")*8)+(COUNTIF(beosztás!$JV118:$KZ118,"S9")*9)+(COUNTIF(beosztás!$JV118:$KZ118,"S10")*10)+(COUNTIF(beosztás!$JV118:$KZ118,"S11")*11)+(COUNTIF(beosztás!$JV118:$KZ118,"S12")*12)</f>
        <v>0</v>
      </c>
      <c r="GM116" s="706">
        <f>COUNTIF(beosztás!$JV118:$KZ118,"FÜ")*8</f>
        <v>0</v>
      </c>
      <c r="GN116" s="706">
        <f>COUNTIF(beosztás!$JV118:$KZ118,"BN")*12+COUNTIF(beosztás!$JV118:$KZ118,"BÉ")*12+COUNTIF(beosztás!$JV118:$KZ118,"BDE")*8+COUNTIF(beosztás!$JV118:$KZ118,"BDU")*8+COUNTIF(beosztás!$JV118:$KZ118,"BÉJ")*8+COUNTIF(beosztás!$JV118:$KZ118,"B1")*1+COUNTIF(beosztás!$JV118:$KZ118,"B2")*2+COUNTIF(beosztás!$JV118:$KZ118,"B3")*3+COUNTIF(beosztás!$JV118:$KZ118,"B5")*5+COUNTIF(beosztás!$JV118:$KZ118,"B6")*6+COUNTIF(beosztás!$JV118:$KZ118,"B7")*7+COUNTIF(beosztás!$JV118:$KZ118,"B8")*8+COUNTIF(beosztás!$JV118:$KZ118,"B9")*9+COUNTIF(beosztás!$JV118:$KZ118,"B10")*10+COUNTIF(beosztás!$JV118:$KZ118,"B11")*11+COUNTIF(beosztás!$JV118:$KZ118,"B12")*12+COUNTIF(beosztás!$JV118:$KZ118,"BP")*0</f>
        <v>0</v>
      </c>
      <c r="GO116" s="330">
        <f t="shared" si="650"/>
        <v>0</v>
      </c>
      <c r="GP116" s="706">
        <f>IF(C116="",0,alapadatok!$AN$11)</f>
        <v>0</v>
      </c>
      <c r="GQ116" s="330">
        <f t="shared" si="651"/>
        <v>0</v>
      </c>
      <c r="GR116" s="905">
        <f t="shared" si="652"/>
        <v>0</v>
      </c>
      <c r="GS116" s="327"/>
      <c r="GT116" s="329">
        <f t="shared" si="653"/>
        <v>0</v>
      </c>
      <c r="GU116" s="330">
        <f t="shared" si="654"/>
        <v>0</v>
      </c>
      <c r="GV116" s="330">
        <f t="shared" si="655"/>
        <v>0</v>
      </c>
      <c r="GW116" s="330">
        <f t="shared" si="656"/>
        <v>0</v>
      </c>
      <c r="GX116" s="330">
        <f t="shared" si="657"/>
        <v>0</v>
      </c>
      <c r="GY116" s="330">
        <f t="shared" si="658"/>
        <v>0</v>
      </c>
      <c r="GZ116" s="330">
        <f t="shared" si="659"/>
        <v>0</v>
      </c>
      <c r="HA116" s="330">
        <f t="shared" si="660"/>
        <v>0</v>
      </c>
      <c r="HB116" s="330">
        <f t="shared" si="661"/>
        <v>0</v>
      </c>
      <c r="HC116" s="330">
        <f t="shared" si="662"/>
        <v>0</v>
      </c>
      <c r="HD116" s="330">
        <f t="shared" si="663"/>
        <v>0</v>
      </c>
      <c r="HE116" s="330">
        <f t="shared" si="664"/>
        <v>0</v>
      </c>
      <c r="HF116" s="905">
        <f t="shared" si="665"/>
        <v>0</v>
      </c>
      <c r="HG116" s="326"/>
      <c r="HH116" s="705">
        <f>COUNTIF(beosztás!$LA118:$MD118,"DE")*8</f>
        <v>0</v>
      </c>
      <c r="HI116" s="706">
        <f>COUNTIF(beosztás!$LA118:$MD118,"DU")*8</f>
        <v>0</v>
      </c>
      <c r="HJ116" s="706">
        <f>COUNTIF(beosztás!$LA118:$MD118,"ÉJ")*8</f>
        <v>0</v>
      </c>
      <c r="HK116" s="706">
        <f>COUNTIF(beosztás!$LA118:$MD118,"N")*12</f>
        <v>0</v>
      </c>
      <c r="HL116" s="706">
        <f>COUNTIF(beosztás!$LA118:$MD118,"é")*12</f>
        <v>0</v>
      </c>
      <c r="HM116" s="706">
        <f>SUM(beosztás!$LA118:$MD118)</f>
        <v>0</v>
      </c>
      <c r="HN116" s="706">
        <f>COUNTIF(beosztás!$LA118:$MD118,"FÜ")*8</f>
        <v>0</v>
      </c>
      <c r="HO116" s="895">
        <f>(COUNTIF(beosztás!$LA118:$MD118,"SN")*12)+(COUNTIF(beosztás!$LA118:$MD118,"SDE")*8)+(COUNTIF(beosztás!$LA118:$MD118,"SDU")*8)+(COUNTIF(beosztás!$LA118:$MD118,"SÉ")*12)+(COUNTIF(beosztás!$LA118:$MD118,"SÉJ")*8)+(COUNTIF(beosztás!$LA118:$MD118,"S1")*1)+(COUNTIF(beosztás!$LA118:$MD118,"S2")*2)+(COUNTIF(beosztás!$LA118:$MD118,"S3")*3)+(COUNTIF(beosztás!$LA118:$MD118,"S4")*4)+(COUNTIF(beosztás!$LA118:$MD118,"S5")*5)+(COUNTIF(beosztás!$LA118:$MD118,"S6")*6)+(COUNTIF(beosztás!$LA118:$MD118,"S7")*7)+(COUNTIF(beosztás!$LA118:$MD118,"S8")*8)+(COUNTIF(beosztás!$LA118:$MD118,"S9")*9)+(COUNTIF(beosztás!$LA118:$MD118,"S10")*10)+(COUNTIF(beosztás!$LA118:$MD118,"S11")*11)+(COUNTIF(beosztás!$LA118:$MD118,"S12")*12)</f>
        <v>0</v>
      </c>
      <c r="HP116" s="706">
        <f>COUNTIF(beosztás!$LA118:$MD118,"BN")*12+COUNTIF(beosztás!$LA118:$MD118,"BÉ")*12+COUNTIF(beosztás!$LA118:$MD118,"BDE")*8+COUNTIF(beosztás!$LA118:$MD118,"BDU")*8+COUNTIF(beosztás!$LA118:$MD118,"BÉJ")*8+COUNTIF(beosztás!$LA118:$MD118,"B1")*1+COUNTIF(beosztás!$LA118:$MD118,"B2")*2+COUNTIF(beosztás!$LA118:$MD118,"B3")*3+COUNTIF(beosztás!$KZ118:$MC118,"B5")*5+COUNTIF(beosztás!$KZ118:$MC118,"B6")*6+COUNTIF(beosztás!$KZ118:$MC118,"B7")*7+COUNTIF(beosztás!$KZ118:$MC118,"B8")*8+COUNTIF(beosztás!$LA118:$MD118,"B9")*9+COUNTIF(beosztás!$LA118:$MD118,"B10")*10+COUNTIF(beosztás!$LA118:$MD118,"B11")*11+COUNTIF(beosztás!$LA118:$MD118,"B12")*12+COUNTIF(beosztás!$LA118:$MD118,"BP")*0</f>
        <v>0</v>
      </c>
      <c r="HQ116" s="330">
        <f t="shared" si="666"/>
        <v>0</v>
      </c>
      <c r="HR116" s="706">
        <f>IF(C116="",0,alapadatok!$AN$12)</f>
        <v>0</v>
      </c>
      <c r="HS116" s="330">
        <f t="shared" si="667"/>
        <v>0</v>
      </c>
      <c r="HT116" s="905">
        <f t="shared" si="668"/>
        <v>0</v>
      </c>
      <c r="HU116" s="327"/>
      <c r="HV116" s="705">
        <f>COUNTIF(beosztás!$ME118:$NI118,"DE")*8</f>
        <v>0</v>
      </c>
      <c r="HW116" s="706">
        <f>COUNTIF(beosztás!$ME118:$NI118,"DU")*8</f>
        <v>0</v>
      </c>
      <c r="HX116" s="706">
        <f>COUNTIF(beosztás!$ME118:$NI118,"ÉJ")*8</f>
        <v>0</v>
      </c>
      <c r="HY116" s="706">
        <f>COUNTIF(beosztás!$ME118:$NI118,"N")*12</f>
        <v>0</v>
      </c>
      <c r="HZ116" s="706">
        <f>COUNTIF(beosztás!$ME118:$NI118,"É")*12</f>
        <v>0</v>
      </c>
      <c r="IA116" s="706">
        <f>SUM(beosztás!$ME118:$NI118)</f>
        <v>0</v>
      </c>
      <c r="IB116" s="706">
        <f>(COUNTIF(beosztás!$ME118:$NI118,"SN")*12)+(COUNTIF(beosztás!$ME118:$NI118,"SDE")*8)+(COUNTIF(beosztás!$ME118:$NI118,"SDU")*8)+(COUNTIF(beosztás!$ME118:$NI118,"SÉ")*12)+(COUNTIF(beosztás!$ME118:$NI118,"SÉJ")*8)+(COUNTIF(beosztás!$ME118:$NI118,"S1")*1)+(COUNTIF(beosztás!$ME118:$NI118,"S2")*2)+(COUNTIF(beosztás!$ME118:$NI118,"S3")*3)+(COUNTIF(beosztás!$ME118:$NI118,"S4")*4)+(COUNTIF(beosztás!$ME118:$NI118,"S5")*5)+(COUNTIF(beosztás!$ME118:$NI118,"S6")*6)+(COUNTIF(beosztás!$ME118:$NI118,"S7")*7)+(COUNTIF(beosztás!$ME118:$NI118,"S8")*8)+(COUNTIF(beosztás!$ME118:$NI118,"S9")*9)+(COUNTIF(beosztás!$ME118:$NI118,"S10")*10)+(COUNTIF(beosztás!$ME118:$NI118,"S11")*11)+(COUNTIF(beosztás!$ME118:$NI118,"S12")*12)</f>
        <v>0</v>
      </c>
      <c r="IC116" s="706">
        <f>COUNTIF(beosztás!$ME118:$NI118,"FÜ")*8</f>
        <v>0</v>
      </c>
      <c r="ID116" s="706">
        <f>COUNTIF(beosztás!$ME118:$NI118,"BN")*12+COUNTIF(beosztás!$ME118:$NI118,"BÉ")*12+COUNTIF(beosztás!$ME118:$NI118,"BDE")*8+COUNTIF(beosztás!$ME118:$NI118,"BDU")*8+COUNTIF(beosztás!$ME118:$NI118,"BÉJ")*8+COUNTIF(beosztás!$ME118:$NI118,"B1")*1+COUNTIF(beosztás!$ME118:$NI118,"B2")*2+COUNTIF(beosztás!$ME118:$NI118,"B3")*3+COUNTIF(beosztás!$ME118:$NI118,"B5")*5+COUNTIF(beosztás!$ME118:$NI118,"B6")*6+COUNTIF(beosztás!$ME118:$NI118,"B7")*7+COUNTIF(beosztás!$ME118:$NI118,"B8")*8+COUNTIF(beosztás!$ME118:$NI118,"B9")*9+COUNTIF(beosztás!$ME118:$NI118,"B10")*10+COUNTIF(beosztás!$ME118:$NI118,"B11")*11+COUNTIF(beosztás!$ME118:$NI118,"B12")*12+COUNTIF(beosztás!$ME118:$NI118,"BP")*0</f>
        <v>0</v>
      </c>
      <c r="IE116" s="330">
        <f t="shared" si="669"/>
        <v>0</v>
      </c>
      <c r="IF116" s="706">
        <f>IF(C116="",0,alapadatok!$AN$13)</f>
        <v>0</v>
      </c>
      <c r="IG116" s="330">
        <f t="shared" si="670"/>
        <v>0</v>
      </c>
      <c r="IH116" s="739">
        <f t="shared" si="671"/>
        <v>0</v>
      </c>
      <c r="II116" s="327"/>
      <c r="IJ116" s="329">
        <f t="shared" si="672"/>
        <v>0</v>
      </c>
      <c r="IK116" s="330">
        <f t="shared" si="673"/>
        <v>0</v>
      </c>
      <c r="IL116" s="330">
        <f t="shared" si="674"/>
        <v>0</v>
      </c>
      <c r="IM116" s="330">
        <f t="shared" si="675"/>
        <v>0</v>
      </c>
      <c r="IN116" s="330">
        <f t="shared" si="676"/>
        <v>0</v>
      </c>
      <c r="IO116" s="330">
        <f t="shared" si="677"/>
        <v>0</v>
      </c>
      <c r="IP116" s="330">
        <f t="shared" si="678"/>
        <v>0</v>
      </c>
      <c r="IQ116" s="330">
        <f t="shared" si="679"/>
        <v>0</v>
      </c>
      <c r="IR116" s="330">
        <f t="shared" si="680"/>
        <v>0</v>
      </c>
      <c r="IS116" s="330">
        <f t="shared" si="681"/>
        <v>0</v>
      </c>
      <c r="IT116" s="330">
        <f t="shared" si="682"/>
        <v>0</v>
      </c>
      <c r="IU116" s="330">
        <f t="shared" si="683"/>
        <v>0</v>
      </c>
      <c r="IV116" s="905">
        <f t="shared" si="684"/>
        <v>0</v>
      </c>
      <c r="IW116" s="328"/>
      <c r="JF116" s="21"/>
      <c r="JG116" s="21"/>
    </row>
    <row r="117" spans="1:267" ht="15.75" hidden="1" thickBot="1" x14ac:dyDescent="0.3">
      <c r="A117" s="66">
        <f>IF(beosztás!A119=0,"",beosztás!A119)</f>
        <v>4</v>
      </c>
      <c r="B117" s="63" t="str">
        <f>IF(beosztás!B119=0,"",beosztás!B119)</f>
        <v/>
      </c>
      <c r="C117" s="64" t="str">
        <f>IF(beosztás!C119=0,"",beosztás!C119)</f>
        <v/>
      </c>
      <c r="D117" s="65" t="str">
        <f>IF(beosztás!D119=0,"",beosztás!D119)</f>
        <v/>
      </c>
      <c r="E117" s="18"/>
      <c r="F117" s="709">
        <f>COUNTIF(beosztás!$I119:$AM119,"DE")*8</f>
        <v>0</v>
      </c>
      <c r="G117" s="710">
        <f>COUNTIF(beosztás!$I119:$AM119,"DU")*8</f>
        <v>0</v>
      </c>
      <c r="H117" s="710">
        <f>COUNTIF(beosztás!$I119:$AM119,"ÉJ")*8</f>
        <v>0</v>
      </c>
      <c r="I117" s="710">
        <f>COUNTIF(beosztás!$I119:$AM119,"N")*12</f>
        <v>0</v>
      </c>
      <c r="J117" s="710">
        <f>COUNTIF(beosztás!$I119:$AM119,"é")*12</f>
        <v>0</v>
      </c>
      <c r="K117" s="710">
        <f>SUM(beosztás!$I119:$AM119)</f>
        <v>0</v>
      </c>
      <c r="L117" s="710">
        <f>COUNTIF(beosztás!$I119:$AM119,"FÜ")*8</f>
        <v>0</v>
      </c>
      <c r="M117" s="710">
        <f>(COUNTIF(beosztás!$I119:$AM119,"SN")*12)+(COUNTIF(beosztás!$I119:$AM119,"SDE")*8)+(COUNTIF(beosztás!$I119:$AM119,"SDU")*8)+(COUNTIF(beosztás!$I119:$AM119,"S1")*1)+(COUNTIF(beosztás!$I119:$AM119,"S2")*2)+(COUNTIF(beosztás!$I119:$AM119,"S3")*3)+(COUNTIF(beosztás!$I119:$AM119,"S4")*4)+(COUNTIF(beosztás!$I119:$AM119,"S5")*5)+(COUNTIF(beosztás!$I119:$AM119,"S6")*6)+(COUNTIF(beosztás!$I119:$AM119,"S7")*7)+(COUNTIF(beosztás!$I119:$AM119,"S8")*8)+(COUNTIF(beosztás!$I119:$AM119,"S9")*9)+(COUNTIF(beosztás!$I119:$AM119,"S10")*10)+(COUNTIF(beosztás!$I119:$AM119,"S11")*11)+(COUNTIF(beosztás!$I119:$AM119,"S12")*12)+(COUNTIF(beosztás!$I119:$AM119,"SÉ")*12)+(COUNTIF(beosztás!$I119:$AM119,"SÉJ")*8)</f>
        <v>0</v>
      </c>
      <c r="N117" s="710">
        <f>COUNTIF(beosztás!$I119:$AM119,"BN")*12+COUNTIF(beosztás!$I119:$AM119,"BÉ")*12+COUNTIF(beosztás!$I119:$AM119,"BDE")*8+COUNTIF(beosztás!$I119:$AM119,"BDU")*8+COUNTIF(beosztás!$I119:$AM119,"BÉJ")*8+COUNTIF(beosztás!$I119:$AM119,"B1")*1+COUNTIF(beosztás!$I119:$AM119,"B2")*2+COUNTIF(beosztás!$I119:$AM119,"B3")*3+COUNTIF(beosztás!$I119:$AM119,"B5")*5+COUNTIF(beosztás!$I119:$AM119,"B6")*6+COUNTIF(beosztás!$I119:$AM119,"B7")*7+COUNTIF(beosztás!$I119:$AM119,"B8")*8+COUNTIF(beosztás!$I119:$AM119,"B9")*9+COUNTIF(beosztás!$I119:$AM119,"B10")*10+COUNTIF(beosztás!$I119:$AM119,"B11")*11+COUNTIF(beosztás!$I119:$AM119,"B12")*12+COUNTIF(beosztás!$I119:$AM119,"BP")*0</f>
        <v>0</v>
      </c>
      <c r="O117" s="24">
        <f t="shared" si="576"/>
        <v>0</v>
      </c>
      <c r="P117" s="710">
        <f>IF(C117="",0,alapadatok!$AN$2)</f>
        <v>0</v>
      </c>
      <c r="Q117" s="19">
        <f t="shared" si="577"/>
        <v>0</v>
      </c>
      <c r="R117" s="741">
        <f t="shared" si="578"/>
        <v>0</v>
      </c>
      <c r="S117" s="40"/>
      <c r="T117" s="709">
        <f>COUNTIF(beosztás!$AN119:$BO119,"DE")*8</f>
        <v>0</v>
      </c>
      <c r="U117" s="710">
        <f>COUNTIF(beosztás!$AN119:$BO119,"DU")*8</f>
        <v>0</v>
      </c>
      <c r="V117" s="710">
        <f>COUNTIF(beosztás!$AN119:$BO119,"ÉJ")*8</f>
        <v>0</v>
      </c>
      <c r="W117" s="710">
        <f>COUNTIF(beosztás!$AN119:$BO119,"N")*12</f>
        <v>0</v>
      </c>
      <c r="X117" s="710">
        <f>COUNTIF(beosztás!$AN119:$BO119,"É")*12</f>
        <v>0</v>
      </c>
      <c r="Y117" s="710">
        <f>SUM(beosztás!$AN119:$BO119)</f>
        <v>0</v>
      </c>
      <c r="Z117" s="710">
        <f>(COUNTIF(beosztás!$AN119:$BO119,"SN")*12)+(COUNTIF(beosztás!$AN119:$BO119,"SDE")*8)+(COUNTIF(beosztás!$AN119:$BO119,"SDU")*8)+(COUNTIF(beosztás!$AN119:$BO119,"SÉ")*12)+(COUNTIF(beosztás!$AN119:$BO119,"SÉJ")*8)+(COUNTIF(beosztás!$AN119:$BO119,"S1")*1)+(COUNTIF(beosztás!$AN119:$BO119,"S2")*2)+(COUNTIF(beosztás!$AN119:$BO119,"S3")*3)+(COUNTIF(beosztás!$AN119:$BO119,"S4")*4)+(COUNTIF(beosztás!$AN119:$BO119,"S5")*5)+(COUNTIF(beosztás!$AN119:$BO119,"S6")*6)+(COUNTIF(beosztás!$AN119:$BO119,"S7")*7)+(COUNTIF(beosztás!$AN119:$BO119,"S8")*8)+(COUNTIF(beosztás!$AN119:$BO119,"S9")*9)+(COUNTIF(beosztás!$AN119:$BO119,"S10")*10)+(COUNTIF(beosztás!$AN119:$BO119,"S11")*11)+(COUNTIF(beosztás!$AN119:$BO119,"S12")*12)</f>
        <v>0</v>
      </c>
      <c r="AA117" s="710">
        <f>COUNTIF(beosztás!$AN119:$BO119,"FÜ")*8</f>
        <v>0</v>
      </c>
      <c r="AB117" s="710">
        <f>COUNTIF(beosztás!$AN119:$BO119,"BN")*12+COUNTIF(beosztás!$AN119:$BO119,"BÉ")*12+COUNTIF(beosztás!$AN119:$BO119,"BDE")*8+COUNTIF(beosztás!$AN119:$BO119,"BDU")*8+COUNTIF(beosztás!$AN119:$BO119,"BÉJ")*8+COUNTIF(beosztás!$AN119:$BO119,"B1")*1+COUNTIF(beosztás!$AN119:$BO119,"B2")*2+COUNTIF(beosztás!$AN119:$BO119,"B3")*3+COUNTIF(beosztás!$AN119:$BO119,"B5")*5+COUNTIF(beosztás!$AN119:$BO119,"B6")*6+COUNTIF(beosztás!$AN119:$BO119,"B7")*7+COUNTIF(beosztás!$AN119:$BO119,"B8")*8+COUNTIF(beosztás!$AN119:$BO119,"B9")*9+COUNTIF(beosztás!$AN119:$BO119,"B10")*10+COUNTIF(beosztás!$AN119:$BO119,"B11")*11+COUNTIF(beosztás!$AN119:$BO119,"B12")*12+COUNTIF(beosztás!$AN119:$BO119,"BP")*0</f>
        <v>0</v>
      </c>
      <c r="AC117" s="24">
        <f t="shared" si="579"/>
        <v>0</v>
      </c>
      <c r="AD117" s="710">
        <f>IF(C117="",0,alapadatok!$AN$3)</f>
        <v>0</v>
      </c>
      <c r="AE117" s="19">
        <f t="shared" si="421"/>
        <v>0</v>
      </c>
      <c r="AF117" s="741">
        <f t="shared" si="580"/>
        <v>0</v>
      </c>
      <c r="AG117" s="40"/>
      <c r="AH117" s="25">
        <f t="shared" si="581"/>
        <v>0</v>
      </c>
      <c r="AI117" s="24">
        <f t="shared" si="582"/>
        <v>0</v>
      </c>
      <c r="AJ117" s="24">
        <f t="shared" si="583"/>
        <v>0</v>
      </c>
      <c r="AK117" s="24">
        <f t="shared" si="584"/>
        <v>0</v>
      </c>
      <c r="AL117" s="24">
        <f t="shared" si="585"/>
        <v>0</v>
      </c>
      <c r="AM117" s="24">
        <f t="shared" si="586"/>
        <v>0</v>
      </c>
      <c r="AN117" s="24">
        <f t="shared" si="587"/>
        <v>0</v>
      </c>
      <c r="AO117" s="24">
        <f t="shared" si="588"/>
        <v>0</v>
      </c>
      <c r="AP117" s="24">
        <f t="shared" si="431"/>
        <v>0</v>
      </c>
      <c r="AQ117" s="24">
        <f t="shared" si="432"/>
        <v>0</v>
      </c>
      <c r="AR117" s="24">
        <f t="shared" si="433"/>
        <v>0</v>
      </c>
      <c r="AS117" s="19">
        <f t="shared" si="434"/>
        <v>0</v>
      </c>
      <c r="AT117" s="741">
        <f t="shared" si="589"/>
        <v>0</v>
      </c>
      <c r="AU117" s="41"/>
      <c r="AV117" s="709">
        <f>COUNTIF(beosztás!$BP119:$CT119,"DE")*8</f>
        <v>0</v>
      </c>
      <c r="AW117" s="710">
        <f>COUNTIF(beosztás!$BP119:$CT119,"DU")*8</f>
        <v>0</v>
      </c>
      <c r="AX117" s="710">
        <f>COUNTIF(beosztás!$BP119:$CT119,"ÉJ")*8</f>
        <v>0</v>
      </c>
      <c r="AY117" s="710">
        <f>COUNTIF(beosztás!$BP119:$CT119,"N")*12</f>
        <v>0</v>
      </c>
      <c r="AZ117" s="710">
        <f>COUNTIF(beosztás!$BP119:$CT119,"é")*12</f>
        <v>0</v>
      </c>
      <c r="BA117" s="710">
        <f>SUM(beosztás!$BP119:$CT119)</f>
        <v>0</v>
      </c>
      <c r="BB117" s="710">
        <f>COUNTIF(beosztás!$BP119:$CT119,"FÜ")*8</f>
        <v>0</v>
      </c>
      <c r="BC117" s="897">
        <f>(COUNTIF(beosztás!$BP119:$CT119,"SN")*12)+(COUNTIF(beosztás!$BP119:$CT119,"SDE")*8)+(COUNTIF(beosztás!$BP119:$CT119,"SDU")*8)+(COUNTIF(beosztás!$BP119:$CT119,"SÉ")*12)+(COUNTIF(beosztás!$BP119:$CT119,"SÉJ")*8)+(COUNTIF(beosztás!$BP119:$CT119,"S1")*1)+(COUNTIF(beosztás!$BP119:$CT119,"S2")*2)+(COUNTIF(beosztás!$BP119:$CT119,"S3")*3)+(COUNTIF(beosztás!$BP119:$CT119,"S4")*4)+(COUNTIF(beosztás!$BP119:$CT119,"S5")*5)+(COUNTIF(beosztás!$BP119:$CT119,"S6")*6)+(COUNTIF(beosztás!$BP119:$CT119,"S7")*7)+(COUNTIF(beosztás!$BP119:$CT119,"S8")*8)+(COUNTIF(beosztás!$BP119:$CT119,"S9")*9)+(COUNTIF(beosztás!$BP119:$CT119,"S10")*10)+(COUNTIF(beosztás!$BP119:$CT119,"S11")*11)+(COUNTIF(beosztás!$BP119:$CT119,"S12")*12)</f>
        <v>0</v>
      </c>
      <c r="BD117" s="710">
        <f>COUNTIF(beosztás!$BP119:$CT119,"BN")*12+COUNTIF(beosztás!$BP119:$CT119,"BÉ")*12+COUNTIF(beosztás!$BP119:$CT119,"BDE")*8+COUNTIF(beosztás!$BP119:$CT119,"BDU")*8+COUNTIF(beosztás!$BP119:$CT119,"BÉJ")*8+COUNTIF(beosztás!$BP119:$CT119,"B1")*1+COUNTIF(beosztás!$BP119:$CT119,"B2")*2+COUNTIF(beosztás!$BP119:$CT119,"B3")*3+COUNTIF(beosztás!$BP119:$CT119,"B5")*5+COUNTIF(beosztás!$BP119:$CT119,"B6")*6+COUNTIF(beosztás!$BP119:$CT119,"B7")*7+COUNTIF(beosztás!$BP119:$CT119,"B8")*8+COUNTIF(beosztás!$BP119:$CT119,"B9")*9+COUNTIF(beosztás!$BP119:$CT119,"B10")*10+COUNTIF(beosztás!$BP119:$CT119,"B11")*11+COUNTIF(beosztás!$BP119:$CT119,"B12")*12+COUNTIF(beosztás!$BP119:$CT119,"BP")*0</f>
        <v>0</v>
      </c>
      <c r="BE117" s="24">
        <f t="shared" si="590"/>
        <v>0</v>
      </c>
      <c r="BF117" s="710">
        <f>IF(C117="",0,alapadatok!$AN$4)</f>
        <v>0</v>
      </c>
      <c r="BG117" s="19">
        <f t="shared" si="591"/>
        <v>0</v>
      </c>
      <c r="BH117" s="741">
        <f t="shared" si="592"/>
        <v>0</v>
      </c>
      <c r="BI117" s="40"/>
      <c r="BJ117" s="709">
        <f>COUNTIF(beosztás!$CU119:$DX119,"DE")*8</f>
        <v>0</v>
      </c>
      <c r="BK117" s="710">
        <f>COUNTIF(beosztás!$CU119:$DX119,"DU")*8</f>
        <v>0</v>
      </c>
      <c r="BL117" s="710">
        <f>COUNTIF(beosztás!$CU119:$DX119,"ÉJ")*8</f>
        <v>0</v>
      </c>
      <c r="BM117" s="710">
        <f>COUNTIF(beosztás!$CU119:$DX119,"N")*12</f>
        <v>0</v>
      </c>
      <c r="BN117" s="710">
        <f>COUNTIF(beosztás!$CU119:$DX119,"É")*12</f>
        <v>0</v>
      </c>
      <c r="BO117" s="710">
        <f>SUM(beosztás!$CU119:$DX119)</f>
        <v>0</v>
      </c>
      <c r="BP117" s="897">
        <f>(COUNTIF(beosztás!$CU119:$DX119,"SN")*12)+(COUNTIF(beosztás!$CU119:$DX119,"SDE")*8)+(COUNTIF(beosztás!$CU119:$DX119,"SDU")*8)+(COUNTIF(beosztás!$CU119:$DX119,"SÉ")*12)+(COUNTIF(beosztás!$CU119:$DX119,"SÉJ")*8)+(COUNTIF(beosztás!$CU119:$DX119,"S1")*1)+(COUNTIF(beosztás!$CU119:$DX119,"S2")*2)+(COUNTIF(beosztás!$CU119:$DX119,"S3")*3)+(COUNTIF(beosztás!$CU119:$DX119,"S4")*4)+(COUNTIF(beosztás!$CU119:$DX119,"S5")*5)+(COUNTIF(beosztás!$CU119:$DX119,"S6")*6)+(COUNTIF(beosztás!$CU119:$DX119,"S7")*7)+(COUNTIF(beosztás!$CU119:$DX119,"S8")*8)+(COUNTIF(beosztás!$CU119:$DX119,"S9")*9)+(COUNTIF(beosztás!$CU119:$DX119,"S10")*10)+(COUNTIF(beosztás!$CU119:$DX119,"S11")*11)+(COUNTIF(beosztás!$CU119:$DX119,"S12")*12)</f>
        <v>0</v>
      </c>
      <c r="BQ117" s="710">
        <f>COUNTIF(beosztás!$CU119:$DX119,"FÜ")*8</f>
        <v>0</v>
      </c>
      <c r="BR117" s="710">
        <f>COUNTIF(beosztás!$CU119:$DX119,"BN")*12+COUNTIF(beosztás!$CU119:$DX119,"BÉ")*12+COUNTIF(beosztás!$CU119:$DX119,"BDE")*8+COUNTIF(beosztás!$CU119:$DX119,"BDU")*8+COUNTIF(beosztás!$CU119:$DX119,"BÉJ")*8+COUNTIF(beosztás!$CU119:$DX119,"B1")*1+COUNTIF(beosztás!$CU119:$DX119,"B2")*2+COUNTIF(beosztás!$CU119:$DX119,"B3")*3+COUNTIF(beosztás!$CU119:$DX119,"B5")*5+COUNTIF(beosztás!$CU119:$DX119,"B6")*6+COUNTIF(beosztás!$CU119:$DX119,"B7")*7+COUNTIF(beosztás!$CU119:$DX119,"B8")*8+COUNTIF(beosztás!$CU119:$DX119,"B9")*9+COUNTIF(beosztás!$CU119:$DX119,"B10")*10+COUNTIF(beosztás!$CU119:$DX119,"B11")*11+COUNTIF(beosztás!$CU119:$DX119,"B12")*12+COUNTIF(beosztás!$CU119:$DX119,"BP")*0</f>
        <v>0</v>
      </c>
      <c r="BS117" s="24">
        <f t="shared" si="593"/>
        <v>0</v>
      </c>
      <c r="BT117" s="710">
        <f>IF(C117="",0,alapadatok!$AN$5)</f>
        <v>0</v>
      </c>
      <c r="BU117" s="19">
        <f t="shared" si="594"/>
        <v>0</v>
      </c>
      <c r="BV117" s="741">
        <f t="shared" si="595"/>
        <v>0</v>
      </c>
      <c r="BW117" s="40"/>
      <c r="BX117" s="25">
        <f t="shared" si="596"/>
        <v>0</v>
      </c>
      <c r="BY117" s="24">
        <f t="shared" si="597"/>
        <v>0</v>
      </c>
      <c r="BZ117" s="24">
        <f t="shared" si="598"/>
        <v>0</v>
      </c>
      <c r="CA117" s="24">
        <f t="shared" si="599"/>
        <v>0</v>
      </c>
      <c r="CB117" s="24">
        <f t="shared" si="600"/>
        <v>0</v>
      </c>
      <c r="CC117" s="24">
        <f t="shared" si="601"/>
        <v>0</v>
      </c>
      <c r="CD117" s="24">
        <f t="shared" si="602"/>
        <v>0</v>
      </c>
      <c r="CE117" s="24">
        <f t="shared" si="603"/>
        <v>0</v>
      </c>
      <c r="CF117" s="24">
        <f t="shared" si="604"/>
        <v>0</v>
      </c>
      <c r="CG117" s="24">
        <f t="shared" si="605"/>
        <v>0</v>
      </c>
      <c r="CH117" s="24">
        <f t="shared" si="606"/>
        <v>0</v>
      </c>
      <c r="CI117" s="19">
        <f t="shared" si="607"/>
        <v>0</v>
      </c>
      <c r="CJ117" s="741">
        <f t="shared" si="608"/>
        <v>0</v>
      </c>
      <c r="CK117" s="41"/>
      <c r="CL117" s="709">
        <f>COUNTIF(beosztás!$DY119:$FC119,"DE")*8</f>
        <v>0</v>
      </c>
      <c r="CM117" s="710">
        <f>COUNTIF(beosztás!$DY119:$FC119,"DU")*8</f>
        <v>0</v>
      </c>
      <c r="CN117" s="710">
        <f>COUNTIF(beosztás!$DY119:$FC119,"ÉJ")*8</f>
        <v>0</v>
      </c>
      <c r="CO117" s="710">
        <f>COUNTIF(beosztás!$DY119:$FC119,"N")*12</f>
        <v>0</v>
      </c>
      <c r="CP117" s="710">
        <f>COUNTIF(beosztás!$DY119:$FC119,"é")*12</f>
        <v>0</v>
      </c>
      <c r="CQ117" s="710">
        <f>SUM(beosztás!$DY119:$FC119)</f>
        <v>0</v>
      </c>
      <c r="CR117" s="710">
        <f>COUNTIF(beosztás!$DY119:$FC119,"FÜ")*8</f>
        <v>0</v>
      </c>
      <c r="CS117" s="897">
        <f>(COUNTIF(beosztás!$DY119:$FC119,"SN")*12)+(COUNTIF(beosztás!$DY119:$FC119,"SDE")*8)+(COUNTIF(beosztás!$DY119:$FC119,"SDU")*8)+(COUNTIF(beosztás!$DY119:$FC119,"SÉ")*12)+(COUNTIF(beosztás!$DY119:$FC119,"SÉJ")*8)+(COUNTIF(beosztás!$DY119:$FC119,"S1")*1)+(COUNTIF(beosztás!$DY119:$FC119,"S2")*2)+(COUNTIF(beosztás!$DY119:$FC119,"S3")*3)+(COUNTIF(beosztás!$DY119:$FC119,"S4")*4)+(COUNTIF(beosztás!$DY119:$FC119,"S5")*5)+(COUNTIF(beosztás!$DY119:$FC119,"S6")*6)+(COUNTIF(beosztás!$DY119:$FC119,"S7")*7)+(COUNTIF(beosztás!$DY119:$FC119,"S8")*8)+(COUNTIF(beosztás!$DY119:$FC119,"S9")*9)+(COUNTIF(beosztás!$DY119:$FC119,"S10")*10)+(COUNTIF(beosztás!$DY119:$FC119,"S11")*11)+(COUNTIF(beosztás!$DY119:$FC119,"S12")*12)</f>
        <v>0</v>
      </c>
      <c r="CT117" s="710">
        <f>COUNTIF(beosztás!$DY119:$FC119,"BN")*12+COUNTIF(beosztás!$DY119:$FC119,"BÉ")*12+COUNTIF(beosztás!$DY119:$FC119,"BDE")*8+COUNTIF(beosztás!$DY119:$FC119,"BDU")*8+COUNTIF(beosztás!$DY119:$FC119,"BÉJ")*8+COUNTIF(beosztás!$DY119:$FC119,"B1")*1+COUNTIF(beosztás!$DY119:$FC119,"B2")*2+COUNTIF(beosztás!$DY119:$FC119,"B3")*3+COUNTIF(beosztás!$DY119:$FC119,"B5")*5+COUNTIF(beosztás!$DY119:$FC119,"B6")*6+COUNTIF(beosztás!$DY119:$FC119,"B7")*7+COUNTIF(beosztás!$DY119:$FC119,"B8")*8+COUNTIF(beosztás!$DY119:$FC119,"B9")*9+COUNTIF(beosztás!$DY119:$FC119,"B10")*10+COUNTIF(beosztás!$DY119:$FC119,"B11")*11+COUNTIF(beosztás!$DY119:$FC119,"B12")*12+COUNTIF(beosztás!$DY119:$FC119,"BP")*0</f>
        <v>0</v>
      </c>
      <c r="CU117" s="24">
        <f t="shared" si="609"/>
        <v>0</v>
      </c>
      <c r="CV117" s="710">
        <f>IF(C117="",0,alapadatok!$AN$6)</f>
        <v>0</v>
      </c>
      <c r="CW117" s="19">
        <f t="shared" si="610"/>
        <v>0</v>
      </c>
      <c r="CX117" s="907">
        <f t="shared" si="611"/>
        <v>0</v>
      </c>
      <c r="CY117" s="40"/>
      <c r="CZ117" s="709">
        <f>COUNTIF(beosztás!$FD119:$GG119,"DE")*8</f>
        <v>0</v>
      </c>
      <c r="DA117" s="710">
        <f>COUNTIF(beosztás!$FD119:$GG119,"DU")*8</f>
        <v>0</v>
      </c>
      <c r="DB117" s="710">
        <f>COUNTIF(beosztás!$FD119:$GG119,"ÉJ")*8</f>
        <v>0</v>
      </c>
      <c r="DC117" s="710">
        <f>COUNTIF(beosztás!$FD119:$GG119,"N")*12</f>
        <v>0</v>
      </c>
      <c r="DD117" s="710">
        <f>COUNTIF(beosztás!$FD119:$GG119,"É")*12</f>
        <v>0</v>
      </c>
      <c r="DE117" s="710">
        <f>SUM(beosztás!$FD119:$GG119)</f>
        <v>0</v>
      </c>
      <c r="DF117" s="897">
        <f>(COUNTIF(beosztás!$FD119:$GG119,"SN")*12)+(COUNTIF(beosztás!$FD119:$GG119,"SDE")*8)+(COUNTIF(beosztás!$FD119:$GG119,"SDU")*8)+(COUNTIF(beosztás!$FD119:$GG119,"SÉ")*12)+(COUNTIF(beosztás!$FD119:$GG119,"SÉJ")*8)+(COUNTIF(beosztás!$FD119:$GG119,"S1")*1)+(COUNTIF(beosztás!$FD119:$GG119,"S2")*2)+(COUNTIF(beosztás!$FD119:$GG119,"S3")*3)+(COUNTIF(beosztás!$FD119:$GG119,"S4")*4)+(COUNTIF(beosztás!$FD119:$GG119,"S5")*5)+(COUNTIF(beosztás!$FD119:$GG119,"S6")*6)+(COUNTIF(beosztás!$FD119:$GG119,"S7")*7)+(COUNTIF(beosztás!$FD119:$GG119,"S8")*8)+(COUNTIF(beosztás!$FD119:$GG119,"S9")*9)+(COUNTIF(beosztás!$FD119:$GG119,"S10")*10)+(COUNTIF(beosztás!$FD119:$GG119,"S11")*11)+(COUNTIF(beosztás!$FD119:$GG119,"S12")*12)</f>
        <v>0</v>
      </c>
      <c r="DG117" s="710">
        <f>COUNTIF(beosztás!$FD119:$GG119,"FÜ")*8</f>
        <v>0</v>
      </c>
      <c r="DH117" s="710">
        <f>COUNTIF(beosztás!$FD119:$GG119,"BN")*12+COUNTIF(beosztás!$FD119:$GG119,"BÉ")*12+COUNTIF(beosztás!$FD119:$GG119,"BDE")*8+COUNTIF(beosztás!$FD119:$GG119,"BDU")*8+COUNTIF(beosztás!$FD119:$GG119,"BÉJ")*8+COUNTIF(beosztás!$FD119:$GG119,"B1")*1+COUNTIF(beosztás!$FD119:$GG119,"B2")*2+COUNTIF(beosztás!$FD119:$GG119,"B3")*3+COUNTIF(beosztás!$FD119:$GG119,"B5")*5+COUNTIF(beosztás!$FD119:$GG119,"B6")*6+COUNTIF(beosztás!$FD119:$GG119,"B7")*7+COUNTIF(beosztás!$FD119:$GG119,"B8")*8+COUNTIF(beosztás!$FD119:$GG119,"B9")*9+COUNTIF(beosztás!$FD119:$GG119,"B10")*10+COUNTIF(beosztás!$FD119:$GG119,"B11")*11+COUNTIF(beosztás!$FD119:$GG119,"B12")*12+COUNTIF(beosztás!$FD119:$GG119,"BP")*0</f>
        <v>0</v>
      </c>
      <c r="DI117" s="24">
        <f t="shared" si="612"/>
        <v>0</v>
      </c>
      <c r="DJ117" s="710">
        <f>IF(C117="",0,alapadatok!$AN$7)</f>
        <v>0</v>
      </c>
      <c r="DK117" s="19">
        <f t="shared" si="613"/>
        <v>0</v>
      </c>
      <c r="DL117" s="741">
        <f t="shared" si="614"/>
        <v>0</v>
      </c>
      <c r="DM117" s="40"/>
      <c r="DN117" s="25">
        <f t="shared" si="615"/>
        <v>0</v>
      </c>
      <c r="DO117" s="24">
        <f t="shared" si="616"/>
        <v>0</v>
      </c>
      <c r="DP117" s="24">
        <f t="shared" si="617"/>
        <v>0</v>
      </c>
      <c r="DQ117" s="24">
        <f t="shared" si="618"/>
        <v>0</v>
      </c>
      <c r="DR117" s="24">
        <f t="shared" si="619"/>
        <v>0</v>
      </c>
      <c r="DS117" s="24">
        <f t="shared" si="620"/>
        <v>0</v>
      </c>
      <c r="DT117" s="24">
        <f t="shared" si="621"/>
        <v>0</v>
      </c>
      <c r="DU117" s="24">
        <f t="shared" si="622"/>
        <v>0</v>
      </c>
      <c r="DV117" s="24">
        <f t="shared" si="623"/>
        <v>0</v>
      </c>
      <c r="DW117" s="24">
        <f t="shared" si="624"/>
        <v>0</v>
      </c>
      <c r="DX117" s="24">
        <f t="shared" si="625"/>
        <v>0</v>
      </c>
      <c r="DY117" s="19">
        <f t="shared" si="626"/>
        <v>0</v>
      </c>
      <c r="DZ117" s="907">
        <f t="shared" si="627"/>
        <v>0</v>
      </c>
      <c r="EA117" s="41"/>
      <c r="EB117" s="709">
        <f>COUNTIF(beosztás!$GH119:$HL119,"DE")*8</f>
        <v>0</v>
      </c>
      <c r="EC117" s="710">
        <f>COUNTIF(beosztás!$GH119:$HL119,"DU")*8</f>
        <v>0</v>
      </c>
      <c r="ED117" s="710">
        <f>COUNTIF(beosztás!$GH119:$HL119,"ÉJ")*8</f>
        <v>0</v>
      </c>
      <c r="EE117" s="710">
        <f>COUNTIF(beosztás!$GH119:$HL119,"N")*12</f>
        <v>0</v>
      </c>
      <c r="EF117" s="710">
        <f>COUNTIF(beosztás!$GH119:$HL119,"é")*12</f>
        <v>0</v>
      </c>
      <c r="EG117" s="710">
        <f>SUM(beosztás!$GH119:$HL119)</f>
        <v>0</v>
      </c>
      <c r="EH117" s="710">
        <f>COUNTIF(beosztás!$GH119:$HL119,"FÜ")*8</f>
        <v>0</v>
      </c>
      <c r="EI117" s="897">
        <f>(COUNTIF(beosztás!$GH119:$HL119,"SN")*12)+(COUNTIF(beosztás!$GH119:$HL119,"SDE")*8)+(COUNTIF(beosztás!$GH119:$HL119,"SDU")*8)+(COUNTIF(beosztás!$GH119:$HL119,"SÉ")*12)+(COUNTIF(beosztás!$GH119:$HL119,"SÉJ")*8)+(COUNTIF(beosztás!$GH119:$HL119,"S1")*1)+(COUNTIF(beosztás!$GH119:$HL119,"S2")*2)+(COUNTIF(beosztás!$GH119:$HL119,"S3")*3)+(COUNTIF(beosztás!$GH119:$HL119,"S4")*4)+(COUNTIF(beosztás!$GH119:$HL119,"S5")*5)+(COUNTIF(beosztás!$GH119:$HL119,"S6")*6)+(COUNTIF(beosztás!$GH119:$HL119,"S7")*7)+(COUNTIF(beosztás!$GH119:$HL119,"S8")*8)+(COUNTIF(beosztás!$GH119:$HL119,"S9")*9)+(COUNTIF(beosztás!$GH119:$HL119,"S10")*10)+(COUNTIF(beosztás!$GH119:$HL119,"S11")*11)+(COUNTIF(beosztás!$GH119:$HL119,"S12")*12)</f>
        <v>0</v>
      </c>
      <c r="EJ117" s="710">
        <f>COUNTIF(beosztás!$GH119:$HL119,"BN")*12+COUNTIF(beosztás!$GH119:$HL119,"BÉ")*12+COUNTIF(beosztás!$GH119:$HL119,"BDE")*8+COUNTIF(beosztás!$GH119:$HL119,"BDU")*8+COUNTIF(beosztás!$GH119:$HL119,"BÉJ")*8+COUNTIF(beosztás!$GH119:$HL119,"B1")*1+COUNTIF(beosztás!$GH119:$HL119,"B2")*2+COUNTIF(beosztás!$GH119:$HL119,"B3")*3+COUNTIF(beosztás!$GH119:$HL119,"B5")*5+COUNTIF(beosztás!$GH119:$HL119,"B6")*6+COUNTIF(beosztás!$GH119:$HL119,"B7")*7+COUNTIF(beosztás!$GH119:$HL119,"B8")*8+COUNTIF(beosztás!$GH119:$HL119,"B9")*9+COUNTIF(beosztás!$GH119:$HL119,"B10")*10+COUNTIF(beosztás!$GH119:$HL119,"B11")*11+COUNTIF(beosztás!$GH119:$HL119,"B12")*12+COUNTIF(beosztás!$GH119:$HL119,"BP")*0</f>
        <v>0</v>
      </c>
      <c r="EK117" s="24">
        <f t="shared" si="628"/>
        <v>0</v>
      </c>
      <c r="EL117" s="710">
        <f>IF(C117="",0,alapadatok!$AN$8)</f>
        <v>0</v>
      </c>
      <c r="EM117" s="19">
        <f t="shared" si="629"/>
        <v>0</v>
      </c>
      <c r="EN117" s="907">
        <f t="shared" si="630"/>
        <v>0</v>
      </c>
      <c r="EO117" s="40"/>
      <c r="EP117" s="709">
        <f>COUNTIF(beosztás!$HM119:$IQ119,"DE")*8</f>
        <v>0</v>
      </c>
      <c r="EQ117" s="710">
        <f>COUNTIF(beosztás!$HM119:$IQ119,"DU")*8</f>
        <v>0</v>
      </c>
      <c r="ER117" s="710">
        <f>COUNTIF(beosztás!$HM119:$IQ119,"ÉJ")*8</f>
        <v>0</v>
      </c>
      <c r="ES117" s="710">
        <f>COUNTIF(beosztás!$HM119:$IQ119,"N")*12</f>
        <v>0</v>
      </c>
      <c r="ET117" s="710">
        <f>COUNTIF(beosztás!$HM119:$IQ119,"É")*12</f>
        <v>0</v>
      </c>
      <c r="EU117" s="710">
        <f>SUM(beosztás!$HM119:$IQ119)</f>
        <v>0</v>
      </c>
      <c r="EV117" s="897">
        <f>(COUNTIF(beosztás!$HM119:$IQ119,"SN")*12)+(COUNTIF(beosztás!$HM119:$IQ119,"SDE")*8)+(COUNTIF(beosztás!$HM119:$IQ119,"SDU")*8)+(COUNTIF(beosztás!$HM119:$IQ119,"SÉ")*12)+(COUNTIF(beosztás!$HM119:$IQ119,"SÉJ")*8)+(COUNTIF(beosztás!$HM119:$IQ119,"S1")*1)+(COUNTIF(beosztás!$HM119:$IQ119,"S2")*2)+(COUNTIF(beosztás!$HM119:$IQ119,"S3")*3)+(COUNTIF(beosztás!$HM119:$IQ119,"S4")*4)+(COUNTIF(beosztás!$HM119:$IQ119,"S5")*5)+(COUNTIF(beosztás!$HM119:$IQ119,"S6")*6)+(COUNTIF(beosztás!$HM119:$IQ119,"S7")*7)+(COUNTIF(beosztás!$HM119:$IQ119,"S8")*8)+(COUNTIF(beosztás!$HM119:$IQ119,"S9")*9)+(COUNTIF(beosztás!$HM119:$IQ119,"S10")*10)+(COUNTIF(beosztás!$HM119:$IQ119,"S11")*11)+(COUNTIF(beosztás!$HM119:$IQ119,"S12")*12)</f>
        <v>0</v>
      </c>
      <c r="EW117" s="710">
        <f>COUNTIF(beosztás!$HM119:$IQ119,"FÜ")*8</f>
        <v>0</v>
      </c>
      <c r="EX117" s="710">
        <f>COUNTIF(beosztás!$HM119:$IQ119,"BN")*12+COUNTIF(beosztás!$HM119:$IQ119,"BÉ")*12+COUNTIF(beosztás!$HM119:$IQ119,"BDE")*8+COUNTIF(beosztás!$HM119:$IQ119,"BDU")*8+COUNTIF(beosztás!$HM119:$IQ119,"BÉJ")*8+COUNTIF(beosztás!$HM119:$IQ119,"B1")*1+COUNTIF(beosztás!$HM119:$IQ119,"B2")*2+COUNTIF(beosztás!$HM119:$IQ119,"B3")*3+COUNTIF(beosztás!$HM119:$IQ119,"B5")*5+COUNTIF(beosztás!$HM119:$IQ119,"B6")*6+COUNTIF(beosztás!$HM119:$IQ119,"B7")*7+COUNTIF(beosztás!$HM119:$IQ119,"B8")*8+COUNTIF(beosztás!$HM119:$IQ119,"B9")*9+COUNTIF(beosztás!$HM119:$IQ119,"B10")*10+COUNTIF(beosztás!$HM119:$IQ119,"B11")*11+COUNTIF(beosztás!$HM119:$IQ119,"B12")*12+COUNTIF(beosztás!$HM119:$IQ119,"BP")*0</f>
        <v>0</v>
      </c>
      <c r="EY117" s="24">
        <f t="shared" si="631"/>
        <v>0</v>
      </c>
      <c r="EZ117" s="710">
        <f>IF(C117="",0,alapadatok!$AN$9)</f>
        <v>0</v>
      </c>
      <c r="FA117" s="19">
        <f t="shared" si="632"/>
        <v>0</v>
      </c>
      <c r="FB117" s="907">
        <f t="shared" si="633"/>
        <v>0</v>
      </c>
      <c r="FC117" s="40"/>
      <c r="FD117" s="25">
        <f t="shared" si="634"/>
        <v>0</v>
      </c>
      <c r="FE117" s="24">
        <f t="shared" si="635"/>
        <v>0</v>
      </c>
      <c r="FF117" s="24">
        <f t="shared" si="636"/>
        <v>0</v>
      </c>
      <c r="FG117" s="24">
        <f t="shared" si="637"/>
        <v>0</v>
      </c>
      <c r="FH117" s="24">
        <f t="shared" si="638"/>
        <v>0</v>
      </c>
      <c r="FI117" s="24">
        <f t="shared" si="639"/>
        <v>0</v>
      </c>
      <c r="FJ117" s="24">
        <f t="shared" si="640"/>
        <v>0</v>
      </c>
      <c r="FK117" s="24">
        <f t="shared" si="641"/>
        <v>0</v>
      </c>
      <c r="FL117" s="24">
        <f t="shared" si="642"/>
        <v>0</v>
      </c>
      <c r="FM117" s="24">
        <f t="shared" si="643"/>
        <v>0</v>
      </c>
      <c r="FN117" s="24">
        <f t="shared" si="644"/>
        <v>0</v>
      </c>
      <c r="FO117" s="19">
        <f t="shared" si="645"/>
        <v>0</v>
      </c>
      <c r="FP117" s="907">
        <f t="shared" si="646"/>
        <v>0</v>
      </c>
      <c r="FQ117" s="41"/>
      <c r="FR117" s="709">
        <f>COUNTIF(beosztás!$IR119:$JU119,"DE")*8</f>
        <v>0</v>
      </c>
      <c r="FS117" s="710">
        <f>COUNTIF(beosztás!$IR119:$JU119,"DU")*8</f>
        <v>0</v>
      </c>
      <c r="FT117" s="710">
        <f>COUNTIF(beosztás!$IR119:$JU119,"ÉJ")*8</f>
        <v>0</v>
      </c>
      <c r="FU117" s="710">
        <f>COUNTIF(beosztás!$IR119:$JU119,"N")*12</f>
        <v>0</v>
      </c>
      <c r="FV117" s="710">
        <f>COUNTIF(beosztás!$IR119:$JU119,"é")*12</f>
        <v>0</v>
      </c>
      <c r="FW117" s="710">
        <f>SUM(beosztás!$IR119:$JU119)</f>
        <v>0</v>
      </c>
      <c r="FX117" s="710">
        <f>COUNTIF(beosztás!$IR119:$JU119,"FÜ")*8</f>
        <v>0</v>
      </c>
      <c r="FY117" s="897">
        <f>(COUNTIF(beosztás!$IR119:$JU119,"SN")*12)+(COUNTIF(beosztás!$IR119:$JU119,"SDE")*8)+(COUNTIF(beosztás!$IR119:$JU119,"SDU")*8)+(COUNTIF(beosztás!$IR119:$JU119,"SÉ")*12)+(COUNTIF(beosztás!$IR119:$JU119,"SÉJ")*8)+(COUNTIF(beosztás!$IR119:$JU119,"S1")*1)+(COUNTIF(beosztás!$IR119:$JU119,"S2")*2)+(COUNTIF(beosztás!$IR119:$JU119,"S3")*3)+(COUNTIF(beosztás!$IR119:$JU119,"S4")*4)+(COUNTIF(beosztás!$IR119:$JU119,"S5")*5)+(COUNTIF(beosztás!$IR119:$JU119,"S6")*6)+(COUNTIF(beosztás!$IR119:$JU119,"S7")*7)+(COUNTIF(beosztás!$IR119:$JU119,"S8")*8)+(COUNTIF(beosztás!$IR119:$JU119,"S9")*9)+(COUNTIF(beosztás!$IR119:$JU119,"S10")*10)+(COUNTIF(beosztás!$IR119:$JU119,"S11")*11)+(COUNTIF(beosztás!$IR119:$JU119,"S12")*12)</f>
        <v>0</v>
      </c>
      <c r="FZ117" s="710">
        <f>COUNTIF(beosztás!$IR119:$JU119,"BN")*12+COUNTIF(beosztás!$IR119:$JU119,"BÉ")*12+COUNTIF(beosztás!$IR119:$JU119,"BDE")*8+COUNTIF(beosztás!$IR119:$JU119,"BDU")*8+COUNTIF(beosztás!$IR119:$JU119,"BÉJ")*8+COUNTIF(beosztás!$IR119:$JU119,"B1")*1+COUNTIF(beosztás!$IR119:$JU119,"B2")*2+COUNTIF(beosztás!$IR119:$JU119,"B3")*3+COUNTIF(beosztás!$IR119:$JU119,"B5")*5+COUNTIF(beosztás!$IR119:$JU119,"B6")*6+COUNTIF(beosztás!$IR119:$JU119,"B7")*7+COUNTIF(beosztás!$IR119:$JU119,"B8")*8+COUNTIF(beosztás!$IR119:$JU119,"B9")*9+COUNTIF(beosztás!$IR119:$JU119,"B10")*10+COUNTIF(beosztás!$IR119:$JU119,"B11")*11+COUNTIF(beosztás!$IR119:$JU119,"B12")*12+COUNTIF(beosztás!$IR119:$JU119,"BP")*0</f>
        <v>0</v>
      </c>
      <c r="GA117" s="24">
        <f t="shared" si="647"/>
        <v>0</v>
      </c>
      <c r="GB117" s="710">
        <f>IF(C117="",0,alapadatok!$AN$10)</f>
        <v>0</v>
      </c>
      <c r="GC117" s="19">
        <f t="shared" si="648"/>
        <v>0</v>
      </c>
      <c r="GD117" s="907">
        <f t="shared" si="649"/>
        <v>0</v>
      </c>
      <c r="GE117" s="42"/>
      <c r="GF117" s="709">
        <f>COUNTIF(beosztás!$JV119:$KZ119,"DE")*8</f>
        <v>0</v>
      </c>
      <c r="GG117" s="710">
        <f>COUNTIF(beosztás!$JV119:$KZ119,"DU")*8</f>
        <v>0</v>
      </c>
      <c r="GH117" s="710">
        <f>COUNTIF(beosztás!$JV119:$KZ119,"ÉJ")*8</f>
        <v>0</v>
      </c>
      <c r="GI117" s="710">
        <f>COUNTIF(beosztás!$JV119:$KZ119,"N")*12</f>
        <v>0</v>
      </c>
      <c r="GJ117" s="710">
        <f>COUNTIF(beosztás!$JV119:$KZ119,"É")*12</f>
        <v>0</v>
      </c>
      <c r="GK117" s="710">
        <f>SUM(beosztás!$JV119:$KZ119)</f>
        <v>0</v>
      </c>
      <c r="GL117" s="897">
        <f>(COUNTIF(beosztás!$JV119:$KZ119,"SN")*12)+(COUNTIF(beosztás!$JV119:$KZ119,"SDE")*8)+(COUNTIF(beosztás!$JV119:$KZ119,"SDU")*8)+(COUNTIF(beosztás!$JV119:$KZ119,"SÉ")*12)+(COUNTIF(beosztás!$JV119:$KZ119,"SÉJ")*8)+(COUNTIF(beosztás!$JV119:$KZ119,"S1")*1)+(COUNTIF(beosztás!$JV119:$KZ119,"S2")*2)+(COUNTIF(beosztás!$JV119:$KZ119,"S3")*3)+(COUNTIF(beosztás!$JV119:$KZ119,"S4")*4)+(COUNTIF(beosztás!$JV119:$KZ119,"S5")*5)+(COUNTIF(beosztás!$JV119:$KZ119,"S6")*6)+(COUNTIF(beosztás!$JV119:$KZ119,"S7")*7)+(COUNTIF(beosztás!$JV119:$KZ119,"S8")*8)+(COUNTIF(beosztás!$JV119:$KZ119,"S9")*9)+(COUNTIF(beosztás!$JV119:$KZ119,"S10")*10)+(COUNTIF(beosztás!$JV119:$KZ119,"S11")*11)+(COUNTIF(beosztás!$JV119:$KZ119,"S12")*12)</f>
        <v>0</v>
      </c>
      <c r="GM117" s="710">
        <f>COUNTIF(beosztás!$JV119:$KZ119,"FÜ")*8</f>
        <v>0</v>
      </c>
      <c r="GN117" s="710">
        <f>COUNTIF(beosztás!$JV119:$KZ119,"BN")*12+COUNTIF(beosztás!$JV119:$KZ119,"BÉ")*12+COUNTIF(beosztás!$JV119:$KZ119,"BDE")*8+COUNTIF(beosztás!$JV119:$KZ119,"BDU")*8+COUNTIF(beosztás!$JV119:$KZ119,"BÉJ")*8+COUNTIF(beosztás!$JV119:$KZ119,"B1")*1+COUNTIF(beosztás!$JV119:$KZ119,"B2")*2+COUNTIF(beosztás!$JV119:$KZ119,"B3")*3+COUNTIF(beosztás!$JV119:$KZ119,"B5")*5+COUNTIF(beosztás!$JV119:$KZ119,"B6")*6+COUNTIF(beosztás!$JV119:$KZ119,"B7")*7+COUNTIF(beosztás!$JV119:$KZ119,"B8")*8+COUNTIF(beosztás!$JV119:$KZ119,"B9")*9+COUNTIF(beosztás!$JV119:$KZ119,"B10")*10+COUNTIF(beosztás!$JV119:$KZ119,"B11")*11+COUNTIF(beosztás!$JV119:$KZ119,"B12")*12+COUNTIF(beosztás!$JV119:$KZ119,"BP")*0</f>
        <v>0</v>
      </c>
      <c r="GO117" s="24">
        <f t="shared" si="650"/>
        <v>0</v>
      </c>
      <c r="GP117" s="710">
        <f>IF(C117="",0,alapadatok!$AN$11)</f>
        <v>0</v>
      </c>
      <c r="GQ117" s="19">
        <f t="shared" si="651"/>
        <v>0</v>
      </c>
      <c r="GR117" s="907">
        <f t="shared" si="652"/>
        <v>0</v>
      </c>
      <c r="GS117" s="42"/>
      <c r="GT117" s="25">
        <f t="shared" si="653"/>
        <v>0</v>
      </c>
      <c r="GU117" s="24">
        <f t="shared" si="654"/>
        <v>0</v>
      </c>
      <c r="GV117" s="24">
        <f t="shared" si="655"/>
        <v>0</v>
      </c>
      <c r="GW117" s="24">
        <f t="shared" si="656"/>
        <v>0</v>
      </c>
      <c r="GX117" s="24">
        <f t="shared" si="657"/>
        <v>0</v>
      </c>
      <c r="GY117" s="24">
        <f t="shared" si="658"/>
        <v>0</v>
      </c>
      <c r="GZ117" s="24">
        <f t="shared" si="659"/>
        <v>0</v>
      </c>
      <c r="HA117" s="24">
        <f t="shared" si="660"/>
        <v>0</v>
      </c>
      <c r="HB117" s="24">
        <f t="shared" si="661"/>
        <v>0</v>
      </c>
      <c r="HC117" s="24">
        <f t="shared" si="662"/>
        <v>0</v>
      </c>
      <c r="HD117" s="24">
        <f t="shared" si="663"/>
        <v>0</v>
      </c>
      <c r="HE117" s="19">
        <f t="shared" si="664"/>
        <v>0</v>
      </c>
      <c r="HF117" s="907">
        <f t="shared" si="665"/>
        <v>0</v>
      </c>
      <c r="HG117" s="41"/>
      <c r="HH117" s="709">
        <f>COUNTIF(beosztás!$LA119:$MD119,"DE")*8</f>
        <v>0</v>
      </c>
      <c r="HI117" s="710">
        <f>COUNTIF(beosztás!$LA119:$MD119,"DU")*8</f>
        <v>0</v>
      </c>
      <c r="HJ117" s="710">
        <f>COUNTIF(beosztás!$LA119:$MD119,"ÉJ")*8</f>
        <v>0</v>
      </c>
      <c r="HK117" s="710">
        <f>COUNTIF(beosztás!$LA119:$MD119,"N")*12</f>
        <v>0</v>
      </c>
      <c r="HL117" s="710">
        <f>COUNTIF(beosztás!$LA119:$MD119,"é")*12</f>
        <v>0</v>
      </c>
      <c r="HM117" s="710">
        <f>SUM(beosztás!$LA119:$MD119)</f>
        <v>0</v>
      </c>
      <c r="HN117" s="710">
        <f>COUNTIF(beosztás!$LA119:$MD119,"FÜ")*8</f>
        <v>0</v>
      </c>
      <c r="HO117" s="897">
        <f>(COUNTIF(beosztás!$LA119:$MD119,"SN")*12)+(COUNTIF(beosztás!$LA119:$MD119,"SDE")*8)+(COUNTIF(beosztás!$LA119:$MD119,"SDU")*8)+(COUNTIF(beosztás!$LA119:$MD119,"SÉ")*12)+(COUNTIF(beosztás!$LA119:$MD119,"SÉJ")*8)+(COUNTIF(beosztás!$LA119:$MD119,"S1")*1)+(COUNTIF(beosztás!$LA119:$MD119,"S2")*2)+(COUNTIF(beosztás!$LA119:$MD119,"S3")*3)+(COUNTIF(beosztás!$LA119:$MD119,"S4")*4)+(COUNTIF(beosztás!$LA119:$MD119,"S5")*5)+(COUNTIF(beosztás!$LA119:$MD119,"S6")*6)+(COUNTIF(beosztás!$LA119:$MD119,"S7")*7)+(COUNTIF(beosztás!$LA119:$MD119,"S8")*8)+(COUNTIF(beosztás!$LA119:$MD119,"S9")*9)+(COUNTIF(beosztás!$LA119:$MD119,"S10")*10)+(COUNTIF(beosztás!$LA119:$MD119,"S11")*11)+(COUNTIF(beosztás!$LA119:$MD119,"S12")*12)</f>
        <v>0</v>
      </c>
      <c r="HP117" s="710">
        <f>COUNTIF(beosztás!$LA119:$MD119,"BN")*12+COUNTIF(beosztás!$LA119:$MD119,"BÉ")*12+COUNTIF(beosztás!$LA119:$MD119,"BDE")*8+COUNTIF(beosztás!$LA119:$MD119,"BDU")*8+COUNTIF(beosztás!$LA119:$MD119,"BÉJ")*8+COUNTIF(beosztás!$LA119:$MD119,"B1")*1+COUNTIF(beosztás!$LA119:$MD119,"B2")*2+COUNTIF(beosztás!$LA119:$MD119,"B3")*3+COUNTIF(beosztás!$KZ119:$MC119,"B5")*5+COUNTIF(beosztás!$KZ119:$MC119,"B6")*6+COUNTIF(beosztás!$KZ119:$MC119,"B7")*7+COUNTIF(beosztás!$KZ119:$MC119,"B8")*8+COUNTIF(beosztás!$LA119:$MD119,"B9")*9+COUNTIF(beosztás!$LA119:$MD119,"B10")*10+COUNTIF(beosztás!$LA119:$MD119,"B11")*11+COUNTIF(beosztás!$LA119:$MD119,"B12")*12+COUNTIF(beosztás!$LA119:$MD119,"BP")*0</f>
        <v>0</v>
      </c>
      <c r="HQ117" s="24">
        <f t="shared" si="666"/>
        <v>0</v>
      </c>
      <c r="HR117" s="710">
        <f>IF(C117="",0,alapadatok!$AN$12)</f>
        <v>0</v>
      </c>
      <c r="HS117" s="19">
        <f t="shared" si="667"/>
        <v>0</v>
      </c>
      <c r="HT117" s="907">
        <f t="shared" si="668"/>
        <v>0</v>
      </c>
      <c r="HU117" s="42"/>
      <c r="HV117" s="709">
        <f>COUNTIF(beosztás!$ME119:$NI119,"DE")*8</f>
        <v>0</v>
      </c>
      <c r="HW117" s="710">
        <f>COUNTIF(beosztás!$ME119:$NI119,"DU")*8</f>
        <v>0</v>
      </c>
      <c r="HX117" s="710">
        <f>COUNTIF(beosztás!$ME119:$NI119,"ÉJ")*8</f>
        <v>0</v>
      </c>
      <c r="HY117" s="710">
        <f>COUNTIF(beosztás!$ME119:$NI119,"N")*12</f>
        <v>0</v>
      </c>
      <c r="HZ117" s="710">
        <f>COUNTIF(beosztás!$ME119:$NI119,"É")*12</f>
        <v>0</v>
      </c>
      <c r="IA117" s="710">
        <f>SUM(beosztás!$ME119:$NI119)</f>
        <v>0</v>
      </c>
      <c r="IB117" s="710">
        <f>(COUNTIF(beosztás!$ME119:$NI119,"SN")*12)+(COUNTIF(beosztás!$ME119:$NI119,"SDE")*8)+(COUNTIF(beosztás!$ME119:$NI119,"SDU")*8)+(COUNTIF(beosztás!$ME119:$NI119,"SÉ")*12)+(COUNTIF(beosztás!$ME119:$NI119,"SÉJ")*8)+(COUNTIF(beosztás!$ME119:$NI119,"S1")*1)+(COUNTIF(beosztás!$ME119:$NI119,"S2")*2)+(COUNTIF(beosztás!$ME119:$NI119,"S3")*3)+(COUNTIF(beosztás!$ME119:$NI119,"S4")*4)+(COUNTIF(beosztás!$ME119:$NI119,"S5")*5)+(COUNTIF(beosztás!$ME119:$NI119,"S6")*6)+(COUNTIF(beosztás!$ME119:$NI119,"S7")*7)+(COUNTIF(beosztás!$ME119:$NI119,"S8")*8)+(COUNTIF(beosztás!$ME119:$NI119,"S9")*9)+(COUNTIF(beosztás!$ME119:$NI119,"S10")*10)+(COUNTIF(beosztás!$ME119:$NI119,"S11")*11)+(COUNTIF(beosztás!$ME119:$NI119,"S12")*12)</f>
        <v>0</v>
      </c>
      <c r="IC117" s="710">
        <f>COUNTIF(beosztás!$ME119:$NI119,"FÜ")*8</f>
        <v>0</v>
      </c>
      <c r="ID117" s="710">
        <f>COUNTIF(beosztás!$ME119:$NI119,"BN")*12+COUNTIF(beosztás!$ME119:$NI119,"BÉ")*12+COUNTIF(beosztás!$ME119:$NI119,"BDE")*8+COUNTIF(beosztás!$ME119:$NI119,"BDU")*8+COUNTIF(beosztás!$ME119:$NI119,"BÉJ")*8+COUNTIF(beosztás!$ME119:$NI119,"B1")*1+COUNTIF(beosztás!$ME119:$NI119,"B2")*2+COUNTIF(beosztás!$ME119:$NI119,"B3")*3+COUNTIF(beosztás!$ME119:$NI119,"B5")*5+COUNTIF(beosztás!$ME119:$NI119,"B6")*6+COUNTIF(beosztás!$ME119:$NI119,"B7")*7+COUNTIF(beosztás!$ME119:$NI119,"B8")*8+COUNTIF(beosztás!$ME119:$NI119,"B9")*9+COUNTIF(beosztás!$ME119:$NI119,"B10")*10+COUNTIF(beosztás!$ME119:$NI119,"B11")*11+COUNTIF(beosztás!$ME119:$NI119,"B12")*12+COUNTIF(beosztás!$ME119:$NI119,"BP")*0</f>
        <v>0</v>
      </c>
      <c r="IE117" s="24">
        <f t="shared" si="669"/>
        <v>0</v>
      </c>
      <c r="IF117" s="710">
        <f>IF(C117="",0,alapadatok!$AN$13)</f>
        <v>0</v>
      </c>
      <c r="IG117" s="19">
        <f t="shared" si="670"/>
        <v>0</v>
      </c>
      <c r="IH117" s="741">
        <f t="shared" si="671"/>
        <v>0</v>
      </c>
      <c r="II117" s="42"/>
      <c r="IJ117" s="25">
        <f t="shared" si="672"/>
        <v>0</v>
      </c>
      <c r="IK117" s="24">
        <f t="shared" si="673"/>
        <v>0</v>
      </c>
      <c r="IL117" s="24">
        <f t="shared" si="674"/>
        <v>0</v>
      </c>
      <c r="IM117" s="24">
        <f t="shared" si="675"/>
        <v>0</v>
      </c>
      <c r="IN117" s="24">
        <f t="shared" si="676"/>
        <v>0</v>
      </c>
      <c r="IO117" s="24">
        <f t="shared" si="677"/>
        <v>0</v>
      </c>
      <c r="IP117" s="24">
        <f t="shared" si="678"/>
        <v>0</v>
      </c>
      <c r="IQ117" s="24">
        <f t="shared" si="679"/>
        <v>0</v>
      </c>
      <c r="IR117" s="24">
        <f t="shared" si="680"/>
        <v>0</v>
      </c>
      <c r="IS117" s="24">
        <f t="shared" si="681"/>
        <v>0</v>
      </c>
      <c r="IT117" s="24">
        <f t="shared" si="682"/>
        <v>0</v>
      </c>
      <c r="IU117" s="19">
        <f t="shared" si="683"/>
        <v>0</v>
      </c>
      <c r="IV117" s="907">
        <f t="shared" si="684"/>
        <v>0</v>
      </c>
      <c r="IW117" s="43"/>
      <c r="JF117" s="21"/>
      <c r="JG117" s="21"/>
    </row>
    <row r="118" spans="1:267" ht="15.75" hidden="1" thickBot="1" x14ac:dyDescent="0.3">
      <c r="A118" s="66">
        <f>IF(beosztás!A120=0,"",beosztás!A120)</f>
        <v>5</v>
      </c>
      <c r="B118" s="63" t="str">
        <f>IF(beosztás!B120=0,"",beosztás!B120)</f>
        <v/>
      </c>
      <c r="C118" s="64" t="str">
        <f>IF(beosztás!C120=0,"",beosztás!C120)</f>
        <v/>
      </c>
      <c r="D118" s="65" t="str">
        <f>IF(beosztás!D120=0,"",beosztás!D120)</f>
        <v/>
      </c>
      <c r="E118" s="18"/>
      <c r="F118" s="709">
        <f>COUNTIF(beosztás!$I120:$AM120,"DE")*8</f>
        <v>0</v>
      </c>
      <c r="G118" s="710">
        <f>COUNTIF(beosztás!$I120:$AM120,"DU")*8</f>
        <v>0</v>
      </c>
      <c r="H118" s="710">
        <f>COUNTIF(beosztás!$I120:$AM120,"ÉJ")*8</f>
        <v>0</v>
      </c>
      <c r="I118" s="710">
        <f>COUNTIF(beosztás!$I120:$AM120,"N")*12</f>
        <v>0</v>
      </c>
      <c r="J118" s="710">
        <f>COUNTIF(beosztás!$I120:$AM120,"é")*12</f>
        <v>0</v>
      </c>
      <c r="K118" s="710">
        <f>SUM(beosztás!$I120:$AM120)</f>
        <v>0</v>
      </c>
      <c r="L118" s="710">
        <f>COUNTIF(beosztás!$I120:$AM120,"FÜ")*8</f>
        <v>0</v>
      </c>
      <c r="M118" s="710">
        <f>(COUNTIF(beosztás!$I120:$AM120,"SN")*12)+(COUNTIF(beosztás!$I120:$AM120,"SDE")*8)+(COUNTIF(beosztás!$I120:$AM120,"SDU")*8)+(COUNTIF(beosztás!$I120:$AM120,"S1")*1)+(COUNTIF(beosztás!$I120:$AM120,"S2")*2)+(COUNTIF(beosztás!$I120:$AM120,"S3")*3)+(COUNTIF(beosztás!$I120:$AM120,"S4")*4)+(COUNTIF(beosztás!$I120:$AM120,"S5")*5)+(COUNTIF(beosztás!$I120:$AM120,"S6")*6)+(COUNTIF(beosztás!$I120:$AM120,"S7")*7)+(COUNTIF(beosztás!$I120:$AM120,"S8")*8)+(COUNTIF(beosztás!$I120:$AM120,"S9")*9)+(COUNTIF(beosztás!$I120:$AM120,"S10")*10)+(COUNTIF(beosztás!$I120:$AM120,"S11")*11)+(COUNTIF(beosztás!$I120:$AM120,"S12")*12)+(COUNTIF(beosztás!$I120:$AM120,"SÉ")*12)+(COUNTIF(beosztás!$I120:$AM120,"SÉJ")*8)</f>
        <v>0</v>
      </c>
      <c r="N118" s="710">
        <f>COUNTIF(beosztás!$I120:$AM120,"BN")*12+COUNTIF(beosztás!$I120:$AM120,"BÉ")*12+COUNTIF(beosztás!$I120:$AM120,"BDE")*8+COUNTIF(beosztás!$I120:$AM120,"BDU")*8+COUNTIF(beosztás!$I120:$AM120,"BÉJ")*8+COUNTIF(beosztás!$I120:$AM120,"B1")*1+COUNTIF(beosztás!$I120:$AM120,"B2")*2+COUNTIF(beosztás!$I120:$AM120,"B3")*3+COUNTIF(beosztás!$I120:$AM120,"B5")*5+COUNTIF(beosztás!$I120:$AM120,"B6")*6+COUNTIF(beosztás!$I120:$AM120,"B7")*7+COUNTIF(beosztás!$I120:$AM120,"B8")*8+COUNTIF(beosztás!$I120:$AM120,"B9")*9+COUNTIF(beosztás!$I120:$AM120,"B10")*10+COUNTIF(beosztás!$I120:$AM120,"B11")*11+COUNTIF(beosztás!$I120:$AM120,"B12")*12+COUNTIF(beosztás!$I120:$AM120,"BP")*0</f>
        <v>0</v>
      </c>
      <c r="O118" s="24">
        <f t="shared" si="576"/>
        <v>0</v>
      </c>
      <c r="P118" s="710">
        <f>IF(C118="",0,alapadatok!$AN$2)</f>
        <v>0</v>
      </c>
      <c r="Q118" s="19">
        <f t="shared" si="577"/>
        <v>0</v>
      </c>
      <c r="R118" s="741">
        <f t="shared" si="578"/>
        <v>0</v>
      </c>
      <c r="S118" s="40"/>
      <c r="T118" s="709">
        <f>COUNTIF(beosztás!$AN120:$BO120,"DE")*8</f>
        <v>0</v>
      </c>
      <c r="U118" s="710">
        <f>COUNTIF(beosztás!$AN120:$BO120,"DU")*8</f>
        <v>0</v>
      </c>
      <c r="V118" s="710">
        <f>COUNTIF(beosztás!$AN120:$BO120,"ÉJ")*8</f>
        <v>0</v>
      </c>
      <c r="W118" s="710">
        <f>COUNTIF(beosztás!$AN120:$BO120,"N")*12</f>
        <v>0</v>
      </c>
      <c r="X118" s="710">
        <f>COUNTIF(beosztás!$AN120:$BO120,"É")*12</f>
        <v>0</v>
      </c>
      <c r="Y118" s="710">
        <f>SUM(beosztás!$AN120:$BO120)</f>
        <v>0</v>
      </c>
      <c r="Z118" s="710">
        <f>(COUNTIF(beosztás!$AN120:$BO120,"SN")*12)+(COUNTIF(beosztás!$AN120:$BO120,"SDE")*8)+(COUNTIF(beosztás!$AN120:$BO120,"SDU")*8)+(COUNTIF(beosztás!$AN120:$BO120,"SÉ")*12)+(COUNTIF(beosztás!$AN120:$BO120,"SÉJ")*8)+(COUNTIF(beosztás!$AN120:$BO120,"S1")*1)+(COUNTIF(beosztás!$AN120:$BO120,"S2")*2)+(COUNTIF(beosztás!$AN120:$BO120,"S3")*3)+(COUNTIF(beosztás!$AN120:$BO120,"S4")*4)+(COUNTIF(beosztás!$AN120:$BO120,"S5")*5)+(COUNTIF(beosztás!$AN120:$BO120,"S6")*6)+(COUNTIF(beosztás!$AN120:$BO120,"S7")*7)+(COUNTIF(beosztás!$AN120:$BO120,"S8")*8)+(COUNTIF(beosztás!$AN120:$BO120,"S9")*9)+(COUNTIF(beosztás!$AN120:$BO120,"S10")*10)+(COUNTIF(beosztás!$AN120:$BO120,"S11")*11)+(COUNTIF(beosztás!$AN120:$BO120,"S12")*12)</f>
        <v>0</v>
      </c>
      <c r="AA118" s="710">
        <f>COUNTIF(beosztás!$AN120:$BO120,"FÜ")*8</f>
        <v>0</v>
      </c>
      <c r="AB118" s="710">
        <f>COUNTIF(beosztás!$AN120:$BO120,"BN")*12+COUNTIF(beosztás!$AN120:$BO120,"BÉ")*12+COUNTIF(beosztás!$AN120:$BO120,"BDE")*8+COUNTIF(beosztás!$AN120:$BO120,"BDU")*8+COUNTIF(beosztás!$AN120:$BO120,"BÉJ")*8+COUNTIF(beosztás!$AN120:$BO120,"B1")*1+COUNTIF(beosztás!$AN120:$BO120,"B2")*2+COUNTIF(beosztás!$AN120:$BO120,"B3")*3+COUNTIF(beosztás!$AN120:$BO120,"B5")*5+COUNTIF(beosztás!$AN120:$BO120,"B6")*6+COUNTIF(beosztás!$AN120:$BO120,"B7")*7+COUNTIF(beosztás!$AN120:$BO120,"B8")*8+COUNTIF(beosztás!$AN120:$BO120,"B9")*9+COUNTIF(beosztás!$AN120:$BO120,"B10")*10+COUNTIF(beosztás!$AN120:$BO120,"B11")*11+COUNTIF(beosztás!$AN120:$BO120,"B12")*12+COUNTIF(beosztás!$AN120:$BO120,"BP")*0</f>
        <v>0</v>
      </c>
      <c r="AC118" s="24">
        <f t="shared" si="579"/>
        <v>0</v>
      </c>
      <c r="AD118" s="710">
        <f>IF(C118="",0,alapadatok!$AN$3)</f>
        <v>0</v>
      </c>
      <c r="AE118" s="19">
        <f t="shared" si="421"/>
        <v>0</v>
      </c>
      <c r="AF118" s="741">
        <f t="shared" si="580"/>
        <v>0</v>
      </c>
      <c r="AG118" s="40"/>
      <c r="AH118" s="25">
        <f t="shared" si="581"/>
        <v>0</v>
      </c>
      <c r="AI118" s="24">
        <f t="shared" si="582"/>
        <v>0</v>
      </c>
      <c r="AJ118" s="24">
        <f t="shared" si="583"/>
        <v>0</v>
      </c>
      <c r="AK118" s="24">
        <f t="shared" si="584"/>
        <v>0</v>
      </c>
      <c r="AL118" s="24">
        <f t="shared" si="585"/>
        <v>0</v>
      </c>
      <c r="AM118" s="24">
        <f t="shared" si="586"/>
        <v>0</v>
      </c>
      <c r="AN118" s="24">
        <f t="shared" si="587"/>
        <v>0</v>
      </c>
      <c r="AO118" s="24">
        <f t="shared" si="588"/>
        <v>0</v>
      </c>
      <c r="AP118" s="24">
        <f t="shared" si="431"/>
        <v>0</v>
      </c>
      <c r="AQ118" s="24">
        <f t="shared" si="432"/>
        <v>0</v>
      </c>
      <c r="AR118" s="24">
        <f t="shared" si="433"/>
        <v>0</v>
      </c>
      <c r="AS118" s="19">
        <f t="shared" si="434"/>
        <v>0</v>
      </c>
      <c r="AT118" s="741">
        <f t="shared" si="589"/>
        <v>0</v>
      </c>
      <c r="AU118" s="41"/>
      <c r="AV118" s="709">
        <f>COUNTIF(beosztás!$BP120:$CT120,"DE")*8</f>
        <v>0</v>
      </c>
      <c r="AW118" s="710">
        <f>COUNTIF(beosztás!$BP120:$CT120,"DU")*8</f>
        <v>0</v>
      </c>
      <c r="AX118" s="710">
        <f>COUNTIF(beosztás!$BP120:$CT120,"ÉJ")*8</f>
        <v>0</v>
      </c>
      <c r="AY118" s="710">
        <f>COUNTIF(beosztás!$BP120:$CT120,"N")*12</f>
        <v>0</v>
      </c>
      <c r="AZ118" s="710">
        <f>COUNTIF(beosztás!$BP120:$CT120,"é")*12</f>
        <v>0</v>
      </c>
      <c r="BA118" s="710">
        <f>SUM(beosztás!$BP120:$CT120)</f>
        <v>0</v>
      </c>
      <c r="BB118" s="710">
        <f>COUNTIF(beosztás!$BP120:$CT120,"FÜ")*8</f>
        <v>0</v>
      </c>
      <c r="BC118" s="897">
        <f>(COUNTIF(beosztás!$BP120:$CT120,"SN")*12)+(COUNTIF(beosztás!$BP120:$CT120,"SDE")*8)+(COUNTIF(beosztás!$BP120:$CT120,"SDU")*8)+(COUNTIF(beosztás!$BP120:$CT120,"SÉ")*12)+(COUNTIF(beosztás!$BP120:$CT120,"SÉJ")*8)+(COUNTIF(beosztás!$BP120:$CT120,"S1")*1)+(COUNTIF(beosztás!$BP120:$CT120,"S2")*2)+(COUNTIF(beosztás!$BP120:$CT120,"S3")*3)+(COUNTIF(beosztás!$BP120:$CT120,"S4")*4)+(COUNTIF(beosztás!$BP120:$CT120,"S5")*5)+(COUNTIF(beosztás!$BP120:$CT120,"S6")*6)+(COUNTIF(beosztás!$BP120:$CT120,"S7")*7)+(COUNTIF(beosztás!$BP120:$CT120,"S8")*8)+(COUNTIF(beosztás!$BP120:$CT120,"S9")*9)+(COUNTIF(beosztás!$BP120:$CT120,"S10")*10)+(COUNTIF(beosztás!$BP120:$CT120,"S11")*11)+(COUNTIF(beosztás!$BP120:$CT120,"S12")*12)</f>
        <v>0</v>
      </c>
      <c r="BD118" s="710">
        <f>COUNTIF(beosztás!$BP120:$CT120,"BN")*12+COUNTIF(beosztás!$BP120:$CT120,"BÉ")*12+COUNTIF(beosztás!$BP120:$CT120,"BDE")*8+COUNTIF(beosztás!$BP120:$CT120,"BDU")*8+COUNTIF(beosztás!$BP120:$CT120,"BÉJ")*8+COUNTIF(beosztás!$BP120:$CT120,"B1")*1+COUNTIF(beosztás!$BP120:$CT120,"B2")*2+COUNTIF(beosztás!$BP120:$CT120,"B3")*3+COUNTIF(beosztás!$BP120:$CT120,"B5")*5+COUNTIF(beosztás!$BP120:$CT120,"B6")*6+COUNTIF(beosztás!$BP120:$CT120,"B7")*7+COUNTIF(beosztás!$BP120:$CT120,"B8")*8+COUNTIF(beosztás!$BP120:$CT120,"B9")*9+COUNTIF(beosztás!$BP120:$CT120,"B10")*10+COUNTIF(beosztás!$BP120:$CT120,"B11")*11+COUNTIF(beosztás!$BP120:$CT120,"B12")*12+COUNTIF(beosztás!$BP120:$CT120,"BP")*0</f>
        <v>0</v>
      </c>
      <c r="BE118" s="24">
        <f t="shared" si="590"/>
        <v>0</v>
      </c>
      <c r="BF118" s="710">
        <f>IF(C118="",0,alapadatok!$AN$4)</f>
        <v>0</v>
      </c>
      <c r="BG118" s="19">
        <f t="shared" si="591"/>
        <v>0</v>
      </c>
      <c r="BH118" s="741">
        <f t="shared" si="592"/>
        <v>0</v>
      </c>
      <c r="BI118" s="40"/>
      <c r="BJ118" s="709">
        <f>COUNTIF(beosztás!$CU120:$DX120,"DE")*8</f>
        <v>0</v>
      </c>
      <c r="BK118" s="710">
        <f>COUNTIF(beosztás!$CU120:$DX120,"DU")*8</f>
        <v>0</v>
      </c>
      <c r="BL118" s="710">
        <f>COUNTIF(beosztás!$CU120:$DX120,"ÉJ")*8</f>
        <v>0</v>
      </c>
      <c r="BM118" s="710">
        <f>COUNTIF(beosztás!$CU120:$DX120,"N")*12</f>
        <v>0</v>
      </c>
      <c r="BN118" s="710">
        <f>COUNTIF(beosztás!$CU120:$DX120,"É")*12</f>
        <v>0</v>
      </c>
      <c r="BO118" s="710">
        <f>SUM(beosztás!$CU120:$DX120)</f>
        <v>0</v>
      </c>
      <c r="BP118" s="897">
        <f>(COUNTIF(beosztás!$CU120:$DX120,"SN")*12)+(COUNTIF(beosztás!$CU120:$DX120,"SDE")*8)+(COUNTIF(beosztás!$CU120:$DX120,"SDU")*8)+(COUNTIF(beosztás!$CU120:$DX120,"SÉ")*12)+(COUNTIF(beosztás!$CU120:$DX120,"SÉJ")*8)+(COUNTIF(beosztás!$CU120:$DX120,"S1")*1)+(COUNTIF(beosztás!$CU120:$DX120,"S2")*2)+(COUNTIF(beosztás!$CU120:$DX120,"S3")*3)+(COUNTIF(beosztás!$CU120:$DX120,"S4")*4)+(COUNTIF(beosztás!$CU120:$DX120,"S5")*5)+(COUNTIF(beosztás!$CU120:$DX120,"S6")*6)+(COUNTIF(beosztás!$CU120:$DX120,"S7")*7)+(COUNTIF(beosztás!$CU120:$DX120,"S8")*8)+(COUNTIF(beosztás!$CU120:$DX120,"S9")*9)+(COUNTIF(beosztás!$CU120:$DX120,"S10")*10)+(COUNTIF(beosztás!$CU120:$DX120,"S11")*11)+(COUNTIF(beosztás!$CU120:$DX120,"S12")*12)</f>
        <v>0</v>
      </c>
      <c r="BQ118" s="710">
        <f>COUNTIF(beosztás!$CU120:$DX120,"FÜ")*8</f>
        <v>0</v>
      </c>
      <c r="BR118" s="710">
        <f>COUNTIF(beosztás!$CU120:$DX120,"BN")*12+COUNTIF(beosztás!$CU120:$DX120,"BÉ")*12+COUNTIF(beosztás!$CU120:$DX120,"BDE")*8+COUNTIF(beosztás!$CU120:$DX120,"BDU")*8+COUNTIF(beosztás!$CU120:$DX120,"BÉJ")*8+COUNTIF(beosztás!$CU120:$DX120,"B1")*1+COUNTIF(beosztás!$CU120:$DX120,"B2")*2+COUNTIF(beosztás!$CU120:$DX120,"B3")*3+COUNTIF(beosztás!$CU120:$DX120,"B5")*5+COUNTIF(beosztás!$CU120:$DX120,"B6")*6+COUNTIF(beosztás!$CU120:$DX120,"B7")*7+COUNTIF(beosztás!$CU120:$DX120,"B8")*8+COUNTIF(beosztás!$CU120:$DX120,"B9")*9+COUNTIF(beosztás!$CU120:$DX120,"B10")*10+COUNTIF(beosztás!$CU120:$DX120,"B11")*11+COUNTIF(beosztás!$CU120:$DX120,"B12")*12+COUNTIF(beosztás!$CU120:$DX120,"BP")*0</f>
        <v>0</v>
      </c>
      <c r="BS118" s="24">
        <f t="shared" si="593"/>
        <v>0</v>
      </c>
      <c r="BT118" s="710">
        <f>IF(C118="",0,alapadatok!$AN$5)</f>
        <v>0</v>
      </c>
      <c r="BU118" s="19">
        <f t="shared" si="594"/>
        <v>0</v>
      </c>
      <c r="BV118" s="741">
        <f t="shared" si="595"/>
        <v>0</v>
      </c>
      <c r="BW118" s="40"/>
      <c r="BX118" s="25">
        <f t="shared" si="596"/>
        <v>0</v>
      </c>
      <c r="BY118" s="24">
        <f t="shared" si="597"/>
        <v>0</v>
      </c>
      <c r="BZ118" s="24">
        <f t="shared" si="598"/>
        <v>0</v>
      </c>
      <c r="CA118" s="24">
        <f t="shared" si="599"/>
        <v>0</v>
      </c>
      <c r="CB118" s="24">
        <f t="shared" si="600"/>
        <v>0</v>
      </c>
      <c r="CC118" s="24">
        <f t="shared" si="601"/>
        <v>0</v>
      </c>
      <c r="CD118" s="24">
        <f t="shared" si="602"/>
        <v>0</v>
      </c>
      <c r="CE118" s="24">
        <f t="shared" si="603"/>
        <v>0</v>
      </c>
      <c r="CF118" s="24">
        <f t="shared" si="604"/>
        <v>0</v>
      </c>
      <c r="CG118" s="24">
        <f t="shared" si="605"/>
        <v>0</v>
      </c>
      <c r="CH118" s="24">
        <f t="shared" si="606"/>
        <v>0</v>
      </c>
      <c r="CI118" s="19">
        <f t="shared" si="607"/>
        <v>0</v>
      </c>
      <c r="CJ118" s="741">
        <f t="shared" si="608"/>
        <v>0</v>
      </c>
      <c r="CK118" s="41"/>
      <c r="CL118" s="709">
        <f>COUNTIF(beosztás!$DY120:$FC120,"DE")*8</f>
        <v>0</v>
      </c>
      <c r="CM118" s="710">
        <f>COUNTIF(beosztás!$DY120:$FC120,"DU")*8</f>
        <v>0</v>
      </c>
      <c r="CN118" s="710">
        <f>COUNTIF(beosztás!$DY120:$FC120,"ÉJ")*8</f>
        <v>0</v>
      </c>
      <c r="CO118" s="710">
        <f>COUNTIF(beosztás!$DY120:$FC120,"N")*12</f>
        <v>0</v>
      </c>
      <c r="CP118" s="710">
        <f>COUNTIF(beosztás!$DY120:$FC120,"é")*12</f>
        <v>0</v>
      </c>
      <c r="CQ118" s="710">
        <f>SUM(beosztás!$DY120:$FC120)</f>
        <v>0</v>
      </c>
      <c r="CR118" s="710">
        <f>COUNTIF(beosztás!$DY120:$FC120,"FÜ")*8</f>
        <v>0</v>
      </c>
      <c r="CS118" s="897">
        <f>(COUNTIF(beosztás!$DY120:$FC120,"SN")*12)+(COUNTIF(beosztás!$DY120:$FC120,"SDE")*8)+(COUNTIF(beosztás!$DY120:$FC120,"SDU")*8)+(COUNTIF(beosztás!$DY120:$FC120,"SÉ")*12)+(COUNTIF(beosztás!$DY120:$FC120,"SÉJ")*8)+(COUNTIF(beosztás!$DY120:$FC120,"S1")*1)+(COUNTIF(beosztás!$DY120:$FC120,"S2")*2)+(COUNTIF(beosztás!$DY120:$FC120,"S3")*3)+(COUNTIF(beosztás!$DY120:$FC120,"S4")*4)+(COUNTIF(beosztás!$DY120:$FC120,"S5")*5)+(COUNTIF(beosztás!$DY120:$FC120,"S6")*6)+(COUNTIF(beosztás!$DY120:$FC120,"S7")*7)+(COUNTIF(beosztás!$DY120:$FC120,"S8")*8)+(COUNTIF(beosztás!$DY120:$FC120,"S9")*9)+(COUNTIF(beosztás!$DY120:$FC120,"S10")*10)+(COUNTIF(beosztás!$DY120:$FC120,"S11")*11)+(COUNTIF(beosztás!$DY120:$FC120,"S12")*12)</f>
        <v>0</v>
      </c>
      <c r="CT118" s="710">
        <f>COUNTIF(beosztás!$DY120:$FC120,"BN")*12+COUNTIF(beosztás!$DY120:$FC120,"BÉ")*12+COUNTIF(beosztás!$DY120:$FC120,"BDE")*8+COUNTIF(beosztás!$DY120:$FC120,"BDU")*8+COUNTIF(beosztás!$DY120:$FC120,"BÉJ")*8+COUNTIF(beosztás!$DY120:$FC120,"B1")*1+COUNTIF(beosztás!$DY120:$FC120,"B2")*2+COUNTIF(beosztás!$DY120:$FC120,"B3")*3+COUNTIF(beosztás!$DY120:$FC120,"B5")*5+COUNTIF(beosztás!$DY120:$FC120,"B6")*6+COUNTIF(beosztás!$DY120:$FC120,"B7")*7+COUNTIF(beosztás!$DY120:$FC120,"B8")*8+COUNTIF(beosztás!$DY120:$FC120,"B9")*9+COUNTIF(beosztás!$DY120:$FC120,"B10")*10+COUNTIF(beosztás!$DY120:$FC120,"B11")*11+COUNTIF(beosztás!$DY120:$FC120,"B12")*12+COUNTIF(beosztás!$DY120:$FC120,"BP")*0</f>
        <v>0</v>
      </c>
      <c r="CU118" s="24">
        <f t="shared" si="609"/>
        <v>0</v>
      </c>
      <c r="CV118" s="710">
        <f>IF(C118="",0,alapadatok!$AN$6)</f>
        <v>0</v>
      </c>
      <c r="CW118" s="19">
        <f t="shared" si="610"/>
        <v>0</v>
      </c>
      <c r="CX118" s="907">
        <f t="shared" si="611"/>
        <v>0</v>
      </c>
      <c r="CY118" s="40"/>
      <c r="CZ118" s="709">
        <f>COUNTIF(beosztás!$FD120:$GG120,"DE")*8</f>
        <v>0</v>
      </c>
      <c r="DA118" s="710">
        <f>COUNTIF(beosztás!$FD120:$GG120,"DU")*8</f>
        <v>0</v>
      </c>
      <c r="DB118" s="710">
        <f>COUNTIF(beosztás!$FD120:$GG120,"ÉJ")*8</f>
        <v>0</v>
      </c>
      <c r="DC118" s="710">
        <f>COUNTIF(beosztás!$FD120:$GG120,"N")*12</f>
        <v>0</v>
      </c>
      <c r="DD118" s="710">
        <f>COUNTIF(beosztás!$FD120:$GG120,"É")*12</f>
        <v>0</v>
      </c>
      <c r="DE118" s="710">
        <f>SUM(beosztás!$FD120:$GG120)</f>
        <v>0</v>
      </c>
      <c r="DF118" s="897">
        <f>(COUNTIF(beosztás!$FD120:$GG120,"SN")*12)+(COUNTIF(beosztás!$FD120:$GG120,"SDE")*8)+(COUNTIF(beosztás!$FD120:$GG120,"SDU")*8)+(COUNTIF(beosztás!$FD120:$GG120,"SÉ")*12)+(COUNTIF(beosztás!$FD120:$GG120,"SÉJ")*8)+(COUNTIF(beosztás!$FD120:$GG120,"S1")*1)+(COUNTIF(beosztás!$FD120:$GG120,"S2")*2)+(COUNTIF(beosztás!$FD120:$GG120,"S3")*3)+(COUNTIF(beosztás!$FD120:$GG120,"S4")*4)+(COUNTIF(beosztás!$FD120:$GG120,"S5")*5)+(COUNTIF(beosztás!$FD120:$GG120,"S6")*6)+(COUNTIF(beosztás!$FD120:$GG120,"S7")*7)+(COUNTIF(beosztás!$FD120:$GG120,"S8")*8)+(COUNTIF(beosztás!$FD120:$GG120,"S9")*9)+(COUNTIF(beosztás!$FD120:$GG120,"S10")*10)+(COUNTIF(beosztás!$FD120:$GG120,"S11")*11)+(COUNTIF(beosztás!$FD120:$GG120,"S12")*12)</f>
        <v>0</v>
      </c>
      <c r="DG118" s="710">
        <f>COUNTIF(beosztás!$FD120:$GG120,"FÜ")*8</f>
        <v>0</v>
      </c>
      <c r="DH118" s="710">
        <f>COUNTIF(beosztás!$FD120:$GG120,"BN")*12+COUNTIF(beosztás!$FD120:$GG120,"BÉ")*12+COUNTIF(beosztás!$FD120:$GG120,"BDE")*8+COUNTIF(beosztás!$FD120:$GG120,"BDU")*8+COUNTIF(beosztás!$FD120:$GG120,"BÉJ")*8+COUNTIF(beosztás!$FD120:$GG120,"B1")*1+COUNTIF(beosztás!$FD120:$GG120,"B2")*2+COUNTIF(beosztás!$FD120:$GG120,"B3")*3+COUNTIF(beosztás!$FD120:$GG120,"B5")*5+COUNTIF(beosztás!$FD120:$GG120,"B6")*6+COUNTIF(beosztás!$FD120:$GG120,"B7")*7+COUNTIF(beosztás!$FD120:$GG120,"B8")*8+COUNTIF(beosztás!$FD120:$GG120,"B9")*9+COUNTIF(beosztás!$FD120:$GG120,"B10")*10+COUNTIF(beosztás!$FD120:$GG120,"B11")*11+COUNTIF(beosztás!$FD120:$GG120,"B12")*12+COUNTIF(beosztás!$FD120:$GG120,"BP")*0</f>
        <v>0</v>
      </c>
      <c r="DI118" s="24">
        <f t="shared" si="612"/>
        <v>0</v>
      </c>
      <c r="DJ118" s="710">
        <f>IF(C118="",0,alapadatok!$AN$7)</f>
        <v>0</v>
      </c>
      <c r="DK118" s="19">
        <f t="shared" si="613"/>
        <v>0</v>
      </c>
      <c r="DL118" s="741">
        <f t="shared" si="614"/>
        <v>0</v>
      </c>
      <c r="DM118" s="40"/>
      <c r="DN118" s="25">
        <f t="shared" si="615"/>
        <v>0</v>
      </c>
      <c r="DO118" s="24">
        <f t="shared" si="616"/>
        <v>0</v>
      </c>
      <c r="DP118" s="24">
        <f t="shared" si="617"/>
        <v>0</v>
      </c>
      <c r="DQ118" s="24">
        <f t="shared" si="618"/>
        <v>0</v>
      </c>
      <c r="DR118" s="24">
        <f t="shared" si="619"/>
        <v>0</v>
      </c>
      <c r="DS118" s="24">
        <f t="shared" si="620"/>
        <v>0</v>
      </c>
      <c r="DT118" s="24">
        <f t="shared" si="621"/>
        <v>0</v>
      </c>
      <c r="DU118" s="24">
        <f t="shared" si="622"/>
        <v>0</v>
      </c>
      <c r="DV118" s="24">
        <f t="shared" si="623"/>
        <v>0</v>
      </c>
      <c r="DW118" s="24">
        <f t="shared" si="624"/>
        <v>0</v>
      </c>
      <c r="DX118" s="24">
        <f t="shared" si="625"/>
        <v>0</v>
      </c>
      <c r="DY118" s="19">
        <f t="shared" si="626"/>
        <v>0</v>
      </c>
      <c r="DZ118" s="907">
        <f t="shared" si="627"/>
        <v>0</v>
      </c>
      <c r="EA118" s="41"/>
      <c r="EB118" s="709">
        <f>COUNTIF(beosztás!$GH120:$HL120,"DE")*8</f>
        <v>0</v>
      </c>
      <c r="EC118" s="710">
        <f>COUNTIF(beosztás!$GH120:$HL120,"DU")*8</f>
        <v>0</v>
      </c>
      <c r="ED118" s="710">
        <f>COUNTIF(beosztás!$GH120:$HL120,"ÉJ")*8</f>
        <v>0</v>
      </c>
      <c r="EE118" s="710">
        <f>COUNTIF(beosztás!$GH120:$HL120,"N")*12</f>
        <v>0</v>
      </c>
      <c r="EF118" s="710">
        <f>COUNTIF(beosztás!$GH120:$HL120,"é")*12</f>
        <v>0</v>
      </c>
      <c r="EG118" s="710">
        <f>SUM(beosztás!$GH120:$HL120)</f>
        <v>0</v>
      </c>
      <c r="EH118" s="710">
        <f>COUNTIF(beosztás!$GH120:$HL120,"FÜ")*8</f>
        <v>0</v>
      </c>
      <c r="EI118" s="897">
        <f>(COUNTIF(beosztás!$GH120:$HL120,"SN")*12)+(COUNTIF(beosztás!$GH120:$HL120,"SDE")*8)+(COUNTIF(beosztás!$GH120:$HL120,"SDU")*8)+(COUNTIF(beosztás!$GH120:$HL120,"SÉ")*12)+(COUNTIF(beosztás!$GH120:$HL120,"SÉJ")*8)+(COUNTIF(beosztás!$GH120:$HL120,"S1")*1)+(COUNTIF(beosztás!$GH120:$HL120,"S2")*2)+(COUNTIF(beosztás!$GH120:$HL120,"S3")*3)+(COUNTIF(beosztás!$GH120:$HL120,"S4")*4)+(COUNTIF(beosztás!$GH120:$HL120,"S5")*5)+(COUNTIF(beosztás!$GH120:$HL120,"S6")*6)+(COUNTIF(beosztás!$GH120:$HL120,"S7")*7)+(COUNTIF(beosztás!$GH120:$HL120,"S8")*8)+(COUNTIF(beosztás!$GH120:$HL120,"S9")*9)+(COUNTIF(beosztás!$GH120:$HL120,"S10")*10)+(COUNTIF(beosztás!$GH120:$HL120,"S11")*11)+(COUNTIF(beosztás!$GH120:$HL120,"S12")*12)</f>
        <v>0</v>
      </c>
      <c r="EJ118" s="710">
        <f>COUNTIF(beosztás!$GH120:$HL120,"BN")*12+COUNTIF(beosztás!$GH120:$HL120,"BÉ")*12+COUNTIF(beosztás!$GH120:$HL120,"BDE")*8+COUNTIF(beosztás!$GH120:$HL120,"BDU")*8+COUNTIF(beosztás!$GH120:$HL120,"BÉJ")*8+COUNTIF(beosztás!$GH120:$HL120,"B1")*1+COUNTIF(beosztás!$GH120:$HL120,"B2")*2+COUNTIF(beosztás!$GH120:$HL120,"B3")*3+COUNTIF(beosztás!$GH120:$HL120,"B5")*5+COUNTIF(beosztás!$GH120:$HL120,"B6")*6+COUNTIF(beosztás!$GH120:$HL120,"B7")*7+COUNTIF(beosztás!$GH120:$HL120,"B8")*8+COUNTIF(beosztás!$GH120:$HL120,"B9")*9+COUNTIF(beosztás!$GH120:$HL120,"B10")*10+COUNTIF(beosztás!$GH120:$HL120,"B11")*11+COUNTIF(beosztás!$GH120:$HL120,"B12")*12+COUNTIF(beosztás!$GH120:$HL120,"BP")*0</f>
        <v>0</v>
      </c>
      <c r="EK118" s="24">
        <f t="shared" si="628"/>
        <v>0</v>
      </c>
      <c r="EL118" s="710">
        <f>IF(C118="",0,alapadatok!$AN$8)</f>
        <v>0</v>
      </c>
      <c r="EM118" s="19">
        <f t="shared" si="629"/>
        <v>0</v>
      </c>
      <c r="EN118" s="907">
        <f t="shared" si="630"/>
        <v>0</v>
      </c>
      <c r="EO118" s="40"/>
      <c r="EP118" s="709">
        <f>COUNTIF(beosztás!$HM120:$IQ120,"DE")*8</f>
        <v>0</v>
      </c>
      <c r="EQ118" s="710">
        <f>COUNTIF(beosztás!$HM120:$IQ120,"DU")*8</f>
        <v>0</v>
      </c>
      <c r="ER118" s="710">
        <f>COUNTIF(beosztás!$HM120:$IQ120,"ÉJ")*8</f>
        <v>0</v>
      </c>
      <c r="ES118" s="710">
        <f>COUNTIF(beosztás!$HM120:$IQ120,"N")*12</f>
        <v>0</v>
      </c>
      <c r="ET118" s="710">
        <f>COUNTIF(beosztás!$HM120:$IQ120,"É")*12</f>
        <v>0</v>
      </c>
      <c r="EU118" s="710">
        <f>SUM(beosztás!$HM120:$IQ120)</f>
        <v>0</v>
      </c>
      <c r="EV118" s="897">
        <f>(COUNTIF(beosztás!$HM120:$IQ120,"SN")*12)+(COUNTIF(beosztás!$HM120:$IQ120,"SDE")*8)+(COUNTIF(beosztás!$HM120:$IQ120,"SDU")*8)+(COUNTIF(beosztás!$HM120:$IQ120,"SÉ")*12)+(COUNTIF(beosztás!$HM120:$IQ120,"SÉJ")*8)+(COUNTIF(beosztás!$HM120:$IQ120,"S1")*1)+(COUNTIF(beosztás!$HM120:$IQ120,"S2")*2)+(COUNTIF(beosztás!$HM120:$IQ120,"S3")*3)+(COUNTIF(beosztás!$HM120:$IQ120,"S4")*4)+(COUNTIF(beosztás!$HM120:$IQ120,"S5")*5)+(COUNTIF(beosztás!$HM120:$IQ120,"S6")*6)+(COUNTIF(beosztás!$HM120:$IQ120,"S7")*7)+(COUNTIF(beosztás!$HM120:$IQ120,"S8")*8)+(COUNTIF(beosztás!$HM120:$IQ120,"S9")*9)+(COUNTIF(beosztás!$HM120:$IQ120,"S10")*10)+(COUNTIF(beosztás!$HM120:$IQ120,"S11")*11)+(COUNTIF(beosztás!$HM120:$IQ120,"S12")*12)</f>
        <v>0</v>
      </c>
      <c r="EW118" s="710">
        <f>COUNTIF(beosztás!$HM120:$IQ120,"FÜ")*8</f>
        <v>0</v>
      </c>
      <c r="EX118" s="710">
        <f>COUNTIF(beosztás!$HM120:$IQ120,"BN")*12+COUNTIF(beosztás!$HM120:$IQ120,"BÉ")*12+COUNTIF(beosztás!$HM120:$IQ120,"BDE")*8+COUNTIF(beosztás!$HM120:$IQ120,"BDU")*8+COUNTIF(beosztás!$HM120:$IQ120,"BÉJ")*8+COUNTIF(beosztás!$HM120:$IQ120,"B1")*1+COUNTIF(beosztás!$HM120:$IQ120,"B2")*2+COUNTIF(beosztás!$HM120:$IQ120,"B3")*3+COUNTIF(beosztás!$HM120:$IQ120,"B5")*5+COUNTIF(beosztás!$HM120:$IQ120,"B6")*6+COUNTIF(beosztás!$HM120:$IQ120,"B7")*7+COUNTIF(beosztás!$HM120:$IQ120,"B8")*8+COUNTIF(beosztás!$HM120:$IQ120,"B9")*9+COUNTIF(beosztás!$HM120:$IQ120,"B10")*10+COUNTIF(beosztás!$HM120:$IQ120,"B11")*11+COUNTIF(beosztás!$HM120:$IQ120,"B12")*12+COUNTIF(beosztás!$HM120:$IQ120,"BP")*0</f>
        <v>0</v>
      </c>
      <c r="EY118" s="24">
        <f t="shared" si="631"/>
        <v>0</v>
      </c>
      <c r="EZ118" s="710">
        <f>IF(C118="",0,alapadatok!$AN$9)</f>
        <v>0</v>
      </c>
      <c r="FA118" s="19">
        <f t="shared" si="632"/>
        <v>0</v>
      </c>
      <c r="FB118" s="907">
        <f t="shared" si="633"/>
        <v>0</v>
      </c>
      <c r="FC118" s="40"/>
      <c r="FD118" s="25">
        <f t="shared" si="634"/>
        <v>0</v>
      </c>
      <c r="FE118" s="24">
        <f t="shared" si="635"/>
        <v>0</v>
      </c>
      <c r="FF118" s="24">
        <f t="shared" si="636"/>
        <v>0</v>
      </c>
      <c r="FG118" s="24">
        <f t="shared" si="637"/>
        <v>0</v>
      </c>
      <c r="FH118" s="24">
        <f t="shared" si="638"/>
        <v>0</v>
      </c>
      <c r="FI118" s="24">
        <f t="shared" si="639"/>
        <v>0</v>
      </c>
      <c r="FJ118" s="24">
        <f t="shared" si="640"/>
        <v>0</v>
      </c>
      <c r="FK118" s="24">
        <f t="shared" si="641"/>
        <v>0</v>
      </c>
      <c r="FL118" s="24">
        <f t="shared" si="642"/>
        <v>0</v>
      </c>
      <c r="FM118" s="24">
        <f t="shared" si="643"/>
        <v>0</v>
      </c>
      <c r="FN118" s="24">
        <f t="shared" si="644"/>
        <v>0</v>
      </c>
      <c r="FO118" s="19">
        <f t="shared" si="645"/>
        <v>0</v>
      </c>
      <c r="FP118" s="907">
        <f t="shared" si="646"/>
        <v>0</v>
      </c>
      <c r="FQ118" s="41"/>
      <c r="FR118" s="709">
        <f>COUNTIF(beosztás!$IR120:$JU120,"DE")*8</f>
        <v>0</v>
      </c>
      <c r="FS118" s="710">
        <f>COUNTIF(beosztás!$IR120:$JU120,"DU")*8</f>
        <v>0</v>
      </c>
      <c r="FT118" s="710">
        <f>COUNTIF(beosztás!$IR120:$JU120,"ÉJ")*8</f>
        <v>0</v>
      </c>
      <c r="FU118" s="710">
        <f>COUNTIF(beosztás!$IR120:$JU120,"N")*12</f>
        <v>0</v>
      </c>
      <c r="FV118" s="710">
        <f>COUNTIF(beosztás!$IR120:$JU120,"é")*12</f>
        <v>0</v>
      </c>
      <c r="FW118" s="710">
        <f>SUM(beosztás!$IR120:$JU120)</f>
        <v>0</v>
      </c>
      <c r="FX118" s="710">
        <f>COUNTIF(beosztás!$IR120:$JU120,"FÜ")*8</f>
        <v>0</v>
      </c>
      <c r="FY118" s="897">
        <f>(COUNTIF(beosztás!$IR120:$JU120,"SN")*12)+(COUNTIF(beosztás!$IR120:$JU120,"SDE")*8)+(COUNTIF(beosztás!$IR120:$JU120,"SDU")*8)+(COUNTIF(beosztás!$IR120:$JU120,"SÉ")*12)+(COUNTIF(beosztás!$IR120:$JU120,"SÉJ")*8)+(COUNTIF(beosztás!$IR120:$JU120,"S1")*1)+(COUNTIF(beosztás!$IR120:$JU120,"S2")*2)+(COUNTIF(beosztás!$IR120:$JU120,"S3")*3)+(COUNTIF(beosztás!$IR120:$JU120,"S4")*4)+(COUNTIF(beosztás!$IR120:$JU120,"S5")*5)+(COUNTIF(beosztás!$IR120:$JU120,"S6")*6)+(COUNTIF(beosztás!$IR120:$JU120,"S7")*7)+(COUNTIF(beosztás!$IR120:$JU120,"S8")*8)+(COUNTIF(beosztás!$IR120:$JU120,"S9")*9)+(COUNTIF(beosztás!$IR120:$JU120,"S10")*10)+(COUNTIF(beosztás!$IR120:$JU120,"S11")*11)+(COUNTIF(beosztás!$IR120:$JU120,"S12")*12)</f>
        <v>0</v>
      </c>
      <c r="FZ118" s="710">
        <f>COUNTIF(beosztás!$IR120:$JU120,"BN")*12+COUNTIF(beosztás!$IR120:$JU120,"BÉ")*12+COUNTIF(beosztás!$IR120:$JU120,"BDE")*8+COUNTIF(beosztás!$IR120:$JU120,"BDU")*8+COUNTIF(beosztás!$IR120:$JU120,"BÉJ")*8+COUNTIF(beosztás!$IR120:$JU120,"B1")*1+COUNTIF(beosztás!$IR120:$JU120,"B2")*2+COUNTIF(beosztás!$IR120:$JU120,"B3")*3+COUNTIF(beosztás!$IR120:$JU120,"B5")*5+COUNTIF(beosztás!$IR120:$JU120,"B6")*6+COUNTIF(beosztás!$IR120:$JU120,"B7")*7+COUNTIF(beosztás!$IR120:$JU120,"B8")*8+COUNTIF(beosztás!$IR120:$JU120,"B9")*9+COUNTIF(beosztás!$IR120:$JU120,"B10")*10+COUNTIF(beosztás!$IR120:$JU120,"B11")*11+COUNTIF(beosztás!$IR120:$JU120,"B12")*12+COUNTIF(beosztás!$IR120:$JU120,"BP")*0</f>
        <v>0</v>
      </c>
      <c r="GA118" s="24">
        <f t="shared" si="647"/>
        <v>0</v>
      </c>
      <c r="GB118" s="710">
        <f>IF(C118="",0,alapadatok!$AN$10)</f>
        <v>0</v>
      </c>
      <c r="GC118" s="19">
        <f t="shared" si="648"/>
        <v>0</v>
      </c>
      <c r="GD118" s="907">
        <f t="shared" si="649"/>
        <v>0</v>
      </c>
      <c r="GE118" s="42"/>
      <c r="GF118" s="709">
        <f>COUNTIF(beosztás!$JV120:$KZ120,"DE")*8</f>
        <v>0</v>
      </c>
      <c r="GG118" s="710">
        <f>COUNTIF(beosztás!$JV120:$KZ120,"DU")*8</f>
        <v>0</v>
      </c>
      <c r="GH118" s="710">
        <f>COUNTIF(beosztás!$JV120:$KZ120,"ÉJ")*8</f>
        <v>0</v>
      </c>
      <c r="GI118" s="710">
        <f>COUNTIF(beosztás!$JV120:$KZ120,"N")*12</f>
        <v>0</v>
      </c>
      <c r="GJ118" s="710">
        <f>COUNTIF(beosztás!$JV120:$KZ120,"É")*12</f>
        <v>0</v>
      </c>
      <c r="GK118" s="710">
        <f>SUM(beosztás!$JV120:$KZ120)</f>
        <v>0</v>
      </c>
      <c r="GL118" s="897">
        <f>(COUNTIF(beosztás!$JV120:$KZ120,"SN")*12)+(COUNTIF(beosztás!$JV120:$KZ120,"SDE")*8)+(COUNTIF(beosztás!$JV120:$KZ120,"SDU")*8)+(COUNTIF(beosztás!$JV120:$KZ120,"SÉ")*12)+(COUNTIF(beosztás!$JV120:$KZ120,"SÉJ")*8)+(COUNTIF(beosztás!$JV120:$KZ120,"S1")*1)+(COUNTIF(beosztás!$JV120:$KZ120,"S2")*2)+(COUNTIF(beosztás!$JV120:$KZ120,"S3")*3)+(COUNTIF(beosztás!$JV120:$KZ120,"S4")*4)+(COUNTIF(beosztás!$JV120:$KZ120,"S5")*5)+(COUNTIF(beosztás!$JV120:$KZ120,"S6")*6)+(COUNTIF(beosztás!$JV120:$KZ120,"S7")*7)+(COUNTIF(beosztás!$JV120:$KZ120,"S8")*8)+(COUNTIF(beosztás!$JV120:$KZ120,"S9")*9)+(COUNTIF(beosztás!$JV120:$KZ120,"S10")*10)+(COUNTIF(beosztás!$JV120:$KZ120,"S11")*11)+(COUNTIF(beosztás!$JV120:$KZ120,"S12")*12)</f>
        <v>0</v>
      </c>
      <c r="GM118" s="710">
        <f>COUNTIF(beosztás!$JV120:$KZ120,"FÜ")*8</f>
        <v>0</v>
      </c>
      <c r="GN118" s="710">
        <f>COUNTIF(beosztás!$JV120:$KZ120,"BN")*12+COUNTIF(beosztás!$JV120:$KZ120,"BÉ")*12+COUNTIF(beosztás!$JV120:$KZ120,"BDE")*8+COUNTIF(beosztás!$JV120:$KZ120,"BDU")*8+COUNTIF(beosztás!$JV120:$KZ120,"BÉJ")*8+COUNTIF(beosztás!$JV120:$KZ120,"B1")*1+COUNTIF(beosztás!$JV120:$KZ120,"B2")*2+COUNTIF(beosztás!$JV120:$KZ120,"B3")*3+COUNTIF(beosztás!$JV120:$KZ120,"B5")*5+COUNTIF(beosztás!$JV120:$KZ120,"B6")*6+COUNTIF(beosztás!$JV120:$KZ120,"B7")*7+COUNTIF(beosztás!$JV120:$KZ120,"B8")*8+COUNTIF(beosztás!$JV120:$KZ120,"B9")*9+COUNTIF(beosztás!$JV120:$KZ120,"B10")*10+COUNTIF(beosztás!$JV120:$KZ120,"B11")*11+COUNTIF(beosztás!$JV120:$KZ120,"B12")*12+COUNTIF(beosztás!$JV120:$KZ120,"BP")*0</f>
        <v>0</v>
      </c>
      <c r="GO118" s="24">
        <f t="shared" si="650"/>
        <v>0</v>
      </c>
      <c r="GP118" s="710">
        <f>IF(C118="",0,alapadatok!$AN$11)</f>
        <v>0</v>
      </c>
      <c r="GQ118" s="19">
        <f t="shared" si="651"/>
        <v>0</v>
      </c>
      <c r="GR118" s="907">
        <f t="shared" si="652"/>
        <v>0</v>
      </c>
      <c r="GS118" s="42"/>
      <c r="GT118" s="25">
        <f t="shared" si="653"/>
        <v>0</v>
      </c>
      <c r="GU118" s="24">
        <f t="shared" si="654"/>
        <v>0</v>
      </c>
      <c r="GV118" s="24">
        <f t="shared" si="655"/>
        <v>0</v>
      </c>
      <c r="GW118" s="24">
        <f t="shared" si="656"/>
        <v>0</v>
      </c>
      <c r="GX118" s="24">
        <f t="shared" si="657"/>
        <v>0</v>
      </c>
      <c r="GY118" s="24">
        <f t="shared" si="658"/>
        <v>0</v>
      </c>
      <c r="GZ118" s="24">
        <f t="shared" si="659"/>
        <v>0</v>
      </c>
      <c r="HA118" s="24">
        <f t="shared" si="660"/>
        <v>0</v>
      </c>
      <c r="HB118" s="24">
        <f t="shared" si="661"/>
        <v>0</v>
      </c>
      <c r="HC118" s="24">
        <f t="shared" si="662"/>
        <v>0</v>
      </c>
      <c r="HD118" s="24">
        <f t="shared" si="663"/>
        <v>0</v>
      </c>
      <c r="HE118" s="19">
        <f t="shared" si="664"/>
        <v>0</v>
      </c>
      <c r="HF118" s="907">
        <f t="shared" si="665"/>
        <v>0</v>
      </c>
      <c r="HG118" s="41"/>
      <c r="HH118" s="709">
        <f>COUNTIF(beosztás!$LA120:$MD120,"DE")*8</f>
        <v>0</v>
      </c>
      <c r="HI118" s="710">
        <f>COUNTIF(beosztás!$LA120:$MD120,"DU")*8</f>
        <v>0</v>
      </c>
      <c r="HJ118" s="710">
        <f>COUNTIF(beosztás!$LA120:$MD120,"ÉJ")*8</f>
        <v>0</v>
      </c>
      <c r="HK118" s="710">
        <f>COUNTIF(beosztás!$LA120:$MD120,"N")*12</f>
        <v>0</v>
      </c>
      <c r="HL118" s="710">
        <f>COUNTIF(beosztás!$LA120:$MD120,"é")*12</f>
        <v>0</v>
      </c>
      <c r="HM118" s="710">
        <f>SUM(beosztás!$LA120:$MD120)</f>
        <v>0</v>
      </c>
      <c r="HN118" s="710">
        <f>COUNTIF(beosztás!$LA120:$MD120,"FÜ")*8</f>
        <v>0</v>
      </c>
      <c r="HO118" s="897">
        <f>(COUNTIF(beosztás!$LA120:$MD120,"SN")*12)+(COUNTIF(beosztás!$LA120:$MD120,"SDE")*8)+(COUNTIF(beosztás!$LA120:$MD120,"SDU")*8)+(COUNTIF(beosztás!$LA120:$MD120,"SÉ")*12)+(COUNTIF(beosztás!$LA120:$MD120,"SÉJ")*8)+(COUNTIF(beosztás!$LA120:$MD120,"S1")*1)+(COUNTIF(beosztás!$LA120:$MD120,"S2")*2)+(COUNTIF(beosztás!$LA120:$MD120,"S3")*3)+(COUNTIF(beosztás!$LA120:$MD120,"S4")*4)+(COUNTIF(beosztás!$LA120:$MD120,"S5")*5)+(COUNTIF(beosztás!$LA120:$MD120,"S6")*6)+(COUNTIF(beosztás!$LA120:$MD120,"S7")*7)+(COUNTIF(beosztás!$LA120:$MD120,"S8")*8)+(COUNTIF(beosztás!$LA120:$MD120,"S9")*9)+(COUNTIF(beosztás!$LA120:$MD120,"S10")*10)+(COUNTIF(beosztás!$LA120:$MD120,"S11")*11)+(COUNTIF(beosztás!$LA120:$MD120,"S12")*12)</f>
        <v>0</v>
      </c>
      <c r="HP118" s="710">
        <f>COUNTIF(beosztás!$LA120:$MD120,"BN")*12+COUNTIF(beosztás!$LA120:$MD120,"BÉ")*12+COUNTIF(beosztás!$LA120:$MD120,"BDE")*8+COUNTIF(beosztás!$LA120:$MD120,"BDU")*8+COUNTIF(beosztás!$LA120:$MD120,"BÉJ")*8+COUNTIF(beosztás!$LA120:$MD120,"B1")*1+COUNTIF(beosztás!$LA120:$MD120,"B2")*2+COUNTIF(beosztás!$LA120:$MD120,"B3")*3+COUNTIF(beosztás!$KZ120:$MC120,"B5")*5+COUNTIF(beosztás!$KZ120:$MC120,"B6")*6+COUNTIF(beosztás!$KZ120:$MC120,"B7")*7+COUNTIF(beosztás!$KZ120:$MC120,"B8")*8+COUNTIF(beosztás!$LA120:$MD120,"B9")*9+COUNTIF(beosztás!$LA120:$MD120,"B10")*10+COUNTIF(beosztás!$LA120:$MD120,"B11")*11+COUNTIF(beosztás!$LA120:$MD120,"B12")*12+COUNTIF(beosztás!$LA120:$MD120,"BP")*0</f>
        <v>0</v>
      </c>
      <c r="HQ118" s="24">
        <f t="shared" si="666"/>
        <v>0</v>
      </c>
      <c r="HR118" s="710">
        <f>IF(C118="",0,alapadatok!$AN$12)</f>
        <v>0</v>
      </c>
      <c r="HS118" s="19">
        <f t="shared" si="667"/>
        <v>0</v>
      </c>
      <c r="HT118" s="907">
        <f t="shared" si="668"/>
        <v>0</v>
      </c>
      <c r="HU118" s="42"/>
      <c r="HV118" s="709">
        <f>COUNTIF(beosztás!$ME120:$NI120,"DE")*8</f>
        <v>0</v>
      </c>
      <c r="HW118" s="710">
        <f>COUNTIF(beosztás!$ME120:$NI120,"DU")*8</f>
        <v>0</v>
      </c>
      <c r="HX118" s="710">
        <f>COUNTIF(beosztás!$ME120:$NI120,"ÉJ")*8</f>
        <v>0</v>
      </c>
      <c r="HY118" s="710">
        <f>COUNTIF(beosztás!$ME120:$NI120,"N")*12</f>
        <v>0</v>
      </c>
      <c r="HZ118" s="710">
        <f>COUNTIF(beosztás!$ME120:$NI120,"É")*12</f>
        <v>0</v>
      </c>
      <c r="IA118" s="710">
        <f>SUM(beosztás!$ME120:$NI120)</f>
        <v>0</v>
      </c>
      <c r="IB118" s="710">
        <f>(COUNTIF(beosztás!$ME120:$NI120,"SN")*12)+(COUNTIF(beosztás!$ME120:$NI120,"SDE")*8)+(COUNTIF(beosztás!$ME120:$NI120,"SDU")*8)+(COUNTIF(beosztás!$ME120:$NI120,"SÉ")*12)+(COUNTIF(beosztás!$ME120:$NI120,"SÉJ")*8)+(COUNTIF(beosztás!$ME120:$NI120,"S1")*1)+(COUNTIF(beosztás!$ME120:$NI120,"S2")*2)+(COUNTIF(beosztás!$ME120:$NI120,"S3")*3)+(COUNTIF(beosztás!$ME120:$NI120,"S4")*4)+(COUNTIF(beosztás!$ME120:$NI120,"S5")*5)+(COUNTIF(beosztás!$ME120:$NI120,"S6")*6)+(COUNTIF(beosztás!$ME120:$NI120,"S7")*7)+(COUNTIF(beosztás!$ME120:$NI120,"S8")*8)+(COUNTIF(beosztás!$ME120:$NI120,"S9")*9)+(COUNTIF(beosztás!$ME120:$NI120,"S10")*10)+(COUNTIF(beosztás!$ME120:$NI120,"S11")*11)+(COUNTIF(beosztás!$ME120:$NI120,"S12")*12)</f>
        <v>0</v>
      </c>
      <c r="IC118" s="710">
        <f>COUNTIF(beosztás!$ME120:$NI120,"FÜ")*8</f>
        <v>0</v>
      </c>
      <c r="ID118" s="710">
        <f>COUNTIF(beosztás!$ME120:$NI120,"BN")*12+COUNTIF(beosztás!$ME120:$NI120,"BÉ")*12+COUNTIF(beosztás!$ME120:$NI120,"BDE")*8+COUNTIF(beosztás!$ME120:$NI120,"BDU")*8+COUNTIF(beosztás!$ME120:$NI120,"BÉJ")*8+COUNTIF(beosztás!$ME120:$NI120,"B1")*1+COUNTIF(beosztás!$ME120:$NI120,"B2")*2+COUNTIF(beosztás!$ME120:$NI120,"B3")*3+COUNTIF(beosztás!$ME120:$NI120,"B5")*5+COUNTIF(beosztás!$ME120:$NI120,"B6")*6+COUNTIF(beosztás!$ME120:$NI120,"B7")*7+COUNTIF(beosztás!$ME120:$NI120,"B8")*8+COUNTIF(beosztás!$ME120:$NI120,"B9")*9+COUNTIF(beosztás!$ME120:$NI120,"B10")*10+COUNTIF(beosztás!$ME120:$NI120,"B11")*11+COUNTIF(beosztás!$ME120:$NI120,"B12")*12+COUNTIF(beosztás!$ME120:$NI120,"BP")*0</f>
        <v>0</v>
      </c>
      <c r="IE118" s="24">
        <f t="shared" si="669"/>
        <v>0</v>
      </c>
      <c r="IF118" s="710">
        <f>IF(C118="",0,alapadatok!$AN$13)</f>
        <v>0</v>
      </c>
      <c r="IG118" s="19">
        <f t="shared" si="670"/>
        <v>0</v>
      </c>
      <c r="IH118" s="741">
        <f t="shared" si="671"/>
        <v>0</v>
      </c>
      <c r="II118" s="42"/>
      <c r="IJ118" s="25">
        <f t="shared" si="672"/>
        <v>0</v>
      </c>
      <c r="IK118" s="24">
        <f t="shared" si="673"/>
        <v>0</v>
      </c>
      <c r="IL118" s="24">
        <f t="shared" si="674"/>
        <v>0</v>
      </c>
      <c r="IM118" s="24">
        <f t="shared" si="675"/>
        <v>0</v>
      </c>
      <c r="IN118" s="24">
        <f t="shared" si="676"/>
        <v>0</v>
      </c>
      <c r="IO118" s="24">
        <f t="shared" si="677"/>
        <v>0</v>
      </c>
      <c r="IP118" s="24">
        <f t="shared" si="678"/>
        <v>0</v>
      </c>
      <c r="IQ118" s="24">
        <f t="shared" si="679"/>
        <v>0</v>
      </c>
      <c r="IR118" s="24">
        <f t="shared" si="680"/>
        <v>0</v>
      </c>
      <c r="IS118" s="24">
        <f t="shared" si="681"/>
        <v>0</v>
      </c>
      <c r="IT118" s="24">
        <f t="shared" si="682"/>
        <v>0</v>
      </c>
      <c r="IU118" s="19">
        <f t="shared" si="683"/>
        <v>0</v>
      </c>
      <c r="IV118" s="907">
        <f t="shared" si="684"/>
        <v>0</v>
      </c>
      <c r="IW118" s="43"/>
      <c r="JF118" s="21"/>
      <c r="JG118" s="21"/>
    </row>
    <row r="119" spans="1:267" ht="15.75" hidden="1" thickBot="1" x14ac:dyDescent="0.3">
      <c r="A119" s="66">
        <f>IF(beosztás!A121=0,"",beosztás!A121)</f>
        <v>6</v>
      </c>
      <c r="B119" s="63" t="str">
        <f>IF(beosztás!B121=0,"",beosztás!B121)</f>
        <v/>
      </c>
      <c r="C119" s="64" t="str">
        <f>IF(beosztás!C121=0,"",beosztás!C121)</f>
        <v/>
      </c>
      <c r="D119" s="65" t="str">
        <f>IF(beosztás!D121=0,"",beosztás!D121)</f>
        <v/>
      </c>
      <c r="E119" s="18"/>
      <c r="F119" s="709">
        <f>COUNTIF(beosztás!$I121:$AM121,"DE")*8</f>
        <v>0</v>
      </c>
      <c r="G119" s="710">
        <f>COUNTIF(beosztás!$I121:$AM121,"DU")*8</f>
        <v>0</v>
      </c>
      <c r="H119" s="710">
        <f>COUNTIF(beosztás!$I121:$AM121,"ÉJ")*8</f>
        <v>0</v>
      </c>
      <c r="I119" s="710">
        <f>COUNTIF(beosztás!$I121:$AM121,"N")*12</f>
        <v>0</v>
      </c>
      <c r="J119" s="710">
        <f>COUNTIF(beosztás!$I121:$AM121,"é")*12</f>
        <v>0</v>
      </c>
      <c r="K119" s="710">
        <f>SUM(beosztás!$I121:$AM121)</f>
        <v>0</v>
      </c>
      <c r="L119" s="710">
        <f>COUNTIF(beosztás!$I121:$AM121,"FÜ")*8</f>
        <v>0</v>
      </c>
      <c r="M119" s="710">
        <f>(COUNTIF(beosztás!$I121:$AM121,"SN")*12)+(COUNTIF(beosztás!$I121:$AM121,"SDE")*8)+(COUNTIF(beosztás!$I121:$AM121,"SDU")*8)+(COUNTIF(beosztás!$I121:$AM121,"S1")*1)+(COUNTIF(beosztás!$I121:$AM121,"S2")*2)+(COUNTIF(beosztás!$I121:$AM121,"S3")*3)+(COUNTIF(beosztás!$I121:$AM121,"S4")*4)+(COUNTIF(beosztás!$I121:$AM121,"S5")*5)+(COUNTIF(beosztás!$I121:$AM121,"S6")*6)+(COUNTIF(beosztás!$I121:$AM121,"S7")*7)+(COUNTIF(beosztás!$I121:$AM121,"S8")*8)+(COUNTIF(beosztás!$I121:$AM121,"S9")*9)+(COUNTIF(beosztás!$I121:$AM121,"S10")*10)+(COUNTIF(beosztás!$I121:$AM121,"S11")*11)+(COUNTIF(beosztás!$I121:$AM121,"S12")*12)+(COUNTIF(beosztás!$I121:$AM121,"SÉ")*12)+(COUNTIF(beosztás!$I121:$AM121,"SÉJ")*8)</f>
        <v>0</v>
      </c>
      <c r="N119" s="710">
        <f>COUNTIF(beosztás!$I121:$AM121,"BN")*12+COUNTIF(beosztás!$I121:$AM121,"BÉ")*12+COUNTIF(beosztás!$I121:$AM121,"BDE")*8+COUNTIF(beosztás!$I121:$AM121,"BDU")*8+COUNTIF(beosztás!$I121:$AM121,"BÉJ")*8+COUNTIF(beosztás!$I121:$AM121,"B1")*1+COUNTIF(beosztás!$I121:$AM121,"B2")*2+COUNTIF(beosztás!$I121:$AM121,"B3")*3+COUNTIF(beosztás!$I121:$AM121,"B5")*5+COUNTIF(beosztás!$I121:$AM121,"B6")*6+COUNTIF(beosztás!$I121:$AM121,"B7")*7+COUNTIF(beosztás!$I121:$AM121,"B8")*8+COUNTIF(beosztás!$I121:$AM121,"B9")*9+COUNTIF(beosztás!$I121:$AM121,"B10")*10+COUNTIF(beosztás!$I121:$AM121,"B11")*11+COUNTIF(beosztás!$I121:$AM121,"B12")*12+COUNTIF(beosztás!$I121:$AM121,"BP")*0</f>
        <v>0</v>
      </c>
      <c r="O119" s="24">
        <f t="shared" si="576"/>
        <v>0</v>
      </c>
      <c r="P119" s="710">
        <f>IF(C119="",0,alapadatok!$AN$2)</f>
        <v>0</v>
      </c>
      <c r="Q119" s="19">
        <f t="shared" si="577"/>
        <v>0</v>
      </c>
      <c r="R119" s="741">
        <f t="shared" si="578"/>
        <v>0</v>
      </c>
      <c r="S119" s="40"/>
      <c r="T119" s="709">
        <f>COUNTIF(beosztás!$AN121:$BO121,"DE")*8</f>
        <v>0</v>
      </c>
      <c r="U119" s="710">
        <f>COUNTIF(beosztás!$AN121:$BO121,"DU")*8</f>
        <v>0</v>
      </c>
      <c r="V119" s="710">
        <f>COUNTIF(beosztás!$AN121:$BO121,"ÉJ")*8</f>
        <v>0</v>
      </c>
      <c r="W119" s="710">
        <f>COUNTIF(beosztás!$AN121:$BO121,"N")*12</f>
        <v>0</v>
      </c>
      <c r="X119" s="710">
        <f>COUNTIF(beosztás!$AN121:$BO121,"É")*12</f>
        <v>0</v>
      </c>
      <c r="Y119" s="710">
        <f>SUM(beosztás!$AN121:$BO121)</f>
        <v>0</v>
      </c>
      <c r="Z119" s="710">
        <f>(COUNTIF(beosztás!$AN121:$BO121,"SN")*12)+(COUNTIF(beosztás!$AN121:$BO121,"SDE")*8)+(COUNTIF(beosztás!$AN121:$BO121,"SDU")*8)+(COUNTIF(beosztás!$AN121:$BO121,"SÉ")*12)+(COUNTIF(beosztás!$AN121:$BO121,"SÉJ")*8)+(COUNTIF(beosztás!$AN121:$BO121,"S1")*1)+(COUNTIF(beosztás!$AN121:$BO121,"S2")*2)+(COUNTIF(beosztás!$AN121:$BO121,"S3")*3)+(COUNTIF(beosztás!$AN121:$BO121,"S4")*4)+(COUNTIF(beosztás!$AN121:$BO121,"S5")*5)+(COUNTIF(beosztás!$AN121:$BO121,"S6")*6)+(COUNTIF(beosztás!$AN121:$BO121,"S7")*7)+(COUNTIF(beosztás!$AN121:$BO121,"S8")*8)+(COUNTIF(beosztás!$AN121:$BO121,"S9")*9)+(COUNTIF(beosztás!$AN121:$BO121,"S10")*10)+(COUNTIF(beosztás!$AN121:$BO121,"S11")*11)+(COUNTIF(beosztás!$AN121:$BO121,"S12")*12)</f>
        <v>0</v>
      </c>
      <c r="AA119" s="710">
        <f>COUNTIF(beosztás!$AN121:$BO121,"FÜ")*8</f>
        <v>0</v>
      </c>
      <c r="AB119" s="710">
        <f>COUNTIF(beosztás!$AN121:$BO121,"BN")*12+COUNTIF(beosztás!$AN121:$BO121,"BÉ")*12+COUNTIF(beosztás!$AN121:$BO121,"BDE")*8+COUNTIF(beosztás!$AN121:$BO121,"BDU")*8+COUNTIF(beosztás!$AN121:$BO121,"BÉJ")*8+COUNTIF(beosztás!$AN121:$BO121,"B1")*1+COUNTIF(beosztás!$AN121:$BO121,"B2")*2+COUNTIF(beosztás!$AN121:$BO121,"B3")*3+COUNTIF(beosztás!$AN121:$BO121,"B5")*5+COUNTIF(beosztás!$AN121:$BO121,"B6")*6+COUNTIF(beosztás!$AN121:$BO121,"B7")*7+COUNTIF(beosztás!$AN121:$BO121,"B8")*8+COUNTIF(beosztás!$AN121:$BO121,"B9")*9+COUNTIF(beosztás!$AN121:$BO121,"B10")*10+COUNTIF(beosztás!$AN121:$BO121,"B11")*11+COUNTIF(beosztás!$AN121:$BO121,"B12")*12+COUNTIF(beosztás!$AN121:$BO121,"BP")*0</f>
        <v>0</v>
      </c>
      <c r="AC119" s="24">
        <f t="shared" si="579"/>
        <v>0</v>
      </c>
      <c r="AD119" s="710">
        <f>IF(C119="",0,alapadatok!$AN$3)</f>
        <v>0</v>
      </c>
      <c r="AE119" s="19">
        <f t="shared" si="421"/>
        <v>0</v>
      </c>
      <c r="AF119" s="741">
        <f t="shared" si="580"/>
        <v>0</v>
      </c>
      <c r="AG119" s="40"/>
      <c r="AH119" s="25">
        <f t="shared" si="581"/>
        <v>0</v>
      </c>
      <c r="AI119" s="24">
        <f t="shared" si="582"/>
        <v>0</v>
      </c>
      <c r="AJ119" s="24">
        <f t="shared" si="583"/>
        <v>0</v>
      </c>
      <c r="AK119" s="24">
        <f t="shared" si="584"/>
        <v>0</v>
      </c>
      <c r="AL119" s="24">
        <f t="shared" si="585"/>
        <v>0</v>
      </c>
      <c r="AM119" s="24">
        <f t="shared" si="586"/>
        <v>0</v>
      </c>
      <c r="AN119" s="24">
        <f t="shared" si="587"/>
        <v>0</v>
      </c>
      <c r="AO119" s="24">
        <f t="shared" si="588"/>
        <v>0</v>
      </c>
      <c r="AP119" s="24">
        <f t="shared" si="431"/>
        <v>0</v>
      </c>
      <c r="AQ119" s="24">
        <f t="shared" si="432"/>
        <v>0</v>
      </c>
      <c r="AR119" s="24">
        <f t="shared" si="433"/>
        <v>0</v>
      </c>
      <c r="AS119" s="19">
        <f t="shared" si="434"/>
        <v>0</v>
      </c>
      <c r="AT119" s="741">
        <f t="shared" si="589"/>
        <v>0</v>
      </c>
      <c r="AU119" s="41"/>
      <c r="AV119" s="709">
        <f>COUNTIF(beosztás!$BP121:$CT121,"DE")*8</f>
        <v>0</v>
      </c>
      <c r="AW119" s="710">
        <f>COUNTIF(beosztás!$BP121:$CT121,"DU")*8</f>
        <v>0</v>
      </c>
      <c r="AX119" s="710">
        <f>COUNTIF(beosztás!$BP121:$CT121,"ÉJ")*8</f>
        <v>0</v>
      </c>
      <c r="AY119" s="710">
        <f>COUNTIF(beosztás!$BP121:$CT121,"N")*12</f>
        <v>0</v>
      </c>
      <c r="AZ119" s="710">
        <f>COUNTIF(beosztás!$BP121:$CT121,"é")*12</f>
        <v>0</v>
      </c>
      <c r="BA119" s="710">
        <f>SUM(beosztás!$BP121:$CT121)</f>
        <v>0</v>
      </c>
      <c r="BB119" s="710">
        <f>COUNTIF(beosztás!$BP121:$CT121,"FÜ")*8</f>
        <v>0</v>
      </c>
      <c r="BC119" s="897">
        <f>(COUNTIF(beosztás!$BP121:$CT121,"SN")*12)+(COUNTIF(beosztás!$BP121:$CT121,"SDE")*8)+(COUNTIF(beosztás!$BP121:$CT121,"SDU")*8)+(COUNTIF(beosztás!$BP121:$CT121,"SÉ")*12)+(COUNTIF(beosztás!$BP121:$CT121,"SÉJ")*8)+(COUNTIF(beosztás!$BP121:$CT121,"S1")*1)+(COUNTIF(beosztás!$BP121:$CT121,"S2")*2)+(COUNTIF(beosztás!$BP121:$CT121,"S3")*3)+(COUNTIF(beosztás!$BP121:$CT121,"S4")*4)+(COUNTIF(beosztás!$BP121:$CT121,"S5")*5)+(COUNTIF(beosztás!$BP121:$CT121,"S6")*6)+(COUNTIF(beosztás!$BP121:$CT121,"S7")*7)+(COUNTIF(beosztás!$BP121:$CT121,"S8")*8)+(COUNTIF(beosztás!$BP121:$CT121,"S9")*9)+(COUNTIF(beosztás!$BP121:$CT121,"S10")*10)+(COUNTIF(beosztás!$BP121:$CT121,"S11")*11)+(COUNTIF(beosztás!$BP121:$CT121,"S12")*12)</f>
        <v>0</v>
      </c>
      <c r="BD119" s="710">
        <f>COUNTIF(beosztás!$BP121:$CT121,"BN")*12+COUNTIF(beosztás!$BP121:$CT121,"BÉ")*12+COUNTIF(beosztás!$BP121:$CT121,"BDE")*8+COUNTIF(beosztás!$BP121:$CT121,"BDU")*8+COUNTIF(beosztás!$BP121:$CT121,"BÉJ")*8+COUNTIF(beosztás!$BP121:$CT121,"B1")*1+COUNTIF(beosztás!$BP121:$CT121,"B2")*2+COUNTIF(beosztás!$BP121:$CT121,"B3")*3+COUNTIF(beosztás!$BP121:$CT121,"B5")*5+COUNTIF(beosztás!$BP121:$CT121,"B6")*6+COUNTIF(beosztás!$BP121:$CT121,"B7")*7+COUNTIF(beosztás!$BP121:$CT121,"B8")*8+COUNTIF(beosztás!$BP121:$CT121,"B9")*9+COUNTIF(beosztás!$BP121:$CT121,"B10")*10+COUNTIF(beosztás!$BP121:$CT121,"B11")*11+COUNTIF(beosztás!$BP121:$CT121,"B12")*12+COUNTIF(beosztás!$BP121:$CT121,"BP")*0</f>
        <v>0</v>
      </c>
      <c r="BE119" s="24">
        <f t="shared" si="590"/>
        <v>0</v>
      </c>
      <c r="BF119" s="710">
        <f>IF(C119="",0,alapadatok!$AN$4)</f>
        <v>0</v>
      </c>
      <c r="BG119" s="19">
        <f t="shared" si="591"/>
        <v>0</v>
      </c>
      <c r="BH119" s="741">
        <f t="shared" si="592"/>
        <v>0</v>
      </c>
      <c r="BI119" s="40"/>
      <c r="BJ119" s="709">
        <f>COUNTIF(beosztás!$CU121:$DX121,"DE")*8</f>
        <v>0</v>
      </c>
      <c r="BK119" s="710">
        <f>COUNTIF(beosztás!$CU121:$DX121,"DU")*8</f>
        <v>0</v>
      </c>
      <c r="BL119" s="710">
        <f>COUNTIF(beosztás!$CU121:$DX121,"ÉJ")*8</f>
        <v>0</v>
      </c>
      <c r="BM119" s="710">
        <f>COUNTIF(beosztás!$CU121:$DX121,"N")*12</f>
        <v>0</v>
      </c>
      <c r="BN119" s="710">
        <f>COUNTIF(beosztás!$CU121:$DX121,"É")*12</f>
        <v>0</v>
      </c>
      <c r="BO119" s="710">
        <f>SUM(beosztás!$CU121:$DX121)</f>
        <v>0</v>
      </c>
      <c r="BP119" s="897">
        <f>(COUNTIF(beosztás!$CU121:$DX121,"SN")*12)+(COUNTIF(beosztás!$CU121:$DX121,"SDE")*8)+(COUNTIF(beosztás!$CU121:$DX121,"SDU")*8)+(COUNTIF(beosztás!$CU121:$DX121,"SÉ")*12)+(COUNTIF(beosztás!$CU121:$DX121,"SÉJ")*8)+(COUNTIF(beosztás!$CU121:$DX121,"S1")*1)+(COUNTIF(beosztás!$CU121:$DX121,"S2")*2)+(COUNTIF(beosztás!$CU121:$DX121,"S3")*3)+(COUNTIF(beosztás!$CU121:$DX121,"S4")*4)+(COUNTIF(beosztás!$CU121:$DX121,"S5")*5)+(COUNTIF(beosztás!$CU121:$DX121,"S6")*6)+(COUNTIF(beosztás!$CU121:$DX121,"S7")*7)+(COUNTIF(beosztás!$CU121:$DX121,"S8")*8)+(COUNTIF(beosztás!$CU121:$DX121,"S9")*9)+(COUNTIF(beosztás!$CU121:$DX121,"S10")*10)+(COUNTIF(beosztás!$CU121:$DX121,"S11")*11)+(COUNTIF(beosztás!$CU121:$DX121,"S12")*12)</f>
        <v>0</v>
      </c>
      <c r="BQ119" s="710">
        <f>COUNTIF(beosztás!$CU121:$DX121,"FÜ")*8</f>
        <v>0</v>
      </c>
      <c r="BR119" s="710">
        <f>COUNTIF(beosztás!$CU121:$DX121,"BN")*12+COUNTIF(beosztás!$CU121:$DX121,"BÉ")*12+COUNTIF(beosztás!$CU121:$DX121,"BDE")*8+COUNTIF(beosztás!$CU121:$DX121,"BDU")*8+COUNTIF(beosztás!$CU121:$DX121,"BÉJ")*8+COUNTIF(beosztás!$CU121:$DX121,"B1")*1+COUNTIF(beosztás!$CU121:$DX121,"B2")*2+COUNTIF(beosztás!$CU121:$DX121,"B3")*3+COUNTIF(beosztás!$CU121:$DX121,"B5")*5+COUNTIF(beosztás!$CU121:$DX121,"B6")*6+COUNTIF(beosztás!$CU121:$DX121,"B7")*7+COUNTIF(beosztás!$CU121:$DX121,"B8")*8+COUNTIF(beosztás!$CU121:$DX121,"B9")*9+COUNTIF(beosztás!$CU121:$DX121,"B10")*10+COUNTIF(beosztás!$CU121:$DX121,"B11")*11+COUNTIF(beosztás!$CU121:$DX121,"B12")*12+COUNTIF(beosztás!$CU121:$DX121,"BP")*0</f>
        <v>0</v>
      </c>
      <c r="BS119" s="24">
        <f t="shared" si="593"/>
        <v>0</v>
      </c>
      <c r="BT119" s="710">
        <f>IF(C119="",0,alapadatok!$AN$5)</f>
        <v>0</v>
      </c>
      <c r="BU119" s="19">
        <f t="shared" si="594"/>
        <v>0</v>
      </c>
      <c r="BV119" s="741">
        <f t="shared" si="595"/>
        <v>0</v>
      </c>
      <c r="BW119" s="40"/>
      <c r="BX119" s="25">
        <f t="shared" si="596"/>
        <v>0</v>
      </c>
      <c r="BY119" s="24">
        <f t="shared" si="597"/>
        <v>0</v>
      </c>
      <c r="BZ119" s="24">
        <f t="shared" si="598"/>
        <v>0</v>
      </c>
      <c r="CA119" s="24">
        <f t="shared" si="599"/>
        <v>0</v>
      </c>
      <c r="CB119" s="24">
        <f t="shared" si="600"/>
        <v>0</v>
      </c>
      <c r="CC119" s="24">
        <f t="shared" si="601"/>
        <v>0</v>
      </c>
      <c r="CD119" s="24">
        <f t="shared" si="602"/>
        <v>0</v>
      </c>
      <c r="CE119" s="24">
        <f t="shared" si="603"/>
        <v>0</v>
      </c>
      <c r="CF119" s="24">
        <f t="shared" si="604"/>
        <v>0</v>
      </c>
      <c r="CG119" s="24">
        <f t="shared" si="605"/>
        <v>0</v>
      </c>
      <c r="CH119" s="24">
        <f t="shared" si="606"/>
        <v>0</v>
      </c>
      <c r="CI119" s="19">
        <f t="shared" si="607"/>
        <v>0</v>
      </c>
      <c r="CJ119" s="741">
        <f t="shared" si="608"/>
        <v>0</v>
      </c>
      <c r="CK119" s="41"/>
      <c r="CL119" s="709">
        <f>COUNTIF(beosztás!$DY121:$FC121,"DE")*8</f>
        <v>0</v>
      </c>
      <c r="CM119" s="710">
        <f>COUNTIF(beosztás!$DY121:$FC121,"DU")*8</f>
        <v>0</v>
      </c>
      <c r="CN119" s="710">
        <f>COUNTIF(beosztás!$DY121:$FC121,"ÉJ")*8</f>
        <v>0</v>
      </c>
      <c r="CO119" s="710">
        <f>COUNTIF(beosztás!$DY121:$FC121,"N")*12</f>
        <v>0</v>
      </c>
      <c r="CP119" s="710">
        <f>COUNTIF(beosztás!$DY121:$FC121,"é")*12</f>
        <v>0</v>
      </c>
      <c r="CQ119" s="710">
        <f>SUM(beosztás!$DY121:$FC121)</f>
        <v>0</v>
      </c>
      <c r="CR119" s="710">
        <f>COUNTIF(beosztás!$DY121:$FC121,"FÜ")*8</f>
        <v>0</v>
      </c>
      <c r="CS119" s="897">
        <f>(COUNTIF(beosztás!$DY121:$FC121,"SN")*12)+(COUNTIF(beosztás!$DY121:$FC121,"SDE")*8)+(COUNTIF(beosztás!$DY121:$FC121,"SDU")*8)+(COUNTIF(beosztás!$DY121:$FC121,"SÉ")*12)+(COUNTIF(beosztás!$DY121:$FC121,"SÉJ")*8)+(COUNTIF(beosztás!$DY121:$FC121,"S1")*1)+(COUNTIF(beosztás!$DY121:$FC121,"S2")*2)+(COUNTIF(beosztás!$DY121:$FC121,"S3")*3)+(COUNTIF(beosztás!$DY121:$FC121,"S4")*4)+(COUNTIF(beosztás!$DY121:$FC121,"S5")*5)+(COUNTIF(beosztás!$DY121:$FC121,"S6")*6)+(COUNTIF(beosztás!$DY121:$FC121,"S7")*7)+(COUNTIF(beosztás!$DY121:$FC121,"S8")*8)+(COUNTIF(beosztás!$DY121:$FC121,"S9")*9)+(COUNTIF(beosztás!$DY121:$FC121,"S10")*10)+(COUNTIF(beosztás!$DY121:$FC121,"S11")*11)+(COUNTIF(beosztás!$DY121:$FC121,"S12")*12)</f>
        <v>0</v>
      </c>
      <c r="CT119" s="710">
        <f>COUNTIF(beosztás!$DY121:$FC121,"BN")*12+COUNTIF(beosztás!$DY121:$FC121,"BÉ")*12+COUNTIF(beosztás!$DY121:$FC121,"BDE")*8+COUNTIF(beosztás!$DY121:$FC121,"BDU")*8+COUNTIF(beosztás!$DY121:$FC121,"BÉJ")*8+COUNTIF(beosztás!$DY121:$FC121,"B1")*1+COUNTIF(beosztás!$DY121:$FC121,"B2")*2+COUNTIF(beosztás!$DY121:$FC121,"B3")*3+COUNTIF(beosztás!$DY121:$FC121,"B5")*5+COUNTIF(beosztás!$DY121:$FC121,"B6")*6+COUNTIF(beosztás!$DY121:$FC121,"B7")*7+COUNTIF(beosztás!$DY121:$FC121,"B8")*8+COUNTIF(beosztás!$DY121:$FC121,"B9")*9+COUNTIF(beosztás!$DY121:$FC121,"B10")*10+COUNTIF(beosztás!$DY121:$FC121,"B11")*11+COUNTIF(beosztás!$DY121:$FC121,"B12")*12+COUNTIF(beosztás!$DY121:$FC121,"BP")*0</f>
        <v>0</v>
      </c>
      <c r="CU119" s="605">
        <f t="shared" si="609"/>
        <v>0</v>
      </c>
      <c r="CV119" s="710">
        <f>IF(C119="",0,alapadatok!$AN$6)</f>
        <v>0</v>
      </c>
      <c r="CW119" s="19">
        <f t="shared" si="610"/>
        <v>0</v>
      </c>
      <c r="CX119" s="907">
        <f t="shared" si="611"/>
        <v>0</v>
      </c>
      <c r="CY119" s="40"/>
      <c r="CZ119" s="709">
        <f>COUNTIF(beosztás!$FD121:$GG121,"DE")*8</f>
        <v>0</v>
      </c>
      <c r="DA119" s="710">
        <f>COUNTIF(beosztás!$FD121:$GG121,"DU")*8</f>
        <v>0</v>
      </c>
      <c r="DB119" s="710">
        <f>COUNTIF(beosztás!$FD121:$GG121,"ÉJ")*8</f>
        <v>0</v>
      </c>
      <c r="DC119" s="710">
        <f>COUNTIF(beosztás!$FD121:$GG121,"N")*12</f>
        <v>0</v>
      </c>
      <c r="DD119" s="710">
        <f>COUNTIF(beosztás!$FD121:$GG121,"É")*12</f>
        <v>0</v>
      </c>
      <c r="DE119" s="710">
        <f>SUM(beosztás!$FD121:$GG121)</f>
        <v>0</v>
      </c>
      <c r="DF119" s="897">
        <f>(COUNTIF(beosztás!$FD121:$GG121,"SN")*12)+(COUNTIF(beosztás!$FD121:$GG121,"SDE")*8)+(COUNTIF(beosztás!$FD121:$GG121,"SDU")*8)+(COUNTIF(beosztás!$FD121:$GG121,"SÉ")*12)+(COUNTIF(beosztás!$FD121:$GG121,"SÉJ")*8)+(COUNTIF(beosztás!$FD121:$GG121,"S1")*1)+(COUNTIF(beosztás!$FD121:$GG121,"S2")*2)+(COUNTIF(beosztás!$FD121:$GG121,"S3")*3)+(COUNTIF(beosztás!$FD121:$GG121,"S4")*4)+(COUNTIF(beosztás!$FD121:$GG121,"S5")*5)+(COUNTIF(beosztás!$FD121:$GG121,"S6")*6)+(COUNTIF(beosztás!$FD121:$GG121,"S7")*7)+(COUNTIF(beosztás!$FD121:$GG121,"S8")*8)+(COUNTIF(beosztás!$FD121:$GG121,"S9")*9)+(COUNTIF(beosztás!$FD121:$GG121,"S10")*10)+(COUNTIF(beosztás!$FD121:$GG121,"S11")*11)+(COUNTIF(beosztás!$FD121:$GG121,"S12")*12)</f>
        <v>0</v>
      </c>
      <c r="DG119" s="710">
        <f>COUNTIF(beosztás!$FD121:$GG121,"FÜ")*8</f>
        <v>0</v>
      </c>
      <c r="DH119" s="710">
        <f>COUNTIF(beosztás!$FD121:$GG121,"BN")*12+COUNTIF(beosztás!$FD121:$GG121,"BÉ")*12+COUNTIF(beosztás!$FD121:$GG121,"BDE")*8+COUNTIF(beosztás!$FD121:$GG121,"BDU")*8+COUNTIF(beosztás!$FD121:$GG121,"BÉJ")*8+COUNTIF(beosztás!$FD121:$GG121,"B1")*1+COUNTIF(beosztás!$FD121:$GG121,"B2")*2+COUNTIF(beosztás!$FD121:$GG121,"B3")*3+COUNTIF(beosztás!$FD121:$GG121,"B5")*5+COUNTIF(beosztás!$FD121:$GG121,"B6")*6+COUNTIF(beosztás!$FD121:$GG121,"B7")*7+COUNTIF(beosztás!$FD121:$GG121,"B8")*8+COUNTIF(beosztás!$FD121:$GG121,"B9")*9+COUNTIF(beosztás!$FD121:$GG121,"B10")*10+COUNTIF(beosztás!$FD121:$GG121,"B11")*11+COUNTIF(beosztás!$FD121:$GG121,"B12")*12+COUNTIF(beosztás!$FD121:$GG121,"BP")*0</f>
        <v>0</v>
      </c>
      <c r="DI119" s="24">
        <f t="shared" si="612"/>
        <v>0</v>
      </c>
      <c r="DJ119" s="710">
        <f>IF(C119="",0,alapadatok!$AN$7)</f>
        <v>0</v>
      </c>
      <c r="DK119" s="19">
        <f t="shared" si="613"/>
        <v>0</v>
      </c>
      <c r="DL119" s="741">
        <f t="shared" si="614"/>
        <v>0</v>
      </c>
      <c r="DM119" s="40"/>
      <c r="DN119" s="25">
        <f t="shared" si="615"/>
        <v>0</v>
      </c>
      <c r="DO119" s="24">
        <f t="shared" si="616"/>
        <v>0</v>
      </c>
      <c r="DP119" s="24">
        <f t="shared" si="617"/>
        <v>0</v>
      </c>
      <c r="DQ119" s="24">
        <f t="shared" si="618"/>
        <v>0</v>
      </c>
      <c r="DR119" s="24">
        <f t="shared" si="619"/>
        <v>0</v>
      </c>
      <c r="DS119" s="24">
        <f t="shared" si="620"/>
        <v>0</v>
      </c>
      <c r="DT119" s="24">
        <f t="shared" si="621"/>
        <v>0</v>
      </c>
      <c r="DU119" s="24">
        <f t="shared" si="622"/>
        <v>0</v>
      </c>
      <c r="DV119" s="24">
        <f t="shared" si="623"/>
        <v>0</v>
      </c>
      <c r="DW119" s="24">
        <f t="shared" si="624"/>
        <v>0</v>
      </c>
      <c r="DX119" s="24">
        <f t="shared" si="625"/>
        <v>0</v>
      </c>
      <c r="DY119" s="19">
        <f t="shared" si="626"/>
        <v>0</v>
      </c>
      <c r="DZ119" s="907">
        <f t="shared" si="627"/>
        <v>0</v>
      </c>
      <c r="EA119" s="41"/>
      <c r="EB119" s="709">
        <f>COUNTIF(beosztás!$GH121:$HL121,"DE")*8</f>
        <v>0</v>
      </c>
      <c r="EC119" s="710">
        <f>COUNTIF(beosztás!$GH121:$HL121,"DU")*8</f>
        <v>0</v>
      </c>
      <c r="ED119" s="710">
        <f>COUNTIF(beosztás!$GH121:$HL121,"ÉJ")*8</f>
        <v>0</v>
      </c>
      <c r="EE119" s="710">
        <f>COUNTIF(beosztás!$GH121:$HL121,"N")*12</f>
        <v>0</v>
      </c>
      <c r="EF119" s="710">
        <f>COUNTIF(beosztás!$GH121:$HL121,"é")*12</f>
        <v>0</v>
      </c>
      <c r="EG119" s="710">
        <f>SUM(beosztás!$GH121:$HL121)</f>
        <v>0</v>
      </c>
      <c r="EH119" s="710">
        <f>COUNTIF(beosztás!$GH121:$HL121,"FÜ")*8</f>
        <v>0</v>
      </c>
      <c r="EI119" s="897">
        <f>(COUNTIF(beosztás!$GH121:$HL121,"SN")*12)+(COUNTIF(beosztás!$GH121:$HL121,"SDE")*8)+(COUNTIF(beosztás!$GH121:$HL121,"SDU")*8)+(COUNTIF(beosztás!$GH121:$HL121,"SÉ")*12)+(COUNTIF(beosztás!$GH121:$HL121,"SÉJ")*8)+(COUNTIF(beosztás!$GH121:$HL121,"S1")*1)+(COUNTIF(beosztás!$GH121:$HL121,"S2")*2)+(COUNTIF(beosztás!$GH121:$HL121,"S3")*3)+(COUNTIF(beosztás!$GH121:$HL121,"S4")*4)+(COUNTIF(beosztás!$GH121:$HL121,"S5")*5)+(COUNTIF(beosztás!$GH121:$HL121,"S6")*6)+(COUNTIF(beosztás!$GH121:$HL121,"S7")*7)+(COUNTIF(beosztás!$GH121:$HL121,"S8")*8)+(COUNTIF(beosztás!$GH121:$HL121,"S9")*9)+(COUNTIF(beosztás!$GH121:$HL121,"S10")*10)+(COUNTIF(beosztás!$GH121:$HL121,"S11")*11)+(COUNTIF(beosztás!$GH121:$HL121,"S12")*12)</f>
        <v>0</v>
      </c>
      <c r="EJ119" s="710">
        <f>COUNTIF(beosztás!$GH121:$HL121,"BN")*12+COUNTIF(beosztás!$GH121:$HL121,"BÉ")*12+COUNTIF(beosztás!$GH121:$HL121,"BDE")*8+COUNTIF(beosztás!$GH121:$HL121,"BDU")*8+COUNTIF(beosztás!$GH121:$HL121,"BÉJ")*8+COUNTIF(beosztás!$GH121:$HL121,"B1")*1+COUNTIF(beosztás!$GH121:$HL121,"B2")*2+COUNTIF(beosztás!$GH121:$HL121,"B3")*3+COUNTIF(beosztás!$GH121:$HL121,"B5")*5+COUNTIF(beosztás!$GH121:$HL121,"B6")*6+COUNTIF(beosztás!$GH121:$HL121,"B7")*7+COUNTIF(beosztás!$GH121:$HL121,"B8")*8+COUNTIF(beosztás!$GH121:$HL121,"B9")*9+COUNTIF(beosztás!$GH121:$HL121,"B10")*10+COUNTIF(beosztás!$GH121:$HL121,"B11")*11+COUNTIF(beosztás!$GH121:$HL121,"B12")*12+COUNTIF(beosztás!$GH121:$HL121,"BP")*0</f>
        <v>0</v>
      </c>
      <c r="EK119" s="24">
        <f t="shared" si="628"/>
        <v>0</v>
      </c>
      <c r="EL119" s="710">
        <f>IF(C119="",0,alapadatok!$AN$8)</f>
        <v>0</v>
      </c>
      <c r="EM119" s="19">
        <f t="shared" si="629"/>
        <v>0</v>
      </c>
      <c r="EN119" s="907">
        <f t="shared" si="630"/>
        <v>0</v>
      </c>
      <c r="EO119" s="40"/>
      <c r="EP119" s="709">
        <f>COUNTIF(beosztás!$HM121:$IQ121,"DE")*8</f>
        <v>0</v>
      </c>
      <c r="EQ119" s="710">
        <f>COUNTIF(beosztás!$HM121:$IQ121,"DU")*8</f>
        <v>0</v>
      </c>
      <c r="ER119" s="710">
        <f>COUNTIF(beosztás!$HM121:$IQ121,"ÉJ")*8</f>
        <v>0</v>
      </c>
      <c r="ES119" s="710">
        <f>COUNTIF(beosztás!$HM121:$IQ121,"N")*12</f>
        <v>0</v>
      </c>
      <c r="ET119" s="710">
        <f>COUNTIF(beosztás!$HM121:$IQ121,"É")*12</f>
        <v>0</v>
      </c>
      <c r="EU119" s="710">
        <f>SUM(beosztás!$HM121:$IQ121)</f>
        <v>0</v>
      </c>
      <c r="EV119" s="897">
        <f>(COUNTIF(beosztás!$HM121:$IQ121,"SN")*12)+(COUNTIF(beosztás!$HM121:$IQ121,"SDE")*8)+(COUNTIF(beosztás!$HM121:$IQ121,"SDU")*8)+(COUNTIF(beosztás!$HM121:$IQ121,"SÉ")*12)+(COUNTIF(beosztás!$HM121:$IQ121,"SÉJ")*8)+(COUNTIF(beosztás!$HM121:$IQ121,"S1")*1)+(COUNTIF(beosztás!$HM121:$IQ121,"S2")*2)+(COUNTIF(beosztás!$HM121:$IQ121,"S3")*3)+(COUNTIF(beosztás!$HM121:$IQ121,"S4")*4)+(COUNTIF(beosztás!$HM121:$IQ121,"S5")*5)+(COUNTIF(beosztás!$HM121:$IQ121,"S6")*6)+(COUNTIF(beosztás!$HM121:$IQ121,"S7")*7)+(COUNTIF(beosztás!$HM121:$IQ121,"S8")*8)+(COUNTIF(beosztás!$HM121:$IQ121,"S9")*9)+(COUNTIF(beosztás!$HM121:$IQ121,"S10")*10)+(COUNTIF(beosztás!$HM121:$IQ121,"S11")*11)+(COUNTIF(beosztás!$HM121:$IQ121,"S12")*12)</f>
        <v>0</v>
      </c>
      <c r="EW119" s="710">
        <f>COUNTIF(beosztás!$HM121:$IQ121,"FÜ")*8</f>
        <v>0</v>
      </c>
      <c r="EX119" s="710">
        <f>COUNTIF(beosztás!$HM121:$IQ121,"BN")*12+COUNTIF(beosztás!$HM121:$IQ121,"BÉ")*12+COUNTIF(beosztás!$HM121:$IQ121,"BDE")*8+COUNTIF(beosztás!$HM121:$IQ121,"BDU")*8+COUNTIF(beosztás!$HM121:$IQ121,"BÉJ")*8+COUNTIF(beosztás!$HM121:$IQ121,"B1")*1+COUNTIF(beosztás!$HM121:$IQ121,"B2")*2+COUNTIF(beosztás!$HM121:$IQ121,"B3")*3+COUNTIF(beosztás!$HM121:$IQ121,"B5")*5+COUNTIF(beosztás!$HM121:$IQ121,"B6")*6+COUNTIF(beosztás!$HM121:$IQ121,"B7")*7+COUNTIF(beosztás!$HM121:$IQ121,"B8")*8+COUNTIF(beosztás!$HM121:$IQ121,"B9")*9+COUNTIF(beosztás!$HM121:$IQ121,"B10")*10+COUNTIF(beosztás!$HM121:$IQ121,"B11")*11+COUNTIF(beosztás!$HM121:$IQ121,"B12")*12+COUNTIF(beosztás!$HM121:$IQ121,"BP")*0</f>
        <v>0</v>
      </c>
      <c r="EY119" s="24">
        <f t="shared" si="631"/>
        <v>0</v>
      </c>
      <c r="EZ119" s="710">
        <f>IF(C119="",0,alapadatok!$AN$9)</f>
        <v>0</v>
      </c>
      <c r="FA119" s="19">
        <f t="shared" si="632"/>
        <v>0</v>
      </c>
      <c r="FB119" s="907">
        <f t="shared" si="633"/>
        <v>0</v>
      </c>
      <c r="FC119" s="40"/>
      <c r="FD119" s="25">
        <f t="shared" si="634"/>
        <v>0</v>
      </c>
      <c r="FE119" s="24">
        <f t="shared" si="635"/>
        <v>0</v>
      </c>
      <c r="FF119" s="24">
        <f t="shared" si="636"/>
        <v>0</v>
      </c>
      <c r="FG119" s="24">
        <f t="shared" si="637"/>
        <v>0</v>
      </c>
      <c r="FH119" s="24">
        <f t="shared" si="638"/>
        <v>0</v>
      </c>
      <c r="FI119" s="24">
        <f t="shared" si="639"/>
        <v>0</v>
      </c>
      <c r="FJ119" s="24">
        <f t="shared" si="640"/>
        <v>0</v>
      </c>
      <c r="FK119" s="24">
        <f t="shared" si="641"/>
        <v>0</v>
      </c>
      <c r="FL119" s="24">
        <f t="shared" si="642"/>
        <v>0</v>
      </c>
      <c r="FM119" s="24">
        <f t="shared" si="643"/>
        <v>0</v>
      </c>
      <c r="FN119" s="24">
        <f t="shared" si="644"/>
        <v>0</v>
      </c>
      <c r="FO119" s="19">
        <f t="shared" si="645"/>
        <v>0</v>
      </c>
      <c r="FP119" s="907">
        <f t="shared" si="646"/>
        <v>0</v>
      </c>
      <c r="FQ119" s="41"/>
      <c r="FR119" s="709">
        <f>COUNTIF(beosztás!$IR121:$JU121,"DE")*8</f>
        <v>0</v>
      </c>
      <c r="FS119" s="710">
        <f>COUNTIF(beosztás!$IR121:$JU121,"DU")*8</f>
        <v>0</v>
      </c>
      <c r="FT119" s="710">
        <f>COUNTIF(beosztás!$IR121:$JU121,"ÉJ")*8</f>
        <v>0</v>
      </c>
      <c r="FU119" s="710">
        <f>COUNTIF(beosztás!$IR121:$JU121,"N")*12</f>
        <v>0</v>
      </c>
      <c r="FV119" s="710">
        <f>COUNTIF(beosztás!$IR121:$JU121,"é")*12</f>
        <v>0</v>
      </c>
      <c r="FW119" s="710">
        <f>SUM(beosztás!$IR121:$JU121)</f>
        <v>0</v>
      </c>
      <c r="FX119" s="710">
        <f>COUNTIF(beosztás!$IR121:$JU121,"FÜ")*8</f>
        <v>0</v>
      </c>
      <c r="FY119" s="897">
        <f>(COUNTIF(beosztás!$IR121:$JU121,"SN")*12)+(COUNTIF(beosztás!$IR121:$JU121,"SDE")*8)+(COUNTIF(beosztás!$IR121:$JU121,"SDU")*8)+(COUNTIF(beosztás!$IR121:$JU121,"SÉ")*12)+(COUNTIF(beosztás!$IR121:$JU121,"SÉJ")*8)+(COUNTIF(beosztás!$IR121:$JU121,"S1")*1)+(COUNTIF(beosztás!$IR121:$JU121,"S2")*2)+(COUNTIF(beosztás!$IR121:$JU121,"S3")*3)+(COUNTIF(beosztás!$IR121:$JU121,"S4")*4)+(COUNTIF(beosztás!$IR121:$JU121,"S5")*5)+(COUNTIF(beosztás!$IR121:$JU121,"S6")*6)+(COUNTIF(beosztás!$IR121:$JU121,"S7")*7)+(COUNTIF(beosztás!$IR121:$JU121,"S8")*8)+(COUNTIF(beosztás!$IR121:$JU121,"S9")*9)+(COUNTIF(beosztás!$IR121:$JU121,"S10")*10)+(COUNTIF(beosztás!$IR121:$JU121,"S11")*11)+(COUNTIF(beosztás!$IR121:$JU121,"S12")*12)</f>
        <v>0</v>
      </c>
      <c r="FZ119" s="710">
        <f>COUNTIF(beosztás!$IR121:$JU121,"BN")*12+COUNTIF(beosztás!$IR121:$JU121,"BÉ")*12+COUNTIF(beosztás!$IR121:$JU121,"BDE")*8+COUNTIF(beosztás!$IR121:$JU121,"BDU")*8+COUNTIF(beosztás!$IR121:$JU121,"BÉJ")*8+COUNTIF(beosztás!$IR121:$JU121,"B1")*1+COUNTIF(beosztás!$IR121:$JU121,"B2")*2+COUNTIF(beosztás!$IR121:$JU121,"B3")*3+COUNTIF(beosztás!$IR121:$JU121,"B5")*5+COUNTIF(beosztás!$IR121:$JU121,"B6")*6+COUNTIF(beosztás!$IR121:$JU121,"B7")*7+COUNTIF(beosztás!$IR121:$JU121,"B8")*8+COUNTIF(beosztás!$IR121:$JU121,"B9")*9+COUNTIF(beosztás!$IR121:$JU121,"B10")*10+COUNTIF(beosztás!$IR121:$JU121,"B11")*11+COUNTIF(beosztás!$IR121:$JU121,"B12")*12+COUNTIF(beosztás!$IR121:$JU121,"BP")*0</f>
        <v>0</v>
      </c>
      <c r="GA119" s="24">
        <f t="shared" si="647"/>
        <v>0</v>
      </c>
      <c r="GB119" s="710">
        <f>IF(C119="",0,alapadatok!$AN$10)</f>
        <v>0</v>
      </c>
      <c r="GC119" s="19">
        <f t="shared" si="648"/>
        <v>0</v>
      </c>
      <c r="GD119" s="907">
        <f t="shared" si="649"/>
        <v>0</v>
      </c>
      <c r="GE119" s="42"/>
      <c r="GF119" s="709">
        <f>COUNTIF(beosztás!$JV121:$KZ121,"DE")*8</f>
        <v>0</v>
      </c>
      <c r="GG119" s="710">
        <f>COUNTIF(beosztás!$JV121:$KZ121,"DU")*8</f>
        <v>0</v>
      </c>
      <c r="GH119" s="710">
        <f>COUNTIF(beosztás!$JV121:$KZ121,"ÉJ")*8</f>
        <v>0</v>
      </c>
      <c r="GI119" s="710">
        <f>COUNTIF(beosztás!$JV121:$KZ121,"N")*12</f>
        <v>0</v>
      </c>
      <c r="GJ119" s="710">
        <f>COUNTIF(beosztás!$JV121:$KZ121,"É")*12</f>
        <v>0</v>
      </c>
      <c r="GK119" s="710">
        <f>SUM(beosztás!$JV121:$KZ121)</f>
        <v>0</v>
      </c>
      <c r="GL119" s="897">
        <f>(COUNTIF(beosztás!$JV121:$KZ121,"SN")*12)+(COUNTIF(beosztás!$JV121:$KZ121,"SDE")*8)+(COUNTIF(beosztás!$JV121:$KZ121,"SDU")*8)+(COUNTIF(beosztás!$JV121:$KZ121,"SÉ")*12)+(COUNTIF(beosztás!$JV121:$KZ121,"SÉJ")*8)+(COUNTIF(beosztás!$JV121:$KZ121,"S1")*1)+(COUNTIF(beosztás!$JV121:$KZ121,"S2")*2)+(COUNTIF(beosztás!$JV121:$KZ121,"S3")*3)+(COUNTIF(beosztás!$JV121:$KZ121,"S4")*4)+(COUNTIF(beosztás!$JV121:$KZ121,"S5")*5)+(COUNTIF(beosztás!$JV121:$KZ121,"S6")*6)+(COUNTIF(beosztás!$JV121:$KZ121,"S7")*7)+(COUNTIF(beosztás!$JV121:$KZ121,"S8")*8)+(COUNTIF(beosztás!$JV121:$KZ121,"S9")*9)+(COUNTIF(beosztás!$JV121:$KZ121,"S10")*10)+(COUNTIF(beosztás!$JV121:$KZ121,"S11")*11)+(COUNTIF(beosztás!$JV121:$KZ121,"S12")*12)</f>
        <v>0</v>
      </c>
      <c r="GM119" s="710">
        <f>COUNTIF(beosztás!$JV121:$KZ121,"FÜ")*8</f>
        <v>0</v>
      </c>
      <c r="GN119" s="710">
        <f>COUNTIF(beosztás!$JV121:$KZ121,"BN")*12+COUNTIF(beosztás!$JV121:$KZ121,"BÉ")*12+COUNTIF(beosztás!$JV121:$KZ121,"BDE")*8+COUNTIF(beosztás!$JV121:$KZ121,"BDU")*8+COUNTIF(beosztás!$JV121:$KZ121,"BÉJ")*8+COUNTIF(beosztás!$JV121:$KZ121,"B1")*1+COUNTIF(beosztás!$JV121:$KZ121,"B2")*2+COUNTIF(beosztás!$JV121:$KZ121,"B3")*3+COUNTIF(beosztás!$JV121:$KZ121,"B5")*5+COUNTIF(beosztás!$JV121:$KZ121,"B6")*6+COUNTIF(beosztás!$JV121:$KZ121,"B7")*7+COUNTIF(beosztás!$JV121:$KZ121,"B8")*8+COUNTIF(beosztás!$JV121:$KZ121,"B9")*9+COUNTIF(beosztás!$JV121:$KZ121,"B10")*10+COUNTIF(beosztás!$JV121:$KZ121,"B11")*11+COUNTIF(beosztás!$JV121:$KZ121,"B12")*12+COUNTIF(beosztás!$JV121:$KZ121,"BP")*0</f>
        <v>0</v>
      </c>
      <c r="GO119" s="24">
        <f t="shared" si="650"/>
        <v>0</v>
      </c>
      <c r="GP119" s="710">
        <f>IF(C119="",0,alapadatok!$AN$11)</f>
        <v>0</v>
      </c>
      <c r="GQ119" s="19">
        <f t="shared" si="651"/>
        <v>0</v>
      </c>
      <c r="GR119" s="907">
        <f t="shared" si="652"/>
        <v>0</v>
      </c>
      <c r="GS119" s="42"/>
      <c r="GT119" s="25">
        <f t="shared" si="653"/>
        <v>0</v>
      </c>
      <c r="GU119" s="24">
        <f t="shared" si="654"/>
        <v>0</v>
      </c>
      <c r="GV119" s="24">
        <f t="shared" si="655"/>
        <v>0</v>
      </c>
      <c r="GW119" s="24">
        <f t="shared" si="656"/>
        <v>0</v>
      </c>
      <c r="GX119" s="24">
        <f t="shared" si="657"/>
        <v>0</v>
      </c>
      <c r="GY119" s="24">
        <f t="shared" si="658"/>
        <v>0</v>
      </c>
      <c r="GZ119" s="24">
        <f t="shared" si="659"/>
        <v>0</v>
      </c>
      <c r="HA119" s="24">
        <f t="shared" si="660"/>
        <v>0</v>
      </c>
      <c r="HB119" s="24">
        <f t="shared" si="661"/>
        <v>0</v>
      </c>
      <c r="HC119" s="24">
        <f t="shared" si="662"/>
        <v>0</v>
      </c>
      <c r="HD119" s="24">
        <f t="shared" si="663"/>
        <v>0</v>
      </c>
      <c r="HE119" s="19">
        <f t="shared" si="664"/>
        <v>0</v>
      </c>
      <c r="HF119" s="907">
        <f t="shared" si="665"/>
        <v>0</v>
      </c>
      <c r="HG119" s="41"/>
      <c r="HH119" s="709">
        <f>COUNTIF(beosztás!$LA121:$MD121,"DE")*8</f>
        <v>0</v>
      </c>
      <c r="HI119" s="710">
        <f>COUNTIF(beosztás!$LA121:$MD121,"DU")*8</f>
        <v>0</v>
      </c>
      <c r="HJ119" s="710">
        <f>COUNTIF(beosztás!$LA121:$MD121,"ÉJ")*8</f>
        <v>0</v>
      </c>
      <c r="HK119" s="710">
        <f>COUNTIF(beosztás!$LA121:$MD121,"N")*12</f>
        <v>0</v>
      </c>
      <c r="HL119" s="710">
        <f>COUNTIF(beosztás!$LA121:$MD121,"é")*12</f>
        <v>0</v>
      </c>
      <c r="HM119" s="710">
        <f>SUM(beosztás!$LA121:$MD121)</f>
        <v>0</v>
      </c>
      <c r="HN119" s="710">
        <f>COUNTIF(beosztás!$LA121:$MD121,"FÜ")*8</f>
        <v>0</v>
      </c>
      <c r="HO119" s="897">
        <f>(COUNTIF(beosztás!$LA121:$MD121,"SN")*12)+(COUNTIF(beosztás!$LA121:$MD121,"SDE")*8)+(COUNTIF(beosztás!$LA121:$MD121,"SDU")*8)+(COUNTIF(beosztás!$LA121:$MD121,"SÉ")*12)+(COUNTIF(beosztás!$LA121:$MD121,"SÉJ")*8)+(COUNTIF(beosztás!$LA121:$MD121,"S1")*1)+(COUNTIF(beosztás!$LA121:$MD121,"S2")*2)+(COUNTIF(beosztás!$LA121:$MD121,"S3")*3)+(COUNTIF(beosztás!$LA121:$MD121,"S4")*4)+(COUNTIF(beosztás!$LA121:$MD121,"S5")*5)+(COUNTIF(beosztás!$LA121:$MD121,"S6")*6)+(COUNTIF(beosztás!$LA121:$MD121,"S7")*7)+(COUNTIF(beosztás!$LA121:$MD121,"S8")*8)+(COUNTIF(beosztás!$LA121:$MD121,"S9")*9)+(COUNTIF(beosztás!$LA121:$MD121,"S10")*10)+(COUNTIF(beosztás!$LA121:$MD121,"S11")*11)+(COUNTIF(beosztás!$LA121:$MD121,"S12")*12)</f>
        <v>0</v>
      </c>
      <c r="HP119" s="710">
        <f>COUNTIF(beosztás!$LA121:$MD121,"BN")*12+COUNTIF(beosztás!$LA121:$MD121,"BÉ")*12+COUNTIF(beosztás!$LA121:$MD121,"BDE")*8+COUNTIF(beosztás!$LA121:$MD121,"BDU")*8+COUNTIF(beosztás!$LA121:$MD121,"BÉJ")*8+COUNTIF(beosztás!$LA121:$MD121,"B1")*1+COUNTIF(beosztás!$LA121:$MD121,"B2")*2+COUNTIF(beosztás!$LA121:$MD121,"B3")*3+COUNTIF(beosztás!$KZ121:$MC121,"B5")*5+COUNTIF(beosztás!$KZ121:$MC121,"B6")*6+COUNTIF(beosztás!$KZ121:$MC121,"B7")*7+COUNTIF(beosztás!$KZ121:$MC121,"B8")*8+COUNTIF(beosztás!$LA121:$MD121,"B9")*9+COUNTIF(beosztás!$LA121:$MD121,"B10")*10+COUNTIF(beosztás!$LA121:$MD121,"B11")*11+COUNTIF(beosztás!$LA121:$MD121,"B12")*12+COUNTIF(beosztás!$LA121:$MD121,"BP")*0</f>
        <v>0</v>
      </c>
      <c r="HQ119" s="24">
        <f t="shared" si="666"/>
        <v>0</v>
      </c>
      <c r="HR119" s="710">
        <f>IF(C119="",0,alapadatok!$AN$12)</f>
        <v>0</v>
      </c>
      <c r="HS119" s="19">
        <f t="shared" si="667"/>
        <v>0</v>
      </c>
      <c r="HT119" s="907">
        <f t="shared" si="668"/>
        <v>0</v>
      </c>
      <c r="HU119" s="42"/>
      <c r="HV119" s="709">
        <f>COUNTIF(beosztás!$ME121:$NI121,"DE")*8</f>
        <v>0</v>
      </c>
      <c r="HW119" s="710">
        <f>COUNTIF(beosztás!$ME121:$NI121,"DU")*8</f>
        <v>0</v>
      </c>
      <c r="HX119" s="710">
        <f>COUNTIF(beosztás!$ME121:$NI121,"ÉJ")*8</f>
        <v>0</v>
      </c>
      <c r="HY119" s="710">
        <f>COUNTIF(beosztás!$ME121:$NI121,"N")*12</f>
        <v>0</v>
      </c>
      <c r="HZ119" s="710">
        <f>COUNTIF(beosztás!$ME121:$NI121,"É")*12</f>
        <v>0</v>
      </c>
      <c r="IA119" s="710">
        <f>SUM(beosztás!$ME121:$NI121)</f>
        <v>0</v>
      </c>
      <c r="IB119" s="710">
        <f>(COUNTIF(beosztás!$ME121:$NI121,"SN")*12)+(COUNTIF(beosztás!$ME121:$NI121,"SDE")*8)+(COUNTIF(beosztás!$ME121:$NI121,"SDU")*8)+(COUNTIF(beosztás!$ME121:$NI121,"SÉ")*12)+(COUNTIF(beosztás!$ME121:$NI121,"SÉJ")*8)+(COUNTIF(beosztás!$ME121:$NI121,"S1")*1)+(COUNTIF(beosztás!$ME121:$NI121,"S2")*2)+(COUNTIF(beosztás!$ME121:$NI121,"S3")*3)+(COUNTIF(beosztás!$ME121:$NI121,"S4")*4)+(COUNTIF(beosztás!$ME121:$NI121,"S5")*5)+(COUNTIF(beosztás!$ME121:$NI121,"S6")*6)+(COUNTIF(beosztás!$ME121:$NI121,"S7")*7)+(COUNTIF(beosztás!$ME121:$NI121,"S8")*8)+(COUNTIF(beosztás!$ME121:$NI121,"S9")*9)+(COUNTIF(beosztás!$ME121:$NI121,"S10")*10)+(COUNTIF(beosztás!$ME121:$NI121,"S11")*11)+(COUNTIF(beosztás!$ME121:$NI121,"S12")*12)</f>
        <v>0</v>
      </c>
      <c r="IC119" s="710">
        <f>COUNTIF(beosztás!$ME121:$NI121,"FÜ")*8</f>
        <v>0</v>
      </c>
      <c r="ID119" s="710">
        <f>COUNTIF(beosztás!$ME121:$NI121,"BN")*12+COUNTIF(beosztás!$ME121:$NI121,"BÉ")*12+COUNTIF(beosztás!$ME121:$NI121,"BDE")*8+COUNTIF(beosztás!$ME121:$NI121,"BDU")*8+COUNTIF(beosztás!$ME121:$NI121,"BÉJ")*8+COUNTIF(beosztás!$ME121:$NI121,"B1")*1+COUNTIF(beosztás!$ME121:$NI121,"B2")*2+COUNTIF(beosztás!$ME121:$NI121,"B3")*3+COUNTIF(beosztás!$ME121:$NI121,"B5")*5+COUNTIF(beosztás!$ME121:$NI121,"B6")*6+COUNTIF(beosztás!$ME121:$NI121,"B7")*7+COUNTIF(beosztás!$ME121:$NI121,"B8")*8+COUNTIF(beosztás!$ME121:$NI121,"B9")*9+COUNTIF(beosztás!$ME121:$NI121,"B10")*10+COUNTIF(beosztás!$ME121:$NI121,"B11")*11+COUNTIF(beosztás!$ME121:$NI121,"B12")*12+COUNTIF(beosztás!$ME121:$NI121,"BP")*0</f>
        <v>0</v>
      </c>
      <c r="IE119" s="24">
        <f t="shared" si="669"/>
        <v>0</v>
      </c>
      <c r="IF119" s="710">
        <f>IF(C119="",0,alapadatok!$AN$13)</f>
        <v>0</v>
      </c>
      <c r="IG119" s="19">
        <f t="shared" si="670"/>
        <v>0</v>
      </c>
      <c r="IH119" s="741">
        <f t="shared" si="671"/>
        <v>0</v>
      </c>
      <c r="II119" s="42"/>
      <c r="IJ119" s="25">
        <f t="shared" si="672"/>
        <v>0</v>
      </c>
      <c r="IK119" s="24">
        <f t="shared" si="673"/>
        <v>0</v>
      </c>
      <c r="IL119" s="24">
        <f t="shared" si="674"/>
        <v>0</v>
      </c>
      <c r="IM119" s="24">
        <f t="shared" si="675"/>
        <v>0</v>
      </c>
      <c r="IN119" s="24">
        <f t="shared" si="676"/>
        <v>0</v>
      </c>
      <c r="IO119" s="24">
        <f t="shared" si="677"/>
        <v>0</v>
      </c>
      <c r="IP119" s="24">
        <f t="shared" si="678"/>
        <v>0</v>
      </c>
      <c r="IQ119" s="24">
        <f t="shared" si="679"/>
        <v>0</v>
      </c>
      <c r="IR119" s="24">
        <f t="shared" si="680"/>
        <v>0</v>
      </c>
      <c r="IS119" s="24">
        <f t="shared" si="681"/>
        <v>0</v>
      </c>
      <c r="IT119" s="24">
        <f t="shared" si="682"/>
        <v>0</v>
      </c>
      <c r="IU119" s="19">
        <f t="shared" si="683"/>
        <v>0</v>
      </c>
      <c r="IV119" s="907">
        <f t="shared" si="684"/>
        <v>0</v>
      </c>
      <c r="IW119" s="43"/>
      <c r="JF119" s="21"/>
      <c r="JG119" s="21"/>
    </row>
    <row r="120" spans="1:267" ht="15.75" hidden="1" thickBot="1" x14ac:dyDescent="0.3">
      <c r="A120" s="66">
        <f>IF(beosztás!A122=0,"",beosztás!A122)</f>
        <v>7</v>
      </c>
      <c r="B120" s="63" t="str">
        <f>IF(beosztás!B122=0,"",beosztás!B122)</f>
        <v/>
      </c>
      <c r="C120" s="64" t="str">
        <f>IF(beosztás!C122=0,"",beosztás!C122)</f>
        <v/>
      </c>
      <c r="D120" s="65" t="str">
        <f>IF(beosztás!D122=0,"",beosztás!D122)</f>
        <v/>
      </c>
      <c r="E120" s="18"/>
      <c r="F120" s="709">
        <f>COUNTIF(beosztás!$I122:$AM122,"DE")*8</f>
        <v>0</v>
      </c>
      <c r="G120" s="710">
        <f>COUNTIF(beosztás!$I122:$AM122,"DU")*8</f>
        <v>0</v>
      </c>
      <c r="H120" s="710">
        <f>COUNTIF(beosztás!$I122:$AM122,"ÉJ")*8</f>
        <v>0</v>
      </c>
      <c r="I120" s="710">
        <f>COUNTIF(beosztás!$I122:$AM122,"N")*12</f>
        <v>0</v>
      </c>
      <c r="J120" s="710">
        <f>COUNTIF(beosztás!$I122:$AM122,"é")*12</f>
        <v>0</v>
      </c>
      <c r="K120" s="710">
        <f>SUM(beosztás!$I122:$AM122)</f>
        <v>0</v>
      </c>
      <c r="L120" s="710">
        <f>COUNTIF(beosztás!$I122:$AM122,"FÜ")*8</f>
        <v>0</v>
      </c>
      <c r="M120" s="710">
        <f>(COUNTIF(beosztás!$I122:$AM122,"SN")*12)+(COUNTIF(beosztás!$I122:$AM122,"SDE")*8)+(COUNTIF(beosztás!$I122:$AM122,"SDU")*8)+(COUNTIF(beosztás!$I122:$AM122,"S1")*1)+(COUNTIF(beosztás!$I122:$AM122,"S2")*2)+(COUNTIF(beosztás!$I122:$AM122,"S3")*3)+(COUNTIF(beosztás!$I122:$AM122,"S4")*4)+(COUNTIF(beosztás!$I122:$AM122,"S5")*5)+(COUNTIF(beosztás!$I122:$AM122,"S6")*6)+(COUNTIF(beosztás!$I122:$AM122,"S7")*7)+(COUNTIF(beosztás!$I122:$AM122,"S8")*8)+(COUNTIF(beosztás!$I122:$AM122,"S9")*9)+(COUNTIF(beosztás!$I122:$AM122,"S10")*10)+(COUNTIF(beosztás!$I122:$AM122,"S11")*11)+(COUNTIF(beosztás!$I122:$AM122,"S12")*12)+(COUNTIF(beosztás!$I122:$AM122,"SÉ")*12)+(COUNTIF(beosztás!$I122:$AM122,"SÉJ")*8)</f>
        <v>0</v>
      </c>
      <c r="N120" s="710">
        <f>COUNTIF(beosztás!$I122:$AM122,"BN")*12+COUNTIF(beosztás!$I122:$AM122,"BÉ")*12+COUNTIF(beosztás!$I122:$AM122,"BDE")*8+COUNTIF(beosztás!$I122:$AM122,"BDU")*8+COUNTIF(beosztás!$I122:$AM122,"BÉJ")*8+COUNTIF(beosztás!$I122:$AM122,"B1")*1+COUNTIF(beosztás!$I122:$AM122,"B2")*2+COUNTIF(beosztás!$I122:$AM122,"B3")*3+COUNTIF(beosztás!$I122:$AM122,"B5")*5+COUNTIF(beosztás!$I122:$AM122,"B6")*6+COUNTIF(beosztás!$I122:$AM122,"B7")*7+COUNTIF(beosztás!$I122:$AM122,"B8")*8+COUNTIF(beosztás!$I122:$AM122,"B9")*9+COUNTIF(beosztás!$I122:$AM122,"B10")*10+COUNTIF(beosztás!$I122:$AM122,"B11")*11+COUNTIF(beosztás!$I122:$AM122,"B12")*12+COUNTIF(beosztás!$I122:$AM122,"BP")*0</f>
        <v>0</v>
      </c>
      <c r="O120" s="24">
        <f t="shared" si="576"/>
        <v>0</v>
      </c>
      <c r="P120" s="710">
        <f>IF(C120="",0,alapadatok!$AN$2)</f>
        <v>0</v>
      </c>
      <c r="Q120" s="19">
        <f t="shared" si="577"/>
        <v>0</v>
      </c>
      <c r="R120" s="741">
        <f t="shared" si="578"/>
        <v>0</v>
      </c>
      <c r="S120" s="40"/>
      <c r="T120" s="709">
        <f>COUNTIF(beosztás!$AN122:$BO122,"DE")*8</f>
        <v>0</v>
      </c>
      <c r="U120" s="710">
        <f>COUNTIF(beosztás!$AN122:$BO122,"DU")*8</f>
        <v>0</v>
      </c>
      <c r="V120" s="710">
        <f>COUNTIF(beosztás!$AN122:$BO122,"ÉJ")*8</f>
        <v>0</v>
      </c>
      <c r="W120" s="710">
        <f>COUNTIF(beosztás!$AN122:$BO122,"N")*12</f>
        <v>0</v>
      </c>
      <c r="X120" s="710">
        <f>COUNTIF(beosztás!$AN122:$BO122,"É")*12</f>
        <v>0</v>
      </c>
      <c r="Y120" s="710">
        <f>SUM(beosztás!$AN122:$BO122)</f>
        <v>0</v>
      </c>
      <c r="Z120" s="710">
        <f>(COUNTIF(beosztás!$AN122:$BO122,"SN")*12)+(COUNTIF(beosztás!$AN122:$BO122,"SDE")*8)+(COUNTIF(beosztás!$AN122:$BO122,"SDU")*8)+(COUNTIF(beosztás!$AN122:$BO122,"SÉ")*12)+(COUNTIF(beosztás!$AN122:$BO122,"SÉJ")*8)+(COUNTIF(beosztás!$AN122:$BO122,"S1")*1)+(COUNTIF(beosztás!$AN122:$BO122,"S2")*2)+(COUNTIF(beosztás!$AN122:$BO122,"S3")*3)+(COUNTIF(beosztás!$AN122:$BO122,"S4")*4)+(COUNTIF(beosztás!$AN122:$BO122,"S5")*5)+(COUNTIF(beosztás!$AN122:$BO122,"S6")*6)+(COUNTIF(beosztás!$AN122:$BO122,"S7")*7)+(COUNTIF(beosztás!$AN122:$BO122,"S8")*8)+(COUNTIF(beosztás!$AN122:$BO122,"S9")*9)+(COUNTIF(beosztás!$AN122:$BO122,"S10")*10)+(COUNTIF(beosztás!$AN122:$BO122,"S11")*11)+(COUNTIF(beosztás!$AN122:$BO122,"S12")*12)</f>
        <v>0</v>
      </c>
      <c r="AA120" s="710">
        <f>COUNTIF(beosztás!$AN122:$BO122,"FÜ")*8</f>
        <v>0</v>
      </c>
      <c r="AB120" s="710">
        <f>COUNTIF(beosztás!$AN122:$BO122,"BN")*12+COUNTIF(beosztás!$AN122:$BO122,"BÉ")*12+COUNTIF(beosztás!$AN122:$BO122,"BDE")*8+COUNTIF(beosztás!$AN122:$BO122,"BDU")*8+COUNTIF(beosztás!$AN122:$BO122,"BÉJ")*8+COUNTIF(beosztás!$AN122:$BO122,"B1")*1+COUNTIF(beosztás!$AN122:$BO122,"B2")*2+COUNTIF(beosztás!$AN122:$BO122,"B3")*3+COUNTIF(beosztás!$AN122:$BO122,"B5")*5+COUNTIF(beosztás!$AN122:$BO122,"B6")*6+COUNTIF(beosztás!$AN122:$BO122,"B7")*7+COUNTIF(beosztás!$AN122:$BO122,"B8")*8+COUNTIF(beosztás!$AN122:$BO122,"B9")*9+COUNTIF(beosztás!$AN122:$BO122,"B10")*10+COUNTIF(beosztás!$AN122:$BO122,"B11")*11+COUNTIF(beosztás!$AN122:$BO122,"B12")*12+COUNTIF(beosztás!$AN122:$BO122,"BP")*0</f>
        <v>0</v>
      </c>
      <c r="AC120" s="24">
        <f t="shared" si="579"/>
        <v>0</v>
      </c>
      <c r="AD120" s="710">
        <f>IF(C120="",0,alapadatok!$AN$3)</f>
        <v>0</v>
      </c>
      <c r="AE120" s="19">
        <f t="shared" si="421"/>
        <v>0</v>
      </c>
      <c r="AF120" s="741">
        <f t="shared" si="580"/>
        <v>0</v>
      </c>
      <c r="AG120" s="40"/>
      <c r="AH120" s="25">
        <f t="shared" si="581"/>
        <v>0</v>
      </c>
      <c r="AI120" s="24">
        <f t="shared" si="582"/>
        <v>0</v>
      </c>
      <c r="AJ120" s="24">
        <f t="shared" si="583"/>
        <v>0</v>
      </c>
      <c r="AK120" s="24">
        <f t="shared" si="584"/>
        <v>0</v>
      </c>
      <c r="AL120" s="24">
        <f t="shared" si="585"/>
        <v>0</v>
      </c>
      <c r="AM120" s="24">
        <f t="shared" si="586"/>
        <v>0</v>
      </c>
      <c r="AN120" s="24">
        <f t="shared" si="587"/>
        <v>0</v>
      </c>
      <c r="AO120" s="24">
        <f t="shared" si="588"/>
        <v>0</v>
      </c>
      <c r="AP120" s="24">
        <f t="shared" si="431"/>
        <v>0</v>
      </c>
      <c r="AQ120" s="24">
        <f t="shared" si="432"/>
        <v>0</v>
      </c>
      <c r="AR120" s="24">
        <f t="shared" si="433"/>
        <v>0</v>
      </c>
      <c r="AS120" s="19">
        <f t="shared" si="434"/>
        <v>0</v>
      </c>
      <c r="AT120" s="741">
        <f t="shared" si="589"/>
        <v>0</v>
      </c>
      <c r="AU120" s="41"/>
      <c r="AV120" s="709">
        <f>COUNTIF(beosztás!$BP122:$CT122,"DE")*8</f>
        <v>0</v>
      </c>
      <c r="AW120" s="710">
        <f>COUNTIF(beosztás!$BP122:$CT122,"DU")*8</f>
        <v>0</v>
      </c>
      <c r="AX120" s="710">
        <f>COUNTIF(beosztás!$BP122:$CT122,"ÉJ")*8</f>
        <v>0</v>
      </c>
      <c r="AY120" s="710">
        <f>COUNTIF(beosztás!$BP122:$CT122,"N")*12</f>
        <v>0</v>
      </c>
      <c r="AZ120" s="710">
        <f>COUNTIF(beosztás!$BP122:$CT122,"é")*12</f>
        <v>0</v>
      </c>
      <c r="BA120" s="710">
        <f>SUM(beosztás!$BP122:$CT122)</f>
        <v>0</v>
      </c>
      <c r="BB120" s="710">
        <f>COUNTIF(beosztás!$BP122:$CT122,"FÜ")*8</f>
        <v>0</v>
      </c>
      <c r="BC120" s="897">
        <f>(COUNTIF(beosztás!$BP122:$CT122,"SN")*12)+(COUNTIF(beosztás!$BP122:$CT122,"SDE")*8)+(COUNTIF(beosztás!$BP122:$CT122,"SDU")*8)+(COUNTIF(beosztás!$BP122:$CT122,"SÉ")*12)+(COUNTIF(beosztás!$BP122:$CT122,"SÉJ")*8)+(COUNTIF(beosztás!$BP122:$CT122,"S1")*1)+(COUNTIF(beosztás!$BP122:$CT122,"S2")*2)+(COUNTIF(beosztás!$BP122:$CT122,"S3")*3)+(COUNTIF(beosztás!$BP122:$CT122,"S4")*4)+(COUNTIF(beosztás!$BP122:$CT122,"S5")*5)+(COUNTIF(beosztás!$BP122:$CT122,"S6")*6)+(COUNTIF(beosztás!$BP122:$CT122,"S7")*7)+(COUNTIF(beosztás!$BP122:$CT122,"S8")*8)+(COUNTIF(beosztás!$BP122:$CT122,"S9")*9)+(COUNTIF(beosztás!$BP122:$CT122,"S10")*10)+(COUNTIF(beosztás!$BP122:$CT122,"S11")*11)+(COUNTIF(beosztás!$BP122:$CT122,"S12")*12)</f>
        <v>0</v>
      </c>
      <c r="BD120" s="710">
        <f>COUNTIF(beosztás!$BP122:$CT122,"BN")*12+COUNTIF(beosztás!$BP122:$CT122,"BÉ")*12+COUNTIF(beosztás!$BP122:$CT122,"BDE")*8+COUNTIF(beosztás!$BP122:$CT122,"BDU")*8+COUNTIF(beosztás!$BP122:$CT122,"BÉJ")*8+COUNTIF(beosztás!$BP122:$CT122,"B1")*1+COUNTIF(beosztás!$BP122:$CT122,"B2")*2+COUNTIF(beosztás!$BP122:$CT122,"B3")*3+COUNTIF(beosztás!$BP122:$CT122,"B5")*5+COUNTIF(beosztás!$BP122:$CT122,"B6")*6+COUNTIF(beosztás!$BP122:$CT122,"B7")*7+COUNTIF(beosztás!$BP122:$CT122,"B8")*8+COUNTIF(beosztás!$BP122:$CT122,"B9")*9+COUNTIF(beosztás!$BP122:$CT122,"B10")*10+COUNTIF(beosztás!$BP122:$CT122,"B11")*11+COUNTIF(beosztás!$BP122:$CT122,"B12")*12+COUNTIF(beosztás!$BP122:$CT122,"BP")*0</f>
        <v>0</v>
      </c>
      <c r="BE120" s="24">
        <f t="shared" si="590"/>
        <v>0</v>
      </c>
      <c r="BF120" s="710">
        <f>IF(C120="",0,alapadatok!$AN$4)</f>
        <v>0</v>
      </c>
      <c r="BG120" s="19">
        <f t="shared" si="591"/>
        <v>0</v>
      </c>
      <c r="BH120" s="741">
        <f t="shared" si="592"/>
        <v>0</v>
      </c>
      <c r="BI120" s="40"/>
      <c r="BJ120" s="709">
        <f>COUNTIF(beosztás!$CU122:$DX122,"DE")*8</f>
        <v>0</v>
      </c>
      <c r="BK120" s="710">
        <f>COUNTIF(beosztás!$CU122:$DX122,"DU")*8</f>
        <v>0</v>
      </c>
      <c r="BL120" s="710">
        <f>COUNTIF(beosztás!$CU122:$DX122,"ÉJ")*8</f>
        <v>0</v>
      </c>
      <c r="BM120" s="710">
        <f>COUNTIF(beosztás!$CU122:$DX122,"N")*12</f>
        <v>0</v>
      </c>
      <c r="BN120" s="710">
        <f>COUNTIF(beosztás!$CU122:$DX122,"É")*12</f>
        <v>0</v>
      </c>
      <c r="BO120" s="710">
        <f>SUM(beosztás!$CU122:$DX122)</f>
        <v>0</v>
      </c>
      <c r="BP120" s="897">
        <f>(COUNTIF(beosztás!$CU122:$DX122,"SN")*12)+(COUNTIF(beosztás!$CU122:$DX122,"SDE")*8)+(COUNTIF(beosztás!$CU122:$DX122,"SDU")*8)+(COUNTIF(beosztás!$CU122:$DX122,"SÉ")*12)+(COUNTIF(beosztás!$CU122:$DX122,"SÉJ")*8)+(COUNTIF(beosztás!$CU122:$DX122,"S1")*1)+(COUNTIF(beosztás!$CU122:$DX122,"S2")*2)+(COUNTIF(beosztás!$CU122:$DX122,"S3")*3)+(COUNTIF(beosztás!$CU122:$DX122,"S4")*4)+(COUNTIF(beosztás!$CU122:$DX122,"S5")*5)+(COUNTIF(beosztás!$CU122:$DX122,"S6")*6)+(COUNTIF(beosztás!$CU122:$DX122,"S7")*7)+(COUNTIF(beosztás!$CU122:$DX122,"S8")*8)+(COUNTIF(beosztás!$CU122:$DX122,"S9")*9)+(COUNTIF(beosztás!$CU122:$DX122,"S10")*10)+(COUNTIF(beosztás!$CU122:$DX122,"S11")*11)+(COUNTIF(beosztás!$CU122:$DX122,"S12")*12)</f>
        <v>0</v>
      </c>
      <c r="BQ120" s="710">
        <f>COUNTIF(beosztás!$CU122:$DX122,"FÜ")*8</f>
        <v>0</v>
      </c>
      <c r="BR120" s="710">
        <f>COUNTIF(beosztás!$CU122:$DX122,"BN")*12+COUNTIF(beosztás!$CU122:$DX122,"BÉ")*12+COUNTIF(beosztás!$CU122:$DX122,"BDE")*8+COUNTIF(beosztás!$CU122:$DX122,"BDU")*8+COUNTIF(beosztás!$CU122:$DX122,"BÉJ")*8+COUNTIF(beosztás!$CU122:$DX122,"B1")*1+COUNTIF(beosztás!$CU122:$DX122,"B2")*2+COUNTIF(beosztás!$CU122:$DX122,"B3")*3+COUNTIF(beosztás!$CU122:$DX122,"B5")*5+COUNTIF(beosztás!$CU122:$DX122,"B6")*6+COUNTIF(beosztás!$CU122:$DX122,"B7")*7+COUNTIF(beosztás!$CU122:$DX122,"B8")*8+COUNTIF(beosztás!$CU122:$DX122,"B9")*9+COUNTIF(beosztás!$CU122:$DX122,"B10")*10+COUNTIF(beosztás!$CU122:$DX122,"B11")*11+COUNTIF(beosztás!$CU122:$DX122,"B12")*12+COUNTIF(beosztás!$CU122:$DX122,"BP")*0</f>
        <v>0</v>
      </c>
      <c r="BS120" s="24">
        <f t="shared" si="593"/>
        <v>0</v>
      </c>
      <c r="BT120" s="710">
        <f>IF(C120="",0,alapadatok!$AN$5)</f>
        <v>0</v>
      </c>
      <c r="BU120" s="19">
        <f t="shared" si="594"/>
        <v>0</v>
      </c>
      <c r="BV120" s="741">
        <f t="shared" si="595"/>
        <v>0</v>
      </c>
      <c r="BW120" s="40"/>
      <c r="BX120" s="25">
        <f t="shared" si="596"/>
        <v>0</v>
      </c>
      <c r="BY120" s="24">
        <f t="shared" si="597"/>
        <v>0</v>
      </c>
      <c r="BZ120" s="24">
        <f t="shared" si="598"/>
        <v>0</v>
      </c>
      <c r="CA120" s="24">
        <f t="shared" si="599"/>
        <v>0</v>
      </c>
      <c r="CB120" s="24">
        <f t="shared" si="600"/>
        <v>0</v>
      </c>
      <c r="CC120" s="24">
        <f t="shared" si="601"/>
        <v>0</v>
      </c>
      <c r="CD120" s="24">
        <f t="shared" si="602"/>
        <v>0</v>
      </c>
      <c r="CE120" s="24">
        <f t="shared" si="603"/>
        <v>0</v>
      </c>
      <c r="CF120" s="24">
        <f t="shared" si="604"/>
        <v>0</v>
      </c>
      <c r="CG120" s="24">
        <f t="shared" si="605"/>
        <v>0</v>
      </c>
      <c r="CH120" s="24">
        <f t="shared" si="606"/>
        <v>0</v>
      </c>
      <c r="CI120" s="19">
        <f t="shared" si="607"/>
        <v>0</v>
      </c>
      <c r="CJ120" s="741">
        <f t="shared" si="608"/>
        <v>0</v>
      </c>
      <c r="CK120" s="41"/>
      <c r="CL120" s="709">
        <f>COUNTIF(beosztás!$DY122:$FC122,"DE")*8</f>
        <v>0</v>
      </c>
      <c r="CM120" s="710">
        <f>COUNTIF(beosztás!$DY122:$FC122,"DU")*8</f>
        <v>0</v>
      </c>
      <c r="CN120" s="710">
        <f>COUNTIF(beosztás!$DY122:$FC122,"ÉJ")*8</f>
        <v>0</v>
      </c>
      <c r="CO120" s="710">
        <f>COUNTIF(beosztás!$DY122:$FC122,"N")*12</f>
        <v>0</v>
      </c>
      <c r="CP120" s="710">
        <f>COUNTIF(beosztás!$DY122:$FC122,"é")*12</f>
        <v>0</v>
      </c>
      <c r="CQ120" s="710">
        <f>SUM(beosztás!$DY122:$FC122)</f>
        <v>0</v>
      </c>
      <c r="CR120" s="710">
        <f>COUNTIF(beosztás!$DY122:$FC122,"FÜ")*8</f>
        <v>0</v>
      </c>
      <c r="CS120" s="897">
        <f>(COUNTIF(beosztás!$DY122:$FC122,"SN")*12)+(COUNTIF(beosztás!$DY122:$FC122,"SDE")*8)+(COUNTIF(beosztás!$DY122:$FC122,"SDU")*8)+(COUNTIF(beosztás!$DY122:$FC122,"SÉ")*12)+(COUNTIF(beosztás!$DY122:$FC122,"SÉJ")*8)+(COUNTIF(beosztás!$DY122:$FC122,"S1")*1)+(COUNTIF(beosztás!$DY122:$FC122,"S2")*2)+(COUNTIF(beosztás!$DY122:$FC122,"S3")*3)+(COUNTIF(beosztás!$DY122:$FC122,"S4")*4)+(COUNTIF(beosztás!$DY122:$FC122,"S5")*5)+(COUNTIF(beosztás!$DY122:$FC122,"S6")*6)+(COUNTIF(beosztás!$DY122:$FC122,"S7")*7)+(COUNTIF(beosztás!$DY122:$FC122,"S8")*8)+(COUNTIF(beosztás!$DY122:$FC122,"S9")*9)+(COUNTIF(beosztás!$DY122:$FC122,"S10")*10)+(COUNTIF(beosztás!$DY122:$FC122,"S11")*11)+(COUNTIF(beosztás!$DY122:$FC122,"S12")*12)</f>
        <v>0</v>
      </c>
      <c r="CT120" s="710">
        <f>COUNTIF(beosztás!$DY122:$FC122,"BN")*12+COUNTIF(beosztás!$DY122:$FC122,"BÉ")*12+COUNTIF(beosztás!$DY122:$FC122,"BDE")*8+COUNTIF(beosztás!$DY122:$FC122,"BDU")*8+COUNTIF(beosztás!$DY122:$FC122,"BÉJ")*8+COUNTIF(beosztás!$DY122:$FC122,"B1")*1+COUNTIF(beosztás!$DY122:$FC122,"B2")*2+COUNTIF(beosztás!$DY122:$FC122,"B3")*3+COUNTIF(beosztás!$DY122:$FC122,"B5")*5+COUNTIF(beosztás!$DY122:$FC122,"B6")*6+COUNTIF(beosztás!$DY122:$FC122,"B7")*7+COUNTIF(beosztás!$DY122:$FC122,"B8")*8+COUNTIF(beosztás!$DY122:$FC122,"B9")*9+COUNTIF(beosztás!$DY122:$FC122,"B10")*10+COUNTIF(beosztás!$DY122:$FC122,"B11")*11+COUNTIF(beosztás!$DY122:$FC122,"B12")*12+COUNTIF(beosztás!$DY122:$FC122,"BP")*0</f>
        <v>0</v>
      </c>
      <c r="CU120" s="24">
        <f t="shared" si="609"/>
        <v>0</v>
      </c>
      <c r="CV120" s="710">
        <f>IF(C120="",0,alapadatok!$AN$6)</f>
        <v>0</v>
      </c>
      <c r="CW120" s="19">
        <f t="shared" si="610"/>
        <v>0</v>
      </c>
      <c r="CX120" s="907">
        <f t="shared" si="611"/>
        <v>0</v>
      </c>
      <c r="CY120" s="40"/>
      <c r="CZ120" s="709">
        <f>COUNTIF(beosztás!$FD122:$GG122,"DE")*8</f>
        <v>0</v>
      </c>
      <c r="DA120" s="710">
        <f>COUNTIF(beosztás!$FD122:$GG122,"DU")*8</f>
        <v>0</v>
      </c>
      <c r="DB120" s="710">
        <f>COUNTIF(beosztás!$FD122:$GG122,"ÉJ")*8</f>
        <v>0</v>
      </c>
      <c r="DC120" s="710">
        <f>COUNTIF(beosztás!$FD122:$GG122,"N")*12</f>
        <v>0</v>
      </c>
      <c r="DD120" s="710">
        <f>COUNTIF(beosztás!$FD122:$GG122,"É")*12</f>
        <v>0</v>
      </c>
      <c r="DE120" s="710">
        <f>SUM(beosztás!$FD122:$GG122)</f>
        <v>0</v>
      </c>
      <c r="DF120" s="897">
        <f>(COUNTIF(beosztás!$FD122:$GG122,"SN")*12)+(COUNTIF(beosztás!$FD122:$GG122,"SDE")*8)+(COUNTIF(beosztás!$FD122:$GG122,"SDU")*8)+(COUNTIF(beosztás!$FD122:$GG122,"SÉ")*12)+(COUNTIF(beosztás!$FD122:$GG122,"SÉJ")*8)+(COUNTIF(beosztás!$FD122:$GG122,"S1")*1)+(COUNTIF(beosztás!$FD122:$GG122,"S2")*2)+(COUNTIF(beosztás!$FD122:$GG122,"S3")*3)+(COUNTIF(beosztás!$FD122:$GG122,"S4")*4)+(COUNTIF(beosztás!$FD122:$GG122,"S5")*5)+(COUNTIF(beosztás!$FD122:$GG122,"S6")*6)+(COUNTIF(beosztás!$FD122:$GG122,"S7")*7)+(COUNTIF(beosztás!$FD122:$GG122,"S8")*8)+(COUNTIF(beosztás!$FD122:$GG122,"S9")*9)+(COUNTIF(beosztás!$FD122:$GG122,"S10")*10)+(COUNTIF(beosztás!$FD122:$GG122,"S11")*11)+(COUNTIF(beosztás!$FD122:$GG122,"S12")*12)</f>
        <v>0</v>
      </c>
      <c r="DG120" s="710">
        <f>COUNTIF(beosztás!$FD122:$GG122,"FÜ")*8</f>
        <v>0</v>
      </c>
      <c r="DH120" s="710">
        <f>COUNTIF(beosztás!$FD122:$GG122,"BN")*12+COUNTIF(beosztás!$FD122:$GG122,"BÉ")*12+COUNTIF(beosztás!$FD122:$GG122,"BDE")*8+COUNTIF(beosztás!$FD122:$GG122,"BDU")*8+COUNTIF(beosztás!$FD122:$GG122,"BÉJ")*8+COUNTIF(beosztás!$FD122:$GG122,"B1")*1+COUNTIF(beosztás!$FD122:$GG122,"B2")*2+COUNTIF(beosztás!$FD122:$GG122,"B3")*3+COUNTIF(beosztás!$FD122:$GG122,"B5")*5+COUNTIF(beosztás!$FD122:$GG122,"B6")*6+COUNTIF(beosztás!$FD122:$GG122,"B7")*7+COUNTIF(beosztás!$FD122:$GG122,"B8")*8+COUNTIF(beosztás!$FD122:$GG122,"B9")*9+COUNTIF(beosztás!$FD122:$GG122,"B10")*10+COUNTIF(beosztás!$FD122:$GG122,"B11")*11+COUNTIF(beosztás!$FD122:$GG122,"B12")*12+COUNTIF(beosztás!$FD122:$GG122,"BP")*0</f>
        <v>0</v>
      </c>
      <c r="DI120" s="24">
        <f t="shared" si="612"/>
        <v>0</v>
      </c>
      <c r="DJ120" s="710">
        <f>IF(C120="",0,alapadatok!$AN$7)</f>
        <v>0</v>
      </c>
      <c r="DK120" s="19">
        <f t="shared" si="613"/>
        <v>0</v>
      </c>
      <c r="DL120" s="741">
        <f t="shared" si="614"/>
        <v>0</v>
      </c>
      <c r="DM120" s="40"/>
      <c r="DN120" s="25">
        <f t="shared" si="615"/>
        <v>0</v>
      </c>
      <c r="DO120" s="24">
        <f t="shared" si="616"/>
        <v>0</v>
      </c>
      <c r="DP120" s="24">
        <f t="shared" si="617"/>
        <v>0</v>
      </c>
      <c r="DQ120" s="24">
        <f t="shared" si="618"/>
        <v>0</v>
      </c>
      <c r="DR120" s="24">
        <f t="shared" si="619"/>
        <v>0</v>
      </c>
      <c r="DS120" s="24">
        <f t="shared" si="620"/>
        <v>0</v>
      </c>
      <c r="DT120" s="24">
        <f t="shared" si="621"/>
        <v>0</v>
      </c>
      <c r="DU120" s="24">
        <f t="shared" si="622"/>
        <v>0</v>
      </c>
      <c r="DV120" s="24">
        <f t="shared" si="623"/>
        <v>0</v>
      </c>
      <c r="DW120" s="24">
        <f t="shared" si="624"/>
        <v>0</v>
      </c>
      <c r="DX120" s="24">
        <f t="shared" si="625"/>
        <v>0</v>
      </c>
      <c r="DY120" s="19">
        <f t="shared" si="626"/>
        <v>0</v>
      </c>
      <c r="DZ120" s="907">
        <f t="shared" si="627"/>
        <v>0</v>
      </c>
      <c r="EA120" s="41"/>
      <c r="EB120" s="709">
        <f>COUNTIF(beosztás!$GH122:$HL122,"DE")*8</f>
        <v>0</v>
      </c>
      <c r="EC120" s="710">
        <f>COUNTIF(beosztás!$GH122:$HL122,"DU")*8</f>
        <v>0</v>
      </c>
      <c r="ED120" s="710">
        <f>COUNTIF(beosztás!$GH122:$HL122,"ÉJ")*8</f>
        <v>0</v>
      </c>
      <c r="EE120" s="710">
        <f>COUNTIF(beosztás!$GH122:$HL122,"N")*12</f>
        <v>0</v>
      </c>
      <c r="EF120" s="710">
        <f>COUNTIF(beosztás!$GH122:$HL122,"é")*12</f>
        <v>0</v>
      </c>
      <c r="EG120" s="710">
        <f>SUM(beosztás!$GH122:$HL122)</f>
        <v>0</v>
      </c>
      <c r="EH120" s="710">
        <f>COUNTIF(beosztás!$GH122:$HL122,"FÜ")*8</f>
        <v>0</v>
      </c>
      <c r="EI120" s="897">
        <f>(COUNTIF(beosztás!$GH122:$HL122,"SN")*12)+(COUNTIF(beosztás!$GH122:$HL122,"SDE")*8)+(COUNTIF(beosztás!$GH122:$HL122,"SDU")*8)+(COUNTIF(beosztás!$GH122:$HL122,"SÉ")*12)+(COUNTIF(beosztás!$GH122:$HL122,"SÉJ")*8)+(COUNTIF(beosztás!$GH122:$HL122,"S1")*1)+(COUNTIF(beosztás!$GH122:$HL122,"S2")*2)+(COUNTIF(beosztás!$GH122:$HL122,"S3")*3)+(COUNTIF(beosztás!$GH122:$HL122,"S4")*4)+(COUNTIF(beosztás!$GH122:$HL122,"S5")*5)+(COUNTIF(beosztás!$GH122:$HL122,"S6")*6)+(COUNTIF(beosztás!$GH122:$HL122,"S7")*7)+(COUNTIF(beosztás!$GH122:$HL122,"S8")*8)+(COUNTIF(beosztás!$GH122:$HL122,"S9")*9)+(COUNTIF(beosztás!$GH122:$HL122,"S10")*10)+(COUNTIF(beosztás!$GH122:$HL122,"S11")*11)+(COUNTIF(beosztás!$GH122:$HL122,"S12")*12)</f>
        <v>0</v>
      </c>
      <c r="EJ120" s="710">
        <f>COUNTIF(beosztás!$GH122:$HL122,"BN")*12+COUNTIF(beosztás!$GH122:$HL122,"BÉ")*12+COUNTIF(beosztás!$GH122:$HL122,"BDE")*8+COUNTIF(beosztás!$GH122:$HL122,"BDU")*8+COUNTIF(beosztás!$GH122:$HL122,"BÉJ")*8+COUNTIF(beosztás!$GH122:$HL122,"B1")*1+COUNTIF(beosztás!$GH122:$HL122,"B2")*2+COUNTIF(beosztás!$GH122:$HL122,"B3")*3+COUNTIF(beosztás!$GH122:$HL122,"B5")*5+COUNTIF(beosztás!$GH122:$HL122,"B6")*6+COUNTIF(beosztás!$GH122:$HL122,"B7")*7+COUNTIF(beosztás!$GH122:$HL122,"B8")*8+COUNTIF(beosztás!$GH122:$HL122,"B9")*9+COUNTIF(beosztás!$GH122:$HL122,"B10")*10+COUNTIF(beosztás!$GH122:$HL122,"B11")*11+COUNTIF(beosztás!$GH122:$HL122,"B12")*12+COUNTIF(beosztás!$GH122:$HL122,"BP")*0</f>
        <v>0</v>
      </c>
      <c r="EK120" s="24">
        <f t="shared" si="628"/>
        <v>0</v>
      </c>
      <c r="EL120" s="710">
        <f>IF(C120="",0,alapadatok!$AN$8)</f>
        <v>0</v>
      </c>
      <c r="EM120" s="19">
        <f t="shared" si="629"/>
        <v>0</v>
      </c>
      <c r="EN120" s="907">
        <f t="shared" si="630"/>
        <v>0</v>
      </c>
      <c r="EO120" s="40"/>
      <c r="EP120" s="709">
        <f>COUNTIF(beosztás!$HM122:$IQ122,"DE")*8</f>
        <v>0</v>
      </c>
      <c r="EQ120" s="710">
        <f>COUNTIF(beosztás!$HM122:$IQ122,"DU")*8</f>
        <v>0</v>
      </c>
      <c r="ER120" s="710">
        <f>COUNTIF(beosztás!$HM122:$IQ122,"ÉJ")*8</f>
        <v>0</v>
      </c>
      <c r="ES120" s="710">
        <f>COUNTIF(beosztás!$HM122:$IQ122,"N")*12</f>
        <v>0</v>
      </c>
      <c r="ET120" s="710">
        <f>COUNTIF(beosztás!$HM122:$IQ122,"É")*12</f>
        <v>0</v>
      </c>
      <c r="EU120" s="710">
        <f>SUM(beosztás!$HM122:$IQ122)</f>
        <v>0</v>
      </c>
      <c r="EV120" s="897">
        <f>(COUNTIF(beosztás!$HM122:$IQ122,"SN")*12)+(COUNTIF(beosztás!$HM122:$IQ122,"SDE")*8)+(COUNTIF(beosztás!$HM122:$IQ122,"SDU")*8)+(COUNTIF(beosztás!$HM122:$IQ122,"SÉ")*12)+(COUNTIF(beosztás!$HM122:$IQ122,"SÉJ")*8)+(COUNTIF(beosztás!$HM122:$IQ122,"S1")*1)+(COUNTIF(beosztás!$HM122:$IQ122,"S2")*2)+(COUNTIF(beosztás!$HM122:$IQ122,"S3")*3)+(COUNTIF(beosztás!$HM122:$IQ122,"S4")*4)+(COUNTIF(beosztás!$HM122:$IQ122,"S5")*5)+(COUNTIF(beosztás!$HM122:$IQ122,"S6")*6)+(COUNTIF(beosztás!$HM122:$IQ122,"S7")*7)+(COUNTIF(beosztás!$HM122:$IQ122,"S8")*8)+(COUNTIF(beosztás!$HM122:$IQ122,"S9")*9)+(COUNTIF(beosztás!$HM122:$IQ122,"S10")*10)+(COUNTIF(beosztás!$HM122:$IQ122,"S11")*11)+(COUNTIF(beosztás!$HM122:$IQ122,"S12")*12)</f>
        <v>0</v>
      </c>
      <c r="EW120" s="710">
        <f>COUNTIF(beosztás!$HM122:$IQ122,"FÜ")*8</f>
        <v>0</v>
      </c>
      <c r="EX120" s="710">
        <f>COUNTIF(beosztás!$HM122:$IQ122,"BN")*12+COUNTIF(beosztás!$HM122:$IQ122,"BÉ")*12+COUNTIF(beosztás!$HM122:$IQ122,"BDE")*8+COUNTIF(beosztás!$HM122:$IQ122,"BDU")*8+COUNTIF(beosztás!$HM122:$IQ122,"BÉJ")*8+COUNTIF(beosztás!$HM122:$IQ122,"B1")*1+COUNTIF(beosztás!$HM122:$IQ122,"B2")*2+COUNTIF(beosztás!$HM122:$IQ122,"B3")*3+COUNTIF(beosztás!$HM122:$IQ122,"B5")*5+COUNTIF(beosztás!$HM122:$IQ122,"B6")*6+COUNTIF(beosztás!$HM122:$IQ122,"B7")*7+COUNTIF(beosztás!$HM122:$IQ122,"B8")*8+COUNTIF(beosztás!$HM122:$IQ122,"B9")*9+COUNTIF(beosztás!$HM122:$IQ122,"B10")*10+COUNTIF(beosztás!$HM122:$IQ122,"B11")*11+COUNTIF(beosztás!$HM122:$IQ122,"B12")*12+COUNTIF(beosztás!$HM122:$IQ122,"BP")*0</f>
        <v>0</v>
      </c>
      <c r="EY120" s="24">
        <f t="shared" si="631"/>
        <v>0</v>
      </c>
      <c r="EZ120" s="710">
        <f>IF(C120="",0,alapadatok!$AN$9)</f>
        <v>0</v>
      </c>
      <c r="FA120" s="19">
        <f t="shared" si="632"/>
        <v>0</v>
      </c>
      <c r="FB120" s="907">
        <f t="shared" si="633"/>
        <v>0</v>
      </c>
      <c r="FC120" s="40"/>
      <c r="FD120" s="25">
        <f t="shared" si="634"/>
        <v>0</v>
      </c>
      <c r="FE120" s="24">
        <f t="shared" si="635"/>
        <v>0</v>
      </c>
      <c r="FF120" s="24">
        <f t="shared" si="636"/>
        <v>0</v>
      </c>
      <c r="FG120" s="24">
        <f t="shared" si="637"/>
        <v>0</v>
      </c>
      <c r="FH120" s="24">
        <f t="shared" si="638"/>
        <v>0</v>
      </c>
      <c r="FI120" s="24">
        <f t="shared" si="639"/>
        <v>0</v>
      </c>
      <c r="FJ120" s="24">
        <f t="shared" si="640"/>
        <v>0</v>
      </c>
      <c r="FK120" s="24">
        <f t="shared" si="641"/>
        <v>0</v>
      </c>
      <c r="FL120" s="24">
        <f t="shared" si="642"/>
        <v>0</v>
      </c>
      <c r="FM120" s="24">
        <f t="shared" si="643"/>
        <v>0</v>
      </c>
      <c r="FN120" s="24">
        <f t="shared" si="644"/>
        <v>0</v>
      </c>
      <c r="FO120" s="19">
        <f t="shared" si="645"/>
        <v>0</v>
      </c>
      <c r="FP120" s="907">
        <f t="shared" si="646"/>
        <v>0</v>
      </c>
      <c r="FQ120" s="41"/>
      <c r="FR120" s="709">
        <f>COUNTIF(beosztás!$IR122:$JU122,"DE")*8</f>
        <v>0</v>
      </c>
      <c r="FS120" s="710">
        <f>COUNTIF(beosztás!$IR122:$JU122,"DU")*8</f>
        <v>0</v>
      </c>
      <c r="FT120" s="710">
        <f>COUNTIF(beosztás!$IR122:$JU122,"ÉJ")*8</f>
        <v>0</v>
      </c>
      <c r="FU120" s="710">
        <f>COUNTIF(beosztás!$IR122:$JU122,"N")*12</f>
        <v>0</v>
      </c>
      <c r="FV120" s="710">
        <f>COUNTIF(beosztás!$IR122:$JU122,"é")*12</f>
        <v>0</v>
      </c>
      <c r="FW120" s="710">
        <f>SUM(beosztás!$IR122:$JU122)</f>
        <v>0</v>
      </c>
      <c r="FX120" s="710">
        <f>COUNTIF(beosztás!$IR122:$JU122,"FÜ")*8</f>
        <v>0</v>
      </c>
      <c r="FY120" s="897">
        <f>(COUNTIF(beosztás!$IR122:$JU122,"SN")*12)+(COUNTIF(beosztás!$IR122:$JU122,"SDE")*8)+(COUNTIF(beosztás!$IR122:$JU122,"SDU")*8)+(COUNTIF(beosztás!$IR122:$JU122,"SÉ")*12)+(COUNTIF(beosztás!$IR122:$JU122,"SÉJ")*8)+(COUNTIF(beosztás!$IR122:$JU122,"S1")*1)+(COUNTIF(beosztás!$IR122:$JU122,"S2")*2)+(COUNTIF(beosztás!$IR122:$JU122,"S3")*3)+(COUNTIF(beosztás!$IR122:$JU122,"S4")*4)+(COUNTIF(beosztás!$IR122:$JU122,"S5")*5)+(COUNTIF(beosztás!$IR122:$JU122,"S6")*6)+(COUNTIF(beosztás!$IR122:$JU122,"S7")*7)+(COUNTIF(beosztás!$IR122:$JU122,"S8")*8)+(COUNTIF(beosztás!$IR122:$JU122,"S9")*9)+(COUNTIF(beosztás!$IR122:$JU122,"S10")*10)+(COUNTIF(beosztás!$IR122:$JU122,"S11")*11)+(COUNTIF(beosztás!$IR122:$JU122,"S12")*12)</f>
        <v>0</v>
      </c>
      <c r="FZ120" s="710">
        <f>COUNTIF(beosztás!$IR122:$JU122,"BN")*12+COUNTIF(beosztás!$IR122:$JU122,"BÉ")*12+COUNTIF(beosztás!$IR122:$JU122,"BDE")*8+COUNTIF(beosztás!$IR122:$JU122,"BDU")*8+COUNTIF(beosztás!$IR122:$JU122,"BÉJ")*8+COUNTIF(beosztás!$IR122:$JU122,"B1")*1+COUNTIF(beosztás!$IR122:$JU122,"B2")*2+COUNTIF(beosztás!$IR122:$JU122,"B3")*3+COUNTIF(beosztás!$IR122:$JU122,"B5")*5+COUNTIF(beosztás!$IR122:$JU122,"B6")*6+COUNTIF(beosztás!$IR122:$JU122,"B7")*7+COUNTIF(beosztás!$IR122:$JU122,"B8")*8+COUNTIF(beosztás!$IR122:$JU122,"B9")*9+COUNTIF(beosztás!$IR122:$JU122,"B10")*10+COUNTIF(beosztás!$IR122:$JU122,"B11")*11+COUNTIF(beosztás!$IR122:$JU122,"B12")*12+COUNTIF(beosztás!$IR122:$JU122,"BP")*0</f>
        <v>0</v>
      </c>
      <c r="GA120" s="24">
        <f t="shared" si="647"/>
        <v>0</v>
      </c>
      <c r="GB120" s="710">
        <f>IF(C120="",0,alapadatok!$AN$10)</f>
        <v>0</v>
      </c>
      <c r="GC120" s="19">
        <f t="shared" si="648"/>
        <v>0</v>
      </c>
      <c r="GD120" s="907">
        <f t="shared" si="649"/>
        <v>0</v>
      </c>
      <c r="GE120" s="42"/>
      <c r="GF120" s="709">
        <f>COUNTIF(beosztás!$JV122:$KZ122,"DE")*8</f>
        <v>0</v>
      </c>
      <c r="GG120" s="710">
        <f>COUNTIF(beosztás!$JV122:$KZ122,"DU")*8</f>
        <v>0</v>
      </c>
      <c r="GH120" s="710">
        <f>COUNTIF(beosztás!$JV122:$KZ122,"ÉJ")*8</f>
        <v>0</v>
      </c>
      <c r="GI120" s="710">
        <f>COUNTIF(beosztás!$JV122:$KZ122,"N")*12</f>
        <v>0</v>
      </c>
      <c r="GJ120" s="710">
        <f>COUNTIF(beosztás!$JV122:$KZ122,"É")*12</f>
        <v>0</v>
      </c>
      <c r="GK120" s="710">
        <f>SUM(beosztás!$JV122:$KZ122)</f>
        <v>0</v>
      </c>
      <c r="GL120" s="897">
        <f>(COUNTIF(beosztás!$JV122:$KZ122,"SN")*12)+(COUNTIF(beosztás!$JV122:$KZ122,"SDE")*8)+(COUNTIF(beosztás!$JV122:$KZ122,"SDU")*8)+(COUNTIF(beosztás!$JV122:$KZ122,"SÉ")*12)+(COUNTIF(beosztás!$JV122:$KZ122,"SÉJ")*8)+(COUNTIF(beosztás!$JV122:$KZ122,"S1")*1)+(COUNTIF(beosztás!$JV122:$KZ122,"S2")*2)+(COUNTIF(beosztás!$JV122:$KZ122,"S3")*3)+(COUNTIF(beosztás!$JV122:$KZ122,"S4")*4)+(COUNTIF(beosztás!$JV122:$KZ122,"S5")*5)+(COUNTIF(beosztás!$JV122:$KZ122,"S6")*6)+(COUNTIF(beosztás!$JV122:$KZ122,"S7")*7)+(COUNTIF(beosztás!$JV122:$KZ122,"S8")*8)+(COUNTIF(beosztás!$JV122:$KZ122,"S9")*9)+(COUNTIF(beosztás!$JV122:$KZ122,"S10")*10)+(COUNTIF(beosztás!$JV122:$KZ122,"S11")*11)+(COUNTIF(beosztás!$JV122:$KZ122,"S12")*12)</f>
        <v>0</v>
      </c>
      <c r="GM120" s="710">
        <f>COUNTIF(beosztás!$JV122:$KZ122,"FÜ")*8</f>
        <v>0</v>
      </c>
      <c r="GN120" s="710">
        <f>COUNTIF(beosztás!$JV122:$KZ122,"BN")*12+COUNTIF(beosztás!$JV122:$KZ122,"BÉ")*12+COUNTIF(beosztás!$JV122:$KZ122,"BDE")*8+COUNTIF(beosztás!$JV122:$KZ122,"BDU")*8+COUNTIF(beosztás!$JV122:$KZ122,"BÉJ")*8+COUNTIF(beosztás!$JV122:$KZ122,"B1")*1+COUNTIF(beosztás!$JV122:$KZ122,"B2")*2+COUNTIF(beosztás!$JV122:$KZ122,"B3")*3+COUNTIF(beosztás!$JV122:$KZ122,"B5")*5+COUNTIF(beosztás!$JV122:$KZ122,"B6")*6+COUNTIF(beosztás!$JV122:$KZ122,"B7")*7+COUNTIF(beosztás!$JV122:$KZ122,"B8")*8+COUNTIF(beosztás!$JV122:$KZ122,"B9")*9+COUNTIF(beosztás!$JV122:$KZ122,"B10")*10+COUNTIF(beosztás!$JV122:$KZ122,"B11")*11+COUNTIF(beosztás!$JV122:$KZ122,"B12")*12+COUNTIF(beosztás!$JV122:$KZ122,"BP")*0</f>
        <v>0</v>
      </c>
      <c r="GO120" s="24">
        <f t="shared" si="650"/>
        <v>0</v>
      </c>
      <c r="GP120" s="710">
        <f>IF(C120="",0,alapadatok!$AN$11)</f>
        <v>0</v>
      </c>
      <c r="GQ120" s="19">
        <f t="shared" si="651"/>
        <v>0</v>
      </c>
      <c r="GR120" s="907">
        <f t="shared" si="652"/>
        <v>0</v>
      </c>
      <c r="GS120" s="42"/>
      <c r="GT120" s="25">
        <f t="shared" si="653"/>
        <v>0</v>
      </c>
      <c r="GU120" s="24">
        <f t="shared" si="654"/>
        <v>0</v>
      </c>
      <c r="GV120" s="24">
        <f t="shared" si="655"/>
        <v>0</v>
      </c>
      <c r="GW120" s="24">
        <f t="shared" si="656"/>
        <v>0</v>
      </c>
      <c r="GX120" s="24">
        <f t="shared" si="657"/>
        <v>0</v>
      </c>
      <c r="GY120" s="24">
        <f t="shared" si="658"/>
        <v>0</v>
      </c>
      <c r="GZ120" s="24">
        <f t="shared" si="659"/>
        <v>0</v>
      </c>
      <c r="HA120" s="24">
        <f t="shared" si="660"/>
        <v>0</v>
      </c>
      <c r="HB120" s="24">
        <f t="shared" si="661"/>
        <v>0</v>
      </c>
      <c r="HC120" s="24">
        <f t="shared" si="662"/>
        <v>0</v>
      </c>
      <c r="HD120" s="24">
        <f t="shared" si="663"/>
        <v>0</v>
      </c>
      <c r="HE120" s="19">
        <f t="shared" si="664"/>
        <v>0</v>
      </c>
      <c r="HF120" s="907">
        <f t="shared" si="665"/>
        <v>0</v>
      </c>
      <c r="HG120" s="41"/>
      <c r="HH120" s="709">
        <f>COUNTIF(beosztás!$LA122:$MD122,"DE")*8</f>
        <v>0</v>
      </c>
      <c r="HI120" s="710">
        <f>COUNTIF(beosztás!$LA122:$MD122,"DU")*8</f>
        <v>0</v>
      </c>
      <c r="HJ120" s="710">
        <f>COUNTIF(beosztás!$LA122:$MD122,"ÉJ")*8</f>
        <v>0</v>
      </c>
      <c r="HK120" s="710">
        <f>COUNTIF(beosztás!$LA122:$MD122,"N")*12</f>
        <v>0</v>
      </c>
      <c r="HL120" s="710">
        <f>COUNTIF(beosztás!$LA122:$MD122,"é")*12</f>
        <v>0</v>
      </c>
      <c r="HM120" s="710">
        <f>SUM(beosztás!$LA122:$MD122)</f>
        <v>0</v>
      </c>
      <c r="HN120" s="710">
        <f>COUNTIF(beosztás!$LA122:$MD122,"FÜ")*8</f>
        <v>0</v>
      </c>
      <c r="HO120" s="897">
        <f>(COUNTIF(beosztás!$LA122:$MD122,"SN")*12)+(COUNTIF(beosztás!$LA122:$MD122,"SDE")*8)+(COUNTIF(beosztás!$LA122:$MD122,"SDU")*8)+(COUNTIF(beosztás!$LA122:$MD122,"SÉ")*12)+(COUNTIF(beosztás!$LA122:$MD122,"SÉJ")*8)+(COUNTIF(beosztás!$LA122:$MD122,"S1")*1)+(COUNTIF(beosztás!$LA122:$MD122,"S2")*2)+(COUNTIF(beosztás!$LA122:$MD122,"S3")*3)+(COUNTIF(beosztás!$LA122:$MD122,"S4")*4)+(COUNTIF(beosztás!$LA122:$MD122,"S5")*5)+(COUNTIF(beosztás!$LA122:$MD122,"S6")*6)+(COUNTIF(beosztás!$LA122:$MD122,"S7")*7)+(COUNTIF(beosztás!$LA122:$MD122,"S8")*8)+(COUNTIF(beosztás!$LA122:$MD122,"S9")*9)+(COUNTIF(beosztás!$LA122:$MD122,"S10")*10)+(COUNTIF(beosztás!$LA122:$MD122,"S11")*11)+(COUNTIF(beosztás!$LA122:$MD122,"S12")*12)</f>
        <v>0</v>
      </c>
      <c r="HP120" s="710">
        <f>COUNTIF(beosztás!$LA122:$MD122,"BN")*12+COUNTIF(beosztás!$LA122:$MD122,"BÉ")*12+COUNTIF(beosztás!$LA122:$MD122,"BDE")*8+COUNTIF(beosztás!$LA122:$MD122,"BDU")*8+COUNTIF(beosztás!$LA122:$MD122,"BÉJ")*8+COUNTIF(beosztás!$LA122:$MD122,"B1")*1+COUNTIF(beosztás!$LA122:$MD122,"B2")*2+COUNTIF(beosztás!$LA122:$MD122,"B3")*3+COUNTIF(beosztás!$KZ122:$MC122,"B5")*5+COUNTIF(beosztás!$KZ122:$MC122,"B6")*6+COUNTIF(beosztás!$KZ122:$MC122,"B7")*7+COUNTIF(beosztás!$KZ122:$MC122,"B8")*8+COUNTIF(beosztás!$LA122:$MD122,"B9")*9+COUNTIF(beosztás!$LA122:$MD122,"B10")*10+COUNTIF(beosztás!$LA122:$MD122,"B11")*11+COUNTIF(beosztás!$LA122:$MD122,"B12")*12+COUNTIF(beosztás!$LA122:$MD122,"BP")*0</f>
        <v>0</v>
      </c>
      <c r="HQ120" s="24">
        <f t="shared" si="666"/>
        <v>0</v>
      </c>
      <c r="HR120" s="710">
        <f>IF(C120="",0,alapadatok!$AN$12)</f>
        <v>0</v>
      </c>
      <c r="HS120" s="19">
        <f t="shared" si="667"/>
        <v>0</v>
      </c>
      <c r="HT120" s="907">
        <f t="shared" si="668"/>
        <v>0</v>
      </c>
      <c r="HU120" s="42"/>
      <c r="HV120" s="709">
        <f>COUNTIF(beosztás!$ME122:$NI122,"DE")*8</f>
        <v>0</v>
      </c>
      <c r="HW120" s="710">
        <f>COUNTIF(beosztás!$ME122:$NI122,"DU")*8</f>
        <v>0</v>
      </c>
      <c r="HX120" s="710">
        <f>COUNTIF(beosztás!$ME122:$NI122,"ÉJ")*8</f>
        <v>0</v>
      </c>
      <c r="HY120" s="710">
        <f>COUNTIF(beosztás!$ME122:$NI122,"N")*12</f>
        <v>0</v>
      </c>
      <c r="HZ120" s="710">
        <f>COUNTIF(beosztás!$ME122:$NI122,"É")*12</f>
        <v>0</v>
      </c>
      <c r="IA120" s="710">
        <f>SUM(beosztás!$ME122:$NI122)</f>
        <v>0</v>
      </c>
      <c r="IB120" s="710">
        <f>(COUNTIF(beosztás!$ME122:$NI122,"SN")*12)+(COUNTIF(beosztás!$ME122:$NI122,"SDE")*8)+(COUNTIF(beosztás!$ME122:$NI122,"SDU")*8)+(COUNTIF(beosztás!$ME122:$NI122,"SÉ")*12)+(COUNTIF(beosztás!$ME122:$NI122,"SÉJ")*8)+(COUNTIF(beosztás!$ME122:$NI122,"S1")*1)+(COUNTIF(beosztás!$ME122:$NI122,"S2")*2)+(COUNTIF(beosztás!$ME122:$NI122,"S3")*3)+(COUNTIF(beosztás!$ME122:$NI122,"S4")*4)+(COUNTIF(beosztás!$ME122:$NI122,"S5")*5)+(COUNTIF(beosztás!$ME122:$NI122,"S6")*6)+(COUNTIF(beosztás!$ME122:$NI122,"S7")*7)+(COUNTIF(beosztás!$ME122:$NI122,"S8")*8)+(COUNTIF(beosztás!$ME122:$NI122,"S9")*9)+(COUNTIF(beosztás!$ME122:$NI122,"S10")*10)+(COUNTIF(beosztás!$ME122:$NI122,"S11")*11)+(COUNTIF(beosztás!$ME122:$NI122,"S12")*12)</f>
        <v>0</v>
      </c>
      <c r="IC120" s="710">
        <f>COUNTIF(beosztás!$ME122:$NI122,"FÜ")*8</f>
        <v>0</v>
      </c>
      <c r="ID120" s="710">
        <f>COUNTIF(beosztás!$ME122:$NI122,"BN")*12+COUNTIF(beosztás!$ME122:$NI122,"BÉ")*12+COUNTIF(beosztás!$ME122:$NI122,"BDE")*8+COUNTIF(beosztás!$ME122:$NI122,"BDU")*8+COUNTIF(beosztás!$ME122:$NI122,"BÉJ")*8+COUNTIF(beosztás!$ME122:$NI122,"B1")*1+COUNTIF(beosztás!$ME122:$NI122,"B2")*2+COUNTIF(beosztás!$ME122:$NI122,"B3")*3+COUNTIF(beosztás!$ME122:$NI122,"B5")*5+COUNTIF(beosztás!$ME122:$NI122,"B6")*6+COUNTIF(beosztás!$ME122:$NI122,"B7")*7+COUNTIF(beosztás!$ME122:$NI122,"B8")*8+COUNTIF(beosztás!$ME122:$NI122,"B9")*9+COUNTIF(beosztás!$ME122:$NI122,"B10")*10+COUNTIF(beosztás!$ME122:$NI122,"B11")*11+COUNTIF(beosztás!$ME122:$NI122,"B12")*12+COUNTIF(beosztás!$ME122:$NI122,"BP")*0</f>
        <v>0</v>
      </c>
      <c r="IE120" s="24">
        <f t="shared" si="669"/>
        <v>0</v>
      </c>
      <c r="IF120" s="710">
        <f>IF(C120="",0,alapadatok!$AN$13)</f>
        <v>0</v>
      </c>
      <c r="IG120" s="19">
        <f t="shared" si="670"/>
        <v>0</v>
      </c>
      <c r="IH120" s="741">
        <f t="shared" si="671"/>
        <v>0</v>
      </c>
      <c r="II120" s="42"/>
      <c r="IJ120" s="25">
        <f t="shared" si="672"/>
        <v>0</v>
      </c>
      <c r="IK120" s="24">
        <f t="shared" si="673"/>
        <v>0</v>
      </c>
      <c r="IL120" s="24">
        <f t="shared" si="674"/>
        <v>0</v>
      </c>
      <c r="IM120" s="24">
        <f t="shared" si="675"/>
        <v>0</v>
      </c>
      <c r="IN120" s="24">
        <f t="shared" si="676"/>
        <v>0</v>
      </c>
      <c r="IO120" s="24">
        <f t="shared" si="677"/>
        <v>0</v>
      </c>
      <c r="IP120" s="24">
        <f t="shared" si="678"/>
        <v>0</v>
      </c>
      <c r="IQ120" s="24">
        <f t="shared" si="679"/>
        <v>0</v>
      </c>
      <c r="IR120" s="24">
        <f t="shared" si="680"/>
        <v>0</v>
      </c>
      <c r="IS120" s="24">
        <f t="shared" si="681"/>
        <v>0</v>
      </c>
      <c r="IT120" s="24">
        <f t="shared" si="682"/>
        <v>0</v>
      </c>
      <c r="IU120" s="19">
        <f t="shared" si="683"/>
        <v>0</v>
      </c>
      <c r="IV120" s="907">
        <f t="shared" si="684"/>
        <v>0</v>
      </c>
      <c r="IW120" s="43"/>
      <c r="JF120" s="21"/>
      <c r="JG120" s="21"/>
    </row>
    <row r="121" spans="1:267" ht="15.75" hidden="1" thickBot="1" x14ac:dyDescent="0.3">
      <c r="A121" s="66">
        <f>IF(beosztás!A123=0,"",beosztás!A123)</f>
        <v>8</v>
      </c>
      <c r="B121" s="63" t="str">
        <f>IF(beosztás!B123=0,"",beosztás!B123)</f>
        <v/>
      </c>
      <c r="C121" s="64" t="str">
        <f>IF(beosztás!C123=0,"",beosztás!C123)</f>
        <v/>
      </c>
      <c r="D121" s="65" t="str">
        <f>IF(beosztás!D123=0,"",beosztás!D123)</f>
        <v/>
      </c>
      <c r="E121" s="18"/>
      <c r="F121" s="709">
        <f>COUNTIF(beosztás!$I123:$AM123,"DE")*8</f>
        <v>0</v>
      </c>
      <c r="G121" s="710">
        <f>COUNTIF(beosztás!$I123:$AM123,"DU")*8</f>
        <v>0</v>
      </c>
      <c r="H121" s="710">
        <f>COUNTIF(beosztás!$I123:$AM123,"ÉJ")*8</f>
        <v>0</v>
      </c>
      <c r="I121" s="710">
        <f>COUNTIF(beosztás!$I123:$AM123,"N")*12</f>
        <v>0</v>
      </c>
      <c r="J121" s="710">
        <f>COUNTIF(beosztás!$I123:$AM123,"é")*12</f>
        <v>0</v>
      </c>
      <c r="K121" s="710">
        <f>SUM(beosztás!$I123:$AM123)</f>
        <v>0</v>
      </c>
      <c r="L121" s="710">
        <f>COUNTIF(beosztás!$I123:$AM123,"FÜ")*8</f>
        <v>0</v>
      </c>
      <c r="M121" s="710">
        <f>(COUNTIF(beosztás!$I123:$AM123,"SN")*12)+(COUNTIF(beosztás!$I123:$AM123,"SDE")*8)+(COUNTIF(beosztás!$I123:$AM123,"SDU")*8)+(COUNTIF(beosztás!$I123:$AM123,"S1")*1)+(COUNTIF(beosztás!$I123:$AM123,"S2")*2)+(COUNTIF(beosztás!$I123:$AM123,"S3")*3)+(COUNTIF(beosztás!$I123:$AM123,"S4")*4)+(COUNTIF(beosztás!$I123:$AM123,"S5")*5)+(COUNTIF(beosztás!$I123:$AM123,"S6")*6)+(COUNTIF(beosztás!$I123:$AM123,"S7")*7)+(COUNTIF(beosztás!$I123:$AM123,"S8")*8)+(COUNTIF(beosztás!$I123:$AM123,"S9")*9)+(COUNTIF(beosztás!$I123:$AM123,"S10")*10)+(COUNTIF(beosztás!$I123:$AM123,"S11")*11)+(COUNTIF(beosztás!$I123:$AM123,"S12")*12)+(COUNTIF(beosztás!$I123:$AM123,"SÉ")*12)+(COUNTIF(beosztás!$I123:$AM123,"SÉJ")*8)</f>
        <v>0</v>
      </c>
      <c r="N121" s="710">
        <f>COUNTIF(beosztás!$I123:$AM123,"BN")*12+COUNTIF(beosztás!$I123:$AM123,"BÉ")*12+COUNTIF(beosztás!$I123:$AM123,"BDE")*8+COUNTIF(beosztás!$I123:$AM123,"BDU")*8+COUNTIF(beosztás!$I123:$AM123,"BÉJ")*8+COUNTIF(beosztás!$I123:$AM123,"B1")*1+COUNTIF(beosztás!$I123:$AM123,"B2")*2+COUNTIF(beosztás!$I123:$AM123,"B3")*3+COUNTIF(beosztás!$I123:$AM123,"B5")*5+COUNTIF(beosztás!$I123:$AM123,"B6")*6+COUNTIF(beosztás!$I123:$AM123,"B7")*7+COUNTIF(beosztás!$I123:$AM123,"B8")*8+COUNTIF(beosztás!$I123:$AM123,"B9")*9+COUNTIF(beosztás!$I123:$AM123,"B10")*10+COUNTIF(beosztás!$I123:$AM123,"B11")*11+COUNTIF(beosztás!$I123:$AM123,"B12")*12+COUNTIF(beosztás!$I123:$AM123,"BP")*0</f>
        <v>0</v>
      </c>
      <c r="O121" s="24">
        <f t="shared" si="576"/>
        <v>0</v>
      </c>
      <c r="P121" s="710">
        <f>IF(C121="",0,alapadatok!$AN$2)</f>
        <v>0</v>
      </c>
      <c r="Q121" s="19">
        <f t="shared" si="577"/>
        <v>0</v>
      </c>
      <c r="R121" s="741">
        <f t="shared" si="578"/>
        <v>0</v>
      </c>
      <c r="S121" s="40"/>
      <c r="T121" s="709">
        <f>COUNTIF(beosztás!$AN123:$BO123,"DE")*8</f>
        <v>0</v>
      </c>
      <c r="U121" s="710">
        <f>COUNTIF(beosztás!$AN123:$BO123,"DU")*8</f>
        <v>0</v>
      </c>
      <c r="V121" s="710">
        <f>COUNTIF(beosztás!$AN123:$BO123,"ÉJ")*8</f>
        <v>0</v>
      </c>
      <c r="W121" s="710">
        <f>COUNTIF(beosztás!$AN123:$BO123,"N")*12</f>
        <v>0</v>
      </c>
      <c r="X121" s="710">
        <f>COUNTIF(beosztás!$AN123:$BO123,"É")*12</f>
        <v>0</v>
      </c>
      <c r="Y121" s="710">
        <f>SUM(beosztás!$AN123:$BO123)</f>
        <v>0</v>
      </c>
      <c r="Z121" s="710">
        <f>(COUNTIF(beosztás!$AN123:$BO123,"SN")*12)+(COUNTIF(beosztás!$AN123:$BO123,"SDE")*8)+(COUNTIF(beosztás!$AN123:$BO123,"SDU")*8)+(COUNTIF(beosztás!$AN123:$BO123,"SÉ")*12)+(COUNTIF(beosztás!$AN123:$BO123,"SÉJ")*8)+(COUNTIF(beosztás!$AN123:$BO123,"S1")*1)+(COUNTIF(beosztás!$AN123:$BO123,"S2")*2)+(COUNTIF(beosztás!$AN123:$BO123,"S3")*3)+(COUNTIF(beosztás!$AN123:$BO123,"S4")*4)+(COUNTIF(beosztás!$AN123:$BO123,"S5")*5)+(COUNTIF(beosztás!$AN123:$BO123,"S6")*6)+(COUNTIF(beosztás!$AN123:$BO123,"S7")*7)+(COUNTIF(beosztás!$AN123:$BO123,"S8")*8)+(COUNTIF(beosztás!$AN123:$BO123,"S9")*9)+(COUNTIF(beosztás!$AN123:$BO123,"S10")*10)+(COUNTIF(beosztás!$AN123:$BO123,"S11")*11)+(COUNTIF(beosztás!$AN123:$BO123,"S12")*12)</f>
        <v>0</v>
      </c>
      <c r="AA121" s="710">
        <f>COUNTIF(beosztás!$AN123:$BO123,"FÜ")*8</f>
        <v>0</v>
      </c>
      <c r="AB121" s="710">
        <f>COUNTIF(beosztás!$AN123:$BO123,"BN")*12+COUNTIF(beosztás!$AN123:$BO123,"BÉ")*12+COUNTIF(beosztás!$AN123:$BO123,"BDE")*8+COUNTIF(beosztás!$AN123:$BO123,"BDU")*8+COUNTIF(beosztás!$AN123:$BO123,"BÉJ")*8+COUNTIF(beosztás!$AN123:$BO123,"B1")*1+COUNTIF(beosztás!$AN123:$BO123,"B2")*2+COUNTIF(beosztás!$AN123:$BO123,"B3")*3+COUNTIF(beosztás!$AN123:$BO123,"B5")*5+COUNTIF(beosztás!$AN123:$BO123,"B6")*6+COUNTIF(beosztás!$AN123:$BO123,"B7")*7+COUNTIF(beosztás!$AN123:$BO123,"B8")*8+COUNTIF(beosztás!$AN123:$BO123,"B9")*9+COUNTIF(beosztás!$AN123:$BO123,"B10")*10+COUNTIF(beosztás!$AN123:$BO123,"B11")*11+COUNTIF(beosztás!$AN123:$BO123,"B12")*12+COUNTIF(beosztás!$AN123:$BO123,"BP")*0</f>
        <v>0</v>
      </c>
      <c r="AC121" s="24">
        <f t="shared" si="579"/>
        <v>0</v>
      </c>
      <c r="AD121" s="710">
        <f>IF(C121="",0,alapadatok!$AN$3)</f>
        <v>0</v>
      </c>
      <c r="AE121" s="19">
        <f t="shared" si="421"/>
        <v>0</v>
      </c>
      <c r="AF121" s="741">
        <f t="shared" si="580"/>
        <v>0</v>
      </c>
      <c r="AG121" s="40"/>
      <c r="AH121" s="25">
        <f t="shared" si="581"/>
        <v>0</v>
      </c>
      <c r="AI121" s="24">
        <f t="shared" si="582"/>
        <v>0</v>
      </c>
      <c r="AJ121" s="24">
        <f t="shared" si="583"/>
        <v>0</v>
      </c>
      <c r="AK121" s="24">
        <f t="shared" si="584"/>
        <v>0</v>
      </c>
      <c r="AL121" s="24">
        <f t="shared" si="585"/>
        <v>0</v>
      </c>
      <c r="AM121" s="24">
        <f t="shared" si="586"/>
        <v>0</v>
      </c>
      <c r="AN121" s="24">
        <f t="shared" si="587"/>
        <v>0</v>
      </c>
      <c r="AO121" s="24">
        <f t="shared" si="588"/>
        <v>0</v>
      </c>
      <c r="AP121" s="24">
        <f t="shared" si="431"/>
        <v>0</v>
      </c>
      <c r="AQ121" s="24">
        <f t="shared" si="432"/>
        <v>0</v>
      </c>
      <c r="AR121" s="24">
        <f t="shared" si="433"/>
        <v>0</v>
      </c>
      <c r="AS121" s="19">
        <f t="shared" si="434"/>
        <v>0</v>
      </c>
      <c r="AT121" s="741">
        <f t="shared" si="589"/>
        <v>0</v>
      </c>
      <c r="AU121" s="41"/>
      <c r="AV121" s="709">
        <f>COUNTIF(beosztás!$BP123:$CT123,"DE")*8</f>
        <v>0</v>
      </c>
      <c r="AW121" s="710">
        <f>COUNTIF(beosztás!$BP123:$CT123,"DU")*8</f>
        <v>0</v>
      </c>
      <c r="AX121" s="710">
        <f>COUNTIF(beosztás!$BP123:$CT123,"ÉJ")*8</f>
        <v>0</v>
      </c>
      <c r="AY121" s="710">
        <f>COUNTIF(beosztás!$BP123:$CT123,"N")*12</f>
        <v>0</v>
      </c>
      <c r="AZ121" s="710">
        <f>COUNTIF(beosztás!$BP123:$CT123,"é")*12</f>
        <v>0</v>
      </c>
      <c r="BA121" s="710">
        <f>SUM(beosztás!$BP123:$CT123)</f>
        <v>0</v>
      </c>
      <c r="BB121" s="710">
        <f>COUNTIF(beosztás!$BP123:$CT123,"FÜ")*8</f>
        <v>0</v>
      </c>
      <c r="BC121" s="897">
        <f>(COUNTIF(beosztás!$BP123:$CT123,"SN")*12)+(COUNTIF(beosztás!$BP123:$CT123,"SDE")*8)+(COUNTIF(beosztás!$BP123:$CT123,"SDU")*8)+(COUNTIF(beosztás!$BP123:$CT123,"SÉ")*12)+(COUNTIF(beosztás!$BP123:$CT123,"SÉJ")*8)+(COUNTIF(beosztás!$BP123:$CT123,"S1")*1)+(COUNTIF(beosztás!$BP123:$CT123,"S2")*2)+(COUNTIF(beosztás!$BP123:$CT123,"S3")*3)+(COUNTIF(beosztás!$BP123:$CT123,"S4")*4)+(COUNTIF(beosztás!$BP123:$CT123,"S5")*5)+(COUNTIF(beosztás!$BP123:$CT123,"S6")*6)+(COUNTIF(beosztás!$BP123:$CT123,"S7")*7)+(COUNTIF(beosztás!$BP123:$CT123,"S8")*8)+(COUNTIF(beosztás!$BP123:$CT123,"S9")*9)+(COUNTIF(beosztás!$BP123:$CT123,"S10")*10)+(COUNTIF(beosztás!$BP123:$CT123,"S11")*11)+(COUNTIF(beosztás!$BP123:$CT123,"S12")*12)</f>
        <v>0</v>
      </c>
      <c r="BD121" s="710">
        <f>COUNTIF(beosztás!$BP123:$CT123,"BN")*12+COUNTIF(beosztás!$BP123:$CT123,"BÉ")*12+COUNTIF(beosztás!$BP123:$CT123,"BDE")*8+COUNTIF(beosztás!$BP123:$CT123,"BDU")*8+COUNTIF(beosztás!$BP123:$CT123,"BÉJ")*8+COUNTIF(beosztás!$BP123:$CT123,"B1")*1+COUNTIF(beosztás!$BP123:$CT123,"B2")*2+COUNTIF(beosztás!$BP123:$CT123,"B3")*3+COUNTIF(beosztás!$BP123:$CT123,"B5")*5+COUNTIF(beosztás!$BP123:$CT123,"B6")*6+COUNTIF(beosztás!$BP123:$CT123,"B7")*7+COUNTIF(beosztás!$BP123:$CT123,"B8")*8+COUNTIF(beosztás!$BP123:$CT123,"B9")*9+COUNTIF(beosztás!$BP123:$CT123,"B10")*10+COUNTIF(beosztás!$BP123:$CT123,"B11")*11+COUNTIF(beosztás!$BP123:$CT123,"B12")*12+COUNTIF(beosztás!$BP123:$CT123,"BP")*0</f>
        <v>0</v>
      </c>
      <c r="BE121" s="24">
        <f t="shared" si="590"/>
        <v>0</v>
      </c>
      <c r="BF121" s="710">
        <f>IF(C121="",0,alapadatok!$AN$4)</f>
        <v>0</v>
      </c>
      <c r="BG121" s="19">
        <f t="shared" si="591"/>
        <v>0</v>
      </c>
      <c r="BH121" s="741">
        <f t="shared" si="592"/>
        <v>0</v>
      </c>
      <c r="BI121" s="40"/>
      <c r="BJ121" s="709">
        <f>COUNTIF(beosztás!$CU123:$DX123,"DE")*8</f>
        <v>0</v>
      </c>
      <c r="BK121" s="710">
        <f>COUNTIF(beosztás!$CU123:$DX123,"DU")*8</f>
        <v>0</v>
      </c>
      <c r="BL121" s="710">
        <f>COUNTIF(beosztás!$CU123:$DX123,"ÉJ")*8</f>
        <v>0</v>
      </c>
      <c r="BM121" s="710">
        <f>COUNTIF(beosztás!$CU123:$DX123,"N")*12</f>
        <v>0</v>
      </c>
      <c r="BN121" s="710">
        <f>COUNTIF(beosztás!$CU123:$DX123,"É")*12</f>
        <v>0</v>
      </c>
      <c r="BO121" s="710">
        <f>SUM(beosztás!$CU123:$DX123)</f>
        <v>0</v>
      </c>
      <c r="BP121" s="897">
        <f>(COUNTIF(beosztás!$CU123:$DX123,"SN")*12)+(COUNTIF(beosztás!$CU123:$DX123,"SDE")*8)+(COUNTIF(beosztás!$CU123:$DX123,"SDU")*8)+(COUNTIF(beosztás!$CU123:$DX123,"SÉ")*12)+(COUNTIF(beosztás!$CU123:$DX123,"SÉJ")*8)+(COUNTIF(beosztás!$CU123:$DX123,"S1")*1)+(COUNTIF(beosztás!$CU123:$DX123,"S2")*2)+(COUNTIF(beosztás!$CU123:$DX123,"S3")*3)+(COUNTIF(beosztás!$CU123:$DX123,"S4")*4)+(COUNTIF(beosztás!$CU123:$DX123,"S5")*5)+(COUNTIF(beosztás!$CU123:$DX123,"S6")*6)+(COUNTIF(beosztás!$CU123:$DX123,"S7")*7)+(COUNTIF(beosztás!$CU123:$DX123,"S8")*8)+(COUNTIF(beosztás!$CU123:$DX123,"S9")*9)+(COUNTIF(beosztás!$CU123:$DX123,"S10")*10)+(COUNTIF(beosztás!$CU123:$DX123,"S11")*11)+(COUNTIF(beosztás!$CU123:$DX123,"S12")*12)</f>
        <v>0</v>
      </c>
      <c r="BQ121" s="710">
        <f>COUNTIF(beosztás!$CU123:$DX123,"FÜ")*8</f>
        <v>0</v>
      </c>
      <c r="BR121" s="710">
        <f>COUNTIF(beosztás!$CU123:$DX123,"BN")*12+COUNTIF(beosztás!$CU123:$DX123,"BÉ")*12+COUNTIF(beosztás!$CU123:$DX123,"BDE")*8+COUNTIF(beosztás!$CU123:$DX123,"BDU")*8+COUNTIF(beosztás!$CU123:$DX123,"BÉJ")*8+COUNTIF(beosztás!$CU123:$DX123,"B1")*1+COUNTIF(beosztás!$CU123:$DX123,"B2")*2+COUNTIF(beosztás!$CU123:$DX123,"B3")*3+COUNTIF(beosztás!$CU123:$DX123,"B5")*5+COUNTIF(beosztás!$CU123:$DX123,"B6")*6+COUNTIF(beosztás!$CU123:$DX123,"B7")*7+COUNTIF(beosztás!$CU123:$DX123,"B8")*8+COUNTIF(beosztás!$CU123:$DX123,"B9")*9+COUNTIF(beosztás!$CU123:$DX123,"B10")*10+COUNTIF(beosztás!$CU123:$DX123,"B11")*11+COUNTIF(beosztás!$CU123:$DX123,"B12")*12+COUNTIF(beosztás!$CU123:$DX123,"BP")*0</f>
        <v>0</v>
      </c>
      <c r="BS121" s="24">
        <f t="shared" si="593"/>
        <v>0</v>
      </c>
      <c r="BT121" s="710">
        <f>IF(C121="",0,alapadatok!$AN$5)</f>
        <v>0</v>
      </c>
      <c r="BU121" s="19">
        <f t="shared" si="594"/>
        <v>0</v>
      </c>
      <c r="BV121" s="741">
        <f t="shared" si="595"/>
        <v>0</v>
      </c>
      <c r="BW121" s="40"/>
      <c r="BX121" s="25">
        <f t="shared" si="596"/>
        <v>0</v>
      </c>
      <c r="BY121" s="24">
        <f t="shared" si="597"/>
        <v>0</v>
      </c>
      <c r="BZ121" s="24">
        <f t="shared" si="598"/>
        <v>0</v>
      </c>
      <c r="CA121" s="24">
        <f t="shared" si="599"/>
        <v>0</v>
      </c>
      <c r="CB121" s="24">
        <f t="shared" si="600"/>
        <v>0</v>
      </c>
      <c r="CC121" s="24">
        <f t="shared" si="601"/>
        <v>0</v>
      </c>
      <c r="CD121" s="24">
        <f t="shared" si="602"/>
        <v>0</v>
      </c>
      <c r="CE121" s="24">
        <f t="shared" si="603"/>
        <v>0</v>
      </c>
      <c r="CF121" s="24">
        <f t="shared" si="604"/>
        <v>0</v>
      </c>
      <c r="CG121" s="24">
        <f t="shared" si="605"/>
        <v>0</v>
      </c>
      <c r="CH121" s="24">
        <f t="shared" si="606"/>
        <v>0</v>
      </c>
      <c r="CI121" s="19">
        <f t="shared" si="607"/>
        <v>0</v>
      </c>
      <c r="CJ121" s="741">
        <f t="shared" si="608"/>
        <v>0</v>
      </c>
      <c r="CK121" s="41"/>
      <c r="CL121" s="709">
        <f>COUNTIF(beosztás!$DY123:$FC123,"DE")*8</f>
        <v>0</v>
      </c>
      <c r="CM121" s="710">
        <f>COUNTIF(beosztás!$DY123:$FC123,"DU")*8</f>
        <v>0</v>
      </c>
      <c r="CN121" s="710">
        <f>COUNTIF(beosztás!$DY123:$FC123,"ÉJ")*8</f>
        <v>0</v>
      </c>
      <c r="CO121" s="710">
        <f>COUNTIF(beosztás!$DY123:$FC123,"N")*12</f>
        <v>0</v>
      </c>
      <c r="CP121" s="710">
        <f>COUNTIF(beosztás!$DY123:$FC123,"é")*12</f>
        <v>0</v>
      </c>
      <c r="CQ121" s="710">
        <f>SUM(beosztás!$DY123:$FC123)</f>
        <v>0</v>
      </c>
      <c r="CR121" s="710">
        <f>COUNTIF(beosztás!$DY123:$FC123,"FÜ")*8</f>
        <v>0</v>
      </c>
      <c r="CS121" s="897">
        <f>(COUNTIF(beosztás!$DY123:$FC123,"SN")*12)+(COUNTIF(beosztás!$DY123:$FC123,"SDE")*8)+(COUNTIF(beosztás!$DY123:$FC123,"SDU")*8)+(COUNTIF(beosztás!$DY123:$FC123,"SÉ")*12)+(COUNTIF(beosztás!$DY123:$FC123,"SÉJ")*8)+(COUNTIF(beosztás!$DY123:$FC123,"S1")*1)+(COUNTIF(beosztás!$DY123:$FC123,"S2")*2)+(COUNTIF(beosztás!$DY123:$FC123,"S3")*3)+(COUNTIF(beosztás!$DY123:$FC123,"S4")*4)+(COUNTIF(beosztás!$DY123:$FC123,"S5")*5)+(COUNTIF(beosztás!$DY123:$FC123,"S6")*6)+(COUNTIF(beosztás!$DY123:$FC123,"S7")*7)+(COUNTIF(beosztás!$DY123:$FC123,"S8")*8)+(COUNTIF(beosztás!$DY123:$FC123,"S9")*9)+(COUNTIF(beosztás!$DY123:$FC123,"S10")*10)+(COUNTIF(beosztás!$DY123:$FC123,"S11")*11)+(COUNTIF(beosztás!$DY123:$FC123,"S12")*12)</f>
        <v>0</v>
      </c>
      <c r="CT121" s="710">
        <f>COUNTIF(beosztás!$DY123:$FC123,"BN")*12+COUNTIF(beosztás!$DY123:$FC123,"BÉ")*12+COUNTIF(beosztás!$DY123:$FC123,"BDE")*8+COUNTIF(beosztás!$DY123:$FC123,"BDU")*8+COUNTIF(beosztás!$DY123:$FC123,"BÉJ")*8+COUNTIF(beosztás!$DY123:$FC123,"B1")*1+COUNTIF(beosztás!$DY123:$FC123,"B2")*2+COUNTIF(beosztás!$DY123:$FC123,"B3")*3+COUNTIF(beosztás!$DY123:$FC123,"B5")*5+COUNTIF(beosztás!$DY123:$FC123,"B6")*6+COUNTIF(beosztás!$DY123:$FC123,"B7")*7+COUNTIF(beosztás!$DY123:$FC123,"B8")*8+COUNTIF(beosztás!$DY123:$FC123,"B9")*9+COUNTIF(beosztás!$DY123:$FC123,"B10")*10+COUNTIF(beosztás!$DY123:$FC123,"B11")*11+COUNTIF(beosztás!$DY123:$FC123,"B12")*12+COUNTIF(beosztás!$DY123:$FC123,"BP")*0</f>
        <v>0</v>
      </c>
      <c r="CU121" s="24">
        <f t="shared" si="609"/>
        <v>0</v>
      </c>
      <c r="CV121" s="710">
        <f>IF(C121="",0,alapadatok!$AN$6)</f>
        <v>0</v>
      </c>
      <c r="CW121" s="19">
        <f t="shared" si="610"/>
        <v>0</v>
      </c>
      <c r="CX121" s="907">
        <f t="shared" si="611"/>
        <v>0</v>
      </c>
      <c r="CY121" s="40"/>
      <c r="CZ121" s="709">
        <f>COUNTIF(beosztás!$FD123:$GG123,"DE")*8</f>
        <v>0</v>
      </c>
      <c r="DA121" s="710">
        <f>COUNTIF(beosztás!$FD123:$GG123,"DU")*8</f>
        <v>0</v>
      </c>
      <c r="DB121" s="710">
        <f>COUNTIF(beosztás!$FD123:$GG123,"ÉJ")*8</f>
        <v>0</v>
      </c>
      <c r="DC121" s="710">
        <f>COUNTIF(beosztás!$FD123:$GG123,"N")*12</f>
        <v>0</v>
      </c>
      <c r="DD121" s="710">
        <f>COUNTIF(beosztás!$FD123:$GG123,"É")*12</f>
        <v>0</v>
      </c>
      <c r="DE121" s="710">
        <f>SUM(beosztás!$FD123:$GG123)</f>
        <v>0</v>
      </c>
      <c r="DF121" s="897">
        <f>(COUNTIF(beosztás!$FD123:$GG123,"SN")*12)+(COUNTIF(beosztás!$FD123:$GG123,"SDE")*8)+(COUNTIF(beosztás!$FD123:$GG123,"SDU")*8)+(COUNTIF(beosztás!$FD123:$GG123,"SÉ")*12)+(COUNTIF(beosztás!$FD123:$GG123,"SÉJ")*8)+(COUNTIF(beosztás!$FD123:$GG123,"S1")*1)+(COUNTIF(beosztás!$FD123:$GG123,"S2")*2)+(COUNTIF(beosztás!$FD123:$GG123,"S3")*3)+(COUNTIF(beosztás!$FD123:$GG123,"S4")*4)+(COUNTIF(beosztás!$FD123:$GG123,"S5")*5)+(COUNTIF(beosztás!$FD123:$GG123,"S6")*6)+(COUNTIF(beosztás!$FD123:$GG123,"S7")*7)+(COUNTIF(beosztás!$FD123:$GG123,"S8")*8)+(COUNTIF(beosztás!$FD123:$GG123,"S9")*9)+(COUNTIF(beosztás!$FD123:$GG123,"S10")*10)+(COUNTIF(beosztás!$FD123:$GG123,"S11")*11)+(COUNTIF(beosztás!$FD123:$GG123,"S12")*12)</f>
        <v>0</v>
      </c>
      <c r="DG121" s="710">
        <f>COUNTIF(beosztás!$FD123:$GG123,"FÜ")*8</f>
        <v>0</v>
      </c>
      <c r="DH121" s="710">
        <f>COUNTIF(beosztás!$FD123:$GG123,"BN")*12+COUNTIF(beosztás!$FD123:$GG123,"BÉ")*12+COUNTIF(beosztás!$FD123:$GG123,"BDE")*8+COUNTIF(beosztás!$FD123:$GG123,"BDU")*8+COUNTIF(beosztás!$FD123:$GG123,"BÉJ")*8+COUNTIF(beosztás!$FD123:$GG123,"B1")*1+COUNTIF(beosztás!$FD123:$GG123,"B2")*2+COUNTIF(beosztás!$FD123:$GG123,"B3")*3+COUNTIF(beosztás!$FD123:$GG123,"B5")*5+COUNTIF(beosztás!$FD123:$GG123,"B6")*6+COUNTIF(beosztás!$FD123:$GG123,"B7")*7+COUNTIF(beosztás!$FD123:$GG123,"B8")*8+COUNTIF(beosztás!$FD123:$GG123,"B9")*9+COUNTIF(beosztás!$FD123:$GG123,"B10")*10+COUNTIF(beosztás!$FD123:$GG123,"B11")*11+COUNTIF(beosztás!$FD123:$GG123,"B12")*12+COUNTIF(beosztás!$FD123:$GG123,"BP")*0</f>
        <v>0</v>
      </c>
      <c r="DI121" s="24">
        <f t="shared" si="612"/>
        <v>0</v>
      </c>
      <c r="DJ121" s="710">
        <f>IF(C121="",0,alapadatok!$AN$7)</f>
        <v>0</v>
      </c>
      <c r="DK121" s="19">
        <f t="shared" si="613"/>
        <v>0</v>
      </c>
      <c r="DL121" s="741">
        <f t="shared" si="614"/>
        <v>0</v>
      </c>
      <c r="DM121" s="40"/>
      <c r="DN121" s="25">
        <f t="shared" si="615"/>
        <v>0</v>
      </c>
      <c r="DO121" s="24">
        <f t="shared" si="616"/>
        <v>0</v>
      </c>
      <c r="DP121" s="24">
        <f t="shared" si="617"/>
        <v>0</v>
      </c>
      <c r="DQ121" s="24">
        <f t="shared" si="618"/>
        <v>0</v>
      </c>
      <c r="DR121" s="24">
        <f t="shared" si="619"/>
        <v>0</v>
      </c>
      <c r="DS121" s="24">
        <f t="shared" si="620"/>
        <v>0</v>
      </c>
      <c r="DT121" s="24">
        <f t="shared" si="621"/>
        <v>0</v>
      </c>
      <c r="DU121" s="24">
        <f t="shared" si="622"/>
        <v>0</v>
      </c>
      <c r="DV121" s="24">
        <f t="shared" si="623"/>
        <v>0</v>
      </c>
      <c r="DW121" s="24">
        <f t="shared" si="624"/>
        <v>0</v>
      </c>
      <c r="DX121" s="24">
        <f t="shared" si="625"/>
        <v>0</v>
      </c>
      <c r="DY121" s="19">
        <f t="shared" si="626"/>
        <v>0</v>
      </c>
      <c r="DZ121" s="907">
        <f t="shared" si="627"/>
        <v>0</v>
      </c>
      <c r="EA121" s="41"/>
      <c r="EB121" s="709">
        <f>COUNTIF(beosztás!$GH123:$HL123,"DE")*8</f>
        <v>0</v>
      </c>
      <c r="EC121" s="710">
        <f>COUNTIF(beosztás!$GH123:$HL123,"DU")*8</f>
        <v>0</v>
      </c>
      <c r="ED121" s="710">
        <f>COUNTIF(beosztás!$GH123:$HL123,"ÉJ")*8</f>
        <v>0</v>
      </c>
      <c r="EE121" s="710">
        <f>COUNTIF(beosztás!$GH123:$HL123,"N")*12</f>
        <v>0</v>
      </c>
      <c r="EF121" s="710">
        <f>COUNTIF(beosztás!$GH123:$HL123,"é")*12</f>
        <v>0</v>
      </c>
      <c r="EG121" s="710">
        <f>SUM(beosztás!$GH123:$HL123)</f>
        <v>0</v>
      </c>
      <c r="EH121" s="710">
        <f>COUNTIF(beosztás!$GH123:$HL123,"FÜ")*8</f>
        <v>0</v>
      </c>
      <c r="EI121" s="897">
        <f>(COUNTIF(beosztás!$GH123:$HL123,"SN")*12)+(COUNTIF(beosztás!$GH123:$HL123,"SDE")*8)+(COUNTIF(beosztás!$GH123:$HL123,"SDU")*8)+(COUNTIF(beosztás!$GH123:$HL123,"SÉ")*12)+(COUNTIF(beosztás!$GH123:$HL123,"SÉJ")*8)+(COUNTIF(beosztás!$GH123:$HL123,"S1")*1)+(COUNTIF(beosztás!$GH123:$HL123,"S2")*2)+(COUNTIF(beosztás!$GH123:$HL123,"S3")*3)+(COUNTIF(beosztás!$GH123:$HL123,"S4")*4)+(COUNTIF(beosztás!$GH123:$HL123,"S5")*5)+(COUNTIF(beosztás!$GH123:$HL123,"S6")*6)+(COUNTIF(beosztás!$GH123:$HL123,"S7")*7)+(COUNTIF(beosztás!$GH123:$HL123,"S8")*8)+(COUNTIF(beosztás!$GH123:$HL123,"S9")*9)+(COUNTIF(beosztás!$GH123:$HL123,"S10")*10)+(COUNTIF(beosztás!$GH123:$HL123,"S11")*11)+(COUNTIF(beosztás!$GH123:$HL123,"S12")*12)</f>
        <v>0</v>
      </c>
      <c r="EJ121" s="710">
        <f>COUNTIF(beosztás!$GH123:$HL123,"BN")*12+COUNTIF(beosztás!$GH123:$HL123,"BÉ")*12+COUNTIF(beosztás!$GH123:$HL123,"BDE")*8+COUNTIF(beosztás!$GH123:$HL123,"BDU")*8+COUNTIF(beosztás!$GH123:$HL123,"BÉJ")*8+COUNTIF(beosztás!$GH123:$HL123,"B1")*1+COUNTIF(beosztás!$GH123:$HL123,"B2")*2+COUNTIF(beosztás!$GH123:$HL123,"B3")*3+COUNTIF(beosztás!$GH123:$HL123,"B5")*5+COUNTIF(beosztás!$GH123:$HL123,"B6")*6+COUNTIF(beosztás!$GH123:$HL123,"B7")*7+COUNTIF(beosztás!$GH123:$HL123,"B8")*8+COUNTIF(beosztás!$GH123:$HL123,"B9")*9+COUNTIF(beosztás!$GH123:$HL123,"B10")*10+COUNTIF(beosztás!$GH123:$HL123,"B11")*11+COUNTIF(beosztás!$GH123:$HL123,"B12")*12+COUNTIF(beosztás!$GH123:$HL123,"BP")*0</f>
        <v>0</v>
      </c>
      <c r="EK121" s="24">
        <f t="shared" si="628"/>
        <v>0</v>
      </c>
      <c r="EL121" s="710">
        <f>IF(C121="",0,alapadatok!$AN$8)</f>
        <v>0</v>
      </c>
      <c r="EM121" s="19">
        <f t="shared" si="629"/>
        <v>0</v>
      </c>
      <c r="EN121" s="907">
        <f t="shared" si="630"/>
        <v>0</v>
      </c>
      <c r="EO121" s="40"/>
      <c r="EP121" s="709">
        <f>COUNTIF(beosztás!$HM123:$IQ123,"DE")*8</f>
        <v>0</v>
      </c>
      <c r="EQ121" s="710">
        <f>COUNTIF(beosztás!$HM123:$IQ123,"DU")*8</f>
        <v>0</v>
      </c>
      <c r="ER121" s="710">
        <f>COUNTIF(beosztás!$HM123:$IQ123,"ÉJ")*8</f>
        <v>0</v>
      </c>
      <c r="ES121" s="710">
        <f>COUNTIF(beosztás!$HM123:$IQ123,"N")*12</f>
        <v>0</v>
      </c>
      <c r="ET121" s="710">
        <f>COUNTIF(beosztás!$HM123:$IQ123,"É")*12</f>
        <v>0</v>
      </c>
      <c r="EU121" s="710">
        <f>SUM(beosztás!$HM123:$IQ123)</f>
        <v>0</v>
      </c>
      <c r="EV121" s="897">
        <f>(COUNTIF(beosztás!$HM123:$IQ123,"SN")*12)+(COUNTIF(beosztás!$HM123:$IQ123,"SDE")*8)+(COUNTIF(beosztás!$HM123:$IQ123,"SDU")*8)+(COUNTIF(beosztás!$HM123:$IQ123,"SÉ")*12)+(COUNTIF(beosztás!$HM123:$IQ123,"SÉJ")*8)+(COUNTIF(beosztás!$HM123:$IQ123,"S1")*1)+(COUNTIF(beosztás!$HM123:$IQ123,"S2")*2)+(COUNTIF(beosztás!$HM123:$IQ123,"S3")*3)+(COUNTIF(beosztás!$HM123:$IQ123,"S4")*4)+(COUNTIF(beosztás!$HM123:$IQ123,"S5")*5)+(COUNTIF(beosztás!$HM123:$IQ123,"S6")*6)+(COUNTIF(beosztás!$HM123:$IQ123,"S7")*7)+(COUNTIF(beosztás!$HM123:$IQ123,"S8")*8)+(COUNTIF(beosztás!$HM123:$IQ123,"S9")*9)+(COUNTIF(beosztás!$HM123:$IQ123,"S10")*10)+(COUNTIF(beosztás!$HM123:$IQ123,"S11")*11)+(COUNTIF(beosztás!$HM123:$IQ123,"S12")*12)</f>
        <v>0</v>
      </c>
      <c r="EW121" s="710">
        <f>COUNTIF(beosztás!$HM123:$IQ123,"FÜ")*8</f>
        <v>0</v>
      </c>
      <c r="EX121" s="710">
        <f>COUNTIF(beosztás!$HM123:$IQ123,"BN")*12+COUNTIF(beosztás!$HM123:$IQ123,"BÉ")*12+COUNTIF(beosztás!$HM123:$IQ123,"BDE")*8+COUNTIF(beosztás!$HM123:$IQ123,"BDU")*8+COUNTIF(beosztás!$HM123:$IQ123,"BÉJ")*8+COUNTIF(beosztás!$HM123:$IQ123,"B1")*1+COUNTIF(beosztás!$HM123:$IQ123,"B2")*2+COUNTIF(beosztás!$HM123:$IQ123,"B3")*3+COUNTIF(beosztás!$HM123:$IQ123,"B5")*5+COUNTIF(beosztás!$HM123:$IQ123,"B6")*6+COUNTIF(beosztás!$HM123:$IQ123,"B7")*7+COUNTIF(beosztás!$HM123:$IQ123,"B8")*8+COUNTIF(beosztás!$HM123:$IQ123,"B9")*9+COUNTIF(beosztás!$HM123:$IQ123,"B10")*10+COUNTIF(beosztás!$HM123:$IQ123,"B11")*11+COUNTIF(beosztás!$HM123:$IQ123,"B12")*12+COUNTIF(beosztás!$HM123:$IQ123,"BP")*0</f>
        <v>0</v>
      </c>
      <c r="EY121" s="24">
        <f t="shared" si="631"/>
        <v>0</v>
      </c>
      <c r="EZ121" s="710">
        <f>IF(C121="",0,alapadatok!$AN$9)</f>
        <v>0</v>
      </c>
      <c r="FA121" s="19">
        <f t="shared" si="632"/>
        <v>0</v>
      </c>
      <c r="FB121" s="907">
        <f t="shared" si="633"/>
        <v>0</v>
      </c>
      <c r="FC121" s="40"/>
      <c r="FD121" s="25">
        <f t="shared" si="634"/>
        <v>0</v>
      </c>
      <c r="FE121" s="24">
        <f t="shared" si="635"/>
        <v>0</v>
      </c>
      <c r="FF121" s="24">
        <f t="shared" si="636"/>
        <v>0</v>
      </c>
      <c r="FG121" s="24">
        <f t="shared" si="637"/>
        <v>0</v>
      </c>
      <c r="FH121" s="24">
        <f t="shared" si="638"/>
        <v>0</v>
      </c>
      <c r="FI121" s="24">
        <f t="shared" si="639"/>
        <v>0</v>
      </c>
      <c r="FJ121" s="24">
        <f t="shared" si="640"/>
        <v>0</v>
      </c>
      <c r="FK121" s="24">
        <f t="shared" si="641"/>
        <v>0</v>
      </c>
      <c r="FL121" s="24">
        <f t="shared" si="642"/>
        <v>0</v>
      </c>
      <c r="FM121" s="24">
        <f t="shared" si="643"/>
        <v>0</v>
      </c>
      <c r="FN121" s="24">
        <f t="shared" si="644"/>
        <v>0</v>
      </c>
      <c r="FO121" s="19">
        <f t="shared" si="645"/>
        <v>0</v>
      </c>
      <c r="FP121" s="907">
        <f t="shared" si="646"/>
        <v>0</v>
      </c>
      <c r="FQ121" s="41"/>
      <c r="FR121" s="709">
        <f>COUNTIF(beosztás!$IR123:$JU123,"DE")*8</f>
        <v>0</v>
      </c>
      <c r="FS121" s="710">
        <f>COUNTIF(beosztás!$IR123:$JU123,"DU")*8</f>
        <v>0</v>
      </c>
      <c r="FT121" s="710">
        <f>COUNTIF(beosztás!$IR123:$JU123,"ÉJ")*8</f>
        <v>0</v>
      </c>
      <c r="FU121" s="710">
        <f>COUNTIF(beosztás!$IR123:$JU123,"N")*12</f>
        <v>0</v>
      </c>
      <c r="FV121" s="710">
        <f>COUNTIF(beosztás!$IR123:$JU123,"é")*12</f>
        <v>0</v>
      </c>
      <c r="FW121" s="710">
        <f>SUM(beosztás!$IR123:$JU123)</f>
        <v>0</v>
      </c>
      <c r="FX121" s="710">
        <f>COUNTIF(beosztás!$IR123:$JU123,"FÜ")*8</f>
        <v>0</v>
      </c>
      <c r="FY121" s="897">
        <f>(COUNTIF(beosztás!$IR123:$JU123,"SN")*12)+(COUNTIF(beosztás!$IR123:$JU123,"SDE")*8)+(COUNTIF(beosztás!$IR123:$JU123,"SDU")*8)+(COUNTIF(beosztás!$IR123:$JU123,"SÉ")*12)+(COUNTIF(beosztás!$IR123:$JU123,"SÉJ")*8)+(COUNTIF(beosztás!$IR123:$JU123,"S1")*1)+(COUNTIF(beosztás!$IR123:$JU123,"S2")*2)+(COUNTIF(beosztás!$IR123:$JU123,"S3")*3)+(COUNTIF(beosztás!$IR123:$JU123,"S4")*4)+(COUNTIF(beosztás!$IR123:$JU123,"S5")*5)+(COUNTIF(beosztás!$IR123:$JU123,"S6")*6)+(COUNTIF(beosztás!$IR123:$JU123,"S7")*7)+(COUNTIF(beosztás!$IR123:$JU123,"S8")*8)+(COUNTIF(beosztás!$IR123:$JU123,"S9")*9)+(COUNTIF(beosztás!$IR123:$JU123,"S10")*10)+(COUNTIF(beosztás!$IR123:$JU123,"S11")*11)+(COUNTIF(beosztás!$IR123:$JU123,"S12")*12)</f>
        <v>0</v>
      </c>
      <c r="FZ121" s="710">
        <f>COUNTIF(beosztás!$IR123:$JU123,"BN")*12+COUNTIF(beosztás!$IR123:$JU123,"BÉ")*12+COUNTIF(beosztás!$IR123:$JU123,"BDE")*8+COUNTIF(beosztás!$IR123:$JU123,"BDU")*8+COUNTIF(beosztás!$IR123:$JU123,"BÉJ")*8+COUNTIF(beosztás!$IR123:$JU123,"B1")*1+COUNTIF(beosztás!$IR123:$JU123,"B2")*2+COUNTIF(beosztás!$IR123:$JU123,"B3")*3+COUNTIF(beosztás!$IR123:$JU123,"B5")*5+COUNTIF(beosztás!$IR123:$JU123,"B6")*6+COUNTIF(beosztás!$IR123:$JU123,"B7")*7+COUNTIF(beosztás!$IR123:$JU123,"B8")*8+COUNTIF(beosztás!$IR123:$JU123,"B9")*9+COUNTIF(beosztás!$IR123:$JU123,"B10")*10+COUNTIF(beosztás!$IR123:$JU123,"B11")*11+COUNTIF(beosztás!$IR123:$JU123,"B12")*12+COUNTIF(beosztás!$IR123:$JU123,"BP")*0</f>
        <v>0</v>
      </c>
      <c r="GA121" s="24">
        <f t="shared" si="647"/>
        <v>0</v>
      </c>
      <c r="GB121" s="710">
        <f>IF(C121="",0,alapadatok!$AN$10)</f>
        <v>0</v>
      </c>
      <c r="GC121" s="19">
        <f t="shared" si="648"/>
        <v>0</v>
      </c>
      <c r="GD121" s="907">
        <f t="shared" si="649"/>
        <v>0</v>
      </c>
      <c r="GE121" s="42"/>
      <c r="GF121" s="709">
        <f>COUNTIF(beosztás!$JV123:$KZ123,"DE")*8</f>
        <v>0</v>
      </c>
      <c r="GG121" s="710">
        <f>COUNTIF(beosztás!$JV123:$KZ123,"DU")*8</f>
        <v>0</v>
      </c>
      <c r="GH121" s="710">
        <f>COUNTIF(beosztás!$JV123:$KZ123,"ÉJ")*8</f>
        <v>0</v>
      </c>
      <c r="GI121" s="710">
        <f>COUNTIF(beosztás!$JV123:$KZ123,"N")*12</f>
        <v>0</v>
      </c>
      <c r="GJ121" s="710">
        <f>COUNTIF(beosztás!$JV123:$KZ123,"É")*12</f>
        <v>0</v>
      </c>
      <c r="GK121" s="710">
        <f>SUM(beosztás!$JV123:$KZ123)</f>
        <v>0</v>
      </c>
      <c r="GL121" s="897">
        <f>(COUNTIF(beosztás!$JV123:$KZ123,"SN")*12)+(COUNTIF(beosztás!$JV123:$KZ123,"SDE")*8)+(COUNTIF(beosztás!$JV123:$KZ123,"SDU")*8)+(COUNTIF(beosztás!$JV123:$KZ123,"SÉ")*12)+(COUNTIF(beosztás!$JV123:$KZ123,"SÉJ")*8)+(COUNTIF(beosztás!$JV123:$KZ123,"S1")*1)+(COUNTIF(beosztás!$JV123:$KZ123,"S2")*2)+(COUNTIF(beosztás!$JV123:$KZ123,"S3")*3)+(COUNTIF(beosztás!$JV123:$KZ123,"S4")*4)+(COUNTIF(beosztás!$JV123:$KZ123,"S5")*5)+(COUNTIF(beosztás!$JV123:$KZ123,"S6")*6)+(COUNTIF(beosztás!$JV123:$KZ123,"S7")*7)+(COUNTIF(beosztás!$JV123:$KZ123,"S8")*8)+(COUNTIF(beosztás!$JV123:$KZ123,"S9")*9)+(COUNTIF(beosztás!$JV123:$KZ123,"S10")*10)+(COUNTIF(beosztás!$JV123:$KZ123,"S11")*11)+(COUNTIF(beosztás!$JV123:$KZ123,"S12")*12)</f>
        <v>0</v>
      </c>
      <c r="GM121" s="710">
        <f>COUNTIF(beosztás!$JV123:$KZ123,"FÜ")*8</f>
        <v>0</v>
      </c>
      <c r="GN121" s="710">
        <f>COUNTIF(beosztás!$JV123:$KZ123,"BN")*12+COUNTIF(beosztás!$JV123:$KZ123,"BÉ")*12+COUNTIF(beosztás!$JV123:$KZ123,"BDE")*8+COUNTIF(beosztás!$JV123:$KZ123,"BDU")*8+COUNTIF(beosztás!$JV123:$KZ123,"BÉJ")*8+COUNTIF(beosztás!$JV123:$KZ123,"B1")*1+COUNTIF(beosztás!$JV123:$KZ123,"B2")*2+COUNTIF(beosztás!$JV123:$KZ123,"B3")*3+COUNTIF(beosztás!$JV123:$KZ123,"B5")*5+COUNTIF(beosztás!$JV123:$KZ123,"B6")*6+COUNTIF(beosztás!$JV123:$KZ123,"B7")*7+COUNTIF(beosztás!$JV123:$KZ123,"B8")*8+COUNTIF(beosztás!$JV123:$KZ123,"B9")*9+COUNTIF(beosztás!$JV123:$KZ123,"B10")*10+COUNTIF(beosztás!$JV123:$KZ123,"B11")*11+COUNTIF(beosztás!$JV123:$KZ123,"B12")*12+COUNTIF(beosztás!$JV123:$KZ123,"BP")*0</f>
        <v>0</v>
      </c>
      <c r="GO121" s="24">
        <f t="shared" si="650"/>
        <v>0</v>
      </c>
      <c r="GP121" s="710">
        <f>IF(C121="",0,alapadatok!$AN$11)</f>
        <v>0</v>
      </c>
      <c r="GQ121" s="19">
        <f t="shared" si="651"/>
        <v>0</v>
      </c>
      <c r="GR121" s="907">
        <f t="shared" si="652"/>
        <v>0</v>
      </c>
      <c r="GS121" s="42"/>
      <c r="GT121" s="25">
        <f t="shared" si="653"/>
        <v>0</v>
      </c>
      <c r="GU121" s="24">
        <f t="shared" si="654"/>
        <v>0</v>
      </c>
      <c r="GV121" s="24">
        <f t="shared" si="655"/>
        <v>0</v>
      </c>
      <c r="GW121" s="24">
        <f t="shared" si="656"/>
        <v>0</v>
      </c>
      <c r="GX121" s="24">
        <f t="shared" si="657"/>
        <v>0</v>
      </c>
      <c r="GY121" s="24">
        <f t="shared" si="658"/>
        <v>0</v>
      </c>
      <c r="GZ121" s="24">
        <f t="shared" si="659"/>
        <v>0</v>
      </c>
      <c r="HA121" s="24">
        <f t="shared" si="660"/>
        <v>0</v>
      </c>
      <c r="HB121" s="24">
        <f t="shared" si="661"/>
        <v>0</v>
      </c>
      <c r="HC121" s="24">
        <f t="shared" si="662"/>
        <v>0</v>
      </c>
      <c r="HD121" s="24">
        <f t="shared" si="663"/>
        <v>0</v>
      </c>
      <c r="HE121" s="19">
        <f t="shared" si="664"/>
        <v>0</v>
      </c>
      <c r="HF121" s="907">
        <f t="shared" si="665"/>
        <v>0</v>
      </c>
      <c r="HG121" s="41"/>
      <c r="HH121" s="709">
        <f>COUNTIF(beosztás!$LA123:$MD123,"DE")*8</f>
        <v>0</v>
      </c>
      <c r="HI121" s="710">
        <f>COUNTIF(beosztás!$LA123:$MD123,"DU")*8</f>
        <v>0</v>
      </c>
      <c r="HJ121" s="710">
        <f>COUNTIF(beosztás!$LA123:$MD123,"ÉJ")*8</f>
        <v>0</v>
      </c>
      <c r="HK121" s="710">
        <f>COUNTIF(beosztás!$LA123:$MD123,"N")*12</f>
        <v>0</v>
      </c>
      <c r="HL121" s="710">
        <f>COUNTIF(beosztás!$LA123:$MD123,"é")*12</f>
        <v>0</v>
      </c>
      <c r="HM121" s="710">
        <f>SUM(beosztás!$LA123:$MD123)</f>
        <v>0</v>
      </c>
      <c r="HN121" s="710">
        <f>COUNTIF(beosztás!$LA123:$MD123,"FÜ")*8</f>
        <v>0</v>
      </c>
      <c r="HO121" s="897">
        <f>(COUNTIF(beosztás!$LA123:$MD123,"SN")*12)+(COUNTIF(beosztás!$LA123:$MD123,"SDE")*8)+(COUNTIF(beosztás!$LA123:$MD123,"SDU")*8)+(COUNTIF(beosztás!$LA123:$MD123,"SÉ")*12)+(COUNTIF(beosztás!$LA123:$MD123,"SÉJ")*8)+(COUNTIF(beosztás!$LA123:$MD123,"S1")*1)+(COUNTIF(beosztás!$LA123:$MD123,"S2")*2)+(COUNTIF(beosztás!$LA123:$MD123,"S3")*3)+(COUNTIF(beosztás!$LA123:$MD123,"S4")*4)+(COUNTIF(beosztás!$LA123:$MD123,"S5")*5)+(COUNTIF(beosztás!$LA123:$MD123,"S6")*6)+(COUNTIF(beosztás!$LA123:$MD123,"S7")*7)+(COUNTIF(beosztás!$LA123:$MD123,"S8")*8)+(COUNTIF(beosztás!$LA123:$MD123,"S9")*9)+(COUNTIF(beosztás!$LA123:$MD123,"S10")*10)+(COUNTIF(beosztás!$LA123:$MD123,"S11")*11)+(COUNTIF(beosztás!$LA123:$MD123,"S12")*12)</f>
        <v>0</v>
      </c>
      <c r="HP121" s="710">
        <f>COUNTIF(beosztás!$LA123:$MD123,"BN")*12+COUNTIF(beosztás!$LA123:$MD123,"BÉ")*12+COUNTIF(beosztás!$LA123:$MD123,"BDE")*8+COUNTIF(beosztás!$LA123:$MD123,"BDU")*8+COUNTIF(beosztás!$LA123:$MD123,"BÉJ")*8+COUNTIF(beosztás!$LA123:$MD123,"B1")*1+COUNTIF(beosztás!$LA123:$MD123,"B2")*2+COUNTIF(beosztás!$LA123:$MD123,"B3")*3+COUNTIF(beosztás!$KZ123:$MC123,"B5")*5+COUNTIF(beosztás!$KZ123:$MC123,"B6")*6+COUNTIF(beosztás!$KZ123:$MC123,"B7")*7+COUNTIF(beosztás!$KZ123:$MC123,"B8")*8+COUNTIF(beosztás!$LA123:$MD123,"B9")*9+COUNTIF(beosztás!$LA123:$MD123,"B10")*10+COUNTIF(beosztás!$LA123:$MD123,"B11")*11+COUNTIF(beosztás!$LA123:$MD123,"B12")*12+COUNTIF(beosztás!$LA123:$MD123,"BP")*0</f>
        <v>0</v>
      </c>
      <c r="HQ121" s="24">
        <f t="shared" si="666"/>
        <v>0</v>
      </c>
      <c r="HR121" s="710">
        <f>IF(C121="",0,alapadatok!$AN$12)</f>
        <v>0</v>
      </c>
      <c r="HS121" s="19">
        <f t="shared" si="667"/>
        <v>0</v>
      </c>
      <c r="HT121" s="907">
        <f t="shared" si="668"/>
        <v>0</v>
      </c>
      <c r="HU121" s="42"/>
      <c r="HV121" s="709">
        <f>COUNTIF(beosztás!$ME123:$NI123,"DE")*8</f>
        <v>0</v>
      </c>
      <c r="HW121" s="710">
        <f>COUNTIF(beosztás!$ME123:$NI123,"DU")*8</f>
        <v>0</v>
      </c>
      <c r="HX121" s="710">
        <f>COUNTIF(beosztás!$ME123:$NI123,"ÉJ")*8</f>
        <v>0</v>
      </c>
      <c r="HY121" s="710">
        <f>COUNTIF(beosztás!$ME123:$NI123,"N")*12</f>
        <v>0</v>
      </c>
      <c r="HZ121" s="710">
        <f>COUNTIF(beosztás!$ME123:$NI123,"É")*12</f>
        <v>0</v>
      </c>
      <c r="IA121" s="710">
        <f>SUM(beosztás!$ME123:$NI123)</f>
        <v>0</v>
      </c>
      <c r="IB121" s="710">
        <f>(COUNTIF(beosztás!$ME123:$NI123,"SN")*12)+(COUNTIF(beosztás!$ME123:$NI123,"SDE")*8)+(COUNTIF(beosztás!$ME123:$NI123,"SDU")*8)+(COUNTIF(beosztás!$ME123:$NI123,"SÉ")*12)+(COUNTIF(beosztás!$ME123:$NI123,"SÉJ")*8)+(COUNTIF(beosztás!$ME123:$NI123,"S1")*1)+(COUNTIF(beosztás!$ME123:$NI123,"S2")*2)+(COUNTIF(beosztás!$ME123:$NI123,"S3")*3)+(COUNTIF(beosztás!$ME123:$NI123,"S4")*4)+(COUNTIF(beosztás!$ME123:$NI123,"S5")*5)+(COUNTIF(beosztás!$ME123:$NI123,"S6")*6)+(COUNTIF(beosztás!$ME123:$NI123,"S7")*7)+(COUNTIF(beosztás!$ME123:$NI123,"S8")*8)+(COUNTIF(beosztás!$ME123:$NI123,"S9")*9)+(COUNTIF(beosztás!$ME123:$NI123,"S10")*10)+(COUNTIF(beosztás!$ME123:$NI123,"S11")*11)+(COUNTIF(beosztás!$ME123:$NI123,"S12")*12)</f>
        <v>0</v>
      </c>
      <c r="IC121" s="710">
        <f>COUNTIF(beosztás!$ME123:$NI123,"FÜ")*8</f>
        <v>0</v>
      </c>
      <c r="ID121" s="710">
        <f>COUNTIF(beosztás!$ME123:$NI123,"BN")*12+COUNTIF(beosztás!$ME123:$NI123,"BÉ")*12+COUNTIF(beosztás!$ME123:$NI123,"BDE")*8+COUNTIF(beosztás!$ME123:$NI123,"BDU")*8+COUNTIF(beosztás!$ME123:$NI123,"BÉJ")*8+COUNTIF(beosztás!$ME123:$NI123,"B1")*1+COUNTIF(beosztás!$ME123:$NI123,"B2")*2+COUNTIF(beosztás!$ME123:$NI123,"B3")*3+COUNTIF(beosztás!$ME123:$NI123,"B5")*5+COUNTIF(beosztás!$ME123:$NI123,"B6")*6+COUNTIF(beosztás!$ME123:$NI123,"B7")*7+COUNTIF(beosztás!$ME123:$NI123,"B8")*8+COUNTIF(beosztás!$ME123:$NI123,"B9")*9+COUNTIF(beosztás!$ME123:$NI123,"B10")*10+COUNTIF(beosztás!$ME123:$NI123,"B11")*11+COUNTIF(beosztás!$ME123:$NI123,"B12")*12+COUNTIF(beosztás!$ME123:$NI123,"BP")*0</f>
        <v>0</v>
      </c>
      <c r="IE121" s="24">
        <f t="shared" si="669"/>
        <v>0</v>
      </c>
      <c r="IF121" s="710">
        <f>IF(C121="",0,alapadatok!$AN$13)</f>
        <v>0</v>
      </c>
      <c r="IG121" s="19">
        <f t="shared" si="670"/>
        <v>0</v>
      </c>
      <c r="IH121" s="741">
        <f t="shared" si="671"/>
        <v>0</v>
      </c>
      <c r="II121" s="42"/>
      <c r="IJ121" s="25">
        <f t="shared" si="672"/>
        <v>0</v>
      </c>
      <c r="IK121" s="24">
        <f t="shared" si="673"/>
        <v>0</v>
      </c>
      <c r="IL121" s="24">
        <f t="shared" si="674"/>
        <v>0</v>
      </c>
      <c r="IM121" s="24">
        <f t="shared" si="675"/>
        <v>0</v>
      </c>
      <c r="IN121" s="24">
        <f t="shared" si="676"/>
        <v>0</v>
      </c>
      <c r="IO121" s="24">
        <f t="shared" si="677"/>
        <v>0</v>
      </c>
      <c r="IP121" s="24">
        <f t="shared" si="678"/>
        <v>0</v>
      </c>
      <c r="IQ121" s="24">
        <f t="shared" si="679"/>
        <v>0</v>
      </c>
      <c r="IR121" s="24">
        <f t="shared" si="680"/>
        <v>0</v>
      </c>
      <c r="IS121" s="24">
        <f t="shared" si="681"/>
        <v>0</v>
      </c>
      <c r="IT121" s="24">
        <f t="shared" si="682"/>
        <v>0</v>
      </c>
      <c r="IU121" s="19">
        <f t="shared" si="683"/>
        <v>0</v>
      </c>
      <c r="IV121" s="907">
        <f t="shared" si="684"/>
        <v>0</v>
      </c>
      <c r="IW121" s="43"/>
      <c r="JF121" s="21"/>
      <c r="JG121" s="21"/>
    </row>
    <row r="122" spans="1:267" ht="15.75" hidden="1" thickBot="1" x14ac:dyDescent="0.3">
      <c r="A122" s="66">
        <f>IF(beosztás!A124=0,"",beosztás!A124)</f>
        <v>9</v>
      </c>
      <c r="B122" s="63" t="str">
        <f>IF(beosztás!B124=0,"",beosztás!B124)</f>
        <v/>
      </c>
      <c r="C122" s="64" t="str">
        <f>IF(beosztás!C124=0,"",beosztás!C124)</f>
        <v/>
      </c>
      <c r="D122" s="65" t="str">
        <f>IF(beosztás!D124=0,"",beosztás!D124)</f>
        <v/>
      </c>
      <c r="E122" s="18"/>
      <c r="F122" s="709">
        <f>COUNTIF(beosztás!$I124:$AM124,"DE")*8</f>
        <v>0</v>
      </c>
      <c r="G122" s="710">
        <f>COUNTIF(beosztás!$I124:$AM124,"DU")*8</f>
        <v>0</v>
      </c>
      <c r="H122" s="710">
        <f>COUNTIF(beosztás!$I124:$AM124,"ÉJ")*8</f>
        <v>0</v>
      </c>
      <c r="I122" s="710">
        <f>COUNTIF(beosztás!$I124:$AM124,"N")*12</f>
        <v>0</v>
      </c>
      <c r="J122" s="710">
        <f>COUNTIF(beosztás!$I124:$AM124,"é")*12</f>
        <v>0</v>
      </c>
      <c r="K122" s="710">
        <f>SUM(beosztás!$I124:$AM124)</f>
        <v>0</v>
      </c>
      <c r="L122" s="710">
        <f>COUNTIF(beosztás!$I124:$AM124,"FÜ")*8</f>
        <v>0</v>
      </c>
      <c r="M122" s="710">
        <f>(COUNTIF(beosztás!$I124:$AM124,"SN")*12)+(COUNTIF(beosztás!$I124:$AM124,"SDE")*8)+(COUNTIF(beosztás!$I124:$AM124,"SDU")*8)+(COUNTIF(beosztás!$I124:$AM124,"S1")*1)+(COUNTIF(beosztás!$I124:$AM124,"S2")*2)+(COUNTIF(beosztás!$I124:$AM124,"S3")*3)+(COUNTIF(beosztás!$I124:$AM124,"S4")*4)+(COUNTIF(beosztás!$I124:$AM124,"S5")*5)+(COUNTIF(beosztás!$I124:$AM124,"S6")*6)+(COUNTIF(beosztás!$I124:$AM124,"S7")*7)+(COUNTIF(beosztás!$I124:$AM124,"S8")*8)+(COUNTIF(beosztás!$I124:$AM124,"S9")*9)+(COUNTIF(beosztás!$I124:$AM124,"S10")*10)+(COUNTIF(beosztás!$I124:$AM124,"S11")*11)+(COUNTIF(beosztás!$I124:$AM124,"S12")*12)+(COUNTIF(beosztás!$I124:$AM124,"SÉ")*12)+(COUNTIF(beosztás!$I124:$AM124,"SÉJ")*8)</f>
        <v>0</v>
      </c>
      <c r="N122" s="710">
        <f>COUNTIF(beosztás!$I124:$AM124,"BN")*12+COUNTIF(beosztás!$I124:$AM124,"BÉ")*12+COUNTIF(beosztás!$I124:$AM124,"BDE")*8+COUNTIF(beosztás!$I124:$AM124,"BDU")*8+COUNTIF(beosztás!$I124:$AM124,"BÉJ")*8+COUNTIF(beosztás!$I124:$AM124,"B1")*1+COUNTIF(beosztás!$I124:$AM124,"B2")*2+COUNTIF(beosztás!$I124:$AM124,"B3")*3+COUNTIF(beosztás!$I124:$AM124,"B5")*5+COUNTIF(beosztás!$I124:$AM124,"B6")*6+COUNTIF(beosztás!$I124:$AM124,"B7")*7+COUNTIF(beosztás!$I124:$AM124,"B8")*8+COUNTIF(beosztás!$I124:$AM124,"B9")*9+COUNTIF(beosztás!$I124:$AM124,"B10")*10+COUNTIF(beosztás!$I124:$AM124,"B11")*11+COUNTIF(beosztás!$I124:$AM124,"B12")*12+COUNTIF(beosztás!$I124:$AM124,"BP")*0</f>
        <v>0</v>
      </c>
      <c r="O122" s="24">
        <f t="shared" si="576"/>
        <v>0</v>
      </c>
      <c r="P122" s="710">
        <f>IF(C122="",0,alapadatok!$AN$2)</f>
        <v>0</v>
      </c>
      <c r="Q122" s="19">
        <f t="shared" si="577"/>
        <v>0</v>
      </c>
      <c r="R122" s="741">
        <f t="shared" si="578"/>
        <v>0</v>
      </c>
      <c r="S122" s="40"/>
      <c r="T122" s="709">
        <f>COUNTIF(beosztás!$AN124:$BO124,"DE")*8</f>
        <v>0</v>
      </c>
      <c r="U122" s="710">
        <f>COUNTIF(beosztás!$AN124:$BO124,"DU")*8</f>
        <v>0</v>
      </c>
      <c r="V122" s="710">
        <f>COUNTIF(beosztás!$AN124:$BO124,"ÉJ")*8</f>
        <v>0</v>
      </c>
      <c r="W122" s="710">
        <f>COUNTIF(beosztás!$AN124:$BO124,"N")*12</f>
        <v>0</v>
      </c>
      <c r="X122" s="710">
        <f>COUNTIF(beosztás!$AN124:$BO124,"É")*12</f>
        <v>0</v>
      </c>
      <c r="Y122" s="710">
        <f>SUM(beosztás!$AN124:$BO124)</f>
        <v>0</v>
      </c>
      <c r="Z122" s="710">
        <f>(COUNTIF(beosztás!$AN124:$BO124,"SN")*12)+(COUNTIF(beosztás!$AN124:$BO124,"SDE")*8)+(COUNTIF(beosztás!$AN124:$BO124,"SDU")*8)+(COUNTIF(beosztás!$AN124:$BO124,"SÉ")*12)+(COUNTIF(beosztás!$AN124:$BO124,"SÉJ")*8)+(COUNTIF(beosztás!$AN124:$BO124,"S1")*1)+(COUNTIF(beosztás!$AN124:$BO124,"S2")*2)+(COUNTIF(beosztás!$AN124:$BO124,"S3")*3)+(COUNTIF(beosztás!$AN124:$BO124,"S4")*4)+(COUNTIF(beosztás!$AN124:$BO124,"S5")*5)+(COUNTIF(beosztás!$AN124:$BO124,"S6")*6)+(COUNTIF(beosztás!$AN124:$BO124,"S7")*7)+(COUNTIF(beosztás!$AN124:$BO124,"S8")*8)+(COUNTIF(beosztás!$AN124:$BO124,"S9")*9)+(COUNTIF(beosztás!$AN124:$BO124,"S10")*10)+(COUNTIF(beosztás!$AN124:$BO124,"S11")*11)+(COUNTIF(beosztás!$AN124:$BO124,"S12")*12)</f>
        <v>0</v>
      </c>
      <c r="AA122" s="710">
        <f>COUNTIF(beosztás!$AN124:$BO124,"FÜ")*8</f>
        <v>0</v>
      </c>
      <c r="AB122" s="710">
        <f>COUNTIF(beosztás!$AN124:$BO124,"BN")*12+COUNTIF(beosztás!$AN124:$BO124,"BÉ")*12+COUNTIF(beosztás!$AN124:$BO124,"BDE")*8+COUNTIF(beosztás!$AN124:$BO124,"BDU")*8+COUNTIF(beosztás!$AN124:$BO124,"BÉJ")*8+COUNTIF(beosztás!$AN124:$BO124,"B1")*1+COUNTIF(beosztás!$AN124:$BO124,"B2")*2+COUNTIF(beosztás!$AN124:$BO124,"B3")*3+COUNTIF(beosztás!$AN124:$BO124,"B5")*5+COUNTIF(beosztás!$AN124:$BO124,"B6")*6+COUNTIF(beosztás!$AN124:$BO124,"B7")*7+COUNTIF(beosztás!$AN124:$BO124,"B8")*8+COUNTIF(beosztás!$AN124:$BO124,"B9")*9+COUNTIF(beosztás!$AN124:$BO124,"B10")*10+COUNTIF(beosztás!$AN124:$BO124,"B11")*11+COUNTIF(beosztás!$AN124:$BO124,"B12")*12+COUNTIF(beosztás!$AN124:$BO124,"BP")*0</f>
        <v>0</v>
      </c>
      <c r="AC122" s="24">
        <f t="shared" si="579"/>
        <v>0</v>
      </c>
      <c r="AD122" s="710">
        <f>IF(C122="",0,alapadatok!$AN$3)</f>
        <v>0</v>
      </c>
      <c r="AE122" s="19">
        <f t="shared" si="421"/>
        <v>0</v>
      </c>
      <c r="AF122" s="741">
        <f t="shared" si="580"/>
        <v>0</v>
      </c>
      <c r="AG122" s="40"/>
      <c r="AH122" s="25">
        <f t="shared" si="581"/>
        <v>0</v>
      </c>
      <c r="AI122" s="24">
        <f t="shared" si="582"/>
        <v>0</v>
      </c>
      <c r="AJ122" s="24">
        <f t="shared" si="583"/>
        <v>0</v>
      </c>
      <c r="AK122" s="24">
        <f t="shared" si="584"/>
        <v>0</v>
      </c>
      <c r="AL122" s="24">
        <f t="shared" si="585"/>
        <v>0</v>
      </c>
      <c r="AM122" s="24">
        <f t="shared" si="586"/>
        <v>0</v>
      </c>
      <c r="AN122" s="24">
        <f t="shared" si="587"/>
        <v>0</v>
      </c>
      <c r="AO122" s="24">
        <f t="shared" si="588"/>
        <v>0</v>
      </c>
      <c r="AP122" s="24">
        <f t="shared" si="431"/>
        <v>0</v>
      </c>
      <c r="AQ122" s="24">
        <f t="shared" si="432"/>
        <v>0</v>
      </c>
      <c r="AR122" s="24">
        <f t="shared" si="433"/>
        <v>0</v>
      </c>
      <c r="AS122" s="19">
        <f t="shared" si="434"/>
        <v>0</v>
      </c>
      <c r="AT122" s="741">
        <f t="shared" si="589"/>
        <v>0</v>
      </c>
      <c r="AU122" s="41"/>
      <c r="AV122" s="709">
        <f>COUNTIF(beosztás!$BP124:$CT124,"DE")*8</f>
        <v>0</v>
      </c>
      <c r="AW122" s="710">
        <f>COUNTIF(beosztás!$BP124:$CT124,"DU")*8</f>
        <v>0</v>
      </c>
      <c r="AX122" s="710">
        <f>COUNTIF(beosztás!$BP124:$CT124,"ÉJ")*8</f>
        <v>0</v>
      </c>
      <c r="AY122" s="710">
        <f>COUNTIF(beosztás!$BP124:$CT124,"N")*12</f>
        <v>0</v>
      </c>
      <c r="AZ122" s="710">
        <f>COUNTIF(beosztás!$BP124:$CT124,"é")*12</f>
        <v>0</v>
      </c>
      <c r="BA122" s="710">
        <f>SUM(beosztás!$BP124:$CT124)</f>
        <v>0</v>
      </c>
      <c r="BB122" s="710">
        <f>COUNTIF(beosztás!$BP124:$CT124,"FÜ")*8</f>
        <v>0</v>
      </c>
      <c r="BC122" s="897">
        <f>(COUNTIF(beosztás!$BP124:$CT124,"SN")*12)+(COUNTIF(beosztás!$BP124:$CT124,"SDE")*8)+(COUNTIF(beosztás!$BP124:$CT124,"SDU")*8)+(COUNTIF(beosztás!$BP124:$CT124,"SÉ")*12)+(COUNTIF(beosztás!$BP124:$CT124,"SÉJ")*8)+(COUNTIF(beosztás!$BP124:$CT124,"S1")*1)+(COUNTIF(beosztás!$BP124:$CT124,"S2")*2)+(COUNTIF(beosztás!$BP124:$CT124,"S3")*3)+(COUNTIF(beosztás!$BP124:$CT124,"S4")*4)+(COUNTIF(beosztás!$BP124:$CT124,"S5")*5)+(COUNTIF(beosztás!$BP124:$CT124,"S6")*6)+(COUNTIF(beosztás!$BP124:$CT124,"S7")*7)+(COUNTIF(beosztás!$BP124:$CT124,"S8")*8)+(COUNTIF(beosztás!$BP124:$CT124,"S9")*9)+(COUNTIF(beosztás!$BP124:$CT124,"S10")*10)+(COUNTIF(beosztás!$BP124:$CT124,"S11")*11)+(COUNTIF(beosztás!$BP124:$CT124,"S12")*12)</f>
        <v>0</v>
      </c>
      <c r="BD122" s="710">
        <f>COUNTIF(beosztás!$BP124:$CT124,"BN")*12+COUNTIF(beosztás!$BP124:$CT124,"BÉ")*12+COUNTIF(beosztás!$BP124:$CT124,"BDE")*8+COUNTIF(beosztás!$BP124:$CT124,"BDU")*8+COUNTIF(beosztás!$BP124:$CT124,"BÉJ")*8+COUNTIF(beosztás!$BP124:$CT124,"B1")*1+COUNTIF(beosztás!$BP124:$CT124,"B2")*2+COUNTIF(beosztás!$BP124:$CT124,"B3")*3+COUNTIF(beosztás!$BP124:$CT124,"B5")*5+COUNTIF(beosztás!$BP124:$CT124,"B6")*6+COUNTIF(beosztás!$BP124:$CT124,"B7")*7+COUNTIF(beosztás!$BP124:$CT124,"B8")*8+COUNTIF(beosztás!$BP124:$CT124,"B9")*9+COUNTIF(beosztás!$BP124:$CT124,"B10")*10+COUNTIF(beosztás!$BP124:$CT124,"B11")*11+COUNTIF(beosztás!$BP124:$CT124,"B12")*12+COUNTIF(beosztás!$BP124:$CT124,"BP")*0</f>
        <v>0</v>
      </c>
      <c r="BE122" s="24">
        <f t="shared" si="590"/>
        <v>0</v>
      </c>
      <c r="BF122" s="710">
        <f>IF(C122="",0,alapadatok!$AN$4)</f>
        <v>0</v>
      </c>
      <c r="BG122" s="19">
        <f t="shared" si="591"/>
        <v>0</v>
      </c>
      <c r="BH122" s="741">
        <f t="shared" si="592"/>
        <v>0</v>
      </c>
      <c r="BI122" s="40"/>
      <c r="BJ122" s="709">
        <f>COUNTIF(beosztás!$CU124:$DX124,"DE")*8</f>
        <v>0</v>
      </c>
      <c r="BK122" s="710">
        <f>COUNTIF(beosztás!$CU124:$DX124,"DU")*8</f>
        <v>0</v>
      </c>
      <c r="BL122" s="710">
        <f>COUNTIF(beosztás!$CU124:$DX124,"ÉJ")*8</f>
        <v>0</v>
      </c>
      <c r="BM122" s="710">
        <f>COUNTIF(beosztás!$CU124:$DX124,"N")*12</f>
        <v>0</v>
      </c>
      <c r="BN122" s="710">
        <f>COUNTIF(beosztás!$CU124:$DX124,"É")*12</f>
        <v>0</v>
      </c>
      <c r="BO122" s="710">
        <f>SUM(beosztás!$CU124:$DX124)</f>
        <v>0</v>
      </c>
      <c r="BP122" s="897">
        <f>(COUNTIF(beosztás!$CU124:$DX124,"SN")*12)+(COUNTIF(beosztás!$CU124:$DX124,"SDE")*8)+(COUNTIF(beosztás!$CU124:$DX124,"SDU")*8)+(COUNTIF(beosztás!$CU124:$DX124,"SÉ")*12)+(COUNTIF(beosztás!$CU124:$DX124,"SÉJ")*8)+(COUNTIF(beosztás!$CU124:$DX124,"S1")*1)+(COUNTIF(beosztás!$CU124:$DX124,"S2")*2)+(COUNTIF(beosztás!$CU124:$DX124,"S3")*3)+(COUNTIF(beosztás!$CU124:$DX124,"S4")*4)+(COUNTIF(beosztás!$CU124:$DX124,"S5")*5)+(COUNTIF(beosztás!$CU124:$DX124,"S6")*6)+(COUNTIF(beosztás!$CU124:$DX124,"S7")*7)+(COUNTIF(beosztás!$CU124:$DX124,"S8")*8)+(COUNTIF(beosztás!$CU124:$DX124,"S9")*9)+(COUNTIF(beosztás!$CU124:$DX124,"S10")*10)+(COUNTIF(beosztás!$CU124:$DX124,"S11")*11)+(COUNTIF(beosztás!$CU124:$DX124,"S12")*12)</f>
        <v>0</v>
      </c>
      <c r="BQ122" s="710">
        <f>COUNTIF(beosztás!$CU124:$DX124,"FÜ")*8</f>
        <v>0</v>
      </c>
      <c r="BR122" s="710">
        <f>COUNTIF(beosztás!$CU124:$DX124,"BN")*12+COUNTIF(beosztás!$CU124:$DX124,"BÉ")*12+COUNTIF(beosztás!$CU124:$DX124,"BDE")*8+COUNTIF(beosztás!$CU124:$DX124,"BDU")*8+COUNTIF(beosztás!$CU124:$DX124,"BÉJ")*8+COUNTIF(beosztás!$CU124:$DX124,"B1")*1+COUNTIF(beosztás!$CU124:$DX124,"B2")*2+COUNTIF(beosztás!$CU124:$DX124,"B3")*3+COUNTIF(beosztás!$CU124:$DX124,"B5")*5+COUNTIF(beosztás!$CU124:$DX124,"B6")*6+COUNTIF(beosztás!$CU124:$DX124,"B7")*7+COUNTIF(beosztás!$CU124:$DX124,"B8")*8+COUNTIF(beosztás!$CU124:$DX124,"B9")*9+COUNTIF(beosztás!$CU124:$DX124,"B10")*10+COUNTIF(beosztás!$CU124:$DX124,"B11")*11+COUNTIF(beosztás!$CU124:$DX124,"B12")*12+COUNTIF(beosztás!$CU124:$DX124,"BP")*0</f>
        <v>0</v>
      </c>
      <c r="BS122" s="24">
        <f t="shared" si="593"/>
        <v>0</v>
      </c>
      <c r="BT122" s="710">
        <f>IF(C122="",0,alapadatok!$AN$5)</f>
        <v>0</v>
      </c>
      <c r="BU122" s="19">
        <f t="shared" si="594"/>
        <v>0</v>
      </c>
      <c r="BV122" s="741">
        <f t="shared" si="595"/>
        <v>0</v>
      </c>
      <c r="BW122" s="40"/>
      <c r="BX122" s="25">
        <f t="shared" si="596"/>
        <v>0</v>
      </c>
      <c r="BY122" s="24">
        <f t="shared" si="597"/>
        <v>0</v>
      </c>
      <c r="BZ122" s="24">
        <f t="shared" si="598"/>
        <v>0</v>
      </c>
      <c r="CA122" s="24">
        <f t="shared" si="599"/>
        <v>0</v>
      </c>
      <c r="CB122" s="24">
        <f t="shared" si="600"/>
        <v>0</v>
      </c>
      <c r="CC122" s="24">
        <f t="shared" si="601"/>
        <v>0</v>
      </c>
      <c r="CD122" s="24">
        <f t="shared" si="602"/>
        <v>0</v>
      </c>
      <c r="CE122" s="24">
        <f t="shared" si="603"/>
        <v>0</v>
      </c>
      <c r="CF122" s="24">
        <f t="shared" si="604"/>
        <v>0</v>
      </c>
      <c r="CG122" s="24">
        <f t="shared" si="605"/>
        <v>0</v>
      </c>
      <c r="CH122" s="24">
        <f t="shared" si="606"/>
        <v>0</v>
      </c>
      <c r="CI122" s="19">
        <f t="shared" si="607"/>
        <v>0</v>
      </c>
      <c r="CJ122" s="741">
        <f t="shared" si="608"/>
        <v>0</v>
      </c>
      <c r="CK122" s="41"/>
      <c r="CL122" s="709">
        <f>COUNTIF(beosztás!$DY124:$FC124,"DE")*8</f>
        <v>0</v>
      </c>
      <c r="CM122" s="710">
        <f>COUNTIF(beosztás!$DY124:$FC124,"DU")*8</f>
        <v>0</v>
      </c>
      <c r="CN122" s="710">
        <f>COUNTIF(beosztás!$DY124:$FC124,"ÉJ")*8</f>
        <v>0</v>
      </c>
      <c r="CO122" s="710">
        <f>COUNTIF(beosztás!$DY124:$FC124,"N")*12</f>
        <v>0</v>
      </c>
      <c r="CP122" s="710">
        <f>COUNTIF(beosztás!$DY124:$FC124,"é")*12</f>
        <v>0</v>
      </c>
      <c r="CQ122" s="710">
        <f>SUM(beosztás!$DY124:$FC124)</f>
        <v>0</v>
      </c>
      <c r="CR122" s="710">
        <f>COUNTIF(beosztás!$DY124:$FC124,"FÜ")*8</f>
        <v>0</v>
      </c>
      <c r="CS122" s="897">
        <f>(COUNTIF(beosztás!$DY124:$FC124,"SN")*12)+(COUNTIF(beosztás!$DY124:$FC124,"SDE")*8)+(COUNTIF(beosztás!$DY124:$FC124,"SDU")*8)+(COUNTIF(beosztás!$DY124:$FC124,"SÉ")*12)+(COUNTIF(beosztás!$DY124:$FC124,"SÉJ")*8)+(COUNTIF(beosztás!$DY124:$FC124,"S1")*1)+(COUNTIF(beosztás!$DY124:$FC124,"S2")*2)+(COUNTIF(beosztás!$DY124:$FC124,"S3")*3)+(COUNTIF(beosztás!$DY124:$FC124,"S4")*4)+(COUNTIF(beosztás!$DY124:$FC124,"S5")*5)+(COUNTIF(beosztás!$DY124:$FC124,"S6")*6)+(COUNTIF(beosztás!$DY124:$FC124,"S7")*7)+(COUNTIF(beosztás!$DY124:$FC124,"S8")*8)+(COUNTIF(beosztás!$DY124:$FC124,"S9")*9)+(COUNTIF(beosztás!$DY124:$FC124,"S10")*10)+(COUNTIF(beosztás!$DY124:$FC124,"S11")*11)+(COUNTIF(beosztás!$DY124:$FC124,"S12")*12)</f>
        <v>0</v>
      </c>
      <c r="CT122" s="710">
        <f>COUNTIF(beosztás!$DY124:$FC124,"BN")*12+COUNTIF(beosztás!$DY124:$FC124,"BÉ")*12+COUNTIF(beosztás!$DY124:$FC124,"BDE")*8+COUNTIF(beosztás!$DY124:$FC124,"BDU")*8+COUNTIF(beosztás!$DY124:$FC124,"BÉJ")*8+COUNTIF(beosztás!$DY124:$FC124,"B1")*1+COUNTIF(beosztás!$DY124:$FC124,"B2")*2+COUNTIF(beosztás!$DY124:$FC124,"B3")*3+COUNTIF(beosztás!$DY124:$FC124,"B5")*5+COUNTIF(beosztás!$DY124:$FC124,"B6")*6+COUNTIF(beosztás!$DY124:$FC124,"B7")*7+COUNTIF(beosztás!$DY124:$FC124,"B8")*8+COUNTIF(beosztás!$DY124:$FC124,"B9")*9+COUNTIF(beosztás!$DY124:$FC124,"B10")*10+COUNTIF(beosztás!$DY124:$FC124,"B11")*11+COUNTIF(beosztás!$DY124:$FC124,"B12")*12+COUNTIF(beosztás!$DY124:$FC124,"BP")*0</f>
        <v>0</v>
      </c>
      <c r="CU122" s="24">
        <f t="shared" si="609"/>
        <v>0</v>
      </c>
      <c r="CV122" s="710">
        <f>IF(C122="",0,alapadatok!$AN$6)</f>
        <v>0</v>
      </c>
      <c r="CW122" s="19">
        <f t="shared" si="610"/>
        <v>0</v>
      </c>
      <c r="CX122" s="907">
        <f t="shared" si="611"/>
        <v>0</v>
      </c>
      <c r="CY122" s="40"/>
      <c r="CZ122" s="709">
        <f>COUNTIF(beosztás!$FD124:$GG124,"DE")*8</f>
        <v>0</v>
      </c>
      <c r="DA122" s="710">
        <f>COUNTIF(beosztás!$FD124:$GG124,"DU")*8</f>
        <v>0</v>
      </c>
      <c r="DB122" s="710">
        <f>COUNTIF(beosztás!$FD124:$GG124,"ÉJ")*8</f>
        <v>0</v>
      </c>
      <c r="DC122" s="710">
        <f>COUNTIF(beosztás!$FD124:$GG124,"N")*12</f>
        <v>0</v>
      </c>
      <c r="DD122" s="710">
        <f>COUNTIF(beosztás!$FD124:$GG124,"É")*12</f>
        <v>0</v>
      </c>
      <c r="DE122" s="710">
        <f>SUM(beosztás!$FD124:$GG124)</f>
        <v>0</v>
      </c>
      <c r="DF122" s="897">
        <f>(COUNTIF(beosztás!$FD124:$GG124,"SN")*12)+(COUNTIF(beosztás!$FD124:$GG124,"SDE")*8)+(COUNTIF(beosztás!$FD124:$GG124,"SDU")*8)+(COUNTIF(beosztás!$FD124:$GG124,"SÉ")*12)+(COUNTIF(beosztás!$FD124:$GG124,"SÉJ")*8)+(COUNTIF(beosztás!$FD124:$GG124,"S1")*1)+(COUNTIF(beosztás!$FD124:$GG124,"S2")*2)+(COUNTIF(beosztás!$FD124:$GG124,"S3")*3)+(COUNTIF(beosztás!$FD124:$GG124,"S4")*4)+(COUNTIF(beosztás!$FD124:$GG124,"S5")*5)+(COUNTIF(beosztás!$FD124:$GG124,"S6")*6)+(COUNTIF(beosztás!$FD124:$GG124,"S7")*7)+(COUNTIF(beosztás!$FD124:$GG124,"S8")*8)+(COUNTIF(beosztás!$FD124:$GG124,"S9")*9)+(COUNTIF(beosztás!$FD124:$GG124,"S10")*10)+(COUNTIF(beosztás!$FD124:$GG124,"S11")*11)+(COUNTIF(beosztás!$FD124:$GG124,"S12")*12)</f>
        <v>0</v>
      </c>
      <c r="DG122" s="710">
        <f>COUNTIF(beosztás!$FD124:$GG124,"FÜ")*8</f>
        <v>0</v>
      </c>
      <c r="DH122" s="710">
        <f>COUNTIF(beosztás!$FD124:$GG124,"BN")*12+COUNTIF(beosztás!$FD124:$GG124,"BÉ")*12+COUNTIF(beosztás!$FD124:$GG124,"BDE")*8+COUNTIF(beosztás!$FD124:$GG124,"BDU")*8+COUNTIF(beosztás!$FD124:$GG124,"BÉJ")*8+COUNTIF(beosztás!$FD124:$GG124,"B1")*1+COUNTIF(beosztás!$FD124:$GG124,"B2")*2+COUNTIF(beosztás!$FD124:$GG124,"B3")*3+COUNTIF(beosztás!$FD124:$GG124,"B5")*5+COUNTIF(beosztás!$FD124:$GG124,"B6")*6+COUNTIF(beosztás!$FD124:$GG124,"B7")*7+COUNTIF(beosztás!$FD124:$GG124,"B8")*8+COUNTIF(beosztás!$FD124:$GG124,"B9")*9+COUNTIF(beosztás!$FD124:$GG124,"B10")*10+COUNTIF(beosztás!$FD124:$GG124,"B11")*11+COUNTIF(beosztás!$FD124:$GG124,"B12")*12+COUNTIF(beosztás!$FD124:$GG124,"BP")*0</f>
        <v>0</v>
      </c>
      <c r="DI122" s="24">
        <f t="shared" si="612"/>
        <v>0</v>
      </c>
      <c r="DJ122" s="710">
        <f>IF(C122="",0,alapadatok!$AN$7)</f>
        <v>0</v>
      </c>
      <c r="DK122" s="19">
        <f t="shared" si="613"/>
        <v>0</v>
      </c>
      <c r="DL122" s="741">
        <f t="shared" si="614"/>
        <v>0</v>
      </c>
      <c r="DM122" s="40"/>
      <c r="DN122" s="25">
        <f t="shared" si="615"/>
        <v>0</v>
      </c>
      <c r="DO122" s="24">
        <f t="shared" si="616"/>
        <v>0</v>
      </c>
      <c r="DP122" s="24">
        <f t="shared" si="617"/>
        <v>0</v>
      </c>
      <c r="DQ122" s="24">
        <f t="shared" si="618"/>
        <v>0</v>
      </c>
      <c r="DR122" s="24">
        <f t="shared" si="619"/>
        <v>0</v>
      </c>
      <c r="DS122" s="24">
        <f t="shared" si="620"/>
        <v>0</v>
      </c>
      <c r="DT122" s="24">
        <f t="shared" si="621"/>
        <v>0</v>
      </c>
      <c r="DU122" s="24">
        <f t="shared" si="622"/>
        <v>0</v>
      </c>
      <c r="DV122" s="24">
        <f t="shared" si="623"/>
        <v>0</v>
      </c>
      <c r="DW122" s="24">
        <f t="shared" si="624"/>
        <v>0</v>
      </c>
      <c r="DX122" s="24">
        <f t="shared" si="625"/>
        <v>0</v>
      </c>
      <c r="DY122" s="19">
        <f t="shared" si="626"/>
        <v>0</v>
      </c>
      <c r="DZ122" s="907">
        <f t="shared" si="627"/>
        <v>0</v>
      </c>
      <c r="EA122" s="41"/>
      <c r="EB122" s="709">
        <f>COUNTIF(beosztás!$GH124:$HL124,"DE")*8</f>
        <v>0</v>
      </c>
      <c r="EC122" s="710">
        <f>COUNTIF(beosztás!$GH124:$HL124,"DU")*8</f>
        <v>0</v>
      </c>
      <c r="ED122" s="710">
        <f>COUNTIF(beosztás!$GH124:$HL124,"ÉJ")*8</f>
        <v>0</v>
      </c>
      <c r="EE122" s="710">
        <f>COUNTIF(beosztás!$GH124:$HL124,"N")*12</f>
        <v>0</v>
      </c>
      <c r="EF122" s="710">
        <f>COUNTIF(beosztás!$GH124:$HL124,"é")*12</f>
        <v>0</v>
      </c>
      <c r="EG122" s="710">
        <f>SUM(beosztás!$GH124:$HL124)</f>
        <v>0</v>
      </c>
      <c r="EH122" s="710">
        <f>COUNTIF(beosztás!$GH124:$HL124,"FÜ")*8</f>
        <v>0</v>
      </c>
      <c r="EI122" s="897">
        <f>(COUNTIF(beosztás!$GH124:$HL124,"SN")*12)+(COUNTIF(beosztás!$GH124:$HL124,"SDE")*8)+(COUNTIF(beosztás!$GH124:$HL124,"SDU")*8)+(COUNTIF(beosztás!$GH124:$HL124,"SÉ")*12)+(COUNTIF(beosztás!$GH124:$HL124,"SÉJ")*8)+(COUNTIF(beosztás!$GH124:$HL124,"S1")*1)+(COUNTIF(beosztás!$GH124:$HL124,"S2")*2)+(COUNTIF(beosztás!$GH124:$HL124,"S3")*3)+(COUNTIF(beosztás!$GH124:$HL124,"S4")*4)+(COUNTIF(beosztás!$GH124:$HL124,"S5")*5)+(COUNTIF(beosztás!$GH124:$HL124,"S6")*6)+(COUNTIF(beosztás!$GH124:$HL124,"S7")*7)+(COUNTIF(beosztás!$GH124:$HL124,"S8")*8)+(COUNTIF(beosztás!$GH124:$HL124,"S9")*9)+(COUNTIF(beosztás!$GH124:$HL124,"S10")*10)+(COUNTIF(beosztás!$GH124:$HL124,"S11")*11)+(COUNTIF(beosztás!$GH124:$HL124,"S12")*12)</f>
        <v>0</v>
      </c>
      <c r="EJ122" s="710">
        <f>COUNTIF(beosztás!$GH124:$HL124,"BN")*12+COUNTIF(beosztás!$GH124:$HL124,"BÉ")*12+COUNTIF(beosztás!$GH124:$HL124,"BDE")*8+COUNTIF(beosztás!$GH124:$HL124,"BDU")*8+COUNTIF(beosztás!$GH124:$HL124,"BÉJ")*8+COUNTIF(beosztás!$GH124:$HL124,"B1")*1+COUNTIF(beosztás!$GH124:$HL124,"B2")*2+COUNTIF(beosztás!$GH124:$HL124,"B3")*3+COUNTIF(beosztás!$GH124:$HL124,"B5")*5+COUNTIF(beosztás!$GH124:$HL124,"B6")*6+COUNTIF(beosztás!$GH124:$HL124,"B7")*7+COUNTIF(beosztás!$GH124:$HL124,"B8")*8+COUNTIF(beosztás!$GH124:$HL124,"B9")*9+COUNTIF(beosztás!$GH124:$HL124,"B10")*10+COUNTIF(beosztás!$GH124:$HL124,"B11")*11+COUNTIF(beosztás!$GH124:$HL124,"B12")*12+COUNTIF(beosztás!$GH124:$HL124,"BP")*0</f>
        <v>0</v>
      </c>
      <c r="EK122" s="24">
        <f t="shared" si="628"/>
        <v>0</v>
      </c>
      <c r="EL122" s="710">
        <f>IF(C122="",0,alapadatok!$AN$8)</f>
        <v>0</v>
      </c>
      <c r="EM122" s="19">
        <f t="shared" si="629"/>
        <v>0</v>
      </c>
      <c r="EN122" s="907">
        <f t="shared" si="630"/>
        <v>0</v>
      </c>
      <c r="EO122" s="40"/>
      <c r="EP122" s="709">
        <f>COUNTIF(beosztás!$HM124:$IQ124,"DE")*8</f>
        <v>0</v>
      </c>
      <c r="EQ122" s="710">
        <f>COUNTIF(beosztás!$HM124:$IQ124,"DU")*8</f>
        <v>0</v>
      </c>
      <c r="ER122" s="710">
        <f>COUNTIF(beosztás!$HM124:$IQ124,"ÉJ")*8</f>
        <v>0</v>
      </c>
      <c r="ES122" s="710">
        <f>COUNTIF(beosztás!$HM124:$IQ124,"N")*12</f>
        <v>0</v>
      </c>
      <c r="ET122" s="710">
        <f>COUNTIF(beosztás!$HM124:$IQ124,"É")*12</f>
        <v>0</v>
      </c>
      <c r="EU122" s="710">
        <f>SUM(beosztás!$HM124:$IQ124)</f>
        <v>0</v>
      </c>
      <c r="EV122" s="897">
        <f>(COUNTIF(beosztás!$HM124:$IQ124,"SN")*12)+(COUNTIF(beosztás!$HM124:$IQ124,"SDE")*8)+(COUNTIF(beosztás!$HM124:$IQ124,"SDU")*8)+(COUNTIF(beosztás!$HM124:$IQ124,"SÉ")*12)+(COUNTIF(beosztás!$HM124:$IQ124,"SÉJ")*8)+(COUNTIF(beosztás!$HM124:$IQ124,"S1")*1)+(COUNTIF(beosztás!$HM124:$IQ124,"S2")*2)+(COUNTIF(beosztás!$HM124:$IQ124,"S3")*3)+(COUNTIF(beosztás!$HM124:$IQ124,"S4")*4)+(COUNTIF(beosztás!$HM124:$IQ124,"S5")*5)+(COUNTIF(beosztás!$HM124:$IQ124,"S6")*6)+(COUNTIF(beosztás!$HM124:$IQ124,"S7")*7)+(COUNTIF(beosztás!$HM124:$IQ124,"S8")*8)+(COUNTIF(beosztás!$HM124:$IQ124,"S9")*9)+(COUNTIF(beosztás!$HM124:$IQ124,"S10")*10)+(COUNTIF(beosztás!$HM124:$IQ124,"S11")*11)+(COUNTIF(beosztás!$HM124:$IQ124,"S12")*12)</f>
        <v>0</v>
      </c>
      <c r="EW122" s="710">
        <f>COUNTIF(beosztás!$HM124:$IQ124,"FÜ")*8</f>
        <v>0</v>
      </c>
      <c r="EX122" s="710">
        <f>COUNTIF(beosztás!$HM124:$IQ124,"BN")*12+COUNTIF(beosztás!$HM124:$IQ124,"BÉ")*12+COUNTIF(beosztás!$HM124:$IQ124,"BDE")*8+COUNTIF(beosztás!$HM124:$IQ124,"BDU")*8+COUNTIF(beosztás!$HM124:$IQ124,"BÉJ")*8+COUNTIF(beosztás!$HM124:$IQ124,"B1")*1+COUNTIF(beosztás!$HM124:$IQ124,"B2")*2+COUNTIF(beosztás!$HM124:$IQ124,"B3")*3+COUNTIF(beosztás!$HM124:$IQ124,"B5")*5+COUNTIF(beosztás!$HM124:$IQ124,"B6")*6+COUNTIF(beosztás!$HM124:$IQ124,"B7")*7+COUNTIF(beosztás!$HM124:$IQ124,"B8")*8+COUNTIF(beosztás!$HM124:$IQ124,"B9")*9+COUNTIF(beosztás!$HM124:$IQ124,"B10")*10+COUNTIF(beosztás!$HM124:$IQ124,"B11")*11+COUNTIF(beosztás!$HM124:$IQ124,"B12")*12+COUNTIF(beosztás!$HM124:$IQ124,"BP")*0</f>
        <v>0</v>
      </c>
      <c r="EY122" s="24">
        <f t="shared" si="631"/>
        <v>0</v>
      </c>
      <c r="EZ122" s="710">
        <f>IF(C122="",0,alapadatok!$AN$9)</f>
        <v>0</v>
      </c>
      <c r="FA122" s="19">
        <f t="shared" si="632"/>
        <v>0</v>
      </c>
      <c r="FB122" s="907">
        <f t="shared" si="633"/>
        <v>0</v>
      </c>
      <c r="FC122" s="40"/>
      <c r="FD122" s="25">
        <f t="shared" si="634"/>
        <v>0</v>
      </c>
      <c r="FE122" s="24">
        <f t="shared" si="635"/>
        <v>0</v>
      </c>
      <c r="FF122" s="24">
        <f t="shared" si="636"/>
        <v>0</v>
      </c>
      <c r="FG122" s="24">
        <f t="shared" si="637"/>
        <v>0</v>
      </c>
      <c r="FH122" s="24">
        <f t="shared" si="638"/>
        <v>0</v>
      </c>
      <c r="FI122" s="24">
        <f t="shared" si="639"/>
        <v>0</v>
      </c>
      <c r="FJ122" s="24">
        <f t="shared" si="640"/>
        <v>0</v>
      </c>
      <c r="FK122" s="24">
        <f t="shared" si="641"/>
        <v>0</v>
      </c>
      <c r="FL122" s="24">
        <f t="shared" si="642"/>
        <v>0</v>
      </c>
      <c r="FM122" s="24">
        <f t="shared" si="643"/>
        <v>0</v>
      </c>
      <c r="FN122" s="24">
        <f t="shared" si="644"/>
        <v>0</v>
      </c>
      <c r="FO122" s="19">
        <f t="shared" si="645"/>
        <v>0</v>
      </c>
      <c r="FP122" s="907">
        <f t="shared" si="646"/>
        <v>0</v>
      </c>
      <c r="FQ122" s="41"/>
      <c r="FR122" s="709">
        <f>COUNTIF(beosztás!$IR124:$JU124,"DE")*8</f>
        <v>0</v>
      </c>
      <c r="FS122" s="710">
        <f>COUNTIF(beosztás!$IR124:$JU124,"DU")*8</f>
        <v>0</v>
      </c>
      <c r="FT122" s="710">
        <f>COUNTIF(beosztás!$IR124:$JU124,"ÉJ")*8</f>
        <v>0</v>
      </c>
      <c r="FU122" s="710">
        <f>COUNTIF(beosztás!$IR124:$JU124,"N")*12</f>
        <v>0</v>
      </c>
      <c r="FV122" s="710">
        <f>COUNTIF(beosztás!$IR124:$JU124,"é")*12</f>
        <v>0</v>
      </c>
      <c r="FW122" s="710">
        <f>SUM(beosztás!$IR124:$JU124)</f>
        <v>0</v>
      </c>
      <c r="FX122" s="710">
        <f>COUNTIF(beosztás!$IR124:$JU124,"FÜ")*8</f>
        <v>0</v>
      </c>
      <c r="FY122" s="897">
        <f>(COUNTIF(beosztás!$IR124:$JU124,"SN")*12)+(COUNTIF(beosztás!$IR124:$JU124,"SDE")*8)+(COUNTIF(beosztás!$IR124:$JU124,"SDU")*8)+(COUNTIF(beosztás!$IR124:$JU124,"SÉ")*12)+(COUNTIF(beosztás!$IR124:$JU124,"SÉJ")*8)+(COUNTIF(beosztás!$IR124:$JU124,"S1")*1)+(COUNTIF(beosztás!$IR124:$JU124,"S2")*2)+(COUNTIF(beosztás!$IR124:$JU124,"S3")*3)+(COUNTIF(beosztás!$IR124:$JU124,"S4")*4)+(COUNTIF(beosztás!$IR124:$JU124,"S5")*5)+(COUNTIF(beosztás!$IR124:$JU124,"S6")*6)+(COUNTIF(beosztás!$IR124:$JU124,"S7")*7)+(COUNTIF(beosztás!$IR124:$JU124,"S8")*8)+(COUNTIF(beosztás!$IR124:$JU124,"S9")*9)+(COUNTIF(beosztás!$IR124:$JU124,"S10")*10)+(COUNTIF(beosztás!$IR124:$JU124,"S11")*11)+(COUNTIF(beosztás!$IR124:$JU124,"S12")*12)</f>
        <v>0</v>
      </c>
      <c r="FZ122" s="710">
        <f>COUNTIF(beosztás!$IR124:$JU124,"BN")*12+COUNTIF(beosztás!$IR124:$JU124,"BÉ")*12+COUNTIF(beosztás!$IR124:$JU124,"BDE")*8+COUNTIF(beosztás!$IR124:$JU124,"BDU")*8+COUNTIF(beosztás!$IR124:$JU124,"BÉJ")*8+COUNTIF(beosztás!$IR124:$JU124,"B1")*1+COUNTIF(beosztás!$IR124:$JU124,"B2")*2+COUNTIF(beosztás!$IR124:$JU124,"B3")*3+COUNTIF(beosztás!$IR124:$JU124,"B5")*5+COUNTIF(beosztás!$IR124:$JU124,"B6")*6+COUNTIF(beosztás!$IR124:$JU124,"B7")*7+COUNTIF(beosztás!$IR124:$JU124,"B8")*8+COUNTIF(beosztás!$IR124:$JU124,"B9")*9+COUNTIF(beosztás!$IR124:$JU124,"B10")*10+COUNTIF(beosztás!$IR124:$JU124,"B11")*11+COUNTIF(beosztás!$IR124:$JU124,"B12")*12+COUNTIF(beosztás!$IR124:$JU124,"BP")*0</f>
        <v>0</v>
      </c>
      <c r="GA122" s="24">
        <f t="shared" si="647"/>
        <v>0</v>
      </c>
      <c r="GB122" s="710">
        <f>IF(C122="",0,alapadatok!$AN$10)</f>
        <v>0</v>
      </c>
      <c r="GC122" s="19">
        <f t="shared" si="648"/>
        <v>0</v>
      </c>
      <c r="GD122" s="907">
        <f t="shared" si="649"/>
        <v>0</v>
      </c>
      <c r="GE122" s="42"/>
      <c r="GF122" s="709">
        <f>COUNTIF(beosztás!$JV124:$KZ124,"DE")*8</f>
        <v>0</v>
      </c>
      <c r="GG122" s="710">
        <f>COUNTIF(beosztás!$JV124:$KZ124,"DU")*8</f>
        <v>0</v>
      </c>
      <c r="GH122" s="710">
        <f>COUNTIF(beosztás!$JV124:$KZ124,"ÉJ")*8</f>
        <v>0</v>
      </c>
      <c r="GI122" s="710">
        <f>COUNTIF(beosztás!$JV124:$KZ124,"N")*12</f>
        <v>0</v>
      </c>
      <c r="GJ122" s="710">
        <f>COUNTIF(beosztás!$JV124:$KZ124,"É")*12</f>
        <v>0</v>
      </c>
      <c r="GK122" s="710">
        <f>SUM(beosztás!$JV124:$KZ124)</f>
        <v>0</v>
      </c>
      <c r="GL122" s="897">
        <f>(COUNTIF(beosztás!$JV124:$KZ124,"SN")*12)+(COUNTIF(beosztás!$JV124:$KZ124,"SDE")*8)+(COUNTIF(beosztás!$JV124:$KZ124,"SDU")*8)+(COUNTIF(beosztás!$JV124:$KZ124,"SÉ")*12)+(COUNTIF(beosztás!$JV124:$KZ124,"SÉJ")*8)+(COUNTIF(beosztás!$JV124:$KZ124,"S1")*1)+(COUNTIF(beosztás!$JV124:$KZ124,"S2")*2)+(COUNTIF(beosztás!$JV124:$KZ124,"S3")*3)+(COUNTIF(beosztás!$JV124:$KZ124,"S4")*4)+(COUNTIF(beosztás!$JV124:$KZ124,"S5")*5)+(COUNTIF(beosztás!$JV124:$KZ124,"S6")*6)+(COUNTIF(beosztás!$JV124:$KZ124,"S7")*7)+(COUNTIF(beosztás!$JV124:$KZ124,"S8")*8)+(COUNTIF(beosztás!$JV124:$KZ124,"S9")*9)+(COUNTIF(beosztás!$JV124:$KZ124,"S10")*10)+(COUNTIF(beosztás!$JV124:$KZ124,"S11")*11)+(COUNTIF(beosztás!$JV124:$KZ124,"S12")*12)</f>
        <v>0</v>
      </c>
      <c r="GM122" s="710">
        <f>COUNTIF(beosztás!$JV124:$KZ124,"FÜ")*8</f>
        <v>0</v>
      </c>
      <c r="GN122" s="710">
        <f>COUNTIF(beosztás!$JV124:$KZ124,"BN")*12+COUNTIF(beosztás!$JV124:$KZ124,"BÉ")*12+COUNTIF(beosztás!$JV124:$KZ124,"BDE")*8+COUNTIF(beosztás!$JV124:$KZ124,"BDU")*8+COUNTIF(beosztás!$JV124:$KZ124,"BÉJ")*8+COUNTIF(beosztás!$JV124:$KZ124,"B1")*1+COUNTIF(beosztás!$JV124:$KZ124,"B2")*2+COUNTIF(beosztás!$JV124:$KZ124,"B3")*3+COUNTIF(beosztás!$JV124:$KZ124,"B5")*5+COUNTIF(beosztás!$JV124:$KZ124,"B6")*6+COUNTIF(beosztás!$JV124:$KZ124,"B7")*7+COUNTIF(beosztás!$JV124:$KZ124,"B8")*8+COUNTIF(beosztás!$JV124:$KZ124,"B9")*9+COUNTIF(beosztás!$JV124:$KZ124,"B10")*10+COUNTIF(beosztás!$JV124:$KZ124,"B11")*11+COUNTIF(beosztás!$JV124:$KZ124,"B12")*12+COUNTIF(beosztás!$JV124:$KZ124,"BP")*0</f>
        <v>0</v>
      </c>
      <c r="GO122" s="24">
        <f t="shared" si="650"/>
        <v>0</v>
      </c>
      <c r="GP122" s="710">
        <f>IF(C122="",0,alapadatok!$AN$11)</f>
        <v>0</v>
      </c>
      <c r="GQ122" s="19">
        <f t="shared" si="651"/>
        <v>0</v>
      </c>
      <c r="GR122" s="907">
        <f t="shared" si="652"/>
        <v>0</v>
      </c>
      <c r="GS122" s="42"/>
      <c r="GT122" s="25">
        <f t="shared" si="653"/>
        <v>0</v>
      </c>
      <c r="GU122" s="24">
        <f t="shared" si="654"/>
        <v>0</v>
      </c>
      <c r="GV122" s="24">
        <f t="shared" si="655"/>
        <v>0</v>
      </c>
      <c r="GW122" s="24">
        <f t="shared" si="656"/>
        <v>0</v>
      </c>
      <c r="GX122" s="24">
        <f t="shared" si="657"/>
        <v>0</v>
      </c>
      <c r="GY122" s="24">
        <f t="shared" si="658"/>
        <v>0</v>
      </c>
      <c r="GZ122" s="24">
        <f t="shared" si="659"/>
        <v>0</v>
      </c>
      <c r="HA122" s="24">
        <f t="shared" si="660"/>
        <v>0</v>
      </c>
      <c r="HB122" s="24">
        <f t="shared" si="661"/>
        <v>0</v>
      </c>
      <c r="HC122" s="24">
        <f t="shared" si="662"/>
        <v>0</v>
      </c>
      <c r="HD122" s="24">
        <f t="shared" si="663"/>
        <v>0</v>
      </c>
      <c r="HE122" s="19">
        <f t="shared" si="664"/>
        <v>0</v>
      </c>
      <c r="HF122" s="907">
        <f t="shared" si="665"/>
        <v>0</v>
      </c>
      <c r="HG122" s="41"/>
      <c r="HH122" s="709">
        <f>COUNTIF(beosztás!$LA124:$MD124,"DE")*8</f>
        <v>0</v>
      </c>
      <c r="HI122" s="710">
        <f>COUNTIF(beosztás!$LA124:$MD124,"DU")*8</f>
        <v>0</v>
      </c>
      <c r="HJ122" s="710">
        <f>COUNTIF(beosztás!$LA124:$MD124,"ÉJ")*8</f>
        <v>0</v>
      </c>
      <c r="HK122" s="710">
        <f>COUNTIF(beosztás!$LA124:$MD124,"N")*12</f>
        <v>0</v>
      </c>
      <c r="HL122" s="710">
        <f>COUNTIF(beosztás!$LA124:$MD124,"é")*12</f>
        <v>0</v>
      </c>
      <c r="HM122" s="710">
        <f>SUM(beosztás!$LA124:$MD124)</f>
        <v>0</v>
      </c>
      <c r="HN122" s="710">
        <f>COUNTIF(beosztás!$LA124:$MD124,"FÜ")*8</f>
        <v>0</v>
      </c>
      <c r="HO122" s="897">
        <f>(COUNTIF(beosztás!$LA124:$MD124,"SN")*12)+(COUNTIF(beosztás!$LA124:$MD124,"SDE")*8)+(COUNTIF(beosztás!$LA124:$MD124,"SDU")*8)+(COUNTIF(beosztás!$LA124:$MD124,"SÉ")*12)+(COUNTIF(beosztás!$LA124:$MD124,"SÉJ")*8)+(COUNTIF(beosztás!$LA124:$MD124,"S1")*1)+(COUNTIF(beosztás!$LA124:$MD124,"S2")*2)+(COUNTIF(beosztás!$LA124:$MD124,"S3")*3)+(COUNTIF(beosztás!$LA124:$MD124,"S4")*4)+(COUNTIF(beosztás!$LA124:$MD124,"S5")*5)+(COUNTIF(beosztás!$LA124:$MD124,"S6")*6)+(COUNTIF(beosztás!$LA124:$MD124,"S7")*7)+(COUNTIF(beosztás!$LA124:$MD124,"S8")*8)+(COUNTIF(beosztás!$LA124:$MD124,"S9")*9)+(COUNTIF(beosztás!$LA124:$MD124,"S10")*10)+(COUNTIF(beosztás!$LA124:$MD124,"S11")*11)+(COUNTIF(beosztás!$LA124:$MD124,"S12")*12)</f>
        <v>0</v>
      </c>
      <c r="HP122" s="710">
        <f>COUNTIF(beosztás!$LA124:$MD124,"BN")*12+COUNTIF(beosztás!$LA124:$MD124,"BÉ")*12+COUNTIF(beosztás!$LA124:$MD124,"BDE")*8+COUNTIF(beosztás!$LA124:$MD124,"BDU")*8+COUNTIF(beosztás!$LA124:$MD124,"BÉJ")*8+COUNTIF(beosztás!$LA124:$MD124,"B1")*1+COUNTIF(beosztás!$LA124:$MD124,"B2")*2+COUNTIF(beosztás!$LA124:$MD124,"B3")*3+COUNTIF(beosztás!$KZ124:$MC124,"B5")*5+COUNTIF(beosztás!$KZ124:$MC124,"B6")*6+COUNTIF(beosztás!$KZ124:$MC124,"B7")*7+COUNTIF(beosztás!$KZ124:$MC124,"B8")*8+COUNTIF(beosztás!$LA124:$MD124,"B9")*9+COUNTIF(beosztás!$LA124:$MD124,"B10")*10+COUNTIF(beosztás!$LA124:$MD124,"B11")*11+COUNTIF(beosztás!$LA124:$MD124,"B12")*12+COUNTIF(beosztás!$LA124:$MD124,"BP")*0</f>
        <v>0</v>
      </c>
      <c r="HQ122" s="24">
        <f t="shared" si="666"/>
        <v>0</v>
      </c>
      <c r="HR122" s="710">
        <f>IF(C122="",0,alapadatok!$AN$12)</f>
        <v>0</v>
      </c>
      <c r="HS122" s="19">
        <f t="shared" si="667"/>
        <v>0</v>
      </c>
      <c r="HT122" s="907">
        <f t="shared" si="668"/>
        <v>0</v>
      </c>
      <c r="HU122" s="42"/>
      <c r="HV122" s="709">
        <f>COUNTIF(beosztás!$ME124:$NI124,"DE")*8</f>
        <v>0</v>
      </c>
      <c r="HW122" s="710">
        <f>COUNTIF(beosztás!$ME124:$NI124,"DU")*8</f>
        <v>0</v>
      </c>
      <c r="HX122" s="710">
        <f>COUNTIF(beosztás!$ME124:$NI124,"ÉJ")*8</f>
        <v>0</v>
      </c>
      <c r="HY122" s="710">
        <f>COUNTIF(beosztás!$ME124:$NI124,"N")*12</f>
        <v>0</v>
      </c>
      <c r="HZ122" s="710">
        <f>COUNTIF(beosztás!$ME124:$NI124,"É")*12</f>
        <v>0</v>
      </c>
      <c r="IA122" s="710">
        <f>SUM(beosztás!$ME124:$NI124)</f>
        <v>0</v>
      </c>
      <c r="IB122" s="710">
        <f>(COUNTIF(beosztás!$ME124:$NI124,"SN")*12)+(COUNTIF(beosztás!$ME124:$NI124,"SDE")*8)+(COUNTIF(beosztás!$ME124:$NI124,"SDU")*8)+(COUNTIF(beosztás!$ME124:$NI124,"SÉ")*12)+(COUNTIF(beosztás!$ME124:$NI124,"SÉJ")*8)+(COUNTIF(beosztás!$ME124:$NI124,"S1")*1)+(COUNTIF(beosztás!$ME124:$NI124,"S2")*2)+(COUNTIF(beosztás!$ME124:$NI124,"S3")*3)+(COUNTIF(beosztás!$ME124:$NI124,"S4")*4)+(COUNTIF(beosztás!$ME124:$NI124,"S5")*5)+(COUNTIF(beosztás!$ME124:$NI124,"S6")*6)+(COUNTIF(beosztás!$ME124:$NI124,"S7")*7)+(COUNTIF(beosztás!$ME124:$NI124,"S8")*8)+(COUNTIF(beosztás!$ME124:$NI124,"S9")*9)+(COUNTIF(beosztás!$ME124:$NI124,"S10")*10)+(COUNTIF(beosztás!$ME124:$NI124,"S11")*11)+(COUNTIF(beosztás!$ME124:$NI124,"S12")*12)</f>
        <v>0</v>
      </c>
      <c r="IC122" s="710">
        <f>COUNTIF(beosztás!$ME124:$NI124,"FÜ")*8</f>
        <v>0</v>
      </c>
      <c r="ID122" s="710">
        <f>COUNTIF(beosztás!$ME124:$NI124,"BN")*12+COUNTIF(beosztás!$ME124:$NI124,"BÉ")*12+COUNTIF(beosztás!$ME124:$NI124,"BDE")*8+COUNTIF(beosztás!$ME124:$NI124,"BDU")*8+COUNTIF(beosztás!$ME124:$NI124,"BÉJ")*8+COUNTIF(beosztás!$ME124:$NI124,"B1")*1+COUNTIF(beosztás!$ME124:$NI124,"B2")*2+COUNTIF(beosztás!$ME124:$NI124,"B3")*3+COUNTIF(beosztás!$ME124:$NI124,"B5")*5+COUNTIF(beosztás!$ME124:$NI124,"B6")*6+COUNTIF(beosztás!$ME124:$NI124,"B7")*7+COUNTIF(beosztás!$ME124:$NI124,"B8")*8+COUNTIF(beosztás!$ME124:$NI124,"B9")*9+COUNTIF(beosztás!$ME124:$NI124,"B10")*10+COUNTIF(beosztás!$ME124:$NI124,"B11")*11+COUNTIF(beosztás!$ME124:$NI124,"B12")*12+COUNTIF(beosztás!$ME124:$NI124,"BP")*0</f>
        <v>0</v>
      </c>
      <c r="IE122" s="24">
        <f t="shared" si="669"/>
        <v>0</v>
      </c>
      <c r="IF122" s="710">
        <f>IF(C122="",0,alapadatok!$AN$13)</f>
        <v>0</v>
      </c>
      <c r="IG122" s="19">
        <f t="shared" si="670"/>
        <v>0</v>
      </c>
      <c r="IH122" s="741">
        <f t="shared" si="671"/>
        <v>0</v>
      </c>
      <c r="II122" s="42"/>
      <c r="IJ122" s="25">
        <f t="shared" si="672"/>
        <v>0</v>
      </c>
      <c r="IK122" s="24">
        <f t="shared" si="673"/>
        <v>0</v>
      </c>
      <c r="IL122" s="24">
        <f t="shared" si="674"/>
        <v>0</v>
      </c>
      <c r="IM122" s="24">
        <f t="shared" si="675"/>
        <v>0</v>
      </c>
      <c r="IN122" s="24">
        <f t="shared" si="676"/>
        <v>0</v>
      </c>
      <c r="IO122" s="24">
        <f t="shared" si="677"/>
        <v>0</v>
      </c>
      <c r="IP122" s="24">
        <f t="shared" si="678"/>
        <v>0</v>
      </c>
      <c r="IQ122" s="24">
        <f t="shared" si="679"/>
        <v>0</v>
      </c>
      <c r="IR122" s="24">
        <f t="shared" si="680"/>
        <v>0</v>
      </c>
      <c r="IS122" s="24">
        <f t="shared" si="681"/>
        <v>0</v>
      </c>
      <c r="IT122" s="24">
        <f t="shared" si="682"/>
        <v>0</v>
      </c>
      <c r="IU122" s="19">
        <f t="shared" si="683"/>
        <v>0</v>
      </c>
      <c r="IV122" s="907">
        <f t="shared" si="684"/>
        <v>0</v>
      </c>
      <c r="IW122" s="43"/>
      <c r="JF122" s="21"/>
      <c r="JG122" s="21"/>
    </row>
    <row r="123" spans="1:267" ht="15.75" hidden="1" thickBot="1" x14ac:dyDescent="0.3">
      <c r="A123" s="66">
        <f>IF(beosztás!A125=0,"",beosztás!A125)</f>
        <v>10</v>
      </c>
      <c r="B123" s="63" t="str">
        <f>IF(beosztás!B125=0,"",beosztás!B125)</f>
        <v/>
      </c>
      <c r="C123" s="64" t="str">
        <f>IF(beosztás!C125=0,"",beosztás!C125)</f>
        <v/>
      </c>
      <c r="D123" s="65" t="str">
        <f>IF(beosztás!D125=0,"",beosztás!D125)</f>
        <v/>
      </c>
      <c r="E123" s="18"/>
      <c r="F123" s="709">
        <f>COUNTIF(beosztás!$I125:$AM125,"DE")*8</f>
        <v>0</v>
      </c>
      <c r="G123" s="710">
        <f>COUNTIF(beosztás!$I125:$AM125,"DU")*8</f>
        <v>0</v>
      </c>
      <c r="H123" s="710">
        <f>COUNTIF(beosztás!$I125:$AM125,"ÉJ")*8</f>
        <v>0</v>
      </c>
      <c r="I123" s="710">
        <f>COUNTIF(beosztás!$I125:$AM125,"N")*12</f>
        <v>0</v>
      </c>
      <c r="J123" s="710">
        <f>COUNTIF(beosztás!$I125:$AM125,"é")*12</f>
        <v>0</v>
      </c>
      <c r="K123" s="710">
        <f>SUM(beosztás!$I125:$AM125)</f>
        <v>0</v>
      </c>
      <c r="L123" s="710">
        <f>COUNTIF(beosztás!$I125:$AM125,"FÜ")*8</f>
        <v>0</v>
      </c>
      <c r="M123" s="710">
        <f>(COUNTIF(beosztás!$I125:$AM125,"SN")*12)+(COUNTIF(beosztás!$I125:$AM125,"SDE")*8)+(COUNTIF(beosztás!$I125:$AM125,"SDU")*8)+(COUNTIF(beosztás!$I125:$AM125,"S1")*1)+(COUNTIF(beosztás!$I125:$AM125,"S2")*2)+(COUNTIF(beosztás!$I125:$AM125,"S3")*3)+(COUNTIF(beosztás!$I125:$AM125,"S4")*4)+(COUNTIF(beosztás!$I125:$AM125,"S5")*5)+(COUNTIF(beosztás!$I125:$AM125,"S6")*6)+(COUNTIF(beosztás!$I125:$AM125,"S7")*7)+(COUNTIF(beosztás!$I125:$AM125,"S8")*8)+(COUNTIF(beosztás!$I125:$AM125,"S9")*9)+(COUNTIF(beosztás!$I125:$AM125,"S10")*10)+(COUNTIF(beosztás!$I125:$AM125,"S11")*11)+(COUNTIF(beosztás!$I125:$AM125,"S12")*12)+(COUNTIF(beosztás!$I125:$AM125,"SÉ")*12)+(COUNTIF(beosztás!$I125:$AM125,"SÉJ")*8)</f>
        <v>0</v>
      </c>
      <c r="N123" s="710">
        <f>COUNTIF(beosztás!$I125:$AM125,"BN")*12+COUNTIF(beosztás!$I125:$AM125,"BÉ")*12+COUNTIF(beosztás!$I125:$AM125,"BDE")*8+COUNTIF(beosztás!$I125:$AM125,"BDU")*8+COUNTIF(beosztás!$I125:$AM125,"BÉJ")*8+COUNTIF(beosztás!$I125:$AM125,"B1")*1+COUNTIF(beosztás!$I125:$AM125,"B2")*2+COUNTIF(beosztás!$I125:$AM125,"B3")*3+COUNTIF(beosztás!$I125:$AM125,"B5")*5+COUNTIF(beosztás!$I125:$AM125,"B6")*6+COUNTIF(beosztás!$I125:$AM125,"B7")*7+COUNTIF(beosztás!$I125:$AM125,"B8")*8+COUNTIF(beosztás!$I125:$AM125,"B9")*9+COUNTIF(beosztás!$I125:$AM125,"B10")*10+COUNTIF(beosztás!$I125:$AM125,"B11")*11+COUNTIF(beosztás!$I125:$AM125,"B12")*12+COUNTIF(beosztás!$I125:$AM125,"BP")*0</f>
        <v>0</v>
      </c>
      <c r="O123" s="24">
        <f t="shared" si="576"/>
        <v>0</v>
      </c>
      <c r="P123" s="710">
        <f>IF(C123="",0,alapadatok!$AN$2)</f>
        <v>0</v>
      </c>
      <c r="Q123" s="19">
        <f t="shared" si="577"/>
        <v>0</v>
      </c>
      <c r="R123" s="741">
        <f t="shared" si="578"/>
        <v>0</v>
      </c>
      <c r="S123" s="40"/>
      <c r="T123" s="709">
        <f>COUNTIF(beosztás!$AN125:$BO125,"DE")*8</f>
        <v>0</v>
      </c>
      <c r="U123" s="710">
        <f>COUNTIF(beosztás!$AN125:$BO125,"DU")*8</f>
        <v>0</v>
      </c>
      <c r="V123" s="710">
        <f>COUNTIF(beosztás!$AN125:$BO125,"ÉJ")*8</f>
        <v>0</v>
      </c>
      <c r="W123" s="710">
        <f>COUNTIF(beosztás!$AN125:$BO125,"N")*12</f>
        <v>0</v>
      </c>
      <c r="X123" s="710">
        <f>COUNTIF(beosztás!$AN125:$BO125,"É")*12</f>
        <v>0</v>
      </c>
      <c r="Y123" s="710">
        <f>SUM(beosztás!$AN125:$BO125)</f>
        <v>0</v>
      </c>
      <c r="Z123" s="710">
        <f>(COUNTIF(beosztás!$AN125:$BO125,"SN")*12)+(COUNTIF(beosztás!$AN125:$BO125,"SDE")*8)+(COUNTIF(beosztás!$AN125:$BO125,"SDU")*8)+(COUNTIF(beosztás!$AN125:$BO125,"SÉ")*12)+(COUNTIF(beosztás!$AN125:$BO125,"SÉJ")*8)+(COUNTIF(beosztás!$AN125:$BO125,"S1")*1)+(COUNTIF(beosztás!$AN125:$BO125,"S2")*2)+(COUNTIF(beosztás!$AN125:$BO125,"S3")*3)+(COUNTIF(beosztás!$AN125:$BO125,"S4")*4)+(COUNTIF(beosztás!$AN125:$BO125,"S5")*5)+(COUNTIF(beosztás!$AN125:$BO125,"S6")*6)+(COUNTIF(beosztás!$AN125:$BO125,"S7")*7)+(COUNTIF(beosztás!$AN125:$BO125,"S8")*8)+(COUNTIF(beosztás!$AN125:$BO125,"S9")*9)+(COUNTIF(beosztás!$AN125:$BO125,"S10")*10)+(COUNTIF(beosztás!$AN125:$BO125,"S11")*11)+(COUNTIF(beosztás!$AN125:$BO125,"S12")*12)</f>
        <v>0</v>
      </c>
      <c r="AA123" s="710">
        <f>COUNTIF(beosztás!$AN125:$BO125,"FÜ")*8</f>
        <v>0</v>
      </c>
      <c r="AB123" s="710">
        <f>COUNTIF(beosztás!$AN125:$BO125,"BN")*12+COUNTIF(beosztás!$AN125:$BO125,"BÉ")*12+COUNTIF(beosztás!$AN125:$BO125,"BDE")*8+COUNTIF(beosztás!$AN125:$BO125,"BDU")*8+COUNTIF(beosztás!$AN125:$BO125,"BÉJ")*8+COUNTIF(beosztás!$AN125:$BO125,"B1")*1+COUNTIF(beosztás!$AN125:$BO125,"B2")*2+COUNTIF(beosztás!$AN125:$BO125,"B3")*3+COUNTIF(beosztás!$AN125:$BO125,"B5")*5+COUNTIF(beosztás!$AN125:$BO125,"B6")*6+COUNTIF(beosztás!$AN125:$BO125,"B7")*7+COUNTIF(beosztás!$AN125:$BO125,"B8")*8+COUNTIF(beosztás!$AN125:$BO125,"B9")*9+COUNTIF(beosztás!$AN125:$BO125,"B10")*10+COUNTIF(beosztás!$AN125:$BO125,"B11")*11+COUNTIF(beosztás!$AN125:$BO125,"B12")*12+COUNTIF(beosztás!$AN125:$BO125,"BP")*0</f>
        <v>0</v>
      </c>
      <c r="AC123" s="24">
        <f t="shared" si="579"/>
        <v>0</v>
      </c>
      <c r="AD123" s="710">
        <f>IF(C123="",0,alapadatok!$AN$3)</f>
        <v>0</v>
      </c>
      <c r="AE123" s="19">
        <f t="shared" si="421"/>
        <v>0</v>
      </c>
      <c r="AF123" s="741">
        <f t="shared" si="580"/>
        <v>0</v>
      </c>
      <c r="AG123" s="40"/>
      <c r="AH123" s="25">
        <f t="shared" si="581"/>
        <v>0</v>
      </c>
      <c r="AI123" s="24">
        <f t="shared" si="582"/>
        <v>0</v>
      </c>
      <c r="AJ123" s="24">
        <f t="shared" si="583"/>
        <v>0</v>
      </c>
      <c r="AK123" s="24">
        <f t="shared" si="584"/>
        <v>0</v>
      </c>
      <c r="AL123" s="24">
        <f t="shared" si="585"/>
        <v>0</v>
      </c>
      <c r="AM123" s="24">
        <f t="shared" si="586"/>
        <v>0</v>
      </c>
      <c r="AN123" s="24">
        <f t="shared" si="587"/>
        <v>0</v>
      </c>
      <c r="AO123" s="24">
        <f t="shared" si="588"/>
        <v>0</v>
      </c>
      <c r="AP123" s="24">
        <f t="shared" si="431"/>
        <v>0</v>
      </c>
      <c r="AQ123" s="24">
        <f t="shared" si="432"/>
        <v>0</v>
      </c>
      <c r="AR123" s="24">
        <f t="shared" si="433"/>
        <v>0</v>
      </c>
      <c r="AS123" s="19">
        <f t="shared" si="434"/>
        <v>0</v>
      </c>
      <c r="AT123" s="741">
        <f t="shared" si="589"/>
        <v>0</v>
      </c>
      <c r="AU123" s="41"/>
      <c r="AV123" s="709">
        <f>COUNTIF(beosztás!$BP125:$CT125,"DE")*8</f>
        <v>0</v>
      </c>
      <c r="AW123" s="710">
        <f>COUNTIF(beosztás!$BP125:$CT125,"DU")*8</f>
        <v>0</v>
      </c>
      <c r="AX123" s="710">
        <f>COUNTIF(beosztás!$BP125:$CT125,"ÉJ")*8</f>
        <v>0</v>
      </c>
      <c r="AY123" s="710">
        <f>COUNTIF(beosztás!$BP125:$CT125,"N")*12</f>
        <v>0</v>
      </c>
      <c r="AZ123" s="710">
        <f>COUNTIF(beosztás!$BP125:$CT125,"é")*12</f>
        <v>0</v>
      </c>
      <c r="BA123" s="710">
        <f>SUM(beosztás!$BP125:$CT125)</f>
        <v>0</v>
      </c>
      <c r="BB123" s="710">
        <f>COUNTIF(beosztás!$BP125:$CT125,"FÜ")*8</f>
        <v>0</v>
      </c>
      <c r="BC123" s="897">
        <f>(COUNTIF(beosztás!$BP125:$CT125,"SN")*12)+(COUNTIF(beosztás!$BP125:$CT125,"SDE")*8)+(COUNTIF(beosztás!$BP125:$CT125,"SDU")*8)+(COUNTIF(beosztás!$BP125:$CT125,"SÉ")*12)+(COUNTIF(beosztás!$BP125:$CT125,"SÉJ")*8)+(COUNTIF(beosztás!$BP125:$CT125,"S1")*1)+(COUNTIF(beosztás!$BP125:$CT125,"S2")*2)+(COUNTIF(beosztás!$BP125:$CT125,"S3")*3)+(COUNTIF(beosztás!$BP125:$CT125,"S4")*4)+(COUNTIF(beosztás!$BP125:$CT125,"S5")*5)+(COUNTIF(beosztás!$BP125:$CT125,"S6")*6)+(COUNTIF(beosztás!$BP125:$CT125,"S7")*7)+(COUNTIF(beosztás!$BP125:$CT125,"S8")*8)+(COUNTIF(beosztás!$BP125:$CT125,"S9")*9)+(COUNTIF(beosztás!$BP125:$CT125,"S10")*10)+(COUNTIF(beosztás!$BP125:$CT125,"S11")*11)+(COUNTIF(beosztás!$BP125:$CT125,"S12")*12)</f>
        <v>0</v>
      </c>
      <c r="BD123" s="710">
        <f>COUNTIF(beosztás!$BP125:$CT125,"BN")*12+COUNTIF(beosztás!$BP125:$CT125,"BÉ")*12+COUNTIF(beosztás!$BP125:$CT125,"BDE")*8+COUNTIF(beosztás!$BP125:$CT125,"BDU")*8+COUNTIF(beosztás!$BP125:$CT125,"BÉJ")*8+COUNTIF(beosztás!$BP125:$CT125,"B1")*1+COUNTIF(beosztás!$BP125:$CT125,"B2")*2+COUNTIF(beosztás!$BP125:$CT125,"B3")*3+COUNTIF(beosztás!$BP125:$CT125,"B5")*5+COUNTIF(beosztás!$BP125:$CT125,"B6")*6+COUNTIF(beosztás!$BP125:$CT125,"B7")*7+COUNTIF(beosztás!$BP125:$CT125,"B8")*8+COUNTIF(beosztás!$BP125:$CT125,"B9")*9+COUNTIF(beosztás!$BP125:$CT125,"B10")*10+COUNTIF(beosztás!$BP125:$CT125,"B11")*11+COUNTIF(beosztás!$BP125:$CT125,"B12")*12+COUNTIF(beosztás!$BP125:$CT125,"BP")*0</f>
        <v>0</v>
      </c>
      <c r="BE123" s="24">
        <f t="shared" si="590"/>
        <v>0</v>
      </c>
      <c r="BF123" s="710">
        <f>IF(C123="",0,alapadatok!$AN$4)</f>
        <v>0</v>
      </c>
      <c r="BG123" s="19">
        <f t="shared" si="591"/>
        <v>0</v>
      </c>
      <c r="BH123" s="741">
        <f t="shared" si="592"/>
        <v>0</v>
      </c>
      <c r="BI123" s="40"/>
      <c r="BJ123" s="709">
        <f>COUNTIF(beosztás!$CU125:$DX125,"DE")*8</f>
        <v>0</v>
      </c>
      <c r="BK123" s="710">
        <f>COUNTIF(beosztás!$CU125:$DX125,"DU")*8</f>
        <v>0</v>
      </c>
      <c r="BL123" s="710">
        <f>COUNTIF(beosztás!$CU125:$DX125,"ÉJ")*8</f>
        <v>0</v>
      </c>
      <c r="BM123" s="710">
        <f>COUNTIF(beosztás!$CU125:$DX125,"N")*12</f>
        <v>0</v>
      </c>
      <c r="BN123" s="710">
        <f>COUNTIF(beosztás!$CU125:$DX125,"É")*12</f>
        <v>0</v>
      </c>
      <c r="BO123" s="710">
        <f>SUM(beosztás!$CU125:$DX125)</f>
        <v>0</v>
      </c>
      <c r="BP123" s="897">
        <f>(COUNTIF(beosztás!$CU125:$DX125,"SN")*12)+(COUNTIF(beosztás!$CU125:$DX125,"SDE")*8)+(COUNTIF(beosztás!$CU125:$DX125,"SDU")*8)+(COUNTIF(beosztás!$CU125:$DX125,"SÉ")*12)+(COUNTIF(beosztás!$CU125:$DX125,"SÉJ")*8)+(COUNTIF(beosztás!$CU125:$DX125,"S1")*1)+(COUNTIF(beosztás!$CU125:$DX125,"S2")*2)+(COUNTIF(beosztás!$CU125:$DX125,"S3")*3)+(COUNTIF(beosztás!$CU125:$DX125,"S4")*4)+(COUNTIF(beosztás!$CU125:$DX125,"S5")*5)+(COUNTIF(beosztás!$CU125:$DX125,"S6")*6)+(COUNTIF(beosztás!$CU125:$DX125,"S7")*7)+(COUNTIF(beosztás!$CU125:$DX125,"S8")*8)+(COUNTIF(beosztás!$CU125:$DX125,"S9")*9)+(COUNTIF(beosztás!$CU125:$DX125,"S10")*10)+(COUNTIF(beosztás!$CU125:$DX125,"S11")*11)+(COUNTIF(beosztás!$CU125:$DX125,"S12")*12)</f>
        <v>0</v>
      </c>
      <c r="BQ123" s="710">
        <f>COUNTIF(beosztás!$CU125:$DX125,"FÜ")*8</f>
        <v>0</v>
      </c>
      <c r="BR123" s="710">
        <f>COUNTIF(beosztás!$CU125:$DX125,"BN")*12+COUNTIF(beosztás!$CU125:$DX125,"BÉ")*12+COUNTIF(beosztás!$CU125:$DX125,"BDE")*8+COUNTIF(beosztás!$CU125:$DX125,"BDU")*8+COUNTIF(beosztás!$CU125:$DX125,"BÉJ")*8+COUNTIF(beosztás!$CU125:$DX125,"B1")*1+COUNTIF(beosztás!$CU125:$DX125,"B2")*2+COUNTIF(beosztás!$CU125:$DX125,"B3")*3+COUNTIF(beosztás!$CU125:$DX125,"B5")*5+COUNTIF(beosztás!$CU125:$DX125,"B6")*6+COUNTIF(beosztás!$CU125:$DX125,"B7")*7+COUNTIF(beosztás!$CU125:$DX125,"B8")*8+COUNTIF(beosztás!$CU125:$DX125,"B9")*9+COUNTIF(beosztás!$CU125:$DX125,"B10")*10+COUNTIF(beosztás!$CU125:$DX125,"B11")*11+COUNTIF(beosztás!$CU125:$DX125,"B12")*12+COUNTIF(beosztás!$CU125:$DX125,"BP")*0</f>
        <v>0</v>
      </c>
      <c r="BS123" s="24">
        <f t="shared" si="593"/>
        <v>0</v>
      </c>
      <c r="BT123" s="710">
        <f>IF(C123="",0,alapadatok!$AN$5)</f>
        <v>0</v>
      </c>
      <c r="BU123" s="19">
        <f t="shared" si="594"/>
        <v>0</v>
      </c>
      <c r="BV123" s="741">
        <f t="shared" si="595"/>
        <v>0</v>
      </c>
      <c r="BW123" s="40"/>
      <c r="BX123" s="25">
        <f t="shared" si="596"/>
        <v>0</v>
      </c>
      <c r="BY123" s="24">
        <f t="shared" si="597"/>
        <v>0</v>
      </c>
      <c r="BZ123" s="24">
        <f t="shared" si="598"/>
        <v>0</v>
      </c>
      <c r="CA123" s="24">
        <f t="shared" si="599"/>
        <v>0</v>
      </c>
      <c r="CB123" s="24">
        <f t="shared" si="600"/>
        <v>0</v>
      </c>
      <c r="CC123" s="24">
        <f t="shared" si="601"/>
        <v>0</v>
      </c>
      <c r="CD123" s="24">
        <f t="shared" si="602"/>
        <v>0</v>
      </c>
      <c r="CE123" s="24">
        <f t="shared" si="603"/>
        <v>0</v>
      </c>
      <c r="CF123" s="24">
        <f t="shared" si="604"/>
        <v>0</v>
      </c>
      <c r="CG123" s="24">
        <f t="shared" si="605"/>
        <v>0</v>
      </c>
      <c r="CH123" s="24">
        <f t="shared" si="606"/>
        <v>0</v>
      </c>
      <c r="CI123" s="19">
        <f t="shared" si="607"/>
        <v>0</v>
      </c>
      <c r="CJ123" s="741">
        <f t="shared" si="608"/>
        <v>0</v>
      </c>
      <c r="CK123" s="41"/>
      <c r="CL123" s="709">
        <f>COUNTIF(beosztás!$DY125:$FC125,"DE")*8</f>
        <v>0</v>
      </c>
      <c r="CM123" s="710">
        <f>COUNTIF(beosztás!$DY125:$FC125,"DU")*8</f>
        <v>0</v>
      </c>
      <c r="CN123" s="710">
        <f>COUNTIF(beosztás!$DY125:$FC125,"ÉJ")*8</f>
        <v>0</v>
      </c>
      <c r="CO123" s="710">
        <f>COUNTIF(beosztás!$DY125:$FC125,"N")*12</f>
        <v>0</v>
      </c>
      <c r="CP123" s="710">
        <f>COUNTIF(beosztás!$DY125:$FC125,"é")*12</f>
        <v>0</v>
      </c>
      <c r="CQ123" s="710">
        <f>SUM(beosztás!$DY125:$FC125)</f>
        <v>0</v>
      </c>
      <c r="CR123" s="710">
        <f>COUNTIF(beosztás!$DY125:$FC125,"FÜ")*8</f>
        <v>0</v>
      </c>
      <c r="CS123" s="897">
        <f>(COUNTIF(beosztás!$DY125:$FC125,"SN")*12)+(COUNTIF(beosztás!$DY125:$FC125,"SDE")*8)+(COUNTIF(beosztás!$DY125:$FC125,"SDU")*8)+(COUNTIF(beosztás!$DY125:$FC125,"SÉ")*12)+(COUNTIF(beosztás!$DY125:$FC125,"SÉJ")*8)+(COUNTIF(beosztás!$DY125:$FC125,"S1")*1)+(COUNTIF(beosztás!$DY125:$FC125,"S2")*2)+(COUNTIF(beosztás!$DY125:$FC125,"S3")*3)+(COUNTIF(beosztás!$DY125:$FC125,"S4")*4)+(COUNTIF(beosztás!$DY125:$FC125,"S5")*5)+(COUNTIF(beosztás!$DY125:$FC125,"S6")*6)+(COUNTIF(beosztás!$DY125:$FC125,"S7")*7)+(COUNTIF(beosztás!$DY125:$FC125,"S8")*8)+(COUNTIF(beosztás!$DY125:$FC125,"S9")*9)+(COUNTIF(beosztás!$DY125:$FC125,"S10")*10)+(COUNTIF(beosztás!$DY125:$FC125,"S11")*11)+(COUNTIF(beosztás!$DY125:$FC125,"S12")*12)</f>
        <v>0</v>
      </c>
      <c r="CT123" s="710">
        <f>COUNTIF(beosztás!$DY125:$FC125,"BN")*12+COUNTIF(beosztás!$DY125:$FC125,"BÉ")*12+COUNTIF(beosztás!$DY125:$FC125,"BDE")*8+COUNTIF(beosztás!$DY125:$FC125,"BDU")*8+COUNTIF(beosztás!$DY125:$FC125,"BÉJ")*8+COUNTIF(beosztás!$DY125:$FC125,"B1")*1+COUNTIF(beosztás!$DY125:$FC125,"B2")*2+COUNTIF(beosztás!$DY125:$FC125,"B3")*3+COUNTIF(beosztás!$DY125:$FC125,"B5")*5+COUNTIF(beosztás!$DY125:$FC125,"B6")*6+COUNTIF(beosztás!$DY125:$FC125,"B7")*7+COUNTIF(beosztás!$DY125:$FC125,"B8")*8+COUNTIF(beosztás!$DY125:$FC125,"B9")*9+COUNTIF(beosztás!$DY125:$FC125,"B10")*10+COUNTIF(beosztás!$DY125:$FC125,"B11")*11+COUNTIF(beosztás!$DY125:$FC125,"B12")*12+COUNTIF(beosztás!$DY125:$FC125,"BP")*0</f>
        <v>0</v>
      </c>
      <c r="CU123" s="24">
        <f t="shared" si="609"/>
        <v>0</v>
      </c>
      <c r="CV123" s="710">
        <f>IF(C123="",0,alapadatok!$AN$6)</f>
        <v>0</v>
      </c>
      <c r="CW123" s="19">
        <f t="shared" si="610"/>
        <v>0</v>
      </c>
      <c r="CX123" s="907">
        <f t="shared" si="611"/>
        <v>0</v>
      </c>
      <c r="CY123" s="40"/>
      <c r="CZ123" s="709">
        <f>COUNTIF(beosztás!$FD125:$GG125,"DE")*8</f>
        <v>0</v>
      </c>
      <c r="DA123" s="710">
        <f>COUNTIF(beosztás!$FD125:$GG125,"DU")*8</f>
        <v>0</v>
      </c>
      <c r="DB123" s="710">
        <f>COUNTIF(beosztás!$FD125:$GG125,"ÉJ")*8</f>
        <v>0</v>
      </c>
      <c r="DC123" s="710">
        <f>COUNTIF(beosztás!$FD125:$GG125,"N")*12</f>
        <v>0</v>
      </c>
      <c r="DD123" s="710">
        <f>COUNTIF(beosztás!$FD125:$GG125,"É")*12</f>
        <v>0</v>
      </c>
      <c r="DE123" s="710">
        <f>SUM(beosztás!$FD125:$GG125)</f>
        <v>0</v>
      </c>
      <c r="DF123" s="897">
        <f>(COUNTIF(beosztás!$FD125:$GG125,"SN")*12)+(COUNTIF(beosztás!$FD125:$GG125,"SDE")*8)+(COUNTIF(beosztás!$FD125:$GG125,"SDU")*8)+(COUNTIF(beosztás!$FD125:$GG125,"SÉ")*12)+(COUNTIF(beosztás!$FD125:$GG125,"SÉJ")*8)+(COUNTIF(beosztás!$FD125:$GG125,"S1")*1)+(COUNTIF(beosztás!$FD125:$GG125,"S2")*2)+(COUNTIF(beosztás!$FD125:$GG125,"S3")*3)+(COUNTIF(beosztás!$FD125:$GG125,"S4")*4)+(COUNTIF(beosztás!$FD125:$GG125,"S5")*5)+(COUNTIF(beosztás!$FD125:$GG125,"S6")*6)+(COUNTIF(beosztás!$FD125:$GG125,"S7")*7)+(COUNTIF(beosztás!$FD125:$GG125,"S8")*8)+(COUNTIF(beosztás!$FD125:$GG125,"S9")*9)+(COUNTIF(beosztás!$FD125:$GG125,"S10")*10)+(COUNTIF(beosztás!$FD125:$GG125,"S11")*11)+(COUNTIF(beosztás!$FD125:$GG125,"S12")*12)</f>
        <v>0</v>
      </c>
      <c r="DG123" s="710">
        <f>COUNTIF(beosztás!$FD125:$GG125,"FÜ")*8</f>
        <v>0</v>
      </c>
      <c r="DH123" s="710">
        <f>COUNTIF(beosztás!$FD125:$GG125,"BN")*12+COUNTIF(beosztás!$FD125:$GG125,"BÉ")*12+COUNTIF(beosztás!$FD125:$GG125,"BDE")*8+COUNTIF(beosztás!$FD125:$GG125,"BDU")*8+COUNTIF(beosztás!$FD125:$GG125,"BÉJ")*8+COUNTIF(beosztás!$FD125:$GG125,"B1")*1+COUNTIF(beosztás!$FD125:$GG125,"B2")*2+COUNTIF(beosztás!$FD125:$GG125,"B3")*3+COUNTIF(beosztás!$FD125:$GG125,"B5")*5+COUNTIF(beosztás!$FD125:$GG125,"B6")*6+COUNTIF(beosztás!$FD125:$GG125,"B7")*7+COUNTIF(beosztás!$FD125:$GG125,"B8")*8+COUNTIF(beosztás!$FD125:$GG125,"B9")*9+COUNTIF(beosztás!$FD125:$GG125,"B10")*10+COUNTIF(beosztás!$FD125:$GG125,"B11")*11+COUNTIF(beosztás!$FD125:$GG125,"B12")*12+COUNTIF(beosztás!$FD125:$GG125,"BP")*0</f>
        <v>0</v>
      </c>
      <c r="DI123" s="24">
        <f t="shared" si="612"/>
        <v>0</v>
      </c>
      <c r="DJ123" s="710">
        <f>IF(C123="",0,alapadatok!$AN$7)</f>
        <v>0</v>
      </c>
      <c r="DK123" s="19">
        <f t="shared" si="613"/>
        <v>0</v>
      </c>
      <c r="DL123" s="741">
        <f t="shared" si="614"/>
        <v>0</v>
      </c>
      <c r="DM123" s="40"/>
      <c r="DN123" s="25">
        <f t="shared" si="615"/>
        <v>0</v>
      </c>
      <c r="DO123" s="24">
        <f t="shared" si="616"/>
        <v>0</v>
      </c>
      <c r="DP123" s="24">
        <f t="shared" si="617"/>
        <v>0</v>
      </c>
      <c r="DQ123" s="24">
        <f t="shared" si="618"/>
        <v>0</v>
      </c>
      <c r="DR123" s="24">
        <f t="shared" si="619"/>
        <v>0</v>
      </c>
      <c r="DS123" s="24">
        <f t="shared" si="620"/>
        <v>0</v>
      </c>
      <c r="DT123" s="24">
        <f t="shared" si="621"/>
        <v>0</v>
      </c>
      <c r="DU123" s="24">
        <f t="shared" si="622"/>
        <v>0</v>
      </c>
      <c r="DV123" s="24">
        <f t="shared" si="623"/>
        <v>0</v>
      </c>
      <c r="DW123" s="24">
        <f t="shared" si="624"/>
        <v>0</v>
      </c>
      <c r="DX123" s="24">
        <f t="shared" si="625"/>
        <v>0</v>
      </c>
      <c r="DY123" s="19">
        <f t="shared" si="626"/>
        <v>0</v>
      </c>
      <c r="DZ123" s="907">
        <f t="shared" si="627"/>
        <v>0</v>
      </c>
      <c r="EA123" s="41"/>
      <c r="EB123" s="709">
        <f>COUNTIF(beosztás!$GH125:$HL125,"DE")*8</f>
        <v>0</v>
      </c>
      <c r="EC123" s="710">
        <f>COUNTIF(beosztás!$GH125:$HL125,"DU")*8</f>
        <v>0</v>
      </c>
      <c r="ED123" s="710">
        <f>COUNTIF(beosztás!$GH125:$HL125,"ÉJ")*8</f>
        <v>0</v>
      </c>
      <c r="EE123" s="710">
        <f>COUNTIF(beosztás!$GH125:$HL125,"N")*12</f>
        <v>0</v>
      </c>
      <c r="EF123" s="710">
        <f>COUNTIF(beosztás!$GH125:$HL125,"é")*12</f>
        <v>0</v>
      </c>
      <c r="EG123" s="710">
        <f>SUM(beosztás!$GH125:$HL125)</f>
        <v>0</v>
      </c>
      <c r="EH123" s="710">
        <f>COUNTIF(beosztás!$GH125:$HL125,"FÜ")*8</f>
        <v>0</v>
      </c>
      <c r="EI123" s="897">
        <f>(COUNTIF(beosztás!$GH125:$HL125,"SN")*12)+(COUNTIF(beosztás!$GH125:$HL125,"SDE")*8)+(COUNTIF(beosztás!$GH125:$HL125,"SDU")*8)+(COUNTIF(beosztás!$GH125:$HL125,"SÉ")*12)+(COUNTIF(beosztás!$GH125:$HL125,"SÉJ")*8)+(COUNTIF(beosztás!$GH125:$HL125,"S1")*1)+(COUNTIF(beosztás!$GH125:$HL125,"S2")*2)+(COUNTIF(beosztás!$GH125:$HL125,"S3")*3)+(COUNTIF(beosztás!$GH125:$HL125,"S4")*4)+(COUNTIF(beosztás!$GH125:$HL125,"S5")*5)+(COUNTIF(beosztás!$GH125:$HL125,"S6")*6)+(COUNTIF(beosztás!$GH125:$HL125,"S7")*7)+(COUNTIF(beosztás!$GH125:$HL125,"S8")*8)+(COUNTIF(beosztás!$GH125:$HL125,"S9")*9)+(COUNTIF(beosztás!$GH125:$HL125,"S10")*10)+(COUNTIF(beosztás!$GH125:$HL125,"S11")*11)+(COUNTIF(beosztás!$GH125:$HL125,"S12")*12)</f>
        <v>0</v>
      </c>
      <c r="EJ123" s="710">
        <f>COUNTIF(beosztás!$GH125:$HL125,"BN")*12+COUNTIF(beosztás!$GH125:$HL125,"BÉ")*12+COUNTIF(beosztás!$GH125:$HL125,"BDE")*8+COUNTIF(beosztás!$GH125:$HL125,"BDU")*8+COUNTIF(beosztás!$GH125:$HL125,"BÉJ")*8+COUNTIF(beosztás!$GH125:$HL125,"B1")*1+COUNTIF(beosztás!$GH125:$HL125,"B2")*2+COUNTIF(beosztás!$GH125:$HL125,"B3")*3+COUNTIF(beosztás!$GH125:$HL125,"B5")*5+COUNTIF(beosztás!$GH125:$HL125,"B6")*6+COUNTIF(beosztás!$GH125:$HL125,"B7")*7+COUNTIF(beosztás!$GH125:$HL125,"B8")*8+COUNTIF(beosztás!$GH125:$HL125,"B9")*9+COUNTIF(beosztás!$GH125:$HL125,"B10")*10+COUNTIF(beosztás!$GH125:$HL125,"B11")*11+COUNTIF(beosztás!$GH125:$HL125,"B12")*12+COUNTIF(beosztás!$GH125:$HL125,"BP")*0</f>
        <v>0</v>
      </c>
      <c r="EK123" s="24">
        <f t="shared" si="628"/>
        <v>0</v>
      </c>
      <c r="EL123" s="710">
        <f>IF(C123="",0,alapadatok!$AN$8)</f>
        <v>0</v>
      </c>
      <c r="EM123" s="19">
        <f t="shared" si="629"/>
        <v>0</v>
      </c>
      <c r="EN123" s="907">
        <f t="shared" si="630"/>
        <v>0</v>
      </c>
      <c r="EO123" s="40"/>
      <c r="EP123" s="709">
        <f>COUNTIF(beosztás!$HM125:$IQ125,"DE")*8</f>
        <v>0</v>
      </c>
      <c r="EQ123" s="710">
        <f>COUNTIF(beosztás!$HM125:$IQ125,"DU")*8</f>
        <v>0</v>
      </c>
      <c r="ER123" s="710">
        <f>COUNTIF(beosztás!$HM125:$IQ125,"ÉJ")*8</f>
        <v>0</v>
      </c>
      <c r="ES123" s="710">
        <f>COUNTIF(beosztás!$HM125:$IQ125,"N")*12</f>
        <v>0</v>
      </c>
      <c r="ET123" s="710">
        <f>COUNTIF(beosztás!$HM125:$IQ125,"É")*12</f>
        <v>0</v>
      </c>
      <c r="EU123" s="710">
        <f>SUM(beosztás!$HM125:$IQ125)</f>
        <v>0</v>
      </c>
      <c r="EV123" s="897">
        <f>(COUNTIF(beosztás!$HM125:$IQ125,"SN")*12)+(COUNTIF(beosztás!$HM125:$IQ125,"SDE")*8)+(COUNTIF(beosztás!$HM125:$IQ125,"SDU")*8)+(COUNTIF(beosztás!$HM125:$IQ125,"SÉ")*12)+(COUNTIF(beosztás!$HM125:$IQ125,"SÉJ")*8)+(COUNTIF(beosztás!$HM125:$IQ125,"S1")*1)+(COUNTIF(beosztás!$HM125:$IQ125,"S2")*2)+(COUNTIF(beosztás!$HM125:$IQ125,"S3")*3)+(COUNTIF(beosztás!$HM125:$IQ125,"S4")*4)+(COUNTIF(beosztás!$HM125:$IQ125,"S5")*5)+(COUNTIF(beosztás!$HM125:$IQ125,"S6")*6)+(COUNTIF(beosztás!$HM125:$IQ125,"S7")*7)+(COUNTIF(beosztás!$HM125:$IQ125,"S8")*8)+(COUNTIF(beosztás!$HM125:$IQ125,"S9")*9)+(COUNTIF(beosztás!$HM125:$IQ125,"S10")*10)+(COUNTIF(beosztás!$HM125:$IQ125,"S11")*11)+(COUNTIF(beosztás!$HM125:$IQ125,"S12")*12)</f>
        <v>0</v>
      </c>
      <c r="EW123" s="710">
        <f>COUNTIF(beosztás!$HM125:$IQ125,"FÜ")*8</f>
        <v>0</v>
      </c>
      <c r="EX123" s="710">
        <f>COUNTIF(beosztás!$HM125:$IQ125,"BN")*12+COUNTIF(beosztás!$HM125:$IQ125,"BÉ")*12+COUNTIF(beosztás!$HM125:$IQ125,"BDE")*8+COUNTIF(beosztás!$HM125:$IQ125,"BDU")*8+COUNTIF(beosztás!$HM125:$IQ125,"BÉJ")*8+COUNTIF(beosztás!$HM125:$IQ125,"B1")*1+COUNTIF(beosztás!$HM125:$IQ125,"B2")*2+COUNTIF(beosztás!$HM125:$IQ125,"B3")*3+COUNTIF(beosztás!$HM125:$IQ125,"B5")*5+COUNTIF(beosztás!$HM125:$IQ125,"B6")*6+COUNTIF(beosztás!$HM125:$IQ125,"B7")*7+COUNTIF(beosztás!$HM125:$IQ125,"B8")*8+COUNTIF(beosztás!$HM125:$IQ125,"B9")*9+COUNTIF(beosztás!$HM125:$IQ125,"B10")*10+COUNTIF(beosztás!$HM125:$IQ125,"B11")*11+COUNTIF(beosztás!$HM125:$IQ125,"B12")*12+COUNTIF(beosztás!$HM125:$IQ125,"BP")*0</f>
        <v>0</v>
      </c>
      <c r="EY123" s="24">
        <f t="shared" si="631"/>
        <v>0</v>
      </c>
      <c r="EZ123" s="710">
        <f>IF(C123="",0,alapadatok!$AN$9)</f>
        <v>0</v>
      </c>
      <c r="FA123" s="19">
        <f t="shared" si="632"/>
        <v>0</v>
      </c>
      <c r="FB123" s="907">
        <f t="shared" si="633"/>
        <v>0</v>
      </c>
      <c r="FC123" s="40"/>
      <c r="FD123" s="25">
        <f t="shared" si="634"/>
        <v>0</v>
      </c>
      <c r="FE123" s="24">
        <f t="shared" si="635"/>
        <v>0</v>
      </c>
      <c r="FF123" s="24">
        <f t="shared" si="636"/>
        <v>0</v>
      </c>
      <c r="FG123" s="24">
        <f t="shared" si="637"/>
        <v>0</v>
      </c>
      <c r="FH123" s="24">
        <f t="shared" si="638"/>
        <v>0</v>
      </c>
      <c r="FI123" s="24">
        <f t="shared" si="639"/>
        <v>0</v>
      </c>
      <c r="FJ123" s="24">
        <f t="shared" si="640"/>
        <v>0</v>
      </c>
      <c r="FK123" s="24">
        <f t="shared" si="641"/>
        <v>0</v>
      </c>
      <c r="FL123" s="24">
        <f t="shared" si="642"/>
        <v>0</v>
      </c>
      <c r="FM123" s="24">
        <f t="shared" si="643"/>
        <v>0</v>
      </c>
      <c r="FN123" s="24">
        <f t="shared" si="644"/>
        <v>0</v>
      </c>
      <c r="FO123" s="19">
        <f t="shared" si="645"/>
        <v>0</v>
      </c>
      <c r="FP123" s="907">
        <f t="shared" si="646"/>
        <v>0</v>
      </c>
      <c r="FQ123" s="41"/>
      <c r="FR123" s="709">
        <f>COUNTIF(beosztás!$IR125:$JU125,"DE")*8</f>
        <v>0</v>
      </c>
      <c r="FS123" s="710">
        <f>COUNTIF(beosztás!$IR125:$JU125,"DU")*8</f>
        <v>0</v>
      </c>
      <c r="FT123" s="710">
        <f>COUNTIF(beosztás!$IR125:$JU125,"ÉJ")*8</f>
        <v>0</v>
      </c>
      <c r="FU123" s="710">
        <f>COUNTIF(beosztás!$IR125:$JU125,"N")*12</f>
        <v>0</v>
      </c>
      <c r="FV123" s="710">
        <f>COUNTIF(beosztás!$IR125:$JU125,"é")*12</f>
        <v>0</v>
      </c>
      <c r="FW123" s="710">
        <f>SUM(beosztás!$IR125:$JU125)</f>
        <v>0</v>
      </c>
      <c r="FX123" s="710">
        <f>COUNTIF(beosztás!$IR125:$JU125,"FÜ")*8</f>
        <v>0</v>
      </c>
      <c r="FY123" s="897">
        <f>(COUNTIF(beosztás!$IR125:$JU125,"SN")*12)+(COUNTIF(beosztás!$IR125:$JU125,"SDE")*8)+(COUNTIF(beosztás!$IR125:$JU125,"SDU")*8)+(COUNTIF(beosztás!$IR125:$JU125,"SÉ")*12)+(COUNTIF(beosztás!$IR125:$JU125,"SÉJ")*8)+(COUNTIF(beosztás!$IR125:$JU125,"S1")*1)+(COUNTIF(beosztás!$IR125:$JU125,"S2")*2)+(COUNTIF(beosztás!$IR125:$JU125,"S3")*3)+(COUNTIF(beosztás!$IR125:$JU125,"S4")*4)+(COUNTIF(beosztás!$IR125:$JU125,"S5")*5)+(COUNTIF(beosztás!$IR125:$JU125,"S6")*6)+(COUNTIF(beosztás!$IR125:$JU125,"S7")*7)+(COUNTIF(beosztás!$IR125:$JU125,"S8")*8)+(COUNTIF(beosztás!$IR125:$JU125,"S9")*9)+(COUNTIF(beosztás!$IR125:$JU125,"S10")*10)+(COUNTIF(beosztás!$IR125:$JU125,"S11")*11)+(COUNTIF(beosztás!$IR125:$JU125,"S12")*12)</f>
        <v>0</v>
      </c>
      <c r="FZ123" s="710">
        <f>COUNTIF(beosztás!$IR125:$JU125,"BN")*12+COUNTIF(beosztás!$IR125:$JU125,"BÉ")*12+COUNTIF(beosztás!$IR125:$JU125,"BDE")*8+COUNTIF(beosztás!$IR125:$JU125,"BDU")*8+COUNTIF(beosztás!$IR125:$JU125,"BÉJ")*8+COUNTIF(beosztás!$IR125:$JU125,"B1")*1+COUNTIF(beosztás!$IR125:$JU125,"B2")*2+COUNTIF(beosztás!$IR125:$JU125,"B3")*3+COUNTIF(beosztás!$IR125:$JU125,"B5")*5+COUNTIF(beosztás!$IR125:$JU125,"B6")*6+COUNTIF(beosztás!$IR125:$JU125,"B7")*7+COUNTIF(beosztás!$IR125:$JU125,"B8")*8+COUNTIF(beosztás!$IR125:$JU125,"B9")*9+COUNTIF(beosztás!$IR125:$JU125,"B10")*10+COUNTIF(beosztás!$IR125:$JU125,"B11")*11+COUNTIF(beosztás!$IR125:$JU125,"B12")*12+COUNTIF(beosztás!$IR125:$JU125,"BP")*0</f>
        <v>0</v>
      </c>
      <c r="GA123" s="24">
        <f t="shared" si="647"/>
        <v>0</v>
      </c>
      <c r="GB123" s="710">
        <f>IF(C123="",0,alapadatok!$AN$10)</f>
        <v>0</v>
      </c>
      <c r="GC123" s="19">
        <f t="shared" si="648"/>
        <v>0</v>
      </c>
      <c r="GD123" s="907">
        <f t="shared" si="649"/>
        <v>0</v>
      </c>
      <c r="GE123" s="42"/>
      <c r="GF123" s="709">
        <f>COUNTIF(beosztás!$JV125:$KZ125,"DE")*8</f>
        <v>0</v>
      </c>
      <c r="GG123" s="710">
        <f>COUNTIF(beosztás!$JV125:$KZ125,"DU")*8</f>
        <v>0</v>
      </c>
      <c r="GH123" s="710">
        <f>COUNTIF(beosztás!$JV125:$KZ125,"ÉJ")*8</f>
        <v>0</v>
      </c>
      <c r="GI123" s="710">
        <f>COUNTIF(beosztás!$JV125:$KZ125,"N")*12</f>
        <v>0</v>
      </c>
      <c r="GJ123" s="710">
        <f>COUNTIF(beosztás!$JV125:$KZ125,"É")*12</f>
        <v>0</v>
      </c>
      <c r="GK123" s="710">
        <f>SUM(beosztás!$JV125:$KZ125)</f>
        <v>0</v>
      </c>
      <c r="GL123" s="897">
        <f>(COUNTIF(beosztás!$JV125:$KZ125,"SN")*12)+(COUNTIF(beosztás!$JV125:$KZ125,"SDE")*8)+(COUNTIF(beosztás!$JV125:$KZ125,"SDU")*8)+(COUNTIF(beosztás!$JV125:$KZ125,"SÉ")*12)+(COUNTIF(beosztás!$JV125:$KZ125,"SÉJ")*8)+(COUNTIF(beosztás!$JV125:$KZ125,"S1")*1)+(COUNTIF(beosztás!$JV125:$KZ125,"S2")*2)+(COUNTIF(beosztás!$JV125:$KZ125,"S3")*3)+(COUNTIF(beosztás!$JV125:$KZ125,"S4")*4)+(COUNTIF(beosztás!$JV125:$KZ125,"S5")*5)+(COUNTIF(beosztás!$JV125:$KZ125,"S6")*6)+(COUNTIF(beosztás!$JV125:$KZ125,"S7")*7)+(COUNTIF(beosztás!$JV125:$KZ125,"S8")*8)+(COUNTIF(beosztás!$JV125:$KZ125,"S9")*9)+(COUNTIF(beosztás!$JV125:$KZ125,"S10")*10)+(COUNTIF(beosztás!$JV125:$KZ125,"S11")*11)+(COUNTIF(beosztás!$JV125:$KZ125,"S12")*12)</f>
        <v>0</v>
      </c>
      <c r="GM123" s="710">
        <f>COUNTIF(beosztás!$JV125:$KZ125,"FÜ")*8</f>
        <v>0</v>
      </c>
      <c r="GN123" s="710">
        <f>COUNTIF(beosztás!$JV125:$KZ125,"BN")*12+COUNTIF(beosztás!$JV125:$KZ125,"BÉ")*12+COUNTIF(beosztás!$JV125:$KZ125,"BDE")*8+COUNTIF(beosztás!$JV125:$KZ125,"BDU")*8+COUNTIF(beosztás!$JV125:$KZ125,"BÉJ")*8+COUNTIF(beosztás!$JV125:$KZ125,"B1")*1+COUNTIF(beosztás!$JV125:$KZ125,"B2")*2+COUNTIF(beosztás!$JV125:$KZ125,"B3")*3+COUNTIF(beosztás!$JV125:$KZ125,"B5")*5+COUNTIF(beosztás!$JV125:$KZ125,"B6")*6+COUNTIF(beosztás!$JV125:$KZ125,"B7")*7+COUNTIF(beosztás!$JV125:$KZ125,"B8")*8+COUNTIF(beosztás!$JV125:$KZ125,"B9")*9+COUNTIF(beosztás!$JV125:$KZ125,"B10")*10+COUNTIF(beosztás!$JV125:$KZ125,"B11")*11+COUNTIF(beosztás!$JV125:$KZ125,"B12")*12+COUNTIF(beosztás!$JV125:$KZ125,"BP")*0</f>
        <v>0</v>
      </c>
      <c r="GO123" s="24">
        <f t="shared" si="650"/>
        <v>0</v>
      </c>
      <c r="GP123" s="710">
        <f>IF(C123="",0,alapadatok!$AN$11)</f>
        <v>0</v>
      </c>
      <c r="GQ123" s="19">
        <f t="shared" si="651"/>
        <v>0</v>
      </c>
      <c r="GR123" s="907">
        <f t="shared" si="652"/>
        <v>0</v>
      </c>
      <c r="GS123" s="42"/>
      <c r="GT123" s="25">
        <f t="shared" si="653"/>
        <v>0</v>
      </c>
      <c r="GU123" s="24">
        <f t="shared" si="654"/>
        <v>0</v>
      </c>
      <c r="GV123" s="24">
        <f t="shared" si="655"/>
        <v>0</v>
      </c>
      <c r="GW123" s="24">
        <f t="shared" si="656"/>
        <v>0</v>
      </c>
      <c r="GX123" s="24">
        <f t="shared" si="657"/>
        <v>0</v>
      </c>
      <c r="GY123" s="24">
        <f t="shared" si="658"/>
        <v>0</v>
      </c>
      <c r="GZ123" s="24">
        <f t="shared" si="659"/>
        <v>0</v>
      </c>
      <c r="HA123" s="24">
        <f t="shared" si="660"/>
        <v>0</v>
      </c>
      <c r="HB123" s="24">
        <f t="shared" si="661"/>
        <v>0</v>
      </c>
      <c r="HC123" s="24">
        <f t="shared" si="662"/>
        <v>0</v>
      </c>
      <c r="HD123" s="24">
        <f t="shared" si="663"/>
        <v>0</v>
      </c>
      <c r="HE123" s="19">
        <f t="shared" si="664"/>
        <v>0</v>
      </c>
      <c r="HF123" s="907">
        <f t="shared" si="665"/>
        <v>0</v>
      </c>
      <c r="HG123" s="41"/>
      <c r="HH123" s="709">
        <f>COUNTIF(beosztás!$LA125:$MD125,"DE")*8</f>
        <v>0</v>
      </c>
      <c r="HI123" s="710">
        <f>COUNTIF(beosztás!$LA125:$MD125,"DU")*8</f>
        <v>0</v>
      </c>
      <c r="HJ123" s="710">
        <f>COUNTIF(beosztás!$LA125:$MD125,"ÉJ")*8</f>
        <v>0</v>
      </c>
      <c r="HK123" s="710">
        <f>COUNTIF(beosztás!$LA125:$MD125,"N")*12</f>
        <v>0</v>
      </c>
      <c r="HL123" s="710">
        <f>COUNTIF(beosztás!$LA125:$MD125,"é")*12</f>
        <v>0</v>
      </c>
      <c r="HM123" s="710">
        <f>SUM(beosztás!$LA125:$MD125)</f>
        <v>0</v>
      </c>
      <c r="HN123" s="710">
        <f>COUNTIF(beosztás!$LA125:$MD125,"FÜ")*8</f>
        <v>0</v>
      </c>
      <c r="HO123" s="897">
        <f>(COUNTIF(beosztás!$LA125:$MD125,"SN")*12)+(COUNTIF(beosztás!$LA125:$MD125,"SDE")*8)+(COUNTIF(beosztás!$LA125:$MD125,"SDU")*8)+(COUNTIF(beosztás!$LA125:$MD125,"SÉ")*12)+(COUNTIF(beosztás!$LA125:$MD125,"SÉJ")*8)+(COUNTIF(beosztás!$LA125:$MD125,"S1")*1)+(COUNTIF(beosztás!$LA125:$MD125,"S2")*2)+(COUNTIF(beosztás!$LA125:$MD125,"S3")*3)+(COUNTIF(beosztás!$LA125:$MD125,"S4")*4)+(COUNTIF(beosztás!$LA125:$MD125,"S5")*5)+(COUNTIF(beosztás!$LA125:$MD125,"S6")*6)+(COUNTIF(beosztás!$LA125:$MD125,"S7")*7)+(COUNTIF(beosztás!$LA125:$MD125,"S8")*8)+(COUNTIF(beosztás!$LA125:$MD125,"S9")*9)+(COUNTIF(beosztás!$LA125:$MD125,"S10")*10)+(COUNTIF(beosztás!$LA125:$MD125,"S11")*11)+(COUNTIF(beosztás!$LA125:$MD125,"S12")*12)</f>
        <v>0</v>
      </c>
      <c r="HP123" s="710">
        <f>COUNTIF(beosztás!$LA125:$MD125,"BN")*12+COUNTIF(beosztás!$LA125:$MD125,"BÉ")*12+COUNTIF(beosztás!$LA125:$MD125,"BDE")*8+COUNTIF(beosztás!$LA125:$MD125,"BDU")*8+COUNTIF(beosztás!$LA125:$MD125,"BÉJ")*8+COUNTIF(beosztás!$LA125:$MD125,"B1")*1+COUNTIF(beosztás!$LA125:$MD125,"B2")*2+COUNTIF(beosztás!$LA125:$MD125,"B3")*3+COUNTIF(beosztás!$KZ125:$MC125,"B5")*5+COUNTIF(beosztás!$KZ125:$MC125,"B6")*6+COUNTIF(beosztás!$KZ125:$MC125,"B7")*7+COUNTIF(beosztás!$KZ125:$MC125,"B8")*8+COUNTIF(beosztás!$LA125:$MD125,"B9")*9+COUNTIF(beosztás!$LA125:$MD125,"B10")*10+COUNTIF(beosztás!$LA125:$MD125,"B11")*11+COUNTIF(beosztás!$LA125:$MD125,"B12")*12+COUNTIF(beosztás!$LA125:$MD125,"BP")*0</f>
        <v>0</v>
      </c>
      <c r="HQ123" s="24">
        <f t="shared" si="666"/>
        <v>0</v>
      </c>
      <c r="HR123" s="710">
        <f>IF(C123="",0,alapadatok!$AN$12)</f>
        <v>0</v>
      </c>
      <c r="HS123" s="19">
        <f t="shared" si="667"/>
        <v>0</v>
      </c>
      <c r="HT123" s="907">
        <f t="shared" si="668"/>
        <v>0</v>
      </c>
      <c r="HU123" s="42"/>
      <c r="HV123" s="709">
        <f>COUNTIF(beosztás!$ME125:$NI125,"DE")*8</f>
        <v>0</v>
      </c>
      <c r="HW123" s="710">
        <f>COUNTIF(beosztás!$ME125:$NI125,"DU")*8</f>
        <v>0</v>
      </c>
      <c r="HX123" s="710">
        <f>COUNTIF(beosztás!$ME125:$NI125,"ÉJ")*8</f>
        <v>0</v>
      </c>
      <c r="HY123" s="710">
        <f>COUNTIF(beosztás!$ME125:$NI125,"N")*12</f>
        <v>0</v>
      </c>
      <c r="HZ123" s="710">
        <f>COUNTIF(beosztás!$ME125:$NI125,"É")*12</f>
        <v>0</v>
      </c>
      <c r="IA123" s="710">
        <f>SUM(beosztás!$ME125:$NI125)</f>
        <v>0</v>
      </c>
      <c r="IB123" s="710">
        <f>(COUNTIF(beosztás!$ME125:$NI125,"SN")*12)+(COUNTIF(beosztás!$ME125:$NI125,"SDE")*8)+(COUNTIF(beosztás!$ME125:$NI125,"SDU")*8)+(COUNTIF(beosztás!$ME125:$NI125,"SÉ")*12)+(COUNTIF(beosztás!$ME125:$NI125,"SÉJ")*8)+(COUNTIF(beosztás!$ME125:$NI125,"S1")*1)+(COUNTIF(beosztás!$ME125:$NI125,"S2")*2)+(COUNTIF(beosztás!$ME125:$NI125,"S3")*3)+(COUNTIF(beosztás!$ME125:$NI125,"S4")*4)+(COUNTIF(beosztás!$ME125:$NI125,"S5")*5)+(COUNTIF(beosztás!$ME125:$NI125,"S6")*6)+(COUNTIF(beosztás!$ME125:$NI125,"S7")*7)+(COUNTIF(beosztás!$ME125:$NI125,"S8")*8)+(COUNTIF(beosztás!$ME125:$NI125,"S9")*9)+(COUNTIF(beosztás!$ME125:$NI125,"S10")*10)+(COUNTIF(beosztás!$ME125:$NI125,"S11")*11)+(COUNTIF(beosztás!$ME125:$NI125,"S12")*12)</f>
        <v>0</v>
      </c>
      <c r="IC123" s="710">
        <f>COUNTIF(beosztás!$ME125:$NI125,"FÜ")*8</f>
        <v>0</v>
      </c>
      <c r="ID123" s="710">
        <f>COUNTIF(beosztás!$ME125:$NI125,"BN")*12+COUNTIF(beosztás!$ME125:$NI125,"BÉ")*12+COUNTIF(beosztás!$ME125:$NI125,"BDE")*8+COUNTIF(beosztás!$ME125:$NI125,"BDU")*8+COUNTIF(beosztás!$ME125:$NI125,"BÉJ")*8+COUNTIF(beosztás!$ME125:$NI125,"B1")*1+COUNTIF(beosztás!$ME125:$NI125,"B2")*2+COUNTIF(beosztás!$ME125:$NI125,"B3")*3+COUNTIF(beosztás!$ME125:$NI125,"B5")*5+COUNTIF(beosztás!$ME125:$NI125,"B6")*6+COUNTIF(beosztás!$ME125:$NI125,"B7")*7+COUNTIF(beosztás!$ME125:$NI125,"B8")*8+COUNTIF(beosztás!$ME125:$NI125,"B9")*9+COUNTIF(beosztás!$ME125:$NI125,"B10")*10+COUNTIF(beosztás!$ME125:$NI125,"B11")*11+COUNTIF(beosztás!$ME125:$NI125,"B12")*12+COUNTIF(beosztás!$ME125:$NI125,"BP")*0</f>
        <v>0</v>
      </c>
      <c r="IE123" s="24">
        <f t="shared" si="669"/>
        <v>0</v>
      </c>
      <c r="IF123" s="710">
        <f>IF(C123="",0,alapadatok!$AN$13)</f>
        <v>0</v>
      </c>
      <c r="IG123" s="19">
        <f t="shared" si="670"/>
        <v>0</v>
      </c>
      <c r="IH123" s="741">
        <f t="shared" si="671"/>
        <v>0</v>
      </c>
      <c r="II123" s="42"/>
      <c r="IJ123" s="25">
        <f t="shared" si="672"/>
        <v>0</v>
      </c>
      <c r="IK123" s="24">
        <f t="shared" si="673"/>
        <v>0</v>
      </c>
      <c r="IL123" s="24">
        <f t="shared" si="674"/>
        <v>0</v>
      </c>
      <c r="IM123" s="24">
        <f t="shared" si="675"/>
        <v>0</v>
      </c>
      <c r="IN123" s="24">
        <f t="shared" si="676"/>
        <v>0</v>
      </c>
      <c r="IO123" s="24">
        <f t="shared" si="677"/>
        <v>0</v>
      </c>
      <c r="IP123" s="24">
        <f t="shared" si="678"/>
        <v>0</v>
      </c>
      <c r="IQ123" s="24">
        <f t="shared" si="679"/>
        <v>0</v>
      </c>
      <c r="IR123" s="24">
        <f t="shared" si="680"/>
        <v>0</v>
      </c>
      <c r="IS123" s="24">
        <f t="shared" si="681"/>
        <v>0</v>
      </c>
      <c r="IT123" s="24">
        <f t="shared" si="682"/>
        <v>0</v>
      </c>
      <c r="IU123" s="19">
        <f t="shared" si="683"/>
        <v>0</v>
      </c>
      <c r="IV123" s="907">
        <f t="shared" si="684"/>
        <v>0</v>
      </c>
      <c r="IW123" s="43"/>
      <c r="JF123" s="21"/>
      <c r="JG123" s="21"/>
    </row>
    <row r="124" spans="1:267" ht="15.75" hidden="1" thickBot="1" x14ac:dyDescent="0.3">
      <c r="A124" s="66">
        <f>IF(beosztás!A126=0,"",beosztás!A126)</f>
        <v>11</v>
      </c>
      <c r="B124" s="63" t="str">
        <f>IF(beosztás!B126=0,"",beosztás!B126)</f>
        <v/>
      </c>
      <c r="C124" s="64" t="str">
        <f>IF(beosztás!C126=0,"",beosztás!C126)</f>
        <v/>
      </c>
      <c r="D124" s="65" t="str">
        <f>IF(beosztás!D126=0,"",beosztás!D126)</f>
        <v/>
      </c>
      <c r="E124" s="18"/>
      <c r="F124" s="709">
        <f>COUNTIF(beosztás!$I126:$AM126,"DE")*8</f>
        <v>0</v>
      </c>
      <c r="G124" s="710">
        <f>COUNTIF(beosztás!$I126:$AM126,"DU")*8</f>
        <v>0</v>
      </c>
      <c r="H124" s="710">
        <f>COUNTIF(beosztás!$I126:$AM126,"ÉJ")*8</f>
        <v>0</v>
      </c>
      <c r="I124" s="710">
        <f>COUNTIF(beosztás!$I126:$AM126,"N")*12</f>
        <v>0</v>
      </c>
      <c r="J124" s="710">
        <f>COUNTIF(beosztás!$I126:$AM126,"é")*12</f>
        <v>0</v>
      </c>
      <c r="K124" s="710">
        <f>SUM(beosztás!$I126:$AM126)</f>
        <v>0</v>
      </c>
      <c r="L124" s="710">
        <f>COUNTIF(beosztás!$I126:$AM126,"FÜ")*8</f>
        <v>0</v>
      </c>
      <c r="M124" s="710">
        <f>(COUNTIF(beosztás!$I126:$AM126,"SN")*12)+(COUNTIF(beosztás!$I126:$AM126,"SDE")*8)+(COUNTIF(beosztás!$I126:$AM126,"SDU")*8)+(COUNTIF(beosztás!$I126:$AM126,"S1")*1)+(COUNTIF(beosztás!$I126:$AM126,"S2")*2)+(COUNTIF(beosztás!$I126:$AM126,"S3")*3)+(COUNTIF(beosztás!$I126:$AM126,"S4")*4)+(COUNTIF(beosztás!$I126:$AM126,"S5")*5)+(COUNTIF(beosztás!$I126:$AM126,"S6")*6)+(COUNTIF(beosztás!$I126:$AM126,"S7")*7)+(COUNTIF(beosztás!$I126:$AM126,"S8")*8)+(COUNTIF(beosztás!$I126:$AM126,"S9")*9)+(COUNTIF(beosztás!$I126:$AM126,"S10")*10)+(COUNTIF(beosztás!$I126:$AM126,"S11")*11)+(COUNTIF(beosztás!$I126:$AM126,"S12")*12)+(COUNTIF(beosztás!$I126:$AM126,"SÉ")*12)+(COUNTIF(beosztás!$I126:$AM126,"SÉJ")*8)</f>
        <v>0</v>
      </c>
      <c r="N124" s="710">
        <f>COUNTIF(beosztás!$I126:$AM126,"BN")*12+COUNTIF(beosztás!$I126:$AM126,"BÉ")*12+COUNTIF(beosztás!$I126:$AM126,"BDE")*8+COUNTIF(beosztás!$I126:$AM126,"BDU")*8+COUNTIF(beosztás!$I126:$AM126,"BÉJ")*8+COUNTIF(beosztás!$I126:$AM126,"B1")*1+COUNTIF(beosztás!$I126:$AM126,"B2")*2+COUNTIF(beosztás!$I126:$AM126,"B3")*3+COUNTIF(beosztás!$I126:$AM126,"B5")*5+COUNTIF(beosztás!$I126:$AM126,"B6")*6+COUNTIF(beosztás!$I126:$AM126,"B7")*7+COUNTIF(beosztás!$I126:$AM126,"B8")*8+COUNTIF(beosztás!$I126:$AM126,"B9")*9+COUNTIF(beosztás!$I126:$AM126,"B10")*10+COUNTIF(beosztás!$I126:$AM126,"B11")*11+COUNTIF(beosztás!$I126:$AM126,"B12")*12+COUNTIF(beosztás!$I126:$AM126,"BP")*0</f>
        <v>0</v>
      </c>
      <c r="O124" s="24">
        <f t="shared" si="576"/>
        <v>0</v>
      </c>
      <c r="P124" s="710">
        <f>IF(C124="",0,alapadatok!$AN$2)</f>
        <v>0</v>
      </c>
      <c r="Q124" s="19">
        <f t="shared" si="577"/>
        <v>0</v>
      </c>
      <c r="R124" s="741">
        <f t="shared" si="578"/>
        <v>0</v>
      </c>
      <c r="S124" s="40"/>
      <c r="T124" s="709">
        <f>COUNTIF(beosztás!$AN126:$BO126,"DE")*8</f>
        <v>0</v>
      </c>
      <c r="U124" s="710">
        <f>COUNTIF(beosztás!$AN126:$BO126,"DU")*8</f>
        <v>0</v>
      </c>
      <c r="V124" s="710">
        <f>COUNTIF(beosztás!$AN126:$BO126,"ÉJ")*8</f>
        <v>0</v>
      </c>
      <c r="W124" s="710">
        <f>COUNTIF(beosztás!$AN126:$BO126,"N")*12</f>
        <v>0</v>
      </c>
      <c r="X124" s="710">
        <f>COUNTIF(beosztás!$AN126:$BO126,"É")*12</f>
        <v>0</v>
      </c>
      <c r="Y124" s="710">
        <f>SUM(beosztás!$AN126:$BO126)</f>
        <v>0</v>
      </c>
      <c r="Z124" s="710">
        <f>(COUNTIF(beosztás!$AN126:$BO126,"SN")*12)+(COUNTIF(beosztás!$AN126:$BO126,"SDE")*8)+(COUNTIF(beosztás!$AN126:$BO126,"SDU")*8)+(COUNTIF(beosztás!$AN126:$BO126,"SÉ")*12)+(COUNTIF(beosztás!$AN126:$BO126,"SÉJ")*8)+(COUNTIF(beosztás!$AN126:$BO126,"S1")*1)+(COUNTIF(beosztás!$AN126:$BO126,"S2")*2)+(COUNTIF(beosztás!$AN126:$BO126,"S3")*3)+(COUNTIF(beosztás!$AN126:$BO126,"S4")*4)+(COUNTIF(beosztás!$AN126:$BO126,"S5")*5)+(COUNTIF(beosztás!$AN126:$BO126,"S6")*6)+(COUNTIF(beosztás!$AN126:$BO126,"S7")*7)+(COUNTIF(beosztás!$AN126:$BO126,"S8")*8)+(COUNTIF(beosztás!$AN126:$BO126,"S9")*9)+(COUNTIF(beosztás!$AN126:$BO126,"S10")*10)+(COUNTIF(beosztás!$AN126:$BO126,"S11")*11)+(COUNTIF(beosztás!$AN126:$BO126,"S12")*12)</f>
        <v>0</v>
      </c>
      <c r="AA124" s="710">
        <f>COUNTIF(beosztás!$AN126:$BO126,"FÜ")*8</f>
        <v>0</v>
      </c>
      <c r="AB124" s="710">
        <f>COUNTIF(beosztás!$AN126:$BO126,"BN")*12+COUNTIF(beosztás!$AN126:$BO126,"BÉ")*12+COUNTIF(beosztás!$AN126:$BO126,"BDE")*8+COUNTIF(beosztás!$AN126:$BO126,"BDU")*8+COUNTIF(beosztás!$AN126:$BO126,"BÉJ")*8+COUNTIF(beosztás!$AN126:$BO126,"B1")*1+COUNTIF(beosztás!$AN126:$BO126,"B2")*2+COUNTIF(beosztás!$AN126:$BO126,"B3")*3+COUNTIF(beosztás!$AN126:$BO126,"B5")*5+COUNTIF(beosztás!$AN126:$BO126,"B6")*6+COUNTIF(beosztás!$AN126:$BO126,"B7")*7+COUNTIF(beosztás!$AN126:$BO126,"B8")*8+COUNTIF(beosztás!$AN126:$BO126,"B9")*9+COUNTIF(beosztás!$AN126:$BO126,"B10")*10+COUNTIF(beosztás!$AN126:$BO126,"B11")*11+COUNTIF(beosztás!$AN126:$BO126,"B12")*12+COUNTIF(beosztás!$AN126:$BO126,"BP")*0</f>
        <v>0</v>
      </c>
      <c r="AC124" s="24">
        <f t="shared" si="579"/>
        <v>0</v>
      </c>
      <c r="AD124" s="710">
        <f>IF(C124="",0,alapadatok!$AN$3)</f>
        <v>0</v>
      </c>
      <c r="AE124" s="19">
        <f t="shared" si="421"/>
        <v>0</v>
      </c>
      <c r="AF124" s="741">
        <f t="shared" si="580"/>
        <v>0</v>
      </c>
      <c r="AG124" s="40"/>
      <c r="AH124" s="25">
        <f t="shared" si="581"/>
        <v>0</v>
      </c>
      <c r="AI124" s="24">
        <f t="shared" si="582"/>
        <v>0</v>
      </c>
      <c r="AJ124" s="24">
        <f t="shared" si="583"/>
        <v>0</v>
      </c>
      <c r="AK124" s="24">
        <f t="shared" si="584"/>
        <v>0</v>
      </c>
      <c r="AL124" s="24">
        <f t="shared" si="585"/>
        <v>0</v>
      </c>
      <c r="AM124" s="24">
        <f t="shared" si="586"/>
        <v>0</v>
      </c>
      <c r="AN124" s="24">
        <f t="shared" si="587"/>
        <v>0</v>
      </c>
      <c r="AO124" s="24">
        <f t="shared" si="588"/>
        <v>0</v>
      </c>
      <c r="AP124" s="24">
        <f t="shared" si="431"/>
        <v>0</v>
      </c>
      <c r="AQ124" s="24">
        <f t="shared" si="432"/>
        <v>0</v>
      </c>
      <c r="AR124" s="24">
        <f t="shared" si="433"/>
        <v>0</v>
      </c>
      <c r="AS124" s="19">
        <f t="shared" si="434"/>
        <v>0</v>
      </c>
      <c r="AT124" s="741">
        <f t="shared" si="589"/>
        <v>0</v>
      </c>
      <c r="AU124" s="41"/>
      <c r="AV124" s="709">
        <f>COUNTIF(beosztás!$BP126:$CT126,"DE")*8</f>
        <v>0</v>
      </c>
      <c r="AW124" s="710">
        <f>COUNTIF(beosztás!$BP126:$CT126,"DU")*8</f>
        <v>0</v>
      </c>
      <c r="AX124" s="710">
        <f>COUNTIF(beosztás!$BP126:$CT126,"ÉJ")*8</f>
        <v>0</v>
      </c>
      <c r="AY124" s="710">
        <f>COUNTIF(beosztás!$BP126:$CT126,"N")*12</f>
        <v>0</v>
      </c>
      <c r="AZ124" s="710">
        <f>COUNTIF(beosztás!$BP126:$CT126,"é")*12</f>
        <v>0</v>
      </c>
      <c r="BA124" s="710">
        <f>SUM(beosztás!$BP126:$CT126)</f>
        <v>0</v>
      </c>
      <c r="BB124" s="710">
        <f>COUNTIF(beosztás!$BP126:$CT126,"FÜ")*8</f>
        <v>0</v>
      </c>
      <c r="BC124" s="897">
        <f>(COUNTIF(beosztás!$BP126:$CT126,"SN")*12)+(COUNTIF(beosztás!$BP126:$CT126,"SDE")*8)+(COUNTIF(beosztás!$BP126:$CT126,"SDU")*8)+(COUNTIF(beosztás!$BP126:$CT126,"SÉ")*12)+(COUNTIF(beosztás!$BP126:$CT126,"SÉJ")*8)+(COUNTIF(beosztás!$BP126:$CT126,"S1")*1)+(COUNTIF(beosztás!$BP126:$CT126,"S2")*2)+(COUNTIF(beosztás!$BP126:$CT126,"S3")*3)+(COUNTIF(beosztás!$BP126:$CT126,"S4")*4)+(COUNTIF(beosztás!$BP126:$CT126,"S5")*5)+(COUNTIF(beosztás!$BP126:$CT126,"S6")*6)+(COUNTIF(beosztás!$BP126:$CT126,"S7")*7)+(COUNTIF(beosztás!$BP126:$CT126,"S8")*8)+(COUNTIF(beosztás!$BP126:$CT126,"S9")*9)+(COUNTIF(beosztás!$BP126:$CT126,"S10")*10)+(COUNTIF(beosztás!$BP126:$CT126,"S11")*11)+(COUNTIF(beosztás!$BP126:$CT126,"S12")*12)</f>
        <v>0</v>
      </c>
      <c r="BD124" s="710">
        <f>COUNTIF(beosztás!$BP126:$CT126,"BN")*12+COUNTIF(beosztás!$BP126:$CT126,"BÉ")*12+COUNTIF(beosztás!$BP126:$CT126,"BDE")*8+COUNTIF(beosztás!$BP126:$CT126,"BDU")*8+COUNTIF(beosztás!$BP126:$CT126,"BÉJ")*8+COUNTIF(beosztás!$BP126:$CT126,"B1")*1+COUNTIF(beosztás!$BP126:$CT126,"B2")*2+COUNTIF(beosztás!$BP126:$CT126,"B3")*3+COUNTIF(beosztás!$BP126:$CT126,"B5")*5+COUNTIF(beosztás!$BP126:$CT126,"B6")*6+COUNTIF(beosztás!$BP126:$CT126,"B7")*7+COUNTIF(beosztás!$BP126:$CT126,"B8")*8+COUNTIF(beosztás!$BP126:$CT126,"B9")*9+COUNTIF(beosztás!$BP126:$CT126,"B10")*10+COUNTIF(beosztás!$BP126:$CT126,"B11")*11+COUNTIF(beosztás!$BP126:$CT126,"B12")*12+COUNTIF(beosztás!$BP126:$CT126,"BP")*0</f>
        <v>0</v>
      </c>
      <c r="BE124" s="24">
        <f t="shared" si="590"/>
        <v>0</v>
      </c>
      <c r="BF124" s="710">
        <f>IF(C124="",0,alapadatok!$AN$4)</f>
        <v>0</v>
      </c>
      <c r="BG124" s="19">
        <f t="shared" si="591"/>
        <v>0</v>
      </c>
      <c r="BH124" s="741">
        <f t="shared" si="592"/>
        <v>0</v>
      </c>
      <c r="BI124" s="40"/>
      <c r="BJ124" s="709">
        <f>COUNTIF(beosztás!$CU126:$DX126,"DE")*8</f>
        <v>0</v>
      </c>
      <c r="BK124" s="710">
        <f>COUNTIF(beosztás!$CU126:$DX126,"DU")*8</f>
        <v>0</v>
      </c>
      <c r="BL124" s="710">
        <f>COUNTIF(beosztás!$CU126:$DX126,"ÉJ")*8</f>
        <v>0</v>
      </c>
      <c r="BM124" s="710">
        <f>COUNTIF(beosztás!$CU126:$DX126,"N")*12</f>
        <v>0</v>
      </c>
      <c r="BN124" s="710">
        <f>COUNTIF(beosztás!$CU126:$DX126,"É")*12</f>
        <v>0</v>
      </c>
      <c r="BO124" s="710">
        <f>SUM(beosztás!$CU126:$DX126)</f>
        <v>0</v>
      </c>
      <c r="BP124" s="897">
        <f>(COUNTIF(beosztás!$CU126:$DX126,"SN")*12)+(COUNTIF(beosztás!$CU126:$DX126,"SDE")*8)+(COUNTIF(beosztás!$CU126:$DX126,"SDU")*8)+(COUNTIF(beosztás!$CU126:$DX126,"SÉ")*12)+(COUNTIF(beosztás!$CU126:$DX126,"SÉJ")*8)+(COUNTIF(beosztás!$CU126:$DX126,"S1")*1)+(COUNTIF(beosztás!$CU126:$DX126,"S2")*2)+(COUNTIF(beosztás!$CU126:$DX126,"S3")*3)+(COUNTIF(beosztás!$CU126:$DX126,"S4")*4)+(COUNTIF(beosztás!$CU126:$DX126,"S5")*5)+(COUNTIF(beosztás!$CU126:$DX126,"S6")*6)+(COUNTIF(beosztás!$CU126:$DX126,"S7")*7)+(COUNTIF(beosztás!$CU126:$DX126,"S8")*8)+(COUNTIF(beosztás!$CU126:$DX126,"S9")*9)+(COUNTIF(beosztás!$CU126:$DX126,"S10")*10)+(COUNTIF(beosztás!$CU126:$DX126,"S11")*11)+(COUNTIF(beosztás!$CU126:$DX126,"S12")*12)</f>
        <v>0</v>
      </c>
      <c r="BQ124" s="710">
        <f>COUNTIF(beosztás!$CU126:$DX126,"FÜ")*8</f>
        <v>0</v>
      </c>
      <c r="BR124" s="710">
        <f>COUNTIF(beosztás!$CU126:$DX126,"BN")*12+COUNTIF(beosztás!$CU126:$DX126,"BÉ")*12+COUNTIF(beosztás!$CU126:$DX126,"BDE")*8+COUNTIF(beosztás!$CU126:$DX126,"BDU")*8+COUNTIF(beosztás!$CU126:$DX126,"BÉJ")*8+COUNTIF(beosztás!$CU126:$DX126,"B1")*1+COUNTIF(beosztás!$CU126:$DX126,"B2")*2+COUNTIF(beosztás!$CU126:$DX126,"B3")*3+COUNTIF(beosztás!$CU126:$DX126,"B5")*5+COUNTIF(beosztás!$CU126:$DX126,"B6")*6+COUNTIF(beosztás!$CU126:$DX126,"B7")*7+COUNTIF(beosztás!$CU126:$DX126,"B8")*8+COUNTIF(beosztás!$CU126:$DX126,"B9")*9+COUNTIF(beosztás!$CU126:$DX126,"B10")*10+COUNTIF(beosztás!$CU126:$DX126,"B11")*11+COUNTIF(beosztás!$CU126:$DX126,"B12")*12+COUNTIF(beosztás!$CU126:$DX126,"BP")*0</f>
        <v>0</v>
      </c>
      <c r="BS124" s="24">
        <f t="shared" si="593"/>
        <v>0</v>
      </c>
      <c r="BT124" s="710">
        <f>IF(C124="",0,alapadatok!$AN$5)</f>
        <v>0</v>
      </c>
      <c r="BU124" s="19">
        <f t="shared" si="594"/>
        <v>0</v>
      </c>
      <c r="BV124" s="741">
        <f t="shared" si="595"/>
        <v>0</v>
      </c>
      <c r="BW124" s="40"/>
      <c r="BX124" s="25">
        <f t="shared" si="596"/>
        <v>0</v>
      </c>
      <c r="BY124" s="24">
        <f t="shared" si="597"/>
        <v>0</v>
      </c>
      <c r="BZ124" s="24">
        <f t="shared" si="598"/>
        <v>0</v>
      </c>
      <c r="CA124" s="24">
        <f t="shared" si="599"/>
        <v>0</v>
      </c>
      <c r="CB124" s="24">
        <f t="shared" si="600"/>
        <v>0</v>
      </c>
      <c r="CC124" s="24">
        <f t="shared" si="601"/>
        <v>0</v>
      </c>
      <c r="CD124" s="24">
        <f t="shared" si="602"/>
        <v>0</v>
      </c>
      <c r="CE124" s="24">
        <f t="shared" si="603"/>
        <v>0</v>
      </c>
      <c r="CF124" s="24">
        <f t="shared" si="604"/>
        <v>0</v>
      </c>
      <c r="CG124" s="24">
        <f t="shared" si="605"/>
        <v>0</v>
      </c>
      <c r="CH124" s="24">
        <f t="shared" si="606"/>
        <v>0</v>
      </c>
      <c r="CI124" s="19">
        <f t="shared" si="607"/>
        <v>0</v>
      </c>
      <c r="CJ124" s="741">
        <f t="shared" si="608"/>
        <v>0</v>
      </c>
      <c r="CK124" s="41"/>
      <c r="CL124" s="709">
        <f>COUNTIF(beosztás!$DY126:$FC126,"DE")*8</f>
        <v>0</v>
      </c>
      <c r="CM124" s="710">
        <f>COUNTIF(beosztás!$DY126:$FC126,"DU")*8</f>
        <v>0</v>
      </c>
      <c r="CN124" s="710">
        <f>COUNTIF(beosztás!$DY126:$FC126,"ÉJ")*8</f>
        <v>0</v>
      </c>
      <c r="CO124" s="710">
        <f>COUNTIF(beosztás!$DY126:$FC126,"N")*12</f>
        <v>0</v>
      </c>
      <c r="CP124" s="710">
        <f>COUNTIF(beosztás!$DY126:$FC126,"é")*12</f>
        <v>0</v>
      </c>
      <c r="CQ124" s="710">
        <f>SUM(beosztás!$DY126:$FC126)</f>
        <v>0</v>
      </c>
      <c r="CR124" s="710">
        <f>COUNTIF(beosztás!$DY126:$FC126,"FÜ")*8</f>
        <v>0</v>
      </c>
      <c r="CS124" s="897">
        <f>(COUNTIF(beosztás!$DY126:$FC126,"SN")*12)+(COUNTIF(beosztás!$DY126:$FC126,"SDE")*8)+(COUNTIF(beosztás!$DY126:$FC126,"SDU")*8)+(COUNTIF(beosztás!$DY126:$FC126,"SÉ")*12)+(COUNTIF(beosztás!$DY126:$FC126,"SÉJ")*8)+(COUNTIF(beosztás!$DY126:$FC126,"S1")*1)+(COUNTIF(beosztás!$DY126:$FC126,"S2")*2)+(COUNTIF(beosztás!$DY126:$FC126,"S3")*3)+(COUNTIF(beosztás!$DY126:$FC126,"S4")*4)+(COUNTIF(beosztás!$DY126:$FC126,"S5")*5)+(COUNTIF(beosztás!$DY126:$FC126,"S6")*6)+(COUNTIF(beosztás!$DY126:$FC126,"S7")*7)+(COUNTIF(beosztás!$DY126:$FC126,"S8")*8)+(COUNTIF(beosztás!$DY126:$FC126,"S9")*9)+(COUNTIF(beosztás!$DY126:$FC126,"S10")*10)+(COUNTIF(beosztás!$DY126:$FC126,"S11")*11)+(COUNTIF(beosztás!$DY126:$FC126,"S12")*12)</f>
        <v>0</v>
      </c>
      <c r="CT124" s="710">
        <f>COUNTIF(beosztás!$DY126:$FC126,"BN")*12+COUNTIF(beosztás!$DY126:$FC126,"BÉ")*12+COUNTIF(beosztás!$DY126:$FC126,"BDE")*8+COUNTIF(beosztás!$DY126:$FC126,"BDU")*8+COUNTIF(beosztás!$DY126:$FC126,"BÉJ")*8+COUNTIF(beosztás!$DY126:$FC126,"B1")*1+COUNTIF(beosztás!$DY126:$FC126,"B2")*2+COUNTIF(beosztás!$DY126:$FC126,"B3")*3+COUNTIF(beosztás!$DY126:$FC126,"B5")*5+COUNTIF(beosztás!$DY126:$FC126,"B6")*6+COUNTIF(beosztás!$DY126:$FC126,"B7")*7+COUNTIF(beosztás!$DY126:$FC126,"B8")*8+COUNTIF(beosztás!$DY126:$FC126,"B9")*9+COUNTIF(beosztás!$DY126:$FC126,"B10")*10+COUNTIF(beosztás!$DY126:$FC126,"B11")*11+COUNTIF(beosztás!$DY126:$FC126,"B12")*12+COUNTIF(beosztás!$DY126:$FC126,"BP")*0</f>
        <v>0</v>
      </c>
      <c r="CU124" s="24">
        <f t="shared" si="609"/>
        <v>0</v>
      </c>
      <c r="CV124" s="710">
        <f>IF(C124="",0,alapadatok!$AN$6)</f>
        <v>0</v>
      </c>
      <c r="CW124" s="19">
        <f t="shared" si="610"/>
        <v>0</v>
      </c>
      <c r="CX124" s="907">
        <f t="shared" si="611"/>
        <v>0</v>
      </c>
      <c r="CY124" s="40"/>
      <c r="CZ124" s="709">
        <f>COUNTIF(beosztás!$FD126:$GG126,"DE")*8</f>
        <v>0</v>
      </c>
      <c r="DA124" s="710">
        <f>COUNTIF(beosztás!$FD126:$GG126,"DU")*8</f>
        <v>0</v>
      </c>
      <c r="DB124" s="710">
        <f>COUNTIF(beosztás!$FD126:$GG126,"ÉJ")*8</f>
        <v>0</v>
      </c>
      <c r="DC124" s="710">
        <f>COUNTIF(beosztás!$FD126:$GG126,"N")*12</f>
        <v>0</v>
      </c>
      <c r="DD124" s="710">
        <f>COUNTIF(beosztás!$FD126:$GG126,"É")*12</f>
        <v>0</v>
      </c>
      <c r="DE124" s="710">
        <f>SUM(beosztás!$FD126:$GG126)</f>
        <v>0</v>
      </c>
      <c r="DF124" s="897">
        <f>(COUNTIF(beosztás!$FD126:$GG126,"SN")*12)+(COUNTIF(beosztás!$FD126:$GG126,"SDE")*8)+(COUNTIF(beosztás!$FD126:$GG126,"SDU")*8)+(COUNTIF(beosztás!$FD126:$GG126,"SÉ")*12)+(COUNTIF(beosztás!$FD126:$GG126,"SÉJ")*8)+(COUNTIF(beosztás!$FD126:$GG126,"S1")*1)+(COUNTIF(beosztás!$FD126:$GG126,"S2")*2)+(COUNTIF(beosztás!$FD126:$GG126,"S3")*3)+(COUNTIF(beosztás!$FD126:$GG126,"S4")*4)+(COUNTIF(beosztás!$FD126:$GG126,"S5")*5)+(COUNTIF(beosztás!$FD126:$GG126,"S6")*6)+(COUNTIF(beosztás!$FD126:$GG126,"S7")*7)+(COUNTIF(beosztás!$FD126:$GG126,"S8")*8)+(COUNTIF(beosztás!$FD126:$GG126,"S9")*9)+(COUNTIF(beosztás!$FD126:$GG126,"S10")*10)+(COUNTIF(beosztás!$FD126:$GG126,"S11")*11)+(COUNTIF(beosztás!$FD126:$GG126,"S12")*12)</f>
        <v>0</v>
      </c>
      <c r="DG124" s="710">
        <f>COUNTIF(beosztás!$FD126:$GG126,"FÜ")*8</f>
        <v>0</v>
      </c>
      <c r="DH124" s="710">
        <f>COUNTIF(beosztás!$FD126:$GG126,"BN")*12+COUNTIF(beosztás!$FD126:$GG126,"BÉ")*12+COUNTIF(beosztás!$FD126:$GG126,"BDE")*8+COUNTIF(beosztás!$FD126:$GG126,"BDU")*8+COUNTIF(beosztás!$FD126:$GG126,"BÉJ")*8+COUNTIF(beosztás!$FD126:$GG126,"B1")*1+COUNTIF(beosztás!$FD126:$GG126,"B2")*2+COUNTIF(beosztás!$FD126:$GG126,"B3")*3+COUNTIF(beosztás!$FD126:$GG126,"B5")*5+COUNTIF(beosztás!$FD126:$GG126,"B6")*6+COUNTIF(beosztás!$FD126:$GG126,"B7")*7+COUNTIF(beosztás!$FD126:$GG126,"B8")*8+COUNTIF(beosztás!$FD126:$GG126,"B9")*9+COUNTIF(beosztás!$FD126:$GG126,"B10")*10+COUNTIF(beosztás!$FD126:$GG126,"B11")*11+COUNTIF(beosztás!$FD126:$GG126,"B12")*12+COUNTIF(beosztás!$FD126:$GG126,"BP")*0</f>
        <v>0</v>
      </c>
      <c r="DI124" s="24">
        <f t="shared" si="612"/>
        <v>0</v>
      </c>
      <c r="DJ124" s="710">
        <f>IF(C124="",0,alapadatok!$AN$7)</f>
        <v>0</v>
      </c>
      <c r="DK124" s="19">
        <f t="shared" si="613"/>
        <v>0</v>
      </c>
      <c r="DL124" s="741">
        <f t="shared" si="614"/>
        <v>0</v>
      </c>
      <c r="DM124" s="40"/>
      <c r="DN124" s="25">
        <f t="shared" si="615"/>
        <v>0</v>
      </c>
      <c r="DO124" s="24">
        <f t="shared" si="616"/>
        <v>0</v>
      </c>
      <c r="DP124" s="24">
        <f t="shared" si="617"/>
        <v>0</v>
      </c>
      <c r="DQ124" s="24">
        <f t="shared" si="618"/>
        <v>0</v>
      </c>
      <c r="DR124" s="24">
        <f t="shared" si="619"/>
        <v>0</v>
      </c>
      <c r="DS124" s="24">
        <f t="shared" si="620"/>
        <v>0</v>
      </c>
      <c r="DT124" s="24">
        <f t="shared" si="621"/>
        <v>0</v>
      </c>
      <c r="DU124" s="24">
        <f t="shared" si="622"/>
        <v>0</v>
      </c>
      <c r="DV124" s="24">
        <f t="shared" si="623"/>
        <v>0</v>
      </c>
      <c r="DW124" s="24">
        <f t="shared" si="624"/>
        <v>0</v>
      </c>
      <c r="DX124" s="24">
        <f t="shared" si="625"/>
        <v>0</v>
      </c>
      <c r="DY124" s="19">
        <f t="shared" si="626"/>
        <v>0</v>
      </c>
      <c r="DZ124" s="907">
        <f t="shared" si="627"/>
        <v>0</v>
      </c>
      <c r="EA124" s="41"/>
      <c r="EB124" s="709">
        <f>COUNTIF(beosztás!$GH126:$HL126,"DE")*8</f>
        <v>0</v>
      </c>
      <c r="EC124" s="710">
        <f>COUNTIF(beosztás!$GH126:$HL126,"DU")*8</f>
        <v>0</v>
      </c>
      <c r="ED124" s="710">
        <f>COUNTIF(beosztás!$GH126:$HL126,"ÉJ")*8</f>
        <v>0</v>
      </c>
      <c r="EE124" s="710">
        <f>COUNTIF(beosztás!$GH126:$HL126,"N")*12</f>
        <v>0</v>
      </c>
      <c r="EF124" s="710">
        <f>COUNTIF(beosztás!$GH126:$HL126,"é")*12</f>
        <v>0</v>
      </c>
      <c r="EG124" s="710">
        <f>SUM(beosztás!$GH126:$HL126)</f>
        <v>0</v>
      </c>
      <c r="EH124" s="710">
        <f>COUNTIF(beosztás!$GH126:$HL126,"FÜ")*8</f>
        <v>0</v>
      </c>
      <c r="EI124" s="897">
        <f>(COUNTIF(beosztás!$GH126:$HL126,"SN")*12)+(COUNTIF(beosztás!$GH126:$HL126,"SDE")*8)+(COUNTIF(beosztás!$GH126:$HL126,"SDU")*8)+(COUNTIF(beosztás!$GH126:$HL126,"SÉ")*12)+(COUNTIF(beosztás!$GH126:$HL126,"SÉJ")*8)+(COUNTIF(beosztás!$GH126:$HL126,"S1")*1)+(COUNTIF(beosztás!$GH126:$HL126,"S2")*2)+(COUNTIF(beosztás!$GH126:$HL126,"S3")*3)+(COUNTIF(beosztás!$GH126:$HL126,"S4")*4)+(COUNTIF(beosztás!$GH126:$HL126,"S5")*5)+(COUNTIF(beosztás!$GH126:$HL126,"S6")*6)+(COUNTIF(beosztás!$GH126:$HL126,"S7")*7)+(COUNTIF(beosztás!$GH126:$HL126,"S8")*8)+(COUNTIF(beosztás!$GH126:$HL126,"S9")*9)+(COUNTIF(beosztás!$GH126:$HL126,"S10")*10)+(COUNTIF(beosztás!$GH126:$HL126,"S11")*11)+(COUNTIF(beosztás!$GH126:$HL126,"S12")*12)</f>
        <v>0</v>
      </c>
      <c r="EJ124" s="710">
        <f>COUNTIF(beosztás!$GH126:$HL126,"BN")*12+COUNTIF(beosztás!$GH126:$HL126,"BÉ")*12+COUNTIF(beosztás!$GH126:$HL126,"BDE")*8+COUNTIF(beosztás!$GH126:$HL126,"BDU")*8+COUNTIF(beosztás!$GH126:$HL126,"BÉJ")*8+COUNTIF(beosztás!$GH126:$HL126,"B1")*1+COUNTIF(beosztás!$GH126:$HL126,"B2")*2+COUNTIF(beosztás!$GH126:$HL126,"B3")*3+COUNTIF(beosztás!$GH126:$HL126,"B5")*5+COUNTIF(beosztás!$GH126:$HL126,"B6")*6+COUNTIF(beosztás!$GH126:$HL126,"B7")*7+COUNTIF(beosztás!$GH126:$HL126,"B8")*8+COUNTIF(beosztás!$GH126:$HL126,"B9")*9+COUNTIF(beosztás!$GH126:$HL126,"B10")*10+COUNTIF(beosztás!$GH126:$HL126,"B11")*11+COUNTIF(beosztás!$GH126:$HL126,"B12")*12+COUNTIF(beosztás!$GH126:$HL126,"BP")*0</f>
        <v>0</v>
      </c>
      <c r="EK124" s="24">
        <f t="shared" si="628"/>
        <v>0</v>
      </c>
      <c r="EL124" s="710">
        <f>IF(C124="",0,alapadatok!$AN$8)</f>
        <v>0</v>
      </c>
      <c r="EM124" s="19">
        <f t="shared" si="629"/>
        <v>0</v>
      </c>
      <c r="EN124" s="907">
        <f t="shared" si="630"/>
        <v>0</v>
      </c>
      <c r="EO124" s="40"/>
      <c r="EP124" s="709">
        <f>COUNTIF(beosztás!$HM126:$IQ126,"DE")*8</f>
        <v>0</v>
      </c>
      <c r="EQ124" s="710">
        <f>COUNTIF(beosztás!$HM126:$IQ126,"DU")*8</f>
        <v>0</v>
      </c>
      <c r="ER124" s="710">
        <f>COUNTIF(beosztás!$HM126:$IQ126,"ÉJ")*8</f>
        <v>0</v>
      </c>
      <c r="ES124" s="710">
        <f>COUNTIF(beosztás!$HM126:$IQ126,"N")*12</f>
        <v>0</v>
      </c>
      <c r="ET124" s="710">
        <f>COUNTIF(beosztás!$HM126:$IQ126,"É")*12</f>
        <v>0</v>
      </c>
      <c r="EU124" s="710">
        <f>SUM(beosztás!$HM126:$IQ126)</f>
        <v>0</v>
      </c>
      <c r="EV124" s="897">
        <f>(COUNTIF(beosztás!$HM126:$IQ126,"SN")*12)+(COUNTIF(beosztás!$HM126:$IQ126,"SDE")*8)+(COUNTIF(beosztás!$HM126:$IQ126,"SDU")*8)+(COUNTIF(beosztás!$HM126:$IQ126,"SÉ")*12)+(COUNTIF(beosztás!$HM126:$IQ126,"SÉJ")*8)+(COUNTIF(beosztás!$HM126:$IQ126,"S1")*1)+(COUNTIF(beosztás!$HM126:$IQ126,"S2")*2)+(COUNTIF(beosztás!$HM126:$IQ126,"S3")*3)+(COUNTIF(beosztás!$HM126:$IQ126,"S4")*4)+(COUNTIF(beosztás!$HM126:$IQ126,"S5")*5)+(COUNTIF(beosztás!$HM126:$IQ126,"S6")*6)+(COUNTIF(beosztás!$HM126:$IQ126,"S7")*7)+(COUNTIF(beosztás!$HM126:$IQ126,"S8")*8)+(COUNTIF(beosztás!$HM126:$IQ126,"S9")*9)+(COUNTIF(beosztás!$HM126:$IQ126,"S10")*10)+(COUNTIF(beosztás!$HM126:$IQ126,"S11")*11)+(COUNTIF(beosztás!$HM126:$IQ126,"S12")*12)</f>
        <v>0</v>
      </c>
      <c r="EW124" s="710">
        <f>COUNTIF(beosztás!$HM126:$IQ126,"FÜ")*8</f>
        <v>0</v>
      </c>
      <c r="EX124" s="710">
        <f>COUNTIF(beosztás!$HM126:$IQ126,"BN")*12+COUNTIF(beosztás!$HM126:$IQ126,"BÉ")*12+COUNTIF(beosztás!$HM126:$IQ126,"BDE")*8+COUNTIF(beosztás!$HM126:$IQ126,"BDU")*8+COUNTIF(beosztás!$HM126:$IQ126,"BÉJ")*8+COUNTIF(beosztás!$HM126:$IQ126,"B1")*1+COUNTIF(beosztás!$HM126:$IQ126,"B2")*2+COUNTIF(beosztás!$HM126:$IQ126,"B3")*3+COUNTIF(beosztás!$HM126:$IQ126,"B5")*5+COUNTIF(beosztás!$HM126:$IQ126,"B6")*6+COUNTIF(beosztás!$HM126:$IQ126,"B7")*7+COUNTIF(beosztás!$HM126:$IQ126,"B8")*8+COUNTIF(beosztás!$HM126:$IQ126,"B9")*9+COUNTIF(beosztás!$HM126:$IQ126,"B10")*10+COUNTIF(beosztás!$HM126:$IQ126,"B11")*11+COUNTIF(beosztás!$HM126:$IQ126,"B12")*12+COUNTIF(beosztás!$HM126:$IQ126,"BP")*0</f>
        <v>0</v>
      </c>
      <c r="EY124" s="24">
        <f t="shared" si="631"/>
        <v>0</v>
      </c>
      <c r="EZ124" s="710">
        <f>IF(C124="",0,alapadatok!$AN$9)</f>
        <v>0</v>
      </c>
      <c r="FA124" s="19">
        <f t="shared" si="632"/>
        <v>0</v>
      </c>
      <c r="FB124" s="907">
        <f t="shared" si="633"/>
        <v>0</v>
      </c>
      <c r="FC124" s="40"/>
      <c r="FD124" s="25">
        <f t="shared" si="634"/>
        <v>0</v>
      </c>
      <c r="FE124" s="24">
        <f t="shared" si="635"/>
        <v>0</v>
      </c>
      <c r="FF124" s="24">
        <f t="shared" si="636"/>
        <v>0</v>
      </c>
      <c r="FG124" s="24">
        <f t="shared" si="637"/>
        <v>0</v>
      </c>
      <c r="FH124" s="24">
        <f t="shared" si="638"/>
        <v>0</v>
      </c>
      <c r="FI124" s="24">
        <f t="shared" si="639"/>
        <v>0</v>
      </c>
      <c r="FJ124" s="24">
        <f t="shared" si="640"/>
        <v>0</v>
      </c>
      <c r="FK124" s="24">
        <f t="shared" si="641"/>
        <v>0</v>
      </c>
      <c r="FL124" s="24">
        <f t="shared" si="642"/>
        <v>0</v>
      </c>
      <c r="FM124" s="24">
        <f t="shared" si="643"/>
        <v>0</v>
      </c>
      <c r="FN124" s="24">
        <f t="shared" si="644"/>
        <v>0</v>
      </c>
      <c r="FO124" s="19">
        <f t="shared" si="645"/>
        <v>0</v>
      </c>
      <c r="FP124" s="907">
        <f t="shared" si="646"/>
        <v>0</v>
      </c>
      <c r="FQ124" s="41"/>
      <c r="FR124" s="709">
        <f>COUNTIF(beosztás!$IR126:$JU126,"DE")*8</f>
        <v>0</v>
      </c>
      <c r="FS124" s="710">
        <f>COUNTIF(beosztás!$IR126:$JU126,"DU")*8</f>
        <v>0</v>
      </c>
      <c r="FT124" s="710">
        <f>COUNTIF(beosztás!$IR126:$JU126,"ÉJ")*8</f>
        <v>0</v>
      </c>
      <c r="FU124" s="710">
        <f>COUNTIF(beosztás!$IR126:$JU126,"N")*12</f>
        <v>0</v>
      </c>
      <c r="FV124" s="710">
        <f>COUNTIF(beosztás!$IR126:$JU126,"é")*12</f>
        <v>0</v>
      </c>
      <c r="FW124" s="710">
        <f>SUM(beosztás!$IR126:$JU126)</f>
        <v>0</v>
      </c>
      <c r="FX124" s="710">
        <f>COUNTIF(beosztás!$IR126:$JU126,"FÜ")*8</f>
        <v>0</v>
      </c>
      <c r="FY124" s="897">
        <f>(COUNTIF(beosztás!$IR126:$JU126,"SN")*12)+(COUNTIF(beosztás!$IR126:$JU126,"SDE")*8)+(COUNTIF(beosztás!$IR126:$JU126,"SDU")*8)+(COUNTIF(beosztás!$IR126:$JU126,"SÉ")*12)+(COUNTIF(beosztás!$IR126:$JU126,"SÉJ")*8)+(COUNTIF(beosztás!$IR126:$JU126,"S1")*1)+(COUNTIF(beosztás!$IR126:$JU126,"S2")*2)+(COUNTIF(beosztás!$IR126:$JU126,"S3")*3)+(COUNTIF(beosztás!$IR126:$JU126,"S4")*4)+(COUNTIF(beosztás!$IR126:$JU126,"S5")*5)+(COUNTIF(beosztás!$IR126:$JU126,"S6")*6)+(COUNTIF(beosztás!$IR126:$JU126,"S7")*7)+(COUNTIF(beosztás!$IR126:$JU126,"S8")*8)+(COUNTIF(beosztás!$IR126:$JU126,"S9")*9)+(COUNTIF(beosztás!$IR126:$JU126,"S10")*10)+(COUNTIF(beosztás!$IR126:$JU126,"S11")*11)+(COUNTIF(beosztás!$IR126:$JU126,"S12")*12)</f>
        <v>0</v>
      </c>
      <c r="FZ124" s="710">
        <f>COUNTIF(beosztás!$IR126:$JU126,"BN")*12+COUNTIF(beosztás!$IR126:$JU126,"BÉ")*12+COUNTIF(beosztás!$IR126:$JU126,"BDE")*8+COUNTIF(beosztás!$IR126:$JU126,"BDU")*8+COUNTIF(beosztás!$IR126:$JU126,"BÉJ")*8+COUNTIF(beosztás!$IR126:$JU126,"B1")*1+COUNTIF(beosztás!$IR126:$JU126,"B2")*2+COUNTIF(beosztás!$IR126:$JU126,"B3")*3+COUNTIF(beosztás!$IR126:$JU126,"B5")*5+COUNTIF(beosztás!$IR126:$JU126,"B6")*6+COUNTIF(beosztás!$IR126:$JU126,"B7")*7+COUNTIF(beosztás!$IR126:$JU126,"B8")*8+COUNTIF(beosztás!$IR126:$JU126,"B9")*9+COUNTIF(beosztás!$IR126:$JU126,"B10")*10+COUNTIF(beosztás!$IR126:$JU126,"B11")*11+COUNTIF(beosztás!$IR126:$JU126,"B12")*12+COUNTIF(beosztás!$IR126:$JU126,"BP")*0</f>
        <v>0</v>
      </c>
      <c r="GA124" s="24">
        <f t="shared" si="647"/>
        <v>0</v>
      </c>
      <c r="GB124" s="710">
        <f>IF(C124="",0,alapadatok!$AN$10)</f>
        <v>0</v>
      </c>
      <c r="GC124" s="19">
        <f t="shared" si="648"/>
        <v>0</v>
      </c>
      <c r="GD124" s="907">
        <f t="shared" si="649"/>
        <v>0</v>
      </c>
      <c r="GE124" s="42"/>
      <c r="GF124" s="709">
        <f>COUNTIF(beosztás!$JV126:$KZ126,"DE")*8</f>
        <v>0</v>
      </c>
      <c r="GG124" s="710">
        <f>COUNTIF(beosztás!$JV126:$KZ126,"DU")*8</f>
        <v>0</v>
      </c>
      <c r="GH124" s="710">
        <f>COUNTIF(beosztás!$JV126:$KZ126,"ÉJ")*8</f>
        <v>0</v>
      </c>
      <c r="GI124" s="710">
        <f>COUNTIF(beosztás!$JV126:$KZ126,"N")*12</f>
        <v>0</v>
      </c>
      <c r="GJ124" s="710">
        <f>COUNTIF(beosztás!$JV126:$KZ126,"É")*12</f>
        <v>0</v>
      </c>
      <c r="GK124" s="710">
        <f>SUM(beosztás!$JV126:$KZ126)</f>
        <v>0</v>
      </c>
      <c r="GL124" s="897">
        <f>(COUNTIF(beosztás!$JV126:$KZ126,"SN")*12)+(COUNTIF(beosztás!$JV126:$KZ126,"SDE")*8)+(COUNTIF(beosztás!$JV126:$KZ126,"SDU")*8)+(COUNTIF(beosztás!$JV126:$KZ126,"SÉ")*12)+(COUNTIF(beosztás!$JV126:$KZ126,"SÉJ")*8)+(COUNTIF(beosztás!$JV126:$KZ126,"S1")*1)+(COUNTIF(beosztás!$JV126:$KZ126,"S2")*2)+(COUNTIF(beosztás!$JV126:$KZ126,"S3")*3)+(COUNTIF(beosztás!$JV126:$KZ126,"S4")*4)+(COUNTIF(beosztás!$JV126:$KZ126,"S5")*5)+(COUNTIF(beosztás!$JV126:$KZ126,"S6")*6)+(COUNTIF(beosztás!$JV126:$KZ126,"S7")*7)+(COUNTIF(beosztás!$JV126:$KZ126,"S8")*8)+(COUNTIF(beosztás!$JV126:$KZ126,"S9")*9)+(COUNTIF(beosztás!$JV126:$KZ126,"S10")*10)+(COUNTIF(beosztás!$JV126:$KZ126,"S11")*11)+(COUNTIF(beosztás!$JV126:$KZ126,"S12")*12)</f>
        <v>0</v>
      </c>
      <c r="GM124" s="710">
        <f>COUNTIF(beosztás!$JV126:$KZ126,"FÜ")*8</f>
        <v>0</v>
      </c>
      <c r="GN124" s="710">
        <f>COUNTIF(beosztás!$JV126:$KZ126,"BN")*12+COUNTIF(beosztás!$JV126:$KZ126,"BÉ")*12+COUNTIF(beosztás!$JV126:$KZ126,"BDE")*8+COUNTIF(beosztás!$JV126:$KZ126,"BDU")*8+COUNTIF(beosztás!$JV126:$KZ126,"BÉJ")*8+COUNTIF(beosztás!$JV126:$KZ126,"B1")*1+COUNTIF(beosztás!$JV126:$KZ126,"B2")*2+COUNTIF(beosztás!$JV126:$KZ126,"B3")*3+COUNTIF(beosztás!$JV126:$KZ126,"B5")*5+COUNTIF(beosztás!$JV126:$KZ126,"B6")*6+COUNTIF(beosztás!$JV126:$KZ126,"B7")*7+COUNTIF(beosztás!$JV126:$KZ126,"B8")*8+COUNTIF(beosztás!$JV126:$KZ126,"B9")*9+COUNTIF(beosztás!$JV126:$KZ126,"B10")*10+COUNTIF(beosztás!$JV126:$KZ126,"B11")*11+COUNTIF(beosztás!$JV126:$KZ126,"B12")*12+COUNTIF(beosztás!$JV126:$KZ126,"BP")*0</f>
        <v>0</v>
      </c>
      <c r="GO124" s="24">
        <f t="shared" si="650"/>
        <v>0</v>
      </c>
      <c r="GP124" s="710">
        <f>IF(C124="",0,alapadatok!$AN$11)</f>
        <v>0</v>
      </c>
      <c r="GQ124" s="19">
        <f t="shared" si="651"/>
        <v>0</v>
      </c>
      <c r="GR124" s="907">
        <f t="shared" si="652"/>
        <v>0</v>
      </c>
      <c r="GS124" s="42"/>
      <c r="GT124" s="25">
        <f t="shared" si="653"/>
        <v>0</v>
      </c>
      <c r="GU124" s="24">
        <f t="shared" si="654"/>
        <v>0</v>
      </c>
      <c r="GV124" s="24">
        <f t="shared" si="655"/>
        <v>0</v>
      </c>
      <c r="GW124" s="24">
        <f t="shared" si="656"/>
        <v>0</v>
      </c>
      <c r="GX124" s="24">
        <f t="shared" si="657"/>
        <v>0</v>
      </c>
      <c r="GY124" s="24">
        <f t="shared" si="658"/>
        <v>0</v>
      </c>
      <c r="GZ124" s="24">
        <f t="shared" si="659"/>
        <v>0</v>
      </c>
      <c r="HA124" s="24">
        <f t="shared" si="660"/>
        <v>0</v>
      </c>
      <c r="HB124" s="24">
        <f t="shared" si="661"/>
        <v>0</v>
      </c>
      <c r="HC124" s="24">
        <f t="shared" si="662"/>
        <v>0</v>
      </c>
      <c r="HD124" s="24">
        <f t="shared" si="663"/>
        <v>0</v>
      </c>
      <c r="HE124" s="19">
        <f t="shared" si="664"/>
        <v>0</v>
      </c>
      <c r="HF124" s="907">
        <f t="shared" si="665"/>
        <v>0</v>
      </c>
      <c r="HG124" s="41"/>
      <c r="HH124" s="709">
        <f>COUNTIF(beosztás!$LA126:$MD126,"DE")*8</f>
        <v>0</v>
      </c>
      <c r="HI124" s="710">
        <f>COUNTIF(beosztás!$LA126:$MD126,"DU")*8</f>
        <v>0</v>
      </c>
      <c r="HJ124" s="710">
        <f>COUNTIF(beosztás!$LA126:$MD126,"ÉJ")*8</f>
        <v>0</v>
      </c>
      <c r="HK124" s="710">
        <f>COUNTIF(beosztás!$LA126:$MD126,"N")*12</f>
        <v>0</v>
      </c>
      <c r="HL124" s="710">
        <f>COUNTIF(beosztás!$LA126:$MD126,"é")*12</f>
        <v>0</v>
      </c>
      <c r="HM124" s="710">
        <f>SUM(beosztás!$LA126:$MD126)</f>
        <v>0</v>
      </c>
      <c r="HN124" s="710">
        <f>COUNTIF(beosztás!$LA126:$MD126,"FÜ")*8</f>
        <v>0</v>
      </c>
      <c r="HO124" s="897">
        <f>(COUNTIF(beosztás!$LA126:$MD126,"SN")*12)+(COUNTIF(beosztás!$LA126:$MD126,"SDE")*8)+(COUNTIF(beosztás!$LA126:$MD126,"SDU")*8)+(COUNTIF(beosztás!$LA126:$MD126,"SÉ")*12)+(COUNTIF(beosztás!$LA126:$MD126,"SÉJ")*8)+(COUNTIF(beosztás!$LA126:$MD126,"S1")*1)+(COUNTIF(beosztás!$LA126:$MD126,"S2")*2)+(COUNTIF(beosztás!$LA126:$MD126,"S3")*3)+(COUNTIF(beosztás!$LA126:$MD126,"S4")*4)+(COUNTIF(beosztás!$LA126:$MD126,"S5")*5)+(COUNTIF(beosztás!$LA126:$MD126,"S6")*6)+(COUNTIF(beosztás!$LA126:$MD126,"S7")*7)+(COUNTIF(beosztás!$LA126:$MD126,"S8")*8)+(COUNTIF(beosztás!$LA126:$MD126,"S9")*9)+(COUNTIF(beosztás!$LA126:$MD126,"S10")*10)+(COUNTIF(beosztás!$LA126:$MD126,"S11")*11)+(COUNTIF(beosztás!$LA126:$MD126,"S12")*12)</f>
        <v>0</v>
      </c>
      <c r="HP124" s="710">
        <f>COUNTIF(beosztás!$LA126:$MD126,"BN")*12+COUNTIF(beosztás!$LA126:$MD126,"BÉ")*12+COUNTIF(beosztás!$LA126:$MD126,"BDE")*8+COUNTIF(beosztás!$LA126:$MD126,"BDU")*8+COUNTIF(beosztás!$LA126:$MD126,"BÉJ")*8+COUNTIF(beosztás!$LA126:$MD126,"B1")*1+COUNTIF(beosztás!$LA126:$MD126,"B2")*2+COUNTIF(beosztás!$LA126:$MD126,"B3")*3+COUNTIF(beosztás!$KZ126:$MC126,"B5")*5+COUNTIF(beosztás!$KZ126:$MC126,"B6")*6+COUNTIF(beosztás!$KZ126:$MC126,"B7")*7+COUNTIF(beosztás!$KZ126:$MC126,"B8")*8+COUNTIF(beosztás!$LA126:$MD126,"B9")*9+COUNTIF(beosztás!$LA126:$MD126,"B10")*10+COUNTIF(beosztás!$LA126:$MD126,"B11")*11+COUNTIF(beosztás!$LA126:$MD126,"B12")*12+COUNTIF(beosztás!$LA126:$MD126,"BP")*0</f>
        <v>0</v>
      </c>
      <c r="HQ124" s="24">
        <f t="shared" si="666"/>
        <v>0</v>
      </c>
      <c r="HR124" s="710">
        <f>IF(C124="",0,alapadatok!$AN$12)</f>
        <v>0</v>
      </c>
      <c r="HS124" s="19">
        <f t="shared" si="667"/>
        <v>0</v>
      </c>
      <c r="HT124" s="907">
        <f t="shared" si="668"/>
        <v>0</v>
      </c>
      <c r="HU124" s="42"/>
      <c r="HV124" s="709">
        <f>COUNTIF(beosztás!$ME126:$NI126,"DE")*8</f>
        <v>0</v>
      </c>
      <c r="HW124" s="710">
        <f>COUNTIF(beosztás!$ME126:$NI126,"DU")*8</f>
        <v>0</v>
      </c>
      <c r="HX124" s="710">
        <f>COUNTIF(beosztás!$ME126:$NI126,"ÉJ")*8</f>
        <v>0</v>
      </c>
      <c r="HY124" s="710">
        <f>COUNTIF(beosztás!$ME126:$NI126,"N")*12</f>
        <v>0</v>
      </c>
      <c r="HZ124" s="710">
        <f>COUNTIF(beosztás!$ME126:$NI126,"É")*12</f>
        <v>0</v>
      </c>
      <c r="IA124" s="710">
        <f>SUM(beosztás!$ME126:$NI126)</f>
        <v>0</v>
      </c>
      <c r="IB124" s="710">
        <f>(COUNTIF(beosztás!$ME126:$NI126,"SN")*12)+(COUNTIF(beosztás!$ME126:$NI126,"SDE")*8)+(COUNTIF(beosztás!$ME126:$NI126,"SDU")*8)+(COUNTIF(beosztás!$ME126:$NI126,"SÉ")*12)+(COUNTIF(beosztás!$ME126:$NI126,"SÉJ")*8)+(COUNTIF(beosztás!$ME126:$NI126,"S1")*1)+(COUNTIF(beosztás!$ME126:$NI126,"S2")*2)+(COUNTIF(beosztás!$ME126:$NI126,"S3")*3)+(COUNTIF(beosztás!$ME126:$NI126,"S4")*4)+(COUNTIF(beosztás!$ME126:$NI126,"S5")*5)+(COUNTIF(beosztás!$ME126:$NI126,"S6")*6)+(COUNTIF(beosztás!$ME126:$NI126,"S7")*7)+(COUNTIF(beosztás!$ME126:$NI126,"S8")*8)+(COUNTIF(beosztás!$ME126:$NI126,"S9")*9)+(COUNTIF(beosztás!$ME126:$NI126,"S10")*10)+(COUNTIF(beosztás!$ME126:$NI126,"S11")*11)+(COUNTIF(beosztás!$ME126:$NI126,"S12")*12)</f>
        <v>0</v>
      </c>
      <c r="IC124" s="710">
        <f>COUNTIF(beosztás!$ME126:$NI126,"FÜ")*8</f>
        <v>0</v>
      </c>
      <c r="ID124" s="710">
        <f>COUNTIF(beosztás!$ME126:$NI126,"BN")*12+COUNTIF(beosztás!$ME126:$NI126,"BÉ")*12+COUNTIF(beosztás!$ME126:$NI126,"BDE")*8+COUNTIF(beosztás!$ME126:$NI126,"BDU")*8+COUNTIF(beosztás!$ME126:$NI126,"BÉJ")*8+COUNTIF(beosztás!$ME126:$NI126,"B1")*1+COUNTIF(beosztás!$ME126:$NI126,"B2")*2+COUNTIF(beosztás!$ME126:$NI126,"B3")*3+COUNTIF(beosztás!$ME126:$NI126,"B5")*5+COUNTIF(beosztás!$ME126:$NI126,"B6")*6+COUNTIF(beosztás!$ME126:$NI126,"B7")*7+COUNTIF(beosztás!$ME126:$NI126,"B8")*8+COUNTIF(beosztás!$ME126:$NI126,"B9")*9+COUNTIF(beosztás!$ME126:$NI126,"B10")*10+COUNTIF(beosztás!$ME126:$NI126,"B11")*11+COUNTIF(beosztás!$ME126:$NI126,"B12")*12+COUNTIF(beosztás!$ME126:$NI126,"BP")*0</f>
        <v>0</v>
      </c>
      <c r="IE124" s="24">
        <f t="shared" si="669"/>
        <v>0</v>
      </c>
      <c r="IF124" s="710">
        <f>IF(C124="",0,alapadatok!$AN$13)</f>
        <v>0</v>
      </c>
      <c r="IG124" s="19">
        <f t="shared" si="670"/>
        <v>0</v>
      </c>
      <c r="IH124" s="741">
        <f t="shared" si="671"/>
        <v>0</v>
      </c>
      <c r="II124" s="42"/>
      <c r="IJ124" s="25">
        <f t="shared" si="672"/>
        <v>0</v>
      </c>
      <c r="IK124" s="24">
        <f t="shared" si="673"/>
        <v>0</v>
      </c>
      <c r="IL124" s="24">
        <f t="shared" si="674"/>
        <v>0</v>
      </c>
      <c r="IM124" s="24">
        <f t="shared" si="675"/>
        <v>0</v>
      </c>
      <c r="IN124" s="24">
        <f t="shared" si="676"/>
        <v>0</v>
      </c>
      <c r="IO124" s="24">
        <f t="shared" si="677"/>
        <v>0</v>
      </c>
      <c r="IP124" s="24">
        <f t="shared" si="678"/>
        <v>0</v>
      </c>
      <c r="IQ124" s="24">
        <f t="shared" si="679"/>
        <v>0</v>
      </c>
      <c r="IR124" s="24">
        <f t="shared" si="680"/>
        <v>0</v>
      </c>
      <c r="IS124" s="24">
        <f t="shared" si="681"/>
        <v>0</v>
      </c>
      <c r="IT124" s="24">
        <f t="shared" si="682"/>
        <v>0</v>
      </c>
      <c r="IU124" s="19">
        <f t="shared" si="683"/>
        <v>0</v>
      </c>
      <c r="IV124" s="907">
        <f t="shared" si="684"/>
        <v>0</v>
      </c>
      <c r="IW124" s="43"/>
      <c r="JF124" s="21"/>
      <c r="JG124" s="21"/>
    </row>
    <row r="125" spans="1:267" ht="15.75" hidden="1" thickBot="1" x14ac:dyDescent="0.3">
      <c r="A125" s="66">
        <f>IF(beosztás!A127=0,"",beosztás!A127)</f>
        <v>12</v>
      </c>
      <c r="B125" s="63" t="str">
        <f>IF(beosztás!B127=0,"",beosztás!B127)</f>
        <v/>
      </c>
      <c r="C125" s="64" t="str">
        <f>IF(beosztás!C127=0,"",beosztás!C127)</f>
        <v/>
      </c>
      <c r="D125" s="65" t="str">
        <f>IF(beosztás!D127=0,"",beosztás!D127)</f>
        <v/>
      </c>
      <c r="E125" s="18"/>
      <c r="F125" s="709">
        <f>COUNTIF(beosztás!$I127:$AM127,"DE")*8</f>
        <v>0</v>
      </c>
      <c r="G125" s="710">
        <f>COUNTIF(beosztás!$I127:$AM127,"DU")*8</f>
        <v>0</v>
      </c>
      <c r="H125" s="710">
        <f>COUNTIF(beosztás!$I127:$AM127,"ÉJ")*8</f>
        <v>0</v>
      </c>
      <c r="I125" s="710">
        <f>COUNTIF(beosztás!$I127:$AM127,"N")*12</f>
        <v>0</v>
      </c>
      <c r="J125" s="710">
        <f>COUNTIF(beosztás!$I127:$AM127,"é")*12</f>
        <v>0</v>
      </c>
      <c r="K125" s="710">
        <f>SUM(beosztás!$I127:$AM127)</f>
        <v>0</v>
      </c>
      <c r="L125" s="710">
        <f>COUNTIF(beosztás!$I127:$AM127,"FÜ")*8</f>
        <v>0</v>
      </c>
      <c r="M125" s="710">
        <f>(COUNTIF(beosztás!$I127:$AM127,"SN")*12)+(COUNTIF(beosztás!$I127:$AM127,"SDE")*8)+(COUNTIF(beosztás!$I127:$AM127,"SDU")*8)+(COUNTIF(beosztás!$I127:$AM127,"S1")*1)+(COUNTIF(beosztás!$I127:$AM127,"S2")*2)+(COUNTIF(beosztás!$I127:$AM127,"S3")*3)+(COUNTIF(beosztás!$I127:$AM127,"S4")*4)+(COUNTIF(beosztás!$I127:$AM127,"S5")*5)+(COUNTIF(beosztás!$I127:$AM127,"S6")*6)+(COUNTIF(beosztás!$I127:$AM127,"S7")*7)+(COUNTIF(beosztás!$I127:$AM127,"S8")*8)+(COUNTIF(beosztás!$I127:$AM127,"S9")*9)+(COUNTIF(beosztás!$I127:$AM127,"S10")*10)+(COUNTIF(beosztás!$I127:$AM127,"S11")*11)+(COUNTIF(beosztás!$I127:$AM127,"S12")*12)+(COUNTIF(beosztás!$I127:$AM127,"SÉ")*12)+(COUNTIF(beosztás!$I127:$AM127,"SÉJ")*8)</f>
        <v>0</v>
      </c>
      <c r="N125" s="710">
        <f>COUNTIF(beosztás!$I127:$AM127,"BN")*12+COUNTIF(beosztás!$I127:$AM127,"BÉ")*12+COUNTIF(beosztás!$I127:$AM127,"BDE")*8+COUNTIF(beosztás!$I127:$AM127,"BDU")*8+COUNTIF(beosztás!$I127:$AM127,"BÉJ")*8+COUNTIF(beosztás!$I127:$AM127,"B1")*1+COUNTIF(beosztás!$I127:$AM127,"B2")*2+COUNTIF(beosztás!$I127:$AM127,"B3")*3+COUNTIF(beosztás!$I127:$AM127,"B5")*5+COUNTIF(beosztás!$I127:$AM127,"B6")*6+COUNTIF(beosztás!$I127:$AM127,"B7")*7+COUNTIF(beosztás!$I127:$AM127,"B8")*8+COUNTIF(beosztás!$I127:$AM127,"B9")*9+COUNTIF(beosztás!$I127:$AM127,"B10")*10+COUNTIF(beosztás!$I127:$AM127,"B11")*11+COUNTIF(beosztás!$I127:$AM127,"B12")*12+COUNTIF(beosztás!$I127:$AM127,"BP")*0</f>
        <v>0</v>
      </c>
      <c r="O125" s="24">
        <f t="shared" si="576"/>
        <v>0</v>
      </c>
      <c r="P125" s="710">
        <f>IF(C125="",0,alapadatok!$AN$2)</f>
        <v>0</v>
      </c>
      <c r="Q125" s="19">
        <f t="shared" si="577"/>
        <v>0</v>
      </c>
      <c r="R125" s="741">
        <f t="shared" si="578"/>
        <v>0</v>
      </c>
      <c r="S125" s="40"/>
      <c r="T125" s="709">
        <f>COUNTIF(beosztás!$AN127:$BO127,"DE")*8</f>
        <v>0</v>
      </c>
      <c r="U125" s="710">
        <f>COUNTIF(beosztás!$AN127:$BO127,"DU")*8</f>
        <v>0</v>
      </c>
      <c r="V125" s="710">
        <f>COUNTIF(beosztás!$AN127:$BO127,"ÉJ")*8</f>
        <v>0</v>
      </c>
      <c r="W125" s="710">
        <f>COUNTIF(beosztás!$AN127:$BO127,"N")*12</f>
        <v>0</v>
      </c>
      <c r="X125" s="710">
        <f>COUNTIF(beosztás!$AN127:$BO127,"É")*12</f>
        <v>0</v>
      </c>
      <c r="Y125" s="710">
        <f>SUM(beosztás!$AN127:$BO127)</f>
        <v>0</v>
      </c>
      <c r="Z125" s="710">
        <f>(COUNTIF(beosztás!$AN127:$BO127,"SN")*12)+(COUNTIF(beosztás!$AN127:$BO127,"SDE")*8)+(COUNTIF(beosztás!$AN127:$BO127,"SDU")*8)+(COUNTIF(beosztás!$AN127:$BO127,"SÉ")*12)+(COUNTIF(beosztás!$AN127:$BO127,"SÉJ")*8)+(COUNTIF(beosztás!$AN127:$BO127,"S1")*1)+(COUNTIF(beosztás!$AN127:$BO127,"S2")*2)+(COUNTIF(beosztás!$AN127:$BO127,"S3")*3)+(COUNTIF(beosztás!$AN127:$BO127,"S4")*4)+(COUNTIF(beosztás!$AN127:$BO127,"S5")*5)+(COUNTIF(beosztás!$AN127:$BO127,"S6")*6)+(COUNTIF(beosztás!$AN127:$BO127,"S7")*7)+(COUNTIF(beosztás!$AN127:$BO127,"S8")*8)+(COUNTIF(beosztás!$AN127:$BO127,"S9")*9)+(COUNTIF(beosztás!$AN127:$BO127,"S10")*10)+(COUNTIF(beosztás!$AN127:$BO127,"S11")*11)+(COUNTIF(beosztás!$AN127:$BO127,"S12")*12)</f>
        <v>0</v>
      </c>
      <c r="AA125" s="710">
        <f>COUNTIF(beosztás!$AN127:$BO127,"FÜ")*8</f>
        <v>0</v>
      </c>
      <c r="AB125" s="710">
        <f>COUNTIF(beosztás!$AN127:$BO127,"BN")*12+COUNTIF(beosztás!$AN127:$BO127,"BÉ")*12+COUNTIF(beosztás!$AN127:$BO127,"BDE")*8+COUNTIF(beosztás!$AN127:$BO127,"BDU")*8+COUNTIF(beosztás!$AN127:$BO127,"BÉJ")*8+COUNTIF(beosztás!$AN127:$BO127,"B1")*1+COUNTIF(beosztás!$AN127:$BO127,"B2")*2+COUNTIF(beosztás!$AN127:$BO127,"B3")*3+COUNTIF(beosztás!$AN127:$BO127,"B5")*5+COUNTIF(beosztás!$AN127:$BO127,"B6")*6+COUNTIF(beosztás!$AN127:$BO127,"B7")*7+COUNTIF(beosztás!$AN127:$BO127,"B8")*8+COUNTIF(beosztás!$AN127:$BO127,"B9")*9+COUNTIF(beosztás!$AN127:$BO127,"B10")*10+COUNTIF(beosztás!$AN127:$BO127,"B11")*11+COUNTIF(beosztás!$AN127:$BO127,"B12")*12+COUNTIF(beosztás!$AN127:$BO127,"BP")*0</f>
        <v>0</v>
      </c>
      <c r="AC125" s="24">
        <f t="shared" si="579"/>
        <v>0</v>
      </c>
      <c r="AD125" s="710">
        <f>IF(C125="",0,alapadatok!$AN$3)</f>
        <v>0</v>
      </c>
      <c r="AE125" s="19">
        <f t="shared" si="421"/>
        <v>0</v>
      </c>
      <c r="AF125" s="741">
        <f t="shared" si="580"/>
        <v>0</v>
      </c>
      <c r="AG125" s="40"/>
      <c r="AH125" s="25">
        <f t="shared" si="581"/>
        <v>0</v>
      </c>
      <c r="AI125" s="24">
        <f t="shared" si="582"/>
        <v>0</v>
      </c>
      <c r="AJ125" s="24">
        <f t="shared" si="583"/>
        <v>0</v>
      </c>
      <c r="AK125" s="24">
        <f t="shared" si="584"/>
        <v>0</v>
      </c>
      <c r="AL125" s="24">
        <f t="shared" si="585"/>
        <v>0</v>
      </c>
      <c r="AM125" s="24">
        <f t="shared" si="586"/>
        <v>0</v>
      </c>
      <c r="AN125" s="24">
        <f t="shared" si="587"/>
        <v>0</v>
      </c>
      <c r="AO125" s="24">
        <f t="shared" si="588"/>
        <v>0</v>
      </c>
      <c r="AP125" s="24">
        <f t="shared" si="431"/>
        <v>0</v>
      </c>
      <c r="AQ125" s="24">
        <f t="shared" si="432"/>
        <v>0</v>
      </c>
      <c r="AR125" s="24">
        <f t="shared" si="433"/>
        <v>0</v>
      </c>
      <c r="AS125" s="19">
        <f t="shared" si="434"/>
        <v>0</v>
      </c>
      <c r="AT125" s="741">
        <f t="shared" si="589"/>
        <v>0</v>
      </c>
      <c r="AU125" s="41"/>
      <c r="AV125" s="709">
        <f>COUNTIF(beosztás!$BP127:$CT127,"DE")*8</f>
        <v>0</v>
      </c>
      <c r="AW125" s="710">
        <f>COUNTIF(beosztás!$BP127:$CT127,"DU")*8</f>
        <v>0</v>
      </c>
      <c r="AX125" s="710">
        <f>COUNTIF(beosztás!$BP127:$CT127,"ÉJ")*8</f>
        <v>0</v>
      </c>
      <c r="AY125" s="710">
        <f>COUNTIF(beosztás!$BP127:$CT127,"N")*12</f>
        <v>0</v>
      </c>
      <c r="AZ125" s="710">
        <f>COUNTIF(beosztás!$BP127:$CT127,"é")*12</f>
        <v>0</v>
      </c>
      <c r="BA125" s="710">
        <f>SUM(beosztás!$BP127:$CT127)</f>
        <v>0</v>
      </c>
      <c r="BB125" s="710">
        <f>COUNTIF(beosztás!$BP127:$CT127,"FÜ")*8</f>
        <v>0</v>
      </c>
      <c r="BC125" s="897">
        <f>(COUNTIF(beosztás!$BP127:$CT127,"SN")*12)+(COUNTIF(beosztás!$BP127:$CT127,"SDE")*8)+(COUNTIF(beosztás!$BP127:$CT127,"SDU")*8)+(COUNTIF(beosztás!$BP127:$CT127,"SÉ")*12)+(COUNTIF(beosztás!$BP127:$CT127,"SÉJ")*8)+(COUNTIF(beosztás!$BP127:$CT127,"S1")*1)+(COUNTIF(beosztás!$BP127:$CT127,"S2")*2)+(COUNTIF(beosztás!$BP127:$CT127,"S3")*3)+(COUNTIF(beosztás!$BP127:$CT127,"S4")*4)+(COUNTIF(beosztás!$BP127:$CT127,"S5")*5)+(COUNTIF(beosztás!$BP127:$CT127,"S6")*6)+(COUNTIF(beosztás!$BP127:$CT127,"S7")*7)+(COUNTIF(beosztás!$BP127:$CT127,"S8")*8)+(COUNTIF(beosztás!$BP127:$CT127,"S9")*9)+(COUNTIF(beosztás!$BP127:$CT127,"S10")*10)+(COUNTIF(beosztás!$BP127:$CT127,"S11")*11)+(COUNTIF(beosztás!$BP127:$CT127,"S12")*12)</f>
        <v>0</v>
      </c>
      <c r="BD125" s="710">
        <f>COUNTIF(beosztás!$BP127:$CT127,"BN")*12+COUNTIF(beosztás!$BP127:$CT127,"BÉ")*12+COUNTIF(beosztás!$BP127:$CT127,"BDE")*8+COUNTIF(beosztás!$BP127:$CT127,"BDU")*8+COUNTIF(beosztás!$BP127:$CT127,"BÉJ")*8+COUNTIF(beosztás!$BP127:$CT127,"B1")*1+COUNTIF(beosztás!$BP127:$CT127,"B2")*2+COUNTIF(beosztás!$BP127:$CT127,"B3")*3+COUNTIF(beosztás!$BP127:$CT127,"B5")*5+COUNTIF(beosztás!$BP127:$CT127,"B6")*6+COUNTIF(beosztás!$BP127:$CT127,"B7")*7+COUNTIF(beosztás!$BP127:$CT127,"B8")*8+COUNTIF(beosztás!$BP127:$CT127,"B9")*9+COUNTIF(beosztás!$BP127:$CT127,"B10")*10+COUNTIF(beosztás!$BP127:$CT127,"B11")*11+COUNTIF(beosztás!$BP127:$CT127,"B12")*12+COUNTIF(beosztás!$BP127:$CT127,"BP")*0</f>
        <v>0</v>
      </c>
      <c r="BE125" s="24">
        <f t="shared" si="590"/>
        <v>0</v>
      </c>
      <c r="BF125" s="710">
        <f>IF(C125="",0,alapadatok!$AN$4)</f>
        <v>0</v>
      </c>
      <c r="BG125" s="19">
        <f t="shared" si="591"/>
        <v>0</v>
      </c>
      <c r="BH125" s="741">
        <f t="shared" si="592"/>
        <v>0</v>
      </c>
      <c r="BI125" s="40"/>
      <c r="BJ125" s="709">
        <f>COUNTIF(beosztás!$CU127:$DX127,"DE")*8</f>
        <v>0</v>
      </c>
      <c r="BK125" s="710">
        <f>COUNTIF(beosztás!$CU127:$DX127,"DU")*8</f>
        <v>0</v>
      </c>
      <c r="BL125" s="710">
        <f>COUNTIF(beosztás!$CU127:$DX127,"ÉJ")*8</f>
        <v>0</v>
      </c>
      <c r="BM125" s="710">
        <f>COUNTIF(beosztás!$CU127:$DX127,"N")*12</f>
        <v>0</v>
      </c>
      <c r="BN125" s="710">
        <f>COUNTIF(beosztás!$CU127:$DX127,"É")*12</f>
        <v>0</v>
      </c>
      <c r="BO125" s="710">
        <f>SUM(beosztás!$CU127:$DX127)</f>
        <v>0</v>
      </c>
      <c r="BP125" s="897">
        <f>(COUNTIF(beosztás!$CU127:$DX127,"SN")*12)+(COUNTIF(beosztás!$CU127:$DX127,"SDE")*8)+(COUNTIF(beosztás!$CU127:$DX127,"SDU")*8)+(COUNTIF(beosztás!$CU127:$DX127,"SÉ")*12)+(COUNTIF(beosztás!$CU127:$DX127,"SÉJ")*8)+(COUNTIF(beosztás!$CU127:$DX127,"S1")*1)+(COUNTIF(beosztás!$CU127:$DX127,"S2")*2)+(COUNTIF(beosztás!$CU127:$DX127,"S3")*3)+(COUNTIF(beosztás!$CU127:$DX127,"S4")*4)+(COUNTIF(beosztás!$CU127:$DX127,"S5")*5)+(COUNTIF(beosztás!$CU127:$DX127,"S6")*6)+(COUNTIF(beosztás!$CU127:$DX127,"S7")*7)+(COUNTIF(beosztás!$CU127:$DX127,"S8")*8)+(COUNTIF(beosztás!$CU127:$DX127,"S9")*9)+(COUNTIF(beosztás!$CU127:$DX127,"S10")*10)+(COUNTIF(beosztás!$CU127:$DX127,"S11")*11)+(COUNTIF(beosztás!$CU127:$DX127,"S12")*12)</f>
        <v>0</v>
      </c>
      <c r="BQ125" s="710">
        <f>COUNTIF(beosztás!$CU127:$DX127,"FÜ")*8</f>
        <v>0</v>
      </c>
      <c r="BR125" s="710">
        <f>COUNTIF(beosztás!$CU127:$DX127,"BN")*12+COUNTIF(beosztás!$CU127:$DX127,"BÉ")*12+COUNTIF(beosztás!$CU127:$DX127,"BDE")*8+COUNTIF(beosztás!$CU127:$DX127,"BDU")*8+COUNTIF(beosztás!$CU127:$DX127,"BÉJ")*8+COUNTIF(beosztás!$CU127:$DX127,"B1")*1+COUNTIF(beosztás!$CU127:$DX127,"B2")*2+COUNTIF(beosztás!$CU127:$DX127,"B3")*3+COUNTIF(beosztás!$CU127:$DX127,"B5")*5+COUNTIF(beosztás!$CU127:$DX127,"B6")*6+COUNTIF(beosztás!$CU127:$DX127,"B7")*7+COUNTIF(beosztás!$CU127:$DX127,"B8")*8+COUNTIF(beosztás!$CU127:$DX127,"B9")*9+COUNTIF(beosztás!$CU127:$DX127,"B10")*10+COUNTIF(beosztás!$CU127:$DX127,"B11")*11+COUNTIF(beosztás!$CU127:$DX127,"B12")*12+COUNTIF(beosztás!$CU127:$DX127,"BP")*0</f>
        <v>0</v>
      </c>
      <c r="BS125" s="24">
        <f t="shared" si="593"/>
        <v>0</v>
      </c>
      <c r="BT125" s="710">
        <f>IF(C125="",0,alapadatok!$AN$5)</f>
        <v>0</v>
      </c>
      <c r="BU125" s="19">
        <f t="shared" si="594"/>
        <v>0</v>
      </c>
      <c r="BV125" s="741">
        <f t="shared" si="595"/>
        <v>0</v>
      </c>
      <c r="BW125" s="40"/>
      <c r="BX125" s="25">
        <f t="shared" si="596"/>
        <v>0</v>
      </c>
      <c r="BY125" s="24">
        <f t="shared" si="597"/>
        <v>0</v>
      </c>
      <c r="BZ125" s="24">
        <f t="shared" si="598"/>
        <v>0</v>
      </c>
      <c r="CA125" s="24">
        <f t="shared" si="599"/>
        <v>0</v>
      </c>
      <c r="CB125" s="24">
        <f t="shared" si="600"/>
        <v>0</v>
      </c>
      <c r="CC125" s="24">
        <f t="shared" si="601"/>
        <v>0</v>
      </c>
      <c r="CD125" s="24">
        <f t="shared" si="602"/>
        <v>0</v>
      </c>
      <c r="CE125" s="24">
        <f t="shared" si="603"/>
        <v>0</v>
      </c>
      <c r="CF125" s="24">
        <f t="shared" si="604"/>
        <v>0</v>
      </c>
      <c r="CG125" s="24">
        <f t="shared" si="605"/>
        <v>0</v>
      </c>
      <c r="CH125" s="24">
        <f t="shared" si="606"/>
        <v>0</v>
      </c>
      <c r="CI125" s="19">
        <f t="shared" si="607"/>
        <v>0</v>
      </c>
      <c r="CJ125" s="741">
        <f t="shared" si="608"/>
        <v>0</v>
      </c>
      <c r="CK125" s="41"/>
      <c r="CL125" s="709">
        <f>COUNTIF(beosztás!$DY127:$FC127,"DE")*8</f>
        <v>0</v>
      </c>
      <c r="CM125" s="710">
        <f>COUNTIF(beosztás!$DY127:$FC127,"DU")*8</f>
        <v>0</v>
      </c>
      <c r="CN125" s="710">
        <f>COUNTIF(beosztás!$DY127:$FC127,"ÉJ")*8</f>
        <v>0</v>
      </c>
      <c r="CO125" s="710">
        <f>COUNTIF(beosztás!$DY127:$FC127,"N")*12</f>
        <v>0</v>
      </c>
      <c r="CP125" s="710">
        <f>COUNTIF(beosztás!$DY127:$FC127,"é")*12</f>
        <v>0</v>
      </c>
      <c r="CQ125" s="710">
        <f>SUM(beosztás!$DY127:$FC127)</f>
        <v>0</v>
      </c>
      <c r="CR125" s="710">
        <f>COUNTIF(beosztás!$DY127:$FC127,"FÜ")*8</f>
        <v>0</v>
      </c>
      <c r="CS125" s="897">
        <f>(COUNTIF(beosztás!$DY127:$FC127,"SN")*12)+(COUNTIF(beosztás!$DY127:$FC127,"SDE")*8)+(COUNTIF(beosztás!$DY127:$FC127,"SDU")*8)+(COUNTIF(beosztás!$DY127:$FC127,"SÉ")*12)+(COUNTIF(beosztás!$DY127:$FC127,"SÉJ")*8)+(COUNTIF(beosztás!$DY127:$FC127,"S1")*1)+(COUNTIF(beosztás!$DY127:$FC127,"S2")*2)+(COUNTIF(beosztás!$DY127:$FC127,"S3")*3)+(COUNTIF(beosztás!$DY127:$FC127,"S4")*4)+(COUNTIF(beosztás!$DY127:$FC127,"S5")*5)+(COUNTIF(beosztás!$DY127:$FC127,"S6")*6)+(COUNTIF(beosztás!$DY127:$FC127,"S7")*7)+(COUNTIF(beosztás!$DY127:$FC127,"S8")*8)+(COUNTIF(beosztás!$DY127:$FC127,"S9")*9)+(COUNTIF(beosztás!$DY127:$FC127,"S10")*10)+(COUNTIF(beosztás!$DY127:$FC127,"S11")*11)+(COUNTIF(beosztás!$DY127:$FC127,"S12")*12)</f>
        <v>0</v>
      </c>
      <c r="CT125" s="710">
        <f>COUNTIF(beosztás!$DY127:$FC127,"BN")*12+COUNTIF(beosztás!$DY127:$FC127,"BÉ")*12+COUNTIF(beosztás!$DY127:$FC127,"BDE")*8+COUNTIF(beosztás!$DY127:$FC127,"BDU")*8+COUNTIF(beosztás!$DY127:$FC127,"BÉJ")*8+COUNTIF(beosztás!$DY127:$FC127,"B1")*1+COUNTIF(beosztás!$DY127:$FC127,"B2")*2+COUNTIF(beosztás!$DY127:$FC127,"B3")*3+COUNTIF(beosztás!$DY127:$FC127,"B5")*5+COUNTIF(beosztás!$DY127:$FC127,"B6")*6+COUNTIF(beosztás!$DY127:$FC127,"B7")*7+COUNTIF(beosztás!$DY127:$FC127,"B8")*8+COUNTIF(beosztás!$DY127:$FC127,"B9")*9+COUNTIF(beosztás!$DY127:$FC127,"B10")*10+COUNTIF(beosztás!$DY127:$FC127,"B11")*11+COUNTIF(beosztás!$DY127:$FC127,"B12")*12+COUNTIF(beosztás!$DY127:$FC127,"BP")*0</f>
        <v>0</v>
      </c>
      <c r="CU125" s="24">
        <f t="shared" si="609"/>
        <v>0</v>
      </c>
      <c r="CV125" s="710">
        <f>IF(C125="",0,alapadatok!$AN$6)</f>
        <v>0</v>
      </c>
      <c r="CW125" s="19">
        <f t="shared" si="610"/>
        <v>0</v>
      </c>
      <c r="CX125" s="907">
        <f t="shared" si="611"/>
        <v>0</v>
      </c>
      <c r="CY125" s="40"/>
      <c r="CZ125" s="709">
        <f>COUNTIF(beosztás!$FD127:$GG127,"DE")*8</f>
        <v>0</v>
      </c>
      <c r="DA125" s="710">
        <f>COUNTIF(beosztás!$FD127:$GG127,"DU")*8</f>
        <v>0</v>
      </c>
      <c r="DB125" s="710">
        <f>COUNTIF(beosztás!$FD127:$GG127,"ÉJ")*8</f>
        <v>0</v>
      </c>
      <c r="DC125" s="710">
        <f>COUNTIF(beosztás!$FD127:$GG127,"N")*12</f>
        <v>0</v>
      </c>
      <c r="DD125" s="710">
        <f>COUNTIF(beosztás!$FD127:$GG127,"É")*12</f>
        <v>0</v>
      </c>
      <c r="DE125" s="710">
        <f>SUM(beosztás!$FD127:$GG127)</f>
        <v>0</v>
      </c>
      <c r="DF125" s="897">
        <f>(COUNTIF(beosztás!$FD127:$GG127,"SN")*12)+(COUNTIF(beosztás!$FD127:$GG127,"SDE")*8)+(COUNTIF(beosztás!$FD127:$GG127,"SDU")*8)+(COUNTIF(beosztás!$FD127:$GG127,"SÉ")*12)+(COUNTIF(beosztás!$FD127:$GG127,"SÉJ")*8)+(COUNTIF(beosztás!$FD127:$GG127,"S1")*1)+(COUNTIF(beosztás!$FD127:$GG127,"S2")*2)+(COUNTIF(beosztás!$FD127:$GG127,"S3")*3)+(COUNTIF(beosztás!$FD127:$GG127,"S4")*4)+(COUNTIF(beosztás!$FD127:$GG127,"S5")*5)+(COUNTIF(beosztás!$FD127:$GG127,"S6")*6)+(COUNTIF(beosztás!$FD127:$GG127,"S7")*7)+(COUNTIF(beosztás!$FD127:$GG127,"S8")*8)+(COUNTIF(beosztás!$FD127:$GG127,"S9")*9)+(COUNTIF(beosztás!$FD127:$GG127,"S10")*10)+(COUNTIF(beosztás!$FD127:$GG127,"S11")*11)+(COUNTIF(beosztás!$FD127:$GG127,"S12")*12)</f>
        <v>0</v>
      </c>
      <c r="DG125" s="710">
        <f>COUNTIF(beosztás!$FD127:$GG127,"FÜ")*8</f>
        <v>0</v>
      </c>
      <c r="DH125" s="710">
        <f>COUNTIF(beosztás!$FD127:$GG127,"BN")*12+COUNTIF(beosztás!$FD127:$GG127,"BÉ")*12+COUNTIF(beosztás!$FD127:$GG127,"BDE")*8+COUNTIF(beosztás!$FD127:$GG127,"BDU")*8+COUNTIF(beosztás!$FD127:$GG127,"BÉJ")*8+COUNTIF(beosztás!$FD127:$GG127,"B1")*1+COUNTIF(beosztás!$FD127:$GG127,"B2")*2+COUNTIF(beosztás!$FD127:$GG127,"B3")*3+COUNTIF(beosztás!$FD127:$GG127,"B5")*5+COUNTIF(beosztás!$FD127:$GG127,"B6")*6+COUNTIF(beosztás!$FD127:$GG127,"B7")*7+COUNTIF(beosztás!$FD127:$GG127,"B8")*8+COUNTIF(beosztás!$FD127:$GG127,"B9")*9+COUNTIF(beosztás!$FD127:$GG127,"B10")*10+COUNTIF(beosztás!$FD127:$GG127,"B11")*11+COUNTIF(beosztás!$FD127:$GG127,"B12")*12+COUNTIF(beosztás!$FD127:$GG127,"BP")*0</f>
        <v>0</v>
      </c>
      <c r="DI125" s="24">
        <f t="shared" si="612"/>
        <v>0</v>
      </c>
      <c r="DJ125" s="710">
        <f>IF(C125="",0,alapadatok!$AN$7)</f>
        <v>0</v>
      </c>
      <c r="DK125" s="19">
        <f t="shared" si="613"/>
        <v>0</v>
      </c>
      <c r="DL125" s="741">
        <f t="shared" si="614"/>
        <v>0</v>
      </c>
      <c r="DM125" s="40"/>
      <c r="DN125" s="25">
        <f t="shared" si="615"/>
        <v>0</v>
      </c>
      <c r="DO125" s="24">
        <f t="shared" si="616"/>
        <v>0</v>
      </c>
      <c r="DP125" s="24">
        <f t="shared" si="617"/>
        <v>0</v>
      </c>
      <c r="DQ125" s="24">
        <f t="shared" si="618"/>
        <v>0</v>
      </c>
      <c r="DR125" s="24">
        <f t="shared" si="619"/>
        <v>0</v>
      </c>
      <c r="DS125" s="24">
        <f t="shared" si="620"/>
        <v>0</v>
      </c>
      <c r="DT125" s="24">
        <f t="shared" si="621"/>
        <v>0</v>
      </c>
      <c r="DU125" s="24">
        <f t="shared" si="622"/>
        <v>0</v>
      </c>
      <c r="DV125" s="24">
        <f t="shared" si="623"/>
        <v>0</v>
      </c>
      <c r="DW125" s="24">
        <f t="shared" si="624"/>
        <v>0</v>
      </c>
      <c r="DX125" s="24">
        <f t="shared" si="625"/>
        <v>0</v>
      </c>
      <c r="DY125" s="19">
        <f t="shared" si="626"/>
        <v>0</v>
      </c>
      <c r="DZ125" s="907">
        <f t="shared" si="627"/>
        <v>0</v>
      </c>
      <c r="EA125" s="41"/>
      <c r="EB125" s="709">
        <f>COUNTIF(beosztás!$GH127:$HL127,"DE")*8</f>
        <v>0</v>
      </c>
      <c r="EC125" s="710">
        <f>COUNTIF(beosztás!$GH127:$HL127,"DU")*8</f>
        <v>0</v>
      </c>
      <c r="ED125" s="710">
        <f>COUNTIF(beosztás!$GH127:$HL127,"ÉJ")*8</f>
        <v>0</v>
      </c>
      <c r="EE125" s="710">
        <f>COUNTIF(beosztás!$GH127:$HL127,"N")*12</f>
        <v>0</v>
      </c>
      <c r="EF125" s="710">
        <f>COUNTIF(beosztás!$GH127:$HL127,"é")*12</f>
        <v>0</v>
      </c>
      <c r="EG125" s="710">
        <f>SUM(beosztás!$GH127:$HL127)</f>
        <v>0</v>
      </c>
      <c r="EH125" s="710">
        <f>COUNTIF(beosztás!$GH127:$HL127,"FÜ")*8</f>
        <v>0</v>
      </c>
      <c r="EI125" s="897">
        <f>(COUNTIF(beosztás!$GH127:$HL127,"SN")*12)+(COUNTIF(beosztás!$GH127:$HL127,"SDE")*8)+(COUNTIF(beosztás!$GH127:$HL127,"SDU")*8)+(COUNTIF(beosztás!$GH127:$HL127,"SÉ")*12)+(COUNTIF(beosztás!$GH127:$HL127,"SÉJ")*8)+(COUNTIF(beosztás!$GH127:$HL127,"S1")*1)+(COUNTIF(beosztás!$GH127:$HL127,"S2")*2)+(COUNTIF(beosztás!$GH127:$HL127,"S3")*3)+(COUNTIF(beosztás!$GH127:$HL127,"S4")*4)+(COUNTIF(beosztás!$GH127:$HL127,"S5")*5)+(COUNTIF(beosztás!$GH127:$HL127,"S6")*6)+(COUNTIF(beosztás!$GH127:$HL127,"S7")*7)+(COUNTIF(beosztás!$GH127:$HL127,"S8")*8)+(COUNTIF(beosztás!$GH127:$HL127,"S9")*9)+(COUNTIF(beosztás!$GH127:$HL127,"S10")*10)+(COUNTIF(beosztás!$GH127:$HL127,"S11")*11)+(COUNTIF(beosztás!$GH127:$HL127,"S12")*12)</f>
        <v>0</v>
      </c>
      <c r="EJ125" s="710">
        <f>COUNTIF(beosztás!$GH127:$HL127,"BN")*12+COUNTIF(beosztás!$GH127:$HL127,"BÉ")*12+COUNTIF(beosztás!$GH127:$HL127,"BDE")*8+COUNTIF(beosztás!$GH127:$HL127,"BDU")*8+COUNTIF(beosztás!$GH127:$HL127,"BÉJ")*8+COUNTIF(beosztás!$GH127:$HL127,"B1")*1+COUNTIF(beosztás!$GH127:$HL127,"B2")*2+COUNTIF(beosztás!$GH127:$HL127,"B3")*3+COUNTIF(beosztás!$GH127:$HL127,"B5")*5+COUNTIF(beosztás!$GH127:$HL127,"B6")*6+COUNTIF(beosztás!$GH127:$HL127,"B7")*7+COUNTIF(beosztás!$GH127:$HL127,"B8")*8+COUNTIF(beosztás!$GH127:$HL127,"B9")*9+COUNTIF(beosztás!$GH127:$HL127,"B10")*10+COUNTIF(beosztás!$GH127:$HL127,"B11")*11+COUNTIF(beosztás!$GH127:$HL127,"B12")*12+COUNTIF(beosztás!$GH127:$HL127,"BP")*0</f>
        <v>0</v>
      </c>
      <c r="EK125" s="24">
        <f t="shared" si="628"/>
        <v>0</v>
      </c>
      <c r="EL125" s="710">
        <f>IF(C125="",0,alapadatok!$AN$8)</f>
        <v>0</v>
      </c>
      <c r="EM125" s="19">
        <f t="shared" si="629"/>
        <v>0</v>
      </c>
      <c r="EN125" s="907">
        <f t="shared" si="630"/>
        <v>0</v>
      </c>
      <c r="EO125" s="40"/>
      <c r="EP125" s="709">
        <f>COUNTIF(beosztás!$HM127:$IQ127,"DE")*8</f>
        <v>0</v>
      </c>
      <c r="EQ125" s="710">
        <f>COUNTIF(beosztás!$HM127:$IQ127,"DU")*8</f>
        <v>0</v>
      </c>
      <c r="ER125" s="710">
        <f>COUNTIF(beosztás!$HM127:$IQ127,"ÉJ")*8</f>
        <v>0</v>
      </c>
      <c r="ES125" s="710">
        <f>COUNTIF(beosztás!$HM127:$IQ127,"N")*12</f>
        <v>0</v>
      </c>
      <c r="ET125" s="710">
        <f>COUNTIF(beosztás!$HM127:$IQ127,"É")*12</f>
        <v>0</v>
      </c>
      <c r="EU125" s="710">
        <f>SUM(beosztás!$HM127:$IQ127)</f>
        <v>0</v>
      </c>
      <c r="EV125" s="897">
        <f>(COUNTIF(beosztás!$HM127:$IQ127,"SN")*12)+(COUNTIF(beosztás!$HM127:$IQ127,"SDE")*8)+(COUNTIF(beosztás!$HM127:$IQ127,"SDU")*8)+(COUNTIF(beosztás!$HM127:$IQ127,"SÉ")*12)+(COUNTIF(beosztás!$HM127:$IQ127,"SÉJ")*8)+(COUNTIF(beosztás!$HM127:$IQ127,"S1")*1)+(COUNTIF(beosztás!$HM127:$IQ127,"S2")*2)+(COUNTIF(beosztás!$HM127:$IQ127,"S3")*3)+(COUNTIF(beosztás!$HM127:$IQ127,"S4")*4)+(COUNTIF(beosztás!$HM127:$IQ127,"S5")*5)+(COUNTIF(beosztás!$HM127:$IQ127,"S6")*6)+(COUNTIF(beosztás!$HM127:$IQ127,"S7")*7)+(COUNTIF(beosztás!$HM127:$IQ127,"S8")*8)+(COUNTIF(beosztás!$HM127:$IQ127,"S9")*9)+(COUNTIF(beosztás!$HM127:$IQ127,"S10")*10)+(COUNTIF(beosztás!$HM127:$IQ127,"S11")*11)+(COUNTIF(beosztás!$HM127:$IQ127,"S12")*12)</f>
        <v>0</v>
      </c>
      <c r="EW125" s="710">
        <f>COUNTIF(beosztás!$HM127:$IQ127,"FÜ")*8</f>
        <v>0</v>
      </c>
      <c r="EX125" s="710">
        <f>COUNTIF(beosztás!$HM127:$IQ127,"BN")*12+COUNTIF(beosztás!$HM127:$IQ127,"BÉ")*12+COUNTIF(beosztás!$HM127:$IQ127,"BDE")*8+COUNTIF(beosztás!$HM127:$IQ127,"BDU")*8+COUNTIF(beosztás!$HM127:$IQ127,"BÉJ")*8+COUNTIF(beosztás!$HM127:$IQ127,"B1")*1+COUNTIF(beosztás!$HM127:$IQ127,"B2")*2+COUNTIF(beosztás!$HM127:$IQ127,"B3")*3+COUNTIF(beosztás!$HM127:$IQ127,"B5")*5+COUNTIF(beosztás!$HM127:$IQ127,"B6")*6+COUNTIF(beosztás!$HM127:$IQ127,"B7")*7+COUNTIF(beosztás!$HM127:$IQ127,"B8")*8+COUNTIF(beosztás!$HM127:$IQ127,"B9")*9+COUNTIF(beosztás!$HM127:$IQ127,"B10")*10+COUNTIF(beosztás!$HM127:$IQ127,"B11")*11+COUNTIF(beosztás!$HM127:$IQ127,"B12")*12+COUNTIF(beosztás!$HM127:$IQ127,"BP")*0</f>
        <v>0</v>
      </c>
      <c r="EY125" s="24">
        <f t="shared" si="631"/>
        <v>0</v>
      </c>
      <c r="EZ125" s="710">
        <f>IF(C125="",0,alapadatok!$AN$9)</f>
        <v>0</v>
      </c>
      <c r="FA125" s="19">
        <f t="shared" si="632"/>
        <v>0</v>
      </c>
      <c r="FB125" s="907">
        <f t="shared" si="633"/>
        <v>0</v>
      </c>
      <c r="FC125" s="40"/>
      <c r="FD125" s="25">
        <f t="shared" si="634"/>
        <v>0</v>
      </c>
      <c r="FE125" s="24">
        <f t="shared" si="635"/>
        <v>0</v>
      </c>
      <c r="FF125" s="24">
        <f t="shared" si="636"/>
        <v>0</v>
      </c>
      <c r="FG125" s="24">
        <f t="shared" si="637"/>
        <v>0</v>
      </c>
      <c r="FH125" s="24">
        <f t="shared" si="638"/>
        <v>0</v>
      </c>
      <c r="FI125" s="24">
        <f t="shared" si="639"/>
        <v>0</v>
      </c>
      <c r="FJ125" s="24">
        <f t="shared" si="640"/>
        <v>0</v>
      </c>
      <c r="FK125" s="24">
        <f t="shared" si="641"/>
        <v>0</v>
      </c>
      <c r="FL125" s="24">
        <f t="shared" si="642"/>
        <v>0</v>
      </c>
      <c r="FM125" s="24">
        <f t="shared" si="643"/>
        <v>0</v>
      </c>
      <c r="FN125" s="24">
        <f t="shared" si="644"/>
        <v>0</v>
      </c>
      <c r="FO125" s="19">
        <f t="shared" si="645"/>
        <v>0</v>
      </c>
      <c r="FP125" s="907">
        <f t="shared" si="646"/>
        <v>0</v>
      </c>
      <c r="FQ125" s="41"/>
      <c r="FR125" s="709">
        <f>COUNTIF(beosztás!$IR127:$JU127,"DE")*8</f>
        <v>0</v>
      </c>
      <c r="FS125" s="710">
        <f>COUNTIF(beosztás!$IR127:$JU127,"DU")*8</f>
        <v>0</v>
      </c>
      <c r="FT125" s="710">
        <f>COUNTIF(beosztás!$IR127:$JU127,"ÉJ")*8</f>
        <v>0</v>
      </c>
      <c r="FU125" s="710">
        <f>COUNTIF(beosztás!$IR127:$JU127,"N")*12</f>
        <v>0</v>
      </c>
      <c r="FV125" s="710">
        <f>COUNTIF(beosztás!$IR127:$JU127,"é")*12</f>
        <v>0</v>
      </c>
      <c r="FW125" s="710">
        <f>SUM(beosztás!$IR127:$JU127)</f>
        <v>0</v>
      </c>
      <c r="FX125" s="710">
        <f>COUNTIF(beosztás!$IR127:$JU127,"FÜ")*8</f>
        <v>0</v>
      </c>
      <c r="FY125" s="897">
        <f>(COUNTIF(beosztás!$IR127:$JU127,"SN")*12)+(COUNTIF(beosztás!$IR127:$JU127,"SDE")*8)+(COUNTIF(beosztás!$IR127:$JU127,"SDU")*8)+(COUNTIF(beosztás!$IR127:$JU127,"SÉ")*12)+(COUNTIF(beosztás!$IR127:$JU127,"SÉJ")*8)+(COUNTIF(beosztás!$IR127:$JU127,"S1")*1)+(COUNTIF(beosztás!$IR127:$JU127,"S2")*2)+(COUNTIF(beosztás!$IR127:$JU127,"S3")*3)+(COUNTIF(beosztás!$IR127:$JU127,"S4")*4)+(COUNTIF(beosztás!$IR127:$JU127,"S5")*5)+(COUNTIF(beosztás!$IR127:$JU127,"S6")*6)+(COUNTIF(beosztás!$IR127:$JU127,"S7")*7)+(COUNTIF(beosztás!$IR127:$JU127,"S8")*8)+(COUNTIF(beosztás!$IR127:$JU127,"S9")*9)+(COUNTIF(beosztás!$IR127:$JU127,"S10")*10)+(COUNTIF(beosztás!$IR127:$JU127,"S11")*11)+(COUNTIF(beosztás!$IR127:$JU127,"S12")*12)</f>
        <v>0</v>
      </c>
      <c r="FZ125" s="710">
        <f>COUNTIF(beosztás!$IR127:$JU127,"BN")*12+COUNTIF(beosztás!$IR127:$JU127,"BÉ")*12+COUNTIF(beosztás!$IR127:$JU127,"BDE")*8+COUNTIF(beosztás!$IR127:$JU127,"BDU")*8+COUNTIF(beosztás!$IR127:$JU127,"BÉJ")*8+COUNTIF(beosztás!$IR127:$JU127,"B1")*1+COUNTIF(beosztás!$IR127:$JU127,"B2")*2+COUNTIF(beosztás!$IR127:$JU127,"B3")*3+COUNTIF(beosztás!$IR127:$JU127,"B5")*5+COUNTIF(beosztás!$IR127:$JU127,"B6")*6+COUNTIF(beosztás!$IR127:$JU127,"B7")*7+COUNTIF(beosztás!$IR127:$JU127,"B8")*8+COUNTIF(beosztás!$IR127:$JU127,"B9")*9+COUNTIF(beosztás!$IR127:$JU127,"B10")*10+COUNTIF(beosztás!$IR127:$JU127,"B11")*11+COUNTIF(beosztás!$IR127:$JU127,"B12")*12+COUNTIF(beosztás!$IR127:$JU127,"BP")*0</f>
        <v>0</v>
      </c>
      <c r="GA125" s="24">
        <f t="shared" si="647"/>
        <v>0</v>
      </c>
      <c r="GB125" s="710">
        <f>IF(C125="",0,alapadatok!$AN$10)</f>
        <v>0</v>
      </c>
      <c r="GC125" s="19">
        <f t="shared" si="648"/>
        <v>0</v>
      </c>
      <c r="GD125" s="907">
        <f t="shared" si="649"/>
        <v>0</v>
      </c>
      <c r="GE125" s="42"/>
      <c r="GF125" s="709">
        <f>COUNTIF(beosztás!$JV127:$KZ127,"DE")*8</f>
        <v>0</v>
      </c>
      <c r="GG125" s="710">
        <f>COUNTIF(beosztás!$JV127:$KZ127,"DU")*8</f>
        <v>0</v>
      </c>
      <c r="GH125" s="710">
        <f>COUNTIF(beosztás!$JV127:$KZ127,"ÉJ")*8</f>
        <v>0</v>
      </c>
      <c r="GI125" s="710">
        <f>COUNTIF(beosztás!$JV127:$KZ127,"N")*12</f>
        <v>0</v>
      </c>
      <c r="GJ125" s="710">
        <f>COUNTIF(beosztás!$JV127:$KZ127,"É")*12</f>
        <v>0</v>
      </c>
      <c r="GK125" s="710">
        <f>SUM(beosztás!$JV127:$KZ127)</f>
        <v>0</v>
      </c>
      <c r="GL125" s="897">
        <f>(COUNTIF(beosztás!$JV127:$KZ127,"SN")*12)+(COUNTIF(beosztás!$JV127:$KZ127,"SDE")*8)+(COUNTIF(beosztás!$JV127:$KZ127,"SDU")*8)+(COUNTIF(beosztás!$JV127:$KZ127,"SÉ")*12)+(COUNTIF(beosztás!$JV127:$KZ127,"SÉJ")*8)+(COUNTIF(beosztás!$JV127:$KZ127,"S1")*1)+(COUNTIF(beosztás!$JV127:$KZ127,"S2")*2)+(COUNTIF(beosztás!$JV127:$KZ127,"S3")*3)+(COUNTIF(beosztás!$JV127:$KZ127,"S4")*4)+(COUNTIF(beosztás!$JV127:$KZ127,"S5")*5)+(COUNTIF(beosztás!$JV127:$KZ127,"S6")*6)+(COUNTIF(beosztás!$JV127:$KZ127,"S7")*7)+(COUNTIF(beosztás!$JV127:$KZ127,"S8")*8)+(COUNTIF(beosztás!$JV127:$KZ127,"S9")*9)+(COUNTIF(beosztás!$JV127:$KZ127,"S10")*10)+(COUNTIF(beosztás!$JV127:$KZ127,"S11")*11)+(COUNTIF(beosztás!$JV127:$KZ127,"S12")*12)</f>
        <v>0</v>
      </c>
      <c r="GM125" s="710">
        <f>COUNTIF(beosztás!$JV127:$KZ127,"FÜ")*8</f>
        <v>0</v>
      </c>
      <c r="GN125" s="710">
        <f>COUNTIF(beosztás!$JV127:$KZ127,"BN")*12+COUNTIF(beosztás!$JV127:$KZ127,"BÉ")*12+COUNTIF(beosztás!$JV127:$KZ127,"BDE")*8+COUNTIF(beosztás!$JV127:$KZ127,"BDU")*8+COUNTIF(beosztás!$JV127:$KZ127,"BÉJ")*8+COUNTIF(beosztás!$JV127:$KZ127,"B1")*1+COUNTIF(beosztás!$JV127:$KZ127,"B2")*2+COUNTIF(beosztás!$JV127:$KZ127,"B3")*3+COUNTIF(beosztás!$JV127:$KZ127,"B5")*5+COUNTIF(beosztás!$JV127:$KZ127,"B6")*6+COUNTIF(beosztás!$JV127:$KZ127,"B7")*7+COUNTIF(beosztás!$JV127:$KZ127,"B8")*8+COUNTIF(beosztás!$JV127:$KZ127,"B9")*9+COUNTIF(beosztás!$JV127:$KZ127,"B10")*10+COUNTIF(beosztás!$JV127:$KZ127,"B11")*11+COUNTIF(beosztás!$JV127:$KZ127,"B12")*12+COUNTIF(beosztás!$JV127:$KZ127,"BP")*0</f>
        <v>0</v>
      </c>
      <c r="GO125" s="24">
        <f t="shared" si="650"/>
        <v>0</v>
      </c>
      <c r="GP125" s="710">
        <f>IF(C125="",0,alapadatok!$AN$11)</f>
        <v>0</v>
      </c>
      <c r="GQ125" s="19">
        <f t="shared" si="651"/>
        <v>0</v>
      </c>
      <c r="GR125" s="907">
        <f t="shared" si="652"/>
        <v>0</v>
      </c>
      <c r="GS125" s="42"/>
      <c r="GT125" s="25">
        <f t="shared" si="653"/>
        <v>0</v>
      </c>
      <c r="GU125" s="24">
        <f t="shared" si="654"/>
        <v>0</v>
      </c>
      <c r="GV125" s="24">
        <f t="shared" si="655"/>
        <v>0</v>
      </c>
      <c r="GW125" s="24">
        <f t="shared" si="656"/>
        <v>0</v>
      </c>
      <c r="GX125" s="24">
        <f t="shared" si="657"/>
        <v>0</v>
      </c>
      <c r="GY125" s="24">
        <f t="shared" si="658"/>
        <v>0</v>
      </c>
      <c r="GZ125" s="24">
        <f t="shared" si="659"/>
        <v>0</v>
      </c>
      <c r="HA125" s="24">
        <f t="shared" si="660"/>
        <v>0</v>
      </c>
      <c r="HB125" s="24">
        <f t="shared" si="661"/>
        <v>0</v>
      </c>
      <c r="HC125" s="24">
        <f t="shared" si="662"/>
        <v>0</v>
      </c>
      <c r="HD125" s="24">
        <f t="shared" si="663"/>
        <v>0</v>
      </c>
      <c r="HE125" s="19">
        <f t="shared" si="664"/>
        <v>0</v>
      </c>
      <c r="HF125" s="907">
        <f t="shared" si="665"/>
        <v>0</v>
      </c>
      <c r="HG125" s="41"/>
      <c r="HH125" s="709">
        <f>COUNTIF(beosztás!$LA127:$MD127,"DE")*8</f>
        <v>0</v>
      </c>
      <c r="HI125" s="710">
        <f>COUNTIF(beosztás!$LA127:$MD127,"DU")*8</f>
        <v>0</v>
      </c>
      <c r="HJ125" s="710">
        <f>COUNTIF(beosztás!$LA127:$MD127,"ÉJ")*8</f>
        <v>0</v>
      </c>
      <c r="HK125" s="710">
        <f>COUNTIF(beosztás!$LA127:$MD127,"N")*12</f>
        <v>0</v>
      </c>
      <c r="HL125" s="710">
        <f>COUNTIF(beosztás!$LA127:$MD127,"é")*12</f>
        <v>0</v>
      </c>
      <c r="HM125" s="710">
        <f>SUM(beosztás!$LA127:$MD127)</f>
        <v>0</v>
      </c>
      <c r="HN125" s="710">
        <f>COUNTIF(beosztás!$LA127:$MD127,"FÜ")*8</f>
        <v>0</v>
      </c>
      <c r="HO125" s="897">
        <f>(COUNTIF(beosztás!$LA127:$MD127,"SN")*12)+(COUNTIF(beosztás!$LA127:$MD127,"SDE")*8)+(COUNTIF(beosztás!$LA127:$MD127,"SDU")*8)+(COUNTIF(beosztás!$LA127:$MD127,"SÉ")*12)+(COUNTIF(beosztás!$LA127:$MD127,"SÉJ")*8)+(COUNTIF(beosztás!$LA127:$MD127,"S1")*1)+(COUNTIF(beosztás!$LA127:$MD127,"S2")*2)+(COUNTIF(beosztás!$LA127:$MD127,"S3")*3)+(COUNTIF(beosztás!$LA127:$MD127,"S4")*4)+(COUNTIF(beosztás!$LA127:$MD127,"S5")*5)+(COUNTIF(beosztás!$LA127:$MD127,"S6")*6)+(COUNTIF(beosztás!$LA127:$MD127,"S7")*7)+(COUNTIF(beosztás!$LA127:$MD127,"S8")*8)+(COUNTIF(beosztás!$LA127:$MD127,"S9")*9)+(COUNTIF(beosztás!$LA127:$MD127,"S10")*10)+(COUNTIF(beosztás!$LA127:$MD127,"S11")*11)+(COUNTIF(beosztás!$LA127:$MD127,"S12")*12)</f>
        <v>0</v>
      </c>
      <c r="HP125" s="710">
        <f>COUNTIF(beosztás!$LA127:$MD127,"BN")*12+COUNTIF(beosztás!$LA127:$MD127,"BÉ")*12+COUNTIF(beosztás!$LA127:$MD127,"BDE")*8+COUNTIF(beosztás!$LA127:$MD127,"BDU")*8+COUNTIF(beosztás!$LA127:$MD127,"BÉJ")*8+COUNTIF(beosztás!$LA127:$MD127,"B1")*1+COUNTIF(beosztás!$LA127:$MD127,"B2")*2+COUNTIF(beosztás!$LA127:$MD127,"B3")*3+COUNTIF(beosztás!$KZ127:$MC127,"B5")*5+COUNTIF(beosztás!$KZ127:$MC127,"B6")*6+COUNTIF(beosztás!$KZ127:$MC127,"B7")*7+COUNTIF(beosztás!$KZ127:$MC127,"B8")*8+COUNTIF(beosztás!$LA127:$MD127,"B9")*9+COUNTIF(beosztás!$LA127:$MD127,"B10")*10+COUNTIF(beosztás!$LA127:$MD127,"B11")*11+COUNTIF(beosztás!$LA127:$MD127,"B12")*12+COUNTIF(beosztás!$LA127:$MD127,"BP")*0</f>
        <v>0</v>
      </c>
      <c r="HQ125" s="24">
        <f t="shared" si="666"/>
        <v>0</v>
      </c>
      <c r="HR125" s="710">
        <f>IF(C125="",0,alapadatok!$AN$12)</f>
        <v>0</v>
      </c>
      <c r="HS125" s="19">
        <f t="shared" si="667"/>
        <v>0</v>
      </c>
      <c r="HT125" s="907">
        <f t="shared" si="668"/>
        <v>0</v>
      </c>
      <c r="HU125" s="42"/>
      <c r="HV125" s="709">
        <f>COUNTIF(beosztás!$ME127:$NI127,"DE")*8</f>
        <v>0</v>
      </c>
      <c r="HW125" s="710">
        <f>COUNTIF(beosztás!$ME127:$NI127,"DU")*8</f>
        <v>0</v>
      </c>
      <c r="HX125" s="710">
        <f>COUNTIF(beosztás!$ME127:$NI127,"ÉJ")*8</f>
        <v>0</v>
      </c>
      <c r="HY125" s="710">
        <f>COUNTIF(beosztás!$ME127:$NI127,"N")*12</f>
        <v>0</v>
      </c>
      <c r="HZ125" s="710">
        <f>COUNTIF(beosztás!$ME127:$NI127,"É")*12</f>
        <v>0</v>
      </c>
      <c r="IA125" s="710">
        <f>SUM(beosztás!$ME127:$NI127)</f>
        <v>0</v>
      </c>
      <c r="IB125" s="710">
        <f>(COUNTIF(beosztás!$ME127:$NI127,"SN")*12)+(COUNTIF(beosztás!$ME127:$NI127,"SDE")*8)+(COUNTIF(beosztás!$ME127:$NI127,"SDU")*8)+(COUNTIF(beosztás!$ME127:$NI127,"SÉ")*12)+(COUNTIF(beosztás!$ME127:$NI127,"SÉJ")*8)+(COUNTIF(beosztás!$ME127:$NI127,"S1")*1)+(COUNTIF(beosztás!$ME127:$NI127,"S2")*2)+(COUNTIF(beosztás!$ME127:$NI127,"S3")*3)+(COUNTIF(beosztás!$ME127:$NI127,"S4")*4)+(COUNTIF(beosztás!$ME127:$NI127,"S5")*5)+(COUNTIF(beosztás!$ME127:$NI127,"S6")*6)+(COUNTIF(beosztás!$ME127:$NI127,"S7")*7)+(COUNTIF(beosztás!$ME127:$NI127,"S8")*8)+(COUNTIF(beosztás!$ME127:$NI127,"S9")*9)+(COUNTIF(beosztás!$ME127:$NI127,"S10")*10)+(COUNTIF(beosztás!$ME127:$NI127,"S11")*11)+(COUNTIF(beosztás!$ME127:$NI127,"S12")*12)</f>
        <v>0</v>
      </c>
      <c r="IC125" s="710">
        <f>COUNTIF(beosztás!$ME127:$NI127,"FÜ")*8</f>
        <v>0</v>
      </c>
      <c r="ID125" s="710">
        <f>COUNTIF(beosztás!$ME127:$NI127,"BN")*12+COUNTIF(beosztás!$ME127:$NI127,"BÉ")*12+COUNTIF(beosztás!$ME127:$NI127,"BDE")*8+COUNTIF(beosztás!$ME127:$NI127,"BDU")*8+COUNTIF(beosztás!$ME127:$NI127,"BÉJ")*8+COUNTIF(beosztás!$ME127:$NI127,"B1")*1+COUNTIF(beosztás!$ME127:$NI127,"B2")*2+COUNTIF(beosztás!$ME127:$NI127,"B3")*3+COUNTIF(beosztás!$ME127:$NI127,"B5")*5+COUNTIF(beosztás!$ME127:$NI127,"B6")*6+COUNTIF(beosztás!$ME127:$NI127,"B7")*7+COUNTIF(beosztás!$ME127:$NI127,"B8")*8+COUNTIF(beosztás!$ME127:$NI127,"B9")*9+COUNTIF(beosztás!$ME127:$NI127,"B10")*10+COUNTIF(beosztás!$ME127:$NI127,"B11")*11+COUNTIF(beosztás!$ME127:$NI127,"B12")*12+COUNTIF(beosztás!$ME127:$NI127,"BP")*0</f>
        <v>0</v>
      </c>
      <c r="IE125" s="24">
        <f t="shared" si="669"/>
        <v>0</v>
      </c>
      <c r="IF125" s="710">
        <f>IF(C125="",0,alapadatok!$AN$13)</f>
        <v>0</v>
      </c>
      <c r="IG125" s="19">
        <f t="shared" si="670"/>
        <v>0</v>
      </c>
      <c r="IH125" s="741">
        <f t="shared" si="671"/>
        <v>0</v>
      </c>
      <c r="II125" s="42"/>
      <c r="IJ125" s="25">
        <f t="shared" si="672"/>
        <v>0</v>
      </c>
      <c r="IK125" s="24">
        <f t="shared" si="673"/>
        <v>0</v>
      </c>
      <c r="IL125" s="24">
        <f t="shared" si="674"/>
        <v>0</v>
      </c>
      <c r="IM125" s="24">
        <f t="shared" si="675"/>
        <v>0</v>
      </c>
      <c r="IN125" s="24">
        <f t="shared" si="676"/>
        <v>0</v>
      </c>
      <c r="IO125" s="24">
        <f t="shared" si="677"/>
        <v>0</v>
      </c>
      <c r="IP125" s="24">
        <f t="shared" si="678"/>
        <v>0</v>
      </c>
      <c r="IQ125" s="24">
        <f t="shared" si="679"/>
        <v>0</v>
      </c>
      <c r="IR125" s="24">
        <f t="shared" si="680"/>
        <v>0</v>
      </c>
      <c r="IS125" s="24">
        <f t="shared" si="681"/>
        <v>0</v>
      </c>
      <c r="IT125" s="24">
        <f t="shared" si="682"/>
        <v>0</v>
      </c>
      <c r="IU125" s="19">
        <f t="shared" si="683"/>
        <v>0</v>
      </c>
      <c r="IV125" s="907">
        <f t="shared" si="684"/>
        <v>0</v>
      </c>
      <c r="IW125" s="43"/>
      <c r="JF125" s="21"/>
      <c r="JG125" s="21"/>
    </row>
    <row r="126" spans="1:267" ht="15.75" hidden="1" thickBot="1" x14ac:dyDescent="0.3">
      <c r="A126" s="66">
        <f>IF(beosztás!A128=0,"",beosztás!A128)</f>
        <v>13</v>
      </c>
      <c r="B126" s="63" t="str">
        <f>IF(beosztás!B128=0,"",beosztás!B128)</f>
        <v/>
      </c>
      <c r="C126" s="64" t="str">
        <f>IF(beosztás!C128=0,"",beosztás!C128)</f>
        <v/>
      </c>
      <c r="D126" s="65" t="str">
        <f>IF(beosztás!D128=0,"",beosztás!D128)</f>
        <v/>
      </c>
      <c r="E126" s="18"/>
      <c r="F126" s="709">
        <f>COUNTIF(beosztás!$I128:$AM128,"DE")*8</f>
        <v>0</v>
      </c>
      <c r="G126" s="710">
        <f>COUNTIF(beosztás!$I128:$AM128,"DU")*8</f>
        <v>0</v>
      </c>
      <c r="H126" s="710">
        <f>COUNTIF(beosztás!$I128:$AM128,"ÉJ")*8</f>
        <v>0</v>
      </c>
      <c r="I126" s="710">
        <f>COUNTIF(beosztás!$I128:$AM128,"N")*12</f>
        <v>0</v>
      </c>
      <c r="J126" s="710">
        <f>COUNTIF(beosztás!$I128:$AM128,"é")*12</f>
        <v>0</v>
      </c>
      <c r="K126" s="710">
        <f>SUM(beosztás!$I128:$AM128)</f>
        <v>0</v>
      </c>
      <c r="L126" s="710">
        <f>COUNTIF(beosztás!$I128:$AM128,"FÜ")*8</f>
        <v>0</v>
      </c>
      <c r="M126" s="710">
        <f>(COUNTIF(beosztás!$I128:$AM128,"SN")*12)+(COUNTIF(beosztás!$I128:$AM128,"SDE")*8)+(COUNTIF(beosztás!$I128:$AM128,"SDU")*8)+(COUNTIF(beosztás!$I128:$AM128,"S1")*1)+(COUNTIF(beosztás!$I128:$AM128,"S2")*2)+(COUNTIF(beosztás!$I128:$AM128,"S3")*3)+(COUNTIF(beosztás!$I128:$AM128,"S4")*4)+(COUNTIF(beosztás!$I128:$AM128,"S5")*5)+(COUNTIF(beosztás!$I128:$AM128,"S6")*6)+(COUNTIF(beosztás!$I128:$AM128,"S7")*7)+(COUNTIF(beosztás!$I128:$AM128,"S8")*8)+(COUNTIF(beosztás!$I128:$AM128,"S9")*9)+(COUNTIF(beosztás!$I128:$AM128,"S10")*10)+(COUNTIF(beosztás!$I128:$AM128,"S11")*11)+(COUNTIF(beosztás!$I128:$AM128,"S12")*12)+(COUNTIF(beosztás!$I128:$AM128,"SÉ")*12)+(COUNTIF(beosztás!$I128:$AM128,"SÉJ")*8)</f>
        <v>0</v>
      </c>
      <c r="N126" s="710">
        <f>COUNTIF(beosztás!$I128:$AM128,"BN")*12+COUNTIF(beosztás!$I128:$AM128,"BÉ")*12+COUNTIF(beosztás!$I128:$AM128,"BDE")*8+COUNTIF(beosztás!$I128:$AM128,"BDU")*8+COUNTIF(beosztás!$I128:$AM128,"BÉJ")*8+COUNTIF(beosztás!$I128:$AM128,"B1")*1+COUNTIF(beosztás!$I128:$AM128,"B2")*2+COUNTIF(beosztás!$I128:$AM128,"B3")*3+COUNTIF(beosztás!$I128:$AM128,"B5")*5+COUNTIF(beosztás!$I128:$AM128,"B6")*6+COUNTIF(beosztás!$I128:$AM128,"B7")*7+COUNTIF(beosztás!$I128:$AM128,"B8")*8+COUNTIF(beosztás!$I128:$AM128,"B9")*9+COUNTIF(beosztás!$I128:$AM128,"B10")*10+COUNTIF(beosztás!$I128:$AM128,"B11")*11+COUNTIF(beosztás!$I128:$AM128,"B12")*12+COUNTIF(beosztás!$I128:$AM128,"BP")*0</f>
        <v>0</v>
      </c>
      <c r="O126" s="24">
        <f t="shared" si="576"/>
        <v>0</v>
      </c>
      <c r="P126" s="710">
        <f>IF(C126="",0,alapadatok!$AN$2)</f>
        <v>0</v>
      </c>
      <c r="Q126" s="19">
        <f t="shared" si="577"/>
        <v>0</v>
      </c>
      <c r="R126" s="741">
        <f t="shared" si="578"/>
        <v>0</v>
      </c>
      <c r="S126" s="40"/>
      <c r="T126" s="709">
        <f>COUNTIF(beosztás!$AN128:$BO128,"DE")*8</f>
        <v>0</v>
      </c>
      <c r="U126" s="710">
        <f>COUNTIF(beosztás!$AN128:$BO128,"DU")*8</f>
        <v>0</v>
      </c>
      <c r="V126" s="710">
        <f>COUNTIF(beosztás!$AN128:$BO128,"ÉJ")*8</f>
        <v>0</v>
      </c>
      <c r="W126" s="710">
        <f>COUNTIF(beosztás!$AN128:$BO128,"N")*12</f>
        <v>0</v>
      </c>
      <c r="X126" s="710">
        <f>COUNTIF(beosztás!$AN128:$BO128,"É")*12</f>
        <v>0</v>
      </c>
      <c r="Y126" s="710">
        <f>SUM(beosztás!$AN128:$BO128)</f>
        <v>0</v>
      </c>
      <c r="Z126" s="710">
        <f>(COUNTIF(beosztás!$AN128:$BO128,"SN")*12)+(COUNTIF(beosztás!$AN128:$BO128,"SDE")*8)+(COUNTIF(beosztás!$AN128:$BO128,"SDU")*8)+(COUNTIF(beosztás!$AN128:$BO128,"SÉ")*12)+(COUNTIF(beosztás!$AN128:$BO128,"SÉJ")*8)+(COUNTIF(beosztás!$AN128:$BO128,"S1")*1)+(COUNTIF(beosztás!$AN128:$BO128,"S2")*2)+(COUNTIF(beosztás!$AN128:$BO128,"S3")*3)+(COUNTIF(beosztás!$AN128:$BO128,"S4")*4)+(COUNTIF(beosztás!$AN128:$BO128,"S5")*5)+(COUNTIF(beosztás!$AN128:$BO128,"S6")*6)+(COUNTIF(beosztás!$AN128:$BO128,"S7")*7)+(COUNTIF(beosztás!$AN128:$BO128,"S8")*8)+(COUNTIF(beosztás!$AN128:$BO128,"S9")*9)+(COUNTIF(beosztás!$AN128:$BO128,"S10")*10)+(COUNTIF(beosztás!$AN128:$BO128,"S11")*11)+(COUNTIF(beosztás!$AN128:$BO128,"S12")*12)</f>
        <v>0</v>
      </c>
      <c r="AA126" s="710">
        <f>COUNTIF(beosztás!$AN128:$BO128,"FÜ")*8</f>
        <v>0</v>
      </c>
      <c r="AB126" s="710">
        <f>COUNTIF(beosztás!$AN128:$BO128,"BN")*12+COUNTIF(beosztás!$AN128:$BO128,"BÉ")*12+COUNTIF(beosztás!$AN128:$BO128,"BDE")*8+COUNTIF(beosztás!$AN128:$BO128,"BDU")*8+COUNTIF(beosztás!$AN128:$BO128,"BÉJ")*8+COUNTIF(beosztás!$AN128:$BO128,"B1")*1+COUNTIF(beosztás!$AN128:$BO128,"B2")*2+COUNTIF(beosztás!$AN128:$BO128,"B3")*3+COUNTIF(beosztás!$AN128:$BO128,"B5")*5+COUNTIF(beosztás!$AN128:$BO128,"B6")*6+COUNTIF(beosztás!$AN128:$BO128,"B7")*7+COUNTIF(beosztás!$AN128:$BO128,"B8")*8+COUNTIF(beosztás!$AN128:$BO128,"B9")*9+COUNTIF(beosztás!$AN128:$BO128,"B10")*10+COUNTIF(beosztás!$AN128:$BO128,"B11")*11+COUNTIF(beosztás!$AN128:$BO128,"B12")*12+COUNTIF(beosztás!$AN128:$BO128,"BP")*0</f>
        <v>0</v>
      </c>
      <c r="AC126" s="24">
        <f t="shared" si="579"/>
        <v>0</v>
      </c>
      <c r="AD126" s="710">
        <f>IF(C126="",0,alapadatok!$AN$3)</f>
        <v>0</v>
      </c>
      <c r="AE126" s="19">
        <f t="shared" si="421"/>
        <v>0</v>
      </c>
      <c r="AF126" s="741">
        <f t="shared" si="580"/>
        <v>0</v>
      </c>
      <c r="AG126" s="40"/>
      <c r="AH126" s="25">
        <f t="shared" si="581"/>
        <v>0</v>
      </c>
      <c r="AI126" s="24">
        <f t="shared" si="582"/>
        <v>0</v>
      </c>
      <c r="AJ126" s="24">
        <f t="shared" si="583"/>
        <v>0</v>
      </c>
      <c r="AK126" s="24">
        <f t="shared" si="584"/>
        <v>0</v>
      </c>
      <c r="AL126" s="24">
        <f t="shared" si="585"/>
        <v>0</v>
      </c>
      <c r="AM126" s="24">
        <f t="shared" si="586"/>
        <v>0</v>
      </c>
      <c r="AN126" s="24">
        <f t="shared" si="587"/>
        <v>0</v>
      </c>
      <c r="AO126" s="24">
        <f t="shared" si="588"/>
        <v>0</v>
      </c>
      <c r="AP126" s="24">
        <f t="shared" si="431"/>
        <v>0</v>
      </c>
      <c r="AQ126" s="24">
        <f t="shared" si="432"/>
        <v>0</v>
      </c>
      <c r="AR126" s="24">
        <f t="shared" si="433"/>
        <v>0</v>
      </c>
      <c r="AS126" s="19">
        <f t="shared" si="434"/>
        <v>0</v>
      </c>
      <c r="AT126" s="741">
        <f t="shared" si="589"/>
        <v>0</v>
      </c>
      <c r="AU126" s="41"/>
      <c r="AV126" s="709">
        <f>COUNTIF(beosztás!$BP128:$CT128,"DE")*8</f>
        <v>0</v>
      </c>
      <c r="AW126" s="710">
        <f>COUNTIF(beosztás!$BP128:$CT128,"DU")*8</f>
        <v>0</v>
      </c>
      <c r="AX126" s="710">
        <f>COUNTIF(beosztás!$BP128:$CT128,"ÉJ")*8</f>
        <v>0</v>
      </c>
      <c r="AY126" s="710">
        <f>COUNTIF(beosztás!$BP128:$CT128,"N")*12</f>
        <v>0</v>
      </c>
      <c r="AZ126" s="710">
        <f>COUNTIF(beosztás!$BP128:$CT128,"é")*12</f>
        <v>0</v>
      </c>
      <c r="BA126" s="710">
        <f>SUM(beosztás!$BP128:$CT128)</f>
        <v>0</v>
      </c>
      <c r="BB126" s="710">
        <f>COUNTIF(beosztás!$BP128:$CT128,"FÜ")*8</f>
        <v>0</v>
      </c>
      <c r="BC126" s="897">
        <f>(COUNTIF(beosztás!$BP128:$CT128,"SN")*12)+(COUNTIF(beosztás!$BP128:$CT128,"SDE")*8)+(COUNTIF(beosztás!$BP128:$CT128,"SDU")*8)+(COUNTIF(beosztás!$BP128:$CT128,"SÉ")*12)+(COUNTIF(beosztás!$BP128:$CT128,"SÉJ")*8)+(COUNTIF(beosztás!$BP128:$CT128,"S1")*1)+(COUNTIF(beosztás!$BP128:$CT128,"S2")*2)+(COUNTIF(beosztás!$BP128:$CT128,"S3")*3)+(COUNTIF(beosztás!$BP128:$CT128,"S4")*4)+(COUNTIF(beosztás!$BP128:$CT128,"S5")*5)+(COUNTIF(beosztás!$BP128:$CT128,"S6")*6)+(COUNTIF(beosztás!$BP128:$CT128,"S7")*7)+(COUNTIF(beosztás!$BP128:$CT128,"S8")*8)+(COUNTIF(beosztás!$BP128:$CT128,"S9")*9)+(COUNTIF(beosztás!$BP128:$CT128,"S10")*10)+(COUNTIF(beosztás!$BP128:$CT128,"S11")*11)+(COUNTIF(beosztás!$BP128:$CT128,"S12")*12)</f>
        <v>0</v>
      </c>
      <c r="BD126" s="710">
        <f>COUNTIF(beosztás!$BP128:$CT128,"BN")*12+COUNTIF(beosztás!$BP128:$CT128,"BÉ")*12+COUNTIF(beosztás!$BP128:$CT128,"BDE")*8+COUNTIF(beosztás!$BP128:$CT128,"BDU")*8+COUNTIF(beosztás!$BP128:$CT128,"BÉJ")*8+COUNTIF(beosztás!$BP128:$CT128,"B1")*1+COUNTIF(beosztás!$BP128:$CT128,"B2")*2+COUNTIF(beosztás!$BP128:$CT128,"B3")*3+COUNTIF(beosztás!$BP128:$CT128,"B5")*5+COUNTIF(beosztás!$BP128:$CT128,"B6")*6+COUNTIF(beosztás!$BP128:$CT128,"B7")*7+COUNTIF(beosztás!$BP128:$CT128,"B8")*8+COUNTIF(beosztás!$BP128:$CT128,"B9")*9+COUNTIF(beosztás!$BP128:$CT128,"B10")*10+COUNTIF(beosztás!$BP128:$CT128,"B11")*11+COUNTIF(beosztás!$BP128:$CT128,"B12")*12+COUNTIF(beosztás!$BP128:$CT128,"BP")*0</f>
        <v>0</v>
      </c>
      <c r="BE126" s="24">
        <f t="shared" si="590"/>
        <v>0</v>
      </c>
      <c r="BF126" s="710">
        <f>IF(C126="",0,alapadatok!$AN$4)</f>
        <v>0</v>
      </c>
      <c r="BG126" s="19">
        <f t="shared" si="591"/>
        <v>0</v>
      </c>
      <c r="BH126" s="741">
        <f t="shared" si="592"/>
        <v>0</v>
      </c>
      <c r="BI126" s="40"/>
      <c r="BJ126" s="709">
        <f>COUNTIF(beosztás!$CU128:$DX128,"DE")*8</f>
        <v>0</v>
      </c>
      <c r="BK126" s="710">
        <f>COUNTIF(beosztás!$CU128:$DX128,"DU")*8</f>
        <v>0</v>
      </c>
      <c r="BL126" s="710">
        <f>COUNTIF(beosztás!$CU128:$DX128,"ÉJ")*8</f>
        <v>0</v>
      </c>
      <c r="BM126" s="710">
        <f>COUNTIF(beosztás!$CU128:$DX128,"N")*12</f>
        <v>0</v>
      </c>
      <c r="BN126" s="710">
        <f>COUNTIF(beosztás!$CU128:$DX128,"É")*12</f>
        <v>0</v>
      </c>
      <c r="BO126" s="710">
        <f>SUM(beosztás!$CU128:$DX128)</f>
        <v>0</v>
      </c>
      <c r="BP126" s="897">
        <f>(COUNTIF(beosztás!$CU128:$DX128,"SN")*12)+(COUNTIF(beosztás!$CU128:$DX128,"SDE")*8)+(COUNTIF(beosztás!$CU128:$DX128,"SDU")*8)+(COUNTIF(beosztás!$CU128:$DX128,"SÉ")*12)+(COUNTIF(beosztás!$CU128:$DX128,"SÉJ")*8)+(COUNTIF(beosztás!$CU128:$DX128,"S1")*1)+(COUNTIF(beosztás!$CU128:$DX128,"S2")*2)+(COUNTIF(beosztás!$CU128:$DX128,"S3")*3)+(COUNTIF(beosztás!$CU128:$DX128,"S4")*4)+(COUNTIF(beosztás!$CU128:$DX128,"S5")*5)+(COUNTIF(beosztás!$CU128:$DX128,"S6")*6)+(COUNTIF(beosztás!$CU128:$DX128,"S7")*7)+(COUNTIF(beosztás!$CU128:$DX128,"S8")*8)+(COUNTIF(beosztás!$CU128:$DX128,"S9")*9)+(COUNTIF(beosztás!$CU128:$DX128,"S10")*10)+(COUNTIF(beosztás!$CU128:$DX128,"S11")*11)+(COUNTIF(beosztás!$CU128:$DX128,"S12")*12)</f>
        <v>0</v>
      </c>
      <c r="BQ126" s="710">
        <f>COUNTIF(beosztás!$CU128:$DX128,"FÜ")*8</f>
        <v>0</v>
      </c>
      <c r="BR126" s="710">
        <f>COUNTIF(beosztás!$CU128:$DX128,"BN")*12+COUNTIF(beosztás!$CU128:$DX128,"BÉ")*12+COUNTIF(beosztás!$CU128:$DX128,"BDE")*8+COUNTIF(beosztás!$CU128:$DX128,"BDU")*8+COUNTIF(beosztás!$CU128:$DX128,"BÉJ")*8+COUNTIF(beosztás!$CU128:$DX128,"B1")*1+COUNTIF(beosztás!$CU128:$DX128,"B2")*2+COUNTIF(beosztás!$CU128:$DX128,"B3")*3+COUNTIF(beosztás!$CU128:$DX128,"B5")*5+COUNTIF(beosztás!$CU128:$DX128,"B6")*6+COUNTIF(beosztás!$CU128:$DX128,"B7")*7+COUNTIF(beosztás!$CU128:$DX128,"B8")*8+COUNTIF(beosztás!$CU128:$DX128,"B9")*9+COUNTIF(beosztás!$CU128:$DX128,"B10")*10+COUNTIF(beosztás!$CU128:$DX128,"B11")*11+COUNTIF(beosztás!$CU128:$DX128,"B12")*12+COUNTIF(beosztás!$CU128:$DX128,"BP")*0</f>
        <v>0</v>
      </c>
      <c r="BS126" s="24">
        <f t="shared" si="593"/>
        <v>0</v>
      </c>
      <c r="BT126" s="710">
        <f>IF(C126="",0,alapadatok!$AN$5)</f>
        <v>0</v>
      </c>
      <c r="BU126" s="19">
        <f t="shared" si="594"/>
        <v>0</v>
      </c>
      <c r="BV126" s="741">
        <f t="shared" si="595"/>
        <v>0</v>
      </c>
      <c r="BW126" s="40"/>
      <c r="BX126" s="25">
        <f t="shared" si="596"/>
        <v>0</v>
      </c>
      <c r="BY126" s="24">
        <f t="shared" si="597"/>
        <v>0</v>
      </c>
      <c r="BZ126" s="24">
        <f t="shared" si="598"/>
        <v>0</v>
      </c>
      <c r="CA126" s="24">
        <f t="shared" si="599"/>
        <v>0</v>
      </c>
      <c r="CB126" s="24">
        <f t="shared" si="600"/>
        <v>0</v>
      </c>
      <c r="CC126" s="24">
        <f t="shared" si="601"/>
        <v>0</v>
      </c>
      <c r="CD126" s="24">
        <f t="shared" si="602"/>
        <v>0</v>
      </c>
      <c r="CE126" s="24">
        <f t="shared" si="603"/>
        <v>0</v>
      </c>
      <c r="CF126" s="24">
        <f t="shared" si="604"/>
        <v>0</v>
      </c>
      <c r="CG126" s="24">
        <f t="shared" si="605"/>
        <v>0</v>
      </c>
      <c r="CH126" s="24">
        <f t="shared" si="606"/>
        <v>0</v>
      </c>
      <c r="CI126" s="19">
        <f t="shared" si="607"/>
        <v>0</v>
      </c>
      <c r="CJ126" s="741">
        <f t="shared" si="608"/>
        <v>0</v>
      </c>
      <c r="CK126" s="41"/>
      <c r="CL126" s="709">
        <f>COUNTIF(beosztás!$DY128:$FC128,"DE")*8</f>
        <v>0</v>
      </c>
      <c r="CM126" s="710">
        <f>COUNTIF(beosztás!$DY128:$FC128,"DU")*8</f>
        <v>0</v>
      </c>
      <c r="CN126" s="710">
        <f>COUNTIF(beosztás!$DY128:$FC128,"ÉJ")*8</f>
        <v>0</v>
      </c>
      <c r="CO126" s="710">
        <f>COUNTIF(beosztás!$DY128:$FC128,"N")*12</f>
        <v>0</v>
      </c>
      <c r="CP126" s="710">
        <f>COUNTIF(beosztás!$DY128:$FC128,"é")*12</f>
        <v>0</v>
      </c>
      <c r="CQ126" s="710">
        <f>SUM(beosztás!$DY128:$FC128)</f>
        <v>0</v>
      </c>
      <c r="CR126" s="710">
        <f>COUNTIF(beosztás!$DY128:$FC128,"FÜ")*8</f>
        <v>0</v>
      </c>
      <c r="CS126" s="897">
        <f>(COUNTIF(beosztás!$DY128:$FC128,"SN")*12)+(COUNTIF(beosztás!$DY128:$FC128,"SDE")*8)+(COUNTIF(beosztás!$DY128:$FC128,"SDU")*8)+(COUNTIF(beosztás!$DY128:$FC128,"SÉ")*12)+(COUNTIF(beosztás!$DY128:$FC128,"SÉJ")*8)+(COUNTIF(beosztás!$DY128:$FC128,"S1")*1)+(COUNTIF(beosztás!$DY128:$FC128,"S2")*2)+(COUNTIF(beosztás!$DY128:$FC128,"S3")*3)+(COUNTIF(beosztás!$DY128:$FC128,"S4")*4)+(COUNTIF(beosztás!$DY128:$FC128,"S5")*5)+(COUNTIF(beosztás!$DY128:$FC128,"S6")*6)+(COUNTIF(beosztás!$DY128:$FC128,"S7")*7)+(COUNTIF(beosztás!$DY128:$FC128,"S8")*8)+(COUNTIF(beosztás!$DY128:$FC128,"S9")*9)+(COUNTIF(beosztás!$DY128:$FC128,"S10")*10)+(COUNTIF(beosztás!$DY128:$FC128,"S11")*11)+(COUNTIF(beosztás!$DY128:$FC128,"S12")*12)</f>
        <v>0</v>
      </c>
      <c r="CT126" s="710">
        <f>COUNTIF(beosztás!$DY128:$FC128,"BN")*12+COUNTIF(beosztás!$DY128:$FC128,"BÉ")*12+COUNTIF(beosztás!$DY128:$FC128,"BDE")*8+COUNTIF(beosztás!$DY128:$FC128,"BDU")*8+COUNTIF(beosztás!$DY128:$FC128,"BÉJ")*8+COUNTIF(beosztás!$DY128:$FC128,"B1")*1+COUNTIF(beosztás!$DY128:$FC128,"B2")*2+COUNTIF(beosztás!$DY128:$FC128,"B3")*3+COUNTIF(beosztás!$DY128:$FC128,"B5")*5+COUNTIF(beosztás!$DY128:$FC128,"B6")*6+COUNTIF(beosztás!$DY128:$FC128,"B7")*7+COUNTIF(beosztás!$DY128:$FC128,"B8")*8+COUNTIF(beosztás!$DY128:$FC128,"B9")*9+COUNTIF(beosztás!$DY128:$FC128,"B10")*10+COUNTIF(beosztás!$DY128:$FC128,"B11")*11+COUNTIF(beosztás!$DY128:$FC128,"B12")*12+COUNTIF(beosztás!$DY128:$FC128,"BP")*0</f>
        <v>0</v>
      </c>
      <c r="CU126" s="24">
        <f t="shared" si="609"/>
        <v>0</v>
      </c>
      <c r="CV126" s="710">
        <f>IF(C126="",0,alapadatok!$AN$6)</f>
        <v>0</v>
      </c>
      <c r="CW126" s="19">
        <f t="shared" si="610"/>
        <v>0</v>
      </c>
      <c r="CX126" s="907">
        <f t="shared" si="611"/>
        <v>0</v>
      </c>
      <c r="CY126" s="40"/>
      <c r="CZ126" s="709">
        <f>COUNTIF(beosztás!$FD128:$GG128,"DE")*8</f>
        <v>0</v>
      </c>
      <c r="DA126" s="710">
        <f>COUNTIF(beosztás!$FD128:$GG128,"DU")*8</f>
        <v>0</v>
      </c>
      <c r="DB126" s="710">
        <f>COUNTIF(beosztás!$FD128:$GG128,"ÉJ")*8</f>
        <v>0</v>
      </c>
      <c r="DC126" s="710">
        <f>COUNTIF(beosztás!$FD128:$GG128,"N")*12</f>
        <v>0</v>
      </c>
      <c r="DD126" s="710">
        <f>COUNTIF(beosztás!$FD128:$GG128,"É")*12</f>
        <v>0</v>
      </c>
      <c r="DE126" s="710">
        <f>SUM(beosztás!$FD128:$GG128)</f>
        <v>0</v>
      </c>
      <c r="DF126" s="897">
        <f>(COUNTIF(beosztás!$FD128:$GG128,"SN")*12)+(COUNTIF(beosztás!$FD128:$GG128,"SDE")*8)+(COUNTIF(beosztás!$FD128:$GG128,"SDU")*8)+(COUNTIF(beosztás!$FD128:$GG128,"SÉ")*12)+(COUNTIF(beosztás!$FD128:$GG128,"SÉJ")*8)+(COUNTIF(beosztás!$FD128:$GG128,"S1")*1)+(COUNTIF(beosztás!$FD128:$GG128,"S2")*2)+(COUNTIF(beosztás!$FD128:$GG128,"S3")*3)+(COUNTIF(beosztás!$FD128:$GG128,"S4")*4)+(COUNTIF(beosztás!$FD128:$GG128,"S5")*5)+(COUNTIF(beosztás!$FD128:$GG128,"S6")*6)+(COUNTIF(beosztás!$FD128:$GG128,"S7")*7)+(COUNTIF(beosztás!$FD128:$GG128,"S8")*8)+(COUNTIF(beosztás!$FD128:$GG128,"S9")*9)+(COUNTIF(beosztás!$FD128:$GG128,"S10")*10)+(COUNTIF(beosztás!$FD128:$GG128,"S11")*11)+(COUNTIF(beosztás!$FD128:$GG128,"S12")*12)</f>
        <v>0</v>
      </c>
      <c r="DG126" s="710">
        <f>COUNTIF(beosztás!$FD128:$GG128,"FÜ")*8</f>
        <v>0</v>
      </c>
      <c r="DH126" s="710">
        <f>COUNTIF(beosztás!$FD128:$GG128,"BN")*12+COUNTIF(beosztás!$FD128:$GG128,"BÉ")*12+COUNTIF(beosztás!$FD128:$GG128,"BDE")*8+COUNTIF(beosztás!$FD128:$GG128,"BDU")*8+COUNTIF(beosztás!$FD128:$GG128,"BÉJ")*8+COUNTIF(beosztás!$FD128:$GG128,"B1")*1+COUNTIF(beosztás!$FD128:$GG128,"B2")*2+COUNTIF(beosztás!$FD128:$GG128,"B3")*3+COUNTIF(beosztás!$FD128:$GG128,"B5")*5+COUNTIF(beosztás!$FD128:$GG128,"B6")*6+COUNTIF(beosztás!$FD128:$GG128,"B7")*7+COUNTIF(beosztás!$FD128:$GG128,"B8")*8+COUNTIF(beosztás!$FD128:$GG128,"B9")*9+COUNTIF(beosztás!$FD128:$GG128,"B10")*10+COUNTIF(beosztás!$FD128:$GG128,"B11")*11+COUNTIF(beosztás!$FD128:$GG128,"B12")*12+COUNTIF(beosztás!$FD128:$GG128,"BP")*0</f>
        <v>0</v>
      </c>
      <c r="DI126" s="24">
        <f t="shared" si="612"/>
        <v>0</v>
      </c>
      <c r="DJ126" s="710">
        <f>IF(C126="",0,alapadatok!$AN$7)</f>
        <v>0</v>
      </c>
      <c r="DK126" s="19">
        <f t="shared" si="613"/>
        <v>0</v>
      </c>
      <c r="DL126" s="741">
        <f t="shared" si="614"/>
        <v>0</v>
      </c>
      <c r="DM126" s="40"/>
      <c r="DN126" s="25">
        <f t="shared" si="615"/>
        <v>0</v>
      </c>
      <c r="DO126" s="24">
        <f t="shared" si="616"/>
        <v>0</v>
      </c>
      <c r="DP126" s="24">
        <f t="shared" si="617"/>
        <v>0</v>
      </c>
      <c r="DQ126" s="24">
        <f t="shared" si="618"/>
        <v>0</v>
      </c>
      <c r="DR126" s="24">
        <f t="shared" si="619"/>
        <v>0</v>
      </c>
      <c r="DS126" s="24">
        <f t="shared" si="620"/>
        <v>0</v>
      </c>
      <c r="DT126" s="24">
        <f t="shared" si="621"/>
        <v>0</v>
      </c>
      <c r="DU126" s="24">
        <f t="shared" si="622"/>
        <v>0</v>
      </c>
      <c r="DV126" s="24">
        <f t="shared" si="623"/>
        <v>0</v>
      </c>
      <c r="DW126" s="24">
        <f t="shared" si="624"/>
        <v>0</v>
      </c>
      <c r="DX126" s="24">
        <f t="shared" si="625"/>
        <v>0</v>
      </c>
      <c r="DY126" s="19">
        <f t="shared" si="626"/>
        <v>0</v>
      </c>
      <c r="DZ126" s="907">
        <f t="shared" si="627"/>
        <v>0</v>
      </c>
      <c r="EA126" s="41"/>
      <c r="EB126" s="709">
        <f>COUNTIF(beosztás!$GH128:$HL128,"DE")*8</f>
        <v>0</v>
      </c>
      <c r="EC126" s="710">
        <f>COUNTIF(beosztás!$GH128:$HL128,"DU")*8</f>
        <v>0</v>
      </c>
      <c r="ED126" s="710">
        <f>COUNTIF(beosztás!$GH128:$HL128,"ÉJ")*8</f>
        <v>0</v>
      </c>
      <c r="EE126" s="710">
        <f>COUNTIF(beosztás!$GH128:$HL128,"N")*12</f>
        <v>0</v>
      </c>
      <c r="EF126" s="710">
        <f>COUNTIF(beosztás!$GH128:$HL128,"é")*12</f>
        <v>0</v>
      </c>
      <c r="EG126" s="710">
        <f>SUM(beosztás!$GH128:$HL128)</f>
        <v>0</v>
      </c>
      <c r="EH126" s="710">
        <f>COUNTIF(beosztás!$GH128:$HL128,"FÜ")*8</f>
        <v>0</v>
      </c>
      <c r="EI126" s="897">
        <f>(COUNTIF(beosztás!$GH128:$HL128,"SN")*12)+(COUNTIF(beosztás!$GH128:$HL128,"SDE")*8)+(COUNTIF(beosztás!$GH128:$HL128,"SDU")*8)+(COUNTIF(beosztás!$GH128:$HL128,"SÉ")*12)+(COUNTIF(beosztás!$GH128:$HL128,"SÉJ")*8)+(COUNTIF(beosztás!$GH128:$HL128,"S1")*1)+(COUNTIF(beosztás!$GH128:$HL128,"S2")*2)+(COUNTIF(beosztás!$GH128:$HL128,"S3")*3)+(COUNTIF(beosztás!$GH128:$HL128,"S4")*4)+(COUNTIF(beosztás!$GH128:$HL128,"S5")*5)+(COUNTIF(beosztás!$GH128:$HL128,"S6")*6)+(COUNTIF(beosztás!$GH128:$HL128,"S7")*7)+(COUNTIF(beosztás!$GH128:$HL128,"S8")*8)+(COUNTIF(beosztás!$GH128:$HL128,"S9")*9)+(COUNTIF(beosztás!$GH128:$HL128,"S10")*10)+(COUNTIF(beosztás!$GH128:$HL128,"S11")*11)+(COUNTIF(beosztás!$GH128:$HL128,"S12")*12)</f>
        <v>0</v>
      </c>
      <c r="EJ126" s="710">
        <f>COUNTIF(beosztás!$GH128:$HL128,"BN")*12+COUNTIF(beosztás!$GH128:$HL128,"BÉ")*12+COUNTIF(beosztás!$GH128:$HL128,"BDE")*8+COUNTIF(beosztás!$GH128:$HL128,"BDU")*8+COUNTIF(beosztás!$GH128:$HL128,"BÉJ")*8+COUNTIF(beosztás!$GH128:$HL128,"B1")*1+COUNTIF(beosztás!$GH128:$HL128,"B2")*2+COUNTIF(beosztás!$GH128:$HL128,"B3")*3+COUNTIF(beosztás!$GH128:$HL128,"B5")*5+COUNTIF(beosztás!$GH128:$HL128,"B6")*6+COUNTIF(beosztás!$GH128:$HL128,"B7")*7+COUNTIF(beosztás!$GH128:$HL128,"B8")*8+COUNTIF(beosztás!$GH128:$HL128,"B9")*9+COUNTIF(beosztás!$GH128:$HL128,"B10")*10+COUNTIF(beosztás!$GH128:$HL128,"B11")*11+COUNTIF(beosztás!$GH128:$HL128,"B12")*12+COUNTIF(beosztás!$GH128:$HL128,"BP")*0</f>
        <v>0</v>
      </c>
      <c r="EK126" s="24">
        <f t="shared" si="628"/>
        <v>0</v>
      </c>
      <c r="EL126" s="710">
        <f>IF(C126="",0,alapadatok!$AN$8)</f>
        <v>0</v>
      </c>
      <c r="EM126" s="19">
        <f t="shared" si="629"/>
        <v>0</v>
      </c>
      <c r="EN126" s="907">
        <f t="shared" si="630"/>
        <v>0</v>
      </c>
      <c r="EO126" s="40"/>
      <c r="EP126" s="709">
        <f>COUNTIF(beosztás!$HM128:$IQ128,"DE")*8</f>
        <v>0</v>
      </c>
      <c r="EQ126" s="710">
        <f>COUNTIF(beosztás!$HM128:$IQ128,"DU")*8</f>
        <v>0</v>
      </c>
      <c r="ER126" s="710">
        <f>COUNTIF(beosztás!$HM128:$IQ128,"ÉJ")*8</f>
        <v>0</v>
      </c>
      <c r="ES126" s="710">
        <f>COUNTIF(beosztás!$HM128:$IQ128,"N")*12</f>
        <v>0</v>
      </c>
      <c r="ET126" s="710">
        <f>COUNTIF(beosztás!$HM128:$IQ128,"É")*12</f>
        <v>0</v>
      </c>
      <c r="EU126" s="710">
        <f>SUM(beosztás!$HM128:$IQ128)</f>
        <v>0</v>
      </c>
      <c r="EV126" s="897">
        <f>(COUNTIF(beosztás!$HM128:$IQ128,"SN")*12)+(COUNTIF(beosztás!$HM128:$IQ128,"SDE")*8)+(COUNTIF(beosztás!$HM128:$IQ128,"SDU")*8)+(COUNTIF(beosztás!$HM128:$IQ128,"SÉ")*12)+(COUNTIF(beosztás!$HM128:$IQ128,"SÉJ")*8)+(COUNTIF(beosztás!$HM128:$IQ128,"S1")*1)+(COUNTIF(beosztás!$HM128:$IQ128,"S2")*2)+(COUNTIF(beosztás!$HM128:$IQ128,"S3")*3)+(COUNTIF(beosztás!$HM128:$IQ128,"S4")*4)+(COUNTIF(beosztás!$HM128:$IQ128,"S5")*5)+(COUNTIF(beosztás!$HM128:$IQ128,"S6")*6)+(COUNTIF(beosztás!$HM128:$IQ128,"S7")*7)+(COUNTIF(beosztás!$HM128:$IQ128,"S8")*8)+(COUNTIF(beosztás!$HM128:$IQ128,"S9")*9)+(COUNTIF(beosztás!$HM128:$IQ128,"S10")*10)+(COUNTIF(beosztás!$HM128:$IQ128,"S11")*11)+(COUNTIF(beosztás!$HM128:$IQ128,"S12")*12)</f>
        <v>0</v>
      </c>
      <c r="EW126" s="710">
        <f>COUNTIF(beosztás!$HM128:$IQ128,"FÜ")*8</f>
        <v>0</v>
      </c>
      <c r="EX126" s="710">
        <f>COUNTIF(beosztás!$HM128:$IQ128,"BN")*12+COUNTIF(beosztás!$HM128:$IQ128,"BÉ")*12+COUNTIF(beosztás!$HM128:$IQ128,"BDE")*8+COUNTIF(beosztás!$HM128:$IQ128,"BDU")*8+COUNTIF(beosztás!$HM128:$IQ128,"BÉJ")*8+COUNTIF(beosztás!$HM128:$IQ128,"B1")*1+COUNTIF(beosztás!$HM128:$IQ128,"B2")*2+COUNTIF(beosztás!$HM128:$IQ128,"B3")*3+COUNTIF(beosztás!$HM128:$IQ128,"B5")*5+COUNTIF(beosztás!$HM128:$IQ128,"B6")*6+COUNTIF(beosztás!$HM128:$IQ128,"B7")*7+COUNTIF(beosztás!$HM128:$IQ128,"B8")*8+COUNTIF(beosztás!$HM128:$IQ128,"B9")*9+COUNTIF(beosztás!$HM128:$IQ128,"B10")*10+COUNTIF(beosztás!$HM128:$IQ128,"B11")*11+COUNTIF(beosztás!$HM128:$IQ128,"B12")*12+COUNTIF(beosztás!$HM128:$IQ128,"BP")*0</f>
        <v>0</v>
      </c>
      <c r="EY126" s="24">
        <f t="shared" si="631"/>
        <v>0</v>
      </c>
      <c r="EZ126" s="710">
        <f>IF(C126="",0,alapadatok!$AN$9)</f>
        <v>0</v>
      </c>
      <c r="FA126" s="19">
        <f t="shared" si="632"/>
        <v>0</v>
      </c>
      <c r="FB126" s="907">
        <f t="shared" si="633"/>
        <v>0</v>
      </c>
      <c r="FC126" s="40"/>
      <c r="FD126" s="25">
        <f t="shared" si="634"/>
        <v>0</v>
      </c>
      <c r="FE126" s="24">
        <f t="shared" si="635"/>
        <v>0</v>
      </c>
      <c r="FF126" s="24">
        <f t="shared" si="636"/>
        <v>0</v>
      </c>
      <c r="FG126" s="24">
        <f t="shared" si="637"/>
        <v>0</v>
      </c>
      <c r="FH126" s="24">
        <f t="shared" si="638"/>
        <v>0</v>
      </c>
      <c r="FI126" s="24">
        <f t="shared" si="639"/>
        <v>0</v>
      </c>
      <c r="FJ126" s="24">
        <f t="shared" si="640"/>
        <v>0</v>
      </c>
      <c r="FK126" s="24">
        <f t="shared" si="641"/>
        <v>0</v>
      </c>
      <c r="FL126" s="24">
        <f t="shared" si="642"/>
        <v>0</v>
      </c>
      <c r="FM126" s="24">
        <f t="shared" si="643"/>
        <v>0</v>
      </c>
      <c r="FN126" s="24">
        <f t="shared" si="644"/>
        <v>0</v>
      </c>
      <c r="FO126" s="19">
        <f t="shared" si="645"/>
        <v>0</v>
      </c>
      <c r="FP126" s="907">
        <f t="shared" si="646"/>
        <v>0</v>
      </c>
      <c r="FQ126" s="41"/>
      <c r="FR126" s="709">
        <f>COUNTIF(beosztás!$IR128:$JU128,"DE")*8</f>
        <v>0</v>
      </c>
      <c r="FS126" s="710">
        <f>COUNTIF(beosztás!$IR128:$JU128,"DU")*8</f>
        <v>0</v>
      </c>
      <c r="FT126" s="710">
        <f>COUNTIF(beosztás!$IR128:$JU128,"ÉJ")*8</f>
        <v>0</v>
      </c>
      <c r="FU126" s="710">
        <f>COUNTIF(beosztás!$IR128:$JU128,"N")*12</f>
        <v>0</v>
      </c>
      <c r="FV126" s="710">
        <f>COUNTIF(beosztás!$IR128:$JU128,"é")*12</f>
        <v>0</v>
      </c>
      <c r="FW126" s="710">
        <f>SUM(beosztás!$IR128:$JU128)</f>
        <v>0</v>
      </c>
      <c r="FX126" s="710">
        <f>COUNTIF(beosztás!$IR128:$JU128,"FÜ")*8</f>
        <v>0</v>
      </c>
      <c r="FY126" s="897">
        <f>(COUNTIF(beosztás!$IR128:$JU128,"SN")*12)+(COUNTIF(beosztás!$IR128:$JU128,"SDE")*8)+(COUNTIF(beosztás!$IR128:$JU128,"SDU")*8)+(COUNTIF(beosztás!$IR128:$JU128,"SÉ")*12)+(COUNTIF(beosztás!$IR128:$JU128,"SÉJ")*8)+(COUNTIF(beosztás!$IR128:$JU128,"S1")*1)+(COUNTIF(beosztás!$IR128:$JU128,"S2")*2)+(COUNTIF(beosztás!$IR128:$JU128,"S3")*3)+(COUNTIF(beosztás!$IR128:$JU128,"S4")*4)+(COUNTIF(beosztás!$IR128:$JU128,"S5")*5)+(COUNTIF(beosztás!$IR128:$JU128,"S6")*6)+(COUNTIF(beosztás!$IR128:$JU128,"S7")*7)+(COUNTIF(beosztás!$IR128:$JU128,"S8")*8)+(COUNTIF(beosztás!$IR128:$JU128,"S9")*9)+(COUNTIF(beosztás!$IR128:$JU128,"S10")*10)+(COUNTIF(beosztás!$IR128:$JU128,"S11")*11)+(COUNTIF(beosztás!$IR128:$JU128,"S12")*12)</f>
        <v>0</v>
      </c>
      <c r="FZ126" s="710">
        <f>COUNTIF(beosztás!$IR128:$JU128,"BN")*12+COUNTIF(beosztás!$IR128:$JU128,"BÉ")*12+COUNTIF(beosztás!$IR128:$JU128,"BDE")*8+COUNTIF(beosztás!$IR128:$JU128,"BDU")*8+COUNTIF(beosztás!$IR128:$JU128,"BÉJ")*8+COUNTIF(beosztás!$IR128:$JU128,"B1")*1+COUNTIF(beosztás!$IR128:$JU128,"B2")*2+COUNTIF(beosztás!$IR128:$JU128,"B3")*3+COUNTIF(beosztás!$IR128:$JU128,"B5")*5+COUNTIF(beosztás!$IR128:$JU128,"B6")*6+COUNTIF(beosztás!$IR128:$JU128,"B7")*7+COUNTIF(beosztás!$IR128:$JU128,"B8")*8+COUNTIF(beosztás!$IR128:$JU128,"B9")*9+COUNTIF(beosztás!$IR128:$JU128,"B10")*10+COUNTIF(beosztás!$IR128:$JU128,"B11")*11+COUNTIF(beosztás!$IR128:$JU128,"B12")*12+COUNTIF(beosztás!$IR128:$JU128,"BP")*0</f>
        <v>0</v>
      </c>
      <c r="GA126" s="24">
        <f t="shared" si="647"/>
        <v>0</v>
      </c>
      <c r="GB126" s="710">
        <f>IF(C126="",0,alapadatok!$AN$10)</f>
        <v>0</v>
      </c>
      <c r="GC126" s="19">
        <f t="shared" si="648"/>
        <v>0</v>
      </c>
      <c r="GD126" s="907">
        <f t="shared" si="649"/>
        <v>0</v>
      </c>
      <c r="GE126" s="42"/>
      <c r="GF126" s="709">
        <f>COUNTIF(beosztás!$JV128:$KZ128,"DE")*8</f>
        <v>0</v>
      </c>
      <c r="GG126" s="710">
        <f>COUNTIF(beosztás!$JV128:$KZ128,"DU")*8</f>
        <v>0</v>
      </c>
      <c r="GH126" s="710">
        <f>COUNTIF(beosztás!$JV128:$KZ128,"ÉJ")*8</f>
        <v>0</v>
      </c>
      <c r="GI126" s="710">
        <f>COUNTIF(beosztás!$JV128:$KZ128,"N")*12</f>
        <v>0</v>
      </c>
      <c r="GJ126" s="710">
        <f>COUNTIF(beosztás!$JV128:$KZ128,"É")*12</f>
        <v>0</v>
      </c>
      <c r="GK126" s="710">
        <f>SUM(beosztás!$JV128:$KZ128)</f>
        <v>0</v>
      </c>
      <c r="GL126" s="897">
        <f>(COUNTIF(beosztás!$JV128:$KZ128,"SN")*12)+(COUNTIF(beosztás!$JV128:$KZ128,"SDE")*8)+(COUNTIF(beosztás!$JV128:$KZ128,"SDU")*8)+(COUNTIF(beosztás!$JV128:$KZ128,"SÉ")*12)+(COUNTIF(beosztás!$JV128:$KZ128,"SÉJ")*8)+(COUNTIF(beosztás!$JV128:$KZ128,"S1")*1)+(COUNTIF(beosztás!$JV128:$KZ128,"S2")*2)+(COUNTIF(beosztás!$JV128:$KZ128,"S3")*3)+(COUNTIF(beosztás!$JV128:$KZ128,"S4")*4)+(COUNTIF(beosztás!$JV128:$KZ128,"S5")*5)+(COUNTIF(beosztás!$JV128:$KZ128,"S6")*6)+(COUNTIF(beosztás!$JV128:$KZ128,"S7")*7)+(COUNTIF(beosztás!$JV128:$KZ128,"S8")*8)+(COUNTIF(beosztás!$JV128:$KZ128,"S9")*9)+(COUNTIF(beosztás!$JV128:$KZ128,"S10")*10)+(COUNTIF(beosztás!$JV128:$KZ128,"S11")*11)+(COUNTIF(beosztás!$JV128:$KZ128,"S12")*12)</f>
        <v>0</v>
      </c>
      <c r="GM126" s="710">
        <f>COUNTIF(beosztás!$JV128:$KZ128,"FÜ")*8</f>
        <v>0</v>
      </c>
      <c r="GN126" s="710">
        <f>COUNTIF(beosztás!$JV128:$KZ128,"BN")*12+COUNTIF(beosztás!$JV128:$KZ128,"BÉ")*12+COUNTIF(beosztás!$JV128:$KZ128,"BDE")*8+COUNTIF(beosztás!$JV128:$KZ128,"BDU")*8+COUNTIF(beosztás!$JV128:$KZ128,"BÉJ")*8+COUNTIF(beosztás!$JV128:$KZ128,"B1")*1+COUNTIF(beosztás!$JV128:$KZ128,"B2")*2+COUNTIF(beosztás!$JV128:$KZ128,"B3")*3+COUNTIF(beosztás!$JV128:$KZ128,"B5")*5+COUNTIF(beosztás!$JV128:$KZ128,"B6")*6+COUNTIF(beosztás!$JV128:$KZ128,"B7")*7+COUNTIF(beosztás!$JV128:$KZ128,"B8")*8+COUNTIF(beosztás!$JV128:$KZ128,"B9")*9+COUNTIF(beosztás!$JV128:$KZ128,"B10")*10+COUNTIF(beosztás!$JV128:$KZ128,"B11")*11+COUNTIF(beosztás!$JV128:$KZ128,"B12")*12+COUNTIF(beosztás!$JV128:$KZ128,"BP")*0</f>
        <v>0</v>
      </c>
      <c r="GO126" s="24">
        <f t="shared" si="650"/>
        <v>0</v>
      </c>
      <c r="GP126" s="710">
        <f>IF(C126="",0,alapadatok!$AN$11)</f>
        <v>0</v>
      </c>
      <c r="GQ126" s="19">
        <f t="shared" si="651"/>
        <v>0</v>
      </c>
      <c r="GR126" s="907">
        <f t="shared" si="652"/>
        <v>0</v>
      </c>
      <c r="GS126" s="42"/>
      <c r="GT126" s="25">
        <f t="shared" si="653"/>
        <v>0</v>
      </c>
      <c r="GU126" s="24">
        <f t="shared" si="654"/>
        <v>0</v>
      </c>
      <c r="GV126" s="24">
        <f t="shared" si="655"/>
        <v>0</v>
      </c>
      <c r="GW126" s="24">
        <f t="shared" si="656"/>
        <v>0</v>
      </c>
      <c r="GX126" s="24">
        <f t="shared" si="657"/>
        <v>0</v>
      </c>
      <c r="GY126" s="24">
        <f t="shared" si="658"/>
        <v>0</v>
      </c>
      <c r="GZ126" s="24">
        <f t="shared" si="659"/>
        <v>0</v>
      </c>
      <c r="HA126" s="24">
        <f t="shared" si="660"/>
        <v>0</v>
      </c>
      <c r="HB126" s="24">
        <f t="shared" si="661"/>
        <v>0</v>
      </c>
      <c r="HC126" s="24">
        <f t="shared" si="662"/>
        <v>0</v>
      </c>
      <c r="HD126" s="24">
        <f t="shared" si="663"/>
        <v>0</v>
      </c>
      <c r="HE126" s="19">
        <f t="shared" si="664"/>
        <v>0</v>
      </c>
      <c r="HF126" s="907">
        <f t="shared" si="665"/>
        <v>0</v>
      </c>
      <c r="HG126" s="41"/>
      <c r="HH126" s="709">
        <f>COUNTIF(beosztás!$LA128:$MD128,"DE")*8</f>
        <v>0</v>
      </c>
      <c r="HI126" s="710">
        <f>COUNTIF(beosztás!$LA128:$MD128,"DU")*8</f>
        <v>0</v>
      </c>
      <c r="HJ126" s="710">
        <f>COUNTIF(beosztás!$LA128:$MD128,"ÉJ")*8</f>
        <v>0</v>
      </c>
      <c r="HK126" s="710">
        <f>COUNTIF(beosztás!$LA128:$MD128,"N")*12</f>
        <v>0</v>
      </c>
      <c r="HL126" s="710">
        <f>COUNTIF(beosztás!$LA128:$MD128,"é")*12</f>
        <v>0</v>
      </c>
      <c r="HM126" s="710">
        <f>SUM(beosztás!$LA128:$MD128)</f>
        <v>0</v>
      </c>
      <c r="HN126" s="710">
        <f>COUNTIF(beosztás!$LA128:$MD128,"FÜ")*8</f>
        <v>0</v>
      </c>
      <c r="HO126" s="897">
        <f>(COUNTIF(beosztás!$LA128:$MD128,"SN")*12)+(COUNTIF(beosztás!$LA128:$MD128,"SDE")*8)+(COUNTIF(beosztás!$LA128:$MD128,"SDU")*8)+(COUNTIF(beosztás!$LA128:$MD128,"SÉ")*12)+(COUNTIF(beosztás!$LA128:$MD128,"SÉJ")*8)+(COUNTIF(beosztás!$LA128:$MD128,"S1")*1)+(COUNTIF(beosztás!$LA128:$MD128,"S2")*2)+(COUNTIF(beosztás!$LA128:$MD128,"S3")*3)+(COUNTIF(beosztás!$LA128:$MD128,"S4")*4)+(COUNTIF(beosztás!$LA128:$MD128,"S5")*5)+(COUNTIF(beosztás!$LA128:$MD128,"S6")*6)+(COUNTIF(beosztás!$LA128:$MD128,"S7")*7)+(COUNTIF(beosztás!$LA128:$MD128,"S8")*8)+(COUNTIF(beosztás!$LA128:$MD128,"S9")*9)+(COUNTIF(beosztás!$LA128:$MD128,"S10")*10)+(COUNTIF(beosztás!$LA128:$MD128,"S11")*11)+(COUNTIF(beosztás!$LA128:$MD128,"S12")*12)</f>
        <v>0</v>
      </c>
      <c r="HP126" s="710">
        <f>COUNTIF(beosztás!$LA128:$MD128,"BN")*12+COUNTIF(beosztás!$LA128:$MD128,"BÉ")*12+COUNTIF(beosztás!$LA128:$MD128,"BDE")*8+COUNTIF(beosztás!$LA128:$MD128,"BDU")*8+COUNTIF(beosztás!$LA128:$MD128,"BÉJ")*8+COUNTIF(beosztás!$LA128:$MD128,"B1")*1+COUNTIF(beosztás!$LA128:$MD128,"B2")*2+COUNTIF(beosztás!$LA128:$MD128,"B3")*3+COUNTIF(beosztás!$KZ128:$MC128,"B5")*5+COUNTIF(beosztás!$KZ128:$MC128,"B6")*6+COUNTIF(beosztás!$KZ128:$MC128,"B7")*7+COUNTIF(beosztás!$KZ128:$MC128,"B8")*8+COUNTIF(beosztás!$LA128:$MD128,"B9")*9+COUNTIF(beosztás!$LA128:$MD128,"B10")*10+COUNTIF(beosztás!$LA128:$MD128,"B11")*11+COUNTIF(beosztás!$LA128:$MD128,"B12")*12+COUNTIF(beosztás!$LA128:$MD128,"BP")*0</f>
        <v>0</v>
      </c>
      <c r="HQ126" s="24">
        <f t="shared" si="666"/>
        <v>0</v>
      </c>
      <c r="HR126" s="710">
        <f>IF(C126="",0,alapadatok!$AN$12)</f>
        <v>0</v>
      </c>
      <c r="HS126" s="19">
        <f t="shared" si="667"/>
        <v>0</v>
      </c>
      <c r="HT126" s="907">
        <f t="shared" si="668"/>
        <v>0</v>
      </c>
      <c r="HU126" s="42"/>
      <c r="HV126" s="709">
        <f>COUNTIF(beosztás!$ME128:$NI128,"DE")*8</f>
        <v>0</v>
      </c>
      <c r="HW126" s="710">
        <f>COUNTIF(beosztás!$ME128:$NI128,"DU")*8</f>
        <v>0</v>
      </c>
      <c r="HX126" s="710">
        <f>COUNTIF(beosztás!$ME128:$NI128,"ÉJ")*8</f>
        <v>0</v>
      </c>
      <c r="HY126" s="710">
        <f>COUNTIF(beosztás!$ME128:$NI128,"N")*12</f>
        <v>0</v>
      </c>
      <c r="HZ126" s="710">
        <f>COUNTIF(beosztás!$ME128:$NI128,"É")*12</f>
        <v>0</v>
      </c>
      <c r="IA126" s="710">
        <f>SUM(beosztás!$ME128:$NI128)</f>
        <v>0</v>
      </c>
      <c r="IB126" s="710">
        <f>(COUNTIF(beosztás!$ME128:$NI128,"SN")*12)+(COUNTIF(beosztás!$ME128:$NI128,"SDE")*8)+(COUNTIF(beosztás!$ME128:$NI128,"SDU")*8)+(COUNTIF(beosztás!$ME128:$NI128,"SÉ")*12)+(COUNTIF(beosztás!$ME128:$NI128,"SÉJ")*8)+(COUNTIF(beosztás!$ME128:$NI128,"S1")*1)+(COUNTIF(beosztás!$ME128:$NI128,"S2")*2)+(COUNTIF(beosztás!$ME128:$NI128,"S3")*3)+(COUNTIF(beosztás!$ME128:$NI128,"S4")*4)+(COUNTIF(beosztás!$ME128:$NI128,"S5")*5)+(COUNTIF(beosztás!$ME128:$NI128,"S6")*6)+(COUNTIF(beosztás!$ME128:$NI128,"S7")*7)+(COUNTIF(beosztás!$ME128:$NI128,"S8")*8)+(COUNTIF(beosztás!$ME128:$NI128,"S9")*9)+(COUNTIF(beosztás!$ME128:$NI128,"S10")*10)+(COUNTIF(beosztás!$ME128:$NI128,"S11")*11)+(COUNTIF(beosztás!$ME128:$NI128,"S12")*12)</f>
        <v>0</v>
      </c>
      <c r="IC126" s="710">
        <f>COUNTIF(beosztás!$ME128:$NI128,"FÜ")*8</f>
        <v>0</v>
      </c>
      <c r="ID126" s="710">
        <f>COUNTIF(beosztás!$ME128:$NI128,"BN")*12+COUNTIF(beosztás!$ME128:$NI128,"BÉ")*12+COUNTIF(beosztás!$ME128:$NI128,"BDE")*8+COUNTIF(beosztás!$ME128:$NI128,"BDU")*8+COUNTIF(beosztás!$ME128:$NI128,"BÉJ")*8+COUNTIF(beosztás!$ME128:$NI128,"B1")*1+COUNTIF(beosztás!$ME128:$NI128,"B2")*2+COUNTIF(beosztás!$ME128:$NI128,"B3")*3+COUNTIF(beosztás!$ME128:$NI128,"B5")*5+COUNTIF(beosztás!$ME128:$NI128,"B6")*6+COUNTIF(beosztás!$ME128:$NI128,"B7")*7+COUNTIF(beosztás!$ME128:$NI128,"B8")*8+COUNTIF(beosztás!$ME128:$NI128,"B9")*9+COUNTIF(beosztás!$ME128:$NI128,"B10")*10+COUNTIF(beosztás!$ME128:$NI128,"B11")*11+COUNTIF(beosztás!$ME128:$NI128,"B12")*12+COUNTIF(beosztás!$ME128:$NI128,"BP")*0</f>
        <v>0</v>
      </c>
      <c r="IE126" s="24">
        <f t="shared" si="669"/>
        <v>0</v>
      </c>
      <c r="IF126" s="710">
        <f>IF(C126="",0,alapadatok!$AN$13)</f>
        <v>0</v>
      </c>
      <c r="IG126" s="19">
        <f t="shared" si="670"/>
        <v>0</v>
      </c>
      <c r="IH126" s="741">
        <f t="shared" si="671"/>
        <v>0</v>
      </c>
      <c r="II126" s="42"/>
      <c r="IJ126" s="25">
        <f t="shared" si="672"/>
        <v>0</v>
      </c>
      <c r="IK126" s="24">
        <f t="shared" si="673"/>
        <v>0</v>
      </c>
      <c r="IL126" s="24">
        <f t="shared" si="674"/>
        <v>0</v>
      </c>
      <c r="IM126" s="24">
        <f t="shared" si="675"/>
        <v>0</v>
      </c>
      <c r="IN126" s="24">
        <f t="shared" si="676"/>
        <v>0</v>
      </c>
      <c r="IO126" s="24">
        <f t="shared" si="677"/>
        <v>0</v>
      </c>
      <c r="IP126" s="24">
        <f t="shared" si="678"/>
        <v>0</v>
      </c>
      <c r="IQ126" s="24">
        <f t="shared" si="679"/>
        <v>0</v>
      </c>
      <c r="IR126" s="24">
        <f t="shared" si="680"/>
        <v>0</v>
      </c>
      <c r="IS126" s="24">
        <f t="shared" si="681"/>
        <v>0</v>
      </c>
      <c r="IT126" s="24">
        <f t="shared" si="682"/>
        <v>0</v>
      </c>
      <c r="IU126" s="19">
        <f t="shared" si="683"/>
        <v>0</v>
      </c>
      <c r="IV126" s="907">
        <f t="shared" si="684"/>
        <v>0</v>
      </c>
      <c r="IW126" s="43"/>
      <c r="JF126" s="21"/>
      <c r="JG126" s="21"/>
    </row>
    <row r="127" spans="1:267" ht="15.75" hidden="1" thickBot="1" x14ac:dyDescent="0.3">
      <c r="A127" s="66">
        <f>IF(beosztás!A129=0,"",beosztás!A129)</f>
        <v>14</v>
      </c>
      <c r="B127" s="63" t="str">
        <f>IF(beosztás!B129=0,"",beosztás!B129)</f>
        <v/>
      </c>
      <c r="C127" s="64" t="str">
        <f>IF(beosztás!C129=0,"",beosztás!C129)</f>
        <v/>
      </c>
      <c r="D127" s="65" t="str">
        <f>IF(beosztás!D129=0,"",beosztás!D129)</f>
        <v/>
      </c>
      <c r="E127" s="18"/>
      <c r="F127" s="709">
        <f>COUNTIF(beosztás!$I129:$AM129,"DE")*8</f>
        <v>0</v>
      </c>
      <c r="G127" s="710">
        <f>COUNTIF(beosztás!$I129:$AM129,"DU")*8</f>
        <v>0</v>
      </c>
      <c r="H127" s="710">
        <f>COUNTIF(beosztás!$I129:$AM129,"ÉJ")*8</f>
        <v>0</v>
      </c>
      <c r="I127" s="710">
        <f>COUNTIF(beosztás!$I129:$AM129,"N")*12</f>
        <v>0</v>
      </c>
      <c r="J127" s="710">
        <f>COUNTIF(beosztás!$I129:$AM129,"é")*12</f>
        <v>0</v>
      </c>
      <c r="K127" s="710">
        <f>SUM(beosztás!$I129:$AM129)</f>
        <v>0</v>
      </c>
      <c r="L127" s="710">
        <f>COUNTIF(beosztás!$I129:$AM129,"FÜ")*8</f>
        <v>0</v>
      </c>
      <c r="M127" s="710">
        <f>(COUNTIF(beosztás!$I129:$AM129,"SN")*12)+(COUNTIF(beosztás!$I129:$AM129,"SDE")*8)+(COUNTIF(beosztás!$I129:$AM129,"SDU")*8)+(COUNTIF(beosztás!$I129:$AM129,"S1")*1)+(COUNTIF(beosztás!$I129:$AM129,"S2")*2)+(COUNTIF(beosztás!$I129:$AM129,"S3")*3)+(COUNTIF(beosztás!$I129:$AM129,"S4")*4)+(COUNTIF(beosztás!$I129:$AM129,"S5")*5)+(COUNTIF(beosztás!$I129:$AM129,"S6")*6)+(COUNTIF(beosztás!$I129:$AM129,"S7")*7)+(COUNTIF(beosztás!$I129:$AM129,"S8")*8)+(COUNTIF(beosztás!$I129:$AM129,"S9")*9)+(COUNTIF(beosztás!$I129:$AM129,"S10")*10)+(COUNTIF(beosztás!$I129:$AM129,"S11")*11)+(COUNTIF(beosztás!$I129:$AM129,"S12")*12)+(COUNTIF(beosztás!$I129:$AM129,"SÉ")*12)+(COUNTIF(beosztás!$I129:$AM129,"SÉJ")*8)</f>
        <v>0</v>
      </c>
      <c r="N127" s="710">
        <f>COUNTIF(beosztás!$I129:$AM129,"BN")*12+COUNTIF(beosztás!$I129:$AM129,"BÉ")*12+COUNTIF(beosztás!$I129:$AM129,"BDE")*8+COUNTIF(beosztás!$I129:$AM129,"BDU")*8+COUNTIF(beosztás!$I129:$AM129,"BÉJ")*8+COUNTIF(beosztás!$I129:$AM129,"B1")*1+COUNTIF(beosztás!$I129:$AM129,"B2")*2+COUNTIF(beosztás!$I129:$AM129,"B3")*3+COUNTIF(beosztás!$I129:$AM129,"B5")*5+COUNTIF(beosztás!$I129:$AM129,"B6")*6+COUNTIF(beosztás!$I129:$AM129,"B7")*7+COUNTIF(beosztás!$I129:$AM129,"B8")*8+COUNTIF(beosztás!$I129:$AM129,"B9")*9+COUNTIF(beosztás!$I129:$AM129,"B10")*10+COUNTIF(beosztás!$I129:$AM129,"B11")*11+COUNTIF(beosztás!$I129:$AM129,"B12")*12+COUNTIF(beosztás!$I129:$AM129,"BP")*0</f>
        <v>0</v>
      </c>
      <c r="O127" s="24">
        <f t="shared" si="576"/>
        <v>0</v>
      </c>
      <c r="P127" s="710">
        <f>IF(C127="",0,alapadatok!$AN$2)</f>
        <v>0</v>
      </c>
      <c r="Q127" s="19">
        <f t="shared" si="577"/>
        <v>0</v>
      </c>
      <c r="R127" s="741">
        <f t="shared" si="578"/>
        <v>0</v>
      </c>
      <c r="S127" s="40"/>
      <c r="T127" s="709">
        <f>COUNTIF(beosztás!$AN129:$BO129,"DE")*8</f>
        <v>0</v>
      </c>
      <c r="U127" s="710">
        <f>COUNTIF(beosztás!$AN129:$BO129,"DU")*8</f>
        <v>0</v>
      </c>
      <c r="V127" s="710">
        <f>COUNTIF(beosztás!$AN129:$BO129,"ÉJ")*8</f>
        <v>0</v>
      </c>
      <c r="W127" s="710">
        <f>COUNTIF(beosztás!$AN129:$BO129,"N")*12</f>
        <v>0</v>
      </c>
      <c r="X127" s="710">
        <f>COUNTIF(beosztás!$AN129:$BO129,"É")*12</f>
        <v>0</v>
      </c>
      <c r="Y127" s="710">
        <f>SUM(beosztás!$AN129:$BO129)</f>
        <v>0</v>
      </c>
      <c r="Z127" s="710">
        <f>(COUNTIF(beosztás!$AN129:$BO129,"SN")*12)+(COUNTIF(beosztás!$AN129:$BO129,"SDE")*8)+(COUNTIF(beosztás!$AN129:$BO129,"SDU")*8)+(COUNTIF(beosztás!$AN129:$BO129,"SÉ")*12)+(COUNTIF(beosztás!$AN129:$BO129,"SÉJ")*8)+(COUNTIF(beosztás!$AN129:$BO129,"S1")*1)+(COUNTIF(beosztás!$AN129:$BO129,"S2")*2)+(COUNTIF(beosztás!$AN129:$BO129,"S3")*3)+(COUNTIF(beosztás!$AN129:$BO129,"S4")*4)+(COUNTIF(beosztás!$AN129:$BO129,"S5")*5)+(COUNTIF(beosztás!$AN129:$BO129,"S6")*6)+(COUNTIF(beosztás!$AN129:$BO129,"S7")*7)+(COUNTIF(beosztás!$AN129:$BO129,"S8")*8)+(COUNTIF(beosztás!$AN129:$BO129,"S9")*9)+(COUNTIF(beosztás!$AN129:$BO129,"S10")*10)+(COUNTIF(beosztás!$AN129:$BO129,"S11")*11)+(COUNTIF(beosztás!$AN129:$BO129,"S12")*12)</f>
        <v>0</v>
      </c>
      <c r="AA127" s="710">
        <f>COUNTIF(beosztás!$AN129:$BO129,"FÜ")*8</f>
        <v>0</v>
      </c>
      <c r="AB127" s="710">
        <f>COUNTIF(beosztás!$AN129:$BO129,"BN")*12+COUNTIF(beosztás!$AN129:$BO129,"BÉ")*12+COUNTIF(beosztás!$AN129:$BO129,"BDE")*8+COUNTIF(beosztás!$AN129:$BO129,"BDU")*8+COUNTIF(beosztás!$AN129:$BO129,"BÉJ")*8+COUNTIF(beosztás!$AN129:$BO129,"B1")*1+COUNTIF(beosztás!$AN129:$BO129,"B2")*2+COUNTIF(beosztás!$AN129:$BO129,"B3")*3+COUNTIF(beosztás!$AN129:$BO129,"B5")*5+COUNTIF(beosztás!$AN129:$BO129,"B6")*6+COUNTIF(beosztás!$AN129:$BO129,"B7")*7+COUNTIF(beosztás!$AN129:$BO129,"B8")*8+COUNTIF(beosztás!$AN129:$BO129,"B9")*9+COUNTIF(beosztás!$AN129:$BO129,"B10")*10+COUNTIF(beosztás!$AN129:$BO129,"B11")*11+COUNTIF(beosztás!$AN129:$BO129,"B12")*12+COUNTIF(beosztás!$AN129:$BO129,"BP")*0</f>
        <v>0</v>
      </c>
      <c r="AC127" s="24">
        <f t="shared" si="579"/>
        <v>0</v>
      </c>
      <c r="AD127" s="710">
        <f>IF(C127="",0,alapadatok!$AN$3)</f>
        <v>0</v>
      </c>
      <c r="AE127" s="19">
        <f t="shared" si="421"/>
        <v>0</v>
      </c>
      <c r="AF127" s="741">
        <f t="shared" si="580"/>
        <v>0</v>
      </c>
      <c r="AG127" s="40"/>
      <c r="AH127" s="25">
        <f t="shared" si="581"/>
        <v>0</v>
      </c>
      <c r="AI127" s="24">
        <f t="shared" si="582"/>
        <v>0</v>
      </c>
      <c r="AJ127" s="24">
        <f t="shared" si="583"/>
        <v>0</v>
      </c>
      <c r="AK127" s="24">
        <f t="shared" si="584"/>
        <v>0</v>
      </c>
      <c r="AL127" s="24">
        <f t="shared" si="585"/>
        <v>0</v>
      </c>
      <c r="AM127" s="24">
        <f t="shared" si="586"/>
        <v>0</v>
      </c>
      <c r="AN127" s="24">
        <f t="shared" si="587"/>
        <v>0</v>
      </c>
      <c r="AO127" s="24">
        <f t="shared" si="588"/>
        <v>0</v>
      </c>
      <c r="AP127" s="24">
        <f t="shared" si="431"/>
        <v>0</v>
      </c>
      <c r="AQ127" s="24">
        <f t="shared" si="432"/>
        <v>0</v>
      </c>
      <c r="AR127" s="24">
        <f t="shared" si="433"/>
        <v>0</v>
      </c>
      <c r="AS127" s="19">
        <f t="shared" si="434"/>
        <v>0</v>
      </c>
      <c r="AT127" s="741">
        <f t="shared" si="589"/>
        <v>0</v>
      </c>
      <c r="AU127" s="41"/>
      <c r="AV127" s="709">
        <f>COUNTIF(beosztás!$BP129:$CT129,"DE")*8</f>
        <v>0</v>
      </c>
      <c r="AW127" s="710">
        <f>COUNTIF(beosztás!$BP129:$CT129,"DU")*8</f>
        <v>0</v>
      </c>
      <c r="AX127" s="710">
        <f>COUNTIF(beosztás!$BP129:$CT129,"ÉJ")*8</f>
        <v>0</v>
      </c>
      <c r="AY127" s="710">
        <f>COUNTIF(beosztás!$BP129:$CT129,"N")*12</f>
        <v>0</v>
      </c>
      <c r="AZ127" s="710">
        <f>COUNTIF(beosztás!$BP129:$CT129,"é")*12</f>
        <v>0</v>
      </c>
      <c r="BA127" s="710">
        <f>SUM(beosztás!$BP129:$CT129)</f>
        <v>0</v>
      </c>
      <c r="BB127" s="710">
        <f>COUNTIF(beosztás!$BP129:$CT129,"FÜ")*8</f>
        <v>0</v>
      </c>
      <c r="BC127" s="897">
        <f>(COUNTIF(beosztás!$BP129:$CT129,"SN")*12)+(COUNTIF(beosztás!$BP129:$CT129,"SDE")*8)+(COUNTIF(beosztás!$BP129:$CT129,"SDU")*8)+(COUNTIF(beosztás!$BP129:$CT129,"SÉ")*12)+(COUNTIF(beosztás!$BP129:$CT129,"SÉJ")*8)+(COUNTIF(beosztás!$BP129:$CT129,"S1")*1)+(COUNTIF(beosztás!$BP129:$CT129,"S2")*2)+(COUNTIF(beosztás!$BP129:$CT129,"S3")*3)+(COUNTIF(beosztás!$BP129:$CT129,"S4")*4)+(COUNTIF(beosztás!$BP129:$CT129,"S5")*5)+(COUNTIF(beosztás!$BP129:$CT129,"S6")*6)+(COUNTIF(beosztás!$BP129:$CT129,"S7")*7)+(COUNTIF(beosztás!$BP129:$CT129,"S8")*8)+(COUNTIF(beosztás!$BP129:$CT129,"S9")*9)+(COUNTIF(beosztás!$BP129:$CT129,"S10")*10)+(COUNTIF(beosztás!$BP129:$CT129,"S11")*11)+(COUNTIF(beosztás!$BP129:$CT129,"S12")*12)</f>
        <v>0</v>
      </c>
      <c r="BD127" s="710">
        <f>COUNTIF(beosztás!$BP129:$CT129,"BN")*12+COUNTIF(beosztás!$BP129:$CT129,"BÉ")*12+COUNTIF(beosztás!$BP129:$CT129,"BDE")*8+COUNTIF(beosztás!$BP129:$CT129,"BDU")*8+COUNTIF(beosztás!$BP129:$CT129,"BÉJ")*8+COUNTIF(beosztás!$BP129:$CT129,"B1")*1+COUNTIF(beosztás!$BP129:$CT129,"B2")*2+COUNTIF(beosztás!$BP129:$CT129,"B3")*3+COUNTIF(beosztás!$BP129:$CT129,"B5")*5+COUNTIF(beosztás!$BP129:$CT129,"B6")*6+COUNTIF(beosztás!$BP129:$CT129,"B7")*7+COUNTIF(beosztás!$BP129:$CT129,"B8")*8+COUNTIF(beosztás!$BP129:$CT129,"B9")*9+COUNTIF(beosztás!$BP129:$CT129,"B10")*10+COUNTIF(beosztás!$BP129:$CT129,"B11")*11+COUNTIF(beosztás!$BP129:$CT129,"B12")*12+COUNTIF(beosztás!$BP129:$CT129,"BP")*0</f>
        <v>0</v>
      </c>
      <c r="BE127" s="24">
        <f t="shared" si="590"/>
        <v>0</v>
      </c>
      <c r="BF127" s="710">
        <f>IF(C127="",0,alapadatok!$AN$4)</f>
        <v>0</v>
      </c>
      <c r="BG127" s="19">
        <f t="shared" si="591"/>
        <v>0</v>
      </c>
      <c r="BH127" s="741">
        <f t="shared" si="592"/>
        <v>0</v>
      </c>
      <c r="BI127" s="40"/>
      <c r="BJ127" s="709">
        <f>COUNTIF(beosztás!$CU129:$DX129,"DE")*8</f>
        <v>0</v>
      </c>
      <c r="BK127" s="710">
        <f>COUNTIF(beosztás!$CU129:$DX129,"DU")*8</f>
        <v>0</v>
      </c>
      <c r="BL127" s="710">
        <f>COUNTIF(beosztás!$CU129:$DX129,"ÉJ")*8</f>
        <v>0</v>
      </c>
      <c r="BM127" s="710">
        <f>COUNTIF(beosztás!$CU129:$DX129,"N")*12</f>
        <v>0</v>
      </c>
      <c r="BN127" s="710">
        <f>COUNTIF(beosztás!$CU129:$DX129,"É")*12</f>
        <v>0</v>
      </c>
      <c r="BO127" s="710">
        <f>SUM(beosztás!$CU129:$DX129)</f>
        <v>0</v>
      </c>
      <c r="BP127" s="897">
        <f>(COUNTIF(beosztás!$CU129:$DX129,"SN")*12)+(COUNTIF(beosztás!$CU129:$DX129,"SDE")*8)+(COUNTIF(beosztás!$CU129:$DX129,"SDU")*8)+(COUNTIF(beosztás!$CU129:$DX129,"SÉ")*12)+(COUNTIF(beosztás!$CU129:$DX129,"SÉJ")*8)+(COUNTIF(beosztás!$CU129:$DX129,"S1")*1)+(COUNTIF(beosztás!$CU129:$DX129,"S2")*2)+(COUNTIF(beosztás!$CU129:$DX129,"S3")*3)+(COUNTIF(beosztás!$CU129:$DX129,"S4")*4)+(COUNTIF(beosztás!$CU129:$DX129,"S5")*5)+(COUNTIF(beosztás!$CU129:$DX129,"S6")*6)+(COUNTIF(beosztás!$CU129:$DX129,"S7")*7)+(COUNTIF(beosztás!$CU129:$DX129,"S8")*8)+(COUNTIF(beosztás!$CU129:$DX129,"S9")*9)+(COUNTIF(beosztás!$CU129:$DX129,"S10")*10)+(COUNTIF(beosztás!$CU129:$DX129,"S11")*11)+(COUNTIF(beosztás!$CU129:$DX129,"S12")*12)</f>
        <v>0</v>
      </c>
      <c r="BQ127" s="710">
        <f>COUNTIF(beosztás!$CU129:$DX129,"FÜ")*8</f>
        <v>0</v>
      </c>
      <c r="BR127" s="710">
        <f>COUNTIF(beosztás!$CU129:$DX129,"BN")*12+COUNTIF(beosztás!$CU129:$DX129,"BÉ")*12+COUNTIF(beosztás!$CU129:$DX129,"BDE")*8+COUNTIF(beosztás!$CU129:$DX129,"BDU")*8+COUNTIF(beosztás!$CU129:$DX129,"BÉJ")*8+COUNTIF(beosztás!$CU129:$DX129,"B1")*1+COUNTIF(beosztás!$CU129:$DX129,"B2")*2+COUNTIF(beosztás!$CU129:$DX129,"B3")*3+COUNTIF(beosztás!$CU129:$DX129,"B5")*5+COUNTIF(beosztás!$CU129:$DX129,"B6")*6+COUNTIF(beosztás!$CU129:$DX129,"B7")*7+COUNTIF(beosztás!$CU129:$DX129,"B8")*8+COUNTIF(beosztás!$CU129:$DX129,"B9")*9+COUNTIF(beosztás!$CU129:$DX129,"B10")*10+COUNTIF(beosztás!$CU129:$DX129,"B11")*11+COUNTIF(beosztás!$CU129:$DX129,"B12")*12+COUNTIF(beosztás!$CU129:$DX129,"BP")*0</f>
        <v>0</v>
      </c>
      <c r="BS127" s="24">
        <f t="shared" si="593"/>
        <v>0</v>
      </c>
      <c r="BT127" s="710">
        <f>IF(C127="",0,alapadatok!$AN$5)</f>
        <v>0</v>
      </c>
      <c r="BU127" s="19">
        <f t="shared" si="594"/>
        <v>0</v>
      </c>
      <c r="BV127" s="741">
        <f t="shared" si="595"/>
        <v>0</v>
      </c>
      <c r="BW127" s="40"/>
      <c r="BX127" s="25">
        <f t="shared" si="596"/>
        <v>0</v>
      </c>
      <c r="BY127" s="24">
        <f t="shared" si="597"/>
        <v>0</v>
      </c>
      <c r="BZ127" s="24">
        <f t="shared" si="598"/>
        <v>0</v>
      </c>
      <c r="CA127" s="24">
        <f t="shared" si="599"/>
        <v>0</v>
      </c>
      <c r="CB127" s="24">
        <f t="shared" si="600"/>
        <v>0</v>
      </c>
      <c r="CC127" s="24">
        <f t="shared" si="601"/>
        <v>0</v>
      </c>
      <c r="CD127" s="24">
        <f t="shared" si="602"/>
        <v>0</v>
      </c>
      <c r="CE127" s="24">
        <f t="shared" si="603"/>
        <v>0</v>
      </c>
      <c r="CF127" s="24">
        <f t="shared" si="604"/>
        <v>0</v>
      </c>
      <c r="CG127" s="24">
        <f t="shared" si="605"/>
        <v>0</v>
      </c>
      <c r="CH127" s="24">
        <f t="shared" si="606"/>
        <v>0</v>
      </c>
      <c r="CI127" s="19">
        <f t="shared" si="607"/>
        <v>0</v>
      </c>
      <c r="CJ127" s="741">
        <f t="shared" si="608"/>
        <v>0</v>
      </c>
      <c r="CK127" s="41"/>
      <c r="CL127" s="709">
        <f>COUNTIF(beosztás!$DY129:$FC129,"DE")*8</f>
        <v>0</v>
      </c>
      <c r="CM127" s="710">
        <f>COUNTIF(beosztás!$DY129:$FC129,"DU")*8</f>
        <v>0</v>
      </c>
      <c r="CN127" s="710">
        <f>COUNTIF(beosztás!$DY129:$FC129,"ÉJ")*8</f>
        <v>0</v>
      </c>
      <c r="CO127" s="710">
        <f>COUNTIF(beosztás!$DY129:$FC129,"N")*12</f>
        <v>0</v>
      </c>
      <c r="CP127" s="710">
        <f>COUNTIF(beosztás!$DY129:$FC129,"é")*12</f>
        <v>0</v>
      </c>
      <c r="CQ127" s="710">
        <f>SUM(beosztás!$DY129:$FC129)</f>
        <v>0</v>
      </c>
      <c r="CR127" s="710">
        <f>COUNTIF(beosztás!$DY129:$FC129,"FÜ")*8</f>
        <v>0</v>
      </c>
      <c r="CS127" s="897">
        <f>(COUNTIF(beosztás!$DY129:$FC129,"SN")*12)+(COUNTIF(beosztás!$DY129:$FC129,"SDE")*8)+(COUNTIF(beosztás!$DY129:$FC129,"SDU")*8)+(COUNTIF(beosztás!$DY129:$FC129,"SÉ")*12)+(COUNTIF(beosztás!$DY129:$FC129,"SÉJ")*8)+(COUNTIF(beosztás!$DY129:$FC129,"S1")*1)+(COUNTIF(beosztás!$DY129:$FC129,"S2")*2)+(COUNTIF(beosztás!$DY129:$FC129,"S3")*3)+(COUNTIF(beosztás!$DY129:$FC129,"S4")*4)+(COUNTIF(beosztás!$DY129:$FC129,"S5")*5)+(COUNTIF(beosztás!$DY129:$FC129,"S6")*6)+(COUNTIF(beosztás!$DY129:$FC129,"S7")*7)+(COUNTIF(beosztás!$DY129:$FC129,"S8")*8)+(COUNTIF(beosztás!$DY129:$FC129,"S9")*9)+(COUNTIF(beosztás!$DY129:$FC129,"S10")*10)+(COUNTIF(beosztás!$DY129:$FC129,"S11")*11)+(COUNTIF(beosztás!$DY129:$FC129,"S12")*12)</f>
        <v>0</v>
      </c>
      <c r="CT127" s="710">
        <f>COUNTIF(beosztás!$DY129:$FC129,"BN")*12+COUNTIF(beosztás!$DY129:$FC129,"BÉ")*12+COUNTIF(beosztás!$DY129:$FC129,"BDE")*8+COUNTIF(beosztás!$DY129:$FC129,"BDU")*8+COUNTIF(beosztás!$DY129:$FC129,"BÉJ")*8+COUNTIF(beosztás!$DY129:$FC129,"B1")*1+COUNTIF(beosztás!$DY129:$FC129,"B2")*2+COUNTIF(beosztás!$DY129:$FC129,"B3")*3+COUNTIF(beosztás!$DY129:$FC129,"B5")*5+COUNTIF(beosztás!$DY129:$FC129,"B6")*6+COUNTIF(beosztás!$DY129:$FC129,"B7")*7+COUNTIF(beosztás!$DY129:$FC129,"B8")*8+COUNTIF(beosztás!$DY129:$FC129,"B9")*9+COUNTIF(beosztás!$DY129:$FC129,"B10")*10+COUNTIF(beosztás!$DY129:$FC129,"B11")*11+COUNTIF(beosztás!$DY129:$FC129,"B12")*12+COUNTIF(beosztás!$DY129:$FC129,"BP")*0</f>
        <v>0</v>
      </c>
      <c r="CU127" s="24">
        <f t="shared" si="609"/>
        <v>0</v>
      </c>
      <c r="CV127" s="710">
        <f>IF(C127="",0,alapadatok!$AN$6)</f>
        <v>0</v>
      </c>
      <c r="CW127" s="19">
        <f t="shared" si="610"/>
        <v>0</v>
      </c>
      <c r="CX127" s="907">
        <f t="shared" si="611"/>
        <v>0</v>
      </c>
      <c r="CY127" s="40"/>
      <c r="CZ127" s="709">
        <f>COUNTIF(beosztás!$FD129:$GG129,"DE")*8</f>
        <v>0</v>
      </c>
      <c r="DA127" s="710">
        <f>COUNTIF(beosztás!$FD129:$GG129,"DU")*8</f>
        <v>0</v>
      </c>
      <c r="DB127" s="710">
        <f>COUNTIF(beosztás!$FD129:$GG129,"ÉJ")*8</f>
        <v>0</v>
      </c>
      <c r="DC127" s="710">
        <f>COUNTIF(beosztás!$FD129:$GG129,"N")*12</f>
        <v>0</v>
      </c>
      <c r="DD127" s="710">
        <f>COUNTIF(beosztás!$FD129:$GG129,"É")*12</f>
        <v>0</v>
      </c>
      <c r="DE127" s="710">
        <f>SUM(beosztás!$FD129:$GG129)</f>
        <v>0</v>
      </c>
      <c r="DF127" s="897">
        <f>(COUNTIF(beosztás!$FD129:$GG129,"SN")*12)+(COUNTIF(beosztás!$FD129:$GG129,"SDE")*8)+(COUNTIF(beosztás!$FD129:$GG129,"SDU")*8)+(COUNTIF(beosztás!$FD129:$GG129,"SÉ")*12)+(COUNTIF(beosztás!$FD129:$GG129,"SÉJ")*8)+(COUNTIF(beosztás!$FD129:$GG129,"S1")*1)+(COUNTIF(beosztás!$FD129:$GG129,"S2")*2)+(COUNTIF(beosztás!$FD129:$GG129,"S3")*3)+(COUNTIF(beosztás!$FD129:$GG129,"S4")*4)+(COUNTIF(beosztás!$FD129:$GG129,"S5")*5)+(COUNTIF(beosztás!$FD129:$GG129,"S6")*6)+(COUNTIF(beosztás!$FD129:$GG129,"S7")*7)+(COUNTIF(beosztás!$FD129:$GG129,"S8")*8)+(COUNTIF(beosztás!$FD129:$GG129,"S9")*9)+(COUNTIF(beosztás!$FD129:$GG129,"S10")*10)+(COUNTIF(beosztás!$FD129:$GG129,"S11")*11)+(COUNTIF(beosztás!$FD129:$GG129,"S12")*12)</f>
        <v>0</v>
      </c>
      <c r="DG127" s="710">
        <f>COUNTIF(beosztás!$FD129:$GG129,"FÜ")*8</f>
        <v>0</v>
      </c>
      <c r="DH127" s="710">
        <f>COUNTIF(beosztás!$FD129:$GG129,"BN")*12+COUNTIF(beosztás!$FD129:$GG129,"BÉ")*12+COUNTIF(beosztás!$FD129:$GG129,"BDE")*8+COUNTIF(beosztás!$FD129:$GG129,"BDU")*8+COUNTIF(beosztás!$FD129:$GG129,"BÉJ")*8+COUNTIF(beosztás!$FD129:$GG129,"B1")*1+COUNTIF(beosztás!$FD129:$GG129,"B2")*2+COUNTIF(beosztás!$FD129:$GG129,"B3")*3+COUNTIF(beosztás!$FD129:$GG129,"B5")*5+COUNTIF(beosztás!$FD129:$GG129,"B6")*6+COUNTIF(beosztás!$FD129:$GG129,"B7")*7+COUNTIF(beosztás!$FD129:$GG129,"B8")*8+COUNTIF(beosztás!$FD129:$GG129,"B9")*9+COUNTIF(beosztás!$FD129:$GG129,"B10")*10+COUNTIF(beosztás!$FD129:$GG129,"B11")*11+COUNTIF(beosztás!$FD129:$GG129,"B12")*12+COUNTIF(beosztás!$FD129:$GG129,"BP")*0</f>
        <v>0</v>
      </c>
      <c r="DI127" s="24">
        <f t="shared" si="612"/>
        <v>0</v>
      </c>
      <c r="DJ127" s="710">
        <f>IF(C127="",0,alapadatok!$AN$7)</f>
        <v>0</v>
      </c>
      <c r="DK127" s="19">
        <f t="shared" si="613"/>
        <v>0</v>
      </c>
      <c r="DL127" s="741">
        <f t="shared" si="614"/>
        <v>0</v>
      </c>
      <c r="DM127" s="40"/>
      <c r="DN127" s="25">
        <f t="shared" si="615"/>
        <v>0</v>
      </c>
      <c r="DO127" s="24">
        <f t="shared" si="616"/>
        <v>0</v>
      </c>
      <c r="DP127" s="24">
        <f t="shared" si="617"/>
        <v>0</v>
      </c>
      <c r="DQ127" s="24">
        <f t="shared" si="618"/>
        <v>0</v>
      </c>
      <c r="DR127" s="24">
        <f t="shared" si="619"/>
        <v>0</v>
      </c>
      <c r="DS127" s="24">
        <f t="shared" si="620"/>
        <v>0</v>
      </c>
      <c r="DT127" s="24">
        <f t="shared" si="621"/>
        <v>0</v>
      </c>
      <c r="DU127" s="24">
        <f t="shared" si="622"/>
        <v>0</v>
      </c>
      <c r="DV127" s="24">
        <f t="shared" si="623"/>
        <v>0</v>
      </c>
      <c r="DW127" s="24">
        <f t="shared" si="624"/>
        <v>0</v>
      </c>
      <c r="DX127" s="24">
        <f t="shared" si="625"/>
        <v>0</v>
      </c>
      <c r="DY127" s="19">
        <f t="shared" si="626"/>
        <v>0</v>
      </c>
      <c r="DZ127" s="907">
        <f t="shared" si="627"/>
        <v>0</v>
      </c>
      <c r="EA127" s="41"/>
      <c r="EB127" s="709">
        <f>COUNTIF(beosztás!$GH129:$HL129,"DE")*8</f>
        <v>0</v>
      </c>
      <c r="EC127" s="710">
        <f>COUNTIF(beosztás!$GH129:$HL129,"DU")*8</f>
        <v>0</v>
      </c>
      <c r="ED127" s="710">
        <f>COUNTIF(beosztás!$GH129:$HL129,"ÉJ")*8</f>
        <v>0</v>
      </c>
      <c r="EE127" s="710">
        <f>COUNTIF(beosztás!$GH129:$HL129,"N")*12</f>
        <v>0</v>
      </c>
      <c r="EF127" s="710">
        <f>COUNTIF(beosztás!$GH129:$HL129,"é")*12</f>
        <v>0</v>
      </c>
      <c r="EG127" s="710">
        <f>SUM(beosztás!$GH129:$HL129)</f>
        <v>0</v>
      </c>
      <c r="EH127" s="710">
        <f>COUNTIF(beosztás!$GH129:$HL129,"FÜ")*8</f>
        <v>0</v>
      </c>
      <c r="EI127" s="897">
        <f>(COUNTIF(beosztás!$GH129:$HL129,"SN")*12)+(COUNTIF(beosztás!$GH129:$HL129,"SDE")*8)+(COUNTIF(beosztás!$GH129:$HL129,"SDU")*8)+(COUNTIF(beosztás!$GH129:$HL129,"SÉ")*12)+(COUNTIF(beosztás!$GH129:$HL129,"SÉJ")*8)+(COUNTIF(beosztás!$GH129:$HL129,"S1")*1)+(COUNTIF(beosztás!$GH129:$HL129,"S2")*2)+(COUNTIF(beosztás!$GH129:$HL129,"S3")*3)+(COUNTIF(beosztás!$GH129:$HL129,"S4")*4)+(COUNTIF(beosztás!$GH129:$HL129,"S5")*5)+(COUNTIF(beosztás!$GH129:$HL129,"S6")*6)+(COUNTIF(beosztás!$GH129:$HL129,"S7")*7)+(COUNTIF(beosztás!$GH129:$HL129,"S8")*8)+(COUNTIF(beosztás!$GH129:$HL129,"S9")*9)+(COUNTIF(beosztás!$GH129:$HL129,"S10")*10)+(COUNTIF(beosztás!$GH129:$HL129,"S11")*11)+(COUNTIF(beosztás!$GH129:$HL129,"S12")*12)</f>
        <v>0</v>
      </c>
      <c r="EJ127" s="710">
        <f>COUNTIF(beosztás!$GH129:$HL129,"BN")*12+COUNTIF(beosztás!$GH129:$HL129,"BÉ")*12+COUNTIF(beosztás!$GH129:$HL129,"BDE")*8+COUNTIF(beosztás!$GH129:$HL129,"BDU")*8+COUNTIF(beosztás!$GH129:$HL129,"BÉJ")*8+COUNTIF(beosztás!$GH129:$HL129,"B1")*1+COUNTIF(beosztás!$GH129:$HL129,"B2")*2+COUNTIF(beosztás!$GH129:$HL129,"B3")*3+COUNTIF(beosztás!$GH129:$HL129,"B5")*5+COUNTIF(beosztás!$GH129:$HL129,"B6")*6+COUNTIF(beosztás!$GH129:$HL129,"B7")*7+COUNTIF(beosztás!$GH129:$HL129,"B8")*8+COUNTIF(beosztás!$GH129:$HL129,"B9")*9+COUNTIF(beosztás!$GH129:$HL129,"B10")*10+COUNTIF(beosztás!$GH129:$HL129,"B11")*11+COUNTIF(beosztás!$GH129:$HL129,"B12")*12+COUNTIF(beosztás!$GH129:$HL129,"BP")*0</f>
        <v>0</v>
      </c>
      <c r="EK127" s="24">
        <f t="shared" si="628"/>
        <v>0</v>
      </c>
      <c r="EL127" s="710">
        <f>IF(C127="",0,alapadatok!$AN$8)</f>
        <v>0</v>
      </c>
      <c r="EM127" s="19">
        <f t="shared" si="629"/>
        <v>0</v>
      </c>
      <c r="EN127" s="907">
        <f t="shared" si="630"/>
        <v>0</v>
      </c>
      <c r="EO127" s="40"/>
      <c r="EP127" s="709">
        <f>COUNTIF(beosztás!$HM129:$IQ129,"DE")*8</f>
        <v>0</v>
      </c>
      <c r="EQ127" s="710">
        <f>COUNTIF(beosztás!$HM129:$IQ129,"DU")*8</f>
        <v>0</v>
      </c>
      <c r="ER127" s="710">
        <f>COUNTIF(beosztás!$HM129:$IQ129,"ÉJ")*8</f>
        <v>0</v>
      </c>
      <c r="ES127" s="710">
        <f>COUNTIF(beosztás!$HM129:$IQ129,"N")*12</f>
        <v>0</v>
      </c>
      <c r="ET127" s="710">
        <f>COUNTIF(beosztás!$HM129:$IQ129,"É")*12</f>
        <v>0</v>
      </c>
      <c r="EU127" s="710">
        <f>SUM(beosztás!$HM129:$IQ129)</f>
        <v>0</v>
      </c>
      <c r="EV127" s="897">
        <f>(COUNTIF(beosztás!$HM129:$IQ129,"SN")*12)+(COUNTIF(beosztás!$HM129:$IQ129,"SDE")*8)+(COUNTIF(beosztás!$HM129:$IQ129,"SDU")*8)+(COUNTIF(beosztás!$HM129:$IQ129,"SÉ")*12)+(COUNTIF(beosztás!$HM129:$IQ129,"SÉJ")*8)+(COUNTIF(beosztás!$HM129:$IQ129,"S1")*1)+(COUNTIF(beosztás!$HM129:$IQ129,"S2")*2)+(COUNTIF(beosztás!$HM129:$IQ129,"S3")*3)+(COUNTIF(beosztás!$HM129:$IQ129,"S4")*4)+(COUNTIF(beosztás!$HM129:$IQ129,"S5")*5)+(COUNTIF(beosztás!$HM129:$IQ129,"S6")*6)+(COUNTIF(beosztás!$HM129:$IQ129,"S7")*7)+(COUNTIF(beosztás!$HM129:$IQ129,"S8")*8)+(COUNTIF(beosztás!$HM129:$IQ129,"S9")*9)+(COUNTIF(beosztás!$HM129:$IQ129,"S10")*10)+(COUNTIF(beosztás!$HM129:$IQ129,"S11")*11)+(COUNTIF(beosztás!$HM129:$IQ129,"S12")*12)</f>
        <v>0</v>
      </c>
      <c r="EW127" s="710">
        <f>COUNTIF(beosztás!$HM129:$IQ129,"FÜ")*8</f>
        <v>0</v>
      </c>
      <c r="EX127" s="710">
        <f>COUNTIF(beosztás!$HM129:$IQ129,"BN")*12+COUNTIF(beosztás!$HM129:$IQ129,"BÉ")*12+COUNTIF(beosztás!$HM129:$IQ129,"BDE")*8+COUNTIF(beosztás!$HM129:$IQ129,"BDU")*8+COUNTIF(beosztás!$HM129:$IQ129,"BÉJ")*8+COUNTIF(beosztás!$HM129:$IQ129,"B1")*1+COUNTIF(beosztás!$HM129:$IQ129,"B2")*2+COUNTIF(beosztás!$HM129:$IQ129,"B3")*3+COUNTIF(beosztás!$HM129:$IQ129,"B5")*5+COUNTIF(beosztás!$HM129:$IQ129,"B6")*6+COUNTIF(beosztás!$HM129:$IQ129,"B7")*7+COUNTIF(beosztás!$HM129:$IQ129,"B8")*8+COUNTIF(beosztás!$HM129:$IQ129,"B9")*9+COUNTIF(beosztás!$HM129:$IQ129,"B10")*10+COUNTIF(beosztás!$HM129:$IQ129,"B11")*11+COUNTIF(beosztás!$HM129:$IQ129,"B12")*12+COUNTIF(beosztás!$HM129:$IQ129,"BP")*0</f>
        <v>0</v>
      </c>
      <c r="EY127" s="24">
        <f t="shared" si="631"/>
        <v>0</v>
      </c>
      <c r="EZ127" s="710">
        <f>IF(C127="",0,alapadatok!$AN$9)</f>
        <v>0</v>
      </c>
      <c r="FA127" s="19">
        <f t="shared" si="632"/>
        <v>0</v>
      </c>
      <c r="FB127" s="907">
        <f t="shared" si="633"/>
        <v>0</v>
      </c>
      <c r="FC127" s="40"/>
      <c r="FD127" s="25">
        <f t="shared" si="634"/>
        <v>0</v>
      </c>
      <c r="FE127" s="24">
        <f t="shared" si="635"/>
        <v>0</v>
      </c>
      <c r="FF127" s="24">
        <f t="shared" si="636"/>
        <v>0</v>
      </c>
      <c r="FG127" s="24">
        <f t="shared" si="637"/>
        <v>0</v>
      </c>
      <c r="FH127" s="24">
        <f t="shared" si="638"/>
        <v>0</v>
      </c>
      <c r="FI127" s="24">
        <f t="shared" si="639"/>
        <v>0</v>
      </c>
      <c r="FJ127" s="24">
        <f t="shared" si="640"/>
        <v>0</v>
      </c>
      <c r="FK127" s="24">
        <f t="shared" si="641"/>
        <v>0</v>
      </c>
      <c r="FL127" s="24">
        <f t="shared" si="642"/>
        <v>0</v>
      </c>
      <c r="FM127" s="24">
        <f t="shared" si="643"/>
        <v>0</v>
      </c>
      <c r="FN127" s="24">
        <f t="shared" si="644"/>
        <v>0</v>
      </c>
      <c r="FO127" s="19">
        <f t="shared" si="645"/>
        <v>0</v>
      </c>
      <c r="FP127" s="907">
        <f t="shared" si="646"/>
        <v>0</v>
      </c>
      <c r="FQ127" s="41"/>
      <c r="FR127" s="709">
        <f>COUNTIF(beosztás!$IR129:$JU129,"DE")*8</f>
        <v>0</v>
      </c>
      <c r="FS127" s="710">
        <f>COUNTIF(beosztás!$IR129:$JU129,"DU")*8</f>
        <v>0</v>
      </c>
      <c r="FT127" s="710">
        <f>COUNTIF(beosztás!$IR129:$JU129,"ÉJ")*8</f>
        <v>0</v>
      </c>
      <c r="FU127" s="710">
        <f>COUNTIF(beosztás!$IR129:$JU129,"N")*12</f>
        <v>0</v>
      </c>
      <c r="FV127" s="710">
        <f>COUNTIF(beosztás!$IR129:$JU129,"é")*12</f>
        <v>0</v>
      </c>
      <c r="FW127" s="710">
        <f>SUM(beosztás!$IR129:$JU129)</f>
        <v>0</v>
      </c>
      <c r="FX127" s="710">
        <f>COUNTIF(beosztás!$IR129:$JU129,"FÜ")*8</f>
        <v>0</v>
      </c>
      <c r="FY127" s="897">
        <f>(COUNTIF(beosztás!$IR129:$JU129,"SN")*12)+(COUNTIF(beosztás!$IR129:$JU129,"SDE")*8)+(COUNTIF(beosztás!$IR129:$JU129,"SDU")*8)+(COUNTIF(beosztás!$IR129:$JU129,"SÉ")*12)+(COUNTIF(beosztás!$IR129:$JU129,"SÉJ")*8)+(COUNTIF(beosztás!$IR129:$JU129,"S1")*1)+(COUNTIF(beosztás!$IR129:$JU129,"S2")*2)+(COUNTIF(beosztás!$IR129:$JU129,"S3")*3)+(COUNTIF(beosztás!$IR129:$JU129,"S4")*4)+(COUNTIF(beosztás!$IR129:$JU129,"S5")*5)+(COUNTIF(beosztás!$IR129:$JU129,"S6")*6)+(COUNTIF(beosztás!$IR129:$JU129,"S7")*7)+(COUNTIF(beosztás!$IR129:$JU129,"S8")*8)+(COUNTIF(beosztás!$IR129:$JU129,"S9")*9)+(COUNTIF(beosztás!$IR129:$JU129,"S10")*10)+(COUNTIF(beosztás!$IR129:$JU129,"S11")*11)+(COUNTIF(beosztás!$IR129:$JU129,"S12")*12)</f>
        <v>0</v>
      </c>
      <c r="FZ127" s="710">
        <f>COUNTIF(beosztás!$IR129:$JU129,"BN")*12+COUNTIF(beosztás!$IR129:$JU129,"BÉ")*12+COUNTIF(beosztás!$IR129:$JU129,"BDE")*8+COUNTIF(beosztás!$IR129:$JU129,"BDU")*8+COUNTIF(beosztás!$IR129:$JU129,"BÉJ")*8+COUNTIF(beosztás!$IR129:$JU129,"B1")*1+COUNTIF(beosztás!$IR129:$JU129,"B2")*2+COUNTIF(beosztás!$IR129:$JU129,"B3")*3+COUNTIF(beosztás!$IR129:$JU129,"B5")*5+COUNTIF(beosztás!$IR129:$JU129,"B6")*6+COUNTIF(beosztás!$IR129:$JU129,"B7")*7+COUNTIF(beosztás!$IR129:$JU129,"B8")*8+COUNTIF(beosztás!$IR129:$JU129,"B9")*9+COUNTIF(beosztás!$IR129:$JU129,"B10")*10+COUNTIF(beosztás!$IR129:$JU129,"B11")*11+COUNTIF(beosztás!$IR129:$JU129,"B12")*12+COUNTIF(beosztás!$IR129:$JU129,"BP")*0</f>
        <v>0</v>
      </c>
      <c r="GA127" s="24">
        <f t="shared" si="647"/>
        <v>0</v>
      </c>
      <c r="GB127" s="710">
        <f>IF(C127="",0,alapadatok!$AN$10)</f>
        <v>0</v>
      </c>
      <c r="GC127" s="19">
        <f t="shared" si="648"/>
        <v>0</v>
      </c>
      <c r="GD127" s="907">
        <f t="shared" si="649"/>
        <v>0</v>
      </c>
      <c r="GE127" s="42"/>
      <c r="GF127" s="709">
        <f>COUNTIF(beosztás!$JV129:$KZ129,"DE")*8</f>
        <v>0</v>
      </c>
      <c r="GG127" s="710">
        <f>COUNTIF(beosztás!$JV129:$KZ129,"DU")*8</f>
        <v>0</v>
      </c>
      <c r="GH127" s="710">
        <f>COUNTIF(beosztás!$JV129:$KZ129,"ÉJ")*8</f>
        <v>0</v>
      </c>
      <c r="GI127" s="710">
        <f>COUNTIF(beosztás!$JV129:$KZ129,"N")*12</f>
        <v>0</v>
      </c>
      <c r="GJ127" s="710">
        <f>COUNTIF(beosztás!$JV129:$KZ129,"É")*12</f>
        <v>0</v>
      </c>
      <c r="GK127" s="710">
        <f>SUM(beosztás!$JV129:$KZ129)</f>
        <v>0</v>
      </c>
      <c r="GL127" s="897">
        <f>(COUNTIF(beosztás!$JV129:$KZ129,"SN")*12)+(COUNTIF(beosztás!$JV129:$KZ129,"SDE")*8)+(COUNTIF(beosztás!$JV129:$KZ129,"SDU")*8)+(COUNTIF(beosztás!$JV129:$KZ129,"SÉ")*12)+(COUNTIF(beosztás!$JV129:$KZ129,"SÉJ")*8)+(COUNTIF(beosztás!$JV129:$KZ129,"S1")*1)+(COUNTIF(beosztás!$JV129:$KZ129,"S2")*2)+(COUNTIF(beosztás!$JV129:$KZ129,"S3")*3)+(COUNTIF(beosztás!$JV129:$KZ129,"S4")*4)+(COUNTIF(beosztás!$JV129:$KZ129,"S5")*5)+(COUNTIF(beosztás!$JV129:$KZ129,"S6")*6)+(COUNTIF(beosztás!$JV129:$KZ129,"S7")*7)+(COUNTIF(beosztás!$JV129:$KZ129,"S8")*8)+(COUNTIF(beosztás!$JV129:$KZ129,"S9")*9)+(COUNTIF(beosztás!$JV129:$KZ129,"S10")*10)+(COUNTIF(beosztás!$JV129:$KZ129,"S11")*11)+(COUNTIF(beosztás!$JV129:$KZ129,"S12")*12)</f>
        <v>0</v>
      </c>
      <c r="GM127" s="710">
        <f>COUNTIF(beosztás!$JV129:$KZ129,"FÜ")*8</f>
        <v>0</v>
      </c>
      <c r="GN127" s="710">
        <f>COUNTIF(beosztás!$JV129:$KZ129,"BN")*12+COUNTIF(beosztás!$JV129:$KZ129,"BÉ")*12+COUNTIF(beosztás!$JV129:$KZ129,"BDE")*8+COUNTIF(beosztás!$JV129:$KZ129,"BDU")*8+COUNTIF(beosztás!$JV129:$KZ129,"BÉJ")*8+COUNTIF(beosztás!$JV129:$KZ129,"B1")*1+COUNTIF(beosztás!$JV129:$KZ129,"B2")*2+COUNTIF(beosztás!$JV129:$KZ129,"B3")*3+COUNTIF(beosztás!$JV129:$KZ129,"B5")*5+COUNTIF(beosztás!$JV129:$KZ129,"B6")*6+COUNTIF(beosztás!$JV129:$KZ129,"B7")*7+COUNTIF(beosztás!$JV129:$KZ129,"B8")*8+COUNTIF(beosztás!$JV129:$KZ129,"B9")*9+COUNTIF(beosztás!$JV129:$KZ129,"B10")*10+COUNTIF(beosztás!$JV129:$KZ129,"B11")*11+COUNTIF(beosztás!$JV129:$KZ129,"B12")*12+COUNTIF(beosztás!$JV129:$KZ129,"BP")*0</f>
        <v>0</v>
      </c>
      <c r="GO127" s="24">
        <f t="shared" si="650"/>
        <v>0</v>
      </c>
      <c r="GP127" s="710">
        <f>IF(C127="",0,alapadatok!$AN$11)</f>
        <v>0</v>
      </c>
      <c r="GQ127" s="19">
        <f t="shared" si="651"/>
        <v>0</v>
      </c>
      <c r="GR127" s="907">
        <f t="shared" si="652"/>
        <v>0</v>
      </c>
      <c r="GS127" s="42"/>
      <c r="GT127" s="25">
        <f t="shared" si="653"/>
        <v>0</v>
      </c>
      <c r="GU127" s="24">
        <f t="shared" si="654"/>
        <v>0</v>
      </c>
      <c r="GV127" s="24">
        <f t="shared" si="655"/>
        <v>0</v>
      </c>
      <c r="GW127" s="24">
        <f t="shared" si="656"/>
        <v>0</v>
      </c>
      <c r="GX127" s="24">
        <f t="shared" si="657"/>
        <v>0</v>
      </c>
      <c r="GY127" s="24">
        <f t="shared" si="658"/>
        <v>0</v>
      </c>
      <c r="GZ127" s="24">
        <f t="shared" si="659"/>
        <v>0</v>
      </c>
      <c r="HA127" s="24">
        <f t="shared" si="660"/>
        <v>0</v>
      </c>
      <c r="HB127" s="24">
        <f t="shared" si="661"/>
        <v>0</v>
      </c>
      <c r="HC127" s="24">
        <f t="shared" si="662"/>
        <v>0</v>
      </c>
      <c r="HD127" s="24">
        <f t="shared" si="663"/>
        <v>0</v>
      </c>
      <c r="HE127" s="19">
        <f t="shared" si="664"/>
        <v>0</v>
      </c>
      <c r="HF127" s="907">
        <f t="shared" si="665"/>
        <v>0</v>
      </c>
      <c r="HG127" s="41"/>
      <c r="HH127" s="709">
        <f>COUNTIF(beosztás!$LA129:$MD129,"DE")*8</f>
        <v>0</v>
      </c>
      <c r="HI127" s="710">
        <f>COUNTIF(beosztás!$LA129:$MD129,"DU")*8</f>
        <v>0</v>
      </c>
      <c r="HJ127" s="710">
        <f>COUNTIF(beosztás!$LA129:$MD129,"ÉJ")*8</f>
        <v>0</v>
      </c>
      <c r="HK127" s="710">
        <f>COUNTIF(beosztás!$LA129:$MD129,"N")*12</f>
        <v>0</v>
      </c>
      <c r="HL127" s="710">
        <f>COUNTIF(beosztás!$LA129:$MD129,"é")*12</f>
        <v>0</v>
      </c>
      <c r="HM127" s="710">
        <f>SUM(beosztás!$LA129:$MD129)</f>
        <v>0</v>
      </c>
      <c r="HN127" s="710">
        <f>COUNTIF(beosztás!$LA129:$MD129,"FÜ")*8</f>
        <v>0</v>
      </c>
      <c r="HO127" s="897">
        <f>(COUNTIF(beosztás!$LA129:$MD129,"SN")*12)+(COUNTIF(beosztás!$LA129:$MD129,"SDE")*8)+(COUNTIF(beosztás!$LA129:$MD129,"SDU")*8)+(COUNTIF(beosztás!$LA129:$MD129,"SÉ")*12)+(COUNTIF(beosztás!$LA129:$MD129,"SÉJ")*8)+(COUNTIF(beosztás!$LA129:$MD129,"S1")*1)+(COUNTIF(beosztás!$LA129:$MD129,"S2")*2)+(COUNTIF(beosztás!$LA129:$MD129,"S3")*3)+(COUNTIF(beosztás!$LA129:$MD129,"S4")*4)+(COUNTIF(beosztás!$LA129:$MD129,"S5")*5)+(COUNTIF(beosztás!$LA129:$MD129,"S6")*6)+(COUNTIF(beosztás!$LA129:$MD129,"S7")*7)+(COUNTIF(beosztás!$LA129:$MD129,"S8")*8)+(COUNTIF(beosztás!$LA129:$MD129,"S9")*9)+(COUNTIF(beosztás!$LA129:$MD129,"S10")*10)+(COUNTIF(beosztás!$LA129:$MD129,"S11")*11)+(COUNTIF(beosztás!$LA129:$MD129,"S12")*12)</f>
        <v>0</v>
      </c>
      <c r="HP127" s="710">
        <f>COUNTIF(beosztás!$LA129:$MD129,"BN")*12+COUNTIF(beosztás!$LA129:$MD129,"BÉ")*12+COUNTIF(beosztás!$LA129:$MD129,"BDE")*8+COUNTIF(beosztás!$LA129:$MD129,"BDU")*8+COUNTIF(beosztás!$LA129:$MD129,"BÉJ")*8+COUNTIF(beosztás!$LA129:$MD129,"B1")*1+COUNTIF(beosztás!$LA129:$MD129,"B2")*2+COUNTIF(beosztás!$LA129:$MD129,"B3")*3+COUNTIF(beosztás!$KZ129:$MC129,"B5")*5+COUNTIF(beosztás!$KZ129:$MC129,"B6")*6+COUNTIF(beosztás!$KZ129:$MC129,"B7")*7+COUNTIF(beosztás!$KZ129:$MC129,"B8")*8+COUNTIF(beosztás!$LA129:$MD129,"B9")*9+COUNTIF(beosztás!$LA129:$MD129,"B10")*10+COUNTIF(beosztás!$LA129:$MD129,"B11")*11+COUNTIF(beosztás!$LA129:$MD129,"B12")*12+COUNTIF(beosztás!$LA129:$MD129,"BP")*0</f>
        <v>0</v>
      </c>
      <c r="HQ127" s="24">
        <f t="shared" si="666"/>
        <v>0</v>
      </c>
      <c r="HR127" s="710">
        <f>IF(C127="",0,alapadatok!$AN$12)</f>
        <v>0</v>
      </c>
      <c r="HS127" s="19">
        <f t="shared" si="667"/>
        <v>0</v>
      </c>
      <c r="HT127" s="907">
        <f t="shared" si="668"/>
        <v>0</v>
      </c>
      <c r="HU127" s="42"/>
      <c r="HV127" s="709">
        <f>COUNTIF(beosztás!$ME129:$NI129,"DE")*8</f>
        <v>0</v>
      </c>
      <c r="HW127" s="710">
        <f>COUNTIF(beosztás!$ME129:$NI129,"DU")*8</f>
        <v>0</v>
      </c>
      <c r="HX127" s="710">
        <f>COUNTIF(beosztás!$ME129:$NI129,"ÉJ")*8</f>
        <v>0</v>
      </c>
      <c r="HY127" s="710">
        <f>COUNTIF(beosztás!$ME129:$NI129,"N")*12</f>
        <v>0</v>
      </c>
      <c r="HZ127" s="710">
        <f>COUNTIF(beosztás!$ME129:$NI129,"É")*12</f>
        <v>0</v>
      </c>
      <c r="IA127" s="710">
        <f>SUM(beosztás!$ME129:$NI129)</f>
        <v>0</v>
      </c>
      <c r="IB127" s="710">
        <f>(COUNTIF(beosztás!$ME129:$NI129,"SN")*12)+(COUNTIF(beosztás!$ME129:$NI129,"SDE")*8)+(COUNTIF(beosztás!$ME129:$NI129,"SDU")*8)+(COUNTIF(beosztás!$ME129:$NI129,"SÉ")*12)+(COUNTIF(beosztás!$ME129:$NI129,"SÉJ")*8)+(COUNTIF(beosztás!$ME129:$NI129,"S1")*1)+(COUNTIF(beosztás!$ME129:$NI129,"S2")*2)+(COUNTIF(beosztás!$ME129:$NI129,"S3")*3)+(COUNTIF(beosztás!$ME129:$NI129,"S4")*4)+(COUNTIF(beosztás!$ME129:$NI129,"S5")*5)+(COUNTIF(beosztás!$ME129:$NI129,"S6")*6)+(COUNTIF(beosztás!$ME129:$NI129,"S7")*7)+(COUNTIF(beosztás!$ME129:$NI129,"S8")*8)+(COUNTIF(beosztás!$ME129:$NI129,"S9")*9)+(COUNTIF(beosztás!$ME129:$NI129,"S10")*10)+(COUNTIF(beosztás!$ME129:$NI129,"S11")*11)+(COUNTIF(beosztás!$ME129:$NI129,"S12")*12)</f>
        <v>0</v>
      </c>
      <c r="IC127" s="710">
        <f>COUNTIF(beosztás!$ME129:$NI129,"FÜ")*8</f>
        <v>0</v>
      </c>
      <c r="ID127" s="710">
        <f>COUNTIF(beosztás!$ME129:$NI129,"BN")*12+COUNTIF(beosztás!$ME129:$NI129,"BÉ")*12+COUNTIF(beosztás!$ME129:$NI129,"BDE")*8+COUNTIF(beosztás!$ME129:$NI129,"BDU")*8+COUNTIF(beosztás!$ME129:$NI129,"BÉJ")*8+COUNTIF(beosztás!$ME129:$NI129,"B1")*1+COUNTIF(beosztás!$ME129:$NI129,"B2")*2+COUNTIF(beosztás!$ME129:$NI129,"B3")*3+COUNTIF(beosztás!$ME129:$NI129,"B5")*5+COUNTIF(beosztás!$ME129:$NI129,"B6")*6+COUNTIF(beosztás!$ME129:$NI129,"B7")*7+COUNTIF(beosztás!$ME129:$NI129,"B8")*8+COUNTIF(beosztás!$ME129:$NI129,"B9")*9+COUNTIF(beosztás!$ME129:$NI129,"B10")*10+COUNTIF(beosztás!$ME129:$NI129,"B11")*11+COUNTIF(beosztás!$ME129:$NI129,"B12")*12+COUNTIF(beosztás!$ME129:$NI129,"BP")*0</f>
        <v>0</v>
      </c>
      <c r="IE127" s="24">
        <f t="shared" si="669"/>
        <v>0</v>
      </c>
      <c r="IF127" s="710">
        <f>IF(C127="",0,alapadatok!$AN$13)</f>
        <v>0</v>
      </c>
      <c r="IG127" s="19">
        <f t="shared" si="670"/>
        <v>0</v>
      </c>
      <c r="IH127" s="741">
        <f t="shared" si="671"/>
        <v>0</v>
      </c>
      <c r="II127" s="42"/>
      <c r="IJ127" s="25">
        <f t="shared" si="672"/>
        <v>0</v>
      </c>
      <c r="IK127" s="24">
        <f t="shared" si="673"/>
        <v>0</v>
      </c>
      <c r="IL127" s="24">
        <f t="shared" si="674"/>
        <v>0</v>
      </c>
      <c r="IM127" s="24">
        <f t="shared" si="675"/>
        <v>0</v>
      </c>
      <c r="IN127" s="24">
        <f t="shared" si="676"/>
        <v>0</v>
      </c>
      <c r="IO127" s="24">
        <f t="shared" si="677"/>
        <v>0</v>
      </c>
      <c r="IP127" s="24">
        <f t="shared" si="678"/>
        <v>0</v>
      </c>
      <c r="IQ127" s="24">
        <f t="shared" si="679"/>
        <v>0</v>
      </c>
      <c r="IR127" s="24">
        <f t="shared" si="680"/>
        <v>0</v>
      </c>
      <c r="IS127" s="24">
        <f t="shared" si="681"/>
        <v>0</v>
      </c>
      <c r="IT127" s="24">
        <f t="shared" si="682"/>
        <v>0</v>
      </c>
      <c r="IU127" s="19">
        <f t="shared" si="683"/>
        <v>0</v>
      </c>
      <c r="IV127" s="907">
        <f t="shared" si="684"/>
        <v>0</v>
      </c>
      <c r="IW127" s="43"/>
      <c r="JF127" s="21"/>
      <c r="JG127" s="21"/>
    </row>
    <row r="128" spans="1:267" ht="15.75" hidden="1" thickBot="1" x14ac:dyDescent="0.3">
      <c r="A128" s="66">
        <f>IF(beosztás!A130=0,"",beosztás!A130)</f>
        <v>15</v>
      </c>
      <c r="B128" s="63" t="str">
        <f>IF(beosztás!B130=0,"",beosztás!B130)</f>
        <v/>
      </c>
      <c r="C128" s="64" t="str">
        <f>IF(beosztás!C130=0,"",beosztás!C130)</f>
        <v/>
      </c>
      <c r="D128" s="65" t="str">
        <f>IF(beosztás!D130=0,"",beosztás!D130)</f>
        <v/>
      </c>
      <c r="E128" s="18"/>
      <c r="F128" s="709">
        <f>COUNTIF(beosztás!$I130:$AM130,"DE")*8</f>
        <v>0</v>
      </c>
      <c r="G128" s="710">
        <f>COUNTIF(beosztás!$I130:$AM130,"DU")*8</f>
        <v>0</v>
      </c>
      <c r="H128" s="710">
        <f>COUNTIF(beosztás!$I130:$AM130,"ÉJ")*8</f>
        <v>0</v>
      </c>
      <c r="I128" s="710">
        <f>COUNTIF(beosztás!$I130:$AM130,"N")*12</f>
        <v>0</v>
      </c>
      <c r="J128" s="710">
        <f>COUNTIF(beosztás!$I130:$AM130,"é")*12</f>
        <v>0</v>
      </c>
      <c r="K128" s="710">
        <f>SUM(beosztás!$I130:$AM130)</f>
        <v>0</v>
      </c>
      <c r="L128" s="710">
        <f>COUNTIF(beosztás!$I130:$AM130,"FÜ")*8</f>
        <v>0</v>
      </c>
      <c r="M128" s="710">
        <f>(COUNTIF(beosztás!$I130:$AM130,"SN")*12)+(COUNTIF(beosztás!$I130:$AM130,"SDE")*8)+(COUNTIF(beosztás!$I130:$AM130,"SDU")*8)+(COUNTIF(beosztás!$I130:$AM130,"S1")*1)+(COUNTIF(beosztás!$I130:$AM130,"S2")*2)+(COUNTIF(beosztás!$I130:$AM130,"S3")*3)+(COUNTIF(beosztás!$I130:$AM130,"S4")*4)+(COUNTIF(beosztás!$I130:$AM130,"S5")*5)+(COUNTIF(beosztás!$I130:$AM130,"S6")*6)+(COUNTIF(beosztás!$I130:$AM130,"S7")*7)+(COUNTIF(beosztás!$I130:$AM130,"S8")*8)+(COUNTIF(beosztás!$I130:$AM130,"S9")*9)+(COUNTIF(beosztás!$I130:$AM130,"S10")*10)+(COUNTIF(beosztás!$I130:$AM130,"S11")*11)+(COUNTIF(beosztás!$I130:$AM130,"S12")*12)+(COUNTIF(beosztás!$I130:$AM130,"SÉ")*12)+(COUNTIF(beosztás!$I130:$AM130,"SÉJ")*8)</f>
        <v>0</v>
      </c>
      <c r="N128" s="710">
        <f>COUNTIF(beosztás!$I130:$AM130,"BN")*12+COUNTIF(beosztás!$I130:$AM130,"BÉ")*12+COUNTIF(beosztás!$I130:$AM130,"BDE")*8+COUNTIF(beosztás!$I130:$AM130,"BDU")*8+COUNTIF(beosztás!$I130:$AM130,"BÉJ")*8+COUNTIF(beosztás!$I130:$AM130,"B1")*1+COUNTIF(beosztás!$I130:$AM130,"B2")*2+COUNTIF(beosztás!$I130:$AM130,"B3")*3+COUNTIF(beosztás!$I130:$AM130,"B5")*5+COUNTIF(beosztás!$I130:$AM130,"B6")*6+COUNTIF(beosztás!$I130:$AM130,"B7")*7+COUNTIF(beosztás!$I130:$AM130,"B8")*8+COUNTIF(beosztás!$I130:$AM130,"B9")*9+COUNTIF(beosztás!$I130:$AM130,"B10")*10+COUNTIF(beosztás!$I130:$AM130,"B11")*11+COUNTIF(beosztás!$I130:$AM130,"B12")*12+COUNTIF(beosztás!$I130:$AM130,"BP")*0</f>
        <v>0</v>
      </c>
      <c r="O128" s="24">
        <f t="shared" si="576"/>
        <v>0</v>
      </c>
      <c r="P128" s="710">
        <f>IF(C128="",0,alapadatok!$AN$2)</f>
        <v>0</v>
      </c>
      <c r="Q128" s="19">
        <f t="shared" si="577"/>
        <v>0</v>
      </c>
      <c r="R128" s="741">
        <f t="shared" si="578"/>
        <v>0</v>
      </c>
      <c r="S128" s="40"/>
      <c r="T128" s="709">
        <f>COUNTIF(beosztás!$AN130:$BO130,"DE")*8</f>
        <v>0</v>
      </c>
      <c r="U128" s="710">
        <f>COUNTIF(beosztás!$AN130:$BO130,"DU")*8</f>
        <v>0</v>
      </c>
      <c r="V128" s="710">
        <f>COUNTIF(beosztás!$AN130:$BO130,"ÉJ")*8</f>
        <v>0</v>
      </c>
      <c r="W128" s="710">
        <f>COUNTIF(beosztás!$AN130:$BO130,"N")*12</f>
        <v>0</v>
      </c>
      <c r="X128" s="710">
        <f>COUNTIF(beosztás!$AN130:$BO130,"É")*12</f>
        <v>0</v>
      </c>
      <c r="Y128" s="710">
        <f>SUM(beosztás!$AN130:$BO130)</f>
        <v>0</v>
      </c>
      <c r="Z128" s="710">
        <f>(COUNTIF(beosztás!$AN130:$BO130,"SN")*12)+(COUNTIF(beosztás!$AN130:$BO130,"SDE")*8)+(COUNTIF(beosztás!$AN130:$BO130,"SDU")*8)+(COUNTIF(beosztás!$AN130:$BO130,"SÉ")*12)+(COUNTIF(beosztás!$AN130:$BO130,"SÉJ")*8)+(COUNTIF(beosztás!$AN130:$BO130,"S1")*1)+(COUNTIF(beosztás!$AN130:$BO130,"S2")*2)+(COUNTIF(beosztás!$AN130:$BO130,"S3")*3)+(COUNTIF(beosztás!$AN130:$BO130,"S4")*4)+(COUNTIF(beosztás!$AN130:$BO130,"S5")*5)+(COUNTIF(beosztás!$AN130:$BO130,"S6")*6)+(COUNTIF(beosztás!$AN130:$BO130,"S7")*7)+(COUNTIF(beosztás!$AN130:$BO130,"S8")*8)+(COUNTIF(beosztás!$AN130:$BO130,"S9")*9)+(COUNTIF(beosztás!$AN130:$BO130,"S10")*10)+(COUNTIF(beosztás!$AN130:$BO130,"S11")*11)+(COUNTIF(beosztás!$AN130:$BO130,"S12")*12)</f>
        <v>0</v>
      </c>
      <c r="AA128" s="710">
        <f>COUNTIF(beosztás!$AN130:$BO130,"FÜ")*8</f>
        <v>0</v>
      </c>
      <c r="AB128" s="710">
        <f>COUNTIF(beosztás!$AN130:$BO130,"BN")*12+COUNTIF(beosztás!$AN130:$BO130,"BÉ")*12+COUNTIF(beosztás!$AN130:$BO130,"BDE")*8+COUNTIF(beosztás!$AN130:$BO130,"BDU")*8+COUNTIF(beosztás!$AN130:$BO130,"BÉJ")*8+COUNTIF(beosztás!$AN130:$BO130,"B1")*1+COUNTIF(beosztás!$AN130:$BO130,"B2")*2+COUNTIF(beosztás!$AN130:$BO130,"B3")*3+COUNTIF(beosztás!$AN130:$BO130,"B5")*5+COUNTIF(beosztás!$AN130:$BO130,"B6")*6+COUNTIF(beosztás!$AN130:$BO130,"B7")*7+COUNTIF(beosztás!$AN130:$BO130,"B8")*8+COUNTIF(beosztás!$AN130:$BO130,"B9")*9+COUNTIF(beosztás!$AN130:$BO130,"B10")*10+COUNTIF(beosztás!$AN130:$BO130,"B11")*11+COUNTIF(beosztás!$AN130:$BO130,"B12")*12+COUNTIF(beosztás!$AN130:$BO130,"BP")*0</f>
        <v>0</v>
      </c>
      <c r="AC128" s="24">
        <f t="shared" si="579"/>
        <v>0</v>
      </c>
      <c r="AD128" s="710">
        <f>IF(C128="",0,alapadatok!$AN$3)</f>
        <v>0</v>
      </c>
      <c r="AE128" s="19">
        <f t="shared" si="421"/>
        <v>0</v>
      </c>
      <c r="AF128" s="741">
        <f t="shared" si="580"/>
        <v>0</v>
      </c>
      <c r="AG128" s="40"/>
      <c r="AH128" s="25">
        <f t="shared" si="581"/>
        <v>0</v>
      </c>
      <c r="AI128" s="24">
        <f t="shared" si="582"/>
        <v>0</v>
      </c>
      <c r="AJ128" s="24">
        <f t="shared" si="583"/>
        <v>0</v>
      </c>
      <c r="AK128" s="24">
        <f t="shared" si="584"/>
        <v>0</v>
      </c>
      <c r="AL128" s="24">
        <f t="shared" si="585"/>
        <v>0</v>
      </c>
      <c r="AM128" s="24">
        <f t="shared" si="586"/>
        <v>0</v>
      </c>
      <c r="AN128" s="24">
        <f t="shared" si="587"/>
        <v>0</v>
      </c>
      <c r="AO128" s="24">
        <f t="shared" si="588"/>
        <v>0</v>
      </c>
      <c r="AP128" s="24">
        <f t="shared" si="431"/>
        <v>0</v>
      </c>
      <c r="AQ128" s="24">
        <f t="shared" si="432"/>
        <v>0</v>
      </c>
      <c r="AR128" s="24">
        <f t="shared" si="433"/>
        <v>0</v>
      </c>
      <c r="AS128" s="19">
        <f t="shared" si="434"/>
        <v>0</v>
      </c>
      <c r="AT128" s="741">
        <f t="shared" si="589"/>
        <v>0</v>
      </c>
      <c r="AU128" s="41"/>
      <c r="AV128" s="709">
        <f>COUNTIF(beosztás!$BP130:$CT130,"DE")*8</f>
        <v>0</v>
      </c>
      <c r="AW128" s="710">
        <f>COUNTIF(beosztás!$BP130:$CT130,"DU")*8</f>
        <v>0</v>
      </c>
      <c r="AX128" s="710">
        <f>COUNTIF(beosztás!$BP130:$CT130,"ÉJ")*8</f>
        <v>0</v>
      </c>
      <c r="AY128" s="710">
        <f>COUNTIF(beosztás!$BP130:$CT130,"N")*12</f>
        <v>0</v>
      </c>
      <c r="AZ128" s="710">
        <f>COUNTIF(beosztás!$BP130:$CT130,"é")*12</f>
        <v>0</v>
      </c>
      <c r="BA128" s="710">
        <f>SUM(beosztás!$BP130:$CT130)</f>
        <v>0</v>
      </c>
      <c r="BB128" s="710">
        <f>COUNTIF(beosztás!$BP130:$CT130,"FÜ")*8</f>
        <v>0</v>
      </c>
      <c r="BC128" s="897">
        <f>(COUNTIF(beosztás!$BP130:$CT130,"SN")*12)+(COUNTIF(beosztás!$BP130:$CT130,"SDE")*8)+(COUNTIF(beosztás!$BP130:$CT130,"SDU")*8)+(COUNTIF(beosztás!$BP130:$CT130,"SÉ")*12)+(COUNTIF(beosztás!$BP130:$CT130,"SÉJ")*8)+(COUNTIF(beosztás!$BP130:$CT130,"S1")*1)+(COUNTIF(beosztás!$BP130:$CT130,"S2")*2)+(COUNTIF(beosztás!$BP130:$CT130,"S3")*3)+(COUNTIF(beosztás!$BP130:$CT130,"S4")*4)+(COUNTIF(beosztás!$BP130:$CT130,"S5")*5)+(COUNTIF(beosztás!$BP130:$CT130,"S6")*6)+(COUNTIF(beosztás!$BP130:$CT130,"S7")*7)+(COUNTIF(beosztás!$BP130:$CT130,"S8")*8)+(COUNTIF(beosztás!$BP130:$CT130,"S9")*9)+(COUNTIF(beosztás!$BP130:$CT130,"S10")*10)+(COUNTIF(beosztás!$BP130:$CT130,"S11")*11)+(COUNTIF(beosztás!$BP130:$CT130,"S12")*12)</f>
        <v>0</v>
      </c>
      <c r="BD128" s="710">
        <f>COUNTIF(beosztás!$BP130:$CT130,"BN")*12+COUNTIF(beosztás!$BP130:$CT130,"BÉ")*12+COUNTIF(beosztás!$BP130:$CT130,"BDE")*8+COUNTIF(beosztás!$BP130:$CT130,"BDU")*8+COUNTIF(beosztás!$BP130:$CT130,"BÉJ")*8+COUNTIF(beosztás!$BP130:$CT130,"B1")*1+COUNTIF(beosztás!$BP130:$CT130,"B2")*2+COUNTIF(beosztás!$BP130:$CT130,"B3")*3+COUNTIF(beosztás!$BP130:$CT130,"B5")*5+COUNTIF(beosztás!$BP130:$CT130,"B6")*6+COUNTIF(beosztás!$BP130:$CT130,"B7")*7+COUNTIF(beosztás!$BP130:$CT130,"B8")*8+COUNTIF(beosztás!$BP130:$CT130,"B9")*9+COUNTIF(beosztás!$BP130:$CT130,"B10")*10+COUNTIF(beosztás!$BP130:$CT130,"B11")*11+COUNTIF(beosztás!$BP130:$CT130,"B12")*12+COUNTIF(beosztás!$BP130:$CT130,"BP")*0</f>
        <v>0</v>
      </c>
      <c r="BE128" s="24">
        <f t="shared" si="590"/>
        <v>0</v>
      </c>
      <c r="BF128" s="710">
        <f>IF(C128="",0,alapadatok!$AN$4)</f>
        <v>0</v>
      </c>
      <c r="BG128" s="19">
        <f t="shared" si="591"/>
        <v>0</v>
      </c>
      <c r="BH128" s="741">
        <f t="shared" si="592"/>
        <v>0</v>
      </c>
      <c r="BI128" s="40"/>
      <c r="BJ128" s="709">
        <f>COUNTIF(beosztás!$CU130:$DX130,"DE")*8</f>
        <v>0</v>
      </c>
      <c r="BK128" s="710">
        <f>COUNTIF(beosztás!$CU130:$DX130,"DU")*8</f>
        <v>0</v>
      </c>
      <c r="BL128" s="710">
        <f>COUNTIF(beosztás!$CU130:$DX130,"ÉJ")*8</f>
        <v>0</v>
      </c>
      <c r="BM128" s="710">
        <f>COUNTIF(beosztás!$CU130:$DX130,"N")*12</f>
        <v>0</v>
      </c>
      <c r="BN128" s="710">
        <f>COUNTIF(beosztás!$CU130:$DX130,"É")*12</f>
        <v>0</v>
      </c>
      <c r="BO128" s="710">
        <f>SUM(beosztás!$CU130:$DX130)</f>
        <v>0</v>
      </c>
      <c r="BP128" s="897">
        <f>(COUNTIF(beosztás!$CU130:$DX130,"SN")*12)+(COUNTIF(beosztás!$CU130:$DX130,"SDE")*8)+(COUNTIF(beosztás!$CU130:$DX130,"SDU")*8)+(COUNTIF(beosztás!$CU130:$DX130,"SÉ")*12)+(COUNTIF(beosztás!$CU130:$DX130,"SÉJ")*8)+(COUNTIF(beosztás!$CU130:$DX130,"S1")*1)+(COUNTIF(beosztás!$CU130:$DX130,"S2")*2)+(COUNTIF(beosztás!$CU130:$DX130,"S3")*3)+(COUNTIF(beosztás!$CU130:$DX130,"S4")*4)+(COUNTIF(beosztás!$CU130:$DX130,"S5")*5)+(COUNTIF(beosztás!$CU130:$DX130,"S6")*6)+(COUNTIF(beosztás!$CU130:$DX130,"S7")*7)+(COUNTIF(beosztás!$CU130:$DX130,"S8")*8)+(COUNTIF(beosztás!$CU130:$DX130,"S9")*9)+(COUNTIF(beosztás!$CU130:$DX130,"S10")*10)+(COUNTIF(beosztás!$CU130:$DX130,"S11")*11)+(COUNTIF(beosztás!$CU130:$DX130,"S12")*12)</f>
        <v>0</v>
      </c>
      <c r="BQ128" s="710">
        <f>COUNTIF(beosztás!$CU130:$DX130,"FÜ")*8</f>
        <v>0</v>
      </c>
      <c r="BR128" s="710">
        <f>COUNTIF(beosztás!$CU130:$DX130,"BN")*12+COUNTIF(beosztás!$CU130:$DX130,"BÉ")*12+COUNTIF(beosztás!$CU130:$DX130,"BDE")*8+COUNTIF(beosztás!$CU130:$DX130,"BDU")*8+COUNTIF(beosztás!$CU130:$DX130,"BÉJ")*8+COUNTIF(beosztás!$CU130:$DX130,"B1")*1+COUNTIF(beosztás!$CU130:$DX130,"B2")*2+COUNTIF(beosztás!$CU130:$DX130,"B3")*3+COUNTIF(beosztás!$CU130:$DX130,"B5")*5+COUNTIF(beosztás!$CU130:$DX130,"B6")*6+COUNTIF(beosztás!$CU130:$DX130,"B7")*7+COUNTIF(beosztás!$CU130:$DX130,"B8")*8+COUNTIF(beosztás!$CU130:$DX130,"B9")*9+COUNTIF(beosztás!$CU130:$DX130,"B10")*10+COUNTIF(beosztás!$CU130:$DX130,"B11")*11+COUNTIF(beosztás!$CU130:$DX130,"B12")*12+COUNTIF(beosztás!$CU130:$DX130,"BP")*0</f>
        <v>0</v>
      </c>
      <c r="BS128" s="24">
        <f t="shared" si="593"/>
        <v>0</v>
      </c>
      <c r="BT128" s="710">
        <f>IF(C128="",0,alapadatok!$AN$5)</f>
        <v>0</v>
      </c>
      <c r="BU128" s="19">
        <f t="shared" si="594"/>
        <v>0</v>
      </c>
      <c r="BV128" s="741">
        <f t="shared" si="595"/>
        <v>0</v>
      </c>
      <c r="BW128" s="40"/>
      <c r="BX128" s="25">
        <f t="shared" si="596"/>
        <v>0</v>
      </c>
      <c r="BY128" s="24">
        <f t="shared" si="597"/>
        <v>0</v>
      </c>
      <c r="BZ128" s="24">
        <f t="shared" si="598"/>
        <v>0</v>
      </c>
      <c r="CA128" s="24">
        <f t="shared" si="599"/>
        <v>0</v>
      </c>
      <c r="CB128" s="24">
        <f t="shared" si="600"/>
        <v>0</v>
      </c>
      <c r="CC128" s="24">
        <f t="shared" si="601"/>
        <v>0</v>
      </c>
      <c r="CD128" s="24">
        <f t="shared" si="602"/>
        <v>0</v>
      </c>
      <c r="CE128" s="24">
        <f t="shared" si="603"/>
        <v>0</v>
      </c>
      <c r="CF128" s="24">
        <f t="shared" si="604"/>
        <v>0</v>
      </c>
      <c r="CG128" s="24">
        <f t="shared" si="605"/>
        <v>0</v>
      </c>
      <c r="CH128" s="24">
        <f t="shared" si="606"/>
        <v>0</v>
      </c>
      <c r="CI128" s="19">
        <f t="shared" si="607"/>
        <v>0</v>
      </c>
      <c r="CJ128" s="741">
        <f t="shared" si="608"/>
        <v>0</v>
      </c>
      <c r="CK128" s="41"/>
      <c r="CL128" s="709">
        <f>COUNTIF(beosztás!$DY130:$FC130,"DE")*8</f>
        <v>0</v>
      </c>
      <c r="CM128" s="710">
        <f>COUNTIF(beosztás!$DY130:$FC130,"DU")*8</f>
        <v>0</v>
      </c>
      <c r="CN128" s="710">
        <f>COUNTIF(beosztás!$DY130:$FC130,"ÉJ")*8</f>
        <v>0</v>
      </c>
      <c r="CO128" s="710">
        <f>COUNTIF(beosztás!$DY130:$FC130,"N")*12</f>
        <v>0</v>
      </c>
      <c r="CP128" s="710">
        <f>COUNTIF(beosztás!$DY130:$FC130,"é")*12</f>
        <v>0</v>
      </c>
      <c r="CQ128" s="710">
        <f>SUM(beosztás!$DY130:$FC130)</f>
        <v>0</v>
      </c>
      <c r="CR128" s="710">
        <f>COUNTIF(beosztás!$DY130:$FC130,"FÜ")*8</f>
        <v>0</v>
      </c>
      <c r="CS128" s="897">
        <f>(COUNTIF(beosztás!$DY130:$FC130,"SN")*12)+(COUNTIF(beosztás!$DY130:$FC130,"SDE")*8)+(COUNTIF(beosztás!$DY130:$FC130,"SDU")*8)+(COUNTIF(beosztás!$DY130:$FC130,"SÉ")*12)+(COUNTIF(beosztás!$DY130:$FC130,"SÉJ")*8)+(COUNTIF(beosztás!$DY130:$FC130,"S1")*1)+(COUNTIF(beosztás!$DY130:$FC130,"S2")*2)+(COUNTIF(beosztás!$DY130:$FC130,"S3")*3)+(COUNTIF(beosztás!$DY130:$FC130,"S4")*4)+(COUNTIF(beosztás!$DY130:$FC130,"S5")*5)+(COUNTIF(beosztás!$DY130:$FC130,"S6")*6)+(COUNTIF(beosztás!$DY130:$FC130,"S7")*7)+(COUNTIF(beosztás!$DY130:$FC130,"S8")*8)+(COUNTIF(beosztás!$DY130:$FC130,"S9")*9)+(COUNTIF(beosztás!$DY130:$FC130,"S10")*10)+(COUNTIF(beosztás!$DY130:$FC130,"S11")*11)+(COUNTIF(beosztás!$DY130:$FC130,"S12")*12)</f>
        <v>0</v>
      </c>
      <c r="CT128" s="710">
        <f>COUNTIF(beosztás!$DY130:$FC130,"BN")*12+COUNTIF(beosztás!$DY130:$FC130,"BÉ")*12+COUNTIF(beosztás!$DY130:$FC130,"BDE")*8+COUNTIF(beosztás!$DY130:$FC130,"BDU")*8+COUNTIF(beosztás!$DY130:$FC130,"BÉJ")*8+COUNTIF(beosztás!$DY130:$FC130,"B1")*1+COUNTIF(beosztás!$DY130:$FC130,"B2")*2+COUNTIF(beosztás!$DY130:$FC130,"B3")*3+COUNTIF(beosztás!$DY130:$FC130,"B5")*5+COUNTIF(beosztás!$DY130:$FC130,"B6")*6+COUNTIF(beosztás!$DY130:$FC130,"B7")*7+COUNTIF(beosztás!$DY130:$FC130,"B8")*8+COUNTIF(beosztás!$DY130:$FC130,"B9")*9+COUNTIF(beosztás!$DY130:$FC130,"B10")*10+COUNTIF(beosztás!$DY130:$FC130,"B11")*11+COUNTIF(beosztás!$DY130:$FC130,"B12")*12+COUNTIF(beosztás!$DY130:$FC130,"BP")*0</f>
        <v>0</v>
      </c>
      <c r="CU128" s="24">
        <f t="shared" si="609"/>
        <v>0</v>
      </c>
      <c r="CV128" s="710">
        <f>IF(C128="",0,alapadatok!$AN$6)</f>
        <v>0</v>
      </c>
      <c r="CW128" s="19">
        <f t="shared" si="610"/>
        <v>0</v>
      </c>
      <c r="CX128" s="907">
        <f t="shared" si="611"/>
        <v>0</v>
      </c>
      <c r="CY128" s="40"/>
      <c r="CZ128" s="709">
        <f>COUNTIF(beosztás!$FD130:$GG130,"DE")*8</f>
        <v>0</v>
      </c>
      <c r="DA128" s="710">
        <f>COUNTIF(beosztás!$FD130:$GG130,"DU")*8</f>
        <v>0</v>
      </c>
      <c r="DB128" s="710">
        <f>COUNTIF(beosztás!$FD130:$GG130,"ÉJ")*8</f>
        <v>0</v>
      </c>
      <c r="DC128" s="710">
        <f>COUNTIF(beosztás!$FD130:$GG130,"N")*12</f>
        <v>0</v>
      </c>
      <c r="DD128" s="710">
        <f>COUNTIF(beosztás!$FD130:$GG130,"É")*12</f>
        <v>0</v>
      </c>
      <c r="DE128" s="710">
        <f>SUM(beosztás!$FD130:$GG130)</f>
        <v>0</v>
      </c>
      <c r="DF128" s="897">
        <f>(COUNTIF(beosztás!$FD130:$GG130,"SN")*12)+(COUNTIF(beosztás!$FD130:$GG130,"SDE")*8)+(COUNTIF(beosztás!$FD130:$GG130,"SDU")*8)+(COUNTIF(beosztás!$FD130:$GG130,"SÉ")*12)+(COUNTIF(beosztás!$FD130:$GG130,"SÉJ")*8)+(COUNTIF(beosztás!$FD130:$GG130,"S1")*1)+(COUNTIF(beosztás!$FD130:$GG130,"S2")*2)+(COUNTIF(beosztás!$FD130:$GG130,"S3")*3)+(COUNTIF(beosztás!$FD130:$GG130,"S4")*4)+(COUNTIF(beosztás!$FD130:$GG130,"S5")*5)+(COUNTIF(beosztás!$FD130:$GG130,"S6")*6)+(COUNTIF(beosztás!$FD130:$GG130,"S7")*7)+(COUNTIF(beosztás!$FD130:$GG130,"S8")*8)+(COUNTIF(beosztás!$FD130:$GG130,"S9")*9)+(COUNTIF(beosztás!$FD130:$GG130,"S10")*10)+(COUNTIF(beosztás!$FD130:$GG130,"S11")*11)+(COUNTIF(beosztás!$FD130:$GG130,"S12")*12)</f>
        <v>0</v>
      </c>
      <c r="DG128" s="710">
        <f>COUNTIF(beosztás!$FD130:$GG130,"FÜ")*8</f>
        <v>0</v>
      </c>
      <c r="DH128" s="710">
        <f>COUNTIF(beosztás!$FD130:$GG130,"BN")*12+COUNTIF(beosztás!$FD130:$GG130,"BÉ")*12+COUNTIF(beosztás!$FD130:$GG130,"BDE")*8+COUNTIF(beosztás!$FD130:$GG130,"BDU")*8+COUNTIF(beosztás!$FD130:$GG130,"BÉJ")*8+COUNTIF(beosztás!$FD130:$GG130,"B1")*1+COUNTIF(beosztás!$FD130:$GG130,"B2")*2+COUNTIF(beosztás!$FD130:$GG130,"B3")*3+COUNTIF(beosztás!$FD130:$GG130,"B5")*5+COUNTIF(beosztás!$FD130:$GG130,"B6")*6+COUNTIF(beosztás!$FD130:$GG130,"B7")*7+COUNTIF(beosztás!$FD130:$GG130,"B8")*8+COUNTIF(beosztás!$FD130:$GG130,"B9")*9+COUNTIF(beosztás!$FD130:$GG130,"B10")*10+COUNTIF(beosztás!$FD130:$GG130,"B11")*11+COUNTIF(beosztás!$FD130:$GG130,"B12")*12+COUNTIF(beosztás!$FD130:$GG130,"BP")*0</f>
        <v>0</v>
      </c>
      <c r="DI128" s="24">
        <f t="shared" si="612"/>
        <v>0</v>
      </c>
      <c r="DJ128" s="710">
        <f>IF(C128="",0,alapadatok!$AN$7)</f>
        <v>0</v>
      </c>
      <c r="DK128" s="19">
        <f t="shared" si="613"/>
        <v>0</v>
      </c>
      <c r="DL128" s="741">
        <f t="shared" si="614"/>
        <v>0</v>
      </c>
      <c r="DM128" s="40"/>
      <c r="DN128" s="25">
        <f t="shared" si="615"/>
        <v>0</v>
      </c>
      <c r="DO128" s="24">
        <f t="shared" si="616"/>
        <v>0</v>
      </c>
      <c r="DP128" s="24">
        <f t="shared" si="617"/>
        <v>0</v>
      </c>
      <c r="DQ128" s="24">
        <f t="shared" si="618"/>
        <v>0</v>
      </c>
      <c r="DR128" s="24">
        <f t="shared" si="619"/>
        <v>0</v>
      </c>
      <c r="DS128" s="24">
        <f t="shared" si="620"/>
        <v>0</v>
      </c>
      <c r="DT128" s="24">
        <f t="shared" si="621"/>
        <v>0</v>
      </c>
      <c r="DU128" s="24">
        <f t="shared" si="622"/>
        <v>0</v>
      </c>
      <c r="DV128" s="24">
        <f t="shared" si="623"/>
        <v>0</v>
      </c>
      <c r="DW128" s="24">
        <f t="shared" si="624"/>
        <v>0</v>
      </c>
      <c r="DX128" s="24">
        <f t="shared" si="625"/>
        <v>0</v>
      </c>
      <c r="DY128" s="19">
        <f t="shared" si="626"/>
        <v>0</v>
      </c>
      <c r="DZ128" s="907">
        <f t="shared" si="627"/>
        <v>0</v>
      </c>
      <c r="EA128" s="41"/>
      <c r="EB128" s="709">
        <f>COUNTIF(beosztás!$GH130:$HL130,"DE")*8</f>
        <v>0</v>
      </c>
      <c r="EC128" s="710">
        <f>COUNTIF(beosztás!$GH130:$HL130,"DU")*8</f>
        <v>0</v>
      </c>
      <c r="ED128" s="710">
        <f>COUNTIF(beosztás!$GH130:$HL130,"ÉJ")*8</f>
        <v>0</v>
      </c>
      <c r="EE128" s="710">
        <f>COUNTIF(beosztás!$GH130:$HL130,"N")*12</f>
        <v>0</v>
      </c>
      <c r="EF128" s="710">
        <f>COUNTIF(beosztás!$GH130:$HL130,"é")*12</f>
        <v>0</v>
      </c>
      <c r="EG128" s="710">
        <f>SUM(beosztás!$GH130:$HL130)</f>
        <v>0</v>
      </c>
      <c r="EH128" s="710">
        <f>COUNTIF(beosztás!$GH130:$HL130,"FÜ")*8</f>
        <v>0</v>
      </c>
      <c r="EI128" s="897">
        <f>(COUNTIF(beosztás!$GH130:$HL130,"SN")*12)+(COUNTIF(beosztás!$GH130:$HL130,"SDE")*8)+(COUNTIF(beosztás!$GH130:$HL130,"SDU")*8)+(COUNTIF(beosztás!$GH130:$HL130,"SÉ")*12)+(COUNTIF(beosztás!$GH130:$HL130,"SÉJ")*8)+(COUNTIF(beosztás!$GH130:$HL130,"S1")*1)+(COUNTIF(beosztás!$GH130:$HL130,"S2")*2)+(COUNTIF(beosztás!$GH130:$HL130,"S3")*3)+(COUNTIF(beosztás!$GH130:$HL130,"S4")*4)+(COUNTIF(beosztás!$GH130:$HL130,"S5")*5)+(COUNTIF(beosztás!$GH130:$HL130,"S6")*6)+(COUNTIF(beosztás!$GH130:$HL130,"S7")*7)+(COUNTIF(beosztás!$GH130:$HL130,"S8")*8)+(COUNTIF(beosztás!$GH130:$HL130,"S9")*9)+(COUNTIF(beosztás!$GH130:$HL130,"S10")*10)+(COUNTIF(beosztás!$GH130:$HL130,"S11")*11)+(COUNTIF(beosztás!$GH130:$HL130,"S12")*12)</f>
        <v>0</v>
      </c>
      <c r="EJ128" s="710">
        <f>COUNTIF(beosztás!$GH130:$HL130,"BN")*12+COUNTIF(beosztás!$GH130:$HL130,"BÉ")*12+COUNTIF(beosztás!$GH130:$HL130,"BDE")*8+COUNTIF(beosztás!$GH130:$HL130,"BDU")*8+COUNTIF(beosztás!$GH130:$HL130,"BÉJ")*8+COUNTIF(beosztás!$GH130:$HL130,"B1")*1+COUNTIF(beosztás!$GH130:$HL130,"B2")*2+COUNTIF(beosztás!$GH130:$HL130,"B3")*3+COUNTIF(beosztás!$GH130:$HL130,"B5")*5+COUNTIF(beosztás!$GH130:$HL130,"B6")*6+COUNTIF(beosztás!$GH130:$HL130,"B7")*7+COUNTIF(beosztás!$GH130:$HL130,"B8")*8+COUNTIF(beosztás!$GH130:$HL130,"B9")*9+COUNTIF(beosztás!$GH130:$HL130,"B10")*10+COUNTIF(beosztás!$GH130:$HL130,"B11")*11+COUNTIF(beosztás!$GH130:$HL130,"B12")*12+COUNTIF(beosztás!$GH130:$HL130,"BP")*0</f>
        <v>0</v>
      </c>
      <c r="EK128" s="24">
        <f t="shared" si="628"/>
        <v>0</v>
      </c>
      <c r="EL128" s="710">
        <f>IF(C128="",0,alapadatok!$AN$8)</f>
        <v>0</v>
      </c>
      <c r="EM128" s="19">
        <f t="shared" si="629"/>
        <v>0</v>
      </c>
      <c r="EN128" s="907">
        <f t="shared" si="630"/>
        <v>0</v>
      </c>
      <c r="EO128" s="40"/>
      <c r="EP128" s="709">
        <f>COUNTIF(beosztás!$HM130:$IQ130,"DE")*8</f>
        <v>0</v>
      </c>
      <c r="EQ128" s="710">
        <f>COUNTIF(beosztás!$HM130:$IQ130,"DU")*8</f>
        <v>0</v>
      </c>
      <c r="ER128" s="710">
        <f>COUNTIF(beosztás!$HM130:$IQ130,"ÉJ")*8</f>
        <v>0</v>
      </c>
      <c r="ES128" s="710">
        <f>COUNTIF(beosztás!$HM130:$IQ130,"N")*12</f>
        <v>0</v>
      </c>
      <c r="ET128" s="710">
        <f>COUNTIF(beosztás!$HM130:$IQ130,"É")*12</f>
        <v>0</v>
      </c>
      <c r="EU128" s="710">
        <f>SUM(beosztás!$HM130:$IQ130)</f>
        <v>0</v>
      </c>
      <c r="EV128" s="897">
        <f>(COUNTIF(beosztás!$HM130:$IQ130,"SN")*12)+(COUNTIF(beosztás!$HM130:$IQ130,"SDE")*8)+(COUNTIF(beosztás!$HM130:$IQ130,"SDU")*8)+(COUNTIF(beosztás!$HM130:$IQ130,"SÉ")*12)+(COUNTIF(beosztás!$HM130:$IQ130,"SÉJ")*8)+(COUNTIF(beosztás!$HM130:$IQ130,"S1")*1)+(COUNTIF(beosztás!$HM130:$IQ130,"S2")*2)+(COUNTIF(beosztás!$HM130:$IQ130,"S3")*3)+(COUNTIF(beosztás!$HM130:$IQ130,"S4")*4)+(COUNTIF(beosztás!$HM130:$IQ130,"S5")*5)+(COUNTIF(beosztás!$HM130:$IQ130,"S6")*6)+(COUNTIF(beosztás!$HM130:$IQ130,"S7")*7)+(COUNTIF(beosztás!$HM130:$IQ130,"S8")*8)+(COUNTIF(beosztás!$HM130:$IQ130,"S9")*9)+(COUNTIF(beosztás!$HM130:$IQ130,"S10")*10)+(COUNTIF(beosztás!$HM130:$IQ130,"S11")*11)+(COUNTIF(beosztás!$HM130:$IQ130,"S12")*12)</f>
        <v>0</v>
      </c>
      <c r="EW128" s="710">
        <f>COUNTIF(beosztás!$HM130:$IQ130,"FÜ")*8</f>
        <v>0</v>
      </c>
      <c r="EX128" s="710">
        <f>COUNTIF(beosztás!$HM130:$IQ130,"BN")*12+COUNTIF(beosztás!$HM130:$IQ130,"BÉ")*12+COUNTIF(beosztás!$HM130:$IQ130,"BDE")*8+COUNTIF(beosztás!$HM130:$IQ130,"BDU")*8+COUNTIF(beosztás!$HM130:$IQ130,"BÉJ")*8+COUNTIF(beosztás!$HM130:$IQ130,"B1")*1+COUNTIF(beosztás!$HM130:$IQ130,"B2")*2+COUNTIF(beosztás!$HM130:$IQ130,"B3")*3+COUNTIF(beosztás!$HM130:$IQ130,"B5")*5+COUNTIF(beosztás!$HM130:$IQ130,"B6")*6+COUNTIF(beosztás!$HM130:$IQ130,"B7")*7+COUNTIF(beosztás!$HM130:$IQ130,"B8")*8+COUNTIF(beosztás!$HM130:$IQ130,"B9")*9+COUNTIF(beosztás!$HM130:$IQ130,"B10")*10+COUNTIF(beosztás!$HM130:$IQ130,"B11")*11+COUNTIF(beosztás!$HM130:$IQ130,"B12")*12+COUNTIF(beosztás!$HM130:$IQ130,"BP")*0</f>
        <v>0</v>
      </c>
      <c r="EY128" s="24">
        <f t="shared" si="631"/>
        <v>0</v>
      </c>
      <c r="EZ128" s="710">
        <f>IF(C128="",0,alapadatok!$AN$9)</f>
        <v>0</v>
      </c>
      <c r="FA128" s="19">
        <f t="shared" si="632"/>
        <v>0</v>
      </c>
      <c r="FB128" s="907">
        <f t="shared" si="633"/>
        <v>0</v>
      </c>
      <c r="FC128" s="40"/>
      <c r="FD128" s="25">
        <f t="shared" si="634"/>
        <v>0</v>
      </c>
      <c r="FE128" s="24">
        <f t="shared" si="635"/>
        <v>0</v>
      </c>
      <c r="FF128" s="24">
        <f t="shared" si="636"/>
        <v>0</v>
      </c>
      <c r="FG128" s="24">
        <f t="shared" si="637"/>
        <v>0</v>
      </c>
      <c r="FH128" s="24">
        <f t="shared" si="638"/>
        <v>0</v>
      </c>
      <c r="FI128" s="24">
        <f t="shared" si="639"/>
        <v>0</v>
      </c>
      <c r="FJ128" s="24">
        <f t="shared" si="640"/>
        <v>0</v>
      </c>
      <c r="FK128" s="24">
        <f t="shared" si="641"/>
        <v>0</v>
      </c>
      <c r="FL128" s="24">
        <f t="shared" si="642"/>
        <v>0</v>
      </c>
      <c r="FM128" s="24">
        <f t="shared" si="643"/>
        <v>0</v>
      </c>
      <c r="FN128" s="24">
        <f t="shared" si="644"/>
        <v>0</v>
      </c>
      <c r="FO128" s="19">
        <f t="shared" si="645"/>
        <v>0</v>
      </c>
      <c r="FP128" s="907">
        <f t="shared" si="646"/>
        <v>0</v>
      </c>
      <c r="FQ128" s="41"/>
      <c r="FR128" s="709">
        <f>COUNTIF(beosztás!$IR130:$JU130,"DE")*8</f>
        <v>0</v>
      </c>
      <c r="FS128" s="710">
        <f>COUNTIF(beosztás!$IR130:$JU130,"DU")*8</f>
        <v>0</v>
      </c>
      <c r="FT128" s="710">
        <f>COUNTIF(beosztás!$IR130:$JU130,"ÉJ")*8</f>
        <v>0</v>
      </c>
      <c r="FU128" s="710">
        <f>COUNTIF(beosztás!$IR130:$JU130,"N")*12</f>
        <v>0</v>
      </c>
      <c r="FV128" s="710">
        <f>COUNTIF(beosztás!$IR130:$JU130,"é")*12</f>
        <v>0</v>
      </c>
      <c r="FW128" s="710">
        <f>SUM(beosztás!$IR130:$JU130)</f>
        <v>0</v>
      </c>
      <c r="FX128" s="710">
        <f>COUNTIF(beosztás!$IR130:$JU130,"FÜ")*8</f>
        <v>0</v>
      </c>
      <c r="FY128" s="897">
        <f>(COUNTIF(beosztás!$IR130:$JU130,"SN")*12)+(COUNTIF(beosztás!$IR130:$JU130,"SDE")*8)+(COUNTIF(beosztás!$IR130:$JU130,"SDU")*8)+(COUNTIF(beosztás!$IR130:$JU130,"SÉ")*12)+(COUNTIF(beosztás!$IR130:$JU130,"SÉJ")*8)+(COUNTIF(beosztás!$IR130:$JU130,"S1")*1)+(COUNTIF(beosztás!$IR130:$JU130,"S2")*2)+(COUNTIF(beosztás!$IR130:$JU130,"S3")*3)+(COUNTIF(beosztás!$IR130:$JU130,"S4")*4)+(COUNTIF(beosztás!$IR130:$JU130,"S5")*5)+(COUNTIF(beosztás!$IR130:$JU130,"S6")*6)+(COUNTIF(beosztás!$IR130:$JU130,"S7")*7)+(COUNTIF(beosztás!$IR130:$JU130,"S8")*8)+(COUNTIF(beosztás!$IR130:$JU130,"S9")*9)+(COUNTIF(beosztás!$IR130:$JU130,"S10")*10)+(COUNTIF(beosztás!$IR130:$JU130,"S11")*11)+(COUNTIF(beosztás!$IR130:$JU130,"S12")*12)</f>
        <v>0</v>
      </c>
      <c r="FZ128" s="710">
        <f>COUNTIF(beosztás!$IR130:$JU130,"BN")*12+COUNTIF(beosztás!$IR130:$JU130,"BÉ")*12+COUNTIF(beosztás!$IR130:$JU130,"BDE")*8+COUNTIF(beosztás!$IR130:$JU130,"BDU")*8+COUNTIF(beosztás!$IR130:$JU130,"BÉJ")*8+COUNTIF(beosztás!$IR130:$JU130,"B1")*1+COUNTIF(beosztás!$IR130:$JU130,"B2")*2+COUNTIF(beosztás!$IR130:$JU130,"B3")*3+COUNTIF(beosztás!$IR130:$JU130,"B5")*5+COUNTIF(beosztás!$IR130:$JU130,"B6")*6+COUNTIF(beosztás!$IR130:$JU130,"B7")*7+COUNTIF(beosztás!$IR130:$JU130,"B8")*8+COUNTIF(beosztás!$IR130:$JU130,"B9")*9+COUNTIF(beosztás!$IR130:$JU130,"B10")*10+COUNTIF(beosztás!$IR130:$JU130,"B11")*11+COUNTIF(beosztás!$IR130:$JU130,"B12")*12+COUNTIF(beosztás!$IR130:$JU130,"BP")*0</f>
        <v>0</v>
      </c>
      <c r="GA128" s="24">
        <f t="shared" si="647"/>
        <v>0</v>
      </c>
      <c r="GB128" s="710">
        <f>IF(C128="",0,alapadatok!$AN$10)</f>
        <v>0</v>
      </c>
      <c r="GC128" s="19">
        <f t="shared" si="648"/>
        <v>0</v>
      </c>
      <c r="GD128" s="907">
        <f t="shared" si="649"/>
        <v>0</v>
      </c>
      <c r="GE128" s="42"/>
      <c r="GF128" s="709">
        <f>COUNTIF(beosztás!$JV130:$KZ130,"DE")*8</f>
        <v>0</v>
      </c>
      <c r="GG128" s="710">
        <f>COUNTIF(beosztás!$JV130:$KZ130,"DU")*8</f>
        <v>0</v>
      </c>
      <c r="GH128" s="710">
        <f>COUNTIF(beosztás!$JV130:$KZ130,"ÉJ")*8</f>
        <v>0</v>
      </c>
      <c r="GI128" s="710">
        <f>COUNTIF(beosztás!$JV130:$KZ130,"N")*12</f>
        <v>0</v>
      </c>
      <c r="GJ128" s="710">
        <f>COUNTIF(beosztás!$JV130:$KZ130,"É")*12</f>
        <v>0</v>
      </c>
      <c r="GK128" s="710">
        <f>SUM(beosztás!$JV130:$KZ130)</f>
        <v>0</v>
      </c>
      <c r="GL128" s="897">
        <f>(COUNTIF(beosztás!$JV130:$KZ130,"SN")*12)+(COUNTIF(beosztás!$JV130:$KZ130,"SDE")*8)+(COUNTIF(beosztás!$JV130:$KZ130,"SDU")*8)+(COUNTIF(beosztás!$JV130:$KZ130,"SÉ")*12)+(COUNTIF(beosztás!$JV130:$KZ130,"SÉJ")*8)+(COUNTIF(beosztás!$JV130:$KZ130,"S1")*1)+(COUNTIF(beosztás!$JV130:$KZ130,"S2")*2)+(COUNTIF(beosztás!$JV130:$KZ130,"S3")*3)+(COUNTIF(beosztás!$JV130:$KZ130,"S4")*4)+(COUNTIF(beosztás!$JV130:$KZ130,"S5")*5)+(COUNTIF(beosztás!$JV130:$KZ130,"S6")*6)+(COUNTIF(beosztás!$JV130:$KZ130,"S7")*7)+(COUNTIF(beosztás!$JV130:$KZ130,"S8")*8)+(COUNTIF(beosztás!$JV130:$KZ130,"S9")*9)+(COUNTIF(beosztás!$JV130:$KZ130,"S10")*10)+(COUNTIF(beosztás!$JV130:$KZ130,"S11")*11)+(COUNTIF(beosztás!$JV130:$KZ130,"S12")*12)</f>
        <v>0</v>
      </c>
      <c r="GM128" s="710">
        <f>COUNTIF(beosztás!$JV130:$KZ130,"FÜ")*8</f>
        <v>0</v>
      </c>
      <c r="GN128" s="710">
        <f>COUNTIF(beosztás!$JV130:$KZ130,"BN")*12+COUNTIF(beosztás!$JV130:$KZ130,"BÉ")*12+COUNTIF(beosztás!$JV130:$KZ130,"BDE")*8+COUNTIF(beosztás!$JV130:$KZ130,"BDU")*8+COUNTIF(beosztás!$JV130:$KZ130,"BÉJ")*8+COUNTIF(beosztás!$JV130:$KZ130,"B1")*1+COUNTIF(beosztás!$JV130:$KZ130,"B2")*2+COUNTIF(beosztás!$JV130:$KZ130,"B3")*3+COUNTIF(beosztás!$JV130:$KZ130,"B5")*5+COUNTIF(beosztás!$JV130:$KZ130,"B6")*6+COUNTIF(beosztás!$JV130:$KZ130,"B7")*7+COUNTIF(beosztás!$JV130:$KZ130,"B8")*8+COUNTIF(beosztás!$JV130:$KZ130,"B9")*9+COUNTIF(beosztás!$JV130:$KZ130,"B10")*10+COUNTIF(beosztás!$JV130:$KZ130,"B11")*11+COUNTIF(beosztás!$JV130:$KZ130,"B12")*12+COUNTIF(beosztás!$JV130:$KZ130,"BP")*0</f>
        <v>0</v>
      </c>
      <c r="GO128" s="24">
        <f t="shared" si="650"/>
        <v>0</v>
      </c>
      <c r="GP128" s="710">
        <f>IF(C128="",0,alapadatok!$AN$11)</f>
        <v>0</v>
      </c>
      <c r="GQ128" s="19">
        <f t="shared" si="651"/>
        <v>0</v>
      </c>
      <c r="GR128" s="907">
        <f t="shared" si="652"/>
        <v>0</v>
      </c>
      <c r="GS128" s="42"/>
      <c r="GT128" s="25">
        <f t="shared" si="653"/>
        <v>0</v>
      </c>
      <c r="GU128" s="24">
        <f t="shared" si="654"/>
        <v>0</v>
      </c>
      <c r="GV128" s="24">
        <f t="shared" si="655"/>
        <v>0</v>
      </c>
      <c r="GW128" s="24">
        <f t="shared" si="656"/>
        <v>0</v>
      </c>
      <c r="GX128" s="24">
        <f t="shared" si="657"/>
        <v>0</v>
      </c>
      <c r="GY128" s="24">
        <f t="shared" si="658"/>
        <v>0</v>
      </c>
      <c r="GZ128" s="24">
        <f t="shared" si="659"/>
        <v>0</v>
      </c>
      <c r="HA128" s="24">
        <f t="shared" si="660"/>
        <v>0</v>
      </c>
      <c r="HB128" s="24">
        <f t="shared" si="661"/>
        <v>0</v>
      </c>
      <c r="HC128" s="24">
        <f t="shared" si="662"/>
        <v>0</v>
      </c>
      <c r="HD128" s="24">
        <f t="shared" si="663"/>
        <v>0</v>
      </c>
      <c r="HE128" s="19">
        <f t="shared" si="664"/>
        <v>0</v>
      </c>
      <c r="HF128" s="907">
        <f t="shared" si="665"/>
        <v>0</v>
      </c>
      <c r="HG128" s="41"/>
      <c r="HH128" s="709">
        <f>COUNTIF(beosztás!$LA130:$MD130,"DE")*8</f>
        <v>0</v>
      </c>
      <c r="HI128" s="710">
        <f>COUNTIF(beosztás!$LA130:$MD130,"DU")*8</f>
        <v>0</v>
      </c>
      <c r="HJ128" s="710">
        <f>COUNTIF(beosztás!$LA130:$MD130,"ÉJ")*8</f>
        <v>0</v>
      </c>
      <c r="HK128" s="710">
        <f>COUNTIF(beosztás!$LA130:$MD130,"N")*12</f>
        <v>0</v>
      </c>
      <c r="HL128" s="710">
        <f>COUNTIF(beosztás!$LA130:$MD130,"é")*12</f>
        <v>0</v>
      </c>
      <c r="HM128" s="710">
        <f>SUM(beosztás!$LA130:$MD130)</f>
        <v>0</v>
      </c>
      <c r="HN128" s="710">
        <f>COUNTIF(beosztás!$LA130:$MD130,"FÜ")*8</f>
        <v>0</v>
      </c>
      <c r="HO128" s="897">
        <f>(COUNTIF(beosztás!$LA130:$MD130,"SN")*12)+(COUNTIF(beosztás!$LA130:$MD130,"SDE")*8)+(COUNTIF(beosztás!$LA130:$MD130,"SDU")*8)+(COUNTIF(beosztás!$LA130:$MD130,"SÉ")*12)+(COUNTIF(beosztás!$LA130:$MD130,"SÉJ")*8)+(COUNTIF(beosztás!$LA130:$MD130,"S1")*1)+(COUNTIF(beosztás!$LA130:$MD130,"S2")*2)+(COUNTIF(beosztás!$LA130:$MD130,"S3")*3)+(COUNTIF(beosztás!$LA130:$MD130,"S4")*4)+(COUNTIF(beosztás!$LA130:$MD130,"S5")*5)+(COUNTIF(beosztás!$LA130:$MD130,"S6")*6)+(COUNTIF(beosztás!$LA130:$MD130,"S7")*7)+(COUNTIF(beosztás!$LA130:$MD130,"S8")*8)+(COUNTIF(beosztás!$LA130:$MD130,"S9")*9)+(COUNTIF(beosztás!$LA130:$MD130,"S10")*10)+(COUNTIF(beosztás!$LA130:$MD130,"S11")*11)+(COUNTIF(beosztás!$LA130:$MD130,"S12")*12)</f>
        <v>0</v>
      </c>
      <c r="HP128" s="710">
        <f>COUNTIF(beosztás!$LA130:$MD130,"BN")*12+COUNTIF(beosztás!$LA130:$MD130,"BÉ")*12+COUNTIF(beosztás!$LA130:$MD130,"BDE")*8+COUNTIF(beosztás!$LA130:$MD130,"BDU")*8+COUNTIF(beosztás!$LA130:$MD130,"BÉJ")*8+COUNTIF(beosztás!$LA130:$MD130,"B1")*1+COUNTIF(beosztás!$LA130:$MD130,"B2")*2+COUNTIF(beosztás!$LA130:$MD130,"B3")*3+COUNTIF(beosztás!$KZ130:$MC130,"B5")*5+COUNTIF(beosztás!$KZ130:$MC130,"B6")*6+COUNTIF(beosztás!$KZ130:$MC130,"B7")*7+COUNTIF(beosztás!$KZ130:$MC130,"B8")*8+COUNTIF(beosztás!$LA130:$MD130,"B9")*9+COUNTIF(beosztás!$LA130:$MD130,"B10")*10+COUNTIF(beosztás!$LA130:$MD130,"B11")*11+COUNTIF(beosztás!$LA130:$MD130,"B12")*12+COUNTIF(beosztás!$LA130:$MD130,"BP")*0</f>
        <v>0</v>
      </c>
      <c r="HQ128" s="24">
        <f t="shared" si="666"/>
        <v>0</v>
      </c>
      <c r="HR128" s="710">
        <f>IF(C128="",0,alapadatok!$AN$12)</f>
        <v>0</v>
      </c>
      <c r="HS128" s="19">
        <f t="shared" si="667"/>
        <v>0</v>
      </c>
      <c r="HT128" s="907">
        <f t="shared" si="668"/>
        <v>0</v>
      </c>
      <c r="HU128" s="42"/>
      <c r="HV128" s="709">
        <f>COUNTIF(beosztás!$ME130:$NI130,"DE")*8</f>
        <v>0</v>
      </c>
      <c r="HW128" s="710">
        <f>COUNTIF(beosztás!$ME130:$NI130,"DU")*8</f>
        <v>0</v>
      </c>
      <c r="HX128" s="710">
        <f>COUNTIF(beosztás!$ME130:$NI130,"ÉJ")*8</f>
        <v>0</v>
      </c>
      <c r="HY128" s="710">
        <f>COUNTIF(beosztás!$ME130:$NI130,"N")*12</f>
        <v>0</v>
      </c>
      <c r="HZ128" s="710">
        <f>COUNTIF(beosztás!$ME130:$NI130,"É")*12</f>
        <v>0</v>
      </c>
      <c r="IA128" s="710">
        <f>SUM(beosztás!$ME130:$NI130)</f>
        <v>0</v>
      </c>
      <c r="IB128" s="710">
        <f>(COUNTIF(beosztás!$ME130:$NI130,"SN")*12)+(COUNTIF(beosztás!$ME130:$NI130,"SDE")*8)+(COUNTIF(beosztás!$ME130:$NI130,"SDU")*8)+(COUNTIF(beosztás!$ME130:$NI130,"SÉ")*12)+(COUNTIF(beosztás!$ME130:$NI130,"SÉJ")*8)+(COUNTIF(beosztás!$ME130:$NI130,"S1")*1)+(COUNTIF(beosztás!$ME130:$NI130,"S2")*2)+(COUNTIF(beosztás!$ME130:$NI130,"S3")*3)+(COUNTIF(beosztás!$ME130:$NI130,"S4")*4)+(COUNTIF(beosztás!$ME130:$NI130,"S5")*5)+(COUNTIF(beosztás!$ME130:$NI130,"S6")*6)+(COUNTIF(beosztás!$ME130:$NI130,"S7")*7)+(COUNTIF(beosztás!$ME130:$NI130,"S8")*8)+(COUNTIF(beosztás!$ME130:$NI130,"S9")*9)+(COUNTIF(beosztás!$ME130:$NI130,"S10")*10)+(COUNTIF(beosztás!$ME130:$NI130,"S11")*11)+(COUNTIF(beosztás!$ME130:$NI130,"S12")*12)</f>
        <v>0</v>
      </c>
      <c r="IC128" s="710">
        <f>COUNTIF(beosztás!$ME130:$NI130,"FÜ")*8</f>
        <v>0</v>
      </c>
      <c r="ID128" s="710">
        <f>COUNTIF(beosztás!$ME130:$NI130,"BN")*12+COUNTIF(beosztás!$ME130:$NI130,"BÉ")*12+COUNTIF(beosztás!$ME130:$NI130,"BDE")*8+COUNTIF(beosztás!$ME130:$NI130,"BDU")*8+COUNTIF(beosztás!$ME130:$NI130,"BÉJ")*8+COUNTIF(beosztás!$ME130:$NI130,"B1")*1+COUNTIF(beosztás!$ME130:$NI130,"B2")*2+COUNTIF(beosztás!$ME130:$NI130,"B3")*3+COUNTIF(beosztás!$ME130:$NI130,"B5")*5+COUNTIF(beosztás!$ME130:$NI130,"B6")*6+COUNTIF(beosztás!$ME130:$NI130,"B7")*7+COUNTIF(beosztás!$ME130:$NI130,"B8")*8+COUNTIF(beosztás!$ME130:$NI130,"B9")*9+COUNTIF(beosztás!$ME130:$NI130,"B10")*10+COUNTIF(beosztás!$ME130:$NI130,"B11")*11+COUNTIF(beosztás!$ME130:$NI130,"B12")*12+COUNTIF(beosztás!$ME130:$NI130,"BP")*0</f>
        <v>0</v>
      </c>
      <c r="IE128" s="24">
        <f t="shared" si="669"/>
        <v>0</v>
      </c>
      <c r="IF128" s="710">
        <f>IF(C128="",0,alapadatok!$AN$13)</f>
        <v>0</v>
      </c>
      <c r="IG128" s="19">
        <f t="shared" si="670"/>
        <v>0</v>
      </c>
      <c r="IH128" s="741">
        <f t="shared" si="671"/>
        <v>0</v>
      </c>
      <c r="II128" s="42"/>
      <c r="IJ128" s="25">
        <f t="shared" si="672"/>
        <v>0</v>
      </c>
      <c r="IK128" s="24">
        <f t="shared" si="673"/>
        <v>0</v>
      </c>
      <c r="IL128" s="24">
        <f t="shared" si="674"/>
        <v>0</v>
      </c>
      <c r="IM128" s="24">
        <f t="shared" si="675"/>
        <v>0</v>
      </c>
      <c r="IN128" s="24">
        <f t="shared" si="676"/>
        <v>0</v>
      </c>
      <c r="IO128" s="24">
        <f t="shared" si="677"/>
        <v>0</v>
      </c>
      <c r="IP128" s="24">
        <f t="shared" si="678"/>
        <v>0</v>
      </c>
      <c r="IQ128" s="24">
        <f t="shared" si="679"/>
        <v>0</v>
      </c>
      <c r="IR128" s="24">
        <f t="shared" si="680"/>
        <v>0</v>
      </c>
      <c r="IS128" s="24">
        <f t="shared" si="681"/>
        <v>0</v>
      </c>
      <c r="IT128" s="24">
        <f t="shared" si="682"/>
        <v>0</v>
      </c>
      <c r="IU128" s="19">
        <f t="shared" si="683"/>
        <v>0</v>
      </c>
      <c r="IV128" s="907">
        <f t="shared" si="684"/>
        <v>0</v>
      </c>
      <c r="IW128" s="43"/>
      <c r="JF128" s="21"/>
      <c r="JG128" s="21"/>
    </row>
    <row r="129" spans="1:267" ht="15.75" hidden="1" thickBot="1" x14ac:dyDescent="0.3">
      <c r="A129" s="66">
        <f>IF(beosztás!A131=0,"",beosztás!A131)</f>
        <v>16</v>
      </c>
      <c r="B129" s="63" t="str">
        <f>IF(beosztás!B131=0,"",beosztás!B131)</f>
        <v/>
      </c>
      <c r="C129" s="64" t="str">
        <f>IF(beosztás!C131=0,"",beosztás!C131)</f>
        <v/>
      </c>
      <c r="D129" s="65" t="str">
        <f>IF(beosztás!D131=0,"",beosztás!D131)</f>
        <v/>
      </c>
      <c r="E129" s="18"/>
      <c r="F129" s="709">
        <f>COUNTIF(beosztás!$I131:$AM131,"DE")*8</f>
        <v>0</v>
      </c>
      <c r="G129" s="710">
        <f>COUNTIF(beosztás!$I131:$AM131,"DU")*8</f>
        <v>0</v>
      </c>
      <c r="H129" s="710">
        <f>COUNTIF(beosztás!$I131:$AM131,"ÉJ")*8</f>
        <v>0</v>
      </c>
      <c r="I129" s="710">
        <f>COUNTIF(beosztás!$I131:$AM131,"N")*12</f>
        <v>0</v>
      </c>
      <c r="J129" s="710">
        <f>COUNTIF(beosztás!$I131:$AM131,"é")*12</f>
        <v>0</v>
      </c>
      <c r="K129" s="710">
        <f>SUM(beosztás!$I131:$AM131)</f>
        <v>0</v>
      </c>
      <c r="L129" s="710">
        <f>COUNTIF(beosztás!$I131:$AM131,"FÜ")*8</f>
        <v>0</v>
      </c>
      <c r="M129" s="710">
        <f>(COUNTIF(beosztás!$I131:$AM131,"SN")*12)+(COUNTIF(beosztás!$I131:$AM131,"SDE")*8)+(COUNTIF(beosztás!$I131:$AM131,"SDU")*8)+(COUNTIF(beosztás!$I131:$AM131,"S1")*1)+(COUNTIF(beosztás!$I131:$AM131,"S2")*2)+(COUNTIF(beosztás!$I131:$AM131,"S3")*3)+(COUNTIF(beosztás!$I131:$AM131,"S4")*4)+(COUNTIF(beosztás!$I131:$AM131,"S5")*5)+(COUNTIF(beosztás!$I131:$AM131,"S6")*6)+(COUNTIF(beosztás!$I131:$AM131,"S7")*7)+(COUNTIF(beosztás!$I131:$AM131,"S8")*8)+(COUNTIF(beosztás!$I131:$AM131,"S9")*9)+(COUNTIF(beosztás!$I131:$AM131,"S10")*10)+(COUNTIF(beosztás!$I131:$AM131,"S11")*11)+(COUNTIF(beosztás!$I131:$AM131,"S12")*12)+(COUNTIF(beosztás!$I131:$AM131,"SÉ")*12)+(COUNTIF(beosztás!$I131:$AM131,"SÉJ")*8)</f>
        <v>0</v>
      </c>
      <c r="N129" s="710">
        <f>COUNTIF(beosztás!$I131:$AM131,"BN")*12+COUNTIF(beosztás!$I131:$AM131,"BÉ")*12+COUNTIF(beosztás!$I131:$AM131,"BDE")*8+COUNTIF(beosztás!$I131:$AM131,"BDU")*8+COUNTIF(beosztás!$I131:$AM131,"BÉJ")*8+COUNTIF(beosztás!$I131:$AM131,"B1")*1+COUNTIF(beosztás!$I131:$AM131,"B2")*2+COUNTIF(beosztás!$I131:$AM131,"B3")*3+COUNTIF(beosztás!$I131:$AM131,"B5")*5+COUNTIF(beosztás!$I131:$AM131,"B6")*6+COUNTIF(beosztás!$I131:$AM131,"B7")*7+COUNTIF(beosztás!$I131:$AM131,"B8")*8+COUNTIF(beosztás!$I131:$AM131,"B9")*9+COUNTIF(beosztás!$I131:$AM131,"B10")*10+COUNTIF(beosztás!$I131:$AM131,"B11")*11+COUNTIF(beosztás!$I131:$AM131,"B12")*12+COUNTIF(beosztás!$I131:$AM131,"BP")*0</f>
        <v>0</v>
      </c>
      <c r="O129" s="24">
        <f t="shared" si="576"/>
        <v>0</v>
      </c>
      <c r="P129" s="710">
        <f>IF(C129="",0,alapadatok!$AN$2)</f>
        <v>0</v>
      </c>
      <c r="Q129" s="19">
        <f t="shared" si="577"/>
        <v>0</v>
      </c>
      <c r="R129" s="741">
        <f t="shared" si="578"/>
        <v>0</v>
      </c>
      <c r="S129" s="40"/>
      <c r="T129" s="709">
        <f>COUNTIF(beosztás!$AN131:$BO131,"DE")*8</f>
        <v>0</v>
      </c>
      <c r="U129" s="710">
        <f>COUNTIF(beosztás!$AN131:$BO131,"DU")*8</f>
        <v>0</v>
      </c>
      <c r="V129" s="710">
        <f>COUNTIF(beosztás!$AN131:$BO131,"ÉJ")*8</f>
        <v>0</v>
      </c>
      <c r="W129" s="710">
        <f>COUNTIF(beosztás!$AN131:$BO131,"N")*12</f>
        <v>0</v>
      </c>
      <c r="X129" s="710">
        <f>COUNTIF(beosztás!$AN131:$BO131,"É")*12</f>
        <v>0</v>
      </c>
      <c r="Y129" s="710">
        <f>SUM(beosztás!$AN131:$BO131)</f>
        <v>0</v>
      </c>
      <c r="Z129" s="710">
        <f>(COUNTIF(beosztás!$AN131:$BO131,"SN")*12)+(COUNTIF(beosztás!$AN131:$BO131,"SDE")*8)+(COUNTIF(beosztás!$AN131:$BO131,"SDU")*8)+(COUNTIF(beosztás!$AN131:$BO131,"SÉ")*12)+(COUNTIF(beosztás!$AN131:$BO131,"SÉJ")*8)+(COUNTIF(beosztás!$AN131:$BO131,"S1")*1)+(COUNTIF(beosztás!$AN131:$BO131,"S2")*2)+(COUNTIF(beosztás!$AN131:$BO131,"S3")*3)+(COUNTIF(beosztás!$AN131:$BO131,"S4")*4)+(COUNTIF(beosztás!$AN131:$BO131,"S5")*5)+(COUNTIF(beosztás!$AN131:$BO131,"S6")*6)+(COUNTIF(beosztás!$AN131:$BO131,"S7")*7)+(COUNTIF(beosztás!$AN131:$BO131,"S8")*8)+(COUNTIF(beosztás!$AN131:$BO131,"S9")*9)+(COUNTIF(beosztás!$AN131:$BO131,"S10")*10)+(COUNTIF(beosztás!$AN131:$BO131,"S11")*11)+(COUNTIF(beosztás!$AN131:$BO131,"S12")*12)</f>
        <v>0</v>
      </c>
      <c r="AA129" s="710">
        <f>COUNTIF(beosztás!$AN131:$BO131,"FÜ")*8</f>
        <v>0</v>
      </c>
      <c r="AB129" s="710">
        <f>COUNTIF(beosztás!$AN131:$BO131,"BN")*12+COUNTIF(beosztás!$AN131:$BO131,"BÉ")*12+COUNTIF(beosztás!$AN131:$BO131,"BDE")*8+COUNTIF(beosztás!$AN131:$BO131,"BDU")*8+COUNTIF(beosztás!$AN131:$BO131,"BÉJ")*8+COUNTIF(beosztás!$AN131:$BO131,"B1")*1+COUNTIF(beosztás!$AN131:$BO131,"B2")*2+COUNTIF(beosztás!$AN131:$BO131,"B3")*3+COUNTIF(beosztás!$AN131:$BO131,"B5")*5+COUNTIF(beosztás!$AN131:$BO131,"B6")*6+COUNTIF(beosztás!$AN131:$BO131,"B7")*7+COUNTIF(beosztás!$AN131:$BO131,"B8")*8+COUNTIF(beosztás!$AN131:$BO131,"B9")*9+COUNTIF(beosztás!$AN131:$BO131,"B10")*10+COUNTIF(beosztás!$AN131:$BO131,"B11")*11+COUNTIF(beosztás!$AN131:$BO131,"B12")*12+COUNTIF(beosztás!$AN131:$BO131,"BP")*0</f>
        <v>0</v>
      </c>
      <c r="AC129" s="24">
        <f t="shared" si="579"/>
        <v>0</v>
      </c>
      <c r="AD129" s="710">
        <f>IF(C129="",0,alapadatok!$AN$3)</f>
        <v>0</v>
      </c>
      <c r="AE129" s="19">
        <f t="shared" si="421"/>
        <v>0</v>
      </c>
      <c r="AF129" s="741">
        <f t="shared" si="580"/>
        <v>0</v>
      </c>
      <c r="AG129" s="40"/>
      <c r="AH129" s="25">
        <f t="shared" si="581"/>
        <v>0</v>
      </c>
      <c r="AI129" s="24">
        <f t="shared" si="582"/>
        <v>0</v>
      </c>
      <c r="AJ129" s="24">
        <f t="shared" si="583"/>
        <v>0</v>
      </c>
      <c r="AK129" s="24">
        <f t="shared" si="584"/>
        <v>0</v>
      </c>
      <c r="AL129" s="24">
        <f t="shared" si="585"/>
        <v>0</v>
      </c>
      <c r="AM129" s="24">
        <f t="shared" si="586"/>
        <v>0</v>
      </c>
      <c r="AN129" s="24">
        <f t="shared" si="587"/>
        <v>0</v>
      </c>
      <c r="AO129" s="24">
        <f t="shared" si="588"/>
        <v>0</v>
      </c>
      <c r="AP129" s="24">
        <f t="shared" si="431"/>
        <v>0</v>
      </c>
      <c r="AQ129" s="24">
        <f t="shared" si="432"/>
        <v>0</v>
      </c>
      <c r="AR129" s="24">
        <f t="shared" si="433"/>
        <v>0</v>
      </c>
      <c r="AS129" s="19">
        <f t="shared" si="434"/>
        <v>0</v>
      </c>
      <c r="AT129" s="741">
        <f t="shared" si="589"/>
        <v>0</v>
      </c>
      <c r="AU129" s="41"/>
      <c r="AV129" s="709">
        <f>COUNTIF(beosztás!$BP131:$CT131,"DE")*8</f>
        <v>0</v>
      </c>
      <c r="AW129" s="710">
        <f>COUNTIF(beosztás!$BP131:$CT131,"DU")*8</f>
        <v>0</v>
      </c>
      <c r="AX129" s="710">
        <f>COUNTIF(beosztás!$BP131:$CT131,"ÉJ")*8</f>
        <v>0</v>
      </c>
      <c r="AY129" s="710">
        <f>COUNTIF(beosztás!$BP131:$CT131,"N")*12</f>
        <v>0</v>
      </c>
      <c r="AZ129" s="710">
        <f>COUNTIF(beosztás!$BP131:$CT131,"é")*12</f>
        <v>0</v>
      </c>
      <c r="BA129" s="710">
        <f>SUM(beosztás!$BP131:$CT131)</f>
        <v>0</v>
      </c>
      <c r="BB129" s="710">
        <f>COUNTIF(beosztás!$BP131:$CT131,"FÜ")*8</f>
        <v>0</v>
      </c>
      <c r="BC129" s="897">
        <f>(COUNTIF(beosztás!$BP131:$CT131,"SN")*12)+(COUNTIF(beosztás!$BP131:$CT131,"SDE")*8)+(COUNTIF(beosztás!$BP131:$CT131,"SDU")*8)+(COUNTIF(beosztás!$BP131:$CT131,"SÉ")*12)+(COUNTIF(beosztás!$BP131:$CT131,"SÉJ")*8)+(COUNTIF(beosztás!$BP131:$CT131,"S1")*1)+(COUNTIF(beosztás!$BP131:$CT131,"S2")*2)+(COUNTIF(beosztás!$BP131:$CT131,"S3")*3)+(COUNTIF(beosztás!$BP131:$CT131,"S4")*4)+(COUNTIF(beosztás!$BP131:$CT131,"S5")*5)+(COUNTIF(beosztás!$BP131:$CT131,"S6")*6)+(COUNTIF(beosztás!$BP131:$CT131,"S7")*7)+(COUNTIF(beosztás!$BP131:$CT131,"S8")*8)+(COUNTIF(beosztás!$BP131:$CT131,"S9")*9)+(COUNTIF(beosztás!$BP131:$CT131,"S10")*10)+(COUNTIF(beosztás!$BP131:$CT131,"S11")*11)+(COUNTIF(beosztás!$BP131:$CT131,"S12")*12)</f>
        <v>0</v>
      </c>
      <c r="BD129" s="710">
        <f>COUNTIF(beosztás!$BP131:$CT131,"BN")*12+COUNTIF(beosztás!$BP131:$CT131,"BÉ")*12+COUNTIF(beosztás!$BP131:$CT131,"BDE")*8+COUNTIF(beosztás!$BP131:$CT131,"BDU")*8+COUNTIF(beosztás!$BP131:$CT131,"BÉJ")*8+COUNTIF(beosztás!$BP131:$CT131,"B1")*1+COUNTIF(beosztás!$BP131:$CT131,"B2")*2+COUNTIF(beosztás!$BP131:$CT131,"B3")*3+COUNTIF(beosztás!$BP131:$CT131,"B5")*5+COUNTIF(beosztás!$BP131:$CT131,"B6")*6+COUNTIF(beosztás!$BP131:$CT131,"B7")*7+COUNTIF(beosztás!$BP131:$CT131,"B8")*8+COUNTIF(beosztás!$BP131:$CT131,"B9")*9+COUNTIF(beosztás!$BP131:$CT131,"B10")*10+COUNTIF(beosztás!$BP131:$CT131,"B11")*11+COUNTIF(beosztás!$BP131:$CT131,"B12")*12+COUNTIF(beosztás!$BP131:$CT131,"BP")*0</f>
        <v>0</v>
      </c>
      <c r="BE129" s="24">
        <f t="shared" si="590"/>
        <v>0</v>
      </c>
      <c r="BF129" s="710">
        <f>IF(C129="",0,alapadatok!$AN$4)</f>
        <v>0</v>
      </c>
      <c r="BG129" s="19">
        <f t="shared" si="591"/>
        <v>0</v>
      </c>
      <c r="BH129" s="741">
        <f t="shared" si="592"/>
        <v>0</v>
      </c>
      <c r="BI129" s="40"/>
      <c r="BJ129" s="709">
        <f>COUNTIF(beosztás!$CU131:$DX131,"DE")*8</f>
        <v>0</v>
      </c>
      <c r="BK129" s="710">
        <f>COUNTIF(beosztás!$CU131:$DX131,"DU")*8</f>
        <v>0</v>
      </c>
      <c r="BL129" s="710">
        <f>COUNTIF(beosztás!$CU131:$DX131,"ÉJ")*8</f>
        <v>0</v>
      </c>
      <c r="BM129" s="710">
        <f>COUNTIF(beosztás!$CU131:$DX131,"N")*12</f>
        <v>0</v>
      </c>
      <c r="BN129" s="710">
        <f>COUNTIF(beosztás!$CU131:$DX131,"É")*12</f>
        <v>0</v>
      </c>
      <c r="BO129" s="710">
        <f>SUM(beosztás!$CU131:$DX131)</f>
        <v>0</v>
      </c>
      <c r="BP129" s="897">
        <f>(COUNTIF(beosztás!$CU131:$DX131,"SN")*12)+(COUNTIF(beosztás!$CU131:$DX131,"SDE")*8)+(COUNTIF(beosztás!$CU131:$DX131,"SDU")*8)+(COUNTIF(beosztás!$CU131:$DX131,"SÉ")*12)+(COUNTIF(beosztás!$CU131:$DX131,"SÉJ")*8)+(COUNTIF(beosztás!$CU131:$DX131,"S1")*1)+(COUNTIF(beosztás!$CU131:$DX131,"S2")*2)+(COUNTIF(beosztás!$CU131:$DX131,"S3")*3)+(COUNTIF(beosztás!$CU131:$DX131,"S4")*4)+(COUNTIF(beosztás!$CU131:$DX131,"S5")*5)+(COUNTIF(beosztás!$CU131:$DX131,"S6")*6)+(COUNTIF(beosztás!$CU131:$DX131,"S7")*7)+(COUNTIF(beosztás!$CU131:$DX131,"S8")*8)+(COUNTIF(beosztás!$CU131:$DX131,"S9")*9)+(COUNTIF(beosztás!$CU131:$DX131,"S10")*10)+(COUNTIF(beosztás!$CU131:$DX131,"S11")*11)+(COUNTIF(beosztás!$CU131:$DX131,"S12")*12)</f>
        <v>0</v>
      </c>
      <c r="BQ129" s="710">
        <f>COUNTIF(beosztás!$CU131:$DX131,"FÜ")*8</f>
        <v>0</v>
      </c>
      <c r="BR129" s="710">
        <f>COUNTIF(beosztás!$CU131:$DX131,"BN")*12+COUNTIF(beosztás!$CU131:$DX131,"BÉ")*12+COUNTIF(beosztás!$CU131:$DX131,"BDE")*8+COUNTIF(beosztás!$CU131:$DX131,"BDU")*8+COUNTIF(beosztás!$CU131:$DX131,"BÉJ")*8+COUNTIF(beosztás!$CU131:$DX131,"B1")*1+COUNTIF(beosztás!$CU131:$DX131,"B2")*2+COUNTIF(beosztás!$CU131:$DX131,"B3")*3+COUNTIF(beosztás!$CU131:$DX131,"B5")*5+COUNTIF(beosztás!$CU131:$DX131,"B6")*6+COUNTIF(beosztás!$CU131:$DX131,"B7")*7+COUNTIF(beosztás!$CU131:$DX131,"B8")*8+COUNTIF(beosztás!$CU131:$DX131,"B9")*9+COUNTIF(beosztás!$CU131:$DX131,"B10")*10+COUNTIF(beosztás!$CU131:$DX131,"B11")*11+COUNTIF(beosztás!$CU131:$DX131,"B12")*12+COUNTIF(beosztás!$CU131:$DX131,"BP")*0</f>
        <v>0</v>
      </c>
      <c r="BS129" s="24">
        <f t="shared" si="593"/>
        <v>0</v>
      </c>
      <c r="BT129" s="710">
        <f>IF(C129="",0,alapadatok!$AN$5)</f>
        <v>0</v>
      </c>
      <c r="BU129" s="19">
        <f t="shared" si="594"/>
        <v>0</v>
      </c>
      <c r="BV129" s="741">
        <f t="shared" si="595"/>
        <v>0</v>
      </c>
      <c r="BW129" s="40"/>
      <c r="BX129" s="25">
        <f t="shared" si="596"/>
        <v>0</v>
      </c>
      <c r="BY129" s="24">
        <f t="shared" si="597"/>
        <v>0</v>
      </c>
      <c r="BZ129" s="24">
        <f t="shared" si="598"/>
        <v>0</v>
      </c>
      <c r="CA129" s="24">
        <f t="shared" si="599"/>
        <v>0</v>
      </c>
      <c r="CB129" s="24">
        <f t="shared" si="600"/>
        <v>0</v>
      </c>
      <c r="CC129" s="24">
        <f t="shared" si="601"/>
        <v>0</v>
      </c>
      <c r="CD129" s="24">
        <f t="shared" si="602"/>
        <v>0</v>
      </c>
      <c r="CE129" s="24">
        <f t="shared" si="603"/>
        <v>0</v>
      </c>
      <c r="CF129" s="24">
        <f t="shared" si="604"/>
        <v>0</v>
      </c>
      <c r="CG129" s="24">
        <f t="shared" si="605"/>
        <v>0</v>
      </c>
      <c r="CH129" s="24">
        <f t="shared" si="606"/>
        <v>0</v>
      </c>
      <c r="CI129" s="19">
        <f t="shared" si="607"/>
        <v>0</v>
      </c>
      <c r="CJ129" s="741">
        <f t="shared" si="608"/>
        <v>0</v>
      </c>
      <c r="CK129" s="41"/>
      <c r="CL129" s="709">
        <f>COUNTIF(beosztás!$DY131:$FC131,"DE")*8</f>
        <v>0</v>
      </c>
      <c r="CM129" s="710">
        <f>COUNTIF(beosztás!$DY131:$FC131,"DU")*8</f>
        <v>0</v>
      </c>
      <c r="CN129" s="710">
        <f>COUNTIF(beosztás!$DY131:$FC131,"ÉJ")*8</f>
        <v>0</v>
      </c>
      <c r="CO129" s="710">
        <f>COUNTIF(beosztás!$DY131:$FC131,"N")*12</f>
        <v>0</v>
      </c>
      <c r="CP129" s="710">
        <f>COUNTIF(beosztás!$DY131:$FC131,"é")*12</f>
        <v>0</v>
      </c>
      <c r="CQ129" s="710">
        <f>SUM(beosztás!$DY131:$FC131)</f>
        <v>0</v>
      </c>
      <c r="CR129" s="710">
        <f>COUNTIF(beosztás!$DY131:$FC131,"FÜ")*8</f>
        <v>0</v>
      </c>
      <c r="CS129" s="897">
        <f>(COUNTIF(beosztás!$DY131:$FC131,"SN")*12)+(COUNTIF(beosztás!$DY131:$FC131,"SDE")*8)+(COUNTIF(beosztás!$DY131:$FC131,"SDU")*8)+(COUNTIF(beosztás!$DY131:$FC131,"SÉ")*12)+(COUNTIF(beosztás!$DY131:$FC131,"SÉJ")*8)+(COUNTIF(beosztás!$DY131:$FC131,"S1")*1)+(COUNTIF(beosztás!$DY131:$FC131,"S2")*2)+(COUNTIF(beosztás!$DY131:$FC131,"S3")*3)+(COUNTIF(beosztás!$DY131:$FC131,"S4")*4)+(COUNTIF(beosztás!$DY131:$FC131,"S5")*5)+(COUNTIF(beosztás!$DY131:$FC131,"S6")*6)+(COUNTIF(beosztás!$DY131:$FC131,"S7")*7)+(COUNTIF(beosztás!$DY131:$FC131,"S8")*8)+(COUNTIF(beosztás!$DY131:$FC131,"S9")*9)+(COUNTIF(beosztás!$DY131:$FC131,"S10")*10)+(COUNTIF(beosztás!$DY131:$FC131,"S11")*11)+(COUNTIF(beosztás!$DY131:$FC131,"S12")*12)</f>
        <v>0</v>
      </c>
      <c r="CT129" s="710">
        <f>COUNTIF(beosztás!$DY131:$FC131,"BN")*12+COUNTIF(beosztás!$DY131:$FC131,"BÉ")*12+COUNTIF(beosztás!$DY131:$FC131,"BDE")*8+COUNTIF(beosztás!$DY131:$FC131,"BDU")*8+COUNTIF(beosztás!$DY131:$FC131,"BÉJ")*8+COUNTIF(beosztás!$DY131:$FC131,"B1")*1+COUNTIF(beosztás!$DY131:$FC131,"B2")*2+COUNTIF(beosztás!$DY131:$FC131,"B3")*3+COUNTIF(beosztás!$DY131:$FC131,"B5")*5+COUNTIF(beosztás!$DY131:$FC131,"B6")*6+COUNTIF(beosztás!$DY131:$FC131,"B7")*7+COUNTIF(beosztás!$DY131:$FC131,"B8")*8+COUNTIF(beosztás!$DY131:$FC131,"B9")*9+COUNTIF(beosztás!$DY131:$FC131,"B10")*10+COUNTIF(beosztás!$DY131:$FC131,"B11")*11+COUNTIF(beosztás!$DY131:$FC131,"B12")*12+COUNTIF(beosztás!$DY131:$FC131,"BP")*0</f>
        <v>0</v>
      </c>
      <c r="CU129" s="24">
        <f t="shared" si="609"/>
        <v>0</v>
      </c>
      <c r="CV129" s="710">
        <f>IF(C129="",0,alapadatok!$AN$6)</f>
        <v>0</v>
      </c>
      <c r="CW129" s="19">
        <f t="shared" si="610"/>
        <v>0</v>
      </c>
      <c r="CX129" s="907">
        <f t="shared" si="611"/>
        <v>0</v>
      </c>
      <c r="CY129" s="40"/>
      <c r="CZ129" s="709">
        <f>COUNTIF(beosztás!$FD131:$GG131,"DE")*8</f>
        <v>0</v>
      </c>
      <c r="DA129" s="710">
        <f>COUNTIF(beosztás!$FD131:$GG131,"DU")*8</f>
        <v>0</v>
      </c>
      <c r="DB129" s="710">
        <f>COUNTIF(beosztás!$FD131:$GG131,"ÉJ")*8</f>
        <v>0</v>
      </c>
      <c r="DC129" s="710">
        <f>COUNTIF(beosztás!$FD131:$GG131,"N")*12</f>
        <v>0</v>
      </c>
      <c r="DD129" s="710">
        <f>COUNTIF(beosztás!$FD131:$GG131,"É")*12</f>
        <v>0</v>
      </c>
      <c r="DE129" s="710">
        <f>SUM(beosztás!$FD131:$GG131)</f>
        <v>0</v>
      </c>
      <c r="DF129" s="897">
        <f>(COUNTIF(beosztás!$FD131:$GG131,"SN")*12)+(COUNTIF(beosztás!$FD131:$GG131,"SDE")*8)+(COUNTIF(beosztás!$FD131:$GG131,"SDU")*8)+(COUNTIF(beosztás!$FD131:$GG131,"SÉ")*12)+(COUNTIF(beosztás!$FD131:$GG131,"SÉJ")*8)+(COUNTIF(beosztás!$FD131:$GG131,"S1")*1)+(COUNTIF(beosztás!$FD131:$GG131,"S2")*2)+(COUNTIF(beosztás!$FD131:$GG131,"S3")*3)+(COUNTIF(beosztás!$FD131:$GG131,"S4")*4)+(COUNTIF(beosztás!$FD131:$GG131,"S5")*5)+(COUNTIF(beosztás!$FD131:$GG131,"S6")*6)+(COUNTIF(beosztás!$FD131:$GG131,"S7")*7)+(COUNTIF(beosztás!$FD131:$GG131,"S8")*8)+(COUNTIF(beosztás!$FD131:$GG131,"S9")*9)+(COUNTIF(beosztás!$FD131:$GG131,"S10")*10)+(COUNTIF(beosztás!$FD131:$GG131,"S11")*11)+(COUNTIF(beosztás!$FD131:$GG131,"S12")*12)</f>
        <v>0</v>
      </c>
      <c r="DG129" s="710">
        <f>COUNTIF(beosztás!$FD131:$GG131,"FÜ")*8</f>
        <v>0</v>
      </c>
      <c r="DH129" s="710">
        <f>COUNTIF(beosztás!$FD131:$GG131,"BN")*12+COUNTIF(beosztás!$FD131:$GG131,"BÉ")*12+COUNTIF(beosztás!$FD131:$GG131,"BDE")*8+COUNTIF(beosztás!$FD131:$GG131,"BDU")*8+COUNTIF(beosztás!$FD131:$GG131,"BÉJ")*8+COUNTIF(beosztás!$FD131:$GG131,"B1")*1+COUNTIF(beosztás!$FD131:$GG131,"B2")*2+COUNTIF(beosztás!$FD131:$GG131,"B3")*3+COUNTIF(beosztás!$FD131:$GG131,"B5")*5+COUNTIF(beosztás!$FD131:$GG131,"B6")*6+COUNTIF(beosztás!$FD131:$GG131,"B7")*7+COUNTIF(beosztás!$FD131:$GG131,"B8")*8+COUNTIF(beosztás!$FD131:$GG131,"B9")*9+COUNTIF(beosztás!$FD131:$GG131,"B10")*10+COUNTIF(beosztás!$FD131:$GG131,"B11")*11+COUNTIF(beosztás!$FD131:$GG131,"B12")*12+COUNTIF(beosztás!$FD131:$GG131,"BP")*0</f>
        <v>0</v>
      </c>
      <c r="DI129" s="24">
        <f t="shared" si="612"/>
        <v>0</v>
      </c>
      <c r="DJ129" s="710">
        <f>IF(C129="",0,alapadatok!$AN$7)</f>
        <v>0</v>
      </c>
      <c r="DK129" s="19">
        <f t="shared" si="613"/>
        <v>0</v>
      </c>
      <c r="DL129" s="741">
        <f t="shared" si="614"/>
        <v>0</v>
      </c>
      <c r="DM129" s="40"/>
      <c r="DN129" s="25">
        <f t="shared" si="615"/>
        <v>0</v>
      </c>
      <c r="DO129" s="24">
        <f t="shared" si="616"/>
        <v>0</v>
      </c>
      <c r="DP129" s="24">
        <f t="shared" si="617"/>
        <v>0</v>
      </c>
      <c r="DQ129" s="24">
        <f t="shared" si="618"/>
        <v>0</v>
      </c>
      <c r="DR129" s="24">
        <f t="shared" si="619"/>
        <v>0</v>
      </c>
      <c r="DS129" s="24">
        <f t="shared" si="620"/>
        <v>0</v>
      </c>
      <c r="DT129" s="24">
        <f t="shared" si="621"/>
        <v>0</v>
      </c>
      <c r="DU129" s="24">
        <f t="shared" si="622"/>
        <v>0</v>
      </c>
      <c r="DV129" s="24">
        <f t="shared" si="623"/>
        <v>0</v>
      </c>
      <c r="DW129" s="24">
        <f t="shared" si="624"/>
        <v>0</v>
      </c>
      <c r="DX129" s="24">
        <f t="shared" si="625"/>
        <v>0</v>
      </c>
      <c r="DY129" s="19">
        <f t="shared" si="626"/>
        <v>0</v>
      </c>
      <c r="DZ129" s="907">
        <f t="shared" si="627"/>
        <v>0</v>
      </c>
      <c r="EA129" s="41"/>
      <c r="EB129" s="709">
        <f>COUNTIF(beosztás!$GH131:$HL131,"DE")*8</f>
        <v>0</v>
      </c>
      <c r="EC129" s="710">
        <f>COUNTIF(beosztás!$GH131:$HL131,"DU")*8</f>
        <v>0</v>
      </c>
      <c r="ED129" s="710">
        <f>COUNTIF(beosztás!$GH131:$HL131,"ÉJ")*8</f>
        <v>0</v>
      </c>
      <c r="EE129" s="710">
        <f>COUNTIF(beosztás!$GH131:$HL131,"N")*12</f>
        <v>0</v>
      </c>
      <c r="EF129" s="710">
        <f>COUNTIF(beosztás!$GH131:$HL131,"é")*12</f>
        <v>0</v>
      </c>
      <c r="EG129" s="710">
        <f>SUM(beosztás!$GH131:$HL131)</f>
        <v>0</v>
      </c>
      <c r="EH129" s="710">
        <f>COUNTIF(beosztás!$GH131:$HL131,"FÜ")*8</f>
        <v>0</v>
      </c>
      <c r="EI129" s="897">
        <f>(COUNTIF(beosztás!$GH131:$HL131,"SN")*12)+(COUNTIF(beosztás!$GH131:$HL131,"SDE")*8)+(COUNTIF(beosztás!$GH131:$HL131,"SDU")*8)+(COUNTIF(beosztás!$GH131:$HL131,"SÉ")*12)+(COUNTIF(beosztás!$GH131:$HL131,"SÉJ")*8)+(COUNTIF(beosztás!$GH131:$HL131,"S1")*1)+(COUNTIF(beosztás!$GH131:$HL131,"S2")*2)+(COUNTIF(beosztás!$GH131:$HL131,"S3")*3)+(COUNTIF(beosztás!$GH131:$HL131,"S4")*4)+(COUNTIF(beosztás!$GH131:$HL131,"S5")*5)+(COUNTIF(beosztás!$GH131:$HL131,"S6")*6)+(COUNTIF(beosztás!$GH131:$HL131,"S7")*7)+(COUNTIF(beosztás!$GH131:$HL131,"S8")*8)+(COUNTIF(beosztás!$GH131:$HL131,"S9")*9)+(COUNTIF(beosztás!$GH131:$HL131,"S10")*10)+(COUNTIF(beosztás!$GH131:$HL131,"S11")*11)+(COUNTIF(beosztás!$GH131:$HL131,"S12")*12)</f>
        <v>0</v>
      </c>
      <c r="EJ129" s="710">
        <f>COUNTIF(beosztás!$GH131:$HL131,"BN")*12+COUNTIF(beosztás!$GH131:$HL131,"BÉ")*12+COUNTIF(beosztás!$GH131:$HL131,"BDE")*8+COUNTIF(beosztás!$GH131:$HL131,"BDU")*8+COUNTIF(beosztás!$GH131:$HL131,"BÉJ")*8+COUNTIF(beosztás!$GH131:$HL131,"B1")*1+COUNTIF(beosztás!$GH131:$HL131,"B2")*2+COUNTIF(beosztás!$GH131:$HL131,"B3")*3+COUNTIF(beosztás!$GH131:$HL131,"B5")*5+COUNTIF(beosztás!$GH131:$HL131,"B6")*6+COUNTIF(beosztás!$GH131:$HL131,"B7")*7+COUNTIF(beosztás!$GH131:$HL131,"B8")*8+COUNTIF(beosztás!$GH131:$HL131,"B9")*9+COUNTIF(beosztás!$GH131:$HL131,"B10")*10+COUNTIF(beosztás!$GH131:$HL131,"B11")*11+COUNTIF(beosztás!$GH131:$HL131,"B12")*12+COUNTIF(beosztás!$GH131:$HL131,"BP")*0</f>
        <v>0</v>
      </c>
      <c r="EK129" s="24">
        <f t="shared" si="628"/>
        <v>0</v>
      </c>
      <c r="EL129" s="710">
        <f>IF(C129="",0,alapadatok!$AN$8)</f>
        <v>0</v>
      </c>
      <c r="EM129" s="19">
        <f t="shared" si="629"/>
        <v>0</v>
      </c>
      <c r="EN129" s="907">
        <f t="shared" si="630"/>
        <v>0</v>
      </c>
      <c r="EO129" s="40"/>
      <c r="EP129" s="709">
        <f>COUNTIF(beosztás!$HM131:$IQ131,"DE")*8</f>
        <v>0</v>
      </c>
      <c r="EQ129" s="710">
        <f>COUNTIF(beosztás!$HM131:$IQ131,"DU")*8</f>
        <v>0</v>
      </c>
      <c r="ER129" s="710">
        <f>COUNTIF(beosztás!$HM131:$IQ131,"ÉJ")*8</f>
        <v>0</v>
      </c>
      <c r="ES129" s="710">
        <f>COUNTIF(beosztás!$HM131:$IQ131,"N")*12</f>
        <v>0</v>
      </c>
      <c r="ET129" s="710">
        <f>COUNTIF(beosztás!$HM131:$IQ131,"É")*12</f>
        <v>0</v>
      </c>
      <c r="EU129" s="710">
        <f>SUM(beosztás!$HM131:$IQ131)</f>
        <v>0</v>
      </c>
      <c r="EV129" s="897">
        <f>(COUNTIF(beosztás!$HM131:$IQ131,"SN")*12)+(COUNTIF(beosztás!$HM131:$IQ131,"SDE")*8)+(COUNTIF(beosztás!$HM131:$IQ131,"SDU")*8)+(COUNTIF(beosztás!$HM131:$IQ131,"SÉ")*12)+(COUNTIF(beosztás!$HM131:$IQ131,"SÉJ")*8)+(COUNTIF(beosztás!$HM131:$IQ131,"S1")*1)+(COUNTIF(beosztás!$HM131:$IQ131,"S2")*2)+(COUNTIF(beosztás!$HM131:$IQ131,"S3")*3)+(COUNTIF(beosztás!$HM131:$IQ131,"S4")*4)+(COUNTIF(beosztás!$HM131:$IQ131,"S5")*5)+(COUNTIF(beosztás!$HM131:$IQ131,"S6")*6)+(COUNTIF(beosztás!$HM131:$IQ131,"S7")*7)+(COUNTIF(beosztás!$HM131:$IQ131,"S8")*8)+(COUNTIF(beosztás!$HM131:$IQ131,"S9")*9)+(COUNTIF(beosztás!$HM131:$IQ131,"S10")*10)+(COUNTIF(beosztás!$HM131:$IQ131,"S11")*11)+(COUNTIF(beosztás!$HM131:$IQ131,"S12")*12)</f>
        <v>0</v>
      </c>
      <c r="EW129" s="710">
        <f>COUNTIF(beosztás!$HM131:$IQ131,"FÜ")*8</f>
        <v>0</v>
      </c>
      <c r="EX129" s="710">
        <f>COUNTIF(beosztás!$HM131:$IQ131,"BN")*12+COUNTIF(beosztás!$HM131:$IQ131,"BÉ")*12+COUNTIF(beosztás!$HM131:$IQ131,"BDE")*8+COUNTIF(beosztás!$HM131:$IQ131,"BDU")*8+COUNTIF(beosztás!$HM131:$IQ131,"BÉJ")*8+COUNTIF(beosztás!$HM131:$IQ131,"B1")*1+COUNTIF(beosztás!$HM131:$IQ131,"B2")*2+COUNTIF(beosztás!$HM131:$IQ131,"B3")*3+COUNTIF(beosztás!$HM131:$IQ131,"B5")*5+COUNTIF(beosztás!$HM131:$IQ131,"B6")*6+COUNTIF(beosztás!$HM131:$IQ131,"B7")*7+COUNTIF(beosztás!$HM131:$IQ131,"B8")*8+COUNTIF(beosztás!$HM131:$IQ131,"B9")*9+COUNTIF(beosztás!$HM131:$IQ131,"B10")*10+COUNTIF(beosztás!$HM131:$IQ131,"B11")*11+COUNTIF(beosztás!$HM131:$IQ131,"B12")*12+COUNTIF(beosztás!$HM131:$IQ131,"BP")*0</f>
        <v>0</v>
      </c>
      <c r="EY129" s="24">
        <f t="shared" si="631"/>
        <v>0</v>
      </c>
      <c r="EZ129" s="710">
        <f>IF(C129="",0,alapadatok!$AN$9)</f>
        <v>0</v>
      </c>
      <c r="FA129" s="19">
        <f t="shared" si="632"/>
        <v>0</v>
      </c>
      <c r="FB129" s="907">
        <f t="shared" si="633"/>
        <v>0</v>
      </c>
      <c r="FC129" s="40"/>
      <c r="FD129" s="25">
        <f t="shared" si="634"/>
        <v>0</v>
      </c>
      <c r="FE129" s="24">
        <f t="shared" si="635"/>
        <v>0</v>
      </c>
      <c r="FF129" s="24">
        <f t="shared" si="636"/>
        <v>0</v>
      </c>
      <c r="FG129" s="24">
        <f t="shared" si="637"/>
        <v>0</v>
      </c>
      <c r="FH129" s="24">
        <f t="shared" si="638"/>
        <v>0</v>
      </c>
      <c r="FI129" s="24">
        <f t="shared" si="639"/>
        <v>0</v>
      </c>
      <c r="FJ129" s="24">
        <f t="shared" si="640"/>
        <v>0</v>
      </c>
      <c r="FK129" s="24">
        <f t="shared" si="641"/>
        <v>0</v>
      </c>
      <c r="FL129" s="24">
        <f t="shared" si="642"/>
        <v>0</v>
      </c>
      <c r="FM129" s="24">
        <f t="shared" si="643"/>
        <v>0</v>
      </c>
      <c r="FN129" s="24">
        <f t="shared" si="644"/>
        <v>0</v>
      </c>
      <c r="FO129" s="19">
        <f t="shared" si="645"/>
        <v>0</v>
      </c>
      <c r="FP129" s="907">
        <f t="shared" si="646"/>
        <v>0</v>
      </c>
      <c r="FQ129" s="41"/>
      <c r="FR129" s="709">
        <f>COUNTIF(beosztás!$IR131:$JU131,"DE")*8</f>
        <v>0</v>
      </c>
      <c r="FS129" s="710">
        <f>COUNTIF(beosztás!$IR131:$JU131,"DU")*8</f>
        <v>0</v>
      </c>
      <c r="FT129" s="710">
        <f>COUNTIF(beosztás!$IR131:$JU131,"ÉJ")*8</f>
        <v>0</v>
      </c>
      <c r="FU129" s="710">
        <f>COUNTIF(beosztás!$IR131:$JU131,"N")*12</f>
        <v>0</v>
      </c>
      <c r="FV129" s="710">
        <f>COUNTIF(beosztás!$IR131:$JU131,"é")*12</f>
        <v>0</v>
      </c>
      <c r="FW129" s="710">
        <f>SUM(beosztás!$IR131:$JU131)</f>
        <v>0</v>
      </c>
      <c r="FX129" s="710">
        <f>COUNTIF(beosztás!$IR131:$JU131,"FÜ")*8</f>
        <v>0</v>
      </c>
      <c r="FY129" s="897">
        <f>(COUNTIF(beosztás!$IR131:$JU131,"SN")*12)+(COUNTIF(beosztás!$IR131:$JU131,"SDE")*8)+(COUNTIF(beosztás!$IR131:$JU131,"SDU")*8)+(COUNTIF(beosztás!$IR131:$JU131,"SÉ")*12)+(COUNTIF(beosztás!$IR131:$JU131,"SÉJ")*8)+(COUNTIF(beosztás!$IR131:$JU131,"S1")*1)+(COUNTIF(beosztás!$IR131:$JU131,"S2")*2)+(COUNTIF(beosztás!$IR131:$JU131,"S3")*3)+(COUNTIF(beosztás!$IR131:$JU131,"S4")*4)+(COUNTIF(beosztás!$IR131:$JU131,"S5")*5)+(COUNTIF(beosztás!$IR131:$JU131,"S6")*6)+(COUNTIF(beosztás!$IR131:$JU131,"S7")*7)+(COUNTIF(beosztás!$IR131:$JU131,"S8")*8)+(COUNTIF(beosztás!$IR131:$JU131,"S9")*9)+(COUNTIF(beosztás!$IR131:$JU131,"S10")*10)+(COUNTIF(beosztás!$IR131:$JU131,"S11")*11)+(COUNTIF(beosztás!$IR131:$JU131,"S12")*12)</f>
        <v>0</v>
      </c>
      <c r="FZ129" s="710">
        <f>COUNTIF(beosztás!$IR131:$JU131,"BN")*12+COUNTIF(beosztás!$IR131:$JU131,"BÉ")*12+COUNTIF(beosztás!$IR131:$JU131,"BDE")*8+COUNTIF(beosztás!$IR131:$JU131,"BDU")*8+COUNTIF(beosztás!$IR131:$JU131,"BÉJ")*8+COUNTIF(beosztás!$IR131:$JU131,"B1")*1+COUNTIF(beosztás!$IR131:$JU131,"B2")*2+COUNTIF(beosztás!$IR131:$JU131,"B3")*3+COUNTIF(beosztás!$IR131:$JU131,"B5")*5+COUNTIF(beosztás!$IR131:$JU131,"B6")*6+COUNTIF(beosztás!$IR131:$JU131,"B7")*7+COUNTIF(beosztás!$IR131:$JU131,"B8")*8+COUNTIF(beosztás!$IR131:$JU131,"B9")*9+COUNTIF(beosztás!$IR131:$JU131,"B10")*10+COUNTIF(beosztás!$IR131:$JU131,"B11")*11+COUNTIF(beosztás!$IR131:$JU131,"B12")*12+COUNTIF(beosztás!$IR131:$JU131,"BP")*0</f>
        <v>0</v>
      </c>
      <c r="GA129" s="24">
        <f t="shared" si="647"/>
        <v>0</v>
      </c>
      <c r="GB129" s="710">
        <f>IF(C129="",0,alapadatok!$AN$10)</f>
        <v>0</v>
      </c>
      <c r="GC129" s="19">
        <f t="shared" si="648"/>
        <v>0</v>
      </c>
      <c r="GD129" s="907">
        <f t="shared" si="649"/>
        <v>0</v>
      </c>
      <c r="GE129" s="42"/>
      <c r="GF129" s="709">
        <f>COUNTIF(beosztás!$JV131:$KZ131,"DE")*8</f>
        <v>0</v>
      </c>
      <c r="GG129" s="710">
        <f>COUNTIF(beosztás!$JV131:$KZ131,"DU")*8</f>
        <v>0</v>
      </c>
      <c r="GH129" s="710">
        <f>COUNTIF(beosztás!$JV131:$KZ131,"ÉJ")*8</f>
        <v>0</v>
      </c>
      <c r="GI129" s="710">
        <f>COUNTIF(beosztás!$JV131:$KZ131,"N")*12</f>
        <v>0</v>
      </c>
      <c r="GJ129" s="710">
        <f>COUNTIF(beosztás!$JV131:$KZ131,"É")*12</f>
        <v>0</v>
      </c>
      <c r="GK129" s="710">
        <f>SUM(beosztás!$JV131:$KZ131)</f>
        <v>0</v>
      </c>
      <c r="GL129" s="897">
        <f>(COUNTIF(beosztás!$JV131:$KZ131,"SN")*12)+(COUNTIF(beosztás!$JV131:$KZ131,"SDE")*8)+(COUNTIF(beosztás!$JV131:$KZ131,"SDU")*8)+(COUNTIF(beosztás!$JV131:$KZ131,"SÉ")*12)+(COUNTIF(beosztás!$JV131:$KZ131,"SÉJ")*8)+(COUNTIF(beosztás!$JV131:$KZ131,"S1")*1)+(COUNTIF(beosztás!$JV131:$KZ131,"S2")*2)+(COUNTIF(beosztás!$JV131:$KZ131,"S3")*3)+(COUNTIF(beosztás!$JV131:$KZ131,"S4")*4)+(COUNTIF(beosztás!$JV131:$KZ131,"S5")*5)+(COUNTIF(beosztás!$JV131:$KZ131,"S6")*6)+(COUNTIF(beosztás!$JV131:$KZ131,"S7")*7)+(COUNTIF(beosztás!$JV131:$KZ131,"S8")*8)+(COUNTIF(beosztás!$JV131:$KZ131,"S9")*9)+(COUNTIF(beosztás!$JV131:$KZ131,"S10")*10)+(COUNTIF(beosztás!$JV131:$KZ131,"S11")*11)+(COUNTIF(beosztás!$JV131:$KZ131,"S12")*12)</f>
        <v>0</v>
      </c>
      <c r="GM129" s="710">
        <f>COUNTIF(beosztás!$JV131:$KZ131,"FÜ")*8</f>
        <v>0</v>
      </c>
      <c r="GN129" s="710">
        <f>COUNTIF(beosztás!$JV131:$KZ131,"BN")*12+COUNTIF(beosztás!$JV131:$KZ131,"BÉ")*12+COUNTIF(beosztás!$JV131:$KZ131,"BDE")*8+COUNTIF(beosztás!$JV131:$KZ131,"BDU")*8+COUNTIF(beosztás!$JV131:$KZ131,"BÉJ")*8+COUNTIF(beosztás!$JV131:$KZ131,"B1")*1+COUNTIF(beosztás!$JV131:$KZ131,"B2")*2+COUNTIF(beosztás!$JV131:$KZ131,"B3")*3+COUNTIF(beosztás!$JV131:$KZ131,"B5")*5+COUNTIF(beosztás!$JV131:$KZ131,"B6")*6+COUNTIF(beosztás!$JV131:$KZ131,"B7")*7+COUNTIF(beosztás!$JV131:$KZ131,"B8")*8+COUNTIF(beosztás!$JV131:$KZ131,"B9")*9+COUNTIF(beosztás!$JV131:$KZ131,"B10")*10+COUNTIF(beosztás!$JV131:$KZ131,"B11")*11+COUNTIF(beosztás!$JV131:$KZ131,"B12")*12+COUNTIF(beosztás!$JV131:$KZ131,"BP")*0</f>
        <v>0</v>
      </c>
      <c r="GO129" s="24">
        <f t="shared" si="650"/>
        <v>0</v>
      </c>
      <c r="GP129" s="710">
        <f>IF(C129="",0,alapadatok!$AN$11)</f>
        <v>0</v>
      </c>
      <c r="GQ129" s="19">
        <f t="shared" si="651"/>
        <v>0</v>
      </c>
      <c r="GR129" s="907">
        <f t="shared" si="652"/>
        <v>0</v>
      </c>
      <c r="GS129" s="42"/>
      <c r="GT129" s="25">
        <f t="shared" si="653"/>
        <v>0</v>
      </c>
      <c r="GU129" s="24">
        <f t="shared" si="654"/>
        <v>0</v>
      </c>
      <c r="GV129" s="24">
        <f t="shared" si="655"/>
        <v>0</v>
      </c>
      <c r="GW129" s="24">
        <f t="shared" si="656"/>
        <v>0</v>
      </c>
      <c r="GX129" s="24">
        <f t="shared" si="657"/>
        <v>0</v>
      </c>
      <c r="GY129" s="24">
        <f t="shared" si="658"/>
        <v>0</v>
      </c>
      <c r="GZ129" s="24">
        <f t="shared" si="659"/>
        <v>0</v>
      </c>
      <c r="HA129" s="24">
        <f t="shared" si="660"/>
        <v>0</v>
      </c>
      <c r="HB129" s="24">
        <f t="shared" si="661"/>
        <v>0</v>
      </c>
      <c r="HC129" s="24">
        <f t="shared" si="662"/>
        <v>0</v>
      </c>
      <c r="HD129" s="24">
        <f t="shared" si="663"/>
        <v>0</v>
      </c>
      <c r="HE129" s="19">
        <f t="shared" si="664"/>
        <v>0</v>
      </c>
      <c r="HF129" s="907">
        <f t="shared" si="665"/>
        <v>0</v>
      </c>
      <c r="HG129" s="41"/>
      <c r="HH129" s="709">
        <f>COUNTIF(beosztás!$LA131:$MD131,"DE")*8</f>
        <v>0</v>
      </c>
      <c r="HI129" s="710">
        <f>COUNTIF(beosztás!$LA131:$MD131,"DU")*8</f>
        <v>0</v>
      </c>
      <c r="HJ129" s="710">
        <f>COUNTIF(beosztás!$LA131:$MD131,"ÉJ")*8</f>
        <v>0</v>
      </c>
      <c r="HK129" s="710">
        <f>COUNTIF(beosztás!$LA131:$MD131,"N")*12</f>
        <v>0</v>
      </c>
      <c r="HL129" s="710">
        <f>COUNTIF(beosztás!$LA131:$MD131,"é")*12</f>
        <v>0</v>
      </c>
      <c r="HM129" s="710">
        <f>SUM(beosztás!$LA131:$MD131)</f>
        <v>0</v>
      </c>
      <c r="HN129" s="710">
        <f>COUNTIF(beosztás!$LA131:$MD131,"FÜ")*8</f>
        <v>0</v>
      </c>
      <c r="HO129" s="897">
        <f>(COUNTIF(beosztás!$LA131:$MD131,"SN")*12)+(COUNTIF(beosztás!$LA131:$MD131,"SDE")*8)+(COUNTIF(beosztás!$LA131:$MD131,"SDU")*8)+(COUNTIF(beosztás!$LA131:$MD131,"SÉ")*12)+(COUNTIF(beosztás!$LA131:$MD131,"SÉJ")*8)+(COUNTIF(beosztás!$LA131:$MD131,"S1")*1)+(COUNTIF(beosztás!$LA131:$MD131,"S2")*2)+(COUNTIF(beosztás!$LA131:$MD131,"S3")*3)+(COUNTIF(beosztás!$LA131:$MD131,"S4")*4)+(COUNTIF(beosztás!$LA131:$MD131,"S5")*5)+(COUNTIF(beosztás!$LA131:$MD131,"S6")*6)+(COUNTIF(beosztás!$LA131:$MD131,"S7")*7)+(COUNTIF(beosztás!$LA131:$MD131,"S8")*8)+(COUNTIF(beosztás!$LA131:$MD131,"S9")*9)+(COUNTIF(beosztás!$LA131:$MD131,"S10")*10)+(COUNTIF(beosztás!$LA131:$MD131,"S11")*11)+(COUNTIF(beosztás!$LA131:$MD131,"S12")*12)</f>
        <v>0</v>
      </c>
      <c r="HP129" s="710">
        <f>COUNTIF(beosztás!$LA131:$MD131,"BN")*12+COUNTIF(beosztás!$LA131:$MD131,"BÉ")*12+COUNTIF(beosztás!$LA131:$MD131,"BDE")*8+COUNTIF(beosztás!$LA131:$MD131,"BDU")*8+COUNTIF(beosztás!$LA131:$MD131,"BÉJ")*8+COUNTIF(beosztás!$LA131:$MD131,"B1")*1+COUNTIF(beosztás!$LA131:$MD131,"B2")*2+COUNTIF(beosztás!$LA131:$MD131,"B3")*3+COUNTIF(beosztás!$KZ131:$MC131,"B5")*5+COUNTIF(beosztás!$KZ131:$MC131,"B6")*6+COUNTIF(beosztás!$KZ131:$MC131,"B7")*7+COUNTIF(beosztás!$KZ131:$MC131,"B8")*8+COUNTIF(beosztás!$LA131:$MD131,"B9")*9+COUNTIF(beosztás!$LA131:$MD131,"B10")*10+COUNTIF(beosztás!$LA131:$MD131,"B11")*11+COUNTIF(beosztás!$LA131:$MD131,"B12")*12+COUNTIF(beosztás!$LA131:$MD131,"BP")*0</f>
        <v>0</v>
      </c>
      <c r="HQ129" s="24">
        <f t="shared" si="666"/>
        <v>0</v>
      </c>
      <c r="HR129" s="710">
        <f>IF(C129="",0,alapadatok!$AN$12)</f>
        <v>0</v>
      </c>
      <c r="HS129" s="19">
        <f t="shared" si="667"/>
        <v>0</v>
      </c>
      <c r="HT129" s="907">
        <f t="shared" si="668"/>
        <v>0</v>
      </c>
      <c r="HU129" s="42"/>
      <c r="HV129" s="709">
        <f>COUNTIF(beosztás!$ME131:$NI131,"DE")*8</f>
        <v>0</v>
      </c>
      <c r="HW129" s="710">
        <f>COUNTIF(beosztás!$ME131:$NI131,"DU")*8</f>
        <v>0</v>
      </c>
      <c r="HX129" s="710">
        <f>COUNTIF(beosztás!$ME131:$NI131,"ÉJ")*8</f>
        <v>0</v>
      </c>
      <c r="HY129" s="710">
        <f>COUNTIF(beosztás!$ME131:$NI131,"N")*12</f>
        <v>0</v>
      </c>
      <c r="HZ129" s="710">
        <f>COUNTIF(beosztás!$ME131:$NI131,"É")*12</f>
        <v>0</v>
      </c>
      <c r="IA129" s="710">
        <f>SUM(beosztás!$ME131:$NI131)</f>
        <v>0</v>
      </c>
      <c r="IB129" s="710">
        <f>(COUNTIF(beosztás!$ME131:$NI131,"SN")*12)+(COUNTIF(beosztás!$ME131:$NI131,"SDE")*8)+(COUNTIF(beosztás!$ME131:$NI131,"SDU")*8)+(COUNTIF(beosztás!$ME131:$NI131,"SÉ")*12)+(COUNTIF(beosztás!$ME131:$NI131,"SÉJ")*8)+(COUNTIF(beosztás!$ME131:$NI131,"S1")*1)+(COUNTIF(beosztás!$ME131:$NI131,"S2")*2)+(COUNTIF(beosztás!$ME131:$NI131,"S3")*3)+(COUNTIF(beosztás!$ME131:$NI131,"S4")*4)+(COUNTIF(beosztás!$ME131:$NI131,"S5")*5)+(COUNTIF(beosztás!$ME131:$NI131,"S6")*6)+(COUNTIF(beosztás!$ME131:$NI131,"S7")*7)+(COUNTIF(beosztás!$ME131:$NI131,"S8")*8)+(COUNTIF(beosztás!$ME131:$NI131,"S9")*9)+(COUNTIF(beosztás!$ME131:$NI131,"S10")*10)+(COUNTIF(beosztás!$ME131:$NI131,"S11")*11)+(COUNTIF(beosztás!$ME131:$NI131,"S12")*12)</f>
        <v>0</v>
      </c>
      <c r="IC129" s="710">
        <f>COUNTIF(beosztás!$ME131:$NI131,"FÜ")*8</f>
        <v>0</v>
      </c>
      <c r="ID129" s="710">
        <f>COUNTIF(beosztás!$ME131:$NI131,"BN")*12+COUNTIF(beosztás!$ME131:$NI131,"BÉ")*12+COUNTIF(beosztás!$ME131:$NI131,"BDE")*8+COUNTIF(beosztás!$ME131:$NI131,"BDU")*8+COUNTIF(beosztás!$ME131:$NI131,"BÉJ")*8+COUNTIF(beosztás!$ME131:$NI131,"B1")*1+COUNTIF(beosztás!$ME131:$NI131,"B2")*2+COUNTIF(beosztás!$ME131:$NI131,"B3")*3+COUNTIF(beosztás!$ME131:$NI131,"B5")*5+COUNTIF(beosztás!$ME131:$NI131,"B6")*6+COUNTIF(beosztás!$ME131:$NI131,"B7")*7+COUNTIF(beosztás!$ME131:$NI131,"B8")*8+COUNTIF(beosztás!$ME131:$NI131,"B9")*9+COUNTIF(beosztás!$ME131:$NI131,"B10")*10+COUNTIF(beosztás!$ME131:$NI131,"B11")*11+COUNTIF(beosztás!$ME131:$NI131,"B12")*12+COUNTIF(beosztás!$ME131:$NI131,"BP")*0</f>
        <v>0</v>
      </c>
      <c r="IE129" s="24">
        <f t="shared" si="669"/>
        <v>0</v>
      </c>
      <c r="IF129" s="710">
        <f>IF(C129="",0,alapadatok!$AN$13)</f>
        <v>0</v>
      </c>
      <c r="IG129" s="19">
        <f t="shared" si="670"/>
        <v>0</v>
      </c>
      <c r="IH129" s="741">
        <f t="shared" si="671"/>
        <v>0</v>
      </c>
      <c r="II129" s="42"/>
      <c r="IJ129" s="25">
        <f t="shared" si="672"/>
        <v>0</v>
      </c>
      <c r="IK129" s="24">
        <f t="shared" si="673"/>
        <v>0</v>
      </c>
      <c r="IL129" s="24">
        <f t="shared" si="674"/>
        <v>0</v>
      </c>
      <c r="IM129" s="24">
        <f t="shared" si="675"/>
        <v>0</v>
      </c>
      <c r="IN129" s="24">
        <f t="shared" si="676"/>
        <v>0</v>
      </c>
      <c r="IO129" s="24">
        <f t="shared" si="677"/>
        <v>0</v>
      </c>
      <c r="IP129" s="24">
        <f t="shared" si="678"/>
        <v>0</v>
      </c>
      <c r="IQ129" s="24">
        <f t="shared" si="679"/>
        <v>0</v>
      </c>
      <c r="IR129" s="24">
        <f t="shared" si="680"/>
        <v>0</v>
      </c>
      <c r="IS129" s="24">
        <f t="shared" si="681"/>
        <v>0</v>
      </c>
      <c r="IT129" s="24">
        <f t="shared" si="682"/>
        <v>0</v>
      </c>
      <c r="IU129" s="19">
        <f t="shared" si="683"/>
        <v>0</v>
      </c>
      <c r="IV129" s="907">
        <f t="shared" si="684"/>
        <v>0</v>
      </c>
      <c r="IW129" s="43"/>
      <c r="JF129" s="21"/>
      <c r="JG129" s="21"/>
    </row>
    <row r="130" spans="1:267" ht="15.75" hidden="1" thickBot="1" x14ac:dyDescent="0.3">
      <c r="A130" s="66">
        <f>IF(beosztás!A132=0,"",beosztás!A132)</f>
        <v>17</v>
      </c>
      <c r="B130" s="63" t="str">
        <f>IF(beosztás!B132=0,"",beosztás!B132)</f>
        <v/>
      </c>
      <c r="C130" s="64" t="str">
        <f>IF(beosztás!C132=0,"",beosztás!C132)</f>
        <v/>
      </c>
      <c r="D130" s="65" t="str">
        <f>IF(beosztás!D132=0,"",beosztás!D132)</f>
        <v/>
      </c>
      <c r="E130" s="18"/>
      <c r="F130" s="709">
        <f>COUNTIF(beosztás!$I132:$AM132,"DE")*8</f>
        <v>0</v>
      </c>
      <c r="G130" s="710">
        <f>COUNTIF(beosztás!$I132:$AM132,"DU")*8</f>
        <v>0</v>
      </c>
      <c r="H130" s="710">
        <f>COUNTIF(beosztás!$I132:$AM132,"ÉJ")*8</f>
        <v>0</v>
      </c>
      <c r="I130" s="710">
        <f>COUNTIF(beosztás!$I132:$AM132,"N")*12</f>
        <v>0</v>
      </c>
      <c r="J130" s="710">
        <f>COUNTIF(beosztás!$I132:$AM132,"é")*12</f>
        <v>0</v>
      </c>
      <c r="K130" s="710">
        <f>SUM(beosztás!$I132:$AM132)</f>
        <v>0</v>
      </c>
      <c r="L130" s="710">
        <f>COUNTIF(beosztás!$I132:$AM132,"FÜ")*8</f>
        <v>0</v>
      </c>
      <c r="M130" s="710">
        <f>(COUNTIF(beosztás!$I132:$AM132,"SN")*12)+(COUNTIF(beosztás!$I132:$AM132,"SDE")*8)+(COUNTIF(beosztás!$I132:$AM132,"SDU")*8)+(COUNTIF(beosztás!$I132:$AM132,"S1")*1)+(COUNTIF(beosztás!$I132:$AM132,"S2")*2)+(COUNTIF(beosztás!$I132:$AM132,"S3")*3)+(COUNTIF(beosztás!$I132:$AM132,"S4")*4)+(COUNTIF(beosztás!$I132:$AM132,"S5")*5)+(COUNTIF(beosztás!$I132:$AM132,"S6")*6)+(COUNTIF(beosztás!$I132:$AM132,"S7")*7)+(COUNTIF(beosztás!$I132:$AM132,"S8")*8)+(COUNTIF(beosztás!$I132:$AM132,"S9")*9)+(COUNTIF(beosztás!$I132:$AM132,"S10")*10)+(COUNTIF(beosztás!$I132:$AM132,"S11")*11)+(COUNTIF(beosztás!$I132:$AM132,"S12")*12)+(COUNTIF(beosztás!$I132:$AM132,"SÉ")*12)+(COUNTIF(beosztás!$I132:$AM132,"SÉJ")*8)</f>
        <v>0</v>
      </c>
      <c r="N130" s="710">
        <f>COUNTIF(beosztás!$I132:$AM132,"BN")*12+COUNTIF(beosztás!$I132:$AM132,"BÉ")*12+COUNTIF(beosztás!$I132:$AM132,"BDE")*8+COUNTIF(beosztás!$I132:$AM132,"BDU")*8+COUNTIF(beosztás!$I132:$AM132,"BÉJ")*8+COUNTIF(beosztás!$I132:$AM132,"B1")*1+COUNTIF(beosztás!$I132:$AM132,"B2")*2+COUNTIF(beosztás!$I132:$AM132,"B3")*3+COUNTIF(beosztás!$I132:$AM132,"B5")*5+COUNTIF(beosztás!$I132:$AM132,"B6")*6+COUNTIF(beosztás!$I132:$AM132,"B7")*7+COUNTIF(beosztás!$I132:$AM132,"B8")*8+COUNTIF(beosztás!$I132:$AM132,"B9")*9+COUNTIF(beosztás!$I132:$AM132,"B10")*10+COUNTIF(beosztás!$I132:$AM132,"B11")*11+COUNTIF(beosztás!$I132:$AM132,"B12")*12+COUNTIF(beosztás!$I132:$AM132,"BP")*0</f>
        <v>0</v>
      </c>
      <c r="O130" s="24">
        <f t="shared" si="576"/>
        <v>0</v>
      </c>
      <c r="P130" s="710">
        <f>IF(C130="",0,alapadatok!$AN$2)</f>
        <v>0</v>
      </c>
      <c r="Q130" s="19">
        <f t="shared" si="577"/>
        <v>0</v>
      </c>
      <c r="R130" s="741">
        <f t="shared" si="578"/>
        <v>0</v>
      </c>
      <c r="S130" s="40"/>
      <c r="T130" s="709">
        <f>COUNTIF(beosztás!$AN132:$BO132,"DE")*8</f>
        <v>0</v>
      </c>
      <c r="U130" s="710">
        <f>COUNTIF(beosztás!$AN132:$BO132,"DU")*8</f>
        <v>0</v>
      </c>
      <c r="V130" s="710">
        <f>COUNTIF(beosztás!$AN132:$BO132,"ÉJ")*8</f>
        <v>0</v>
      </c>
      <c r="W130" s="710">
        <f>COUNTIF(beosztás!$AN132:$BO132,"N")*12</f>
        <v>0</v>
      </c>
      <c r="X130" s="710">
        <f>COUNTIF(beosztás!$AN132:$BO132,"É")*12</f>
        <v>0</v>
      </c>
      <c r="Y130" s="710">
        <f>SUM(beosztás!$AN132:$BO132)</f>
        <v>0</v>
      </c>
      <c r="Z130" s="710">
        <f>(COUNTIF(beosztás!$AN132:$BO132,"SN")*12)+(COUNTIF(beosztás!$AN132:$BO132,"SDE")*8)+(COUNTIF(beosztás!$AN132:$BO132,"SDU")*8)+(COUNTIF(beosztás!$AN132:$BO132,"SÉ")*12)+(COUNTIF(beosztás!$AN132:$BO132,"SÉJ")*8)+(COUNTIF(beosztás!$AN132:$BO132,"S1")*1)+(COUNTIF(beosztás!$AN132:$BO132,"S2")*2)+(COUNTIF(beosztás!$AN132:$BO132,"S3")*3)+(COUNTIF(beosztás!$AN132:$BO132,"S4")*4)+(COUNTIF(beosztás!$AN132:$BO132,"S5")*5)+(COUNTIF(beosztás!$AN132:$BO132,"S6")*6)+(COUNTIF(beosztás!$AN132:$BO132,"S7")*7)+(COUNTIF(beosztás!$AN132:$BO132,"S8")*8)+(COUNTIF(beosztás!$AN132:$BO132,"S9")*9)+(COUNTIF(beosztás!$AN132:$BO132,"S10")*10)+(COUNTIF(beosztás!$AN132:$BO132,"S11")*11)+(COUNTIF(beosztás!$AN132:$BO132,"S12")*12)</f>
        <v>0</v>
      </c>
      <c r="AA130" s="710">
        <f>COUNTIF(beosztás!$AN132:$BO132,"FÜ")*8</f>
        <v>0</v>
      </c>
      <c r="AB130" s="710">
        <f>COUNTIF(beosztás!$AN132:$BO132,"BN")*12+COUNTIF(beosztás!$AN132:$BO132,"BÉ")*12+COUNTIF(beosztás!$AN132:$BO132,"BDE")*8+COUNTIF(beosztás!$AN132:$BO132,"BDU")*8+COUNTIF(beosztás!$AN132:$BO132,"BÉJ")*8+COUNTIF(beosztás!$AN132:$BO132,"B1")*1+COUNTIF(beosztás!$AN132:$BO132,"B2")*2+COUNTIF(beosztás!$AN132:$BO132,"B3")*3+COUNTIF(beosztás!$AN132:$BO132,"B5")*5+COUNTIF(beosztás!$AN132:$BO132,"B6")*6+COUNTIF(beosztás!$AN132:$BO132,"B7")*7+COUNTIF(beosztás!$AN132:$BO132,"B8")*8+COUNTIF(beosztás!$AN132:$BO132,"B9")*9+COUNTIF(beosztás!$AN132:$BO132,"B10")*10+COUNTIF(beosztás!$AN132:$BO132,"B11")*11+COUNTIF(beosztás!$AN132:$BO132,"B12")*12+COUNTIF(beosztás!$AN132:$BO132,"BP")*0</f>
        <v>0</v>
      </c>
      <c r="AC130" s="24">
        <f t="shared" si="579"/>
        <v>0</v>
      </c>
      <c r="AD130" s="710">
        <f>IF(C130="",0,alapadatok!$AN$3)</f>
        <v>0</v>
      </c>
      <c r="AE130" s="19">
        <f t="shared" si="421"/>
        <v>0</v>
      </c>
      <c r="AF130" s="741">
        <f t="shared" si="580"/>
        <v>0</v>
      </c>
      <c r="AG130" s="40"/>
      <c r="AH130" s="25">
        <f t="shared" si="581"/>
        <v>0</v>
      </c>
      <c r="AI130" s="24">
        <f t="shared" si="582"/>
        <v>0</v>
      </c>
      <c r="AJ130" s="24">
        <f t="shared" si="583"/>
        <v>0</v>
      </c>
      <c r="AK130" s="24">
        <f t="shared" si="584"/>
        <v>0</v>
      </c>
      <c r="AL130" s="24">
        <f t="shared" si="585"/>
        <v>0</v>
      </c>
      <c r="AM130" s="24">
        <f t="shared" si="586"/>
        <v>0</v>
      </c>
      <c r="AN130" s="24">
        <f t="shared" si="587"/>
        <v>0</v>
      </c>
      <c r="AO130" s="24">
        <f t="shared" si="588"/>
        <v>0</v>
      </c>
      <c r="AP130" s="24">
        <f t="shared" si="431"/>
        <v>0</v>
      </c>
      <c r="AQ130" s="24">
        <f t="shared" si="432"/>
        <v>0</v>
      </c>
      <c r="AR130" s="24">
        <f t="shared" si="433"/>
        <v>0</v>
      </c>
      <c r="AS130" s="19">
        <f t="shared" si="434"/>
        <v>0</v>
      </c>
      <c r="AT130" s="741">
        <f t="shared" si="589"/>
        <v>0</v>
      </c>
      <c r="AU130" s="41"/>
      <c r="AV130" s="709">
        <f>COUNTIF(beosztás!$BP132:$CT132,"DE")*8</f>
        <v>0</v>
      </c>
      <c r="AW130" s="710">
        <f>COUNTIF(beosztás!$BP132:$CT132,"DU")*8</f>
        <v>0</v>
      </c>
      <c r="AX130" s="710">
        <f>COUNTIF(beosztás!$BP132:$CT132,"ÉJ")*8</f>
        <v>0</v>
      </c>
      <c r="AY130" s="710">
        <f>COUNTIF(beosztás!$BP132:$CT132,"N")*12</f>
        <v>0</v>
      </c>
      <c r="AZ130" s="710">
        <f>COUNTIF(beosztás!$BP132:$CT132,"é")*12</f>
        <v>0</v>
      </c>
      <c r="BA130" s="710">
        <f>SUM(beosztás!$BP132:$CT132)</f>
        <v>0</v>
      </c>
      <c r="BB130" s="710">
        <f>COUNTIF(beosztás!$BP132:$CT132,"FÜ")*8</f>
        <v>0</v>
      </c>
      <c r="BC130" s="897">
        <f>(COUNTIF(beosztás!$BP132:$CT132,"SN")*12)+(COUNTIF(beosztás!$BP132:$CT132,"SDE")*8)+(COUNTIF(beosztás!$BP132:$CT132,"SDU")*8)+(COUNTIF(beosztás!$BP132:$CT132,"SÉ")*12)+(COUNTIF(beosztás!$BP132:$CT132,"SÉJ")*8)+(COUNTIF(beosztás!$BP132:$CT132,"S1")*1)+(COUNTIF(beosztás!$BP132:$CT132,"S2")*2)+(COUNTIF(beosztás!$BP132:$CT132,"S3")*3)+(COUNTIF(beosztás!$BP132:$CT132,"S4")*4)+(COUNTIF(beosztás!$BP132:$CT132,"S5")*5)+(COUNTIF(beosztás!$BP132:$CT132,"S6")*6)+(COUNTIF(beosztás!$BP132:$CT132,"S7")*7)+(COUNTIF(beosztás!$BP132:$CT132,"S8")*8)+(COUNTIF(beosztás!$BP132:$CT132,"S9")*9)+(COUNTIF(beosztás!$BP132:$CT132,"S10")*10)+(COUNTIF(beosztás!$BP132:$CT132,"S11")*11)+(COUNTIF(beosztás!$BP132:$CT132,"S12")*12)</f>
        <v>0</v>
      </c>
      <c r="BD130" s="710">
        <f>COUNTIF(beosztás!$BP132:$CT132,"BN")*12+COUNTIF(beosztás!$BP132:$CT132,"BÉ")*12+COUNTIF(beosztás!$BP132:$CT132,"BDE")*8+COUNTIF(beosztás!$BP132:$CT132,"BDU")*8+COUNTIF(beosztás!$BP132:$CT132,"BÉJ")*8+COUNTIF(beosztás!$BP132:$CT132,"B1")*1+COUNTIF(beosztás!$BP132:$CT132,"B2")*2+COUNTIF(beosztás!$BP132:$CT132,"B3")*3+COUNTIF(beosztás!$BP132:$CT132,"B5")*5+COUNTIF(beosztás!$BP132:$CT132,"B6")*6+COUNTIF(beosztás!$BP132:$CT132,"B7")*7+COUNTIF(beosztás!$BP132:$CT132,"B8")*8+COUNTIF(beosztás!$BP132:$CT132,"B9")*9+COUNTIF(beosztás!$BP132:$CT132,"B10")*10+COUNTIF(beosztás!$BP132:$CT132,"B11")*11+COUNTIF(beosztás!$BP132:$CT132,"B12")*12+COUNTIF(beosztás!$BP132:$CT132,"BP")*0</f>
        <v>0</v>
      </c>
      <c r="BE130" s="24">
        <f t="shared" si="590"/>
        <v>0</v>
      </c>
      <c r="BF130" s="710">
        <f>IF(C130="",0,alapadatok!$AN$4)</f>
        <v>0</v>
      </c>
      <c r="BG130" s="19">
        <f t="shared" si="591"/>
        <v>0</v>
      </c>
      <c r="BH130" s="741">
        <f t="shared" si="592"/>
        <v>0</v>
      </c>
      <c r="BI130" s="40"/>
      <c r="BJ130" s="709">
        <f>COUNTIF(beosztás!$CU132:$DX132,"DE")*8</f>
        <v>0</v>
      </c>
      <c r="BK130" s="710">
        <f>COUNTIF(beosztás!$CU132:$DX132,"DU")*8</f>
        <v>0</v>
      </c>
      <c r="BL130" s="710">
        <f>COUNTIF(beosztás!$CU132:$DX132,"ÉJ")*8</f>
        <v>0</v>
      </c>
      <c r="BM130" s="710">
        <f>COUNTIF(beosztás!$CU132:$DX132,"N")*12</f>
        <v>0</v>
      </c>
      <c r="BN130" s="710">
        <f>COUNTIF(beosztás!$CU132:$DX132,"É")*12</f>
        <v>0</v>
      </c>
      <c r="BO130" s="710">
        <f>SUM(beosztás!$CU132:$DX132)</f>
        <v>0</v>
      </c>
      <c r="BP130" s="897">
        <f>(COUNTIF(beosztás!$CU132:$DX132,"SN")*12)+(COUNTIF(beosztás!$CU132:$DX132,"SDE")*8)+(COUNTIF(beosztás!$CU132:$DX132,"SDU")*8)+(COUNTIF(beosztás!$CU132:$DX132,"SÉ")*12)+(COUNTIF(beosztás!$CU132:$DX132,"SÉJ")*8)+(COUNTIF(beosztás!$CU132:$DX132,"S1")*1)+(COUNTIF(beosztás!$CU132:$DX132,"S2")*2)+(COUNTIF(beosztás!$CU132:$DX132,"S3")*3)+(COUNTIF(beosztás!$CU132:$DX132,"S4")*4)+(COUNTIF(beosztás!$CU132:$DX132,"S5")*5)+(COUNTIF(beosztás!$CU132:$DX132,"S6")*6)+(COUNTIF(beosztás!$CU132:$DX132,"S7")*7)+(COUNTIF(beosztás!$CU132:$DX132,"S8")*8)+(COUNTIF(beosztás!$CU132:$DX132,"S9")*9)+(COUNTIF(beosztás!$CU132:$DX132,"S10")*10)+(COUNTIF(beosztás!$CU132:$DX132,"S11")*11)+(COUNTIF(beosztás!$CU132:$DX132,"S12")*12)</f>
        <v>0</v>
      </c>
      <c r="BQ130" s="710">
        <f>COUNTIF(beosztás!$CU132:$DX132,"FÜ")*8</f>
        <v>0</v>
      </c>
      <c r="BR130" s="710">
        <f>COUNTIF(beosztás!$CU132:$DX132,"BN")*12+COUNTIF(beosztás!$CU132:$DX132,"BÉ")*12+COUNTIF(beosztás!$CU132:$DX132,"BDE")*8+COUNTIF(beosztás!$CU132:$DX132,"BDU")*8+COUNTIF(beosztás!$CU132:$DX132,"BÉJ")*8+COUNTIF(beosztás!$CU132:$DX132,"B1")*1+COUNTIF(beosztás!$CU132:$DX132,"B2")*2+COUNTIF(beosztás!$CU132:$DX132,"B3")*3+COUNTIF(beosztás!$CU132:$DX132,"B5")*5+COUNTIF(beosztás!$CU132:$DX132,"B6")*6+COUNTIF(beosztás!$CU132:$DX132,"B7")*7+COUNTIF(beosztás!$CU132:$DX132,"B8")*8+COUNTIF(beosztás!$CU132:$DX132,"B9")*9+COUNTIF(beosztás!$CU132:$DX132,"B10")*10+COUNTIF(beosztás!$CU132:$DX132,"B11")*11+COUNTIF(beosztás!$CU132:$DX132,"B12")*12+COUNTIF(beosztás!$CU132:$DX132,"BP")*0</f>
        <v>0</v>
      </c>
      <c r="BS130" s="24">
        <f t="shared" si="593"/>
        <v>0</v>
      </c>
      <c r="BT130" s="710">
        <f>IF(C130="",0,alapadatok!$AN$5)</f>
        <v>0</v>
      </c>
      <c r="BU130" s="19">
        <f t="shared" si="594"/>
        <v>0</v>
      </c>
      <c r="BV130" s="741">
        <f t="shared" si="595"/>
        <v>0</v>
      </c>
      <c r="BW130" s="40"/>
      <c r="BX130" s="25">
        <f t="shared" si="596"/>
        <v>0</v>
      </c>
      <c r="BY130" s="24">
        <f t="shared" si="597"/>
        <v>0</v>
      </c>
      <c r="BZ130" s="24">
        <f t="shared" si="598"/>
        <v>0</v>
      </c>
      <c r="CA130" s="24">
        <f t="shared" si="599"/>
        <v>0</v>
      </c>
      <c r="CB130" s="24">
        <f t="shared" si="600"/>
        <v>0</v>
      </c>
      <c r="CC130" s="24">
        <f t="shared" si="601"/>
        <v>0</v>
      </c>
      <c r="CD130" s="24">
        <f t="shared" si="602"/>
        <v>0</v>
      </c>
      <c r="CE130" s="24">
        <f t="shared" si="603"/>
        <v>0</v>
      </c>
      <c r="CF130" s="24">
        <f t="shared" si="604"/>
        <v>0</v>
      </c>
      <c r="CG130" s="24">
        <f t="shared" si="605"/>
        <v>0</v>
      </c>
      <c r="CH130" s="24">
        <f t="shared" si="606"/>
        <v>0</v>
      </c>
      <c r="CI130" s="19">
        <f t="shared" si="607"/>
        <v>0</v>
      </c>
      <c r="CJ130" s="741">
        <f t="shared" si="608"/>
        <v>0</v>
      </c>
      <c r="CK130" s="41"/>
      <c r="CL130" s="709">
        <f>COUNTIF(beosztás!$DY132:$FC132,"DE")*8</f>
        <v>0</v>
      </c>
      <c r="CM130" s="710">
        <f>COUNTIF(beosztás!$DY132:$FC132,"DU")*8</f>
        <v>0</v>
      </c>
      <c r="CN130" s="710">
        <f>COUNTIF(beosztás!$DY132:$FC132,"ÉJ")*8</f>
        <v>0</v>
      </c>
      <c r="CO130" s="710">
        <f>COUNTIF(beosztás!$DY132:$FC132,"N")*12</f>
        <v>0</v>
      </c>
      <c r="CP130" s="710">
        <f>COUNTIF(beosztás!$DY132:$FC132,"é")*12</f>
        <v>0</v>
      </c>
      <c r="CQ130" s="710">
        <f>SUM(beosztás!$DY132:$FC132)</f>
        <v>0</v>
      </c>
      <c r="CR130" s="710">
        <f>COUNTIF(beosztás!$DY132:$FC132,"FÜ")*8</f>
        <v>0</v>
      </c>
      <c r="CS130" s="897">
        <f>(COUNTIF(beosztás!$DY132:$FC132,"SN")*12)+(COUNTIF(beosztás!$DY132:$FC132,"SDE")*8)+(COUNTIF(beosztás!$DY132:$FC132,"SDU")*8)+(COUNTIF(beosztás!$DY132:$FC132,"SÉ")*12)+(COUNTIF(beosztás!$DY132:$FC132,"SÉJ")*8)+(COUNTIF(beosztás!$DY132:$FC132,"S1")*1)+(COUNTIF(beosztás!$DY132:$FC132,"S2")*2)+(COUNTIF(beosztás!$DY132:$FC132,"S3")*3)+(COUNTIF(beosztás!$DY132:$FC132,"S4")*4)+(COUNTIF(beosztás!$DY132:$FC132,"S5")*5)+(COUNTIF(beosztás!$DY132:$FC132,"S6")*6)+(COUNTIF(beosztás!$DY132:$FC132,"S7")*7)+(COUNTIF(beosztás!$DY132:$FC132,"S8")*8)+(COUNTIF(beosztás!$DY132:$FC132,"S9")*9)+(COUNTIF(beosztás!$DY132:$FC132,"S10")*10)+(COUNTIF(beosztás!$DY132:$FC132,"S11")*11)+(COUNTIF(beosztás!$DY132:$FC132,"S12")*12)</f>
        <v>0</v>
      </c>
      <c r="CT130" s="710">
        <f>COUNTIF(beosztás!$DY132:$FC132,"BN")*12+COUNTIF(beosztás!$DY132:$FC132,"BÉ")*12+COUNTIF(beosztás!$DY132:$FC132,"BDE")*8+COUNTIF(beosztás!$DY132:$FC132,"BDU")*8+COUNTIF(beosztás!$DY132:$FC132,"BÉJ")*8+COUNTIF(beosztás!$DY132:$FC132,"B1")*1+COUNTIF(beosztás!$DY132:$FC132,"B2")*2+COUNTIF(beosztás!$DY132:$FC132,"B3")*3+COUNTIF(beosztás!$DY132:$FC132,"B5")*5+COUNTIF(beosztás!$DY132:$FC132,"B6")*6+COUNTIF(beosztás!$DY132:$FC132,"B7")*7+COUNTIF(beosztás!$DY132:$FC132,"B8")*8+COUNTIF(beosztás!$DY132:$FC132,"B9")*9+COUNTIF(beosztás!$DY132:$FC132,"B10")*10+COUNTIF(beosztás!$DY132:$FC132,"B11")*11+COUNTIF(beosztás!$DY132:$FC132,"B12")*12+COUNTIF(beosztás!$DY132:$FC132,"BP")*0</f>
        <v>0</v>
      </c>
      <c r="CU130" s="24">
        <f t="shared" si="609"/>
        <v>0</v>
      </c>
      <c r="CV130" s="710">
        <f>IF(C130="",0,alapadatok!$AN$6)</f>
        <v>0</v>
      </c>
      <c r="CW130" s="19">
        <f t="shared" si="610"/>
        <v>0</v>
      </c>
      <c r="CX130" s="907">
        <f t="shared" si="611"/>
        <v>0</v>
      </c>
      <c r="CY130" s="40"/>
      <c r="CZ130" s="709">
        <f>COUNTIF(beosztás!$FD132:$GG132,"DE")*8</f>
        <v>0</v>
      </c>
      <c r="DA130" s="710">
        <f>COUNTIF(beosztás!$FD132:$GG132,"DU")*8</f>
        <v>0</v>
      </c>
      <c r="DB130" s="710">
        <f>COUNTIF(beosztás!$FD132:$GG132,"ÉJ")*8</f>
        <v>0</v>
      </c>
      <c r="DC130" s="710">
        <f>COUNTIF(beosztás!$FD132:$GG132,"N")*12</f>
        <v>0</v>
      </c>
      <c r="DD130" s="710">
        <f>COUNTIF(beosztás!$FD132:$GG132,"É")*12</f>
        <v>0</v>
      </c>
      <c r="DE130" s="710">
        <f>SUM(beosztás!$FD132:$GG132)</f>
        <v>0</v>
      </c>
      <c r="DF130" s="897">
        <f>(COUNTIF(beosztás!$FD132:$GG132,"SN")*12)+(COUNTIF(beosztás!$FD132:$GG132,"SDE")*8)+(COUNTIF(beosztás!$FD132:$GG132,"SDU")*8)+(COUNTIF(beosztás!$FD132:$GG132,"SÉ")*12)+(COUNTIF(beosztás!$FD132:$GG132,"SÉJ")*8)+(COUNTIF(beosztás!$FD132:$GG132,"S1")*1)+(COUNTIF(beosztás!$FD132:$GG132,"S2")*2)+(COUNTIF(beosztás!$FD132:$GG132,"S3")*3)+(COUNTIF(beosztás!$FD132:$GG132,"S4")*4)+(COUNTIF(beosztás!$FD132:$GG132,"S5")*5)+(COUNTIF(beosztás!$FD132:$GG132,"S6")*6)+(COUNTIF(beosztás!$FD132:$GG132,"S7")*7)+(COUNTIF(beosztás!$FD132:$GG132,"S8")*8)+(COUNTIF(beosztás!$FD132:$GG132,"S9")*9)+(COUNTIF(beosztás!$FD132:$GG132,"S10")*10)+(COUNTIF(beosztás!$FD132:$GG132,"S11")*11)+(COUNTIF(beosztás!$FD132:$GG132,"S12")*12)</f>
        <v>0</v>
      </c>
      <c r="DG130" s="710">
        <f>COUNTIF(beosztás!$FD132:$GG132,"FÜ")*8</f>
        <v>0</v>
      </c>
      <c r="DH130" s="710">
        <f>COUNTIF(beosztás!$FD132:$GG132,"BN")*12+COUNTIF(beosztás!$FD132:$GG132,"BÉ")*12+COUNTIF(beosztás!$FD132:$GG132,"BDE")*8+COUNTIF(beosztás!$FD132:$GG132,"BDU")*8+COUNTIF(beosztás!$FD132:$GG132,"BÉJ")*8+COUNTIF(beosztás!$FD132:$GG132,"B1")*1+COUNTIF(beosztás!$FD132:$GG132,"B2")*2+COUNTIF(beosztás!$FD132:$GG132,"B3")*3+COUNTIF(beosztás!$FD132:$GG132,"B5")*5+COUNTIF(beosztás!$FD132:$GG132,"B6")*6+COUNTIF(beosztás!$FD132:$GG132,"B7")*7+COUNTIF(beosztás!$FD132:$GG132,"B8")*8+COUNTIF(beosztás!$FD132:$GG132,"B9")*9+COUNTIF(beosztás!$FD132:$GG132,"B10")*10+COUNTIF(beosztás!$FD132:$GG132,"B11")*11+COUNTIF(beosztás!$FD132:$GG132,"B12")*12+COUNTIF(beosztás!$FD132:$GG132,"BP")*0</f>
        <v>0</v>
      </c>
      <c r="DI130" s="24">
        <f t="shared" si="612"/>
        <v>0</v>
      </c>
      <c r="DJ130" s="710">
        <f>IF(C130="",0,alapadatok!$AN$7)</f>
        <v>0</v>
      </c>
      <c r="DK130" s="19">
        <f t="shared" si="613"/>
        <v>0</v>
      </c>
      <c r="DL130" s="741">
        <f t="shared" si="614"/>
        <v>0</v>
      </c>
      <c r="DM130" s="40"/>
      <c r="DN130" s="25">
        <f t="shared" si="615"/>
        <v>0</v>
      </c>
      <c r="DO130" s="24">
        <f t="shared" si="616"/>
        <v>0</v>
      </c>
      <c r="DP130" s="24">
        <f t="shared" si="617"/>
        <v>0</v>
      </c>
      <c r="DQ130" s="24">
        <f t="shared" si="618"/>
        <v>0</v>
      </c>
      <c r="DR130" s="24">
        <f t="shared" si="619"/>
        <v>0</v>
      </c>
      <c r="DS130" s="24">
        <f t="shared" si="620"/>
        <v>0</v>
      </c>
      <c r="DT130" s="24">
        <f t="shared" si="621"/>
        <v>0</v>
      </c>
      <c r="DU130" s="24">
        <f t="shared" si="622"/>
        <v>0</v>
      </c>
      <c r="DV130" s="24">
        <f t="shared" si="623"/>
        <v>0</v>
      </c>
      <c r="DW130" s="24">
        <f t="shared" si="624"/>
        <v>0</v>
      </c>
      <c r="DX130" s="24">
        <f t="shared" si="625"/>
        <v>0</v>
      </c>
      <c r="DY130" s="19">
        <f t="shared" si="626"/>
        <v>0</v>
      </c>
      <c r="DZ130" s="907">
        <f t="shared" si="627"/>
        <v>0</v>
      </c>
      <c r="EA130" s="41"/>
      <c r="EB130" s="709">
        <f>COUNTIF(beosztás!$GH132:$HL132,"DE")*8</f>
        <v>0</v>
      </c>
      <c r="EC130" s="710">
        <f>COUNTIF(beosztás!$GH132:$HL132,"DU")*8</f>
        <v>0</v>
      </c>
      <c r="ED130" s="710">
        <f>COUNTIF(beosztás!$GH132:$HL132,"ÉJ")*8</f>
        <v>0</v>
      </c>
      <c r="EE130" s="710">
        <f>COUNTIF(beosztás!$GH132:$HL132,"N")*12</f>
        <v>0</v>
      </c>
      <c r="EF130" s="710">
        <f>COUNTIF(beosztás!$GH132:$HL132,"é")*12</f>
        <v>0</v>
      </c>
      <c r="EG130" s="710">
        <f>SUM(beosztás!$GH132:$HL132)</f>
        <v>0</v>
      </c>
      <c r="EH130" s="710">
        <f>COUNTIF(beosztás!$GH132:$HL132,"FÜ")*8</f>
        <v>0</v>
      </c>
      <c r="EI130" s="897">
        <f>(COUNTIF(beosztás!$GH132:$HL132,"SN")*12)+(COUNTIF(beosztás!$GH132:$HL132,"SDE")*8)+(COUNTIF(beosztás!$GH132:$HL132,"SDU")*8)+(COUNTIF(beosztás!$GH132:$HL132,"SÉ")*12)+(COUNTIF(beosztás!$GH132:$HL132,"SÉJ")*8)+(COUNTIF(beosztás!$GH132:$HL132,"S1")*1)+(COUNTIF(beosztás!$GH132:$HL132,"S2")*2)+(COUNTIF(beosztás!$GH132:$HL132,"S3")*3)+(COUNTIF(beosztás!$GH132:$HL132,"S4")*4)+(COUNTIF(beosztás!$GH132:$HL132,"S5")*5)+(COUNTIF(beosztás!$GH132:$HL132,"S6")*6)+(COUNTIF(beosztás!$GH132:$HL132,"S7")*7)+(COUNTIF(beosztás!$GH132:$HL132,"S8")*8)+(COUNTIF(beosztás!$GH132:$HL132,"S9")*9)+(COUNTIF(beosztás!$GH132:$HL132,"S10")*10)+(COUNTIF(beosztás!$GH132:$HL132,"S11")*11)+(COUNTIF(beosztás!$GH132:$HL132,"S12")*12)</f>
        <v>0</v>
      </c>
      <c r="EJ130" s="710">
        <f>COUNTIF(beosztás!$GH132:$HL132,"BN")*12+COUNTIF(beosztás!$GH132:$HL132,"BÉ")*12+COUNTIF(beosztás!$GH132:$HL132,"BDE")*8+COUNTIF(beosztás!$GH132:$HL132,"BDU")*8+COUNTIF(beosztás!$GH132:$HL132,"BÉJ")*8+COUNTIF(beosztás!$GH132:$HL132,"B1")*1+COUNTIF(beosztás!$GH132:$HL132,"B2")*2+COUNTIF(beosztás!$GH132:$HL132,"B3")*3+COUNTIF(beosztás!$GH132:$HL132,"B5")*5+COUNTIF(beosztás!$GH132:$HL132,"B6")*6+COUNTIF(beosztás!$GH132:$HL132,"B7")*7+COUNTIF(beosztás!$GH132:$HL132,"B8")*8+COUNTIF(beosztás!$GH132:$HL132,"B9")*9+COUNTIF(beosztás!$GH132:$HL132,"B10")*10+COUNTIF(beosztás!$GH132:$HL132,"B11")*11+COUNTIF(beosztás!$GH132:$HL132,"B12")*12+COUNTIF(beosztás!$GH132:$HL132,"BP")*0</f>
        <v>0</v>
      </c>
      <c r="EK130" s="24">
        <f t="shared" si="628"/>
        <v>0</v>
      </c>
      <c r="EL130" s="710">
        <f>IF(C130="",0,alapadatok!$AN$8)</f>
        <v>0</v>
      </c>
      <c r="EM130" s="19">
        <f t="shared" si="629"/>
        <v>0</v>
      </c>
      <c r="EN130" s="907">
        <f t="shared" si="630"/>
        <v>0</v>
      </c>
      <c r="EO130" s="40"/>
      <c r="EP130" s="709">
        <f>COUNTIF(beosztás!$HM132:$IQ132,"DE")*8</f>
        <v>0</v>
      </c>
      <c r="EQ130" s="710">
        <f>COUNTIF(beosztás!$HM132:$IQ132,"DU")*8</f>
        <v>0</v>
      </c>
      <c r="ER130" s="710">
        <f>COUNTIF(beosztás!$HM132:$IQ132,"ÉJ")*8</f>
        <v>0</v>
      </c>
      <c r="ES130" s="710">
        <f>COUNTIF(beosztás!$HM132:$IQ132,"N")*12</f>
        <v>0</v>
      </c>
      <c r="ET130" s="710">
        <f>COUNTIF(beosztás!$HM132:$IQ132,"É")*12</f>
        <v>0</v>
      </c>
      <c r="EU130" s="710">
        <f>SUM(beosztás!$HM132:$IQ132)</f>
        <v>0</v>
      </c>
      <c r="EV130" s="897">
        <f>(COUNTIF(beosztás!$HM132:$IQ132,"SN")*12)+(COUNTIF(beosztás!$HM132:$IQ132,"SDE")*8)+(COUNTIF(beosztás!$HM132:$IQ132,"SDU")*8)+(COUNTIF(beosztás!$HM132:$IQ132,"SÉ")*12)+(COUNTIF(beosztás!$HM132:$IQ132,"SÉJ")*8)+(COUNTIF(beosztás!$HM132:$IQ132,"S1")*1)+(COUNTIF(beosztás!$HM132:$IQ132,"S2")*2)+(COUNTIF(beosztás!$HM132:$IQ132,"S3")*3)+(COUNTIF(beosztás!$HM132:$IQ132,"S4")*4)+(COUNTIF(beosztás!$HM132:$IQ132,"S5")*5)+(COUNTIF(beosztás!$HM132:$IQ132,"S6")*6)+(COUNTIF(beosztás!$HM132:$IQ132,"S7")*7)+(COUNTIF(beosztás!$HM132:$IQ132,"S8")*8)+(COUNTIF(beosztás!$HM132:$IQ132,"S9")*9)+(COUNTIF(beosztás!$HM132:$IQ132,"S10")*10)+(COUNTIF(beosztás!$HM132:$IQ132,"S11")*11)+(COUNTIF(beosztás!$HM132:$IQ132,"S12")*12)</f>
        <v>0</v>
      </c>
      <c r="EW130" s="710">
        <f>COUNTIF(beosztás!$HM132:$IQ132,"FÜ")*8</f>
        <v>0</v>
      </c>
      <c r="EX130" s="710">
        <f>COUNTIF(beosztás!$HM132:$IQ132,"BN")*12+COUNTIF(beosztás!$HM132:$IQ132,"BÉ")*12+COUNTIF(beosztás!$HM132:$IQ132,"BDE")*8+COUNTIF(beosztás!$HM132:$IQ132,"BDU")*8+COUNTIF(beosztás!$HM132:$IQ132,"BÉJ")*8+COUNTIF(beosztás!$HM132:$IQ132,"B1")*1+COUNTIF(beosztás!$HM132:$IQ132,"B2")*2+COUNTIF(beosztás!$HM132:$IQ132,"B3")*3+COUNTIF(beosztás!$HM132:$IQ132,"B5")*5+COUNTIF(beosztás!$HM132:$IQ132,"B6")*6+COUNTIF(beosztás!$HM132:$IQ132,"B7")*7+COUNTIF(beosztás!$HM132:$IQ132,"B8")*8+COUNTIF(beosztás!$HM132:$IQ132,"B9")*9+COUNTIF(beosztás!$HM132:$IQ132,"B10")*10+COUNTIF(beosztás!$HM132:$IQ132,"B11")*11+COUNTIF(beosztás!$HM132:$IQ132,"B12")*12+COUNTIF(beosztás!$HM132:$IQ132,"BP")*0</f>
        <v>0</v>
      </c>
      <c r="EY130" s="24">
        <f t="shared" si="631"/>
        <v>0</v>
      </c>
      <c r="EZ130" s="710">
        <f>IF(C130="",0,alapadatok!$AN$9)</f>
        <v>0</v>
      </c>
      <c r="FA130" s="19">
        <f t="shared" si="632"/>
        <v>0</v>
      </c>
      <c r="FB130" s="907">
        <f t="shared" si="633"/>
        <v>0</v>
      </c>
      <c r="FC130" s="40"/>
      <c r="FD130" s="25">
        <f t="shared" si="634"/>
        <v>0</v>
      </c>
      <c r="FE130" s="24">
        <f t="shared" si="635"/>
        <v>0</v>
      </c>
      <c r="FF130" s="24">
        <f t="shared" si="636"/>
        <v>0</v>
      </c>
      <c r="FG130" s="24">
        <f t="shared" si="637"/>
        <v>0</v>
      </c>
      <c r="FH130" s="24">
        <f t="shared" si="638"/>
        <v>0</v>
      </c>
      <c r="FI130" s="24">
        <f t="shared" si="639"/>
        <v>0</v>
      </c>
      <c r="FJ130" s="24">
        <f t="shared" si="640"/>
        <v>0</v>
      </c>
      <c r="FK130" s="24">
        <f t="shared" si="641"/>
        <v>0</v>
      </c>
      <c r="FL130" s="24">
        <f t="shared" si="642"/>
        <v>0</v>
      </c>
      <c r="FM130" s="24">
        <f t="shared" si="643"/>
        <v>0</v>
      </c>
      <c r="FN130" s="24">
        <f t="shared" si="644"/>
        <v>0</v>
      </c>
      <c r="FO130" s="19">
        <f t="shared" si="645"/>
        <v>0</v>
      </c>
      <c r="FP130" s="907">
        <f t="shared" si="646"/>
        <v>0</v>
      </c>
      <c r="FQ130" s="41"/>
      <c r="FR130" s="709">
        <f>COUNTIF(beosztás!$IR132:$JU132,"DE")*8</f>
        <v>0</v>
      </c>
      <c r="FS130" s="710">
        <f>COUNTIF(beosztás!$IR132:$JU132,"DU")*8</f>
        <v>0</v>
      </c>
      <c r="FT130" s="710">
        <f>COUNTIF(beosztás!$IR132:$JU132,"ÉJ")*8</f>
        <v>0</v>
      </c>
      <c r="FU130" s="710">
        <f>COUNTIF(beosztás!$IR132:$JU132,"N")*12</f>
        <v>0</v>
      </c>
      <c r="FV130" s="710">
        <f>COUNTIF(beosztás!$IR132:$JU132,"é")*12</f>
        <v>0</v>
      </c>
      <c r="FW130" s="710">
        <f>SUM(beosztás!$IR132:$JU132)</f>
        <v>0</v>
      </c>
      <c r="FX130" s="710">
        <f>COUNTIF(beosztás!$IR132:$JU132,"FÜ")*8</f>
        <v>0</v>
      </c>
      <c r="FY130" s="897">
        <f>(COUNTIF(beosztás!$IR132:$JU132,"SN")*12)+(COUNTIF(beosztás!$IR132:$JU132,"SDE")*8)+(COUNTIF(beosztás!$IR132:$JU132,"SDU")*8)+(COUNTIF(beosztás!$IR132:$JU132,"SÉ")*12)+(COUNTIF(beosztás!$IR132:$JU132,"SÉJ")*8)+(COUNTIF(beosztás!$IR132:$JU132,"S1")*1)+(COUNTIF(beosztás!$IR132:$JU132,"S2")*2)+(COUNTIF(beosztás!$IR132:$JU132,"S3")*3)+(COUNTIF(beosztás!$IR132:$JU132,"S4")*4)+(COUNTIF(beosztás!$IR132:$JU132,"S5")*5)+(COUNTIF(beosztás!$IR132:$JU132,"S6")*6)+(COUNTIF(beosztás!$IR132:$JU132,"S7")*7)+(COUNTIF(beosztás!$IR132:$JU132,"S8")*8)+(COUNTIF(beosztás!$IR132:$JU132,"S9")*9)+(COUNTIF(beosztás!$IR132:$JU132,"S10")*10)+(COUNTIF(beosztás!$IR132:$JU132,"S11")*11)+(COUNTIF(beosztás!$IR132:$JU132,"S12")*12)</f>
        <v>0</v>
      </c>
      <c r="FZ130" s="710">
        <f>COUNTIF(beosztás!$IR132:$JU132,"BN")*12+COUNTIF(beosztás!$IR132:$JU132,"BÉ")*12+COUNTIF(beosztás!$IR132:$JU132,"BDE")*8+COUNTIF(beosztás!$IR132:$JU132,"BDU")*8+COUNTIF(beosztás!$IR132:$JU132,"BÉJ")*8+COUNTIF(beosztás!$IR132:$JU132,"B1")*1+COUNTIF(beosztás!$IR132:$JU132,"B2")*2+COUNTIF(beosztás!$IR132:$JU132,"B3")*3+COUNTIF(beosztás!$IR132:$JU132,"B5")*5+COUNTIF(beosztás!$IR132:$JU132,"B6")*6+COUNTIF(beosztás!$IR132:$JU132,"B7")*7+COUNTIF(beosztás!$IR132:$JU132,"B8")*8+COUNTIF(beosztás!$IR132:$JU132,"B9")*9+COUNTIF(beosztás!$IR132:$JU132,"B10")*10+COUNTIF(beosztás!$IR132:$JU132,"B11")*11+COUNTIF(beosztás!$IR132:$JU132,"B12")*12+COUNTIF(beosztás!$IR132:$JU132,"BP")*0</f>
        <v>0</v>
      </c>
      <c r="GA130" s="24">
        <f t="shared" si="647"/>
        <v>0</v>
      </c>
      <c r="GB130" s="710">
        <f>IF(C130="",0,alapadatok!$AN$10)</f>
        <v>0</v>
      </c>
      <c r="GC130" s="19">
        <f t="shared" si="648"/>
        <v>0</v>
      </c>
      <c r="GD130" s="907">
        <f t="shared" si="649"/>
        <v>0</v>
      </c>
      <c r="GE130" s="42"/>
      <c r="GF130" s="709">
        <f>COUNTIF(beosztás!$JV132:$KZ132,"DE")*8</f>
        <v>0</v>
      </c>
      <c r="GG130" s="710">
        <f>COUNTIF(beosztás!$JV132:$KZ132,"DU")*8</f>
        <v>0</v>
      </c>
      <c r="GH130" s="710">
        <f>COUNTIF(beosztás!$JV132:$KZ132,"ÉJ")*8</f>
        <v>0</v>
      </c>
      <c r="GI130" s="710">
        <f>COUNTIF(beosztás!$JV132:$KZ132,"N")*12</f>
        <v>0</v>
      </c>
      <c r="GJ130" s="710">
        <f>COUNTIF(beosztás!$JV132:$KZ132,"É")*12</f>
        <v>0</v>
      </c>
      <c r="GK130" s="710">
        <f>SUM(beosztás!$JV132:$KZ132)</f>
        <v>0</v>
      </c>
      <c r="GL130" s="897">
        <f>(COUNTIF(beosztás!$JV132:$KZ132,"SN")*12)+(COUNTIF(beosztás!$JV132:$KZ132,"SDE")*8)+(COUNTIF(beosztás!$JV132:$KZ132,"SDU")*8)+(COUNTIF(beosztás!$JV132:$KZ132,"SÉ")*12)+(COUNTIF(beosztás!$JV132:$KZ132,"SÉJ")*8)+(COUNTIF(beosztás!$JV132:$KZ132,"S1")*1)+(COUNTIF(beosztás!$JV132:$KZ132,"S2")*2)+(COUNTIF(beosztás!$JV132:$KZ132,"S3")*3)+(COUNTIF(beosztás!$JV132:$KZ132,"S4")*4)+(COUNTIF(beosztás!$JV132:$KZ132,"S5")*5)+(COUNTIF(beosztás!$JV132:$KZ132,"S6")*6)+(COUNTIF(beosztás!$JV132:$KZ132,"S7")*7)+(COUNTIF(beosztás!$JV132:$KZ132,"S8")*8)+(COUNTIF(beosztás!$JV132:$KZ132,"S9")*9)+(COUNTIF(beosztás!$JV132:$KZ132,"S10")*10)+(COUNTIF(beosztás!$JV132:$KZ132,"S11")*11)+(COUNTIF(beosztás!$JV132:$KZ132,"S12")*12)</f>
        <v>0</v>
      </c>
      <c r="GM130" s="710">
        <f>COUNTIF(beosztás!$JV132:$KZ132,"FÜ")*8</f>
        <v>0</v>
      </c>
      <c r="GN130" s="710">
        <f>COUNTIF(beosztás!$JV132:$KZ132,"BN")*12+COUNTIF(beosztás!$JV132:$KZ132,"BÉ")*12+COUNTIF(beosztás!$JV132:$KZ132,"BDE")*8+COUNTIF(beosztás!$JV132:$KZ132,"BDU")*8+COUNTIF(beosztás!$JV132:$KZ132,"BÉJ")*8+COUNTIF(beosztás!$JV132:$KZ132,"B1")*1+COUNTIF(beosztás!$JV132:$KZ132,"B2")*2+COUNTIF(beosztás!$JV132:$KZ132,"B3")*3+COUNTIF(beosztás!$JV132:$KZ132,"B5")*5+COUNTIF(beosztás!$JV132:$KZ132,"B6")*6+COUNTIF(beosztás!$JV132:$KZ132,"B7")*7+COUNTIF(beosztás!$JV132:$KZ132,"B8")*8+COUNTIF(beosztás!$JV132:$KZ132,"B9")*9+COUNTIF(beosztás!$JV132:$KZ132,"B10")*10+COUNTIF(beosztás!$JV132:$KZ132,"B11")*11+COUNTIF(beosztás!$JV132:$KZ132,"B12")*12+COUNTIF(beosztás!$JV132:$KZ132,"BP")*0</f>
        <v>0</v>
      </c>
      <c r="GO130" s="24">
        <f t="shared" si="650"/>
        <v>0</v>
      </c>
      <c r="GP130" s="710">
        <f>IF(C130="",0,alapadatok!$AN$11)</f>
        <v>0</v>
      </c>
      <c r="GQ130" s="19">
        <f t="shared" si="651"/>
        <v>0</v>
      </c>
      <c r="GR130" s="907">
        <f t="shared" si="652"/>
        <v>0</v>
      </c>
      <c r="GS130" s="42"/>
      <c r="GT130" s="25">
        <f t="shared" si="653"/>
        <v>0</v>
      </c>
      <c r="GU130" s="24">
        <f t="shared" si="654"/>
        <v>0</v>
      </c>
      <c r="GV130" s="24">
        <f t="shared" si="655"/>
        <v>0</v>
      </c>
      <c r="GW130" s="24">
        <f t="shared" si="656"/>
        <v>0</v>
      </c>
      <c r="GX130" s="24">
        <f t="shared" si="657"/>
        <v>0</v>
      </c>
      <c r="GY130" s="24">
        <f t="shared" si="658"/>
        <v>0</v>
      </c>
      <c r="GZ130" s="24">
        <f t="shared" si="659"/>
        <v>0</v>
      </c>
      <c r="HA130" s="24">
        <f t="shared" si="660"/>
        <v>0</v>
      </c>
      <c r="HB130" s="24">
        <f t="shared" si="661"/>
        <v>0</v>
      </c>
      <c r="HC130" s="24">
        <f t="shared" si="662"/>
        <v>0</v>
      </c>
      <c r="HD130" s="24">
        <f t="shared" si="663"/>
        <v>0</v>
      </c>
      <c r="HE130" s="19">
        <f t="shared" si="664"/>
        <v>0</v>
      </c>
      <c r="HF130" s="907">
        <f t="shared" si="665"/>
        <v>0</v>
      </c>
      <c r="HG130" s="41"/>
      <c r="HH130" s="709">
        <f>COUNTIF(beosztás!$LA132:$MD132,"DE")*8</f>
        <v>0</v>
      </c>
      <c r="HI130" s="710">
        <f>COUNTIF(beosztás!$LA132:$MD132,"DU")*8</f>
        <v>0</v>
      </c>
      <c r="HJ130" s="710">
        <f>COUNTIF(beosztás!$LA132:$MD132,"ÉJ")*8</f>
        <v>0</v>
      </c>
      <c r="HK130" s="710">
        <f>COUNTIF(beosztás!$LA132:$MD132,"N")*12</f>
        <v>0</v>
      </c>
      <c r="HL130" s="710">
        <f>COUNTIF(beosztás!$LA132:$MD132,"é")*12</f>
        <v>0</v>
      </c>
      <c r="HM130" s="710">
        <f>SUM(beosztás!$LA132:$MD132)</f>
        <v>0</v>
      </c>
      <c r="HN130" s="710">
        <f>COUNTIF(beosztás!$LA132:$MD132,"FÜ")*8</f>
        <v>0</v>
      </c>
      <c r="HO130" s="897">
        <f>(COUNTIF(beosztás!$LA132:$MD132,"SN")*12)+(COUNTIF(beosztás!$LA132:$MD132,"SDE")*8)+(COUNTIF(beosztás!$LA132:$MD132,"SDU")*8)+(COUNTIF(beosztás!$LA132:$MD132,"SÉ")*12)+(COUNTIF(beosztás!$LA132:$MD132,"SÉJ")*8)+(COUNTIF(beosztás!$LA132:$MD132,"S1")*1)+(COUNTIF(beosztás!$LA132:$MD132,"S2")*2)+(COUNTIF(beosztás!$LA132:$MD132,"S3")*3)+(COUNTIF(beosztás!$LA132:$MD132,"S4")*4)+(COUNTIF(beosztás!$LA132:$MD132,"S5")*5)+(COUNTIF(beosztás!$LA132:$MD132,"S6")*6)+(COUNTIF(beosztás!$LA132:$MD132,"S7")*7)+(COUNTIF(beosztás!$LA132:$MD132,"S8")*8)+(COUNTIF(beosztás!$LA132:$MD132,"S9")*9)+(COUNTIF(beosztás!$LA132:$MD132,"S10")*10)+(COUNTIF(beosztás!$LA132:$MD132,"S11")*11)+(COUNTIF(beosztás!$LA132:$MD132,"S12")*12)</f>
        <v>0</v>
      </c>
      <c r="HP130" s="710">
        <f>COUNTIF(beosztás!$LA132:$MD132,"BN")*12+COUNTIF(beosztás!$LA132:$MD132,"BÉ")*12+COUNTIF(beosztás!$LA132:$MD132,"BDE")*8+COUNTIF(beosztás!$LA132:$MD132,"BDU")*8+COUNTIF(beosztás!$LA132:$MD132,"BÉJ")*8+COUNTIF(beosztás!$LA132:$MD132,"B1")*1+COUNTIF(beosztás!$LA132:$MD132,"B2")*2+COUNTIF(beosztás!$LA132:$MD132,"B3")*3+COUNTIF(beosztás!$KZ132:$MC132,"B5")*5+COUNTIF(beosztás!$KZ132:$MC132,"B6")*6+COUNTIF(beosztás!$KZ132:$MC132,"B7")*7+COUNTIF(beosztás!$KZ132:$MC132,"B8")*8+COUNTIF(beosztás!$LA132:$MD132,"B9")*9+COUNTIF(beosztás!$LA132:$MD132,"B10")*10+COUNTIF(beosztás!$LA132:$MD132,"B11")*11+COUNTIF(beosztás!$LA132:$MD132,"B12")*12+COUNTIF(beosztás!$LA132:$MD132,"BP")*0</f>
        <v>0</v>
      </c>
      <c r="HQ130" s="24">
        <f t="shared" si="666"/>
        <v>0</v>
      </c>
      <c r="HR130" s="710">
        <f>IF(C130="",0,alapadatok!$AN$12)</f>
        <v>0</v>
      </c>
      <c r="HS130" s="19">
        <f t="shared" si="667"/>
        <v>0</v>
      </c>
      <c r="HT130" s="907">
        <f t="shared" si="668"/>
        <v>0</v>
      </c>
      <c r="HU130" s="42"/>
      <c r="HV130" s="709">
        <f>COUNTIF(beosztás!$ME132:$NI132,"DE")*8</f>
        <v>0</v>
      </c>
      <c r="HW130" s="710">
        <f>COUNTIF(beosztás!$ME132:$NI132,"DU")*8</f>
        <v>0</v>
      </c>
      <c r="HX130" s="710">
        <f>COUNTIF(beosztás!$ME132:$NI132,"ÉJ")*8</f>
        <v>0</v>
      </c>
      <c r="HY130" s="710">
        <f>COUNTIF(beosztás!$ME132:$NI132,"N")*12</f>
        <v>0</v>
      </c>
      <c r="HZ130" s="710">
        <f>COUNTIF(beosztás!$ME132:$NI132,"É")*12</f>
        <v>0</v>
      </c>
      <c r="IA130" s="710">
        <f>SUM(beosztás!$ME132:$NI132)</f>
        <v>0</v>
      </c>
      <c r="IB130" s="710">
        <f>(COUNTIF(beosztás!$ME132:$NI132,"SN")*12)+(COUNTIF(beosztás!$ME132:$NI132,"SDE")*8)+(COUNTIF(beosztás!$ME132:$NI132,"SDU")*8)+(COUNTIF(beosztás!$ME132:$NI132,"SÉ")*12)+(COUNTIF(beosztás!$ME132:$NI132,"SÉJ")*8)+(COUNTIF(beosztás!$ME132:$NI132,"S1")*1)+(COUNTIF(beosztás!$ME132:$NI132,"S2")*2)+(COUNTIF(beosztás!$ME132:$NI132,"S3")*3)+(COUNTIF(beosztás!$ME132:$NI132,"S4")*4)+(COUNTIF(beosztás!$ME132:$NI132,"S5")*5)+(COUNTIF(beosztás!$ME132:$NI132,"S6")*6)+(COUNTIF(beosztás!$ME132:$NI132,"S7")*7)+(COUNTIF(beosztás!$ME132:$NI132,"S8")*8)+(COUNTIF(beosztás!$ME132:$NI132,"S9")*9)+(COUNTIF(beosztás!$ME132:$NI132,"S10")*10)+(COUNTIF(beosztás!$ME132:$NI132,"S11")*11)+(COUNTIF(beosztás!$ME132:$NI132,"S12")*12)</f>
        <v>0</v>
      </c>
      <c r="IC130" s="710">
        <f>COUNTIF(beosztás!$ME132:$NI132,"FÜ")*8</f>
        <v>0</v>
      </c>
      <c r="ID130" s="710">
        <f>COUNTIF(beosztás!$ME132:$NI132,"BN")*12+COUNTIF(beosztás!$ME132:$NI132,"BÉ")*12+COUNTIF(beosztás!$ME132:$NI132,"BDE")*8+COUNTIF(beosztás!$ME132:$NI132,"BDU")*8+COUNTIF(beosztás!$ME132:$NI132,"BÉJ")*8+COUNTIF(beosztás!$ME132:$NI132,"B1")*1+COUNTIF(beosztás!$ME132:$NI132,"B2")*2+COUNTIF(beosztás!$ME132:$NI132,"B3")*3+COUNTIF(beosztás!$ME132:$NI132,"B5")*5+COUNTIF(beosztás!$ME132:$NI132,"B6")*6+COUNTIF(beosztás!$ME132:$NI132,"B7")*7+COUNTIF(beosztás!$ME132:$NI132,"B8")*8+COUNTIF(beosztás!$ME132:$NI132,"B9")*9+COUNTIF(beosztás!$ME132:$NI132,"B10")*10+COUNTIF(beosztás!$ME132:$NI132,"B11")*11+COUNTIF(beosztás!$ME132:$NI132,"B12")*12+COUNTIF(beosztás!$ME132:$NI132,"BP")*0</f>
        <v>0</v>
      </c>
      <c r="IE130" s="24">
        <f t="shared" si="669"/>
        <v>0</v>
      </c>
      <c r="IF130" s="710">
        <f>IF(C130="",0,alapadatok!$AN$13)</f>
        <v>0</v>
      </c>
      <c r="IG130" s="19">
        <f t="shared" si="670"/>
        <v>0</v>
      </c>
      <c r="IH130" s="741">
        <f t="shared" si="671"/>
        <v>0</v>
      </c>
      <c r="II130" s="42"/>
      <c r="IJ130" s="25">
        <f t="shared" si="672"/>
        <v>0</v>
      </c>
      <c r="IK130" s="24">
        <f t="shared" si="673"/>
        <v>0</v>
      </c>
      <c r="IL130" s="24">
        <f t="shared" si="674"/>
        <v>0</v>
      </c>
      <c r="IM130" s="24">
        <f t="shared" si="675"/>
        <v>0</v>
      </c>
      <c r="IN130" s="24">
        <f t="shared" si="676"/>
        <v>0</v>
      </c>
      <c r="IO130" s="24">
        <f t="shared" si="677"/>
        <v>0</v>
      </c>
      <c r="IP130" s="24">
        <f t="shared" si="678"/>
        <v>0</v>
      </c>
      <c r="IQ130" s="24">
        <f t="shared" si="679"/>
        <v>0</v>
      </c>
      <c r="IR130" s="24">
        <f t="shared" si="680"/>
        <v>0</v>
      </c>
      <c r="IS130" s="24">
        <f t="shared" si="681"/>
        <v>0</v>
      </c>
      <c r="IT130" s="24">
        <f t="shared" si="682"/>
        <v>0</v>
      </c>
      <c r="IU130" s="19">
        <f t="shared" si="683"/>
        <v>0</v>
      </c>
      <c r="IV130" s="907">
        <f t="shared" si="684"/>
        <v>0</v>
      </c>
      <c r="IW130" s="43"/>
      <c r="JF130" s="21"/>
      <c r="JG130" s="21"/>
    </row>
    <row r="131" spans="1:267" ht="15.75" hidden="1" thickBot="1" x14ac:dyDescent="0.3">
      <c r="A131" s="66">
        <f>IF(beosztás!A133=0,"",beosztás!A133)</f>
        <v>18</v>
      </c>
      <c r="B131" s="63" t="str">
        <f>IF(beosztás!B133=0,"",beosztás!B133)</f>
        <v/>
      </c>
      <c r="C131" s="64" t="str">
        <f>IF(beosztás!C133=0,"",beosztás!C133)</f>
        <v/>
      </c>
      <c r="D131" s="65" t="str">
        <f>IF(beosztás!D133=0,"",beosztás!D133)</f>
        <v/>
      </c>
      <c r="E131" s="18"/>
      <c r="F131" s="709">
        <f>COUNTIF(beosztás!$I133:$AM133,"DE")*8</f>
        <v>0</v>
      </c>
      <c r="G131" s="710">
        <f>COUNTIF(beosztás!$I133:$AM133,"DU")*8</f>
        <v>0</v>
      </c>
      <c r="H131" s="710">
        <f>COUNTIF(beosztás!$I133:$AM133,"ÉJ")*8</f>
        <v>0</v>
      </c>
      <c r="I131" s="710">
        <f>COUNTIF(beosztás!$I133:$AM133,"N")*12</f>
        <v>0</v>
      </c>
      <c r="J131" s="710">
        <f>COUNTIF(beosztás!$I133:$AM133,"é")*12</f>
        <v>0</v>
      </c>
      <c r="K131" s="710">
        <f>SUM(beosztás!$I133:$AM133)</f>
        <v>0</v>
      </c>
      <c r="L131" s="710">
        <f>COUNTIF(beosztás!$I133:$AM133,"FÜ")*8</f>
        <v>0</v>
      </c>
      <c r="M131" s="710">
        <f>(COUNTIF(beosztás!$I133:$AM133,"SN")*12)+(COUNTIF(beosztás!$I133:$AM133,"SDE")*8)+(COUNTIF(beosztás!$I133:$AM133,"SDU")*8)+(COUNTIF(beosztás!$I133:$AM133,"S1")*1)+(COUNTIF(beosztás!$I133:$AM133,"S2")*2)+(COUNTIF(beosztás!$I133:$AM133,"S3")*3)+(COUNTIF(beosztás!$I133:$AM133,"S4")*4)+(COUNTIF(beosztás!$I133:$AM133,"S5")*5)+(COUNTIF(beosztás!$I133:$AM133,"S6")*6)+(COUNTIF(beosztás!$I133:$AM133,"S7")*7)+(COUNTIF(beosztás!$I133:$AM133,"S8")*8)+(COUNTIF(beosztás!$I133:$AM133,"S9")*9)+(COUNTIF(beosztás!$I133:$AM133,"S10")*10)+(COUNTIF(beosztás!$I133:$AM133,"S11")*11)+(COUNTIF(beosztás!$I133:$AM133,"S12")*12)+(COUNTIF(beosztás!$I133:$AM133,"SÉ")*12)+(COUNTIF(beosztás!$I133:$AM133,"SÉJ")*8)</f>
        <v>0</v>
      </c>
      <c r="N131" s="710">
        <f>COUNTIF(beosztás!$I133:$AM133,"BN")*12+COUNTIF(beosztás!$I133:$AM133,"BÉ")*12+COUNTIF(beosztás!$I133:$AM133,"BDE")*8+COUNTIF(beosztás!$I133:$AM133,"BDU")*8+COUNTIF(beosztás!$I133:$AM133,"BÉJ")*8+COUNTIF(beosztás!$I133:$AM133,"B1")*1+COUNTIF(beosztás!$I133:$AM133,"B2")*2+COUNTIF(beosztás!$I133:$AM133,"B3")*3+COUNTIF(beosztás!$I133:$AM133,"B5")*5+COUNTIF(beosztás!$I133:$AM133,"B6")*6+COUNTIF(beosztás!$I133:$AM133,"B7")*7+COUNTIF(beosztás!$I133:$AM133,"B8")*8+COUNTIF(beosztás!$I133:$AM133,"B9")*9+COUNTIF(beosztás!$I133:$AM133,"B10")*10+COUNTIF(beosztás!$I133:$AM133,"B11")*11+COUNTIF(beosztás!$I133:$AM133,"B12")*12+COUNTIF(beosztás!$I133:$AM133,"BP")*0</f>
        <v>0</v>
      </c>
      <c r="O131" s="24">
        <f t="shared" si="576"/>
        <v>0</v>
      </c>
      <c r="P131" s="710">
        <f>IF(C131="",0,alapadatok!$AN$2)</f>
        <v>0</v>
      </c>
      <c r="Q131" s="19">
        <f t="shared" si="577"/>
        <v>0</v>
      </c>
      <c r="R131" s="741">
        <f t="shared" si="578"/>
        <v>0</v>
      </c>
      <c r="S131" s="40"/>
      <c r="T131" s="709">
        <f>COUNTIF(beosztás!$AN133:$BO133,"DE")*8</f>
        <v>0</v>
      </c>
      <c r="U131" s="710">
        <f>COUNTIF(beosztás!$AN133:$BO133,"DU")*8</f>
        <v>0</v>
      </c>
      <c r="V131" s="710">
        <f>COUNTIF(beosztás!$AN133:$BO133,"ÉJ")*8</f>
        <v>0</v>
      </c>
      <c r="W131" s="710">
        <f>COUNTIF(beosztás!$AN133:$BO133,"N")*12</f>
        <v>0</v>
      </c>
      <c r="X131" s="710">
        <f>COUNTIF(beosztás!$AN133:$BO133,"É")*12</f>
        <v>0</v>
      </c>
      <c r="Y131" s="710">
        <f>SUM(beosztás!$AN133:$BO133)</f>
        <v>0</v>
      </c>
      <c r="Z131" s="710">
        <f>(COUNTIF(beosztás!$AN133:$BO133,"SN")*12)+(COUNTIF(beosztás!$AN133:$BO133,"SDE")*8)+(COUNTIF(beosztás!$AN133:$BO133,"SDU")*8)+(COUNTIF(beosztás!$AN133:$BO133,"SÉ")*12)+(COUNTIF(beosztás!$AN133:$BO133,"SÉJ")*8)+(COUNTIF(beosztás!$AN133:$BO133,"S1")*1)+(COUNTIF(beosztás!$AN133:$BO133,"S2")*2)+(COUNTIF(beosztás!$AN133:$BO133,"S3")*3)+(COUNTIF(beosztás!$AN133:$BO133,"S4")*4)+(COUNTIF(beosztás!$AN133:$BO133,"S5")*5)+(COUNTIF(beosztás!$AN133:$BO133,"S6")*6)+(COUNTIF(beosztás!$AN133:$BO133,"S7")*7)+(COUNTIF(beosztás!$AN133:$BO133,"S8")*8)+(COUNTIF(beosztás!$AN133:$BO133,"S9")*9)+(COUNTIF(beosztás!$AN133:$BO133,"S10")*10)+(COUNTIF(beosztás!$AN133:$BO133,"S11")*11)+(COUNTIF(beosztás!$AN133:$BO133,"S12")*12)</f>
        <v>0</v>
      </c>
      <c r="AA131" s="710">
        <f>COUNTIF(beosztás!$AN133:$BO133,"FÜ")*8</f>
        <v>0</v>
      </c>
      <c r="AB131" s="710">
        <f>COUNTIF(beosztás!$AN133:$BO133,"BN")*12+COUNTIF(beosztás!$AN133:$BO133,"BÉ")*12+COUNTIF(beosztás!$AN133:$BO133,"BDE")*8+COUNTIF(beosztás!$AN133:$BO133,"BDU")*8+COUNTIF(beosztás!$AN133:$BO133,"BÉJ")*8+COUNTIF(beosztás!$AN133:$BO133,"B1")*1+COUNTIF(beosztás!$AN133:$BO133,"B2")*2+COUNTIF(beosztás!$AN133:$BO133,"B3")*3+COUNTIF(beosztás!$AN133:$BO133,"B5")*5+COUNTIF(beosztás!$AN133:$BO133,"B6")*6+COUNTIF(beosztás!$AN133:$BO133,"B7")*7+COUNTIF(beosztás!$AN133:$BO133,"B8")*8+COUNTIF(beosztás!$AN133:$BO133,"B9")*9+COUNTIF(beosztás!$AN133:$BO133,"B10")*10+COUNTIF(beosztás!$AN133:$BO133,"B11")*11+COUNTIF(beosztás!$AN133:$BO133,"B12")*12+COUNTIF(beosztás!$AN133:$BO133,"BP")*0</f>
        <v>0</v>
      </c>
      <c r="AC131" s="24">
        <f t="shared" si="579"/>
        <v>0</v>
      </c>
      <c r="AD131" s="710">
        <f>IF(C131="",0,alapadatok!$AN$3)</f>
        <v>0</v>
      </c>
      <c r="AE131" s="19">
        <f t="shared" si="421"/>
        <v>0</v>
      </c>
      <c r="AF131" s="741">
        <f t="shared" si="580"/>
        <v>0</v>
      </c>
      <c r="AG131" s="40"/>
      <c r="AH131" s="25">
        <f t="shared" si="581"/>
        <v>0</v>
      </c>
      <c r="AI131" s="24">
        <f t="shared" si="582"/>
        <v>0</v>
      </c>
      <c r="AJ131" s="24">
        <f t="shared" si="583"/>
        <v>0</v>
      </c>
      <c r="AK131" s="24">
        <f t="shared" si="584"/>
        <v>0</v>
      </c>
      <c r="AL131" s="24">
        <f t="shared" si="585"/>
        <v>0</v>
      </c>
      <c r="AM131" s="24">
        <f t="shared" si="586"/>
        <v>0</v>
      </c>
      <c r="AN131" s="24">
        <f t="shared" si="587"/>
        <v>0</v>
      </c>
      <c r="AO131" s="24">
        <f t="shared" si="588"/>
        <v>0</v>
      </c>
      <c r="AP131" s="24">
        <f t="shared" si="431"/>
        <v>0</v>
      </c>
      <c r="AQ131" s="24">
        <f t="shared" si="432"/>
        <v>0</v>
      </c>
      <c r="AR131" s="24">
        <f t="shared" si="433"/>
        <v>0</v>
      </c>
      <c r="AS131" s="19">
        <f t="shared" si="434"/>
        <v>0</v>
      </c>
      <c r="AT131" s="741">
        <f t="shared" si="589"/>
        <v>0</v>
      </c>
      <c r="AU131" s="41"/>
      <c r="AV131" s="709">
        <f>COUNTIF(beosztás!$BP133:$CT133,"DE")*8</f>
        <v>0</v>
      </c>
      <c r="AW131" s="710">
        <f>COUNTIF(beosztás!$BP133:$CT133,"DU")*8</f>
        <v>0</v>
      </c>
      <c r="AX131" s="710">
        <f>COUNTIF(beosztás!$BP133:$CT133,"ÉJ")*8</f>
        <v>0</v>
      </c>
      <c r="AY131" s="710">
        <f>COUNTIF(beosztás!$BP133:$CT133,"N")*12</f>
        <v>0</v>
      </c>
      <c r="AZ131" s="710">
        <f>COUNTIF(beosztás!$BP133:$CT133,"é")*12</f>
        <v>0</v>
      </c>
      <c r="BA131" s="710">
        <f>SUM(beosztás!$BP133:$CT133)</f>
        <v>0</v>
      </c>
      <c r="BB131" s="710">
        <f>COUNTIF(beosztás!$BP133:$CT133,"FÜ")*8</f>
        <v>0</v>
      </c>
      <c r="BC131" s="897">
        <f>(COUNTIF(beosztás!$BP133:$CT133,"SN")*12)+(COUNTIF(beosztás!$BP133:$CT133,"SDE")*8)+(COUNTIF(beosztás!$BP133:$CT133,"SDU")*8)+(COUNTIF(beosztás!$BP133:$CT133,"SÉ")*12)+(COUNTIF(beosztás!$BP133:$CT133,"SÉJ")*8)+(COUNTIF(beosztás!$BP133:$CT133,"S1")*1)+(COUNTIF(beosztás!$BP133:$CT133,"S2")*2)+(COUNTIF(beosztás!$BP133:$CT133,"S3")*3)+(COUNTIF(beosztás!$BP133:$CT133,"S4")*4)+(COUNTIF(beosztás!$BP133:$CT133,"S5")*5)+(COUNTIF(beosztás!$BP133:$CT133,"S6")*6)+(COUNTIF(beosztás!$BP133:$CT133,"S7")*7)+(COUNTIF(beosztás!$BP133:$CT133,"S8")*8)+(COUNTIF(beosztás!$BP133:$CT133,"S9")*9)+(COUNTIF(beosztás!$BP133:$CT133,"S10")*10)+(COUNTIF(beosztás!$BP133:$CT133,"S11")*11)+(COUNTIF(beosztás!$BP133:$CT133,"S12")*12)</f>
        <v>0</v>
      </c>
      <c r="BD131" s="710">
        <f>COUNTIF(beosztás!$BP133:$CT133,"BN")*12+COUNTIF(beosztás!$BP133:$CT133,"BÉ")*12+COUNTIF(beosztás!$BP133:$CT133,"BDE")*8+COUNTIF(beosztás!$BP133:$CT133,"BDU")*8+COUNTIF(beosztás!$BP133:$CT133,"BÉJ")*8+COUNTIF(beosztás!$BP133:$CT133,"B1")*1+COUNTIF(beosztás!$BP133:$CT133,"B2")*2+COUNTIF(beosztás!$BP133:$CT133,"B3")*3+COUNTIF(beosztás!$BP133:$CT133,"B5")*5+COUNTIF(beosztás!$BP133:$CT133,"B6")*6+COUNTIF(beosztás!$BP133:$CT133,"B7")*7+COUNTIF(beosztás!$BP133:$CT133,"B8")*8+COUNTIF(beosztás!$BP133:$CT133,"B9")*9+COUNTIF(beosztás!$BP133:$CT133,"B10")*10+COUNTIF(beosztás!$BP133:$CT133,"B11")*11+COUNTIF(beosztás!$BP133:$CT133,"B12")*12+COUNTIF(beosztás!$BP133:$CT133,"BP")*0</f>
        <v>0</v>
      </c>
      <c r="BE131" s="24">
        <f t="shared" si="590"/>
        <v>0</v>
      </c>
      <c r="BF131" s="710">
        <f>IF(C131="",0,alapadatok!$AN$4)</f>
        <v>0</v>
      </c>
      <c r="BG131" s="19">
        <f t="shared" si="591"/>
        <v>0</v>
      </c>
      <c r="BH131" s="741">
        <f t="shared" si="592"/>
        <v>0</v>
      </c>
      <c r="BI131" s="40"/>
      <c r="BJ131" s="709">
        <f>COUNTIF(beosztás!$CU133:$DX133,"DE")*8</f>
        <v>0</v>
      </c>
      <c r="BK131" s="710">
        <f>COUNTIF(beosztás!$CU133:$DX133,"DU")*8</f>
        <v>0</v>
      </c>
      <c r="BL131" s="710">
        <f>COUNTIF(beosztás!$CU133:$DX133,"ÉJ")*8</f>
        <v>0</v>
      </c>
      <c r="BM131" s="710">
        <f>COUNTIF(beosztás!$CU133:$DX133,"N")*12</f>
        <v>0</v>
      </c>
      <c r="BN131" s="710">
        <f>COUNTIF(beosztás!$CU133:$DX133,"É")*12</f>
        <v>0</v>
      </c>
      <c r="BO131" s="710">
        <f>SUM(beosztás!$CU133:$DX133)</f>
        <v>0</v>
      </c>
      <c r="BP131" s="897">
        <f>(COUNTIF(beosztás!$CU133:$DX133,"SN")*12)+(COUNTIF(beosztás!$CU133:$DX133,"SDE")*8)+(COUNTIF(beosztás!$CU133:$DX133,"SDU")*8)+(COUNTIF(beosztás!$CU133:$DX133,"SÉ")*12)+(COUNTIF(beosztás!$CU133:$DX133,"SÉJ")*8)+(COUNTIF(beosztás!$CU133:$DX133,"S1")*1)+(COUNTIF(beosztás!$CU133:$DX133,"S2")*2)+(COUNTIF(beosztás!$CU133:$DX133,"S3")*3)+(COUNTIF(beosztás!$CU133:$DX133,"S4")*4)+(COUNTIF(beosztás!$CU133:$DX133,"S5")*5)+(COUNTIF(beosztás!$CU133:$DX133,"S6")*6)+(COUNTIF(beosztás!$CU133:$DX133,"S7")*7)+(COUNTIF(beosztás!$CU133:$DX133,"S8")*8)+(COUNTIF(beosztás!$CU133:$DX133,"S9")*9)+(COUNTIF(beosztás!$CU133:$DX133,"S10")*10)+(COUNTIF(beosztás!$CU133:$DX133,"S11")*11)+(COUNTIF(beosztás!$CU133:$DX133,"S12")*12)</f>
        <v>0</v>
      </c>
      <c r="BQ131" s="710">
        <f>COUNTIF(beosztás!$CU133:$DX133,"FÜ")*8</f>
        <v>0</v>
      </c>
      <c r="BR131" s="710">
        <f>COUNTIF(beosztás!$CU133:$DX133,"BN")*12+COUNTIF(beosztás!$CU133:$DX133,"BÉ")*12+COUNTIF(beosztás!$CU133:$DX133,"BDE")*8+COUNTIF(beosztás!$CU133:$DX133,"BDU")*8+COUNTIF(beosztás!$CU133:$DX133,"BÉJ")*8+COUNTIF(beosztás!$CU133:$DX133,"B1")*1+COUNTIF(beosztás!$CU133:$DX133,"B2")*2+COUNTIF(beosztás!$CU133:$DX133,"B3")*3+COUNTIF(beosztás!$CU133:$DX133,"B5")*5+COUNTIF(beosztás!$CU133:$DX133,"B6")*6+COUNTIF(beosztás!$CU133:$DX133,"B7")*7+COUNTIF(beosztás!$CU133:$DX133,"B8")*8+COUNTIF(beosztás!$CU133:$DX133,"B9")*9+COUNTIF(beosztás!$CU133:$DX133,"B10")*10+COUNTIF(beosztás!$CU133:$DX133,"B11")*11+COUNTIF(beosztás!$CU133:$DX133,"B12")*12+COUNTIF(beosztás!$CU133:$DX133,"BP")*0</f>
        <v>0</v>
      </c>
      <c r="BS131" s="24">
        <f t="shared" si="593"/>
        <v>0</v>
      </c>
      <c r="BT131" s="710">
        <f>IF(C131="",0,alapadatok!$AN$5)</f>
        <v>0</v>
      </c>
      <c r="BU131" s="19">
        <f t="shared" si="594"/>
        <v>0</v>
      </c>
      <c r="BV131" s="741">
        <f t="shared" si="595"/>
        <v>0</v>
      </c>
      <c r="BW131" s="40"/>
      <c r="BX131" s="25">
        <f t="shared" si="596"/>
        <v>0</v>
      </c>
      <c r="BY131" s="24">
        <f t="shared" si="597"/>
        <v>0</v>
      </c>
      <c r="BZ131" s="24">
        <f t="shared" si="598"/>
        <v>0</v>
      </c>
      <c r="CA131" s="24">
        <f t="shared" si="599"/>
        <v>0</v>
      </c>
      <c r="CB131" s="24">
        <f t="shared" si="600"/>
        <v>0</v>
      </c>
      <c r="CC131" s="24">
        <f t="shared" si="601"/>
        <v>0</v>
      </c>
      <c r="CD131" s="24">
        <f t="shared" si="602"/>
        <v>0</v>
      </c>
      <c r="CE131" s="24">
        <f t="shared" si="603"/>
        <v>0</v>
      </c>
      <c r="CF131" s="24">
        <f t="shared" si="604"/>
        <v>0</v>
      </c>
      <c r="CG131" s="24">
        <f t="shared" si="605"/>
        <v>0</v>
      </c>
      <c r="CH131" s="24">
        <f t="shared" si="606"/>
        <v>0</v>
      </c>
      <c r="CI131" s="19">
        <f t="shared" si="607"/>
        <v>0</v>
      </c>
      <c r="CJ131" s="741">
        <f t="shared" si="608"/>
        <v>0</v>
      </c>
      <c r="CK131" s="41"/>
      <c r="CL131" s="709">
        <f>COUNTIF(beosztás!$DY133:$FC133,"DE")*8</f>
        <v>0</v>
      </c>
      <c r="CM131" s="710">
        <f>COUNTIF(beosztás!$DY133:$FC133,"DU")*8</f>
        <v>0</v>
      </c>
      <c r="CN131" s="710">
        <f>COUNTIF(beosztás!$DY133:$FC133,"ÉJ")*8</f>
        <v>0</v>
      </c>
      <c r="CO131" s="710">
        <f>COUNTIF(beosztás!$DY133:$FC133,"N")*12</f>
        <v>0</v>
      </c>
      <c r="CP131" s="710">
        <f>COUNTIF(beosztás!$DY133:$FC133,"é")*12</f>
        <v>0</v>
      </c>
      <c r="CQ131" s="710">
        <f>SUM(beosztás!$DY133:$FC133)</f>
        <v>0</v>
      </c>
      <c r="CR131" s="710">
        <f>COUNTIF(beosztás!$DY133:$FC133,"FÜ")*8</f>
        <v>0</v>
      </c>
      <c r="CS131" s="897">
        <f>(COUNTIF(beosztás!$DY133:$FC133,"SN")*12)+(COUNTIF(beosztás!$DY133:$FC133,"SDE")*8)+(COUNTIF(beosztás!$DY133:$FC133,"SDU")*8)+(COUNTIF(beosztás!$DY133:$FC133,"SÉ")*12)+(COUNTIF(beosztás!$DY133:$FC133,"SÉJ")*8)+(COUNTIF(beosztás!$DY133:$FC133,"S1")*1)+(COUNTIF(beosztás!$DY133:$FC133,"S2")*2)+(COUNTIF(beosztás!$DY133:$FC133,"S3")*3)+(COUNTIF(beosztás!$DY133:$FC133,"S4")*4)+(COUNTIF(beosztás!$DY133:$FC133,"S5")*5)+(COUNTIF(beosztás!$DY133:$FC133,"S6")*6)+(COUNTIF(beosztás!$DY133:$FC133,"S7")*7)+(COUNTIF(beosztás!$DY133:$FC133,"S8")*8)+(COUNTIF(beosztás!$DY133:$FC133,"S9")*9)+(COUNTIF(beosztás!$DY133:$FC133,"S10")*10)+(COUNTIF(beosztás!$DY133:$FC133,"S11")*11)+(COUNTIF(beosztás!$DY133:$FC133,"S12")*12)</f>
        <v>0</v>
      </c>
      <c r="CT131" s="710">
        <f>COUNTIF(beosztás!$DY133:$FC133,"BN")*12+COUNTIF(beosztás!$DY133:$FC133,"BÉ")*12+COUNTIF(beosztás!$DY133:$FC133,"BDE")*8+COUNTIF(beosztás!$DY133:$FC133,"BDU")*8+COUNTIF(beosztás!$DY133:$FC133,"BÉJ")*8+COUNTIF(beosztás!$DY133:$FC133,"B1")*1+COUNTIF(beosztás!$DY133:$FC133,"B2")*2+COUNTIF(beosztás!$DY133:$FC133,"B3")*3+COUNTIF(beosztás!$DY133:$FC133,"B5")*5+COUNTIF(beosztás!$DY133:$FC133,"B6")*6+COUNTIF(beosztás!$DY133:$FC133,"B7")*7+COUNTIF(beosztás!$DY133:$FC133,"B8")*8+COUNTIF(beosztás!$DY133:$FC133,"B9")*9+COUNTIF(beosztás!$DY133:$FC133,"B10")*10+COUNTIF(beosztás!$DY133:$FC133,"B11")*11+COUNTIF(beosztás!$DY133:$FC133,"B12")*12+COUNTIF(beosztás!$DY133:$FC133,"BP")*0</f>
        <v>0</v>
      </c>
      <c r="CU131" s="24">
        <f t="shared" si="609"/>
        <v>0</v>
      </c>
      <c r="CV131" s="710">
        <f>IF(C131="",0,alapadatok!$AN$6)</f>
        <v>0</v>
      </c>
      <c r="CW131" s="19">
        <f t="shared" si="610"/>
        <v>0</v>
      </c>
      <c r="CX131" s="907">
        <f t="shared" si="611"/>
        <v>0</v>
      </c>
      <c r="CY131" s="40"/>
      <c r="CZ131" s="709">
        <f>COUNTIF(beosztás!$FD133:$GG133,"DE")*8</f>
        <v>0</v>
      </c>
      <c r="DA131" s="710">
        <f>COUNTIF(beosztás!$FD133:$GG133,"DU")*8</f>
        <v>0</v>
      </c>
      <c r="DB131" s="710">
        <f>COUNTIF(beosztás!$FD133:$GG133,"ÉJ")*8</f>
        <v>0</v>
      </c>
      <c r="DC131" s="710">
        <f>COUNTIF(beosztás!$FD133:$GG133,"N")*12</f>
        <v>0</v>
      </c>
      <c r="DD131" s="710">
        <f>COUNTIF(beosztás!$FD133:$GG133,"É")*12</f>
        <v>0</v>
      </c>
      <c r="DE131" s="710">
        <f>SUM(beosztás!$FD133:$GG133)</f>
        <v>0</v>
      </c>
      <c r="DF131" s="897">
        <f>(COUNTIF(beosztás!$FD133:$GG133,"SN")*12)+(COUNTIF(beosztás!$FD133:$GG133,"SDE")*8)+(COUNTIF(beosztás!$FD133:$GG133,"SDU")*8)+(COUNTIF(beosztás!$FD133:$GG133,"SÉ")*12)+(COUNTIF(beosztás!$FD133:$GG133,"SÉJ")*8)+(COUNTIF(beosztás!$FD133:$GG133,"S1")*1)+(COUNTIF(beosztás!$FD133:$GG133,"S2")*2)+(COUNTIF(beosztás!$FD133:$GG133,"S3")*3)+(COUNTIF(beosztás!$FD133:$GG133,"S4")*4)+(COUNTIF(beosztás!$FD133:$GG133,"S5")*5)+(COUNTIF(beosztás!$FD133:$GG133,"S6")*6)+(COUNTIF(beosztás!$FD133:$GG133,"S7")*7)+(COUNTIF(beosztás!$FD133:$GG133,"S8")*8)+(COUNTIF(beosztás!$FD133:$GG133,"S9")*9)+(COUNTIF(beosztás!$FD133:$GG133,"S10")*10)+(COUNTIF(beosztás!$FD133:$GG133,"S11")*11)+(COUNTIF(beosztás!$FD133:$GG133,"S12")*12)</f>
        <v>0</v>
      </c>
      <c r="DG131" s="710">
        <f>COUNTIF(beosztás!$FD133:$GG133,"FÜ")*8</f>
        <v>0</v>
      </c>
      <c r="DH131" s="710">
        <f>COUNTIF(beosztás!$FD133:$GG133,"BN")*12+COUNTIF(beosztás!$FD133:$GG133,"BÉ")*12+COUNTIF(beosztás!$FD133:$GG133,"BDE")*8+COUNTIF(beosztás!$FD133:$GG133,"BDU")*8+COUNTIF(beosztás!$FD133:$GG133,"BÉJ")*8+COUNTIF(beosztás!$FD133:$GG133,"B1")*1+COUNTIF(beosztás!$FD133:$GG133,"B2")*2+COUNTIF(beosztás!$FD133:$GG133,"B3")*3+COUNTIF(beosztás!$FD133:$GG133,"B5")*5+COUNTIF(beosztás!$FD133:$GG133,"B6")*6+COUNTIF(beosztás!$FD133:$GG133,"B7")*7+COUNTIF(beosztás!$FD133:$GG133,"B8")*8+COUNTIF(beosztás!$FD133:$GG133,"B9")*9+COUNTIF(beosztás!$FD133:$GG133,"B10")*10+COUNTIF(beosztás!$FD133:$GG133,"B11")*11+COUNTIF(beosztás!$FD133:$GG133,"B12")*12+COUNTIF(beosztás!$FD133:$GG133,"BP")*0</f>
        <v>0</v>
      </c>
      <c r="DI131" s="24">
        <f t="shared" si="612"/>
        <v>0</v>
      </c>
      <c r="DJ131" s="710">
        <f>IF(C131="",0,alapadatok!$AN$7)</f>
        <v>0</v>
      </c>
      <c r="DK131" s="19">
        <f t="shared" si="613"/>
        <v>0</v>
      </c>
      <c r="DL131" s="741">
        <f t="shared" si="614"/>
        <v>0</v>
      </c>
      <c r="DM131" s="40"/>
      <c r="DN131" s="25">
        <f t="shared" si="615"/>
        <v>0</v>
      </c>
      <c r="DO131" s="24">
        <f t="shared" si="616"/>
        <v>0</v>
      </c>
      <c r="DP131" s="24">
        <f t="shared" si="617"/>
        <v>0</v>
      </c>
      <c r="DQ131" s="24">
        <f t="shared" si="618"/>
        <v>0</v>
      </c>
      <c r="DR131" s="24">
        <f t="shared" si="619"/>
        <v>0</v>
      </c>
      <c r="DS131" s="24">
        <f t="shared" si="620"/>
        <v>0</v>
      </c>
      <c r="DT131" s="24">
        <f t="shared" si="621"/>
        <v>0</v>
      </c>
      <c r="DU131" s="24">
        <f t="shared" si="622"/>
        <v>0</v>
      </c>
      <c r="DV131" s="24">
        <f t="shared" si="623"/>
        <v>0</v>
      </c>
      <c r="DW131" s="24">
        <f t="shared" si="624"/>
        <v>0</v>
      </c>
      <c r="DX131" s="24">
        <f t="shared" si="625"/>
        <v>0</v>
      </c>
      <c r="DY131" s="19">
        <f t="shared" si="626"/>
        <v>0</v>
      </c>
      <c r="DZ131" s="907">
        <f t="shared" si="627"/>
        <v>0</v>
      </c>
      <c r="EA131" s="41"/>
      <c r="EB131" s="709">
        <f>COUNTIF(beosztás!$GH133:$HL133,"DE")*8</f>
        <v>0</v>
      </c>
      <c r="EC131" s="710">
        <f>COUNTIF(beosztás!$GH133:$HL133,"DU")*8</f>
        <v>0</v>
      </c>
      <c r="ED131" s="710">
        <f>COUNTIF(beosztás!$GH133:$HL133,"ÉJ")*8</f>
        <v>0</v>
      </c>
      <c r="EE131" s="710">
        <f>COUNTIF(beosztás!$GH133:$HL133,"N")*12</f>
        <v>0</v>
      </c>
      <c r="EF131" s="710">
        <f>COUNTIF(beosztás!$GH133:$HL133,"é")*12</f>
        <v>0</v>
      </c>
      <c r="EG131" s="710">
        <f>SUM(beosztás!$GH133:$HL133)</f>
        <v>0</v>
      </c>
      <c r="EH131" s="710">
        <f>COUNTIF(beosztás!$GH133:$HL133,"FÜ")*8</f>
        <v>0</v>
      </c>
      <c r="EI131" s="897">
        <f>(COUNTIF(beosztás!$GH133:$HL133,"SN")*12)+(COUNTIF(beosztás!$GH133:$HL133,"SDE")*8)+(COUNTIF(beosztás!$GH133:$HL133,"SDU")*8)+(COUNTIF(beosztás!$GH133:$HL133,"SÉ")*12)+(COUNTIF(beosztás!$GH133:$HL133,"SÉJ")*8)+(COUNTIF(beosztás!$GH133:$HL133,"S1")*1)+(COUNTIF(beosztás!$GH133:$HL133,"S2")*2)+(COUNTIF(beosztás!$GH133:$HL133,"S3")*3)+(COUNTIF(beosztás!$GH133:$HL133,"S4")*4)+(COUNTIF(beosztás!$GH133:$HL133,"S5")*5)+(COUNTIF(beosztás!$GH133:$HL133,"S6")*6)+(COUNTIF(beosztás!$GH133:$HL133,"S7")*7)+(COUNTIF(beosztás!$GH133:$HL133,"S8")*8)+(COUNTIF(beosztás!$GH133:$HL133,"S9")*9)+(COUNTIF(beosztás!$GH133:$HL133,"S10")*10)+(COUNTIF(beosztás!$GH133:$HL133,"S11")*11)+(COUNTIF(beosztás!$GH133:$HL133,"S12")*12)</f>
        <v>0</v>
      </c>
      <c r="EJ131" s="710">
        <f>COUNTIF(beosztás!$GH133:$HL133,"BN")*12+COUNTIF(beosztás!$GH133:$HL133,"BÉ")*12+COUNTIF(beosztás!$GH133:$HL133,"BDE")*8+COUNTIF(beosztás!$GH133:$HL133,"BDU")*8+COUNTIF(beosztás!$GH133:$HL133,"BÉJ")*8+COUNTIF(beosztás!$GH133:$HL133,"B1")*1+COUNTIF(beosztás!$GH133:$HL133,"B2")*2+COUNTIF(beosztás!$GH133:$HL133,"B3")*3+COUNTIF(beosztás!$GH133:$HL133,"B5")*5+COUNTIF(beosztás!$GH133:$HL133,"B6")*6+COUNTIF(beosztás!$GH133:$HL133,"B7")*7+COUNTIF(beosztás!$GH133:$HL133,"B8")*8+COUNTIF(beosztás!$GH133:$HL133,"B9")*9+COUNTIF(beosztás!$GH133:$HL133,"B10")*10+COUNTIF(beosztás!$GH133:$HL133,"B11")*11+COUNTIF(beosztás!$GH133:$HL133,"B12")*12+COUNTIF(beosztás!$GH133:$HL133,"BP")*0</f>
        <v>0</v>
      </c>
      <c r="EK131" s="24">
        <f t="shared" si="628"/>
        <v>0</v>
      </c>
      <c r="EL131" s="710">
        <f>IF(C131="",0,alapadatok!$AN$8)</f>
        <v>0</v>
      </c>
      <c r="EM131" s="19">
        <f t="shared" si="629"/>
        <v>0</v>
      </c>
      <c r="EN131" s="907">
        <f t="shared" si="630"/>
        <v>0</v>
      </c>
      <c r="EO131" s="40"/>
      <c r="EP131" s="709">
        <f>COUNTIF(beosztás!$HM133:$IQ133,"DE")*8</f>
        <v>0</v>
      </c>
      <c r="EQ131" s="710">
        <f>COUNTIF(beosztás!$HM133:$IQ133,"DU")*8</f>
        <v>0</v>
      </c>
      <c r="ER131" s="710">
        <f>COUNTIF(beosztás!$HM133:$IQ133,"ÉJ")*8</f>
        <v>0</v>
      </c>
      <c r="ES131" s="710">
        <f>COUNTIF(beosztás!$HM133:$IQ133,"N")*12</f>
        <v>0</v>
      </c>
      <c r="ET131" s="710">
        <f>COUNTIF(beosztás!$HM133:$IQ133,"É")*12</f>
        <v>0</v>
      </c>
      <c r="EU131" s="710">
        <f>SUM(beosztás!$HM133:$IQ133)</f>
        <v>0</v>
      </c>
      <c r="EV131" s="897">
        <f>(COUNTIF(beosztás!$HM133:$IQ133,"SN")*12)+(COUNTIF(beosztás!$HM133:$IQ133,"SDE")*8)+(COUNTIF(beosztás!$HM133:$IQ133,"SDU")*8)+(COUNTIF(beosztás!$HM133:$IQ133,"SÉ")*12)+(COUNTIF(beosztás!$HM133:$IQ133,"SÉJ")*8)+(COUNTIF(beosztás!$HM133:$IQ133,"S1")*1)+(COUNTIF(beosztás!$HM133:$IQ133,"S2")*2)+(COUNTIF(beosztás!$HM133:$IQ133,"S3")*3)+(COUNTIF(beosztás!$HM133:$IQ133,"S4")*4)+(COUNTIF(beosztás!$HM133:$IQ133,"S5")*5)+(COUNTIF(beosztás!$HM133:$IQ133,"S6")*6)+(COUNTIF(beosztás!$HM133:$IQ133,"S7")*7)+(COUNTIF(beosztás!$HM133:$IQ133,"S8")*8)+(COUNTIF(beosztás!$HM133:$IQ133,"S9")*9)+(COUNTIF(beosztás!$HM133:$IQ133,"S10")*10)+(COUNTIF(beosztás!$HM133:$IQ133,"S11")*11)+(COUNTIF(beosztás!$HM133:$IQ133,"S12")*12)</f>
        <v>0</v>
      </c>
      <c r="EW131" s="710">
        <f>COUNTIF(beosztás!$HM133:$IQ133,"FÜ")*8</f>
        <v>0</v>
      </c>
      <c r="EX131" s="710">
        <f>COUNTIF(beosztás!$HM133:$IQ133,"BN")*12+COUNTIF(beosztás!$HM133:$IQ133,"BÉ")*12+COUNTIF(beosztás!$HM133:$IQ133,"BDE")*8+COUNTIF(beosztás!$HM133:$IQ133,"BDU")*8+COUNTIF(beosztás!$HM133:$IQ133,"BÉJ")*8+COUNTIF(beosztás!$HM133:$IQ133,"B1")*1+COUNTIF(beosztás!$HM133:$IQ133,"B2")*2+COUNTIF(beosztás!$HM133:$IQ133,"B3")*3+COUNTIF(beosztás!$HM133:$IQ133,"B5")*5+COUNTIF(beosztás!$HM133:$IQ133,"B6")*6+COUNTIF(beosztás!$HM133:$IQ133,"B7")*7+COUNTIF(beosztás!$HM133:$IQ133,"B8")*8+COUNTIF(beosztás!$HM133:$IQ133,"B9")*9+COUNTIF(beosztás!$HM133:$IQ133,"B10")*10+COUNTIF(beosztás!$HM133:$IQ133,"B11")*11+COUNTIF(beosztás!$HM133:$IQ133,"B12")*12+COUNTIF(beosztás!$HM133:$IQ133,"BP")*0</f>
        <v>0</v>
      </c>
      <c r="EY131" s="24">
        <f t="shared" si="631"/>
        <v>0</v>
      </c>
      <c r="EZ131" s="710">
        <f>IF(C131="",0,alapadatok!$AN$9)</f>
        <v>0</v>
      </c>
      <c r="FA131" s="19">
        <f t="shared" si="632"/>
        <v>0</v>
      </c>
      <c r="FB131" s="907">
        <f t="shared" si="633"/>
        <v>0</v>
      </c>
      <c r="FC131" s="40"/>
      <c r="FD131" s="25">
        <f t="shared" si="634"/>
        <v>0</v>
      </c>
      <c r="FE131" s="24">
        <f t="shared" si="635"/>
        <v>0</v>
      </c>
      <c r="FF131" s="24">
        <f t="shared" si="636"/>
        <v>0</v>
      </c>
      <c r="FG131" s="24">
        <f t="shared" si="637"/>
        <v>0</v>
      </c>
      <c r="FH131" s="24">
        <f t="shared" si="638"/>
        <v>0</v>
      </c>
      <c r="FI131" s="24">
        <f t="shared" si="639"/>
        <v>0</v>
      </c>
      <c r="FJ131" s="24">
        <f t="shared" si="640"/>
        <v>0</v>
      </c>
      <c r="FK131" s="24">
        <f t="shared" si="641"/>
        <v>0</v>
      </c>
      <c r="FL131" s="24">
        <f t="shared" si="642"/>
        <v>0</v>
      </c>
      <c r="FM131" s="24">
        <f t="shared" si="643"/>
        <v>0</v>
      </c>
      <c r="FN131" s="24">
        <f t="shared" si="644"/>
        <v>0</v>
      </c>
      <c r="FO131" s="19">
        <f t="shared" si="645"/>
        <v>0</v>
      </c>
      <c r="FP131" s="907">
        <f t="shared" si="646"/>
        <v>0</v>
      </c>
      <c r="FQ131" s="41"/>
      <c r="FR131" s="709">
        <f>COUNTIF(beosztás!$IR133:$JU133,"DE")*8</f>
        <v>0</v>
      </c>
      <c r="FS131" s="710">
        <f>COUNTIF(beosztás!$IR133:$JU133,"DU")*8</f>
        <v>0</v>
      </c>
      <c r="FT131" s="710">
        <f>COUNTIF(beosztás!$IR133:$JU133,"ÉJ")*8</f>
        <v>0</v>
      </c>
      <c r="FU131" s="710">
        <f>COUNTIF(beosztás!$IR133:$JU133,"N")*12</f>
        <v>0</v>
      </c>
      <c r="FV131" s="710">
        <f>COUNTIF(beosztás!$IR133:$JU133,"é")*12</f>
        <v>0</v>
      </c>
      <c r="FW131" s="710">
        <f>SUM(beosztás!$IR133:$JU133)</f>
        <v>0</v>
      </c>
      <c r="FX131" s="710">
        <f>COUNTIF(beosztás!$IR133:$JU133,"FÜ")*8</f>
        <v>0</v>
      </c>
      <c r="FY131" s="897">
        <f>(COUNTIF(beosztás!$IR133:$JU133,"SN")*12)+(COUNTIF(beosztás!$IR133:$JU133,"SDE")*8)+(COUNTIF(beosztás!$IR133:$JU133,"SDU")*8)+(COUNTIF(beosztás!$IR133:$JU133,"SÉ")*12)+(COUNTIF(beosztás!$IR133:$JU133,"SÉJ")*8)+(COUNTIF(beosztás!$IR133:$JU133,"S1")*1)+(COUNTIF(beosztás!$IR133:$JU133,"S2")*2)+(COUNTIF(beosztás!$IR133:$JU133,"S3")*3)+(COUNTIF(beosztás!$IR133:$JU133,"S4")*4)+(COUNTIF(beosztás!$IR133:$JU133,"S5")*5)+(COUNTIF(beosztás!$IR133:$JU133,"S6")*6)+(COUNTIF(beosztás!$IR133:$JU133,"S7")*7)+(COUNTIF(beosztás!$IR133:$JU133,"S8")*8)+(COUNTIF(beosztás!$IR133:$JU133,"S9")*9)+(COUNTIF(beosztás!$IR133:$JU133,"S10")*10)+(COUNTIF(beosztás!$IR133:$JU133,"S11")*11)+(COUNTIF(beosztás!$IR133:$JU133,"S12")*12)</f>
        <v>0</v>
      </c>
      <c r="FZ131" s="710">
        <f>COUNTIF(beosztás!$IR133:$JU133,"BN")*12+COUNTIF(beosztás!$IR133:$JU133,"BÉ")*12+COUNTIF(beosztás!$IR133:$JU133,"BDE")*8+COUNTIF(beosztás!$IR133:$JU133,"BDU")*8+COUNTIF(beosztás!$IR133:$JU133,"BÉJ")*8+COUNTIF(beosztás!$IR133:$JU133,"B1")*1+COUNTIF(beosztás!$IR133:$JU133,"B2")*2+COUNTIF(beosztás!$IR133:$JU133,"B3")*3+COUNTIF(beosztás!$IR133:$JU133,"B5")*5+COUNTIF(beosztás!$IR133:$JU133,"B6")*6+COUNTIF(beosztás!$IR133:$JU133,"B7")*7+COUNTIF(beosztás!$IR133:$JU133,"B8")*8+COUNTIF(beosztás!$IR133:$JU133,"B9")*9+COUNTIF(beosztás!$IR133:$JU133,"B10")*10+COUNTIF(beosztás!$IR133:$JU133,"B11")*11+COUNTIF(beosztás!$IR133:$JU133,"B12")*12+COUNTIF(beosztás!$IR133:$JU133,"BP")*0</f>
        <v>0</v>
      </c>
      <c r="GA131" s="24">
        <f t="shared" si="647"/>
        <v>0</v>
      </c>
      <c r="GB131" s="710">
        <f>IF(C131="",0,alapadatok!$AN$10)</f>
        <v>0</v>
      </c>
      <c r="GC131" s="19">
        <f t="shared" si="648"/>
        <v>0</v>
      </c>
      <c r="GD131" s="907">
        <f t="shared" si="649"/>
        <v>0</v>
      </c>
      <c r="GE131" s="42"/>
      <c r="GF131" s="709">
        <f>COUNTIF(beosztás!$JV133:$KZ133,"DE")*8</f>
        <v>0</v>
      </c>
      <c r="GG131" s="710">
        <f>COUNTIF(beosztás!$JV133:$KZ133,"DU")*8</f>
        <v>0</v>
      </c>
      <c r="GH131" s="710">
        <f>COUNTIF(beosztás!$JV133:$KZ133,"ÉJ")*8</f>
        <v>0</v>
      </c>
      <c r="GI131" s="710">
        <f>COUNTIF(beosztás!$JV133:$KZ133,"N")*12</f>
        <v>0</v>
      </c>
      <c r="GJ131" s="710">
        <f>COUNTIF(beosztás!$JV133:$KZ133,"É")*12</f>
        <v>0</v>
      </c>
      <c r="GK131" s="710">
        <f>SUM(beosztás!$JV133:$KZ133)</f>
        <v>0</v>
      </c>
      <c r="GL131" s="897">
        <f>(COUNTIF(beosztás!$JV133:$KZ133,"SN")*12)+(COUNTIF(beosztás!$JV133:$KZ133,"SDE")*8)+(COUNTIF(beosztás!$JV133:$KZ133,"SDU")*8)+(COUNTIF(beosztás!$JV133:$KZ133,"SÉ")*12)+(COUNTIF(beosztás!$JV133:$KZ133,"SÉJ")*8)+(COUNTIF(beosztás!$JV133:$KZ133,"S1")*1)+(COUNTIF(beosztás!$JV133:$KZ133,"S2")*2)+(COUNTIF(beosztás!$JV133:$KZ133,"S3")*3)+(COUNTIF(beosztás!$JV133:$KZ133,"S4")*4)+(COUNTIF(beosztás!$JV133:$KZ133,"S5")*5)+(COUNTIF(beosztás!$JV133:$KZ133,"S6")*6)+(COUNTIF(beosztás!$JV133:$KZ133,"S7")*7)+(COUNTIF(beosztás!$JV133:$KZ133,"S8")*8)+(COUNTIF(beosztás!$JV133:$KZ133,"S9")*9)+(COUNTIF(beosztás!$JV133:$KZ133,"S10")*10)+(COUNTIF(beosztás!$JV133:$KZ133,"S11")*11)+(COUNTIF(beosztás!$JV133:$KZ133,"S12")*12)</f>
        <v>0</v>
      </c>
      <c r="GM131" s="710">
        <f>COUNTIF(beosztás!$JV133:$KZ133,"FÜ")*8</f>
        <v>0</v>
      </c>
      <c r="GN131" s="710">
        <f>COUNTIF(beosztás!$JV133:$KZ133,"BN")*12+COUNTIF(beosztás!$JV133:$KZ133,"BÉ")*12+COUNTIF(beosztás!$JV133:$KZ133,"BDE")*8+COUNTIF(beosztás!$JV133:$KZ133,"BDU")*8+COUNTIF(beosztás!$JV133:$KZ133,"BÉJ")*8+COUNTIF(beosztás!$JV133:$KZ133,"B1")*1+COUNTIF(beosztás!$JV133:$KZ133,"B2")*2+COUNTIF(beosztás!$JV133:$KZ133,"B3")*3+COUNTIF(beosztás!$JV133:$KZ133,"B5")*5+COUNTIF(beosztás!$JV133:$KZ133,"B6")*6+COUNTIF(beosztás!$JV133:$KZ133,"B7")*7+COUNTIF(beosztás!$JV133:$KZ133,"B8")*8+COUNTIF(beosztás!$JV133:$KZ133,"B9")*9+COUNTIF(beosztás!$JV133:$KZ133,"B10")*10+COUNTIF(beosztás!$JV133:$KZ133,"B11")*11+COUNTIF(beosztás!$JV133:$KZ133,"B12")*12+COUNTIF(beosztás!$JV133:$KZ133,"BP")*0</f>
        <v>0</v>
      </c>
      <c r="GO131" s="24">
        <f t="shared" si="650"/>
        <v>0</v>
      </c>
      <c r="GP131" s="710">
        <f>IF(C131="",0,alapadatok!$AN$11)</f>
        <v>0</v>
      </c>
      <c r="GQ131" s="19">
        <f t="shared" si="651"/>
        <v>0</v>
      </c>
      <c r="GR131" s="907">
        <f t="shared" si="652"/>
        <v>0</v>
      </c>
      <c r="GS131" s="42"/>
      <c r="GT131" s="25">
        <f t="shared" si="653"/>
        <v>0</v>
      </c>
      <c r="GU131" s="24">
        <f t="shared" si="654"/>
        <v>0</v>
      </c>
      <c r="GV131" s="24">
        <f t="shared" si="655"/>
        <v>0</v>
      </c>
      <c r="GW131" s="24">
        <f t="shared" si="656"/>
        <v>0</v>
      </c>
      <c r="GX131" s="24">
        <f t="shared" si="657"/>
        <v>0</v>
      </c>
      <c r="GY131" s="24">
        <f t="shared" si="658"/>
        <v>0</v>
      </c>
      <c r="GZ131" s="24">
        <f t="shared" si="659"/>
        <v>0</v>
      </c>
      <c r="HA131" s="24">
        <f t="shared" si="660"/>
        <v>0</v>
      </c>
      <c r="HB131" s="24">
        <f t="shared" si="661"/>
        <v>0</v>
      </c>
      <c r="HC131" s="24">
        <f t="shared" si="662"/>
        <v>0</v>
      </c>
      <c r="HD131" s="24">
        <f t="shared" si="663"/>
        <v>0</v>
      </c>
      <c r="HE131" s="19">
        <f t="shared" si="664"/>
        <v>0</v>
      </c>
      <c r="HF131" s="907">
        <f t="shared" si="665"/>
        <v>0</v>
      </c>
      <c r="HG131" s="41"/>
      <c r="HH131" s="709">
        <f>COUNTIF(beosztás!$LA133:$MD133,"DE")*8</f>
        <v>0</v>
      </c>
      <c r="HI131" s="710">
        <f>COUNTIF(beosztás!$LA133:$MD133,"DU")*8</f>
        <v>0</v>
      </c>
      <c r="HJ131" s="710">
        <f>COUNTIF(beosztás!$LA133:$MD133,"ÉJ")*8</f>
        <v>0</v>
      </c>
      <c r="HK131" s="710">
        <f>COUNTIF(beosztás!$LA133:$MD133,"N")*12</f>
        <v>0</v>
      </c>
      <c r="HL131" s="710">
        <f>COUNTIF(beosztás!$LA133:$MD133,"é")*12</f>
        <v>0</v>
      </c>
      <c r="HM131" s="710">
        <f>SUM(beosztás!$LA133:$MD133)</f>
        <v>0</v>
      </c>
      <c r="HN131" s="710">
        <f>COUNTIF(beosztás!$LA133:$MD133,"FÜ")*8</f>
        <v>0</v>
      </c>
      <c r="HO131" s="897">
        <f>(COUNTIF(beosztás!$LA133:$MD133,"SN")*12)+(COUNTIF(beosztás!$LA133:$MD133,"SDE")*8)+(COUNTIF(beosztás!$LA133:$MD133,"SDU")*8)+(COUNTIF(beosztás!$LA133:$MD133,"SÉ")*12)+(COUNTIF(beosztás!$LA133:$MD133,"SÉJ")*8)+(COUNTIF(beosztás!$LA133:$MD133,"S1")*1)+(COUNTIF(beosztás!$LA133:$MD133,"S2")*2)+(COUNTIF(beosztás!$LA133:$MD133,"S3")*3)+(COUNTIF(beosztás!$LA133:$MD133,"S4")*4)+(COUNTIF(beosztás!$LA133:$MD133,"S5")*5)+(COUNTIF(beosztás!$LA133:$MD133,"S6")*6)+(COUNTIF(beosztás!$LA133:$MD133,"S7")*7)+(COUNTIF(beosztás!$LA133:$MD133,"S8")*8)+(COUNTIF(beosztás!$LA133:$MD133,"S9")*9)+(COUNTIF(beosztás!$LA133:$MD133,"S10")*10)+(COUNTIF(beosztás!$LA133:$MD133,"S11")*11)+(COUNTIF(beosztás!$LA133:$MD133,"S12")*12)</f>
        <v>0</v>
      </c>
      <c r="HP131" s="710">
        <f>COUNTIF(beosztás!$LA133:$MD133,"BN")*12+COUNTIF(beosztás!$LA133:$MD133,"BÉ")*12+COUNTIF(beosztás!$LA133:$MD133,"BDE")*8+COUNTIF(beosztás!$LA133:$MD133,"BDU")*8+COUNTIF(beosztás!$LA133:$MD133,"BÉJ")*8+COUNTIF(beosztás!$LA133:$MD133,"B1")*1+COUNTIF(beosztás!$LA133:$MD133,"B2")*2+COUNTIF(beosztás!$LA133:$MD133,"B3")*3+COUNTIF(beosztás!$KZ133:$MC133,"B5")*5+COUNTIF(beosztás!$KZ133:$MC133,"B6")*6+COUNTIF(beosztás!$KZ133:$MC133,"B7")*7+COUNTIF(beosztás!$KZ133:$MC133,"B8")*8+COUNTIF(beosztás!$LA133:$MD133,"B9")*9+COUNTIF(beosztás!$LA133:$MD133,"B10")*10+COUNTIF(beosztás!$LA133:$MD133,"B11")*11+COUNTIF(beosztás!$LA133:$MD133,"B12")*12+COUNTIF(beosztás!$LA133:$MD133,"BP")*0</f>
        <v>0</v>
      </c>
      <c r="HQ131" s="24">
        <f t="shared" si="666"/>
        <v>0</v>
      </c>
      <c r="HR131" s="710">
        <f>IF(C131="",0,alapadatok!$AN$12)</f>
        <v>0</v>
      </c>
      <c r="HS131" s="19">
        <f t="shared" si="667"/>
        <v>0</v>
      </c>
      <c r="HT131" s="907">
        <f t="shared" si="668"/>
        <v>0</v>
      </c>
      <c r="HU131" s="42"/>
      <c r="HV131" s="709">
        <f>COUNTIF(beosztás!$ME133:$NI133,"DE")*8</f>
        <v>0</v>
      </c>
      <c r="HW131" s="710">
        <f>COUNTIF(beosztás!$ME133:$NI133,"DU")*8</f>
        <v>0</v>
      </c>
      <c r="HX131" s="710">
        <f>COUNTIF(beosztás!$ME133:$NI133,"ÉJ")*8</f>
        <v>0</v>
      </c>
      <c r="HY131" s="710">
        <f>COUNTIF(beosztás!$ME133:$NI133,"N")*12</f>
        <v>0</v>
      </c>
      <c r="HZ131" s="710">
        <f>COUNTIF(beosztás!$ME133:$NI133,"É")*12</f>
        <v>0</v>
      </c>
      <c r="IA131" s="710">
        <f>SUM(beosztás!$ME133:$NI133)</f>
        <v>0</v>
      </c>
      <c r="IB131" s="710">
        <f>(COUNTIF(beosztás!$ME133:$NI133,"SN")*12)+(COUNTIF(beosztás!$ME133:$NI133,"SDE")*8)+(COUNTIF(beosztás!$ME133:$NI133,"SDU")*8)+(COUNTIF(beosztás!$ME133:$NI133,"SÉ")*12)+(COUNTIF(beosztás!$ME133:$NI133,"SÉJ")*8)+(COUNTIF(beosztás!$ME133:$NI133,"S1")*1)+(COUNTIF(beosztás!$ME133:$NI133,"S2")*2)+(COUNTIF(beosztás!$ME133:$NI133,"S3")*3)+(COUNTIF(beosztás!$ME133:$NI133,"S4")*4)+(COUNTIF(beosztás!$ME133:$NI133,"S5")*5)+(COUNTIF(beosztás!$ME133:$NI133,"S6")*6)+(COUNTIF(beosztás!$ME133:$NI133,"S7")*7)+(COUNTIF(beosztás!$ME133:$NI133,"S8")*8)+(COUNTIF(beosztás!$ME133:$NI133,"S9")*9)+(COUNTIF(beosztás!$ME133:$NI133,"S10")*10)+(COUNTIF(beosztás!$ME133:$NI133,"S11")*11)+(COUNTIF(beosztás!$ME133:$NI133,"S12")*12)</f>
        <v>0</v>
      </c>
      <c r="IC131" s="710">
        <f>COUNTIF(beosztás!$ME133:$NI133,"FÜ")*8</f>
        <v>0</v>
      </c>
      <c r="ID131" s="710">
        <f>COUNTIF(beosztás!$ME133:$NI133,"BN")*12+COUNTIF(beosztás!$ME133:$NI133,"BÉ")*12+COUNTIF(beosztás!$ME133:$NI133,"BDE")*8+COUNTIF(beosztás!$ME133:$NI133,"BDU")*8+COUNTIF(beosztás!$ME133:$NI133,"BÉJ")*8+COUNTIF(beosztás!$ME133:$NI133,"B1")*1+COUNTIF(beosztás!$ME133:$NI133,"B2")*2+COUNTIF(beosztás!$ME133:$NI133,"B3")*3+COUNTIF(beosztás!$ME133:$NI133,"B5")*5+COUNTIF(beosztás!$ME133:$NI133,"B6")*6+COUNTIF(beosztás!$ME133:$NI133,"B7")*7+COUNTIF(beosztás!$ME133:$NI133,"B8")*8+COUNTIF(beosztás!$ME133:$NI133,"B9")*9+COUNTIF(beosztás!$ME133:$NI133,"B10")*10+COUNTIF(beosztás!$ME133:$NI133,"B11")*11+COUNTIF(beosztás!$ME133:$NI133,"B12")*12+COUNTIF(beosztás!$ME133:$NI133,"BP")*0</f>
        <v>0</v>
      </c>
      <c r="IE131" s="24">
        <f t="shared" si="669"/>
        <v>0</v>
      </c>
      <c r="IF131" s="710">
        <f>IF(C131="",0,alapadatok!$AN$13)</f>
        <v>0</v>
      </c>
      <c r="IG131" s="19">
        <f t="shared" si="670"/>
        <v>0</v>
      </c>
      <c r="IH131" s="741">
        <f t="shared" si="671"/>
        <v>0</v>
      </c>
      <c r="II131" s="42"/>
      <c r="IJ131" s="25">
        <f t="shared" si="672"/>
        <v>0</v>
      </c>
      <c r="IK131" s="24">
        <f t="shared" si="673"/>
        <v>0</v>
      </c>
      <c r="IL131" s="24">
        <f t="shared" si="674"/>
        <v>0</v>
      </c>
      <c r="IM131" s="24">
        <f t="shared" si="675"/>
        <v>0</v>
      </c>
      <c r="IN131" s="24">
        <f t="shared" si="676"/>
        <v>0</v>
      </c>
      <c r="IO131" s="24">
        <f t="shared" si="677"/>
        <v>0</v>
      </c>
      <c r="IP131" s="24">
        <f t="shared" si="678"/>
        <v>0</v>
      </c>
      <c r="IQ131" s="24">
        <f t="shared" si="679"/>
        <v>0</v>
      </c>
      <c r="IR131" s="24">
        <f t="shared" si="680"/>
        <v>0</v>
      </c>
      <c r="IS131" s="24">
        <f t="shared" si="681"/>
        <v>0</v>
      </c>
      <c r="IT131" s="24">
        <f t="shared" si="682"/>
        <v>0</v>
      </c>
      <c r="IU131" s="19">
        <f t="shared" si="683"/>
        <v>0</v>
      </c>
      <c r="IV131" s="907">
        <f t="shared" si="684"/>
        <v>0</v>
      </c>
      <c r="IW131" s="43"/>
      <c r="JF131" s="21"/>
      <c r="JG131" s="21"/>
    </row>
    <row r="132" spans="1:267" ht="15.75" hidden="1" thickBot="1" x14ac:dyDescent="0.3">
      <c r="A132" s="66">
        <f>IF(beosztás!A134=0,"",beosztás!A134)</f>
        <v>19</v>
      </c>
      <c r="B132" s="63" t="str">
        <f>IF(beosztás!B134=0,"",beosztás!B134)</f>
        <v/>
      </c>
      <c r="C132" s="64" t="str">
        <f>IF(beosztás!C134=0,"",beosztás!C134)</f>
        <v/>
      </c>
      <c r="D132" s="65" t="str">
        <f>IF(beosztás!D134=0,"",beosztás!D134)</f>
        <v/>
      </c>
      <c r="E132" s="18"/>
      <c r="F132" s="709">
        <f>COUNTIF(beosztás!$I134:$AM134,"DE")*8</f>
        <v>0</v>
      </c>
      <c r="G132" s="710">
        <f>COUNTIF(beosztás!$I134:$AM134,"DU")*8</f>
        <v>0</v>
      </c>
      <c r="H132" s="710">
        <f>COUNTIF(beosztás!$I134:$AM134,"ÉJ")*8</f>
        <v>0</v>
      </c>
      <c r="I132" s="710">
        <f>COUNTIF(beosztás!$I134:$AM134,"N")*12</f>
        <v>0</v>
      </c>
      <c r="J132" s="710">
        <f>COUNTIF(beosztás!$I134:$AM134,"é")*12</f>
        <v>0</v>
      </c>
      <c r="K132" s="710">
        <f>SUM(beosztás!$I134:$AM134)</f>
        <v>0</v>
      </c>
      <c r="L132" s="710">
        <f>COUNTIF(beosztás!$I134:$AM134,"FÜ")*8</f>
        <v>0</v>
      </c>
      <c r="M132" s="710">
        <f>(COUNTIF(beosztás!$I134:$AM134,"SN")*12)+(COUNTIF(beosztás!$I134:$AM134,"SDE")*8)+(COUNTIF(beosztás!$I134:$AM134,"SDU")*8)+(COUNTIF(beosztás!$I134:$AM134,"S1")*1)+(COUNTIF(beosztás!$I134:$AM134,"S2")*2)+(COUNTIF(beosztás!$I134:$AM134,"S3")*3)+(COUNTIF(beosztás!$I134:$AM134,"S4")*4)+(COUNTIF(beosztás!$I134:$AM134,"S5")*5)+(COUNTIF(beosztás!$I134:$AM134,"S6")*6)+(COUNTIF(beosztás!$I134:$AM134,"S7")*7)+(COUNTIF(beosztás!$I134:$AM134,"S8")*8)+(COUNTIF(beosztás!$I134:$AM134,"S9")*9)+(COUNTIF(beosztás!$I134:$AM134,"S10")*10)+(COUNTIF(beosztás!$I134:$AM134,"S11")*11)+(COUNTIF(beosztás!$I134:$AM134,"S12")*12)+(COUNTIF(beosztás!$I134:$AM134,"SÉ")*12)+(COUNTIF(beosztás!$I134:$AM134,"SÉJ")*8)</f>
        <v>0</v>
      </c>
      <c r="N132" s="710">
        <f>COUNTIF(beosztás!$I134:$AM134,"BN")*12+COUNTIF(beosztás!$I134:$AM134,"BÉ")*12+COUNTIF(beosztás!$I134:$AM134,"BDE")*8+COUNTIF(beosztás!$I134:$AM134,"BDU")*8+COUNTIF(beosztás!$I134:$AM134,"BÉJ")*8+COUNTIF(beosztás!$I134:$AM134,"B1")*1+COUNTIF(beosztás!$I134:$AM134,"B2")*2+COUNTIF(beosztás!$I134:$AM134,"B3")*3+COUNTIF(beosztás!$I134:$AM134,"B5")*5+COUNTIF(beosztás!$I134:$AM134,"B6")*6+COUNTIF(beosztás!$I134:$AM134,"B7")*7+COUNTIF(beosztás!$I134:$AM134,"B8")*8+COUNTIF(beosztás!$I134:$AM134,"B9")*9+COUNTIF(beosztás!$I134:$AM134,"B10")*10+COUNTIF(beosztás!$I134:$AM134,"B11")*11+COUNTIF(beosztás!$I134:$AM134,"B12")*12+COUNTIF(beosztás!$I134:$AM134,"BP")*0</f>
        <v>0</v>
      </c>
      <c r="O132" s="24">
        <f t="shared" si="576"/>
        <v>0</v>
      </c>
      <c r="P132" s="710">
        <f>IF(C132="",0,alapadatok!$AN$2)</f>
        <v>0</v>
      </c>
      <c r="Q132" s="19">
        <f t="shared" si="577"/>
        <v>0</v>
      </c>
      <c r="R132" s="741">
        <f t="shared" si="578"/>
        <v>0</v>
      </c>
      <c r="S132" s="40"/>
      <c r="T132" s="709">
        <f>COUNTIF(beosztás!$AN134:$BO134,"DE")*8</f>
        <v>0</v>
      </c>
      <c r="U132" s="710">
        <f>COUNTIF(beosztás!$AN134:$BO134,"DU")*8</f>
        <v>0</v>
      </c>
      <c r="V132" s="710">
        <f>COUNTIF(beosztás!$AN134:$BO134,"ÉJ")*8</f>
        <v>0</v>
      </c>
      <c r="W132" s="710">
        <f>COUNTIF(beosztás!$AN134:$BO134,"N")*12</f>
        <v>0</v>
      </c>
      <c r="X132" s="710">
        <f>COUNTIF(beosztás!$AN134:$BO134,"É")*12</f>
        <v>0</v>
      </c>
      <c r="Y132" s="710">
        <f>SUM(beosztás!$AN134:$BO134)</f>
        <v>0</v>
      </c>
      <c r="Z132" s="710">
        <f>(COUNTIF(beosztás!$AN134:$BO134,"SN")*12)+(COUNTIF(beosztás!$AN134:$BO134,"SDE")*8)+(COUNTIF(beosztás!$AN134:$BO134,"SDU")*8)+(COUNTIF(beosztás!$AN134:$BO134,"SÉ")*12)+(COUNTIF(beosztás!$AN134:$BO134,"SÉJ")*8)+(COUNTIF(beosztás!$AN134:$BO134,"S1")*1)+(COUNTIF(beosztás!$AN134:$BO134,"S2")*2)+(COUNTIF(beosztás!$AN134:$BO134,"S3")*3)+(COUNTIF(beosztás!$AN134:$BO134,"S4")*4)+(COUNTIF(beosztás!$AN134:$BO134,"S5")*5)+(COUNTIF(beosztás!$AN134:$BO134,"S6")*6)+(COUNTIF(beosztás!$AN134:$BO134,"S7")*7)+(COUNTIF(beosztás!$AN134:$BO134,"S8")*8)+(COUNTIF(beosztás!$AN134:$BO134,"S9")*9)+(COUNTIF(beosztás!$AN134:$BO134,"S10")*10)+(COUNTIF(beosztás!$AN134:$BO134,"S11")*11)+(COUNTIF(beosztás!$AN134:$BO134,"S12")*12)</f>
        <v>0</v>
      </c>
      <c r="AA132" s="710">
        <f>COUNTIF(beosztás!$AN134:$BO134,"FÜ")*8</f>
        <v>0</v>
      </c>
      <c r="AB132" s="710">
        <f>COUNTIF(beosztás!$AN134:$BO134,"BN")*12+COUNTIF(beosztás!$AN134:$BO134,"BÉ")*12+COUNTIF(beosztás!$AN134:$BO134,"BDE")*8+COUNTIF(beosztás!$AN134:$BO134,"BDU")*8+COUNTIF(beosztás!$AN134:$BO134,"BÉJ")*8+COUNTIF(beosztás!$AN134:$BO134,"B1")*1+COUNTIF(beosztás!$AN134:$BO134,"B2")*2+COUNTIF(beosztás!$AN134:$BO134,"B3")*3+COUNTIF(beosztás!$AN134:$BO134,"B5")*5+COUNTIF(beosztás!$AN134:$BO134,"B6")*6+COUNTIF(beosztás!$AN134:$BO134,"B7")*7+COUNTIF(beosztás!$AN134:$BO134,"B8")*8+COUNTIF(beosztás!$AN134:$BO134,"B9")*9+COUNTIF(beosztás!$AN134:$BO134,"B10")*10+COUNTIF(beosztás!$AN134:$BO134,"B11")*11+COUNTIF(beosztás!$AN134:$BO134,"B12")*12+COUNTIF(beosztás!$AN134:$BO134,"BP")*0</f>
        <v>0</v>
      </c>
      <c r="AC132" s="24">
        <f t="shared" si="579"/>
        <v>0</v>
      </c>
      <c r="AD132" s="710">
        <f>IF(C132="",0,alapadatok!$AN$3)</f>
        <v>0</v>
      </c>
      <c r="AE132" s="19">
        <f t="shared" si="421"/>
        <v>0</v>
      </c>
      <c r="AF132" s="741">
        <f t="shared" si="580"/>
        <v>0</v>
      </c>
      <c r="AG132" s="40"/>
      <c r="AH132" s="25">
        <f t="shared" si="581"/>
        <v>0</v>
      </c>
      <c r="AI132" s="24">
        <f t="shared" si="582"/>
        <v>0</v>
      </c>
      <c r="AJ132" s="24">
        <f t="shared" si="583"/>
        <v>0</v>
      </c>
      <c r="AK132" s="24">
        <f t="shared" si="584"/>
        <v>0</v>
      </c>
      <c r="AL132" s="24">
        <f t="shared" si="585"/>
        <v>0</v>
      </c>
      <c r="AM132" s="24">
        <f t="shared" si="586"/>
        <v>0</v>
      </c>
      <c r="AN132" s="24">
        <f t="shared" si="587"/>
        <v>0</v>
      </c>
      <c r="AO132" s="24">
        <f t="shared" si="588"/>
        <v>0</v>
      </c>
      <c r="AP132" s="24">
        <f t="shared" si="431"/>
        <v>0</v>
      </c>
      <c r="AQ132" s="24">
        <f t="shared" si="432"/>
        <v>0</v>
      </c>
      <c r="AR132" s="24">
        <f t="shared" si="433"/>
        <v>0</v>
      </c>
      <c r="AS132" s="19">
        <f t="shared" si="434"/>
        <v>0</v>
      </c>
      <c r="AT132" s="741">
        <f t="shared" si="589"/>
        <v>0</v>
      </c>
      <c r="AU132" s="41"/>
      <c r="AV132" s="709">
        <f>COUNTIF(beosztás!$BP134:$CT134,"DE")*8</f>
        <v>0</v>
      </c>
      <c r="AW132" s="710">
        <f>COUNTIF(beosztás!$BP134:$CT134,"DU")*8</f>
        <v>0</v>
      </c>
      <c r="AX132" s="710">
        <f>COUNTIF(beosztás!$BP134:$CT134,"ÉJ")*8</f>
        <v>0</v>
      </c>
      <c r="AY132" s="710">
        <f>COUNTIF(beosztás!$BP134:$CT134,"N")*12</f>
        <v>0</v>
      </c>
      <c r="AZ132" s="710">
        <f>COUNTIF(beosztás!$BP134:$CT134,"é")*12</f>
        <v>0</v>
      </c>
      <c r="BA132" s="710">
        <f>SUM(beosztás!$BP134:$CT134)</f>
        <v>0</v>
      </c>
      <c r="BB132" s="710">
        <f>COUNTIF(beosztás!$BP134:$CT134,"FÜ")*8</f>
        <v>0</v>
      </c>
      <c r="BC132" s="897">
        <f>(COUNTIF(beosztás!$BP134:$CT134,"SN")*12)+(COUNTIF(beosztás!$BP134:$CT134,"SDE")*8)+(COUNTIF(beosztás!$BP134:$CT134,"SDU")*8)+(COUNTIF(beosztás!$BP134:$CT134,"SÉ")*12)+(COUNTIF(beosztás!$BP134:$CT134,"SÉJ")*8)+(COUNTIF(beosztás!$BP134:$CT134,"S1")*1)+(COUNTIF(beosztás!$BP134:$CT134,"S2")*2)+(COUNTIF(beosztás!$BP134:$CT134,"S3")*3)+(COUNTIF(beosztás!$BP134:$CT134,"S4")*4)+(COUNTIF(beosztás!$BP134:$CT134,"S5")*5)+(COUNTIF(beosztás!$BP134:$CT134,"S6")*6)+(COUNTIF(beosztás!$BP134:$CT134,"S7")*7)+(COUNTIF(beosztás!$BP134:$CT134,"S8")*8)+(COUNTIF(beosztás!$BP134:$CT134,"S9")*9)+(COUNTIF(beosztás!$BP134:$CT134,"S10")*10)+(COUNTIF(beosztás!$BP134:$CT134,"S11")*11)+(COUNTIF(beosztás!$BP134:$CT134,"S12")*12)</f>
        <v>0</v>
      </c>
      <c r="BD132" s="710">
        <f>COUNTIF(beosztás!$BP134:$CT134,"BN")*12+COUNTIF(beosztás!$BP134:$CT134,"BÉ")*12+COUNTIF(beosztás!$BP134:$CT134,"BDE")*8+COUNTIF(beosztás!$BP134:$CT134,"BDU")*8+COUNTIF(beosztás!$BP134:$CT134,"BÉJ")*8+COUNTIF(beosztás!$BP134:$CT134,"B1")*1+COUNTIF(beosztás!$BP134:$CT134,"B2")*2+COUNTIF(beosztás!$BP134:$CT134,"B3")*3+COUNTIF(beosztás!$BP134:$CT134,"B5")*5+COUNTIF(beosztás!$BP134:$CT134,"B6")*6+COUNTIF(beosztás!$BP134:$CT134,"B7")*7+COUNTIF(beosztás!$BP134:$CT134,"B8")*8+COUNTIF(beosztás!$BP134:$CT134,"B9")*9+COUNTIF(beosztás!$BP134:$CT134,"B10")*10+COUNTIF(beosztás!$BP134:$CT134,"B11")*11+COUNTIF(beosztás!$BP134:$CT134,"B12")*12+COUNTIF(beosztás!$BP134:$CT134,"BP")*0</f>
        <v>0</v>
      </c>
      <c r="BE132" s="24">
        <f t="shared" si="590"/>
        <v>0</v>
      </c>
      <c r="BF132" s="710">
        <f>IF(C132="",0,alapadatok!$AN$4)</f>
        <v>0</v>
      </c>
      <c r="BG132" s="19">
        <f t="shared" si="591"/>
        <v>0</v>
      </c>
      <c r="BH132" s="741">
        <f t="shared" si="592"/>
        <v>0</v>
      </c>
      <c r="BI132" s="40"/>
      <c r="BJ132" s="709">
        <f>COUNTIF(beosztás!$CU134:$DX134,"DE")*8</f>
        <v>0</v>
      </c>
      <c r="BK132" s="710">
        <f>COUNTIF(beosztás!$CU134:$DX134,"DU")*8</f>
        <v>0</v>
      </c>
      <c r="BL132" s="710">
        <f>COUNTIF(beosztás!$CU134:$DX134,"ÉJ")*8</f>
        <v>0</v>
      </c>
      <c r="BM132" s="710">
        <f>COUNTIF(beosztás!$CU134:$DX134,"N")*12</f>
        <v>0</v>
      </c>
      <c r="BN132" s="710">
        <f>COUNTIF(beosztás!$CU134:$DX134,"É")*12</f>
        <v>0</v>
      </c>
      <c r="BO132" s="710">
        <f>SUM(beosztás!$CU134:$DX134)</f>
        <v>0</v>
      </c>
      <c r="BP132" s="897">
        <f>(COUNTIF(beosztás!$CU134:$DX134,"SN")*12)+(COUNTIF(beosztás!$CU134:$DX134,"SDE")*8)+(COUNTIF(beosztás!$CU134:$DX134,"SDU")*8)+(COUNTIF(beosztás!$CU134:$DX134,"SÉ")*12)+(COUNTIF(beosztás!$CU134:$DX134,"SÉJ")*8)+(COUNTIF(beosztás!$CU134:$DX134,"S1")*1)+(COUNTIF(beosztás!$CU134:$DX134,"S2")*2)+(COUNTIF(beosztás!$CU134:$DX134,"S3")*3)+(COUNTIF(beosztás!$CU134:$DX134,"S4")*4)+(COUNTIF(beosztás!$CU134:$DX134,"S5")*5)+(COUNTIF(beosztás!$CU134:$DX134,"S6")*6)+(COUNTIF(beosztás!$CU134:$DX134,"S7")*7)+(COUNTIF(beosztás!$CU134:$DX134,"S8")*8)+(COUNTIF(beosztás!$CU134:$DX134,"S9")*9)+(COUNTIF(beosztás!$CU134:$DX134,"S10")*10)+(COUNTIF(beosztás!$CU134:$DX134,"S11")*11)+(COUNTIF(beosztás!$CU134:$DX134,"S12")*12)</f>
        <v>0</v>
      </c>
      <c r="BQ132" s="710">
        <f>COUNTIF(beosztás!$CU134:$DX134,"FÜ")*8</f>
        <v>0</v>
      </c>
      <c r="BR132" s="710">
        <f>COUNTIF(beosztás!$CU134:$DX134,"BN")*12+COUNTIF(beosztás!$CU134:$DX134,"BÉ")*12+COUNTIF(beosztás!$CU134:$DX134,"BDE")*8+COUNTIF(beosztás!$CU134:$DX134,"BDU")*8+COUNTIF(beosztás!$CU134:$DX134,"BÉJ")*8+COUNTIF(beosztás!$CU134:$DX134,"B1")*1+COUNTIF(beosztás!$CU134:$DX134,"B2")*2+COUNTIF(beosztás!$CU134:$DX134,"B3")*3+COUNTIF(beosztás!$CU134:$DX134,"B5")*5+COUNTIF(beosztás!$CU134:$DX134,"B6")*6+COUNTIF(beosztás!$CU134:$DX134,"B7")*7+COUNTIF(beosztás!$CU134:$DX134,"B8")*8+COUNTIF(beosztás!$CU134:$DX134,"B9")*9+COUNTIF(beosztás!$CU134:$DX134,"B10")*10+COUNTIF(beosztás!$CU134:$DX134,"B11")*11+COUNTIF(beosztás!$CU134:$DX134,"B12")*12+COUNTIF(beosztás!$CU134:$DX134,"BP")*0</f>
        <v>0</v>
      </c>
      <c r="BS132" s="24">
        <f t="shared" si="593"/>
        <v>0</v>
      </c>
      <c r="BT132" s="710">
        <f>IF(C132="",0,alapadatok!$AN$5)</f>
        <v>0</v>
      </c>
      <c r="BU132" s="19">
        <f t="shared" si="594"/>
        <v>0</v>
      </c>
      <c r="BV132" s="741">
        <f t="shared" si="595"/>
        <v>0</v>
      </c>
      <c r="BW132" s="40"/>
      <c r="BX132" s="25">
        <f t="shared" si="596"/>
        <v>0</v>
      </c>
      <c r="BY132" s="24">
        <f t="shared" si="597"/>
        <v>0</v>
      </c>
      <c r="BZ132" s="24">
        <f t="shared" si="598"/>
        <v>0</v>
      </c>
      <c r="CA132" s="24">
        <f t="shared" si="599"/>
        <v>0</v>
      </c>
      <c r="CB132" s="24">
        <f t="shared" si="600"/>
        <v>0</v>
      </c>
      <c r="CC132" s="24">
        <f t="shared" si="601"/>
        <v>0</v>
      </c>
      <c r="CD132" s="24">
        <f t="shared" si="602"/>
        <v>0</v>
      </c>
      <c r="CE132" s="24">
        <f t="shared" si="603"/>
        <v>0</v>
      </c>
      <c r="CF132" s="24">
        <f t="shared" si="604"/>
        <v>0</v>
      </c>
      <c r="CG132" s="24">
        <f t="shared" si="605"/>
        <v>0</v>
      </c>
      <c r="CH132" s="24">
        <f t="shared" si="606"/>
        <v>0</v>
      </c>
      <c r="CI132" s="19">
        <f t="shared" si="607"/>
        <v>0</v>
      </c>
      <c r="CJ132" s="741">
        <f t="shared" si="608"/>
        <v>0</v>
      </c>
      <c r="CK132" s="41"/>
      <c r="CL132" s="709">
        <f>COUNTIF(beosztás!$DY134:$FC134,"DE")*8</f>
        <v>0</v>
      </c>
      <c r="CM132" s="710">
        <f>COUNTIF(beosztás!$DY134:$FC134,"DU")*8</f>
        <v>0</v>
      </c>
      <c r="CN132" s="710">
        <f>COUNTIF(beosztás!$DY134:$FC134,"ÉJ")*8</f>
        <v>0</v>
      </c>
      <c r="CO132" s="710">
        <f>COUNTIF(beosztás!$DY134:$FC134,"N")*12</f>
        <v>0</v>
      </c>
      <c r="CP132" s="710">
        <f>COUNTIF(beosztás!$DY134:$FC134,"é")*12</f>
        <v>0</v>
      </c>
      <c r="CQ132" s="710">
        <f>SUM(beosztás!$DY134:$FC134)</f>
        <v>0</v>
      </c>
      <c r="CR132" s="710">
        <f>COUNTIF(beosztás!$DY134:$FC134,"FÜ")*8</f>
        <v>0</v>
      </c>
      <c r="CS132" s="897">
        <f>(COUNTIF(beosztás!$DY134:$FC134,"SN")*12)+(COUNTIF(beosztás!$DY134:$FC134,"SDE")*8)+(COUNTIF(beosztás!$DY134:$FC134,"SDU")*8)+(COUNTIF(beosztás!$DY134:$FC134,"SÉ")*12)+(COUNTIF(beosztás!$DY134:$FC134,"SÉJ")*8)+(COUNTIF(beosztás!$DY134:$FC134,"S1")*1)+(COUNTIF(beosztás!$DY134:$FC134,"S2")*2)+(COUNTIF(beosztás!$DY134:$FC134,"S3")*3)+(COUNTIF(beosztás!$DY134:$FC134,"S4")*4)+(COUNTIF(beosztás!$DY134:$FC134,"S5")*5)+(COUNTIF(beosztás!$DY134:$FC134,"S6")*6)+(COUNTIF(beosztás!$DY134:$FC134,"S7")*7)+(COUNTIF(beosztás!$DY134:$FC134,"S8")*8)+(COUNTIF(beosztás!$DY134:$FC134,"S9")*9)+(COUNTIF(beosztás!$DY134:$FC134,"S10")*10)+(COUNTIF(beosztás!$DY134:$FC134,"S11")*11)+(COUNTIF(beosztás!$DY134:$FC134,"S12")*12)</f>
        <v>0</v>
      </c>
      <c r="CT132" s="710">
        <f>COUNTIF(beosztás!$DY134:$FC134,"BN")*12+COUNTIF(beosztás!$DY134:$FC134,"BÉ")*12+COUNTIF(beosztás!$DY134:$FC134,"BDE")*8+COUNTIF(beosztás!$DY134:$FC134,"BDU")*8+COUNTIF(beosztás!$DY134:$FC134,"BÉJ")*8+COUNTIF(beosztás!$DY134:$FC134,"B1")*1+COUNTIF(beosztás!$DY134:$FC134,"B2")*2+COUNTIF(beosztás!$DY134:$FC134,"B3")*3+COUNTIF(beosztás!$DY134:$FC134,"B5")*5+COUNTIF(beosztás!$DY134:$FC134,"B6")*6+COUNTIF(beosztás!$DY134:$FC134,"B7")*7+COUNTIF(beosztás!$DY134:$FC134,"B8")*8+COUNTIF(beosztás!$DY134:$FC134,"B9")*9+COUNTIF(beosztás!$DY134:$FC134,"B10")*10+COUNTIF(beosztás!$DY134:$FC134,"B11")*11+COUNTIF(beosztás!$DY134:$FC134,"B12")*12+COUNTIF(beosztás!$DY134:$FC134,"BP")*0</f>
        <v>0</v>
      </c>
      <c r="CU132" s="24">
        <f t="shared" si="609"/>
        <v>0</v>
      </c>
      <c r="CV132" s="710">
        <f>IF(C132="",0,alapadatok!$AN$6)</f>
        <v>0</v>
      </c>
      <c r="CW132" s="19">
        <f t="shared" si="610"/>
        <v>0</v>
      </c>
      <c r="CX132" s="907">
        <f t="shared" si="611"/>
        <v>0</v>
      </c>
      <c r="CY132" s="40"/>
      <c r="CZ132" s="709">
        <f>COUNTIF(beosztás!$FD134:$GG134,"DE")*8</f>
        <v>0</v>
      </c>
      <c r="DA132" s="710">
        <f>COUNTIF(beosztás!$FD134:$GG134,"DU")*8</f>
        <v>0</v>
      </c>
      <c r="DB132" s="710">
        <f>COUNTIF(beosztás!$FD134:$GG134,"ÉJ")*8</f>
        <v>0</v>
      </c>
      <c r="DC132" s="710">
        <f>COUNTIF(beosztás!$FD134:$GG134,"N")*12</f>
        <v>0</v>
      </c>
      <c r="DD132" s="710">
        <f>COUNTIF(beosztás!$FD134:$GG134,"É")*12</f>
        <v>0</v>
      </c>
      <c r="DE132" s="710">
        <f>SUM(beosztás!$FD134:$GG134)</f>
        <v>0</v>
      </c>
      <c r="DF132" s="897">
        <f>(COUNTIF(beosztás!$FD134:$GG134,"SN")*12)+(COUNTIF(beosztás!$FD134:$GG134,"SDE")*8)+(COUNTIF(beosztás!$FD134:$GG134,"SDU")*8)+(COUNTIF(beosztás!$FD134:$GG134,"SÉ")*12)+(COUNTIF(beosztás!$FD134:$GG134,"SÉJ")*8)+(COUNTIF(beosztás!$FD134:$GG134,"S1")*1)+(COUNTIF(beosztás!$FD134:$GG134,"S2")*2)+(COUNTIF(beosztás!$FD134:$GG134,"S3")*3)+(COUNTIF(beosztás!$FD134:$GG134,"S4")*4)+(COUNTIF(beosztás!$FD134:$GG134,"S5")*5)+(COUNTIF(beosztás!$FD134:$GG134,"S6")*6)+(COUNTIF(beosztás!$FD134:$GG134,"S7")*7)+(COUNTIF(beosztás!$FD134:$GG134,"S8")*8)+(COUNTIF(beosztás!$FD134:$GG134,"S9")*9)+(COUNTIF(beosztás!$FD134:$GG134,"S10")*10)+(COUNTIF(beosztás!$FD134:$GG134,"S11")*11)+(COUNTIF(beosztás!$FD134:$GG134,"S12")*12)</f>
        <v>0</v>
      </c>
      <c r="DG132" s="710">
        <f>COUNTIF(beosztás!$FD134:$GG134,"FÜ")*8</f>
        <v>0</v>
      </c>
      <c r="DH132" s="710">
        <f>COUNTIF(beosztás!$FD134:$GG134,"BN")*12+COUNTIF(beosztás!$FD134:$GG134,"BÉ")*12+COUNTIF(beosztás!$FD134:$GG134,"BDE")*8+COUNTIF(beosztás!$FD134:$GG134,"BDU")*8+COUNTIF(beosztás!$FD134:$GG134,"BÉJ")*8+COUNTIF(beosztás!$FD134:$GG134,"B1")*1+COUNTIF(beosztás!$FD134:$GG134,"B2")*2+COUNTIF(beosztás!$FD134:$GG134,"B3")*3+COUNTIF(beosztás!$FD134:$GG134,"B5")*5+COUNTIF(beosztás!$FD134:$GG134,"B6")*6+COUNTIF(beosztás!$FD134:$GG134,"B7")*7+COUNTIF(beosztás!$FD134:$GG134,"B8")*8+COUNTIF(beosztás!$FD134:$GG134,"B9")*9+COUNTIF(beosztás!$FD134:$GG134,"B10")*10+COUNTIF(beosztás!$FD134:$GG134,"B11")*11+COUNTIF(beosztás!$FD134:$GG134,"B12")*12+COUNTIF(beosztás!$FD134:$GG134,"BP")*0</f>
        <v>0</v>
      </c>
      <c r="DI132" s="24">
        <f t="shared" si="612"/>
        <v>0</v>
      </c>
      <c r="DJ132" s="710">
        <f>IF(C132="",0,alapadatok!$AN$7)</f>
        <v>0</v>
      </c>
      <c r="DK132" s="19">
        <f t="shared" si="613"/>
        <v>0</v>
      </c>
      <c r="DL132" s="741">
        <f t="shared" si="614"/>
        <v>0</v>
      </c>
      <c r="DM132" s="40"/>
      <c r="DN132" s="25">
        <f t="shared" si="615"/>
        <v>0</v>
      </c>
      <c r="DO132" s="24">
        <f t="shared" si="616"/>
        <v>0</v>
      </c>
      <c r="DP132" s="24">
        <f t="shared" si="617"/>
        <v>0</v>
      </c>
      <c r="DQ132" s="24">
        <f t="shared" si="618"/>
        <v>0</v>
      </c>
      <c r="DR132" s="24">
        <f t="shared" si="619"/>
        <v>0</v>
      </c>
      <c r="DS132" s="24">
        <f t="shared" si="620"/>
        <v>0</v>
      </c>
      <c r="DT132" s="24">
        <f t="shared" si="621"/>
        <v>0</v>
      </c>
      <c r="DU132" s="24">
        <f t="shared" si="622"/>
        <v>0</v>
      </c>
      <c r="DV132" s="24">
        <f t="shared" si="623"/>
        <v>0</v>
      </c>
      <c r="DW132" s="24">
        <f t="shared" si="624"/>
        <v>0</v>
      </c>
      <c r="DX132" s="24">
        <f t="shared" si="625"/>
        <v>0</v>
      </c>
      <c r="DY132" s="19">
        <f t="shared" si="626"/>
        <v>0</v>
      </c>
      <c r="DZ132" s="907">
        <f t="shared" si="627"/>
        <v>0</v>
      </c>
      <c r="EA132" s="41"/>
      <c r="EB132" s="709">
        <f>COUNTIF(beosztás!$GH134:$HL134,"DE")*8</f>
        <v>0</v>
      </c>
      <c r="EC132" s="710">
        <f>COUNTIF(beosztás!$GH134:$HL134,"DU")*8</f>
        <v>0</v>
      </c>
      <c r="ED132" s="710">
        <f>COUNTIF(beosztás!$GH134:$HL134,"ÉJ")*8</f>
        <v>0</v>
      </c>
      <c r="EE132" s="710">
        <f>COUNTIF(beosztás!$GH134:$HL134,"N")*12</f>
        <v>0</v>
      </c>
      <c r="EF132" s="710">
        <f>COUNTIF(beosztás!$GH134:$HL134,"é")*12</f>
        <v>0</v>
      </c>
      <c r="EG132" s="710">
        <f>SUM(beosztás!$GH134:$HL134)</f>
        <v>0</v>
      </c>
      <c r="EH132" s="710">
        <f>COUNTIF(beosztás!$GH134:$HL134,"FÜ")*8</f>
        <v>0</v>
      </c>
      <c r="EI132" s="897">
        <f>(COUNTIF(beosztás!$GH134:$HL134,"SN")*12)+(COUNTIF(beosztás!$GH134:$HL134,"SDE")*8)+(COUNTIF(beosztás!$GH134:$HL134,"SDU")*8)+(COUNTIF(beosztás!$GH134:$HL134,"SÉ")*12)+(COUNTIF(beosztás!$GH134:$HL134,"SÉJ")*8)+(COUNTIF(beosztás!$GH134:$HL134,"S1")*1)+(COUNTIF(beosztás!$GH134:$HL134,"S2")*2)+(COUNTIF(beosztás!$GH134:$HL134,"S3")*3)+(COUNTIF(beosztás!$GH134:$HL134,"S4")*4)+(COUNTIF(beosztás!$GH134:$HL134,"S5")*5)+(COUNTIF(beosztás!$GH134:$HL134,"S6")*6)+(COUNTIF(beosztás!$GH134:$HL134,"S7")*7)+(COUNTIF(beosztás!$GH134:$HL134,"S8")*8)+(COUNTIF(beosztás!$GH134:$HL134,"S9")*9)+(COUNTIF(beosztás!$GH134:$HL134,"S10")*10)+(COUNTIF(beosztás!$GH134:$HL134,"S11")*11)+(COUNTIF(beosztás!$GH134:$HL134,"S12")*12)</f>
        <v>0</v>
      </c>
      <c r="EJ132" s="710">
        <f>COUNTIF(beosztás!$GH134:$HL134,"BN")*12+COUNTIF(beosztás!$GH134:$HL134,"BÉ")*12+COUNTIF(beosztás!$GH134:$HL134,"BDE")*8+COUNTIF(beosztás!$GH134:$HL134,"BDU")*8+COUNTIF(beosztás!$GH134:$HL134,"BÉJ")*8+COUNTIF(beosztás!$GH134:$HL134,"B1")*1+COUNTIF(beosztás!$GH134:$HL134,"B2")*2+COUNTIF(beosztás!$GH134:$HL134,"B3")*3+COUNTIF(beosztás!$GH134:$HL134,"B5")*5+COUNTIF(beosztás!$GH134:$HL134,"B6")*6+COUNTIF(beosztás!$GH134:$HL134,"B7")*7+COUNTIF(beosztás!$GH134:$HL134,"B8")*8+COUNTIF(beosztás!$GH134:$HL134,"B9")*9+COUNTIF(beosztás!$GH134:$HL134,"B10")*10+COUNTIF(beosztás!$GH134:$HL134,"B11")*11+COUNTIF(beosztás!$GH134:$HL134,"B12")*12+COUNTIF(beosztás!$GH134:$HL134,"BP")*0</f>
        <v>0</v>
      </c>
      <c r="EK132" s="24">
        <f t="shared" si="628"/>
        <v>0</v>
      </c>
      <c r="EL132" s="710">
        <f>IF(C132="",0,alapadatok!$AN$8)</f>
        <v>0</v>
      </c>
      <c r="EM132" s="19">
        <f t="shared" si="629"/>
        <v>0</v>
      </c>
      <c r="EN132" s="907">
        <f t="shared" si="630"/>
        <v>0</v>
      </c>
      <c r="EO132" s="40"/>
      <c r="EP132" s="709">
        <f>COUNTIF(beosztás!$HM134:$IQ134,"DE")*8</f>
        <v>0</v>
      </c>
      <c r="EQ132" s="710">
        <f>COUNTIF(beosztás!$HM134:$IQ134,"DU")*8</f>
        <v>0</v>
      </c>
      <c r="ER132" s="710">
        <f>COUNTIF(beosztás!$HM134:$IQ134,"ÉJ")*8</f>
        <v>0</v>
      </c>
      <c r="ES132" s="710">
        <f>COUNTIF(beosztás!$HM134:$IQ134,"N")*12</f>
        <v>0</v>
      </c>
      <c r="ET132" s="710">
        <f>COUNTIF(beosztás!$HM134:$IQ134,"É")*12</f>
        <v>0</v>
      </c>
      <c r="EU132" s="710">
        <f>SUM(beosztás!$HM134:$IQ134)</f>
        <v>0</v>
      </c>
      <c r="EV132" s="897">
        <f>(COUNTIF(beosztás!$HM134:$IQ134,"SN")*12)+(COUNTIF(beosztás!$HM134:$IQ134,"SDE")*8)+(COUNTIF(beosztás!$HM134:$IQ134,"SDU")*8)+(COUNTIF(beosztás!$HM134:$IQ134,"SÉ")*12)+(COUNTIF(beosztás!$HM134:$IQ134,"SÉJ")*8)+(COUNTIF(beosztás!$HM134:$IQ134,"S1")*1)+(COUNTIF(beosztás!$HM134:$IQ134,"S2")*2)+(COUNTIF(beosztás!$HM134:$IQ134,"S3")*3)+(COUNTIF(beosztás!$HM134:$IQ134,"S4")*4)+(COUNTIF(beosztás!$HM134:$IQ134,"S5")*5)+(COUNTIF(beosztás!$HM134:$IQ134,"S6")*6)+(COUNTIF(beosztás!$HM134:$IQ134,"S7")*7)+(COUNTIF(beosztás!$HM134:$IQ134,"S8")*8)+(COUNTIF(beosztás!$HM134:$IQ134,"S9")*9)+(COUNTIF(beosztás!$HM134:$IQ134,"S10")*10)+(COUNTIF(beosztás!$HM134:$IQ134,"S11")*11)+(COUNTIF(beosztás!$HM134:$IQ134,"S12")*12)</f>
        <v>0</v>
      </c>
      <c r="EW132" s="710">
        <f>COUNTIF(beosztás!$HM134:$IQ134,"FÜ")*8</f>
        <v>0</v>
      </c>
      <c r="EX132" s="710">
        <f>COUNTIF(beosztás!$HM134:$IQ134,"BN")*12+COUNTIF(beosztás!$HM134:$IQ134,"BÉ")*12+COUNTIF(beosztás!$HM134:$IQ134,"BDE")*8+COUNTIF(beosztás!$HM134:$IQ134,"BDU")*8+COUNTIF(beosztás!$HM134:$IQ134,"BÉJ")*8+COUNTIF(beosztás!$HM134:$IQ134,"B1")*1+COUNTIF(beosztás!$HM134:$IQ134,"B2")*2+COUNTIF(beosztás!$HM134:$IQ134,"B3")*3+COUNTIF(beosztás!$HM134:$IQ134,"B5")*5+COUNTIF(beosztás!$HM134:$IQ134,"B6")*6+COUNTIF(beosztás!$HM134:$IQ134,"B7")*7+COUNTIF(beosztás!$HM134:$IQ134,"B8")*8+COUNTIF(beosztás!$HM134:$IQ134,"B9")*9+COUNTIF(beosztás!$HM134:$IQ134,"B10")*10+COUNTIF(beosztás!$HM134:$IQ134,"B11")*11+COUNTIF(beosztás!$HM134:$IQ134,"B12")*12+COUNTIF(beosztás!$HM134:$IQ134,"BP")*0</f>
        <v>0</v>
      </c>
      <c r="EY132" s="24">
        <f t="shared" si="631"/>
        <v>0</v>
      </c>
      <c r="EZ132" s="710">
        <f>IF(C132="",0,alapadatok!$AN$9)</f>
        <v>0</v>
      </c>
      <c r="FA132" s="19">
        <f t="shared" si="632"/>
        <v>0</v>
      </c>
      <c r="FB132" s="907">
        <f t="shared" si="633"/>
        <v>0</v>
      </c>
      <c r="FC132" s="40"/>
      <c r="FD132" s="25">
        <f t="shared" si="634"/>
        <v>0</v>
      </c>
      <c r="FE132" s="24">
        <f t="shared" si="635"/>
        <v>0</v>
      </c>
      <c r="FF132" s="24">
        <f t="shared" si="636"/>
        <v>0</v>
      </c>
      <c r="FG132" s="24">
        <f t="shared" si="637"/>
        <v>0</v>
      </c>
      <c r="FH132" s="24">
        <f t="shared" si="638"/>
        <v>0</v>
      </c>
      <c r="FI132" s="24">
        <f t="shared" si="639"/>
        <v>0</v>
      </c>
      <c r="FJ132" s="24">
        <f t="shared" si="640"/>
        <v>0</v>
      </c>
      <c r="FK132" s="24">
        <f t="shared" si="641"/>
        <v>0</v>
      </c>
      <c r="FL132" s="24">
        <f t="shared" si="642"/>
        <v>0</v>
      </c>
      <c r="FM132" s="24">
        <f t="shared" si="643"/>
        <v>0</v>
      </c>
      <c r="FN132" s="24">
        <f t="shared" si="644"/>
        <v>0</v>
      </c>
      <c r="FO132" s="19">
        <f t="shared" si="645"/>
        <v>0</v>
      </c>
      <c r="FP132" s="907">
        <f t="shared" si="646"/>
        <v>0</v>
      </c>
      <c r="FQ132" s="41"/>
      <c r="FR132" s="709">
        <f>COUNTIF(beosztás!$IR134:$JU134,"DE")*8</f>
        <v>0</v>
      </c>
      <c r="FS132" s="710">
        <f>COUNTIF(beosztás!$IR134:$JU134,"DU")*8</f>
        <v>0</v>
      </c>
      <c r="FT132" s="710">
        <f>COUNTIF(beosztás!$IR134:$JU134,"ÉJ")*8</f>
        <v>0</v>
      </c>
      <c r="FU132" s="710">
        <f>COUNTIF(beosztás!$IR134:$JU134,"N")*12</f>
        <v>0</v>
      </c>
      <c r="FV132" s="710">
        <f>COUNTIF(beosztás!$IR134:$JU134,"é")*12</f>
        <v>0</v>
      </c>
      <c r="FW132" s="710">
        <f>SUM(beosztás!$IR134:$JU134)</f>
        <v>0</v>
      </c>
      <c r="FX132" s="710">
        <f>COUNTIF(beosztás!$IR134:$JU134,"FÜ")*8</f>
        <v>0</v>
      </c>
      <c r="FY132" s="897">
        <f>(COUNTIF(beosztás!$IR134:$JU134,"SN")*12)+(COUNTIF(beosztás!$IR134:$JU134,"SDE")*8)+(COUNTIF(beosztás!$IR134:$JU134,"SDU")*8)+(COUNTIF(beosztás!$IR134:$JU134,"SÉ")*12)+(COUNTIF(beosztás!$IR134:$JU134,"SÉJ")*8)+(COUNTIF(beosztás!$IR134:$JU134,"S1")*1)+(COUNTIF(beosztás!$IR134:$JU134,"S2")*2)+(COUNTIF(beosztás!$IR134:$JU134,"S3")*3)+(COUNTIF(beosztás!$IR134:$JU134,"S4")*4)+(COUNTIF(beosztás!$IR134:$JU134,"S5")*5)+(COUNTIF(beosztás!$IR134:$JU134,"S6")*6)+(COUNTIF(beosztás!$IR134:$JU134,"S7")*7)+(COUNTIF(beosztás!$IR134:$JU134,"S8")*8)+(COUNTIF(beosztás!$IR134:$JU134,"S9")*9)+(COUNTIF(beosztás!$IR134:$JU134,"S10")*10)+(COUNTIF(beosztás!$IR134:$JU134,"S11")*11)+(COUNTIF(beosztás!$IR134:$JU134,"S12")*12)</f>
        <v>0</v>
      </c>
      <c r="FZ132" s="710">
        <f>COUNTIF(beosztás!$IR134:$JU134,"BN")*12+COUNTIF(beosztás!$IR134:$JU134,"BÉ")*12+COUNTIF(beosztás!$IR134:$JU134,"BDE")*8+COUNTIF(beosztás!$IR134:$JU134,"BDU")*8+COUNTIF(beosztás!$IR134:$JU134,"BÉJ")*8+COUNTIF(beosztás!$IR134:$JU134,"B1")*1+COUNTIF(beosztás!$IR134:$JU134,"B2")*2+COUNTIF(beosztás!$IR134:$JU134,"B3")*3+COUNTIF(beosztás!$IR134:$JU134,"B5")*5+COUNTIF(beosztás!$IR134:$JU134,"B6")*6+COUNTIF(beosztás!$IR134:$JU134,"B7")*7+COUNTIF(beosztás!$IR134:$JU134,"B8")*8+COUNTIF(beosztás!$IR134:$JU134,"B9")*9+COUNTIF(beosztás!$IR134:$JU134,"B10")*10+COUNTIF(beosztás!$IR134:$JU134,"B11")*11+COUNTIF(beosztás!$IR134:$JU134,"B12")*12+COUNTIF(beosztás!$IR134:$JU134,"BP")*0</f>
        <v>0</v>
      </c>
      <c r="GA132" s="24">
        <f t="shared" si="647"/>
        <v>0</v>
      </c>
      <c r="GB132" s="710">
        <f>IF(C132="",0,alapadatok!$AN$10)</f>
        <v>0</v>
      </c>
      <c r="GC132" s="19">
        <f t="shared" si="648"/>
        <v>0</v>
      </c>
      <c r="GD132" s="907">
        <f t="shared" si="649"/>
        <v>0</v>
      </c>
      <c r="GE132" s="42"/>
      <c r="GF132" s="709">
        <f>COUNTIF(beosztás!$JV134:$KZ134,"DE")*8</f>
        <v>0</v>
      </c>
      <c r="GG132" s="710">
        <f>COUNTIF(beosztás!$JV134:$KZ134,"DU")*8</f>
        <v>0</v>
      </c>
      <c r="GH132" s="710">
        <f>COUNTIF(beosztás!$JV134:$KZ134,"ÉJ")*8</f>
        <v>0</v>
      </c>
      <c r="GI132" s="710">
        <f>COUNTIF(beosztás!$JV134:$KZ134,"N")*12</f>
        <v>0</v>
      </c>
      <c r="GJ132" s="710">
        <f>COUNTIF(beosztás!$JV134:$KZ134,"É")*12</f>
        <v>0</v>
      </c>
      <c r="GK132" s="710">
        <f>SUM(beosztás!$JV134:$KZ134)</f>
        <v>0</v>
      </c>
      <c r="GL132" s="897">
        <f>(COUNTIF(beosztás!$JV134:$KZ134,"SN")*12)+(COUNTIF(beosztás!$JV134:$KZ134,"SDE")*8)+(COUNTIF(beosztás!$JV134:$KZ134,"SDU")*8)+(COUNTIF(beosztás!$JV134:$KZ134,"SÉ")*12)+(COUNTIF(beosztás!$JV134:$KZ134,"SÉJ")*8)+(COUNTIF(beosztás!$JV134:$KZ134,"S1")*1)+(COUNTIF(beosztás!$JV134:$KZ134,"S2")*2)+(COUNTIF(beosztás!$JV134:$KZ134,"S3")*3)+(COUNTIF(beosztás!$JV134:$KZ134,"S4")*4)+(COUNTIF(beosztás!$JV134:$KZ134,"S5")*5)+(COUNTIF(beosztás!$JV134:$KZ134,"S6")*6)+(COUNTIF(beosztás!$JV134:$KZ134,"S7")*7)+(COUNTIF(beosztás!$JV134:$KZ134,"S8")*8)+(COUNTIF(beosztás!$JV134:$KZ134,"S9")*9)+(COUNTIF(beosztás!$JV134:$KZ134,"S10")*10)+(COUNTIF(beosztás!$JV134:$KZ134,"S11")*11)+(COUNTIF(beosztás!$JV134:$KZ134,"S12")*12)</f>
        <v>0</v>
      </c>
      <c r="GM132" s="710">
        <f>COUNTIF(beosztás!$JV134:$KZ134,"FÜ")*8</f>
        <v>0</v>
      </c>
      <c r="GN132" s="710">
        <f>COUNTIF(beosztás!$JV134:$KZ134,"BN")*12+COUNTIF(beosztás!$JV134:$KZ134,"BÉ")*12+COUNTIF(beosztás!$JV134:$KZ134,"BDE")*8+COUNTIF(beosztás!$JV134:$KZ134,"BDU")*8+COUNTIF(beosztás!$JV134:$KZ134,"BÉJ")*8+COUNTIF(beosztás!$JV134:$KZ134,"B1")*1+COUNTIF(beosztás!$JV134:$KZ134,"B2")*2+COUNTIF(beosztás!$JV134:$KZ134,"B3")*3+COUNTIF(beosztás!$JV134:$KZ134,"B5")*5+COUNTIF(beosztás!$JV134:$KZ134,"B6")*6+COUNTIF(beosztás!$JV134:$KZ134,"B7")*7+COUNTIF(beosztás!$JV134:$KZ134,"B8")*8+COUNTIF(beosztás!$JV134:$KZ134,"B9")*9+COUNTIF(beosztás!$JV134:$KZ134,"B10")*10+COUNTIF(beosztás!$JV134:$KZ134,"B11")*11+COUNTIF(beosztás!$JV134:$KZ134,"B12")*12+COUNTIF(beosztás!$JV134:$KZ134,"BP")*0</f>
        <v>0</v>
      </c>
      <c r="GO132" s="24">
        <f t="shared" si="650"/>
        <v>0</v>
      </c>
      <c r="GP132" s="710">
        <f>IF(C132="",0,alapadatok!$AN$11)</f>
        <v>0</v>
      </c>
      <c r="GQ132" s="19">
        <f t="shared" si="651"/>
        <v>0</v>
      </c>
      <c r="GR132" s="907">
        <f t="shared" si="652"/>
        <v>0</v>
      </c>
      <c r="GS132" s="42"/>
      <c r="GT132" s="25">
        <f t="shared" si="653"/>
        <v>0</v>
      </c>
      <c r="GU132" s="24">
        <f t="shared" si="654"/>
        <v>0</v>
      </c>
      <c r="GV132" s="24">
        <f t="shared" si="655"/>
        <v>0</v>
      </c>
      <c r="GW132" s="24">
        <f t="shared" si="656"/>
        <v>0</v>
      </c>
      <c r="GX132" s="24">
        <f t="shared" si="657"/>
        <v>0</v>
      </c>
      <c r="GY132" s="24">
        <f t="shared" si="658"/>
        <v>0</v>
      </c>
      <c r="GZ132" s="24">
        <f t="shared" si="659"/>
        <v>0</v>
      </c>
      <c r="HA132" s="24">
        <f t="shared" si="660"/>
        <v>0</v>
      </c>
      <c r="HB132" s="24">
        <f t="shared" si="661"/>
        <v>0</v>
      </c>
      <c r="HC132" s="24">
        <f t="shared" si="662"/>
        <v>0</v>
      </c>
      <c r="HD132" s="24">
        <f t="shared" si="663"/>
        <v>0</v>
      </c>
      <c r="HE132" s="19">
        <f t="shared" si="664"/>
        <v>0</v>
      </c>
      <c r="HF132" s="907">
        <f t="shared" si="665"/>
        <v>0</v>
      </c>
      <c r="HG132" s="41"/>
      <c r="HH132" s="709">
        <f>COUNTIF(beosztás!$LA134:$MD134,"DE")*8</f>
        <v>0</v>
      </c>
      <c r="HI132" s="710">
        <f>COUNTIF(beosztás!$LA134:$MD134,"DU")*8</f>
        <v>0</v>
      </c>
      <c r="HJ132" s="710">
        <f>COUNTIF(beosztás!$LA134:$MD134,"ÉJ")*8</f>
        <v>0</v>
      </c>
      <c r="HK132" s="710">
        <f>COUNTIF(beosztás!$LA134:$MD134,"N")*12</f>
        <v>0</v>
      </c>
      <c r="HL132" s="710">
        <f>COUNTIF(beosztás!$LA134:$MD134,"é")*12</f>
        <v>0</v>
      </c>
      <c r="HM132" s="710">
        <f>SUM(beosztás!$LA134:$MD134)</f>
        <v>0</v>
      </c>
      <c r="HN132" s="710">
        <f>COUNTIF(beosztás!$LA134:$MD134,"FÜ")*8</f>
        <v>0</v>
      </c>
      <c r="HO132" s="897">
        <f>(COUNTIF(beosztás!$LA134:$MD134,"SN")*12)+(COUNTIF(beosztás!$LA134:$MD134,"SDE")*8)+(COUNTIF(beosztás!$LA134:$MD134,"SDU")*8)+(COUNTIF(beosztás!$LA134:$MD134,"SÉ")*12)+(COUNTIF(beosztás!$LA134:$MD134,"SÉJ")*8)+(COUNTIF(beosztás!$LA134:$MD134,"S1")*1)+(COUNTIF(beosztás!$LA134:$MD134,"S2")*2)+(COUNTIF(beosztás!$LA134:$MD134,"S3")*3)+(COUNTIF(beosztás!$LA134:$MD134,"S4")*4)+(COUNTIF(beosztás!$LA134:$MD134,"S5")*5)+(COUNTIF(beosztás!$LA134:$MD134,"S6")*6)+(COUNTIF(beosztás!$LA134:$MD134,"S7")*7)+(COUNTIF(beosztás!$LA134:$MD134,"S8")*8)+(COUNTIF(beosztás!$LA134:$MD134,"S9")*9)+(COUNTIF(beosztás!$LA134:$MD134,"S10")*10)+(COUNTIF(beosztás!$LA134:$MD134,"S11")*11)+(COUNTIF(beosztás!$LA134:$MD134,"S12")*12)</f>
        <v>0</v>
      </c>
      <c r="HP132" s="710">
        <f>COUNTIF(beosztás!$LA134:$MD134,"BN")*12+COUNTIF(beosztás!$LA134:$MD134,"BÉ")*12+COUNTIF(beosztás!$LA134:$MD134,"BDE")*8+COUNTIF(beosztás!$LA134:$MD134,"BDU")*8+COUNTIF(beosztás!$LA134:$MD134,"BÉJ")*8+COUNTIF(beosztás!$LA134:$MD134,"B1")*1+COUNTIF(beosztás!$LA134:$MD134,"B2")*2+COUNTIF(beosztás!$LA134:$MD134,"B3")*3+COUNTIF(beosztás!$KZ134:$MC134,"B5")*5+COUNTIF(beosztás!$KZ134:$MC134,"B6")*6+COUNTIF(beosztás!$KZ134:$MC134,"B7")*7+COUNTIF(beosztás!$KZ134:$MC134,"B8")*8+COUNTIF(beosztás!$LA134:$MD134,"B9")*9+COUNTIF(beosztás!$LA134:$MD134,"B10")*10+COUNTIF(beosztás!$LA134:$MD134,"B11")*11+COUNTIF(beosztás!$LA134:$MD134,"B12")*12+COUNTIF(beosztás!$LA134:$MD134,"BP")*0</f>
        <v>0</v>
      </c>
      <c r="HQ132" s="24">
        <f t="shared" si="666"/>
        <v>0</v>
      </c>
      <c r="HR132" s="710">
        <f>IF(C132="",0,alapadatok!$AN$12)</f>
        <v>0</v>
      </c>
      <c r="HS132" s="19">
        <f t="shared" si="667"/>
        <v>0</v>
      </c>
      <c r="HT132" s="907">
        <f t="shared" si="668"/>
        <v>0</v>
      </c>
      <c r="HU132" s="42"/>
      <c r="HV132" s="709">
        <f>COUNTIF(beosztás!$ME134:$NI134,"DE")*8</f>
        <v>0</v>
      </c>
      <c r="HW132" s="710">
        <f>COUNTIF(beosztás!$ME134:$NI134,"DU")*8</f>
        <v>0</v>
      </c>
      <c r="HX132" s="710">
        <f>COUNTIF(beosztás!$ME134:$NI134,"ÉJ")*8</f>
        <v>0</v>
      </c>
      <c r="HY132" s="710">
        <f>COUNTIF(beosztás!$ME134:$NI134,"N")*12</f>
        <v>0</v>
      </c>
      <c r="HZ132" s="710">
        <f>COUNTIF(beosztás!$ME134:$NI134,"É")*12</f>
        <v>0</v>
      </c>
      <c r="IA132" s="710">
        <f>SUM(beosztás!$ME134:$NI134)</f>
        <v>0</v>
      </c>
      <c r="IB132" s="710">
        <f>(COUNTIF(beosztás!$ME134:$NI134,"SN")*12)+(COUNTIF(beosztás!$ME134:$NI134,"SDE")*8)+(COUNTIF(beosztás!$ME134:$NI134,"SDU")*8)+(COUNTIF(beosztás!$ME134:$NI134,"SÉ")*12)+(COUNTIF(beosztás!$ME134:$NI134,"SÉJ")*8)+(COUNTIF(beosztás!$ME134:$NI134,"S1")*1)+(COUNTIF(beosztás!$ME134:$NI134,"S2")*2)+(COUNTIF(beosztás!$ME134:$NI134,"S3")*3)+(COUNTIF(beosztás!$ME134:$NI134,"S4")*4)+(COUNTIF(beosztás!$ME134:$NI134,"S5")*5)+(COUNTIF(beosztás!$ME134:$NI134,"S6")*6)+(COUNTIF(beosztás!$ME134:$NI134,"S7")*7)+(COUNTIF(beosztás!$ME134:$NI134,"S8")*8)+(COUNTIF(beosztás!$ME134:$NI134,"S9")*9)+(COUNTIF(beosztás!$ME134:$NI134,"S10")*10)+(COUNTIF(beosztás!$ME134:$NI134,"S11")*11)+(COUNTIF(beosztás!$ME134:$NI134,"S12")*12)</f>
        <v>0</v>
      </c>
      <c r="IC132" s="710">
        <f>COUNTIF(beosztás!$ME134:$NI134,"FÜ")*8</f>
        <v>0</v>
      </c>
      <c r="ID132" s="710">
        <f>COUNTIF(beosztás!$ME134:$NI134,"BN")*12+COUNTIF(beosztás!$ME134:$NI134,"BÉ")*12+COUNTIF(beosztás!$ME134:$NI134,"BDE")*8+COUNTIF(beosztás!$ME134:$NI134,"BDU")*8+COUNTIF(beosztás!$ME134:$NI134,"BÉJ")*8+COUNTIF(beosztás!$ME134:$NI134,"B1")*1+COUNTIF(beosztás!$ME134:$NI134,"B2")*2+COUNTIF(beosztás!$ME134:$NI134,"B3")*3+COUNTIF(beosztás!$ME134:$NI134,"B5")*5+COUNTIF(beosztás!$ME134:$NI134,"B6")*6+COUNTIF(beosztás!$ME134:$NI134,"B7")*7+COUNTIF(beosztás!$ME134:$NI134,"B8")*8+COUNTIF(beosztás!$ME134:$NI134,"B9")*9+COUNTIF(beosztás!$ME134:$NI134,"B10")*10+COUNTIF(beosztás!$ME134:$NI134,"B11")*11+COUNTIF(beosztás!$ME134:$NI134,"B12")*12+COUNTIF(beosztás!$ME134:$NI134,"BP")*0</f>
        <v>0</v>
      </c>
      <c r="IE132" s="24">
        <f t="shared" si="669"/>
        <v>0</v>
      </c>
      <c r="IF132" s="710">
        <f>IF(C132="",0,alapadatok!$AN$13)</f>
        <v>0</v>
      </c>
      <c r="IG132" s="19">
        <f t="shared" si="670"/>
        <v>0</v>
      </c>
      <c r="IH132" s="741">
        <f t="shared" si="671"/>
        <v>0</v>
      </c>
      <c r="II132" s="42"/>
      <c r="IJ132" s="25">
        <f t="shared" si="672"/>
        <v>0</v>
      </c>
      <c r="IK132" s="24">
        <f t="shared" si="673"/>
        <v>0</v>
      </c>
      <c r="IL132" s="24">
        <f t="shared" si="674"/>
        <v>0</v>
      </c>
      <c r="IM132" s="24">
        <f t="shared" si="675"/>
        <v>0</v>
      </c>
      <c r="IN132" s="24">
        <f t="shared" si="676"/>
        <v>0</v>
      </c>
      <c r="IO132" s="24">
        <f t="shared" si="677"/>
        <v>0</v>
      </c>
      <c r="IP132" s="24">
        <f t="shared" si="678"/>
        <v>0</v>
      </c>
      <c r="IQ132" s="24">
        <f t="shared" si="679"/>
        <v>0</v>
      </c>
      <c r="IR132" s="24">
        <f t="shared" si="680"/>
        <v>0</v>
      </c>
      <c r="IS132" s="24">
        <f t="shared" si="681"/>
        <v>0</v>
      </c>
      <c r="IT132" s="24">
        <f t="shared" si="682"/>
        <v>0</v>
      </c>
      <c r="IU132" s="19">
        <f t="shared" si="683"/>
        <v>0</v>
      </c>
      <c r="IV132" s="907">
        <f t="shared" si="684"/>
        <v>0</v>
      </c>
      <c r="IW132" s="43"/>
      <c r="JF132" s="21"/>
      <c r="JG132" s="21"/>
    </row>
    <row r="133" spans="1:267" ht="15.75" hidden="1" thickBot="1" x14ac:dyDescent="0.3">
      <c r="A133" s="66">
        <f>IF(beosztás!A135=0,"",beosztás!A135)</f>
        <v>20</v>
      </c>
      <c r="B133" s="63" t="str">
        <f>IF(beosztás!B135=0,"",beosztás!B135)</f>
        <v/>
      </c>
      <c r="C133" s="64" t="str">
        <f>IF(beosztás!C135=0,"",beosztás!C135)</f>
        <v/>
      </c>
      <c r="D133" s="65" t="str">
        <f>IF(beosztás!D135=0,"",beosztás!D135)</f>
        <v/>
      </c>
      <c r="E133" s="18"/>
      <c r="F133" s="709">
        <f>COUNTIF(beosztás!$I135:$AM135,"DE")*8</f>
        <v>0</v>
      </c>
      <c r="G133" s="710">
        <f>COUNTIF(beosztás!$I135:$AM135,"DU")*8</f>
        <v>0</v>
      </c>
      <c r="H133" s="710">
        <f>COUNTIF(beosztás!$I135:$AM135,"ÉJ")*8</f>
        <v>0</v>
      </c>
      <c r="I133" s="710">
        <f>COUNTIF(beosztás!$I135:$AM135,"N")*12</f>
        <v>0</v>
      </c>
      <c r="J133" s="710">
        <f>COUNTIF(beosztás!$I135:$AM135,"é")*12</f>
        <v>0</v>
      </c>
      <c r="K133" s="710">
        <f>SUM(beosztás!$I135:$AM135)</f>
        <v>0</v>
      </c>
      <c r="L133" s="710">
        <f>COUNTIF(beosztás!$I135:$AM135,"FÜ")*8</f>
        <v>0</v>
      </c>
      <c r="M133" s="710">
        <f>(COUNTIF(beosztás!$I135:$AM135,"SN")*12)+(COUNTIF(beosztás!$I135:$AM135,"SDE")*8)+(COUNTIF(beosztás!$I135:$AM135,"SDU")*8)+(COUNTIF(beosztás!$I135:$AM135,"S1")*1)+(COUNTIF(beosztás!$I135:$AM135,"S2")*2)+(COUNTIF(beosztás!$I135:$AM135,"S3")*3)+(COUNTIF(beosztás!$I135:$AM135,"S4")*4)+(COUNTIF(beosztás!$I135:$AM135,"S5")*5)+(COUNTIF(beosztás!$I135:$AM135,"S6")*6)+(COUNTIF(beosztás!$I135:$AM135,"S7")*7)+(COUNTIF(beosztás!$I135:$AM135,"S8")*8)+(COUNTIF(beosztás!$I135:$AM135,"S9")*9)+(COUNTIF(beosztás!$I135:$AM135,"S10")*10)+(COUNTIF(beosztás!$I135:$AM135,"S11")*11)+(COUNTIF(beosztás!$I135:$AM135,"S12")*12)+(COUNTIF(beosztás!$I135:$AM135,"SÉ")*12)+(COUNTIF(beosztás!$I135:$AM135,"SÉJ")*8)</f>
        <v>0</v>
      </c>
      <c r="N133" s="710">
        <f>COUNTIF(beosztás!$I135:$AM135,"BN")*12+COUNTIF(beosztás!$I135:$AM135,"BÉ")*12+COUNTIF(beosztás!$I135:$AM135,"BDE")*8+COUNTIF(beosztás!$I135:$AM135,"BDU")*8+COUNTIF(beosztás!$I135:$AM135,"BÉJ")*8+COUNTIF(beosztás!$I135:$AM135,"B1")*1+COUNTIF(beosztás!$I135:$AM135,"B2")*2+COUNTIF(beosztás!$I135:$AM135,"B3")*3+COUNTIF(beosztás!$I135:$AM135,"B5")*5+COUNTIF(beosztás!$I135:$AM135,"B6")*6+COUNTIF(beosztás!$I135:$AM135,"B7")*7+COUNTIF(beosztás!$I135:$AM135,"B8")*8+COUNTIF(beosztás!$I135:$AM135,"B9")*9+COUNTIF(beosztás!$I135:$AM135,"B10")*10+COUNTIF(beosztás!$I135:$AM135,"B11")*11+COUNTIF(beosztás!$I135:$AM135,"B12")*12+COUNTIF(beosztás!$I135:$AM135,"BP")*0</f>
        <v>0</v>
      </c>
      <c r="O133" s="24">
        <f t="shared" si="576"/>
        <v>0</v>
      </c>
      <c r="P133" s="710">
        <f>IF(C133="",0,alapadatok!$AN$2)</f>
        <v>0</v>
      </c>
      <c r="Q133" s="19">
        <f t="shared" si="577"/>
        <v>0</v>
      </c>
      <c r="R133" s="741">
        <f t="shared" si="578"/>
        <v>0</v>
      </c>
      <c r="S133" s="40"/>
      <c r="T133" s="709">
        <f>COUNTIF(beosztás!$AN135:$BO135,"DE")*8</f>
        <v>0</v>
      </c>
      <c r="U133" s="710">
        <f>COUNTIF(beosztás!$AN135:$BO135,"DU")*8</f>
        <v>0</v>
      </c>
      <c r="V133" s="710">
        <f>COUNTIF(beosztás!$AN135:$BO135,"ÉJ")*8</f>
        <v>0</v>
      </c>
      <c r="W133" s="710">
        <f>COUNTIF(beosztás!$AN135:$BO135,"N")*12</f>
        <v>0</v>
      </c>
      <c r="X133" s="710">
        <f>COUNTIF(beosztás!$AN135:$BO135,"É")*12</f>
        <v>0</v>
      </c>
      <c r="Y133" s="710">
        <f>SUM(beosztás!$AN135:$BO135)</f>
        <v>0</v>
      </c>
      <c r="Z133" s="710">
        <f>(COUNTIF(beosztás!$AN135:$BO135,"SN")*12)+(COUNTIF(beosztás!$AN135:$BO135,"SDE")*8)+(COUNTIF(beosztás!$AN135:$BO135,"SDU")*8)+(COUNTIF(beosztás!$AN135:$BO135,"SÉ")*12)+(COUNTIF(beosztás!$AN135:$BO135,"SÉJ")*8)+(COUNTIF(beosztás!$AN135:$BO135,"S1")*1)+(COUNTIF(beosztás!$AN135:$BO135,"S2")*2)+(COUNTIF(beosztás!$AN135:$BO135,"S3")*3)+(COUNTIF(beosztás!$AN135:$BO135,"S4")*4)+(COUNTIF(beosztás!$AN135:$BO135,"S5")*5)+(COUNTIF(beosztás!$AN135:$BO135,"S6")*6)+(COUNTIF(beosztás!$AN135:$BO135,"S7")*7)+(COUNTIF(beosztás!$AN135:$BO135,"S8")*8)+(COUNTIF(beosztás!$AN135:$BO135,"S9")*9)+(COUNTIF(beosztás!$AN135:$BO135,"S10")*10)+(COUNTIF(beosztás!$AN135:$BO135,"S11")*11)+(COUNTIF(beosztás!$AN135:$BO135,"S12")*12)</f>
        <v>0</v>
      </c>
      <c r="AA133" s="710">
        <f>COUNTIF(beosztás!$AN135:$BO135,"FÜ")*8</f>
        <v>0</v>
      </c>
      <c r="AB133" s="710">
        <f>COUNTIF(beosztás!$AN135:$BO135,"BN")*12+COUNTIF(beosztás!$AN135:$BO135,"BÉ")*12+COUNTIF(beosztás!$AN135:$BO135,"BDE")*8+COUNTIF(beosztás!$AN135:$BO135,"BDU")*8+COUNTIF(beosztás!$AN135:$BO135,"BÉJ")*8+COUNTIF(beosztás!$AN135:$BO135,"B1")*1+COUNTIF(beosztás!$AN135:$BO135,"B2")*2+COUNTIF(beosztás!$AN135:$BO135,"B3")*3+COUNTIF(beosztás!$AN135:$BO135,"B5")*5+COUNTIF(beosztás!$AN135:$BO135,"B6")*6+COUNTIF(beosztás!$AN135:$BO135,"B7")*7+COUNTIF(beosztás!$AN135:$BO135,"B8")*8+COUNTIF(beosztás!$AN135:$BO135,"B9")*9+COUNTIF(beosztás!$AN135:$BO135,"B10")*10+COUNTIF(beosztás!$AN135:$BO135,"B11")*11+COUNTIF(beosztás!$AN135:$BO135,"B12")*12+COUNTIF(beosztás!$AN135:$BO135,"BP")*0</f>
        <v>0</v>
      </c>
      <c r="AC133" s="24">
        <f t="shared" si="579"/>
        <v>0</v>
      </c>
      <c r="AD133" s="710">
        <f>IF(C133="",0,alapadatok!$AN$3)</f>
        <v>0</v>
      </c>
      <c r="AE133" s="19">
        <f t="shared" si="421"/>
        <v>0</v>
      </c>
      <c r="AF133" s="741">
        <f t="shared" si="580"/>
        <v>0</v>
      </c>
      <c r="AG133" s="40"/>
      <c r="AH133" s="25">
        <f t="shared" si="581"/>
        <v>0</v>
      </c>
      <c r="AI133" s="24">
        <f t="shared" si="582"/>
        <v>0</v>
      </c>
      <c r="AJ133" s="24">
        <f t="shared" si="583"/>
        <v>0</v>
      </c>
      <c r="AK133" s="24">
        <f t="shared" si="584"/>
        <v>0</v>
      </c>
      <c r="AL133" s="24">
        <f t="shared" si="585"/>
        <v>0</v>
      </c>
      <c r="AM133" s="24">
        <f t="shared" si="586"/>
        <v>0</v>
      </c>
      <c r="AN133" s="24">
        <f t="shared" si="587"/>
        <v>0</v>
      </c>
      <c r="AO133" s="24">
        <f t="shared" si="588"/>
        <v>0</v>
      </c>
      <c r="AP133" s="24">
        <f t="shared" si="431"/>
        <v>0</v>
      </c>
      <c r="AQ133" s="24">
        <f t="shared" si="432"/>
        <v>0</v>
      </c>
      <c r="AR133" s="24">
        <f t="shared" si="433"/>
        <v>0</v>
      </c>
      <c r="AS133" s="19">
        <f t="shared" si="434"/>
        <v>0</v>
      </c>
      <c r="AT133" s="741">
        <f t="shared" si="589"/>
        <v>0</v>
      </c>
      <c r="AU133" s="41"/>
      <c r="AV133" s="709">
        <f>COUNTIF(beosztás!$BP135:$CT135,"DE")*8</f>
        <v>0</v>
      </c>
      <c r="AW133" s="710">
        <f>COUNTIF(beosztás!$BP135:$CT135,"DU")*8</f>
        <v>0</v>
      </c>
      <c r="AX133" s="710">
        <f>COUNTIF(beosztás!$BP135:$CT135,"ÉJ")*8</f>
        <v>0</v>
      </c>
      <c r="AY133" s="710">
        <f>COUNTIF(beosztás!$BP135:$CT135,"N")*12</f>
        <v>0</v>
      </c>
      <c r="AZ133" s="710">
        <f>COUNTIF(beosztás!$BP135:$CT135,"é")*12</f>
        <v>0</v>
      </c>
      <c r="BA133" s="710">
        <f>SUM(beosztás!$BP135:$CT135)</f>
        <v>0</v>
      </c>
      <c r="BB133" s="710">
        <f>COUNTIF(beosztás!$BP135:$CT135,"FÜ")*8</f>
        <v>0</v>
      </c>
      <c r="BC133" s="897">
        <f>(COUNTIF(beosztás!$BP135:$CT135,"SN")*12)+(COUNTIF(beosztás!$BP135:$CT135,"SDE")*8)+(COUNTIF(beosztás!$BP135:$CT135,"SDU")*8)+(COUNTIF(beosztás!$BP135:$CT135,"SÉ")*12)+(COUNTIF(beosztás!$BP135:$CT135,"SÉJ")*8)+(COUNTIF(beosztás!$BP135:$CT135,"S1")*1)+(COUNTIF(beosztás!$BP135:$CT135,"S2")*2)+(COUNTIF(beosztás!$BP135:$CT135,"S3")*3)+(COUNTIF(beosztás!$BP135:$CT135,"S4")*4)+(COUNTIF(beosztás!$BP135:$CT135,"S5")*5)+(COUNTIF(beosztás!$BP135:$CT135,"S6")*6)+(COUNTIF(beosztás!$BP135:$CT135,"S7")*7)+(COUNTIF(beosztás!$BP135:$CT135,"S8")*8)+(COUNTIF(beosztás!$BP135:$CT135,"S9")*9)+(COUNTIF(beosztás!$BP135:$CT135,"S10")*10)+(COUNTIF(beosztás!$BP135:$CT135,"S11")*11)+(COUNTIF(beosztás!$BP135:$CT135,"S12")*12)</f>
        <v>0</v>
      </c>
      <c r="BD133" s="710">
        <f>COUNTIF(beosztás!$BP135:$CT135,"BN")*12+COUNTIF(beosztás!$BP135:$CT135,"BÉ")*12+COUNTIF(beosztás!$BP135:$CT135,"BDE")*8+COUNTIF(beosztás!$BP135:$CT135,"BDU")*8+COUNTIF(beosztás!$BP135:$CT135,"BÉJ")*8+COUNTIF(beosztás!$BP135:$CT135,"B1")*1+COUNTIF(beosztás!$BP135:$CT135,"B2")*2+COUNTIF(beosztás!$BP135:$CT135,"B3")*3+COUNTIF(beosztás!$BP135:$CT135,"B5")*5+COUNTIF(beosztás!$BP135:$CT135,"B6")*6+COUNTIF(beosztás!$BP135:$CT135,"B7")*7+COUNTIF(beosztás!$BP135:$CT135,"B8")*8+COUNTIF(beosztás!$BP135:$CT135,"B9")*9+COUNTIF(beosztás!$BP135:$CT135,"B10")*10+COUNTIF(beosztás!$BP135:$CT135,"B11")*11+COUNTIF(beosztás!$BP135:$CT135,"B12")*12+COUNTIF(beosztás!$BP135:$CT135,"BP")*0</f>
        <v>0</v>
      </c>
      <c r="BE133" s="24">
        <f t="shared" si="590"/>
        <v>0</v>
      </c>
      <c r="BF133" s="710">
        <f>IF(C133="",0,alapadatok!$AN$4)</f>
        <v>0</v>
      </c>
      <c r="BG133" s="19">
        <f t="shared" si="591"/>
        <v>0</v>
      </c>
      <c r="BH133" s="741">
        <f t="shared" si="592"/>
        <v>0</v>
      </c>
      <c r="BI133" s="40"/>
      <c r="BJ133" s="709">
        <f>COUNTIF(beosztás!$CU135:$DX135,"DE")*8</f>
        <v>0</v>
      </c>
      <c r="BK133" s="710">
        <f>COUNTIF(beosztás!$CU135:$DX135,"DU")*8</f>
        <v>0</v>
      </c>
      <c r="BL133" s="710">
        <f>COUNTIF(beosztás!$CU135:$DX135,"ÉJ")*8</f>
        <v>0</v>
      </c>
      <c r="BM133" s="710">
        <f>COUNTIF(beosztás!$CU135:$DX135,"N")*12</f>
        <v>0</v>
      </c>
      <c r="BN133" s="710">
        <f>COUNTIF(beosztás!$CU135:$DX135,"É")*12</f>
        <v>0</v>
      </c>
      <c r="BO133" s="710">
        <f>SUM(beosztás!$CU135:$DX135)</f>
        <v>0</v>
      </c>
      <c r="BP133" s="897">
        <f>(COUNTIF(beosztás!$CU135:$DX135,"SN")*12)+(COUNTIF(beosztás!$CU135:$DX135,"SDE")*8)+(COUNTIF(beosztás!$CU135:$DX135,"SDU")*8)+(COUNTIF(beosztás!$CU135:$DX135,"SÉ")*12)+(COUNTIF(beosztás!$CU135:$DX135,"SÉJ")*8)+(COUNTIF(beosztás!$CU135:$DX135,"S1")*1)+(COUNTIF(beosztás!$CU135:$DX135,"S2")*2)+(COUNTIF(beosztás!$CU135:$DX135,"S3")*3)+(COUNTIF(beosztás!$CU135:$DX135,"S4")*4)+(COUNTIF(beosztás!$CU135:$DX135,"S5")*5)+(COUNTIF(beosztás!$CU135:$DX135,"S6")*6)+(COUNTIF(beosztás!$CU135:$DX135,"S7")*7)+(COUNTIF(beosztás!$CU135:$DX135,"S8")*8)+(COUNTIF(beosztás!$CU135:$DX135,"S9")*9)+(COUNTIF(beosztás!$CU135:$DX135,"S10")*10)+(COUNTIF(beosztás!$CU135:$DX135,"S11")*11)+(COUNTIF(beosztás!$CU135:$DX135,"S12")*12)</f>
        <v>0</v>
      </c>
      <c r="BQ133" s="710">
        <f>COUNTIF(beosztás!$CU135:$DX135,"FÜ")*8</f>
        <v>0</v>
      </c>
      <c r="BR133" s="710">
        <f>COUNTIF(beosztás!$CU135:$DX135,"BN")*12+COUNTIF(beosztás!$CU135:$DX135,"BÉ")*12+COUNTIF(beosztás!$CU135:$DX135,"BDE")*8+COUNTIF(beosztás!$CU135:$DX135,"BDU")*8+COUNTIF(beosztás!$CU135:$DX135,"BÉJ")*8+COUNTIF(beosztás!$CU135:$DX135,"B1")*1+COUNTIF(beosztás!$CU135:$DX135,"B2")*2+COUNTIF(beosztás!$CU135:$DX135,"B3")*3+COUNTIF(beosztás!$CU135:$DX135,"B5")*5+COUNTIF(beosztás!$CU135:$DX135,"B6")*6+COUNTIF(beosztás!$CU135:$DX135,"B7")*7+COUNTIF(beosztás!$CU135:$DX135,"B8")*8+COUNTIF(beosztás!$CU135:$DX135,"B9")*9+COUNTIF(beosztás!$CU135:$DX135,"B10")*10+COUNTIF(beosztás!$CU135:$DX135,"B11")*11+COUNTIF(beosztás!$CU135:$DX135,"B12")*12+COUNTIF(beosztás!$CU135:$DX135,"BP")*0</f>
        <v>0</v>
      </c>
      <c r="BS133" s="24">
        <f t="shared" si="593"/>
        <v>0</v>
      </c>
      <c r="BT133" s="710">
        <f>IF(C133="",0,alapadatok!$AN$5)</f>
        <v>0</v>
      </c>
      <c r="BU133" s="19">
        <f t="shared" si="594"/>
        <v>0</v>
      </c>
      <c r="BV133" s="741">
        <f t="shared" si="595"/>
        <v>0</v>
      </c>
      <c r="BW133" s="40"/>
      <c r="BX133" s="25">
        <f t="shared" si="596"/>
        <v>0</v>
      </c>
      <c r="BY133" s="24">
        <f t="shared" si="597"/>
        <v>0</v>
      </c>
      <c r="BZ133" s="24">
        <f t="shared" si="598"/>
        <v>0</v>
      </c>
      <c r="CA133" s="24">
        <f t="shared" si="599"/>
        <v>0</v>
      </c>
      <c r="CB133" s="24">
        <f t="shared" si="600"/>
        <v>0</v>
      </c>
      <c r="CC133" s="24">
        <f t="shared" si="601"/>
        <v>0</v>
      </c>
      <c r="CD133" s="24">
        <f t="shared" si="602"/>
        <v>0</v>
      </c>
      <c r="CE133" s="24">
        <f t="shared" si="603"/>
        <v>0</v>
      </c>
      <c r="CF133" s="24">
        <f t="shared" si="604"/>
        <v>0</v>
      </c>
      <c r="CG133" s="24">
        <f t="shared" si="605"/>
        <v>0</v>
      </c>
      <c r="CH133" s="24">
        <f t="shared" si="606"/>
        <v>0</v>
      </c>
      <c r="CI133" s="19">
        <f t="shared" si="607"/>
        <v>0</v>
      </c>
      <c r="CJ133" s="741">
        <f t="shared" si="608"/>
        <v>0</v>
      </c>
      <c r="CK133" s="41"/>
      <c r="CL133" s="709">
        <f>COUNTIF(beosztás!$DY135:$FC135,"DE")*8</f>
        <v>0</v>
      </c>
      <c r="CM133" s="710">
        <f>COUNTIF(beosztás!$DY135:$FC135,"DU")*8</f>
        <v>0</v>
      </c>
      <c r="CN133" s="710">
        <f>COUNTIF(beosztás!$DY135:$FC135,"ÉJ")*8</f>
        <v>0</v>
      </c>
      <c r="CO133" s="710">
        <f>COUNTIF(beosztás!$DY135:$FC135,"N")*12</f>
        <v>0</v>
      </c>
      <c r="CP133" s="710">
        <f>COUNTIF(beosztás!$DY135:$FC135,"é")*12</f>
        <v>0</v>
      </c>
      <c r="CQ133" s="710">
        <f>SUM(beosztás!$DY135:$FC135)</f>
        <v>0</v>
      </c>
      <c r="CR133" s="710">
        <f>COUNTIF(beosztás!$DY135:$FC135,"FÜ")*8</f>
        <v>0</v>
      </c>
      <c r="CS133" s="897">
        <f>(COUNTIF(beosztás!$DY135:$FC135,"SN")*12)+(COUNTIF(beosztás!$DY135:$FC135,"SDE")*8)+(COUNTIF(beosztás!$DY135:$FC135,"SDU")*8)+(COUNTIF(beosztás!$DY135:$FC135,"SÉ")*12)+(COUNTIF(beosztás!$DY135:$FC135,"SÉJ")*8)+(COUNTIF(beosztás!$DY135:$FC135,"S1")*1)+(COUNTIF(beosztás!$DY135:$FC135,"S2")*2)+(COUNTIF(beosztás!$DY135:$FC135,"S3")*3)+(COUNTIF(beosztás!$DY135:$FC135,"S4")*4)+(COUNTIF(beosztás!$DY135:$FC135,"S5")*5)+(COUNTIF(beosztás!$DY135:$FC135,"S6")*6)+(COUNTIF(beosztás!$DY135:$FC135,"S7")*7)+(COUNTIF(beosztás!$DY135:$FC135,"S8")*8)+(COUNTIF(beosztás!$DY135:$FC135,"S9")*9)+(COUNTIF(beosztás!$DY135:$FC135,"S10")*10)+(COUNTIF(beosztás!$DY135:$FC135,"S11")*11)+(COUNTIF(beosztás!$DY135:$FC135,"S12")*12)</f>
        <v>0</v>
      </c>
      <c r="CT133" s="710">
        <f>COUNTIF(beosztás!$DY135:$FC135,"BN")*12+COUNTIF(beosztás!$DY135:$FC135,"BÉ")*12+COUNTIF(beosztás!$DY135:$FC135,"BDE")*8+COUNTIF(beosztás!$DY135:$FC135,"BDU")*8+COUNTIF(beosztás!$DY135:$FC135,"BÉJ")*8+COUNTIF(beosztás!$DY135:$FC135,"B1")*1+COUNTIF(beosztás!$DY135:$FC135,"B2")*2+COUNTIF(beosztás!$DY135:$FC135,"B3")*3+COUNTIF(beosztás!$DY135:$FC135,"B5")*5+COUNTIF(beosztás!$DY135:$FC135,"B6")*6+COUNTIF(beosztás!$DY135:$FC135,"B7")*7+COUNTIF(beosztás!$DY135:$FC135,"B8")*8+COUNTIF(beosztás!$DY135:$FC135,"B9")*9+COUNTIF(beosztás!$DY135:$FC135,"B10")*10+COUNTIF(beosztás!$DY135:$FC135,"B11")*11+COUNTIF(beosztás!$DY135:$FC135,"B12")*12+COUNTIF(beosztás!$DY135:$FC135,"BP")*0</f>
        <v>0</v>
      </c>
      <c r="CU133" s="24">
        <f t="shared" si="609"/>
        <v>0</v>
      </c>
      <c r="CV133" s="710">
        <f>IF(C133="",0,alapadatok!$AN$6)</f>
        <v>0</v>
      </c>
      <c r="CW133" s="19">
        <f t="shared" si="610"/>
        <v>0</v>
      </c>
      <c r="CX133" s="907">
        <f t="shared" si="611"/>
        <v>0</v>
      </c>
      <c r="CY133" s="40"/>
      <c r="CZ133" s="709">
        <f>COUNTIF(beosztás!$FD135:$GG135,"DE")*8</f>
        <v>0</v>
      </c>
      <c r="DA133" s="710">
        <f>COUNTIF(beosztás!$FD135:$GG135,"DU")*8</f>
        <v>0</v>
      </c>
      <c r="DB133" s="710">
        <f>COUNTIF(beosztás!$FD135:$GG135,"ÉJ")*8</f>
        <v>0</v>
      </c>
      <c r="DC133" s="710">
        <f>COUNTIF(beosztás!$FD135:$GG135,"N")*12</f>
        <v>0</v>
      </c>
      <c r="DD133" s="710">
        <f>COUNTIF(beosztás!$FD135:$GG135,"É")*12</f>
        <v>0</v>
      </c>
      <c r="DE133" s="710">
        <f>SUM(beosztás!$FD135:$GG135)</f>
        <v>0</v>
      </c>
      <c r="DF133" s="897">
        <f>(COUNTIF(beosztás!$FD135:$GG135,"SN")*12)+(COUNTIF(beosztás!$FD135:$GG135,"SDE")*8)+(COUNTIF(beosztás!$FD135:$GG135,"SDU")*8)+(COUNTIF(beosztás!$FD135:$GG135,"SÉ")*12)+(COUNTIF(beosztás!$FD135:$GG135,"SÉJ")*8)+(COUNTIF(beosztás!$FD135:$GG135,"S1")*1)+(COUNTIF(beosztás!$FD135:$GG135,"S2")*2)+(COUNTIF(beosztás!$FD135:$GG135,"S3")*3)+(COUNTIF(beosztás!$FD135:$GG135,"S4")*4)+(COUNTIF(beosztás!$FD135:$GG135,"S5")*5)+(COUNTIF(beosztás!$FD135:$GG135,"S6")*6)+(COUNTIF(beosztás!$FD135:$GG135,"S7")*7)+(COUNTIF(beosztás!$FD135:$GG135,"S8")*8)+(COUNTIF(beosztás!$FD135:$GG135,"S9")*9)+(COUNTIF(beosztás!$FD135:$GG135,"S10")*10)+(COUNTIF(beosztás!$FD135:$GG135,"S11")*11)+(COUNTIF(beosztás!$FD135:$GG135,"S12")*12)</f>
        <v>0</v>
      </c>
      <c r="DG133" s="710">
        <f>COUNTIF(beosztás!$FD135:$GG135,"FÜ")*8</f>
        <v>0</v>
      </c>
      <c r="DH133" s="710">
        <f>COUNTIF(beosztás!$FD135:$GG135,"BN")*12+COUNTIF(beosztás!$FD135:$GG135,"BÉ")*12+COUNTIF(beosztás!$FD135:$GG135,"BDE")*8+COUNTIF(beosztás!$FD135:$GG135,"BDU")*8+COUNTIF(beosztás!$FD135:$GG135,"BÉJ")*8+COUNTIF(beosztás!$FD135:$GG135,"B1")*1+COUNTIF(beosztás!$FD135:$GG135,"B2")*2+COUNTIF(beosztás!$FD135:$GG135,"B3")*3+COUNTIF(beosztás!$FD135:$GG135,"B5")*5+COUNTIF(beosztás!$FD135:$GG135,"B6")*6+COUNTIF(beosztás!$FD135:$GG135,"B7")*7+COUNTIF(beosztás!$FD135:$GG135,"B8")*8+COUNTIF(beosztás!$FD135:$GG135,"B9")*9+COUNTIF(beosztás!$FD135:$GG135,"B10")*10+COUNTIF(beosztás!$FD135:$GG135,"B11")*11+COUNTIF(beosztás!$FD135:$GG135,"B12")*12+COUNTIF(beosztás!$FD135:$GG135,"BP")*0</f>
        <v>0</v>
      </c>
      <c r="DI133" s="24">
        <f t="shared" si="612"/>
        <v>0</v>
      </c>
      <c r="DJ133" s="710">
        <f>IF(C133="",0,alapadatok!$AN$7)</f>
        <v>0</v>
      </c>
      <c r="DK133" s="19">
        <f t="shared" si="613"/>
        <v>0</v>
      </c>
      <c r="DL133" s="741">
        <f t="shared" si="614"/>
        <v>0</v>
      </c>
      <c r="DM133" s="40"/>
      <c r="DN133" s="25">
        <f t="shared" si="615"/>
        <v>0</v>
      </c>
      <c r="DO133" s="24">
        <f t="shared" si="616"/>
        <v>0</v>
      </c>
      <c r="DP133" s="24">
        <f t="shared" si="617"/>
        <v>0</v>
      </c>
      <c r="DQ133" s="24">
        <f t="shared" si="618"/>
        <v>0</v>
      </c>
      <c r="DR133" s="24">
        <f t="shared" si="619"/>
        <v>0</v>
      </c>
      <c r="DS133" s="24">
        <f t="shared" si="620"/>
        <v>0</v>
      </c>
      <c r="DT133" s="24">
        <f t="shared" si="621"/>
        <v>0</v>
      </c>
      <c r="DU133" s="24">
        <f t="shared" si="622"/>
        <v>0</v>
      </c>
      <c r="DV133" s="24">
        <f t="shared" si="623"/>
        <v>0</v>
      </c>
      <c r="DW133" s="24">
        <f t="shared" si="624"/>
        <v>0</v>
      </c>
      <c r="DX133" s="24">
        <f t="shared" si="625"/>
        <v>0</v>
      </c>
      <c r="DY133" s="19">
        <f t="shared" si="626"/>
        <v>0</v>
      </c>
      <c r="DZ133" s="907">
        <f t="shared" si="627"/>
        <v>0</v>
      </c>
      <c r="EA133" s="41"/>
      <c r="EB133" s="709">
        <f>COUNTIF(beosztás!$GH135:$HL135,"DE")*8</f>
        <v>0</v>
      </c>
      <c r="EC133" s="710">
        <f>COUNTIF(beosztás!$GH135:$HL135,"DU")*8</f>
        <v>0</v>
      </c>
      <c r="ED133" s="710">
        <f>COUNTIF(beosztás!$GH135:$HL135,"ÉJ")*8</f>
        <v>0</v>
      </c>
      <c r="EE133" s="710">
        <f>COUNTIF(beosztás!$GH135:$HL135,"N")*12</f>
        <v>0</v>
      </c>
      <c r="EF133" s="710">
        <f>COUNTIF(beosztás!$GH135:$HL135,"é")*12</f>
        <v>0</v>
      </c>
      <c r="EG133" s="710">
        <f>SUM(beosztás!$GH135:$HL135)</f>
        <v>0</v>
      </c>
      <c r="EH133" s="710">
        <f>COUNTIF(beosztás!$GH135:$HL135,"FÜ")*8</f>
        <v>0</v>
      </c>
      <c r="EI133" s="897">
        <f>(COUNTIF(beosztás!$GH135:$HL135,"SN")*12)+(COUNTIF(beosztás!$GH135:$HL135,"SDE")*8)+(COUNTIF(beosztás!$GH135:$HL135,"SDU")*8)+(COUNTIF(beosztás!$GH135:$HL135,"SÉ")*12)+(COUNTIF(beosztás!$GH135:$HL135,"SÉJ")*8)+(COUNTIF(beosztás!$GH135:$HL135,"S1")*1)+(COUNTIF(beosztás!$GH135:$HL135,"S2")*2)+(COUNTIF(beosztás!$GH135:$HL135,"S3")*3)+(COUNTIF(beosztás!$GH135:$HL135,"S4")*4)+(COUNTIF(beosztás!$GH135:$HL135,"S5")*5)+(COUNTIF(beosztás!$GH135:$HL135,"S6")*6)+(COUNTIF(beosztás!$GH135:$HL135,"S7")*7)+(COUNTIF(beosztás!$GH135:$HL135,"S8")*8)+(COUNTIF(beosztás!$GH135:$HL135,"S9")*9)+(COUNTIF(beosztás!$GH135:$HL135,"S10")*10)+(COUNTIF(beosztás!$GH135:$HL135,"S11")*11)+(COUNTIF(beosztás!$GH135:$HL135,"S12")*12)</f>
        <v>0</v>
      </c>
      <c r="EJ133" s="710">
        <f>COUNTIF(beosztás!$GH135:$HL135,"BN")*12+COUNTIF(beosztás!$GH135:$HL135,"BÉ")*12+COUNTIF(beosztás!$GH135:$HL135,"BDE")*8+COUNTIF(beosztás!$GH135:$HL135,"BDU")*8+COUNTIF(beosztás!$GH135:$HL135,"BÉJ")*8+COUNTIF(beosztás!$GH135:$HL135,"B1")*1+COUNTIF(beosztás!$GH135:$HL135,"B2")*2+COUNTIF(beosztás!$GH135:$HL135,"B3")*3+COUNTIF(beosztás!$GH135:$HL135,"B5")*5+COUNTIF(beosztás!$GH135:$HL135,"B6")*6+COUNTIF(beosztás!$GH135:$HL135,"B7")*7+COUNTIF(beosztás!$GH135:$HL135,"B8")*8+COUNTIF(beosztás!$GH135:$HL135,"B9")*9+COUNTIF(beosztás!$GH135:$HL135,"B10")*10+COUNTIF(beosztás!$GH135:$HL135,"B11")*11+COUNTIF(beosztás!$GH135:$HL135,"B12")*12+COUNTIF(beosztás!$GH135:$HL135,"BP")*0</f>
        <v>0</v>
      </c>
      <c r="EK133" s="24">
        <f t="shared" si="628"/>
        <v>0</v>
      </c>
      <c r="EL133" s="710">
        <f>IF(C133="",0,alapadatok!$AN$8)</f>
        <v>0</v>
      </c>
      <c r="EM133" s="19">
        <f t="shared" si="629"/>
        <v>0</v>
      </c>
      <c r="EN133" s="907">
        <f t="shared" si="630"/>
        <v>0</v>
      </c>
      <c r="EO133" s="40"/>
      <c r="EP133" s="709">
        <f>COUNTIF(beosztás!$HM135:$IQ135,"DE")*8</f>
        <v>0</v>
      </c>
      <c r="EQ133" s="710">
        <f>COUNTIF(beosztás!$HM135:$IQ135,"DU")*8</f>
        <v>0</v>
      </c>
      <c r="ER133" s="710">
        <f>COUNTIF(beosztás!$HM135:$IQ135,"ÉJ")*8</f>
        <v>0</v>
      </c>
      <c r="ES133" s="710">
        <f>COUNTIF(beosztás!$HM135:$IQ135,"N")*12</f>
        <v>0</v>
      </c>
      <c r="ET133" s="710">
        <f>COUNTIF(beosztás!$HM135:$IQ135,"É")*12</f>
        <v>0</v>
      </c>
      <c r="EU133" s="710">
        <f>SUM(beosztás!$HM135:$IQ135)</f>
        <v>0</v>
      </c>
      <c r="EV133" s="897">
        <f>(COUNTIF(beosztás!$HM135:$IQ135,"SN")*12)+(COUNTIF(beosztás!$HM135:$IQ135,"SDE")*8)+(COUNTIF(beosztás!$HM135:$IQ135,"SDU")*8)+(COUNTIF(beosztás!$HM135:$IQ135,"SÉ")*12)+(COUNTIF(beosztás!$HM135:$IQ135,"SÉJ")*8)+(COUNTIF(beosztás!$HM135:$IQ135,"S1")*1)+(COUNTIF(beosztás!$HM135:$IQ135,"S2")*2)+(COUNTIF(beosztás!$HM135:$IQ135,"S3")*3)+(COUNTIF(beosztás!$HM135:$IQ135,"S4")*4)+(COUNTIF(beosztás!$HM135:$IQ135,"S5")*5)+(COUNTIF(beosztás!$HM135:$IQ135,"S6")*6)+(COUNTIF(beosztás!$HM135:$IQ135,"S7")*7)+(COUNTIF(beosztás!$HM135:$IQ135,"S8")*8)+(COUNTIF(beosztás!$HM135:$IQ135,"S9")*9)+(COUNTIF(beosztás!$HM135:$IQ135,"S10")*10)+(COUNTIF(beosztás!$HM135:$IQ135,"S11")*11)+(COUNTIF(beosztás!$HM135:$IQ135,"S12")*12)</f>
        <v>0</v>
      </c>
      <c r="EW133" s="710">
        <f>COUNTIF(beosztás!$HM135:$IQ135,"FÜ")*8</f>
        <v>0</v>
      </c>
      <c r="EX133" s="710">
        <f>COUNTIF(beosztás!$HM135:$IQ135,"BN")*12+COUNTIF(beosztás!$HM135:$IQ135,"BÉ")*12+COUNTIF(beosztás!$HM135:$IQ135,"BDE")*8+COUNTIF(beosztás!$HM135:$IQ135,"BDU")*8+COUNTIF(beosztás!$HM135:$IQ135,"BÉJ")*8+COUNTIF(beosztás!$HM135:$IQ135,"B1")*1+COUNTIF(beosztás!$HM135:$IQ135,"B2")*2+COUNTIF(beosztás!$HM135:$IQ135,"B3")*3+COUNTIF(beosztás!$HM135:$IQ135,"B5")*5+COUNTIF(beosztás!$HM135:$IQ135,"B6")*6+COUNTIF(beosztás!$HM135:$IQ135,"B7")*7+COUNTIF(beosztás!$HM135:$IQ135,"B8")*8+COUNTIF(beosztás!$HM135:$IQ135,"B9")*9+COUNTIF(beosztás!$HM135:$IQ135,"B10")*10+COUNTIF(beosztás!$HM135:$IQ135,"B11")*11+COUNTIF(beosztás!$HM135:$IQ135,"B12")*12+COUNTIF(beosztás!$HM135:$IQ135,"BP")*0</f>
        <v>0</v>
      </c>
      <c r="EY133" s="24">
        <f t="shared" si="631"/>
        <v>0</v>
      </c>
      <c r="EZ133" s="710">
        <f>IF(C133="",0,alapadatok!$AN$9)</f>
        <v>0</v>
      </c>
      <c r="FA133" s="19">
        <f t="shared" si="632"/>
        <v>0</v>
      </c>
      <c r="FB133" s="907">
        <f t="shared" si="633"/>
        <v>0</v>
      </c>
      <c r="FC133" s="40"/>
      <c r="FD133" s="25">
        <f t="shared" si="634"/>
        <v>0</v>
      </c>
      <c r="FE133" s="24">
        <f t="shared" si="635"/>
        <v>0</v>
      </c>
      <c r="FF133" s="24">
        <f t="shared" si="636"/>
        <v>0</v>
      </c>
      <c r="FG133" s="24">
        <f t="shared" si="637"/>
        <v>0</v>
      </c>
      <c r="FH133" s="24">
        <f t="shared" si="638"/>
        <v>0</v>
      </c>
      <c r="FI133" s="24">
        <f t="shared" si="639"/>
        <v>0</v>
      </c>
      <c r="FJ133" s="24">
        <f t="shared" si="640"/>
        <v>0</v>
      </c>
      <c r="FK133" s="24">
        <f t="shared" si="641"/>
        <v>0</v>
      </c>
      <c r="FL133" s="24">
        <f t="shared" si="642"/>
        <v>0</v>
      </c>
      <c r="FM133" s="24">
        <f t="shared" si="643"/>
        <v>0</v>
      </c>
      <c r="FN133" s="24">
        <f t="shared" si="644"/>
        <v>0</v>
      </c>
      <c r="FO133" s="19">
        <f t="shared" si="645"/>
        <v>0</v>
      </c>
      <c r="FP133" s="907">
        <f t="shared" si="646"/>
        <v>0</v>
      </c>
      <c r="FQ133" s="41"/>
      <c r="FR133" s="709">
        <f>COUNTIF(beosztás!$IR135:$JU135,"DE")*8</f>
        <v>0</v>
      </c>
      <c r="FS133" s="710">
        <f>COUNTIF(beosztás!$IR135:$JU135,"DU")*8</f>
        <v>0</v>
      </c>
      <c r="FT133" s="710">
        <f>COUNTIF(beosztás!$IR135:$JU135,"ÉJ")*8</f>
        <v>0</v>
      </c>
      <c r="FU133" s="710">
        <f>COUNTIF(beosztás!$IR135:$JU135,"N")*12</f>
        <v>0</v>
      </c>
      <c r="FV133" s="710">
        <f>COUNTIF(beosztás!$IR135:$JU135,"é")*12</f>
        <v>0</v>
      </c>
      <c r="FW133" s="710">
        <f>SUM(beosztás!$IR135:$JU135)</f>
        <v>0</v>
      </c>
      <c r="FX133" s="710">
        <f>COUNTIF(beosztás!$IR135:$JU135,"FÜ")*8</f>
        <v>0</v>
      </c>
      <c r="FY133" s="897">
        <f>(COUNTIF(beosztás!$IR135:$JU135,"SN")*12)+(COUNTIF(beosztás!$IR135:$JU135,"SDE")*8)+(COUNTIF(beosztás!$IR135:$JU135,"SDU")*8)+(COUNTIF(beosztás!$IR135:$JU135,"SÉ")*12)+(COUNTIF(beosztás!$IR135:$JU135,"SÉJ")*8)+(COUNTIF(beosztás!$IR135:$JU135,"S1")*1)+(COUNTIF(beosztás!$IR135:$JU135,"S2")*2)+(COUNTIF(beosztás!$IR135:$JU135,"S3")*3)+(COUNTIF(beosztás!$IR135:$JU135,"S4")*4)+(COUNTIF(beosztás!$IR135:$JU135,"S5")*5)+(COUNTIF(beosztás!$IR135:$JU135,"S6")*6)+(COUNTIF(beosztás!$IR135:$JU135,"S7")*7)+(COUNTIF(beosztás!$IR135:$JU135,"S8")*8)+(COUNTIF(beosztás!$IR135:$JU135,"S9")*9)+(COUNTIF(beosztás!$IR135:$JU135,"S10")*10)+(COUNTIF(beosztás!$IR135:$JU135,"S11")*11)+(COUNTIF(beosztás!$IR135:$JU135,"S12")*12)</f>
        <v>0</v>
      </c>
      <c r="FZ133" s="710">
        <f>COUNTIF(beosztás!$IR135:$JU135,"BN")*12+COUNTIF(beosztás!$IR135:$JU135,"BÉ")*12+COUNTIF(beosztás!$IR135:$JU135,"BDE")*8+COUNTIF(beosztás!$IR135:$JU135,"BDU")*8+COUNTIF(beosztás!$IR135:$JU135,"BÉJ")*8+COUNTIF(beosztás!$IR135:$JU135,"B1")*1+COUNTIF(beosztás!$IR135:$JU135,"B2")*2+COUNTIF(beosztás!$IR135:$JU135,"B3")*3+COUNTIF(beosztás!$IR135:$JU135,"B5")*5+COUNTIF(beosztás!$IR135:$JU135,"B6")*6+COUNTIF(beosztás!$IR135:$JU135,"B7")*7+COUNTIF(beosztás!$IR135:$JU135,"B8")*8+COUNTIF(beosztás!$IR135:$JU135,"B9")*9+COUNTIF(beosztás!$IR135:$JU135,"B10")*10+COUNTIF(beosztás!$IR135:$JU135,"B11")*11+COUNTIF(beosztás!$IR135:$JU135,"B12")*12+COUNTIF(beosztás!$IR135:$JU135,"BP")*0</f>
        <v>0</v>
      </c>
      <c r="GA133" s="24">
        <f t="shared" si="647"/>
        <v>0</v>
      </c>
      <c r="GB133" s="710">
        <f>IF(C133="",0,alapadatok!$AN$10)</f>
        <v>0</v>
      </c>
      <c r="GC133" s="19">
        <f t="shared" si="648"/>
        <v>0</v>
      </c>
      <c r="GD133" s="907">
        <f t="shared" si="649"/>
        <v>0</v>
      </c>
      <c r="GE133" s="42"/>
      <c r="GF133" s="709">
        <f>COUNTIF(beosztás!$JV135:$KZ135,"DE")*8</f>
        <v>0</v>
      </c>
      <c r="GG133" s="710">
        <f>COUNTIF(beosztás!$JV135:$KZ135,"DU")*8</f>
        <v>0</v>
      </c>
      <c r="GH133" s="710">
        <f>COUNTIF(beosztás!$JV135:$KZ135,"ÉJ")*8</f>
        <v>0</v>
      </c>
      <c r="GI133" s="710">
        <f>COUNTIF(beosztás!$JV135:$KZ135,"N")*12</f>
        <v>0</v>
      </c>
      <c r="GJ133" s="710">
        <f>COUNTIF(beosztás!$JV135:$KZ135,"É")*12</f>
        <v>0</v>
      </c>
      <c r="GK133" s="710">
        <f>SUM(beosztás!$JV135:$KZ135)</f>
        <v>0</v>
      </c>
      <c r="GL133" s="897">
        <f>(COUNTIF(beosztás!$JV135:$KZ135,"SN")*12)+(COUNTIF(beosztás!$JV135:$KZ135,"SDE")*8)+(COUNTIF(beosztás!$JV135:$KZ135,"SDU")*8)+(COUNTIF(beosztás!$JV135:$KZ135,"SÉ")*12)+(COUNTIF(beosztás!$JV135:$KZ135,"SÉJ")*8)+(COUNTIF(beosztás!$JV135:$KZ135,"S1")*1)+(COUNTIF(beosztás!$JV135:$KZ135,"S2")*2)+(COUNTIF(beosztás!$JV135:$KZ135,"S3")*3)+(COUNTIF(beosztás!$JV135:$KZ135,"S4")*4)+(COUNTIF(beosztás!$JV135:$KZ135,"S5")*5)+(COUNTIF(beosztás!$JV135:$KZ135,"S6")*6)+(COUNTIF(beosztás!$JV135:$KZ135,"S7")*7)+(COUNTIF(beosztás!$JV135:$KZ135,"S8")*8)+(COUNTIF(beosztás!$JV135:$KZ135,"S9")*9)+(COUNTIF(beosztás!$JV135:$KZ135,"S10")*10)+(COUNTIF(beosztás!$JV135:$KZ135,"S11")*11)+(COUNTIF(beosztás!$JV135:$KZ135,"S12")*12)</f>
        <v>0</v>
      </c>
      <c r="GM133" s="710">
        <f>COUNTIF(beosztás!$JV135:$KZ135,"FÜ")*8</f>
        <v>0</v>
      </c>
      <c r="GN133" s="710">
        <f>COUNTIF(beosztás!$JV135:$KZ135,"BN")*12+COUNTIF(beosztás!$JV135:$KZ135,"BÉ")*12+COUNTIF(beosztás!$JV135:$KZ135,"BDE")*8+COUNTIF(beosztás!$JV135:$KZ135,"BDU")*8+COUNTIF(beosztás!$JV135:$KZ135,"BÉJ")*8+COUNTIF(beosztás!$JV135:$KZ135,"B1")*1+COUNTIF(beosztás!$JV135:$KZ135,"B2")*2+COUNTIF(beosztás!$JV135:$KZ135,"B3")*3+COUNTIF(beosztás!$JV135:$KZ135,"B5")*5+COUNTIF(beosztás!$JV135:$KZ135,"B6")*6+COUNTIF(beosztás!$JV135:$KZ135,"B7")*7+COUNTIF(beosztás!$JV135:$KZ135,"B8")*8+COUNTIF(beosztás!$JV135:$KZ135,"B9")*9+COUNTIF(beosztás!$JV135:$KZ135,"B10")*10+COUNTIF(beosztás!$JV135:$KZ135,"B11")*11+COUNTIF(beosztás!$JV135:$KZ135,"B12")*12+COUNTIF(beosztás!$JV135:$KZ135,"BP")*0</f>
        <v>0</v>
      </c>
      <c r="GO133" s="24">
        <f t="shared" si="650"/>
        <v>0</v>
      </c>
      <c r="GP133" s="710">
        <f>IF(C133="",0,alapadatok!$AN$11)</f>
        <v>0</v>
      </c>
      <c r="GQ133" s="19">
        <f t="shared" si="651"/>
        <v>0</v>
      </c>
      <c r="GR133" s="907">
        <f t="shared" si="652"/>
        <v>0</v>
      </c>
      <c r="GS133" s="42"/>
      <c r="GT133" s="25">
        <f t="shared" si="653"/>
        <v>0</v>
      </c>
      <c r="GU133" s="24">
        <f t="shared" si="654"/>
        <v>0</v>
      </c>
      <c r="GV133" s="24">
        <f t="shared" si="655"/>
        <v>0</v>
      </c>
      <c r="GW133" s="24">
        <f t="shared" si="656"/>
        <v>0</v>
      </c>
      <c r="GX133" s="24">
        <f t="shared" si="657"/>
        <v>0</v>
      </c>
      <c r="GY133" s="24">
        <f t="shared" si="658"/>
        <v>0</v>
      </c>
      <c r="GZ133" s="24">
        <f t="shared" si="659"/>
        <v>0</v>
      </c>
      <c r="HA133" s="24">
        <f t="shared" si="660"/>
        <v>0</v>
      </c>
      <c r="HB133" s="24">
        <f t="shared" si="661"/>
        <v>0</v>
      </c>
      <c r="HC133" s="24">
        <f t="shared" si="662"/>
        <v>0</v>
      </c>
      <c r="HD133" s="24">
        <f t="shared" si="663"/>
        <v>0</v>
      </c>
      <c r="HE133" s="19">
        <f t="shared" si="664"/>
        <v>0</v>
      </c>
      <c r="HF133" s="907">
        <f t="shared" si="665"/>
        <v>0</v>
      </c>
      <c r="HG133" s="41"/>
      <c r="HH133" s="709">
        <f>COUNTIF(beosztás!$LA135:$MD135,"DE")*8</f>
        <v>0</v>
      </c>
      <c r="HI133" s="710">
        <f>COUNTIF(beosztás!$LA135:$MD135,"DU")*8</f>
        <v>0</v>
      </c>
      <c r="HJ133" s="710">
        <f>COUNTIF(beosztás!$LA135:$MD135,"ÉJ")*8</f>
        <v>0</v>
      </c>
      <c r="HK133" s="710">
        <f>COUNTIF(beosztás!$LA135:$MD135,"N")*12</f>
        <v>0</v>
      </c>
      <c r="HL133" s="710">
        <f>COUNTIF(beosztás!$LA135:$MD135,"é")*12</f>
        <v>0</v>
      </c>
      <c r="HM133" s="710">
        <f>SUM(beosztás!$LA135:$MD135)</f>
        <v>0</v>
      </c>
      <c r="HN133" s="710">
        <f>COUNTIF(beosztás!$LA135:$MD135,"FÜ")*8</f>
        <v>0</v>
      </c>
      <c r="HO133" s="897">
        <f>(COUNTIF(beosztás!$LA135:$MD135,"SN")*12)+(COUNTIF(beosztás!$LA135:$MD135,"SDE")*8)+(COUNTIF(beosztás!$LA135:$MD135,"SDU")*8)+(COUNTIF(beosztás!$LA135:$MD135,"SÉ")*12)+(COUNTIF(beosztás!$LA135:$MD135,"SÉJ")*8)+(COUNTIF(beosztás!$LA135:$MD135,"S1")*1)+(COUNTIF(beosztás!$LA135:$MD135,"S2")*2)+(COUNTIF(beosztás!$LA135:$MD135,"S3")*3)+(COUNTIF(beosztás!$LA135:$MD135,"S4")*4)+(COUNTIF(beosztás!$LA135:$MD135,"S5")*5)+(COUNTIF(beosztás!$LA135:$MD135,"S6")*6)+(COUNTIF(beosztás!$LA135:$MD135,"S7")*7)+(COUNTIF(beosztás!$LA135:$MD135,"S8")*8)+(COUNTIF(beosztás!$LA135:$MD135,"S9")*9)+(COUNTIF(beosztás!$LA135:$MD135,"S10")*10)+(COUNTIF(beosztás!$LA135:$MD135,"S11")*11)+(COUNTIF(beosztás!$LA135:$MD135,"S12")*12)</f>
        <v>0</v>
      </c>
      <c r="HP133" s="710">
        <f>COUNTIF(beosztás!$LA135:$MD135,"BN")*12+COUNTIF(beosztás!$LA135:$MD135,"BÉ")*12+COUNTIF(beosztás!$LA135:$MD135,"BDE")*8+COUNTIF(beosztás!$LA135:$MD135,"BDU")*8+COUNTIF(beosztás!$LA135:$MD135,"BÉJ")*8+COUNTIF(beosztás!$LA135:$MD135,"B1")*1+COUNTIF(beosztás!$LA135:$MD135,"B2")*2+COUNTIF(beosztás!$LA135:$MD135,"B3")*3+COUNTIF(beosztás!$KZ135:$MC135,"B5")*5+COUNTIF(beosztás!$KZ135:$MC135,"B6")*6+COUNTIF(beosztás!$KZ135:$MC135,"B7")*7+COUNTIF(beosztás!$KZ135:$MC135,"B8")*8+COUNTIF(beosztás!$LA135:$MD135,"B9")*9+COUNTIF(beosztás!$LA135:$MD135,"B10")*10+COUNTIF(beosztás!$LA135:$MD135,"B11")*11+COUNTIF(beosztás!$LA135:$MD135,"B12")*12+COUNTIF(beosztás!$LA135:$MD135,"BP")*0</f>
        <v>0</v>
      </c>
      <c r="HQ133" s="24">
        <f t="shared" si="666"/>
        <v>0</v>
      </c>
      <c r="HR133" s="710">
        <f>IF(C133="",0,alapadatok!$AN$12)</f>
        <v>0</v>
      </c>
      <c r="HS133" s="19">
        <f t="shared" si="667"/>
        <v>0</v>
      </c>
      <c r="HT133" s="907">
        <f t="shared" si="668"/>
        <v>0</v>
      </c>
      <c r="HU133" s="42"/>
      <c r="HV133" s="709">
        <f>COUNTIF(beosztás!$ME135:$NI135,"DE")*8</f>
        <v>0</v>
      </c>
      <c r="HW133" s="710">
        <f>COUNTIF(beosztás!$ME135:$NI135,"DU")*8</f>
        <v>0</v>
      </c>
      <c r="HX133" s="710">
        <f>COUNTIF(beosztás!$ME135:$NI135,"ÉJ")*8</f>
        <v>0</v>
      </c>
      <c r="HY133" s="710">
        <f>COUNTIF(beosztás!$ME135:$NI135,"N")*12</f>
        <v>0</v>
      </c>
      <c r="HZ133" s="710">
        <f>COUNTIF(beosztás!$ME135:$NI135,"É")*12</f>
        <v>0</v>
      </c>
      <c r="IA133" s="710">
        <f>SUM(beosztás!$ME135:$NI135)</f>
        <v>0</v>
      </c>
      <c r="IB133" s="710">
        <f>(COUNTIF(beosztás!$ME135:$NI135,"SN")*12)+(COUNTIF(beosztás!$ME135:$NI135,"SDE")*8)+(COUNTIF(beosztás!$ME135:$NI135,"SDU")*8)+(COUNTIF(beosztás!$ME135:$NI135,"SÉ")*12)+(COUNTIF(beosztás!$ME135:$NI135,"SÉJ")*8)+(COUNTIF(beosztás!$ME135:$NI135,"S1")*1)+(COUNTIF(beosztás!$ME135:$NI135,"S2")*2)+(COUNTIF(beosztás!$ME135:$NI135,"S3")*3)+(COUNTIF(beosztás!$ME135:$NI135,"S4")*4)+(COUNTIF(beosztás!$ME135:$NI135,"S5")*5)+(COUNTIF(beosztás!$ME135:$NI135,"S6")*6)+(COUNTIF(beosztás!$ME135:$NI135,"S7")*7)+(COUNTIF(beosztás!$ME135:$NI135,"S8")*8)+(COUNTIF(beosztás!$ME135:$NI135,"S9")*9)+(COUNTIF(beosztás!$ME135:$NI135,"S10")*10)+(COUNTIF(beosztás!$ME135:$NI135,"S11")*11)+(COUNTIF(beosztás!$ME135:$NI135,"S12")*12)</f>
        <v>0</v>
      </c>
      <c r="IC133" s="710">
        <f>COUNTIF(beosztás!$ME135:$NI135,"FÜ")*8</f>
        <v>0</v>
      </c>
      <c r="ID133" s="710">
        <f>COUNTIF(beosztás!$ME135:$NI135,"BN")*12+COUNTIF(beosztás!$ME135:$NI135,"BÉ")*12+COUNTIF(beosztás!$ME135:$NI135,"BDE")*8+COUNTIF(beosztás!$ME135:$NI135,"BDU")*8+COUNTIF(beosztás!$ME135:$NI135,"BÉJ")*8+COUNTIF(beosztás!$ME135:$NI135,"B1")*1+COUNTIF(beosztás!$ME135:$NI135,"B2")*2+COUNTIF(beosztás!$ME135:$NI135,"B3")*3+COUNTIF(beosztás!$ME135:$NI135,"B5")*5+COUNTIF(beosztás!$ME135:$NI135,"B6")*6+COUNTIF(beosztás!$ME135:$NI135,"B7")*7+COUNTIF(beosztás!$ME135:$NI135,"B8")*8+COUNTIF(beosztás!$ME135:$NI135,"B9")*9+COUNTIF(beosztás!$ME135:$NI135,"B10")*10+COUNTIF(beosztás!$ME135:$NI135,"B11")*11+COUNTIF(beosztás!$ME135:$NI135,"B12")*12+COUNTIF(beosztás!$ME135:$NI135,"BP")*0</f>
        <v>0</v>
      </c>
      <c r="IE133" s="24">
        <f t="shared" si="669"/>
        <v>0</v>
      </c>
      <c r="IF133" s="710">
        <f>IF(C133="",0,alapadatok!$AN$13)</f>
        <v>0</v>
      </c>
      <c r="IG133" s="19">
        <f t="shared" si="670"/>
        <v>0</v>
      </c>
      <c r="IH133" s="741">
        <f t="shared" si="671"/>
        <v>0</v>
      </c>
      <c r="II133" s="42"/>
      <c r="IJ133" s="25">
        <f t="shared" si="672"/>
        <v>0</v>
      </c>
      <c r="IK133" s="24">
        <f t="shared" si="673"/>
        <v>0</v>
      </c>
      <c r="IL133" s="24">
        <f t="shared" si="674"/>
        <v>0</v>
      </c>
      <c r="IM133" s="24">
        <f t="shared" si="675"/>
        <v>0</v>
      </c>
      <c r="IN133" s="24">
        <f t="shared" si="676"/>
        <v>0</v>
      </c>
      <c r="IO133" s="24">
        <f t="shared" si="677"/>
        <v>0</v>
      </c>
      <c r="IP133" s="24">
        <f t="shared" si="678"/>
        <v>0</v>
      </c>
      <c r="IQ133" s="24">
        <f t="shared" si="679"/>
        <v>0</v>
      </c>
      <c r="IR133" s="24">
        <f t="shared" si="680"/>
        <v>0</v>
      </c>
      <c r="IS133" s="24">
        <f t="shared" si="681"/>
        <v>0</v>
      </c>
      <c r="IT133" s="24">
        <f t="shared" si="682"/>
        <v>0</v>
      </c>
      <c r="IU133" s="19">
        <f t="shared" si="683"/>
        <v>0</v>
      </c>
      <c r="IV133" s="907">
        <f t="shared" si="684"/>
        <v>0</v>
      </c>
      <c r="IW133" s="43"/>
      <c r="JF133" s="21"/>
      <c r="JG133" s="21"/>
    </row>
    <row r="134" spans="1:267" ht="15.75" hidden="1" thickBot="1" x14ac:dyDescent="0.3">
      <c r="A134" s="66">
        <f>IF(beosztás!A136=0,"",beosztás!A136)</f>
        <v>21</v>
      </c>
      <c r="B134" s="63" t="str">
        <f>IF(beosztás!B136=0,"",beosztás!B136)</f>
        <v/>
      </c>
      <c r="C134" s="64" t="str">
        <f>IF(beosztás!C136=0,"",beosztás!C136)</f>
        <v/>
      </c>
      <c r="D134" s="65" t="str">
        <f>IF(beosztás!D136=0,"",beosztás!D136)</f>
        <v/>
      </c>
      <c r="E134" s="18"/>
      <c r="F134" s="709">
        <f>COUNTIF(beosztás!$I136:$AM136,"DE")*8</f>
        <v>0</v>
      </c>
      <c r="G134" s="710">
        <f>COUNTIF(beosztás!$I136:$AM136,"DU")*8</f>
        <v>0</v>
      </c>
      <c r="H134" s="710">
        <f>COUNTIF(beosztás!$I136:$AM136,"ÉJ")*8</f>
        <v>0</v>
      </c>
      <c r="I134" s="710">
        <f>COUNTIF(beosztás!$I136:$AM136,"N")*12</f>
        <v>0</v>
      </c>
      <c r="J134" s="710">
        <f>COUNTIF(beosztás!$I136:$AM136,"é")*12</f>
        <v>0</v>
      </c>
      <c r="K134" s="710">
        <f>SUM(beosztás!$I136:$AM136)</f>
        <v>0</v>
      </c>
      <c r="L134" s="710">
        <f>COUNTIF(beosztás!$I136:$AM136,"FÜ")*8</f>
        <v>0</v>
      </c>
      <c r="M134" s="710">
        <f>(COUNTIF(beosztás!$I136:$AM136,"SN")*12)+(COUNTIF(beosztás!$I136:$AM136,"SDE")*8)+(COUNTIF(beosztás!$I136:$AM136,"SDU")*8)+(COUNTIF(beosztás!$I136:$AM136,"S1")*1)+(COUNTIF(beosztás!$I136:$AM136,"S2")*2)+(COUNTIF(beosztás!$I136:$AM136,"S3")*3)+(COUNTIF(beosztás!$I136:$AM136,"S4")*4)+(COUNTIF(beosztás!$I136:$AM136,"S5")*5)+(COUNTIF(beosztás!$I136:$AM136,"S6")*6)+(COUNTIF(beosztás!$I136:$AM136,"S7")*7)+(COUNTIF(beosztás!$I136:$AM136,"S8")*8)+(COUNTIF(beosztás!$I136:$AM136,"S9")*9)+(COUNTIF(beosztás!$I136:$AM136,"S10")*10)+(COUNTIF(beosztás!$I136:$AM136,"S11")*11)+(COUNTIF(beosztás!$I136:$AM136,"S12")*12)+(COUNTIF(beosztás!$I136:$AM136,"SÉ")*12)+(COUNTIF(beosztás!$I136:$AM136,"SÉJ")*8)</f>
        <v>0</v>
      </c>
      <c r="N134" s="710">
        <f>COUNTIF(beosztás!$I136:$AM136,"BN")*12+COUNTIF(beosztás!$I136:$AM136,"BÉ")*12+COUNTIF(beosztás!$I136:$AM136,"BDE")*8+COUNTIF(beosztás!$I136:$AM136,"BDU")*8+COUNTIF(beosztás!$I136:$AM136,"BÉJ")*8+COUNTIF(beosztás!$I136:$AM136,"B1")*1+COUNTIF(beosztás!$I136:$AM136,"B2")*2+COUNTIF(beosztás!$I136:$AM136,"B3")*3+COUNTIF(beosztás!$I136:$AM136,"B5")*5+COUNTIF(beosztás!$I136:$AM136,"B6")*6+COUNTIF(beosztás!$I136:$AM136,"B7")*7+COUNTIF(beosztás!$I136:$AM136,"B8")*8+COUNTIF(beosztás!$I136:$AM136,"B9")*9+COUNTIF(beosztás!$I136:$AM136,"B10")*10+COUNTIF(beosztás!$I136:$AM136,"B11")*11+COUNTIF(beosztás!$I136:$AM136,"B12")*12+COUNTIF(beosztás!$I136:$AM136,"BP")*0</f>
        <v>0</v>
      </c>
      <c r="O134" s="24">
        <f t="shared" si="576"/>
        <v>0</v>
      </c>
      <c r="P134" s="710">
        <f>IF(C134="",0,alapadatok!$AN$2)</f>
        <v>0</v>
      </c>
      <c r="Q134" s="19">
        <f t="shared" si="577"/>
        <v>0</v>
      </c>
      <c r="R134" s="741">
        <f t="shared" si="578"/>
        <v>0</v>
      </c>
      <c r="S134" s="40"/>
      <c r="T134" s="709">
        <f>COUNTIF(beosztás!$AN136:$BO136,"DE")*8</f>
        <v>0</v>
      </c>
      <c r="U134" s="710">
        <f>COUNTIF(beosztás!$AN136:$BO136,"DU")*8</f>
        <v>0</v>
      </c>
      <c r="V134" s="710">
        <f>COUNTIF(beosztás!$AN136:$BO136,"ÉJ")*8</f>
        <v>0</v>
      </c>
      <c r="W134" s="710">
        <f>COUNTIF(beosztás!$AN136:$BO136,"N")*12</f>
        <v>0</v>
      </c>
      <c r="X134" s="710">
        <f>COUNTIF(beosztás!$AN136:$BO136,"É")*12</f>
        <v>0</v>
      </c>
      <c r="Y134" s="710">
        <f>SUM(beosztás!$AN136:$BO136)</f>
        <v>0</v>
      </c>
      <c r="Z134" s="710">
        <f>(COUNTIF(beosztás!$AN136:$BO136,"SN")*12)+(COUNTIF(beosztás!$AN136:$BO136,"SDE")*8)+(COUNTIF(beosztás!$AN136:$BO136,"SDU")*8)+(COUNTIF(beosztás!$AN136:$BO136,"SÉ")*12)+(COUNTIF(beosztás!$AN136:$BO136,"SÉJ")*8)+(COUNTIF(beosztás!$AN136:$BO136,"S1")*1)+(COUNTIF(beosztás!$AN136:$BO136,"S2")*2)+(COUNTIF(beosztás!$AN136:$BO136,"S3")*3)+(COUNTIF(beosztás!$AN136:$BO136,"S4")*4)+(COUNTIF(beosztás!$AN136:$BO136,"S5")*5)+(COUNTIF(beosztás!$AN136:$BO136,"S6")*6)+(COUNTIF(beosztás!$AN136:$BO136,"S7")*7)+(COUNTIF(beosztás!$AN136:$BO136,"S8")*8)+(COUNTIF(beosztás!$AN136:$BO136,"S9")*9)+(COUNTIF(beosztás!$AN136:$BO136,"S10")*10)+(COUNTIF(beosztás!$AN136:$BO136,"S11")*11)+(COUNTIF(beosztás!$AN136:$BO136,"S12")*12)</f>
        <v>0</v>
      </c>
      <c r="AA134" s="710">
        <f>COUNTIF(beosztás!$AN136:$BO136,"FÜ")*8</f>
        <v>0</v>
      </c>
      <c r="AB134" s="710">
        <f>COUNTIF(beosztás!$AN136:$BO136,"BN")*12+COUNTIF(beosztás!$AN136:$BO136,"BÉ")*12+COUNTIF(beosztás!$AN136:$BO136,"BDE")*8+COUNTIF(beosztás!$AN136:$BO136,"BDU")*8+COUNTIF(beosztás!$AN136:$BO136,"BÉJ")*8+COUNTIF(beosztás!$AN136:$BO136,"B1")*1+COUNTIF(beosztás!$AN136:$BO136,"B2")*2+COUNTIF(beosztás!$AN136:$BO136,"B3")*3+COUNTIF(beosztás!$AN136:$BO136,"B5")*5+COUNTIF(beosztás!$AN136:$BO136,"B6")*6+COUNTIF(beosztás!$AN136:$BO136,"B7")*7+COUNTIF(beosztás!$AN136:$BO136,"B8")*8+COUNTIF(beosztás!$AN136:$BO136,"B9")*9+COUNTIF(beosztás!$AN136:$BO136,"B10")*10+COUNTIF(beosztás!$AN136:$BO136,"B11")*11+COUNTIF(beosztás!$AN136:$BO136,"B12")*12+COUNTIF(beosztás!$AN136:$BO136,"BP")*0</f>
        <v>0</v>
      </c>
      <c r="AC134" s="24">
        <f t="shared" si="579"/>
        <v>0</v>
      </c>
      <c r="AD134" s="710">
        <f>IF(C134="",0,alapadatok!$AN$3)</f>
        <v>0</v>
      </c>
      <c r="AE134" s="19">
        <f t="shared" si="421"/>
        <v>0</v>
      </c>
      <c r="AF134" s="741">
        <f t="shared" si="580"/>
        <v>0</v>
      </c>
      <c r="AG134" s="40"/>
      <c r="AH134" s="25">
        <f t="shared" si="581"/>
        <v>0</v>
      </c>
      <c r="AI134" s="24">
        <f t="shared" si="582"/>
        <v>0</v>
      </c>
      <c r="AJ134" s="24">
        <f t="shared" si="583"/>
        <v>0</v>
      </c>
      <c r="AK134" s="24">
        <f t="shared" si="584"/>
        <v>0</v>
      </c>
      <c r="AL134" s="24">
        <f t="shared" si="585"/>
        <v>0</v>
      </c>
      <c r="AM134" s="24">
        <f t="shared" si="586"/>
        <v>0</v>
      </c>
      <c r="AN134" s="24">
        <f t="shared" si="587"/>
        <v>0</v>
      </c>
      <c r="AO134" s="24">
        <f t="shared" si="588"/>
        <v>0</v>
      </c>
      <c r="AP134" s="24">
        <f t="shared" si="431"/>
        <v>0</v>
      </c>
      <c r="AQ134" s="24">
        <f t="shared" si="432"/>
        <v>0</v>
      </c>
      <c r="AR134" s="24">
        <f t="shared" si="433"/>
        <v>0</v>
      </c>
      <c r="AS134" s="19">
        <f t="shared" si="434"/>
        <v>0</v>
      </c>
      <c r="AT134" s="741">
        <f t="shared" si="589"/>
        <v>0</v>
      </c>
      <c r="AU134" s="41"/>
      <c r="AV134" s="709">
        <f>COUNTIF(beosztás!$BP136:$CT136,"DE")*8</f>
        <v>0</v>
      </c>
      <c r="AW134" s="710">
        <f>COUNTIF(beosztás!$BP136:$CT136,"DU")*8</f>
        <v>0</v>
      </c>
      <c r="AX134" s="710">
        <f>COUNTIF(beosztás!$BP136:$CT136,"ÉJ")*8</f>
        <v>0</v>
      </c>
      <c r="AY134" s="710">
        <f>COUNTIF(beosztás!$BP136:$CT136,"N")*12</f>
        <v>0</v>
      </c>
      <c r="AZ134" s="710">
        <f>COUNTIF(beosztás!$BP136:$CT136,"é")*12</f>
        <v>0</v>
      </c>
      <c r="BA134" s="710">
        <f>SUM(beosztás!$BP136:$CT136)</f>
        <v>0</v>
      </c>
      <c r="BB134" s="710">
        <f>COUNTIF(beosztás!$BP136:$CT136,"FÜ")*8</f>
        <v>0</v>
      </c>
      <c r="BC134" s="897">
        <f>(COUNTIF(beosztás!$BP136:$CT136,"SN")*12)+(COUNTIF(beosztás!$BP136:$CT136,"SDE")*8)+(COUNTIF(beosztás!$BP136:$CT136,"SDU")*8)+(COUNTIF(beosztás!$BP136:$CT136,"SÉ")*12)+(COUNTIF(beosztás!$BP136:$CT136,"SÉJ")*8)+(COUNTIF(beosztás!$BP136:$CT136,"S1")*1)+(COUNTIF(beosztás!$BP136:$CT136,"S2")*2)+(COUNTIF(beosztás!$BP136:$CT136,"S3")*3)+(COUNTIF(beosztás!$BP136:$CT136,"S4")*4)+(COUNTIF(beosztás!$BP136:$CT136,"S5")*5)+(COUNTIF(beosztás!$BP136:$CT136,"S6")*6)+(COUNTIF(beosztás!$BP136:$CT136,"S7")*7)+(COUNTIF(beosztás!$BP136:$CT136,"S8")*8)+(COUNTIF(beosztás!$BP136:$CT136,"S9")*9)+(COUNTIF(beosztás!$BP136:$CT136,"S10")*10)+(COUNTIF(beosztás!$BP136:$CT136,"S11")*11)+(COUNTIF(beosztás!$BP136:$CT136,"S12")*12)</f>
        <v>0</v>
      </c>
      <c r="BD134" s="710">
        <f>COUNTIF(beosztás!$BP136:$CT136,"BN")*12+COUNTIF(beosztás!$BP136:$CT136,"BÉ")*12+COUNTIF(beosztás!$BP136:$CT136,"BDE")*8+COUNTIF(beosztás!$BP136:$CT136,"BDU")*8+COUNTIF(beosztás!$BP136:$CT136,"BÉJ")*8+COUNTIF(beosztás!$BP136:$CT136,"B1")*1+COUNTIF(beosztás!$BP136:$CT136,"B2")*2+COUNTIF(beosztás!$BP136:$CT136,"B3")*3+COUNTIF(beosztás!$BP136:$CT136,"B5")*5+COUNTIF(beosztás!$BP136:$CT136,"B6")*6+COUNTIF(beosztás!$BP136:$CT136,"B7")*7+COUNTIF(beosztás!$BP136:$CT136,"B8")*8+COUNTIF(beosztás!$BP136:$CT136,"B9")*9+COUNTIF(beosztás!$BP136:$CT136,"B10")*10+COUNTIF(beosztás!$BP136:$CT136,"B11")*11+COUNTIF(beosztás!$BP136:$CT136,"B12")*12+COUNTIF(beosztás!$BP136:$CT136,"BP")*0</f>
        <v>0</v>
      </c>
      <c r="BE134" s="24">
        <f t="shared" si="590"/>
        <v>0</v>
      </c>
      <c r="BF134" s="710">
        <f>IF(C134="",0,alapadatok!$AN$4)</f>
        <v>0</v>
      </c>
      <c r="BG134" s="19">
        <f t="shared" si="591"/>
        <v>0</v>
      </c>
      <c r="BH134" s="741">
        <f t="shared" si="592"/>
        <v>0</v>
      </c>
      <c r="BI134" s="40"/>
      <c r="BJ134" s="709">
        <f>COUNTIF(beosztás!$CU136:$DX136,"DE")*8</f>
        <v>0</v>
      </c>
      <c r="BK134" s="710">
        <f>COUNTIF(beosztás!$CU136:$DX136,"DU")*8</f>
        <v>0</v>
      </c>
      <c r="BL134" s="710">
        <f>COUNTIF(beosztás!$CU136:$DX136,"ÉJ")*8</f>
        <v>0</v>
      </c>
      <c r="BM134" s="710">
        <f>COUNTIF(beosztás!$CU136:$DX136,"N")*12</f>
        <v>0</v>
      </c>
      <c r="BN134" s="710">
        <f>COUNTIF(beosztás!$CU136:$DX136,"É")*12</f>
        <v>0</v>
      </c>
      <c r="BO134" s="710">
        <f>SUM(beosztás!$CU136:$DX136)</f>
        <v>0</v>
      </c>
      <c r="BP134" s="897">
        <f>(COUNTIF(beosztás!$CU136:$DX136,"SN")*12)+(COUNTIF(beosztás!$CU136:$DX136,"SDE")*8)+(COUNTIF(beosztás!$CU136:$DX136,"SDU")*8)+(COUNTIF(beosztás!$CU136:$DX136,"SÉ")*12)+(COUNTIF(beosztás!$CU136:$DX136,"SÉJ")*8)+(COUNTIF(beosztás!$CU136:$DX136,"S1")*1)+(COUNTIF(beosztás!$CU136:$DX136,"S2")*2)+(COUNTIF(beosztás!$CU136:$DX136,"S3")*3)+(COUNTIF(beosztás!$CU136:$DX136,"S4")*4)+(COUNTIF(beosztás!$CU136:$DX136,"S5")*5)+(COUNTIF(beosztás!$CU136:$DX136,"S6")*6)+(COUNTIF(beosztás!$CU136:$DX136,"S7")*7)+(COUNTIF(beosztás!$CU136:$DX136,"S8")*8)+(COUNTIF(beosztás!$CU136:$DX136,"S9")*9)+(COUNTIF(beosztás!$CU136:$DX136,"S10")*10)+(COUNTIF(beosztás!$CU136:$DX136,"S11")*11)+(COUNTIF(beosztás!$CU136:$DX136,"S12")*12)</f>
        <v>0</v>
      </c>
      <c r="BQ134" s="710">
        <f>COUNTIF(beosztás!$CU136:$DX136,"FÜ")*8</f>
        <v>0</v>
      </c>
      <c r="BR134" s="710">
        <f>COUNTIF(beosztás!$CU136:$DX136,"BN")*12+COUNTIF(beosztás!$CU136:$DX136,"BÉ")*12+COUNTIF(beosztás!$CU136:$DX136,"BDE")*8+COUNTIF(beosztás!$CU136:$DX136,"BDU")*8+COUNTIF(beosztás!$CU136:$DX136,"BÉJ")*8+COUNTIF(beosztás!$CU136:$DX136,"B1")*1+COUNTIF(beosztás!$CU136:$DX136,"B2")*2+COUNTIF(beosztás!$CU136:$DX136,"B3")*3+COUNTIF(beosztás!$CU136:$DX136,"B5")*5+COUNTIF(beosztás!$CU136:$DX136,"B6")*6+COUNTIF(beosztás!$CU136:$DX136,"B7")*7+COUNTIF(beosztás!$CU136:$DX136,"B8")*8+COUNTIF(beosztás!$CU136:$DX136,"B9")*9+COUNTIF(beosztás!$CU136:$DX136,"B10")*10+COUNTIF(beosztás!$CU136:$DX136,"B11")*11+COUNTIF(beosztás!$CU136:$DX136,"B12")*12+COUNTIF(beosztás!$CU136:$DX136,"BP")*0</f>
        <v>0</v>
      </c>
      <c r="BS134" s="24">
        <f t="shared" si="593"/>
        <v>0</v>
      </c>
      <c r="BT134" s="710">
        <f>IF(C134="",0,alapadatok!$AN$5)</f>
        <v>0</v>
      </c>
      <c r="BU134" s="19">
        <f t="shared" si="594"/>
        <v>0</v>
      </c>
      <c r="BV134" s="741">
        <f t="shared" si="595"/>
        <v>0</v>
      </c>
      <c r="BW134" s="40"/>
      <c r="BX134" s="25">
        <f t="shared" si="596"/>
        <v>0</v>
      </c>
      <c r="BY134" s="24">
        <f t="shared" si="597"/>
        <v>0</v>
      </c>
      <c r="BZ134" s="24">
        <f t="shared" si="598"/>
        <v>0</v>
      </c>
      <c r="CA134" s="24">
        <f t="shared" si="599"/>
        <v>0</v>
      </c>
      <c r="CB134" s="24">
        <f t="shared" si="600"/>
        <v>0</v>
      </c>
      <c r="CC134" s="24">
        <f t="shared" si="601"/>
        <v>0</v>
      </c>
      <c r="CD134" s="24">
        <f t="shared" si="602"/>
        <v>0</v>
      </c>
      <c r="CE134" s="24">
        <f t="shared" si="603"/>
        <v>0</v>
      </c>
      <c r="CF134" s="24">
        <f t="shared" si="604"/>
        <v>0</v>
      </c>
      <c r="CG134" s="24">
        <f t="shared" si="605"/>
        <v>0</v>
      </c>
      <c r="CH134" s="24">
        <f t="shared" si="606"/>
        <v>0</v>
      </c>
      <c r="CI134" s="19">
        <f t="shared" si="607"/>
        <v>0</v>
      </c>
      <c r="CJ134" s="741">
        <f t="shared" si="608"/>
        <v>0</v>
      </c>
      <c r="CK134" s="41"/>
      <c r="CL134" s="709">
        <f>COUNTIF(beosztás!$DY136:$FC136,"DE")*8</f>
        <v>0</v>
      </c>
      <c r="CM134" s="710">
        <f>COUNTIF(beosztás!$DY136:$FC136,"DU")*8</f>
        <v>0</v>
      </c>
      <c r="CN134" s="710">
        <f>COUNTIF(beosztás!$DY136:$FC136,"ÉJ")*8</f>
        <v>0</v>
      </c>
      <c r="CO134" s="710">
        <f>COUNTIF(beosztás!$DY136:$FC136,"N")*12</f>
        <v>0</v>
      </c>
      <c r="CP134" s="710">
        <f>COUNTIF(beosztás!$DY136:$FC136,"é")*12</f>
        <v>0</v>
      </c>
      <c r="CQ134" s="710">
        <f>SUM(beosztás!$DY136:$FC136)</f>
        <v>0</v>
      </c>
      <c r="CR134" s="710">
        <f>COUNTIF(beosztás!$DY136:$FC136,"FÜ")*8</f>
        <v>0</v>
      </c>
      <c r="CS134" s="897">
        <f>(COUNTIF(beosztás!$DY136:$FC136,"SN")*12)+(COUNTIF(beosztás!$DY136:$FC136,"SDE")*8)+(COUNTIF(beosztás!$DY136:$FC136,"SDU")*8)+(COUNTIF(beosztás!$DY136:$FC136,"SÉ")*12)+(COUNTIF(beosztás!$DY136:$FC136,"SÉJ")*8)+(COUNTIF(beosztás!$DY136:$FC136,"S1")*1)+(COUNTIF(beosztás!$DY136:$FC136,"S2")*2)+(COUNTIF(beosztás!$DY136:$FC136,"S3")*3)+(COUNTIF(beosztás!$DY136:$FC136,"S4")*4)+(COUNTIF(beosztás!$DY136:$FC136,"S5")*5)+(COUNTIF(beosztás!$DY136:$FC136,"S6")*6)+(COUNTIF(beosztás!$DY136:$FC136,"S7")*7)+(COUNTIF(beosztás!$DY136:$FC136,"S8")*8)+(COUNTIF(beosztás!$DY136:$FC136,"S9")*9)+(COUNTIF(beosztás!$DY136:$FC136,"S10")*10)+(COUNTIF(beosztás!$DY136:$FC136,"S11")*11)+(COUNTIF(beosztás!$DY136:$FC136,"S12")*12)</f>
        <v>0</v>
      </c>
      <c r="CT134" s="710">
        <f>COUNTIF(beosztás!$DY136:$FC136,"BN")*12+COUNTIF(beosztás!$DY136:$FC136,"BÉ")*12+COUNTIF(beosztás!$DY136:$FC136,"BDE")*8+COUNTIF(beosztás!$DY136:$FC136,"BDU")*8+COUNTIF(beosztás!$DY136:$FC136,"BÉJ")*8+COUNTIF(beosztás!$DY136:$FC136,"B1")*1+COUNTIF(beosztás!$DY136:$FC136,"B2")*2+COUNTIF(beosztás!$DY136:$FC136,"B3")*3+COUNTIF(beosztás!$DY136:$FC136,"B5")*5+COUNTIF(beosztás!$DY136:$FC136,"B6")*6+COUNTIF(beosztás!$DY136:$FC136,"B7")*7+COUNTIF(beosztás!$DY136:$FC136,"B8")*8+COUNTIF(beosztás!$DY136:$FC136,"B9")*9+COUNTIF(beosztás!$DY136:$FC136,"B10")*10+COUNTIF(beosztás!$DY136:$FC136,"B11")*11+COUNTIF(beosztás!$DY136:$FC136,"B12")*12+COUNTIF(beosztás!$DY136:$FC136,"BP")*0</f>
        <v>0</v>
      </c>
      <c r="CU134" s="24">
        <f t="shared" si="609"/>
        <v>0</v>
      </c>
      <c r="CV134" s="710">
        <f>IF(C134="",0,alapadatok!$AN$6)</f>
        <v>0</v>
      </c>
      <c r="CW134" s="19">
        <f t="shared" si="610"/>
        <v>0</v>
      </c>
      <c r="CX134" s="907">
        <f t="shared" si="611"/>
        <v>0</v>
      </c>
      <c r="CY134" s="40"/>
      <c r="CZ134" s="709">
        <f>COUNTIF(beosztás!$FD136:$GG136,"DE")*8</f>
        <v>0</v>
      </c>
      <c r="DA134" s="710">
        <f>COUNTIF(beosztás!$FD136:$GG136,"DU")*8</f>
        <v>0</v>
      </c>
      <c r="DB134" s="710">
        <f>COUNTIF(beosztás!$FD136:$GG136,"ÉJ")*8</f>
        <v>0</v>
      </c>
      <c r="DC134" s="710">
        <f>COUNTIF(beosztás!$FD136:$GG136,"N")*12</f>
        <v>0</v>
      </c>
      <c r="DD134" s="710">
        <f>COUNTIF(beosztás!$FD136:$GG136,"É")*12</f>
        <v>0</v>
      </c>
      <c r="DE134" s="710">
        <f>SUM(beosztás!$FD136:$GG136)</f>
        <v>0</v>
      </c>
      <c r="DF134" s="897">
        <f>(COUNTIF(beosztás!$FD136:$GG136,"SN")*12)+(COUNTIF(beosztás!$FD136:$GG136,"SDE")*8)+(COUNTIF(beosztás!$FD136:$GG136,"SDU")*8)+(COUNTIF(beosztás!$FD136:$GG136,"SÉ")*12)+(COUNTIF(beosztás!$FD136:$GG136,"SÉJ")*8)+(COUNTIF(beosztás!$FD136:$GG136,"S1")*1)+(COUNTIF(beosztás!$FD136:$GG136,"S2")*2)+(COUNTIF(beosztás!$FD136:$GG136,"S3")*3)+(COUNTIF(beosztás!$FD136:$GG136,"S4")*4)+(COUNTIF(beosztás!$FD136:$GG136,"S5")*5)+(COUNTIF(beosztás!$FD136:$GG136,"S6")*6)+(COUNTIF(beosztás!$FD136:$GG136,"S7")*7)+(COUNTIF(beosztás!$FD136:$GG136,"S8")*8)+(COUNTIF(beosztás!$FD136:$GG136,"S9")*9)+(COUNTIF(beosztás!$FD136:$GG136,"S10")*10)+(COUNTIF(beosztás!$FD136:$GG136,"S11")*11)+(COUNTIF(beosztás!$FD136:$GG136,"S12")*12)</f>
        <v>0</v>
      </c>
      <c r="DG134" s="710">
        <f>COUNTIF(beosztás!$FD136:$GG136,"FÜ")*8</f>
        <v>0</v>
      </c>
      <c r="DH134" s="710">
        <f>COUNTIF(beosztás!$FD136:$GG136,"BN")*12+COUNTIF(beosztás!$FD136:$GG136,"BÉ")*12+COUNTIF(beosztás!$FD136:$GG136,"BDE")*8+COUNTIF(beosztás!$FD136:$GG136,"BDU")*8+COUNTIF(beosztás!$FD136:$GG136,"BÉJ")*8+COUNTIF(beosztás!$FD136:$GG136,"B1")*1+COUNTIF(beosztás!$FD136:$GG136,"B2")*2+COUNTIF(beosztás!$FD136:$GG136,"B3")*3+COUNTIF(beosztás!$FD136:$GG136,"B5")*5+COUNTIF(beosztás!$FD136:$GG136,"B6")*6+COUNTIF(beosztás!$FD136:$GG136,"B7")*7+COUNTIF(beosztás!$FD136:$GG136,"B8")*8+COUNTIF(beosztás!$FD136:$GG136,"B9")*9+COUNTIF(beosztás!$FD136:$GG136,"B10")*10+COUNTIF(beosztás!$FD136:$GG136,"B11")*11+COUNTIF(beosztás!$FD136:$GG136,"B12")*12+COUNTIF(beosztás!$FD136:$GG136,"BP")*0</f>
        <v>0</v>
      </c>
      <c r="DI134" s="24">
        <f t="shared" si="612"/>
        <v>0</v>
      </c>
      <c r="DJ134" s="710">
        <f>IF(C134="",0,alapadatok!$AN$7)</f>
        <v>0</v>
      </c>
      <c r="DK134" s="19">
        <f t="shared" si="613"/>
        <v>0</v>
      </c>
      <c r="DL134" s="741">
        <f t="shared" si="614"/>
        <v>0</v>
      </c>
      <c r="DM134" s="40"/>
      <c r="DN134" s="25">
        <f t="shared" si="615"/>
        <v>0</v>
      </c>
      <c r="DO134" s="24">
        <f t="shared" si="616"/>
        <v>0</v>
      </c>
      <c r="DP134" s="24">
        <f t="shared" si="617"/>
        <v>0</v>
      </c>
      <c r="DQ134" s="24">
        <f t="shared" si="618"/>
        <v>0</v>
      </c>
      <c r="DR134" s="24">
        <f t="shared" si="619"/>
        <v>0</v>
      </c>
      <c r="DS134" s="24">
        <f t="shared" si="620"/>
        <v>0</v>
      </c>
      <c r="DT134" s="24">
        <f t="shared" si="621"/>
        <v>0</v>
      </c>
      <c r="DU134" s="24">
        <f t="shared" si="622"/>
        <v>0</v>
      </c>
      <c r="DV134" s="24">
        <f t="shared" si="623"/>
        <v>0</v>
      </c>
      <c r="DW134" s="24">
        <f t="shared" si="624"/>
        <v>0</v>
      </c>
      <c r="DX134" s="24">
        <f t="shared" si="625"/>
        <v>0</v>
      </c>
      <c r="DY134" s="19">
        <f t="shared" si="626"/>
        <v>0</v>
      </c>
      <c r="DZ134" s="907">
        <f t="shared" si="627"/>
        <v>0</v>
      </c>
      <c r="EA134" s="41"/>
      <c r="EB134" s="709">
        <f>COUNTIF(beosztás!$GH136:$HL136,"DE")*8</f>
        <v>0</v>
      </c>
      <c r="EC134" s="710">
        <f>COUNTIF(beosztás!$GH136:$HL136,"DU")*8</f>
        <v>0</v>
      </c>
      <c r="ED134" s="710">
        <f>COUNTIF(beosztás!$GH136:$HL136,"ÉJ")*8</f>
        <v>0</v>
      </c>
      <c r="EE134" s="710">
        <f>COUNTIF(beosztás!$GH136:$HL136,"N")*12</f>
        <v>0</v>
      </c>
      <c r="EF134" s="710">
        <f>COUNTIF(beosztás!$GH136:$HL136,"é")*12</f>
        <v>0</v>
      </c>
      <c r="EG134" s="710">
        <f>SUM(beosztás!$GH136:$HL136)</f>
        <v>0</v>
      </c>
      <c r="EH134" s="710">
        <f>COUNTIF(beosztás!$GH136:$HL136,"FÜ")*8</f>
        <v>0</v>
      </c>
      <c r="EI134" s="897">
        <f>(COUNTIF(beosztás!$GH136:$HL136,"SN")*12)+(COUNTIF(beosztás!$GH136:$HL136,"SDE")*8)+(COUNTIF(beosztás!$GH136:$HL136,"SDU")*8)+(COUNTIF(beosztás!$GH136:$HL136,"SÉ")*12)+(COUNTIF(beosztás!$GH136:$HL136,"SÉJ")*8)+(COUNTIF(beosztás!$GH136:$HL136,"S1")*1)+(COUNTIF(beosztás!$GH136:$HL136,"S2")*2)+(COUNTIF(beosztás!$GH136:$HL136,"S3")*3)+(COUNTIF(beosztás!$GH136:$HL136,"S4")*4)+(COUNTIF(beosztás!$GH136:$HL136,"S5")*5)+(COUNTIF(beosztás!$GH136:$HL136,"S6")*6)+(COUNTIF(beosztás!$GH136:$HL136,"S7")*7)+(COUNTIF(beosztás!$GH136:$HL136,"S8")*8)+(COUNTIF(beosztás!$GH136:$HL136,"S9")*9)+(COUNTIF(beosztás!$GH136:$HL136,"S10")*10)+(COUNTIF(beosztás!$GH136:$HL136,"S11")*11)+(COUNTIF(beosztás!$GH136:$HL136,"S12")*12)</f>
        <v>0</v>
      </c>
      <c r="EJ134" s="710">
        <f>COUNTIF(beosztás!$GH136:$HL136,"BN")*12+COUNTIF(beosztás!$GH136:$HL136,"BÉ")*12+COUNTIF(beosztás!$GH136:$HL136,"BDE")*8+COUNTIF(beosztás!$GH136:$HL136,"BDU")*8+COUNTIF(beosztás!$GH136:$HL136,"BÉJ")*8+COUNTIF(beosztás!$GH136:$HL136,"B1")*1+COUNTIF(beosztás!$GH136:$HL136,"B2")*2+COUNTIF(beosztás!$GH136:$HL136,"B3")*3+COUNTIF(beosztás!$GH136:$HL136,"B5")*5+COUNTIF(beosztás!$GH136:$HL136,"B6")*6+COUNTIF(beosztás!$GH136:$HL136,"B7")*7+COUNTIF(beosztás!$GH136:$HL136,"B8")*8+COUNTIF(beosztás!$GH136:$HL136,"B9")*9+COUNTIF(beosztás!$GH136:$HL136,"B10")*10+COUNTIF(beosztás!$GH136:$HL136,"B11")*11+COUNTIF(beosztás!$GH136:$HL136,"B12")*12+COUNTIF(beosztás!$GH136:$HL136,"BP")*0</f>
        <v>0</v>
      </c>
      <c r="EK134" s="24">
        <f t="shared" si="628"/>
        <v>0</v>
      </c>
      <c r="EL134" s="710">
        <f>IF(C134="",0,alapadatok!$AN$8)</f>
        <v>0</v>
      </c>
      <c r="EM134" s="19">
        <f t="shared" si="629"/>
        <v>0</v>
      </c>
      <c r="EN134" s="907">
        <f t="shared" si="630"/>
        <v>0</v>
      </c>
      <c r="EO134" s="40"/>
      <c r="EP134" s="709">
        <f>COUNTIF(beosztás!$HM136:$IQ136,"DE")*8</f>
        <v>0</v>
      </c>
      <c r="EQ134" s="710">
        <f>COUNTIF(beosztás!$HM136:$IQ136,"DU")*8</f>
        <v>0</v>
      </c>
      <c r="ER134" s="710">
        <f>COUNTIF(beosztás!$HM136:$IQ136,"ÉJ")*8</f>
        <v>0</v>
      </c>
      <c r="ES134" s="710">
        <f>COUNTIF(beosztás!$HM136:$IQ136,"N")*12</f>
        <v>0</v>
      </c>
      <c r="ET134" s="710">
        <f>COUNTIF(beosztás!$HM136:$IQ136,"É")*12</f>
        <v>0</v>
      </c>
      <c r="EU134" s="710">
        <f>SUM(beosztás!$HM136:$IQ136)</f>
        <v>0</v>
      </c>
      <c r="EV134" s="897">
        <f>(COUNTIF(beosztás!$HM136:$IQ136,"SN")*12)+(COUNTIF(beosztás!$HM136:$IQ136,"SDE")*8)+(COUNTIF(beosztás!$HM136:$IQ136,"SDU")*8)+(COUNTIF(beosztás!$HM136:$IQ136,"SÉ")*12)+(COUNTIF(beosztás!$HM136:$IQ136,"SÉJ")*8)+(COUNTIF(beosztás!$HM136:$IQ136,"S1")*1)+(COUNTIF(beosztás!$HM136:$IQ136,"S2")*2)+(COUNTIF(beosztás!$HM136:$IQ136,"S3")*3)+(COUNTIF(beosztás!$HM136:$IQ136,"S4")*4)+(COUNTIF(beosztás!$HM136:$IQ136,"S5")*5)+(COUNTIF(beosztás!$HM136:$IQ136,"S6")*6)+(COUNTIF(beosztás!$HM136:$IQ136,"S7")*7)+(COUNTIF(beosztás!$HM136:$IQ136,"S8")*8)+(COUNTIF(beosztás!$HM136:$IQ136,"S9")*9)+(COUNTIF(beosztás!$HM136:$IQ136,"S10")*10)+(COUNTIF(beosztás!$HM136:$IQ136,"S11")*11)+(COUNTIF(beosztás!$HM136:$IQ136,"S12")*12)</f>
        <v>0</v>
      </c>
      <c r="EW134" s="710">
        <f>COUNTIF(beosztás!$HM136:$IQ136,"FÜ")*8</f>
        <v>0</v>
      </c>
      <c r="EX134" s="710">
        <f>COUNTIF(beosztás!$HM136:$IQ136,"BN")*12+COUNTIF(beosztás!$HM136:$IQ136,"BÉ")*12+COUNTIF(beosztás!$HM136:$IQ136,"BDE")*8+COUNTIF(beosztás!$HM136:$IQ136,"BDU")*8+COUNTIF(beosztás!$HM136:$IQ136,"BÉJ")*8+COUNTIF(beosztás!$HM136:$IQ136,"B1")*1+COUNTIF(beosztás!$HM136:$IQ136,"B2")*2+COUNTIF(beosztás!$HM136:$IQ136,"B3")*3+COUNTIF(beosztás!$HM136:$IQ136,"B5")*5+COUNTIF(beosztás!$HM136:$IQ136,"B6")*6+COUNTIF(beosztás!$HM136:$IQ136,"B7")*7+COUNTIF(beosztás!$HM136:$IQ136,"B8")*8+COUNTIF(beosztás!$HM136:$IQ136,"B9")*9+COUNTIF(beosztás!$HM136:$IQ136,"B10")*10+COUNTIF(beosztás!$HM136:$IQ136,"B11")*11+COUNTIF(beosztás!$HM136:$IQ136,"B12")*12+COUNTIF(beosztás!$HM136:$IQ136,"BP")*0</f>
        <v>0</v>
      </c>
      <c r="EY134" s="24">
        <f t="shared" si="631"/>
        <v>0</v>
      </c>
      <c r="EZ134" s="710">
        <f>IF(C134="",0,alapadatok!$AN$9)</f>
        <v>0</v>
      </c>
      <c r="FA134" s="19">
        <f t="shared" si="632"/>
        <v>0</v>
      </c>
      <c r="FB134" s="907">
        <f t="shared" si="633"/>
        <v>0</v>
      </c>
      <c r="FC134" s="40"/>
      <c r="FD134" s="25">
        <f t="shared" si="634"/>
        <v>0</v>
      </c>
      <c r="FE134" s="24">
        <f t="shared" si="635"/>
        <v>0</v>
      </c>
      <c r="FF134" s="24">
        <f t="shared" si="636"/>
        <v>0</v>
      </c>
      <c r="FG134" s="24">
        <f t="shared" si="637"/>
        <v>0</v>
      </c>
      <c r="FH134" s="24">
        <f t="shared" si="638"/>
        <v>0</v>
      </c>
      <c r="FI134" s="24">
        <f t="shared" si="639"/>
        <v>0</v>
      </c>
      <c r="FJ134" s="24">
        <f t="shared" si="640"/>
        <v>0</v>
      </c>
      <c r="FK134" s="24">
        <f t="shared" si="641"/>
        <v>0</v>
      </c>
      <c r="FL134" s="24">
        <f t="shared" si="642"/>
        <v>0</v>
      </c>
      <c r="FM134" s="24">
        <f t="shared" si="643"/>
        <v>0</v>
      </c>
      <c r="FN134" s="24">
        <f t="shared" si="644"/>
        <v>0</v>
      </c>
      <c r="FO134" s="19">
        <f t="shared" si="645"/>
        <v>0</v>
      </c>
      <c r="FP134" s="907">
        <f t="shared" si="646"/>
        <v>0</v>
      </c>
      <c r="FQ134" s="41"/>
      <c r="FR134" s="709">
        <f>COUNTIF(beosztás!$IR136:$JU136,"DE")*8</f>
        <v>0</v>
      </c>
      <c r="FS134" s="710">
        <f>COUNTIF(beosztás!$IR136:$JU136,"DU")*8</f>
        <v>0</v>
      </c>
      <c r="FT134" s="710">
        <f>COUNTIF(beosztás!$IR136:$JU136,"ÉJ")*8</f>
        <v>0</v>
      </c>
      <c r="FU134" s="710">
        <f>COUNTIF(beosztás!$IR136:$JU136,"N")*12</f>
        <v>0</v>
      </c>
      <c r="FV134" s="710">
        <f>COUNTIF(beosztás!$IR136:$JU136,"é")*12</f>
        <v>0</v>
      </c>
      <c r="FW134" s="710">
        <f>SUM(beosztás!$IR136:$JU136)</f>
        <v>0</v>
      </c>
      <c r="FX134" s="710">
        <f>COUNTIF(beosztás!$IR136:$JU136,"FÜ")*8</f>
        <v>0</v>
      </c>
      <c r="FY134" s="897">
        <f>(COUNTIF(beosztás!$IR136:$JU136,"SN")*12)+(COUNTIF(beosztás!$IR136:$JU136,"SDE")*8)+(COUNTIF(beosztás!$IR136:$JU136,"SDU")*8)+(COUNTIF(beosztás!$IR136:$JU136,"SÉ")*12)+(COUNTIF(beosztás!$IR136:$JU136,"SÉJ")*8)+(COUNTIF(beosztás!$IR136:$JU136,"S1")*1)+(COUNTIF(beosztás!$IR136:$JU136,"S2")*2)+(COUNTIF(beosztás!$IR136:$JU136,"S3")*3)+(COUNTIF(beosztás!$IR136:$JU136,"S4")*4)+(COUNTIF(beosztás!$IR136:$JU136,"S5")*5)+(COUNTIF(beosztás!$IR136:$JU136,"S6")*6)+(COUNTIF(beosztás!$IR136:$JU136,"S7")*7)+(COUNTIF(beosztás!$IR136:$JU136,"S8")*8)+(COUNTIF(beosztás!$IR136:$JU136,"S9")*9)+(COUNTIF(beosztás!$IR136:$JU136,"S10")*10)+(COUNTIF(beosztás!$IR136:$JU136,"S11")*11)+(COUNTIF(beosztás!$IR136:$JU136,"S12")*12)</f>
        <v>0</v>
      </c>
      <c r="FZ134" s="710">
        <f>COUNTIF(beosztás!$IR136:$JU136,"BN")*12+COUNTIF(beosztás!$IR136:$JU136,"BÉ")*12+COUNTIF(beosztás!$IR136:$JU136,"BDE")*8+COUNTIF(beosztás!$IR136:$JU136,"BDU")*8+COUNTIF(beosztás!$IR136:$JU136,"BÉJ")*8+COUNTIF(beosztás!$IR136:$JU136,"B1")*1+COUNTIF(beosztás!$IR136:$JU136,"B2")*2+COUNTIF(beosztás!$IR136:$JU136,"B3")*3+COUNTIF(beosztás!$IR136:$JU136,"B5")*5+COUNTIF(beosztás!$IR136:$JU136,"B6")*6+COUNTIF(beosztás!$IR136:$JU136,"B7")*7+COUNTIF(beosztás!$IR136:$JU136,"B8")*8+COUNTIF(beosztás!$IR136:$JU136,"B9")*9+COUNTIF(beosztás!$IR136:$JU136,"B10")*10+COUNTIF(beosztás!$IR136:$JU136,"B11")*11+COUNTIF(beosztás!$IR136:$JU136,"B12")*12+COUNTIF(beosztás!$IR136:$JU136,"BP")*0</f>
        <v>0</v>
      </c>
      <c r="GA134" s="24">
        <f t="shared" si="647"/>
        <v>0</v>
      </c>
      <c r="GB134" s="710">
        <f>IF(C134="",0,alapadatok!$AN$10)</f>
        <v>0</v>
      </c>
      <c r="GC134" s="19">
        <f t="shared" si="648"/>
        <v>0</v>
      </c>
      <c r="GD134" s="907">
        <f t="shared" si="649"/>
        <v>0</v>
      </c>
      <c r="GE134" s="42"/>
      <c r="GF134" s="709">
        <f>COUNTIF(beosztás!$JV136:$KZ136,"DE")*8</f>
        <v>0</v>
      </c>
      <c r="GG134" s="710">
        <f>COUNTIF(beosztás!$JV136:$KZ136,"DU")*8</f>
        <v>0</v>
      </c>
      <c r="GH134" s="710">
        <f>COUNTIF(beosztás!$JV136:$KZ136,"ÉJ")*8</f>
        <v>0</v>
      </c>
      <c r="GI134" s="710">
        <f>COUNTIF(beosztás!$JV136:$KZ136,"N")*12</f>
        <v>0</v>
      </c>
      <c r="GJ134" s="710">
        <f>COUNTIF(beosztás!$JV136:$KZ136,"É")*12</f>
        <v>0</v>
      </c>
      <c r="GK134" s="710">
        <f>SUM(beosztás!$JV136:$KZ136)</f>
        <v>0</v>
      </c>
      <c r="GL134" s="897">
        <f>(COUNTIF(beosztás!$JV136:$KZ136,"SN")*12)+(COUNTIF(beosztás!$JV136:$KZ136,"SDE")*8)+(COUNTIF(beosztás!$JV136:$KZ136,"SDU")*8)+(COUNTIF(beosztás!$JV136:$KZ136,"SÉ")*12)+(COUNTIF(beosztás!$JV136:$KZ136,"SÉJ")*8)+(COUNTIF(beosztás!$JV136:$KZ136,"S1")*1)+(COUNTIF(beosztás!$JV136:$KZ136,"S2")*2)+(COUNTIF(beosztás!$JV136:$KZ136,"S3")*3)+(COUNTIF(beosztás!$JV136:$KZ136,"S4")*4)+(COUNTIF(beosztás!$JV136:$KZ136,"S5")*5)+(COUNTIF(beosztás!$JV136:$KZ136,"S6")*6)+(COUNTIF(beosztás!$JV136:$KZ136,"S7")*7)+(COUNTIF(beosztás!$JV136:$KZ136,"S8")*8)+(COUNTIF(beosztás!$JV136:$KZ136,"S9")*9)+(COUNTIF(beosztás!$JV136:$KZ136,"S10")*10)+(COUNTIF(beosztás!$JV136:$KZ136,"S11")*11)+(COUNTIF(beosztás!$JV136:$KZ136,"S12")*12)</f>
        <v>0</v>
      </c>
      <c r="GM134" s="710">
        <f>COUNTIF(beosztás!$JV136:$KZ136,"FÜ")*8</f>
        <v>0</v>
      </c>
      <c r="GN134" s="710">
        <f>COUNTIF(beosztás!$JV136:$KZ136,"BN")*12+COUNTIF(beosztás!$JV136:$KZ136,"BÉ")*12+COUNTIF(beosztás!$JV136:$KZ136,"BDE")*8+COUNTIF(beosztás!$JV136:$KZ136,"BDU")*8+COUNTIF(beosztás!$JV136:$KZ136,"BÉJ")*8+COUNTIF(beosztás!$JV136:$KZ136,"B1")*1+COUNTIF(beosztás!$JV136:$KZ136,"B2")*2+COUNTIF(beosztás!$JV136:$KZ136,"B3")*3+COUNTIF(beosztás!$JV136:$KZ136,"B5")*5+COUNTIF(beosztás!$JV136:$KZ136,"B6")*6+COUNTIF(beosztás!$JV136:$KZ136,"B7")*7+COUNTIF(beosztás!$JV136:$KZ136,"B8")*8+COUNTIF(beosztás!$JV136:$KZ136,"B9")*9+COUNTIF(beosztás!$JV136:$KZ136,"B10")*10+COUNTIF(beosztás!$JV136:$KZ136,"B11")*11+COUNTIF(beosztás!$JV136:$KZ136,"B12")*12+COUNTIF(beosztás!$JV136:$KZ136,"BP")*0</f>
        <v>0</v>
      </c>
      <c r="GO134" s="24">
        <f t="shared" si="650"/>
        <v>0</v>
      </c>
      <c r="GP134" s="710">
        <f>IF(C134="",0,alapadatok!$AN$11)</f>
        <v>0</v>
      </c>
      <c r="GQ134" s="19">
        <f t="shared" si="651"/>
        <v>0</v>
      </c>
      <c r="GR134" s="907">
        <f t="shared" si="652"/>
        <v>0</v>
      </c>
      <c r="GS134" s="42"/>
      <c r="GT134" s="25">
        <f t="shared" si="653"/>
        <v>0</v>
      </c>
      <c r="GU134" s="24">
        <f t="shared" si="654"/>
        <v>0</v>
      </c>
      <c r="GV134" s="24">
        <f t="shared" si="655"/>
        <v>0</v>
      </c>
      <c r="GW134" s="24">
        <f t="shared" si="656"/>
        <v>0</v>
      </c>
      <c r="GX134" s="24">
        <f t="shared" si="657"/>
        <v>0</v>
      </c>
      <c r="GY134" s="24">
        <f t="shared" si="658"/>
        <v>0</v>
      </c>
      <c r="GZ134" s="24">
        <f t="shared" si="659"/>
        <v>0</v>
      </c>
      <c r="HA134" s="24">
        <f t="shared" si="660"/>
        <v>0</v>
      </c>
      <c r="HB134" s="24">
        <f t="shared" si="661"/>
        <v>0</v>
      </c>
      <c r="HC134" s="24">
        <f t="shared" si="662"/>
        <v>0</v>
      </c>
      <c r="HD134" s="24">
        <f t="shared" si="663"/>
        <v>0</v>
      </c>
      <c r="HE134" s="19">
        <f t="shared" si="664"/>
        <v>0</v>
      </c>
      <c r="HF134" s="907">
        <f t="shared" si="665"/>
        <v>0</v>
      </c>
      <c r="HG134" s="41"/>
      <c r="HH134" s="709">
        <f>COUNTIF(beosztás!$LA136:$MD136,"DE")*8</f>
        <v>0</v>
      </c>
      <c r="HI134" s="710">
        <f>COUNTIF(beosztás!$LA136:$MD136,"DU")*8</f>
        <v>0</v>
      </c>
      <c r="HJ134" s="710">
        <f>COUNTIF(beosztás!$LA136:$MD136,"ÉJ")*8</f>
        <v>0</v>
      </c>
      <c r="HK134" s="710">
        <f>COUNTIF(beosztás!$LA136:$MD136,"N")*12</f>
        <v>0</v>
      </c>
      <c r="HL134" s="710">
        <f>COUNTIF(beosztás!$LA136:$MD136,"é")*12</f>
        <v>0</v>
      </c>
      <c r="HM134" s="710">
        <f>SUM(beosztás!$LA136:$MD136)</f>
        <v>0</v>
      </c>
      <c r="HN134" s="710">
        <f>COUNTIF(beosztás!$LA136:$MD136,"FÜ")*8</f>
        <v>0</v>
      </c>
      <c r="HO134" s="897">
        <f>(COUNTIF(beosztás!$LA136:$MD136,"SN")*12)+(COUNTIF(beosztás!$LA136:$MD136,"SDE")*8)+(COUNTIF(beosztás!$LA136:$MD136,"SDU")*8)+(COUNTIF(beosztás!$LA136:$MD136,"SÉ")*12)+(COUNTIF(beosztás!$LA136:$MD136,"SÉJ")*8)+(COUNTIF(beosztás!$LA136:$MD136,"S1")*1)+(COUNTIF(beosztás!$LA136:$MD136,"S2")*2)+(COUNTIF(beosztás!$LA136:$MD136,"S3")*3)+(COUNTIF(beosztás!$LA136:$MD136,"S4")*4)+(COUNTIF(beosztás!$LA136:$MD136,"S5")*5)+(COUNTIF(beosztás!$LA136:$MD136,"S6")*6)+(COUNTIF(beosztás!$LA136:$MD136,"S7")*7)+(COUNTIF(beosztás!$LA136:$MD136,"S8")*8)+(COUNTIF(beosztás!$LA136:$MD136,"S9")*9)+(COUNTIF(beosztás!$LA136:$MD136,"S10")*10)+(COUNTIF(beosztás!$LA136:$MD136,"S11")*11)+(COUNTIF(beosztás!$LA136:$MD136,"S12")*12)</f>
        <v>0</v>
      </c>
      <c r="HP134" s="710">
        <f>COUNTIF(beosztás!$LA136:$MD136,"BN")*12+COUNTIF(beosztás!$LA136:$MD136,"BÉ")*12+COUNTIF(beosztás!$LA136:$MD136,"BDE")*8+COUNTIF(beosztás!$LA136:$MD136,"BDU")*8+COUNTIF(beosztás!$LA136:$MD136,"BÉJ")*8+COUNTIF(beosztás!$LA136:$MD136,"B1")*1+COUNTIF(beosztás!$LA136:$MD136,"B2")*2+COUNTIF(beosztás!$LA136:$MD136,"B3")*3+COUNTIF(beosztás!$KZ136:$MC136,"B5")*5+COUNTIF(beosztás!$KZ136:$MC136,"B6")*6+COUNTIF(beosztás!$KZ136:$MC136,"B7")*7+COUNTIF(beosztás!$KZ136:$MC136,"B8")*8+COUNTIF(beosztás!$LA136:$MD136,"B9")*9+COUNTIF(beosztás!$LA136:$MD136,"B10")*10+COUNTIF(beosztás!$LA136:$MD136,"B11")*11+COUNTIF(beosztás!$LA136:$MD136,"B12")*12+COUNTIF(beosztás!$LA136:$MD136,"BP")*0</f>
        <v>0</v>
      </c>
      <c r="HQ134" s="24">
        <f t="shared" si="666"/>
        <v>0</v>
      </c>
      <c r="HR134" s="710">
        <f>IF(C134="",0,alapadatok!$AN$12)</f>
        <v>0</v>
      </c>
      <c r="HS134" s="19">
        <f t="shared" si="667"/>
        <v>0</v>
      </c>
      <c r="HT134" s="907">
        <f t="shared" si="668"/>
        <v>0</v>
      </c>
      <c r="HU134" s="42"/>
      <c r="HV134" s="709">
        <f>COUNTIF(beosztás!$ME136:$NI136,"DE")*8</f>
        <v>0</v>
      </c>
      <c r="HW134" s="710">
        <f>COUNTIF(beosztás!$ME136:$NI136,"DU")*8</f>
        <v>0</v>
      </c>
      <c r="HX134" s="710">
        <f>COUNTIF(beosztás!$ME136:$NI136,"ÉJ")*8</f>
        <v>0</v>
      </c>
      <c r="HY134" s="710">
        <f>COUNTIF(beosztás!$ME136:$NI136,"N")*12</f>
        <v>0</v>
      </c>
      <c r="HZ134" s="710">
        <f>COUNTIF(beosztás!$ME136:$NI136,"É")*12</f>
        <v>0</v>
      </c>
      <c r="IA134" s="710">
        <f>SUM(beosztás!$ME136:$NI136)</f>
        <v>0</v>
      </c>
      <c r="IB134" s="710">
        <f>(COUNTIF(beosztás!$ME136:$NI136,"SN")*12)+(COUNTIF(beosztás!$ME136:$NI136,"SDE")*8)+(COUNTIF(beosztás!$ME136:$NI136,"SDU")*8)+(COUNTIF(beosztás!$ME136:$NI136,"SÉ")*12)+(COUNTIF(beosztás!$ME136:$NI136,"SÉJ")*8)+(COUNTIF(beosztás!$ME136:$NI136,"S1")*1)+(COUNTIF(beosztás!$ME136:$NI136,"S2")*2)+(COUNTIF(beosztás!$ME136:$NI136,"S3")*3)+(COUNTIF(beosztás!$ME136:$NI136,"S4")*4)+(COUNTIF(beosztás!$ME136:$NI136,"S5")*5)+(COUNTIF(beosztás!$ME136:$NI136,"S6")*6)+(COUNTIF(beosztás!$ME136:$NI136,"S7")*7)+(COUNTIF(beosztás!$ME136:$NI136,"S8")*8)+(COUNTIF(beosztás!$ME136:$NI136,"S9")*9)+(COUNTIF(beosztás!$ME136:$NI136,"S10")*10)+(COUNTIF(beosztás!$ME136:$NI136,"S11")*11)+(COUNTIF(beosztás!$ME136:$NI136,"S12")*12)</f>
        <v>0</v>
      </c>
      <c r="IC134" s="710">
        <f>COUNTIF(beosztás!$ME136:$NI136,"FÜ")*8</f>
        <v>0</v>
      </c>
      <c r="ID134" s="710">
        <f>COUNTIF(beosztás!$ME136:$NI136,"BN")*12+COUNTIF(beosztás!$ME136:$NI136,"BÉ")*12+COUNTIF(beosztás!$ME136:$NI136,"BDE")*8+COUNTIF(beosztás!$ME136:$NI136,"BDU")*8+COUNTIF(beosztás!$ME136:$NI136,"BÉJ")*8+COUNTIF(beosztás!$ME136:$NI136,"B1")*1+COUNTIF(beosztás!$ME136:$NI136,"B2")*2+COUNTIF(beosztás!$ME136:$NI136,"B3")*3+COUNTIF(beosztás!$ME136:$NI136,"B5")*5+COUNTIF(beosztás!$ME136:$NI136,"B6")*6+COUNTIF(beosztás!$ME136:$NI136,"B7")*7+COUNTIF(beosztás!$ME136:$NI136,"B8")*8+COUNTIF(beosztás!$ME136:$NI136,"B9")*9+COUNTIF(beosztás!$ME136:$NI136,"B10")*10+COUNTIF(beosztás!$ME136:$NI136,"B11")*11+COUNTIF(beosztás!$ME136:$NI136,"B12")*12+COUNTIF(beosztás!$ME136:$NI136,"BP")*0</f>
        <v>0</v>
      </c>
      <c r="IE134" s="24">
        <f t="shared" si="669"/>
        <v>0</v>
      </c>
      <c r="IF134" s="710">
        <f>IF(C134="",0,alapadatok!$AN$13)</f>
        <v>0</v>
      </c>
      <c r="IG134" s="19">
        <f t="shared" si="670"/>
        <v>0</v>
      </c>
      <c r="IH134" s="741">
        <f t="shared" si="671"/>
        <v>0</v>
      </c>
      <c r="II134" s="42"/>
      <c r="IJ134" s="25">
        <f t="shared" si="672"/>
        <v>0</v>
      </c>
      <c r="IK134" s="24">
        <f t="shared" si="673"/>
        <v>0</v>
      </c>
      <c r="IL134" s="24">
        <f t="shared" si="674"/>
        <v>0</v>
      </c>
      <c r="IM134" s="24">
        <f t="shared" si="675"/>
        <v>0</v>
      </c>
      <c r="IN134" s="24">
        <f t="shared" si="676"/>
        <v>0</v>
      </c>
      <c r="IO134" s="24">
        <f t="shared" si="677"/>
        <v>0</v>
      </c>
      <c r="IP134" s="24">
        <f t="shared" si="678"/>
        <v>0</v>
      </c>
      <c r="IQ134" s="24">
        <f t="shared" si="679"/>
        <v>0</v>
      </c>
      <c r="IR134" s="24">
        <f t="shared" si="680"/>
        <v>0</v>
      </c>
      <c r="IS134" s="24">
        <f t="shared" si="681"/>
        <v>0</v>
      </c>
      <c r="IT134" s="24">
        <f t="shared" si="682"/>
        <v>0</v>
      </c>
      <c r="IU134" s="19">
        <f t="shared" si="683"/>
        <v>0</v>
      </c>
      <c r="IV134" s="907">
        <f t="shared" si="684"/>
        <v>0</v>
      </c>
      <c r="IW134" s="43"/>
      <c r="JF134" s="21"/>
      <c r="JG134" s="21"/>
    </row>
    <row r="135" spans="1:267" ht="15.75" hidden="1" thickBot="1" x14ac:dyDescent="0.3">
      <c r="A135" s="66">
        <f>IF(beosztás!A137=0,"",beosztás!A137)</f>
        <v>22</v>
      </c>
      <c r="B135" s="63" t="str">
        <f>IF(beosztás!B137=0,"",beosztás!B137)</f>
        <v/>
      </c>
      <c r="C135" s="64" t="str">
        <f>IF(beosztás!C137=0,"",beosztás!C137)</f>
        <v/>
      </c>
      <c r="D135" s="65" t="str">
        <f>IF(beosztás!D137=0,"",beosztás!D137)</f>
        <v/>
      </c>
      <c r="E135" s="18"/>
      <c r="F135" s="709">
        <f>COUNTIF(beosztás!$I137:$AM137,"DE")*8</f>
        <v>0</v>
      </c>
      <c r="G135" s="710">
        <f>COUNTIF(beosztás!$I137:$AM137,"DU")*8</f>
        <v>0</v>
      </c>
      <c r="H135" s="710">
        <f>COUNTIF(beosztás!$I137:$AM137,"ÉJ")*8</f>
        <v>0</v>
      </c>
      <c r="I135" s="710">
        <f>COUNTIF(beosztás!$I137:$AM137,"N")*12</f>
        <v>0</v>
      </c>
      <c r="J135" s="710">
        <f>COUNTIF(beosztás!$I137:$AM137,"é")*12</f>
        <v>0</v>
      </c>
      <c r="K135" s="710">
        <f>SUM(beosztás!$I137:$AM137)</f>
        <v>0</v>
      </c>
      <c r="L135" s="710">
        <f>COUNTIF(beosztás!$I137:$AM137,"FÜ")*8</f>
        <v>0</v>
      </c>
      <c r="M135" s="710">
        <f>(COUNTIF(beosztás!$I137:$AM137,"SN")*12)+(COUNTIF(beosztás!$I137:$AM137,"SDE")*8)+(COUNTIF(beosztás!$I137:$AM137,"SDU")*8)+(COUNTIF(beosztás!$I137:$AM137,"S1")*1)+(COUNTIF(beosztás!$I137:$AM137,"S2")*2)+(COUNTIF(beosztás!$I137:$AM137,"S3")*3)+(COUNTIF(beosztás!$I137:$AM137,"S4")*4)+(COUNTIF(beosztás!$I137:$AM137,"S5")*5)+(COUNTIF(beosztás!$I137:$AM137,"S6")*6)+(COUNTIF(beosztás!$I137:$AM137,"S7")*7)+(COUNTIF(beosztás!$I137:$AM137,"S8")*8)+(COUNTIF(beosztás!$I137:$AM137,"S9")*9)+(COUNTIF(beosztás!$I137:$AM137,"S10")*10)+(COUNTIF(beosztás!$I137:$AM137,"S11")*11)+(COUNTIF(beosztás!$I137:$AM137,"S12")*12)+(COUNTIF(beosztás!$I137:$AM137,"SÉ")*12)+(COUNTIF(beosztás!$I137:$AM137,"SÉJ")*8)</f>
        <v>0</v>
      </c>
      <c r="N135" s="710">
        <f>COUNTIF(beosztás!$I137:$AM137,"BN")*12+COUNTIF(beosztás!$I137:$AM137,"BÉ")*12+COUNTIF(beosztás!$I137:$AM137,"BDE")*8+COUNTIF(beosztás!$I137:$AM137,"BDU")*8+COUNTIF(beosztás!$I137:$AM137,"BÉJ")*8+COUNTIF(beosztás!$I137:$AM137,"B1")*1+COUNTIF(beosztás!$I137:$AM137,"B2")*2+COUNTIF(beosztás!$I137:$AM137,"B3")*3+COUNTIF(beosztás!$I137:$AM137,"B5")*5+COUNTIF(beosztás!$I137:$AM137,"B6")*6+COUNTIF(beosztás!$I137:$AM137,"B7")*7+COUNTIF(beosztás!$I137:$AM137,"B8")*8+COUNTIF(beosztás!$I137:$AM137,"B9")*9+COUNTIF(beosztás!$I137:$AM137,"B10")*10+COUNTIF(beosztás!$I137:$AM137,"B11")*11+COUNTIF(beosztás!$I137:$AM137,"B12")*12+COUNTIF(beosztás!$I137:$AM137,"BP")*0</f>
        <v>0</v>
      </c>
      <c r="O135" s="24">
        <f t="shared" si="576"/>
        <v>0</v>
      </c>
      <c r="P135" s="710">
        <f>IF(C135="",0,alapadatok!$AN$2)</f>
        <v>0</v>
      </c>
      <c r="Q135" s="19">
        <f t="shared" si="577"/>
        <v>0</v>
      </c>
      <c r="R135" s="741">
        <f t="shared" si="578"/>
        <v>0</v>
      </c>
      <c r="S135" s="40"/>
      <c r="T135" s="709">
        <f>COUNTIF(beosztás!$AN137:$BO137,"DE")*8</f>
        <v>0</v>
      </c>
      <c r="U135" s="710">
        <f>COUNTIF(beosztás!$AN137:$BO137,"DU")*8</f>
        <v>0</v>
      </c>
      <c r="V135" s="710">
        <f>COUNTIF(beosztás!$AN137:$BO137,"ÉJ")*8</f>
        <v>0</v>
      </c>
      <c r="W135" s="710">
        <f>COUNTIF(beosztás!$AN137:$BO137,"N")*12</f>
        <v>0</v>
      </c>
      <c r="X135" s="710">
        <f>COUNTIF(beosztás!$AN137:$BO137,"É")*12</f>
        <v>0</v>
      </c>
      <c r="Y135" s="710">
        <f>SUM(beosztás!$AN137:$BO137)</f>
        <v>0</v>
      </c>
      <c r="Z135" s="710">
        <f>(COUNTIF(beosztás!$AN137:$BO137,"SN")*12)+(COUNTIF(beosztás!$AN137:$BO137,"SDE")*8)+(COUNTIF(beosztás!$AN137:$BO137,"SDU")*8)+(COUNTIF(beosztás!$AN137:$BO137,"SÉ")*12)+(COUNTIF(beosztás!$AN137:$BO137,"SÉJ")*8)+(COUNTIF(beosztás!$AN137:$BO137,"S1")*1)+(COUNTIF(beosztás!$AN137:$BO137,"S2")*2)+(COUNTIF(beosztás!$AN137:$BO137,"S3")*3)+(COUNTIF(beosztás!$AN137:$BO137,"S4")*4)+(COUNTIF(beosztás!$AN137:$BO137,"S5")*5)+(COUNTIF(beosztás!$AN137:$BO137,"S6")*6)+(COUNTIF(beosztás!$AN137:$BO137,"S7")*7)+(COUNTIF(beosztás!$AN137:$BO137,"S8")*8)+(COUNTIF(beosztás!$AN137:$BO137,"S9")*9)+(COUNTIF(beosztás!$AN137:$BO137,"S10")*10)+(COUNTIF(beosztás!$AN137:$BO137,"S11")*11)+(COUNTIF(beosztás!$AN137:$BO137,"S12")*12)</f>
        <v>0</v>
      </c>
      <c r="AA135" s="710">
        <f>COUNTIF(beosztás!$AN137:$BO137,"FÜ")*8</f>
        <v>0</v>
      </c>
      <c r="AB135" s="710">
        <f>COUNTIF(beosztás!$AN137:$BO137,"BN")*12+COUNTIF(beosztás!$AN137:$BO137,"BÉ")*12+COUNTIF(beosztás!$AN137:$BO137,"BDE")*8+COUNTIF(beosztás!$AN137:$BO137,"BDU")*8+COUNTIF(beosztás!$AN137:$BO137,"BÉJ")*8+COUNTIF(beosztás!$AN137:$BO137,"B1")*1+COUNTIF(beosztás!$AN137:$BO137,"B2")*2+COUNTIF(beosztás!$AN137:$BO137,"B3")*3+COUNTIF(beosztás!$AN137:$BO137,"B5")*5+COUNTIF(beosztás!$AN137:$BO137,"B6")*6+COUNTIF(beosztás!$AN137:$BO137,"B7")*7+COUNTIF(beosztás!$AN137:$BO137,"B8")*8+COUNTIF(beosztás!$AN137:$BO137,"B9")*9+COUNTIF(beosztás!$AN137:$BO137,"B10")*10+COUNTIF(beosztás!$AN137:$BO137,"B11")*11+COUNTIF(beosztás!$AN137:$BO137,"B12")*12+COUNTIF(beosztás!$AN137:$BO137,"BP")*0</f>
        <v>0</v>
      </c>
      <c r="AC135" s="24">
        <f t="shared" si="579"/>
        <v>0</v>
      </c>
      <c r="AD135" s="710">
        <f>IF(C135="",0,alapadatok!$AN$3)</f>
        <v>0</v>
      </c>
      <c r="AE135" s="19">
        <f t="shared" si="421"/>
        <v>0</v>
      </c>
      <c r="AF135" s="741">
        <f t="shared" si="580"/>
        <v>0</v>
      </c>
      <c r="AG135" s="40"/>
      <c r="AH135" s="25">
        <f t="shared" si="581"/>
        <v>0</v>
      </c>
      <c r="AI135" s="24">
        <f t="shared" si="582"/>
        <v>0</v>
      </c>
      <c r="AJ135" s="24">
        <f t="shared" si="583"/>
        <v>0</v>
      </c>
      <c r="AK135" s="24">
        <f t="shared" si="584"/>
        <v>0</v>
      </c>
      <c r="AL135" s="24">
        <f t="shared" si="585"/>
        <v>0</v>
      </c>
      <c r="AM135" s="24">
        <f t="shared" si="586"/>
        <v>0</v>
      </c>
      <c r="AN135" s="24">
        <f t="shared" si="587"/>
        <v>0</v>
      </c>
      <c r="AO135" s="24">
        <f t="shared" si="588"/>
        <v>0</v>
      </c>
      <c r="AP135" s="24">
        <f t="shared" si="431"/>
        <v>0</v>
      </c>
      <c r="AQ135" s="24">
        <f t="shared" si="432"/>
        <v>0</v>
      </c>
      <c r="AR135" s="24">
        <f t="shared" si="433"/>
        <v>0</v>
      </c>
      <c r="AS135" s="19">
        <f t="shared" si="434"/>
        <v>0</v>
      </c>
      <c r="AT135" s="741">
        <f t="shared" si="589"/>
        <v>0</v>
      </c>
      <c r="AU135" s="41"/>
      <c r="AV135" s="709">
        <f>COUNTIF(beosztás!$BP137:$CT137,"DE")*8</f>
        <v>0</v>
      </c>
      <c r="AW135" s="710">
        <f>COUNTIF(beosztás!$BP137:$CT137,"DU")*8</f>
        <v>0</v>
      </c>
      <c r="AX135" s="710">
        <f>COUNTIF(beosztás!$BP137:$CT137,"ÉJ")*8</f>
        <v>0</v>
      </c>
      <c r="AY135" s="710">
        <f>COUNTIF(beosztás!$BP137:$CT137,"N")*12</f>
        <v>0</v>
      </c>
      <c r="AZ135" s="710">
        <f>COUNTIF(beosztás!$BP137:$CT137,"é")*12</f>
        <v>0</v>
      </c>
      <c r="BA135" s="710">
        <f>SUM(beosztás!$BP137:$CT137)</f>
        <v>0</v>
      </c>
      <c r="BB135" s="710">
        <f>COUNTIF(beosztás!$BP137:$CT137,"FÜ")*8</f>
        <v>0</v>
      </c>
      <c r="BC135" s="897">
        <f>(COUNTIF(beosztás!$BP137:$CT137,"SN")*12)+(COUNTIF(beosztás!$BP137:$CT137,"SDE")*8)+(COUNTIF(beosztás!$BP137:$CT137,"SDU")*8)+(COUNTIF(beosztás!$BP137:$CT137,"SÉ")*12)+(COUNTIF(beosztás!$BP137:$CT137,"SÉJ")*8)+(COUNTIF(beosztás!$BP137:$CT137,"S1")*1)+(COUNTIF(beosztás!$BP137:$CT137,"S2")*2)+(COUNTIF(beosztás!$BP137:$CT137,"S3")*3)+(COUNTIF(beosztás!$BP137:$CT137,"S4")*4)+(COUNTIF(beosztás!$BP137:$CT137,"S5")*5)+(COUNTIF(beosztás!$BP137:$CT137,"S6")*6)+(COUNTIF(beosztás!$BP137:$CT137,"S7")*7)+(COUNTIF(beosztás!$BP137:$CT137,"S8")*8)+(COUNTIF(beosztás!$BP137:$CT137,"S9")*9)+(COUNTIF(beosztás!$BP137:$CT137,"S10")*10)+(COUNTIF(beosztás!$BP137:$CT137,"S11")*11)+(COUNTIF(beosztás!$BP137:$CT137,"S12")*12)</f>
        <v>0</v>
      </c>
      <c r="BD135" s="710">
        <f>COUNTIF(beosztás!$BP137:$CT137,"BN")*12+COUNTIF(beosztás!$BP137:$CT137,"BÉ")*12+COUNTIF(beosztás!$BP137:$CT137,"BDE")*8+COUNTIF(beosztás!$BP137:$CT137,"BDU")*8+COUNTIF(beosztás!$BP137:$CT137,"BÉJ")*8+COUNTIF(beosztás!$BP137:$CT137,"B1")*1+COUNTIF(beosztás!$BP137:$CT137,"B2")*2+COUNTIF(beosztás!$BP137:$CT137,"B3")*3+COUNTIF(beosztás!$BP137:$CT137,"B5")*5+COUNTIF(beosztás!$BP137:$CT137,"B6")*6+COUNTIF(beosztás!$BP137:$CT137,"B7")*7+COUNTIF(beosztás!$BP137:$CT137,"B8")*8+COUNTIF(beosztás!$BP137:$CT137,"B9")*9+COUNTIF(beosztás!$BP137:$CT137,"B10")*10+COUNTIF(beosztás!$BP137:$CT137,"B11")*11+COUNTIF(beosztás!$BP137:$CT137,"B12")*12+COUNTIF(beosztás!$BP137:$CT137,"BP")*0</f>
        <v>0</v>
      </c>
      <c r="BE135" s="24">
        <f t="shared" si="590"/>
        <v>0</v>
      </c>
      <c r="BF135" s="710">
        <f>IF(C135="",0,alapadatok!$AN$4)</f>
        <v>0</v>
      </c>
      <c r="BG135" s="19">
        <f t="shared" si="591"/>
        <v>0</v>
      </c>
      <c r="BH135" s="741">
        <f t="shared" si="592"/>
        <v>0</v>
      </c>
      <c r="BI135" s="40"/>
      <c r="BJ135" s="709">
        <f>COUNTIF(beosztás!$CU137:$DX137,"DE")*8</f>
        <v>0</v>
      </c>
      <c r="BK135" s="710">
        <f>COUNTIF(beosztás!$CU137:$DX137,"DU")*8</f>
        <v>0</v>
      </c>
      <c r="BL135" s="710">
        <f>COUNTIF(beosztás!$CU137:$DX137,"ÉJ")*8</f>
        <v>0</v>
      </c>
      <c r="BM135" s="710">
        <f>COUNTIF(beosztás!$CU137:$DX137,"N")*12</f>
        <v>0</v>
      </c>
      <c r="BN135" s="710">
        <f>COUNTIF(beosztás!$CU137:$DX137,"É")*12</f>
        <v>0</v>
      </c>
      <c r="BO135" s="710">
        <f>SUM(beosztás!$CU137:$DX137)</f>
        <v>0</v>
      </c>
      <c r="BP135" s="897">
        <f>(COUNTIF(beosztás!$CU137:$DX137,"SN")*12)+(COUNTIF(beosztás!$CU137:$DX137,"SDE")*8)+(COUNTIF(beosztás!$CU137:$DX137,"SDU")*8)+(COUNTIF(beosztás!$CU137:$DX137,"SÉ")*12)+(COUNTIF(beosztás!$CU137:$DX137,"SÉJ")*8)+(COUNTIF(beosztás!$CU137:$DX137,"S1")*1)+(COUNTIF(beosztás!$CU137:$DX137,"S2")*2)+(COUNTIF(beosztás!$CU137:$DX137,"S3")*3)+(COUNTIF(beosztás!$CU137:$DX137,"S4")*4)+(COUNTIF(beosztás!$CU137:$DX137,"S5")*5)+(COUNTIF(beosztás!$CU137:$DX137,"S6")*6)+(COUNTIF(beosztás!$CU137:$DX137,"S7")*7)+(COUNTIF(beosztás!$CU137:$DX137,"S8")*8)+(COUNTIF(beosztás!$CU137:$DX137,"S9")*9)+(COUNTIF(beosztás!$CU137:$DX137,"S10")*10)+(COUNTIF(beosztás!$CU137:$DX137,"S11")*11)+(COUNTIF(beosztás!$CU137:$DX137,"S12")*12)</f>
        <v>0</v>
      </c>
      <c r="BQ135" s="710">
        <f>COUNTIF(beosztás!$CU137:$DX137,"FÜ")*8</f>
        <v>0</v>
      </c>
      <c r="BR135" s="710">
        <f>COUNTIF(beosztás!$CU137:$DX137,"BN")*12+COUNTIF(beosztás!$CU137:$DX137,"BÉ")*12+COUNTIF(beosztás!$CU137:$DX137,"BDE")*8+COUNTIF(beosztás!$CU137:$DX137,"BDU")*8+COUNTIF(beosztás!$CU137:$DX137,"BÉJ")*8+COUNTIF(beosztás!$CU137:$DX137,"B1")*1+COUNTIF(beosztás!$CU137:$DX137,"B2")*2+COUNTIF(beosztás!$CU137:$DX137,"B3")*3+COUNTIF(beosztás!$CU137:$DX137,"B5")*5+COUNTIF(beosztás!$CU137:$DX137,"B6")*6+COUNTIF(beosztás!$CU137:$DX137,"B7")*7+COUNTIF(beosztás!$CU137:$DX137,"B8")*8+COUNTIF(beosztás!$CU137:$DX137,"B9")*9+COUNTIF(beosztás!$CU137:$DX137,"B10")*10+COUNTIF(beosztás!$CU137:$DX137,"B11")*11+COUNTIF(beosztás!$CU137:$DX137,"B12")*12+COUNTIF(beosztás!$CU137:$DX137,"BP")*0</f>
        <v>0</v>
      </c>
      <c r="BS135" s="24">
        <f t="shared" si="593"/>
        <v>0</v>
      </c>
      <c r="BT135" s="710">
        <f>IF(C135="",0,alapadatok!$AN$5)</f>
        <v>0</v>
      </c>
      <c r="BU135" s="19">
        <f t="shared" si="594"/>
        <v>0</v>
      </c>
      <c r="BV135" s="741">
        <f t="shared" si="595"/>
        <v>0</v>
      </c>
      <c r="BW135" s="40"/>
      <c r="BX135" s="25">
        <f t="shared" si="596"/>
        <v>0</v>
      </c>
      <c r="BY135" s="24">
        <f t="shared" si="597"/>
        <v>0</v>
      </c>
      <c r="BZ135" s="24">
        <f t="shared" si="598"/>
        <v>0</v>
      </c>
      <c r="CA135" s="24">
        <f t="shared" si="599"/>
        <v>0</v>
      </c>
      <c r="CB135" s="24">
        <f t="shared" si="600"/>
        <v>0</v>
      </c>
      <c r="CC135" s="24">
        <f t="shared" si="601"/>
        <v>0</v>
      </c>
      <c r="CD135" s="24">
        <f t="shared" si="602"/>
        <v>0</v>
      </c>
      <c r="CE135" s="24">
        <f t="shared" si="603"/>
        <v>0</v>
      </c>
      <c r="CF135" s="24">
        <f t="shared" si="604"/>
        <v>0</v>
      </c>
      <c r="CG135" s="24">
        <f t="shared" si="605"/>
        <v>0</v>
      </c>
      <c r="CH135" s="24">
        <f t="shared" si="606"/>
        <v>0</v>
      </c>
      <c r="CI135" s="19">
        <f t="shared" si="607"/>
        <v>0</v>
      </c>
      <c r="CJ135" s="741">
        <f t="shared" si="608"/>
        <v>0</v>
      </c>
      <c r="CK135" s="41"/>
      <c r="CL135" s="709">
        <f>COUNTIF(beosztás!$DY137:$FC137,"DE")*8</f>
        <v>0</v>
      </c>
      <c r="CM135" s="710">
        <f>COUNTIF(beosztás!$DY137:$FC137,"DU")*8</f>
        <v>0</v>
      </c>
      <c r="CN135" s="710">
        <f>COUNTIF(beosztás!$DY137:$FC137,"ÉJ")*8</f>
        <v>0</v>
      </c>
      <c r="CO135" s="710">
        <f>COUNTIF(beosztás!$DY137:$FC137,"N")*12</f>
        <v>0</v>
      </c>
      <c r="CP135" s="710">
        <f>COUNTIF(beosztás!$DY137:$FC137,"é")*12</f>
        <v>0</v>
      </c>
      <c r="CQ135" s="710">
        <f>SUM(beosztás!$DY137:$FC137)</f>
        <v>0</v>
      </c>
      <c r="CR135" s="710">
        <f>COUNTIF(beosztás!$DY137:$FC137,"FÜ")*8</f>
        <v>0</v>
      </c>
      <c r="CS135" s="897">
        <f>(COUNTIF(beosztás!$DY137:$FC137,"SN")*12)+(COUNTIF(beosztás!$DY137:$FC137,"SDE")*8)+(COUNTIF(beosztás!$DY137:$FC137,"SDU")*8)+(COUNTIF(beosztás!$DY137:$FC137,"SÉ")*12)+(COUNTIF(beosztás!$DY137:$FC137,"SÉJ")*8)+(COUNTIF(beosztás!$DY137:$FC137,"S1")*1)+(COUNTIF(beosztás!$DY137:$FC137,"S2")*2)+(COUNTIF(beosztás!$DY137:$FC137,"S3")*3)+(COUNTIF(beosztás!$DY137:$FC137,"S4")*4)+(COUNTIF(beosztás!$DY137:$FC137,"S5")*5)+(COUNTIF(beosztás!$DY137:$FC137,"S6")*6)+(COUNTIF(beosztás!$DY137:$FC137,"S7")*7)+(COUNTIF(beosztás!$DY137:$FC137,"S8")*8)+(COUNTIF(beosztás!$DY137:$FC137,"S9")*9)+(COUNTIF(beosztás!$DY137:$FC137,"S10")*10)+(COUNTIF(beosztás!$DY137:$FC137,"S11")*11)+(COUNTIF(beosztás!$DY137:$FC137,"S12")*12)</f>
        <v>0</v>
      </c>
      <c r="CT135" s="710">
        <f>COUNTIF(beosztás!$DY137:$FC137,"BN")*12+COUNTIF(beosztás!$DY137:$FC137,"BÉ")*12+COUNTIF(beosztás!$DY137:$FC137,"BDE")*8+COUNTIF(beosztás!$DY137:$FC137,"BDU")*8+COUNTIF(beosztás!$DY137:$FC137,"BÉJ")*8+COUNTIF(beosztás!$DY137:$FC137,"B1")*1+COUNTIF(beosztás!$DY137:$FC137,"B2")*2+COUNTIF(beosztás!$DY137:$FC137,"B3")*3+COUNTIF(beosztás!$DY137:$FC137,"B5")*5+COUNTIF(beosztás!$DY137:$FC137,"B6")*6+COUNTIF(beosztás!$DY137:$FC137,"B7")*7+COUNTIF(beosztás!$DY137:$FC137,"B8")*8+COUNTIF(beosztás!$DY137:$FC137,"B9")*9+COUNTIF(beosztás!$DY137:$FC137,"B10")*10+COUNTIF(beosztás!$DY137:$FC137,"B11")*11+COUNTIF(beosztás!$DY137:$FC137,"B12")*12+COUNTIF(beosztás!$DY137:$FC137,"BP")*0</f>
        <v>0</v>
      </c>
      <c r="CU135" s="24">
        <f t="shared" si="609"/>
        <v>0</v>
      </c>
      <c r="CV135" s="710">
        <f>IF(C135="",0,alapadatok!$AN$6)</f>
        <v>0</v>
      </c>
      <c r="CW135" s="19">
        <f t="shared" si="610"/>
        <v>0</v>
      </c>
      <c r="CX135" s="907">
        <f t="shared" si="611"/>
        <v>0</v>
      </c>
      <c r="CY135" s="40"/>
      <c r="CZ135" s="709">
        <f>COUNTIF(beosztás!$FD137:$GG137,"DE")*8</f>
        <v>0</v>
      </c>
      <c r="DA135" s="710">
        <f>COUNTIF(beosztás!$FD137:$GG137,"DU")*8</f>
        <v>0</v>
      </c>
      <c r="DB135" s="710">
        <f>COUNTIF(beosztás!$FD137:$GG137,"ÉJ")*8</f>
        <v>0</v>
      </c>
      <c r="DC135" s="710">
        <f>COUNTIF(beosztás!$FD137:$GG137,"N")*12</f>
        <v>0</v>
      </c>
      <c r="DD135" s="710">
        <f>COUNTIF(beosztás!$FD137:$GG137,"É")*12</f>
        <v>0</v>
      </c>
      <c r="DE135" s="710">
        <f>SUM(beosztás!$FD137:$GG137)</f>
        <v>0</v>
      </c>
      <c r="DF135" s="897">
        <f>(COUNTIF(beosztás!$FD137:$GG137,"SN")*12)+(COUNTIF(beosztás!$FD137:$GG137,"SDE")*8)+(COUNTIF(beosztás!$FD137:$GG137,"SDU")*8)+(COUNTIF(beosztás!$FD137:$GG137,"SÉ")*12)+(COUNTIF(beosztás!$FD137:$GG137,"SÉJ")*8)+(COUNTIF(beosztás!$FD137:$GG137,"S1")*1)+(COUNTIF(beosztás!$FD137:$GG137,"S2")*2)+(COUNTIF(beosztás!$FD137:$GG137,"S3")*3)+(COUNTIF(beosztás!$FD137:$GG137,"S4")*4)+(COUNTIF(beosztás!$FD137:$GG137,"S5")*5)+(COUNTIF(beosztás!$FD137:$GG137,"S6")*6)+(COUNTIF(beosztás!$FD137:$GG137,"S7")*7)+(COUNTIF(beosztás!$FD137:$GG137,"S8")*8)+(COUNTIF(beosztás!$FD137:$GG137,"S9")*9)+(COUNTIF(beosztás!$FD137:$GG137,"S10")*10)+(COUNTIF(beosztás!$FD137:$GG137,"S11")*11)+(COUNTIF(beosztás!$FD137:$GG137,"S12")*12)</f>
        <v>0</v>
      </c>
      <c r="DG135" s="710">
        <f>COUNTIF(beosztás!$FD137:$GG137,"FÜ")*8</f>
        <v>0</v>
      </c>
      <c r="DH135" s="710">
        <f>COUNTIF(beosztás!$FD137:$GG137,"BN")*12+COUNTIF(beosztás!$FD137:$GG137,"BÉ")*12+COUNTIF(beosztás!$FD137:$GG137,"BDE")*8+COUNTIF(beosztás!$FD137:$GG137,"BDU")*8+COUNTIF(beosztás!$FD137:$GG137,"BÉJ")*8+COUNTIF(beosztás!$FD137:$GG137,"B1")*1+COUNTIF(beosztás!$FD137:$GG137,"B2")*2+COUNTIF(beosztás!$FD137:$GG137,"B3")*3+COUNTIF(beosztás!$FD137:$GG137,"B5")*5+COUNTIF(beosztás!$FD137:$GG137,"B6")*6+COUNTIF(beosztás!$FD137:$GG137,"B7")*7+COUNTIF(beosztás!$FD137:$GG137,"B8")*8+COUNTIF(beosztás!$FD137:$GG137,"B9")*9+COUNTIF(beosztás!$FD137:$GG137,"B10")*10+COUNTIF(beosztás!$FD137:$GG137,"B11")*11+COUNTIF(beosztás!$FD137:$GG137,"B12")*12+COUNTIF(beosztás!$FD137:$GG137,"BP")*0</f>
        <v>0</v>
      </c>
      <c r="DI135" s="24">
        <f t="shared" si="612"/>
        <v>0</v>
      </c>
      <c r="DJ135" s="710">
        <f>IF(C135="",0,alapadatok!$AN$7)</f>
        <v>0</v>
      </c>
      <c r="DK135" s="19">
        <f t="shared" si="613"/>
        <v>0</v>
      </c>
      <c r="DL135" s="741">
        <f t="shared" si="614"/>
        <v>0</v>
      </c>
      <c r="DM135" s="40"/>
      <c r="DN135" s="25">
        <f t="shared" si="615"/>
        <v>0</v>
      </c>
      <c r="DO135" s="24">
        <f t="shared" si="616"/>
        <v>0</v>
      </c>
      <c r="DP135" s="24">
        <f t="shared" si="617"/>
        <v>0</v>
      </c>
      <c r="DQ135" s="24">
        <f t="shared" si="618"/>
        <v>0</v>
      </c>
      <c r="DR135" s="24">
        <f t="shared" si="619"/>
        <v>0</v>
      </c>
      <c r="DS135" s="24">
        <f t="shared" si="620"/>
        <v>0</v>
      </c>
      <c r="DT135" s="24">
        <f t="shared" si="621"/>
        <v>0</v>
      </c>
      <c r="DU135" s="24">
        <f t="shared" si="622"/>
        <v>0</v>
      </c>
      <c r="DV135" s="24">
        <f t="shared" si="623"/>
        <v>0</v>
      </c>
      <c r="DW135" s="24">
        <f t="shared" si="624"/>
        <v>0</v>
      </c>
      <c r="DX135" s="24">
        <f t="shared" si="625"/>
        <v>0</v>
      </c>
      <c r="DY135" s="19">
        <f t="shared" si="626"/>
        <v>0</v>
      </c>
      <c r="DZ135" s="907">
        <f t="shared" si="627"/>
        <v>0</v>
      </c>
      <c r="EA135" s="41"/>
      <c r="EB135" s="709">
        <f>COUNTIF(beosztás!$GH137:$HL137,"DE")*8</f>
        <v>0</v>
      </c>
      <c r="EC135" s="710">
        <f>COUNTIF(beosztás!$GH137:$HL137,"DU")*8</f>
        <v>0</v>
      </c>
      <c r="ED135" s="710">
        <f>COUNTIF(beosztás!$GH137:$HL137,"ÉJ")*8</f>
        <v>0</v>
      </c>
      <c r="EE135" s="710">
        <f>COUNTIF(beosztás!$GH137:$HL137,"N")*12</f>
        <v>0</v>
      </c>
      <c r="EF135" s="710">
        <f>COUNTIF(beosztás!$GH137:$HL137,"é")*12</f>
        <v>0</v>
      </c>
      <c r="EG135" s="710">
        <f>SUM(beosztás!$GH137:$HL137)</f>
        <v>0</v>
      </c>
      <c r="EH135" s="710">
        <f>COUNTIF(beosztás!$GH137:$HL137,"FÜ")*8</f>
        <v>0</v>
      </c>
      <c r="EI135" s="897">
        <f>(COUNTIF(beosztás!$GH137:$HL137,"SN")*12)+(COUNTIF(beosztás!$GH137:$HL137,"SDE")*8)+(COUNTIF(beosztás!$GH137:$HL137,"SDU")*8)+(COUNTIF(beosztás!$GH137:$HL137,"SÉ")*12)+(COUNTIF(beosztás!$GH137:$HL137,"SÉJ")*8)+(COUNTIF(beosztás!$GH137:$HL137,"S1")*1)+(COUNTIF(beosztás!$GH137:$HL137,"S2")*2)+(COUNTIF(beosztás!$GH137:$HL137,"S3")*3)+(COUNTIF(beosztás!$GH137:$HL137,"S4")*4)+(COUNTIF(beosztás!$GH137:$HL137,"S5")*5)+(COUNTIF(beosztás!$GH137:$HL137,"S6")*6)+(COUNTIF(beosztás!$GH137:$HL137,"S7")*7)+(COUNTIF(beosztás!$GH137:$HL137,"S8")*8)+(COUNTIF(beosztás!$GH137:$HL137,"S9")*9)+(COUNTIF(beosztás!$GH137:$HL137,"S10")*10)+(COUNTIF(beosztás!$GH137:$HL137,"S11")*11)+(COUNTIF(beosztás!$GH137:$HL137,"S12")*12)</f>
        <v>0</v>
      </c>
      <c r="EJ135" s="710">
        <f>COUNTIF(beosztás!$GH137:$HL137,"BN")*12+COUNTIF(beosztás!$GH137:$HL137,"BÉ")*12+COUNTIF(beosztás!$GH137:$HL137,"BDE")*8+COUNTIF(beosztás!$GH137:$HL137,"BDU")*8+COUNTIF(beosztás!$GH137:$HL137,"BÉJ")*8+COUNTIF(beosztás!$GH137:$HL137,"B1")*1+COUNTIF(beosztás!$GH137:$HL137,"B2")*2+COUNTIF(beosztás!$GH137:$HL137,"B3")*3+COUNTIF(beosztás!$GH137:$HL137,"B5")*5+COUNTIF(beosztás!$GH137:$HL137,"B6")*6+COUNTIF(beosztás!$GH137:$HL137,"B7")*7+COUNTIF(beosztás!$GH137:$HL137,"B8")*8+COUNTIF(beosztás!$GH137:$HL137,"B9")*9+COUNTIF(beosztás!$GH137:$HL137,"B10")*10+COUNTIF(beosztás!$GH137:$HL137,"B11")*11+COUNTIF(beosztás!$GH137:$HL137,"B12")*12+COUNTIF(beosztás!$GH137:$HL137,"BP")*0</f>
        <v>0</v>
      </c>
      <c r="EK135" s="24">
        <f t="shared" si="628"/>
        <v>0</v>
      </c>
      <c r="EL135" s="710">
        <f>IF(C135="",0,alapadatok!$AN$8)</f>
        <v>0</v>
      </c>
      <c r="EM135" s="19">
        <f t="shared" si="629"/>
        <v>0</v>
      </c>
      <c r="EN135" s="907">
        <f t="shared" si="630"/>
        <v>0</v>
      </c>
      <c r="EO135" s="40"/>
      <c r="EP135" s="709">
        <f>COUNTIF(beosztás!$HM137:$IQ137,"DE")*8</f>
        <v>0</v>
      </c>
      <c r="EQ135" s="710">
        <f>COUNTIF(beosztás!$HM137:$IQ137,"DU")*8</f>
        <v>0</v>
      </c>
      <c r="ER135" s="710">
        <f>COUNTIF(beosztás!$HM137:$IQ137,"ÉJ")*8</f>
        <v>0</v>
      </c>
      <c r="ES135" s="710">
        <f>COUNTIF(beosztás!$HM137:$IQ137,"N")*12</f>
        <v>0</v>
      </c>
      <c r="ET135" s="710">
        <f>COUNTIF(beosztás!$HM137:$IQ137,"É")*12</f>
        <v>0</v>
      </c>
      <c r="EU135" s="710">
        <f>SUM(beosztás!$HM137:$IQ137)</f>
        <v>0</v>
      </c>
      <c r="EV135" s="897">
        <f>(COUNTIF(beosztás!$HM137:$IQ137,"SN")*12)+(COUNTIF(beosztás!$HM137:$IQ137,"SDE")*8)+(COUNTIF(beosztás!$HM137:$IQ137,"SDU")*8)+(COUNTIF(beosztás!$HM137:$IQ137,"SÉ")*12)+(COUNTIF(beosztás!$HM137:$IQ137,"SÉJ")*8)+(COUNTIF(beosztás!$HM137:$IQ137,"S1")*1)+(COUNTIF(beosztás!$HM137:$IQ137,"S2")*2)+(COUNTIF(beosztás!$HM137:$IQ137,"S3")*3)+(COUNTIF(beosztás!$HM137:$IQ137,"S4")*4)+(COUNTIF(beosztás!$HM137:$IQ137,"S5")*5)+(COUNTIF(beosztás!$HM137:$IQ137,"S6")*6)+(COUNTIF(beosztás!$HM137:$IQ137,"S7")*7)+(COUNTIF(beosztás!$HM137:$IQ137,"S8")*8)+(COUNTIF(beosztás!$HM137:$IQ137,"S9")*9)+(COUNTIF(beosztás!$HM137:$IQ137,"S10")*10)+(COUNTIF(beosztás!$HM137:$IQ137,"S11")*11)+(COUNTIF(beosztás!$HM137:$IQ137,"S12")*12)</f>
        <v>0</v>
      </c>
      <c r="EW135" s="710">
        <f>COUNTIF(beosztás!$HM137:$IQ137,"FÜ")*8</f>
        <v>0</v>
      </c>
      <c r="EX135" s="710">
        <f>COUNTIF(beosztás!$HM137:$IQ137,"BN")*12+COUNTIF(beosztás!$HM137:$IQ137,"BÉ")*12+COUNTIF(beosztás!$HM137:$IQ137,"BDE")*8+COUNTIF(beosztás!$HM137:$IQ137,"BDU")*8+COUNTIF(beosztás!$HM137:$IQ137,"BÉJ")*8+COUNTIF(beosztás!$HM137:$IQ137,"B1")*1+COUNTIF(beosztás!$HM137:$IQ137,"B2")*2+COUNTIF(beosztás!$HM137:$IQ137,"B3")*3+COUNTIF(beosztás!$HM137:$IQ137,"B5")*5+COUNTIF(beosztás!$HM137:$IQ137,"B6")*6+COUNTIF(beosztás!$HM137:$IQ137,"B7")*7+COUNTIF(beosztás!$HM137:$IQ137,"B8")*8+COUNTIF(beosztás!$HM137:$IQ137,"B9")*9+COUNTIF(beosztás!$HM137:$IQ137,"B10")*10+COUNTIF(beosztás!$HM137:$IQ137,"B11")*11+COUNTIF(beosztás!$HM137:$IQ137,"B12")*12+COUNTIF(beosztás!$HM137:$IQ137,"BP")*0</f>
        <v>0</v>
      </c>
      <c r="EY135" s="24">
        <f t="shared" si="631"/>
        <v>0</v>
      </c>
      <c r="EZ135" s="710">
        <f>IF(C135="",0,alapadatok!$AN$9)</f>
        <v>0</v>
      </c>
      <c r="FA135" s="19">
        <f t="shared" si="632"/>
        <v>0</v>
      </c>
      <c r="FB135" s="907">
        <f t="shared" si="633"/>
        <v>0</v>
      </c>
      <c r="FC135" s="40"/>
      <c r="FD135" s="25">
        <f t="shared" si="634"/>
        <v>0</v>
      </c>
      <c r="FE135" s="24">
        <f t="shared" si="635"/>
        <v>0</v>
      </c>
      <c r="FF135" s="24">
        <f t="shared" si="636"/>
        <v>0</v>
      </c>
      <c r="FG135" s="24">
        <f t="shared" si="637"/>
        <v>0</v>
      </c>
      <c r="FH135" s="24">
        <f t="shared" si="638"/>
        <v>0</v>
      </c>
      <c r="FI135" s="24">
        <f t="shared" si="639"/>
        <v>0</v>
      </c>
      <c r="FJ135" s="24">
        <f t="shared" si="640"/>
        <v>0</v>
      </c>
      <c r="FK135" s="24">
        <f t="shared" si="641"/>
        <v>0</v>
      </c>
      <c r="FL135" s="24">
        <f t="shared" si="642"/>
        <v>0</v>
      </c>
      <c r="FM135" s="24">
        <f t="shared" si="643"/>
        <v>0</v>
      </c>
      <c r="FN135" s="24">
        <f t="shared" si="644"/>
        <v>0</v>
      </c>
      <c r="FO135" s="19">
        <f t="shared" si="645"/>
        <v>0</v>
      </c>
      <c r="FP135" s="907">
        <f t="shared" si="646"/>
        <v>0</v>
      </c>
      <c r="FQ135" s="41"/>
      <c r="FR135" s="709">
        <f>COUNTIF(beosztás!$IR137:$JU137,"DE")*8</f>
        <v>0</v>
      </c>
      <c r="FS135" s="710">
        <f>COUNTIF(beosztás!$IR137:$JU137,"DU")*8</f>
        <v>0</v>
      </c>
      <c r="FT135" s="710">
        <f>COUNTIF(beosztás!$IR137:$JU137,"ÉJ")*8</f>
        <v>0</v>
      </c>
      <c r="FU135" s="710">
        <f>COUNTIF(beosztás!$IR137:$JU137,"N")*12</f>
        <v>0</v>
      </c>
      <c r="FV135" s="710">
        <f>COUNTIF(beosztás!$IR137:$JU137,"é")*12</f>
        <v>0</v>
      </c>
      <c r="FW135" s="710">
        <f>SUM(beosztás!$IR137:$JU137)</f>
        <v>0</v>
      </c>
      <c r="FX135" s="710">
        <f>COUNTIF(beosztás!$IR137:$JU137,"FÜ")*8</f>
        <v>0</v>
      </c>
      <c r="FY135" s="897">
        <f>(COUNTIF(beosztás!$IR137:$JU137,"SN")*12)+(COUNTIF(beosztás!$IR137:$JU137,"SDE")*8)+(COUNTIF(beosztás!$IR137:$JU137,"SDU")*8)+(COUNTIF(beosztás!$IR137:$JU137,"SÉ")*12)+(COUNTIF(beosztás!$IR137:$JU137,"SÉJ")*8)+(COUNTIF(beosztás!$IR137:$JU137,"S1")*1)+(COUNTIF(beosztás!$IR137:$JU137,"S2")*2)+(COUNTIF(beosztás!$IR137:$JU137,"S3")*3)+(COUNTIF(beosztás!$IR137:$JU137,"S4")*4)+(COUNTIF(beosztás!$IR137:$JU137,"S5")*5)+(COUNTIF(beosztás!$IR137:$JU137,"S6")*6)+(COUNTIF(beosztás!$IR137:$JU137,"S7")*7)+(COUNTIF(beosztás!$IR137:$JU137,"S8")*8)+(COUNTIF(beosztás!$IR137:$JU137,"S9")*9)+(COUNTIF(beosztás!$IR137:$JU137,"S10")*10)+(COUNTIF(beosztás!$IR137:$JU137,"S11")*11)+(COUNTIF(beosztás!$IR137:$JU137,"S12")*12)</f>
        <v>0</v>
      </c>
      <c r="FZ135" s="710">
        <f>COUNTIF(beosztás!$IR137:$JU137,"BN")*12+COUNTIF(beosztás!$IR137:$JU137,"BÉ")*12+COUNTIF(beosztás!$IR137:$JU137,"BDE")*8+COUNTIF(beosztás!$IR137:$JU137,"BDU")*8+COUNTIF(beosztás!$IR137:$JU137,"BÉJ")*8+COUNTIF(beosztás!$IR137:$JU137,"B1")*1+COUNTIF(beosztás!$IR137:$JU137,"B2")*2+COUNTIF(beosztás!$IR137:$JU137,"B3")*3+COUNTIF(beosztás!$IR137:$JU137,"B5")*5+COUNTIF(beosztás!$IR137:$JU137,"B6")*6+COUNTIF(beosztás!$IR137:$JU137,"B7")*7+COUNTIF(beosztás!$IR137:$JU137,"B8")*8+COUNTIF(beosztás!$IR137:$JU137,"B9")*9+COUNTIF(beosztás!$IR137:$JU137,"B10")*10+COUNTIF(beosztás!$IR137:$JU137,"B11")*11+COUNTIF(beosztás!$IR137:$JU137,"B12")*12+COUNTIF(beosztás!$IR137:$JU137,"BP")*0</f>
        <v>0</v>
      </c>
      <c r="GA135" s="24">
        <f t="shared" si="647"/>
        <v>0</v>
      </c>
      <c r="GB135" s="710">
        <f>IF(C135="",0,alapadatok!$AN$10)</f>
        <v>0</v>
      </c>
      <c r="GC135" s="19">
        <f t="shared" si="648"/>
        <v>0</v>
      </c>
      <c r="GD135" s="907">
        <f t="shared" si="649"/>
        <v>0</v>
      </c>
      <c r="GE135" s="42"/>
      <c r="GF135" s="709">
        <f>COUNTIF(beosztás!$JV137:$KZ137,"DE")*8</f>
        <v>0</v>
      </c>
      <c r="GG135" s="710">
        <f>COUNTIF(beosztás!$JV137:$KZ137,"DU")*8</f>
        <v>0</v>
      </c>
      <c r="GH135" s="710">
        <f>COUNTIF(beosztás!$JV137:$KZ137,"ÉJ")*8</f>
        <v>0</v>
      </c>
      <c r="GI135" s="710">
        <f>COUNTIF(beosztás!$JV137:$KZ137,"N")*12</f>
        <v>0</v>
      </c>
      <c r="GJ135" s="710">
        <f>COUNTIF(beosztás!$JV137:$KZ137,"É")*12</f>
        <v>0</v>
      </c>
      <c r="GK135" s="710">
        <f>SUM(beosztás!$JV137:$KZ137)</f>
        <v>0</v>
      </c>
      <c r="GL135" s="897">
        <f>(COUNTIF(beosztás!$JV137:$KZ137,"SN")*12)+(COUNTIF(beosztás!$JV137:$KZ137,"SDE")*8)+(COUNTIF(beosztás!$JV137:$KZ137,"SDU")*8)+(COUNTIF(beosztás!$JV137:$KZ137,"SÉ")*12)+(COUNTIF(beosztás!$JV137:$KZ137,"SÉJ")*8)+(COUNTIF(beosztás!$JV137:$KZ137,"S1")*1)+(COUNTIF(beosztás!$JV137:$KZ137,"S2")*2)+(COUNTIF(beosztás!$JV137:$KZ137,"S3")*3)+(COUNTIF(beosztás!$JV137:$KZ137,"S4")*4)+(COUNTIF(beosztás!$JV137:$KZ137,"S5")*5)+(COUNTIF(beosztás!$JV137:$KZ137,"S6")*6)+(COUNTIF(beosztás!$JV137:$KZ137,"S7")*7)+(COUNTIF(beosztás!$JV137:$KZ137,"S8")*8)+(COUNTIF(beosztás!$JV137:$KZ137,"S9")*9)+(COUNTIF(beosztás!$JV137:$KZ137,"S10")*10)+(COUNTIF(beosztás!$JV137:$KZ137,"S11")*11)+(COUNTIF(beosztás!$JV137:$KZ137,"S12")*12)</f>
        <v>0</v>
      </c>
      <c r="GM135" s="710">
        <f>COUNTIF(beosztás!$JV137:$KZ137,"FÜ")*8</f>
        <v>0</v>
      </c>
      <c r="GN135" s="710">
        <f>COUNTIF(beosztás!$JV137:$KZ137,"BN")*12+COUNTIF(beosztás!$JV137:$KZ137,"BÉ")*12+COUNTIF(beosztás!$JV137:$KZ137,"BDE")*8+COUNTIF(beosztás!$JV137:$KZ137,"BDU")*8+COUNTIF(beosztás!$JV137:$KZ137,"BÉJ")*8+COUNTIF(beosztás!$JV137:$KZ137,"B1")*1+COUNTIF(beosztás!$JV137:$KZ137,"B2")*2+COUNTIF(beosztás!$JV137:$KZ137,"B3")*3+COUNTIF(beosztás!$JV137:$KZ137,"B5")*5+COUNTIF(beosztás!$JV137:$KZ137,"B6")*6+COUNTIF(beosztás!$JV137:$KZ137,"B7")*7+COUNTIF(beosztás!$JV137:$KZ137,"B8")*8+COUNTIF(beosztás!$JV137:$KZ137,"B9")*9+COUNTIF(beosztás!$JV137:$KZ137,"B10")*10+COUNTIF(beosztás!$JV137:$KZ137,"B11")*11+COUNTIF(beosztás!$JV137:$KZ137,"B12")*12+COUNTIF(beosztás!$JV137:$KZ137,"BP")*0</f>
        <v>0</v>
      </c>
      <c r="GO135" s="24">
        <f t="shared" si="650"/>
        <v>0</v>
      </c>
      <c r="GP135" s="710">
        <f>IF(C135="",0,alapadatok!$AN$11)</f>
        <v>0</v>
      </c>
      <c r="GQ135" s="19">
        <f t="shared" si="651"/>
        <v>0</v>
      </c>
      <c r="GR135" s="907">
        <f t="shared" si="652"/>
        <v>0</v>
      </c>
      <c r="GS135" s="42"/>
      <c r="GT135" s="25">
        <f t="shared" si="653"/>
        <v>0</v>
      </c>
      <c r="GU135" s="24">
        <f t="shared" si="654"/>
        <v>0</v>
      </c>
      <c r="GV135" s="24">
        <f t="shared" si="655"/>
        <v>0</v>
      </c>
      <c r="GW135" s="24">
        <f t="shared" si="656"/>
        <v>0</v>
      </c>
      <c r="GX135" s="24">
        <f t="shared" si="657"/>
        <v>0</v>
      </c>
      <c r="GY135" s="24">
        <f t="shared" si="658"/>
        <v>0</v>
      </c>
      <c r="GZ135" s="24">
        <f t="shared" si="659"/>
        <v>0</v>
      </c>
      <c r="HA135" s="24">
        <f t="shared" si="660"/>
        <v>0</v>
      </c>
      <c r="HB135" s="24">
        <f t="shared" si="661"/>
        <v>0</v>
      </c>
      <c r="HC135" s="24">
        <f t="shared" si="662"/>
        <v>0</v>
      </c>
      <c r="HD135" s="24">
        <f t="shared" si="663"/>
        <v>0</v>
      </c>
      <c r="HE135" s="19">
        <f t="shared" si="664"/>
        <v>0</v>
      </c>
      <c r="HF135" s="907">
        <f t="shared" si="665"/>
        <v>0</v>
      </c>
      <c r="HG135" s="41"/>
      <c r="HH135" s="709">
        <f>COUNTIF(beosztás!$LA137:$MD137,"DE")*8</f>
        <v>0</v>
      </c>
      <c r="HI135" s="710">
        <f>COUNTIF(beosztás!$LA137:$MD137,"DU")*8</f>
        <v>0</v>
      </c>
      <c r="HJ135" s="710">
        <f>COUNTIF(beosztás!$LA137:$MD137,"ÉJ")*8</f>
        <v>0</v>
      </c>
      <c r="HK135" s="710">
        <f>COUNTIF(beosztás!$LA137:$MD137,"N")*12</f>
        <v>0</v>
      </c>
      <c r="HL135" s="710">
        <f>COUNTIF(beosztás!$LA137:$MD137,"é")*12</f>
        <v>0</v>
      </c>
      <c r="HM135" s="710">
        <f>SUM(beosztás!$LA137:$MD137)</f>
        <v>0</v>
      </c>
      <c r="HN135" s="710">
        <f>COUNTIF(beosztás!$LA137:$MD137,"FÜ")*8</f>
        <v>0</v>
      </c>
      <c r="HO135" s="897">
        <f>(COUNTIF(beosztás!$LA137:$MD137,"SN")*12)+(COUNTIF(beosztás!$LA137:$MD137,"SDE")*8)+(COUNTIF(beosztás!$LA137:$MD137,"SDU")*8)+(COUNTIF(beosztás!$LA137:$MD137,"SÉ")*12)+(COUNTIF(beosztás!$LA137:$MD137,"SÉJ")*8)+(COUNTIF(beosztás!$LA137:$MD137,"S1")*1)+(COUNTIF(beosztás!$LA137:$MD137,"S2")*2)+(COUNTIF(beosztás!$LA137:$MD137,"S3")*3)+(COUNTIF(beosztás!$LA137:$MD137,"S4")*4)+(COUNTIF(beosztás!$LA137:$MD137,"S5")*5)+(COUNTIF(beosztás!$LA137:$MD137,"S6")*6)+(COUNTIF(beosztás!$LA137:$MD137,"S7")*7)+(COUNTIF(beosztás!$LA137:$MD137,"S8")*8)+(COUNTIF(beosztás!$LA137:$MD137,"S9")*9)+(COUNTIF(beosztás!$LA137:$MD137,"S10")*10)+(COUNTIF(beosztás!$LA137:$MD137,"S11")*11)+(COUNTIF(beosztás!$LA137:$MD137,"S12")*12)</f>
        <v>0</v>
      </c>
      <c r="HP135" s="710">
        <f>COUNTIF(beosztás!$LA137:$MD137,"BN")*12+COUNTIF(beosztás!$LA137:$MD137,"BÉ")*12+COUNTIF(beosztás!$LA137:$MD137,"BDE")*8+COUNTIF(beosztás!$LA137:$MD137,"BDU")*8+COUNTIF(beosztás!$LA137:$MD137,"BÉJ")*8+COUNTIF(beosztás!$LA137:$MD137,"B1")*1+COUNTIF(beosztás!$LA137:$MD137,"B2")*2+COUNTIF(beosztás!$LA137:$MD137,"B3")*3+COUNTIF(beosztás!$KZ137:$MC137,"B5")*5+COUNTIF(beosztás!$KZ137:$MC137,"B6")*6+COUNTIF(beosztás!$KZ137:$MC137,"B7")*7+COUNTIF(beosztás!$KZ137:$MC137,"B8")*8+COUNTIF(beosztás!$LA137:$MD137,"B9")*9+COUNTIF(beosztás!$LA137:$MD137,"B10")*10+COUNTIF(beosztás!$LA137:$MD137,"B11")*11+COUNTIF(beosztás!$LA137:$MD137,"B12")*12+COUNTIF(beosztás!$LA137:$MD137,"BP")*0</f>
        <v>0</v>
      </c>
      <c r="HQ135" s="24">
        <f t="shared" si="666"/>
        <v>0</v>
      </c>
      <c r="HR135" s="710">
        <f>IF(C135="",0,alapadatok!$AN$12)</f>
        <v>0</v>
      </c>
      <c r="HS135" s="19">
        <f t="shared" si="667"/>
        <v>0</v>
      </c>
      <c r="HT135" s="907">
        <f t="shared" si="668"/>
        <v>0</v>
      </c>
      <c r="HU135" s="42"/>
      <c r="HV135" s="709">
        <f>COUNTIF(beosztás!$ME137:$NI137,"DE")*8</f>
        <v>0</v>
      </c>
      <c r="HW135" s="710">
        <f>COUNTIF(beosztás!$ME137:$NI137,"DU")*8</f>
        <v>0</v>
      </c>
      <c r="HX135" s="710">
        <f>COUNTIF(beosztás!$ME137:$NI137,"ÉJ")*8</f>
        <v>0</v>
      </c>
      <c r="HY135" s="710">
        <f>COUNTIF(beosztás!$ME137:$NI137,"N")*12</f>
        <v>0</v>
      </c>
      <c r="HZ135" s="710">
        <f>COUNTIF(beosztás!$ME137:$NI137,"É")*12</f>
        <v>0</v>
      </c>
      <c r="IA135" s="710">
        <f>SUM(beosztás!$ME137:$NI137)</f>
        <v>0</v>
      </c>
      <c r="IB135" s="710">
        <f>(COUNTIF(beosztás!$ME137:$NI137,"SN")*12)+(COUNTIF(beosztás!$ME137:$NI137,"SDE")*8)+(COUNTIF(beosztás!$ME137:$NI137,"SDU")*8)+(COUNTIF(beosztás!$ME137:$NI137,"SÉ")*12)+(COUNTIF(beosztás!$ME137:$NI137,"SÉJ")*8)+(COUNTIF(beosztás!$ME137:$NI137,"S1")*1)+(COUNTIF(beosztás!$ME137:$NI137,"S2")*2)+(COUNTIF(beosztás!$ME137:$NI137,"S3")*3)+(COUNTIF(beosztás!$ME137:$NI137,"S4")*4)+(COUNTIF(beosztás!$ME137:$NI137,"S5")*5)+(COUNTIF(beosztás!$ME137:$NI137,"S6")*6)+(COUNTIF(beosztás!$ME137:$NI137,"S7")*7)+(COUNTIF(beosztás!$ME137:$NI137,"S8")*8)+(COUNTIF(beosztás!$ME137:$NI137,"S9")*9)+(COUNTIF(beosztás!$ME137:$NI137,"S10")*10)+(COUNTIF(beosztás!$ME137:$NI137,"S11")*11)+(COUNTIF(beosztás!$ME137:$NI137,"S12")*12)</f>
        <v>0</v>
      </c>
      <c r="IC135" s="710">
        <f>COUNTIF(beosztás!$ME137:$NI137,"FÜ")*8</f>
        <v>0</v>
      </c>
      <c r="ID135" s="710">
        <f>COUNTIF(beosztás!$ME137:$NI137,"BN")*12+COUNTIF(beosztás!$ME137:$NI137,"BÉ")*12+COUNTIF(beosztás!$ME137:$NI137,"BDE")*8+COUNTIF(beosztás!$ME137:$NI137,"BDU")*8+COUNTIF(beosztás!$ME137:$NI137,"BÉJ")*8+COUNTIF(beosztás!$ME137:$NI137,"B1")*1+COUNTIF(beosztás!$ME137:$NI137,"B2")*2+COUNTIF(beosztás!$ME137:$NI137,"B3")*3+COUNTIF(beosztás!$ME137:$NI137,"B5")*5+COUNTIF(beosztás!$ME137:$NI137,"B6")*6+COUNTIF(beosztás!$ME137:$NI137,"B7")*7+COUNTIF(beosztás!$ME137:$NI137,"B8")*8+COUNTIF(beosztás!$ME137:$NI137,"B9")*9+COUNTIF(beosztás!$ME137:$NI137,"B10")*10+COUNTIF(beosztás!$ME137:$NI137,"B11")*11+COUNTIF(beosztás!$ME137:$NI137,"B12")*12+COUNTIF(beosztás!$ME137:$NI137,"BP")*0</f>
        <v>0</v>
      </c>
      <c r="IE135" s="24">
        <f t="shared" si="669"/>
        <v>0</v>
      </c>
      <c r="IF135" s="710">
        <f>IF(C135="",0,alapadatok!$AN$13)</f>
        <v>0</v>
      </c>
      <c r="IG135" s="19">
        <f t="shared" si="670"/>
        <v>0</v>
      </c>
      <c r="IH135" s="741">
        <f t="shared" si="671"/>
        <v>0</v>
      </c>
      <c r="II135" s="42"/>
      <c r="IJ135" s="25">
        <f t="shared" si="672"/>
        <v>0</v>
      </c>
      <c r="IK135" s="24">
        <f t="shared" si="673"/>
        <v>0</v>
      </c>
      <c r="IL135" s="24">
        <f t="shared" si="674"/>
        <v>0</v>
      </c>
      <c r="IM135" s="24">
        <f t="shared" si="675"/>
        <v>0</v>
      </c>
      <c r="IN135" s="24">
        <f t="shared" si="676"/>
        <v>0</v>
      </c>
      <c r="IO135" s="24">
        <f t="shared" si="677"/>
        <v>0</v>
      </c>
      <c r="IP135" s="24">
        <f t="shared" si="678"/>
        <v>0</v>
      </c>
      <c r="IQ135" s="24">
        <f t="shared" si="679"/>
        <v>0</v>
      </c>
      <c r="IR135" s="24">
        <f t="shared" si="680"/>
        <v>0</v>
      </c>
      <c r="IS135" s="24">
        <f t="shared" si="681"/>
        <v>0</v>
      </c>
      <c r="IT135" s="24">
        <f t="shared" si="682"/>
        <v>0</v>
      </c>
      <c r="IU135" s="19">
        <f t="shared" si="683"/>
        <v>0</v>
      </c>
      <c r="IV135" s="907">
        <f t="shared" si="684"/>
        <v>0</v>
      </c>
      <c r="IW135" s="43"/>
      <c r="JF135" s="21"/>
      <c r="JG135" s="21"/>
    </row>
    <row r="136" spans="1:267" ht="15.75" hidden="1" thickBot="1" x14ac:dyDescent="0.3">
      <c r="A136" s="66">
        <f>IF(beosztás!A138=0,"",beosztás!A138)</f>
        <v>23</v>
      </c>
      <c r="B136" s="63" t="str">
        <f>IF(beosztás!B138=0,"",beosztás!B138)</f>
        <v/>
      </c>
      <c r="C136" s="64" t="str">
        <f>IF(beosztás!C138=0,"",beosztás!C138)</f>
        <v/>
      </c>
      <c r="D136" s="65" t="str">
        <f>IF(beosztás!D138=0,"",beosztás!D138)</f>
        <v/>
      </c>
      <c r="E136" s="18"/>
      <c r="F136" s="709">
        <f>COUNTIF(beosztás!$I138:$AM138,"DE")*8</f>
        <v>0</v>
      </c>
      <c r="G136" s="710">
        <f>COUNTIF(beosztás!$I138:$AM138,"DU")*8</f>
        <v>0</v>
      </c>
      <c r="H136" s="710">
        <f>COUNTIF(beosztás!$I138:$AM138,"ÉJ")*8</f>
        <v>0</v>
      </c>
      <c r="I136" s="710">
        <f>COUNTIF(beosztás!$I138:$AM138,"N")*12</f>
        <v>0</v>
      </c>
      <c r="J136" s="710">
        <f>COUNTIF(beosztás!$I138:$AM138,"é")*12</f>
        <v>0</v>
      </c>
      <c r="K136" s="710">
        <f>SUM(beosztás!$I138:$AM138)</f>
        <v>0</v>
      </c>
      <c r="L136" s="710">
        <f>COUNTIF(beosztás!$I138:$AM138,"FÜ")*8</f>
        <v>0</v>
      </c>
      <c r="M136" s="710">
        <f>(COUNTIF(beosztás!$I138:$AM138,"SN")*12)+(COUNTIF(beosztás!$I138:$AM138,"SDE")*8)+(COUNTIF(beosztás!$I138:$AM138,"SDU")*8)+(COUNTIF(beosztás!$I138:$AM138,"S1")*1)+(COUNTIF(beosztás!$I138:$AM138,"S2")*2)+(COUNTIF(beosztás!$I138:$AM138,"S3")*3)+(COUNTIF(beosztás!$I138:$AM138,"S4")*4)+(COUNTIF(beosztás!$I138:$AM138,"S5")*5)+(COUNTIF(beosztás!$I138:$AM138,"S6")*6)+(COUNTIF(beosztás!$I138:$AM138,"S7")*7)+(COUNTIF(beosztás!$I138:$AM138,"S8")*8)+(COUNTIF(beosztás!$I138:$AM138,"S9")*9)+(COUNTIF(beosztás!$I138:$AM138,"S10")*10)+(COUNTIF(beosztás!$I138:$AM138,"S11")*11)+(COUNTIF(beosztás!$I138:$AM138,"S12")*12)+(COUNTIF(beosztás!$I138:$AM138,"SÉ")*12)+(COUNTIF(beosztás!$I138:$AM138,"SÉJ")*8)</f>
        <v>0</v>
      </c>
      <c r="N136" s="710">
        <f>COUNTIF(beosztás!$I138:$AM138,"BN")*12+COUNTIF(beosztás!$I138:$AM138,"BÉ")*12+COUNTIF(beosztás!$I138:$AM138,"BDE")*8+COUNTIF(beosztás!$I138:$AM138,"BDU")*8+COUNTIF(beosztás!$I138:$AM138,"BÉJ")*8+COUNTIF(beosztás!$I138:$AM138,"B1")*1+COUNTIF(beosztás!$I138:$AM138,"B2")*2+COUNTIF(beosztás!$I138:$AM138,"B3")*3+COUNTIF(beosztás!$I138:$AM138,"B5")*5+COUNTIF(beosztás!$I138:$AM138,"B6")*6+COUNTIF(beosztás!$I138:$AM138,"B7")*7+COUNTIF(beosztás!$I138:$AM138,"B8")*8+COUNTIF(beosztás!$I138:$AM138,"B9")*9+COUNTIF(beosztás!$I138:$AM138,"B10")*10+COUNTIF(beosztás!$I138:$AM138,"B11")*11+COUNTIF(beosztás!$I138:$AM138,"B12")*12+COUNTIF(beosztás!$I138:$AM138,"BP")*0</f>
        <v>0</v>
      </c>
      <c r="O136" s="24">
        <f t="shared" si="576"/>
        <v>0</v>
      </c>
      <c r="P136" s="710">
        <f>IF(C136="",0,alapadatok!$AN$2)</f>
        <v>0</v>
      </c>
      <c r="Q136" s="19">
        <f t="shared" si="577"/>
        <v>0</v>
      </c>
      <c r="R136" s="741">
        <f t="shared" si="578"/>
        <v>0</v>
      </c>
      <c r="S136" s="40"/>
      <c r="T136" s="709">
        <f>COUNTIF(beosztás!$AN138:$BO138,"DE")*8</f>
        <v>0</v>
      </c>
      <c r="U136" s="710">
        <f>COUNTIF(beosztás!$AN138:$BO138,"DU")*8</f>
        <v>0</v>
      </c>
      <c r="V136" s="710">
        <f>COUNTIF(beosztás!$AN138:$BO138,"ÉJ")*8</f>
        <v>0</v>
      </c>
      <c r="W136" s="710">
        <f>COUNTIF(beosztás!$AN138:$BO138,"N")*12</f>
        <v>0</v>
      </c>
      <c r="X136" s="710">
        <f>COUNTIF(beosztás!$AN138:$BO138,"É")*12</f>
        <v>0</v>
      </c>
      <c r="Y136" s="710">
        <f>SUM(beosztás!$AN138:$BO138)</f>
        <v>0</v>
      </c>
      <c r="Z136" s="710">
        <f>(COUNTIF(beosztás!$AN138:$BO138,"SN")*12)+(COUNTIF(beosztás!$AN138:$BO138,"SDE")*8)+(COUNTIF(beosztás!$AN138:$BO138,"SDU")*8)+(COUNTIF(beosztás!$AN138:$BO138,"SÉ")*12)+(COUNTIF(beosztás!$AN138:$BO138,"SÉJ")*8)+(COUNTIF(beosztás!$AN138:$BO138,"S1")*1)+(COUNTIF(beosztás!$AN138:$BO138,"S2")*2)+(COUNTIF(beosztás!$AN138:$BO138,"S3")*3)+(COUNTIF(beosztás!$AN138:$BO138,"S4")*4)+(COUNTIF(beosztás!$AN138:$BO138,"S5")*5)+(COUNTIF(beosztás!$AN138:$BO138,"S6")*6)+(COUNTIF(beosztás!$AN138:$BO138,"S7")*7)+(COUNTIF(beosztás!$AN138:$BO138,"S8")*8)+(COUNTIF(beosztás!$AN138:$BO138,"S9")*9)+(COUNTIF(beosztás!$AN138:$BO138,"S10")*10)+(COUNTIF(beosztás!$AN138:$BO138,"S11")*11)+(COUNTIF(beosztás!$AN138:$BO138,"S12")*12)</f>
        <v>0</v>
      </c>
      <c r="AA136" s="710">
        <f>COUNTIF(beosztás!$AN138:$BO138,"FÜ")*8</f>
        <v>0</v>
      </c>
      <c r="AB136" s="710">
        <f>COUNTIF(beosztás!$AN138:$BO138,"BN")*12+COUNTIF(beosztás!$AN138:$BO138,"BÉ")*12+COUNTIF(beosztás!$AN138:$BO138,"BDE")*8+COUNTIF(beosztás!$AN138:$BO138,"BDU")*8+COUNTIF(beosztás!$AN138:$BO138,"BÉJ")*8+COUNTIF(beosztás!$AN138:$BO138,"B1")*1+COUNTIF(beosztás!$AN138:$BO138,"B2")*2+COUNTIF(beosztás!$AN138:$BO138,"B3")*3+COUNTIF(beosztás!$AN138:$BO138,"B5")*5+COUNTIF(beosztás!$AN138:$BO138,"B6")*6+COUNTIF(beosztás!$AN138:$BO138,"B7")*7+COUNTIF(beosztás!$AN138:$BO138,"B8")*8+COUNTIF(beosztás!$AN138:$BO138,"B9")*9+COUNTIF(beosztás!$AN138:$BO138,"B10")*10+COUNTIF(beosztás!$AN138:$BO138,"B11")*11+COUNTIF(beosztás!$AN138:$BO138,"B12")*12+COUNTIF(beosztás!$AN138:$BO138,"BP")*0</f>
        <v>0</v>
      </c>
      <c r="AC136" s="24">
        <f t="shared" si="579"/>
        <v>0</v>
      </c>
      <c r="AD136" s="710">
        <f>IF(C136="",0,alapadatok!$AN$3)</f>
        <v>0</v>
      </c>
      <c r="AE136" s="19">
        <f t="shared" si="421"/>
        <v>0</v>
      </c>
      <c r="AF136" s="741">
        <f t="shared" si="580"/>
        <v>0</v>
      </c>
      <c r="AG136" s="40"/>
      <c r="AH136" s="25">
        <f t="shared" si="581"/>
        <v>0</v>
      </c>
      <c r="AI136" s="24">
        <f t="shared" si="582"/>
        <v>0</v>
      </c>
      <c r="AJ136" s="24">
        <f t="shared" si="583"/>
        <v>0</v>
      </c>
      <c r="AK136" s="24">
        <f t="shared" si="584"/>
        <v>0</v>
      </c>
      <c r="AL136" s="24">
        <f t="shared" si="585"/>
        <v>0</v>
      </c>
      <c r="AM136" s="24">
        <f t="shared" si="586"/>
        <v>0</v>
      </c>
      <c r="AN136" s="24">
        <f t="shared" si="587"/>
        <v>0</v>
      </c>
      <c r="AO136" s="24">
        <f t="shared" si="588"/>
        <v>0</v>
      </c>
      <c r="AP136" s="24">
        <f t="shared" si="431"/>
        <v>0</v>
      </c>
      <c r="AQ136" s="24">
        <f t="shared" si="432"/>
        <v>0</v>
      </c>
      <c r="AR136" s="24">
        <f t="shared" si="433"/>
        <v>0</v>
      </c>
      <c r="AS136" s="19">
        <f t="shared" si="434"/>
        <v>0</v>
      </c>
      <c r="AT136" s="741">
        <f t="shared" si="589"/>
        <v>0</v>
      </c>
      <c r="AU136" s="41"/>
      <c r="AV136" s="709">
        <f>COUNTIF(beosztás!$BP138:$CT138,"DE")*8</f>
        <v>0</v>
      </c>
      <c r="AW136" s="710">
        <f>COUNTIF(beosztás!$BP138:$CT138,"DU")*8</f>
        <v>0</v>
      </c>
      <c r="AX136" s="710">
        <f>COUNTIF(beosztás!$BP138:$CT138,"ÉJ")*8</f>
        <v>0</v>
      </c>
      <c r="AY136" s="710">
        <f>COUNTIF(beosztás!$BP138:$CT138,"N")*12</f>
        <v>0</v>
      </c>
      <c r="AZ136" s="710">
        <f>COUNTIF(beosztás!$BP138:$CT138,"é")*12</f>
        <v>0</v>
      </c>
      <c r="BA136" s="710">
        <f>SUM(beosztás!$BP138:$CT138)</f>
        <v>0</v>
      </c>
      <c r="BB136" s="710">
        <f>COUNTIF(beosztás!$BP138:$CT138,"FÜ")*8</f>
        <v>0</v>
      </c>
      <c r="BC136" s="897">
        <f>(COUNTIF(beosztás!$BP138:$CT138,"SN")*12)+(COUNTIF(beosztás!$BP138:$CT138,"SDE")*8)+(COUNTIF(beosztás!$BP138:$CT138,"SDU")*8)+(COUNTIF(beosztás!$BP138:$CT138,"SÉ")*12)+(COUNTIF(beosztás!$BP138:$CT138,"SÉJ")*8)+(COUNTIF(beosztás!$BP138:$CT138,"S1")*1)+(COUNTIF(beosztás!$BP138:$CT138,"S2")*2)+(COUNTIF(beosztás!$BP138:$CT138,"S3")*3)+(COUNTIF(beosztás!$BP138:$CT138,"S4")*4)+(COUNTIF(beosztás!$BP138:$CT138,"S5")*5)+(COUNTIF(beosztás!$BP138:$CT138,"S6")*6)+(COUNTIF(beosztás!$BP138:$CT138,"S7")*7)+(COUNTIF(beosztás!$BP138:$CT138,"S8")*8)+(COUNTIF(beosztás!$BP138:$CT138,"S9")*9)+(COUNTIF(beosztás!$BP138:$CT138,"S10")*10)+(COUNTIF(beosztás!$BP138:$CT138,"S11")*11)+(COUNTIF(beosztás!$BP138:$CT138,"S12")*12)</f>
        <v>0</v>
      </c>
      <c r="BD136" s="710">
        <f>COUNTIF(beosztás!$BP138:$CT138,"BN")*12+COUNTIF(beosztás!$BP138:$CT138,"BÉ")*12+COUNTIF(beosztás!$BP138:$CT138,"BDE")*8+COUNTIF(beosztás!$BP138:$CT138,"BDU")*8+COUNTIF(beosztás!$BP138:$CT138,"BÉJ")*8+COUNTIF(beosztás!$BP138:$CT138,"B1")*1+COUNTIF(beosztás!$BP138:$CT138,"B2")*2+COUNTIF(beosztás!$BP138:$CT138,"B3")*3+COUNTIF(beosztás!$BP138:$CT138,"B5")*5+COUNTIF(beosztás!$BP138:$CT138,"B6")*6+COUNTIF(beosztás!$BP138:$CT138,"B7")*7+COUNTIF(beosztás!$BP138:$CT138,"B8")*8+COUNTIF(beosztás!$BP138:$CT138,"B9")*9+COUNTIF(beosztás!$BP138:$CT138,"B10")*10+COUNTIF(beosztás!$BP138:$CT138,"B11")*11+COUNTIF(beosztás!$BP138:$CT138,"B12")*12+COUNTIF(beosztás!$BP138:$CT138,"BP")*0</f>
        <v>0</v>
      </c>
      <c r="BE136" s="24">
        <f t="shared" si="590"/>
        <v>0</v>
      </c>
      <c r="BF136" s="710">
        <f>IF(C136="",0,alapadatok!$AN$4)</f>
        <v>0</v>
      </c>
      <c r="BG136" s="19">
        <f t="shared" si="591"/>
        <v>0</v>
      </c>
      <c r="BH136" s="741">
        <f t="shared" si="592"/>
        <v>0</v>
      </c>
      <c r="BI136" s="40"/>
      <c r="BJ136" s="709">
        <f>COUNTIF(beosztás!$CU138:$DX138,"DE")*8</f>
        <v>0</v>
      </c>
      <c r="BK136" s="710">
        <f>COUNTIF(beosztás!$CU138:$DX138,"DU")*8</f>
        <v>0</v>
      </c>
      <c r="BL136" s="710">
        <f>COUNTIF(beosztás!$CU138:$DX138,"ÉJ")*8</f>
        <v>0</v>
      </c>
      <c r="BM136" s="710">
        <f>COUNTIF(beosztás!$CU138:$DX138,"N")*12</f>
        <v>0</v>
      </c>
      <c r="BN136" s="710">
        <f>COUNTIF(beosztás!$CU138:$DX138,"É")*12</f>
        <v>0</v>
      </c>
      <c r="BO136" s="710">
        <f>SUM(beosztás!$CU138:$DX138)</f>
        <v>0</v>
      </c>
      <c r="BP136" s="897">
        <f>(COUNTIF(beosztás!$CU138:$DX138,"SN")*12)+(COUNTIF(beosztás!$CU138:$DX138,"SDE")*8)+(COUNTIF(beosztás!$CU138:$DX138,"SDU")*8)+(COUNTIF(beosztás!$CU138:$DX138,"SÉ")*12)+(COUNTIF(beosztás!$CU138:$DX138,"SÉJ")*8)+(COUNTIF(beosztás!$CU138:$DX138,"S1")*1)+(COUNTIF(beosztás!$CU138:$DX138,"S2")*2)+(COUNTIF(beosztás!$CU138:$DX138,"S3")*3)+(COUNTIF(beosztás!$CU138:$DX138,"S4")*4)+(COUNTIF(beosztás!$CU138:$DX138,"S5")*5)+(COUNTIF(beosztás!$CU138:$DX138,"S6")*6)+(COUNTIF(beosztás!$CU138:$DX138,"S7")*7)+(COUNTIF(beosztás!$CU138:$DX138,"S8")*8)+(COUNTIF(beosztás!$CU138:$DX138,"S9")*9)+(COUNTIF(beosztás!$CU138:$DX138,"S10")*10)+(COUNTIF(beosztás!$CU138:$DX138,"S11")*11)+(COUNTIF(beosztás!$CU138:$DX138,"S12")*12)</f>
        <v>0</v>
      </c>
      <c r="BQ136" s="710">
        <f>COUNTIF(beosztás!$CU138:$DX138,"FÜ")*8</f>
        <v>0</v>
      </c>
      <c r="BR136" s="710">
        <f>COUNTIF(beosztás!$CU138:$DX138,"BN")*12+COUNTIF(beosztás!$CU138:$DX138,"BÉ")*12+COUNTIF(beosztás!$CU138:$DX138,"BDE")*8+COUNTIF(beosztás!$CU138:$DX138,"BDU")*8+COUNTIF(beosztás!$CU138:$DX138,"BÉJ")*8+COUNTIF(beosztás!$CU138:$DX138,"B1")*1+COUNTIF(beosztás!$CU138:$DX138,"B2")*2+COUNTIF(beosztás!$CU138:$DX138,"B3")*3+COUNTIF(beosztás!$CU138:$DX138,"B5")*5+COUNTIF(beosztás!$CU138:$DX138,"B6")*6+COUNTIF(beosztás!$CU138:$DX138,"B7")*7+COUNTIF(beosztás!$CU138:$DX138,"B8")*8+COUNTIF(beosztás!$CU138:$DX138,"B9")*9+COUNTIF(beosztás!$CU138:$DX138,"B10")*10+COUNTIF(beosztás!$CU138:$DX138,"B11")*11+COUNTIF(beosztás!$CU138:$DX138,"B12")*12+COUNTIF(beosztás!$CU138:$DX138,"BP")*0</f>
        <v>0</v>
      </c>
      <c r="BS136" s="24">
        <f t="shared" si="593"/>
        <v>0</v>
      </c>
      <c r="BT136" s="710">
        <f>IF(C136="",0,alapadatok!$AN$5)</f>
        <v>0</v>
      </c>
      <c r="BU136" s="19">
        <f t="shared" si="594"/>
        <v>0</v>
      </c>
      <c r="BV136" s="741">
        <f t="shared" si="595"/>
        <v>0</v>
      </c>
      <c r="BW136" s="40"/>
      <c r="BX136" s="25">
        <f t="shared" si="596"/>
        <v>0</v>
      </c>
      <c r="BY136" s="24">
        <f t="shared" si="597"/>
        <v>0</v>
      </c>
      <c r="BZ136" s="24">
        <f t="shared" si="598"/>
        <v>0</v>
      </c>
      <c r="CA136" s="24">
        <f t="shared" si="599"/>
        <v>0</v>
      </c>
      <c r="CB136" s="24">
        <f t="shared" si="600"/>
        <v>0</v>
      </c>
      <c r="CC136" s="24">
        <f t="shared" si="601"/>
        <v>0</v>
      </c>
      <c r="CD136" s="24">
        <f t="shared" si="602"/>
        <v>0</v>
      </c>
      <c r="CE136" s="24">
        <f t="shared" si="603"/>
        <v>0</v>
      </c>
      <c r="CF136" s="24">
        <f t="shared" si="604"/>
        <v>0</v>
      </c>
      <c r="CG136" s="24">
        <f t="shared" si="605"/>
        <v>0</v>
      </c>
      <c r="CH136" s="24">
        <f t="shared" si="606"/>
        <v>0</v>
      </c>
      <c r="CI136" s="19">
        <f t="shared" si="607"/>
        <v>0</v>
      </c>
      <c r="CJ136" s="741">
        <f t="shared" si="608"/>
        <v>0</v>
      </c>
      <c r="CK136" s="41"/>
      <c r="CL136" s="709">
        <f>COUNTIF(beosztás!$DY138:$FC138,"DE")*8</f>
        <v>0</v>
      </c>
      <c r="CM136" s="710">
        <f>COUNTIF(beosztás!$DY138:$FC138,"DU")*8</f>
        <v>0</v>
      </c>
      <c r="CN136" s="710">
        <f>COUNTIF(beosztás!$DY138:$FC138,"ÉJ")*8</f>
        <v>0</v>
      </c>
      <c r="CO136" s="710">
        <f>COUNTIF(beosztás!$DY138:$FC138,"N")*12</f>
        <v>0</v>
      </c>
      <c r="CP136" s="710">
        <f>COUNTIF(beosztás!$DY138:$FC138,"é")*12</f>
        <v>0</v>
      </c>
      <c r="CQ136" s="710">
        <f>SUM(beosztás!$DY138:$FC138)</f>
        <v>0</v>
      </c>
      <c r="CR136" s="710">
        <f>COUNTIF(beosztás!$DY138:$FC138,"FÜ")*8</f>
        <v>0</v>
      </c>
      <c r="CS136" s="897">
        <f>(COUNTIF(beosztás!$DY138:$FC138,"SN")*12)+(COUNTIF(beosztás!$DY138:$FC138,"SDE")*8)+(COUNTIF(beosztás!$DY138:$FC138,"SDU")*8)+(COUNTIF(beosztás!$DY138:$FC138,"SÉ")*12)+(COUNTIF(beosztás!$DY138:$FC138,"SÉJ")*8)+(COUNTIF(beosztás!$DY138:$FC138,"S1")*1)+(COUNTIF(beosztás!$DY138:$FC138,"S2")*2)+(COUNTIF(beosztás!$DY138:$FC138,"S3")*3)+(COUNTIF(beosztás!$DY138:$FC138,"S4")*4)+(COUNTIF(beosztás!$DY138:$FC138,"S5")*5)+(COUNTIF(beosztás!$DY138:$FC138,"S6")*6)+(COUNTIF(beosztás!$DY138:$FC138,"S7")*7)+(COUNTIF(beosztás!$DY138:$FC138,"S8")*8)+(COUNTIF(beosztás!$DY138:$FC138,"S9")*9)+(COUNTIF(beosztás!$DY138:$FC138,"S10")*10)+(COUNTIF(beosztás!$DY138:$FC138,"S11")*11)+(COUNTIF(beosztás!$DY138:$FC138,"S12")*12)</f>
        <v>0</v>
      </c>
      <c r="CT136" s="710">
        <f>COUNTIF(beosztás!$DY138:$FC138,"BN")*12+COUNTIF(beosztás!$DY138:$FC138,"BÉ")*12+COUNTIF(beosztás!$DY138:$FC138,"BDE")*8+COUNTIF(beosztás!$DY138:$FC138,"BDU")*8+COUNTIF(beosztás!$DY138:$FC138,"BÉJ")*8+COUNTIF(beosztás!$DY138:$FC138,"B1")*1+COUNTIF(beosztás!$DY138:$FC138,"B2")*2+COUNTIF(beosztás!$DY138:$FC138,"B3")*3+COUNTIF(beosztás!$DY138:$FC138,"B5")*5+COUNTIF(beosztás!$DY138:$FC138,"B6")*6+COUNTIF(beosztás!$DY138:$FC138,"B7")*7+COUNTIF(beosztás!$DY138:$FC138,"B8")*8+COUNTIF(beosztás!$DY138:$FC138,"B9")*9+COUNTIF(beosztás!$DY138:$FC138,"B10")*10+COUNTIF(beosztás!$DY138:$FC138,"B11")*11+COUNTIF(beosztás!$DY138:$FC138,"B12")*12+COUNTIF(beosztás!$DY138:$FC138,"BP")*0</f>
        <v>0</v>
      </c>
      <c r="CU136" s="24">
        <f t="shared" si="609"/>
        <v>0</v>
      </c>
      <c r="CV136" s="710">
        <f>IF(C136="",0,alapadatok!$AN$6)</f>
        <v>0</v>
      </c>
      <c r="CW136" s="19">
        <f t="shared" si="610"/>
        <v>0</v>
      </c>
      <c r="CX136" s="907">
        <f t="shared" si="611"/>
        <v>0</v>
      </c>
      <c r="CY136" s="40"/>
      <c r="CZ136" s="709">
        <f>COUNTIF(beosztás!$FD138:$GG138,"DE")*8</f>
        <v>0</v>
      </c>
      <c r="DA136" s="710">
        <f>COUNTIF(beosztás!$FD138:$GG138,"DU")*8</f>
        <v>0</v>
      </c>
      <c r="DB136" s="710">
        <f>COUNTIF(beosztás!$FD138:$GG138,"ÉJ")*8</f>
        <v>0</v>
      </c>
      <c r="DC136" s="710">
        <f>COUNTIF(beosztás!$FD138:$GG138,"N")*12</f>
        <v>0</v>
      </c>
      <c r="DD136" s="710">
        <f>COUNTIF(beosztás!$FD138:$GG138,"É")*12</f>
        <v>0</v>
      </c>
      <c r="DE136" s="710">
        <f>SUM(beosztás!$FD138:$GG138)</f>
        <v>0</v>
      </c>
      <c r="DF136" s="897">
        <f>(COUNTIF(beosztás!$FD138:$GG138,"SN")*12)+(COUNTIF(beosztás!$FD138:$GG138,"SDE")*8)+(COUNTIF(beosztás!$FD138:$GG138,"SDU")*8)+(COUNTIF(beosztás!$FD138:$GG138,"SÉ")*12)+(COUNTIF(beosztás!$FD138:$GG138,"SÉJ")*8)+(COUNTIF(beosztás!$FD138:$GG138,"S1")*1)+(COUNTIF(beosztás!$FD138:$GG138,"S2")*2)+(COUNTIF(beosztás!$FD138:$GG138,"S3")*3)+(COUNTIF(beosztás!$FD138:$GG138,"S4")*4)+(COUNTIF(beosztás!$FD138:$GG138,"S5")*5)+(COUNTIF(beosztás!$FD138:$GG138,"S6")*6)+(COUNTIF(beosztás!$FD138:$GG138,"S7")*7)+(COUNTIF(beosztás!$FD138:$GG138,"S8")*8)+(COUNTIF(beosztás!$FD138:$GG138,"S9")*9)+(COUNTIF(beosztás!$FD138:$GG138,"S10")*10)+(COUNTIF(beosztás!$FD138:$GG138,"S11")*11)+(COUNTIF(beosztás!$FD138:$GG138,"S12")*12)</f>
        <v>0</v>
      </c>
      <c r="DG136" s="710">
        <f>COUNTIF(beosztás!$FD138:$GG138,"FÜ")*8</f>
        <v>0</v>
      </c>
      <c r="DH136" s="710">
        <f>COUNTIF(beosztás!$FD138:$GG138,"BN")*12+COUNTIF(beosztás!$FD138:$GG138,"BÉ")*12+COUNTIF(beosztás!$FD138:$GG138,"BDE")*8+COUNTIF(beosztás!$FD138:$GG138,"BDU")*8+COUNTIF(beosztás!$FD138:$GG138,"BÉJ")*8+COUNTIF(beosztás!$FD138:$GG138,"B1")*1+COUNTIF(beosztás!$FD138:$GG138,"B2")*2+COUNTIF(beosztás!$FD138:$GG138,"B3")*3+COUNTIF(beosztás!$FD138:$GG138,"B5")*5+COUNTIF(beosztás!$FD138:$GG138,"B6")*6+COUNTIF(beosztás!$FD138:$GG138,"B7")*7+COUNTIF(beosztás!$FD138:$GG138,"B8")*8+COUNTIF(beosztás!$FD138:$GG138,"B9")*9+COUNTIF(beosztás!$FD138:$GG138,"B10")*10+COUNTIF(beosztás!$FD138:$GG138,"B11")*11+COUNTIF(beosztás!$FD138:$GG138,"B12")*12+COUNTIF(beosztás!$FD138:$GG138,"BP")*0</f>
        <v>0</v>
      </c>
      <c r="DI136" s="24">
        <f t="shared" si="612"/>
        <v>0</v>
      </c>
      <c r="DJ136" s="710">
        <f>IF(C136="",0,alapadatok!$AN$7)</f>
        <v>0</v>
      </c>
      <c r="DK136" s="19">
        <f t="shared" si="613"/>
        <v>0</v>
      </c>
      <c r="DL136" s="741">
        <f t="shared" si="614"/>
        <v>0</v>
      </c>
      <c r="DM136" s="40"/>
      <c r="DN136" s="25">
        <f t="shared" si="615"/>
        <v>0</v>
      </c>
      <c r="DO136" s="24">
        <f t="shared" si="616"/>
        <v>0</v>
      </c>
      <c r="DP136" s="24">
        <f t="shared" si="617"/>
        <v>0</v>
      </c>
      <c r="DQ136" s="24">
        <f t="shared" si="618"/>
        <v>0</v>
      </c>
      <c r="DR136" s="24">
        <f t="shared" si="619"/>
        <v>0</v>
      </c>
      <c r="DS136" s="24">
        <f t="shared" si="620"/>
        <v>0</v>
      </c>
      <c r="DT136" s="24">
        <f t="shared" si="621"/>
        <v>0</v>
      </c>
      <c r="DU136" s="24">
        <f t="shared" si="622"/>
        <v>0</v>
      </c>
      <c r="DV136" s="24">
        <f t="shared" si="623"/>
        <v>0</v>
      </c>
      <c r="DW136" s="24">
        <f t="shared" si="624"/>
        <v>0</v>
      </c>
      <c r="DX136" s="24">
        <f t="shared" si="625"/>
        <v>0</v>
      </c>
      <c r="DY136" s="19">
        <f t="shared" si="626"/>
        <v>0</v>
      </c>
      <c r="DZ136" s="907">
        <f t="shared" si="627"/>
        <v>0</v>
      </c>
      <c r="EA136" s="41"/>
      <c r="EB136" s="709">
        <f>COUNTIF(beosztás!$GH138:$HL138,"DE")*8</f>
        <v>0</v>
      </c>
      <c r="EC136" s="710">
        <f>COUNTIF(beosztás!$GH138:$HL138,"DU")*8</f>
        <v>0</v>
      </c>
      <c r="ED136" s="710">
        <f>COUNTIF(beosztás!$GH138:$HL138,"ÉJ")*8</f>
        <v>0</v>
      </c>
      <c r="EE136" s="710">
        <f>COUNTIF(beosztás!$GH138:$HL138,"N")*12</f>
        <v>0</v>
      </c>
      <c r="EF136" s="710">
        <f>COUNTIF(beosztás!$GH138:$HL138,"é")*12</f>
        <v>0</v>
      </c>
      <c r="EG136" s="710">
        <f>SUM(beosztás!$GH138:$HL138)</f>
        <v>0</v>
      </c>
      <c r="EH136" s="710">
        <f>COUNTIF(beosztás!$GH138:$HL138,"FÜ")*8</f>
        <v>0</v>
      </c>
      <c r="EI136" s="897">
        <f>(COUNTIF(beosztás!$GH138:$HL138,"SN")*12)+(COUNTIF(beosztás!$GH138:$HL138,"SDE")*8)+(COUNTIF(beosztás!$GH138:$HL138,"SDU")*8)+(COUNTIF(beosztás!$GH138:$HL138,"SÉ")*12)+(COUNTIF(beosztás!$GH138:$HL138,"SÉJ")*8)+(COUNTIF(beosztás!$GH138:$HL138,"S1")*1)+(COUNTIF(beosztás!$GH138:$HL138,"S2")*2)+(COUNTIF(beosztás!$GH138:$HL138,"S3")*3)+(COUNTIF(beosztás!$GH138:$HL138,"S4")*4)+(COUNTIF(beosztás!$GH138:$HL138,"S5")*5)+(COUNTIF(beosztás!$GH138:$HL138,"S6")*6)+(COUNTIF(beosztás!$GH138:$HL138,"S7")*7)+(COUNTIF(beosztás!$GH138:$HL138,"S8")*8)+(COUNTIF(beosztás!$GH138:$HL138,"S9")*9)+(COUNTIF(beosztás!$GH138:$HL138,"S10")*10)+(COUNTIF(beosztás!$GH138:$HL138,"S11")*11)+(COUNTIF(beosztás!$GH138:$HL138,"S12")*12)</f>
        <v>0</v>
      </c>
      <c r="EJ136" s="710">
        <f>COUNTIF(beosztás!$GH138:$HL138,"BN")*12+COUNTIF(beosztás!$GH138:$HL138,"BÉ")*12+COUNTIF(beosztás!$GH138:$HL138,"BDE")*8+COUNTIF(beosztás!$GH138:$HL138,"BDU")*8+COUNTIF(beosztás!$GH138:$HL138,"BÉJ")*8+COUNTIF(beosztás!$GH138:$HL138,"B1")*1+COUNTIF(beosztás!$GH138:$HL138,"B2")*2+COUNTIF(beosztás!$GH138:$HL138,"B3")*3+COUNTIF(beosztás!$GH138:$HL138,"B5")*5+COUNTIF(beosztás!$GH138:$HL138,"B6")*6+COUNTIF(beosztás!$GH138:$HL138,"B7")*7+COUNTIF(beosztás!$GH138:$HL138,"B8")*8+COUNTIF(beosztás!$GH138:$HL138,"B9")*9+COUNTIF(beosztás!$GH138:$HL138,"B10")*10+COUNTIF(beosztás!$GH138:$HL138,"B11")*11+COUNTIF(beosztás!$GH138:$HL138,"B12")*12+COUNTIF(beosztás!$GH138:$HL138,"BP")*0</f>
        <v>0</v>
      </c>
      <c r="EK136" s="24">
        <f t="shared" si="628"/>
        <v>0</v>
      </c>
      <c r="EL136" s="710">
        <f>IF(C136="",0,alapadatok!$AN$8)</f>
        <v>0</v>
      </c>
      <c r="EM136" s="19">
        <f t="shared" si="629"/>
        <v>0</v>
      </c>
      <c r="EN136" s="907">
        <f t="shared" si="630"/>
        <v>0</v>
      </c>
      <c r="EO136" s="40"/>
      <c r="EP136" s="709">
        <f>COUNTIF(beosztás!$HM138:$IQ138,"DE")*8</f>
        <v>0</v>
      </c>
      <c r="EQ136" s="710">
        <f>COUNTIF(beosztás!$HM138:$IQ138,"DU")*8</f>
        <v>0</v>
      </c>
      <c r="ER136" s="710">
        <f>COUNTIF(beosztás!$HM138:$IQ138,"ÉJ")*8</f>
        <v>0</v>
      </c>
      <c r="ES136" s="710">
        <f>COUNTIF(beosztás!$HM138:$IQ138,"N")*12</f>
        <v>0</v>
      </c>
      <c r="ET136" s="710">
        <f>COUNTIF(beosztás!$HM138:$IQ138,"É")*12</f>
        <v>0</v>
      </c>
      <c r="EU136" s="710">
        <f>SUM(beosztás!$HM138:$IQ138)</f>
        <v>0</v>
      </c>
      <c r="EV136" s="897">
        <f>(COUNTIF(beosztás!$HM138:$IQ138,"SN")*12)+(COUNTIF(beosztás!$HM138:$IQ138,"SDE")*8)+(COUNTIF(beosztás!$HM138:$IQ138,"SDU")*8)+(COUNTIF(beosztás!$HM138:$IQ138,"SÉ")*12)+(COUNTIF(beosztás!$HM138:$IQ138,"SÉJ")*8)+(COUNTIF(beosztás!$HM138:$IQ138,"S1")*1)+(COUNTIF(beosztás!$HM138:$IQ138,"S2")*2)+(COUNTIF(beosztás!$HM138:$IQ138,"S3")*3)+(COUNTIF(beosztás!$HM138:$IQ138,"S4")*4)+(COUNTIF(beosztás!$HM138:$IQ138,"S5")*5)+(COUNTIF(beosztás!$HM138:$IQ138,"S6")*6)+(COUNTIF(beosztás!$HM138:$IQ138,"S7")*7)+(COUNTIF(beosztás!$HM138:$IQ138,"S8")*8)+(COUNTIF(beosztás!$HM138:$IQ138,"S9")*9)+(COUNTIF(beosztás!$HM138:$IQ138,"S10")*10)+(COUNTIF(beosztás!$HM138:$IQ138,"S11")*11)+(COUNTIF(beosztás!$HM138:$IQ138,"S12")*12)</f>
        <v>0</v>
      </c>
      <c r="EW136" s="710">
        <f>COUNTIF(beosztás!$HM138:$IQ138,"FÜ")*8</f>
        <v>0</v>
      </c>
      <c r="EX136" s="710">
        <f>COUNTIF(beosztás!$HM138:$IQ138,"BN")*12+COUNTIF(beosztás!$HM138:$IQ138,"BÉ")*12+COUNTIF(beosztás!$HM138:$IQ138,"BDE")*8+COUNTIF(beosztás!$HM138:$IQ138,"BDU")*8+COUNTIF(beosztás!$HM138:$IQ138,"BÉJ")*8+COUNTIF(beosztás!$HM138:$IQ138,"B1")*1+COUNTIF(beosztás!$HM138:$IQ138,"B2")*2+COUNTIF(beosztás!$HM138:$IQ138,"B3")*3+COUNTIF(beosztás!$HM138:$IQ138,"B5")*5+COUNTIF(beosztás!$HM138:$IQ138,"B6")*6+COUNTIF(beosztás!$HM138:$IQ138,"B7")*7+COUNTIF(beosztás!$HM138:$IQ138,"B8")*8+COUNTIF(beosztás!$HM138:$IQ138,"B9")*9+COUNTIF(beosztás!$HM138:$IQ138,"B10")*10+COUNTIF(beosztás!$HM138:$IQ138,"B11")*11+COUNTIF(beosztás!$HM138:$IQ138,"B12")*12+COUNTIF(beosztás!$HM138:$IQ138,"BP")*0</f>
        <v>0</v>
      </c>
      <c r="EY136" s="24">
        <f t="shared" si="631"/>
        <v>0</v>
      </c>
      <c r="EZ136" s="710">
        <f>IF(C136="",0,alapadatok!$AN$9)</f>
        <v>0</v>
      </c>
      <c r="FA136" s="19">
        <f t="shared" si="632"/>
        <v>0</v>
      </c>
      <c r="FB136" s="907">
        <f t="shared" si="633"/>
        <v>0</v>
      </c>
      <c r="FC136" s="40"/>
      <c r="FD136" s="25">
        <f t="shared" si="634"/>
        <v>0</v>
      </c>
      <c r="FE136" s="24">
        <f t="shared" si="635"/>
        <v>0</v>
      </c>
      <c r="FF136" s="24">
        <f t="shared" si="636"/>
        <v>0</v>
      </c>
      <c r="FG136" s="24">
        <f t="shared" si="637"/>
        <v>0</v>
      </c>
      <c r="FH136" s="24">
        <f t="shared" si="638"/>
        <v>0</v>
      </c>
      <c r="FI136" s="24">
        <f t="shared" si="639"/>
        <v>0</v>
      </c>
      <c r="FJ136" s="24">
        <f t="shared" si="640"/>
        <v>0</v>
      </c>
      <c r="FK136" s="24">
        <f t="shared" si="641"/>
        <v>0</v>
      </c>
      <c r="FL136" s="24">
        <f t="shared" si="642"/>
        <v>0</v>
      </c>
      <c r="FM136" s="24">
        <f t="shared" si="643"/>
        <v>0</v>
      </c>
      <c r="FN136" s="24">
        <f t="shared" si="644"/>
        <v>0</v>
      </c>
      <c r="FO136" s="19">
        <f t="shared" si="645"/>
        <v>0</v>
      </c>
      <c r="FP136" s="907">
        <f t="shared" si="646"/>
        <v>0</v>
      </c>
      <c r="FQ136" s="41"/>
      <c r="FR136" s="709">
        <f>COUNTIF(beosztás!$IR138:$JU138,"DE")*8</f>
        <v>0</v>
      </c>
      <c r="FS136" s="710">
        <f>COUNTIF(beosztás!$IR138:$JU138,"DU")*8</f>
        <v>0</v>
      </c>
      <c r="FT136" s="710">
        <f>COUNTIF(beosztás!$IR138:$JU138,"ÉJ")*8</f>
        <v>0</v>
      </c>
      <c r="FU136" s="710">
        <f>COUNTIF(beosztás!$IR138:$JU138,"N")*12</f>
        <v>0</v>
      </c>
      <c r="FV136" s="710">
        <f>COUNTIF(beosztás!$IR138:$JU138,"é")*12</f>
        <v>0</v>
      </c>
      <c r="FW136" s="710">
        <f>SUM(beosztás!$IR138:$JU138)</f>
        <v>0</v>
      </c>
      <c r="FX136" s="710">
        <f>COUNTIF(beosztás!$IR138:$JU138,"FÜ")*8</f>
        <v>0</v>
      </c>
      <c r="FY136" s="897">
        <f>(COUNTIF(beosztás!$IR138:$JU138,"SN")*12)+(COUNTIF(beosztás!$IR138:$JU138,"SDE")*8)+(COUNTIF(beosztás!$IR138:$JU138,"SDU")*8)+(COUNTIF(beosztás!$IR138:$JU138,"SÉ")*12)+(COUNTIF(beosztás!$IR138:$JU138,"SÉJ")*8)+(COUNTIF(beosztás!$IR138:$JU138,"S1")*1)+(COUNTIF(beosztás!$IR138:$JU138,"S2")*2)+(COUNTIF(beosztás!$IR138:$JU138,"S3")*3)+(COUNTIF(beosztás!$IR138:$JU138,"S4")*4)+(COUNTIF(beosztás!$IR138:$JU138,"S5")*5)+(COUNTIF(beosztás!$IR138:$JU138,"S6")*6)+(COUNTIF(beosztás!$IR138:$JU138,"S7")*7)+(COUNTIF(beosztás!$IR138:$JU138,"S8")*8)+(COUNTIF(beosztás!$IR138:$JU138,"S9")*9)+(COUNTIF(beosztás!$IR138:$JU138,"S10")*10)+(COUNTIF(beosztás!$IR138:$JU138,"S11")*11)+(COUNTIF(beosztás!$IR138:$JU138,"S12")*12)</f>
        <v>0</v>
      </c>
      <c r="FZ136" s="710">
        <f>COUNTIF(beosztás!$IR138:$JU138,"BN")*12+COUNTIF(beosztás!$IR138:$JU138,"BÉ")*12+COUNTIF(beosztás!$IR138:$JU138,"BDE")*8+COUNTIF(beosztás!$IR138:$JU138,"BDU")*8+COUNTIF(beosztás!$IR138:$JU138,"BÉJ")*8+COUNTIF(beosztás!$IR138:$JU138,"B1")*1+COUNTIF(beosztás!$IR138:$JU138,"B2")*2+COUNTIF(beosztás!$IR138:$JU138,"B3")*3+COUNTIF(beosztás!$IR138:$JU138,"B5")*5+COUNTIF(beosztás!$IR138:$JU138,"B6")*6+COUNTIF(beosztás!$IR138:$JU138,"B7")*7+COUNTIF(beosztás!$IR138:$JU138,"B8")*8+COUNTIF(beosztás!$IR138:$JU138,"B9")*9+COUNTIF(beosztás!$IR138:$JU138,"B10")*10+COUNTIF(beosztás!$IR138:$JU138,"B11")*11+COUNTIF(beosztás!$IR138:$JU138,"B12")*12+COUNTIF(beosztás!$IR138:$JU138,"BP")*0</f>
        <v>0</v>
      </c>
      <c r="GA136" s="24">
        <f t="shared" si="647"/>
        <v>0</v>
      </c>
      <c r="GB136" s="710">
        <f>IF(C136="",0,alapadatok!$AN$10)</f>
        <v>0</v>
      </c>
      <c r="GC136" s="19">
        <f t="shared" si="648"/>
        <v>0</v>
      </c>
      <c r="GD136" s="907">
        <f t="shared" si="649"/>
        <v>0</v>
      </c>
      <c r="GE136" s="42"/>
      <c r="GF136" s="709">
        <f>COUNTIF(beosztás!$JV138:$KZ138,"DE")*8</f>
        <v>0</v>
      </c>
      <c r="GG136" s="710">
        <f>COUNTIF(beosztás!$JV138:$KZ138,"DU")*8</f>
        <v>0</v>
      </c>
      <c r="GH136" s="710">
        <f>COUNTIF(beosztás!$JV138:$KZ138,"ÉJ")*8</f>
        <v>0</v>
      </c>
      <c r="GI136" s="710">
        <f>COUNTIF(beosztás!$JV138:$KZ138,"N")*12</f>
        <v>0</v>
      </c>
      <c r="GJ136" s="710">
        <f>COUNTIF(beosztás!$JV138:$KZ138,"É")*12</f>
        <v>0</v>
      </c>
      <c r="GK136" s="710">
        <f>SUM(beosztás!$JV138:$KZ138)</f>
        <v>0</v>
      </c>
      <c r="GL136" s="897">
        <f>(COUNTIF(beosztás!$JV138:$KZ138,"SN")*12)+(COUNTIF(beosztás!$JV138:$KZ138,"SDE")*8)+(COUNTIF(beosztás!$JV138:$KZ138,"SDU")*8)+(COUNTIF(beosztás!$JV138:$KZ138,"SÉ")*12)+(COUNTIF(beosztás!$JV138:$KZ138,"SÉJ")*8)+(COUNTIF(beosztás!$JV138:$KZ138,"S1")*1)+(COUNTIF(beosztás!$JV138:$KZ138,"S2")*2)+(COUNTIF(beosztás!$JV138:$KZ138,"S3")*3)+(COUNTIF(beosztás!$JV138:$KZ138,"S4")*4)+(COUNTIF(beosztás!$JV138:$KZ138,"S5")*5)+(COUNTIF(beosztás!$JV138:$KZ138,"S6")*6)+(COUNTIF(beosztás!$JV138:$KZ138,"S7")*7)+(COUNTIF(beosztás!$JV138:$KZ138,"S8")*8)+(COUNTIF(beosztás!$JV138:$KZ138,"S9")*9)+(COUNTIF(beosztás!$JV138:$KZ138,"S10")*10)+(COUNTIF(beosztás!$JV138:$KZ138,"S11")*11)+(COUNTIF(beosztás!$JV138:$KZ138,"S12")*12)</f>
        <v>0</v>
      </c>
      <c r="GM136" s="710">
        <f>COUNTIF(beosztás!$JV138:$KZ138,"FÜ")*8</f>
        <v>0</v>
      </c>
      <c r="GN136" s="710">
        <f>COUNTIF(beosztás!$JV138:$KZ138,"BN")*12+COUNTIF(beosztás!$JV138:$KZ138,"BÉ")*12+COUNTIF(beosztás!$JV138:$KZ138,"BDE")*8+COUNTIF(beosztás!$JV138:$KZ138,"BDU")*8+COUNTIF(beosztás!$JV138:$KZ138,"BÉJ")*8+COUNTIF(beosztás!$JV138:$KZ138,"B1")*1+COUNTIF(beosztás!$JV138:$KZ138,"B2")*2+COUNTIF(beosztás!$JV138:$KZ138,"B3")*3+COUNTIF(beosztás!$JV138:$KZ138,"B5")*5+COUNTIF(beosztás!$JV138:$KZ138,"B6")*6+COUNTIF(beosztás!$JV138:$KZ138,"B7")*7+COUNTIF(beosztás!$JV138:$KZ138,"B8")*8+COUNTIF(beosztás!$JV138:$KZ138,"B9")*9+COUNTIF(beosztás!$JV138:$KZ138,"B10")*10+COUNTIF(beosztás!$JV138:$KZ138,"B11")*11+COUNTIF(beosztás!$JV138:$KZ138,"B12")*12+COUNTIF(beosztás!$JV138:$KZ138,"BP")*0</f>
        <v>0</v>
      </c>
      <c r="GO136" s="24">
        <f t="shared" si="650"/>
        <v>0</v>
      </c>
      <c r="GP136" s="710">
        <f>IF(C136="",0,alapadatok!$AN$11)</f>
        <v>0</v>
      </c>
      <c r="GQ136" s="19">
        <f t="shared" si="651"/>
        <v>0</v>
      </c>
      <c r="GR136" s="907">
        <f t="shared" si="652"/>
        <v>0</v>
      </c>
      <c r="GS136" s="42"/>
      <c r="GT136" s="25">
        <f t="shared" si="653"/>
        <v>0</v>
      </c>
      <c r="GU136" s="24">
        <f t="shared" si="654"/>
        <v>0</v>
      </c>
      <c r="GV136" s="24">
        <f t="shared" si="655"/>
        <v>0</v>
      </c>
      <c r="GW136" s="24">
        <f t="shared" si="656"/>
        <v>0</v>
      </c>
      <c r="GX136" s="24">
        <f t="shared" si="657"/>
        <v>0</v>
      </c>
      <c r="GY136" s="24">
        <f t="shared" si="658"/>
        <v>0</v>
      </c>
      <c r="GZ136" s="24">
        <f t="shared" si="659"/>
        <v>0</v>
      </c>
      <c r="HA136" s="24">
        <f t="shared" si="660"/>
        <v>0</v>
      </c>
      <c r="HB136" s="24">
        <f t="shared" si="661"/>
        <v>0</v>
      </c>
      <c r="HC136" s="24">
        <f t="shared" si="662"/>
        <v>0</v>
      </c>
      <c r="HD136" s="24">
        <f t="shared" si="663"/>
        <v>0</v>
      </c>
      <c r="HE136" s="19">
        <f t="shared" si="664"/>
        <v>0</v>
      </c>
      <c r="HF136" s="907">
        <f t="shared" si="665"/>
        <v>0</v>
      </c>
      <c r="HG136" s="41"/>
      <c r="HH136" s="709">
        <f>COUNTIF(beosztás!$LA138:$MD138,"DE")*8</f>
        <v>0</v>
      </c>
      <c r="HI136" s="710">
        <f>COUNTIF(beosztás!$LA138:$MD138,"DU")*8</f>
        <v>0</v>
      </c>
      <c r="HJ136" s="710">
        <f>COUNTIF(beosztás!$LA138:$MD138,"ÉJ")*8</f>
        <v>0</v>
      </c>
      <c r="HK136" s="710">
        <f>COUNTIF(beosztás!$LA138:$MD138,"N")*12</f>
        <v>0</v>
      </c>
      <c r="HL136" s="710">
        <f>COUNTIF(beosztás!$LA138:$MD138,"é")*12</f>
        <v>0</v>
      </c>
      <c r="HM136" s="710">
        <f>SUM(beosztás!$LA138:$MD138)</f>
        <v>0</v>
      </c>
      <c r="HN136" s="710">
        <f>COUNTIF(beosztás!$LA138:$MD138,"FÜ")*8</f>
        <v>0</v>
      </c>
      <c r="HO136" s="897">
        <f>(COUNTIF(beosztás!$LA138:$MD138,"SN")*12)+(COUNTIF(beosztás!$LA138:$MD138,"SDE")*8)+(COUNTIF(beosztás!$LA138:$MD138,"SDU")*8)+(COUNTIF(beosztás!$LA138:$MD138,"SÉ")*12)+(COUNTIF(beosztás!$LA138:$MD138,"SÉJ")*8)+(COUNTIF(beosztás!$LA138:$MD138,"S1")*1)+(COUNTIF(beosztás!$LA138:$MD138,"S2")*2)+(COUNTIF(beosztás!$LA138:$MD138,"S3")*3)+(COUNTIF(beosztás!$LA138:$MD138,"S4")*4)+(COUNTIF(beosztás!$LA138:$MD138,"S5")*5)+(COUNTIF(beosztás!$LA138:$MD138,"S6")*6)+(COUNTIF(beosztás!$LA138:$MD138,"S7")*7)+(COUNTIF(beosztás!$LA138:$MD138,"S8")*8)+(COUNTIF(beosztás!$LA138:$MD138,"S9")*9)+(COUNTIF(beosztás!$LA138:$MD138,"S10")*10)+(COUNTIF(beosztás!$LA138:$MD138,"S11")*11)+(COUNTIF(beosztás!$LA138:$MD138,"S12")*12)</f>
        <v>0</v>
      </c>
      <c r="HP136" s="710">
        <f>COUNTIF(beosztás!$LA138:$MD138,"BN")*12+COUNTIF(beosztás!$LA138:$MD138,"BÉ")*12+COUNTIF(beosztás!$LA138:$MD138,"BDE")*8+COUNTIF(beosztás!$LA138:$MD138,"BDU")*8+COUNTIF(beosztás!$LA138:$MD138,"BÉJ")*8+COUNTIF(beosztás!$LA138:$MD138,"B1")*1+COUNTIF(beosztás!$LA138:$MD138,"B2")*2+COUNTIF(beosztás!$LA138:$MD138,"B3")*3+COUNTIF(beosztás!$KZ138:$MC138,"B5")*5+COUNTIF(beosztás!$KZ138:$MC138,"B6")*6+COUNTIF(beosztás!$KZ138:$MC138,"B7")*7+COUNTIF(beosztás!$KZ138:$MC138,"B8")*8+COUNTIF(beosztás!$LA138:$MD138,"B9")*9+COUNTIF(beosztás!$LA138:$MD138,"B10")*10+COUNTIF(beosztás!$LA138:$MD138,"B11")*11+COUNTIF(beosztás!$LA138:$MD138,"B12")*12+COUNTIF(beosztás!$LA138:$MD138,"BP")*0</f>
        <v>0</v>
      </c>
      <c r="HQ136" s="24">
        <f t="shared" si="666"/>
        <v>0</v>
      </c>
      <c r="HR136" s="710">
        <f>IF(C136="",0,alapadatok!$AN$12)</f>
        <v>0</v>
      </c>
      <c r="HS136" s="19">
        <f t="shared" si="667"/>
        <v>0</v>
      </c>
      <c r="HT136" s="907">
        <f t="shared" si="668"/>
        <v>0</v>
      </c>
      <c r="HU136" s="42"/>
      <c r="HV136" s="709">
        <f>COUNTIF(beosztás!$ME138:$NI138,"DE")*8</f>
        <v>0</v>
      </c>
      <c r="HW136" s="710">
        <f>COUNTIF(beosztás!$ME138:$NI138,"DU")*8</f>
        <v>0</v>
      </c>
      <c r="HX136" s="710">
        <f>COUNTIF(beosztás!$ME138:$NI138,"ÉJ")*8</f>
        <v>0</v>
      </c>
      <c r="HY136" s="710">
        <f>COUNTIF(beosztás!$ME138:$NI138,"N")*12</f>
        <v>0</v>
      </c>
      <c r="HZ136" s="710">
        <f>COUNTIF(beosztás!$ME138:$NI138,"É")*12</f>
        <v>0</v>
      </c>
      <c r="IA136" s="710">
        <f>SUM(beosztás!$ME138:$NI138)</f>
        <v>0</v>
      </c>
      <c r="IB136" s="710">
        <f>(COUNTIF(beosztás!$ME138:$NI138,"SN")*12)+(COUNTIF(beosztás!$ME138:$NI138,"SDE")*8)+(COUNTIF(beosztás!$ME138:$NI138,"SDU")*8)+(COUNTIF(beosztás!$ME138:$NI138,"SÉ")*12)+(COUNTIF(beosztás!$ME138:$NI138,"SÉJ")*8)+(COUNTIF(beosztás!$ME138:$NI138,"S1")*1)+(COUNTIF(beosztás!$ME138:$NI138,"S2")*2)+(COUNTIF(beosztás!$ME138:$NI138,"S3")*3)+(COUNTIF(beosztás!$ME138:$NI138,"S4")*4)+(COUNTIF(beosztás!$ME138:$NI138,"S5")*5)+(COUNTIF(beosztás!$ME138:$NI138,"S6")*6)+(COUNTIF(beosztás!$ME138:$NI138,"S7")*7)+(COUNTIF(beosztás!$ME138:$NI138,"S8")*8)+(COUNTIF(beosztás!$ME138:$NI138,"S9")*9)+(COUNTIF(beosztás!$ME138:$NI138,"S10")*10)+(COUNTIF(beosztás!$ME138:$NI138,"S11")*11)+(COUNTIF(beosztás!$ME138:$NI138,"S12")*12)</f>
        <v>0</v>
      </c>
      <c r="IC136" s="710">
        <f>COUNTIF(beosztás!$ME138:$NI138,"FÜ")*8</f>
        <v>0</v>
      </c>
      <c r="ID136" s="710">
        <f>COUNTIF(beosztás!$ME138:$NI138,"BN")*12+COUNTIF(beosztás!$ME138:$NI138,"BÉ")*12+COUNTIF(beosztás!$ME138:$NI138,"BDE")*8+COUNTIF(beosztás!$ME138:$NI138,"BDU")*8+COUNTIF(beosztás!$ME138:$NI138,"BÉJ")*8+COUNTIF(beosztás!$ME138:$NI138,"B1")*1+COUNTIF(beosztás!$ME138:$NI138,"B2")*2+COUNTIF(beosztás!$ME138:$NI138,"B3")*3+COUNTIF(beosztás!$ME138:$NI138,"B5")*5+COUNTIF(beosztás!$ME138:$NI138,"B6")*6+COUNTIF(beosztás!$ME138:$NI138,"B7")*7+COUNTIF(beosztás!$ME138:$NI138,"B8")*8+COUNTIF(beosztás!$ME138:$NI138,"B9")*9+COUNTIF(beosztás!$ME138:$NI138,"B10")*10+COUNTIF(beosztás!$ME138:$NI138,"B11")*11+COUNTIF(beosztás!$ME138:$NI138,"B12")*12+COUNTIF(beosztás!$ME138:$NI138,"BP")*0</f>
        <v>0</v>
      </c>
      <c r="IE136" s="24">
        <f t="shared" si="669"/>
        <v>0</v>
      </c>
      <c r="IF136" s="710">
        <f>IF(C136="",0,alapadatok!$AN$13)</f>
        <v>0</v>
      </c>
      <c r="IG136" s="19">
        <f t="shared" si="670"/>
        <v>0</v>
      </c>
      <c r="IH136" s="741">
        <f t="shared" si="671"/>
        <v>0</v>
      </c>
      <c r="II136" s="42"/>
      <c r="IJ136" s="25">
        <f t="shared" si="672"/>
        <v>0</v>
      </c>
      <c r="IK136" s="24">
        <f t="shared" si="673"/>
        <v>0</v>
      </c>
      <c r="IL136" s="24">
        <f t="shared" si="674"/>
        <v>0</v>
      </c>
      <c r="IM136" s="24">
        <f t="shared" si="675"/>
        <v>0</v>
      </c>
      <c r="IN136" s="24">
        <f t="shared" si="676"/>
        <v>0</v>
      </c>
      <c r="IO136" s="24">
        <f t="shared" si="677"/>
        <v>0</v>
      </c>
      <c r="IP136" s="24">
        <f t="shared" si="678"/>
        <v>0</v>
      </c>
      <c r="IQ136" s="24">
        <f t="shared" si="679"/>
        <v>0</v>
      </c>
      <c r="IR136" s="24">
        <f t="shared" si="680"/>
        <v>0</v>
      </c>
      <c r="IS136" s="24">
        <f t="shared" si="681"/>
        <v>0</v>
      </c>
      <c r="IT136" s="24">
        <f t="shared" si="682"/>
        <v>0</v>
      </c>
      <c r="IU136" s="19">
        <f t="shared" si="683"/>
        <v>0</v>
      </c>
      <c r="IV136" s="907">
        <f t="shared" si="684"/>
        <v>0</v>
      </c>
      <c r="IW136" s="43"/>
      <c r="JF136" s="21"/>
      <c r="JG136" s="21"/>
    </row>
    <row r="137" spans="1:267" ht="15.75" hidden="1" thickBot="1" x14ac:dyDescent="0.3">
      <c r="A137" s="66">
        <f>IF(beosztás!A139=0,"",beosztás!A139)</f>
        <v>24</v>
      </c>
      <c r="B137" s="63" t="str">
        <f>IF(beosztás!B139=0,"",beosztás!B139)</f>
        <v/>
      </c>
      <c r="C137" s="64" t="str">
        <f>IF(beosztás!C139=0,"",beosztás!C139)</f>
        <v/>
      </c>
      <c r="D137" s="65" t="str">
        <f>IF(beosztás!D139=0,"",beosztás!D139)</f>
        <v/>
      </c>
      <c r="E137" s="18"/>
      <c r="F137" s="709">
        <f>COUNTIF(beosztás!$I139:$AM139,"DE")*8</f>
        <v>0</v>
      </c>
      <c r="G137" s="710">
        <f>COUNTIF(beosztás!$I139:$AM139,"DU")*8</f>
        <v>0</v>
      </c>
      <c r="H137" s="710">
        <f>COUNTIF(beosztás!$I139:$AM139,"ÉJ")*8</f>
        <v>0</v>
      </c>
      <c r="I137" s="710">
        <f>COUNTIF(beosztás!$I139:$AM139,"N")*12</f>
        <v>0</v>
      </c>
      <c r="J137" s="710">
        <f>COUNTIF(beosztás!$I139:$AM139,"é")*12</f>
        <v>0</v>
      </c>
      <c r="K137" s="710">
        <f>SUM(beosztás!$I139:$AM139)</f>
        <v>0</v>
      </c>
      <c r="L137" s="710">
        <f>COUNTIF(beosztás!$I139:$AM139,"FÜ")*8</f>
        <v>0</v>
      </c>
      <c r="M137" s="710">
        <f>(COUNTIF(beosztás!$I139:$AM139,"SN")*12)+(COUNTIF(beosztás!$I139:$AM139,"SDE")*8)+(COUNTIF(beosztás!$I139:$AM139,"SDU")*8)+(COUNTIF(beosztás!$I139:$AM139,"S1")*1)+(COUNTIF(beosztás!$I139:$AM139,"S2")*2)+(COUNTIF(beosztás!$I139:$AM139,"S3")*3)+(COUNTIF(beosztás!$I139:$AM139,"S4")*4)+(COUNTIF(beosztás!$I139:$AM139,"S5")*5)+(COUNTIF(beosztás!$I139:$AM139,"S6")*6)+(COUNTIF(beosztás!$I139:$AM139,"S7")*7)+(COUNTIF(beosztás!$I139:$AM139,"S8")*8)+(COUNTIF(beosztás!$I139:$AM139,"S9")*9)+(COUNTIF(beosztás!$I139:$AM139,"S10")*10)+(COUNTIF(beosztás!$I139:$AM139,"S11")*11)+(COUNTIF(beosztás!$I139:$AM139,"S12")*12)+(COUNTIF(beosztás!$I139:$AM139,"SÉ")*12)+(COUNTIF(beosztás!$I139:$AM139,"SÉJ")*8)</f>
        <v>0</v>
      </c>
      <c r="N137" s="710">
        <f>COUNTIF(beosztás!$I139:$AM139,"BN")*12+COUNTIF(beosztás!$I139:$AM139,"BÉ")*12+COUNTIF(beosztás!$I139:$AM139,"BDE")*8+COUNTIF(beosztás!$I139:$AM139,"BDU")*8+COUNTIF(beosztás!$I139:$AM139,"BÉJ")*8+COUNTIF(beosztás!$I139:$AM139,"B1")*1+COUNTIF(beosztás!$I139:$AM139,"B2")*2+COUNTIF(beosztás!$I139:$AM139,"B3")*3+COUNTIF(beosztás!$I139:$AM139,"B5")*5+COUNTIF(beosztás!$I139:$AM139,"B6")*6+COUNTIF(beosztás!$I139:$AM139,"B7")*7+COUNTIF(beosztás!$I139:$AM139,"B8")*8+COUNTIF(beosztás!$I139:$AM139,"B9")*9+COUNTIF(beosztás!$I139:$AM139,"B10")*10+COUNTIF(beosztás!$I139:$AM139,"B11")*11+COUNTIF(beosztás!$I139:$AM139,"B12")*12+COUNTIF(beosztás!$I139:$AM139,"BP")*0</f>
        <v>0</v>
      </c>
      <c r="O137" s="24">
        <f t="shared" si="576"/>
        <v>0</v>
      </c>
      <c r="P137" s="710">
        <f>IF(C137="",0,alapadatok!$AN$2)</f>
        <v>0</v>
      </c>
      <c r="Q137" s="19">
        <f t="shared" si="577"/>
        <v>0</v>
      </c>
      <c r="R137" s="741">
        <f t="shared" si="578"/>
        <v>0</v>
      </c>
      <c r="S137" s="40"/>
      <c r="T137" s="709">
        <f>COUNTIF(beosztás!$AN139:$BO139,"DE")*8</f>
        <v>0</v>
      </c>
      <c r="U137" s="710">
        <f>COUNTIF(beosztás!$AN139:$BO139,"DU")*8</f>
        <v>0</v>
      </c>
      <c r="V137" s="710">
        <f>COUNTIF(beosztás!$AN139:$BO139,"ÉJ")*8</f>
        <v>0</v>
      </c>
      <c r="W137" s="710">
        <f>COUNTIF(beosztás!$AN139:$BO139,"N")*12</f>
        <v>0</v>
      </c>
      <c r="X137" s="710">
        <f>COUNTIF(beosztás!$AN139:$BO139,"É")*12</f>
        <v>0</v>
      </c>
      <c r="Y137" s="710">
        <f>SUM(beosztás!$AN139:$BO139)</f>
        <v>0</v>
      </c>
      <c r="Z137" s="710">
        <f>(COUNTIF(beosztás!$AN139:$BO139,"SN")*12)+(COUNTIF(beosztás!$AN139:$BO139,"SDE")*8)+(COUNTIF(beosztás!$AN139:$BO139,"SDU")*8)+(COUNTIF(beosztás!$AN139:$BO139,"SÉ")*12)+(COUNTIF(beosztás!$AN139:$BO139,"SÉJ")*8)+(COUNTIF(beosztás!$AN139:$BO139,"S1")*1)+(COUNTIF(beosztás!$AN139:$BO139,"S2")*2)+(COUNTIF(beosztás!$AN139:$BO139,"S3")*3)+(COUNTIF(beosztás!$AN139:$BO139,"S4")*4)+(COUNTIF(beosztás!$AN139:$BO139,"S5")*5)+(COUNTIF(beosztás!$AN139:$BO139,"S6")*6)+(COUNTIF(beosztás!$AN139:$BO139,"S7")*7)+(COUNTIF(beosztás!$AN139:$BO139,"S8")*8)+(COUNTIF(beosztás!$AN139:$BO139,"S9")*9)+(COUNTIF(beosztás!$AN139:$BO139,"S10")*10)+(COUNTIF(beosztás!$AN139:$BO139,"S11")*11)+(COUNTIF(beosztás!$AN139:$BO139,"S12")*12)</f>
        <v>0</v>
      </c>
      <c r="AA137" s="710">
        <f>COUNTIF(beosztás!$AN139:$BO139,"FÜ")*8</f>
        <v>0</v>
      </c>
      <c r="AB137" s="710">
        <f>COUNTIF(beosztás!$AN139:$BO139,"BN")*12+COUNTIF(beosztás!$AN139:$BO139,"BÉ")*12+COUNTIF(beosztás!$AN139:$BO139,"BDE")*8+COUNTIF(beosztás!$AN139:$BO139,"BDU")*8+COUNTIF(beosztás!$AN139:$BO139,"BÉJ")*8+COUNTIF(beosztás!$AN139:$BO139,"B1")*1+COUNTIF(beosztás!$AN139:$BO139,"B2")*2+COUNTIF(beosztás!$AN139:$BO139,"B3")*3+COUNTIF(beosztás!$AN139:$BO139,"B5")*5+COUNTIF(beosztás!$AN139:$BO139,"B6")*6+COUNTIF(beosztás!$AN139:$BO139,"B7")*7+COUNTIF(beosztás!$AN139:$BO139,"B8")*8+COUNTIF(beosztás!$AN139:$BO139,"B9")*9+COUNTIF(beosztás!$AN139:$BO139,"B10")*10+COUNTIF(beosztás!$AN139:$BO139,"B11")*11+COUNTIF(beosztás!$AN139:$BO139,"B12")*12+COUNTIF(beosztás!$AN139:$BO139,"BP")*0</f>
        <v>0</v>
      </c>
      <c r="AC137" s="24">
        <f t="shared" si="579"/>
        <v>0</v>
      </c>
      <c r="AD137" s="710">
        <f>IF(C137="",0,alapadatok!$AN$3)</f>
        <v>0</v>
      </c>
      <c r="AE137" s="19">
        <f t="shared" si="421"/>
        <v>0</v>
      </c>
      <c r="AF137" s="741">
        <f t="shared" si="580"/>
        <v>0</v>
      </c>
      <c r="AG137" s="40"/>
      <c r="AH137" s="25">
        <f t="shared" si="581"/>
        <v>0</v>
      </c>
      <c r="AI137" s="24">
        <f t="shared" si="582"/>
        <v>0</v>
      </c>
      <c r="AJ137" s="24">
        <f t="shared" si="583"/>
        <v>0</v>
      </c>
      <c r="AK137" s="24">
        <f t="shared" si="584"/>
        <v>0</v>
      </c>
      <c r="AL137" s="24">
        <f t="shared" si="585"/>
        <v>0</v>
      </c>
      <c r="AM137" s="24">
        <f t="shared" si="586"/>
        <v>0</v>
      </c>
      <c r="AN137" s="24">
        <f t="shared" si="587"/>
        <v>0</v>
      </c>
      <c r="AO137" s="24">
        <f t="shared" si="588"/>
        <v>0</v>
      </c>
      <c r="AP137" s="24">
        <f t="shared" si="431"/>
        <v>0</v>
      </c>
      <c r="AQ137" s="24">
        <f t="shared" si="432"/>
        <v>0</v>
      </c>
      <c r="AR137" s="24">
        <f t="shared" si="433"/>
        <v>0</v>
      </c>
      <c r="AS137" s="19">
        <f t="shared" si="434"/>
        <v>0</v>
      </c>
      <c r="AT137" s="741">
        <f t="shared" si="589"/>
        <v>0</v>
      </c>
      <c r="AU137" s="41"/>
      <c r="AV137" s="709">
        <f>COUNTIF(beosztás!$BP139:$CT139,"DE")*8</f>
        <v>0</v>
      </c>
      <c r="AW137" s="710">
        <f>COUNTIF(beosztás!$BP139:$CT139,"DU")*8</f>
        <v>0</v>
      </c>
      <c r="AX137" s="710">
        <f>COUNTIF(beosztás!$BP139:$CT139,"ÉJ")*8</f>
        <v>0</v>
      </c>
      <c r="AY137" s="710">
        <f>COUNTIF(beosztás!$BP139:$CT139,"N")*12</f>
        <v>0</v>
      </c>
      <c r="AZ137" s="710">
        <f>COUNTIF(beosztás!$BP139:$CT139,"é")*12</f>
        <v>0</v>
      </c>
      <c r="BA137" s="710">
        <f>SUM(beosztás!$BP139:$CT139)</f>
        <v>0</v>
      </c>
      <c r="BB137" s="710">
        <f>COUNTIF(beosztás!$BP139:$CT139,"FÜ")*8</f>
        <v>0</v>
      </c>
      <c r="BC137" s="897">
        <f>(COUNTIF(beosztás!$BP139:$CT139,"SN")*12)+(COUNTIF(beosztás!$BP139:$CT139,"SDE")*8)+(COUNTIF(beosztás!$BP139:$CT139,"SDU")*8)+(COUNTIF(beosztás!$BP139:$CT139,"SÉ")*12)+(COUNTIF(beosztás!$BP139:$CT139,"SÉJ")*8)+(COUNTIF(beosztás!$BP139:$CT139,"S1")*1)+(COUNTIF(beosztás!$BP139:$CT139,"S2")*2)+(COUNTIF(beosztás!$BP139:$CT139,"S3")*3)+(COUNTIF(beosztás!$BP139:$CT139,"S4")*4)+(COUNTIF(beosztás!$BP139:$CT139,"S5")*5)+(COUNTIF(beosztás!$BP139:$CT139,"S6")*6)+(COUNTIF(beosztás!$BP139:$CT139,"S7")*7)+(COUNTIF(beosztás!$BP139:$CT139,"S8")*8)+(COUNTIF(beosztás!$BP139:$CT139,"S9")*9)+(COUNTIF(beosztás!$BP139:$CT139,"S10")*10)+(COUNTIF(beosztás!$BP139:$CT139,"S11")*11)+(COUNTIF(beosztás!$BP139:$CT139,"S12")*12)</f>
        <v>0</v>
      </c>
      <c r="BD137" s="710">
        <f>COUNTIF(beosztás!$BP139:$CT139,"BN")*12+COUNTIF(beosztás!$BP139:$CT139,"BÉ")*12+COUNTIF(beosztás!$BP139:$CT139,"BDE")*8+COUNTIF(beosztás!$BP139:$CT139,"BDU")*8+COUNTIF(beosztás!$BP139:$CT139,"BÉJ")*8+COUNTIF(beosztás!$BP139:$CT139,"B1")*1+COUNTIF(beosztás!$BP139:$CT139,"B2")*2+COUNTIF(beosztás!$BP139:$CT139,"B3")*3+COUNTIF(beosztás!$BP139:$CT139,"B5")*5+COUNTIF(beosztás!$BP139:$CT139,"B6")*6+COUNTIF(beosztás!$BP139:$CT139,"B7")*7+COUNTIF(beosztás!$BP139:$CT139,"B8")*8+COUNTIF(beosztás!$BP139:$CT139,"B9")*9+COUNTIF(beosztás!$BP139:$CT139,"B10")*10+COUNTIF(beosztás!$BP139:$CT139,"B11")*11+COUNTIF(beosztás!$BP139:$CT139,"B12")*12+COUNTIF(beosztás!$BP139:$CT139,"BP")*0</f>
        <v>0</v>
      </c>
      <c r="BE137" s="24">
        <f t="shared" si="590"/>
        <v>0</v>
      </c>
      <c r="BF137" s="710">
        <f>IF(C137="",0,alapadatok!$AN$4)</f>
        <v>0</v>
      </c>
      <c r="BG137" s="19">
        <f t="shared" si="591"/>
        <v>0</v>
      </c>
      <c r="BH137" s="741">
        <f t="shared" si="592"/>
        <v>0</v>
      </c>
      <c r="BI137" s="40"/>
      <c r="BJ137" s="709">
        <f>COUNTIF(beosztás!$CU139:$DX139,"DE")*8</f>
        <v>0</v>
      </c>
      <c r="BK137" s="710">
        <f>COUNTIF(beosztás!$CU139:$DX139,"DU")*8</f>
        <v>0</v>
      </c>
      <c r="BL137" s="710">
        <f>COUNTIF(beosztás!$CU139:$DX139,"ÉJ")*8</f>
        <v>0</v>
      </c>
      <c r="BM137" s="710">
        <f>COUNTIF(beosztás!$CU139:$DX139,"N")*12</f>
        <v>0</v>
      </c>
      <c r="BN137" s="710">
        <f>COUNTIF(beosztás!$CU139:$DX139,"É")*12</f>
        <v>0</v>
      </c>
      <c r="BO137" s="710">
        <f>SUM(beosztás!$CU139:$DX139)</f>
        <v>0</v>
      </c>
      <c r="BP137" s="897">
        <f>(COUNTIF(beosztás!$CU139:$DX139,"SN")*12)+(COUNTIF(beosztás!$CU139:$DX139,"SDE")*8)+(COUNTIF(beosztás!$CU139:$DX139,"SDU")*8)+(COUNTIF(beosztás!$CU139:$DX139,"SÉ")*12)+(COUNTIF(beosztás!$CU139:$DX139,"SÉJ")*8)+(COUNTIF(beosztás!$CU139:$DX139,"S1")*1)+(COUNTIF(beosztás!$CU139:$DX139,"S2")*2)+(COUNTIF(beosztás!$CU139:$DX139,"S3")*3)+(COUNTIF(beosztás!$CU139:$DX139,"S4")*4)+(COUNTIF(beosztás!$CU139:$DX139,"S5")*5)+(COUNTIF(beosztás!$CU139:$DX139,"S6")*6)+(COUNTIF(beosztás!$CU139:$DX139,"S7")*7)+(COUNTIF(beosztás!$CU139:$DX139,"S8")*8)+(COUNTIF(beosztás!$CU139:$DX139,"S9")*9)+(COUNTIF(beosztás!$CU139:$DX139,"S10")*10)+(COUNTIF(beosztás!$CU139:$DX139,"S11")*11)+(COUNTIF(beosztás!$CU139:$DX139,"S12")*12)</f>
        <v>0</v>
      </c>
      <c r="BQ137" s="710">
        <f>COUNTIF(beosztás!$CU139:$DX139,"FÜ")*8</f>
        <v>0</v>
      </c>
      <c r="BR137" s="710">
        <f>COUNTIF(beosztás!$CU139:$DX139,"BN")*12+COUNTIF(beosztás!$CU139:$DX139,"BÉ")*12+COUNTIF(beosztás!$CU139:$DX139,"BDE")*8+COUNTIF(beosztás!$CU139:$DX139,"BDU")*8+COUNTIF(beosztás!$CU139:$DX139,"BÉJ")*8+COUNTIF(beosztás!$CU139:$DX139,"B1")*1+COUNTIF(beosztás!$CU139:$DX139,"B2")*2+COUNTIF(beosztás!$CU139:$DX139,"B3")*3+COUNTIF(beosztás!$CU139:$DX139,"B5")*5+COUNTIF(beosztás!$CU139:$DX139,"B6")*6+COUNTIF(beosztás!$CU139:$DX139,"B7")*7+COUNTIF(beosztás!$CU139:$DX139,"B8")*8+COUNTIF(beosztás!$CU139:$DX139,"B9")*9+COUNTIF(beosztás!$CU139:$DX139,"B10")*10+COUNTIF(beosztás!$CU139:$DX139,"B11")*11+COUNTIF(beosztás!$CU139:$DX139,"B12")*12+COUNTIF(beosztás!$CU139:$DX139,"BP")*0</f>
        <v>0</v>
      </c>
      <c r="BS137" s="24">
        <f t="shared" si="593"/>
        <v>0</v>
      </c>
      <c r="BT137" s="710">
        <f>IF(C137="",0,alapadatok!$AN$5)</f>
        <v>0</v>
      </c>
      <c r="BU137" s="19">
        <f t="shared" si="594"/>
        <v>0</v>
      </c>
      <c r="BV137" s="741">
        <f t="shared" si="595"/>
        <v>0</v>
      </c>
      <c r="BW137" s="40"/>
      <c r="BX137" s="25">
        <f t="shared" si="596"/>
        <v>0</v>
      </c>
      <c r="BY137" s="24">
        <f t="shared" si="597"/>
        <v>0</v>
      </c>
      <c r="BZ137" s="24">
        <f t="shared" si="598"/>
        <v>0</v>
      </c>
      <c r="CA137" s="24">
        <f t="shared" si="599"/>
        <v>0</v>
      </c>
      <c r="CB137" s="24">
        <f t="shared" si="600"/>
        <v>0</v>
      </c>
      <c r="CC137" s="24">
        <f t="shared" si="601"/>
        <v>0</v>
      </c>
      <c r="CD137" s="24">
        <f t="shared" si="602"/>
        <v>0</v>
      </c>
      <c r="CE137" s="24">
        <f t="shared" si="603"/>
        <v>0</v>
      </c>
      <c r="CF137" s="24">
        <f t="shared" si="604"/>
        <v>0</v>
      </c>
      <c r="CG137" s="24">
        <f t="shared" si="605"/>
        <v>0</v>
      </c>
      <c r="CH137" s="24">
        <f t="shared" si="606"/>
        <v>0</v>
      </c>
      <c r="CI137" s="19">
        <f t="shared" si="607"/>
        <v>0</v>
      </c>
      <c r="CJ137" s="741">
        <f t="shared" si="608"/>
        <v>0</v>
      </c>
      <c r="CK137" s="41"/>
      <c r="CL137" s="709">
        <f>COUNTIF(beosztás!$DY139:$FC139,"DE")*8</f>
        <v>0</v>
      </c>
      <c r="CM137" s="710">
        <f>COUNTIF(beosztás!$DY139:$FC139,"DU")*8</f>
        <v>0</v>
      </c>
      <c r="CN137" s="710">
        <f>COUNTIF(beosztás!$DY139:$FC139,"ÉJ")*8</f>
        <v>0</v>
      </c>
      <c r="CO137" s="710">
        <f>COUNTIF(beosztás!$DY139:$FC139,"N")*12</f>
        <v>0</v>
      </c>
      <c r="CP137" s="710">
        <f>COUNTIF(beosztás!$DY139:$FC139,"é")*12</f>
        <v>0</v>
      </c>
      <c r="CQ137" s="710">
        <f>SUM(beosztás!$DY139:$FC139)</f>
        <v>0</v>
      </c>
      <c r="CR137" s="710">
        <f>COUNTIF(beosztás!$DY139:$FC139,"FÜ")*8</f>
        <v>0</v>
      </c>
      <c r="CS137" s="897">
        <f>(COUNTIF(beosztás!$DY139:$FC139,"SN")*12)+(COUNTIF(beosztás!$DY139:$FC139,"SDE")*8)+(COUNTIF(beosztás!$DY139:$FC139,"SDU")*8)+(COUNTIF(beosztás!$DY139:$FC139,"SÉ")*12)+(COUNTIF(beosztás!$DY139:$FC139,"SÉJ")*8)+(COUNTIF(beosztás!$DY139:$FC139,"S1")*1)+(COUNTIF(beosztás!$DY139:$FC139,"S2")*2)+(COUNTIF(beosztás!$DY139:$FC139,"S3")*3)+(COUNTIF(beosztás!$DY139:$FC139,"S4")*4)+(COUNTIF(beosztás!$DY139:$FC139,"S5")*5)+(COUNTIF(beosztás!$DY139:$FC139,"S6")*6)+(COUNTIF(beosztás!$DY139:$FC139,"S7")*7)+(COUNTIF(beosztás!$DY139:$FC139,"S8")*8)+(COUNTIF(beosztás!$DY139:$FC139,"S9")*9)+(COUNTIF(beosztás!$DY139:$FC139,"S10")*10)+(COUNTIF(beosztás!$DY139:$FC139,"S11")*11)+(COUNTIF(beosztás!$DY139:$FC139,"S12")*12)</f>
        <v>0</v>
      </c>
      <c r="CT137" s="710">
        <f>COUNTIF(beosztás!$DY139:$FC139,"BN")*12+COUNTIF(beosztás!$DY139:$FC139,"BÉ")*12+COUNTIF(beosztás!$DY139:$FC139,"BDE")*8+COUNTIF(beosztás!$DY139:$FC139,"BDU")*8+COUNTIF(beosztás!$DY139:$FC139,"BÉJ")*8+COUNTIF(beosztás!$DY139:$FC139,"B1")*1+COUNTIF(beosztás!$DY139:$FC139,"B2")*2+COUNTIF(beosztás!$DY139:$FC139,"B3")*3+COUNTIF(beosztás!$DY139:$FC139,"B5")*5+COUNTIF(beosztás!$DY139:$FC139,"B6")*6+COUNTIF(beosztás!$DY139:$FC139,"B7")*7+COUNTIF(beosztás!$DY139:$FC139,"B8")*8+COUNTIF(beosztás!$DY139:$FC139,"B9")*9+COUNTIF(beosztás!$DY139:$FC139,"B10")*10+COUNTIF(beosztás!$DY139:$FC139,"B11")*11+COUNTIF(beosztás!$DY139:$FC139,"B12")*12+COUNTIF(beosztás!$DY139:$FC139,"BP")*0</f>
        <v>0</v>
      </c>
      <c r="CU137" s="24">
        <f t="shared" si="609"/>
        <v>0</v>
      </c>
      <c r="CV137" s="710">
        <f>IF(C137="",0,alapadatok!$AN$6)</f>
        <v>0</v>
      </c>
      <c r="CW137" s="19">
        <f t="shared" si="610"/>
        <v>0</v>
      </c>
      <c r="CX137" s="907">
        <f t="shared" si="611"/>
        <v>0</v>
      </c>
      <c r="CY137" s="40"/>
      <c r="CZ137" s="709">
        <f>COUNTIF(beosztás!$FD139:$GG139,"DE")*8</f>
        <v>0</v>
      </c>
      <c r="DA137" s="710">
        <f>COUNTIF(beosztás!$FD139:$GG139,"DU")*8</f>
        <v>0</v>
      </c>
      <c r="DB137" s="710">
        <f>COUNTIF(beosztás!$FD139:$GG139,"ÉJ")*8</f>
        <v>0</v>
      </c>
      <c r="DC137" s="710">
        <f>COUNTIF(beosztás!$FD139:$GG139,"N")*12</f>
        <v>0</v>
      </c>
      <c r="DD137" s="710">
        <f>COUNTIF(beosztás!$FD139:$GG139,"É")*12</f>
        <v>0</v>
      </c>
      <c r="DE137" s="710">
        <f>SUM(beosztás!$FD139:$GG139)</f>
        <v>0</v>
      </c>
      <c r="DF137" s="897">
        <f>(COUNTIF(beosztás!$FD139:$GG139,"SN")*12)+(COUNTIF(beosztás!$FD139:$GG139,"SDE")*8)+(COUNTIF(beosztás!$FD139:$GG139,"SDU")*8)+(COUNTIF(beosztás!$FD139:$GG139,"SÉ")*12)+(COUNTIF(beosztás!$FD139:$GG139,"SÉJ")*8)+(COUNTIF(beosztás!$FD139:$GG139,"S1")*1)+(COUNTIF(beosztás!$FD139:$GG139,"S2")*2)+(COUNTIF(beosztás!$FD139:$GG139,"S3")*3)+(COUNTIF(beosztás!$FD139:$GG139,"S4")*4)+(COUNTIF(beosztás!$FD139:$GG139,"S5")*5)+(COUNTIF(beosztás!$FD139:$GG139,"S6")*6)+(COUNTIF(beosztás!$FD139:$GG139,"S7")*7)+(COUNTIF(beosztás!$FD139:$GG139,"S8")*8)+(COUNTIF(beosztás!$FD139:$GG139,"S9")*9)+(COUNTIF(beosztás!$FD139:$GG139,"S10")*10)+(COUNTIF(beosztás!$FD139:$GG139,"S11")*11)+(COUNTIF(beosztás!$FD139:$GG139,"S12")*12)</f>
        <v>0</v>
      </c>
      <c r="DG137" s="710">
        <f>COUNTIF(beosztás!$FD139:$GG139,"FÜ")*8</f>
        <v>0</v>
      </c>
      <c r="DH137" s="710">
        <f>COUNTIF(beosztás!$FD139:$GG139,"BN")*12+COUNTIF(beosztás!$FD139:$GG139,"BÉ")*12+COUNTIF(beosztás!$FD139:$GG139,"BDE")*8+COUNTIF(beosztás!$FD139:$GG139,"BDU")*8+COUNTIF(beosztás!$FD139:$GG139,"BÉJ")*8+COUNTIF(beosztás!$FD139:$GG139,"B1")*1+COUNTIF(beosztás!$FD139:$GG139,"B2")*2+COUNTIF(beosztás!$FD139:$GG139,"B3")*3+COUNTIF(beosztás!$FD139:$GG139,"B5")*5+COUNTIF(beosztás!$FD139:$GG139,"B6")*6+COUNTIF(beosztás!$FD139:$GG139,"B7")*7+COUNTIF(beosztás!$FD139:$GG139,"B8")*8+COUNTIF(beosztás!$FD139:$GG139,"B9")*9+COUNTIF(beosztás!$FD139:$GG139,"B10")*10+COUNTIF(beosztás!$FD139:$GG139,"B11")*11+COUNTIF(beosztás!$FD139:$GG139,"B12")*12+COUNTIF(beosztás!$FD139:$GG139,"BP")*0</f>
        <v>0</v>
      </c>
      <c r="DI137" s="24">
        <f t="shared" si="612"/>
        <v>0</v>
      </c>
      <c r="DJ137" s="710">
        <f>IF(C137="",0,alapadatok!$AN$7)</f>
        <v>0</v>
      </c>
      <c r="DK137" s="19">
        <f t="shared" si="613"/>
        <v>0</v>
      </c>
      <c r="DL137" s="741">
        <f t="shared" si="614"/>
        <v>0</v>
      </c>
      <c r="DM137" s="40"/>
      <c r="DN137" s="25">
        <f t="shared" si="615"/>
        <v>0</v>
      </c>
      <c r="DO137" s="24">
        <f t="shared" si="616"/>
        <v>0</v>
      </c>
      <c r="DP137" s="24">
        <f t="shared" si="617"/>
        <v>0</v>
      </c>
      <c r="DQ137" s="24">
        <f t="shared" si="618"/>
        <v>0</v>
      </c>
      <c r="DR137" s="24">
        <f t="shared" si="619"/>
        <v>0</v>
      </c>
      <c r="DS137" s="24">
        <f t="shared" si="620"/>
        <v>0</v>
      </c>
      <c r="DT137" s="24">
        <f t="shared" si="621"/>
        <v>0</v>
      </c>
      <c r="DU137" s="24">
        <f t="shared" si="622"/>
        <v>0</v>
      </c>
      <c r="DV137" s="24">
        <f t="shared" si="623"/>
        <v>0</v>
      </c>
      <c r="DW137" s="24">
        <f t="shared" si="624"/>
        <v>0</v>
      </c>
      <c r="DX137" s="24">
        <f t="shared" si="625"/>
        <v>0</v>
      </c>
      <c r="DY137" s="19">
        <f t="shared" si="626"/>
        <v>0</v>
      </c>
      <c r="DZ137" s="907">
        <f t="shared" si="627"/>
        <v>0</v>
      </c>
      <c r="EA137" s="41"/>
      <c r="EB137" s="709">
        <f>COUNTIF(beosztás!$GH139:$HL139,"DE")*8</f>
        <v>0</v>
      </c>
      <c r="EC137" s="710">
        <f>COUNTIF(beosztás!$GH139:$HL139,"DU")*8</f>
        <v>0</v>
      </c>
      <c r="ED137" s="710">
        <f>COUNTIF(beosztás!$GH139:$HL139,"ÉJ")*8</f>
        <v>0</v>
      </c>
      <c r="EE137" s="710">
        <f>COUNTIF(beosztás!$GH139:$HL139,"N")*12</f>
        <v>0</v>
      </c>
      <c r="EF137" s="710">
        <f>COUNTIF(beosztás!$GH139:$HL139,"é")*12</f>
        <v>0</v>
      </c>
      <c r="EG137" s="710">
        <f>SUM(beosztás!$GH139:$HL139)</f>
        <v>0</v>
      </c>
      <c r="EH137" s="710">
        <f>COUNTIF(beosztás!$GH139:$HL139,"FÜ")*8</f>
        <v>0</v>
      </c>
      <c r="EI137" s="897">
        <f>(COUNTIF(beosztás!$GH139:$HL139,"SN")*12)+(COUNTIF(beosztás!$GH139:$HL139,"SDE")*8)+(COUNTIF(beosztás!$GH139:$HL139,"SDU")*8)+(COUNTIF(beosztás!$GH139:$HL139,"SÉ")*12)+(COUNTIF(beosztás!$GH139:$HL139,"SÉJ")*8)+(COUNTIF(beosztás!$GH139:$HL139,"S1")*1)+(COUNTIF(beosztás!$GH139:$HL139,"S2")*2)+(COUNTIF(beosztás!$GH139:$HL139,"S3")*3)+(COUNTIF(beosztás!$GH139:$HL139,"S4")*4)+(COUNTIF(beosztás!$GH139:$HL139,"S5")*5)+(COUNTIF(beosztás!$GH139:$HL139,"S6")*6)+(COUNTIF(beosztás!$GH139:$HL139,"S7")*7)+(COUNTIF(beosztás!$GH139:$HL139,"S8")*8)+(COUNTIF(beosztás!$GH139:$HL139,"S9")*9)+(COUNTIF(beosztás!$GH139:$HL139,"S10")*10)+(COUNTIF(beosztás!$GH139:$HL139,"S11")*11)+(COUNTIF(beosztás!$GH139:$HL139,"S12")*12)</f>
        <v>0</v>
      </c>
      <c r="EJ137" s="710">
        <f>COUNTIF(beosztás!$GH139:$HL139,"BN")*12+COUNTIF(beosztás!$GH139:$HL139,"BÉ")*12+COUNTIF(beosztás!$GH139:$HL139,"BDE")*8+COUNTIF(beosztás!$GH139:$HL139,"BDU")*8+COUNTIF(beosztás!$GH139:$HL139,"BÉJ")*8+COUNTIF(beosztás!$GH139:$HL139,"B1")*1+COUNTIF(beosztás!$GH139:$HL139,"B2")*2+COUNTIF(beosztás!$GH139:$HL139,"B3")*3+COUNTIF(beosztás!$GH139:$HL139,"B5")*5+COUNTIF(beosztás!$GH139:$HL139,"B6")*6+COUNTIF(beosztás!$GH139:$HL139,"B7")*7+COUNTIF(beosztás!$GH139:$HL139,"B8")*8+COUNTIF(beosztás!$GH139:$HL139,"B9")*9+COUNTIF(beosztás!$GH139:$HL139,"B10")*10+COUNTIF(beosztás!$GH139:$HL139,"B11")*11+COUNTIF(beosztás!$GH139:$HL139,"B12")*12+COUNTIF(beosztás!$GH139:$HL139,"BP")*0</f>
        <v>0</v>
      </c>
      <c r="EK137" s="24">
        <f t="shared" si="628"/>
        <v>0</v>
      </c>
      <c r="EL137" s="710">
        <f>IF(C137="",0,alapadatok!$AN$8)</f>
        <v>0</v>
      </c>
      <c r="EM137" s="19">
        <f t="shared" si="629"/>
        <v>0</v>
      </c>
      <c r="EN137" s="907">
        <f t="shared" si="630"/>
        <v>0</v>
      </c>
      <c r="EO137" s="40"/>
      <c r="EP137" s="709">
        <f>COUNTIF(beosztás!$HM139:$IQ139,"DE")*8</f>
        <v>0</v>
      </c>
      <c r="EQ137" s="710">
        <f>COUNTIF(beosztás!$HM139:$IQ139,"DU")*8</f>
        <v>0</v>
      </c>
      <c r="ER137" s="710">
        <f>COUNTIF(beosztás!$HM139:$IQ139,"ÉJ")*8</f>
        <v>0</v>
      </c>
      <c r="ES137" s="710">
        <f>COUNTIF(beosztás!$HM139:$IQ139,"N")*12</f>
        <v>0</v>
      </c>
      <c r="ET137" s="710">
        <f>COUNTIF(beosztás!$HM139:$IQ139,"É")*12</f>
        <v>0</v>
      </c>
      <c r="EU137" s="710">
        <f>SUM(beosztás!$HM139:$IQ139)</f>
        <v>0</v>
      </c>
      <c r="EV137" s="897">
        <f>(COUNTIF(beosztás!$HM139:$IQ139,"SN")*12)+(COUNTIF(beosztás!$HM139:$IQ139,"SDE")*8)+(COUNTIF(beosztás!$HM139:$IQ139,"SDU")*8)+(COUNTIF(beosztás!$HM139:$IQ139,"SÉ")*12)+(COUNTIF(beosztás!$HM139:$IQ139,"SÉJ")*8)+(COUNTIF(beosztás!$HM139:$IQ139,"S1")*1)+(COUNTIF(beosztás!$HM139:$IQ139,"S2")*2)+(COUNTIF(beosztás!$HM139:$IQ139,"S3")*3)+(COUNTIF(beosztás!$HM139:$IQ139,"S4")*4)+(COUNTIF(beosztás!$HM139:$IQ139,"S5")*5)+(COUNTIF(beosztás!$HM139:$IQ139,"S6")*6)+(COUNTIF(beosztás!$HM139:$IQ139,"S7")*7)+(COUNTIF(beosztás!$HM139:$IQ139,"S8")*8)+(COUNTIF(beosztás!$HM139:$IQ139,"S9")*9)+(COUNTIF(beosztás!$HM139:$IQ139,"S10")*10)+(COUNTIF(beosztás!$HM139:$IQ139,"S11")*11)+(COUNTIF(beosztás!$HM139:$IQ139,"S12")*12)</f>
        <v>0</v>
      </c>
      <c r="EW137" s="710">
        <f>COUNTIF(beosztás!$HM139:$IQ139,"FÜ")*8</f>
        <v>0</v>
      </c>
      <c r="EX137" s="710">
        <f>COUNTIF(beosztás!$HM139:$IQ139,"BN")*12+COUNTIF(beosztás!$HM139:$IQ139,"BÉ")*12+COUNTIF(beosztás!$HM139:$IQ139,"BDE")*8+COUNTIF(beosztás!$HM139:$IQ139,"BDU")*8+COUNTIF(beosztás!$HM139:$IQ139,"BÉJ")*8+COUNTIF(beosztás!$HM139:$IQ139,"B1")*1+COUNTIF(beosztás!$HM139:$IQ139,"B2")*2+COUNTIF(beosztás!$HM139:$IQ139,"B3")*3+COUNTIF(beosztás!$HM139:$IQ139,"B5")*5+COUNTIF(beosztás!$HM139:$IQ139,"B6")*6+COUNTIF(beosztás!$HM139:$IQ139,"B7")*7+COUNTIF(beosztás!$HM139:$IQ139,"B8")*8+COUNTIF(beosztás!$HM139:$IQ139,"B9")*9+COUNTIF(beosztás!$HM139:$IQ139,"B10")*10+COUNTIF(beosztás!$HM139:$IQ139,"B11")*11+COUNTIF(beosztás!$HM139:$IQ139,"B12")*12+COUNTIF(beosztás!$HM139:$IQ139,"BP")*0</f>
        <v>0</v>
      </c>
      <c r="EY137" s="24">
        <f t="shared" si="631"/>
        <v>0</v>
      </c>
      <c r="EZ137" s="710">
        <f>IF(C137="",0,alapadatok!$AN$9)</f>
        <v>0</v>
      </c>
      <c r="FA137" s="19">
        <f t="shared" si="632"/>
        <v>0</v>
      </c>
      <c r="FB137" s="907">
        <f t="shared" si="633"/>
        <v>0</v>
      </c>
      <c r="FC137" s="40"/>
      <c r="FD137" s="25">
        <f t="shared" si="634"/>
        <v>0</v>
      </c>
      <c r="FE137" s="24">
        <f t="shared" si="635"/>
        <v>0</v>
      </c>
      <c r="FF137" s="24">
        <f t="shared" si="636"/>
        <v>0</v>
      </c>
      <c r="FG137" s="24">
        <f t="shared" si="637"/>
        <v>0</v>
      </c>
      <c r="FH137" s="24">
        <f t="shared" si="638"/>
        <v>0</v>
      </c>
      <c r="FI137" s="24">
        <f t="shared" si="639"/>
        <v>0</v>
      </c>
      <c r="FJ137" s="24">
        <f t="shared" si="640"/>
        <v>0</v>
      </c>
      <c r="FK137" s="24">
        <f t="shared" si="641"/>
        <v>0</v>
      </c>
      <c r="FL137" s="24">
        <f t="shared" si="642"/>
        <v>0</v>
      </c>
      <c r="FM137" s="24">
        <f t="shared" si="643"/>
        <v>0</v>
      </c>
      <c r="FN137" s="24">
        <f t="shared" si="644"/>
        <v>0</v>
      </c>
      <c r="FO137" s="19">
        <f t="shared" si="645"/>
        <v>0</v>
      </c>
      <c r="FP137" s="907">
        <f t="shared" si="646"/>
        <v>0</v>
      </c>
      <c r="FQ137" s="41"/>
      <c r="FR137" s="709">
        <f>COUNTIF(beosztás!$IR139:$JU139,"DE")*8</f>
        <v>0</v>
      </c>
      <c r="FS137" s="710">
        <f>COUNTIF(beosztás!$IR139:$JU139,"DU")*8</f>
        <v>0</v>
      </c>
      <c r="FT137" s="710">
        <f>COUNTIF(beosztás!$IR139:$JU139,"ÉJ")*8</f>
        <v>0</v>
      </c>
      <c r="FU137" s="710">
        <f>COUNTIF(beosztás!$IR139:$JU139,"N")*12</f>
        <v>0</v>
      </c>
      <c r="FV137" s="710">
        <f>COUNTIF(beosztás!$IR139:$JU139,"é")*12</f>
        <v>0</v>
      </c>
      <c r="FW137" s="710">
        <f>SUM(beosztás!$IR139:$JU139)</f>
        <v>0</v>
      </c>
      <c r="FX137" s="710">
        <f>COUNTIF(beosztás!$IR139:$JU139,"FÜ")*8</f>
        <v>0</v>
      </c>
      <c r="FY137" s="897">
        <f>(COUNTIF(beosztás!$IR139:$JU139,"SN")*12)+(COUNTIF(beosztás!$IR139:$JU139,"SDE")*8)+(COUNTIF(beosztás!$IR139:$JU139,"SDU")*8)+(COUNTIF(beosztás!$IR139:$JU139,"SÉ")*12)+(COUNTIF(beosztás!$IR139:$JU139,"SÉJ")*8)+(COUNTIF(beosztás!$IR139:$JU139,"S1")*1)+(COUNTIF(beosztás!$IR139:$JU139,"S2")*2)+(COUNTIF(beosztás!$IR139:$JU139,"S3")*3)+(COUNTIF(beosztás!$IR139:$JU139,"S4")*4)+(COUNTIF(beosztás!$IR139:$JU139,"S5")*5)+(COUNTIF(beosztás!$IR139:$JU139,"S6")*6)+(COUNTIF(beosztás!$IR139:$JU139,"S7")*7)+(COUNTIF(beosztás!$IR139:$JU139,"S8")*8)+(COUNTIF(beosztás!$IR139:$JU139,"S9")*9)+(COUNTIF(beosztás!$IR139:$JU139,"S10")*10)+(COUNTIF(beosztás!$IR139:$JU139,"S11")*11)+(COUNTIF(beosztás!$IR139:$JU139,"S12")*12)</f>
        <v>0</v>
      </c>
      <c r="FZ137" s="710">
        <f>COUNTIF(beosztás!$IR139:$JU139,"BN")*12+COUNTIF(beosztás!$IR139:$JU139,"BÉ")*12+COUNTIF(beosztás!$IR139:$JU139,"BDE")*8+COUNTIF(beosztás!$IR139:$JU139,"BDU")*8+COUNTIF(beosztás!$IR139:$JU139,"BÉJ")*8+COUNTIF(beosztás!$IR139:$JU139,"B1")*1+COUNTIF(beosztás!$IR139:$JU139,"B2")*2+COUNTIF(beosztás!$IR139:$JU139,"B3")*3+COUNTIF(beosztás!$IR139:$JU139,"B5")*5+COUNTIF(beosztás!$IR139:$JU139,"B6")*6+COUNTIF(beosztás!$IR139:$JU139,"B7")*7+COUNTIF(beosztás!$IR139:$JU139,"B8")*8+COUNTIF(beosztás!$IR139:$JU139,"B9")*9+COUNTIF(beosztás!$IR139:$JU139,"B10")*10+COUNTIF(beosztás!$IR139:$JU139,"B11")*11+COUNTIF(beosztás!$IR139:$JU139,"B12")*12+COUNTIF(beosztás!$IR139:$JU139,"BP")*0</f>
        <v>0</v>
      </c>
      <c r="GA137" s="24">
        <f t="shared" si="647"/>
        <v>0</v>
      </c>
      <c r="GB137" s="710">
        <f>IF(C137="",0,alapadatok!$AN$10)</f>
        <v>0</v>
      </c>
      <c r="GC137" s="19">
        <f t="shared" si="648"/>
        <v>0</v>
      </c>
      <c r="GD137" s="907">
        <f t="shared" si="649"/>
        <v>0</v>
      </c>
      <c r="GE137" s="42"/>
      <c r="GF137" s="709">
        <f>COUNTIF(beosztás!$JV139:$KZ139,"DE")*8</f>
        <v>0</v>
      </c>
      <c r="GG137" s="710">
        <f>COUNTIF(beosztás!$JV139:$KZ139,"DU")*8</f>
        <v>0</v>
      </c>
      <c r="GH137" s="710">
        <f>COUNTIF(beosztás!$JV139:$KZ139,"ÉJ")*8</f>
        <v>0</v>
      </c>
      <c r="GI137" s="710">
        <f>COUNTIF(beosztás!$JV139:$KZ139,"N")*12</f>
        <v>0</v>
      </c>
      <c r="GJ137" s="710">
        <f>COUNTIF(beosztás!$JV139:$KZ139,"É")*12</f>
        <v>0</v>
      </c>
      <c r="GK137" s="710">
        <f>SUM(beosztás!$JV139:$KZ139)</f>
        <v>0</v>
      </c>
      <c r="GL137" s="897">
        <f>(COUNTIF(beosztás!$JV139:$KZ139,"SN")*12)+(COUNTIF(beosztás!$JV139:$KZ139,"SDE")*8)+(COUNTIF(beosztás!$JV139:$KZ139,"SDU")*8)+(COUNTIF(beosztás!$JV139:$KZ139,"SÉ")*12)+(COUNTIF(beosztás!$JV139:$KZ139,"SÉJ")*8)+(COUNTIF(beosztás!$JV139:$KZ139,"S1")*1)+(COUNTIF(beosztás!$JV139:$KZ139,"S2")*2)+(COUNTIF(beosztás!$JV139:$KZ139,"S3")*3)+(COUNTIF(beosztás!$JV139:$KZ139,"S4")*4)+(COUNTIF(beosztás!$JV139:$KZ139,"S5")*5)+(COUNTIF(beosztás!$JV139:$KZ139,"S6")*6)+(COUNTIF(beosztás!$JV139:$KZ139,"S7")*7)+(COUNTIF(beosztás!$JV139:$KZ139,"S8")*8)+(COUNTIF(beosztás!$JV139:$KZ139,"S9")*9)+(COUNTIF(beosztás!$JV139:$KZ139,"S10")*10)+(COUNTIF(beosztás!$JV139:$KZ139,"S11")*11)+(COUNTIF(beosztás!$JV139:$KZ139,"S12")*12)</f>
        <v>0</v>
      </c>
      <c r="GM137" s="710">
        <f>COUNTIF(beosztás!$JV139:$KZ139,"FÜ")*8</f>
        <v>0</v>
      </c>
      <c r="GN137" s="710">
        <f>COUNTIF(beosztás!$JV139:$KZ139,"BN")*12+COUNTIF(beosztás!$JV139:$KZ139,"BÉ")*12+COUNTIF(beosztás!$JV139:$KZ139,"BDE")*8+COUNTIF(beosztás!$JV139:$KZ139,"BDU")*8+COUNTIF(beosztás!$JV139:$KZ139,"BÉJ")*8+COUNTIF(beosztás!$JV139:$KZ139,"B1")*1+COUNTIF(beosztás!$JV139:$KZ139,"B2")*2+COUNTIF(beosztás!$JV139:$KZ139,"B3")*3+COUNTIF(beosztás!$JV139:$KZ139,"B5")*5+COUNTIF(beosztás!$JV139:$KZ139,"B6")*6+COUNTIF(beosztás!$JV139:$KZ139,"B7")*7+COUNTIF(beosztás!$JV139:$KZ139,"B8")*8+COUNTIF(beosztás!$JV139:$KZ139,"B9")*9+COUNTIF(beosztás!$JV139:$KZ139,"B10")*10+COUNTIF(beosztás!$JV139:$KZ139,"B11")*11+COUNTIF(beosztás!$JV139:$KZ139,"B12")*12+COUNTIF(beosztás!$JV139:$KZ139,"BP")*0</f>
        <v>0</v>
      </c>
      <c r="GO137" s="24">
        <f t="shared" si="650"/>
        <v>0</v>
      </c>
      <c r="GP137" s="710">
        <f>IF(C137="",0,alapadatok!$AN$11)</f>
        <v>0</v>
      </c>
      <c r="GQ137" s="19">
        <f t="shared" si="651"/>
        <v>0</v>
      </c>
      <c r="GR137" s="907">
        <f t="shared" si="652"/>
        <v>0</v>
      </c>
      <c r="GS137" s="42"/>
      <c r="GT137" s="25">
        <f t="shared" si="653"/>
        <v>0</v>
      </c>
      <c r="GU137" s="24">
        <f t="shared" si="654"/>
        <v>0</v>
      </c>
      <c r="GV137" s="24">
        <f t="shared" si="655"/>
        <v>0</v>
      </c>
      <c r="GW137" s="24">
        <f t="shared" si="656"/>
        <v>0</v>
      </c>
      <c r="GX137" s="24">
        <f t="shared" si="657"/>
        <v>0</v>
      </c>
      <c r="GY137" s="24">
        <f t="shared" si="658"/>
        <v>0</v>
      </c>
      <c r="GZ137" s="24">
        <f t="shared" si="659"/>
        <v>0</v>
      </c>
      <c r="HA137" s="24">
        <f t="shared" si="660"/>
        <v>0</v>
      </c>
      <c r="HB137" s="24">
        <f t="shared" si="661"/>
        <v>0</v>
      </c>
      <c r="HC137" s="24">
        <f t="shared" si="662"/>
        <v>0</v>
      </c>
      <c r="HD137" s="24">
        <f t="shared" si="663"/>
        <v>0</v>
      </c>
      <c r="HE137" s="19">
        <f t="shared" si="664"/>
        <v>0</v>
      </c>
      <c r="HF137" s="907">
        <f t="shared" si="665"/>
        <v>0</v>
      </c>
      <c r="HG137" s="41"/>
      <c r="HH137" s="709">
        <f>COUNTIF(beosztás!$LA139:$MD139,"DE")*8</f>
        <v>0</v>
      </c>
      <c r="HI137" s="710">
        <f>COUNTIF(beosztás!$LA139:$MD139,"DU")*8</f>
        <v>0</v>
      </c>
      <c r="HJ137" s="710">
        <f>COUNTIF(beosztás!$LA139:$MD139,"ÉJ")*8</f>
        <v>0</v>
      </c>
      <c r="HK137" s="710">
        <f>COUNTIF(beosztás!$LA139:$MD139,"N")*12</f>
        <v>0</v>
      </c>
      <c r="HL137" s="710">
        <f>COUNTIF(beosztás!$LA139:$MD139,"é")*12</f>
        <v>0</v>
      </c>
      <c r="HM137" s="710">
        <f>SUM(beosztás!$LA139:$MD139)</f>
        <v>0</v>
      </c>
      <c r="HN137" s="710">
        <f>COUNTIF(beosztás!$LA139:$MD139,"FÜ")*8</f>
        <v>0</v>
      </c>
      <c r="HO137" s="897">
        <f>(COUNTIF(beosztás!$LA139:$MD139,"SN")*12)+(COUNTIF(beosztás!$LA139:$MD139,"SDE")*8)+(COUNTIF(beosztás!$LA139:$MD139,"SDU")*8)+(COUNTIF(beosztás!$LA139:$MD139,"SÉ")*12)+(COUNTIF(beosztás!$LA139:$MD139,"SÉJ")*8)+(COUNTIF(beosztás!$LA139:$MD139,"S1")*1)+(COUNTIF(beosztás!$LA139:$MD139,"S2")*2)+(COUNTIF(beosztás!$LA139:$MD139,"S3")*3)+(COUNTIF(beosztás!$LA139:$MD139,"S4")*4)+(COUNTIF(beosztás!$LA139:$MD139,"S5")*5)+(COUNTIF(beosztás!$LA139:$MD139,"S6")*6)+(COUNTIF(beosztás!$LA139:$MD139,"S7")*7)+(COUNTIF(beosztás!$LA139:$MD139,"S8")*8)+(COUNTIF(beosztás!$LA139:$MD139,"S9")*9)+(COUNTIF(beosztás!$LA139:$MD139,"S10")*10)+(COUNTIF(beosztás!$LA139:$MD139,"S11")*11)+(COUNTIF(beosztás!$LA139:$MD139,"S12")*12)</f>
        <v>0</v>
      </c>
      <c r="HP137" s="710">
        <f>COUNTIF(beosztás!$LA139:$MD139,"BN")*12+COUNTIF(beosztás!$LA139:$MD139,"BÉ")*12+COUNTIF(beosztás!$LA139:$MD139,"BDE")*8+COUNTIF(beosztás!$LA139:$MD139,"BDU")*8+COUNTIF(beosztás!$LA139:$MD139,"BÉJ")*8+COUNTIF(beosztás!$LA139:$MD139,"B1")*1+COUNTIF(beosztás!$LA139:$MD139,"B2")*2+COUNTIF(beosztás!$LA139:$MD139,"B3")*3+COUNTIF(beosztás!$KZ139:$MC139,"B5")*5+COUNTIF(beosztás!$KZ139:$MC139,"B6")*6+COUNTIF(beosztás!$KZ139:$MC139,"B7")*7+COUNTIF(beosztás!$KZ139:$MC139,"B8")*8+COUNTIF(beosztás!$LA139:$MD139,"B9")*9+COUNTIF(beosztás!$LA139:$MD139,"B10")*10+COUNTIF(beosztás!$LA139:$MD139,"B11")*11+COUNTIF(beosztás!$LA139:$MD139,"B12")*12+COUNTIF(beosztás!$LA139:$MD139,"BP")*0</f>
        <v>0</v>
      </c>
      <c r="HQ137" s="24">
        <f t="shared" si="666"/>
        <v>0</v>
      </c>
      <c r="HR137" s="710">
        <f>IF(C137="",0,alapadatok!$AN$12)</f>
        <v>0</v>
      </c>
      <c r="HS137" s="19">
        <f t="shared" si="667"/>
        <v>0</v>
      </c>
      <c r="HT137" s="907">
        <f t="shared" si="668"/>
        <v>0</v>
      </c>
      <c r="HU137" s="42"/>
      <c r="HV137" s="709">
        <f>COUNTIF(beosztás!$ME139:$NI139,"DE")*8</f>
        <v>0</v>
      </c>
      <c r="HW137" s="710">
        <f>COUNTIF(beosztás!$ME139:$NI139,"DU")*8</f>
        <v>0</v>
      </c>
      <c r="HX137" s="710">
        <f>COUNTIF(beosztás!$ME139:$NI139,"ÉJ")*8</f>
        <v>0</v>
      </c>
      <c r="HY137" s="710">
        <f>COUNTIF(beosztás!$ME139:$NI139,"N")*12</f>
        <v>0</v>
      </c>
      <c r="HZ137" s="710">
        <f>COUNTIF(beosztás!$ME139:$NI139,"É")*12</f>
        <v>0</v>
      </c>
      <c r="IA137" s="710">
        <f>SUM(beosztás!$ME139:$NI139)</f>
        <v>0</v>
      </c>
      <c r="IB137" s="710">
        <f>(COUNTIF(beosztás!$ME139:$NI139,"SN")*12)+(COUNTIF(beosztás!$ME139:$NI139,"SDE")*8)+(COUNTIF(beosztás!$ME139:$NI139,"SDU")*8)+(COUNTIF(beosztás!$ME139:$NI139,"SÉ")*12)+(COUNTIF(beosztás!$ME139:$NI139,"SÉJ")*8)+(COUNTIF(beosztás!$ME139:$NI139,"S1")*1)+(COUNTIF(beosztás!$ME139:$NI139,"S2")*2)+(COUNTIF(beosztás!$ME139:$NI139,"S3")*3)+(COUNTIF(beosztás!$ME139:$NI139,"S4")*4)+(COUNTIF(beosztás!$ME139:$NI139,"S5")*5)+(COUNTIF(beosztás!$ME139:$NI139,"S6")*6)+(COUNTIF(beosztás!$ME139:$NI139,"S7")*7)+(COUNTIF(beosztás!$ME139:$NI139,"S8")*8)+(COUNTIF(beosztás!$ME139:$NI139,"S9")*9)+(COUNTIF(beosztás!$ME139:$NI139,"S10")*10)+(COUNTIF(beosztás!$ME139:$NI139,"S11")*11)+(COUNTIF(beosztás!$ME139:$NI139,"S12")*12)</f>
        <v>0</v>
      </c>
      <c r="IC137" s="710">
        <f>COUNTIF(beosztás!$ME139:$NI139,"FÜ")*8</f>
        <v>0</v>
      </c>
      <c r="ID137" s="710">
        <f>COUNTIF(beosztás!$ME139:$NI139,"BN")*12+COUNTIF(beosztás!$ME139:$NI139,"BÉ")*12+COUNTIF(beosztás!$ME139:$NI139,"BDE")*8+COUNTIF(beosztás!$ME139:$NI139,"BDU")*8+COUNTIF(beosztás!$ME139:$NI139,"BÉJ")*8+COUNTIF(beosztás!$ME139:$NI139,"B1")*1+COUNTIF(beosztás!$ME139:$NI139,"B2")*2+COUNTIF(beosztás!$ME139:$NI139,"B3")*3+COUNTIF(beosztás!$ME139:$NI139,"B5")*5+COUNTIF(beosztás!$ME139:$NI139,"B6")*6+COUNTIF(beosztás!$ME139:$NI139,"B7")*7+COUNTIF(beosztás!$ME139:$NI139,"B8")*8+COUNTIF(beosztás!$ME139:$NI139,"B9")*9+COUNTIF(beosztás!$ME139:$NI139,"B10")*10+COUNTIF(beosztás!$ME139:$NI139,"B11")*11+COUNTIF(beosztás!$ME139:$NI139,"B12")*12+COUNTIF(beosztás!$ME139:$NI139,"BP")*0</f>
        <v>0</v>
      </c>
      <c r="IE137" s="24">
        <f t="shared" si="669"/>
        <v>0</v>
      </c>
      <c r="IF137" s="710">
        <f>IF(C137="",0,alapadatok!$AN$13)</f>
        <v>0</v>
      </c>
      <c r="IG137" s="19">
        <f t="shared" si="670"/>
        <v>0</v>
      </c>
      <c r="IH137" s="741">
        <f t="shared" si="671"/>
        <v>0</v>
      </c>
      <c r="II137" s="42"/>
      <c r="IJ137" s="25">
        <f t="shared" si="672"/>
        <v>0</v>
      </c>
      <c r="IK137" s="24">
        <f t="shared" si="673"/>
        <v>0</v>
      </c>
      <c r="IL137" s="24">
        <f t="shared" si="674"/>
        <v>0</v>
      </c>
      <c r="IM137" s="24">
        <f t="shared" si="675"/>
        <v>0</v>
      </c>
      <c r="IN137" s="24">
        <f t="shared" si="676"/>
        <v>0</v>
      </c>
      <c r="IO137" s="24">
        <f t="shared" si="677"/>
        <v>0</v>
      </c>
      <c r="IP137" s="24">
        <f t="shared" si="678"/>
        <v>0</v>
      </c>
      <c r="IQ137" s="24">
        <f t="shared" si="679"/>
        <v>0</v>
      </c>
      <c r="IR137" s="24">
        <f t="shared" si="680"/>
        <v>0</v>
      </c>
      <c r="IS137" s="24">
        <f t="shared" si="681"/>
        <v>0</v>
      </c>
      <c r="IT137" s="24">
        <f t="shared" si="682"/>
        <v>0</v>
      </c>
      <c r="IU137" s="19">
        <f t="shared" si="683"/>
        <v>0</v>
      </c>
      <c r="IV137" s="907">
        <f t="shared" si="684"/>
        <v>0</v>
      </c>
      <c r="IW137" s="43"/>
      <c r="JF137" s="21"/>
      <c r="JG137" s="21"/>
    </row>
    <row r="138" spans="1:267" ht="15.75" hidden="1" thickBot="1" x14ac:dyDescent="0.3">
      <c r="A138" s="66">
        <f>IF(beosztás!A140=0,"",beosztás!A140)</f>
        <v>25</v>
      </c>
      <c r="B138" s="63" t="str">
        <f>IF(beosztás!B140=0,"",beosztás!B140)</f>
        <v/>
      </c>
      <c r="C138" s="64" t="str">
        <f>IF(beosztás!C140=0,"",beosztás!C140)</f>
        <v/>
      </c>
      <c r="D138" s="65" t="str">
        <f>IF(beosztás!D140=0,"",beosztás!D140)</f>
        <v/>
      </c>
      <c r="E138" s="18"/>
      <c r="F138" s="709">
        <f>COUNTIF(beosztás!$I140:$AM140,"DE")*8</f>
        <v>0</v>
      </c>
      <c r="G138" s="710">
        <f>COUNTIF(beosztás!$I140:$AM140,"DU")*8</f>
        <v>0</v>
      </c>
      <c r="H138" s="710">
        <f>COUNTIF(beosztás!$I140:$AM140,"ÉJ")*8</f>
        <v>0</v>
      </c>
      <c r="I138" s="710">
        <f>COUNTIF(beosztás!$I140:$AM140,"N")*12</f>
        <v>0</v>
      </c>
      <c r="J138" s="710">
        <f>COUNTIF(beosztás!$I140:$AM140,"é")*12</f>
        <v>0</v>
      </c>
      <c r="K138" s="710">
        <f>SUM(beosztás!$I140:$AM140)</f>
        <v>0</v>
      </c>
      <c r="L138" s="710">
        <f>COUNTIF(beosztás!$I140:$AM140,"FÜ")*8</f>
        <v>0</v>
      </c>
      <c r="M138" s="710">
        <f>(COUNTIF(beosztás!$I140:$AM140,"SN")*12)+(COUNTIF(beosztás!$I140:$AM140,"SDE")*8)+(COUNTIF(beosztás!$I140:$AM140,"SDU")*8)+(COUNTIF(beosztás!$I140:$AM140,"S1")*1)+(COUNTIF(beosztás!$I140:$AM140,"S2")*2)+(COUNTIF(beosztás!$I140:$AM140,"S3")*3)+(COUNTIF(beosztás!$I140:$AM140,"S4")*4)+(COUNTIF(beosztás!$I140:$AM140,"S5")*5)+(COUNTIF(beosztás!$I140:$AM140,"S6")*6)+(COUNTIF(beosztás!$I140:$AM140,"S7")*7)+(COUNTIF(beosztás!$I140:$AM140,"S8")*8)+(COUNTIF(beosztás!$I140:$AM140,"S9")*9)+(COUNTIF(beosztás!$I140:$AM140,"S10")*10)+(COUNTIF(beosztás!$I140:$AM140,"S11")*11)+(COUNTIF(beosztás!$I140:$AM140,"S12")*12)+(COUNTIF(beosztás!$I140:$AM140,"SÉ")*12)+(COUNTIF(beosztás!$I140:$AM140,"SÉJ")*8)</f>
        <v>0</v>
      </c>
      <c r="N138" s="710">
        <f>COUNTIF(beosztás!$I140:$AM140,"BN")*12+COUNTIF(beosztás!$I140:$AM140,"BÉ")*12+COUNTIF(beosztás!$I140:$AM140,"BDE")*8+COUNTIF(beosztás!$I140:$AM140,"BDU")*8+COUNTIF(beosztás!$I140:$AM140,"BÉJ")*8+COUNTIF(beosztás!$I140:$AM140,"B1")*1+COUNTIF(beosztás!$I140:$AM140,"B2")*2+COUNTIF(beosztás!$I140:$AM140,"B3")*3+COUNTIF(beosztás!$I140:$AM140,"B5")*5+COUNTIF(beosztás!$I140:$AM140,"B6")*6+COUNTIF(beosztás!$I140:$AM140,"B7")*7+COUNTIF(beosztás!$I140:$AM140,"B8")*8+COUNTIF(beosztás!$I140:$AM140,"B9")*9+COUNTIF(beosztás!$I140:$AM140,"B10")*10+COUNTIF(beosztás!$I140:$AM140,"B11")*11+COUNTIF(beosztás!$I140:$AM140,"B12")*12+COUNTIF(beosztás!$I140:$AM140,"BP")*0</f>
        <v>0</v>
      </c>
      <c r="O138" s="24">
        <f t="shared" si="576"/>
        <v>0</v>
      </c>
      <c r="P138" s="710">
        <f>IF(C138="",0,alapadatok!$AN$2)</f>
        <v>0</v>
      </c>
      <c r="Q138" s="19">
        <f t="shared" si="577"/>
        <v>0</v>
      </c>
      <c r="R138" s="741">
        <f t="shared" si="578"/>
        <v>0</v>
      </c>
      <c r="S138" s="40"/>
      <c r="T138" s="709">
        <f>COUNTIF(beosztás!$AN140:$BO140,"DE")*8</f>
        <v>0</v>
      </c>
      <c r="U138" s="710">
        <f>COUNTIF(beosztás!$AN140:$BO140,"DU")*8</f>
        <v>0</v>
      </c>
      <c r="V138" s="710">
        <f>COUNTIF(beosztás!$AN140:$BO140,"ÉJ")*8</f>
        <v>0</v>
      </c>
      <c r="W138" s="710">
        <f>COUNTIF(beosztás!$AN140:$BO140,"N")*12</f>
        <v>0</v>
      </c>
      <c r="X138" s="710">
        <f>COUNTIF(beosztás!$AN140:$BO140,"É")*12</f>
        <v>0</v>
      </c>
      <c r="Y138" s="710">
        <f>SUM(beosztás!$AN140:$BO140)</f>
        <v>0</v>
      </c>
      <c r="Z138" s="710">
        <f>(COUNTIF(beosztás!$AN140:$BO140,"SN")*12)+(COUNTIF(beosztás!$AN140:$BO140,"SDE")*8)+(COUNTIF(beosztás!$AN140:$BO140,"SDU")*8)+(COUNTIF(beosztás!$AN140:$BO140,"SÉ")*12)+(COUNTIF(beosztás!$AN140:$BO140,"SÉJ")*8)+(COUNTIF(beosztás!$AN140:$BO140,"S1")*1)+(COUNTIF(beosztás!$AN140:$BO140,"S2")*2)+(COUNTIF(beosztás!$AN140:$BO140,"S3")*3)+(COUNTIF(beosztás!$AN140:$BO140,"S4")*4)+(COUNTIF(beosztás!$AN140:$BO140,"S5")*5)+(COUNTIF(beosztás!$AN140:$BO140,"S6")*6)+(COUNTIF(beosztás!$AN140:$BO140,"S7")*7)+(COUNTIF(beosztás!$AN140:$BO140,"S8")*8)+(COUNTIF(beosztás!$AN140:$BO140,"S9")*9)+(COUNTIF(beosztás!$AN140:$BO140,"S10")*10)+(COUNTIF(beosztás!$AN140:$BO140,"S11")*11)+(COUNTIF(beosztás!$AN140:$BO140,"S12")*12)</f>
        <v>0</v>
      </c>
      <c r="AA138" s="710">
        <f>COUNTIF(beosztás!$AN140:$BO140,"FÜ")*8</f>
        <v>0</v>
      </c>
      <c r="AB138" s="710">
        <f>COUNTIF(beosztás!$AN140:$BO140,"BN")*12+COUNTIF(beosztás!$AN140:$BO140,"BÉ")*12+COUNTIF(beosztás!$AN140:$BO140,"BDE")*8+COUNTIF(beosztás!$AN140:$BO140,"BDU")*8+COUNTIF(beosztás!$AN140:$BO140,"BÉJ")*8+COUNTIF(beosztás!$AN140:$BO140,"B1")*1+COUNTIF(beosztás!$AN140:$BO140,"B2")*2+COUNTIF(beosztás!$AN140:$BO140,"B3")*3+COUNTIF(beosztás!$AN140:$BO140,"B5")*5+COUNTIF(beosztás!$AN140:$BO140,"B6")*6+COUNTIF(beosztás!$AN140:$BO140,"B7")*7+COUNTIF(beosztás!$AN140:$BO140,"B8")*8+COUNTIF(beosztás!$AN140:$BO140,"B9")*9+COUNTIF(beosztás!$AN140:$BO140,"B10")*10+COUNTIF(beosztás!$AN140:$BO140,"B11")*11+COUNTIF(beosztás!$AN140:$BO140,"B12")*12+COUNTIF(beosztás!$AN140:$BO140,"BP")*0</f>
        <v>0</v>
      </c>
      <c r="AC138" s="24">
        <f t="shared" si="579"/>
        <v>0</v>
      </c>
      <c r="AD138" s="710">
        <f>IF(C138="",0,alapadatok!$AN$3)</f>
        <v>0</v>
      </c>
      <c r="AE138" s="19">
        <f t="shared" si="421"/>
        <v>0</v>
      </c>
      <c r="AF138" s="741">
        <f t="shared" si="580"/>
        <v>0</v>
      </c>
      <c r="AG138" s="40"/>
      <c r="AH138" s="25">
        <f t="shared" si="581"/>
        <v>0</v>
      </c>
      <c r="AI138" s="24">
        <f t="shared" si="582"/>
        <v>0</v>
      </c>
      <c r="AJ138" s="24">
        <f t="shared" si="583"/>
        <v>0</v>
      </c>
      <c r="AK138" s="24">
        <f t="shared" si="584"/>
        <v>0</v>
      </c>
      <c r="AL138" s="24">
        <f t="shared" si="585"/>
        <v>0</v>
      </c>
      <c r="AM138" s="24">
        <f t="shared" si="586"/>
        <v>0</v>
      </c>
      <c r="AN138" s="24">
        <f t="shared" si="587"/>
        <v>0</v>
      </c>
      <c r="AO138" s="24">
        <f t="shared" si="588"/>
        <v>0</v>
      </c>
      <c r="AP138" s="24">
        <f t="shared" si="431"/>
        <v>0</v>
      </c>
      <c r="AQ138" s="24">
        <f t="shared" si="432"/>
        <v>0</v>
      </c>
      <c r="AR138" s="24">
        <f t="shared" si="433"/>
        <v>0</v>
      </c>
      <c r="AS138" s="19">
        <f t="shared" si="434"/>
        <v>0</v>
      </c>
      <c r="AT138" s="741">
        <f t="shared" si="589"/>
        <v>0</v>
      </c>
      <c r="AU138" s="41"/>
      <c r="AV138" s="709">
        <f>COUNTIF(beosztás!$BP140:$CT140,"DE")*8</f>
        <v>0</v>
      </c>
      <c r="AW138" s="710">
        <f>COUNTIF(beosztás!$BP140:$CT140,"DU")*8</f>
        <v>0</v>
      </c>
      <c r="AX138" s="710">
        <f>COUNTIF(beosztás!$BP140:$CT140,"ÉJ")*8</f>
        <v>0</v>
      </c>
      <c r="AY138" s="710">
        <f>COUNTIF(beosztás!$BP140:$CT140,"N")*12</f>
        <v>0</v>
      </c>
      <c r="AZ138" s="710">
        <f>COUNTIF(beosztás!$BP140:$CT140,"é")*12</f>
        <v>0</v>
      </c>
      <c r="BA138" s="710">
        <f>SUM(beosztás!$BP140:$CT140)</f>
        <v>0</v>
      </c>
      <c r="BB138" s="710">
        <f>COUNTIF(beosztás!$BP140:$CT140,"FÜ")*8</f>
        <v>0</v>
      </c>
      <c r="BC138" s="897">
        <f>(COUNTIF(beosztás!$BP140:$CT140,"SN")*12)+(COUNTIF(beosztás!$BP140:$CT140,"SDE")*8)+(COUNTIF(beosztás!$BP140:$CT140,"SDU")*8)+(COUNTIF(beosztás!$BP140:$CT140,"SÉ")*12)+(COUNTIF(beosztás!$BP140:$CT140,"SÉJ")*8)+(COUNTIF(beosztás!$BP140:$CT140,"S1")*1)+(COUNTIF(beosztás!$BP140:$CT140,"S2")*2)+(COUNTIF(beosztás!$BP140:$CT140,"S3")*3)+(COUNTIF(beosztás!$BP140:$CT140,"S4")*4)+(COUNTIF(beosztás!$BP140:$CT140,"S5")*5)+(COUNTIF(beosztás!$BP140:$CT140,"S6")*6)+(COUNTIF(beosztás!$BP140:$CT140,"S7")*7)+(COUNTIF(beosztás!$BP140:$CT140,"S8")*8)+(COUNTIF(beosztás!$BP140:$CT140,"S9")*9)+(COUNTIF(beosztás!$BP140:$CT140,"S10")*10)+(COUNTIF(beosztás!$BP140:$CT140,"S11")*11)+(COUNTIF(beosztás!$BP140:$CT140,"S12")*12)</f>
        <v>0</v>
      </c>
      <c r="BD138" s="710">
        <f>COUNTIF(beosztás!$BP140:$CT140,"BN")*12+COUNTIF(beosztás!$BP140:$CT140,"BÉ")*12+COUNTIF(beosztás!$BP140:$CT140,"BDE")*8+COUNTIF(beosztás!$BP140:$CT140,"BDU")*8+COUNTIF(beosztás!$BP140:$CT140,"BÉJ")*8+COUNTIF(beosztás!$BP140:$CT140,"B1")*1+COUNTIF(beosztás!$BP140:$CT140,"B2")*2+COUNTIF(beosztás!$BP140:$CT140,"B3")*3+COUNTIF(beosztás!$BP140:$CT140,"B5")*5+COUNTIF(beosztás!$BP140:$CT140,"B6")*6+COUNTIF(beosztás!$BP140:$CT140,"B7")*7+COUNTIF(beosztás!$BP140:$CT140,"B8")*8+COUNTIF(beosztás!$BP140:$CT140,"B9")*9+COUNTIF(beosztás!$BP140:$CT140,"B10")*10+COUNTIF(beosztás!$BP140:$CT140,"B11")*11+COUNTIF(beosztás!$BP140:$CT140,"B12")*12+COUNTIF(beosztás!$BP140:$CT140,"BP")*0</f>
        <v>0</v>
      </c>
      <c r="BE138" s="24">
        <f t="shared" si="590"/>
        <v>0</v>
      </c>
      <c r="BF138" s="710">
        <f>IF(C138="",0,alapadatok!$AN$4)</f>
        <v>0</v>
      </c>
      <c r="BG138" s="19">
        <f t="shared" si="591"/>
        <v>0</v>
      </c>
      <c r="BH138" s="741">
        <f t="shared" si="592"/>
        <v>0</v>
      </c>
      <c r="BI138" s="40"/>
      <c r="BJ138" s="709">
        <f>COUNTIF(beosztás!$CU140:$DX140,"DE")*8</f>
        <v>0</v>
      </c>
      <c r="BK138" s="710">
        <f>COUNTIF(beosztás!$CU140:$DX140,"DU")*8</f>
        <v>0</v>
      </c>
      <c r="BL138" s="710">
        <f>COUNTIF(beosztás!$CU140:$DX140,"ÉJ")*8</f>
        <v>0</v>
      </c>
      <c r="BM138" s="710">
        <f>COUNTIF(beosztás!$CU140:$DX140,"N")*12</f>
        <v>0</v>
      </c>
      <c r="BN138" s="710">
        <f>COUNTIF(beosztás!$CU140:$DX140,"É")*12</f>
        <v>0</v>
      </c>
      <c r="BO138" s="710">
        <f>SUM(beosztás!$CU140:$DX140)</f>
        <v>0</v>
      </c>
      <c r="BP138" s="897">
        <f>(COUNTIF(beosztás!$CU140:$DX140,"SN")*12)+(COUNTIF(beosztás!$CU140:$DX140,"SDE")*8)+(COUNTIF(beosztás!$CU140:$DX140,"SDU")*8)+(COUNTIF(beosztás!$CU140:$DX140,"SÉ")*12)+(COUNTIF(beosztás!$CU140:$DX140,"SÉJ")*8)+(COUNTIF(beosztás!$CU140:$DX140,"S1")*1)+(COUNTIF(beosztás!$CU140:$DX140,"S2")*2)+(COUNTIF(beosztás!$CU140:$DX140,"S3")*3)+(COUNTIF(beosztás!$CU140:$DX140,"S4")*4)+(COUNTIF(beosztás!$CU140:$DX140,"S5")*5)+(COUNTIF(beosztás!$CU140:$DX140,"S6")*6)+(COUNTIF(beosztás!$CU140:$DX140,"S7")*7)+(COUNTIF(beosztás!$CU140:$DX140,"S8")*8)+(COUNTIF(beosztás!$CU140:$DX140,"S9")*9)+(COUNTIF(beosztás!$CU140:$DX140,"S10")*10)+(COUNTIF(beosztás!$CU140:$DX140,"S11")*11)+(COUNTIF(beosztás!$CU140:$DX140,"S12")*12)</f>
        <v>0</v>
      </c>
      <c r="BQ138" s="710">
        <f>COUNTIF(beosztás!$CU140:$DX140,"FÜ")*8</f>
        <v>0</v>
      </c>
      <c r="BR138" s="710">
        <f>COUNTIF(beosztás!$CU140:$DX140,"BN")*12+COUNTIF(beosztás!$CU140:$DX140,"BÉ")*12+COUNTIF(beosztás!$CU140:$DX140,"BDE")*8+COUNTIF(beosztás!$CU140:$DX140,"BDU")*8+COUNTIF(beosztás!$CU140:$DX140,"BÉJ")*8+COUNTIF(beosztás!$CU140:$DX140,"B1")*1+COUNTIF(beosztás!$CU140:$DX140,"B2")*2+COUNTIF(beosztás!$CU140:$DX140,"B3")*3+COUNTIF(beosztás!$CU140:$DX140,"B5")*5+COUNTIF(beosztás!$CU140:$DX140,"B6")*6+COUNTIF(beosztás!$CU140:$DX140,"B7")*7+COUNTIF(beosztás!$CU140:$DX140,"B8")*8+COUNTIF(beosztás!$CU140:$DX140,"B9")*9+COUNTIF(beosztás!$CU140:$DX140,"B10")*10+COUNTIF(beosztás!$CU140:$DX140,"B11")*11+COUNTIF(beosztás!$CU140:$DX140,"B12")*12+COUNTIF(beosztás!$CU140:$DX140,"BP")*0</f>
        <v>0</v>
      </c>
      <c r="BS138" s="24">
        <f t="shared" si="593"/>
        <v>0</v>
      </c>
      <c r="BT138" s="710">
        <f>IF(C138="",0,alapadatok!$AN$5)</f>
        <v>0</v>
      </c>
      <c r="BU138" s="19">
        <f t="shared" si="594"/>
        <v>0</v>
      </c>
      <c r="BV138" s="741">
        <f t="shared" si="595"/>
        <v>0</v>
      </c>
      <c r="BW138" s="40"/>
      <c r="BX138" s="25">
        <f t="shared" si="596"/>
        <v>0</v>
      </c>
      <c r="BY138" s="24">
        <f t="shared" si="597"/>
        <v>0</v>
      </c>
      <c r="BZ138" s="24">
        <f t="shared" si="598"/>
        <v>0</v>
      </c>
      <c r="CA138" s="24">
        <f t="shared" si="599"/>
        <v>0</v>
      </c>
      <c r="CB138" s="24">
        <f t="shared" si="600"/>
        <v>0</v>
      </c>
      <c r="CC138" s="24">
        <f t="shared" si="601"/>
        <v>0</v>
      </c>
      <c r="CD138" s="24">
        <f t="shared" si="602"/>
        <v>0</v>
      </c>
      <c r="CE138" s="24">
        <f t="shared" si="603"/>
        <v>0</v>
      </c>
      <c r="CF138" s="24">
        <f t="shared" si="604"/>
        <v>0</v>
      </c>
      <c r="CG138" s="24">
        <f t="shared" si="605"/>
        <v>0</v>
      </c>
      <c r="CH138" s="24">
        <f t="shared" si="606"/>
        <v>0</v>
      </c>
      <c r="CI138" s="19">
        <f t="shared" si="607"/>
        <v>0</v>
      </c>
      <c r="CJ138" s="741">
        <f t="shared" si="608"/>
        <v>0</v>
      </c>
      <c r="CK138" s="41"/>
      <c r="CL138" s="709">
        <f>COUNTIF(beosztás!$DY140:$FC140,"DE")*8</f>
        <v>0</v>
      </c>
      <c r="CM138" s="710">
        <f>COUNTIF(beosztás!$DY140:$FC140,"DU")*8</f>
        <v>0</v>
      </c>
      <c r="CN138" s="710">
        <f>COUNTIF(beosztás!$DY140:$FC140,"ÉJ")*8</f>
        <v>0</v>
      </c>
      <c r="CO138" s="710">
        <f>COUNTIF(beosztás!$DY140:$FC140,"N")*12</f>
        <v>0</v>
      </c>
      <c r="CP138" s="710">
        <f>COUNTIF(beosztás!$DY140:$FC140,"é")*12</f>
        <v>0</v>
      </c>
      <c r="CQ138" s="710">
        <f>SUM(beosztás!$DY140:$FC140)</f>
        <v>0</v>
      </c>
      <c r="CR138" s="710">
        <f>COUNTIF(beosztás!$DY140:$FC140,"FÜ")*8</f>
        <v>0</v>
      </c>
      <c r="CS138" s="897">
        <f>(COUNTIF(beosztás!$DY140:$FC140,"SN")*12)+(COUNTIF(beosztás!$DY140:$FC140,"SDE")*8)+(COUNTIF(beosztás!$DY140:$FC140,"SDU")*8)+(COUNTIF(beosztás!$DY140:$FC140,"SÉ")*12)+(COUNTIF(beosztás!$DY140:$FC140,"SÉJ")*8)+(COUNTIF(beosztás!$DY140:$FC140,"S1")*1)+(COUNTIF(beosztás!$DY140:$FC140,"S2")*2)+(COUNTIF(beosztás!$DY140:$FC140,"S3")*3)+(COUNTIF(beosztás!$DY140:$FC140,"S4")*4)+(COUNTIF(beosztás!$DY140:$FC140,"S5")*5)+(COUNTIF(beosztás!$DY140:$FC140,"S6")*6)+(COUNTIF(beosztás!$DY140:$FC140,"S7")*7)+(COUNTIF(beosztás!$DY140:$FC140,"S8")*8)+(COUNTIF(beosztás!$DY140:$FC140,"S9")*9)+(COUNTIF(beosztás!$DY140:$FC140,"S10")*10)+(COUNTIF(beosztás!$DY140:$FC140,"S11")*11)+(COUNTIF(beosztás!$DY140:$FC140,"S12")*12)</f>
        <v>0</v>
      </c>
      <c r="CT138" s="710">
        <f>COUNTIF(beosztás!$DY140:$FC140,"BN")*12+COUNTIF(beosztás!$DY140:$FC140,"BÉ")*12+COUNTIF(beosztás!$DY140:$FC140,"BDE")*8+COUNTIF(beosztás!$DY140:$FC140,"BDU")*8+COUNTIF(beosztás!$DY140:$FC140,"BÉJ")*8+COUNTIF(beosztás!$DY140:$FC140,"B1")*1+COUNTIF(beosztás!$DY140:$FC140,"B2")*2+COUNTIF(beosztás!$DY140:$FC140,"B3")*3+COUNTIF(beosztás!$DY140:$FC140,"B5")*5+COUNTIF(beosztás!$DY140:$FC140,"B6")*6+COUNTIF(beosztás!$DY140:$FC140,"B7")*7+COUNTIF(beosztás!$DY140:$FC140,"B8")*8+COUNTIF(beosztás!$DY140:$FC140,"B9")*9+COUNTIF(beosztás!$DY140:$FC140,"B10")*10+COUNTIF(beosztás!$DY140:$FC140,"B11")*11+COUNTIF(beosztás!$DY140:$FC140,"B12")*12+COUNTIF(beosztás!$DY140:$FC140,"BP")*0</f>
        <v>0</v>
      </c>
      <c r="CU138" s="24">
        <f t="shared" si="609"/>
        <v>0</v>
      </c>
      <c r="CV138" s="710">
        <f>IF(C138="",0,alapadatok!$AN$6)</f>
        <v>0</v>
      </c>
      <c r="CW138" s="19">
        <f t="shared" si="610"/>
        <v>0</v>
      </c>
      <c r="CX138" s="907">
        <f t="shared" si="611"/>
        <v>0</v>
      </c>
      <c r="CY138" s="40"/>
      <c r="CZ138" s="709">
        <f>COUNTIF(beosztás!$FD140:$GG140,"DE")*8</f>
        <v>0</v>
      </c>
      <c r="DA138" s="710">
        <f>COUNTIF(beosztás!$FD140:$GG140,"DU")*8</f>
        <v>0</v>
      </c>
      <c r="DB138" s="710">
        <f>COUNTIF(beosztás!$FD140:$GG140,"ÉJ")*8</f>
        <v>0</v>
      </c>
      <c r="DC138" s="710">
        <f>COUNTIF(beosztás!$FD140:$GG140,"N")*12</f>
        <v>0</v>
      </c>
      <c r="DD138" s="710">
        <f>COUNTIF(beosztás!$FD140:$GG140,"É")*12</f>
        <v>0</v>
      </c>
      <c r="DE138" s="710">
        <f>SUM(beosztás!$FD140:$GG140)</f>
        <v>0</v>
      </c>
      <c r="DF138" s="897">
        <f>(COUNTIF(beosztás!$FD140:$GG140,"SN")*12)+(COUNTIF(beosztás!$FD140:$GG140,"SDE")*8)+(COUNTIF(beosztás!$FD140:$GG140,"SDU")*8)+(COUNTIF(beosztás!$FD140:$GG140,"SÉ")*12)+(COUNTIF(beosztás!$FD140:$GG140,"SÉJ")*8)+(COUNTIF(beosztás!$FD140:$GG140,"S1")*1)+(COUNTIF(beosztás!$FD140:$GG140,"S2")*2)+(COUNTIF(beosztás!$FD140:$GG140,"S3")*3)+(COUNTIF(beosztás!$FD140:$GG140,"S4")*4)+(COUNTIF(beosztás!$FD140:$GG140,"S5")*5)+(COUNTIF(beosztás!$FD140:$GG140,"S6")*6)+(COUNTIF(beosztás!$FD140:$GG140,"S7")*7)+(COUNTIF(beosztás!$FD140:$GG140,"S8")*8)+(COUNTIF(beosztás!$FD140:$GG140,"S9")*9)+(COUNTIF(beosztás!$FD140:$GG140,"S10")*10)+(COUNTIF(beosztás!$FD140:$GG140,"S11")*11)+(COUNTIF(beosztás!$FD140:$GG140,"S12")*12)</f>
        <v>0</v>
      </c>
      <c r="DG138" s="710">
        <f>COUNTIF(beosztás!$FD140:$GG140,"FÜ")*8</f>
        <v>0</v>
      </c>
      <c r="DH138" s="710">
        <f>COUNTIF(beosztás!$FD140:$GG140,"BN")*12+COUNTIF(beosztás!$FD140:$GG140,"BÉ")*12+COUNTIF(beosztás!$FD140:$GG140,"BDE")*8+COUNTIF(beosztás!$FD140:$GG140,"BDU")*8+COUNTIF(beosztás!$FD140:$GG140,"BÉJ")*8+COUNTIF(beosztás!$FD140:$GG140,"B1")*1+COUNTIF(beosztás!$FD140:$GG140,"B2")*2+COUNTIF(beosztás!$FD140:$GG140,"B3")*3+COUNTIF(beosztás!$FD140:$GG140,"B5")*5+COUNTIF(beosztás!$FD140:$GG140,"B6")*6+COUNTIF(beosztás!$FD140:$GG140,"B7")*7+COUNTIF(beosztás!$FD140:$GG140,"B8")*8+COUNTIF(beosztás!$FD140:$GG140,"B9")*9+COUNTIF(beosztás!$FD140:$GG140,"B10")*10+COUNTIF(beosztás!$FD140:$GG140,"B11")*11+COUNTIF(beosztás!$FD140:$GG140,"B12")*12+COUNTIF(beosztás!$FD140:$GG140,"BP")*0</f>
        <v>0</v>
      </c>
      <c r="DI138" s="24">
        <f t="shared" si="612"/>
        <v>0</v>
      </c>
      <c r="DJ138" s="710">
        <f>IF(C138="",0,alapadatok!$AN$7)</f>
        <v>0</v>
      </c>
      <c r="DK138" s="19">
        <f t="shared" si="613"/>
        <v>0</v>
      </c>
      <c r="DL138" s="741">
        <f t="shared" si="614"/>
        <v>0</v>
      </c>
      <c r="DM138" s="40"/>
      <c r="DN138" s="25">
        <f t="shared" si="615"/>
        <v>0</v>
      </c>
      <c r="DO138" s="24">
        <f t="shared" si="616"/>
        <v>0</v>
      </c>
      <c r="DP138" s="24">
        <f t="shared" si="617"/>
        <v>0</v>
      </c>
      <c r="DQ138" s="24">
        <f t="shared" si="618"/>
        <v>0</v>
      </c>
      <c r="DR138" s="24">
        <f t="shared" si="619"/>
        <v>0</v>
      </c>
      <c r="DS138" s="24">
        <f t="shared" si="620"/>
        <v>0</v>
      </c>
      <c r="DT138" s="24">
        <f t="shared" si="621"/>
        <v>0</v>
      </c>
      <c r="DU138" s="24">
        <f t="shared" si="622"/>
        <v>0</v>
      </c>
      <c r="DV138" s="24">
        <f t="shared" si="623"/>
        <v>0</v>
      </c>
      <c r="DW138" s="24">
        <f t="shared" si="624"/>
        <v>0</v>
      </c>
      <c r="DX138" s="24">
        <f t="shared" si="625"/>
        <v>0</v>
      </c>
      <c r="DY138" s="19">
        <f t="shared" si="626"/>
        <v>0</v>
      </c>
      <c r="DZ138" s="907">
        <f t="shared" si="627"/>
        <v>0</v>
      </c>
      <c r="EA138" s="41"/>
      <c r="EB138" s="709">
        <f>COUNTIF(beosztás!$GH140:$HL140,"DE")*8</f>
        <v>0</v>
      </c>
      <c r="EC138" s="710">
        <f>COUNTIF(beosztás!$GH140:$HL140,"DU")*8</f>
        <v>0</v>
      </c>
      <c r="ED138" s="710">
        <f>COUNTIF(beosztás!$GH140:$HL140,"ÉJ")*8</f>
        <v>0</v>
      </c>
      <c r="EE138" s="710">
        <f>COUNTIF(beosztás!$GH140:$HL140,"N")*12</f>
        <v>0</v>
      </c>
      <c r="EF138" s="710">
        <f>COUNTIF(beosztás!$GH140:$HL140,"é")*12</f>
        <v>0</v>
      </c>
      <c r="EG138" s="710">
        <f>SUM(beosztás!$GH140:$HL140)</f>
        <v>0</v>
      </c>
      <c r="EH138" s="710">
        <f>COUNTIF(beosztás!$GH140:$HL140,"FÜ")*8</f>
        <v>0</v>
      </c>
      <c r="EI138" s="897">
        <f>(COUNTIF(beosztás!$GH140:$HL140,"SN")*12)+(COUNTIF(beosztás!$GH140:$HL140,"SDE")*8)+(COUNTIF(beosztás!$GH140:$HL140,"SDU")*8)+(COUNTIF(beosztás!$GH140:$HL140,"SÉ")*12)+(COUNTIF(beosztás!$GH140:$HL140,"SÉJ")*8)+(COUNTIF(beosztás!$GH140:$HL140,"S1")*1)+(COUNTIF(beosztás!$GH140:$HL140,"S2")*2)+(COUNTIF(beosztás!$GH140:$HL140,"S3")*3)+(COUNTIF(beosztás!$GH140:$HL140,"S4")*4)+(COUNTIF(beosztás!$GH140:$HL140,"S5")*5)+(COUNTIF(beosztás!$GH140:$HL140,"S6")*6)+(COUNTIF(beosztás!$GH140:$HL140,"S7")*7)+(COUNTIF(beosztás!$GH140:$HL140,"S8")*8)+(COUNTIF(beosztás!$GH140:$HL140,"S9")*9)+(COUNTIF(beosztás!$GH140:$HL140,"S10")*10)+(COUNTIF(beosztás!$GH140:$HL140,"S11")*11)+(COUNTIF(beosztás!$GH140:$HL140,"S12")*12)</f>
        <v>0</v>
      </c>
      <c r="EJ138" s="710">
        <f>COUNTIF(beosztás!$GH140:$HL140,"BN")*12+COUNTIF(beosztás!$GH140:$HL140,"BÉ")*12+COUNTIF(beosztás!$GH140:$HL140,"BDE")*8+COUNTIF(beosztás!$GH140:$HL140,"BDU")*8+COUNTIF(beosztás!$GH140:$HL140,"BÉJ")*8+COUNTIF(beosztás!$GH140:$HL140,"B1")*1+COUNTIF(beosztás!$GH140:$HL140,"B2")*2+COUNTIF(beosztás!$GH140:$HL140,"B3")*3+COUNTIF(beosztás!$GH140:$HL140,"B5")*5+COUNTIF(beosztás!$GH140:$HL140,"B6")*6+COUNTIF(beosztás!$GH140:$HL140,"B7")*7+COUNTIF(beosztás!$GH140:$HL140,"B8")*8+COUNTIF(beosztás!$GH140:$HL140,"B9")*9+COUNTIF(beosztás!$GH140:$HL140,"B10")*10+COUNTIF(beosztás!$GH140:$HL140,"B11")*11+COUNTIF(beosztás!$GH140:$HL140,"B12")*12+COUNTIF(beosztás!$GH140:$HL140,"BP")*0</f>
        <v>0</v>
      </c>
      <c r="EK138" s="24">
        <f t="shared" si="628"/>
        <v>0</v>
      </c>
      <c r="EL138" s="710">
        <f>IF(C138="",0,alapadatok!$AN$8)</f>
        <v>0</v>
      </c>
      <c r="EM138" s="19">
        <f t="shared" si="629"/>
        <v>0</v>
      </c>
      <c r="EN138" s="907">
        <f t="shared" si="630"/>
        <v>0</v>
      </c>
      <c r="EO138" s="40"/>
      <c r="EP138" s="709">
        <f>COUNTIF(beosztás!$HM140:$IQ140,"DE")*8</f>
        <v>0</v>
      </c>
      <c r="EQ138" s="710">
        <f>COUNTIF(beosztás!$HM140:$IQ140,"DU")*8</f>
        <v>0</v>
      </c>
      <c r="ER138" s="710">
        <f>COUNTIF(beosztás!$HM140:$IQ140,"ÉJ")*8</f>
        <v>0</v>
      </c>
      <c r="ES138" s="710">
        <f>COUNTIF(beosztás!$HM140:$IQ140,"N")*12</f>
        <v>0</v>
      </c>
      <c r="ET138" s="710">
        <f>COUNTIF(beosztás!$HM140:$IQ140,"É")*12</f>
        <v>0</v>
      </c>
      <c r="EU138" s="710">
        <f>SUM(beosztás!$HM140:$IQ140)</f>
        <v>0</v>
      </c>
      <c r="EV138" s="897">
        <f>(COUNTIF(beosztás!$HM140:$IQ140,"SN")*12)+(COUNTIF(beosztás!$HM140:$IQ140,"SDE")*8)+(COUNTIF(beosztás!$HM140:$IQ140,"SDU")*8)+(COUNTIF(beosztás!$HM140:$IQ140,"SÉ")*12)+(COUNTIF(beosztás!$HM140:$IQ140,"SÉJ")*8)+(COUNTIF(beosztás!$HM140:$IQ140,"S1")*1)+(COUNTIF(beosztás!$HM140:$IQ140,"S2")*2)+(COUNTIF(beosztás!$HM140:$IQ140,"S3")*3)+(COUNTIF(beosztás!$HM140:$IQ140,"S4")*4)+(COUNTIF(beosztás!$HM140:$IQ140,"S5")*5)+(COUNTIF(beosztás!$HM140:$IQ140,"S6")*6)+(COUNTIF(beosztás!$HM140:$IQ140,"S7")*7)+(COUNTIF(beosztás!$HM140:$IQ140,"S8")*8)+(COUNTIF(beosztás!$HM140:$IQ140,"S9")*9)+(COUNTIF(beosztás!$HM140:$IQ140,"S10")*10)+(COUNTIF(beosztás!$HM140:$IQ140,"S11")*11)+(COUNTIF(beosztás!$HM140:$IQ140,"S12")*12)</f>
        <v>0</v>
      </c>
      <c r="EW138" s="710">
        <f>COUNTIF(beosztás!$HM140:$IQ140,"FÜ")*8</f>
        <v>0</v>
      </c>
      <c r="EX138" s="710">
        <f>COUNTIF(beosztás!$HM140:$IQ140,"BN")*12+COUNTIF(beosztás!$HM140:$IQ140,"BÉ")*12+COUNTIF(beosztás!$HM140:$IQ140,"BDE")*8+COUNTIF(beosztás!$HM140:$IQ140,"BDU")*8+COUNTIF(beosztás!$HM140:$IQ140,"BÉJ")*8+COUNTIF(beosztás!$HM140:$IQ140,"B1")*1+COUNTIF(beosztás!$HM140:$IQ140,"B2")*2+COUNTIF(beosztás!$HM140:$IQ140,"B3")*3+COUNTIF(beosztás!$HM140:$IQ140,"B5")*5+COUNTIF(beosztás!$HM140:$IQ140,"B6")*6+COUNTIF(beosztás!$HM140:$IQ140,"B7")*7+COUNTIF(beosztás!$HM140:$IQ140,"B8")*8+COUNTIF(beosztás!$HM140:$IQ140,"B9")*9+COUNTIF(beosztás!$HM140:$IQ140,"B10")*10+COUNTIF(beosztás!$HM140:$IQ140,"B11")*11+COUNTIF(beosztás!$HM140:$IQ140,"B12")*12+COUNTIF(beosztás!$HM140:$IQ140,"BP")*0</f>
        <v>0</v>
      </c>
      <c r="EY138" s="24">
        <f t="shared" si="631"/>
        <v>0</v>
      </c>
      <c r="EZ138" s="710">
        <f>IF(C138="",0,alapadatok!$AN$9)</f>
        <v>0</v>
      </c>
      <c r="FA138" s="19">
        <f t="shared" si="632"/>
        <v>0</v>
      </c>
      <c r="FB138" s="907">
        <f t="shared" si="633"/>
        <v>0</v>
      </c>
      <c r="FC138" s="40"/>
      <c r="FD138" s="25">
        <f t="shared" si="634"/>
        <v>0</v>
      </c>
      <c r="FE138" s="24">
        <f t="shared" si="635"/>
        <v>0</v>
      </c>
      <c r="FF138" s="24">
        <f t="shared" si="636"/>
        <v>0</v>
      </c>
      <c r="FG138" s="24">
        <f t="shared" si="637"/>
        <v>0</v>
      </c>
      <c r="FH138" s="24">
        <f t="shared" si="638"/>
        <v>0</v>
      </c>
      <c r="FI138" s="24">
        <f t="shared" si="639"/>
        <v>0</v>
      </c>
      <c r="FJ138" s="24">
        <f t="shared" si="640"/>
        <v>0</v>
      </c>
      <c r="FK138" s="24">
        <f t="shared" si="641"/>
        <v>0</v>
      </c>
      <c r="FL138" s="24">
        <f t="shared" si="642"/>
        <v>0</v>
      </c>
      <c r="FM138" s="24">
        <f t="shared" si="643"/>
        <v>0</v>
      </c>
      <c r="FN138" s="24">
        <f t="shared" si="644"/>
        <v>0</v>
      </c>
      <c r="FO138" s="19">
        <f t="shared" si="645"/>
        <v>0</v>
      </c>
      <c r="FP138" s="907">
        <f t="shared" si="646"/>
        <v>0</v>
      </c>
      <c r="FQ138" s="41"/>
      <c r="FR138" s="709">
        <f>COUNTIF(beosztás!$IR140:$JU140,"DE")*8</f>
        <v>0</v>
      </c>
      <c r="FS138" s="710">
        <f>COUNTIF(beosztás!$IR140:$JU140,"DU")*8</f>
        <v>0</v>
      </c>
      <c r="FT138" s="710">
        <f>COUNTIF(beosztás!$IR140:$JU140,"ÉJ")*8</f>
        <v>0</v>
      </c>
      <c r="FU138" s="710">
        <f>COUNTIF(beosztás!$IR140:$JU140,"N")*12</f>
        <v>0</v>
      </c>
      <c r="FV138" s="710">
        <f>COUNTIF(beosztás!$IR140:$JU140,"é")*12</f>
        <v>0</v>
      </c>
      <c r="FW138" s="710">
        <f>SUM(beosztás!$IR140:$JU140)</f>
        <v>0</v>
      </c>
      <c r="FX138" s="710">
        <f>COUNTIF(beosztás!$IR140:$JU140,"FÜ")*8</f>
        <v>0</v>
      </c>
      <c r="FY138" s="897">
        <f>(COUNTIF(beosztás!$IR140:$JU140,"SN")*12)+(COUNTIF(beosztás!$IR140:$JU140,"SDE")*8)+(COUNTIF(beosztás!$IR140:$JU140,"SDU")*8)+(COUNTIF(beosztás!$IR140:$JU140,"SÉ")*12)+(COUNTIF(beosztás!$IR140:$JU140,"SÉJ")*8)+(COUNTIF(beosztás!$IR140:$JU140,"S1")*1)+(COUNTIF(beosztás!$IR140:$JU140,"S2")*2)+(COUNTIF(beosztás!$IR140:$JU140,"S3")*3)+(COUNTIF(beosztás!$IR140:$JU140,"S4")*4)+(COUNTIF(beosztás!$IR140:$JU140,"S5")*5)+(COUNTIF(beosztás!$IR140:$JU140,"S6")*6)+(COUNTIF(beosztás!$IR140:$JU140,"S7")*7)+(COUNTIF(beosztás!$IR140:$JU140,"S8")*8)+(COUNTIF(beosztás!$IR140:$JU140,"S9")*9)+(COUNTIF(beosztás!$IR140:$JU140,"S10")*10)+(COUNTIF(beosztás!$IR140:$JU140,"S11")*11)+(COUNTIF(beosztás!$IR140:$JU140,"S12")*12)</f>
        <v>0</v>
      </c>
      <c r="FZ138" s="710">
        <f>COUNTIF(beosztás!$IR140:$JU140,"BN")*12+COUNTIF(beosztás!$IR140:$JU140,"BÉ")*12+COUNTIF(beosztás!$IR140:$JU140,"BDE")*8+COUNTIF(beosztás!$IR140:$JU140,"BDU")*8+COUNTIF(beosztás!$IR140:$JU140,"BÉJ")*8+COUNTIF(beosztás!$IR140:$JU140,"B1")*1+COUNTIF(beosztás!$IR140:$JU140,"B2")*2+COUNTIF(beosztás!$IR140:$JU140,"B3")*3+COUNTIF(beosztás!$IR140:$JU140,"B5")*5+COUNTIF(beosztás!$IR140:$JU140,"B6")*6+COUNTIF(beosztás!$IR140:$JU140,"B7")*7+COUNTIF(beosztás!$IR140:$JU140,"B8")*8+COUNTIF(beosztás!$IR140:$JU140,"B9")*9+COUNTIF(beosztás!$IR140:$JU140,"B10")*10+COUNTIF(beosztás!$IR140:$JU140,"B11")*11+COUNTIF(beosztás!$IR140:$JU140,"B12")*12+COUNTIF(beosztás!$IR140:$JU140,"BP")*0</f>
        <v>0</v>
      </c>
      <c r="GA138" s="24">
        <f t="shared" si="647"/>
        <v>0</v>
      </c>
      <c r="GB138" s="710">
        <f>IF(C138="",0,alapadatok!$AN$10)</f>
        <v>0</v>
      </c>
      <c r="GC138" s="19">
        <f t="shared" si="648"/>
        <v>0</v>
      </c>
      <c r="GD138" s="907">
        <f t="shared" si="649"/>
        <v>0</v>
      </c>
      <c r="GE138" s="42"/>
      <c r="GF138" s="709">
        <f>COUNTIF(beosztás!$JV140:$KZ140,"DE")*8</f>
        <v>0</v>
      </c>
      <c r="GG138" s="710">
        <f>COUNTIF(beosztás!$JV140:$KZ140,"DU")*8</f>
        <v>0</v>
      </c>
      <c r="GH138" s="710">
        <f>COUNTIF(beosztás!$JV140:$KZ140,"ÉJ")*8</f>
        <v>0</v>
      </c>
      <c r="GI138" s="710">
        <f>COUNTIF(beosztás!$JV140:$KZ140,"N")*12</f>
        <v>0</v>
      </c>
      <c r="GJ138" s="710">
        <f>COUNTIF(beosztás!$JV140:$KZ140,"É")*12</f>
        <v>0</v>
      </c>
      <c r="GK138" s="710">
        <f>SUM(beosztás!$JV140:$KZ140)</f>
        <v>0</v>
      </c>
      <c r="GL138" s="897">
        <f>(COUNTIF(beosztás!$JV140:$KZ140,"SN")*12)+(COUNTIF(beosztás!$JV140:$KZ140,"SDE")*8)+(COUNTIF(beosztás!$JV140:$KZ140,"SDU")*8)+(COUNTIF(beosztás!$JV140:$KZ140,"SÉ")*12)+(COUNTIF(beosztás!$JV140:$KZ140,"SÉJ")*8)+(COUNTIF(beosztás!$JV140:$KZ140,"S1")*1)+(COUNTIF(beosztás!$JV140:$KZ140,"S2")*2)+(COUNTIF(beosztás!$JV140:$KZ140,"S3")*3)+(COUNTIF(beosztás!$JV140:$KZ140,"S4")*4)+(COUNTIF(beosztás!$JV140:$KZ140,"S5")*5)+(COUNTIF(beosztás!$JV140:$KZ140,"S6")*6)+(COUNTIF(beosztás!$JV140:$KZ140,"S7")*7)+(COUNTIF(beosztás!$JV140:$KZ140,"S8")*8)+(COUNTIF(beosztás!$JV140:$KZ140,"S9")*9)+(COUNTIF(beosztás!$JV140:$KZ140,"S10")*10)+(COUNTIF(beosztás!$JV140:$KZ140,"S11")*11)+(COUNTIF(beosztás!$JV140:$KZ140,"S12")*12)</f>
        <v>0</v>
      </c>
      <c r="GM138" s="710">
        <f>COUNTIF(beosztás!$JV140:$KZ140,"FÜ")*8</f>
        <v>0</v>
      </c>
      <c r="GN138" s="710">
        <f>COUNTIF(beosztás!$JV140:$KZ140,"BN")*12+COUNTIF(beosztás!$JV140:$KZ140,"BÉ")*12+COUNTIF(beosztás!$JV140:$KZ140,"BDE")*8+COUNTIF(beosztás!$JV140:$KZ140,"BDU")*8+COUNTIF(beosztás!$JV140:$KZ140,"BÉJ")*8+COUNTIF(beosztás!$JV140:$KZ140,"B1")*1+COUNTIF(beosztás!$JV140:$KZ140,"B2")*2+COUNTIF(beosztás!$JV140:$KZ140,"B3")*3+COUNTIF(beosztás!$JV140:$KZ140,"B5")*5+COUNTIF(beosztás!$JV140:$KZ140,"B6")*6+COUNTIF(beosztás!$JV140:$KZ140,"B7")*7+COUNTIF(beosztás!$JV140:$KZ140,"B8")*8+COUNTIF(beosztás!$JV140:$KZ140,"B9")*9+COUNTIF(beosztás!$JV140:$KZ140,"B10")*10+COUNTIF(beosztás!$JV140:$KZ140,"B11")*11+COUNTIF(beosztás!$JV140:$KZ140,"B12")*12+COUNTIF(beosztás!$JV140:$KZ140,"BP")*0</f>
        <v>0</v>
      </c>
      <c r="GO138" s="24">
        <f t="shared" si="650"/>
        <v>0</v>
      </c>
      <c r="GP138" s="710">
        <f>IF(C138="",0,alapadatok!$AN$11)</f>
        <v>0</v>
      </c>
      <c r="GQ138" s="19">
        <f t="shared" si="651"/>
        <v>0</v>
      </c>
      <c r="GR138" s="907">
        <f t="shared" si="652"/>
        <v>0</v>
      </c>
      <c r="GS138" s="42"/>
      <c r="GT138" s="25">
        <f t="shared" si="653"/>
        <v>0</v>
      </c>
      <c r="GU138" s="24">
        <f t="shared" si="654"/>
        <v>0</v>
      </c>
      <c r="GV138" s="24">
        <f t="shared" si="655"/>
        <v>0</v>
      </c>
      <c r="GW138" s="24">
        <f t="shared" si="656"/>
        <v>0</v>
      </c>
      <c r="GX138" s="24">
        <f t="shared" si="657"/>
        <v>0</v>
      </c>
      <c r="GY138" s="24">
        <f t="shared" si="658"/>
        <v>0</v>
      </c>
      <c r="GZ138" s="24">
        <f t="shared" si="659"/>
        <v>0</v>
      </c>
      <c r="HA138" s="24">
        <f t="shared" si="660"/>
        <v>0</v>
      </c>
      <c r="HB138" s="24">
        <f t="shared" si="661"/>
        <v>0</v>
      </c>
      <c r="HC138" s="24">
        <f t="shared" si="662"/>
        <v>0</v>
      </c>
      <c r="HD138" s="24">
        <f t="shared" si="663"/>
        <v>0</v>
      </c>
      <c r="HE138" s="19">
        <f t="shared" si="664"/>
        <v>0</v>
      </c>
      <c r="HF138" s="907">
        <f t="shared" si="665"/>
        <v>0</v>
      </c>
      <c r="HG138" s="41"/>
      <c r="HH138" s="709">
        <f>COUNTIF(beosztás!$LA140:$MD140,"DE")*8</f>
        <v>0</v>
      </c>
      <c r="HI138" s="710">
        <f>COUNTIF(beosztás!$LA140:$MD140,"DU")*8</f>
        <v>0</v>
      </c>
      <c r="HJ138" s="710">
        <f>COUNTIF(beosztás!$LA140:$MD140,"ÉJ")*8</f>
        <v>0</v>
      </c>
      <c r="HK138" s="710">
        <f>COUNTIF(beosztás!$LA140:$MD140,"N")*12</f>
        <v>0</v>
      </c>
      <c r="HL138" s="710">
        <f>COUNTIF(beosztás!$LA140:$MD140,"é")*12</f>
        <v>0</v>
      </c>
      <c r="HM138" s="710">
        <f>SUM(beosztás!$LA140:$MD140)</f>
        <v>0</v>
      </c>
      <c r="HN138" s="710">
        <f>COUNTIF(beosztás!$LA140:$MD140,"FÜ")*8</f>
        <v>0</v>
      </c>
      <c r="HO138" s="897">
        <f>(COUNTIF(beosztás!$LA140:$MD140,"SN")*12)+(COUNTIF(beosztás!$LA140:$MD140,"SDE")*8)+(COUNTIF(beosztás!$LA140:$MD140,"SDU")*8)+(COUNTIF(beosztás!$LA140:$MD140,"SÉ")*12)+(COUNTIF(beosztás!$LA140:$MD140,"SÉJ")*8)+(COUNTIF(beosztás!$LA140:$MD140,"S1")*1)+(COUNTIF(beosztás!$LA140:$MD140,"S2")*2)+(COUNTIF(beosztás!$LA140:$MD140,"S3")*3)+(COUNTIF(beosztás!$LA140:$MD140,"S4")*4)+(COUNTIF(beosztás!$LA140:$MD140,"S5")*5)+(COUNTIF(beosztás!$LA140:$MD140,"S6")*6)+(COUNTIF(beosztás!$LA140:$MD140,"S7")*7)+(COUNTIF(beosztás!$LA140:$MD140,"S8")*8)+(COUNTIF(beosztás!$LA140:$MD140,"S9")*9)+(COUNTIF(beosztás!$LA140:$MD140,"S10")*10)+(COUNTIF(beosztás!$LA140:$MD140,"S11")*11)+(COUNTIF(beosztás!$LA140:$MD140,"S12")*12)</f>
        <v>0</v>
      </c>
      <c r="HP138" s="710">
        <f>COUNTIF(beosztás!$LA140:$MD140,"BN")*12+COUNTIF(beosztás!$LA140:$MD140,"BÉ")*12+COUNTIF(beosztás!$LA140:$MD140,"BDE")*8+COUNTIF(beosztás!$LA140:$MD140,"BDU")*8+COUNTIF(beosztás!$LA140:$MD140,"BÉJ")*8+COUNTIF(beosztás!$LA140:$MD140,"B1")*1+COUNTIF(beosztás!$LA140:$MD140,"B2")*2+COUNTIF(beosztás!$LA140:$MD140,"B3")*3+COUNTIF(beosztás!$KZ140:$MC140,"B5")*5+COUNTIF(beosztás!$KZ140:$MC140,"B6")*6+COUNTIF(beosztás!$KZ140:$MC140,"B7")*7+COUNTIF(beosztás!$KZ140:$MC140,"B8")*8+COUNTIF(beosztás!$LA140:$MD140,"B9")*9+COUNTIF(beosztás!$LA140:$MD140,"B10")*10+COUNTIF(beosztás!$LA140:$MD140,"B11")*11+COUNTIF(beosztás!$LA140:$MD140,"B12")*12+COUNTIF(beosztás!$LA140:$MD140,"BP")*0</f>
        <v>0</v>
      </c>
      <c r="HQ138" s="24">
        <f t="shared" si="666"/>
        <v>0</v>
      </c>
      <c r="HR138" s="710">
        <f>IF(C138="",0,alapadatok!$AN$12)</f>
        <v>0</v>
      </c>
      <c r="HS138" s="19">
        <f t="shared" si="667"/>
        <v>0</v>
      </c>
      <c r="HT138" s="907">
        <f t="shared" si="668"/>
        <v>0</v>
      </c>
      <c r="HU138" s="42"/>
      <c r="HV138" s="709">
        <f>COUNTIF(beosztás!$ME140:$NI140,"DE")*8</f>
        <v>0</v>
      </c>
      <c r="HW138" s="710">
        <f>COUNTIF(beosztás!$ME140:$NI140,"DU")*8</f>
        <v>0</v>
      </c>
      <c r="HX138" s="710">
        <f>COUNTIF(beosztás!$ME140:$NI140,"ÉJ")*8</f>
        <v>0</v>
      </c>
      <c r="HY138" s="710">
        <f>COUNTIF(beosztás!$ME140:$NI140,"N")*12</f>
        <v>0</v>
      </c>
      <c r="HZ138" s="710">
        <f>COUNTIF(beosztás!$ME140:$NI140,"É")*12</f>
        <v>0</v>
      </c>
      <c r="IA138" s="710">
        <f>SUM(beosztás!$ME140:$NI140)</f>
        <v>0</v>
      </c>
      <c r="IB138" s="710">
        <f>(COUNTIF(beosztás!$ME140:$NI140,"SN")*12)+(COUNTIF(beosztás!$ME140:$NI140,"SDE")*8)+(COUNTIF(beosztás!$ME140:$NI140,"SDU")*8)+(COUNTIF(beosztás!$ME140:$NI140,"SÉ")*12)+(COUNTIF(beosztás!$ME140:$NI140,"SÉJ")*8)+(COUNTIF(beosztás!$ME140:$NI140,"S1")*1)+(COUNTIF(beosztás!$ME140:$NI140,"S2")*2)+(COUNTIF(beosztás!$ME140:$NI140,"S3")*3)+(COUNTIF(beosztás!$ME140:$NI140,"S4")*4)+(COUNTIF(beosztás!$ME140:$NI140,"S5")*5)+(COUNTIF(beosztás!$ME140:$NI140,"S6")*6)+(COUNTIF(beosztás!$ME140:$NI140,"S7")*7)+(COUNTIF(beosztás!$ME140:$NI140,"S8")*8)+(COUNTIF(beosztás!$ME140:$NI140,"S9")*9)+(COUNTIF(beosztás!$ME140:$NI140,"S10")*10)+(COUNTIF(beosztás!$ME140:$NI140,"S11")*11)+(COUNTIF(beosztás!$ME140:$NI140,"S12")*12)</f>
        <v>0</v>
      </c>
      <c r="IC138" s="710">
        <f>COUNTIF(beosztás!$ME140:$NI140,"FÜ")*8</f>
        <v>0</v>
      </c>
      <c r="ID138" s="710">
        <f>COUNTIF(beosztás!$ME140:$NI140,"BN")*12+COUNTIF(beosztás!$ME140:$NI140,"BÉ")*12+COUNTIF(beosztás!$ME140:$NI140,"BDE")*8+COUNTIF(beosztás!$ME140:$NI140,"BDU")*8+COUNTIF(beosztás!$ME140:$NI140,"BÉJ")*8+COUNTIF(beosztás!$ME140:$NI140,"B1")*1+COUNTIF(beosztás!$ME140:$NI140,"B2")*2+COUNTIF(beosztás!$ME140:$NI140,"B3")*3+COUNTIF(beosztás!$ME140:$NI140,"B5")*5+COUNTIF(beosztás!$ME140:$NI140,"B6")*6+COUNTIF(beosztás!$ME140:$NI140,"B7")*7+COUNTIF(beosztás!$ME140:$NI140,"B8")*8+COUNTIF(beosztás!$ME140:$NI140,"B9")*9+COUNTIF(beosztás!$ME140:$NI140,"B10")*10+COUNTIF(beosztás!$ME140:$NI140,"B11")*11+COUNTIF(beosztás!$ME140:$NI140,"B12")*12+COUNTIF(beosztás!$ME140:$NI140,"BP")*0</f>
        <v>0</v>
      </c>
      <c r="IE138" s="24">
        <f t="shared" si="669"/>
        <v>0</v>
      </c>
      <c r="IF138" s="710">
        <f>IF(C138="",0,alapadatok!$AN$13)</f>
        <v>0</v>
      </c>
      <c r="IG138" s="19">
        <f t="shared" si="670"/>
        <v>0</v>
      </c>
      <c r="IH138" s="741">
        <f t="shared" si="671"/>
        <v>0</v>
      </c>
      <c r="II138" s="42"/>
      <c r="IJ138" s="25">
        <f t="shared" si="672"/>
        <v>0</v>
      </c>
      <c r="IK138" s="24">
        <f t="shared" si="673"/>
        <v>0</v>
      </c>
      <c r="IL138" s="24">
        <f t="shared" si="674"/>
        <v>0</v>
      </c>
      <c r="IM138" s="24">
        <f t="shared" si="675"/>
        <v>0</v>
      </c>
      <c r="IN138" s="24">
        <f t="shared" si="676"/>
        <v>0</v>
      </c>
      <c r="IO138" s="24">
        <f t="shared" si="677"/>
        <v>0</v>
      </c>
      <c r="IP138" s="24">
        <f t="shared" si="678"/>
        <v>0</v>
      </c>
      <c r="IQ138" s="24">
        <f t="shared" si="679"/>
        <v>0</v>
      </c>
      <c r="IR138" s="24">
        <f t="shared" si="680"/>
        <v>0</v>
      </c>
      <c r="IS138" s="24">
        <f t="shared" si="681"/>
        <v>0</v>
      </c>
      <c r="IT138" s="24">
        <f t="shared" si="682"/>
        <v>0</v>
      </c>
      <c r="IU138" s="19">
        <f t="shared" si="683"/>
        <v>0</v>
      </c>
      <c r="IV138" s="907">
        <f t="shared" si="684"/>
        <v>0</v>
      </c>
      <c r="IW138" s="43"/>
      <c r="JF138" s="21"/>
      <c r="JG138" s="21"/>
    </row>
    <row r="139" spans="1:267" ht="15.75" hidden="1" thickBot="1" x14ac:dyDescent="0.3">
      <c r="A139" s="66">
        <f>IF(beosztás!A141=0,"",beosztás!A141)</f>
        <v>26</v>
      </c>
      <c r="B139" s="63" t="str">
        <f>IF(beosztás!B141=0,"",beosztás!B141)</f>
        <v/>
      </c>
      <c r="C139" s="64" t="str">
        <f>IF(beosztás!C141=0,"",beosztás!C141)</f>
        <v/>
      </c>
      <c r="D139" s="65" t="str">
        <f>IF(beosztás!D141=0,"",beosztás!D141)</f>
        <v/>
      </c>
      <c r="E139" s="18"/>
      <c r="F139" s="709">
        <f>COUNTIF(beosztás!$I141:$AM141,"DE")*8</f>
        <v>0</v>
      </c>
      <c r="G139" s="710">
        <f>COUNTIF(beosztás!$I141:$AM141,"DU")*8</f>
        <v>0</v>
      </c>
      <c r="H139" s="710">
        <f>COUNTIF(beosztás!$I141:$AM141,"ÉJ")*8</f>
        <v>0</v>
      </c>
      <c r="I139" s="710">
        <f>COUNTIF(beosztás!$I141:$AM141,"N")*12</f>
        <v>0</v>
      </c>
      <c r="J139" s="710">
        <f>COUNTIF(beosztás!$I141:$AM141,"é")*12</f>
        <v>0</v>
      </c>
      <c r="K139" s="710">
        <f>SUM(beosztás!$I141:$AM141)</f>
        <v>0</v>
      </c>
      <c r="L139" s="710">
        <f>COUNTIF(beosztás!$I141:$AM141,"FÜ")*8</f>
        <v>0</v>
      </c>
      <c r="M139" s="710">
        <f>(COUNTIF(beosztás!$I141:$AM141,"SN")*12)+(COUNTIF(beosztás!$I141:$AM141,"SDE")*8)+(COUNTIF(beosztás!$I141:$AM141,"SDU")*8)+(COUNTIF(beosztás!$I141:$AM141,"S1")*1)+(COUNTIF(beosztás!$I141:$AM141,"S2")*2)+(COUNTIF(beosztás!$I141:$AM141,"S3")*3)+(COUNTIF(beosztás!$I141:$AM141,"S4")*4)+(COUNTIF(beosztás!$I141:$AM141,"S5")*5)+(COUNTIF(beosztás!$I141:$AM141,"S6")*6)+(COUNTIF(beosztás!$I141:$AM141,"S7")*7)+(COUNTIF(beosztás!$I141:$AM141,"S8")*8)+(COUNTIF(beosztás!$I141:$AM141,"S9")*9)+(COUNTIF(beosztás!$I141:$AM141,"S10")*10)+(COUNTIF(beosztás!$I141:$AM141,"S11")*11)+(COUNTIF(beosztás!$I141:$AM141,"S12")*12)+(COUNTIF(beosztás!$I141:$AM141,"SÉ")*12)+(COUNTIF(beosztás!$I141:$AM141,"SÉJ")*8)</f>
        <v>0</v>
      </c>
      <c r="N139" s="710">
        <f>COUNTIF(beosztás!$I141:$AM141,"BN")*12+COUNTIF(beosztás!$I141:$AM141,"BÉ")*12+COUNTIF(beosztás!$I141:$AM141,"BDE")*8+COUNTIF(beosztás!$I141:$AM141,"BDU")*8+COUNTIF(beosztás!$I141:$AM141,"BÉJ")*8+COUNTIF(beosztás!$I141:$AM141,"B1")*1+COUNTIF(beosztás!$I141:$AM141,"B2")*2+COUNTIF(beosztás!$I141:$AM141,"B3")*3+COUNTIF(beosztás!$I141:$AM141,"B5")*5+COUNTIF(beosztás!$I141:$AM141,"B6")*6+COUNTIF(beosztás!$I141:$AM141,"B7")*7+COUNTIF(beosztás!$I141:$AM141,"B8")*8+COUNTIF(beosztás!$I141:$AM141,"B9")*9+COUNTIF(beosztás!$I141:$AM141,"B10")*10+COUNTIF(beosztás!$I141:$AM141,"B11")*11+COUNTIF(beosztás!$I141:$AM141,"B12")*12+COUNTIF(beosztás!$I141:$AM141,"BP")*0</f>
        <v>0</v>
      </c>
      <c r="O139" s="24">
        <f t="shared" si="576"/>
        <v>0</v>
      </c>
      <c r="P139" s="710">
        <f>IF(C139="",0,alapadatok!$AN$2)</f>
        <v>0</v>
      </c>
      <c r="Q139" s="19">
        <f t="shared" si="577"/>
        <v>0</v>
      </c>
      <c r="R139" s="741">
        <f t="shared" si="578"/>
        <v>0</v>
      </c>
      <c r="S139" s="40"/>
      <c r="T139" s="709">
        <f>COUNTIF(beosztás!$AN141:$BO141,"DE")*8</f>
        <v>0</v>
      </c>
      <c r="U139" s="710">
        <f>COUNTIF(beosztás!$AN141:$BO141,"DU")*8</f>
        <v>0</v>
      </c>
      <c r="V139" s="710">
        <f>COUNTIF(beosztás!$AN141:$BO141,"ÉJ")*8</f>
        <v>0</v>
      </c>
      <c r="W139" s="710">
        <f>COUNTIF(beosztás!$AN141:$BO141,"N")*12</f>
        <v>0</v>
      </c>
      <c r="X139" s="710">
        <f>COUNTIF(beosztás!$AN141:$BO141,"É")*12</f>
        <v>0</v>
      </c>
      <c r="Y139" s="710">
        <f>SUM(beosztás!$AN141:$BO141)</f>
        <v>0</v>
      </c>
      <c r="Z139" s="710">
        <f>(COUNTIF(beosztás!$AN141:$BO141,"SN")*12)+(COUNTIF(beosztás!$AN141:$BO141,"SDE")*8)+(COUNTIF(beosztás!$AN141:$BO141,"SDU")*8)+(COUNTIF(beosztás!$AN141:$BO141,"SÉ")*12)+(COUNTIF(beosztás!$AN141:$BO141,"SÉJ")*8)+(COUNTIF(beosztás!$AN141:$BO141,"S1")*1)+(COUNTIF(beosztás!$AN141:$BO141,"S2")*2)+(COUNTIF(beosztás!$AN141:$BO141,"S3")*3)+(COUNTIF(beosztás!$AN141:$BO141,"S4")*4)+(COUNTIF(beosztás!$AN141:$BO141,"S5")*5)+(COUNTIF(beosztás!$AN141:$BO141,"S6")*6)+(COUNTIF(beosztás!$AN141:$BO141,"S7")*7)+(COUNTIF(beosztás!$AN141:$BO141,"S8")*8)+(COUNTIF(beosztás!$AN141:$BO141,"S9")*9)+(COUNTIF(beosztás!$AN141:$BO141,"S10")*10)+(COUNTIF(beosztás!$AN141:$BO141,"S11")*11)+(COUNTIF(beosztás!$AN141:$BO141,"S12")*12)</f>
        <v>0</v>
      </c>
      <c r="AA139" s="710">
        <f>COUNTIF(beosztás!$AN141:$BO141,"FÜ")*8</f>
        <v>0</v>
      </c>
      <c r="AB139" s="710">
        <f>COUNTIF(beosztás!$AN141:$BO141,"BN")*12+COUNTIF(beosztás!$AN141:$BO141,"BÉ")*12+COUNTIF(beosztás!$AN141:$BO141,"BDE")*8+COUNTIF(beosztás!$AN141:$BO141,"BDU")*8+COUNTIF(beosztás!$AN141:$BO141,"BÉJ")*8+COUNTIF(beosztás!$AN141:$BO141,"B1")*1+COUNTIF(beosztás!$AN141:$BO141,"B2")*2+COUNTIF(beosztás!$AN141:$BO141,"B3")*3+COUNTIF(beosztás!$AN141:$BO141,"B5")*5+COUNTIF(beosztás!$AN141:$BO141,"B6")*6+COUNTIF(beosztás!$AN141:$BO141,"B7")*7+COUNTIF(beosztás!$AN141:$BO141,"B8")*8+COUNTIF(beosztás!$AN141:$BO141,"B9")*9+COUNTIF(beosztás!$AN141:$BO141,"B10")*10+COUNTIF(beosztás!$AN141:$BO141,"B11")*11+COUNTIF(beosztás!$AN141:$BO141,"B12")*12+COUNTIF(beosztás!$AN141:$BO141,"BP")*0</f>
        <v>0</v>
      </c>
      <c r="AC139" s="24">
        <f t="shared" si="579"/>
        <v>0</v>
      </c>
      <c r="AD139" s="710">
        <f>IF(C139="",0,alapadatok!$AN$3)</f>
        <v>0</v>
      </c>
      <c r="AE139" s="19">
        <f t="shared" si="421"/>
        <v>0</v>
      </c>
      <c r="AF139" s="741">
        <f t="shared" si="580"/>
        <v>0</v>
      </c>
      <c r="AG139" s="40"/>
      <c r="AH139" s="25">
        <f t="shared" si="581"/>
        <v>0</v>
      </c>
      <c r="AI139" s="24">
        <f t="shared" si="582"/>
        <v>0</v>
      </c>
      <c r="AJ139" s="24">
        <f t="shared" si="583"/>
        <v>0</v>
      </c>
      <c r="AK139" s="24">
        <f t="shared" si="584"/>
        <v>0</v>
      </c>
      <c r="AL139" s="24">
        <f t="shared" si="585"/>
        <v>0</v>
      </c>
      <c r="AM139" s="24">
        <f t="shared" si="586"/>
        <v>0</v>
      </c>
      <c r="AN139" s="24">
        <f t="shared" si="587"/>
        <v>0</v>
      </c>
      <c r="AO139" s="24">
        <f t="shared" si="588"/>
        <v>0</v>
      </c>
      <c r="AP139" s="24">
        <f t="shared" si="431"/>
        <v>0</v>
      </c>
      <c r="AQ139" s="24">
        <f t="shared" si="432"/>
        <v>0</v>
      </c>
      <c r="AR139" s="24">
        <f t="shared" si="433"/>
        <v>0</v>
      </c>
      <c r="AS139" s="19">
        <f t="shared" si="434"/>
        <v>0</v>
      </c>
      <c r="AT139" s="741">
        <f t="shared" si="589"/>
        <v>0</v>
      </c>
      <c r="AU139" s="41"/>
      <c r="AV139" s="709">
        <f>COUNTIF(beosztás!$BP141:$CT141,"DE")*8</f>
        <v>0</v>
      </c>
      <c r="AW139" s="710">
        <f>COUNTIF(beosztás!$BP141:$CT141,"DU")*8</f>
        <v>0</v>
      </c>
      <c r="AX139" s="710">
        <f>COUNTIF(beosztás!$BP141:$CT141,"ÉJ")*8</f>
        <v>0</v>
      </c>
      <c r="AY139" s="710">
        <f>COUNTIF(beosztás!$BP141:$CT141,"N")*12</f>
        <v>0</v>
      </c>
      <c r="AZ139" s="710">
        <f>COUNTIF(beosztás!$BP141:$CT141,"é")*12</f>
        <v>0</v>
      </c>
      <c r="BA139" s="710">
        <f>SUM(beosztás!$BP141:$CT141)</f>
        <v>0</v>
      </c>
      <c r="BB139" s="710">
        <f>COUNTIF(beosztás!$BP141:$CT141,"FÜ")*8</f>
        <v>0</v>
      </c>
      <c r="BC139" s="897">
        <f>(COUNTIF(beosztás!$BP141:$CT141,"SN")*12)+(COUNTIF(beosztás!$BP141:$CT141,"SDE")*8)+(COUNTIF(beosztás!$BP141:$CT141,"SDU")*8)+(COUNTIF(beosztás!$BP141:$CT141,"SÉ")*12)+(COUNTIF(beosztás!$BP141:$CT141,"SÉJ")*8)+(COUNTIF(beosztás!$BP141:$CT141,"S1")*1)+(COUNTIF(beosztás!$BP141:$CT141,"S2")*2)+(COUNTIF(beosztás!$BP141:$CT141,"S3")*3)+(COUNTIF(beosztás!$BP141:$CT141,"S4")*4)+(COUNTIF(beosztás!$BP141:$CT141,"S5")*5)+(COUNTIF(beosztás!$BP141:$CT141,"S6")*6)+(COUNTIF(beosztás!$BP141:$CT141,"S7")*7)+(COUNTIF(beosztás!$BP141:$CT141,"S8")*8)+(COUNTIF(beosztás!$BP141:$CT141,"S9")*9)+(COUNTIF(beosztás!$BP141:$CT141,"S10")*10)+(COUNTIF(beosztás!$BP141:$CT141,"S11")*11)+(COUNTIF(beosztás!$BP141:$CT141,"S12")*12)</f>
        <v>0</v>
      </c>
      <c r="BD139" s="710">
        <f>COUNTIF(beosztás!$BP141:$CT141,"BN")*12+COUNTIF(beosztás!$BP141:$CT141,"BÉ")*12+COUNTIF(beosztás!$BP141:$CT141,"BDE")*8+COUNTIF(beosztás!$BP141:$CT141,"BDU")*8+COUNTIF(beosztás!$BP141:$CT141,"BÉJ")*8+COUNTIF(beosztás!$BP141:$CT141,"B1")*1+COUNTIF(beosztás!$BP141:$CT141,"B2")*2+COUNTIF(beosztás!$BP141:$CT141,"B3")*3+COUNTIF(beosztás!$BP141:$CT141,"B5")*5+COUNTIF(beosztás!$BP141:$CT141,"B6")*6+COUNTIF(beosztás!$BP141:$CT141,"B7")*7+COUNTIF(beosztás!$BP141:$CT141,"B8")*8+COUNTIF(beosztás!$BP141:$CT141,"B9")*9+COUNTIF(beosztás!$BP141:$CT141,"B10")*10+COUNTIF(beosztás!$BP141:$CT141,"B11")*11+COUNTIF(beosztás!$BP141:$CT141,"B12")*12+COUNTIF(beosztás!$BP141:$CT141,"BP")*0</f>
        <v>0</v>
      </c>
      <c r="BE139" s="24">
        <f t="shared" si="590"/>
        <v>0</v>
      </c>
      <c r="BF139" s="710">
        <f>IF(C139="",0,alapadatok!$AN$4)</f>
        <v>0</v>
      </c>
      <c r="BG139" s="19">
        <f t="shared" si="591"/>
        <v>0</v>
      </c>
      <c r="BH139" s="741">
        <f t="shared" si="592"/>
        <v>0</v>
      </c>
      <c r="BI139" s="40"/>
      <c r="BJ139" s="709">
        <f>COUNTIF(beosztás!$CU141:$DX141,"DE")*8</f>
        <v>0</v>
      </c>
      <c r="BK139" s="710">
        <f>COUNTIF(beosztás!$CU141:$DX141,"DU")*8</f>
        <v>0</v>
      </c>
      <c r="BL139" s="710">
        <f>COUNTIF(beosztás!$CU141:$DX141,"ÉJ")*8</f>
        <v>0</v>
      </c>
      <c r="BM139" s="710">
        <f>COUNTIF(beosztás!$CU141:$DX141,"N")*12</f>
        <v>0</v>
      </c>
      <c r="BN139" s="710">
        <f>COUNTIF(beosztás!$CU141:$DX141,"É")*12</f>
        <v>0</v>
      </c>
      <c r="BO139" s="710">
        <f>SUM(beosztás!$CU141:$DX141)</f>
        <v>0</v>
      </c>
      <c r="BP139" s="897">
        <f>(COUNTIF(beosztás!$CU141:$DX141,"SN")*12)+(COUNTIF(beosztás!$CU141:$DX141,"SDE")*8)+(COUNTIF(beosztás!$CU141:$DX141,"SDU")*8)+(COUNTIF(beosztás!$CU141:$DX141,"SÉ")*12)+(COUNTIF(beosztás!$CU141:$DX141,"SÉJ")*8)+(COUNTIF(beosztás!$CU141:$DX141,"S1")*1)+(COUNTIF(beosztás!$CU141:$DX141,"S2")*2)+(COUNTIF(beosztás!$CU141:$DX141,"S3")*3)+(COUNTIF(beosztás!$CU141:$DX141,"S4")*4)+(COUNTIF(beosztás!$CU141:$DX141,"S5")*5)+(COUNTIF(beosztás!$CU141:$DX141,"S6")*6)+(COUNTIF(beosztás!$CU141:$DX141,"S7")*7)+(COUNTIF(beosztás!$CU141:$DX141,"S8")*8)+(COUNTIF(beosztás!$CU141:$DX141,"S9")*9)+(COUNTIF(beosztás!$CU141:$DX141,"S10")*10)+(COUNTIF(beosztás!$CU141:$DX141,"S11")*11)+(COUNTIF(beosztás!$CU141:$DX141,"S12")*12)</f>
        <v>0</v>
      </c>
      <c r="BQ139" s="710">
        <f>COUNTIF(beosztás!$CU141:$DX141,"FÜ")*8</f>
        <v>0</v>
      </c>
      <c r="BR139" s="710">
        <f>COUNTIF(beosztás!$CU141:$DX141,"BN")*12+COUNTIF(beosztás!$CU141:$DX141,"BÉ")*12+COUNTIF(beosztás!$CU141:$DX141,"BDE")*8+COUNTIF(beosztás!$CU141:$DX141,"BDU")*8+COUNTIF(beosztás!$CU141:$DX141,"BÉJ")*8+COUNTIF(beosztás!$CU141:$DX141,"B1")*1+COUNTIF(beosztás!$CU141:$DX141,"B2")*2+COUNTIF(beosztás!$CU141:$DX141,"B3")*3+COUNTIF(beosztás!$CU141:$DX141,"B5")*5+COUNTIF(beosztás!$CU141:$DX141,"B6")*6+COUNTIF(beosztás!$CU141:$DX141,"B7")*7+COUNTIF(beosztás!$CU141:$DX141,"B8")*8+COUNTIF(beosztás!$CU141:$DX141,"B9")*9+COUNTIF(beosztás!$CU141:$DX141,"B10")*10+COUNTIF(beosztás!$CU141:$DX141,"B11")*11+COUNTIF(beosztás!$CU141:$DX141,"B12")*12+COUNTIF(beosztás!$CU141:$DX141,"BP")*0</f>
        <v>0</v>
      </c>
      <c r="BS139" s="24">
        <f t="shared" si="593"/>
        <v>0</v>
      </c>
      <c r="BT139" s="710">
        <f>IF(C139="",0,alapadatok!$AN$5)</f>
        <v>0</v>
      </c>
      <c r="BU139" s="19">
        <f t="shared" si="594"/>
        <v>0</v>
      </c>
      <c r="BV139" s="741">
        <f t="shared" si="595"/>
        <v>0</v>
      </c>
      <c r="BW139" s="40"/>
      <c r="BX139" s="25">
        <f t="shared" si="596"/>
        <v>0</v>
      </c>
      <c r="BY139" s="24">
        <f t="shared" si="597"/>
        <v>0</v>
      </c>
      <c r="BZ139" s="24">
        <f t="shared" si="598"/>
        <v>0</v>
      </c>
      <c r="CA139" s="24">
        <f t="shared" si="599"/>
        <v>0</v>
      </c>
      <c r="CB139" s="24">
        <f t="shared" si="600"/>
        <v>0</v>
      </c>
      <c r="CC139" s="24">
        <f t="shared" si="601"/>
        <v>0</v>
      </c>
      <c r="CD139" s="24">
        <f t="shared" si="602"/>
        <v>0</v>
      </c>
      <c r="CE139" s="24">
        <f t="shared" si="603"/>
        <v>0</v>
      </c>
      <c r="CF139" s="24">
        <f t="shared" si="604"/>
        <v>0</v>
      </c>
      <c r="CG139" s="24">
        <f t="shared" si="605"/>
        <v>0</v>
      </c>
      <c r="CH139" s="24">
        <f t="shared" si="606"/>
        <v>0</v>
      </c>
      <c r="CI139" s="19">
        <f t="shared" si="607"/>
        <v>0</v>
      </c>
      <c r="CJ139" s="741">
        <f t="shared" si="608"/>
        <v>0</v>
      </c>
      <c r="CK139" s="41"/>
      <c r="CL139" s="709">
        <f>COUNTIF(beosztás!$DY141:$FC141,"DE")*8</f>
        <v>0</v>
      </c>
      <c r="CM139" s="710">
        <f>COUNTIF(beosztás!$DY141:$FC141,"DU")*8</f>
        <v>0</v>
      </c>
      <c r="CN139" s="710">
        <f>COUNTIF(beosztás!$DY141:$FC141,"ÉJ")*8</f>
        <v>0</v>
      </c>
      <c r="CO139" s="710">
        <f>COUNTIF(beosztás!$DY141:$FC141,"N")*12</f>
        <v>0</v>
      </c>
      <c r="CP139" s="710">
        <f>COUNTIF(beosztás!$DY141:$FC141,"é")*12</f>
        <v>0</v>
      </c>
      <c r="CQ139" s="710">
        <f>SUM(beosztás!$DY141:$FC141)</f>
        <v>0</v>
      </c>
      <c r="CR139" s="710">
        <f>COUNTIF(beosztás!$DY141:$FC141,"FÜ")*8</f>
        <v>0</v>
      </c>
      <c r="CS139" s="897">
        <f>(COUNTIF(beosztás!$DY141:$FC141,"SN")*12)+(COUNTIF(beosztás!$DY141:$FC141,"SDE")*8)+(COUNTIF(beosztás!$DY141:$FC141,"SDU")*8)+(COUNTIF(beosztás!$DY141:$FC141,"SÉ")*12)+(COUNTIF(beosztás!$DY141:$FC141,"SÉJ")*8)+(COUNTIF(beosztás!$DY141:$FC141,"S1")*1)+(COUNTIF(beosztás!$DY141:$FC141,"S2")*2)+(COUNTIF(beosztás!$DY141:$FC141,"S3")*3)+(COUNTIF(beosztás!$DY141:$FC141,"S4")*4)+(COUNTIF(beosztás!$DY141:$FC141,"S5")*5)+(COUNTIF(beosztás!$DY141:$FC141,"S6")*6)+(COUNTIF(beosztás!$DY141:$FC141,"S7")*7)+(COUNTIF(beosztás!$DY141:$FC141,"S8")*8)+(COUNTIF(beosztás!$DY141:$FC141,"S9")*9)+(COUNTIF(beosztás!$DY141:$FC141,"S10")*10)+(COUNTIF(beosztás!$DY141:$FC141,"S11")*11)+(COUNTIF(beosztás!$DY141:$FC141,"S12")*12)</f>
        <v>0</v>
      </c>
      <c r="CT139" s="710">
        <f>COUNTIF(beosztás!$DY141:$FC141,"BN")*12+COUNTIF(beosztás!$DY141:$FC141,"BÉ")*12+COUNTIF(beosztás!$DY141:$FC141,"BDE")*8+COUNTIF(beosztás!$DY141:$FC141,"BDU")*8+COUNTIF(beosztás!$DY141:$FC141,"BÉJ")*8+COUNTIF(beosztás!$DY141:$FC141,"B1")*1+COUNTIF(beosztás!$DY141:$FC141,"B2")*2+COUNTIF(beosztás!$DY141:$FC141,"B3")*3+COUNTIF(beosztás!$DY141:$FC141,"B5")*5+COUNTIF(beosztás!$DY141:$FC141,"B6")*6+COUNTIF(beosztás!$DY141:$FC141,"B7")*7+COUNTIF(beosztás!$DY141:$FC141,"B8")*8+COUNTIF(beosztás!$DY141:$FC141,"B9")*9+COUNTIF(beosztás!$DY141:$FC141,"B10")*10+COUNTIF(beosztás!$DY141:$FC141,"B11")*11+COUNTIF(beosztás!$DY141:$FC141,"B12")*12+COUNTIF(beosztás!$DY141:$FC141,"BP")*0</f>
        <v>0</v>
      </c>
      <c r="CU139" s="24">
        <f t="shared" si="609"/>
        <v>0</v>
      </c>
      <c r="CV139" s="710">
        <f>IF(C139="",0,alapadatok!$AN$6)</f>
        <v>0</v>
      </c>
      <c r="CW139" s="19">
        <f t="shared" si="610"/>
        <v>0</v>
      </c>
      <c r="CX139" s="907">
        <f t="shared" si="611"/>
        <v>0</v>
      </c>
      <c r="CY139" s="40"/>
      <c r="CZ139" s="709">
        <f>COUNTIF(beosztás!$FD141:$GG141,"DE")*8</f>
        <v>0</v>
      </c>
      <c r="DA139" s="710">
        <f>COUNTIF(beosztás!$FD141:$GG141,"DU")*8</f>
        <v>0</v>
      </c>
      <c r="DB139" s="710">
        <f>COUNTIF(beosztás!$FD141:$GG141,"ÉJ")*8</f>
        <v>0</v>
      </c>
      <c r="DC139" s="710">
        <f>COUNTIF(beosztás!$FD141:$GG141,"N")*12</f>
        <v>0</v>
      </c>
      <c r="DD139" s="710">
        <f>COUNTIF(beosztás!$FD141:$GG141,"É")*12</f>
        <v>0</v>
      </c>
      <c r="DE139" s="710">
        <f>SUM(beosztás!$FD141:$GG141)</f>
        <v>0</v>
      </c>
      <c r="DF139" s="897">
        <f>(COUNTIF(beosztás!$FD141:$GG141,"SN")*12)+(COUNTIF(beosztás!$FD141:$GG141,"SDE")*8)+(COUNTIF(beosztás!$FD141:$GG141,"SDU")*8)+(COUNTIF(beosztás!$FD141:$GG141,"SÉ")*12)+(COUNTIF(beosztás!$FD141:$GG141,"SÉJ")*8)+(COUNTIF(beosztás!$FD141:$GG141,"S1")*1)+(COUNTIF(beosztás!$FD141:$GG141,"S2")*2)+(COUNTIF(beosztás!$FD141:$GG141,"S3")*3)+(COUNTIF(beosztás!$FD141:$GG141,"S4")*4)+(COUNTIF(beosztás!$FD141:$GG141,"S5")*5)+(COUNTIF(beosztás!$FD141:$GG141,"S6")*6)+(COUNTIF(beosztás!$FD141:$GG141,"S7")*7)+(COUNTIF(beosztás!$FD141:$GG141,"S8")*8)+(COUNTIF(beosztás!$FD141:$GG141,"S9")*9)+(COUNTIF(beosztás!$FD141:$GG141,"S10")*10)+(COUNTIF(beosztás!$FD141:$GG141,"S11")*11)+(COUNTIF(beosztás!$FD141:$GG141,"S12")*12)</f>
        <v>0</v>
      </c>
      <c r="DG139" s="710">
        <f>COUNTIF(beosztás!$FD141:$GG141,"FÜ")*8</f>
        <v>0</v>
      </c>
      <c r="DH139" s="710">
        <f>COUNTIF(beosztás!$FD141:$GG141,"BN")*12+COUNTIF(beosztás!$FD141:$GG141,"BÉ")*12+COUNTIF(beosztás!$FD141:$GG141,"BDE")*8+COUNTIF(beosztás!$FD141:$GG141,"BDU")*8+COUNTIF(beosztás!$FD141:$GG141,"BÉJ")*8+COUNTIF(beosztás!$FD141:$GG141,"B1")*1+COUNTIF(beosztás!$FD141:$GG141,"B2")*2+COUNTIF(beosztás!$FD141:$GG141,"B3")*3+COUNTIF(beosztás!$FD141:$GG141,"B5")*5+COUNTIF(beosztás!$FD141:$GG141,"B6")*6+COUNTIF(beosztás!$FD141:$GG141,"B7")*7+COUNTIF(beosztás!$FD141:$GG141,"B8")*8+COUNTIF(beosztás!$FD141:$GG141,"B9")*9+COUNTIF(beosztás!$FD141:$GG141,"B10")*10+COUNTIF(beosztás!$FD141:$GG141,"B11")*11+COUNTIF(beosztás!$FD141:$GG141,"B12")*12+COUNTIF(beosztás!$FD141:$GG141,"BP")*0</f>
        <v>0</v>
      </c>
      <c r="DI139" s="24">
        <f t="shared" si="612"/>
        <v>0</v>
      </c>
      <c r="DJ139" s="710">
        <f>IF(C139="",0,alapadatok!$AN$7)</f>
        <v>0</v>
      </c>
      <c r="DK139" s="19">
        <f t="shared" si="613"/>
        <v>0</v>
      </c>
      <c r="DL139" s="741">
        <f t="shared" si="614"/>
        <v>0</v>
      </c>
      <c r="DM139" s="40"/>
      <c r="DN139" s="25">
        <f t="shared" si="615"/>
        <v>0</v>
      </c>
      <c r="DO139" s="24">
        <f t="shared" si="616"/>
        <v>0</v>
      </c>
      <c r="DP139" s="24">
        <f t="shared" si="617"/>
        <v>0</v>
      </c>
      <c r="DQ139" s="24">
        <f t="shared" si="618"/>
        <v>0</v>
      </c>
      <c r="DR139" s="24">
        <f t="shared" si="619"/>
        <v>0</v>
      </c>
      <c r="DS139" s="24">
        <f t="shared" si="620"/>
        <v>0</v>
      </c>
      <c r="DT139" s="24">
        <f t="shared" si="621"/>
        <v>0</v>
      </c>
      <c r="DU139" s="24">
        <f t="shared" si="622"/>
        <v>0</v>
      </c>
      <c r="DV139" s="24">
        <f t="shared" si="623"/>
        <v>0</v>
      </c>
      <c r="DW139" s="24">
        <f t="shared" si="624"/>
        <v>0</v>
      </c>
      <c r="DX139" s="24">
        <f t="shared" si="625"/>
        <v>0</v>
      </c>
      <c r="DY139" s="19">
        <f t="shared" si="626"/>
        <v>0</v>
      </c>
      <c r="DZ139" s="907">
        <f t="shared" si="627"/>
        <v>0</v>
      </c>
      <c r="EA139" s="41"/>
      <c r="EB139" s="709">
        <f>COUNTIF(beosztás!$GH141:$HL141,"DE")*8</f>
        <v>0</v>
      </c>
      <c r="EC139" s="710">
        <f>COUNTIF(beosztás!$GH141:$HL141,"DU")*8</f>
        <v>0</v>
      </c>
      <c r="ED139" s="710">
        <f>COUNTIF(beosztás!$GH141:$HL141,"ÉJ")*8</f>
        <v>0</v>
      </c>
      <c r="EE139" s="710">
        <f>COUNTIF(beosztás!$GH141:$HL141,"N")*12</f>
        <v>0</v>
      </c>
      <c r="EF139" s="710">
        <f>COUNTIF(beosztás!$GH141:$HL141,"é")*12</f>
        <v>0</v>
      </c>
      <c r="EG139" s="710">
        <f>SUM(beosztás!$GH141:$HL141)</f>
        <v>0</v>
      </c>
      <c r="EH139" s="710">
        <f>COUNTIF(beosztás!$GH141:$HL141,"FÜ")*8</f>
        <v>0</v>
      </c>
      <c r="EI139" s="897">
        <f>(COUNTIF(beosztás!$GH141:$HL141,"SN")*12)+(COUNTIF(beosztás!$GH141:$HL141,"SDE")*8)+(COUNTIF(beosztás!$GH141:$HL141,"SDU")*8)+(COUNTIF(beosztás!$GH141:$HL141,"SÉ")*12)+(COUNTIF(beosztás!$GH141:$HL141,"SÉJ")*8)+(COUNTIF(beosztás!$GH141:$HL141,"S1")*1)+(COUNTIF(beosztás!$GH141:$HL141,"S2")*2)+(COUNTIF(beosztás!$GH141:$HL141,"S3")*3)+(COUNTIF(beosztás!$GH141:$HL141,"S4")*4)+(COUNTIF(beosztás!$GH141:$HL141,"S5")*5)+(COUNTIF(beosztás!$GH141:$HL141,"S6")*6)+(COUNTIF(beosztás!$GH141:$HL141,"S7")*7)+(COUNTIF(beosztás!$GH141:$HL141,"S8")*8)+(COUNTIF(beosztás!$GH141:$HL141,"S9")*9)+(COUNTIF(beosztás!$GH141:$HL141,"S10")*10)+(COUNTIF(beosztás!$GH141:$HL141,"S11")*11)+(COUNTIF(beosztás!$GH141:$HL141,"S12")*12)</f>
        <v>0</v>
      </c>
      <c r="EJ139" s="710">
        <f>COUNTIF(beosztás!$GH141:$HL141,"BN")*12+COUNTIF(beosztás!$GH141:$HL141,"BÉ")*12+COUNTIF(beosztás!$GH141:$HL141,"BDE")*8+COUNTIF(beosztás!$GH141:$HL141,"BDU")*8+COUNTIF(beosztás!$GH141:$HL141,"BÉJ")*8+COUNTIF(beosztás!$GH141:$HL141,"B1")*1+COUNTIF(beosztás!$GH141:$HL141,"B2")*2+COUNTIF(beosztás!$GH141:$HL141,"B3")*3+COUNTIF(beosztás!$GH141:$HL141,"B5")*5+COUNTIF(beosztás!$GH141:$HL141,"B6")*6+COUNTIF(beosztás!$GH141:$HL141,"B7")*7+COUNTIF(beosztás!$GH141:$HL141,"B8")*8+COUNTIF(beosztás!$GH141:$HL141,"B9")*9+COUNTIF(beosztás!$GH141:$HL141,"B10")*10+COUNTIF(beosztás!$GH141:$HL141,"B11")*11+COUNTIF(beosztás!$GH141:$HL141,"B12")*12+COUNTIF(beosztás!$GH141:$HL141,"BP")*0</f>
        <v>0</v>
      </c>
      <c r="EK139" s="24">
        <f t="shared" si="628"/>
        <v>0</v>
      </c>
      <c r="EL139" s="710">
        <f>IF(C139="",0,alapadatok!$AN$8)</f>
        <v>0</v>
      </c>
      <c r="EM139" s="19">
        <f t="shared" si="629"/>
        <v>0</v>
      </c>
      <c r="EN139" s="907">
        <f t="shared" si="630"/>
        <v>0</v>
      </c>
      <c r="EO139" s="40"/>
      <c r="EP139" s="709">
        <f>COUNTIF(beosztás!$HM141:$IQ141,"DE")*8</f>
        <v>0</v>
      </c>
      <c r="EQ139" s="710">
        <f>COUNTIF(beosztás!$HM141:$IQ141,"DU")*8</f>
        <v>0</v>
      </c>
      <c r="ER139" s="710">
        <f>COUNTIF(beosztás!$HM141:$IQ141,"ÉJ")*8</f>
        <v>0</v>
      </c>
      <c r="ES139" s="710">
        <f>COUNTIF(beosztás!$HM141:$IQ141,"N")*12</f>
        <v>0</v>
      </c>
      <c r="ET139" s="710">
        <f>COUNTIF(beosztás!$HM141:$IQ141,"É")*12</f>
        <v>0</v>
      </c>
      <c r="EU139" s="710">
        <f>SUM(beosztás!$HM141:$IQ141)</f>
        <v>0</v>
      </c>
      <c r="EV139" s="897">
        <f>(COUNTIF(beosztás!$HM141:$IQ141,"SN")*12)+(COUNTIF(beosztás!$HM141:$IQ141,"SDE")*8)+(COUNTIF(beosztás!$HM141:$IQ141,"SDU")*8)+(COUNTIF(beosztás!$HM141:$IQ141,"SÉ")*12)+(COUNTIF(beosztás!$HM141:$IQ141,"SÉJ")*8)+(COUNTIF(beosztás!$HM141:$IQ141,"S1")*1)+(COUNTIF(beosztás!$HM141:$IQ141,"S2")*2)+(COUNTIF(beosztás!$HM141:$IQ141,"S3")*3)+(COUNTIF(beosztás!$HM141:$IQ141,"S4")*4)+(COUNTIF(beosztás!$HM141:$IQ141,"S5")*5)+(COUNTIF(beosztás!$HM141:$IQ141,"S6")*6)+(COUNTIF(beosztás!$HM141:$IQ141,"S7")*7)+(COUNTIF(beosztás!$HM141:$IQ141,"S8")*8)+(COUNTIF(beosztás!$HM141:$IQ141,"S9")*9)+(COUNTIF(beosztás!$HM141:$IQ141,"S10")*10)+(COUNTIF(beosztás!$HM141:$IQ141,"S11")*11)+(COUNTIF(beosztás!$HM141:$IQ141,"S12")*12)</f>
        <v>0</v>
      </c>
      <c r="EW139" s="710">
        <f>COUNTIF(beosztás!$HM141:$IQ141,"FÜ")*8</f>
        <v>0</v>
      </c>
      <c r="EX139" s="710">
        <f>COUNTIF(beosztás!$HM141:$IQ141,"BN")*12+COUNTIF(beosztás!$HM141:$IQ141,"BÉ")*12+COUNTIF(beosztás!$HM141:$IQ141,"BDE")*8+COUNTIF(beosztás!$HM141:$IQ141,"BDU")*8+COUNTIF(beosztás!$HM141:$IQ141,"BÉJ")*8+COUNTIF(beosztás!$HM141:$IQ141,"B1")*1+COUNTIF(beosztás!$HM141:$IQ141,"B2")*2+COUNTIF(beosztás!$HM141:$IQ141,"B3")*3+COUNTIF(beosztás!$HM141:$IQ141,"B5")*5+COUNTIF(beosztás!$HM141:$IQ141,"B6")*6+COUNTIF(beosztás!$HM141:$IQ141,"B7")*7+COUNTIF(beosztás!$HM141:$IQ141,"B8")*8+COUNTIF(beosztás!$HM141:$IQ141,"B9")*9+COUNTIF(beosztás!$HM141:$IQ141,"B10")*10+COUNTIF(beosztás!$HM141:$IQ141,"B11")*11+COUNTIF(beosztás!$HM141:$IQ141,"B12")*12+COUNTIF(beosztás!$HM141:$IQ141,"BP")*0</f>
        <v>0</v>
      </c>
      <c r="EY139" s="24">
        <f t="shared" si="631"/>
        <v>0</v>
      </c>
      <c r="EZ139" s="710">
        <f>IF(C139="",0,alapadatok!$AN$9)</f>
        <v>0</v>
      </c>
      <c r="FA139" s="19">
        <f t="shared" si="632"/>
        <v>0</v>
      </c>
      <c r="FB139" s="907">
        <f t="shared" si="633"/>
        <v>0</v>
      </c>
      <c r="FC139" s="40"/>
      <c r="FD139" s="25">
        <f t="shared" si="634"/>
        <v>0</v>
      </c>
      <c r="FE139" s="24">
        <f t="shared" si="635"/>
        <v>0</v>
      </c>
      <c r="FF139" s="24">
        <f t="shared" si="636"/>
        <v>0</v>
      </c>
      <c r="FG139" s="24">
        <f t="shared" si="637"/>
        <v>0</v>
      </c>
      <c r="FH139" s="24">
        <f t="shared" si="638"/>
        <v>0</v>
      </c>
      <c r="FI139" s="24">
        <f t="shared" si="639"/>
        <v>0</v>
      </c>
      <c r="FJ139" s="24">
        <f t="shared" si="640"/>
        <v>0</v>
      </c>
      <c r="FK139" s="24">
        <f t="shared" si="641"/>
        <v>0</v>
      </c>
      <c r="FL139" s="24">
        <f t="shared" si="642"/>
        <v>0</v>
      </c>
      <c r="FM139" s="24">
        <f t="shared" si="643"/>
        <v>0</v>
      </c>
      <c r="FN139" s="24">
        <f t="shared" si="644"/>
        <v>0</v>
      </c>
      <c r="FO139" s="19">
        <f t="shared" si="645"/>
        <v>0</v>
      </c>
      <c r="FP139" s="907">
        <f t="shared" si="646"/>
        <v>0</v>
      </c>
      <c r="FQ139" s="41"/>
      <c r="FR139" s="709">
        <f>COUNTIF(beosztás!$IR141:$JU141,"DE")*8</f>
        <v>0</v>
      </c>
      <c r="FS139" s="710">
        <f>COUNTIF(beosztás!$IR141:$JU141,"DU")*8</f>
        <v>0</v>
      </c>
      <c r="FT139" s="710">
        <f>COUNTIF(beosztás!$IR141:$JU141,"ÉJ")*8</f>
        <v>0</v>
      </c>
      <c r="FU139" s="710">
        <f>COUNTIF(beosztás!$IR141:$JU141,"N")*12</f>
        <v>0</v>
      </c>
      <c r="FV139" s="710">
        <f>COUNTIF(beosztás!$IR141:$JU141,"é")*12</f>
        <v>0</v>
      </c>
      <c r="FW139" s="710">
        <f>SUM(beosztás!$IR141:$JU141)</f>
        <v>0</v>
      </c>
      <c r="FX139" s="710">
        <f>COUNTIF(beosztás!$IR141:$JU141,"FÜ")*8</f>
        <v>0</v>
      </c>
      <c r="FY139" s="897">
        <f>(COUNTIF(beosztás!$IR141:$JU141,"SN")*12)+(COUNTIF(beosztás!$IR141:$JU141,"SDE")*8)+(COUNTIF(beosztás!$IR141:$JU141,"SDU")*8)+(COUNTIF(beosztás!$IR141:$JU141,"SÉ")*12)+(COUNTIF(beosztás!$IR141:$JU141,"SÉJ")*8)+(COUNTIF(beosztás!$IR141:$JU141,"S1")*1)+(COUNTIF(beosztás!$IR141:$JU141,"S2")*2)+(COUNTIF(beosztás!$IR141:$JU141,"S3")*3)+(COUNTIF(beosztás!$IR141:$JU141,"S4")*4)+(COUNTIF(beosztás!$IR141:$JU141,"S5")*5)+(COUNTIF(beosztás!$IR141:$JU141,"S6")*6)+(COUNTIF(beosztás!$IR141:$JU141,"S7")*7)+(COUNTIF(beosztás!$IR141:$JU141,"S8")*8)+(COUNTIF(beosztás!$IR141:$JU141,"S9")*9)+(COUNTIF(beosztás!$IR141:$JU141,"S10")*10)+(COUNTIF(beosztás!$IR141:$JU141,"S11")*11)+(COUNTIF(beosztás!$IR141:$JU141,"S12")*12)</f>
        <v>0</v>
      </c>
      <c r="FZ139" s="710">
        <f>COUNTIF(beosztás!$IR141:$JU141,"BN")*12+COUNTIF(beosztás!$IR141:$JU141,"BÉ")*12+COUNTIF(beosztás!$IR141:$JU141,"BDE")*8+COUNTIF(beosztás!$IR141:$JU141,"BDU")*8+COUNTIF(beosztás!$IR141:$JU141,"BÉJ")*8+COUNTIF(beosztás!$IR141:$JU141,"B1")*1+COUNTIF(beosztás!$IR141:$JU141,"B2")*2+COUNTIF(beosztás!$IR141:$JU141,"B3")*3+COUNTIF(beosztás!$IR141:$JU141,"B5")*5+COUNTIF(beosztás!$IR141:$JU141,"B6")*6+COUNTIF(beosztás!$IR141:$JU141,"B7")*7+COUNTIF(beosztás!$IR141:$JU141,"B8")*8+COUNTIF(beosztás!$IR141:$JU141,"B9")*9+COUNTIF(beosztás!$IR141:$JU141,"B10")*10+COUNTIF(beosztás!$IR141:$JU141,"B11")*11+COUNTIF(beosztás!$IR141:$JU141,"B12")*12+COUNTIF(beosztás!$IR141:$JU141,"BP")*0</f>
        <v>0</v>
      </c>
      <c r="GA139" s="24">
        <f t="shared" si="647"/>
        <v>0</v>
      </c>
      <c r="GB139" s="710">
        <f>IF(C139="",0,alapadatok!$AN$10)</f>
        <v>0</v>
      </c>
      <c r="GC139" s="19">
        <f t="shared" si="648"/>
        <v>0</v>
      </c>
      <c r="GD139" s="907">
        <f t="shared" si="649"/>
        <v>0</v>
      </c>
      <c r="GE139" s="42"/>
      <c r="GF139" s="709">
        <f>COUNTIF(beosztás!$JV141:$KZ141,"DE")*8</f>
        <v>0</v>
      </c>
      <c r="GG139" s="710">
        <f>COUNTIF(beosztás!$JV141:$KZ141,"DU")*8</f>
        <v>0</v>
      </c>
      <c r="GH139" s="710">
        <f>COUNTIF(beosztás!$JV141:$KZ141,"ÉJ")*8</f>
        <v>0</v>
      </c>
      <c r="GI139" s="710">
        <f>COUNTIF(beosztás!$JV141:$KZ141,"N")*12</f>
        <v>0</v>
      </c>
      <c r="GJ139" s="710">
        <f>COUNTIF(beosztás!$JV141:$KZ141,"É")*12</f>
        <v>0</v>
      </c>
      <c r="GK139" s="710">
        <f>SUM(beosztás!$JV141:$KZ141)</f>
        <v>0</v>
      </c>
      <c r="GL139" s="897">
        <f>(COUNTIF(beosztás!$JV141:$KZ141,"SN")*12)+(COUNTIF(beosztás!$JV141:$KZ141,"SDE")*8)+(COUNTIF(beosztás!$JV141:$KZ141,"SDU")*8)+(COUNTIF(beosztás!$JV141:$KZ141,"SÉ")*12)+(COUNTIF(beosztás!$JV141:$KZ141,"SÉJ")*8)+(COUNTIF(beosztás!$JV141:$KZ141,"S1")*1)+(COUNTIF(beosztás!$JV141:$KZ141,"S2")*2)+(COUNTIF(beosztás!$JV141:$KZ141,"S3")*3)+(COUNTIF(beosztás!$JV141:$KZ141,"S4")*4)+(COUNTIF(beosztás!$JV141:$KZ141,"S5")*5)+(COUNTIF(beosztás!$JV141:$KZ141,"S6")*6)+(COUNTIF(beosztás!$JV141:$KZ141,"S7")*7)+(COUNTIF(beosztás!$JV141:$KZ141,"S8")*8)+(COUNTIF(beosztás!$JV141:$KZ141,"S9")*9)+(COUNTIF(beosztás!$JV141:$KZ141,"S10")*10)+(COUNTIF(beosztás!$JV141:$KZ141,"S11")*11)+(COUNTIF(beosztás!$JV141:$KZ141,"S12")*12)</f>
        <v>0</v>
      </c>
      <c r="GM139" s="710">
        <f>COUNTIF(beosztás!$JV141:$KZ141,"FÜ")*8</f>
        <v>0</v>
      </c>
      <c r="GN139" s="710">
        <f>COUNTIF(beosztás!$JV141:$KZ141,"BN")*12+COUNTIF(beosztás!$JV141:$KZ141,"BÉ")*12+COUNTIF(beosztás!$JV141:$KZ141,"BDE")*8+COUNTIF(beosztás!$JV141:$KZ141,"BDU")*8+COUNTIF(beosztás!$JV141:$KZ141,"BÉJ")*8+COUNTIF(beosztás!$JV141:$KZ141,"B1")*1+COUNTIF(beosztás!$JV141:$KZ141,"B2")*2+COUNTIF(beosztás!$JV141:$KZ141,"B3")*3+COUNTIF(beosztás!$JV141:$KZ141,"B5")*5+COUNTIF(beosztás!$JV141:$KZ141,"B6")*6+COUNTIF(beosztás!$JV141:$KZ141,"B7")*7+COUNTIF(beosztás!$JV141:$KZ141,"B8")*8+COUNTIF(beosztás!$JV141:$KZ141,"B9")*9+COUNTIF(beosztás!$JV141:$KZ141,"B10")*10+COUNTIF(beosztás!$JV141:$KZ141,"B11")*11+COUNTIF(beosztás!$JV141:$KZ141,"B12")*12+COUNTIF(beosztás!$JV141:$KZ141,"BP")*0</f>
        <v>0</v>
      </c>
      <c r="GO139" s="24">
        <f t="shared" si="650"/>
        <v>0</v>
      </c>
      <c r="GP139" s="710">
        <f>IF(C139="",0,alapadatok!$AN$11)</f>
        <v>0</v>
      </c>
      <c r="GQ139" s="19">
        <f t="shared" si="651"/>
        <v>0</v>
      </c>
      <c r="GR139" s="907">
        <f t="shared" si="652"/>
        <v>0</v>
      </c>
      <c r="GS139" s="42"/>
      <c r="GT139" s="25">
        <f t="shared" si="653"/>
        <v>0</v>
      </c>
      <c r="GU139" s="24">
        <f t="shared" si="654"/>
        <v>0</v>
      </c>
      <c r="GV139" s="24">
        <f t="shared" si="655"/>
        <v>0</v>
      </c>
      <c r="GW139" s="24">
        <f t="shared" si="656"/>
        <v>0</v>
      </c>
      <c r="GX139" s="24">
        <f t="shared" si="657"/>
        <v>0</v>
      </c>
      <c r="GY139" s="24">
        <f t="shared" si="658"/>
        <v>0</v>
      </c>
      <c r="GZ139" s="24">
        <f t="shared" si="659"/>
        <v>0</v>
      </c>
      <c r="HA139" s="24">
        <f t="shared" si="660"/>
        <v>0</v>
      </c>
      <c r="HB139" s="24">
        <f t="shared" si="661"/>
        <v>0</v>
      </c>
      <c r="HC139" s="24">
        <f t="shared" si="662"/>
        <v>0</v>
      </c>
      <c r="HD139" s="24">
        <f t="shared" si="663"/>
        <v>0</v>
      </c>
      <c r="HE139" s="19">
        <f t="shared" si="664"/>
        <v>0</v>
      </c>
      <c r="HF139" s="907">
        <f t="shared" si="665"/>
        <v>0</v>
      </c>
      <c r="HG139" s="41"/>
      <c r="HH139" s="709">
        <f>COUNTIF(beosztás!$LA141:$MD141,"DE")*8</f>
        <v>0</v>
      </c>
      <c r="HI139" s="710">
        <f>COUNTIF(beosztás!$LA141:$MD141,"DU")*8</f>
        <v>0</v>
      </c>
      <c r="HJ139" s="710">
        <f>COUNTIF(beosztás!$LA141:$MD141,"ÉJ")*8</f>
        <v>0</v>
      </c>
      <c r="HK139" s="710">
        <f>COUNTIF(beosztás!$LA141:$MD141,"N")*12</f>
        <v>0</v>
      </c>
      <c r="HL139" s="710">
        <f>COUNTIF(beosztás!$LA141:$MD141,"é")*12</f>
        <v>0</v>
      </c>
      <c r="HM139" s="710">
        <f>SUM(beosztás!$LA141:$MD141)</f>
        <v>0</v>
      </c>
      <c r="HN139" s="710">
        <f>COUNTIF(beosztás!$LA141:$MD141,"FÜ")*8</f>
        <v>0</v>
      </c>
      <c r="HO139" s="897">
        <f>(COUNTIF(beosztás!$LA141:$MD141,"SN")*12)+(COUNTIF(beosztás!$LA141:$MD141,"SDE")*8)+(COUNTIF(beosztás!$LA141:$MD141,"SDU")*8)+(COUNTIF(beosztás!$LA141:$MD141,"SÉ")*12)+(COUNTIF(beosztás!$LA141:$MD141,"SÉJ")*8)+(COUNTIF(beosztás!$LA141:$MD141,"S1")*1)+(COUNTIF(beosztás!$LA141:$MD141,"S2")*2)+(COUNTIF(beosztás!$LA141:$MD141,"S3")*3)+(COUNTIF(beosztás!$LA141:$MD141,"S4")*4)+(COUNTIF(beosztás!$LA141:$MD141,"S5")*5)+(COUNTIF(beosztás!$LA141:$MD141,"S6")*6)+(COUNTIF(beosztás!$LA141:$MD141,"S7")*7)+(COUNTIF(beosztás!$LA141:$MD141,"S8")*8)+(COUNTIF(beosztás!$LA141:$MD141,"S9")*9)+(COUNTIF(beosztás!$LA141:$MD141,"S10")*10)+(COUNTIF(beosztás!$LA141:$MD141,"S11")*11)+(COUNTIF(beosztás!$LA141:$MD141,"S12")*12)</f>
        <v>0</v>
      </c>
      <c r="HP139" s="710">
        <f>COUNTIF(beosztás!$LA141:$MD141,"BN")*12+COUNTIF(beosztás!$LA141:$MD141,"BÉ")*12+COUNTIF(beosztás!$LA141:$MD141,"BDE")*8+COUNTIF(beosztás!$LA141:$MD141,"BDU")*8+COUNTIF(beosztás!$LA141:$MD141,"BÉJ")*8+COUNTIF(beosztás!$LA141:$MD141,"B1")*1+COUNTIF(beosztás!$LA141:$MD141,"B2")*2+COUNTIF(beosztás!$LA141:$MD141,"B3")*3+COUNTIF(beosztás!$KZ141:$MC141,"B5")*5+COUNTIF(beosztás!$KZ141:$MC141,"B6")*6+COUNTIF(beosztás!$KZ141:$MC141,"B7")*7+COUNTIF(beosztás!$KZ141:$MC141,"B8")*8+COUNTIF(beosztás!$LA141:$MD141,"B9")*9+COUNTIF(beosztás!$LA141:$MD141,"B10")*10+COUNTIF(beosztás!$LA141:$MD141,"B11")*11+COUNTIF(beosztás!$LA141:$MD141,"B12")*12+COUNTIF(beosztás!$LA141:$MD141,"BP")*0</f>
        <v>0</v>
      </c>
      <c r="HQ139" s="24">
        <f t="shared" si="666"/>
        <v>0</v>
      </c>
      <c r="HR139" s="710">
        <f>IF(C139="",0,alapadatok!$AN$12)</f>
        <v>0</v>
      </c>
      <c r="HS139" s="19">
        <f t="shared" si="667"/>
        <v>0</v>
      </c>
      <c r="HT139" s="907">
        <f t="shared" si="668"/>
        <v>0</v>
      </c>
      <c r="HU139" s="42"/>
      <c r="HV139" s="709">
        <f>COUNTIF(beosztás!$ME141:$NI141,"DE")*8</f>
        <v>0</v>
      </c>
      <c r="HW139" s="710">
        <f>COUNTIF(beosztás!$ME141:$NI141,"DU")*8</f>
        <v>0</v>
      </c>
      <c r="HX139" s="710">
        <f>COUNTIF(beosztás!$ME141:$NI141,"ÉJ")*8</f>
        <v>0</v>
      </c>
      <c r="HY139" s="710">
        <f>COUNTIF(beosztás!$ME141:$NI141,"N")*12</f>
        <v>0</v>
      </c>
      <c r="HZ139" s="710">
        <f>COUNTIF(beosztás!$ME141:$NI141,"É")*12</f>
        <v>0</v>
      </c>
      <c r="IA139" s="710">
        <f>SUM(beosztás!$ME141:$NI141)</f>
        <v>0</v>
      </c>
      <c r="IB139" s="710">
        <f>(COUNTIF(beosztás!$ME141:$NI141,"SN")*12)+(COUNTIF(beosztás!$ME141:$NI141,"SDE")*8)+(COUNTIF(beosztás!$ME141:$NI141,"SDU")*8)+(COUNTIF(beosztás!$ME141:$NI141,"SÉ")*12)+(COUNTIF(beosztás!$ME141:$NI141,"SÉJ")*8)+(COUNTIF(beosztás!$ME141:$NI141,"S1")*1)+(COUNTIF(beosztás!$ME141:$NI141,"S2")*2)+(COUNTIF(beosztás!$ME141:$NI141,"S3")*3)+(COUNTIF(beosztás!$ME141:$NI141,"S4")*4)+(COUNTIF(beosztás!$ME141:$NI141,"S5")*5)+(COUNTIF(beosztás!$ME141:$NI141,"S6")*6)+(COUNTIF(beosztás!$ME141:$NI141,"S7")*7)+(COUNTIF(beosztás!$ME141:$NI141,"S8")*8)+(COUNTIF(beosztás!$ME141:$NI141,"S9")*9)+(COUNTIF(beosztás!$ME141:$NI141,"S10")*10)+(COUNTIF(beosztás!$ME141:$NI141,"S11")*11)+(COUNTIF(beosztás!$ME141:$NI141,"S12")*12)</f>
        <v>0</v>
      </c>
      <c r="IC139" s="710">
        <f>COUNTIF(beosztás!$ME141:$NI141,"FÜ")*8</f>
        <v>0</v>
      </c>
      <c r="ID139" s="710">
        <f>COUNTIF(beosztás!$ME141:$NI141,"BN")*12+COUNTIF(beosztás!$ME141:$NI141,"BÉ")*12+COUNTIF(beosztás!$ME141:$NI141,"BDE")*8+COUNTIF(beosztás!$ME141:$NI141,"BDU")*8+COUNTIF(beosztás!$ME141:$NI141,"BÉJ")*8+COUNTIF(beosztás!$ME141:$NI141,"B1")*1+COUNTIF(beosztás!$ME141:$NI141,"B2")*2+COUNTIF(beosztás!$ME141:$NI141,"B3")*3+COUNTIF(beosztás!$ME141:$NI141,"B5")*5+COUNTIF(beosztás!$ME141:$NI141,"B6")*6+COUNTIF(beosztás!$ME141:$NI141,"B7")*7+COUNTIF(beosztás!$ME141:$NI141,"B8")*8+COUNTIF(beosztás!$ME141:$NI141,"B9")*9+COUNTIF(beosztás!$ME141:$NI141,"B10")*10+COUNTIF(beosztás!$ME141:$NI141,"B11")*11+COUNTIF(beosztás!$ME141:$NI141,"B12")*12+COUNTIF(beosztás!$ME141:$NI141,"BP")*0</f>
        <v>0</v>
      </c>
      <c r="IE139" s="24">
        <f t="shared" si="669"/>
        <v>0</v>
      </c>
      <c r="IF139" s="710">
        <f>IF(C139="",0,alapadatok!$AN$13)</f>
        <v>0</v>
      </c>
      <c r="IG139" s="19">
        <f t="shared" si="670"/>
        <v>0</v>
      </c>
      <c r="IH139" s="741">
        <f t="shared" si="671"/>
        <v>0</v>
      </c>
      <c r="II139" s="42"/>
      <c r="IJ139" s="25">
        <f t="shared" si="672"/>
        <v>0</v>
      </c>
      <c r="IK139" s="24">
        <f t="shared" si="673"/>
        <v>0</v>
      </c>
      <c r="IL139" s="24">
        <f t="shared" si="674"/>
        <v>0</v>
      </c>
      <c r="IM139" s="24">
        <f t="shared" si="675"/>
        <v>0</v>
      </c>
      <c r="IN139" s="24">
        <f t="shared" si="676"/>
        <v>0</v>
      </c>
      <c r="IO139" s="24">
        <f t="shared" si="677"/>
        <v>0</v>
      </c>
      <c r="IP139" s="24">
        <f t="shared" si="678"/>
        <v>0</v>
      </c>
      <c r="IQ139" s="24">
        <f t="shared" si="679"/>
        <v>0</v>
      </c>
      <c r="IR139" s="24">
        <f t="shared" si="680"/>
        <v>0</v>
      </c>
      <c r="IS139" s="24">
        <f t="shared" si="681"/>
        <v>0</v>
      </c>
      <c r="IT139" s="24">
        <f t="shared" si="682"/>
        <v>0</v>
      </c>
      <c r="IU139" s="19">
        <f t="shared" si="683"/>
        <v>0</v>
      </c>
      <c r="IV139" s="907">
        <f t="shared" si="684"/>
        <v>0</v>
      </c>
      <c r="IW139" s="43"/>
      <c r="JF139" s="21"/>
      <c r="JG139" s="21"/>
    </row>
    <row r="140" spans="1:267" ht="15.75" hidden="1" thickBot="1" x14ac:dyDescent="0.3">
      <c r="A140" s="66">
        <f>IF(beosztás!A142=0,"",beosztás!A142)</f>
        <v>27</v>
      </c>
      <c r="B140" s="63" t="str">
        <f>IF(beosztás!B142=0,"",beosztás!B142)</f>
        <v/>
      </c>
      <c r="C140" s="64" t="str">
        <f>IF(beosztás!C142=0,"",beosztás!C142)</f>
        <v/>
      </c>
      <c r="D140" s="65" t="str">
        <f>IF(beosztás!D142=0,"",beosztás!D142)</f>
        <v/>
      </c>
      <c r="E140" s="18"/>
      <c r="F140" s="709">
        <f>COUNTIF(beosztás!$I142:$AM142,"DE")*8</f>
        <v>0</v>
      </c>
      <c r="G140" s="710">
        <f>COUNTIF(beosztás!$I142:$AM142,"DU")*8</f>
        <v>0</v>
      </c>
      <c r="H140" s="710">
        <f>COUNTIF(beosztás!$I142:$AM142,"ÉJ")*8</f>
        <v>0</v>
      </c>
      <c r="I140" s="710">
        <f>COUNTIF(beosztás!$I142:$AM142,"N")*12</f>
        <v>0</v>
      </c>
      <c r="J140" s="710">
        <f>COUNTIF(beosztás!$I142:$AM142,"é")*12</f>
        <v>0</v>
      </c>
      <c r="K140" s="710">
        <f>SUM(beosztás!$I142:$AM142)</f>
        <v>0</v>
      </c>
      <c r="L140" s="710">
        <f>COUNTIF(beosztás!$I142:$AM142,"FÜ")*8</f>
        <v>0</v>
      </c>
      <c r="M140" s="710">
        <f>(COUNTIF(beosztás!$I142:$AM142,"SN")*12)+(COUNTIF(beosztás!$I142:$AM142,"SDE")*8)+(COUNTIF(beosztás!$I142:$AM142,"SDU")*8)+(COUNTIF(beosztás!$I142:$AM142,"S1")*1)+(COUNTIF(beosztás!$I142:$AM142,"S2")*2)+(COUNTIF(beosztás!$I142:$AM142,"S3")*3)+(COUNTIF(beosztás!$I142:$AM142,"S4")*4)+(COUNTIF(beosztás!$I142:$AM142,"S5")*5)+(COUNTIF(beosztás!$I142:$AM142,"S6")*6)+(COUNTIF(beosztás!$I142:$AM142,"S7")*7)+(COUNTIF(beosztás!$I142:$AM142,"S8")*8)+(COUNTIF(beosztás!$I142:$AM142,"S9")*9)+(COUNTIF(beosztás!$I142:$AM142,"S10")*10)+(COUNTIF(beosztás!$I142:$AM142,"S11")*11)+(COUNTIF(beosztás!$I142:$AM142,"S12")*12)+(COUNTIF(beosztás!$I142:$AM142,"SÉ")*12)+(COUNTIF(beosztás!$I142:$AM142,"SÉJ")*8)</f>
        <v>0</v>
      </c>
      <c r="N140" s="710">
        <f>COUNTIF(beosztás!$I142:$AM142,"BN")*12+COUNTIF(beosztás!$I142:$AM142,"BÉ")*12+COUNTIF(beosztás!$I142:$AM142,"BDE")*8+COUNTIF(beosztás!$I142:$AM142,"BDU")*8+COUNTIF(beosztás!$I142:$AM142,"BÉJ")*8+COUNTIF(beosztás!$I142:$AM142,"B1")*1+COUNTIF(beosztás!$I142:$AM142,"B2")*2+COUNTIF(beosztás!$I142:$AM142,"B3")*3+COUNTIF(beosztás!$I142:$AM142,"B5")*5+COUNTIF(beosztás!$I142:$AM142,"B6")*6+COUNTIF(beosztás!$I142:$AM142,"B7")*7+COUNTIF(beosztás!$I142:$AM142,"B8")*8+COUNTIF(beosztás!$I142:$AM142,"B9")*9+COUNTIF(beosztás!$I142:$AM142,"B10")*10+COUNTIF(beosztás!$I142:$AM142,"B11")*11+COUNTIF(beosztás!$I142:$AM142,"B12")*12+COUNTIF(beosztás!$I142:$AM142,"BP")*0</f>
        <v>0</v>
      </c>
      <c r="O140" s="24">
        <f t="shared" si="576"/>
        <v>0</v>
      </c>
      <c r="P140" s="710">
        <f>IF(C140="",0,alapadatok!$AN$2)</f>
        <v>0</v>
      </c>
      <c r="Q140" s="19">
        <f t="shared" si="577"/>
        <v>0</v>
      </c>
      <c r="R140" s="741">
        <f t="shared" si="578"/>
        <v>0</v>
      </c>
      <c r="S140" s="40"/>
      <c r="T140" s="709">
        <f>COUNTIF(beosztás!$AN142:$BO142,"DE")*8</f>
        <v>0</v>
      </c>
      <c r="U140" s="710">
        <f>COUNTIF(beosztás!$AN142:$BO142,"DU")*8</f>
        <v>0</v>
      </c>
      <c r="V140" s="710">
        <f>COUNTIF(beosztás!$AN142:$BO142,"ÉJ")*8</f>
        <v>0</v>
      </c>
      <c r="W140" s="710">
        <f>COUNTIF(beosztás!$AN142:$BO142,"N")*12</f>
        <v>0</v>
      </c>
      <c r="X140" s="710">
        <f>COUNTIF(beosztás!$AN142:$BO142,"É")*12</f>
        <v>0</v>
      </c>
      <c r="Y140" s="710">
        <f>SUM(beosztás!$AN142:$BO142)</f>
        <v>0</v>
      </c>
      <c r="Z140" s="710">
        <f>(COUNTIF(beosztás!$AN142:$BO142,"SN")*12)+(COUNTIF(beosztás!$AN142:$BO142,"SDE")*8)+(COUNTIF(beosztás!$AN142:$BO142,"SDU")*8)+(COUNTIF(beosztás!$AN142:$BO142,"SÉ")*12)+(COUNTIF(beosztás!$AN142:$BO142,"SÉJ")*8)+(COUNTIF(beosztás!$AN142:$BO142,"S1")*1)+(COUNTIF(beosztás!$AN142:$BO142,"S2")*2)+(COUNTIF(beosztás!$AN142:$BO142,"S3")*3)+(COUNTIF(beosztás!$AN142:$BO142,"S4")*4)+(COUNTIF(beosztás!$AN142:$BO142,"S5")*5)+(COUNTIF(beosztás!$AN142:$BO142,"S6")*6)+(COUNTIF(beosztás!$AN142:$BO142,"S7")*7)+(COUNTIF(beosztás!$AN142:$BO142,"S8")*8)+(COUNTIF(beosztás!$AN142:$BO142,"S9")*9)+(COUNTIF(beosztás!$AN142:$BO142,"S10")*10)+(COUNTIF(beosztás!$AN142:$BO142,"S11")*11)+(COUNTIF(beosztás!$AN142:$BO142,"S12")*12)</f>
        <v>0</v>
      </c>
      <c r="AA140" s="710">
        <f>COUNTIF(beosztás!$AN142:$BO142,"FÜ")*8</f>
        <v>0</v>
      </c>
      <c r="AB140" s="710">
        <f>COUNTIF(beosztás!$AN142:$BO142,"BN")*12+COUNTIF(beosztás!$AN142:$BO142,"BÉ")*12+COUNTIF(beosztás!$AN142:$BO142,"BDE")*8+COUNTIF(beosztás!$AN142:$BO142,"BDU")*8+COUNTIF(beosztás!$AN142:$BO142,"BÉJ")*8+COUNTIF(beosztás!$AN142:$BO142,"B1")*1+COUNTIF(beosztás!$AN142:$BO142,"B2")*2+COUNTIF(beosztás!$AN142:$BO142,"B3")*3+COUNTIF(beosztás!$AN142:$BO142,"B5")*5+COUNTIF(beosztás!$AN142:$BO142,"B6")*6+COUNTIF(beosztás!$AN142:$BO142,"B7")*7+COUNTIF(beosztás!$AN142:$BO142,"B8")*8+COUNTIF(beosztás!$AN142:$BO142,"B9")*9+COUNTIF(beosztás!$AN142:$BO142,"B10")*10+COUNTIF(beosztás!$AN142:$BO142,"B11")*11+COUNTIF(beosztás!$AN142:$BO142,"B12")*12+COUNTIF(beosztás!$AN142:$BO142,"BP")*0</f>
        <v>0</v>
      </c>
      <c r="AC140" s="24">
        <f t="shared" si="579"/>
        <v>0</v>
      </c>
      <c r="AD140" s="710">
        <f>IF(C140="",0,alapadatok!$AN$3)</f>
        <v>0</v>
      </c>
      <c r="AE140" s="19">
        <f t="shared" si="421"/>
        <v>0</v>
      </c>
      <c r="AF140" s="741">
        <f t="shared" si="580"/>
        <v>0</v>
      </c>
      <c r="AG140" s="40"/>
      <c r="AH140" s="25">
        <f t="shared" si="581"/>
        <v>0</v>
      </c>
      <c r="AI140" s="24">
        <f t="shared" si="582"/>
        <v>0</v>
      </c>
      <c r="AJ140" s="24">
        <f t="shared" si="583"/>
        <v>0</v>
      </c>
      <c r="AK140" s="24">
        <f t="shared" si="584"/>
        <v>0</v>
      </c>
      <c r="AL140" s="24">
        <f t="shared" si="585"/>
        <v>0</v>
      </c>
      <c r="AM140" s="24">
        <f t="shared" si="586"/>
        <v>0</v>
      </c>
      <c r="AN140" s="24">
        <f t="shared" si="587"/>
        <v>0</v>
      </c>
      <c r="AO140" s="24">
        <f t="shared" si="588"/>
        <v>0</v>
      </c>
      <c r="AP140" s="24">
        <f t="shared" si="431"/>
        <v>0</v>
      </c>
      <c r="AQ140" s="24">
        <f t="shared" si="432"/>
        <v>0</v>
      </c>
      <c r="AR140" s="24">
        <f t="shared" si="433"/>
        <v>0</v>
      </c>
      <c r="AS140" s="19">
        <f t="shared" si="434"/>
        <v>0</v>
      </c>
      <c r="AT140" s="741">
        <f t="shared" si="589"/>
        <v>0</v>
      </c>
      <c r="AU140" s="41"/>
      <c r="AV140" s="709">
        <f>COUNTIF(beosztás!$BP142:$CT142,"DE")*8</f>
        <v>0</v>
      </c>
      <c r="AW140" s="710">
        <f>COUNTIF(beosztás!$BP142:$CT142,"DU")*8</f>
        <v>0</v>
      </c>
      <c r="AX140" s="710">
        <f>COUNTIF(beosztás!$BP142:$CT142,"ÉJ")*8</f>
        <v>0</v>
      </c>
      <c r="AY140" s="710">
        <f>COUNTIF(beosztás!$BP142:$CT142,"N")*12</f>
        <v>0</v>
      </c>
      <c r="AZ140" s="710">
        <f>COUNTIF(beosztás!$BP142:$CT142,"é")*12</f>
        <v>0</v>
      </c>
      <c r="BA140" s="710">
        <f>SUM(beosztás!$BP142:$CT142)</f>
        <v>0</v>
      </c>
      <c r="BB140" s="710">
        <f>COUNTIF(beosztás!$BP142:$CT142,"FÜ")*8</f>
        <v>0</v>
      </c>
      <c r="BC140" s="897">
        <f>(COUNTIF(beosztás!$BP142:$CT142,"SN")*12)+(COUNTIF(beosztás!$BP142:$CT142,"SDE")*8)+(COUNTIF(beosztás!$BP142:$CT142,"SDU")*8)+(COUNTIF(beosztás!$BP142:$CT142,"SÉ")*12)+(COUNTIF(beosztás!$BP142:$CT142,"SÉJ")*8)+(COUNTIF(beosztás!$BP142:$CT142,"S1")*1)+(COUNTIF(beosztás!$BP142:$CT142,"S2")*2)+(COUNTIF(beosztás!$BP142:$CT142,"S3")*3)+(COUNTIF(beosztás!$BP142:$CT142,"S4")*4)+(COUNTIF(beosztás!$BP142:$CT142,"S5")*5)+(COUNTIF(beosztás!$BP142:$CT142,"S6")*6)+(COUNTIF(beosztás!$BP142:$CT142,"S7")*7)+(COUNTIF(beosztás!$BP142:$CT142,"S8")*8)+(COUNTIF(beosztás!$BP142:$CT142,"S9")*9)+(COUNTIF(beosztás!$BP142:$CT142,"S10")*10)+(COUNTIF(beosztás!$BP142:$CT142,"S11")*11)+(COUNTIF(beosztás!$BP142:$CT142,"S12")*12)</f>
        <v>0</v>
      </c>
      <c r="BD140" s="710">
        <f>COUNTIF(beosztás!$BP142:$CT142,"BN")*12+COUNTIF(beosztás!$BP142:$CT142,"BÉ")*12+COUNTIF(beosztás!$BP142:$CT142,"BDE")*8+COUNTIF(beosztás!$BP142:$CT142,"BDU")*8+COUNTIF(beosztás!$BP142:$CT142,"BÉJ")*8+COUNTIF(beosztás!$BP142:$CT142,"B1")*1+COUNTIF(beosztás!$BP142:$CT142,"B2")*2+COUNTIF(beosztás!$BP142:$CT142,"B3")*3+COUNTIF(beosztás!$BP142:$CT142,"B5")*5+COUNTIF(beosztás!$BP142:$CT142,"B6")*6+COUNTIF(beosztás!$BP142:$CT142,"B7")*7+COUNTIF(beosztás!$BP142:$CT142,"B8")*8+COUNTIF(beosztás!$BP142:$CT142,"B9")*9+COUNTIF(beosztás!$BP142:$CT142,"B10")*10+COUNTIF(beosztás!$BP142:$CT142,"B11")*11+COUNTIF(beosztás!$BP142:$CT142,"B12")*12+COUNTIF(beosztás!$BP142:$CT142,"BP")*0</f>
        <v>0</v>
      </c>
      <c r="BE140" s="24">
        <f t="shared" si="590"/>
        <v>0</v>
      </c>
      <c r="BF140" s="710">
        <f>IF(C140="",0,alapadatok!$AN$4)</f>
        <v>0</v>
      </c>
      <c r="BG140" s="19">
        <f t="shared" si="591"/>
        <v>0</v>
      </c>
      <c r="BH140" s="741">
        <f t="shared" si="592"/>
        <v>0</v>
      </c>
      <c r="BI140" s="40"/>
      <c r="BJ140" s="709">
        <f>COUNTIF(beosztás!$CU142:$DX142,"DE")*8</f>
        <v>0</v>
      </c>
      <c r="BK140" s="710">
        <f>COUNTIF(beosztás!$CU142:$DX142,"DU")*8</f>
        <v>0</v>
      </c>
      <c r="BL140" s="710">
        <f>COUNTIF(beosztás!$CU142:$DX142,"ÉJ")*8</f>
        <v>0</v>
      </c>
      <c r="BM140" s="710">
        <f>COUNTIF(beosztás!$CU142:$DX142,"N")*12</f>
        <v>0</v>
      </c>
      <c r="BN140" s="710">
        <f>COUNTIF(beosztás!$CU142:$DX142,"É")*12</f>
        <v>0</v>
      </c>
      <c r="BO140" s="710">
        <f>SUM(beosztás!$CU142:$DX142)</f>
        <v>0</v>
      </c>
      <c r="BP140" s="897">
        <f>(COUNTIF(beosztás!$CU142:$DX142,"SN")*12)+(COUNTIF(beosztás!$CU142:$DX142,"SDE")*8)+(COUNTIF(beosztás!$CU142:$DX142,"SDU")*8)+(COUNTIF(beosztás!$CU142:$DX142,"SÉ")*12)+(COUNTIF(beosztás!$CU142:$DX142,"SÉJ")*8)+(COUNTIF(beosztás!$CU142:$DX142,"S1")*1)+(COUNTIF(beosztás!$CU142:$DX142,"S2")*2)+(COUNTIF(beosztás!$CU142:$DX142,"S3")*3)+(COUNTIF(beosztás!$CU142:$DX142,"S4")*4)+(COUNTIF(beosztás!$CU142:$DX142,"S5")*5)+(COUNTIF(beosztás!$CU142:$DX142,"S6")*6)+(COUNTIF(beosztás!$CU142:$DX142,"S7")*7)+(COUNTIF(beosztás!$CU142:$DX142,"S8")*8)+(COUNTIF(beosztás!$CU142:$DX142,"S9")*9)+(COUNTIF(beosztás!$CU142:$DX142,"S10")*10)+(COUNTIF(beosztás!$CU142:$DX142,"S11")*11)+(COUNTIF(beosztás!$CU142:$DX142,"S12")*12)</f>
        <v>0</v>
      </c>
      <c r="BQ140" s="710">
        <f>COUNTIF(beosztás!$CU142:$DX142,"FÜ")*8</f>
        <v>0</v>
      </c>
      <c r="BR140" s="710">
        <f>COUNTIF(beosztás!$CU142:$DX142,"BN")*12+COUNTIF(beosztás!$CU142:$DX142,"BÉ")*12+COUNTIF(beosztás!$CU142:$DX142,"BDE")*8+COUNTIF(beosztás!$CU142:$DX142,"BDU")*8+COUNTIF(beosztás!$CU142:$DX142,"BÉJ")*8+COUNTIF(beosztás!$CU142:$DX142,"B1")*1+COUNTIF(beosztás!$CU142:$DX142,"B2")*2+COUNTIF(beosztás!$CU142:$DX142,"B3")*3+COUNTIF(beosztás!$CU142:$DX142,"B5")*5+COUNTIF(beosztás!$CU142:$DX142,"B6")*6+COUNTIF(beosztás!$CU142:$DX142,"B7")*7+COUNTIF(beosztás!$CU142:$DX142,"B8")*8+COUNTIF(beosztás!$CU142:$DX142,"B9")*9+COUNTIF(beosztás!$CU142:$DX142,"B10")*10+COUNTIF(beosztás!$CU142:$DX142,"B11")*11+COUNTIF(beosztás!$CU142:$DX142,"B12")*12+COUNTIF(beosztás!$CU142:$DX142,"BP")*0</f>
        <v>0</v>
      </c>
      <c r="BS140" s="24">
        <f t="shared" si="593"/>
        <v>0</v>
      </c>
      <c r="BT140" s="710">
        <f>IF(C140="",0,alapadatok!$AN$5)</f>
        <v>0</v>
      </c>
      <c r="BU140" s="19">
        <f t="shared" si="594"/>
        <v>0</v>
      </c>
      <c r="BV140" s="741">
        <f t="shared" si="595"/>
        <v>0</v>
      </c>
      <c r="BW140" s="40"/>
      <c r="BX140" s="25">
        <f t="shared" si="596"/>
        <v>0</v>
      </c>
      <c r="BY140" s="24">
        <f t="shared" si="597"/>
        <v>0</v>
      </c>
      <c r="BZ140" s="24">
        <f t="shared" si="598"/>
        <v>0</v>
      </c>
      <c r="CA140" s="24">
        <f t="shared" si="599"/>
        <v>0</v>
      </c>
      <c r="CB140" s="24">
        <f t="shared" si="600"/>
        <v>0</v>
      </c>
      <c r="CC140" s="24">
        <f t="shared" si="601"/>
        <v>0</v>
      </c>
      <c r="CD140" s="24">
        <f t="shared" si="602"/>
        <v>0</v>
      </c>
      <c r="CE140" s="24">
        <f t="shared" si="603"/>
        <v>0</v>
      </c>
      <c r="CF140" s="24">
        <f t="shared" si="604"/>
        <v>0</v>
      </c>
      <c r="CG140" s="24">
        <f t="shared" si="605"/>
        <v>0</v>
      </c>
      <c r="CH140" s="24">
        <f t="shared" si="606"/>
        <v>0</v>
      </c>
      <c r="CI140" s="19">
        <f t="shared" si="607"/>
        <v>0</v>
      </c>
      <c r="CJ140" s="741">
        <f t="shared" si="608"/>
        <v>0</v>
      </c>
      <c r="CK140" s="41"/>
      <c r="CL140" s="709">
        <f>COUNTIF(beosztás!$DY142:$FC142,"DE")*8</f>
        <v>0</v>
      </c>
      <c r="CM140" s="710">
        <f>COUNTIF(beosztás!$DY142:$FC142,"DU")*8</f>
        <v>0</v>
      </c>
      <c r="CN140" s="710">
        <f>COUNTIF(beosztás!$DY142:$FC142,"ÉJ")*8</f>
        <v>0</v>
      </c>
      <c r="CO140" s="710">
        <f>COUNTIF(beosztás!$DY142:$FC142,"N")*12</f>
        <v>0</v>
      </c>
      <c r="CP140" s="710">
        <f>COUNTIF(beosztás!$DY142:$FC142,"é")*12</f>
        <v>0</v>
      </c>
      <c r="CQ140" s="710">
        <f>SUM(beosztás!$DY142:$FC142)</f>
        <v>0</v>
      </c>
      <c r="CR140" s="710">
        <f>COUNTIF(beosztás!$DY142:$FC142,"FÜ")*8</f>
        <v>0</v>
      </c>
      <c r="CS140" s="897">
        <f>(COUNTIF(beosztás!$DY142:$FC142,"SN")*12)+(COUNTIF(beosztás!$DY142:$FC142,"SDE")*8)+(COUNTIF(beosztás!$DY142:$FC142,"SDU")*8)+(COUNTIF(beosztás!$DY142:$FC142,"SÉ")*12)+(COUNTIF(beosztás!$DY142:$FC142,"SÉJ")*8)+(COUNTIF(beosztás!$DY142:$FC142,"S1")*1)+(COUNTIF(beosztás!$DY142:$FC142,"S2")*2)+(COUNTIF(beosztás!$DY142:$FC142,"S3")*3)+(COUNTIF(beosztás!$DY142:$FC142,"S4")*4)+(COUNTIF(beosztás!$DY142:$FC142,"S5")*5)+(COUNTIF(beosztás!$DY142:$FC142,"S6")*6)+(COUNTIF(beosztás!$DY142:$FC142,"S7")*7)+(COUNTIF(beosztás!$DY142:$FC142,"S8")*8)+(COUNTIF(beosztás!$DY142:$FC142,"S9")*9)+(COUNTIF(beosztás!$DY142:$FC142,"S10")*10)+(COUNTIF(beosztás!$DY142:$FC142,"S11")*11)+(COUNTIF(beosztás!$DY142:$FC142,"S12")*12)</f>
        <v>0</v>
      </c>
      <c r="CT140" s="710">
        <f>COUNTIF(beosztás!$DY142:$FC142,"BN")*12+COUNTIF(beosztás!$DY142:$FC142,"BÉ")*12+COUNTIF(beosztás!$DY142:$FC142,"BDE")*8+COUNTIF(beosztás!$DY142:$FC142,"BDU")*8+COUNTIF(beosztás!$DY142:$FC142,"BÉJ")*8+COUNTIF(beosztás!$DY142:$FC142,"B1")*1+COUNTIF(beosztás!$DY142:$FC142,"B2")*2+COUNTIF(beosztás!$DY142:$FC142,"B3")*3+COUNTIF(beosztás!$DY142:$FC142,"B5")*5+COUNTIF(beosztás!$DY142:$FC142,"B6")*6+COUNTIF(beosztás!$DY142:$FC142,"B7")*7+COUNTIF(beosztás!$DY142:$FC142,"B8")*8+COUNTIF(beosztás!$DY142:$FC142,"B9")*9+COUNTIF(beosztás!$DY142:$FC142,"B10")*10+COUNTIF(beosztás!$DY142:$FC142,"B11")*11+COUNTIF(beosztás!$DY142:$FC142,"B12")*12+COUNTIF(beosztás!$DY142:$FC142,"BP")*0</f>
        <v>0</v>
      </c>
      <c r="CU140" s="24">
        <f t="shared" si="609"/>
        <v>0</v>
      </c>
      <c r="CV140" s="710">
        <f>IF(C140="",0,alapadatok!$AN$6)</f>
        <v>0</v>
      </c>
      <c r="CW140" s="19">
        <f t="shared" si="610"/>
        <v>0</v>
      </c>
      <c r="CX140" s="907">
        <f t="shared" si="611"/>
        <v>0</v>
      </c>
      <c r="CY140" s="40"/>
      <c r="CZ140" s="709">
        <f>COUNTIF(beosztás!$FD142:$GG142,"DE")*8</f>
        <v>0</v>
      </c>
      <c r="DA140" s="710">
        <f>COUNTIF(beosztás!$FD142:$GG142,"DU")*8</f>
        <v>0</v>
      </c>
      <c r="DB140" s="710">
        <f>COUNTIF(beosztás!$FD142:$GG142,"ÉJ")*8</f>
        <v>0</v>
      </c>
      <c r="DC140" s="710">
        <f>COUNTIF(beosztás!$FD142:$GG142,"N")*12</f>
        <v>0</v>
      </c>
      <c r="DD140" s="710">
        <f>COUNTIF(beosztás!$FD142:$GG142,"É")*12</f>
        <v>0</v>
      </c>
      <c r="DE140" s="710">
        <f>SUM(beosztás!$FD142:$GG142)</f>
        <v>0</v>
      </c>
      <c r="DF140" s="897">
        <f>(COUNTIF(beosztás!$FD142:$GG142,"SN")*12)+(COUNTIF(beosztás!$FD142:$GG142,"SDE")*8)+(COUNTIF(beosztás!$FD142:$GG142,"SDU")*8)+(COUNTIF(beosztás!$FD142:$GG142,"SÉ")*12)+(COUNTIF(beosztás!$FD142:$GG142,"SÉJ")*8)+(COUNTIF(beosztás!$FD142:$GG142,"S1")*1)+(COUNTIF(beosztás!$FD142:$GG142,"S2")*2)+(COUNTIF(beosztás!$FD142:$GG142,"S3")*3)+(COUNTIF(beosztás!$FD142:$GG142,"S4")*4)+(COUNTIF(beosztás!$FD142:$GG142,"S5")*5)+(COUNTIF(beosztás!$FD142:$GG142,"S6")*6)+(COUNTIF(beosztás!$FD142:$GG142,"S7")*7)+(COUNTIF(beosztás!$FD142:$GG142,"S8")*8)+(COUNTIF(beosztás!$FD142:$GG142,"S9")*9)+(COUNTIF(beosztás!$FD142:$GG142,"S10")*10)+(COUNTIF(beosztás!$FD142:$GG142,"S11")*11)+(COUNTIF(beosztás!$FD142:$GG142,"S12")*12)</f>
        <v>0</v>
      </c>
      <c r="DG140" s="710">
        <f>COUNTIF(beosztás!$FD142:$GG142,"FÜ")*8</f>
        <v>0</v>
      </c>
      <c r="DH140" s="710">
        <f>COUNTIF(beosztás!$FD142:$GG142,"BN")*12+COUNTIF(beosztás!$FD142:$GG142,"BÉ")*12+COUNTIF(beosztás!$FD142:$GG142,"BDE")*8+COUNTIF(beosztás!$FD142:$GG142,"BDU")*8+COUNTIF(beosztás!$FD142:$GG142,"BÉJ")*8+COUNTIF(beosztás!$FD142:$GG142,"B1")*1+COUNTIF(beosztás!$FD142:$GG142,"B2")*2+COUNTIF(beosztás!$FD142:$GG142,"B3")*3+COUNTIF(beosztás!$FD142:$GG142,"B5")*5+COUNTIF(beosztás!$FD142:$GG142,"B6")*6+COUNTIF(beosztás!$FD142:$GG142,"B7")*7+COUNTIF(beosztás!$FD142:$GG142,"B8")*8+COUNTIF(beosztás!$FD142:$GG142,"B9")*9+COUNTIF(beosztás!$FD142:$GG142,"B10")*10+COUNTIF(beosztás!$FD142:$GG142,"B11")*11+COUNTIF(beosztás!$FD142:$GG142,"B12")*12+COUNTIF(beosztás!$FD142:$GG142,"BP")*0</f>
        <v>0</v>
      </c>
      <c r="DI140" s="24">
        <f t="shared" si="612"/>
        <v>0</v>
      </c>
      <c r="DJ140" s="710">
        <f>IF(C140="",0,alapadatok!$AN$7)</f>
        <v>0</v>
      </c>
      <c r="DK140" s="19">
        <f t="shared" si="613"/>
        <v>0</v>
      </c>
      <c r="DL140" s="741">
        <f t="shared" si="614"/>
        <v>0</v>
      </c>
      <c r="DM140" s="40"/>
      <c r="DN140" s="25">
        <f t="shared" si="615"/>
        <v>0</v>
      </c>
      <c r="DO140" s="24">
        <f t="shared" si="616"/>
        <v>0</v>
      </c>
      <c r="DP140" s="24">
        <f t="shared" si="617"/>
        <v>0</v>
      </c>
      <c r="DQ140" s="24">
        <f t="shared" si="618"/>
        <v>0</v>
      </c>
      <c r="DR140" s="24">
        <f t="shared" si="619"/>
        <v>0</v>
      </c>
      <c r="DS140" s="24">
        <f t="shared" si="620"/>
        <v>0</v>
      </c>
      <c r="DT140" s="24">
        <f t="shared" si="621"/>
        <v>0</v>
      </c>
      <c r="DU140" s="24">
        <f t="shared" si="622"/>
        <v>0</v>
      </c>
      <c r="DV140" s="24">
        <f t="shared" si="623"/>
        <v>0</v>
      </c>
      <c r="DW140" s="24">
        <f t="shared" si="624"/>
        <v>0</v>
      </c>
      <c r="DX140" s="24">
        <f t="shared" si="625"/>
        <v>0</v>
      </c>
      <c r="DY140" s="19">
        <f t="shared" si="626"/>
        <v>0</v>
      </c>
      <c r="DZ140" s="907">
        <f t="shared" si="627"/>
        <v>0</v>
      </c>
      <c r="EA140" s="41"/>
      <c r="EB140" s="709">
        <f>COUNTIF(beosztás!$GH142:$HL142,"DE")*8</f>
        <v>0</v>
      </c>
      <c r="EC140" s="710">
        <f>COUNTIF(beosztás!$GH142:$HL142,"DU")*8</f>
        <v>0</v>
      </c>
      <c r="ED140" s="710">
        <f>COUNTIF(beosztás!$GH142:$HL142,"ÉJ")*8</f>
        <v>0</v>
      </c>
      <c r="EE140" s="710">
        <f>COUNTIF(beosztás!$GH142:$HL142,"N")*12</f>
        <v>0</v>
      </c>
      <c r="EF140" s="710">
        <f>COUNTIF(beosztás!$GH142:$HL142,"é")*12</f>
        <v>0</v>
      </c>
      <c r="EG140" s="710">
        <f>SUM(beosztás!$GH142:$HL142)</f>
        <v>0</v>
      </c>
      <c r="EH140" s="710">
        <f>COUNTIF(beosztás!$GH142:$HL142,"FÜ")*8</f>
        <v>0</v>
      </c>
      <c r="EI140" s="897">
        <f>(COUNTIF(beosztás!$GH142:$HL142,"SN")*12)+(COUNTIF(beosztás!$GH142:$HL142,"SDE")*8)+(COUNTIF(beosztás!$GH142:$HL142,"SDU")*8)+(COUNTIF(beosztás!$GH142:$HL142,"SÉ")*12)+(COUNTIF(beosztás!$GH142:$HL142,"SÉJ")*8)+(COUNTIF(beosztás!$GH142:$HL142,"S1")*1)+(COUNTIF(beosztás!$GH142:$HL142,"S2")*2)+(COUNTIF(beosztás!$GH142:$HL142,"S3")*3)+(COUNTIF(beosztás!$GH142:$HL142,"S4")*4)+(COUNTIF(beosztás!$GH142:$HL142,"S5")*5)+(COUNTIF(beosztás!$GH142:$HL142,"S6")*6)+(COUNTIF(beosztás!$GH142:$HL142,"S7")*7)+(COUNTIF(beosztás!$GH142:$HL142,"S8")*8)+(COUNTIF(beosztás!$GH142:$HL142,"S9")*9)+(COUNTIF(beosztás!$GH142:$HL142,"S10")*10)+(COUNTIF(beosztás!$GH142:$HL142,"S11")*11)+(COUNTIF(beosztás!$GH142:$HL142,"S12")*12)</f>
        <v>0</v>
      </c>
      <c r="EJ140" s="710">
        <f>COUNTIF(beosztás!$GH142:$HL142,"BN")*12+COUNTIF(beosztás!$GH142:$HL142,"BÉ")*12+COUNTIF(beosztás!$GH142:$HL142,"BDE")*8+COUNTIF(beosztás!$GH142:$HL142,"BDU")*8+COUNTIF(beosztás!$GH142:$HL142,"BÉJ")*8+COUNTIF(beosztás!$GH142:$HL142,"B1")*1+COUNTIF(beosztás!$GH142:$HL142,"B2")*2+COUNTIF(beosztás!$GH142:$HL142,"B3")*3+COUNTIF(beosztás!$GH142:$HL142,"B5")*5+COUNTIF(beosztás!$GH142:$HL142,"B6")*6+COUNTIF(beosztás!$GH142:$HL142,"B7")*7+COUNTIF(beosztás!$GH142:$HL142,"B8")*8+COUNTIF(beosztás!$GH142:$HL142,"B9")*9+COUNTIF(beosztás!$GH142:$HL142,"B10")*10+COUNTIF(beosztás!$GH142:$HL142,"B11")*11+COUNTIF(beosztás!$GH142:$HL142,"B12")*12+COUNTIF(beosztás!$GH142:$HL142,"BP")*0</f>
        <v>0</v>
      </c>
      <c r="EK140" s="24">
        <f t="shared" si="628"/>
        <v>0</v>
      </c>
      <c r="EL140" s="710">
        <f>IF(C140="",0,alapadatok!$AN$8)</f>
        <v>0</v>
      </c>
      <c r="EM140" s="19">
        <f t="shared" si="629"/>
        <v>0</v>
      </c>
      <c r="EN140" s="907">
        <f t="shared" si="630"/>
        <v>0</v>
      </c>
      <c r="EO140" s="40"/>
      <c r="EP140" s="709">
        <f>COUNTIF(beosztás!$HM142:$IQ142,"DE")*8</f>
        <v>0</v>
      </c>
      <c r="EQ140" s="710">
        <f>COUNTIF(beosztás!$HM142:$IQ142,"DU")*8</f>
        <v>0</v>
      </c>
      <c r="ER140" s="710">
        <f>COUNTIF(beosztás!$HM142:$IQ142,"ÉJ")*8</f>
        <v>0</v>
      </c>
      <c r="ES140" s="710">
        <f>COUNTIF(beosztás!$HM142:$IQ142,"N")*12</f>
        <v>0</v>
      </c>
      <c r="ET140" s="710">
        <f>COUNTIF(beosztás!$HM142:$IQ142,"É")*12</f>
        <v>0</v>
      </c>
      <c r="EU140" s="710">
        <f>SUM(beosztás!$HM142:$IQ142)</f>
        <v>0</v>
      </c>
      <c r="EV140" s="897">
        <f>(COUNTIF(beosztás!$HM142:$IQ142,"SN")*12)+(COUNTIF(beosztás!$HM142:$IQ142,"SDE")*8)+(COUNTIF(beosztás!$HM142:$IQ142,"SDU")*8)+(COUNTIF(beosztás!$HM142:$IQ142,"SÉ")*12)+(COUNTIF(beosztás!$HM142:$IQ142,"SÉJ")*8)+(COUNTIF(beosztás!$HM142:$IQ142,"S1")*1)+(COUNTIF(beosztás!$HM142:$IQ142,"S2")*2)+(COUNTIF(beosztás!$HM142:$IQ142,"S3")*3)+(COUNTIF(beosztás!$HM142:$IQ142,"S4")*4)+(COUNTIF(beosztás!$HM142:$IQ142,"S5")*5)+(COUNTIF(beosztás!$HM142:$IQ142,"S6")*6)+(COUNTIF(beosztás!$HM142:$IQ142,"S7")*7)+(COUNTIF(beosztás!$HM142:$IQ142,"S8")*8)+(COUNTIF(beosztás!$HM142:$IQ142,"S9")*9)+(COUNTIF(beosztás!$HM142:$IQ142,"S10")*10)+(COUNTIF(beosztás!$HM142:$IQ142,"S11")*11)+(COUNTIF(beosztás!$HM142:$IQ142,"S12")*12)</f>
        <v>0</v>
      </c>
      <c r="EW140" s="710">
        <f>COUNTIF(beosztás!$HM142:$IQ142,"FÜ")*8</f>
        <v>0</v>
      </c>
      <c r="EX140" s="710">
        <f>COUNTIF(beosztás!$HM142:$IQ142,"BN")*12+COUNTIF(beosztás!$HM142:$IQ142,"BÉ")*12+COUNTIF(beosztás!$HM142:$IQ142,"BDE")*8+COUNTIF(beosztás!$HM142:$IQ142,"BDU")*8+COUNTIF(beosztás!$HM142:$IQ142,"BÉJ")*8+COUNTIF(beosztás!$HM142:$IQ142,"B1")*1+COUNTIF(beosztás!$HM142:$IQ142,"B2")*2+COUNTIF(beosztás!$HM142:$IQ142,"B3")*3+COUNTIF(beosztás!$HM142:$IQ142,"B5")*5+COUNTIF(beosztás!$HM142:$IQ142,"B6")*6+COUNTIF(beosztás!$HM142:$IQ142,"B7")*7+COUNTIF(beosztás!$HM142:$IQ142,"B8")*8+COUNTIF(beosztás!$HM142:$IQ142,"B9")*9+COUNTIF(beosztás!$HM142:$IQ142,"B10")*10+COUNTIF(beosztás!$HM142:$IQ142,"B11")*11+COUNTIF(beosztás!$HM142:$IQ142,"B12")*12+COUNTIF(beosztás!$HM142:$IQ142,"BP")*0</f>
        <v>0</v>
      </c>
      <c r="EY140" s="24">
        <f t="shared" si="631"/>
        <v>0</v>
      </c>
      <c r="EZ140" s="710">
        <f>IF(C140="",0,alapadatok!$AN$9)</f>
        <v>0</v>
      </c>
      <c r="FA140" s="19">
        <f t="shared" si="632"/>
        <v>0</v>
      </c>
      <c r="FB140" s="907">
        <f t="shared" si="633"/>
        <v>0</v>
      </c>
      <c r="FC140" s="40"/>
      <c r="FD140" s="25">
        <f t="shared" si="634"/>
        <v>0</v>
      </c>
      <c r="FE140" s="24">
        <f t="shared" si="635"/>
        <v>0</v>
      </c>
      <c r="FF140" s="24">
        <f t="shared" si="636"/>
        <v>0</v>
      </c>
      <c r="FG140" s="24">
        <f t="shared" si="637"/>
        <v>0</v>
      </c>
      <c r="FH140" s="24">
        <f t="shared" si="638"/>
        <v>0</v>
      </c>
      <c r="FI140" s="24">
        <f t="shared" si="639"/>
        <v>0</v>
      </c>
      <c r="FJ140" s="24">
        <f t="shared" si="640"/>
        <v>0</v>
      </c>
      <c r="FK140" s="24">
        <f t="shared" si="641"/>
        <v>0</v>
      </c>
      <c r="FL140" s="24">
        <f t="shared" si="642"/>
        <v>0</v>
      </c>
      <c r="FM140" s="24">
        <f t="shared" si="643"/>
        <v>0</v>
      </c>
      <c r="FN140" s="24">
        <f t="shared" si="644"/>
        <v>0</v>
      </c>
      <c r="FO140" s="19">
        <f t="shared" si="645"/>
        <v>0</v>
      </c>
      <c r="FP140" s="907">
        <f t="shared" si="646"/>
        <v>0</v>
      </c>
      <c r="FQ140" s="41"/>
      <c r="FR140" s="709">
        <f>COUNTIF(beosztás!$IR142:$JU142,"DE")*8</f>
        <v>0</v>
      </c>
      <c r="FS140" s="710">
        <f>COUNTIF(beosztás!$IR142:$JU142,"DU")*8</f>
        <v>0</v>
      </c>
      <c r="FT140" s="710">
        <f>COUNTIF(beosztás!$IR142:$JU142,"ÉJ")*8</f>
        <v>0</v>
      </c>
      <c r="FU140" s="710">
        <f>COUNTIF(beosztás!$IR142:$JU142,"N")*12</f>
        <v>0</v>
      </c>
      <c r="FV140" s="710">
        <f>COUNTIF(beosztás!$IR142:$JU142,"é")*12</f>
        <v>0</v>
      </c>
      <c r="FW140" s="710">
        <f>SUM(beosztás!$IR142:$JU142)</f>
        <v>0</v>
      </c>
      <c r="FX140" s="710">
        <f>COUNTIF(beosztás!$IR142:$JU142,"FÜ")*8</f>
        <v>0</v>
      </c>
      <c r="FY140" s="897">
        <f>(COUNTIF(beosztás!$IR142:$JU142,"SN")*12)+(COUNTIF(beosztás!$IR142:$JU142,"SDE")*8)+(COUNTIF(beosztás!$IR142:$JU142,"SDU")*8)+(COUNTIF(beosztás!$IR142:$JU142,"SÉ")*12)+(COUNTIF(beosztás!$IR142:$JU142,"SÉJ")*8)+(COUNTIF(beosztás!$IR142:$JU142,"S1")*1)+(COUNTIF(beosztás!$IR142:$JU142,"S2")*2)+(COUNTIF(beosztás!$IR142:$JU142,"S3")*3)+(COUNTIF(beosztás!$IR142:$JU142,"S4")*4)+(COUNTIF(beosztás!$IR142:$JU142,"S5")*5)+(COUNTIF(beosztás!$IR142:$JU142,"S6")*6)+(COUNTIF(beosztás!$IR142:$JU142,"S7")*7)+(COUNTIF(beosztás!$IR142:$JU142,"S8")*8)+(COUNTIF(beosztás!$IR142:$JU142,"S9")*9)+(COUNTIF(beosztás!$IR142:$JU142,"S10")*10)+(COUNTIF(beosztás!$IR142:$JU142,"S11")*11)+(COUNTIF(beosztás!$IR142:$JU142,"S12")*12)</f>
        <v>0</v>
      </c>
      <c r="FZ140" s="710">
        <f>COUNTIF(beosztás!$IR142:$JU142,"BN")*12+COUNTIF(beosztás!$IR142:$JU142,"BÉ")*12+COUNTIF(beosztás!$IR142:$JU142,"BDE")*8+COUNTIF(beosztás!$IR142:$JU142,"BDU")*8+COUNTIF(beosztás!$IR142:$JU142,"BÉJ")*8+COUNTIF(beosztás!$IR142:$JU142,"B1")*1+COUNTIF(beosztás!$IR142:$JU142,"B2")*2+COUNTIF(beosztás!$IR142:$JU142,"B3")*3+COUNTIF(beosztás!$IR142:$JU142,"B5")*5+COUNTIF(beosztás!$IR142:$JU142,"B6")*6+COUNTIF(beosztás!$IR142:$JU142,"B7")*7+COUNTIF(beosztás!$IR142:$JU142,"B8")*8+COUNTIF(beosztás!$IR142:$JU142,"B9")*9+COUNTIF(beosztás!$IR142:$JU142,"B10")*10+COUNTIF(beosztás!$IR142:$JU142,"B11")*11+COUNTIF(beosztás!$IR142:$JU142,"B12")*12+COUNTIF(beosztás!$IR142:$JU142,"BP")*0</f>
        <v>0</v>
      </c>
      <c r="GA140" s="24">
        <f t="shared" si="647"/>
        <v>0</v>
      </c>
      <c r="GB140" s="710">
        <f>IF(C140="",0,alapadatok!$AN$10)</f>
        <v>0</v>
      </c>
      <c r="GC140" s="19">
        <f t="shared" si="648"/>
        <v>0</v>
      </c>
      <c r="GD140" s="907">
        <f t="shared" si="649"/>
        <v>0</v>
      </c>
      <c r="GE140" s="42"/>
      <c r="GF140" s="709">
        <f>COUNTIF(beosztás!$JV142:$KZ142,"DE")*8</f>
        <v>0</v>
      </c>
      <c r="GG140" s="710">
        <f>COUNTIF(beosztás!$JV142:$KZ142,"DU")*8</f>
        <v>0</v>
      </c>
      <c r="GH140" s="710">
        <f>COUNTIF(beosztás!$JV142:$KZ142,"ÉJ")*8</f>
        <v>0</v>
      </c>
      <c r="GI140" s="710">
        <f>COUNTIF(beosztás!$JV142:$KZ142,"N")*12</f>
        <v>0</v>
      </c>
      <c r="GJ140" s="710">
        <f>COUNTIF(beosztás!$JV142:$KZ142,"É")*12</f>
        <v>0</v>
      </c>
      <c r="GK140" s="710">
        <f>SUM(beosztás!$JV142:$KZ142)</f>
        <v>0</v>
      </c>
      <c r="GL140" s="897">
        <f>(COUNTIF(beosztás!$JV142:$KZ142,"SN")*12)+(COUNTIF(beosztás!$JV142:$KZ142,"SDE")*8)+(COUNTIF(beosztás!$JV142:$KZ142,"SDU")*8)+(COUNTIF(beosztás!$JV142:$KZ142,"SÉ")*12)+(COUNTIF(beosztás!$JV142:$KZ142,"SÉJ")*8)+(COUNTIF(beosztás!$JV142:$KZ142,"S1")*1)+(COUNTIF(beosztás!$JV142:$KZ142,"S2")*2)+(COUNTIF(beosztás!$JV142:$KZ142,"S3")*3)+(COUNTIF(beosztás!$JV142:$KZ142,"S4")*4)+(COUNTIF(beosztás!$JV142:$KZ142,"S5")*5)+(COUNTIF(beosztás!$JV142:$KZ142,"S6")*6)+(COUNTIF(beosztás!$JV142:$KZ142,"S7")*7)+(COUNTIF(beosztás!$JV142:$KZ142,"S8")*8)+(COUNTIF(beosztás!$JV142:$KZ142,"S9")*9)+(COUNTIF(beosztás!$JV142:$KZ142,"S10")*10)+(COUNTIF(beosztás!$JV142:$KZ142,"S11")*11)+(COUNTIF(beosztás!$JV142:$KZ142,"S12")*12)</f>
        <v>0</v>
      </c>
      <c r="GM140" s="710">
        <f>COUNTIF(beosztás!$JV142:$KZ142,"FÜ")*8</f>
        <v>0</v>
      </c>
      <c r="GN140" s="710">
        <f>COUNTIF(beosztás!$JV142:$KZ142,"BN")*12+COUNTIF(beosztás!$JV142:$KZ142,"BÉ")*12+COUNTIF(beosztás!$JV142:$KZ142,"BDE")*8+COUNTIF(beosztás!$JV142:$KZ142,"BDU")*8+COUNTIF(beosztás!$JV142:$KZ142,"BÉJ")*8+COUNTIF(beosztás!$JV142:$KZ142,"B1")*1+COUNTIF(beosztás!$JV142:$KZ142,"B2")*2+COUNTIF(beosztás!$JV142:$KZ142,"B3")*3+COUNTIF(beosztás!$JV142:$KZ142,"B5")*5+COUNTIF(beosztás!$JV142:$KZ142,"B6")*6+COUNTIF(beosztás!$JV142:$KZ142,"B7")*7+COUNTIF(beosztás!$JV142:$KZ142,"B8")*8+COUNTIF(beosztás!$JV142:$KZ142,"B9")*9+COUNTIF(beosztás!$JV142:$KZ142,"B10")*10+COUNTIF(beosztás!$JV142:$KZ142,"B11")*11+COUNTIF(beosztás!$JV142:$KZ142,"B12")*12+COUNTIF(beosztás!$JV142:$KZ142,"BP")*0</f>
        <v>0</v>
      </c>
      <c r="GO140" s="24">
        <f t="shared" si="650"/>
        <v>0</v>
      </c>
      <c r="GP140" s="710">
        <f>IF(C140="",0,alapadatok!$AN$11)</f>
        <v>0</v>
      </c>
      <c r="GQ140" s="19">
        <f t="shared" si="651"/>
        <v>0</v>
      </c>
      <c r="GR140" s="907">
        <f t="shared" si="652"/>
        <v>0</v>
      </c>
      <c r="GS140" s="42"/>
      <c r="GT140" s="25">
        <f t="shared" si="653"/>
        <v>0</v>
      </c>
      <c r="GU140" s="24">
        <f t="shared" si="654"/>
        <v>0</v>
      </c>
      <c r="GV140" s="24">
        <f t="shared" si="655"/>
        <v>0</v>
      </c>
      <c r="GW140" s="24">
        <f t="shared" si="656"/>
        <v>0</v>
      </c>
      <c r="GX140" s="24">
        <f t="shared" si="657"/>
        <v>0</v>
      </c>
      <c r="GY140" s="24">
        <f t="shared" si="658"/>
        <v>0</v>
      </c>
      <c r="GZ140" s="24">
        <f t="shared" si="659"/>
        <v>0</v>
      </c>
      <c r="HA140" s="24">
        <f t="shared" si="660"/>
        <v>0</v>
      </c>
      <c r="HB140" s="24">
        <f t="shared" si="661"/>
        <v>0</v>
      </c>
      <c r="HC140" s="24">
        <f t="shared" si="662"/>
        <v>0</v>
      </c>
      <c r="HD140" s="24">
        <f t="shared" si="663"/>
        <v>0</v>
      </c>
      <c r="HE140" s="19">
        <f t="shared" si="664"/>
        <v>0</v>
      </c>
      <c r="HF140" s="907">
        <f t="shared" si="665"/>
        <v>0</v>
      </c>
      <c r="HG140" s="41"/>
      <c r="HH140" s="709">
        <f>COUNTIF(beosztás!$LA142:$MD142,"DE")*8</f>
        <v>0</v>
      </c>
      <c r="HI140" s="710">
        <f>COUNTIF(beosztás!$LA142:$MD142,"DU")*8</f>
        <v>0</v>
      </c>
      <c r="HJ140" s="710">
        <f>COUNTIF(beosztás!$LA142:$MD142,"ÉJ")*8</f>
        <v>0</v>
      </c>
      <c r="HK140" s="710">
        <f>COUNTIF(beosztás!$LA142:$MD142,"N")*12</f>
        <v>0</v>
      </c>
      <c r="HL140" s="710">
        <f>COUNTIF(beosztás!$LA142:$MD142,"é")*12</f>
        <v>0</v>
      </c>
      <c r="HM140" s="710">
        <f>SUM(beosztás!$LA142:$MD142)</f>
        <v>0</v>
      </c>
      <c r="HN140" s="710">
        <f>COUNTIF(beosztás!$LA142:$MD142,"FÜ")*8</f>
        <v>0</v>
      </c>
      <c r="HO140" s="897">
        <f>(COUNTIF(beosztás!$LA142:$MD142,"SN")*12)+(COUNTIF(beosztás!$LA142:$MD142,"SDE")*8)+(COUNTIF(beosztás!$LA142:$MD142,"SDU")*8)+(COUNTIF(beosztás!$LA142:$MD142,"SÉ")*12)+(COUNTIF(beosztás!$LA142:$MD142,"SÉJ")*8)+(COUNTIF(beosztás!$LA142:$MD142,"S1")*1)+(COUNTIF(beosztás!$LA142:$MD142,"S2")*2)+(COUNTIF(beosztás!$LA142:$MD142,"S3")*3)+(COUNTIF(beosztás!$LA142:$MD142,"S4")*4)+(COUNTIF(beosztás!$LA142:$MD142,"S5")*5)+(COUNTIF(beosztás!$LA142:$MD142,"S6")*6)+(COUNTIF(beosztás!$LA142:$MD142,"S7")*7)+(COUNTIF(beosztás!$LA142:$MD142,"S8")*8)+(COUNTIF(beosztás!$LA142:$MD142,"S9")*9)+(COUNTIF(beosztás!$LA142:$MD142,"S10")*10)+(COUNTIF(beosztás!$LA142:$MD142,"S11")*11)+(COUNTIF(beosztás!$LA142:$MD142,"S12")*12)</f>
        <v>0</v>
      </c>
      <c r="HP140" s="710">
        <f>COUNTIF(beosztás!$LA142:$MD142,"BN")*12+COUNTIF(beosztás!$LA142:$MD142,"BÉ")*12+COUNTIF(beosztás!$LA142:$MD142,"BDE")*8+COUNTIF(beosztás!$LA142:$MD142,"BDU")*8+COUNTIF(beosztás!$LA142:$MD142,"BÉJ")*8+COUNTIF(beosztás!$LA142:$MD142,"B1")*1+COUNTIF(beosztás!$LA142:$MD142,"B2")*2+COUNTIF(beosztás!$LA142:$MD142,"B3")*3+COUNTIF(beosztás!$KZ142:$MC142,"B5")*5+COUNTIF(beosztás!$KZ142:$MC142,"B6")*6+COUNTIF(beosztás!$KZ142:$MC142,"B7")*7+COUNTIF(beosztás!$KZ142:$MC142,"B8")*8+COUNTIF(beosztás!$LA142:$MD142,"B9")*9+COUNTIF(beosztás!$LA142:$MD142,"B10")*10+COUNTIF(beosztás!$LA142:$MD142,"B11")*11+COUNTIF(beosztás!$LA142:$MD142,"B12")*12+COUNTIF(beosztás!$LA142:$MD142,"BP")*0</f>
        <v>0</v>
      </c>
      <c r="HQ140" s="24">
        <f t="shared" si="666"/>
        <v>0</v>
      </c>
      <c r="HR140" s="710">
        <f>IF(C140="",0,alapadatok!$AN$12)</f>
        <v>0</v>
      </c>
      <c r="HS140" s="19">
        <f t="shared" si="667"/>
        <v>0</v>
      </c>
      <c r="HT140" s="907">
        <f t="shared" si="668"/>
        <v>0</v>
      </c>
      <c r="HU140" s="42"/>
      <c r="HV140" s="709">
        <f>COUNTIF(beosztás!$ME142:$NI142,"DE")*8</f>
        <v>0</v>
      </c>
      <c r="HW140" s="710">
        <f>COUNTIF(beosztás!$ME142:$NI142,"DU")*8</f>
        <v>0</v>
      </c>
      <c r="HX140" s="710">
        <f>COUNTIF(beosztás!$ME142:$NI142,"ÉJ")*8</f>
        <v>0</v>
      </c>
      <c r="HY140" s="710">
        <f>COUNTIF(beosztás!$ME142:$NI142,"N")*12</f>
        <v>0</v>
      </c>
      <c r="HZ140" s="710">
        <f>COUNTIF(beosztás!$ME142:$NI142,"É")*12</f>
        <v>0</v>
      </c>
      <c r="IA140" s="710">
        <f>SUM(beosztás!$ME142:$NI142)</f>
        <v>0</v>
      </c>
      <c r="IB140" s="710">
        <f>(COUNTIF(beosztás!$ME142:$NI142,"SN")*12)+(COUNTIF(beosztás!$ME142:$NI142,"SDE")*8)+(COUNTIF(beosztás!$ME142:$NI142,"SDU")*8)+(COUNTIF(beosztás!$ME142:$NI142,"SÉ")*12)+(COUNTIF(beosztás!$ME142:$NI142,"SÉJ")*8)+(COUNTIF(beosztás!$ME142:$NI142,"S1")*1)+(COUNTIF(beosztás!$ME142:$NI142,"S2")*2)+(COUNTIF(beosztás!$ME142:$NI142,"S3")*3)+(COUNTIF(beosztás!$ME142:$NI142,"S4")*4)+(COUNTIF(beosztás!$ME142:$NI142,"S5")*5)+(COUNTIF(beosztás!$ME142:$NI142,"S6")*6)+(COUNTIF(beosztás!$ME142:$NI142,"S7")*7)+(COUNTIF(beosztás!$ME142:$NI142,"S8")*8)+(COUNTIF(beosztás!$ME142:$NI142,"S9")*9)+(COUNTIF(beosztás!$ME142:$NI142,"S10")*10)+(COUNTIF(beosztás!$ME142:$NI142,"S11")*11)+(COUNTIF(beosztás!$ME142:$NI142,"S12")*12)</f>
        <v>0</v>
      </c>
      <c r="IC140" s="710">
        <f>COUNTIF(beosztás!$ME142:$NI142,"FÜ")*8</f>
        <v>0</v>
      </c>
      <c r="ID140" s="710">
        <f>COUNTIF(beosztás!$ME142:$NI142,"BN")*12+COUNTIF(beosztás!$ME142:$NI142,"BÉ")*12+COUNTIF(beosztás!$ME142:$NI142,"BDE")*8+COUNTIF(beosztás!$ME142:$NI142,"BDU")*8+COUNTIF(beosztás!$ME142:$NI142,"BÉJ")*8+COUNTIF(beosztás!$ME142:$NI142,"B1")*1+COUNTIF(beosztás!$ME142:$NI142,"B2")*2+COUNTIF(beosztás!$ME142:$NI142,"B3")*3+COUNTIF(beosztás!$ME142:$NI142,"B5")*5+COUNTIF(beosztás!$ME142:$NI142,"B6")*6+COUNTIF(beosztás!$ME142:$NI142,"B7")*7+COUNTIF(beosztás!$ME142:$NI142,"B8")*8+COUNTIF(beosztás!$ME142:$NI142,"B9")*9+COUNTIF(beosztás!$ME142:$NI142,"B10")*10+COUNTIF(beosztás!$ME142:$NI142,"B11")*11+COUNTIF(beosztás!$ME142:$NI142,"B12")*12+COUNTIF(beosztás!$ME142:$NI142,"BP")*0</f>
        <v>0</v>
      </c>
      <c r="IE140" s="24">
        <f t="shared" si="669"/>
        <v>0</v>
      </c>
      <c r="IF140" s="710">
        <f>IF(C140="",0,alapadatok!$AN$13)</f>
        <v>0</v>
      </c>
      <c r="IG140" s="19">
        <f t="shared" si="670"/>
        <v>0</v>
      </c>
      <c r="IH140" s="741">
        <f t="shared" si="671"/>
        <v>0</v>
      </c>
      <c r="II140" s="42"/>
      <c r="IJ140" s="25">
        <f t="shared" si="672"/>
        <v>0</v>
      </c>
      <c r="IK140" s="24">
        <f t="shared" si="673"/>
        <v>0</v>
      </c>
      <c r="IL140" s="24">
        <f t="shared" si="674"/>
        <v>0</v>
      </c>
      <c r="IM140" s="24">
        <f t="shared" si="675"/>
        <v>0</v>
      </c>
      <c r="IN140" s="24">
        <f t="shared" si="676"/>
        <v>0</v>
      </c>
      <c r="IO140" s="24">
        <f t="shared" si="677"/>
        <v>0</v>
      </c>
      <c r="IP140" s="24">
        <f t="shared" si="678"/>
        <v>0</v>
      </c>
      <c r="IQ140" s="24">
        <f t="shared" si="679"/>
        <v>0</v>
      </c>
      <c r="IR140" s="24">
        <f t="shared" si="680"/>
        <v>0</v>
      </c>
      <c r="IS140" s="24">
        <f t="shared" si="681"/>
        <v>0</v>
      </c>
      <c r="IT140" s="24">
        <f t="shared" si="682"/>
        <v>0</v>
      </c>
      <c r="IU140" s="19">
        <f t="shared" si="683"/>
        <v>0</v>
      </c>
      <c r="IV140" s="907">
        <f t="shared" si="684"/>
        <v>0</v>
      </c>
      <c r="IW140" s="43"/>
      <c r="JF140" s="21"/>
      <c r="JG140" s="21"/>
    </row>
    <row r="141" spans="1:267" ht="15.75" hidden="1" thickBot="1" x14ac:dyDescent="0.3">
      <c r="A141" s="66">
        <f>IF(beosztás!A143=0,"",beosztás!A143)</f>
        <v>28</v>
      </c>
      <c r="B141" s="63" t="str">
        <f>IF(beosztás!B143=0,"",beosztás!B143)</f>
        <v/>
      </c>
      <c r="C141" s="64" t="str">
        <f>IF(beosztás!C143=0,"",beosztás!C143)</f>
        <v/>
      </c>
      <c r="D141" s="65" t="str">
        <f>IF(beosztás!D143=0,"",beosztás!D143)</f>
        <v/>
      </c>
      <c r="E141" s="18"/>
      <c r="F141" s="709">
        <f>COUNTIF(beosztás!$I143:$AM143,"DE")*8</f>
        <v>0</v>
      </c>
      <c r="G141" s="710">
        <f>COUNTIF(beosztás!$I143:$AM143,"DU")*8</f>
        <v>0</v>
      </c>
      <c r="H141" s="710">
        <f>COUNTIF(beosztás!$I143:$AM143,"ÉJ")*8</f>
        <v>0</v>
      </c>
      <c r="I141" s="710">
        <f>COUNTIF(beosztás!$I143:$AM143,"N")*12</f>
        <v>0</v>
      </c>
      <c r="J141" s="710">
        <f>COUNTIF(beosztás!$I143:$AM143,"é")*12</f>
        <v>0</v>
      </c>
      <c r="K141" s="710">
        <f>SUM(beosztás!$I143:$AM143)</f>
        <v>0</v>
      </c>
      <c r="L141" s="710">
        <f>COUNTIF(beosztás!$I143:$AM143,"FÜ")*8</f>
        <v>0</v>
      </c>
      <c r="M141" s="710">
        <f>(COUNTIF(beosztás!$I143:$AM143,"SN")*12)+(COUNTIF(beosztás!$I143:$AM143,"SDE")*8)+(COUNTIF(beosztás!$I143:$AM143,"SDU")*8)+(COUNTIF(beosztás!$I143:$AM143,"S1")*1)+(COUNTIF(beosztás!$I143:$AM143,"S2")*2)+(COUNTIF(beosztás!$I143:$AM143,"S3")*3)+(COUNTIF(beosztás!$I143:$AM143,"S4")*4)+(COUNTIF(beosztás!$I143:$AM143,"S5")*5)+(COUNTIF(beosztás!$I143:$AM143,"S6")*6)+(COUNTIF(beosztás!$I143:$AM143,"S7")*7)+(COUNTIF(beosztás!$I143:$AM143,"S8")*8)+(COUNTIF(beosztás!$I143:$AM143,"S9")*9)+(COUNTIF(beosztás!$I143:$AM143,"S10")*10)+(COUNTIF(beosztás!$I143:$AM143,"S11")*11)+(COUNTIF(beosztás!$I143:$AM143,"S12")*12)+(COUNTIF(beosztás!$I143:$AM143,"SÉ")*12)+(COUNTIF(beosztás!$I143:$AM143,"SÉJ")*8)</f>
        <v>0</v>
      </c>
      <c r="N141" s="710">
        <f>COUNTIF(beosztás!$I143:$AM143,"BN")*12+COUNTIF(beosztás!$I143:$AM143,"BÉ")*12+COUNTIF(beosztás!$I143:$AM143,"BDE")*8+COUNTIF(beosztás!$I143:$AM143,"BDU")*8+COUNTIF(beosztás!$I143:$AM143,"BÉJ")*8+COUNTIF(beosztás!$I143:$AM143,"B1")*1+COUNTIF(beosztás!$I143:$AM143,"B2")*2+COUNTIF(beosztás!$I143:$AM143,"B3")*3+COUNTIF(beosztás!$I143:$AM143,"B5")*5+COUNTIF(beosztás!$I143:$AM143,"B6")*6+COUNTIF(beosztás!$I143:$AM143,"B7")*7+COUNTIF(beosztás!$I143:$AM143,"B8")*8+COUNTIF(beosztás!$I143:$AM143,"B9")*9+COUNTIF(beosztás!$I143:$AM143,"B10")*10+COUNTIF(beosztás!$I143:$AM143,"B11")*11+COUNTIF(beosztás!$I143:$AM143,"B12")*12+COUNTIF(beosztás!$I143:$AM143,"BP")*0</f>
        <v>0</v>
      </c>
      <c r="O141" s="24">
        <f t="shared" si="576"/>
        <v>0</v>
      </c>
      <c r="P141" s="710">
        <f>IF(C141="",0,alapadatok!$AN$2)</f>
        <v>0</v>
      </c>
      <c r="Q141" s="19">
        <f t="shared" si="577"/>
        <v>0</v>
      </c>
      <c r="R141" s="741">
        <f t="shared" si="578"/>
        <v>0</v>
      </c>
      <c r="S141" s="40"/>
      <c r="T141" s="709">
        <f>COUNTIF(beosztás!$AN143:$BO143,"DE")*8</f>
        <v>0</v>
      </c>
      <c r="U141" s="710">
        <f>COUNTIF(beosztás!$AN143:$BO143,"DU")*8</f>
        <v>0</v>
      </c>
      <c r="V141" s="710">
        <f>COUNTIF(beosztás!$AN143:$BO143,"ÉJ")*8</f>
        <v>0</v>
      </c>
      <c r="W141" s="710">
        <f>COUNTIF(beosztás!$AN143:$BO143,"N")*12</f>
        <v>0</v>
      </c>
      <c r="X141" s="710">
        <f>COUNTIF(beosztás!$AN143:$BO143,"É")*12</f>
        <v>0</v>
      </c>
      <c r="Y141" s="710">
        <f>SUM(beosztás!$AN143:$BO143)</f>
        <v>0</v>
      </c>
      <c r="Z141" s="710">
        <f>(COUNTIF(beosztás!$AN143:$BO143,"SN")*12)+(COUNTIF(beosztás!$AN143:$BO143,"SDE")*8)+(COUNTIF(beosztás!$AN143:$BO143,"SDU")*8)+(COUNTIF(beosztás!$AN143:$BO143,"SÉ")*12)+(COUNTIF(beosztás!$AN143:$BO143,"SÉJ")*8)+(COUNTIF(beosztás!$AN143:$BO143,"S1")*1)+(COUNTIF(beosztás!$AN143:$BO143,"S2")*2)+(COUNTIF(beosztás!$AN143:$BO143,"S3")*3)+(COUNTIF(beosztás!$AN143:$BO143,"S4")*4)+(COUNTIF(beosztás!$AN143:$BO143,"S5")*5)+(COUNTIF(beosztás!$AN143:$BO143,"S6")*6)+(COUNTIF(beosztás!$AN143:$BO143,"S7")*7)+(COUNTIF(beosztás!$AN143:$BO143,"S8")*8)+(COUNTIF(beosztás!$AN143:$BO143,"S9")*9)+(COUNTIF(beosztás!$AN143:$BO143,"S10")*10)+(COUNTIF(beosztás!$AN143:$BO143,"S11")*11)+(COUNTIF(beosztás!$AN143:$BO143,"S12")*12)</f>
        <v>0</v>
      </c>
      <c r="AA141" s="710">
        <f>COUNTIF(beosztás!$AN143:$BO143,"FÜ")*8</f>
        <v>0</v>
      </c>
      <c r="AB141" s="710">
        <f>COUNTIF(beosztás!$AN143:$BO143,"BN")*12+COUNTIF(beosztás!$AN143:$BO143,"BÉ")*12+COUNTIF(beosztás!$AN143:$BO143,"BDE")*8+COUNTIF(beosztás!$AN143:$BO143,"BDU")*8+COUNTIF(beosztás!$AN143:$BO143,"BÉJ")*8+COUNTIF(beosztás!$AN143:$BO143,"B1")*1+COUNTIF(beosztás!$AN143:$BO143,"B2")*2+COUNTIF(beosztás!$AN143:$BO143,"B3")*3+COUNTIF(beosztás!$AN143:$BO143,"B5")*5+COUNTIF(beosztás!$AN143:$BO143,"B6")*6+COUNTIF(beosztás!$AN143:$BO143,"B7")*7+COUNTIF(beosztás!$AN143:$BO143,"B8")*8+COUNTIF(beosztás!$AN143:$BO143,"B9")*9+COUNTIF(beosztás!$AN143:$BO143,"B10")*10+COUNTIF(beosztás!$AN143:$BO143,"B11")*11+COUNTIF(beosztás!$AN143:$BO143,"B12")*12+COUNTIF(beosztás!$AN143:$BO143,"BP")*0</f>
        <v>0</v>
      </c>
      <c r="AC141" s="24">
        <f t="shared" si="579"/>
        <v>0</v>
      </c>
      <c r="AD141" s="710">
        <f>IF(C141="",0,alapadatok!$AN$3)</f>
        <v>0</v>
      </c>
      <c r="AE141" s="19">
        <f t="shared" si="421"/>
        <v>0</v>
      </c>
      <c r="AF141" s="741">
        <f t="shared" si="580"/>
        <v>0</v>
      </c>
      <c r="AG141" s="40"/>
      <c r="AH141" s="25">
        <f t="shared" si="581"/>
        <v>0</v>
      </c>
      <c r="AI141" s="24">
        <f t="shared" si="582"/>
        <v>0</v>
      </c>
      <c r="AJ141" s="24">
        <f t="shared" si="583"/>
        <v>0</v>
      </c>
      <c r="AK141" s="24">
        <f t="shared" si="584"/>
        <v>0</v>
      </c>
      <c r="AL141" s="24">
        <f t="shared" si="585"/>
        <v>0</v>
      </c>
      <c r="AM141" s="24">
        <f t="shared" si="586"/>
        <v>0</v>
      </c>
      <c r="AN141" s="24">
        <f t="shared" si="587"/>
        <v>0</v>
      </c>
      <c r="AO141" s="24">
        <f t="shared" si="588"/>
        <v>0</v>
      </c>
      <c r="AP141" s="24">
        <f t="shared" si="431"/>
        <v>0</v>
      </c>
      <c r="AQ141" s="24">
        <f t="shared" si="432"/>
        <v>0</v>
      </c>
      <c r="AR141" s="24">
        <f t="shared" si="433"/>
        <v>0</v>
      </c>
      <c r="AS141" s="19">
        <f t="shared" si="434"/>
        <v>0</v>
      </c>
      <c r="AT141" s="741">
        <f t="shared" si="589"/>
        <v>0</v>
      </c>
      <c r="AU141" s="41"/>
      <c r="AV141" s="709">
        <f>COUNTIF(beosztás!$BP143:$CT143,"DE")*8</f>
        <v>0</v>
      </c>
      <c r="AW141" s="710">
        <f>COUNTIF(beosztás!$BP143:$CT143,"DU")*8</f>
        <v>0</v>
      </c>
      <c r="AX141" s="710">
        <f>COUNTIF(beosztás!$BP143:$CT143,"ÉJ")*8</f>
        <v>0</v>
      </c>
      <c r="AY141" s="710">
        <f>COUNTIF(beosztás!$BP143:$CT143,"N")*12</f>
        <v>0</v>
      </c>
      <c r="AZ141" s="710">
        <f>COUNTIF(beosztás!$BP143:$CT143,"é")*12</f>
        <v>0</v>
      </c>
      <c r="BA141" s="710">
        <f>SUM(beosztás!$BP143:$CT143)</f>
        <v>0</v>
      </c>
      <c r="BB141" s="710">
        <f>COUNTIF(beosztás!$BP143:$CT143,"FÜ")*8</f>
        <v>0</v>
      </c>
      <c r="BC141" s="897">
        <f>(COUNTIF(beosztás!$BP143:$CT143,"SN")*12)+(COUNTIF(beosztás!$BP143:$CT143,"SDE")*8)+(COUNTIF(beosztás!$BP143:$CT143,"SDU")*8)+(COUNTIF(beosztás!$BP143:$CT143,"SÉ")*12)+(COUNTIF(beosztás!$BP143:$CT143,"SÉJ")*8)+(COUNTIF(beosztás!$BP143:$CT143,"S1")*1)+(COUNTIF(beosztás!$BP143:$CT143,"S2")*2)+(COUNTIF(beosztás!$BP143:$CT143,"S3")*3)+(COUNTIF(beosztás!$BP143:$CT143,"S4")*4)+(COUNTIF(beosztás!$BP143:$CT143,"S5")*5)+(COUNTIF(beosztás!$BP143:$CT143,"S6")*6)+(COUNTIF(beosztás!$BP143:$CT143,"S7")*7)+(COUNTIF(beosztás!$BP143:$CT143,"S8")*8)+(COUNTIF(beosztás!$BP143:$CT143,"S9")*9)+(COUNTIF(beosztás!$BP143:$CT143,"S10")*10)+(COUNTIF(beosztás!$BP143:$CT143,"S11")*11)+(COUNTIF(beosztás!$BP143:$CT143,"S12")*12)</f>
        <v>0</v>
      </c>
      <c r="BD141" s="710">
        <f>COUNTIF(beosztás!$BP143:$CT143,"BN")*12+COUNTIF(beosztás!$BP143:$CT143,"BÉ")*12+COUNTIF(beosztás!$BP143:$CT143,"BDE")*8+COUNTIF(beosztás!$BP143:$CT143,"BDU")*8+COUNTIF(beosztás!$BP143:$CT143,"BÉJ")*8+COUNTIF(beosztás!$BP143:$CT143,"B1")*1+COUNTIF(beosztás!$BP143:$CT143,"B2")*2+COUNTIF(beosztás!$BP143:$CT143,"B3")*3+COUNTIF(beosztás!$BP143:$CT143,"B5")*5+COUNTIF(beosztás!$BP143:$CT143,"B6")*6+COUNTIF(beosztás!$BP143:$CT143,"B7")*7+COUNTIF(beosztás!$BP143:$CT143,"B8")*8+COUNTIF(beosztás!$BP143:$CT143,"B9")*9+COUNTIF(beosztás!$BP143:$CT143,"B10")*10+COUNTIF(beosztás!$BP143:$CT143,"B11")*11+COUNTIF(beosztás!$BP143:$CT143,"B12")*12+COUNTIF(beosztás!$BP143:$CT143,"BP")*0</f>
        <v>0</v>
      </c>
      <c r="BE141" s="24">
        <f t="shared" si="590"/>
        <v>0</v>
      </c>
      <c r="BF141" s="710">
        <f>IF(C141="",0,alapadatok!$AN$4)</f>
        <v>0</v>
      </c>
      <c r="BG141" s="19">
        <f t="shared" si="591"/>
        <v>0</v>
      </c>
      <c r="BH141" s="741">
        <f t="shared" si="592"/>
        <v>0</v>
      </c>
      <c r="BI141" s="40"/>
      <c r="BJ141" s="709">
        <f>COUNTIF(beosztás!$CU143:$DX143,"DE")*8</f>
        <v>0</v>
      </c>
      <c r="BK141" s="710">
        <f>COUNTIF(beosztás!$CU143:$DX143,"DU")*8</f>
        <v>0</v>
      </c>
      <c r="BL141" s="710">
        <f>COUNTIF(beosztás!$CU143:$DX143,"ÉJ")*8</f>
        <v>0</v>
      </c>
      <c r="BM141" s="710">
        <f>COUNTIF(beosztás!$CU143:$DX143,"N")*12</f>
        <v>0</v>
      </c>
      <c r="BN141" s="710">
        <f>COUNTIF(beosztás!$CU143:$DX143,"É")*12</f>
        <v>0</v>
      </c>
      <c r="BO141" s="710">
        <f>SUM(beosztás!$CU143:$DX143)</f>
        <v>0</v>
      </c>
      <c r="BP141" s="897">
        <f>(COUNTIF(beosztás!$CU143:$DX143,"SN")*12)+(COUNTIF(beosztás!$CU143:$DX143,"SDE")*8)+(COUNTIF(beosztás!$CU143:$DX143,"SDU")*8)+(COUNTIF(beosztás!$CU143:$DX143,"SÉ")*12)+(COUNTIF(beosztás!$CU143:$DX143,"SÉJ")*8)+(COUNTIF(beosztás!$CU143:$DX143,"S1")*1)+(COUNTIF(beosztás!$CU143:$DX143,"S2")*2)+(COUNTIF(beosztás!$CU143:$DX143,"S3")*3)+(COUNTIF(beosztás!$CU143:$DX143,"S4")*4)+(COUNTIF(beosztás!$CU143:$DX143,"S5")*5)+(COUNTIF(beosztás!$CU143:$DX143,"S6")*6)+(COUNTIF(beosztás!$CU143:$DX143,"S7")*7)+(COUNTIF(beosztás!$CU143:$DX143,"S8")*8)+(COUNTIF(beosztás!$CU143:$DX143,"S9")*9)+(COUNTIF(beosztás!$CU143:$DX143,"S10")*10)+(COUNTIF(beosztás!$CU143:$DX143,"S11")*11)+(COUNTIF(beosztás!$CU143:$DX143,"S12")*12)</f>
        <v>0</v>
      </c>
      <c r="BQ141" s="710">
        <f>COUNTIF(beosztás!$CU143:$DX143,"FÜ")*8</f>
        <v>0</v>
      </c>
      <c r="BR141" s="710">
        <f>COUNTIF(beosztás!$CU143:$DX143,"BN")*12+COUNTIF(beosztás!$CU143:$DX143,"BÉ")*12+COUNTIF(beosztás!$CU143:$DX143,"BDE")*8+COUNTIF(beosztás!$CU143:$DX143,"BDU")*8+COUNTIF(beosztás!$CU143:$DX143,"BÉJ")*8+COUNTIF(beosztás!$CU143:$DX143,"B1")*1+COUNTIF(beosztás!$CU143:$DX143,"B2")*2+COUNTIF(beosztás!$CU143:$DX143,"B3")*3+COUNTIF(beosztás!$CU143:$DX143,"B5")*5+COUNTIF(beosztás!$CU143:$DX143,"B6")*6+COUNTIF(beosztás!$CU143:$DX143,"B7")*7+COUNTIF(beosztás!$CU143:$DX143,"B8")*8+COUNTIF(beosztás!$CU143:$DX143,"B9")*9+COUNTIF(beosztás!$CU143:$DX143,"B10")*10+COUNTIF(beosztás!$CU143:$DX143,"B11")*11+COUNTIF(beosztás!$CU143:$DX143,"B12")*12+COUNTIF(beosztás!$CU143:$DX143,"BP")*0</f>
        <v>0</v>
      </c>
      <c r="BS141" s="24">
        <f t="shared" si="593"/>
        <v>0</v>
      </c>
      <c r="BT141" s="710">
        <f>IF(C141="",0,alapadatok!$AN$5)</f>
        <v>0</v>
      </c>
      <c r="BU141" s="19">
        <f t="shared" si="594"/>
        <v>0</v>
      </c>
      <c r="BV141" s="741">
        <f t="shared" si="595"/>
        <v>0</v>
      </c>
      <c r="BW141" s="40"/>
      <c r="BX141" s="25">
        <f t="shared" si="596"/>
        <v>0</v>
      </c>
      <c r="BY141" s="24">
        <f t="shared" si="597"/>
        <v>0</v>
      </c>
      <c r="BZ141" s="24">
        <f t="shared" si="598"/>
        <v>0</v>
      </c>
      <c r="CA141" s="24">
        <f t="shared" si="599"/>
        <v>0</v>
      </c>
      <c r="CB141" s="24">
        <f t="shared" si="600"/>
        <v>0</v>
      </c>
      <c r="CC141" s="24">
        <f t="shared" si="601"/>
        <v>0</v>
      </c>
      <c r="CD141" s="24">
        <f t="shared" si="602"/>
        <v>0</v>
      </c>
      <c r="CE141" s="24">
        <f t="shared" si="603"/>
        <v>0</v>
      </c>
      <c r="CF141" s="24">
        <f t="shared" si="604"/>
        <v>0</v>
      </c>
      <c r="CG141" s="24">
        <f t="shared" si="605"/>
        <v>0</v>
      </c>
      <c r="CH141" s="24">
        <f t="shared" si="606"/>
        <v>0</v>
      </c>
      <c r="CI141" s="19">
        <f t="shared" si="607"/>
        <v>0</v>
      </c>
      <c r="CJ141" s="741">
        <f t="shared" si="608"/>
        <v>0</v>
      </c>
      <c r="CK141" s="41"/>
      <c r="CL141" s="709">
        <f>COUNTIF(beosztás!$DY143:$FC143,"DE")*8</f>
        <v>0</v>
      </c>
      <c r="CM141" s="710">
        <f>COUNTIF(beosztás!$DY143:$FC143,"DU")*8</f>
        <v>0</v>
      </c>
      <c r="CN141" s="710">
        <f>COUNTIF(beosztás!$DY143:$FC143,"ÉJ")*8</f>
        <v>0</v>
      </c>
      <c r="CO141" s="710">
        <f>COUNTIF(beosztás!$DY143:$FC143,"N")*12</f>
        <v>0</v>
      </c>
      <c r="CP141" s="710">
        <f>COUNTIF(beosztás!$DY143:$FC143,"é")*12</f>
        <v>0</v>
      </c>
      <c r="CQ141" s="710">
        <f>SUM(beosztás!$DY143:$FC143)</f>
        <v>0</v>
      </c>
      <c r="CR141" s="710">
        <f>COUNTIF(beosztás!$DY143:$FC143,"FÜ")*8</f>
        <v>0</v>
      </c>
      <c r="CS141" s="897">
        <f>(COUNTIF(beosztás!$DY143:$FC143,"SN")*12)+(COUNTIF(beosztás!$DY143:$FC143,"SDE")*8)+(COUNTIF(beosztás!$DY143:$FC143,"SDU")*8)+(COUNTIF(beosztás!$DY143:$FC143,"SÉ")*12)+(COUNTIF(beosztás!$DY143:$FC143,"SÉJ")*8)+(COUNTIF(beosztás!$DY143:$FC143,"S1")*1)+(COUNTIF(beosztás!$DY143:$FC143,"S2")*2)+(COUNTIF(beosztás!$DY143:$FC143,"S3")*3)+(COUNTIF(beosztás!$DY143:$FC143,"S4")*4)+(COUNTIF(beosztás!$DY143:$FC143,"S5")*5)+(COUNTIF(beosztás!$DY143:$FC143,"S6")*6)+(COUNTIF(beosztás!$DY143:$FC143,"S7")*7)+(COUNTIF(beosztás!$DY143:$FC143,"S8")*8)+(COUNTIF(beosztás!$DY143:$FC143,"S9")*9)+(COUNTIF(beosztás!$DY143:$FC143,"S10")*10)+(COUNTIF(beosztás!$DY143:$FC143,"S11")*11)+(COUNTIF(beosztás!$DY143:$FC143,"S12")*12)</f>
        <v>0</v>
      </c>
      <c r="CT141" s="710">
        <f>COUNTIF(beosztás!$DY143:$FC143,"BN")*12+COUNTIF(beosztás!$DY143:$FC143,"BÉ")*12+COUNTIF(beosztás!$DY143:$FC143,"BDE")*8+COUNTIF(beosztás!$DY143:$FC143,"BDU")*8+COUNTIF(beosztás!$DY143:$FC143,"BÉJ")*8+COUNTIF(beosztás!$DY143:$FC143,"B1")*1+COUNTIF(beosztás!$DY143:$FC143,"B2")*2+COUNTIF(beosztás!$DY143:$FC143,"B3")*3+COUNTIF(beosztás!$DY143:$FC143,"B5")*5+COUNTIF(beosztás!$DY143:$FC143,"B6")*6+COUNTIF(beosztás!$DY143:$FC143,"B7")*7+COUNTIF(beosztás!$DY143:$FC143,"B8")*8+COUNTIF(beosztás!$DY143:$FC143,"B9")*9+COUNTIF(beosztás!$DY143:$FC143,"B10")*10+COUNTIF(beosztás!$DY143:$FC143,"B11")*11+COUNTIF(beosztás!$DY143:$FC143,"B12")*12+COUNTIF(beosztás!$DY143:$FC143,"BP")*0</f>
        <v>0</v>
      </c>
      <c r="CU141" s="24">
        <f t="shared" si="609"/>
        <v>0</v>
      </c>
      <c r="CV141" s="710">
        <f>IF(C141="",0,alapadatok!$AN$6)</f>
        <v>0</v>
      </c>
      <c r="CW141" s="19">
        <f t="shared" si="610"/>
        <v>0</v>
      </c>
      <c r="CX141" s="907">
        <f t="shared" si="611"/>
        <v>0</v>
      </c>
      <c r="CY141" s="40"/>
      <c r="CZ141" s="709">
        <f>COUNTIF(beosztás!$FD143:$GG143,"DE")*8</f>
        <v>0</v>
      </c>
      <c r="DA141" s="710">
        <f>COUNTIF(beosztás!$FD143:$GG143,"DU")*8</f>
        <v>0</v>
      </c>
      <c r="DB141" s="710">
        <f>COUNTIF(beosztás!$FD143:$GG143,"ÉJ")*8</f>
        <v>0</v>
      </c>
      <c r="DC141" s="710">
        <f>COUNTIF(beosztás!$FD143:$GG143,"N")*12</f>
        <v>0</v>
      </c>
      <c r="DD141" s="710">
        <f>COUNTIF(beosztás!$FD143:$GG143,"É")*12</f>
        <v>0</v>
      </c>
      <c r="DE141" s="710">
        <f>SUM(beosztás!$FD143:$GG143)</f>
        <v>0</v>
      </c>
      <c r="DF141" s="897">
        <f>(COUNTIF(beosztás!$FD143:$GG143,"SN")*12)+(COUNTIF(beosztás!$FD143:$GG143,"SDE")*8)+(COUNTIF(beosztás!$FD143:$GG143,"SDU")*8)+(COUNTIF(beosztás!$FD143:$GG143,"SÉ")*12)+(COUNTIF(beosztás!$FD143:$GG143,"SÉJ")*8)+(COUNTIF(beosztás!$FD143:$GG143,"S1")*1)+(COUNTIF(beosztás!$FD143:$GG143,"S2")*2)+(COUNTIF(beosztás!$FD143:$GG143,"S3")*3)+(COUNTIF(beosztás!$FD143:$GG143,"S4")*4)+(COUNTIF(beosztás!$FD143:$GG143,"S5")*5)+(COUNTIF(beosztás!$FD143:$GG143,"S6")*6)+(COUNTIF(beosztás!$FD143:$GG143,"S7")*7)+(COUNTIF(beosztás!$FD143:$GG143,"S8")*8)+(COUNTIF(beosztás!$FD143:$GG143,"S9")*9)+(COUNTIF(beosztás!$FD143:$GG143,"S10")*10)+(COUNTIF(beosztás!$FD143:$GG143,"S11")*11)+(COUNTIF(beosztás!$FD143:$GG143,"S12")*12)</f>
        <v>0</v>
      </c>
      <c r="DG141" s="710">
        <f>COUNTIF(beosztás!$FD143:$GG143,"FÜ")*8</f>
        <v>0</v>
      </c>
      <c r="DH141" s="710">
        <f>COUNTIF(beosztás!$FD143:$GG143,"BN")*12+COUNTIF(beosztás!$FD143:$GG143,"BÉ")*12+COUNTIF(beosztás!$FD143:$GG143,"BDE")*8+COUNTIF(beosztás!$FD143:$GG143,"BDU")*8+COUNTIF(beosztás!$FD143:$GG143,"BÉJ")*8+COUNTIF(beosztás!$FD143:$GG143,"B1")*1+COUNTIF(beosztás!$FD143:$GG143,"B2")*2+COUNTIF(beosztás!$FD143:$GG143,"B3")*3+COUNTIF(beosztás!$FD143:$GG143,"B5")*5+COUNTIF(beosztás!$FD143:$GG143,"B6")*6+COUNTIF(beosztás!$FD143:$GG143,"B7")*7+COUNTIF(beosztás!$FD143:$GG143,"B8")*8+COUNTIF(beosztás!$FD143:$GG143,"B9")*9+COUNTIF(beosztás!$FD143:$GG143,"B10")*10+COUNTIF(beosztás!$FD143:$GG143,"B11")*11+COUNTIF(beosztás!$FD143:$GG143,"B12")*12+COUNTIF(beosztás!$FD143:$GG143,"BP")*0</f>
        <v>0</v>
      </c>
      <c r="DI141" s="24">
        <f t="shared" si="612"/>
        <v>0</v>
      </c>
      <c r="DJ141" s="710">
        <f>IF(C141="",0,alapadatok!$AN$7)</f>
        <v>0</v>
      </c>
      <c r="DK141" s="19">
        <f t="shared" si="613"/>
        <v>0</v>
      </c>
      <c r="DL141" s="741">
        <f t="shared" si="614"/>
        <v>0</v>
      </c>
      <c r="DM141" s="40"/>
      <c r="DN141" s="25">
        <f t="shared" si="615"/>
        <v>0</v>
      </c>
      <c r="DO141" s="24">
        <f t="shared" si="616"/>
        <v>0</v>
      </c>
      <c r="DP141" s="24">
        <f t="shared" si="617"/>
        <v>0</v>
      </c>
      <c r="DQ141" s="24">
        <f t="shared" si="618"/>
        <v>0</v>
      </c>
      <c r="DR141" s="24">
        <f t="shared" si="619"/>
        <v>0</v>
      </c>
      <c r="DS141" s="24">
        <f t="shared" si="620"/>
        <v>0</v>
      </c>
      <c r="DT141" s="24">
        <f t="shared" si="621"/>
        <v>0</v>
      </c>
      <c r="DU141" s="24">
        <f t="shared" si="622"/>
        <v>0</v>
      </c>
      <c r="DV141" s="24">
        <f t="shared" si="623"/>
        <v>0</v>
      </c>
      <c r="DW141" s="24">
        <f t="shared" si="624"/>
        <v>0</v>
      </c>
      <c r="DX141" s="24">
        <f t="shared" si="625"/>
        <v>0</v>
      </c>
      <c r="DY141" s="19">
        <f t="shared" si="626"/>
        <v>0</v>
      </c>
      <c r="DZ141" s="907">
        <f t="shared" si="627"/>
        <v>0</v>
      </c>
      <c r="EA141" s="41"/>
      <c r="EB141" s="709">
        <f>COUNTIF(beosztás!$GH143:$HL143,"DE")*8</f>
        <v>0</v>
      </c>
      <c r="EC141" s="710">
        <f>COUNTIF(beosztás!$GH143:$HL143,"DU")*8</f>
        <v>0</v>
      </c>
      <c r="ED141" s="710">
        <f>COUNTIF(beosztás!$GH143:$HL143,"ÉJ")*8</f>
        <v>0</v>
      </c>
      <c r="EE141" s="710">
        <f>COUNTIF(beosztás!$GH143:$HL143,"N")*12</f>
        <v>0</v>
      </c>
      <c r="EF141" s="710">
        <f>COUNTIF(beosztás!$GH143:$HL143,"é")*12</f>
        <v>0</v>
      </c>
      <c r="EG141" s="710">
        <f>SUM(beosztás!$GH143:$HL143)</f>
        <v>0</v>
      </c>
      <c r="EH141" s="710">
        <f>COUNTIF(beosztás!$GH143:$HL143,"FÜ")*8</f>
        <v>0</v>
      </c>
      <c r="EI141" s="897">
        <f>(COUNTIF(beosztás!$GH143:$HL143,"SN")*12)+(COUNTIF(beosztás!$GH143:$HL143,"SDE")*8)+(COUNTIF(beosztás!$GH143:$HL143,"SDU")*8)+(COUNTIF(beosztás!$GH143:$HL143,"SÉ")*12)+(COUNTIF(beosztás!$GH143:$HL143,"SÉJ")*8)+(COUNTIF(beosztás!$GH143:$HL143,"S1")*1)+(COUNTIF(beosztás!$GH143:$HL143,"S2")*2)+(COUNTIF(beosztás!$GH143:$HL143,"S3")*3)+(COUNTIF(beosztás!$GH143:$HL143,"S4")*4)+(COUNTIF(beosztás!$GH143:$HL143,"S5")*5)+(COUNTIF(beosztás!$GH143:$HL143,"S6")*6)+(COUNTIF(beosztás!$GH143:$HL143,"S7")*7)+(COUNTIF(beosztás!$GH143:$HL143,"S8")*8)+(COUNTIF(beosztás!$GH143:$HL143,"S9")*9)+(COUNTIF(beosztás!$GH143:$HL143,"S10")*10)+(COUNTIF(beosztás!$GH143:$HL143,"S11")*11)+(COUNTIF(beosztás!$GH143:$HL143,"S12")*12)</f>
        <v>0</v>
      </c>
      <c r="EJ141" s="710">
        <f>COUNTIF(beosztás!$GH143:$HL143,"BN")*12+COUNTIF(beosztás!$GH143:$HL143,"BÉ")*12+COUNTIF(beosztás!$GH143:$HL143,"BDE")*8+COUNTIF(beosztás!$GH143:$HL143,"BDU")*8+COUNTIF(beosztás!$GH143:$HL143,"BÉJ")*8+COUNTIF(beosztás!$GH143:$HL143,"B1")*1+COUNTIF(beosztás!$GH143:$HL143,"B2")*2+COUNTIF(beosztás!$GH143:$HL143,"B3")*3+COUNTIF(beosztás!$GH143:$HL143,"B5")*5+COUNTIF(beosztás!$GH143:$HL143,"B6")*6+COUNTIF(beosztás!$GH143:$HL143,"B7")*7+COUNTIF(beosztás!$GH143:$HL143,"B8")*8+COUNTIF(beosztás!$GH143:$HL143,"B9")*9+COUNTIF(beosztás!$GH143:$HL143,"B10")*10+COUNTIF(beosztás!$GH143:$HL143,"B11")*11+COUNTIF(beosztás!$GH143:$HL143,"B12")*12+COUNTIF(beosztás!$GH143:$HL143,"BP")*0</f>
        <v>0</v>
      </c>
      <c r="EK141" s="24">
        <f t="shared" si="628"/>
        <v>0</v>
      </c>
      <c r="EL141" s="710">
        <f>IF(C141="",0,alapadatok!$AN$8)</f>
        <v>0</v>
      </c>
      <c r="EM141" s="19">
        <f t="shared" si="629"/>
        <v>0</v>
      </c>
      <c r="EN141" s="907">
        <f t="shared" si="630"/>
        <v>0</v>
      </c>
      <c r="EO141" s="40"/>
      <c r="EP141" s="709">
        <f>COUNTIF(beosztás!$HM143:$IQ143,"DE")*8</f>
        <v>0</v>
      </c>
      <c r="EQ141" s="710">
        <f>COUNTIF(beosztás!$HM143:$IQ143,"DU")*8</f>
        <v>0</v>
      </c>
      <c r="ER141" s="710">
        <f>COUNTIF(beosztás!$HM143:$IQ143,"ÉJ")*8</f>
        <v>0</v>
      </c>
      <c r="ES141" s="710">
        <f>COUNTIF(beosztás!$HM143:$IQ143,"N")*12</f>
        <v>0</v>
      </c>
      <c r="ET141" s="710">
        <f>COUNTIF(beosztás!$HM143:$IQ143,"É")*12</f>
        <v>0</v>
      </c>
      <c r="EU141" s="710">
        <f>SUM(beosztás!$HM143:$IQ143)</f>
        <v>0</v>
      </c>
      <c r="EV141" s="897">
        <f>(COUNTIF(beosztás!$HM143:$IQ143,"SN")*12)+(COUNTIF(beosztás!$HM143:$IQ143,"SDE")*8)+(COUNTIF(beosztás!$HM143:$IQ143,"SDU")*8)+(COUNTIF(beosztás!$HM143:$IQ143,"SÉ")*12)+(COUNTIF(beosztás!$HM143:$IQ143,"SÉJ")*8)+(COUNTIF(beosztás!$HM143:$IQ143,"S1")*1)+(COUNTIF(beosztás!$HM143:$IQ143,"S2")*2)+(COUNTIF(beosztás!$HM143:$IQ143,"S3")*3)+(COUNTIF(beosztás!$HM143:$IQ143,"S4")*4)+(COUNTIF(beosztás!$HM143:$IQ143,"S5")*5)+(COUNTIF(beosztás!$HM143:$IQ143,"S6")*6)+(COUNTIF(beosztás!$HM143:$IQ143,"S7")*7)+(COUNTIF(beosztás!$HM143:$IQ143,"S8")*8)+(COUNTIF(beosztás!$HM143:$IQ143,"S9")*9)+(COUNTIF(beosztás!$HM143:$IQ143,"S10")*10)+(COUNTIF(beosztás!$HM143:$IQ143,"S11")*11)+(COUNTIF(beosztás!$HM143:$IQ143,"S12")*12)</f>
        <v>0</v>
      </c>
      <c r="EW141" s="710">
        <f>COUNTIF(beosztás!$HM143:$IQ143,"FÜ")*8</f>
        <v>0</v>
      </c>
      <c r="EX141" s="710">
        <f>COUNTIF(beosztás!$HM143:$IQ143,"BN")*12+COUNTIF(beosztás!$HM143:$IQ143,"BÉ")*12+COUNTIF(beosztás!$HM143:$IQ143,"BDE")*8+COUNTIF(beosztás!$HM143:$IQ143,"BDU")*8+COUNTIF(beosztás!$HM143:$IQ143,"BÉJ")*8+COUNTIF(beosztás!$HM143:$IQ143,"B1")*1+COUNTIF(beosztás!$HM143:$IQ143,"B2")*2+COUNTIF(beosztás!$HM143:$IQ143,"B3")*3+COUNTIF(beosztás!$HM143:$IQ143,"B5")*5+COUNTIF(beosztás!$HM143:$IQ143,"B6")*6+COUNTIF(beosztás!$HM143:$IQ143,"B7")*7+COUNTIF(beosztás!$HM143:$IQ143,"B8")*8+COUNTIF(beosztás!$HM143:$IQ143,"B9")*9+COUNTIF(beosztás!$HM143:$IQ143,"B10")*10+COUNTIF(beosztás!$HM143:$IQ143,"B11")*11+COUNTIF(beosztás!$HM143:$IQ143,"B12")*12+COUNTIF(beosztás!$HM143:$IQ143,"BP")*0</f>
        <v>0</v>
      </c>
      <c r="EY141" s="24">
        <f t="shared" si="631"/>
        <v>0</v>
      </c>
      <c r="EZ141" s="710">
        <f>IF(C141="",0,alapadatok!$AN$9)</f>
        <v>0</v>
      </c>
      <c r="FA141" s="19">
        <f t="shared" si="632"/>
        <v>0</v>
      </c>
      <c r="FB141" s="907">
        <f t="shared" si="633"/>
        <v>0</v>
      </c>
      <c r="FC141" s="40"/>
      <c r="FD141" s="25">
        <f t="shared" si="634"/>
        <v>0</v>
      </c>
      <c r="FE141" s="24">
        <f t="shared" si="635"/>
        <v>0</v>
      </c>
      <c r="FF141" s="24">
        <f t="shared" si="636"/>
        <v>0</v>
      </c>
      <c r="FG141" s="24">
        <f t="shared" si="637"/>
        <v>0</v>
      </c>
      <c r="FH141" s="24">
        <f t="shared" si="638"/>
        <v>0</v>
      </c>
      <c r="FI141" s="24">
        <f t="shared" si="639"/>
        <v>0</v>
      </c>
      <c r="FJ141" s="24">
        <f t="shared" si="640"/>
        <v>0</v>
      </c>
      <c r="FK141" s="24">
        <f t="shared" si="641"/>
        <v>0</v>
      </c>
      <c r="FL141" s="24">
        <f t="shared" si="642"/>
        <v>0</v>
      </c>
      <c r="FM141" s="24">
        <f t="shared" si="643"/>
        <v>0</v>
      </c>
      <c r="FN141" s="24">
        <f t="shared" si="644"/>
        <v>0</v>
      </c>
      <c r="FO141" s="19">
        <f t="shared" si="645"/>
        <v>0</v>
      </c>
      <c r="FP141" s="907">
        <f t="shared" si="646"/>
        <v>0</v>
      </c>
      <c r="FQ141" s="41"/>
      <c r="FR141" s="709">
        <f>COUNTIF(beosztás!$IR143:$JU143,"DE")*8</f>
        <v>0</v>
      </c>
      <c r="FS141" s="710">
        <f>COUNTIF(beosztás!$IR143:$JU143,"DU")*8</f>
        <v>0</v>
      </c>
      <c r="FT141" s="710">
        <f>COUNTIF(beosztás!$IR143:$JU143,"ÉJ")*8</f>
        <v>0</v>
      </c>
      <c r="FU141" s="710">
        <f>COUNTIF(beosztás!$IR143:$JU143,"N")*12</f>
        <v>0</v>
      </c>
      <c r="FV141" s="710">
        <f>COUNTIF(beosztás!$IR143:$JU143,"é")*12</f>
        <v>0</v>
      </c>
      <c r="FW141" s="710">
        <f>SUM(beosztás!$IR143:$JU143)</f>
        <v>0</v>
      </c>
      <c r="FX141" s="710">
        <f>COUNTIF(beosztás!$IR143:$JU143,"FÜ")*8</f>
        <v>0</v>
      </c>
      <c r="FY141" s="897">
        <f>(COUNTIF(beosztás!$IR143:$JU143,"SN")*12)+(COUNTIF(beosztás!$IR143:$JU143,"SDE")*8)+(COUNTIF(beosztás!$IR143:$JU143,"SDU")*8)+(COUNTIF(beosztás!$IR143:$JU143,"SÉ")*12)+(COUNTIF(beosztás!$IR143:$JU143,"SÉJ")*8)+(COUNTIF(beosztás!$IR143:$JU143,"S1")*1)+(COUNTIF(beosztás!$IR143:$JU143,"S2")*2)+(COUNTIF(beosztás!$IR143:$JU143,"S3")*3)+(COUNTIF(beosztás!$IR143:$JU143,"S4")*4)+(COUNTIF(beosztás!$IR143:$JU143,"S5")*5)+(COUNTIF(beosztás!$IR143:$JU143,"S6")*6)+(COUNTIF(beosztás!$IR143:$JU143,"S7")*7)+(COUNTIF(beosztás!$IR143:$JU143,"S8")*8)+(COUNTIF(beosztás!$IR143:$JU143,"S9")*9)+(COUNTIF(beosztás!$IR143:$JU143,"S10")*10)+(COUNTIF(beosztás!$IR143:$JU143,"S11")*11)+(COUNTIF(beosztás!$IR143:$JU143,"S12")*12)</f>
        <v>0</v>
      </c>
      <c r="FZ141" s="710">
        <f>COUNTIF(beosztás!$IR143:$JU143,"BN")*12+COUNTIF(beosztás!$IR143:$JU143,"BÉ")*12+COUNTIF(beosztás!$IR143:$JU143,"BDE")*8+COUNTIF(beosztás!$IR143:$JU143,"BDU")*8+COUNTIF(beosztás!$IR143:$JU143,"BÉJ")*8+COUNTIF(beosztás!$IR143:$JU143,"B1")*1+COUNTIF(beosztás!$IR143:$JU143,"B2")*2+COUNTIF(beosztás!$IR143:$JU143,"B3")*3+COUNTIF(beosztás!$IR143:$JU143,"B5")*5+COUNTIF(beosztás!$IR143:$JU143,"B6")*6+COUNTIF(beosztás!$IR143:$JU143,"B7")*7+COUNTIF(beosztás!$IR143:$JU143,"B8")*8+COUNTIF(beosztás!$IR143:$JU143,"B9")*9+COUNTIF(beosztás!$IR143:$JU143,"B10")*10+COUNTIF(beosztás!$IR143:$JU143,"B11")*11+COUNTIF(beosztás!$IR143:$JU143,"B12")*12+COUNTIF(beosztás!$IR143:$JU143,"BP")*0</f>
        <v>0</v>
      </c>
      <c r="GA141" s="24">
        <f t="shared" si="647"/>
        <v>0</v>
      </c>
      <c r="GB141" s="710">
        <f>IF(C141="",0,alapadatok!$AN$10)</f>
        <v>0</v>
      </c>
      <c r="GC141" s="19">
        <f t="shared" si="648"/>
        <v>0</v>
      </c>
      <c r="GD141" s="907">
        <f t="shared" si="649"/>
        <v>0</v>
      </c>
      <c r="GE141" s="42"/>
      <c r="GF141" s="709">
        <f>COUNTIF(beosztás!$JV143:$KZ143,"DE")*8</f>
        <v>0</v>
      </c>
      <c r="GG141" s="710">
        <f>COUNTIF(beosztás!$JV143:$KZ143,"DU")*8</f>
        <v>0</v>
      </c>
      <c r="GH141" s="710">
        <f>COUNTIF(beosztás!$JV143:$KZ143,"ÉJ")*8</f>
        <v>0</v>
      </c>
      <c r="GI141" s="710">
        <f>COUNTIF(beosztás!$JV143:$KZ143,"N")*12</f>
        <v>0</v>
      </c>
      <c r="GJ141" s="710">
        <f>COUNTIF(beosztás!$JV143:$KZ143,"É")*12</f>
        <v>0</v>
      </c>
      <c r="GK141" s="710">
        <f>SUM(beosztás!$JV143:$KZ143)</f>
        <v>0</v>
      </c>
      <c r="GL141" s="897">
        <f>(COUNTIF(beosztás!$JV143:$KZ143,"SN")*12)+(COUNTIF(beosztás!$JV143:$KZ143,"SDE")*8)+(COUNTIF(beosztás!$JV143:$KZ143,"SDU")*8)+(COUNTIF(beosztás!$JV143:$KZ143,"SÉ")*12)+(COUNTIF(beosztás!$JV143:$KZ143,"SÉJ")*8)+(COUNTIF(beosztás!$JV143:$KZ143,"S1")*1)+(COUNTIF(beosztás!$JV143:$KZ143,"S2")*2)+(COUNTIF(beosztás!$JV143:$KZ143,"S3")*3)+(COUNTIF(beosztás!$JV143:$KZ143,"S4")*4)+(COUNTIF(beosztás!$JV143:$KZ143,"S5")*5)+(COUNTIF(beosztás!$JV143:$KZ143,"S6")*6)+(COUNTIF(beosztás!$JV143:$KZ143,"S7")*7)+(COUNTIF(beosztás!$JV143:$KZ143,"S8")*8)+(COUNTIF(beosztás!$JV143:$KZ143,"S9")*9)+(COUNTIF(beosztás!$JV143:$KZ143,"S10")*10)+(COUNTIF(beosztás!$JV143:$KZ143,"S11")*11)+(COUNTIF(beosztás!$JV143:$KZ143,"S12")*12)</f>
        <v>0</v>
      </c>
      <c r="GM141" s="710">
        <f>COUNTIF(beosztás!$JV143:$KZ143,"FÜ")*8</f>
        <v>0</v>
      </c>
      <c r="GN141" s="710">
        <f>COUNTIF(beosztás!$JV143:$KZ143,"BN")*12+COUNTIF(beosztás!$JV143:$KZ143,"BÉ")*12+COUNTIF(beosztás!$JV143:$KZ143,"BDE")*8+COUNTIF(beosztás!$JV143:$KZ143,"BDU")*8+COUNTIF(beosztás!$JV143:$KZ143,"BÉJ")*8+COUNTIF(beosztás!$JV143:$KZ143,"B1")*1+COUNTIF(beosztás!$JV143:$KZ143,"B2")*2+COUNTIF(beosztás!$JV143:$KZ143,"B3")*3+COUNTIF(beosztás!$JV143:$KZ143,"B5")*5+COUNTIF(beosztás!$JV143:$KZ143,"B6")*6+COUNTIF(beosztás!$JV143:$KZ143,"B7")*7+COUNTIF(beosztás!$JV143:$KZ143,"B8")*8+COUNTIF(beosztás!$JV143:$KZ143,"B9")*9+COUNTIF(beosztás!$JV143:$KZ143,"B10")*10+COUNTIF(beosztás!$JV143:$KZ143,"B11")*11+COUNTIF(beosztás!$JV143:$KZ143,"B12")*12+COUNTIF(beosztás!$JV143:$KZ143,"BP")*0</f>
        <v>0</v>
      </c>
      <c r="GO141" s="24">
        <f t="shared" si="650"/>
        <v>0</v>
      </c>
      <c r="GP141" s="710">
        <f>IF(C141="",0,alapadatok!$AN$11)</f>
        <v>0</v>
      </c>
      <c r="GQ141" s="19">
        <f t="shared" si="651"/>
        <v>0</v>
      </c>
      <c r="GR141" s="907">
        <f t="shared" si="652"/>
        <v>0</v>
      </c>
      <c r="GS141" s="42"/>
      <c r="GT141" s="25">
        <f t="shared" si="653"/>
        <v>0</v>
      </c>
      <c r="GU141" s="24">
        <f t="shared" si="654"/>
        <v>0</v>
      </c>
      <c r="GV141" s="24">
        <f t="shared" si="655"/>
        <v>0</v>
      </c>
      <c r="GW141" s="24">
        <f t="shared" si="656"/>
        <v>0</v>
      </c>
      <c r="GX141" s="24">
        <f t="shared" si="657"/>
        <v>0</v>
      </c>
      <c r="GY141" s="24">
        <f t="shared" si="658"/>
        <v>0</v>
      </c>
      <c r="GZ141" s="24">
        <f t="shared" si="659"/>
        <v>0</v>
      </c>
      <c r="HA141" s="24">
        <f t="shared" si="660"/>
        <v>0</v>
      </c>
      <c r="HB141" s="24">
        <f t="shared" si="661"/>
        <v>0</v>
      </c>
      <c r="HC141" s="24">
        <f t="shared" si="662"/>
        <v>0</v>
      </c>
      <c r="HD141" s="24">
        <f t="shared" si="663"/>
        <v>0</v>
      </c>
      <c r="HE141" s="19">
        <f t="shared" si="664"/>
        <v>0</v>
      </c>
      <c r="HF141" s="907">
        <f t="shared" si="665"/>
        <v>0</v>
      </c>
      <c r="HG141" s="41"/>
      <c r="HH141" s="709">
        <f>COUNTIF(beosztás!$LA143:$MD143,"DE")*8</f>
        <v>0</v>
      </c>
      <c r="HI141" s="710">
        <f>COUNTIF(beosztás!$LA143:$MD143,"DU")*8</f>
        <v>0</v>
      </c>
      <c r="HJ141" s="710">
        <f>COUNTIF(beosztás!$LA143:$MD143,"ÉJ")*8</f>
        <v>0</v>
      </c>
      <c r="HK141" s="710">
        <f>COUNTIF(beosztás!$LA143:$MD143,"N")*12</f>
        <v>0</v>
      </c>
      <c r="HL141" s="710">
        <f>COUNTIF(beosztás!$LA143:$MD143,"é")*12</f>
        <v>0</v>
      </c>
      <c r="HM141" s="710">
        <f>SUM(beosztás!$LA143:$MD143)</f>
        <v>0</v>
      </c>
      <c r="HN141" s="710">
        <f>COUNTIF(beosztás!$LA143:$MD143,"FÜ")*8</f>
        <v>0</v>
      </c>
      <c r="HO141" s="897">
        <f>(COUNTIF(beosztás!$LA143:$MD143,"SN")*12)+(COUNTIF(beosztás!$LA143:$MD143,"SDE")*8)+(COUNTIF(beosztás!$LA143:$MD143,"SDU")*8)+(COUNTIF(beosztás!$LA143:$MD143,"SÉ")*12)+(COUNTIF(beosztás!$LA143:$MD143,"SÉJ")*8)+(COUNTIF(beosztás!$LA143:$MD143,"S1")*1)+(COUNTIF(beosztás!$LA143:$MD143,"S2")*2)+(COUNTIF(beosztás!$LA143:$MD143,"S3")*3)+(COUNTIF(beosztás!$LA143:$MD143,"S4")*4)+(COUNTIF(beosztás!$LA143:$MD143,"S5")*5)+(COUNTIF(beosztás!$LA143:$MD143,"S6")*6)+(COUNTIF(beosztás!$LA143:$MD143,"S7")*7)+(COUNTIF(beosztás!$LA143:$MD143,"S8")*8)+(COUNTIF(beosztás!$LA143:$MD143,"S9")*9)+(COUNTIF(beosztás!$LA143:$MD143,"S10")*10)+(COUNTIF(beosztás!$LA143:$MD143,"S11")*11)+(COUNTIF(beosztás!$LA143:$MD143,"S12")*12)</f>
        <v>0</v>
      </c>
      <c r="HP141" s="710">
        <f>COUNTIF(beosztás!$LA143:$MD143,"BN")*12+COUNTIF(beosztás!$LA143:$MD143,"BÉ")*12+COUNTIF(beosztás!$LA143:$MD143,"BDE")*8+COUNTIF(beosztás!$LA143:$MD143,"BDU")*8+COUNTIF(beosztás!$LA143:$MD143,"BÉJ")*8+COUNTIF(beosztás!$LA143:$MD143,"B1")*1+COUNTIF(beosztás!$LA143:$MD143,"B2")*2+COUNTIF(beosztás!$LA143:$MD143,"B3")*3+COUNTIF(beosztás!$KZ143:$MC143,"B5")*5+COUNTIF(beosztás!$KZ143:$MC143,"B6")*6+COUNTIF(beosztás!$KZ143:$MC143,"B7")*7+COUNTIF(beosztás!$KZ143:$MC143,"B8")*8+COUNTIF(beosztás!$LA143:$MD143,"B9")*9+COUNTIF(beosztás!$LA143:$MD143,"B10")*10+COUNTIF(beosztás!$LA143:$MD143,"B11")*11+COUNTIF(beosztás!$LA143:$MD143,"B12")*12+COUNTIF(beosztás!$LA143:$MD143,"BP")*0</f>
        <v>0</v>
      </c>
      <c r="HQ141" s="24">
        <f t="shared" si="666"/>
        <v>0</v>
      </c>
      <c r="HR141" s="710">
        <f>IF(C141="",0,alapadatok!$AN$12)</f>
        <v>0</v>
      </c>
      <c r="HS141" s="19">
        <f t="shared" si="667"/>
        <v>0</v>
      </c>
      <c r="HT141" s="907">
        <f t="shared" si="668"/>
        <v>0</v>
      </c>
      <c r="HU141" s="42"/>
      <c r="HV141" s="709">
        <f>COUNTIF(beosztás!$ME143:$NI143,"DE")*8</f>
        <v>0</v>
      </c>
      <c r="HW141" s="710">
        <f>COUNTIF(beosztás!$ME143:$NI143,"DU")*8</f>
        <v>0</v>
      </c>
      <c r="HX141" s="710">
        <f>COUNTIF(beosztás!$ME143:$NI143,"ÉJ")*8</f>
        <v>0</v>
      </c>
      <c r="HY141" s="710">
        <f>COUNTIF(beosztás!$ME143:$NI143,"N")*12</f>
        <v>0</v>
      </c>
      <c r="HZ141" s="710">
        <f>COUNTIF(beosztás!$ME143:$NI143,"É")*12</f>
        <v>0</v>
      </c>
      <c r="IA141" s="710">
        <f>SUM(beosztás!$ME143:$NI143)</f>
        <v>0</v>
      </c>
      <c r="IB141" s="710">
        <f>(COUNTIF(beosztás!$ME143:$NI143,"SN")*12)+(COUNTIF(beosztás!$ME143:$NI143,"SDE")*8)+(COUNTIF(beosztás!$ME143:$NI143,"SDU")*8)+(COUNTIF(beosztás!$ME143:$NI143,"SÉ")*12)+(COUNTIF(beosztás!$ME143:$NI143,"SÉJ")*8)+(COUNTIF(beosztás!$ME143:$NI143,"S1")*1)+(COUNTIF(beosztás!$ME143:$NI143,"S2")*2)+(COUNTIF(beosztás!$ME143:$NI143,"S3")*3)+(COUNTIF(beosztás!$ME143:$NI143,"S4")*4)+(COUNTIF(beosztás!$ME143:$NI143,"S5")*5)+(COUNTIF(beosztás!$ME143:$NI143,"S6")*6)+(COUNTIF(beosztás!$ME143:$NI143,"S7")*7)+(COUNTIF(beosztás!$ME143:$NI143,"S8")*8)+(COUNTIF(beosztás!$ME143:$NI143,"S9")*9)+(COUNTIF(beosztás!$ME143:$NI143,"S10")*10)+(COUNTIF(beosztás!$ME143:$NI143,"S11")*11)+(COUNTIF(beosztás!$ME143:$NI143,"S12")*12)</f>
        <v>0</v>
      </c>
      <c r="IC141" s="710">
        <f>COUNTIF(beosztás!$ME143:$NI143,"FÜ")*8</f>
        <v>0</v>
      </c>
      <c r="ID141" s="710">
        <f>COUNTIF(beosztás!$ME143:$NI143,"BN")*12+COUNTIF(beosztás!$ME143:$NI143,"BÉ")*12+COUNTIF(beosztás!$ME143:$NI143,"BDE")*8+COUNTIF(beosztás!$ME143:$NI143,"BDU")*8+COUNTIF(beosztás!$ME143:$NI143,"BÉJ")*8+COUNTIF(beosztás!$ME143:$NI143,"B1")*1+COUNTIF(beosztás!$ME143:$NI143,"B2")*2+COUNTIF(beosztás!$ME143:$NI143,"B3")*3+COUNTIF(beosztás!$ME143:$NI143,"B5")*5+COUNTIF(beosztás!$ME143:$NI143,"B6")*6+COUNTIF(beosztás!$ME143:$NI143,"B7")*7+COUNTIF(beosztás!$ME143:$NI143,"B8")*8+COUNTIF(beosztás!$ME143:$NI143,"B9")*9+COUNTIF(beosztás!$ME143:$NI143,"B10")*10+COUNTIF(beosztás!$ME143:$NI143,"B11")*11+COUNTIF(beosztás!$ME143:$NI143,"B12")*12+COUNTIF(beosztás!$ME143:$NI143,"BP")*0</f>
        <v>0</v>
      </c>
      <c r="IE141" s="24">
        <f t="shared" si="669"/>
        <v>0</v>
      </c>
      <c r="IF141" s="710">
        <f>IF(C141="",0,alapadatok!$AN$13)</f>
        <v>0</v>
      </c>
      <c r="IG141" s="19">
        <f t="shared" si="670"/>
        <v>0</v>
      </c>
      <c r="IH141" s="741">
        <f t="shared" si="671"/>
        <v>0</v>
      </c>
      <c r="II141" s="42"/>
      <c r="IJ141" s="25">
        <f t="shared" si="672"/>
        <v>0</v>
      </c>
      <c r="IK141" s="24">
        <f t="shared" si="673"/>
        <v>0</v>
      </c>
      <c r="IL141" s="24">
        <f t="shared" si="674"/>
        <v>0</v>
      </c>
      <c r="IM141" s="24">
        <f t="shared" si="675"/>
        <v>0</v>
      </c>
      <c r="IN141" s="24">
        <f t="shared" si="676"/>
        <v>0</v>
      </c>
      <c r="IO141" s="24">
        <f t="shared" si="677"/>
        <v>0</v>
      </c>
      <c r="IP141" s="24">
        <f t="shared" si="678"/>
        <v>0</v>
      </c>
      <c r="IQ141" s="24">
        <f t="shared" si="679"/>
        <v>0</v>
      </c>
      <c r="IR141" s="24">
        <f t="shared" si="680"/>
        <v>0</v>
      </c>
      <c r="IS141" s="24">
        <f t="shared" si="681"/>
        <v>0</v>
      </c>
      <c r="IT141" s="24">
        <f t="shared" si="682"/>
        <v>0</v>
      </c>
      <c r="IU141" s="19">
        <f t="shared" si="683"/>
        <v>0</v>
      </c>
      <c r="IV141" s="907">
        <f t="shared" si="684"/>
        <v>0</v>
      </c>
      <c r="IW141" s="43"/>
      <c r="JF141" s="21"/>
      <c r="JG141" s="21"/>
    </row>
    <row r="142" spans="1:267" ht="15.75" hidden="1" thickBot="1" x14ac:dyDescent="0.3">
      <c r="A142" s="66">
        <f>IF(beosztás!A144=0,"",beosztás!A144)</f>
        <v>29</v>
      </c>
      <c r="B142" s="63" t="str">
        <f>IF(beosztás!B144=0,"",beosztás!B144)</f>
        <v/>
      </c>
      <c r="C142" s="64" t="str">
        <f>IF(beosztás!C144=0,"",beosztás!C144)</f>
        <v/>
      </c>
      <c r="D142" s="65" t="str">
        <f>IF(beosztás!D144=0,"",beosztás!D144)</f>
        <v/>
      </c>
      <c r="E142" s="18"/>
      <c r="F142" s="709">
        <f>COUNTIF(beosztás!$I144:$AM144,"DE")*8</f>
        <v>0</v>
      </c>
      <c r="G142" s="710">
        <f>COUNTIF(beosztás!$I144:$AM144,"DU")*8</f>
        <v>0</v>
      </c>
      <c r="H142" s="710">
        <f>COUNTIF(beosztás!$I144:$AM144,"ÉJ")*8</f>
        <v>0</v>
      </c>
      <c r="I142" s="710">
        <f>COUNTIF(beosztás!$I144:$AM144,"N")*12</f>
        <v>0</v>
      </c>
      <c r="J142" s="710">
        <f>COUNTIF(beosztás!$I144:$AM144,"é")*12</f>
        <v>0</v>
      </c>
      <c r="K142" s="710">
        <f>SUM(beosztás!$I144:$AM144)</f>
        <v>0</v>
      </c>
      <c r="L142" s="710">
        <f>COUNTIF(beosztás!$I144:$AM144,"FÜ")*8</f>
        <v>0</v>
      </c>
      <c r="M142" s="710">
        <f>(COUNTIF(beosztás!$I144:$AM144,"SN")*12)+(COUNTIF(beosztás!$I144:$AM144,"SDE")*8)+(COUNTIF(beosztás!$I144:$AM144,"SDU")*8)+(COUNTIF(beosztás!$I144:$AM144,"S1")*1)+(COUNTIF(beosztás!$I144:$AM144,"S2")*2)+(COUNTIF(beosztás!$I144:$AM144,"S3")*3)+(COUNTIF(beosztás!$I144:$AM144,"S4")*4)+(COUNTIF(beosztás!$I144:$AM144,"S5")*5)+(COUNTIF(beosztás!$I144:$AM144,"S6")*6)+(COUNTIF(beosztás!$I144:$AM144,"S7")*7)+(COUNTIF(beosztás!$I144:$AM144,"S8")*8)+(COUNTIF(beosztás!$I144:$AM144,"S9")*9)+(COUNTIF(beosztás!$I144:$AM144,"S10")*10)+(COUNTIF(beosztás!$I144:$AM144,"S11")*11)+(COUNTIF(beosztás!$I144:$AM144,"S12")*12)+(COUNTIF(beosztás!$I144:$AM144,"SÉ")*12)+(COUNTIF(beosztás!$I144:$AM144,"SÉJ")*8)</f>
        <v>0</v>
      </c>
      <c r="N142" s="710">
        <f>COUNTIF(beosztás!$I144:$AM144,"BN")*12+COUNTIF(beosztás!$I144:$AM144,"BÉ")*12+COUNTIF(beosztás!$I144:$AM144,"BDE")*8+COUNTIF(beosztás!$I144:$AM144,"BDU")*8+COUNTIF(beosztás!$I144:$AM144,"BÉJ")*8+COUNTIF(beosztás!$I144:$AM144,"B1")*1+COUNTIF(beosztás!$I144:$AM144,"B2")*2+COUNTIF(beosztás!$I144:$AM144,"B3")*3+COUNTIF(beosztás!$I144:$AM144,"B5")*5+COUNTIF(beosztás!$I144:$AM144,"B6")*6+COUNTIF(beosztás!$I144:$AM144,"B7")*7+COUNTIF(beosztás!$I144:$AM144,"B8")*8+COUNTIF(beosztás!$I144:$AM144,"B9")*9+COUNTIF(beosztás!$I144:$AM144,"B10")*10+COUNTIF(beosztás!$I144:$AM144,"B11")*11+COUNTIF(beosztás!$I144:$AM144,"B12")*12+COUNTIF(beosztás!$I144:$AM144,"BP")*0</f>
        <v>0</v>
      </c>
      <c r="O142" s="24">
        <f t="shared" si="576"/>
        <v>0</v>
      </c>
      <c r="P142" s="710">
        <f>IF(C142="",0,alapadatok!$AN$2)</f>
        <v>0</v>
      </c>
      <c r="Q142" s="19">
        <f t="shared" si="577"/>
        <v>0</v>
      </c>
      <c r="R142" s="741">
        <f t="shared" si="578"/>
        <v>0</v>
      </c>
      <c r="S142" s="40"/>
      <c r="T142" s="709">
        <f>COUNTIF(beosztás!$AN144:$BO144,"DE")*8</f>
        <v>0</v>
      </c>
      <c r="U142" s="710">
        <f>COUNTIF(beosztás!$AN144:$BO144,"DU")*8</f>
        <v>0</v>
      </c>
      <c r="V142" s="710">
        <f>COUNTIF(beosztás!$AN144:$BO144,"ÉJ")*8</f>
        <v>0</v>
      </c>
      <c r="W142" s="710">
        <f>COUNTIF(beosztás!$AN144:$BO144,"N")*12</f>
        <v>0</v>
      </c>
      <c r="X142" s="710">
        <f>COUNTIF(beosztás!$AN144:$BO144,"É")*12</f>
        <v>0</v>
      </c>
      <c r="Y142" s="710">
        <f>SUM(beosztás!$AN144:$BO144)</f>
        <v>0</v>
      </c>
      <c r="Z142" s="710">
        <f>(COUNTIF(beosztás!$AN144:$BO144,"SN")*12)+(COUNTIF(beosztás!$AN144:$BO144,"SDE")*8)+(COUNTIF(beosztás!$AN144:$BO144,"SDU")*8)+(COUNTIF(beosztás!$AN144:$BO144,"SÉ")*12)+(COUNTIF(beosztás!$AN144:$BO144,"SÉJ")*8)+(COUNTIF(beosztás!$AN144:$BO144,"S1")*1)+(COUNTIF(beosztás!$AN144:$BO144,"S2")*2)+(COUNTIF(beosztás!$AN144:$BO144,"S3")*3)+(COUNTIF(beosztás!$AN144:$BO144,"S4")*4)+(COUNTIF(beosztás!$AN144:$BO144,"S5")*5)+(COUNTIF(beosztás!$AN144:$BO144,"S6")*6)+(COUNTIF(beosztás!$AN144:$BO144,"S7")*7)+(COUNTIF(beosztás!$AN144:$BO144,"S8")*8)+(COUNTIF(beosztás!$AN144:$BO144,"S9")*9)+(COUNTIF(beosztás!$AN144:$BO144,"S10")*10)+(COUNTIF(beosztás!$AN144:$BO144,"S11")*11)+(COUNTIF(beosztás!$AN144:$BO144,"S12")*12)</f>
        <v>0</v>
      </c>
      <c r="AA142" s="710">
        <f>COUNTIF(beosztás!$AN144:$BO144,"FÜ")*8</f>
        <v>0</v>
      </c>
      <c r="AB142" s="710">
        <f>COUNTIF(beosztás!$AN144:$BO144,"BN")*12+COUNTIF(beosztás!$AN144:$BO144,"BÉ")*12+COUNTIF(beosztás!$AN144:$BO144,"BDE")*8+COUNTIF(beosztás!$AN144:$BO144,"BDU")*8+COUNTIF(beosztás!$AN144:$BO144,"BÉJ")*8+COUNTIF(beosztás!$AN144:$BO144,"B1")*1+COUNTIF(beosztás!$AN144:$BO144,"B2")*2+COUNTIF(beosztás!$AN144:$BO144,"B3")*3+COUNTIF(beosztás!$AN144:$BO144,"B5")*5+COUNTIF(beosztás!$AN144:$BO144,"B6")*6+COUNTIF(beosztás!$AN144:$BO144,"B7")*7+COUNTIF(beosztás!$AN144:$BO144,"B8")*8+COUNTIF(beosztás!$AN144:$BO144,"B9")*9+COUNTIF(beosztás!$AN144:$BO144,"B10")*10+COUNTIF(beosztás!$AN144:$BO144,"B11")*11+COUNTIF(beosztás!$AN144:$BO144,"B12")*12+COUNTIF(beosztás!$AN144:$BO144,"BP")*0</f>
        <v>0</v>
      </c>
      <c r="AC142" s="24">
        <f t="shared" si="579"/>
        <v>0</v>
      </c>
      <c r="AD142" s="710">
        <f>IF(C142="",0,alapadatok!$AN$3)</f>
        <v>0</v>
      </c>
      <c r="AE142" s="19">
        <f t="shared" si="421"/>
        <v>0</v>
      </c>
      <c r="AF142" s="741">
        <f t="shared" si="580"/>
        <v>0</v>
      </c>
      <c r="AG142" s="40"/>
      <c r="AH142" s="25">
        <f t="shared" si="581"/>
        <v>0</v>
      </c>
      <c r="AI142" s="24">
        <f t="shared" si="582"/>
        <v>0</v>
      </c>
      <c r="AJ142" s="24">
        <f t="shared" si="583"/>
        <v>0</v>
      </c>
      <c r="AK142" s="24">
        <f t="shared" si="584"/>
        <v>0</v>
      </c>
      <c r="AL142" s="24">
        <f t="shared" si="585"/>
        <v>0</v>
      </c>
      <c r="AM142" s="24">
        <f t="shared" si="586"/>
        <v>0</v>
      </c>
      <c r="AN142" s="24">
        <f t="shared" si="587"/>
        <v>0</v>
      </c>
      <c r="AO142" s="24">
        <f t="shared" si="588"/>
        <v>0</v>
      </c>
      <c r="AP142" s="24">
        <f t="shared" si="431"/>
        <v>0</v>
      </c>
      <c r="AQ142" s="24">
        <f t="shared" si="432"/>
        <v>0</v>
      </c>
      <c r="AR142" s="24">
        <f t="shared" si="433"/>
        <v>0</v>
      </c>
      <c r="AS142" s="19">
        <f t="shared" si="434"/>
        <v>0</v>
      </c>
      <c r="AT142" s="741">
        <f t="shared" si="589"/>
        <v>0</v>
      </c>
      <c r="AU142" s="41"/>
      <c r="AV142" s="709">
        <f>COUNTIF(beosztás!$BP144:$CT144,"DE")*8</f>
        <v>0</v>
      </c>
      <c r="AW142" s="710">
        <f>COUNTIF(beosztás!$BP144:$CT144,"DU")*8</f>
        <v>0</v>
      </c>
      <c r="AX142" s="710">
        <f>COUNTIF(beosztás!$BP144:$CT144,"ÉJ")*8</f>
        <v>0</v>
      </c>
      <c r="AY142" s="710">
        <f>COUNTIF(beosztás!$BP144:$CT144,"N")*12</f>
        <v>0</v>
      </c>
      <c r="AZ142" s="710">
        <f>COUNTIF(beosztás!$BP144:$CT144,"é")*12</f>
        <v>0</v>
      </c>
      <c r="BA142" s="710">
        <f>SUM(beosztás!$BP144:$CT144)</f>
        <v>0</v>
      </c>
      <c r="BB142" s="710">
        <f>COUNTIF(beosztás!$BP144:$CT144,"FÜ")*8</f>
        <v>0</v>
      </c>
      <c r="BC142" s="897">
        <f>(COUNTIF(beosztás!$BP144:$CT144,"SN")*12)+(COUNTIF(beosztás!$BP144:$CT144,"SDE")*8)+(COUNTIF(beosztás!$BP144:$CT144,"SDU")*8)+(COUNTIF(beosztás!$BP144:$CT144,"SÉ")*12)+(COUNTIF(beosztás!$BP144:$CT144,"SÉJ")*8)+(COUNTIF(beosztás!$BP144:$CT144,"S1")*1)+(COUNTIF(beosztás!$BP144:$CT144,"S2")*2)+(COUNTIF(beosztás!$BP144:$CT144,"S3")*3)+(COUNTIF(beosztás!$BP144:$CT144,"S4")*4)+(COUNTIF(beosztás!$BP144:$CT144,"S5")*5)+(COUNTIF(beosztás!$BP144:$CT144,"S6")*6)+(COUNTIF(beosztás!$BP144:$CT144,"S7")*7)+(COUNTIF(beosztás!$BP144:$CT144,"S8")*8)+(COUNTIF(beosztás!$BP144:$CT144,"S9")*9)+(COUNTIF(beosztás!$BP144:$CT144,"S10")*10)+(COUNTIF(beosztás!$BP144:$CT144,"S11")*11)+(COUNTIF(beosztás!$BP144:$CT144,"S12")*12)</f>
        <v>0</v>
      </c>
      <c r="BD142" s="710">
        <f>COUNTIF(beosztás!$BP144:$CT144,"BN")*12+COUNTIF(beosztás!$BP144:$CT144,"BÉ")*12+COUNTIF(beosztás!$BP144:$CT144,"BDE")*8+COUNTIF(beosztás!$BP144:$CT144,"BDU")*8+COUNTIF(beosztás!$BP144:$CT144,"BÉJ")*8+COUNTIF(beosztás!$BP144:$CT144,"B1")*1+COUNTIF(beosztás!$BP144:$CT144,"B2")*2+COUNTIF(beosztás!$BP144:$CT144,"B3")*3+COUNTIF(beosztás!$BP144:$CT144,"B5")*5+COUNTIF(beosztás!$BP144:$CT144,"B6")*6+COUNTIF(beosztás!$BP144:$CT144,"B7")*7+COUNTIF(beosztás!$BP144:$CT144,"B8")*8+COUNTIF(beosztás!$BP144:$CT144,"B9")*9+COUNTIF(beosztás!$BP144:$CT144,"B10")*10+COUNTIF(beosztás!$BP144:$CT144,"B11")*11+COUNTIF(beosztás!$BP144:$CT144,"B12")*12+COUNTIF(beosztás!$BP144:$CT144,"BP")*0</f>
        <v>0</v>
      </c>
      <c r="BE142" s="24">
        <f t="shared" si="590"/>
        <v>0</v>
      </c>
      <c r="BF142" s="710">
        <f>IF(C142="",0,alapadatok!$AN$4)</f>
        <v>0</v>
      </c>
      <c r="BG142" s="19">
        <f t="shared" si="591"/>
        <v>0</v>
      </c>
      <c r="BH142" s="741">
        <f t="shared" si="592"/>
        <v>0</v>
      </c>
      <c r="BI142" s="40"/>
      <c r="BJ142" s="709">
        <f>COUNTIF(beosztás!$CU144:$DX144,"DE")*8</f>
        <v>0</v>
      </c>
      <c r="BK142" s="710">
        <f>COUNTIF(beosztás!$CU144:$DX144,"DU")*8</f>
        <v>0</v>
      </c>
      <c r="BL142" s="710">
        <f>COUNTIF(beosztás!$CU144:$DX144,"ÉJ")*8</f>
        <v>0</v>
      </c>
      <c r="BM142" s="710">
        <f>COUNTIF(beosztás!$CU144:$DX144,"N")*12</f>
        <v>0</v>
      </c>
      <c r="BN142" s="710">
        <f>COUNTIF(beosztás!$CU144:$DX144,"É")*12</f>
        <v>0</v>
      </c>
      <c r="BO142" s="710">
        <f>SUM(beosztás!$CU144:$DX144)</f>
        <v>0</v>
      </c>
      <c r="BP142" s="897">
        <f>(COUNTIF(beosztás!$CU144:$DX144,"SN")*12)+(COUNTIF(beosztás!$CU144:$DX144,"SDE")*8)+(COUNTIF(beosztás!$CU144:$DX144,"SDU")*8)+(COUNTIF(beosztás!$CU144:$DX144,"SÉ")*12)+(COUNTIF(beosztás!$CU144:$DX144,"SÉJ")*8)+(COUNTIF(beosztás!$CU144:$DX144,"S1")*1)+(COUNTIF(beosztás!$CU144:$DX144,"S2")*2)+(COUNTIF(beosztás!$CU144:$DX144,"S3")*3)+(COUNTIF(beosztás!$CU144:$DX144,"S4")*4)+(COUNTIF(beosztás!$CU144:$DX144,"S5")*5)+(COUNTIF(beosztás!$CU144:$DX144,"S6")*6)+(COUNTIF(beosztás!$CU144:$DX144,"S7")*7)+(COUNTIF(beosztás!$CU144:$DX144,"S8")*8)+(COUNTIF(beosztás!$CU144:$DX144,"S9")*9)+(COUNTIF(beosztás!$CU144:$DX144,"S10")*10)+(COUNTIF(beosztás!$CU144:$DX144,"S11")*11)+(COUNTIF(beosztás!$CU144:$DX144,"S12")*12)</f>
        <v>0</v>
      </c>
      <c r="BQ142" s="710">
        <f>COUNTIF(beosztás!$CU144:$DX144,"FÜ")*8</f>
        <v>0</v>
      </c>
      <c r="BR142" s="710">
        <f>COUNTIF(beosztás!$CU144:$DX144,"BN")*12+COUNTIF(beosztás!$CU144:$DX144,"BÉ")*12+COUNTIF(beosztás!$CU144:$DX144,"BDE")*8+COUNTIF(beosztás!$CU144:$DX144,"BDU")*8+COUNTIF(beosztás!$CU144:$DX144,"BÉJ")*8+COUNTIF(beosztás!$CU144:$DX144,"B1")*1+COUNTIF(beosztás!$CU144:$DX144,"B2")*2+COUNTIF(beosztás!$CU144:$DX144,"B3")*3+COUNTIF(beosztás!$CU144:$DX144,"B5")*5+COUNTIF(beosztás!$CU144:$DX144,"B6")*6+COUNTIF(beosztás!$CU144:$DX144,"B7")*7+COUNTIF(beosztás!$CU144:$DX144,"B8")*8+COUNTIF(beosztás!$CU144:$DX144,"B9")*9+COUNTIF(beosztás!$CU144:$DX144,"B10")*10+COUNTIF(beosztás!$CU144:$DX144,"B11")*11+COUNTIF(beosztás!$CU144:$DX144,"B12")*12+COUNTIF(beosztás!$CU144:$DX144,"BP")*0</f>
        <v>0</v>
      </c>
      <c r="BS142" s="24">
        <f t="shared" si="593"/>
        <v>0</v>
      </c>
      <c r="BT142" s="710">
        <f>IF(C142="",0,alapadatok!$AN$5)</f>
        <v>0</v>
      </c>
      <c r="BU142" s="19">
        <f t="shared" si="594"/>
        <v>0</v>
      </c>
      <c r="BV142" s="741">
        <f t="shared" si="595"/>
        <v>0</v>
      </c>
      <c r="BW142" s="40"/>
      <c r="BX142" s="25">
        <f t="shared" si="596"/>
        <v>0</v>
      </c>
      <c r="BY142" s="24">
        <f t="shared" si="597"/>
        <v>0</v>
      </c>
      <c r="BZ142" s="24">
        <f t="shared" si="598"/>
        <v>0</v>
      </c>
      <c r="CA142" s="24">
        <f t="shared" si="599"/>
        <v>0</v>
      </c>
      <c r="CB142" s="24">
        <f t="shared" si="600"/>
        <v>0</v>
      </c>
      <c r="CC142" s="24">
        <f t="shared" si="601"/>
        <v>0</v>
      </c>
      <c r="CD142" s="24">
        <f t="shared" si="602"/>
        <v>0</v>
      </c>
      <c r="CE142" s="24">
        <f t="shared" si="603"/>
        <v>0</v>
      </c>
      <c r="CF142" s="24">
        <f t="shared" si="604"/>
        <v>0</v>
      </c>
      <c r="CG142" s="24">
        <f t="shared" si="605"/>
        <v>0</v>
      </c>
      <c r="CH142" s="24">
        <f t="shared" si="606"/>
        <v>0</v>
      </c>
      <c r="CI142" s="19">
        <f t="shared" si="607"/>
        <v>0</v>
      </c>
      <c r="CJ142" s="741">
        <f t="shared" si="608"/>
        <v>0</v>
      </c>
      <c r="CK142" s="41"/>
      <c r="CL142" s="709">
        <f>COUNTIF(beosztás!$DY144:$FC144,"DE")*8</f>
        <v>0</v>
      </c>
      <c r="CM142" s="710">
        <f>COUNTIF(beosztás!$DY144:$FC144,"DU")*8</f>
        <v>0</v>
      </c>
      <c r="CN142" s="710">
        <f>COUNTIF(beosztás!$DY144:$FC144,"ÉJ")*8</f>
        <v>0</v>
      </c>
      <c r="CO142" s="710">
        <f>COUNTIF(beosztás!$DY144:$FC144,"N")*12</f>
        <v>0</v>
      </c>
      <c r="CP142" s="710">
        <f>COUNTIF(beosztás!$DY144:$FC144,"é")*12</f>
        <v>0</v>
      </c>
      <c r="CQ142" s="710">
        <f>SUM(beosztás!$DY144:$FC144)</f>
        <v>0</v>
      </c>
      <c r="CR142" s="710">
        <f>COUNTIF(beosztás!$DY144:$FC144,"FÜ")*8</f>
        <v>0</v>
      </c>
      <c r="CS142" s="897">
        <f>(COUNTIF(beosztás!$DY144:$FC144,"SN")*12)+(COUNTIF(beosztás!$DY144:$FC144,"SDE")*8)+(COUNTIF(beosztás!$DY144:$FC144,"SDU")*8)+(COUNTIF(beosztás!$DY144:$FC144,"SÉ")*12)+(COUNTIF(beosztás!$DY144:$FC144,"SÉJ")*8)+(COUNTIF(beosztás!$DY144:$FC144,"S1")*1)+(COUNTIF(beosztás!$DY144:$FC144,"S2")*2)+(COUNTIF(beosztás!$DY144:$FC144,"S3")*3)+(COUNTIF(beosztás!$DY144:$FC144,"S4")*4)+(COUNTIF(beosztás!$DY144:$FC144,"S5")*5)+(COUNTIF(beosztás!$DY144:$FC144,"S6")*6)+(COUNTIF(beosztás!$DY144:$FC144,"S7")*7)+(COUNTIF(beosztás!$DY144:$FC144,"S8")*8)+(COUNTIF(beosztás!$DY144:$FC144,"S9")*9)+(COUNTIF(beosztás!$DY144:$FC144,"S10")*10)+(COUNTIF(beosztás!$DY144:$FC144,"S11")*11)+(COUNTIF(beosztás!$DY144:$FC144,"S12")*12)</f>
        <v>0</v>
      </c>
      <c r="CT142" s="710">
        <f>COUNTIF(beosztás!$DY144:$FC144,"BN")*12+COUNTIF(beosztás!$DY144:$FC144,"BÉ")*12+COUNTIF(beosztás!$DY144:$FC144,"BDE")*8+COUNTIF(beosztás!$DY144:$FC144,"BDU")*8+COUNTIF(beosztás!$DY144:$FC144,"BÉJ")*8+COUNTIF(beosztás!$DY144:$FC144,"B1")*1+COUNTIF(beosztás!$DY144:$FC144,"B2")*2+COUNTIF(beosztás!$DY144:$FC144,"B3")*3+COUNTIF(beosztás!$DY144:$FC144,"B5")*5+COUNTIF(beosztás!$DY144:$FC144,"B6")*6+COUNTIF(beosztás!$DY144:$FC144,"B7")*7+COUNTIF(beosztás!$DY144:$FC144,"B8")*8+COUNTIF(beosztás!$DY144:$FC144,"B9")*9+COUNTIF(beosztás!$DY144:$FC144,"B10")*10+COUNTIF(beosztás!$DY144:$FC144,"B11")*11+COUNTIF(beosztás!$DY144:$FC144,"B12")*12+COUNTIF(beosztás!$DY144:$FC144,"BP")*0</f>
        <v>0</v>
      </c>
      <c r="CU142" s="24">
        <f t="shared" si="609"/>
        <v>0</v>
      </c>
      <c r="CV142" s="710">
        <f>IF(C142="",0,alapadatok!$AN$6)</f>
        <v>0</v>
      </c>
      <c r="CW142" s="19">
        <f t="shared" si="610"/>
        <v>0</v>
      </c>
      <c r="CX142" s="907">
        <f t="shared" si="611"/>
        <v>0</v>
      </c>
      <c r="CY142" s="40"/>
      <c r="CZ142" s="709">
        <f>COUNTIF(beosztás!$FD144:$GG144,"DE")*8</f>
        <v>0</v>
      </c>
      <c r="DA142" s="710">
        <f>COUNTIF(beosztás!$FD144:$GG144,"DU")*8</f>
        <v>0</v>
      </c>
      <c r="DB142" s="710">
        <f>COUNTIF(beosztás!$FD144:$GG144,"ÉJ")*8</f>
        <v>0</v>
      </c>
      <c r="DC142" s="710">
        <f>COUNTIF(beosztás!$FD144:$GG144,"N")*12</f>
        <v>0</v>
      </c>
      <c r="DD142" s="710">
        <f>COUNTIF(beosztás!$FD144:$GG144,"É")*12</f>
        <v>0</v>
      </c>
      <c r="DE142" s="710">
        <f>SUM(beosztás!$FD144:$GG144)</f>
        <v>0</v>
      </c>
      <c r="DF142" s="897">
        <f>(COUNTIF(beosztás!$FD144:$GG144,"SN")*12)+(COUNTIF(beosztás!$FD144:$GG144,"SDE")*8)+(COUNTIF(beosztás!$FD144:$GG144,"SDU")*8)+(COUNTIF(beosztás!$FD144:$GG144,"SÉ")*12)+(COUNTIF(beosztás!$FD144:$GG144,"SÉJ")*8)+(COUNTIF(beosztás!$FD144:$GG144,"S1")*1)+(COUNTIF(beosztás!$FD144:$GG144,"S2")*2)+(COUNTIF(beosztás!$FD144:$GG144,"S3")*3)+(COUNTIF(beosztás!$FD144:$GG144,"S4")*4)+(COUNTIF(beosztás!$FD144:$GG144,"S5")*5)+(COUNTIF(beosztás!$FD144:$GG144,"S6")*6)+(COUNTIF(beosztás!$FD144:$GG144,"S7")*7)+(COUNTIF(beosztás!$FD144:$GG144,"S8")*8)+(COUNTIF(beosztás!$FD144:$GG144,"S9")*9)+(COUNTIF(beosztás!$FD144:$GG144,"S10")*10)+(COUNTIF(beosztás!$FD144:$GG144,"S11")*11)+(COUNTIF(beosztás!$FD144:$GG144,"S12")*12)</f>
        <v>0</v>
      </c>
      <c r="DG142" s="710">
        <f>COUNTIF(beosztás!$FD144:$GG144,"FÜ")*8</f>
        <v>0</v>
      </c>
      <c r="DH142" s="710">
        <f>COUNTIF(beosztás!$FD144:$GG144,"BN")*12+COUNTIF(beosztás!$FD144:$GG144,"BÉ")*12+COUNTIF(beosztás!$FD144:$GG144,"BDE")*8+COUNTIF(beosztás!$FD144:$GG144,"BDU")*8+COUNTIF(beosztás!$FD144:$GG144,"BÉJ")*8+COUNTIF(beosztás!$FD144:$GG144,"B1")*1+COUNTIF(beosztás!$FD144:$GG144,"B2")*2+COUNTIF(beosztás!$FD144:$GG144,"B3")*3+COUNTIF(beosztás!$FD144:$GG144,"B5")*5+COUNTIF(beosztás!$FD144:$GG144,"B6")*6+COUNTIF(beosztás!$FD144:$GG144,"B7")*7+COUNTIF(beosztás!$FD144:$GG144,"B8")*8+COUNTIF(beosztás!$FD144:$GG144,"B9")*9+COUNTIF(beosztás!$FD144:$GG144,"B10")*10+COUNTIF(beosztás!$FD144:$GG144,"B11")*11+COUNTIF(beosztás!$FD144:$GG144,"B12")*12+COUNTIF(beosztás!$FD144:$GG144,"BP")*0</f>
        <v>0</v>
      </c>
      <c r="DI142" s="24">
        <f t="shared" si="612"/>
        <v>0</v>
      </c>
      <c r="DJ142" s="710">
        <f>IF(C142="",0,alapadatok!$AN$7)</f>
        <v>0</v>
      </c>
      <c r="DK142" s="19">
        <f t="shared" si="613"/>
        <v>0</v>
      </c>
      <c r="DL142" s="741">
        <f t="shared" si="614"/>
        <v>0</v>
      </c>
      <c r="DM142" s="40"/>
      <c r="DN142" s="25">
        <f t="shared" si="615"/>
        <v>0</v>
      </c>
      <c r="DO142" s="24">
        <f t="shared" si="616"/>
        <v>0</v>
      </c>
      <c r="DP142" s="24">
        <f t="shared" si="617"/>
        <v>0</v>
      </c>
      <c r="DQ142" s="24">
        <f t="shared" si="618"/>
        <v>0</v>
      </c>
      <c r="DR142" s="24">
        <f t="shared" si="619"/>
        <v>0</v>
      </c>
      <c r="DS142" s="24">
        <f t="shared" si="620"/>
        <v>0</v>
      </c>
      <c r="DT142" s="24">
        <f t="shared" si="621"/>
        <v>0</v>
      </c>
      <c r="DU142" s="24">
        <f t="shared" si="622"/>
        <v>0</v>
      </c>
      <c r="DV142" s="24">
        <f t="shared" si="623"/>
        <v>0</v>
      </c>
      <c r="DW142" s="24">
        <f t="shared" si="624"/>
        <v>0</v>
      </c>
      <c r="DX142" s="24">
        <f t="shared" si="625"/>
        <v>0</v>
      </c>
      <c r="DY142" s="19">
        <f t="shared" si="626"/>
        <v>0</v>
      </c>
      <c r="DZ142" s="907">
        <f t="shared" si="627"/>
        <v>0</v>
      </c>
      <c r="EA142" s="41"/>
      <c r="EB142" s="709">
        <f>COUNTIF(beosztás!$GH144:$HL144,"DE")*8</f>
        <v>0</v>
      </c>
      <c r="EC142" s="710">
        <f>COUNTIF(beosztás!$GH144:$HL144,"DU")*8</f>
        <v>0</v>
      </c>
      <c r="ED142" s="710">
        <f>COUNTIF(beosztás!$GH144:$HL144,"ÉJ")*8</f>
        <v>0</v>
      </c>
      <c r="EE142" s="710">
        <f>COUNTIF(beosztás!$GH144:$HL144,"N")*12</f>
        <v>0</v>
      </c>
      <c r="EF142" s="710">
        <f>COUNTIF(beosztás!$GH144:$HL144,"é")*12</f>
        <v>0</v>
      </c>
      <c r="EG142" s="710">
        <f>SUM(beosztás!$GH144:$HL144)</f>
        <v>0</v>
      </c>
      <c r="EH142" s="710">
        <f>COUNTIF(beosztás!$GH144:$HL144,"FÜ")*8</f>
        <v>0</v>
      </c>
      <c r="EI142" s="897">
        <f>(COUNTIF(beosztás!$GH144:$HL144,"SN")*12)+(COUNTIF(beosztás!$GH144:$HL144,"SDE")*8)+(COUNTIF(beosztás!$GH144:$HL144,"SDU")*8)+(COUNTIF(beosztás!$GH144:$HL144,"SÉ")*12)+(COUNTIF(beosztás!$GH144:$HL144,"SÉJ")*8)+(COUNTIF(beosztás!$GH144:$HL144,"S1")*1)+(COUNTIF(beosztás!$GH144:$HL144,"S2")*2)+(COUNTIF(beosztás!$GH144:$HL144,"S3")*3)+(COUNTIF(beosztás!$GH144:$HL144,"S4")*4)+(COUNTIF(beosztás!$GH144:$HL144,"S5")*5)+(COUNTIF(beosztás!$GH144:$HL144,"S6")*6)+(COUNTIF(beosztás!$GH144:$HL144,"S7")*7)+(COUNTIF(beosztás!$GH144:$HL144,"S8")*8)+(COUNTIF(beosztás!$GH144:$HL144,"S9")*9)+(COUNTIF(beosztás!$GH144:$HL144,"S10")*10)+(COUNTIF(beosztás!$GH144:$HL144,"S11")*11)+(COUNTIF(beosztás!$GH144:$HL144,"S12")*12)</f>
        <v>0</v>
      </c>
      <c r="EJ142" s="710">
        <f>COUNTIF(beosztás!$GH144:$HL144,"BN")*12+COUNTIF(beosztás!$GH144:$HL144,"BÉ")*12+COUNTIF(beosztás!$GH144:$HL144,"BDE")*8+COUNTIF(beosztás!$GH144:$HL144,"BDU")*8+COUNTIF(beosztás!$GH144:$HL144,"BÉJ")*8+COUNTIF(beosztás!$GH144:$HL144,"B1")*1+COUNTIF(beosztás!$GH144:$HL144,"B2")*2+COUNTIF(beosztás!$GH144:$HL144,"B3")*3+COUNTIF(beosztás!$GH144:$HL144,"B5")*5+COUNTIF(beosztás!$GH144:$HL144,"B6")*6+COUNTIF(beosztás!$GH144:$HL144,"B7")*7+COUNTIF(beosztás!$GH144:$HL144,"B8")*8+COUNTIF(beosztás!$GH144:$HL144,"B9")*9+COUNTIF(beosztás!$GH144:$HL144,"B10")*10+COUNTIF(beosztás!$GH144:$HL144,"B11")*11+COUNTIF(beosztás!$GH144:$HL144,"B12")*12+COUNTIF(beosztás!$GH144:$HL144,"BP")*0</f>
        <v>0</v>
      </c>
      <c r="EK142" s="24">
        <f t="shared" si="628"/>
        <v>0</v>
      </c>
      <c r="EL142" s="710">
        <f>IF(C142="",0,alapadatok!$AN$8)</f>
        <v>0</v>
      </c>
      <c r="EM142" s="19">
        <f t="shared" si="629"/>
        <v>0</v>
      </c>
      <c r="EN142" s="907">
        <f t="shared" si="630"/>
        <v>0</v>
      </c>
      <c r="EO142" s="40"/>
      <c r="EP142" s="709">
        <f>COUNTIF(beosztás!$HM144:$IQ144,"DE")*8</f>
        <v>0</v>
      </c>
      <c r="EQ142" s="710">
        <f>COUNTIF(beosztás!$HM144:$IQ144,"DU")*8</f>
        <v>0</v>
      </c>
      <c r="ER142" s="710">
        <f>COUNTIF(beosztás!$HM144:$IQ144,"ÉJ")*8</f>
        <v>0</v>
      </c>
      <c r="ES142" s="710">
        <f>COUNTIF(beosztás!$HM144:$IQ144,"N")*12</f>
        <v>0</v>
      </c>
      <c r="ET142" s="710">
        <f>COUNTIF(beosztás!$HM144:$IQ144,"É")*12</f>
        <v>0</v>
      </c>
      <c r="EU142" s="710">
        <f>SUM(beosztás!$HM144:$IQ144)</f>
        <v>0</v>
      </c>
      <c r="EV142" s="897">
        <f>(COUNTIF(beosztás!$HM144:$IQ144,"SN")*12)+(COUNTIF(beosztás!$HM144:$IQ144,"SDE")*8)+(COUNTIF(beosztás!$HM144:$IQ144,"SDU")*8)+(COUNTIF(beosztás!$HM144:$IQ144,"SÉ")*12)+(COUNTIF(beosztás!$HM144:$IQ144,"SÉJ")*8)+(COUNTIF(beosztás!$HM144:$IQ144,"S1")*1)+(COUNTIF(beosztás!$HM144:$IQ144,"S2")*2)+(COUNTIF(beosztás!$HM144:$IQ144,"S3")*3)+(COUNTIF(beosztás!$HM144:$IQ144,"S4")*4)+(COUNTIF(beosztás!$HM144:$IQ144,"S5")*5)+(COUNTIF(beosztás!$HM144:$IQ144,"S6")*6)+(COUNTIF(beosztás!$HM144:$IQ144,"S7")*7)+(COUNTIF(beosztás!$HM144:$IQ144,"S8")*8)+(COUNTIF(beosztás!$HM144:$IQ144,"S9")*9)+(COUNTIF(beosztás!$HM144:$IQ144,"S10")*10)+(COUNTIF(beosztás!$HM144:$IQ144,"S11")*11)+(COUNTIF(beosztás!$HM144:$IQ144,"S12")*12)</f>
        <v>0</v>
      </c>
      <c r="EW142" s="710">
        <f>COUNTIF(beosztás!$HM144:$IQ144,"FÜ")*8</f>
        <v>0</v>
      </c>
      <c r="EX142" s="710">
        <f>COUNTIF(beosztás!$HM144:$IQ144,"BN")*12+COUNTIF(beosztás!$HM144:$IQ144,"BÉ")*12+COUNTIF(beosztás!$HM144:$IQ144,"BDE")*8+COUNTIF(beosztás!$HM144:$IQ144,"BDU")*8+COUNTIF(beosztás!$HM144:$IQ144,"BÉJ")*8+COUNTIF(beosztás!$HM144:$IQ144,"B1")*1+COUNTIF(beosztás!$HM144:$IQ144,"B2")*2+COUNTIF(beosztás!$HM144:$IQ144,"B3")*3+COUNTIF(beosztás!$HM144:$IQ144,"B5")*5+COUNTIF(beosztás!$HM144:$IQ144,"B6")*6+COUNTIF(beosztás!$HM144:$IQ144,"B7")*7+COUNTIF(beosztás!$HM144:$IQ144,"B8")*8+COUNTIF(beosztás!$HM144:$IQ144,"B9")*9+COUNTIF(beosztás!$HM144:$IQ144,"B10")*10+COUNTIF(beosztás!$HM144:$IQ144,"B11")*11+COUNTIF(beosztás!$HM144:$IQ144,"B12")*12+COUNTIF(beosztás!$HM144:$IQ144,"BP")*0</f>
        <v>0</v>
      </c>
      <c r="EY142" s="24">
        <f t="shared" si="631"/>
        <v>0</v>
      </c>
      <c r="EZ142" s="710">
        <f>IF(C142="",0,alapadatok!$AN$9)</f>
        <v>0</v>
      </c>
      <c r="FA142" s="19">
        <f t="shared" si="632"/>
        <v>0</v>
      </c>
      <c r="FB142" s="907">
        <f t="shared" si="633"/>
        <v>0</v>
      </c>
      <c r="FC142" s="40"/>
      <c r="FD142" s="25">
        <f t="shared" si="634"/>
        <v>0</v>
      </c>
      <c r="FE142" s="24">
        <f t="shared" si="635"/>
        <v>0</v>
      </c>
      <c r="FF142" s="24">
        <f t="shared" si="636"/>
        <v>0</v>
      </c>
      <c r="FG142" s="24">
        <f t="shared" si="637"/>
        <v>0</v>
      </c>
      <c r="FH142" s="24">
        <f t="shared" si="638"/>
        <v>0</v>
      </c>
      <c r="FI142" s="24">
        <f t="shared" si="639"/>
        <v>0</v>
      </c>
      <c r="FJ142" s="24">
        <f t="shared" si="640"/>
        <v>0</v>
      </c>
      <c r="FK142" s="24">
        <f t="shared" si="641"/>
        <v>0</v>
      </c>
      <c r="FL142" s="24">
        <f t="shared" si="642"/>
        <v>0</v>
      </c>
      <c r="FM142" s="24">
        <f t="shared" si="643"/>
        <v>0</v>
      </c>
      <c r="FN142" s="24">
        <f t="shared" si="644"/>
        <v>0</v>
      </c>
      <c r="FO142" s="19">
        <f t="shared" si="645"/>
        <v>0</v>
      </c>
      <c r="FP142" s="907">
        <f t="shared" si="646"/>
        <v>0</v>
      </c>
      <c r="FQ142" s="41"/>
      <c r="FR142" s="709">
        <f>COUNTIF(beosztás!$IR144:$JU144,"DE")*8</f>
        <v>0</v>
      </c>
      <c r="FS142" s="710">
        <f>COUNTIF(beosztás!$IR144:$JU144,"DU")*8</f>
        <v>0</v>
      </c>
      <c r="FT142" s="710">
        <f>COUNTIF(beosztás!$IR144:$JU144,"ÉJ")*8</f>
        <v>0</v>
      </c>
      <c r="FU142" s="710">
        <f>COUNTIF(beosztás!$IR144:$JU144,"N")*12</f>
        <v>0</v>
      </c>
      <c r="FV142" s="710">
        <f>COUNTIF(beosztás!$IR144:$JU144,"é")*12</f>
        <v>0</v>
      </c>
      <c r="FW142" s="710">
        <f>SUM(beosztás!$IR144:$JU144)</f>
        <v>0</v>
      </c>
      <c r="FX142" s="710">
        <f>COUNTIF(beosztás!$IR144:$JU144,"FÜ")*8</f>
        <v>0</v>
      </c>
      <c r="FY142" s="897">
        <f>(COUNTIF(beosztás!$IR144:$JU144,"SN")*12)+(COUNTIF(beosztás!$IR144:$JU144,"SDE")*8)+(COUNTIF(beosztás!$IR144:$JU144,"SDU")*8)+(COUNTIF(beosztás!$IR144:$JU144,"SÉ")*12)+(COUNTIF(beosztás!$IR144:$JU144,"SÉJ")*8)+(COUNTIF(beosztás!$IR144:$JU144,"S1")*1)+(COUNTIF(beosztás!$IR144:$JU144,"S2")*2)+(COUNTIF(beosztás!$IR144:$JU144,"S3")*3)+(COUNTIF(beosztás!$IR144:$JU144,"S4")*4)+(COUNTIF(beosztás!$IR144:$JU144,"S5")*5)+(COUNTIF(beosztás!$IR144:$JU144,"S6")*6)+(COUNTIF(beosztás!$IR144:$JU144,"S7")*7)+(COUNTIF(beosztás!$IR144:$JU144,"S8")*8)+(COUNTIF(beosztás!$IR144:$JU144,"S9")*9)+(COUNTIF(beosztás!$IR144:$JU144,"S10")*10)+(COUNTIF(beosztás!$IR144:$JU144,"S11")*11)+(COUNTIF(beosztás!$IR144:$JU144,"S12")*12)</f>
        <v>0</v>
      </c>
      <c r="FZ142" s="710">
        <f>COUNTIF(beosztás!$IR144:$JU144,"BN")*12+COUNTIF(beosztás!$IR144:$JU144,"BÉ")*12+COUNTIF(beosztás!$IR144:$JU144,"BDE")*8+COUNTIF(beosztás!$IR144:$JU144,"BDU")*8+COUNTIF(beosztás!$IR144:$JU144,"BÉJ")*8+COUNTIF(beosztás!$IR144:$JU144,"B1")*1+COUNTIF(beosztás!$IR144:$JU144,"B2")*2+COUNTIF(beosztás!$IR144:$JU144,"B3")*3+COUNTIF(beosztás!$IR144:$JU144,"B5")*5+COUNTIF(beosztás!$IR144:$JU144,"B6")*6+COUNTIF(beosztás!$IR144:$JU144,"B7")*7+COUNTIF(beosztás!$IR144:$JU144,"B8")*8+COUNTIF(beosztás!$IR144:$JU144,"B9")*9+COUNTIF(beosztás!$IR144:$JU144,"B10")*10+COUNTIF(beosztás!$IR144:$JU144,"B11")*11+COUNTIF(beosztás!$IR144:$JU144,"B12")*12+COUNTIF(beosztás!$IR144:$JU144,"BP")*0</f>
        <v>0</v>
      </c>
      <c r="GA142" s="24">
        <f t="shared" si="647"/>
        <v>0</v>
      </c>
      <c r="GB142" s="710">
        <f>IF(C142="",0,alapadatok!$AN$10)</f>
        <v>0</v>
      </c>
      <c r="GC142" s="19">
        <f t="shared" si="648"/>
        <v>0</v>
      </c>
      <c r="GD142" s="907">
        <f t="shared" si="649"/>
        <v>0</v>
      </c>
      <c r="GE142" s="42"/>
      <c r="GF142" s="709">
        <f>COUNTIF(beosztás!$JV144:$KZ144,"DE")*8</f>
        <v>0</v>
      </c>
      <c r="GG142" s="710">
        <f>COUNTIF(beosztás!$JV144:$KZ144,"DU")*8</f>
        <v>0</v>
      </c>
      <c r="GH142" s="710">
        <f>COUNTIF(beosztás!$JV144:$KZ144,"ÉJ")*8</f>
        <v>0</v>
      </c>
      <c r="GI142" s="710">
        <f>COUNTIF(beosztás!$JV144:$KZ144,"N")*12</f>
        <v>0</v>
      </c>
      <c r="GJ142" s="710">
        <f>COUNTIF(beosztás!$JV144:$KZ144,"É")*12</f>
        <v>0</v>
      </c>
      <c r="GK142" s="710">
        <f>SUM(beosztás!$JV144:$KZ144)</f>
        <v>0</v>
      </c>
      <c r="GL142" s="897">
        <f>(COUNTIF(beosztás!$JV144:$KZ144,"SN")*12)+(COUNTIF(beosztás!$JV144:$KZ144,"SDE")*8)+(COUNTIF(beosztás!$JV144:$KZ144,"SDU")*8)+(COUNTIF(beosztás!$JV144:$KZ144,"SÉ")*12)+(COUNTIF(beosztás!$JV144:$KZ144,"SÉJ")*8)+(COUNTIF(beosztás!$JV144:$KZ144,"S1")*1)+(COUNTIF(beosztás!$JV144:$KZ144,"S2")*2)+(COUNTIF(beosztás!$JV144:$KZ144,"S3")*3)+(COUNTIF(beosztás!$JV144:$KZ144,"S4")*4)+(COUNTIF(beosztás!$JV144:$KZ144,"S5")*5)+(COUNTIF(beosztás!$JV144:$KZ144,"S6")*6)+(COUNTIF(beosztás!$JV144:$KZ144,"S7")*7)+(COUNTIF(beosztás!$JV144:$KZ144,"S8")*8)+(COUNTIF(beosztás!$JV144:$KZ144,"S9")*9)+(COUNTIF(beosztás!$JV144:$KZ144,"S10")*10)+(COUNTIF(beosztás!$JV144:$KZ144,"S11")*11)+(COUNTIF(beosztás!$JV144:$KZ144,"S12")*12)</f>
        <v>0</v>
      </c>
      <c r="GM142" s="710">
        <f>COUNTIF(beosztás!$JV144:$KZ144,"FÜ")*8</f>
        <v>0</v>
      </c>
      <c r="GN142" s="710">
        <f>COUNTIF(beosztás!$JV144:$KZ144,"BN")*12+COUNTIF(beosztás!$JV144:$KZ144,"BÉ")*12+COUNTIF(beosztás!$JV144:$KZ144,"BDE")*8+COUNTIF(beosztás!$JV144:$KZ144,"BDU")*8+COUNTIF(beosztás!$JV144:$KZ144,"BÉJ")*8+COUNTIF(beosztás!$JV144:$KZ144,"B1")*1+COUNTIF(beosztás!$JV144:$KZ144,"B2")*2+COUNTIF(beosztás!$JV144:$KZ144,"B3")*3+COUNTIF(beosztás!$JV144:$KZ144,"B5")*5+COUNTIF(beosztás!$JV144:$KZ144,"B6")*6+COUNTIF(beosztás!$JV144:$KZ144,"B7")*7+COUNTIF(beosztás!$JV144:$KZ144,"B8")*8+COUNTIF(beosztás!$JV144:$KZ144,"B9")*9+COUNTIF(beosztás!$JV144:$KZ144,"B10")*10+COUNTIF(beosztás!$JV144:$KZ144,"B11")*11+COUNTIF(beosztás!$JV144:$KZ144,"B12")*12+COUNTIF(beosztás!$JV144:$KZ144,"BP")*0</f>
        <v>0</v>
      </c>
      <c r="GO142" s="24">
        <f t="shared" si="650"/>
        <v>0</v>
      </c>
      <c r="GP142" s="710">
        <f>IF(C142="",0,alapadatok!$AN$11)</f>
        <v>0</v>
      </c>
      <c r="GQ142" s="19">
        <f t="shared" si="651"/>
        <v>0</v>
      </c>
      <c r="GR142" s="907">
        <f t="shared" si="652"/>
        <v>0</v>
      </c>
      <c r="GS142" s="42"/>
      <c r="GT142" s="25">
        <f t="shared" si="653"/>
        <v>0</v>
      </c>
      <c r="GU142" s="24">
        <f t="shared" si="654"/>
        <v>0</v>
      </c>
      <c r="GV142" s="24">
        <f t="shared" si="655"/>
        <v>0</v>
      </c>
      <c r="GW142" s="24">
        <f t="shared" si="656"/>
        <v>0</v>
      </c>
      <c r="GX142" s="24">
        <f t="shared" si="657"/>
        <v>0</v>
      </c>
      <c r="GY142" s="24">
        <f t="shared" si="658"/>
        <v>0</v>
      </c>
      <c r="GZ142" s="24">
        <f t="shared" si="659"/>
        <v>0</v>
      </c>
      <c r="HA142" s="24">
        <f t="shared" si="660"/>
        <v>0</v>
      </c>
      <c r="HB142" s="24">
        <f t="shared" si="661"/>
        <v>0</v>
      </c>
      <c r="HC142" s="24">
        <f t="shared" si="662"/>
        <v>0</v>
      </c>
      <c r="HD142" s="24">
        <f t="shared" si="663"/>
        <v>0</v>
      </c>
      <c r="HE142" s="19">
        <f t="shared" si="664"/>
        <v>0</v>
      </c>
      <c r="HF142" s="907">
        <f t="shared" si="665"/>
        <v>0</v>
      </c>
      <c r="HG142" s="41"/>
      <c r="HH142" s="709">
        <f>COUNTIF(beosztás!$LA144:$MD144,"DE")*8</f>
        <v>0</v>
      </c>
      <c r="HI142" s="710">
        <f>COUNTIF(beosztás!$LA144:$MD144,"DU")*8</f>
        <v>0</v>
      </c>
      <c r="HJ142" s="710">
        <f>COUNTIF(beosztás!$LA144:$MD144,"ÉJ")*8</f>
        <v>0</v>
      </c>
      <c r="HK142" s="710">
        <f>COUNTIF(beosztás!$LA144:$MD144,"N")*12</f>
        <v>0</v>
      </c>
      <c r="HL142" s="710">
        <f>COUNTIF(beosztás!$LA144:$MD144,"é")*12</f>
        <v>0</v>
      </c>
      <c r="HM142" s="710">
        <f>SUM(beosztás!$LA144:$MD144)</f>
        <v>0</v>
      </c>
      <c r="HN142" s="710">
        <f>COUNTIF(beosztás!$LA144:$MD144,"FÜ")*8</f>
        <v>0</v>
      </c>
      <c r="HO142" s="897">
        <f>(COUNTIF(beosztás!$LA144:$MD144,"SN")*12)+(COUNTIF(beosztás!$LA144:$MD144,"SDE")*8)+(COUNTIF(beosztás!$LA144:$MD144,"SDU")*8)+(COUNTIF(beosztás!$LA144:$MD144,"SÉ")*12)+(COUNTIF(beosztás!$LA144:$MD144,"SÉJ")*8)+(COUNTIF(beosztás!$LA144:$MD144,"S1")*1)+(COUNTIF(beosztás!$LA144:$MD144,"S2")*2)+(COUNTIF(beosztás!$LA144:$MD144,"S3")*3)+(COUNTIF(beosztás!$LA144:$MD144,"S4")*4)+(COUNTIF(beosztás!$LA144:$MD144,"S5")*5)+(COUNTIF(beosztás!$LA144:$MD144,"S6")*6)+(COUNTIF(beosztás!$LA144:$MD144,"S7")*7)+(COUNTIF(beosztás!$LA144:$MD144,"S8")*8)+(COUNTIF(beosztás!$LA144:$MD144,"S9")*9)+(COUNTIF(beosztás!$LA144:$MD144,"S10")*10)+(COUNTIF(beosztás!$LA144:$MD144,"S11")*11)+(COUNTIF(beosztás!$LA144:$MD144,"S12")*12)</f>
        <v>0</v>
      </c>
      <c r="HP142" s="710">
        <f>COUNTIF(beosztás!$LA144:$MD144,"BN")*12+COUNTIF(beosztás!$LA144:$MD144,"BÉ")*12+COUNTIF(beosztás!$LA144:$MD144,"BDE")*8+COUNTIF(beosztás!$LA144:$MD144,"BDU")*8+COUNTIF(beosztás!$LA144:$MD144,"BÉJ")*8+COUNTIF(beosztás!$LA144:$MD144,"B1")*1+COUNTIF(beosztás!$LA144:$MD144,"B2")*2+COUNTIF(beosztás!$LA144:$MD144,"B3")*3+COUNTIF(beosztás!$KZ144:$MC144,"B5")*5+COUNTIF(beosztás!$KZ144:$MC144,"B6")*6+COUNTIF(beosztás!$KZ144:$MC144,"B7")*7+COUNTIF(beosztás!$KZ144:$MC144,"B8")*8+COUNTIF(beosztás!$LA144:$MD144,"B9")*9+COUNTIF(beosztás!$LA144:$MD144,"B10")*10+COUNTIF(beosztás!$LA144:$MD144,"B11")*11+COUNTIF(beosztás!$LA144:$MD144,"B12")*12+COUNTIF(beosztás!$LA144:$MD144,"BP")*0</f>
        <v>0</v>
      </c>
      <c r="HQ142" s="24">
        <f t="shared" si="666"/>
        <v>0</v>
      </c>
      <c r="HR142" s="710">
        <f>IF(C142="",0,alapadatok!$AN$12)</f>
        <v>0</v>
      </c>
      <c r="HS142" s="19">
        <f t="shared" si="667"/>
        <v>0</v>
      </c>
      <c r="HT142" s="907">
        <f t="shared" si="668"/>
        <v>0</v>
      </c>
      <c r="HU142" s="42"/>
      <c r="HV142" s="709">
        <f>COUNTIF(beosztás!$ME144:$NI144,"DE")*8</f>
        <v>0</v>
      </c>
      <c r="HW142" s="710">
        <f>COUNTIF(beosztás!$ME144:$NI144,"DU")*8</f>
        <v>0</v>
      </c>
      <c r="HX142" s="710">
        <f>COUNTIF(beosztás!$ME144:$NI144,"ÉJ")*8</f>
        <v>0</v>
      </c>
      <c r="HY142" s="710">
        <f>COUNTIF(beosztás!$ME144:$NI144,"N")*12</f>
        <v>0</v>
      </c>
      <c r="HZ142" s="710">
        <f>COUNTIF(beosztás!$ME144:$NI144,"É")*12</f>
        <v>0</v>
      </c>
      <c r="IA142" s="710">
        <f>SUM(beosztás!$ME144:$NI144)</f>
        <v>0</v>
      </c>
      <c r="IB142" s="710">
        <f>(COUNTIF(beosztás!$ME144:$NI144,"SN")*12)+(COUNTIF(beosztás!$ME144:$NI144,"SDE")*8)+(COUNTIF(beosztás!$ME144:$NI144,"SDU")*8)+(COUNTIF(beosztás!$ME144:$NI144,"SÉ")*12)+(COUNTIF(beosztás!$ME144:$NI144,"SÉJ")*8)+(COUNTIF(beosztás!$ME144:$NI144,"S1")*1)+(COUNTIF(beosztás!$ME144:$NI144,"S2")*2)+(COUNTIF(beosztás!$ME144:$NI144,"S3")*3)+(COUNTIF(beosztás!$ME144:$NI144,"S4")*4)+(COUNTIF(beosztás!$ME144:$NI144,"S5")*5)+(COUNTIF(beosztás!$ME144:$NI144,"S6")*6)+(COUNTIF(beosztás!$ME144:$NI144,"S7")*7)+(COUNTIF(beosztás!$ME144:$NI144,"S8")*8)+(COUNTIF(beosztás!$ME144:$NI144,"S9")*9)+(COUNTIF(beosztás!$ME144:$NI144,"S10")*10)+(COUNTIF(beosztás!$ME144:$NI144,"S11")*11)+(COUNTIF(beosztás!$ME144:$NI144,"S12")*12)</f>
        <v>0</v>
      </c>
      <c r="IC142" s="710">
        <f>COUNTIF(beosztás!$ME144:$NI144,"FÜ")*8</f>
        <v>0</v>
      </c>
      <c r="ID142" s="710">
        <f>COUNTIF(beosztás!$ME144:$NI144,"BN")*12+COUNTIF(beosztás!$ME144:$NI144,"BÉ")*12+COUNTIF(beosztás!$ME144:$NI144,"BDE")*8+COUNTIF(beosztás!$ME144:$NI144,"BDU")*8+COUNTIF(beosztás!$ME144:$NI144,"BÉJ")*8+COUNTIF(beosztás!$ME144:$NI144,"B1")*1+COUNTIF(beosztás!$ME144:$NI144,"B2")*2+COUNTIF(beosztás!$ME144:$NI144,"B3")*3+COUNTIF(beosztás!$ME144:$NI144,"B5")*5+COUNTIF(beosztás!$ME144:$NI144,"B6")*6+COUNTIF(beosztás!$ME144:$NI144,"B7")*7+COUNTIF(beosztás!$ME144:$NI144,"B8")*8+COUNTIF(beosztás!$ME144:$NI144,"B9")*9+COUNTIF(beosztás!$ME144:$NI144,"B10")*10+COUNTIF(beosztás!$ME144:$NI144,"B11")*11+COUNTIF(beosztás!$ME144:$NI144,"B12")*12+COUNTIF(beosztás!$ME144:$NI144,"BP")*0</f>
        <v>0</v>
      </c>
      <c r="IE142" s="24">
        <f t="shared" si="669"/>
        <v>0</v>
      </c>
      <c r="IF142" s="710">
        <f>IF(C142="",0,alapadatok!$AN$13)</f>
        <v>0</v>
      </c>
      <c r="IG142" s="19">
        <f t="shared" si="670"/>
        <v>0</v>
      </c>
      <c r="IH142" s="741">
        <f t="shared" si="671"/>
        <v>0</v>
      </c>
      <c r="II142" s="42"/>
      <c r="IJ142" s="25">
        <f t="shared" si="672"/>
        <v>0</v>
      </c>
      <c r="IK142" s="24">
        <f t="shared" si="673"/>
        <v>0</v>
      </c>
      <c r="IL142" s="24">
        <f t="shared" si="674"/>
        <v>0</v>
      </c>
      <c r="IM142" s="24">
        <f t="shared" si="675"/>
        <v>0</v>
      </c>
      <c r="IN142" s="24">
        <f t="shared" si="676"/>
        <v>0</v>
      </c>
      <c r="IO142" s="24">
        <f t="shared" si="677"/>
        <v>0</v>
      </c>
      <c r="IP142" s="24">
        <f t="shared" si="678"/>
        <v>0</v>
      </c>
      <c r="IQ142" s="24">
        <f t="shared" si="679"/>
        <v>0</v>
      </c>
      <c r="IR142" s="24">
        <f t="shared" si="680"/>
        <v>0</v>
      </c>
      <c r="IS142" s="24">
        <f t="shared" si="681"/>
        <v>0</v>
      </c>
      <c r="IT142" s="24">
        <f t="shared" si="682"/>
        <v>0</v>
      </c>
      <c r="IU142" s="19">
        <f t="shared" si="683"/>
        <v>0</v>
      </c>
      <c r="IV142" s="907">
        <f t="shared" si="684"/>
        <v>0</v>
      </c>
      <c r="IW142" s="43"/>
      <c r="JF142" s="21"/>
      <c r="JG142" s="21"/>
    </row>
    <row r="143" spans="1:267" ht="15.75" hidden="1" thickBot="1" x14ac:dyDescent="0.3">
      <c r="A143" s="66">
        <f>IF(beosztás!A145=0,"",beosztás!A145)</f>
        <v>30</v>
      </c>
      <c r="B143" s="63" t="str">
        <f>IF(beosztás!B145=0,"",beosztás!B145)</f>
        <v/>
      </c>
      <c r="C143" s="64" t="str">
        <f>IF(beosztás!C145=0,"",beosztás!C145)</f>
        <v/>
      </c>
      <c r="D143" s="65" t="str">
        <f>IF(beosztás!D145=0,"",beosztás!D145)</f>
        <v/>
      </c>
      <c r="E143" s="18"/>
      <c r="F143" s="709">
        <f>COUNTIF(beosztás!$I145:$AM145,"DE")*8</f>
        <v>0</v>
      </c>
      <c r="G143" s="710">
        <f>COUNTIF(beosztás!$I145:$AM145,"DU")*8</f>
        <v>0</v>
      </c>
      <c r="H143" s="710">
        <f>COUNTIF(beosztás!$I145:$AM145,"ÉJ")*8</f>
        <v>0</v>
      </c>
      <c r="I143" s="710">
        <f>COUNTIF(beosztás!$I145:$AM145,"N")*12</f>
        <v>0</v>
      </c>
      <c r="J143" s="710">
        <f>COUNTIF(beosztás!$I145:$AM145,"é")*12</f>
        <v>0</v>
      </c>
      <c r="K143" s="710">
        <f>SUM(beosztás!$I145:$AM145)</f>
        <v>0</v>
      </c>
      <c r="L143" s="710">
        <f>COUNTIF(beosztás!$I145:$AM145,"FÜ")*8</f>
        <v>0</v>
      </c>
      <c r="M143" s="710">
        <f>(COUNTIF(beosztás!$I145:$AM145,"SN")*12)+(COUNTIF(beosztás!$I145:$AM145,"SDE")*8)+(COUNTIF(beosztás!$I145:$AM145,"SDU")*8)+(COUNTIF(beosztás!$I145:$AM145,"S1")*1)+(COUNTIF(beosztás!$I145:$AM145,"S2")*2)+(COUNTIF(beosztás!$I145:$AM145,"S3")*3)+(COUNTIF(beosztás!$I145:$AM145,"S4")*4)+(COUNTIF(beosztás!$I145:$AM145,"S5")*5)+(COUNTIF(beosztás!$I145:$AM145,"S6")*6)+(COUNTIF(beosztás!$I145:$AM145,"S7")*7)+(COUNTIF(beosztás!$I145:$AM145,"S8")*8)+(COUNTIF(beosztás!$I145:$AM145,"S9")*9)+(COUNTIF(beosztás!$I145:$AM145,"S10")*10)+(COUNTIF(beosztás!$I145:$AM145,"S11")*11)+(COUNTIF(beosztás!$I145:$AM145,"S12")*12)+(COUNTIF(beosztás!$I145:$AM145,"SÉ")*12)+(COUNTIF(beosztás!$I145:$AM145,"SÉJ")*8)</f>
        <v>0</v>
      </c>
      <c r="N143" s="710">
        <f>COUNTIF(beosztás!$I145:$AM145,"BN")*12+COUNTIF(beosztás!$I145:$AM145,"BÉ")*12+COUNTIF(beosztás!$I145:$AM145,"BDE")*8+COUNTIF(beosztás!$I145:$AM145,"BDU")*8+COUNTIF(beosztás!$I145:$AM145,"BÉJ")*8+COUNTIF(beosztás!$I145:$AM145,"B1")*1+COUNTIF(beosztás!$I145:$AM145,"B2")*2+COUNTIF(beosztás!$I145:$AM145,"B3")*3+COUNTIF(beosztás!$I145:$AM145,"B5")*5+COUNTIF(beosztás!$I145:$AM145,"B6")*6+COUNTIF(beosztás!$I145:$AM145,"B7")*7+COUNTIF(beosztás!$I145:$AM145,"B8")*8+COUNTIF(beosztás!$I145:$AM145,"B9")*9+COUNTIF(beosztás!$I145:$AM145,"B10")*10+COUNTIF(beosztás!$I145:$AM145,"B11")*11+COUNTIF(beosztás!$I145:$AM145,"B12")*12+COUNTIF(beosztás!$I145:$AM145,"BP")*0</f>
        <v>0</v>
      </c>
      <c r="O143" s="24">
        <f t="shared" si="576"/>
        <v>0</v>
      </c>
      <c r="P143" s="710">
        <f>IF(C143="",0,alapadatok!$AN$2)</f>
        <v>0</v>
      </c>
      <c r="Q143" s="19">
        <f t="shared" si="577"/>
        <v>0</v>
      </c>
      <c r="R143" s="741">
        <f t="shared" si="578"/>
        <v>0</v>
      </c>
      <c r="S143" s="40"/>
      <c r="T143" s="709">
        <f>COUNTIF(beosztás!$AN145:$BO145,"DE")*8</f>
        <v>0</v>
      </c>
      <c r="U143" s="710">
        <f>COUNTIF(beosztás!$AN145:$BO145,"DU")*8</f>
        <v>0</v>
      </c>
      <c r="V143" s="710">
        <f>COUNTIF(beosztás!$AN145:$BO145,"ÉJ")*8</f>
        <v>0</v>
      </c>
      <c r="W143" s="710">
        <f>COUNTIF(beosztás!$AN145:$BO145,"N")*12</f>
        <v>0</v>
      </c>
      <c r="X143" s="710">
        <f>COUNTIF(beosztás!$AN145:$BO145,"É")*12</f>
        <v>0</v>
      </c>
      <c r="Y143" s="710">
        <f>SUM(beosztás!$AN145:$BO145)</f>
        <v>0</v>
      </c>
      <c r="Z143" s="710">
        <f>(COUNTIF(beosztás!$AN145:$BO145,"SN")*12)+(COUNTIF(beosztás!$AN145:$BO145,"SDE")*8)+(COUNTIF(beosztás!$AN145:$BO145,"SDU")*8)+(COUNTIF(beosztás!$AN145:$BO145,"SÉ")*12)+(COUNTIF(beosztás!$AN145:$BO145,"SÉJ")*8)+(COUNTIF(beosztás!$AN145:$BO145,"S1")*1)+(COUNTIF(beosztás!$AN145:$BO145,"S2")*2)+(COUNTIF(beosztás!$AN145:$BO145,"S3")*3)+(COUNTIF(beosztás!$AN145:$BO145,"S4")*4)+(COUNTIF(beosztás!$AN145:$BO145,"S5")*5)+(COUNTIF(beosztás!$AN145:$BO145,"S6")*6)+(COUNTIF(beosztás!$AN145:$BO145,"S7")*7)+(COUNTIF(beosztás!$AN145:$BO145,"S8")*8)+(COUNTIF(beosztás!$AN145:$BO145,"S9")*9)+(COUNTIF(beosztás!$AN145:$BO145,"S10")*10)+(COUNTIF(beosztás!$AN145:$BO145,"S11")*11)+(COUNTIF(beosztás!$AN145:$BO145,"S12")*12)</f>
        <v>0</v>
      </c>
      <c r="AA143" s="710">
        <f>COUNTIF(beosztás!$AN145:$BO145,"FÜ")*8</f>
        <v>0</v>
      </c>
      <c r="AB143" s="710">
        <f>COUNTIF(beosztás!$AN145:$BO145,"BN")*12+COUNTIF(beosztás!$AN145:$BO145,"BÉ")*12+COUNTIF(beosztás!$AN145:$BO145,"BDE")*8+COUNTIF(beosztás!$AN145:$BO145,"BDU")*8+COUNTIF(beosztás!$AN145:$BO145,"BÉJ")*8+COUNTIF(beosztás!$AN145:$BO145,"B1")*1+COUNTIF(beosztás!$AN145:$BO145,"B2")*2+COUNTIF(beosztás!$AN145:$BO145,"B3")*3+COUNTIF(beosztás!$AN145:$BO145,"B5")*5+COUNTIF(beosztás!$AN145:$BO145,"B6")*6+COUNTIF(beosztás!$AN145:$BO145,"B7")*7+COUNTIF(beosztás!$AN145:$BO145,"B8")*8+COUNTIF(beosztás!$AN145:$BO145,"B9")*9+COUNTIF(beosztás!$AN145:$BO145,"B10")*10+COUNTIF(beosztás!$AN145:$BO145,"B11")*11+COUNTIF(beosztás!$AN145:$BO145,"B12")*12+COUNTIF(beosztás!$AN145:$BO145,"BP")*0</f>
        <v>0</v>
      </c>
      <c r="AC143" s="24">
        <f t="shared" si="579"/>
        <v>0</v>
      </c>
      <c r="AD143" s="710">
        <f>IF(C143="",0,alapadatok!$AN$3)</f>
        <v>0</v>
      </c>
      <c r="AE143" s="19">
        <f t="shared" ref="AE143:AE219" si="685">AC143-AD143</f>
        <v>0</v>
      </c>
      <c r="AF143" s="741">
        <f t="shared" si="580"/>
        <v>0</v>
      </c>
      <c r="AG143" s="40"/>
      <c r="AH143" s="25">
        <f t="shared" si="581"/>
        <v>0</v>
      </c>
      <c r="AI143" s="24">
        <f t="shared" si="582"/>
        <v>0</v>
      </c>
      <c r="AJ143" s="24">
        <f t="shared" si="583"/>
        <v>0</v>
      </c>
      <c r="AK143" s="24">
        <f t="shared" si="584"/>
        <v>0</v>
      </c>
      <c r="AL143" s="24">
        <f t="shared" si="585"/>
        <v>0</v>
      </c>
      <c r="AM143" s="24">
        <f t="shared" si="586"/>
        <v>0</v>
      </c>
      <c r="AN143" s="24">
        <f t="shared" si="587"/>
        <v>0</v>
      </c>
      <c r="AO143" s="24">
        <f t="shared" si="588"/>
        <v>0</v>
      </c>
      <c r="AP143" s="24">
        <f t="shared" ref="AP143:AP219" si="686">N143+AB143</f>
        <v>0</v>
      </c>
      <c r="AQ143" s="24">
        <f t="shared" ref="AQ143:AQ219" si="687">O143+AC143</f>
        <v>0</v>
      </c>
      <c r="AR143" s="24">
        <f t="shared" ref="AR143:AR219" si="688">P143+AD143</f>
        <v>0</v>
      </c>
      <c r="AS143" s="19">
        <f t="shared" ref="AS143:AS219" si="689">AQ143-AR143</f>
        <v>0</v>
      </c>
      <c r="AT143" s="741">
        <f t="shared" si="589"/>
        <v>0</v>
      </c>
      <c r="AU143" s="41"/>
      <c r="AV143" s="709">
        <f>COUNTIF(beosztás!$BP145:$CT145,"DE")*8</f>
        <v>0</v>
      </c>
      <c r="AW143" s="710">
        <f>COUNTIF(beosztás!$BP145:$CT145,"DU")*8</f>
        <v>0</v>
      </c>
      <c r="AX143" s="710">
        <f>COUNTIF(beosztás!$BP145:$CT145,"ÉJ")*8</f>
        <v>0</v>
      </c>
      <c r="AY143" s="710">
        <f>COUNTIF(beosztás!$BP145:$CT145,"N")*12</f>
        <v>0</v>
      </c>
      <c r="AZ143" s="710">
        <f>COUNTIF(beosztás!$BP145:$CT145,"é")*12</f>
        <v>0</v>
      </c>
      <c r="BA143" s="710">
        <f>SUM(beosztás!$BP145:$CT145)</f>
        <v>0</v>
      </c>
      <c r="BB143" s="710">
        <f>COUNTIF(beosztás!$BP145:$CT145,"FÜ")*8</f>
        <v>0</v>
      </c>
      <c r="BC143" s="897">
        <f>(COUNTIF(beosztás!$BP145:$CT145,"SN")*12)+(COUNTIF(beosztás!$BP145:$CT145,"SDE")*8)+(COUNTIF(beosztás!$BP145:$CT145,"SDU")*8)+(COUNTIF(beosztás!$BP145:$CT145,"SÉ")*12)+(COUNTIF(beosztás!$BP145:$CT145,"SÉJ")*8)+(COUNTIF(beosztás!$BP145:$CT145,"S1")*1)+(COUNTIF(beosztás!$BP145:$CT145,"S2")*2)+(COUNTIF(beosztás!$BP145:$CT145,"S3")*3)+(COUNTIF(beosztás!$BP145:$CT145,"S4")*4)+(COUNTIF(beosztás!$BP145:$CT145,"S5")*5)+(COUNTIF(beosztás!$BP145:$CT145,"S6")*6)+(COUNTIF(beosztás!$BP145:$CT145,"S7")*7)+(COUNTIF(beosztás!$BP145:$CT145,"S8")*8)+(COUNTIF(beosztás!$BP145:$CT145,"S9")*9)+(COUNTIF(beosztás!$BP145:$CT145,"S10")*10)+(COUNTIF(beosztás!$BP145:$CT145,"S11")*11)+(COUNTIF(beosztás!$BP145:$CT145,"S12")*12)</f>
        <v>0</v>
      </c>
      <c r="BD143" s="710">
        <f>COUNTIF(beosztás!$BP145:$CT145,"BN")*12+COUNTIF(beosztás!$BP145:$CT145,"BÉ")*12+COUNTIF(beosztás!$BP145:$CT145,"BDE")*8+COUNTIF(beosztás!$BP145:$CT145,"BDU")*8+COUNTIF(beosztás!$BP145:$CT145,"BÉJ")*8+COUNTIF(beosztás!$BP145:$CT145,"B1")*1+COUNTIF(beosztás!$BP145:$CT145,"B2")*2+COUNTIF(beosztás!$BP145:$CT145,"B3")*3+COUNTIF(beosztás!$BP145:$CT145,"B5")*5+COUNTIF(beosztás!$BP145:$CT145,"B6")*6+COUNTIF(beosztás!$BP145:$CT145,"B7")*7+COUNTIF(beosztás!$BP145:$CT145,"B8")*8+COUNTIF(beosztás!$BP145:$CT145,"B9")*9+COUNTIF(beosztás!$BP145:$CT145,"B10")*10+COUNTIF(beosztás!$BP145:$CT145,"B11")*11+COUNTIF(beosztás!$BP145:$CT145,"B12")*12+COUNTIF(beosztás!$BP145:$CT145,"BP")*0</f>
        <v>0</v>
      </c>
      <c r="BE143" s="24">
        <f t="shared" si="590"/>
        <v>0</v>
      </c>
      <c r="BF143" s="710">
        <f>IF(C143="",0,alapadatok!$AN$4)</f>
        <v>0</v>
      </c>
      <c r="BG143" s="19">
        <f t="shared" si="591"/>
        <v>0</v>
      </c>
      <c r="BH143" s="741">
        <f t="shared" si="592"/>
        <v>0</v>
      </c>
      <c r="BI143" s="40"/>
      <c r="BJ143" s="709">
        <f>COUNTIF(beosztás!$CU145:$DX145,"DE")*8</f>
        <v>0</v>
      </c>
      <c r="BK143" s="710">
        <f>COUNTIF(beosztás!$CU145:$DX145,"DU")*8</f>
        <v>0</v>
      </c>
      <c r="BL143" s="710">
        <f>COUNTIF(beosztás!$CU145:$DX145,"ÉJ")*8</f>
        <v>0</v>
      </c>
      <c r="BM143" s="710">
        <f>COUNTIF(beosztás!$CU145:$DX145,"N")*12</f>
        <v>0</v>
      </c>
      <c r="BN143" s="710">
        <f>COUNTIF(beosztás!$CU145:$DX145,"É")*12</f>
        <v>0</v>
      </c>
      <c r="BO143" s="710">
        <f>SUM(beosztás!$CU145:$DX145)</f>
        <v>0</v>
      </c>
      <c r="BP143" s="897">
        <f>(COUNTIF(beosztás!$CU145:$DX145,"SN")*12)+(COUNTIF(beosztás!$CU145:$DX145,"SDE")*8)+(COUNTIF(beosztás!$CU145:$DX145,"SDU")*8)+(COUNTIF(beosztás!$CU145:$DX145,"SÉ")*12)+(COUNTIF(beosztás!$CU145:$DX145,"SÉJ")*8)+(COUNTIF(beosztás!$CU145:$DX145,"S1")*1)+(COUNTIF(beosztás!$CU145:$DX145,"S2")*2)+(COUNTIF(beosztás!$CU145:$DX145,"S3")*3)+(COUNTIF(beosztás!$CU145:$DX145,"S4")*4)+(COUNTIF(beosztás!$CU145:$DX145,"S5")*5)+(COUNTIF(beosztás!$CU145:$DX145,"S6")*6)+(COUNTIF(beosztás!$CU145:$DX145,"S7")*7)+(COUNTIF(beosztás!$CU145:$DX145,"S8")*8)+(COUNTIF(beosztás!$CU145:$DX145,"S9")*9)+(COUNTIF(beosztás!$CU145:$DX145,"S10")*10)+(COUNTIF(beosztás!$CU145:$DX145,"S11")*11)+(COUNTIF(beosztás!$CU145:$DX145,"S12")*12)</f>
        <v>0</v>
      </c>
      <c r="BQ143" s="710">
        <f>COUNTIF(beosztás!$CU145:$DX145,"FÜ")*8</f>
        <v>0</v>
      </c>
      <c r="BR143" s="710">
        <f>COUNTIF(beosztás!$CU145:$DX145,"BN")*12+COUNTIF(beosztás!$CU145:$DX145,"BÉ")*12+COUNTIF(beosztás!$CU145:$DX145,"BDE")*8+COUNTIF(beosztás!$CU145:$DX145,"BDU")*8+COUNTIF(beosztás!$CU145:$DX145,"BÉJ")*8+COUNTIF(beosztás!$CU145:$DX145,"B1")*1+COUNTIF(beosztás!$CU145:$DX145,"B2")*2+COUNTIF(beosztás!$CU145:$DX145,"B3")*3+COUNTIF(beosztás!$CU145:$DX145,"B5")*5+COUNTIF(beosztás!$CU145:$DX145,"B6")*6+COUNTIF(beosztás!$CU145:$DX145,"B7")*7+COUNTIF(beosztás!$CU145:$DX145,"B8")*8+COUNTIF(beosztás!$CU145:$DX145,"B9")*9+COUNTIF(beosztás!$CU145:$DX145,"B10")*10+COUNTIF(beosztás!$CU145:$DX145,"B11")*11+COUNTIF(beosztás!$CU145:$DX145,"B12")*12+COUNTIF(beosztás!$CU145:$DX145,"BP")*0</f>
        <v>0</v>
      </c>
      <c r="BS143" s="24">
        <f t="shared" si="593"/>
        <v>0</v>
      </c>
      <c r="BT143" s="710">
        <f>IF(C143="",0,alapadatok!$AN$5)</f>
        <v>0</v>
      </c>
      <c r="BU143" s="19">
        <f t="shared" si="594"/>
        <v>0</v>
      </c>
      <c r="BV143" s="741">
        <f t="shared" si="595"/>
        <v>0</v>
      </c>
      <c r="BW143" s="40"/>
      <c r="BX143" s="25">
        <f t="shared" si="596"/>
        <v>0</v>
      </c>
      <c r="BY143" s="24">
        <f t="shared" si="597"/>
        <v>0</v>
      </c>
      <c r="BZ143" s="24">
        <f t="shared" si="598"/>
        <v>0</v>
      </c>
      <c r="CA143" s="24">
        <f t="shared" si="599"/>
        <v>0</v>
      </c>
      <c r="CB143" s="24">
        <f t="shared" si="600"/>
        <v>0</v>
      </c>
      <c r="CC143" s="24">
        <f t="shared" si="601"/>
        <v>0</v>
      </c>
      <c r="CD143" s="24">
        <f t="shared" si="602"/>
        <v>0</v>
      </c>
      <c r="CE143" s="24">
        <f t="shared" si="603"/>
        <v>0</v>
      </c>
      <c r="CF143" s="24">
        <f t="shared" si="604"/>
        <v>0</v>
      </c>
      <c r="CG143" s="24">
        <f t="shared" si="605"/>
        <v>0</v>
      </c>
      <c r="CH143" s="24">
        <f t="shared" si="606"/>
        <v>0</v>
      </c>
      <c r="CI143" s="19">
        <f t="shared" si="607"/>
        <v>0</v>
      </c>
      <c r="CJ143" s="741">
        <f t="shared" si="608"/>
        <v>0</v>
      </c>
      <c r="CK143" s="41"/>
      <c r="CL143" s="25">
        <f>COUNTIF(beosztás!$DY145:$FC145,"DE")*8</f>
        <v>0</v>
      </c>
      <c r="CM143" s="24">
        <f>COUNTIF(beosztás!$DY145:$FC145,"DU")*8</f>
        <v>0</v>
      </c>
      <c r="CN143" s="24">
        <f>COUNTIF(beosztás!$DY145:$FC145,"ÉJ")*8</f>
        <v>0</v>
      </c>
      <c r="CO143" s="24">
        <f>COUNTIF(beosztás!$DY145:$FC145,"N")*12</f>
        <v>0</v>
      </c>
      <c r="CP143" s="24">
        <f>COUNTIF(beosztás!$DY145:$FC145,"é")*12</f>
        <v>0</v>
      </c>
      <c r="CQ143" s="24">
        <f>SUM(beosztás!$DY145:$FC145)</f>
        <v>0</v>
      </c>
      <c r="CR143" s="24">
        <f>COUNTIF(beosztás!$DY145:$FC145,"FÜ")*8</f>
        <v>0</v>
      </c>
      <c r="CS143" s="897">
        <f>(COUNTIF(beosztás!$DY145:$FC145,"SN")*12)+(COUNTIF(beosztás!$DY145:$FC145,"SDE")*8)+(COUNTIF(beosztás!$DY145:$FC145,"SDU")*8)+(COUNTIF(beosztás!$DY145:$FC145,"SÉ")*12)+(COUNTIF(beosztás!$DY145:$FC145,"SÉJ")*8)+(COUNTIF(beosztás!$DY145:$FC145,"S1")*1)+(COUNTIF(beosztás!$DY145:$FC145,"S2")*2)+(COUNTIF(beosztás!$DY145:$FC145,"S3")*3)+(COUNTIF(beosztás!$DY145:$FC145,"S4")*4)+(COUNTIF(beosztás!$DY145:$FC145,"S5")*5)+(COUNTIF(beosztás!$DY145:$FC145,"S6")*6)+(COUNTIF(beosztás!$DY145:$FC145,"S7")*7)+(COUNTIF(beosztás!$DY145:$FC145,"S8")*8)+(COUNTIF(beosztás!$DY145:$FC145,"S9")*9)+(COUNTIF(beosztás!$DY145:$FC145,"S10")*10)+(COUNTIF(beosztás!$DY145:$FC145,"S11")*11)+(COUNTIF(beosztás!$DY145:$FC145,"S12")*12)</f>
        <v>0</v>
      </c>
      <c r="CT143" s="24">
        <f>COUNTIF(beosztás!$DY145:$FC145,"BN")*12+COUNTIF(beosztás!$DY145:$FC145,"BÉ")*12+COUNTIF(beosztás!$DY145:$FC145,"BDE")*8+COUNTIF(beosztás!$DY145:$FC145,"BDU")*8+COUNTIF(beosztás!$DY145:$FC145,"BÉJ")*8+COUNTIF(beosztás!$DY145:$FC145,"B1")*1+COUNTIF(beosztás!$DY145:$FC145,"B2")*2+COUNTIF(beosztás!$DY145:$FC145,"B3")*3+COUNTIF(beosztás!$DY145:$FC145,"B5")*5+COUNTIF(beosztás!$DY145:$FC145,"B6")*6+COUNTIF(beosztás!$DY145:$FC145,"B7")*7+COUNTIF(beosztás!$DY145:$FC145,"B8")*8+COUNTIF(beosztás!$DY145:$FC145,"B9")*9+COUNTIF(beosztás!$DY145:$FC145,"B10")*10+COUNTIF(beosztás!$DY145:$FC145,"B11")*11+COUNTIF(beosztás!$DY145:$FC145,"B12")*12+COUNTIF(beosztás!$DY145:$FC145,"BP")*0</f>
        <v>0</v>
      </c>
      <c r="CU143" s="24">
        <f t="shared" si="609"/>
        <v>0</v>
      </c>
      <c r="CV143" s="710">
        <f>IF(C143="",0,alapadatok!$AN$6)</f>
        <v>0</v>
      </c>
      <c r="CW143" s="19">
        <f t="shared" si="610"/>
        <v>0</v>
      </c>
      <c r="CX143" s="907">
        <f t="shared" si="611"/>
        <v>0</v>
      </c>
      <c r="CY143" s="40"/>
      <c r="CZ143" s="709">
        <f>COUNTIF(beosztás!$FD145:$GG145,"DE")*8</f>
        <v>0</v>
      </c>
      <c r="DA143" s="710">
        <f>COUNTIF(beosztás!$FD145:$GG145,"DU")*8</f>
        <v>0</v>
      </c>
      <c r="DB143" s="710">
        <f>COUNTIF(beosztás!$FD145:$GG145,"ÉJ")*8</f>
        <v>0</v>
      </c>
      <c r="DC143" s="710">
        <f>COUNTIF(beosztás!$FD145:$GG145,"N")*12</f>
        <v>0</v>
      </c>
      <c r="DD143" s="710">
        <f>COUNTIF(beosztás!$FD145:$GG145,"É")*12</f>
        <v>0</v>
      </c>
      <c r="DE143" s="710">
        <f>SUM(beosztás!$FD145:$GG145)</f>
        <v>0</v>
      </c>
      <c r="DF143" s="897">
        <f>(COUNTIF(beosztás!$FD145:$GG145,"SN")*12)+(COUNTIF(beosztás!$FD145:$GG145,"SDE")*8)+(COUNTIF(beosztás!$FD145:$GG145,"SDU")*8)+(COUNTIF(beosztás!$FD145:$GG145,"SÉ")*12)+(COUNTIF(beosztás!$FD145:$GG145,"SÉJ")*8)+(COUNTIF(beosztás!$FD145:$GG145,"S1")*1)+(COUNTIF(beosztás!$FD145:$GG145,"S2")*2)+(COUNTIF(beosztás!$FD145:$GG145,"S3")*3)+(COUNTIF(beosztás!$FD145:$GG145,"S4")*4)+(COUNTIF(beosztás!$FD145:$GG145,"S5")*5)+(COUNTIF(beosztás!$FD145:$GG145,"S6")*6)+(COUNTIF(beosztás!$FD145:$GG145,"S7")*7)+(COUNTIF(beosztás!$FD145:$GG145,"S8")*8)+(COUNTIF(beosztás!$FD145:$GG145,"S9")*9)+(COUNTIF(beosztás!$FD145:$GG145,"S10")*10)+(COUNTIF(beosztás!$FD145:$GG145,"S11")*11)+(COUNTIF(beosztás!$FD145:$GG145,"S12")*12)</f>
        <v>0</v>
      </c>
      <c r="DG143" s="710">
        <f>COUNTIF(beosztás!$FD145:$GG145,"FÜ")*8</f>
        <v>0</v>
      </c>
      <c r="DH143" s="710">
        <f>COUNTIF(beosztás!$FD145:$GG145,"BN")*12+COUNTIF(beosztás!$FD145:$GG145,"BÉ")*12+COUNTIF(beosztás!$FD145:$GG145,"BDE")*8+COUNTIF(beosztás!$FD145:$GG145,"BDU")*8+COUNTIF(beosztás!$FD145:$GG145,"BÉJ")*8+COUNTIF(beosztás!$FD145:$GG145,"B1")*1+COUNTIF(beosztás!$FD145:$GG145,"B2")*2+COUNTIF(beosztás!$FD145:$GG145,"B3")*3+COUNTIF(beosztás!$FD145:$GG145,"B5")*5+COUNTIF(beosztás!$FD145:$GG145,"B6")*6+COUNTIF(beosztás!$FD145:$GG145,"B7")*7+COUNTIF(beosztás!$FD145:$GG145,"B8")*8+COUNTIF(beosztás!$FD145:$GG145,"B9")*9+COUNTIF(beosztás!$FD145:$GG145,"B10")*10+COUNTIF(beosztás!$FD145:$GG145,"B11")*11+COUNTIF(beosztás!$FD145:$GG145,"B12")*12+COUNTIF(beosztás!$FD145:$GG145,"BP")*0</f>
        <v>0</v>
      </c>
      <c r="DI143" s="24">
        <f t="shared" si="612"/>
        <v>0</v>
      </c>
      <c r="DJ143" s="710">
        <f>IF(C143="",0,alapadatok!$AN$7)</f>
        <v>0</v>
      </c>
      <c r="DK143" s="19">
        <f t="shared" si="613"/>
        <v>0</v>
      </c>
      <c r="DL143" s="741">
        <f t="shared" si="614"/>
        <v>0</v>
      </c>
      <c r="DM143" s="40"/>
      <c r="DN143" s="25">
        <f t="shared" si="615"/>
        <v>0</v>
      </c>
      <c r="DO143" s="24">
        <f t="shared" si="616"/>
        <v>0</v>
      </c>
      <c r="DP143" s="24">
        <f t="shared" si="617"/>
        <v>0</v>
      </c>
      <c r="DQ143" s="24">
        <f t="shared" si="618"/>
        <v>0</v>
      </c>
      <c r="DR143" s="24">
        <f t="shared" si="619"/>
        <v>0</v>
      </c>
      <c r="DS143" s="24">
        <f t="shared" si="620"/>
        <v>0</v>
      </c>
      <c r="DT143" s="24">
        <f t="shared" si="621"/>
        <v>0</v>
      </c>
      <c r="DU143" s="24">
        <f t="shared" si="622"/>
        <v>0</v>
      </c>
      <c r="DV143" s="24">
        <f t="shared" si="623"/>
        <v>0</v>
      </c>
      <c r="DW143" s="24">
        <f t="shared" si="624"/>
        <v>0</v>
      </c>
      <c r="DX143" s="24">
        <f t="shared" si="625"/>
        <v>0</v>
      </c>
      <c r="DY143" s="19">
        <f t="shared" si="626"/>
        <v>0</v>
      </c>
      <c r="DZ143" s="907">
        <f t="shared" si="627"/>
        <v>0</v>
      </c>
      <c r="EA143" s="41"/>
      <c r="EB143" s="709">
        <f>COUNTIF(beosztás!$GH145:$HL145,"DE")*8</f>
        <v>0</v>
      </c>
      <c r="EC143" s="710">
        <f>COUNTIF(beosztás!$GH145:$HL145,"DU")*8</f>
        <v>0</v>
      </c>
      <c r="ED143" s="710">
        <f>COUNTIF(beosztás!$GH145:$HL145,"ÉJ")*8</f>
        <v>0</v>
      </c>
      <c r="EE143" s="710">
        <f>COUNTIF(beosztás!$GH145:$HL145,"N")*12</f>
        <v>0</v>
      </c>
      <c r="EF143" s="710">
        <f>COUNTIF(beosztás!$GH145:$HL145,"é")*12</f>
        <v>0</v>
      </c>
      <c r="EG143" s="710">
        <f>SUM(beosztás!$GH145:$HL145)</f>
        <v>0</v>
      </c>
      <c r="EH143" s="710">
        <f>COUNTIF(beosztás!$GH145:$HL145,"FÜ")*8</f>
        <v>0</v>
      </c>
      <c r="EI143" s="897">
        <f>(COUNTIF(beosztás!$GH145:$HL145,"SN")*12)+(COUNTIF(beosztás!$GH145:$HL145,"SDE")*8)+(COUNTIF(beosztás!$GH145:$HL145,"SDU")*8)+(COUNTIF(beosztás!$GH145:$HL145,"SÉ")*12)+(COUNTIF(beosztás!$GH145:$HL145,"SÉJ")*8)+(COUNTIF(beosztás!$GH145:$HL145,"S1")*1)+(COUNTIF(beosztás!$GH145:$HL145,"S2")*2)+(COUNTIF(beosztás!$GH145:$HL145,"S3")*3)+(COUNTIF(beosztás!$GH145:$HL145,"S4")*4)+(COUNTIF(beosztás!$GH145:$HL145,"S5")*5)+(COUNTIF(beosztás!$GH145:$HL145,"S6")*6)+(COUNTIF(beosztás!$GH145:$HL145,"S7")*7)+(COUNTIF(beosztás!$GH145:$HL145,"S8")*8)+(COUNTIF(beosztás!$GH145:$HL145,"S9")*9)+(COUNTIF(beosztás!$GH145:$HL145,"S10")*10)+(COUNTIF(beosztás!$GH145:$HL145,"S11")*11)+(COUNTIF(beosztás!$GH145:$HL145,"S12")*12)</f>
        <v>0</v>
      </c>
      <c r="EJ143" s="710">
        <f>COUNTIF(beosztás!$GH145:$HL145,"BN")*12+COUNTIF(beosztás!$GH145:$HL145,"BÉ")*12+COUNTIF(beosztás!$GH145:$HL145,"BDE")*8+COUNTIF(beosztás!$GH145:$HL145,"BDU")*8+COUNTIF(beosztás!$GH145:$HL145,"BÉJ")*8+COUNTIF(beosztás!$GH145:$HL145,"B1")*1+COUNTIF(beosztás!$GH145:$HL145,"B2")*2+COUNTIF(beosztás!$GH145:$HL145,"B3")*3+COUNTIF(beosztás!$GH145:$HL145,"B5")*5+COUNTIF(beosztás!$GH145:$HL145,"B6")*6+COUNTIF(beosztás!$GH145:$HL145,"B7")*7+COUNTIF(beosztás!$GH145:$HL145,"B8")*8+COUNTIF(beosztás!$GH145:$HL145,"B9")*9+COUNTIF(beosztás!$GH145:$HL145,"B10")*10+COUNTIF(beosztás!$GH145:$HL145,"B11")*11+COUNTIF(beosztás!$GH145:$HL145,"B12")*12+COUNTIF(beosztás!$GH145:$HL145,"BP")*0</f>
        <v>0</v>
      </c>
      <c r="EK143" s="24">
        <f t="shared" si="628"/>
        <v>0</v>
      </c>
      <c r="EL143" s="710">
        <f>IF(C143="",0,alapadatok!$AN$8)</f>
        <v>0</v>
      </c>
      <c r="EM143" s="19">
        <f t="shared" si="629"/>
        <v>0</v>
      </c>
      <c r="EN143" s="907">
        <f t="shared" si="630"/>
        <v>0</v>
      </c>
      <c r="EO143" s="40"/>
      <c r="EP143" s="709">
        <f>COUNTIF(beosztás!$HM145:$IQ145,"DE")*8</f>
        <v>0</v>
      </c>
      <c r="EQ143" s="710">
        <f>COUNTIF(beosztás!$HM145:$IQ145,"DU")*8</f>
        <v>0</v>
      </c>
      <c r="ER143" s="710">
        <f>COUNTIF(beosztás!$HM145:$IQ145,"ÉJ")*8</f>
        <v>0</v>
      </c>
      <c r="ES143" s="710">
        <f>COUNTIF(beosztás!$HM145:$IQ145,"N")*12</f>
        <v>0</v>
      </c>
      <c r="ET143" s="710">
        <f>COUNTIF(beosztás!$HM145:$IQ145,"É")*12</f>
        <v>0</v>
      </c>
      <c r="EU143" s="710">
        <f>SUM(beosztás!$HM145:$IQ145)</f>
        <v>0</v>
      </c>
      <c r="EV143" s="897">
        <f>(COUNTIF(beosztás!$HM145:$IQ145,"SN")*12)+(COUNTIF(beosztás!$HM145:$IQ145,"SDE")*8)+(COUNTIF(beosztás!$HM145:$IQ145,"SDU")*8)+(COUNTIF(beosztás!$HM145:$IQ145,"SÉ")*12)+(COUNTIF(beosztás!$HM145:$IQ145,"SÉJ")*8)+(COUNTIF(beosztás!$HM145:$IQ145,"S1")*1)+(COUNTIF(beosztás!$HM145:$IQ145,"S2")*2)+(COUNTIF(beosztás!$HM145:$IQ145,"S3")*3)+(COUNTIF(beosztás!$HM145:$IQ145,"S4")*4)+(COUNTIF(beosztás!$HM145:$IQ145,"S5")*5)+(COUNTIF(beosztás!$HM145:$IQ145,"S6")*6)+(COUNTIF(beosztás!$HM145:$IQ145,"S7")*7)+(COUNTIF(beosztás!$HM145:$IQ145,"S8")*8)+(COUNTIF(beosztás!$HM145:$IQ145,"S9")*9)+(COUNTIF(beosztás!$HM145:$IQ145,"S10")*10)+(COUNTIF(beosztás!$HM145:$IQ145,"S11")*11)+(COUNTIF(beosztás!$HM145:$IQ145,"S12")*12)</f>
        <v>0</v>
      </c>
      <c r="EW143" s="710">
        <f>COUNTIF(beosztás!$HM145:$IQ145,"FÜ")*8</f>
        <v>0</v>
      </c>
      <c r="EX143" s="710">
        <f>COUNTIF(beosztás!$HM145:$IQ145,"BN")*12+COUNTIF(beosztás!$HM145:$IQ145,"BÉ")*12+COUNTIF(beosztás!$HM145:$IQ145,"BDE")*8+COUNTIF(beosztás!$HM145:$IQ145,"BDU")*8+COUNTIF(beosztás!$HM145:$IQ145,"BÉJ")*8+COUNTIF(beosztás!$HM145:$IQ145,"B1")*1+COUNTIF(beosztás!$HM145:$IQ145,"B2")*2+COUNTIF(beosztás!$HM145:$IQ145,"B3")*3+COUNTIF(beosztás!$HM145:$IQ145,"B5")*5+COUNTIF(beosztás!$HM145:$IQ145,"B6")*6+COUNTIF(beosztás!$HM145:$IQ145,"B7")*7+COUNTIF(beosztás!$HM145:$IQ145,"B8")*8+COUNTIF(beosztás!$HM145:$IQ145,"B9")*9+COUNTIF(beosztás!$HM145:$IQ145,"B10")*10+COUNTIF(beosztás!$HM145:$IQ145,"B11")*11+COUNTIF(beosztás!$HM145:$IQ145,"B12")*12+COUNTIF(beosztás!$HM145:$IQ145,"BP")*0</f>
        <v>0</v>
      </c>
      <c r="EY143" s="24">
        <f t="shared" si="631"/>
        <v>0</v>
      </c>
      <c r="EZ143" s="710">
        <f>IF(C143="",0,alapadatok!$AN$9)</f>
        <v>0</v>
      </c>
      <c r="FA143" s="19">
        <f t="shared" si="632"/>
        <v>0</v>
      </c>
      <c r="FB143" s="907">
        <f t="shared" si="633"/>
        <v>0</v>
      </c>
      <c r="FC143" s="40"/>
      <c r="FD143" s="25">
        <f t="shared" si="634"/>
        <v>0</v>
      </c>
      <c r="FE143" s="24">
        <f t="shared" si="635"/>
        <v>0</v>
      </c>
      <c r="FF143" s="24">
        <f t="shared" si="636"/>
        <v>0</v>
      </c>
      <c r="FG143" s="24">
        <f t="shared" si="637"/>
        <v>0</v>
      </c>
      <c r="FH143" s="24">
        <f t="shared" si="638"/>
        <v>0</v>
      </c>
      <c r="FI143" s="24">
        <f t="shared" si="639"/>
        <v>0</v>
      </c>
      <c r="FJ143" s="24">
        <f t="shared" si="640"/>
        <v>0</v>
      </c>
      <c r="FK143" s="24">
        <f t="shared" si="641"/>
        <v>0</v>
      </c>
      <c r="FL143" s="24">
        <f t="shared" si="642"/>
        <v>0</v>
      </c>
      <c r="FM143" s="24">
        <f t="shared" si="643"/>
        <v>0</v>
      </c>
      <c r="FN143" s="24">
        <f t="shared" si="644"/>
        <v>0</v>
      </c>
      <c r="FO143" s="19">
        <f t="shared" si="645"/>
        <v>0</v>
      </c>
      <c r="FP143" s="907">
        <f t="shared" si="646"/>
        <v>0</v>
      </c>
      <c r="FQ143" s="41"/>
      <c r="FR143" s="709">
        <f>COUNTIF(beosztás!$IR145:$JU145,"DE")*8</f>
        <v>0</v>
      </c>
      <c r="FS143" s="710">
        <f>COUNTIF(beosztás!$IR145:$JU145,"DU")*8</f>
        <v>0</v>
      </c>
      <c r="FT143" s="710">
        <f>COUNTIF(beosztás!$IR145:$JU145,"ÉJ")*8</f>
        <v>0</v>
      </c>
      <c r="FU143" s="710">
        <f>COUNTIF(beosztás!$IR145:$JU145,"N")*12</f>
        <v>0</v>
      </c>
      <c r="FV143" s="710">
        <f>COUNTIF(beosztás!$IR145:$JU145,"é")*12</f>
        <v>0</v>
      </c>
      <c r="FW143" s="710">
        <f>SUM(beosztás!$IR145:$JU145)</f>
        <v>0</v>
      </c>
      <c r="FX143" s="710">
        <f>COUNTIF(beosztás!$IR145:$JU145,"FÜ")*8</f>
        <v>0</v>
      </c>
      <c r="FY143" s="897">
        <f>(COUNTIF(beosztás!$IR145:$JU145,"SN")*12)+(COUNTIF(beosztás!$IR145:$JU145,"SDE")*8)+(COUNTIF(beosztás!$IR145:$JU145,"SDU")*8)+(COUNTIF(beosztás!$IR145:$JU145,"SÉ")*12)+(COUNTIF(beosztás!$IR145:$JU145,"SÉJ")*8)+(COUNTIF(beosztás!$IR145:$JU145,"S1")*1)+(COUNTIF(beosztás!$IR145:$JU145,"S2")*2)+(COUNTIF(beosztás!$IR145:$JU145,"S3")*3)+(COUNTIF(beosztás!$IR145:$JU145,"S4")*4)+(COUNTIF(beosztás!$IR145:$JU145,"S5")*5)+(COUNTIF(beosztás!$IR145:$JU145,"S6")*6)+(COUNTIF(beosztás!$IR145:$JU145,"S7")*7)+(COUNTIF(beosztás!$IR145:$JU145,"S8")*8)+(COUNTIF(beosztás!$IR145:$JU145,"S9")*9)+(COUNTIF(beosztás!$IR145:$JU145,"S10")*10)+(COUNTIF(beosztás!$IR145:$JU145,"S11")*11)+(COUNTIF(beosztás!$IR145:$JU145,"S12")*12)</f>
        <v>0</v>
      </c>
      <c r="FZ143" s="710">
        <f>COUNTIF(beosztás!$IR145:$JU145,"BN")*12+COUNTIF(beosztás!$IR145:$JU145,"BÉ")*12+COUNTIF(beosztás!$IR145:$JU145,"BDE")*8+COUNTIF(beosztás!$IR145:$JU145,"BDU")*8+COUNTIF(beosztás!$IR145:$JU145,"BÉJ")*8+COUNTIF(beosztás!$IR145:$JU145,"B1")*1+COUNTIF(beosztás!$IR145:$JU145,"B2")*2+COUNTIF(beosztás!$IR145:$JU145,"B3")*3+COUNTIF(beosztás!$IR145:$JU145,"B5")*5+COUNTIF(beosztás!$IR145:$JU145,"B6")*6+COUNTIF(beosztás!$IR145:$JU145,"B7")*7+COUNTIF(beosztás!$IR145:$JU145,"B8")*8+COUNTIF(beosztás!$IR145:$JU145,"B9")*9+COUNTIF(beosztás!$IR145:$JU145,"B10")*10+COUNTIF(beosztás!$IR145:$JU145,"B11")*11+COUNTIF(beosztás!$IR145:$JU145,"B12")*12+COUNTIF(beosztás!$IR145:$JU145,"BP")*0</f>
        <v>0</v>
      </c>
      <c r="GA143" s="24">
        <f t="shared" si="647"/>
        <v>0</v>
      </c>
      <c r="GB143" s="710">
        <f>IF(C143="",0,alapadatok!$AN$10)</f>
        <v>0</v>
      </c>
      <c r="GC143" s="19">
        <f t="shared" si="648"/>
        <v>0</v>
      </c>
      <c r="GD143" s="907">
        <f t="shared" si="649"/>
        <v>0</v>
      </c>
      <c r="GE143" s="42"/>
      <c r="GF143" s="709">
        <f>COUNTIF(beosztás!$JV145:$KZ145,"DE")*8</f>
        <v>0</v>
      </c>
      <c r="GG143" s="710">
        <f>COUNTIF(beosztás!$JV145:$KZ145,"DU")*8</f>
        <v>0</v>
      </c>
      <c r="GH143" s="710">
        <f>COUNTIF(beosztás!$JV145:$KZ145,"ÉJ")*8</f>
        <v>0</v>
      </c>
      <c r="GI143" s="710">
        <f>COUNTIF(beosztás!$JV145:$KZ145,"N")*12</f>
        <v>0</v>
      </c>
      <c r="GJ143" s="710">
        <f>COUNTIF(beosztás!$JV145:$KZ145,"É")*12</f>
        <v>0</v>
      </c>
      <c r="GK143" s="710">
        <f>SUM(beosztás!$JV145:$KZ145)</f>
        <v>0</v>
      </c>
      <c r="GL143" s="897">
        <f>(COUNTIF(beosztás!$JV145:$KZ145,"SN")*12)+(COUNTIF(beosztás!$JV145:$KZ145,"SDE")*8)+(COUNTIF(beosztás!$JV145:$KZ145,"SDU")*8)+(COUNTIF(beosztás!$JV145:$KZ145,"SÉ")*12)+(COUNTIF(beosztás!$JV145:$KZ145,"SÉJ")*8)+(COUNTIF(beosztás!$JV145:$KZ145,"S1")*1)+(COUNTIF(beosztás!$JV145:$KZ145,"S2")*2)+(COUNTIF(beosztás!$JV145:$KZ145,"S3")*3)+(COUNTIF(beosztás!$JV145:$KZ145,"S4")*4)+(COUNTIF(beosztás!$JV145:$KZ145,"S5")*5)+(COUNTIF(beosztás!$JV145:$KZ145,"S6")*6)+(COUNTIF(beosztás!$JV145:$KZ145,"S7")*7)+(COUNTIF(beosztás!$JV145:$KZ145,"S8")*8)+(COUNTIF(beosztás!$JV145:$KZ145,"S9")*9)+(COUNTIF(beosztás!$JV145:$KZ145,"S10")*10)+(COUNTIF(beosztás!$JV145:$KZ145,"S11")*11)+(COUNTIF(beosztás!$JV145:$KZ145,"S12")*12)</f>
        <v>0</v>
      </c>
      <c r="GM143" s="710">
        <f>COUNTIF(beosztás!$JV145:$KZ145,"FÜ")*8</f>
        <v>0</v>
      </c>
      <c r="GN143" s="710">
        <f>COUNTIF(beosztás!$JV145:$KZ145,"BN")*12+COUNTIF(beosztás!$JV145:$KZ145,"BÉ")*12+COUNTIF(beosztás!$JV145:$KZ145,"BDE")*8+COUNTIF(beosztás!$JV145:$KZ145,"BDU")*8+COUNTIF(beosztás!$JV145:$KZ145,"BÉJ")*8+COUNTIF(beosztás!$JV145:$KZ145,"B1")*1+COUNTIF(beosztás!$JV145:$KZ145,"B2")*2+COUNTIF(beosztás!$JV145:$KZ145,"B3")*3+COUNTIF(beosztás!$JV145:$KZ145,"B5")*5+COUNTIF(beosztás!$JV145:$KZ145,"B6")*6+COUNTIF(beosztás!$JV145:$KZ145,"B7")*7+COUNTIF(beosztás!$JV145:$KZ145,"B8")*8+COUNTIF(beosztás!$JV145:$KZ145,"B9")*9+COUNTIF(beosztás!$JV145:$KZ145,"B10")*10+COUNTIF(beosztás!$JV145:$KZ145,"B11")*11+COUNTIF(beosztás!$JV145:$KZ145,"B12")*12+COUNTIF(beosztás!$JV145:$KZ145,"BP")*0</f>
        <v>0</v>
      </c>
      <c r="GO143" s="24">
        <f t="shared" si="650"/>
        <v>0</v>
      </c>
      <c r="GP143" s="710">
        <f>IF(C143="",0,alapadatok!$AN$11)</f>
        <v>0</v>
      </c>
      <c r="GQ143" s="19">
        <f t="shared" si="651"/>
        <v>0</v>
      </c>
      <c r="GR143" s="907">
        <f t="shared" si="652"/>
        <v>0</v>
      </c>
      <c r="GS143" s="42"/>
      <c r="GT143" s="25">
        <f t="shared" si="653"/>
        <v>0</v>
      </c>
      <c r="GU143" s="24">
        <f t="shared" si="654"/>
        <v>0</v>
      </c>
      <c r="GV143" s="24">
        <f t="shared" si="655"/>
        <v>0</v>
      </c>
      <c r="GW143" s="24">
        <f t="shared" si="656"/>
        <v>0</v>
      </c>
      <c r="GX143" s="24">
        <f t="shared" si="657"/>
        <v>0</v>
      </c>
      <c r="GY143" s="24">
        <f t="shared" si="658"/>
        <v>0</v>
      </c>
      <c r="GZ143" s="24">
        <f t="shared" si="659"/>
        <v>0</v>
      </c>
      <c r="HA143" s="24">
        <f t="shared" si="660"/>
        <v>0</v>
      </c>
      <c r="HB143" s="24">
        <f t="shared" si="661"/>
        <v>0</v>
      </c>
      <c r="HC143" s="24">
        <f t="shared" si="662"/>
        <v>0</v>
      </c>
      <c r="HD143" s="24">
        <f t="shared" si="663"/>
        <v>0</v>
      </c>
      <c r="HE143" s="19">
        <f t="shared" si="664"/>
        <v>0</v>
      </c>
      <c r="HF143" s="907">
        <f t="shared" si="665"/>
        <v>0</v>
      </c>
      <c r="HG143" s="41"/>
      <c r="HH143" s="709">
        <f>COUNTIF(beosztás!$LA145:$MD145,"DE")*8</f>
        <v>0</v>
      </c>
      <c r="HI143" s="710">
        <f>COUNTIF(beosztás!$LA145:$MD145,"DU")*8</f>
        <v>0</v>
      </c>
      <c r="HJ143" s="710">
        <f>COUNTIF(beosztás!$LA145:$MD145,"ÉJ")*8</f>
        <v>0</v>
      </c>
      <c r="HK143" s="710">
        <f>COUNTIF(beosztás!$LA145:$MD145,"N")*12</f>
        <v>0</v>
      </c>
      <c r="HL143" s="710">
        <f>COUNTIF(beosztás!$LA145:$MD145,"é")*12</f>
        <v>0</v>
      </c>
      <c r="HM143" s="710">
        <f>SUM(beosztás!$LA145:$MD145)</f>
        <v>0</v>
      </c>
      <c r="HN143" s="710">
        <f>COUNTIF(beosztás!$LA145:$MD145,"FÜ")*8</f>
        <v>0</v>
      </c>
      <c r="HO143" s="897">
        <f>(COUNTIF(beosztás!$LA145:$MD145,"SN")*12)+(COUNTIF(beosztás!$LA145:$MD145,"SDE")*8)+(COUNTIF(beosztás!$LA145:$MD145,"SDU")*8)+(COUNTIF(beosztás!$LA145:$MD145,"SÉ")*12)+(COUNTIF(beosztás!$LA145:$MD145,"SÉJ")*8)+(COUNTIF(beosztás!$LA145:$MD145,"S1")*1)+(COUNTIF(beosztás!$LA145:$MD145,"S2")*2)+(COUNTIF(beosztás!$LA145:$MD145,"S3")*3)+(COUNTIF(beosztás!$LA145:$MD145,"S4")*4)+(COUNTIF(beosztás!$LA145:$MD145,"S5")*5)+(COUNTIF(beosztás!$LA145:$MD145,"S6")*6)+(COUNTIF(beosztás!$LA145:$MD145,"S7")*7)+(COUNTIF(beosztás!$LA145:$MD145,"S8")*8)+(COUNTIF(beosztás!$LA145:$MD145,"S9")*9)+(COUNTIF(beosztás!$LA145:$MD145,"S10")*10)+(COUNTIF(beosztás!$LA145:$MD145,"S11")*11)+(COUNTIF(beosztás!$LA145:$MD145,"S12")*12)</f>
        <v>0</v>
      </c>
      <c r="HP143" s="710">
        <f>COUNTIF(beosztás!$LA145:$MD145,"BN")*12+COUNTIF(beosztás!$LA145:$MD145,"BÉ")*12+COUNTIF(beosztás!$LA145:$MD145,"BDE")*8+COUNTIF(beosztás!$LA145:$MD145,"BDU")*8+COUNTIF(beosztás!$LA145:$MD145,"BÉJ")*8+COUNTIF(beosztás!$LA145:$MD145,"B1")*1+COUNTIF(beosztás!$LA145:$MD145,"B2")*2+COUNTIF(beosztás!$LA145:$MD145,"B3")*3+COUNTIF(beosztás!$KZ145:$MC145,"B5")*5+COUNTIF(beosztás!$KZ145:$MC145,"B6")*6+COUNTIF(beosztás!$KZ145:$MC145,"B7")*7+COUNTIF(beosztás!$KZ145:$MC145,"B8")*8+COUNTIF(beosztás!$LA145:$MD145,"B9")*9+COUNTIF(beosztás!$LA145:$MD145,"B10")*10+COUNTIF(beosztás!$LA145:$MD145,"B11")*11+COUNTIF(beosztás!$LA145:$MD145,"B12")*12+COUNTIF(beosztás!$LA145:$MD145,"BP")*0</f>
        <v>0</v>
      </c>
      <c r="HQ143" s="24">
        <f t="shared" si="666"/>
        <v>0</v>
      </c>
      <c r="HR143" s="710">
        <f>IF(C143="",0,alapadatok!$AN$12)</f>
        <v>0</v>
      </c>
      <c r="HS143" s="19">
        <f t="shared" si="667"/>
        <v>0</v>
      </c>
      <c r="HT143" s="907">
        <f t="shared" si="668"/>
        <v>0</v>
      </c>
      <c r="HU143" s="42"/>
      <c r="HV143" s="709">
        <f>COUNTIF(beosztás!$ME145:$NI145,"DE")*8</f>
        <v>0</v>
      </c>
      <c r="HW143" s="710">
        <f>COUNTIF(beosztás!$ME145:$NI145,"DU")*8</f>
        <v>0</v>
      </c>
      <c r="HX143" s="710">
        <f>COUNTIF(beosztás!$ME145:$NI145,"ÉJ")*8</f>
        <v>0</v>
      </c>
      <c r="HY143" s="710">
        <f>COUNTIF(beosztás!$ME145:$NI145,"N")*12</f>
        <v>0</v>
      </c>
      <c r="HZ143" s="710">
        <f>COUNTIF(beosztás!$ME145:$NI145,"É")*12</f>
        <v>0</v>
      </c>
      <c r="IA143" s="710">
        <f>SUM(beosztás!$ME145:$NI145)</f>
        <v>0</v>
      </c>
      <c r="IB143" s="710">
        <f>(COUNTIF(beosztás!$ME145:$NI145,"SN")*12)+(COUNTIF(beosztás!$ME145:$NI145,"SDE")*8)+(COUNTIF(beosztás!$ME145:$NI145,"SDU")*8)+(COUNTIF(beosztás!$ME145:$NI145,"SÉ")*12)+(COUNTIF(beosztás!$ME145:$NI145,"SÉJ")*8)+(COUNTIF(beosztás!$ME145:$NI145,"S1")*1)+(COUNTIF(beosztás!$ME145:$NI145,"S2")*2)+(COUNTIF(beosztás!$ME145:$NI145,"S3")*3)+(COUNTIF(beosztás!$ME145:$NI145,"S4")*4)+(COUNTIF(beosztás!$ME145:$NI145,"S5")*5)+(COUNTIF(beosztás!$ME145:$NI145,"S6")*6)+(COUNTIF(beosztás!$ME145:$NI145,"S7")*7)+(COUNTIF(beosztás!$ME145:$NI145,"S8")*8)+(COUNTIF(beosztás!$ME145:$NI145,"S9")*9)+(COUNTIF(beosztás!$ME145:$NI145,"S10")*10)+(COUNTIF(beosztás!$ME145:$NI145,"S11")*11)+(COUNTIF(beosztás!$ME145:$NI145,"S12")*12)</f>
        <v>0</v>
      </c>
      <c r="IC143" s="710">
        <f>COUNTIF(beosztás!$ME145:$NI145,"FÜ")*8</f>
        <v>0</v>
      </c>
      <c r="ID143" s="710">
        <f>COUNTIF(beosztás!$ME145:$NI145,"BN")*12+COUNTIF(beosztás!$ME145:$NI145,"BÉ")*12+COUNTIF(beosztás!$ME145:$NI145,"BDE")*8+COUNTIF(beosztás!$ME145:$NI145,"BDU")*8+COUNTIF(beosztás!$ME145:$NI145,"BÉJ")*8+COUNTIF(beosztás!$ME145:$NI145,"B1")*1+COUNTIF(beosztás!$ME145:$NI145,"B2")*2+COUNTIF(beosztás!$ME145:$NI145,"B3")*3+COUNTIF(beosztás!$ME145:$NI145,"B5")*5+COUNTIF(beosztás!$ME145:$NI145,"B6")*6+COUNTIF(beosztás!$ME145:$NI145,"B7")*7+COUNTIF(beosztás!$ME145:$NI145,"B8")*8+COUNTIF(beosztás!$ME145:$NI145,"B9")*9+COUNTIF(beosztás!$ME145:$NI145,"B10")*10+COUNTIF(beosztás!$ME145:$NI145,"B11")*11+COUNTIF(beosztás!$ME145:$NI145,"B12")*12+COUNTIF(beosztás!$ME145:$NI145,"BP")*0</f>
        <v>0</v>
      </c>
      <c r="IE143" s="24">
        <f t="shared" si="669"/>
        <v>0</v>
      </c>
      <c r="IF143" s="710">
        <f>IF(C143="",0,alapadatok!$AN$13)</f>
        <v>0</v>
      </c>
      <c r="IG143" s="19">
        <f t="shared" si="670"/>
        <v>0</v>
      </c>
      <c r="IH143" s="741">
        <f t="shared" si="671"/>
        <v>0</v>
      </c>
      <c r="II143" s="42"/>
      <c r="IJ143" s="25">
        <f t="shared" si="672"/>
        <v>0</v>
      </c>
      <c r="IK143" s="24">
        <f t="shared" si="673"/>
        <v>0</v>
      </c>
      <c r="IL143" s="24">
        <f t="shared" si="674"/>
        <v>0</v>
      </c>
      <c r="IM143" s="24">
        <f t="shared" si="675"/>
        <v>0</v>
      </c>
      <c r="IN143" s="24">
        <f t="shared" si="676"/>
        <v>0</v>
      </c>
      <c r="IO143" s="24">
        <f t="shared" si="677"/>
        <v>0</v>
      </c>
      <c r="IP143" s="24">
        <f t="shared" si="678"/>
        <v>0</v>
      </c>
      <c r="IQ143" s="24">
        <f t="shared" si="679"/>
        <v>0</v>
      </c>
      <c r="IR143" s="24">
        <f t="shared" si="680"/>
        <v>0</v>
      </c>
      <c r="IS143" s="24">
        <f t="shared" si="681"/>
        <v>0</v>
      </c>
      <c r="IT143" s="24">
        <f t="shared" si="682"/>
        <v>0</v>
      </c>
      <c r="IU143" s="19">
        <f t="shared" si="683"/>
        <v>0</v>
      </c>
      <c r="IV143" s="907">
        <f t="shared" si="684"/>
        <v>0</v>
      </c>
      <c r="IW143" s="43"/>
      <c r="JF143" s="21"/>
      <c r="JG143" s="21"/>
    </row>
    <row r="144" spans="1:267" ht="16.5" thickBot="1" x14ac:dyDescent="0.3">
      <c r="A144" s="414" t="str">
        <f>IF(beosztás!A146=0,"",beosztás!A146)</f>
        <v/>
      </c>
      <c r="B144" s="415" t="str">
        <f>IF(beosztás!B146=0,"",beosztás!B146)</f>
        <v/>
      </c>
      <c r="C144" s="415" t="str">
        <f>IF(beosztás!C146=0,"",beosztás!C146)</f>
        <v>ACC/Benchmark</v>
      </c>
      <c r="D144" s="416">
        <v>148</v>
      </c>
      <c r="E144" s="18"/>
      <c r="F144" s="574"/>
      <c r="G144" s="575"/>
      <c r="H144" s="575"/>
      <c r="I144" s="575"/>
      <c r="J144" s="575"/>
      <c r="K144" s="575"/>
      <c r="L144" s="575"/>
      <c r="M144" s="575"/>
      <c r="N144" s="575"/>
      <c r="O144" s="575"/>
      <c r="P144" s="575"/>
      <c r="Q144" s="575"/>
      <c r="R144" s="576"/>
      <c r="S144" s="325"/>
      <c r="T144" s="577"/>
      <c r="U144" s="578"/>
      <c r="V144" s="578"/>
      <c r="W144" s="578"/>
      <c r="X144" s="578"/>
      <c r="Y144" s="578"/>
      <c r="Z144" s="578"/>
      <c r="AA144" s="578"/>
      <c r="AB144" s="578"/>
      <c r="AC144" s="578"/>
      <c r="AD144" s="578"/>
      <c r="AE144" s="578"/>
      <c r="AF144" s="579"/>
      <c r="AG144" s="325"/>
      <c r="AH144" s="580"/>
      <c r="AI144" s="581"/>
      <c r="AJ144" s="581"/>
      <c r="AK144" s="581"/>
      <c r="AL144" s="581"/>
      <c r="AM144" s="581"/>
      <c r="AN144" s="581"/>
      <c r="AO144" s="581"/>
      <c r="AP144" s="581"/>
      <c r="AQ144" s="581"/>
      <c r="AR144" s="581"/>
      <c r="AS144" s="581"/>
      <c r="AT144" s="582"/>
      <c r="AU144" s="326"/>
      <c r="AV144" s="574"/>
      <c r="AW144" s="575"/>
      <c r="AX144" s="575"/>
      <c r="AY144" s="575"/>
      <c r="AZ144" s="575"/>
      <c r="BA144" s="575"/>
      <c r="BB144" s="575"/>
      <c r="BC144" s="575"/>
      <c r="BD144" s="575"/>
      <c r="BE144" s="575"/>
      <c r="BF144" s="575"/>
      <c r="BG144" s="575"/>
      <c r="BH144" s="576"/>
      <c r="BI144" s="325"/>
      <c r="BJ144" s="565"/>
      <c r="BK144" s="566"/>
      <c r="BL144" s="566"/>
      <c r="BM144" s="566"/>
      <c r="BN144" s="566"/>
      <c r="BO144" s="566"/>
      <c r="BP144" s="566"/>
      <c r="BQ144" s="566"/>
      <c r="BR144" s="566"/>
      <c r="BS144" s="566"/>
      <c r="BT144" s="566"/>
      <c r="BU144" s="566"/>
      <c r="BV144" s="567"/>
      <c r="BW144" s="36"/>
      <c r="BX144" s="568"/>
      <c r="BY144" s="569"/>
      <c r="BZ144" s="569"/>
      <c r="CA144" s="569"/>
      <c r="CB144" s="569"/>
      <c r="CC144" s="569"/>
      <c r="CD144" s="569"/>
      <c r="CE144" s="569"/>
      <c r="CF144" s="569"/>
      <c r="CG144" s="569"/>
      <c r="CH144" s="569"/>
      <c r="CI144" s="569"/>
      <c r="CJ144" s="570"/>
      <c r="CK144" s="37"/>
      <c r="CL144" s="562"/>
      <c r="CM144" s="563"/>
      <c r="CN144" s="563"/>
      <c r="CO144" s="563"/>
      <c r="CP144" s="563"/>
      <c r="CQ144" s="563"/>
      <c r="CR144" s="563"/>
      <c r="CS144" s="563"/>
      <c r="CT144" s="563"/>
      <c r="CU144" s="563"/>
      <c r="CV144" s="563"/>
      <c r="CW144" s="563"/>
      <c r="CX144" s="564"/>
      <c r="CY144" s="36"/>
      <c r="CZ144" s="565"/>
      <c r="DA144" s="566"/>
      <c r="DB144" s="566"/>
      <c r="DC144" s="566"/>
      <c r="DD144" s="566"/>
      <c r="DE144" s="566"/>
      <c r="DF144" s="566"/>
      <c r="DG144" s="566"/>
      <c r="DH144" s="566"/>
      <c r="DI144" s="566"/>
      <c r="DJ144" s="566"/>
      <c r="DK144" s="566"/>
      <c r="DL144" s="567"/>
      <c r="DM144" s="36"/>
      <c r="DN144" s="568"/>
      <c r="DO144" s="569"/>
      <c r="DP144" s="569"/>
      <c r="DQ144" s="569"/>
      <c r="DR144" s="569"/>
      <c r="DS144" s="569"/>
      <c r="DT144" s="569"/>
      <c r="DU144" s="569"/>
      <c r="DV144" s="569"/>
      <c r="DW144" s="569"/>
      <c r="DX144" s="569"/>
      <c r="DY144" s="569"/>
      <c r="DZ144" s="570"/>
      <c r="EA144" s="326"/>
      <c r="EB144" s="726"/>
      <c r="EC144" s="727"/>
      <c r="ED144" s="727"/>
      <c r="EE144" s="727"/>
      <c r="EF144" s="727"/>
      <c r="EG144" s="727"/>
      <c r="EH144" s="727"/>
      <c r="EI144" s="727"/>
      <c r="EJ144" s="727"/>
      <c r="EK144" s="727"/>
      <c r="EL144" s="727"/>
      <c r="EM144" s="727"/>
      <c r="EN144" s="728"/>
      <c r="EO144" s="36"/>
      <c r="EP144" s="720"/>
      <c r="EQ144" s="721"/>
      <c r="ER144" s="721"/>
      <c r="ES144" s="721"/>
      <c r="ET144" s="721"/>
      <c r="EU144" s="721"/>
      <c r="EV144" s="721"/>
      <c r="EW144" s="721"/>
      <c r="EX144" s="721"/>
      <c r="EY144" s="721"/>
      <c r="EZ144" s="721"/>
      <c r="FA144" s="721"/>
      <c r="FB144" s="722"/>
      <c r="FC144" s="36"/>
      <c r="FD144" s="723"/>
      <c r="FE144" s="724"/>
      <c r="FF144" s="724"/>
      <c r="FG144" s="724"/>
      <c r="FH144" s="724"/>
      <c r="FI144" s="724"/>
      <c r="FJ144" s="724"/>
      <c r="FK144" s="724"/>
      <c r="FL144" s="724"/>
      <c r="FM144" s="724"/>
      <c r="FN144" s="724"/>
      <c r="FO144" s="724"/>
      <c r="FP144" s="725"/>
      <c r="FQ144" s="37"/>
      <c r="FR144" s="732"/>
      <c r="FS144" s="733"/>
      <c r="FT144" s="733"/>
      <c r="FU144" s="733"/>
      <c r="FV144" s="733"/>
      <c r="FW144" s="733"/>
      <c r="FX144" s="733"/>
      <c r="FY144" s="733"/>
      <c r="FZ144" s="733"/>
      <c r="GA144" s="733"/>
      <c r="GB144" s="733"/>
      <c r="GC144" s="733"/>
      <c r="GD144" s="734"/>
      <c r="GE144" s="36"/>
      <c r="GF144" s="735"/>
      <c r="GG144" s="736"/>
      <c r="GH144" s="736"/>
      <c r="GI144" s="736"/>
      <c r="GJ144" s="736"/>
      <c r="GK144" s="736"/>
      <c r="GL144" s="736"/>
      <c r="GM144" s="736"/>
      <c r="GN144" s="736"/>
      <c r="GO144" s="736"/>
      <c r="GP144" s="736"/>
      <c r="GQ144" s="736"/>
      <c r="GR144" s="737"/>
      <c r="GS144" s="36"/>
      <c r="GT144" s="729"/>
      <c r="GU144" s="730"/>
      <c r="GV144" s="730"/>
      <c r="GW144" s="730"/>
      <c r="GX144" s="730"/>
      <c r="GY144" s="730"/>
      <c r="GZ144" s="730"/>
      <c r="HA144" s="730"/>
      <c r="HB144" s="730"/>
      <c r="HC144" s="730"/>
      <c r="HD144" s="730"/>
      <c r="HE144" s="730"/>
      <c r="HF144" s="731"/>
      <c r="HG144" s="37"/>
      <c r="HH144" s="732"/>
      <c r="HI144" s="733"/>
      <c r="HJ144" s="733"/>
      <c r="HK144" s="733"/>
      <c r="HL144" s="733"/>
      <c r="HM144" s="733"/>
      <c r="HN144" s="733"/>
      <c r="HO144" s="733"/>
      <c r="HP144" s="733"/>
      <c r="HQ144" s="733"/>
      <c r="HR144" s="733"/>
      <c r="HS144" s="733"/>
      <c r="HT144" s="734"/>
      <c r="HU144" s="36"/>
      <c r="HV144" s="735"/>
      <c r="HW144" s="736"/>
      <c r="HX144" s="736"/>
      <c r="HY144" s="736"/>
      <c r="HZ144" s="736"/>
      <c r="IA144" s="736"/>
      <c r="IB144" s="736"/>
      <c r="IC144" s="736"/>
      <c r="ID144" s="736"/>
      <c r="IE144" s="736"/>
      <c r="IF144" s="736"/>
      <c r="IG144" s="736"/>
      <c r="IH144" s="737"/>
      <c r="II144" s="38"/>
      <c r="IJ144" s="729"/>
      <c r="IK144" s="730"/>
      <c r="IL144" s="730"/>
      <c r="IM144" s="730"/>
      <c r="IN144" s="730"/>
      <c r="IO144" s="730"/>
      <c r="IP144" s="730"/>
      <c r="IQ144" s="730"/>
      <c r="IR144" s="730"/>
      <c r="IS144" s="730"/>
      <c r="IT144" s="730"/>
      <c r="IU144" s="730"/>
      <c r="IV144" s="731" t="e">
        <f>IP144/#REF!</f>
        <v>#REF!</v>
      </c>
      <c r="IW144" s="328"/>
      <c r="JF144" s="21"/>
      <c r="JG144" s="21"/>
    </row>
    <row r="145" spans="1:267" ht="16.5" thickBot="1" x14ac:dyDescent="0.3">
      <c r="A145" s="417" t="str">
        <f>IF(beosztás!A147=0,"",beosztás!A147)</f>
        <v/>
      </c>
      <c r="B145" s="417" t="str">
        <f>IF(beosztás!B147=0,"",beosztás!B147)</f>
        <v>Dolg. Kód</v>
      </c>
      <c r="C145" s="417" t="str">
        <f>IF(beosztás!C147=0,"",beosztás!C147)</f>
        <v>Név</v>
      </c>
      <c r="D145" s="417"/>
      <c r="E145" s="18"/>
      <c r="F145" s="349"/>
      <c r="G145" s="350"/>
      <c r="H145" s="350"/>
      <c r="I145" s="350"/>
      <c r="J145" s="350"/>
      <c r="K145" s="350"/>
      <c r="L145" s="350"/>
      <c r="M145" s="350"/>
      <c r="N145" s="350"/>
      <c r="O145" s="350"/>
      <c r="P145" s="350"/>
      <c r="Q145" s="350"/>
      <c r="R145" s="351"/>
      <c r="S145" s="325"/>
      <c r="T145" s="349"/>
      <c r="U145" s="350"/>
      <c r="V145" s="350"/>
      <c r="W145" s="350"/>
      <c r="X145" s="350"/>
      <c r="Y145" s="350"/>
      <c r="Z145" s="350"/>
      <c r="AA145" s="350"/>
      <c r="AB145" s="350"/>
      <c r="AC145" s="350"/>
      <c r="AD145" s="350"/>
      <c r="AE145" s="350"/>
      <c r="AF145" s="351"/>
      <c r="AG145" s="325"/>
      <c r="AH145" s="349"/>
      <c r="AI145" s="350"/>
      <c r="AJ145" s="350"/>
      <c r="AK145" s="350"/>
      <c r="AL145" s="350"/>
      <c r="AM145" s="350"/>
      <c r="AN145" s="886" t="s">
        <v>390</v>
      </c>
      <c r="AO145" s="887"/>
      <c r="AP145" s="887"/>
      <c r="AQ145" s="887"/>
      <c r="AR145" s="887">
        <f>IFERROR(AVERAGEIF(AS146:AS190,"&gt;0",AS146:AS190),0)</f>
        <v>40</v>
      </c>
      <c r="AS145" s="350"/>
      <c r="AT145" s="351"/>
      <c r="AU145" s="326"/>
      <c r="AV145" s="349"/>
      <c r="AW145" s="350"/>
      <c r="AX145" s="350"/>
      <c r="AY145" s="350"/>
      <c r="AZ145" s="350"/>
      <c r="BA145" s="350"/>
      <c r="BB145" s="350"/>
      <c r="BC145" s="350"/>
      <c r="BD145" s="350"/>
      <c r="BE145" s="350"/>
      <c r="BF145" s="350"/>
      <c r="BG145" s="350"/>
      <c r="BH145" s="351"/>
      <c r="BI145" s="325"/>
      <c r="BJ145" s="349"/>
      <c r="BK145" s="350"/>
      <c r="BL145" s="350"/>
      <c r="BM145" s="350"/>
      <c r="BN145" s="350"/>
      <c r="BO145" s="350"/>
      <c r="BP145" s="350"/>
      <c r="BQ145" s="350"/>
      <c r="BR145" s="350"/>
      <c r="BS145" s="350"/>
      <c r="BT145" s="350"/>
      <c r="BU145" s="350"/>
      <c r="BV145" s="351"/>
      <c r="BW145" s="325"/>
      <c r="BX145" s="349"/>
      <c r="BY145" s="350"/>
      <c r="BZ145" s="350"/>
      <c r="CA145" s="350"/>
      <c r="CB145" s="350"/>
      <c r="CC145" s="350"/>
      <c r="CD145" s="886" t="s">
        <v>390</v>
      </c>
      <c r="CE145" s="887"/>
      <c r="CF145" s="887"/>
      <c r="CG145" s="887"/>
      <c r="CH145" s="887">
        <f>IFERROR(AVERAGEIF(CI146:CI190,"&gt;0",CI146:CI190),0)</f>
        <v>56</v>
      </c>
      <c r="CI145" s="350"/>
      <c r="CJ145" s="351"/>
      <c r="CK145" s="326"/>
      <c r="CL145" s="349"/>
      <c r="CM145" s="350"/>
      <c r="CN145" s="350"/>
      <c r="CO145" s="350"/>
      <c r="CP145" s="350"/>
      <c r="CQ145" s="350"/>
      <c r="CR145" s="350"/>
      <c r="CS145" s="350"/>
      <c r="CT145" s="350"/>
      <c r="CU145" s="350"/>
      <c r="CV145" s="350"/>
      <c r="CW145" s="350"/>
      <c r="CX145" s="351"/>
      <c r="CY145" s="325"/>
      <c r="CZ145" s="349"/>
      <c r="DA145" s="350"/>
      <c r="DB145" s="350"/>
      <c r="DC145" s="350"/>
      <c r="DD145" s="350"/>
      <c r="DE145" s="350"/>
      <c r="DF145" s="350"/>
      <c r="DG145" s="350"/>
      <c r="DH145" s="350"/>
      <c r="DI145" s="350"/>
      <c r="DJ145" s="350"/>
      <c r="DK145" s="350"/>
      <c r="DL145" s="351"/>
      <c r="DM145" s="325"/>
      <c r="DN145" s="349"/>
      <c r="DO145" s="350"/>
      <c r="DP145" s="350"/>
      <c r="DQ145" s="350"/>
      <c r="DR145" s="350"/>
      <c r="DS145" s="350"/>
      <c r="DT145" s="886" t="s">
        <v>390</v>
      </c>
      <c r="DU145" s="887"/>
      <c r="DV145" s="887"/>
      <c r="DW145" s="887"/>
      <c r="DX145" s="887">
        <f>IFERROR(AVERAGEIF(DY146:DY190,"&gt;0",DY146:DY190),0)</f>
        <v>0</v>
      </c>
      <c r="DY145" s="350"/>
      <c r="DZ145" s="351"/>
      <c r="EA145" s="326"/>
      <c r="EB145" s="349"/>
      <c r="EC145" s="350"/>
      <c r="ED145" s="350"/>
      <c r="EE145" s="350"/>
      <c r="EF145" s="350"/>
      <c r="EG145" s="350"/>
      <c r="EH145" s="350"/>
      <c r="EI145" s="350"/>
      <c r="EJ145" s="350"/>
      <c r="EK145" s="350"/>
      <c r="EL145" s="350"/>
      <c r="EM145" s="350"/>
      <c r="EN145" s="351"/>
      <c r="EO145" s="325"/>
      <c r="EP145" s="349"/>
      <c r="EQ145" s="350"/>
      <c r="ER145" s="350"/>
      <c r="ES145" s="350"/>
      <c r="ET145" s="350"/>
      <c r="EU145" s="350"/>
      <c r="EV145" s="350"/>
      <c r="EW145" s="350"/>
      <c r="EX145" s="350"/>
      <c r="EY145" s="350"/>
      <c r="EZ145" s="350"/>
      <c r="FA145" s="350"/>
      <c r="FB145" s="351"/>
      <c r="FC145" s="325"/>
      <c r="FD145" s="349"/>
      <c r="FE145" s="350"/>
      <c r="FF145" s="350"/>
      <c r="FG145" s="350"/>
      <c r="FH145" s="350"/>
      <c r="FI145" s="350"/>
      <c r="FJ145" s="886" t="s">
        <v>390</v>
      </c>
      <c r="FK145" s="887"/>
      <c r="FL145" s="887"/>
      <c r="FM145" s="887"/>
      <c r="FN145" s="887">
        <f>IFERROR(AVERAGEIF(FO146:FO190,"&gt;0",FO146:FO190),0)</f>
        <v>0</v>
      </c>
      <c r="FO145" s="350"/>
      <c r="FP145" s="351"/>
      <c r="FQ145" s="326"/>
      <c r="FR145" s="349"/>
      <c r="FS145" s="350"/>
      <c r="FT145" s="350"/>
      <c r="FU145" s="350"/>
      <c r="FV145" s="350"/>
      <c r="FW145" s="350"/>
      <c r="FX145" s="350"/>
      <c r="FY145" s="350"/>
      <c r="FZ145" s="350"/>
      <c r="GA145" s="350"/>
      <c r="GB145" s="350"/>
      <c r="GC145" s="350"/>
      <c r="GD145" s="351"/>
      <c r="GE145" s="327"/>
      <c r="GF145" s="349"/>
      <c r="GG145" s="350"/>
      <c r="GH145" s="350"/>
      <c r="GI145" s="350"/>
      <c r="GJ145" s="350"/>
      <c r="GK145" s="350"/>
      <c r="GL145" s="350"/>
      <c r="GM145" s="350"/>
      <c r="GN145" s="350"/>
      <c r="GO145" s="350"/>
      <c r="GP145" s="350"/>
      <c r="GQ145" s="350"/>
      <c r="GR145" s="351"/>
      <c r="GS145" s="327"/>
      <c r="GT145" s="349"/>
      <c r="GU145" s="350"/>
      <c r="GV145" s="350"/>
      <c r="GW145" s="350"/>
      <c r="GX145" s="350"/>
      <c r="GY145" s="350"/>
      <c r="GZ145" s="886" t="s">
        <v>390</v>
      </c>
      <c r="HA145" s="887"/>
      <c r="HB145" s="887"/>
      <c r="HC145" s="887"/>
      <c r="HD145" s="887">
        <f>IFERROR(AVERAGEIF(HE146:HE190,"&gt;0",HE146:HE190),0)</f>
        <v>0</v>
      </c>
      <c r="HE145" s="350"/>
      <c r="HF145" s="351"/>
      <c r="HG145" s="326"/>
      <c r="HH145" s="349"/>
      <c r="HI145" s="350"/>
      <c r="HJ145" s="350"/>
      <c r="HK145" s="350"/>
      <c r="HL145" s="350"/>
      <c r="HM145" s="350"/>
      <c r="HN145" s="350"/>
      <c r="HO145" s="350"/>
      <c r="HP145" s="350"/>
      <c r="HQ145" s="350"/>
      <c r="HR145" s="350"/>
      <c r="HS145" s="350"/>
      <c r="HT145" s="351"/>
      <c r="HU145" s="327"/>
      <c r="HV145" s="349"/>
      <c r="HW145" s="350"/>
      <c r="HX145" s="350"/>
      <c r="HY145" s="350"/>
      <c r="HZ145" s="350"/>
      <c r="IA145" s="350"/>
      <c r="IB145" s="350"/>
      <c r="IC145" s="350"/>
      <c r="ID145" s="350"/>
      <c r="IE145" s="350"/>
      <c r="IF145" s="350"/>
      <c r="IG145" s="350"/>
      <c r="IH145" s="351"/>
      <c r="II145" s="327"/>
      <c r="IJ145" s="349"/>
      <c r="IK145" s="350"/>
      <c r="IL145" s="350"/>
      <c r="IM145" s="350"/>
      <c r="IN145" s="350"/>
      <c r="IO145" s="350"/>
      <c r="IP145" s="886" t="s">
        <v>390</v>
      </c>
      <c r="IQ145" s="887"/>
      <c r="IR145" s="887"/>
      <c r="IS145" s="887"/>
      <c r="IT145" s="887">
        <f>IFERROR(AVERAGEIF(IU146:IU190,"&gt;0",IU146:IU190),0)</f>
        <v>0</v>
      </c>
      <c r="IU145" s="350"/>
      <c r="IV145" s="351"/>
      <c r="IW145" s="328"/>
      <c r="JF145" s="21"/>
      <c r="JG145" s="21"/>
    </row>
    <row r="146" spans="1:267" x14ac:dyDescent="0.25">
      <c r="A146" s="418">
        <f>IF(beosztás!A148=0,"",beosztás!A148)</f>
        <v>1</v>
      </c>
      <c r="B146" s="419">
        <f>IF(beosztás!B148=0,"",beosztás!B148)</f>
        <v>96</v>
      </c>
      <c r="C146" s="420" t="str">
        <f>IF(beosztás!C148=0,"",beosztás!C148)</f>
        <v>Dori László</v>
      </c>
      <c r="D146" s="421" t="str">
        <f>IF(beosztás!D148=0,"",beosztás!D148)</f>
        <v>ACC</v>
      </c>
      <c r="E146" s="18"/>
      <c r="F146" s="703">
        <f>COUNTIF(beosztás!$I148:$AM148,"DE")*8</f>
        <v>112</v>
      </c>
      <c r="G146" s="704">
        <f>COUNTIF(beosztás!$I148:$AM148,"DU")*8</f>
        <v>0</v>
      </c>
      <c r="H146" s="704">
        <f>COUNTIF(beosztás!$I148:$AM148,"ÉJ")*8</f>
        <v>0</v>
      </c>
      <c r="I146" s="704">
        <f>COUNTIF(beosztás!$I148:$AM148,"N")*12</f>
        <v>0</v>
      </c>
      <c r="J146" s="704">
        <f>COUNTIF(beosztás!$I148:$AM148,"é")*12</f>
        <v>0</v>
      </c>
      <c r="K146" s="704">
        <f>SUM(beosztás!$I148:$AM148)</f>
        <v>0</v>
      </c>
      <c r="L146" s="704">
        <f>COUNTIF(beosztás!$I148:$AM148,"FÜ")*8</f>
        <v>8</v>
      </c>
      <c r="M146" s="704">
        <f>(COUNTIF(beosztás!$I148:$AM148,"SN")*12)+(COUNTIF(beosztás!$I148:$AM148,"SDE")*8)+(COUNTIF(beosztás!$I148:$AM148,"SDU")*8)+(COUNTIF(beosztás!$I148:$AM148,"S1")*1)+(COUNTIF(beosztás!$I148:$AM148,"S2")*2)+(COUNTIF(beosztás!$I148:$AM148,"S3")*3)+(COUNTIF(beosztás!$I148:$AM148,"S4")*4)+(COUNTIF(beosztás!$I148:$AM148,"S5")*5)+(COUNTIF(beosztás!$I148:$AM148,"S6")*6)+(COUNTIF(beosztás!$I148:$AM148,"S7")*7)+(COUNTIF(beosztás!$I148:$AM148,"S8")*8)+(COUNTIF(beosztás!$I148:$AM148,"S9")*9)+(COUNTIF(beosztás!$I148:$AM148,"S10")*10)+(COUNTIF(beosztás!$I148:$AM148,"S11")*11)+(COUNTIF(beosztás!$I148:$AM148,"S12")*12)+(COUNTIF(beosztás!$I148:$AM148,"SÉ")*12)+(COUNTIF(beosztás!$I148:$AM148,"SÉJ")*8)</f>
        <v>64</v>
      </c>
      <c r="N146" s="704">
        <f>COUNTIF(beosztás!$I148:$AM148,"BN")*12+COUNTIF(beosztás!$I148:$AM148,"BÉ")*12+COUNTIF(beosztás!$I148:$AM148,"BDE")*8+COUNTIF(beosztás!$I148:$AM148,"BDU")*8+COUNTIF(beosztás!$I148:$AM148,"BÉJ")*8+COUNTIF(beosztás!$I148:$AM148,"B1")*1+COUNTIF(beosztás!$I148:$AM148,"B2")*2+COUNTIF(beosztás!$I148:$AM148,"B3")*3+COUNTIF(beosztás!$I148:$AM148,"B5")*5+COUNTIF(beosztás!$I148:$AM148,"B6")*6+COUNTIF(beosztás!$I148:$AM148,"B7")*7+COUNTIF(beosztás!$I148:$AM148,"B8")*8+COUNTIF(beosztás!$I148:$AM148,"B9")*9+COUNTIF(beosztás!$I148:$AM148,"B10")*10+COUNTIF(beosztás!$I148:$AM148,"B11")*11+COUNTIF(beosztás!$I148:$AM148,"B12")*12+COUNTIF(beosztás!$I148:$AM148,"BP")*0</f>
        <v>0</v>
      </c>
      <c r="O146" s="323">
        <f t="shared" ref="O146:O190" si="690">SUM(F146:N146)-L146</f>
        <v>176</v>
      </c>
      <c r="P146" s="704">
        <f>IF(C146="",0,alapadatok!$AN$2)</f>
        <v>176</v>
      </c>
      <c r="Q146" s="323">
        <f t="shared" si="577"/>
        <v>0</v>
      </c>
      <c r="R146" s="738">
        <f t="shared" ref="R146:R190" si="691">M146</f>
        <v>64</v>
      </c>
      <c r="S146" s="325"/>
      <c r="T146" s="703">
        <f>COUNTIF(beosztás!$AN148:$BO148,"DE")*8</f>
        <v>160</v>
      </c>
      <c r="U146" s="704">
        <f>COUNTIF(beosztás!$AN148:$BO148,"DU")*8</f>
        <v>0</v>
      </c>
      <c r="V146" s="704">
        <f>COUNTIF(beosztás!$AN148:$BO148,"ÉJ")*8</f>
        <v>0</v>
      </c>
      <c r="W146" s="704">
        <f>COUNTIF(beosztás!$AN148:$BO148,"N")*12</f>
        <v>0</v>
      </c>
      <c r="X146" s="704">
        <f>COUNTIF(beosztás!$AN148:$BO148,"É")*12</f>
        <v>0</v>
      </c>
      <c r="Y146" s="704">
        <f>SUM(beosztás!$AN148:$BO148)</f>
        <v>0</v>
      </c>
      <c r="Z146" s="704">
        <f>(COUNTIF(beosztás!$AN148:$BO148,"SN")*12)+(COUNTIF(beosztás!$AN148:$BO148,"SDE")*8)+(COUNTIF(beosztás!$AN148:$BO148,"SDU")*8)+(COUNTIF(beosztás!$AN148:$BO148,"SÉ")*12)+(COUNTIF(beosztás!$AN148:$BO148,"SÉJ")*8)+(COUNTIF(beosztás!$AN148:$BO148,"S1")*1)+(COUNTIF(beosztás!$AN148:$BO148,"S2")*2)+(COUNTIF(beosztás!$AN148:$BO148,"S3")*3)+(COUNTIF(beosztás!$AN148:$BO148,"S4")*4)+(COUNTIF(beosztás!$AN148:$BO148,"S5")*5)+(COUNTIF(beosztás!$AN148:$BO148,"S6")*6)+(COUNTIF(beosztás!$AN148:$BO148,"S7")*7)+(COUNTIF(beosztás!$AN148:$BO148,"S8")*8)+(COUNTIF(beosztás!$AN148:$BO148,"S9")*9)+(COUNTIF(beosztás!$AN148:$BO148,"S10")*10)+(COUNTIF(beosztás!$AN148:$BO148,"S11")*11)+(COUNTIF(beosztás!$AN148:$BO148,"S12")*12)</f>
        <v>0</v>
      </c>
      <c r="AA146" s="704">
        <f>COUNTIF(beosztás!$AN148:$BO148,"FÜ")*8</f>
        <v>0</v>
      </c>
      <c r="AB146" s="704">
        <f>COUNTIF(beosztás!$AN148:$BO148,"BN")*12+COUNTIF(beosztás!$AN148:$BO148,"BÉ")*12+COUNTIF(beosztás!$AN148:$BO148,"BDE")*8+COUNTIF(beosztás!$AN148:$BO148,"BDU")*8+COUNTIF(beosztás!$AN148:$BO148,"BÉJ")*8+COUNTIF(beosztás!$AN148:$BO148,"B1")*1+COUNTIF(beosztás!$AN148:$BO148,"B2")*2+COUNTIF(beosztás!$AN148:$BO148,"B3")*3+COUNTIF(beosztás!$AN148:$BO148,"B5")*5+COUNTIF(beosztás!$AN148:$BO148,"B6")*6+COUNTIF(beosztás!$AN148:$BO148,"B7")*7+COUNTIF(beosztás!$AN148:$BO148,"B8")*8+COUNTIF(beosztás!$AN148:$BO148,"B9")*9+COUNTIF(beosztás!$AN148:$BO148,"B10")*10+COUNTIF(beosztás!$AN148:$BO148,"B11")*11+COUNTIF(beosztás!$AN148:$BO148,"B12")*12+COUNTIF(beosztás!$AN148:$BO148,"BP")*0</f>
        <v>0</v>
      </c>
      <c r="AC146" s="323">
        <f t="shared" ref="AC146:AC177" si="692">SUM(T146:AB146)-AA146</f>
        <v>160</v>
      </c>
      <c r="AD146" s="704">
        <f>IF(C146="",0,alapadatok!$AN$3)</f>
        <v>160</v>
      </c>
      <c r="AE146" s="323">
        <f t="shared" si="685"/>
        <v>0</v>
      </c>
      <c r="AF146" s="738">
        <f t="shared" ref="AF146:AF167" si="693">Z146</f>
        <v>0</v>
      </c>
      <c r="AG146" s="325"/>
      <c r="AH146" s="322">
        <f t="shared" ref="AH146:AH190" si="694">F146+T146</f>
        <v>272</v>
      </c>
      <c r="AI146" s="323">
        <f t="shared" ref="AI146:AI190" si="695">G146+U146</f>
        <v>0</v>
      </c>
      <c r="AJ146" s="323">
        <f t="shared" ref="AJ146:AJ190" si="696">H146+V146</f>
        <v>0</v>
      </c>
      <c r="AK146" s="323">
        <f t="shared" ref="AK146:AK190" si="697">I146+W146</f>
        <v>0</v>
      </c>
      <c r="AL146" s="323">
        <f t="shared" ref="AL146:AL190" si="698">J146+X146</f>
        <v>0</v>
      </c>
      <c r="AM146" s="323">
        <f t="shared" ref="AM146:AM190" si="699">K146+Y146</f>
        <v>0</v>
      </c>
      <c r="AN146" s="323">
        <f t="shared" ref="AN146:AN190" si="700">M146+Z146</f>
        <v>64</v>
      </c>
      <c r="AO146" s="323">
        <f t="shared" ref="AO146:AO190" si="701">L146+AA146</f>
        <v>8</v>
      </c>
      <c r="AP146" s="323">
        <f t="shared" si="686"/>
        <v>0</v>
      </c>
      <c r="AQ146" s="323">
        <f t="shared" si="687"/>
        <v>336</v>
      </c>
      <c r="AR146" s="323">
        <f t="shared" si="688"/>
        <v>336</v>
      </c>
      <c r="AS146" s="323">
        <f t="shared" si="689"/>
        <v>0</v>
      </c>
      <c r="AT146" s="738">
        <f t="shared" ref="AT146:AT167" si="702">AN146</f>
        <v>64</v>
      </c>
      <c r="AU146" s="326"/>
      <c r="AV146" s="703">
        <f>COUNTIF(beosztás!$BP148:$CT148,"DE")*8</f>
        <v>152</v>
      </c>
      <c r="AW146" s="704">
        <f>COUNTIF(beosztás!$BP148:$CT148,"DU")*8</f>
        <v>0</v>
      </c>
      <c r="AX146" s="704">
        <f>COUNTIF(beosztás!$BP148:$CT148,"ÉJ")*8</f>
        <v>0</v>
      </c>
      <c r="AY146" s="704">
        <f>COUNTIF(beosztás!$BP148:$CT148,"N")*12</f>
        <v>0</v>
      </c>
      <c r="AZ146" s="704">
        <f>COUNTIF(beosztás!$BP148:$CT148,"é")*12</f>
        <v>0</v>
      </c>
      <c r="BA146" s="704">
        <f>SUM(beosztás!$BP148:$CT148)</f>
        <v>0</v>
      </c>
      <c r="BB146" s="704">
        <f>COUNTIF(beosztás!$BP148:$CT148,"FÜ")*8</f>
        <v>8</v>
      </c>
      <c r="BC146" s="876">
        <f>(COUNTIF(beosztás!$BP148:$CT148,"SN")*12)+(COUNTIF(beosztás!$BP148:$CT148,"SDE")*8)+(COUNTIF(beosztás!$BP148:$CT148,"SDU")*8)+(COUNTIF(beosztás!$BP148:$CT148,"SÉ")*12)+(COUNTIF(beosztás!$BP148:$CT148,"SÉJ")*8)+(COUNTIF(beosztás!$BP148:$CT148,"S1")*1)+(COUNTIF(beosztás!$BP148:$CT148,"S2")*2)+(COUNTIF(beosztás!$BP148:$CT148,"S3")*3)+(COUNTIF(beosztás!$BP148:$CT148,"S4")*4)+(COUNTIF(beosztás!$BP148:$CT148,"S5")*5)+(COUNTIF(beosztás!$BP148:$CT148,"S6")*6)+(COUNTIF(beosztás!$BP148:$CT148,"S7")*7)+(COUNTIF(beosztás!$BP148:$CT148,"S8")*8)+(COUNTIF(beosztás!$BP148:$CT148,"S9")*9)+(COUNTIF(beosztás!$BP148:$CT148,"S10")*10)+(COUNTIF(beosztás!$BP148:$CT148,"S11")*11)+(COUNTIF(beosztás!$BP148:$CT148,"S12")*12)</f>
        <v>8</v>
      </c>
      <c r="BD146" s="704">
        <f>COUNTIF(beosztás!$BP148:$CT148,"BN")*12+COUNTIF(beosztás!$BP148:$CT148,"BÉ")*12+COUNTIF(beosztás!$BP148:$CT148,"BDE")*8+COUNTIF(beosztás!$BP148:$CT148,"BDU")*8+COUNTIF(beosztás!$BP148:$CT148,"BÉJ")*8+COUNTIF(beosztás!$BP148:$CT148,"B1")*1+COUNTIF(beosztás!$BP148:$CT148,"B2")*2+COUNTIF(beosztás!$BP148:$CT148,"B3")*3+COUNTIF(beosztás!$BP148:$CT148,"B5")*5+COUNTIF(beosztás!$BP148:$CT148,"B6")*6+COUNTIF(beosztás!$BP148:$CT148,"B7")*7+COUNTIF(beosztás!$BP148:$CT148,"B8")*8+COUNTIF(beosztás!$BP148:$CT148,"B9")*9+COUNTIF(beosztás!$BP148:$CT148,"B10")*10+COUNTIF(beosztás!$BP148:$CT148,"B11")*11+COUNTIF(beosztás!$BP148:$CT148,"B12")*12+COUNTIF(beosztás!$BP148:$CT148,"BP")*0</f>
        <v>0</v>
      </c>
      <c r="BE146" s="323">
        <f t="shared" ref="BE146:BE167" si="703">SUM(AV146:BD146)-BB146</f>
        <v>160</v>
      </c>
      <c r="BF146" s="704">
        <f>IF(C146="",0,alapadatok!$AN$4)</f>
        <v>160</v>
      </c>
      <c r="BG146" s="323">
        <f t="shared" si="591"/>
        <v>0</v>
      </c>
      <c r="BH146" s="738">
        <f t="shared" ref="BH146:BH167" si="704">BC146</f>
        <v>8</v>
      </c>
      <c r="BI146" s="325"/>
      <c r="BJ146" s="703">
        <f>COUNTIF(beosztás!$CU148:$DX148,"DE")*8</f>
        <v>112</v>
      </c>
      <c r="BK146" s="704">
        <f>COUNTIF(beosztás!$CU148:$DX148,"DU")*8</f>
        <v>0</v>
      </c>
      <c r="BL146" s="704">
        <f>COUNTIF(beosztás!$CU148:$DX148,"ÉJ")*8</f>
        <v>0</v>
      </c>
      <c r="BM146" s="704">
        <f>COUNTIF(beosztás!$CU148:$DX148,"N")*12</f>
        <v>0</v>
      </c>
      <c r="BN146" s="704">
        <f>COUNTIF(beosztás!$CU148:$DX148,"É")*12</f>
        <v>0</v>
      </c>
      <c r="BO146" s="704">
        <f>SUM(beosztás!$CU148:$DX148)</f>
        <v>0</v>
      </c>
      <c r="BP146" s="876">
        <f>(COUNTIF(beosztás!$CU148:$DX148,"SN")*12)+(COUNTIF(beosztás!$CU148:$DX148,"SDE")*8)+(COUNTIF(beosztás!$CU148:$DX148,"SDU")*8)+(COUNTIF(beosztás!$CU148:$DX148,"SÉ")*12)+(COUNTIF(beosztás!$CU148:$DX148,"SÉJ")*8)+(COUNTIF(beosztás!$CU148:$DX148,"S1")*1)+(COUNTIF(beosztás!$CU148:$DX148,"S2")*2)+(COUNTIF(beosztás!$CU148:$DX148,"S3")*3)+(COUNTIF(beosztás!$CU148:$DX148,"S4")*4)+(COUNTIF(beosztás!$CU148:$DX148,"S5")*5)+(COUNTIF(beosztás!$CU148:$DX148,"S6")*6)+(COUNTIF(beosztás!$CU148:$DX148,"S7")*7)+(COUNTIF(beosztás!$CU148:$DX148,"S8")*8)+(COUNTIF(beosztás!$CU148:$DX148,"S9")*9)+(COUNTIF(beosztás!$CU148:$DX148,"S10")*10)+(COUNTIF(beosztás!$CU148:$DX148,"S11")*11)+(COUNTIF(beosztás!$CU148:$DX148,"S12")*12)</f>
        <v>0</v>
      </c>
      <c r="BQ146" s="704">
        <f>COUNTIF(beosztás!$CU148:$DX148,"FÜ")*8</f>
        <v>8</v>
      </c>
      <c r="BR146" s="704">
        <f>COUNTIF(beosztás!$CU148:$DX148,"BN")*12+COUNTIF(beosztás!$CU148:$DX148,"BÉ")*12+COUNTIF(beosztás!$CU148:$DX148,"BDE")*8+COUNTIF(beosztás!$CU148:$DX148,"BDU")*8+COUNTIF(beosztás!$CU148:$DX148,"BÉJ")*8+COUNTIF(beosztás!$CU148:$DX148,"B1")*1+COUNTIF(beosztás!$CU148:$DX148,"B2")*2+COUNTIF(beosztás!$CU148:$DX148,"B3")*3+COUNTIF(beosztás!$CU148:$DX148,"B5")*5+COUNTIF(beosztás!$CU148:$DX148,"B6")*6+COUNTIF(beosztás!$CU148:$DX148,"B7")*7+COUNTIF(beosztás!$CU148:$DX148,"B8")*8+COUNTIF(beosztás!$CU148:$DX148,"B9")*9+COUNTIF(beosztás!$CU148:$DX148,"B10")*10+COUNTIF(beosztás!$CU148:$DX148,"B11")*11+COUNTIF(beosztás!$CU148:$DX148,"B12")*12+COUNTIF(beosztás!$CU148:$DX148,"BP")*0</f>
        <v>0</v>
      </c>
      <c r="BS146" s="323">
        <f t="shared" ref="BS146:BS167" si="705">SUM(BJ146:BR146)-BQ146</f>
        <v>112</v>
      </c>
      <c r="BT146" s="704">
        <f>IF(C146="",0,alapadatok!$AN$5)</f>
        <v>168</v>
      </c>
      <c r="BU146" s="323">
        <f t="shared" si="594"/>
        <v>-56</v>
      </c>
      <c r="BV146" s="738">
        <f t="shared" ref="BV146:BV190" si="706">BP146</f>
        <v>0</v>
      </c>
      <c r="BW146" s="325"/>
      <c r="BX146" s="322">
        <f t="shared" si="596"/>
        <v>264</v>
      </c>
      <c r="BY146" s="323">
        <f t="shared" si="597"/>
        <v>0</v>
      </c>
      <c r="BZ146" s="323">
        <f t="shared" si="598"/>
        <v>0</v>
      </c>
      <c r="CA146" s="323">
        <f t="shared" si="599"/>
        <v>0</v>
      </c>
      <c r="CB146" s="323">
        <f t="shared" si="600"/>
        <v>0</v>
      </c>
      <c r="CC146" s="323">
        <f t="shared" si="601"/>
        <v>0</v>
      </c>
      <c r="CD146" s="323">
        <f t="shared" si="602"/>
        <v>8</v>
      </c>
      <c r="CE146" s="323">
        <f t="shared" si="603"/>
        <v>16</v>
      </c>
      <c r="CF146" s="323">
        <f t="shared" si="604"/>
        <v>0</v>
      </c>
      <c r="CG146" s="323">
        <f t="shared" si="605"/>
        <v>272</v>
      </c>
      <c r="CH146" s="323">
        <f t="shared" si="606"/>
        <v>328</v>
      </c>
      <c r="CI146" s="323">
        <f t="shared" si="607"/>
        <v>-56</v>
      </c>
      <c r="CJ146" s="738">
        <f t="shared" ref="CJ146:CJ167" si="707">CD146</f>
        <v>8</v>
      </c>
      <c r="CK146" s="326"/>
      <c r="CL146" s="703">
        <f>COUNTIF(beosztás!$DY148:$FC148,"DE")*8</f>
        <v>0</v>
      </c>
      <c r="CM146" s="704">
        <f>COUNTIF(beosztás!$DY148:$FC148,"DU")*8</f>
        <v>0</v>
      </c>
      <c r="CN146" s="704">
        <f>COUNTIF(beosztás!$DY148:$FC148,"ÉJ")*8</f>
        <v>0</v>
      </c>
      <c r="CO146" s="704">
        <f>COUNTIF(beosztás!$DY148:$FC148,"N")*12</f>
        <v>0</v>
      </c>
      <c r="CP146" s="704">
        <f>COUNTIF(beosztás!$DY148:$FC148,"é")*12</f>
        <v>0</v>
      </c>
      <c r="CQ146" s="704">
        <f>SUM(beosztás!$DY148:$FC148)</f>
        <v>0</v>
      </c>
      <c r="CR146" s="704">
        <f>COUNTIF(beosztás!$DY148:$FC148,"FÜ")*8</f>
        <v>16</v>
      </c>
      <c r="CS146" s="876">
        <f>(COUNTIF(beosztás!$DY148:$FC148,"SN")*12)+(COUNTIF(beosztás!$DY148:$FC148,"SDE")*8)+(COUNTIF(beosztás!$DY148:$FC148,"SDU")*8)+(COUNTIF(beosztás!$DY148:$FC148,"SÉ")*12)+(COUNTIF(beosztás!$DY148:$FC148,"SÉJ")*8)+(COUNTIF(beosztás!$DY148:$FC148,"S1")*1)+(COUNTIF(beosztás!$DY148:$FC148,"S2")*2)+(COUNTIF(beosztás!$DY148:$FC148,"S3")*3)+(COUNTIF(beosztás!$DY148:$FC148,"S4")*4)+(COUNTIF(beosztás!$DY148:$FC148,"S5")*5)+(COUNTIF(beosztás!$DY148:$FC148,"S6")*6)+(COUNTIF(beosztás!$DY148:$FC148,"S7")*7)+(COUNTIF(beosztás!$DY148:$FC148,"S8")*8)+(COUNTIF(beosztás!$DY148:$FC148,"S9")*9)+(COUNTIF(beosztás!$DY148:$FC148,"S10")*10)+(COUNTIF(beosztás!$DY148:$FC148,"S11")*11)+(COUNTIF(beosztás!$DY148:$FC148,"S12")*12)</f>
        <v>0</v>
      </c>
      <c r="CT146" s="704">
        <f>COUNTIF(beosztás!$DY148:$FC148,"BN")*12+COUNTIF(beosztás!$DY148:$FC148,"BÉ")*12+COUNTIF(beosztás!$DY148:$FC148,"BDE")*8+COUNTIF(beosztás!$DY148:$FC148,"BDU")*8+COUNTIF(beosztás!$DY148:$FC148,"BÉJ")*8+COUNTIF(beosztás!$DY148:$FC148,"B1")*1+COUNTIF(beosztás!$DY148:$FC148,"B2")*2+COUNTIF(beosztás!$DY148:$FC148,"B3")*3+COUNTIF(beosztás!$DY148:$FC148,"B5")*5+COUNTIF(beosztás!$DY148:$FC148,"B6")*6+COUNTIF(beosztás!$DY148:$FC148,"B7")*7+COUNTIF(beosztás!$DY148:$FC148,"B8")*8+COUNTIF(beosztás!$DY148:$FC148,"B9")*9+COUNTIF(beosztás!$DY148:$FC148,"B10")*10+COUNTIF(beosztás!$DY148:$FC148,"B11")*11+COUNTIF(beosztás!$DY148:$FC148,"B12")*12+COUNTIF(beosztás!$DY148:$FC148,"BP")*0</f>
        <v>0</v>
      </c>
      <c r="CU146" s="323">
        <f t="shared" ref="CU146:CU190" si="708">SUM(CL146:CT146)-CR146</f>
        <v>0</v>
      </c>
      <c r="CV146" s="704">
        <f>IF(C146="",0,alapadatok!$AN$6)</f>
        <v>168</v>
      </c>
      <c r="CW146" s="323">
        <f t="shared" si="610"/>
        <v>-168</v>
      </c>
      <c r="CX146" s="877">
        <f t="shared" ref="CX146:CX190" si="709">CS146</f>
        <v>0</v>
      </c>
      <c r="CY146" s="325"/>
      <c r="CZ146" s="703">
        <f>COUNTIF(beosztás!$FD148:$GG148,"DE")*8</f>
        <v>0</v>
      </c>
      <c r="DA146" s="704">
        <f>COUNTIF(beosztás!$FD148:$GG148,"DU")*8</f>
        <v>0</v>
      </c>
      <c r="DB146" s="704">
        <f>COUNTIF(beosztás!$FD148:$GG148,"ÉJ")*8</f>
        <v>0</v>
      </c>
      <c r="DC146" s="704">
        <f>COUNTIF(beosztás!$FD148:$GG148,"N")*12</f>
        <v>0</v>
      </c>
      <c r="DD146" s="704">
        <f>COUNTIF(beosztás!$FD148:$GG148,"É")*12</f>
        <v>0</v>
      </c>
      <c r="DE146" s="704">
        <f>SUM(beosztás!$FD148:$GG148)</f>
        <v>0</v>
      </c>
      <c r="DF146" s="876">
        <f>(COUNTIF(beosztás!$FD148:$GG148,"SN")*12)+(COUNTIF(beosztás!$FD148:$GG148,"SDE")*8)+(COUNTIF(beosztás!$FD148:$GG148,"SDU")*8)+(COUNTIF(beosztás!$FD148:$GG148,"SÉ")*12)+(COUNTIF(beosztás!$FD148:$GG148,"SÉJ")*8)+(COUNTIF(beosztás!$FD148:$GG148,"S1")*1)+(COUNTIF(beosztás!$FD148:$GG148,"S2")*2)+(COUNTIF(beosztás!$FD148:$GG148,"S3")*3)+(COUNTIF(beosztás!$FD148:$GG148,"S4")*4)+(COUNTIF(beosztás!$FD148:$GG148,"S5")*5)+(COUNTIF(beosztás!$FD148:$GG148,"S6")*6)+(COUNTIF(beosztás!$FD148:$GG148,"S7")*7)+(COUNTIF(beosztás!$FD148:$GG148,"S8")*8)+(COUNTIF(beosztás!$FD148:$GG148,"S9")*9)+(COUNTIF(beosztás!$FD148:$GG148,"S10")*10)+(COUNTIF(beosztás!$FD148:$GG148,"S11")*11)+(COUNTIF(beosztás!$FD148:$GG148,"S12")*12)</f>
        <v>0</v>
      </c>
      <c r="DG146" s="704">
        <f>COUNTIF(beosztás!$FD148:$GG148,"FÜ")*8</f>
        <v>0</v>
      </c>
      <c r="DH146" s="704">
        <f>COUNTIF(beosztás!$FD148:$GG148,"BN")*12+COUNTIF(beosztás!$FD148:$GG148,"BÉ")*12+COUNTIF(beosztás!$FD148:$GG148,"BDE")*8+COUNTIF(beosztás!$FD148:$GG148,"BDU")*8+COUNTIF(beosztás!$FD148:$GG148,"BÉJ")*8+COUNTIF(beosztás!$FD148:$GG148,"B1")*1+COUNTIF(beosztás!$FD148:$GG148,"B2")*2+COUNTIF(beosztás!$FD148:$GG148,"B3")*3+COUNTIF(beosztás!$FD148:$GG148,"B5")*5+COUNTIF(beosztás!$FD148:$GG148,"B6")*6+COUNTIF(beosztás!$FD148:$GG148,"B7")*7+COUNTIF(beosztás!$FD148:$GG148,"B8")*8+COUNTIF(beosztás!$FD148:$GG148,"B9")*9+COUNTIF(beosztás!$FD148:$GG148,"B10")*10+COUNTIF(beosztás!$FD148:$GG148,"B11")*11+COUNTIF(beosztás!$FD148:$GG148,"B12")*12+COUNTIF(beosztás!$FD148:$GG148,"BP")*0</f>
        <v>0</v>
      </c>
      <c r="DI146" s="323">
        <f t="shared" ref="DI146:DI190" si="710">SUM(CZ146:DH146)-DG146</f>
        <v>0</v>
      </c>
      <c r="DJ146" s="704">
        <f>IF(C146="",0,alapadatok!$AN$7)</f>
        <v>160</v>
      </c>
      <c r="DK146" s="323">
        <f t="shared" si="613"/>
        <v>-160</v>
      </c>
      <c r="DL146" s="738">
        <f t="shared" ref="DL146:DL190" si="711">DF146</f>
        <v>0</v>
      </c>
      <c r="DM146" s="325"/>
      <c r="DN146" s="322">
        <f t="shared" si="615"/>
        <v>0</v>
      </c>
      <c r="DO146" s="323">
        <f t="shared" si="616"/>
        <v>0</v>
      </c>
      <c r="DP146" s="323">
        <f t="shared" si="617"/>
        <v>0</v>
      </c>
      <c r="DQ146" s="323">
        <f t="shared" si="618"/>
        <v>0</v>
      </c>
      <c r="DR146" s="323">
        <f t="shared" si="619"/>
        <v>0</v>
      </c>
      <c r="DS146" s="323">
        <f t="shared" si="620"/>
        <v>0</v>
      </c>
      <c r="DT146" s="323">
        <f t="shared" si="621"/>
        <v>0</v>
      </c>
      <c r="DU146" s="323">
        <f t="shared" si="622"/>
        <v>16</v>
      </c>
      <c r="DV146" s="323">
        <f t="shared" si="623"/>
        <v>0</v>
      </c>
      <c r="DW146" s="323">
        <f t="shared" si="624"/>
        <v>0</v>
      </c>
      <c r="DX146" s="323">
        <f t="shared" si="625"/>
        <v>328</v>
      </c>
      <c r="DY146" s="323">
        <f t="shared" si="626"/>
        <v>-328</v>
      </c>
      <c r="DZ146" s="877">
        <f t="shared" ref="DZ146:DZ190" si="712">DT146</f>
        <v>0</v>
      </c>
      <c r="EA146" s="326"/>
      <c r="EB146" s="703">
        <f>COUNTIF(beosztás!$GH148:$HL148,"DE")*8</f>
        <v>0</v>
      </c>
      <c r="EC146" s="704">
        <f>COUNTIF(beosztás!$GH148:$HL148,"DU")*8</f>
        <v>0</v>
      </c>
      <c r="ED146" s="704">
        <f>COUNTIF(beosztás!$GH148:$HL148,"ÉJ")*8</f>
        <v>0</v>
      </c>
      <c r="EE146" s="704">
        <f>COUNTIF(beosztás!$GH148:$HL148,"N")*12</f>
        <v>0</v>
      </c>
      <c r="EF146" s="704">
        <f>COUNTIF(beosztás!$GH148:$HL148,"é")*12</f>
        <v>0</v>
      </c>
      <c r="EG146" s="704">
        <f>SUM(beosztás!$GH148:$HL148)</f>
        <v>0</v>
      </c>
      <c r="EH146" s="704">
        <f>COUNTIF(beosztás!$GH148:$HL148,"FÜ")*8</f>
        <v>0</v>
      </c>
      <c r="EI146" s="876">
        <f>(COUNTIF(beosztás!$GH148:$HL148,"SN")*12)+(COUNTIF(beosztás!$GH148:$HL148,"SDE")*8)+(COUNTIF(beosztás!$GH148:$HL148,"SDU")*8)+(COUNTIF(beosztás!$GH148:$HL148,"SÉ")*12)+(COUNTIF(beosztás!$GH148:$HL148,"SÉJ")*8)+(COUNTIF(beosztás!$GH148:$HL148,"S1")*1)+(COUNTIF(beosztás!$GH148:$HL148,"S2")*2)+(COUNTIF(beosztás!$GH148:$HL148,"S3")*3)+(COUNTIF(beosztás!$GH148:$HL148,"S4")*4)+(COUNTIF(beosztás!$GH148:$HL148,"S5")*5)+(COUNTIF(beosztás!$GH148:$HL148,"S6")*6)+(COUNTIF(beosztás!$GH148:$HL148,"S7")*7)+(COUNTIF(beosztás!$GH148:$HL148,"S8")*8)+(COUNTIF(beosztás!$GH148:$HL148,"S9")*9)+(COUNTIF(beosztás!$GH148:$HL148,"S10")*10)+(COUNTIF(beosztás!$GH148:$HL148,"S11")*11)+(COUNTIF(beosztás!$GH148:$HL148,"S12")*12)</f>
        <v>0</v>
      </c>
      <c r="EJ146" s="704">
        <f>COUNTIF(beosztás!$GH148:$HL148,"BN")*12+COUNTIF(beosztás!$GH148:$HL148,"BÉ")*12+COUNTIF(beosztás!$GH148:$HL148,"BDE")*8+COUNTIF(beosztás!$GH148:$HL148,"BDU")*8+COUNTIF(beosztás!$GH148:$HL148,"BÉJ")*8+COUNTIF(beosztás!$GH148:$HL148,"B1")*1+COUNTIF(beosztás!$GH148:$HL148,"B2")*2+COUNTIF(beosztás!$GH148:$HL148,"B3")*3+COUNTIF(beosztás!$GH148:$HL148,"B5")*5+COUNTIF(beosztás!$GH148:$HL148,"B6")*6+COUNTIF(beosztás!$GH148:$HL148,"B7")*7+COUNTIF(beosztás!$GH148:$HL148,"B8")*8+COUNTIF(beosztás!$GH148:$HL148,"B9")*9+COUNTIF(beosztás!$GH148:$HL148,"B10")*10+COUNTIF(beosztás!$GH148:$HL148,"B11")*11+COUNTIF(beosztás!$GH148:$HL148,"B12")*12+COUNTIF(beosztás!$GH148:$HL148,"BP")*0</f>
        <v>0</v>
      </c>
      <c r="EK146" s="323">
        <f t="shared" ref="EK146:EK190" si="713">SUM(EB146:EJ146)-EH146</f>
        <v>0</v>
      </c>
      <c r="EL146" s="704">
        <f>IF(C146="",0,alapadatok!$AN$8)</f>
        <v>184</v>
      </c>
      <c r="EM146" s="323">
        <f t="shared" si="629"/>
        <v>-184</v>
      </c>
      <c r="EN146" s="877">
        <f t="shared" ref="EN146:EN190" si="714">EI146</f>
        <v>0</v>
      </c>
      <c r="EO146" s="325"/>
      <c r="EP146" s="703">
        <f>COUNTIF(beosztás!$HM148:$IQ148,"DE")*8</f>
        <v>0</v>
      </c>
      <c r="EQ146" s="704">
        <f>COUNTIF(beosztás!$HM148:$IQ148,"DU")*8</f>
        <v>0</v>
      </c>
      <c r="ER146" s="704">
        <f>COUNTIF(beosztás!$HM148:$IQ148,"ÉJ")*8</f>
        <v>0</v>
      </c>
      <c r="ES146" s="704">
        <f>COUNTIF(beosztás!$HM148:$IQ148,"N")*12</f>
        <v>0</v>
      </c>
      <c r="ET146" s="704">
        <f>COUNTIF(beosztás!$HM148:$IQ148,"É")*12</f>
        <v>0</v>
      </c>
      <c r="EU146" s="704">
        <f>SUM(beosztás!$HM148:$IQ148)</f>
        <v>0</v>
      </c>
      <c r="EV146" s="876">
        <f>(COUNTIF(beosztás!$HM148:$IQ148,"SN")*12)+(COUNTIF(beosztás!$HM148:$IQ148,"SDE")*8)+(COUNTIF(beosztás!$HM148:$IQ148,"SDU")*8)+(COUNTIF(beosztás!$HM148:$IQ148,"SÉ")*12)+(COUNTIF(beosztás!$HM148:$IQ148,"SÉJ")*8)+(COUNTIF(beosztás!$HM148:$IQ148,"S1")*1)+(COUNTIF(beosztás!$HM148:$IQ148,"S2")*2)+(COUNTIF(beosztás!$HM148:$IQ148,"S3")*3)+(COUNTIF(beosztás!$HM148:$IQ148,"S4")*4)+(COUNTIF(beosztás!$HM148:$IQ148,"S5")*5)+(COUNTIF(beosztás!$HM148:$IQ148,"S6")*6)+(COUNTIF(beosztás!$HM148:$IQ148,"S7")*7)+(COUNTIF(beosztás!$HM148:$IQ148,"S8")*8)+(COUNTIF(beosztás!$HM148:$IQ148,"S9")*9)+(COUNTIF(beosztás!$HM148:$IQ148,"S10")*10)+(COUNTIF(beosztás!$HM148:$IQ148,"S11")*11)+(COUNTIF(beosztás!$HM148:$IQ148,"S12")*12)</f>
        <v>0</v>
      </c>
      <c r="EW146" s="704">
        <f>COUNTIF(beosztás!$HM148:$IQ148,"FÜ")*8</f>
        <v>8</v>
      </c>
      <c r="EX146" s="704">
        <f>COUNTIF(beosztás!$HM148:$IQ148,"BN")*12+COUNTIF(beosztás!$HM148:$IQ148,"BÉ")*12+COUNTIF(beosztás!$HM148:$IQ148,"BDE")*8+COUNTIF(beosztás!$HM148:$IQ148,"BDU")*8+COUNTIF(beosztás!$HM148:$IQ148,"BÉJ")*8+COUNTIF(beosztás!$HM148:$IQ148,"B1")*1+COUNTIF(beosztás!$HM148:$IQ148,"B2")*2+COUNTIF(beosztás!$HM148:$IQ148,"B3")*3+COUNTIF(beosztás!$HM148:$IQ148,"B5")*5+COUNTIF(beosztás!$HM148:$IQ148,"B6")*6+COUNTIF(beosztás!$HM148:$IQ148,"B7")*7+COUNTIF(beosztás!$HM148:$IQ148,"B8")*8+COUNTIF(beosztás!$HM148:$IQ148,"B9")*9+COUNTIF(beosztás!$HM148:$IQ148,"B10")*10+COUNTIF(beosztás!$HM148:$IQ148,"B11")*11+COUNTIF(beosztás!$HM148:$IQ148,"B12")*12+COUNTIF(beosztás!$HM148:$IQ148,"BP")*0</f>
        <v>0</v>
      </c>
      <c r="EY146" s="323">
        <f t="shared" ref="EY146:EY190" si="715">SUM(EP146:EX146)-EW146</f>
        <v>0</v>
      </c>
      <c r="EZ146" s="704">
        <f>IF(C146="",0,alapadatok!$AN$9)</f>
        <v>168</v>
      </c>
      <c r="FA146" s="323">
        <f t="shared" si="632"/>
        <v>-168</v>
      </c>
      <c r="FB146" s="877">
        <f t="shared" ref="FB146:FB190" si="716">EV146</f>
        <v>0</v>
      </c>
      <c r="FC146" s="325"/>
      <c r="FD146" s="322">
        <f t="shared" si="634"/>
        <v>0</v>
      </c>
      <c r="FE146" s="323">
        <f t="shared" si="635"/>
        <v>0</v>
      </c>
      <c r="FF146" s="323">
        <f t="shared" si="636"/>
        <v>0</v>
      </c>
      <c r="FG146" s="323">
        <f t="shared" si="637"/>
        <v>0</v>
      </c>
      <c r="FH146" s="323">
        <f t="shared" si="638"/>
        <v>0</v>
      </c>
      <c r="FI146" s="323">
        <f t="shared" si="639"/>
        <v>0</v>
      </c>
      <c r="FJ146" s="323">
        <f t="shared" si="640"/>
        <v>0</v>
      </c>
      <c r="FK146" s="323">
        <f t="shared" si="641"/>
        <v>8</v>
      </c>
      <c r="FL146" s="323">
        <f t="shared" si="642"/>
        <v>0</v>
      </c>
      <c r="FM146" s="323">
        <f t="shared" si="643"/>
        <v>0</v>
      </c>
      <c r="FN146" s="323">
        <f t="shared" si="644"/>
        <v>352</v>
      </c>
      <c r="FO146" s="323">
        <f t="shared" si="645"/>
        <v>-352</v>
      </c>
      <c r="FP146" s="877">
        <f t="shared" ref="FP146:FP190" si="717">FJ146</f>
        <v>0</v>
      </c>
      <c r="FQ146" s="326"/>
      <c r="FR146" s="703">
        <f>COUNTIF(beosztás!$IR148:$JU148,"DE")*8</f>
        <v>0</v>
      </c>
      <c r="FS146" s="704">
        <f>COUNTIF(beosztás!$IR148:$JU148,"DU")*8</f>
        <v>0</v>
      </c>
      <c r="FT146" s="704">
        <f>COUNTIF(beosztás!$IR148:$JU148,"ÉJ")*8</f>
        <v>0</v>
      </c>
      <c r="FU146" s="704">
        <f>COUNTIF(beosztás!$IR148:$JU148,"N")*12</f>
        <v>0</v>
      </c>
      <c r="FV146" s="704">
        <f>COUNTIF(beosztás!$IR148:$JU148,"é")*12</f>
        <v>0</v>
      </c>
      <c r="FW146" s="704">
        <f>SUM(beosztás!$IR148:$JU148)</f>
        <v>0</v>
      </c>
      <c r="FX146" s="704">
        <f>COUNTIF(beosztás!$IR148:$JU148,"FÜ")*8</f>
        <v>0</v>
      </c>
      <c r="FY146" s="876">
        <f>(COUNTIF(beosztás!$IR148:$JU148,"SN")*12)+(COUNTIF(beosztás!$IR148:$JU148,"SDE")*8)+(COUNTIF(beosztás!$IR148:$JU148,"SDU")*8)+(COUNTIF(beosztás!$IR148:$JU148,"SÉ")*12)+(COUNTIF(beosztás!$IR148:$JU148,"SÉJ")*8)+(COUNTIF(beosztás!$IR148:$JU148,"S1")*1)+(COUNTIF(beosztás!$IR148:$JU148,"S2")*2)+(COUNTIF(beosztás!$IR148:$JU148,"S3")*3)+(COUNTIF(beosztás!$IR148:$JU148,"S4")*4)+(COUNTIF(beosztás!$IR148:$JU148,"S5")*5)+(COUNTIF(beosztás!$IR148:$JU148,"S6")*6)+(COUNTIF(beosztás!$IR148:$JU148,"S7")*7)+(COUNTIF(beosztás!$IR148:$JU148,"S8")*8)+(COUNTIF(beosztás!$IR148:$JU148,"S9")*9)+(COUNTIF(beosztás!$IR148:$JU148,"S10")*10)+(COUNTIF(beosztás!$IR148:$JU148,"S11")*11)+(COUNTIF(beosztás!$IR148:$JU148,"S12")*12)</f>
        <v>0</v>
      </c>
      <c r="FZ146" s="704">
        <f>COUNTIF(beosztás!$IR148:$JU148,"BN")*12+COUNTIF(beosztás!$IR148:$JU148,"BÉ")*12+COUNTIF(beosztás!$IR148:$JU148,"BDE")*8+COUNTIF(beosztás!$IR148:$JU148,"BDU")*8+COUNTIF(beosztás!$IR148:$JU148,"BÉJ")*8+COUNTIF(beosztás!$IR148:$JU148,"B1")*1+COUNTIF(beosztás!$IR148:$JU148,"B2")*2+COUNTIF(beosztás!$IR148:$JU148,"B3")*3+COUNTIF(beosztás!$IR148:$JU148,"B5")*5+COUNTIF(beosztás!$IR148:$JU148,"B6")*6+COUNTIF(beosztás!$IR148:$JU148,"B7")*7+COUNTIF(beosztás!$IR148:$JU148,"B8")*8+COUNTIF(beosztás!$IR148:$JU148,"B9")*9+COUNTIF(beosztás!$IR148:$JU148,"B10")*10+COUNTIF(beosztás!$IR148:$JU148,"B11")*11+COUNTIF(beosztás!$IR148:$JU148,"B12")*12+COUNTIF(beosztás!$IR148:$JU148,"BP")*0</f>
        <v>0</v>
      </c>
      <c r="GA146" s="323">
        <f t="shared" ref="GA146:GA190" si="718">SUM(FR146:FZ146)-FX146</f>
        <v>0</v>
      </c>
      <c r="GB146" s="704">
        <f>IF(C146="",0,alapadatok!$AN$10)</f>
        <v>168</v>
      </c>
      <c r="GC146" s="323">
        <f t="shared" si="648"/>
        <v>-168</v>
      </c>
      <c r="GD146" s="877">
        <f t="shared" ref="GD146:GD190" si="719">FY146</f>
        <v>0</v>
      </c>
      <c r="GE146" s="327"/>
      <c r="GF146" s="703">
        <f>COUNTIF(beosztás!$JV148:$KZ148,"DE")*8</f>
        <v>0</v>
      </c>
      <c r="GG146" s="704">
        <f>COUNTIF(beosztás!$JV148:$KZ148,"DU")*8</f>
        <v>0</v>
      </c>
      <c r="GH146" s="704">
        <f>COUNTIF(beosztás!$JV148:$KZ148,"ÉJ")*8</f>
        <v>0</v>
      </c>
      <c r="GI146" s="704">
        <f>COUNTIF(beosztás!$JV148:$KZ148,"N")*12</f>
        <v>0</v>
      </c>
      <c r="GJ146" s="704">
        <f>COUNTIF(beosztás!$JV148:$KZ148,"É")*12</f>
        <v>0</v>
      </c>
      <c r="GK146" s="704">
        <f>SUM(beosztás!$JV148:$KZ148)</f>
        <v>0</v>
      </c>
      <c r="GL146" s="876">
        <f>(COUNTIF(beosztás!$JV148:$KZ148,"SN")*12)+(COUNTIF(beosztás!$JV148:$KZ148,"SDE")*8)+(COUNTIF(beosztás!$JV148:$KZ148,"SDU")*8)+(COUNTIF(beosztás!$JV148:$KZ148,"SÉ")*12)+(COUNTIF(beosztás!$JV148:$KZ148,"SÉJ")*8)+(COUNTIF(beosztás!$JV148:$KZ148,"S1")*1)+(COUNTIF(beosztás!$JV148:$KZ148,"S2")*2)+(COUNTIF(beosztás!$JV148:$KZ148,"S3")*3)+(COUNTIF(beosztás!$JV148:$KZ148,"S4")*4)+(COUNTIF(beosztás!$JV148:$KZ148,"S5")*5)+(COUNTIF(beosztás!$JV148:$KZ148,"S6")*6)+(COUNTIF(beosztás!$JV148:$KZ148,"S7")*7)+(COUNTIF(beosztás!$JV148:$KZ148,"S8")*8)+(COUNTIF(beosztás!$JV148:$KZ148,"S9")*9)+(COUNTIF(beosztás!$JV148:$KZ148,"S10")*10)+(COUNTIF(beosztás!$JV148:$KZ148,"S11")*11)+(COUNTIF(beosztás!$JV148:$KZ148,"S12")*12)</f>
        <v>0</v>
      </c>
      <c r="GM146" s="704">
        <f>COUNTIF(beosztás!$JV148:$KZ148,"FÜ")*8</f>
        <v>8</v>
      </c>
      <c r="GN146" s="704">
        <f>COUNTIF(beosztás!$JV148:$KZ148,"BN")*12+COUNTIF(beosztás!$JV148:$KZ148,"BÉ")*12+COUNTIF(beosztás!$JV148:$KZ148,"BDE")*8+COUNTIF(beosztás!$JV148:$KZ148,"BDU")*8+COUNTIF(beosztás!$JV148:$KZ148,"BÉJ")*8+COUNTIF(beosztás!$JV148:$KZ148,"B1")*1+COUNTIF(beosztás!$JV148:$KZ148,"B2")*2+COUNTIF(beosztás!$JV148:$KZ148,"B3")*3+COUNTIF(beosztás!$JV148:$KZ148,"B5")*5+COUNTIF(beosztás!$JV148:$KZ148,"B6")*6+COUNTIF(beosztás!$JV148:$KZ148,"B7")*7+COUNTIF(beosztás!$JV148:$KZ148,"B8")*8+COUNTIF(beosztás!$JV148:$KZ148,"B9")*9+COUNTIF(beosztás!$JV148:$KZ148,"B10")*10+COUNTIF(beosztás!$JV148:$KZ148,"B11")*11+COUNTIF(beosztás!$JV148:$KZ148,"B12")*12+COUNTIF(beosztás!$JV148:$KZ148,"BP")*0</f>
        <v>0</v>
      </c>
      <c r="GO146" s="323">
        <f t="shared" ref="GO146:GO190" si="720">SUM(GF146:GN146)-GM146</f>
        <v>0</v>
      </c>
      <c r="GP146" s="704">
        <f>IF(C146="",0,alapadatok!$AN$11)</f>
        <v>176</v>
      </c>
      <c r="GQ146" s="323">
        <f t="shared" si="651"/>
        <v>-176</v>
      </c>
      <c r="GR146" s="877">
        <f t="shared" ref="GR146:GR190" si="721">GL146</f>
        <v>0</v>
      </c>
      <c r="GS146" s="327"/>
      <c r="GT146" s="322">
        <f t="shared" si="653"/>
        <v>0</v>
      </c>
      <c r="GU146" s="323">
        <f t="shared" si="654"/>
        <v>0</v>
      </c>
      <c r="GV146" s="323">
        <f t="shared" si="655"/>
        <v>0</v>
      </c>
      <c r="GW146" s="323">
        <f t="shared" si="656"/>
        <v>0</v>
      </c>
      <c r="GX146" s="323">
        <f t="shared" si="657"/>
        <v>0</v>
      </c>
      <c r="GY146" s="323">
        <f t="shared" si="658"/>
        <v>0</v>
      </c>
      <c r="GZ146" s="323">
        <f t="shared" si="659"/>
        <v>0</v>
      </c>
      <c r="HA146" s="323">
        <f t="shared" si="660"/>
        <v>8</v>
      </c>
      <c r="HB146" s="323">
        <f t="shared" si="661"/>
        <v>0</v>
      </c>
      <c r="HC146" s="323">
        <f t="shared" si="662"/>
        <v>0</v>
      </c>
      <c r="HD146" s="323">
        <f t="shared" si="663"/>
        <v>344</v>
      </c>
      <c r="HE146" s="323">
        <f t="shared" si="664"/>
        <v>-344</v>
      </c>
      <c r="HF146" s="877">
        <f t="shared" ref="HF146:HF190" si="722">GZ146</f>
        <v>0</v>
      </c>
      <c r="HG146" s="326"/>
      <c r="HH146" s="703">
        <f>COUNTIF(beosztás!$LA148:$MD148,"DE")*8</f>
        <v>0</v>
      </c>
      <c r="HI146" s="704">
        <f>COUNTIF(beosztás!$LA148:$MD148,"DU")*8</f>
        <v>0</v>
      </c>
      <c r="HJ146" s="704">
        <f>COUNTIF(beosztás!$LA148:$MD148,"ÉJ")*8</f>
        <v>0</v>
      </c>
      <c r="HK146" s="704">
        <f>COUNTIF(beosztás!$LA148:$MD148,"N")*12</f>
        <v>0</v>
      </c>
      <c r="HL146" s="704">
        <f>COUNTIF(beosztás!$LA148:$MD148,"é")*12</f>
        <v>0</v>
      </c>
      <c r="HM146" s="704">
        <f>SUM(beosztás!$LA148:$MD148)</f>
        <v>0</v>
      </c>
      <c r="HN146" s="704">
        <f>COUNTIF(beosztás!$LA148:$MD148,"FÜ")*8</f>
        <v>8</v>
      </c>
      <c r="HO146" s="876">
        <f>(COUNTIF(beosztás!$LA148:$MD148,"SN")*12)+(COUNTIF(beosztás!$LA148:$MD148,"SDE")*8)+(COUNTIF(beosztás!$LA148:$MD148,"SDU")*8)+(COUNTIF(beosztás!$LA148:$MD148,"SÉ")*12)+(COUNTIF(beosztás!$LA148:$MD148,"SÉJ")*8)+(COUNTIF(beosztás!$LA148:$MD148,"S1")*1)+(COUNTIF(beosztás!$LA148:$MD148,"S2")*2)+(COUNTIF(beosztás!$LA148:$MD148,"S3")*3)+(COUNTIF(beosztás!$LA148:$MD148,"S4")*4)+(COUNTIF(beosztás!$LA148:$MD148,"S5")*5)+(COUNTIF(beosztás!$LA148:$MD148,"S6")*6)+(COUNTIF(beosztás!$LA148:$MD148,"S7")*7)+(COUNTIF(beosztás!$LA148:$MD148,"S8")*8)+(COUNTIF(beosztás!$LA148:$MD148,"S9")*9)+(COUNTIF(beosztás!$LA148:$MD148,"S10")*10)+(COUNTIF(beosztás!$LA148:$MD148,"S11")*11)+(COUNTIF(beosztás!$LA148:$MD148,"S12")*12)</f>
        <v>0</v>
      </c>
      <c r="HP146" s="704">
        <f>COUNTIF(beosztás!$LA148:$MD148,"BN")*12+COUNTIF(beosztás!$LA148:$MD148,"BÉ")*12+COUNTIF(beosztás!$LA148:$MD148,"BDE")*8+COUNTIF(beosztás!$LA148:$MD148,"BDU")*8+COUNTIF(beosztás!$LA148:$MD148,"BÉJ")*8+COUNTIF(beosztás!$LA148:$MD148,"B1")*1+COUNTIF(beosztás!$LA148:$MD148,"B2")*2+COUNTIF(beosztás!$LA148:$MD148,"B3")*3+COUNTIF(beosztás!$KZ148:$MC148,"B5")*5+COUNTIF(beosztás!$KZ148:$MC148,"B6")*6+COUNTIF(beosztás!$KZ148:$MC148,"B7")*7+COUNTIF(beosztás!$KZ148:$MC148,"B8")*8+COUNTIF(beosztás!$LA148:$MD148,"B9")*9+COUNTIF(beosztás!$LA148:$MD148,"B10")*10+COUNTIF(beosztás!$LA148:$MD148,"B11")*11+COUNTIF(beosztás!$LA148:$MD148,"B12")*12+COUNTIF(beosztás!$LA148:$MD148,"BP")*0</f>
        <v>0</v>
      </c>
      <c r="HQ146" s="323">
        <f t="shared" ref="HQ146:HQ187" si="723">SUM(HH146:HP146)-HN146</f>
        <v>0</v>
      </c>
      <c r="HR146" s="704">
        <f>IF(C146="",0,alapadatok!$AN$12)</f>
        <v>160</v>
      </c>
      <c r="HS146" s="323">
        <f t="shared" si="667"/>
        <v>-160</v>
      </c>
      <c r="HT146" s="877">
        <f t="shared" ref="HT146:HT190" si="724">HO146</f>
        <v>0</v>
      </c>
      <c r="HU146" s="327"/>
      <c r="HV146" s="703">
        <f>COUNTIF(beosztás!$ME148:$NI148,"DE")*8</f>
        <v>0</v>
      </c>
      <c r="HW146" s="704">
        <f>COUNTIF(beosztás!$ME148:$NI148,"DU")*8</f>
        <v>0</v>
      </c>
      <c r="HX146" s="704">
        <f>COUNTIF(beosztás!$ME148:$NI148,"ÉJ")*8</f>
        <v>0</v>
      </c>
      <c r="HY146" s="704">
        <f>COUNTIF(beosztás!$ME148:$NI148,"N")*12</f>
        <v>0</v>
      </c>
      <c r="HZ146" s="704">
        <f>COUNTIF(beosztás!$ME148:$NI148,"É")*12</f>
        <v>0</v>
      </c>
      <c r="IA146" s="704">
        <f>SUM(beosztás!$ME148:$NI148)</f>
        <v>0</v>
      </c>
      <c r="IB146" s="704">
        <f>(COUNTIF(beosztás!$ME148:$NI148,"SN")*12)+(COUNTIF(beosztás!$ME148:$NI148,"SDE")*8)+(COUNTIF(beosztás!$ME148:$NI148,"SDU")*8)+(COUNTIF(beosztás!$ME148:$NI148,"SÉ")*12)+(COUNTIF(beosztás!$ME148:$NI148,"SÉJ")*8)+(COUNTIF(beosztás!$ME148:$NI148,"S1")*1)+(COUNTIF(beosztás!$ME148:$NI148,"S2")*2)+(COUNTIF(beosztás!$ME148:$NI148,"S3")*3)+(COUNTIF(beosztás!$ME148:$NI148,"S4")*4)+(COUNTIF(beosztás!$ME148:$NI148,"S5")*5)+(COUNTIF(beosztás!$ME148:$NI148,"S6")*6)+(COUNTIF(beosztás!$ME148:$NI148,"S7")*7)+(COUNTIF(beosztás!$ME148:$NI148,"S8")*8)+(COUNTIF(beosztás!$ME148:$NI148,"S9")*9)+(COUNTIF(beosztás!$ME148:$NI148,"S10")*10)+(COUNTIF(beosztás!$ME148:$NI148,"S11")*11)+(COUNTIF(beosztás!$ME148:$NI148,"S12")*12)</f>
        <v>0</v>
      </c>
      <c r="IC146" s="704">
        <f>COUNTIF(beosztás!$ME148:$NI148,"FÜ")*8</f>
        <v>16</v>
      </c>
      <c r="ID146" s="704">
        <f>COUNTIF(beosztás!$ME148:$NI148,"BN")*12+COUNTIF(beosztás!$ME148:$NI148,"BÉ")*12+COUNTIF(beosztás!$ME148:$NI148,"BDE")*8+COUNTIF(beosztás!$ME148:$NI148,"BDU")*8+COUNTIF(beosztás!$ME148:$NI148,"BÉJ")*8+COUNTIF(beosztás!$ME148:$NI148,"B1")*1+COUNTIF(beosztás!$ME148:$NI148,"B2")*2+COUNTIF(beosztás!$ME148:$NI148,"B3")*3+COUNTIF(beosztás!$ME148:$NI148,"B5")*5+COUNTIF(beosztás!$ME148:$NI148,"B6")*6+COUNTIF(beosztás!$ME148:$NI148,"B7")*7+COUNTIF(beosztás!$ME148:$NI148,"B8")*8+COUNTIF(beosztás!$ME148:$NI148,"B9")*9+COUNTIF(beosztás!$ME148:$NI148,"B10")*10+COUNTIF(beosztás!$ME148:$NI148,"B11")*11+COUNTIF(beosztás!$ME148:$NI148,"B12")*12+COUNTIF(beosztás!$ME148:$NI148,"BP")*0</f>
        <v>0</v>
      </c>
      <c r="IE146" s="323">
        <f t="shared" ref="IE146:IE187" si="725">SUM(HV146:ID146)-IC146</f>
        <v>0</v>
      </c>
      <c r="IF146" s="704">
        <f>IF(C146="",0,alapadatok!$AN$13)</f>
        <v>160</v>
      </c>
      <c r="IG146" s="323">
        <f t="shared" si="670"/>
        <v>-160</v>
      </c>
      <c r="IH146" s="738">
        <f t="shared" ref="IH146:IH187" si="726">IB146</f>
        <v>0</v>
      </c>
      <c r="II146" s="327"/>
      <c r="IJ146" s="322">
        <f t="shared" si="672"/>
        <v>0</v>
      </c>
      <c r="IK146" s="323">
        <f t="shared" si="673"/>
        <v>0</v>
      </c>
      <c r="IL146" s="323">
        <f t="shared" si="674"/>
        <v>0</v>
      </c>
      <c r="IM146" s="323">
        <f t="shared" si="675"/>
        <v>0</v>
      </c>
      <c r="IN146" s="323">
        <f t="shared" si="676"/>
        <v>0</v>
      </c>
      <c r="IO146" s="323">
        <f t="shared" si="677"/>
        <v>0</v>
      </c>
      <c r="IP146" s="323">
        <f t="shared" si="678"/>
        <v>0</v>
      </c>
      <c r="IQ146" s="323">
        <f t="shared" si="679"/>
        <v>24</v>
      </c>
      <c r="IR146" s="323">
        <f t="shared" si="680"/>
        <v>0</v>
      </c>
      <c r="IS146" s="323">
        <f t="shared" si="681"/>
        <v>0</v>
      </c>
      <c r="IT146" s="323">
        <f t="shared" si="682"/>
        <v>320</v>
      </c>
      <c r="IU146" s="323">
        <f t="shared" si="683"/>
        <v>-320</v>
      </c>
      <c r="IV146" s="877">
        <f t="shared" ref="IV146:IV187" si="727">IP146</f>
        <v>0</v>
      </c>
      <c r="IW146" s="328"/>
      <c r="JF146" s="21"/>
      <c r="JG146" s="21"/>
    </row>
    <row r="147" spans="1:267" x14ac:dyDescent="0.25">
      <c r="A147" s="422">
        <f>IF(beosztás!A149=0,"",beosztás!A149)</f>
        <v>2</v>
      </c>
      <c r="B147" s="423">
        <f>IF(beosztás!B149=0,"",beosztás!B149)</f>
        <v>291</v>
      </c>
      <c r="C147" s="424" t="str">
        <f>IF(beosztás!C149=0,"",beosztás!C149)</f>
        <v>Ágoston Ferenc</v>
      </c>
      <c r="D147" s="425" t="str">
        <f>IF(beosztás!D149=0,"",beosztás!D149)</f>
        <v>ACC</v>
      </c>
      <c r="E147" s="18"/>
      <c r="F147" s="705">
        <f>COUNTIF(beosztás!$I149:$AM149,"DE")*8</f>
        <v>128</v>
      </c>
      <c r="G147" s="706">
        <f>COUNTIF(beosztás!$I149:$AM149,"DU")*8</f>
        <v>0</v>
      </c>
      <c r="H147" s="706">
        <f>COUNTIF(beosztás!$I149:$AM149,"ÉJ")*8</f>
        <v>0</v>
      </c>
      <c r="I147" s="706">
        <f>COUNTIF(beosztás!$I149:$AM149,"N")*12</f>
        <v>0</v>
      </c>
      <c r="J147" s="706">
        <f>COUNTIF(beosztás!$I149:$AM149,"é")*12</f>
        <v>0</v>
      </c>
      <c r="K147" s="706">
        <f>SUM(beosztás!$I149:$AM149)</f>
        <v>0</v>
      </c>
      <c r="L147" s="706">
        <f>COUNTIF(beosztás!$I149:$AM149,"FÜ")*8</f>
        <v>8</v>
      </c>
      <c r="M147" s="706">
        <f>(COUNTIF(beosztás!$I149:$AM149,"SN")*12)+(COUNTIF(beosztás!$I149:$AM149,"SDE")*8)+(COUNTIF(beosztás!$I149:$AM149,"SDU")*8)+(COUNTIF(beosztás!$I149:$AM149,"S1")*1)+(COUNTIF(beosztás!$I149:$AM149,"S2")*2)+(COUNTIF(beosztás!$I149:$AM149,"S3")*3)+(COUNTIF(beosztás!$I149:$AM149,"S4")*4)+(COUNTIF(beosztás!$I149:$AM149,"S5")*5)+(COUNTIF(beosztás!$I149:$AM149,"S6")*6)+(COUNTIF(beosztás!$I149:$AM149,"S7")*7)+(COUNTIF(beosztás!$I149:$AM149,"S8")*8)+(COUNTIF(beosztás!$I149:$AM149,"S9")*9)+(COUNTIF(beosztás!$I149:$AM149,"S10")*10)+(COUNTIF(beosztás!$I149:$AM149,"S11")*11)+(COUNTIF(beosztás!$I149:$AM149,"S12")*12)+(COUNTIF(beosztás!$I149:$AM149,"SÉ")*12)+(COUNTIF(beosztás!$I149:$AM149,"SÉJ")*8)</f>
        <v>48</v>
      </c>
      <c r="N147" s="706">
        <f>COUNTIF(beosztás!$I149:$AM149,"BN")*12+COUNTIF(beosztás!$I149:$AM149,"BÉ")*12+COUNTIF(beosztás!$I149:$AM149,"BDE")*8+COUNTIF(beosztás!$I149:$AM149,"BDU")*8+COUNTIF(beosztás!$I149:$AM149,"BÉJ")*8+COUNTIF(beosztás!$I149:$AM149,"B1")*1+COUNTIF(beosztás!$I149:$AM149,"B2")*2+COUNTIF(beosztás!$I149:$AM149,"B3")*3+COUNTIF(beosztás!$I149:$AM149,"B5")*5+COUNTIF(beosztás!$I149:$AM149,"B6")*6+COUNTIF(beosztás!$I149:$AM149,"B7")*7+COUNTIF(beosztás!$I149:$AM149,"B8")*8+COUNTIF(beosztás!$I149:$AM149,"B9")*9+COUNTIF(beosztás!$I149:$AM149,"B10")*10+COUNTIF(beosztás!$I149:$AM149,"B11")*11+COUNTIF(beosztás!$I149:$AM149,"B12")*12+COUNTIF(beosztás!$I149:$AM149,"BP")*0</f>
        <v>0</v>
      </c>
      <c r="O147" s="330">
        <f t="shared" si="690"/>
        <v>176</v>
      </c>
      <c r="P147" s="706">
        <f>IF(C147="",0,alapadatok!$AN$2)</f>
        <v>176</v>
      </c>
      <c r="Q147" s="330">
        <f t="shared" si="577"/>
        <v>0</v>
      </c>
      <c r="R147" s="739">
        <f t="shared" si="691"/>
        <v>48</v>
      </c>
      <c r="S147" s="325"/>
      <c r="T147" s="705">
        <f>COUNTIF(beosztás!$AN149:$BO149,"DE")*8</f>
        <v>144</v>
      </c>
      <c r="U147" s="706">
        <f>COUNTIF(beosztás!$AN149:$BO149,"DU")*8</f>
        <v>0</v>
      </c>
      <c r="V147" s="706">
        <f>COUNTIF(beosztás!$AN149:$BO149,"ÉJ")*8</f>
        <v>0</v>
      </c>
      <c r="W147" s="706">
        <f>COUNTIF(beosztás!$AN149:$BO149,"N")*12</f>
        <v>0</v>
      </c>
      <c r="X147" s="706">
        <f>COUNTIF(beosztás!$AN149:$BO149,"É")*12</f>
        <v>0</v>
      </c>
      <c r="Y147" s="706">
        <f>SUM(beosztás!$AN149:$BO149)</f>
        <v>0</v>
      </c>
      <c r="Z147" s="706">
        <f>(COUNTIF(beosztás!$AN149:$BO149,"SN")*12)+(COUNTIF(beosztás!$AN149:$BO149,"SDE")*8)+(COUNTIF(beosztás!$AN149:$BO149,"SDU")*8)+(COUNTIF(beosztás!$AN149:$BO149,"SÉ")*12)+(COUNTIF(beosztás!$AN149:$BO149,"SÉJ")*8)+(COUNTIF(beosztás!$AN149:$BO149,"S1")*1)+(COUNTIF(beosztás!$AN149:$BO149,"S2")*2)+(COUNTIF(beosztás!$AN149:$BO149,"S3")*3)+(COUNTIF(beosztás!$AN149:$BO149,"S4")*4)+(COUNTIF(beosztás!$AN149:$BO149,"S5")*5)+(COUNTIF(beosztás!$AN149:$BO149,"S6")*6)+(COUNTIF(beosztás!$AN149:$BO149,"S7")*7)+(COUNTIF(beosztás!$AN149:$BO149,"S8")*8)+(COUNTIF(beosztás!$AN149:$BO149,"S9")*9)+(COUNTIF(beosztás!$AN149:$BO149,"S10")*10)+(COUNTIF(beosztás!$AN149:$BO149,"S11")*11)+(COUNTIF(beosztás!$AN149:$BO149,"S12")*12)</f>
        <v>16</v>
      </c>
      <c r="AA147" s="706">
        <f>COUNTIF(beosztás!$AN149:$BO149,"FÜ")*8</f>
        <v>0</v>
      </c>
      <c r="AB147" s="706">
        <f>COUNTIF(beosztás!$AN149:$BO149,"BN")*12+COUNTIF(beosztás!$AN149:$BO149,"BÉ")*12+COUNTIF(beosztás!$AN149:$BO149,"BDE")*8+COUNTIF(beosztás!$AN149:$BO149,"BDU")*8+COUNTIF(beosztás!$AN149:$BO149,"BÉJ")*8+COUNTIF(beosztás!$AN149:$BO149,"B1")*1+COUNTIF(beosztás!$AN149:$BO149,"B2")*2+COUNTIF(beosztás!$AN149:$BO149,"B3")*3+COUNTIF(beosztás!$AN149:$BO149,"B5")*5+COUNTIF(beosztás!$AN149:$BO149,"B6")*6+COUNTIF(beosztás!$AN149:$BO149,"B7")*7+COUNTIF(beosztás!$AN149:$BO149,"B8")*8+COUNTIF(beosztás!$AN149:$BO149,"B9")*9+COUNTIF(beosztás!$AN149:$BO149,"B10")*10+COUNTIF(beosztás!$AN149:$BO149,"B11")*11+COUNTIF(beosztás!$AN149:$BO149,"B12")*12+COUNTIF(beosztás!$AN149:$BO149,"BP")*0</f>
        <v>0</v>
      </c>
      <c r="AC147" s="330">
        <f t="shared" si="692"/>
        <v>160</v>
      </c>
      <c r="AD147" s="706">
        <f>IF(C147="",0,alapadatok!$AN$3)</f>
        <v>160</v>
      </c>
      <c r="AE147" s="330">
        <f t="shared" si="685"/>
        <v>0</v>
      </c>
      <c r="AF147" s="739">
        <f t="shared" si="693"/>
        <v>16</v>
      </c>
      <c r="AG147" s="325"/>
      <c r="AH147" s="329">
        <f t="shared" si="694"/>
        <v>272</v>
      </c>
      <c r="AI147" s="330">
        <f t="shared" si="695"/>
        <v>0</v>
      </c>
      <c r="AJ147" s="330">
        <f t="shared" si="696"/>
        <v>0</v>
      </c>
      <c r="AK147" s="330">
        <f t="shared" si="697"/>
        <v>0</v>
      </c>
      <c r="AL147" s="330">
        <f t="shared" si="698"/>
        <v>0</v>
      </c>
      <c r="AM147" s="330">
        <f t="shared" si="699"/>
        <v>0</v>
      </c>
      <c r="AN147" s="330">
        <f t="shared" si="700"/>
        <v>64</v>
      </c>
      <c r="AO147" s="330">
        <f t="shared" si="701"/>
        <v>8</v>
      </c>
      <c r="AP147" s="330">
        <f t="shared" si="686"/>
        <v>0</v>
      </c>
      <c r="AQ147" s="330">
        <f t="shared" si="687"/>
        <v>336</v>
      </c>
      <c r="AR147" s="330">
        <f t="shared" si="688"/>
        <v>336</v>
      </c>
      <c r="AS147" s="330">
        <f t="shared" si="689"/>
        <v>0</v>
      </c>
      <c r="AT147" s="739">
        <f t="shared" si="702"/>
        <v>64</v>
      </c>
      <c r="AU147" s="326"/>
      <c r="AV147" s="705">
        <f>COUNTIF(beosztás!$BP149:$CT149,"DE")*8</f>
        <v>120</v>
      </c>
      <c r="AW147" s="706">
        <f>COUNTIF(beosztás!$BP149:$CT149,"DU")*8</f>
        <v>32</v>
      </c>
      <c r="AX147" s="706">
        <f>COUNTIF(beosztás!$BP149:$CT149,"ÉJ")*8</f>
        <v>0</v>
      </c>
      <c r="AY147" s="706">
        <f>COUNTIF(beosztás!$BP149:$CT149,"N")*12</f>
        <v>0</v>
      </c>
      <c r="AZ147" s="706">
        <f>COUNTIF(beosztás!$BP149:$CT149,"é")*12</f>
        <v>0</v>
      </c>
      <c r="BA147" s="706">
        <f>SUM(beosztás!$BP149:$CT149)</f>
        <v>0</v>
      </c>
      <c r="BB147" s="706">
        <f>COUNTIF(beosztás!$BP149:$CT149,"FÜ")*8</f>
        <v>8</v>
      </c>
      <c r="BC147" s="895">
        <f>(COUNTIF(beosztás!$BP149:$CT149,"SN")*12)+(COUNTIF(beosztás!$BP149:$CT149,"SDE")*8)+(COUNTIF(beosztás!$BP149:$CT149,"SDU")*8)+(COUNTIF(beosztás!$BP149:$CT149,"SÉ")*12)+(COUNTIF(beosztás!$BP149:$CT149,"SÉJ")*8)+(COUNTIF(beosztás!$BP149:$CT149,"S1")*1)+(COUNTIF(beosztás!$BP149:$CT149,"S2")*2)+(COUNTIF(beosztás!$BP149:$CT149,"S3")*3)+(COUNTIF(beosztás!$BP149:$CT149,"S4")*4)+(COUNTIF(beosztás!$BP149:$CT149,"S5")*5)+(COUNTIF(beosztás!$BP149:$CT149,"S6")*6)+(COUNTIF(beosztás!$BP149:$CT149,"S7")*7)+(COUNTIF(beosztás!$BP149:$CT149,"S8")*8)+(COUNTIF(beosztás!$BP149:$CT149,"S9")*9)+(COUNTIF(beosztás!$BP149:$CT149,"S10")*10)+(COUNTIF(beosztás!$BP149:$CT149,"S11")*11)+(COUNTIF(beosztás!$BP149:$CT149,"S12")*12)</f>
        <v>8</v>
      </c>
      <c r="BD147" s="706">
        <f>COUNTIF(beosztás!$BP149:$CT149,"BN")*12+COUNTIF(beosztás!$BP149:$CT149,"BÉ")*12+COUNTIF(beosztás!$BP149:$CT149,"BDE")*8+COUNTIF(beosztás!$BP149:$CT149,"BDU")*8+COUNTIF(beosztás!$BP149:$CT149,"BÉJ")*8+COUNTIF(beosztás!$BP149:$CT149,"B1")*1+COUNTIF(beosztás!$BP149:$CT149,"B2")*2+COUNTIF(beosztás!$BP149:$CT149,"B3")*3+COUNTIF(beosztás!$BP149:$CT149,"B5")*5+COUNTIF(beosztás!$BP149:$CT149,"B6")*6+COUNTIF(beosztás!$BP149:$CT149,"B7")*7+COUNTIF(beosztás!$BP149:$CT149,"B8")*8+COUNTIF(beosztás!$BP149:$CT149,"B9")*9+COUNTIF(beosztás!$BP149:$CT149,"B10")*10+COUNTIF(beosztás!$BP149:$CT149,"B11")*11+COUNTIF(beosztás!$BP149:$CT149,"B12")*12+COUNTIF(beosztás!$BP149:$CT149,"BP")*0</f>
        <v>0</v>
      </c>
      <c r="BE147" s="330">
        <f t="shared" si="703"/>
        <v>160</v>
      </c>
      <c r="BF147" s="706">
        <f>IF(C147="",0,alapadatok!$AN$4)</f>
        <v>160</v>
      </c>
      <c r="BG147" s="330">
        <f t="shared" si="591"/>
        <v>0</v>
      </c>
      <c r="BH147" s="739">
        <f t="shared" si="704"/>
        <v>8</v>
      </c>
      <c r="BI147" s="325"/>
      <c r="BJ147" s="705">
        <f>COUNTIF(beosztás!$CU149:$DX149,"DE")*8</f>
        <v>112</v>
      </c>
      <c r="BK147" s="706">
        <f>COUNTIF(beosztás!$CU149:$DX149,"DU")*8</f>
        <v>0</v>
      </c>
      <c r="BL147" s="706">
        <f>COUNTIF(beosztás!$CU149:$DX149,"ÉJ")*8</f>
        <v>0</v>
      </c>
      <c r="BM147" s="706">
        <f>COUNTIF(beosztás!$CU149:$DX149,"N")*12</f>
        <v>0</v>
      </c>
      <c r="BN147" s="706">
        <f>COUNTIF(beosztás!$CU149:$DX149,"É")*12</f>
        <v>0</v>
      </c>
      <c r="BO147" s="706">
        <f>SUM(beosztás!$CU149:$DX149)</f>
        <v>0</v>
      </c>
      <c r="BP147" s="895">
        <f>(COUNTIF(beosztás!$CU149:$DX149,"SN")*12)+(COUNTIF(beosztás!$CU149:$DX149,"SDE")*8)+(COUNTIF(beosztás!$CU149:$DX149,"SDU")*8)+(COUNTIF(beosztás!$CU149:$DX149,"SÉ")*12)+(COUNTIF(beosztás!$CU149:$DX149,"SÉJ")*8)+(COUNTIF(beosztás!$CU149:$DX149,"S1")*1)+(COUNTIF(beosztás!$CU149:$DX149,"S2")*2)+(COUNTIF(beosztás!$CU149:$DX149,"S3")*3)+(COUNTIF(beosztás!$CU149:$DX149,"S4")*4)+(COUNTIF(beosztás!$CU149:$DX149,"S5")*5)+(COUNTIF(beosztás!$CU149:$DX149,"S6")*6)+(COUNTIF(beosztás!$CU149:$DX149,"S7")*7)+(COUNTIF(beosztás!$CU149:$DX149,"S8")*8)+(COUNTIF(beosztás!$CU149:$DX149,"S9")*9)+(COUNTIF(beosztás!$CU149:$DX149,"S10")*10)+(COUNTIF(beosztás!$CU149:$DX149,"S11")*11)+(COUNTIF(beosztás!$CU149:$DX149,"S12")*12)</f>
        <v>0</v>
      </c>
      <c r="BQ147" s="706">
        <f>COUNTIF(beosztás!$CU149:$DX149,"FÜ")*8</f>
        <v>8</v>
      </c>
      <c r="BR147" s="706">
        <f>COUNTIF(beosztás!$CU149:$DX149,"BN")*12+COUNTIF(beosztás!$CU149:$DX149,"BÉ")*12+COUNTIF(beosztás!$CU149:$DX149,"BDE")*8+COUNTIF(beosztás!$CU149:$DX149,"BDU")*8+COUNTIF(beosztás!$CU149:$DX149,"BÉJ")*8+COUNTIF(beosztás!$CU149:$DX149,"B1")*1+COUNTIF(beosztás!$CU149:$DX149,"B2")*2+COUNTIF(beosztás!$CU149:$DX149,"B3")*3+COUNTIF(beosztás!$CU149:$DX149,"B5")*5+COUNTIF(beosztás!$CU149:$DX149,"B6")*6+COUNTIF(beosztás!$CU149:$DX149,"B7")*7+COUNTIF(beosztás!$CU149:$DX149,"B8")*8+COUNTIF(beosztás!$CU149:$DX149,"B9")*9+COUNTIF(beosztás!$CU149:$DX149,"B10")*10+COUNTIF(beosztás!$CU149:$DX149,"B11")*11+COUNTIF(beosztás!$CU149:$DX149,"B12")*12+COUNTIF(beosztás!$CU149:$DX149,"BP")*0</f>
        <v>0</v>
      </c>
      <c r="BS147" s="330">
        <f t="shared" si="705"/>
        <v>112</v>
      </c>
      <c r="BT147" s="706">
        <f>IF(C147="",0,alapadatok!$AN$5)</f>
        <v>168</v>
      </c>
      <c r="BU147" s="330">
        <f t="shared" si="594"/>
        <v>-56</v>
      </c>
      <c r="BV147" s="739">
        <f t="shared" si="706"/>
        <v>0</v>
      </c>
      <c r="BW147" s="325"/>
      <c r="BX147" s="329">
        <f t="shared" si="596"/>
        <v>232</v>
      </c>
      <c r="BY147" s="330">
        <f t="shared" si="597"/>
        <v>32</v>
      </c>
      <c r="BZ147" s="330">
        <f t="shared" si="598"/>
        <v>0</v>
      </c>
      <c r="CA147" s="330">
        <f t="shared" si="599"/>
        <v>0</v>
      </c>
      <c r="CB147" s="330">
        <f t="shared" si="600"/>
        <v>0</v>
      </c>
      <c r="CC147" s="330">
        <f t="shared" si="601"/>
        <v>0</v>
      </c>
      <c r="CD147" s="330">
        <f t="shared" si="602"/>
        <v>8</v>
      </c>
      <c r="CE147" s="330">
        <f t="shared" si="603"/>
        <v>16</v>
      </c>
      <c r="CF147" s="330">
        <f t="shared" si="604"/>
        <v>0</v>
      </c>
      <c r="CG147" s="330">
        <f t="shared" si="605"/>
        <v>272</v>
      </c>
      <c r="CH147" s="330">
        <f t="shared" si="606"/>
        <v>328</v>
      </c>
      <c r="CI147" s="330">
        <f t="shared" si="607"/>
        <v>-56</v>
      </c>
      <c r="CJ147" s="739">
        <f t="shared" si="707"/>
        <v>8</v>
      </c>
      <c r="CK147" s="326"/>
      <c r="CL147" s="705">
        <f>COUNTIF(beosztás!$DY149:$FC149,"DE")*8</f>
        <v>0</v>
      </c>
      <c r="CM147" s="706">
        <f>COUNTIF(beosztás!$DY149:$FC149,"DU")*8</f>
        <v>0</v>
      </c>
      <c r="CN147" s="706">
        <f>COUNTIF(beosztás!$DY149:$FC149,"ÉJ")*8</f>
        <v>0</v>
      </c>
      <c r="CO147" s="706">
        <f>COUNTIF(beosztás!$DY149:$FC149,"N")*12</f>
        <v>0</v>
      </c>
      <c r="CP147" s="706">
        <f>COUNTIF(beosztás!$DY149:$FC149,"é")*12</f>
        <v>0</v>
      </c>
      <c r="CQ147" s="706">
        <f>SUM(beosztás!$DY149:$FC149)</f>
        <v>0</v>
      </c>
      <c r="CR147" s="706">
        <f>COUNTIF(beosztás!$DY149:$FC149,"FÜ")*8</f>
        <v>16</v>
      </c>
      <c r="CS147" s="895">
        <f>(COUNTIF(beosztás!$DY149:$FC149,"SN")*12)+(COUNTIF(beosztás!$DY149:$FC149,"SDE")*8)+(COUNTIF(beosztás!$DY149:$FC149,"SDU")*8)+(COUNTIF(beosztás!$DY149:$FC149,"SÉ")*12)+(COUNTIF(beosztás!$DY149:$FC149,"SÉJ")*8)+(COUNTIF(beosztás!$DY149:$FC149,"S1")*1)+(COUNTIF(beosztás!$DY149:$FC149,"S2")*2)+(COUNTIF(beosztás!$DY149:$FC149,"S3")*3)+(COUNTIF(beosztás!$DY149:$FC149,"S4")*4)+(COUNTIF(beosztás!$DY149:$FC149,"S5")*5)+(COUNTIF(beosztás!$DY149:$FC149,"S6")*6)+(COUNTIF(beosztás!$DY149:$FC149,"S7")*7)+(COUNTIF(beosztás!$DY149:$FC149,"S8")*8)+(COUNTIF(beosztás!$DY149:$FC149,"S9")*9)+(COUNTIF(beosztás!$DY149:$FC149,"S10")*10)+(COUNTIF(beosztás!$DY149:$FC149,"S11")*11)+(COUNTIF(beosztás!$DY149:$FC149,"S12")*12)</f>
        <v>0</v>
      </c>
      <c r="CT147" s="706">
        <f>COUNTIF(beosztás!$DY149:$FC149,"BN")*12+COUNTIF(beosztás!$DY149:$FC149,"BÉ")*12+COUNTIF(beosztás!$DY149:$FC149,"BDE")*8+COUNTIF(beosztás!$DY149:$FC149,"BDU")*8+COUNTIF(beosztás!$DY149:$FC149,"BÉJ")*8+COUNTIF(beosztás!$DY149:$FC149,"B1")*1+COUNTIF(beosztás!$DY149:$FC149,"B2")*2+COUNTIF(beosztás!$DY149:$FC149,"B3")*3+COUNTIF(beosztás!$DY149:$FC149,"B5")*5+COUNTIF(beosztás!$DY149:$FC149,"B6")*6+COUNTIF(beosztás!$DY149:$FC149,"B7")*7+COUNTIF(beosztás!$DY149:$FC149,"B8")*8+COUNTIF(beosztás!$DY149:$FC149,"B9")*9+COUNTIF(beosztás!$DY149:$FC149,"B10")*10+COUNTIF(beosztás!$DY149:$FC149,"B11")*11+COUNTIF(beosztás!$DY149:$FC149,"B12")*12+COUNTIF(beosztás!$DY149:$FC149,"BP")*0</f>
        <v>0</v>
      </c>
      <c r="CU147" s="330">
        <f t="shared" si="708"/>
        <v>0</v>
      </c>
      <c r="CV147" s="706">
        <f>IF(C147="",0,alapadatok!$AN$6)</f>
        <v>168</v>
      </c>
      <c r="CW147" s="330">
        <f t="shared" si="610"/>
        <v>-168</v>
      </c>
      <c r="CX147" s="905">
        <f t="shared" si="709"/>
        <v>0</v>
      </c>
      <c r="CY147" s="325"/>
      <c r="CZ147" s="705">
        <f>COUNTIF(beosztás!$FD149:$GG149,"DE")*8</f>
        <v>0</v>
      </c>
      <c r="DA147" s="706">
        <f>COUNTIF(beosztás!$FD149:$GG149,"DU")*8</f>
        <v>0</v>
      </c>
      <c r="DB147" s="706">
        <f>COUNTIF(beosztás!$FD149:$GG149,"ÉJ")*8</f>
        <v>0</v>
      </c>
      <c r="DC147" s="706">
        <f>COUNTIF(beosztás!$FD149:$GG149,"N")*12</f>
        <v>0</v>
      </c>
      <c r="DD147" s="706">
        <f>COUNTIF(beosztás!$FD149:$GG149,"É")*12</f>
        <v>0</v>
      </c>
      <c r="DE147" s="706">
        <f>SUM(beosztás!$FD149:$GG149)</f>
        <v>0</v>
      </c>
      <c r="DF147" s="895">
        <f>(COUNTIF(beosztás!$FD149:$GG149,"SN")*12)+(COUNTIF(beosztás!$FD149:$GG149,"SDE")*8)+(COUNTIF(beosztás!$FD149:$GG149,"SDU")*8)+(COUNTIF(beosztás!$FD149:$GG149,"SÉ")*12)+(COUNTIF(beosztás!$FD149:$GG149,"SÉJ")*8)+(COUNTIF(beosztás!$FD149:$GG149,"S1")*1)+(COUNTIF(beosztás!$FD149:$GG149,"S2")*2)+(COUNTIF(beosztás!$FD149:$GG149,"S3")*3)+(COUNTIF(beosztás!$FD149:$GG149,"S4")*4)+(COUNTIF(beosztás!$FD149:$GG149,"S5")*5)+(COUNTIF(beosztás!$FD149:$GG149,"S6")*6)+(COUNTIF(beosztás!$FD149:$GG149,"S7")*7)+(COUNTIF(beosztás!$FD149:$GG149,"S8")*8)+(COUNTIF(beosztás!$FD149:$GG149,"S9")*9)+(COUNTIF(beosztás!$FD149:$GG149,"S10")*10)+(COUNTIF(beosztás!$FD149:$GG149,"S11")*11)+(COUNTIF(beosztás!$FD149:$GG149,"S12")*12)</f>
        <v>0</v>
      </c>
      <c r="DG147" s="706">
        <f>COUNTIF(beosztás!$FD149:$GG149,"FÜ")*8</f>
        <v>0</v>
      </c>
      <c r="DH147" s="706">
        <f>COUNTIF(beosztás!$FD149:$GG149,"BN")*12+COUNTIF(beosztás!$FD149:$GG149,"BÉ")*12+COUNTIF(beosztás!$FD149:$GG149,"BDE")*8+COUNTIF(beosztás!$FD149:$GG149,"BDU")*8+COUNTIF(beosztás!$FD149:$GG149,"BÉJ")*8+COUNTIF(beosztás!$FD149:$GG149,"B1")*1+COUNTIF(beosztás!$FD149:$GG149,"B2")*2+COUNTIF(beosztás!$FD149:$GG149,"B3")*3+COUNTIF(beosztás!$FD149:$GG149,"B5")*5+COUNTIF(beosztás!$FD149:$GG149,"B6")*6+COUNTIF(beosztás!$FD149:$GG149,"B7")*7+COUNTIF(beosztás!$FD149:$GG149,"B8")*8+COUNTIF(beosztás!$FD149:$GG149,"B9")*9+COUNTIF(beosztás!$FD149:$GG149,"B10")*10+COUNTIF(beosztás!$FD149:$GG149,"B11")*11+COUNTIF(beosztás!$FD149:$GG149,"B12")*12+COUNTIF(beosztás!$FD149:$GG149,"BP")*0</f>
        <v>0</v>
      </c>
      <c r="DI147" s="330">
        <f t="shared" si="710"/>
        <v>0</v>
      </c>
      <c r="DJ147" s="706">
        <f>IF(C147="",0,alapadatok!$AN$7)</f>
        <v>160</v>
      </c>
      <c r="DK147" s="330">
        <f t="shared" si="613"/>
        <v>-160</v>
      </c>
      <c r="DL147" s="739">
        <f t="shared" si="711"/>
        <v>0</v>
      </c>
      <c r="DM147" s="325"/>
      <c r="DN147" s="329">
        <f t="shared" si="615"/>
        <v>0</v>
      </c>
      <c r="DO147" s="330">
        <f t="shared" si="616"/>
        <v>0</v>
      </c>
      <c r="DP147" s="330">
        <f t="shared" si="617"/>
        <v>0</v>
      </c>
      <c r="DQ147" s="330">
        <f t="shared" si="618"/>
        <v>0</v>
      </c>
      <c r="DR147" s="330">
        <f t="shared" si="619"/>
        <v>0</v>
      </c>
      <c r="DS147" s="330">
        <f t="shared" si="620"/>
        <v>0</v>
      </c>
      <c r="DT147" s="330">
        <f t="shared" si="621"/>
        <v>0</v>
      </c>
      <c r="DU147" s="330">
        <f t="shared" si="622"/>
        <v>16</v>
      </c>
      <c r="DV147" s="330">
        <f t="shared" si="623"/>
        <v>0</v>
      </c>
      <c r="DW147" s="330">
        <f t="shared" si="624"/>
        <v>0</v>
      </c>
      <c r="DX147" s="330">
        <f t="shared" si="625"/>
        <v>328</v>
      </c>
      <c r="DY147" s="330">
        <f t="shared" si="626"/>
        <v>-328</v>
      </c>
      <c r="DZ147" s="905">
        <f t="shared" si="712"/>
        <v>0</v>
      </c>
      <c r="EA147" s="326"/>
      <c r="EB147" s="705">
        <f>COUNTIF(beosztás!$GH149:$HL149,"DE")*8</f>
        <v>0</v>
      </c>
      <c r="EC147" s="706">
        <f>COUNTIF(beosztás!$GH149:$HL149,"DU")*8</f>
        <v>0</v>
      </c>
      <c r="ED147" s="706">
        <f>COUNTIF(beosztás!$GH149:$HL149,"ÉJ")*8</f>
        <v>0</v>
      </c>
      <c r="EE147" s="706">
        <f>COUNTIF(beosztás!$GH149:$HL149,"N")*12</f>
        <v>0</v>
      </c>
      <c r="EF147" s="706">
        <f>COUNTIF(beosztás!$GH149:$HL149,"é")*12</f>
        <v>0</v>
      </c>
      <c r="EG147" s="706">
        <f>SUM(beosztás!$GH149:$HL149)</f>
        <v>0</v>
      </c>
      <c r="EH147" s="706">
        <f>COUNTIF(beosztás!$GH149:$HL149,"FÜ")*8</f>
        <v>0</v>
      </c>
      <c r="EI147" s="895">
        <f>(COUNTIF(beosztás!$GH149:$HL149,"SN")*12)+(COUNTIF(beosztás!$GH149:$HL149,"SDE")*8)+(COUNTIF(beosztás!$GH149:$HL149,"SDU")*8)+(COUNTIF(beosztás!$GH149:$HL149,"SÉ")*12)+(COUNTIF(beosztás!$GH149:$HL149,"SÉJ")*8)+(COUNTIF(beosztás!$GH149:$HL149,"S1")*1)+(COUNTIF(beosztás!$GH149:$HL149,"S2")*2)+(COUNTIF(beosztás!$GH149:$HL149,"S3")*3)+(COUNTIF(beosztás!$GH149:$HL149,"S4")*4)+(COUNTIF(beosztás!$GH149:$HL149,"S5")*5)+(COUNTIF(beosztás!$GH149:$HL149,"S6")*6)+(COUNTIF(beosztás!$GH149:$HL149,"S7")*7)+(COUNTIF(beosztás!$GH149:$HL149,"S8")*8)+(COUNTIF(beosztás!$GH149:$HL149,"S9")*9)+(COUNTIF(beosztás!$GH149:$HL149,"S10")*10)+(COUNTIF(beosztás!$GH149:$HL149,"S11")*11)+(COUNTIF(beosztás!$GH149:$HL149,"S12")*12)</f>
        <v>0</v>
      </c>
      <c r="EJ147" s="706">
        <f>COUNTIF(beosztás!$GH149:$HL149,"BN")*12+COUNTIF(beosztás!$GH149:$HL149,"BÉ")*12+COUNTIF(beosztás!$GH149:$HL149,"BDE")*8+COUNTIF(beosztás!$GH149:$HL149,"BDU")*8+COUNTIF(beosztás!$GH149:$HL149,"BÉJ")*8+COUNTIF(beosztás!$GH149:$HL149,"B1")*1+COUNTIF(beosztás!$GH149:$HL149,"B2")*2+COUNTIF(beosztás!$GH149:$HL149,"B3")*3+COUNTIF(beosztás!$GH149:$HL149,"B5")*5+COUNTIF(beosztás!$GH149:$HL149,"B6")*6+COUNTIF(beosztás!$GH149:$HL149,"B7")*7+COUNTIF(beosztás!$GH149:$HL149,"B8")*8+COUNTIF(beosztás!$GH149:$HL149,"B9")*9+COUNTIF(beosztás!$GH149:$HL149,"B10")*10+COUNTIF(beosztás!$GH149:$HL149,"B11")*11+COUNTIF(beosztás!$GH149:$HL149,"B12")*12+COUNTIF(beosztás!$GH149:$HL149,"BP")*0</f>
        <v>0</v>
      </c>
      <c r="EK147" s="330">
        <f t="shared" si="713"/>
        <v>0</v>
      </c>
      <c r="EL147" s="706">
        <f>IF(C147="",0,alapadatok!$AN$8)</f>
        <v>184</v>
      </c>
      <c r="EM147" s="330">
        <f t="shared" si="629"/>
        <v>-184</v>
      </c>
      <c r="EN147" s="905">
        <f t="shared" si="714"/>
        <v>0</v>
      </c>
      <c r="EO147" s="325"/>
      <c r="EP147" s="705">
        <f>COUNTIF(beosztás!$HM149:$IQ149,"DE")*8</f>
        <v>0</v>
      </c>
      <c r="EQ147" s="706">
        <f>COUNTIF(beosztás!$HM149:$IQ149,"DU")*8</f>
        <v>0</v>
      </c>
      <c r="ER147" s="706">
        <f>COUNTIF(beosztás!$HM149:$IQ149,"ÉJ")*8</f>
        <v>0</v>
      </c>
      <c r="ES147" s="706">
        <f>COUNTIF(beosztás!$HM149:$IQ149,"N")*12</f>
        <v>0</v>
      </c>
      <c r="ET147" s="706">
        <f>COUNTIF(beosztás!$HM149:$IQ149,"É")*12</f>
        <v>0</v>
      </c>
      <c r="EU147" s="706">
        <f>SUM(beosztás!$HM149:$IQ149)</f>
        <v>0</v>
      </c>
      <c r="EV147" s="895">
        <f>(COUNTIF(beosztás!$HM149:$IQ149,"SN")*12)+(COUNTIF(beosztás!$HM149:$IQ149,"SDE")*8)+(COUNTIF(beosztás!$HM149:$IQ149,"SDU")*8)+(COUNTIF(beosztás!$HM149:$IQ149,"SÉ")*12)+(COUNTIF(beosztás!$HM149:$IQ149,"SÉJ")*8)+(COUNTIF(beosztás!$HM149:$IQ149,"S1")*1)+(COUNTIF(beosztás!$HM149:$IQ149,"S2")*2)+(COUNTIF(beosztás!$HM149:$IQ149,"S3")*3)+(COUNTIF(beosztás!$HM149:$IQ149,"S4")*4)+(COUNTIF(beosztás!$HM149:$IQ149,"S5")*5)+(COUNTIF(beosztás!$HM149:$IQ149,"S6")*6)+(COUNTIF(beosztás!$HM149:$IQ149,"S7")*7)+(COUNTIF(beosztás!$HM149:$IQ149,"S8")*8)+(COUNTIF(beosztás!$HM149:$IQ149,"S9")*9)+(COUNTIF(beosztás!$HM149:$IQ149,"S10")*10)+(COUNTIF(beosztás!$HM149:$IQ149,"S11")*11)+(COUNTIF(beosztás!$HM149:$IQ149,"S12")*12)</f>
        <v>0</v>
      </c>
      <c r="EW147" s="706">
        <f>COUNTIF(beosztás!$HM149:$IQ149,"FÜ")*8</f>
        <v>8</v>
      </c>
      <c r="EX147" s="706">
        <f>COUNTIF(beosztás!$HM149:$IQ149,"BN")*12+COUNTIF(beosztás!$HM149:$IQ149,"BÉ")*12+COUNTIF(beosztás!$HM149:$IQ149,"BDE")*8+COUNTIF(beosztás!$HM149:$IQ149,"BDU")*8+COUNTIF(beosztás!$HM149:$IQ149,"BÉJ")*8+COUNTIF(beosztás!$HM149:$IQ149,"B1")*1+COUNTIF(beosztás!$HM149:$IQ149,"B2")*2+COUNTIF(beosztás!$HM149:$IQ149,"B3")*3+COUNTIF(beosztás!$HM149:$IQ149,"B5")*5+COUNTIF(beosztás!$HM149:$IQ149,"B6")*6+COUNTIF(beosztás!$HM149:$IQ149,"B7")*7+COUNTIF(beosztás!$HM149:$IQ149,"B8")*8+COUNTIF(beosztás!$HM149:$IQ149,"B9")*9+COUNTIF(beosztás!$HM149:$IQ149,"B10")*10+COUNTIF(beosztás!$HM149:$IQ149,"B11")*11+COUNTIF(beosztás!$HM149:$IQ149,"B12")*12+COUNTIF(beosztás!$HM149:$IQ149,"BP")*0</f>
        <v>0</v>
      </c>
      <c r="EY147" s="330">
        <f t="shared" si="715"/>
        <v>0</v>
      </c>
      <c r="EZ147" s="706">
        <f>IF(C147="",0,alapadatok!$AN$9)</f>
        <v>168</v>
      </c>
      <c r="FA147" s="330">
        <f t="shared" si="632"/>
        <v>-168</v>
      </c>
      <c r="FB147" s="905">
        <f t="shared" si="716"/>
        <v>0</v>
      </c>
      <c r="FC147" s="325"/>
      <c r="FD147" s="329">
        <f t="shared" si="634"/>
        <v>0</v>
      </c>
      <c r="FE147" s="330">
        <f t="shared" si="635"/>
        <v>0</v>
      </c>
      <c r="FF147" s="330">
        <f t="shared" si="636"/>
        <v>0</v>
      </c>
      <c r="FG147" s="330">
        <f t="shared" si="637"/>
        <v>0</v>
      </c>
      <c r="FH147" s="330">
        <f t="shared" si="638"/>
        <v>0</v>
      </c>
      <c r="FI147" s="330">
        <f t="shared" si="639"/>
        <v>0</v>
      </c>
      <c r="FJ147" s="330">
        <f t="shared" si="640"/>
        <v>0</v>
      </c>
      <c r="FK147" s="330">
        <f t="shared" si="641"/>
        <v>8</v>
      </c>
      <c r="FL147" s="330">
        <f t="shared" si="642"/>
        <v>0</v>
      </c>
      <c r="FM147" s="330">
        <f t="shared" si="643"/>
        <v>0</v>
      </c>
      <c r="FN147" s="330">
        <f t="shared" si="644"/>
        <v>352</v>
      </c>
      <c r="FO147" s="330">
        <f t="shared" si="645"/>
        <v>-352</v>
      </c>
      <c r="FP147" s="905">
        <f t="shared" si="717"/>
        <v>0</v>
      </c>
      <c r="FQ147" s="326"/>
      <c r="FR147" s="705">
        <f>COUNTIF(beosztás!$IR149:$JU149,"DE")*8</f>
        <v>0</v>
      </c>
      <c r="FS147" s="706">
        <f>COUNTIF(beosztás!$IR149:$JU149,"DU")*8</f>
        <v>0</v>
      </c>
      <c r="FT147" s="706">
        <f>COUNTIF(beosztás!$IR149:$JU149,"ÉJ")*8</f>
        <v>0</v>
      </c>
      <c r="FU147" s="706">
        <f>COUNTIF(beosztás!$IR149:$JU149,"N")*12</f>
        <v>0</v>
      </c>
      <c r="FV147" s="706">
        <f>COUNTIF(beosztás!$IR149:$JU149,"é")*12</f>
        <v>0</v>
      </c>
      <c r="FW147" s="706">
        <f>SUM(beosztás!$IR149:$JU149)</f>
        <v>0</v>
      </c>
      <c r="FX147" s="706">
        <f>COUNTIF(beosztás!$IR149:$JU149,"FÜ")*8</f>
        <v>0</v>
      </c>
      <c r="FY147" s="895">
        <f>(COUNTIF(beosztás!$IR149:$JU149,"SN")*12)+(COUNTIF(beosztás!$IR149:$JU149,"SDE")*8)+(COUNTIF(beosztás!$IR149:$JU149,"SDU")*8)+(COUNTIF(beosztás!$IR149:$JU149,"SÉ")*12)+(COUNTIF(beosztás!$IR149:$JU149,"SÉJ")*8)+(COUNTIF(beosztás!$IR149:$JU149,"S1")*1)+(COUNTIF(beosztás!$IR149:$JU149,"S2")*2)+(COUNTIF(beosztás!$IR149:$JU149,"S3")*3)+(COUNTIF(beosztás!$IR149:$JU149,"S4")*4)+(COUNTIF(beosztás!$IR149:$JU149,"S5")*5)+(COUNTIF(beosztás!$IR149:$JU149,"S6")*6)+(COUNTIF(beosztás!$IR149:$JU149,"S7")*7)+(COUNTIF(beosztás!$IR149:$JU149,"S8")*8)+(COUNTIF(beosztás!$IR149:$JU149,"S9")*9)+(COUNTIF(beosztás!$IR149:$JU149,"S10")*10)+(COUNTIF(beosztás!$IR149:$JU149,"S11")*11)+(COUNTIF(beosztás!$IR149:$JU149,"S12")*12)</f>
        <v>0</v>
      </c>
      <c r="FZ147" s="706">
        <f>COUNTIF(beosztás!$IR149:$JU149,"BN")*12+COUNTIF(beosztás!$IR149:$JU149,"BÉ")*12+COUNTIF(beosztás!$IR149:$JU149,"BDE")*8+COUNTIF(beosztás!$IR149:$JU149,"BDU")*8+COUNTIF(beosztás!$IR149:$JU149,"BÉJ")*8+COUNTIF(beosztás!$IR149:$JU149,"B1")*1+COUNTIF(beosztás!$IR149:$JU149,"B2")*2+COUNTIF(beosztás!$IR149:$JU149,"B3")*3+COUNTIF(beosztás!$IR149:$JU149,"B5")*5+COUNTIF(beosztás!$IR149:$JU149,"B6")*6+COUNTIF(beosztás!$IR149:$JU149,"B7")*7+COUNTIF(beosztás!$IR149:$JU149,"B8")*8+COUNTIF(beosztás!$IR149:$JU149,"B9")*9+COUNTIF(beosztás!$IR149:$JU149,"B10")*10+COUNTIF(beosztás!$IR149:$JU149,"B11")*11+COUNTIF(beosztás!$IR149:$JU149,"B12")*12+COUNTIF(beosztás!$IR149:$JU149,"BP")*0</f>
        <v>0</v>
      </c>
      <c r="GA147" s="330">
        <f t="shared" si="718"/>
        <v>0</v>
      </c>
      <c r="GB147" s="706">
        <f>IF(C147="",0,alapadatok!$AN$10)</f>
        <v>168</v>
      </c>
      <c r="GC147" s="330">
        <f t="shared" si="648"/>
        <v>-168</v>
      </c>
      <c r="GD147" s="905">
        <f t="shared" si="719"/>
        <v>0</v>
      </c>
      <c r="GE147" s="327"/>
      <c r="GF147" s="705">
        <f>COUNTIF(beosztás!$JV149:$KZ149,"DE")*8</f>
        <v>0</v>
      </c>
      <c r="GG147" s="706">
        <f>COUNTIF(beosztás!$JV149:$KZ149,"DU")*8</f>
        <v>0</v>
      </c>
      <c r="GH147" s="706">
        <f>COUNTIF(beosztás!$JV149:$KZ149,"ÉJ")*8</f>
        <v>0</v>
      </c>
      <c r="GI147" s="706">
        <f>COUNTIF(beosztás!$JV149:$KZ149,"N")*12</f>
        <v>0</v>
      </c>
      <c r="GJ147" s="706">
        <f>COUNTIF(beosztás!$JV149:$KZ149,"É")*12</f>
        <v>0</v>
      </c>
      <c r="GK147" s="706">
        <f>SUM(beosztás!$JV149:$KZ149)</f>
        <v>0</v>
      </c>
      <c r="GL147" s="895">
        <f>(COUNTIF(beosztás!$JV149:$KZ149,"SN")*12)+(COUNTIF(beosztás!$JV149:$KZ149,"SDE")*8)+(COUNTIF(beosztás!$JV149:$KZ149,"SDU")*8)+(COUNTIF(beosztás!$JV149:$KZ149,"SÉ")*12)+(COUNTIF(beosztás!$JV149:$KZ149,"SÉJ")*8)+(COUNTIF(beosztás!$JV149:$KZ149,"S1")*1)+(COUNTIF(beosztás!$JV149:$KZ149,"S2")*2)+(COUNTIF(beosztás!$JV149:$KZ149,"S3")*3)+(COUNTIF(beosztás!$JV149:$KZ149,"S4")*4)+(COUNTIF(beosztás!$JV149:$KZ149,"S5")*5)+(COUNTIF(beosztás!$JV149:$KZ149,"S6")*6)+(COUNTIF(beosztás!$JV149:$KZ149,"S7")*7)+(COUNTIF(beosztás!$JV149:$KZ149,"S8")*8)+(COUNTIF(beosztás!$JV149:$KZ149,"S9")*9)+(COUNTIF(beosztás!$JV149:$KZ149,"S10")*10)+(COUNTIF(beosztás!$JV149:$KZ149,"S11")*11)+(COUNTIF(beosztás!$JV149:$KZ149,"S12")*12)</f>
        <v>0</v>
      </c>
      <c r="GM147" s="706">
        <f>COUNTIF(beosztás!$JV149:$KZ149,"FÜ")*8</f>
        <v>8</v>
      </c>
      <c r="GN147" s="706">
        <f>COUNTIF(beosztás!$JV149:$KZ149,"BN")*12+COUNTIF(beosztás!$JV149:$KZ149,"BÉ")*12+COUNTIF(beosztás!$JV149:$KZ149,"BDE")*8+COUNTIF(beosztás!$JV149:$KZ149,"BDU")*8+COUNTIF(beosztás!$JV149:$KZ149,"BÉJ")*8+COUNTIF(beosztás!$JV149:$KZ149,"B1")*1+COUNTIF(beosztás!$JV149:$KZ149,"B2")*2+COUNTIF(beosztás!$JV149:$KZ149,"B3")*3+COUNTIF(beosztás!$JV149:$KZ149,"B5")*5+COUNTIF(beosztás!$JV149:$KZ149,"B6")*6+COUNTIF(beosztás!$JV149:$KZ149,"B7")*7+COUNTIF(beosztás!$JV149:$KZ149,"B8")*8+COUNTIF(beosztás!$JV149:$KZ149,"B9")*9+COUNTIF(beosztás!$JV149:$KZ149,"B10")*10+COUNTIF(beosztás!$JV149:$KZ149,"B11")*11+COUNTIF(beosztás!$JV149:$KZ149,"B12")*12+COUNTIF(beosztás!$JV149:$KZ149,"BP")*0</f>
        <v>0</v>
      </c>
      <c r="GO147" s="330">
        <f t="shared" si="720"/>
        <v>0</v>
      </c>
      <c r="GP147" s="706">
        <f>IF(C147="",0,alapadatok!$AN$11)</f>
        <v>176</v>
      </c>
      <c r="GQ147" s="330">
        <f t="shared" si="651"/>
        <v>-176</v>
      </c>
      <c r="GR147" s="905">
        <f t="shared" si="721"/>
        <v>0</v>
      </c>
      <c r="GS147" s="327"/>
      <c r="GT147" s="329">
        <f t="shared" si="653"/>
        <v>0</v>
      </c>
      <c r="GU147" s="330">
        <f t="shared" si="654"/>
        <v>0</v>
      </c>
      <c r="GV147" s="330">
        <f t="shared" si="655"/>
        <v>0</v>
      </c>
      <c r="GW147" s="330">
        <f t="shared" si="656"/>
        <v>0</v>
      </c>
      <c r="GX147" s="330">
        <f t="shared" si="657"/>
        <v>0</v>
      </c>
      <c r="GY147" s="330">
        <f t="shared" si="658"/>
        <v>0</v>
      </c>
      <c r="GZ147" s="330">
        <f t="shared" si="659"/>
        <v>0</v>
      </c>
      <c r="HA147" s="330">
        <f t="shared" si="660"/>
        <v>8</v>
      </c>
      <c r="HB147" s="330">
        <f t="shared" si="661"/>
        <v>0</v>
      </c>
      <c r="HC147" s="330">
        <f t="shared" si="662"/>
        <v>0</v>
      </c>
      <c r="HD147" s="330">
        <f t="shared" si="663"/>
        <v>344</v>
      </c>
      <c r="HE147" s="330">
        <f t="shared" si="664"/>
        <v>-344</v>
      </c>
      <c r="HF147" s="905">
        <f t="shared" si="722"/>
        <v>0</v>
      </c>
      <c r="HG147" s="326"/>
      <c r="HH147" s="705">
        <f>COUNTIF(beosztás!$LA149:$MD149,"DE")*8</f>
        <v>0</v>
      </c>
      <c r="HI147" s="706">
        <f>COUNTIF(beosztás!$LA149:$MD149,"DU")*8</f>
        <v>0</v>
      </c>
      <c r="HJ147" s="706">
        <f>COUNTIF(beosztás!$LA149:$MD149,"ÉJ")*8</f>
        <v>0</v>
      </c>
      <c r="HK147" s="706">
        <f>COUNTIF(beosztás!$LA149:$MD149,"N")*12</f>
        <v>0</v>
      </c>
      <c r="HL147" s="706">
        <f>COUNTIF(beosztás!$LA149:$MD149,"é")*12</f>
        <v>0</v>
      </c>
      <c r="HM147" s="706">
        <f>SUM(beosztás!$LA149:$MD149)</f>
        <v>0</v>
      </c>
      <c r="HN147" s="706">
        <f>COUNTIF(beosztás!$LA149:$MD149,"FÜ")*8</f>
        <v>8</v>
      </c>
      <c r="HO147" s="895">
        <f>(COUNTIF(beosztás!$LA149:$MD149,"SN")*12)+(COUNTIF(beosztás!$LA149:$MD149,"SDE")*8)+(COUNTIF(beosztás!$LA149:$MD149,"SDU")*8)+(COUNTIF(beosztás!$LA149:$MD149,"SÉ")*12)+(COUNTIF(beosztás!$LA149:$MD149,"SÉJ")*8)+(COUNTIF(beosztás!$LA149:$MD149,"S1")*1)+(COUNTIF(beosztás!$LA149:$MD149,"S2")*2)+(COUNTIF(beosztás!$LA149:$MD149,"S3")*3)+(COUNTIF(beosztás!$LA149:$MD149,"S4")*4)+(COUNTIF(beosztás!$LA149:$MD149,"S5")*5)+(COUNTIF(beosztás!$LA149:$MD149,"S6")*6)+(COUNTIF(beosztás!$LA149:$MD149,"S7")*7)+(COUNTIF(beosztás!$LA149:$MD149,"S8")*8)+(COUNTIF(beosztás!$LA149:$MD149,"S9")*9)+(COUNTIF(beosztás!$LA149:$MD149,"S10")*10)+(COUNTIF(beosztás!$LA149:$MD149,"S11")*11)+(COUNTIF(beosztás!$LA149:$MD149,"S12")*12)</f>
        <v>0</v>
      </c>
      <c r="HP147" s="706">
        <f>COUNTIF(beosztás!$LA149:$MD149,"BN")*12+COUNTIF(beosztás!$LA149:$MD149,"BÉ")*12+COUNTIF(beosztás!$LA149:$MD149,"BDE")*8+COUNTIF(beosztás!$LA149:$MD149,"BDU")*8+COUNTIF(beosztás!$LA149:$MD149,"BÉJ")*8+COUNTIF(beosztás!$LA149:$MD149,"B1")*1+COUNTIF(beosztás!$LA149:$MD149,"B2")*2+COUNTIF(beosztás!$LA149:$MD149,"B3")*3+COUNTIF(beosztás!$KZ149:$MC149,"B5")*5+COUNTIF(beosztás!$KZ149:$MC149,"B6")*6+COUNTIF(beosztás!$KZ149:$MC149,"B7")*7+COUNTIF(beosztás!$KZ149:$MC149,"B8")*8+COUNTIF(beosztás!$LA149:$MD149,"B9")*9+COUNTIF(beosztás!$LA149:$MD149,"B10")*10+COUNTIF(beosztás!$LA149:$MD149,"B11")*11+COUNTIF(beosztás!$LA149:$MD149,"B12")*12+COUNTIF(beosztás!$LA149:$MD149,"BP")*0</f>
        <v>0</v>
      </c>
      <c r="HQ147" s="330">
        <f t="shared" si="723"/>
        <v>0</v>
      </c>
      <c r="HR147" s="706">
        <f>IF(C147="",0,alapadatok!$AN$12)</f>
        <v>160</v>
      </c>
      <c r="HS147" s="330">
        <f t="shared" si="667"/>
        <v>-160</v>
      </c>
      <c r="HT147" s="905">
        <f t="shared" si="724"/>
        <v>0</v>
      </c>
      <c r="HU147" s="327"/>
      <c r="HV147" s="705">
        <f>COUNTIF(beosztás!$ME149:$NI149,"DE")*8</f>
        <v>0</v>
      </c>
      <c r="HW147" s="706">
        <f>COUNTIF(beosztás!$ME149:$NI149,"DU")*8</f>
        <v>0</v>
      </c>
      <c r="HX147" s="706">
        <f>COUNTIF(beosztás!$ME149:$NI149,"ÉJ")*8</f>
        <v>0</v>
      </c>
      <c r="HY147" s="706">
        <f>COUNTIF(beosztás!$ME149:$NI149,"N")*12</f>
        <v>0</v>
      </c>
      <c r="HZ147" s="706">
        <f>COUNTIF(beosztás!$ME149:$NI149,"É")*12</f>
        <v>0</v>
      </c>
      <c r="IA147" s="706">
        <f>SUM(beosztás!$ME149:$NI149)</f>
        <v>0</v>
      </c>
      <c r="IB147" s="706">
        <f>(COUNTIF(beosztás!$ME149:$NI149,"SN")*12)+(COUNTIF(beosztás!$ME149:$NI149,"SDE")*8)+(COUNTIF(beosztás!$ME149:$NI149,"SDU")*8)+(COUNTIF(beosztás!$ME149:$NI149,"SÉ")*12)+(COUNTIF(beosztás!$ME149:$NI149,"SÉJ")*8)+(COUNTIF(beosztás!$ME149:$NI149,"S1")*1)+(COUNTIF(beosztás!$ME149:$NI149,"S2")*2)+(COUNTIF(beosztás!$ME149:$NI149,"S3")*3)+(COUNTIF(beosztás!$ME149:$NI149,"S4")*4)+(COUNTIF(beosztás!$ME149:$NI149,"S5")*5)+(COUNTIF(beosztás!$ME149:$NI149,"S6")*6)+(COUNTIF(beosztás!$ME149:$NI149,"S7")*7)+(COUNTIF(beosztás!$ME149:$NI149,"S8")*8)+(COUNTIF(beosztás!$ME149:$NI149,"S9")*9)+(COUNTIF(beosztás!$ME149:$NI149,"S10")*10)+(COUNTIF(beosztás!$ME149:$NI149,"S11")*11)+(COUNTIF(beosztás!$ME149:$NI149,"S12")*12)</f>
        <v>0</v>
      </c>
      <c r="IC147" s="706">
        <f>COUNTIF(beosztás!$ME149:$NI149,"FÜ")*8</f>
        <v>16</v>
      </c>
      <c r="ID147" s="706">
        <f>COUNTIF(beosztás!$ME149:$NI149,"BN")*12+COUNTIF(beosztás!$ME149:$NI149,"BÉ")*12+COUNTIF(beosztás!$ME149:$NI149,"BDE")*8+COUNTIF(beosztás!$ME149:$NI149,"BDU")*8+COUNTIF(beosztás!$ME149:$NI149,"BÉJ")*8+COUNTIF(beosztás!$ME149:$NI149,"B1")*1+COUNTIF(beosztás!$ME149:$NI149,"B2")*2+COUNTIF(beosztás!$ME149:$NI149,"B3")*3+COUNTIF(beosztás!$ME149:$NI149,"B5")*5+COUNTIF(beosztás!$ME149:$NI149,"B6")*6+COUNTIF(beosztás!$ME149:$NI149,"B7")*7+COUNTIF(beosztás!$ME149:$NI149,"B8")*8+COUNTIF(beosztás!$ME149:$NI149,"B9")*9+COUNTIF(beosztás!$ME149:$NI149,"B10")*10+COUNTIF(beosztás!$ME149:$NI149,"B11")*11+COUNTIF(beosztás!$ME149:$NI149,"B12")*12+COUNTIF(beosztás!$ME149:$NI149,"BP")*0</f>
        <v>0</v>
      </c>
      <c r="IE147" s="330">
        <f t="shared" si="725"/>
        <v>0</v>
      </c>
      <c r="IF147" s="706">
        <f>IF(C147="",0,alapadatok!$AN$13)</f>
        <v>160</v>
      </c>
      <c r="IG147" s="330">
        <f t="shared" si="670"/>
        <v>-160</v>
      </c>
      <c r="IH147" s="739">
        <f t="shared" si="726"/>
        <v>0</v>
      </c>
      <c r="II147" s="327"/>
      <c r="IJ147" s="329">
        <f t="shared" si="672"/>
        <v>0</v>
      </c>
      <c r="IK147" s="330">
        <f t="shared" si="673"/>
        <v>0</v>
      </c>
      <c r="IL147" s="330">
        <f t="shared" si="674"/>
        <v>0</v>
      </c>
      <c r="IM147" s="330">
        <f t="shared" si="675"/>
        <v>0</v>
      </c>
      <c r="IN147" s="330">
        <f t="shared" si="676"/>
        <v>0</v>
      </c>
      <c r="IO147" s="330">
        <f t="shared" si="677"/>
        <v>0</v>
      </c>
      <c r="IP147" s="330">
        <f t="shared" si="678"/>
        <v>0</v>
      </c>
      <c r="IQ147" s="330">
        <f t="shared" si="679"/>
        <v>24</v>
      </c>
      <c r="IR147" s="330">
        <f t="shared" si="680"/>
        <v>0</v>
      </c>
      <c r="IS147" s="330">
        <f t="shared" si="681"/>
        <v>0</v>
      </c>
      <c r="IT147" s="330">
        <f t="shared" si="682"/>
        <v>320</v>
      </c>
      <c r="IU147" s="330">
        <f t="shared" si="683"/>
        <v>-320</v>
      </c>
      <c r="IV147" s="905">
        <f t="shared" si="727"/>
        <v>0</v>
      </c>
      <c r="IW147" s="328"/>
      <c r="JF147" s="21"/>
      <c r="JG147" s="21"/>
    </row>
    <row r="148" spans="1:267" x14ac:dyDescent="0.25">
      <c r="A148" s="422">
        <f>IF(beosztás!A150=0,"",beosztás!A150)</f>
        <v>3</v>
      </c>
      <c r="B148" s="423">
        <f>IF(beosztás!B150=0,"",beosztás!B150)</f>
        <v>166</v>
      </c>
      <c r="C148" s="424" t="str">
        <f>IF(beosztás!C150=0,"",beosztás!C150)</f>
        <v>Bukodi János</v>
      </c>
      <c r="D148" s="425" t="str">
        <f>IF(beosztás!D150=0,"",beosztás!D150)</f>
        <v>ACC</v>
      </c>
      <c r="E148" s="18"/>
      <c r="F148" s="705">
        <f>COUNTIF(beosztás!$I150:$AM150,"DE")*8</f>
        <v>104</v>
      </c>
      <c r="G148" s="706">
        <f>COUNTIF(beosztás!$I150:$AM150,"DU")*8</f>
        <v>0</v>
      </c>
      <c r="H148" s="706">
        <f>COUNTIF(beosztás!$I150:$AM150,"ÉJ")*8</f>
        <v>0</v>
      </c>
      <c r="I148" s="706">
        <f>COUNTIF(beosztás!$I150:$AM150,"N")*12</f>
        <v>0</v>
      </c>
      <c r="J148" s="706">
        <f>COUNTIF(beosztás!$I150:$AM150,"é")*12</f>
        <v>0</v>
      </c>
      <c r="K148" s="706">
        <f>SUM(beosztás!$I150:$AM150)</f>
        <v>0</v>
      </c>
      <c r="L148" s="706">
        <f>COUNTIF(beosztás!$I150:$AM150,"FÜ")*8</f>
        <v>8</v>
      </c>
      <c r="M148" s="706">
        <f>(COUNTIF(beosztás!$I150:$AM150,"SN")*12)+(COUNTIF(beosztás!$I150:$AM150,"SDE")*8)+(COUNTIF(beosztás!$I150:$AM150,"SDU")*8)+(COUNTIF(beosztás!$I150:$AM150,"S1")*1)+(COUNTIF(beosztás!$I150:$AM150,"S2")*2)+(COUNTIF(beosztás!$I150:$AM150,"S3")*3)+(COUNTIF(beosztás!$I150:$AM150,"S4")*4)+(COUNTIF(beosztás!$I150:$AM150,"S5")*5)+(COUNTIF(beosztás!$I150:$AM150,"S6")*6)+(COUNTIF(beosztás!$I150:$AM150,"S7")*7)+(COUNTIF(beosztás!$I150:$AM150,"S8")*8)+(COUNTIF(beosztás!$I150:$AM150,"S9")*9)+(COUNTIF(beosztás!$I150:$AM150,"S10")*10)+(COUNTIF(beosztás!$I150:$AM150,"S11")*11)+(COUNTIF(beosztás!$I150:$AM150,"S12")*12)+(COUNTIF(beosztás!$I150:$AM150,"SÉ")*12)+(COUNTIF(beosztás!$I150:$AM150,"SÉJ")*8)</f>
        <v>72</v>
      </c>
      <c r="N148" s="706">
        <f>COUNTIF(beosztás!$I150:$AM150,"BN")*12+COUNTIF(beosztás!$I150:$AM150,"BÉ")*12+COUNTIF(beosztás!$I150:$AM150,"BDE")*8+COUNTIF(beosztás!$I150:$AM150,"BDU")*8+COUNTIF(beosztás!$I150:$AM150,"BÉJ")*8+COUNTIF(beosztás!$I150:$AM150,"B1")*1+COUNTIF(beosztás!$I150:$AM150,"B2")*2+COUNTIF(beosztás!$I150:$AM150,"B3")*3+COUNTIF(beosztás!$I150:$AM150,"B5")*5+COUNTIF(beosztás!$I150:$AM150,"B6")*6+COUNTIF(beosztás!$I150:$AM150,"B7")*7+COUNTIF(beosztás!$I150:$AM150,"B8")*8+COUNTIF(beosztás!$I150:$AM150,"B9")*9+COUNTIF(beosztás!$I150:$AM150,"B10")*10+COUNTIF(beosztás!$I150:$AM150,"B11")*11+COUNTIF(beosztás!$I150:$AM150,"B12")*12+COUNTIF(beosztás!$I150:$AM150,"BP")*0</f>
        <v>0</v>
      </c>
      <c r="O148" s="330">
        <f t="shared" si="690"/>
        <v>176</v>
      </c>
      <c r="P148" s="706">
        <f>IF(C148="",0,alapadatok!$AN$2)</f>
        <v>176</v>
      </c>
      <c r="Q148" s="330">
        <f t="shared" si="577"/>
        <v>0</v>
      </c>
      <c r="R148" s="739">
        <f t="shared" si="691"/>
        <v>72</v>
      </c>
      <c r="S148" s="325"/>
      <c r="T148" s="705">
        <f>COUNTIF(beosztás!$AN150:$BO150,"DE")*8</f>
        <v>136</v>
      </c>
      <c r="U148" s="706">
        <f>COUNTIF(beosztás!$AN150:$BO150,"DU")*8</f>
        <v>0</v>
      </c>
      <c r="V148" s="706">
        <f>COUNTIF(beosztás!$AN150:$BO150,"ÉJ")*8</f>
        <v>0</v>
      </c>
      <c r="W148" s="706">
        <f>COUNTIF(beosztás!$AN150:$BO150,"N")*12</f>
        <v>0</v>
      </c>
      <c r="X148" s="706">
        <f>COUNTIF(beosztás!$AN150:$BO150,"É")*12</f>
        <v>0</v>
      </c>
      <c r="Y148" s="706">
        <f>SUM(beosztás!$AN150:$BO150)</f>
        <v>0</v>
      </c>
      <c r="Z148" s="706">
        <f>(COUNTIF(beosztás!$AN150:$BO150,"SN")*12)+(COUNTIF(beosztás!$AN150:$BO150,"SDE")*8)+(COUNTIF(beosztás!$AN150:$BO150,"SDU")*8)+(COUNTIF(beosztás!$AN150:$BO150,"SÉ")*12)+(COUNTIF(beosztás!$AN150:$BO150,"SÉJ")*8)+(COUNTIF(beosztás!$AN150:$BO150,"S1")*1)+(COUNTIF(beosztás!$AN150:$BO150,"S2")*2)+(COUNTIF(beosztás!$AN150:$BO150,"S3")*3)+(COUNTIF(beosztás!$AN150:$BO150,"S4")*4)+(COUNTIF(beosztás!$AN150:$BO150,"S5")*5)+(COUNTIF(beosztás!$AN150:$BO150,"S6")*6)+(COUNTIF(beosztás!$AN150:$BO150,"S7")*7)+(COUNTIF(beosztás!$AN150:$BO150,"S8")*8)+(COUNTIF(beosztás!$AN150:$BO150,"S9")*9)+(COUNTIF(beosztás!$AN150:$BO150,"S10")*10)+(COUNTIF(beosztás!$AN150:$BO150,"S11")*11)+(COUNTIF(beosztás!$AN150:$BO150,"S12")*12)</f>
        <v>24</v>
      </c>
      <c r="AA148" s="706">
        <f>COUNTIF(beosztás!$AN150:$BO150,"FÜ")*8</f>
        <v>0</v>
      </c>
      <c r="AB148" s="706">
        <f>COUNTIF(beosztás!$AN150:$BO150,"BN")*12+COUNTIF(beosztás!$AN150:$BO150,"BÉ")*12+COUNTIF(beosztás!$AN150:$BO150,"BDE")*8+COUNTIF(beosztás!$AN150:$BO150,"BDU")*8+COUNTIF(beosztás!$AN150:$BO150,"BÉJ")*8+COUNTIF(beosztás!$AN150:$BO150,"B1")*1+COUNTIF(beosztás!$AN150:$BO150,"B2")*2+COUNTIF(beosztás!$AN150:$BO150,"B3")*3+COUNTIF(beosztás!$AN150:$BO150,"B5")*5+COUNTIF(beosztás!$AN150:$BO150,"B6")*6+COUNTIF(beosztás!$AN150:$BO150,"B7")*7+COUNTIF(beosztás!$AN150:$BO150,"B8")*8+COUNTIF(beosztás!$AN150:$BO150,"B9")*9+COUNTIF(beosztás!$AN150:$BO150,"B10")*10+COUNTIF(beosztás!$AN150:$BO150,"B11")*11+COUNTIF(beosztás!$AN150:$BO150,"B12")*12+COUNTIF(beosztás!$AN150:$BO150,"BP")*0</f>
        <v>0</v>
      </c>
      <c r="AC148" s="330">
        <f t="shared" si="692"/>
        <v>160</v>
      </c>
      <c r="AD148" s="706">
        <f>IF(C148="",0,alapadatok!$AN$3)</f>
        <v>160</v>
      </c>
      <c r="AE148" s="330">
        <f t="shared" si="685"/>
        <v>0</v>
      </c>
      <c r="AF148" s="739">
        <f t="shared" si="693"/>
        <v>24</v>
      </c>
      <c r="AG148" s="325"/>
      <c r="AH148" s="329">
        <f t="shared" si="694"/>
        <v>240</v>
      </c>
      <c r="AI148" s="330">
        <f t="shared" si="695"/>
        <v>0</v>
      </c>
      <c r="AJ148" s="330">
        <f t="shared" si="696"/>
        <v>0</v>
      </c>
      <c r="AK148" s="330">
        <f t="shared" si="697"/>
        <v>0</v>
      </c>
      <c r="AL148" s="330">
        <f t="shared" si="698"/>
        <v>0</v>
      </c>
      <c r="AM148" s="330">
        <f t="shared" si="699"/>
        <v>0</v>
      </c>
      <c r="AN148" s="330">
        <f t="shared" si="700"/>
        <v>96</v>
      </c>
      <c r="AO148" s="330">
        <f t="shared" si="701"/>
        <v>8</v>
      </c>
      <c r="AP148" s="330">
        <f t="shared" si="686"/>
        <v>0</v>
      </c>
      <c r="AQ148" s="330">
        <f t="shared" si="687"/>
        <v>336</v>
      </c>
      <c r="AR148" s="330">
        <f t="shared" si="688"/>
        <v>336</v>
      </c>
      <c r="AS148" s="330">
        <f t="shared" si="689"/>
        <v>0</v>
      </c>
      <c r="AT148" s="739">
        <f t="shared" si="702"/>
        <v>96</v>
      </c>
      <c r="AU148" s="326"/>
      <c r="AV148" s="705">
        <f>COUNTIF(beosztás!$BP150:$CT150,"DE")*8</f>
        <v>160</v>
      </c>
      <c r="AW148" s="706">
        <f>COUNTIF(beosztás!$BP150:$CT150,"DU")*8</f>
        <v>0</v>
      </c>
      <c r="AX148" s="706">
        <f>COUNTIF(beosztás!$BP150:$CT150,"ÉJ")*8</f>
        <v>0</v>
      </c>
      <c r="AY148" s="706">
        <f>COUNTIF(beosztás!$BP150:$CT150,"N")*12</f>
        <v>0</v>
      </c>
      <c r="AZ148" s="706">
        <f>COUNTIF(beosztás!$BP150:$CT150,"é")*12</f>
        <v>0</v>
      </c>
      <c r="BA148" s="706">
        <f>SUM(beosztás!$BP150:$CT150)</f>
        <v>0</v>
      </c>
      <c r="BB148" s="706">
        <f>COUNTIF(beosztás!$BP150:$CT150,"FÜ")*8</f>
        <v>8</v>
      </c>
      <c r="BC148" s="895">
        <f>(COUNTIF(beosztás!$BP150:$CT150,"SN")*12)+(COUNTIF(beosztás!$BP150:$CT150,"SDE")*8)+(COUNTIF(beosztás!$BP150:$CT150,"SDU")*8)+(COUNTIF(beosztás!$BP150:$CT150,"SÉ")*12)+(COUNTIF(beosztás!$BP150:$CT150,"SÉJ")*8)+(COUNTIF(beosztás!$BP150:$CT150,"S1")*1)+(COUNTIF(beosztás!$BP150:$CT150,"S2")*2)+(COUNTIF(beosztás!$BP150:$CT150,"S3")*3)+(COUNTIF(beosztás!$BP150:$CT150,"S4")*4)+(COUNTIF(beosztás!$BP150:$CT150,"S5")*5)+(COUNTIF(beosztás!$BP150:$CT150,"S6")*6)+(COUNTIF(beosztás!$BP150:$CT150,"S7")*7)+(COUNTIF(beosztás!$BP150:$CT150,"S8")*8)+(COUNTIF(beosztás!$BP150:$CT150,"S9")*9)+(COUNTIF(beosztás!$BP150:$CT150,"S10")*10)+(COUNTIF(beosztás!$BP150:$CT150,"S11")*11)+(COUNTIF(beosztás!$BP150:$CT150,"S12")*12)</f>
        <v>0</v>
      </c>
      <c r="BD148" s="706">
        <f>COUNTIF(beosztás!$BP150:$CT150,"BN")*12+COUNTIF(beosztás!$BP150:$CT150,"BÉ")*12+COUNTIF(beosztás!$BP150:$CT150,"BDE")*8+COUNTIF(beosztás!$BP150:$CT150,"BDU")*8+COUNTIF(beosztás!$BP150:$CT150,"BÉJ")*8+COUNTIF(beosztás!$BP150:$CT150,"B1")*1+COUNTIF(beosztás!$BP150:$CT150,"B2")*2+COUNTIF(beosztás!$BP150:$CT150,"B3")*3+COUNTIF(beosztás!$BP150:$CT150,"B5")*5+COUNTIF(beosztás!$BP150:$CT150,"B6")*6+COUNTIF(beosztás!$BP150:$CT150,"B7")*7+COUNTIF(beosztás!$BP150:$CT150,"B8")*8+COUNTIF(beosztás!$BP150:$CT150,"B9")*9+COUNTIF(beosztás!$BP150:$CT150,"B10")*10+COUNTIF(beosztás!$BP150:$CT150,"B11")*11+COUNTIF(beosztás!$BP150:$CT150,"B12")*12+COUNTIF(beosztás!$BP150:$CT150,"BP")*0</f>
        <v>0</v>
      </c>
      <c r="BE148" s="330">
        <f t="shared" si="703"/>
        <v>160</v>
      </c>
      <c r="BF148" s="706">
        <f>IF(C148="",0,alapadatok!$AN$4)</f>
        <v>160</v>
      </c>
      <c r="BG148" s="330">
        <f t="shared" si="591"/>
        <v>0</v>
      </c>
      <c r="BH148" s="739">
        <f t="shared" si="704"/>
        <v>0</v>
      </c>
      <c r="BI148" s="325"/>
      <c r="BJ148" s="705">
        <f>COUNTIF(beosztás!$CU150:$DX150,"DE")*8</f>
        <v>112</v>
      </c>
      <c r="BK148" s="706">
        <f>COUNTIF(beosztás!$CU150:$DX150,"DU")*8</f>
        <v>0</v>
      </c>
      <c r="BL148" s="706">
        <f>COUNTIF(beosztás!$CU150:$DX150,"ÉJ")*8</f>
        <v>0</v>
      </c>
      <c r="BM148" s="706">
        <f>COUNTIF(beosztás!$CU150:$DX150,"N")*12</f>
        <v>0</v>
      </c>
      <c r="BN148" s="706">
        <f>COUNTIF(beosztás!$CU150:$DX150,"É")*12</f>
        <v>0</v>
      </c>
      <c r="BO148" s="706">
        <f>SUM(beosztás!$CU150:$DX150)</f>
        <v>0</v>
      </c>
      <c r="BP148" s="895">
        <f>(COUNTIF(beosztás!$CU150:$DX150,"SN")*12)+(COUNTIF(beosztás!$CU150:$DX150,"SDE")*8)+(COUNTIF(beosztás!$CU150:$DX150,"SDU")*8)+(COUNTIF(beosztás!$CU150:$DX150,"SÉ")*12)+(COUNTIF(beosztás!$CU150:$DX150,"SÉJ")*8)+(COUNTIF(beosztás!$CU150:$DX150,"S1")*1)+(COUNTIF(beosztás!$CU150:$DX150,"S2")*2)+(COUNTIF(beosztás!$CU150:$DX150,"S3")*3)+(COUNTIF(beosztás!$CU150:$DX150,"S4")*4)+(COUNTIF(beosztás!$CU150:$DX150,"S5")*5)+(COUNTIF(beosztás!$CU150:$DX150,"S6")*6)+(COUNTIF(beosztás!$CU150:$DX150,"S7")*7)+(COUNTIF(beosztás!$CU150:$DX150,"S8")*8)+(COUNTIF(beosztás!$CU150:$DX150,"S9")*9)+(COUNTIF(beosztás!$CU150:$DX150,"S10")*10)+(COUNTIF(beosztás!$CU150:$DX150,"S11")*11)+(COUNTIF(beosztás!$CU150:$DX150,"S12")*12)</f>
        <v>0</v>
      </c>
      <c r="BQ148" s="706">
        <f>COUNTIF(beosztás!$CU150:$DX150,"FÜ")*8</f>
        <v>8</v>
      </c>
      <c r="BR148" s="706">
        <f>COUNTIF(beosztás!$CU150:$DX150,"BN")*12+COUNTIF(beosztás!$CU150:$DX150,"BÉ")*12+COUNTIF(beosztás!$CU150:$DX150,"BDE")*8+COUNTIF(beosztás!$CU150:$DX150,"BDU")*8+COUNTIF(beosztás!$CU150:$DX150,"BÉJ")*8+COUNTIF(beosztás!$CU150:$DX150,"B1")*1+COUNTIF(beosztás!$CU150:$DX150,"B2")*2+COUNTIF(beosztás!$CU150:$DX150,"B3")*3+COUNTIF(beosztás!$CU150:$DX150,"B5")*5+COUNTIF(beosztás!$CU150:$DX150,"B6")*6+COUNTIF(beosztás!$CU150:$DX150,"B7")*7+COUNTIF(beosztás!$CU150:$DX150,"B8")*8+COUNTIF(beosztás!$CU150:$DX150,"B9")*9+COUNTIF(beosztás!$CU150:$DX150,"B10")*10+COUNTIF(beosztás!$CU150:$DX150,"B11")*11+COUNTIF(beosztás!$CU150:$DX150,"B12")*12+COUNTIF(beosztás!$CU150:$DX150,"BP")*0</f>
        <v>0</v>
      </c>
      <c r="BS148" s="330">
        <f t="shared" si="705"/>
        <v>112</v>
      </c>
      <c r="BT148" s="706">
        <f>IF(C148="",0,alapadatok!$AN$5)</f>
        <v>168</v>
      </c>
      <c r="BU148" s="330">
        <f t="shared" si="594"/>
        <v>-56</v>
      </c>
      <c r="BV148" s="739">
        <f t="shared" si="706"/>
        <v>0</v>
      </c>
      <c r="BW148" s="325"/>
      <c r="BX148" s="329">
        <f t="shared" si="596"/>
        <v>272</v>
      </c>
      <c r="BY148" s="330">
        <f t="shared" si="597"/>
        <v>0</v>
      </c>
      <c r="BZ148" s="330">
        <f t="shared" si="598"/>
        <v>0</v>
      </c>
      <c r="CA148" s="330">
        <f t="shared" si="599"/>
        <v>0</v>
      </c>
      <c r="CB148" s="330">
        <f t="shared" si="600"/>
        <v>0</v>
      </c>
      <c r="CC148" s="330">
        <f t="shared" si="601"/>
        <v>0</v>
      </c>
      <c r="CD148" s="330">
        <f t="shared" si="602"/>
        <v>0</v>
      </c>
      <c r="CE148" s="330">
        <f t="shared" si="603"/>
        <v>16</v>
      </c>
      <c r="CF148" s="330">
        <f t="shared" si="604"/>
        <v>0</v>
      </c>
      <c r="CG148" s="330">
        <f t="shared" si="605"/>
        <v>272</v>
      </c>
      <c r="CH148" s="330">
        <f t="shared" si="606"/>
        <v>328</v>
      </c>
      <c r="CI148" s="330">
        <f t="shared" si="607"/>
        <v>-56</v>
      </c>
      <c r="CJ148" s="739">
        <f t="shared" si="707"/>
        <v>0</v>
      </c>
      <c r="CK148" s="326"/>
      <c r="CL148" s="705">
        <f>COUNTIF(beosztás!$DY150:$FC150,"DE")*8</f>
        <v>0</v>
      </c>
      <c r="CM148" s="706">
        <f>COUNTIF(beosztás!$DY150:$FC150,"DU")*8</f>
        <v>0</v>
      </c>
      <c r="CN148" s="706">
        <f>COUNTIF(beosztás!$DY150:$FC150,"ÉJ")*8</f>
        <v>0</v>
      </c>
      <c r="CO148" s="706">
        <f>COUNTIF(beosztás!$DY150:$FC150,"N")*12</f>
        <v>0</v>
      </c>
      <c r="CP148" s="706">
        <f>COUNTIF(beosztás!$DY150:$FC150,"é")*12</f>
        <v>0</v>
      </c>
      <c r="CQ148" s="706">
        <f>SUM(beosztás!$DY150:$FC150)</f>
        <v>0</v>
      </c>
      <c r="CR148" s="706">
        <f>COUNTIF(beosztás!$DY150:$FC150,"FÜ")*8</f>
        <v>16</v>
      </c>
      <c r="CS148" s="895">
        <f>(COUNTIF(beosztás!$DY150:$FC150,"SN")*12)+(COUNTIF(beosztás!$DY150:$FC150,"SDE")*8)+(COUNTIF(beosztás!$DY150:$FC150,"SDU")*8)+(COUNTIF(beosztás!$DY150:$FC150,"SÉ")*12)+(COUNTIF(beosztás!$DY150:$FC150,"SÉJ")*8)+(COUNTIF(beosztás!$DY150:$FC150,"S1")*1)+(COUNTIF(beosztás!$DY150:$FC150,"S2")*2)+(COUNTIF(beosztás!$DY150:$FC150,"S3")*3)+(COUNTIF(beosztás!$DY150:$FC150,"S4")*4)+(COUNTIF(beosztás!$DY150:$FC150,"S5")*5)+(COUNTIF(beosztás!$DY150:$FC150,"S6")*6)+(COUNTIF(beosztás!$DY150:$FC150,"S7")*7)+(COUNTIF(beosztás!$DY150:$FC150,"S8")*8)+(COUNTIF(beosztás!$DY150:$FC150,"S9")*9)+(COUNTIF(beosztás!$DY150:$FC150,"S10")*10)+(COUNTIF(beosztás!$DY150:$FC150,"S11")*11)+(COUNTIF(beosztás!$DY150:$FC150,"S12")*12)</f>
        <v>0</v>
      </c>
      <c r="CT148" s="706">
        <f>COUNTIF(beosztás!$DY150:$FC150,"BN")*12+COUNTIF(beosztás!$DY150:$FC150,"BÉ")*12+COUNTIF(beosztás!$DY150:$FC150,"BDE")*8+COUNTIF(beosztás!$DY150:$FC150,"BDU")*8+COUNTIF(beosztás!$DY150:$FC150,"BÉJ")*8+COUNTIF(beosztás!$DY150:$FC150,"B1")*1+COUNTIF(beosztás!$DY150:$FC150,"B2")*2+COUNTIF(beosztás!$DY150:$FC150,"B3")*3+COUNTIF(beosztás!$DY150:$FC150,"B5")*5+COUNTIF(beosztás!$DY150:$FC150,"B6")*6+COUNTIF(beosztás!$DY150:$FC150,"B7")*7+COUNTIF(beosztás!$DY150:$FC150,"B8")*8+COUNTIF(beosztás!$DY150:$FC150,"B9")*9+COUNTIF(beosztás!$DY150:$FC150,"B10")*10+COUNTIF(beosztás!$DY150:$FC150,"B11")*11+COUNTIF(beosztás!$DY150:$FC150,"B12")*12+COUNTIF(beosztás!$DY150:$FC150,"BP")*0</f>
        <v>0</v>
      </c>
      <c r="CU148" s="330">
        <f t="shared" si="708"/>
        <v>0</v>
      </c>
      <c r="CV148" s="706">
        <f>IF(C148="",0,alapadatok!$AN$6)</f>
        <v>168</v>
      </c>
      <c r="CW148" s="330">
        <f t="shared" si="610"/>
        <v>-168</v>
      </c>
      <c r="CX148" s="905">
        <f t="shared" si="709"/>
        <v>0</v>
      </c>
      <c r="CY148" s="325"/>
      <c r="CZ148" s="705">
        <f>COUNTIF(beosztás!$FD150:$GG150,"DE")*8</f>
        <v>0</v>
      </c>
      <c r="DA148" s="706">
        <f>COUNTIF(beosztás!$FD150:$GG150,"DU")*8</f>
        <v>0</v>
      </c>
      <c r="DB148" s="706">
        <f>COUNTIF(beosztás!$FD150:$GG150,"ÉJ")*8</f>
        <v>0</v>
      </c>
      <c r="DC148" s="706">
        <f>COUNTIF(beosztás!$FD150:$GG150,"N")*12</f>
        <v>0</v>
      </c>
      <c r="DD148" s="706">
        <f>COUNTIF(beosztás!$FD150:$GG150,"É")*12</f>
        <v>0</v>
      </c>
      <c r="DE148" s="706">
        <f>SUM(beosztás!$FD150:$GG150)</f>
        <v>0</v>
      </c>
      <c r="DF148" s="895">
        <f>(COUNTIF(beosztás!$FD150:$GG150,"SN")*12)+(COUNTIF(beosztás!$FD150:$GG150,"SDE")*8)+(COUNTIF(beosztás!$FD150:$GG150,"SDU")*8)+(COUNTIF(beosztás!$FD150:$GG150,"SÉ")*12)+(COUNTIF(beosztás!$FD150:$GG150,"SÉJ")*8)+(COUNTIF(beosztás!$FD150:$GG150,"S1")*1)+(COUNTIF(beosztás!$FD150:$GG150,"S2")*2)+(COUNTIF(beosztás!$FD150:$GG150,"S3")*3)+(COUNTIF(beosztás!$FD150:$GG150,"S4")*4)+(COUNTIF(beosztás!$FD150:$GG150,"S5")*5)+(COUNTIF(beosztás!$FD150:$GG150,"S6")*6)+(COUNTIF(beosztás!$FD150:$GG150,"S7")*7)+(COUNTIF(beosztás!$FD150:$GG150,"S8")*8)+(COUNTIF(beosztás!$FD150:$GG150,"S9")*9)+(COUNTIF(beosztás!$FD150:$GG150,"S10")*10)+(COUNTIF(beosztás!$FD150:$GG150,"S11")*11)+(COUNTIF(beosztás!$FD150:$GG150,"S12")*12)</f>
        <v>0</v>
      </c>
      <c r="DG148" s="706">
        <f>COUNTIF(beosztás!$FD150:$GG150,"FÜ")*8</f>
        <v>0</v>
      </c>
      <c r="DH148" s="706">
        <f>COUNTIF(beosztás!$FD150:$GG150,"BN")*12+COUNTIF(beosztás!$FD150:$GG150,"BÉ")*12+COUNTIF(beosztás!$FD150:$GG150,"BDE")*8+COUNTIF(beosztás!$FD150:$GG150,"BDU")*8+COUNTIF(beosztás!$FD150:$GG150,"BÉJ")*8+COUNTIF(beosztás!$FD150:$GG150,"B1")*1+COUNTIF(beosztás!$FD150:$GG150,"B2")*2+COUNTIF(beosztás!$FD150:$GG150,"B3")*3+COUNTIF(beosztás!$FD150:$GG150,"B5")*5+COUNTIF(beosztás!$FD150:$GG150,"B6")*6+COUNTIF(beosztás!$FD150:$GG150,"B7")*7+COUNTIF(beosztás!$FD150:$GG150,"B8")*8+COUNTIF(beosztás!$FD150:$GG150,"B9")*9+COUNTIF(beosztás!$FD150:$GG150,"B10")*10+COUNTIF(beosztás!$FD150:$GG150,"B11")*11+COUNTIF(beosztás!$FD150:$GG150,"B12")*12+COUNTIF(beosztás!$FD150:$GG150,"BP")*0</f>
        <v>0</v>
      </c>
      <c r="DI148" s="330">
        <f t="shared" si="710"/>
        <v>0</v>
      </c>
      <c r="DJ148" s="706">
        <f>IF(C148="",0,alapadatok!$AN$7)</f>
        <v>160</v>
      </c>
      <c r="DK148" s="330">
        <f t="shared" si="613"/>
        <v>-160</v>
      </c>
      <c r="DL148" s="739">
        <f t="shared" si="711"/>
        <v>0</v>
      </c>
      <c r="DM148" s="325"/>
      <c r="DN148" s="329">
        <f t="shared" si="615"/>
        <v>0</v>
      </c>
      <c r="DO148" s="330">
        <f t="shared" si="616"/>
        <v>0</v>
      </c>
      <c r="DP148" s="330">
        <f t="shared" si="617"/>
        <v>0</v>
      </c>
      <c r="DQ148" s="330">
        <f t="shared" si="618"/>
        <v>0</v>
      </c>
      <c r="DR148" s="330">
        <f t="shared" si="619"/>
        <v>0</v>
      </c>
      <c r="DS148" s="330">
        <f t="shared" si="620"/>
        <v>0</v>
      </c>
      <c r="DT148" s="330">
        <f t="shared" si="621"/>
        <v>0</v>
      </c>
      <c r="DU148" s="330">
        <f t="shared" si="622"/>
        <v>16</v>
      </c>
      <c r="DV148" s="330">
        <f t="shared" si="623"/>
        <v>0</v>
      </c>
      <c r="DW148" s="330">
        <f t="shared" si="624"/>
        <v>0</v>
      </c>
      <c r="DX148" s="330">
        <f t="shared" si="625"/>
        <v>328</v>
      </c>
      <c r="DY148" s="330">
        <f t="shared" si="626"/>
        <v>-328</v>
      </c>
      <c r="DZ148" s="905">
        <f t="shared" si="712"/>
        <v>0</v>
      </c>
      <c r="EA148" s="326"/>
      <c r="EB148" s="705">
        <f>COUNTIF(beosztás!$GH150:$HL150,"DE")*8</f>
        <v>0</v>
      </c>
      <c r="EC148" s="706">
        <f>COUNTIF(beosztás!$GH150:$HL150,"DU")*8</f>
        <v>0</v>
      </c>
      <c r="ED148" s="706">
        <f>COUNTIF(beosztás!$GH150:$HL150,"ÉJ")*8</f>
        <v>0</v>
      </c>
      <c r="EE148" s="706">
        <f>COUNTIF(beosztás!$GH150:$HL150,"N")*12</f>
        <v>0</v>
      </c>
      <c r="EF148" s="706">
        <f>COUNTIF(beosztás!$GH150:$HL150,"é")*12</f>
        <v>0</v>
      </c>
      <c r="EG148" s="706">
        <f>SUM(beosztás!$GH150:$HL150)</f>
        <v>0</v>
      </c>
      <c r="EH148" s="706">
        <f>COUNTIF(beosztás!$GH150:$HL150,"FÜ")*8</f>
        <v>0</v>
      </c>
      <c r="EI148" s="895">
        <f>(COUNTIF(beosztás!$GH150:$HL150,"SN")*12)+(COUNTIF(beosztás!$GH150:$HL150,"SDE")*8)+(COUNTIF(beosztás!$GH150:$HL150,"SDU")*8)+(COUNTIF(beosztás!$GH150:$HL150,"SÉ")*12)+(COUNTIF(beosztás!$GH150:$HL150,"SÉJ")*8)+(COUNTIF(beosztás!$GH150:$HL150,"S1")*1)+(COUNTIF(beosztás!$GH150:$HL150,"S2")*2)+(COUNTIF(beosztás!$GH150:$HL150,"S3")*3)+(COUNTIF(beosztás!$GH150:$HL150,"S4")*4)+(COUNTIF(beosztás!$GH150:$HL150,"S5")*5)+(COUNTIF(beosztás!$GH150:$HL150,"S6")*6)+(COUNTIF(beosztás!$GH150:$HL150,"S7")*7)+(COUNTIF(beosztás!$GH150:$HL150,"S8")*8)+(COUNTIF(beosztás!$GH150:$HL150,"S9")*9)+(COUNTIF(beosztás!$GH150:$HL150,"S10")*10)+(COUNTIF(beosztás!$GH150:$HL150,"S11")*11)+(COUNTIF(beosztás!$GH150:$HL150,"S12")*12)</f>
        <v>0</v>
      </c>
      <c r="EJ148" s="706">
        <f>COUNTIF(beosztás!$GH150:$HL150,"BN")*12+COUNTIF(beosztás!$GH150:$HL150,"BÉ")*12+COUNTIF(beosztás!$GH150:$HL150,"BDE")*8+COUNTIF(beosztás!$GH150:$HL150,"BDU")*8+COUNTIF(beosztás!$GH150:$HL150,"BÉJ")*8+COUNTIF(beosztás!$GH150:$HL150,"B1")*1+COUNTIF(beosztás!$GH150:$HL150,"B2")*2+COUNTIF(beosztás!$GH150:$HL150,"B3")*3+COUNTIF(beosztás!$GH150:$HL150,"B5")*5+COUNTIF(beosztás!$GH150:$HL150,"B6")*6+COUNTIF(beosztás!$GH150:$HL150,"B7")*7+COUNTIF(beosztás!$GH150:$HL150,"B8")*8+COUNTIF(beosztás!$GH150:$HL150,"B9")*9+COUNTIF(beosztás!$GH150:$HL150,"B10")*10+COUNTIF(beosztás!$GH150:$HL150,"B11")*11+COUNTIF(beosztás!$GH150:$HL150,"B12")*12+COUNTIF(beosztás!$GH150:$HL150,"BP")*0</f>
        <v>0</v>
      </c>
      <c r="EK148" s="330">
        <f t="shared" si="713"/>
        <v>0</v>
      </c>
      <c r="EL148" s="706">
        <f>IF(C148="",0,alapadatok!$AN$8)</f>
        <v>184</v>
      </c>
      <c r="EM148" s="330">
        <f t="shared" si="629"/>
        <v>-184</v>
      </c>
      <c r="EN148" s="905">
        <f t="shared" si="714"/>
        <v>0</v>
      </c>
      <c r="EO148" s="325"/>
      <c r="EP148" s="705">
        <f>COUNTIF(beosztás!$HM150:$IQ150,"DE")*8</f>
        <v>0</v>
      </c>
      <c r="EQ148" s="706">
        <f>COUNTIF(beosztás!$HM150:$IQ150,"DU")*8</f>
        <v>0</v>
      </c>
      <c r="ER148" s="706">
        <f>COUNTIF(beosztás!$HM150:$IQ150,"ÉJ")*8</f>
        <v>0</v>
      </c>
      <c r="ES148" s="706">
        <f>COUNTIF(beosztás!$HM150:$IQ150,"N")*12</f>
        <v>0</v>
      </c>
      <c r="ET148" s="706">
        <f>COUNTIF(beosztás!$HM150:$IQ150,"É")*12</f>
        <v>0</v>
      </c>
      <c r="EU148" s="706">
        <f>SUM(beosztás!$HM150:$IQ150)</f>
        <v>0</v>
      </c>
      <c r="EV148" s="895">
        <f>(COUNTIF(beosztás!$HM150:$IQ150,"SN")*12)+(COUNTIF(beosztás!$HM150:$IQ150,"SDE")*8)+(COUNTIF(beosztás!$HM150:$IQ150,"SDU")*8)+(COUNTIF(beosztás!$HM150:$IQ150,"SÉ")*12)+(COUNTIF(beosztás!$HM150:$IQ150,"SÉJ")*8)+(COUNTIF(beosztás!$HM150:$IQ150,"S1")*1)+(COUNTIF(beosztás!$HM150:$IQ150,"S2")*2)+(COUNTIF(beosztás!$HM150:$IQ150,"S3")*3)+(COUNTIF(beosztás!$HM150:$IQ150,"S4")*4)+(COUNTIF(beosztás!$HM150:$IQ150,"S5")*5)+(COUNTIF(beosztás!$HM150:$IQ150,"S6")*6)+(COUNTIF(beosztás!$HM150:$IQ150,"S7")*7)+(COUNTIF(beosztás!$HM150:$IQ150,"S8")*8)+(COUNTIF(beosztás!$HM150:$IQ150,"S9")*9)+(COUNTIF(beosztás!$HM150:$IQ150,"S10")*10)+(COUNTIF(beosztás!$HM150:$IQ150,"S11")*11)+(COUNTIF(beosztás!$HM150:$IQ150,"S12")*12)</f>
        <v>0</v>
      </c>
      <c r="EW148" s="706">
        <f>COUNTIF(beosztás!$HM150:$IQ150,"FÜ")*8</f>
        <v>8</v>
      </c>
      <c r="EX148" s="706">
        <f>COUNTIF(beosztás!$HM150:$IQ150,"BN")*12+COUNTIF(beosztás!$HM150:$IQ150,"BÉ")*12+COUNTIF(beosztás!$HM150:$IQ150,"BDE")*8+COUNTIF(beosztás!$HM150:$IQ150,"BDU")*8+COUNTIF(beosztás!$HM150:$IQ150,"BÉJ")*8+COUNTIF(beosztás!$HM150:$IQ150,"B1")*1+COUNTIF(beosztás!$HM150:$IQ150,"B2")*2+COUNTIF(beosztás!$HM150:$IQ150,"B3")*3+COUNTIF(beosztás!$HM150:$IQ150,"B5")*5+COUNTIF(beosztás!$HM150:$IQ150,"B6")*6+COUNTIF(beosztás!$HM150:$IQ150,"B7")*7+COUNTIF(beosztás!$HM150:$IQ150,"B8")*8+COUNTIF(beosztás!$HM150:$IQ150,"B9")*9+COUNTIF(beosztás!$HM150:$IQ150,"B10")*10+COUNTIF(beosztás!$HM150:$IQ150,"B11")*11+COUNTIF(beosztás!$HM150:$IQ150,"B12")*12+COUNTIF(beosztás!$HM150:$IQ150,"BP")*0</f>
        <v>0</v>
      </c>
      <c r="EY148" s="330">
        <f t="shared" si="715"/>
        <v>0</v>
      </c>
      <c r="EZ148" s="706">
        <f>IF(C148="",0,alapadatok!$AN$9)</f>
        <v>168</v>
      </c>
      <c r="FA148" s="330">
        <f t="shared" si="632"/>
        <v>-168</v>
      </c>
      <c r="FB148" s="905">
        <f t="shared" si="716"/>
        <v>0</v>
      </c>
      <c r="FC148" s="325"/>
      <c r="FD148" s="329">
        <f t="shared" si="634"/>
        <v>0</v>
      </c>
      <c r="FE148" s="330">
        <f t="shared" si="635"/>
        <v>0</v>
      </c>
      <c r="FF148" s="330">
        <f t="shared" si="636"/>
        <v>0</v>
      </c>
      <c r="FG148" s="330">
        <f t="shared" si="637"/>
        <v>0</v>
      </c>
      <c r="FH148" s="330">
        <f t="shared" si="638"/>
        <v>0</v>
      </c>
      <c r="FI148" s="330">
        <f t="shared" si="639"/>
        <v>0</v>
      </c>
      <c r="FJ148" s="330">
        <f t="shared" si="640"/>
        <v>0</v>
      </c>
      <c r="FK148" s="330">
        <f t="shared" si="641"/>
        <v>8</v>
      </c>
      <c r="FL148" s="330">
        <f t="shared" si="642"/>
        <v>0</v>
      </c>
      <c r="FM148" s="330">
        <f t="shared" si="643"/>
        <v>0</v>
      </c>
      <c r="FN148" s="330">
        <f t="shared" si="644"/>
        <v>352</v>
      </c>
      <c r="FO148" s="330">
        <f t="shared" si="645"/>
        <v>-352</v>
      </c>
      <c r="FP148" s="905">
        <f t="shared" si="717"/>
        <v>0</v>
      </c>
      <c r="FQ148" s="326"/>
      <c r="FR148" s="705">
        <f>COUNTIF(beosztás!$IR150:$JU150,"DE")*8</f>
        <v>0</v>
      </c>
      <c r="FS148" s="706">
        <f>COUNTIF(beosztás!$IR150:$JU150,"DU")*8</f>
        <v>0</v>
      </c>
      <c r="FT148" s="706">
        <f>COUNTIF(beosztás!$IR150:$JU150,"ÉJ")*8</f>
        <v>0</v>
      </c>
      <c r="FU148" s="706">
        <f>COUNTIF(beosztás!$IR150:$JU150,"N")*12</f>
        <v>0</v>
      </c>
      <c r="FV148" s="706">
        <f>COUNTIF(beosztás!$IR150:$JU150,"é")*12</f>
        <v>0</v>
      </c>
      <c r="FW148" s="706">
        <f>SUM(beosztás!$IR150:$JU150)</f>
        <v>0</v>
      </c>
      <c r="FX148" s="706">
        <f>COUNTIF(beosztás!$IR150:$JU150,"FÜ")*8</f>
        <v>0</v>
      </c>
      <c r="FY148" s="895">
        <f>(COUNTIF(beosztás!$IR150:$JU150,"SN")*12)+(COUNTIF(beosztás!$IR150:$JU150,"SDE")*8)+(COUNTIF(beosztás!$IR150:$JU150,"SDU")*8)+(COUNTIF(beosztás!$IR150:$JU150,"SÉ")*12)+(COUNTIF(beosztás!$IR150:$JU150,"SÉJ")*8)+(COUNTIF(beosztás!$IR150:$JU150,"S1")*1)+(COUNTIF(beosztás!$IR150:$JU150,"S2")*2)+(COUNTIF(beosztás!$IR150:$JU150,"S3")*3)+(COUNTIF(beosztás!$IR150:$JU150,"S4")*4)+(COUNTIF(beosztás!$IR150:$JU150,"S5")*5)+(COUNTIF(beosztás!$IR150:$JU150,"S6")*6)+(COUNTIF(beosztás!$IR150:$JU150,"S7")*7)+(COUNTIF(beosztás!$IR150:$JU150,"S8")*8)+(COUNTIF(beosztás!$IR150:$JU150,"S9")*9)+(COUNTIF(beosztás!$IR150:$JU150,"S10")*10)+(COUNTIF(beosztás!$IR150:$JU150,"S11")*11)+(COUNTIF(beosztás!$IR150:$JU150,"S12")*12)</f>
        <v>0</v>
      </c>
      <c r="FZ148" s="706">
        <f>COUNTIF(beosztás!$IR150:$JU150,"BN")*12+COUNTIF(beosztás!$IR150:$JU150,"BÉ")*12+COUNTIF(beosztás!$IR150:$JU150,"BDE")*8+COUNTIF(beosztás!$IR150:$JU150,"BDU")*8+COUNTIF(beosztás!$IR150:$JU150,"BÉJ")*8+COUNTIF(beosztás!$IR150:$JU150,"B1")*1+COUNTIF(beosztás!$IR150:$JU150,"B2")*2+COUNTIF(beosztás!$IR150:$JU150,"B3")*3+COUNTIF(beosztás!$IR150:$JU150,"B5")*5+COUNTIF(beosztás!$IR150:$JU150,"B6")*6+COUNTIF(beosztás!$IR150:$JU150,"B7")*7+COUNTIF(beosztás!$IR150:$JU150,"B8")*8+COUNTIF(beosztás!$IR150:$JU150,"B9")*9+COUNTIF(beosztás!$IR150:$JU150,"B10")*10+COUNTIF(beosztás!$IR150:$JU150,"B11")*11+COUNTIF(beosztás!$IR150:$JU150,"B12")*12+COUNTIF(beosztás!$IR150:$JU150,"BP")*0</f>
        <v>0</v>
      </c>
      <c r="GA148" s="330">
        <f t="shared" si="718"/>
        <v>0</v>
      </c>
      <c r="GB148" s="706">
        <f>IF(C148="",0,alapadatok!$AN$10)</f>
        <v>168</v>
      </c>
      <c r="GC148" s="330">
        <f t="shared" si="648"/>
        <v>-168</v>
      </c>
      <c r="GD148" s="905">
        <f t="shared" si="719"/>
        <v>0</v>
      </c>
      <c r="GE148" s="327"/>
      <c r="GF148" s="705">
        <f>COUNTIF(beosztás!$JV150:$KZ150,"DE")*8</f>
        <v>0</v>
      </c>
      <c r="GG148" s="706">
        <f>COUNTIF(beosztás!$JV150:$KZ150,"DU")*8</f>
        <v>0</v>
      </c>
      <c r="GH148" s="706">
        <f>COUNTIF(beosztás!$JV150:$KZ150,"ÉJ")*8</f>
        <v>0</v>
      </c>
      <c r="GI148" s="706">
        <f>COUNTIF(beosztás!$JV150:$KZ150,"N")*12</f>
        <v>0</v>
      </c>
      <c r="GJ148" s="706">
        <f>COUNTIF(beosztás!$JV150:$KZ150,"É")*12</f>
        <v>0</v>
      </c>
      <c r="GK148" s="706">
        <f>SUM(beosztás!$JV150:$KZ150)</f>
        <v>0</v>
      </c>
      <c r="GL148" s="895">
        <f>(COUNTIF(beosztás!$JV150:$KZ150,"SN")*12)+(COUNTIF(beosztás!$JV150:$KZ150,"SDE")*8)+(COUNTIF(beosztás!$JV150:$KZ150,"SDU")*8)+(COUNTIF(beosztás!$JV150:$KZ150,"SÉ")*12)+(COUNTIF(beosztás!$JV150:$KZ150,"SÉJ")*8)+(COUNTIF(beosztás!$JV150:$KZ150,"S1")*1)+(COUNTIF(beosztás!$JV150:$KZ150,"S2")*2)+(COUNTIF(beosztás!$JV150:$KZ150,"S3")*3)+(COUNTIF(beosztás!$JV150:$KZ150,"S4")*4)+(COUNTIF(beosztás!$JV150:$KZ150,"S5")*5)+(COUNTIF(beosztás!$JV150:$KZ150,"S6")*6)+(COUNTIF(beosztás!$JV150:$KZ150,"S7")*7)+(COUNTIF(beosztás!$JV150:$KZ150,"S8")*8)+(COUNTIF(beosztás!$JV150:$KZ150,"S9")*9)+(COUNTIF(beosztás!$JV150:$KZ150,"S10")*10)+(COUNTIF(beosztás!$JV150:$KZ150,"S11")*11)+(COUNTIF(beosztás!$JV150:$KZ150,"S12")*12)</f>
        <v>0</v>
      </c>
      <c r="GM148" s="706">
        <f>COUNTIF(beosztás!$JV150:$KZ150,"FÜ")*8</f>
        <v>8</v>
      </c>
      <c r="GN148" s="706">
        <f>COUNTIF(beosztás!$JV150:$KZ150,"BN")*12+COUNTIF(beosztás!$JV150:$KZ150,"BÉ")*12+COUNTIF(beosztás!$JV150:$KZ150,"BDE")*8+COUNTIF(beosztás!$JV150:$KZ150,"BDU")*8+COUNTIF(beosztás!$JV150:$KZ150,"BÉJ")*8+COUNTIF(beosztás!$JV150:$KZ150,"B1")*1+COUNTIF(beosztás!$JV150:$KZ150,"B2")*2+COUNTIF(beosztás!$JV150:$KZ150,"B3")*3+COUNTIF(beosztás!$JV150:$KZ150,"B5")*5+COUNTIF(beosztás!$JV150:$KZ150,"B6")*6+COUNTIF(beosztás!$JV150:$KZ150,"B7")*7+COUNTIF(beosztás!$JV150:$KZ150,"B8")*8+COUNTIF(beosztás!$JV150:$KZ150,"B9")*9+COUNTIF(beosztás!$JV150:$KZ150,"B10")*10+COUNTIF(beosztás!$JV150:$KZ150,"B11")*11+COUNTIF(beosztás!$JV150:$KZ150,"B12")*12+COUNTIF(beosztás!$JV150:$KZ150,"BP")*0</f>
        <v>0</v>
      </c>
      <c r="GO148" s="330">
        <f t="shared" si="720"/>
        <v>0</v>
      </c>
      <c r="GP148" s="706">
        <f>IF(C148="",0,alapadatok!$AN$11)</f>
        <v>176</v>
      </c>
      <c r="GQ148" s="330">
        <f t="shared" si="651"/>
        <v>-176</v>
      </c>
      <c r="GR148" s="905">
        <f t="shared" si="721"/>
        <v>0</v>
      </c>
      <c r="GS148" s="327"/>
      <c r="GT148" s="329">
        <f t="shared" si="653"/>
        <v>0</v>
      </c>
      <c r="GU148" s="330">
        <f t="shared" si="654"/>
        <v>0</v>
      </c>
      <c r="GV148" s="330">
        <f t="shared" si="655"/>
        <v>0</v>
      </c>
      <c r="GW148" s="330">
        <f t="shared" si="656"/>
        <v>0</v>
      </c>
      <c r="GX148" s="330">
        <f t="shared" si="657"/>
        <v>0</v>
      </c>
      <c r="GY148" s="330">
        <f t="shared" si="658"/>
        <v>0</v>
      </c>
      <c r="GZ148" s="330">
        <f t="shared" si="659"/>
        <v>0</v>
      </c>
      <c r="HA148" s="330">
        <f t="shared" si="660"/>
        <v>8</v>
      </c>
      <c r="HB148" s="330">
        <f t="shared" si="661"/>
        <v>0</v>
      </c>
      <c r="HC148" s="330">
        <f t="shared" si="662"/>
        <v>0</v>
      </c>
      <c r="HD148" s="330">
        <f t="shared" si="663"/>
        <v>344</v>
      </c>
      <c r="HE148" s="330">
        <f t="shared" si="664"/>
        <v>-344</v>
      </c>
      <c r="HF148" s="905">
        <f t="shared" si="722"/>
        <v>0</v>
      </c>
      <c r="HG148" s="326"/>
      <c r="HH148" s="705">
        <f>COUNTIF(beosztás!$LA150:$MD150,"DE")*8</f>
        <v>0</v>
      </c>
      <c r="HI148" s="706">
        <f>COUNTIF(beosztás!$LA150:$MD150,"DU")*8</f>
        <v>0</v>
      </c>
      <c r="HJ148" s="706">
        <f>COUNTIF(beosztás!$LA150:$MD150,"ÉJ")*8</f>
        <v>0</v>
      </c>
      <c r="HK148" s="706">
        <f>COUNTIF(beosztás!$LA150:$MD150,"N")*12</f>
        <v>0</v>
      </c>
      <c r="HL148" s="706">
        <f>COUNTIF(beosztás!$LA150:$MD150,"é")*12</f>
        <v>0</v>
      </c>
      <c r="HM148" s="706">
        <f>SUM(beosztás!$LA150:$MD150)</f>
        <v>0</v>
      </c>
      <c r="HN148" s="706">
        <f>COUNTIF(beosztás!$LA150:$MD150,"FÜ")*8</f>
        <v>8</v>
      </c>
      <c r="HO148" s="895">
        <f>(COUNTIF(beosztás!$LA150:$MD150,"SN")*12)+(COUNTIF(beosztás!$LA150:$MD150,"SDE")*8)+(COUNTIF(beosztás!$LA150:$MD150,"SDU")*8)+(COUNTIF(beosztás!$LA150:$MD150,"SÉ")*12)+(COUNTIF(beosztás!$LA150:$MD150,"SÉJ")*8)+(COUNTIF(beosztás!$LA150:$MD150,"S1")*1)+(COUNTIF(beosztás!$LA150:$MD150,"S2")*2)+(COUNTIF(beosztás!$LA150:$MD150,"S3")*3)+(COUNTIF(beosztás!$LA150:$MD150,"S4")*4)+(COUNTIF(beosztás!$LA150:$MD150,"S5")*5)+(COUNTIF(beosztás!$LA150:$MD150,"S6")*6)+(COUNTIF(beosztás!$LA150:$MD150,"S7")*7)+(COUNTIF(beosztás!$LA150:$MD150,"S8")*8)+(COUNTIF(beosztás!$LA150:$MD150,"S9")*9)+(COUNTIF(beosztás!$LA150:$MD150,"S10")*10)+(COUNTIF(beosztás!$LA150:$MD150,"S11")*11)+(COUNTIF(beosztás!$LA150:$MD150,"S12")*12)</f>
        <v>0</v>
      </c>
      <c r="HP148" s="706">
        <f>COUNTIF(beosztás!$LA150:$MD150,"BN")*12+COUNTIF(beosztás!$LA150:$MD150,"BÉ")*12+COUNTIF(beosztás!$LA150:$MD150,"BDE")*8+COUNTIF(beosztás!$LA150:$MD150,"BDU")*8+COUNTIF(beosztás!$LA150:$MD150,"BÉJ")*8+COUNTIF(beosztás!$LA150:$MD150,"B1")*1+COUNTIF(beosztás!$LA150:$MD150,"B2")*2+COUNTIF(beosztás!$LA150:$MD150,"B3")*3+COUNTIF(beosztás!$KZ150:$MC150,"B5")*5+COUNTIF(beosztás!$KZ150:$MC150,"B6")*6+COUNTIF(beosztás!$KZ150:$MC150,"B7")*7+COUNTIF(beosztás!$KZ150:$MC150,"B8")*8+COUNTIF(beosztás!$LA150:$MD150,"B9")*9+COUNTIF(beosztás!$LA150:$MD150,"B10")*10+COUNTIF(beosztás!$LA150:$MD150,"B11")*11+COUNTIF(beosztás!$LA150:$MD150,"B12")*12+COUNTIF(beosztás!$LA150:$MD150,"BP")*0</f>
        <v>0</v>
      </c>
      <c r="HQ148" s="330">
        <f t="shared" si="723"/>
        <v>0</v>
      </c>
      <c r="HR148" s="706">
        <f>IF(C148="",0,alapadatok!$AN$12)</f>
        <v>160</v>
      </c>
      <c r="HS148" s="330">
        <f t="shared" si="667"/>
        <v>-160</v>
      </c>
      <c r="HT148" s="905">
        <f t="shared" si="724"/>
        <v>0</v>
      </c>
      <c r="HU148" s="327"/>
      <c r="HV148" s="705">
        <f>COUNTIF(beosztás!$ME150:$NI150,"DE")*8</f>
        <v>0</v>
      </c>
      <c r="HW148" s="706">
        <f>COUNTIF(beosztás!$ME150:$NI150,"DU")*8</f>
        <v>0</v>
      </c>
      <c r="HX148" s="706">
        <f>COUNTIF(beosztás!$ME150:$NI150,"ÉJ")*8</f>
        <v>0</v>
      </c>
      <c r="HY148" s="706">
        <f>COUNTIF(beosztás!$ME150:$NI150,"N")*12</f>
        <v>0</v>
      </c>
      <c r="HZ148" s="706">
        <f>COUNTIF(beosztás!$ME150:$NI150,"É")*12</f>
        <v>0</v>
      </c>
      <c r="IA148" s="706">
        <f>SUM(beosztás!$ME150:$NI150)</f>
        <v>0</v>
      </c>
      <c r="IB148" s="706">
        <f>(COUNTIF(beosztás!$ME150:$NI150,"SN")*12)+(COUNTIF(beosztás!$ME150:$NI150,"SDE")*8)+(COUNTIF(beosztás!$ME150:$NI150,"SDU")*8)+(COUNTIF(beosztás!$ME150:$NI150,"SÉ")*12)+(COUNTIF(beosztás!$ME150:$NI150,"SÉJ")*8)+(COUNTIF(beosztás!$ME150:$NI150,"S1")*1)+(COUNTIF(beosztás!$ME150:$NI150,"S2")*2)+(COUNTIF(beosztás!$ME150:$NI150,"S3")*3)+(COUNTIF(beosztás!$ME150:$NI150,"S4")*4)+(COUNTIF(beosztás!$ME150:$NI150,"S5")*5)+(COUNTIF(beosztás!$ME150:$NI150,"S6")*6)+(COUNTIF(beosztás!$ME150:$NI150,"S7")*7)+(COUNTIF(beosztás!$ME150:$NI150,"S8")*8)+(COUNTIF(beosztás!$ME150:$NI150,"S9")*9)+(COUNTIF(beosztás!$ME150:$NI150,"S10")*10)+(COUNTIF(beosztás!$ME150:$NI150,"S11")*11)+(COUNTIF(beosztás!$ME150:$NI150,"S12")*12)</f>
        <v>0</v>
      </c>
      <c r="IC148" s="706">
        <f>COUNTIF(beosztás!$ME150:$NI150,"FÜ")*8</f>
        <v>16</v>
      </c>
      <c r="ID148" s="706">
        <f>COUNTIF(beosztás!$ME150:$NI150,"BN")*12+COUNTIF(beosztás!$ME150:$NI150,"BÉ")*12+COUNTIF(beosztás!$ME150:$NI150,"BDE")*8+COUNTIF(beosztás!$ME150:$NI150,"BDU")*8+COUNTIF(beosztás!$ME150:$NI150,"BÉJ")*8+COUNTIF(beosztás!$ME150:$NI150,"B1")*1+COUNTIF(beosztás!$ME150:$NI150,"B2")*2+COUNTIF(beosztás!$ME150:$NI150,"B3")*3+COUNTIF(beosztás!$ME150:$NI150,"B5")*5+COUNTIF(beosztás!$ME150:$NI150,"B6")*6+COUNTIF(beosztás!$ME150:$NI150,"B7")*7+COUNTIF(beosztás!$ME150:$NI150,"B8")*8+COUNTIF(beosztás!$ME150:$NI150,"B9")*9+COUNTIF(beosztás!$ME150:$NI150,"B10")*10+COUNTIF(beosztás!$ME150:$NI150,"B11")*11+COUNTIF(beosztás!$ME150:$NI150,"B12")*12+COUNTIF(beosztás!$ME150:$NI150,"BP")*0</f>
        <v>0</v>
      </c>
      <c r="IE148" s="330">
        <f t="shared" si="725"/>
        <v>0</v>
      </c>
      <c r="IF148" s="706">
        <f>IF(C148="",0,alapadatok!$AN$13)</f>
        <v>160</v>
      </c>
      <c r="IG148" s="330">
        <f t="shared" si="670"/>
        <v>-160</v>
      </c>
      <c r="IH148" s="739">
        <f t="shared" si="726"/>
        <v>0</v>
      </c>
      <c r="II148" s="327"/>
      <c r="IJ148" s="329">
        <f t="shared" si="672"/>
        <v>0</v>
      </c>
      <c r="IK148" s="330">
        <f t="shared" si="673"/>
        <v>0</v>
      </c>
      <c r="IL148" s="330">
        <f t="shared" si="674"/>
        <v>0</v>
      </c>
      <c r="IM148" s="330">
        <f t="shared" si="675"/>
        <v>0</v>
      </c>
      <c r="IN148" s="330">
        <f t="shared" si="676"/>
        <v>0</v>
      </c>
      <c r="IO148" s="330">
        <f t="shared" si="677"/>
        <v>0</v>
      </c>
      <c r="IP148" s="330">
        <f t="shared" si="678"/>
        <v>0</v>
      </c>
      <c r="IQ148" s="330">
        <f t="shared" si="679"/>
        <v>24</v>
      </c>
      <c r="IR148" s="330">
        <f t="shared" si="680"/>
        <v>0</v>
      </c>
      <c r="IS148" s="330">
        <f t="shared" si="681"/>
        <v>0</v>
      </c>
      <c r="IT148" s="330">
        <f t="shared" si="682"/>
        <v>320</v>
      </c>
      <c r="IU148" s="330">
        <f t="shared" si="683"/>
        <v>-320</v>
      </c>
      <c r="IV148" s="905">
        <f t="shared" si="727"/>
        <v>0</v>
      </c>
      <c r="IW148" s="328"/>
      <c r="JF148" s="21"/>
      <c r="JG148" s="21"/>
    </row>
    <row r="149" spans="1:267" x14ac:dyDescent="0.25">
      <c r="A149" s="422">
        <f>IF(beosztás!A151=0,"",beosztás!A151)</f>
        <v>4</v>
      </c>
      <c r="B149" s="423">
        <f>IF(beosztás!B151=0,"",beosztás!B151)</f>
        <v>148</v>
      </c>
      <c r="C149" s="424" t="str">
        <f>IF(beosztás!C151=0,"",beosztás!C151)</f>
        <v>Fekete Sándor</v>
      </c>
      <c r="D149" s="425" t="str">
        <f>IF(beosztás!D151=0,"",beosztás!D151)</f>
        <v>ACC</v>
      </c>
      <c r="E149" s="18"/>
      <c r="F149" s="705">
        <f>COUNTIF(beosztás!$I151:$AM151,"DE")*8</f>
        <v>104</v>
      </c>
      <c r="G149" s="706">
        <f>COUNTIF(beosztás!$I151:$AM151,"DU")*8</f>
        <v>0</v>
      </c>
      <c r="H149" s="706">
        <f>COUNTIF(beosztás!$I151:$AM151,"ÉJ")*8</f>
        <v>0</v>
      </c>
      <c r="I149" s="706">
        <f>COUNTIF(beosztás!$I151:$AM151,"N")*12</f>
        <v>0</v>
      </c>
      <c r="J149" s="706">
        <f>COUNTIF(beosztás!$I151:$AM151,"é")*12</f>
        <v>0</v>
      </c>
      <c r="K149" s="706">
        <f>SUM(beosztás!$I151:$AM151)</f>
        <v>0</v>
      </c>
      <c r="L149" s="706">
        <f>COUNTIF(beosztás!$I151:$AM151,"FÜ")*8</f>
        <v>8</v>
      </c>
      <c r="M149" s="706">
        <f>(COUNTIF(beosztás!$I151:$AM151,"SN")*12)+(COUNTIF(beosztás!$I151:$AM151,"SDE")*8)+(COUNTIF(beosztás!$I151:$AM151,"SDU")*8)+(COUNTIF(beosztás!$I151:$AM151,"S1")*1)+(COUNTIF(beosztás!$I151:$AM151,"S2")*2)+(COUNTIF(beosztás!$I151:$AM151,"S3")*3)+(COUNTIF(beosztás!$I151:$AM151,"S4")*4)+(COUNTIF(beosztás!$I151:$AM151,"S5")*5)+(COUNTIF(beosztás!$I151:$AM151,"S6")*6)+(COUNTIF(beosztás!$I151:$AM151,"S7")*7)+(COUNTIF(beosztás!$I151:$AM151,"S8")*8)+(COUNTIF(beosztás!$I151:$AM151,"S9")*9)+(COUNTIF(beosztás!$I151:$AM151,"S10")*10)+(COUNTIF(beosztás!$I151:$AM151,"S11")*11)+(COUNTIF(beosztás!$I151:$AM151,"S12")*12)+(COUNTIF(beosztás!$I151:$AM151,"SÉ")*12)+(COUNTIF(beosztás!$I151:$AM151,"SÉJ")*8)</f>
        <v>72</v>
      </c>
      <c r="N149" s="706">
        <f>COUNTIF(beosztás!$I151:$AM151,"BN")*12+COUNTIF(beosztás!$I151:$AM151,"BÉ")*12+COUNTIF(beosztás!$I151:$AM151,"BDE")*8+COUNTIF(beosztás!$I151:$AM151,"BDU")*8+COUNTIF(beosztás!$I151:$AM151,"BÉJ")*8+COUNTIF(beosztás!$I151:$AM151,"B1")*1+COUNTIF(beosztás!$I151:$AM151,"B2")*2+COUNTIF(beosztás!$I151:$AM151,"B3")*3+COUNTIF(beosztás!$I151:$AM151,"B5")*5+COUNTIF(beosztás!$I151:$AM151,"B6")*6+COUNTIF(beosztás!$I151:$AM151,"B7")*7+COUNTIF(beosztás!$I151:$AM151,"B8")*8+COUNTIF(beosztás!$I151:$AM151,"B9")*9+COUNTIF(beosztás!$I151:$AM151,"B10")*10+COUNTIF(beosztás!$I151:$AM151,"B11")*11+COUNTIF(beosztás!$I151:$AM151,"B12")*12+COUNTIF(beosztás!$I151:$AM151,"BP")*0</f>
        <v>0</v>
      </c>
      <c r="O149" s="330">
        <f t="shared" si="690"/>
        <v>176</v>
      </c>
      <c r="P149" s="706">
        <f>IF(C149="",0,alapadatok!$AN$2)</f>
        <v>176</v>
      </c>
      <c r="Q149" s="330">
        <f t="shared" si="577"/>
        <v>0</v>
      </c>
      <c r="R149" s="739">
        <f t="shared" si="691"/>
        <v>72</v>
      </c>
      <c r="S149" s="325"/>
      <c r="T149" s="705">
        <f>COUNTIF(beosztás!$AN151:$BO151,"DE")*8</f>
        <v>144</v>
      </c>
      <c r="U149" s="706">
        <f>COUNTIF(beosztás!$AN151:$BO151,"DU")*8</f>
        <v>0</v>
      </c>
      <c r="V149" s="706">
        <f>COUNTIF(beosztás!$AN151:$BO151,"ÉJ")*8</f>
        <v>0</v>
      </c>
      <c r="W149" s="706">
        <f>COUNTIF(beosztás!$AN151:$BO151,"N")*12</f>
        <v>0</v>
      </c>
      <c r="X149" s="706">
        <f>COUNTIF(beosztás!$AN151:$BO151,"É")*12</f>
        <v>0</v>
      </c>
      <c r="Y149" s="706">
        <f>SUM(beosztás!$AN151:$BO151)</f>
        <v>0</v>
      </c>
      <c r="Z149" s="706">
        <f>(COUNTIF(beosztás!$AN151:$BO151,"SN")*12)+(COUNTIF(beosztás!$AN151:$BO151,"SDE")*8)+(COUNTIF(beosztás!$AN151:$BO151,"SDU")*8)+(COUNTIF(beosztás!$AN151:$BO151,"SÉ")*12)+(COUNTIF(beosztás!$AN151:$BO151,"SÉJ")*8)+(COUNTIF(beosztás!$AN151:$BO151,"S1")*1)+(COUNTIF(beosztás!$AN151:$BO151,"S2")*2)+(COUNTIF(beosztás!$AN151:$BO151,"S3")*3)+(COUNTIF(beosztás!$AN151:$BO151,"S4")*4)+(COUNTIF(beosztás!$AN151:$BO151,"S5")*5)+(COUNTIF(beosztás!$AN151:$BO151,"S6")*6)+(COUNTIF(beosztás!$AN151:$BO151,"S7")*7)+(COUNTIF(beosztás!$AN151:$BO151,"S8")*8)+(COUNTIF(beosztás!$AN151:$BO151,"S9")*9)+(COUNTIF(beosztás!$AN151:$BO151,"S10")*10)+(COUNTIF(beosztás!$AN151:$BO151,"S11")*11)+(COUNTIF(beosztás!$AN151:$BO151,"S12")*12)</f>
        <v>16</v>
      </c>
      <c r="AA149" s="706">
        <f>COUNTIF(beosztás!$AN151:$BO151,"FÜ")*8</f>
        <v>0</v>
      </c>
      <c r="AB149" s="706">
        <f>COUNTIF(beosztás!$AN151:$BO151,"BN")*12+COUNTIF(beosztás!$AN151:$BO151,"BÉ")*12+COUNTIF(beosztás!$AN151:$BO151,"BDE")*8+COUNTIF(beosztás!$AN151:$BO151,"BDU")*8+COUNTIF(beosztás!$AN151:$BO151,"BÉJ")*8+COUNTIF(beosztás!$AN151:$BO151,"B1")*1+COUNTIF(beosztás!$AN151:$BO151,"B2")*2+COUNTIF(beosztás!$AN151:$BO151,"B3")*3+COUNTIF(beosztás!$AN151:$BO151,"B5")*5+COUNTIF(beosztás!$AN151:$BO151,"B6")*6+COUNTIF(beosztás!$AN151:$BO151,"B7")*7+COUNTIF(beosztás!$AN151:$BO151,"B8")*8+COUNTIF(beosztás!$AN151:$BO151,"B9")*9+COUNTIF(beosztás!$AN151:$BO151,"B10")*10+COUNTIF(beosztás!$AN151:$BO151,"B11")*11+COUNTIF(beosztás!$AN151:$BO151,"B12")*12+COUNTIF(beosztás!$AN151:$BO151,"BP")*0</f>
        <v>0</v>
      </c>
      <c r="AC149" s="330">
        <f t="shared" si="692"/>
        <v>160</v>
      </c>
      <c r="AD149" s="706">
        <f>IF(C149="",0,alapadatok!$AN$3)</f>
        <v>160</v>
      </c>
      <c r="AE149" s="330">
        <f t="shared" si="685"/>
        <v>0</v>
      </c>
      <c r="AF149" s="739">
        <f t="shared" si="693"/>
        <v>16</v>
      </c>
      <c r="AG149" s="325"/>
      <c r="AH149" s="329">
        <f t="shared" si="694"/>
        <v>248</v>
      </c>
      <c r="AI149" s="330">
        <f t="shared" si="695"/>
        <v>0</v>
      </c>
      <c r="AJ149" s="330">
        <f t="shared" si="696"/>
        <v>0</v>
      </c>
      <c r="AK149" s="330">
        <f t="shared" si="697"/>
        <v>0</v>
      </c>
      <c r="AL149" s="330">
        <f t="shared" si="698"/>
        <v>0</v>
      </c>
      <c r="AM149" s="330">
        <f t="shared" si="699"/>
        <v>0</v>
      </c>
      <c r="AN149" s="330">
        <f t="shared" si="700"/>
        <v>88</v>
      </c>
      <c r="AO149" s="330">
        <f t="shared" si="701"/>
        <v>8</v>
      </c>
      <c r="AP149" s="330">
        <f t="shared" si="686"/>
        <v>0</v>
      </c>
      <c r="AQ149" s="330">
        <f t="shared" si="687"/>
        <v>336</v>
      </c>
      <c r="AR149" s="330">
        <f t="shared" si="688"/>
        <v>336</v>
      </c>
      <c r="AS149" s="330">
        <f t="shared" si="689"/>
        <v>0</v>
      </c>
      <c r="AT149" s="739">
        <f t="shared" si="702"/>
        <v>88</v>
      </c>
      <c r="AU149" s="326"/>
      <c r="AV149" s="705">
        <f>COUNTIF(beosztás!$BP151:$CT151,"DE")*8</f>
        <v>160</v>
      </c>
      <c r="AW149" s="706">
        <f>COUNTIF(beosztás!$BP151:$CT151,"DU")*8</f>
        <v>0</v>
      </c>
      <c r="AX149" s="706">
        <f>COUNTIF(beosztás!$BP151:$CT151,"ÉJ")*8</f>
        <v>0</v>
      </c>
      <c r="AY149" s="706">
        <f>COUNTIF(beosztás!$BP151:$CT151,"N")*12</f>
        <v>0</v>
      </c>
      <c r="AZ149" s="706">
        <f>COUNTIF(beosztás!$BP151:$CT151,"é")*12</f>
        <v>0</v>
      </c>
      <c r="BA149" s="706">
        <f>SUM(beosztás!$BP151:$CT151)</f>
        <v>0</v>
      </c>
      <c r="BB149" s="706">
        <f>COUNTIF(beosztás!$BP151:$CT151,"FÜ")*8</f>
        <v>8</v>
      </c>
      <c r="BC149" s="895">
        <f>(COUNTIF(beosztás!$BP151:$CT151,"SN")*12)+(COUNTIF(beosztás!$BP151:$CT151,"SDE")*8)+(COUNTIF(beosztás!$BP151:$CT151,"SDU")*8)+(COUNTIF(beosztás!$BP151:$CT151,"SÉ")*12)+(COUNTIF(beosztás!$BP151:$CT151,"SÉJ")*8)+(COUNTIF(beosztás!$BP151:$CT151,"S1")*1)+(COUNTIF(beosztás!$BP151:$CT151,"S2")*2)+(COUNTIF(beosztás!$BP151:$CT151,"S3")*3)+(COUNTIF(beosztás!$BP151:$CT151,"S4")*4)+(COUNTIF(beosztás!$BP151:$CT151,"S5")*5)+(COUNTIF(beosztás!$BP151:$CT151,"S6")*6)+(COUNTIF(beosztás!$BP151:$CT151,"S7")*7)+(COUNTIF(beosztás!$BP151:$CT151,"S8")*8)+(COUNTIF(beosztás!$BP151:$CT151,"S9")*9)+(COUNTIF(beosztás!$BP151:$CT151,"S10")*10)+(COUNTIF(beosztás!$BP151:$CT151,"S11")*11)+(COUNTIF(beosztás!$BP151:$CT151,"S12")*12)</f>
        <v>0</v>
      </c>
      <c r="BD149" s="706">
        <f>COUNTIF(beosztás!$BP151:$CT151,"BN")*12+COUNTIF(beosztás!$BP151:$CT151,"BÉ")*12+COUNTIF(beosztás!$BP151:$CT151,"BDE")*8+COUNTIF(beosztás!$BP151:$CT151,"BDU")*8+COUNTIF(beosztás!$BP151:$CT151,"BÉJ")*8+COUNTIF(beosztás!$BP151:$CT151,"B1")*1+COUNTIF(beosztás!$BP151:$CT151,"B2")*2+COUNTIF(beosztás!$BP151:$CT151,"B3")*3+COUNTIF(beosztás!$BP151:$CT151,"B5")*5+COUNTIF(beosztás!$BP151:$CT151,"B6")*6+COUNTIF(beosztás!$BP151:$CT151,"B7")*7+COUNTIF(beosztás!$BP151:$CT151,"B8")*8+COUNTIF(beosztás!$BP151:$CT151,"B9")*9+COUNTIF(beosztás!$BP151:$CT151,"B10")*10+COUNTIF(beosztás!$BP151:$CT151,"B11")*11+COUNTIF(beosztás!$BP151:$CT151,"B12")*12+COUNTIF(beosztás!$BP151:$CT151,"BP")*0</f>
        <v>0</v>
      </c>
      <c r="BE149" s="330">
        <f t="shared" si="703"/>
        <v>160</v>
      </c>
      <c r="BF149" s="706">
        <f>IF(C149="",0,alapadatok!$AN$4)</f>
        <v>160</v>
      </c>
      <c r="BG149" s="330">
        <f t="shared" si="591"/>
        <v>0</v>
      </c>
      <c r="BH149" s="739">
        <f t="shared" si="704"/>
        <v>0</v>
      </c>
      <c r="BI149" s="325"/>
      <c r="BJ149" s="705">
        <f>COUNTIF(beosztás!$CU151:$DX151,"DE")*8</f>
        <v>112</v>
      </c>
      <c r="BK149" s="706">
        <f>COUNTIF(beosztás!$CU151:$DX151,"DU")*8</f>
        <v>0</v>
      </c>
      <c r="BL149" s="706">
        <f>COUNTIF(beosztás!$CU151:$DX151,"ÉJ")*8</f>
        <v>0</v>
      </c>
      <c r="BM149" s="706">
        <f>COUNTIF(beosztás!$CU151:$DX151,"N")*12</f>
        <v>0</v>
      </c>
      <c r="BN149" s="706">
        <f>COUNTIF(beosztás!$CU151:$DX151,"É")*12</f>
        <v>0</v>
      </c>
      <c r="BO149" s="706">
        <f>SUM(beosztás!$CU151:$DX151)</f>
        <v>0</v>
      </c>
      <c r="BP149" s="895">
        <f>(COUNTIF(beosztás!$CU151:$DX151,"SN")*12)+(COUNTIF(beosztás!$CU151:$DX151,"SDE")*8)+(COUNTIF(beosztás!$CU151:$DX151,"SDU")*8)+(COUNTIF(beosztás!$CU151:$DX151,"SÉ")*12)+(COUNTIF(beosztás!$CU151:$DX151,"SÉJ")*8)+(COUNTIF(beosztás!$CU151:$DX151,"S1")*1)+(COUNTIF(beosztás!$CU151:$DX151,"S2")*2)+(COUNTIF(beosztás!$CU151:$DX151,"S3")*3)+(COUNTIF(beosztás!$CU151:$DX151,"S4")*4)+(COUNTIF(beosztás!$CU151:$DX151,"S5")*5)+(COUNTIF(beosztás!$CU151:$DX151,"S6")*6)+(COUNTIF(beosztás!$CU151:$DX151,"S7")*7)+(COUNTIF(beosztás!$CU151:$DX151,"S8")*8)+(COUNTIF(beosztás!$CU151:$DX151,"S9")*9)+(COUNTIF(beosztás!$CU151:$DX151,"S10")*10)+(COUNTIF(beosztás!$CU151:$DX151,"S11")*11)+(COUNTIF(beosztás!$CU151:$DX151,"S12")*12)</f>
        <v>0</v>
      </c>
      <c r="BQ149" s="706">
        <f>COUNTIF(beosztás!$CU151:$DX151,"FÜ")*8</f>
        <v>8</v>
      </c>
      <c r="BR149" s="706">
        <f>COUNTIF(beosztás!$CU151:$DX151,"BN")*12+COUNTIF(beosztás!$CU151:$DX151,"BÉ")*12+COUNTIF(beosztás!$CU151:$DX151,"BDE")*8+COUNTIF(beosztás!$CU151:$DX151,"BDU")*8+COUNTIF(beosztás!$CU151:$DX151,"BÉJ")*8+COUNTIF(beosztás!$CU151:$DX151,"B1")*1+COUNTIF(beosztás!$CU151:$DX151,"B2")*2+COUNTIF(beosztás!$CU151:$DX151,"B3")*3+COUNTIF(beosztás!$CU151:$DX151,"B5")*5+COUNTIF(beosztás!$CU151:$DX151,"B6")*6+COUNTIF(beosztás!$CU151:$DX151,"B7")*7+COUNTIF(beosztás!$CU151:$DX151,"B8")*8+COUNTIF(beosztás!$CU151:$DX151,"B9")*9+COUNTIF(beosztás!$CU151:$DX151,"B10")*10+COUNTIF(beosztás!$CU151:$DX151,"B11")*11+COUNTIF(beosztás!$CU151:$DX151,"B12")*12+COUNTIF(beosztás!$CU151:$DX151,"BP")*0</f>
        <v>0</v>
      </c>
      <c r="BS149" s="330">
        <f t="shared" si="705"/>
        <v>112</v>
      </c>
      <c r="BT149" s="706">
        <f>IF(C149="",0,alapadatok!$AN$5)</f>
        <v>168</v>
      </c>
      <c r="BU149" s="330">
        <f t="shared" si="594"/>
        <v>-56</v>
      </c>
      <c r="BV149" s="739">
        <f t="shared" si="706"/>
        <v>0</v>
      </c>
      <c r="BW149" s="325"/>
      <c r="BX149" s="329">
        <f t="shared" si="596"/>
        <v>272</v>
      </c>
      <c r="BY149" s="330">
        <f t="shared" si="597"/>
        <v>0</v>
      </c>
      <c r="BZ149" s="330">
        <f t="shared" si="598"/>
        <v>0</v>
      </c>
      <c r="CA149" s="330">
        <f t="shared" si="599"/>
        <v>0</v>
      </c>
      <c r="CB149" s="330">
        <f t="shared" si="600"/>
        <v>0</v>
      </c>
      <c r="CC149" s="330">
        <f t="shared" si="601"/>
        <v>0</v>
      </c>
      <c r="CD149" s="330">
        <f t="shared" si="602"/>
        <v>0</v>
      </c>
      <c r="CE149" s="330">
        <f t="shared" si="603"/>
        <v>16</v>
      </c>
      <c r="CF149" s="330">
        <f t="shared" si="604"/>
        <v>0</v>
      </c>
      <c r="CG149" s="330">
        <f t="shared" si="605"/>
        <v>272</v>
      </c>
      <c r="CH149" s="330">
        <f t="shared" si="606"/>
        <v>328</v>
      </c>
      <c r="CI149" s="330">
        <f t="shared" si="607"/>
        <v>-56</v>
      </c>
      <c r="CJ149" s="739">
        <f t="shared" si="707"/>
        <v>0</v>
      </c>
      <c r="CK149" s="326"/>
      <c r="CL149" s="705">
        <f>COUNTIF(beosztás!$DY151:$FC151,"DE")*8</f>
        <v>0</v>
      </c>
      <c r="CM149" s="706">
        <f>COUNTIF(beosztás!$DY151:$FC151,"DU")*8</f>
        <v>0</v>
      </c>
      <c r="CN149" s="706">
        <f>COUNTIF(beosztás!$DY151:$FC151,"ÉJ")*8</f>
        <v>0</v>
      </c>
      <c r="CO149" s="706">
        <f>COUNTIF(beosztás!$DY151:$FC151,"N")*12</f>
        <v>0</v>
      </c>
      <c r="CP149" s="706">
        <f>COUNTIF(beosztás!$DY151:$FC151,"é")*12</f>
        <v>0</v>
      </c>
      <c r="CQ149" s="706">
        <f>SUM(beosztás!$DY151:$FC151)</f>
        <v>0</v>
      </c>
      <c r="CR149" s="706">
        <f>COUNTIF(beosztás!$DY151:$FC151,"FÜ")*8</f>
        <v>16</v>
      </c>
      <c r="CS149" s="895">
        <f>(COUNTIF(beosztás!$DY151:$FC151,"SN")*12)+(COUNTIF(beosztás!$DY151:$FC151,"SDE")*8)+(COUNTIF(beosztás!$DY151:$FC151,"SDU")*8)+(COUNTIF(beosztás!$DY151:$FC151,"SÉ")*12)+(COUNTIF(beosztás!$DY151:$FC151,"SÉJ")*8)+(COUNTIF(beosztás!$DY151:$FC151,"S1")*1)+(COUNTIF(beosztás!$DY151:$FC151,"S2")*2)+(COUNTIF(beosztás!$DY151:$FC151,"S3")*3)+(COUNTIF(beosztás!$DY151:$FC151,"S4")*4)+(COUNTIF(beosztás!$DY151:$FC151,"S5")*5)+(COUNTIF(beosztás!$DY151:$FC151,"S6")*6)+(COUNTIF(beosztás!$DY151:$FC151,"S7")*7)+(COUNTIF(beosztás!$DY151:$FC151,"S8")*8)+(COUNTIF(beosztás!$DY151:$FC151,"S9")*9)+(COUNTIF(beosztás!$DY151:$FC151,"S10")*10)+(COUNTIF(beosztás!$DY151:$FC151,"S11")*11)+(COUNTIF(beosztás!$DY151:$FC151,"S12")*12)</f>
        <v>0</v>
      </c>
      <c r="CT149" s="706">
        <f>COUNTIF(beosztás!$DY151:$FC151,"BN")*12+COUNTIF(beosztás!$DY151:$FC151,"BÉ")*12+COUNTIF(beosztás!$DY151:$FC151,"BDE")*8+COUNTIF(beosztás!$DY151:$FC151,"BDU")*8+COUNTIF(beosztás!$DY151:$FC151,"BÉJ")*8+COUNTIF(beosztás!$DY151:$FC151,"B1")*1+COUNTIF(beosztás!$DY151:$FC151,"B2")*2+COUNTIF(beosztás!$DY151:$FC151,"B3")*3+COUNTIF(beosztás!$DY151:$FC151,"B5")*5+COUNTIF(beosztás!$DY151:$FC151,"B6")*6+COUNTIF(beosztás!$DY151:$FC151,"B7")*7+COUNTIF(beosztás!$DY151:$FC151,"B8")*8+COUNTIF(beosztás!$DY151:$FC151,"B9")*9+COUNTIF(beosztás!$DY151:$FC151,"B10")*10+COUNTIF(beosztás!$DY151:$FC151,"B11")*11+COUNTIF(beosztás!$DY151:$FC151,"B12")*12+COUNTIF(beosztás!$DY151:$FC151,"BP")*0</f>
        <v>0</v>
      </c>
      <c r="CU149" s="330">
        <f t="shared" si="708"/>
        <v>0</v>
      </c>
      <c r="CV149" s="706">
        <f>IF(C149="",0,alapadatok!$AN$6)</f>
        <v>168</v>
      </c>
      <c r="CW149" s="330">
        <f t="shared" si="610"/>
        <v>-168</v>
      </c>
      <c r="CX149" s="905">
        <f t="shared" si="709"/>
        <v>0</v>
      </c>
      <c r="CY149" s="325"/>
      <c r="CZ149" s="705">
        <f>COUNTIF(beosztás!$FD151:$GG151,"DE")*8</f>
        <v>0</v>
      </c>
      <c r="DA149" s="706">
        <f>COUNTIF(beosztás!$FD151:$GG151,"DU")*8</f>
        <v>0</v>
      </c>
      <c r="DB149" s="706">
        <f>COUNTIF(beosztás!$FD151:$GG151,"ÉJ")*8</f>
        <v>0</v>
      </c>
      <c r="DC149" s="706">
        <f>COUNTIF(beosztás!$FD151:$GG151,"N")*12</f>
        <v>0</v>
      </c>
      <c r="DD149" s="706">
        <f>COUNTIF(beosztás!$FD151:$GG151,"É")*12</f>
        <v>0</v>
      </c>
      <c r="DE149" s="706">
        <f>SUM(beosztás!$FD151:$GG151)</f>
        <v>0</v>
      </c>
      <c r="DF149" s="895">
        <f>(COUNTIF(beosztás!$FD151:$GG151,"SN")*12)+(COUNTIF(beosztás!$FD151:$GG151,"SDE")*8)+(COUNTIF(beosztás!$FD151:$GG151,"SDU")*8)+(COUNTIF(beosztás!$FD151:$GG151,"SÉ")*12)+(COUNTIF(beosztás!$FD151:$GG151,"SÉJ")*8)+(COUNTIF(beosztás!$FD151:$GG151,"S1")*1)+(COUNTIF(beosztás!$FD151:$GG151,"S2")*2)+(COUNTIF(beosztás!$FD151:$GG151,"S3")*3)+(COUNTIF(beosztás!$FD151:$GG151,"S4")*4)+(COUNTIF(beosztás!$FD151:$GG151,"S5")*5)+(COUNTIF(beosztás!$FD151:$GG151,"S6")*6)+(COUNTIF(beosztás!$FD151:$GG151,"S7")*7)+(COUNTIF(beosztás!$FD151:$GG151,"S8")*8)+(COUNTIF(beosztás!$FD151:$GG151,"S9")*9)+(COUNTIF(beosztás!$FD151:$GG151,"S10")*10)+(COUNTIF(beosztás!$FD151:$GG151,"S11")*11)+(COUNTIF(beosztás!$FD151:$GG151,"S12")*12)</f>
        <v>0</v>
      </c>
      <c r="DG149" s="706">
        <f>COUNTIF(beosztás!$FD151:$GG151,"FÜ")*8</f>
        <v>0</v>
      </c>
      <c r="DH149" s="706">
        <f>COUNTIF(beosztás!$FD151:$GG151,"BN")*12+COUNTIF(beosztás!$FD151:$GG151,"BÉ")*12+COUNTIF(beosztás!$FD151:$GG151,"BDE")*8+COUNTIF(beosztás!$FD151:$GG151,"BDU")*8+COUNTIF(beosztás!$FD151:$GG151,"BÉJ")*8+COUNTIF(beosztás!$FD151:$GG151,"B1")*1+COUNTIF(beosztás!$FD151:$GG151,"B2")*2+COUNTIF(beosztás!$FD151:$GG151,"B3")*3+COUNTIF(beosztás!$FD151:$GG151,"B5")*5+COUNTIF(beosztás!$FD151:$GG151,"B6")*6+COUNTIF(beosztás!$FD151:$GG151,"B7")*7+COUNTIF(beosztás!$FD151:$GG151,"B8")*8+COUNTIF(beosztás!$FD151:$GG151,"B9")*9+COUNTIF(beosztás!$FD151:$GG151,"B10")*10+COUNTIF(beosztás!$FD151:$GG151,"B11")*11+COUNTIF(beosztás!$FD151:$GG151,"B12")*12+COUNTIF(beosztás!$FD151:$GG151,"BP")*0</f>
        <v>0</v>
      </c>
      <c r="DI149" s="330">
        <f t="shared" si="710"/>
        <v>0</v>
      </c>
      <c r="DJ149" s="706">
        <f>IF(C149="",0,alapadatok!$AN$7)</f>
        <v>160</v>
      </c>
      <c r="DK149" s="330">
        <f t="shared" si="613"/>
        <v>-160</v>
      </c>
      <c r="DL149" s="739">
        <f t="shared" si="711"/>
        <v>0</v>
      </c>
      <c r="DM149" s="325"/>
      <c r="DN149" s="329">
        <f t="shared" si="615"/>
        <v>0</v>
      </c>
      <c r="DO149" s="330">
        <f t="shared" si="616"/>
        <v>0</v>
      </c>
      <c r="DP149" s="330">
        <f t="shared" si="617"/>
        <v>0</v>
      </c>
      <c r="DQ149" s="330">
        <f t="shared" si="618"/>
        <v>0</v>
      </c>
      <c r="DR149" s="330">
        <f t="shared" si="619"/>
        <v>0</v>
      </c>
      <c r="DS149" s="330">
        <f t="shared" si="620"/>
        <v>0</v>
      </c>
      <c r="DT149" s="330">
        <f t="shared" si="621"/>
        <v>0</v>
      </c>
      <c r="DU149" s="330">
        <f t="shared" si="622"/>
        <v>16</v>
      </c>
      <c r="DV149" s="330">
        <f t="shared" si="623"/>
        <v>0</v>
      </c>
      <c r="DW149" s="330">
        <f t="shared" si="624"/>
        <v>0</v>
      </c>
      <c r="DX149" s="330">
        <f t="shared" si="625"/>
        <v>328</v>
      </c>
      <c r="DY149" s="330">
        <f t="shared" si="626"/>
        <v>-328</v>
      </c>
      <c r="DZ149" s="905">
        <f t="shared" si="712"/>
        <v>0</v>
      </c>
      <c r="EA149" s="326"/>
      <c r="EB149" s="705">
        <f>COUNTIF(beosztás!$GH151:$HL151,"DE")*8</f>
        <v>0</v>
      </c>
      <c r="EC149" s="706">
        <f>COUNTIF(beosztás!$GH151:$HL151,"DU")*8</f>
        <v>0</v>
      </c>
      <c r="ED149" s="706">
        <f>COUNTIF(beosztás!$GH151:$HL151,"ÉJ")*8</f>
        <v>0</v>
      </c>
      <c r="EE149" s="706">
        <f>COUNTIF(beosztás!$GH151:$HL151,"N")*12</f>
        <v>0</v>
      </c>
      <c r="EF149" s="706">
        <f>COUNTIF(beosztás!$GH151:$HL151,"é")*12</f>
        <v>0</v>
      </c>
      <c r="EG149" s="706">
        <f>SUM(beosztás!$GH151:$HL151)</f>
        <v>0</v>
      </c>
      <c r="EH149" s="706">
        <f>COUNTIF(beosztás!$GH151:$HL151,"FÜ")*8</f>
        <v>0</v>
      </c>
      <c r="EI149" s="895">
        <f>(COUNTIF(beosztás!$GH151:$HL151,"SN")*12)+(COUNTIF(beosztás!$GH151:$HL151,"SDE")*8)+(COUNTIF(beosztás!$GH151:$HL151,"SDU")*8)+(COUNTIF(beosztás!$GH151:$HL151,"SÉ")*12)+(COUNTIF(beosztás!$GH151:$HL151,"SÉJ")*8)+(COUNTIF(beosztás!$GH151:$HL151,"S1")*1)+(COUNTIF(beosztás!$GH151:$HL151,"S2")*2)+(COUNTIF(beosztás!$GH151:$HL151,"S3")*3)+(COUNTIF(beosztás!$GH151:$HL151,"S4")*4)+(COUNTIF(beosztás!$GH151:$HL151,"S5")*5)+(COUNTIF(beosztás!$GH151:$HL151,"S6")*6)+(COUNTIF(beosztás!$GH151:$HL151,"S7")*7)+(COUNTIF(beosztás!$GH151:$HL151,"S8")*8)+(COUNTIF(beosztás!$GH151:$HL151,"S9")*9)+(COUNTIF(beosztás!$GH151:$HL151,"S10")*10)+(COUNTIF(beosztás!$GH151:$HL151,"S11")*11)+(COUNTIF(beosztás!$GH151:$HL151,"S12")*12)</f>
        <v>0</v>
      </c>
      <c r="EJ149" s="706">
        <f>COUNTIF(beosztás!$GH151:$HL151,"BN")*12+COUNTIF(beosztás!$GH151:$HL151,"BÉ")*12+COUNTIF(beosztás!$GH151:$HL151,"BDE")*8+COUNTIF(beosztás!$GH151:$HL151,"BDU")*8+COUNTIF(beosztás!$GH151:$HL151,"BÉJ")*8+COUNTIF(beosztás!$GH151:$HL151,"B1")*1+COUNTIF(beosztás!$GH151:$HL151,"B2")*2+COUNTIF(beosztás!$GH151:$HL151,"B3")*3+COUNTIF(beosztás!$GH151:$HL151,"B5")*5+COUNTIF(beosztás!$GH151:$HL151,"B6")*6+COUNTIF(beosztás!$GH151:$HL151,"B7")*7+COUNTIF(beosztás!$GH151:$HL151,"B8")*8+COUNTIF(beosztás!$GH151:$HL151,"B9")*9+COUNTIF(beosztás!$GH151:$HL151,"B10")*10+COUNTIF(beosztás!$GH151:$HL151,"B11")*11+COUNTIF(beosztás!$GH151:$HL151,"B12")*12+COUNTIF(beosztás!$GH151:$HL151,"BP")*0</f>
        <v>0</v>
      </c>
      <c r="EK149" s="330">
        <f t="shared" si="713"/>
        <v>0</v>
      </c>
      <c r="EL149" s="706">
        <f>IF(C149="",0,alapadatok!$AN$8)</f>
        <v>184</v>
      </c>
      <c r="EM149" s="330">
        <f t="shared" si="629"/>
        <v>-184</v>
      </c>
      <c r="EN149" s="905">
        <f t="shared" si="714"/>
        <v>0</v>
      </c>
      <c r="EO149" s="325"/>
      <c r="EP149" s="705">
        <f>COUNTIF(beosztás!$HM151:$IQ151,"DE")*8</f>
        <v>0</v>
      </c>
      <c r="EQ149" s="706">
        <f>COUNTIF(beosztás!$HM151:$IQ151,"DU")*8</f>
        <v>0</v>
      </c>
      <c r="ER149" s="706">
        <f>COUNTIF(beosztás!$HM151:$IQ151,"ÉJ")*8</f>
        <v>0</v>
      </c>
      <c r="ES149" s="706">
        <f>COUNTIF(beosztás!$HM151:$IQ151,"N")*12</f>
        <v>0</v>
      </c>
      <c r="ET149" s="706">
        <f>COUNTIF(beosztás!$HM151:$IQ151,"É")*12</f>
        <v>0</v>
      </c>
      <c r="EU149" s="706">
        <f>SUM(beosztás!$HM151:$IQ151)</f>
        <v>0</v>
      </c>
      <c r="EV149" s="895">
        <f>(COUNTIF(beosztás!$HM151:$IQ151,"SN")*12)+(COUNTIF(beosztás!$HM151:$IQ151,"SDE")*8)+(COUNTIF(beosztás!$HM151:$IQ151,"SDU")*8)+(COUNTIF(beosztás!$HM151:$IQ151,"SÉ")*12)+(COUNTIF(beosztás!$HM151:$IQ151,"SÉJ")*8)+(COUNTIF(beosztás!$HM151:$IQ151,"S1")*1)+(COUNTIF(beosztás!$HM151:$IQ151,"S2")*2)+(COUNTIF(beosztás!$HM151:$IQ151,"S3")*3)+(COUNTIF(beosztás!$HM151:$IQ151,"S4")*4)+(COUNTIF(beosztás!$HM151:$IQ151,"S5")*5)+(COUNTIF(beosztás!$HM151:$IQ151,"S6")*6)+(COUNTIF(beosztás!$HM151:$IQ151,"S7")*7)+(COUNTIF(beosztás!$HM151:$IQ151,"S8")*8)+(COUNTIF(beosztás!$HM151:$IQ151,"S9")*9)+(COUNTIF(beosztás!$HM151:$IQ151,"S10")*10)+(COUNTIF(beosztás!$HM151:$IQ151,"S11")*11)+(COUNTIF(beosztás!$HM151:$IQ151,"S12")*12)</f>
        <v>0</v>
      </c>
      <c r="EW149" s="706">
        <f>COUNTIF(beosztás!$HM151:$IQ151,"FÜ")*8</f>
        <v>8</v>
      </c>
      <c r="EX149" s="706">
        <f>COUNTIF(beosztás!$HM151:$IQ151,"BN")*12+COUNTIF(beosztás!$HM151:$IQ151,"BÉ")*12+COUNTIF(beosztás!$HM151:$IQ151,"BDE")*8+COUNTIF(beosztás!$HM151:$IQ151,"BDU")*8+COUNTIF(beosztás!$HM151:$IQ151,"BÉJ")*8+COUNTIF(beosztás!$HM151:$IQ151,"B1")*1+COUNTIF(beosztás!$HM151:$IQ151,"B2")*2+COUNTIF(beosztás!$HM151:$IQ151,"B3")*3+COUNTIF(beosztás!$HM151:$IQ151,"B5")*5+COUNTIF(beosztás!$HM151:$IQ151,"B6")*6+COUNTIF(beosztás!$HM151:$IQ151,"B7")*7+COUNTIF(beosztás!$HM151:$IQ151,"B8")*8+COUNTIF(beosztás!$HM151:$IQ151,"B9")*9+COUNTIF(beosztás!$HM151:$IQ151,"B10")*10+COUNTIF(beosztás!$HM151:$IQ151,"B11")*11+COUNTIF(beosztás!$HM151:$IQ151,"B12")*12+COUNTIF(beosztás!$HM151:$IQ151,"BP")*0</f>
        <v>0</v>
      </c>
      <c r="EY149" s="330">
        <f t="shared" si="715"/>
        <v>0</v>
      </c>
      <c r="EZ149" s="706">
        <f>IF(C149="",0,alapadatok!$AN$9)</f>
        <v>168</v>
      </c>
      <c r="FA149" s="330">
        <f t="shared" si="632"/>
        <v>-168</v>
      </c>
      <c r="FB149" s="905">
        <f t="shared" si="716"/>
        <v>0</v>
      </c>
      <c r="FC149" s="325"/>
      <c r="FD149" s="329">
        <f t="shared" si="634"/>
        <v>0</v>
      </c>
      <c r="FE149" s="330">
        <f t="shared" si="635"/>
        <v>0</v>
      </c>
      <c r="FF149" s="330">
        <f t="shared" si="636"/>
        <v>0</v>
      </c>
      <c r="FG149" s="330">
        <f t="shared" si="637"/>
        <v>0</v>
      </c>
      <c r="FH149" s="330">
        <f t="shared" si="638"/>
        <v>0</v>
      </c>
      <c r="FI149" s="330">
        <f t="shared" si="639"/>
        <v>0</v>
      </c>
      <c r="FJ149" s="330">
        <f t="shared" si="640"/>
        <v>0</v>
      </c>
      <c r="FK149" s="330">
        <f t="shared" si="641"/>
        <v>8</v>
      </c>
      <c r="FL149" s="330">
        <f t="shared" si="642"/>
        <v>0</v>
      </c>
      <c r="FM149" s="330">
        <f t="shared" si="643"/>
        <v>0</v>
      </c>
      <c r="FN149" s="330">
        <f t="shared" si="644"/>
        <v>352</v>
      </c>
      <c r="FO149" s="330">
        <f t="shared" si="645"/>
        <v>-352</v>
      </c>
      <c r="FP149" s="905">
        <f t="shared" si="717"/>
        <v>0</v>
      </c>
      <c r="FQ149" s="326"/>
      <c r="FR149" s="705">
        <f>COUNTIF(beosztás!$IR151:$JU151,"DE")*8</f>
        <v>0</v>
      </c>
      <c r="FS149" s="706">
        <f>COUNTIF(beosztás!$IR151:$JU151,"DU")*8</f>
        <v>0</v>
      </c>
      <c r="FT149" s="706">
        <f>COUNTIF(beosztás!$IR151:$JU151,"ÉJ")*8</f>
        <v>0</v>
      </c>
      <c r="FU149" s="706">
        <f>COUNTIF(beosztás!$IR151:$JU151,"N")*12</f>
        <v>0</v>
      </c>
      <c r="FV149" s="706">
        <f>COUNTIF(beosztás!$IR151:$JU151,"é")*12</f>
        <v>0</v>
      </c>
      <c r="FW149" s="706">
        <f>SUM(beosztás!$IR151:$JU151)</f>
        <v>0</v>
      </c>
      <c r="FX149" s="706">
        <f>COUNTIF(beosztás!$IR151:$JU151,"FÜ")*8</f>
        <v>0</v>
      </c>
      <c r="FY149" s="895">
        <f>(COUNTIF(beosztás!$IR151:$JU151,"SN")*12)+(COUNTIF(beosztás!$IR151:$JU151,"SDE")*8)+(COUNTIF(beosztás!$IR151:$JU151,"SDU")*8)+(COUNTIF(beosztás!$IR151:$JU151,"SÉ")*12)+(COUNTIF(beosztás!$IR151:$JU151,"SÉJ")*8)+(COUNTIF(beosztás!$IR151:$JU151,"S1")*1)+(COUNTIF(beosztás!$IR151:$JU151,"S2")*2)+(COUNTIF(beosztás!$IR151:$JU151,"S3")*3)+(COUNTIF(beosztás!$IR151:$JU151,"S4")*4)+(COUNTIF(beosztás!$IR151:$JU151,"S5")*5)+(COUNTIF(beosztás!$IR151:$JU151,"S6")*6)+(COUNTIF(beosztás!$IR151:$JU151,"S7")*7)+(COUNTIF(beosztás!$IR151:$JU151,"S8")*8)+(COUNTIF(beosztás!$IR151:$JU151,"S9")*9)+(COUNTIF(beosztás!$IR151:$JU151,"S10")*10)+(COUNTIF(beosztás!$IR151:$JU151,"S11")*11)+(COUNTIF(beosztás!$IR151:$JU151,"S12")*12)</f>
        <v>0</v>
      </c>
      <c r="FZ149" s="706">
        <f>COUNTIF(beosztás!$IR151:$JU151,"BN")*12+COUNTIF(beosztás!$IR151:$JU151,"BÉ")*12+COUNTIF(beosztás!$IR151:$JU151,"BDE")*8+COUNTIF(beosztás!$IR151:$JU151,"BDU")*8+COUNTIF(beosztás!$IR151:$JU151,"BÉJ")*8+COUNTIF(beosztás!$IR151:$JU151,"B1")*1+COUNTIF(beosztás!$IR151:$JU151,"B2")*2+COUNTIF(beosztás!$IR151:$JU151,"B3")*3+COUNTIF(beosztás!$IR151:$JU151,"B5")*5+COUNTIF(beosztás!$IR151:$JU151,"B6")*6+COUNTIF(beosztás!$IR151:$JU151,"B7")*7+COUNTIF(beosztás!$IR151:$JU151,"B8")*8+COUNTIF(beosztás!$IR151:$JU151,"B9")*9+COUNTIF(beosztás!$IR151:$JU151,"B10")*10+COUNTIF(beosztás!$IR151:$JU151,"B11")*11+COUNTIF(beosztás!$IR151:$JU151,"B12")*12+COUNTIF(beosztás!$IR151:$JU151,"BP")*0</f>
        <v>0</v>
      </c>
      <c r="GA149" s="330">
        <f t="shared" si="718"/>
        <v>0</v>
      </c>
      <c r="GB149" s="706">
        <f>IF(C149="",0,alapadatok!$AN$10)</f>
        <v>168</v>
      </c>
      <c r="GC149" s="330">
        <f t="shared" si="648"/>
        <v>-168</v>
      </c>
      <c r="GD149" s="905">
        <f t="shared" si="719"/>
        <v>0</v>
      </c>
      <c r="GE149" s="327"/>
      <c r="GF149" s="705">
        <f>COUNTIF(beosztás!$JV151:$KZ151,"DE")*8</f>
        <v>0</v>
      </c>
      <c r="GG149" s="706">
        <f>COUNTIF(beosztás!$JV151:$KZ151,"DU")*8</f>
        <v>0</v>
      </c>
      <c r="GH149" s="706">
        <f>COUNTIF(beosztás!$JV151:$KZ151,"ÉJ")*8</f>
        <v>0</v>
      </c>
      <c r="GI149" s="706">
        <f>COUNTIF(beosztás!$JV151:$KZ151,"N")*12</f>
        <v>0</v>
      </c>
      <c r="GJ149" s="706">
        <f>COUNTIF(beosztás!$JV151:$KZ151,"É")*12</f>
        <v>0</v>
      </c>
      <c r="GK149" s="706">
        <f>SUM(beosztás!$JV151:$KZ151)</f>
        <v>0</v>
      </c>
      <c r="GL149" s="895">
        <f>(COUNTIF(beosztás!$JV151:$KZ151,"SN")*12)+(COUNTIF(beosztás!$JV151:$KZ151,"SDE")*8)+(COUNTIF(beosztás!$JV151:$KZ151,"SDU")*8)+(COUNTIF(beosztás!$JV151:$KZ151,"SÉ")*12)+(COUNTIF(beosztás!$JV151:$KZ151,"SÉJ")*8)+(COUNTIF(beosztás!$JV151:$KZ151,"S1")*1)+(COUNTIF(beosztás!$JV151:$KZ151,"S2")*2)+(COUNTIF(beosztás!$JV151:$KZ151,"S3")*3)+(COUNTIF(beosztás!$JV151:$KZ151,"S4")*4)+(COUNTIF(beosztás!$JV151:$KZ151,"S5")*5)+(COUNTIF(beosztás!$JV151:$KZ151,"S6")*6)+(COUNTIF(beosztás!$JV151:$KZ151,"S7")*7)+(COUNTIF(beosztás!$JV151:$KZ151,"S8")*8)+(COUNTIF(beosztás!$JV151:$KZ151,"S9")*9)+(COUNTIF(beosztás!$JV151:$KZ151,"S10")*10)+(COUNTIF(beosztás!$JV151:$KZ151,"S11")*11)+(COUNTIF(beosztás!$JV151:$KZ151,"S12")*12)</f>
        <v>0</v>
      </c>
      <c r="GM149" s="706">
        <f>COUNTIF(beosztás!$JV151:$KZ151,"FÜ")*8</f>
        <v>8</v>
      </c>
      <c r="GN149" s="706">
        <f>COUNTIF(beosztás!$JV151:$KZ151,"BN")*12+COUNTIF(beosztás!$JV151:$KZ151,"BÉ")*12+COUNTIF(beosztás!$JV151:$KZ151,"BDE")*8+COUNTIF(beosztás!$JV151:$KZ151,"BDU")*8+COUNTIF(beosztás!$JV151:$KZ151,"BÉJ")*8+COUNTIF(beosztás!$JV151:$KZ151,"B1")*1+COUNTIF(beosztás!$JV151:$KZ151,"B2")*2+COUNTIF(beosztás!$JV151:$KZ151,"B3")*3+COUNTIF(beosztás!$JV151:$KZ151,"B5")*5+COUNTIF(beosztás!$JV151:$KZ151,"B6")*6+COUNTIF(beosztás!$JV151:$KZ151,"B7")*7+COUNTIF(beosztás!$JV151:$KZ151,"B8")*8+COUNTIF(beosztás!$JV151:$KZ151,"B9")*9+COUNTIF(beosztás!$JV151:$KZ151,"B10")*10+COUNTIF(beosztás!$JV151:$KZ151,"B11")*11+COUNTIF(beosztás!$JV151:$KZ151,"B12")*12+COUNTIF(beosztás!$JV151:$KZ151,"BP")*0</f>
        <v>0</v>
      </c>
      <c r="GO149" s="330">
        <f t="shared" si="720"/>
        <v>0</v>
      </c>
      <c r="GP149" s="706">
        <f>IF(C149="",0,alapadatok!$AN$11)</f>
        <v>176</v>
      </c>
      <c r="GQ149" s="330">
        <f t="shared" si="651"/>
        <v>-176</v>
      </c>
      <c r="GR149" s="905">
        <f t="shared" si="721"/>
        <v>0</v>
      </c>
      <c r="GS149" s="327"/>
      <c r="GT149" s="329">
        <f t="shared" si="653"/>
        <v>0</v>
      </c>
      <c r="GU149" s="330">
        <f t="shared" si="654"/>
        <v>0</v>
      </c>
      <c r="GV149" s="330">
        <f t="shared" si="655"/>
        <v>0</v>
      </c>
      <c r="GW149" s="330">
        <f t="shared" si="656"/>
        <v>0</v>
      </c>
      <c r="GX149" s="330">
        <f t="shared" si="657"/>
        <v>0</v>
      </c>
      <c r="GY149" s="330">
        <f t="shared" si="658"/>
        <v>0</v>
      </c>
      <c r="GZ149" s="330">
        <f t="shared" si="659"/>
        <v>0</v>
      </c>
      <c r="HA149" s="330">
        <f t="shared" si="660"/>
        <v>8</v>
      </c>
      <c r="HB149" s="330">
        <f t="shared" si="661"/>
        <v>0</v>
      </c>
      <c r="HC149" s="330">
        <f t="shared" si="662"/>
        <v>0</v>
      </c>
      <c r="HD149" s="330">
        <f t="shared" si="663"/>
        <v>344</v>
      </c>
      <c r="HE149" s="330">
        <f t="shared" si="664"/>
        <v>-344</v>
      </c>
      <c r="HF149" s="905">
        <f t="shared" si="722"/>
        <v>0</v>
      </c>
      <c r="HG149" s="326"/>
      <c r="HH149" s="705">
        <f>COUNTIF(beosztás!$LA151:$MD151,"DE")*8</f>
        <v>0</v>
      </c>
      <c r="HI149" s="706">
        <f>COUNTIF(beosztás!$LA151:$MD151,"DU")*8</f>
        <v>0</v>
      </c>
      <c r="HJ149" s="706">
        <f>COUNTIF(beosztás!$LA151:$MD151,"ÉJ")*8</f>
        <v>0</v>
      </c>
      <c r="HK149" s="706">
        <f>COUNTIF(beosztás!$LA151:$MD151,"N")*12</f>
        <v>0</v>
      </c>
      <c r="HL149" s="706">
        <f>COUNTIF(beosztás!$LA151:$MD151,"é")*12</f>
        <v>0</v>
      </c>
      <c r="HM149" s="706">
        <f>SUM(beosztás!$LA151:$MD151)</f>
        <v>0</v>
      </c>
      <c r="HN149" s="706">
        <f>COUNTIF(beosztás!$LA151:$MD151,"FÜ")*8</f>
        <v>8</v>
      </c>
      <c r="HO149" s="895">
        <f>(COUNTIF(beosztás!$LA151:$MD151,"SN")*12)+(COUNTIF(beosztás!$LA151:$MD151,"SDE")*8)+(COUNTIF(beosztás!$LA151:$MD151,"SDU")*8)+(COUNTIF(beosztás!$LA151:$MD151,"SÉ")*12)+(COUNTIF(beosztás!$LA151:$MD151,"SÉJ")*8)+(COUNTIF(beosztás!$LA151:$MD151,"S1")*1)+(COUNTIF(beosztás!$LA151:$MD151,"S2")*2)+(COUNTIF(beosztás!$LA151:$MD151,"S3")*3)+(COUNTIF(beosztás!$LA151:$MD151,"S4")*4)+(COUNTIF(beosztás!$LA151:$MD151,"S5")*5)+(COUNTIF(beosztás!$LA151:$MD151,"S6")*6)+(COUNTIF(beosztás!$LA151:$MD151,"S7")*7)+(COUNTIF(beosztás!$LA151:$MD151,"S8")*8)+(COUNTIF(beosztás!$LA151:$MD151,"S9")*9)+(COUNTIF(beosztás!$LA151:$MD151,"S10")*10)+(COUNTIF(beosztás!$LA151:$MD151,"S11")*11)+(COUNTIF(beosztás!$LA151:$MD151,"S12")*12)</f>
        <v>0</v>
      </c>
      <c r="HP149" s="706">
        <f>COUNTIF(beosztás!$LA151:$MD151,"BN")*12+COUNTIF(beosztás!$LA151:$MD151,"BÉ")*12+COUNTIF(beosztás!$LA151:$MD151,"BDE")*8+COUNTIF(beosztás!$LA151:$MD151,"BDU")*8+COUNTIF(beosztás!$LA151:$MD151,"BÉJ")*8+COUNTIF(beosztás!$LA151:$MD151,"B1")*1+COUNTIF(beosztás!$LA151:$MD151,"B2")*2+COUNTIF(beosztás!$LA151:$MD151,"B3")*3+COUNTIF(beosztás!$KZ151:$MC151,"B5")*5+COUNTIF(beosztás!$KZ151:$MC151,"B6")*6+COUNTIF(beosztás!$KZ151:$MC151,"B7")*7+COUNTIF(beosztás!$KZ151:$MC151,"B8")*8+COUNTIF(beosztás!$LA151:$MD151,"B9")*9+COUNTIF(beosztás!$LA151:$MD151,"B10")*10+COUNTIF(beosztás!$LA151:$MD151,"B11")*11+COUNTIF(beosztás!$LA151:$MD151,"B12")*12+COUNTIF(beosztás!$LA151:$MD151,"BP")*0</f>
        <v>0</v>
      </c>
      <c r="HQ149" s="330">
        <f t="shared" si="723"/>
        <v>0</v>
      </c>
      <c r="HR149" s="706">
        <f>IF(C149="",0,alapadatok!$AN$12)</f>
        <v>160</v>
      </c>
      <c r="HS149" s="330">
        <f t="shared" si="667"/>
        <v>-160</v>
      </c>
      <c r="HT149" s="905">
        <f t="shared" si="724"/>
        <v>0</v>
      </c>
      <c r="HU149" s="327"/>
      <c r="HV149" s="705">
        <f>COUNTIF(beosztás!$ME151:$NI151,"DE")*8</f>
        <v>0</v>
      </c>
      <c r="HW149" s="706">
        <f>COUNTIF(beosztás!$ME151:$NI151,"DU")*8</f>
        <v>0</v>
      </c>
      <c r="HX149" s="706">
        <f>COUNTIF(beosztás!$ME151:$NI151,"ÉJ")*8</f>
        <v>0</v>
      </c>
      <c r="HY149" s="706">
        <f>COUNTIF(beosztás!$ME151:$NI151,"N")*12</f>
        <v>0</v>
      </c>
      <c r="HZ149" s="706">
        <f>COUNTIF(beosztás!$ME151:$NI151,"É")*12</f>
        <v>0</v>
      </c>
      <c r="IA149" s="706">
        <f>SUM(beosztás!$ME151:$NI151)</f>
        <v>0</v>
      </c>
      <c r="IB149" s="706">
        <f>(COUNTIF(beosztás!$ME151:$NI151,"SN")*12)+(COUNTIF(beosztás!$ME151:$NI151,"SDE")*8)+(COUNTIF(beosztás!$ME151:$NI151,"SDU")*8)+(COUNTIF(beosztás!$ME151:$NI151,"SÉ")*12)+(COUNTIF(beosztás!$ME151:$NI151,"SÉJ")*8)+(COUNTIF(beosztás!$ME151:$NI151,"S1")*1)+(COUNTIF(beosztás!$ME151:$NI151,"S2")*2)+(COUNTIF(beosztás!$ME151:$NI151,"S3")*3)+(COUNTIF(beosztás!$ME151:$NI151,"S4")*4)+(COUNTIF(beosztás!$ME151:$NI151,"S5")*5)+(COUNTIF(beosztás!$ME151:$NI151,"S6")*6)+(COUNTIF(beosztás!$ME151:$NI151,"S7")*7)+(COUNTIF(beosztás!$ME151:$NI151,"S8")*8)+(COUNTIF(beosztás!$ME151:$NI151,"S9")*9)+(COUNTIF(beosztás!$ME151:$NI151,"S10")*10)+(COUNTIF(beosztás!$ME151:$NI151,"S11")*11)+(COUNTIF(beosztás!$ME151:$NI151,"S12")*12)</f>
        <v>0</v>
      </c>
      <c r="IC149" s="706">
        <f>COUNTIF(beosztás!$ME151:$NI151,"FÜ")*8</f>
        <v>16</v>
      </c>
      <c r="ID149" s="706">
        <f>COUNTIF(beosztás!$ME151:$NI151,"BN")*12+COUNTIF(beosztás!$ME151:$NI151,"BÉ")*12+COUNTIF(beosztás!$ME151:$NI151,"BDE")*8+COUNTIF(beosztás!$ME151:$NI151,"BDU")*8+COUNTIF(beosztás!$ME151:$NI151,"BÉJ")*8+COUNTIF(beosztás!$ME151:$NI151,"B1")*1+COUNTIF(beosztás!$ME151:$NI151,"B2")*2+COUNTIF(beosztás!$ME151:$NI151,"B3")*3+COUNTIF(beosztás!$ME151:$NI151,"B5")*5+COUNTIF(beosztás!$ME151:$NI151,"B6")*6+COUNTIF(beosztás!$ME151:$NI151,"B7")*7+COUNTIF(beosztás!$ME151:$NI151,"B8")*8+COUNTIF(beosztás!$ME151:$NI151,"B9")*9+COUNTIF(beosztás!$ME151:$NI151,"B10")*10+COUNTIF(beosztás!$ME151:$NI151,"B11")*11+COUNTIF(beosztás!$ME151:$NI151,"B12")*12+COUNTIF(beosztás!$ME151:$NI151,"BP")*0</f>
        <v>0</v>
      </c>
      <c r="IE149" s="330">
        <f t="shared" si="725"/>
        <v>0</v>
      </c>
      <c r="IF149" s="706">
        <f>IF(C149="",0,alapadatok!$AN$13)</f>
        <v>160</v>
      </c>
      <c r="IG149" s="330">
        <f t="shared" si="670"/>
        <v>-160</v>
      </c>
      <c r="IH149" s="739">
        <f t="shared" si="726"/>
        <v>0</v>
      </c>
      <c r="II149" s="327"/>
      <c r="IJ149" s="329">
        <f t="shared" si="672"/>
        <v>0</v>
      </c>
      <c r="IK149" s="330">
        <f t="shared" si="673"/>
        <v>0</v>
      </c>
      <c r="IL149" s="330">
        <f t="shared" si="674"/>
        <v>0</v>
      </c>
      <c r="IM149" s="330">
        <f t="shared" si="675"/>
        <v>0</v>
      </c>
      <c r="IN149" s="330">
        <f t="shared" si="676"/>
        <v>0</v>
      </c>
      <c r="IO149" s="330">
        <f t="shared" si="677"/>
        <v>0</v>
      </c>
      <c r="IP149" s="330">
        <f t="shared" si="678"/>
        <v>0</v>
      </c>
      <c r="IQ149" s="330">
        <f t="shared" si="679"/>
        <v>24</v>
      </c>
      <c r="IR149" s="330">
        <f t="shared" si="680"/>
        <v>0</v>
      </c>
      <c r="IS149" s="330">
        <f t="shared" si="681"/>
        <v>0</v>
      </c>
      <c r="IT149" s="330">
        <f t="shared" si="682"/>
        <v>320</v>
      </c>
      <c r="IU149" s="330">
        <f t="shared" si="683"/>
        <v>-320</v>
      </c>
      <c r="IV149" s="905">
        <f t="shared" si="727"/>
        <v>0</v>
      </c>
      <c r="IW149" s="328"/>
      <c r="JF149" s="21"/>
      <c r="JG149" s="21"/>
    </row>
    <row r="150" spans="1:267" hidden="1" x14ac:dyDescent="0.25">
      <c r="A150" s="422">
        <f>IF(beosztás!A152=0,"",beosztás!A152)</f>
        <v>5</v>
      </c>
      <c r="B150" s="423" t="str">
        <f>IF(beosztás!B152=0,"",beosztás!B152)</f>
        <v/>
      </c>
      <c r="C150" s="424" t="str">
        <f>IF(beosztás!C152=0,"",beosztás!C152)</f>
        <v/>
      </c>
      <c r="D150" s="425" t="str">
        <f>IF(beosztás!D152=0,"",beosztás!D152)</f>
        <v/>
      </c>
      <c r="E150" s="18"/>
      <c r="F150" s="705">
        <f>COUNTIF(beosztás!$I152:$AM152,"DE")*8</f>
        <v>0</v>
      </c>
      <c r="G150" s="706">
        <f>COUNTIF(beosztás!$I152:$AM152,"DU")*8</f>
        <v>0</v>
      </c>
      <c r="H150" s="706">
        <f>COUNTIF(beosztás!$I152:$AM152,"ÉJ")*8</f>
        <v>0</v>
      </c>
      <c r="I150" s="706">
        <f>COUNTIF(beosztás!$I152:$AM152,"N")*12</f>
        <v>0</v>
      </c>
      <c r="J150" s="706">
        <f>COUNTIF(beosztás!$I152:$AM152,"é")*12</f>
        <v>0</v>
      </c>
      <c r="K150" s="706">
        <f>SUM(beosztás!$I152:$AM152)</f>
        <v>0</v>
      </c>
      <c r="L150" s="706">
        <f>COUNTIF(beosztás!$I152:$AM152,"FÜ")*8</f>
        <v>0</v>
      </c>
      <c r="M150" s="706">
        <f>(COUNTIF(beosztás!$I152:$AM152,"SN")*12)+(COUNTIF(beosztás!$I152:$AM152,"SDE")*8)+(COUNTIF(beosztás!$I152:$AM152,"SDU")*8)+(COUNTIF(beosztás!$I152:$AM152,"S1")*1)+(COUNTIF(beosztás!$I152:$AM152,"S2")*2)+(COUNTIF(beosztás!$I152:$AM152,"S3")*3)+(COUNTIF(beosztás!$I152:$AM152,"S4")*4)+(COUNTIF(beosztás!$I152:$AM152,"S5")*5)+(COUNTIF(beosztás!$I152:$AM152,"S6")*6)+(COUNTIF(beosztás!$I152:$AM152,"S7")*7)+(COUNTIF(beosztás!$I152:$AM152,"S8")*8)+(COUNTIF(beosztás!$I152:$AM152,"S9")*9)+(COUNTIF(beosztás!$I152:$AM152,"S10")*10)+(COUNTIF(beosztás!$I152:$AM152,"S11")*11)+(COUNTIF(beosztás!$I152:$AM152,"S12")*12)+(COUNTIF(beosztás!$I152:$AM152,"SÉ")*12)+(COUNTIF(beosztás!$I152:$AM152,"SÉJ")*8)</f>
        <v>0</v>
      </c>
      <c r="N150" s="706">
        <f>COUNTIF(beosztás!$I152:$AM152,"BN")*12+COUNTIF(beosztás!$I152:$AM152,"BÉ")*12+COUNTIF(beosztás!$I152:$AM152,"BDE")*8+COUNTIF(beosztás!$I152:$AM152,"BDU")*8+COUNTIF(beosztás!$I152:$AM152,"BÉJ")*8+COUNTIF(beosztás!$I152:$AM152,"B1")*1+COUNTIF(beosztás!$I152:$AM152,"B2")*2+COUNTIF(beosztás!$I152:$AM152,"B3")*3+COUNTIF(beosztás!$I152:$AM152,"B5")*5+COUNTIF(beosztás!$I152:$AM152,"B6")*6+COUNTIF(beosztás!$I152:$AM152,"B7")*7+COUNTIF(beosztás!$I152:$AM152,"B8")*8+COUNTIF(beosztás!$I152:$AM152,"B9")*9+COUNTIF(beosztás!$I152:$AM152,"B10")*10+COUNTIF(beosztás!$I152:$AM152,"B11")*11+COUNTIF(beosztás!$I152:$AM152,"B12")*12+COUNTIF(beosztás!$I152:$AM152,"BP")*0</f>
        <v>0</v>
      </c>
      <c r="O150" s="330">
        <f t="shared" si="690"/>
        <v>0</v>
      </c>
      <c r="P150" s="706">
        <f>IF(C150="",0,alapadatok!$AN$2)</f>
        <v>0</v>
      </c>
      <c r="Q150" s="330">
        <f t="shared" si="577"/>
        <v>0</v>
      </c>
      <c r="R150" s="739">
        <f t="shared" si="691"/>
        <v>0</v>
      </c>
      <c r="S150" s="325"/>
      <c r="T150" s="705">
        <f>COUNTIF(beosztás!$AN152:$BO152,"DE")*8</f>
        <v>40</v>
      </c>
      <c r="U150" s="706">
        <f>COUNTIF(beosztás!$AN152:$BO152,"DU")*8</f>
        <v>0</v>
      </c>
      <c r="V150" s="706">
        <f>COUNTIF(beosztás!$AN152:$BO152,"ÉJ")*8</f>
        <v>0</v>
      </c>
      <c r="W150" s="706">
        <f>COUNTIF(beosztás!$AN152:$BO152,"N")*12</f>
        <v>0</v>
      </c>
      <c r="X150" s="706">
        <f>COUNTIF(beosztás!$AN152:$BO152,"É")*12</f>
        <v>0</v>
      </c>
      <c r="Y150" s="706">
        <f>SUM(beosztás!$AN152:$BO152)</f>
        <v>0</v>
      </c>
      <c r="Z150" s="706">
        <f>(COUNTIF(beosztás!$AN152:$BO152,"SN")*12)+(COUNTIF(beosztás!$AN152:$BO152,"SDE")*8)+(COUNTIF(beosztás!$AN152:$BO152,"SDU")*8)+(COUNTIF(beosztás!$AN152:$BO152,"SÉ")*12)+(COUNTIF(beosztás!$AN152:$BO152,"SÉJ")*8)+(COUNTIF(beosztás!$AN152:$BO152,"S1")*1)+(COUNTIF(beosztás!$AN152:$BO152,"S2")*2)+(COUNTIF(beosztás!$AN152:$BO152,"S3")*3)+(COUNTIF(beosztás!$AN152:$BO152,"S4")*4)+(COUNTIF(beosztás!$AN152:$BO152,"S5")*5)+(COUNTIF(beosztás!$AN152:$BO152,"S6")*6)+(COUNTIF(beosztás!$AN152:$BO152,"S7")*7)+(COUNTIF(beosztás!$AN152:$BO152,"S8")*8)+(COUNTIF(beosztás!$AN152:$BO152,"S9")*9)+(COUNTIF(beosztás!$AN152:$BO152,"S10")*10)+(COUNTIF(beosztás!$AN152:$BO152,"S11")*11)+(COUNTIF(beosztás!$AN152:$BO152,"S12")*12)</f>
        <v>0</v>
      </c>
      <c r="AA150" s="706">
        <f>COUNTIF(beosztás!$AN152:$BO152,"FÜ")*8</f>
        <v>0</v>
      </c>
      <c r="AB150" s="706">
        <f>COUNTIF(beosztás!$AN152:$BO152,"BN")*12+COUNTIF(beosztás!$AN152:$BO152,"BÉ")*12+COUNTIF(beosztás!$AN152:$BO152,"BDE")*8+COUNTIF(beosztás!$AN152:$BO152,"BDU")*8+COUNTIF(beosztás!$AN152:$BO152,"BÉJ")*8+COUNTIF(beosztás!$AN152:$BO152,"B1")*1+COUNTIF(beosztás!$AN152:$BO152,"B2")*2+COUNTIF(beosztás!$AN152:$BO152,"B3")*3+COUNTIF(beosztás!$AN152:$BO152,"B5")*5+COUNTIF(beosztás!$AN152:$BO152,"B6")*6+COUNTIF(beosztás!$AN152:$BO152,"B7")*7+COUNTIF(beosztás!$AN152:$BO152,"B8")*8+COUNTIF(beosztás!$AN152:$BO152,"B9")*9+COUNTIF(beosztás!$AN152:$BO152,"B10")*10+COUNTIF(beosztás!$AN152:$BO152,"B11")*11+COUNTIF(beosztás!$AN152:$BO152,"B12")*12+COUNTIF(beosztás!$AN152:$BO152,"BP")*0</f>
        <v>0</v>
      </c>
      <c r="AC150" s="330">
        <f t="shared" si="692"/>
        <v>40</v>
      </c>
      <c r="AD150" s="706">
        <f>IF(C150="",0,alapadatok!$AN$3)</f>
        <v>0</v>
      </c>
      <c r="AE150" s="330">
        <f t="shared" si="685"/>
        <v>40</v>
      </c>
      <c r="AF150" s="739">
        <f t="shared" si="693"/>
        <v>0</v>
      </c>
      <c r="AG150" s="325"/>
      <c r="AH150" s="329">
        <f t="shared" si="694"/>
        <v>40</v>
      </c>
      <c r="AI150" s="330">
        <f t="shared" si="695"/>
        <v>0</v>
      </c>
      <c r="AJ150" s="330">
        <f t="shared" si="696"/>
        <v>0</v>
      </c>
      <c r="AK150" s="330">
        <f t="shared" si="697"/>
        <v>0</v>
      </c>
      <c r="AL150" s="330">
        <f t="shared" si="698"/>
        <v>0</v>
      </c>
      <c r="AM150" s="330">
        <f t="shared" si="699"/>
        <v>0</v>
      </c>
      <c r="AN150" s="330">
        <f t="shared" si="700"/>
        <v>0</v>
      </c>
      <c r="AO150" s="330">
        <f t="shared" si="701"/>
        <v>0</v>
      </c>
      <c r="AP150" s="330">
        <f t="shared" si="686"/>
        <v>0</v>
      </c>
      <c r="AQ150" s="330">
        <f t="shared" si="687"/>
        <v>40</v>
      </c>
      <c r="AR150" s="330">
        <f t="shared" si="688"/>
        <v>0</v>
      </c>
      <c r="AS150" s="330">
        <f t="shared" si="689"/>
        <v>40</v>
      </c>
      <c r="AT150" s="739">
        <f t="shared" si="702"/>
        <v>0</v>
      </c>
      <c r="AU150" s="326"/>
      <c r="AV150" s="705">
        <f>COUNTIF(beosztás!$BP152:$CT152,"DE")*8</f>
        <v>40</v>
      </c>
      <c r="AW150" s="706">
        <f>COUNTIF(beosztás!$BP152:$CT152,"DU")*8</f>
        <v>0</v>
      </c>
      <c r="AX150" s="706">
        <f>COUNTIF(beosztás!$BP152:$CT152,"ÉJ")*8</f>
        <v>0</v>
      </c>
      <c r="AY150" s="706">
        <f>COUNTIF(beosztás!$BP152:$CT152,"N")*12</f>
        <v>0</v>
      </c>
      <c r="AZ150" s="706">
        <f>COUNTIF(beosztás!$BP152:$CT152,"é")*12</f>
        <v>0</v>
      </c>
      <c r="BA150" s="706">
        <f>SUM(beosztás!$BP152:$CT152)</f>
        <v>0</v>
      </c>
      <c r="BB150" s="706">
        <f>COUNTIF(beosztás!$BP152:$CT152,"FÜ")*8</f>
        <v>0</v>
      </c>
      <c r="BC150" s="895">
        <f>(COUNTIF(beosztás!$BP152:$CT152,"SN")*12)+(COUNTIF(beosztás!$BP152:$CT152,"SDE")*8)+(COUNTIF(beosztás!$BP152:$CT152,"SDU")*8)+(COUNTIF(beosztás!$BP152:$CT152,"SÉ")*12)+(COUNTIF(beosztás!$BP152:$CT152,"SÉJ")*8)+(COUNTIF(beosztás!$BP152:$CT152,"S1")*1)+(COUNTIF(beosztás!$BP152:$CT152,"S2")*2)+(COUNTIF(beosztás!$BP152:$CT152,"S3")*3)+(COUNTIF(beosztás!$BP152:$CT152,"S4")*4)+(COUNTIF(beosztás!$BP152:$CT152,"S5")*5)+(COUNTIF(beosztás!$BP152:$CT152,"S6")*6)+(COUNTIF(beosztás!$BP152:$CT152,"S7")*7)+(COUNTIF(beosztás!$BP152:$CT152,"S8")*8)+(COUNTIF(beosztás!$BP152:$CT152,"S9")*9)+(COUNTIF(beosztás!$BP152:$CT152,"S10")*10)+(COUNTIF(beosztás!$BP152:$CT152,"S11")*11)+(COUNTIF(beosztás!$BP152:$CT152,"S12")*12)</f>
        <v>0</v>
      </c>
      <c r="BD150" s="706">
        <f>COUNTIF(beosztás!$BP152:$CT152,"BN")*12+COUNTIF(beosztás!$BP152:$CT152,"BÉ")*12+COUNTIF(beosztás!$BP152:$CT152,"BDE")*8+COUNTIF(beosztás!$BP152:$CT152,"BDU")*8+COUNTIF(beosztás!$BP152:$CT152,"BÉJ")*8+COUNTIF(beosztás!$BP152:$CT152,"B1")*1+COUNTIF(beosztás!$BP152:$CT152,"B2")*2+COUNTIF(beosztás!$BP152:$CT152,"B3")*3+COUNTIF(beosztás!$BP152:$CT152,"B5")*5+COUNTIF(beosztás!$BP152:$CT152,"B6")*6+COUNTIF(beosztás!$BP152:$CT152,"B7")*7+COUNTIF(beosztás!$BP152:$CT152,"B8")*8+COUNTIF(beosztás!$BP152:$CT152,"B9")*9+COUNTIF(beosztás!$BP152:$CT152,"B10")*10+COUNTIF(beosztás!$BP152:$CT152,"B11")*11+COUNTIF(beosztás!$BP152:$CT152,"B12")*12+COUNTIF(beosztás!$BP152:$CT152,"BP")*0</f>
        <v>0</v>
      </c>
      <c r="BE150" s="330">
        <f t="shared" si="703"/>
        <v>40</v>
      </c>
      <c r="BF150" s="706">
        <f>IF(C150="",0,alapadatok!$AN$4)</f>
        <v>0</v>
      </c>
      <c r="BG150" s="330">
        <f t="shared" si="591"/>
        <v>40</v>
      </c>
      <c r="BH150" s="739">
        <f t="shared" si="704"/>
        <v>0</v>
      </c>
      <c r="BI150" s="325"/>
      <c r="BJ150" s="705">
        <f>COUNTIF(beosztás!$CU152:$DX152,"DE")*8</f>
        <v>32</v>
      </c>
      <c r="BK150" s="706">
        <f>COUNTIF(beosztás!$CU152:$DX152,"DU")*8</f>
        <v>0</v>
      </c>
      <c r="BL150" s="706">
        <f>COUNTIF(beosztás!$CU152:$DX152,"ÉJ")*8</f>
        <v>0</v>
      </c>
      <c r="BM150" s="706">
        <f>COUNTIF(beosztás!$CU152:$DX152,"N")*12</f>
        <v>0</v>
      </c>
      <c r="BN150" s="706">
        <f>COUNTIF(beosztás!$CU152:$DX152,"É")*12</f>
        <v>0</v>
      </c>
      <c r="BO150" s="706">
        <f>SUM(beosztás!$CU152:$DX152)</f>
        <v>0</v>
      </c>
      <c r="BP150" s="895">
        <f>(COUNTIF(beosztás!$CU152:$DX152,"SN")*12)+(COUNTIF(beosztás!$CU152:$DX152,"SDE")*8)+(COUNTIF(beosztás!$CU152:$DX152,"SDU")*8)+(COUNTIF(beosztás!$CU152:$DX152,"SÉ")*12)+(COUNTIF(beosztás!$CU152:$DX152,"SÉJ")*8)+(COUNTIF(beosztás!$CU152:$DX152,"S1")*1)+(COUNTIF(beosztás!$CU152:$DX152,"S2")*2)+(COUNTIF(beosztás!$CU152:$DX152,"S3")*3)+(COUNTIF(beosztás!$CU152:$DX152,"S4")*4)+(COUNTIF(beosztás!$CU152:$DX152,"S5")*5)+(COUNTIF(beosztás!$CU152:$DX152,"S6")*6)+(COUNTIF(beosztás!$CU152:$DX152,"S7")*7)+(COUNTIF(beosztás!$CU152:$DX152,"S8")*8)+(COUNTIF(beosztás!$CU152:$DX152,"S9")*9)+(COUNTIF(beosztás!$CU152:$DX152,"S10")*10)+(COUNTIF(beosztás!$CU152:$DX152,"S11")*11)+(COUNTIF(beosztás!$CU152:$DX152,"S12")*12)</f>
        <v>0</v>
      </c>
      <c r="BQ150" s="706">
        <f>COUNTIF(beosztás!$CU152:$DX152,"FÜ")*8</f>
        <v>0</v>
      </c>
      <c r="BR150" s="706">
        <f>COUNTIF(beosztás!$CU152:$DX152,"BN")*12+COUNTIF(beosztás!$CU152:$DX152,"BÉ")*12+COUNTIF(beosztás!$CU152:$DX152,"BDE")*8+COUNTIF(beosztás!$CU152:$DX152,"BDU")*8+COUNTIF(beosztás!$CU152:$DX152,"BÉJ")*8+COUNTIF(beosztás!$CU152:$DX152,"B1")*1+COUNTIF(beosztás!$CU152:$DX152,"B2")*2+COUNTIF(beosztás!$CU152:$DX152,"B3")*3+COUNTIF(beosztás!$CU152:$DX152,"B5")*5+COUNTIF(beosztás!$CU152:$DX152,"B6")*6+COUNTIF(beosztás!$CU152:$DX152,"B7")*7+COUNTIF(beosztás!$CU152:$DX152,"B8")*8+COUNTIF(beosztás!$CU152:$DX152,"B9")*9+COUNTIF(beosztás!$CU152:$DX152,"B10")*10+COUNTIF(beosztás!$CU152:$DX152,"B11")*11+COUNTIF(beosztás!$CU152:$DX152,"B12")*12+COUNTIF(beosztás!$CU152:$DX152,"BP")*0</f>
        <v>0</v>
      </c>
      <c r="BS150" s="330">
        <f t="shared" si="705"/>
        <v>32</v>
      </c>
      <c r="BT150" s="706">
        <f>IF(C150="",0,alapadatok!$AN$5)</f>
        <v>0</v>
      </c>
      <c r="BU150" s="330">
        <f t="shared" si="594"/>
        <v>32</v>
      </c>
      <c r="BV150" s="739">
        <f t="shared" si="706"/>
        <v>0</v>
      </c>
      <c r="BW150" s="325"/>
      <c r="BX150" s="329">
        <f t="shared" si="596"/>
        <v>72</v>
      </c>
      <c r="BY150" s="330">
        <f t="shared" si="597"/>
        <v>0</v>
      </c>
      <c r="BZ150" s="330">
        <f t="shared" si="598"/>
        <v>0</v>
      </c>
      <c r="CA150" s="330">
        <f t="shared" si="599"/>
        <v>0</v>
      </c>
      <c r="CB150" s="330">
        <f t="shared" si="600"/>
        <v>0</v>
      </c>
      <c r="CC150" s="330">
        <f t="shared" si="601"/>
        <v>0</v>
      </c>
      <c r="CD150" s="330">
        <f t="shared" si="602"/>
        <v>0</v>
      </c>
      <c r="CE150" s="330">
        <f t="shared" si="603"/>
        <v>0</v>
      </c>
      <c r="CF150" s="330">
        <f t="shared" si="604"/>
        <v>0</v>
      </c>
      <c r="CG150" s="330">
        <f t="shared" si="605"/>
        <v>72</v>
      </c>
      <c r="CH150" s="330">
        <f t="shared" si="606"/>
        <v>0</v>
      </c>
      <c r="CI150" s="330">
        <f t="shared" si="607"/>
        <v>72</v>
      </c>
      <c r="CJ150" s="739">
        <f t="shared" si="707"/>
        <v>0</v>
      </c>
      <c r="CK150" s="326"/>
      <c r="CL150" s="705">
        <f>COUNTIF(beosztás!$DY152:$FC152,"DE")*8</f>
        <v>0</v>
      </c>
      <c r="CM150" s="706">
        <f>COUNTIF(beosztás!$DY152:$FC152,"DU")*8</f>
        <v>0</v>
      </c>
      <c r="CN150" s="706">
        <f>COUNTIF(beosztás!$DY152:$FC152,"ÉJ")*8</f>
        <v>0</v>
      </c>
      <c r="CO150" s="706">
        <f>COUNTIF(beosztás!$DY152:$FC152,"N")*12</f>
        <v>0</v>
      </c>
      <c r="CP150" s="706">
        <f>COUNTIF(beosztás!$DY152:$FC152,"é")*12</f>
        <v>0</v>
      </c>
      <c r="CQ150" s="706">
        <f>SUM(beosztás!$DY152:$FC152)</f>
        <v>0</v>
      </c>
      <c r="CR150" s="706">
        <f>COUNTIF(beosztás!$DY152:$FC152,"FÜ")*8</f>
        <v>0</v>
      </c>
      <c r="CS150" s="895">
        <f>(COUNTIF(beosztás!$DY152:$FC152,"SN")*12)+(COUNTIF(beosztás!$DY152:$FC152,"SDE")*8)+(COUNTIF(beosztás!$DY152:$FC152,"SDU")*8)+(COUNTIF(beosztás!$DY152:$FC152,"SÉ")*12)+(COUNTIF(beosztás!$DY152:$FC152,"SÉJ")*8)+(COUNTIF(beosztás!$DY152:$FC152,"S1")*1)+(COUNTIF(beosztás!$DY152:$FC152,"S2")*2)+(COUNTIF(beosztás!$DY152:$FC152,"S3")*3)+(COUNTIF(beosztás!$DY152:$FC152,"S4")*4)+(COUNTIF(beosztás!$DY152:$FC152,"S5")*5)+(COUNTIF(beosztás!$DY152:$FC152,"S6")*6)+(COUNTIF(beosztás!$DY152:$FC152,"S7")*7)+(COUNTIF(beosztás!$DY152:$FC152,"S8")*8)+(COUNTIF(beosztás!$DY152:$FC152,"S9")*9)+(COUNTIF(beosztás!$DY152:$FC152,"S10")*10)+(COUNTIF(beosztás!$DY152:$FC152,"S11")*11)+(COUNTIF(beosztás!$DY152:$FC152,"S12")*12)</f>
        <v>0</v>
      </c>
      <c r="CT150" s="706">
        <f>COUNTIF(beosztás!$DY152:$FC152,"BN")*12+COUNTIF(beosztás!$DY152:$FC152,"BÉ")*12+COUNTIF(beosztás!$DY152:$FC152,"BDE")*8+COUNTIF(beosztás!$DY152:$FC152,"BDU")*8+COUNTIF(beosztás!$DY152:$FC152,"BÉJ")*8+COUNTIF(beosztás!$DY152:$FC152,"B1")*1+COUNTIF(beosztás!$DY152:$FC152,"B2")*2+COUNTIF(beosztás!$DY152:$FC152,"B3")*3+COUNTIF(beosztás!$DY152:$FC152,"B5")*5+COUNTIF(beosztás!$DY152:$FC152,"B6")*6+COUNTIF(beosztás!$DY152:$FC152,"B7")*7+COUNTIF(beosztás!$DY152:$FC152,"B8")*8+COUNTIF(beosztás!$DY152:$FC152,"B9")*9+COUNTIF(beosztás!$DY152:$FC152,"B10")*10+COUNTIF(beosztás!$DY152:$FC152,"B11")*11+COUNTIF(beosztás!$DY152:$FC152,"B12")*12+COUNTIF(beosztás!$DY152:$FC152,"BP")*0</f>
        <v>0</v>
      </c>
      <c r="CU150" s="330">
        <f t="shared" si="708"/>
        <v>0</v>
      </c>
      <c r="CV150" s="706">
        <f>IF(C150="",0,alapadatok!$AN$6)</f>
        <v>0</v>
      </c>
      <c r="CW150" s="330">
        <f t="shared" si="610"/>
        <v>0</v>
      </c>
      <c r="CX150" s="905">
        <f t="shared" si="709"/>
        <v>0</v>
      </c>
      <c r="CY150" s="325"/>
      <c r="CZ150" s="705">
        <f>COUNTIF(beosztás!$FD152:$GG152,"DE")*8</f>
        <v>0</v>
      </c>
      <c r="DA150" s="706">
        <f>COUNTIF(beosztás!$FD152:$GG152,"DU")*8</f>
        <v>0</v>
      </c>
      <c r="DB150" s="706">
        <f>COUNTIF(beosztás!$FD152:$GG152,"ÉJ")*8</f>
        <v>0</v>
      </c>
      <c r="DC150" s="706">
        <f>COUNTIF(beosztás!$FD152:$GG152,"N")*12</f>
        <v>0</v>
      </c>
      <c r="DD150" s="706">
        <f>COUNTIF(beosztás!$FD152:$GG152,"É")*12</f>
        <v>0</v>
      </c>
      <c r="DE150" s="706">
        <f>SUM(beosztás!$FD152:$GG152)</f>
        <v>0</v>
      </c>
      <c r="DF150" s="895">
        <f>(COUNTIF(beosztás!$FD152:$GG152,"SN")*12)+(COUNTIF(beosztás!$FD152:$GG152,"SDE")*8)+(COUNTIF(beosztás!$FD152:$GG152,"SDU")*8)+(COUNTIF(beosztás!$FD152:$GG152,"SÉ")*12)+(COUNTIF(beosztás!$FD152:$GG152,"SÉJ")*8)+(COUNTIF(beosztás!$FD152:$GG152,"S1")*1)+(COUNTIF(beosztás!$FD152:$GG152,"S2")*2)+(COUNTIF(beosztás!$FD152:$GG152,"S3")*3)+(COUNTIF(beosztás!$FD152:$GG152,"S4")*4)+(COUNTIF(beosztás!$FD152:$GG152,"S5")*5)+(COUNTIF(beosztás!$FD152:$GG152,"S6")*6)+(COUNTIF(beosztás!$FD152:$GG152,"S7")*7)+(COUNTIF(beosztás!$FD152:$GG152,"S8")*8)+(COUNTIF(beosztás!$FD152:$GG152,"S9")*9)+(COUNTIF(beosztás!$FD152:$GG152,"S10")*10)+(COUNTIF(beosztás!$FD152:$GG152,"S11")*11)+(COUNTIF(beosztás!$FD152:$GG152,"S12")*12)</f>
        <v>0</v>
      </c>
      <c r="DG150" s="706">
        <f>COUNTIF(beosztás!$FD152:$GG152,"FÜ")*8</f>
        <v>0</v>
      </c>
      <c r="DH150" s="706">
        <f>COUNTIF(beosztás!$FD152:$GG152,"BN")*12+COUNTIF(beosztás!$FD152:$GG152,"BÉ")*12+COUNTIF(beosztás!$FD152:$GG152,"BDE")*8+COUNTIF(beosztás!$FD152:$GG152,"BDU")*8+COUNTIF(beosztás!$FD152:$GG152,"BÉJ")*8+COUNTIF(beosztás!$FD152:$GG152,"B1")*1+COUNTIF(beosztás!$FD152:$GG152,"B2")*2+COUNTIF(beosztás!$FD152:$GG152,"B3")*3+COUNTIF(beosztás!$FD152:$GG152,"B5")*5+COUNTIF(beosztás!$FD152:$GG152,"B6")*6+COUNTIF(beosztás!$FD152:$GG152,"B7")*7+COUNTIF(beosztás!$FD152:$GG152,"B8")*8+COUNTIF(beosztás!$FD152:$GG152,"B9")*9+COUNTIF(beosztás!$FD152:$GG152,"B10")*10+COUNTIF(beosztás!$FD152:$GG152,"B11")*11+COUNTIF(beosztás!$FD152:$GG152,"B12")*12+COUNTIF(beosztás!$FD152:$GG152,"BP")*0</f>
        <v>0</v>
      </c>
      <c r="DI150" s="330">
        <f t="shared" si="710"/>
        <v>0</v>
      </c>
      <c r="DJ150" s="706">
        <f>IF(C150="",0,alapadatok!$AN$7)</f>
        <v>0</v>
      </c>
      <c r="DK150" s="330">
        <f t="shared" si="613"/>
        <v>0</v>
      </c>
      <c r="DL150" s="739">
        <f t="shared" si="711"/>
        <v>0</v>
      </c>
      <c r="DM150" s="325"/>
      <c r="DN150" s="329">
        <f t="shared" si="615"/>
        <v>0</v>
      </c>
      <c r="DO150" s="330">
        <f t="shared" si="616"/>
        <v>0</v>
      </c>
      <c r="DP150" s="330">
        <f t="shared" si="617"/>
        <v>0</v>
      </c>
      <c r="DQ150" s="330">
        <f t="shared" si="618"/>
        <v>0</v>
      </c>
      <c r="DR150" s="330">
        <f t="shared" si="619"/>
        <v>0</v>
      </c>
      <c r="DS150" s="330">
        <f t="shared" si="620"/>
        <v>0</v>
      </c>
      <c r="DT150" s="330">
        <f t="shared" si="621"/>
        <v>0</v>
      </c>
      <c r="DU150" s="330">
        <f t="shared" si="622"/>
        <v>0</v>
      </c>
      <c r="DV150" s="330">
        <f t="shared" si="623"/>
        <v>0</v>
      </c>
      <c r="DW150" s="330">
        <f t="shared" si="624"/>
        <v>0</v>
      </c>
      <c r="DX150" s="330">
        <f t="shared" si="625"/>
        <v>0</v>
      </c>
      <c r="DY150" s="330">
        <f t="shared" si="626"/>
        <v>0</v>
      </c>
      <c r="DZ150" s="905">
        <f t="shared" si="712"/>
        <v>0</v>
      </c>
      <c r="EA150" s="326"/>
      <c r="EB150" s="705">
        <f>COUNTIF(beosztás!$GH152:$HL152,"DE")*8</f>
        <v>0</v>
      </c>
      <c r="EC150" s="706">
        <f>COUNTIF(beosztás!$GH152:$HL152,"DU")*8</f>
        <v>0</v>
      </c>
      <c r="ED150" s="706">
        <f>COUNTIF(beosztás!$GH152:$HL152,"ÉJ")*8</f>
        <v>0</v>
      </c>
      <c r="EE150" s="706">
        <f>COUNTIF(beosztás!$GH152:$HL152,"N")*12</f>
        <v>0</v>
      </c>
      <c r="EF150" s="706">
        <f>COUNTIF(beosztás!$GH152:$HL152,"é")*12</f>
        <v>0</v>
      </c>
      <c r="EG150" s="706">
        <f>SUM(beosztás!$GH152:$HL152)</f>
        <v>0</v>
      </c>
      <c r="EH150" s="706">
        <f>COUNTIF(beosztás!$GH152:$HL152,"FÜ")*8</f>
        <v>0</v>
      </c>
      <c r="EI150" s="895">
        <f>(COUNTIF(beosztás!$GH152:$HL152,"SN")*12)+(COUNTIF(beosztás!$GH152:$HL152,"SDE")*8)+(COUNTIF(beosztás!$GH152:$HL152,"SDU")*8)+(COUNTIF(beosztás!$GH152:$HL152,"SÉ")*12)+(COUNTIF(beosztás!$GH152:$HL152,"SÉJ")*8)+(COUNTIF(beosztás!$GH152:$HL152,"S1")*1)+(COUNTIF(beosztás!$GH152:$HL152,"S2")*2)+(COUNTIF(beosztás!$GH152:$HL152,"S3")*3)+(COUNTIF(beosztás!$GH152:$HL152,"S4")*4)+(COUNTIF(beosztás!$GH152:$HL152,"S5")*5)+(COUNTIF(beosztás!$GH152:$HL152,"S6")*6)+(COUNTIF(beosztás!$GH152:$HL152,"S7")*7)+(COUNTIF(beosztás!$GH152:$HL152,"S8")*8)+(COUNTIF(beosztás!$GH152:$HL152,"S9")*9)+(COUNTIF(beosztás!$GH152:$HL152,"S10")*10)+(COUNTIF(beosztás!$GH152:$HL152,"S11")*11)+(COUNTIF(beosztás!$GH152:$HL152,"S12")*12)</f>
        <v>0</v>
      </c>
      <c r="EJ150" s="706">
        <f>COUNTIF(beosztás!$GH152:$HL152,"BN")*12+COUNTIF(beosztás!$GH152:$HL152,"BÉ")*12+COUNTIF(beosztás!$GH152:$HL152,"BDE")*8+COUNTIF(beosztás!$GH152:$HL152,"BDU")*8+COUNTIF(beosztás!$GH152:$HL152,"BÉJ")*8+COUNTIF(beosztás!$GH152:$HL152,"B1")*1+COUNTIF(beosztás!$GH152:$HL152,"B2")*2+COUNTIF(beosztás!$GH152:$HL152,"B3")*3+COUNTIF(beosztás!$GH152:$HL152,"B5")*5+COUNTIF(beosztás!$GH152:$HL152,"B6")*6+COUNTIF(beosztás!$GH152:$HL152,"B7")*7+COUNTIF(beosztás!$GH152:$HL152,"B8")*8+COUNTIF(beosztás!$GH152:$HL152,"B9")*9+COUNTIF(beosztás!$GH152:$HL152,"B10")*10+COUNTIF(beosztás!$GH152:$HL152,"B11")*11+COUNTIF(beosztás!$GH152:$HL152,"B12")*12+COUNTIF(beosztás!$GH152:$HL152,"BP")*0</f>
        <v>0</v>
      </c>
      <c r="EK150" s="330">
        <f t="shared" si="713"/>
        <v>0</v>
      </c>
      <c r="EL150" s="706">
        <f>IF(C150="",0,alapadatok!$AN$8)</f>
        <v>0</v>
      </c>
      <c r="EM150" s="330">
        <f t="shared" si="629"/>
        <v>0</v>
      </c>
      <c r="EN150" s="905">
        <f t="shared" si="714"/>
        <v>0</v>
      </c>
      <c r="EO150" s="325"/>
      <c r="EP150" s="705">
        <f>COUNTIF(beosztás!$HM152:$IQ152,"DE")*8</f>
        <v>0</v>
      </c>
      <c r="EQ150" s="706">
        <f>COUNTIF(beosztás!$HM152:$IQ152,"DU")*8</f>
        <v>0</v>
      </c>
      <c r="ER150" s="706">
        <f>COUNTIF(beosztás!$HM152:$IQ152,"ÉJ")*8</f>
        <v>0</v>
      </c>
      <c r="ES150" s="706">
        <f>COUNTIF(beosztás!$HM152:$IQ152,"N")*12</f>
        <v>0</v>
      </c>
      <c r="ET150" s="706">
        <f>COUNTIF(beosztás!$HM152:$IQ152,"É")*12</f>
        <v>0</v>
      </c>
      <c r="EU150" s="706">
        <f>SUM(beosztás!$HM152:$IQ152)</f>
        <v>0</v>
      </c>
      <c r="EV150" s="895">
        <f>(COUNTIF(beosztás!$HM152:$IQ152,"SN")*12)+(COUNTIF(beosztás!$HM152:$IQ152,"SDE")*8)+(COUNTIF(beosztás!$HM152:$IQ152,"SDU")*8)+(COUNTIF(beosztás!$HM152:$IQ152,"SÉ")*12)+(COUNTIF(beosztás!$HM152:$IQ152,"SÉJ")*8)+(COUNTIF(beosztás!$HM152:$IQ152,"S1")*1)+(COUNTIF(beosztás!$HM152:$IQ152,"S2")*2)+(COUNTIF(beosztás!$HM152:$IQ152,"S3")*3)+(COUNTIF(beosztás!$HM152:$IQ152,"S4")*4)+(COUNTIF(beosztás!$HM152:$IQ152,"S5")*5)+(COUNTIF(beosztás!$HM152:$IQ152,"S6")*6)+(COUNTIF(beosztás!$HM152:$IQ152,"S7")*7)+(COUNTIF(beosztás!$HM152:$IQ152,"S8")*8)+(COUNTIF(beosztás!$HM152:$IQ152,"S9")*9)+(COUNTIF(beosztás!$HM152:$IQ152,"S10")*10)+(COUNTIF(beosztás!$HM152:$IQ152,"S11")*11)+(COUNTIF(beosztás!$HM152:$IQ152,"S12")*12)</f>
        <v>0</v>
      </c>
      <c r="EW150" s="706">
        <f>COUNTIF(beosztás!$HM152:$IQ152,"FÜ")*8</f>
        <v>0</v>
      </c>
      <c r="EX150" s="706">
        <f>COUNTIF(beosztás!$HM152:$IQ152,"BN")*12+COUNTIF(beosztás!$HM152:$IQ152,"BÉ")*12+COUNTIF(beosztás!$HM152:$IQ152,"BDE")*8+COUNTIF(beosztás!$HM152:$IQ152,"BDU")*8+COUNTIF(beosztás!$HM152:$IQ152,"BÉJ")*8+COUNTIF(beosztás!$HM152:$IQ152,"B1")*1+COUNTIF(beosztás!$HM152:$IQ152,"B2")*2+COUNTIF(beosztás!$HM152:$IQ152,"B3")*3+COUNTIF(beosztás!$HM152:$IQ152,"B5")*5+COUNTIF(beosztás!$HM152:$IQ152,"B6")*6+COUNTIF(beosztás!$HM152:$IQ152,"B7")*7+COUNTIF(beosztás!$HM152:$IQ152,"B8")*8+COUNTIF(beosztás!$HM152:$IQ152,"B9")*9+COUNTIF(beosztás!$HM152:$IQ152,"B10")*10+COUNTIF(beosztás!$HM152:$IQ152,"B11")*11+COUNTIF(beosztás!$HM152:$IQ152,"B12")*12+COUNTIF(beosztás!$HM152:$IQ152,"BP")*0</f>
        <v>0</v>
      </c>
      <c r="EY150" s="330">
        <f t="shared" si="715"/>
        <v>0</v>
      </c>
      <c r="EZ150" s="706">
        <f>IF(C150="",0,alapadatok!$AN$9)</f>
        <v>0</v>
      </c>
      <c r="FA150" s="330">
        <f t="shared" si="632"/>
        <v>0</v>
      </c>
      <c r="FB150" s="905">
        <f t="shared" si="716"/>
        <v>0</v>
      </c>
      <c r="FC150" s="325"/>
      <c r="FD150" s="329">
        <f t="shared" si="634"/>
        <v>0</v>
      </c>
      <c r="FE150" s="330">
        <f t="shared" si="635"/>
        <v>0</v>
      </c>
      <c r="FF150" s="330">
        <f t="shared" si="636"/>
        <v>0</v>
      </c>
      <c r="FG150" s="330">
        <f t="shared" si="637"/>
        <v>0</v>
      </c>
      <c r="FH150" s="330">
        <f t="shared" si="638"/>
        <v>0</v>
      </c>
      <c r="FI150" s="330">
        <f t="shared" si="639"/>
        <v>0</v>
      </c>
      <c r="FJ150" s="330">
        <f t="shared" si="640"/>
        <v>0</v>
      </c>
      <c r="FK150" s="330">
        <f t="shared" si="641"/>
        <v>0</v>
      </c>
      <c r="FL150" s="330">
        <f t="shared" si="642"/>
        <v>0</v>
      </c>
      <c r="FM150" s="330">
        <f t="shared" si="643"/>
        <v>0</v>
      </c>
      <c r="FN150" s="330">
        <f t="shared" si="644"/>
        <v>0</v>
      </c>
      <c r="FO150" s="330">
        <f t="shared" si="645"/>
        <v>0</v>
      </c>
      <c r="FP150" s="905">
        <f t="shared" si="717"/>
        <v>0</v>
      </c>
      <c r="FQ150" s="326"/>
      <c r="FR150" s="705">
        <f>COUNTIF(beosztás!$IR152:$JU152,"DE")*8</f>
        <v>0</v>
      </c>
      <c r="FS150" s="706">
        <f>COUNTIF(beosztás!$IR152:$JU152,"DU")*8</f>
        <v>0</v>
      </c>
      <c r="FT150" s="706">
        <f>COUNTIF(beosztás!$IR152:$JU152,"ÉJ")*8</f>
        <v>0</v>
      </c>
      <c r="FU150" s="706">
        <f>COUNTIF(beosztás!$IR152:$JU152,"N")*12</f>
        <v>0</v>
      </c>
      <c r="FV150" s="706">
        <f>COUNTIF(beosztás!$IR152:$JU152,"é")*12</f>
        <v>0</v>
      </c>
      <c r="FW150" s="706">
        <f>SUM(beosztás!$IR152:$JU152)</f>
        <v>0</v>
      </c>
      <c r="FX150" s="706">
        <f>COUNTIF(beosztás!$IR152:$JU152,"FÜ")*8</f>
        <v>0</v>
      </c>
      <c r="FY150" s="895">
        <f>(COUNTIF(beosztás!$IR152:$JU152,"SN")*12)+(COUNTIF(beosztás!$IR152:$JU152,"SDE")*8)+(COUNTIF(beosztás!$IR152:$JU152,"SDU")*8)+(COUNTIF(beosztás!$IR152:$JU152,"SÉ")*12)+(COUNTIF(beosztás!$IR152:$JU152,"SÉJ")*8)+(COUNTIF(beosztás!$IR152:$JU152,"S1")*1)+(COUNTIF(beosztás!$IR152:$JU152,"S2")*2)+(COUNTIF(beosztás!$IR152:$JU152,"S3")*3)+(COUNTIF(beosztás!$IR152:$JU152,"S4")*4)+(COUNTIF(beosztás!$IR152:$JU152,"S5")*5)+(COUNTIF(beosztás!$IR152:$JU152,"S6")*6)+(COUNTIF(beosztás!$IR152:$JU152,"S7")*7)+(COUNTIF(beosztás!$IR152:$JU152,"S8")*8)+(COUNTIF(beosztás!$IR152:$JU152,"S9")*9)+(COUNTIF(beosztás!$IR152:$JU152,"S10")*10)+(COUNTIF(beosztás!$IR152:$JU152,"S11")*11)+(COUNTIF(beosztás!$IR152:$JU152,"S12")*12)</f>
        <v>0</v>
      </c>
      <c r="FZ150" s="706">
        <f>COUNTIF(beosztás!$IR152:$JU152,"BN")*12+COUNTIF(beosztás!$IR152:$JU152,"BÉ")*12+COUNTIF(beosztás!$IR152:$JU152,"BDE")*8+COUNTIF(beosztás!$IR152:$JU152,"BDU")*8+COUNTIF(beosztás!$IR152:$JU152,"BÉJ")*8+COUNTIF(beosztás!$IR152:$JU152,"B1")*1+COUNTIF(beosztás!$IR152:$JU152,"B2")*2+COUNTIF(beosztás!$IR152:$JU152,"B3")*3+COUNTIF(beosztás!$IR152:$JU152,"B5")*5+COUNTIF(beosztás!$IR152:$JU152,"B6")*6+COUNTIF(beosztás!$IR152:$JU152,"B7")*7+COUNTIF(beosztás!$IR152:$JU152,"B8")*8+COUNTIF(beosztás!$IR152:$JU152,"B9")*9+COUNTIF(beosztás!$IR152:$JU152,"B10")*10+COUNTIF(beosztás!$IR152:$JU152,"B11")*11+COUNTIF(beosztás!$IR152:$JU152,"B12")*12+COUNTIF(beosztás!$IR152:$JU152,"BP")*0</f>
        <v>0</v>
      </c>
      <c r="GA150" s="330">
        <f t="shared" si="718"/>
        <v>0</v>
      </c>
      <c r="GB150" s="706">
        <f>IF(C150="",0,alapadatok!$AN$10)</f>
        <v>0</v>
      </c>
      <c r="GC150" s="330">
        <f t="shared" si="648"/>
        <v>0</v>
      </c>
      <c r="GD150" s="905">
        <f t="shared" si="719"/>
        <v>0</v>
      </c>
      <c r="GE150" s="327"/>
      <c r="GF150" s="705">
        <f>COUNTIF(beosztás!$JV152:$KZ152,"DE")*8</f>
        <v>0</v>
      </c>
      <c r="GG150" s="706">
        <f>COUNTIF(beosztás!$JV152:$KZ152,"DU")*8</f>
        <v>0</v>
      </c>
      <c r="GH150" s="706">
        <f>COUNTIF(beosztás!$JV152:$KZ152,"ÉJ")*8</f>
        <v>0</v>
      </c>
      <c r="GI150" s="706">
        <f>COUNTIF(beosztás!$JV152:$KZ152,"N")*12</f>
        <v>0</v>
      </c>
      <c r="GJ150" s="706">
        <f>COUNTIF(beosztás!$JV152:$KZ152,"É")*12</f>
        <v>0</v>
      </c>
      <c r="GK150" s="706">
        <f>SUM(beosztás!$JV152:$KZ152)</f>
        <v>0</v>
      </c>
      <c r="GL150" s="895">
        <f>(COUNTIF(beosztás!$JV152:$KZ152,"SN")*12)+(COUNTIF(beosztás!$JV152:$KZ152,"SDE")*8)+(COUNTIF(beosztás!$JV152:$KZ152,"SDU")*8)+(COUNTIF(beosztás!$JV152:$KZ152,"SÉ")*12)+(COUNTIF(beosztás!$JV152:$KZ152,"SÉJ")*8)+(COUNTIF(beosztás!$JV152:$KZ152,"S1")*1)+(COUNTIF(beosztás!$JV152:$KZ152,"S2")*2)+(COUNTIF(beosztás!$JV152:$KZ152,"S3")*3)+(COUNTIF(beosztás!$JV152:$KZ152,"S4")*4)+(COUNTIF(beosztás!$JV152:$KZ152,"S5")*5)+(COUNTIF(beosztás!$JV152:$KZ152,"S6")*6)+(COUNTIF(beosztás!$JV152:$KZ152,"S7")*7)+(COUNTIF(beosztás!$JV152:$KZ152,"S8")*8)+(COUNTIF(beosztás!$JV152:$KZ152,"S9")*9)+(COUNTIF(beosztás!$JV152:$KZ152,"S10")*10)+(COUNTIF(beosztás!$JV152:$KZ152,"S11")*11)+(COUNTIF(beosztás!$JV152:$KZ152,"S12")*12)</f>
        <v>0</v>
      </c>
      <c r="GM150" s="706">
        <f>COUNTIF(beosztás!$JV152:$KZ152,"FÜ")*8</f>
        <v>0</v>
      </c>
      <c r="GN150" s="706">
        <f>COUNTIF(beosztás!$JV152:$KZ152,"BN")*12+COUNTIF(beosztás!$JV152:$KZ152,"BÉ")*12+COUNTIF(beosztás!$JV152:$KZ152,"BDE")*8+COUNTIF(beosztás!$JV152:$KZ152,"BDU")*8+COUNTIF(beosztás!$JV152:$KZ152,"BÉJ")*8+COUNTIF(beosztás!$JV152:$KZ152,"B1")*1+COUNTIF(beosztás!$JV152:$KZ152,"B2")*2+COUNTIF(beosztás!$JV152:$KZ152,"B3")*3+COUNTIF(beosztás!$JV152:$KZ152,"B5")*5+COUNTIF(beosztás!$JV152:$KZ152,"B6")*6+COUNTIF(beosztás!$JV152:$KZ152,"B7")*7+COUNTIF(beosztás!$JV152:$KZ152,"B8")*8+COUNTIF(beosztás!$JV152:$KZ152,"B9")*9+COUNTIF(beosztás!$JV152:$KZ152,"B10")*10+COUNTIF(beosztás!$JV152:$KZ152,"B11")*11+COUNTIF(beosztás!$JV152:$KZ152,"B12")*12+COUNTIF(beosztás!$JV152:$KZ152,"BP")*0</f>
        <v>0</v>
      </c>
      <c r="GO150" s="330">
        <f t="shared" si="720"/>
        <v>0</v>
      </c>
      <c r="GP150" s="706">
        <f>IF(C150="",0,alapadatok!$AN$11)</f>
        <v>0</v>
      </c>
      <c r="GQ150" s="330">
        <f t="shared" si="651"/>
        <v>0</v>
      </c>
      <c r="GR150" s="905">
        <f t="shared" si="721"/>
        <v>0</v>
      </c>
      <c r="GS150" s="327"/>
      <c r="GT150" s="329">
        <f t="shared" si="653"/>
        <v>0</v>
      </c>
      <c r="GU150" s="330">
        <f t="shared" si="654"/>
        <v>0</v>
      </c>
      <c r="GV150" s="330">
        <f t="shared" si="655"/>
        <v>0</v>
      </c>
      <c r="GW150" s="330">
        <f t="shared" si="656"/>
        <v>0</v>
      </c>
      <c r="GX150" s="330">
        <f t="shared" si="657"/>
        <v>0</v>
      </c>
      <c r="GY150" s="330">
        <f t="shared" si="658"/>
        <v>0</v>
      </c>
      <c r="GZ150" s="330">
        <f t="shared" si="659"/>
        <v>0</v>
      </c>
      <c r="HA150" s="330">
        <f t="shared" si="660"/>
        <v>0</v>
      </c>
      <c r="HB150" s="330">
        <f t="shared" si="661"/>
        <v>0</v>
      </c>
      <c r="HC150" s="330">
        <f t="shared" si="662"/>
        <v>0</v>
      </c>
      <c r="HD150" s="330">
        <f t="shared" si="663"/>
        <v>0</v>
      </c>
      <c r="HE150" s="330">
        <f t="shared" si="664"/>
        <v>0</v>
      </c>
      <c r="HF150" s="905">
        <f t="shared" si="722"/>
        <v>0</v>
      </c>
      <c r="HG150" s="326"/>
      <c r="HH150" s="705">
        <f>COUNTIF(beosztás!$LA152:$MD152,"DE")*8</f>
        <v>0</v>
      </c>
      <c r="HI150" s="706">
        <f>COUNTIF(beosztás!$LA152:$MD152,"DU")*8</f>
        <v>0</v>
      </c>
      <c r="HJ150" s="706">
        <f>COUNTIF(beosztás!$LA152:$MD152,"ÉJ")*8</f>
        <v>0</v>
      </c>
      <c r="HK150" s="706">
        <f>COUNTIF(beosztás!$LA152:$MD152,"N")*12</f>
        <v>0</v>
      </c>
      <c r="HL150" s="706">
        <f>COUNTIF(beosztás!$LA152:$MD152,"é")*12</f>
        <v>0</v>
      </c>
      <c r="HM150" s="706">
        <f>SUM(beosztás!$LA152:$MD152)</f>
        <v>0</v>
      </c>
      <c r="HN150" s="706">
        <f>COUNTIF(beosztás!$LA152:$MD152,"FÜ")*8</f>
        <v>0</v>
      </c>
      <c r="HO150" s="895">
        <f>(COUNTIF(beosztás!$LA152:$MD152,"SN")*12)+(COUNTIF(beosztás!$LA152:$MD152,"SDE")*8)+(COUNTIF(beosztás!$LA152:$MD152,"SDU")*8)+(COUNTIF(beosztás!$LA152:$MD152,"SÉ")*12)+(COUNTIF(beosztás!$LA152:$MD152,"SÉJ")*8)+(COUNTIF(beosztás!$LA152:$MD152,"S1")*1)+(COUNTIF(beosztás!$LA152:$MD152,"S2")*2)+(COUNTIF(beosztás!$LA152:$MD152,"S3")*3)+(COUNTIF(beosztás!$LA152:$MD152,"S4")*4)+(COUNTIF(beosztás!$LA152:$MD152,"S5")*5)+(COUNTIF(beosztás!$LA152:$MD152,"S6")*6)+(COUNTIF(beosztás!$LA152:$MD152,"S7")*7)+(COUNTIF(beosztás!$LA152:$MD152,"S8")*8)+(COUNTIF(beosztás!$LA152:$MD152,"S9")*9)+(COUNTIF(beosztás!$LA152:$MD152,"S10")*10)+(COUNTIF(beosztás!$LA152:$MD152,"S11")*11)+(COUNTIF(beosztás!$LA152:$MD152,"S12")*12)</f>
        <v>0</v>
      </c>
      <c r="HP150" s="706">
        <f>COUNTIF(beosztás!$LA152:$MD152,"BN")*12+COUNTIF(beosztás!$LA152:$MD152,"BÉ")*12+COUNTIF(beosztás!$LA152:$MD152,"BDE")*8+COUNTIF(beosztás!$LA152:$MD152,"BDU")*8+COUNTIF(beosztás!$LA152:$MD152,"BÉJ")*8+COUNTIF(beosztás!$LA152:$MD152,"B1")*1+COUNTIF(beosztás!$LA152:$MD152,"B2")*2+COUNTIF(beosztás!$LA152:$MD152,"B3")*3+COUNTIF(beosztás!$KZ152:$MC152,"B5")*5+COUNTIF(beosztás!$KZ152:$MC152,"B6")*6+COUNTIF(beosztás!$KZ152:$MC152,"B7")*7+COUNTIF(beosztás!$KZ152:$MC152,"B8")*8+COUNTIF(beosztás!$LA152:$MD152,"B9")*9+COUNTIF(beosztás!$LA152:$MD152,"B10")*10+COUNTIF(beosztás!$LA152:$MD152,"B11")*11+COUNTIF(beosztás!$LA152:$MD152,"B12")*12+COUNTIF(beosztás!$LA152:$MD152,"BP")*0</f>
        <v>0</v>
      </c>
      <c r="HQ150" s="330">
        <f t="shared" si="723"/>
        <v>0</v>
      </c>
      <c r="HR150" s="706">
        <f>IF(C150="",0,alapadatok!$AN$12)</f>
        <v>0</v>
      </c>
      <c r="HS150" s="330">
        <f t="shared" si="667"/>
        <v>0</v>
      </c>
      <c r="HT150" s="905">
        <f t="shared" si="724"/>
        <v>0</v>
      </c>
      <c r="HU150" s="327"/>
      <c r="HV150" s="705">
        <f>COUNTIF(beosztás!$ME152:$NI152,"DE")*8</f>
        <v>0</v>
      </c>
      <c r="HW150" s="706">
        <f>COUNTIF(beosztás!$ME152:$NI152,"DU")*8</f>
        <v>0</v>
      </c>
      <c r="HX150" s="706">
        <f>COUNTIF(beosztás!$ME152:$NI152,"ÉJ")*8</f>
        <v>0</v>
      </c>
      <c r="HY150" s="706">
        <f>COUNTIF(beosztás!$ME152:$NI152,"N")*12</f>
        <v>0</v>
      </c>
      <c r="HZ150" s="706">
        <f>COUNTIF(beosztás!$ME152:$NI152,"É")*12</f>
        <v>0</v>
      </c>
      <c r="IA150" s="706">
        <f>SUM(beosztás!$ME152:$NI152)</f>
        <v>0</v>
      </c>
      <c r="IB150" s="706">
        <f>(COUNTIF(beosztás!$ME152:$NI152,"SN")*12)+(COUNTIF(beosztás!$ME152:$NI152,"SDE")*8)+(COUNTIF(beosztás!$ME152:$NI152,"SDU")*8)+(COUNTIF(beosztás!$ME152:$NI152,"SÉ")*12)+(COUNTIF(beosztás!$ME152:$NI152,"SÉJ")*8)+(COUNTIF(beosztás!$ME152:$NI152,"S1")*1)+(COUNTIF(beosztás!$ME152:$NI152,"S2")*2)+(COUNTIF(beosztás!$ME152:$NI152,"S3")*3)+(COUNTIF(beosztás!$ME152:$NI152,"S4")*4)+(COUNTIF(beosztás!$ME152:$NI152,"S5")*5)+(COUNTIF(beosztás!$ME152:$NI152,"S6")*6)+(COUNTIF(beosztás!$ME152:$NI152,"S7")*7)+(COUNTIF(beosztás!$ME152:$NI152,"S8")*8)+(COUNTIF(beosztás!$ME152:$NI152,"S9")*9)+(COUNTIF(beosztás!$ME152:$NI152,"S10")*10)+(COUNTIF(beosztás!$ME152:$NI152,"S11")*11)+(COUNTIF(beosztás!$ME152:$NI152,"S12")*12)</f>
        <v>0</v>
      </c>
      <c r="IC150" s="706">
        <f>COUNTIF(beosztás!$ME152:$NI152,"FÜ")*8</f>
        <v>0</v>
      </c>
      <c r="ID150" s="706">
        <f>COUNTIF(beosztás!$ME152:$NI152,"BN")*12+COUNTIF(beosztás!$ME152:$NI152,"BÉ")*12+COUNTIF(beosztás!$ME152:$NI152,"BDE")*8+COUNTIF(beosztás!$ME152:$NI152,"BDU")*8+COUNTIF(beosztás!$ME152:$NI152,"BÉJ")*8+COUNTIF(beosztás!$ME152:$NI152,"B1")*1+COUNTIF(beosztás!$ME152:$NI152,"B2")*2+COUNTIF(beosztás!$ME152:$NI152,"B3")*3+COUNTIF(beosztás!$ME152:$NI152,"B5")*5+COUNTIF(beosztás!$ME152:$NI152,"B6")*6+COUNTIF(beosztás!$ME152:$NI152,"B7")*7+COUNTIF(beosztás!$ME152:$NI152,"B8")*8+COUNTIF(beosztás!$ME152:$NI152,"B9")*9+COUNTIF(beosztás!$ME152:$NI152,"B10")*10+COUNTIF(beosztás!$ME152:$NI152,"B11")*11+COUNTIF(beosztás!$ME152:$NI152,"B12")*12+COUNTIF(beosztás!$ME152:$NI152,"BP")*0</f>
        <v>0</v>
      </c>
      <c r="IE150" s="330">
        <f t="shared" si="725"/>
        <v>0</v>
      </c>
      <c r="IF150" s="706">
        <f>IF(C150="",0,alapadatok!$AN$13)</f>
        <v>0</v>
      </c>
      <c r="IG150" s="330">
        <f t="shared" si="670"/>
        <v>0</v>
      </c>
      <c r="IH150" s="739">
        <f t="shared" si="726"/>
        <v>0</v>
      </c>
      <c r="II150" s="327"/>
      <c r="IJ150" s="329">
        <f t="shared" si="672"/>
        <v>0</v>
      </c>
      <c r="IK150" s="330">
        <f t="shared" si="673"/>
        <v>0</v>
      </c>
      <c r="IL150" s="330">
        <f t="shared" si="674"/>
        <v>0</v>
      </c>
      <c r="IM150" s="330">
        <f t="shared" si="675"/>
        <v>0</v>
      </c>
      <c r="IN150" s="330">
        <f t="shared" si="676"/>
        <v>0</v>
      </c>
      <c r="IO150" s="330">
        <f t="shared" si="677"/>
        <v>0</v>
      </c>
      <c r="IP150" s="330">
        <f t="shared" si="678"/>
        <v>0</v>
      </c>
      <c r="IQ150" s="330">
        <f t="shared" si="679"/>
        <v>0</v>
      </c>
      <c r="IR150" s="330">
        <f t="shared" si="680"/>
        <v>0</v>
      </c>
      <c r="IS150" s="330">
        <f t="shared" si="681"/>
        <v>0</v>
      </c>
      <c r="IT150" s="330">
        <f t="shared" si="682"/>
        <v>0</v>
      </c>
      <c r="IU150" s="330">
        <f t="shared" si="683"/>
        <v>0</v>
      </c>
      <c r="IV150" s="905">
        <f t="shared" si="727"/>
        <v>0</v>
      </c>
      <c r="IW150" s="328"/>
      <c r="JF150" s="21"/>
      <c r="JG150" s="21"/>
    </row>
    <row r="151" spans="1:267" x14ac:dyDescent="0.25">
      <c r="A151" s="422">
        <f>IF(beosztás!A153=0,"",beosztás!A153)</f>
        <v>6</v>
      </c>
      <c r="B151" s="423">
        <f>IF(beosztás!B153=0,"",beosztás!B153)</f>
        <v>142</v>
      </c>
      <c r="C151" s="424" t="str">
        <f>IF(beosztás!C153=0,"",beosztás!C153)</f>
        <v>Holecz Ferenc</v>
      </c>
      <c r="D151" s="425" t="str">
        <f>IF(beosztás!D153=0,"",beosztás!D153)</f>
        <v>ACC</v>
      </c>
      <c r="E151" s="18"/>
      <c r="F151" s="705">
        <f>COUNTIF(beosztás!$I153:$AM153,"DE")*8</f>
        <v>168</v>
      </c>
      <c r="G151" s="706">
        <f>COUNTIF(beosztás!$I153:$AM153,"DU")*8</f>
        <v>0</v>
      </c>
      <c r="H151" s="706">
        <f>COUNTIF(beosztás!$I153:$AM153,"ÉJ")*8</f>
        <v>0</v>
      </c>
      <c r="I151" s="706">
        <f>COUNTIF(beosztás!$I153:$AM153,"N")*12</f>
        <v>0</v>
      </c>
      <c r="J151" s="706">
        <f>COUNTIF(beosztás!$I153:$AM153,"é")*12</f>
        <v>0</v>
      </c>
      <c r="K151" s="706">
        <f>SUM(beosztás!$I153:$AM153)</f>
        <v>0</v>
      </c>
      <c r="L151" s="706">
        <f>COUNTIF(beosztás!$I153:$AM153,"FÜ")*8</f>
        <v>8</v>
      </c>
      <c r="M151" s="706">
        <f>(COUNTIF(beosztás!$I153:$AM153,"SN")*12)+(COUNTIF(beosztás!$I153:$AM153,"SDE")*8)+(COUNTIF(beosztás!$I153:$AM153,"SDU")*8)+(COUNTIF(beosztás!$I153:$AM153,"S1")*1)+(COUNTIF(beosztás!$I153:$AM153,"S2")*2)+(COUNTIF(beosztás!$I153:$AM153,"S3")*3)+(COUNTIF(beosztás!$I153:$AM153,"S4")*4)+(COUNTIF(beosztás!$I153:$AM153,"S5")*5)+(COUNTIF(beosztás!$I153:$AM153,"S6")*6)+(COUNTIF(beosztás!$I153:$AM153,"S7")*7)+(COUNTIF(beosztás!$I153:$AM153,"S8")*8)+(COUNTIF(beosztás!$I153:$AM153,"S9")*9)+(COUNTIF(beosztás!$I153:$AM153,"S10")*10)+(COUNTIF(beosztás!$I153:$AM153,"S11")*11)+(COUNTIF(beosztás!$I153:$AM153,"S12")*12)+(COUNTIF(beosztás!$I153:$AM153,"SÉ")*12)+(COUNTIF(beosztás!$I153:$AM153,"SÉJ")*8)</f>
        <v>8</v>
      </c>
      <c r="N151" s="706">
        <f>COUNTIF(beosztás!$I153:$AM153,"BN")*12+COUNTIF(beosztás!$I153:$AM153,"BÉ")*12+COUNTIF(beosztás!$I153:$AM153,"BDE")*8+COUNTIF(beosztás!$I153:$AM153,"BDU")*8+COUNTIF(beosztás!$I153:$AM153,"BÉJ")*8+COUNTIF(beosztás!$I153:$AM153,"B1")*1+COUNTIF(beosztás!$I153:$AM153,"B2")*2+COUNTIF(beosztás!$I153:$AM153,"B3")*3+COUNTIF(beosztás!$I153:$AM153,"B5")*5+COUNTIF(beosztás!$I153:$AM153,"B6")*6+COUNTIF(beosztás!$I153:$AM153,"B7")*7+COUNTIF(beosztás!$I153:$AM153,"B8")*8+COUNTIF(beosztás!$I153:$AM153,"B9")*9+COUNTIF(beosztás!$I153:$AM153,"B10")*10+COUNTIF(beosztás!$I153:$AM153,"B11")*11+COUNTIF(beosztás!$I153:$AM153,"B12")*12+COUNTIF(beosztás!$I153:$AM153,"BP")*0</f>
        <v>0</v>
      </c>
      <c r="O151" s="330">
        <f t="shared" si="690"/>
        <v>176</v>
      </c>
      <c r="P151" s="706">
        <f>IF(C151="",0,alapadatok!$AN$2)</f>
        <v>176</v>
      </c>
      <c r="Q151" s="330">
        <f t="shared" si="577"/>
        <v>0</v>
      </c>
      <c r="R151" s="739">
        <f t="shared" si="691"/>
        <v>8</v>
      </c>
      <c r="S151" s="325"/>
      <c r="T151" s="705">
        <f>COUNTIF(beosztás!$AN153:$BO153,"DE")*8</f>
        <v>120</v>
      </c>
      <c r="U151" s="706">
        <f>COUNTIF(beosztás!$AN153:$BO153,"DU")*8</f>
        <v>0</v>
      </c>
      <c r="V151" s="706">
        <f>COUNTIF(beosztás!$AN153:$BO153,"ÉJ")*8</f>
        <v>0</v>
      </c>
      <c r="W151" s="706">
        <f>COUNTIF(beosztás!$AN153:$BO153,"N")*12</f>
        <v>0</v>
      </c>
      <c r="X151" s="706">
        <f>COUNTIF(beosztás!$AN153:$BO153,"É")*12</f>
        <v>0</v>
      </c>
      <c r="Y151" s="706">
        <f>SUM(beosztás!$AN153:$BO153)</f>
        <v>0</v>
      </c>
      <c r="Z151" s="706">
        <f>(COUNTIF(beosztás!$AN153:$BO153,"SN")*12)+(COUNTIF(beosztás!$AN153:$BO153,"SDE")*8)+(COUNTIF(beosztás!$AN153:$BO153,"SDU")*8)+(COUNTIF(beosztás!$AN153:$BO153,"SÉ")*12)+(COUNTIF(beosztás!$AN153:$BO153,"SÉJ")*8)+(COUNTIF(beosztás!$AN153:$BO153,"S1")*1)+(COUNTIF(beosztás!$AN153:$BO153,"S2")*2)+(COUNTIF(beosztás!$AN153:$BO153,"S3")*3)+(COUNTIF(beosztás!$AN153:$BO153,"S4")*4)+(COUNTIF(beosztás!$AN153:$BO153,"S5")*5)+(COUNTIF(beosztás!$AN153:$BO153,"S6")*6)+(COUNTIF(beosztás!$AN153:$BO153,"S7")*7)+(COUNTIF(beosztás!$AN153:$BO153,"S8")*8)+(COUNTIF(beosztás!$AN153:$BO153,"S9")*9)+(COUNTIF(beosztás!$AN153:$BO153,"S10")*10)+(COUNTIF(beosztás!$AN153:$BO153,"S11")*11)+(COUNTIF(beosztás!$AN153:$BO153,"S12")*12)</f>
        <v>40</v>
      </c>
      <c r="AA151" s="706">
        <f>COUNTIF(beosztás!$AN153:$BO153,"FÜ")*8</f>
        <v>0</v>
      </c>
      <c r="AB151" s="706">
        <f>COUNTIF(beosztás!$AN153:$BO153,"BN")*12+COUNTIF(beosztás!$AN153:$BO153,"BÉ")*12+COUNTIF(beosztás!$AN153:$BO153,"BDE")*8+COUNTIF(beosztás!$AN153:$BO153,"BDU")*8+COUNTIF(beosztás!$AN153:$BO153,"BÉJ")*8+COUNTIF(beosztás!$AN153:$BO153,"B1")*1+COUNTIF(beosztás!$AN153:$BO153,"B2")*2+COUNTIF(beosztás!$AN153:$BO153,"B3")*3+COUNTIF(beosztás!$AN153:$BO153,"B5")*5+COUNTIF(beosztás!$AN153:$BO153,"B6")*6+COUNTIF(beosztás!$AN153:$BO153,"B7")*7+COUNTIF(beosztás!$AN153:$BO153,"B8")*8+COUNTIF(beosztás!$AN153:$BO153,"B9")*9+COUNTIF(beosztás!$AN153:$BO153,"B10")*10+COUNTIF(beosztás!$AN153:$BO153,"B11")*11+COUNTIF(beosztás!$AN153:$BO153,"B12")*12+COUNTIF(beosztás!$AN153:$BO153,"BP")*0</f>
        <v>0</v>
      </c>
      <c r="AC151" s="330">
        <f t="shared" si="692"/>
        <v>160</v>
      </c>
      <c r="AD151" s="706">
        <f>IF(C151="",0,alapadatok!$AN$3)</f>
        <v>160</v>
      </c>
      <c r="AE151" s="330">
        <f t="shared" si="685"/>
        <v>0</v>
      </c>
      <c r="AF151" s="739">
        <f t="shared" si="693"/>
        <v>40</v>
      </c>
      <c r="AG151" s="325"/>
      <c r="AH151" s="329">
        <f t="shared" si="694"/>
        <v>288</v>
      </c>
      <c r="AI151" s="330">
        <f t="shared" si="695"/>
        <v>0</v>
      </c>
      <c r="AJ151" s="330">
        <f t="shared" si="696"/>
        <v>0</v>
      </c>
      <c r="AK151" s="330">
        <f t="shared" si="697"/>
        <v>0</v>
      </c>
      <c r="AL151" s="330">
        <f t="shared" si="698"/>
        <v>0</v>
      </c>
      <c r="AM151" s="330">
        <f t="shared" si="699"/>
        <v>0</v>
      </c>
      <c r="AN151" s="330">
        <f t="shared" si="700"/>
        <v>48</v>
      </c>
      <c r="AO151" s="330">
        <f t="shared" si="701"/>
        <v>8</v>
      </c>
      <c r="AP151" s="330">
        <f t="shared" si="686"/>
        <v>0</v>
      </c>
      <c r="AQ151" s="330">
        <f t="shared" si="687"/>
        <v>336</v>
      </c>
      <c r="AR151" s="330">
        <f t="shared" si="688"/>
        <v>336</v>
      </c>
      <c r="AS151" s="330">
        <f t="shared" si="689"/>
        <v>0</v>
      </c>
      <c r="AT151" s="739">
        <f t="shared" si="702"/>
        <v>48</v>
      </c>
      <c r="AU151" s="326"/>
      <c r="AV151" s="705">
        <f>COUNTIF(beosztás!$BP153:$CT153,"DE")*8</f>
        <v>160</v>
      </c>
      <c r="AW151" s="706">
        <f>COUNTIF(beosztás!$BP153:$CT153,"DU")*8</f>
        <v>0</v>
      </c>
      <c r="AX151" s="706">
        <f>COUNTIF(beosztás!$BP153:$CT153,"ÉJ")*8</f>
        <v>0</v>
      </c>
      <c r="AY151" s="706">
        <f>COUNTIF(beosztás!$BP153:$CT153,"N")*12</f>
        <v>0</v>
      </c>
      <c r="AZ151" s="706">
        <f>COUNTIF(beosztás!$BP153:$CT153,"é")*12</f>
        <v>0</v>
      </c>
      <c r="BA151" s="706">
        <f>SUM(beosztás!$BP153:$CT153)</f>
        <v>0</v>
      </c>
      <c r="BB151" s="706">
        <f>COUNTIF(beosztás!$BP153:$CT153,"FÜ")*8</f>
        <v>8</v>
      </c>
      <c r="BC151" s="895">
        <f>(COUNTIF(beosztás!$BP153:$CT153,"SN")*12)+(COUNTIF(beosztás!$BP153:$CT153,"SDE")*8)+(COUNTIF(beosztás!$BP153:$CT153,"SDU")*8)+(COUNTIF(beosztás!$BP153:$CT153,"SÉ")*12)+(COUNTIF(beosztás!$BP153:$CT153,"SÉJ")*8)+(COUNTIF(beosztás!$BP153:$CT153,"S1")*1)+(COUNTIF(beosztás!$BP153:$CT153,"S2")*2)+(COUNTIF(beosztás!$BP153:$CT153,"S3")*3)+(COUNTIF(beosztás!$BP153:$CT153,"S4")*4)+(COUNTIF(beosztás!$BP153:$CT153,"S5")*5)+(COUNTIF(beosztás!$BP153:$CT153,"S6")*6)+(COUNTIF(beosztás!$BP153:$CT153,"S7")*7)+(COUNTIF(beosztás!$BP153:$CT153,"S8")*8)+(COUNTIF(beosztás!$BP153:$CT153,"S9")*9)+(COUNTIF(beosztás!$BP153:$CT153,"S10")*10)+(COUNTIF(beosztás!$BP153:$CT153,"S11")*11)+(COUNTIF(beosztás!$BP153:$CT153,"S12")*12)</f>
        <v>0</v>
      </c>
      <c r="BD151" s="706">
        <f>COUNTIF(beosztás!$BP153:$CT153,"BN")*12+COUNTIF(beosztás!$BP153:$CT153,"BÉ")*12+COUNTIF(beosztás!$BP153:$CT153,"BDE")*8+COUNTIF(beosztás!$BP153:$CT153,"BDU")*8+COUNTIF(beosztás!$BP153:$CT153,"BÉJ")*8+COUNTIF(beosztás!$BP153:$CT153,"B1")*1+COUNTIF(beosztás!$BP153:$CT153,"B2")*2+COUNTIF(beosztás!$BP153:$CT153,"B3")*3+COUNTIF(beosztás!$BP153:$CT153,"B5")*5+COUNTIF(beosztás!$BP153:$CT153,"B6")*6+COUNTIF(beosztás!$BP153:$CT153,"B7")*7+COUNTIF(beosztás!$BP153:$CT153,"B8")*8+COUNTIF(beosztás!$BP153:$CT153,"B9")*9+COUNTIF(beosztás!$BP153:$CT153,"B10")*10+COUNTIF(beosztás!$BP153:$CT153,"B11")*11+COUNTIF(beosztás!$BP153:$CT153,"B12")*12+COUNTIF(beosztás!$BP153:$CT153,"BP")*0</f>
        <v>0</v>
      </c>
      <c r="BE151" s="330">
        <f t="shared" si="703"/>
        <v>160</v>
      </c>
      <c r="BF151" s="706">
        <f>IF(C151="",0,alapadatok!$AN$4)</f>
        <v>160</v>
      </c>
      <c r="BG151" s="330">
        <f t="shared" si="591"/>
        <v>0</v>
      </c>
      <c r="BH151" s="739">
        <f t="shared" si="704"/>
        <v>0</v>
      </c>
      <c r="BI151" s="325"/>
      <c r="BJ151" s="705">
        <f>COUNTIF(beosztás!$CU153:$DX153,"DE")*8</f>
        <v>112</v>
      </c>
      <c r="BK151" s="706">
        <f>COUNTIF(beosztás!$CU153:$DX153,"DU")*8</f>
        <v>0</v>
      </c>
      <c r="BL151" s="706">
        <f>COUNTIF(beosztás!$CU153:$DX153,"ÉJ")*8</f>
        <v>0</v>
      </c>
      <c r="BM151" s="706">
        <f>COUNTIF(beosztás!$CU153:$DX153,"N")*12</f>
        <v>0</v>
      </c>
      <c r="BN151" s="706">
        <f>COUNTIF(beosztás!$CU153:$DX153,"É")*12</f>
        <v>0</v>
      </c>
      <c r="BO151" s="706">
        <f>SUM(beosztás!$CU153:$DX153)</f>
        <v>0</v>
      </c>
      <c r="BP151" s="895">
        <f>(COUNTIF(beosztás!$CU153:$DX153,"SN")*12)+(COUNTIF(beosztás!$CU153:$DX153,"SDE")*8)+(COUNTIF(beosztás!$CU153:$DX153,"SDU")*8)+(COUNTIF(beosztás!$CU153:$DX153,"SÉ")*12)+(COUNTIF(beosztás!$CU153:$DX153,"SÉJ")*8)+(COUNTIF(beosztás!$CU153:$DX153,"S1")*1)+(COUNTIF(beosztás!$CU153:$DX153,"S2")*2)+(COUNTIF(beosztás!$CU153:$DX153,"S3")*3)+(COUNTIF(beosztás!$CU153:$DX153,"S4")*4)+(COUNTIF(beosztás!$CU153:$DX153,"S5")*5)+(COUNTIF(beosztás!$CU153:$DX153,"S6")*6)+(COUNTIF(beosztás!$CU153:$DX153,"S7")*7)+(COUNTIF(beosztás!$CU153:$DX153,"S8")*8)+(COUNTIF(beosztás!$CU153:$DX153,"S9")*9)+(COUNTIF(beosztás!$CU153:$DX153,"S10")*10)+(COUNTIF(beosztás!$CU153:$DX153,"S11")*11)+(COUNTIF(beosztás!$CU153:$DX153,"S12")*12)</f>
        <v>0</v>
      </c>
      <c r="BQ151" s="706">
        <f>COUNTIF(beosztás!$CU153:$DX153,"FÜ")*8</f>
        <v>8</v>
      </c>
      <c r="BR151" s="706">
        <f>COUNTIF(beosztás!$CU153:$DX153,"BN")*12+COUNTIF(beosztás!$CU153:$DX153,"BÉ")*12+COUNTIF(beosztás!$CU153:$DX153,"BDE")*8+COUNTIF(beosztás!$CU153:$DX153,"BDU")*8+COUNTIF(beosztás!$CU153:$DX153,"BÉJ")*8+COUNTIF(beosztás!$CU153:$DX153,"B1")*1+COUNTIF(beosztás!$CU153:$DX153,"B2")*2+COUNTIF(beosztás!$CU153:$DX153,"B3")*3+COUNTIF(beosztás!$CU153:$DX153,"B5")*5+COUNTIF(beosztás!$CU153:$DX153,"B6")*6+COUNTIF(beosztás!$CU153:$DX153,"B7")*7+COUNTIF(beosztás!$CU153:$DX153,"B8")*8+COUNTIF(beosztás!$CU153:$DX153,"B9")*9+COUNTIF(beosztás!$CU153:$DX153,"B10")*10+COUNTIF(beosztás!$CU153:$DX153,"B11")*11+COUNTIF(beosztás!$CU153:$DX153,"B12")*12+COUNTIF(beosztás!$CU153:$DX153,"BP")*0</f>
        <v>0</v>
      </c>
      <c r="BS151" s="330">
        <f t="shared" si="705"/>
        <v>112</v>
      </c>
      <c r="BT151" s="706">
        <f>IF(C151="",0,alapadatok!$AN$5)</f>
        <v>168</v>
      </c>
      <c r="BU151" s="330">
        <f t="shared" si="594"/>
        <v>-56</v>
      </c>
      <c r="BV151" s="739">
        <f t="shared" si="706"/>
        <v>0</v>
      </c>
      <c r="BW151" s="325"/>
      <c r="BX151" s="329">
        <f t="shared" si="596"/>
        <v>272</v>
      </c>
      <c r="BY151" s="330">
        <f t="shared" si="597"/>
        <v>0</v>
      </c>
      <c r="BZ151" s="330">
        <f t="shared" si="598"/>
        <v>0</v>
      </c>
      <c r="CA151" s="330">
        <f t="shared" si="599"/>
        <v>0</v>
      </c>
      <c r="CB151" s="330">
        <f t="shared" si="600"/>
        <v>0</v>
      </c>
      <c r="CC151" s="330">
        <f t="shared" si="601"/>
        <v>0</v>
      </c>
      <c r="CD151" s="330">
        <f t="shared" si="602"/>
        <v>0</v>
      </c>
      <c r="CE151" s="330">
        <f t="shared" si="603"/>
        <v>16</v>
      </c>
      <c r="CF151" s="330">
        <f t="shared" si="604"/>
        <v>0</v>
      </c>
      <c r="CG151" s="330">
        <f t="shared" si="605"/>
        <v>272</v>
      </c>
      <c r="CH151" s="330">
        <f t="shared" si="606"/>
        <v>328</v>
      </c>
      <c r="CI151" s="330">
        <f t="shared" si="607"/>
        <v>-56</v>
      </c>
      <c r="CJ151" s="739">
        <f t="shared" si="707"/>
        <v>0</v>
      </c>
      <c r="CK151" s="326"/>
      <c r="CL151" s="705">
        <f>COUNTIF(beosztás!$DY153:$FC153,"DE")*8</f>
        <v>0</v>
      </c>
      <c r="CM151" s="706">
        <f>COUNTIF(beosztás!$DY153:$FC153,"DU")*8</f>
        <v>0</v>
      </c>
      <c r="CN151" s="706">
        <f>COUNTIF(beosztás!$DY153:$FC153,"ÉJ")*8</f>
        <v>0</v>
      </c>
      <c r="CO151" s="706">
        <f>COUNTIF(beosztás!$DY153:$FC153,"N")*12</f>
        <v>0</v>
      </c>
      <c r="CP151" s="706">
        <f>COUNTIF(beosztás!$DY153:$FC153,"é")*12</f>
        <v>0</v>
      </c>
      <c r="CQ151" s="706">
        <f>SUM(beosztás!$DY153:$FC153)</f>
        <v>0</v>
      </c>
      <c r="CR151" s="706">
        <f>COUNTIF(beosztás!$DY153:$FC153,"FÜ")*8</f>
        <v>16</v>
      </c>
      <c r="CS151" s="895">
        <f>(COUNTIF(beosztás!$DY153:$FC153,"SN")*12)+(COUNTIF(beosztás!$DY153:$FC153,"SDE")*8)+(COUNTIF(beosztás!$DY153:$FC153,"SDU")*8)+(COUNTIF(beosztás!$DY153:$FC153,"SÉ")*12)+(COUNTIF(beosztás!$DY153:$FC153,"SÉJ")*8)+(COUNTIF(beosztás!$DY153:$FC153,"S1")*1)+(COUNTIF(beosztás!$DY153:$FC153,"S2")*2)+(COUNTIF(beosztás!$DY153:$FC153,"S3")*3)+(COUNTIF(beosztás!$DY153:$FC153,"S4")*4)+(COUNTIF(beosztás!$DY153:$FC153,"S5")*5)+(COUNTIF(beosztás!$DY153:$FC153,"S6")*6)+(COUNTIF(beosztás!$DY153:$FC153,"S7")*7)+(COUNTIF(beosztás!$DY153:$FC153,"S8")*8)+(COUNTIF(beosztás!$DY153:$FC153,"S9")*9)+(COUNTIF(beosztás!$DY153:$FC153,"S10")*10)+(COUNTIF(beosztás!$DY153:$FC153,"S11")*11)+(COUNTIF(beosztás!$DY153:$FC153,"S12")*12)</f>
        <v>0</v>
      </c>
      <c r="CT151" s="706">
        <f>COUNTIF(beosztás!$DY153:$FC153,"BN")*12+COUNTIF(beosztás!$DY153:$FC153,"BÉ")*12+COUNTIF(beosztás!$DY153:$FC153,"BDE")*8+COUNTIF(beosztás!$DY153:$FC153,"BDU")*8+COUNTIF(beosztás!$DY153:$FC153,"BÉJ")*8+COUNTIF(beosztás!$DY153:$FC153,"B1")*1+COUNTIF(beosztás!$DY153:$FC153,"B2")*2+COUNTIF(beosztás!$DY153:$FC153,"B3")*3+COUNTIF(beosztás!$DY153:$FC153,"B5")*5+COUNTIF(beosztás!$DY153:$FC153,"B6")*6+COUNTIF(beosztás!$DY153:$FC153,"B7")*7+COUNTIF(beosztás!$DY153:$FC153,"B8")*8+COUNTIF(beosztás!$DY153:$FC153,"B9")*9+COUNTIF(beosztás!$DY153:$FC153,"B10")*10+COUNTIF(beosztás!$DY153:$FC153,"B11")*11+COUNTIF(beosztás!$DY153:$FC153,"B12")*12+COUNTIF(beosztás!$DY153:$FC153,"BP")*0</f>
        <v>0</v>
      </c>
      <c r="CU151" s="330">
        <f t="shared" si="708"/>
        <v>0</v>
      </c>
      <c r="CV151" s="706">
        <f>IF(C151="",0,alapadatok!$AN$6)</f>
        <v>168</v>
      </c>
      <c r="CW151" s="330">
        <f t="shared" si="610"/>
        <v>-168</v>
      </c>
      <c r="CX151" s="905">
        <f t="shared" si="709"/>
        <v>0</v>
      </c>
      <c r="CY151" s="325"/>
      <c r="CZ151" s="705">
        <f>COUNTIF(beosztás!$FD153:$GG153,"DE")*8</f>
        <v>0</v>
      </c>
      <c r="DA151" s="706">
        <f>COUNTIF(beosztás!$FD153:$GG153,"DU")*8</f>
        <v>0</v>
      </c>
      <c r="DB151" s="706">
        <f>COUNTIF(beosztás!$FD153:$GG153,"ÉJ")*8</f>
        <v>0</v>
      </c>
      <c r="DC151" s="706">
        <f>COUNTIF(beosztás!$FD153:$GG153,"N")*12</f>
        <v>0</v>
      </c>
      <c r="DD151" s="706">
        <f>COUNTIF(beosztás!$FD153:$GG153,"É")*12</f>
        <v>0</v>
      </c>
      <c r="DE151" s="706">
        <f>SUM(beosztás!$FD153:$GG153)</f>
        <v>0</v>
      </c>
      <c r="DF151" s="895">
        <f>(COUNTIF(beosztás!$FD153:$GG153,"SN")*12)+(COUNTIF(beosztás!$FD153:$GG153,"SDE")*8)+(COUNTIF(beosztás!$FD153:$GG153,"SDU")*8)+(COUNTIF(beosztás!$FD153:$GG153,"SÉ")*12)+(COUNTIF(beosztás!$FD153:$GG153,"SÉJ")*8)+(COUNTIF(beosztás!$FD153:$GG153,"S1")*1)+(COUNTIF(beosztás!$FD153:$GG153,"S2")*2)+(COUNTIF(beosztás!$FD153:$GG153,"S3")*3)+(COUNTIF(beosztás!$FD153:$GG153,"S4")*4)+(COUNTIF(beosztás!$FD153:$GG153,"S5")*5)+(COUNTIF(beosztás!$FD153:$GG153,"S6")*6)+(COUNTIF(beosztás!$FD153:$GG153,"S7")*7)+(COUNTIF(beosztás!$FD153:$GG153,"S8")*8)+(COUNTIF(beosztás!$FD153:$GG153,"S9")*9)+(COUNTIF(beosztás!$FD153:$GG153,"S10")*10)+(COUNTIF(beosztás!$FD153:$GG153,"S11")*11)+(COUNTIF(beosztás!$FD153:$GG153,"S12")*12)</f>
        <v>0</v>
      </c>
      <c r="DG151" s="706">
        <f>COUNTIF(beosztás!$FD153:$GG153,"FÜ")*8</f>
        <v>0</v>
      </c>
      <c r="DH151" s="706">
        <f>COUNTIF(beosztás!$FD153:$GG153,"BN")*12+COUNTIF(beosztás!$FD153:$GG153,"BÉ")*12+COUNTIF(beosztás!$FD153:$GG153,"BDE")*8+COUNTIF(beosztás!$FD153:$GG153,"BDU")*8+COUNTIF(beosztás!$FD153:$GG153,"BÉJ")*8+COUNTIF(beosztás!$FD153:$GG153,"B1")*1+COUNTIF(beosztás!$FD153:$GG153,"B2")*2+COUNTIF(beosztás!$FD153:$GG153,"B3")*3+COUNTIF(beosztás!$FD153:$GG153,"B5")*5+COUNTIF(beosztás!$FD153:$GG153,"B6")*6+COUNTIF(beosztás!$FD153:$GG153,"B7")*7+COUNTIF(beosztás!$FD153:$GG153,"B8")*8+COUNTIF(beosztás!$FD153:$GG153,"B9")*9+COUNTIF(beosztás!$FD153:$GG153,"B10")*10+COUNTIF(beosztás!$FD153:$GG153,"B11")*11+COUNTIF(beosztás!$FD153:$GG153,"B12")*12+COUNTIF(beosztás!$FD153:$GG153,"BP")*0</f>
        <v>0</v>
      </c>
      <c r="DI151" s="330">
        <f t="shared" si="710"/>
        <v>0</v>
      </c>
      <c r="DJ151" s="706">
        <f>IF(C151="",0,alapadatok!$AN$7)</f>
        <v>160</v>
      </c>
      <c r="DK151" s="330">
        <f t="shared" si="613"/>
        <v>-160</v>
      </c>
      <c r="DL151" s="739">
        <f t="shared" si="711"/>
        <v>0</v>
      </c>
      <c r="DM151" s="325"/>
      <c r="DN151" s="329">
        <f t="shared" si="615"/>
        <v>0</v>
      </c>
      <c r="DO151" s="330">
        <f t="shared" si="616"/>
        <v>0</v>
      </c>
      <c r="DP151" s="330">
        <f t="shared" si="617"/>
        <v>0</v>
      </c>
      <c r="DQ151" s="330">
        <f t="shared" si="618"/>
        <v>0</v>
      </c>
      <c r="DR151" s="330">
        <f t="shared" si="619"/>
        <v>0</v>
      </c>
      <c r="DS151" s="330">
        <f t="shared" si="620"/>
        <v>0</v>
      </c>
      <c r="DT151" s="330">
        <f t="shared" si="621"/>
        <v>0</v>
      </c>
      <c r="DU151" s="330">
        <f t="shared" si="622"/>
        <v>16</v>
      </c>
      <c r="DV151" s="330">
        <f t="shared" si="623"/>
        <v>0</v>
      </c>
      <c r="DW151" s="330">
        <f t="shared" si="624"/>
        <v>0</v>
      </c>
      <c r="DX151" s="330">
        <f t="shared" si="625"/>
        <v>328</v>
      </c>
      <c r="DY151" s="330">
        <f t="shared" si="626"/>
        <v>-328</v>
      </c>
      <c r="DZ151" s="905">
        <f t="shared" si="712"/>
        <v>0</v>
      </c>
      <c r="EA151" s="326"/>
      <c r="EB151" s="705">
        <f>COUNTIF(beosztás!$GH153:$HL153,"DE")*8</f>
        <v>0</v>
      </c>
      <c r="EC151" s="706">
        <f>COUNTIF(beosztás!$GH153:$HL153,"DU")*8</f>
        <v>0</v>
      </c>
      <c r="ED151" s="706">
        <f>COUNTIF(beosztás!$GH153:$HL153,"ÉJ")*8</f>
        <v>0</v>
      </c>
      <c r="EE151" s="706">
        <f>COUNTIF(beosztás!$GH153:$HL153,"N")*12</f>
        <v>0</v>
      </c>
      <c r="EF151" s="706">
        <f>COUNTIF(beosztás!$GH153:$HL153,"é")*12</f>
        <v>0</v>
      </c>
      <c r="EG151" s="706">
        <f>SUM(beosztás!$GH153:$HL153)</f>
        <v>0</v>
      </c>
      <c r="EH151" s="706">
        <f>COUNTIF(beosztás!$GH153:$HL153,"FÜ")*8</f>
        <v>0</v>
      </c>
      <c r="EI151" s="895">
        <f>(COUNTIF(beosztás!$GH153:$HL153,"SN")*12)+(COUNTIF(beosztás!$GH153:$HL153,"SDE")*8)+(COUNTIF(beosztás!$GH153:$HL153,"SDU")*8)+(COUNTIF(beosztás!$GH153:$HL153,"SÉ")*12)+(COUNTIF(beosztás!$GH153:$HL153,"SÉJ")*8)+(COUNTIF(beosztás!$GH153:$HL153,"S1")*1)+(COUNTIF(beosztás!$GH153:$HL153,"S2")*2)+(COUNTIF(beosztás!$GH153:$HL153,"S3")*3)+(COUNTIF(beosztás!$GH153:$HL153,"S4")*4)+(COUNTIF(beosztás!$GH153:$HL153,"S5")*5)+(COUNTIF(beosztás!$GH153:$HL153,"S6")*6)+(COUNTIF(beosztás!$GH153:$HL153,"S7")*7)+(COUNTIF(beosztás!$GH153:$HL153,"S8")*8)+(COUNTIF(beosztás!$GH153:$HL153,"S9")*9)+(COUNTIF(beosztás!$GH153:$HL153,"S10")*10)+(COUNTIF(beosztás!$GH153:$HL153,"S11")*11)+(COUNTIF(beosztás!$GH153:$HL153,"S12")*12)</f>
        <v>0</v>
      </c>
      <c r="EJ151" s="706">
        <f>COUNTIF(beosztás!$GH153:$HL153,"BN")*12+COUNTIF(beosztás!$GH153:$HL153,"BÉ")*12+COUNTIF(beosztás!$GH153:$HL153,"BDE")*8+COUNTIF(beosztás!$GH153:$HL153,"BDU")*8+COUNTIF(beosztás!$GH153:$HL153,"BÉJ")*8+COUNTIF(beosztás!$GH153:$HL153,"B1")*1+COUNTIF(beosztás!$GH153:$HL153,"B2")*2+COUNTIF(beosztás!$GH153:$HL153,"B3")*3+COUNTIF(beosztás!$GH153:$HL153,"B5")*5+COUNTIF(beosztás!$GH153:$HL153,"B6")*6+COUNTIF(beosztás!$GH153:$HL153,"B7")*7+COUNTIF(beosztás!$GH153:$HL153,"B8")*8+COUNTIF(beosztás!$GH153:$HL153,"B9")*9+COUNTIF(beosztás!$GH153:$HL153,"B10")*10+COUNTIF(beosztás!$GH153:$HL153,"B11")*11+COUNTIF(beosztás!$GH153:$HL153,"B12")*12+COUNTIF(beosztás!$GH153:$HL153,"BP")*0</f>
        <v>0</v>
      </c>
      <c r="EK151" s="330">
        <f t="shared" si="713"/>
        <v>0</v>
      </c>
      <c r="EL151" s="706">
        <f>IF(C151="",0,alapadatok!$AN$8)</f>
        <v>184</v>
      </c>
      <c r="EM151" s="330">
        <f t="shared" si="629"/>
        <v>-184</v>
      </c>
      <c r="EN151" s="905">
        <f t="shared" si="714"/>
        <v>0</v>
      </c>
      <c r="EO151" s="325"/>
      <c r="EP151" s="705">
        <f>COUNTIF(beosztás!$HM153:$IQ153,"DE")*8</f>
        <v>0</v>
      </c>
      <c r="EQ151" s="706">
        <f>COUNTIF(beosztás!$HM153:$IQ153,"DU")*8</f>
        <v>0</v>
      </c>
      <c r="ER151" s="706">
        <f>COUNTIF(beosztás!$HM153:$IQ153,"ÉJ")*8</f>
        <v>0</v>
      </c>
      <c r="ES151" s="706">
        <f>COUNTIF(beosztás!$HM153:$IQ153,"N")*12</f>
        <v>0</v>
      </c>
      <c r="ET151" s="706">
        <f>COUNTIF(beosztás!$HM153:$IQ153,"É")*12</f>
        <v>0</v>
      </c>
      <c r="EU151" s="706">
        <f>SUM(beosztás!$HM153:$IQ153)</f>
        <v>0</v>
      </c>
      <c r="EV151" s="895">
        <f>(COUNTIF(beosztás!$HM153:$IQ153,"SN")*12)+(COUNTIF(beosztás!$HM153:$IQ153,"SDE")*8)+(COUNTIF(beosztás!$HM153:$IQ153,"SDU")*8)+(COUNTIF(beosztás!$HM153:$IQ153,"SÉ")*12)+(COUNTIF(beosztás!$HM153:$IQ153,"SÉJ")*8)+(COUNTIF(beosztás!$HM153:$IQ153,"S1")*1)+(COUNTIF(beosztás!$HM153:$IQ153,"S2")*2)+(COUNTIF(beosztás!$HM153:$IQ153,"S3")*3)+(COUNTIF(beosztás!$HM153:$IQ153,"S4")*4)+(COUNTIF(beosztás!$HM153:$IQ153,"S5")*5)+(COUNTIF(beosztás!$HM153:$IQ153,"S6")*6)+(COUNTIF(beosztás!$HM153:$IQ153,"S7")*7)+(COUNTIF(beosztás!$HM153:$IQ153,"S8")*8)+(COUNTIF(beosztás!$HM153:$IQ153,"S9")*9)+(COUNTIF(beosztás!$HM153:$IQ153,"S10")*10)+(COUNTIF(beosztás!$HM153:$IQ153,"S11")*11)+(COUNTIF(beosztás!$HM153:$IQ153,"S12")*12)</f>
        <v>0</v>
      </c>
      <c r="EW151" s="706">
        <f>COUNTIF(beosztás!$HM153:$IQ153,"FÜ")*8</f>
        <v>8</v>
      </c>
      <c r="EX151" s="706">
        <f>COUNTIF(beosztás!$HM153:$IQ153,"BN")*12+COUNTIF(beosztás!$HM153:$IQ153,"BÉ")*12+COUNTIF(beosztás!$HM153:$IQ153,"BDE")*8+COUNTIF(beosztás!$HM153:$IQ153,"BDU")*8+COUNTIF(beosztás!$HM153:$IQ153,"BÉJ")*8+COUNTIF(beosztás!$HM153:$IQ153,"B1")*1+COUNTIF(beosztás!$HM153:$IQ153,"B2")*2+COUNTIF(beosztás!$HM153:$IQ153,"B3")*3+COUNTIF(beosztás!$HM153:$IQ153,"B5")*5+COUNTIF(beosztás!$HM153:$IQ153,"B6")*6+COUNTIF(beosztás!$HM153:$IQ153,"B7")*7+COUNTIF(beosztás!$HM153:$IQ153,"B8")*8+COUNTIF(beosztás!$HM153:$IQ153,"B9")*9+COUNTIF(beosztás!$HM153:$IQ153,"B10")*10+COUNTIF(beosztás!$HM153:$IQ153,"B11")*11+COUNTIF(beosztás!$HM153:$IQ153,"B12")*12+COUNTIF(beosztás!$HM153:$IQ153,"BP")*0</f>
        <v>0</v>
      </c>
      <c r="EY151" s="330">
        <f t="shared" si="715"/>
        <v>0</v>
      </c>
      <c r="EZ151" s="706">
        <f>IF(C151="",0,alapadatok!$AN$9)</f>
        <v>168</v>
      </c>
      <c r="FA151" s="330">
        <f t="shared" si="632"/>
        <v>-168</v>
      </c>
      <c r="FB151" s="905">
        <f t="shared" si="716"/>
        <v>0</v>
      </c>
      <c r="FC151" s="325"/>
      <c r="FD151" s="329">
        <f t="shared" si="634"/>
        <v>0</v>
      </c>
      <c r="FE151" s="330">
        <f t="shared" si="635"/>
        <v>0</v>
      </c>
      <c r="FF151" s="330">
        <f t="shared" si="636"/>
        <v>0</v>
      </c>
      <c r="FG151" s="330">
        <f t="shared" si="637"/>
        <v>0</v>
      </c>
      <c r="FH151" s="330">
        <f t="shared" si="638"/>
        <v>0</v>
      </c>
      <c r="FI151" s="330">
        <f t="shared" si="639"/>
        <v>0</v>
      </c>
      <c r="FJ151" s="330">
        <f t="shared" si="640"/>
        <v>0</v>
      </c>
      <c r="FK151" s="330">
        <f t="shared" si="641"/>
        <v>8</v>
      </c>
      <c r="FL151" s="330">
        <f t="shared" si="642"/>
        <v>0</v>
      </c>
      <c r="FM151" s="330">
        <f t="shared" si="643"/>
        <v>0</v>
      </c>
      <c r="FN151" s="330">
        <f t="shared" si="644"/>
        <v>352</v>
      </c>
      <c r="FO151" s="330">
        <f t="shared" si="645"/>
        <v>-352</v>
      </c>
      <c r="FP151" s="905">
        <f t="shared" si="717"/>
        <v>0</v>
      </c>
      <c r="FQ151" s="326"/>
      <c r="FR151" s="705">
        <f>COUNTIF(beosztás!$IR153:$JU153,"DE")*8</f>
        <v>0</v>
      </c>
      <c r="FS151" s="706">
        <f>COUNTIF(beosztás!$IR153:$JU153,"DU")*8</f>
        <v>0</v>
      </c>
      <c r="FT151" s="706">
        <f>COUNTIF(beosztás!$IR153:$JU153,"ÉJ")*8</f>
        <v>0</v>
      </c>
      <c r="FU151" s="706">
        <f>COUNTIF(beosztás!$IR153:$JU153,"N")*12</f>
        <v>0</v>
      </c>
      <c r="FV151" s="706">
        <f>COUNTIF(beosztás!$IR153:$JU153,"é")*12</f>
        <v>0</v>
      </c>
      <c r="FW151" s="706">
        <f>SUM(beosztás!$IR153:$JU153)</f>
        <v>0</v>
      </c>
      <c r="FX151" s="706">
        <f>COUNTIF(beosztás!$IR153:$JU153,"FÜ")*8</f>
        <v>0</v>
      </c>
      <c r="FY151" s="895">
        <f>(COUNTIF(beosztás!$IR153:$JU153,"SN")*12)+(COUNTIF(beosztás!$IR153:$JU153,"SDE")*8)+(COUNTIF(beosztás!$IR153:$JU153,"SDU")*8)+(COUNTIF(beosztás!$IR153:$JU153,"SÉ")*12)+(COUNTIF(beosztás!$IR153:$JU153,"SÉJ")*8)+(COUNTIF(beosztás!$IR153:$JU153,"S1")*1)+(COUNTIF(beosztás!$IR153:$JU153,"S2")*2)+(COUNTIF(beosztás!$IR153:$JU153,"S3")*3)+(COUNTIF(beosztás!$IR153:$JU153,"S4")*4)+(COUNTIF(beosztás!$IR153:$JU153,"S5")*5)+(COUNTIF(beosztás!$IR153:$JU153,"S6")*6)+(COUNTIF(beosztás!$IR153:$JU153,"S7")*7)+(COUNTIF(beosztás!$IR153:$JU153,"S8")*8)+(COUNTIF(beosztás!$IR153:$JU153,"S9")*9)+(COUNTIF(beosztás!$IR153:$JU153,"S10")*10)+(COUNTIF(beosztás!$IR153:$JU153,"S11")*11)+(COUNTIF(beosztás!$IR153:$JU153,"S12")*12)</f>
        <v>0</v>
      </c>
      <c r="FZ151" s="706">
        <f>COUNTIF(beosztás!$IR153:$JU153,"BN")*12+COUNTIF(beosztás!$IR153:$JU153,"BÉ")*12+COUNTIF(beosztás!$IR153:$JU153,"BDE")*8+COUNTIF(beosztás!$IR153:$JU153,"BDU")*8+COUNTIF(beosztás!$IR153:$JU153,"BÉJ")*8+COUNTIF(beosztás!$IR153:$JU153,"B1")*1+COUNTIF(beosztás!$IR153:$JU153,"B2")*2+COUNTIF(beosztás!$IR153:$JU153,"B3")*3+COUNTIF(beosztás!$IR153:$JU153,"B5")*5+COUNTIF(beosztás!$IR153:$JU153,"B6")*6+COUNTIF(beosztás!$IR153:$JU153,"B7")*7+COUNTIF(beosztás!$IR153:$JU153,"B8")*8+COUNTIF(beosztás!$IR153:$JU153,"B9")*9+COUNTIF(beosztás!$IR153:$JU153,"B10")*10+COUNTIF(beosztás!$IR153:$JU153,"B11")*11+COUNTIF(beosztás!$IR153:$JU153,"B12")*12+COUNTIF(beosztás!$IR153:$JU153,"BP")*0</f>
        <v>0</v>
      </c>
      <c r="GA151" s="330">
        <f t="shared" si="718"/>
        <v>0</v>
      </c>
      <c r="GB151" s="706">
        <f>IF(C151="",0,alapadatok!$AN$10)</f>
        <v>168</v>
      </c>
      <c r="GC151" s="330">
        <f t="shared" si="648"/>
        <v>-168</v>
      </c>
      <c r="GD151" s="905">
        <f t="shared" si="719"/>
        <v>0</v>
      </c>
      <c r="GE151" s="327"/>
      <c r="GF151" s="705">
        <f>COUNTIF(beosztás!$JV153:$KZ153,"DE")*8</f>
        <v>0</v>
      </c>
      <c r="GG151" s="706">
        <f>COUNTIF(beosztás!$JV153:$KZ153,"DU")*8</f>
        <v>0</v>
      </c>
      <c r="GH151" s="706">
        <f>COUNTIF(beosztás!$JV153:$KZ153,"ÉJ")*8</f>
        <v>0</v>
      </c>
      <c r="GI151" s="706">
        <f>COUNTIF(beosztás!$JV153:$KZ153,"N")*12</f>
        <v>0</v>
      </c>
      <c r="GJ151" s="706">
        <f>COUNTIF(beosztás!$JV153:$KZ153,"É")*12</f>
        <v>0</v>
      </c>
      <c r="GK151" s="706">
        <f>SUM(beosztás!$JV153:$KZ153)</f>
        <v>0</v>
      </c>
      <c r="GL151" s="895">
        <f>(COUNTIF(beosztás!$JV153:$KZ153,"SN")*12)+(COUNTIF(beosztás!$JV153:$KZ153,"SDE")*8)+(COUNTIF(beosztás!$JV153:$KZ153,"SDU")*8)+(COUNTIF(beosztás!$JV153:$KZ153,"SÉ")*12)+(COUNTIF(beosztás!$JV153:$KZ153,"SÉJ")*8)+(COUNTIF(beosztás!$JV153:$KZ153,"S1")*1)+(COUNTIF(beosztás!$JV153:$KZ153,"S2")*2)+(COUNTIF(beosztás!$JV153:$KZ153,"S3")*3)+(COUNTIF(beosztás!$JV153:$KZ153,"S4")*4)+(COUNTIF(beosztás!$JV153:$KZ153,"S5")*5)+(COUNTIF(beosztás!$JV153:$KZ153,"S6")*6)+(COUNTIF(beosztás!$JV153:$KZ153,"S7")*7)+(COUNTIF(beosztás!$JV153:$KZ153,"S8")*8)+(COUNTIF(beosztás!$JV153:$KZ153,"S9")*9)+(COUNTIF(beosztás!$JV153:$KZ153,"S10")*10)+(COUNTIF(beosztás!$JV153:$KZ153,"S11")*11)+(COUNTIF(beosztás!$JV153:$KZ153,"S12")*12)</f>
        <v>0</v>
      </c>
      <c r="GM151" s="706">
        <f>COUNTIF(beosztás!$JV153:$KZ153,"FÜ")*8</f>
        <v>8</v>
      </c>
      <c r="GN151" s="706">
        <f>COUNTIF(beosztás!$JV153:$KZ153,"BN")*12+COUNTIF(beosztás!$JV153:$KZ153,"BÉ")*12+COUNTIF(beosztás!$JV153:$KZ153,"BDE")*8+COUNTIF(beosztás!$JV153:$KZ153,"BDU")*8+COUNTIF(beosztás!$JV153:$KZ153,"BÉJ")*8+COUNTIF(beosztás!$JV153:$KZ153,"B1")*1+COUNTIF(beosztás!$JV153:$KZ153,"B2")*2+COUNTIF(beosztás!$JV153:$KZ153,"B3")*3+COUNTIF(beosztás!$JV153:$KZ153,"B5")*5+COUNTIF(beosztás!$JV153:$KZ153,"B6")*6+COUNTIF(beosztás!$JV153:$KZ153,"B7")*7+COUNTIF(beosztás!$JV153:$KZ153,"B8")*8+COUNTIF(beosztás!$JV153:$KZ153,"B9")*9+COUNTIF(beosztás!$JV153:$KZ153,"B10")*10+COUNTIF(beosztás!$JV153:$KZ153,"B11")*11+COUNTIF(beosztás!$JV153:$KZ153,"B12")*12+COUNTIF(beosztás!$JV153:$KZ153,"BP")*0</f>
        <v>0</v>
      </c>
      <c r="GO151" s="330">
        <f t="shared" si="720"/>
        <v>0</v>
      </c>
      <c r="GP151" s="706">
        <f>IF(C151="",0,alapadatok!$AN$11)</f>
        <v>176</v>
      </c>
      <c r="GQ151" s="330">
        <f t="shared" si="651"/>
        <v>-176</v>
      </c>
      <c r="GR151" s="905">
        <f t="shared" si="721"/>
        <v>0</v>
      </c>
      <c r="GS151" s="327"/>
      <c r="GT151" s="329">
        <f t="shared" si="653"/>
        <v>0</v>
      </c>
      <c r="GU151" s="330">
        <f t="shared" si="654"/>
        <v>0</v>
      </c>
      <c r="GV151" s="330">
        <f t="shared" si="655"/>
        <v>0</v>
      </c>
      <c r="GW151" s="330">
        <f t="shared" si="656"/>
        <v>0</v>
      </c>
      <c r="GX151" s="330">
        <f t="shared" si="657"/>
        <v>0</v>
      </c>
      <c r="GY151" s="330">
        <f t="shared" si="658"/>
        <v>0</v>
      </c>
      <c r="GZ151" s="330">
        <f t="shared" si="659"/>
        <v>0</v>
      </c>
      <c r="HA151" s="330">
        <f t="shared" si="660"/>
        <v>8</v>
      </c>
      <c r="HB151" s="330">
        <f t="shared" si="661"/>
        <v>0</v>
      </c>
      <c r="HC151" s="330">
        <f t="shared" si="662"/>
        <v>0</v>
      </c>
      <c r="HD151" s="330">
        <f t="shared" si="663"/>
        <v>344</v>
      </c>
      <c r="HE151" s="330">
        <f t="shared" si="664"/>
        <v>-344</v>
      </c>
      <c r="HF151" s="905">
        <f t="shared" si="722"/>
        <v>0</v>
      </c>
      <c r="HG151" s="326"/>
      <c r="HH151" s="705">
        <f>COUNTIF(beosztás!$LA153:$MD153,"DE")*8</f>
        <v>0</v>
      </c>
      <c r="HI151" s="706">
        <f>COUNTIF(beosztás!$LA153:$MD153,"DU")*8</f>
        <v>0</v>
      </c>
      <c r="HJ151" s="706">
        <f>COUNTIF(beosztás!$LA153:$MD153,"ÉJ")*8</f>
        <v>0</v>
      </c>
      <c r="HK151" s="706">
        <f>COUNTIF(beosztás!$LA153:$MD153,"N")*12</f>
        <v>0</v>
      </c>
      <c r="HL151" s="706">
        <f>COUNTIF(beosztás!$LA153:$MD153,"é")*12</f>
        <v>0</v>
      </c>
      <c r="HM151" s="706">
        <f>SUM(beosztás!$LA153:$MD153)</f>
        <v>0</v>
      </c>
      <c r="HN151" s="706">
        <f>COUNTIF(beosztás!$LA153:$MD153,"FÜ")*8</f>
        <v>8</v>
      </c>
      <c r="HO151" s="895">
        <f>(COUNTIF(beosztás!$LA153:$MD153,"SN")*12)+(COUNTIF(beosztás!$LA153:$MD153,"SDE")*8)+(COUNTIF(beosztás!$LA153:$MD153,"SDU")*8)+(COUNTIF(beosztás!$LA153:$MD153,"SÉ")*12)+(COUNTIF(beosztás!$LA153:$MD153,"SÉJ")*8)+(COUNTIF(beosztás!$LA153:$MD153,"S1")*1)+(COUNTIF(beosztás!$LA153:$MD153,"S2")*2)+(COUNTIF(beosztás!$LA153:$MD153,"S3")*3)+(COUNTIF(beosztás!$LA153:$MD153,"S4")*4)+(COUNTIF(beosztás!$LA153:$MD153,"S5")*5)+(COUNTIF(beosztás!$LA153:$MD153,"S6")*6)+(COUNTIF(beosztás!$LA153:$MD153,"S7")*7)+(COUNTIF(beosztás!$LA153:$MD153,"S8")*8)+(COUNTIF(beosztás!$LA153:$MD153,"S9")*9)+(COUNTIF(beosztás!$LA153:$MD153,"S10")*10)+(COUNTIF(beosztás!$LA153:$MD153,"S11")*11)+(COUNTIF(beosztás!$LA153:$MD153,"S12")*12)</f>
        <v>0</v>
      </c>
      <c r="HP151" s="706">
        <f>COUNTIF(beosztás!$LA153:$MD153,"BN")*12+COUNTIF(beosztás!$LA153:$MD153,"BÉ")*12+COUNTIF(beosztás!$LA153:$MD153,"BDE")*8+COUNTIF(beosztás!$LA153:$MD153,"BDU")*8+COUNTIF(beosztás!$LA153:$MD153,"BÉJ")*8+COUNTIF(beosztás!$LA153:$MD153,"B1")*1+COUNTIF(beosztás!$LA153:$MD153,"B2")*2+COUNTIF(beosztás!$LA153:$MD153,"B3")*3+COUNTIF(beosztás!$KZ153:$MC153,"B5")*5+COUNTIF(beosztás!$KZ153:$MC153,"B6")*6+COUNTIF(beosztás!$KZ153:$MC153,"B7")*7+COUNTIF(beosztás!$KZ153:$MC153,"B8")*8+COUNTIF(beosztás!$LA153:$MD153,"B9")*9+COUNTIF(beosztás!$LA153:$MD153,"B10")*10+COUNTIF(beosztás!$LA153:$MD153,"B11")*11+COUNTIF(beosztás!$LA153:$MD153,"B12")*12+COUNTIF(beosztás!$LA153:$MD153,"BP")*0</f>
        <v>0</v>
      </c>
      <c r="HQ151" s="330">
        <f t="shared" si="723"/>
        <v>0</v>
      </c>
      <c r="HR151" s="706">
        <f>IF(C151="",0,alapadatok!$AN$12)</f>
        <v>160</v>
      </c>
      <c r="HS151" s="330">
        <f t="shared" si="667"/>
        <v>-160</v>
      </c>
      <c r="HT151" s="905">
        <f t="shared" si="724"/>
        <v>0</v>
      </c>
      <c r="HU151" s="327"/>
      <c r="HV151" s="705">
        <f>COUNTIF(beosztás!$ME153:$NI153,"DE")*8</f>
        <v>0</v>
      </c>
      <c r="HW151" s="706">
        <f>COUNTIF(beosztás!$ME153:$NI153,"DU")*8</f>
        <v>0</v>
      </c>
      <c r="HX151" s="706">
        <f>COUNTIF(beosztás!$ME153:$NI153,"ÉJ")*8</f>
        <v>0</v>
      </c>
      <c r="HY151" s="706">
        <f>COUNTIF(beosztás!$ME153:$NI153,"N")*12</f>
        <v>0</v>
      </c>
      <c r="HZ151" s="706">
        <f>COUNTIF(beosztás!$ME153:$NI153,"É")*12</f>
        <v>0</v>
      </c>
      <c r="IA151" s="706">
        <f>SUM(beosztás!$ME153:$NI153)</f>
        <v>0</v>
      </c>
      <c r="IB151" s="706">
        <f>(COUNTIF(beosztás!$ME153:$NI153,"SN")*12)+(COUNTIF(beosztás!$ME153:$NI153,"SDE")*8)+(COUNTIF(beosztás!$ME153:$NI153,"SDU")*8)+(COUNTIF(beosztás!$ME153:$NI153,"SÉ")*12)+(COUNTIF(beosztás!$ME153:$NI153,"SÉJ")*8)+(COUNTIF(beosztás!$ME153:$NI153,"S1")*1)+(COUNTIF(beosztás!$ME153:$NI153,"S2")*2)+(COUNTIF(beosztás!$ME153:$NI153,"S3")*3)+(COUNTIF(beosztás!$ME153:$NI153,"S4")*4)+(COUNTIF(beosztás!$ME153:$NI153,"S5")*5)+(COUNTIF(beosztás!$ME153:$NI153,"S6")*6)+(COUNTIF(beosztás!$ME153:$NI153,"S7")*7)+(COUNTIF(beosztás!$ME153:$NI153,"S8")*8)+(COUNTIF(beosztás!$ME153:$NI153,"S9")*9)+(COUNTIF(beosztás!$ME153:$NI153,"S10")*10)+(COUNTIF(beosztás!$ME153:$NI153,"S11")*11)+(COUNTIF(beosztás!$ME153:$NI153,"S12")*12)</f>
        <v>0</v>
      </c>
      <c r="IC151" s="706">
        <f>COUNTIF(beosztás!$ME153:$NI153,"FÜ")*8</f>
        <v>16</v>
      </c>
      <c r="ID151" s="706">
        <f>COUNTIF(beosztás!$ME153:$NI153,"BN")*12+COUNTIF(beosztás!$ME153:$NI153,"BÉ")*12+COUNTIF(beosztás!$ME153:$NI153,"BDE")*8+COUNTIF(beosztás!$ME153:$NI153,"BDU")*8+COUNTIF(beosztás!$ME153:$NI153,"BÉJ")*8+COUNTIF(beosztás!$ME153:$NI153,"B1")*1+COUNTIF(beosztás!$ME153:$NI153,"B2")*2+COUNTIF(beosztás!$ME153:$NI153,"B3")*3+COUNTIF(beosztás!$ME153:$NI153,"B5")*5+COUNTIF(beosztás!$ME153:$NI153,"B6")*6+COUNTIF(beosztás!$ME153:$NI153,"B7")*7+COUNTIF(beosztás!$ME153:$NI153,"B8")*8+COUNTIF(beosztás!$ME153:$NI153,"B9")*9+COUNTIF(beosztás!$ME153:$NI153,"B10")*10+COUNTIF(beosztás!$ME153:$NI153,"B11")*11+COUNTIF(beosztás!$ME153:$NI153,"B12")*12+COUNTIF(beosztás!$ME153:$NI153,"BP")*0</f>
        <v>0</v>
      </c>
      <c r="IE151" s="330">
        <f t="shared" si="725"/>
        <v>0</v>
      </c>
      <c r="IF151" s="706">
        <f>IF(C151="",0,alapadatok!$AN$13)</f>
        <v>160</v>
      </c>
      <c r="IG151" s="330">
        <f t="shared" si="670"/>
        <v>-160</v>
      </c>
      <c r="IH151" s="739">
        <f t="shared" si="726"/>
        <v>0</v>
      </c>
      <c r="II151" s="327"/>
      <c r="IJ151" s="329">
        <f t="shared" si="672"/>
        <v>0</v>
      </c>
      <c r="IK151" s="330">
        <f t="shared" si="673"/>
        <v>0</v>
      </c>
      <c r="IL151" s="330">
        <f t="shared" si="674"/>
        <v>0</v>
      </c>
      <c r="IM151" s="330">
        <f t="shared" si="675"/>
        <v>0</v>
      </c>
      <c r="IN151" s="330">
        <f t="shared" si="676"/>
        <v>0</v>
      </c>
      <c r="IO151" s="330">
        <f t="shared" si="677"/>
        <v>0</v>
      </c>
      <c r="IP151" s="330">
        <f t="shared" si="678"/>
        <v>0</v>
      </c>
      <c r="IQ151" s="330">
        <f t="shared" si="679"/>
        <v>24</v>
      </c>
      <c r="IR151" s="330">
        <f t="shared" si="680"/>
        <v>0</v>
      </c>
      <c r="IS151" s="330">
        <f t="shared" si="681"/>
        <v>0</v>
      </c>
      <c r="IT151" s="330">
        <f t="shared" si="682"/>
        <v>320</v>
      </c>
      <c r="IU151" s="330">
        <f t="shared" si="683"/>
        <v>-320</v>
      </c>
      <c r="IV151" s="905">
        <f t="shared" si="727"/>
        <v>0</v>
      </c>
      <c r="IW151" s="328"/>
      <c r="JF151" s="21"/>
      <c r="JG151" s="21"/>
    </row>
    <row r="152" spans="1:267" x14ac:dyDescent="0.25">
      <c r="A152" s="422">
        <f>IF(beosztás!A154=0,"",beosztás!A154)</f>
        <v>7</v>
      </c>
      <c r="B152" s="423">
        <f>IF(beosztás!B154=0,"",beosztás!B154)</f>
        <v>51</v>
      </c>
      <c r="C152" s="424" t="str">
        <f>IF(beosztás!C154=0,"",beosztás!C154)</f>
        <v>Kaldenecker János</v>
      </c>
      <c r="D152" s="425" t="str">
        <f>IF(beosztás!D154=0,"",beosztás!D154)</f>
        <v>ACC</v>
      </c>
      <c r="E152" s="18"/>
      <c r="F152" s="705">
        <f>COUNTIF(beosztás!$I154:$AM154,"DE")*8</f>
        <v>112</v>
      </c>
      <c r="G152" s="706">
        <f>COUNTIF(beosztás!$I154:$AM154,"DU")*8</f>
        <v>0</v>
      </c>
      <c r="H152" s="706">
        <f>COUNTIF(beosztás!$I154:$AM154,"ÉJ")*8</f>
        <v>0</v>
      </c>
      <c r="I152" s="706">
        <f>COUNTIF(beosztás!$I154:$AM154,"N")*12</f>
        <v>0</v>
      </c>
      <c r="J152" s="706">
        <f>COUNTIF(beosztás!$I154:$AM154,"é")*12</f>
        <v>0</v>
      </c>
      <c r="K152" s="706">
        <f>SUM(beosztás!$I154:$AM154)</f>
        <v>0</v>
      </c>
      <c r="L152" s="706">
        <f>COUNTIF(beosztás!$I154:$AM154,"FÜ")*8</f>
        <v>8</v>
      </c>
      <c r="M152" s="706">
        <f>(COUNTIF(beosztás!$I154:$AM154,"SN")*12)+(COUNTIF(beosztás!$I154:$AM154,"SDE")*8)+(COUNTIF(beosztás!$I154:$AM154,"SDU")*8)+(COUNTIF(beosztás!$I154:$AM154,"S1")*1)+(COUNTIF(beosztás!$I154:$AM154,"S2")*2)+(COUNTIF(beosztás!$I154:$AM154,"S3")*3)+(COUNTIF(beosztás!$I154:$AM154,"S4")*4)+(COUNTIF(beosztás!$I154:$AM154,"S5")*5)+(COUNTIF(beosztás!$I154:$AM154,"S6")*6)+(COUNTIF(beosztás!$I154:$AM154,"S7")*7)+(COUNTIF(beosztás!$I154:$AM154,"S8")*8)+(COUNTIF(beosztás!$I154:$AM154,"S9")*9)+(COUNTIF(beosztás!$I154:$AM154,"S10")*10)+(COUNTIF(beosztás!$I154:$AM154,"S11")*11)+(COUNTIF(beosztás!$I154:$AM154,"S12")*12)+(COUNTIF(beosztás!$I154:$AM154,"SÉ")*12)+(COUNTIF(beosztás!$I154:$AM154,"SÉJ")*8)</f>
        <v>64</v>
      </c>
      <c r="N152" s="706">
        <f>COUNTIF(beosztás!$I154:$AM154,"BN")*12+COUNTIF(beosztás!$I154:$AM154,"BÉ")*12+COUNTIF(beosztás!$I154:$AM154,"BDE")*8+COUNTIF(beosztás!$I154:$AM154,"BDU")*8+COUNTIF(beosztás!$I154:$AM154,"BÉJ")*8+COUNTIF(beosztás!$I154:$AM154,"B1")*1+COUNTIF(beosztás!$I154:$AM154,"B2")*2+COUNTIF(beosztás!$I154:$AM154,"B3")*3+COUNTIF(beosztás!$I154:$AM154,"B5")*5+COUNTIF(beosztás!$I154:$AM154,"B6")*6+COUNTIF(beosztás!$I154:$AM154,"B7")*7+COUNTIF(beosztás!$I154:$AM154,"B8")*8+COUNTIF(beosztás!$I154:$AM154,"B9")*9+COUNTIF(beosztás!$I154:$AM154,"B10")*10+COUNTIF(beosztás!$I154:$AM154,"B11")*11+COUNTIF(beosztás!$I154:$AM154,"B12")*12+COUNTIF(beosztás!$I154:$AM154,"BP")*0</f>
        <v>0</v>
      </c>
      <c r="O152" s="330">
        <f t="shared" si="690"/>
        <v>176</v>
      </c>
      <c r="P152" s="706">
        <f>IF(C152="",0,alapadatok!$AN$2)</f>
        <v>176</v>
      </c>
      <c r="Q152" s="330">
        <f t="shared" si="577"/>
        <v>0</v>
      </c>
      <c r="R152" s="739">
        <f t="shared" si="691"/>
        <v>64</v>
      </c>
      <c r="S152" s="325"/>
      <c r="T152" s="705">
        <f>COUNTIF(beosztás!$AN154:$BO154,"DE")*8</f>
        <v>112</v>
      </c>
      <c r="U152" s="706">
        <f>COUNTIF(beosztás!$AN154:$BO154,"DU")*8</f>
        <v>0</v>
      </c>
      <c r="V152" s="706">
        <f>COUNTIF(beosztás!$AN154:$BO154,"ÉJ")*8</f>
        <v>0</v>
      </c>
      <c r="W152" s="706">
        <f>COUNTIF(beosztás!$AN154:$BO154,"N")*12</f>
        <v>0</v>
      </c>
      <c r="X152" s="706">
        <f>COUNTIF(beosztás!$AN154:$BO154,"É")*12</f>
        <v>0</v>
      </c>
      <c r="Y152" s="706">
        <f>SUM(beosztás!$AN154:$BO154)</f>
        <v>0</v>
      </c>
      <c r="Z152" s="706">
        <f>(COUNTIF(beosztás!$AN154:$BO154,"SN")*12)+(COUNTIF(beosztás!$AN154:$BO154,"SDE")*8)+(COUNTIF(beosztás!$AN154:$BO154,"SDU")*8)+(COUNTIF(beosztás!$AN154:$BO154,"SÉ")*12)+(COUNTIF(beosztás!$AN154:$BO154,"SÉJ")*8)+(COUNTIF(beosztás!$AN154:$BO154,"S1")*1)+(COUNTIF(beosztás!$AN154:$BO154,"S2")*2)+(COUNTIF(beosztás!$AN154:$BO154,"S3")*3)+(COUNTIF(beosztás!$AN154:$BO154,"S4")*4)+(COUNTIF(beosztás!$AN154:$BO154,"S5")*5)+(COUNTIF(beosztás!$AN154:$BO154,"S6")*6)+(COUNTIF(beosztás!$AN154:$BO154,"S7")*7)+(COUNTIF(beosztás!$AN154:$BO154,"S8")*8)+(COUNTIF(beosztás!$AN154:$BO154,"S9")*9)+(COUNTIF(beosztás!$AN154:$BO154,"S10")*10)+(COUNTIF(beosztás!$AN154:$BO154,"S11")*11)+(COUNTIF(beosztás!$AN154:$BO154,"S12")*12)</f>
        <v>48</v>
      </c>
      <c r="AA152" s="706">
        <f>COUNTIF(beosztás!$AN154:$BO154,"FÜ")*8</f>
        <v>0</v>
      </c>
      <c r="AB152" s="706">
        <f>COUNTIF(beosztás!$AN154:$BO154,"BN")*12+COUNTIF(beosztás!$AN154:$BO154,"BÉ")*12+COUNTIF(beosztás!$AN154:$BO154,"BDE")*8+COUNTIF(beosztás!$AN154:$BO154,"BDU")*8+COUNTIF(beosztás!$AN154:$BO154,"BÉJ")*8+COUNTIF(beosztás!$AN154:$BO154,"B1")*1+COUNTIF(beosztás!$AN154:$BO154,"B2")*2+COUNTIF(beosztás!$AN154:$BO154,"B3")*3+COUNTIF(beosztás!$AN154:$BO154,"B5")*5+COUNTIF(beosztás!$AN154:$BO154,"B6")*6+COUNTIF(beosztás!$AN154:$BO154,"B7")*7+COUNTIF(beosztás!$AN154:$BO154,"B8")*8+COUNTIF(beosztás!$AN154:$BO154,"B9")*9+COUNTIF(beosztás!$AN154:$BO154,"B10")*10+COUNTIF(beosztás!$AN154:$BO154,"B11")*11+COUNTIF(beosztás!$AN154:$BO154,"B12")*12+COUNTIF(beosztás!$AN154:$BO154,"BP")*0</f>
        <v>0</v>
      </c>
      <c r="AC152" s="330">
        <f t="shared" si="692"/>
        <v>160</v>
      </c>
      <c r="AD152" s="706">
        <f>IF(C152="",0,alapadatok!$AN$3)</f>
        <v>160</v>
      </c>
      <c r="AE152" s="330">
        <f t="shared" si="685"/>
        <v>0</v>
      </c>
      <c r="AF152" s="739">
        <f t="shared" si="693"/>
        <v>48</v>
      </c>
      <c r="AG152" s="325"/>
      <c r="AH152" s="329">
        <f t="shared" si="694"/>
        <v>224</v>
      </c>
      <c r="AI152" s="330">
        <f t="shared" si="695"/>
        <v>0</v>
      </c>
      <c r="AJ152" s="330">
        <f t="shared" si="696"/>
        <v>0</v>
      </c>
      <c r="AK152" s="330">
        <f t="shared" si="697"/>
        <v>0</v>
      </c>
      <c r="AL152" s="330">
        <f t="shared" si="698"/>
        <v>0</v>
      </c>
      <c r="AM152" s="330">
        <f t="shared" si="699"/>
        <v>0</v>
      </c>
      <c r="AN152" s="330">
        <f t="shared" si="700"/>
        <v>112</v>
      </c>
      <c r="AO152" s="330">
        <f t="shared" si="701"/>
        <v>8</v>
      </c>
      <c r="AP152" s="330">
        <f t="shared" si="686"/>
        <v>0</v>
      </c>
      <c r="AQ152" s="330">
        <f t="shared" si="687"/>
        <v>336</v>
      </c>
      <c r="AR152" s="330">
        <f t="shared" si="688"/>
        <v>336</v>
      </c>
      <c r="AS152" s="330">
        <f t="shared" si="689"/>
        <v>0</v>
      </c>
      <c r="AT152" s="739">
        <f t="shared" si="702"/>
        <v>112</v>
      </c>
      <c r="AU152" s="326"/>
      <c r="AV152" s="705">
        <f>COUNTIF(beosztás!$BP154:$CT154,"DE")*8</f>
        <v>128</v>
      </c>
      <c r="AW152" s="706">
        <f>COUNTIF(beosztás!$BP154:$CT154,"DU")*8</f>
        <v>32</v>
      </c>
      <c r="AX152" s="706">
        <f>COUNTIF(beosztás!$BP154:$CT154,"ÉJ")*8</f>
        <v>0</v>
      </c>
      <c r="AY152" s="706">
        <f>COUNTIF(beosztás!$BP154:$CT154,"N")*12</f>
        <v>0</v>
      </c>
      <c r="AZ152" s="706">
        <f>COUNTIF(beosztás!$BP154:$CT154,"é")*12</f>
        <v>0</v>
      </c>
      <c r="BA152" s="706">
        <f>SUM(beosztás!$BP154:$CT154)</f>
        <v>0</v>
      </c>
      <c r="BB152" s="706">
        <f>COUNTIF(beosztás!$BP154:$CT154,"FÜ")*8</f>
        <v>8</v>
      </c>
      <c r="BC152" s="895">
        <f>(COUNTIF(beosztás!$BP154:$CT154,"SN")*12)+(COUNTIF(beosztás!$BP154:$CT154,"SDE")*8)+(COUNTIF(beosztás!$BP154:$CT154,"SDU")*8)+(COUNTIF(beosztás!$BP154:$CT154,"SÉ")*12)+(COUNTIF(beosztás!$BP154:$CT154,"SÉJ")*8)+(COUNTIF(beosztás!$BP154:$CT154,"S1")*1)+(COUNTIF(beosztás!$BP154:$CT154,"S2")*2)+(COUNTIF(beosztás!$BP154:$CT154,"S3")*3)+(COUNTIF(beosztás!$BP154:$CT154,"S4")*4)+(COUNTIF(beosztás!$BP154:$CT154,"S5")*5)+(COUNTIF(beosztás!$BP154:$CT154,"S6")*6)+(COUNTIF(beosztás!$BP154:$CT154,"S7")*7)+(COUNTIF(beosztás!$BP154:$CT154,"S8")*8)+(COUNTIF(beosztás!$BP154:$CT154,"S9")*9)+(COUNTIF(beosztás!$BP154:$CT154,"S10")*10)+(COUNTIF(beosztás!$BP154:$CT154,"S11")*11)+(COUNTIF(beosztás!$BP154:$CT154,"S12")*12)</f>
        <v>0</v>
      </c>
      <c r="BD152" s="706">
        <f>COUNTIF(beosztás!$BP154:$CT154,"BN")*12+COUNTIF(beosztás!$BP154:$CT154,"BÉ")*12+COUNTIF(beosztás!$BP154:$CT154,"BDE")*8+COUNTIF(beosztás!$BP154:$CT154,"BDU")*8+COUNTIF(beosztás!$BP154:$CT154,"BÉJ")*8+COUNTIF(beosztás!$BP154:$CT154,"B1")*1+COUNTIF(beosztás!$BP154:$CT154,"B2")*2+COUNTIF(beosztás!$BP154:$CT154,"B3")*3+COUNTIF(beosztás!$BP154:$CT154,"B5")*5+COUNTIF(beosztás!$BP154:$CT154,"B6")*6+COUNTIF(beosztás!$BP154:$CT154,"B7")*7+COUNTIF(beosztás!$BP154:$CT154,"B8")*8+COUNTIF(beosztás!$BP154:$CT154,"B9")*9+COUNTIF(beosztás!$BP154:$CT154,"B10")*10+COUNTIF(beosztás!$BP154:$CT154,"B11")*11+COUNTIF(beosztás!$BP154:$CT154,"B12")*12+COUNTIF(beosztás!$BP154:$CT154,"BP")*0</f>
        <v>0</v>
      </c>
      <c r="BE152" s="330">
        <f t="shared" si="703"/>
        <v>160</v>
      </c>
      <c r="BF152" s="706">
        <f>IF(C152="",0,alapadatok!$AN$4)</f>
        <v>160</v>
      </c>
      <c r="BG152" s="330">
        <f t="shared" si="591"/>
        <v>0</v>
      </c>
      <c r="BH152" s="739">
        <f t="shared" si="704"/>
        <v>0</v>
      </c>
      <c r="BI152" s="325"/>
      <c r="BJ152" s="705">
        <f>COUNTIF(beosztás!$CU154:$DX154,"DE")*8</f>
        <v>112</v>
      </c>
      <c r="BK152" s="706">
        <f>COUNTIF(beosztás!$CU154:$DX154,"DU")*8</f>
        <v>0</v>
      </c>
      <c r="BL152" s="706">
        <f>COUNTIF(beosztás!$CU154:$DX154,"ÉJ")*8</f>
        <v>0</v>
      </c>
      <c r="BM152" s="706">
        <f>COUNTIF(beosztás!$CU154:$DX154,"N")*12</f>
        <v>0</v>
      </c>
      <c r="BN152" s="706">
        <f>COUNTIF(beosztás!$CU154:$DX154,"É")*12</f>
        <v>0</v>
      </c>
      <c r="BO152" s="706">
        <f>SUM(beosztás!$CU154:$DX154)</f>
        <v>0</v>
      </c>
      <c r="BP152" s="895">
        <f>(COUNTIF(beosztás!$CU154:$DX154,"SN")*12)+(COUNTIF(beosztás!$CU154:$DX154,"SDE")*8)+(COUNTIF(beosztás!$CU154:$DX154,"SDU")*8)+(COUNTIF(beosztás!$CU154:$DX154,"SÉ")*12)+(COUNTIF(beosztás!$CU154:$DX154,"SÉJ")*8)+(COUNTIF(beosztás!$CU154:$DX154,"S1")*1)+(COUNTIF(beosztás!$CU154:$DX154,"S2")*2)+(COUNTIF(beosztás!$CU154:$DX154,"S3")*3)+(COUNTIF(beosztás!$CU154:$DX154,"S4")*4)+(COUNTIF(beosztás!$CU154:$DX154,"S5")*5)+(COUNTIF(beosztás!$CU154:$DX154,"S6")*6)+(COUNTIF(beosztás!$CU154:$DX154,"S7")*7)+(COUNTIF(beosztás!$CU154:$DX154,"S8")*8)+(COUNTIF(beosztás!$CU154:$DX154,"S9")*9)+(COUNTIF(beosztás!$CU154:$DX154,"S10")*10)+(COUNTIF(beosztás!$CU154:$DX154,"S11")*11)+(COUNTIF(beosztás!$CU154:$DX154,"S12")*12)</f>
        <v>0</v>
      </c>
      <c r="BQ152" s="706">
        <f>COUNTIF(beosztás!$CU154:$DX154,"FÜ")*8</f>
        <v>8</v>
      </c>
      <c r="BR152" s="706">
        <f>COUNTIF(beosztás!$CU154:$DX154,"BN")*12+COUNTIF(beosztás!$CU154:$DX154,"BÉ")*12+COUNTIF(beosztás!$CU154:$DX154,"BDE")*8+COUNTIF(beosztás!$CU154:$DX154,"BDU")*8+COUNTIF(beosztás!$CU154:$DX154,"BÉJ")*8+COUNTIF(beosztás!$CU154:$DX154,"B1")*1+COUNTIF(beosztás!$CU154:$DX154,"B2")*2+COUNTIF(beosztás!$CU154:$DX154,"B3")*3+COUNTIF(beosztás!$CU154:$DX154,"B5")*5+COUNTIF(beosztás!$CU154:$DX154,"B6")*6+COUNTIF(beosztás!$CU154:$DX154,"B7")*7+COUNTIF(beosztás!$CU154:$DX154,"B8")*8+COUNTIF(beosztás!$CU154:$DX154,"B9")*9+COUNTIF(beosztás!$CU154:$DX154,"B10")*10+COUNTIF(beosztás!$CU154:$DX154,"B11")*11+COUNTIF(beosztás!$CU154:$DX154,"B12")*12+COUNTIF(beosztás!$CU154:$DX154,"BP")*0</f>
        <v>0</v>
      </c>
      <c r="BS152" s="330">
        <f t="shared" si="705"/>
        <v>112</v>
      </c>
      <c r="BT152" s="706">
        <f>IF(C152="",0,alapadatok!$AN$5)</f>
        <v>168</v>
      </c>
      <c r="BU152" s="330">
        <f t="shared" si="594"/>
        <v>-56</v>
      </c>
      <c r="BV152" s="739">
        <f t="shared" si="706"/>
        <v>0</v>
      </c>
      <c r="BW152" s="325"/>
      <c r="BX152" s="329">
        <f t="shared" si="596"/>
        <v>240</v>
      </c>
      <c r="BY152" s="330">
        <f t="shared" si="597"/>
        <v>32</v>
      </c>
      <c r="BZ152" s="330">
        <f t="shared" si="598"/>
        <v>0</v>
      </c>
      <c r="CA152" s="330">
        <f t="shared" si="599"/>
        <v>0</v>
      </c>
      <c r="CB152" s="330">
        <f t="shared" si="600"/>
        <v>0</v>
      </c>
      <c r="CC152" s="330">
        <f t="shared" si="601"/>
        <v>0</v>
      </c>
      <c r="CD152" s="330">
        <f t="shared" si="602"/>
        <v>0</v>
      </c>
      <c r="CE152" s="330">
        <f t="shared" si="603"/>
        <v>16</v>
      </c>
      <c r="CF152" s="330">
        <f t="shared" si="604"/>
        <v>0</v>
      </c>
      <c r="CG152" s="330">
        <f t="shared" si="605"/>
        <v>272</v>
      </c>
      <c r="CH152" s="330">
        <f t="shared" si="606"/>
        <v>328</v>
      </c>
      <c r="CI152" s="330">
        <f t="shared" si="607"/>
        <v>-56</v>
      </c>
      <c r="CJ152" s="739">
        <f t="shared" si="707"/>
        <v>0</v>
      </c>
      <c r="CK152" s="326"/>
      <c r="CL152" s="705">
        <f>COUNTIF(beosztás!$DY154:$FC154,"DE")*8</f>
        <v>0</v>
      </c>
      <c r="CM152" s="706">
        <f>COUNTIF(beosztás!$DY154:$FC154,"DU")*8</f>
        <v>0</v>
      </c>
      <c r="CN152" s="706">
        <f>COUNTIF(beosztás!$DY154:$FC154,"ÉJ")*8</f>
        <v>0</v>
      </c>
      <c r="CO152" s="706">
        <f>COUNTIF(beosztás!$DY154:$FC154,"N")*12</f>
        <v>0</v>
      </c>
      <c r="CP152" s="706">
        <f>COUNTIF(beosztás!$DY154:$FC154,"é")*12</f>
        <v>0</v>
      </c>
      <c r="CQ152" s="706">
        <f>SUM(beosztás!$DY154:$FC154)</f>
        <v>0</v>
      </c>
      <c r="CR152" s="706">
        <f>COUNTIF(beosztás!$DY154:$FC154,"FÜ")*8</f>
        <v>16</v>
      </c>
      <c r="CS152" s="895">
        <f>(COUNTIF(beosztás!$DY154:$FC154,"SN")*12)+(COUNTIF(beosztás!$DY154:$FC154,"SDE")*8)+(COUNTIF(beosztás!$DY154:$FC154,"SDU")*8)+(COUNTIF(beosztás!$DY154:$FC154,"SÉ")*12)+(COUNTIF(beosztás!$DY154:$FC154,"SÉJ")*8)+(COUNTIF(beosztás!$DY154:$FC154,"S1")*1)+(COUNTIF(beosztás!$DY154:$FC154,"S2")*2)+(COUNTIF(beosztás!$DY154:$FC154,"S3")*3)+(COUNTIF(beosztás!$DY154:$FC154,"S4")*4)+(COUNTIF(beosztás!$DY154:$FC154,"S5")*5)+(COUNTIF(beosztás!$DY154:$FC154,"S6")*6)+(COUNTIF(beosztás!$DY154:$FC154,"S7")*7)+(COUNTIF(beosztás!$DY154:$FC154,"S8")*8)+(COUNTIF(beosztás!$DY154:$FC154,"S9")*9)+(COUNTIF(beosztás!$DY154:$FC154,"S10")*10)+(COUNTIF(beosztás!$DY154:$FC154,"S11")*11)+(COUNTIF(beosztás!$DY154:$FC154,"S12")*12)</f>
        <v>0</v>
      </c>
      <c r="CT152" s="706">
        <f>COUNTIF(beosztás!$DY154:$FC154,"BN")*12+COUNTIF(beosztás!$DY154:$FC154,"BÉ")*12+COUNTIF(beosztás!$DY154:$FC154,"BDE")*8+COUNTIF(beosztás!$DY154:$FC154,"BDU")*8+COUNTIF(beosztás!$DY154:$FC154,"BÉJ")*8+COUNTIF(beosztás!$DY154:$FC154,"B1")*1+COUNTIF(beosztás!$DY154:$FC154,"B2")*2+COUNTIF(beosztás!$DY154:$FC154,"B3")*3+COUNTIF(beosztás!$DY154:$FC154,"B5")*5+COUNTIF(beosztás!$DY154:$FC154,"B6")*6+COUNTIF(beosztás!$DY154:$FC154,"B7")*7+COUNTIF(beosztás!$DY154:$FC154,"B8")*8+COUNTIF(beosztás!$DY154:$FC154,"B9")*9+COUNTIF(beosztás!$DY154:$FC154,"B10")*10+COUNTIF(beosztás!$DY154:$FC154,"B11")*11+COUNTIF(beosztás!$DY154:$FC154,"B12")*12+COUNTIF(beosztás!$DY154:$FC154,"BP")*0</f>
        <v>0</v>
      </c>
      <c r="CU152" s="330">
        <f t="shared" si="708"/>
        <v>0</v>
      </c>
      <c r="CV152" s="706">
        <f>IF(C152="",0,alapadatok!$AN$6)</f>
        <v>168</v>
      </c>
      <c r="CW152" s="330">
        <f t="shared" si="610"/>
        <v>-168</v>
      </c>
      <c r="CX152" s="905">
        <f t="shared" si="709"/>
        <v>0</v>
      </c>
      <c r="CY152" s="325"/>
      <c r="CZ152" s="705">
        <f>COUNTIF(beosztás!$FD154:$GG154,"DE")*8</f>
        <v>0</v>
      </c>
      <c r="DA152" s="706">
        <f>COUNTIF(beosztás!$FD154:$GG154,"DU")*8</f>
        <v>0</v>
      </c>
      <c r="DB152" s="706">
        <f>COUNTIF(beosztás!$FD154:$GG154,"ÉJ")*8</f>
        <v>0</v>
      </c>
      <c r="DC152" s="706">
        <f>COUNTIF(beosztás!$FD154:$GG154,"N")*12</f>
        <v>0</v>
      </c>
      <c r="DD152" s="706">
        <f>COUNTIF(beosztás!$FD154:$GG154,"É")*12</f>
        <v>0</v>
      </c>
      <c r="DE152" s="706">
        <f>SUM(beosztás!$FD154:$GG154)</f>
        <v>0</v>
      </c>
      <c r="DF152" s="895">
        <f>(COUNTIF(beosztás!$FD154:$GG154,"SN")*12)+(COUNTIF(beosztás!$FD154:$GG154,"SDE")*8)+(COUNTIF(beosztás!$FD154:$GG154,"SDU")*8)+(COUNTIF(beosztás!$FD154:$GG154,"SÉ")*12)+(COUNTIF(beosztás!$FD154:$GG154,"SÉJ")*8)+(COUNTIF(beosztás!$FD154:$GG154,"S1")*1)+(COUNTIF(beosztás!$FD154:$GG154,"S2")*2)+(COUNTIF(beosztás!$FD154:$GG154,"S3")*3)+(COUNTIF(beosztás!$FD154:$GG154,"S4")*4)+(COUNTIF(beosztás!$FD154:$GG154,"S5")*5)+(COUNTIF(beosztás!$FD154:$GG154,"S6")*6)+(COUNTIF(beosztás!$FD154:$GG154,"S7")*7)+(COUNTIF(beosztás!$FD154:$GG154,"S8")*8)+(COUNTIF(beosztás!$FD154:$GG154,"S9")*9)+(COUNTIF(beosztás!$FD154:$GG154,"S10")*10)+(COUNTIF(beosztás!$FD154:$GG154,"S11")*11)+(COUNTIF(beosztás!$FD154:$GG154,"S12")*12)</f>
        <v>0</v>
      </c>
      <c r="DG152" s="706">
        <f>COUNTIF(beosztás!$FD154:$GG154,"FÜ")*8</f>
        <v>0</v>
      </c>
      <c r="DH152" s="706">
        <f>COUNTIF(beosztás!$FD154:$GG154,"BN")*12+COUNTIF(beosztás!$FD154:$GG154,"BÉ")*12+COUNTIF(beosztás!$FD154:$GG154,"BDE")*8+COUNTIF(beosztás!$FD154:$GG154,"BDU")*8+COUNTIF(beosztás!$FD154:$GG154,"BÉJ")*8+COUNTIF(beosztás!$FD154:$GG154,"B1")*1+COUNTIF(beosztás!$FD154:$GG154,"B2")*2+COUNTIF(beosztás!$FD154:$GG154,"B3")*3+COUNTIF(beosztás!$FD154:$GG154,"B5")*5+COUNTIF(beosztás!$FD154:$GG154,"B6")*6+COUNTIF(beosztás!$FD154:$GG154,"B7")*7+COUNTIF(beosztás!$FD154:$GG154,"B8")*8+COUNTIF(beosztás!$FD154:$GG154,"B9")*9+COUNTIF(beosztás!$FD154:$GG154,"B10")*10+COUNTIF(beosztás!$FD154:$GG154,"B11")*11+COUNTIF(beosztás!$FD154:$GG154,"B12")*12+COUNTIF(beosztás!$FD154:$GG154,"BP")*0</f>
        <v>0</v>
      </c>
      <c r="DI152" s="330">
        <f t="shared" si="710"/>
        <v>0</v>
      </c>
      <c r="DJ152" s="706">
        <f>IF(C152="",0,alapadatok!$AN$7)</f>
        <v>160</v>
      </c>
      <c r="DK152" s="330">
        <f t="shared" si="613"/>
        <v>-160</v>
      </c>
      <c r="DL152" s="739">
        <f t="shared" si="711"/>
        <v>0</v>
      </c>
      <c r="DM152" s="325"/>
      <c r="DN152" s="329">
        <f t="shared" si="615"/>
        <v>0</v>
      </c>
      <c r="DO152" s="330">
        <f t="shared" si="616"/>
        <v>0</v>
      </c>
      <c r="DP152" s="330">
        <f t="shared" si="617"/>
        <v>0</v>
      </c>
      <c r="DQ152" s="330">
        <f t="shared" si="618"/>
        <v>0</v>
      </c>
      <c r="DR152" s="330">
        <f t="shared" si="619"/>
        <v>0</v>
      </c>
      <c r="DS152" s="330">
        <f t="shared" si="620"/>
        <v>0</v>
      </c>
      <c r="DT152" s="330">
        <f t="shared" si="621"/>
        <v>0</v>
      </c>
      <c r="DU152" s="330">
        <f t="shared" si="622"/>
        <v>16</v>
      </c>
      <c r="DV152" s="330">
        <f t="shared" si="623"/>
        <v>0</v>
      </c>
      <c r="DW152" s="330">
        <f t="shared" si="624"/>
        <v>0</v>
      </c>
      <c r="DX152" s="330">
        <f t="shared" si="625"/>
        <v>328</v>
      </c>
      <c r="DY152" s="330">
        <f t="shared" si="626"/>
        <v>-328</v>
      </c>
      <c r="DZ152" s="905">
        <f t="shared" si="712"/>
        <v>0</v>
      </c>
      <c r="EA152" s="326"/>
      <c r="EB152" s="705">
        <f>COUNTIF(beosztás!$GH154:$HL154,"DE")*8</f>
        <v>0</v>
      </c>
      <c r="EC152" s="706">
        <f>COUNTIF(beosztás!$GH154:$HL154,"DU")*8</f>
        <v>0</v>
      </c>
      <c r="ED152" s="706">
        <f>COUNTIF(beosztás!$GH154:$HL154,"ÉJ")*8</f>
        <v>0</v>
      </c>
      <c r="EE152" s="706">
        <f>COUNTIF(beosztás!$GH154:$HL154,"N")*12</f>
        <v>0</v>
      </c>
      <c r="EF152" s="706">
        <f>COUNTIF(beosztás!$GH154:$HL154,"é")*12</f>
        <v>0</v>
      </c>
      <c r="EG152" s="706">
        <f>SUM(beosztás!$GH154:$HL154)</f>
        <v>0</v>
      </c>
      <c r="EH152" s="706">
        <f>COUNTIF(beosztás!$GH154:$HL154,"FÜ")*8</f>
        <v>0</v>
      </c>
      <c r="EI152" s="895">
        <f>(COUNTIF(beosztás!$GH154:$HL154,"SN")*12)+(COUNTIF(beosztás!$GH154:$HL154,"SDE")*8)+(COUNTIF(beosztás!$GH154:$HL154,"SDU")*8)+(COUNTIF(beosztás!$GH154:$HL154,"SÉ")*12)+(COUNTIF(beosztás!$GH154:$HL154,"SÉJ")*8)+(COUNTIF(beosztás!$GH154:$HL154,"S1")*1)+(COUNTIF(beosztás!$GH154:$HL154,"S2")*2)+(COUNTIF(beosztás!$GH154:$HL154,"S3")*3)+(COUNTIF(beosztás!$GH154:$HL154,"S4")*4)+(COUNTIF(beosztás!$GH154:$HL154,"S5")*5)+(COUNTIF(beosztás!$GH154:$HL154,"S6")*6)+(COUNTIF(beosztás!$GH154:$HL154,"S7")*7)+(COUNTIF(beosztás!$GH154:$HL154,"S8")*8)+(COUNTIF(beosztás!$GH154:$HL154,"S9")*9)+(COUNTIF(beosztás!$GH154:$HL154,"S10")*10)+(COUNTIF(beosztás!$GH154:$HL154,"S11")*11)+(COUNTIF(beosztás!$GH154:$HL154,"S12")*12)</f>
        <v>0</v>
      </c>
      <c r="EJ152" s="706">
        <f>COUNTIF(beosztás!$GH154:$HL154,"BN")*12+COUNTIF(beosztás!$GH154:$HL154,"BÉ")*12+COUNTIF(beosztás!$GH154:$HL154,"BDE")*8+COUNTIF(beosztás!$GH154:$HL154,"BDU")*8+COUNTIF(beosztás!$GH154:$HL154,"BÉJ")*8+COUNTIF(beosztás!$GH154:$HL154,"B1")*1+COUNTIF(beosztás!$GH154:$HL154,"B2")*2+COUNTIF(beosztás!$GH154:$HL154,"B3")*3+COUNTIF(beosztás!$GH154:$HL154,"B5")*5+COUNTIF(beosztás!$GH154:$HL154,"B6")*6+COUNTIF(beosztás!$GH154:$HL154,"B7")*7+COUNTIF(beosztás!$GH154:$HL154,"B8")*8+COUNTIF(beosztás!$GH154:$HL154,"B9")*9+COUNTIF(beosztás!$GH154:$HL154,"B10")*10+COUNTIF(beosztás!$GH154:$HL154,"B11")*11+COUNTIF(beosztás!$GH154:$HL154,"B12")*12+COUNTIF(beosztás!$GH154:$HL154,"BP")*0</f>
        <v>0</v>
      </c>
      <c r="EK152" s="330">
        <f t="shared" si="713"/>
        <v>0</v>
      </c>
      <c r="EL152" s="706">
        <f>IF(C152="",0,alapadatok!$AN$8)</f>
        <v>184</v>
      </c>
      <c r="EM152" s="330">
        <f t="shared" si="629"/>
        <v>-184</v>
      </c>
      <c r="EN152" s="905">
        <f t="shared" si="714"/>
        <v>0</v>
      </c>
      <c r="EO152" s="325"/>
      <c r="EP152" s="705">
        <f>COUNTIF(beosztás!$HM154:$IQ154,"DE")*8</f>
        <v>0</v>
      </c>
      <c r="EQ152" s="706">
        <f>COUNTIF(beosztás!$HM154:$IQ154,"DU")*8</f>
        <v>0</v>
      </c>
      <c r="ER152" s="706">
        <f>COUNTIF(beosztás!$HM154:$IQ154,"ÉJ")*8</f>
        <v>0</v>
      </c>
      <c r="ES152" s="706">
        <f>COUNTIF(beosztás!$HM154:$IQ154,"N")*12</f>
        <v>0</v>
      </c>
      <c r="ET152" s="706">
        <f>COUNTIF(beosztás!$HM154:$IQ154,"É")*12</f>
        <v>0</v>
      </c>
      <c r="EU152" s="706">
        <f>SUM(beosztás!$HM154:$IQ154)</f>
        <v>0</v>
      </c>
      <c r="EV152" s="895">
        <f>(COUNTIF(beosztás!$HM154:$IQ154,"SN")*12)+(COUNTIF(beosztás!$HM154:$IQ154,"SDE")*8)+(COUNTIF(beosztás!$HM154:$IQ154,"SDU")*8)+(COUNTIF(beosztás!$HM154:$IQ154,"SÉ")*12)+(COUNTIF(beosztás!$HM154:$IQ154,"SÉJ")*8)+(COUNTIF(beosztás!$HM154:$IQ154,"S1")*1)+(COUNTIF(beosztás!$HM154:$IQ154,"S2")*2)+(COUNTIF(beosztás!$HM154:$IQ154,"S3")*3)+(COUNTIF(beosztás!$HM154:$IQ154,"S4")*4)+(COUNTIF(beosztás!$HM154:$IQ154,"S5")*5)+(COUNTIF(beosztás!$HM154:$IQ154,"S6")*6)+(COUNTIF(beosztás!$HM154:$IQ154,"S7")*7)+(COUNTIF(beosztás!$HM154:$IQ154,"S8")*8)+(COUNTIF(beosztás!$HM154:$IQ154,"S9")*9)+(COUNTIF(beosztás!$HM154:$IQ154,"S10")*10)+(COUNTIF(beosztás!$HM154:$IQ154,"S11")*11)+(COUNTIF(beosztás!$HM154:$IQ154,"S12")*12)</f>
        <v>0</v>
      </c>
      <c r="EW152" s="706">
        <f>COUNTIF(beosztás!$HM154:$IQ154,"FÜ")*8</f>
        <v>8</v>
      </c>
      <c r="EX152" s="706">
        <f>COUNTIF(beosztás!$HM154:$IQ154,"BN")*12+COUNTIF(beosztás!$HM154:$IQ154,"BÉ")*12+COUNTIF(beosztás!$HM154:$IQ154,"BDE")*8+COUNTIF(beosztás!$HM154:$IQ154,"BDU")*8+COUNTIF(beosztás!$HM154:$IQ154,"BÉJ")*8+COUNTIF(beosztás!$HM154:$IQ154,"B1")*1+COUNTIF(beosztás!$HM154:$IQ154,"B2")*2+COUNTIF(beosztás!$HM154:$IQ154,"B3")*3+COUNTIF(beosztás!$HM154:$IQ154,"B5")*5+COUNTIF(beosztás!$HM154:$IQ154,"B6")*6+COUNTIF(beosztás!$HM154:$IQ154,"B7")*7+COUNTIF(beosztás!$HM154:$IQ154,"B8")*8+COUNTIF(beosztás!$HM154:$IQ154,"B9")*9+COUNTIF(beosztás!$HM154:$IQ154,"B10")*10+COUNTIF(beosztás!$HM154:$IQ154,"B11")*11+COUNTIF(beosztás!$HM154:$IQ154,"B12")*12+COUNTIF(beosztás!$HM154:$IQ154,"BP")*0</f>
        <v>0</v>
      </c>
      <c r="EY152" s="330">
        <f t="shared" si="715"/>
        <v>0</v>
      </c>
      <c r="EZ152" s="706">
        <f>IF(C152="",0,alapadatok!$AN$9)</f>
        <v>168</v>
      </c>
      <c r="FA152" s="330">
        <f t="shared" si="632"/>
        <v>-168</v>
      </c>
      <c r="FB152" s="905">
        <f t="shared" si="716"/>
        <v>0</v>
      </c>
      <c r="FC152" s="325"/>
      <c r="FD152" s="329">
        <f t="shared" si="634"/>
        <v>0</v>
      </c>
      <c r="FE152" s="330">
        <f t="shared" si="635"/>
        <v>0</v>
      </c>
      <c r="FF152" s="330">
        <f t="shared" si="636"/>
        <v>0</v>
      </c>
      <c r="FG152" s="330">
        <f t="shared" si="637"/>
        <v>0</v>
      </c>
      <c r="FH152" s="330">
        <f t="shared" si="638"/>
        <v>0</v>
      </c>
      <c r="FI152" s="330">
        <f t="shared" si="639"/>
        <v>0</v>
      </c>
      <c r="FJ152" s="330">
        <f t="shared" si="640"/>
        <v>0</v>
      </c>
      <c r="FK152" s="330">
        <f t="shared" si="641"/>
        <v>8</v>
      </c>
      <c r="FL152" s="330">
        <f t="shared" si="642"/>
        <v>0</v>
      </c>
      <c r="FM152" s="330">
        <f t="shared" si="643"/>
        <v>0</v>
      </c>
      <c r="FN152" s="330">
        <f t="shared" si="644"/>
        <v>352</v>
      </c>
      <c r="FO152" s="330">
        <f t="shared" si="645"/>
        <v>-352</v>
      </c>
      <c r="FP152" s="905">
        <f t="shared" si="717"/>
        <v>0</v>
      </c>
      <c r="FQ152" s="326"/>
      <c r="FR152" s="705">
        <f>COUNTIF(beosztás!$IR154:$JU154,"DE")*8</f>
        <v>0</v>
      </c>
      <c r="FS152" s="706">
        <f>COUNTIF(beosztás!$IR154:$JU154,"DU")*8</f>
        <v>0</v>
      </c>
      <c r="FT152" s="706">
        <f>COUNTIF(beosztás!$IR154:$JU154,"ÉJ")*8</f>
        <v>0</v>
      </c>
      <c r="FU152" s="706">
        <f>COUNTIF(beosztás!$IR154:$JU154,"N")*12</f>
        <v>0</v>
      </c>
      <c r="FV152" s="706">
        <f>COUNTIF(beosztás!$IR154:$JU154,"é")*12</f>
        <v>0</v>
      </c>
      <c r="FW152" s="706">
        <f>SUM(beosztás!$IR154:$JU154)</f>
        <v>0</v>
      </c>
      <c r="FX152" s="706">
        <f>COUNTIF(beosztás!$IR154:$JU154,"FÜ")*8</f>
        <v>0</v>
      </c>
      <c r="FY152" s="895">
        <f>(COUNTIF(beosztás!$IR154:$JU154,"SN")*12)+(COUNTIF(beosztás!$IR154:$JU154,"SDE")*8)+(COUNTIF(beosztás!$IR154:$JU154,"SDU")*8)+(COUNTIF(beosztás!$IR154:$JU154,"SÉ")*12)+(COUNTIF(beosztás!$IR154:$JU154,"SÉJ")*8)+(COUNTIF(beosztás!$IR154:$JU154,"S1")*1)+(COUNTIF(beosztás!$IR154:$JU154,"S2")*2)+(COUNTIF(beosztás!$IR154:$JU154,"S3")*3)+(COUNTIF(beosztás!$IR154:$JU154,"S4")*4)+(COUNTIF(beosztás!$IR154:$JU154,"S5")*5)+(COUNTIF(beosztás!$IR154:$JU154,"S6")*6)+(COUNTIF(beosztás!$IR154:$JU154,"S7")*7)+(COUNTIF(beosztás!$IR154:$JU154,"S8")*8)+(COUNTIF(beosztás!$IR154:$JU154,"S9")*9)+(COUNTIF(beosztás!$IR154:$JU154,"S10")*10)+(COUNTIF(beosztás!$IR154:$JU154,"S11")*11)+(COUNTIF(beosztás!$IR154:$JU154,"S12")*12)</f>
        <v>0</v>
      </c>
      <c r="FZ152" s="706">
        <f>COUNTIF(beosztás!$IR154:$JU154,"BN")*12+COUNTIF(beosztás!$IR154:$JU154,"BÉ")*12+COUNTIF(beosztás!$IR154:$JU154,"BDE")*8+COUNTIF(beosztás!$IR154:$JU154,"BDU")*8+COUNTIF(beosztás!$IR154:$JU154,"BÉJ")*8+COUNTIF(beosztás!$IR154:$JU154,"B1")*1+COUNTIF(beosztás!$IR154:$JU154,"B2")*2+COUNTIF(beosztás!$IR154:$JU154,"B3")*3+COUNTIF(beosztás!$IR154:$JU154,"B5")*5+COUNTIF(beosztás!$IR154:$JU154,"B6")*6+COUNTIF(beosztás!$IR154:$JU154,"B7")*7+COUNTIF(beosztás!$IR154:$JU154,"B8")*8+COUNTIF(beosztás!$IR154:$JU154,"B9")*9+COUNTIF(beosztás!$IR154:$JU154,"B10")*10+COUNTIF(beosztás!$IR154:$JU154,"B11")*11+COUNTIF(beosztás!$IR154:$JU154,"B12")*12+COUNTIF(beosztás!$IR154:$JU154,"BP")*0</f>
        <v>0</v>
      </c>
      <c r="GA152" s="330">
        <f t="shared" si="718"/>
        <v>0</v>
      </c>
      <c r="GB152" s="706">
        <f>IF(C152="",0,alapadatok!$AN$10)</f>
        <v>168</v>
      </c>
      <c r="GC152" s="330">
        <f t="shared" si="648"/>
        <v>-168</v>
      </c>
      <c r="GD152" s="905">
        <f t="shared" si="719"/>
        <v>0</v>
      </c>
      <c r="GE152" s="327"/>
      <c r="GF152" s="705">
        <f>COUNTIF(beosztás!$JV154:$KZ154,"DE")*8</f>
        <v>0</v>
      </c>
      <c r="GG152" s="706">
        <f>COUNTIF(beosztás!$JV154:$KZ154,"DU")*8</f>
        <v>0</v>
      </c>
      <c r="GH152" s="706">
        <f>COUNTIF(beosztás!$JV154:$KZ154,"ÉJ")*8</f>
        <v>0</v>
      </c>
      <c r="GI152" s="706">
        <f>COUNTIF(beosztás!$JV154:$KZ154,"N")*12</f>
        <v>0</v>
      </c>
      <c r="GJ152" s="706">
        <f>COUNTIF(beosztás!$JV154:$KZ154,"É")*12</f>
        <v>0</v>
      </c>
      <c r="GK152" s="706">
        <f>SUM(beosztás!$JV154:$KZ154)</f>
        <v>0</v>
      </c>
      <c r="GL152" s="895">
        <f>(COUNTIF(beosztás!$JV154:$KZ154,"SN")*12)+(COUNTIF(beosztás!$JV154:$KZ154,"SDE")*8)+(COUNTIF(beosztás!$JV154:$KZ154,"SDU")*8)+(COUNTIF(beosztás!$JV154:$KZ154,"SÉ")*12)+(COUNTIF(beosztás!$JV154:$KZ154,"SÉJ")*8)+(COUNTIF(beosztás!$JV154:$KZ154,"S1")*1)+(COUNTIF(beosztás!$JV154:$KZ154,"S2")*2)+(COUNTIF(beosztás!$JV154:$KZ154,"S3")*3)+(COUNTIF(beosztás!$JV154:$KZ154,"S4")*4)+(COUNTIF(beosztás!$JV154:$KZ154,"S5")*5)+(COUNTIF(beosztás!$JV154:$KZ154,"S6")*6)+(COUNTIF(beosztás!$JV154:$KZ154,"S7")*7)+(COUNTIF(beosztás!$JV154:$KZ154,"S8")*8)+(COUNTIF(beosztás!$JV154:$KZ154,"S9")*9)+(COUNTIF(beosztás!$JV154:$KZ154,"S10")*10)+(COUNTIF(beosztás!$JV154:$KZ154,"S11")*11)+(COUNTIF(beosztás!$JV154:$KZ154,"S12")*12)</f>
        <v>0</v>
      </c>
      <c r="GM152" s="706">
        <f>COUNTIF(beosztás!$JV154:$KZ154,"FÜ")*8</f>
        <v>8</v>
      </c>
      <c r="GN152" s="706">
        <f>COUNTIF(beosztás!$JV154:$KZ154,"BN")*12+COUNTIF(beosztás!$JV154:$KZ154,"BÉ")*12+COUNTIF(beosztás!$JV154:$KZ154,"BDE")*8+COUNTIF(beosztás!$JV154:$KZ154,"BDU")*8+COUNTIF(beosztás!$JV154:$KZ154,"BÉJ")*8+COUNTIF(beosztás!$JV154:$KZ154,"B1")*1+COUNTIF(beosztás!$JV154:$KZ154,"B2")*2+COUNTIF(beosztás!$JV154:$KZ154,"B3")*3+COUNTIF(beosztás!$JV154:$KZ154,"B5")*5+COUNTIF(beosztás!$JV154:$KZ154,"B6")*6+COUNTIF(beosztás!$JV154:$KZ154,"B7")*7+COUNTIF(beosztás!$JV154:$KZ154,"B8")*8+COUNTIF(beosztás!$JV154:$KZ154,"B9")*9+COUNTIF(beosztás!$JV154:$KZ154,"B10")*10+COUNTIF(beosztás!$JV154:$KZ154,"B11")*11+COUNTIF(beosztás!$JV154:$KZ154,"B12")*12+COUNTIF(beosztás!$JV154:$KZ154,"BP")*0</f>
        <v>0</v>
      </c>
      <c r="GO152" s="330">
        <f t="shared" si="720"/>
        <v>0</v>
      </c>
      <c r="GP152" s="706">
        <f>IF(C152="",0,alapadatok!$AN$11)</f>
        <v>176</v>
      </c>
      <c r="GQ152" s="330">
        <f t="shared" si="651"/>
        <v>-176</v>
      </c>
      <c r="GR152" s="905">
        <f t="shared" si="721"/>
        <v>0</v>
      </c>
      <c r="GS152" s="327"/>
      <c r="GT152" s="329">
        <f t="shared" si="653"/>
        <v>0</v>
      </c>
      <c r="GU152" s="330">
        <f t="shared" si="654"/>
        <v>0</v>
      </c>
      <c r="GV152" s="330">
        <f t="shared" si="655"/>
        <v>0</v>
      </c>
      <c r="GW152" s="330">
        <f t="shared" si="656"/>
        <v>0</v>
      </c>
      <c r="GX152" s="330">
        <f t="shared" si="657"/>
        <v>0</v>
      </c>
      <c r="GY152" s="330">
        <f t="shared" si="658"/>
        <v>0</v>
      </c>
      <c r="GZ152" s="330">
        <f t="shared" si="659"/>
        <v>0</v>
      </c>
      <c r="HA152" s="330">
        <f t="shared" si="660"/>
        <v>8</v>
      </c>
      <c r="HB152" s="330">
        <f t="shared" si="661"/>
        <v>0</v>
      </c>
      <c r="HC152" s="330">
        <f t="shared" si="662"/>
        <v>0</v>
      </c>
      <c r="HD152" s="330">
        <f t="shared" si="663"/>
        <v>344</v>
      </c>
      <c r="HE152" s="330">
        <f t="shared" si="664"/>
        <v>-344</v>
      </c>
      <c r="HF152" s="905">
        <f t="shared" si="722"/>
        <v>0</v>
      </c>
      <c r="HG152" s="326"/>
      <c r="HH152" s="705">
        <f>COUNTIF(beosztás!$LA154:$MD154,"DE")*8</f>
        <v>0</v>
      </c>
      <c r="HI152" s="706">
        <f>COUNTIF(beosztás!$LA154:$MD154,"DU")*8</f>
        <v>0</v>
      </c>
      <c r="HJ152" s="706">
        <f>COUNTIF(beosztás!$LA154:$MD154,"ÉJ")*8</f>
        <v>0</v>
      </c>
      <c r="HK152" s="706">
        <f>COUNTIF(beosztás!$LA154:$MD154,"N")*12</f>
        <v>0</v>
      </c>
      <c r="HL152" s="706">
        <f>COUNTIF(beosztás!$LA154:$MD154,"é")*12</f>
        <v>0</v>
      </c>
      <c r="HM152" s="706">
        <f>SUM(beosztás!$LA154:$MD154)</f>
        <v>0</v>
      </c>
      <c r="HN152" s="706">
        <f>COUNTIF(beosztás!$LA154:$MD154,"FÜ")*8</f>
        <v>8</v>
      </c>
      <c r="HO152" s="895">
        <f>(COUNTIF(beosztás!$LA154:$MD154,"SN")*12)+(COUNTIF(beosztás!$LA154:$MD154,"SDE")*8)+(COUNTIF(beosztás!$LA154:$MD154,"SDU")*8)+(COUNTIF(beosztás!$LA154:$MD154,"SÉ")*12)+(COUNTIF(beosztás!$LA154:$MD154,"SÉJ")*8)+(COUNTIF(beosztás!$LA154:$MD154,"S1")*1)+(COUNTIF(beosztás!$LA154:$MD154,"S2")*2)+(COUNTIF(beosztás!$LA154:$MD154,"S3")*3)+(COUNTIF(beosztás!$LA154:$MD154,"S4")*4)+(COUNTIF(beosztás!$LA154:$MD154,"S5")*5)+(COUNTIF(beosztás!$LA154:$MD154,"S6")*6)+(COUNTIF(beosztás!$LA154:$MD154,"S7")*7)+(COUNTIF(beosztás!$LA154:$MD154,"S8")*8)+(COUNTIF(beosztás!$LA154:$MD154,"S9")*9)+(COUNTIF(beosztás!$LA154:$MD154,"S10")*10)+(COUNTIF(beosztás!$LA154:$MD154,"S11")*11)+(COUNTIF(beosztás!$LA154:$MD154,"S12")*12)</f>
        <v>0</v>
      </c>
      <c r="HP152" s="706">
        <f>COUNTIF(beosztás!$LA154:$MD154,"BN")*12+COUNTIF(beosztás!$LA154:$MD154,"BÉ")*12+COUNTIF(beosztás!$LA154:$MD154,"BDE")*8+COUNTIF(beosztás!$LA154:$MD154,"BDU")*8+COUNTIF(beosztás!$LA154:$MD154,"BÉJ")*8+COUNTIF(beosztás!$LA154:$MD154,"B1")*1+COUNTIF(beosztás!$LA154:$MD154,"B2")*2+COUNTIF(beosztás!$LA154:$MD154,"B3")*3+COUNTIF(beosztás!$KZ154:$MC154,"B5")*5+COUNTIF(beosztás!$KZ154:$MC154,"B6")*6+COUNTIF(beosztás!$KZ154:$MC154,"B7")*7+COUNTIF(beosztás!$KZ154:$MC154,"B8")*8+COUNTIF(beosztás!$LA154:$MD154,"B9")*9+COUNTIF(beosztás!$LA154:$MD154,"B10")*10+COUNTIF(beosztás!$LA154:$MD154,"B11")*11+COUNTIF(beosztás!$LA154:$MD154,"B12")*12+COUNTIF(beosztás!$LA154:$MD154,"BP")*0</f>
        <v>0</v>
      </c>
      <c r="HQ152" s="330">
        <f t="shared" si="723"/>
        <v>0</v>
      </c>
      <c r="HR152" s="706">
        <f>IF(C152="",0,alapadatok!$AN$12)</f>
        <v>160</v>
      </c>
      <c r="HS152" s="330">
        <f t="shared" si="667"/>
        <v>-160</v>
      </c>
      <c r="HT152" s="905">
        <f t="shared" si="724"/>
        <v>0</v>
      </c>
      <c r="HU152" s="327"/>
      <c r="HV152" s="705">
        <f>COUNTIF(beosztás!$ME154:$NI154,"DE")*8</f>
        <v>0</v>
      </c>
      <c r="HW152" s="706">
        <f>COUNTIF(beosztás!$ME154:$NI154,"DU")*8</f>
        <v>0</v>
      </c>
      <c r="HX152" s="706">
        <f>COUNTIF(beosztás!$ME154:$NI154,"ÉJ")*8</f>
        <v>0</v>
      </c>
      <c r="HY152" s="706">
        <f>COUNTIF(beosztás!$ME154:$NI154,"N")*12</f>
        <v>0</v>
      </c>
      <c r="HZ152" s="706">
        <f>COUNTIF(beosztás!$ME154:$NI154,"É")*12</f>
        <v>0</v>
      </c>
      <c r="IA152" s="706">
        <f>SUM(beosztás!$ME154:$NI154)</f>
        <v>0</v>
      </c>
      <c r="IB152" s="706">
        <f>(COUNTIF(beosztás!$ME154:$NI154,"SN")*12)+(COUNTIF(beosztás!$ME154:$NI154,"SDE")*8)+(COUNTIF(beosztás!$ME154:$NI154,"SDU")*8)+(COUNTIF(beosztás!$ME154:$NI154,"SÉ")*12)+(COUNTIF(beosztás!$ME154:$NI154,"SÉJ")*8)+(COUNTIF(beosztás!$ME154:$NI154,"S1")*1)+(COUNTIF(beosztás!$ME154:$NI154,"S2")*2)+(COUNTIF(beosztás!$ME154:$NI154,"S3")*3)+(COUNTIF(beosztás!$ME154:$NI154,"S4")*4)+(COUNTIF(beosztás!$ME154:$NI154,"S5")*5)+(COUNTIF(beosztás!$ME154:$NI154,"S6")*6)+(COUNTIF(beosztás!$ME154:$NI154,"S7")*7)+(COUNTIF(beosztás!$ME154:$NI154,"S8")*8)+(COUNTIF(beosztás!$ME154:$NI154,"S9")*9)+(COUNTIF(beosztás!$ME154:$NI154,"S10")*10)+(COUNTIF(beosztás!$ME154:$NI154,"S11")*11)+(COUNTIF(beosztás!$ME154:$NI154,"S12")*12)</f>
        <v>0</v>
      </c>
      <c r="IC152" s="706">
        <f>COUNTIF(beosztás!$ME154:$NI154,"FÜ")*8</f>
        <v>16</v>
      </c>
      <c r="ID152" s="706">
        <f>COUNTIF(beosztás!$ME154:$NI154,"BN")*12+COUNTIF(beosztás!$ME154:$NI154,"BÉ")*12+COUNTIF(beosztás!$ME154:$NI154,"BDE")*8+COUNTIF(beosztás!$ME154:$NI154,"BDU")*8+COUNTIF(beosztás!$ME154:$NI154,"BÉJ")*8+COUNTIF(beosztás!$ME154:$NI154,"B1")*1+COUNTIF(beosztás!$ME154:$NI154,"B2")*2+COUNTIF(beosztás!$ME154:$NI154,"B3")*3+COUNTIF(beosztás!$ME154:$NI154,"B5")*5+COUNTIF(beosztás!$ME154:$NI154,"B6")*6+COUNTIF(beosztás!$ME154:$NI154,"B7")*7+COUNTIF(beosztás!$ME154:$NI154,"B8")*8+COUNTIF(beosztás!$ME154:$NI154,"B9")*9+COUNTIF(beosztás!$ME154:$NI154,"B10")*10+COUNTIF(beosztás!$ME154:$NI154,"B11")*11+COUNTIF(beosztás!$ME154:$NI154,"B12")*12+COUNTIF(beosztás!$ME154:$NI154,"BP")*0</f>
        <v>0</v>
      </c>
      <c r="IE152" s="330">
        <f t="shared" si="725"/>
        <v>0</v>
      </c>
      <c r="IF152" s="706">
        <f>IF(C152="",0,alapadatok!$AN$13)</f>
        <v>160</v>
      </c>
      <c r="IG152" s="330">
        <f t="shared" si="670"/>
        <v>-160</v>
      </c>
      <c r="IH152" s="739">
        <f t="shared" si="726"/>
        <v>0</v>
      </c>
      <c r="II152" s="327"/>
      <c r="IJ152" s="329">
        <f t="shared" si="672"/>
        <v>0</v>
      </c>
      <c r="IK152" s="330">
        <f t="shared" si="673"/>
        <v>0</v>
      </c>
      <c r="IL152" s="330">
        <f t="shared" si="674"/>
        <v>0</v>
      </c>
      <c r="IM152" s="330">
        <f t="shared" si="675"/>
        <v>0</v>
      </c>
      <c r="IN152" s="330">
        <f t="shared" si="676"/>
        <v>0</v>
      </c>
      <c r="IO152" s="330">
        <f t="shared" si="677"/>
        <v>0</v>
      </c>
      <c r="IP152" s="330">
        <f t="shared" si="678"/>
        <v>0</v>
      </c>
      <c r="IQ152" s="330">
        <f t="shared" si="679"/>
        <v>24</v>
      </c>
      <c r="IR152" s="330">
        <f t="shared" si="680"/>
        <v>0</v>
      </c>
      <c r="IS152" s="330">
        <f t="shared" si="681"/>
        <v>0</v>
      </c>
      <c r="IT152" s="330">
        <f t="shared" si="682"/>
        <v>320</v>
      </c>
      <c r="IU152" s="330">
        <f t="shared" si="683"/>
        <v>-320</v>
      </c>
      <c r="IV152" s="905">
        <f t="shared" si="727"/>
        <v>0</v>
      </c>
      <c r="IW152" s="328"/>
      <c r="JF152" s="21"/>
      <c r="JG152" s="21"/>
    </row>
    <row r="153" spans="1:267" x14ac:dyDescent="0.25">
      <c r="A153" s="422">
        <f>IF(beosztás!A155=0,"",beosztás!A155)</f>
        <v>8</v>
      </c>
      <c r="B153" s="423">
        <f>IF(beosztás!B155=0,"",beosztás!B155)</f>
        <v>155</v>
      </c>
      <c r="C153" s="424" t="str">
        <f>IF(beosztás!C155=0,"",beosztás!C155)</f>
        <v>Nagy Róbert</v>
      </c>
      <c r="D153" s="425" t="str">
        <f>IF(beosztás!D155=0,"",beosztás!D155)</f>
        <v>ACC</v>
      </c>
      <c r="E153" s="18"/>
      <c r="F153" s="705">
        <f>COUNTIF(beosztás!$I155:$AM155,"DE")*8</f>
        <v>96</v>
      </c>
      <c r="G153" s="706">
        <f>COUNTIF(beosztás!$I155:$AM155,"DU")*8</f>
        <v>0</v>
      </c>
      <c r="H153" s="706">
        <f>COUNTIF(beosztás!$I155:$AM155,"ÉJ")*8</f>
        <v>0</v>
      </c>
      <c r="I153" s="706">
        <f>COUNTIF(beosztás!$I155:$AM155,"N")*12</f>
        <v>0</v>
      </c>
      <c r="J153" s="706">
        <f>COUNTIF(beosztás!$I155:$AM155,"é")*12</f>
        <v>0</v>
      </c>
      <c r="K153" s="706">
        <f>SUM(beosztás!$I155:$AM155)</f>
        <v>0</v>
      </c>
      <c r="L153" s="706">
        <f>COUNTIF(beosztás!$I155:$AM155,"FÜ")*8</f>
        <v>8</v>
      </c>
      <c r="M153" s="706">
        <f>(COUNTIF(beosztás!$I155:$AM155,"SN")*12)+(COUNTIF(beosztás!$I155:$AM155,"SDE")*8)+(COUNTIF(beosztás!$I155:$AM155,"SDU")*8)+(COUNTIF(beosztás!$I155:$AM155,"S1")*1)+(COUNTIF(beosztás!$I155:$AM155,"S2")*2)+(COUNTIF(beosztás!$I155:$AM155,"S3")*3)+(COUNTIF(beosztás!$I155:$AM155,"S4")*4)+(COUNTIF(beosztás!$I155:$AM155,"S5")*5)+(COUNTIF(beosztás!$I155:$AM155,"S6")*6)+(COUNTIF(beosztás!$I155:$AM155,"S7")*7)+(COUNTIF(beosztás!$I155:$AM155,"S8")*8)+(COUNTIF(beosztás!$I155:$AM155,"S9")*9)+(COUNTIF(beosztás!$I155:$AM155,"S10")*10)+(COUNTIF(beosztás!$I155:$AM155,"S11")*11)+(COUNTIF(beosztás!$I155:$AM155,"S12")*12)+(COUNTIF(beosztás!$I155:$AM155,"SÉ")*12)+(COUNTIF(beosztás!$I155:$AM155,"SÉJ")*8)</f>
        <v>80</v>
      </c>
      <c r="N153" s="706">
        <f>COUNTIF(beosztás!$I155:$AM155,"BN")*12+COUNTIF(beosztás!$I155:$AM155,"BÉ")*12+COUNTIF(beosztás!$I155:$AM155,"BDE")*8+COUNTIF(beosztás!$I155:$AM155,"BDU")*8+COUNTIF(beosztás!$I155:$AM155,"BÉJ")*8+COUNTIF(beosztás!$I155:$AM155,"B1")*1+COUNTIF(beosztás!$I155:$AM155,"B2")*2+COUNTIF(beosztás!$I155:$AM155,"B3")*3+COUNTIF(beosztás!$I155:$AM155,"B5")*5+COUNTIF(beosztás!$I155:$AM155,"B6")*6+COUNTIF(beosztás!$I155:$AM155,"B7")*7+COUNTIF(beosztás!$I155:$AM155,"B8")*8+COUNTIF(beosztás!$I155:$AM155,"B9")*9+COUNTIF(beosztás!$I155:$AM155,"B10")*10+COUNTIF(beosztás!$I155:$AM155,"B11")*11+COUNTIF(beosztás!$I155:$AM155,"B12")*12+COUNTIF(beosztás!$I155:$AM155,"BP")*0</f>
        <v>0</v>
      </c>
      <c r="O153" s="330">
        <f t="shared" si="690"/>
        <v>176</v>
      </c>
      <c r="P153" s="706">
        <f>IF(C153="",0,alapadatok!$AN$2)</f>
        <v>176</v>
      </c>
      <c r="Q153" s="330">
        <f t="shared" si="577"/>
        <v>0</v>
      </c>
      <c r="R153" s="739">
        <f t="shared" si="691"/>
        <v>80</v>
      </c>
      <c r="S153" s="325"/>
      <c r="T153" s="705">
        <f>COUNTIF(beosztás!$AN155:$BO155,"DE")*8</f>
        <v>152</v>
      </c>
      <c r="U153" s="706">
        <f>COUNTIF(beosztás!$AN155:$BO155,"DU")*8</f>
        <v>0</v>
      </c>
      <c r="V153" s="706">
        <f>COUNTIF(beosztás!$AN155:$BO155,"ÉJ")*8</f>
        <v>0</v>
      </c>
      <c r="W153" s="706">
        <f>COUNTIF(beosztás!$AN155:$BO155,"N")*12</f>
        <v>0</v>
      </c>
      <c r="X153" s="706">
        <f>COUNTIF(beosztás!$AN155:$BO155,"É")*12</f>
        <v>0</v>
      </c>
      <c r="Y153" s="706">
        <f>SUM(beosztás!$AN155:$BO155)</f>
        <v>0</v>
      </c>
      <c r="Z153" s="706">
        <f>(COUNTIF(beosztás!$AN155:$BO155,"SN")*12)+(COUNTIF(beosztás!$AN155:$BO155,"SDE")*8)+(COUNTIF(beosztás!$AN155:$BO155,"SDU")*8)+(COUNTIF(beosztás!$AN155:$BO155,"SÉ")*12)+(COUNTIF(beosztás!$AN155:$BO155,"SÉJ")*8)+(COUNTIF(beosztás!$AN155:$BO155,"S1")*1)+(COUNTIF(beosztás!$AN155:$BO155,"S2")*2)+(COUNTIF(beosztás!$AN155:$BO155,"S3")*3)+(COUNTIF(beosztás!$AN155:$BO155,"S4")*4)+(COUNTIF(beosztás!$AN155:$BO155,"S5")*5)+(COUNTIF(beosztás!$AN155:$BO155,"S6")*6)+(COUNTIF(beosztás!$AN155:$BO155,"S7")*7)+(COUNTIF(beosztás!$AN155:$BO155,"S8")*8)+(COUNTIF(beosztás!$AN155:$BO155,"S9")*9)+(COUNTIF(beosztás!$AN155:$BO155,"S10")*10)+(COUNTIF(beosztás!$AN155:$BO155,"S11")*11)+(COUNTIF(beosztás!$AN155:$BO155,"S12")*12)</f>
        <v>8</v>
      </c>
      <c r="AA153" s="706">
        <f>COUNTIF(beosztás!$AN155:$BO155,"FÜ")*8</f>
        <v>0</v>
      </c>
      <c r="AB153" s="706">
        <f>COUNTIF(beosztás!$AN155:$BO155,"BN")*12+COUNTIF(beosztás!$AN155:$BO155,"BÉ")*12+COUNTIF(beosztás!$AN155:$BO155,"BDE")*8+COUNTIF(beosztás!$AN155:$BO155,"BDU")*8+COUNTIF(beosztás!$AN155:$BO155,"BÉJ")*8+COUNTIF(beosztás!$AN155:$BO155,"B1")*1+COUNTIF(beosztás!$AN155:$BO155,"B2")*2+COUNTIF(beosztás!$AN155:$BO155,"B3")*3+COUNTIF(beosztás!$AN155:$BO155,"B5")*5+COUNTIF(beosztás!$AN155:$BO155,"B6")*6+COUNTIF(beosztás!$AN155:$BO155,"B7")*7+COUNTIF(beosztás!$AN155:$BO155,"B8")*8+COUNTIF(beosztás!$AN155:$BO155,"B9")*9+COUNTIF(beosztás!$AN155:$BO155,"B10")*10+COUNTIF(beosztás!$AN155:$BO155,"B11")*11+COUNTIF(beosztás!$AN155:$BO155,"B12")*12+COUNTIF(beosztás!$AN155:$BO155,"BP")*0</f>
        <v>0</v>
      </c>
      <c r="AC153" s="330">
        <f t="shared" si="692"/>
        <v>160</v>
      </c>
      <c r="AD153" s="706">
        <f>IF(C153="",0,alapadatok!$AN$3)</f>
        <v>160</v>
      </c>
      <c r="AE153" s="330">
        <f t="shared" si="685"/>
        <v>0</v>
      </c>
      <c r="AF153" s="739">
        <f t="shared" si="693"/>
        <v>8</v>
      </c>
      <c r="AG153" s="325"/>
      <c r="AH153" s="329">
        <f t="shared" si="694"/>
        <v>248</v>
      </c>
      <c r="AI153" s="330">
        <f t="shared" si="695"/>
        <v>0</v>
      </c>
      <c r="AJ153" s="330">
        <f t="shared" si="696"/>
        <v>0</v>
      </c>
      <c r="AK153" s="330">
        <f t="shared" si="697"/>
        <v>0</v>
      </c>
      <c r="AL153" s="330">
        <f t="shared" si="698"/>
        <v>0</v>
      </c>
      <c r="AM153" s="330">
        <f t="shared" si="699"/>
        <v>0</v>
      </c>
      <c r="AN153" s="330">
        <f t="shared" si="700"/>
        <v>88</v>
      </c>
      <c r="AO153" s="330">
        <f t="shared" si="701"/>
        <v>8</v>
      </c>
      <c r="AP153" s="330">
        <f t="shared" si="686"/>
        <v>0</v>
      </c>
      <c r="AQ153" s="330">
        <f t="shared" si="687"/>
        <v>336</v>
      </c>
      <c r="AR153" s="330">
        <f t="shared" si="688"/>
        <v>336</v>
      </c>
      <c r="AS153" s="330">
        <f t="shared" si="689"/>
        <v>0</v>
      </c>
      <c r="AT153" s="739">
        <f t="shared" si="702"/>
        <v>88</v>
      </c>
      <c r="AU153" s="326"/>
      <c r="AV153" s="705">
        <f>COUNTIF(beosztás!$BP155:$CT155,"DE")*8</f>
        <v>152</v>
      </c>
      <c r="AW153" s="706">
        <f>COUNTIF(beosztás!$BP155:$CT155,"DU")*8</f>
        <v>0</v>
      </c>
      <c r="AX153" s="706">
        <f>COUNTIF(beosztás!$BP155:$CT155,"ÉJ")*8</f>
        <v>0</v>
      </c>
      <c r="AY153" s="706">
        <f>COUNTIF(beosztás!$BP155:$CT155,"N")*12</f>
        <v>0</v>
      </c>
      <c r="AZ153" s="706">
        <f>COUNTIF(beosztás!$BP155:$CT155,"é")*12</f>
        <v>0</v>
      </c>
      <c r="BA153" s="706">
        <f>SUM(beosztás!$BP155:$CT155)</f>
        <v>0</v>
      </c>
      <c r="BB153" s="706">
        <f>COUNTIF(beosztás!$BP155:$CT155,"FÜ")*8</f>
        <v>8</v>
      </c>
      <c r="BC153" s="895">
        <f>(COUNTIF(beosztás!$BP155:$CT155,"SN")*12)+(COUNTIF(beosztás!$BP155:$CT155,"SDE")*8)+(COUNTIF(beosztás!$BP155:$CT155,"SDU")*8)+(COUNTIF(beosztás!$BP155:$CT155,"SÉ")*12)+(COUNTIF(beosztás!$BP155:$CT155,"SÉJ")*8)+(COUNTIF(beosztás!$BP155:$CT155,"S1")*1)+(COUNTIF(beosztás!$BP155:$CT155,"S2")*2)+(COUNTIF(beosztás!$BP155:$CT155,"S3")*3)+(COUNTIF(beosztás!$BP155:$CT155,"S4")*4)+(COUNTIF(beosztás!$BP155:$CT155,"S5")*5)+(COUNTIF(beosztás!$BP155:$CT155,"S6")*6)+(COUNTIF(beosztás!$BP155:$CT155,"S7")*7)+(COUNTIF(beosztás!$BP155:$CT155,"S8")*8)+(COUNTIF(beosztás!$BP155:$CT155,"S9")*9)+(COUNTIF(beosztás!$BP155:$CT155,"S10")*10)+(COUNTIF(beosztás!$BP155:$CT155,"S11")*11)+(COUNTIF(beosztás!$BP155:$CT155,"S12")*12)</f>
        <v>8</v>
      </c>
      <c r="BD153" s="706">
        <f>COUNTIF(beosztás!$BP155:$CT155,"BN")*12+COUNTIF(beosztás!$BP155:$CT155,"BÉ")*12+COUNTIF(beosztás!$BP155:$CT155,"BDE")*8+COUNTIF(beosztás!$BP155:$CT155,"BDU")*8+COUNTIF(beosztás!$BP155:$CT155,"BÉJ")*8+COUNTIF(beosztás!$BP155:$CT155,"B1")*1+COUNTIF(beosztás!$BP155:$CT155,"B2")*2+COUNTIF(beosztás!$BP155:$CT155,"B3")*3+COUNTIF(beosztás!$BP155:$CT155,"B5")*5+COUNTIF(beosztás!$BP155:$CT155,"B6")*6+COUNTIF(beosztás!$BP155:$CT155,"B7")*7+COUNTIF(beosztás!$BP155:$CT155,"B8")*8+COUNTIF(beosztás!$BP155:$CT155,"B9")*9+COUNTIF(beosztás!$BP155:$CT155,"B10")*10+COUNTIF(beosztás!$BP155:$CT155,"B11")*11+COUNTIF(beosztás!$BP155:$CT155,"B12")*12+COUNTIF(beosztás!$BP155:$CT155,"BP")*0</f>
        <v>0</v>
      </c>
      <c r="BE153" s="330">
        <f t="shared" si="703"/>
        <v>160</v>
      </c>
      <c r="BF153" s="706">
        <f>IF(C153="",0,alapadatok!$AN$4)</f>
        <v>160</v>
      </c>
      <c r="BG153" s="330">
        <f t="shared" si="591"/>
        <v>0</v>
      </c>
      <c r="BH153" s="739">
        <f t="shared" si="704"/>
        <v>8</v>
      </c>
      <c r="BI153" s="325"/>
      <c r="BJ153" s="705">
        <f>COUNTIF(beosztás!$CU155:$DX155,"DE")*8</f>
        <v>112</v>
      </c>
      <c r="BK153" s="706">
        <f>COUNTIF(beosztás!$CU155:$DX155,"DU")*8</f>
        <v>0</v>
      </c>
      <c r="BL153" s="706">
        <f>COUNTIF(beosztás!$CU155:$DX155,"ÉJ")*8</f>
        <v>0</v>
      </c>
      <c r="BM153" s="706">
        <f>COUNTIF(beosztás!$CU155:$DX155,"N")*12</f>
        <v>0</v>
      </c>
      <c r="BN153" s="706">
        <f>COUNTIF(beosztás!$CU155:$DX155,"É")*12</f>
        <v>0</v>
      </c>
      <c r="BO153" s="706">
        <f>SUM(beosztás!$CU155:$DX155)</f>
        <v>0</v>
      </c>
      <c r="BP153" s="895">
        <f>(COUNTIF(beosztás!$CU155:$DX155,"SN")*12)+(COUNTIF(beosztás!$CU155:$DX155,"SDE")*8)+(COUNTIF(beosztás!$CU155:$DX155,"SDU")*8)+(COUNTIF(beosztás!$CU155:$DX155,"SÉ")*12)+(COUNTIF(beosztás!$CU155:$DX155,"SÉJ")*8)+(COUNTIF(beosztás!$CU155:$DX155,"S1")*1)+(COUNTIF(beosztás!$CU155:$DX155,"S2")*2)+(COUNTIF(beosztás!$CU155:$DX155,"S3")*3)+(COUNTIF(beosztás!$CU155:$DX155,"S4")*4)+(COUNTIF(beosztás!$CU155:$DX155,"S5")*5)+(COUNTIF(beosztás!$CU155:$DX155,"S6")*6)+(COUNTIF(beosztás!$CU155:$DX155,"S7")*7)+(COUNTIF(beosztás!$CU155:$DX155,"S8")*8)+(COUNTIF(beosztás!$CU155:$DX155,"S9")*9)+(COUNTIF(beosztás!$CU155:$DX155,"S10")*10)+(COUNTIF(beosztás!$CU155:$DX155,"S11")*11)+(COUNTIF(beosztás!$CU155:$DX155,"S12")*12)</f>
        <v>0</v>
      </c>
      <c r="BQ153" s="706">
        <f>COUNTIF(beosztás!$CU155:$DX155,"FÜ")*8</f>
        <v>8</v>
      </c>
      <c r="BR153" s="706">
        <f>COUNTIF(beosztás!$CU155:$DX155,"BN")*12+COUNTIF(beosztás!$CU155:$DX155,"BÉ")*12+COUNTIF(beosztás!$CU155:$DX155,"BDE")*8+COUNTIF(beosztás!$CU155:$DX155,"BDU")*8+COUNTIF(beosztás!$CU155:$DX155,"BÉJ")*8+COUNTIF(beosztás!$CU155:$DX155,"B1")*1+COUNTIF(beosztás!$CU155:$DX155,"B2")*2+COUNTIF(beosztás!$CU155:$DX155,"B3")*3+COUNTIF(beosztás!$CU155:$DX155,"B5")*5+COUNTIF(beosztás!$CU155:$DX155,"B6")*6+COUNTIF(beosztás!$CU155:$DX155,"B7")*7+COUNTIF(beosztás!$CU155:$DX155,"B8")*8+COUNTIF(beosztás!$CU155:$DX155,"B9")*9+COUNTIF(beosztás!$CU155:$DX155,"B10")*10+COUNTIF(beosztás!$CU155:$DX155,"B11")*11+COUNTIF(beosztás!$CU155:$DX155,"B12")*12+COUNTIF(beosztás!$CU155:$DX155,"BP")*0</f>
        <v>0</v>
      </c>
      <c r="BS153" s="330">
        <f t="shared" si="705"/>
        <v>112</v>
      </c>
      <c r="BT153" s="706">
        <f>IF(C153="",0,alapadatok!$AN$5)</f>
        <v>168</v>
      </c>
      <c r="BU153" s="330">
        <f t="shared" si="594"/>
        <v>-56</v>
      </c>
      <c r="BV153" s="739">
        <f t="shared" si="706"/>
        <v>0</v>
      </c>
      <c r="BW153" s="325"/>
      <c r="BX153" s="329">
        <f t="shared" si="596"/>
        <v>264</v>
      </c>
      <c r="BY153" s="330">
        <f t="shared" si="597"/>
        <v>0</v>
      </c>
      <c r="BZ153" s="330">
        <f t="shared" si="598"/>
        <v>0</v>
      </c>
      <c r="CA153" s="330">
        <f t="shared" si="599"/>
        <v>0</v>
      </c>
      <c r="CB153" s="330">
        <f t="shared" si="600"/>
        <v>0</v>
      </c>
      <c r="CC153" s="330">
        <f t="shared" si="601"/>
        <v>0</v>
      </c>
      <c r="CD153" s="330">
        <f t="shared" si="602"/>
        <v>8</v>
      </c>
      <c r="CE153" s="330">
        <f t="shared" si="603"/>
        <v>16</v>
      </c>
      <c r="CF153" s="330">
        <f t="shared" si="604"/>
        <v>0</v>
      </c>
      <c r="CG153" s="330">
        <f t="shared" si="605"/>
        <v>272</v>
      </c>
      <c r="CH153" s="330">
        <f t="shared" si="606"/>
        <v>328</v>
      </c>
      <c r="CI153" s="330">
        <f t="shared" si="607"/>
        <v>-56</v>
      </c>
      <c r="CJ153" s="739">
        <f t="shared" si="707"/>
        <v>8</v>
      </c>
      <c r="CK153" s="326"/>
      <c r="CL153" s="705">
        <f>COUNTIF(beosztás!$DY155:$FC155,"DE")*8</f>
        <v>0</v>
      </c>
      <c r="CM153" s="706">
        <f>COUNTIF(beosztás!$DY155:$FC155,"DU")*8</f>
        <v>0</v>
      </c>
      <c r="CN153" s="706">
        <f>COUNTIF(beosztás!$DY155:$FC155,"ÉJ")*8</f>
        <v>0</v>
      </c>
      <c r="CO153" s="706">
        <f>COUNTIF(beosztás!$DY155:$FC155,"N")*12</f>
        <v>0</v>
      </c>
      <c r="CP153" s="706">
        <f>COUNTIF(beosztás!$DY155:$FC155,"é")*12</f>
        <v>0</v>
      </c>
      <c r="CQ153" s="706">
        <f>SUM(beosztás!$DY155:$FC155)</f>
        <v>0</v>
      </c>
      <c r="CR153" s="706">
        <f>COUNTIF(beosztás!$DY155:$FC155,"FÜ")*8</f>
        <v>16</v>
      </c>
      <c r="CS153" s="895">
        <f>(COUNTIF(beosztás!$DY155:$FC155,"SN")*12)+(COUNTIF(beosztás!$DY155:$FC155,"SDE")*8)+(COUNTIF(beosztás!$DY155:$FC155,"SDU")*8)+(COUNTIF(beosztás!$DY155:$FC155,"SÉ")*12)+(COUNTIF(beosztás!$DY155:$FC155,"SÉJ")*8)+(COUNTIF(beosztás!$DY155:$FC155,"S1")*1)+(COUNTIF(beosztás!$DY155:$FC155,"S2")*2)+(COUNTIF(beosztás!$DY155:$FC155,"S3")*3)+(COUNTIF(beosztás!$DY155:$FC155,"S4")*4)+(COUNTIF(beosztás!$DY155:$FC155,"S5")*5)+(COUNTIF(beosztás!$DY155:$FC155,"S6")*6)+(COUNTIF(beosztás!$DY155:$FC155,"S7")*7)+(COUNTIF(beosztás!$DY155:$FC155,"S8")*8)+(COUNTIF(beosztás!$DY155:$FC155,"S9")*9)+(COUNTIF(beosztás!$DY155:$FC155,"S10")*10)+(COUNTIF(beosztás!$DY155:$FC155,"S11")*11)+(COUNTIF(beosztás!$DY155:$FC155,"S12")*12)</f>
        <v>0</v>
      </c>
      <c r="CT153" s="706">
        <f>COUNTIF(beosztás!$DY155:$FC155,"BN")*12+COUNTIF(beosztás!$DY155:$FC155,"BÉ")*12+COUNTIF(beosztás!$DY155:$FC155,"BDE")*8+COUNTIF(beosztás!$DY155:$FC155,"BDU")*8+COUNTIF(beosztás!$DY155:$FC155,"BÉJ")*8+COUNTIF(beosztás!$DY155:$FC155,"B1")*1+COUNTIF(beosztás!$DY155:$FC155,"B2")*2+COUNTIF(beosztás!$DY155:$FC155,"B3")*3+COUNTIF(beosztás!$DY155:$FC155,"B5")*5+COUNTIF(beosztás!$DY155:$FC155,"B6")*6+COUNTIF(beosztás!$DY155:$FC155,"B7")*7+COUNTIF(beosztás!$DY155:$FC155,"B8")*8+COUNTIF(beosztás!$DY155:$FC155,"B9")*9+COUNTIF(beosztás!$DY155:$FC155,"B10")*10+COUNTIF(beosztás!$DY155:$FC155,"B11")*11+COUNTIF(beosztás!$DY155:$FC155,"B12")*12+COUNTIF(beosztás!$DY155:$FC155,"BP")*0</f>
        <v>0</v>
      </c>
      <c r="CU153" s="330">
        <f t="shared" si="708"/>
        <v>0</v>
      </c>
      <c r="CV153" s="706">
        <f>IF(C153="",0,alapadatok!$AN$6)</f>
        <v>168</v>
      </c>
      <c r="CW153" s="330">
        <f t="shared" si="610"/>
        <v>-168</v>
      </c>
      <c r="CX153" s="905">
        <f t="shared" si="709"/>
        <v>0</v>
      </c>
      <c r="CY153" s="325"/>
      <c r="CZ153" s="705">
        <f>COUNTIF(beosztás!$FD155:$GG155,"DE")*8</f>
        <v>0</v>
      </c>
      <c r="DA153" s="706">
        <f>COUNTIF(beosztás!$FD155:$GG155,"DU")*8</f>
        <v>0</v>
      </c>
      <c r="DB153" s="706">
        <f>COUNTIF(beosztás!$FD155:$GG155,"ÉJ")*8</f>
        <v>0</v>
      </c>
      <c r="DC153" s="706">
        <f>COUNTIF(beosztás!$FD155:$GG155,"N")*12</f>
        <v>0</v>
      </c>
      <c r="DD153" s="706">
        <f>COUNTIF(beosztás!$FD155:$GG155,"É")*12</f>
        <v>0</v>
      </c>
      <c r="DE153" s="706">
        <f>SUM(beosztás!$FD155:$GG155)</f>
        <v>0</v>
      </c>
      <c r="DF153" s="895">
        <f>(COUNTIF(beosztás!$FD155:$GG155,"SN")*12)+(COUNTIF(beosztás!$FD155:$GG155,"SDE")*8)+(COUNTIF(beosztás!$FD155:$GG155,"SDU")*8)+(COUNTIF(beosztás!$FD155:$GG155,"SÉ")*12)+(COUNTIF(beosztás!$FD155:$GG155,"SÉJ")*8)+(COUNTIF(beosztás!$FD155:$GG155,"S1")*1)+(COUNTIF(beosztás!$FD155:$GG155,"S2")*2)+(COUNTIF(beosztás!$FD155:$GG155,"S3")*3)+(COUNTIF(beosztás!$FD155:$GG155,"S4")*4)+(COUNTIF(beosztás!$FD155:$GG155,"S5")*5)+(COUNTIF(beosztás!$FD155:$GG155,"S6")*6)+(COUNTIF(beosztás!$FD155:$GG155,"S7")*7)+(COUNTIF(beosztás!$FD155:$GG155,"S8")*8)+(COUNTIF(beosztás!$FD155:$GG155,"S9")*9)+(COUNTIF(beosztás!$FD155:$GG155,"S10")*10)+(COUNTIF(beosztás!$FD155:$GG155,"S11")*11)+(COUNTIF(beosztás!$FD155:$GG155,"S12")*12)</f>
        <v>0</v>
      </c>
      <c r="DG153" s="706">
        <f>COUNTIF(beosztás!$FD155:$GG155,"FÜ")*8</f>
        <v>0</v>
      </c>
      <c r="DH153" s="706">
        <f>COUNTIF(beosztás!$FD155:$GG155,"BN")*12+COUNTIF(beosztás!$FD155:$GG155,"BÉ")*12+COUNTIF(beosztás!$FD155:$GG155,"BDE")*8+COUNTIF(beosztás!$FD155:$GG155,"BDU")*8+COUNTIF(beosztás!$FD155:$GG155,"BÉJ")*8+COUNTIF(beosztás!$FD155:$GG155,"B1")*1+COUNTIF(beosztás!$FD155:$GG155,"B2")*2+COUNTIF(beosztás!$FD155:$GG155,"B3")*3+COUNTIF(beosztás!$FD155:$GG155,"B5")*5+COUNTIF(beosztás!$FD155:$GG155,"B6")*6+COUNTIF(beosztás!$FD155:$GG155,"B7")*7+COUNTIF(beosztás!$FD155:$GG155,"B8")*8+COUNTIF(beosztás!$FD155:$GG155,"B9")*9+COUNTIF(beosztás!$FD155:$GG155,"B10")*10+COUNTIF(beosztás!$FD155:$GG155,"B11")*11+COUNTIF(beosztás!$FD155:$GG155,"B12")*12+COUNTIF(beosztás!$FD155:$GG155,"BP")*0</f>
        <v>0</v>
      </c>
      <c r="DI153" s="330">
        <f t="shared" si="710"/>
        <v>0</v>
      </c>
      <c r="DJ153" s="706">
        <f>IF(C153="",0,alapadatok!$AN$7)</f>
        <v>160</v>
      </c>
      <c r="DK153" s="330">
        <f t="shared" si="613"/>
        <v>-160</v>
      </c>
      <c r="DL153" s="739">
        <f t="shared" si="711"/>
        <v>0</v>
      </c>
      <c r="DM153" s="325"/>
      <c r="DN153" s="329">
        <f t="shared" si="615"/>
        <v>0</v>
      </c>
      <c r="DO153" s="330">
        <f t="shared" si="616"/>
        <v>0</v>
      </c>
      <c r="DP153" s="330">
        <f t="shared" si="617"/>
        <v>0</v>
      </c>
      <c r="DQ153" s="330">
        <f t="shared" si="618"/>
        <v>0</v>
      </c>
      <c r="DR153" s="330">
        <f t="shared" si="619"/>
        <v>0</v>
      </c>
      <c r="DS153" s="330">
        <f t="shared" si="620"/>
        <v>0</v>
      </c>
      <c r="DT153" s="330">
        <f t="shared" si="621"/>
        <v>0</v>
      </c>
      <c r="DU153" s="330">
        <f t="shared" si="622"/>
        <v>16</v>
      </c>
      <c r="DV153" s="330">
        <f t="shared" si="623"/>
        <v>0</v>
      </c>
      <c r="DW153" s="330">
        <f t="shared" si="624"/>
        <v>0</v>
      </c>
      <c r="DX153" s="330">
        <f t="shared" si="625"/>
        <v>328</v>
      </c>
      <c r="DY153" s="330">
        <f t="shared" si="626"/>
        <v>-328</v>
      </c>
      <c r="DZ153" s="905">
        <f t="shared" si="712"/>
        <v>0</v>
      </c>
      <c r="EA153" s="326"/>
      <c r="EB153" s="705">
        <f>COUNTIF(beosztás!$GH155:$HL155,"DE")*8</f>
        <v>0</v>
      </c>
      <c r="EC153" s="706">
        <f>COUNTIF(beosztás!$GH155:$HL155,"DU")*8</f>
        <v>0</v>
      </c>
      <c r="ED153" s="706">
        <f>COUNTIF(beosztás!$GH155:$HL155,"ÉJ")*8</f>
        <v>0</v>
      </c>
      <c r="EE153" s="706">
        <f>COUNTIF(beosztás!$GH155:$HL155,"N")*12</f>
        <v>0</v>
      </c>
      <c r="EF153" s="706">
        <f>COUNTIF(beosztás!$GH155:$HL155,"é")*12</f>
        <v>0</v>
      </c>
      <c r="EG153" s="706">
        <f>SUM(beosztás!$GH155:$HL155)</f>
        <v>0</v>
      </c>
      <c r="EH153" s="706">
        <f>COUNTIF(beosztás!$GH155:$HL155,"FÜ")*8</f>
        <v>0</v>
      </c>
      <c r="EI153" s="895">
        <f>(COUNTIF(beosztás!$GH155:$HL155,"SN")*12)+(COUNTIF(beosztás!$GH155:$HL155,"SDE")*8)+(COUNTIF(beosztás!$GH155:$HL155,"SDU")*8)+(COUNTIF(beosztás!$GH155:$HL155,"SÉ")*12)+(COUNTIF(beosztás!$GH155:$HL155,"SÉJ")*8)+(COUNTIF(beosztás!$GH155:$HL155,"S1")*1)+(COUNTIF(beosztás!$GH155:$HL155,"S2")*2)+(COUNTIF(beosztás!$GH155:$HL155,"S3")*3)+(COUNTIF(beosztás!$GH155:$HL155,"S4")*4)+(COUNTIF(beosztás!$GH155:$HL155,"S5")*5)+(COUNTIF(beosztás!$GH155:$HL155,"S6")*6)+(COUNTIF(beosztás!$GH155:$HL155,"S7")*7)+(COUNTIF(beosztás!$GH155:$HL155,"S8")*8)+(COUNTIF(beosztás!$GH155:$HL155,"S9")*9)+(COUNTIF(beosztás!$GH155:$HL155,"S10")*10)+(COUNTIF(beosztás!$GH155:$HL155,"S11")*11)+(COUNTIF(beosztás!$GH155:$HL155,"S12")*12)</f>
        <v>0</v>
      </c>
      <c r="EJ153" s="706">
        <f>COUNTIF(beosztás!$GH155:$HL155,"BN")*12+COUNTIF(beosztás!$GH155:$HL155,"BÉ")*12+COUNTIF(beosztás!$GH155:$HL155,"BDE")*8+COUNTIF(beosztás!$GH155:$HL155,"BDU")*8+COUNTIF(beosztás!$GH155:$HL155,"BÉJ")*8+COUNTIF(beosztás!$GH155:$HL155,"B1")*1+COUNTIF(beosztás!$GH155:$HL155,"B2")*2+COUNTIF(beosztás!$GH155:$HL155,"B3")*3+COUNTIF(beosztás!$GH155:$HL155,"B5")*5+COUNTIF(beosztás!$GH155:$HL155,"B6")*6+COUNTIF(beosztás!$GH155:$HL155,"B7")*7+COUNTIF(beosztás!$GH155:$HL155,"B8")*8+COUNTIF(beosztás!$GH155:$HL155,"B9")*9+COUNTIF(beosztás!$GH155:$HL155,"B10")*10+COUNTIF(beosztás!$GH155:$HL155,"B11")*11+COUNTIF(beosztás!$GH155:$HL155,"B12")*12+COUNTIF(beosztás!$GH155:$HL155,"BP")*0</f>
        <v>0</v>
      </c>
      <c r="EK153" s="330">
        <f t="shared" si="713"/>
        <v>0</v>
      </c>
      <c r="EL153" s="706">
        <f>IF(C153="",0,alapadatok!$AN$8)</f>
        <v>184</v>
      </c>
      <c r="EM153" s="330">
        <f t="shared" si="629"/>
        <v>-184</v>
      </c>
      <c r="EN153" s="905">
        <f t="shared" si="714"/>
        <v>0</v>
      </c>
      <c r="EO153" s="325"/>
      <c r="EP153" s="705">
        <f>COUNTIF(beosztás!$HM155:$IQ155,"DE")*8</f>
        <v>0</v>
      </c>
      <c r="EQ153" s="706">
        <f>COUNTIF(beosztás!$HM155:$IQ155,"DU")*8</f>
        <v>0</v>
      </c>
      <c r="ER153" s="706">
        <f>COUNTIF(beosztás!$HM155:$IQ155,"ÉJ")*8</f>
        <v>0</v>
      </c>
      <c r="ES153" s="706">
        <f>COUNTIF(beosztás!$HM155:$IQ155,"N")*12</f>
        <v>0</v>
      </c>
      <c r="ET153" s="706">
        <f>COUNTIF(beosztás!$HM155:$IQ155,"É")*12</f>
        <v>0</v>
      </c>
      <c r="EU153" s="706">
        <f>SUM(beosztás!$HM155:$IQ155)</f>
        <v>0</v>
      </c>
      <c r="EV153" s="895">
        <f>(COUNTIF(beosztás!$HM155:$IQ155,"SN")*12)+(COUNTIF(beosztás!$HM155:$IQ155,"SDE")*8)+(COUNTIF(beosztás!$HM155:$IQ155,"SDU")*8)+(COUNTIF(beosztás!$HM155:$IQ155,"SÉ")*12)+(COUNTIF(beosztás!$HM155:$IQ155,"SÉJ")*8)+(COUNTIF(beosztás!$HM155:$IQ155,"S1")*1)+(COUNTIF(beosztás!$HM155:$IQ155,"S2")*2)+(COUNTIF(beosztás!$HM155:$IQ155,"S3")*3)+(COUNTIF(beosztás!$HM155:$IQ155,"S4")*4)+(COUNTIF(beosztás!$HM155:$IQ155,"S5")*5)+(COUNTIF(beosztás!$HM155:$IQ155,"S6")*6)+(COUNTIF(beosztás!$HM155:$IQ155,"S7")*7)+(COUNTIF(beosztás!$HM155:$IQ155,"S8")*8)+(COUNTIF(beosztás!$HM155:$IQ155,"S9")*9)+(COUNTIF(beosztás!$HM155:$IQ155,"S10")*10)+(COUNTIF(beosztás!$HM155:$IQ155,"S11")*11)+(COUNTIF(beosztás!$HM155:$IQ155,"S12")*12)</f>
        <v>0</v>
      </c>
      <c r="EW153" s="706">
        <f>COUNTIF(beosztás!$HM155:$IQ155,"FÜ")*8</f>
        <v>8</v>
      </c>
      <c r="EX153" s="706">
        <f>COUNTIF(beosztás!$HM155:$IQ155,"BN")*12+COUNTIF(beosztás!$HM155:$IQ155,"BÉ")*12+COUNTIF(beosztás!$HM155:$IQ155,"BDE")*8+COUNTIF(beosztás!$HM155:$IQ155,"BDU")*8+COUNTIF(beosztás!$HM155:$IQ155,"BÉJ")*8+COUNTIF(beosztás!$HM155:$IQ155,"B1")*1+COUNTIF(beosztás!$HM155:$IQ155,"B2")*2+COUNTIF(beosztás!$HM155:$IQ155,"B3")*3+COUNTIF(beosztás!$HM155:$IQ155,"B5")*5+COUNTIF(beosztás!$HM155:$IQ155,"B6")*6+COUNTIF(beosztás!$HM155:$IQ155,"B7")*7+COUNTIF(beosztás!$HM155:$IQ155,"B8")*8+COUNTIF(beosztás!$HM155:$IQ155,"B9")*9+COUNTIF(beosztás!$HM155:$IQ155,"B10")*10+COUNTIF(beosztás!$HM155:$IQ155,"B11")*11+COUNTIF(beosztás!$HM155:$IQ155,"B12")*12+COUNTIF(beosztás!$HM155:$IQ155,"BP")*0</f>
        <v>0</v>
      </c>
      <c r="EY153" s="330">
        <f t="shared" si="715"/>
        <v>0</v>
      </c>
      <c r="EZ153" s="706">
        <f>IF(C153="",0,alapadatok!$AN$9)</f>
        <v>168</v>
      </c>
      <c r="FA153" s="330">
        <f t="shared" si="632"/>
        <v>-168</v>
      </c>
      <c r="FB153" s="905">
        <f t="shared" si="716"/>
        <v>0</v>
      </c>
      <c r="FC153" s="325"/>
      <c r="FD153" s="329">
        <f t="shared" si="634"/>
        <v>0</v>
      </c>
      <c r="FE153" s="330">
        <f t="shared" si="635"/>
        <v>0</v>
      </c>
      <c r="FF153" s="330">
        <f t="shared" si="636"/>
        <v>0</v>
      </c>
      <c r="FG153" s="330">
        <f t="shared" si="637"/>
        <v>0</v>
      </c>
      <c r="FH153" s="330">
        <f t="shared" si="638"/>
        <v>0</v>
      </c>
      <c r="FI153" s="330">
        <f t="shared" si="639"/>
        <v>0</v>
      </c>
      <c r="FJ153" s="330">
        <f t="shared" si="640"/>
        <v>0</v>
      </c>
      <c r="FK153" s="330">
        <f t="shared" si="641"/>
        <v>8</v>
      </c>
      <c r="FL153" s="330">
        <f t="shared" si="642"/>
        <v>0</v>
      </c>
      <c r="FM153" s="330">
        <f t="shared" si="643"/>
        <v>0</v>
      </c>
      <c r="FN153" s="330">
        <f t="shared" si="644"/>
        <v>352</v>
      </c>
      <c r="FO153" s="330">
        <f t="shared" si="645"/>
        <v>-352</v>
      </c>
      <c r="FP153" s="905">
        <f t="shared" si="717"/>
        <v>0</v>
      </c>
      <c r="FQ153" s="326"/>
      <c r="FR153" s="705">
        <f>COUNTIF(beosztás!$IR155:$JU155,"DE")*8</f>
        <v>0</v>
      </c>
      <c r="FS153" s="706">
        <f>COUNTIF(beosztás!$IR155:$JU155,"DU")*8</f>
        <v>0</v>
      </c>
      <c r="FT153" s="706">
        <f>COUNTIF(beosztás!$IR155:$JU155,"ÉJ")*8</f>
        <v>0</v>
      </c>
      <c r="FU153" s="706">
        <f>COUNTIF(beosztás!$IR155:$JU155,"N")*12</f>
        <v>0</v>
      </c>
      <c r="FV153" s="706">
        <f>COUNTIF(beosztás!$IR155:$JU155,"é")*12</f>
        <v>0</v>
      </c>
      <c r="FW153" s="706">
        <f>SUM(beosztás!$IR155:$JU155)</f>
        <v>0</v>
      </c>
      <c r="FX153" s="706">
        <f>COUNTIF(beosztás!$IR155:$JU155,"FÜ")*8</f>
        <v>0</v>
      </c>
      <c r="FY153" s="895">
        <f>(COUNTIF(beosztás!$IR155:$JU155,"SN")*12)+(COUNTIF(beosztás!$IR155:$JU155,"SDE")*8)+(COUNTIF(beosztás!$IR155:$JU155,"SDU")*8)+(COUNTIF(beosztás!$IR155:$JU155,"SÉ")*12)+(COUNTIF(beosztás!$IR155:$JU155,"SÉJ")*8)+(COUNTIF(beosztás!$IR155:$JU155,"S1")*1)+(COUNTIF(beosztás!$IR155:$JU155,"S2")*2)+(COUNTIF(beosztás!$IR155:$JU155,"S3")*3)+(COUNTIF(beosztás!$IR155:$JU155,"S4")*4)+(COUNTIF(beosztás!$IR155:$JU155,"S5")*5)+(COUNTIF(beosztás!$IR155:$JU155,"S6")*6)+(COUNTIF(beosztás!$IR155:$JU155,"S7")*7)+(COUNTIF(beosztás!$IR155:$JU155,"S8")*8)+(COUNTIF(beosztás!$IR155:$JU155,"S9")*9)+(COUNTIF(beosztás!$IR155:$JU155,"S10")*10)+(COUNTIF(beosztás!$IR155:$JU155,"S11")*11)+(COUNTIF(beosztás!$IR155:$JU155,"S12")*12)</f>
        <v>0</v>
      </c>
      <c r="FZ153" s="706">
        <f>COUNTIF(beosztás!$IR155:$JU155,"BN")*12+COUNTIF(beosztás!$IR155:$JU155,"BÉ")*12+COUNTIF(beosztás!$IR155:$JU155,"BDE")*8+COUNTIF(beosztás!$IR155:$JU155,"BDU")*8+COUNTIF(beosztás!$IR155:$JU155,"BÉJ")*8+COUNTIF(beosztás!$IR155:$JU155,"B1")*1+COUNTIF(beosztás!$IR155:$JU155,"B2")*2+COUNTIF(beosztás!$IR155:$JU155,"B3")*3+COUNTIF(beosztás!$IR155:$JU155,"B5")*5+COUNTIF(beosztás!$IR155:$JU155,"B6")*6+COUNTIF(beosztás!$IR155:$JU155,"B7")*7+COUNTIF(beosztás!$IR155:$JU155,"B8")*8+COUNTIF(beosztás!$IR155:$JU155,"B9")*9+COUNTIF(beosztás!$IR155:$JU155,"B10")*10+COUNTIF(beosztás!$IR155:$JU155,"B11")*11+COUNTIF(beosztás!$IR155:$JU155,"B12")*12+COUNTIF(beosztás!$IR155:$JU155,"BP")*0</f>
        <v>0</v>
      </c>
      <c r="GA153" s="330">
        <f t="shared" si="718"/>
        <v>0</v>
      </c>
      <c r="GB153" s="706">
        <f>IF(C153="",0,alapadatok!$AN$10)</f>
        <v>168</v>
      </c>
      <c r="GC153" s="330">
        <f t="shared" si="648"/>
        <v>-168</v>
      </c>
      <c r="GD153" s="905">
        <f t="shared" si="719"/>
        <v>0</v>
      </c>
      <c r="GE153" s="327"/>
      <c r="GF153" s="705">
        <f>COUNTIF(beosztás!$JV155:$KZ155,"DE")*8</f>
        <v>0</v>
      </c>
      <c r="GG153" s="706">
        <f>COUNTIF(beosztás!$JV155:$KZ155,"DU")*8</f>
        <v>0</v>
      </c>
      <c r="GH153" s="706">
        <f>COUNTIF(beosztás!$JV155:$KZ155,"ÉJ")*8</f>
        <v>0</v>
      </c>
      <c r="GI153" s="706">
        <f>COUNTIF(beosztás!$JV155:$KZ155,"N")*12</f>
        <v>0</v>
      </c>
      <c r="GJ153" s="706">
        <f>COUNTIF(beosztás!$JV155:$KZ155,"É")*12</f>
        <v>0</v>
      </c>
      <c r="GK153" s="706">
        <f>SUM(beosztás!$JV155:$KZ155)</f>
        <v>0</v>
      </c>
      <c r="GL153" s="895">
        <f>(COUNTIF(beosztás!$JV155:$KZ155,"SN")*12)+(COUNTIF(beosztás!$JV155:$KZ155,"SDE")*8)+(COUNTIF(beosztás!$JV155:$KZ155,"SDU")*8)+(COUNTIF(beosztás!$JV155:$KZ155,"SÉ")*12)+(COUNTIF(beosztás!$JV155:$KZ155,"SÉJ")*8)+(COUNTIF(beosztás!$JV155:$KZ155,"S1")*1)+(COUNTIF(beosztás!$JV155:$KZ155,"S2")*2)+(COUNTIF(beosztás!$JV155:$KZ155,"S3")*3)+(COUNTIF(beosztás!$JV155:$KZ155,"S4")*4)+(COUNTIF(beosztás!$JV155:$KZ155,"S5")*5)+(COUNTIF(beosztás!$JV155:$KZ155,"S6")*6)+(COUNTIF(beosztás!$JV155:$KZ155,"S7")*7)+(COUNTIF(beosztás!$JV155:$KZ155,"S8")*8)+(COUNTIF(beosztás!$JV155:$KZ155,"S9")*9)+(COUNTIF(beosztás!$JV155:$KZ155,"S10")*10)+(COUNTIF(beosztás!$JV155:$KZ155,"S11")*11)+(COUNTIF(beosztás!$JV155:$KZ155,"S12")*12)</f>
        <v>0</v>
      </c>
      <c r="GM153" s="706">
        <f>COUNTIF(beosztás!$JV155:$KZ155,"FÜ")*8</f>
        <v>8</v>
      </c>
      <c r="GN153" s="706">
        <f>COUNTIF(beosztás!$JV155:$KZ155,"BN")*12+COUNTIF(beosztás!$JV155:$KZ155,"BÉ")*12+COUNTIF(beosztás!$JV155:$KZ155,"BDE")*8+COUNTIF(beosztás!$JV155:$KZ155,"BDU")*8+COUNTIF(beosztás!$JV155:$KZ155,"BÉJ")*8+COUNTIF(beosztás!$JV155:$KZ155,"B1")*1+COUNTIF(beosztás!$JV155:$KZ155,"B2")*2+COUNTIF(beosztás!$JV155:$KZ155,"B3")*3+COUNTIF(beosztás!$JV155:$KZ155,"B5")*5+COUNTIF(beosztás!$JV155:$KZ155,"B6")*6+COUNTIF(beosztás!$JV155:$KZ155,"B7")*7+COUNTIF(beosztás!$JV155:$KZ155,"B8")*8+COUNTIF(beosztás!$JV155:$KZ155,"B9")*9+COUNTIF(beosztás!$JV155:$KZ155,"B10")*10+COUNTIF(beosztás!$JV155:$KZ155,"B11")*11+COUNTIF(beosztás!$JV155:$KZ155,"B12")*12+COUNTIF(beosztás!$JV155:$KZ155,"BP")*0</f>
        <v>0</v>
      </c>
      <c r="GO153" s="330">
        <f t="shared" si="720"/>
        <v>0</v>
      </c>
      <c r="GP153" s="706">
        <f>IF(C153="",0,alapadatok!$AN$11)</f>
        <v>176</v>
      </c>
      <c r="GQ153" s="330">
        <f t="shared" si="651"/>
        <v>-176</v>
      </c>
      <c r="GR153" s="905">
        <f t="shared" si="721"/>
        <v>0</v>
      </c>
      <c r="GS153" s="327"/>
      <c r="GT153" s="329">
        <f t="shared" si="653"/>
        <v>0</v>
      </c>
      <c r="GU153" s="330">
        <f t="shared" si="654"/>
        <v>0</v>
      </c>
      <c r="GV153" s="330">
        <f t="shared" si="655"/>
        <v>0</v>
      </c>
      <c r="GW153" s="330">
        <f t="shared" si="656"/>
        <v>0</v>
      </c>
      <c r="GX153" s="330">
        <f t="shared" si="657"/>
        <v>0</v>
      </c>
      <c r="GY153" s="330">
        <f t="shared" si="658"/>
        <v>0</v>
      </c>
      <c r="GZ153" s="330">
        <f t="shared" si="659"/>
        <v>0</v>
      </c>
      <c r="HA153" s="330">
        <f t="shared" si="660"/>
        <v>8</v>
      </c>
      <c r="HB153" s="330">
        <f t="shared" si="661"/>
        <v>0</v>
      </c>
      <c r="HC153" s="330">
        <f t="shared" si="662"/>
        <v>0</v>
      </c>
      <c r="HD153" s="330">
        <f t="shared" si="663"/>
        <v>344</v>
      </c>
      <c r="HE153" s="330">
        <f t="shared" si="664"/>
        <v>-344</v>
      </c>
      <c r="HF153" s="905">
        <f t="shared" si="722"/>
        <v>0</v>
      </c>
      <c r="HG153" s="326"/>
      <c r="HH153" s="705">
        <f>COUNTIF(beosztás!$LA155:$MD155,"DE")*8</f>
        <v>0</v>
      </c>
      <c r="HI153" s="706">
        <f>COUNTIF(beosztás!$LA155:$MD155,"DU")*8</f>
        <v>0</v>
      </c>
      <c r="HJ153" s="706">
        <f>COUNTIF(beosztás!$LA155:$MD155,"ÉJ")*8</f>
        <v>0</v>
      </c>
      <c r="HK153" s="706">
        <f>COUNTIF(beosztás!$LA155:$MD155,"N")*12</f>
        <v>0</v>
      </c>
      <c r="HL153" s="706">
        <f>COUNTIF(beosztás!$LA155:$MD155,"é")*12</f>
        <v>0</v>
      </c>
      <c r="HM153" s="706">
        <f>SUM(beosztás!$LA155:$MD155)</f>
        <v>0</v>
      </c>
      <c r="HN153" s="706">
        <f>COUNTIF(beosztás!$LA155:$MD155,"FÜ")*8</f>
        <v>8</v>
      </c>
      <c r="HO153" s="895">
        <f>(COUNTIF(beosztás!$LA155:$MD155,"SN")*12)+(COUNTIF(beosztás!$LA155:$MD155,"SDE")*8)+(COUNTIF(beosztás!$LA155:$MD155,"SDU")*8)+(COUNTIF(beosztás!$LA155:$MD155,"SÉ")*12)+(COUNTIF(beosztás!$LA155:$MD155,"SÉJ")*8)+(COUNTIF(beosztás!$LA155:$MD155,"S1")*1)+(COUNTIF(beosztás!$LA155:$MD155,"S2")*2)+(COUNTIF(beosztás!$LA155:$MD155,"S3")*3)+(COUNTIF(beosztás!$LA155:$MD155,"S4")*4)+(COUNTIF(beosztás!$LA155:$MD155,"S5")*5)+(COUNTIF(beosztás!$LA155:$MD155,"S6")*6)+(COUNTIF(beosztás!$LA155:$MD155,"S7")*7)+(COUNTIF(beosztás!$LA155:$MD155,"S8")*8)+(COUNTIF(beosztás!$LA155:$MD155,"S9")*9)+(COUNTIF(beosztás!$LA155:$MD155,"S10")*10)+(COUNTIF(beosztás!$LA155:$MD155,"S11")*11)+(COUNTIF(beosztás!$LA155:$MD155,"S12")*12)</f>
        <v>0</v>
      </c>
      <c r="HP153" s="706">
        <f>COUNTIF(beosztás!$LA155:$MD155,"BN")*12+COUNTIF(beosztás!$LA155:$MD155,"BÉ")*12+COUNTIF(beosztás!$LA155:$MD155,"BDE")*8+COUNTIF(beosztás!$LA155:$MD155,"BDU")*8+COUNTIF(beosztás!$LA155:$MD155,"BÉJ")*8+COUNTIF(beosztás!$LA155:$MD155,"B1")*1+COUNTIF(beosztás!$LA155:$MD155,"B2")*2+COUNTIF(beosztás!$LA155:$MD155,"B3")*3+COUNTIF(beosztás!$KZ155:$MC155,"B5")*5+COUNTIF(beosztás!$KZ155:$MC155,"B6")*6+COUNTIF(beosztás!$KZ155:$MC155,"B7")*7+COUNTIF(beosztás!$KZ155:$MC155,"B8")*8+COUNTIF(beosztás!$LA155:$MD155,"B9")*9+COUNTIF(beosztás!$LA155:$MD155,"B10")*10+COUNTIF(beosztás!$LA155:$MD155,"B11")*11+COUNTIF(beosztás!$LA155:$MD155,"B12")*12+COUNTIF(beosztás!$LA155:$MD155,"BP")*0</f>
        <v>0</v>
      </c>
      <c r="HQ153" s="330">
        <f t="shared" si="723"/>
        <v>0</v>
      </c>
      <c r="HR153" s="706">
        <f>IF(C153="",0,alapadatok!$AN$12)</f>
        <v>160</v>
      </c>
      <c r="HS153" s="330">
        <f t="shared" si="667"/>
        <v>-160</v>
      </c>
      <c r="HT153" s="905">
        <f t="shared" si="724"/>
        <v>0</v>
      </c>
      <c r="HU153" s="327"/>
      <c r="HV153" s="705">
        <f>COUNTIF(beosztás!$ME155:$NI155,"DE")*8</f>
        <v>0</v>
      </c>
      <c r="HW153" s="706">
        <f>COUNTIF(beosztás!$ME155:$NI155,"DU")*8</f>
        <v>0</v>
      </c>
      <c r="HX153" s="706">
        <f>COUNTIF(beosztás!$ME155:$NI155,"ÉJ")*8</f>
        <v>0</v>
      </c>
      <c r="HY153" s="706">
        <f>COUNTIF(beosztás!$ME155:$NI155,"N")*12</f>
        <v>0</v>
      </c>
      <c r="HZ153" s="706">
        <f>COUNTIF(beosztás!$ME155:$NI155,"É")*12</f>
        <v>0</v>
      </c>
      <c r="IA153" s="706">
        <f>SUM(beosztás!$ME155:$NI155)</f>
        <v>0</v>
      </c>
      <c r="IB153" s="706">
        <f>(COUNTIF(beosztás!$ME155:$NI155,"SN")*12)+(COUNTIF(beosztás!$ME155:$NI155,"SDE")*8)+(COUNTIF(beosztás!$ME155:$NI155,"SDU")*8)+(COUNTIF(beosztás!$ME155:$NI155,"SÉ")*12)+(COUNTIF(beosztás!$ME155:$NI155,"SÉJ")*8)+(COUNTIF(beosztás!$ME155:$NI155,"S1")*1)+(COUNTIF(beosztás!$ME155:$NI155,"S2")*2)+(COUNTIF(beosztás!$ME155:$NI155,"S3")*3)+(COUNTIF(beosztás!$ME155:$NI155,"S4")*4)+(COUNTIF(beosztás!$ME155:$NI155,"S5")*5)+(COUNTIF(beosztás!$ME155:$NI155,"S6")*6)+(COUNTIF(beosztás!$ME155:$NI155,"S7")*7)+(COUNTIF(beosztás!$ME155:$NI155,"S8")*8)+(COUNTIF(beosztás!$ME155:$NI155,"S9")*9)+(COUNTIF(beosztás!$ME155:$NI155,"S10")*10)+(COUNTIF(beosztás!$ME155:$NI155,"S11")*11)+(COUNTIF(beosztás!$ME155:$NI155,"S12")*12)</f>
        <v>0</v>
      </c>
      <c r="IC153" s="706">
        <f>COUNTIF(beosztás!$ME155:$NI155,"FÜ")*8</f>
        <v>16</v>
      </c>
      <c r="ID153" s="706">
        <f>COUNTIF(beosztás!$ME155:$NI155,"BN")*12+COUNTIF(beosztás!$ME155:$NI155,"BÉ")*12+COUNTIF(beosztás!$ME155:$NI155,"BDE")*8+COUNTIF(beosztás!$ME155:$NI155,"BDU")*8+COUNTIF(beosztás!$ME155:$NI155,"BÉJ")*8+COUNTIF(beosztás!$ME155:$NI155,"B1")*1+COUNTIF(beosztás!$ME155:$NI155,"B2")*2+COUNTIF(beosztás!$ME155:$NI155,"B3")*3+COUNTIF(beosztás!$ME155:$NI155,"B5")*5+COUNTIF(beosztás!$ME155:$NI155,"B6")*6+COUNTIF(beosztás!$ME155:$NI155,"B7")*7+COUNTIF(beosztás!$ME155:$NI155,"B8")*8+COUNTIF(beosztás!$ME155:$NI155,"B9")*9+COUNTIF(beosztás!$ME155:$NI155,"B10")*10+COUNTIF(beosztás!$ME155:$NI155,"B11")*11+COUNTIF(beosztás!$ME155:$NI155,"B12")*12+COUNTIF(beosztás!$ME155:$NI155,"BP")*0</f>
        <v>0</v>
      </c>
      <c r="IE153" s="330">
        <f t="shared" si="725"/>
        <v>0</v>
      </c>
      <c r="IF153" s="706">
        <f>IF(C153="",0,alapadatok!$AN$13)</f>
        <v>160</v>
      </c>
      <c r="IG153" s="330">
        <f t="shared" si="670"/>
        <v>-160</v>
      </c>
      <c r="IH153" s="739">
        <f t="shared" si="726"/>
        <v>0</v>
      </c>
      <c r="II153" s="327"/>
      <c r="IJ153" s="329">
        <f t="shared" si="672"/>
        <v>0</v>
      </c>
      <c r="IK153" s="330">
        <f t="shared" si="673"/>
        <v>0</v>
      </c>
      <c r="IL153" s="330">
        <f t="shared" si="674"/>
        <v>0</v>
      </c>
      <c r="IM153" s="330">
        <f t="shared" si="675"/>
        <v>0</v>
      </c>
      <c r="IN153" s="330">
        <f t="shared" si="676"/>
        <v>0</v>
      </c>
      <c r="IO153" s="330">
        <f t="shared" si="677"/>
        <v>0</v>
      </c>
      <c r="IP153" s="330">
        <f t="shared" si="678"/>
        <v>0</v>
      </c>
      <c r="IQ153" s="330">
        <f t="shared" si="679"/>
        <v>24</v>
      </c>
      <c r="IR153" s="330">
        <f t="shared" si="680"/>
        <v>0</v>
      </c>
      <c r="IS153" s="330">
        <f t="shared" si="681"/>
        <v>0</v>
      </c>
      <c r="IT153" s="330">
        <f t="shared" si="682"/>
        <v>320</v>
      </c>
      <c r="IU153" s="330">
        <f t="shared" si="683"/>
        <v>-320</v>
      </c>
      <c r="IV153" s="905">
        <f t="shared" si="727"/>
        <v>0</v>
      </c>
      <c r="IW153" s="328"/>
      <c r="JF153" s="21"/>
      <c r="JG153" s="21"/>
    </row>
    <row r="154" spans="1:267" x14ac:dyDescent="0.25">
      <c r="A154" s="422">
        <f>IF(beosztás!A156=0,"",beosztás!A156)</f>
        <v>9</v>
      </c>
      <c r="B154" s="423">
        <f>IF(beosztás!B156=0,"",beosztás!B156)</f>
        <v>287</v>
      </c>
      <c r="C154" s="424" t="str">
        <f>IF(beosztás!C156=0,"",beosztás!C156)</f>
        <v>Demeter István</v>
      </c>
      <c r="D154" s="425" t="str">
        <f>IF(beosztás!D156=0,"",beosztás!D156)</f>
        <v>ACC</v>
      </c>
      <c r="E154" s="18"/>
      <c r="F154" s="705">
        <f>COUNTIF(beosztás!$I156:$AM156,"DE")*8</f>
        <v>112</v>
      </c>
      <c r="G154" s="706">
        <f>COUNTIF(beosztás!$I156:$AM156,"DU")*8</f>
        <v>0</v>
      </c>
      <c r="H154" s="706">
        <f>COUNTIF(beosztás!$I156:$AM156,"ÉJ")*8</f>
        <v>0</v>
      </c>
      <c r="I154" s="706">
        <f>COUNTIF(beosztás!$I156:$AM156,"N")*12</f>
        <v>0</v>
      </c>
      <c r="J154" s="706">
        <f>COUNTIF(beosztás!$I156:$AM156,"é")*12</f>
        <v>0</v>
      </c>
      <c r="K154" s="706">
        <f>SUM(beosztás!$I156:$AM156)</f>
        <v>0</v>
      </c>
      <c r="L154" s="706">
        <f>COUNTIF(beosztás!$I156:$AM156,"FÜ")*8</f>
        <v>8</v>
      </c>
      <c r="M154" s="706">
        <f>(COUNTIF(beosztás!$I156:$AM156,"SN")*12)+(COUNTIF(beosztás!$I156:$AM156,"SDE")*8)+(COUNTIF(beosztás!$I156:$AM156,"SDU")*8)+(COUNTIF(beosztás!$I156:$AM156,"S1")*1)+(COUNTIF(beosztás!$I156:$AM156,"S2")*2)+(COUNTIF(beosztás!$I156:$AM156,"S3")*3)+(COUNTIF(beosztás!$I156:$AM156,"S4")*4)+(COUNTIF(beosztás!$I156:$AM156,"S5")*5)+(COUNTIF(beosztás!$I156:$AM156,"S6")*6)+(COUNTIF(beosztás!$I156:$AM156,"S7")*7)+(COUNTIF(beosztás!$I156:$AM156,"S8")*8)+(COUNTIF(beosztás!$I156:$AM156,"S9")*9)+(COUNTIF(beosztás!$I156:$AM156,"S10")*10)+(COUNTIF(beosztás!$I156:$AM156,"S11")*11)+(COUNTIF(beosztás!$I156:$AM156,"S12")*12)+(COUNTIF(beosztás!$I156:$AM156,"SÉ")*12)+(COUNTIF(beosztás!$I156:$AM156,"SÉJ")*8)</f>
        <v>64</v>
      </c>
      <c r="N154" s="706">
        <f>COUNTIF(beosztás!$I156:$AM156,"BN")*12+COUNTIF(beosztás!$I156:$AM156,"BÉ")*12+COUNTIF(beosztás!$I156:$AM156,"BDE")*8+COUNTIF(beosztás!$I156:$AM156,"BDU")*8+COUNTIF(beosztás!$I156:$AM156,"BÉJ")*8+COUNTIF(beosztás!$I156:$AM156,"B1")*1+COUNTIF(beosztás!$I156:$AM156,"B2")*2+COUNTIF(beosztás!$I156:$AM156,"B3")*3+COUNTIF(beosztás!$I156:$AM156,"B5")*5+COUNTIF(beosztás!$I156:$AM156,"B6")*6+COUNTIF(beosztás!$I156:$AM156,"B7")*7+COUNTIF(beosztás!$I156:$AM156,"B8")*8+COUNTIF(beosztás!$I156:$AM156,"B9")*9+COUNTIF(beosztás!$I156:$AM156,"B10")*10+COUNTIF(beosztás!$I156:$AM156,"B11")*11+COUNTIF(beosztás!$I156:$AM156,"B12")*12+COUNTIF(beosztás!$I156:$AM156,"BP")*0</f>
        <v>0</v>
      </c>
      <c r="O154" s="330">
        <f t="shared" si="690"/>
        <v>176</v>
      </c>
      <c r="P154" s="706">
        <f>IF(C154="",0,alapadatok!$AN$2)</f>
        <v>176</v>
      </c>
      <c r="Q154" s="330">
        <f t="shared" si="577"/>
        <v>0</v>
      </c>
      <c r="R154" s="739">
        <f t="shared" si="691"/>
        <v>64</v>
      </c>
      <c r="S154" s="325"/>
      <c r="T154" s="705">
        <f>COUNTIF(beosztás!$AN156:$BO156,"DE")*8</f>
        <v>136</v>
      </c>
      <c r="U154" s="706">
        <f>COUNTIF(beosztás!$AN156:$BO156,"DU")*8</f>
        <v>0</v>
      </c>
      <c r="V154" s="706">
        <f>COUNTIF(beosztás!$AN156:$BO156,"ÉJ")*8</f>
        <v>0</v>
      </c>
      <c r="W154" s="706">
        <f>COUNTIF(beosztás!$AN156:$BO156,"N")*12</f>
        <v>0</v>
      </c>
      <c r="X154" s="706">
        <f>COUNTIF(beosztás!$AN156:$BO156,"É")*12</f>
        <v>0</v>
      </c>
      <c r="Y154" s="706">
        <f>SUM(beosztás!$AN156:$BO156)</f>
        <v>0</v>
      </c>
      <c r="Z154" s="706">
        <f>(COUNTIF(beosztás!$AN156:$BO156,"SN")*12)+(COUNTIF(beosztás!$AN156:$BO156,"SDE")*8)+(COUNTIF(beosztás!$AN156:$BO156,"SDU")*8)+(COUNTIF(beosztás!$AN156:$BO156,"SÉ")*12)+(COUNTIF(beosztás!$AN156:$BO156,"SÉJ")*8)+(COUNTIF(beosztás!$AN156:$BO156,"S1")*1)+(COUNTIF(beosztás!$AN156:$BO156,"S2")*2)+(COUNTIF(beosztás!$AN156:$BO156,"S3")*3)+(COUNTIF(beosztás!$AN156:$BO156,"S4")*4)+(COUNTIF(beosztás!$AN156:$BO156,"S5")*5)+(COUNTIF(beosztás!$AN156:$BO156,"S6")*6)+(COUNTIF(beosztás!$AN156:$BO156,"S7")*7)+(COUNTIF(beosztás!$AN156:$BO156,"S8")*8)+(COUNTIF(beosztás!$AN156:$BO156,"S9")*9)+(COUNTIF(beosztás!$AN156:$BO156,"S10")*10)+(COUNTIF(beosztás!$AN156:$BO156,"S11")*11)+(COUNTIF(beosztás!$AN156:$BO156,"S12")*12)</f>
        <v>24</v>
      </c>
      <c r="AA154" s="706">
        <f>COUNTIF(beosztás!$AN156:$BO156,"FÜ")*8</f>
        <v>0</v>
      </c>
      <c r="AB154" s="706">
        <f>COUNTIF(beosztás!$AN156:$BO156,"BN")*12+COUNTIF(beosztás!$AN156:$BO156,"BÉ")*12+COUNTIF(beosztás!$AN156:$BO156,"BDE")*8+COUNTIF(beosztás!$AN156:$BO156,"BDU")*8+COUNTIF(beosztás!$AN156:$BO156,"BÉJ")*8+COUNTIF(beosztás!$AN156:$BO156,"B1")*1+COUNTIF(beosztás!$AN156:$BO156,"B2")*2+COUNTIF(beosztás!$AN156:$BO156,"B3")*3+COUNTIF(beosztás!$AN156:$BO156,"B5")*5+COUNTIF(beosztás!$AN156:$BO156,"B6")*6+COUNTIF(beosztás!$AN156:$BO156,"B7")*7+COUNTIF(beosztás!$AN156:$BO156,"B8")*8+COUNTIF(beosztás!$AN156:$BO156,"B9")*9+COUNTIF(beosztás!$AN156:$BO156,"B10")*10+COUNTIF(beosztás!$AN156:$BO156,"B11")*11+COUNTIF(beosztás!$AN156:$BO156,"B12")*12+COUNTIF(beosztás!$AN156:$BO156,"BP")*0</f>
        <v>0</v>
      </c>
      <c r="AC154" s="330">
        <f t="shared" si="692"/>
        <v>160</v>
      </c>
      <c r="AD154" s="706">
        <f>IF(C154="",0,alapadatok!$AN$3)</f>
        <v>160</v>
      </c>
      <c r="AE154" s="330">
        <f t="shared" si="685"/>
        <v>0</v>
      </c>
      <c r="AF154" s="739">
        <f t="shared" si="693"/>
        <v>24</v>
      </c>
      <c r="AG154" s="325"/>
      <c r="AH154" s="329">
        <f t="shared" si="694"/>
        <v>248</v>
      </c>
      <c r="AI154" s="330">
        <f t="shared" si="695"/>
        <v>0</v>
      </c>
      <c r="AJ154" s="330">
        <f t="shared" si="696"/>
        <v>0</v>
      </c>
      <c r="AK154" s="330">
        <f t="shared" si="697"/>
        <v>0</v>
      </c>
      <c r="AL154" s="330">
        <f t="shared" si="698"/>
        <v>0</v>
      </c>
      <c r="AM154" s="330">
        <f t="shared" si="699"/>
        <v>0</v>
      </c>
      <c r="AN154" s="330">
        <f t="shared" si="700"/>
        <v>88</v>
      </c>
      <c r="AO154" s="330">
        <f t="shared" si="701"/>
        <v>8</v>
      </c>
      <c r="AP154" s="330">
        <f t="shared" si="686"/>
        <v>0</v>
      </c>
      <c r="AQ154" s="330">
        <f t="shared" si="687"/>
        <v>336</v>
      </c>
      <c r="AR154" s="330">
        <f t="shared" si="688"/>
        <v>336</v>
      </c>
      <c r="AS154" s="330">
        <f t="shared" si="689"/>
        <v>0</v>
      </c>
      <c r="AT154" s="739">
        <f t="shared" si="702"/>
        <v>88</v>
      </c>
      <c r="AU154" s="326"/>
      <c r="AV154" s="705">
        <f>COUNTIF(beosztás!$BP156:$CT156,"DE")*8</f>
        <v>112</v>
      </c>
      <c r="AW154" s="706">
        <f>COUNTIF(beosztás!$BP156:$CT156,"DU")*8</f>
        <v>32</v>
      </c>
      <c r="AX154" s="706">
        <f>COUNTIF(beosztás!$BP156:$CT156,"ÉJ")*8</f>
        <v>0</v>
      </c>
      <c r="AY154" s="706">
        <f>COUNTIF(beosztás!$BP156:$CT156,"N")*12</f>
        <v>0</v>
      </c>
      <c r="AZ154" s="706">
        <f>COUNTIF(beosztás!$BP156:$CT156,"é")*12</f>
        <v>0</v>
      </c>
      <c r="BA154" s="706">
        <f>SUM(beosztás!$BP156:$CT156)</f>
        <v>0</v>
      </c>
      <c r="BB154" s="706">
        <f>COUNTIF(beosztás!$BP156:$CT156,"FÜ")*8</f>
        <v>8</v>
      </c>
      <c r="BC154" s="895">
        <f>(COUNTIF(beosztás!$BP156:$CT156,"SN")*12)+(COUNTIF(beosztás!$BP156:$CT156,"SDE")*8)+(COUNTIF(beosztás!$BP156:$CT156,"SDU")*8)+(COUNTIF(beosztás!$BP156:$CT156,"SÉ")*12)+(COUNTIF(beosztás!$BP156:$CT156,"SÉJ")*8)+(COUNTIF(beosztás!$BP156:$CT156,"S1")*1)+(COUNTIF(beosztás!$BP156:$CT156,"S2")*2)+(COUNTIF(beosztás!$BP156:$CT156,"S3")*3)+(COUNTIF(beosztás!$BP156:$CT156,"S4")*4)+(COUNTIF(beosztás!$BP156:$CT156,"S5")*5)+(COUNTIF(beosztás!$BP156:$CT156,"S6")*6)+(COUNTIF(beosztás!$BP156:$CT156,"S7")*7)+(COUNTIF(beosztás!$BP156:$CT156,"S8")*8)+(COUNTIF(beosztás!$BP156:$CT156,"S9")*9)+(COUNTIF(beosztás!$BP156:$CT156,"S10")*10)+(COUNTIF(beosztás!$BP156:$CT156,"S11")*11)+(COUNTIF(beosztás!$BP156:$CT156,"S12")*12)</f>
        <v>16</v>
      </c>
      <c r="BD154" s="706">
        <f>COUNTIF(beosztás!$BP156:$CT156,"BN")*12+COUNTIF(beosztás!$BP156:$CT156,"BÉ")*12+COUNTIF(beosztás!$BP156:$CT156,"BDE")*8+COUNTIF(beosztás!$BP156:$CT156,"BDU")*8+COUNTIF(beosztás!$BP156:$CT156,"BÉJ")*8+COUNTIF(beosztás!$BP156:$CT156,"B1")*1+COUNTIF(beosztás!$BP156:$CT156,"B2")*2+COUNTIF(beosztás!$BP156:$CT156,"B3")*3+COUNTIF(beosztás!$BP156:$CT156,"B5")*5+COUNTIF(beosztás!$BP156:$CT156,"B6")*6+COUNTIF(beosztás!$BP156:$CT156,"B7")*7+COUNTIF(beosztás!$BP156:$CT156,"B8")*8+COUNTIF(beosztás!$BP156:$CT156,"B9")*9+COUNTIF(beosztás!$BP156:$CT156,"B10")*10+COUNTIF(beosztás!$BP156:$CT156,"B11")*11+COUNTIF(beosztás!$BP156:$CT156,"B12")*12+COUNTIF(beosztás!$BP156:$CT156,"BP")*0</f>
        <v>0</v>
      </c>
      <c r="BE154" s="330">
        <f t="shared" si="703"/>
        <v>160</v>
      </c>
      <c r="BF154" s="706">
        <f>IF(C154="",0,alapadatok!$AN$4)</f>
        <v>160</v>
      </c>
      <c r="BG154" s="330">
        <f t="shared" si="591"/>
        <v>0</v>
      </c>
      <c r="BH154" s="739">
        <f t="shared" si="704"/>
        <v>16</v>
      </c>
      <c r="BI154" s="325"/>
      <c r="BJ154" s="705">
        <f>COUNTIF(beosztás!$CU156:$DX156,"DE")*8</f>
        <v>112</v>
      </c>
      <c r="BK154" s="706">
        <f>COUNTIF(beosztás!$CU156:$DX156,"DU")*8</f>
        <v>0</v>
      </c>
      <c r="BL154" s="706">
        <f>COUNTIF(beosztás!$CU156:$DX156,"ÉJ")*8</f>
        <v>0</v>
      </c>
      <c r="BM154" s="706">
        <f>COUNTIF(beosztás!$CU156:$DX156,"N")*12</f>
        <v>0</v>
      </c>
      <c r="BN154" s="706">
        <f>COUNTIF(beosztás!$CU156:$DX156,"É")*12</f>
        <v>0</v>
      </c>
      <c r="BO154" s="706">
        <f>SUM(beosztás!$CU156:$DX156)</f>
        <v>0</v>
      </c>
      <c r="BP154" s="895">
        <f>(COUNTIF(beosztás!$CU156:$DX156,"SN")*12)+(COUNTIF(beosztás!$CU156:$DX156,"SDE")*8)+(COUNTIF(beosztás!$CU156:$DX156,"SDU")*8)+(COUNTIF(beosztás!$CU156:$DX156,"SÉ")*12)+(COUNTIF(beosztás!$CU156:$DX156,"SÉJ")*8)+(COUNTIF(beosztás!$CU156:$DX156,"S1")*1)+(COUNTIF(beosztás!$CU156:$DX156,"S2")*2)+(COUNTIF(beosztás!$CU156:$DX156,"S3")*3)+(COUNTIF(beosztás!$CU156:$DX156,"S4")*4)+(COUNTIF(beosztás!$CU156:$DX156,"S5")*5)+(COUNTIF(beosztás!$CU156:$DX156,"S6")*6)+(COUNTIF(beosztás!$CU156:$DX156,"S7")*7)+(COUNTIF(beosztás!$CU156:$DX156,"S8")*8)+(COUNTIF(beosztás!$CU156:$DX156,"S9")*9)+(COUNTIF(beosztás!$CU156:$DX156,"S10")*10)+(COUNTIF(beosztás!$CU156:$DX156,"S11")*11)+(COUNTIF(beosztás!$CU156:$DX156,"S12")*12)</f>
        <v>0</v>
      </c>
      <c r="BQ154" s="706">
        <f>COUNTIF(beosztás!$CU156:$DX156,"FÜ")*8</f>
        <v>8</v>
      </c>
      <c r="BR154" s="706">
        <f>COUNTIF(beosztás!$CU156:$DX156,"BN")*12+COUNTIF(beosztás!$CU156:$DX156,"BÉ")*12+COUNTIF(beosztás!$CU156:$DX156,"BDE")*8+COUNTIF(beosztás!$CU156:$DX156,"BDU")*8+COUNTIF(beosztás!$CU156:$DX156,"BÉJ")*8+COUNTIF(beosztás!$CU156:$DX156,"B1")*1+COUNTIF(beosztás!$CU156:$DX156,"B2")*2+COUNTIF(beosztás!$CU156:$DX156,"B3")*3+COUNTIF(beosztás!$CU156:$DX156,"B5")*5+COUNTIF(beosztás!$CU156:$DX156,"B6")*6+COUNTIF(beosztás!$CU156:$DX156,"B7")*7+COUNTIF(beosztás!$CU156:$DX156,"B8")*8+COUNTIF(beosztás!$CU156:$DX156,"B9")*9+COUNTIF(beosztás!$CU156:$DX156,"B10")*10+COUNTIF(beosztás!$CU156:$DX156,"B11")*11+COUNTIF(beosztás!$CU156:$DX156,"B12")*12+COUNTIF(beosztás!$CU156:$DX156,"BP")*0</f>
        <v>0</v>
      </c>
      <c r="BS154" s="330">
        <f t="shared" si="705"/>
        <v>112</v>
      </c>
      <c r="BT154" s="706">
        <f>IF(C154="",0,alapadatok!$AN$5)</f>
        <v>168</v>
      </c>
      <c r="BU154" s="330">
        <f t="shared" si="594"/>
        <v>-56</v>
      </c>
      <c r="BV154" s="739">
        <f t="shared" si="706"/>
        <v>0</v>
      </c>
      <c r="BW154" s="325"/>
      <c r="BX154" s="329">
        <f t="shared" si="596"/>
        <v>224</v>
      </c>
      <c r="BY154" s="330">
        <f t="shared" si="597"/>
        <v>32</v>
      </c>
      <c r="BZ154" s="330">
        <f t="shared" si="598"/>
        <v>0</v>
      </c>
      <c r="CA154" s="330">
        <f t="shared" si="599"/>
        <v>0</v>
      </c>
      <c r="CB154" s="330">
        <f t="shared" si="600"/>
        <v>0</v>
      </c>
      <c r="CC154" s="330">
        <f t="shared" si="601"/>
        <v>0</v>
      </c>
      <c r="CD154" s="330">
        <f t="shared" si="602"/>
        <v>16</v>
      </c>
      <c r="CE154" s="330">
        <f t="shared" si="603"/>
        <v>16</v>
      </c>
      <c r="CF154" s="330">
        <f t="shared" si="604"/>
        <v>0</v>
      </c>
      <c r="CG154" s="330">
        <f t="shared" si="605"/>
        <v>272</v>
      </c>
      <c r="CH154" s="330">
        <f t="shared" si="606"/>
        <v>328</v>
      </c>
      <c r="CI154" s="330">
        <f t="shared" si="607"/>
        <v>-56</v>
      </c>
      <c r="CJ154" s="739">
        <f t="shared" si="707"/>
        <v>16</v>
      </c>
      <c r="CK154" s="326"/>
      <c r="CL154" s="705">
        <f>COUNTIF(beosztás!$DY156:$FC156,"DE")*8</f>
        <v>0</v>
      </c>
      <c r="CM154" s="706">
        <f>COUNTIF(beosztás!$DY156:$FC156,"DU")*8</f>
        <v>0</v>
      </c>
      <c r="CN154" s="706">
        <f>COUNTIF(beosztás!$DY156:$FC156,"ÉJ")*8</f>
        <v>0</v>
      </c>
      <c r="CO154" s="706">
        <f>COUNTIF(beosztás!$DY156:$FC156,"N")*12</f>
        <v>0</v>
      </c>
      <c r="CP154" s="706">
        <f>COUNTIF(beosztás!$DY156:$FC156,"é")*12</f>
        <v>0</v>
      </c>
      <c r="CQ154" s="706">
        <f>SUM(beosztás!$DY156:$FC156)</f>
        <v>0</v>
      </c>
      <c r="CR154" s="706">
        <f>COUNTIF(beosztás!$DY156:$FC156,"FÜ")*8</f>
        <v>16</v>
      </c>
      <c r="CS154" s="895">
        <f>(COUNTIF(beosztás!$DY156:$FC156,"SN")*12)+(COUNTIF(beosztás!$DY156:$FC156,"SDE")*8)+(COUNTIF(beosztás!$DY156:$FC156,"SDU")*8)+(COUNTIF(beosztás!$DY156:$FC156,"SÉ")*12)+(COUNTIF(beosztás!$DY156:$FC156,"SÉJ")*8)+(COUNTIF(beosztás!$DY156:$FC156,"S1")*1)+(COUNTIF(beosztás!$DY156:$FC156,"S2")*2)+(COUNTIF(beosztás!$DY156:$FC156,"S3")*3)+(COUNTIF(beosztás!$DY156:$FC156,"S4")*4)+(COUNTIF(beosztás!$DY156:$FC156,"S5")*5)+(COUNTIF(beosztás!$DY156:$FC156,"S6")*6)+(COUNTIF(beosztás!$DY156:$FC156,"S7")*7)+(COUNTIF(beosztás!$DY156:$FC156,"S8")*8)+(COUNTIF(beosztás!$DY156:$FC156,"S9")*9)+(COUNTIF(beosztás!$DY156:$FC156,"S10")*10)+(COUNTIF(beosztás!$DY156:$FC156,"S11")*11)+(COUNTIF(beosztás!$DY156:$FC156,"S12")*12)</f>
        <v>0</v>
      </c>
      <c r="CT154" s="706">
        <f>COUNTIF(beosztás!$DY156:$FC156,"BN")*12+COUNTIF(beosztás!$DY156:$FC156,"BÉ")*12+COUNTIF(beosztás!$DY156:$FC156,"BDE")*8+COUNTIF(beosztás!$DY156:$FC156,"BDU")*8+COUNTIF(beosztás!$DY156:$FC156,"BÉJ")*8+COUNTIF(beosztás!$DY156:$FC156,"B1")*1+COUNTIF(beosztás!$DY156:$FC156,"B2")*2+COUNTIF(beosztás!$DY156:$FC156,"B3")*3+COUNTIF(beosztás!$DY156:$FC156,"B5")*5+COUNTIF(beosztás!$DY156:$FC156,"B6")*6+COUNTIF(beosztás!$DY156:$FC156,"B7")*7+COUNTIF(beosztás!$DY156:$FC156,"B8")*8+COUNTIF(beosztás!$DY156:$FC156,"B9")*9+COUNTIF(beosztás!$DY156:$FC156,"B10")*10+COUNTIF(beosztás!$DY156:$FC156,"B11")*11+COUNTIF(beosztás!$DY156:$FC156,"B12")*12+COUNTIF(beosztás!$DY156:$FC156,"BP")*0</f>
        <v>0</v>
      </c>
      <c r="CU154" s="330">
        <f t="shared" si="708"/>
        <v>0</v>
      </c>
      <c r="CV154" s="706">
        <f>IF(C154="",0,alapadatok!$AN$6)</f>
        <v>168</v>
      </c>
      <c r="CW154" s="330">
        <f t="shared" si="610"/>
        <v>-168</v>
      </c>
      <c r="CX154" s="905">
        <f t="shared" si="709"/>
        <v>0</v>
      </c>
      <c r="CY154" s="325"/>
      <c r="CZ154" s="705">
        <f>COUNTIF(beosztás!$FD156:$GG156,"DE")*8</f>
        <v>0</v>
      </c>
      <c r="DA154" s="706">
        <f>COUNTIF(beosztás!$FD156:$GG156,"DU")*8</f>
        <v>0</v>
      </c>
      <c r="DB154" s="706">
        <f>COUNTIF(beosztás!$FD156:$GG156,"ÉJ")*8</f>
        <v>0</v>
      </c>
      <c r="DC154" s="706">
        <f>COUNTIF(beosztás!$FD156:$GG156,"N")*12</f>
        <v>0</v>
      </c>
      <c r="DD154" s="706">
        <f>COUNTIF(beosztás!$FD156:$GG156,"É")*12</f>
        <v>0</v>
      </c>
      <c r="DE154" s="706">
        <f>SUM(beosztás!$FD156:$GG156)</f>
        <v>0</v>
      </c>
      <c r="DF154" s="895">
        <f>(COUNTIF(beosztás!$FD156:$GG156,"SN")*12)+(COUNTIF(beosztás!$FD156:$GG156,"SDE")*8)+(COUNTIF(beosztás!$FD156:$GG156,"SDU")*8)+(COUNTIF(beosztás!$FD156:$GG156,"SÉ")*12)+(COUNTIF(beosztás!$FD156:$GG156,"SÉJ")*8)+(COUNTIF(beosztás!$FD156:$GG156,"S1")*1)+(COUNTIF(beosztás!$FD156:$GG156,"S2")*2)+(COUNTIF(beosztás!$FD156:$GG156,"S3")*3)+(COUNTIF(beosztás!$FD156:$GG156,"S4")*4)+(COUNTIF(beosztás!$FD156:$GG156,"S5")*5)+(COUNTIF(beosztás!$FD156:$GG156,"S6")*6)+(COUNTIF(beosztás!$FD156:$GG156,"S7")*7)+(COUNTIF(beosztás!$FD156:$GG156,"S8")*8)+(COUNTIF(beosztás!$FD156:$GG156,"S9")*9)+(COUNTIF(beosztás!$FD156:$GG156,"S10")*10)+(COUNTIF(beosztás!$FD156:$GG156,"S11")*11)+(COUNTIF(beosztás!$FD156:$GG156,"S12")*12)</f>
        <v>0</v>
      </c>
      <c r="DG154" s="706">
        <f>COUNTIF(beosztás!$FD156:$GG156,"FÜ")*8</f>
        <v>0</v>
      </c>
      <c r="DH154" s="706">
        <f>COUNTIF(beosztás!$FD156:$GG156,"BN")*12+COUNTIF(beosztás!$FD156:$GG156,"BÉ")*12+COUNTIF(beosztás!$FD156:$GG156,"BDE")*8+COUNTIF(beosztás!$FD156:$GG156,"BDU")*8+COUNTIF(beosztás!$FD156:$GG156,"BÉJ")*8+COUNTIF(beosztás!$FD156:$GG156,"B1")*1+COUNTIF(beosztás!$FD156:$GG156,"B2")*2+COUNTIF(beosztás!$FD156:$GG156,"B3")*3+COUNTIF(beosztás!$FD156:$GG156,"B5")*5+COUNTIF(beosztás!$FD156:$GG156,"B6")*6+COUNTIF(beosztás!$FD156:$GG156,"B7")*7+COUNTIF(beosztás!$FD156:$GG156,"B8")*8+COUNTIF(beosztás!$FD156:$GG156,"B9")*9+COUNTIF(beosztás!$FD156:$GG156,"B10")*10+COUNTIF(beosztás!$FD156:$GG156,"B11")*11+COUNTIF(beosztás!$FD156:$GG156,"B12")*12+COUNTIF(beosztás!$FD156:$GG156,"BP")*0</f>
        <v>0</v>
      </c>
      <c r="DI154" s="330">
        <f t="shared" si="710"/>
        <v>0</v>
      </c>
      <c r="DJ154" s="706">
        <f>IF(C154="",0,alapadatok!$AN$7)</f>
        <v>160</v>
      </c>
      <c r="DK154" s="330">
        <f t="shared" si="613"/>
        <v>-160</v>
      </c>
      <c r="DL154" s="739">
        <f t="shared" si="711"/>
        <v>0</v>
      </c>
      <c r="DM154" s="325"/>
      <c r="DN154" s="329">
        <f t="shared" si="615"/>
        <v>0</v>
      </c>
      <c r="DO154" s="330">
        <f t="shared" si="616"/>
        <v>0</v>
      </c>
      <c r="DP154" s="330">
        <f t="shared" si="617"/>
        <v>0</v>
      </c>
      <c r="DQ154" s="330">
        <f t="shared" si="618"/>
        <v>0</v>
      </c>
      <c r="DR154" s="330">
        <f t="shared" si="619"/>
        <v>0</v>
      </c>
      <c r="DS154" s="330">
        <f t="shared" si="620"/>
        <v>0</v>
      </c>
      <c r="DT154" s="330">
        <f t="shared" si="621"/>
        <v>0</v>
      </c>
      <c r="DU154" s="330">
        <f t="shared" si="622"/>
        <v>16</v>
      </c>
      <c r="DV154" s="330">
        <f t="shared" si="623"/>
        <v>0</v>
      </c>
      <c r="DW154" s="330">
        <f t="shared" si="624"/>
        <v>0</v>
      </c>
      <c r="DX154" s="330">
        <f t="shared" si="625"/>
        <v>328</v>
      </c>
      <c r="DY154" s="330">
        <f t="shared" si="626"/>
        <v>-328</v>
      </c>
      <c r="DZ154" s="905">
        <f t="shared" si="712"/>
        <v>0</v>
      </c>
      <c r="EA154" s="326"/>
      <c r="EB154" s="705">
        <f>COUNTIF(beosztás!$GH156:$HL156,"DE")*8</f>
        <v>0</v>
      </c>
      <c r="EC154" s="706">
        <f>COUNTIF(beosztás!$GH156:$HL156,"DU")*8</f>
        <v>0</v>
      </c>
      <c r="ED154" s="706">
        <f>COUNTIF(beosztás!$GH156:$HL156,"ÉJ")*8</f>
        <v>0</v>
      </c>
      <c r="EE154" s="706">
        <f>COUNTIF(beosztás!$GH156:$HL156,"N")*12</f>
        <v>0</v>
      </c>
      <c r="EF154" s="706">
        <f>COUNTIF(beosztás!$GH156:$HL156,"é")*12</f>
        <v>0</v>
      </c>
      <c r="EG154" s="706">
        <f>SUM(beosztás!$GH156:$HL156)</f>
        <v>0</v>
      </c>
      <c r="EH154" s="706">
        <f>COUNTIF(beosztás!$GH156:$HL156,"FÜ")*8</f>
        <v>0</v>
      </c>
      <c r="EI154" s="895">
        <f>(COUNTIF(beosztás!$GH156:$HL156,"SN")*12)+(COUNTIF(beosztás!$GH156:$HL156,"SDE")*8)+(COUNTIF(beosztás!$GH156:$HL156,"SDU")*8)+(COUNTIF(beosztás!$GH156:$HL156,"SÉ")*12)+(COUNTIF(beosztás!$GH156:$HL156,"SÉJ")*8)+(COUNTIF(beosztás!$GH156:$HL156,"S1")*1)+(COUNTIF(beosztás!$GH156:$HL156,"S2")*2)+(COUNTIF(beosztás!$GH156:$HL156,"S3")*3)+(COUNTIF(beosztás!$GH156:$HL156,"S4")*4)+(COUNTIF(beosztás!$GH156:$HL156,"S5")*5)+(COUNTIF(beosztás!$GH156:$HL156,"S6")*6)+(COUNTIF(beosztás!$GH156:$HL156,"S7")*7)+(COUNTIF(beosztás!$GH156:$HL156,"S8")*8)+(COUNTIF(beosztás!$GH156:$HL156,"S9")*9)+(COUNTIF(beosztás!$GH156:$HL156,"S10")*10)+(COUNTIF(beosztás!$GH156:$HL156,"S11")*11)+(COUNTIF(beosztás!$GH156:$HL156,"S12")*12)</f>
        <v>0</v>
      </c>
      <c r="EJ154" s="706">
        <f>COUNTIF(beosztás!$GH156:$HL156,"BN")*12+COUNTIF(beosztás!$GH156:$HL156,"BÉ")*12+COUNTIF(beosztás!$GH156:$HL156,"BDE")*8+COUNTIF(beosztás!$GH156:$HL156,"BDU")*8+COUNTIF(beosztás!$GH156:$HL156,"BÉJ")*8+COUNTIF(beosztás!$GH156:$HL156,"B1")*1+COUNTIF(beosztás!$GH156:$HL156,"B2")*2+COUNTIF(beosztás!$GH156:$HL156,"B3")*3+COUNTIF(beosztás!$GH156:$HL156,"B5")*5+COUNTIF(beosztás!$GH156:$HL156,"B6")*6+COUNTIF(beosztás!$GH156:$HL156,"B7")*7+COUNTIF(beosztás!$GH156:$HL156,"B8")*8+COUNTIF(beosztás!$GH156:$HL156,"B9")*9+COUNTIF(beosztás!$GH156:$HL156,"B10")*10+COUNTIF(beosztás!$GH156:$HL156,"B11")*11+COUNTIF(beosztás!$GH156:$HL156,"B12")*12+COUNTIF(beosztás!$GH156:$HL156,"BP")*0</f>
        <v>0</v>
      </c>
      <c r="EK154" s="330">
        <f t="shared" si="713"/>
        <v>0</v>
      </c>
      <c r="EL154" s="706">
        <f>IF(C154="",0,alapadatok!$AN$8)</f>
        <v>184</v>
      </c>
      <c r="EM154" s="330">
        <f t="shared" si="629"/>
        <v>-184</v>
      </c>
      <c r="EN154" s="905">
        <f t="shared" si="714"/>
        <v>0</v>
      </c>
      <c r="EO154" s="325"/>
      <c r="EP154" s="705">
        <f>COUNTIF(beosztás!$HM156:$IQ156,"DE")*8</f>
        <v>0</v>
      </c>
      <c r="EQ154" s="706">
        <f>COUNTIF(beosztás!$HM156:$IQ156,"DU")*8</f>
        <v>0</v>
      </c>
      <c r="ER154" s="706">
        <f>COUNTIF(beosztás!$HM156:$IQ156,"ÉJ")*8</f>
        <v>0</v>
      </c>
      <c r="ES154" s="706">
        <f>COUNTIF(beosztás!$HM156:$IQ156,"N")*12</f>
        <v>0</v>
      </c>
      <c r="ET154" s="706">
        <f>COUNTIF(beosztás!$HM156:$IQ156,"É")*12</f>
        <v>0</v>
      </c>
      <c r="EU154" s="706">
        <f>SUM(beosztás!$HM156:$IQ156)</f>
        <v>0</v>
      </c>
      <c r="EV154" s="895">
        <f>(COUNTIF(beosztás!$HM156:$IQ156,"SN")*12)+(COUNTIF(beosztás!$HM156:$IQ156,"SDE")*8)+(COUNTIF(beosztás!$HM156:$IQ156,"SDU")*8)+(COUNTIF(beosztás!$HM156:$IQ156,"SÉ")*12)+(COUNTIF(beosztás!$HM156:$IQ156,"SÉJ")*8)+(COUNTIF(beosztás!$HM156:$IQ156,"S1")*1)+(COUNTIF(beosztás!$HM156:$IQ156,"S2")*2)+(COUNTIF(beosztás!$HM156:$IQ156,"S3")*3)+(COUNTIF(beosztás!$HM156:$IQ156,"S4")*4)+(COUNTIF(beosztás!$HM156:$IQ156,"S5")*5)+(COUNTIF(beosztás!$HM156:$IQ156,"S6")*6)+(COUNTIF(beosztás!$HM156:$IQ156,"S7")*7)+(COUNTIF(beosztás!$HM156:$IQ156,"S8")*8)+(COUNTIF(beosztás!$HM156:$IQ156,"S9")*9)+(COUNTIF(beosztás!$HM156:$IQ156,"S10")*10)+(COUNTIF(beosztás!$HM156:$IQ156,"S11")*11)+(COUNTIF(beosztás!$HM156:$IQ156,"S12")*12)</f>
        <v>0</v>
      </c>
      <c r="EW154" s="706">
        <f>COUNTIF(beosztás!$HM156:$IQ156,"FÜ")*8</f>
        <v>8</v>
      </c>
      <c r="EX154" s="706">
        <f>COUNTIF(beosztás!$HM156:$IQ156,"BN")*12+COUNTIF(beosztás!$HM156:$IQ156,"BÉ")*12+COUNTIF(beosztás!$HM156:$IQ156,"BDE")*8+COUNTIF(beosztás!$HM156:$IQ156,"BDU")*8+COUNTIF(beosztás!$HM156:$IQ156,"BÉJ")*8+COUNTIF(beosztás!$HM156:$IQ156,"B1")*1+COUNTIF(beosztás!$HM156:$IQ156,"B2")*2+COUNTIF(beosztás!$HM156:$IQ156,"B3")*3+COUNTIF(beosztás!$HM156:$IQ156,"B5")*5+COUNTIF(beosztás!$HM156:$IQ156,"B6")*6+COUNTIF(beosztás!$HM156:$IQ156,"B7")*7+COUNTIF(beosztás!$HM156:$IQ156,"B8")*8+COUNTIF(beosztás!$HM156:$IQ156,"B9")*9+COUNTIF(beosztás!$HM156:$IQ156,"B10")*10+COUNTIF(beosztás!$HM156:$IQ156,"B11")*11+COUNTIF(beosztás!$HM156:$IQ156,"B12")*12+COUNTIF(beosztás!$HM156:$IQ156,"BP")*0</f>
        <v>0</v>
      </c>
      <c r="EY154" s="330">
        <f t="shared" si="715"/>
        <v>0</v>
      </c>
      <c r="EZ154" s="706">
        <f>IF(C154="",0,alapadatok!$AN$9)</f>
        <v>168</v>
      </c>
      <c r="FA154" s="330">
        <f t="shared" si="632"/>
        <v>-168</v>
      </c>
      <c r="FB154" s="905">
        <f t="shared" si="716"/>
        <v>0</v>
      </c>
      <c r="FC154" s="325"/>
      <c r="FD154" s="329">
        <f t="shared" si="634"/>
        <v>0</v>
      </c>
      <c r="FE154" s="330">
        <f t="shared" si="635"/>
        <v>0</v>
      </c>
      <c r="FF154" s="330">
        <f t="shared" si="636"/>
        <v>0</v>
      </c>
      <c r="FG154" s="330">
        <f t="shared" si="637"/>
        <v>0</v>
      </c>
      <c r="FH154" s="330">
        <f t="shared" si="638"/>
        <v>0</v>
      </c>
      <c r="FI154" s="330">
        <f t="shared" si="639"/>
        <v>0</v>
      </c>
      <c r="FJ154" s="330">
        <f t="shared" si="640"/>
        <v>0</v>
      </c>
      <c r="FK154" s="330">
        <f t="shared" si="641"/>
        <v>8</v>
      </c>
      <c r="FL154" s="330">
        <f t="shared" si="642"/>
        <v>0</v>
      </c>
      <c r="FM154" s="330">
        <f t="shared" si="643"/>
        <v>0</v>
      </c>
      <c r="FN154" s="330">
        <f t="shared" si="644"/>
        <v>352</v>
      </c>
      <c r="FO154" s="330">
        <f t="shared" si="645"/>
        <v>-352</v>
      </c>
      <c r="FP154" s="905">
        <f t="shared" si="717"/>
        <v>0</v>
      </c>
      <c r="FQ154" s="326"/>
      <c r="FR154" s="705">
        <f>COUNTIF(beosztás!$IR156:$JU156,"DE")*8</f>
        <v>0</v>
      </c>
      <c r="FS154" s="706">
        <f>COUNTIF(beosztás!$IR156:$JU156,"DU")*8</f>
        <v>0</v>
      </c>
      <c r="FT154" s="706">
        <f>COUNTIF(beosztás!$IR156:$JU156,"ÉJ")*8</f>
        <v>0</v>
      </c>
      <c r="FU154" s="706">
        <f>COUNTIF(beosztás!$IR156:$JU156,"N")*12</f>
        <v>0</v>
      </c>
      <c r="FV154" s="706">
        <f>COUNTIF(beosztás!$IR156:$JU156,"é")*12</f>
        <v>0</v>
      </c>
      <c r="FW154" s="706">
        <f>SUM(beosztás!$IR156:$JU156)</f>
        <v>0</v>
      </c>
      <c r="FX154" s="706">
        <f>COUNTIF(beosztás!$IR156:$JU156,"FÜ")*8</f>
        <v>0</v>
      </c>
      <c r="FY154" s="895">
        <f>(COUNTIF(beosztás!$IR156:$JU156,"SN")*12)+(COUNTIF(beosztás!$IR156:$JU156,"SDE")*8)+(COUNTIF(beosztás!$IR156:$JU156,"SDU")*8)+(COUNTIF(beosztás!$IR156:$JU156,"SÉ")*12)+(COUNTIF(beosztás!$IR156:$JU156,"SÉJ")*8)+(COUNTIF(beosztás!$IR156:$JU156,"S1")*1)+(COUNTIF(beosztás!$IR156:$JU156,"S2")*2)+(COUNTIF(beosztás!$IR156:$JU156,"S3")*3)+(COUNTIF(beosztás!$IR156:$JU156,"S4")*4)+(COUNTIF(beosztás!$IR156:$JU156,"S5")*5)+(COUNTIF(beosztás!$IR156:$JU156,"S6")*6)+(COUNTIF(beosztás!$IR156:$JU156,"S7")*7)+(COUNTIF(beosztás!$IR156:$JU156,"S8")*8)+(COUNTIF(beosztás!$IR156:$JU156,"S9")*9)+(COUNTIF(beosztás!$IR156:$JU156,"S10")*10)+(COUNTIF(beosztás!$IR156:$JU156,"S11")*11)+(COUNTIF(beosztás!$IR156:$JU156,"S12")*12)</f>
        <v>0</v>
      </c>
      <c r="FZ154" s="706">
        <f>COUNTIF(beosztás!$IR156:$JU156,"BN")*12+COUNTIF(beosztás!$IR156:$JU156,"BÉ")*12+COUNTIF(beosztás!$IR156:$JU156,"BDE")*8+COUNTIF(beosztás!$IR156:$JU156,"BDU")*8+COUNTIF(beosztás!$IR156:$JU156,"BÉJ")*8+COUNTIF(beosztás!$IR156:$JU156,"B1")*1+COUNTIF(beosztás!$IR156:$JU156,"B2")*2+COUNTIF(beosztás!$IR156:$JU156,"B3")*3+COUNTIF(beosztás!$IR156:$JU156,"B5")*5+COUNTIF(beosztás!$IR156:$JU156,"B6")*6+COUNTIF(beosztás!$IR156:$JU156,"B7")*7+COUNTIF(beosztás!$IR156:$JU156,"B8")*8+COUNTIF(beosztás!$IR156:$JU156,"B9")*9+COUNTIF(beosztás!$IR156:$JU156,"B10")*10+COUNTIF(beosztás!$IR156:$JU156,"B11")*11+COUNTIF(beosztás!$IR156:$JU156,"B12")*12+COUNTIF(beosztás!$IR156:$JU156,"BP")*0</f>
        <v>0</v>
      </c>
      <c r="GA154" s="330">
        <f t="shared" si="718"/>
        <v>0</v>
      </c>
      <c r="GB154" s="706">
        <f>IF(C154="",0,alapadatok!$AN$10)</f>
        <v>168</v>
      </c>
      <c r="GC154" s="330">
        <f t="shared" si="648"/>
        <v>-168</v>
      </c>
      <c r="GD154" s="905">
        <f t="shared" si="719"/>
        <v>0</v>
      </c>
      <c r="GE154" s="327"/>
      <c r="GF154" s="705">
        <f>COUNTIF(beosztás!$JV156:$KZ156,"DE")*8</f>
        <v>0</v>
      </c>
      <c r="GG154" s="706">
        <f>COUNTIF(beosztás!$JV156:$KZ156,"DU")*8</f>
        <v>0</v>
      </c>
      <c r="GH154" s="706">
        <f>COUNTIF(beosztás!$JV156:$KZ156,"ÉJ")*8</f>
        <v>0</v>
      </c>
      <c r="GI154" s="706">
        <f>COUNTIF(beosztás!$JV156:$KZ156,"N")*12</f>
        <v>0</v>
      </c>
      <c r="GJ154" s="706">
        <f>COUNTIF(beosztás!$JV156:$KZ156,"É")*12</f>
        <v>0</v>
      </c>
      <c r="GK154" s="706">
        <f>SUM(beosztás!$JV156:$KZ156)</f>
        <v>0</v>
      </c>
      <c r="GL154" s="895">
        <f>(COUNTIF(beosztás!$JV156:$KZ156,"SN")*12)+(COUNTIF(beosztás!$JV156:$KZ156,"SDE")*8)+(COUNTIF(beosztás!$JV156:$KZ156,"SDU")*8)+(COUNTIF(beosztás!$JV156:$KZ156,"SÉ")*12)+(COUNTIF(beosztás!$JV156:$KZ156,"SÉJ")*8)+(COUNTIF(beosztás!$JV156:$KZ156,"S1")*1)+(COUNTIF(beosztás!$JV156:$KZ156,"S2")*2)+(COUNTIF(beosztás!$JV156:$KZ156,"S3")*3)+(COUNTIF(beosztás!$JV156:$KZ156,"S4")*4)+(COUNTIF(beosztás!$JV156:$KZ156,"S5")*5)+(COUNTIF(beosztás!$JV156:$KZ156,"S6")*6)+(COUNTIF(beosztás!$JV156:$KZ156,"S7")*7)+(COUNTIF(beosztás!$JV156:$KZ156,"S8")*8)+(COUNTIF(beosztás!$JV156:$KZ156,"S9")*9)+(COUNTIF(beosztás!$JV156:$KZ156,"S10")*10)+(COUNTIF(beosztás!$JV156:$KZ156,"S11")*11)+(COUNTIF(beosztás!$JV156:$KZ156,"S12")*12)</f>
        <v>0</v>
      </c>
      <c r="GM154" s="706">
        <f>COUNTIF(beosztás!$JV156:$KZ156,"FÜ")*8</f>
        <v>8</v>
      </c>
      <c r="GN154" s="706">
        <f>COUNTIF(beosztás!$JV156:$KZ156,"BN")*12+COUNTIF(beosztás!$JV156:$KZ156,"BÉ")*12+COUNTIF(beosztás!$JV156:$KZ156,"BDE")*8+COUNTIF(beosztás!$JV156:$KZ156,"BDU")*8+COUNTIF(beosztás!$JV156:$KZ156,"BÉJ")*8+COUNTIF(beosztás!$JV156:$KZ156,"B1")*1+COUNTIF(beosztás!$JV156:$KZ156,"B2")*2+COUNTIF(beosztás!$JV156:$KZ156,"B3")*3+COUNTIF(beosztás!$JV156:$KZ156,"B5")*5+COUNTIF(beosztás!$JV156:$KZ156,"B6")*6+COUNTIF(beosztás!$JV156:$KZ156,"B7")*7+COUNTIF(beosztás!$JV156:$KZ156,"B8")*8+COUNTIF(beosztás!$JV156:$KZ156,"B9")*9+COUNTIF(beosztás!$JV156:$KZ156,"B10")*10+COUNTIF(beosztás!$JV156:$KZ156,"B11")*11+COUNTIF(beosztás!$JV156:$KZ156,"B12")*12+COUNTIF(beosztás!$JV156:$KZ156,"BP")*0</f>
        <v>0</v>
      </c>
      <c r="GO154" s="330">
        <f t="shared" si="720"/>
        <v>0</v>
      </c>
      <c r="GP154" s="706">
        <f>IF(C154="",0,alapadatok!$AN$11)</f>
        <v>176</v>
      </c>
      <c r="GQ154" s="330">
        <f t="shared" si="651"/>
        <v>-176</v>
      </c>
      <c r="GR154" s="905">
        <f t="shared" si="721"/>
        <v>0</v>
      </c>
      <c r="GS154" s="327"/>
      <c r="GT154" s="329">
        <f t="shared" si="653"/>
        <v>0</v>
      </c>
      <c r="GU154" s="330">
        <f t="shared" si="654"/>
        <v>0</v>
      </c>
      <c r="GV154" s="330">
        <f t="shared" si="655"/>
        <v>0</v>
      </c>
      <c r="GW154" s="330">
        <f t="shared" si="656"/>
        <v>0</v>
      </c>
      <c r="GX154" s="330">
        <f t="shared" si="657"/>
        <v>0</v>
      </c>
      <c r="GY154" s="330">
        <f t="shared" si="658"/>
        <v>0</v>
      </c>
      <c r="GZ154" s="330">
        <f t="shared" si="659"/>
        <v>0</v>
      </c>
      <c r="HA154" s="330">
        <f t="shared" si="660"/>
        <v>8</v>
      </c>
      <c r="HB154" s="330">
        <f t="shared" si="661"/>
        <v>0</v>
      </c>
      <c r="HC154" s="330">
        <f t="shared" si="662"/>
        <v>0</v>
      </c>
      <c r="HD154" s="330">
        <f t="shared" si="663"/>
        <v>344</v>
      </c>
      <c r="HE154" s="330">
        <f t="shared" si="664"/>
        <v>-344</v>
      </c>
      <c r="HF154" s="905">
        <f t="shared" si="722"/>
        <v>0</v>
      </c>
      <c r="HG154" s="326"/>
      <c r="HH154" s="705">
        <f>COUNTIF(beosztás!$LA156:$MD156,"DE")*8</f>
        <v>0</v>
      </c>
      <c r="HI154" s="706">
        <f>COUNTIF(beosztás!$LA156:$MD156,"DU")*8</f>
        <v>0</v>
      </c>
      <c r="HJ154" s="706">
        <f>COUNTIF(beosztás!$LA156:$MD156,"ÉJ")*8</f>
        <v>0</v>
      </c>
      <c r="HK154" s="706">
        <f>COUNTIF(beosztás!$LA156:$MD156,"N")*12</f>
        <v>0</v>
      </c>
      <c r="HL154" s="706">
        <f>COUNTIF(beosztás!$LA156:$MD156,"é")*12</f>
        <v>0</v>
      </c>
      <c r="HM154" s="706">
        <f>SUM(beosztás!$LA156:$MD156)</f>
        <v>0</v>
      </c>
      <c r="HN154" s="706">
        <f>COUNTIF(beosztás!$LA156:$MD156,"FÜ")*8</f>
        <v>8</v>
      </c>
      <c r="HO154" s="895">
        <f>(COUNTIF(beosztás!$LA156:$MD156,"SN")*12)+(COUNTIF(beosztás!$LA156:$MD156,"SDE")*8)+(COUNTIF(beosztás!$LA156:$MD156,"SDU")*8)+(COUNTIF(beosztás!$LA156:$MD156,"SÉ")*12)+(COUNTIF(beosztás!$LA156:$MD156,"SÉJ")*8)+(COUNTIF(beosztás!$LA156:$MD156,"S1")*1)+(COUNTIF(beosztás!$LA156:$MD156,"S2")*2)+(COUNTIF(beosztás!$LA156:$MD156,"S3")*3)+(COUNTIF(beosztás!$LA156:$MD156,"S4")*4)+(COUNTIF(beosztás!$LA156:$MD156,"S5")*5)+(COUNTIF(beosztás!$LA156:$MD156,"S6")*6)+(COUNTIF(beosztás!$LA156:$MD156,"S7")*7)+(COUNTIF(beosztás!$LA156:$MD156,"S8")*8)+(COUNTIF(beosztás!$LA156:$MD156,"S9")*9)+(COUNTIF(beosztás!$LA156:$MD156,"S10")*10)+(COUNTIF(beosztás!$LA156:$MD156,"S11")*11)+(COUNTIF(beosztás!$LA156:$MD156,"S12")*12)</f>
        <v>0</v>
      </c>
      <c r="HP154" s="706">
        <f>COUNTIF(beosztás!$LA156:$MD156,"BN")*12+COUNTIF(beosztás!$LA156:$MD156,"BÉ")*12+COUNTIF(beosztás!$LA156:$MD156,"BDE")*8+COUNTIF(beosztás!$LA156:$MD156,"BDU")*8+COUNTIF(beosztás!$LA156:$MD156,"BÉJ")*8+COUNTIF(beosztás!$LA156:$MD156,"B1")*1+COUNTIF(beosztás!$LA156:$MD156,"B2")*2+COUNTIF(beosztás!$LA156:$MD156,"B3")*3+COUNTIF(beosztás!$KZ156:$MC156,"B5")*5+COUNTIF(beosztás!$KZ156:$MC156,"B6")*6+COUNTIF(beosztás!$KZ156:$MC156,"B7")*7+COUNTIF(beosztás!$KZ156:$MC156,"B8")*8+COUNTIF(beosztás!$LA156:$MD156,"B9")*9+COUNTIF(beosztás!$LA156:$MD156,"B10")*10+COUNTIF(beosztás!$LA156:$MD156,"B11")*11+COUNTIF(beosztás!$LA156:$MD156,"B12")*12+COUNTIF(beosztás!$LA156:$MD156,"BP")*0</f>
        <v>0</v>
      </c>
      <c r="HQ154" s="330">
        <f t="shared" si="723"/>
        <v>0</v>
      </c>
      <c r="HR154" s="706">
        <f>IF(C154="",0,alapadatok!$AN$12)</f>
        <v>160</v>
      </c>
      <c r="HS154" s="330">
        <f t="shared" si="667"/>
        <v>-160</v>
      </c>
      <c r="HT154" s="905">
        <f t="shared" si="724"/>
        <v>0</v>
      </c>
      <c r="HU154" s="327"/>
      <c r="HV154" s="705">
        <f>COUNTIF(beosztás!$ME156:$NI156,"DE")*8</f>
        <v>0</v>
      </c>
      <c r="HW154" s="706">
        <f>COUNTIF(beosztás!$ME156:$NI156,"DU")*8</f>
        <v>0</v>
      </c>
      <c r="HX154" s="706">
        <f>COUNTIF(beosztás!$ME156:$NI156,"ÉJ")*8</f>
        <v>0</v>
      </c>
      <c r="HY154" s="706">
        <f>COUNTIF(beosztás!$ME156:$NI156,"N")*12</f>
        <v>0</v>
      </c>
      <c r="HZ154" s="706">
        <f>COUNTIF(beosztás!$ME156:$NI156,"É")*12</f>
        <v>0</v>
      </c>
      <c r="IA154" s="706">
        <f>SUM(beosztás!$ME156:$NI156)</f>
        <v>0</v>
      </c>
      <c r="IB154" s="706">
        <f>(COUNTIF(beosztás!$ME156:$NI156,"SN")*12)+(COUNTIF(beosztás!$ME156:$NI156,"SDE")*8)+(COUNTIF(beosztás!$ME156:$NI156,"SDU")*8)+(COUNTIF(beosztás!$ME156:$NI156,"SÉ")*12)+(COUNTIF(beosztás!$ME156:$NI156,"SÉJ")*8)+(COUNTIF(beosztás!$ME156:$NI156,"S1")*1)+(COUNTIF(beosztás!$ME156:$NI156,"S2")*2)+(COUNTIF(beosztás!$ME156:$NI156,"S3")*3)+(COUNTIF(beosztás!$ME156:$NI156,"S4")*4)+(COUNTIF(beosztás!$ME156:$NI156,"S5")*5)+(COUNTIF(beosztás!$ME156:$NI156,"S6")*6)+(COUNTIF(beosztás!$ME156:$NI156,"S7")*7)+(COUNTIF(beosztás!$ME156:$NI156,"S8")*8)+(COUNTIF(beosztás!$ME156:$NI156,"S9")*9)+(COUNTIF(beosztás!$ME156:$NI156,"S10")*10)+(COUNTIF(beosztás!$ME156:$NI156,"S11")*11)+(COUNTIF(beosztás!$ME156:$NI156,"S12")*12)</f>
        <v>0</v>
      </c>
      <c r="IC154" s="706">
        <f>COUNTIF(beosztás!$ME156:$NI156,"FÜ")*8</f>
        <v>16</v>
      </c>
      <c r="ID154" s="706">
        <f>COUNTIF(beosztás!$ME156:$NI156,"BN")*12+COUNTIF(beosztás!$ME156:$NI156,"BÉ")*12+COUNTIF(beosztás!$ME156:$NI156,"BDE")*8+COUNTIF(beosztás!$ME156:$NI156,"BDU")*8+COUNTIF(beosztás!$ME156:$NI156,"BÉJ")*8+COUNTIF(beosztás!$ME156:$NI156,"B1")*1+COUNTIF(beosztás!$ME156:$NI156,"B2")*2+COUNTIF(beosztás!$ME156:$NI156,"B3")*3+COUNTIF(beosztás!$ME156:$NI156,"B5")*5+COUNTIF(beosztás!$ME156:$NI156,"B6")*6+COUNTIF(beosztás!$ME156:$NI156,"B7")*7+COUNTIF(beosztás!$ME156:$NI156,"B8")*8+COUNTIF(beosztás!$ME156:$NI156,"B9")*9+COUNTIF(beosztás!$ME156:$NI156,"B10")*10+COUNTIF(beosztás!$ME156:$NI156,"B11")*11+COUNTIF(beosztás!$ME156:$NI156,"B12")*12+COUNTIF(beosztás!$ME156:$NI156,"BP")*0</f>
        <v>0</v>
      </c>
      <c r="IE154" s="330">
        <f t="shared" si="725"/>
        <v>0</v>
      </c>
      <c r="IF154" s="706">
        <f>IF(C154="",0,alapadatok!$AN$13)</f>
        <v>160</v>
      </c>
      <c r="IG154" s="330">
        <f t="shared" si="670"/>
        <v>-160</v>
      </c>
      <c r="IH154" s="739">
        <f t="shared" si="726"/>
        <v>0</v>
      </c>
      <c r="II154" s="327"/>
      <c r="IJ154" s="329">
        <f t="shared" si="672"/>
        <v>0</v>
      </c>
      <c r="IK154" s="330">
        <f t="shared" si="673"/>
        <v>0</v>
      </c>
      <c r="IL154" s="330">
        <f t="shared" si="674"/>
        <v>0</v>
      </c>
      <c r="IM154" s="330">
        <f t="shared" si="675"/>
        <v>0</v>
      </c>
      <c r="IN154" s="330">
        <f t="shared" si="676"/>
        <v>0</v>
      </c>
      <c r="IO154" s="330">
        <f t="shared" si="677"/>
        <v>0</v>
      </c>
      <c r="IP154" s="330">
        <f t="shared" si="678"/>
        <v>0</v>
      </c>
      <c r="IQ154" s="330">
        <f t="shared" si="679"/>
        <v>24</v>
      </c>
      <c r="IR154" s="330">
        <f t="shared" si="680"/>
        <v>0</v>
      </c>
      <c r="IS154" s="330">
        <f t="shared" si="681"/>
        <v>0</v>
      </c>
      <c r="IT154" s="330">
        <f t="shared" si="682"/>
        <v>320</v>
      </c>
      <c r="IU154" s="330">
        <f t="shared" si="683"/>
        <v>-320</v>
      </c>
      <c r="IV154" s="905">
        <f t="shared" si="727"/>
        <v>0</v>
      </c>
      <c r="IW154" s="328"/>
      <c r="JF154" s="21"/>
      <c r="JG154" s="21"/>
    </row>
    <row r="155" spans="1:267" hidden="1" x14ac:dyDescent="0.25">
      <c r="A155" s="422">
        <f>IF(beosztás!A157=0,"",beosztás!A157)</f>
        <v>10</v>
      </c>
      <c r="B155" s="48" t="str">
        <f>IF(beosztás!B157=0,"",beosztás!B157)</f>
        <v/>
      </c>
      <c r="C155" s="49" t="str">
        <f>IF(beosztás!C157=0,"",beosztás!C157)</f>
        <v/>
      </c>
      <c r="D155" s="50" t="str">
        <f>IF(beosztás!D157=0,"",beosztás!D157)</f>
        <v/>
      </c>
      <c r="E155" s="18"/>
      <c r="F155" s="709">
        <f>COUNTIF(beosztás!$I157:$AM157,"DE")*8</f>
        <v>0</v>
      </c>
      <c r="G155" s="710">
        <f>COUNTIF(beosztás!$I157:$AM157,"DU")*8</f>
        <v>0</v>
      </c>
      <c r="H155" s="710">
        <f>COUNTIF(beosztás!$I157:$AM157,"ÉJ")*8</f>
        <v>0</v>
      </c>
      <c r="I155" s="710">
        <f>COUNTIF(beosztás!$I157:$AM157,"N")*12</f>
        <v>0</v>
      </c>
      <c r="J155" s="710">
        <f>COUNTIF(beosztás!$I157:$AM157,"é")*12</f>
        <v>0</v>
      </c>
      <c r="K155" s="710">
        <f>SUM(beosztás!$I157:$AM157)</f>
        <v>0</v>
      </c>
      <c r="L155" s="710">
        <f>COUNTIF(beosztás!$I157:$AM157,"FÜ")*8</f>
        <v>0</v>
      </c>
      <c r="M155" s="710">
        <f>(COUNTIF(beosztás!$I157:$AM157,"SN")*12)+(COUNTIF(beosztás!$I157:$AM157,"SDE")*8)+(COUNTIF(beosztás!$I157:$AM157,"SDU")*8)+(COUNTIF(beosztás!$I157:$AM157,"S1")*1)+(COUNTIF(beosztás!$I157:$AM157,"S2")*2)+(COUNTIF(beosztás!$I157:$AM157,"S3")*3)+(COUNTIF(beosztás!$I157:$AM157,"S4")*4)+(COUNTIF(beosztás!$I157:$AM157,"S5")*5)+(COUNTIF(beosztás!$I157:$AM157,"S6")*6)+(COUNTIF(beosztás!$I157:$AM157,"S7")*7)+(COUNTIF(beosztás!$I157:$AM157,"S8")*8)+(COUNTIF(beosztás!$I157:$AM157,"S9")*9)+(COUNTIF(beosztás!$I157:$AM157,"S10")*10)+(COUNTIF(beosztás!$I157:$AM157,"S11")*11)+(COUNTIF(beosztás!$I157:$AM157,"S12")*12)+(COUNTIF(beosztás!$I157:$AM157,"SÉ")*12)+(COUNTIF(beosztás!$I157:$AM157,"SÉJ")*8)</f>
        <v>0</v>
      </c>
      <c r="N155" s="710">
        <f>COUNTIF(beosztás!$I157:$AM157,"BN")*12+COUNTIF(beosztás!$I157:$AM157,"BÉ")*12+COUNTIF(beosztás!$I157:$AM157,"BDE")*8+COUNTIF(beosztás!$I157:$AM157,"BDU")*8+COUNTIF(beosztás!$I157:$AM157,"BÉJ")*8+COUNTIF(beosztás!$I157:$AM157,"B1")*1+COUNTIF(beosztás!$I157:$AM157,"B2")*2+COUNTIF(beosztás!$I157:$AM157,"B3")*3+COUNTIF(beosztás!$I157:$AM157,"B5")*5+COUNTIF(beosztás!$I157:$AM157,"B6")*6+COUNTIF(beosztás!$I157:$AM157,"B7")*7+COUNTIF(beosztás!$I157:$AM157,"B8")*8+COUNTIF(beosztás!$I157:$AM157,"B9")*9+COUNTIF(beosztás!$I157:$AM157,"B10")*10+COUNTIF(beosztás!$I157:$AM157,"B11")*11+COUNTIF(beosztás!$I157:$AM157,"B12")*12+COUNTIF(beosztás!$I157:$AM157,"BP")*0</f>
        <v>0</v>
      </c>
      <c r="O155" s="24">
        <f t="shared" si="690"/>
        <v>0</v>
      </c>
      <c r="P155" s="710">
        <f>IF(C155="",0,alapadatok!$AN$2)</f>
        <v>0</v>
      </c>
      <c r="Q155" s="19">
        <f t="shared" si="577"/>
        <v>0</v>
      </c>
      <c r="R155" s="741">
        <f t="shared" si="691"/>
        <v>0</v>
      </c>
      <c r="S155" s="40"/>
      <c r="T155" s="709">
        <f>COUNTIF(beosztás!$AN157:$BO157,"DE")*8</f>
        <v>0</v>
      </c>
      <c r="U155" s="710">
        <f>COUNTIF(beosztás!$AN157:$BO157,"DU")*8</f>
        <v>0</v>
      </c>
      <c r="V155" s="710">
        <f>COUNTIF(beosztás!$AN157:$BO157,"ÉJ")*8</f>
        <v>0</v>
      </c>
      <c r="W155" s="710">
        <f>COUNTIF(beosztás!$AN157:$BO157,"N")*12</f>
        <v>0</v>
      </c>
      <c r="X155" s="710">
        <f>COUNTIF(beosztás!$AN157:$BO157,"É")*12</f>
        <v>0</v>
      </c>
      <c r="Y155" s="710">
        <f>SUM(beosztás!$AN157:$BO157)</f>
        <v>0</v>
      </c>
      <c r="Z155" s="710">
        <f>(COUNTIF(beosztás!$AN157:$BO157,"SN")*12)+(COUNTIF(beosztás!$AN157:$BO157,"SDE")*8)+(COUNTIF(beosztás!$AN157:$BO157,"SDU")*8)+(COUNTIF(beosztás!$AN157:$BO157,"SÉ")*12)+(COUNTIF(beosztás!$AN157:$BO157,"SÉJ")*8)+(COUNTIF(beosztás!$AN157:$BO157,"S1")*1)+(COUNTIF(beosztás!$AN157:$BO157,"S2")*2)+(COUNTIF(beosztás!$AN157:$BO157,"S3")*3)+(COUNTIF(beosztás!$AN157:$BO157,"S4")*4)+(COUNTIF(beosztás!$AN157:$BO157,"S5")*5)+(COUNTIF(beosztás!$AN157:$BO157,"S6")*6)+(COUNTIF(beosztás!$AN157:$BO157,"S7")*7)+(COUNTIF(beosztás!$AN157:$BO157,"S8")*8)+(COUNTIF(beosztás!$AN157:$BO157,"S9")*9)+(COUNTIF(beosztás!$AN157:$BO157,"S10")*10)+(COUNTIF(beosztás!$AN157:$BO157,"S11")*11)+(COUNTIF(beosztás!$AN157:$BO157,"S12")*12)</f>
        <v>0</v>
      </c>
      <c r="AA155" s="710">
        <f>COUNTIF(beosztás!$AN157:$BO157,"FÜ")*8</f>
        <v>0</v>
      </c>
      <c r="AB155" s="710">
        <f>COUNTIF(beosztás!$AN157:$BO157,"BN")*12+COUNTIF(beosztás!$AN157:$BO157,"BÉ")*12+COUNTIF(beosztás!$AN157:$BO157,"BDE")*8+COUNTIF(beosztás!$AN157:$BO157,"BDU")*8+COUNTIF(beosztás!$AN157:$BO157,"BÉJ")*8+COUNTIF(beosztás!$AN157:$BO157,"B1")*1+COUNTIF(beosztás!$AN157:$BO157,"B2")*2+COUNTIF(beosztás!$AN157:$BO157,"B3")*3+COUNTIF(beosztás!$AN157:$BO157,"B5")*5+COUNTIF(beosztás!$AN157:$BO157,"B6")*6+COUNTIF(beosztás!$AN157:$BO157,"B7")*7+COUNTIF(beosztás!$AN157:$BO157,"B8")*8+COUNTIF(beosztás!$AN157:$BO157,"B9")*9+COUNTIF(beosztás!$AN157:$BO157,"B10")*10+COUNTIF(beosztás!$AN157:$BO157,"B11")*11+COUNTIF(beosztás!$AN157:$BO157,"B12")*12+COUNTIF(beosztás!$AN157:$BO157,"BP")*0</f>
        <v>0</v>
      </c>
      <c r="AC155" s="24">
        <f t="shared" si="692"/>
        <v>0</v>
      </c>
      <c r="AD155" s="710">
        <f>IF(C155="",0,alapadatok!$AN$3)</f>
        <v>0</v>
      </c>
      <c r="AE155" s="19">
        <f t="shared" si="685"/>
        <v>0</v>
      </c>
      <c r="AF155" s="741">
        <f t="shared" si="693"/>
        <v>0</v>
      </c>
      <c r="AG155" s="40"/>
      <c r="AH155" s="25">
        <f t="shared" si="694"/>
        <v>0</v>
      </c>
      <c r="AI155" s="24">
        <f t="shared" si="695"/>
        <v>0</v>
      </c>
      <c r="AJ155" s="24">
        <f t="shared" si="696"/>
        <v>0</v>
      </c>
      <c r="AK155" s="24">
        <f t="shared" si="697"/>
        <v>0</v>
      </c>
      <c r="AL155" s="24">
        <f t="shared" si="698"/>
        <v>0</v>
      </c>
      <c r="AM155" s="24">
        <f t="shared" si="699"/>
        <v>0</v>
      </c>
      <c r="AN155" s="24">
        <f t="shared" si="700"/>
        <v>0</v>
      </c>
      <c r="AO155" s="24">
        <f t="shared" si="701"/>
        <v>0</v>
      </c>
      <c r="AP155" s="24">
        <f t="shared" si="686"/>
        <v>0</v>
      </c>
      <c r="AQ155" s="24">
        <f t="shared" si="687"/>
        <v>0</v>
      </c>
      <c r="AR155" s="24">
        <f t="shared" si="688"/>
        <v>0</v>
      </c>
      <c r="AS155" s="19">
        <f t="shared" si="689"/>
        <v>0</v>
      </c>
      <c r="AT155" s="741">
        <f t="shared" si="702"/>
        <v>0</v>
      </c>
      <c r="AU155" s="41"/>
      <c r="AV155" s="709">
        <f>COUNTIF(beosztás!$BP157:$CT157,"DE")*8</f>
        <v>40</v>
      </c>
      <c r="AW155" s="710">
        <f>COUNTIF(beosztás!$BP157:$CT157,"DU")*8</f>
        <v>0</v>
      </c>
      <c r="AX155" s="710">
        <f>COUNTIF(beosztás!$BP157:$CT157,"ÉJ")*8</f>
        <v>0</v>
      </c>
      <c r="AY155" s="710">
        <f>COUNTIF(beosztás!$BP157:$CT157,"N")*12</f>
        <v>0</v>
      </c>
      <c r="AZ155" s="710">
        <f>COUNTIF(beosztás!$BP157:$CT157,"é")*12</f>
        <v>0</v>
      </c>
      <c r="BA155" s="710">
        <f>SUM(beosztás!$BP157:$CT157)</f>
        <v>0</v>
      </c>
      <c r="BB155" s="710">
        <f>COUNTIF(beosztás!$BP157:$CT157,"FÜ")*8</f>
        <v>0</v>
      </c>
      <c r="BC155" s="897">
        <f>(COUNTIF(beosztás!$BP157:$CT157,"SN")*12)+(COUNTIF(beosztás!$BP157:$CT157,"SDE")*8)+(COUNTIF(beosztás!$BP157:$CT157,"SDU")*8)+(COUNTIF(beosztás!$BP157:$CT157,"SÉ")*12)+(COUNTIF(beosztás!$BP157:$CT157,"SÉJ")*8)+(COUNTIF(beosztás!$BP157:$CT157,"S1")*1)+(COUNTIF(beosztás!$BP157:$CT157,"S2")*2)+(COUNTIF(beosztás!$BP157:$CT157,"S3")*3)+(COUNTIF(beosztás!$BP157:$CT157,"S4")*4)+(COUNTIF(beosztás!$BP157:$CT157,"S5")*5)+(COUNTIF(beosztás!$BP157:$CT157,"S6")*6)+(COUNTIF(beosztás!$BP157:$CT157,"S7")*7)+(COUNTIF(beosztás!$BP157:$CT157,"S8")*8)+(COUNTIF(beosztás!$BP157:$CT157,"S9")*9)+(COUNTIF(beosztás!$BP157:$CT157,"S10")*10)+(COUNTIF(beosztás!$BP157:$CT157,"S11")*11)+(COUNTIF(beosztás!$BP157:$CT157,"S12")*12)</f>
        <v>0</v>
      </c>
      <c r="BD155" s="710">
        <f>COUNTIF(beosztás!$BP157:$CT157,"BN")*12+COUNTIF(beosztás!$BP157:$CT157,"BÉ")*12+COUNTIF(beosztás!$BP157:$CT157,"BDE")*8+COUNTIF(beosztás!$BP157:$CT157,"BDU")*8+COUNTIF(beosztás!$BP157:$CT157,"BÉJ")*8+COUNTIF(beosztás!$BP157:$CT157,"B1")*1+COUNTIF(beosztás!$BP157:$CT157,"B2")*2+COUNTIF(beosztás!$BP157:$CT157,"B3")*3+COUNTIF(beosztás!$BP157:$CT157,"B5")*5+COUNTIF(beosztás!$BP157:$CT157,"B6")*6+COUNTIF(beosztás!$BP157:$CT157,"B7")*7+COUNTIF(beosztás!$BP157:$CT157,"B8")*8+COUNTIF(beosztás!$BP157:$CT157,"B9")*9+COUNTIF(beosztás!$BP157:$CT157,"B10")*10+COUNTIF(beosztás!$BP157:$CT157,"B11")*11+COUNTIF(beosztás!$BP157:$CT157,"B12")*12+COUNTIF(beosztás!$BP157:$CT157,"BP")*0</f>
        <v>0</v>
      </c>
      <c r="BE155" s="24">
        <f t="shared" si="703"/>
        <v>40</v>
      </c>
      <c r="BF155" s="710">
        <f>IF(C155="",0,alapadatok!$AN$4)</f>
        <v>0</v>
      </c>
      <c r="BG155" s="19">
        <f t="shared" si="591"/>
        <v>40</v>
      </c>
      <c r="BH155" s="741">
        <f t="shared" si="704"/>
        <v>0</v>
      </c>
      <c r="BI155" s="40"/>
      <c r="BJ155" s="709">
        <f>COUNTIF(beosztás!$CU157:$DX157,"DE")*8</f>
        <v>0</v>
      </c>
      <c r="BK155" s="710">
        <f>COUNTIF(beosztás!$CU157:$DX157,"DU")*8</f>
        <v>0</v>
      </c>
      <c r="BL155" s="710">
        <f>COUNTIF(beosztás!$CU157:$DX157,"ÉJ")*8</f>
        <v>0</v>
      </c>
      <c r="BM155" s="710">
        <f>COUNTIF(beosztás!$CU157:$DX157,"N")*12</f>
        <v>0</v>
      </c>
      <c r="BN155" s="710">
        <f>COUNTIF(beosztás!$CU157:$DX157,"É")*12</f>
        <v>0</v>
      </c>
      <c r="BO155" s="710">
        <f>SUM(beosztás!$CU157:$DX157)</f>
        <v>0</v>
      </c>
      <c r="BP155" s="897">
        <f>(COUNTIF(beosztás!$CU157:$DX157,"SN")*12)+(COUNTIF(beosztás!$CU157:$DX157,"SDE")*8)+(COUNTIF(beosztás!$CU157:$DX157,"SDU")*8)+(COUNTIF(beosztás!$CU157:$DX157,"SÉ")*12)+(COUNTIF(beosztás!$CU157:$DX157,"SÉJ")*8)+(COUNTIF(beosztás!$CU157:$DX157,"S1")*1)+(COUNTIF(beosztás!$CU157:$DX157,"S2")*2)+(COUNTIF(beosztás!$CU157:$DX157,"S3")*3)+(COUNTIF(beosztás!$CU157:$DX157,"S4")*4)+(COUNTIF(beosztás!$CU157:$DX157,"S5")*5)+(COUNTIF(beosztás!$CU157:$DX157,"S6")*6)+(COUNTIF(beosztás!$CU157:$DX157,"S7")*7)+(COUNTIF(beosztás!$CU157:$DX157,"S8")*8)+(COUNTIF(beosztás!$CU157:$DX157,"S9")*9)+(COUNTIF(beosztás!$CU157:$DX157,"S10")*10)+(COUNTIF(beosztás!$CU157:$DX157,"S11")*11)+(COUNTIF(beosztás!$CU157:$DX157,"S12")*12)</f>
        <v>0</v>
      </c>
      <c r="BQ155" s="710">
        <f>COUNTIF(beosztás!$CU157:$DX157,"FÜ")*8</f>
        <v>0</v>
      </c>
      <c r="BR155" s="710">
        <f>COUNTIF(beosztás!$CU157:$DX157,"BN")*12+COUNTIF(beosztás!$CU157:$DX157,"BÉ")*12+COUNTIF(beosztás!$CU157:$DX157,"BDE")*8+COUNTIF(beosztás!$CU157:$DX157,"BDU")*8+COUNTIF(beosztás!$CU157:$DX157,"BÉJ")*8+COUNTIF(beosztás!$CU157:$DX157,"B1")*1+COUNTIF(beosztás!$CU157:$DX157,"B2")*2+COUNTIF(beosztás!$CU157:$DX157,"B3")*3+COUNTIF(beosztás!$CU157:$DX157,"B5")*5+COUNTIF(beosztás!$CU157:$DX157,"B6")*6+COUNTIF(beosztás!$CU157:$DX157,"B7")*7+COUNTIF(beosztás!$CU157:$DX157,"B8")*8+COUNTIF(beosztás!$CU157:$DX157,"B9")*9+COUNTIF(beosztás!$CU157:$DX157,"B10")*10+COUNTIF(beosztás!$CU157:$DX157,"B11")*11+COUNTIF(beosztás!$CU157:$DX157,"B12")*12+COUNTIF(beosztás!$CU157:$DX157,"BP")*0</f>
        <v>0</v>
      </c>
      <c r="BS155" s="24">
        <f t="shared" si="705"/>
        <v>0</v>
      </c>
      <c r="BT155" s="710">
        <f>IF(C155="",0,alapadatok!$AN$5)</f>
        <v>0</v>
      </c>
      <c r="BU155" s="19">
        <f t="shared" si="594"/>
        <v>0</v>
      </c>
      <c r="BV155" s="741">
        <f t="shared" si="706"/>
        <v>0</v>
      </c>
      <c r="BW155" s="40"/>
      <c r="BX155" s="25">
        <f t="shared" si="596"/>
        <v>40</v>
      </c>
      <c r="BY155" s="24">
        <f t="shared" si="597"/>
        <v>0</v>
      </c>
      <c r="BZ155" s="24">
        <f t="shared" si="598"/>
        <v>0</v>
      </c>
      <c r="CA155" s="24">
        <f t="shared" si="599"/>
        <v>0</v>
      </c>
      <c r="CB155" s="24">
        <f t="shared" si="600"/>
        <v>0</v>
      </c>
      <c r="CC155" s="24">
        <f t="shared" si="601"/>
        <v>0</v>
      </c>
      <c r="CD155" s="24">
        <f t="shared" si="602"/>
        <v>0</v>
      </c>
      <c r="CE155" s="24">
        <f t="shared" si="603"/>
        <v>0</v>
      </c>
      <c r="CF155" s="24">
        <f t="shared" si="604"/>
        <v>0</v>
      </c>
      <c r="CG155" s="24">
        <f t="shared" si="605"/>
        <v>40</v>
      </c>
      <c r="CH155" s="24">
        <f t="shared" si="606"/>
        <v>0</v>
      </c>
      <c r="CI155" s="19">
        <f t="shared" si="607"/>
        <v>40</v>
      </c>
      <c r="CJ155" s="741">
        <f t="shared" si="707"/>
        <v>0</v>
      </c>
      <c r="CK155" s="41"/>
      <c r="CL155" s="709">
        <f>COUNTIF(beosztás!$DY157:$FC157,"DE")*8</f>
        <v>0</v>
      </c>
      <c r="CM155" s="710">
        <f>COUNTIF(beosztás!$DY157:$FC157,"DU")*8</f>
        <v>0</v>
      </c>
      <c r="CN155" s="710">
        <f>COUNTIF(beosztás!$DY157:$FC157,"ÉJ")*8</f>
        <v>0</v>
      </c>
      <c r="CO155" s="710">
        <f>COUNTIF(beosztás!$DY157:$FC157,"N")*12</f>
        <v>0</v>
      </c>
      <c r="CP155" s="710">
        <f>COUNTIF(beosztás!$DY157:$FC157,"é")*12</f>
        <v>0</v>
      </c>
      <c r="CQ155" s="710">
        <f>SUM(beosztás!$DY157:$FC157)</f>
        <v>0</v>
      </c>
      <c r="CR155" s="710">
        <f>COUNTIF(beosztás!$DY157:$FC157,"FÜ")*8</f>
        <v>0</v>
      </c>
      <c r="CS155" s="897">
        <f>(COUNTIF(beosztás!$DY157:$FC157,"SN")*12)+(COUNTIF(beosztás!$DY157:$FC157,"SDE")*8)+(COUNTIF(beosztás!$DY157:$FC157,"SDU")*8)+(COUNTIF(beosztás!$DY157:$FC157,"SÉ")*12)+(COUNTIF(beosztás!$DY157:$FC157,"SÉJ")*8)+(COUNTIF(beosztás!$DY157:$FC157,"S1")*1)+(COUNTIF(beosztás!$DY157:$FC157,"S2")*2)+(COUNTIF(beosztás!$DY157:$FC157,"S3")*3)+(COUNTIF(beosztás!$DY157:$FC157,"S4")*4)+(COUNTIF(beosztás!$DY157:$FC157,"S5")*5)+(COUNTIF(beosztás!$DY157:$FC157,"S6")*6)+(COUNTIF(beosztás!$DY157:$FC157,"S7")*7)+(COUNTIF(beosztás!$DY157:$FC157,"S8")*8)+(COUNTIF(beosztás!$DY157:$FC157,"S9")*9)+(COUNTIF(beosztás!$DY157:$FC157,"S10")*10)+(COUNTIF(beosztás!$DY157:$FC157,"S11")*11)+(COUNTIF(beosztás!$DY157:$FC157,"S12")*12)</f>
        <v>0</v>
      </c>
      <c r="CT155" s="710">
        <f>COUNTIF(beosztás!$DY157:$FC157,"BN")*12+COUNTIF(beosztás!$DY157:$FC157,"BÉ")*12+COUNTIF(beosztás!$DY157:$FC157,"BDE")*8+COUNTIF(beosztás!$DY157:$FC157,"BDU")*8+COUNTIF(beosztás!$DY157:$FC157,"BÉJ")*8+COUNTIF(beosztás!$DY157:$FC157,"B1")*1+COUNTIF(beosztás!$DY157:$FC157,"B2")*2+COUNTIF(beosztás!$DY157:$FC157,"B3")*3+COUNTIF(beosztás!$DY157:$FC157,"B5")*5+COUNTIF(beosztás!$DY157:$FC157,"B6")*6+COUNTIF(beosztás!$DY157:$FC157,"B7")*7+COUNTIF(beosztás!$DY157:$FC157,"B8")*8+COUNTIF(beosztás!$DY157:$FC157,"B9")*9+COUNTIF(beosztás!$DY157:$FC157,"B10")*10+COUNTIF(beosztás!$DY157:$FC157,"B11")*11+COUNTIF(beosztás!$DY157:$FC157,"B12")*12+COUNTIF(beosztás!$DY157:$FC157,"BP")*0</f>
        <v>0</v>
      </c>
      <c r="CU155" s="24">
        <f t="shared" si="708"/>
        <v>0</v>
      </c>
      <c r="CV155" s="710">
        <f>IF(C155="",0,alapadatok!$AN$6)</f>
        <v>0</v>
      </c>
      <c r="CW155" s="19">
        <f t="shared" si="610"/>
        <v>0</v>
      </c>
      <c r="CX155" s="907">
        <f t="shared" si="709"/>
        <v>0</v>
      </c>
      <c r="CY155" s="40"/>
      <c r="CZ155" s="709">
        <f>COUNTIF(beosztás!$FD157:$GG157,"DE")*8</f>
        <v>0</v>
      </c>
      <c r="DA155" s="710">
        <f>COUNTIF(beosztás!$FD157:$GG157,"DU")*8</f>
        <v>0</v>
      </c>
      <c r="DB155" s="710">
        <f>COUNTIF(beosztás!$FD157:$GG157,"ÉJ")*8</f>
        <v>0</v>
      </c>
      <c r="DC155" s="710">
        <f>COUNTIF(beosztás!$FD157:$GG157,"N")*12</f>
        <v>0</v>
      </c>
      <c r="DD155" s="710">
        <f>COUNTIF(beosztás!$FD157:$GG157,"É")*12</f>
        <v>0</v>
      </c>
      <c r="DE155" s="710">
        <f>SUM(beosztás!$FD157:$GG157)</f>
        <v>0</v>
      </c>
      <c r="DF155" s="897">
        <f>(COUNTIF(beosztás!$FD157:$GG157,"SN")*12)+(COUNTIF(beosztás!$FD157:$GG157,"SDE")*8)+(COUNTIF(beosztás!$FD157:$GG157,"SDU")*8)+(COUNTIF(beosztás!$FD157:$GG157,"SÉ")*12)+(COUNTIF(beosztás!$FD157:$GG157,"SÉJ")*8)+(COUNTIF(beosztás!$FD157:$GG157,"S1")*1)+(COUNTIF(beosztás!$FD157:$GG157,"S2")*2)+(COUNTIF(beosztás!$FD157:$GG157,"S3")*3)+(COUNTIF(beosztás!$FD157:$GG157,"S4")*4)+(COUNTIF(beosztás!$FD157:$GG157,"S5")*5)+(COUNTIF(beosztás!$FD157:$GG157,"S6")*6)+(COUNTIF(beosztás!$FD157:$GG157,"S7")*7)+(COUNTIF(beosztás!$FD157:$GG157,"S8")*8)+(COUNTIF(beosztás!$FD157:$GG157,"S9")*9)+(COUNTIF(beosztás!$FD157:$GG157,"S10")*10)+(COUNTIF(beosztás!$FD157:$GG157,"S11")*11)+(COUNTIF(beosztás!$FD157:$GG157,"S12")*12)</f>
        <v>0</v>
      </c>
      <c r="DG155" s="710">
        <f>COUNTIF(beosztás!$FD157:$GG157,"FÜ")*8</f>
        <v>0</v>
      </c>
      <c r="DH155" s="710">
        <f>COUNTIF(beosztás!$FD157:$GG157,"BN")*12+COUNTIF(beosztás!$FD157:$GG157,"BÉ")*12+COUNTIF(beosztás!$FD157:$GG157,"BDE")*8+COUNTIF(beosztás!$FD157:$GG157,"BDU")*8+COUNTIF(beosztás!$FD157:$GG157,"BÉJ")*8+COUNTIF(beosztás!$FD157:$GG157,"B1")*1+COUNTIF(beosztás!$FD157:$GG157,"B2")*2+COUNTIF(beosztás!$FD157:$GG157,"B3")*3+COUNTIF(beosztás!$FD157:$GG157,"B5")*5+COUNTIF(beosztás!$FD157:$GG157,"B6")*6+COUNTIF(beosztás!$FD157:$GG157,"B7")*7+COUNTIF(beosztás!$FD157:$GG157,"B8")*8+COUNTIF(beosztás!$FD157:$GG157,"B9")*9+COUNTIF(beosztás!$FD157:$GG157,"B10")*10+COUNTIF(beosztás!$FD157:$GG157,"B11")*11+COUNTIF(beosztás!$FD157:$GG157,"B12")*12+COUNTIF(beosztás!$FD157:$GG157,"BP")*0</f>
        <v>0</v>
      </c>
      <c r="DI155" s="24">
        <f t="shared" si="710"/>
        <v>0</v>
      </c>
      <c r="DJ155" s="710">
        <f>IF(C155="",0,alapadatok!$AN$7)</f>
        <v>0</v>
      </c>
      <c r="DK155" s="19">
        <f t="shared" si="613"/>
        <v>0</v>
      </c>
      <c r="DL155" s="741">
        <f t="shared" si="711"/>
        <v>0</v>
      </c>
      <c r="DM155" s="40"/>
      <c r="DN155" s="25">
        <f t="shared" si="615"/>
        <v>0</v>
      </c>
      <c r="DO155" s="24">
        <f t="shared" si="616"/>
        <v>0</v>
      </c>
      <c r="DP155" s="24">
        <f t="shared" si="617"/>
        <v>0</v>
      </c>
      <c r="DQ155" s="24">
        <f t="shared" si="618"/>
        <v>0</v>
      </c>
      <c r="DR155" s="24">
        <f t="shared" si="619"/>
        <v>0</v>
      </c>
      <c r="DS155" s="24">
        <f t="shared" si="620"/>
        <v>0</v>
      </c>
      <c r="DT155" s="24">
        <f t="shared" si="621"/>
        <v>0</v>
      </c>
      <c r="DU155" s="24">
        <f t="shared" si="622"/>
        <v>0</v>
      </c>
      <c r="DV155" s="24">
        <f t="shared" si="623"/>
        <v>0</v>
      </c>
      <c r="DW155" s="24">
        <f t="shared" si="624"/>
        <v>0</v>
      </c>
      <c r="DX155" s="24">
        <f t="shared" si="625"/>
        <v>0</v>
      </c>
      <c r="DY155" s="19">
        <f t="shared" si="626"/>
        <v>0</v>
      </c>
      <c r="DZ155" s="907">
        <f t="shared" si="712"/>
        <v>0</v>
      </c>
      <c r="EA155" s="41"/>
      <c r="EB155" s="709">
        <f>COUNTIF(beosztás!$GH157:$HL157,"DE")*8</f>
        <v>0</v>
      </c>
      <c r="EC155" s="710">
        <f>COUNTIF(beosztás!$GH157:$HL157,"DU")*8</f>
        <v>0</v>
      </c>
      <c r="ED155" s="710">
        <f>COUNTIF(beosztás!$GH157:$HL157,"ÉJ")*8</f>
        <v>0</v>
      </c>
      <c r="EE155" s="710">
        <f>COUNTIF(beosztás!$GH157:$HL157,"N")*12</f>
        <v>0</v>
      </c>
      <c r="EF155" s="710">
        <f>COUNTIF(beosztás!$GH157:$HL157,"é")*12</f>
        <v>0</v>
      </c>
      <c r="EG155" s="710">
        <f>SUM(beosztás!$GH157:$HL157)</f>
        <v>0</v>
      </c>
      <c r="EH155" s="710">
        <f>COUNTIF(beosztás!$GH157:$HL157,"FÜ")*8</f>
        <v>0</v>
      </c>
      <c r="EI155" s="897">
        <f>(COUNTIF(beosztás!$GH157:$HL157,"SN")*12)+(COUNTIF(beosztás!$GH157:$HL157,"SDE")*8)+(COUNTIF(beosztás!$GH157:$HL157,"SDU")*8)+(COUNTIF(beosztás!$GH157:$HL157,"SÉ")*12)+(COUNTIF(beosztás!$GH157:$HL157,"SÉJ")*8)+(COUNTIF(beosztás!$GH157:$HL157,"S1")*1)+(COUNTIF(beosztás!$GH157:$HL157,"S2")*2)+(COUNTIF(beosztás!$GH157:$HL157,"S3")*3)+(COUNTIF(beosztás!$GH157:$HL157,"S4")*4)+(COUNTIF(beosztás!$GH157:$HL157,"S5")*5)+(COUNTIF(beosztás!$GH157:$HL157,"S6")*6)+(COUNTIF(beosztás!$GH157:$HL157,"S7")*7)+(COUNTIF(beosztás!$GH157:$HL157,"S8")*8)+(COUNTIF(beosztás!$GH157:$HL157,"S9")*9)+(COUNTIF(beosztás!$GH157:$HL157,"S10")*10)+(COUNTIF(beosztás!$GH157:$HL157,"S11")*11)+(COUNTIF(beosztás!$GH157:$HL157,"S12")*12)</f>
        <v>0</v>
      </c>
      <c r="EJ155" s="710">
        <f>COUNTIF(beosztás!$GH157:$HL157,"BN")*12+COUNTIF(beosztás!$GH157:$HL157,"BÉ")*12+COUNTIF(beosztás!$GH157:$HL157,"BDE")*8+COUNTIF(beosztás!$GH157:$HL157,"BDU")*8+COUNTIF(beosztás!$GH157:$HL157,"BÉJ")*8+COUNTIF(beosztás!$GH157:$HL157,"B1")*1+COUNTIF(beosztás!$GH157:$HL157,"B2")*2+COUNTIF(beosztás!$GH157:$HL157,"B3")*3+COUNTIF(beosztás!$GH157:$HL157,"B5")*5+COUNTIF(beosztás!$GH157:$HL157,"B6")*6+COUNTIF(beosztás!$GH157:$HL157,"B7")*7+COUNTIF(beosztás!$GH157:$HL157,"B8")*8+COUNTIF(beosztás!$GH157:$HL157,"B9")*9+COUNTIF(beosztás!$GH157:$HL157,"B10")*10+COUNTIF(beosztás!$GH157:$HL157,"B11")*11+COUNTIF(beosztás!$GH157:$HL157,"B12")*12+COUNTIF(beosztás!$GH157:$HL157,"BP")*0</f>
        <v>0</v>
      </c>
      <c r="EK155" s="24">
        <f t="shared" si="713"/>
        <v>0</v>
      </c>
      <c r="EL155" s="710">
        <f>IF(C155="",0,alapadatok!$AN$8)</f>
        <v>0</v>
      </c>
      <c r="EM155" s="19">
        <f t="shared" si="629"/>
        <v>0</v>
      </c>
      <c r="EN155" s="907">
        <f t="shared" si="714"/>
        <v>0</v>
      </c>
      <c r="EO155" s="40"/>
      <c r="EP155" s="709">
        <f>COUNTIF(beosztás!$HM157:$IQ157,"DE")*8</f>
        <v>0</v>
      </c>
      <c r="EQ155" s="710">
        <f>COUNTIF(beosztás!$HM157:$IQ157,"DU")*8</f>
        <v>0</v>
      </c>
      <c r="ER155" s="710">
        <f>COUNTIF(beosztás!$HM157:$IQ157,"ÉJ")*8</f>
        <v>0</v>
      </c>
      <c r="ES155" s="710">
        <f>COUNTIF(beosztás!$HM157:$IQ157,"N")*12</f>
        <v>0</v>
      </c>
      <c r="ET155" s="710">
        <f>COUNTIF(beosztás!$HM157:$IQ157,"É")*12</f>
        <v>0</v>
      </c>
      <c r="EU155" s="710">
        <f>SUM(beosztás!$HM157:$IQ157)</f>
        <v>0</v>
      </c>
      <c r="EV155" s="897">
        <f>(COUNTIF(beosztás!$HM157:$IQ157,"SN")*12)+(COUNTIF(beosztás!$HM157:$IQ157,"SDE")*8)+(COUNTIF(beosztás!$HM157:$IQ157,"SDU")*8)+(COUNTIF(beosztás!$HM157:$IQ157,"SÉ")*12)+(COUNTIF(beosztás!$HM157:$IQ157,"SÉJ")*8)+(COUNTIF(beosztás!$HM157:$IQ157,"S1")*1)+(COUNTIF(beosztás!$HM157:$IQ157,"S2")*2)+(COUNTIF(beosztás!$HM157:$IQ157,"S3")*3)+(COUNTIF(beosztás!$HM157:$IQ157,"S4")*4)+(COUNTIF(beosztás!$HM157:$IQ157,"S5")*5)+(COUNTIF(beosztás!$HM157:$IQ157,"S6")*6)+(COUNTIF(beosztás!$HM157:$IQ157,"S7")*7)+(COUNTIF(beosztás!$HM157:$IQ157,"S8")*8)+(COUNTIF(beosztás!$HM157:$IQ157,"S9")*9)+(COUNTIF(beosztás!$HM157:$IQ157,"S10")*10)+(COUNTIF(beosztás!$HM157:$IQ157,"S11")*11)+(COUNTIF(beosztás!$HM157:$IQ157,"S12")*12)</f>
        <v>0</v>
      </c>
      <c r="EW155" s="710">
        <f>COUNTIF(beosztás!$HM157:$IQ157,"FÜ")*8</f>
        <v>0</v>
      </c>
      <c r="EX155" s="710">
        <f>COUNTIF(beosztás!$HM157:$IQ157,"BN")*12+COUNTIF(beosztás!$HM157:$IQ157,"BÉ")*12+COUNTIF(beosztás!$HM157:$IQ157,"BDE")*8+COUNTIF(beosztás!$HM157:$IQ157,"BDU")*8+COUNTIF(beosztás!$HM157:$IQ157,"BÉJ")*8+COUNTIF(beosztás!$HM157:$IQ157,"B1")*1+COUNTIF(beosztás!$HM157:$IQ157,"B2")*2+COUNTIF(beosztás!$HM157:$IQ157,"B3")*3+COUNTIF(beosztás!$HM157:$IQ157,"B5")*5+COUNTIF(beosztás!$HM157:$IQ157,"B6")*6+COUNTIF(beosztás!$HM157:$IQ157,"B7")*7+COUNTIF(beosztás!$HM157:$IQ157,"B8")*8+COUNTIF(beosztás!$HM157:$IQ157,"B9")*9+COUNTIF(beosztás!$HM157:$IQ157,"B10")*10+COUNTIF(beosztás!$HM157:$IQ157,"B11")*11+COUNTIF(beosztás!$HM157:$IQ157,"B12")*12+COUNTIF(beosztás!$HM157:$IQ157,"BP")*0</f>
        <v>0</v>
      </c>
      <c r="EY155" s="24">
        <f t="shared" si="715"/>
        <v>0</v>
      </c>
      <c r="EZ155" s="710">
        <f>IF(C155="",0,alapadatok!$AN$9)</f>
        <v>0</v>
      </c>
      <c r="FA155" s="19">
        <f t="shared" si="632"/>
        <v>0</v>
      </c>
      <c r="FB155" s="907">
        <f t="shared" si="716"/>
        <v>0</v>
      </c>
      <c r="FC155" s="40"/>
      <c r="FD155" s="25">
        <f t="shared" si="634"/>
        <v>0</v>
      </c>
      <c r="FE155" s="24">
        <f t="shared" si="635"/>
        <v>0</v>
      </c>
      <c r="FF155" s="24">
        <f t="shared" si="636"/>
        <v>0</v>
      </c>
      <c r="FG155" s="24">
        <f t="shared" si="637"/>
        <v>0</v>
      </c>
      <c r="FH155" s="24">
        <f t="shared" si="638"/>
        <v>0</v>
      </c>
      <c r="FI155" s="24">
        <f t="shared" si="639"/>
        <v>0</v>
      </c>
      <c r="FJ155" s="24">
        <f t="shared" si="640"/>
        <v>0</v>
      </c>
      <c r="FK155" s="24">
        <f t="shared" si="641"/>
        <v>0</v>
      </c>
      <c r="FL155" s="24">
        <f t="shared" si="642"/>
        <v>0</v>
      </c>
      <c r="FM155" s="24">
        <f t="shared" si="643"/>
        <v>0</v>
      </c>
      <c r="FN155" s="24">
        <f t="shared" si="644"/>
        <v>0</v>
      </c>
      <c r="FO155" s="19">
        <f t="shared" si="645"/>
        <v>0</v>
      </c>
      <c r="FP155" s="907">
        <f t="shared" si="717"/>
        <v>0</v>
      </c>
      <c r="FQ155" s="41"/>
      <c r="FR155" s="709">
        <f>COUNTIF(beosztás!$IR157:$JU157,"DE")*8</f>
        <v>0</v>
      </c>
      <c r="FS155" s="710">
        <f>COUNTIF(beosztás!$IR157:$JU157,"DU")*8</f>
        <v>0</v>
      </c>
      <c r="FT155" s="710">
        <f>COUNTIF(beosztás!$IR157:$JU157,"ÉJ")*8</f>
        <v>0</v>
      </c>
      <c r="FU155" s="710">
        <f>COUNTIF(beosztás!$IR157:$JU157,"N")*12</f>
        <v>0</v>
      </c>
      <c r="FV155" s="710">
        <f>COUNTIF(beosztás!$IR157:$JU157,"é")*12</f>
        <v>0</v>
      </c>
      <c r="FW155" s="710">
        <f>SUM(beosztás!$IR157:$JU157)</f>
        <v>0</v>
      </c>
      <c r="FX155" s="710">
        <f>COUNTIF(beosztás!$IR157:$JU157,"FÜ")*8</f>
        <v>0</v>
      </c>
      <c r="FY155" s="897">
        <f>(COUNTIF(beosztás!$IR157:$JU157,"SN")*12)+(COUNTIF(beosztás!$IR157:$JU157,"SDE")*8)+(COUNTIF(beosztás!$IR157:$JU157,"SDU")*8)+(COUNTIF(beosztás!$IR157:$JU157,"SÉ")*12)+(COUNTIF(beosztás!$IR157:$JU157,"SÉJ")*8)+(COUNTIF(beosztás!$IR157:$JU157,"S1")*1)+(COUNTIF(beosztás!$IR157:$JU157,"S2")*2)+(COUNTIF(beosztás!$IR157:$JU157,"S3")*3)+(COUNTIF(beosztás!$IR157:$JU157,"S4")*4)+(COUNTIF(beosztás!$IR157:$JU157,"S5")*5)+(COUNTIF(beosztás!$IR157:$JU157,"S6")*6)+(COUNTIF(beosztás!$IR157:$JU157,"S7")*7)+(COUNTIF(beosztás!$IR157:$JU157,"S8")*8)+(COUNTIF(beosztás!$IR157:$JU157,"S9")*9)+(COUNTIF(beosztás!$IR157:$JU157,"S10")*10)+(COUNTIF(beosztás!$IR157:$JU157,"S11")*11)+(COUNTIF(beosztás!$IR157:$JU157,"S12")*12)</f>
        <v>0</v>
      </c>
      <c r="FZ155" s="710">
        <f>COUNTIF(beosztás!$IR157:$JU157,"BN")*12+COUNTIF(beosztás!$IR157:$JU157,"BÉ")*12+COUNTIF(beosztás!$IR157:$JU157,"BDE")*8+COUNTIF(beosztás!$IR157:$JU157,"BDU")*8+COUNTIF(beosztás!$IR157:$JU157,"BÉJ")*8+COUNTIF(beosztás!$IR157:$JU157,"B1")*1+COUNTIF(beosztás!$IR157:$JU157,"B2")*2+COUNTIF(beosztás!$IR157:$JU157,"B3")*3+COUNTIF(beosztás!$IR157:$JU157,"B5")*5+COUNTIF(beosztás!$IR157:$JU157,"B6")*6+COUNTIF(beosztás!$IR157:$JU157,"B7")*7+COUNTIF(beosztás!$IR157:$JU157,"B8")*8+COUNTIF(beosztás!$IR157:$JU157,"B9")*9+COUNTIF(beosztás!$IR157:$JU157,"B10")*10+COUNTIF(beosztás!$IR157:$JU157,"B11")*11+COUNTIF(beosztás!$IR157:$JU157,"B12")*12+COUNTIF(beosztás!$IR157:$JU157,"BP")*0</f>
        <v>0</v>
      </c>
      <c r="GA155" s="24">
        <f t="shared" si="718"/>
        <v>0</v>
      </c>
      <c r="GB155" s="710">
        <f>IF(C155="",0,alapadatok!$AN$10)</f>
        <v>0</v>
      </c>
      <c r="GC155" s="19">
        <f t="shared" si="648"/>
        <v>0</v>
      </c>
      <c r="GD155" s="907">
        <f t="shared" si="719"/>
        <v>0</v>
      </c>
      <c r="GE155" s="42"/>
      <c r="GF155" s="709">
        <f>COUNTIF(beosztás!$JV157:$KZ157,"DE")*8</f>
        <v>0</v>
      </c>
      <c r="GG155" s="710">
        <f>COUNTIF(beosztás!$JV157:$KZ157,"DU")*8</f>
        <v>0</v>
      </c>
      <c r="GH155" s="710">
        <f>COUNTIF(beosztás!$JV157:$KZ157,"ÉJ")*8</f>
        <v>0</v>
      </c>
      <c r="GI155" s="710">
        <f>COUNTIF(beosztás!$JV157:$KZ157,"N")*12</f>
        <v>0</v>
      </c>
      <c r="GJ155" s="710">
        <f>COUNTIF(beosztás!$JV157:$KZ157,"É")*12</f>
        <v>0</v>
      </c>
      <c r="GK155" s="710">
        <f>SUM(beosztás!$JV157:$KZ157)</f>
        <v>0</v>
      </c>
      <c r="GL155" s="897">
        <f>(COUNTIF(beosztás!$JV157:$KZ157,"SN")*12)+(COUNTIF(beosztás!$JV157:$KZ157,"SDE")*8)+(COUNTIF(beosztás!$JV157:$KZ157,"SDU")*8)+(COUNTIF(beosztás!$JV157:$KZ157,"SÉ")*12)+(COUNTIF(beosztás!$JV157:$KZ157,"SÉJ")*8)+(COUNTIF(beosztás!$JV157:$KZ157,"S1")*1)+(COUNTIF(beosztás!$JV157:$KZ157,"S2")*2)+(COUNTIF(beosztás!$JV157:$KZ157,"S3")*3)+(COUNTIF(beosztás!$JV157:$KZ157,"S4")*4)+(COUNTIF(beosztás!$JV157:$KZ157,"S5")*5)+(COUNTIF(beosztás!$JV157:$KZ157,"S6")*6)+(COUNTIF(beosztás!$JV157:$KZ157,"S7")*7)+(COUNTIF(beosztás!$JV157:$KZ157,"S8")*8)+(COUNTIF(beosztás!$JV157:$KZ157,"S9")*9)+(COUNTIF(beosztás!$JV157:$KZ157,"S10")*10)+(COUNTIF(beosztás!$JV157:$KZ157,"S11")*11)+(COUNTIF(beosztás!$JV157:$KZ157,"S12")*12)</f>
        <v>0</v>
      </c>
      <c r="GM155" s="710">
        <f>COUNTIF(beosztás!$JV157:$KZ157,"FÜ")*8</f>
        <v>0</v>
      </c>
      <c r="GN155" s="710">
        <f>COUNTIF(beosztás!$JV157:$KZ157,"BN")*12+COUNTIF(beosztás!$JV157:$KZ157,"BÉ")*12+COUNTIF(beosztás!$JV157:$KZ157,"BDE")*8+COUNTIF(beosztás!$JV157:$KZ157,"BDU")*8+COUNTIF(beosztás!$JV157:$KZ157,"BÉJ")*8+COUNTIF(beosztás!$JV157:$KZ157,"B1")*1+COUNTIF(beosztás!$JV157:$KZ157,"B2")*2+COUNTIF(beosztás!$JV157:$KZ157,"B3")*3+COUNTIF(beosztás!$JV157:$KZ157,"B5")*5+COUNTIF(beosztás!$JV157:$KZ157,"B6")*6+COUNTIF(beosztás!$JV157:$KZ157,"B7")*7+COUNTIF(beosztás!$JV157:$KZ157,"B8")*8+COUNTIF(beosztás!$JV157:$KZ157,"B9")*9+COUNTIF(beosztás!$JV157:$KZ157,"B10")*10+COUNTIF(beosztás!$JV157:$KZ157,"B11")*11+COUNTIF(beosztás!$JV157:$KZ157,"B12")*12+COUNTIF(beosztás!$JV157:$KZ157,"BP")*0</f>
        <v>0</v>
      </c>
      <c r="GO155" s="24">
        <f t="shared" si="720"/>
        <v>0</v>
      </c>
      <c r="GP155" s="710">
        <f>IF(C155="",0,alapadatok!$AN$11)</f>
        <v>0</v>
      </c>
      <c r="GQ155" s="19">
        <f t="shared" si="651"/>
        <v>0</v>
      </c>
      <c r="GR155" s="907">
        <f t="shared" si="721"/>
        <v>0</v>
      </c>
      <c r="GS155" s="42"/>
      <c r="GT155" s="25">
        <f t="shared" si="653"/>
        <v>0</v>
      </c>
      <c r="GU155" s="24">
        <f t="shared" si="654"/>
        <v>0</v>
      </c>
      <c r="GV155" s="24">
        <f t="shared" si="655"/>
        <v>0</v>
      </c>
      <c r="GW155" s="24">
        <f t="shared" si="656"/>
        <v>0</v>
      </c>
      <c r="GX155" s="24">
        <f t="shared" si="657"/>
        <v>0</v>
      </c>
      <c r="GY155" s="24">
        <f t="shared" si="658"/>
        <v>0</v>
      </c>
      <c r="GZ155" s="24">
        <f t="shared" si="659"/>
        <v>0</v>
      </c>
      <c r="HA155" s="24">
        <f t="shared" si="660"/>
        <v>0</v>
      </c>
      <c r="HB155" s="24">
        <f t="shared" si="661"/>
        <v>0</v>
      </c>
      <c r="HC155" s="24">
        <f t="shared" si="662"/>
        <v>0</v>
      </c>
      <c r="HD155" s="24">
        <f t="shared" si="663"/>
        <v>0</v>
      </c>
      <c r="HE155" s="19">
        <f t="shared" si="664"/>
        <v>0</v>
      </c>
      <c r="HF155" s="907">
        <f t="shared" si="722"/>
        <v>0</v>
      </c>
      <c r="HG155" s="41"/>
      <c r="HH155" s="709">
        <f>COUNTIF(beosztás!$LA157:$MD157,"DE")*8</f>
        <v>0</v>
      </c>
      <c r="HI155" s="710">
        <f>COUNTIF(beosztás!$LA157:$MD157,"DU")*8</f>
        <v>0</v>
      </c>
      <c r="HJ155" s="710">
        <f>COUNTIF(beosztás!$LA157:$MD157,"ÉJ")*8</f>
        <v>0</v>
      </c>
      <c r="HK155" s="710">
        <f>COUNTIF(beosztás!$LA157:$MD157,"N")*12</f>
        <v>0</v>
      </c>
      <c r="HL155" s="710">
        <f>COUNTIF(beosztás!$LA157:$MD157,"é")*12</f>
        <v>0</v>
      </c>
      <c r="HM155" s="710">
        <f>SUM(beosztás!$LA157:$MD157)</f>
        <v>0</v>
      </c>
      <c r="HN155" s="710">
        <f>COUNTIF(beosztás!$LA157:$MD157,"FÜ")*8</f>
        <v>0</v>
      </c>
      <c r="HO155" s="897">
        <f>(COUNTIF(beosztás!$LA157:$MD157,"SN")*12)+(COUNTIF(beosztás!$LA157:$MD157,"SDE")*8)+(COUNTIF(beosztás!$LA157:$MD157,"SDU")*8)+(COUNTIF(beosztás!$LA157:$MD157,"SÉ")*12)+(COUNTIF(beosztás!$LA157:$MD157,"SÉJ")*8)+(COUNTIF(beosztás!$LA157:$MD157,"S1")*1)+(COUNTIF(beosztás!$LA157:$MD157,"S2")*2)+(COUNTIF(beosztás!$LA157:$MD157,"S3")*3)+(COUNTIF(beosztás!$LA157:$MD157,"S4")*4)+(COUNTIF(beosztás!$LA157:$MD157,"S5")*5)+(COUNTIF(beosztás!$LA157:$MD157,"S6")*6)+(COUNTIF(beosztás!$LA157:$MD157,"S7")*7)+(COUNTIF(beosztás!$LA157:$MD157,"S8")*8)+(COUNTIF(beosztás!$LA157:$MD157,"S9")*9)+(COUNTIF(beosztás!$LA157:$MD157,"S10")*10)+(COUNTIF(beosztás!$LA157:$MD157,"S11")*11)+(COUNTIF(beosztás!$LA157:$MD157,"S12")*12)</f>
        <v>0</v>
      </c>
      <c r="HP155" s="710">
        <f>COUNTIF(beosztás!$LA157:$MD157,"BN")*12+COUNTIF(beosztás!$LA157:$MD157,"BÉ")*12+COUNTIF(beosztás!$LA157:$MD157,"BDE")*8+COUNTIF(beosztás!$LA157:$MD157,"BDU")*8+COUNTIF(beosztás!$LA157:$MD157,"BÉJ")*8+COUNTIF(beosztás!$LA157:$MD157,"B1")*1+COUNTIF(beosztás!$LA157:$MD157,"B2")*2+COUNTIF(beosztás!$LA157:$MD157,"B3")*3+COUNTIF(beosztás!$KZ157:$MC157,"B5")*5+COUNTIF(beosztás!$KZ157:$MC157,"B6")*6+COUNTIF(beosztás!$KZ157:$MC157,"B7")*7+COUNTIF(beosztás!$KZ157:$MC157,"B8")*8+COUNTIF(beosztás!$LA157:$MD157,"B9")*9+COUNTIF(beosztás!$LA157:$MD157,"B10")*10+COUNTIF(beosztás!$LA157:$MD157,"B11")*11+COUNTIF(beosztás!$LA157:$MD157,"B12")*12+COUNTIF(beosztás!$LA157:$MD157,"BP")*0</f>
        <v>0</v>
      </c>
      <c r="HQ155" s="24">
        <f t="shared" si="723"/>
        <v>0</v>
      </c>
      <c r="HR155" s="710">
        <f>IF(C155="",0,alapadatok!$AN$12)</f>
        <v>0</v>
      </c>
      <c r="HS155" s="19">
        <f t="shared" si="667"/>
        <v>0</v>
      </c>
      <c r="HT155" s="907">
        <f t="shared" si="724"/>
        <v>0</v>
      </c>
      <c r="HU155" s="42"/>
      <c r="HV155" s="709">
        <f>COUNTIF(beosztás!$ME157:$NI157,"DE")*8</f>
        <v>0</v>
      </c>
      <c r="HW155" s="710">
        <f>COUNTIF(beosztás!$ME157:$NI157,"DU")*8</f>
        <v>0</v>
      </c>
      <c r="HX155" s="710">
        <f>COUNTIF(beosztás!$ME157:$NI157,"ÉJ")*8</f>
        <v>0</v>
      </c>
      <c r="HY155" s="710">
        <f>COUNTIF(beosztás!$ME157:$NI157,"N")*12</f>
        <v>0</v>
      </c>
      <c r="HZ155" s="710">
        <f>COUNTIF(beosztás!$ME157:$NI157,"É")*12</f>
        <v>0</v>
      </c>
      <c r="IA155" s="710">
        <f>SUM(beosztás!$ME157:$NI157)</f>
        <v>0</v>
      </c>
      <c r="IB155" s="710">
        <f>(COUNTIF(beosztás!$ME157:$NI157,"SN")*12)+(COUNTIF(beosztás!$ME157:$NI157,"SDE")*8)+(COUNTIF(beosztás!$ME157:$NI157,"SDU")*8)+(COUNTIF(beosztás!$ME157:$NI157,"SÉ")*12)+(COUNTIF(beosztás!$ME157:$NI157,"SÉJ")*8)+(COUNTIF(beosztás!$ME157:$NI157,"S1")*1)+(COUNTIF(beosztás!$ME157:$NI157,"S2")*2)+(COUNTIF(beosztás!$ME157:$NI157,"S3")*3)+(COUNTIF(beosztás!$ME157:$NI157,"S4")*4)+(COUNTIF(beosztás!$ME157:$NI157,"S5")*5)+(COUNTIF(beosztás!$ME157:$NI157,"S6")*6)+(COUNTIF(beosztás!$ME157:$NI157,"S7")*7)+(COUNTIF(beosztás!$ME157:$NI157,"S8")*8)+(COUNTIF(beosztás!$ME157:$NI157,"S9")*9)+(COUNTIF(beosztás!$ME157:$NI157,"S10")*10)+(COUNTIF(beosztás!$ME157:$NI157,"S11")*11)+(COUNTIF(beosztás!$ME157:$NI157,"S12")*12)</f>
        <v>0</v>
      </c>
      <c r="IC155" s="710">
        <f>COUNTIF(beosztás!$ME157:$NI157,"FÜ")*8</f>
        <v>0</v>
      </c>
      <c r="ID155" s="710">
        <f>COUNTIF(beosztás!$ME157:$NI157,"BN")*12+COUNTIF(beosztás!$ME157:$NI157,"BÉ")*12+COUNTIF(beosztás!$ME157:$NI157,"BDE")*8+COUNTIF(beosztás!$ME157:$NI157,"BDU")*8+COUNTIF(beosztás!$ME157:$NI157,"BÉJ")*8+COUNTIF(beosztás!$ME157:$NI157,"B1")*1+COUNTIF(beosztás!$ME157:$NI157,"B2")*2+COUNTIF(beosztás!$ME157:$NI157,"B3")*3+COUNTIF(beosztás!$ME157:$NI157,"B5")*5+COUNTIF(beosztás!$ME157:$NI157,"B6")*6+COUNTIF(beosztás!$ME157:$NI157,"B7")*7+COUNTIF(beosztás!$ME157:$NI157,"B8")*8+COUNTIF(beosztás!$ME157:$NI157,"B9")*9+COUNTIF(beosztás!$ME157:$NI157,"B10")*10+COUNTIF(beosztás!$ME157:$NI157,"B11")*11+COUNTIF(beosztás!$ME157:$NI157,"B12")*12+COUNTIF(beosztás!$ME157:$NI157,"BP")*0</f>
        <v>0</v>
      </c>
      <c r="IE155" s="24">
        <f t="shared" si="725"/>
        <v>0</v>
      </c>
      <c r="IF155" s="710">
        <f>IF(C155="",0,alapadatok!$AN$13)</f>
        <v>0</v>
      </c>
      <c r="IG155" s="19">
        <f t="shared" si="670"/>
        <v>0</v>
      </c>
      <c r="IH155" s="741">
        <f t="shared" si="726"/>
        <v>0</v>
      </c>
      <c r="II155" s="42"/>
      <c r="IJ155" s="25">
        <f t="shared" si="672"/>
        <v>0</v>
      </c>
      <c r="IK155" s="24">
        <f t="shared" si="673"/>
        <v>0</v>
      </c>
      <c r="IL155" s="24">
        <f t="shared" si="674"/>
        <v>0</v>
      </c>
      <c r="IM155" s="24">
        <f t="shared" si="675"/>
        <v>0</v>
      </c>
      <c r="IN155" s="24">
        <f t="shared" si="676"/>
        <v>0</v>
      </c>
      <c r="IO155" s="24">
        <f t="shared" si="677"/>
        <v>0</v>
      </c>
      <c r="IP155" s="24">
        <f t="shared" si="678"/>
        <v>0</v>
      </c>
      <c r="IQ155" s="24">
        <f t="shared" si="679"/>
        <v>0</v>
      </c>
      <c r="IR155" s="24">
        <f t="shared" si="680"/>
        <v>0</v>
      </c>
      <c r="IS155" s="24">
        <f t="shared" si="681"/>
        <v>0</v>
      </c>
      <c r="IT155" s="24">
        <f t="shared" si="682"/>
        <v>0</v>
      </c>
      <c r="IU155" s="19">
        <f t="shared" si="683"/>
        <v>0</v>
      </c>
      <c r="IV155" s="907">
        <f t="shared" si="727"/>
        <v>0</v>
      </c>
      <c r="IW155" s="43"/>
      <c r="JF155" s="21"/>
      <c r="JG155" s="21"/>
    </row>
    <row r="156" spans="1:267" hidden="1" x14ac:dyDescent="0.25">
      <c r="A156" s="422">
        <f>IF(beosztás!A158=0,"",beosztás!A158)</f>
        <v>11</v>
      </c>
      <c r="B156" s="48" t="str">
        <f>IF(beosztás!B158=0,"",beosztás!B158)</f>
        <v/>
      </c>
      <c r="C156" s="49" t="str">
        <f>IF(beosztás!C158=0,"",beosztás!C158)</f>
        <v/>
      </c>
      <c r="D156" s="50" t="str">
        <f>IF(beosztás!D158=0,"",beosztás!D158)</f>
        <v/>
      </c>
      <c r="E156" s="18"/>
      <c r="F156" s="709">
        <f>COUNTIF(beosztás!$I158:$AM158,"DE")*8</f>
        <v>0</v>
      </c>
      <c r="G156" s="710">
        <f>COUNTIF(beosztás!$I158:$AM158,"DU")*8</f>
        <v>0</v>
      </c>
      <c r="H156" s="710">
        <f>COUNTIF(beosztás!$I158:$AM158,"ÉJ")*8</f>
        <v>0</v>
      </c>
      <c r="I156" s="710">
        <f>COUNTIF(beosztás!$I158:$AM158,"N")*12</f>
        <v>0</v>
      </c>
      <c r="J156" s="710">
        <f>COUNTIF(beosztás!$I158:$AM158,"é")*12</f>
        <v>0</v>
      </c>
      <c r="K156" s="710">
        <f>SUM(beosztás!$I158:$AM158)</f>
        <v>0</v>
      </c>
      <c r="L156" s="710">
        <f>COUNTIF(beosztás!$I158:$AM158,"FÜ")*8</f>
        <v>0</v>
      </c>
      <c r="M156" s="710">
        <f>(COUNTIF(beosztás!$I158:$AM158,"SN")*12)+(COUNTIF(beosztás!$I158:$AM158,"SDE")*8)+(COUNTIF(beosztás!$I158:$AM158,"SDU")*8)+(COUNTIF(beosztás!$I158:$AM158,"S1")*1)+(COUNTIF(beosztás!$I158:$AM158,"S2")*2)+(COUNTIF(beosztás!$I158:$AM158,"S3")*3)+(COUNTIF(beosztás!$I158:$AM158,"S4")*4)+(COUNTIF(beosztás!$I158:$AM158,"S5")*5)+(COUNTIF(beosztás!$I158:$AM158,"S6")*6)+(COUNTIF(beosztás!$I158:$AM158,"S7")*7)+(COUNTIF(beosztás!$I158:$AM158,"S8")*8)+(COUNTIF(beosztás!$I158:$AM158,"S9")*9)+(COUNTIF(beosztás!$I158:$AM158,"S10")*10)+(COUNTIF(beosztás!$I158:$AM158,"S11")*11)+(COUNTIF(beosztás!$I158:$AM158,"S12")*12)+(COUNTIF(beosztás!$I158:$AM158,"SÉ")*12)+(COUNTIF(beosztás!$I158:$AM158,"SÉJ")*8)</f>
        <v>0</v>
      </c>
      <c r="N156" s="710">
        <f>COUNTIF(beosztás!$I158:$AM158,"BN")*12+COUNTIF(beosztás!$I158:$AM158,"BÉ")*12+COUNTIF(beosztás!$I158:$AM158,"BDE")*8+COUNTIF(beosztás!$I158:$AM158,"BDU")*8+COUNTIF(beosztás!$I158:$AM158,"BÉJ")*8+COUNTIF(beosztás!$I158:$AM158,"B1")*1+COUNTIF(beosztás!$I158:$AM158,"B2")*2+COUNTIF(beosztás!$I158:$AM158,"B3")*3+COUNTIF(beosztás!$I158:$AM158,"B5")*5+COUNTIF(beosztás!$I158:$AM158,"B6")*6+COUNTIF(beosztás!$I158:$AM158,"B7")*7+COUNTIF(beosztás!$I158:$AM158,"B8")*8+COUNTIF(beosztás!$I158:$AM158,"B9")*9+COUNTIF(beosztás!$I158:$AM158,"B10")*10+COUNTIF(beosztás!$I158:$AM158,"B11")*11+COUNTIF(beosztás!$I158:$AM158,"B12")*12+COUNTIF(beosztás!$I158:$AM158,"BP")*0</f>
        <v>0</v>
      </c>
      <c r="O156" s="24">
        <f t="shared" si="690"/>
        <v>0</v>
      </c>
      <c r="P156" s="710">
        <f>IF(C156="",0,alapadatok!$AN$2)</f>
        <v>0</v>
      </c>
      <c r="Q156" s="19">
        <f t="shared" si="577"/>
        <v>0</v>
      </c>
      <c r="R156" s="741">
        <f t="shared" si="691"/>
        <v>0</v>
      </c>
      <c r="S156" s="40"/>
      <c r="T156" s="709">
        <f>COUNTIF(beosztás!$AN158:$BO158,"DE")*8</f>
        <v>0</v>
      </c>
      <c r="U156" s="710">
        <f>COUNTIF(beosztás!$AN158:$BO158,"DU")*8</f>
        <v>0</v>
      </c>
      <c r="V156" s="710">
        <f>COUNTIF(beosztás!$AN158:$BO158,"ÉJ")*8</f>
        <v>0</v>
      </c>
      <c r="W156" s="710">
        <f>COUNTIF(beosztás!$AN158:$BO158,"N")*12</f>
        <v>0</v>
      </c>
      <c r="X156" s="710">
        <f>COUNTIF(beosztás!$AN158:$BO158,"É")*12</f>
        <v>0</v>
      </c>
      <c r="Y156" s="710">
        <f>SUM(beosztás!$AN158:$BO158)</f>
        <v>0</v>
      </c>
      <c r="Z156" s="710">
        <f>(COUNTIF(beosztás!$AN158:$BO158,"SN")*12)+(COUNTIF(beosztás!$AN158:$BO158,"SDE")*8)+(COUNTIF(beosztás!$AN158:$BO158,"SDU")*8)+(COUNTIF(beosztás!$AN158:$BO158,"SÉ")*12)+(COUNTIF(beosztás!$AN158:$BO158,"SÉJ")*8)+(COUNTIF(beosztás!$AN158:$BO158,"S1")*1)+(COUNTIF(beosztás!$AN158:$BO158,"S2")*2)+(COUNTIF(beosztás!$AN158:$BO158,"S3")*3)+(COUNTIF(beosztás!$AN158:$BO158,"S4")*4)+(COUNTIF(beosztás!$AN158:$BO158,"S5")*5)+(COUNTIF(beosztás!$AN158:$BO158,"S6")*6)+(COUNTIF(beosztás!$AN158:$BO158,"S7")*7)+(COUNTIF(beosztás!$AN158:$BO158,"S8")*8)+(COUNTIF(beosztás!$AN158:$BO158,"S9")*9)+(COUNTIF(beosztás!$AN158:$BO158,"S10")*10)+(COUNTIF(beosztás!$AN158:$BO158,"S11")*11)+(COUNTIF(beosztás!$AN158:$BO158,"S12")*12)</f>
        <v>0</v>
      </c>
      <c r="AA156" s="710">
        <f>COUNTIF(beosztás!$AN158:$BO158,"FÜ")*8</f>
        <v>0</v>
      </c>
      <c r="AB156" s="710">
        <f>COUNTIF(beosztás!$AN158:$BO158,"BN")*12+COUNTIF(beosztás!$AN158:$BO158,"BÉ")*12+COUNTIF(beosztás!$AN158:$BO158,"BDE")*8+COUNTIF(beosztás!$AN158:$BO158,"BDU")*8+COUNTIF(beosztás!$AN158:$BO158,"BÉJ")*8+COUNTIF(beosztás!$AN158:$BO158,"B1")*1+COUNTIF(beosztás!$AN158:$BO158,"B2")*2+COUNTIF(beosztás!$AN158:$BO158,"B3")*3+COUNTIF(beosztás!$AN158:$BO158,"B5")*5+COUNTIF(beosztás!$AN158:$BO158,"B6")*6+COUNTIF(beosztás!$AN158:$BO158,"B7")*7+COUNTIF(beosztás!$AN158:$BO158,"B8")*8+COUNTIF(beosztás!$AN158:$BO158,"B9")*9+COUNTIF(beosztás!$AN158:$BO158,"B10")*10+COUNTIF(beosztás!$AN158:$BO158,"B11")*11+COUNTIF(beosztás!$AN158:$BO158,"B12")*12+COUNTIF(beosztás!$AN158:$BO158,"BP")*0</f>
        <v>0</v>
      </c>
      <c r="AC156" s="24">
        <f t="shared" si="692"/>
        <v>0</v>
      </c>
      <c r="AD156" s="710">
        <f>IF(C156="",0,alapadatok!$AN$3)</f>
        <v>0</v>
      </c>
      <c r="AE156" s="19">
        <f t="shared" si="685"/>
        <v>0</v>
      </c>
      <c r="AF156" s="741">
        <f t="shared" si="693"/>
        <v>0</v>
      </c>
      <c r="AG156" s="40"/>
      <c r="AH156" s="25">
        <f t="shared" si="694"/>
        <v>0</v>
      </c>
      <c r="AI156" s="24">
        <f t="shared" si="695"/>
        <v>0</v>
      </c>
      <c r="AJ156" s="24">
        <f t="shared" si="696"/>
        <v>0</v>
      </c>
      <c r="AK156" s="24">
        <f t="shared" si="697"/>
        <v>0</v>
      </c>
      <c r="AL156" s="24">
        <f t="shared" si="698"/>
        <v>0</v>
      </c>
      <c r="AM156" s="24">
        <f t="shared" si="699"/>
        <v>0</v>
      </c>
      <c r="AN156" s="24">
        <f t="shared" si="700"/>
        <v>0</v>
      </c>
      <c r="AO156" s="24">
        <f t="shared" si="701"/>
        <v>0</v>
      </c>
      <c r="AP156" s="24">
        <f t="shared" si="686"/>
        <v>0</v>
      </c>
      <c r="AQ156" s="24">
        <f t="shared" si="687"/>
        <v>0</v>
      </c>
      <c r="AR156" s="24">
        <f t="shared" si="688"/>
        <v>0</v>
      </c>
      <c r="AS156" s="19">
        <f t="shared" si="689"/>
        <v>0</v>
      </c>
      <c r="AT156" s="741">
        <f t="shared" si="702"/>
        <v>0</v>
      </c>
      <c r="AU156" s="41"/>
      <c r="AV156" s="709">
        <f>COUNTIF(beosztás!$BP158:$CT158,"DE")*8</f>
        <v>40</v>
      </c>
      <c r="AW156" s="710">
        <f>COUNTIF(beosztás!$BP158:$CT158,"DU")*8</f>
        <v>0</v>
      </c>
      <c r="AX156" s="710">
        <f>COUNTIF(beosztás!$BP158:$CT158,"ÉJ")*8</f>
        <v>0</v>
      </c>
      <c r="AY156" s="710">
        <f>COUNTIF(beosztás!$BP158:$CT158,"N")*12</f>
        <v>0</v>
      </c>
      <c r="AZ156" s="710">
        <f>COUNTIF(beosztás!$BP158:$CT158,"é")*12</f>
        <v>0</v>
      </c>
      <c r="BA156" s="710">
        <f>SUM(beosztás!$BP158:$CT158)</f>
        <v>0</v>
      </c>
      <c r="BB156" s="710">
        <f>COUNTIF(beosztás!$BP158:$CT158,"FÜ")*8</f>
        <v>0</v>
      </c>
      <c r="BC156" s="897">
        <f>(COUNTIF(beosztás!$BP158:$CT158,"SN")*12)+(COUNTIF(beosztás!$BP158:$CT158,"SDE")*8)+(COUNTIF(beosztás!$BP158:$CT158,"SDU")*8)+(COUNTIF(beosztás!$BP158:$CT158,"SÉ")*12)+(COUNTIF(beosztás!$BP158:$CT158,"SÉJ")*8)+(COUNTIF(beosztás!$BP158:$CT158,"S1")*1)+(COUNTIF(beosztás!$BP158:$CT158,"S2")*2)+(COUNTIF(beosztás!$BP158:$CT158,"S3")*3)+(COUNTIF(beosztás!$BP158:$CT158,"S4")*4)+(COUNTIF(beosztás!$BP158:$CT158,"S5")*5)+(COUNTIF(beosztás!$BP158:$CT158,"S6")*6)+(COUNTIF(beosztás!$BP158:$CT158,"S7")*7)+(COUNTIF(beosztás!$BP158:$CT158,"S8")*8)+(COUNTIF(beosztás!$BP158:$CT158,"S9")*9)+(COUNTIF(beosztás!$BP158:$CT158,"S10")*10)+(COUNTIF(beosztás!$BP158:$CT158,"S11")*11)+(COUNTIF(beosztás!$BP158:$CT158,"S12")*12)</f>
        <v>0</v>
      </c>
      <c r="BD156" s="710">
        <f>COUNTIF(beosztás!$BP158:$CT158,"BN")*12+COUNTIF(beosztás!$BP158:$CT158,"BÉ")*12+COUNTIF(beosztás!$BP158:$CT158,"BDE")*8+COUNTIF(beosztás!$BP158:$CT158,"BDU")*8+COUNTIF(beosztás!$BP158:$CT158,"BÉJ")*8+COUNTIF(beosztás!$BP158:$CT158,"B1")*1+COUNTIF(beosztás!$BP158:$CT158,"B2")*2+COUNTIF(beosztás!$BP158:$CT158,"B3")*3+COUNTIF(beosztás!$BP158:$CT158,"B5")*5+COUNTIF(beosztás!$BP158:$CT158,"B6")*6+COUNTIF(beosztás!$BP158:$CT158,"B7")*7+COUNTIF(beosztás!$BP158:$CT158,"B8")*8+COUNTIF(beosztás!$BP158:$CT158,"B9")*9+COUNTIF(beosztás!$BP158:$CT158,"B10")*10+COUNTIF(beosztás!$BP158:$CT158,"B11")*11+COUNTIF(beosztás!$BP158:$CT158,"B12")*12+COUNTIF(beosztás!$BP158:$CT158,"BP")*0</f>
        <v>0</v>
      </c>
      <c r="BE156" s="24">
        <f t="shared" si="703"/>
        <v>40</v>
      </c>
      <c r="BF156" s="710">
        <f>IF(C156="",0,alapadatok!$AN$4)</f>
        <v>0</v>
      </c>
      <c r="BG156" s="19">
        <f t="shared" si="591"/>
        <v>40</v>
      </c>
      <c r="BH156" s="741">
        <f t="shared" si="704"/>
        <v>0</v>
      </c>
      <c r="BI156" s="40"/>
      <c r="BJ156" s="709">
        <f>COUNTIF(beosztás!$CU158:$DX158,"DE")*8</f>
        <v>0</v>
      </c>
      <c r="BK156" s="710">
        <f>COUNTIF(beosztás!$CU158:$DX158,"DU")*8</f>
        <v>0</v>
      </c>
      <c r="BL156" s="710">
        <f>COUNTIF(beosztás!$CU158:$DX158,"ÉJ")*8</f>
        <v>0</v>
      </c>
      <c r="BM156" s="710">
        <f>COUNTIF(beosztás!$CU158:$DX158,"N")*12</f>
        <v>0</v>
      </c>
      <c r="BN156" s="710">
        <f>COUNTIF(beosztás!$CU158:$DX158,"É")*12</f>
        <v>0</v>
      </c>
      <c r="BO156" s="710">
        <f>SUM(beosztás!$CU158:$DX158)</f>
        <v>0</v>
      </c>
      <c r="BP156" s="897">
        <f>(COUNTIF(beosztás!$CU158:$DX158,"SN")*12)+(COUNTIF(beosztás!$CU158:$DX158,"SDE")*8)+(COUNTIF(beosztás!$CU158:$DX158,"SDU")*8)+(COUNTIF(beosztás!$CU158:$DX158,"SÉ")*12)+(COUNTIF(beosztás!$CU158:$DX158,"SÉJ")*8)+(COUNTIF(beosztás!$CU158:$DX158,"S1")*1)+(COUNTIF(beosztás!$CU158:$DX158,"S2")*2)+(COUNTIF(beosztás!$CU158:$DX158,"S3")*3)+(COUNTIF(beosztás!$CU158:$DX158,"S4")*4)+(COUNTIF(beosztás!$CU158:$DX158,"S5")*5)+(COUNTIF(beosztás!$CU158:$DX158,"S6")*6)+(COUNTIF(beosztás!$CU158:$DX158,"S7")*7)+(COUNTIF(beosztás!$CU158:$DX158,"S8")*8)+(COUNTIF(beosztás!$CU158:$DX158,"S9")*9)+(COUNTIF(beosztás!$CU158:$DX158,"S10")*10)+(COUNTIF(beosztás!$CU158:$DX158,"S11")*11)+(COUNTIF(beosztás!$CU158:$DX158,"S12")*12)</f>
        <v>0</v>
      </c>
      <c r="BQ156" s="710">
        <f>COUNTIF(beosztás!$CU158:$DX158,"FÜ")*8</f>
        <v>0</v>
      </c>
      <c r="BR156" s="710">
        <f>COUNTIF(beosztás!$CU158:$DX158,"BN")*12+COUNTIF(beosztás!$CU158:$DX158,"BÉ")*12+COUNTIF(beosztás!$CU158:$DX158,"BDE")*8+COUNTIF(beosztás!$CU158:$DX158,"BDU")*8+COUNTIF(beosztás!$CU158:$DX158,"BÉJ")*8+COUNTIF(beosztás!$CU158:$DX158,"B1")*1+COUNTIF(beosztás!$CU158:$DX158,"B2")*2+COUNTIF(beosztás!$CU158:$DX158,"B3")*3+COUNTIF(beosztás!$CU158:$DX158,"B5")*5+COUNTIF(beosztás!$CU158:$DX158,"B6")*6+COUNTIF(beosztás!$CU158:$DX158,"B7")*7+COUNTIF(beosztás!$CU158:$DX158,"B8")*8+COUNTIF(beosztás!$CU158:$DX158,"B9")*9+COUNTIF(beosztás!$CU158:$DX158,"B10")*10+COUNTIF(beosztás!$CU158:$DX158,"B11")*11+COUNTIF(beosztás!$CU158:$DX158,"B12")*12+COUNTIF(beosztás!$CU158:$DX158,"BP")*0</f>
        <v>0</v>
      </c>
      <c r="BS156" s="24">
        <f t="shared" si="705"/>
        <v>0</v>
      </c>
      <c r="BT156" s="710">
        <f>IF(C156="",0,alapadatok!$AN$5)</f>
        <v>0</v>
      </c>
      <c r="BU156" s="19">
        <f t="shared" si="594"/>
        <v>0</v>
      </c>
      <c r="BV156" s="741">
        <f t="shared" si="706"/>
        <v>0</v>
      </c>
      <c r="BW156" s="40"/>
      <c r="BX156" s="25">
        <f t="shared" si="596"/>
        <v>40</v>
      </c>
      <c r="BY156" s="24">
        <f t="shared" si="597"/>
        <v>0</v>
      </c>
      <c r="BZ156" s="24">
        <f t="shared" si="598"/>
        <v>0</v>
      </c>
      <c r="CA156" s="24">
        <f t="shared" si="599"/>
        <v>0</v>
      </c>
      <c r="CB156" s="24">
        <f t="shared" si="600"/>
        <v>0</v>
      </c>
      <c r="CC156" s="24">
        <f t="shared" si="601"/>
        <v>0</v>
      </c>
      <c r="CD156" s="24">
        <f t="shared" si="602"/>
        <v>0</v>
      </c>
      <c r="CE156" s="24">
        <f t="shared" si="603"/>
        <v>0</v>
      </c>
      <c r="CF156" s="24">
        <f t="shared" si="604"/>
        <v>0</v>
      </c>
      <c r="CG156" s="24">
        <f t="shared" si="605"/>
        <v>40</v>
      </c>
      <c r="CH156" s="24">
        <f t="shared" si="606"/>
        <v>0</v>
      </c>
      <c r="CI156" s="19">
        <f t="shared" si="607"/>
        <v>40</v>
      </c>
      <c r="CJ156" s="741">
        <f t="shared" si="707"/>
        <v>0</v>
      </c>
      <c r="CK156" s="41"/>
      <c r="CL156" s="709">
        <f>COUNTIF(beosztás!$DY158:$FC158,"DE")*8</f>
        <v>0</v>
      </c>
      <c r="CM156" s="710">
        <f>COUNTIF(beosztás!$DY158:$FC158,"DU")*8</f>
        <v>0</v>
      </c>
      <c r="CN156" s="710">
        <f>COUNTIF(beosztás!$DY158:$FC158,"ÉJ")*8</f>
        <v>0</v>
      </c>
      <c r="CO156" s="710">
        <f>COUNTIF(beosztás!$DY158:$FC158,"N")*12</f>
        <v>0</v>
      </c>
      <c r="CP156" s="710">
        <f>COUNTIF(beosztás!$DY158:$FC158,"é")*12</f>
        <v>0</v>
      </c>
      <c r="CQ156" s="710">
        <f>SUM(beosztás!$DY158:$FC158)</f>
        <v>0</v>
      </c>
      <c r="CR156" s="710">
        <f>COUNTIF(beosztás!$DY158:$FC158,"FÜ")*8</f>
        <v>0</v>
      </c>
      <c r="CS156" s="897">
        <f>(COUNTIF(beosztás!$DY158:$FC158,"SN")*12)+(COUNTIF(beosztás!$DY158:$FC158,"SDE")*8)+(COUNTIF(beosztás!$DY158:$FC158,"SDU")*8)+(COUNTIF(beosztás!$DY158:$FC158,"SÉ")*12)+(COUNTIF(beosztás!$DY158:$FC158,"SÉJ")*8)+(COUNTIF(beosztás!$DY158:$FC158,"S1")*1)+(COUNTIF(beosztás!$DY158:$FC158,"S2")*2)+(COUNTIF(beosztás!$DY158:$FC158,"S3")*3)+(COUNTIF(beosztás!$DY158:$FC158,"S4")*4)+(COUNTIF(beosztás!$DY158:$FC158,"S5")*5)+(COUNTIF(beosztás!$DY158:$FC158,"S6")*6)+(COUNTIF(beosztás!$DY158:$FC158,"S7")*7)+(COUNTIF(beosztás!$DY158:$FC158,"S8")*8)+(COUNTIF(beosztás!$DY158:$FC158,"S9")*9)+(COUNTIF(beosztás!$DY158:$FC158,"S10")*10)+(COUNTIF(beosztás!$DY158:$FC158,"S11")*11)+(COUNTIF(beosztás!$DY158:$FC158,"S12")*12)</f>
        <v>0</v>
      </c>
      <c r="CT156" s="710">
        <f>COUNTIF(beosztás!$DY158:$FC158,"BN")*12+COUNTIF(beosztás!$DY158:$FC158,"BÉ")*12+COUNTIF(beosztás!$DY158:$FC158,"BDE")*8+COUNTIF(beosztás!$DY158:$FC158,"BDU")*8+COUNTIF(beosztás!$DY158:$FC158,"BÉJ")*8+COUNTIF(beosztás!$DY158:$FC158,"B1")*1+COUNTIF(beosztás!$DY158:$FC158,"B2")*2+COUNTIF(beosztás!$DY158:$FC158,"B3")*3+COUNTIF(beosztás!$DY158:$FC158,"B5")*5+COUNTIF(beosztás!$DY158:$FC158,"B6")*6+COUNTIF(beosztás!$DY158:$FC158,"B7")*7+COUNTIF(beosztás!$DY158:$FC158,"B8")*8+COUNTIF(beosztás!$DY158:$FC158,"B9")*9+COUNTIF(beosztás!$DY158:$FC158,"B10")*10+COUNTIF(beosztás!$DY158:$FC158,"B11")*11+COUNTIF(beosztás!$DY158:$FC158,"B12")*12+COUNTIF(beosztás!$DY158:$FC158,"BP")*0</f>
        <v>0</v>
      </c>
      <c r="CU156" s="24">
        <f t="shared" si="708"/>
        <v>0</v>
      </c>
      <c r="CV156" s="710">
        <f>IF(C156="",0,alapadatok!$AN$6)</f>
        <v>0</v>
      </c>
      <c r="CW156" s="19">
        <f t="shared" si="610"/>
        <v>0</v>
      </c>
      <c r="CX156" s="907">
        <f t="shared" si="709"/>
        <v>0</v>
      </c>
      <c r="CY156" s="40"/>
      <c r="CZ156" s="709">
        <f>COUNTIF(beosztás!$FD158:$GG158,"DE")*8</f>
        <v>0</v>
      </c>
      <c r="DA156" s="710">
        <f>COUNTIF(beosztás!$FD158:$GG158,"DU")*8</f>
        <v>0</v>
      </c>
      <c r="DB156" s="710">
        <f>COUNTIF(beosztás!$FD158:$GG158,"ÉJ")*8</f>
        <v>0</v>
      </c>
      <c r="DC156" s="710">
        <f>COUNTIF(beosztás!$FD158:$GG158,"N")*12</f>
        <v>0</v>
      </c>
      <c r="DD156" s="710">
        <f>COUNTIF(beosztás!$FD158:$GG158,"É")*12</f>
        <v>0</v>
      </c>
      <c r="DE156" s="710">
        <f>SUM(beosztás!$FD158:$GG158)</f>
        <v>0</v>
      </c>
      <c r="DF156" s="897">
        <f>(COUNTIF(beosztás!$FD158:$GG158,"SN")*12)+(COUNTIF(beosztás!$FD158:$GG158,"SDE")*8)+(COUNTIF(beosztás!$FD158:$GG158,"SDU")*8)+(COUNTIF(beosztás!$FD158:$GG158,"SÉ")*12)+(COUNTIF(beosztás!$FD158:$GG158,"SÉJ")*8)+(COUNTIF(beosztás!$FD158:$GG158,"S1")*1)+(COUNTIF(beosztás!$FD158:$GG158,"S2")*2)+(COUNTIF(beosztás!$FD158:$GG158,"S3")*3)+(COUNTIF(beosztás!$FD158:$GG158,"S4")*4)+(COUNTIF(beosztás!$FD158:$GG158,"S5")*5)+(COUNTIF(beosztás!$FD158:$GG158,"S6")*6)+(COUNTIF(beosztás!$FD158:$GG158,"S7")*7)+(COUNTIF(beosztás!$FD158:$GG158,"S8")*8)+(COUNTIF(beosztás!$FD158:$GG158,"S9")*9)+(COUNTIF(beosztás!$FD158:$GG158,"S10")*10)+(COUNTIF(beosztás!$FD158:$GG158,"S11")*11)+(COUNTIF(beosztás!$FD158:$GG158,"S12")*12)</f>
        <v>0</v>
      </c>
      <c r="DG156" s="710">
        <f>COUNTIF(beosztás!$FD158:$GG158,"FÜ")*8</f>
        <v>0</v>
      </c>
      <c r="DH156" s="710">
        <f>COUNTIF(beosztás!$FD158:$GG158,"BN")*12+COUNTIF(beosztás!$FD158:$GG158,"BÉ")*12+COUNTIF(beosztás!$FD158:$GG158,"BDE")*8+COUNTIF(beosztás!$FD158:$GG158,"BDU")*8+COUNTIF(beosztás!$FD158:$GG158,"BÉJ")*8+COUNTIF(beosztás!$FD158:$GG158,"B1")*1+COUNTIF(beosztás!$FD158:$GG158,"B2")*2+COUNTIF(beosztás!$FD158:$GG158,"B3")*3+COUNTIF(beosztás!$FD158:$GG158,"B5")*5+COUNTIF(beosztás!$FD158:$GG158,"B6")*6+COUNTIF(beosztás!$FD158:$GG158,"B7")*7+COUNTIF(beosztás!$FD158:$GG158,"B8")*8+COUNTIF(beosztás!$FD158:$GG158,"B9")*9+COUNTIF(beosztás!$FD158:$GG158,"B10")*10+COUNTIF(beosztás!$FD158:$GG158,"B11")*11+COUNTIF(beosztás!$FD158:$GG158,"B12")*12+COUNTIF(beosztás!$FD158:$GG158,"BP")*0</f>
        <v>0</v>
      </c>
      <c r="DI156" s="24">
        <f t="shared" si="710"/>
        <v>0</v>
      </c>
      <c r="DJ156" s="710">
        <f>IF(C156="",0,alapadatok!$AN$7)</f>
        <v>0</v>
      </c>
      <c r="DK156" s="19">
        <f t="shared" si="613"/>
        <v>0</v>
      </c>
      <c r="DL156" s="741">
        <f t="shared" si="711"/>
        <v>0</v>
      </c>
      <c r="DM156" s="40"/>
      <c r="DN156" s="25">
        <f t="shared" si="615"/>
        <v>0</v>
      </c>
      <c r="DO156" s="24">
        <f t="shared" si="616"/>
        <v>0</v>
      </c>
      <c r="DP156" s="24">
        <f t="shared" si="617"/>
        <v>0</v>
      </c>
      <c r="DQ156" s="24">
        <f t="shared" si="618"/>
        <v>0</v>
      </c>
      <c r="DR156" s="24">
        <f t="shared" si="619"/>
        <v>0</v>
      </c>
      <c r="DS156" s="24">
        <f t="shared" si="620"/>
        <v>0</v>
      </c>
      <c r="DT156" s="24">
        <f t="shared" si="621"/>
        <v>0</v>
      </c>
      <c r="DU156" s="24">
        <f t="shared" si="622"/>
        <v>0</v>
      </c>
      <c r="DV156" s="24">
        <f t="shared" si="623"/>
        <v>0</v>
      </c>
      <c r="DW156" s="24">
        <f t="shared" si="624"/>
        <v>0</v>
      </c>
      <c r="DX156" s="24">
        <f t="shared" si="625"/>
        <v>0</v>
      </c>
      <c r="DY156" s="19">
        <f t="shared" si="626"/>
        <v>0</v>
      </c>
      <c r="DZ156" s="907">
        <f t="shared" si="712"/>
        <v>0</v>
      </c>
      <c r="EA156" s="41"/>
      <c r="EB156" s="709">
        <f>COUNTIF(beosztás!$GH158:$HL158,"DE")*8</f>
        <v>0</v>
      </c>
      <c r="EC156" s="710">
        <f>COUNTIF(beosztás!$GH158:$HL158,"DU")*8</f>
        <v>0</v>
      </c>
      <c r="ED156" s="710">
        <f>COUNTIF(beosztás!$GH158:$HL158,"ÉJ")*8</f>
        <v>0</v>
      </c>
      <c r="EE156" s="710">
        <f>COUNTIF(beosztás!$GH158:$HL158,"N")*12</f>
        <v>0</v>
      </c>
      <c r="EF156" s="710">
        <f>COUNTIF(beosztás!$GH158:$HL158,"é")*12</f>
        <v>0</v>
      </c>
      <c r="EG156" s="710">
        <f>SUM(beosztás!$GH158:$HL158)</f>
        <v>0</v>
      </c>
      <c r="EH156" s="710">
        <f>COUNTIF(beosztás!$GH158:$HL158,"FÜ")*8</f>
        <v>0</v>
      </c>
      <c r="EI156" s="897">
        <f>(COUNTIF(beosztás!$GH158:$HL158,"SN")*12)+(COUNTIF(beosztás!$GH158:$HL158,"SDE")*8)+(COUNTIF(beosztás!$GH158:$HL158,"SDU")*8)+(COUNTIF(beosztás!$GH158:$HL158,"SÉ")*12)+(COUNTIF(beosztás!$GH158:$HL158,"SÉJ")*8)+(COUNTIF(beosztás!$GH158:$HL158,"S1")*1)+(COUNTIF(beosztás!$GH158:$HL158,"S2")*2)+(COUNTIF(beosztás!$GH158:$HL158,"S3")*3)+(COUNTIF(beosztás!$GH158:$HL158,"S4")*4)+(COUNTIF(beosztás!$GH158:$HL158,"S5")*5)+(COUNTIF(beosztás!$GH158:$HL158,"S6")*6)+(COUNTIF(beosztás!$GH158:$HL158,"S7")*7)+(COUNTIF(beosztás!$GH158:$HL158,"S8")*8)+(COUNTIF(beosztás!$GH158:$HL158,"S9")*9)+(COUNTIF(beosztás!$GH158:$HL158,"S10")*10)+(COUNTIF(beosztás!$GH158:$HL158,"S11")*11)+(COUNTIF(beosztás!$GH158:$HL158,"S12")*12)</f>
        <v>0</v>
      </c>
      <c r="EJ156" s="710">
        <f>COUNTIF(beosztás!$GH158:$HL158,"BN")*12+COUNTIF(beosztás!$GH158:$HL158,"BÉ")*12+COUNTIF(beosztás!$GH158:$HL158,"BDE")*8+COUNTIF(beosztás!$GH158:$HL158,"BDU")*8+COUNTIF(beosztás!$GH158:$HL158,"BÉJ")*8+COUNTIF(beosztás!$GH158:$HL158,"B1")*1+COUNTIF(beosztás!$GH158:$HL158,"B2")*2+COUNTIF(beosztás!$GH158:$HL158,"B3")*3+COUNTIF(beosztás!$GH158:$HL158,"B5")*5+COUNTIF(beosztás!$GH158:$HL158,"B6")*6+COUNTIF(beosztás!$GH158:$HL158,"B7")*7+COUNTIF(beosztás!$GH158:$HL158,"B8")*8+COUNTIF(beosztás!$GH158:$HL158,"B9")*9+COUNTIF(beosztás!$GH158:$HL158,"B10")*10+COUNTIF(beosztás!$GH158:$HL158,"B11")*11+COUNTIF(beosztás!$GH158:$HL158,"B12")*12+COUNTIF(beosztás!$GH158:$HL158,"BP")*0</f>
        <v>0</v>
      </c>
      <c r="EK156" s="24">
        <f t="shared" si="713"/>
        <v>0</v>
      </c>
      <c r="EL156" s="710">
        <f>IF(C156="",0,alapadatok!$AN$8)</f>
        <v>0</v>
      </c>
      <c r="EM156" s="19">
        <f t="shared" si="629"/>
        <v>0</v>
      </c>
      <c r="EN156" s="907">
        <f t="shared" si="714"/>
        <v>0</v>
      </c>
      <c r="EO156" s="40"/>
      <c r="EP156" s="709">
        <f>COUNTIF(beosztás!$HM158:$IQ158,"DE")*8</f>
        <v>0</v>
      </c>
      <c r="EQ156" s="710">
        <f>COUNTIF(beosztás!$HM158:$IQ158,"DU")*8</f>
        <v>0</v>
      </c>
      <c r="ER156" s="710">
        <f>COUNTIF(beosztás!$HM158:$IQ158,"ÉJ")*8</f>
        <v>0</v>
      </c>
      <c r="ES156" s="710">
        <f>COUNTIF(beosztás!$HM158:$IQ158,"N")*12</f>
        <v>0</v>
      </c>
      <c r="ET156" s="710">
        <f>COUNTIF(beosztás!$HM158:$IQ158,"É")*12</f>
        <v>0</v>
      </c>
      <c r="EU156" s="710">
        <f>SUM(beosztás!$HM158:$IQ158)</f>
        <v>0</v>
      </c>
      <c r="EV156" s="897">
        <f>(COUNTIF(beosztás!$HM158:$IQ158,"SN")*12)+(COUNTIF(beosztás!$HM158:$IQ158,"SDE")*8)+(COUNTIF(beosztás!$HM158:$IQ158,"SDU")*8)+(COUNTIF(beosztás!$HM158:$IQ158,"SÉ")*12)+(COUNTIF(beosztás!$HM158:$IQ158,"SÉJ")*8)+(COUNTIF(beosztás!$HM158:$IQ158,"S1")*1)+(COUNTIF(beosztás!$HM158:$IQ158,"S2")*2)+(COUNTIF(beosztás!$HM158:$IQ158,"S3")*3)+(COUNTIF(beosztás!$HM158:$IQ158,"S4")*4)+(COUNTIF(beosztás!$HM158:$IQ158,"S5")*5)+(COUNTIF(beosztás!$HM158:$IQ158,"S6")*6)+(COUNTIF(beosztás!$HM158:$IQ158,"S7")*7)+(COUNTIF(beosztás!$HM158:$IQ158,"S8")*8)+(COUNTIF(beosztás!$HM158:$IQ158,"S9")*9)+(COUNTIF(beosztás!$HM158:$IQ158,"S10")*10)+(COUNTIF(beosztás!$HM158:$IQ158,"S11")*11)+(COUNTIF(beosztás!$HM158:$IQ158,"S12")*12)</f>
        <v>0</v>
      </c>
      <c r="EW156" s="710">
        <f>COUNTIF(beosztás!$HM158:$IQ158,"FÜ")*8</f>
        <v>0</v>
      </c>
      <c r="EX156" s="710">
        <f>COUNTIF(beosztás!$HM158:$IQ158,"BN")*12+COUNTIF(beosztás!$HM158:$IQ158,"BÉ")*12+COUNTIF(beosztás!$HM158:$IQ158,"BDE")*8+COUNTIF(beosztás!$HM158:$IQ158,"BDU")*8+COUNTIF(beosztás!$HM158:$IQ158,"BÉJ")*8+COUNTIF(beosztás!$HM158:$IQ158,"B1")*1+COUNTIF(beosztás!$HM158:$IQ158,"B2")*2+COUNTIF(beosztás!$HM158:$IQ158,"B3")*3+COUNTIF(beosztás!$HM158:$IQ158,"B5")*5+COUNTIF(beosztás!$HM158:$IQ158,"B6")*6+COUNTIF(beosztás!$HM158:$IQ158,"B7")*7+COUNTIF(beosztás!$HM158:$IQ158,"B8")*8+COUNTIF(beosztás!$HM158:$IQ158,"B9")*9+COUNTIF(beosztás!$HM158:$IQ158,"B10")*10+COUNTIF(beosztás!$HM158:$IQ158,"B11")*11+COUNTIF(beosztás!$HM158:$IQ158,"B12")*12+COUNTIF(beosztás!$HM158:$IQ158,"BP")*0</f>
        <v>0</v>
      </c>
      <c r="EY156" s="24">
        <f t="shared" si="715"/>
        <v>0</v>
      </c>
      <c r="EZ156" s="710">
        <f>IF(C156="",0,alapadatok!$AN$9)</f>
        <v>0</v>
      </c>
      <c r="FA156" s="19">
        <f t="shared" si="632"/>
        <v>0</v>
      </c>
      <c r="FB156" s="907">
        <f t="shared" si="716"/>
        <v>0</v>
      </c>
      <c r="FC156" s="40"/>
      <c r="FD156" s="25">
        <f t="shared" si="634"/>
        <v>0</v>
      </c>
      <c r="FE156" s="24">
        <f t="shared" si="635"/>
        <v>0</v>
      </c>
      <c r="FF156" s="24">
        <f t="shared" si="636"/>
        <v>0</v>
      </c>
      <c r="FG156" s="24">
        <f t="shared" si="637"/>
        <v>0</v>
      </c>
      <c r="FH156" s="24">
        <f t="shared" si="638"/>
        <v>0</v>
      </c>
      <c r="FI156" s="24">
        <f t="shared" si="639"/>
        <v>0</v>
      </c>
      <c r="FJ156" s="24">
        <f t="shared" si="640"/>
        <v>0</v>
      </c>
      <c r="FK156" s="24">
        <f t="shared" si="641"/>
        <v>0</v>
      </c>
      <c r="FL156" s="24">
        <f t="shared" si="642"/>
        <v>0</v>
      </c>
      <c r="FM156" s="24">
        <f t="shared" si="643"/>
        <v>0</v>
      </c>
      <c r="FN156" s="24">
        <f t="shared" si="644"/>
        <v>0</v>
      </c>
      <c r="FO156" s="19">
        <f t="shared" si="645"/>
        <v>0</v>
      </c>
      <c r="FP156" s="907">
        <f t="shared" si="717"/>
        <v>0</v>
      </c>
      <c r="FQ156" s="41"/>
      <c r="FR156" s="709">
        <f>COUNTIF(beosztás!$IR158:$JU158,"DE")*8</f>
        <v>0</v>
      </c>
      <c r="FS156" s="710">
        <f>COUNTIF(beosztás!$IR158:$JU158,"DU")*8</f>
        <v>0</v>
      </c>
      <c r="FT156" s="710">
        <f>COUNTIF(beosztás!$IR158:$JU158,"ÉJ")*8</f>
        <v>0</v>
      </c>
      <c r="FU156" s="710">
        <f>COUNTIF(beosztás!$IR158:$JU158,"N")*12</f>
        <v>0</v>
      </c>
      <c r="FV156" s="710">
        <f>COUNTIF(beosztás!$IR158:$JU158,"é")*12</f>
        <v>0</v>
      </c>
      <c r="FW156" s="710">
        <f>SUM(beosztás!$IR158:$JU158)</f>
        <v>0</v>
      </c>
      <c r="FX156" s="710">
        <f>COUNTIF(beosztás!$IR158:$JU158,"FÜ")*8</f>
        <v>0</v>
      </c>
      <c r="FY156" s="897">
        <f>(COUNTIF(beosztás!$IR158:$JU158,"SN")*12)+(COUNTIF(beosztás!$IR158:$JU158,"SDE")*8)+(COUNTIF(beosztás!$IR158:$JU158,"SDU")*8)+(COUNTIF(beosztás!$IR158:$JU158,"SÉ")*12)+(COUNTIF(beosztás!$IR158:$JU158,"SÉJ")*8)+(COUNTIF(beosztás!$IR158:$JU158,"S1")*1)+(COUNTIF(beosztás!$IR158:$JU158,"S2")*2)+(COUNTIF(beosztás!$IR158:$JU158,"S3")*3)+(COUNTIF(beosztás!$IR158:$JU158,"S4")*4)+(COUNTIF(beosztás!$IR158:$JU158,"S5")*5)+(COUNTIF(beosztás!$IR158:$JU158,"S6")*6)+(COUNTIF(beosztás!$IR158:$JU158,"S7")*7)+(COUNTIF(beosztás!$IR158:$JU158,"S8")*8)+(COUNTIF(beosztás!$IR158:$JU158,"S9")*9)+(COUNTIF(beosztás!$IR158:$JU158,"S10")*10)+(COUNTIF(beosztás!$IR158:$JU158,"S11")*11)+(COUNTIF(beosztás!$IR158:$JU158,"S12")*12)</f>
        <v>0</v>
      </c>
      <c r="FZ156" s="710">
        <f>COUNTIF(beosztás!$IR158:$JU158,"BN")*12+COUNTIF(beosztás!$IR158:$JU158,"BÉ")*12+COUNTIF(beosztás!$IR158:$JU158,"BDE")*8+COUNTIF(beosztás!$IR158:$JU158,"BDU")*8+COUNTIF(beosztás!$IR158:$JU158,"BÉJ")*8+COUNTIF(beosztás!$IR158:$JU158,"B1")*1+COUNTIF(beosztás!$IR158:$JU158,"B2")*2+COUNTIF(beosztás!$IR158:$JU158,"B3")*3+COUNTIF(beosztás!$IR158:$JU158,"B5")*5+COUNTIF(beosztás!$IR158:$JU158,"B6")*6+COUNTIF(beosztás!$IR158:$JU158,"B7")*7+COUNTIF(beosztás!$IR158:$JU158,"B8")*8+COUNTIF(beosztás!$IR158:$JU158,"B9")*9+COUNTIF(beosztás!$IR158:$JU158,"B10")*10+COUNTIF(beosztás!$IR158:$JU158,"B11")*11+COUNTIF(beosztás!$IR158:$JU158,"B12")*12+COUNTIF(beosztás!$IR158:$JU158,"BP")*0</f>
        <v>0</v>
      </c>
      <c r="GA156" s="24">
        <f t="shared" si="718"/>
        <v>0</v>
      </c>
      <c r="GB156" s="710">
        <f>IF(C156="",0,alapadatok!$AN$10)</f>
        <v>0</v>
      </c>
      <c r="GC156" s="19">
        <f t="shared" si="648"/>
        <v>0</v>
      </c>
      <c r="GD156" s="907">
        <f t="shared" si="719"/>
        <v>0</v>
      </c>
      <c r="GE156" s="42"/>
      <c r="GF156" s="709">
        <f>COUNTIF(beosztás!$JV158:$KZ158,"DE")*8</f>
        <v>0</v>
      </c>
      <c r="GG156" s="710">
        <f>COUNTIF(beosztás!$JV158:$KZ158,"DU")*8</f>
        <v>0</v>
      </c>
      <c r="GH156" s="710">
        <f>COUNTIF(beosztás!$JV158:$KZ158,"ÉJ")*8</f>
        <v>0</v>
      </c>
      <c r="GI156" s="710">
        <f>COUNTIF(beosztás!$JV158:$KZ158,"N")*12</f>
        <v>0</v>
      </c>
      <c r="GJ156" s="710">
        <f>COUNTIF(beosztás!$JV158:$KZ158,"É")*12</f>
        <v>0</v>
      </c>
      <c r="GK156" s="710">
        <f>SUM(beosztás!$JV158:$KZ158)</f>
        <v>0</v>
      </c>
      <c r="GL156" s="897">
        <f>(COUNTIF(beosztás!$JV158:$KZ158,"SN")*12)+(COUNTIF(beosztás!$JV158:$KZ158,"SDE")*8)+(COUNTIF(beosztás!$JV158:$KZ158,"SDU")*8)+(COUNTIF(beosztás!$JV158:$KZ158,"SÉ")*12)+(COUNTIF(beosztás!$JV158:$KZ158,"SÉJ")*8)+(COUNTIF(beosztás!$JV158:$KZ158,"S1")*1)+(COUNTIF(beosztás!$JV158:$KZ158,"S2")*2)+(COUNTIF(beosztás!$JV158:$KZ158,"S3")*3)+(COUNTIF(beosztás!$JV158:$KZ158,"S4")*4)+(COUNTIF(beosztás!$JV158:$KZ158,"S5")*5)+(COUNTIF(beosztás!$JV158:$KZ158,"S6")*6)+(COUNTIF(beosztás!$JV158:$KZ158,"S7")*7)+(COUNTIF(beosztás!$JV158:$KZ158,"S8")*8)+(COUNTIF(beosztás!$JV158:$KZ158,"S9")*9)+(COUNTIF(beosztás!$JV158:$KZ158,"S10")*10)+(COUNTIF(beosztás!$JV158:$KZ158,"S11")*11)+(COUNTIF(beosztás!$JV158:$KZ158,"S12")*12)</f>
        <v>0</v>
      </c>
      <c r="GM156" s="710">
        <f>COUNTIF(beosztás!$JV158:$KZ158,"FÜ")*8</f>
        <v>0</v>
      </c>
      <c r="GN156" s="710">
        <f>COUNTIF(beosztás!$JV158:$KZ158,"BN")*12+COUNTIF(beosztás!$JV158:$KZ158,"BÉ")*12+COUNTIF(beosztás!$JV158:$KZ158,"BDE")*8+COUNTIF(beosztás!$JV158:$KZ158,"BDU")*8+COUNTIF(beosztás!$JV158:$KZ158,"BÉJ")*8+COUNTIF(beosztás!$JV158:$KZ158,"B1")*1+COUNTIF(beosztás!$JV158:$KZ158,"B2")*2+COUNTIF(beosztás!$JV158:$KZ158,"B3")*3+COUNTIF(beosztás!$JV158:$KZ158,"B5")*5+COUNTIF(beosztás!$JV158:$KZ158,"B6")*6+COUNTIF(beosztás!$JV158:$KZ158,"B7")*7+COUNTIF(beosztás!$JV158:$KZ158,"B8")*8+COUNTIF(beosztás!$JV158:$KZ158,"B9")*9+COUNTIF(beosztás!$JV158:$KZ158,"B10")*10+COUNTIF(beosztás!$JV158:$KZ158,"B11")*11+COUNTIF(beosztás!$JV158:$KZ158,"B12")*12+COUNTIF(beosztás!$JV158:$KZ158,"BP")*0</f>
        <v>0</v>
      </c>
      <c r="GO156" s="24">
        <f t="shared" si="720"/>
        <v>0</v>
      </c>
      <c r="GP156" s="710">
        <f>IF(C156="",0,alapadatok!$AN$11)</f>
        <v>0</v>
      </c>
      <c r="GQ156" s="19">
        <f t="shared" si="651"/>
        <v>0</v>
      </c>
      <c r="GR156" s="907">
        <f t="shared" si="721"/>
        <v>0</v>
      </c>
      <c r="GS156" s="42"/>
      <c r="GT156" s="25">
        <f t="shared" si="653"/>
        <v>0</v>
      </c>
      <c r="GU156" s="24">
        <f t="shared" si="654"/>
        <v>0</v>
      </c>
      <c r="GV156" s="24">
        <f t="shared" si="655"/>
        <v>0</v>
      </c>
      <c r="GW156" s="24">
        <f t="shared" si="656"/>
        <v>0</v>
      </c>
      <c r="GX156" s="24">
        <f t="shared" si="657"/>
        <v>0</v>
      </c>
      <c r="GY156" s="24">
        <f t="shared" si="658"/>
        <v>0</v>
      </c>
      <c r="GZ156" s="24">
        <f t="shared" si="659"/>
        <v>0</v>
      </c>
      <c r="HA156" s="24">
        <f t="shared" si="660"/>
        <v>0</v>
      </c>
      <c r="HB156" s="24">
        <f t="shared" si="661"/>
        <v>0</v>
      </c>
      <c r="HC156" s="24">
        <f t="shared" si="662"/>
        <v>0</v>
      </c>
      <c r="HD156" s="24">
        <f t="shared" si="663"/>
        <v>0</v>
      </c>
      <c r="HE156" s="19">
        <f t="shared" si="664"/>
        <v>0</v>
      </c>
      <c r="HF156" s="907">
        <f t="shared" si="722"/>
        <v>0</v>
      </c>
      <c r="HG156" s="41"/>
      <c r="HH156" s="709">
        <f>COUNTIF(beosztás!$LA158:$MD158,"DE")*8</f>
        <v>0</v>
      </c>
      <c r="HI156" s="710">
        <f>COUNTIF(beosztás!$LA158:$MD158,"DU")*8</f>
        <v>0</v>
      </c>
      <c r="HJ156" s="710">
        <f>COUNTIF(beosztás!$LA158:$MD158,"ÉJ")*8</f>
        <v>0</v>
      </c>
      <c r="HK156" s="710">
        <f>COUNTIF(beosztás!$LA158:$MD158,"N")*12</f>
        <v>0</v>
      </c>
      <c r="HL156" s="710">
        <f>COUNTIF(beosztás!$LA158:$MD158,"é")*12</f>
        <v>0</v>
      </c>
      <c r="HM156" s="710">
        <f>SUM(beosztás!$LA158:$MD158)</f>
        <v>0</v>
      </c>
      <c r="HN156" s="710">
        <f>COUNTIF(beosztás!$LA158:$MD158,"FÜ")*8</f>
        <v>0</v>
      </c>
      <c r="HO156" s="897">
        <f>(COUNTIF(beosztás!$LA158:$MD158,"SN")*12)+(COUNTIF(beosztás!$LA158:$MD158,"SDE")*8)+(COUNTIF(beosztás!$LA158:$MD158,"SDU")*8)+(COUNTIF(beosztás!$LA158:$MD158,"SÉ")*12)+(COUNTIF(beosztás!$LA158:$MD158,"SÉJ")*8)+(COUNTIF(beosztás!$LA158:$MD158,"S1")*1)+(COUNTIF(beosztás!$LA158:$MD158,"S2")*2)+(COUNTIF(beosztás!$LA158:$MD158,"S3")*3)+(COUNTIF(beosztás!$LA158:$MD158,"S4")*4)+(COUNTIF(beosztás!$LA158:$MD158,"S5")*5)+(COUNTIF(beosztás!$LA158:$MD158,"S6")*6)+(COUNTIF(beosztás!$LA158:$MD158,"S7")*7)+(COUNTIF(beosztás!$LA158:$MD158,"S8")*8)+(COUNTIF(beosztás!$LA158:$MD158,"S9")*9)+(COUNTIF(beosztás!$LA158:$MD158,"S10")*10)+(COUNTIF(beosztás!$LA158:$MD158,"S11")*11)+(COUNTIF(beosztás!$LA158:$MD158,"S12")*12)</f>
        <v>0</v>
      </c>
      <c r="HP156" s="710">
        <f>COUNTIF(beosztás!$LA158:$MD158,"BN")*12+COUNTIF(beosztás!$LA158:$MD158,"BÉ")*12+COUNTIF(beosztás!$LA158:$MD158,"BDE")*8+COUNTIF(beosztás!$LA158:$MD158,"BDU")*8+COUNTIF(beosztás!$LA158:$MD158,"BÉJ")*8+COUNTIF(beosztás!$LA158:$MD158,"B1")*1+COUNTIF(beosztás!$LA158:$MD158,"B2")*2+COUNTIF(beosztás!$LA158:$MD158,"B3")*3+COUNTIF(beosztás!$KZ158:$MC158,"B5")*5+COUNTIF(beosztás!$KZ158:$MC158,"B6")*6+COUNTIF(beosztás!$KZ158:$MC158,"B7")*7+COUNTIF(beosztás!$KZ158:$MC158,"B8")*8+COUNTIF(beosztás!$LA158:$MD158,"B9")*9+COUNTIF(beosztás!$LA158:$MD158,"B10")*10+COUNTIF(beosztás!$LA158:$MD158,"B11")*11+COUNTIF(beosztás!$LA158:$MD158,"B12")*12+COUNTIF(beosztás!$LA158:$MD158,"BP")*0</f>
        <v>0</v>
      </c>
      <c r="HQ156" s="24">
        <f t="shared" si="723"/>
        <v>0</v>
      </c>
      <c r="HR156" s="710">
        <f>IF(C156="",0,alapadatok!$AN$12)</f>
        <v>0</v>
      </c>
      <c r="HS156" s="19">
        <f t="shared" si="667"/>
        <v>0</v>
      </c>
      <c r="HT156" s="907">
        <f t="shared" si="724"/>
        <v>0</v>
      </c>
      <c r="HU156" s="42"/>
      <c r="HV156" s="709">
        <f>COUNTIF(beosztás!$ME158:$NI158,"DE")*8</f>
        <v>0</v>
      </c>
      <c r="HW156" s="710">
        <f>COUNTIF(beosztás!$ME158:$NI158,"DU")*8</f>
        <v>0</v>
      </c>
      <c r="HX156" s="710">
        <f>COUNTIF(beosztás!$ME158:$NI158,"ÉJ")*8</f>
        <v>0</v>
      </c>
      <c r="HY156" s="710">
        <f>COUNTIF(beosztás!$ME158:$NI158,"N")*12</f>
        <v>0</v>
      </c>
      <c r="HZ156" s="710">
        <f>COUNTIF(beosztás!$ME158:$NI158,"É")*12</f>
        <v>0</v>
      </c>
      <c r="IA156" s="710">
        <f>SUM(beosztás!$ME158:$NI158)</f>
        <v>0</v>
      </c>
      <c r="IB156" s="710">
        <f>(COUNTIF(beosztás!$ME158:$NI158,"SN")*12)+(COUNTIF(beosztás!$ME158:$NI158,"SDE")*8)+(COUNTIF(beosztás!$ME158:$NI158,"SDU")*8)+(COUNTIF(beosztás!$ME158:$NI158,"SÉ")*12)+(COUNTIF(beosztás!$ME158:$NI158,"SÉJ")*8)+(COUNTIF(beosztás!$ME158:$NI158,"S1")*1)+(COUNTIF(beosztás!$ME158:$NI158,"S2")*2)+(COUNTIF(beosztás!$ME158:$NI158,"S3")*3)+(COUNTIF(beosztás!$ME158:$NI158,"S4")*4)+(COUNTIF(beosztás!$ME158:$NI158,"S5")*5)+(COUNTIF(beosztás!$ME158:$NI158,"S6")*6)+(COUNTIF(beosztás!$ME158:$NI158,"S7")*7)+(COUNTIF(beosztás!$ME158:$NI158,"S8")*8)+(COUNTIF(beosztás!$ME158:$NI158,"S9")*9)+(COUNTIF(beosztás!$ME158:$NI158,"S10")*10)+(COUNTIF(beosztás!$ME158:$NI158,"S11")*11)+(COUNTIF(beosztás!$ME158:$NI158,"S12")*12)</f>
        <v>0</v>
      </c>
      <c r="IC156" s="710">
        <f>COUNTIF(beosztás!$ME158:$NI158,"FÜ")*8</f>
        <v>0</v>
      </c>
      <c r="ID156" s="710">
        <f>COUNTIF(beosztás!$ME158:$NI158,"BN")*12+COUNTIF(beosztás!$ME158:$NI158,"BÉ")*12+COUNTIF(beosztás!$ME158:$NI158,"BDE")*8+COUNTIF(beosztás!$ME158:$NI158,"BDU")*8+COUNTIF(beosztás!$ME158:$NI158,"BÉJ")*8+COUNTIF(beosztás!$ME158:$NI158,"B1")*1+COUNTIF(beosztás!$ME158:$NI158,"B2")*2+COUNTIF(beosztás!$ME158:$NI158,"B3")*3+COUNTIF(beosztás!$ME158:$NI158,"B5")*5+COUNTIF(beosztás!$ME158:$NI158,"B6")*6+COUNTIF(beosztás!$ME158:$NI158,"B7")*7+COUNTIF(beosztás!$ME158:$NI158,"B8")*8+COUNTIF(beosztás!$ME158:$NI158,"B9")*9+COUNTIF(beosztás!$ME158:$NI158,"B10")*10+COUNTIF(beosztás!$ME158:$NI158,"B11")*11+COUNTIF(beosztás!$ME158:$NI158,"B12")*12+COUNTIF(beosztás!$ME158:$NI158,"BP")*0</f>
        <v>0</v>
      </c>
      <c r="IE156" s="24">
        <f t="shared" si="725"/>
        <v>0</v>
      </c>
      <c r="IF156" s="710">
        <f>IF(C156="",0,alapadatok!$AN$13)</f>
        <v>0</v>
      </c>
      <c r="IG156" s="19">
        <f t="shared" si="670"/>
        <v>0</v>
      </c>
      <c r="IH156" s="741">
        <f t="shared" si="726"/>
        <v>0</v>
      </c>
      <c r="II156" s="42"/>
      <c r="IJ156" s="25">
        <f t="shared" si="672"/>
        <v>0</v>
      </c>
      <c r="IK156" s="24">
        <f t="shared" si="673"/>
        <v>0</v>
      </c>
      <c r="IL156" s="24">
        <f t="shared" si="674"/>
        <v>0</v>
      </c>
      <c r="IM156" s="24">
        <f t="shared" si="675"/>
        <v>0</v>
      </c>
      <c r="IN156" s="24">
        <f t="shared" si="676"/>
        <v>0</v>
      </c>
      <c r="IO156" s="24">
        <f t="shared" si="677"/>
        <v>0</v>
      </c>
      <c r="IP156" s="24">
        <f t="shared" si="678"/>
        <v>0</v>
      </c>
      <c r="IQ156" s="24">
        <f t="shared" si="679"/>
        <v>0</v>
      </c>
      <c r="IR156" s="24">
        <f t="shared" si="680"/>
        <v>0</v>
      </c>
      <c r="IS156" s="24">
        <f t="shared" si="681"/>
        <v>0</v>
      </c>
      <c r="IT156" s="24">
        <f t="shared" si="682"/>
        <v>0</v>
      </c>
      <c r="IU156" s="19">
        <f t="shared" si="683"/>
        <v>0</v>
      </c>
      <c r="IV156" s="907">
        <f t="shared" si="727"/>
        <v>0</v>
      </c>
      <c r="IW156" s="43"/>
      <c r="JF156" s="21"/>
      <c r="JG156" s="21"/>
    </row>
    <row r="157" spans="1:267" hidden="1" x14ac:dyDescent="0.25">
      <c r="A157" s="422">
        <f>IF(beosztás!A159=0,"",beosztás!A159)</f>
        <v>12</v>
      </c>
      <c r="B157" s="48" t="str">
        <f>IF(beosztás!B159=0,"",beosztás!B159)</f>
        <v/>
      </c>
      <c r="C157" s="49" t="str">
        <f>IF(beosztás!C159=0,"",beosztás!C159)</f>
        <v/>
      </c>
      <c r="D157" s="50" t="str">
        <f>IF(beosztás!D159=0,"",beosztás!D159)</f>
        <v/>
      </c>
      <c r="E157" s="18"/>
      <c r="F157" s="709">
        <f>COUNTIF(beosztás!$I159:$AM159,"DE")*8</f>
        <v>0</v>
      </c>
      <c r="G157" s="710">
        <f>COUNTIF(beosztás!$I159:$AM159,"DU")*8</f>
        <v>0</v>
      </c>
      <c r="H157" s="710">
        <f>COUNTIF(beosztás!$I159:$AM159,"ÉJ")*8</f>
        <v>0</v>
      </c>
      <c r="I157" s="710">
        <f>COUNTIF(beosztás!$I159:$AM159,"N")*12</f>
        <v>0</v>
      </c>
      <c r="J157" s="710">
        <f>COUNTIF(beosztás!$I159:$AM159,"é")*12</f>
        <v>0</v>
      </c>
      <c r="K157" s="710">
        <f>SUM(beosztás!$I159:$AM159)</f>
        <v>0</v>
      </c>
      <c r="L157" s="710">
        <f>COUNTIF(beosztás!$I159:$AM159,"FÜ")*8</f>
        <v>0</v>
      </c>
      <c r="M157" s="710">
        <f>(COUNTIF(beosztás!$I159:$AM159,"SN")*12)+(COUNTIF(beosztás!$I159:$AM159,"SDE")*8)+(COUNTIF(beosztás!$I159:$AM159,"SDU")*8)+(COUNTIF(beosztás!$I159:$AM159,"S1")*1)+(COUNTIF(beosztás!$I159:$AM159,"S2")*2)+(COUNTIF(beosztás!$I159:$AM159,"S3")*3)+(COUNTIF(beosztás!$I159:$AM159,"S4")*4)+(COUNTIF(beosztás!$I159:$AM159,"S5")*5)+(COUNTIF(beosztás!$I159:$AM159,"S6")*6)+(COUNTIF(beosztás!$I159:$AM159,"S7")*7)+(COUNTIF(beosztás!$I159:$AM159,"S8")*8)+(COUNTIF(beosztás!$I159:$AM159,"S9")*9)+(COUNTIF(beosztás!$I159:$AM159,"S10")*10)+(COUNTIF(beosztás!$I159:$AM159,"S11")*11)+(COUNTIF(beosztás!$I159:$AM159,"S12")*12)+(COUNTIF(beosztás!$I159:$AM159,"SÉ")*12)+(COUNTIF(beosztás!$I159:$AM159,"SÉJ")*8)</f>
        <v>0</v>
      </c>
      <c r="N157" s="710">
        <f>COUNTIF(beosztás!$I159:$AM159,"BN")*12+COUNTIF(beosztás!$I159:$AM159,"BÉ")*12+COUNTIF(beosztás!$I159:$AM159,"BDE")*8+COUNTIF(beosztás!$I159:$AM159,"BDU")*8+COUNTIF(beosztás!$I159:$AM159,"BÉJ")*8+COUNTIF(beosztás!$I159:$AM159,"B1")*1+COUNTIF(beosztás!$I159:$AM159,"B2")*2+COUNTIF(beosztás!$I159:$AM159,"B3")*3+COUNTIF(beosztás!$I159:$AM159,"B5")*5+COUNTIF(beosztás!$I159:$AM159,"B6")*6+COUNTIF(beosztás!$I159:$AM159,"B7")*7+COUNTIF(beosztás!$I159:$AM159,"B8")*8+COUNTIF(beosztás!$I159:$AM159,"B9")*9+COUNTIF(beosztás!$I159:$AM159,"B10")*10+COUNTIF(beosztás!$I159:$AM159,"B11")*11+COUNTIF(beosztás!$I159:$AM159,"B12")*12+COUNTIF(beosztás!$I159:$AM159,"BP")*0</f>
        <v>0</v>
      </c>
      <c r="O157" s="24">
        <f t="shared" si="690"/>
        <v>0</v>
      </c>
      <c r="P157" s="710">
        <f>IF(C157="",0,alapadatok!$AN$2)</f>
        <v>0</v>
      </c>
      <c r="Q157" s="19">
        <f t="shared" si="577"/>
        <v>0</v>
      </c>
      <c r="R157" s="741">
        <f t="shared" si="691"/>
        <v>0</v>
      </c>
      <c r="S157" s="40"/>
      <c r="T157" s="709">
        <f>COUNTIF(beosztás!$AN159:$BO159,"DE")*8</f>
        <v>0</v>
      </c>
      <c r="U157" s="710">
        <f>COUNTIF(beosztás!$AN159:$BO159,"DU")*8</f>
        <v>0</v>
      </c>
      <c r="V157" s="710">
        <f>COUNTIF(beosztás!$AN159:$BO159,"ÉJ")*8</f>
        <v>0</v>
      </c>
      <c r="W157" s="710">
        <f>COUNTIF(beosztás!$AN159:$BO159,"N")*12</f>
        <v>0</v>
      </c>
      <c r="X157" s="710">
        <f>COUNTIF(beosztás!$AN159:$BO159,"É")*12</f>
        <v>0</v>
      </c>
      <c r="Y157" s="710">
        <f>SUM(beosztás!$AN159:$BO159)</f>
        <v>0</v>
      </c>
      <c r="Z157" s="710">
        <f>(COUNTIF(beosztás!$AN159:$BO159,"SN")*12)+(COUNTIF(beosztás!$AN159:$BO159,"SDE")*8)+(COUNTIF(beosztás!$AN159:$BO159,"SDU")*8)+(COUNTIF(beosztás!$AN159:$BO159,"SÉ")*12)+(COUNTIF(beosztás!$AN159:$BO159,"SÉJ")*8)+(COUNTIF(beosztás!$AN159:$BO159,"S1")*1)+(COUNTIF(beosztás!$AN159:$BO159,"S2")*2)+(COUNTIF(beosztás!$AN159:$BO159,"S3")*3)+(COUNTIF(beosztás!$AN159:$BO159,"S4")*4)+(COUNTIF(beosztás!$AN159:$BO159,"S5")*5)+(COUNTIF(beosztás!$AN159:$BO159,"S6")*6)+(COUNTIF(beosztás!$AN159:$BO159,"S7")*7)+(COUNTIF(beosztás!$AN159:$BO159,"S8")*8)+(COUNTIF(beosztás!$AN159:$BO159,"S9")*9)+(COUNTIF(beosztás!$AN159:$BO159,"S10")*10)+(COUNTIF(beosztás!$AN159:$BO159,"S11")*11)+(COUNTIF(beosztás!$AN159:$BO159,"S12")*12)</f>
        <v>0</v>
      </c>
      <c r="AA157" s="710">
        <f>COUNTIF(beosztás!$AN159:$BO159,"FÜ")*8</f>
        <v>0</v>
      </c>
      <c r="AB157" s="710">
        <f>COUNTIF(beosztás!$AN159:$BO159,"BN")*12+COUNTIF(beosztás!$AN159:$BO159,"BÉ")*12+COUNTIF(beosztás!$AN159:$BO159,"BDE")*8+COUNTIF(beosztás!$AN159:$BO159,"BDU")*8+COUNTIF(beosztás!$AN159:$BO159,"BÉJ")*8+COUNTIF(beosztás!$AN159:$BO159,"B1")*1+COUNTIF(beosztás!$AN159:$BO159,"B2")*2+COUNTIF(beosztás!$AN159:$BO159,"B3")*3+COUNTIF(beosztás!$AN159:$BO159,"B5")*5+COUNTIF(beosztás!$AN159:$BO159,"B6")*6+COUNTIF(beosztás!$AN159:$BO159,"B7")*7+COUNTIF(beosztás!$AN159:$BO159,"B8")*8+COUNTIF(beosztás!$AN159:$BO159,"B9")*9+COUNTIF(beosztás!$AN159:$BO159,"B10")*10+COUNTIF(beosztás!$AN159:$BO159,"B11")*11+COUNTIF(beosztás!$AN159:$BO159,"B12")*12+COUNTIF(beosztás!$AN159:$BO159,"BP")*0</f>
        <v>0</v>
      </c>
      <c r="AC157" s="24">
        <f t="shared" si="692"/>
        <v>0</v>
      </c>
      <c r="AD157" s="710">
        <f>IF(C157="",0,alapadatok!$AN$3)</f>
        <v>0</v>
      </c>
      <c r="AE157" s="19">
        <f t="shared" si="685"/>
        <v>0</v>
      </c>
      <c r="AF157" s="741">
        <f t="shared" si="693"/>
        <v>0</v>
      </c>
      <c r="AG157" s="40"/>
      <c r="AH157" s="25">
        <f t="shared" si="694"/>
        <v>0</v>
      </c>
      <c r="AI157" s="24">
        <f t="shared" si="695"/>
        <v>0</v>
      </c>
      <c r="AJ157" s="24">
        <f t="shared" si="696"/>
        <v>0</v>
      </c>
      <c r="AK157" s="24">
        <f t="shared" si="697"/>
        <v>0</v>
      </c>
      <c r="AL157" s="24">
        <f t="shared" si="698"/>
        <v>0</v>
      </c>
      <c r="AM157" s="24">
        <f t="shared" si="699"/>
        <v>0</v>
      </c>
      <c r="AN157" s="24">
        <f t="shared" si="700"/>
        <v>0</v>
      </c>
      <c r="AO157" s="24">
        <f t="shared" si="701"/>
        <v>0</v>
      </c>
      <c r="AP157" s="24">
        <f t="shared" si="686"/>
        <v>0</v>
      </c>
      <c r="AQ157" s="24">
        <f t="shared" si="687"/>
        <v>0</v>
      </c>
      <c r="AR157" s="24">
        <f t="shared" si="688"/>
        <v>0</v>
      </c>
      <c r="AS157" s="19">
        <f t="shared" si="689"/>
        <v>0</v>
      </c>
      <c r="AT157" s="741">
        <f t="shared" si="702"/>
        <v>0</v>
      </c>
      <c r="AU157" s="41"/>
      <c r="AV157" s="709">
        <f>COUNTIF(beosztás!$BP159:$CT159,"DE")*8</f>
        <v>40</v>
      </c>
      <c r="AW157" s="710">
        <f>COUNTIF(beosztás!$BP159:$CT159,"DU")*8</f>
        <v>0</v>
      </c>
      <c r="AX157" s="710">
        <f>COUNTIF(beosztás!$BP159:$CT159,"ÉJ")*8</f>
        <v>0</v>
      </c>
      <c r="AY157" s="710">
        <f>COUNTIF(beosztás!$BP159:$CT159,"N")*12</f>
        <v>0</v>
      </c>
      <c r="AZ157" s="710">
        <f>COUNTIF(beosztás!$BP159:$CT159,"é")*12</f>
        <v>0</v>
      </c>
      <c r="BA157" s="710">
        <f>SUM(beosztás!$BP159:$CT159)</f>
        <v>0</v>
      </c>
      <c r="BB157" s="710">
        <f>COUNTIF(beosztás!$BP159:$CT159,"FÜ")*8</f>
        <v>0</v>
      </c>
      <c r="BC157" s="897">
        <f>(COUNTIF(beosztás!$BP159:$CT159,"SN")*12)+(COUNTIF(beosztás!$BP159:$CT159,"SDE")*8)+(COUNTIF(beosztás!$BP159:$CT159,"SDU")*8)+(COUNTIF(beosztás!$BP159:$CT159,"SÉ")*12)+(COUNTIF(beosztás!$BP159:$CT159,"SÉJ")*8)+(COUNTIF(beosztás!$BP159:$CT159,"S1")*1)+(COUNTIF(beosztás!$BP159:$CT159,"S2")*2)+(COUNTIF(beosztás!$BP159:$CT159,"S3")*3)+(COUNTIF(beosztás!$BP159:$CT159,"S4")*4)+(COUNTIF(beosztás!$BP159:$CT159,"S5")*5)+(COUNTIF(beosztás!$BP159:$CT159,"S6")*6)+(COUNTIF(beosztás!$BP159:$CT159,"S7")*7)+(COUNTIF(beosztás!$BP159:$CT159,"S8")*8)+(COUNTIF(beosztás!$BP159:$CT159,"S9")*9)+(COUNTIF(beosztás!$BP159:$CT159,"S10")*10)+(COUNTIF(beosztás!$BP159:$CT159,"S11")*11)+(COUNTIF(beosztás!$BP159:$CT159,"S12")*12)</f>
        <v>0</v>
      </c>
      <c r="BD157" s="710">
        <f>COUNTIF(beosztás!$BP159:$CT159,"BN")*12+COUNTIF(beosztás!$BP159:$CT159,"BÉ")*12+COUNTIF(beosztás!$BP159:$CT159,"BDE")*8+COUNTIF(beosztás!$BP159:$CT159,"BDU")*8+COUNTIF(beosztás!$BP159:$CT159,"BÉJ")*8+COUNTIF(beosztás!$BP159:$CT159,"B1")*1+COUNTIF(beosztás!$BP159:$CT159,"B2")*2+COUNTIF(beosztás!$BP159:$CT159,"B3")*3+COUNTIF(beosztás!$BP159:$CT159,"B5")*5+COUNTIF(beosztás!$BP159:$CT159,"B6")*6+COUNTIF(beosztás!$BP159:$CT159,"B7")*7+COUNTIF(beosztás!$BP159:$CT159,"B8")*8+COUNTIF(beosztás!$BP159:$CT159,"B9")*9+COUNTIF(beosztás!$BP159:$CT159,"B10")*10+COUNTIF(beosztás!$BP159:$CT159,"B11")*11+COUNTIF(beosztás!$BP159:$CT159,"B12")*12+COUNTIF(beosztás!$BP159:$CT159,"BP")*0</f>
        <v>0</v>
      </c>
      <c r="BE157" s="24">
        <f t="shared" si="703"/>
        <v>40</v>
      </c>
      <c r="BF157" s="710">
        <f>IF(C157="",0,alapadatok!$AN$4)</f>
        <v>0</v>
      </c>
      <c r="BG157" s="19">
        <f t="shared" si="591"/>
        <v>40</v>
      </c>
      <c r="BH157" s="741">
        <f t="shared" si="704"/>
        <v>0</v>
      </c>
      <c r="BI157" s="40"/>
      <c r="BJ157" s="709">
        <f>COUNTIF(beosztás!$CU159:$DX159,"DE")*8</f>
        <v>0</v>
      </c>
      <c r="BK157" s="710">
        <f>COUNTIF(beosztás!$CU159:$DX159,"DU")*8</f>
        <v>0</v>
      </c>
      <c r="BL157" s="710">
        <f>COUNTIF(beosztás!$CU159:$DX159,"ÉJ")*8</f>
        <v>0</v>
      </c>
      <c r="BM157" s="710">
        <f>COUNTIF(beosztás!$CU159:$DX159,"N")*12</f>
        <v>0</v>
      </c>
      <c r="BN157" s="710">
        <f>COUNTIF(beosztás!$CU159:$DX159,"É")*12</f>
        <v>0</v>
      </c>
      <c r="BO157" s="710">
        <f>SUM(beosztás!$CU159:$DX159)</f>
        <v>0</v>
      </c>
      <c r="BP157" s="897">
        <f>(COUNTIF(beosztás!$CU159:$DX159,"SN")*12)+(COUNTIF(beosztás!$CU159:$DX159,"SDE")*8)+(COUNTIF(beosztás!$CU159:$DX159,"SDU")*8)+(COUNTIF(beosztás!$CU159:$DX159,"SÉ")*12)+(COUNTIF(beosztás!$CU159:$DX159,"SÉJ")*8)+(COUNTIF(beosztás!$CU159:$DX159,"S1")*1)+(COUNTIF(beosztás!$CU159:$DX159,"S2")*2)+(COUNTIF(beosztás!$CU159:$DX159,"S3")*3)+(COUNTIF(beosztás!$CU159:$DX159,"S4")*4)+(COUNTIF(beosztás!$CU159:$DX159,"S5")*5)+(COUNTIF(beosztás!$CU159:$DX159,"S6")*6)+(COUNTIF(beosztás!$CU159:$DX159,"S7")*7)+(COUNTIF(beosztás!$CU159:$DX159,"S8")*8)+(COUNTIF(beosztás!$CU159:$DX159,"S9")*9)+(COUNTIF(beosztás!$CU159:$DX159,"S10")*10)+(COUNTIF(beosztás!$CU159:$DX159,"S11")*11)+(COUNTIF(beosztás!$CU159:$DX159,"S12")*12)</f>
        <v>0</v>
      </c>
      <c r="BQ157" s="710">
        <f>COUNTIF(beosztás!$CU159:$DX159,"FÜ")*8</f>
        <v>0</v>
      </c>
      <c r="BR157" s="710">
        <f>COUNTIF(beosztás!$CU159:$DX159,"BN")*12+COUNTIF(beosztás!$CU159:$DX159,"BÉ")*12+COUNTIF(beosztás!$CU159:$DX159,"BDE")*8+COUNTIF(beosztás!$CU159:$DX159,"BDU")*8+COUNTIF(beosztás!$CU159:$DX159,"BÉJ")*8+COUNTIF(beosztás!$CU159:$DX159,"B1")*1+COUNTIF(beosztás!$CU159:$DX159,"B2")*2+COUNTIF(beosztás!$CU159:$DX159,"B3")*3+COUNTIF(beosztás!$CU159:$DX159,"B5")*5+COUNTIF(beosztás!$CU159:$DX159,"B6")*6+COUNTIF(beosztás!$CU159:$DX159,"B7")*7+COUNTIF(beosztás!$CU159:$DX159,"B8")*8+COUNTIF(beosztás!$CU159:$DX159,"B9")*9+COUNTIF(beosztás!$CU159:$DX159,"B10")*10+COUNTIF(beosztás!$CU159:$DX159,"B11")*11+COUNTIF(beosztás!$CU159:$DX159,"B12")*12+COUNTIF(beosztás!$CU159:$DX159,"BP")*0</f>
        <v>0</v>
      </c>
      <c r="BS157" s="24">
        <f t="shared" si="705"/>
        <v>0</v>
      </c>
      <c r="BT157" s="710">
        <f>IF(C157="",0,alapadatok!$AN$5)</f>
        <v>0</v>
      </c>
      <c r="BU157" s="19">
        <f t="shared" si="594"/>
        <v>0</v>
      </c>
      <c r="BV157" s="741">
        <f t="shared" si="706"/>
        <v>0</v>
      </c>
      <c r="BW157" s="40"/>
      <c r="BX157" s="25">
        <f t="shared" si="596"/>
        <v>40</v>
      </c>
      <c r="BY157" s="24">
        <f t="shared" si="597"/>
        <v>0</v>
      </c>
      <c r="BZ157" s="24">
        <f t="shared" si="598"/>
        <v>0</v>
      </c>
      <c r="CA157" s="24">
        <f t="shared" si="599"/>
        <v>0</v>
      </c>
      <c r="CB157" s="24">
        <f t="shared" si="600"/>
        <v>0</v>
      </c>
      <c r="CC157" s="24">
        <f t="shared" si="601"/>
        <v>0</v>
      </c>
      <c r="CD157" s="24">
        <f t="shared" si="602"/>
        <v>0</v>
      </c>
      <c r="CE157" s="24">
        <f t="shared" si="603"/>
        <v>0</v>
      </c>
      <c r="CF157" s="24">
        <f t="shared" si="604"/>
        <v>0</v>
      </c>
      <c r="CG157" s="24">
        <f t="shared" si="605"/>
        <v>40</v>
      </c>
      <c r="CH157" s="24">
        <f t="shared" si="606"/>
        <v>0</v>
      </c>
      <c r="CI157" s="19">
        <f t="shared" si="607"/>
        <v>40</v>
      </c>
      <c r="CJ157" s="741">
        <f t="shared" si="707"/>
        <v>0</v>
      </c>
      <c r="CK157" s="41"/>
      <c r="CL157" s="709">
        <f>COUNTIF(beosztás!$DY159:$FC159,"DE")*8</f>
        <v>0</v>
      </c>
      <c r="CM157" s="710">
        <f>COUNTIF(beosztás!$DY159:$FC159,"DU")*8</f>
        <v>0</v>
      </c>
      <c r="CN157" s="710">
        <f>COUNTIF(beosztás!$DY159:$FC159,"ÉJ")*8</f>
        <v>0</v>
      </c>
      <c r="CO157" s="710">
        <f>COUNTIF(beosztás!$DY159:$FC159,"N")*12</f>
        <v>0</v>
      </c>
      <c r="CP157" s="710">
        <f>COUNTIF(beosztás!$DY159:$FC159,"é")*12</f>
        <v>0</v>
      </c>
      <c r="CQ157" s="710">
        <f>SUM(beosztás!$DY159:$FC159)</f>
        <v>0</v>
      </c>
      <c r="CR157" s="710">
        <f>COUNTIF(beosztás!$DY159:$FC159,"FÜ")*8</f>
        <v>0</v>
      </c>
      <c r="CS157" s="897">
        <f>(COUNTIF(beosztás!$DY159:$FC159,"SN")*12)+(COUNTIF(beosztás!$DY159:$FC159,"SDE")*8)+(COUNTIF(beosztás!$DY159:$FC159,"SDU")*8)+(COUNTIF(beosztás!$DY159:$FC159,"SÉ")*12)+(COUNTIF(beosztás!$DY159:$FC159,"SÉJ")*8)+(COUNTIF(beosztás!$DY159:$FC159,"S1")*1)+(COUNTIF(beosztás!$DY159:$FC159,"S2")*2)+(COUNTIF(beosztás!$DY159:$FC159,"S3")*3)+(COUNTIF(beosztás!$DY159:$FC159,"S4")*4)+(COUNTIF(beosztás!$DY159:$FC159,"S5")*5)+(COUNTIF(beosztás!$DY159:$FC159,"S6")*6)+(COUNTIF(beosztás!$DY159:$FC159,"S7")*7)+(COUNTIF(beosztás!$DY159:$FC159,"S8")*8)+(COUNTIF(beosztás!$DY159:$FC159,"S9")*9)+(COUNTIF(beosztás!$DY159:$FC159,"S10")*10)+(COUNTIF(beosztás!$DY159:$FC159,"S11")*11)+(COUNTIF(beosztás!$DY159:$FC159,"S12")*12)</f>
        <v>0</v>
      </c>
      <c r="CT157" s="710">
        <f>COUNTIF(beosztás!$DY159:$FC159,"BN")*12+COUNTIF(beosztás!$DY159:$FC159,"BÉ")*12+COUNTIF(beosztás!$DY159:$FC159,"BDE")*8+COUNTIF(beosztás!$DY159:$FC159,"BDU")*8+COUNTIF(beosztás!$DY159:$FC159,"BÉJ")*8+COUNTIF(beosztás!$DY159:$FC159,"B1")*1+COUNTIF(beosztás!$DY159:$FC159,"B2")*2+COUNTIF(beosztás!$DY159:$FC159,"B3")*3+COUNTIF(beosztás!$DY159:$FC159,"B5")*5+COUNTIF(beosztás!$DY159:$FC159,"B6")*6+COUNTIF(beosztás!$DY159:$FC159,"B7")*7+COUNTIF(beosztás!$DY159:$FC159,"B8")*8+COUNTIF(beosztás!$DY159:$FC159,"B9")*9+COUNTIF(beosztás!$DY159:$FC159,"B10")*10+COUNTIF(beosztás!$DY159:$FC159,"B11")*11+COUNTIF(beosztás!$DY159:$FC159,"B12")*12+COUNTIF(beosztás!$DY159:$FC159,"BP")*0</f>
        <v>0</v>
      </c>
      <c r="CU157" s="24">
        <f t="shared" si="708"/>
        <v>0</v>
      </c>
      <c r="CV157" s="710">
        <f>IF(C157="",0,alapadatok!$AN$6)</f>
        <v>0</v>
      </c>
      <c r="CW157" s="19">
        <f t="shared" si="610"/>
        <v>0</v>
      </c>
      <c r="CX157" s="907">
        <f t="shared" si="709"/>
        <v>0</v>
      </c>
      <c r="CY157" s="40"/>
      <c r="CZ157" s="709">
        <f>COUNTIF(beosztás!$FD159:$GG159,"DE")*8</f>
        <v>0</v>
      </c>
      <c r="DA157" s="710">
        <f>COUNTIF(beosztás!$FD159:$GG159,"DU")*8</f>
        <v>0</v>
      </c>
      <c r="DB157" s="710">
        <f>COUNTIF(beosztás!$FD159:$GG159,"ÉJ")*8</f>
        <v>0</v>
      </c>
      <c r="DC157" s="710">
        <f>COUNTIF(beosztás!$FD159:$GG159,"N")*12</f>
        <v>0</v>
      </c>
      <c r="DD157" s="710">
        <f>COUNTIF(beosztás!$FD159:$GG159,"É")*12</f>
        <v>0</v>
      </c>
      <c r="DE157" s="710">
        <f>SUM(beosztás!$FD159:$GG159)</f>
        <v>0</v>
      </c>
      <c r="DF157" s="897">
        <f>(COUNTIF(beosztás!$FD159:$GG159,"SN")*12)+(COUNTIF(beosztás!$FD159:$GG159,"SDE")*8)+(COUNTIF(beosztás!$FD159:$GG159,"SDU")*8)+(COUNTIF(beosztás!$FD159:$GG159,"SÉ")*12)+(COUNTIF(beosztás!$FD159:$GG159,"SÉJ")*8)+(COUNTIF(beosztás!$FD159:$GG159,"S1")*1)+(COUNTIF(beosztás!$FD159:$GG159,"S2")*2)+(COUNTIF(beosztás!$FD159:$GG159,"S3")*3)+(COUNTIF(beosztás!$FD159:$GG159,"S4")*4)+(COUNTIF(beosztás!$FD159:$GG159,"S5")*5)+(COUNTIF(beosztás!$FD159:$GG159,"S6")*6)+(COUNTIF(beosztás!$FD159:$GG159,"S7")*7)+(COUNTIF(beosztás!$FD159:$GG159,"S8")*8)+(COUNTIF(beosztás!$FD159:$GG159,"S9")*9)+(COUNTIF(beosztás!$FD159:$GG159,"S10")*10)+(COUNTIF(beosztás!$FD159:$GG159,"S11")*11)+(COUNTIF(beosztás!$FD159:$GG159,"S12")*12)</f>
        <v>0</v>
      </c>
      <c r="DG157" s="710">
        <f>COUNTIF(beosztás!$FD159:$GG159,"FÜ")*8</f>
        <v>0</v>
      </c>
      <c r="DH157" s="710">
        <f>COUNTIF(beosztás!$FD159:$GG159,"BN")*12+COUNTIF(beosztás!$FD159:$GG159,"BÉ")*12+COUNTIF(beosztás!$FD159:$GG159,"BDE")*8+COUNTIF(beosztás!$FD159:$GG159,"BDU")*8+COUNTIF(beosztás!$FD159:$GG159,"BÉJ")*8+COUNTIF(beosztás!$FD159:$GG159,"B1")*1+COUNTIF(beosztás!$FD159:$GG159,"B2")*2+COUNTIF(beosztás!$FD159:$GG159,"B3")*3+COUNTIF(beosztás!$FD159:$GG159,"B5")*5+COUNTIF(beosztás!$FD159:$GG159,"B6")*6+COUNTIF(beosztás!$FD159:$GG159,"B7")*7+COUNTIF(beosztás!$FD159:$GG159,"B8")*8+COUNTIF(beosztás!$FD159:$GG159,"B9")*9+COUNTIF(beosztás!$FD159:$GG159,"B10")*10+COUNTIF(beosztás!$FD159:$GG159,"B11")*11+COUNTIF(beosztás!$FD159:$GG159,"B12")*12+COUNTIF(beosztás!$FD159:$GG159,"BP")*0</f>
        <v>0</v>
      </c>
      <c r="DI157" s="24">
        <f t="shared" si="710"/>
        <v>0</v>
      </c>
      <c r="DJ157" s="710">
        <f>IF(C157="",0,alapadatok!$AN$7)</f>
        <v>0</v>
      </c>
      <c r="DK157" s="19">
        <f t="shared" si="613"/>
        <v>0</v>
      </c>
      <c r="DL157" s="741">
        <f t="shared" si="711"/>
        <v>0</v>
      </c>
      <c r="DM157" s="40"/>
      <c r="DN157" s="25">
        <f t="shared" si="615"/>
        <v>0</v>
      </c>
      <c r="DO157" s="24">
        <f t="shared" si="616"/>
        <v>0</v>
      </c>
      <c r="DP157" s="24">
        <f t="shared" si="617"/>
        <v>0</v>
      </c>
      <c r="DQ157" s="24">
        <f t="shared" si="618"/>
        <v>0</v>
      </c>
      <c r="DR157" s="24">
        <f t="shared" si="619"/>
        <v>0</v>
      </c>
      <c r="DS157" s="24">
        <f t="shared" si="620"/>
        <v>0</v>
      </c>
      <c r="DT157" s="24">
        <f t="shared" si="621"/>
        <v>0</v>
      </c>
      <c r="DU157" s="24">
        <f t="shared" si="622"/>
        <v>0</v>
      </c>
      <c r="DV157" s="24">
        <f t="shared" si="623"/>
        <v>0</v>
      </c>
      <c r="DW157" s="24">
        <f t="shared" si="624"/>
        <v>0</v>
      </c>
      <c r="DX157" s="24">
        <f t="shared" si="625"/>
        <v>0</v>
      </c>
      <c r="DY157" s="19">
        <f t="shared" si="626"/>
        <v>0</v>
      </c>
      <c r="DZ157" s="907">
        <f t="shared" si="712"/>
        <v>0</v>
      </c>
      <c r="EA157" s="41"/>
      <c r="EB157" s="709">
        <f>COUNTIF(beosztás!$GH159:$HL159,"DE")*8</f>
        <v>0</v>
      </c>
      <c r="EC157" s="710">
        <f>COUNTIF(beosztás!$GH159:$HL159,"DU")*8</f>
        <v>0</v>
      </c>
      <c r="ED157" s="710">
        <f>COUNTIF(beosztás!$GH159:$HL159,"ÉJ")*8</f>
        <v>0</v>
      </c>
      <c r="EE157" s="710">
        <f>COUNTIF(beosztás!$GH159:$HL159,"N")*12</f>
        <v>0</v>
      </c>
      <c r="EF157" s="710">
        <f>COUNTIF(beosztás!$GH159:$HL159,"é")*12</f>
        <v>0</v>
      </c>
      <c r="EG157" s="710">
        <f>SUM(beosztás!$GH159:$HL159)</f>
        <v>0</v>
      </c>
      <c r="EH157" s="710">
        <f>COUNTIF(beosztás!$GH159:$HL159,"FÜ")*8</f>
        <v>0</v>
      </c>
      <c r="EI157" s="897">
        <f>(COUNTIF(beosztás!$GH159:$HL159,"SN")*12)+(COUNTIF(beosztás!$GH159:$HL159,"SDE")*8)+(COUNTIF(beosztás!$GH159:$HL159,"SDU")*8)+(COUNTIF(beosztás!$GH159:$HL159,"SÉ")*12)+(COUNTIF(beosztás!$GH159:$HL159,"SÉJ")*8)+(COUNTIF(beosztás!$GH159:$HL159,"S1")*1)+(COUNTIF(beosztás!$GH159:$HL159,"S2")*2)+(COUNTIF(beosztás!$GH159:$HL159,"S3")*3)+(COUNTIF(beosztás!$GH159:$HL159,"S4")*4)+(COUNTIF(beosztás!$GH159:$HL159,"S5")*5)+(COUNTIF(beosztás!$GH159:$HL159,"S6")*6)+(COUNTIF(beosztás!$GH159:$HL159,"S7")*7)+(COUNTIF(beosztás!$GH159:$HL159,"S8")*8)+(COUNTIF(beosztás!$GH159:$HL159,"S9")*9)+(COUNTIF(beosztás!$GH159:$HL159,"S10")*10)+(COUNTIF(beosztás!$GH159:$HL159,"S11")*11)+(COUNTIF(beosztás!$GH159:$HL159,"S12")*12)</f>
        <v>0</v>
      </c>
      <c r="EJ157" s="710">
        <f>COUNTIF(beosztás!$GH159:$HL159,"BN")*12+COUNTIF(beosztás!$GH159:$HL159,"BÉ")*12+COUNTIF(beosztás!$GH159:$HL159,"BDE")*8+COUNTIF(beosztás!$GH159:$HL159,"BDU")*8+COUNTIF(beosztás!$GH159:$HL159,"BÉJ")*8+COUNTIF(beosztás!$GH159:$HL159,"B1")*1+COUNTIF(beosztás!$GH159:$HL159,"B2")*2+COUNTIF(beosztás!$GH159:$HL159,"B3")*3+COUNTIF(beosztás!$GH159:$HL159,"B5")*5+COUNTIF(beosztás!$GH159:$HL159,"B6")*6+COUNTIF(beosztás!$GH159:$HL159,"B7")*7+COUNTIF(beosztás!$GH159:$HL159,"B8")*8+COUNTIF(beosztás!$GH159:$HL159,"B9")*9+COUNTIF(beosztás!$GH159:$HL159,"B10")*10+COUNTIF(beosztás!$GH159:$HL159,"B11")*11+COUNTIF(beosztás!$GH159:$HL159,"B12")*12+COUNTIF(beosztás!$GH159:$HL159,"BP")*0</f>
        <v>0</v>
      </c>
      <c r="EK157" s="24">
        <f t="shared" si="713"/>
        <v>0</v>
      </c>
      <c r="EL157" s="710">
        <f>IF(C157="",0,alapadatok!$AN$8)</f>
        <v>0</v>
      </c>
      <c r="EM157" s="19">
        <f t="shared" si="629"/>
        <v>0</v>
      </c>
      <c r="EN157" s="907">
        <f t="shared" si="714"/>
        <v>0</v>
      </c>
      <c r="EO157" s="40"/>
      <c r="EP157" s="709">
        <f>COUNTIF(beosztás!$HM159:$IQ159,"DE")*8</f>
        <v>0</v>
      </c>
      <c r="EQ157" s="710">
        <f>COUNTIF(beosztás!$HM159:$IQ159,"DU")*8</f>
        <v>0</v>
      </c>
      <c r="ER157" s="710">
        <f>COUNTIF(beosztás!$HM159:$IQ159,"ÉJ")*8</f>
        <v>0</v>
      </c>
      <c r="ES157" s="710">
        <f>COUNTIF(beosztás!$HM159:$IQ159,"N")*12</f>
        <v>0</v>
      </c>
      <c r="ET157" s="710">
        <f>COUNTIF(beosztás!$HM159:$IQ159,"É")*12</f>
        <v>0</v>
      </c>
      <c r="EU157" s="710">
        <f>SUM(beosztás!$HM159:$IQ159)</f>
        <v>0</v>
      </c>
      <c r="EV157" s="897">
        <f>(COUNTIF(beosztás!$HM159:$IQ159,"SN")*12)+(COUNTIF(beosztás!$HM159:$IQ159,"SDE")*8)+(COUNTIF(beosztás!$HM159:$IQ159,"SDU")*8)+(COUNTIF(beosztás!$HM159:$IQ159,"SÉ")*12)+(COUNTIF(beosztás!$HM159:$IQ159,"SÉJ")*8)+(COUNTIF(beosztás!$HM159:$IQ159,"S1")*1)+(COUNTIF(beosztás!$HM159:$IQ159,"S2")*2)+(COUNTIF(beosztás!$HM159:$IQ159,"S3")*3)+(COUNTIF(beosztás!$HM159:$IQ159,"S4")*4)+(COUNTIF(beosztás!$HM159:$IQ159,"S5")*5)+(COUNTIF(beosztás!$HM159:$IQ159,"S6")*6)+(COUNTIF(beosztás!$HM159:$IQ159,"S7")*7)+(COUNTIF(beosztás!$HM159:$IQ159,"S8")*8)+(COUNTIF(beosztás!$HM159:$IQ159,"S9")*9)+(COUNTIF(beosztás!$HM159:$IQ159,"S10")*10)+(COUNTIF(beosztás!$HM159:$IQ159,"S11")*11)+(COUNTIF(beosztás!$HM159:$IQ159,"S12")*12)</f>
        <v>0</v>
      </c>
      <c r="EW157" s="710">
        <f>COUNTIF(beosztás!$HM159:$IQ159,"FÜ")*8</f>
        <v>0</v>
      </c>
      <c r="EX157" s="710">
        <f>COUNTIF(beosztás!$HM159:$IQ159,"BN")*12+COUNTIF(beosztás!$HM159:$IQ159,"BÉ")*12+COUNTIF(beosztás!$HM159:$IQ159,"BDE")*8+COUNTIF(beosztás!$HM159:$IQ159,"BDU")*8+COUNTIF(beosztás!$HM159:$IQ159,"BÉJ")*8+COUNTIF(beosztás!$HM159:$IQ159,"B1")*1+COUNTIF(beosztás!$HM159:$IQ159,"B2")*2+COUNTIF(beosztás!$HM159:$IQ159,"B3")*3+COUNTIF(beosztás!$HM159:$IQ159,"B5")*5+COUNTIF(beosztás!$HM159:$IQ159,"B6")*6+COUNTIF(beosztás!$HM159:$IQ159,"B7")*7+COUNTIF(beosztás!$HM159:$IQ159,"B8")*8+COUNTIF(beosztás!$HM159:$IQ159,"B9")*9+COUNTIF(beosztás!$HM159:$IQ159,"B10")*10+COUNTIF(beosztás!$HM159:$IQ159,"B11")*11+COUNTIF(beosztás!$HM159:$IQ159,"B12")*12+COUNTIF(beosztás!$HM159:$IQ159,"BP")*0</f>
        <v>0</v>
      </c>
      <c r="EY157" s="24">
        <f t="shared" si="715"/>
        <v>0</v>
      </c>
      <c r="EZ157" s="710">
        <f>IF(C157="",0,alapadatok!$AN$9)</f>
        <v>0</v>
      </c>
      <c r="FA157" s="19">
        <f t="shared" si="632"/>
        <v>0</v>
      </c>
      <c r="FB157" s="907">
        <f t="shared" si="716"/>
        <v>0</v>
      </c>
      <c r="FC157" s="40"/>
      <c r="FD157" s="25">
        <f t="shared" si="634"/>
        <v>0</v>
      </c>
      <c r="FE157" s="24">
        <f t="shared" si="635"/>
        <v>0</v>
      </c>
      <c r="FF157" s="24">
        <f t="shared" si="636"/>
        <v>0</v>
      </c>
      <c r="FG157" s="24">
        <f t="shared" si="637"/>
        <v>0</v>
      </c>
      <c r="FH157" s="24">
        <f t="shared" si="638"/>
        <v>0</v>
      </c>
      <c r="FI157" s="24">
        <f t="shared" si="639"/>
        <v>0</v>
      </c>
      <c r="FJ157" s="24">
        <f t="shared" si="640"/>
        <v>0</v>
      </c>
      <c r="FK157" s="24">
        <f t="shared" si="641"/>
        <v>0</v>
      </c>
      <c r="FL157" s="24">
        <f t="shared" si="642"/>
        <v>0</v>
      </c>
      <c r="FM157" s="24">
        <f t="shared" si="643"/>
        <v>0</v>
      </c>
      <c r="FN157" s="24">
        <f t="shared" si="644"/>
        <v>0</v>
      </c>
      <c r="FO157" s="19">
        <f t="shared" si="645"/>
        <v>0</v>
      </c>
      <c r="FP157" s="907">
        <f t="shared" si="717"/>
        <v>0</v>
      </c>
      <c r="FQ157" s="41"/>
      <c r="FR157" s="709">
        <f>COUNTIF(beosztás!$IR159:$JU159,"DE")*8</f>
        <v>0</v>
      </c>
      <c r="FS157" s="710">
        <f>COUNTIF(beosztás!$IR159:$JU159,"DU")*8</f>
        <v>0</v>
      </c>
      <c r="FT157" s="710">
        <f>COUNTIF(beosztás!$IR159:$JU159,"ÉJ")*8</f>
        <v>0</v>
      </c>
      <c r="FU157" s="710">
        <f>COUNTIF(beosztás!$IR159:$JU159,"N")*12</f>
        <v>0</v>
      </c>
      <c r="FV157" s="710">
        <f>COUNTIF(beosztás!$IR159:$JU159,"é")*12</f>
        <v>0</v>
      </c>
      <c r="FW157" s="710">
        <f>SUM(beosztás!$IR159:$JU159)</f>
        <v>0</v>
      </c>
      <c r="FX157" s="710">
        <f>COUNTIF(beosztás!$IR159:$JU159,"FÜ")*8</f>
        <v>0</v>
      </c>
      <c r="FY157" s="897">
        <f>(COUNTIF(beosztás!$IR159:$JU159,"SN")*12)+(COUNTIF(beosztás!$IR159:$JU159,"SDE")*8)+(COUNTIF(beosztás!$IR159:$JU159,"SDU")*8)+(COUNTIF(beosztás!$IR159:$JU159,"SÉ")*12)+(COUNTIF(beosztás!$IR159:$JU159,"SÉJ")*8)+(COUNTIF(beosztás!$IR159:$JU159,"S1")*1)+(COUNTIF(beosztás!$IR159:$JU159,"S2")*2)+(COUNTIF(beosztás!$IR159:$JU159,"S3")*3)+(COUNTIF(beosztás!$IR159:$JU159,"S4")*4)+(COUNTIF(beosztás!$IR159:$JU159,"S5")*5)+(COUNTIF(beosztás!$IR159:$JU159,"S6")*6)+(COUNTIF(beosztás!$IR159:$JU159,"S7")*7)+(COUNTIF(beosztás!$IR159:$JU159,"S8")*8)+(COUNTIF(beosztás!$IR159:$JU159,"S9")*9)+(COUNTIF(beosztás!$IR159:$JU159,"S10")*10)+(COUNTIF(beosztás!$IR159:$JU159,"S11")*11)+(COUNTIF(beosztás!$IR159:$JU159,"S12")*12)</f>
        <v>0</v>
      </c>
      <c r="FZ157" s="710">
        <f>COUNTIF(beosztás!$IR159:$JU159,"BN")*12+COUNTIF(beosztás!$IR159:$JU159,"BÉ")*12+COUNTIF(beosztás!$IR159:$JU159,"BDE")*8+COUNTIF(beosztás!$IR159:$JU159,"BDU")*8+COUNTIF(beosztás!$IR159:$JU159,"BÉJ")*8+COUNTIF(beosztás!$IR159:$JU159,"B1")*1+COUNTIF(beosztás!$IR159:$JU159,"B2")*2+COUNTIF(beosztás!$IR159:$JU159,"B3")*3+COUNTIF(beosztás!$IR159:$JU159,"B5")*5+COUNTIF(beosztás!$IR159:$JU159,"B6")*6+COUNTIF(beosztás!$IR159:$JU159,"B7")*7+COUNTIF(beosztás!$IR159:$JU159,"B8")*8+COUNTIF(beosztás!$IR159:$JU159,"B9")*9+COUNTIF(beosztás!$IR159:$JU159,"B10")*10+COUNTIF(beosztás!$IR159:$JU159,"B11")*11+COUNTIF(beosztás!$IR159:$JU159,"B12")*12+COUNTIF(beosztás!$IR159:$JU159,"BP")*0</f>
        <v>0</v>
      </c>
      <c r="GA157" s="24">
        <f t="shared" si="718"/>
        <v>0</v>
      </c>
      <c r="GB157" s="710">
        <f>IF(C157="",0,alapadatok!$AN$10)</f>
        <v>0</v>
      </c>
      <c r="GC157" s="19">
        <f t="shared" si="648"/>
        <v>0</v>
      </c>
      <c r="GD157" s="907">
        <f t="shared" si="719"/>
        <v>0</v>
      </c>
      <c r="GE157" s="42"/>
      <c r="GF157" s="709">
        <f>COUNTIF(beosztás!$JV159:$KZ159,"DE")*8</f>
        <v>0</v>
      </c>
      <c r="GG157" s="710">
        <f>COUNTIF(beosztás!$JV159:$KZ159,"DU")*8</f>
        <v>0</v>
      </c>
      <c r="GH157" s="710">
        <f>COUNTIF(beosztás!$JV159:$KZ159,"ÉJ")*8</f>
        <v>0</v>
      </c>
      <c r="GI157" s="710">
        <f>COUNTIF(beosztás!$JV159:$KZ159,"N")*12</f>
        <v>0</v>
      </c>
      <c r="GJ157" s="710">
        <f>COUNTIF(beosztás!$JV159:$KZ159,"É")*12</f>
        <v>0</v>
      </c>
      <c r="GK157" s="710">
        <f>SUM(beosztás!$JV159:$KZ159)</f>
        <v>0</v>
      </c>
      <c r="GL157" s="897">
        <f>(COUNTIF(beosztás!$JV159:$KZ159,"SN")*12)+(COUNTIF(beosztás!$JV159:$KZ159,"SDE")*8)+(COUNTIF(beosztás!$JV159:$KZ159,"SDU")*8)+(COUNTIF(beosztás!$JV159:$KZ159,"SÉ")*12)+(COUNTIF(beosztás!$JV159:$KZ159,"SÉJ")*8)+(COUNTIF(beosztás!$JV159:$KZ159,"S1")*1)+(COUNTIF(beosztás!$JV159:$KZ159,"S2")*2)+(COUNTIF(beosztás!$JV159:$KZ159,"S3")*3)+(COUNTIF(beosztás!$JV159:$KZ159,"S4")*4)+(COUNTIF(beosztás!$JV159:$KZ159,"S5")*5)+(COUNTIF(beosztás!$JV159:$KZ159,"S6")*6)+(COUNTIF(beosztás!$JV159:$KZ159,"S7")*7)+(COUNTIF(beosztás!$JV159:$KZ159,"S8")*8)+(COUNTIF(beosztás!$JV159:$KZ159,"S9")*9)+(COUNTIF(beosztás!$JV159:$KZ159,"S10")*10)+(COUNTIF(beosztás!$JV159:$KZ159,"S11")*11)+(COUNTIF(beosztás!$JV159:$KZ159,"S12")*12)</f>
        <v>0</v>
      </c>
      <c r="GM157" s="710">
        <f>COUNTIF(beosztás!$JV159:$KZ159,"FÜ")*8</f>
        <v>0</v>
      </c>
      <c r="GN157" s="710">
        <f>COUNTIF(beosztás!$JV159:$KZ159,"BN")*12+COUNTIF(beosztás!$JV159:$KZ159,"BÉ")*12+COUNTIF(beosztás!$JV159:$KZ159,"BDE")*8+COUNTIF(beosztás!$JV159:$KZ159,"BDU")*8+COUNTIF(beosztás!$JV159:$KZ159,"BÉJ")*8+COUNTIF(beosztás!$JV159:$KZ159,"B1")*1+COUNTIF(beosztás!$JV159:$KZ159,"B2")*2+COUNTIF(beosztás!$JV159:$KZ159,"B3")*3+COUNTIF(beosztás!$JV159:$KZ159,"B5")*5+COUNTIF(beosztás!$JV159:$KZ159,"B6")*6+COUNTIF(beosztás!$JV159:$KZ159,"B7")*7+COUNTIF(beosztás!$JV159:$KZ159,"B8")*8+COUNTIF(beosztás!$JV159:$KZ159,"B9")*9+COUNTIF(beosztás!$JV159:$KZ159,"B10")*10+COUNTIF(beosztás!$JV159:$KZ159,"B11")*11+COUNTIF(beosztás!$JV159:$KZ159,"B12")*12+COUNTIF(beosztás!$JV159:$KZ159,"BP")*0</f>
        <v>0</v>
      </c>
      <c r="GO157" s="24">
        <f t="shared" si="720"/>
        <v>0</v>
      </c>
      <c r="GP157" s="710">
        <f>IF(C157="",0,alapadatok!$AN$11)</f>
        <v>0</v>
      </c>
      <c r="GQ157" s="19">
        <f t="shared" si="651"/>
        <v>0</v>
      </c>
      <c r="GR157" s="907">
        <f t="shared" si="721"/>
        <v>0</v>
      </c>
      <c r="GS157" s="42"/>
      <c r="GT157" s="25">
        <f t="shared" si="653"/>
        <v>0</v>
      </c>
      <c r="GU157" s="24">
        <f t="shared" si="654"/>
        <v>0</v>
      </c>
      <c r="GV157" s="24">
        <f t="shared" si="655"/>
        <v>0</v>
      </c>
      <c r="GW157" s="24">
        <f t="shared" si="656"/>
        <v>0</v>
      </c>
      <c r="GX157" s="24">
        <f t="shared" si="657"/>
        <v>0</v>
      </c>
      <c r="GY157" s="24">
        <f t="shared" si="658"/>
        <v>0</v>
      </c>
      <c r="GZ157" s="24">
        <f t="shared" si="659"/>
        <v>0</v>
      </c>
      <c r="HA157" s="24">
        <f t="shared" si="660"/>
        <v>0</v>
      </c>
      <c r="HB157" s="24">
        <f t="shared" si="661"/>
        <v>0</v>
      </c>
      <c r="HC157" s="24">
        <f t="shared" si="662"/>
        <v>0</v>
      </c>
      <c r="HD157" s="24">
        <f t="shared" si="663"/>
        <v>0</v>
      </c>
      <c r="HE157" s="19">
        <f t="shared" si="664"/>
        <v>0</v>
      </c>
      <c r="HF157" s="907">
        <f t="shared" si="722"/>
        <v>0</v>
      </c>
      <c r="HG157" s="41"/>
      <c r="HH157" s="709">
        <f>COUNTIF(beosztás!$LA159:$MD159,"DE")*8</f>
        <v>0</v>
      </c>
      <c r="HI157" s="710">
        <f>COUNTIF(beosztás!$LA159:$MD159,"DU")*8</f>
        <v>0</v>
      </c>
      <c r="HJ157" s="710">
        <f>COUNTIF(beosztás!$LA159:$MD159,"ÉJ")*8</f>
        <v>0</v>
      </c>
      <c r="HK157" s="710">
        <f>COUNTIF(beosztás!$LA159:$MD159,"N")*12</f>
        <v>0</v>
      </c>
      <c r="HL157" s="710">
        <f>COUNTIF(beosztás!$LA159:$MD159,"é")*12</f>
        <v>0</v>
      </c>
      <c r="HM157" s="710">
        <f>SUM(beosztás!$LA159:$MD159)</f>
        <v>0</v>
      </c>
      <c r="HN157" s="710">
        <f>COUNTIF(beosztás!$LA159:$MD159,"FÜ")*8</f>
        <v>0</v>
      </c>
      <c r="HO157" s="897">
        <f>(COUNTIF(beosztás!$LA159:$MD159,"SN")*12)+(COUNTIF(beosztás!$LA159:$MD159,"SDE")*8)+(COUNTIF(beosztás!$LA159:$MD159,"SDU")*8)+(COUNTIF(beosztás!$LA159:$MD159,"SÉ")*12)+(COUNTIF(beosztás!$LA159:$MD159,"SÉJ")*8)+(COUNTIF(beosztás!$LA159:$MD159,"S1")*1)+(COUNTIF(beosztás!$LA159:$MD159,"S2")*2)+(COUNTIF(beosztás!$LA159:$MD159,"S3")*3)+(COUNTIF(beosztás!$LA159:$MD159,"S4")*4)+(COUNTIF(beosztás!$LA159:$MD159,"S5")*5)+(COUNTIF(beosztás!$LA159:$MD159,"S6")*6)+(COUNTIF(beosztás!$LA159:$MD159,"S7")*7)+(COUNTIF(beosztás!$LA159:$MD159,"S8")*8)+(COUNTIF(beosztás!$LA159:$MD159,"S9")*9)+(COUNTIF(beosztás!$LA159:$MD159,"S10")*10)+(COUNTIF(beosztás!$LA159:$MD159,"S11")*11)+(COUNTIF(beosztás!$LA159:$MD159,"S12")*12)</f>
        <v>0</v>
      </c>
      <c r="HP157" s="710">
        <f>COUNTIF(beosztás!$LA159:$MD159,"BN")*12+COUNTIF(beosztás!$LA159:$MD159,"BÉ")*12+COUNTIF(beosztás!$LA159:$MD159,"BDE")*8+COUNTIF(beosztás!$LA159:$MD159,"BDU")*8+COUNTIF(beosztás!$LA159:$MD159,"BÉJ")*8+COUNTIF(beosztás!$LA159:$MD159,"B1")*1+COUNTIF(beosztás!$LA159:$MD159,"B2")*2+COUNTIF(beosztás!$LA159:$MD159,"B3")*3+COUNTIF(beosztás!$KZ159:$MC159,"B5")*5+COUNTIF(beosztás!$KZ159:$MC159,"B6")*6+COUNTIF(beosztás!$KZ159:$MC159,"B7")*7+COUNTIF(beosztás!$KZ159:$MC159,"B8")*8+COUNTIF(beosztás!$LA159:$MD159,"B9")*9+COUNTIF(beosztás!$LA159:$MD159,"B10")*10+COUNTIF(beosztás!$LA159:$MD159,"B11")*11+COUNTIF(beosztás!$LA159:$MD159,"B12")*12+COUNTIF(beosztás!$LA159:$MD159,"BP")*0</f>
        <v>0</v>
      </c>
      <c r="HQ157" s="24">
        <f t="shared" si="723"/>
        <v>0</v>
      </c>
      <c r="HR157" s="710">
        <f>IF(C157="",0,alapadatok!$AN$12)</f>
        <v>0</v>
      </c>
      <c r="HS157" s="19">
        <f t="shared" si="667"/>
        <v>0</v>
      </c>
      <c r="HT157" s="907">
        <f t="shared" si="724"/>
        <v>0</v>
      </c>
      <c r="HU157" s="42"/>
      <c r="HV157" s="709">
        <f>COUNTIF(beosztás!$ME159:$NI159,"DE")*8</f>
        <v>0</v>
      </c>
      <c r="HW157" s="710">
        <f>COUNTIF(beosztás!$ME159:$NI159,"DU")*8</f>
        <v>0</v>
      </c>
      <c r="HX157" s="710">
        <f>COUNTIF(beosztás!$ME159:$NI159,"ÉJ")*8</f>
        <v>0</v>
      </c>
      <c r="HY157" s="710">
        <f>COUNTIF(beosztás!$ME159:$NI159,"N")*12</f>
        <v>0</v>
      </c>
      <c r="HZ157" s="710">
        <f>COUNTIF(beosztás!$ME159:$NI159,"É")*12</f>
        <v>0</v>
      </c>
      <c r="IA157" s="710">
        <f>SUM(beosztás!$ME159:$NI159)</f>
        <v>0</v>
      </c>
      <c r="IB157" s="710">
        <f>(COUNTIF(beosztás!$ME159:$NI159,"SN")*12)+(COUNTIF(beosztás!$ME159:$NI159,"SDE")*8)+(COUNTIF(beosztás!$ME159:$NI159,"SDU")*8)+(COUNTIF(beosztás!$ME159:$NI159,"SÉ")*12)+(COUNTIF(beosztás!$ME159:$NI159,"SÉJ")*8)+(COUNTIF(beosztás!$ME159:$NI159,"S1")*1)+(COUNTIF(beosztás!$ME159:$NI159,"S2")*2)+(COUNTIF(beosztás!$ME159:$NI159,"S3")*3)+(COUNTIF(beosztás!$ME159:$NI159,"S4")*4)+(COUNTIF(beosztás!$ME159:$NI159,"S5")*5)+(COUNTIF(beosztás!$ME159:$NI159,"S6")*6)+(COUNTIF(beosztás!$ME159:$NI159,"S7")*7)+(COUNTIF(beosztás!$ME159:$NI159,"S8")*8)+(COUNTIF(beosztás!$ME159:$NI159,"S9")*9)+(COUNTIF(beosztás!$ME159:$NI159,"S10")*10)+(COUNTIF(beosztás!$ME159:$NI159,"S11")*11)+(COUNTIF(beosztás!$ME159:$NI159,"S12")*12)</f>
        <v>0</v>
      </c>
      <c r="IC157" s="710">
        <f>COUNTIF(beosztás!$ME159:$NI159,"FÜ")*8</f>
        <v>0</v>
      </c>
      <c r="ID157" s="710">
        <f>COUNTIF(beosztás!$ME159:$NI159,"BN")*12+COUNTIF(beosztás!$ME159:$NI159,"BÉ")*12+COUNTIF(beosztás!$ME159:$NI159,"BDE")*8+COUNTIF(beosztás!$ME159:$NI159,"BDU")*8+COUNTIF(beosztás!$ME159:$NI159,"BÉJ")*8+COUNTIF(beosztás!$ME159:$NI159,"B1")*1+COUNTIF(beosztás!$ME159:$NI159,"B2")*2+COUNTIF(beosztás!$ME159:$NI159,"B3")*3+COUNTIF(beosztás!$ME159:$NI159,"B5")*5+COUNTIF(beosztás!$ME159:$NI159,"B6")*6+COUNTIF(beosztás!$ME159:$NI159,"B7")*7+COUNTIF(beosztás!$ME159:$NI159,"B8")*8+COUNTIF(beosztás!$ME159:$NI159,"B9")*9+COUNTIF(beosztás!$ME159:$NI159,"B10")*10+COUNTIF(beosztás!$ME159:$NI159,"B11")*11+COUNTIF(beosztás!$ME159:$NI159,"B12")*12+COUNTIF(beosztás!$ME159:$NI159,"BP")*0</f>
        <v>0</v>
      </c>
      <c r="IE157" s="24">
        <f t="shared" si="725"/>
        <v>0</v>
      </c>
      <c r="IF157" s="710">
        <f>IF(C157="",0,alapadatok!$AN$13)</f>
        <v>0</v>
      </c>
      <c r="IG157" s="19">
        <f t="shared" si="670"/>
        <v>0</v>
      </c>
      <c r="IH157" s="741">
        <f t="shared" si="726"/>
        <v>0</v>
      </c>
      <c r="II157" s="42"/>
      <c r="IJ157" s="25">
        <f t="shared" si="672"/>
        <v>0</v>
      </c>
      <c r="IK157" s="24">
        <f t="shared" si="673"/>
        <v>0</v>
      </c>
      <c r="IL157" s="24">
        <f t="shared" si="674"/>
        <v>0</v>
      </c>
      <c r="IM157" s="24">
        <f t="shared" si="675"/>
        <v>0</v>
      </c>
      <c r="IN157" s="24">
        <f t="shared" si="676"/>
        <v>0</v>
      </c>
      <c r="IO157" s="24">
        <f t="shared" si="677"/>
        <v>0</v>
      </c>
      <c r="IP157" s="24">
        <f t="shared" si="678"/>
        <v>0</v>
      </c>
      <c r="IQ157" s="24">
        <f t="shared" si="679"/>
        <v>0</v>
      </c>
      <c r="IR157" s="24">
        <f t="shared" si="680"/>
        <v>0</v>
      </c>
      <c r="IS157" s="24">
        <f t="shared" si="681"/>
        <v>0</v>
      </c>
      <c r="IT157" s="24">
        <f t="shared" si="682"/>
        <v>0</v>
      </c>
      <c r="IU157" s="19">
        <f t="shared" si="683"/>
        <v>0</v>
      </c>
      <c r="IV157" s="907">
        <f t="shared" si="727"/>
        <v>0</v>
      </c>
      <c r="IW157" s="43"/>
      <c r="JF157" s="21"/>
      <c r="JG157" s="21"/>
    </row>
    <row r="158" spans="1:267" hidden="1" x14ac:dyDescent="0.25">
      <c r="A158" s="422">
        <f>IF(beosztás!A160=0,"",beosztás!A160)</f>
        <v>13</v>
      </c>
      <c r="B158" s="48" t="str">
        <f>IF(beosztás!B160=0,"",beosztás!B160)</f>
        <v/>
      </c>
      <c r="C158" s="49" t="str">
        <f>IF(beosztás!C160=0,"",beosztás!C160)</f>
        <v/>
      </c>
      <c r="D158" s="50" t="str">
        <f>IF(beosztás!D160=0,"",beosztás!D160)</f>
        <v/>
      </c>
      <c r="E158" s="18"/>
      <c r="F158" s="709">
        <f>COUNTIF(beosztás!$I160:$AM160,"DE")*8</f>
        <v>0</v>
      </c>
      <c r="G158" s="710">
        <f>COUNTIF(beosztás!$I160:$AM160,"DU")*8</f>
        <v>0</v>
      </c>
      <c r="H158" s="710">
        <f>COUNTIF(beosztás!$I160:$AM160,"ÉJ")*8</f>
        <v>0</v>
      </c>
      <c r="I158" s="710">
        <f>COUNTIF(beosztás!$I160:$AM160,"N")*12</f>
        <v>0</v>
      </c>
      <c r="J158" s="710">
        <f>COUNTIF(beosztás!$I160:$AM160,"é")*12</f>
        <v>0</v>
      </c>
      <c r="K158" s="710">
        <f>SUM(beosztás!$I160:$AM160)</f>
        <v>0</v>
      </c>
      <c r="L158" s="710">
        <f>COUNTIF(beosztás!$I160:$AM160,"FÜ")*8</f>
        <v>0</v>
      </c>
      <c r="M158" s="710">
        <f>(COUNTIF(beosztás!$I160:$AM160,"SN")*12)+(COUNTIF(beosztás!$I160:$AM160,"SDE")*8)+(COUNTIF(beosztás!$I160:$AM160,"SDU")*8)+(COUNTIF(beosztás!$I160:$AM160,"S1")*1)+(COUNTIF(beosztás!$I160:$AM160,"S2")*2)+(COUNTIF(beosztás!$I160:$AM160,"S3")*3)+(COUNTIF(beosztás!$I160:$AM160,"S4")*4)+(COUNTIF(beosztás!$I160:$AM160,"S5")*5)+(COUNTIF(beosztás!$I160:$AM160,"S6")*6)+(COUNTIF(beosztás!$I160:$AM160,"S7")*7)+(COUNTIF(beosztás!$I160:$AM160,"S8")*8)+(COUNTIF(beosztás!$I160:$AM160,"S9")*9)+(COUNTIF(beosztás!$I160:$AM160,"S10")*10)+(COUNTIF(beosztás!$I160:$AM160,"S11")*11)+(COUNTIF(beosztás!$I160:$AM160,"S12")*12)+(COUNTIF(beosztás!$I160:$AM160,"SÉ")*12)+(COUNTIF(beosztás!$I160:$AM160,"SÉJ")*8)</f>
        <v>0</v>
      </c>
      <c r="N158" s="710">
        <f>COUNTIF(beosztás!$I160:$AM160,"BN")*12+COUNTIF(beosztás!$I160:$AM160,"BÉ")*12+COUNTIF(beosztás!$I160:$AM160,"BDE")*8+COUNTIF(beosztás!$I160:$AM160,"BDU")*8+COUNTIF(beosztás!$I160:$AM160,"BÉJ")*8+COUNTIF(beosztás!$I160:$AM160,"B1")*1+COUNTIF(beosztás!$I160:$AM160,"B2")*2+COUNTIF(beosztás!$I160:$AM160,"B3")*3+COUNTIF(beosztás!$I160:$AM160,"B5")*5+COUNTIF(beosztás!$I160:$AM160,"B6")*6+COUNTIF(beosztás!$I160:$AM160,"B7")*7+COUNTIF(beosztás!$I160:$AM160,"B8")*8+COUNTIF(beosztás!$I160:$AM160,"B9")*9+COUNTIF(beosztás!$I160:$AM160,"B10")*10+COUNTIF(beosztás!$I160:$AM160,"B11")*11+COUNTIF(beosztás!$I160:$AM160,"B12")*12+COUNTIF(beosztás!$I160:$AM160,"BP")*0</f>
        <v>0</v>
      </c>
      <c r="O158" s="24">
        <f t="shared" si="690"/>
        <v>0</v>
      </c>
      <c r="P158" s="710">
        <f>IF(C158="",0,alapadatok!$AN$2)</f>
        <v>0</v>
      </c>
      <c r="Q158" s="19">
        <f t="shared" si="577"/>
        <v>0</v>
      </c>
      <c r="R158" s="741">
        <f t="shared" si="691"/>
        <v>0</v>
      </c>
      <c r="S158" s="40"/>
      <c r="T158" s="709">
        <f>COUNTIF(beosztás!$AN160:$BO160,"DE")*8</f>
        <v>0</v>
      </c>
      <c r="U158" s="710">
        <f>COUNTIF(beosztás!$AN160:$BO160,"DU")*8</f>
        <v>0</v>
      </c>
      <c r="V158" s="710">
        <f>COUNTIF(beosztás!$AN160:$BO160,"ÉJ")*8</f>
        <v>0</v>
      </c>
      <c r="W158" s="710">
        <f>COUNTIF(beosztás!$AN160:$BO160,"N")*12</f>
        <v>0</v>
      </c>
      <c r="X158" s="710">
        <f>COUNTIF(beosztás!$AN160:$BO160,"É")*12</f>
        <v>0</v>
      </c>
      <c r="Y158" s="710">
        <f>SUM(beosztás!$AN160:$BO160)</f>
        <v>0</v>
      </c>
      <c r="Z158" s="710">
        <f>(COUNTIF(beosztás!$AN160:$BO160,"SN")*12)+(COUNTIF(beosztás!$AN160:$BO160,"SDE")*8)+(COUNTIF(beosztás!$AN160:$BO160,"SDU")*8)+(COUNTIF(beosztás!$AN160:$BO160,"SÉ")*12)+(COUNTIF(beosztás!$AN160:$BO160,"SÉJ")*8)+(COUNTIF(beosztás!$AN160:$BO160,"S1")*1)+(COUNTIF(beosztás!$AN160:$BO160,"S2")*2)+(COUNTIF(beosztás!$AN160:$BO160,"S3")*3)+(COUNTIF(beosztás!$AN160:$BO160,"S4")*4)+(COUNTIF(beosztás!$AN160:$BO160,"S5")*5)+(COUNTIF(beosztás!$AN160:$BO160,"S6")*6)+(COUNTIF(beosztás!$AN160:$BO160,"S7")*7)+(COUNTIF(beosztás!$AN160:$BO160,"S8")*8)+(COUNTIF(beosztás!$AN160:$BO160,"S9")*9)+(COUNTIF(beosztás!$AN160:$BO160,"S10")*10)+(COUNTIF(beosztás!$AN160:$BO160,"S11")*11)+(COUNTIF(beosztás!$AN160:$BO160,"S12")*12)</f>
        <v>0</v>
      </c>
      <c r="AA158" s="710">
        <f>COUNTIF(beosztás!$AN160:$BO160,"FÜ")*8</f>
        <v>0</v>
      </c>
      <c r="AB158" s="710">
        <f>COUNTIF(beosztás!$AN160:$BO160,"BN")*12+COUNTIF(beosztás!$AN160:$BO160,"BÉ")*12+COUNTIF(beosztás!$AN160:$BO160,"BDE")*8+COUNTIF(beosztás!$AN160:$BO160,"BDU")*8+COUNTIF(beosztás!$AN160:$BO160,"BÉJ")*8+COUNTIF(beosztás!$AN160:$BO160,"B1")*1+COUNTIF(beosztás!$AN160:$BO160,"B2")*2+COUNTIF(beosztás!$AN160:$BO160,"B3")*3+COUNTIF(beosztás!$AN160:$BO160,"B5")*5+COUNTIF(beosztás!$AN160:$BO160,"B6")*6+COUNTIF(beosztás!$AN160:$BO160,"B7")*7+COUNTIF(beosztás!$AN160:$BO160,"B8")*8+COUNTIF(beosztás!$AN160:$BO160,"B9")*9+COUNTIF(beosztás!$AN160:$BO160,"B10")*10+COUNTIF(beosztás!$AN160:$BO160,"B11")*11+COUNTIF(beosztás!$AN160:$BO160,"B12")*12+COUNTIF(beosztás!$AN160:$BO160,"BP")*0</f>
        <v>0</v>
      </c>
      <c r="AC158" s="24">
        <f t="shared" si="692"/>
        <v>0</v>
      </c>
      <c r="AD158" s="710">
        <f>IF(C158="",0,alapadatok!$AN$3)</f>
        <v>0</v>
      </c>
      <c r="AE158" s="19">
        <f t="shared" si="685"/>
        <v>0</v>
      </c>
      <c r="AF158" s="741">
        <f t="shared" si="693"/>
        <v>0</v>
      </c>
      <c r="AG158" s="40"/>
      <c r="AH158" s="25">
        <f t="shared" si="694"/>
        <v>0</v>
      </c>
      <c r="AI158" s="24">
        <f t="shared" si="695"/>
        <v>0</v>
      </c>
      <c r="AJ158" s="24">
        <f t="shared" si="696"/>
        <v>0</v>
      </c>
      <c r="AK158" s="24">
        <f t="shared" si="697"/>
        <v>0</v>
      </c>
      <c r="AL158" s="24">
        <f t="shared" si="698"/>
        <v>0</v>
      </c>
      <c r="AM158" s="24">
        <f t="shared" si="699"/>
        <v>0</v>
      </c>
      <c r="AN158" s="24">
        <f t="shared" si="700"/>
        <v>0</v>
      </c>
      <c r="AO158" s="24">
        <f t="shared" si="701"/>
        <v>0</v>
      </c>
      <c r="AP158" s="24">
        <f t="shared" si="686"/>
        <v>0</v>
      </c>
      <c r="AQ158" s="24">
        <f t="shared" si="687"/>
        <v>0</v>
      </c>
      <c r="AR158" s="24">
        <f t="shared" si="688"/>
        <v>0</v>
      </c>
      <c r="AS158" s="19">
        <f t="shared" si="689"/>
        <v>0</v>
      </c>
      <c r="AT158" s="741">
        <f t="shared" si="702"/>
        <v>0</v>
      </c>
      <c r="AU158" s="41"/>
      <c r="AV158" s="709">
        <f>COUNTIF(beosztás!$BP160:$CT160,"DE")*8</f>
        <v>40</v>
      </c>
      <c r="AW158" s="710">
        <f>COUNTIF(beosztás!$BP160:$CT160,"DU")*8</f>
        <v>0</v>
      </c>
      <c r="AX158" s="710">
        <f>COUNTIF(beosztás!$BP160:$CT160,"ÉJ")*8</f>
        <v>0</v>
      </c>
      <c r="AY158" s="710">
        <f>COUNTIF(beosztás!$BP160:$CT160,"N")*12</f>
        <v>0</v>
      </c>
      <c r="AZ158" s="710">
        <f>COUNTIF(beosztás!$BP160:$CT160,"é")*12</f>
        <v>0</v>
      </c>
      <c r="BA158" s="710">
        <f>SUM(beosztás!$BP160:$CT160)</f>
        <v>0</v>
      </c>
      <c r="BB158" s="710">
        <f>COUNTIF(beosztás!$BP160:$CT160,"FÜ")*8</f>
        <v>0</v>
      </c>
      <c r="BC158" s="897">
        <f>(COUNTIF(beosztás!$BP160:$CT160,"SN")*12)+(COUNTIF(beosztás!$BP160:$CT160,"SDE")*8)+(COUNTIF(beosztás!$BP160:$CT160,"SDU")*8)+(COUNTIF(beosztás!$BP160:$CT160,"SÉ")*12)+(COUNTIF(beosztás!$BP160:$CT160,"SÉJ")*8)+(COUNTIF(beosztás!$BP160:$CT160,"S1")*1)+(COUNTIF(beosztás!$BP160:$CT160,"S2")*2)+(COUNTIF(beosztás!$BP160:$CT160,"S3")*3)+(COUNTIF(beosztás!$BP160:$CT160,"S4")*4)+(COUNTIF(beosztás!$BP160:$CT160,"S5")*5)+(COUNTIF(beosztás!$BP160:$CT160,"S6")*6)+(COUNTIF(beosztás!$BP160:$CT160,"S7")*7)+(COUNTIF(beosztás!$BP160:$CT160,"S8")*8)+(COUNTIF(beosztás!$BP160:$CT160,"S9")*9)+(COUNTIF(beosztás!$BP160:$CT160,"S10")*10)+(COUNTIF(beosztás!$BP160:$CT160,"S11")*11)+(COUNTIF(beosztás!$BP160:$CT160,"S12")*12)</f>
        <v>0</v>
      </c>
      <c r="BD158" s="710">
        <f>COUNTIF(beosztás!$BP160:$CT160,"BN")*12+COUNTIF(beosztás!$BP160:$CT160,"BÉ")*12+COUNTIF(beosztás!$BP160:$CT160,"BDE")*8+COUNTIF(beosztás!$BP160:$CT160,"BDU")*8+COUNTIF(beosztás!$BP160:$CT160,"BÉJ")*8+COUNTIF(beosztás!$BP160:$CT160,"B1")*1+COUNTIF(beosztás!$BP160:$CT160,"B2")*2+COUNTIF(beosztás!$BP160:$CT160,"B3")*3+COUNTIF(beosztás!$BP160:$CT160,"B5")*5+COUNTIF(beosztás!$BP160:$CT160,"B6")*6+COUNTIF(beosztás!$BP160:$CT160,"B7")*7+COUNTIF(beosztás!$BP160:$CT160,"B8")*8+COUNTIF(beosztás!$BP160:$CT160,"B9")*9+COUNTIF(beosztás!$BP160:$CT160,"B10")*10+COUNTIF(beosztás!$BP160:$CT160,"B11")*11+COUNTIF(beosztás!$BP160:$CT160,"B12")*12+COUNTIF(beosztás!$BP160:$CT160,"BP")*0</f>
        <v>0</v>
      </c>
      <c r="BE158" s="24">
        <f t="shared" si="703"/>
        <v>40</v>
      </c>
      <c r="BF158" s="710">
        <f>IF(C158="",0,alapadatok!$AN$4)</f>
        <v>0</v>
      </c>
      <c r="BG158" s="19">
        <f t="shared" si="591"/>
        <v>40</v>
      </c>
      <c r="BH158" s="741">
        <f t="shared" si="704"/>
        <v>0</v>
      </c>
      <c r="BI158" s="40"/>
      <c r="BJ158" s="709">
        <f>COUNTIF(beosztás!$CU160:$DX160,"DE")*8</f>
        <v>0</v>
      </c>
      <c r="BK158" s="710">
        <f>COUNTIF(beosztás!$CU160:$DX160,"DU")*8</f>
        <v>0</v>
      </c>
      <c r="BL158" s="710">
        <f>COUNTIF(beosztás!$CU160:$DX160,"ÉJ")*8</f>
        <v>0</v>
      </c>
      <c r="BM158" s="710">
        <f>COUNTIF(beosztás!$CU160:$DX160,"N")*12</f>
        <v>0</v>
      </c>
      <c r="BN158" s="710">
        <f>COUNTIF(beosztás!$CU160:$DX160,"É")*12</f>
        <v>0</v>
      </c>
      <c r="BO158" s="710">
        <f>SUM(beosztás!$CU160:$DX160)</f>
        <v>0</v>
      </c>
      <c r="BP158" s="897">
        <f>(COUNTIF(beosztás!$CU160:$DX160,"SN")*12)+(COUNTIF(beosztás!$CU160:$DX160,"SDE")*8)+(COUNTIF(beosztás!$CU160:$DX160,"SDU")*8)+(COUNTIF(beosztás!$CU160:$DX160,"SÉ")*12)+(COUNTIF(beosztás!$CU160:$DX160,"SÉJ")*8)+(COUNTIF(beosztás!$CU160:$DX160,"S1")*1)+(COUNTIF(beosztás!$CU160:$DX160,"S2")*2)+(COUNTIF(beosztás!$CU160:$DX160,"S3")*3)+(COUNTIF(beosztás!$CU160:$DX160,"S4")*4)+(COUNTIF(beosztás!$CU160:$DX160,"S5")*5)+(COUNTIF(beosztás!$CU160:$DX160,"S6")*6)+(COUNTIF(beosztás!$CU160:$DX160,"S7")*7)+(COUNTIF(beosztás!$CU160:$DX160,"S8")*8)+(COUNTIF(beosztás!$CU160:$DX160,"S9")*9)+(COUNTIF(beosztás!$CU160:$DX160,"S10")*10)+(COUNTIF(beosztás!$CU160:$DX160,"S11")*11)+(COUNTIF(beosztás!$CU160:$DX160,"S12")*12)</f>
        <v>0</v>
      </c>
      <c r="BQ158" s="710">
        <f>COUNTIF(beosztás!$CU160:$DX160,"FÜ")*8</f>
        <v>0</v>
      </c>
      <c r="BR158" s="710">
        <f>COUNTIF(beosztás!$CU160:$DX160,"BN")*12+COUNTIF(beosztás!$CU160:$DX160,"BÉ")*12+COUNTIF(beosztás!$CU160:$DX160,"BDE")*8+COUNTIF(beosztás!$CU160:$DX160,"BDU")*8+COUNTIF(beosztás!$CU160:$DX160,"BÉJ")*8+COUNTIF(beosztás!$CU160:$DX160,"B1")*1+COUNTIF(beosztás!$CU160:$DX160,"B2")*2+COUNTIF(beosztás!$CU160:$DX160,"B3")*3+COUNTIF(beosztás!$CU160:$DX160,"B5")*5+COUNTIF(beosztás!$CU160:$DX160,"B6")*6+COUNTIF(beosztás!$CU160:$DX160,"B7")*7+COUNTIF(beosztás!$CU160:$DX160,"B8")*8+COUNTIF(beosztás!$CU160:$DX160,"B9")*9+COUNTIF(beosztás!$CU160:$DX160,"B10")*10+COUNTIF(beosztás!$CU160:$DX160,"B11")*11+COUNTIF(beosztás!$CU160:$DX160,"B12")*12+COUNTIF(beosztás!$CU160:$DX160,"BP")*0</f>
        <v>0</v>
      </c>
      <c r="BS158" s="24">
        <f t="shared" si="705"/>
        <v>0</v>
      </c>
      <c r="BT158" s="710">
        <f>IF(C158="",0,alapadatok!$AN$5)</f>
        <v>0</v>
      </c>
      <c r="BU158" s="19">
        <f t="shared" si="594"/>
        <v>0</v>
      </c>
      <c r="BV158" s="741">
        <f t="shared" si="706"/>
        <v>0</v>
      </c>
      <c r="BW158" s="40"/>
      <c r="BX158" s="25">
        <f t="shared" si="596"/>
        <v>40</v>
      </c>
      <c r="BY158" s="24">
        <f t="shared" si="597"/>
        <v>0</v>
      </c>
      <c r="BZ158" s="24">
        <f t="shared" si="598"/>
        <v>0</v>
      </c>
      <c r="CA158" s="24">
        <f t="shared" si="599"/>
        <v>0</v>
      </c>
      <c r="CB158" s="24">
        <f t="shared" si="600"/>
        <v>0</v>
      </c>
      <c r="CC158" s="24">
        <f t="shared" si="601"/>
        <v>0</v>
      </c>
      <c r="CD158" s="24">
        <f t="shared" si="602"/>
        <v>0</v>
      </c>
      <c r="CE158" s="24">
        <f t="shared" si="603"/>
        <v>0</v>
      </c>
      <c r="CF158" s="24">
        <f t="shared" si="604"/>
        <v>0</v>
      </c>
      <c r="CG158" s="24">
        <f t="shared" si="605"/>
        <v>40</v>
      </c>
      <c r="CH158" s="24">
        <f t="shared" si="606"/>
        <v>0</v>
      </c>
      <c r="CI158" s="19">
        <f t="shared" si="607"/>
        <v>40</v>
      </c>
      <c r="CJ158" s="741">
        <f t="shared" si="707"/>
        <v>0</v>
      </c>
      <c r="CK158" s="41"/>
      <c r="CL158" s="709">
        <f>COUNTIF(beosztás!$DY160:$FC160,"DE")*8</f>
        <v>0</v>
      </c>
      <c r="CM158" s="710">
        <f>COUNTIF(beosztás!$DY160:$FC160,"DU")*8</f>
        <v>0</v>
      </c>
      <c r="CN158" s="710">
        <f>COUNTIF(beosztás!$DY160:$FC160,"ÉJ")*8</f>
        <v>0</v>
      </c>
      <c r="CO158" s="710">
        <f>COUNTIF(beosztás!$DY160:$FC160,"N")*12</f>
        <v>0</v>
      </c>
      <c r="CP158" s="710">
        <f>COUNTIF(beosztás!$DY160:$FC160,"é")*12</f>
        <v>0</v>
      </c>
      <c r="CQ158" s="710">
        <f>SUM(beosztás!$DY160:$FC160)</f>
        <v>0</v>
      </c>
      <c r="CR158" s="710">
        <f>COUNTIF(beosztás!$DY160:$FC160,"FÜ")*8</f>
        <v>0</v>
      </c>
      <c r="CS158" s="897">
        <f>(COUNTIF(beosztás!$DY160:$FC160,"SN")*12)+(COUNTIF(beosztás!$DY160:$FC160,"SDE")*8)+(COUNTIF(beosztás!$DY160:$FC160,"SDU")*8)+(COUNTIF(beosztás!$DY160:$FC160,"SÉ")*12)+(COUNTIF(beosztás!$DY160:$FC160,"SÉJ")*8)+(COUNTIF(beosztás!$DY160:$FC160,"S1")*1)+(COUNTIF(beosztás!$DY160:$FC160,"S2")*2)+(COUNTIF(beosztás!$DY160:$FC160,"S3")*3)+(COUNTIF(beosztás!$DY160:$FC160,"S4")*4)+(COUNTIF(beosztás!$DY160:$FC160,"S5")*5)+(COUNTIF(beosztás!$DY160:$FC160,"S6")*6)+(COUNTIF(beosztás!$DY160:$FC160,"S7")*7)+(COUNTIF(beosztás!$DY160:$FC160,"S8")*8)+(COUNTIF(beosztás!$DY160:$FC160,"S9")*9)+(COUNTIF(beosztás!$DY160:$FC160,"S10")*10)+(COUNTIF(beosztás!$DY160:$FC160,"S11")*11)+(COUNTIF(beosztás!$DY160:$FC160,"S12")*12)</f>
        <v>0</v>
      </c>
      <c r="CT158" s="710">
        <f>COUNTIF(beosztás!$DY160:$FC160,"BN")*12+COUNTIF(beosztás!$DY160:$FC160,"BÉ")*12+COUNTIF(beosztás!$DY160:$FC160,"BDE")*8+COUNTIF(beosztás!$DY160:$FC160,"BDU")*8+COUNTIF(beosztás!$DY160:$FC160,"BÉJ")*8+COUNTIF(beosztás!$DY160:$FC160,"B1")*1+COUNTIF(beosztás!$DY160:$FC160,"B2")*2+COUNTIF(beosztás!$DY160:$FC160,"B3")*3+COUNTIF(beosztás!$DY160:$FC160,"B5")*5+COUNTIF(beosztás!$DY160:$FC160,"B6")*6+COUNTIF(beosztás!$DY160:$FC160,"B7")*7+COUNTIF(beosztás!$DY160:$FC160,"B8")*8+COUNTIF(beosztás!$DY160:$FC160,"B9")*9+COUNTIF(beosztás!$DY160:$FC160,"B10")*10+COUNTIF(beosztás!$DY160:$FC160,"B11")*11+COUNTIF(beosztás!$DY160:$FC160,"B12")*12+COUNTIF(beosztás!$DY160:$FC160,"BP")*0</f>
        <v>0</v>
      </c>
      <c r="CU158" s="24">
        <f t="shared" si="708"/>
        <v>0</v>
      </c>
      <c r="CV158" s="710">
        <f>IF(C158="",0,alapadatok!$AN$6)</f>
        <v>0</v>
      </c>
      <c r="CW158" s="19">
        <f t="shared" si="610"/>
        <v>0</v>
      </c>
      <c r="CX158" s="907">
        <f t="shared" si="709"/>
        <v>0</v>
      </c>
      <c r="CY158" s="40"/>
      <c r="CZ158" s="709">
        <f>COUNTIF(beosztás!$FD160:$GG160,"DE")*8</f>
        <v>0</v>
      </c>
      <c r="DA158" s="710">
        <f>COUNTIF(beosztás!$FD160:$GG160,"DU")*8</f>
        <v>0</v>
      </c>
      <c r="DB158" s="710">
        <f>COUNTIF(beosztás!$FD160:$GG160,"ÉJ")*8</f>
        <v>0</v>
      </c>
      <c r="DC158" s="710">
        <f>COUNTIF(beosztás!$FD160:$GG160,"N")*12</f>
        <v>0</v>
      </c>
      <c r="DD158" s="710">
        <f>COUNTIF(beosztás!$FD160:$GG160,"É")*12</f>
        <v>0</v>
      </c>
      <c r="DE158" s="710">
        <f>SUM(beosztás!$FD160:$GG160)</f>
        <v>0</v>
      </c>
      <c r="DF158" s="897">
        <f>(COUNTIF(beosztás!$FD160:$GG160,"SN")*12)+(COUNTIF(beosztás!$FD160:$GG160,"SDE")*8)+(COUNTIF(beosztás!$FD160:$GG160,"SDU")*8)+(COUNTIF(beosztás!$FD160:$GG160,"SÉ")*12)+(COUNTIF(beosztás!$FD160:$GG160,"SÉJ")*8)+(COUNTIF(beosztás!$FD160:$GG160,"S1")*1)+(COUNTIF(beosztás!$FD160:$GG160,"S2")*2)+(COUNTIF(beosztás!$FD160:$GG160,"S3")*3)+(COUNTIF(beosztás!$FD160:$GG160,"S4")*4)+(COUNTIF(beosztás!$FD160:$GG160,"S5")*5)+(COUNTIF(beosztás!$FD160:$GG160,"S6")*6)+(COUNTIF(beosztás!$FD160:$GG160,"S7")*7)+(COUNTIF(beosztás!$FD160:$GG160,"S8")*8)+(COUNTIF(beosztás!$FD160:$GG160,"S9")*9)+(COUNTIF(beosztás!$FD160:$GG160,"S10")*10)+(COUNTIF(beosztás!$FD160:$GG160,"S11")*11)+(COUNTIF(beosztás!$FD160:$GG160,"S12")*12)</f>
        <v>0</v>
      </c>
      <c r="DG158" s="710">
        <f>COUNTIF(beosztás!$FD160:$GG160,"FÜ")*8</f>
        <v>0</v>
      </c>
      <c r="DH158" s="710">
        <f>COUNTIF(beosztás!$FD160:$GG160,"BN")*12+COUNTIF(beosztás!$FD160:$GG160,"BÉ")*12+COUNTIF(beosztás!$FD160:$GG160,"BDE")*8+COUNTIF(beosztás!$FD160:$GG160,"BDU")*8+COUNTIF(beosztás!$FD160:$GG160,"BÉJ")*8+COUNTIF(beosztás!$FD160:$GG160,"B1")*1+COUNTIF(beosztás!$FD160:$GG160,"B2")*2+COUNTIF(beosztás!$FD160:$GG160,"B3")*3+COUNTIF(beosztás!$FD160:$GG160,"B5")*5+COUNTIF(beosztás!$FD160:$GG160,"B6")*6+COUNTIF(beosztás!$FD160:$GG160,"B7")*7+COUNTIF(beosztás!$FD160:$GG160,"B8")*8+COUNTIF(beosztás!$FD160:$GG160,"B9")*9+COUNTIF(beosztás!$FD160:$GG160,"B10")*10+COUNTIF(beosztás!$FD160:$GG160,"B11")*11+COUNTIF(beosztás!$FD160:$GG160,"B12")*12+COUNTIF(beosztás!$FD160:$GG160,"BP")*0</f>
        <v>0</v>
      </c>
      <c r="DI158" s="24">
        <f t="shared" si="710"/>
        <v>0</v>
      </c>
      <c r="DJ158" s="710">
        <f>IF(C158="",0,alapadatok!$AN$7)</f>
        <v>0</v>
      </c>
      <c r="DK158" s="19">
        <f t="shared" si="613"/>
        <v>0</v>
      </c>
      <c r="DL158" s="741">
        <f t="shared" si="711"/>
        <v>0</v>
      </c>
      <c r="DM158" s="40"/>
      <c r="DN158" s="25">
        <f t="shared" si="615"/>
        <v>0</v>
      </c>
      <c r="DO158" s="24">
        <f t="shared" si="616"/>
        <v>0</v>
      </c>
      <c r="DP158" s="24">
        <f t="shared" si="617"/>
        <v>0</v>
      </c>
      <c r="DQ158" s="24">
        <f t="shared" si="618"/>
        <v>0</v>
      </c>
      <c r="DR158" s="24">
        <f t="shared" si="619"/>
        <v>0</v>
      </c>
      <c r="DS158" s="24">
        <f t="shared" si="620"/>
        <v>0</v>
      </c>
      <c r="DT158" s="24">
        <f t="shared" si="621"/>
        <v>0</v>
      </c>
      <c r="DU158" s="24">
        <f t="shared" si="622"/>
        <v>0</v>
      </c>
      <c r="DV158" s="24">
        <f t="shared" si="623"/>
        <v>0</v>
      </c>
      <c r="DW158" s="24">
        <f t="shared" si="624"/>
        <v>0</v>
      </c>
      <c r="DX158" s="24">
        <f t="shared" si="625"/>
        <v>0</v>
      </c>
      <c r="DY158" s="19">
        <f t="shared" si="626"/>
        <v>0</v>
      </c>
      <c r="DZ158" s="907">
        <f t="shared" si="712"/>
        <v>0</v>
      </c>
      <c r="EA158" s="41"/>
      <c r="EB158" s="709">
        <f>COUNTIF(beosztás!$GH160:$HL160,"DE")*8</f>
        <v>0</v>
      </c>
      <c r="EC158" s="710">
        <f>COUNTIF(beosztás!$GH160:$HL160,"DU")*8</f>
        <v>0</v>
      </c>
      <c r="ED158" s="710">
        <f>COUNTIF(beosztás!$GH160:$HL160,"ÉJ")*8</f>
        <v>0</v>
      </c>
      <c r="EE158" s="710">
        <f>COUNTIF(beosztás!$GH160:$HL160,"N")*12</f>
        <v>0</v>
      </c>
      <c r="EF158" s="710">
        <f>COUNTIF(beosztás!$GH160:$HL160,"é")*12</f>
        <v>0</v>
      </c>
      <c r="EG158" s="710">
        <f>SUM(beosztás!$GH160:$HL160)</f>
        <v>0</v>
      </c>
      <c r="EH158" s="710">
        <f>COUNTIF(beosztás!$GH160:$HL160,"FÜ")*8</f>
        <v>0</v>
      </c>
      <c r="EI158" s="897">
        <f>(COUNTIF(beosztás!$GH160:$HL160,"SN")*12)+(COUNTIF(beosztás!$GH160:$HL160,"SDE")*8)+(COUNTIF(beosztás!$GH160:$HL160,"SDU")*8)+(COUNTIF(beosztás!$GH160:$HL160,"SÉ")*12)+(COUNTIF(beosztás!$GH160:$HL160,"SÉJ")*8)+(COUNTIF(beosztás!$GH160:$HL160,"S1")*1)+(COUNTIF(beosztás!$GH160:$HL160,"S2")*2)+(COUNTIF(beosztás!$GH160:$HL160,"S3")*3)+(COUNTIF(beosztás!$GH160:$HL160,"S4")*4)+(COUNTIF(beosztás!$GH160:$HL160,"S5")*5)+(COUNTIF(beosztás!$GH160:$HL160,"S6")*6)+(COUNTIF(beosztás!$GH160:$HL160,"S7")*7)+(COUNTIF(beosztás!$GH160:$HL160,"S8")*8)+(COUNTIF(beosztás!$GH160:$HL160,"S9")*9)+(COUNTIF(beosztás!$GH160:$HL160,"S10")*10)+(COUNTIF(beosztás!$GH160:$HL160,"S11")*11)+(COUNTIF(beosztás!$GH160:$HL160,"S12")*12)</f>
        <v>0</v>
      </c>
      <c r="EJ158" s="710">
        <f>COUNTIF(beosztás!$GH160:$HL160,"BN")*12+COUNTIF(beosztás!$GH160:$HL160,"BÉ")*12+COUNTIF(beosztás!$GH160:$HL160,"BDE")*8+COUNTIF(beosztás!$GH160:$HL160,"BDU")*8+COUNTIF(beosztás!$GH160:$HL160,"BÉJ")*8+COUNTIF(beosztás!$GH160:$HL160,"B1")*1+COUNTIF(beosztás!$GH160:$HL160,"B2")*2+COUNTIF(beosztás!$GH160:$HL160,"B3")*3+COUNTIF(beosztás!$GH160:$HL160,"B5")*5+COUNTIF(beosztás!$GH160:$HL160,"B6")*6+COUNTIF(beosztás!$GH160:$HL160,"B7")*7+COUNTIF(beosztás!$GH160:$HL160,"B8")*8+COUNTIF(beosztás!$GH160:$HL160,"B9")*9+COUNTIF(beosztás!$GH160:$HL160,"B10")*10+COUNTIF(beosztás!$GH160:$HL160,"B11")*11+COUNTIF(beosztás!$GH160:$HL160,"B12")*12+COUNTIF(beosztás!$GH160:$HL160,"BP")*0</f>
        <v>0</v>
      </c>
      <c r="EK158" s="24">
        <f t="shared" si="713"/>
        <v>0</v>
      </c>
      <c r="EL158" s="710">
        <f>IF(C158="",0,alapadatok!$AN$8)</f>
        <v>0</v>
      </c>
      <c r="EM158" s="19">
        <f t="shared" si="629"/>
        <v>0</v>
      </c>
      <c r="EN158" s="907">
        <f t="shared" si="714"/>
        <v>0</v>
      </c>
      <c r="EO158" s="40"/>
      <c r="EP158" s="709">
        <f>COUNTIF(beosztás!$HM160:$IQ160,"DE")*8</f>
        <v>0</v>
      </c>
      <c r="EQ158" s="710">
        <f>COUNTIF(beosztás!$HM160:$IQ160,"DU")*8</f>
        <v>0</v>
      </c>
      <c r="ER158" s="710">
        <f>COUNTIF(beosztás!$HM160:$IQ160,"ÉJ")*8</f>
        <v>0</v>
      </c>
      <c r="ES158" s="710">
        <f>COUNTIF(beosztás!$HM160:$IQ160,"N")*12</f>
        <v>0</v>
      </c>
      <c r="ET158" s="710">
        <f>COUNTIF(beosztás!$HM160:$IQ160,"É")*12</f>
        <v>0</v>
      </c>
      <c r="EU158" s="710">
        <f>SUM(beosztás!$HM160:$IQ160)</f>
        <v>0</v>
      </c>
      <c r="EV158" s="897">
        <f>(COUNTIF(beosztás!$HM160:$IQ160,"SN")*12)+(COUNTIF(beosztás!$HM160:$IQ160,"SDE")*8)+(COUNTIF(beosztás!$HM160:$IQ160,"SDU")*8)+(COUNTIF(beosztás!$HM160:$IQ160,"SÉ")*12)+(COUNTIF(beosztás!$HM160:$IQ160,"SÉJ")*8)+(COUNTIF(beosztás!$HM160:$IQ160,"S1")*1)+(COUNTIF(beosztás!$HM160:$IQ160,"S2")*2)+(COUNTIF(beosztás!$HM160:$IQ160,"S3")*3)+(COUNTIF(beosztás!$HM160:$IQ160,"S4")*4)+(COUNTIF(beosztás!$HM160:$IQ160,"S5")*5)+(COUNTIF(beosztás!$HM160:$IQ160,"S6")*6)+(COUNTIF(beosztás!$HM160:$IQ160,"S7")*7)+(COUNTIF(beosztás!$HM160:$IQ160,"S8")*8)+(COUNTIF(beosztás!$HM160:$IQ160,"S9")*9)+(COUNTIF(beosztás!$HM160:$IQ160,"S10")*10)+(COUNTIF(beosztás!$HM160:$IQ160,"S11")*11)+(COUNTIF(beosztás!$HM160:$IQ160,"S12")*12)</f>
        <v>0</v>
      </c>
      <c r="EW158" s="710">
        <f>COUNTIF(beosztás!$HM160:$IQ160,"FÜ")*8</f>
        <v>0</v>
      </c>
      <c r="EX158" s="710">
        <f>COUNTIF(beosztás!$HM160:$IQ160,"BN")*12+COUNTIF(beosztás!$HM160:$IQ160,"BÉ")*12+COUNTIF(beosztás!$HM160:$IQ160,"BDE")*8+COUNTIF(beosztás!$HM160:$IQ160,"BDU")*8+COUNTIF(beosztás!$HM160:$IQ160,"BÉJ")*8+COUNTIF(beosztás!$HM160:$IQ160,"B1")*1+COUNTIF(beosztás!$HM160:$IQ160,"B2")*2+COUNTIF(beosztás!$HM160:$IQ160,"B3")*3+COUNTIF(beosztás!$HM160:$IQ160,"B5")*5+COUNTIF(beosztás!$HM160:$IQ160,"B6")*6+COUNTIF(beosztás!$HM160:$IQ160,"B7")*7+COUNTIF(beosztás!$HM160:$IQ160,"B8")*8+COUNTIF(beosztás!$HM160:$IQ160,"B9")*9+COUNTIF(beosztás!$HM160:$IQ160,"B10")*10+COUNTIF(beosztás!$HM160:$IQ160,"B11")*11+COUNTIF(beosztás!$HM160:$IQ160,"B12")*12+COUNTIF(beosztás!$HM160:$IQ160,"BP")*0</f>
        <v>0</v>
      </c>
      <c r="EY158" s="24">
        <f t="shared" si="715"/>
        <v>0</v>
      </c>
      <c r="EZ158" s="710">
        <f>IF(C158="",0,alapadatok!$AN$9)</f>
        <v>0</v>
      </c>
      <c r="FA158" s="19">
        <f t="shared" si="632"/>
        <v>0</v>
      </c>
      <c r="FB158" s="907">
        <f t="shared" si="716"/>
        <v>0</v>
      </c>
      <c r="FC158" s="40"/>
      <c r="FD158" s="25">
        <f t="shared" si="634"/>
        <v>0</v>
      </c>
      <c r="FE158" s="24">
        <f t="shared" si="635"/>
        <v>0</v>
      </c>
      <c r="FF158" s="24">
        <f t="shared" si="636"/>
        <v>0</v>
      </c>
      <c r="FG158" s="24">
        <f t="shared" si="637"/>
        <v>0</v>
      </c>
      <c r="FH158" s="24">
        <f t="shared" si="638"/>
        <v>0</v>
      </c>
      <c r="FI158" s="24">
        <f t="shared" si="639"/>
        <v>0</v>
      </c>
      <c r="FJ158" s="24">
        <f t="shared" si="640"/>
        <v>0</v>
      </c>
      <c r="FK158" s="24">
        <f t="shared" si="641"/>
        <v>0</v>
      </c>
      <c r="FL158" s="24">
        <f t="shared" si="642"/>
        <v>0</v>
      </c>
      <c r="FM158" s="24">
        <f t="shared" si="643"/>
        <v>0</v>
      </c>
      <c r="FN158" s="24">
        <f t="shared" si="644"/>
        <v>0</v>
      </c>
      <c r="FO158" s="19">
        <f t="shared" si="645"/>
        <v>0</v>
      </c>
      <c r="FP158" s="907">
        <f t="shared" si="717"/>
        <v>0</v>
      </c>
      <c r="FQ158" s="41"/>
      <c r="FR158" s="709">
        <f>COUNTIF(beosztás!$IR160:$JU160,"DE")*8</f>
        <v>0</v>
      </c>
      <c r="FS158" s="710">
        <f>COUNTIF(beosztás!$IR160:$JU160,"DU")*8</f>
        <v>0</v>
      </c>
      <c r="FT158" s="710">
        <f>COUNTIF(beosztás!$IR160:$JU160,"ÉJ")*8</f>
        <v>0</v>
      </c>
      <c r="FU158" s="710">
        <f>COUNTIF(beosztás!$IR160:$JU160,"N")*12</f>
        <v>0</v>
      </c>
      <c r="FV158" s="710">
        <f>COUNTIF(beosztás!$IR160:$JU160,"é")*12</f>
        <v>0</v>
      </c>
      <c r="FW158" s="710">
        <f>SUM(beosztás!$IR160:$JU160)</f>
        <v>0</v>
      </c>
      <c r="FX158" s="710">
        <f>COUNTIF(beosztás!$IR160:$JU160,"FÜ")*8</f>
        <v>0</v>
      </c>
      <c r="FY158" s="897">
        <f>(COUNTIF(beosztás!$IR160:$JU160,"SN")*12)+(COUNTIF(beosztás!$IR160:$JU160,"SDE")*8)+(COUNTIF(beosztás!$IR160:$JU160,"SDU")*8)+(COUNTIF(beosztás!$IR160:$JU160,"SÉ")*12)+(COUNTIF(beosztás!$IR160:$JU160,"SÉJ")*8)+(COUNTIF(beosztás!$IR160:$JU160,"S1")*1)+(COUNTIF(beosztás!$IR160:$JU160,"S2")*2)+(COUNTIF(beosztás!$IR160:$JU160,"S3")*3)+(COUNTIF(beosztás!$IR160:$JU160,"S4")*4)+(COUNTIF(beosztás!$IR160:$JU160,"S5")*5)+(COUNTIF(beosztás!$IR160:$JU160,"S6")*6)+(COUNTIF(beosztás!$IR160:$JU160,"S7")*7)+(COUNTIF(beosztás!$IR160:$JU160,"S8")*8)+(COUNTIF(beosztás!$IR160:$JU160,"S9")*9)+(COUNTIF(beosztás!$IR160:$JU160,"S10")*10)+(COUNTIF(beosztás!$IR160:$JU160,"S11")*11)+(COUNTIF(beosztás!$IR160:$JU160,"S12")*12)</f>
        <v>0</v>
      </c>
      <c r="FZ158" s="710">
        <f>COUNTIF(beosztás!$IR160:$JU160,"BN")*12+COUNTIF(beosztás!$IR160:$JU160,"BÉ")*12+COUNTIF(beosztás!$IR160:$JU160,"BDE")*8+COUNTIF(beosztás!$IR160:$JU160,"BDU")*8+COUNTIF(beosztás!$IR160:$JU160,"BÉJ")*8+COUNTIF(beosztás!$IR160:$JU160,"B1")*1+COUNTIF(beosztás!$IR160:$JU160,"B2")*2+COUNTIF(beosztás!$IR160:$JU160,"B3")*3+COUNTIF(beosztás!$IR160:$JU160,"B5")*5+COUNTIF(beosztás!$IR160:$JU160,"B6")*6+COUNTIF(beosztás!$IR160:$JU160,"B7")*7+COUNTIF(beosztás!$IR160:$JU160,"B8")*8+COUNTIF(beosztás!$IR160:$JU160,"B9")*9+COUNTIF(beosztás!$IR160:$JU160,"B10")*10+COUNTIF(beosztás!$IR160:$JU160,"B11")*11+COUNTIF(beosztás!$IR160:$JU160,"B12")*12+COUNTIF(beosztás!$IR160:$JU160,"BP")*0</f>
        <v>0</v>
      </c>
      <c r="GA158" s="24">
        <f t="shared" si="718"/>
        <v>0</v>
      </c>
      <c r="GB158" s="710">
        <f>IF(C158="",0,alapadatok!$AN$10)</f>
        <v>0</v>
      </c>
      <c r="GC158" s="19">
        <f t="shared" si="648"/>
        <v>0</v>
      </c>
      <c r="GD158" s="907">
        <f t="shared" si="719"/>
        <v>0</v>
      </c>
      <c r="GE158" s="42"/>
      <c r="GF158" s="709">
        <f>COUNTIF(beosztás!$JV160:$KZ160,"DE")*8</f>
        <v>0</v>
      </c>
      <c r="GG158" s="710">
        <f>COUNTIF(beosztás!$JV160:$KZ160,"DU")*8</f>
        <v>0</v>
      </c>
      <c r="GH158" s="710">
        <f>COUNTIF(beosztás!$JV160:$KZ160,"ÉJ")*8</f>
        <v>0</v>
      </c>
      <c r="GI158" s="710">
        <f>COUNTIF(beosztás!$JV160:$KZ160,"N")*12</f>
        <v>0</v>
      </c>
      <c r="GJ158" s="710">
        <f>COUNTIF(beosztás!$JV160:$KZ160,"É")*12</f>
        <v>0</v>
      </c>
      <c r="GK158" s="710">
        <f>SUM(beosztás!$JV160:$KZ160)</f>
        <v>0</v>
      </c>
      <c r="GL158" s="897">
        <f>(COUNTIF(beosztás!$JV160:$KZ160,"SN")*12)+(COUNTIF(beosztás!$JV160:$KZ160,"SDE")*8)+(COUNTIF(beosztás!$JV160:$KZ160,"SDU")*8)+(COUNTIF(beosztás!$JV160:$KZ160,"SÉ")*12)+(COUNTIF(beosztás!$JV160:$KZ160,"SÉJ")*8)+(COUNTIF(beosztás!$JV160:$KZ160,"S1")*1)+(COUNTIF(beosztás!$JV160:$KZ160,"S2")*2)+(COUNTIF(beosztás!$JV160:$KZ160,"S3")*3)+(COUNTIF(beosztás!$JV160:$KZ160,"S4")*4)+(COUNTIF(beosztás!$JV160:$KZ160,"S5")*5)+(COUNTIF(beosztás!$JV160:$KZ160,"S6")*6)+(COUNTIF(beosztás!$JV160:$KZ160,"S7")*7)+(COUNTIF(beosztás!$JV160:$KZ160,"S8")*8)+(COUNTIF(beosztás!$JV160:$KZ160,"S9")*9)+(COUNTIF(beosztás!$JV160:$KZ160,"S10")*10)+(COUNTIF(beosztás!$JV160:$KZ160,"S11")*11)+(COUNTIF(beosztás!$JV160:$KZ160,"S12")*12)</f>
        <v>0</v>
      </c>
      <c r="GM158" s="710">
        <f>COUNTIF(beosztás!$JV160:$KZ160,"FÜ")*8</f>
        <v>0</v>
      </c>
      <c r="GN158" s="710">
        <f>COUNTIF(beosztás!$JV160:$KZ160,"BN")*12+COUNTIF(beosztás!$JV160:$KZ160,"BÉ")*12+COUNTIF(beosztás!$JV160:$KZ160,"BDE")*8+COUNTIF(beosztás!$JV160:$KZ160,"BDU")*8+COUNTIF(beosztás!$JV160:$KZ160,"BÉJ")*8+COUNTIF(beosztás!$JV160:$KZ160,"B1")*1+COUNTIF(beosztás!$JV160:$KZ160,"B2")*2+COUNTIF(beosztás!$JV160:$KZ160,"B3")*3+COUNTIF(beosztás!$JV160:$KZ160,"B5")*5+COUNTIF(beosztás!$JV160:$KZ160,"B6")*6+COUNTIF(beosztás!$JV160:$KZ160,"B7")*7+COUNTIF(beosztás!$JV160:$KZ160,"B8")*8+COUNTIF(beosztás!$JV160:$KZ160,"B9")*9+COUNTIF(beosztás!$JV160:$KZ160,"B10")*10+COUNTIF(beosztás!$JV160:$KZ160,"B11")*11+COUNTIF(beosztás!$JV160:$KZ160,"B12")*12+COUNTIF(beosztás!$JV160:$KZ160,"BP")*0</f>
        <v>0</v>
      </c>
      <c r="GO158" s="24">
        <f t="shared" si="720"/>
        <v>0</v>
      </c>
      <c r="GP158" s="745">
        <f>IF(C158="",0,alapadatok!$AN$11)</f>
        <v>0</v>
      </c>
      <c r="GQ158" s="19">
        <f t="shared" si="651"/>
        <v>0</v>
      </c>
      <c r="GR158" s="907">
        <f t="shared" si="721"/>
        <v>0</v>
      </c>
      <c r="GS158" s="42"/>
      <c r="GT158" s="25">
        <f t="shared" si="653"/>
        <v>0</v>
      </c>
      <c r="GU158" s="24">
        <f t="shared" si="654"/>
        <v>0</v>
      </c>
      <c r="GV158" s="24">
        <f t="shared" si="655"/>
        <v>0</v>
      </c>
      <c r="GW158" s="24">
        <f t="shared" si="656"/>
        <v>0</v>
      </c>
      <c r="GX158" s="24">
        <f t="shared" si="657"/>
        <v>0</v>
      </c>
      <c r="GY158" s="24">
        <f t="shared" si="658"/>
        <v>0</v>
      </c>
      <c r="GZ158" s="24">
        <f t="shared" si="659"/>
        <v>0</v>
      </c>
      <c r="HA158" s="24">
        <f t="shared" si="660"/>
        <v>0</v>
      </c>
      <c r="HB158" s="24">
        <f t="shared" si="661"/>
        <v>0</v>
      </c>
      <c r="HC158" s="24">
        <f t="shared" si="662"/>
        <v>0</v>
      </c>
      <c r="HD158" s="24">
        <f t="shared" si="663"/>
        <v>0</v>
      </c>
      <c r="HE158" s="19">
        <f t="shared" si="664"/>
        <v>0</v>
      </c>
      <c r="HF158" s="907">
        <f t="shared" si="722"/>
        <v>0</v>
      </c>
      <c r="HG158" s="41"/>
      <c r="HH158" s="709">
        <f>COUNTIF(beosztás!$LA160:$MD160,"DE")*8</f>
        <v>0</v>
      </c>
      <c r="HI158" s="710">
        <f>COUNTIF(beosztás!$LA160:$MD160,"DU")*8</f>
        <v>0</v>
      </c>
      <c r="HJ158" s="710">
        <f>COUNTIF(beosztás!$LA160:$MD160,"ÉJ")*8</f>
        <v>0</v>
      </c>
      <c r="HK158" s="710">
        <f>COUNTIF(beosztás!$LA160:$MD160,"N")*12</f>
        <v>0</v>
      </c>
      <c r="HL158" s="710">
        <f>COUNTIF(beosztás!$LA160:$MD160,"é")*12</f>
        <v>0</v>
      </c>
      <c r="HM158" s="710">
        <f>SUM(beosztás!$LA160:$MD160)</f>
        <v>0</v>
      </c>
      <c r="HN158" s="710">
        <f>COUNTIF(beosztás!$LA160:$MD160,"FÜ")*8</f>
        <v>0</v>
      </c>
      <c r="HO158" s="897">
        <f>(COUNTIF(beosztás!$LA160:$MD160,"SN")*12)+(COUNTIF(beosztás!$LA160:$MD160,"SDE")*8)+(COUNTIF(beosztás!$LA160:$MD160,"SDU")*8)+(COUNTIF(beosztás!$LA160:$MD160,"SÉ")*12)+(COUNTIF(beosztás!$LA160:$MD160,"SÉJ")*8)+(COUNTIF(beosztás!$LA160:$MD160,"S1")*1)+(COUNTIF(beosztás!$LA160:$MD160,"S2")*2)+(COUNTIF(beosztás!$LA160:$MD160,"S3")*3)+(COUNTIF(beosztás!$LA160:$MD160,"S4")*4)+(COUNTIF(beosztás!$LA160:$MD160,"S5")*5)+(COUNTIF(beosztás!$LA160:$MD160,"S6")*6)+(COUNTIF(beosztás!$LA160:$MD160,"S7")*7)+(COUNTIF(beosztás!$LA160:$MD160,"S8")*8)+(COUNTIF(beosztás!$LA160:$MD160,"S9")*9)+(COUNTIF(beosztás!$LA160:$MD160,"S10")*10)+(COUNTIF(beosztás!$LA160:$MD160,"S11")*11)+(COUNTIF(beosztás!$LA160:$MD160,"S12")*12)</f>
        <v>0</v>
      </c>
      <c r="HP158" s="710">
        <f>COUNTIF(beosztás!$LA160:$MD160,"BN")*12+COUNTIF(beosztás!$LA160:$MD160,"BÉ")*12+COUNTIF(beosztás!$LA160:$MD160,"BDE")*8+COUNTIF(beosztás!$LA160:$MD160,"BDU")*8+COUNTIF(beosztás!$LA160:$MD160,"BÉJ")*8+COUNTIF(beosztás!$LA160:$MD160,"B1")*1+COUNTIF(beosztás!$LA160:$MD160,"B2")*2+COUNTIF(beosztás!$LA160:$MD160,"B3")*3+COUNTIF(beosztás!$KZ160:$MC160,"B5")*5+COUNTIF(beosztás!$KZ160:$MC160,"B6")*6+COUNTIF(beosztás!$KZ160:$MC160,"B7")*7+COUNTIF(beosztás!$KZ160:$MC160,"B8")*8+COUNTIF(beosztás!$LA160:$MD160,"B9")*9+COUNTIF(beosztás!$LA160:$MD160,"B10")*10+COUNTIF(beosztás!$LA160:$MD160,"B11")*11+COUNTIF(beosztás!$LA160:$MD160,"B12")*12+COUNTIF(beosztás!$LA160:$MD160,"BP")*0</f>
        <v>0</v>
      </c>
      <c r="HQ158" s="24">
        <f t="shared" si="723"/>
        <v>0</v>
      </c>
      <c r="HR158" s="710">
        <f>IF(C158="",0,alapadatok!$AN$12)</f>
        <v>0</v>
      </c>
      <c r="HS158" s="19">
        <f t="shared" si="667"/>
        <v>0</v>
      </c>
      <c r="HT158" s="907">
        <f t="shared" si="724"/>
        <v>0</v>
      </c>
      <c r="HU158" s="42"/>
      <c r="HV158" s="709">
        <f>COUNTIF(beosztás!$ME160:$NI160,"DE")*8</f>
        <v>0</v>
      </c>
      <c r="HW158" s="710">
        <f>COUNTIF(beosztás!$ME160:$NI160,"DU")*8</f>
        <v>0</v>
      </c>
      <c r="HX158" s="710">
        <f>COUNTIF(beosztás!$ME160:$NI160,"ÉJ")*8</f>
        <v>0</v>
      </c>
      <c r="HY158" s="710">
        <f>COUNTIF(beosztás!$ME160:$NI160,"N")*12</f>
        <v>0</v>
      </c>
      <c r="HZ158" s="710">
        <f>COUNTIF(beosztás!$ME160:$NI160,"É")*12</f>
        <v>0</v>
      </c>
      <c r="IA158" s="710">
        <f>SUM(beosztás!$ME160:$NI160)</f>
        <v>0</v>
      </c>
      <c r="IB158" s="710">
        <f>(COUNTIF(beosztás!$ME160:$NI160,"SN")*12)+(COUNTIF(beosztás!$ME160:$NI160,"SDE")*8)+(COUNTIF(beosztás!$ME160:$NI160,"SDU")*8)+(COUNTIF(beosztás!$ME160:$NI160,"SÉ")*12)+(COUNTIF(beosztás!$ME160:$NI160,"SÉJ")*8)+(COUNTIF(beosztás!$ME160:$NI160,"S1")*1)+(COUNTIF(beosztás!$ME160:$NI160,"S2")*2)+(COUNTIF(beosztás!$ME160:$NI160,"S3")*3)+(COUNTIF(beosztás!$ME160:$NI160,"S4")*4)+(COUNTIF(beosztás!$ME160:$NI160,"S5")*5)+(COUNTIF(beosztás!$ME160:$NI160,"S6")*6)+(COUNTIF(beosztás!$ME160:$NI160,"S7")*7)+(COUNTIF(beosztás!$ME160:$NI160,"S8")*8)+(COUNTIF(beosztás!$ME160:$NI160,"S9")*9)+(COUNTIF(beosztás!$ME160:$NI160,"S10")*10)+(COUNTIF(beosztás!$ME160:$NI160,"S11")*11)+(COUNTIF(beosztás!$ME160:$NI160,"S12")*12)</f>
        <v>0</v>
      </c>
      <c r="IC158" s="710">
        <f>COUNTIF(beosztás!$ME160:$NI160,"FÜ")*8</f>
        <v>0</v>
      </c>
      <c r="ID158" s="710">
        <f>COUNTIF(beosztás!$ME160:$NI160,"BN")*12+COUNTIF(beosztás!$ME160:$NI160,"BÉ")*12+COUNTIF(beosztás!$ME160:$NI160,"BDE")*8+COUNTIF(beosztás!$ME160:$NI160,"BDU")*8+COUNTIF(beosztás!$ME160:$NI160,"BÉJ")*8+COUNTIF(beosztás!$ME160:$NI160,"B1")*1+COUNTIF(beosztás!$ME160:$NI160,"B2")*2+COUNTIF(beosztás!$ME160:$NI160,"B3")*3+COUNTIF(beosztás!$ME160:$NI160,"B5")*5+COUNTIF(beosztás!$ME160:$NI160,"B6")*6+COUNTIF(beosztás!$ME160:$NI160,"B7")*7+COUNTIF(beosztás!$ME160:$NI160,"B8")*8+COUNTIF(beosztás!$ME160:$NI160,"B9")*9+COUNTIF(beosztás!$ME160:$NI160,"B10")*10+COUNTIF(beosztás!$ME160:$NI160,"B11")*11+COUNTIF(beosztás!$ME160:$NI160,"B12")*12+COUNTIF(beosztás!$ME160:$NI160,"BP")*0</f>
        <v>0</v>
      </c>
      <c r="IE158" s="24">
        <f t="shared" si="725"/>
        <v>0</v>
      </c>
      <c r="IF158" s="710">
        <f>IF(C158="",0,alapadatok!$AN$13)</f>
        <v>0</v>
      </c>
      <c r="IG158" s="19">
        <f t="shared" si="670"/>
        <v>0</v>
      </c>
      <c r="IH158" s="741">
        <f t="shared" si="726"/>
        <v>0</v>
      </c>
      <c r="II158" s="42"/>
      <c r="IJ158" s="25">
        <f t="shared" si="672"/>
        <v>0</v>
      </c>
      <c r="IK158" s="24">
        <f t="shared" si="673"/>
        <v>0</v>
      </c>
      <c r="IL158" s="24">
        <f t="shared" si="674"/>
        <v>0</v>
      </c>
      <c r="IM158" s="24">
        <f t="shared" si="675"/>
        <v>0</v>
      </c>
      <c r="IN158" s="24">
        <f t="shared" si="676"/>
        <v>0</v>
      </c>
      <c r="IO158" s="24">
        <f t="shared" si="677"/>
        <v>0</v>
      </c>
      <c r="IP158" s="24">
        <f t="shared" si="678"/>
        <v>0</v>
      </c>
      <c r="IQ158" s="24">
        <f t="shared" si="679"/>
        <v>0</v>
      </c>
      <c r="IR158" s="24">
        <f t="shared" si="680"/>
        <v>0</v>
      </c>
      <c r="IS158" s="24">
        <f t="shared" si="681"/>
        <v>0</v>
      </c>
      <c r="IT158" s="24">
        <f t="shared" si="682"/>
        <v>0</v>
      </c>
      <c r="IU158" s="19">
        <f t="shared" si="683"/>
        <v>0</v>
      </c>
      <c r="IV158" s="907">
        <f t="shared" si="727"/>
        <v>0</v>
      </c>
      <c r="IW158" s="43"/>
      <c r="JF158" s="21"/>
      <c r="JG158" s="21"/>
    </row>
    <row r="159" spans="1:267" x14ac:dyDescent="0.25">
      <c r="A159" s="422">
        <f>IF(beosztás!A161=0,"",beosztás!A161)</f>
        <v>14</v>
      </c>
      <c r="B159" s="48">
        <f>IF(beosztás!B161=0,"",beosztás!B161)</f>
        <v>44077</v>
      </c>
      <c r="C159" s="49" t="str">
        <f>IF(beosztás!C161=0,"",beosztás!C161)</f>
        <v>Puha Ferenc(PJ)</v>
      </c>
      <c r="D159" s="50" t="str">
        <f>IF(beosztás!D161=0,"",beosztás!D161)</f>
        <v>Benchmark</v>
      </c>
      <c r="E159" s="18"/>
      <c r="F159" s="709">
        <f>COUNTIF(beosztás!$I161:$AM161,"DE")*8</f>
        <v>168</v>
      </c>
      <c r="G159" s="710">
        <f>COUNTIF(beosztás!$I161:$AM161,"DU")*8</f>
        <v>0</v>
      </c>
      <c r="H159" s="710">
        <f>COUNTIF(beosztás!$I161:$AM161,"ÉJ")*8</f>
        <v>0</v>
      </c>
      <c r="I159" s="710">
        <f>COUNTIF(beosztás!$I161:$AM161,"N")*12</f>
        <v>0</v>
      </c>
      <c r="J159" s="710">
        <f>COUNTIF(beosztás!$I161:$AM161,"é")*12</f>
        <v>0</v>
      </c>
      <c r="K159" s="710">
        <f>SUM(beosztás!$I161:$AM161)</f>
        <v>0</v>
      </c>
      <c r="L159" s="710">
        <f>COUNTIF(beosztás!$I161:$AM161,"FÜ")*8</f>
        <v>8</v>
      </c>
      <c r="M159" s="710">
        <f>(COUNTIF(beosztás!$I161:$AM161,"SN")*12)+(COUNTIF(beosztás!$I161:$AM161,"SDE")*8)+(COUNTIF(beosztás!$I161:$AM161,"SDU")*8)+(COUNTIF(beosztás!$I161:$AM161,"S1")*1)+(COUNTIF(beosztás!$I161:$AM161,"S2")*2)+(COUNTIF(beosztás!$I161:$AM161,"S3")*3)+(COUNTIF(beosztás!$I161:$AM161,"S4")*4)+(COUNTIF(beosztás!$I161:$AM161,"S5")*5)+(COUNTIF(beosztás!$I161:$AM161,"S6")*6)+(COUNTIF(beosztás!$I161:$AM161,"S7")*7)+(COUNTIF(beosztás!$I161:$AM161,"S8")*8)+(COUNTIF(beosztás!$I161:$AM161,"S9")*9)+(COUNTIF(beosztás!$I161:$AM161,"S10")*10)+(COUNTIF(beosztás!$I161:$AM161,"S11")*11)+(COUNTIF(beosztás!$I161:$AM161,"S12")*12)+(COUNTIF(beosztás!$I161:$AM161,"SÉ")*12)+(COUNTIF(beosztás!$I161:$AM161,"SÉJ")*8)</f>
        <v>8</v>
      </c>
      <c r="N159" s="710">
        <f>COUNTIF(beosztás!$I161:$AM161,"BN")*12+COUNTIF(beosztás!$I161:$AM161,"BÉ")*12+COUNTIF(beosztás!$I161:$AM161,"BDE")*8+COUNTIF(beosztás!$I161:$AM161,"BDU")*8+COUNTIF(beosztás!$I161:$AM161,"BÉJ")*8+COUNTIF(beosztás!$I161:$AM161,"B1")*1+COUNTIF(beosztás!$I161:$AM161,"B2")*2+COUNTIF(beosztás!$I161:$AM161,"B3")*3+COUNTIF(beosztás!$I161:$AM161,"B5")*5+COUNTIF(beosztás!$I161:$AM161,"B6")*6+COUNTIF(beosztás!$I161:$AM161,"B7")*7+COUNTIF(beosztás!$I161:$AM161,"B8")*8+COUNTIF(beosztás!$I161:$AM161,"B9")*9+COUNTIF(beosztás!$I161:$AM161,"B10")*10+COUNTIF(beosztás!$I161:$AM161,"B11")*11+COUNTIF(beosztás!$I161:$AM161,"B12")*12+COUNTIF(beosztás!$I161:$AM161,"BP")*0</f>
        <v>0</v>
      </c>
      <c r="O159" s="24">
        <f t="shared" si="690"/>
        <v>176</v>
      </c>
      <c r="P159" s="710">
        <f>IF(C159="",0,alapadatok!$AN$2)</f>
        <v>176</v>
      </c>
      <c r="Q159" s="19">
        <f t="shared" si="577"/>
        <v>0</v>
      </c>
      <c r="R159" s="741">
        <f t="shared" si="691"/>
        <v>8</v>
      </c>
      <c r="S159" s="40"/>
      <c r="T159" s="709">
        <f>COUNTIF(beosztás!$AN161:$BO161,"DE")*8</f>
        <v>40</v>
      </c>
      <c r="U159" s="710">
        <f>COUNTIF(beosztás!$AN161:$BO161,"DU")*8</f>
        <v>0</v>
      </c>
      <c r="V159" s="710">
        <f>COUNTIF(beosztás!$AN161:$BO161,"ÉJ")*8</f>
        <v>0</v>
      </c>
      <c r="W159" s="710">
        <f>COUNTIF(beosztás!$AN161:$BO161,"N")*12</f>
        <v>0</v>
      </c>
      <c r="X159" s="710">
        <f>COUNTIF(beosztás!$AN161:$BO161,"É")*12</f>
        <v>0</v>
      </c>
      <c r="Y159" s="710">
        <f>SUM(beosztás!$AN161:$BO161)</f>
        <v>0</v>
      </c>
      <c r="Z159" s="710">
        <f>(COUNTIF(beosztás!$AN161:$BO161,"SN")*12)+(COUNTIF(beosztás!$AN161:$BO161,"SDE")*8)+(COUNTIF(beosztás!$AN161:$BO161,"SDU")*8)+(COUNTIF(beosztás!$AN161:$BO161,"SÉ")*12)+(COUNTIF(beosztás!$AN161:$BO161,"SÉJ")*8)+(COUNTIF(beosztás!$AN161:$BO161,"S1")*1)+(COUNTIF(beosztás!$AN161:$BO161,"S2")*2)+(COUNTIF(beosztás!$AN161:$BO161,"S3")*3)+(COUNTIF(beosztás!$AN161:$BO161,"S4")*4)+(COUNTIF(beosztás!$AN161:$BO161,"S5")*5)+(COUNTIF(beosztás!$AN161:$BO161,"S6")*6)+(COUNTIF(beosztás!$AN161:$BO161,"S7")*7)+(COUNTIF(beosztás!$AN161:$BO161,"S8")*8)+(COUNTIF(beosztás!$AN161:$BO161,"S9")*9)+(COUNTIF(beosztás!$AN161:$BO161,"S10")*10)+(COUNTIF(beosztás!$AN161:$BO161,"S11")*11)+(COUNTIF(beosztás!$AN161:$BO161,"S12")*12)</f>
        <v>40</v>
      </c>
      <c r="AA159" s="710">
        <f>COUNTIF(beosztás!$AN161:$BO161,"FÜ")*8</f>
        <v>0</v>
      </c>
      <c r="AB159" s="710">
        <f>COUNTIF(beosztás!$AN161:$BO161,"BN")*12+COUNTIF(beosztás!$AN161:$BO161,"BÉ")*12+COUNTIF(beosztás!$AN161:$BO161,"BDE")*8+COUNTIF(beosztás!$AN161:$BO161,"BDU")*8+COUNTIF(beosztás!$AN161:$BO161,"BÉJ")*8+COUNTIF(beosztás!$AN161:$BO161,"B1")*1+COUNTIF(beosztás!$AN161:$BO161,"B2")*2+COUNTIF(beosztás!$AN161:$BO161,"B3")*3+COUNTIF(beosztás!$AN161:$BO161,"B5")*5+COUNTIF(beosztás!$AN161:$BO161,"B6")*6+COUNTIF(beosztás!$AN161:$BO161,"B7")*7+COUNTIF(beosztás!$AN161:$BO161,"B8")*8+COUNTIF(beosztás!$AN161:$BO161,"B9")*9+COUNTIF(beosztás!$AN161:$BO161,"B10")*10+COUNTIF(beosztás!$AN161:$BO161,"B11")*11+COUNTIF(beosztás!$AN161:$BO161,"B12")*12+COUNTIF(beosztás!$AN161:$BO161,"BP")*0</f>
        <v>0</v>
      </c>
      <c r="AC159" s="605">
        <f t="shared" si="692"/>
        <v>80</v>
      </c>
      <c r="AD159" s="1161">
        <v>80</v>
      </c>
      <c r="AE159" s="19">
        <f t="shared" si="685"/>
        <v>0</v>
      </c>
      <c r="AF159" s="741">
        <f t="shared" si="693"/>
        <v>40</v>
      </c>
      <c r="AG159" s="40"/>
      <c r="AH159" s="25">
        <f t="shared" si="694"/>
        <v>208</v>
      </c>
      <c r="AI159" s="24">
        <f t="shared" si="695"/>
        <v>0</v>
      </c>
      <c r="AJ159" s="24">
        <f t="shared" si="696"/>
        <v>0</v>
      </c>
      <c r="AK159" s="24">
        <f t="shared" si="697"/>
        <v>0</v>
      </c>
      <c r="AL159" s="24">
        <f t="shared" si="698"/>
        <v>0</v>
      </c>
      <c r="AM159" s="24">
        <f t="shared" si="699"/>
        <v>0</v>
      </c>
      <c r="AN159" s="24">
        <f t="shared" si="700"/>
        <v>48</v>
      </c>
      <c r="AO159" s="24">
        <f t="shared" si="701"/>
        <v>8</v>
      </c>
      <c r="AP159" s="24">
        <f t="shared" si="686"/>
        <v>0</v>
      </c>
      <c r="AQ159" s="24">
        <f t="shared" si="687"/>
        <v>256</v>
      </c>
      <c r="AR159" s="24">
        <f t="shared" si="688"/>
        <v>256</v>
      </c>
      <c r="AS159" s="19">
        <f t="shared" si="689"/>
        <v>0</v>
      </c>
      <c r="AT159" s="741">
        <f t="shared" si="702"/>
        <v>48</v>
      </c>
      <c r="AU159" s="41"/>
      <c r="AV159" s="709">
        <f>COUNTIF(beosztás!$BP161:$CT161,"DE")*8</f>
        <v>56</v>
      </c>
      <c r="AW159" s="710">
        <f>COUNTIF(beosztás!$BP161:$CT161,"DU")*8</f>
        <v>0</v>
      </c>
      <c r="AX159" s="710">
        <f>COUNTIF(beosztás!$BP161:$CT161,"ÉJ")*8</f>
        <v>0</v>
      </c>
      <c r="AY159" s="710">
        <f>COUNTIF(beosztás!$BP161:$CT161,"N")*12</f>
        <v>0</v>
      </c>
      <c r="AZ159" s="710">
        <f>COUNTIF(beosztás!$BP161:$CT161,"é")*12</f>
        <v>0</v>
      </c>
      <c r="BA159" s="710">
        <f>SUM(beosztás!$BP161:$CT161)</f>
        <v>0</v>
      </c>
      <c r="BB159" s="710">
        <f>COUNTIF(beosztás!$BP161:$CT161,"FÜ")*8</f>
        <v>8</v>
      </c>
      <c r="BC159" s="897">
        <f>(COUNTIF(beosztás!$BP161:$CT161,"SN")*12)+(COUNTIF(beosztás!$BP161:$CT161,"SDE")*8)+(COUNTIF(beosztás!$BP161:$CT161,"SDU")*8)+(COUNTIF(beosztás!$BP161:$CT161,"SÉ")*12)+(COUNTIF(beosztás!$BP161:$CT161,"SÉJ")*8)+(COUNTIF(beosztás!$BP161:$CT161,"S1")*1)+(COUNTIF(beosztás!$BP161:$CT161,"S2")*2)+(COUNTIF(beosztás!$BP161:$CT161,"S3")*3)+(COUNTIF(beosztás!$BP161:$CT161,"S4")*4)+(COUNTIF(beosztás!$BP161:$CT161,"S5")*5)+(COUNTIF(beosztás!$BP161:$CT161,"S6")*6)+(COUNTIF(beosztás!$BP161:$CT161,"S7")*7)+(COUNTIF(beosztás!$BP161:$CT161,"S8")*8)+(COUNTIF(beosztás!$BP161:$CT161,"S9")*9)+(COUNTIF(beosztás!$BP161:$CT161,"S10")*10)+(COUNTIF(beosztás!$BP161:$CT161,"S11")*11)+(COUNTIF(beosztás!$BP161:$CT161,"S12")*12)</f>
        <v>16</v>
      </c>
      <c r="BD159" s="710">
        <f>COUNTIF(beosztás!$BP161:$CT161,"BN")*12+COUNTIF(beosztás!$BP161:$CT161,"BÉ")*12+COUNTIF(beosztás!$BP161:$CT161,"BDE")*8+COUNTIF(beosztás!$BP161:$CT161,"BDU")*8+COUNTIF(beosztás!$BP161:$CT161,"BÉJ")*8+COUNTIF(beosztás!$BP161:$CT161,"B1")*1+COUNTIF(beosztás!$BP161:$CT161,"B2")*2+COUNTIF(beosztás!$BP161:$CT161,"B3")*3+COUNTIF(beosztás!$BP161:$CT161,"B5")*5+COUNTIF(beosztás!$BP161:$CT161,"B6")*6+COUNTIF(beosztás!$BP161:$CT161,"B7")*7+COUNTIF(beosztás!$BP161:$CT161,"B8")*8+COUNTIF(beosztás!$BP161:$CT161,"B9")*9+COUNTIF(beosztás!$BP161:$CT161,"B10")*10+COUNTIF(beosztás!$BP161:$CT161,"B11")*11+COUNTIF(beosztás!$BP161:$CT161,"B12")*12+COUNTIF(beosztás!$BP161:$CT161,"BP")*0</f>
        <v>0</v>
      </c>
      <c r="BE159" s="24">
        <f t="shared" si="703"/>
        <v>72</v>
      </c>
      <c r="BF159" s="1161">
        <v>80</v>
      </c>
      <c r="BG159" s="19">
        <f t="shared" si="591"/>
        <v>-8</v>
      </c>
      <c r="BH159" s="741">
        <f t="shared" si="704"/>
        <v>16</v>
      </c>
      <c r="BI159" s="40"/>
      <c r="BJ159" s="709">
        <f>COUNTIF(beosztás!$CU161:$DX161,"DE")*8</f>
        <v>112</v>
      </c>
      <c r="BK159" s="710">
        <f>COUNTIF(beosztás!$CU161:$DX161,"DU")*8</f>
        <v>0</v>
      </c>
      <c r="BL159" s="710">
        <f>COUNTIF(beosztás!$CU161:$DX161,"ÉJ")*8</f>
        <v>0</v>
      </c>
      <c r="BM159" s="710">
        <f>COUNTIF(beosztás!$CU161:$DX161,"N")*12</f>
        <v>0</v>
      </c>
      <c r="BN159" s="710">
        <f>COUNTIF(beosztás!$CU161:$DX161,"É")*12</f>
        <v>0</v>
      </c>
      <c r="BO159" s="710">
        <f>SUM(beosztás!$CU161:$DX161)</f>
        <v>0</v>
      </c>
      <c r="BP159" s="897">
        <f>(COUNTIF(beosztás!$CU161:$DX161,"SN")*12)+(COUNTIF(beosztás!$CU161:$DX161,"SDE")*8)+(COUNTIF(beosztás!$CU161:$DX161,"SDU")*8)+(COUNTIF(beosztás!$CU161:$DX161,"SÉ")*12)+(COUNTIF(beosztás!$CU161:$DX161,"SÉJ")*8)+(COUNTIF(beosztás!$CU161:$DX161,"S1")*1)+(COUNTIF(beosztás!$CU161:$DX161,"S2")*2)+(COUNTIF(beosztás!$CU161:$DX161,"S3")*3)+(COUNTIF(beosztás!$CU161:$DX161,"S4")*4)+(COUNTIF(beosztás!$CU161:$DX161,"S5")*5)+(COUNTIF(beosztás!$CU161:$DX161,"S6")*6)+(COUNTIF(beosztás!$CU161:$DX161,"S7")*7)+(COUNTIF(beosztás!$CU161:$DX161,"S8")*8)+(COUNTIF(beosztás!$CU161:$DX161,"S9")*9)+(COUNTIF(beosztás!$CU161:$DX161,"S10")*10)+(COUNTIF(beosztás!$CU161:$DX161,"S11")*11)+(COUNTIF(beosztás!$CU161:$DX161,"S12")*12)</f>
        <v>0</v>
      </c>
      <c r="BQ159" s="710">
        <f>COUNTIF(beosztás!$CU161:$DX161,"FÜ")*8</f>
        <v>8</v>
      </c>
      <c r="BR159" s="710">
        <f>COUNTIF(beosztás!$CU161:$DX161,"BN")*12+COUNTIF(beosztás!$CU161:$DX161,"BÉ")*12+COUNTIF(beosztás!$CU161:$DX161,"BDE")*8+COUNTIF(beosztás!$CU161:$DX161,"BDU")*8+COUNTIF(beosztás!$CU161:$DX161,"BÉJ")*8+COUNTIF(beosztás!$CU161:$DX161,"B1")*1+COUNTIF(beosztás!$CU161:$DX161,"B2")*2+COUNTIF(beosztás!$CU161:$DX161,"B3")*3+COUNTIF(beosztás!$CU161:$DX161,"B5")*5+COUNTIF(beosztás!$CU161:$DX161,"B6")*6+COUNTIF(beosztás!$CU161:$DX161,"B7")*7+COUNTIF(beosztás!$CU161:$DX161,"B8")*8+COUNTIF(beosztás!$CU161:$DX161,"B9")*9+COUNTIF(beosztás!$CU161:$DX161,"B10")*10+COUNTIF(beosztás!$CU161:$DX161,"B11")*11+COUNTIF(beosztás!$CU161:$DX161,"B12")*12+COUNTIF(beosztás!$CU161:$DX161,"BP")*0</f>
        <v>0</v>
      </c>
      <c r="BS159" s="24">
        <f t="shared" si="705"/>
        <v>112</v>
      </c>
      <c r="BT159" s="710">
        <f>IF(C159="",0,alapadatok!$AN$5)</f>
        <v>168</v>
      </c>
      <c r="BU159" s="19">
        <f t="shared" si="594"/>
        <v>-56</v>
      </c>
      <c r="BV159" s="741">
        <f t="shared" si="706"/>
        <v>0</v>
      </c>
      <c r="BW159" s="40"/>
      <c r="BX159" s="25">
        <f t="shared" si="596"/>
        <v>168</v>
      </c>
      <c r="BY159" s="24">
        <f t="shared" si="597"/>
        <v>0</v>
      </c>
      <c r="BZ159" s="24">
        <f t="shared" si="598"/>
        <v>0</v>
      </c>
      <c r="CA159" s="24">
        <f t="shared" si="599"/>
        <v>0</v>
      </c>
      <c r="CB159" s="24">
        <f t="shared" si="600"/>
        <v>0</v>
      </c>
      <c r="CC159" s="24">
        <f t="shared" si="601"/>
        <v>0</v>
      </c>
      <c r="CD159" s="24">
        <f t="shared" si="602"/>
        <v>16</v>
      </c>
      <c r="CE159" s="24">
        <f t="shared" si="603"/>
        <v>16</v>
      </c>
      <c r="CF159" s="24">
        <f t="shared" si="604"/>
        <v>0</v>
      </c>
      <c r="CG159" s="24">
        <f t="shared" si="605"/>
        <v>184</v>
      </c>
      <c r="CH159" s="24">
        <f t="shared" si="606"/>
        <v>248</v>
      </c>
      <c r="CI159" s="19">
        <f t="shared" si="607"/>
        <v>-64</v>
      </c>
      <c r="CJ159" s="741">
        <f t="shared" si="707"/>
        <v>16</v>
      </c>
      <c r="CK159" s="41"/>
      <c r="CL159" s="709">
        <f>COUNTIF(beosztás!$DY161:$FC161,"DE")*8</f>
        <v>0</v>
      </c>
      <c r="CM159" s="710">
        <f>COUNTIF(beosztás!$DY161:$FC161,"DU")*8</f>
        <v>0</v>
      </c>
      <c r="CN159" s="710">
        <f>COUNTIF(beosztás!$DY161:$FC161,"ÉJ")*8</f>
        <v>0</v>
      </c>
      <c r="CO159" s="710">
        <f>COUNTIF(beosztás!$DY161:$FC161,"N")*12</f>
        <v>0</v>
      </c>
      <c r="CP159" s="710">
        <f>COUNTIF(beosztás!$DY161:$FC161,"é")*12</f>
        <v>0</v>
      </c>
      <c r="CQ159" s="710">
        <f>SUM(beosztás!$DY161:$FC161)</f>
        <v>0</v>
      </c>
      <c r="CR159" s="710">
        <f>COUNTIF(beosztás!$DY161:$FC161,"FÜ")*8</f>
        <v>16</v>
      </c>
      <c r="CS159" s="897">
        <f>(COUNTIF(beosztás!$DY161:$FC161,"SN")*12)+(COUNTIF(beosztás!$DY161:$FC161,"SDE")*8)+(COUNTIF(beosztás!$DY161:$FC161,"SDU")*8)+(COUNTIF(beosztás!$DY161:$FC161,"SÉ")*12)+(COUNTIF(beosztás!$DY161:$FC161,"SÉJ")*8)+(COUNTIF(beosztás!$DY161:$FC161,"S1")*1)+(COUNTIF(beosztás!$DY161:$FC161,"S2")*2)+(COUNTIF(beosztás!$DY161:$FC161,"S3")*3)+(COUNTIF(beosztás!$DY161:$FC161,"S4")*4)+(COUNTIF(beosztás!$DY161:$FC161,"S5")*5)+(COUNTIF(beosztás!$DY161:$FC161,"S6")*6)+(COUNTIF(beosztás!$DY161:$FC161,"S7")*7)+(COUNTIF(beosztás!$DY161:$FC161,"S8")*8)+(COUNTIF(beosztás!$DY161:$FC161,"S9")*9)+(COUNTIF(beosztás!$DY161:$FC161,"S10")*10)+(COUNTIF(beosztás!$DY161:$FC161,"S11")*11)+(COUNTIF(beosztás!$DY161:$FC161,"S12")*12)</f>
        <v>0</v>
      </c>
      <c r="CT159" s="710">
        <f>COUNTIF(beosztás!$DY161:$FC161,"BN")*12+COUNTIF(beosztás!$DY161:$FC161,"BÉ")*12+COUNTIF(beosztás!$DY161:$FC161,"BDE")*8+COUNTIF(beosztás!$DY161:$FC161,"BDU")*8+COUNTIF(beosztás!$DY161:$FC161,"BÉJ")*8+COUNTIF(beosztás!$DY161:$FC161,"B1")*1+COUNTIF(beosztás!$DY161:$FC161,"B2")*2+COUNTIF(beosztás!$DY161:$FC161,"B3")*3+COUNTIF(beosztás!$DY161:$FC161,"B5")*5+COUNTIF(beosztás!$DY161:$FC161,"B6")*6+COUNTIF(beosztás!$DY161:$FC161,"B7")*7+COUNTIF(beosztás!$DY161:$FC161,"B8")*8+COUNTIF(beosztás!$DY161:$FC161,"B9")*9+COUNTIF(beosztás!$DY161:$FC161,"B10")*10+COUNTIF(beosztás!$DY161:$FC161,"B11")*11+COUNTIF(beosztás!$DY161:$FC161,"B12")*12+COUNTIF(beosztás!$DY161:$FC161,"BP")*0</f>
        <v>0</v>
      </c>
      <c r="CU159" s="24">
        <f t="shared" si="708"/>
        <v>0</v>
      </c>
      <c r="CV159" s="710">
        <f>IF(C159="",0,alapadatok!$AN$6)</f>
        <v>168</v>
      </c>
      <c r="CW159" s="19">
        <f t="shared" si="610"/>
        <v>-168</v>
      </c>
      <c r="CX159" s="907">
        <f t="shared" si="709"/>
        <v>0</v>
      </c>
      <c r="CY159" s="40"/>
      <c r="CZ159" s="709">
        <f>COUNTIF(beosztás!$FD161:$GG161,"DE")*8</f>
        <v>0</v>
      </c>
      <c r="DA159" s="710">
        <f>COUNTIF(beosztás!$FD161:$GG161,"DU")*8</f>
        <v>0</v>
      </c>
      <c r="DB159" s="710">
        <f>COUNTIF(beosztás!$FD161:$GG161,"ÉJ")*8</f>
        <v>0</v>
      </c>
      <c r="DC159" s="710">
        <f>COUNTIF(beosztás!$FD161:$GG161,"N")*12</f>
        <v>0</v>
      </c>
      <c r="DD159" s="710">
        <f>COUNTIF(beosztás!$FD161:$GG161,"É")*12</f>
        <v>0</v>
      </c>
      <c r="DE159" s="710">
        <f>SUM(beosztás!$FD161:$GG161)</f>
        <v>0</v>
      </c>
      <c r="DF159" s="897">
        <f>(COUNTIF(beosztás!$FD161:$GG161,"SN")*12)+(COUNTIF(beosztás!$FD161:$GG161,"SDE")*8)+(COUNTIF(beosztás!$FD161:$GG161,"SDU")*8)+(COUNTIF(beosztás!$FD161:$GG161,"SÉ")*12)+(COUNTIF(beosztás!$FD161:$GG161,"SÉJ")*8)+(COUNTIF(beosztás!$FD161:$GG161,"S1")*1)+(COUNTIF(beosztás!$FD161:$GG161,"S2")*2)+(COUNTIF(beosztás!$FD161:$GG161,"S3")*3)+(COUNTIF(beosztás!$FD161:$GG161,"S4")*4)+(COUNTIF(beosztás!$FD161:$GG161,"S5")*5)+(COUNTIF(beosztás!$FD161:$GG161,"S6")*6)+(COUNTIF(beosztás!$FD161:$GG161,"S7")*7)+(COUNTIF(beosztás!$FD161:$GG161,"S8")*8)+(COUNTIF(beosztás!$FD161:$GG161,"S9")*9)+(COUNTIF(beosztás!$FD161:$GG161,"S10")*10)+(COUNTIF(beosztás!$FD161:$GG161,"S11")*11)+(COUNTIF(beosztás!$FD161:$GG161,"S12")*12)</f>
        <v>0</v>
      </c>
      <c r="DG159" s="710">
        <f>COUNTIF(beosztás!$FD161:$GG161,"FÜ")*8</f>
        <v>0</v>
      </c>
      <c r="DH159" s="710">
        <f>COUNTIF(beosztás!$FD161:$GG161,"BN")*12+COUNTIF(beosztás!$FD161:$GG161,"BÉ")*12+COUNTIF(beosztás!$FD161:$GG161,"BDE")*8+COUNTIF(beosztás!$FD161:$GG161,"BDU")*8+COUNTIF(beosztás!$FD161:$GG161,"BÉJ")*8+COUNTIF(beosztás!$FD161:$GG161,"B1")*1+COUNTIF(beosztás!$FD161:$GG161,"B2")*2+COUNTIF(beosztás!$FD161:$GG161,"B3")*3+COUNTIF(beosztás!$FD161:$GG161,"B5")*5+COUNTIF(beosztás!$FD161:$GG161,"B6")*6+COUNTIF(beosztás!$FD161:$GG161,"B7")*7+COUNTIF(beosztás!$FD161:$GG161,"B8")*8+COUNTIF(beosztás!$FD161:$GG161,"B9")*9+COUNTIF(beosztás!$FD161:$GG161,"B10")*10+COUNTIF(beosztás!$FD161:$GG161,"B11")*11+COUNTIF(beosztás!$FD161:$GG161,"B12")*12+COUNTIF(beosztás!$FD161:$GG161,"BP")*0</f>
        <v>0</v>
      </c>
      <c r="DI159" s="24">
        <f t="shared" si="710"/>
        <v>0</v>
      </c>
      <c r="DJ159" s="710">
        <f>IF(C159="",0,alapadatok!$AN$7)</f>
        <v>160</v>
      </c>
      <c r="DK159" s="19">
        <f t="shared" si="613"/>
        <v>-160</v>
      </c>
      <c r="DL159" s="741">
        <f t="shared" si="711"/>
        <v>0</v>
      </c>
      <c r="DM159" s="40"/>
      <c r="DN159" s="25">
        <f t="shared" si="615"/>
        <v>0</v>
      </c>
      <c r="DO159" s="24">
        <f t="shared" si="616"/>
        <v>0</v>
      </c>
      <c r="DP159" s="24">
        <f t="shared" si="617"/>
        <v>0</v>
      </c>
      <c r="DQ159" s="24">
        <f t="shared" si="618"/>
        <v>0</v>
      </c>
      <c r="DR159" s="24">
        <f t="shared" si="619"/>
        <v>0</v>
      </c>
      <c r="DS159" s="24">
        <f t="shared" si="620"/>
        <v>0</v>
      </c>
      <c r="DT159" s="24">
        <f t="shared" si="621"/>
        <v>0</v>
      </c>
      <c r="DU159" s="24">
        <f t="shared" si="622"/>
        <v>16</v>
      </c>
      <c r="DV159" s="24">
        <f t="shared" si="623"/>
        <v>0</v>
      </c>
      <c r="DW159" s="24">
        <f t="shared" si="624"/>
        <v>0</v>
      </c>
      <c r="DX159" s="24">
        <f t="shared" si="625"/>
        <v>328</v>
      </c>
      <c r="DY159" s="19">
        <f t="shared" si="626"/>
        <v>-328</v>
      </c>
      <c r="DZ159" s="907">
        <f t="shared" si="712"/>
        <v>0</v>
      </c>
      <c r="EA159" s="41"/>
      <c r="EB159" s="709">
        <f>COUNTIF(beosztás!$GH161:$HL161,"DE")*8</f>
        <v>0</v>
      </c>
      <c r="EC159" s="710">
        <f>COUNTIF(beosztás!$GH161:$HL161,"DU")*8</f>
        <v>0</v>
      </c>
      <c r="ED159" s="710">
        <f>COUNTIF(beosztás!$GH161:$HL161,"ÉJ")*8</f>
        <v>0</v>
      </c>
      <c r="EE159" s="710">
        <f>COUNTIF(beosztás!$GH161:$HL161,"N")*12</f>
        <v>0</v>
      </c>
      <c r="EF159" s="710">
        <f>COUNTIF(beosztás!$GH161:$HL161,"é")*12</f>
        <v>0</v>
      </c>
      <c r="EG159" s="710">
        <f>SUM(beosztás!$GH161:$HL161)</f>
        <v>0</v>
      </c>
      <c r="EH159" s="710">
        <f>COUNTIF(beosztás!$GH161:$HL161,"FÜ")*8</f>
        <v>0</v>
      </c>
      <c r="EI159" s="897">
        <f>(COUNTIF(beosztás!$GH161:$HL161,"SN")*12)+(COUNTIF(beosztás!$GH161:$HL161,"SDE")*8)+(COUNTIF(beosztás!$GH161:$HL161,"SDU")*8)+(COUNTIF(beosztás!$GH161:$HL161,"SÉ")*12)+(COUNTIF(beosztás!$GH161:$HL161,"SÉJ")*8)+(COUNTIF(beosztás!$GH161:$HL161,"S1")*1)+(COUNTIF(beosztás!$GH161:$HL161,"S2")*2)+(COUNTIF(beosztás!$GH161:$HL161,"S3")*3)+(COUNTIF(beosztás!$GH161:$HL161,"S4")*4)+(COUNTIF(beosztás!$GH161:$HL161,"S5")*5)+(COUNTIF(beosztás!$GH161:$HL161,"S6")*6)+(COUNTIF(beosztás!$GH161:$HL161,"S7")*7)+(COUNTIF(beosztás!$GH161:$HL161,"S8")*8)+(COUNTIF(beosztás!$GH161:$HL161,"S9")*9)+(COUNTIF(beosztás!$GH161:$HL161,"S10")*10)+(COUNTIF(beosztás!$GH161:$HL161,"S11")*11)+(COUNTIF(beosztás!$GH161:$HL161,"S12")*12)</f>
        <v>0</v>
      </c>
      <c r="EJ159" s="710">
        <f>COUNTIF(beosztás!$GH161:$HL161,"BN")*12+COUNTIF(beosztás!$GH161:$HL161,"BÉ")*12+COUNTIF(beosztás!$GH161:$HL161,"BDE")*8+COUNTIF(beosztás!$GH161:$HL161,"BDU")*8+COUNTIF(beosztás!$GH161:$HL161,"BÉJ")*8+COUNTIF(beosztás!$GH161:$HL161,"B1")*1+COUNTIF(beosztás!$GH161:$HL161,"B2")*2+COUNTIF(beosztás!$GH161:$HL161,"B3")*3+COUNTIF(beosztás!$GH161:$HL161,"B5")*5+COUNTIF(beosztás!$GH161:$HL161,"B6")*6+COUNTIF(beosztás!$GH161:$HL161,"B7")*7+COUNTIF(beosztás!$GH161:$HL161,"B8")*8+COUNTIF(beosztás!$GH161:$HL161,"B9")*9+COUNTIF(beosztás!$GH161:$HL161,"B10")*10+COUNTIF(beosztás!$GH161:$HL161,"B11")*11+COUNTIF(beosztás!$GH161:$HL161,"B12")*12+COUNTIF(beosztás!$GH161:$HL161,"BP")*0</f>
        <v>0</v>
      </c>
      <c r="EK159" s="24">
        <f t="shared" si="713"/>
        <v>0</v>
      </c>
      <c r="EL159" s="710">
        <f>IF(C159="",0,alapadatok!$AN$8)</f>
        <v>184</v>
      </c>
      <c r="EM159" s="19">
        <f t="shared" si="629"/>
        <v>-184</v>
      </c>
      <c r="EN159" s="907">
        <f t="shared" si="714"/>
        <v>0</v>
      </c>
      <c r="EO159" s="40"/>
      <c r="EP159" s="709">
        <f>COUNTIF(beosztás!$HM161:$IQ161,"DE")*8</f>
        <v>0</v>
      </c>
      <c r="EQ159" s="710">
        <f>COUNTIF(beosztás!$HM161:$IQ161,"DU")*8</f>
        <v>0</v>
      </c>
      <c r="ER159" s="710">
        <f>COUNTIF(beosztás!$HM161:$IQ161,"ÉJ")*8</f>
        <v>0</v>
      </c>
      <c r="ES159" s="710">
        <f>COUNTIF(beosztás!$HM161:$IQ161,"N")*12</f>
        <v>0</v>
      </c>
      <c r="ET159" s="710">
        <f>COUNTIF(beosztás!$HM161:$IQ161,"É")*12</f>
        <v>0</v>
      </c>
      <c r="EU159" s="710">
        <f>SUM(beosztás!$HM161:$IQ161)</f>
        <v>0</v>
      </c>
      <c r="EV159" s="897">
        <f>(COUNTIF(beosztás!$HM161:$IQ161,"SN")*12)+(COUNTIF(beosztás!$HM161:$IQ161,"SDE")*8)+(COUNTIF(beosztás!$HM161:$IQ161,"SDU")*8)+(COUNTIF(beosztás!$HM161:$IQ161,"SÉ")*12)+(COUNTIF(beosztás!$HM161:$IQ161,"SÉJ")*8)+(COUNTIF(beosztás!$HM161:$IQ161,"S1")*1)+(COUNTIF(beosztás!$HM161:$IQ161,"S2")*2)+(COUNTIF(beosztás!$HM161:$IQ161,"S3")*3)+(COUNTIF(beosztás!$HM161:$IQ161,"S4")*4)+(COUNTIF(beosztás!$HM161:$IQ161,"S5")*5)+(COUNTIF(beosztás!$HM161:$IQ161,"S6")*6)+(COUNTIF(beosztás!$HM161:$IQ161,"S7")*7)+(COUNTIF(beosztás!$HM161:$IQ161,"S8")*8)+(COUNTIF(beosztás!$HM161:$IQ161,"S9")*9)+(COUNTIF(beosztás!$HM161:$IQ161,"S10")*10)+(COUNTIF(beosztás!$HM161:$IQ161,"S11")*11)+(COUNTIF(beosztás!$HM161:$IQ161,"S12")*12)</f>
        <v>0</v>
      </c>
      <c r="EW159" s="710">
        <f>COUNTIF(beosztás!$HM161:$IQ161,"FÜ")*8</f>
        <v>8</v>
      </c>
      <c r="EX159" s="710">
        <f>COUNTIF(beosztás!$HM161:$IQ161,"BN")*12+COUNTIF(beosztás!$HM161:$IQ161,"BÉ")*12+COUNTIF(beosztás!$HM161:$IQ161,"BDE")*8+COUNTIF(beosztás!$HM161:$IQ161,"BDU")*8+COUNTIF(beosztás!$HM161:$IQ161,"BÉJ")*8+COUNTIF(beosztás!$HM161:$IQ161,"B1")*1+COUNTIF(beosztás!$HM161:$IQ161,"B2")*2+COUNTIF(beosztás!$HM161:$IQ161,"B3")*3+COUNTIF(beosztás!$HM161:$IQ161,"B5")*5+COUNTIF(beosztás!$HM161:$IQ161,"B6")*6+COUNTIF(beosztás!$HM161:$IQ161,"B7")*7+COUNTIF(beosztás!$HM161:$IQ161,"B8")*8+COUNTIF(beosztás!$HM161:$IQ161,"B9")*9+COUNTIF(beosztás!$HM161:$IQ161,"B10")*10+COUNTIF(beosztás!$HM161:$IQ161,"B11")*11+COUNTIF(beosztás!$HM161:$IQ161,"B12")*12+COUNTIF(beosztás!$HM161:$IQ161,"BP")*0</f>
        <v>0</v>
      </c>
      <c r="EY159" s="24">
        <f t="shared" si="715"/>
        <v>0</v>
      </c>
      <c r="EZ159" s="710">
        <f>IF(C159="",0,alapadatok!$AN$9)</f>
        <v>168</v>
      </c>
      <c r="FA159" s="19">
        <f t="shared" si="632"/>
        <v>-168</v>
      </c>
      <c r="FB159" s="907">
        <f t="shared" si="716"/>
        <v>0</v>
      </c>
      <c r="FC159" s="40"/>
      <c r="FD159" s="25">
        <f t="shared" si="634"/>
        <v>0</v>
      </c>
      <c r="FE159" s="24">
        <f t="shared" si="635"/>
        <v>0</v>
      </c>
      <c r="FF159" s="24">
        <f t="shared" si="636"/>
        <v>0</v>
      </c>
      <c r="FG159" s="24">
        <f t="shared" si="637"/>
        <v>0</v>
      </c>
      <c r="FH159" s="24">
        <f t="shared" si="638"/>
        <v>0</v>
      </c>
      <c r="FI159" s="24">
        <f t="shared" si="639"/>
        <v>0</v>
      </c>
      <c r="FJ159" s="24">
        <f t="shared" si="640"/>
        <v>0</v>
      </c>
      <c r="FK159" s="24">
        <f t="shared" si="641"/>
        <v>8</v>
      </c>
      <c r="FL159" s="24">
        <f t="shared" si="642"/>
        <v>0</v>
      </c>
      <c r="FM159" s="24">
        <f t="shared" si="643"/>
        <v>0</v>
      </c>
      <c r="FN159" s="24">
        <f t="shared" si="644"/>
        <v>352</v>
      </c>
      <c r="FO159" s="19">
        <f t="shared" si="645"/>
        <v>-352</v>
      </c>
      <c r="FP159" s="907">
        <f t="shared" si="717"/>
        <v>0</v>
      </c>
      <c r="FQ159" s="41"/>
      <c r="FR159" s="709">
        <f>COUNTIF(beosztás!$IR161:$JU161,"DE")*8</f>
        <v>0</v>
      </c>
      <c r="FS159" s="710">
        <f>COUNTIF(beosztás!$IR161:$JU161,"DU")*8</f>
        <v>0</v>
      </c>
      <c r="FT159" s="710">
        <f>COUNTIF(beosztás!$IR161:$JU161,"ÉJ")*8</f>
        <v>0</v>
      </c>
      <c r="FU159" s="710">
        <f>COUNTIF(beosztás!$IR161:$JU161,"N")*12</f>
        <v>0</v>
      </c>
      <c r="FV159" s="710">
        <f>COUNTIF(beosztás!$IR161:$JU161,"é")*12</f>
        <v>0</v>
      </c>
      <c r="FW159" s="710">
        <f>SUM(beosztás!$IR161:$JU161)</f>
        <v>0</v>
      </c>
      <c r="FX159" s="710">
        <f>COUNTIF(beosztás!$IR161:$JU161,"FÜ")*8</f>
        <v>0</v>
      </c>
      <c r="FY159" s="897">
        <f>(COUNTIF(beosztás!$IR161:$JU161,"SN")*12)+(COUNTIF(beosztás!$IR161:$JU161,"SDE")*8)+(COUNTIF(beosztás!$IR161:$JU161,"SDU")*8)+(COUNTIF(beosztás!$IR161:$JU161,"SÉ")*12)+(COUNTIF(beosztás!$IR161:$JU161,"SÉJ")*8)+(COUNTIF(beosztás!$IR161:$JU161,"S1")*1)+(COUNTIF(beosztás!$IR161:$JU161,"S2")*2)+(COUNTIF(beosztás!$IR161:$JU161,"S3")*3)+(COUNTIF(beosztás!$IR161:$JU161,"S4")*4)+(COUNTIF(beosztás!$IR161:$JU161,"S5")*5)+(COUNTIF(beosztás!$IR161:$JU161,"S6")*6)+(COUNTIF(beosztás!$IR161:$JU161,"S7")*7)+(COUNTIF(beosztás!$IR161:$JU161,"S8")*8)+(COUNTIF(beosztás!$IR161:$JU161,"S9")*9)+(COUNTIF(beosztás!$IR161:$JU161,"S10")*10)+(COUNTIF(beosztás!$IR161:$JU161,"S11")*11)+(COUNTIF(beosztás!$IR161:$JU161,"S12")*12)</f>
        <v>0</v>
      </c>
      <c r="FZ159" s="710">
        <f>COUNTIF(beosztás!$IR161:$JU161,"BN")*12+COUNTIF(beosztás!$IR161:$JU161,"BÉ")*12+COUNTIF(beosztás!$IR161:$JU161,"BDE")*8+COUNTIF(beosztás!$IR161:$JU161,"BDU")*8+COUNTIF(beosztás!$IR161:$JU161,"BÉJ")*8+COUNTIF(beosztás!$IR161:$JU161,"B1")*1+COUNTIF(beosztás!$IR161:$JU161,"B2")*2+COUNTIF(beosztás!$IR161:$JU161,"B3")*3+COUNTIF(beosztás!$IR161:$JU161,"B5")*5+COUNTIF(beosztás!$IR161:$JU161,"B6")*6+COUNTIF(beosztás!$IR161:$JU161,"B7")*7+COUNTIF(beosztás!$IR161:$JU161,"B8")*8+COUNTIF(beosztás!$IR161:$JU161,"B9")*9+COUNTIF(beosztás!$IR161:$JU161,"B10")*10+COUNTIF(beosztás!$IR161:$JU161,"B11")*11+COUNTIF(beosztás!$IR161:$JU161,"B12")*12+COUNTIF(beosztás!$IR161:$JU161,"BP")*0</f>
        <v>0</v>
      </c>
      <c r="GA159" s="24">
        <f t="shared" si="718"/>
        <v>0</v>
      </c>
      <c r="GB159" s="710">
        <f>IF(C159="",0,alapadatok!$AN$10)</f>
        <v>168</v>
      </c>
      <c r="GC159" s="19">
        <f t="shared" si="648"/>
        <v>-168</v>
      </c>
      <c r="GD159" s="907">
        <f t="shared" si="719"/>
        <v>0</v>
      </c>
      <c r="GE159" s="42"/>
      <c r="GF159" s="709">
        <f>COUNTIF(beosztás!$JV161:$KZ161,"DE")*8</f>
        <v>0</v>
      </c>
      <c r="GG159" s="710">
        <f>COUNTIF(beosztás!$JV161:$KZ161,"DU")*8</f>
        <v>0</v>
      </c>
      <c r="GH159" s="710">
        <f>COUNTIF(beosztás!$JV161:$KZ161,"ÉJ")*8</f>
        <v>0</v>
      </c>
      <c r="GI159" s="710">
        <f>COUNTIF(beosztás!$JV161:$KZ161,"N")*12</f>
        <v>0</v>
      </c>
      <c r="GJ159" s="710">
        <f>COUNTIF(beosztás!$JV161:$KZ161,"É")*12</f>
        <v>0</v>
      </c>
      <c r="GK159" s="710">
        <f>SUM(beosztás!$JV161:$KZ161)</f>
        <v>0</v>
      </c>
      <c r="GL159" s="897">
        <f>(COUNTIF(beosztás!$JV161:$KZ161,"SN")*12)+(COUNTIF(beosztás!$JV161:$KZ161,"SDE")*8)+(COUNTIF(beosztás!$JV161:$KZ161,"SDU")*8)+(COUNTIF(beosztás!$JV161:$KZ161,"SÉ")*12)+(COUNTIF(beosztás!$JV161:$KZ161,"SÉJ")*8)+(COUNTIF(beosztás!$JV161:$KZ161,"S1")*1)+(COUNTIF(beosztás!$JV161:$KZ161,"S2")*2)+(COUNTIF(beosztás!$JV161:$KZ161,"S3")*3)+(COUNTIF(beosztás!$JV161:$KZ161,"S4")*4)+(COUNTIF(beosztás!$JV161:$KZ161,"S5")*5)+(COUNTIF(beosztás!$JV161:$KZ161,"S6")*6)+(COUNTIF(beosztás!$JV161:$KZ161,"S7")*7)+(COUNTIF(beosztás!$JV161:$KZ161,"S8")*8)+(COUNTIF(beosztás!$JV161:$KZ161,"S9")*9)+(COUNTIF(beosztás!$JV161:$KZ161,"S10")*10)+(COUNTIF(beosztás!$JV161:$KZ161,"S11")*11)+(COUNTIF(beosztás!$JV161:$KZ161,"S12")*12)</f>
        <v>0</v>
      </c>
      <c r="GM159" s="710">
        <f>COUNTIF(beosztás!$JV161:$KZ161,"FÜ")*8</f>
        <v>8</v>
      </c>
      <c r="GN159" s="710">
        <f>COUNTIF(beosztás!$JV161:$KZ161,"BN")*12+COUNTIF(beosztás!$JV161:$KZ161,"BÉ")*12+COUNTIF(beosztás!$JV161:$KZ161,"BDE")*8+COUNTIF(beosztás!$JV161:$KZ161,"BDU")*8+COUNTIF(beosztás!$JV161:$KZ161,"BÉJ")*8+COUNTIF(beosztás!$JV161:$KZ161,"B1")*1+COUNTIF(beosztás!$JV161:$KZ161,"B2")*2+COUNTIF(beosztás!$JV161:$KZ161,"B3")*3+COUNTIF(beosztás!$JV161:$KZ161,"B5")*5+COUNTIF(beosztás!$JV161:$KZ161,"B6")*6+COUNTIF(beosztás!$JV161:$KZ161,"B7")*7+COUNTIF(beosztás!$JV161:$KZ161,"B8")*8+COUNTIF(beosztás!$JV161:$KZ161,"B9")*9+COUNTIF(beosztás!$JV161:$KZ161,"B10")*10+COUNTIF(beosztás!$JV161:$KZ161,"B11")*11+COUNTIF(beosztás!$JV161:$KZ161,"B12")*12+COUNTIF(beosztás!$JV161:$KZ161,"BP")*0</f>
        <v>0</v>
      </c>
      <c r="GO159" s="24">
        <f t="shared" si="720"/>
        <v>0</v>
      </c>
      <c r="GP159" s="710">
        <f>IF(C159="",0,alapadatok!$AN$11)</f>
        <v>176</v>
      </c>
      <c r="GQ159" s="19">
        <f t="shared" si="651"/>
        <v>-176</v>
      </c>
      <c r="GR159" s="907">
        <f t="shared" si="721"/>
        <v>0</v>
      </c>
      <c r="GS159" s="42"/>
      <c r="GT159" s="25">
        <f t="shared" si="653"/>
        <v>0</v>
      </c>
      <c r="GU159" s="24">
        <f t="shared" si="654"/>
        <v>0</v>
      </c>
      <c r="GV159" s="24">
        <f t="shared" si="655"/>
        <v>0</v>
      </c>
      <c r="GW159" s="24">
        <f t="shared" si="656"/>
        <v>0</v>
      </c>
      <c r="GX159" s="24">
        <f t="shared" si="657"/>
        <v>0</v>
      </c>
      <c r="GY159" s="24">
        <f t="shared" si="658"/>
        <v>0</v>
      </c>
      <c r="GZ159" s="24">
        <f t="shared" si="659"/>
        <v>0</v>
      </c>
      <c r="HA159" s="24">
        <f t="shared" si="660"/>
        <v>8</v>
      </c>
      <c r="HB159" s="24">
        <f t="shared" si="661"/>
        <v>0</v>
      </c>
      <c r="HC159" s="24">
        <f t="shared" si="662"/>
        <v>0</v>
      </c>
      <c r="HD159" s="24">
        <f t="shared" si="663"/>
        <v>344</v>
      </c>
      <c r="HE159" s="19">
        <f t="shared" si="664"/>
        <v>-344</v>
      </c>
      <c r="HF159" s="907">
        <f t="shared" si="722"/>
        <v>0</v>
      </c>
      <c r="HG159" s="41"/>
      <c r="HH159" s="709">
        <f>COUNTIF(beosztás!$LA161:$MD161,"DE")*8</f>
        <v>0</v>
      </c>
      <c r="HI159" s="710">
        <f>COUNTIF(beosztás!$LA161:$MD161,"DU")*8</f>
        <v>0</v>
      </c>
      <c r="HJ159" s="710">
        <f>COUNTIF(beosztás!$LA161:$MD161,"ÉJ")*8</f>
        <v>0</v>
      </c>
      <c r="HK159" s="710">
        <f>COUNTIF(beosztás!$LA161:$MD161,"N")*12</f>
        <v>0</v>
      </c>
      <c r="HL159" s="710">
        <f>COUNTIF(beosztás!$LA161:$MD161,"é")*12</f>
        <v>0</v>
      </c>
      <c r="HM159" s="710">
        <f>SUM(beosztás!$LA161:$MD161)</f>
        <v>0</v>
      </c>
      <c r="HN159" s="710">
        <f>COUNTIF(beosztás!$LA161:$MD161,"FÜ")*8</f>
        <v>8</v>
      </c>
      <c r="HO159" s="897">
        <f>(COUNTIF(beosztás!$LA161:$MD161,"SN")*12)+(COUNTIF(beosztás!$LA161:$MD161,"SDE")*8)+(COUNTIF(beosztás!$LA161:$MD161,"SDU")*8)+(COUNTIF(beosztás!$LA161:$MD161,"SÉ")*12)+(COUNTIF(beosztás!$LA161:$MD161,"SÉJ")*8)+(COUNTIF(beosztás!$LA161:$MD161,"S1")*1)+(COUNTIF(beosztás!$LA161:$MD161,"S2")*2)+(COUNTIF(beosztás!$LA161:$MD161,"S3")*3)+(COUNTIF(beosztás!$LA161:$MD161,"S4")*4)+(COUNTIF(beosztás!$LA161:$MD161,"S5")*5)+(COUNTIF(beosztás!$LA161:$MD161,"S6")*6)+(COUNTIF(beosztás!$LA161:$MD161,"S7")*7)+(COUNTIF(beosztás!$LA161:$MD161,"S8")*8)+(COUNTIF(beosztás!$LA161:$MD161,"S9")*9)+(COUNTIF(beosztás!$LA161:$MD161,"S10")*10)+(COUNTIF(beosztás!$LA161:$MD161,"S11")*11)+(COUNTIF(beosztás!$LA161:$MD161,"S12")*12)</f>
        <v>0</v>
      </c>
      <c r="HP159" s="710">
        <f>COUNTIF(beosztás!$LA161:$MD161,"BN")*12+COUNTIF(beosztás!$LA161:$MD161,"BÉ")*12+COUNTIF(beosztás!$LA161:$MD161,"BDE")*8+COUNTIF(beosztás!$LA161:$MD161,"BDU")*8+COUNTIF(beosztás!$LA161:$MD161,"BÉJ")*8+COUNTIF(beosztás!$LA161:$MD161,"B1")*1+COUNTIF(beosztás!$LA161:$MD161,"B2")*2+COUNTIF(beosztás!$LA161:$MD161,"B3")*3+COUNTIF(beosztás!$KZ161:$MC161,"B5")*5+COUNTIF(beosztás!$KZ161:$MC161,"B6")*6+COUNTIF(beosztás!$KZ161:$MC161,"B7")*7+COUNTIF(beosztás!$KZ161:$MC161,"B8")*8+COUNTIF(beosztás!$LA161:$MD161,"B9")*9+COUNTIF(beosztás!$LA161:$MD161,"B10")*10+COUNTIF(beosztás!$LA161:$MD161,"B11")*11+COUNTIF(beosztás!$LA161:$MD161,"B12")*12+COUNTIF(beosztás!$LA161:$MD161,"BP")*0</f>
        <v>0</v>
      </c>
      <c r="HQ159" s="24">
        <f t="shared" si="723"/>
        <v>0</v>
      </c>
      <c r="HR159" s="710">
        <f>IF(C159="",0,alapadatok!$AN$12)</f>
        <v>160</v>
      </c>
      <c r="HS159" s="19">
        <f t="shared" si="667"/>
        <v>-160</v>
      </c>
      <c r="HT159" s="907">
        <f t="shared" si="724"/>
        <v>0</v>
      </c>
      <c r="HU159" s="42"/>
      <c r="HV159" s="709">
        <f>COUNTIF(beosztás!$ME161:$NI161,"DE")*8</f>
        <v>0</v>
      </c>
      <c r="HW159" s="710">
        <f>COUNTIF(beosztás!$ME161:$NI161,"DU")*8</f>
        <v>0</v>
      </c>
      <c r="HX159" s="710">
        <f>COUNTIF(beosztás!$ME161:$NI161,"ÉJ")*8</f>
        <v>0</v>
      </c>
      <c r="HY159" s="710">
        <f>COUNTIF(beosztás!$ME161:$NI161,"N")*12</f>
        <v>0</v>
      </c>
      <c r="HZ159" s="710">
        <f>COUNTIF(beosztás!$ME161:$NI161,"É")*12</f>
        <v>0</v>
      </c>
      <c r="IA159" s="710">
        <f>SUM(beosztás!$ME161:$NI161)</f>
        <v>0</v>
      </c>
      <c r="IB159" s="710">
        <f>(COUNTIF(beosztás!$ME161:$NI161,"SN")*12)+(COUNTIF(beosztás!$ME161:$NI161,"SDE")*8)+(COUNTIF(beosztás!$ME161:$NI161,"SDU")*8)+(COUNTIF(beosztás!$ME161:$NI161,"SÉ")*12)+(COUNTIF(beosztás!$ME161:$NI161,"SÉJ")*8)+(COUNTIF(beosztás!$ME161:$NI161,"S1")*1)+(COUNTIF(beosztás!$ME161:$NI161,"S2")*2)+(COUNTIF(beosztás!$ME161:$NI161,"S3")*3)+(COUNTIF(beosztás!$ME161:$NI161,"S4")*4)+(COUNTIF(beosztás!$ME161:$NI161,"S5")*5)+(COUNTIF(beosztás!$ME161:$NI161,"S6")*6)+(COUNTIF(beosztás!$ME161:$NI161,"S7")*7)+(COUNTIF(beosztás!$ME161:$NI161,"S8")*8)+(COUNTIF(beosztás!$ME161:$NI161,"S9")*9)+(COUNTIF(beosztás!$ME161:$NI161,"S10")*10)+(COUNTIF(beosztás!$ME161:$NI161,"S11")*11)+(COUNTIF(beosztás!$ME161:$NI161,"S12")*12)</f>
        <v>0</v>
      </c>
      <c r="IC159" s="710">
        <f>COUNTIF(beosztás!$ME161:$NI161,"FÜ")*8</f>
        <v>16</v>
      </c>
      <c r="ID159" s="710">
        <f>COUNTIF(beosztás!$ME161:$NI161,"BN")*12+COUNTIF(beosztás!$ME161:$NI161,"BÉ")*12+COUNTIF(beosztás!$ME161:$NI161,"BDE")*8+COUNTIF(beosztás!$ME161:$NI161,"BDU")*8+COUNTIF(beosztás!$ME161:$NI161,"BÉJ")*8+COUNTIF(beosztás!$ME161:$NI161,"B1")*1+COUNTIF(beosztás!$ME161:$NI161,"B2")*2+COUNTIF(beosztás!$ME161:$NI161,"B3")*3+COUNTIF(beosztás!$ME161:$NI161,"B5")*5+COUNTIF(beosztás!$ME161:$NI161,"B6")*6+COUNTIF(beosztás!$ME161:$NI161,"B7")*7+COUNTIF(beosztás!$ME161:$NI161,"B8")*8+COUNTIF(beosztás!$ME161:$NI161,"B9")*9+COUNTIF(beosztás!$ME161:$NI161,"B10")*10+COUNTIF(beosztás!$ME161:$NI161,"B11")*11+COUNTIF(beosztás!$ME161:$NI161,"B12")*12+COUNTIF(beosztás!$ME161:$NI161,"BP")*0</f>
        <v>0</v>
      </c>
      <c r="IE159" s="24">
        <f t="shared" si="725"/>
        <v>0</v>
      </c>
      <c r="IF159" s="710">
        <f>IF(C159="",0,alapadatok!$AN$13)</f>
        <v>160</v>
      </c>
      <c r="IG159" s="19">
        <f t="shared" si="670"/>
        <v>-160</v>
      </c>
      <c r="IH159" s="741">
        <f t="shared" si="726"/>
        <v>0</v>
      </c>
      <c r="II159" s="42"/>
      <c r="IJ159" s="25">
        <f t="shared" si="672"/>
        <v>0</v>
      </c>
      <c r="IK159" s="24">
        <f t="shared" si="673"/>
        <v>0</v>
      </c>
      <c r="IL159" s="24">
        <f t="shared" si="674"/>
        <v>0</v>
      </c>
      <c r="IM159" s="24">
        <f t="shared" si="675"/>
        <v>0</v>
      </c>
      <c r="IN159" s="24">
        <f t="shared" si="676"/>
        <v>0</v>
      </c>
      <c r="IO159" s="24">
        <f t="shared" si="677"/>
        <v>0</v>
      </c>
      <c r="IP159" s="24">
        <f t="shared" si="678"/>
        <v>0</v>
      </c>
      <c r="IQ159" s="24">
        <f t="shared" si="679"/>
        <v>24</v>
      </c>
      <c r="IR159" s="24">
        <f t="shared" si="680"/>
        <v>0</v>
      </c>
      <c r="IS159" s="24">
        <f t="shared" si="681"/>
        <v>0</v>
      </c>
      <c r="IT159" s="24">
        <f t="shared" si="682"/>
        <v>320</v>
      </c>
      <c r="IU159" s="19">
        <f t="shared" si="683"/>
        <v>-320</v>
      </c>
      <c r="IV159" s="907">
        <f t="shared" si="727"/>
        <v>0</v>
      </c>
      <c r="IW159" s="43"/>
      <c r="JF159" s="21"/>
      <c r="JG159" s="21"/>
    </row>
    <row r="160" spans="1:267" x14ac:dyDescent="0.25">
      <c r="A160" s="422">
        <f>IF(beosztás!A162=0,"",beosztás!A162)</f>
        <v>15</v>
      </c>
      <c r="B160" s="48">
        <f>IF(beosztás!B162=0,"",beosztás!B162)</f>
        <v>44068</v>
      </c>
      <c r="C160" s="49" t="str">
        <f>IF(beosztás!C162=0,"",beosztás!C162)</f>
        <v>Gecser Ferenc(PJ)</v>
      </c>
      <c r="D160" s="50" t="str">
        <f>IF(beosztás!D162=0,"",beosztás!D162)</f>
        <v>Benchmark</v>
      </c>
      <c r="E160" s="18"/>
      <c r="F160" s="709">
        <f>COUNTIF(beosztás!$I162:$AM162,"DE")*8</f>
        <v>120</v>
      </c>
      <c r="G160" s="710">
        <f>COUNTIF(beosztás!$I162:$AM162,"DU")*8</f>
        <v>0</v>
      </c>
      <c r="H160" s="710">
        <f>COUNTIF(beosztás!$I162:$AM162,"ÉJ")*8</f>
        <v>0</v>
      </c>
      <c r="I160" s="710">
        <f>COUNTIF(beosztás!$I162:$AM162,"N")*12</f>
        <v>0</v>
      </c>
      <c r="J160" s="710">
        <f>COUNTIF(beosztás!$I162:$AM162,"é")*12</f>
        <v>0</v>
      </c>
      <c r="K160" s="710">
        <f>SUM(beosztás!$I162:$AM162)</f>
        <v>0</v>
      </c>
      <c r="L160" s="710">
        <f>COUNTIF(beosztás!$I162:$AM162,"FÜ")*8</f>
        <v>8</v>
      </c>
      <c r="M160" s="710">
        <f>(COUNTIF(beosztás!$I162:$AM162,"SN")*12)+(COUNTIF(beosztás!$I162:$AM162,"SDE")*8)+(COUNTIF(beosztás!$I162:$AM162,"SDU")*8)+(COUNTIF(beosztás!$I162:$AM162,"S1")*1)+(COUNTIF(beosztás!$I162:$AM162,"S2")*2)+(COUNTIF(beosztás!$I162:$AM162,"S3")*3)+(COUNTIF(beosztás!$I162:$AM162,"S4")*4)+(COUNTIF(beosztás!$I162:$AM162,"S5")*5)+(COUNTIF(beosztás!$I162:$AM162,"S6")*6)+(COUNTIF(beosztás!$I162:$AM162,"S7")*7)+(COUNTIF(beosztás!$I162:$AM162,"S8")*8)+(COUNTIF(beosztás!$I162:$AM162,"S9")*9)+(COUNTIF(beosztás!$I162:$AM162,"S10")*10)+(COUNTIF(beosztás!$I162:$AM162,"S11")*11)+(COUNTIF(beosztás!$I162:$AM162,"S12")*12)+(COUNTIF(beosztás!$I162:$AM162,"SÉ")*12)+(COUNTIF(beosztás!$I162:$AM162,"SÉJ")*8)</f>
        <v>56</v>
      </c>
      <c r="N160" s="710">
        <f>COUNTIF(beosztás!$I162:$AM162,"BN")*12+COUNTIF(beosztás!$I162:$AM162,"BÉ")*12+COUNTIF(beosztás!$I162:$AM162,"BDE")*8+COUNTIF(beosztás!$I162:$AM162,"BDU")*8+COUNTIF(beosztás!$I162:$AM162,"BÉJ")*8+COUNTIF(beosztás!$I162:$AM162,"B1")*1+COUNTIF(beosztás!$I162:$AM162,"B2")*2+COUNTIF(beosztás!$I162:$AM162,"B3")*3+COUNTIF(beosztás!$I162:$AM162,"B5")*5+COUNTIF(beosztás!$I162:$AM162,"B6")*6+COUNTIF(beosztás!$I162:$AM162,"B7")*7+COUNTIF(beosztás!$I162:$AM162,"B8")*8+COUNTIF(beosztás!$I162:$AM162,"B9")*9+COUNTIF(beosztás!$I162:$AM162,"B10")*10+COUNTIF(beosztás!$I162:$AM162,"B11")*11+COUNTIF(beosztás!$I162:$AM162,"B12")*12+COUNTIF(beosztás!$I162:$AM162,"BP")*0</f>
        <v>0</v>
      </c>
      <c r="O160" s="24">
        <f t="shared" si="690"/>
        <v>176</v>
      </c>
      <c r="P160" s="710">
        <f>IF(C160="",0,alapadatok!$AN$2)</f>
        <v>176</v>
      </c>
      <c r="Q160" s="19">
        <f t="shared" si="577"/>
        <v>0</v>
      </c>
      <c r="R160" s="741">
        <f t="shared" si="691"/>
        <v>56</v>
      </c>
      <c r="S160" s="40"/>
      <c r="T160" s="709">
        <f>COUNTIF(beosztás!$AN162:$BO162,"DE")*8</f>
        <v>144</v>
      </c>
      <c r="U160" s="710">
        <f>COUNTIF(beosztás!$AN162:$BO162,"DU")*8</f>
        <v>0</v>
      </c>
      <c r="V160" s="710">
        <f>COUNTIF(beosztás!$AN162:$BO162,"ÉJ")*8</f>
        <v>0</v>
      </c>
      <c r="W160" s="710">
        <f>COUNTIF(beosztás!$AN162:$BO162,"N")*12</f>
        <v>0</v>
      </c>
      <c r="X160" s="710">
        <f>COUNTIF(beosztás!$AN162:$BO162,"É")*12</f>
        <v>0</v>
      </c>
      <c r="Y160" s="710">
        <f>SUM(beosztás!$AN162:$BO162)</f>
        <v>0</v>
      </c>
      <c r="Z160" s="710">
        <f>(COUNTIF(beosztás!$AN162:$BO162,"SN")*12)+(COUNTIF(beosztás!$AN162:$BO162,"SDE")*8)+(COUNTIF(beosztás!$AN162:$BO162,"SDU")*8)+(COUNTIF(beosztás!$AN162:$BO162,"SÉ")*12)+(COUNTIF(beosztás!$AN162:$BO162,"SÉJ")*8)+(COUNTIF(beosztás!$AN162:$BO162,"S1")*1)+(COUNTIF(beosztás!$AN162:$BO162,"S2")*2)+(COUNTIF(beosztás!$AN162:$BO162,"S3")*3)+(COUNTIF(beosztás!$AN162:$BO162,"S4")*4)+(COUNTIF(beosztás!$AN162:$BO162,"S5")*5)+(COUNTIF(beosztás!$AN162:$BO162,"S6")*6)+(COUNTIF(beosztás!$AN162:$BO162,"S7")*7)+(COUNTIF(beosztás!$AN162:$BO162,"S8")*8)+(COUNTIF(beosztás!$AN162:$BO162,"S9")*9)+(COUNTIF(beosztás!$AN162:$BO162,"S10")*10)+(COUNTIF(beosztás!$AN162:$BO162,"S11")*11)+(COUNTIF(beosztás!$AN162:$BO162,"S12")*12)</f>
        <v>16</v>
      </c>
      <c r="AA160" s="710">
        <f>COUNTIF(beosztás!$AN162:$BO162,"FÜ")*8</f>
        <v>0</v>
      </c>
      <c r="AB160" s="710">
        <f>COUNTIF(beosztás!$AN162:$BO162,"BN")*12+COUNTIF(beosztás!$AN162:$BO162,"BÉ")*12+COUNTIF(beosztás!$AN162:$BO162,"BDE")*8+COUNTIF(beosztás!$AN162:$BO162,"BDU")*8+COUNTIF(beosztás!$AN162:$BO162,"BÉJ")*8+COUNTIF(beosztás!$AN162:$BO162,"B1")*1+COUNTIF(beosztás!$AN162:$BO162,"B2")*2+COUNTIF(beosztás!$AN162:$BO162,"B3")*3+COUNTIF(beosztás!$AN162:$BO162,"B5")*5+COUNTIF(beosztás!$AN162:$BO162,"B6")*6+COUNTIF(beosztás!$AN162:$BO162,"B7")*7+COUNTIF(beosztás!$AN162:$BO162,"B8")*8+COUNTIF(beosztás!$AN162:$BO162,"B9")*9+COUNTIF(beosztás!$AN162:$BO162,"B10")*10+COUNTIF(beosztás!$AN162:$BO162,"B11")*11+COUNTIF(beosztás!$AN162:$BO162,"B12")*12+COUNTIF(beosztás!$AN162:$BO162,"BP")*0</f>
        <v>0</v>
      </c>
      <c r="AC160" s="605">
        <f t="shared" si="692"/>
        <v>160</v>
      </c>
      <c r="AD160" s="710">
        <f>IF(C160="",0,alapadatok!$AN$3)</f>
        <v>160</v>
      </c>
      <c r="AE160" s="19">
        <f t="shared" si="685"/>
        <v>0</v>
      </c>
      <c r="AF160" s="741">
        <f t="shared" si="693"/>
        <v>16</v>
      </c>
      <c r="AG160" s="40"/>
      <c r="AH160" s="25">
        <f t="shared" si="694"/>
        <v>264</v>
      </c>
      <c r="AI160" s="24">
        <f t="shared" si="695"/>
        <v>0</v>
      </c>
      <c r="AJ160" s="24">
        <f t="shared" si="696"/>
        <v>0</v>
      </c>
      <c r="AK160" s="24">
        <f t="shared" si="697"/>
        <v>0</v>
      </c>
      <c r="AL160" s="24">
        <f t="shared" si="698"/>
        <v>0</v>
      </c>
      <c r="AM160" s="24">
        <f t="shared" si="699"/>
        <v>0</v>
      </c>
      <c r="AN160" s="24">
        <f t="shared" si="700"/>
        <v>72</v>
      </c>
      <c r="AO160" s="24">
        <f t="shared" si="701"/>
        <v>8</v>
      </c>
      <c r="AP160" s="24">
        <f t="shared" si="686"/>
        <v>0</v>
      </c>
      <c r="AQ160" s="24">
        <f t="shared" si="687"/>
        <v>336</v>
      </c>
      <c r="AR160" s="24">
        <f t="shared" si="688"/>
        <v>336</v>
      </c>
      <c r="AS160" s="19">
        <f t="shared" si="689"/>
        <v>0</v>
      </c>
      <c r="AT160" s="741">
        <f t="shared" si="702"/>
        <v>72</v>
      </c>
      <c r="AU160" s="41"/>
      <c r="AV160" s="709">
        <f>COUNTIF(beosztás!$BP162:$CT162,"DE")*8</f>
        <v>144</v>
      </c>
      <c r="AW160" s="710">
        <f>COUNTIF(beosztás!$BP162:$CT162,"DU")*8</f>
        <v>0</v>
      </c>
      <c r="AX160" s="710">
        <f>COUNTIF(beosztás!$BP162:$CT162,"ÉJ")*8</f>
        <v>0</v>
      </c>
      <c r="AY160" s="710">
        <f>COUNTIF(beosztás!$BP162:$CT162,"N")*12</f>
        <v>0</v>
      </c>
      <c r="AZ160" s="710">
        <f>COUNTIF(beosztás!$BP162:$CT162,"é")*12</f>
        <v>0</v>
      </c>
      <c r="BA160" s="710">
        <f>SUM(beosztás!$BP162:$CT162)</f>
        <v>0</v>
      </c>
      <c r="BB160" s="710">
        <f>COUNTIF(beosztás!$BP162:$CT162,"FÜ")*8</f>
        <v>8</v>
      </c>
      <c r="BC160" s="897">
        <f>(COUNTIF(beosztás!$BP162:$CT162,"SN")*12)+(COUNTIF(beosztás!$BP162:$CT162,"SDE")*8)+(COUNTIF(beosztás!$BP162:$CT162,"SDU")*8)+(COUNTIF(beosztás!$BP162:$CT162,"SÉ")*12)+(COUNTIF(beosztás!$BP162:$CT162,"SÉJ")*8)+(COUNTIF(beosztás!$BP162:$CT162,"S1")*1)+(COUNTIF(beosztás!$BP162:$CT162,"S2")*2)+(COUNTIF(beosztás!$BP162:$CT162,"S3")*3)+(COUNTIF(beosztás!$BP162:$CT162,"S4")*4)+(COUNTIF(beosztás!$BP162:$CT162,"S5")*5)+(COUNTIF(beosztás!$BP162:$CT162,"S6")*6)+(COUNTIF(beosztás!$BP162:$CT162,"S7")*7)+(COUNTIF(beosztás!$BP162:$CT162,"S8")*8)+(COUNTIF(beosztás!$BP162:$CT162,"S9")*9)+(COUNTIF(beosztás!$BP162:$CT162,"S10")*10)+(COUNTIF(beosztás!$BP162:$CT162,"S11")*11)+(COUNTIF(beosztás!$BP162:$CT162,"S12")*12)</f>
        <v>16</v>
      </c>
      <c r="BD160" s="710">
        <f>COUNTIF(beosztás!$BP162:$CT162,"BN")*12+COUNTIF(beosztás!$BP162:$CT162,"BÉ")*12+COUNTIF(beosztás!$BP162:$CT162,"BDE")*8+COUNTIF(beosztás!$BP162:$CT162,"BDU")*8+COUNTIF(beosztás!$BP162:$CT162,"BÉJ")*8+COUNTIF(beosztás!$BP162:$CT162,"B1")*1+COUNTIF(beosztás!$BP162:$CT162,"B2")*2+COUNTIF(beosztás!$BP162:$CT162,"B3")*3+COUNTIF(beosztás!$BP162:$CT162,"B5")*5+COUNTIF(beosztás!$BP162:$CT162,"B6")*6+COUNTIF(beosztás!$BP162:$CT162,"B7")*7+COUNTIF(beosztás!$BP162:$CT162,"B8")*8+COUNTIF(beosztás!$BP162:$CT162,"B9")*9+COUNTIF(beosztás!$BP162:$CT162,"B10")*10+COUNTIF(beosztás!$BP162:$CT162,"B11")*11+COUNTIF(beosztás!$BP162:$CT162,"B12")*12+COUNTIF(beosztás!$BP162:$CT162,"BP")*0</f>
        <v>0</v>
      </c>
      <c r="BE160" s="24">
        <f t="shared" si="703"/>
        <v>160</v>
      </c>
      <c r="BF160" s="710">
        <f>IF(C160="",0,alapadatok!$AN$4)</f>
        <v>160</v>
      </c>
      <c r="BG160" s="19">
        <f t="shared" si="591"/>
        <v>0</v>
      </c>
      <c r="BH160" s="741">
        <f t="shared" si="704"/>
        <v>16</v>
      </c>
      <c r="BI160" s="40"/>
      <c r="BJ160" s="709">
        <f>COUNTIF(beosztás!$CU162:$DX162,"DE")*8</f>
        <v>112</v>
      </c>
      <c r="BK160" s="710">
        <f>COUNTIF(beosztás!$CU162:$DX162,"DU")*8</f>
        <v>0</v>
      </c>
      <c r="BL160" s="710">
        <f>COUNTIF(beosztás!$CU162:$DX162,"ÉJ")*8</f>
        <v>0</v>
      </c>
      <c r="BM160" s="710">
        <f>COUNTIF(beosztás!$CU162:$DX162,"N")*12</f>
        <v>0</v>
      </c>
      <c r="BN160" s="710">
        <f>COUNTIF(beosztás!$CU162:$DX162,"É")*12</f>
        <v>0</v>
      </c>
      <c r="BO160" s="710">
        <f>SUM(beosztás!$CU162:$DX162)</f>
        <v>0</v>
      </c>
      <c r="BP160" s="897">
        <f>(COUNTIF(beosztás!$CU162:$DX162,"SN")*12)+(COUNTIF(beosztás!$CU162:$DX162,"SDE")*8)+(COUNTIF(beosztás!$CU162:$DX162,"SDU")*8)+(COUNTIF(beosztás!$CU162:$DX162,"SÉ")*12)+(COUNTIF(beosztás!$CU162:$DX162,"SÉJ")*8)+(COUNTIF(beosztás!$CU162:$DX162,"S1")*1)+(COUNTIF(beosztás!$CU162:$DX162,"S2")*2)+(COUNTIF(beosztás!$CU162:$DX162,"S3")*3)+(COUNTIF(beosztás!$CU162:$DX162,"S4")*4)+(COUNTIF(beosztás!$CU162:$DX162,"S5")*5)+(COUNTIF(beosztás!$CU162:$DX162,"S6")*6)+(COUNTIF(beosztás!$CU162:$DX162,"S7")*7)+(COUNTIF(beosztás!$CU162:$DX162,"S8")*8)+(COUNTIF(beosztás!$CU162:$DX162,"S9")*9)+(COUNTIF(beosztás!$CU162:$DX162,"S10")*10)+(COUNTIF(beosztás!$CU162:$DX162,"S11")*11)+(COUNTIF(beosztás!$CU162:$DX162,"S12")*12)</f>
        <v>0</v>
      </c>
      <c r="BQ160" s="710">
        <f>COUNTIF(beosztás!$CU162:$DX162,"FÜ")*8</f>
        <v>8</v>
      </c>
      <c r="BR160" s="710">
        <f>COUNTIF(beosztás!$CU162:$DX162,"BN")*12+COUNTIF(beosztás!$CU162:$DX162,"BÉ")*12+COUNTIF(beosztás!$CU162:$DX162,"BDE")*8+COUNTIF(beosztás!$CU162:$DX162,"BDU")*8+COUNTIF(beosztás!$CU162:$DX162,"BÉJ")*8+COUNTIF(beosztás!$CU162:$DX162,"B1")*1+COUNTIF(beosztás!$CU162:$DX162,"B2")*2+COUNTIF(beosztás!$CU162:$DX162,"B3")*3+COUNTIF(beosztás!$CU162:$DX162,"B5")*5+COUNTIF(beosztás!$CU162:$DX162,"B6")*6+COUNTIF(beosztás!$CU162:$DX162,"B7")*7+COUNTIF(beosztás!$CU162:$DX162,"B8")*8+COUNTIF(beosztás!$CU162:$DX162,"B9")*9+COUNTIF(beosztás!$CU162:$DX162,"B10")*10+COUNTIF(beosztás!$CU162:$DX162,"B11")*11+COUNTIF(beosztás!$CU162:$DX162,"B12")*12+COUNTIF(beosztás!$CU162:$DX162,"BP")*0</f>
        <v>0</v>
      </c>
      <c r="BS160" s="24">
        <f t="shared" si="705"/>
        <v>112</v>
      </c>
      <c r="BT160" s="710">
        <f>IF(C160="",0,alapadatok!$AN$5)</f>
        <v>168</v>
      </c>
      <c r="BU160" s="19">
        <f t="shared" si="594"/>
        <v>-56</v>
      </c>
      <c r="BV160" s="741">
        <f t="shared" si="706"/>
        <v>0</v>
      </c>
      <c r="BW160" s="40"/>
      <c r="BX160" s="25">
        <f t="shared" si="596"/>
        <v>256</v>
      </c>
      <c r="BY160" s="24">
        <f t="shared" si="597"/>
        <v>0</v>
      </c>
      <c r="BZ160" s="24">
        <f t="shared" si="598"/>
        <v>0</v>
      </c>
      <c r="CA160" s="24">
        <f t="shared" si="599"/>
        <v>0</v>
      </c>
      <c r="CB160" s="24">
        <f t="shared" si="600"/>
        <v>0</v>
      </c>
      <c r="CC160" s="24">
        <f t="shared" si="601"/>
        <v>0</v>
      </c>
      <c r="CD160" s="24">
        <f t="shared" si="602"/>
        <v>16</v>
      </c>
      <c r="CE160" s="24">
        <f t="shared" si="603"/>
        <v>16</v>
      </c>
      <c r="CF160" s="24">
        <f t="shared" si="604"/>
        <v>0</v>
      </c>
      <c r="CG160" s="24">
        <f t="shared" si="605"/>
        <v>272</v>
      </c>
      <c r="CH160" s="24">
        <f t="shared" si="606"/>
        <v>328</v>
      </c>
      <c r="CI160" s="19">
        <f t="shared" si="607"/>
        <v>-56</v>
      </c>
      <c r="CJ160" s="741">
        <f t="shared" si="707"/>
        <v>16</v>
      </c>
      <c r="CK160" s="41"/>
      <c r="CL160" s="709">
        <f>COUNTIF(beosztás!$DY162:$FC162,"DE")*8</f>
        <v>0</v>
      </c>
      <c r="CM160" s="710">
        <f>COUNTIF(beosztás!$DY162:$FC162,"DU")*8</f>
        <v>0</v>
      </c>
      <c r="CN160" s="710">
        <f>COUNTIF(beosztás!$DY162:$FC162,"ÉJ")*8</f>
        <v>0</v>
      </c>
      <c r="CO160" s="710">
        <f>COUNTIF(beosztás!$DY162:$FC162,"N")*12</f>
        <v>0</v>
      </c>
      <c r="CP160" s="710">
        <f>COUNTIF(beosztás!$DY162:$FC162,"é")*12</f>
        <v>0</v>
      </c>
      <c r="CQ160" s="710">
        <f>SUM(beosztás!$DY162:$FC162)</f>
        <v>0</v>
      </c>
      <c r="CR160" s="710">
        <f>COUNTIF(beosztás!$DY162:$FC162,"FÜ")*8</f>
        <v>16</v>
      </c>
      <c r="CS160" s="897">
        <f>(COUNTIF(beosztás!$DY162:$FC162,"SN")*12)+(COUNTIF(beosztás!$DY162:$FC162,"SDE")*8)+(COUNTIF(beosztás!$DY162:$FC162,"SDU")*8)+(COUNTIF(beosztás!$DY162:$FC162,"SÉ")*12)+(COUNTIF(beosztás!$DY162:$FC162,"SÉJ")*8)+(COUNTIF(beosztás!$DY162:$FC162,"S1")*1)+(COUNTIF(beosztás!$DY162:$FC162,"S2")*2)+(COUNTIF(beosztás!$DY162:$FC162,"S3")*3)+(COUNTIF(beosztás!$DY162:$FC162,"S4")*4)+(COUNTIF(beosztás!$DY162:$FC162,"S5")*5)+(COUNTIF(beosztás!$DY162:$FC162,"S6")*6)+(COUNTIF(beosztás!$DY162:$FC162,"S7")*7)+(COUNTIF(beosztás!$DY162:$FC162,"S8")*8)+(COUNTIF(beosztás!$DY162:$FC162,"S9")*9)+(COUNTIF(beosztás!$DY162:$FC162,"S10")*10)+(COUNTIF(beosztás!$DY162:$FC162,"S11")*11)+(COUNTIF(beosztás!$DY162:$FC162,"S12")*12)</f>
        <v>0</v>
      </c>
      <c r="CT160" s="710">
        <f>COUNTIF(beosztás!$DY162:$FC162,"BN")*12+COUNTIF(beosztás!$DY162:$FC162,"BÉ")*12+COUNTIF(beosztás!$DY162:$FC162,"BDE")*8+COUNTIF(beosztás!$DY162:$FC162,"BDU")*8+COUNTIF(beosztás!$DY162:$FC162,"BÉJ")*8+COUNTIF(beosztás!$DY162:$FC162,"B1")*1+COUNTIF(beosztás!$DY162:$FC162,"B2")*2+COUNTIF(beosztás!$DY162:$FC162,"B3")*3+COUNTIF(beosztás!$DY162:$FC162,"B5")*5+COUNTIF(beosztás!$DY162:$FC162,"B6")*6+COUNTIF(beosztás!$DY162:$FC162,"B7")*7+COUNTIF(beosztás!$DY162:$FC162,"B8")*8+COUNTIF(beosztás!$DY162:$FC162,"B9")*9+COUNTIF(beosztás!$DY162:$FC162,"B10")*10+COUNTIF(beosztás!$DY162:$FC162,"B11")*11+COUNTIF(beosztás!$DY162:$FC162,"B12")*12+COUNTIF(beosztás!$DY162:$FC162,"BP")*0</f>
        <v>0</v>
      </c>
      <c r="CU160" s="24">
        <f t="shared" si="708"/>
        <v>0</v>
      </c>
      <c r="CV160" s="710">
        <f>IF(C160="",0,alapadatok!$AN$6)</f>
        <v>168</v>
      </c>
      <c r="CW160" s="19">
        <f t="shared" si="610"/>
        <v>-168</v>
      </c>
      <c r="CX160" s="907">
        <f t="shared" si="709"/>
        <v>0</v>
      </c>
      <c r="CY160" s="40"/>
      <c r="CZ160" s="709">
        <f>COUNTIF(beosztás!$FD162:$GG162,"DE")*8</f>
        <v>0</v>
      </c>
      <c r="DA160" s="710">
        <f>COUNTIF(beosztás!$FD162:$GG162,"DU")*8</f>
        <v>0</v>
      </c>
      <c r="DB160" s="710">
        <f>COUNTIF(beosztás!$FD162:$GG162,"ÉJ")*8</f>
        <v>0</v>
      </c>
      <c r="DC160" s="710">
        <f>COUNTIF(beosztás!$FD162:$GG162,"N")*12</f>
        <v>0</v>
      </c>
      <c r="DD160" s="710">
        <f>COUNTIF(beosztás!$FD162:$GG162,"É")*12</f>
        <v>0</v>
      </c>
      <c r="DE160" s="710">
        <f>SUM(beosztás!$FD162:$GG162)</f>
        <v>0</v>
      </c>
      <c r="DF160" s="897">
        <f>(COUNTIF(beosztás!$FD162:$GG162,"SN")*12)+(COUNTIF(beosztás!$FD162:$GG162,"SDE")*8)+(COUNTIF(beosztás!$FD162:$GG162,"SDU")*8)+(COUNTIF(beosztás!$FD162:$GG162,"SÉ")*12)+(COUNTIF(beosztás!$FD162:$GG162,"SÉJ")*8)+(COUNTIF(beosztás!$FD162:$GG162,"S1")*1)+(COUNTIF(beosztás!$FD162:$GG162,"S2")*2)+(COUNTIF(beosztás!$FD162:$GG162,"S3")*3)+(COUNTIF(beosztás!$FD162:$GG162,"S4")*4)+(COUNTIF(beosztás!$FD162:$GG162,"S5")*5)+(COUNTIF(beosztás!$FD162:$GG162,"S6")*6)+(COUNTIF(beosztás!$FD162:$GG162,"S7")*7)+(COUNTIF(beosztás!$FD162:$GG162,"S8")*8)+(COUNTIF(beosztás!$FD162:$GG162,"S9")*9)+(COUNTIF(beosztás!$FD162:$GG162,"S10")*10)+(COUNTIF(beosztás!$FD162:$GG162,"S11")*11)+(COUNTIF(beosztás!$FD162:$GG162,"S12")*12)</f>
        <v>0</v>
      </c>
      <c r="DG160" s="710">
        <f>COUNTIF(beosztás!$FD162:$GG162,"FÜ")*8</f>
        <v>0</v>
      </c>
      <c r="DH160" s="710">
        <f>COUNTIF(beosztás!$FD162:$GG162,"BN")*12+COUNTIF(beosztás!$FD162:$GG162,"BÉ")*12+COUNTIF(beosztás!$FD162:$GG162,"BDE")*8+COUNTIF(beosztás!$FD162:$GG162,"BDU")*8+COUNTIF(beosztás!$FD162:$GG162,"BÉJ")*8+COUNTIF(beosztás!$FD162:$GG162,"B1")*1+COUNTIF(beosztás!$FD162:$GG162,"B2")*2+COUNTIF(beosztás!$FD162:$GG162,"B3")*3+COUNTIF(beosztás!$FD162:$GG162,"B5")*5+COUNTIF(beosztás!$FD162:$GG162,"B6")*6+COUNTIF(beosztás!$FD162:$GG162,"B7")*7+COUNTIF(beosztás!$FD162:$GG162,"B8")*8+COUNTIF(beosztás!$FD162:$GG162,"B9")*9+COUNTIF(beosztás!$FD162:$GG162,"B10")*10+COUNTIF(beosztás!$FD162:$GG162,"B11")*11+COUNTIF(beosztás!$FD162:$GG162,"B12")*12+COUNTIF(beosztás!$FD162:$GG162,"BP")*0</f>
        <v>0</v>
      </c>
      <c r="DI160" s="24">
        <f t="shared" si="710"/>
        <v>0</v>
      </c>
      <c r="DJ160" s="710">
        <f>IF(C160="",0,alapadatok!$AN$7)</f>
        <v>160</v>
      </c>
      <c r="DK160" s="19">
        <f t="shared" si="613"/>
        <v>-160</v>
      </c>
      <c r="DL160" s="741">
        <f t="shared" si="711"/>
        <v>0</v>
      </c>
      <c r="DM160" s="40"/>
      <c r="DN160" s="25">
        <f t="shared" si="615"/>
        <v>0</v>
      </c>
      <c r="DO160" s="24">
        <f t="shared" si="616"/>
        <v>0</v>
      </c>
      <c r="DP160" s="24">
        <f t="shared" si="617"/>
        <v>0</v>
      </c>
      <c r="DQ160" s="24">
        <f t="shared" si="618"/>
        <v>0</v>
      </c>
      <c r="DR160" s="24">
        <f t="shared" si="619"/>
        <v>0</v>
      </c>
      <c r="DS160" s="24">
        <f t="shared" si="620"/>
        <v>0</v>
      </c>
      <c r="DT160" s="24">
        <f t="shared" si="621"/>
        <v>0</v>
      </c>
      <c r="DU160" s="24">
        <f t="shared" si="622"/>
        <v>16</v>
      </c>
      <c r="DV160" s="24">
        <f t="shared" si="623"/>
        <v>0</v>
      </c>
      <c r="DW160" s="24">
        <f t="shared" si="624"/>
        <v>0</v>
      </c>
      <c r="DX160" s="24">
        <f t="shared" si="625"/>
        <v>328</v>
      </c>
      <c r="DY160" s="19">
        <f t="shared" si="626"/>
        <v>-328</v>
      </c>
      <c r="DZ160" s="907">
        <f t="shared" si="712"/>
        <v>0</v>
      </c>
      <c r="EA160" s="41"/>
      <c r="EB160" s="709">
        <f>COUNTIF(beosztás!$GH162:$HL162,"DE")*8</f>
        <v>0</v>
      </c>
      <c r="EC160" s="710">
        <f>COUNTIF(beosztás!$GH162:$HL162,"DU")*8</f>
        <v>0</v>
      </c>
      <c r="ED160" s="710">
        <f>COUNTIF(beosztás!$GH162:$HL162,"ÉJ")*8</f>
        <v>0</v>
      </c>
      <c r="EE160" s="710">
        <f>COUNTIF(beosztás!$GH162:$HL162,"N")*12</f>
        <v>0</v>
      </c>
      <c r="EF160" s="710">
        <f>COUNTIF(beosztás!$GH162:$HL162,"é")*12</f>
        <v>0</v>
      </c>
      <c r="EG160" s="710">
        <f>SUM(beosztás!$GH162:$HL162)</f>
        <v>0</v>
      </c>
      <c r="EH160" s="710">
        <f>COUNTIF(beosztás!$GH162:$HL162,"FÜ")*8</f>
        <v>0</v>
      </c>
      <c r="EI160" s="897">
        <f>(COUNTIF(beosztás!$GH162:$HL162,"SN")*12)+(COUNTIF(beosztás!$GH162:$HL162,"SDE")*8)+(COUNTIF(beosztás!$GH162:$HL162,"SDU")*8)+(COUNTIF(beosztás!$GH162:$HL162,"SÉ")*12)+(COUNTIF(beosztás!$GH162:$HL162,"SÉJ")*8)+(COUNTIF(beosztás!$GH162:$HL162,"S1")*1)+(COUNTIF(beosztás!$GH162:$HL162,"S2")*2)+(COUNTIF(beosztás!$GH162:$HL162,"S3")*3)+(COUNTIF(beosztás!$GH162:$HL162,"S4")*4)+(COUNTIF(beosztás!$GH162:$HL162,"S5")*5)+(COUNTIF(beosztás!$GH162:$HL162,"S6")*6)+(COUNTIF(beosztás!$GH162:$HL162,"S7")*7)+(COUNTIF(beosztás!$GH162:$HL162,"S8")*8)+(COUNTIF(beosztás!$GH162:$HL162,"S9")*9)+(COUNTIF(beosztás!$GH162:$HL162,"S10")*10)+(COUNTIF(beosztás!$GH162:$HL162,"S11")*11)+(COUNTIF(beosztás!$GH162:$HL162,"S12")*12)</f>
        <v>0</v>
      </c>
      <c r="EJ160" s="710">
        <f>COUNTIF(beosztás!$GH162:$HL162,"BN")*12+COUNTIF(beosztás!$GH162:$HL162,"BÉ")*12+COUNTIF(beosztás!$GH162:$HL162,"BDE")*8+COUNTIF(beosztás!$GH162:$HL162,"BDU")*8+COUNTIF(beosztás!$GH162:$HL162,"BÉJ")*8+COUNTIF(beosztás!$GH162:$HL162,"B1")*1+COUNTIF(beosztás!$GH162:$HL162,"B2")*2+COUNTIF(beosztás!$GH162:$HL162,"B3")*3+COUNTIF(beosztás!$GH162:$HL162,"B5")*5+COUNTIF(beosztás!$GH162:$HL162,"B6")*6+COUNTIF(beosztás!$GH162:$HL162,"B7")*7+COUNTIF(beosztás!$GH162:$HL162,"B8")*8+COUNTIF(beosztás!$GH162:$HL162,"B9")*9+COUNTIF(beosztás!$GH162:$HL162,"B10")*10+COUNTIF(beosztás!$GH162:$HL162,"B11")*11+COUNTIF(beosztás!$GH162:$HL162,"B12")*12+COUNTIF(beosztás!$GH162:$HL162,"BP")*0</f>
        <v>0</v>
      </c>
      <c r="EK160" s="24">
        <f t="shared" si="713"/>
        <v>0</v>
      </c>
      <c r="EL160" s="710">
        <f>IF(C160="",0,alapadatok!$AN$8)</f>
        <v>184</v>
      </c>
      <c r="EM160" s="19">
        <f t="shared" si="629"/>
        <v>-184</v>
      </c>
      <c r="EN160" s="907">
        <f t="shared" si="714"/>
        <v>0</v>
      </c>
      <c r="EO160" s="40"/>
      <c r="EP160" s="709">
        <f>COUNTIF(beosztás!$HM162:$IQ162,"DE")*8</f>
        <v>0</v>
      </c>
      <c r="EQ160" s="710">
        <f>COUNTIF(beosztás!$HM162:$IQ162,"DU")*8</f>
        <v>0</v>
      </c>
      <c r="ER160" s="710">
        <f>COUNTIF(beosztás!$HM162:$IQ162,"ÉJ")*8</f>
        <v>0</v>
      </c>
      <c r="ES160" s="710">
        <f>COUNTIF(beosztás!$HM162:$IQ162,"N")*12</f>
        <v>0</v>
      </c>
      <c r="ET160" s="710">
        <f>COUNTIF(beosztás!$HM162:$IQ162,"É")*12</f>
        <v>0</v>
      </c>
      <c r="EU160" s="710">
        <f>SUM(beosztás!$HM162:$IQ162)</f>
        <v>0</v>
      </c>
      <c r="EV160" s="897">
        <f>(COUNTIF(beosztás!$HM162:$IQ162,"SN")*12)+(COUNTIF(beosztás!$HM162:$IQ162,"SDE")*8)+(COUNTIF(beosztás!$HM162:$IQ162,"SDU")*8)+(COUNTIF(beosztás!$HM162:$IQ162,"SÉ")*12)+(COUNTIF(beosztás!$HM162:$IQ162,"SÉJ")*8)+(COUNTIF(beosztás!$HM162:$IQ162,"S1")*1)+(COUNTIF(beosztás!$HM162:$IQ162,"S2")*2)+(COUNTIF(beosztás!$HM162:$IQ162,"S3")*3)+(COUNTIF(beosztás!$HM162:$IQ162,"S4")*4)+(COUNTIF(beosztás!$HM162:$IQ162,"S5")*5)+(COUNTIF(beosztás!$HM162:$IQ162,"S6")*6)+(COUNTIF(beosztás!$HM162:$IQ162,"S7")*7)+(COUNTIF(beosztás!$HM162:$IQ162,"S8")*8)+(COUNTIF(beosztás!$HM162:$IQ162,"S9")*9)+(COUNTIF(beosztás!$HM162:$IQ162,"S10")*10)+(COUNTIF(beosztás!$HM162:$IQ162,"S11")*11)+(COUNTIF(beosztás!$HM162:$IQ162,"S12")*12)</f>
        <v>0</v>
      </c>
      <c r="EW160" s="710">
        <f>COUNTIF(beosztás!$HM162:$IQ162,"FÜ")*8</f>
        <v>8</v>
      </c>
      <c r="EX160" s="710">
        <f>COUNTIF(beosztás!$HM162:$IQ162,"BN")*12+COUNTIF(beosztás!$HM162:$IQ162,"BÉ")*12+COUNTIF(beosztás!$HM162:$IQ162,"BDE")*8+COUNTIF(beosztás!$HM162:$IQ162,"BDU")*8+COUNTIF(beosztás!$HM162:$IQ162,"BÉJ")*8+COUNTIF(beosztás!$HM162:$IQ162,"B1")*1+COUNTIF(beosztás!$HM162:$IQ162,"B2")*2+COUNTIF(beosztás!$HM162:$IQ162,"B3")*3+COUNTIF(beosztás!$HM162:$IQ162,"B5")*5+COUNTIF(beosztás!$HM162:$IQ162,"B6")*6+COUNTIF(beosztás!$HM162:$IQ162,"B7")*7+COUNTIF(beosztás!$HM162:$IQ162,"B8")*8+COUNTIF(beosztás!$HM162:$IQ162,"B9")*9+COUNTIF(beosztás!$HM162:$IQ162,"B10")*10+COUNTIF(beosztás!$HM162:$IQ162,"B11")*11+COUNTIF(beosztás!$HM162:$IQ162,"B12")*12+COUNTIF(beosztás!$HM162:$IQ162,"BP")*0</f>
        <v>0</v>
      </c>
      <c r="EY160" s="24">
        <f t="shared" si="715"/>
        <v>0</v>
      </c>
      <c r="EZ160" s="710">
        <f>IF(C160="",0,alapadatok!$AN$9)</f>
        <v>168</v>
      </c>
      <c r="FA160" s="19">
        <f t="shared" si="632"/>
        <v>-168</v>
      </c>
      <c r="FB160" s="907">
        <f t="shared" si="716"/>
        <v>0</v>
      </c>
      <c r="FC160" s="40"/>
      <c r="FD160" s="25">
        <f t="shared" si="634"/>
        <v>0</v>
      </c>
      <c r="FE160" s="24">
        <f t="shared" si="635"/>
        <v>0</v>
      </c>
      <c r="FF160" s="24">
        <f t="shared" si="636"/>
        <v>0</v>
      </c>
      <c r="FG160" s="24">
        <f t="shared" si="637"/>
        <v>0</v>
      </c>
      <c r="FH160" s="24">
        <f t="shared" si="638"/>
        <v>0</v>
      </c>
      <c r="FI160" s="24">
        <f t="shared" si="639"/>
        <v>0</v>
      </c>
      <c r="FJ160" s="24">
        <f t="shared" si="640"/>
        <v>0</v>
      </c>
      <c r="FK160" s="24">
        <f t="shared" si="641"/>
        <v>8</v>
      </c>
      <c r="FL160" s="24">
        <f t="shared" si="642"/>
        <v>0</v>
      </c>
      <c r="FM160" s="24">
        <f t="shared" si="643"/>
        <v>0</v>
      </c>
      <c r="FN160" s="24">
        <f t="shared" si="644"/>
        <v>352</v>
      </c>
      <c r="FO160" s="19">
        <f t="shared" si="645"/>
        <v>-352</v>
      </c>
      <c r="FP160" s="907">
        <f t="shared" si="717"/>
        <v>0</v>
      </c>
      <c r="FQ160" s="41"/>
      <c r="FR160" s="709">
        <f>COUNTIF(beosztás!$IR162:$JU162,"DE")*8</f>
        <v>0</v>
      </c>
      <c r="FS160" s="710">
        <f>COUNTIF(beosztás!$IR162:$JU162,"DU")*8</f>
        <v>0</v>
      </c>
      <c r="FT160" s="710">
        <f>COUNTIF(beosztás!$IR162:$JU162,"ÉJ")*8</f>
        <v>0</v>
      </c>
      <c r="FU160" s="710">
        <f>COUNTIF(beosztás!$IR162:$JU162,"N")*12</f>
        <v>0</v>
      </c>
      <c r="FV160" s="710">
        <f>COUNTIF(beosztás!$IR162:$JU162,"é")*12</f>
        <v>0</v>
      </c>
      <c r="FW160" s="710">
        <f>SUM(beosztás!$IR162:$JU162)</f>
        <v>0</v>
      </c>
      <c r="FX160" s="710">
        <f>COUNTIF(beosztás!$IR162:$JU162,"FÜ")*8</f>
        <v>0</v>
      </c>
      <c r="FY160" s="897">
        <f>(COUNTIF(beosztás!$IR162:$JU162,"SN")*12)+(COUNTIF(beosztás!$IR162:$JU162,"SDE")*8)+(COUNTIF(beosztás!$IR162:$JU162,"SDU")*8)+(COUNTIF(beosztás!$IR162:$JU162,"SÉ")*12)+(COUNTIF(beosztás!$IR162:$JU162,"SÉJ")*8)+(COUNTIF(beosztás!$IR162:$JU162,"S1")*1)+(COUNTIF(beosztás!$IR162:$JU162,"S2")*2)+(COUNTIF(beosztás!$IR162:$JU162,"S3")*3)+(COUNTIF(beosztás!$IR162:$JU162,"S4")*4)+(COUNTIF(beosztás!$IR162:$JU162,"S5")*5)+(COUNTIF(beosztás!$IR162:$JU162,"S6")*6)+(COUNTIF(beosztás!$IR162:$JU162,"S7")*7)+(COUNTIF(beosztás!$IR162:$JU162,"S8")*8)+(COUNTIF(beosztás!$IR162:$JU162,"S9")*9)+(COUNTIF(beosztás!$IR162:$JU162,"S10")*10)+(COUNTIF(beosztás!$IR162:$JU162,"S11")*11)+(COUNTIF(beosztás!$IR162:$JU162,"S12")*12)</f>
        <v>0</v>
      </c>
      <c r="FZ160" s="710">
        <f>COUNTIF(beosztás!$IR162:$JU162,"BN")*12+COUNTIF(beosztás!$IR162:$JU162,"BÉ")*12+COUNTIF(beosztás!$IR162:$JU162,"BDE")*8+COUNTIF(beosztás!$IR162:$JU162,"BDU")*8+COUNTIF(beosztás!$IR162:$JU162,"BÉJ")*8+COUNTIF(beosztás!$IR162:$JU162,"B1")*1+COUNTIF(beosztás!$IR162:$JU162,"B2")*2+COUNTIF(beosztás!$IR162:$JU162,"B3")*3+COUNTIF(beosztás!$IR162:$JU162,"B5")*5+COUNTIF(beosztás!$IR162:$JU162,"B6")*6+COUNTIF(beosztás!$IR162:$JU162,"B7")*7+COUNTIF(beosztás!$IR162:$JU162,"B8")*8+COUNTIF(beosztás!$IR162:$JU162,"B9")*9+COUNTIF(beosztás!$IR162:$JU162,"B10")*10+COUNTIF(beosztás!$IR162:$JU162,"B11")*11+COUNTIF(beosztás!$IR162:$JU162,"B12")*12+COUNTIF(beosztás!$IR162:$JU162,"BP")*0</f>
        <v>0</v>
      </c>
      <c r="GA160" s="24">
        <f t="shared" si="718"/>
        <v>0</v>
      </c>
      <c r="GB160" s="710">
        <f>IF(C160="",0,alapadatok!$AN$10)</f>
        <v>168</v>
      </c>
      <c r="GC160" s="19">
        <f t="shared" si="648"/>
        <v>-168</v>
      </c>
      <c r="GD160" s="907">
        <f t="shared" si="719"/>
        <v>0</v>
      </c>
      <c r="GE160" s="42"/>
      <c r="GF160" s="709">
        <f>COUNTIF(beosztás!$JV162:$KZ162,"DE")*8</f>
        <v>0</v>
      </c>
      <c r="GG160" s="710">
        <f>COUNTIF(beosztás!$JV162:$KZ162,"DU")*8</f>
        <v>0</v>
      </c>
      <c r="GH160" s="710">
        <f>COUNTIF(beosztás!$JV162:$KZ162,"ÉJ")*8</f>
        <v>0</v>
      </c>
      <c r="GI160" s="710">
        <f>COUNTIF(beosztás!$JV162:$KZ162,"N")*12</f>
        <v>0</v>
      </c>
      <c r="GJ160" s="710">
        <f>COUNTIF(beosztás!$JV162:$KZ162,"É")*12</f>
        <v>0</v>
      </c>
      <c r="GK160" s="710">
        <f>SUM(beosztás!$JV162:$KZ162)</f>
        <v>0</v>
      </c>
      <c r="GL160" s="897">
        <f>(COUNTIF(beosztás!$JV162:$KZ162,"SN")*12)+(COUNTIF(beosztás!$JV162:$KZ162,"SDE")*8)+(COUNTIF(beosztás!$JV162:$KZ162,"SDU")*8)+(COUNTIF(beosztás!$JV162:$KZ162,"SÉ")*12)+(COUNTIF(beosztás!$JV162:$KZ162,"SÉJ")*8)+(COUNTIF(beosztás!$JV162:$KZ162,"S1")*1)+(COUNTIF(beosztás!$JV162:$KZ162,"S2")*2)+(COUNTIF(beosztás!$JV162:$KZ162,"S3")*3)+(COUNTIF(beosztás!$JV162:$KZ162,"S4")*4)+(COUNTIF(beosztás!$JV162:$KZ162,"S5")*5)+(COUNTIF(beosztás!$JV162:$KZ162,"S6")*6)+(COUNTIF(beosztás!$JV162:$KZ162,"S7")*7)+(COUNTIF(beosztás!$JV162:$KZ162,"S8")*8)+(COUNTIF(beosztás!$JV162:$KZ162,"S9")*9)+(COUNTIF(beosztás!$JV162:$KZ162,"S10")*10)+(COUNTIF(beosztás!$JV162:$KZ162,"S11")*11)+(COUNTIF(beosztás!$JV162:$KZ162,"S12")*12)</f>
        <v>0</v>
      </c>
      <c r="GM160" s="710">
        <f>COUNTIF(beosztás!$JV162:$KZ162,"FÜ")*8</f>
        <v>8</v>
      </c>
      <c r="GN160" s="710">
        <f>COUNTIF(beosztás!$JV162:$KZ162,"BN")*12+COUNTIF(beosztás!$JV162:$KZ162,"BÉ")*12+COUNTIF(beosztás!$JV162:$KZ162,"BDE")*8+COUNTIF(beosztás!$JV162:$KZ162,"BDU")*8+COUNTIF(beosztás!$JV162:$KZ162,"BÉJ")*8+COUNTIF(beosztás!$JV162:$KZ162,"B1")*1+COUNTIF(beosztás!$JV162:$KZ162,"B2")*2+COUNTIF(beosztás!$JV162:$KZ162,"B3")*3+COUNTIF(beosztás!$JV162:$KZ162,"B5")*5+COUNTIF(beosztás!$JV162:$KZ162,"B6")*6+COUNTIF(beosztás!$JV162:$KZ162,"B7")*7+COUNTIF(beosztás!$JV162:$KZ162,"B8")*8+COUNTIF(beosztás!$JV162:$KZ162,"B9")*9+COUNTIF(beosztás!$JV162:$KZ162,"B10")*10+COUNTIF(beosztás!$JV162:$KZ162,"B11")*11+COUNTIF(beosztás!$JV162:$KZ162,"B12")*12+COUNTIF(beosztás!$JV162:$KZ162,"BP")*0</f>
        <v>0</v>
      </c>
      <c r="GO160" s="24">
        <f t="shared" si="720"/>
        <v>0</v>
      </c>
      <c r="GP160" s="710">
        <f>IF(C160="",0,alapadatok!$AN$11)</f>
        <v>176</v>
      </c>
      <c r="GQ160" s="19">
        <f t="shared" si="651"/>
        <v>-176</v>
      </c>
      <c r="GR160" s="907">
        <f t="shared" si="721"/>
        <v>0</v>
      </c>
      <c r="GS160" s="42"/>
      <c r="GT160" s="25">
        <f t="shared" si="653"/>
        <v>0</v>
      </c>
      <c r="GU160" s="24">
        <f t="shared" si="654"/>
        <v>0</v>
      </c>
      <c r="GV160" s="24">
        <f t="shared" si="655"/>
        <v>0</v>
      </c>
      <c r="GW160" s="24">
        <f t="shared" si="656"/>
        <v>0</v>
      </c>
      <c r="GX160" s="24">
        <f t="shared" si="657"/>
        <v>0</v>
      </c>
      <c r="GY160" s="24">
        <f t="shared" si="658"/>
        <v>0</v>
      </c>
      <c r="GZ160" s="24">
        <f t="shared" si="659"/>
        <v>0</v>
      </c>
      <c r="HA160" s="24">
        <f t="shared" si="660"/>
        <v>8</v>
      </c>
      <c r="HB160" s="24">
        <f t="shared" si="661"/>
        <v>0</v>
      </c>
      <c r="HC160" s="24">
        <f t="shared" si="662"/>
        <v>0</v>
      </c>
      <c r="HD160" s="24">
        <f t="shared" si="663"/>
        <v>344</v>
      </c>
      <c r="HE160" s="19">
        <f t="shared" si="664"/>
        <v>-344</v>
      </c>
      <c r="HF160" s="907">
        <f t="shared" si="722"/>
        <v>0</v>
      </c>
      <c r="HG160" s="41"/>
      <c r="HH160" s="709">
        <f>COUNTIF(beosztás!$LA162:$MD162,"DE")*8</f>
        <v>0</v>
      </c>
      <c r="HI160" s="710">
        <f>COUNTIF(beosztás!$LA162:$MD162,"DU")*8</f>
        <v>0</v>
      </c>
      <c r="HJ160" s="710">
        <f>COUNTIF(beosztás!$LA162:$MD162,"ÉJ")*8</f>
        <v>0</v>
      </c>
      <c r="HK160" s="710">
        <f>COUNTIF(beosztás!$LA162:$MD162,"N")*12</f>
        <v>0</v>
      </c>
      <c r="HL160" s="710">
        <f>COUNTIF(beosztás!$LA162:$MD162,"é")*12</f>
        <v>0</v>
      </c>
      <c r="HM160" s="710">
        <f>SUM(beosztás!$LA162:$MD162)</f>
        <v>0</v>
      </c>
      <c r="HN160" s="710">
        <f>COUNTIF(beosztás!$LA162:$MD162,"FÜ")*8</f>
        <v>8</v>
      </c>
      <c r="HO160" s="897">
        <f>(COUNTIF(beosztás!$LA162:$MD162,"SN")*12)+(COUNTIF(beosztás!$LA162:$MD162,"SDE")*8)+(COUNTIF(beosztás!$LA162:$MD162,"SDU")*8)+(COUNTIF(beosztás!$LA162:$MD162,"SÉ")*12)+(COUNTIF(beosztás!$LA162:$MD162,"SÉJ")*8)+(COUNTIF(beosztás!$LA162:$MD162,"S1")*1)+(COUNTIF(beosztás!$LA162:$MD162,"S2")*2)+(COUNTIF(beosztás!$LA162:$MD162,"S3")*3)+(COUNTIF(beosztás!$LA162:$MD162,"S4")*4)+(COUNTIF(beosztás!$LA162:$MD162,"S5")*5)+(COUNTIF(beosztás!$LA162:$MD162,"S6")*6)+(COUNTIF(beosztás!$LA162:$MD162,"S7")*7)+(COUNTIF(beosztás!$LA162:$MD162,"S8")*8)+(COUNTIF(beosztás!$LA162:$MD162,"S9")*9)+(COUNTIF(beosztás!$LA162:$MD162,"S10")*10)+(COUNTIF(beosztás!$LA162:$MD162,"S11")*11)+(COUNTIF(beosztás!$LA162:$MD162,"S12")*12)</f>
        <v>0</v>
      </c>
      <c r="HP160" s="710">
        <f>COUNTIF(beosztás!$LA162:$MD162,"BN")*12+COUNTIF(beosztás!$LA162:$MD162,"BÉ")*12+COUNTIF(beosztás!$LA162:$MD162,"BDE")*8+COUNTIF(beosztás!$LA162:$MD162,"BDU")*8+COUNTIF(beosztás!$LA162:$MD162,"BÉJ")*8+COUNTIF(beosztás!$LA162:$MD162,"B1")*1+COUNTIF(beosztás!$LA162:$MD162,"B2")*2+COUNTIF(beosztás!$LA162:$MD162,"B3")*3+COUNTIF(beosztás!$KZ162:$MC162,"B5")*5+COUNTIF(beosztás!$KZ162:$MC162,"B6")*6+COUNTIF(beosztás!$KZ162:$MC162,"B7")*7+COUNTIF(beosztás!$KZ162:$MC162,"B8")*8+COUNTIF(beosztás!$LA162:$MD162,"B9")*9+COUNTIF(beosztás!$LA162:$MD162,"B10")*10+COUNTIF(beosztás!$LA162:$MD162,"B11")*11+COUNTIF(beosztás!$LA162:$MD162,"B12")*12+COUNTIF(beosztás!$LA162:$MD162,"BP")*0</f>
        <v>0</v>
      </c>
      <c r="HQ160" s="24">
        <f t="shared" si="723"/>
        <v>0</v>
      </c>
      <c r="HR160" s="710">
        <f>IF(C160="",0,alapadatok!$AN$12)</f>
        <v>160</v>
      </c>
      <c r="HS160" s="19">
        <f t="shared" si="667"/>
        <v>-160</v>
      </c>
      <c r="HT160" s="907">
        <f t="shared" si="724"/>
        <v>0</v>
      </c>
      <c r="HU160" s="42"/>
      <c r="HV160" s="709">
        <f>COUNTIF(beosztás!$ME162:$NI162,"DE")*8</f>
        <v>0</v>
      </c>
      <c r="HW160" s="710">
        <f>COUNTIF(beosztás!$ME162:$NI162,"DU")*8</f>
        <v>0</v>
      </c>
      <c r="HX160" s="710">
        <f>COUNTIF(beosztás!$ME162:$NI162,"ÉJ")*8</f>
        <v>0</v>
      </c>
      <c r="HY160" s="710">
        <f>COUNTIF(beosztás!$ME162:$NI162,"N")*12</f>
        <v>0</v>
      </c>
      <c r="HZ160" s="710">
        <f>COUNTIF(beosztás!$ME162:$NI162,"É")*12</f>
        <v>0</v>
      </c>
      <c r="IA160" s="710">
        <f>SUM(beosztás!$ME162:$NI162)</f>
        <v>0</v>
      </c>
      <c r="IB160" s="710">
        <f>(COUNTIF(beosztás!$ME162:$NI162,"SN")*12)+(COUNTIF(beosztás!$ME162:$NI162,"SDE")*8)+(COUNTIF(beosztás!$ME162:$NI162,"SDU")*8)+(COUNTIF(beosztás!$ME162:$NI162,"SÉ")*12)+(COUNTIF(beosztás!$ME162:$NI162,"SÉJ")*8)+(COUNTIF(beosztás!$ME162:$NI162,"S1")*1)+(COUNTIF(beosztás!$ME162:$NI162,"S2")*2)+(COUNTIF(beosztás!$ME162:$NI162,"S3")*3)+(COUNTIF(beosztás!$ME162:$NI162,"S4")*4)+(COUNTIF(beosztás!$ME162:$NI162,"S5")*5)+(COUNTIF(beosztás!$ME162:$NI162,"S6")*6)+(COUNTIF(beosztás!$ME162:$NI162,"S7")*7)+(COUNTIF(beosztás!$ME162:$NI162,"S8")*8)+(COUNTIF(beosztás!$ME162:$NI162,"S9")*9)+(COUNTIF(beosztás!$ME162:$NI162,"S10")*10)+(COUNTIF(beosztás!$ME162:$NI162,"S11")*11)+(COUNTIF(beosztás!$ME162:$NI162,"S12")*12)</f>
        <v>0</v>
      </c>
      <c r="IC160" s="710">
        <f>COUNTIF(beosztás!$ME162:$NI162,"FÜ")*8</f>
        <v>16</v>
      </c>
      <c r="ID160" s="710">
        <f>COUNTIF(beosztás!$ME162:$NI162,"BN")*12+COUNTIF(beosztás!$ME162:$NI162,"BÉ")*12+COUNTIF(beosztás!$ME162:$NI162,"BDE")*8+COUNTIF(beosztás!$ME162:$NI162,"BDU")*8+COUNTIF(beosztás!$ME162:$NI162,"BÉJ")*8+COUNTIF(beosztás!$ME162:$NI162,"B1")*1+COUNTIF(beosztás!$ME162:$NI162,"B2")*2+COUNTIF(beosztás!$ME162:$NI162,"B3")*3+COUNTIF(beosztás!$ME162:$NI162,"B5")*5+COUNTIF(beosztás!$ME162:$NI162,"B6")*6+COUNTIF(beosztás!$ME162:$NI162,"B7")*7+COUNTIF(beosztás!$ME162:$NI162,"B8")*8+COUNTIF(beosztás!$ME162:$NI162,"B9")*9+COUNTIF(beosztás!$ME162:$NI162,"B10")*10+COUNTIF(beosztás!$ME162:$NI162,"B11")*11+COUNTIF(beosztás!$ME162:$NI162,"B12")*12+COUNTIF(beosztás!$ME162:$NI162,"BP")*0</f>
        <v>0</v>
      </c>
      <c r="IE160" s="24">
        <f t="shared" si="725"/>
        <v>0</v>
      </c>
      <c r="IF160" s="710">
        <f>IF(C160="",0,alapadatok!$AN$13)</f>
        <v>160</v>
      </c>
      <c r="IG160" s="19">
        <f t="shared" si="670"/>
        <v>-160</v>
      </c>
      <c r="IH160" s="741">
        <f t="shared" si="726"/>
        <v>0</v>
      </c>
      <c r="II160" s="42"/>
      <c r="IJ160" s="25">
        <f t="shared" si="672"/>
        <v>0</v>
      </c>
      <c r="IK160" s="24">
        <f t="shared" si="673"/>
        <v>0</v>
      </c>
      <c r="IL160" s="24">
        <f t="shared" si="674"/>
        <v>0</v>
      </c>
      <c r="IM160" s="24">
        <f t="shared" si="675"/>
        <v>0</v>
      </c>
      <c r="IN160" s="24">
        <f t="shared" si="676"/>
        <v>0</v>
      </c>
      <c r="IO160" s="24">
        <f t="shared" si="677"/>
        <v>0</v>
      </c>
      <c r="IP160" s="24">
        <f t="shared" si="678"/>
        <v>0</v>
      </c>
      <c r="IQ160" s="24">
        <f t="shared" si="679"/>
        <v>24</v>
      </c>
      <c r="IR160" s="24">
        <f t="shared" si="680"/>
        <v>0</v>
      </c>
      <c r="IS160" s="24">
        <f t="shared" si="681"/>
        <v>0</v>
      </c>
      <c r="IT160" s="24">
        <f t="shared" si="682"/>
        <v>320</v>
      </c>
      <c r="IU160" s="19">
        <f t="shared" si="683"/>
        <v>-320</v>
      </c>
      <c r="IV160" s="907">
        <f t="shared" si="727"/>
        <v>0</v>
      </c>
      <c r="IW160" s="43"/>
      <c r="JF160" s="21"/>
      <c r="JG160" s="21"/>
    </row>
    <row r="161" spans="1:267" x14ac:dyDescent="0.25">
      <c r="A161" s="422">
        <f>IF(beosztás!A163=0,"",beosztás!A163)</f>
        <v>16</v>
      </c>
      <c r="B161" s="48">
        <f>IF(beosztás!B163=0,"",beosztás!B163)</f>
        <v>44536</v>
      </c>
      <c r="C161" s="49" t="str">
        <f>IF(beosztás!C163=0,"",beosztás!C163)</f>
        <v>Birizdó János(PJ)</v>
      </c>
      <c r="D161" s="50" t="str">
        <f>IF(beosztás!D163=0,"",beosztás!D163)</f>
        <v>Benchmark</v>
      </c>
      <c r="E161" s="18"/>
      <c r="F161" s="709">
        <f>COUNTIF(beosztás!$I163:$AM163,"DE")*8</f>
        <v>112</v>
      </c>
      <c r="G161" s="710">
        <f>COUNTIF(beosztás!$I163:$AM163,"DU")*8</f>
        <v>0</v>
      </c>
      <c r="H161" s="710">
        <f>COUNTIF(beosztás!$I163:$AM163,"ÉJ")*8</f>
        <v>0</v>
      </c>
      <c r="I161" s="710">
        <f>COUNTIF(beosztás!$I163:$AM163,"N")*12</f>
        <v>0</v>
      </c>
      <c r="J161" s="710">
        <f>COUNTIF(beosztás!$I163:$AM163,"é")*12</f>
        <v>0</v>
      </c>
      <c r="K161" s="710">
        <f>SUM(beosztás!$I163:$AM163)</f>
        <v>0</v>
      </c>
      <c r="L161" s="710">
        <f>COUNTIF(beosztás!$I163:$AM163,"FÜ")*8</f>
        <v>8</v>
      </c>
      <c r="M161" s="710">
        <f>(COUNTIF(beosztás!$I163:$AM163,"SN")*12)+(COUNTIF(beosztás!$I163:$AM163,"SDE")*8)+(COUNTIF(beosztás!$I163:$AM163,"SDU")*8)+(COUNTIF(beosztás!$I163:$AM163,"S1")*1)+(COUNTIF(beosztás!$I163:$AM163,"S2")*2)+(COUNTIF(beosztás!$I163:$AM163,"S3")*3)+(COUNTIF(beosztás!$I163:$AM163,"S4")*4)+(COUNTIF(beosztás!$I163:$AM163,"S5")*5)+(COUNTIF(beosztás!$I163:$AM163,"S6")*6)+(COUNTIF(beosztás!$I163:$AM163,"S7")*7)+(COUNTIF(beosztás!$I163:$AM163,"S8")*8)+(COUNTIF(beosztás!$I163:$AM163,"S9")*9)+(COUNTIF(beosztás!$I163:$AM163,"S10")*10)+(COUNTIF(beosztás!$I163:$AM163,"S11")*11)+(COUNTIF(beosztás!$I163:$AM163,"S12")*12)+(COUNTIF(beosztás!$I163:$AM163,"SÉ")*12)+(COUNTIF(beosztás!$I163:$AM163,"SÉJ")*8)</f>
        <v>64</v>
      </c>
      <c r="N161" s="710">
        <f>COUNTIF(beosztás!$I163:$AM163,"BN")*12+COUNTIF(beosztás!$I163:$AM163,"BÉ")*12+COUNTIF(beosztás!$I163:$AM163,"BDE")*8+COUNTIF(beosztás!$I163:$AM163,"BDU")*8+COUNTIF(beosztás!$I163:$AM163,"BÉJ")*8+COUNTIF(beosztás!$I163:$AM163,"B1")*1+COUNTIF(beosztás!$I163:$AM163,"B2")*2+COUNTIF(beosztás!$I163:$AM163,"B3")*3+COUNTIF(beosztás!$I163:$AM163,"B5")*5+COUNTIF(beosztás!$I163:$AM163,"B6")*6+COUNTIF(beosztás!$I163:$AM163,"B7")*7+COUNTIF(beosztás!$I163:$AM163,"B8")*8+COUNTIF(beosztás!$I163:$AM163,"B9")*9+COUNTIF(beosztás!$I163:$AM163,"B10")*10+COUNTIF(beosztás!$I163:$AM163,"B11")*11+COUNTIF(beosztás!$I163:$AM163,"B12")*12+COUNTIF(beosztás!$I163:$AM163,"BP")*0</f>
        <v>0</v>
      </c>
      <c r="O161" s="24">
        <f t="shared" si="690"/>
        <v>176</v>
      </c>
      <c r="P161" s="710">
        <f>IF(C161="",0,alapadatok!$AN$2)</f>
        <v>176</v>
      </c>
      <c r="Q161" s="19">
        <f t="shared" si="577"/>
        <v>0</v>
      </c>
      <c r="R161" s="741">
        <f t="shared" si="691"/>
        <v>64</v>
      </c>
      <c r="S161" s="40"/>
      <c r="T161" s="709">
        <f>COUNTIF(beosztás!$AN163:$BO163,"DE")*8</f>
        <v>144</v>
      </c>
      <c r="U161" s="710">
        <f>COUNTIF(beosztás!$AN163:$BO163,"DU")*8</f>
        <v>0</v>
      </c>
      <c r="V161" s="710">
        <f>COUNTIF(beosztás!$AN163:$BO163,"ÉJ")*8</f>
        <v>0</v>
      </c>
      <c r="W161" s="710">
        <f>COUNTIF(beosztás!$AN163:$BO163,"N")*12</f>
        <v>0</v>
      </c>
      <c r="X161" s="710">
        <f>COUNTIF(beosztás!$AN163:$BO163,"É")*12</f>
        <v>0</v>
      </c>
      <c r="Y161" s="710">
        <f>SUM(beosztás!$AN163:$BO163)</f>
        <v>0</v>
      </c>
      <c r="Z161" s="710">
        <f>(COUNTIF(beosztás!$AN163:$BO163,"SN")*12)+(COUNTIF(beosztás!$AN163:$BO163,"SDE")*8)+(COUNTIF(beosztás!$AN163:$BO163,"SDU")*8)+(COUNTIF(beosztás!$AN163:$BO163,"SÉ")*12)+(COUNTIF(beosztás!$AN163:$BO163,"SÉJ")*8)+(COUNTIF(beosztás!$AN163:$BO163,"S1")*1)+(COUNTIF(beosztás!$AN163:$BO163,"S2")*2)+(COUNTIF(beosztás!$AN163:$BO163,"S3")*3)+(COUNTIF(beosztás!$AN163:$BO163,"S4")*4)+(COUNTIF(beosztás!$AN163:$BO163,"S5")*5)+(COUNTIF(beosztás!$AN163:$BO163,"S6")*6)+(COUNTIF(beosztás!$AN163:$BO163,"S7")*7)+(COUNTIF(beosztás!$AN163:$BO163,"S8")*8)+(COUNTIF(beosztás!$AN163:$BO163,"S9")*9)+(COUNTIF(beosztás!$AN163:$BO163,"S10")*10)+(COUNTIF(beosztás!$AN163:$BO163,"S11")*11)+(COUNTIF(beosztás!$AN163:$BO163,"S12")*12)</f>
        <v>16</v>
      </c>
      <c r="AA161" s="710">
        <f>COUNTIF(beosztás!$AN163:$BO163,"FÜ")*8</f>
        <v>0</v>
      </c>
      <c r="AB161" s="710">
        <f>COUNTIF(beosztás!$AN163:$BO163,"BN")*12+COUNTIF(beosztás!$AN163:$BO163,"BÉ")*12+COUNTIF(beosztás!$AN163:$BO163,"BDE")*8+COUNTIF(beosztás!$AN163:$BO163,"BDU")*8+COUNTIF(beosztás!$AN163:$BO163,"BÉJ")*8+COUNTIF(beosztás!$AN163:$BO163,"B1")*1+COUNTIF(beosztás!$AN163:$BO163,"B2")*2+COUNTIF(beosztás!$AN163:$BO163,"B3")*3+COUNTIF(beosztás!$AN163:$BO163,"B5")*5+COUNTIF(beosztás!$AN163:$BO163,"B6")*6+COUNTIF(beosztás!$AN163:$BO163,"B7")*7+COUNTIF(beosztás!$AN163:$BO163,"B8")*8+COUNTIF(beosztás!$AN163:$BO163,"B9")*9+COUNTIF(beosztás!$AN163:$BO163,"B10")*10+COUNTIF(beosztás!$AN163:$BO163,"B11")*11+COUNTIF(beosztás!$AN163:$BO163,"B12")*12+COUNTIF(beosztás!$AN163:$BO163,"BP")*0</f>
        <v>0</v>
      </c>
      <c r="AC161" s="605">
        <f t="shared" si="692"/>
        <v>160</v>
      </c>
      <c r="AD161" s="710">
        <f>IF(C161="",0,alapadatok!$AN$3)</f>
        <v>160</v>
      </c>
      <c r="AE161" s="19">
        <f t="shared" si="685"/>
        <v>0</v>
      </c>
      <c r="AF161" s="741">
        <f t="shared" si="693"/>
        <v>16</v>
      </c>
      <c r="AG161" s="40"/>
      <c r="AH161" s="25">
        <f t="shared" si="694"/>
        <v>256</v>
      </c>
      <c r="AI161" s="24">
        <f t="shared" si="695"/>
        <v>0</v>
      </c>
      <c r="AJ161" s="24">
        <f t="shared" si="696"/>
        <v>0</v>
      </c>
      <c r="AK161" s="24">
        <f t="shared" si="697"/>
        <v>0</v>
      </c>
      <c r="AL161" s="24">
        <f t="shared" si="698"/>
        <v>0</v>
      </c>
      <c r="AM161" s="24">
        <f t="shared" si="699"/>
        <v>0</v>
      </c>
      <c r="AN161" s="24">
        <f t="shared" si="700"/>
        <v>80</v>
      </c>
      <c r="AO161" s="24">
        <f t="shared" si="701"/>
        <v>8</v>
      </c>
      <c r="AP161" s="24">
        <f t="shared" si="686"/>
        <v>0</v>
      </c>
      <c r="AQ161" s="24">
        <f t="shared" si="687"/>
        <v>336</v>
      </c>
      <c r="AR161" s="24">
        <f t="shared" si="688"/>
        <v>336</v>
      </c>
      <c r="AS161" s="19">
        <f t="shared" si="689"/>
        <v>0</v>
      </c>
      <c r="AT161" s="741">
        <f t="shared" si="702"/>
        <v>80</v>
      </c>
      <c r="AU161" s="41"/>
      <c r="AV161" s="709">
        <f>COUNTIF(beosztás!$BP163:$CT163,"DE")*8</f>
        <v>40</v>
      </c>
      <c r="AW161" s="710">
        <f>COUNTIF(beosztás!$BP163:$CT163,"DU")*8</f>
        <v>0</v>
      </c>
      <c r="AX161" s="710">
        <f>COUNTIF(beosztás!$BP163:$CT163,"ÉJ")*8</f>
        <v>0</v>
      </c>
      <c r="AY161" s="710">
        <f>COUNTIF(beosztás!$BP163:$CT163,"N")*12</f>
        <v>0</v>
      </c>
      <c r="AZ161" s="710">
        <f>COUNTIF(beosztás!$BP163:$CT163,"é")*12</f>
        <v>0</v>
      </c>
      <c r="BA161" s="710">
        <f>SUM(beosztás!$BP163:$CT163)</f>
        <v>0</v>
      </c>
      <c r="BB161" s="710">
        <f>COUNTIF(beosztás!$BP163:$CT163,"FÜ")*8</f>
        <v>8</v>
      </c>
      <c r="BC161" s="897">
        <f>(COUNTIF(beosztás!$BP163:$CT163,"SN")*12)+(COUNTIF(beosztás!$BP163:$CT163,"SDE")*8)+(COUNTIF(beosztás!$BP163:$CT163,"SDU")*8)+(COUNTIF(beosztás!$BP163:$CT163,"SÉ")*12)+(COUNTIF(beosztás!$BP163:$CT163,"SÉJ")*8)+(COUNTIF(beosztás!$BP163:$CT163,"S1")*1)+(COUNTIF(beosztás!$BP163:$CT163,"S2")*2)+(COUNTIF(beosztás!$BP163:$CT163,"S3")*3)+(COUNTIF(beosztás!$BP163:$CT163,"S4")*4)+(COUNTIF(beosztás!$BP163:$CT163,"S5")*5)+(COUNTIF(beosztás!$BP163:$CT163,"S6")*6)+(COUNTIF(beosztás!$BP163:$CT163,"S7")*7)+(COUNTIF(beosztás!$BP163:$CT163,"S8")*8)+(COUNTIF(beosztás!$BP163:$CT163,"S9")*9)+(COUNTIF(beosztás!$BP163:$CT163,"S10")*10)+(COUNTIF(beosztás!$BP163:$CT163,"S11")*11)+(COUNTIF(beosztás!$BP163:$CT163,"S12")*12)</f>
        <v>8</v>
      </c>
      <c r="BD161" s="710">
        <f>COUNTIF(beosztás!$BP163:$CT163,"BN")*12+COUNTIF(beosztás!$BP163:$CT163,"BÉ")*12+COUNTIF(beosztás!$BP163:$CT163,"BDE")*8+COUNTIF(beosztás!$BP163:$CT163,"BDU")*8+COUNTIF(beosztás!$BP163:$CT163,"BÉJ")*8+COUNTIF(beosztás!$BP163:$CT163,"B1")*1+COUNTIF(beosztás!$BP163:$CT163,"B2")*2+COUNTIF(beosztás!$BP163:$CT163,"B3")*3+COUNTIF(beosztás!$BP163:$CT163,"B5")*5+COUNTIF(beosztás!$BP163:$CT163,"B6")*6+COUNTIF(beosztás!$BP163:$CT163,"B7")*7+COUNTIF(beosztás!$BP163:$CT163,"B8")*8+COUNTIF(beosztás!$BP163:$CT163,"B9")*9+COUNTIF(beosztás!$BP163:$CT163,"B10")*10+COUNTIF(beosztás!$BP163:$CT163,"B11")*11+COUNTIF(beosztás!$BP163:$CT163,"B12")*12+COUNTIF(beosztás!$BP163:$CT163,"BP")*0</f>
        <v>112</v>
      </c>
      <c r="BE161" s="24">
        <f t="shared" si="703"/>
        <v>160</v>
      </c>
      <c r="BF161" s="710">
        <f>IF(C161="",0,alapadatok!$AN$4)</f>
        <v>160</v>
      </c>
      <c r="BG161" s="19">
        <f t="shared" si="591"/>
        <v>0</v>
      </c>
      <c r="BH161" s="741">
        <f t="shared" si="704"/>
        <v>8</v>
      </c>
      <c r="BI161" s="40"/>
      <c r="BJ161" s="709">
        <f>COUNTIF(beosztás!$CU163:$DX163,"DE")*8</f>
        <v>112</v>
      </c>
      <c r="BK161" s="710">
        <f>COUNTIF(beosztás!$CU163:$DX163,"DU")*8</f>
        <v>0</v>
      </c>
      <c r="BL161" s="710">
        <f>COUNTIF(beosztás!$CU163:$DX163,"ÉJ")*8</f>
        <v>0</v>
      </c>
      <c r="BM161" s="710">
        <f>COUNTIF(beosztás!$CU163:$DX163,"N")*12</f>
        <v>0</v>
      </c>
      <c r="BN161" s="710">
        <f>COUNTIF(beosztás!$CU163:$DX163,"É")*12</f>
        <v>0</v>
      </c>
      <c r="BO161" s="710">
        <f>SUM(beosztás!$CU163:$DX163)</f>
        <v>0</v>
      </c>
      <c r="BP161" s="897">
        <f>(COUNTIF(beosztás!$CU163:$DX163,"SN")*12)+(COUNTIF(beosztás!$CU163:$DX163,"SDE")*8)+(COUNTIF(beosztás!$CU163:$DX163,"SDU")*8)+(COUNTIF(beosztás!$CU163:$DX163,"SÉ")*12)+(COUNTIF(beosztás!$CU163:$DX163,"SÉJ")*8)+(COUNTIF(beosztás!$CU163:$DX163,"S1")*1)+(COUNTIF(beosztás!$CU163:$DX163,"S2")*2)+(COUNTIF(beosztás!$CU163:$DX163,"S3")*3)+(COUNTIF(beosztás!$CU163:$DX163,"S4")*4)+(COUNTIF(beosztás!$CU163:$DX163,"S5")*5)+(COUNTIF(beosztás!$CU163:$DX163,"S6")*6)+(COUNTIF(beosztás!$CU163:$DX163,"S7")*7)+(COUNTIF(beosztás!$CU163:$DX163,"S8")*8)+(COUNTIF(beosztás!$CU163:$DX163,"S9")*9)+(COUNTIF(beosztás!$CU163:$DX163,"S10")*10)+(COUNTIF(beosztás!$CU163:$DX163,"S11")*11)+(COUNTIF(beosztás!$CU163:$DX163,"S12")*12)</f>
        <v>0</v>
      </c>
      <c r="BQ161" s="710">
        <f>COUNTIF(beosztás!$CU163:$DX163,"FÜ")*8</f>
        <v>8</v>
      </c>
      <c r="BR161" s="710">
        <f>COUNTIF(beosztás!$CU163:$DX163,"BN")*12+COUNTIF(beosztás!$CU163:$DX163,"BÉ")*12+COUNTIF(beosztás!$CU163:$DX163,"BDE")*8+COUNTIF(beosztás!$CU163:$DX163,"BDU")*8+COUNTIF(beosztás!$CU163:$DX163,"BÉJ")*8+COUNTIF(beosztás!$CU163:$DX163,"B1")*1+COUNTIF(beosztás!$CU163:$DX163,"B2")*2+COUNTIF(beosztás!$CU163:$DX163,"B3")*3+COUNTIF(beosztás!$CU163:$DX163,"B5")*5+COUNTIF(beosztás!$CU163:$DX163,"B6")*6+COUNTIF(beosztás!$CU163:$DX163,"B7")*7+COUNTIF(beosztás!$CU163:$DX163,"B8")*8+COUNTIF(beosztás!$CU163:$DX163,"B9")*9+COUNTIF(beosztás!$CU163:$DX163,"B10")*10+COUNTIF(beosztás!$CU163:$DX163,"B11")*11+COUNTIF(beosztás!$CU163:$DX163,"B12")*12+COUNTIF(beosztás!$CU163:$DX163,"BP")*0</f>
        <v>0</v>
      </c>
      <c r="BS161" s="24">
        <f t="shared" si="705"/>
        <v>112</v>
      </c>
      <c r="BT161" s="710">
        <f>IF(C161="",0,alapadatok!$AN$5)</f>
        <v>168</v>
      </c>
      <c r="BU161" s="19">
        <f t="shared" si="594"/>
        <v>-56</v>
      </c>
      <c r="BV161" s="741">
        <f t="shared" si="706"/>
        <v>0</v>
      </c>
      <c r="BW161" s="40"/>
      <c r="BX161" s="25">
        <f t="shared" si="596"/>
        <v>152</v>
      </c>
      <c r="BY161" s="24">
        <f t="shared" si="597"/>
        <v>0</v>
      </c>
      <c r="BZ161" s="24">
        <f t="shared" si="598"/>
        <v>0</v>
      </c>
      <c r="CA161" s="24">
        <f t="shared" si="599"/>
        <v>0</v>
      </c>
      <c r="CB161" s="24">
        <f t="shared" si="600"/>
        <v>0</v>
      </c>
      <c r="CC161" s="24">
        <f t="shared" si="601"/>
        <v>0</v>
      </c>
      <c r="CD161" s="24">
        <f t="shared" si="602"/>
        <v>8</v>
      </c>
      <c r="CE161" s="24">
        <f t="shared" si="603"/>
        <v>16</v>
      </c>
      <c r="CF161" s="24">
        <f t="shared" si="604"/>
        <v>112</v>
      </c>
      <c r="CG161" s="24">
        <f t="shared" si="605"/>
        <v>272</v>
      </c>
      <c r="CH161" s="24">
        <f t="shared" si="606"/>
        <v>328</v>
      </c>
      <c r="CI161" s="19">
        <f t="shared" si="607"/>
        <v>-56</v>
      </c>
      <c r="CJ161" s="741">
        <f t="shared" si="707"/>
        <v>8</v>
      </c>
      <c r="CK161" s="41"/>
      <c r="CL161" s="709">
        <f>COUNTIF(beosztás!$DY163:$FC163,"DE")*8</f>
        <v>0</v>
      </c>
      <c r="CM161" s="710">
        <f>COUNTIF(beosztás!$DY163:$FC163,"DU")*8</f>
        <v>0</v>
      </c>
      <c r="CN161" s="710">
        <f>COUNTIF(beosztás!$DY163:$FC163,"ÉJ")*8</f>
        <v>0</v>
      </c>
      <c r="CO161" s="710">
        <f>COUNTIF(beosztás!$DY163:$FC163,"N")*12</f>
        <v>0</v>
      </c>
      <c r="CP161" s="710">
        <f>COUNTIF(beosztás!$DY163:$FC163,"é")*12</f>
        <v>0</v>
      </c>
      <c r="CQ161" s="710">
        <f>SUM(beosztás!$DY163:$FC163)</f>
        <v>0</v>
      </c>
      <c r="CR161" s="710">
        <f>COUNTIF(beosztás!$DY163:$FC163,"FÜ")*8</f>
        <v>16</v>
      </c>
      <c r="CS161" s="897">
        <f>(COUNTIF(beosztás!$DY163:$FC163,"SN")*12)+(COUNTIF(beosztás!$DY163:$FC163,"SDE")*8)+(COUNTIF(beosztás!$DY163:$FC163,"SDU")*8)+(COUNTIF(beosztás!$DY163:$FC163,"SÉ")*12)+(COUNTIF(beosztás!$DY163:$FC163,"SÉJ")*8)+(COUNTIF(beosztás!$DY163:$FC163,"S1")*1)+(COUNTIF(beosztás!$DY163:$FC163,"S2")*2)+(COUNTIF(beosztás!$DY163:$FC163,"S3")*3)+(COUNTIF(beosztás!$DY163:$FC163,"S4")*4)+(COUNTIF(beosztás!$DY163:$FC163,"S5")*5)+(COUNTIF(beosztás!$DY163:$FC163,"S6")*6)+(COUNTIF(beosztás!$DY163:$FC163,"S7")*7)+(COUNTIF(beosztás!$DY163:$FC163,"S8")*8)+(COUNTIF(beosztás!$DY163:$FC163,"S9")*9)+(COUNTIF(beosztás!$DY163:$FC163,"S10")*10)+(COUNTIF(beosztás!$DY163:$FC163,"S11")*11)+(COUNTIF(beosztás!$DY163:$FC163,"S12")*12)</f>
        <v>0</v>
      </c>
      <c r="CT161" s="710">
        <f>COUNTIF(beosztás!$DY163:$FC163,"BN")*12+COUNTIF(beosztás!$DY163:$FC163,"BÉ")*12+COUNTIF(beosztás!$DY163:$FC163,"BDE")*8+COUNTIF(beosztás!$DY163:$FC163,"BDU")*8+COUNTIF(beosztás!$DY163:$FC163,"BÉJ")*8+COUNTIF(beosztás!$DY163:$FC163,"B1")*1+COUNTIF(beosztás!$DY163:$FC163,"B2")*2+COUNTIF(beosztás!$DY163:$FC163,"B3")*3+COUNTIF(beosztás!$DY163:$FC163,"B5")*5+COUNTIF(beosztás!$DY163:$FC163,"B6")*6+COUNTIF(beosztás!$DY163:$FC163,"B7")*7+COUNTIF(beosztás!$DY163:$FC163,"B8")*8+COUNTIF(beosztás!$DY163:$FC163,"B9")*9+COUNTIF(beosztás!$DY163:$FC163,"B10")*10+COUNTIF(beosztás!$DY163:$FC163,"B11")*11+COUNTIF(beosztás!$DY163:$FC163,"B12")*12+COUNTIF(beosztás!$DY163:$FC163,"BP")*0</f>
        <v>0</v>
      </c>
      <c r="CU161" s="24">
        <f t="shared" si="708"/>
        <v>0</v>
      </c>
      <c r="CV161" s="710">
        <f>IF(C161="",0,alapadatok!$AN$6)</f>
        <v>168</v>
      </c>
      <c r="CW161" s="19">
        <f t="shared" si="610"/>
        <v>-168</v>
      </c>
      <c r="CX161" s="907">
        <f t="shared" si="709"/>
        <v>0</v>
      </c>
      <c r="CY161" s="40"/>
      <c r="CZ161" s="709">
        <f>COUNTIF(beosztás!$FD163:$GG163,"DE")*8</f>
        <v>0</v>
      </c>
      <c r="DA161" s="710">
        <f>COUNTIF(beosztás!$FD163:$GG163,"DU")*8</f>
        <v>0</v>
      </c>
      <c r="DB161" s="710">
        <f>COUNTIF(beosztás!$FD163:$GG163,"ÉJ")*8</f>
        <v>0</v>
      </c>
      <c r="DC161" s="710">
        <f>COUNTIF(beosztás!$FD163:$GG163,"N")*12</f>
        <v>0</v>
      </c>
      <c r="DD161" s="710">
        <f>COUNTIF(beosztás!$FD163:$GG163,"É")*12</f>
        <v>0</v>
      </c>
      <c r="DE161" s="710">
        <f>SUM(beosztás!$FD163:$GG163)</f>
        <v>0</v>
      </c>
      <c r="DF161" s="897">
        <f>(COUNTIF(beosztás!$FD163:$GG163,"SN")*12)+(COUNTIF(beosztás!$FD163:$GG163,"SDE")*8)+(COUNTIF(beosztás!$FD163:$GG163,"SDU")*8)+(COUNTIF(beosztás!$FD163:$GG163,"SÉ")*12)+(COUNTIF(beosztás!$FD163:$GG163,"SÉJ")*8)+(COUNTIF(beosztás!$FD163:$GG163,"S1")*1)+(COUNTIF(beosztás!$FD163:$GG163,"S2")*2)+(COUNTIF(beosztás!$FD163:$GG163,"S3")*3)+(COUNTIF(beosztás!$FD163:$GG163,"S4")*4)+(COUNTIF(beosztás!$FD163:$GG163,"S5")*5)+(COUNTIF(beosztás!$FD163:$GG163,"S6")*6)+(COUNTIF(beosztás!$FD163:$GG163,"S7")*7)+(COUNTIF(beosztás!$FD163:$GG163,"S8")*8)+(COUNTIF(beosztás!$FD163:$GG163,"S9")*9)+(COUNTIF(beosztás!$FD163:$GG163,"S10")*10)+(COUNTIF(beosztás!$FD163:$GG163,"S11")*11)+(COUNTIF(beosztás!$FD163:$GG163,"S12")*12)</f>
        <v>0</v>
      </c>
      <c r="DG161" s="710">
        <f>COUNTIF(beosztás!$FD163:$GG163,"FÜ")*8</f>
        <v>0</v>
      </c>
      <c r="DH161" s="710">
        <f>COUNTIF(beosztás!$FD163:$GG163,"BN")*12+COUNTIF(beosztás!$FD163:$GG163,"BÉ")*12+COUNTIF(beosztás!$FD163:$GG163,"BDE")*8+COUNTIF(beosztás!$FD163:$GG163,"BDU")*8+COUNTIF(beosztás!$FD163:$GG163,"BÉJ")*8+COUNTIF(beosztás!$FD163:$GG163,"B1")*1+COUNTIF(beosztás!$FD163:$GG163,"B2")*2+COUNTIF(beosztás!$FD163:$GG163,"B3")*3+COUNTIF(beosztás!$FD163:$GG163,"B5")*5+COUNTIF(beosztás!$FD163:$GG163,"B6")*6+COUNTIF(beosztás!$FD163:$GG163,"B7")*7+COUNTIF(beosztás!$FD163:$GG163,"B8")*8+COUNTIF(beosztás!$FD163:$GG163,"B9")*9+COUNTIF(beosztás!$FD163:$GG163,"B10")*10+COUNTIF(beosztás!$FD163:$GG163,"B11")*11+COUNTIF(beosztás!$FD163:$GG163,"B12")*12+COUNTIF(beosztás!$FD163:$GG163,"BP")*0</f>
        <v>0</v>
      </c>
      <c r="DI161" s="24">
        <f t="shared" si="710"/>
        <v>0</v>
      </c>
      <c r="DJ161" s="710">
        <f>IF(C161="",0,alapadatok!$AN$7)</f>
        <v>160</v>
      </c>
      <c r="DK161" s="19">
        <f t="shared" si="613"/>
        <v>-160</v>
      </c>
      <c r="DL161" s="741">
        <f t="shared" si="711"/>
        <v>0</v>
      </c>
      <c r="DM161" s="40"/>
      <c r="DN161" s="25">
        <f t="shared" si="615"/>
        <v>0</v>
      </c>
      <c r="DO161" s="24">
        <f t="shared" si="616"/>
        <v>0</v>
      </c>
      <c r="DP161" s="24">
        <f t="shared" si="617"/>
        <v>0</v>
      </c>
      <c r="DQ161" s="24">
        <f t="shared" si="618"/>
        <v>0</v>
      </c>
      <c r="DR161" s="24">
        <f t="shared" si="619"/>
        <v>0</v>
      </c>
      <c r="DS161" s="24">
        <f t="shared" si="620"/>
        <v>0</v>
      </c>
      <c r="DT161" s="24">
        <f t="shared" si="621"/>
        <v>0</v>
      </c>
      <c r="DU161" s="24">
        <f t="shared" si="622"/>
        <v>16</v>
      </c>
      <c r="DV161" s="24">
        <f t="shared" si="623"/>
        <v>0</v>
      </c>
      <c r="DW161" s="24">
        <f t="shared" si="624"/>
        <v>0</v>
      </c>
      <c r="DX161" s="24">
        <f t="shared" si="625"/>
        <v>328</v>
      </c>
      <c r="DY161" s="19">
        <f t="shared" si="626"/>
        <v>-328</v>
      </c>
      <c r="DZ161" s="907">
        <f t="shared" si="712"/>
        <v>0</v>
      </c>
      <c r="EA161" s="41"/>
      <c r="EB161" s="709">
        <f>COUNTIF(beosztás!$GH163:$HL163,"DE")*8</f>
        <v>0</v>
      </c>
      <c r="EC161" s="710">
        <f>COUNTIF(beosztás!$GH163:$HL163,"DU")*8</f>
        <v>0</v>
      </c>
      <c r="ED161" s="710">
        <f>COUNTIF(beosztás!$GH163:$HL163,"ÉJ")*8</f>
        <v>0</v>
      </c>
      <c r="EE161" s="710">
        <f>COUNTIF(beosztás!$GH163:$HL163,"N")*12</f>
        <v>0</v>
      </c>
      <c r="EF161" s="710">
        <f>COUNTIF(beosztás!$GH163:$HL163,"é")*12</f>
        <v>0</v>
      </c>
      <c r="EG161" s="710">
        <f>SUM(beosztás!$GH163:$HL163)</f>
        <v>0</v>
      </c>
      <c r="EH161" s="710">
        <f>COUNTIF(beosztás!$GH163:$HL163,"FÜ")*8</f>
        <v>0</v>
      </c>
      <c r="EI161" s="897">
        <f>(COUNTIF(beosztás!$GH163:$HL163,"SN")*12)+(COUNTIF(beosztás!$GH163:$HL163,"SDE")*8)+(COUNTIF(beosztás!$GH163:$HL163,"SDU")*8)+(COUNTIF(beosztás!$GH163:$HL163,"SÉ")*12)+(COUNTIF(beosztás!$GH163:$HL163,"SÉJ")*8)+(COUNTIF(beosztás!$GH163:$HL163,"S1")*1)+(COUNTIF(beosztás!$GH163:$HL163,"S2")*2)+(COUNTIF(beosztás!$GH163:$HL163,"S3")*3)+(COUNTIF(beosztás!$GH163:$HL163,"S4")*4)+(COUNTIF(beosztás!$GH163:$HL163,"S5")*5)+(COUNTIF(beosztás!$GH163:$HL163,"S6")*6)+(COUNTIF(beosztás!$GH163:$HL163,"S7")*7)+(COUNTIF(beosztás!$GH163:$HL163,"S8")*8)+(COUNTIF(beosztás!$GH163:$HL163,"S9")*9)+(COUNTIF(beosztás!$GH163:$HL163,"S10")*10)+(COUNTIF(beosztás!$GH163:$HL163,"S11")*11)+(COUNTIF(beosztás!$GH163:$HL163,"S12")*12)</f>
        <v>0</v>
      </c>
      <c r="EJ161" s="710">
        <f>COUNTIF(beosztás!$GH163:$HL163,"BN")*12+COUNTIF(beosztás!$GH163:$HL163,"BÉ")*12+COUNTIF(beosztás!$GH163:$HL163,"BDE")*8+COUNTIF(beosztás!$GH163:$HL163,"BDU")*8+COUNTIF(beosztás!$GH163:$HL163,"BÉJ")*8+COUNTIF(beosztás!$GH163:$HL163,"B1")*1+COUNTIF(beosztás!$GH163:$HL163,"B2")*2+COUNTIF(beosztás!$GH163:$HL163,"B3")*3+COUNTIF(beosztás!$GH163:$HL163,"B5")*5+COUNTIF(beosztás!$GH163:$HL163,"B6")*6+COUNTIF(beosztás!$GH163:$HL163,"B7")*7+COUNTIF(beosztás!$GH163:$HL163,"B8")*8+COUNTIF(beosztás!$GH163:$HL163,"B9")*9+COUNTIF(beosztás!$GH163:$HL163,"B10")*10+COUNTIF(beosztás!$GH163:$HL163,"B11")*11+COUNTIF(beosztás!$GH163:$HL163,"B12")*12+COUNTIF(beosztás!$GH163:$HL163,"BP")*0</f>
        <v>0</v>
      </c>
      <c r="EK161" s="24">
        <f t="shared" si="713"/>
        <v>0</v>
      </c>
      <c r="EL161" s="710">
        <f>IF(C161="",0,alapadatok!$AN$8)</f>
        <v>184</v>
      </c>
      <c r="EM161" s="19">
        <f t="shared" si="629"/>
        <v>-184</v>
      </c>
      <c r="EN161" s="907">
        <f t="shared" si="714"/>
        <v>0</v>
      </c>
      <c r="EO161" s="40"/>
      <c r="EP161" s="709">
        <f>COUNTIF(beosztás!$HM163:$IQ163,"DE")*8</f>
        <v>0</v>
      </c>
      <c r="EQ161" s="710">
        <f>COUNTIF(beosztás!$HM163:$IQ163,"DU")*8</f>
        <v>0</v>
      </c>
      <c r="ER161" s="710">
        <f>COUNTIF(beosztás!$HM163:$IQ163,"ÉJ")*8</f>
        <v>0</v>
      </c>
      <c r="ES161" s="710">
        <f>COUNTIF(beosztás!$HM163:$IQ163,"N")*12</f>
        <v>0</v>
      </c>
      <c r="ET161" s="710">
        <f>COUNTIF(beosztás!$HM163:$IQ163,"É")*12</f>
        <v>0</v>
      </c>
      <c r="EU161" s="710">
        <f>SUM(beosztás!$HM163:$IQ163)</f>
        <v>0</v>
      </c>
      <c r="EV161" s="897">
        <f>(COUNTIF(beosztás!$HM163:$IQ163,"SN")*12)+(COUNTIF(beosztás!$HM163:$IQ163,"SDE")*8)+(COUNTIF(beosztás!$HM163:$IQ163,"SDU")*8)+(COUNTIF(beosztás!$HM163:$IQ163,"SÉ")*12)+(COUNTIF(beosztás!$HM163:$IQ163,"SÉJ")*8)+(COUNTIF(beosztás!$HM163:$IQ163,"S1")*1)+(COUNTIF(beosztás!$HM163:$IQ163,"S2")*2)+(COUNTIF(beosztás!$HM163:$IQ163,"S3")*3)+(COUNTIF(beosztás!$HM163:$IQ163,"S4")*4)+(COUNTIF(beosztás!$HM163:$IQ163,"S5")*5)+(COUNTIF(beosztás!$HM163:$IQ163,"S6")*6)+(COUNTIF(beosztás!$HM163:$IQ163,"S7")*7)+(COUNTIF(beosztás!$HM163:$IQ163,"S8")*8)+(COUNTIF(beosztás!$HM163:$IQ163,"S9")*9)+(COUNTIF(beosztás!$HM163:$IQ163,"S10")*10)+(COUNTIF(beosztás!$HM163:$IQ163,"S11")*11)+(COUNTIF(beosztás!$HM163:$IQ163,"S12")*12)</f>
        <v>0</v>
      </c>
      <c r="EW161" s="710">
        <f>COUNTIF(beosztás!$HM163:$IQ163,"FÜ")*8</f>
        <v>8</v>
      </c>
      <c r="EX161" s="710">
        <f>COUNTIF(beosztás!$HM163:$IQ163,"BN")*12+COUNTIF(beosztás!$HM163:$IQ163,"BÉ")*12+COUNTIF(beosztás!$HM163:$IQ163,"BDE")*8+COUNTIF(beosztás!$HM163:$IQ163,"BDU")*8+COUNTIF(beosztás!$HM163:$IQ163,"BÉJ")*8+COUNTIF(beosztás!$HM163:$IQ163,"B1")*1+COUNTIF(beosztás!$HM163:$IQ163,"B2")*2+COUNTIF(beosztás!$HM163:$IQ163,"B3")*3+COUNTIF(beosztás!$HM163:$IQ163,"B5")*5+COUNTIF(beosztás!$HM163:$IQ163,"B6")*6+COUNTIF(beosztás!$HM163:$IQ163,"B7")*7+COUNTIF(beosztás!$HM163:$IQ163,"B8")*8+COUNTIF(beosztás!$HM163:$IQ163,"B9")*9+COUNTIF(beosztás!$HM163:$IQ163,"B10")*10+COUNTIF(beosztás!$HM163:$IQ163,"B11")*11+COUNTIF(beosztás!$HM163:$IQ163,"B12")*12+COUNTIF(beosztás!$HM163:$IQ163,"BP")*0</f>
        <v>0</v>
      </c>
      <c r="EY161" s="24">
        <f t="shared" si="715"/>
        <v>0</v>
      </c>
      <c r="EZ161" s="710">
        <f>IF(C161="",0,alapadatok!$AN$9)</f>
        <v>168</v>
      </c>
      <c r="FA161" s="19">
        <f t="shared" si="632"/>
        <v>-168</v>
      </c>
      <c r="FB161" s="907">
        <f t="shared" si="716"/>
        <v>0</v>
      </c>
      <c r="FC161" s="40"/>
      <c r="FD161" s="25">
        <f t="shared" si="634"/>
        <v>0</v>
      </c>
      <c r="FE161" s="24">
        <f t="shared" si="635"/>
        <v>0</v>
      </c>
      <c r="FF161" s="24">
        <f t="shared" si="636"/>
        <v>0</v>
      </c>
      <c r="FG161" s="24">
        <f t="shared" si="637"/>
        <v>0</v>
      </c>
      <c r="FH161" s="24">
        <f t="shared" si="638"/>
        <v>0</v>
      </c>
      <c r="FI161" s="24">
        <f t="shared" si="639"/>
        <v>0</v>
      </c>
      <c r="FJ161" s="24">
        <f t="shared" si="640"/>
        <v>0</v>
      </c>
      <c r="FK161" s="24">
        <f t="shared" si="641"/>
        <v>8</v>
      </c>
      <c r="FL161" s="24">
        <f t="shared" si="642"/>
        <v>0</v>
      </c>
      <c r="FM161" s="24">
        <f t="shared" si="643"/>
        <v>0</v>
      </c>
      <c r="FN161" s="24">
        <f t="shared" si="644"/>
        <v>352</v>
      </c>
      <c r="FO161" s="19">
        <f t="shared" si="645"/>
        <v>-352</v>
      </c>
      <c r="FP161" s="907">
        <f t="shared" si="717"/>
        <v>0</v>
      </c>
      <c r="FQ161" s="41"/>
      <c r="FR161" s="709">
        <f>COUNTIF(beosztás!$IR163:$JU163,"DE")*8</f>
        <v>0</v>
      </c>
      <c r="FS161" s="710">
        <f>COUNTIF(beosztás!$IR163:$JU163,"DU")*8</f>
        <v>0</v>
      </c>
      <c r="FT161" s="710">
        <f>COUNTIF(beosztás!$IR163:$JU163,"ÉJ")*8</f>
        <v>0</v>
      </c>
      <c r="FU161" s="710">
        <f>COUNTIF(beosztás!$IR163:$JU163,"N")*12</f>
        <v>0</v>
      </c>
      <c r="FV161" s="710">
        <f>COUNTIF(beosztás!$IR163:$JU163,"é")*12</f>
        <v>0</v>
      </c>
      <c r="FW161" s="710">
        <f>SUM(beosztás!$IR163:$JU163)</f>
        <v>0</v>
      </c>
      <c r="FX161" s="710">
        <f>COUNTIF(beosztás!$IR163:$JU163,"FÜ")*8</f>
        <v>0</v>
      </c>
      <c r="FY161" s="897">
        <f>(COUNTIF(beosztás!$IR163:$JU163,"SN")*12)+(COUNTIF(beosztás!$IR163:$JU163,"SDE")*8)+(COUNTIF(beosztás!$IR163:$JU163,"SDU")*8)+(COUNTIF(beosztás!$IR163:$JU163,"SÉ")*12)+(COUNTIF(beosztás!$IR163:$JU163,"SÉJ")*8)+(COUNTIF(beosztás!$IR163:$JU163,"S1")*1)+(COUNTIF(beosztás!$IR163:$JU163,"S2")*2)+(COUNTIF(beosztás!$IR163:$JU163,"S3")*3)+(COUNTIF(beosztás!$IR163:$JU163,"S4")*4)+(COUNTIF(beosztás!$IR163:$JU163,"S5")*5)+(COUNTIF(beosztás!$IR163:$JU163,"S6")*6)+(COUNTIF(beosztás!$IR163:$JU163,"S7")*7)+(COUNTIF(beosztás!$IR163:$JU163,"S8")*8)+(COUNTIF(beosztás!$IR163:$JU163,"S9")*9)+(COUNTIF(beosztás!$IR163:$JU163,"S10")*10)+(COUNTIF(beosztás!$IR163:$JU163,"S11")*11)+(COUNTIF(beosztás!$IR163:$JU163,"S12")*12)</f>
        <v>0</v>
      </c>
      <c r="FZ161" s="710">
        <f>COUNTIF(beosztás!$IR163:$JU163,"BN")*12+COUNTIF(beosztás!$IR163:$JU163,"BÉ")*12+COUNTIF(beosztás!$IR163:$JU163,"BDE")*8+COUNTIF(beosztás!$IR163:$JU163,"BDU")*8+COUNTIF(beosztás!$IR163:$JU163,"BÉJ")*8+COUNTIF(beosztás!$IR163:$JU163,"B1")*1+COUNTIF(beosztás!$IR163:$JU163,"B2")*2+COUNTIF(beosztás!$IR163:$JU163,"B3")*3+COUNTIF(beosztás!$IR163:$JU163,"B5")*5+COUNTIF(beosztás!$IR163:$JU163,"B6")*6+COUNTIF(beosztás!$IR163:$JU163,"B7")*7+COUNTIF(beosztás!$IR163:$JU163,"B8")*8+COUNTIF(beosztás!$IR163:$JU163,"B9")*9+COUNTIF(beosztás!$IR163:$JU163,"B10")*10+COUNTIF(beosztás!$IR163:$JU163,"B11")*11+COUNTIF(beosztás!$IR163:$JU163,"B12")*12+COUNTIF(beosztás!$IR163:$JU163,"BP")*0</f>
        <v>0</v>
      </c>
      <c r="GA161" s="24">
        <f t="shared" si="718"/>
        <v>0</v>
      </c>
      <c r="GB161" s="710">
        <f>IF(C161="",0,alapadatok!$AN$10)</f>
        <v>168</v>
      </c>
      <c r="GC161" s="19">
        <f t="shared" si="648"/>
        <v>-168</v>
      </c>
      <c r="GD161" s="907">
        <f t="shared" si="719"/>
        <v>0</v>
      </c>
      <c r="GE161" s="42"/>
      <c r="GF161" s="709">
        <f>COUNTIF(beosztás!$JV163:$KZ163,"DE")*8</f>
        <v>0</v>
      </c>
      <c r="GG161" s="710">
        <f>COUNTIF(beosztás!$JV163:$KZ163,"DU")*8</f>
        <v>0</v>
      </c>
      <c r="GH161" s="710">
        <f>COUNTIF(beosztás!$JV163:$KZ163,"ÉJ")*8</f>
        <v>0</v>
      </c>
      <c r="GI161" s="710">
        <f>COUNTIF(beosztás!$JV163:$KZ163,"N")*12</f>
        <v>0</v>
      </c>
      <c r="GJ161" s="710">
        <f>COUNTIF(beosztás!$JV163:$KZ163,"É")*12</f>
        <v>0</v>
      </c>
      <c r="GK161" s="710">
        <f>SUM(beosztás!$JV163:$KZ163)</f>
        <v>0</v>
      </c>
      <c r="GL161" s="897">
        <f>(COUNTIF(beosztás!$JV163:$KZ163,"SN")*12)+(COUNTIF(beosztás!$JV163:$KZ163,"SDE")*8)+(COUNTIF(beosztás!$JV163:$KZ163,"SDU")*8)+(COUNTIF(beosztás!$JV163:$KZ163,"SÉ")*12)+(COUNTIF(beosztás!$JV163:$KZ163,"SÉJ")*8)+(COUNTIF(beosztás!$JV163:$KZ163,"S1")*1)+(COUNTIF(beosztás!$JV163:$KZ163,"S2")*2)+(COUNTIF(beosztás!$JV163:$KZ163,"S3")*3)+(COUNTIF(beosztás!$JV163:$KZ163,"S4")*4)+(COUNTIF(beosztás!$JV163:$KZ163,"S5")*5)+(COUNTIF(beosztás!$JV163:$KZ163,"S6")*6)+(COUNTIF(beosztás!$JV163:$KZ163,"S7")*7)+(COUNTIF(beosztás!$JV163:$KZ163,"S8")*8)+(COUNTIF(beosztás!$JV163:$KZ163,"S9")*9)+(COUNTIF(beosztás!$JV163:$KZ163,"S10")*10)+(COUNTIF(beosztás!$JV163:$KZ163,"S11")*11)+(COUNTIF(beosztás!$JV163:$KZ163,"S12")*12)</f>
        <v>0</v>
      </c>
      <c r="GM161" s="710">
        <f>COUNTIF(beosztás!$JV163:$KZ163,"FÜ")*8</f>
        <v>8</v>
      </c>
      <c r="GN161" s="710">
        <f>COUNTIF(beosztás!$JV163:$KZ163,"BN")*12+COUNTIF(beosztás!$JV163:$KZ163,"BÉ")*12+COUNTIF(beosztás!$JV163:$KZ163,"BDE")*8+COUNTIF(beosztás!$JV163:$KZ163,"BDU")*8+COUNTIF(beosztás!$JV163:$KZ163,"BÉJ")*8+COUNTIF(beosztás!$JV163:$KZ163,"B1")*1+COUNTIF(beosztás!$JV163:$KZ163,"B2")*2+COUNTIF(beosztás!$JV163:$KZ163,"B3")*3+COUNTIF(beosztás!$JV163:$KZ163,"B5")*5+COUNTIF(beosztás!$JV163:$KZ163,"B6")*6+COUNTIF(beosztás!$JV163:$KZ163,"B7")*7+COUNTIF(beosztás!$JV163:$KZ163,"B8")*8+COUNTIF(beosztás!$JV163:$KZ163,"B9")*9+COUNTIF(beosztás!$JV163:$KZ163,"B10")*10+COUNTIF(beosztás!$JV163:$KZ163,"B11")*11+COUNTIF(beosztás!$JV163:$KZ163,"B12")*12+COUNTIF(beosztás!$JV163:$KZ163,"BP")*0</f>
        <v>0</v>
      </c>
      <c r="GO161" s="24">
        <f t="shared" si="720"/>
        <v>0</v>
      </c>
      <c r="GP161" s="710">
        <f>IF(C161="",0,alapadatok!$AN$11)</f>
        <v>176</v>
      </c>
      <c r="GQ161" s="19">
        <f t="shared" si="651"/>
        <v>-176</v>
      </c>
      <c r="GR161" s="907">
        <f t="shared" si="721"/>
        <v>0</v>
      </c>
      <c r="GS161" s="42"/>
      <c r="GT161" s="25">
        <f t="shared" si="653"/>
        <v>0</v>
      </c>
      <c r="GU161" s="24">
        <f t="shared" si="654"/>
        <v>0</v>
      </c>
      <c r="GV161" s="24">
        <f t="shared" si="655"/>
        <v>0</v>
      </c>
      <c r="GW161" s="24">
        <f t="shared" si="656"/>
        <v>0</v>
      </c>
      <c r="GX161" s="24">
        <f t="shared" si="657"/>
        <v>0</v>
      </c>
      <c r="GY161" s="24">
        <f t="shared" si="658"/>
        <v>0</v>
      </c>
      <c r="GZ161" s="24">
        <f t="shared" si="659"/>
        <v>0</v>
      </c>
      <c r="HA161" s="24">
        <f t="shared" si="660"/>
        <v>8</v>
      </c>
      <c r="HB161" s="24">
        <f t="shared" si="661"/>
        <v>0</v>
      </c>
      <c r="HC161" s="24">
        <f t="shared" si="662"/>
        <v>0</v>
      </c>
      <c r="HD161" s="24">
        <f t="shared" si="663"/>
        <v>344</v>
      </c>
      <c r="HE161" s="19">
        <f t="shared" si="664"/>
        <v>-344</v>
      </c>
      <c r="HF161" s="907">
        <f t="shared" si="722"/>
        <v>0</v>
      </c>
      <c r="HG161" s="41"/>
      <c r="HH161" s="709">
        <f>COUNTIF(beosztás!$LA163:$MD163,"DE")*8</f>
        <v>0</v>
      </c>
      <c r="HI161" s="710">
        <f>COUNTIF(beosztás!$LA163:$MD163,"DU")*8</f>
        <v>0</v>
      </c>
      <c r="HJ161" s="710">
        <f>COUNTIF(beosztás!$LA163:$MD163,"ÉJ")*8</f>
        <v>0</v>
      </c>
      <c r="HK161" s="710">
        <f>COUNTIF(beosztás!$LA163:$MD163,"N")*12</f>
        <v>0</v>
      </c>
      <c r="HL161" s="710">
        <f>COUNTIF(beosztás!$LA163:$MD163,"é")*12</f>
        <v>0</v>
      </c>
      <c r="HM161" s="710">
        <f>SUM(beosztás!$LA163:$MD163)</f>
        <v>0</v>
      </c>
      <c r="HN161" s="710">
        <f>COUNTIF(beosztás!$LA163:$MD163,"FÜ")*8</f>
        <v>8</v>
      </c>
      <c r="HO161" s="897">
        <f>(COUNTIF(beosztás!$LA163:$MD163,"SN")*12)+(COUNTIF(beosztás!$LA163:$MD163,"SDE")*8)+(COUNTIF(beosztás!$LA163:$MD163,"SDU")*8)+(COUNTIF(beosztás!$LA163:$MD163,"SÉ")*12)+(COUNTIF(beosztás!$LA163:$MD163,"SÉJ")*8)+(COUNTIF(beosztás!$LA163:$MD163,"S1")*1)+(COUNTIF(beosztás!$LA163:$MD163,"S2")*2)+(COUNTIF(beosztás!$LA163:$MD163,"S3")*3)+(COUNTIF(beosztás!$LA163:$MD163,"S4")*4)+(COUNTIF(beosztás!$LA163:$MD163,"S5")*5)+(COUNTIF(beosztás!$LA163:$MD163,"S6")*6)+(COUNTIF(beosztás!$LA163:$MD163,"S7")*7)+(COUNTIF(beosztás!$LA163:$MD163,"S8")*8)+(COUNTIF(beosztás!$LA163:$MD163,"S9")*9)+(COUNTIF(beosztás!$LA163:$MD163,"S10")*10)+(COUNTIF(beosztás!$LA163:$MD163,"S11")*11)+(COUNTIF(beosztás!$LA163:$MD163,"S12")*12)</f>
        <v>0</v>
      </c>
      <c r="HP161" s="710">
        <f>COUNTIF(beosztás!$LA163:$MD163,"BN")*12+COUNTIF(beosztás!$LA163:$MD163,"BÉ")*12+COUNTIF(beosztás!$LA163:$MD163,"BDE")*8+COUNTIF(beosztás!$LA163:$MD163,"BDU")*8+COUNTIF(beosztás!$LA163:$MD163,"BÉJ")*8+COUNTIF(beosztás!$LA163:$MD163,"B1")*1+COUNTIF(beosztás!$LA163:$MD163,"B2")*2+COUNTIF(beosztás!$LA163:$MD163,"B3")*3+COUNTIF(beosztás!$KZ163:$MC163,"B5")*5+COUNTIF(beosztás!$KZ163:$MC163,"B6")*6+COUNTIF(beosztás!$KZ163:$MC163,"B7")*7+COUNTIF(beosztás!$KZ163:$MC163,"B8")*8+COUNTIF(beosztás!$LA163:$MD163,"B9")*9+COUNTIF(beosztás!$LA163:$MD163,"B10")*10+COUNTIF(beosztás!$LA163:$MD163,"B11")*11+COUNTIF(beosztás!$LA163:$MD163,"B12")*12+COUNTIF(beosztás!$LA163:$MD163,"BP")*0</f>
        <v>0</v>
      </c>
      <c r="HQ161" s="24">
        <f t="shared" si="723"/>
        <v>0</v>
      </c>
      <c r="HR161" s="710">
        <f>IF(C161="",0,alapadatok!$AN$12)</f>
        <v>160</v>
      </c>
      <c r="HS161" s="19">
        <f t="shared" si="667"/>
        <v>-160</v>
      </c>
      <c r="HT161" s="907">
        <f t="shared" si="724"/>
        <v>0</v>
      </c>
      <c r="HU161" s="42"/>
      <c r="HV161" s="709">
        <f>COUNTIF(beosztás!$ME163:$NI163,"DE")*8</f>
        <v>0</v>
      </c>
      <c r="HW161" s="710">
        <f>COUNTIF(beosztás!$ME163:$NI163,"DU")*8</f>
        <v>0</v>
      </c>
      <c r="HX161" s="710">
        <f>COUNTIF(beosztás!$ME163:$NI163,"ÉJ")*8</f>
        <v>0</v>
      </c>
      <c r="HY161" s="710">
        <f>COUNTIF(beosztás!$ME163:$NI163,"N")*12</f>
        <v>0</v>
      </c>
      <c r="HZ161" s="710">
        <f>COUNTIF(beosztás!$ME163:$NI163,"É")*12</f>
        <v>0</v>
      </c>
      <c r="IA161" s="710">
        <f>SUM(beosztás!$ME163:$NI163)</f>
        <v>0</v>
      </c>
      <c r="IB161" s="710">
        <f>(COUNTIF(beosztás!$ME163:$NI163,"SN")*12)+(COUNTIF(beosztás!$ME163:$NI163,"SDE")*8)+(COUNTIF(beosztás!$ME163:$NI163,"SDU")*8)+(COUNTIF(beosztás!$ME163:$NI163,"SÉ")*12)+(COUNTIF(beosztás!$ME163:$NI163,"SÉJ")*8)+(COUNTIF(beosztás!$ME163:$NI163,"S1")*1)+(COUNTIF(beosztás!$ME163:$NI163,"S2")*2)+(COUNTIF(beosztás!$ME163:$NI163,"S3")*3)+(COUNTIF(beosztás!$ME163:$NI163,"S4")*4)+(COUNTIF(beosztás!$ME163:$NI163,"S5")*5)+(COUNTIF(beosztás!$ME163:$NI163,"S6")*6)+(COUNTIF(beosztás!$ME163:$NI163,"S7")*7)+(COUNTIF(beosztás!$ME163:$NI163,"S8")*8)+(COUNTIF(beosztás!$ME163:$NI163,"S9")*9)+(COUNTIF(beosztás!$ME163:$NI163,"S10")*10)+(COUNTIF(beosztás!$ME163:$NI163,"S11")*11)+(COUNTIF(beosztás!$ME163:$NI163,"S12")*12)</f>
        <v>0</v>
      </c>
      <c r="IC161" s="710">
        <f>COUNTIF(beosztás!$ME163:$NI163,"FÜ")*8</f>
        <v>16</v>
      </c>
      <c r="ID161" s="710">
        <f>COUNTIF(beosztás!$ME163:$NI163,"BN")*12+COUNTIF(beosztás!$ME163:$NI163,"BÉ")*12+COUNTIF(beosztás!$ME163:$NI163,"BDE")*8+COUNTIF(beosztás!$ME163:$NI163,"BDU")*8+COUNTIF(beosztás!$ME163:$NI163,"BÉJ")*8+COUNTIF(beosztás!$ME163:$NI163,"B1")*1+COUNTIF(beosztás!$ME163:$NI163,"B2")*2+COUNTIF(beosztás!$ME163:$NI163,"B3")*3+COUNTIF(beosztás!$ME163:$NI163,"B5")*5+COUNTIF(beosztás!$ME163:$NI163,"B6")*6+COUNTIF(beosztás!$ME163:$NI163,"B7")*7+COUNTIF(beosztás!$ME163:$NI163,"B8")*8+COUNTIF(beosztás!$ME163:$NI163,"B9")*9+COUNTIF(beosztás!$ME163:$NI163,"B10")*10+COUNTIF(beosztás!$ME163:$NI163,"B11")*11+COUNTIF(beosztás!$ME163:$NI163,"B12")*12+COUNTIF(beosztás!$ME163:$NI163,"BP")*0</f>
        <v>0</v>
      </c>
      <c r="IE161" s="24">
        <f t="shared" si="725"/>
        <v>0</v>
      </c>
      <c r="IF161" s="710">
        <f>IF(C161="",0,alapadatok!$AN$13)</f>
        <v>160</v>
      </c>
      <c r="IG161" s="19">
        <f t="shared" si="670"/>
        <v>-160</v>
      </c>
      <c r="IH161" s="741">
        <f t="shared" si="726"/>
        <v>0</v>
      </c>
      <c r="II161" s="42"/>
      <c r="IJ161" s="25">
        <f t="shared" si="672"/>
        <v>0</v>
      </c>
      <c r="IK161" s="24">
        <f t="shared" si="673"/>
        <v>0</v>
      </c>
      <c r="IL161" s="24">
        <f t="shared" si="674"/>
        <v>0</v>
      </c>
      <c r="IM161" s="24">
        <f t="shared" si="675"/>
        <v>0</v>
      </c>
      <c r="IN161" s="24">
        <f t="shared" si="676"/>
        <v>0</v>
      </c>
      <c r="IO161" s="24">
        <f t="shared" si="677"/>
        <v>0</v>
      </c>
      <c r="IP161" s="24">
        <f t="shared" si="678"/>
        <v>0</v>
      </c>
      <c r="IQ161" s="24">
        <f t="shared" si="679"/>
        <v>24</v>
      </c>
      <c r="IR161" s="24">
        <f t="shared" si="680"/>
        <v>0</v>
      </c>
      <c r="IS161" s="24">
        <f t="shared" si="681"/>
        <v>0</v>
      </c>
      <c r="IT161" s="24">
        <f t="shared" si="682"/>
        <v>320</v>
      </c>
      <c r="IU161" s="19">
        <f t="shared" si="683"/>
        <v>-320</v>
      </c>
      <c r="IV161" s="907">
        <f t="shared" si="727"/>
        <v>0</v>
      </c>
      <c r="IW161" s="43"/>
      <c r="JF161" s="21"/>
      <c r="JG161" s="21"/>
    </row>
    <row r="162" spans="1:267" x14ac:dyDescent="0.25">
      <c r="A162" s="422">
        <f>IF(beosztás!A164=0,"",beosztás!A164)</f>
        <v>17</v>
      </c>
      <c r="B162" s="423">
        <f>IF(beosztás!B164=0,"",beosztás!B164)</f>
        <v>44440</v>
      </c>
      <c r="C162" s="424" t="str">
        <f>IF(beosztás!C164=0,"",beosztás!C164)</f>
        <v>Gogolák András(PJ)</v>
      </c>
      <c r="D162" s="425" t="str">
        <f>IF(beosztás!D164=0,"",beosztás!D164)</f>
        <v>Benchmark</v>
      </c>
      <c r="E162" s="18"/>
      <c r="F162" s="705">
        <f>COUNTIF(beosztás!$I164:$AM164,"DE")*8</f>
        <v>104</v>
      </c>
      <c r="G162" s="706">
        <f>COUNTIF(beosztás!$I164:$AM164,"DU")*8</f>
        <v>0</v>
      </c>
      <c r="H162" s="706">
        <f>COUNTIF(beosztás!$I164:$AM164,"ÉJ")*8</f>
        <v>0</v>
      </c>
      <c r="I162" s="706">
        <f>COUNTIF(beosztás!$I164:$AM164,"N")*12</f>
        <v>0</v>
      </c>
      <c r="J162" s="706">
        <f>COUNTIF(beosztás!$I164:$AM164,"é")*12</f>
        <v>0</v>
      </c>
      <c r="K162" s="706">
        <f>SUM(beosztás!$I164:$AM164)</f>
        <v>0</v>
      </c>
      <c r="L162" s="706">
        <f>COUNTIF(beosztás!$I164:$AM164,"FÜ")*8</f>
        <v>8</v>
      </c>
      <c r="M162" s="706">
        <f>(COUNTIF(beosztás!$I164:$AM164,"SN")*12)+(COUNTIF(beosztás!$I164:$AM164,"SDE")*8)+(COUNTIF(beosztás!$I164:$AM164,"SDU")*8)+(COUNTIF(beosztás!$I164:$AM164,"S1")*1)+(COUNTIF(beosztás!$I164:$AM164,"S2")*2)+(COUNTIF(beosztás!$I164:$AM164,"S3")*3)+(COUNTIF(beosztás!$I164:$AM164,"S4")*4)+(COUNTIF(beosztás!$I164:$AM164,"S5")*5)+(COUNTIF(beosztás!$I164:$AM164,"S6")*6)+(COUNTIF(beosztás!$I164:$AM164,"S7")*7)+(COUNTIF(beosztás!$I164:$AM164,"S8")*8)+(COUNTIF(beosztás!$I164:$AM164,"S9")*9)+(COUNTIF(beosztás!$I164:$AM164,"S10")*10)+(COUNTIF(beosztás!$I164:$AM164,"S11")*11)+(COUNTIF(beosztás!$I164:$AM164,"S12")*12)+(COUNTIF(beosztás!$I164:$AM164,"SÉ")*12)+(COUNTIF(beosztás!$I164:$AM164,"SÉJ")*8)</f>
        <v>72</v>
      </c>
      <c r="N162" s="706">
        <f>COUNTIF(beosztás!$I164:$AM164,"BN")*12+COUNTIF(beosztás!$I164:$AM164,"BÉ")*12+COUNTIF(beosztás!$I164:$AM164,"BDE")*8+COUNTIF(beosztás!$I164:$AM164,"BDU")*8+COUNTIF(beosztás!$I164:$AM164,"BÉJ")*8+COUNTIF(beosztás!$I164:$AM164,"B1")*1+COUNTIF(beosztás!$I164:$AM164,"B2")*2+COUNTIF(beosztás!$I164:$AM164,"B3")*3+COUNTIF(beosztás!$I164:$AM164,"B5")*5+COUNTIF(beosztás!$I164:$AM164,"B6")*6+COUNTIF(beosztás!$I164:$AM164,"B7")*7+COUNTIF(beosztás!$I164:$AM164,"B8")*8+COUNTIF(beosztás!$I164:$AM164,"B9")*9+COUNTIF(beosztás!$I164:$AM164,"B10")*10+COUNTIF(beosztás!$I164:$AM164,"B11")*11+COUNTIF(beosztás!$I164:$AM164,"B12")*12+COUNTIF(beosztás!$I164:$AM164,"BP")*0</f>
        <v>0</v>
      </c>
      <c r="O162" s="330">
        <f t="shared" si="690"/>
        <v>176</v>
      </c>
      <c r="P162" s="706">
        <f>IF(C162="",0,alapadatok!$AN$2)</f>
        <v>176</v>
      </c>
      <c r="Q162" s="330">
        <f t="shared" si="577"/>
        <v>0</v>
      </c>
      <c r="R162" s="739">
        <f t="shared" si="691"/>
        <v>72</v>
      </c>
      <c r="S162" s="325"/>
      <c r="T162" s="705">
        <f>COUNTIF(beosztás!$AN164:$BO164,"DE")*8</f>
        <v>80</v>
      </c>
      <c r="U162" s="706">
        <f>COUNTIF(beosztás!$AN164:$BO164,"DU")*8</f>
        <v>0</v>
      </c>
      <c r="V162" s="706">
        <f>COUNTIF(beosztás!$AN164:$BO164,"ÉJ")*8</f>
        <v>0</v>
      </c>
      <c r="W162" s="706">
        <f>COUNTIF(beosztás!$AN164:$BO164,"N")*12</f>
        <v>0</v>
      </c>
      <c r="X162" s="706">
        <f>COUNTIF(beosztás!$AN164:$BO164,"É")*12</f>
        <v>0</v>
      </c>
      <c r="Y162" s="706">
        <f>SUM(beosztás!$AN164:$BO164)</f>
        <v>0</v>
      </c>
      <c r="Z162" s="706">
        <f>(COUNTIF(beosztás!$AN164:$BO164,"SN")*12)+(COUNTIF(beosztás!$AN164:$BO164,"SDE")*8)+(COUNTIF(beosztás!$AN164:$BO164,"SDU")*8)+(COUNTIF(beosztás!$AN164:$BO164,"SÉ")*12)+(COUNTIF(beosztás!$AN164:$BO164,"SÉJ")*8)+(COUNTIF(beosztás!$AN164:$BO164,"S1")*1)+(COUNTIF(beosztás!$AN164:$BO164,"S2")*2)+(COUNTIF(beosztás!$AN164:$BO164,"S3")*3)+(COUNTIF(beosztás!$AN164:$BO164,"S4")*4)+(COUNTIF(beosztás!$AN164:$BO164,"S5")*5)+(COUNTIF(beosztás!$AN164:$BO164,"S6")*6)+(COUNTIF(beosztás!$AN164:$BO164,"S7")*7)+(COUNTIF(beosztás!$AN164:$BO164,"S8")*8)+(COUNTIF(beosztás!$AN164:$BO164,"S9")*9)+(COUNTIF(beosztás!$AN164:$BO164,"S10")*10)+(COUNTIF(beosztás!$AN164:$BO164,"S11")*11)+(COUNTIF(beosztás!$AN164:$BO164,"S12")*12)</f>
        <v>0</v>
      </c>
      <c r="AA162" s="706">
        <f>COUNTIF(beosztás!$AN164:$BO164,"FÜ")*8</f>
        <v>0</v>
      </c>
      <c r="AB162" s="706">
        <f>COUNTIF(beosztás!$AN164:$BO164,"BN")*12+COUNTIF(beosztás!$AN164:$BO164,"BÉ")*12+COUNTIF(beosztás!$AN164:$BO164,"BDE")*8+COUNTIF(beosztás!$AN164:$BO164,"BDU")*8+COUNTIF(beosztás!$AN164:$BO164,"BÉJ")*8+COUNTIF(beosztás!$AN164:$BO164,"B1")*1+COUNTIF(beosztás!$AN164:$BO164,"B2")*2+COUNTIF(beosztás!$AN164:$BO164,"B3")*3+COUNTIF(beosztás!$AN164:$BO164,"B5")*5+COUNTIF(beosztás!$AN164:$BO164,"B6")*6+COUNTIF(beosztás!$AN164:$BO164,"B7")*7+COUNTIF(beosztás!$AN164:$BO164,"B8")*8+COUNTIF(beosztás!$AN164:$BO164,"B9")*9+COUNTIF(beosztás!$AN164:$BO164,"B10")*10+COUNTIF(beosztás!$AN164:$BO164,"B11")*11+COUNTIF(beosztás!$AN164:$BO164,"B12")*12+COUNTIF(beosztás!$AN164:$BO164,"BP")*0</f>
        <v>0</v>
      </c>
      <c r="AC162" s="605">
        <f t="shared" si="692"/>
        <v>80</v>
      </c>
      <c r="AD162" s="1162">
        <v>80</v>
      </c>
      <c r="AE162" s="330">
        <f t="shared" si="685"/>
        <v>0</v>
      </c>
      <c r="AF162" s="739">
        <f t="shared" si="693"/>
        <v>0</v>
      </c>
      <c r="AG162" s="325"/>
      <c r="AH162" s="329">
        <f t="shared" si="694"/>
        <v>184</v>
      </c>
      <c r="AI162" s="330">
        <f t="shared" si="695"/>
        <v>0</v>
      </c>
      <c r="AJ162" s="330">
        <f t="shared" si="696"/>
        <v>0</v>
      </c>
      <c r="AK162" s="330">
        <f t="shared" si="697"/>
        <v>0</v>
      </c>
      <c r="AL162" s="330">
        <f t="shared" si="698"/>
        <v>0</v>
      </c>
      <c r="AM162" s="330">
        <f t="shared" si="699"/>
        <v>0</v>
      </c>
      <c r="AN162" s="330">
        <f t="shared" si="700"/>
        <v>72</v>
      </c>
      <c r="AO162" s="330">
        <f t="shared" si="701"/>
        <v>8</v>
      </c>
      <c r="AP162" s="330">
        <f t="shared" si="686"/>
        <v>0</v>
      </c>
      <c r="AQ162" s="330">
        <f t="shared" si="687"/>
        <v>256</v>
      </c>
      <c r="AR162" s="330">
        <f t="shared" si="688"/>
        <v>256</v>
      </c>
      <c r="AS162" s="330">
        <f t="shared" si="689"/>
        <v>0</v>
      </c>
      <c r="AT162" s="739">
        <f t="shared" si="702"/>
        <v>72</v>
      </c>
      <c r="AU162" s="326"/>
      <c r="AV162" s="705">
        <f>COUNTIF(beosztás!$BP164:$CT164,"DE")*8</f>
        <v>112</v>
      </c>
      <c r="AW162" s="706">
        <f>COUNTIF(beosztás!$BP164:$CT164,"DU")*8</f>
        <v>0</v>
      </c>
      <c r="AX162" s="706">
        <f>COUNTIF(beosztás!$BP164:$CT164,"ÉJ")*8</f>
        <v>0</v>
      </c>
      <c r="AY162" s="706">
        <f>COUNTIF(beosztás!$BP164:$CT164,"N")*12</f>
        <v>0</v>
      </c>
      <c r="AZ162" s="706">
        <f>COUNTIF(beosztás!$BP164:$CT164,"é")*12</f>
        <v>0</v>
      </c>
      <c r="BA162" s="706">
        <f>SUM(beosztás!$BP164:$CT164)</f>
        <v>0</v>
      </c>
      <c r="BB162" s="706">
        <f>COUNTIF(beosztás!$BP164:$CT164,"FÜ")*8</f>
        <v>8</v>
      </c>
      <c r="BC162" s="895">
        <f>(COUNTIF(beosztás!$BP164:$CT164,"SN")*12)+(COUNTIF(beosztás!$BP164:$CT164,"SDE")*8)+(COUNTIF(beosztás!$BP164:$CT164,"SDU")*8)+(COUNTIF(beosztás!$BP164:$CT164,"SÉ")*12)+(COUNTIF(beosztás!$BP164:$CT164,"SÉJ")*8)+(COUNTIF(beosztás!$BP164:$CT164,"S1")*1)+(COUNTIF(beosztás!$BP164:$CT164,"S2")*2)+(COUNTIF(beosztás!$BP164:$CT164,"S3")*3)+(COUNTIF(beosztás!$BP164:$CT164,"S4")*4)+(COUNTIF(beosztás!$BP164:$CT164,"S5")*5)+(COUNTIF(beosztás!$BP164:$CT164,"S6")*6)+(COUNTIF(beosztás!$BP164:$CT164,"S7")*7)+(COUNTIF(beosztás!$BP164:$CT164,"S8")*8)+(COUNTIF(beosztás!$BP164:$CT164,"S9")*9)+(COUNTIF(beosztás!$BP164:$CT164,"S10")*10)+(COUNTIF(beosztás!$BP164:$CT164,"S11")*11)+(COUNTIF(beosztás!$BP164:$CT164,"S12")*12)</f>
        <v>0</v>
      </c>
      <c r="BD162" s="706">
        <f>COUNTIF(beosztás!$BP164:$CT164,"BN")*12+COUNTIF(beosztás!$BP164:$CT164,"BÉ")*12+COUNTIF(beosztás!$BP164:$CT164,"BDE")*8+COUNTIF(beosztás!$BP164:$CT164,"BDU")*8+COUNTIF(beosztás!$BP164:$CT164,"BÉJ")*8+COUNTIF(beosztás!$BP164:$CT164,"B1")*1+COUNTIF(beosztás!$BP164:$CT164,"B2")*2+COUNTIF(beosztás!$BP164:$CT164,"B3")*3+COUNTIF(beosztás!$BP164:$CT164,"B5")*5+COUNTIF(beosztás!$BP164:$CT164,"B6")*6+COUNTIF(beosztás!$BP164:$CT164,"B7")*7+COUNTIF(beosztás!$BP164:$CT164,"B8")*8+COUNTIF(beosztás!$BP164:$CT164,"B9")*9+COUNTIF(beosztás!$BP164:$CT164,"B10")*10+COUNTIF(beosztás!$BP164:$CT164,"B11")*11+COUNTIF(beosztás!$BP164:$CT164,"B12")*12+COUNTIF(beosztás!$BP164:$CT164,"BP")*0</f>
        <v>0</v>
      </c>
      <c r="BE162" s="330">
        <f t="shared" si="703"/>
        <v>112</v>
      </c>
      <c r="BF162" s="1161">
        <v>80</v>
      </c>
      <c r="BG162" s="330">
        <f t="shared" si="591"/>
        <v>32</v>
      </c>
      <c r="BH162" s="739">
        <f t="shared" si="704"/>
        <v>0</v>
      </c>
      <c r="BI162" s="325"/>
      <c r="BJ162" s="705">
        <f>COUNTIF(beosztás!$CU164:$DX164,"DE")*8</f>
        <v>112</v>
      </c>
      <c r="BK162" s="706">
        <f>COUNTIF(beosztás!$CU164:$DX164,"DU")*8</f>
        <v>0</v>
      </c>
      <c r="BL162" s="706">
        <f>COUNTIF(beosztás!$CU164:$DX164,"ÉJ")*8</f>
        <v>0</v>
      </c>
      <c r="BM162" s="706">
        <f>COUNTIF(beosztás!$CU164:$DX164,"N")*12</f>
        <v>0</v>
      </c>
      <c r="BN162" s="706">
        <f>COUNTIF(beosztás!$CU164:$DX164,"É")*12</f>
        <v>0</v>
      </c>
      <c r="BO162" s="706">
        <f>SUM(beosztás!$CU164:$DX164)</f>
        <v>0</v>
      </c>
      <c r="BP162" s="895">
        <f>(COUNTIF(beosztás!$CU164:$DX164,"SN")*12)+(COUNTIF(beosztás!$CU164:$DX164,"SDE")*8)+(COUNTIF(beosztás!$CU164:$DX164,"SDU")*8)+(COUNTIF(beosztás!$CU164:$DX164,"SÉ")*12)+(COUNTIF(beosztás!$CU164:$DX164,"SÉJ")*8)+(COUNTIF(beosztás!$CU164:$DX164,"S1")*1)+(COUNTIF(beosztás!$CU164:$DX164,"S2")*2)+(COUNTIF(beosztás!$CU164:$DX164,"S3")*3)+(COUNTIF(beosztás!$CU164:$DX164,"S4")*4)+(COUNTIF(beosztás!$CU164:$DX164,"S5")*5)+(COUNTIF(beosztás!$CU164:$DX164,"S6")*6)+(COUNTIF(beosztás!$CU164:$DX164,"S7")*7)+(COUNTIF(beosztás!$CU164:$DX164,"S8")*8)+(COUNTIF(beosztás!$CU164:$DX164,"S9")*9)+(COUNTIF(beosztás!$CU164:$DX164,"S10")*10)+(COUNTIF(beosztás!$CU164:$DX164,"S11")*11)+(COUNTIF(beosztás!$CU164:$DX164,"S12")*12)</f>
        <v>0</v>
      </c>
      <c r="BQ162" s="706">
        <f>COUNTIF(beosztás!$CU164:$DX164,"FÜ")*8</f>
        <v>8</v>
      </c>
      <c r="BR162" s="706">
        <f>COUNTIF(beosztás!$CU164:$DX164,"BN")*12+COUNTIF(beosztás!$CU164:$DX164,"BÉ")*12+COUNTIF(beosztás!$CU164:$DX164,"BDE")*8+COUNTIF(beosztás!$CU164:$DX164,"BDU")*8+COUNTIF(beosztás!$CU164:$DX164,"BÉJ")*8+COUNTIF(beosztás!$CU164:$DX164,"B1")*1+COUNTIF(beosztás!$CU164:$DX164,"B2")*2+COUNTIF(beosztás!$CU164:$DX164,"B3")*3+COUNTIF(beosztás!$CU164:$DX164,"B5")*5+COUNTIF(beosztás!$CU164:$DX164,"B6")*6+COUNTIF(beosztás!$CU164:$DX164,"B7")*7+COUNTIF(beosztás!$CU164:$DX164,"B8")*8+COUNTIF(beosztás!$CU164:$DX164,"B9")*9+COUNTIF(beosztás!$CU164:$DX164,"B10")*10+COUNTIF(beosztás!$CU164:$DX164,"B11")*11+COUNTIF(beosztás!$CU164:$DX164,"B12")*12+COUNTIF(beosztás!$CU164:$DX164,"BP")*0</f>
        <v>0</v>
      </c>
      <c r="BS162" s="330">
        <f t="shared" si="705"/>
        <v>112</v>
      </c>
      <c r="BT162" s="706">
        <f>IF(C162="",0,alapadatok!$AN$5)</f>
        <v>168</v>
      </c>
      <c r="BU162" s="330">
        <f t="shared" si="594"/>
        <v>-56</v>
      </c>
      <c r="BV162" s="739">
        <f t="shared" si="706"/>
        <v>0</v>
      </c>
      <c r="BW162" s="325"/>
      <c r="BX162" s="329">
        <f t="shared" si="596"/>
        <v>224</v>
      </c>
      <c r="BY162" s="330">
        <f t="shared" si="597"/>
        <v>0</v>
      </c>
      <c r="BZ162" s="330">
        <f t="shared" si="598"/>
        <v>0</v>
      </c>
      <c r="CA162" s="330">
        <f t="shared" si="599"/>
        <v>0</v>
      </c>
      <c r="CB162" s="330">
        <f t="shared" si="600"/>
        <v>0</v>
      </c>
      <c r="CC162" s="330">
        <f t="shared" si="601"/>
        <v>0</v>
      </c>
      <c r="CD162" s="330">
        <f t="shared" si="602"/>
        <v>0</v>
      </c>
      <c r="CE162" s="330">
        <f t="shared" si="603"/>
        <v>16</v>
      </c>
      <c r="CF162" s="330">
        <f t="shared" si="604"/>
        <v>0</v>
      </c>
      <c r="CG162" s="330">
        <f t="shared" si="605"/>
        <v>224</v>
      </c>
      <c r="CH162" s="330">
        <f t="shared" si="606"/>
        <v>248</v>
      </c>
      <c r="CI162" s="330">
        <f t="shared" si="607"/>
        <v>-24</v>
      </c>
      <c r="CJ162" s="739">
        <f t="shared" si="707"/>
        <v>0</v>
      </c>
      <c r="CK162" s="326"/>
      <c r="CL162" s="705">
        <f>COUNTIF(beosztás!$DY164:$FC164,"DE")*8</f>
        <v>0</v>
      </c>
      <c r="CM162" s="706">
        <f>COUNTIF(beosztás!$DY164:$FC164,"DU")*8</f>
        <v>0</v>
      </c>
      <c r="CN162" s="706">
        <f>COUNTIF(beosztás!$DY164:$FC164,"ÉJ")*8</f>
        <v>0</v>
      </c>
      <c r="CO162" s="706">
        <f>COUNTIF(beosztás!$DY164:$FC164,"N")*12</f>
        <v>0</v>
      </c>
      <c r="CP162" s="706">
        <f>COUNTIF(beosztás!$DY164:$FC164,"é")*12</f>
        <v>0</v>
      </c>
      <c r="CQ162" s="706">
        <f>SUM(beosztás!$DY164:$FC164)</f>
        <v>0</v>
      </c>
      <c r="CR162" s="706">
        <f>COUNTIF(beosztás!$DY164:$FC164,"FÜ")*8</f>
        <v>16</v>
      </c>
      <c r="CS162" s="895">
        <f>(COUNTIF(beosztás!$DY164:$FC164,"SN")*12)+(COUNTIF(beosztás!$DY164:$FC164,"SDE")*8)+(COUNTIF(beosztás!$DY164:$FC164,"SDU")*8)+(COUNTIF(beosztás!$DY164:$FC164,"SÉ")*12)+(COUNTIF(beosztás!$DY164:$FC164,"SÉJ")*8)+(COUNTIF(beosztás!$DY164:$FC164,"S1")*1)+(COUNTIF(beosztás!$DY164:$FC164,"S2")*2)+(COUNTIF(beosztás!$DY164:$FC164,"S3")*3)+(COUNTIF(beosztás!$DY164:$FC164,"S4")*4)+(COUNTIF(beosztás!$DY164:$FC164,"S5")*5)+(COUNTIF(beosztás!$DY164:$FC164,"S6")*6)+(COUNTIF(beosztás!$DY164:$FC164,"S7")*7)+(COUNTIF(beosztás!$DY164:$FC164,"S8")*8)+(COUNTIF(beosztás!$DY164:$FC164,"S9")*9)+(COUNTIF(beosztás!$DY164:$FC164,"S10")*10)+(COUNTIF(beosztás!$DY164:$FC164,"S11")*11)+(COUNTIF(beosztás!$DY164:$FC164,"S12")*12)</f>
        <v>0</v>
      </c>
      <c r="CT162" s="706">
        <f>COUNTIF(beosztás!$DY164:$FC164,"BN")*12+COUNTIF(beosztás!$DY164:$FC164,"BÉ")*12+COUNTIF(beosztás!$DY164:$FC164,"BDE")*8+COUNTIF(beosztás!$DY164:$FC164,"BDU")*8+COUNTIF(beosztás!$DY164:$FC164,"BÉJ")*8+COUNTIF(beosztás!$DY164:$FC164,"B1")*1+COUNTIF(beosztás!$DY164:$FC164,"B2")*2+COUNTIF(beosztás!$DY164:$FC164,"B3")*3+COUNTIF(beosztás!$DY164:$FC164,"B5")*5+COUNTIF(beosztás!$DY164:$FC164,"B6")*6+COUNTIF(beosztás!$DY164:$FC164,"B7")*7+COUNTIF(beosztás!$DY164:$FC164,"B8")*8+COUNTIF(beosztás!$DY164:$FC164,"B9")*9+COUNTIF(beosztás!$DY164:$FC164,"B10")*10+COUNTIF(beosztás!$DY164:$FC164,"B11")*11+COUNTIF(beosztás!$DY164:$FC164,"B12")*12+COUNTIF(beosztás!$DY164:$FC164,"BP")*0</f>
        <v>0</v>
      </c>
      <c r="CU162" s="330">
        <f t="shared" si="708"/>
        <v>0</v>
      </c>
      <c r="CV162" s="706">
        <f>IF(C162="",0,alapadatok!$AN$6)</f>
        <v>168</v>
      </c>
      <c r="CW162" s="330">
        <f t="shared" si="610"/>
        <v>-168</v>
      </c>
      <c r="CX162" s="905">
        <f t="shared" si="709"/>
        <v>0</v>
      </c>
      <c r="CY162" s="325"/>
      <c r="CZ162" s="705">
        <f>COUNTIF(beosztás!$FD164:$GG164,"DE")*8</f>
        <v>0</v>
      </c>
      <c r="DA162" s="706">
        <f>COUNTIF(beosztás!$FD164:$GG164,"DU")*8</f>
        <v>0</v>
      </c>
      <c r="DB162" s="706">
        <f>COUNTIF(beosztás!$FD164:$GG164,"ÉJ")*8</f>
        <v>0</v>
      </c>
      <c r="DC162" s="706">
        <f>COUNTIF(beosztás!$FD164:$GG164,"N")*12</f>
        <v>0</v>
      </c>
      <c r="DD162" s="706">
        <f>COUNTIF(beosztás!$FD164:$GG164,"É")*12</f>
        <v>0</v>
      </c>
      <c r="DE162" s="706">
        <f>SUM(beosztás!$FD164:$GG164)</f>
        <v>0</v>
      </c>
      <c r="DF162" s="895">
        <f>(COUNTIF(beosztás!$FD164:$GG164,"SN")*12)+(COUNTIF(beosztás!$FD164:$GG164,"SDE")*8)+(COUNTIF(beosztás!$FD164:$GG164,"SDU")*8)+(COUNTIF(beosztás!$FD164:$GG164,"SÉ")*12)+(COUNTIF(beosztás!$FD164:$GG164,"SÉJ")*8)+(COUNTIF(beosztás!$FD164:$GG164,"S1")*1)+(COUNTIF(beosztás!$FD164:$GG164,"S2")*2)+(COUNTIF(beosztás!$FD164:$GG164,"S3")*3)+(COUNTIF(beosztás!$FD164:$GG164,"S4")*4)+(COUNTIF(beosztás!$FD164:$GG164,"S5")*5)+(COUNTIF(beosztás!$FD164:$GG164,"S6")*6)+(COUNTIF(beosztás!$FD164:$GG164,"S7")*7)+(COUNTIF(beosztás!$FD164:$GG164,"S8")*8)+(COUNTIF(beosztás!$FD164:$GG164,"S9")*9)+(COUNTIF(beosztás!$FD164:$GG164,"S10")*10)+(COUNTIF(beosztás!$FD164:$GG164,"S11")*11)+(COUNTIF(beosztás!$FD164:$GG164,"S12")*12)</f>
        <v>0</v>
      </c>
      <c r="DG162" s="706">
        <f>COUNTIF(beosztás!$FD164:$GG164,"FÜ")*8</f>
        <v>0</v>
      </c>
      <c r="DH162" s="706">
        <f>COUNTIF(beosztás!$FD164:$GG164,"BN")*12+COUNTIF(beosztás!$FD164:$GG164,"BÉ")*12+COUNTIF(beosztás!$FD164:$GG164,"BDE")*8+COUNTIF(beosztás!$FD164:$GG164,"BDU")*8+COUNTIF(beosztás!$FD164:$GG164,"BÉJ")*8+COUNTIF(beosztás!$FD164:$GG164,"B1")*1+COUNTIF(beosztás!$FD164:$GG164,"B2")*2+COUNTIF(beosztás!$FD164:$GG164,"B3")*3+COUNTIF(beosztás!$FD164:$GG164,"B5")*5+COUNTIF(beosztás!$FD164:$GG164,"B6")*6+COUNTIF(beosztás!$FD164:$GG164,"B7")*7+COUNTIF(beosztás!$FD164:$GG164,"B8")*8+COUNTIF(beosztás!$FD164:$GG164,"B9")*9+COUNTIF(beosztás!$FD164:$GG164,"B10")*10+COUNTIF(beosztás!$FD164:$GG164,"B11")*11+COUNTIF(beosztás!$FD164:$GG164,"B12")*12+COUNTIF(beosztás!$FD164:$GG164,"BP")*0</f>
        <v>0</v>
      </c>
      <c r="DI162" s="330">
        <f t="shared" si="710"/>
        <v>0</v>
      </c>
      <c r="DJ162" s="706">
        <f>IF(C162="",0,alapadatok!$AN$7)</f>
        <v>160</v>
      </c>
      <c r="DK162" s="330">
        <f t="shared" si="613"/>
        <v>-160</v>
      </c>
      <c r="DL162" s="739">
        <f t="shared" si="711"/>
        <v>0</v>
      </c>
      <c r="DM162" s="325"/>
      <c r="DN162" s="329">
        <f t="shared" si="615"/>
        <v>0</v>
      </c>
      <c r="DO162" s="330">
        <f t="shared" si="616"/>
        <v>0</v>
      </c>
      <c r="DP162" s="330">
        <f t="shared" si="617"/>
        <v>0</v>
      </c>
      <c r="DQ162" s="330">
        <f t="shared" si="618"/>
        <v>0</v>
      </c>
      <c r="DR162" s="330">
        <f t="shared" si="619"/>
        <v>0</v>
      </c>
      <c r="DS162" s="330">
        <f t="shared" si="620"/>
        <v>0</v>
      </c>
      <c r="DT162" s="330">
        <f t="shared" si="621"/>
        <v>0</v>
      </c>
      <c r="DU162" s="330">
        <f t="shared" si="622"/>
        <v>16</v>
      </c>
      <c r="DV162" s="330">
        <f t="shared" si="623"/>
        <v>0</v>
      </c>
      <c r="DW162" s="330">
        <f t="shared" si="624"/>
        <v>0</v>
      </c>
      <c r="DX162" s="330">
        <f t="shared" si="625"/>
        <v>328</v>
      </c>
      <c r="DY162" s="330">
        <f t="shared" si="626"/>
        <v>-328</v>
      </c>
      <c r="DZ162" s="905">
        <f t="shared" si="712"/>
        <v>0</v>
      </c>
      <c r="EA162" s="326"/>
      <c r="EB162" s="705">
        <f>COUNTIF(beosztás!$GH164:$HL164,"DE")*8</f>
        <v>0</v>
      </c>
      <c r="EC162" s="706">
        <f>COUNTIF(beosztás!$GH164:$HL164,"DU")*8</f>
        <v>0</v>
      </c>
      <c r="ED162" s="706">
        <f>COUNTIF(beosztás!$GH164:$HL164,"ÉJ")*8</f>
        <v>0</v>
      </c>
      <c r="EE162" s="706">
        <f>COUNTIF(beosztás!$GH164:$HL164,"N")*12</f>
        <v>0</v>
      </c>
      <c r="EF162" s="706">
        <f>COUNTIF(beosztás!$GH164:$HL164,"é")*12</f>
        <v>0</v>
      </c>
      <c r="EG162" s="706">
        <f>SUM(beosztás!$GH164:$HL164)</f>
        <v>0</v>
      </c>
      <c r="EH162" s="706">
        <f>COUNTIF(beosztás!$GH164:$HL164,"FÜ")*8</f>
        <v>0</v>
      </c>
      <c r="EI162" s="895">
        <f>(COUNTIF(beosztás!$GH164:$HL164,"SN")*12)+(COUNTIF(beosztás!$GH164:$HL164,"SDE")*8)+(COUNTIF(beosztás!$GH164:$HL164,"SDU")*8)+(COUNTIF(beosztás!$GH164:$HL164,"SÉ")*12)+(COUNTIF(beosztás!$GH164:$HL164,"SÉJ")*8)+(COUNTIF(beosztás!$GH164:$HL164,"S1")*1)+(COUNTIF(beosztás!$GH164:$HL164,"S2")*2)+(COUNTIF(beosztás!$GH164:$HL164,"S3")*3)+(COUNTIF(beosztás!$GH164:$HL164,"S4")*4)+(COUNTIF(beosztás!$GH164:$HL164,"S5")*5)+(COUNTIF(beosztás!$GH164:$HL164,"S6")*6)+(COUNTIF(beosztás!$GH164:$HL164,"S7")*7)+(COUNTIF(beosztás!$GH164:$HL164,"S8")*8)+(COUNTIF(beosztás!$GH164:$HL164,"S9")*9)+(COUNTIF(beosztás!$GH164:$HL164,"S10")*10)+(COUNTIF(beosztás!$GH164:$HL164,"S11")*11)+(COUNTIF(beosztás!$GH164:$HL164,"S12")*12)</f>
        <v>0</v>
      </c>
      <c r="EJ162" s="706">
        <f>COUNTIF(beosztás!$GH164:$HL164,"BN")*12+COUNTIF(beosztás!$GH164:$HL164,"BÉ")*12+COUNTIF(beosztás!$GH164:$HL164,"BDE")*8+COUNTIF(beosztás!$GH164:$HL164,"BDU")*8+COUNTIF(beosztás!$GH164:$HL164,"BÉJ")*8+COUNTIF(beosztás!$GH164:$HL164,"B1")*1+COUNTIF(beosztás!$GH164:$HL164,"B2")*2+COUNTIF(beosztás!$GH164:$HL164,"B3")*3+COUNTIF(beosztás!$GH164:$HL164,"B5")*5+COUNTIF(beosztás!$GH164:$HL164,"B6")*6+COUNTIF(beosztás!$GH164:$HL164,"B7")*7+COUNTIF(beosztás!$GH164:$HL164,"B8")*8+COUNTIF(beosztás!$GH164:$HL164,"B9")*9+COUNTIF(beosztás!$GH164:$HL164,"B10")*10+COUNTIF(beosztás!$GH164:$HL164,"B11")*11+COUNTIF(beosztás!$GH164:$HL164,"B12")*12+COUNTIF(beosztás!$GH164:$HL164,"BP")*0</f>
        <v>0</v>
      </c>
      <c r="EK162" s="330">
        <f t="shared" si="713"/>
        <v>0</v>
      </c>
      <c r="EL162" s="706">
        <f>IF(C162="",0,alapadatok!$AN$8)</f>
        <v>184</v>
      </c>
      <c r="EM162" s="330">
        <f t="shared" si="629"/>
        <v>-184</v>
      </c>
      <c r="EN162" s="905">
        <f t="shared" si="714"/>
        <v>0</v>
      </c>
      <c r="EO162" s="325"/>
      <c r="EP162" s="705">
        <f>COUNTIF(beosztás!$HM164:$IQ164,"DE")*8</f>
        <v>0</v>
      </c>
      <c r="EQ162" s="706">
        <f>COUNTIF(beosztás!$HM164:$IQ164,"DU")*8</f>
        <v>0</v>
      </c>
      <c r="ER162" s="706">
        <f>COUNTIF(beosztás!$HM164:$IQ164,"ÉJ")*8</f>
        <v>0</v>
      </c>
      <c r="ES162" s="706">
        <f>COUNTIF(beosztás!$HM164:$IQ164,"N")*12</f>
        <v>0</v>
      </c>
      <c r="ET162" s="706">
        <f>COUNTIF(beosztás!$HM164:$IQ164,"É")*12</f>
        <v>0</v>
      </c>
      <c r="EU162" s="706">
        <f>SUM(beosztás!$HM164:$IQ164)</f>
        <v>0</v>
      </c>
      <c r="EV162" s="895">
        <f>(COUNTIF(beosztás!$HM164:$IQ164,"SN")*12)+(COUNTIF(beosztás!$HM164:$IQ164,"SDE")*8)+(COUNTIF(beosztás!$HM164:$IQ164,"SDU")*8)+(COUNTIF(beosztás!$HM164:$IQ164,"SÉ")*12)+(COUNTIF(beosztás!$HM164:$IQ164,"SÉJ")*8)+(COUNTIF(beosztás!$HM164:$IQ164,"S1")*1)+(COUNTIF(beosztás!$HM164:$IQ164,"S2")*2)+(COUNTIF(beosztás!$HM164:$IQ164,"S3")*3)+(COUNTIF(beosztás!$HM164:$IQ164,"S4")*4)+(COUNTIF(beosztás!$HM164:$IQ164,"S5")*5)+(COUNTIF(beosztás!$HM164:$IQ164,"S6")*6)+(COUNTIF(beosztás!$HM164:$IQ164,"S7")*7)+(COUNTIF(beosztás!$HM164:$IQ164,"S8")*8)+(COUNTIF(beosztás!$HM164:$IQ164,"S9")*9)+(COUNTIF(beosztás!$HM164:$IQ164,"S10")*10)+(COUNTIF(beosztás!$HM164:$IQ164,"S11")*11)+(COUNTIF(beosztás!$HM164:$IQ164,"S12")*12)</f>
        <v>0</v>
      </c>
      <c r="EW162" s="706">
        <f>COUNTIF(beosztás!$HM164:$IQ164,"FÜ")*8</f>
        <v>8</v>
      </c>
      <c r="EX162" s="706">
        <f>COUNTIF(beosztás!$HM164:$IQ164,"BN")*12+COUNTIF(beosztás!$HM164:$IQ164,"BÉ")*12+COUNTIF(beosztás!$HM164:$IQ164,"BDE")*8+COUNTIF(beosztás!$HM164:$IQ164,"BDU")*8+COUNTIF(beosztás!$HM164:$IQ164,"BÉJ")*8+COUNTIF(beosztás!$HM164:$IQ164,"B1")*1+COUNTIF(beosztás!$HM164:$IQ164,"B2")*2+COUNTIF(beosztás!$HM164:$IQ164,"B3")*3+COUNTIF(beosztás!$HM164:$IQ164,"B5")*5+COUNTIF(beosztás!$HM164:$IQ164,"B6")*6+COUNTIF(beosztás!$HM164:$IQ164,"B7")*7+COUNTIF(beosztás!$HM164:$IQ164,"B8")*8+COUNTIF(beosztás!$HM164:$IQ164,"B9")*9+COUNTIF(beosztás!$HM164:$IQ164,"B10")*10+COUNTIF(beosztás!$HM164:$IQ164,"B11")*11+COUNTIF(beosztás!$HM164:$IQ164,"B12")*12+COUNTIF(beosztás!$HM164:$IQ164,"BP")*0</f>
        <v>0</v>
      </c>
      <c r="EY162" s="330">
        <f t="shared" si="715"/>
        <v>0</v>
      </c>
      <c r="EZ162" s="706">
        <f>IF(C162="",0,alapadatok!$AN$9)</f>
        <v>168</v>
      </c>
      <c r="FA162" s="330">
        <f t="shared" si="632"/>
        <v>-168</v>
      </c>
      <c r="FB162" s="905">
        <f t="shared" si="716"/>
        <v>0</v>
      </c>
      <c r="FC162" s="325"/>
      <c r="FD162" s="329">
        <f t="shared" si="634"/>
        <v>0</v>
      </c>
      <c r="FE162" s="330">
        <f t="shared" si="635"/>
        <v>0</v>
      </c>
      <c r="FF162" s="330">
        <f t="shared" si="636"/>
        <v>0</v>
      </c>
      <c r="FG162" s="330">
        <f t="shared" si="637"/>
        <v>0</v>
      </c>
      <c r="FH162" s="330">
        <f t="shared" si="638"/>
        <v>0</v>
      </c>
      <c r="FI162" s="330">
        <f t="shared" si="639"/>
        <v>0</v>
      </c>
      <c r="FJ162" s="330">
        <f t="shared" si="640"/>
        <v>0</v>
      </c>
      <c r="FK162" s="330">
        <f t="shared" si="641"/>
        <v>8</v>
      </c>
      <c r="FL162" s="330">
        <f t="shared" si="642"/>
        <v>0</v>
      </c>
      <c r="FM162" s="330">
        <f t="shared" si="643"/>
        <v>0</v>
      </c>
      <c r="FN162" s="330">
        <f t="shared" si="644"/>
        <v>352</v>
      </c>
      <c r="FO162" s="330">
        <f t="shared" si="645"/>
        <v>-352</v>
      </c>
      <c r="FP162" s="905">
        <f t="shared" si="717"/>
        <v>0</v>
      </c>
      <c r="FQ162" s="326"/>
      <c r="FR162" s="705">
        <f>COUNTIF(beosztás!$IR164:$JU164,"DE")*8</f>
        <v>0</v>
      </c>
      <c r="FS162" s="706">
        <f>COUNTIF(beosztás!$IR164:$JU164,"DU")*8</f>
        <v>0</v>
      </c>
      <c r="FT162" s="706">
        <f>COUNTIF(beosztás!$IR164:$JU164,"ÉJ")*8</f>
        <v>0</v>
      </c>
      <c r="FU162" s="706">
        <f>COUNTIF(beosztás!$IR164:$JU164,"N")*12</f>
        <v>0</v>
      </c>
      <c r="FV162" s="706">
        <f>COUNTIF(beosztás!$IR164:$JU164,"é")*12</f>
        <v>0</v>
      </c>
      <c r="FW162" s="706">
        <f>SUM(beosztás!$IR164:$JU164)</f>
        <v>0</v>
      </c>
      <c r="FX162" s="706">
        <f>COUNTIF(beosztás!$IR164:$JU164,"FÜ")*8</f>
        <v>0</v>
      </c>
      <c r="FY162" s="895">
        <f>(COUNTIF(beosztás!$IR164:$JU164,"SN")*12)+(COUNTIF(beosztás!$IR164:$JU164,"SDE")*8)+(COUNTIF(beosztás!$IR164:$JU164,"SDU")*8)+(COUNTIF(beosztás!$IR164:$JU164,"SÉ")*12)+(COUNTIF(beosztás!$IR164:$JU164,"SÉJ")*8)+(COUNTIF(beosztás!$IR164:$JU164,"S1")*1)+(COUNTIF(beosztás!$IR164:$JU164,"S2")*2)+(COUNTIF(beosztás!$IR164:$JU164,"S3")*3)+(COUNTIF(beosztás!$IR164:$JU164,"S4")*4)+(COUNTIF(beosztás!$IR164:$JU164,"S5")*5)+(COUNTIF(beosztás!$IR164:$JU164,"S6")*6)+(COUNTIF(beosztás!$IR164:$JU164,"S7")*7)+(COUNTIF(beosztás!$IR164:$JU164,"S8")*8)+(COUNTIF(beosztás!$IR164:$JU164,"S9")*9)+(COUNTIF(beosztás!$IR164:$JU164,"S10")*10)+(COUNTIF(beosztás!$IR164:$JU164,"S11")*11)+(COUNTIF(beosztás!$IR164:$JU164,"S12")*12)</f>
        <v>0</v>
      </c>
      <c r="FZ162" s="706">
        <f>COUNTIF(beosztás!$IR164:$JU164,"BN")*12+COUNTIF(beosztás!$IR164:$JU164,"BÉ")*12+COUNTIF(beosztás!$IR164:$JU164,"BDE")*8+COUNTIF(beosztás!$IR164:$JU164,"BDU")*8+COUNTIF(beosztás!$IR164:$JU164,"BÉJ")*8+COUNTIF(beosztás!$IR164:$JU164,"B1")*1+COUNTIF(beosztás!$IR164:$JU164,"B2")*2+COUNTIF(beosztás!$IR164:$JU164,"B3")*3+COUNTIF(beosztás!$IR164:$JU164,"B5")*5+COUNTIF(beosztás!$IR164:$JU164,"B6")*6+COUNTIF(beosztás!$IR164:$JU164,"B7")*7+COUNTIF(beosztás!$IR164:$JU164,"B8")*8+COUNTIF(beosztás!$IR164:$JU164,"B9")*9+COUNTIF(beosztás!$IR164:$JU164,"B10")*10+COUNTIF(beosztás!$IR164:$JU164,"B11")*11+COUNTIF(beosztás!$IR164:$JU164,"B12")*12+COUNTIF(beosztás!$IR164:$JU164,"BP")*0</f>
        <v>0</v>
      </c>
      <c r="GA162" s="330">
        <f t="shared" si="718"/>
        <v>0</v>
      </c>
      <c r="GB162" s="706">
        <f>IF(C162="",0,alapadatok!$AN$10)</f>
        <v>168</v>
      </c>
      <c r="GC162" s="330">
        <f t="shared" si="648"/>
        <v>-168</v>
      </c>
      <c r="GD162" s="905">
        <f t="shared" si="719"/>
        <v>0</v>
      </c>
      <c r="GE162" s="327"/>
      <c r="GF162" s="705">
        <f>COUNTIF(beosztás!$JV164:$KZ164,"DE")*8</f>
        <v>0</v>
      </c>
      <c r="GG162" s="706">
        <f>COUNTIF(beosztás!$JV164:$KZ164,"DU")*8</f>
        <v>0</v>
      </c>
      <c r="GH162" s="706">
        <f>COUNTIF(beosztás!$JV164:$KZ164,"ÉJ")*8</f>
        <v>0</v>
      </c>
      <c r="GI162" s="706">
        <f>COUNTIF(beosztás!$JV164:$KZ164,"N")*12</f>
        <v>0</v>
      </c>
      <c r="GJ162" s="706">
        <f>COUNTIF(beosztás!$JV164:$KZ164,"É")*12</f>
        <v>0</v>
      </c>
      <c r="GK162" s="706">
        <f>SUM(beosztás!$JV164:$KZ164)</f>
        <v>0</v>
      </c>
      <c r="GL162" s="895">
        <f>(COUNTIF(beosztás!$JV164:$KZ164,"SN")*12)+(COUNTIF(beosztás!$JV164:$KZ164,"SDE")*8)+(COUNTIF(beosztás!$JV164:$KZ164,"SDU")*8)+(COUNTIF(beosztás!$JV164:$KZ164,"SÉ")*12)+(COUNTIF(beosztás!$JV164:$KZ164,"SÉJ")*8)+(COUNTIF(beosztás!$JV164:$KZ164,"S1")*1)+(COUNTIF(beosztás!$JV164:$KZ164,"S2")*2)+(COUNTIF(beosztás!$JV164:$KZ164,"S3")*3)+(COUNTIF(beosztás!$JV164:$KZ164,"S4")*4)+(COUNTIF(beosztás!$JV164:$KZ164,"S5")*5)+(COUNTIF(beosztás!$JV164:$KZ164,"S6")*6)+(COUNTIF(beosztás!$JV164:$KZ164,"S7")*7)+(COUNTIF(beosztás!$JV164:$KZ164,"S8")*8)+(COUNTIF(beosztás!$JV164:$KZ164,"S9")*9)+(COUNTIF(beosztás!$JV164:$KZ164,"S10")*10)+(COUNTIF(beosztás!$JV164:$KZ164,"S11")*11)+(COUNTIF(beosztás!$JV164:$KZ164,"S12")*12)</f>
        <v>0</v>
      </c>
      <c r="GM162" s="706">
        <f>COUNTIF(beosztás!$JV164:$KZ164,"FÜ")*8</f>
        <v>8</v>
      </c>
      <c r="GN162" s="706">
        <f>COUNTIF(beosztás!$JV164:$KZ164,"BN")*12+COUNTIF(beosztás!$JV164:$KZ164,"BÉ")*12+COUNTIF(beosztás!$JV164:$KZ164,"BDE")*8+COUNTIF(beosztás!$JV164:$KZ164,"BDU")*8+COUNTIF(beosztás!$JV164:$KZ164,"BÉJ")*8+COUNTIF(beosztás!$JV164:$KZ164,"B1")*1+COUNTIF(beosztás!$JV164:$KZ164,"B2")*2+COUNTIF(beosztás!$JV164:$KZ164,"B3")*3+COUNTIF(beosztás!$JV164:$KZ164,"B5")*5+COUNTIF(beosztás!$JV164:$KZ164,"B6")*6+COUNTIF(beosztás!$JV164:$KZ164,"B7")*7+COUNTIF(beosztás!$JV164:$KZ164,"B8")*8+COUNTIF(beosztás!$JV164:$KZ164,"B9")*9+COUNTIF(beosztás!$JV164:$KZ164,"B10")*10+COUNTIF(beosztás!$JV164:$KZ164,"B11")*11+COUNTIF(beosztás!$JV164:$KZ164,"B12")*12+COUNTIF(beosztás!$JV164:$KZ164,"BP")*0</f>
        <v>0</v>
      </c>
      <c r="GO162" s="330">
        <f t="shared" si="720"/>
        <v>0</v>
      </c>
      <c r="GP162" s="706">
        <f>IF(C162="",0,alapadatok!$AN$11)</f>
        <v>176</v>
      </c>
      <c r="GQ162" s="330">
        <f t="shared" si="651"/>
        <v>-176</v>
      </c>
      <c r="GR162" s="905">
        <f t="shared" si="721"/>
        <v>0</v>
      </c>
      <c r="GS162" s="327"/>
      <c r="GT162" s="329">
        <f t="shared" si="653"/>
        <v>0</v>
      </c>
      <c r="GU162" s="330">
        <f t="shared" si="654"/>
        <v>0</v>
      </c>
      <c r="GV162" s="330">
        <f t="shared" si="655"/>
        <v>0</v>
      </c>
      <c r="GW162" s="330">
        <f t="shared" si="656"/>
        <v>0</v>
      </c>
      <c r="GX162" s="330">
        <f t="shared" si="657"/>
        <v>0</v>
      </c>
      <c r="GY162" s="330">
        <f t="shared" si="658"/>
        <v>0</v>
      </c>
      <c r="GZ162" s="330">
        <f t="shared" si="659"/>
        <v>0</v>
      </c>
      <c r="HA162" s="330">
        <f t="shared" si="660"/>
        <v>8</v>
      </c>
      <c r="HB162" s="330">
        <f t="shared" si="661"/>
        <v>0</v>
      </c>
      <c r="HC162" s="330">
        <f t="shared" si="662"/>
        <v>0</v>
      </c>
      <c r="HD162" s="330">
        <f t="shared" si="663"/>
        <v>344</v>
      </c>
      <c r="HE162" s="330">
        <f t="shared" si="664"/>
        <v>-344</v>
      </c>
      <c r="HF162" s="905">
        <f t="shared" si="722"/>
        <v>0</v>
      </c>
      <c r="HG162" s="326"/>
      <c r="HH162" s="705">
        <f>COUNTIF(beosztás!$LA164:$MD164,"DE")*8</f>
        <v>0</v>
      </c>
      <c r="HI162" s="706">
        <f>COUNTIF(beosztás!$LA164:$MD164,"DU")*8</f>
        <v>0</v>
      </c>
      <c r="HJ162" s="706">
        <f>COUNTIF(beosztás!$LA164:$MD164,"ÉJ")*8</f>
        <v>0</v>
      </c>
      <c r="HK162" s="706">
        <f>COUNTIF(beosztás!$LA164:$MD164,"N")*12</f>
        <v>0</v>
      </c>
      <c r="HL162" s="706">
        <f>COUNTIF(beosztás!$LA164:$MD164,"é")*12</f>
        <v>0</v>
      </c>
      <c r="HM162" s="706">
        <f>SUM(beosztás!$LA164:$MD164)</f>
        <v>0</v>
      </c>
      <c r="HN162" s="706">
        <f>COUNTIF(beosztás!$LA164:$MD164,"FÜ")*8</f>
        <v>8</v>
      </c>
      <c r="HO162" s="895">
        <f>(COUNTIF(beosztás!$LA164:$MD164,"SN")*12)+(COUNTIF(beosztás!$LA164:$MD164,"SDE")*8)+(COUNTIF(beosztás!$LA164:$MD164,"SDU")*8)+(COUNTIF(beosztás!$LA164:$MD164,"SÉ")*12)+(COUNTIF(beosztás!$LA164:$MD164,"SÉJ")*8)+(COUNTIF(beosztás!$LA164:$MD164,"S1")*1)+(COUNTIF(beosztás!$LA164:$MD164,"S2")*2)+(COUNTIF(beosztás!$LA164:$MD164,"S3")*3)+(COUNTIF(beosztás!$LA164:$MD164,"S4")*4)+(COUNTIF(beosztás!$LA164:$MD164,"S5")*5)+(COUNTIF(beosztás!$LA164:$MD164,"S6")*6)+(COUNTIF(beosztás!$LA164:$MD164,"S7")*7)+(COUNTIF(beosztás!$LA164:$MD164,"S8")*8)+(COUNTIF(beosztás!$LA164:$MD164,"S9")*9)+(COUNTIF(beosztás!$LA164:$MD164,"S10")*10)+(COUNTIF(beosztás!$LA164:$MD164,"S11")*11)+(COUNTIF(beosztás!$LA164:$MD164,"S12")*12)</f>
        <v>0</v>
      </c>
      <c r="HP162" s="706">
        <f>COUNTIF(beosztás!$LA164:$MD164,"BN")*12+COUNTIF(beosztás!$LA164:$MD164,"BÉ")*12+COUNTIF(beosztás!$LA164:$MD164,"BDE")*8+COUNTIF(beosztás!$LA164:$MD164,"BDU")*8+COUNTIF(beosztás!$LA164:$MD164,"BÉJ")*8+COUNTIF(beosztás!$LA164:$MD164,"B1")*1+COUNTIF(beosztás!$LA164:$MD164,"B2")*2+COUNTIF(beosztás!$LA164:$MD164,"B3")*3+COUNTIF(beosztás!$KZ164:$MC164,"B5")*5+COUNTIF(beosztás!$KZ164:$MC164,"B6")*6+COUNTIF(beosztás!$KZ164:$MC164,"B7")*7+COUNTIF(beosztás!$KZ164:$MC164,"B8")*8+COUNTIF(beosztás!$LA164:$MD164,"B9")*9+COUNTIF(beosztás!$LA164:$MD164,"B10")*10+COUNTIF(beosztás!$LA164:$MD164,"B11")*11+COUNTIF(beosztás!$LA164:$MD164,"B12")*12+COUNTIF(beosztás!$LA164:$MD164,"BP")*0</f>
        <v>0</v>
      </c>
      <c r="HQ162" s="330">
        <f t="shared" si="723"/>
        <v>0</v>
      </c>
      <c r="HR162" s="706">
        <f>IF(C162="",0,alapadatok!$AN$12)</f>
        <v>160</v>
      </c>
      <c r="HS162" s="330">
        <f t="shared" si="667"/>
        <v>-160</v>
      </c>
      <c r="HT162" s="905">
        <f t="shared" si="724"/>
        <v>0</v>
      </c>
      <c r="HU162" s="327"/>
      <c r="HV162" s="705">
        <f>COUNTIF(beosztás!$ME164:$NI164,"DE")*8</f>
        <v>0</v>
      </c>
      <c r="HW162" s="706">
        <f>COUNTIF(beosztás!$ME164:$NI164,"DU")*8</f>
        <v>0</v>
      </c>
      <c r="HX162" s="706">
        <f>COUNTIF(beosztás!$ME164:$NI164,"ÉJ")*8</f>
        <v>0</v>
      </c>
      <c r="HY162" s="706">
        <f>COUNTIF(beosztás!$ME164:$NI164,"N")*12</f>
        <v>0</v>
      </c>
      <c r="HZ162" s="706">
        <f>COUNTIF(beosztás!$ME164:$NI164,"É")*12</f>
        <v>0</v>
      </c>
      <c r="IA162" s="706">
        <f>SUM(beosztás!$ME164:$NI164)</f>
        <v>0</v>
      </c>
      <c r="IB162" s="706">
        <f>(COUNTIF(beosztás!$ME164:$NI164,"SN")*12)+(COUNTIF(beosztás!$ME164:$NI164,"SDE")*8)+(COUNTIF(beosztás!$ME164:$NI164,"SDU")*8)+(COUNTIF(beosztás!$ME164:$NI164,"SÉ")*12)+(COUNTIF(beosztás!$ME164:$NI164,"SÉJ")*8)+(COUNTIF(beosztás!$ME164:$NI164,"S1")*1)+(COUNTIF(beosztás!$ME164:$NI164,"S2")*2)+(COUNTIF(beosztás!$ME164:$NI164,"S3")*3)+(COUNTIF(beosztás!$ME164:$NI164,"S4")*4)+(COUNTIF(beosztás!$ME164:$NI164,"S5")*5)+(COUNTIF(beosztás!$ME164:$NI164,"S6")*6)+(COUNTIF(beosztás!$ME164:$NI164,"S7")*7)+(COUNTIF(beosztás!$ME164:$NI164,"S8")*8)+(COUNTIF(beosztás!$ME164:$NI164,"S9")*9)+(COUNTIF(beosztás!$ME164:$NI164,"S10")*10)+(COUNTIF(beosztás!$ME164:$NI164,"S11")*11)+(COUNTIF(beosztás!$ME164:$NI164,"S12")*12)</f>
        <v>0</v>
      </c>
      <c r="IC162" s="706">
        <f>COUNTIF(beosztás!$ME164:$NI164,"FÜ")*8</f>
        <v>16</v>
      </c>
      <c r="ID162" s="706">
        <f>COUNTIF(beosztás!$ME164:$NI164,"BN")*12+COUNTIF(beosztás!$ME164:$NI164,"BÉ")*12+COUNTIF(beosztás!$ME164:$NI164,"BDE")*8+COUNTIF(beosztás!$ME164:$NI164,"BDU")*8+COUNTIF(beosztás!$ME164:$NI164,"BÉJ")*8+COUNTIF(beosztás!$ME164:$NI164,"B1")*1+COUNTIF(beosztás!$ME164:$NI164,"B2")*2+COUNTIF(beosztás!$ME164:$NI164,"B3")*3+COUNTIF(beosztás!$ME164:$NI164,"B5")*5+COUNTIF(beosztás!$ME164:$NI164,"B6")*6+COUNTIF(beosztás!$ME164:$NI164,"B7")*7+COUNTIF(beosztás!$ME164:$NI164,"B8")*8+COUNTIF(beosztás!$ME164:$NI164,"B9")*9+COUNTIF(beosztás!$ME164:$NI164,"B10")*10+COUNTIF(beosztás!$ME164:$NI164,"B11")*11+COUNTIF(beosztás!$ME164:$NI164,"B12")*12+COUNTIF(beosztás!$ME164:$NI164,"BP")*0</f>
        <v>0</v>
      </c>
      <c r="IE162" s="330">
        <f t="shared" si="725"/>
        <v>0</v>
      </c>
      <c r="IF162" s="706">
        <f>IF(C162="",0,alapadatok!$AN$13)</f>
        <v>160</v>
      </c>
      <c r="IG162" s="330">
        <f t="shared" si="670"/>
        <v>-160</v>
      </c>
      <c r="IH162" s="739">
        <f t="shared" si="726"/>
        <v>0</v>
      </c>
      <c r="II162" s="327"/>
      <c r="IJ162" s="329">
        <f t="shared" si="672"/>
        <v>0</v>
      </c>
      <c r="IK162" s="330">
        <f t="shared" si="673"/>
        <v>0</v>
      </c>
      <c r="IL162" s="330">
        <f t="shared" si="674"/>
        <v>0</v>
      </c>
      <c r="IM162" s="330">
        <f t="shared" si="675"/>
        <v>0</v>
      </c>
      <c r="IN162" s="330">
        <f t="shared" si="676"/>
        <v>0</v>
      </c>
      <c r="IO162" s="330">
        <f t="shared" si="677"/>
        <v>0</v>
      </c>
      <c r="IP162" s="330">
        <f t="shared" si="678"/>
        <v>0</v>
      </c>
      <c r="IQ162" s="330">
        <f t="shared" si="679"/>
        <v>24</v>
      </c>
      <c r="IR162" s="330">
        <f t="shared" si="680"/>
        <v>0</v>
      </c>
      <c r="IS162" s="330">
        <f t="shared" si="681"/>
        <v>0</v>
      </c>
      <c r="IT162" s="330">
        <f t="shared" si="682"/>
        <v>320</v>
      </c>
      <c r="IU162" s="330">
        <f t="shared" si="683"/>
        <v>-320</v>
      </c>
      <c r="IV162" s="905">
        <f t="shared" si="727"/>
        <v>0</v>
      </c>
      <c r="IW162" s="328"/>
      <c r="JF162" s="21"/>
      <c r="JG162" s="21"/>
    </row>
    <row r="163" spans="1:267" x14ac:dyDescent="0.25">
      <c r="A163" s="422">
        <f>IF(beosztás!A165=0,"",beosztás!A165)</f>
        <v>18</v>
      </c>
      <c r="B163" s="423">
        <f>IF(beosztás!B165=0,"",beosztás!B165)</f>
        <v>43988</v>
      </c>
      <c r="C163" s="424" t="str">
        <f>IF(beosztás!C165=0,"",beosztás!C165)</f>
        <v>Zajacz Gábor(PJ)</v>
      </c>
      <c r="D163" s="425" t="str">
        <f>IF(beosztás!D165=0,"",beosztás!D165)</f>
        <v>ACC</v>
      </c>
      <c r="E163" s="18"/>
      <c r="F163" s="705">
        <f>COUNTIF(beosztás!$I165:$AM165,"DE")*8</f>
        <v>152</v>
      </c>
      <c r="G163" s="706">
        <f>COUNTIF(beosztás!$I165:$AM165,"DU")*8</f>
        <v>0</v>
      </c>
      <c r="H163" s="706">
        <f>COUNTIF(beosztás!$I165:$AM165,"ÉJ")*8</f>
        <v>0</v>
      </c>
      <c r="I163" s="706">
        <f>COUNTIF(beosztás!$I165:$AM165,"N")*12</f>
        <v>0</v>
      </c>
      <c r="J163" s="706">
        <f>COUNTIF(beosztás!$I165:$AM165,"é")*12</f>
        <v>0</v>
      </c>
      <c r="K163" s="706">
        <f>SUM(beosztás!$I165:$AM165)</f>
        <v>7</v>
      </c>
      <c r="L163" s="706">
        <f>COUNTIF(beosztás!$I165:$AM165,"FÜ")*8</f>
        <v>8</v>
      </c>
      <c r="M163" s="706">
        <f>(COUNTIF(beosztás!$I165:$AM165,"SN")*12)+(COUNTIF(beosztás!$I165:$AM165,"SDE")*8)+(COUNTIF(beosztás!$I165:$AM165,"SDU")*8)+(COUNTIF(beosztás!$I165:$AM165,"S1")*1)+(COUNTIF(beosztás!$I165:$AM165,"S2")*2)+(COUNTIF(beosztás!$I165:$AM165,"S3")*3)+(COUNTIF(beosztás!$I165:$AM165,"S4")*4)+(COUNTIF(beosztás!$I165:$AM165,"S5")*5)+(COUNTIF(beosztás!$I165:$AM165,"S6")*6)+(COUNTIF(beosztás!$I165:$AM165,"S7")*7)+(COUNTIF(beosztás!$I165:$AM165,"S8")*8)+(COUNTIF(beosztás!$I165:$AM165,"S9")*9)+(COUNTIF(beosztás!$I165:$AM165,"S10")*10)+(COUNTIF(beosztás!$I165:$AM165,"S11")*11)+(COUNTIF(beosztás!$I165:$AM165,"S12")*12)+(COUNTIF(beosztás!$I165:$AM165,"SÉ")*12)+(COUNTIF(beosztás!$I165:$AM165,"SÉJ")*8)</f>
        <v>16</v>
      </c>
      <c r="N163" s="706">
        <f>COUNTIF(beosztás!$I165:$AM165,"BN")*12+COUNTIF(beosztás!$I165:$AM165,"BÉ")*12+COUNTIF(beosztás!$I165:$AM165,"BDE")*8+COUNTIF(beosztás!$I165:$AM165,"BDU")*8+COUNTIF(beosztás!$I165:$AM165,"BÉJ")*8+COUNTIF(beosztás!$I165:$AM165,"B1")*1+COUNTIF(beosztás!$I165:$AM165,"B2")*2+COUNTIF(beosztás!$I165:$AM165,"B3")*3+COUNTIF(beosztás!$I165:$AM165,"B5")*5+COUNTIF(beosztás!$I165:$AM165,"B6")*6+COUNTIF(beosztás!$I165:$AM165,"B7")*7+COUNTIF(beosztás!$I165:$AM165,"B8")*8+COUNTIF(beosztás!$I165:$AM165,"B9")*9+COUNTIF(beosztás!$I165:$AM165,"B10")*10+COUNTIF(beosztás!$I165:$AM165,"B11")*11+COUNTIF(beosztás!$I165:$AM165,"B12")*12+COUNTIF(beosztás!$I165:$AM165,"BP")*0</f>
        <v>0</v>
      </c>
      <c r="O163" s="330">
        <f t="shared" si="690"/>
        <v>175</v>
      </c>
      <c r="P163" s="706">
        <f>IF(C163="",0,alapadatok!$AN$2)</f>
        <v>176</v>
      </c>
      <c r="Q163" s="330">
        <f t="shared" si="577"/>
        <v>-1</v>
      </c>
      <c r="R163" s="739">
        <f t="shared" si="691"/>
        <v>16</v>
      </c>
      <c r="S163" s="325"/>
      <c r="T163" s="705">
        <f>COUNTIF(beosztás!$AN165:$BO165,"DE")*8</f>
        <v>128</v>
      </c>
      <c r="U163" s="706">
        <f>COUNTIF(beosztás!$AN165:$BO165,"DU")*8</f>
        <v>0</v>
      </c>
      <c r="V163" s="706">
        <f>COUNTIF(beosztás!$AN165:$BO165,"ÉJ")*8</f>
        <v>0</v>
      </c>
      <c r="W163" s="706">
        <f>COUNTIF(beosztás!$AN165:$BO165,"N")*12</f>
        <v>0</v>
      </c>
      <c r="X163" s="706">
        <f>COUNTIF(beosztás!$AN165:$BO165,"É")*12</f>
        <v>0</v>
      </c>
      <c r="Y163" s="706">
        <f>SUM(beosztás!$AN165:$BO165)</f>
        <v>9</v>
      </c>
      <c r="Z163" s="706">
        <f>(COUNTIF(beosztás!$AN165:$BO165,"SN")*12)+(COUNTIF(beosztás!$AN165:$BO165,"SDE")*8)+(COUNTIF(beosztás!$AN165:$BO165,"SDU")*8)+(COUNTIF(beosztás!$AN165:$BO165,"SÉ")*12)+(COUNTIF(beosztás!$AN165:$BO165,"SÉJ")*8)+(COUNTIF(beosztás!$AN165:$BO165,"S1")*1)+(COUNTIF(beosztás!$AN165:$BO165,"S2")*2)+(COUNTIF(beosztás!$AN165:$BO165,"S3")*3)+(COUNTIF(beosztás!$AN165:$BO165,"S4")*4)+(COUNTIF(beosztás!$AN165:$BO165,"S5")*5)+(COUNTIF(beosztás!$AN165:$BO165,"S6")*6)+(COUNTIF(beosztás!$AN165:$BO165,"S7")*7)+(COUNTIF(beosztás!$AN165:$BO165,"S8")*8)+(COUNTIF(beosztás!$AN165:$BO165,"S9")*9)+(COUNTIF(beosztás!$AN165:$BO165,"S10")*10)+(COUNTIF(beosztás!$AN165:$BO165,"S11")*11)+(COUNTIF(beosztás!$AN165:$BO165,"S12")*12)</f>
        <v>24</v>
      </c>
      <c r="AA163" s="706">
        <f>COUNTIF(beosztás!$AN165:$BO165,"FÜ")*8</f>
        <v>0</v>
      </c>
      <c r="AB163" s="706">
        <f>COUNTIF(beosztás!$AN165:$BO165,"BN")*12+COUNTIF(beosztás!$AN165:$BO165,"BÉ")*12+COUNTIF(beosztás!$AN165:$BO165,"BDE")*8+COUNTIF(beosztás!$AN165:$BO165,"BDU")*8+COUNTIF(beosztás!$AN165:$BO165,"BÉJ")*8+COUNTIF(beosztás!$AN165:$BO165,"B1")*1+COUNTIF(beosztás!$AN165:$BO165,"B2")*2+COUNTIF(beosztás!$AN165:$BO165,"B3")*3+COUNTIF(beosztás!$AN165:$BO165,"B5")*5+COUNTIF(beosztás!$AN165:$BO165,"B6")*6+COUNTIF(beosztás!$AN165:$BO165,"B7")*7+COUNTIF(beosztás!$AN165:$BO165,"B8")*8+COUNTIF(beosztás!$AN165:$BO165,"B9")*9+COUNTIF(beosztás!$AN165:$BO165,"B10")*10+COUNTIF(beosztás!$AN165:$BO165,"B11")*11+COUNTIF(beosztás!$AN165:$BO165,"B12")*12+COUNTIF(beosztás!$AN165:$BO165,"BP")*0</f>
        <v>0</v>
      </c>
      <c r="AC163" s="605">
        <f t="shared" si="692"/>
        <v>161</v>
      </c>
      <c r="AD163" s="706">
        <f>IF(C163="",0,alapadatok!$AN$3)</f>
        <v>160</v>
      </c>
      <c r="AE163" s="330">
        <f t="shared" si="685"/>
        <v>1</v>
      </c>
      <c r="AF163" s="739">
        <f t="shared" si="693"/>
        <v>24</v>
      </c>
      <c r="AG163" s="325"/>
      <c r="AH163" s="329">
        <f t="shared" si="694"/>
        <v>280</v>
      </c>
      <c r="AI163" s="330">
        <f t="shared" si="695"/>
        <v>0</v>
      </c>
      <c r="AJ163" s="330">
        <f t="shared" si="696"/>
        <v>0</v>
      </c>
      <c r="AK163" s="330">
        <f t="shared" si="697"/>
        <v>0</v>
      </c>
      <c r="AL163" s="330">
        <f t="shared" si="698"/>
        <v>0</v>
      </c>
      <c r="AM163" s="330">
        <f t="shared" si="699"/>
        <v>16</v>
      </c>
      <c r="AN163" s="330">
        <f t="shared" si="700"/>
        <v>40</v>
      </c>
      <c r="AO163" s="330">
        <f t="shared" si="701"/>
        <v>8</v>
      </c>
      <c r="AP163" s="330">
        <f t="shared" si="686"/>
        <v>0</v>
      </c>
      <c r="AQ163" s="330">
        <f t="shared" si="687"/>
        <v>336</v>
      </c>
      <c r="AR163" s="330">
        <f t="shared" si="688"/>
        <v>336</v>
      </c>
      <c r="AS163" s="330">
        <f t="shared" si="689"/>
        <v>0</v>
      </c>
      <c r="AT163" s="739">
        <f t="shared" si="702"/>
        <v>40</v>
      </c>
      <c r="AU163" s="326"/>
      <c r="AV163" s="705">
        <f>COUNTIF(beosztás!$BP165:$CT165,"DE")*8</f>
        <v>80</v>
      </c>
      <c r="AW163" s="706">
        <f>COUNTIF(beosztás!$BP165:$CT165,"DU")*8</f>
        <v>32</v>
      </c>
      <c r="AX163" s="706">
        <f>COUNTIF(beosztás!$BP165:$CT165,"ÉJ")*8</f>
        <v>0</v>
      </c>
      <c r="AY163" s="706">
        <f>COUNTIF(beosztás!$BP165:$CT165,"N")*12</f>
        <v>0</v>
      </c>
      <c r="AZ163" s="706">
        <f>COUNTIF(beosztás!$BP165:$CT165,"é")*12</f>
        <v>0</v>
      </c>
      <c r="BA163" s="706">
        <f>SUM(beosztás!$BP165:$CT165)</f>
        <v>0</v>
      </c>
      <c r="BB163" s="706">
        <f>COUNTIF(beosztás!$BP165:$CT165,"FÜ")*8</f>
        <v>8</v>
      </c>
      <c r="BC163" s="895">
        <f>(COUNTIF(beosztás!$BP165:$CT165,"SN")*12)+(COUNTIF(beosztás!$BP165:$CT165,"SDE")*8)+(COUNTIF(beosztás!$BP165:$CT165,"SDU")*8)+(COUNTIF(beosztás!$BP165:$CT165,"SÉ")*12)+(COUNTIF(beosztás!$BP165:$CT165,"SÉJ")*8)+(COUNTIF(beosztás!$BP165:$CT165,"S1")*1)+(COUNTIF(beosztás!$BP165:$CT165,"S2")*2)+(COUNTIF(beosztás!$BP165:$CT165,"S3")*3)+(COUNTIF(beosztás!$BP165:$CT165,"S4")*4)+(COUNTIF(beosztás!$BP165:$CT165,"S5")*5)+(COUNTIF(beosztás!$BP165:$CT165,"S6")*6)+(COUNTIF(beosztás!$BP165:$CT165,"S7")*7)+(COUNTIF(beosztás!$BP165:$CT165,"S8")*8)+(COUNTIF(beosztás!$BP165:$CT165,"S9")*9)+(COUNTIF(beosztás!$BP165:$CT165,"S10")*10)+(COUNTIF(beosztás!$BP165:$CT165,"S11")*11)+(COUNTIF(beosztás!$BP165:$CT165,"S12")*12)</f>
        <v>48</v>
      </c>
      <c r="BD163" s="706">
        <f>COUNTIF(beosztás!$BP165:$CT165,"BN")*12+COUNTIF(beosztás!$BP165:$CT165,"BÉ")*12+COUNTIF(beosztás!$BP165:$CT165,"BDE")*8+COUNTIF(beosztás!$BP165:$CT165,"BDU")*8+COUNTIF(beosztás!$BP165:$CT165,"BÉJ")*8+COUNTIF(beosztás!$BP165:$CT165,"B1")*1+COUNTIF(beosztás!$BP165:$CT165,"B2")*2+COUNTIF(beosztás!$BP165:$CT165,"B3")*3+COUNTIF(beosztás!$BP165:$CT165,"B5")*5+COUNTIF(beosztás!$BP165:$CT165,"B6")*6+COUNTIF(beosztás!$BP165:$CT165,"B7")*7+COUNTIF(beosztás!$BP165:$CT165,"B8")*8+COUNTIF(beosztás!$BP165:$CT165,"B9")*9+COUNTIF(beosztás!$BP165:$CT165,"B10")*10+COUNTIF(beosztás!$BP165:$CT165,"B11")*11+COUNTIF(beosztás!$BP165:$CT165,"B12")*12+COUNTIF(beosztás!$BP165:$CT165,"BP")*0</f>
        <v>0</v>
      </c>
      <c r="BE163" s="330">
        <f t="shared" si="703"/>
        <v>160</v>
      </c>
      <c r="BF163" s="706">
        <f>IF(C163="",0,alapadatok!$AN$4)</f>
        <v>160</v>
      </c>
      <c r="BG163" s="330">
        <f t="shared" si="591"/>
        <v>0</v>
      </c>
      <c r="BH163" s="739">
        <f t="shared" si="704"/>
        <v>48</v>
      </c>
      <c r="BI163" s="325"/>
      <c r="BJ163" s="705">
        <f>COUNTIF(beosztás!$CU165:$DX165,"DE")*8</f>
        <v>112</v>
      </c>
      <c r="BK163" s="706">
        <f>COUNTIF(beosztás!$CU165:$DX165,"DU")*8</f>
        <v>0</v>
      </c>
      <c r="BL163" s="706">
        <f>COUNTIF(beosztás!$CU165:$DX165,"ÉJ")*8</f>
        <v>0</v>
      </c>
      <c r="BM163" s="706">
        <f>COUNTIF(beosztás!$CU165:$DX165,"N")*12</f>
        <v>0</v>
      </c>
      <c r="BN163" s="706">
        <f>COUNTIF(beosztás!$CU165:$DX165,"É")*12</f>
        <v>0</v>
      </c>
      <c r="BO163" s="706">
        <f>SUM(beosztás!$CU165:$DX165)</f>
        <v>0</v>
      </c>
      <c r="BP163" s="895">
        <f>(COUNTIF(beosztás!$CU165:$DX165,"SN")*12)+(COUNTIF(beosztás!$CU165:$DX165,"SDE")*8)+(COUNTIF(beosztás!$CU165:$DX165,"SDU")*8)+(COUNTIF(beosztás!$CU165:$DX165,"SÉ")*12)+(COUNTIF(beosztás!$CU165:$DX165,"SÉJ")*8)+(COUNTIF(beosztás!$CU165:$DX165,"S1")*1)+(COUNTIF(beosztás!$CU165:$DX165,"S2")*2)+(COUNTIF(beosztás!$CU165:$DX165,"S3")*3)+(COUNTIF(beosztás!$CU165:$DX165,"S4")*4)+(COUNTIF(beosztás!$CU165:$DX165,"S5")*5)+(COUNTIF(beosztás!$CU165:$DX165,"S6")*6)+(COUNTIF(beosztás!$CU165:$DX165,"S7")*7)+(COUNTIF(beosztás!$CU165:$DX165,"S8")*8)+(COUNTIF(beosztás!$CU165:$DX165,"S9")*9)+(COUNTIF(beosztás!$CU165:$DX165,"S10")*10)+(COUNTIF(beosztás!$CU165:$DX165,"S11")*11)+(COUNTIF(beosztás!$CU165:$DX165,"S12")*12)</f>
        <v>0</v>
      </c>
      <c r="BQ163" s="706">
        <f>COUNTIF(beosztás!$CU165:$DX165,"FÜ")*8</f>
        <v>8</v>
      </c>
      <c r="BR163" s="706">
        <f>COUNTIF(beosztás!$CU165:$DX165,"BN")*12+COUNTIF(beosztás!$CU165:$DX165,"BÉ")*12+COUNTIF(beosztás!$CU165:$DX165,"BDE")*8+COUNTIF(beosztás!$CU165:$DX165,"BDU")*8+COUNTIF(beosztás!$CU165:$DX165,"BÉJ")*8+COUNTIF(beosztás!$CU165:$DX165,"B1")*1+COUNTIF(beosztás!$CU165:$DX165,"B2")*2+COUNTIF(beosztás!$CU165:$DX165,"B3")*3+COUNTIF(beosztás!$CU165:$DX165,"B5")*5+COUNTIF(beosztás!$CU165:$DX165,"B6")*6+COUNTIF(beosztás!$CU165:$DX165,"B7")*7+COUNTIF(beosztás!$CU165:$DX165,"B8")*8+COUNTIF(beosztás!$CU165:$DX165,"B9")*9+COUNTIF(beosztás!$CU165:$DX165,"B10")*10+COUNTIF(beosztás!$CU165:$DX165,"B11")*11+COUNTIF(beosztás!$CU165:$DX165,"B12")*12+COUNTIF(beosztás!$CU165:$DX165,"BP")*0</f>
        <v>0</v>
      </c>
      <c r="BS163" s="330">
        <f t="shared" si="705"/>
        <v>112</v>
      </c>
      <c r="BT163" s="706">
        <f>IF(C163="",0,alapadatok!$AN$5)</f>
        <v>168</v>
      </c>
      <c r="BU163" s="330">
        <f t="shared" si="594"/>
        <v>-56</v>
      </c>
      <c r="BV163" s="739">
        <f t="shared" si="706"/>
        <v>0</v>
      </c>
      <c r="BW163" s="325"/>
      <c r="BX163" s="329">
        <f t="shared" si="596"/>
        <v>192</v>
      </c>
      <c r="BY163" s="330">
        <f t="shared" si="597"/>
        <v>32</v>
      </c>
      <c r="BZ163" s="330">
        <f t="shared" si="598"/>
        <v>0</v>
      </c>
      <c r="CA163" s="330">
        <f t="shared" si="599"/>
        <v>0</v>
      </c>
      <c r="CB163" s="330">
        <f t="shared" si="600"/>
        <v>0</v>
      </c>
      <c r="CC163" s="330">
        <f t="shared" si="601"/>
        <v>0</v>
      </c>
      <c r="CD163" s="330">
        <f t="shared" si="602"/>
        <v>48</v>
      </c>
      <c r="CE163" s="330">
        <f t="shared" si="603"/>
        <v>16</v>
      </c>
      <c r="CF163" s="330">
        <f t="shared" si="604"/>
        <v>0</v>
      </c>
      <c r="CG163" s="330">
        <f t="shared" si="605"/>
        <v>272</v>
      </c>
      <c r="CH163" s="330">
        <f t="shared" si="606"/>
        <v>328</v>
      </c>
      <c r="CI163" s="330">
        <f t="shared" si="607"/>
        <v>-56</v>
      </c>
      <c r="CJ163" s="739">
        <f t="shared" si="707"/>
        <v>48</v>
      </c>
      <c r="CK163" s="326"/>
      <c r="CL163" s="705">
        <f>COUNTIF(beosztás!$DY165:$FC165,"DE")*8</f>
        <v>0</v>
      </c>
      <c r="CM163" s="706">
        <f>COUNTIF(beosztás!$DY165:$FC165,"DU")*8</f>
        <v>0</v>
      </c>
      <c r="CN163" s="706">
        <f>COUNTIF(beosztás!$DY165:$FC165,"ÉJ")*8</f>
        <v>0</v>
      </c>
      <c r="CO163" s="706">
        <f>COUNTIF(beosztás!$DY165:$FC165,"N")*12</f>
        <v>0</v>
      </c>
      <c r="CP163" s="706">
        <f>COUNTIF(beosztás!$DY165:$FC165,"é")*12</f>
        <v>0</v>
      </c>
      <c r="CQ163" s="706">
        <f>SUM(beosztás!$DY165:$FC165)</f>
        <v>0</v>
      </c>
      <c r="CR163" s="706">
        <f>COUNTIF(beosztás!$DY165:$FC165,"FÜ")*8</f>
        <v>16</v>
      </c>
      <c r="CS163" s="895">
        <f>(COUNTIF(beosztás!$DY165:$FC165,"SN")*12)+(COUNTIF(beosztás!$DY165:$FC165,"SDE")*8)+(COUNTIF(beosztás!$DY165:$FC165,"SDU")*8)+(COUNTIF(beosztás!$DY165:$FC165,"SÉ")*12)+(COUNTIF(beosztás!$DY165:$FC165,"SÉJ")*8)+(COUNTIF(beosztás!$DY165:$FC165,"S1")*1)+(COUNTIF(beosztás!$DY165:$FC165,"S2")*2)+(COUNTIF(beosztás!$DY165:$FC165,"S3")*3)+(COUNTIF(beosztás!$DY165:$FC165,"S4")*4)+(COUNTIF(beosztás!$DY165:$FC165,"S5")*5)+(COUNTIF(beosztás!$DY165:$FC165,"S6")*6)+(COUNTIF(beosztás!$DY165:$FC165,"S7")*7)+(COUNTIF(beosztás!$DY165:$FC165,"S8")*8)+(COUNTIF(beosztás!$DY165:$FC165,"S9")*9)+(COUNTIF(beosztás!$DY165:$FC165,"S10")*10)+(COUNTIF(beosztás!$DY165:$FC165,"S11")*11)+(COUNTIF(beosztás!$DY165:$FC165,"S12")*12)</f>
        <v>0</v>
      </c>
      <c r="CT163" s="706">
        <f>COUNTIF(beosztás!$DY165:$FC165,"BN")*12+COUNTIF(beosztás!$DY165:$FC165,"BÉ")*12+COUNTIF(beosztás!$DY165:$FC165,"BDE")*8+COUNTIF(beosztás!$DY165:$FC165,"BDU")*8+COUNTIF(beosztás!$DY165:$FC165,"BÉJ")*8+COUNTIF(beosztás!$DY165:$FC165,"B1")*1+COUNTIF(beosztás!$DY165:$FC165,"B2")*2+COUNTIF(beosztás!$DY165:$FC165,"B3")*3+COUNTIF(beosztás!$DY165:$FC165,"B5")*5+COUNTIF(beosztás!$DY165:$FC165,"B6")*6+COUNTIF(beosztás!$DY165:$FC165,"B7")*7+COUNTIF(beosztás!$DY165:$FC165,"B8")*8+COUNTIF(beosztás!$DY165:$FC165,"B9")*9+COUNTIF(beosztás!$DY165:$FC165,"B10")*10+COUNTIF(beosztás!$DY165:$FC165,"B11")*11+COUNTIF(beosztás!$DY165:$FC165,"B12")*12+COUNTIF(beosztás!$DY165:$FC165,"BP")*0</f>
        <v>0</v>
      </c>
      <c r="CU163" s="330">
        <f t="shared" si="708"/>
        <v>0</v>
      </c>
      <c r="CV163" s="706">
        <f>IF(C163="",0,alapadatok!$AN$6)</f>
        <v>168</v>
      </c>
      <c r="CW163" s="330">
        <f t="shared" si="610"/>
        <v>-168</v>
      </c>
      <c r="CX163" s="905">
        <f t="shared" si="709"/>
        <v>0</v>
      </c>
      <c r="CY163" s="325"/>
      <c r="CZ163" s="705">
        <f>COUNTIF(beosztás!$FD165:$GG165,"DE")*8</f>
        <v>0</v>
      </c>
      <c r="DA163" s="706">
        <f>COUNTIF(beosztás!$FD165:$GG165,"DU")*8</f>
        <v>0</v>
      </c>
      <c r="DB163" s="706">
        <f>COUNTIF(beosztás!$FD165:$GG165,"ÉJ")*8</f>
        <v>0</v>
      </c>
      <c r="DC163" s="706">
        <f>COUNTIF(beosztás!$FD165:$GG165,"N")*12</f>
        <v>0</v>
      </c>
      <c r="DD163" s="706">
        <f>COUNTIF(beosztás!$FD165:$GG165,"É")*12</f>
        <v>0</v>
      </c>
      <c r="DE163" s="706">
        <f>SUM(beosztás!$FD165:$GG165)</f>
        <v>0</v>
      </c>
      <c r="DF163" s="895">
        <f>(COUNTIF(beosztás!$FD165:$GG165,"SN")*12)+(COUNTIF(beosztás!$FD165:$GG165,"SDE")*8)+(COUNTIF(beosztás!$FD165:$GG165,"SDU")*8)+(COUNTIF(beosztás!$FD165:$GG165,"SÉ")*12)+(COUNTIF(beosztás!$FD165:$GG165,"SÉJ")*8)+(COUNTIF(beosztás!$FD165:$GG165,"S1")*1)+(COUNTIF(beosztás!$FD165:$GG165,"S2")*2)+(COUNTIF(beosztás!$FD165:$GG165,"S3")*3)+(COUNTIF(beosztás!$FD165:$GG165,"S4")*4)+(COUNTIF(beosztás!$FD165:$GG165,"S5")*5)+(COUNTIF(beosztás!$FD165:$GG165,"S6")*6)+(COUNTIF(beosztás!$FD165:$GG165,"S7")*7)+(COUNTIF(beosztás!$FD165:$GG165,"S8")*8)+(COUNTIF(beosztás!$FD165:$GG165,"S9")*9)+(COUNTIF(beosztás!$FD165:$GG165,"S10")*10)+(COUNTIF(beosztás!$FD165:$GG165,"S11")*11)+(COUNTIF(beosztás!$FD165:$GG165,"S12")*12)</f>
        <v>0</v>
      </c>
      <c r="DG163" s="706">
        <f>COUNTIF(beosztás!$FD165:$GG165,"FÜ")*8</f>
        <v>0</v>
      </c>
      <c r="DH163" s="706">
        <f>COUNTIF(beosztás!$FD165:$GG165,"BN")*12+COUNTIF(beosztás!$FD165:$GG165,"BÉ")*12+COUNTIF(beosztás!$FD165:$GG165,"BDE")*8+COUNTIF(beosztás!$FD165:$GG165,"BDU")*8+COUNTIF(beosztás!$FD165:$GG165,"BÉJ")*8+COUNTIF(beosztás!$FD165:$GG165,"B1")*1+COUNTIF(beosztás!$FD165:$GG165,"B2")*2+COUNTIF(beosztás!$FD165:$GG165,"B3")*3+COUNTIF(beosztás!$FD165:$GG165,"B5")*5+COUNTIF(beosztás!$FD165:$GG165,"B6")*6+COUNTIF(beosztás!$FD165:$GG165,"B7")*7+COUNTIF(beosztás!$FD165:$GG165,"B8")*8+COUNTIF(beosztás!$FD165:$GG165,"B9")*9+COUNTIF(beosztás!$FD165:$GG165,"B10")*10+COUNTIF(beosztás!$FD165:$GG165,"B11")*11+COUNTIF(beosztás!$FD165:$GG165,"B12")*12+COUNTIF(beosztás!$FD165:$GG165,"BP")*0</f>
        <v>0</v>
      </c>
      <c r="DI163" s="330">
        <f t="shared" si="710"/>
        <v>0</v>
      </c>
      <c r="DJ163" s="706">
        <f>IF(C163="",0,alapadatok!$AN$7)</f>
        <v>160</v>
      </c>
      <c r="DK163" s="330">
        <f t="shared" si="613"/>
        <v>-160</v>
      </c>
      <c r="DL163" s="739">
        <f t="shared" si="711"/>
        <v>0</v>
      </c>
      <c r="DM163" s="325"/>
      <c r="DN163" s="329">
        <f t="shared" si="615"/>
        <v>0</v>
      </c>
      <c r="DO163" s="330">
        <f t="shared" si="616"/>
        <v>0</v>
      </c>
      <c r="DP163" s="330">
        <f t="shared" si="617"/>
        <v>0</v>
      </c>
      <c r="DQ163" s="330">
        <f t="shared" si="618"/>
        <v>0</v>
      </c>
      <c r="DR163" s="330">
        <f t="shared" si="619"/>
        <v>0</v>
      </c>
      <c r="DS163" s="330">
        <f t="shared" si="620"/>
        <v>0</v>
      </c>
      <c r="DT163" s="330">
        <f t="shared" si="621"/>
        <v>0</v>
      </c>
      <c r="DU163" s="330">
        <f t="shared" si="622"/>
        <v>16</v>
      </c>
      <c r="DV163" s="330">
        <f t="shared" si="623"/>
        <v>0</v>
      </c>
      <c r="DW163" s="330">
        <f t="shared" si="624"/>
        <v>0</v>
      </c>
      <c r="DX163" s="330">
        <f t="shared" si="625"/>
        <v>328</v>
      </c>
      <c r="DY163" s="330">
        <f t="shared" si="626"/>
        <v>-328</v>
      </c>
      <c r="DZ163" s="905">
        <f t="shared" si="712"/>
        <v>0</v>
      </c>
      <c r="EA163" s="326"/>
      <c r="EB163" s="705">
        <f>COUNTIF(beosztás!$GH165:$HL165,"DE")*8</f>
        <v>0</v>
      </c>
      <c r="EC163" s="706">
        <f>COUNTIF(beosztás!$GH165:$HL165,"DU")*8</f>
        <v>0</v>
      </c>
      <c r="ED163" s="706">
        <f>COUNTIF(beosztás!$GH165:$HL165,"ÉJ")*8</f>
        <v>0</v>
      </c>
      <c r="EE163" s="706">
        <f>COUNTIF(beosztás!$GH165:$HL165,"N")*12</f>
        <v>0</v>
      </c>
      <c r="EF163" s="706">
        <f>COUNTIF(beosztás!$GH165:$HL165,"é")*12</f>
        <v>0</v>
      </c>
      <c r="EG163" s="706">
        <f>SUM(beosztás!$GH165:$HL165)</f>
        <v>0</v>
      </c>
      <c r="EH163" s="706">
        <f>COUNTIF(beosztás!$GH165:$HL165,"FÜ")*8</f>
        <v>0</v>
      </c>
      <c r="EI163" s="895">
        <f>(COUNTIF(beosztás!$GH165:$HL165,"SN")*12)+(COUNTIF(beosztás!$GH165:$HL165,"SDE")*8)+(COUNTIF(beosztás!$GH165:$HL165,"SDU")*8)+(COUNTIF(beosztás!$GH165:$HL165,"SÉ")*12)+(COUNTIF(beosztás!$GH165:$HL165,"SÉJ")*8)+(COUNTIF(beosztás!$GH165:$HL165,"S1")*1)+(COUNTIF(beosztás!$GH165:$HL165,"S2")*2)+(COUNTIF(beosztás!$GH165:$HL165,"S3")*3)+(COUNTIF(beosztás!$GH165:$HL165,"S4")*4)+(COUNTIF(beosztás!$GH165:$HL165,"S5")*5)+(COUNTIF(beosztás!$GH165:$HL165,"S6")*6)+(COUNTIF(beosztás!$GH165:$HL165,"S7")*7)+(COUNTIF(beosztás!$GH165:$HL165,"S8")*8)+(COUNTIF(beosztás!$GH165:$HL165,"S9")*9)+(COUNTIF(beosztás!$GH165:$HL165,"S10")*10)+(COUNTIF(beosztás!$GH165:$HL165,"S11")*11)+(COUNTIF(beosztás!$GH165:$HL165,"S12")*12)</f>
        <v>0</v>
      </c>
      <c r="EJ163" s="706">
        <f>COUNTIF(beosztás!$GH165:$HL165,"BN")*12+COUNTIF(beosztás!$GH165:$HL165,"BÉ")*12+COUNTIF(beosztás!$GH165:$HL165,"BDE")*8+COUNTIF(beosztás!$GH165:$HL165,"BDU")*8+COUNTIF(beosztás!$GH165:$HL165,"BÉJ")*8+COUNTIF(beosztás!$GH165:$HL165,"B1")*1+COUNTIF(beosztás!$GH165:$HL165,"B2")*2+COUNTIF(beosztás!$GH165:$HL165,"B3")*3+COUNTIF(beosztás!$GH165:$HL165,"B5")*5+COUNTIF(beosztás!$GH165:$HL165,"B6")*6+COUNTIF(beosztás!$GH165:$HL165,"B7")*7+COUNTIF(beosztás!$GH165:$HL165,"B8")*8+COUNTIF(beosztás!$GH165:$HL165,"B9")*9+COUNTIF(beosztás!$GH165:$HL165,"B10")*10+COUNTIF(beosztás!$GH165:$HL165,"B11")*11+COUNTIF(beosztás!$GH165:$HL165,"B12")*12+COUNTIF(beosztás!$GH165:$HL165,"BP")*0</f>
        <v>0</v>
      </c>
      <c r="EK163" s="330">
        <f t="shared" si="713"/>
        <v>0</v>
      </c>
      <c r="EL163" s="706">
        <f>IF(C163="",0,alapadatok!$AN$8)</f>
        <v>184</v>
      </c>
      <c r="EM163" s="330">
        <f t="shared" si="629"/>
        <v>-184</v>
      </c>
      <c r="EN163" s="905">
        <f t="shared" si="714"/>
        <v>0</v>
      </c>
      <c r="EO163" s="325"/>
      <c r="EP163" s="705">
        <f>COUNTIF(beosztás!$HM165:$IQ165,"DE")*8</f>
        <v>0</v>
      </c>
      <c r="EQ163" s="706">
        <f>COUNTIF(beosztás!$HM165:$IQ165,"DU")*8</f>
        <v>0</v>
      </c>
      <c r="ER163" s="706">
        <f>COUNTIF(beosztás!$HM165:$IQ165,"ÉJ")*8</f>
        <v>0</v>
      </c>
      <c r="ES163" s="706">
        <f>COUNTIF(beosztás!$HM165:$IQ165,"N")*12</f>
        <v>0</v>
      </c>
      <c r="ET163" s="706">
        <f>COUNTIF(beosztás!$HM165:$IQ165,"É")*12</f>
        <v>0</v>
      </c>
      <c r="EU163" s="706">
        <f>SUM(beosztás!$HM165:$IQ165)</f>
        <v>0</v>
      </c>
      <c r="EV163" s="895">
        <f>(COUNTIF(beosztás!$HM165:$IQ165,"SN")*12)+(COUNTIF(beosztás!$HM165:$IQ165,"SDE")*8)+(COUNTIF(beosztás!$HM165:$IQ165,"SDU")*8)+(COUNTIF(beosztás!$HM165:$IQ165,"SÉ")*12)+(COUNTIF(beosztás!$HM165:$IQ165,"SÉJ")*8)+(COUNTIF(beosztás!$HM165:$IQ165,"S1")*1)+(COUNTIF(beosztás!$HM165:$IQ165,"S2")*2)+(COUNTIF(beosztás!$HM165:$IQ165,"S3")*3)+(COUNTIF(beosztás!$HM165:$IQ165,"S4")*4)+(COUNTIF(beosztás!$HM165:$IQ165,"S5")*5)+(COUNTIF(beosztás!$HM165:$IQ165,"S6")*6)+(COUNTIF(beosztás!$HM165:$IQ165,"S7")*7)+(COUNTIF(beosztás!$HM165:$IQ165,"S8")*8)+(COUNTIF(beosztás!$HM165:$IQ165,"S9")*9)+(COUNTIF(beosztás!$HM165:$IQ165,"S10")*10)+(COUNTIF(beosztás!$HM165:$IQ165,"S11")*11)+(COUNTIF(beosztás!$HM165:$IQ165,"S12")*12)</f>
        <v>0</v>
      </c>
      <c r="EW163" s="706">
        <f>COUNTIF(beosztás!$HM165:$IQ165,"FÜ")*8</f>
        <v>8</v>
      </c>
      <c r="EX163" s="706">
        <f>COUNTIF(beosztás!$HM165:$IQ165,"BN")*12+COUNTIF(beosztás!$HM165:$IQ165,"BÉ")*12+COUNTIF(beosztás!$HM165:$IQ165,"BDE")*8+COUNTIF(beosztás!$HM165:$IQ165,"BDU")*8+COUNTIF(beosztás!$HM165:$IQ165,"BÉJ")*8+COUNTIF(beosztás!$HM165:$IQ165,"B1")*1+COUNTIF(beosztás!$HM165:$IQ165,"B2")*2+COUNTIF(beosztás!$HM165:$IQ165,"B3")*3+COUNTIF(beosztás!$HM165:$IQ165,"B5")*5+COUNTIF(beosztás!$HM165:$IQ165,"B6")*6+COUNTIF(beosztás!$HM165:$IQ165,"B7")*7+COUNTIF(beosztás!$HM165:$IQ165,"B8")*8+COUNTIF(beosztás!$HM165:$IQ165,"B9")*9+COUNTIF(beosztás!$HM165:$IQ165,"B10")*10+COUNTIF(beosztás!$HM165:$IQ165,"B11")*11+COUNTIF(beosztás!$HM165:$IQ165,"B12")*12+COUNTIF(beosztás!$HM165:$IQ165,"BP")*0</f>
        <v>0</v>
      </c>
      <c r="EY163" s="330">
        <f t="shared" si="715"/>
        <v>0</v>
      </c>
      <c r="EZ163" s="706">
        <f>IF(C163="",0,alapadatok!$AN$9)</f>
        <v>168</v>
      </c>
      <c r="FA163" s="330">
        <f t="shared" si="632"/>
        <v>-168</v>
      </c>
      <c r="FB163" s="905">
        <f t="shared" si="716"/>
        <v>0</v>
      </c>
      <c r="FC163" s="325"/>
      <c r="FD163" s="329">
        <f t="shared" si="634"/>
        <v>0</v>
      </c>
      <c r="FE163" s="330">
        <f t="shared" si="635"/>
        <v>0</v>
      </c>
      <c r="FF163" s="330">
        <f t="shared" si="636"/>
        <v>0</v>
      </c>
      <c r="FG163" s="330">
        <f t="shared" si="637"/>
        <v>0</v>
      </c>
      <c r="FH163" s="330">
        <f t="shared" si="638"/>
        <v>0</v>
      </c>
      <c r="FI163" s="330">
        <f t="shared" si="639"/>
        <v>0</v>
      </c>
      <c r="FJ163" s="330">
        <f t="shared" si="640"/>
        <v>0</v>
      </c>
      <c r="FK163" s="330">
        <f t="shared" si="641"/>
        <v>8</v>
      </c>
      <c r="FL163" s="330">
        <f t="shared" si="642"/>
        <v>0</v>
      </c>
      <c r="FM163" s="330">
        <f t="shared" si="643"/>
        <v>0</v>
      </c>
      <c r="FN163" s="330">
        <f t="shared" si="644"/>
        <v>352</v>
      </c>
      <c r="FO163" s="330">
        <f t="shared" si="645"/>
        <v>-352</v>
      </c>
      <c r="FP163" s="905">
        <f t="shared" si="717"/>
        <v>0</v>
      </c>
      <c r="FQ163" s="326"/>
      <c r="FR163" s="705">
        <f>COUNTIF(beosztás!$IR165:$JU165,"DE")*8</f>
        <v>0</v>
      </c>
      <c r="FS163" s="706">
        <f>COUNTIF(beosztás!$IR165:$JU165,"DU")*8</f>
        <v>0</v>
      </c>
      <c r="FT163" s="706">
        <f>COUNTIF(beosztás!$IR165:$JU165,"ÉJ")*8</f>
        <v>0</v>
      </c>
      <c r="FU163" s="706">
        <f>COUNTIF(beosztás!$IR165:$JU165,"N")*12</f>
        <v>0</v>
      </c>
      <c r="FV163" s="706">
        <f>COUNTIF(beosztás!$IR165:$JU165,"é")*12</f>
        <v>0</v>
      </c>
      <c r="FW163" s="706">
        <f>SUM(beosztás!$IR165:$JU165)</f>
        <v>0</v>
      </c>
      <c r="FX163" s="706">
        <f>COUNTIF(beosztás!$IR165:$JU165,"FÜ")*8</f>
        <v>0</v>
      </c>
      <c r="FY163" s="895">
        <f>(COUNTIF(beosztás!$IR165:$JU165,"SN")*12)+(COUNTIF(beosztás!$IR165:$JU165,"SDE")*8)+(COUNTIF(beosztás!$IR165:$JU165,"SDU")*8)+(COUNTIF(beosztás!$IR165:$JU165,"SÉ")*12)+(COUNTIF(beosztás!$IR165:$JU165,"SÉJ")*8)+(COUNTIF(beosztás!$IR165:$JU165,"S1")*1)+(COUNTIF(beosztás!$IR165:$JU165,"S2")*2)+(COUNTIF(beosztás!$IR165:$JU165,"S3")*3)+(COUNTIF(beosztás!$IR165:$JU165,"S4")*4)+(COUNTIF(beosztás!$IR165:$JU165,"S5")*5)+(COUNTIF(beosztás!$IR165:$JU165,"S6")*6)+(COUNTIF(beosztás!$IR165:$JU165,"S7")*7)+(COUNTIF(beosztás!$IR165:$JU165,"S8")*8)+(COUNTIF(beosztás!$IR165:$JU165,"S9")*9)+(COUNTIF(beosztás!$IR165:$JU165,"S10")*10)+(COUNTIF(beosztás!$IR165:$JU165,"S11")*11)+(COUNTIF(beosztás!$IR165:$JU165,"S12")*12)</f>
        <v>0</v>
      </c>
      <c r="FZ163" s="706">
        <f>COUNTIF(beosztás!$IR165:$JU165,"BN")*12+COUNTIF(beosztás!$IR165:$JU165,"BÉ")*12+COUNTIF(beosztás!$IR165:$JU165,"BDE")*8+COUNTIF(beosztás!$IR165:$JU165,"BDU")*8+COUNTIF(beosztás!$IR165:$JU165,"BÉJ")*8+COUNTIF(beosztás!$IR165:$JU165,"B1")*1+COUNTIF(beosztás!$IR165:$JU165,"B2")*2+COUNTIF(beosztás!$IR165:$JU165,"B3")*3+COUNTIF(beosztás!$IR165:$JU165,"B5")*5+COUNTIF(beosztás!$IR165:$JU165,"B6")*6+COUNTIF(beosztás!$IR165:$JU165,"B7")*7+COUNTIF(beosztás!$IR165:$JU165,"B8")*8+COUNTIF(beosztás!$IR165:$JU165,"B9")*9+COUNTIF(beosztás!$IR165:$JU165,"B10")*10+COUNTIF(beosztás!$IR165:$JU165,"B11")*11+COUNTIF(beosztás!$IR165:$JU165,"B12")*12+COUNTIF(beosztás!$IR165:$JU165,"BP")*0</f>
        <v>0</v>
      </c>
      <c r="GA163" s="330">
        <f t="shared" si="718"/>
        <v>0</v>
      </c>
      <c r="GB163" s="706">
        <f>IF(C163="",0,alapadatok!$AN$10)</f>
        <v>168</v>
      </c>
      <c r="GC163" s="330">
        <f t="shared" si="648"/>
        <v>-168</v>
      </c>
      <c r="GD163" s="905">
        <f t="shared" si="719"/>
        <v>0</v>
      </c>
      <c r="GE163" s="327"/>
      <c r="GF163" s="705">
        <f>COUNTIF(beosztás!$JV165:$KZ165,"DE")*8</f>
        <v>0</v>
      </c>
      <c r="GG163" s="706">
        <f>COUNTIF(beosztás!$JV165:$KZ165,"DU")*8</f>
        <v>0</v>
      </c>
      <c r="GH163" s="706">
        <f>COUNTIF(beosztás!$JV165:$KZ165,"ÉJ")*8</f>
        <v>0</v>
      </c>
      <c r="GI163" s="706">
        <f>COUNTIF(beosztás!$JV165:$KZ165,"N")*12</f>
        <v>0</v>
      </c>
      <c r="GJ163" s="706">
        <f>COUNTIF(beosztás!$JV165:$KZ165,"É")*12</f>
        <v>0</v>
      </c>
      <c r="GK163" s="706">
        <f>SUM(beosztás!$JV165:$KZ165)</f>
        <v>0</v>
      </c>
      <c r="GL163" s="895">
        <f>(COUNTIF(beosztás!$JV165:$KZ165,"SN")*12)+(COUNTIF(beosztás!$JV165:$KZ165,"SDE")*8)+(COUNTIF(beosztás!$JV165:$KZ165,"SDU")*8)+(COUNTIF(beosztás!$JV165:$KZ165,"SÉ")*12)+(COUNTIF(beosztás!$JV165:$KZ165,"SÉJ")*8)+(COUNTIF(beosztás!$JV165:$KZ165,"S1")*1)+(COUNTIF(beosztás!$JV165:$KZ165,"S2")*2)+(COUNTIF(beosztás!$JV165:$KZ165,"S3")*3)+(COUNTIF(beosztás!$JV165:$KZ165,"S4")*4)+(COUNTIF(beosztás!$JV165:$KZ165,"S5")*5)+(COUNTIF(beosztás!$JV165:$KZ165,"S6")*6)+(COUNTIF(beosztás!$JV165:$KZ165,"S7")*7)+(COUNTIF(beosztás!$JV165:$KZ165,"S8")*8)+(COUNTIF(beosztás!$JV165:$KZ165,"S9")*9)+(COUNTIF(beosztás!$JV165:$KZ165,"S10")*10)+(COUNTIF(beosztás!$JV165:$KZ165,"S11")*11)+(COUNTIF(beosztás!$JV165:$KZ165,"S12")*12)</f>
        <v>0</v>
      </c>
      <c r="GM163" s="706">
        <f>COUNTIF(beosztás!$JV165:$KZ165,"FÜ")*8</f>
        <v>8</v>
      </c>
      <c r="GN163" s="706">
        <f>COUNTIF(beosztás!$JV165:$KZ165,"BN")*12+COUNTIF(beosztás!$JV165:$KZ165,"BÉ")*12+COUNTIF(beosztás!$JV165:$KZ165,"BDE")*8+COUNTIF(beosztás!$JV165:$KZ165,"BDU")*8+COUNTIF(beosztás!$JV165:$KZ165,"BÉJ")*8+COUNTIF(beosztás!$JV165:$KZ165,"B1")*1+COUNTIF(beosztás!$JV165:$KZ165,"B2")*2+COUNTIF(beosztás!$JV165:$KZ165,"B3")*3+COUNTIF(beosztás!$JV165:$KZ165,"B5")*5+COUNTIF(beosztás!$JV165:$KZ165,"B6")*6+COUNTIF(beosztás!$JV165:$KZ165,"B7")*7+COUNTIF(beosztás!$JV165:$KZ165,"B8")*8+COUNTIF(beosztás!$JV165:$KZ165,"B9")*9+COUNTIF(beosztás!$JV165:$KZ165,"B10")*10+COUNTIF(beosztás!$JV165:$KZ165,"B11")*11+COUNTIF(beosztás!$JV165:$KZ165,"B12")*12+COUNTIF(beosztás!$JV165:$KZ165,"BP")*0</f>
        <v>0</v>
      </c>
      <c r="GO163" s="330">
        <f t="shared" si="720"/>
        <v>0</v>
      </c>
      <c r="GP163" s="706">
        <f>IF(C163="",0,alapadatok!$AN$11)</f>
        <v>176</v>
      </c>
      <c r="GQ163" s="330">
        <f t="shared" si="651"/>
        <v>-176</v>
      </c>
      <c r="GR163" s="905">
        <f t="shared" si="721"/>
        <v>0</v>
      </c>
      <c r="GS163" s="327"/>
      <c r="GT163" s="329">
        <f t="shared" si="653"/>
        <v>0</v>
      </c>
      <c r="GU163" s="330">
        <f t="shared" si="654"/>
        <v>0</v>
      </c>
      <c r="GV163" s="330">
        <f t="shared" si="655"/>
        <v>0</v>
      </c>
      <c r="GW163" s="330">
        <f t="shared" si="656"/>
        <v>0</v>
      </c>
      <c r="GX163" s="330">
        <f t="shared" si="657"/>
        <v>0</v>
      </c>
      <c r="GY163" s="330">
        <f t="shared" si="658"/>
        <v>0</v>
      </c>
      <c r="GZ163" s="330">
        <f t="shared" si="659"/>
        <v>0</v>
      </c>
      <c r="HA163" s="330">
        <f t="shared" si="660"/>
        <v>8</v>
      </c>
      <c r="HB163" s="330">
        <f t="shared" si="661"/>
        <v>0</v>
      </c>
      <c r="HC163" s="330">
        <f t="shared" si="662"/>
        <v>0</v>
      </c>
      <c r="HD163" s="330">
        <f t="shared" si="663"/>
        <v>344</v>
      </c>
      <c r="HE163" s="330">
        <f t="shared" si="664"/>
        <v>-344</v>
      </c>
      <c r="HF163" s="905">
        <f t="shared" si="722"/>
        <v>0</v>
      </c>
      <c r="HG163" s="326"/>
      <c r="HH163" s="705">
        <f>COUNTIF(beosztás!$LA165:$MD165,"DE")*8</f>
        <v>0</v>
      </c>
      <c r="HI163" s="706">
        <f>COUNTIF(beosztás!$LA165:$MD165,"DU")*8</f>
        <v>0</v>
      </c>
      <c r="HJ163" s="706">
        <f>COUNTIF(beosztás!$LA165:$MD165,"ÉJ")*8</f>
        <v>0</v>
      </c>
      <c r="HK163" s="706">
        <f>COUNTIF(beosztás!$LA165:$MD165,"N")*12</f>
        <v>0</v>
      </c>
      <c r="HL163" s="706">
        <f>COUNTIF(beosztás!$LA165:$MD165,"é")*12</f>
        <v>0</v>
      </c>
      <c r="HM163" s="706">
        <f>SUM(beosztás!$LA165:$MD165)</f>
        <v>0</v>
      </c>
      <c r="HN163" s="706">
        <f>COUNTIF(beosztás!$LA165:$MD165,"FÜ")*8</f>
        <v>8</v>
      </c>
      <c r="HO163" s="895">
        <f>(COUNTIF(beosztás!$LA165:$MD165,"SN")*12)+(COUNTIF(beosztás!$LA165:$MD165,"SDE")*8)+(COUNTIF(beosztás!$LA165:$MD165,"SDU")*8)+(COUNTIF(beosztás!$LA165:$MD165,"SÉ")*12)+(COUNTIF(beosztás!$LA165:$MD165,"SÉJ")*8)+(COUNTIF(beosztás!$LA165:$MD165,"S1")*1)+(COUNTIF(beosztás!$LA165:$MD165,"S2")*2)+(COUNTIF(beosztás!$LA165:$MD165,"S3")*3)+(COUNTIF(beosztás!$LA165:$MD165,"S4")*4)+(COUNTIF(beosztás!$LA165:$MD165,"S5")*5)+(COUNTIF(beosztás!$LA165:$MD165,"S6")*6)+(COUNTIF(beosztás!$LA165:$MD165,"S7")*7)+(COUNTIF(beosztás!$LA165:$MD165,"S8")*8)+(COUNTIF(beosztás!$LA165:$MD165,"S9")*9)+(COUNTIF(beosztás!$LA165:$MD165,"S10")*10)+(COUNTIF(beosztás!$LA165:$MD165,"S11")*11)+(COUNTIF(beosztás!$LA165:$MD165,"S12")*12)</f>
        <v>0</v>
      </c>
      <c r="HP163" s="706">
        <f>COUNTIF(beosztás!$LA165:$MD165,"BN")*12+COUNTIF(beosztás!$LA165:$MD165,"BÉ")*12+COUNTIF(beosztás!$LA165:$MD165,"BDE")*8+COUNTIF(beosztás!$LA165:$MD165,"BDU")*8+COUNTIF(beosztás!$LA165:$MD165,"BÉJ")*8+COUNTIF(beosztás!$LA165:$MD165,"B1")*1+COUNTIF(beosztás!$LA165:$MD165,"B2")*2+COUNTIF(beosztás!$LA165:$MD165,"B3")*3+COUNTIF(beosztás!$KZ165:$MC165,"B5")*5+COUNTIF(beosztás!$KZ165:$MC165,"B6")*6+COUNTIF(beosztás!$KZ165:$MC165,"B7")*7+COUNTIF(beosztás!$KZ165:$MC165,"B8")*8+COUNTIF(beosztás!$LA165:$MD165,"B9")*9+COUNTIF(beosztás!$LA165:$MD165,"B10")*10+COUNTIF(beosztás!$LA165:$MD165,"B11")*11+COUNTIF(beosztás!$LA165:$MD165,"B12")*12+COUNTIF(beosztás!$LA165:$MD165,"BP")*0</f>
        <v>0</v>
      </c>
      <c r="HQ163" s="330">
        <f t="shared" si="723"/>
        <v>0</v>
      </c>
      <c r="HR163" s="706">
        <f>IF(C163="",0,alapadatok!$AN$12)</f>
        <v>160</v>
      </c>
      <c r="HS163" s="330">
        <f t="shared" si="667"/>
        <v>-160</v>
      </c>
      <c r="HT163" s="905">
        <f t="shared" si="724"/>
        <v>0</v>
      </c>
      <c r="HU163" s="327"/>
      <c r="HV163" s="705">
        <f>COUNTIF(beosztás!$ME165:$NI165,"DE")*8</f>
        <v>0</v>
      </c>
      <c r="HW163" s="706">
        <f>COUNTIF(beosztás!$ME165:$NI165,"DU")*8</f>
        <v>0</v>
      </c>
      <c r="HX163" s="706">
        <f>COUNTIF(beosztás!$ME165:$NI165,"ÉJ")*8</f>
        <v>0</v>
      </c>
      <c r="HY163" s="706">
        <f>COUNTIF(beosztás!$ME165:$NI165,"N")*12</f>
        <v>0</v>
      </c>
      <c r="HZ163" s="706">
        <f>COUNTIF(beosztás!$ME165:$NI165,"É")*12</f>
        <v>0</v>
      </c>
      <c r="IA163" s="706">
        <f>SUM(beosztás!$ME165:$NI165)</f>
        <v>0</v>
      </c>
      <c r="IB163" s="706">
        <f>(COUNTIF(beosztás!$ME165:$NI165,"SN")*12)+(COUNTIF(beosztás!$ME165:$NI165,"SDE")*8)+(COUNTIF(beosztás!$ME165:$NI165,"SDU")*8)+(COUNTIF(beosztás!$ME165:$NI165,"SÉ")*12)+(COUNTIF(beosztás!$ME165:$NI165,"SÉJ")*8)+(COUNTIF(beosztás!$ME165:$NI165,"S1")*1)+(COUNTIF(beosztás!$ME165:$NI165,"S2")*2)+(COUNTIF(beosztás!$ME165:$NI165,"S3")*3)+(COUNTIF(beosztás!$ME165:$NI165,"S4")*4)+(COUNTIF(beosztás!$ME165:$NI165,"S5")*5)+(COUNTIF(beosztás!$ME165:$NI165,"S6")*6)+(COUNTIF(beosztás!$ME165:$NI165,"S7")*7)+(COUNTIF(beosztás!$ME165:$NI165,"S8")*8)+(COUNTIF(beosztás!$ME165:$NI165,"S9")*9)+(COUNTIF(beosztás!$ME165:$NI165,"S10")*10)+(COUNTIF(beosztás!$ME165:$NI165,"S11")*11)+(COUNTIF(beosztás!$ME165:$NI165,"S12")*12)</f>
        <v>0</v>
      </c>
      <c r="IC163" s="706">
        <f>COUNTIF(beosztás!$ME165:$NI165,"FÜ")*8</f>
        <v>16</v>
      </c>
      <c r="ID163" s="706">
        <f>COUNTIF(beosztás!$ME165:$NI165,"BN")*12+COUNTIF(beosztás!$ME165:$NI165,"BÉ")*12+COUNTIF(beosztás!$ME165:$NI165,"BDE")*8+COUNTIF(beosztás!$ME165:$NI165,"BDU")*8+COUNTIF(beosztás!$ME165:$NI165,"BÉJ")*8+COUNTIF(beosztás!$ME165:$NI165,"B1")*1+COUNTIF(beosztás!$ME165:$NI165,"B2")*2+COUNTIF(beosztás!$ME165:$NI165,"B3")*3+COUNTIF(beosztás!$ME165:$NI165,"B5")*5+COUNTIF(beosztás!$ME165:$NI165,"B6")*6+COUNTIF(beosztás!$ME165:$NI165,"B7")*7+COUNTIF(beosztás!$ME165:$NI165,"B8")*8+COUNTIF(beosztás!$ME165:$NI165,"B9")*9+COUNTIF(beosztás!$ME165:$NI165,"B10")*10+COUNTIF(beosztás!$ME165:$NI165,"B11")*11+COUNTIF(beosztás!$ME165:$NI165,"B12")*12+COUNTIF(beosztás!$ME165:$NI165,"BP")*0</f>
        <v>0</v>
      </c>
      <c r="IE163" s="330">
        <f t="shared" si="725"/>
        <v>0</v>
      </c>
      <c r="IF163" s="706">
        <f>IF(C163="",0,alapadatok!$AN$13)</f>
        <v>160</v>
      </c>
      <c r="IG163" s="330">
        <f t="shared" si="670"/>
        <v>-160</v>
      </c>
      <c r="IH163" s="739">
        <f t="shared" si="726"/>
        <v>0</v>
      </c>
      <c r="II163" s="327"/>
      <c r="IJ163" s="329">
        <f t="shared" si="672"/>
        <v>0</v>
      </c>
      <c r="IK163" s="330">
        <f t="shared" si="673"/>
        <v>0</v>
      </c>
      <c r="IL163" s="330">
        <f t="shared" si="674"/>
        <v>0</v>
      </c>
      <c r="IM163" s="330">
        <f t="shared" si="675"/>
        <v>0</v>
      </c>
      <c r="IN163" s="330">
        <f t="shared" si="676"/>
        <v>0</v>
      </c>
      <c r="IO163" s="330">
        <f t="shared" si="677"/>
        <v>0</v>
      </c>
      <c r="IP163" s="330">
        <f t="shared" si="678"/>
        <v>0</v>
      </c>
      <c r="IQ163" s="330">
        <f t="shared" si="679"/>
        <v>24</v>
      </c>
      <c r="IR163" s="330">
        <f t="shared" si="680"/>
        <v>0</v>
      </c>
      <c r="IS163" s="330">
        <f t="shared" si="681"/>
        <v>0</v>
      </c>
      <c r="IT163" s="330">
        <f t="shared" si="682"/>
        <v>320</v>
      </c>
      <c r="IU163" s="330">
        <f t="shared" si="683"/>
        <v>-320</v>
      </c>
      <c r="IV163" s="905">
        <f t="shared" si="727"/>
        <v>0</v>
      </c>
      <c r="IW163" s="328"/>
      <c r="JF163" s="21"/>
      <c r="JG163" s="21"/>
    </row>
    <row r="164" spans="1:267" hidden="1" x14ac:dyDescent="0.25">
      <c r="A164" s="422">
        <f>IF(beosztás!A166=0,"",beosztás!A166)</f>
        <v>19</v>
      </c>
      <c r="B164" s="423" t="str">
        <f>IF(beosztás!B166=0,"",beosztás!B166)</f>
        <v/>
      </c>
      <c r="C164" s="424" t="str">
        <f>IF(beosztás!C166=0,"",beosztás!C166)</f>
        <v/>
      </c>
      <c r="D164" s="425" t="str">
        <f>IF(beosztás!D166=0,"",beosztás!D166)</f>
        <v/>
      </c>
      <c r="E164" s="18"/>
      <c r="F164" s="705">
        <f>COUNTIF(beosztás!$I166:$AM166,"DE")*8</f>
        <v>0</v>
      </c>
      <c r="G164" s="706">
        <f>COUNTIF(beosztás!$I166:$AM166,"DU")*8</f>
        <v>0</v>
      </c>
      <c r="H164" s="706">
        <f>COUNTIF(beosztás!$I166:$AM166,"ÉJ")*8</f>
        <v>0</v>
      </c>
      <c r="I164" s="706">
        <f>COUNTIF(beosztás!$I166:$AM166,"N")*12</f>
        <v>0</v>
      </c>
      <c r="J164" s="706">
        <f>COUNTIF(beosztás!$I166:$AM166,"é")*12</f>
        <v>0</v>
      </c>
      <c r="K164" s="706">
        <f>SUM(beosztás!$I166:$AM166)</f>
        <v>0</v>
      </c>
      <c r="L164" s="706">
        <f>COUNTIF(beosztás!$I166:$AM166,"FÜ")*8</f>
        <v>0</v>
      </c>
      <c r="M164" s="706">
        <f>(COUNTIF(beosztás!$I166:$AM166,"SN")*12)+(COUNTIF(beosztás!$I166:$AM166,"SDE")*8)+(COUNTIF(beosztás!$I166:$AM166,"SDU")*8)+(COUNTIF(beosztás!$I166:$AM166,"S1")*1)+(COUNTIF(beosztás!$I166:$AM166,"S2")*2)+(COUNTIF(beosztás!$I166:$AM166,"S3")*3)+(COUNTIF(beosztás!$I166:$AM166,"S4")*4)+(COUNTIF(beosztás!$I166:$AM166,"S5")*5)+(COUNTIF(beosztás!$I166:$AM166,"S6")*6)+(COUNTIF(beosztás!$I166:$AM166,"S7")*7)+(COUNTIF(beosztás!$I166:$AM166,"S8")*8)+(COUNTIF(beosztás!$I166:$AM166,"S9")*9)+(COUNTIF(beosztás!$I166:$AM166,"S10")*10)+(COUNTIF(beosztás!$I166:$AM166,"S11")*11)+(COUNTIF(beosztás!$I166:$AM166,"S12")*12)+(COUNTIF(beosztás!$I166:$AM166,"SÉ")*12)+(COUNTIF(beosztás!$I166:$AM166,"SÉJ")*8)</f>
        <v>0</v>
      </c>
      <c r="N164" s="706">
        <f>COUNTIF(beosztás!$I166:$AM166,"BN")*12+COUNTIF(beosztás!$I166:$AM166,"BÉ")*12+COUNTIF(beosztás!$I166:$AM166,"BDE")*8+COUNTIF(beosztás!$I166:$AM166,"BDU")*8+COUNTIF(beosztás!$I166:$AM166,"BÉJ")*8+COUNTIF(beosztás!$I166:$AM166,"B1")*1+COUNTIF(beosztás!$I166:$AM166,"B2")*2+COUNTIF(beosztás!$I166:$AM166,"B3")*3+COUNTIF(beosztás!$I166:$AM166,"B5")*5+COUNTIF(beosztás!$I166:$AM166,"B6")*6+COUNTIF(beosztás!$I166:$AM166,"B7")*7+COUNTIF(beosztás!$I166:$AM166,"B8")*8+COUNTIF(beosztás!$I166:$AM166,"B9")*9+COUNTIF(beosztás!$I166:$AM166,"B10")*10+COUNTIF(beosztás!$I166:$AM166,"B11")*11+COUNTIF(beosztás!$I166:$AM166,"B12")*12+COUNTIF(beosztás!$I166:$AM166,"BP")*0</f>
        <v>0</v>
      </c>
      <c r="O164" s="330">
        <f t="shared" si="690"/>
        <v>0</v>
      </c>
      <c r="P164" s="706">
        <f>IF(C164="",0,alapadatok!$AN$2)</f>
        <v>0</v>
      </c>
      <c r="Q164" s="330">
        <f t="shared" si="577"/>
        <v>0</v>
      </c>
      <c r="R164" s="739">
        <f t="shared" si="691"/>
        <v>0</v>
      </c>
      <c r="S164" s="325"/>
      <c r="T164" s="705">
        <f>COUNTIF(beosztás!$AN166:$BO166,"DE")*8</f>
        <v>0</v>
      </c>
      <c r="U164" s="706">
        <f>COUNTIF(beosztás!$AN166:$BO166,"DU")*8</f>
        <v>0</v>
      </c>
      <c r="V164" s="706">
        <f>COUNTIF(beosztás!$AN166:$BO166,"ÉJ")*8</f>
        <v>0</v>
      </c>
      <c r="W164" s="706">
        <f>COUNTIF(beosztás!$AN166:$BO166,"N")*12</f>
        <v>0</v>
      </c>
      <c r="X164" s="706">
        <f>COUNTIF(beosztás!$AN166:$BO166,"É")*12</f>
        <v>0</v>
      </c>
      <c r="Y164" s="706">
        <f>SUM(beosztás!$AN166:$BO166)</f>
        <v>0</v>
      </c>
      <c r="Z164" s="706">
        <f>(COUNTIF(beosztás!$AN166:$BO166,"SN")*12)+(COUNTIF(beosztás!$AN166:$BO166,"SDE")*8)+(COUNTIF(beosztás!$AN166:$BO166,"SDU")*8)+(COUNTIF(beosztás!$AN166:$BO166,"SÉ")*12)+(COUNTIF(beosztás!$AN166:$BO166,"SÉJ")*8)+(COUNTIF(beosztás!$AN166:$BO166,"S1")*1)+(COUNTIF(beosztás!$AN166:$BO166,"S2")*2)+(COUNTIF(beosztás!$AN166:$BO166,"S3")*3)+(COUNTIF(beosztás!$AN166:$BO166,"S4")*4)+(COUNTIF(beosztás!$AN166:$BO166,"S5")*5)+(COUNTIF(beosztás!$AN166:$BO166,"S6")*6)+(COUNTIF(beosztás!$AN166:$BO166,"S7")*7)+(COUNTIF(beosztás!$AN166:$BO166,"S8")*8)+(COUNTIF(beosztás!$AN166:$BO166,"S9")*9)+(COUNTIF(beosztás!$AN166:$BO166,"S10")*10)+(COUNTIF(beosztás!$AN166:$BO166,"S11")*11)+(COUNTIF(beosztás!$AN166:$BO166,"S12")*12)</f>
        <v>0</v>
      </c>
      <c r="AA164" s="706">
        <f>COUNTIF(beosztás!$AN166:$BO166,"FÜ")*8</f>
        <v>0</v>
      </c>
      <c r="AB164" s="706">
        <f>COUNTIF(beosztás!$AN166:$BO166,"BN")*12+COUNTIF(beosztás!$AN166:$BO166,"BÉ")*12+COUNTIF(beosztás!$AN166:$BO166,"BDE")*8+COUNTIF(beosztás!$AN166:$BO166,"BDU")*8+COUNTIF(beosztás!$AN166:$BO166,"BÉJ")*8+COUNTIF(beosztás!$AN166:$BO166,"B1")*1+COUNTIF(beosztás!$AN166:$BO166,"B2")*2+COUNTIF(beosztás!$AN166:$BO166,"B3")*3+COUNTIF(beosztás!$AN166:$BO166,"B5")*5+COUNTIF(beosztás!$AN166:$BO166,"B6")*6+COUNTIF(beosztás!$AN166:$BO166,"B7")*7+COUNTIF(beosztás!$AN166:$BO166,"B8")*8+COUNTIF(beosztás!$AN166:$BO166,"B9")*9+COUNTIF(beosztás!$AN166:$BO166,"B10")*10+COUNTIF(beosztás!$AN166:$BO166,"B11")*11+COUNTIF(beosztás!$AN166:$BO166,"B12")*12+COUNTIF(beosztás!$AN166:$BO166,"BP")*0</f>
        <v>0</v>
      </c>
      <c r="AC164" s="605">
        <f t="shared" si="692"/>
        <v>0</v>
      </c>
      <c r="AD164" s="706">
        <f>IF(C164="",0,alapadatok!$AN$3)</f>
        <v>0</v>
      </c>
      <c r="AE164" s="330">
        <f t="shared" si="685"/>
        <v>0</v>
      </c>
      <c r="AF164" s="739">
        <f t="shared" si="693"/>
        <v>0</v>
      </c>
      <c r="AG164" s="325"/>
      <c r="AH164" s="329">
        <f t="shared" si="694"/>
        <v>0</v>
      </c>
      <c r="AI164" s="330">
        <f t="shared" si="695"/>
        <v>0</v>
      </c>
      <c r="AJ164" s="330">
        <f t="shared" si="696"/>
        <v>0</v>
      </c>
      <c r="AK164" s="330">
        <f t="shared" si="697"/>
        <v>0</v>
      </c>
      <c r="AL164" s="330">
        <f t="shared" si="698"/>
        <v>0</v>
      </c>
      <c r="AM164" s="330">
        <f t="shared" si="699"/>
        <v>0</v>
      </c>
      <c r="AN164" s="330">
        <f t="shared" si="700"/>
        <v>0</v>
      </c>
      <c r="AO164" s="330">
        <f t="shared" si="701"/>
        <v>0</v>
      </c>
      <c r="AP164" s="330">
        <f t="shared" si="686"/>
        <v>0</v>
      </c>
      <c r="AQ164" s="330">
        <f t="shared" si="687"/>
        <v>0</v>
      </c>
      <c r="AR164" s="330">
        <f t="shared" si="688"/>
        <v>0</v>
      </c>
      <c r="AS164" s="330">
        <f t="shared" si="689"/>
        <v>0</v>
      </c>
      <c r="AT164" s="739">
        <f t="shared" si="702"/>
        <v>0</v>
      </c>
      <c r="AU164" s="326"/>
      <c r="AV164" s="705">
        <f>COUNTIF(beosztás!$BP166:$CT166,"DE")*8</f>
        <v>40</v>
      </c>
      <c r="AW164" s="706">
        <f>COUNTIF(beosztás!$BP166:$CT166,"DU")*8</f>
        <v>0</v>
      </c>
      <c r="AX164" s="706">
        <f>COUNTIF(beosztás!$BP166:$CT166,"ÉJ")*8</f>
        <v>0</v>
      </c>
      <c r="AY164" s="706">
        <f>COUNTIF(beosztás!$BP166:$CT166,"N")*12</f>
        <v>0</v>
      </c>
      <c r="AZ164" s="706">
        <f>COUNTIF(beosztás!$BP166:$CT166,"é")*12</f>
        <v>0</v>
      </c>
      <c r="BA164" s="706">
        <f>SUM(beosztás!$BP166:$CT166)</f>
        <v>0</v>
      </c>
      <c r="BB164" s="706">
        <f>COUNTIF(beosztás!$BP166:$CT166,"FÜ")*8</f>
        <v>0</v>
      </c>
      <c r="BC164" s="895">
        <f>(COUNTIF(beosztás!$BP166:$CT166,"SN")*12)+(COUNTIF(beosztás!$BP166:$CT166,"SDE")*8)+(COUNTIF(beosztás!$BP166:$CT166,"SDU")*8)+(COUNTIF(beosztás!$BP166:$CT166,"SÉ")*12)+(COUNTIF(beosztás!$BP166:$CT166,"SÉJ")*8)+(COUNTIF(beosztás!$BP166:$CT166,"S1")*1)+(COUNTIF(beosztás!$BP166:$CT166,"S2")*2)+(COUNTIF(beosztás!$BP166:$CT166,"S3")*3)+(COUNTIF(beosztás!$BP166:$CT166,"S4")*4)+(COUNTIF(beosztás!$BP166:$CT166,"S5")*5)+(COUNTIF(beosztás!$BP166:$CT166,"S6")*6)+(COUNTIF(beosztás!$BP166:$CT166,"S7")*7)+(COUNTIF(beosztás!$BP166:$CT166,"S8")*8)+(COUNTIF(beosztás!$BP166:$CT166,"S9")*9)+(COUNTIF(beosztás!$BP166:$CT166,"S10")*10)+(COUNTIF(beosztás!$BP166:$CT166,"S11")*11)+(COUNTIF(beosztás!$BP166:$CT166,"S12")*12)</f>
        <v>0</v>
      </c>
      <c r="BD164" s="706">
        <f>COUNTIF(beosztás!$BP166:$CT166,"BN")*12+COUNTIF(beosztás!$BP166:$CT166,"BÉ")*12+COUNTIF(beosztás!$BP166:$CT166,"BDE")*8+COUNTIF(beosztás!$BP166:$CT166,"BDU")*8+COUNTIF(beosztás!$BP166:$CT166,"BÉJ")*8+COUNTIF(beosztás!$BP166:$CT166,"B1")*1+COUNTIF(beosztás!$BP166:$CT166,"B2")*2+COUNTIF(beosztás!$BP166:$CT166,"B3")*3+COUNTIF(beosztás!$BP166:$CT166,"B5")*5+COUNTIF(beosztás!$BP166:$CT166,"B6")*6+COUNTIF(beosztás!$BP166:$CT166,"B7")*7+COUNTIF(beosztás!$BP166:$CT166,"B8")*8+COUNTIF(beosztás!$BP166:$CT166,"B9")*9+COUNTIF(beosztás!$BP166:$CT166,"B10")*10+COUNTIF(beosztás!$BP166:$CT166,"B11")*11+COUNTIF(beosztás!$BP166:$CT166,"B12")*12+COUNTIF(beosztás!$BP166:$CT166,"BP")*0</f>
        <v>0</v>
      </c>
      <c r="BE164" s="330">
        <f t="shared" si="703"/>
        <v>40</v>
      </c>
      <c r="BF164" s="706">
        <f>IF(C164="",0,alapadatok!$AN$4)</f>
        <v>0</v>
      </c>
      <c r="BG164" s="330">
        <f t="shared" si="591"/>
        <v>40</v>
      </c>
      <c r="BH164" s="739">
        <f t="shared" si="704"/>
        <v>0</v>
      </c>
      <c r="BI164" s="325"/>
      <c r="BJ164" s="705">
        <f>COUNTIF(beosztás!$CU166:$DX166,"DE")*8</f>
        <v>104</v>
      </c>
      <c r="BK164" s="706">
        <f>COUNTIF(beosztás!$CU166:$DX166,"DU")*8</f>
        <v>0</v>
      </c>
      <c r="BL164" s="706">
        <f>COUNTIF(beosztás!$CU166:$DX166,"ÉJ")*8</f>
        <v>0</v>
      </c>
      <c r="BM164" s="706">
        <f>COUNTIF(beosztás!$CU166:$DX166,"N")*12</f>
        <v>0</v>
      </c>
      <c r="BN164" s="706">
        <f>COUNTIF(beosztás!$CU166:$DX166,"É")*12</f>
        <v>0</v>
      </c>
      <c r="BO164" s="706">
        <f>SUM(beosztás!$CU166:$DX166)</f>
        <v>0</v>
      </c>
      <c r="BP164" s="895">
        <f>(COUNTIF(beosztás!$CU166:$DX166,"SN")*12)+(COUNTIF(beosztás!$CU166:$DX166,"SDE")*8)+(COUNTIF(beosztás!$CU166:$DX166,"SDU")*8)+(COUNTIF(beosztás!$CU166:$DX166,"SÉ")*12)+(COUNTIF(beosztás!$CU166:$DX166,"SÉJ")*8)+(COUNTIF(beosztás!$CU166:$DX166,"S1")*1)+(COUNTIF(beosztás!$CU166:$DX166,"S2")*2)+(COUNTIF(beosztás!$CU166:$DX166,"S3")*3)+(COUNTIF(beosztás!$CU166:$DX166,"S4")*4)+(COUNTIF(beosztás!$CU166:$DX166,"S5")*5)+(COUNTIF(beosztás!$CU166:$DX166,"S6")*6)+(COUNTIF(beosztás!$CU166:$DX166,"S7")*7)+(COUNTIF(beosztás!$CU166:$DX166,"S8")*8)+(COUNTIF(beosztás!$CU166:$DX166,"S9")*9)+(COUNTIF(beosztás!$CU166:$DX166,"S10")*10)+(COUNTIF(beosztás!$CU166:$DX166,"S11")*11)+(COUNTIF(beosztás!$CU166:$DX166,"S12")*12)</f>
        <v>0</v>
      </c>
      <c r="BQ164" s="706">
        <f>COUNTIF(beosztás!$CU166:$DX166,"FÜ")*8</f>
        <v>0</v>
      </c>
      <c r="BR164" s="706">
        <f>COUNTIF(beosztás!$CU166:$DX166,"BN")*12+COUNTIF(beosztás!$CU166:$DX166,"BÉ")*12+COUNTIF(beosztás!$CU166:$DX166,"BDE")*8+COUNTIF(beosztás!$CU166:$DX166,"BDU")*8+COUNTIF(beosztás!$CU166:$DX166,"BÉJ")*8+COUNTIF(beosztás!$CU166:$DX166,"B1")*1+COUNTIF(beosztás!$CU166:$DX166,"B2")*2+COUNTIF(beosztás!$CU166:$DX166,"B3")*3+COUNTIF(beosztás!$CU166:$DX166,"B5")*5+COUNTIF(beosztás!$CU166:$DX166,"B6")*6+COUNTIF(beosztás!$CU166:$DX166,"B7")*7+COUNTIF(beosztás!$CU166:$DX166,"B8")*8+COUNTIF(beosztás!$CU166:$DX166,"B9")*9+COUNTIF(beosztás!$CU166:$DX166,"B10")*10+COUNTIF(beosztás!$CU166:$DX166,"B11")*11+COUNTIF(beosztás!$CU166:$DX166,"B12")*12+COUNTIF(beosztás!$CU166:$DX166,"BP")*0</f>
        <v>0</v>
      </c>
      <c r="BS164" s="330">
        <f t="shared" si="705"/>
        <v>104</v>
      </c>
      <c r="BT164" s="706">
        <f>IF(C164="",0,alapadatok!$AN$5)</f>
        <v>0</v>
      </c>
      <c r="BU164" s="330">
        <f t="shared" si="594"/>
        <v>104</v>
      </c>
      <c r="BV164" s="739">
        <f t="shared" si="706"/>
        <v>0</v>
      </c>
      <c r="BW164" s="325"/>
      <c r="BX164" s="329">
        <f t="shared" si="596"/>
        <v>144</v>
      </c>
      <c r="BY164" s="330">
        <f t="shared" si="597"/>
        <v>0</v>
      </c>
      <c r="BZ164" s="330">
        <f t="shared" si="598"/>
        <v>0</v>
      </c>
      <c r="CA164" s="330">
        <f t="shared" si="599"/>
        <v>0</v>
      </c>
      <c r="CB164" s="330">
        <f t="shared" si="600"/>
        <v>0</v>
      </c>
      <c r="CC164" s="330">
        <f t="shared" si="601"/>
        <v>0</v>
      </c>
      <c r="CD164" s="330">
        <f t="shared" si="602"/>
        <v>0</v>
      </c>
      <c r="CE164" s="330">
        <f t="shared" si="603"/>
        <v>0</v>
      </c>
      <c r="CF164" s="330">
        <f t="shared" si="604"/>
        <v>0</v>
      </c>
      <c r="CG164" s="330">
        <f t="shared" si="605"/>
        <v>144</v>
      </c>
      <c r="CH164" s="330">
        <f t="shared" si="606"/>
        <v>0</v>
      </c>
      <c r="CI164" s="330">
        <f t="shared" si="607"/>
        <v>144</v>
      </c>
      <c r="CJ164" s="739">
        <f t="shared" si="707"/>
        <v>0</v>
      </c>
      <c r="CK164" s="326"/>
      <c r="CL164" s="705">
        <f>COUNTIF(beosztás!$DY166:$FC166,"DE")*8</f>
        <v>0</v>
      </c>
      <c r="CM164" s="706">
        <f>COUNTIF(beosztás!$DY166:$FC166,"DU")*8</f>
        <v>0</v>
      </c>
      <c r="CN164" s="706">
        <f>COUNTIF(beosztás!$DY166:$FC166,"ÉJ")*8</f>
        <v>0</v>
      </c>
      <c r="CO164" s="706">
        <f>COUNTIF(beosztás!$DY166:$FC166,"N")*12</f>
        <v>0</v>
      </c>
      <c r="CP164" s="706">
        <f>COUNTIF(beosztás!$DY166:$FC166,"é")*12</f>
        <v>0</v>
      </c>
      <c r="CQ164" s="706">
        <f>SUM(beosztás!$DY166:$FC166)</f>
        <v>0</v>
      </c>
      <c r="CR164" s="706">
        <f>COUNTIF(beosztás!$DY166:$FC166,"FÜ")*8</f>
        <v>0</v>
      </c>
      <c r="CS164" s="895">
        <f>(COUNTIF(beosztás!$DY166:$FC166,"SN")*12)+(COUNTIF(beosztás!$DY166:$FC166,"SDE")*8)+(COUNTIF(beosztás!$DY166:$FC166,"SDU")*8)+(COUNTIF(beosztás!$DY166:$FC166,"SÉ")*12)+(COUNTIF(beosztás!$DY166:$FC166,"SÉJ")*8)+(COUNTIF(beosztás!$DY166:$FC166,"S1")*1)+(COUNTIF(beosztás!$DY166:$FC166,"S2")*2)+(COUNTIF(beosztás!$DY166:$FC166,"S3")*3)+(COUNTIF(beosztás!$DY166:$FC166,"S4")*4)+(COUNTIF(beosztás!$DY166:$FC166,"S5")*5)+(COUNTIF(beosztás!$DY166:$FC166,"S6")*6)+(COUNTIF(beosztás!$DY166:$FC166,"S7")*7)+(COUNTIF(beosztás!$DY166:$FC166,"S8")*8)+(COUNTIF(beosztás!$DY166:$FC166,"S9")*9)+(COUNTIF(beosztás!$DY166:$FC166,"S10")*10)+(COUNTIF(beosztás!$DY166:$FC166,"S11")*11)+(COUNTIF(beosztás!$DY166:$FC166,"S12")*12)</f>
        <v>0</v>
      </c>
      <c r="CT164" s="706">
        <f>COUNTIF(beosztás!$DY166:$FC166,"BN")*12+COUNTIF(beosztás!$DY166:$FC166,"BÉ")*12+COUNTIF(beosztás!$DY166:$FC166,"BDE")*8+COUNTIF(beosztás!$DY166:$FC166,"BDU")*8+COUNTIF(beosztás!$DY166:$FC166,"BÉJ")*8+COUNTIF(beosztás!$DY166:$FC166,"B1")*1+COUNTIF(beosztás!$DY166:$FC166,"B2")*2+COUNTIF(beosztás!$DY166:$FC166,"B3")*3+COUNTIF(beosztás!$DY166:$FC166,"B5")*5+COUNTIF(beosztás!$DY166:$FC166,"B6")*6+COUNTIF(beosztás!$DY166:$FC166,"B7")*7+COUNTIF(beosztás!$DY166:$FC166,"B8")*8+COUNTIF(beosztás!$DY166:$FC166,"B9")*9+COUNTIF(beosztás!$DY166:$FC166,"B10")*10+COUNTIF(beosztás!$DY166:$FC166,"B11")*11+COUNTIF(beosztás!$DY166:$FC166,"B12")*12+COUNTIF(beosztás!$DY166:$FC166,"BP")*0</f>
        <v>0</v>
      </c>
      <c r="CU164" s="330">
        <f t="shared" si="708"/>
        <v>0</v>
      </c>
      <c r="CV164" s="706">
        <f>IF(C164="",0,alapadatok!$AN$6)</f>
        <v>0</v>
      </c>
      <c r="CW164" s="330">
        <f t="shared" si="610"/>
        <v>0</v>
      </c>
      <c r="CX164" s="905">
        <f t="shared" si="709"/>
        <v>0</v>
      </c>
      <c r="CY164" s="325"/>
      <c r="CZ164" s="705">
        <f>COUNTIF(beosztás!$FD166:$GG166,"DE")*8</f>
        <v>0</v>
      </c>
      <c r="DA164" s="706">
        <f>COUNTIF(beosztás!$FD166:$GG166,"DU")*8</f>
        <v>0</v>
      </c>
      <c r="DB164" s="706">
        <f>COUNTIF(beosztás!$FD166:$GG166,"ÉJ")*8</f>
        <v>0</v>
      </c>
      <c r="DC164" s="706">
        <f>COUNTIF(beosztás!$FD166:$GG166,"N")*12</f>
        <v>0</v>
      </c>
      <c r="DD164" s="706">
        <f>COUNTIF(beosztás!$FD166:$GG166,"É")*12</f>
        <v>0</v>
      </c>
      <c r="DE164" s="706">
        <f>SUM(beosztás!$FD166:$GG166)</f>
        <v>0</v>
      </c>
      <c r="DF164" s="895">
        <f>(COUNTIF(beosztás!$FD166:$GG166,"SN")*12)+(COUNTIF(beosztás!$FD166:$GG166,"SDE")*8)+(COUNTIF(beosztás!$FD166:$GG166,"SDU")*8)+(COUNTIF(beosztás!$FD166:$GG166,"SÉ")*12)+(COUNTIF(beosztás!$FD166:$GG166,"SÉJ")*8)+(COUNTIF(beosztás!$FD166:$GG166,"S1")*1)+(COUNTIF(beosztás!$FD166:$GG166,"S2")*2)+(COUNTIF(beosztás!$FD166:$GG166,"S3")*3)+(COUNTIF(beosztás!$FD166:$GG166,"S4")*4)+(COUNTIF(beosztás!$FD166:$GG166,"S5")*5)+(COUNTIF(beosztás!$FD166:$GG166,"S6")*6)+(COUNTIF(beosztás!$FD166:$GG166,"S7")*7)+(COUNTIF(beosztás!$FD166:$GG166,"S8")*8)+(COUNTIF(beosztás!$FD166:$GG166,"S9")*9)+(COUNTIF(beosztás!$FD166:$GG166,"S10")*10)+(COUNTIF(beosztás!$FD166:$GG166,"S11")*11)+(COUNTIF(beosztás!$FD166:$GG166,"S12")*12)</f>
        <v>0</v>
      </c>
      <c r="DG164" s="706">
        <f>COUNTIF(beosztás!$FD166:$GG166,"FÜ")*8</f>
        <v>0</v>
      </c>
      <c r="DH164" s="706">
        <f>COUNTIF(beosztás!$FD166:$GG166,"BN")*12+COUNTIF(beosztás!$FD166:$GG166,"BÉ")*12+COUNTIF(beosztás!$FD166:$GG166,"BDE")*8+COUNTIF(beosztás!$FD166:$GG166,"BDU")*8+COUNTIF(beosztás!$FD166:$GG166,"BÉJ")*8+COUNTIF(beosztás!$FD166:$GG166,"B1")*1+COUNTIF(beosztás!$FD166:$GG166,"B2")*2+COUNTIF(beosztás!$FD166:$GG166,"B3")*3+COUNTIF(beosztás!$FD166:$GG166,"B5")*5+COUNTIF(beosztás!$FD166:$GG166,"B6")*6+COUNTIF(beosztás!$FD166:$GG166,"B7")*7+COUNTIF(beosztás!$FD166:$GG166,"B8")*8+COUNTIF(beosztás!$FD166:$GG166,"B9")*9+COUNTIF(beosztás!$FD166:$GG166,"B10")*10+COUNTIF(beosztás!$FD166:$GG166,"B11")*11+COUNTIF(beosztás!$FD166:$GG166,"B12")*12+COUNTIF(beosztás!$FD166:$GG166,"BP")*0</f>
        <v>0</v>
      </c>
      <c r="DI164" s="330">
        <f t="shared" si="710"/>
        <v>0</v>
      </c>
      <c r="DJ164" s="706">
        <f>IF(C164="",0,alapadatok!$AN$7)</f>
        <v>0</v>
      </c>
      <c r="DK164" s="330">
        <f t="shared" si="613"/>
        <v>0</v>
      </c>
      <c r="DL164" s="739">
        <f t="shared" si="711"/>
        <v>0</v>
      </c>
      <c r="DM164" s="325"/>
      <c r="DN164" s="329">
        <f t="shared" si="615"/>
        <v>0</v>
      </c>
      <c r="DO164" s="330">
        <f t="shared" si="616"/>
        <v>0</v>
      </c>
      <c r="DP164" s="330">
        <f t="shared" si="617"/>
        <v>0</v>
      </c>
      <c r="DQ164" s="330">
        <f t="shared" si="618"/>
        <v>0</v>
      </c>
      <c r="DR164" s="330">
        <f t="shared" si="619"/>
        <v>0</v>
      </c>
      <c r="DS164" s="330">
        <f t="shared" si="620"/>
        <v>0</v>
      </c>
      <c r="DT164" s="330">
        <f t="shared" si="621"/>
        <v>0</v>
      </c>
      <c r="DU164" s="330">
        <f t="shared" si="622"/>
        <v>0</v>
      </c>
      <c r="DV164" s="330">
        <f t="shared" si="623"/>
        <v>0</v>
      </c>
      <c r="DW164" s="330">
        <f t="shared" si="624"/>
        <v>0</v>
      </c>
      <c r="DX164" s="330">
        <f t="shared" si="625"/>
        <v>0</v>
      </c>
      <c r="DY164" s="330">
        <f t="shared" si="626"/>
        <v>0</v>
      </c>
      <c r="DZ164" s="905">
        <f t="shared" si="712"/>
        <v>0</v>
      </c>
      <c r="EA164" s="326"/>
      <c r="EB164" s="705">
        <f>COUNTIF(beosztás!$GH166:$HL166,"DE")*8</f>
        <v>0</v>
      </c>
      <c r="EC164" s="706">
        <f>COUNTIF(beosztás!$GH166:$HL166,"DU")*8</f>
        <v>0</v>
      </c>
      <c r="ED164" s="706">
        <f>COUNTIF(beosztás!$GH166:$HL166,"ÉJ")*8</f>
        <v>0</v>
      </c>
      <c r="EE164" s="706">
        <f>COUNTIF(beosztás!$GH166:$HL166,"N")*12</f>
        <v>0</v>
      </c>
      <c r="EF164" s="706">
        <f>COUNTIF(beosztás!$GH166:$HL166,"é")*12</f>
        <v>0</v>
      </c>
      <c r="EG164" s="706">
        <f>SUM(beosztás!$GH166:$HL166)</f>
        <v>0</v>
      </c>
      <c r="EH164" s="706">
        <f>COUNTIF(beosztás!$GH166:$HL166,"FÜ")*8</f>
        <v>0</v>
      </c>
      <c r="EI164" s="895">
        <f>(COUNTIF(beosztás!$GH166:$HL166,"SN")*12)+(COUNTIF(beosztás!$GH166:$HL166,"SDE")*8)+(COUNTIF(beosztás!$GH166:$HL166,"SDU")*8)+(COUNTIF(beosztás!$GH166:$HL166,"SÉ")*12)+(COUNTIF(beosztás!$GH166:$HL166,"SÉJ")*8)+(COUNTIF(beosztás!$GH166:$HL166,"S1")*1)+(COUNTIF(beosztás!$GH166:$HL166,"S2")*2)+(COUNTIF(beosztás!$GH166:$HL166,"S3")*3)+(COUNTIF(beosztás!$GH166:$HL166,"S4")*4)+(COUNTIF(beosztás!$GH166:$HL166,"S5")*5)+(COUNTIF(beosztás!$GH166:$HL166,"S6")*6)+(COUNTIF(beosztás!$GH166:$HL166,"S7")*7)+(COUNTIF(beosztás!$GH166:$HL166,"S8")*8)+(COUNTIF(beosztás!$GH166:$HL166,"S9")*9)+(COUNTIF(beosztás!$GH166:$HL166,"S10")*10)+(COUNTIF(beosztás!$GH166:$HL166,"S11")*11)+(COUNTIF(beosztás!$GH166:$HL166,"S12")*12)</f>
        <v>0</v>
      </c>
      <c r="EJ164" s="706">
        <f>COUNTIF(beosztás!$GH166:$HL166,"BN")*12+COUNTIF(beosztás!$GH166:$HL166,"BÉ")*12+COUNTIF(beosztás!$GH166:$HL166,"BDE")*8+COUNTIF(beosztás!$GH166:$HL166,"BDU")*8+COUNTIF(beosztás!$GH166:$HL166,"BÉJ")*8+COUNTIF(beosztás!$GH166:$HL166,"B1")*1+COUNTIF(beosztás!$GH166:$HL166,"B2")*2+COUNTIF(beosztás!$GH166:$HL166,"B3")*3+COUNTIF(beosztás!$GH166:$HL166,"B5")*5+COUNTIF(beosztás!$GH166:$HL166,"B6")*6+COUNTIF(beosztás!$GH166:$HL166,"B7")*7+COUNTIF(beosztás!$GH166:$HL166,"B8")*8+COUNTIF(beosztás!$GH166:$HL166,"B9")*9+COUNTIF(beosztás!$GH166:$HL166,"B10")*10+COUNTIF(beosztás!$GH166:$HL166,"B11")*11+COUNTIF(beosztás!$GH166:$HL166,"B12")*12+COUNTIF(beosztás!$GH166:$HL166,"BP")*0</f>
        <v>0</v>
      </c>
      <c r="EK164" s="330">
        <f t="shared" si="713"/>
        <v>0</v>
      </c>
      <c r="EL164" s="706">
        <f>IF(C164="",0,alapadatok!$AN$8)</f>
        <v>0</v>
      </c>
      <c r="EM164" s="330">
        <f t="shared" si="629"/>
        <v>0</v>
      </c>
      <c r="EN164" s="905">
        <f t="shared" si="714"/>
        <v>0</v>
      </c>
      <c r="EO164" s="325"/>
      <c r="EP164" s="705">
        <f>COUNTIF(beosztás!$HM166:$IQ166,"DE")*8</f>
        <v>0</v>
      </c>
      <c r="EQ164" s="706">
        <f>COUNTIF(beosztás!$HM166:$IQ166,"DU")*8</f>
        <v>0</v>
      </c>
      <c r="ER164" s="706">
        <f>COUNTIF(beosztás!$HM166:$IQ166,"ÉJ")*8</f>
        <v>0</v>
      </c>
      <c r="ES164" s="706">
        <f>COUNTIF(beosztás!$HM166:$IQ166,"N")*12</f>
        <v>0</v>
      </c>
      <c r="ET164" s="706">
        <f>COUNTIF(beosztás!$HM166:$IQ166,"É")*12</f>
        <v>0</v>
      </c>
      <c r="EU164" s="706">
        <f>SUM(beosztás!$HM166:$IQ166)</f>
        <v>0</v>
      </c>
      <c r="EV164" s="895">
        <f>(COUNTIF(beosztás!$HM166:$IQ166,"SN")*12)+(COUNTIF(beosztás!$HM166:$IQ166,"SDE")*8)+(COUNTIF(beosztás!$HM166:$IQ166,"SDU")*8)+(COUNTIF(beosztás!$HM166:$IQ166,"SÉ")*12)+(COUNTIF(beosztás!$HM166:$IQ166,"SÉJ")*8)+(COUNTIF(beosztás!$HM166:$IQ166,"S1")*1)+(COUNTIF(beosztás!$HM166:$IQ166,"S2")*2)+(COUNTIF(beosztás!$HM166:$IQ166,"S3")*3)+(COUNTIF(beosztás!$HM166:$IQ166,"S4")*4)+(COUNTIF(beosztás!$HM166:$IQ166,"S5")*5)+(COUNTIF(beosztás!$HM166:$IQ166,"S6")*6)+(COUNTIF(beosztás!$HM166:$IQ166,"S7")*7)+(COUNTIF(beosztás!$HM166:$IQ166,"S8")*8)+(COUNTIF(beosztás!$HM166:$IQ166,"S9")*9)+(COUNTIF(beosztás!$HM166:$IQ166,"S10")*10)+(COUNTIF(beosztás!$HM166:$IQ166,"S11")*11)+(COUNTIF(beosztás!$HM166:$IQ166,"S12")*12)</f>
        <v>0</v>
      </c>
      <c r="EW164" s="706">
        <f>COUNTIF(beosztás!$HM166:$IQ166,"FÜ")*8</f>
        <v>0</v>
      </c>
      <c r="EX164" s="706">
        <f>COUNTIF(beosztás!$HM166:$IQ166,"BN")*12+COUNTIF(beosztás!$HM166:$IQ166,"BÉ")*12+COUNTIF(beosztás!$HM166:$IQ166,"BDE")*8+COUNTIF(beosztás!$HM166:$IQ166,"BDU")*8+COUNTIF(beosztás!$HM166:$IQ166,"BÉJ")*8+COUNTIF(beosztás!$HM166:$IQ166,"B1")*1+COUNTIF(beosztás!$HM166:$IQ166,"B2")*2+COUNTIF(beosztás!$HM166:$IQ166,"B3")*3+COUNTIF(beosztás!$HM166:$IQ166,"B5")*5+COUNTIF(beosztás!$HM166:$IQ166,"B6")*6+COUNTIF(beosztás!$HM166:$IQ166,"B7")*7+COUNTIF(beosztás!$HM166:$IQ166,"B8")*8+COUNTIF(beosztás!$HM166:$IQ166,"B9")*9+COUNTIF(beosztás!$HM166:$IQ166,"B10")*10+COUNTIF(beosztás!$HM166:$IQ166,"B11")*11+COUNTIF(beosztás!$HM166:$IQ166,"B12")*12+COUNTIF(beosztás!$HM166:$IQ166,"BP")*0</f>
        <v>0</v>
      </c>
      <c r="EY164" s="330">
        <f t="shared" si="715"/>
        <v>0</v>
      </c>
      <c r="EZ164" s="706">
        <f>IF(C164="",0,alapadatok!$AN$9)</f>
        <v>0</v>
      </c>
      <c r="FA164" s="330">
        <f t="shared" si="632"/>
        <v>0</v>
      </c>
      <c r="FB164" s="905">
        <f t="shared" si="716"/>
        <v>0</v>
      </c>
      <c r="FC164" s="325"/>
      <c r="FD164" s="329">
        <f t="shared" si="634"/>
        <v>0</v>
      </c>
      <c r="FE164" s="330">
        <f t="shared" si="635"/>
        <v>0</v>
      </c>
      <c r="FF164" s="330">
        <f t="shared" si="636"/>
        <v>0</v>
      </c>
      <c r="FG164" s="330">
        <f t="shared" si="637"/>
        <v>0</v>
      </c>
      <c r="FH164" s="330">
        <f t="shared" si="638"/>
        <v>0</v>
      </c>
      <c r="FI164" s="330">
        <f t="shared" si="639"/>
        <v>0</v>
      </c>
      <c r="FJ164" s="330">
        <f t="shared" si="640"/>
        <v>0</v>
      </c>
      <c r="FK164" s="330">
        <f t="shared" si="641"/>
        <v>0</v>
      </c>
      <c r="FL164" s="330">
        <f t="shared" si="642"/>
        <v>0</v>
      </c>
      <c r="FM164" s="330">
        <f t="shared" si="643"/>
        <v>0</v>
      </c>
      <c r="FN164" s="330">
        <f t="shared" si="644"/>
        <v>0</v>
      </c>
      <c r="FO164" s="330">
        <f t="shared" si="645"/>
        <v>0</v>
      </c>
      <c r="FP164" s="905">
        <f t="shared" si="717"/>
        <v>0</v>
      </c>
      <c r="FQ164" s="326"/>
      <c r="FR164" s="705">
        <f>COUNTIF(beosztás!$IR166:$JU166,"DE")*8</f>
        <v>0</v>
      </c>
      <c r="FS164" s="706">
        <f>COUNTIF(beosztás!$IR166:$JU166,"DU")*8</f>
        <v>0</v>
      </c>
      <c r="FT164" s="706">
        <f>COUNTIF(beosztás!$IR166:$JU166,"ÉJ")*8</f>
        <v>0</v>
      </c>
      <c r="FU164" s="706">
        <f>COUNTIF(beosztás!$IR166:$JU166,"N")*12</f>
        <v>0</v>
      </c>
      <c r="FV164" s="706">
        <f>COUNTIF(beosztás!$IR166:$JU166,"é")*12</f>
        <v>0</v>
      </c>
      <c r="FW164" s="706">
        <f>SUM(beosztás!$IR166:$JU166)</f>
        <v>0</v>
      </c>
      <c r="FX164" s="706">
        <f>COUNTIF(beosztás!$IR166:$JU166,"FÜ")*8</f>
        <v>0</v>
      </c>
      <c r="FY164" s="895">
        <f>(COUNTIF(beosztás!$IR166:$JU166,"SN")*12)+(COUNTIF(beosztás!$IR166:$JU166,"SDE")*8)+(COUNTIF(beosztás!$IR166:$JU166,"SDU")*8)+(COUNTIF(beosztás!$IR166:$JU166,"SÉ")*12)+(COUNTIF(beosztás!$IR166:$JU166,"SÉJ")*8)+(COUNTIF(beosztás!$IR166:$JU166,"S1")*1)+(COUNTIF(beosztás!$IR166:$JU166,"S2")*2)+(COUNTIF(beosztás!$IR166:$JU166,"S3")*3)+(COUNTIF(beosztás!$IR166:$JU166,"S4")*4)+(COUNTIF(beosztás!$IR166:$JU166,"S5")*5)+(COUNTIF(beosztás!$IR166:$JU166,"S6")*6)+(COUNTIF(beosztás!$IR166:$JU166,"S7")*7)+(COUNTIF(beosztás!$IR166:$JU166,"S8")*8)+(COUNTIF(beosztás!$IR166:$JU166,"S9")*9)+(COUNTIF(beosztás!$IR166:$JU166,"S10")*10)+(COUNTIF(beosztás!$IR166:$JU166,"S11")*11)+(COUNTIF(beosztás!$IR166:$JU166,"S12")*12)</f>
        <v>0</v>
      </c>
      <c r="FZ164" s="706">
        <f>COUNTIF(beosztás!$IR166:$JU166,"BN")*12+COUNTIF(beosztás!$IR166:$JU166,"BÉ")*12+COUNTIF(beosztás!$IR166:$JU166,"BDE")*8+COUNTIF(beosztás!$IR166:$JU166,"BDU")*8+COUNTIF(beosztás!$IR166:$JU166,"BÉJ")*8+COUNTIF(beosztás!$IR166:$JU166,"B1")*1+COUNTIF(beosztás!$IR166:$JU166,"B2")*2+COUNTIF(beosztás!$IR166:$JU166,"B3")*3+COUNTIF(beosztás!$IR166:$JU166,"B5")*5+COUNTIF(beosztás!$IR166:$JU166,"B6")*6+COUNTIF(beosztás!$IR166:$JU166,"B7")*7+COUNTIF(beosztás!$IR166:$JU166,"B8")*8+COUNTIF(beosztás!$IR166:$JU166,"B9")*9+COUNTIF(beosztás!$IR166:$JU166,"B10")*10+COUNTIF(beosztás!$IR166:$JU166,"B11")*11+COUNTIF(beosztás!$IR166:$JU166,"B12")*12+COUNTIF(beosztás!$IR166:$JU166,"BP")*0</f>
        <v>0</v>
      </c>
      <c r="GA164" s="330">
        <f t="shared" si="718"/>
        <v>0</v>
      </c>
      <c r="GB164" s="706">
        <f>IF(C164="",0,alapadatok!$AN$10)</f>
        <v>0</v>
      </c>
      <c r="GC164" s="330">
        <f t="shared" si="648"/>
        <v>0</v>
      </c>
      <c r="GD164" s="905">
        <f t="shared" si="719"/>
        <v>0</v>
      </c>
      <c r="GE164" s="327"/>
      <c r="GF164" s="705">
        <f>COUNTIF(beosztás!$JV166:$KZ166,"DE")*8</f>
        <v>0</v>
      </c>
      <c r="GG164" s="706">
        <f>COUNTIF(beosztás!$JV166:$KZ166,"DU")*8</f>
        <v>0</v>
      </c>
      <c r="GH164" s="706">
        <f>COUNTIF(beosztás!$JV166:$KZ166,"ÉJ")*8</f>
        <v>0</v>
      </c>
      <c r="GI164" s="706">
        <f>COUNTIF(beosztás!$JV166:$KZ166,"N")*12</f>
        <v>0</v>
      </c>
      <c r="GJ164" s="706">
        <f>COUNTIF(beosztás!$JV166:$KZ166,"É")*12</f>
        <v>0</v>
      </c>
      <c r="GK164" s="706">
        <f>SUM(beosztás!$JV166:$KZ166)</f>
        <v>0</v>
      </c>
      <c r="GL164" s="895">
        <f>(COUNTIF(beosztás!$JV166:$KZ166,"SN")*12)+(COUNTIF(beosztás!$JV166:$KZ166,"SDE")*8)+(COUNTIF(beosztás!$JV166:$KZ166,"SDU")*8)+(COUNTIF(beosztás!$JV166:$KZ166,"SÉ")*12)+(COUNTIF(beosztás!$JV166:$KZ166,"SÉJ")*8)+(COUNTIF(beosztás!$JV166:$KZ166,"S1")*1)+(COUNTIF(beosztás!$JV166:$KZ166,"S2")*2)+(COUNTIF(beosztás!$JV166:$KZ166,"S3")*3)+(COUNTIF(beosztás!$JV166:$KZ166,"S4")*4)+(COUNTIF(beosztás!$JV166:$KZ166,"S5")*5)+(COUNTIF(beosztás!$JV166:$KZ166,"S6")*6)+(COUNTIF(beosztás!$JV166:$KZ166,"S7")*7)+(COUNTIF(beosztás!$JV166:$KZ166,"S8")*8)+(COUNTIF(beosztás!$JV166:$KZ166,"S9")*9)+(COUNTIF(beosztás!$JV166:$KZ166,"S10")*10)+(COUNTIF(beosztás!$JV166:$KZ166,"S11")*11)+(COUNTIF(beosztás!$JV166:$KZ166,"S12")*12)</f>
        <v>0</v>
      </c>
      <c r="GM164" s="706">
        <f>COUNTIF(beosztás!$JV166:$KZ166,"FÜ")*8</f>
        <v>0</v>
      </c>
      <c r="GN164" s="706">
        <f>COUNTIF(beosztás!$JV166:$KZ166,"BN")*12+COUNTIF(beosztás!$JV166:$KZ166,"BÉ")*12+COUNTIF(beosztás!$JV166:$KZ166,"BDE")*8+COUNTIF(beosztás!$JV166:$KZ166,"BDU")*8+COUNTIF(beosztás!$JV166:$KZ166,"BÉJ")*8+COUNTIF(beosztás!$JV166:$KZ166,"B1")*1+COUNTIF(beosztás!$JV166:$KZ166,"B2")*2+COUNTIF(beosztás!$JV166:$KZ166,"B3")*3+COUNTIF(beosztás!$JV166:$KZ166,"B5")*5+COUNTIF(beosztás!$JV166:$KZ166,"B6")*6+COUNTIF(beosztás!$JV166:$KZ166,"B7")*7+COUNTIF(beosztás!$JV166:$KZ166,"B8")*8+COUNTIF(beosztás!$JV166:$KZ166,"B9")*9+COUNTIF(beosztás!$JV166:$KZ166,"B10")*10+COUNTIF(beosztás!$JV166:$KZ166,"B11")*11+COUNTIF(beosztás!$JV166:$KZ166,"B12")*12+COUNTIF(beosztás!$JV166:$KZ166,"BP")*0</f>
        <v>0</v>
      </c>
      <c r="GO164" s="330">
        <f t="shared" si="720"/>
        <v>0</v>
      </c>
      <c r="GP164" s="706">
        <f>IF(C164="",0,alapadatok!$AN$11)</f>
        <v>0</v>
      </c>
      <c r="GQ164" s="330">
        <f t="shared" si="651"/>
        <v>0</v>
      </c>
      <c r="GR164" s="905">
        <f t="shared" si="721"/>
        <v>0</v>
      </c>
      <c r="GS164" s="327"/>
      <c r="GT164" s="329">
        <f t="shared" si="653"/>
        <v>0</v>
      </c>
      <c r="GU164" s="330">
        <f t="shared" si="654"/>
        <v>0</v>
      </c>
      <c r="GV164" s="330">
        <f t="shared" si="655"/>
        <v>0</v>
      </c>
      <c r="GW164" s="330">
        <f t="shared" si="656"/>
        <v>0</v>
      </c>
      <c r="GX164" s="330">
        <f t="shared" si="657"/>
        <v>0</v>
      </c>
      <c r="GY164" s="330">
        <f t="shared" si="658"/>
        <v>0</v>
      </c>
      <c r="GZ164" s="330">
        <f t="shared" si="659"/>
        <v>0</v>
      </c>
      <c r="HA164" s="330">
        <f t="shared" si="660"/>
        <v>0</v>
      </c>
      <c r="HB164" s="330">
        <f t="shared" si="661"/>
        <v>0</v>
      </c>
      <c r="HC164" s="330">
        <f t="shared" si="662"/>
        <v>0</v>
      </c>
      <c r="HD164" s="330">
        <f t="shared" si="663"/>
        <v>0</v>
      </c>
      <c r="HE164" s="330">
        <f t="shared" si="664"/>
        <v>0</v>
      </c>
      <c r="HF164" s="905">
        <f t="shared" si="722"/>
        <v>0</v>
      </c>
      <c r="HG164" s="326"/>
      <c r="HH164" s="705">
        <f>COUNTIF(beosztás!$LA166:$MD166,"DE")*8</f>
        <v>0</v>
      </c>
      <c r="HI164" s="706">
        <f>COUNTIF(beosztás!$LA166:$MD166,"DU")*8</f>
        <v>0</v>
      </c>
      <c r="HJ164" s="706">
        <f>COUNTIF(beosztás!$LA166:$MD166,"ÉJ")*8</f>
        <v>0</v>
      </c>
      <c r="HK164" s="706">
        <f>COUNTIF(beosztás!$LA166:$MD166,"N")*12</f>
        <v>0</v>
      </c>
      <c r="HL164" s="706">
        <f>COUNTIF(beosztás!$LA166:$MD166,"é")*12</f>
        <v>0</v>
      </c>
      <c r="HM164" s="706">
        <f>SUM(beosztás!$LA166:$MD166)</f>
        <v>0</v>
      </c>
      <c r="HN164" s="706">
        <f>COUNTIF(beosztás!$LA166:$MD166,"FÜ")*8</f>
        <v>0</v>
      </c>
      <c r="HO164" s="895">
        <f>(COUNTIF(beosztás!$LA166:$MD166,"SN")*12)+(COUNTIF(beosztás!$LA166:$MD166,"SDE")*8)+(COUNTIF(beosztás!$LA166:$MD166,"SDU")*8)+(COUNTIF(beosztás!$LA166:$MD166,"SÉ")*12)+(COUNTIF(beosztás!$LA166:$MD166,"SÉJ")*8)+(COUNTIF(beosztás!$LA166:$MD166,"S1")*1)+(COUNTIF(beosztás!$LA166:$MD166,"S2")*2)+(COUNTIF(beosztás!$LA166:$MD166,"S3")*3)+(COUNTIF(beosztás!$LA166:$MD166,"S4")*4)+(COUNTIF(beosztás!$LA166:$MD166,"S5")*5)+(COUNTIF(beosztás!$LA166:$MD166,"S6")*6)+(COUNTIF(beosztás!$LA166:$MD166,"S7")*7)+(COUNTIF(beosztás!$LA166:$MD166,"S8")*8)+(COUNTIF(beosztás!$LA166:$MD166,"S9")*9)+(COUNTIF(beosztás!$LA166:$MD166,"S10")*10)+(COUNTIF(beosztás!$LA166:$MD166,"S11")*11)+(COUNTIF(beosztás!$LA166:$MD166,"S12")*12)</f>
        <v>0</v>
      </c>
      <c r="HP164" s="706">
        <f>COUNTIF(beosztás!$LA166:$MD166,"BN")*12+COUNTIF(beosztás!$LA166:$MD166,"BÉ")*12+COUNTIF(beosztás!$LA166:$MD166,"BDE")*8+COUNTIF(beosztás!$LA166:$MD166,"BDU")*8+COUNTIF(beosztás!$LA166:$MD166,"BÉJ")*8+COUNTIF(beosztás!$LA166:$MD166,"B1")*1+COUNTIF(beosztás!$LA166:$MD166,"B2")*2+COUNTIF(beosztás!$LA166:$MD166,"B3")*3+COUNTIF(beosztás!$KZ166:$MC166,"B5")*5+COUNTIF(beosztás!$KZ166:$MC166,"B6")*6+COUNTIF(beosztás!$KZ166:$MC166,"B7")*7+COUNTIF(beosztás!$KZ166:$MC166,"B8")*8+COUNTIF(beosztás!$LA166:$MD166,"B9")*9+COUNTIF(beosztás!$LA166:$MD166,"B10")*10+COUNTIF(beosztás!$LA166:$MD166,"B11")*11+COUNTIF(beosztás!$LA166:$MD166,"B12")*12+COUNTIF(beosztás!$LA166:$MD166,"BP")*0</f>
        <v>0</v>
      </c>
      <c r="HQ164" s="330">
        <f t="shared" si="723"/>
        <v>0</v>
      </c>
      <c r="HR164" s="706">
        <f>IF(C164="",0,alapadatok!$AN$12)</f>
        <v>0</v>
      </c>
      <c r="HS164" s="330">
        <f t="shared" si="667"/>
        <v>0</v>
      </c>
      <c r="HT164" s="905">
        <f t="shared" si="724"/>
        <v>0</v>
      </c>
      <c r="HU164" s="327"/>
      <c r="HV164" s="705">
        <f>COUNTIF(beosztás!$ME166:$NI166,"DE")*8</f>
        <v>0</v>
      </c>
      <c r="HW164" s="706">
        <f>COUNTIF(beosztás!$ME166:$NI166,"DU")*8</f>
        <v>0</v>
      </c>
      <c r="HX164" s="706">
        <f>COUNTIF(beosztás!$ME166:$NI166,"ÉJ")*8</f>
        <v>0</v>
      </c>
      <c r="HY164" s="706">
        <f>COUNTIF(beosztás!$ME166:$NI166,"N")*12</f>
        <v>0</v>
      </c>
      <c r="HZ164" s="706">
        <f>COUNTIF(beosztás!$ME166:$NI166,"É")*12</f>
        <v>0</v>
      </c>
      <c r="IA164" s="706">
        <f>SUM(beosztás!$ME166:$NI166)</f>
        <v>0</v>
      </c>
      <c r="IB164" s="706">
        <f>(COUNTIF(beosztás!$ME166:$NI166,"SN")*12)+(COUNTIF(beosztás!$ME166:$NI166,"SDE")*8)+(COUNTIF(beosztás!$ME166:$NI166,"SDU")*8)+(COUNTIF(beosztás!$ME166:$NI166,"SÉ")*12)+(COUNTIF(beosztás!$ME166:$NI166,"SÉJ")*8)+(COUNTIF(beosztás!$ME166:$NI166,"S1")*1)+(COUNTIF(beosztás!$ME166:$NI166,"S2")*2)+(COUNTIF(beosztás!$ME166:$NI166,"S3")*3)+(COUNTIF(beosztás!$ME166:$NI166,"S4")*4)+(COUNTIF(beosztás!$ME166:$NI166,"S5")*5)+(COUNTIF(beosztás!$ME166:$NI166,"S6")*6)+(COUNTIF(beosztás!$ME166:$NI166,"S7")*7)+(COUNTIF(beosztás!$ME166:$NI166,"S8")*8)+(COUNTIF(beosztás!$ME166:$NI166,"S9")*9)+(COUNTIF(beosztás!$ME166:$NI166,"S10")*10)+(COUNTIF(beosztás!$ME166:$NI166,"S11")*11)+(COUNTIF(beosztás!$ME166:$NI166,"S12")*12)</f>
        <v>0</v>
      </c>
      <c r="IC164" s="706">
        <f>COUNTIF(beosztás!$ME166:$NI166,"FÜ")*8</f>
        <v>0</v>
      </c>
      <c r="ID164" s="706">
        <f>COUNTIF(beosztás!$ME166:$NI166,"BN")*12+COUNTIF(beosztás!$ME166:$NI166,"BÉ")*12+COUNTIF(beosztás!$ME166:$NI166,"BDE")*8+COUNTIF(beosztás!$ME166:$NI166,"BDU")*8+COUNTIF(beosztás!$ME166:$NI166,"BÉJ")*8+COUNTIF(beosztás!$ME166:$NI166,"B1")*1+COUNTIF(beosztás!$ME166:$NI166,"B2")*2+COUNTIF(beosztás!$ME166:$NI166,"B3")*3+COUNTIF(beosztás!$ME166:$NI166,"B5")*5+COUNTIF(beosztás!$ME166:$NI166,"B6")*6+COUNTIF(beosztás!$ME166:$NI166,"B7")*7+COUNTIF(beosztás!$ME166:$NI166,"B8")*8+COUNTIF(beosztás!$ME166:$NI166,"B9")*9+COUNTIF(beosztás!$ME166:$NI166,"B10")*10+COUNTIF(beosztás!$ME166:$NI166,"B11")*11+COUNTIF(beosztás!$ME166:$NI166,"B12")*12+COUNTIF(beosztás!$ME166:$NI166,"BP")*0</f>
        <v>0</v>
      </c>
      <c r="IE164" s="330">
        <f t="shared" si="725"/>
        <v>0</v>
      </c>
      <c r="IF164" s="706">
        <f>IF(C164="",0,alapadatok!$AN$13)</f>
        <v>0</v>
      </c>
      <c r="IG164" s="330">
        <f t="shared" si="670"/>
        <v>0</v>
      </c>
      <c r="IH164" s="739">
        <f t="shared" si="726"/>
        <v>0</v>
      </c>
      <c r="II164" s="327"/>
      <c r="IJ164" s="329">
        <f t="shared" si="672"/>
        <v>0</v>
      </c>
      <c r="IK164" s="330">
        <f t="shared" si="673"/>
        <v>0</v>
      </c>
      <c r="IL164" s="330">
        <f t="shared" si="674"/>
        <v>0</v>
      </c>
      <c r="IM164" s="330">
        <f t="shared" si="675"/>
        <v>0</v>
      </c>
      <c r="IN164" s="330">
        <f t="shared" si="676"/>
        <v>0</v>
      </c>
      <c r="IO164" s="330">
        <f t="shared" si="677"/>
        <v>0</v>
      </c>
      <c r="IP164" s="330">
        <f t="shared" si="678"/>
        <v>0</v>
      </c>
      <c r="IQ164" s="330">
        <f t="shared" si="679"/>
        <v>0</v>
      </c>
      <c r="IR164" s="330">
        <f t="shared" si="680"/>
        <v>0</v>
      </c>
      <c r="IS164" s="330">
        <f t="shared" si="681"/>
        <v>0</v>
      </c>
      <c r="IT164" s="330">
        <f t="shared" si="682"/>
        <v>0</v>
      </c>
      <c r="IU164" s="330">
        <f t="shared" si="683"/>
        <v>0</v>
      </c>
      <c r="IV164" s="905">
        <f t="shared" si="727"/>
        <v>0</v>
      </c>
      <c r="IW164" s="328"/>
      <c r="JF164" s="21"/>
      <c r="JG164" s="21"/>
    </row>
    <row r="165" spans="1:267" hidden="1" x14ac:dyDescent="0.25">
      <c r="A165" s="422">
        <f>IF(beosztás!A167=0,"",beosztás!A167)</f>
        <v>20</v>
      </c>
      <c r="B165" s="423" t="str">
        <f>IF(beosztás!B167=0,"",beosztás!B167)</f>
        <v/>
      </c>
      <c r="C165" s="424" t="str">
        <f>IF(beosztás!C167=0,"",beosztás!C167)</f>
        <v/>
      </c>
      <c r="D165" s="425" t="str">
        <f>IF(beosztás!D167=0,"",beosztás!D167)</f>
        <v/>
      </c>
      <c r="E165" s="18"/>
      <c r="F165" s="705">
        <f>COUNTIF(beosztás!$I167:$AM167,"DE")*8</f>
        <v>0</v>
      </c>
      <c r="G165" s="706">
        <f>COUNTIF(beosztás!$I167:$AM167,"DU")*8</f>
        <v>0</v>
      </c>
      <c r="H165" s="706">
        <f>COUNTIF(beosztás!$I167:$AM167,"ÉJ")*8</f>
        <v>0</v>
      </c>
      <c r="I165" s="706">
        <f>COUNTIF(beosztás!$I167:$AM167,"N")*12</f>
        <v>0</v>
      </c>
      <c r="J165" s="706">
        <f>COUNTIF(beosztás!$I167:$AM167,"é")*12</f>
        <v>0</v>
      </c>
      <c r="K165" s="706">
        <f>SUM(beosztás!$I167:$AM167)</f>
        <v>0</v>
      </c>
      <c r="L165" s="706">
        <f>COUNTIF(beosztás!$I167:$AM167,"FÜ")*8</f>
        <v>0</v>
      </c>
      <c r="M165" s="706">
        <f>(COUNTIF(beosztás!$I167:$AM167,"SN")*12)+(COUNTIF(beosztás!$I167:$AM167,"SDE")*8)+(COUNTIF(beosztás!$I167:$AM167,"SDU")*8)+(COUNTIF(beosztás!$I167:$AM167,"S1")*1)+(COUNTIF(beosztás!$I167:$AM167,"S2")*2)+(COUNTIF(beosztás!$I167:$AM167,"S3")*3)+(COUNTIF(beosztás!$I167:$AM167,"S4")*4)+(COUNTIF(beosztás!$I167:$AM167,"S5")*5)+(COUNTIF(beosztás!$I167:$AM167,"S6")*6)+(COUNTIF(beosztás!$I167:$AM167,"S7")*7)+(COUNTIF(beosztás!$I167:$AM167,"S8")*8)+(COUNTIF(beosztás!$I167:$AM167,"S9")*9)+(COUNTIF(beosztás!$I167:$AM167,"S10")*10)+(COUNTIF(beosztás!$I167:$AM167,"S11")*11)+(COUNTIF(beosztás!$I167:$AM167,"S12")*12)+(COUNTIF(beosztás!$I167:$AM167,"SÉ")*12)+(COUNTIF(beosztás!$I167:$AM167,"SÉJ")*8)</f>
        <v>0</v>
      </c>
      <c r="N165" s="706">
        <f>COUNTIF(beosztás!$I167:$AM167,"BN")*12+COUNTIF(beosztás!$I167:$AM167,"BÉ")*12+COUNTIF(beosztás!$I167:$AM167,"BDE")*8+COUNTIF(beosztás!$I167:$AM167,"BDU")*8+COUNTIF(beosztás!$I167:$AM167,"BÉJ")*8+COUNTIF(beosztás!$I167:$AM167,"B1")*1+COUNTIF(beosztás!$I167:$AM167,"B2")*2+COUNTIF(beosztás!$I167:$AM167,"B3")*3+COUNTIF(beosztás!$I167:$AM167,"B5")*5+COUNTIF(beosztás!$I167:$AM167,"B6")*6+COUNTIF(beosztás!$I167:$AM167,"B7")*7+COUNTIF(beosztás!$I167:$AM167,"B8")*8+COUNTIF(beosztás!$I167:$AM167,"B9")*9+COUNTIF(beosztás!$I167:$AM167,"B10")*10+COUNTIF(beosztás!$I167:$AM167,"B11")*11+COUNTIF(beosztás!$I167:$AM167,"B12")*12+COUNTIF(beosztás!$I167:$AM167,"BP")*0</f>
        <v>0</v>
      </c>
      <c r="O165" s="330">
        <f t="shared" si="690"/>
        <v>0</v>
      </c>
      <c r="P165" s="706">
        <f>IF(C165="",0,alapadatok!$AN$2)</f>
        <v>0</v>
      </c>
      <c r="Q165" s="330">
        <f t="shared" si="577"/>
        <v>0</v>
      </c>
      <c r="R165" s="739">
        <f t="shared" si="691"/>
        <v>0</v>
      </c>
      <c r="S165" s="325"/>
      <c r="T165" s="705">
        <f>COUNTIF(beosztás!$AN167:$BO167,"DE")*8</f>
        <v>0</v>
      </c>
      <c r="U165" s="706">
        <f>COUNTIF(beosztás!$AN167:$BO167,"DU")*8</f>
        <v>0</v>
      </c>
      <c r="V165" s="706">
        <f>COUNTIF(beosztás!$AN167:$BO167,"ÉJ")*8</f>
        <v>0</v>
      </c>
      <c r="W165" s="706">
        <f>COUNTIF(beosztás!$AN167:$BO167,"N")*12</f>
        <v>0</v>
      </c>
      <c r="X165" s="706">
        <f>COUNTIF(beosztás!$AN167:$BO167,"É")*12</f>
        <v>0</v>
      </c>
      <c r="Y165" s="706">
        <f>SUM(beosztás!$AN167:$BO167)</f>
        <v>0</v>
      </c>
      <c r="Z165" s="706">
        <f>(COUNTIF(beosztás!$AN167:$BO167,"SN")*12)+(COUNTIF(beosztás!$AN167:$BO167,"SDE")*8)+(COUNTIF(beosztás!$AN167:$BO167,"SDU")*8)+(COUNTIF(beosztás!$AN167:$BO167,"SÉ")*12)+(COUNTIF(beosztás!$AN167:$BO167,"SÉJ")*8)+(COUNTIF(beosztás!$AN167:$BO167,"S1")*1)+(COUNTIF(beosztás!$AN167:$BO167,"S2")*2)+(COUNTIF(beosztás!$AN167:$BO167,"S3")*3)+(COUNTIF(beosztás!$AN167:$BO167,"S4")*4)+(COUNTIF(beosztás!$AN167:$BO167,"S5")*5)+(COUNTIF(beosztás!$AN167:$BO167,"S6")*6)+(COUNTIF(beosztás!$AN167:$BO167,"S7")*7)+(COUNTIF(beosztás!$AN167:$BO167,"S8")*8)+(COUNTIF(beosztás!$AN167:$BO167,"S9")*9)+(COUNTIF(beosztás!$AN167:$BO167,"S10")*10)+(COUNTIF(beosztás!$AN167:$BO167,"S11")*11)+(COUNTIF(beosztás!$AN167:$BO167,"S12")*12)</f>
        <v>0</v>
      </c>
      <c r="AA165" s="706">
        <f>COUNTIF(beosztás!$AN167:$BO167,"FÜ")*8</f>
        <v>0</v>
      </c>
      <c r="AB165" s="706">
        <f>COUNTIF(beosztás!$AN167:$BO167,"BN")*12+COUNTIF(beosztás!$AN167:$BO167,"BÉ")*12+COUNTIF(beosztás!$AN167:$BO167,"BDE")*8+COUNTIF(beosztás!$AN167:$BO167,"BDU")*8+COUNTIF(beosztás!$AN167:$BO167,"BÉJ")*8+COUNTIF(beosztás!$AN167:$BO167,"B1")*1+COUNTIF(beosztás!$AN167:$BO167,"B2")*2+COUNTIF(beosztás!$AN167:$BO167,"B3")*3+COUNTIF(beosztás!$AN167:$BO167,"B5")*5+COUNTIF(beosztás!$AN167:$BO167,"B6")*6+COUNTIF(beosztás!$AN167:$BO167,"B7")*7+COUNTIF(beosztás!$AN167:$BO167,"B8")*8+COUNTIF(beosztás!$AN167:$BO167,"B9")*9+COUNTIF(beosztás!$AN167:$BO167,"B10")*10+COUNTIF(beosztás!$AN167:$BO167,"B11")*11+COUNTIF(beosztás!$AN167:$BO167,"B12")*12+COUNTIF(beosztás!$AN167:$BO167,"BP")*0</f>
        <v>0</v>
      </c>
      <c r="AC165" s="605">
        <f t="shared" si="692"/>
        <v>0</v>
      </c>
      <c r="AD165" s="706">
        <f>IF(C165="",0,alapadatok!$AN$3)</f>
        <v>0</v>
      </c>
      <c r="AE165" s="330">
        <f t="shared" si="685"/>
        <v>0</v>
      </c>
      <c r="AF165" s="739">
        <f t="shared" si="693"/>
        <v>0</v>
      </c>
      <c r="AG165" s="325"/>
      <c r="AH165" s="329">
        <f t="shared" si="694"/>
        <v>0</v>
      </c>
      <c r="AI165" s="330">
        <f t="shared" si="695"/>
        <v>0</v>
      </c>
      <c r="AJ165" s="330">
        <f t="shared" si="696"/>
        <v>0</v>
      </c>
      <c r="AK165" s="330">
        <f t="shared" si="697"/>
        <v>0</v>
      </c>
      <c r="AL165" s="330">
        <f t="shared" si="698"/>
        <v>0</v>
      </c>
      <c r="AM165" s="330">
        <f t="shared" si="699"/>
        <v>0</v>
      </c>
      <c r="AN165" s="330">
        <f t="shared" si="700"/>
        <v>0</v>
      </c>
      <c r="AO165" s="330">
        <f t="shared" si="701"/>
        <v>0</v>
      </c>
      <c r="AP165" s="330">
        <f t="shared" si="686"/>
        <v>0</v>
      </c>
      <c r="AQ165" s="330">
        <f t="shared" si="687"/>
        <v>0</v>
      </c>
      <c r="AR165" s="330">
        <f t="shared" si="688"/>
        <v>0</v>
      </c>
      <c r="AS165" s="330">
        <f t="shared" si="689"/>
        <v>0</v>
      </c>
      <c r="AT165" s="739">
        <f t="shared" si="702"/>
        <v>0</v>
      </c>
      <c r="AU165" s="326"/>
      <c r="AV165" s="705">
        <f>COUNTIF(beosztás!$BP167:$CT167,"DE")*8</f>
        <v>0</v>
      </c>
      <c r="AW165" s="706">
        <f>COUNTIF(beosztás!$BP167:$CT167,"DU")*8</f>
        <v>0</v>
      </c>
      <c r="AX165" s="706">
        <f>COUNTIF(beosztás!$BP167:$CT167,"ÉJ")*8</f>
        <v>0</v>
      </c>
      <c r="AY165" s="706">
        <f>COUNTIF(beosztás!$BP167:$CT167,"N")*12</f>
        <v>0</v>
      </c>
      <c r="AZ165" s="706">
        <f>COUNTIF(beosztás!$BP167:$CT167,"é")*12</f>
        <v>0</v>
      </c>
      <c r="BA165" s="706">
        <f>SUM(beosztás!$BP167:$CT167)</f>
        <v>0</v>
      </c>
      <c r="BB165" s="706">
        <f>COUNTIF(beosztás!$BP167:$CT167,"FÜ")*8</f>
        <v>0</v>
      </c>
      <c r="BC165" s="895">
        <f>(COUNTIF(beosztás!$BP167:$CT167,"SN")*12)+(COUNTIF(beosztás!$BP167:$CT167,"SDE")*8)+(COUNTIF(beosztás!$BP167:$CT167,"SDU")*8)+(COUNTIF(beosztás!$BP167:$CT167,"SÉ")*12)+(COUNTIF(beosztás!$BP167:$CT167,"SÉJ")*8)+(COUNTIF(beosztás!$BP167:$CT167,"S1")*1)+(COUNTIF(beosztás!$BP167:$CT167,"S2")*2)+(COUNTIF(beosztás!$BP167:$CT167,"S3")*3)+(COUNTIF(beosztás!$BP167:$CT167,"S4")*4)+(COUNTIF(beosztás!$BP167:$CT167,"S5")*5)+(COUNTIF(beosztás!$BP167:$CT167,"S6")*6)+(COUNTIF(beosztás!$BP167:$CT167,"S7")*7)+(COUNTIF(beosztás!$BP167:$CT167,"S8")*8)+(COUNTIF(beosztás!$BP167:$CT167,"S9")*9)+(COUNTIF(beosztás!$BP167:$CT167,"S10")*10)+(COUNTIF(beosztás!$BP167:$CT167,"S11")*11)+(COUNTIF(beosztás!$BP167:$CT167,"S12")*12)</f>
        <v>0</v>
      </c>
      <c r="BD165" s="706">
        <f>COUNTIF(beosztás!$BP167:$CT167,"BN")*12+COUNTIF(beosztás!$BP167:$CT167,"BÉ")*12+COUNTIF(beosztás!$BP167:$CT167,"BDE")*8+COUNTIF(beosztás!$BP167:$CT167,"BDU")*8+COUNTIF(beosztás!$BP167:$CT167,"BÉJ")*8+COUNTIF(beosztás!$BP167:$CT167,"B1")*1+COUNTIF(beosztás!$BP167:$CT167,"B2")*2+COUNTIF(beosztás!$BP167:$CT167,"B3")*3+COUNTIF(beosztás!$BP167:$CT167,"B5")*5+COUNTIF(beosztás!$BP167:$CT167,"B6")*6+COUNTIF(beosztás!$BP167:$CT167,"B7")*7+COUNTIF(beosztás!$BP167:$CT167,"B8")*8+COUNTIF(beosztás!$BP167:$CT167,"B9")*9+COUNTIF(beosztás!$BP167:$CT167,"B10")*10+COUNTIF(beosztás!$BP167:$CT167,"B11")*11+COUNTIF(beosztás!$BP167:$CT167,"B12")*12+COUNTIF(beosztás!$BP167:$CT167,"BP")*0</f>
        <v>0</v>
      </c>
      <c r="BE165" s="330">
        <f t="shared" si="703"/>
        <v>0</v>
      </c>
      <c r="BF165" s="706">
        <f>IF(C165="",0,alapadatok!$AN$4)</f>
        <v>0</v>
      </c>
      <c r="BG165" s="330">
        <f t="shared" si="591"/>
        <v>0</v>
      </c>
      <c r="BH165" s="739">
        <f t="shared" si="704"/>
        <v>0</v>
      </c>
      <c r="BI165" s="325"/>
      <c r="BJ165" s="705">
        <f>COUNTIF(beosztás!$CU167:$DX167,"DE")*8</f>
        <v>72</v>
      </c>
      <c r="BK165" s="706">
        <f>COUNTIF(beosztás!$CU167:$DX167,"DU")*8</f>
        <v>0</v>
      </c>
      <c r="BL165" s="706">
        <f>COUNTIF(beosztás!$CU167:$DX167,"ÉJ")*8</f>
        <v>0</v>
      </c>
      <c r="BM165" s="706">
        <f>COUNTIF(beosztás!$CU167:$DX167,"N")*12</f>
        <v>0</v>
      </c>
      <c r="BN165" s="706">
        <f>COUNTIF(beosztás!$CU167:$DX167,"É")*12</f>
        <v>0</v>
      </c>
      <c r="BO165" s="706">
        <f>SUM(beosztás!$CU167:$DX167)</f>
        <v>0</v>
      </c>
      <c r="BP165" s="895">
        <f>(COUNTIF(beosztás!$CU167:$DX167,"SN")*12)+(COUNTIF(beosztás!$CU167:$DX167,"SDE")*8)+(COUNTIF(beosztás!$CU167:$DX167,"SDU")*8)+(COUNTIF(beosztás!$CU167:$DX167,"SÉ")*12)+(COUNTIF(beosztás!$CU167:$DX167,"SÉJ")*8)+(COUNTIF(beosztás!$CU167:$DX167,"S1")*1)+(COUNTIF(beosztás!$CU167:$DX167,"S2")*2)+(COUNTIF(beosztás!$CU167:$DX167,"S3")*3)+(COUNTIF(beosztás!$CU167:$DX167,"S4")*4)+(COUNTIF(beosztás!$CU167:$DX167,"S5")*5)+(COUNTIF(beosztás!$CU167:$DX167,"S6")*6)+(COUNTIF(beosztás!$CU167:$DX167,"S7")*7)+(COUNTIF(beosztás!$CU167:$DX167,"S8")*8)+(COUNTIF(beosztás!$CU167:$DX167,"S9")*9)+(COUNTIF(beosztás!$CU167:$DX167,"S10")*10)+(COUNTIF(beosztás!$CU167:$DX167,"S11")*11)+(COUNTIF(beosztás!$CU167:$DX167,"S12")*12)</f>
        <v>0</v>
      </c>
      <c r="BQ165" s="706">
        <f>COUNTIF(beosztás!$CU167:$DX167,"FÜ")*8</f>
        <v>0</v>
      </c>
      <c r="BR165" s="706">
        <f>COUNTIF(beosztás!$CU167:$DX167,"BN")*12+COUNTIF(beosztás!$CU167:$DX167,"BÉ")*12+COUNTIF(beosztás!$CU167:$DX167,"BDE")*8+COUNTIF(beosztás!$CU167:$DX167,"BDU")*8+COUNTIF(beosztás!$CU167:$DX167,"BÉJ")*8+COUNTIF(beosztás!$CU167:$DX167,"B1")*1+COUNTIF(beosztás!$CU167:$DX167,"B2")*2+COUNTIF(beosztás!$CU167:$DX167,"B3")*3+COUNTIF(beosztás!$CU167:$DX167,"B5")*5+COUNTIF(beosztás!$CU167:$DX167,"B6")*6+COUNTIF(beosztás!$CU167:$DX167,"B7")*7+COUNTIF(beosztás!$CU167:$DX167,"B8")*8+COUNTIF(beosztás!$CU167:$DX167,"B9")*9+COUNTIF(beosztás!$CU167:$DX167,"B10")*10+COUNTIF(beosztás!$CU167:$DX167,"B11")*11+COUNTIF(beosztás!$CU167:$DX167,"B12")*12+COUNTIF(beosztás!$CU167:$DX167,"BP")*0</f>
        <v>0</v>
      </c>
      <c r="BS165" s="330">
        <f t="shared" si="705"/>
        <v>72</v>
      </c>
      <c r="BT165" s="706">
        <f>IF(C165="",0,alapadatok!$AN$5)</f>
        <v>0</v>
      </c>
      <c r="BU165" s="330">
        <f t="shared" si="594"/>
        <v>72</v>
      </c>
      <c r="BV165" s="739">
        <f t="shared" si="706"/>
        <v>0</v>
      </c>
      <c r="BW165" s="325"/>
      <c r="BX165" s="329">
        <f t="shared" si="596"/>
        <v>72</v>
      </c>
      <c r="BY165" s="330">
        <f t="shared" si="597"/>
        <v>0</v>
      </c>
      <c r="BZ165" s="330">
        <f t="shared" si="598"/>
        <v>0</v>
      </c>
      <c r="CA165" s="330">
        <f t="shared" si="599"/>
        <v>0</v>
      </c>
      <c r="CB165" s="330">
        <f t="shared" si="600"/>
        <v>0</v>
      </c>
      <c r="CC165" s="330">
        <f t="shared" si="601"/>
        <v>0</v>
      </c>
      <c r="CD165" s="330">
        <f t="shared" si="602"/>
        <v>0</v>
      </c>
      <c r="CE165" s="330">
        <f t="shared" si="603"/>
        <v>0</v>
      </c>
      <c r="CF165" s="330">
        <f t="shared" si="604"/>
        <v>0</v>
      </c>
      <c r="CG165" s="330">
        <f t="shared" si="605"/>
        <v>72</v>
      </c>
      <c r="CH165" s="330">
        <f t="shared" si="606"/>
        <v>0</v>
      </c>
      <c r="CI165" s="330">
        <f t="shared" si="607"/>
        <v>72</v>
      </c>
      <c r="CJ165" s="739">
        <f t="shared" si="707"/>
        <v>0</v>
      </c>
      <c r="CK165" s="326"/>
      <c r="CL165" s="705">
        <f>COUNTIF(beosztás!$DY167:$FC167,"DE")*8</f>
        <v>0</v>
      </c>
      <c r="CM165" s="706">
        <f>COUNTIF(beosztás!$DY167:$FC167,"DU")*8</f>
        <v>0</v>
      </c>
      <c r="CN165" s="706">
        <f>COUNTIF(beosztás!$DY167:$FC167,"ÉJ")*8</f>
        <v>0</v>
      </c>
      <c r="CO165" s="706">
        <f>COUNTIF(beosztás!$DY167:$FC167,"N")*12</f>
        <v>0</v>
      </c>
      <c r="CP165" s="706">
        <f>COUNTIF(beosztás!$DY167:$FC167,"é")*12</f>
        <v>0</v>
      </c>
      <c r="CQ165" s="706">
        <f>SUM(beosztás!$DY167:$FC167)</f>
        <v>0</v>
      </c>
      <c r="CR165" s="706">
        <f>COUNTIF(beosztás!$DY167:$FC167,"FÜ")*8</f>
        <v>0</v>
      </c>
      <c r="CS165" s="895">
        <f>(COUNTIF(beosztás!$DY167:$FC167,"SN")*12)+(COUNTIF(beosztás!$DY167:$FC167,"SDE")*8)+(COUNTIF(beosztás!$DY167:$FC167,"SDU")*8)+(COUNTIF(beosztás!$DY167:$FC167,"SÉ")*12)+(COUNTIF(beosztás!$DY167:$FC167,"SÉJ")*8)+(COUNTIF(beosztás!$DY167:$FC167,"S1")*1)+(COUNTIF(beosztás!$DY167:$FC167,"S2")*2)+(COUNTIF(beosztás!$DY167:$FC167,"S3")*3)+(COUNTIF(beosztás!$DY167:$FC167,"S4")*4)+(COUNTIF(beosztás!$DY167:$FC167,"S5")*5)+(COUNTIF(beosztás!$DY167:$FC167,"S6")*6)+(COUNTIF(beosztás!$DY167:$FC167,"S7")*7)+(COUNTIF(beosztás!$DY167:$FC167,"S8")*8)+(COUNTIF(beosztás!$DY167:$FC167,"S9")*9)+(COUNTIF(beosztás!$DY167:$FC167,"S10")*10)+(COUNTIF(beosztás!$DY167:$FC167,"S11")*11)+(COUNTIF(beosztás!$DY167:$FC167,"S12")*12)</f>
        <v>0</v>
      </c>
      <c r="CT165" s="706">
        <f>COUNTIF(beosztás!$DY167:$FC167,"BN")*12+COUNTIF(beosztás!$DY167:$FC167,"BÉ")*12+COUNTIF(beosztás!$DY167:$FC167,"BDE")*8+COUNTIF(beosztás!$DY167:$FC167,"BDU")*8+COUNTIF(beosztás!$DY167:$FC167,"BÉJ")*8+COUNTIF(beosztás!$DY167:$FC167,"B1")*1+COUNTIF(beosztás!$DY167:$FC167,"B2")*2+COUNTIF(beosztás!$DY167:$FC167,"B3")*3+COUNTIF(beosztás!$DY167:$FC167,"B5")*5+COUNTIF(beosztás!$DY167:$FC167,"B6")*6+COUNTIF(beosztás!$DY167:$FC167,"B7")*7+COUNTIF(beosztás!$DY167:$FC167,"B8")*8+COUNTIF(beosztás!$DY167:$FC167,"B9")*9+COUNTIF(beosztás!$DY167:$FC167,"B10")*10+COUNTIF(beosztás!$DY167:$FC167,"B11")*11+COUNTIF(beosztás!$DY167:$FC167,"B12")*12+COUNTIF(beosztás!$DY167:$FC167,"BP")*0</f>
        <v>0</v>
      </c>
      <c r="CU165" s="330">
        <f t="shared" si="708"/>
        <v>0</v>
      </c>
      <c r="CV165" s="706">
        <f>IF(C165="",0,alapadatok!$AN$6)</f>
        <v>0</v>
      </c>
      <c r="CW165" s="330">
        <f t="shared" si="610"/>
        <v>0</v>
      </c>
      <c r="CX165" s="905">
        <f t="shared" si="709"/>
        <v>0</v>
      </c>
      <c r="CY165" s="325"/>
      <c r="CZ165" s="705">
        <f>COUNTIF(beosztás!$FD167:$GG167,"DE")*8</f>
        <v>0</v>
      </c>
      <c r="DA165" s="706">
        <f>COUNTIF(beosztás!$FD167:$GG167,"DU")*8</f>
        <v>0</v>
      </c>
      <c r="DB165" s="706">
        <f>COUNTIF(beosztás!$FD167:$GG167,"ÉJ")*8</f>
        <v>0</v>
      </c>
      <c r="DC165" s="706">
        <f>COUNTIF(beosztás!$FD167:$GG167,"N")*12</f>
        <v>0</v>
      </c>
      <c r="DD165" s="706">
        <f>COUNTIF(beosztás!$FD167:$GG167,"É")*12</f>
        <v>0</v>
      </c>
      <c r="DE165" s="706">
        <f>SUM(beosztás!$FD167:$GG167)</f>
        <v>0</v>
      </c>
      <c r="DF165" s="895">
        <f>(COUNTIF(beosztás!$FD167:$GG167,"SN")*12)+(COUNTIF(beosztás!$FD167:$GG167,"SDE")*8)+(COUNTIF(beosztás!$FD167:$GG167,"SDU")*8)+(COUNTIF(beosztás!$FD167:$GG167,"SÉ")*12)+(COUNTIF(beosztás!$FD167:$GG167,"SÉJ")*8)+(COUNTIF(beosztás!$FD167:$GG167,"S1")*1)+(COUNTIF(beosztás!$FD167:$GG167,"S2")*2)+(COUNTIF(beosztás!$FD167:$GG167,"S3")*3)+(COUNTIF(beosztás!$FD167:$GG167,"S4")*4)+(COUNTIF(beosztás!$FD167:$GG167,"S5")*5)+(COUNTIF(beosztás!$FD167:$GG167,"S6")*6)+(COUNTIF(beosztás!$FD167:$GG167,"S7")*7)+(COUNTIF(beosztás!$FD167:$GG167,"S8")*8)+(COUNTIF(beosztás!$FD167:$GG167,"S9")*9)+(COUNTIF(beosztás!$FD167:$GG167,"S10")*10)+(COUNTIF(beosztás!$FD167:$GG167,"S11")*11)+(COUNTIF(beosztás!$FD167:$GG167,"S12")*12)</f>
        <v>0</v>
      </c>
      <c r="DG165" s="706">
        <f>COUNTIF(beosztás!$FD167:$GG167,"FÜ")*8</f>
        <v>0</v>
      </c>
      <c r="DH165" s="706">
        <f>COUNTIF(beosztás!$FD167:$GG167,"BN")*12+COUNTIF(beosztás!$FD167:$GG167,"BÉ")*12+COUNTIF(beosztás!$FD167:$GG167,"BDE")*8+COUNTIF(beosztás!$FD167:$GG167,"BDU")*8+COUNTIF(beosztás!$FD167:$GG167,"BÉJ")*8+COUNTIF(beosztás!$FD167:$GG167,"B1")*1+COUNTIF(beosztás!$FD167:$GG167,"B2")*2+COUNTIF(beosztás!$FD167:$GG167,"B3")*3+COUNTIF(beosztás!$FD167:$GG167,"B5")*5+COUNTIF(beosztás!$FD167:$GG167,"B6")*6+COUNTIF(beosztás!$FD167:$GG167,"B7")*7+COUNTIF(beosztás!$FD167:$GG167,"B8")*8+COUNTIF(beosztás!$FD167:$GG167,"B9")*9+COUNTIF(beosztás!$FD167:$GG167,"B10")*10+COUNTIF(beosztás!$FD167:$GG167,"B11")*11+COUNTIF(beosztás!$FD167:$GG167,"B12")*12+COUNTIF(beosztás!$FD167:$GG167,"BP")*0</f>
        <v>0</v>
      </c>
      <c r="DI165" s="330">
        <f t="shared" si="710"/>
        <v>0</v>
      </c>
      <c r="DJ165" s="706">
        <f>IF(C165="",0,alapadatok!$AN$7)</f>
        <v>0</v>
      </c>
      <c r="DK165" s="330">
        <f t="shared" si="613"/>
        <v>0</v>
      </c>
      <c r="DL165" s="739">
        <f t="shared" si="711"/>
        <v>0</v>
      </c>
      <c r="DM165" s="325"/>
      <c r="DN165" s="329">
        <f t="shared" si="615"/>
        <v>0</v>
      </c>
      <c r="DO165" s="330">
        <f t="shared" si="616"/>
        <v>0</v>
      </c>
      <c r="DP165" s="330">
        <f t="shared" si="617"/>
        <v>0</v>
      </c>
      <c r="DQ165" s="330">
        <f t="shared" si="618"/>
        <v>0</v>
      </c>
      <c r="DR165" s="330">
        <f t="shared" si="619"/>
        <v>0</v>
      </c>
      <c r="DS165" s="330">
        <f t="shared" si="620"/>
        <v>0</v>
      </c>
      <c r="DT165" s="330">
        <f t="shared" si="621"/>
        <v>0</v>
      </c>
      <c r="DU165" s="330">
        <f t="shared" si="622"/>
        <v>0</v>
      </c>
      <c r="DV165" s="330">
        <f t="shared" si="623"/>
        <v>0</v>
      </c>
      <c r="DW165" s="330">
        <f t="shared" si="624"/>
        <v>0</v>
      </c>
      <c r="DX165" s="330">
        <f t="shared" si="625"/>
        <v>0</v>
      </c>
      <c r="DY165" s="330">
        <f t="shared" si="626"/>
        <v>0</v>
      </c>
      <c r="DZ165" s="905">
        <f t="shared" si="712"/>
        <v>0</v>
      </c>
      <c r="EA165" s="326"/>
      <c r="EB165" s="705">
        <f>COUNTIF(beosztás!$GH167:$HL167,"DE")*8</f>
        <v>0</v>
      </c>
      <c r="EC165" s="706">
        <f>COUNTIF(beosztás!$GH167:$HL167,"DU")*8</f>
        <v>0</v>
      </c>
      <c r="ED165" s="706">
        <f>COUNTIF(beosztás!$GH167:$HL167,"ÉJ")*8</f>
        <v>0</v>
      </c>
      <c r="EE165" s="706">
        <f>COUNTIF(beosztás!$GH167:$HL167,"N")*12</f>
        <v>0</v>
      </c>
      <c r="EF165" s="706">
        <f>COUNTIF(beosztás!$GH167:$HL167,"é")*12</f>
        <v>0</v>
      </c>
      <c r="EG165" s="706">
        <f>SUM(beosztás!$GH167:$HL167)</f>
        <v>0</v>
      </c>
      <c r="EH165" s="706">
        <f>COUNTIF(beosztás!$GH167:$HL167,"FÜ")*8</f>
        <v>0</v>
      </c>
      <c r="EI165" s="895">
        <f>(COUNTIF(beosztás!$GH167:$HL167,"SN")*12)+(COUNTIF(beosztás!$GH167:$HL167,"SDE")*8)+(COUNTIF(beosztás!$GH167:$HL167,"SDU")*8)+(COUNTIF(beosztás!$GH167:$HL167,"SÉ")*12)+(COUNTIF(beosztás!$GH167:$HL167,"SÉJ")*8)+(COUNTIF(beosztás!$GH167:$HL167,"S1")*1)+(COUNTIF(beosztás!$GH167:$HL167,"S2")*2)+(COUNTIF(beosztás!$GH167:$HL167,"S3")*3)+(COUNTIF(beosztás!$GH167:$HL167,"S4")*4)+(COUNTIF(beosztás!$GH167:$HL167,"S5")*5)+(COUNTIF(beosztás!$GH167:$HL167,"S6")*6)+(COUNTIF(beosztás!$GH167:$HL167,"S7")*7)+(COUNTIF(beosztás!$GH167:$HL167,"S8")*8)+(COUNTIF(beosztás!$GH167:$HL167,"S9")*9)+(COUNTIF(beosztás!$GH167:$HL167,"S10")*10)+(COUNTIF(beosztás!$GH167:$HL167,"S11")*11)+(COUNTIF(beosztás!$GH167:$HL167,"S12")*12)</f>
        <v>0</v>
      </c>
      <c r="EJ165" s="706">
        <f>COUNTIF(beosztás!$GH167:$HL167,"BN")*12+COUNTIF(beosztás!$GH167:$HL167,"BÉ")*12+COUNTIF(beosztás!$GH167:$HL167,"BDE")*8+COUNTIF(beosztás!$GH167:$HL167,"BDU")*8+COUNTIF(beosztás!$GH167:$HL167,"BÉJ")*8+COUNTIF(beosztás!$GH167:$HL167,"B1")*1+COUNTIF(beosztás!$GH167:$HL167,"B2")*2+COUNTIF(beosztás!$GH167:$HL167,"B3")*3+COUNTIF(beosztás!$GH167:$HL167,"B5")*5+COUNTIF(beosztás!$GH167:$HL167,"B6")*6+COUNTIF(beosztás!$GH167:$HL167,"B7")*7+COUNTIF(beosztás!$GH167:$HL167,"B8")*8+COUNTIF(beosztás!$GH167:$HL167,"B9")*9+COUNTIF(beosztás!$GH167:$HL167,"B10")*10+COUNTIF(beosztás!$GH167:$HL167,"B11")*11+COUNTIF(beosztás!$GH167:$HL167,"B12")*12+COUNTIF(beosztás!$GH167:$HL167,"BP")*0</f>
        <v>0</v>
      </c>
      <c r="EK165" s="330">
        <f t="shared" si="713"/>
        <v>0</v>
      </c>
      <c r="EL165" s="706">
        <f>IF(C165="",0,alapadatok!$AN$8)</f>
        <v>0</v>
      </c>
      <c r="EM165" s="330">
        <f t="shared" si="629"/>
        <v>0</v>
      </c>
      <c r="EN165" s="905">
        <f t="shared" si="714"/>
        <v>0</v>
      </c>
      <c r="EO165" s="325"/>
      <c r="EP165" s="705">
        <f>COUNTIF(beosztás!$HM167:$IQ167,"DE")*8</f>
        <v>0</v>
      </c>
      <c r="EQ165" s="706">
        <f>COUNTIF(beosztás!$HM167:$IQ167,"DU")*8</f>
        <v>0</v>
      </c>
      <c r="ER165" s="706">
        <f>COUNTIF(beosztás!$HM167:$IQ167,"ÉJ")*8</f>
        <v>0</v>
      </c>
      <c r="ES165" s="706">
        <f>COUNTIF(beosztás!$HM167:$IQ167,"N")*12</f>
        <v>0</v>
      </c>
      <c r="ET165" s="706">
        <f>COUNTIF(beosztás!$HM167:$IQ167,"É")*12</f>
        <v>0</v>
      </c>
      <c r="EU165" s="706">
        <f>SUM(beosztás!$HM167:$IQ167)</f>
        <v>0</v>
      </c>
      <c r="EV165" s="895">
        <f>(COUNTIF(beosztás!$HM167:$IQ167,"SN")*12)+(COUNTIF(beosztás!$HM167:$IQ167,"SDE")*8)+(COUNTIF(beosztás!$HM167:$IQ167,"SDU")*8)+(COUNTIF(beosztás!$HM167:$IQ167,"SÉ")*12)+(COUNTIF(beosztás!$HM167:$IQ167,"SÉJ")*8)+(COUNTIF(beosztás!$HM167:$IQ167,"S1")*1)+(COUNTIF(beosztás!$HM167:$IQ167,"S2")*2)+(COUNTIF(beosztás!$HM167:$IQ167,"S3")*3)+(COUNTIF(beosztás!$HM167:$IQ167,"S4")*4)+(COUNTIF(beosztás!$HM167:$IQ167,"S5")*5)+(COUNTIF(beosztás!$HM167:$IQ167,"S6")*6)+(COUNTIF(beosztás!$HM167:$IQ167,"S7")*7)+(COUNTIF(beosztás!$HM167:$IQ167,"S8")*8)+(COUNTIF(beosztás!$HM167:$IQ167,"S9")*9)+(COUNTIF(beosztás!$HM167:$IQ167,"S10")*10)+(COUNTIF(beosztás!$HM167:$IQ167,"S11")*11)+(COUNTIF(beosztás!$HM167:$IQ167,"S12")*12)</f>
        <v>0</v>
      </c>
      <c r="EW165" s="706">
        <f>COUNTIF(beosztás!$HM167:$IQ167,"FÜ")*8</f>
        <v>0</v>
      </c>
      <c r="EX165" s="706">
        <f>COUNTIF(beosztás!$HM167:$IQ167,"BN")*12+COUNTIF(beosztás!$HM167:$IQ167,"BÉ")*12+COUNTIF(beosztás!$HM167:$IQ167,"BDE")*8+COUNTIF(beosztás!$HM167:$IQ167,"BDU")*8+COUNTIF(beosztás!$HM167:$IQ167,"BÉJ")*8+COUNTIF(beosztás!$HM167:$IQ167,"B1")*1+COUNTIF(beosztás!$HM167:$IQ167,"B2")*2+COUNTIF(beosztás!$HM167:$IQ167,"B3")*3+COUNTIF(beosztás!$HM167:$IQ167,"B5")*5+COUNTIF(beosztás!$HM167:$IQ167,"B6")*6+COUNTIF(beosztás!$HM167:$IQ167,"B7")*7+COUNTIF(beosztás!$HM167:$IQ167,"B8")*8+COUNTIF(beosztás!$HM167:$IQ167,"B9")*9+COUNTIF(beosztás!$HM167:$IQ167,"B10")*10+COUNTIF(beosztás!$HM167:$IQ167,"B11")*11+COUNTIF(beosztás!$HM167:$IQ167,"B12")*12+COUNTIF(beosztás!$HM167:$IQ167,"BP")*0</f>
        <v>0</v>
      </c>
      <c r="EY165" s="330">
        <f t="shared" si="715"/>
        <v>0</v>
      </c>
      <c r="EZ165" s="706">
        <f>IF(C165="",0,alapadatok!$AN$9)</f>
        <v>0</v>
      </c>
      <c r="FA165" s="330">
        <f t="shared" si="632"/>
        <v>0</v>
      </c>
      <c r="FB165" s="905">
        <f t="shared" si="716"/>
        <v>0</v>
      </c>
      <c r="FC165" s="325"/>
      <c r="FD165" s="329">
        <f t="shared" si="634"/>
        <v>0</v>
      </c>
      <c r="FE165" s="330">
        <f t="shared" si="635"/>
        <v>0</v>
      </c>
      <c r="FF165" s="330">
        <f t="shared" si="636"/>
        <v>0</v>
      </c>
      <c r="FG165" s="330">
        <f t="shared" si="637"/>
        <v>0</v>
      </c>
      <c r="FH165" s="330">
        <f t="shared" si="638"/>
        <v>0</v>
      </c>
      <c r="FI165" s="330">
        <f t="shared" si="639"/>
        <v>0</v>
      </c>
      <c r="FJ165" s="330">
        <f t="shared" si="640"/>
        <v>0</v>
      </c>
      <c r="FK165" s="330">
        <f t="shared" si="641"/>
        <v>0</v>
      </c>
      <c r="FL165" s="330">
        <f t="shared" si="642"/>
        <v>0</v>
      </c>
      <c r="FM165" s="330">
        <f t="shared" si="643"/>
        <v>0</v>
      </c>
      <c r="FN165" s="330">
        <f t="shared" si="644"/>
        <v>0</v>
      </c>
      <c r="FO165" s="330">
        <f t="shared" si="645"/>
        <v>0</v>
      </c>
      <c r="FP165" s="905">
        <f t="shared" si="717"/>
        <v>0</v>
      </c>
      <c r="FQ165" s="326"/>
      <c r="FR165" s="705">
        <f>COUNTIF(beosztás!$IR167:$JU167,"DE")*8</f>
        <v>0</v>
      </c>
      <c r="FS165" s="706">
        <f>COUNTIF(beosztás!$IR167:$JU167,"DU")*8</f>
        <v>0</v>
      </c>
      <c r="FT165" s="706">
        <f>COUNTIF(beosztás!$IR167:$JU167,"ÉJ")*8</f>
        <v>0</v>
      </c>
      <c r="FU165" s="706">
        <f>COUNTIF(beosztás!$IR167:$JU167,"N")*12</f>
        <v>0</v>
      </c>
      <c r="FV165" s="706">
        <f>COUNTIF(beosztás!$IR167:$JU167,"é")*12</f>
        <v>0</v>
      </c>
      <c r="FW165" s="706">
        <f>SUM(beosztás!$IR167:$JU167)</f>
        <v>0</v>
      </c>
      <c r="FX165" s="706">
        <f>COUNTIF(beosztás!$IR167:$JU167,"FÜ")*8</f>
        <v>0</v>
      </c>
      <c r="FY165" s="895">
        <f>(COUNTIF(beosztás!$IR167:$JU167,"SN")*12)+(COUNTIF(beosztás!$IR167:$JU167,"SDE")*8)+(COUNTIF(beosztás!$IR167:$JU167,"SDU")*8)+(COUNTIF(beosztás!$IR167:$JU167,"SÉ")*12)+(COUNTIF(beosztás!$IR167:$JU167,"SÉJ")*8)+(COUNTIF(beosztás!$IR167:$JU167,"S1")*1)+(COUNTIF(beosztás!$IR167:$JU167,"S2")*2)+(COUNTIF(beosztás!$IR167:$JU167,"S3")*3)+(COUNTIF(beosztás!$IR167:$JU167,"S4")*4)+(COUNTIF(beosztás!$IR167:$JU167,"S5")*5)+(COUNTIF(beosztás!$IR167:$JU167,"S6")*6)+(COUNTIF(beosztás!$IR167:$JU167,"S7")*7)+(COUNTIF(beosztás!$IR167:$JU167,"S8")*8)+(COUNTIF(beosztás!$IR167:$JU167,"S9")*9)+(COUNTIF(beosztás!$IR167:$JU167,"S10")*10)+(COUNTIF(beosztás!$IR167:$JU167,"S11")*11)+(COUNTIF(beosztás!$IR167:$JU167,"S12")*12)</f>
        <v>0</v>
      </c>
      <c r="FZ165" s="706">
        <f>COUNTIF(beosztás!$IR167:$JU167,"BN")*12+COUNTIF(beosztás!$IR167:$JU167,"BÉ")*12+COUNTIF(beosztás!$IR167:$JU167,"BDE")*8+COUNTIF(beosztás!$IR167:$JU167,"BDU")*8+COUNTIF(beosztás!$IR167:$JU167,"BÉJ")*8+COUNTIF(beosztás!$IR167:$JU167,"B1")*1+COUNTIF(beosztás!$IR167:$JU167,"B2")*2+COUNTIF(beosztás!$IR167:$JU167,"B3")*3+COUNTIF(beosztás!$IR167:$JU167,"B5")*5+COUNTIF(beosztás!$IR167:$JU167,"B6")*6+COUNTIF(beosztás!$IR167:$JU167,"B7")*7+COUNTIF(beosztás!$IR167:$JU167,"B8")*8+COUNTIF(beosztás!$IR167:$JU167,"B9")*9+COUNTIF(beosztás!$IR167:$JU167,"B10")*10+COUNTIF(beosztás!$IR167:$JU167,"B11")*11+COUNTIF(beosztás!$IR167:$JU167,"B12")*12+COUNTIF(beosztás!$IR167:$JU167,"BP")*0</f>
        <v>0</v>
      </c>
      <c r="GA165" s="330">
        <f t="shared" si="718"/>
        <v>0</v>
      </c>
      <c r="GB165" s="706">
        <f>IF(C165="",0,alapadatok!$AN$10)</f>
        <v>0</v>
      </c>
      <c r="GC165" s="330">
        <f t="shared" si="648"/>
        <v>0</v>
      </c>
      <c r="GD165" s="905">
        <f t="shared" si="719"/>
        <v>0</v>
      </c>
      <c r="GE165" s="327"/>
      <c r="GF165" s="705">
        <f>COUNTIF(beosztás!$JV167:$KZ167,"DE")*8</f>
        <v>0</v>
      </c>
      <c r="GG165" s="706">
        <f>COUNTIF(beosztás!$JV167:$KZ167,"DU")*8</f>
        <v>0</v>
      </c>
      <c r="GH165" s="706">
        <f>COUNTIF(beosztás!$JV167:$KZ167,"ÉJ")*8</f>
        <v>0</v>
      </c>
      <c r="GI165" s="706">
        <f>COUNTIF(beosztás!$JV167:$KZ167,"N")*12</f>
        <v>0</v>
      </c>
      <c r="GJ165" s="706">
        <f>COUNTIF(beosztás!$JV167:$KZ167,"É")*12</f>
        <v>0</v>
      </c>
      <c r="GK165" s="706">
        <f>SUM(beosztás!$JV167:$KZ167)</f>
        <v>0</v>
      </c>
      <c r="GL165" s="895">
        <f>(COUNTIF(beosztás!$JV167:$KZ167,"SN")*12)+(COUNTIF(beosztás!$JV167:$KZ167,"SDE")*8)+(COUNTIF(beosztás!$JV167:$KZ167,"SDU")*8)+(COUNTIF(beosztás!$JV167:$KZ167,"SÉ")*12)+(COUNTIF(beosztás!$JV167:$KZ167,"SÉJ")*8)+(COUNTIF(beosztás!$JV167:$KZ167,"S1")*1)+(COUNTIF(beosztás!$JV167:$KZ167,"S2")*2)+(COUNTIF(beosztás!$JV167:$KZ167,"S3")*3)+(COUNTIF(beosztás!$JV167:$KZ167,"S4")*4)+(COUNTIF(beosztás!$JV167:$KZ167,"S5")*5)+(COUNTIF(beosztás!$JV167:$KZ167,"S6")*6)+(COUNTIF(beosztás!$JV167:$KZ167,"S7")*7)+(COUNTIF(beosztás!$JV167:$KZ167,"S8")*8)+(COUNTIF(beosztás!$JV167:$KZ167,"S9")*9)+(COUNTIF(beosztás!$JV167:$KZ167,"S10")*10)+(COUNTIF(beosztás!$JV167:$KZ167,"S11")*11)+(COUNTIF(beosztás!$JV167:$KZ167,"S12")*12)</f>
        <v>0</v>
      </c>
      <c r="GM165" s="706">
        <f>COUNTIF(beosztás!$JV167:$KZ167,"FÜ")*8</f>
        <v>0</v>
      </c>
      <c r="GN165" s="706">
        <f>COUNTIF(beosztás!$JV167:$KZ167,"BN")*12+COUNTIF(beosztás!$JV167:$KZ167,"BÉ")*12+COUNTIF(beosztás!$JV167:$KZ167,"BDE")*8+COUNTIF(beosztás!$JV167:$KZ167,"BDU")*8+COUNTIF(beosztás!$JV167:$KZ167,"BÉJ")*8+COUNTIF(beosztás!$JV167:$KZ167,"B1")*1+COUNTIF(beosztás!$JV167:$KZ167,"B2")*2+COUNTIF(beosztás!$JV167:$KZ167,"B3")*3+COUNTIF(beosztás!$JV167:$KZ167,"B5")*5+COUNTIF(beosztás!$JV167:$KZ167,"B6")*6+COUNTIF(beosztás!$JV167:$KZ167,"B7")*7+COUNTIF(beosztás!$JV167:$KZ167,"B8")*8+COUNTIF(beosztás!$JV167:$KZ167,"B9")*9+COUNTIF(beosztás!$JV167:$KZ167,"B10")*10+COUNTIF(beosztás!$JV167:$KZ167,"B11")*11+COUNTIF(beosztás!$JV167:$KZ167,"B12")*12+COUNTIF(beosztás!$JV167:$KZ167,"BP")*0</f>
        <v>0</v>
      </c>
      <c r="GO165" s="330">
        <f t="shared" si="720"/>
        <v>0</v>
      </c>
      <c r="GP165" s="706">
        <f>IF(C165="",0,alapadatok!$AN$11)</f>
        <v>0</v>
      </c>
      <c r="GQ165" s="330">
        <f t="shared" si="651"/>
        <v>0</v>
      </c>
      <c r="GR165" s="905">
        <f t="shared" si="721"/>
        <v>0</v>
      </c>
      <c r="GS165" s="327"/>
      <c r="GT165" s="329">
        <f t="shared" si="653"/>
        <v>0</v>
      </c>
      <c r="GU165" s="330">
        <f t="shared" si="654"/>
        <v>0</v>
      </c>
      <c r="GV165" s="330">
        <f t="shared" si="655"/>
        <v>0</v>
      </c>
      <c r="GW165" s="330">
        <f t="shared" si="656"/>
        <v>0</v>
      </c>
      <c r="GX165" s="330">
        <f t="shared" si="657"/>
        <v>0</v>
      </c>
      <c r="GY165" s="330">
        <f t="shared" si="658"/>
        <v>0</v>
      </c>
      <c r="GZ165" s="330">
        <f t="shared" si="659"/>
        <v>0</v>
      </c>
      <c r="HA165" s="330">
        <f t="shared" si="660"/>
        <v>0</v>
      </c>
      <c r="HB165" s="330">
        <f t="shared" si="661"/>
        <v>0</v>
      </c>
      <c r="HC165" s="330">
        <f t="shared" si="662"/>
        <v>0</v>
      </c>
      <c r="HD165" s="330">
        <f t="shared" si="663"/>
        <v>0</v>
      </c>
      <c r="HE165" s="330">
        <f t="shared" si="664"/>
        <v>0</v>
      </c>
      <c r="HF165" s="905">
        <f t="shared" si="722"/>
        <v>0</v>
      </c>
      <c r="HG165" s="326"/>
      <c r="HH165" s="705">
        <f>COUNTIF(beosztás!$LA167:$MD167,"DE")*8</f>
        <v>0</v>
      </c>
      <c r="HI165" s="706">
        <f>COUNTIF(beosztás!$LA167:$MD167,"DU")*8</f>
        <v>0</v>
      </c>
      <c r="HJ165" s="706">
        <f>COUNTIF(beosztás!$LA167:$MD167,"ÉJ")*8</f>
        <v>0</v>
      </c>
      <c r="HK165" s="706">
        <f>COUNTIF(beosztás!$LA167:$MD167,"N")*12</f>
        <v>0</v>
      </c>
      <c r="HL165" s="706">
        <f>COUNTIF(beosztás!$LA167:$MD167,"é")*12</f>
        <v>0</v>
      </c>
      <c r="HM165" s="706">
        <f>SUM(beosztás!$LA167:$MD167)</f>
        <v>0</v>
      </c>
      <c r="HN165" s="706">
        <f>COUNTIF(beosztás!$LA167:$MD167,"FÜ")*8</f>
        <v>0</v>
      </c>
      <c r="HO165" s="895">
        <f>(COUNTIF(beosztás!$LA167:$MD167,"SN")*12)+(COUNTIF(beosztás!$LA167:$MD167,"SDE")*8)+(COUNTIF(beosztás!$LA167:$MD167,"SDU")*8)+(COUNTIF(beosztás!$LA167:$MD167,"SÉ")*12)+(COUNTIF(beosztás!$LA167:$MD167,"SÉJ")*8)+(COUNTIF(beosztás!$LA167:$MD167,"S1")*1)+(COUNTIF(beosztás!$LA167:$MD167,"S2")*2)+(COUNTIF(beosztás!$LA167:$MD167,"S3")*3)+(COUNTIF(beosztás!$LA167:$MD167,"S4")*4)+(COUNTIF(beosztás!$LA167:$MD167,"S5")*5)+(COUNTIF(beosztás!$LA167:$MD167,"S6")*6)+(COUNTIF(beosztás!$LA167:$MD167,"S7")*7)+(COUNTIF(beosztás!$LA167:$MD167,"S8")*8)+(COUNTIF(beosztás!$LA167:$MD167,"S9")*9)+(COUNTIF(beosztás!$LA167:$MD167,"S10")*10)+(COUNTIF(beosztás!$LA167:$MD167,"S11")*11)+(COUNTIF(beosztás!$LA167:$MD167,"S12")*12)</f>
        <v>0</v>
      </c>
      <c r="HP165" s="706">
        <f>COUNTIF(beosztás!$LA167:$MD167,"BN")*12+COUNTIF(beosztás!$LA167:$MD167,"BÉ")*12+COUNTIF(beosztás!$LA167:$MD167,"BDE")*8+COUNTIF(beosztás!$LA167:$MD167,"BDU")*8+COUNTIF(beosztás!$LA167:$MD167,"BÉJ")*8+COUNTIF(beosztás!$LA167:$MD167,"B1")*1+COUNTIF(beosztás!$LA167:$MD167,"B2")*2+COUNTIF(beosztás!$LA167:$MD167,"B3")*3+COUNTIF(beosztás!$KZ167:$MC167,"B5")*5+COUNTIF(beosztás!$KZ167:$MC167,"B6")*6+COUNTIF(beosztás!$KZ167:$MC167,"B7")*7+COUNTIF(beosztás!$KZ167:$MC167,"B8")*8+COUNTIF(beosztás!$LA167:$MD167,"B9")*9+COUNTIF(beosztás!$LA167:$MD167,"B10")*10+COUNTIF(beosztás!$LA167:$MD167,"B11")*11+COUNTIF(beosztás!$LA167:$MD167,"B12")*12+COUNTIF(beosztás!$LA167:$MD167,"BP")*0</f>
        <v>0</v>
      </c>
      <c r="HQ165" s="330">
        <f t="shared" si="723"/>
        <v>0</v>
      </c>
      <c r="HR165" s="706">
        <f>IF(C165="",0,alapadatok!$AN$12)</f>
        <v>0</v>
      </c>
      <c r="HS165" s="330">
        <f t="shared" si="667"/>
        <v>0</v>
      </c>
      <c r="HT165" s="905">
        <f t="shared" si="724"/>
        <v>0</v>
      </c>
      <c r="HU165" s="327"/>
      <c r="HV165" s="705">
        <f>COUNTIF(beosztás!$ME167:$NI167,"DE")*8</f>
        <v>0</v>
      </c>
      <c r="HW165" s="706">
        <f>COUNTIF(beosztás!$ME167:$NI167,"DU")*8</f>
        <v>0</v>
      </c>
      <c r="HX165" s="706">
        <f>COUNTIF(beosztás!$ME167:$NI167,"ÉJ")*8</f>
        <v>0</v>
      </c>
      <c r="HY165" s="706">
        <f>COUNTIF(beosztás!$ME167:$NI167,"N")*12</f>
        <v>0</v>
      </c>
      <c r="HZ165" s="706">
        <f>COUNTIF(beosztás!$ME167:$NI167,"É")*12</f>
        <v>0</v>
      </c>
      <c r="IA165" s="706">
        <f>SUM(beosztás!$ME167:$NI167)</f>
        <v>0</v>
      </c>
      <c r="IB165" s="706">
        <f>(COUNTIF(beosztás!$ME167:$NI167,"SN")*12)+(COUNTIF(beosztás!$ME167:$NI167,"SDE")*8)+(COUNTIF(beosztás!$ME167:$NI167,"SDU")*8)+(COUNTIF(beosztás!$ME167:$NI167,"SÉ")*12)+(COUNTIF(beosztás!$ME167:$NI167,"SÉJ")*8)+(COUNTIF(beosztás!$ME167:$NI167,"S1")*1)+(COUNTIF(beosztás!$ME167:$NI167,"S2")*2)+(COUNTIF(beosztás!$ME167:$NI167,"S3")*3)+(COUNTIF(beosztás!$ME167:$NI167,"S4")*4)+(COUNTIF(beosztás!$ME167:$NI167,"S5")*5)+(COUNTIF(beosztás!$ME167:$NI167,"S6")*6)+(COUNTIF(beosztás!$ME167:$NI167,"S7")*7)+(COUNTIF(beosztás!$ME167:$NI167,"S8")*8)+(COUNTIF(beosztás!$ME167:$NI167,"S9")*9)+(COUNTIF(beosztás!$ME167:$NI167,"S10")*10)+(COUNTIF(beosztás!$ME167:$NI167,"S11")*11)+(COUNTIF(beosztás!$ME167:$NI167,"S12")*12)</f>
        <v>0</v>
      </c>
      <c r="IC165" s="706">
        <f>COUNTIF(beosztás!$ME167:$NI167,"FÜ")*8</f>
        <v>0</v>
      </c>
      <c r="ID165" s="706">
        <f>COUNTIF(beosztás!$ME167:$NI167,"BN")*12+COUNTIF(beosztás!$ME167:$NI167,"BÉ")*12+COUNTIF(beosztás!$ME167:$NI167,"BDE")*8+COUNTIF(beosztás!$ME167:$NI167,"BDU")*8+COUNTIF(beosztás!$ME167:$NI167,"BÉJ")*8+COUNTIF(beosztás!$ME167:$NI167,"B1")*1+COUNTIF(beosztás!$ME167:$NI167,"B2")*2+COUNTIF(beosztás!$ME167:$NI167,"B3")*3+COUNTIF(beosztás!$ME167:$NI167,"B5")*5+COUNTIF(beosztás!$ME167:$NI167,"B6")*6+COUNTIF(beosztás!$ME167:$NI167,"B7")*7+COUNTIF(beosztás!$ME167:$NI167,"B8")*8+COUNTIF(beosztás!$ME167:$NI167,"B9")*9+COUNTIF(beosztás!$ME167:$NI167,"B10")*10+COUNTIF(beosztás!$ME167:$NI167,"B11")*11+COUNTIF(beosztás!$ME167:$NI167,"B12")*12+COUNTIF(beosztás!$ME167:$NI167,"BP")*0</f>
        <v>0</v>
      </c>
      <c r="IE165" s="330">
        <f t="shared" si="725"/>
        <v>0</v>
      </c>
      <c r="IF165" s="706">
        <f>IF(C165="",0,alapadatok!$AN$13)</f>
        <v>0</v>
      </c>
      <c r="IG165" s="330">
        <f t="shared" si="670"/>
        <v>0</v>
      </c>
      <c r="IH165" s="739">
        <f t="shared" si="726"/>
        <v>0</v>
      </c>
      <c r="II165" s="327"/>
      <c r="IJ165" s="329">
        <f t="shared" si="672"/>
        <v>0</v>
      </c>
      <c r="IK165" s="330">
        <f t="shared" si="673"/>
        <v>0</v>
      </c>
      <c r="IL165" s="330">
        <f t="shared" si="674"/>
        <v>0</v>
      </c>
      <c r="IM165" s="330">
        <f t="shared" si="675"/>
        <v>0</v>
      </c>
      <c r="IN165" s="330">
        <f t="shared" si="676"/>
        <v>0</v>
      </c>
      <c r="IO165" s="330">
        <f t="shared" si="677"/>
        <v>0</v>
      </c>
      <c r="IP165" s="330">
        <f t="shared" si="678"/>
        <v>0</v>
      </c>
      <c r="IQ165" s="330">
        <f t="shared" si="679"/>
        <v>0</v>
      </c>
      <c r="IR165" s="330">
        <f t="shared" si="680"/>
        <v>0</v>
      </c>
      <c r="IS165" s="330">
        <f t="shared" si="681"/>
        <v>0</v>
      </c>
      <c r="IT165" s="330">
        <f t="shared" si="682"/>
        <v>0</v>
      </c>
      <c r="IU165" s="330">
        <f t="shared" si="683"/>
        <v>0</v>
      </c>
      <c r="IV165" s="905">
        <f t="shared" si="727"/>
        <v>0</v>
      </c>
      <c r="IW165" s="328"/>
      <c r="JF165" s="21"/>
      <c r="JG165" s="21"/>
    </row>
    <row r="166" spans="1:267" x14ac:dyDescent="0.25">
      <c r="A166" s="422">
        <f>IF(beosztás!A168=0,"",beosztás!A168)</f>
        <v>21</v>
      </c>
      <c r="B166" s="423">
        <f>IF(beosztás!B168=0,"",beosztás!B168)</f>
        <v>44700</v>
      </c>
      <c r="C166" s="424" t="str">
        <f>IF(beosztás!C168=0,"",beosztás!C168)</f>
        <v>Kolozsi Balázs(PJ)</v>
      </c>
      <c r="D166" s="425" t="str">
        <f>IF(beosztás!D168=0,"",beosztás!D168)</f>
        <v>Benchmark</v>
      </c>
      <c r="E166" s="18"/>
      <c r="F166" s="705">
        <f>COUNTIF(beosztás!$I168:$AM168,"DE")*8</f>
        <v>104</v>
      </c>
      <c r="G166" s="706">
        <f>COUNTIF(beosztás!$I168:$AM168,"DU")*8</f>
        <v>0</v>
      </c>
      <c r="H166" s="706">
        <f>COUNTIF(beosztás!$I168:$AM168,"ÉJ")*8</f>
        <v>0</v>
      </c>
      <c r="I166" s="706">
        <f>COUNTIF(beosztás!$I168:$AM168,"N")*12</f>
        <v>0</v>
      </c>
      <c r="J166" s="706">
        <f>COUNTIF(beosztás!$I168:$AM168,"é")*12</f>
        <v>0</v>
      </c>
      <c r="K166" s="706">
        <f>SUM(beosztás!$I168:$AM168)</f>
        <v>0</v>
      </c>
      <c r="L166" s="706">
        <f>COUNTIF(beosztás!$I168:$AM168,"FÜ")*8</f>
        <v>8</v>
      </c>
      <c r="M166" s="706">
        <f>(COUNTIF(beosztás!$I168:$AM168,"SN")*12)+(COUNTIF(beosztás!$I168:$AM168,"SDE")*8)+(COUNTIF(beosztás!$I168:$AM168,"SDU")*8)+(COUNTIF(beosztás!$I168:$AM168,"S1")*1)+(COUNTIF(beosztás!$I168:$AM168,"S2")*2)+(COUNTIF(beosztás!$I168:$AM168,"S3")*3)+(COUNTIF(beosztás!$I168:$AM168,"S4")*4)+(COUNTIF(beosztás!$I168:$AM168,"S5")*5)+(COUNTIF(beosztás!$I168:$AM168,"S6")*6)+(COUNTIF(beosztás!$I168:$AM168,"S7")*7)+(COUNTIF(beosztás!$I168:$AM168,"S8")*8)+(COUNTIF(beosztás!$I168:$AM168,"S9")*9)+(COUNTIF(beosztás!$I168:$AM168,"S10")*10)+(COUNTIF(beosztás!$I168:$AM168,"S11")*11)+(COUNTIF(beosztás!$I168:$AM168,"S12")*12)+(COUNTIF(beosztás!$I168:$AM168,"SÉ")*12)+(COUNTIF(beosztás!$I168:$AM168,"SÉJ")*8)</f>
        <v>72</v>
      </c>
      <c r="N166" s="706">
        <f>COUNTIF(beosztás!$I168:$AM168,"BN")*12+COUNTIF(beosztás!$I168:$AM168,"BÉ")*12+COUNTIF(beosztás!$I168:$AM168,"BDE")*8+COUNTIF(beosztás!$I168:$AM168,"BDU")*8+COUNTIF(beosztás!$I168:$AM168,"BÉJ")*8+COUNTIF(beosztás!$I168:$AM168,"B1")*1+COUNTIF(beosztás!$I168:$AM168,"B2")*2+COUNTIF(beosztás!$I168:$AM168,"B3")*3+COUNTIF(beosztás!$I168:$AM168,"B5")*5+COUNTIF(beosztás!$I168:$AM168,"B6")*6+COUNTIF(beosztás!$I168:$AM168,"B7")*7+COUNTIF(beosztás!$I168:$AM168,"B8")*8+COUNTIF(beosztás!$I168:$AM168,"B9")*9+COUNTIF(beosztás!$I168:$AM168,"B10")*10+COUNTIF(beosztás!$I168:$AM168,"B11")*11+COUNTIF(beosztás!$I168:$AM168,"B12")*12+COUNTIF(beosztás!$I168:$AM168,"BP")*0</f>
        <v>0</v>
      </c>
      <c r="O166" s="330">
        <f t="shared" si="690"/>
        <v>176</v>
      </c>
      <c r="P166" s="706">
        <f>IF(C166="",0,alapadatok!$AN$2)</f>
        <v>176</v>
      </c>
      <c r="Q166" s="330">
        <f t="shared" si="577"/>
        <v>0</v>
      </c>
      <c r="R166" s="739">
        <f t="shared" si="691"/>
        <v>72</v>
      </c>
      <c r="S166" s="325"/>
      <c r="T166" s="705">
        <f>COUNTIF(beosztás!$AN168:$BO168,"DE")*8</f>
        <v>80</v>
      </c>
      <c r="U166" s="706">
        <f>COUNTIF(beosztás!$AN168:$BO168,"DU")*8</f>
        <v>0</v>
      </c>
      <c r="V166" s="706">
        <f>COUNTIF(beosztás!$AN168:$BO168,"ÉJ")*8</f>
        <v>0</v>
      </c>
      <c r="W166" s="706">
        <f>COUNTIF(beosztás!$AN168:$BO168,"N")*12</f>
        <v>0</v>
      </c>
      <c r="X166" s="706">
        <f>COUNTIF(beosztás!$AN168:$BO168,"É")*12</f>
        <v>0</v>
      </c>
      <c r="Y166" s="706">
        <f>SUM(beosztás!$AN168:$BO168)</f>
        <v>0</v>
      </c>
      <c r="Z166" s="706">
        <f>(COUNTIF(beosztás!$AN168:$BO168,"SN")*12)+(COUNTIF(beosztás!$AN168:$BO168,"SDE")*8)+(COUNTIF(beosztás!$AN168:$BO168,"SDU")*8)+(COUNTIF(beosztás!$AN168:$BO168,"SÉ")*12)+(COUNTIF(beosztás!$AN168:$BO168,"SÉJ")*8)+(COUNTIF(beosztás!$AN168:$BO168,"S1")*1)+(COUNTIF(beosztás!$AN168:$BO168,"S2")*2)+(COUNTIF(beosztás!$AN168:$BO168,"S3")*3)+(COUNTIF(beosztás!$AN168:$BO168,"S4")*4)+(COUNTIF(beosztás!$AN168:$BO168,"S5")*5)+(COUNTIF(beosztás!$AN168:$BO168,"S6")*6)+(COUNTIF(beosztás!$AN168:$BO168,"S7")*7)+(COUNTIF(beosztás!$AN168:$BO168,"S8")*8)+(COUNTIF(beosztás!$AN168:$BO168,"S9")*9)+(COUNTIF(beosztás!$AN168:$BO168,"S10")*10)+(COUNTIF(beosztás!$AN168:$BO168,"S11")*11)+(COUNTIF(beosztás!$AN168:$BO168,"S12")*12)</f>
        <v>0</v>
      </c>
      <c r="AA166" s="706">
        <f>COUNTIF(beosztás!$AN168:$BO168,"FÜ")*8</f>
        <v>0</v>
      </c>
      <c r="AB166" s="706">
        <f>COUNTIF(beosztás!$AN168:$BO168,"BN")*12+COUNTIF(beosztás!$AN168:$BO168,"BÉ")*12+COUNTIF(beosztás!$AN168:$BO168,"BDE")*8+COUNTIF(beosztás!$AN168:$BO168,"BDU")*8+COUNTIF(beosztás!$AN168:$BO168,"BÉJ")*8+COUNTIF(beosztás!$AN168:$BO168,"B1")*1+COUNTIF(beosztás!$AN168:$BO168,"B2")*2+COUNTIF(beosztás!$AN168:$BO168,"B3")*3+COUNTIF(beosztás!$AN168:$BO168,"B5")*5+COUNTIF(beosztás!$AN168:$BO168,"B6")*6+COUNTIF(beosztás!$AN168:$BO168,"B7")*7+COUNTIF(beosztás!$AN168:$BO168,"B8")*8+COUNTIF(beosztás!$AN168:$BO168,"B9")*9+COUNTIF(beosztás!$AN168:$BO168,"B10")*10+COUNTIF(beosztás!$AN168:$BO168,"B11")*11+COUNTIF(beosztás!$AN168:$BO168,"B12")*12+COUNTIF(beosztás!$AN168:$BO168,"BP")*0</f>
        <v>0</v>
      </c>
      <c r="AC166" s="605">
        <f t="shared" si="692"/>
        <v>80</v>
      </c>
      <c r="AD166" s="1162">
        <v>80</v>
      </c>
      <c r="AE166" s="330">
        <f t="shared" si="685"/>
        <v>0</v>
      </c>
      <c r="AF166" s="739">
        <f t="shared" si="693"/>
        <v>0</v>
      </c>
      <c r="AG166" s="325"/>
      <c r="AH166" s="329">
        <f t="shared" si="694"/>
        <v>184</v>
      </c>
      <c r="AI166" s="330">
        <f t="shared" si="695"/>
        <v>0</v>
      </c>
      <c r="AJ166" s="330">
        <f t="shared" si="696"/>
        <v>0</v>
      </c>
      <c r="AK166" s="330">
        <f t="shared" si="697"/>
        <v>0</v>
      </c>
      <c r="AL166" s="330">
        <f t="shared" si="698"/>
        <v>0</v>
      </c>
      <c r="AM166" s="330">
        <f t="shared" si="699"/>
        <v>0</v>
      </c>
      <c r="AN166" s="330">
        <f t="shared" si="700"/>
        <v>72</v>
      </c>
      <c r="AO166" s="330">
        <f t="shared" si="701"/>
        <v>8</v>
      </c>
      <c r="AP166" s="330">
        <f t="shared" si="686"/>
        <v>0</v>
      </c>
      <c r="AQ166" s="330">
        <f t="shared" si="687"/>
        <v>256</v>
      </c>
      <c r="AR166" s="330">
        <f t="shared" si="688"/>
        <v>256</v>
      </c>
      <c r="AS166" s="330">
        <f t="shared" si="689"/>
        <v>0</v>
      </c>
      <c r="AT166" s="739">
        <f t="shared" si="702"/>
        <v>72</v>
      </c>
      <c r="AU166" s="326"/>
      <c r="AV166" s="705">
        <f>COUNTIF(beosztás!$BP168:$CT168,"DE")*8</f>
        <v>72</v>
      </c>
      <c r="AW166" s="706">
        <f>COUNTIF(beosztás!$BP168:$CT168,"DU")*8</f>
        <v>0</v>
      </c>
      <c r="AX166" s="706">
        <f>COUNTIF(beosztás!$BP168:$CT168,"ÉJ")*8</f>
        <v>0</v>
      </c>
      <c r="AY166" s="706">
        <f>COUNTIF(beosztás!$BP168:$CT168,"N")*12</f>
        <v>0</v>
      </c>
      <c r="AZ166" s="706">
        <f>COUNTIF(beosztás!$BP168:$CT168,"é")*12</f>
        <v>0</v>
      </c>
      <c r="BA166" s="706">
        <f>SUM(beosztás!$BP168:$CT168)</f>
        <v>0</v>
      </c>
      <c r="BB166" s="706">
        <f>COUNTIF(beosztás!$BP168:$CT168,"FÜ")*8</f>
        <v>8</v>
      </c>
      <c r="BC166" s="895">
        <f>(COUNTIF(beosztás!$BP168:$CT168,"SN")*12)+(COUNTIF(beosztás!$BP168:$CT168,"SDE")*8)+(COUNTIF(beosztás!$BP168:$CT168,"SDU")*8)+(COUNTIF(beosztás!$BP168:$CT168,"SÉ")*12)+(COUNTIF(beosztás!$BP168:$CT168,"SÉJ")*8)+(COUNTIF(beosztás!$BP168:$CT168,"S1")*1)+(COUNTIF(beosztás!$BP168:$CT168,"S2")*2)+(COUNTIF(beosztás!$BP168:$CT168,"S3")*3)+(COUNTIF(beosztás!$BP168:$CT168,"S4")*4)+(COUNTIF(beosztás!$BP168:$CT168,"S5")*5)+(COUNTIF(beosztás!$BP168:$CT168,"S6")*6)+(COUNTIF(beosztás!$BP168:$CT168,"S7")*7)+(COUNTIF(beosztás!$BP168:$CT168,"S8")*8)+(COUNTIF(beosztás!$BP168:$CT168,"S9")*9)+(COUNTIF(beosztás!$BP168:$CT168,"S10")*10)+(COUNTIF(beosztás!$BP168:$CT168,"S11")*11)+(COUNTIF(beosztás!$BP168:$CT168,"S12")*12)</f>
        <v>0</v>
      </c>
      <c r="BD166" s="706">
        <f>COUNTIF(beosztás!$BP168:$CT168,"BN")*12+COUNTIF(beosztás!$BP168:$CT168,"BÉ")*12+COUNTIF(beosztás!$BP168:$CT168,"BDE")*8+COUNTIF(beosztás!$BP168:$CT168,"BDU")*8+COUNTIF(beosztás!$BP168:$CT168,"BÉJ")*8+COUNTIF(beosztás!$BP168:$CT168,"B1")*1+COUNTIF(beosztás!$BP168:$CT168,"B2")*2+COUNTIF(beosztás!$BP168:$CT168,"B3")*3+COUNTIF(beosztás!$BP168:$CT168,"B5")*5+COUNTIF(beosztás!$BP168:$CT168,"B6")*6+COUNTIF(beosztás!$BP168:$CT168,"B7")*7+COUNTIF(beosztás!$BP168:$CT168,"B8")*8+COUNTIF(beosztás!$BP168:$CT168,"B9")*9+COUNTIF(beosztás!$BP168:$CT168,"B10")*10+COUNTIF(beosztás!$BP168:$CT168,"B11")*11+COUNTIF(beosztás!$BP168:$CT168,"B12")*12+COUNTIF(beosztás!$BP168:$CT168,"BP")*0</f>
        <v>0</v>
      </c>
      <c r="BE166" s="330">
        <f t="shared" si="703"/>
        <v>72</v>
      </c>
      <c r="BF166" s="1161">
        <v>80</v>
      </c>
      <c r="BG166" s="330">
        <f t="shared" si="591"/>
        <v>-8</v>
      </c>
      <c r="BH166" s="739">
        <f t="shared" si="704"/>
        <v>0</v>
      </c>
      <c r="BI166" s="325"/>
      <c r="BJ166" s="705">
        <f>COUNTIF(beosztás!$CU168:$DX168,"DE")*8</f>
        <v>112</v>
      </c>
      <c r="BK166" s="706">
        <f>COUNTIF(beosztás!$CU168:$DX168,"DU")*8</f>
        <v>0</v>
      </c>
      <c r="BL166" s="706">
        <f>COUNTIF(beosztás!$CU168:$DX168,"ÉJ")*8</f>
        <v>0</v>
      </c>
      <c r="BM166" s="706">
        <f>COUNTIF(beosztás!$CU168:$DX168,"N")*12</f>
        <v>0</v>
      </c>
      <c r="BN166" s="706">
        <f>COUNTIF(beosztás!$CU168:$DX168,"É")*12</f>
        <v>0</v>
      </c>
      <c r="BO166" s="706">
        <f>SUM(beosztás!$CU168:$DX168)</f>
        <v>0</v>
      </c>
      <c r="BP166" s="895">
        <f>(COUNTIF(beosztás!$CU168:$DX168,"SN")*12)+(COUNTIF(beosztás!$CU168:$DX168,"SDE")*8)+(COUNTIF(beosztás!$CU168:$DX168,"SDU")*8)+(COUNTIF(beosztás!$CU168:$DX168,"SÉ")*12)+(COUNTIF(beosztás!$CU168:$DX168,"SÉJ")*8)+(COUNTIF(beosztás!$CU168:$DX168,"S1")*1)+(COUNTIF(beosztás!$CU168:$DX168,"S2")*2)+(COUNTIF(beosztás!$CU168:$DX168,"S3")*3)+(COUNTIF(beosztás!$CU168:$DX168,"S4")*4)+(COUNTIF(beosztás!$CU168:$DX168,"S5")*5)+(COUNTIF(beosztás!$CU168:$DX168,"S6")*6)+(COUNTIF(beosztás!$CU168:$DX168,"S7")*7)+(COUNTIF(beosztás!$CU168:$DX168,"S8")*8)+(COUNTIF(beosztás!$CU168:$DX168,"S9")*9)+(COUNTIF(beosztás!$CU168:$DX168,"S10")*10)+(COUNTIF(beosztás!$CU168:$DX168,"S11")*11)+(COUNTIF(beosztás!$CU168:$DX168,"S12")*12)</f>
        <v>0</v>
      </c>
      <c r="BQ166" s="706">
        <f>COUNTIF(beosztás!$CU168:$DX168,"FÜ")*8</f>
        <v>8</v>
      </c>
      <c r="BR166" s="706">
        <f>COUNTIF(beosztás!$CU168:$DX168,"BN")*12+COUNTIF(beosztás!$CU168:$DX168,"BÉ")*12+COUNTIF(beosztás!$CU168:$DX168,"BDE")*8+COUNTIF(beosztás!$CU168:$DX168,"BDU")*8+COUNTIF(beosztás!$CU168:$DX168,"BÉJ")*8+COUNTIF(beosztás!$CU168:$DX168,"B1")*1+COUNTIF(beosztás!$CU168:$DX168,"B2")*2+COUNTIF(beosztás!$CU168:$DX168,"B3")*3+COUNTIF(beosztás!$CU168:$DX168,"B5")*5+COUNTIF(beosztás!$CU168:$DX168,"B6")*6+COUNTIF(beosztás!$CU168:$DX168,"B7")*7+COUNTIF(beosztás!$CU168:$DX168,"B8")*8+COUNTIF(beosztás!$CU168:$DX168,"B9")*9+COUNTIF(beosztás!$CU168:$DX168,"B10")*10+COUNTIF(beosztás!$CU168:$DX168,"B11")*11+COUNTIF(beosztás!$CU168:$DX168,"B12")*12+COUNTIF(beosztás!$CU168:$DX168,"BP")*0</f>
        <v>0</v>
      </c>
      <c r="BS166" s="330">
        <f t="shared" si="705"/>
        <v>112</v>
      </c>
      <c r="BT166" s="706">
        <f>IF(C166="",0,alapadatok!$AN$5)</f>
        <v>168</v>
      </c>
      <c r="BU166" s="330">
        <f t="shared" si="594"/>
        <v>-56</v>
      </c>
      <c r="BV166" s="739">
        <f t="shared" si="706"/>
        <v>0</v>
      </c>
      <c r="BW166" s="325"/>
      <c r="BX166" s="329">
        <f t="shared" si="596"/>
        <v>184</v>
      </c>
      <c r="BY166" s="330">
        <f t="shared" si="597"/>
        <v>0</v>
      </c>
      <c r="BZ166" s="330">
        <f t="shared" si="598"/>
        <v>0</v>
      </c>
      <c r="CA166" s="330">
        <f t="shared" si="599"/>
        <v>0</v>
      </c>
      <c r="CB166" s="330">
        <f t="shared" si="600"/>
        <v>0</v>
      </c>
      <c r="CC166" s="330">
        <f t="shared" si="601"/>
        <v>0</v>
      </c>
      <c r="CD166" s="330">
        <f t="shared" si="602"/>
        <v>0</v>
      </c>
      <c r="CE166" s="330">
        <f t="shared" si="603"/>
        <v>16</v>
      </c>
      <c r="CF166" s="330">
        <f t="shared" si="604"/>
        <v>0</v>
      </c>
      <c r="CG166" s="330">
        <f t="shared" si="605"/>
        <v>184</v>
      </c>
      <c r="CH166" s="330">
        <f t="shared" si="606"/>
        <v>248</v>
      </c>
      <c r="CI166" s="330">
        <f t="shared" si="607"/>
        <v>-64</v>
      </c>
      <c r="CJ166" s="739">
        <f t="shared" si="707"/>
        <v>0</v>
      </c>
      <c r="CK166" s="326"/>
      <c r="CL166" s="705">
        <f>COUNTIF(beosztás!$DY168:$FC168,"DE")*8</f>
        <v>0</v>
      </c>
      <c r="CM166" s="706">
        <f>COUNTIF(beosztás!$DY168:$FC168,"DU")*8</f>
        <v>0</v>
      </c>
      <c r="CN166" s="706">
        <f>COUNTIF(beosztás!$DY168:$FC168,"ÉJ")*8</f>
        <v>0</v>
      </c>
      <c r="CO166" s="706">
        <f>COUNTIF(beosztás!$DY168:$FC168,"N")*12</f>
        <v>0</v>
      </c>
      <c r="CP166" s="706">
        <f>COUNTIF(beosztás!$DY168:$FC168,"é")*12</f>
        <v>0</v>
      </c>
      <c r="CQ166" s="706">
        <f>SUM(beosztás!$DY168:$FC168)</f>
        <v>0</v>
      </c>
      <c r="CR166" s="706">
        <f>COUNTIF(beosztás!$DY168:$FC168,"FÜ")*8</f>
        <v>16</v>
      </c>
      <c r="CS166" s="895">
        <f>(COUNTIF(beosztás!$DY168:$FC168,"SN")*12)+(COUNTIF(beosztás!$DY168:$FC168,"SDE")*8)+(COUNTIF(beosztás!$DY168:$FC168,"SDU")*8)+(COUNTIF(beosztás!$DY168:$FC168,"SÉ")*12)+(COUNTIF(beosztás!$DY168:$FC168,"SÉJ")*8)+(COUNTIF(beosztás!$DY168:$FC168,"S1")*1)+(COUNTIF(beosztás!$DY168:$FC168,"S2")*2)+(COUNTIF(beosztás!$DY168:$FC168,"S3")*3)+(COUNTIF(beosztás!$DY168:$FC168,"S4")*4)+(COUNTIF(beosztás!$DY168:$FC168,"S5")*5)+(COUNTIF(beosztás!$DY168:$FC168,"S6")*6)+(COUNTIF(beosztás!$DY168:$FC168,"S7")*7)+(COUNTIF(beosztás!$DY168:$FC168,"S8")*8)+(COUNTIF(beosztás!$DY168:$FC168,"S9")*9)+(COUNTIF(beosztás!$DY168:$FC168,"S10")*10)+(COUNTIF(beosztás!$DY168:$FC168,"S11")*11)+(COUNTIF(beosztás!$DY168:$FC168,"S12")*12)</f>
        <v>0</v>
      </c>
      <c r="CT166" s="706">
        <f>COUNTIF(beosztás!$DY168:$FC168,"BN")*12+COUNTIF(beosztás!$DY168:$FC168,"BÉ")*12+COUNTIF(beosztás!$DY168:$FC168,"BDE")*8+COUNTIF(beosztás!$DY168:$FC168,"BDU")*8+COUNTIF(beosztás!$DY168:$FC168,"BÉJ")*8+COUNTIF(beosztás!$DY168:$FC168,"B1")*1+COUNTIF(beosztás!$DY168:$FC168,"B2")*2+COUNTIF(beosztás!$DY168:$FC168,"B3")*3+COUNTIF(beosztás!$DY168:$FC168,"B5")*5+COUNTIF(beosztás!$DY168:$FC168,"B6")*6+COUNTIF(beosztás!$DY168:$FC168,"B7")*7+COUNTIF(beosztás!$DY168:$FC168,"B8")*8+COUNTIF(beosztás!$DY168:$FC168,"B9")*9+COUNTIF(beosztás!$DY168:$FC168,"B10")*10+COUNTIF(beosztás!$DY168:$FC168,"B11")*11+COUNTIF(beosztás!$DY168:$FC168,"B12")*12+COUNTIF(beosztás!$DY168:$FC168,"BP")*0</f>
        <v>0</v>
      </c>
      <c r="CU166" s="330">
        <f t="shared" si="708"/>
        <v>0</v>
      </c>
      <c r="CV166" s="706">
        <f>IF(C166="",0,alapadatok!$AN$6)</f>
        <v>168</v>
      </c>
      <c r="CW166" s="330">
        <f t="shared" si="610"/>
        <v>-168</v>
      </c>
      <c r="CX166" s="905">
        <f t="shared" si="709"/>
        <v>0</v>
      </c>
      <c r="CY166" s="325"/>
      <c r="CZ166" s="705">
        <f>COUNTIF(beosztás!$FD168:$GG168,"DE")*8</f>
        <v>0</v>
      </c>
      <c r="DA166" s="706">
        <f>COUNTIF(beosztás!$FD168:$GG168,"DU")*8</f>
        <v>0</v>
      </c>
      <c r="DB166" s="706">
        <f>COUNTIF(beosztás!$FD168:$GG168,"ÉJ")*8</f>
        <v>0</v>
      </c>
      <c r="DC166" s="706">
        <f>COUNTIF(beosztás!$FD168:$GG168,"N")*12</f>
        <v>0</v>
      </c>
      <c r="DD166" s="706">
        <f>COUNTIF(beosztás!$FD168:$GG168,"É")*12</f>
        <v>0</v>
      </c>
      <c r="DE166" s="706">
        <f>SUM(beosztás!$FD168:$GG168)</f>
        <v>0</v>
      </c>
      <c r="DF166" s="895">
        <f>(COUNTIF(beosztás!$FD168:$GG168,"SN")*12)+(COUNTIF(beosztás!$FD168:$GG168,"SDE")*8)+(COUNTIF(beosztás!$FD168:$GG168,"SDU")*8)+(COUNTIF(beosztás!$FD168:$GG168,"SÉ")*12)+(COUNTIF(beosztás!$FD168:$GG168,"SÉJ")*8)+(COUNTIF(beosztás!$FD168:$GG168,"S1")*1)+(COUNTIF(beosztás!$FD168:$GG168,"S2")*2)+(COUNTIF(beosztás!$FD168:$GG168,"S3")*3)+(COUNTIF(beosztás!$FD168:$GG168,"S4")*4)+(COUNTIF(beosztás!$FD168:$GG168,"S5")*5)+(COUNTIF(beosztás!$FD168:$GG168,"S6")*6)+(COUNTIF(beosztás!$FD168:$GG168,"S7")*7)+(COUNTIF(beosztás!$FD168:$GG168,"S8")*8)+(COUNTIF(beosztás!$FD168:$GG168,"S9")*9)+(COUNTIF(beosztás!$FD168:$GG168,"S10")*10)+(COUNTIF(beosztás!$FD168:$GG168,"S11")*11)+(COUNTIF(beosztás!$FD168:$GG168,"S12")*12)</f>
        <v>0</v>
      </c>
      <c r="DG166" s="706">
        <f>COUNTIF(beosztás!$FD168:$GG168,"FÜ")*8</f>
        <v>0</v>
      </c>
      <c r="DH166" s="706">
        <f>COUNTIF(beosztás!$FD168:$GG168,"BN")*12+COUNTIF(beosztás!$FD168:$GG168,"BÉ")*12+COUNTIF(beosztás!$FD168:$GG168,"BDE")*8+COUNTIF(beosztás!$FD168:$GG168,"BDU")*8+COUNTIF(beosztás!$FD168:$GG168,"BÉJ")*8+COUNTIF(beosztás!$FD168:$GG168,"B1")*1+COUNTIF(beosztás!$FD168:$GG168,"B2")*2+COUNTIF(beosztás!$FD168:$GG168,"B3")*3+COUNTIF(beosztás!$FD168:$GG168,"B5")*5+COUNTIF(beosztás!$FD168:$GG168,"B6")*6+COUNTIF(beosztás!$FD168:$GG168,"B7")*7+COUNTIF(beosztás!$FD168:$GG168,"B8")*8+COUNTIF(beosztás!$FD168:$GG168,"B9")*9+COUNTIF(beosztás!$FD168:$GG168,"B10")*10+COUNTIF(beosztás!$FD168:$GG168,"B11")*11+COUNTIF(beosztás!$FD168:$GG168,"B12")*12+COUNTIF(beosztás!$FD168:$GG168,"BP")*0</f>
        <v>0</v>
      </c>
      <c r="DI166" s="330">
        <f t="shared" si="710"/>
        <v>0</v>
      </c>
      <c r="DJ166" s="706">
        <f>IF(C166="",0,alapadatok!$AN$7)</f>
        <v>160</v>
      </c>
      <c r="DK166" s="330">
        <f t="shared" si="613"/>
        <v>-160</v>
      </c>
      <c r="DL166" s="739">
        <f t="shared" si="711"/>
        <v>0</v>
      </c>
      <c r="DM166" s="325"/>
      <c r="DN166" s="329">
        <f t="shared" si="615"/>
        <v>0</v>
      </c>
      <c r="DO166" s="330">
        <f t="shared" si="616"/>
        <v>0</v>
      </c>
      <c r="DP166" s="330">
        <f t="shared" si="617"/>
        <v>0</v>
      </c>
      <c r="DQ166" s="330">
        <f t="shared" si="618"/>
        <v>0</v>
      </c>
      <c r="DR166" s="330">
        <f t="shared" si="619"/>
        <v>0</v>
      </c>
      <c r="DS166" s="330">
        <f t="shared" si="620"/>
        <v>0</v>
      </c>
      <c r="DT166" s="330">
        <f t="shared" si="621"/>
        <v>0</v>
      </c>
      <c r="DU166" s="330">
        <f t="shared" si="622"/>
        <v>16</v>
      </c>
      <c r="DV166" s="330">
        <f t="shared" si="623"/>
        <v>0</v>
      </c>
      <c r="DW166" s="330">
        <f t="shared" si="624"/>
        <v>0</v>
      </c>
      <c r="DX166" s="330">
        <f t="shared" si="625"/>
        <v>328</v>
      </c>
      <c r="DY166" s="330">
        <f t="shared" si="626"/>
        <v>-328</v>
      </c>
      <c r="DZ166" s="905">
        <f t="shared" si="712"/>
        <v>0</v>
      </c>
      <c r="EA166" s="326"/>
      <c r="EB166" s="705">
        <f>COUNTIF(beosztás!$GH168:$HL168,"DE")*8</f>
        <v>0</v>
      </c>
      <c r="EC166" s="706">
        <f>COUNTIF(beosztás!$GH168:$HL168,"DU")*8</f>
        <v>0</v>
      </c>
      <c r="ED166" s="706">
        <f>COUNTIF(beosztás!$GH168:$HL168,"ÉJ")*8</f>
        <v>0</v>
      </c>
      <c r="EE166" s="706">
        <f>COUNTIF(beosztás!$GH168:$HL168,"N")*12</f>
        <v>0</v>
      </c>
      <c r="EF166" s="706">
        <f>COUNTIF(beosztás!$GH168:$HL168,"é")*12</f>
        <v>0</v>
      </c>
      <c r="EG166" s="706">
        <f>SUM(beosztás!$GH168:$HL168)</f>
        <v>0</v>
      </c>
      <c r="EH166" s="706">
        <f>COUNTIF(beosztás!$GH168:$HL168,"FÜ")*8</f>
        <v>0</v>
      </c>
      <c r="EI166" s="895">
        <f>(COUNTIF(beosztás!$GH168:$HL168,"SN")*12)+(COUNTIF(beosztás!$GH168:$HL168,"SDE")*8)+(COUNTIF(beosztás!$GH168:$HL168,"SDU")*8)+(COUNTIF(beosztás!$GH168:$HL168,"SÉ")*12)+(COUNTIF(beosztás!$GH168:$HL168,"SÉJ")*8)+(COUNTIF(beosztás!$GH168:$HL168,"S1")*1)+(COUNTIF(beosztás!$GH168:$HL168,"S2")*2)+(COUNTIF(beosztás!$GH168:$HL168,"S3")*3)+(COUNTIF(beosztás!$GH168:$HL168,"S4")*4)+(COUNTIF(beosztás!$GH168:$HL168,"S5")*5)+(COUNTIF(beosztás!$GH168:$HL168,"S6")*6)+(COUNTIF(beosztás!$GH168:$HL168,"S7")*7)+(COUNTIF(beosztás!$GH168:$HL168,"S8")*8)+(COUNTIF(beosztás!$GH168:$HL168,"S9")*9)+(COUNTIF(beosztás!$GH168:$HL168,"S10")*10)+(COUNTIF(beosztás!$GH168:$HL168,"S11")*11)+(COUNTIF(beosztás!$GH168:$HL168,"S12")*12)</f>
        <v>0</v>
      </c>
      <c r="EJ166" s="706">
        <f>COUNTIF(beosztás!$GH168:$HL168,"BN")*12+COUNTIF(beosztás!$GH168:$HL168,"BÉ")*12+COUNTIF(beosztás!$GH168:$HL168,"BDE")*8+COUNTIF(beosztás!$GH168:$HL168,"BDU")*8+COUNTIF(beosztás!$GH168:$HL168,"BÉJ")*8+COUNTIF(beosztás!$GH168:$HL168,"B1")*1+COUNTIF(beosztás!$GH168:$HL168,"B2")*2+COUNTIF(beosztás!$GH168:$HL168,"B3")*3+COUNTIF(beosztás!$GH168:$HL168,"B5")*5+COUNTIF(beosztás!$GH168:$HL168,"B6")*6+COUNTIF(beosztás!$GH168:$HL168,"B7")*7+COUNTIF(beosztás!$GH168:$HL168,"B8")*8+COUNTIF(beosztás!$GH168:$HL168,"B9")*9+COUNTIF(beosztás!$GH168:$HL168,"B10")*10+COUNTIF(beosztás!$GH168:$HL168,"B11")*11+COUNTIF(beosztás!$GH168:$HL168,"B12")*12+COUNTIF(beosztás!$GH168:$HL168,"BP")*0</f>
        <v>0</v>
      </c>
      <c r="EK166" s="330">
        <f t="shared" si="713"/>
        <v>0</v>
      </c>
      <c r="EL166" s="706">
        <f>IF(C166="",0,alapadatok!$AN$8)</f>
        <v>184</v>
      </c>
      <c r="EM166" s="330">
        <f t="shared" si="629"/>
        <v>-184</v>
      </c>
      <c r="EN166" s="905">
        <f t="shared" si="714"/>
        <v>0</v>
      </c>
      <c r="EO166" s="325"/>
      <c r="EP166" s="705">
        <f>COUNTIF(beosztás!$HM168:$IQ168,"DE")*8</f>
        <v>0</v>
      </c>
      <c r="EQ166" s="706">
        <f>COUNTIF(beosztás!$HM168:$IQ168,"DU")*8</f>
        <v>0</v>
      </c>
      <c r="ER166" s="706">
        <f>COUNTIF(beosztás!$HM168:$IQ168,"ÉJ")*8</f>
        <v>0</v>
      </c>
      <c r="ES166" s="706">
        <f>COUNTIF(beosztás!$HM168:$IQ168,"N")*12</f>
        <v>0</v>
      </c>
      <c r="ET166" s="706">
        <f>COUNTIF(beosztás!$HM168:$IQ168,"É")*12</f>
        <v>0</v>
      </c>
      <c r="EU166" s="706">
        <f>SUM(beosztás!$HM168:$IQ168)</f>
        <v>0</v>
      </c>
      <c r="EV166" s="895">
        <f>(COUNTIF(beosztás!$HM168:$IQ168,"SN")*12)+(COUNTIF(beosztás!$HM168:$IQ168,"SDE")*8)+(COUNTIF(beosztás!$HM168:$IQ168,"SDU")*8)+(COUNTIF(beosztás!$HM168:$IQ168,"SÉ")*12)+(COUNTIF(beosztás!$HM168:$IQ168,"SÉJ")*8)+(COUNTIF(beosztás!$HM168:$IQ168,"S1")*1)+(COUNTIF(beosztás!$HM168:$IQ168,"S2")*2)+(COUNTIF(beosztás!$HM168:$IQ168,"S3")*3)+(COUNTIF(beosztás!$HM168:$IQ168,"S4")*4)+(COUNTIF(beosztás!$HM168:$IQ168,"S5")*5)+(COUNTIF(beosztás!$HM168:$IQ168,"S6")*6)+(COUNTIF(beosztás!$HM168:$IQ168,"S7")*7)+(COUNTIF(beosztás!$HM168:$IQ168,"S8")*8)+(COUNTIF(beosztás!$HM168:$IQ168,"S9")*9)+(COUNTIF(beosztás!$HM168:$IQ168,"S10")*10)+(COUNTIF(beosztás!$HM168:$IQ168,"S11")*11)+(COUNTIF(beosztás!$HM168:$IQ168,"S12")*12)</f>
        <v>0</v>
      </c>
      <c r="EW166" s="706">
        <f>COUNTIF(beosztás!$HM168:$IQ168,"FÜ")*8</f>
        <v>8</v>
      </c>
      <c r="EX166" s="706">
        <f>COUNTIF(beosztás!$HM168:$IQ168,"BN")*12+COUNTIF(beosztás!$HM168:$IQ168,"BÉ")*12+COUNTIF(beosztás!$HM168:$IQ168,"BDE")*8+COUNTIF(beosztás!$HM168:$IQ168,"BDU")*8+COUNTIF(beosztás!$HM168:$IQ168,"BÉJ")*8+COUNTIF(beosztás!$HM168:$IQ168,"B1")*1+COUNTIF(beosztás!$HM168:$IQ168,"B2")*2+COUNTIF(beosztás!$HM168:$IQ168,"B3")*3+COUNTIF(beosztás!$HM168:$IQ168,"B5")*5+COUNTIF(beosztás!$HM168:$IQ168,"B6")*6+COUNTIF(beosztás!$HM168:$IQ168,"B7")*7+COUNTIF(beosztás!$HM168:$IQ168,"B8")*8+COUNTIF(beosztás!$HM168:$IQ168,"B9")*9+COUNTIF(beosztás!$HM168:$IQ168,"B10")*10+COUNTIF(beosztás!$HM168:$IQ168,"B11")*11+COUNTIF(beosztás!$HM168:$IQ168,"B12")*12+COUNTIF(beosztás!$HM168:$IQ168,"BP")*0</f>
        <v>0</v>
      </c>
      <c r="EY166" s="330">
        <f t="shared" si="715"/>
        <v>0</v>
      </c>
      <c r="EZ166" s="706">
        <f>IF(C166="",0,alapadatok!$AN$9)</f>
        <v>168</v>
      </c>
      <c r="FA166" s="330">
        <f t="shared" si="632"/>
        <v>-168</v>
      </c>
      <c r="FB166" s="905">
        <f t="shared" si="716"/>
        <v>0</v>
      </c>
      <c r="FC166" s="325"/>
      <c r="FD166" s="329">
        <f t="shared" si="634"/>
        <v>0</v>
      </c>
      <c r="FE166" s="330">
        <f t="shared" si="635"/>
        <v>0</v>
      </c>
      <c r="FF166" s="330">
        <f t="shared" si="636"/>
        <v>0</v>
      </c>
      <c r="FG166" s="330">
        <f t="shared" si="637"/>
        <v>0</v>
      </c>
      <c r="FH166" s="330">
        <f t="shared" si="638"/>
        <v>0</v>
      </c>
      <c r="FI166" s="330">
        <f t="shared" si="639"/>
        <v>0</v>
      </c>
      <c r="FJ166" s="330">
        <f t="shared" si="640"/>
        <v>0</v>
      </c>
      <c r="FK166" s="330">
        <f t="shared" si="641"/>
        <v>8</v>
      </c>
      <c r="FL166" s="330">
        <f t="shared" si="642"/>
        <v>0</v>
      </c>
      <c r="FM166" s="330">
        <f t="shared" si="643"/>
        <v>0</v>
      </c>
      <c r="FN166" s="330">
        <f t="shared" si="644"/>
        <v>352</v>
      </c>
      <c r="FO166" s="330">
        <f t="shared" si="645"/>
        <v>-352</v>
      </c>
      <c r="FP166" s="905">
        <f t="shared" si="717"/>
        <v>0</v>
      </c>
      <c r="FQ166" s="326"/>
      <c r="FR166" s="705">
        <f>COUNTIF(beosztás!$IR168:$JU168,"DE")*8</f>
        <v>0</v>
      </c>
      <c r="FS166" s="706">
        <f>COUNTIF(beosztás!$IR168:$JU168,"DU")*8</f>
        <v>0</v>
      </c>
      <c r="FT166" s="706">
        <f>COUNTIF(beosztás!$IR168:$JU168,"ÉJ")*8</f>
        <v>0</v>
      </c>
      <c r="FU166" s="706">
        <f>COUNTIF(beosztás!$IR168:$JU168,"N")*12</f>
        <v>0</v>
      </c>
      <c r="FV166" s="706">
        <f>COUNTIF(beosztás!$IR168:$JU168,"é")*12</f>
        <v>0</v>
      </c>
      <c r="FW166" s="706">
        <f>SUM(beosztás!$IR168:$JU168)</f>
        <v>0</v>
      </c>
      <c r="FX166" s="706">
        <f>COUNTIF(beosztás!$IR168:$JU168,"FÜ")*8</f>
        <v>0</v>
      </c>
      <c r="FY166" s="895">
        <f>(COUNTIF(beosztás!$IR168:$JU168,"SN")*12)+(COUNTIF(beosztás!$IR168:$JU168,"SDE")*8)+(COUNTIF(beosztás!$IR168:$JU168,"SDU")*8)+(COUNTIF(beosztás!$IR168:$JU168,"SÉ")*12)+(COUNTIF(beosztás!$IR168:$JU168,"SÉJ")*8)+(COUNTIF(beosztás!$IR168:$JU168,"S1")*1)+(COUNTIF(beosztás!$IR168:$JU168,"S2")*2)+(COUNTIF(beosztás!$IR168:$JU168,"S3")*3)+(COUNTIF(beosztás!$IR168:$JU168,"S4")*4)+(COUNTIF(beosztás!$IR168:$JU168,"S5")*5)+(COUNTIF(beosztás!$IR168:$JU168,"S6")*6)+(COUNTIF(beosztás!$IR168:$JU168,"S7")*7)+(COUNTIF(beosztás!$IR168:$JU168,"S8")*8)+(COUNTIF(beosztás!$IR168:$JU168,"S9")*9)+(COUNTIF(beosztás!$IR168:$JU168,"S10")*10)+(COUNTIF(beosztás!$IR168:$JU168,"S11")*11)+(COUNTIF(beosztás!$IR168:$JU168,"S12")*12)</f>
        <v>0</v>
      </c>
      <c r="FZ166" s="706">
        <f>COUNTIF(beosztás!$IR168:$JU168,"BN")*12+COUNTIF(beosztás!$IR168:$JU168,"BÉ")*12+COUNTIF(beosztás!$IR168:$JU168,"BDE")*8+COUNTIF(beosztás!$IR168:$JU168,"BDU")*8+COUNTIF(beosztás!$IR168:$JU168,"BÉJ")*8+COUNTIF(beosztás!$IR168:$JU168,"B1")*1+COUNTIF(beosztás!$IR168:$JU168,"B2")*2+COUNTIF(beosztás!$IR168:$JU168,"B3")*3+COUNTIF(beosztás!$IR168:$JU168,"B5")*5+COUNTIF(beosztás!$IR168:$JU168,"B6")*6+COUNTIF(beosztás!$IR168:$JU168,"B7")*7+COUNTIF(beosztás!$IR168:$JU168,"B8")*8+COUNTIF(beosztás!$IR168:$JU168,"B9")*9+COUNTIF(beosztás!$IR168:$JU168,"B10")*10+COUNTIF(beosztás!$IR168:$JU168,"B11")*11+COUNTIF(beosztás!$IR168:$JU168,"B12")*12+COUNTIF(beosztás!$IR168:$JU168,"BP")*0</f>
        <v>0</v>
      </c>
      <c r="GA166" s="330">
        <f t="shared" si="718"/>
        <v>0</v>
      </c>
      <c r="GB166" s="706">
        <f>IF(C166="",0,alapadatok!$AN$10)</f>
        <v>168</v>
      </c>
      <c r="GC166" s="330">
        <f t="shared" si="648"/>
        <v>-168</v>
      </c>
      <c r="GD166" s="905">
        <f t="shared" si="719"/>
        <v>0</v>
      </c>
      <c r="GE166" s="327"/>
      <c r="GF166" s="705">
        <f>COUNTIF(beosztás!$JV168:$KZ168,"DE")*8</f>
        <v>0</v>
      </c>
      <c r="GG166" s="706">
        <f>COUNTIF(beosztás!$JV168:$KZ168,"DU")*8</f>
        <v>0</v>
      </c>
      <c r="GH166" s="706">
        <f>COUNTIF(beosztás!$JV168:$KZ168,"ÉJ")*8</f>
        <v>0</v>
      </c>
      <c r="GI166" s="706">
        <f>COUNTIF(beosztás!$JV168:$KZ168,"N")*12</f>
        <v>0</v>
      </c>
      <c r="GJ166" s="706">
        <f>COUNTIF(beosztás!$JV168:$KZ168,"É")*12</f>
        <v>0</v>
      </c>
      <c r="GK166" s="706">
        <f>SUM(beosztás!$JV168:$KZ168)</f>
        <v>0</v>
      </c>
      <c r="GL166" s="895">
        <f>(COUNTIF(beosztás!$JV168:$KZ168,"SN")*12)+(COUNTIF(beosztás!$JV168:$KZ168,"SDE")*8)+(COUNTIF(beosztás!$JV168:$KZ168,"SDU")*8)+(COUNTIF(beosztás!$JV168:$KZ168,"SÉ")*12)+(COUNTIF(beosztás!$JV168:$KZ168,"SÉJ")*8)+(COUNTIF(beosztás!$JV168:$KZ168,"S1")*1)+(COUNTIF(beosztás!$JV168:$KZ168,"S2")*2)+(COUNTIF(beosztás!$JV168:$KZ168,"S3")*3)+(COUNTIF(beosztás!$JV168:$KZ168,"S4")*4)+(COUNTIF(beosztás!$JV168:$KZ168,"S5")*5)+(COUNTIF(beosztás!$JV168:$KZ168,"S6")*6)+(COUNTIF(beosztás!$JV168:$KZ168,"S7")*7)+(COUNTIF(beosztás!$JV168:$KZ168,"S8")*8)+(COUNTIF(beosztás!$JV168:$KZ168,"S9")*9)+(COUNTIF(beosztás!$JV168:$KZ168,"S10")*10)+(COUNTIF(beosztás!$JV168:$KZ168,"S11")*11)+(COUNTIF(beosztás!$JV168:$KZ168,"S12")*12)</f>
        <v>0</v>
      </c>
      <c r="GM166" s="706">
        <f>COUNTIF(beosztás!$JV168:$KZ168,"FÜ")*8</f>
        <v>8</v>
      </c>
      <c r="GN166" s="706">
        <f>COUNTIF(beosztás!$JV168:$KZ168,"BN")*12+COUNTIF(beosztás!$JV168:$KZ168,"BÉ")*12+COUNTIF(beosztás!$JV168:$KZ168,"BDE")*8+COUNTIF(beosztás!$JV168:$KZ168,"BDU")*8+COUNTIF(beosztás!$JV168:$KZ168,"BÉJ")*8+COUNTIF(beosztás!$JV168:$KZ168,"B1")*1+COUNTIF(beosztás!$JV168:$KZ168,"B2")*2+COUNTIF(beosztás!$JV168:$KZ168,"B3")*3+COUNTIF(beosztás!$JV168:$KZ168,"B5")*5+COUNTIF(beosztás!$JV168:$KZ168,"B6")*6+COUNTIF(beosztás!$JV168:$KZ168,"B7")*7+COUNTIF(beosztás!$JV168:$KZ168,"B8")*8+COUNTIF(beosztás!$JV168:$KZ168,"B9")*9+COUNTIF(beosztás!$JV168:$KZ168,"B10")*10+COUNTIF(beosztás!$JV168:$KZ168,"B11")*11+COUNTIF(beosztás!$JV168:$KZ168,"B12")*12+COUNTIF(beosztás!$JV168:$KZ168,"BP")*0</f>
        <v>0</v>
      </c>
      <c r="GO166" s="330">
        <f t="shared" si="720"/>
        <v>0</v>
      </c>
      <c r="GP166" s="706">
        <f>IF(C166="",0,alapadatok!$AN$11)</f>
        <v>176</v>
      </c>
      <c r="GQ166" s="330">
        <f t="shared" si="651"/>
        <v>-176</v>
      </c>
      <c r="GR166" s="905">
        <f t="shared" si="721"/>
        <v>0</v>
      </c>
      <c r="GS166" s="327"/>
      <c r="GT166" s="329">
        <f t="shared" si="653"/>
        <v>0</v>
      </c>
      <c r="GU166" s="330">
        <f t="shared" si="654"/>
        <v>0</v>
      </c>
      <c r="GV166" s="330">
        <f t="shared" si="655"/>
        <v>0</v>
      </c>
      <c r="GW166" s="330">
        <f t="shared" si="656"/>
        <v>0</v>
      </c>
      <c r="GX166" s="330">
        <f t="shared" si="657"/>
        <v>0</v>
      </c>
      <c r="GY166" s="330">
        <f t="shared" si="658"/>
        <v>0</v>
      </c>
      <c r="GZ166" s="330">
        <f t="shared" si="659"/>
        <v>0</v>
      </c>
      <c r="HA166" s="330">
        <f t="shared" si="660"/>
        <v>8</v>
      </c>
      <c r="HB166" s="330">
        <f t="shared" si="661"/>
        <v>0</v>
      </c>
      <c r="HC166" s="330">
        <f t="shared" si="662"/>
        <v>0</v>
      </c>
      <c r="HD166" s="330">
        <f t="shared" si="663"/>
        <v>344</v>
      </c>
      <c r="HE166" s="330">
        <f t="shared" si="664"/>
        <v>-344</v>
      </c>
      <c r="HF166" s="905">
        <f t="shared" si="722"/>
        <v>0</v>
      </c>
      <c r="HG166" s="326"/>
      <c r="HH166" s="705">
        <f>COUNTIF(beosztás!$LA168:$MD168,"DE")*8</f>
        <v>0</v>
      </c>
      <c r="HI166" s="706">
        <f>COUNTIF(beosztás!$LA168:$MD168,"DU")*8</f>
        <v>0</v>
      </c>
      <c r="HJ166" s="706">
        <f>COUNTIF(beosztás!$LA168:$MD168,"ÉJ")*8</f>
        <v>0</v>
      </c>
      <c r="HK166" s="706">
        <f>COUNTIF(beosztás!$LA168:$MD168,"N")*12</f>
        <v>0</v>
      </c>
      <c r="HL166" s="706">
        <f>COUNTIF(beosztás!$LA168:$MD168,"é")*12</f>
        <v>0</v>
      </c>
      <c r="HM166" s="706">
        <f>SUM(beosztás!$LA168:$MD168)</f>
        <v>0</v>
      </c>
      <c r="HN166" s="706">
        <f>COUNTIF(beosztás!$LA168:$MD168,"FÜ")*8</f>
        <v>8</v>
      </c>
      <c r="HO166" s="895">
        <f>(COUNTIF(beosztás!$LA168:$MD168,"SN")*12)+(COUNTIF(beosztás!$LA168:$MD168,"SDE")*8)+(COUNTIF(beosztás!$LA168:$MD168,"SDU")*8)+(COUNTIF(beosztás!$LA168:$MD168,"SÉ")*12)+(COUNTIF(beosztás!$LA168:$MD168,"SÉJ")*8)+(COUNTIF(beosztás!$LA168:$MD168,"S1")*1)+(COUNTIF(beosztás!$LA168:$MD168,"S2")*2)+(COUNTIF(beosztás!$LA168:$MD168,"S3")*3)+(COUNTIF(beosztás!$LA168:$MD168,"S4")*4)+(COUNTIF(beosztás!$LA168:$MD168,"S5")*5)+(COUNTIF(beosztás!$LA168:$MD168,"S6")*6)+(COUNTIF(beosztás!$LA168:$MD168,"S7")*7)+(COUNTIF(beosztás!$LA168:$MD168,"S8")*8)+(COUNTIF(beosztás!$LA168:$MD168,"S9")*9)+(COUNTIF(beosztás!$LA168:$MD168,"S10")*10)+(COUNTIF(beosztás!$LA168:$MD168,"S11")*11)+(COUNTIF(beosztás!$LA168:$MD168,"S12")*12)</f>
        <v>0</v>
      </c>
      <c r="HP166" s="706">
        <f>COUNTIF(beosztás!$LA168:$MD168,"BN")*12+COUNTIF(beosztás!$LA168:$MD168,"BÉ")*12+COUNTIF(beosztás!$LA168:$MD168,"BDE")*8+COUNTIF(beosztás!$LA168:$MD168,"BDU")*8+COUNTIF(beosztás!$LA168:$MD168,"BÉJ")*8+COUNTIF(beosztás!$LA168:$MD168,"B1")*1+COUNTIF(beosztás!$LA168:$MD168,"B2")*2+COUNTIF(beosztás!$LA168:$MD168,"B3")*3+COUNTIF(beosztás!$KZ168:$MC168,"B5")*5+COUNTIF(beosztás!$KZ168:$MC168,"B6")*6+COUNTIF(beosztás!$KZ168:$MC168,"B7")*7+COUNTIF(beosztás!$KZ168:$MC168,"B8")*8+COUNTIF(beosztás!$LA168:$MD168,"B9")*9+COUNTIF(beosztás!$LA168:$MD168,"B10")*10+COUNTIF(beosztás!$LA168:$MD168,"B11")*11+COUNTIF(beosztás!$LA168:$MD168,"B12")*12+COUNTIF(beosztás!$LA168:$MD168,"BP")*0</f>
        <v>0</v>
      </c>
      <c r="HQ166" s="330">
        <f t="shared" si="723"/>
        <v>0</v>
      </c>
      <c r="HR166" s="706">
        <f>IF(C166="",0,alapadatok!$AN$12)</f>
        <v>160</v>
      </c>
      <c r="HS166" s="330">
        <f t="shared" si="667"/>
        <v>-160</v>
      </c>
      <c r="HT166" s="905">
        <f t="shared" si="724"/>
        <v>0</v>
      </c>
      <c r="HU166" s="327"/>
      <c r="HV166" s="705">
        <f>COUNTIF(beosztás!$ME168:$NI168,"DE")*8</f>
        <v>0</v>
      </c>
      <c r="HW166" s="706">
        <f>COUNTIF(beosztás!$ME168:$NI168,"DU")*8</f>
        <v>0</v>
      </c>
      <c r="HX166" s="706">
        <f>COUNTIF(beosztás!$ME168:$NI168,"ÉJ")*8</f>
        <v>0</v>
      </c>
      <c r="HY166" s="706">
        <f>COUNTIF(beosztás!$ME168:$NI168,"N")*12</f>
        <v>0</v>
      </c>
      <c r="HZ166" s="706">
        <f>COUNTIF(beosztás!$ME168:$NI168,"É")*12</f>
        <v>0</v>
      </c>
      <c r="IA166" s="706">
        <f>SUM(beosztás!$ME168:$NI168)</f>
        <v>0</v>
      </c>
      <c r="IB166" s="706">
        <f>(COUNTIF(beosztás!$ME168:$NI168,"SN")*12)+(COUNTIF(beosztás!$ME168:$NI168,"SDE")*8)+(COUNTIF(beosztás!$ME168:$NI168,"SDU")*8)+(COUNTIF(beosztás!$ME168:$NI168,"SÉ")*12)+(COUNTIF(beosztás!$ME168:$NI168,"SÉJ")*8)+(COUNTIF(beosztás!$ME168:$NI168,"S1")*1)+(COUNTIF(beosztás!$ME168:$NI168,"S2")*2)+(COUNTIF(beosztás!$ME168:$NI168,"S3")*3)+(COUNTIF(beosztás!$ME168:$NI168,"S4")*4)+(COUNTIF(beosztás!$ME168:$NI168,"S5")*5)+(COUNTIF(beosztás!$ME168:$NI168,"S6")*6)+(COUNTIF(beosztás!$ME168:$NI168,"S7")*7)+(COUNTIF(beosztás!$ME168:$NI168,"S8")*8)+(COUNTIF(beosztás!$ME168:$NI168,"S9")*9)+(COUNTIF(beosztás!$ME168:$NI168,"S10")*10)+(COUNTIF(beosztás!$ME168:$NI168,"S11")*11)+(COUNTIF(beosztás!$ME168:$NI168,"S12")*12)</f>
        <v>0</v>
      </c>
      <c r="IC166" s="706">
        <f>COUNTIF(beosztás!$ME168:$NI168,"FÜ")*8</f>
        <v>16</v>
      </c>
      <c r="ID166" s="706">
        <f>COUNTIF(beosztás!$ME168:$NI168,"BN")*12+COUNTIF(beosztás!$ME168:$NI168,"BÉ")*12+COUNTIF(beosztás!$ME168:$NI168,"BDE")*8+COUNTIF(beosztás!$ME168:$NI168,"BDU")*8+COUNTIF(beosztás!$ME168:$NI168,"BÉJ")*8+COUNTIF(beosztás!$ME168:$NI168,"B1")*1+COUNTIF(beosztás!$ME168:$NI168,"B2")*2+COUNTIF(beosztás!$ME168:$NI168,"B3")*3+COUNTIF(beosztás!$ME168:$NI168,"B5")*5+COUNTIF(beosztás!$ME168:$NI168,"B6")*6+COUNTIF(beosztás!$ME168:$NI168,"B7")*7+COUNTIF(beosztás!$ME168:$NI168,"B8")*8+COUNTIF(beosztás!$ME168:$NI168,"B9")*9+COUNTIF(beosztás!$ME168:$NI168,"B10")*10+COUNTIF(beosztás!$ME168:$NI168,"B11")*11+COUNTIF(beosztás!$ME168:$NI168,"B12")*12+COUNTIF(beosztás!$ME168:$NI168,"BP")*0</f>
        <v>0</v>
      </c>
      <c r="IE166" s="330">
        <f t="shared" si="725"/>
        <v>0</v>
      </c>
      <c r="IF166" s="706">
        <f>IF(C166="",0,alapadatok!$AN$13)</f>
        <v>160</v>
      </c>
      <c r="IG166" s="330">
        <f t="shared" si="670"/>
        <v>-160</v>
      </c>
      <c r="IH166" s="739">
        <f t="shared" si="726"/>
        <v>0</v>
      </c>
      <c r="II166" s="327"/>
      <c r="IJ166" s="329">
        <f t="shared" si="672"/>
        <v>0</v>
      </c>
      <c r="IK166" s="330">
        <f t="shared" si="673"/>
        <v>0</v>
      </c>
      <c r="IL166" s="330">
        <f t="shared" si="674"/>
        <v>0</v>
      </c>
      <c r="IM166" s="330">
        <f t="shared" si="675"/>
        <v>0</v>
      </c>
      <c r="IN166" s="330">
        <f t="shared" si="676"/>
        <v>0</v>
      </c>
      <c r="IO166" s="330">
        <f t="shared" si="677"/>
        <v>0</v>
      </c>
      <c r="IP166" s="330">
        <f t="shared" si="678"/>
        <v>0</v>
      </c>
      <c r="IQ166" s="330">
        <f t="shared" si="679"/>
        <v>24</v>
      </c>
      <c r="IR166" s="330">
        <f t="shared" si="680"/>
        <v>0</v>
      </c>
      <c r="IS166" s="330">
        <f t="shared" si="681"/>
        <v>0</v>
      </c>
      <c r="IT166" s="330">
        <f t="shared" si="682"/>
        <v>320</v>
      </c>
      <c r="IU166" s="330">
        <f t="shared" si="683"/>
        <v>-320</v>
      </c>
      <c r="IV166" s="905">
        <f t="shared" si="727"/>
        <v>0</v>
      </c>
      <c r="IW166" s="328"/>
      <c r="JF166" s="21"/>
      <c r="JG166" s="21"/>
    </row>
    <row r="167" spans="1:267" x14ac:dyDescent="0.25">
      <c r="A167" s="422">
        <f>IF(beosztás!A169=0,"",beosztás!A169)</f>
        <v>22</v>
      </c>
      <c r="B167" s="48">
        <f>IF(beosztás!B169=0,"",beosztás!B169)</f>
        <v>44750</v>
      </c>
      <c r="C167" s="49" t="str">
        <f>IF(beosztás!C169=0,"",beosztás!C169)</f>
        <v>Talapka Zsolt(PJ)</v>
      </c>
      <c r="D167" s="50" t="str">
        <f>IF(beosztás!D169=0,"",beosztás!D169)</f>
        <v>Benchmark</v>
      </c>
      <c r="E167" s="18"/>
      <c r="F167" s="709">
        <f>COUNTIF(beosztás!$I169:$AM169,"DE")*8</f>
        <v>136</v>
      </c>
      <c r="G167" s="710">
        <f>COUNTIF(beosztás!$I169:$AM169,"DU")*8</f>
        <v>0</v>
      </c>
      <c r="H167" s="710">
        <f>COUNTIF(beosztás!$I169:$AM169,"ÉJ")*8</f>
        <v>0</v>
      </c>
      <c r="I167" s="710">
        <f>COUNTIF(beosztás!$I169:$AM169,"N")*12</f>
        <v>0</v>
      </c>
      <c r="J167" s="710">
        <f>COUNTIF(beosztás!$I169:$AM169,"é")*12</f>
        <v>0</v>
      </c>
      <c r="K167" s="710">
        <f>SUM(beosztás!$I169:$AM169)</f>
        <v>0</v>
      </c>
      <c r="L167" s="710">
        <f>COUNTIF(beosztás!$I169:$AM169,"FÜ")*8</f>
        <v>8</v>
      </c>
      <c r="M167" s="710">
        <f>(COUNTIF(beosztás!$I169:$AM169,"SN")*12)+(COUNTIF(beosztás!$I169:$AM169,"SDE")*8)+(COUNTIF(beosztás!$I169:$AM169,"SDU")*8)+(COUNTIF(beosztás!$I169:$AM169,"S1")*1)+(COUNTIF(beosztás!$I169:$AM169,"S2")*2)+(COUNTIF(beosztás!$I169:$AM169,"S3")*3)+(COUNTIF(beosztás!$I169:$AM169,"S4")*4)+(COUNTIF(beosztás!$I169:$AM169,"S5")*5)+(COUNTIF(beosztás!$I169:$AM169,"S6")*6)+(COUNTIF(beosztás!$I169:$AM169,"S7")*7)+(COUNTIF(beosztás!$I169:$AM169,"S8")*8)+(COUNTIF(beosztás!$I169:$AM169,"S9")*9)+(COUNTIF(beosztás!$I169:$AM169,"S10")*10)+(COUNTIF(beosztás!$I169:$AM169,"S11")*11)+(COUNTIF(beosztás!$I169:$AM169,"S12")*12)+(COUNTIF(beosztás!$I169:$AM169,"SÉ")*12)+(COUNTIF(beosztás!$I169:$AM169,"SÉJ")*8)</f>
        <v>40</v>
      </c>
      <c r="N167" s="710">
        <f>COUNTIF(beosztás!$I169:$AM169,"BN")*12+COUNTIF(beosztás!$I169:$AM169,"BÉ")*12+COUNTIF(beosztás!$I169:$AM169,"BDE")*8+COUNTIF(beosztás!$I169:$AM169,"BDU")*8+COUNTIF(beosztás!$I169:$AM169,"BÉJ")*8+COUNTIF(beosztás!$I169:$AM169,"B1")*1+COUNTIF(beosztás!$I169:$AM169,"B2")*2+COUNTIF(beosztás!$I169:$AM169,"B3")*3+COUNTIF(beosztás!$I169:$AM169,"B5")*5+COUNTIF(beosztás!$I169:$AM169,"B6")*6+COUNTIF(beosztás!$I169:$AM169,"B7")*7+COUNTIF(beosztás!$I169:$AM169,"B8")*8+COUNTIF(beosztás!$I169:$AM169,"B9")*9+COUNTIF(beosztás!$I169:$AM169,"B10")*10+COUNTIF(beosztás!$I169:$AM169,"B11")*11+COUNTIF(beosztás!$I169:$AM169,"B12")*12+COUNTIF(beosztás!$I169:$AM169,"BP")*0</f>
        <v>0</v>
      </c>
      <c r="O167" s="24">
        <f t="shared" si="690"/>
        <v>176</v>
      </c>
      <c r="P167" s="706">
        <f>IF(C167="",0,alapadatok!$AN$2)</f>
        <v>176</v>
      </c>
      <c r="Q167" s="19">
        <f t="shared" si="577"/>
        <v>0</v>
      </c>
      <c r="R167" s="741">
        <f t="shared" si="691"/>
        <v>40</v>
      </c>
      <c r="S167" s="40"/>
      <c r="T167" s="709">
        <f>COUNTIF(beosztás!$AN169:$BO169,"DE")*8</f>
        <v>80</v>
      </c>
      <c r="U167" s="710">
        <f>COUNTIF(beosztás!$AN169:$BO169,"DU")*8</f>
        <v>0</v>
      </c>
      <c r="V167" s="710">
        <f>COUNTIF(beosztás!$AN169:$BO169,"ÉJ")*8</f>
        <v>0</v>
      </c>
      <c r="W167" s="710">
        <f>COUNTIF(beosztás!$AN169:$BO169,"N")*12</f>
        <v>0</v>
      </c>
      <c r="X167" s="710">
        <f>COUNTIF(beosztás!$AN169:$BO169,"É")*12</f>
        <v>0</v>
      </c>
      <c r="Y167" s="710">
        <f>SUM(beosztás!$AN169:$BO169)</f>
        <v>0</v>
      </c>
      <c r="Z167" s="710">
        <f>(COUNTIF(beosztás!$AN169:$BO169,"SN")*12)+(COUNTIF(beosztás!$AN169:$BO169,"SDE")*8)+(COUNTIF(beosztás!$AN169:$BO169,"SDU")*8)+(COUNTIF(beosztás!$AN169:$BO169,"SÉ")*12)+(COUNTIF(beosztás!$AN169:$BO169,"SÉJ")*8)+(COUNTIF(beosztás!$AN169:$BO169,"S1")*1)+(COUNTIF(beosztás!$AN169:$BO169,"S2")*2)+(COUNTIF(beosztás!$AN169:$BO169,"S3")*3)+(COUNTIF(beosztás!$AN169:$BO169,"S4")*4)+(COUNTIF(beosztás!$AN169:$BO169,"S5")*5)+(COUNTIF(beosztás!$AN169:$BO169,"S6")*6)+(COUNTIF(beosztás!$AN169:$BO169,"S7")*7)+(COUNTIF(beosztás!$AN169:$BO169,"S8")*8)+(COUNTIF(beosztás!$AN169:$BO169,"S9")*9)+(COUNTIF(beosztás!$AN169:$BO169,"S10")*10)+(COUNTIF(beosztás!$AN169:$BO169,"S11")*11)+(COUNTIF(beosztás!$AN169:$BO169,"S12")*12)</f>
        <v>0</v>
      </c>
      <c r="AA167" s="710">
        <f>COUNTIF(beosztás!$AN169:$BO169,"FÜ")*8</f>
        <v>0</v>
      </c>
      <c r="AB167" s="710">
        <f>COUNTIF(beosztás!$AN169:$BO169,"BN")*12+COUNTIF(beosztás!$AN169:$BO169,"BÉ")*12+COUNTIF(beosztás!$AN169:$BO169,"BDE")*8+COUNTIF(beosztás!$AN169:$BO169,"BDU")*8+COUNTIF(beosztás!$AN169:$BO169,"BÉJ")*8+COUNTIF(beosztás!$AN169:$BO169,"B1")*1+COUNTIF(beosztás!$AN169:$BO169,"B2")*2+COUNTIF(beosztás!$AN169:$BO169,"B3")*3+COUNTIF(beosztás!$AN169:$BO169,"B5")*5+COUNTIF(beosztás!$AN169:$BO169,"B6")*6+COUNTIF(beosztás!$AN169:$BO169,"B7")*7+COUNTIF(beosztás!$AN169:$BO169,"B8")*8+COUNTIF(beosztás!$AN169:$BO169,"B9")*9+COUNTIF(beosztás!$AN169:$BO169,"B10")*10+COUNTIF(beosztás!$AN169:$BO169,"B11")*11+COUNTIF(beosztás!$AN169:$BO169,"B12")*12+COUNTIF(beosztás!$AN169:$BO169,"BP")*0</f>
        <v>0</v>
      </c>
      <c r="AC167" s="605">
        <f t="shared" si="692"/>
        <v>80</v>
      </c>
      <c r="AD167" s="1162">
        <v>80</v>
      </c>
      <c r="AE167" s="19">
        <f t="shared" si="685"/>
        <v>0</v>
      </c>
      <c r="AF167" s="741">
        <f t="shared" si="693"/>
        <v>0</v>
      </c>
      <c r="AG167" s="40"/>
      <c r="AH167" s="25">
        <f t="shared" si="694"/>
        <v>216</v>
      </c>
      <c r="AI167" s="24">
        <f t="shared" si="695"/>
        <v>0</v>
      </c>
      <c r="AJ167" s="24">
        <f t="shared" si="696"/>
        <v>0</v>
      </c>
      <c r="AK167" s="24">
        <f t="shared" si="697"/>
        <v>0</v>
      </c>
      <c r="AL167" s="24">
        <f t="shared" si="698"/>
        <v>0</v>
      </c>
      <c r="AM167" s="24">
        <f t="shared" si="699"/>
        <v>0</v>
      </c>
      <c r="AN167" s="24">
        <f t="shared" si="700"/>
        <v>40</v>
      </c>
      <c r="AO167" s="24">
        <f t="shared" si="701"/>
        <v>8</v>
      </c>
      <c r="AP167" s="24">
        <f t="shared" si="686"/>
        <v>0</v>
      </c>
      <c r="AQ167" s="24">
        <f t="shared" si="687"/>
        <v>256</v>
      </c>
      <c r="AR167" s="24">
        <f t="shared" si="688"/>
        <v>256</v>
      </c>
      <c r="AS167" s="19">
        <f t="shared" si="689"/>
        <v>0</v>
      </c>
      <c r="AT167" s="741">
        <f t="shared" si="702"/>
        <v>40</v>
      </c>
      <c r="AU167" s="41"/>
      <c r="AV167" s="709">
        <f>COUNTIF(beosztás!$BP169:$CT169,"DE")*8</f>
        <v>72</v>
      </c>
      <c r="AW167" s="710">
        <f>COUNTIF(beosztás!$BP169:$CT169,"DU")*8</f>
        <v>0</v>
      </c>
      <c r="AX167" s="710">
        <f>COUNTIF(beosztás!$BP169:$CT169,"ÉJ")*8</f>
        <v>0</v>
      </c>
      <c r="AY167" s="710">
        <f>COUNTIF(beosztás!$BP169:$CT169,"N")*12</f>
        <v>0</v>
      </c>
      <c r="AZ167" s="710">
        <f>COUNTIF(beosztás!$BP169:$CT169,"é")*12</f>
        <v>0</v>
      </c>
      <c r="BA167" s="710">
        <f>SUM(beosztás!$BP169:$CT169)</f>
        <v>0</v>
      </c>
      <c r="BB167" s="710">
        <f>COUNTIF(beosztás!$BP169:$CT169,"FÜ")*8</f>
        <v>8</v>
      </c>
      <c r="BC167" s="897">
        <f>(COUNTIF(beosztás!$BP169:$CT169,"SN")*12)+(COUNTIF(beosztás!$BP169:$CT169,"SDE")*8)+(COUNTIF(beosztás!$BP169:$CT169,"SDU")*8)+(COUNTIF(beosztás!$BP169:$CT169,"SÉ")*12)+(COUNTIF(beosztás!$BP169:$CT169,"SÉJ")*8)+(COUNTIF(beosztás!$BP169:$CT169,"S1")*1)+(COUNTIF(beosztás!$BP169:$CT169,"S2")*2)+(COUNTIF(beosztás!$BP169:$CT169,"S3")*3)+(COUNTIF(beosztás!$BP169:$CT169,"S4")*4)+(COUNTIF(beosztás!$BP169:$CT169,"S5")*5)+(COUNTIF(beosztás!$BP169:$CT169,"S6")*6)+(COUNTIF(beosztás!$BP169:$CT169,"S7")*7)+(COUNTIF(beosztás!$BP169:$CT169,"S8")*8)+(COUNTIF(beosztás!$BP169:$CT169,"S9")*9)+(COUNTIF(beosztás!$BP169:$CT169,"S10")*10)+(COUNTIF(beosztás!$BP169:$CT169,"S11")*11)+(COUNTIF(beosztás!$BP169:$CT169,"S12")*12)</f>
        <v>0</v>
      </c>
      <c r="BD167" s="710">
        <f>COUNTIF(beosztás!$BP169:$CT169,"BN")*12+COUNTIF(beosztás!$BP169:$CT169,"BÉ")*12+COUNTIF(beosztás!$BP169:$CT169,"BDE")*8+COUNTIF(beosztás!$BP169:$CT169,"BDU")*8+COUNTIF(beosztás!$BP169:$CT169,"BÉJ")*8+COUNTIF(beosztás!$BP169:$CT169,"B1")*1+COUNTIF(beosztás!$BP169:$CT169,"B2")*2+COUNTIF(beosztás!$BP169:$CT169,"B3")*3+COUNTIF(beosztás!$BP169:$CT169,"B5")*5+COUNTIF(beosztás!$BP169:$CT169,"B6")*6+COUNTIF(beosztás!$BP169:$CT169,"B7")*7+COUNTIF(beosztás!$BP169:$CT169,"B8")*8+COUNTIF(beosztás!$BP169:$CT169,"B9")*9+COUNTIF(beosztás!$BP169:$CT169,"B10")*10+COUNTIF(beosztás!$BP169:$CT169,"B11")*11+COUNTIF(beosztás!$BP169:$CT169,"B12")*12+COUNTIF(beosztás!$BP169:$CT169,"BP")*0</f>
        <v>0</v>
      </c>
      <c r="BE167" s="24">
        <f t="shared" si="703"/>
        <v>72</v>
      </c>
      <c r="BF167" s="1161">
        <v>80</v>
      </c>
      <c r="BG167" s="19">
        <f t="shared" si="591"/>
        <v>-8</v>
      </c>
      <c r="BH167" s="741">
        <f t="shared" si="704"/>
        <v>0</v>
      </c>
      <c r="BI167" s="40"/>
      <c r="BJ167" s="709">
        <f>COUNTIF(beosztás!$CU169:$DX169,"DE")*8</f>
        <v>112</v>
      </c>
      <c r="BK167" s="710">
        <f>COUNTIF(beosztás!$CU169:$DX169,"DU")*8</f>
        <v>0</v>
      </c>
      <c r="BL167" s="710">
        <f>COUNTIF(beosztás!$CU169:$DX169,"ÉJ")*8</f>
        <v>0</v>
      </c>
      <c r="BM167" s="710">
        <f>COUNTIF(beosztás!$CU169:$DX169,"N")*12</f>
        <v>0</v>
      </c>
      <c r="BN167" s="710">
        <f>COUNTIF(beosztás!$CU169:$DX169,"É")*12</f>
        <v>0</v>
      </c>
      <c r="BO167" s="710">
        <f>SUM(beosztás!$CU169:$DX169)</f>
        <v>0</v>
      </c>
      <c r="BP167" s="897">
        <f>(COUNTIF(beosztás!$CU169:$DX169,"SN")*12)+(COUNTIF(beosztás!$CU169:$DX169,"SDE")*8)+(COUNTIF(beosztás!$CU169:$DX169,"SDU")*8)+(COUNTIF(beosztás!$CU169:$DX169,"SÉ")*12)+(COUNTIF(beosztás!$CU169:$DX169,"SÉJ")*8)+(COUNTIF(beosztás!$CU169:$DX169,"S1")*1)+(COUNTIF(beosztás!$CU169:$DX169,"S2")*2)+(COUNTIF(beosztás!$CU169:$DX169,"S3")*3)+(COUNTIF(beosztás!$CU169:$DX169,"S4")*4)+(COUNTIF(beosztás!$CU169:$DX169,"S5")*5)+(COUNTIF(beosztás!$CU169:$DX169,"S6")*6)+(COUNTIF(beosztás!$CU169:$DX169,"S7")*7)+(COUNTIF(beosztás!$CU169:$DX169,"S8")*8)+(COUNTIF(beosztás!$CU169:$DX169,"S9")*9)+(COUNTIF(beosztás!$CU169:$DX169,"S10")*10)+(COUNTIF(beosztás!$CU169:$DX169,"S11")*11)+(COUNTIF(beosztás!$CU169:$DX169,"S12")*12)</f>
        <v>0</v>
      </c>
      <c r="BQ167" s="710">
        <f>COUNTIF(beosztás!$CU169:$DX169,"FÜ")*8</f>
        <v>8</v>
      </c>
      <c r="BR167" s="710">
        <f>COUNTIF(beosztás!$CU169:$DX169,"BN")*12+COUNTIF(beosztás!$CU169:$DX169,"BÉ")*12+COUNTIF(beosztás!$CU169:$DX169,"BDE")*8+COUNTIF(beosztás!$CU169:$DX169,"BDU")*8+COUNTIF(beosztás!$CU169:$DX169,"BÉJ")*8+COUNTIF(beosztás!$CU169:$DX169,"B1")*1+COUNTIF(beosztás!$CU169:$DX169,"B2")*2+COUNTIF(beosztás!$CU169:$DX169,"B3")*3+COUNTIF(beosztás!$CU169:$DX169,"B5")*5+COUNTIF(beosztás!$CU169:$DX169,"B6")*6+COUNTIF(beosztás!$CU169:$DX169,"B7")*7+COUNTIF(beosztás!$CU169:$DX169,"B8")*8+COUNTIF(beosztás!$CU169:$DX169,"B9")*9+COUNTIF(beosztás!$CU169:$DX169,"B10")*10+COUNTIF(beosztás!$CU169:$DX169,"B11")*11+COUNTIF(beosztás!$CU169:$DX169,"B12")*12+COUNTIF(beosztás!$CU169:$DX169,"BP")*0</f>
        <v>0</v>
      </c>
      <c r="BS167" s="24">
        <f t="shared" si="705"/>
        <v>112</v>
      </c>
      <c r="BT167" s="710">
        <f>IF(C167="",0,alapadatok!$AN$5)</f>
        <v>168</v>
      </c>
      <c r="BU167" s="19">
        <f t="shared" si="594"/>
        <v>-56</v>
      </c>
      <c r="BV167" s="741">
        <f t="shared" si="706"/>
        <v>0</v>
      </c>
      <c r="BW167" s="40"/>
      <c r="BX167" s="25">
        <f t="shared" si="596"/>
        <v>184</v>
      </c>
      <c r="BY167" s="24">
        <f t="shared" si="597"/>
        <v>0</v>
      </c>
      <c r="BZ167" s="24">
        <f t="shared" si="598"/>
        <v>0</v>
      </c>
      <c r="CA167" s="24">
        <f t="shared" si="599"/>
        <v>0</v>
      </c>
      <c r="CB167" s="24">
        <f t="shared" si="600"/>
        <v>0</v>
      </c>
      <c r="CC167" s="24">
        <f t="shared" si="601"/>
        <v>0</v>
      </c>
      <c r="CD167" s="24">
        <f t="shared" si="602"/>
        <v>0</v>
      </c>
      <c r="CE167" s="24">
        <f t="shared" si="603"/>
        <v>16</v>
      </c>
      <c r="CF167" s="24">
        <f t="shared" si="604"/>
        <v>0</v>
      </c>
      <c r="CG167" s="24">
        <f t="shared" si="605"/>
        <v>184</v>
      </c>
      <c r="CH167" s="24">
        <f t="shared" si="606"/>
        <v>248</v>
      </c>
      <c r="CI167" s="19">
        <f t="shared" si="607"/>
        <v>-64</v>
      </c>
      <c r="CJ167" s="741">
        <f t="shared" si="707"/>
        <v>0</v>
      </c>
      <c r="CK167" s="41"/>
      <c r="CL167" s="709">
        <f>COUNTIF(beosztás!$DY169:$FC169,"DE")*8</f>
        <v>0</v>
      </c>
      <c r="CM167" s="710">
        <f>COUNTIF(beosztás!$DY169:$FC169,"DU")*8</f>
        <v>0</v>
      </c>
      <c r="CN167" s="710">
        <f>COUNTIF(beosztás!$DY169:$FC169,"ÉJ")*8</f>
        <v>0</v>
      </c>
      <c r="CO167" s="710">
        <f>COUNTIF(beosztás!$DY169:$FC169,"N")*12</f>
        <v>0</v>
      </c>
      <c r="CP167" s="710">
        <f>COUNTIF(beosztás!$DY169:$FC169,"é")*12</f>
        <v>0</v>
      </c>
      <c r="CQ167" s="710">
        <f>SUM(beosztás!$DY169:$FC169)</f>
        <v>0</v>
      </c>
      <c r="CR167" s="710">
        <f>COUNTIF(beosztás!$DY169:$FC169,"FÜ")*8</f>
        <v>16</v>
      </c>
      <c r="CS167" s="897">
        <f>(COUNTIF(beosztás!$DY169:$FC169,"SN")*12)+(COUNTIF(beosztás!$DY169:$FC169,"SDE")*8)+(COUNTIF(beosztás!$DY169:$FC169,"SDU")*8)+(COUNTIF(beosztás!$DY169:$FC169,"SÉ")*12)+(COUNTIF(beosztás!$DY169:$FC169,"SÉJ")*8)+(COUNTIF(beosztás!$DY169:$FC169,"S1")*1)+(COUNTIF(beosztás!$DY169:$FC169,"S2")*2)+(COUNTIF(beosztás!$DY169:$FC169,"S3")*3)+(COUNTIF(beosztás!$DY169:$FC169,"S4")*4)+(COUNTIF(beosztás!$DY169:$FC169,"S5")*5)+(COUNTIF(beosztás!$DY169:$FC169,"S6")*6)+(COUNTIF(beosztás!$DY169:$FC169,"S7")*7)+(COUNTIF(beosztás!$DY169:$FC169,"S8")*8)+(COUNTIF(beosztás!$DY169:$FC169,"S9")*9)+(COUNTIF(beosztás!$DY169:$FC169,"S10")*10)+(COUNTIF(beosztás!$DY169:$FC169,"S11")*11)+(COUNTIF(beosztás!$DY169:$FC169,"S12")*12)</f>
        <v>0</v>
      </c>
      <c r="CT167" s="710">
        <f>COUNTIF(beosztás!$DY169:$FC169,"BN")*12+COUNTIF(beosztás!$DY169:$FC169,"BÉ")*12+COUNTIF(beosztás!$DY169:$FC169,"BDE")*8+COUNTIF(beosztás!$DY169:$FC169,"BDU")*8+COUNTIF(beosztás!$DY169:$FC169,"BÉJ")*8+COUNTIF(beosztás!$DY169:$FC169,"B1")*1+COUNTIF(beosztás!$DY169:$FC169,"B2")*2+COUNTIF(beosztás!$DY169:$FC169,"B3")*3+COUNTIF(beosztás!$DY169:$FC169,"B5")*5+COUNTIF(beosztás!$DY169:$FC169,"B6")*6+COUNTIF(beosztás!$DY169:$FC169,"B7")*7+COUNTIF(beosztás!$DY169:$FC169,"B8")*8+COUNTIF(beosztás!$DY169:$FC169,"B9")*9+COUNTIF(beosztás!$DY169:$FC169,"B10")*10+COUNTIF(beosztás!$DY169:$FC169,"B11")*11+COUNTIF(beosztás!$DY169:$FC169,"B12")*12+COUNTIF(beosztás!$DY169:$FC169,"BP")*0</f>
        <v>0</v>
      </c>
      <c r="CU167" s="24">
        <f t="shared" si="708"/>
        <v>0</v>
      </c>
      <c r="CV167" s="710">
        <f>IF(C167="",0,alapadatok!$AN$6)</f>
        <v>168</v>
      </c>
      <c r="CW167" s="19">
        <f t="shared" si="610"/>
        <v>-168</v>
      </c>
      <c r="CX167" s="907">
        <f t="shared" si="709"/>
        <v>0</v>
      </c>
      <c r="CY167" s="40"/>
      <c r="CZ167" s="709">
        <f>COUNTIF(beosztás!$FD169:$GG169,"DE")*8</f>
        <v>0</v>
      </c>
      <c r="DA167" s="710">
        <f>COUNTIF(beosztás!$FD169:$GG169,"DU")*8</f>
        <v>0</v>
      </c>
      <c r="DB167" s="710">
        <f>COUNTIF(beosztás!$FD169:$GG169,"ÉJ")*8</f>
        <v>0</v>
      </c>
      <c r="DC167" s="710">
        <f>COUNTIF(beosztás!$FD169:$GG169,"N")*12</f>
        <v>0</v>
      </c>
      <c r="DD167" s="710">
        <f>COUNTIF(beosztás!$FD169:$GG169,"É")*12</f>
        <v>0</v>
      </c>
      <c r="DE167" s="710">
        <f>SUM(beosztás!$FD169:$GG169)</f>
        <v>0</v>
      </c>
      <c r="DF167" s="897">
        <f>(COUNTIF(beosztás!$FD169:$GG169,"SN")*12)+(COUNTIF(beosztás!$FD169:$GG169,"SDE")*8)+(COUNTIF(beosztás!$FD169:$GG169,"SDU")*8)+(COUNTIF(beosztás!$FD169:$GG169,"SÉ")*12)+(COUNTIF(beosztás!$FD169:$GG169,"SÉJ")*8)+(COUNTIF(beosztás!$FD169:$GG169,"S1")*1)+(COUNTIF(beosztás!$FD169:$GG169,"S2")*2)+(COUNTIF(beosztás!$FD169:$GG169,"S3")*3)+(COUNTIF(beosztás!$FD169:$GG169,"S4")*4)+(COUNTIF(beosztás!$FD169:$GG169,"S5")*5)+(COUNTIF(beosztás!$FD169:$GG169,"S6")*6)+(COUNTIF(beosztás!$FD169:$GG169,"S7")*7)+(COUNTIF(beosztás!$FD169:$GG169,"S8")*8)+(COUNTIF(beosztás!$FD169:$GG169,"S9")*9)+(COUNTIF(beosztás!$FD169:$GG169,"S10")*10)+(COUNTIF(beosztás!$FD169:$GG169,"S11")*11)+(COUNTIF(beosztás!$FD169:$GG169,"S12")*12)</f>
        <v>0</v>
      </c>
      <c r="DG167" s="710">
        <f>COUNTIF(beosztás!$FD169:$GG169,"FÜ")*8</f>
        <v>0</v>
      </c>
      <c r="DH167" s="710">
        <f>COUNTIF(beosztás!$FD169:$GG169,"BN")*12+COUNTIF(beosztás!$FD169:$GG169,"BÉ")*12+COUNTIF(beosztás!$FD169:$GG169,"BDE")*8+COUNTIF(beosztás!$FD169:$GG169,"BDU")*8+COUNTIF(beosztás!$FD169:$GG169,"BÉJ")*8+COUNTIF(beosztás!$FD169:$GG169,"B1")*1+COUNTIF(beosztás!$FD169:$GG169,"B2")*2+COUNTIF(beosztás!$FD169:$GG169,"B3")*3+COUNTIF(beosztás!$FD169:$GG169,"B5")*5+COUNTIF(beosztás!$FD169:$GG169,"B6")*6+COUNTIF(beosztás!$FD169:$GG169,"B7")*7+COUNTIF(beosztás!$FD169:$GG169,"B8")*8+COUNTIF(beosztás!$FD169:$GG169,"B9")*9+COUNTIF(beosztás!$FD169:$GG169,"B10")*10+COUNTIF(beosztás!$FD169:$GG169,"B11")*11+COUNTIF(beosztás!$FD169:$GG169,"B12")*12+COUNTIF(beosztás!$FD169:$GG169,"BP")*0</f>
        <v>0</v>
      </c>
      <c r="DI167" s="24">
        <f t="shared" si="710"/>
        <v>0</v>
      </c>
      <c r="DJ167" s="710">
        <f>IF(C167="",0,alapadatok!$AN$7)</f>
        <v>160</v>
      </c>
      <c r="DK167" s="19">
        <f t="shared" si="613"/>
        <v>-160</v>
      </c>
      <c r="DL167" s="741">
        <f t="shared" si="711"/>
        <v>0</v>
      </c>
      <c r="DM167" s="40"/>
      <c r="DN167" s="25">
        <f t="shared" si="615"/>
        <v>0</v>
      </c>
      <c r="DO167" s="24">
        <f t="shared" si="616"/>
        <v>0</v>
      </c>
      <c r="DP167" s="24">
        <f t="shared" si="617"/>
        <v>0</v>
      </c>
      <c r="DQ167" s="24">
        <f t="shared" si="618"/>
        <v>0</v>
      </c>
      <c r="DR167" s="24">
        <f t="shared" si="619"/>
        <v>0</v>
      </c>
      <c r="DS167" s="24">
        <f t="shared" si="620"/>
        <v>0</v>
      </c>
      <c r="DT167" s="24">
        <f t="shared" si="621"/>
        <v>0</v>
      </c>
      <c r="DU167" s="24">
        <f t="shared" si="622"/>
        <v>16</v>
      </c>
      <c r="DV167" s="24">
        <f t="shared" si="623"/>
        <v>0</v>
      </c>
      <c r="DW167" s="24">
        <f t="shared" si="624"/>
        <v>0</v>
      </c>
      <c r="DX167" s="24">
        <f t="shared" si="625"/>
        <v>328</v>
      </c>
      <c r="DY167" s="19">
        <f t="shared" si="626"/>
        <v>-328</v>
      </c>
      <c r="DZ167" s="907">
        <f t="shared" si="712"/>
        <v>0</v>
      </c>
      <c r="EA167" s="41"/>
      <c r="EB167" s="709">
        <f>COUNTIF(beosztás!$GH169:$HL169,"DE")*8</f>
        <v>0</v>
      </c>
      <c r="EC167" s="710">
        <f>COUNTIF(beosztás!$GH169:$HL169,"DU")*8</f>
        <v>0</v>
      </c>
      <c r="ED167" s="710">
        <f>COUNTIF(beosztás!$GH169:$HL169,"ÉJ")*8</f>
        <v>0</v>
      </c>
      <c r="EE167" s="710">
        <f>COUNTIF(beosztás!$GH169:$HL169,"N")*12</f>
        <v>0</v>
      </c>
      <c r="EF167" s="710">
        <f>COUNTIF(beosztás!$GH169:$HL169,"é")*12</f>
        <v>0</v>
      </c>
      <c r="EG167" s="710">
        <f>SUM(beosztás!$GH169:$HL169)</f>
        <v>0</v>
      </c>
      <c r="EH167" s="710">
        <f>COUNTIF(beosztás!$GH169:$HL169,"FÜ")*8</f>
        <v>0</v>
      </c>
      <c r="EI167" s="897">
        <f>(COUNTIF(beosztás!$GH169:$HL169,"SN")*12)+(COUNTIF(beosztás!$GH169:$HL169,"SDE")*8)+(COUNTIF(beosztás!$GH169:$HL169,"SDU")*8)+(COUNTIF(beosztás!$GH169:$HL169,"SÉ")*12)+(COUNTIF(beosztás!$GH169:$HL169,"SÉJ")*8)+(COUNTIF(beosztás!$GH169:$HL169,"S1")*1)+(COUNTIF(beosztás!$GH169:$HL169,"S2")*2)+(COUNTIF(beosztás!$GH169:$HL169,"S3")*3)+(COUNTIF(beosztás!$GH169:$HL169,"S4")*4)+(COUNTIF(beosztás!$GH169:$HL169,"S5")*5)+(COUNTIF(beosztás!$GH169:$HL169,"S6")*6)+(COUNTIF(beosztás!$GH169:$HL169,"S7")*7)+(COUNTIF(beosztás!$GH169:$HL169,"S8")*8)+(COUNTIF(beosztás!$GH169:$HL169,"S9")*9)+(COUNTIF(beosztás!$GH169:$HL169,"S10")*10)+(COUNTIF(beosztás!$GH169:$HL169,"S11")*11)+(COUNTIF(beosztás!$GH169:$HL169,"S12")*12)</f>
        <v>0</v>
      </c>
      <c r="EJ167" s="710">
        <f>COUNTIF(beosztás!$GH169:$HL169,"BN")*12+COUNTIF(beosztás!$GH169:$HL169,"BÉ")*12+COUNTIF(beosztás!$GH169:$HL169,"BDE")*8+COUNTIF(beosztás!$GH169:$HL169,"BDU")*8+COUNTIF(beosztás!$GH169:$HL169,"BÉJ")*8+COUNTIF(beosztás!$GH169:$HL169,"B1")*1+COUNTIF(beosztás!$GH169:$HL169,"B2")*2+COUNTIF(beosztás!$GH169:$HL169,"B3")*3+COUNTIF(beosztás!$GH169:$HL169,"B5")*5+COUNTIF(beosztás!$GH169:$HL169,"B6")*6+COUNTIF(beosztás!$GH169:$HL169,"B7")*7+COUNTIF(beosztás!$GH169:$HL169,"B8")*8+COUNTIF(beosztás!$GH169:$HL169,"B9")*9+COUNTIF(beosztás!$GH169:$HL169,"B10")*10+COUNTIF(beosztás!$GH169:$HL169,"B11")*11+COUNTIF(beosztás!$GH169:$HL169,"B12")*12+COUNTIF(beosztás!$GH169:$HL169,"BP")*0</f>
        <v>0</v>
      </c>
      <c r="EK167" s="24">
        <f t="shared" si="713"/>
        <v>0</v>
      </c>
      <c r="EL167" s="710">
        <f>IF(C167="",0,alapadatok!$AN$8)</f>
        <v>184</v>
      </c>
      <c r="EM167" s="19">
        <f t="shared" si="629"/>
        <v>-184</v>
      </c>
      <c r="EN167" s="907">
        <f t="shared" si="714"/>
        <v>0</v>
      </c>
      <c r="EO167" s="40"/>
      <c r="EP167" s="709">
        <f>COUNTIF(beosztás!$HM169:$IQ169,"DE")*8</f>
        <v>0</v>
      </c>
      <c r="EQ167" s="710">
        <f>COUNTIF(beosztás!$HM169:$IQ169,"DU")*8</f>
        <v>0</v>
      </c>
      <c r="ER167" s="710">
        <f>COUNTIF(beosztás!$HM169:$IQ169,"ÉJ")*8</f>
        <v>0</v>
      </c>
      <c r="ES167" s="710">
        <f>COUNTIF(beosztás!$HM169:$IQ169,"N")*12</f>
        <v>0</v>
      </c>
      <c r="ET167" s="710">
        <f>COUNTIF(beosztás!$HM169:$IQ169,"É")*12</f>
        <v>0</v>
      </c>
      <c r="EU167" s="710">
        <f>SUM(beosztás!$HM169:$IQ169)</f>
        <v>0</v>
      </c>
      <c r="EV167" s="897">
        <f>(COUNTIF(beosztás!$HM169:$IQ169,"SN")*12)+(COUNTIF(beosztás!$HM169:$IQ169,"SDE")*8)+(COUNTIF(beosztás!$HM169:$IQ169,"SDU")*8)+(COUNTIF(beosztás!$HM169:$IQ169,"SÉ")*12)+(COUNTIF(beosztás!$HM169:$IQ169,"SÉJ")*8)+(COUNTIF(beosztás!$HM169:$IQ169,"S1")*1)+(COUNTIF(beosztás!$HM169:$IQ169,"S2")*2)+(COUNTIF(beosztás!$HM169:$IQ169,"S3")*3)+(COUNTIF(beosztás!$HM169:$IQ169,"S4")*4)+(COUNTIF(beosztás!$HM169:$IQ169,"S5")*5)+(COUNTIF(beosztás!$HM169:$IQ169,"S6")*6)+(COUNTIF(beosztás!$HM169:$IQ169,"S7")*7)+(COUNTIF(beosztás!$HM169:$IQ169,"S8")*8)+(COUNTIF(beosztás!$HM169:$IQ169,"S9")*9)+(COUNTIF(beosztás!$HM169:$IQ169,"S10")*10)+(COUNTIF(beosztás!$HM169:$IQ169,"S11")*11)+(COUNTIF(beosztás!$HM169:$IQ169,"S12")*12)</f>
        <v>0</v>
      </c>
      <c r="EW167" s="710">
        <f>COUNTIF(beosztás!$HM169:$IQ169,"FÜ")*8</f>
        <v>8</v>
      </c>
      <c r="EX167" s="710">
        <f>COUNTIF(beosztás!$HM169:$IQ169,"BN")*12+COUNTIF(beosztás!$HM169:$IQ169,"BÉ")*12+COUNTIF(beosztás!$HM169:$IQ169,"BDE")*8+COUNTIF(beosztás!$HM169:$IQ169,"BDU")*8+COUNTIF(beosztás!$HM169:$IQ169,"BÉJ")*8+COUNTIF(beosztás!$HM169:$IQ169,"B1")*1+COUNTIF(beosztás!$HM169:$IQ169,"B2")*2+COUNTIF(beosztás!$HM169:$IQ169,"B3")*3+COUNTIF(beosztás!$HM169:$IQ169,"B5")*5+COUNTIF(beosztás!$HM169:$IQ169,"B6")*6+COUNTIF(beosztás!$HM169:$IQ169,"B7")*7+COUNTIF(beosztás!$HM169:$IQ169,"B8")*8+COUNTIF(beosztás!$HM169:$IQ169,"B9")*9+COUNTIF(beosztás!$HM169:$IQ169,"B10")*10+COUNTIF(beosztás!$HM169:$IQ169,"B11")*11+COUNTIF(beosztás!$HM169:$IQ169,"B12")*12+COUNTIF(beosztás!$HM169:$IQ169,"BP")*0</f>
        <v>0</v>
      </c>
      <c r="EY167" s="24">
        <f t="shared" si="715"/>
        <v>0</v>
      </c>
      <c r="EZ167" s="710">
        <f>IF(C167="",0,alapadatok!$AN$9)</f>
        <v>168</v>
      </c>
      <c r="FA167" s="19">
        <f t="shared" si="632"/>
        <v>-168</v>
      </c>
      <c r="FB167" s="907">
        <f t="shared" si="716"/>
        <v>0</v>
      </c>
      <c r="FC167" s="40"/>
      <c r="FD167" s="25">
        <f t="shared" si="634"/>
        <v>0</v>
      </c>
      <c r="FE167" s="24">
        <f t="shared" si="635"/>
        <v>0</v>
      </c>
      <c r="FF167" s="24">
        <f t="shared" si="636"/>
        <v>0</v>
      </c>
      <c r="FG167" s="24">
        <f t="shared" si="637"/>
        <v>0</v>
      </c>
      <c r="FH167" s="24">
        <f t="shared" si="638"/>
        <v>0</v>
      </c>
      <c r="FI167" s="24">
        <f t="shared" si="639"/>
        <v>0</v>
      </c>
      <c r="FJ167" s="24">
        <f t="shared" si="640"/>
        <v>0</v>
      </c>
      <c r="FK167" s="24">
        <f t="shared" si="641"/>
        <v>8</v>
      </c>
      <c r="FL167" s="24">
        <f t="shared" si="642"/>
        <v>0</v>
      </c>
      <c r="FM167" s="24">
        <f t="shared" si="643"/>
        <v>0</v>
      </c>
      <c r="FN167" s="24">
        <f t="shared" si="644"/>
        <v>352</v>
      </c>
      <c r="FO167" s="19">
        <f t="shared" si="645"/>
        <v>-352</v>
      </c>
      <c r="FP167" s="907">
        <f t="shared" si="717"/>
        <v>0</v>
      </c>
      <c r="FQ167" s="41"/>
      <c r="FR167" s="709">
        <f>COUNTIF(beosztás!$IR169:$JU169,"DE")*8</f>
        <v>0</v>
      </c>
      <c r="FS167" s="710">
        <f>COUNTIF(beosztás!$IR169:$JU169,"DU")*8</f>
        <v>0</v>
      </c>
      <c r="FT167" s="710">
        <f>COUNTIF(beosztás!$IR169:$JU169,"ÉJ")*8</f>
        <v>0</v>
      </c>
      <c r="FU167" s="710">
        <f>COUNTIF(beosztás!$IR169:$JU169,"N")*12</f>
        <v>0</v>
      </c>
      <c r="FV167" s="710">
        <f>COUNTIF(beosztás!$IR169:$JU169,"é")*12</f>
        <v>0</v>
      </c>
      <c r="FW167" s="710">
        <f>SUM(beosztás!$IR169:$JU169)</f>
        <v>0</v>
      </c>
      <c r="FX167" s="710">
        <f>COUNTIF(beosztás!$IR169:$JU169,"FÜ")*8</f>
        <v>0</v>
      </c>
      <c r="FY167" s="897">
        <f>(COUNTIF(beosztás!$IR169:$JU169,"SN")*12)+(COUNTIF(beosztás!$IR169:$JU169,"SDE")*8)+(COUNTIF(beosztás!$IR169:$JU169,"SDU")*8)+(COUNTIF(beosztás!$IR169:$JU169,"SÉ")*12)+(COUNTIF(beosztás!$IR169:$JU169,"SÉJ")*8)+(COUNTIF(beosztás!$IR169:$JU169,"S1")*1)+(COUNTIF(beosztás!$IR169:$JU169,"S2")*2)+(COUNTIF(beosztás!$IR169:$JU169,"S3")*3)+(COUNTIF(beosztás!$IR169:$JU169,"S4")*4)+(COUNTIF(beosztás!$IR169:$JU169,"S5")*5)+(COUNTIF(beosztás!$IR169:$JU169,"S6")*6)+(COUNTIF(beosztás!$IR169:$JU169,"S7")*7)+(COUNTIF(beosztás!$IR169:$JU169,"S8")*8)+(COUNTIF(beosztás!$IR169:$JU169,"S9")*9)+(COUNTIF(beosztás!$IR169:$JU169,"S10")*10)+(COUNTIF(beosztás!$IR169:$JU169,"S11")*11)+(COUNTIF(beosztás!$IR169:$JU169,"S12")*12)</f>
        <v>0</v>
      </c>
      <c r="FZ167" s="710">
        <f>COUNTIF(beosztás!$IR169:$JU169,"BN")*12+COUNTIF(beosztás!$IR169:$JU169,"BÉ")*12+COUNTIF(beosztás!$IR169:$JU169,"BDE")*8+COUNTIF(beosztás!$IR169:$JU169,"BDU")*8+COUNTIF(beosztás!$IR169:$JU169,"BÉJ")*8+COUNTIF(beosztás!$IR169:$JU169,"B1")*1+COUNTIF(beosztás!$IR169:$JU169,"B2")*2+COUNTIF(beosztás!$IR169:$JU169,"B3")*3+COUNTIF(beosztás!$IR169:$JU169,"B5")*5+COUNTIF(beosztás!$IR169:$JU169,"B6")*6+COUNTIF(beosztás!$IR169:$JU169,"B7")*7+COUNTIF(beosztás!$IR169:$JU169,"B8")*8+COUNTIF(beosztás!$IR169:$JU169,"B9")*9+COUNTIF(beosztás!$IR169:$JU169,"B10")*10+COUNTIF(beosztás!$IR169:$JU169,"B11")*11+COUNTIF(beosztás!$IR169:$JU169,"B12")*12+COUNTIF(beosztás!$IR169:$JU169,"BP")*0</f>
        <v>0</v>
      </c>
      <c r="GA167" s="24">
        <f t="shared" si="718"/>
        <v>0</v>
      </c>
      <c r="GB167" s="710">
        <f>IF(C167="",0,alapadatok!$AN$10)</f>
        <v>168</v>
      </c>
      <c r="GC167" s="19">
        <f t="shared" si="648"/>
        <v>-168</v>
      </c>
      <c r="GD167" s="907">
        <f t="shared" si="719"/>
        <v>0</v>
      </c>
      <c r="GE167" s="42"/>
      <c r="GF167" s="709">
        <f>COUNTIF(beosztás!$JV169:$KZ169,"DE")*8</f>
        <v>0</v>
      </c>
      <c r="GG167" s="710">
        <f>COUNTIF(beosztás!$JV169:$KZ169,"DU")*8</f>
        <v>0</v>
      </c>
      <c r="GH167" s="710">
        <f>COUNTIF(beosztás!$JV169:$KZ169,"ÉJ")*8</f>
        <v>0</v>
      </c>
      <c r="GI167" s="710">
        <f>COUNTIF(beosztás!$JV169:$KZ169,"N")*12</f>
        <v>0</v>
      </c>
      <c r="GJ167" s="710">
        <f>COUNTIF(beosztás!$JV169:$KZ169,"É")*12</f>
        <v>0</v>
      </c>
      <c r="GK167" s="710">
        <f>SUM(beosztás!$JV169:$KZ169)</f>
        <v>0</v>
      </c>
      <c r="GL167" s="897">
        <f>(COUNTIF(beosztás!$JV169:$KZ169,"SN")*12)+(COUNTIF(beosztás!$JV169:$KZ169,"SDE")*8)+(COUNTIF(beosztás!$JV169:$KZ169,"SDU")*8)+(COUNTIF(beosztás!$JV169:$KZ169,"SÉ")*12)+(COUNTIF(beosztás!$JV169:$KZ169,"SÉJ")*8)+(COUNTIF(beosztás!$JV169:$KZ169,"S1")*1)+(COUNTIF(beosztás!$JV169:$KZ169,"S2")*2)+(COUNTIF(beosztás!$JV169:$KZ169,"S3")*3)+(COUNTIF(beosztás!$JV169:$KZ169,"S4")*4)+(COUNTIF(beosztás!$JV169:$KZ169,"S5")*5)+(COUNTIF(beosztás!$JV169:$KZ169,"S6")*6)+(COUNTIF(beosztás!$JV169:$KZ169,"S7")*7)+(COUNTIF(beosztás!$JV169:$KZ169,"S8")*8)+(COUNTIF(beosztás!$JV169:$KZ169,"S9")*9)+(COUNTIF(beosztás!$JV169:$KZ169,"S10")*10)+(COUNTIF(beosztás!$JV169:$KZ169,"S11")*11)+(COUNTIF(beosztás!$JV169:$KZ169,"S12")*12)</f>
        <v>0</v>
      </c>
      <c r="GM167" s="710">
        <f>COUNTIF(beosztás!$JV169:$KZ169,"FÜ")*8</f>
        <v>8</v>
      </c>
      <c r="GN167" s="710">
        <f>COUNTIF(beosztás!$JV169:$KZ169,"BN")*12+COUNTIF(beosztás!$JV169:$KZ169,"BÉ")*12+COUNTIF(beosztás!$JV169:$KZ169,"BDE")*8+COUNTIF(beosztás!$JV169:$KZ169,"BDU")*8+COUNTIF(beosztás!$JV169:$KZ169,"BÉJ")*8+COUNTIF(beosztás!$JV169:$KZ169,"B1")*1+COUNTIF(beosztás!$JV169:$KZ169,"B2")*2+COUNTIF(beosztás!$JV169:$KZ169,"B3")*3+COUNTIF(beosztás!$JV169:$KZ169,"B5")*5+COUNTIF(beosztás!$JV169:$KZ169,"B6")*6+COUNTIF(beosztás!$JV169:$KZ169,"B7")*7+COUNTIF(beosztás!$JV169:$KZ169,"B8")*8+COUNTIF(beosztás!$JV169:$KZ169,"B9")*9+COUNTIF(beosztás!$JV169:$KZ169,"B10")*10+COUNTIF(beosztás!$JV169:$KZ169,"B11")*11+COUNTIF(beosztás!$JV169:$KZ169,"B12")*12+COUNTIF(beosztás!$JV169:$KZ169,"BP")*0</f>
        <v>0</v>
      </c>
      <c r="GO167" s="24">
        <f t="shared" si="720"/>
        <v>0</v>
      </c>
      <c r="GP167" s="710">
        <f>IF(C167="",0,alapadatok!$AN$11)</f>
        <v>176</v>
      </c>
      <c r="GQ167" s="19">
        <f t="shared" si="651"/>
        <v>-176</v>
      </c>
      <c r="GR167" s="907">
        <f t="shared" si="721"/>
        <v>0</v>
      </c>
      <c r="GS167" s="42"/>
      <c r="GT167" s="25">
        <f t="shared" si="653"/>
        <v>0</v>
      </c>
      <c r="GU167" s="24">
        <f t="shared" si="654"/>
        <v>0</v>
      </c>
      <c r="GV167" s="24">
        <f t="shared" si="655"/>
        <v>0</v>
      </c>
      <c r="GW167" s="24">
        <f t="shared" si="656"/>
        <v>0</v>
      </c>
      <c r="GX167" s="24">
        <f t="shared" si="657"/>
        <v>0</v>
      </c>
      <c r="GY167" s="24">
        <f t="shared" si="658"/>
        <v>0</v>
      </c>
      <c r="GZ167" s="24">
        <f t="shared" si="659"/>
        <v>0</v>
      </c>
      <c r="HA167" s="24">
        <f t="shared" si="660"/>
        <v>8</v>
      </c>
      <c r="HB167" s="24">
        <f t="shared" si="661"/>
        <v>0</v>
      </c>
      <c r="HC167" s="24">
        <f t="shared" si="662"/>
        <v>0</v>
      </c>
      <c r="HD167" s="24">
        <f t="shared" si="663"/>
        <v>344</v>
      </c>
      <c r="HE167" s="19">
        <f t="shared" si="664"/>
        <v>-344</v>
      </c>
      <c r="HF167" s="907">
        <f t="shared" si="722"/>
        <v>0</v>
      </c>
      <c r="HG167" s="41"/>
      <c r="HH167" s="709">
        <f>COUNTIF(beosztás!$LA169:$MD169,"DE")*8</f>
        <v>0</v>
      </c>
      <c r="HI167" s="710">
        <f>COUNTIF(beosztás!$LA169:$MD169,"DU")*8</f>
        <v>0</v>
      </c>
      <c r="HJ167" s="710">
        <f>COUNTIF(beosztás!$LA169:$MD169,"ÉJ")*8</f>
        <v>0</v>
      </c>
      <c r="HK167" s="710">
        <f>COUNTIF(beosztás!$LA169:$MD169,"N")*12</f>
        <v>0</v>
      </c>
      <c r="HL167" s="710">
        <f>COUNTIF(beosztás!$LA169:$MD169,"é")*12</f>
        <v>0</v>
      </c>
      <c r="HM167" s="710">
        <f>SUM(beosztás!$LA169:$MD169)</f>
        <v>0</v>
      </c>
      <c r="HN167" s="710">
        <f>COUNTIF(beosztás!$LA169:$MD169,"FÜ")*8</f>
        <v>8</v>
      </c>
      <c r="HO167" s="897">
        <f>(COUNTIF(beosztás!$LA169:$MD169,"SN")*12)+(COUNTIF(beosztás!$LA169:$MD169,"SDE")*8)+(COUNTIF(beosztás!$LA169:$MD169,"SDU")*8)+(COUNTIF(beosztás!$LA169:$MD169,"SÉ")*12)+(COUNTIF(beosztás!$LA169:$MD169,"SÉJ")*8)+(COUNTIF(beosztás!$LA169:$MD169,"S1")*1)+(COUNTIF(beosztás!$LA169:$MD169,"S2")*2)+(COUNTIF(beosztás!$LA169:$MD169,"S3")*3)+(COUNTIF(beosztás!$LA169:$MD169,"S4")*4)+(COUNTIF(beosztás!$LA169:$MD169,"S5")*5)+(COUNTIF(beosztás!$LA169:$MD169,"S6")*6)+(COUNTIF(beosztás!$LA169:$MD169,"S7")*7)+(COUNTIF(beosztás!$LA169:$MD169,"S8")*8)+(COUNTIF(beosztás!$LA169:$MD169,"S9")*9)+(COUNTIF(beosztás!$LA169:$MD169,"S10")*10)+(COUNTIF(beosztás!$LA169:$MD169,"S11")*11)+(COUNTIF(beosztás!$LA169:$MD169,"S12")*12)</f>
        <v>0</v>
      </c>
      <c r="HP167" s="710">
        <f>COUNTIF(beosztás!$LA169:$MD169,"BN")*12+COUNTIF(beosztás!$LA169:$MD169,"BÉ")*12+COUNTIF(beosztás!$LA169:$MD169,"BDE")*8+COUNTIF(beosztás!$LA169:$MD169,"BDU")*8+COUNTIF(beosztás!$LA169:$MD169,"BÉJ")*8+COUNTIF(beosztás!$LA169:$MD169,"B1")*1+COUNTIF(beosztás!$LA169:$MD169,"B2")*2+COUNTIF(beosztás!$LA169:$MD169,"B3")*3+COUNTIF(beosztás!$KZ169:$MC169,"B5")*5+COUNTIF(beosztás!$KZ169:$MC169,"B6")*6+COUNTIF(beosztás!$KZ169:$MC169,"B7")*7+COUNTIF(beosztás!$KZ169:$MC169,"B8")*8+COUNTIF(beosztás!$LA169:$MD169,"B9")*9+COUNTIF(beosztás!$LA169:$MD169,"B10")*10+COUNTIF(beosztás!$LA169:$MD169,"B11")*11+COUNTIF(beosztás!$LA169:$MD169,"B12")*12+COUNTIF(beosztás!$LA169:$MD169,"BP")*0</f>
        <v>0</v>
      </c>
      <c r="HQ167" s="24">
        <f t="shared" si="723"/>
        <v>0</v>
      </c>
      <c r="HR167" s="710">
        <f>IF(C167="",0,alapadatok!$AN$12)</f>
        <v>160</v>
      </c>
      <c r="HS167" s="19">
        <f t="shared" si="667"/>
        <v>-160</v>
      </c>
      <c r="HT167" s="907">
        <f t="shared" si="724"/>
        <v>0</v>
      </c>
      <c r="HU167" s="42"/>
      <c r="HV167" s="709">
        <f>COUNTIF(beosztás!$ME169:$NI169,"DE")*8</f>
        <v>0</v>
      </c>
      <c r="HW167" s="710">
        <f>COUNTIF(beosztás!$ME169:$NI169,"DU")*8</f>
        <v>0</v>
      </c>
      <c r="HX167" s="710">
        <f>COUNTIF(beosztás!$ME169:$NI169,"ÉJ")*8</f>
        <v>0</v>
      </c>
      <c r="HY167" s="710">
        <f>COUNTIF(beosztás!$ME169:$NI169,"N")*12</f>
        <v>0</v>
      </c>
      <c r="HZ167" s="710">
        <f>COUNTIF(beosztás!$ME169:$NI169,"É")*12</f>
        <v>0</v>
      </c>
      <c r="IA167" s="710">
        <f>SUM(beosztás!$ME169:$NI169)</f>
        <v>0</v>
      </c>
      <c r="IB167" s="710">
        <f>(COUNTIF(beosztás!$ME169:$NI169,"SN")*12)+(COUNTIF(beosztás!$ME169:$NI169,"SDE")*8)+(COUNTIF(beosztás!$ME169:$NI169,"SDU")*8)+(COUNTIF(beosztás!$ME169:$NI169,"SÉ")*12)+(COUNTIF(beosztás!$ME169:$NI169,"SÉJ")*8)+(COUNTIF(beosztás!$ME169:$NI169,"S1")*1)+(COUNTIF(beosztás!$ME169:$NI169,"S2")*2)+(COUNTIF(beosztás!$ME169:$NI169,"S3")*3)+(COUNTIF(beosztás!$ME169:$NI169,"S4")*4)+(COUNTIF(beosztás!$ME169:$NI169,"S5")*5)+(COUNTIF(beosztás!$ME169:$NI169,"S6")*6)+(COUNTIF(beosztás!$ME169:$NI169,"S7")*7)+(COUNTIF(beosztás!$ME169:$NI169,"S8")*8)+(COUNTIF(beosztás!$ME169:$NI169,"S9")*9)+(COUNTIF(beosztás!$ME169:$NI169,"S10")*10)+(COUNTIF(beosztás!$ME169:$NI169,"S11")*11)+(COUNTIF(beosztás!$ME169:$NI169,"S12")*12)</f>
        <v>0</v>
      </c>
      <c r="IC167" s="710">
        <f>COUNTIF(beosztás!$ME169:$NI169,"FÜ")*8</f>
        <v>16</v>
      </c>
      <c r="ID167" s="710">
        <f>COUNTIF(beosztás!$ME169:$NI169,"BN")*12+COUNTIF(beosztás!$ME169:$NI169,"BÉ")*12+COUNTIF(beosztás!$ME169:$NI169,"BDE")*8+COUNTIF(beosztás!$ME169:$NI169,"BDU")*8+COUNTIF(beosztás!$ME169:$NI169,"BÉJ")*8+COUNTIF(beosztás!$ME169:$NI169,"B1")*1+COUNTIF(beosztás!$ME169:$NI169,"B2")*2+COUNTIF(beosztás!$ME169:$NI169,"B3")*3+COUNTIF(beosztás!$ME169:$NI169,"B5")*5+COUNTIF(beosztás!$ME169:$NI169,"B6")*6+COUNTIF(beosztás!$ME169:$NI169,"B7")*7+COUNTIF(beosztás!$ME169:$NI169,"B8")*8+COUNTIF(beosztás!$ME169:$NI169,"B9")*9+COUNTIF(beosztás!$ME169:$NI169,"B10")*10+COUNTIF(beosztás!$ME169:$NI169,"B11")*11+COUNTIF(beosztás!$ME169:$NI169,"B12")*12+COUNTIF(beosztás!$ME169:$NI169,"BP")*0</f>
        <v>0</v>
      </c>
      <c r="IE167" s="24">
        <f t="shared" si="725"/>
        <v>0</v>
      </c>
      <c r="IF167" s="710">
        <f>IF(C167="",0,alapadatok!$AN$13)</f>
        <v>160</v>
      </c>
      <c r="IG167" s="19">
        <f t="shared" si="670"/>
        <v>-160</v>
      </c>
      <c r="IH167" s="741">
        <f t="shared" si="726"/>
        <v>0</v>
      </c>
      <c r="II167" s="42"/>
      <c r="IJ167" s="25">
        <f t="shared" si="672"/>
        <v>0</v>
      </c>
      <c r="IK167" s="24">
        <f t="shared" si="673"/>
        <v>0</v>
      </c>
      <c r="IL167" s="24">
        <f t="shared" si="674"/>
        <v>0</v>
      </c>
      <c r="IM167" s="24">
        <f t="shared" si="675"/>
        <v>0</v>
      </c>
      <c r="IN167" s="24">
        <f t="shared" si="676"/>
        <v>0</v>
      </c>
      <c r="IO167" s="24">
        <f t="shared" si="677"/>
        <v>0</v>
      </c>
      <c r="IP167" s="24">
        <f t="shared" si="678"/>
        <v>0</v>
      </c>
      <c r="IQ167" s="24">
        <f t="shared" si="679"/>
        <v>24</v>
      </c>
      <c r="IR167" s="24">
        <f t="shared" si="680"/>
        <v>0</v>
      </c>
      <c r="IS167" s="24">
        <f t="shared" si="681"/>
        <v>0</v>
      </c>
      <c r="IT167" s="24">
        <f t="shared" si="682"/>
        <v>320</v>
      </c>
      <c r="IU167" s="19">
        <f t="shared" si="683"/>
        <v>-320</v>
      </c>
      <c r="IV167" s="907">
        <f t="shared" si="727"/>
        <v>0</v>
      </c>
      <c r="IW167" s="43"/>
      <c r="JF167" s="21"/>
      <c r="JG167" s="21"/>
    </row>
    <row r="168" spans="1:267" hidden="1" x14ac:dyDescent="0.25">
      <c r="A168" s="422">
        <f>IF(beosztás!A170=0,"",beosztás!A170)</f>
        <v>23</v>
      </c>
      <c r="B168" s="48" t="str">
        <f>IF(beosztás!B170=0,"",beosztás!B170)</f>
        <v/>
      </c>
      <c r="C168" s="49" t="str">
        <f>IF(beosztás!C170=0,"",beosztás!C170)</f>
        <v/>
      </c>
      <c r="D168" s="50" t="str">
        <f>IF(beosztás!D170=0,"",beosztás!D170)</f>
        <v/>
      </c>
      <c r="E168" s="18"/>
      <c r="F168" s="709">
        <f>COUNTIF(beosztás!$I170:$AM170,"DE")*8</f>
        <v>0</v>
      </c>
      <c r="G168" s="710">
        <f>COUNTIF(beosztás!$I170:$AM170,"DU")*8</f>
        <v>0</v>
      </c>
      <c r="H168" s="710">
        <f>COUNTIF(beosztás!$I170:$AM170,"ÉJ")*8</f>
        <v>0</v>
      </c>
      <c r="I168" s="710">
        <f>COUNTIF(beosztás!$I170:$AM170,"N")*12</f>
        <v>0</v>
      </c>
      <c r="J168" s="710">
        <f>COUNTIF(beosztás!$I170:$AM170,"é")*12</f>
        <v>0</v>
      </c>
      <c r="K168" s="710">
        <f>SUM(beosztás!$I170:$AM170)</f>
        <v>0</v>
      </c>
      <c r="L168" s="710">
        <f>COUNTIF(beosztás!$I170:$AM170,"FÜ")*8</f>
        <v>0</v>
      </c>
      <c r="M168" s="710">
        <f>(COUNTIF(beosztás!$I170:$AM170,"SN")*12)+(COUNTIF(beosztás!$I170:$AM170,"SDE")*8)+(COUNTIF(beosztás!$I170:$AM170,"SDU")*8)+(COUNTIF(beosztás!$I170:$AM170,"S1")*1)+(COUNTIF(beosztás!$I170:$AM170,"S2")*2)+(COUNTIF(beosztás!$I170:$AM170,"S3")*3)+(COUNTIF(beosztás!$I170:$AM170,"S4")*4)+(COUNTIF(beosztás!$I170:$AM170,"S5")*5)+(COUNTIF(beosztás!$I170:$AM170,"S6")*6)+(COUNTIF(beosztás!$I170:$AM170,"S7")*7)+(COUNTIF(beosztás!$I170:$AM170,"S8")*8)+(COUNTIF(beosztás!$I170:$AM170,"S9")*9)+(COUNTIF(beosztás!$I170:$AM170,"S10")*10)+(COUNTIF(beosztás!$I170:$AM170,"S11")*11)+(COUNTIF(beosztás!$I170:$AM170,"S12")*12)+(COUNTIF(beosztás!$I170:$AM170,"SÉ")*12)+(COUNTIF(beosztás!$I170:$AM170,"SÉJ")*8)</f>
        <v>0</v>
      </c>
      <c r="N168" s="710">
        <f>COUNTIF(beosztás!$I170:$AM170,"BN")*12+COUNTIF(beosztás!$I170:$AM170,"BÉ")*12+COUNTIF(beosztás!$I170:$AM170,"BDE")*8+COUNTIF(beosztás!$I170:$AM170,"BDU")*8+COUNTIF(beosztás!$I170:$AM170,"BÉJ")*8+COUNTIF(beosztás!$I170:$AM170,"B1")*1+COUNTIF(beosztás!$I170:$AM170,"B2")*2+COUNTIF(beosztás!$I170:$AM170,"B3")*3+COUNTIF(beosztás!$I170:$AM170,"B5")*5+COUNTIF(beosztás!$I170:$AM170,"B6")*6+COUNTIF(beosztás!$I170:$AM170,"B7")*7+COUNTIF(beosztás!$I170:$AM170,"B8")*8+COUNTIF(beosztás!$I170:$AM170,"B9")*9+COUNTIF(beosztás!$I170:$AM170,"B10")*10+COUNTIF(beosztás!$I170:$AM170,"B11")*11+COUNTIF(beosztás!$I170:$AM170,"B12")*12+COUNTIF(beosztás!$I170:$AM170,"BP")*0</f>
        <v>0</v>
      </c>
      <c r="O168" s="605">
        <f t="shared" si="690"/>
        <v>0</v>
      </c>
      <c r="P168" s="706">
        <f>IF(C168="",0,alapadatok!$AN$2)</f>
        <v>0</v>
      </c>
      <c r="Q168" s="19">
        <f t="shared" si="577"/>
        <v>0</v>
      </c>
      <c r="R168" s="741">
        <f t="shared" si="691"/>
        <v>0</v>
      </c>
      <c r="S168" s="40"/>
      <c r="T168" s="709">
        <f>COUNTIF(beosztás!$AN170:$BO170,"DE")*8</f>
        <v>0</v>
      </c>
      <c r="U168" s="710">
        <f>COUNTIF(beosztás!$AN170:$BO170,"DU")*8</f>
        <v>0</v>
      </c>
      <c r="V168" s="710">
        <f>COUNTIF(beosztás!$AN170:$BO170,"ÉJ")*8</f>
        <v>0</v>
      </c>
      <c r="W168" s="710">
        <f>COUNTIF(beosztás!$AN170:$BO170,"N")*12</f>
        <v>0</v>
      </c>
      <c r="X168" s="710">
        <f>COUNTIF(beosztás!$AN170:$BO170,"É")*12</f>
        <v>0</v>
      </c>
      <c r="Y168" s="710">
        <f>SUM(beosztás!$AN170:$BO170)</f>
        <v>0</v>
      </c>
      <c r="Z168" s="710">
        <f>(COUNTIF(beosztás!$AN170:$BO170,"SN")*12)+(COUNTIF(beosztás!$AN170:$BO170,"SDE")*8)+(COUNTIF(beosztás!$AN170:$BO170,"SDU")*8)+(COUNTIF(beosztás!$AN170:$BO170,"SÉ")*12)+(COUNTIF(beosztás!$AN170:$BO170,"SÉJ")*8)+(COUNTIF(beosztás!$AN170:$BO170,"S1")*1)+(COUNTIF(beosztás!$AN170:$BO170,"S2")*2)+(COUNTIF(beosztás!$AN170:$BO170,"S3")*3)+(COUNTIF(beosztás!$AN170:$BO170,"S4")*4)+(COUNTIF(beosztás!$AN170:$BO170,"S5")*5)+(COUNTIF(beosztás!$AN170:$BO170,"S6")*6)+(COUNTIF(beosztás!$AN170:$BO170,"S7")*7)+(COUNTIF(beosztás!$AN170:$BO170,"S8")*8)+(COUNTIF(beosztás!$AN170:$BO170,"S9")*9)+(COUNTIF(beosztás!$AN170:$BO170,"S10")*10)+(COUNTIF(beosztás!$AN170:$BO170,"S11")*11)+(COUNTIF(beosztás!$AN170:$BO170,"S12")*12)</f>
        <v>0</v>
      </c>
      <c r="AA168" s="710">
        <f>COUNTIF(beosztás!$AN170:$BO170,"FÜ")*8</f>
        <v>0</v>
      </c>
      <c r="AB168" s="710">
        <f>COUNTIF(beosztás!$AN170:$BO170,"BN")*12+COUNTIF(beosztás!$AN170:$BO170,"BÉ")*12+COUNTIF(beosztás!$AN170:$BO170,"BDE")*8+COUNTIF(beosztás!$AN170:$BO170,"BDU")*8+COUNTIF(beosztás!$AN170:$BO170,"BÉJ")*8+COUNTIF(beosztás!$AN170:$BO170,"B1")*1+COUNTIF(beosztás!$AN170:$BO170,"B2")*2+COUNTIF(beosztás!$AN170:$BO170,"B3")*3+COUNTIF(beosztás!$AN170:$BO170,"B5")*5+COUNTIF(beosztás!$AN170:$BO170,"B6")*6+COUNTIF(beosztás!$AN170:$BO170,"B7")*7+COUNTIF(beosztás!$AN170:$BO170,"B8")*8+COUNTIF(beosztás!$AN170:$BO170,"B9")*9+COUNTIF(beosztás!$AN170:$BO170,"B10")*10+COUNTIF(beosztás!$AN170:$BO170,"B11")*11+COUNTIF(beosztás!$AN170:$BO170,"B12")*12+COUNTIF(beosztás!$AN170:$BO170,"BP")*0</f>
        <v>0</v>
      </c>
      <c r="AC168" s="605">
        <f t="shared" si="692"/>
        <v>0</v>
      </c>
      <c r="AD168" s="706">
        <f>IF(C168="",0,alapadatok!$AN$3)</f>
        <v>0</v>
      </c>
      <c r="AE168" s="19">
        <f t="shared" ref="AE168:AE190" si="728">AC168-AD168</f>
        <v>0</v>
      </c>
      <c r="AF168" s="741">
        <f t="shared" ref="AF168:AF190" si="729">Z168</f>
        <v>0</v>
      </c>
      <c r="AG168" s="40"/>
      <c r="AH168" s="25">
        <f t="shared" si="694"/>
        <v>0</v>
      </c>
      <c r="AI168" s="605">
        <f t="shared" si="695"/>
        <v>0</v>
      </c>
      <c r="AJ168" s="605">
        <f t="shared" si="696"/>
        <v>0</v>
      </c>
      <c r="AK168" s="605">
        <f t="shared" si="697"/>
        <v>0</v>
      </c>
      <c r="AL168" s="605">
        <f t="shared" si="698"/>
        <v>0</v>
      </c>
      <c r="AM168" s="605">
        <f t="shared" si="699"/>
        <v>0</v>
      </c>
      <c r="AN168" s="605">
        <f t="shared" si="700"/>
        <v>0</v>
      </c>
      <c r="AO168" s="605">
        <f t="shared" si="701"/>
        <v>0</v>
      </c>
      <c r="AP168" s="605">
        <f t="shared" ref="AP168:AP190" si="730">N168+AB168</f>
        <v>0</v>
      </c>
      <c r="AQ168" s="605">
        <f t="shared" ref="AQ168:AQ190" si="731">O168+AC168</f>
        <v>0</v>
      </c>
      <c r="AR168" s="605">
        <f t="shared" ref="AR168:AR190" si="732">P168+AD168</f>
        <v>0</v>
      </c>
      <c r="AS168" s="19">
        <f t="shared" ref="AS168:AS190" si="733">AQ168-AR168</f>
        <v>0</v>
      </c>
      <c r="AT168" s="741">
        <f t="shared" ref="AT168:AT190" si="734">AN168</f>
        <v>0</v>
      </c>
      <c r="AU168" s="41"/>
      <c r="AV168" s="709">
        <f>COUNTIF(beosztás!$BP170:$CT170,"DE")*8</f>
        <v>0</v>
      </c>
      <c r="AW168" s="710">
        <f>COUNTIF(beosztás!$BP170:$CT170,"DU")*8</f>
        <v>0</v>
      </c>
      <c r="AX168" s="710">
        <f>COUNTIF(beosztás!$BP170:$CT170,"ÉJ")*8</f>
        <v>0</v>
      </c>
      <c r="AY168" s="710">
        <f>COUNTIF(beosztás!$BP170:$CT170,"N")*12</f>
        <v>0</v>
      </c>
      <c r="AZ168" s="710">
        <f>COUNTIF(beosztás!$BP170:$CT170,"é")*12</f>
        <v>0</v>
      </c>
      <c r="BA168" s="710">
        <f>SUM(beosztás!$BP170:$CT170)</f>
        <v>0</v>
      </c>
      <c r="BB168" s="710">
        <f>COUNTIF(beosztás!$BP170:$CT170,"FÜ")*8</f>
        <v>0</v>
      </c>
      <c r="BC168" s="897">
        <f>(COUNTIF(beosztás!$BP170:$CT170,"SN")*12)+(COUNTIF(beosztás!$BP170:$CT170,"SDE")*8)+(COUNTIF(beosztás!$BP170:$CT170,"SDU")*8)+(COUNTIF(beosztás!$BP170:$CT170,"SÉ")*12)+(COUNTIF(beosztás!$BP170:$CT170,"SÉJ")*8)+(COUNTIF(beosztás!$BP170:$CT170,"S1")*1)+(COUNTIF(beosztás!$BP170:$CT170,"S2")*2)+(COUNTIF(beosztás!$BP170:$CT170,"S3")*3)+(COUNTIF(beosztás!$BP170:$CT170,"S4")*4)+(COUNTIF(beosztás!$BP170:$CT170,"S5")*5)+(COUNTIF(beosztás!$BP170:$CT170,"S6")*6)+(COUNTIF(beosztás!$BP170:$CT170,"S7")*7)+(COUNTIF(beosztás!$BP170:$CT170,"S8")*8)+(COUNTIF(beosztás!$BP170:$CT170,"S9")*9)+(COUNTIF(beosztás!$BP170:$CT170,"S10")*10)+(COUNTIF(beosztás!$BP170:$CT170,"S11")*11)+(COUNTIF(beosztás!$BP170:$CT170,"S12")*12)</f>
        <v>0</v>
      </c>
      <c r="BD168" s="710">
        <f>COUNTIF(beosztás!$BP170:$CT170,"BN")*12+COUNTIF(beosztás!$BP170:$CT170,"BÉ")*12+COUNTIF(beosztás!$BP170:$CT170,"BDE")*8+COUNTIF(beosztás!$BP170:$CT170,"BDU")*8+COUNTIF(beosztás!$BP170:$CT170,"BÉJ")*8+COUNTIF(beosztás!$BP170:$CT170,"B1")*1+COUNTIF(beosztás!$BP170:$CT170,"B2")*2+COUNTIF(beosztás!$BP170:$CT170,"B3")*3+COUNTIF(beosztás!$BP170:$CT170,"B5")*5+COUNTIF(beosztás!$BP170:$CT170,"B6")*6+COUNTIF(beosztás!$BP170:$CT170,"B7")*7+COUNTIF(beosztás!$BP170:$CT170,"B8")*8+COUNTIF(beosztás!$BP170:$CT170,"B9")*9+COUNTIF(beosztás!$BP170:$CT170,"B10")*10+COUNTIF(beosztás!$BP170:$CT170,"B11")*11+COUNTIF(beosztás!$BP170:$CT170,"B12")*12+COUNTIF(beosztás!$BP170:$CT170,"BP")*0</f>
        <v>0</v>
      </c>
      <c r="BE168" s="605">
        <f t="shared" ref="BE168:BE190" si="735">SUM(AV168:BD168)-BB168</f>
        <v>0</v>
      </c>
      <c r="BF168" s="706">
        <f>IF(C168="",0,alapadatok!$AN$4)</f>
        <v>0</v>
      </c>
      <c r="BG168" s="19">
        <f t="shared" ref="BG168:BG190" si="736">BE168-BF168</f>
        <v>0</v>
      </c>
      <c r="BH168" s="741">
        <f t="shared" ref="BH168:BH190" si="737">BC168</f>
        <v>0</v>
      </c>
      <c r="BI168" s="40"/>
      <c r="BJ168" s="709">
        <f>COUNTIF(beosztás!$CU170:$DX170,"DE")*8</f>
        <v>72</v>
      </c>
      <c r="BK168" s="710">
        <f>COUNTIF(beosztás!$CU170:$DX170,"DU")*8</f>
        <v>0</v>
      </c>
      <c r="BL168" s="710">
        <f>COUNTIF(beosztás!$CU170:$DX170,"ÉJ")*8</f>
        <v>0</v>
      </c>
      <c r="BM168" s="710">
        <f>COUNTIF(beosztás!$CU170:$DX170,"N")*12</f>
        <v>0</v>
      </c>
      <c r="BN168" s="710">
        <f>COUNTIF(beosztás!$CU170:$DX170,"É")*12</f>
        <v>0</v>
      </c>
      <c r="BO168" s="710">
        <f>SUM(beosztás!$CU170:$DX170)</f>
        <v>0</v>
      </c>
      <c r="BP168" s="897">
        <f>(COUNTIF(beosztás!$CU170:$DX170,"SN")*12)+(COUNTIF(beosztás!$CU170:$DX170,"SDE")*8)+(COUNTIF(beosztás!$CU170:$DX170,"SDU")*8)+(COUNTIF(beosztás!$CU170:$DX170,"SÉ")*12)+(COUNTIF(beosztás!$CU170:$DX170,"SÉJ")*8)+(COUNTIF(beosztás!$CU170:$DX170,"S1")*1)+(COUNTIF(beosztás!$CU170:$DX170,"S2")*2)+(COUNTIF(beosztás!$CU170:$DX170,"S3")*3)+(COUNTIF(beosztás!$CU170:$DX170,"S4")*4)+(COUNTIF(beosztás!$CU170:$DX170,"S5")*5)+(COUNTIF(beosztás!$CU170:$DX170,"S6")*6)+(COUNTIF(beosztás!$CU170:$DX170,"S7")*7)+(COUNTIF(beosztás!$CU170:$DX170,"S8")*8)+(COUNTIF(beosztás!$CU170:$DX170,"S9")*9)+(COUNTIF(beosztás!$CU170:$DX170,"S10")*10)+(COUNTIF(beosztás!$CU170:$DX170,"S11")*11)+(COUNTIF(beosztás!$CU170:$DX170,"S12")*12)</f>
        <v>0</v>
      </c>
      <c r="BQ168" s="710">
        <f>COUNTIF(beosztás!$CU170:$DX170,"FÜ")*8</f>
        <v>0</v>
      </c>
      <c r="BR168" s="710">
        <f>COUNTIF(beosztás!$CU170:$DX170,"BN")*12+COUNTIF(beosztás!$CU170:$DX170,"BÉ")*12+COUNTIF(beosztás!$CU170:$DX170,"BDE")*8+COUNTIF(beosztás!$CU170:$DX170,"BDU")*8+COUNTIF(beosztás!$CU170:$DX170,"BÉJ")*8+COUNTIF(beosztás!$CU170:$DX170,"B1")*1+COUNTIF(beosztás!$CU170:$DX170,"B2")*2+COUNTIF(beosztás!$CU170:$DX170,"B3")*3+COUNTIF(beosztás!$CU170:$DX170,"B5")*5+COUNTIF(beosztás!$CU170:$DX170,"B6")*6+COUNTIF(beosztás!$CU170:$DX170,"B7")*7+COUNTIF(beosztás!$CU170:$DX170,"B8")*8+COUNTIF(beosztás!$CU170:$DX170,"B9")*9+COUNTIF(beosztás!$CU170:$DX170,"B10")*10+COUNTIF(beosztás!$CU170:$DX170,"B11")*11+COUNTIF(beosztás!$CU170:$DX170,"B12")*12+COUNTIF(beosztás!$CU170:$DX170,"BP")*0</f>
        <v>0</v>
      </c>
      <c r="BS168" s="605">
        <f t="shared" ref="BS168:BS190" si="738">SUM(BJ168:BR168)-BQ168</f>
        <v>72</v>
      </c>
      <c r="BT168" s="710">
        <f>IF(C168="",0,alapadatok!$AN$5)</f>
        <v>0</v>
      </c>
      <c r="BU168" s="19">
        <f t="shared" ref="BU168:BU190" si="739">BS168-BT168</f>
        <v>72</v>
      </c>
      <c r="BV168" s="741">
        <f t="shared" si="706"/>
        <v>0</v>
      </c>
      <c r="BW168" s="40"/>
      <c r="BX168" s="25">
        <f t="shared" ref="BX168:BX190" si="740">AV168+BJ168</f>
        <v>72</v>
      </c>
      <c r="BY168" s="605">
        <f t="shared" ref="BY168:BY190" si="741">AW168+BK168</f>
        <v>0</v>
      </c>
      <c r="BZ168" s="605">
        <f t="shared" ref="BZ168:BZ190" si="742">AX168+BL168</f>
        <v>0</v>
      </c>
      <c r="CA168" s="605">
        <f t="shared" ref="CA168:CA190" si="743">AY168+BM168</f>
        <v>0</v>
      </c>
      <c r="CB168" s="605">
        <f t="shared" ref="CB168:CB190" si="744">AZ168+BN168</f>
        <v>0</v>
      </c>
      <c r="CC168" s="605">
        <f t="shared" ref="CC168:CC190" si="745">BA168+BO168</f>
        <v>0</v>
      </c>
      <c r="CD168" s="605">
        <f t="shared" ref="CD168:CD190" si="746">BC168+BP168</f>
        <v>0</v>
      </c>
      <c r="CE168" s="605">
        <f t="shared" ref="CE168:CE190" si="747">BB168+BQ168</f>
        <v>0</v>
      </c>
      <c r="CF168" s="605">
        <f t="shared" ref="CF168:CF190" si="748">BD168+BR168</f>
        <v>0</v>
      </c>
      <c r="CG168" s="605">
        <f t="shared" ref="CG168:CG190" si="749">BE168+BS168</f>
        <v>72</v>
      </c>
      <c r="CH168" s="605">
        <f t="shared" ref="CH168:CH190" si="750">BF168+BT168</f>
        <v>0</v>
      </c>
      <c r="CI168" s="19">
        <f t="shared" ref="CI168:CI190" si="751">CG168-CH168</f>
        <v>72</v>
      </c>
      <c r="CJ168" s="741">
        <f t="shared" ref="CJ168:CJ190" si="752">CD168</f>
        <v>0</v>
      </c>
      <c r="CK168" s="41"/>
      <c r="CL168" s="709">
        <f>COUNTIF(beosztás!$DY170:$FC170,"DE")*8</f>
        <v>0</v>
      </c>
      <c r="CM168" s="710">
        <f>COUNTIF(beosztás!$DY170:$FC170,"DU")*8</f>
        <v>0</v>
      </c>
      <c r="CN168" s="710">
        <f>COUNTIF(beosztás!$DY170:$FC170,"ÉJ")*8</f>
        <v>0</v>
      </c>
      <c r="CO168" s="710">
        <f>COUNTIF(beosztás!$DY170:$FC170,"N")*12</f>
        <v>0</v>
      </c>
      <c r="CP168" s="710">
        <f>COUNTIF(beosztás!$DY170:$FC170,"é")*12</f>
        <v>0</v>
      </c>
      <c r="CQ168" s="710">
        <f>SUM(beosztás!$DY170:$FC170)</f>
        <v>0</v>
      </c>
      <c r="CR168" s="710">
        <f>COUNTIF(beosztás!$DY170:$FC170,"FÜ")*8</f>
        <v>0</v>
      </c>
      <c r="CS168" s="897">
        <f>(COUNTIF(beosztás!$DY170:$FC170,"SN")*12)+(COUNTIF(beosztás!$DY170:$FC170,"SDE")*8)+(COUNTIF(beosztás!$DY170:$FC170,"SDU")*8)+(COUNTIF(beosztás!$DY170:$FC170,"SÉ")*12)+(COUNTIF(beosztás!$DY170:$FC170,"SÉJ")*8)+(COUNTIF(beosztás!$DY170:$FC170,"S1")*1)+(COUNTIF(beosztás!$DY170:$FC170,"S2")*2)+(COUNTIF(beosztás!$DY170:$FC170,"S3")*3)+(COUNTIF(beosztás!$DY170:$FC170,"S4")*4)+(COUNTIF(beosztás!$DY170:$FC170,"S5")*5)+(COUNTIF(beosztás!$DY170:$FC170,"S6")*6)+(COUNTIF(beosztás!$DY170:$FC170,"S7")*7)+(COUNTIF(beosztás!$DY170:$FC170,"S8")*8)+(COUNTIF(beosztás!$DY170:$FC170,"S9")*9)+(COUNTIF(beosztás!$DY170:$FC170,"S10")*10)+(COUNTIF(beosztás!$DY170:$FC170,"S11")*11)+(COUNTIF(beosztás!$DY170:$FC170,"S12")*12)</f>
        <v>0</v>
      </c>
      <c r="CT168" s="710">
        <f>COUNTIF(beosztás!$DY170:$FC170,"BN")*12+COUNTIF(beosztás!$DY170:$FC170,"BÉ")*12+COUNTIF(beosztás!$DY170:$FC170,"BDE")*8+COUNTIF(beosztás!$DY170:$FC170,"BDU")*8+COUNTIF(beosztás!$DY170:$FC170,"BÉJ")*8+COUNTIF(beosztás!$DY170:$FC170,"B1")*1+COUNTIF(beosztás!$DY170:$FC170,"B2")*2+COUNTIF(beosztás!$DY170:$FC170,"B3")*3+COUNTIF(beosztás!$DY170:$FC170,"B5")*5+COUNTIF(beosztás!$DY170:$FC170,"B6")*6+COUNTIF(beosztás!$DY170:$FC170,"B7")*7+COUNTIF(beosztás!$DY170:$FC170,"B8")*8+COUNTIF(beosztás!$DY170:$FC170,"B9")*9+COUNTIF(beosztás!$DY170:$FC170,"B10")*10+COUNTIF(beosztás!$DY170:$FC170,"B11")*11+COUNTIF(beosztás!$DY170:$FC170,"B12")*12+COUNTIF(beosztás!$DY170:$FC170,"BP")*0</f>
        <v>0</v>
      </c>
      <c r="CU168" s="605">
        <f t="shared" ref="CU168:CU181" si="753">SUM(CL168:CT168)-CR168</f>
        <v>0</v>
      </c>
      <c r="CV168" s="710">
        <f>IF(C168="",0,alapadatok!$AN$6)</f>
        <v>0</v>
      </c>
      <c r="CW168" s="19">
        <f t="shared" ref="CW168:CW181" si="754">CU168-CV168</f>
        <v>0</v>
      </c>
      <c r="CX168" s="907">
        <f t="shared" ref="CX168:CX181" si="755">CS168</f>
        <v>0</v>
      </c>
      <c r="CY168" s="40"/>
      <c r="CZ168" s="709">
        <f>COUNTIF(beosztás!$FD170:$GG170,"DE")*8</f>
        <v>0</v>
      </c>
      <c r="DA168" s="710">
        <f>COUNTIF(beosztás!$FD170:$GG170,"DU")*8</f>
        <v>0</v>
      </c>
      <c r="DB168" s="710">
        <f>COUNTIF(beosztás!$FD170:$GG170,"ÉJ")*8</f>
        <v>0</v>
      </c>
      <c r="DC168" s="710">
        <f>COUNTIF(beosztás!$FD170:$GG170,"N")*12</f>
        <v>0</v>
      </c>
      <c r="DD168" s="710">
        <f>COUNTIF(beosztás!$FD170:$GG170,"É")*12</f>
        <v>0</v>
      </c>
      <c r="DE168" s="710">
        <f>SUM(beosztás!$FD170:$GG170)</f>
        <v>0</v>
      </c>
      <c r="DF168" s="897">
        <f>(COUNTIF(beosztás!$FD170:$GG170,"SN")*12)+(COUNTIF(beosztás!$FD170:$GG170,"SDE")*8)+(COUNTIF(beosztás!$FD170:$GG170,"SDU")*8)+(COUNTIF(beosztás!$FD170:$GG170,"SÉ")*12)+(COUNTIF(beosztás!$FD170:$GG170,"SÉJ")*8)+(COUNTIF(beosztás!$FD170:$GG170,"S1")*1)+(COUNTIF(beosztás!$FD170:$GG170,"S2")*2)+(COUNTIF(beosztás!$FD170:$GG170,"S3")*3)+(COUNTIF(beosztás!$FD170:$GG170,"S4")*4)+(COUNTIF(beosztás!$FD170:$GG170,"S5")*5)+(COUNTIF(beosztás!$FD170:$GG170,"S6")*6)+(COUNTIF(beosztás!$FD170:$GG170,"S7")*7)+(COUNTIF(beosztás!$FD170:$GG170,"S8")*8)+(COUNTIF(beosztás!$FD170:$GG170,"S9")*9)+(COUNTIF(beosztás!$FD170:$GG170,"S10")*10)+(COUNTIF(beosztás!$FD170:$GG170,"S11")*11)+(COUNTIF(beosztás!$FD170:$GG170,"S12")*12)</f>
        <v>0</v>
      </c>
      <c r="DG168" s="710">
        <f>COUNTIF(beosztás!$FD170:$GG170,"FÜ")*8</f>
        <v>0</v>
      </c>
      <c r="DH168" s="710">
        <f>COUNTIF(beosztás!$FD170:$GG170,"BN")*12+COUNTIF(beosztás!$FD170:$GG170,"BÉ")*12+COUNTIF(beosztás!$FD170:$GG170,"BDE")*8+COUNTIF(beosztás!$FD170:$GG170,"BDU")*8+COUNTIF(beosztás!$FD170:$GG170,"BÉJ")*8+COUNTIF(beosztás!$FD170:$GG170,"B1")*1+COUNTIF(beosztás!$FD170:$GG170,"B2")*2+COUNTIF(beosztás!$FD170:$GG170,"B3")*3+COUNTIF(beosztás!$FD170:$GG170,"B5")*5+COUNTIF(beosztás!$FD170:$GG170,"B6")*6+COUNTIF(beosztás!$FD170:$GG170,"B7")*7+COUNTIF(beosztás!$FD170:$GG170,"B8")*8+COUNTIF(beosztás!$FD170:$GG170,"B9")*9+COUNTIF(beosztás!$FD170:$GG170,"B10")*10+COUNTIF(beosztás!$FD170:$GG170,"B11")*11+COUNTIF(beosztás!$FD170:$GG170,"B12")*12+COUNTIF(beosztás!$FD170:$GG170,"BP")*0</f>
        <v>0</v>
      </c>
      <c r="DI168" s="605">
        <f t="shared" ref="DI168:DI188" si="756">SUM(CZ168:DH168)-DG168</f>
        <v>0</v>
      </c>
      <c r="DJ168" s="710">
        <f>IF(C168="",0,alapadatok!$AN$7)</f>
        <v>0</v>
      </c>
      <c r="DK168" s="19">
        <f t="shared" ref="DK168:DK188" si="757">DI168-DJ168</f>
        <v>0</v>
      </c>
      <c r="DL168" s="741">
        <f t="shared" ref="DL168:DL188" si="758">DF168</f>
        <v>0</v>
      </c>
      <c r="DM168" s="40"/>
      <c r="DN168" s="25">
        <f t="shared" ref="DN168:DN188" si="759">CL168+CZ168</f>
        <v>0</v>
      </c>
      <c r="DO168" s="605">
        <f t="shared" ref="DO168:DO188" si="760">CM168+DA168</f>
        <v>0</v>
      </c>
      <c r="DP168" s="605">
        <f t="shared" ref="DP168:DP188" si="761">CN168+DB168</f>
        <v>0</v>
      </c>
      <c r="DQ168" s="605">
        <f t="shared" ref="DQ168:DQ188" si="762">CO168+DC168</f>
        <v>0</v>
      </c>
      <c r="DR168" s="605">
        <f t="shared" ref="DR168:DR188" si="763">CP168+DD168</f>
        <v>0</v>
      </c>
      <c r="DS168" s="605">
        <f t="shared" ref="DS168:DS188" si="764">CQ168+DE168</f>
        <v>0</v>
      </c>
      <c r="DT168" s="605">
        <f t="shared" ref="DT168:DT188" si="765">CS168+DF168</f>
        <v>0</v>
      </c>
      <c r="DU168" s="605">
        <f t="shared" ref="DU168:DU188" si="766">CR168+DG168</f>
        <v>0</v>
      </c>
      <c r="DV168" s="605">
        <f t="shared" ref="DV168:DV188" si="767">CT168+DH168</f>
        <v>0</v>
      </c>
      <c r="DW168" s="605">
        <f t="shared" ref="DW168:DW188" si="768">CU168+DI168</f>
        <v>0</v>
      </c>
      <c r="DX168" s="605">
        <f t="shared" ref="DX168:DX188" si="769">CV168+DJ168</f>
        <v>0</v>
      </c>
      <c r="DY168" s="19">
        <f t="shared" ref="DY168:DY188" si="770">DW168-DX168</f>
        <v>0</v>
      </c>
      <c r="DZ168" s="907">
        <f t="shared" ref="DZ168:DZ188" si="771">DT168</f>
        <v>0</v>
      </c>
      <c r="EA168" s="41"/>
      <c r="EB168" s="709">
        <f>COUNTIF(beosztás!$GH170:$HL170,"DE")*8</f>
        <v>0</v>
      </c>
      <c r="EC168" s="710">
        <f>COUNTIF(beosztás!$GH170:$HL170,"DU")*8</f>
        <v>0</v>
      </c>
      <c r="ED168" s="710">
        <f>COUNTIF(beosztás!$GH170:$HL170,"ÉJ")*8</f>
        <v>0</v>
      </c>
      <c r="EE168" s="710">
        <f>COUNTIF(beosztás!$GH170:$HL170,"N")*12</f>
        <v>0</v>
      </c>
      <c r="EF168" s="710">
        <f>COUNTIF(beosztás!$GH170:$HL170,"é")*12</f>
        <v>0</v>
      </c>
      <c r="EG168" s="710">
        <f>SUM(beosztás!$GH170:$HL170)</f>
        <v>0</v>
      </c>
      <c r="EH168" s="710">
        <f>COUNTIF(beosztás!$GH170:$HL170,"FÜ")*8</f>
        <v>0</v>
      </c>
      <c r="EI168" s="897">
        <f>(COUNTIF(beosztás!$GH170:$HL170,"SN")*12)+(COUNTIF(beosztás!$GH170:$HL170,"SDE")*8)+(COUNTIF(beosztás!$GH170:$HL170,"SDU")*8)+(COUNTIF(beosztás!$GH170:$HL170,"SÉ")*12)+(COUNTIF(beosztás!$GH170:$HL170,"SÉJ")*8)+(COUNTIF(beosztás!$GH170:$HL170,"S1")*1)+(COUNTIF(beosztás!$GH170:$HL170,"S2")*2)+(COUNTIF(beosztás!$GH170:$HL170,"S3")*3)+(COUNTIF(beosztás!$GH170:$HL170,"S4")*4)+(COUNTIF(beosztás!$GH170:$HL170,"S5")*5)+(COUNTIF(beosztás!$GH170:$HL170,"S6")*6)+(COUNTIF(beosztás!$GH170:$HL170,"S7")*7)+(COUNTIF(beosztás!$GH170:$HL170,"S8")*8)+(COUNTIF(beosztás!$GH170:$HL170,"S9")*9)+(COUNTIF(beosztás!$GH170:$HL170,"S10")*10)+(COUNTIF(beosztás!$GH170:$HL170,"S11")*11)+(COUNTIF(beosztás!$GH170:$HL170,"S12")*12)</f>
        <v>0</v>
      </c>
      <c r="EJ168" s="710">
        <f>COUNTIF(beosztás!$GH170:$HL170,"BN")*12+COUNTIF(beosztás!$GH170:$HL170,"BÉ")*12+COUNTIF(beosztás!$GH170:$HL170,"BDE")*8+COUNTIF(beosztás!$GH170:$HL170,"BDU")*8+COUNTIF(beosztás!$GH170:$HL170,"BÉJ")*8+COUNTIF(beosztás!$GH170:$HL170,"B1")*1+COUNTIF(beosztás!$GH170:$HL170,"B2")*2+COUNTIF(beosztás!$GH170:$HL170,"B3")*3+COUNTIF(beosztás!$GH170:$HL170,"B5")*5+COUNTIF(beosztás!$GH170:$HL170,"B6")*6+COUNTIF(beosztás!$GH170:$HL170,"B7")*7+COUNTIF(beosztás!$GH170:$HL170,"B8")*8+COUNTIF(beosztás!$GH170:$HL170,"B9")*9+COUNTIF(beosztás!$GH170:$HL170,"B10")*10+COUNTIF(beosztás!$GH170:$HL170,"B11")*11+COUNTIF(beosztás!$GH170:$HL170,"B12")*12+COUNTIF(beosztás!$GH170:$HL170,"BP")*0</f>
        <v>0</v>
      </c>
      <c r="EK168" s="605">
        <f t="shared" ref="EK168:EK188" si="772">SUM(EB168:EJ168)-EH168</f>
        <v>0</v>
      </c>
      <c r="EL168" s="710">
        <f>IF(C168="",0,alapadatok!$AN$8)</f>
        <v>0</v>
      </c>
      <c r="EM168" s="19">
        <f t="shared" ref="EM168:EM188" si="773">EK168-EL168</f>
        <v>0</v>
      </c>
      <c r="EN168" s="907">
        <f t="shared" ref="EN168:EN188" si="774">EI168</f>
        <v>0</v>
      </c>
      <c r="EO168" s="40"/>
      <c r="EP168" s="709">
        <f>COUNTIF(beosztás!$HM170:$IQ170,"DE")*8</f>
        <v>0</v>
      </c>
      <c r="EQ168" s="710">
        <f>COUNTIF(beosztás!$HM170:$IQ170,"DU")*8</f>
        <v>0</v>
      </c>
      <c r="ER168" s="710">
        <f>COUNTIF(beosztás!$HM170:$IQ170,"ÉJ")*8</f>
        <v>0</v>
      </c>
      <c r="ES168" s="710">
        <f>COUNTIF(beosztás!$HM170:$IQ170,"N")*12</f>
        <v>0</v>
      </c>
      <c r="ET168" s="710">
        <f>COUNTIF(beosztás!$HM170:$IQ170,"É")*12</f>
        <v>0</v>
      </c>
      <c r="EU168" s="710">
        <f>SUM(beosztás!$HM170:$IQ170)</f>
        <v>0</v>
      </c>
      <c r="EV168" s="897">
        <f>(COUNTIF(beosztás!$HM170:$IQ170,"SN")*12)+(COUNTIF(beosztás!$HM170:$IQ170,"SDE")*8)+(COUNTIF(beosztás!$HM170:$IQ170,"SDU")*8)+(COUNTIF(beosztás!$HM170:$IQ170,"SÉ")*12)+(COUNTIF(beosztás!$HM170:$IQ170,"SÉJ")*8)+(COUNTIF(beosztás!$HM170:$IQ170,"S1")*1)+(COUNTIF(beosztás!$HM170:$IQ170,"S2")*2)+(COUNTIF(beosztás!$HM170:$IQ170,"S3")*3)+(COUNTIF(beosztás!$HM170:$IQ170,"S4")*4)+(COUNTIF(beosztás!$HM170:$IQ170,"S5")*5)+(COUNTIF(beosztás!$HM170:$IQ170,"S6")*6)+(COUNTIF(beosztás!$HM170:$IQ170,"S7")*7)+(COUNTIF(beosztás!$HM170:$IQ170,"S8")*8)+(COUNTIF(beosztás!$HM170:$IQ170,"S9")*9)+(COUNTIF(beosztás!$HM170:$IQ170,"S10")*10)+(COUNTIF(beosztás!$HM170:$IQ170,"S11")*11)+(COUNTIF(beosztás!$HM170:$IQ170,"S12")*12)</f>
        <v>0</v>
      </c>
      <c r="EW168" s="710">
        <f>COUNTIF(beosztás!$HM170:$IQ170,"FÜ")*8</f>
        <v>0</v>
      </c>
      <c r="EX168" s="710">
        <f>COUNTIF(beosztás!$HM170:$IQ170,"BN")*12+COUNTIF(beosztás!$HM170:$IQ170,"BÉ")*12+COUNTIF(beosztás!$HM170:$IQ170,"BDE")*8+COUNTIF(beosztás!$HM170:$IQ170,"BDU")*8+COUNTIF(beosztás!$HM170:$IQ170,"BÉJ")*8+COUNTIF(beosztás!$HM170:$IQ170,"B1")*1+COUNTIF(beosztás!$HM170:$IQ170,"B2")*2+COUNTIF(beosztás!$HM170:$IQ170,"B3")*3+COUNTIF(beosztás!$HM170:$IQ170,"B5")*5+COUNTIF(beosztás!$HM170:$IQ170,"B6")*6+COUNTIF(beosztás!$HM170:$IQ170,"B7")*7+COUNTIF(beosztás!$HM170:$IQ170,"B8")*8+COUNTIF(beosztás!$HM170:$IQ170,"B9")*9+COUNTIF(beosztás!$HM170:$IQ170,"B10")*10+COUNTIF(beosztás!$HM170:$IQ170,"B11")*11+COUNTIF(beosztás!$HM170:$IQ170,"B12")*12+COUNTIF(beosztás!$HM170:$IQ170,"BP")*0</f>
        <v>0</v>
      </c>
      <c r="EY168" s="605">
        <f t="shared" ref="EY168:EY188" si="775">SUM(EP168:EX168)-EW168</f>
        <v>0</v>
      </c>
      <c r="EZ168" s="710">
        <f>IF(C168="",0,alapadatok!$AN$9)</f>
        <v>0</v>
      </c>
      <c r="FA168" s="19">
        <f t="shared" ref="FA168:FA188" si="776">EY168-EZ168</f>
        <v>0</v>
      </c>
      <c r="FB168" s="907">
        <f t="shared" ref="FB168:FB188" si="777">EV168</f>
        <v>0</v>
      </c>
      <c r="FC168" s="40"/>
      <c r="FD168" s="25">
        <f t="shared" ref="FD168:FD188" si="778">EB168+EP168</f>
        <v>0</v>
      </c>
      <c r="FE168" s="605">
        <f t="shared" ref="FE168:FE188" si="779">EC168+EQ168</f>
        <v>0</v>
      </c>
      <c r="FF168" s="605">
        <f t="shared" ref="FF168:FF188" si="780">ED168+ER168</f>
        <v>0</v>
      </c>
      <c r="FG168" s="605">
        <f t="shared" ref="FG168:FG188" si="781">EE168+ES168</f>
        <v>0</v>
      </c>
      <c r="FH168" s="605">
        <f t="shared" ref="FH168:FH188" si="782">EF168+ET168</f>
        <v>0</v>
      </c>
      <c r="FI168" s="605">
        <f t="shared" ref="FI168:FI188" si="783">EG168+EU168</f>
        <v>0</v>
      </c>
      <c r="FJ168" s="605">
        <f t="shared" ref="FJ168:FJ188" si="784">EI168+EV168</f>
        <v>0</v>
      </c>
      <c r="FK168" s="605">
        <f t="shared" ref="FK168:FK188" si="785">EH168+EW168</f>
        <v>0</v>
      </c>
      <c r="FL168" s="605">
        <f t="shared" ref="FL168:FL188" si="786">EJ168+EX168</f>
        <v>0</v>
      </c>
      <c r="FM168" s="605">
        <f t="shared" ref="FM168:FM188" si="787">EK168+EY168</f>
        <v>0</v>
      </c>
      <c r="FN168" s="605">
        <f t="shared" ref="FN168:FN188" si="788">EL168+EZ168</f>
        <v>0</v>
      </c>
      <c r="FO168" s="19">
        <f t="shared" ref="FO168:FO188" si="789">FM168-FN168</f>
        <v>0</v>
      </c>
      <c r="FP168" s="907">
        <f t="shared" ref="FP168:FP188" si="790">FJ168</f>
        <v>0</v>
      </c>
      <c r="FQ168" s="41"/>
      <c r="FR168" s="709">
        <f>COUNTIF(beosztás!$IR170:$JU170,"DE")*8</f>
        <v>0</v>
      </c>
      <c r="FS168" s="710">
        <f>COUNTIF(beosztás!$IR170:$JU170,"DU")*8</f>
        <v>0</v>
      </c>
      <c r="FT168" s="710">
        <f>COUNTIF(beosztás!$IR170:$JU170,"ÉJ")*8</f>
        <v>0</v>
      </c>
      <c r="FU168" s="710">
        <f>COUNTIF(beosztás!$IR170:$JU170,"N")*12</f>
        <v>0</v>
      </c>
      <c r="FV168" s="710">
        <f>COUNTIF(beosztás!$IR170:$JU170,"é")*12</f>
        <v>0</v>
      </c>
      <c r="FW168" s="710">
        <f>SUM(beosztás!$IR170:$JU170)</f>
        <v>0</v>
      </c>
      <c r="FX168" s="710">
        <f>COUNTIF(beosztás!$IR170:$JU170,"FÜ")*8</f>
        <v>0</v>
      </c>
      <c r="FY168" s="897">
        <f>(COUNTIF(beosztás!$IR170:$JU170,"SN")*12)+(COUNTIF(beosztás!$IR170:$JU170,"SDE")*8)+(COUNTIF(beosztás!$IR170:$JU170,"SDU")*8)+(COUNTIF(beosztás!$IR170:$JU170,"SÉ")*12)+(COUNTIF(beosztás!$IR170:$JU170,"SÉJ")*8)+(COUNTIF(beosztás!$IR170:$JU170,"S1")*1)+(COUNTIF(beosztás!$IR170:$JU170,"S2")*2)+(COUNTIF(beosztás!$IR170:$JU170,"S3")*3)+(COUNTIF(beosztás!$IR170:$JU170,"S4")*4)+(COUNTIF(beosztás!$IR170:$JU170,"S5")*5)+(COUNTIF(beosztás!$IR170:$JU170,"S6")*6)+(COUNTIF(beosztás!$IR170:$JU170,"S7")*7)+(COUNTIF(beosztás!$IR170:$JU170,"S8")*8)+(COUNTIF(beosztás!$IR170:$JU170,"S9")*9)+(COUNTIF(beosztás!$IR170:$JU170,"S10")*10)+(COUNTIF(beosztás!$IR170:$JU170,"S11")*11)+(COUNTIF(beosztás!$IR170:$JU170,"S12")*12)</f>
        <v>0</v>
      </c>
      <c r="FZ168" s="710">
        <f>COUNTIF(beosztás!$IR170:$JU170,"BN")*12+COUNTIF(beosztás!$IR170:$JU170,"BÉ")*12+COUNTIF(beosztás!$IR170:$JU170,"BDE")*8+COUNTIF(beosztás!$IR170:$JU170,"BDU")*8+COUNTIF(beosztás!$IR170:$JU170,"BÉJ")*8+COUNTIF(beosztás!$IR170:$JU170,"B1")*1+COUNTIF(beosztás!$IR170:$JU170,"B2")*2+COUNTIF(beosztás!$IR170:$JU170,"B3")*3+COUNTIF(beosztás!$IR170:$JU170,"B5")*5+COUNTIF(beosztás!$IR170:$JU170,"B6")*6+COUNTIF(beosztás!$IR170:$JU170,"B7")*7+COUNTIF(beosztás!$IR170:$JU170,"B8")*8+COUNTIF(beosztás!$IR170:$JU170,"B9")*9+COUNTIF(beosztás!$IR170:$JU170,"B10")*10+COUNTIF(beosztás!$IR170:$JU170,"B11")*11+COUNTIF(beosztás!$IR170:$JU170,"B12")*12+COUNTIF(beosztás!$IR170:$JU170,"BP")*0</f>
        <v>0</v>
      </c>
      <c r="GA168" s="605">
        <f t="shared" ref="GA168:GA189" si="791">SUM(FR168:FZ168)-FX168</f>
        <v>0</v>
      </c>
      <c r="GB168" s="710">
        <f>IF(C168="",0,alapadatok!$AN$10)</f>
        <v>0</v>
      </c>
      <c r="GC168" s="19">
        <f t="shared" ref="GC168:GC189" si="792">GA168-GB168</f>
        <v>0</v>
      </c>
      <c r="GD168" s="907">
        <f t="shared" ref="GD168:GD189" si="793">FY168</f>
        <v>0</v>
      </c>
      <c r="GE168" s="42"/>
      <c r="GF168" s="709">
        <f>COUNTIF(beosztás!$JV170:$KZ170,"DE")*8</f>
        <v>0</v>
      </c>
      <c r="GG168" s="710">
        <f>COUNTIF(beosztás!$JV170:$KZ170,"DU")*8</f>
        <v>0</v>
      </c>
      <c r="GH168" s="710">
        <f>COUNTIF(beosztás!$JV170:$KZ170,"ÉJ")*8</f>
        <v>0</v>
      </c>
      <c r="GI168" s="710">
        <f>COUNTIF(beosztás!$JV170:$KZ170,"N")*12</f>
        <v>0</v>
      </c>
      <c r="GJ168" s="710">
        <f>COUNTIF(beosztás!$JV170:$KZ170,"É")*12</f>
        <v>0</v>
      </c>
      <c r="GK168" s="710">
        <f>SUM(beosztás!$JV170:$KZ170)</f>
        <v>0</v>
      </c>
      <c r="GL168" s="897">
        <f>(COUNTIF(beosztás!$JV170:$KZ170,"SN")*12)+(COUNTIF(beosztás!$JV170:$KZ170,"SDE")*8)+(COUNTIF(beosztás!$JV170:$KZ170,"SDU")*8)+(COUNTIF(beosztás!$JV170:$KZ170,"SÉ")*12)+(COUNTIF(beosztás!$JV170:$KZ170,"SÉJ")*8)+(COUNTIF(beosztás!$JV170:$KZ170,"S1")*1)+(COUNTIF(beosztás!$JV170:$KZ170,"S2")*2)+(COUNTIF(beosztás!$JV170:$KZ170,"S3")*3)+(COUNTIF(beosztás!$JV170:$KZ170,"S4")*4)+(COUNTIF(beosztás!$JV170:$KZ170,"S5")*5)+(COUNTIF(beosztás!$JV170:$KZ170,"S6")*6)+(COUNTIF(beosztás!$JV170:$KZ170,"S7")*7)+(COUNTIF(beosztás!$JV170:$KZ170,"S8")*8)+(COUNTIF(beosztás!$JV170:$KZ170,"S9")*9)+(COUNTIF(beosztás!$JV170:$KZ170,"S10")*10)+(COUNTIF(beosztás!$JV170:$KZ170,"S11")*11)+(COUNTIF(beosztás!$JV170:$KZ170,"S12")*12)</f>
        <v>0</v>
      </c>
      <c r="GM168" s="710">
        <f>COUNTIF(beosztás!$JV170:$KZ170,"FÜ")*8</f>
        <v>0</v>
      </c>
      <c r="GN168" s="710">
        <f>COUNTIF(beosztás!$JV170:$KZ170,"BN")*12+COUNTIF(beosztás!$JV170:$KZ170,"BÉ")*12+COUNTIF(beosztás!$JV170:$KZ170,"BDE")*8+COUNTIF(beosztás!$JV170:$KZ170,"BDU")*8+COUNTIF(beosztás!$JV170:$KZ170,"BÉJ")*8+COUNTIF(beosztás!$JV170:$KZ170,"B1")*1+COUNTIF(beosztás!$JV170:$KZ170,"B2")*2+COUNTIF(beosztás!$JV170:$KZ170,"B3")*3+COUNTIF(beosztás!$JV170:$KZ170,"B5")*5+COUNTIF(beosztás!$JV170:$KZ170,"B6")*6+COUNTIF(beosztás!$JV170:$KZ170,"B7")*7+COUNTIF(beosztás!$JV170:$KZ170,"B8")*8+COUNTIF(beosztás!$JV170:$KZ170,"B9")*9+COUNTIF(beosztás!$JV170:$KZ170,"B10")*10+COUNTIF(beosztás!$JV170:$KZ170,"B11")*11+COUNTIF(beosztás!$JV170:$KZ170,"B12")*12+COUNTIF(beosztás!$JV170:$KZ170,"BP")*0</f>
        <v>0</v>
      </c>
      <c r="GO168" s="605">
        <f t="shared" ref="GO168:GO189" si="794">SUM(GF168:GN168)-GM168</f>
        <v>0</v>
      </c>
      <c r="GP168" s="710">
        <f>IF(C168="",0,alapadatok!$AN$11)</f>
        <v>0</v>
      </c>
      <c r="GQ168" s="19">
        <f t="shared" ref="GQ168:GQ189" si="795">GO168-GP168</f>
        <v>0</v>
      </c>
      <c r="GR168" s="907">
        <f t="shared" ref="GR168:GR189" si="796">GL168</f>
        <v>0</v>
      </c>
      <c r="GS168" s="42"/>
      <c r="GT168" s="25">
        <f t="shared" ref="GT168:GT181" si="797">FR168+GF168</f>
        <v>0</v>
      </c>
      <c r="GU168" s="605">
        <f t="shared" ref="GU168:GU181" si="798">FS168+GG168</f>
        <v>0</v>
      </c>
      <c r="GV168" s="605">
        <f t="shared" ref="GV168:GV181" si="799">FT168+GH168</f>
        <v>0</v>
      </c>
      <c r="GW168" s="605">
        <f t="shared" ref="GW168:GW181" si="800">FU168+GI168</f>
        <v>0</v>
      </c>
      <c r="GX168" s="605">
        <f t="shared" ref="GX168:GX181" si="801">FV168+GJ168</f>
        <v>0</v>
      </c>
      <c r="GY168" s="605">
        <f t="shared" ref="GY168:GY181" si="802">FW168+GK168</f>
        <v>0</v>
      </c>
      <c r="GZ168" s="605">
        <f t="shared" ref="GZ168:GZ181" si="803">FY168+GL168</f>
        <v>0</v>
      </c>
      <c r="HA168" s="605">
        <f t="shared" ref="HA168:HA181" si="804">FX168+GM168</f>
        <v>0</v>
      </c>
      <c r="HB168" s="605">
        <f t="shared" ref="HB168:HB181" si="805">FZ168+GN168</f>
        <v>0</v>
      </c>
      <c r="HC168" s="605">
        <f t="shared" ref="HC168:HC181" si="806">GA168+GO168</f>
        <v>0</v>
      </c>
      <c r="HD168" s="605">
        <f t="shared" ref="HD168:HD181" si="807">GB168+GP168</f>
        <v>0</v>
      </c>
      <c r="HE168" s="19">
        <f t="shared" ref="HE168:HE181" si="808">HC168-HD168</f>
        <v>0</v>
      </c>
      <c r="HF168" s="907">
        <f t="shared" ref="HF168:HF181" si="809">GZ168</f>
        <v>0</v>
      </c>
      <c r="HG168" s="41"/>
      <c r="HH168" s="709">
        <f>COUNTIF(beosztás!$LA170:$MD170,"DE")*8</f>
        <v>0</v>
      </c>
      <c r="HI168" s="710">
        <f>COUNTIF(beosztás!$LA170:$MD170,"DU")*8</f>
        <v>0</v>
      </c>
      <c r="HJ168" s="710">
        <f>COUNTIF(beosztás!$LA170:$MD170,"ÉJ")*8</f>
        <v>0</v>
      </c>
      <c r="HK168" s="710">
        <f>COUNTIF(beosztás!$LA170:$MD170,"N")*12</f>
        <v>0</v>
      </c>
      <c r="HL168" s="710">
        <f>COUNTIF(beosztás!$LA170:$MD170,"é")*12</f>
        <v>0</v>
      </c>
      <c r="HM168" s="710">
        <f>SUM(beosztás!$LA170:$MD170)</f>
        <v>0</v>
      </c>
      <c r="HN168" s="710">
        <f>COUNTIF(beosztás!$LA170:$MD170,"FÜ")*8</f>
        <v>0</v>
      </c>
      <c r="HO168" s="897">
        <f>(COUNTIF(beosztás!$LA170:$MD170,"SN")*12)+(COUNTIF(beosztás!$LA170:$MD170,"SDE")*8)+(COUNTIF(beosztás!$LA170:$MD170,"SDU")*8)+(COUNTIF(beosztás!$LA170:$MD170,"SÉ")*12)+(COUNTIF(beosztás!$LA170:$MD170,"SÉJ")*8)+(COUNTIF(beosztás!$LA170:$MD170,"S1")*1)+(COUNTIF(beosztás!$LA170:$MD170,"S2")*2)+(COUNTIF(beosztás!$LA170:$MD170,"S3")*3)+(COUNTIF(beosztás!$LA170:$MD170,"S4")*4)+(COUNTIF(beosztás!$LA170:$MD170,"S5")*5)+(COUNTIF(beosztás!$LA170:$MD170,"S6")*6)+(COUNTIF(beosztás!$LA170:$MD170,"S7")*7)+(COUNTIF(beosztás!$LA170:$MD170,"S8")*8)+(COUNTIF(beosztás!$LA170:$MD170,"S9")*9)+(COUNTIF(beosztás!$LA170:$MD170,"S10")*10)+(COUNTIF(beosztás!$LA170:$MD170,"S11")*11)+(COUNTIF(beosztás!$LA170:$MD170,"S12")*12)</f>
        <v>0</v>
      </c>
      <c r="HP168" s="710">
        <f>COUNTIF(beosztás!$LA170:$MD170,"BN")*12+COUNTIF(beosztás!$LA170:$MD170,"BÉ")*12+COUNTIF(beosztás!$LA170:$MD170,"BDE")*8+COUNTIF(beosztás!$LA170:$MD170,"BDU")*8+COUNTIF(beosztás!$LA170:$MD170,"BÉJ")*8+COUNTIF(beosztás!$LA170:$MD170,"B1")*1+COUNTIF(beosztás!$LA170:$MD170,"B2")*2+COUNTIF(beosztás!$LA170:$MD170,"B3")*3+COUNTIF(beosztás!$KZ170:$MC170,"B5")*5+COUNTIF(beosztás!$KZ170:$MC170,"B6")*6+COUNTIF(beosztás!$KZ170:$MC170,"B7")*7+COUNTIF(beosztás!$KZ170:$MC170,"B8")*8+COUNTIF(beosztás!$LA170:$MD170,"B9")*9+COUNTIF(beosztás!$LA170:$MD170,"B10")*10+COUNTIF(beosztás!$LA170:$MD170,"B11")*11+COUNTIF(beosztás!$LA170:$MD170,"B12")*12+COUNTIF(beosztás!$LA170:$MD170,"BP")*0</f>
        <v>0</v>
      </c>
      <c r="HQ168" s="605">
        <f t="shared" ref="HQ168:HQ181" si="810">SUM(HH168:HP168)-HN168</f>
        <v>0</v>
      </c>
      <c r="HR168" s="710">
        <f>IF(C168="",0,alapadatok!$AN$12)</f>
        <v>0</v>
      </c>
      <c r="HS168" s="19">
        <f t="shared" ref="HS168:HS181" si="811">HQ168-HR168</f>
        <v>0</v>
      </c>
      <c r="HT168" s="907">
        <f t="shared" si="724"/>
        <v>0</v>
      </c>
      <c r="HU168" s="42"/>
      <c r="HV168" s="709">
        <f>COUNTIF(beosztás!$ME170:$NI170,"DE")*8</f>
        <v>0</v>
      </c>
      <c r="HW168" s="710">
        <f>COUNTIF(beosztás!$ME170:$NI170,"DU")*8</f>
        <v>0</v>
      </c>
      <c r="HX168" s="710">
        <f>COUNTIF(beosztás!$ME170:$NI170,"ÉJ")*8</f>
        <v>0</v>
      </c>
      <c r="HY168" s="710">
        <f>COUNTIF(beosztás!$ME170:$NI170,"N")*12</f>
        <v>0</v>
      </c>
      <c r="HZ168" s="710">
        <f>COUNTIF(beosztás!$ME170:$NI170,"É")*12</f>
        <v>0</v>
      </c>
      <c r="IA168" s="710">
        <f>SUM(beosztás!$ME170:$NI170)</f>
        <v>0</v>
      </c>
      <c r="IB168" s="710">
        <f>(COUNTIF(beosztás!$ME170:$NI170,"SN")*12)+(COUNTIF(beosztás!$ME170:$NI170,"SDE")*8)+(COUNTIF(beosztás!$ME170:$NI170,"SDU")*8)+(COUNTIF(beosztás!$ME170:$NI170,"SÉ")*12)+(COUNTIF(beosztás!$ME170:$NI170,"SÉJ")*8)+(COUNTIF(beosztás!$ME170:$NI170,"S1")*1)+(COUNTIF(beosztás!$ME170:$NI170,"S2")*2)+(COUNTIF(beosztás!$ME170:$NI170,"S3")*3)+(COUNTIF(beosztás!$ME170:$NI170,"S4")*4)+(COUNTIF(beosztás!$ME170:$NI170,"S5")*5)+(COUNTIF(beosztás!$ME170:$NI170,"S6")*6)+(COUNTIF(beosztás!$ME170:$NI170,"S7")*7)+(COUNTIF(beosztás!$ME170:$NI170,"S8")*8)+(COUNTIF(beosztás!$ME170:$NI170,"S9")*9)+(COUNTIF(beosztás!$ME170:$NI170,"S10")*10)+(COUNTIF(beosztás!$ME170:$NI170,"S11")*11)+(COUNTIF(beosztás!$ME170:$NI170,"S12")*12)</f>
        <v>0</v>
      </c>
      <c r="IC168" s="710">
        <f>COUNTIF(beosztás!$ME170:$NI170,"FÜ")*8</f>
        <v>0</v>
      </c>
      <c r="ID168" s="710">
        <f>COUNTIF(beosztás!$ME170:$NI170,"BN")*12+COUNTIF(beosztás!$ME170:$NI170,"BÉ")*12+COUNTIF(beosztás!$ME170:$NI170,"BDE")*8+COUNTIF(beosztás!$ME170:$NI170,"BDU")*8+COUNTIF(beosztás!$ME170:$NI170,"BÉJ")*8+COUNTIF(beosztás!$ME170:$NI170,"B1")*1+COUNTIF(beosztás!$ME170:$NI170,"B2")*2+COUNTIF(beosztás!$ME170:$NI170,"B3")*3+COUNTIF(beosztás!$ME170:$NI170,"B5")*5+COUNTIF(beosztás!$ME170:$NI170,"B6")*6+COUNTIF(beosztás!$ME170:$NI170,"B7")*7+COUNTIF(beosztás!$ME170:$NI170,"B8")*8+COUNTIF(beosztás!$ME170:$NI170,"B9")*9+COUNTIF(beosztás!$ME170:$NI170,"B10")*10+COUNTIF(beosztás!$ME170:$NI170,"B11")*11+COUNTIF(beosztás!$ME170:$NI170,"B12")*12+COUNTIF(beosztás!$ME170:$NI170,"BP")*0</f>
        <v>0</v>
      </c>
      <c r="IE168" s="605">
        <f t="shared" ref="IE168:IE181" si="812">SUM(HV168:ID168)-IC168</f>
        <v>0</v>
      </c>
      <c r="IF168" s="710">
        <f>IF(C168="",0,alapadatok!$AN$13)</f>
        <v>0</v>
      </c>
      <c r="IG168" s="19">
        <f t="shared" ref="IG168:IG181" si="813">IE168-IF168</f>
        <v>0</v>
      </c>
      <c r="IH168" s="741">
        <f t="shared" si="726"/>
        <v>0</v>
      </c>
      <c r="II168" s="42"/>
      <c r="IJ168" s="25">
        <f t="shared" ref="IJ168:IJ181" si="814">HH168+HV168</f>
        <v>0</v>
      </c>
      <c r="IK168" s="605">
        <f t="shared" ref="IK168:IK181" si="815">HI168+HW168</f>
        <v>0</v>
      </c>
      <c r="IL168" s="605">
        <f t="shared" ref="IL168:IL181" si="816">HJ168+HX168</f>
        <v>0</v>
      </c>
      <c r="IM168" s="605">
        <f t="shared" ref="IM168:IM181" si="817">HK168+HY168</f>
        <v>0</v>
      </c>
      <c r="IN168" s="605">
        <f t="shared" ref="IN168:IN181" si="818">HL168+HZ168</f>
        <v>0</v>
      </c>
      <c r="IO168" s="605">
        <f t="shared" ref="IO168:IO181" si="819">HM168+IA168</f>
        <v>0</v>
      </c>
      <c r="IP168" s="605">
        <f t="shared" ref="IP168:IP181" si="820">HO168+IB168</f>
        <v>0</v>
      </c>
      <c r="IQ168" s="605">
        <f t="shared" ref="IQ168:IQ181" si="821">HN168+IC168</f>
        <v>0</v>
      </c>
      <c r="IR168" s="605">
        <f t="shared" ref="IR168:IR181" si="822">HP168+ID168</f>
        <v>0</v>
      </c>
      <c r="IS168" s="605">
        <f t="shared" ref="IS168:IS181" si="823">HQ168+IE168</f>
        <v>0</v>
      </c>
      <c r="IT168" s="605">
        <f t="shared" ref="IT168:IT181" si="824">HR168+IF168</f>
        <v>0</v>
      </c>
      <c r="IU168" s="19">
        <f t="shared" ref="IU168:IU181" si="825">IS168-IT168</f>
        <v>0</v>
      </c>
      <c r="IV168" s="907">
        <f t="shared" ref="IV168:IV181" si="826">IP168</f>
        <v>0</v>
      </c>
      <c r="IW168" s="43"/>
      <c r="JF168" s="21"/>
      <c r="JG168" s="21"/>
    </row>
    <row r="169" spans="1:267" x14ac:dyDescent="0.25">
      <c r="A169" s="422">
        <f>IF(beosztás!A171=0,"",beosztás!A171)</f>
        <v>24</v>
      </c>
      <c r="B169" s="48">
        <f>IF(beosztás!B171=0,"",beosztás!B171)</f>
        <v>44749</v>
      </c>
      <c r="C169" s="49" t="str">
        <f>IF(beosztás!C171=0,"",beosztás!C171)</f>
        <v>Schmitter Zsolt(PJ)</v>
      </c>
      <c r="D169" s="50" t="str">
        <f>IF(beosztás!D171=0,"",beosztás!D171)</f>
        <v>Benchmark</v>
      </c>
      <c r="E169" s="18"/>
      <c r="F169" s="709">
        <f>COUNTIF(beosztás!$I171:$AM171,"DE")*8</f>
        <v>112</v>
      </c>
      <c r="G169" s="710">
        <f>COUNTIF(beosztás!$I171:$AM171,"DU")*8</f>
        <v>0</v>
      </c>
      <c r="H169" s="710">
        <f>COUNTIF(beosztás!$I171:$AM171,"ÉJ")*8</f>
        <v>0</v>
      </c>
      <c r="I169" s="710">
        <f>COUNTIF(beosztás!$I171:$AM171,"N")*12</f>
        <v>0</v>
      </c>
      <c r="J169" s="710">
        <f>COUNTIF(beosztás!$I171:$AM171,"é")*12</f>
        <v>0</v>
      </c>
      <c r="K169" s="710">
        <f>SUM(beosztás!$I171:$AM171)</f>
        <v>0</v>
      </c>
      <c r="L169" s="710">
        <f>COUNTIF(beosztás!$I171:$AM171,"FÜ")*8</f>
        <v>8</v>
      </c>
      <c r="M169" s="710">
        <f>(COUNTIF(beosztás!$I171:$AM171,"SN")*12)+(COUNTIF(beosztás!$I171:$AM171,"SDE")*8)+(COUNTIF(beosztás!$I171:$AM171,"SDU")*8)+(COUNTIF(beosztás!$I171:$AM171,"S1")*1)+(COUNTIF(beosztás!$I171:$AM171,"S2")*2)+(COUNTIF(beosztás!$I171:$AM171,"S3")*3)+(COUNTIF(beosztás!$I171:$AM171,"S4")*4)+(COUNTIF(beosztás!$I171:$AM171,"S5")*5)+(COUNTIF(beosztás!$I171:$AM171,"S6")*6)+(COUNTIF(beosztás!$I171:$AM171,"S7")*7)+(COUNTIF(beosztás!$I171:$AM171,"S8")*8)+(COUNTIF(beosztás!$I171:$AM171,"S9")*9)+(COUNTIF(beosztás!$I171:$AM171,"S10")*10)+(COUNTIF(beosztás!$I171:$AM171,"S11")*11)+(COUNTIF(beosztás!$I171:$AM171,"S12")*12)+(COUNTIF(beosztás!$I171:$AM171,"SÉ")*12)+(COUNTIF(beosztás!$I171:$AM171,"SÉJ")*8)</f>
        <v>24</v>
      </c>
      <c r="N169" s="710">
        <f>COUNTIF(beosztás!$I171:$AM171,"BN")*12+COUNTIF(beosztás!$I171:$AM171,"BÉ")*12+COUNTIF(beosztás!$I171:$AM171,"BDE")*8+COUNTIF(beosztás!$I171:$AM171,"BDU")*8+COUNTIF(beosztás!$I171:$AM171,"BÉJ")*8+COUNTIF(beosztás!$I171:$AM171,"B1")*1+COUNTIF(beosztás!$I171:$AM171,"B2")*2+COUNTIF(beosztás!$I171:$AM171,"B3")*3+COUNTIF(beosztás!$I171:$AM171,"B5")*5+COUNTIF(beosztás!$I171:$AM171,"B6")*6+COUNTIF(beosztás!$I171:$AM171,"B7")*7+COUNTIF(beosztás!$I171:$AM171,"B8")*8+COUNTIF(beosztás!$I171:$AM171,"B9")*9+COUNTIF(beosztás!$I171:$AM171,"B10")*10+COUNTIF(beosztás!$I171:$AM171,"B11")*11+COUNTIF(beosztás!$I171:$AM171,"B12")*12+COUNTIF(beosztás!$I171:$AM171,"BP")*0</f>
        <v>40</v>
      </c>
      <c r="O169" s="605">
        <f t="shared" si="690"/>
        <v>176</v>
      </c>
      <c r="P169" s="706">
        <f>IF(C169="",0,alapadatok!$AN$2)</f>
        <v>176</v>
      </c>
      <c r="Q169" s="19">
        <f t="shared" si="577"/>
        <v>0</v>
      </c>
      <c r="R169" s="741">
        <f t="shared" si="691"/>
        <v>24</v>
      </c>
      <c r="S169" s="40"/>
      <c r="T169" s="709">
        <f>COUNTIF(beosztás!$AN171:$BO171,"DE")*8</f>
        <v>160</v>
      </c>
      <c r="U169" s="710">
        <f>COUNTIF(beosztás!$AN171:$BO171,"DU")*8</f>
        <v>0</v>
      </c>
      <c r="V169" s="710">
        <f>COUNTIF(beosztás!$AN171:$BO171,"ÉJ")*8</f>
        <v>0</v>
      </c>
      <c r="W169" s="710">
        <f>COUNTIF(beosztás!$AN171:$BO171,"N")*12</f>
        <v>0</v>
      </c>
      <c r="X169" s="710">
        <f>COUNTIF(beosztás!$AN171:$BO171,"É")*12</f>
        <v>0</v>
      </c>
      <c r="Y169" s="710">
        <f>SUM(beosztás!$AN171:$BO171)</f>
        <v>0</v>
      </c>
      <c r="Z169" s="710">
        <f>(COUNTIF(beosztás!$AN171:$BO171,"SN")*12)+(COUNTIF(beosztás!$AN171:$BO171,"SDE")*8)+(COUNTIF(beosztás!$AN171:$BO171,"SDU")*8)+(COUNTIF(beosztás!$AN171:$BO171,"SÉ")*12)+(COUNTIF(beosztás!$AN171:$BO171,"SÉJ")*8)+(COUNTIF(beosztás!$AN171:$BO171,"S1")*1)+(COUNTIF(beosztás!$AN171:$BO171,"S2")*2)+(COUNTIF(beosztás!$AN171:$BO171,"S3")*3)+(COUNTIF(beosztás!$AN171:$BO171,"S4")*4)+(COUNTIF(beosztás!$AN171:$BO171,"S5")*5)+(COUNTIF(beosztás!$AN171:$BO171,"S6")*6)+(COUNTIF(beosztás!$AN171:$BO171,"S7")*7)+(COUNTIF(beosztás!$AN171:$BO171,"S8")*8)+(COUNTIF(beosztás!$AN171:$BO171,"S9")*9)+(COUNTIF(beosztás!$AN171:$BO171,"S10")*10)+(COUNTIF(beosztás!$AN171:$BO171,"S11")*11)+(COUNTIF(beosztás!$AN171:$BO171,"S12")*12)</f>
        <v>0</v>
      </c>
      <c r="AA169" s="710">
        <f>COUNTIF(beosztás!$AN171:$BO171,"FÜ")*8</f>
        <v>0</v>
      </c>
      <c r="AB169" s="710">
        <f>COUNTIF(beosztás!$AN171:$BO171,"BN")*12+COUNTIF(beosztás!$AN171:$BO171,"BÉ")*12+COUNTIF(beosztás!$AN171:$BO171,"BDE")*8+COUNTIF(beosztás!$AN171:$BO171,"BDU")*8+COUNTIF(beosztás!$AN171:$BO171,"BÉJ")*8+COUNTIF(beosztás!$AN171:$BO171,"B1")*1+COUNTIF(beosztás!$AN171:$BO171,"B2")*2+COUNTIF(beosztás!$AN171:$BO171,"B3")*3+COUNTIF(beosztás!$AN171:$BO171,"B5")*5+COUNTIF(beosztás!$AN171:$BO171,"B6")*6+COUNTIF(beosztás!$AN171:$BO171,"B7")*7+COUNTIF(beosztás!$AN171:$BO171,"B8")*8+COUNTIF(beosztás!$AN171:$BO171,"B9")*9+COUNTIF(beosztás!$AN171:$BO171,"B10")*10+COUNTIF(beosztás!$AN171:$BO171,"B11")*11+COUNTIF(beosztás!$AN171:$BO171,"B12")*12+COUNTIF(beosztás!$AN171:$BO171,"BP")*0</f>
        <v>0</v>
      </c>
      <c r="AC169" s="605">
        <f t="shared" si="692"/>
        <v>160</v>
      </c>
      <c r="AD169" s="706">
        <f>IF(C169="",0,alapadatok!$AN$3)</f>
        <v>160</v>
      </c>
      <c r="AE169" s="19">
        <f t="shared" si="728"/>
        <v>0</v>
      </c>
      <c r="AF169" s="741">
        <f t="shared" si="729"/>
        <v>0</v>
      </c>
      <c r="AG169" s="40"/>
      <c r="AH169" s="25">
        <f t="shared" si="694"/>
        <v>272</v>
      </c>
      <c r="AI169" s="605">
        <f t="shared" si="695"/>
        <v>0</v>
      </c>
      <c r="AJ169" s="605">
        <f t="shared" si="696"/>
        <v>0</v>
      </c>
      <c r="AK169" s="605">
        <f t="shared" si="697"/>
        <v>0</v>
      </c>
      <c r="AL169" s="605">
        <f t="shared" si="698"/>
        <v>0</v>
      </c>
      <c r="AM169" s="605">
        <f t="shared" si="699"/>
        <v>0</v>
      </c>
      <c r="AN169" s="605">
        <f t="shared" si="700"/>
        <v>24</v>
      </c>
      <c r="AO169" s="605">
        <f t="shared" si="701"/>
        <v>8</v>
      </c>
      <c r="AP169" s="605">
        <f t="shared" si="730"/>
        <v>40</v>
      </c>
      <c r="AQ169" s="605">
        <f t="shared" si="731"/>
        <v>336</v>
      </c>
      <c r="AR169" s="605">
        <f t="shared" si="732"/>
        <v>336</v>
      </c>
      <c r="AS169" s="19">
        <f t="shared" si="733"/>
        <v>0</v>
      </c>
      <c r="AT169" s="741">
        <f t="shared" si="734"/>
        <v>24</v>
      </c>
      <c r="AU169" s="41"/>
      <c r="AV169" s="709">
        <f>COUNTIF(beosztás!$BP171:$CT171,"DE")*8</f>
        <v>144</v>
      </c>
      <c r="AW169" s="710">
        <f>COUNTIF(beosztás!$BP171:$CT171,"DU")*8</f>
        <v>0</v>
      </c>
      <c r="AX169" s="710">
        <f>COUNTIF(beosztás!$BP171:$CT171,"ÉJ")*8</f>
        <v>0</v>
      </c>
      <c r="AY169" s="710">
        <f>COUNTIF(beosztás!$BP171:$CT171,"N")*12</f>
        <v>0</v>
      </c>
      <c r="AZ169" s="710">
        <f>COUNTIF(beosztás!$BP171:$CT171,"é")*12</f>
        <v>0</v>
      </c>
      <c r="BA169" s="710">
        <f>SUM(beosztás!$BP171:$CT171)</f>
        <v>0</v>
      </c>
      <c r="BB169" s="710">
        <f>COUNTIF(beosztás!$BP171:$CT171,"FÜ")*8</f>
        <v>8</v>
      </c>
      <c r="BC169" s="897">
        <f>(COUNTIF(beosztás!$BP171:$CT171,"SN")*12)+(COUNTIF(beosztás!$BP171:$CT171,"SDE")*8)+(COUNTIF(beosztás!$BP171:$CT171,"SDU")*8)+(COUNTIF(beosztás!$BP171:$CT171,"SÉ")*12)+(COUNTIF(beosztás!$BP171:$CT171,"SÉJ")*8)+(COUNTIF(beosztás!$BP171:$CT171,"S1")*1)+(COUNTIF(beosztás!$BP171:$CT171,"S2")*2)+(COUNTIF(beosztás!$BP171:$CT171,"S3")*3)+(COUNTIF(beosztás!$BP171:$CT171,"S4")*4)+(COUNTIF(beosztás!$BP171:$CT171,"S5")*5)+(COUNTIF(beosztás!$BP171:$CT171,"S6")*6)+(COUNTIF(beosztás!$BP171:$CT171,"S7")*7)+(COUNTIF(beosztás!$BP171:$CT171,"S8")*8)+(COUNTIF(beosztás!$BP171:$CT171,"S9")*9)+(COUNTIF(beosztás!$BP171:$CT171,"S10")*10)+(COUNTIF(beosztás!$BP171:$CT171,"S11")*11)+(COUNTIF(beosztás!$BP171:$CT171,"S12")*12)</f>
        <v>16</v>
      </c>
      <c r="BD169" s="710">
        <f>COUNTIF(beosztás!$BP171:$CT171,"BN")*12+COUNTIF(beosztás!$BP171:$CT171,"BÉ")*12+COUNTIF(beosztás!$BP171:$CT171,"BDE")*8+COUNTIF(beosztás!$BP171:$CT171,"BDU")*8+COUNTIF(beosztás!$BP171:$CT171,"BÉJ")*8+COUNTIF(beosztás!$BP171:$CT171,"B1")*1+COUNTIF(beosztás!$BP171:$CT171,"B2")*2+COUNTIF(beosztás!$BP171:$CT171,"B3")*3+COUNTIF(beosztás!$BP171:$CT171,"B5")*5+COUNTIF(beosztás!$BP171:$CT171,"B6")*6+COUNTIF(beosztás!$BP171:$CT171,"B7")*7+COUNTIF(beosztás!$BP171:$CT171,"B8")*8+COUNTIF(beosztás!$BP171:$CT171,"B9")*9+COUNTIF(beosztás!$BP171:$CT171,"B10")*10+COUNTIF(beosztás!$BP171:$CT171,"B11")*11+COUNTIF(beosztás!$BP171:$CT171,"B12")*12+COUNTIF(beosztás!$BP171:$CT171,"BP")*0</f>
        <v>0</v>
      </c>
      <c r="BE169" s="605">
        <f t="shared" si="735"/>
        <v>160</v>
      </c>
      <c r="BF169" s="706">
        <f>IF(C169="",0,alapadatok!$AN$4)</f>
        <v>160</v>
      </c>
      <c r="BG169" s="19">
        <f t="shared" si="736"/>
        <v>0</v>
      </c>
      <c r="BH169" s="741">
        <f t="shared" si="737"/>
        <v>16</v>
      </c>
      <c r="BI169" s="40"/>
      <c r="BJ169" s="709">
        <f>COUNTIF(beosztás!$CU171:$DX171,"DE")*8</f>
        <v>112</v>
      </c>
      <c r="BK169" s="710">
        <f>COUNTIF(beosztás!$CU171:$DX171,"DU")*8</f>
        <v>0</v>
      </c>
      <c r="BL169" s="710">
        <f>COUNTIF(beosztás!$CU171:$DX171,"ÉJ")*8</f>
        <v>0</v>
      </c>
      <c r="BM169" s="710">
        <f>COUNTIF(beosztás!$CU171:$DX171,"N")*12</f>
        <v>0</v>
      </c>
      <c r="BN169" s="710">
        <f>COUNTIF(beosztás!$CU171:$DX171,"É")*12</f>
        <v>0</v>
      </c>
      <c r="BO169" s="710">
        <f>SUM(beosztás!$CU171:$DX171)</f>
        <v>0</v>
      </c>
      <c r="BP169" s="897">
        <f>(COUNTIF(beosztás!$CU171:$DX171,"SN")*12)+(COUNTIF(beosztás!$CU171:$DX171,"SDE")*8)+(COUNTIF(beosztás!$CU171:$DX171,"SDU")*8)+(COUNTIF(beosztás!$CU171:$DX171,"SÉ")*12)+(COUNTIF(beosztás!$CU171:$DX171,"SÉJ")*8)+(COUNTIF(beosztás!$CU171:$DX171,"S1")*1)+(COUNTIF(beosztás!$CU171:$DX171,"S2")*2)+(COUNTIF(beosztás!$CU171:$DX171,"S3")*3)+(COUNTIF(beosztás!$CU171:$DX171,"S4")*4)+(COUNTIF(beosztás!$CU171:$DX171,"S5")*5)+(COUNTIF(beosztás!$CU171:$DX171,"S6")*6)+(COUNTIF(beosztás!$CU171:$DX171,"S7")*7)+(COUNTIF(beosztás!$CU171:$DX171,"S8")*8)+(COUNTIF(beosztás!$CU171:$DX171,"S9")*9)+(COUNTIF(beosztás!$CU171:$DX171,"S10")*10)+(COUNTIF(beosztás!$CU171:$DX171,"S11")*11)+(COUNTIF(beosztás!$CU171:$DX171,"S12")*12)</f>
        <v>0</v>
      </c>
      <c r="BQ169" s="710">
        <f>COUNTIF(beosztás!$CU171:$DX171,"FÜ")*8</f>
        <v>8</v>
      </c>
      <c r="BR169" s="710">
        <f>COUNTIF(beosztás!$CU171:$DX171,"BN")*12+COUNTIF(beosztás!$CU171:$DX171,"BÉ")*12+COUNTIF(beosztás!$CU171:$DX171,"BDE")*8+COUNTIF(beosztás!$CU171:$DX171,"BDU")*8+COUNTIF(beosztás!$CU171:$DX171,"BÉJ")*8+COUNTIF(beosztás!$CU171:$DX171,"B1")*1+COUNTIF(beosztás!$CU171:$DX171,"B2")*2+COUNTIF(beosztás!$CU171:$DX171,"B3")*3+COUNTIF(beosztás!$CU171:$DX171,"B5")*5+COUNTIF(beosztás!$CU171:$DX171,"B6")*6+COUNTIF(beosztás!$CU171:$DX171,"B7")*7+COUNTIF(beosztás!$CU171:$DX171,"B8")*8+COUNTIF(beosztás!$CU171:$DX171,"B9")*9+COUNTIF(beosztás!$CU171:$DX171,"B10")*10+COUNTIF(beosztás!$CU171:$DX171,"B11")*11+COUNTIF(beosztás!$CU171:$DX171,"B12")*12+COUNTIF(beosztás!$CU171:$DX171,"BP")*0</f>
        <v>0</v>
      </c>
      <c r="BS169" s="605">
        <f t="shared" si="738"/>
        <v>112</v>
      </c>
      <c r="BT169" s="710">
        <f>IF(C169="",0,alapadatok!$AN$5)</f>
        <v>168</v>
      </c>
      <c r="BU169" s="19">
        <f t="shared" si="739"/>
        <v>-56</v>
      </c>
      <c r="BV169" s="741">
        <f t="shared" si="706"/>
        <v>0</v>
      </c>
      <c r="BW169" s="40"/>
      <c r="BX169" s="25">
        <f t="shared" si="740"/>
        <v>256</v>
      </c>
      <c r="BY169" s="605">
        <f t="shared" si="741"/>
        <v>0</v>
      </c>
      <c r="BZ169" s="605">
        <f t="shared" si="742"/>
        <v>0</v>
      </c>
      <c r="CA169" s="605">
        <f t="shared" si="743"/>
        <v>0</v>
      </c>
      <c r="CB169" s="605">
        <f t="shared" si="744"/>
        <v>0</v>
      </c>
      <c r="CC169" s="605">
        <f t="shared" si="745"/>
        <v>0</v>
      </c>
      <c r="CD169" s="605">
        <f t="shared" si="746"/>
        <v>16</v>
      </c>
      <c r="CE169" s="605">
        <f t="shared" si="747"/>
        <v>16</v>
      </c>
      <c r="CF169" s="605">
        <f t="shared" si="748"/>
        <v>0</v>
      </c>
      <c r="CG169" s="605">
        <f t="shared" si="749"/>
        <v>272</v>
      </c>
      <c r="CH169" s="605">
        <f t="shared" si="750"/>
        <v>328</v>
      </c>
      <c r="CI169" s="19">
        <f t="shared" si="751"/>
        <v>-56</v>
      </c>
      <c r="CJ169" s="741">
        <f t="shared" si="752"/>
        <v>16</v>
      </c>
      <c r="CK169" s="41"/>
      <c r="CL169" s="709">
        <f>COUNTIF(beosztás!$DY171:$FC171,"DE")*8</f>
        <v>0</v>
      </c>
      <c r="CM169" s="710">
        <f>COUNTIF(beosztás!$DY171:$FC171,"DU")*8</f>
        <v>0</v>
      </c>
      <c r="CN169" s="710">
        <f>COUNTIF(beosztás!$DY171:$FC171,"ÉJ")*8</f>
        <v>0</v>
      </c>
      <c r="CO169" s="710">
        <f>COUNTIF(beosztás!$DY171:$FC171,"N")*12</f>
        <v>0</v>
      </c>
      <c r="CP169" s="710">
        <f>COUNTIF(beosztás!$DY171:$FC171,"é")*12</f>
        <v>0</v>
      </c>
      <c r="CQ169" s="710">
        <f>SUM(beosztás!$DY171:$FC171)</f>
        <v>0</v>
      </c>
      <c r="CR169" s="710">
        <f>COUNTIF(beosztás!$DY171:$FC171,"FÜ")*8</f>
        <v>16</v>
      </c>
      <c r="CS169" s="897">
        <f>(COUNTIF(beosztás!$DY171:$FC171,"SN")*12)+(COUNTIF(beosztás!$DY171:$FC171,"SDE")*8)+(COUNTIF(beosztás!$DY171:$FC171,"SDU")*8)+(COUNTIF(beosztás!$DY171:$FC171,"SÉ")*12)+(COUNTIF(beosztás!$DY171:$FC171,"SÉJ")*8)+(COUNTIF(beosztás!$DY171:$FC171,"S1")*1)+(COUNTIF(beosztás!$DY171:$FC171,"S2")*2)+(COUNTIF(beosztás!$DY171:$FC171,"S3")*3)+(COUNTIF(beosztás!$DY171:$FC171,"S4")*4)+(COUNTIF(beosztás!$DY171:$FC171,"S5")*5)+(COUNTIF(beosztás!$DY171:$FC171,"S6")*6)+(COUNTIF(beosztás!$DY171:$FC171,"S7")*7)+(COUNTIF(beosztás!$DY171:$FC171,"S8")*8)+(COUNTIF(beosztás!$DY171:$FC171,"S9")*9)+(COUNTIF(beosztás!$DY171:$FC171,"S10")*10)+(COUNTIF(beosztás!$DY171:$FC171,"S11")*11)+(COUNTIF(beosztás!$DY171:$FC171,"S12")*12)</f>
        <v>0</v>
      </c>
      <c r="CT169" s="710">
        <f>COUNTIF(beosztás!$DY171:$FC171,"BN")*12+COUNTIF(beosztás!$DY171:$FC171,"BÉ")*12+COUNTIF(beosztás!$DY171:$FC171,"BDE")*8+COUNTIF(beosztás!$DY171:$FC171,"BDU")*8+COUNTIF(beosztás!$DY171:$FC171,"BÉJ")*8+COUNTIF(beosztás!$DY171:$FC171,"B1")*1+COUNTIF(beosztás!$DY171:$FC171,"B2")*2+COUNTIF(beosztás!$DY171:$FC171,"B3")*3+COUNTIF(beosztás!$DY171:$FC171,"B5")*5+COUNTIF(beosztás!$DY171:$FC171,"B6")*6+COUNTIF(beosztás!$DY171:$FC171,"B7")*7+COUNTIF(beosztás!$DY171:$FC171,"B8")*8+COUNTIF(beosztás!$DY171:$FC171,"B9")*9+COUNTIF(beosztás!$DY171:$FC171,"B10")*10+COUNTIF(beosztás!$DY171:$FC171,"B11")*11+COUNTIF(beosztás!$DY171:$FC171,"B12")*12+COUNTIF(beosztás!$DY171:$FC171,"BP")*0</f>
        <v>0</v>
      </c>
      <c r="CU169" s="605">
        <f t="shared" si="753"/>
        <v>0</v>
      </c>
      <c r="CV169" s="710">
        <f>IF(C169="",0,alapadatok!$AN$6)</f>
        <v>168</v>
      </c>
      <c r="CW169" s="19">
        <f t="shared" si="754"/>
        <v>-168</v>
      </c>
      <c r="CX169" s="907">
        <f t="shared" si="755"/>
        <v>0</v>
      </c>
      <c r="CY169" s="40"/>
      <c r="CZ169" s="709">
        <f>COUNTIF(beosztás!$FD171:$GG171,"DE")*8</f>
        <v>0</v>
      </c>
      <c r="DA169" s="710">
        <f>COUNTIF(beosztás!$FD171:$GG171,"DU")*8</f>
        <v>0</v>
      </c>
      <c r="DB169" s="710">
        <f>COUNTIF(beosztás!$FD171:$GG171,"ÉJ")*8</f>
        <v>0</v>
      </c>
      <c r="DC169" s="710">
        <f>COUNTIF(beosztás!$FD171:$GG171,"N")*12</f>
        <v>0</v>
      </c>
      <c r="DD169" s="710">
        <f>COUNTIF(beosztás!$FD171:$GG171,"É")*12</f>
        <v>0</v>
      </c>
      <c r="DE169" s="710">
        <f>SUM(beosztás!$FD171:$GG171)</f>
        <v>0</v>
      </c>
      <c r="DF169" s="897">
        <f>(COUNTIF(beosztás!$FD171:$GG171,"SN")*12)+(COUNTIF(beosztás!$FD171:$GG171,"SDE")*8)+(COUNTIF(beosztás!$FD171:$GG171,"SDU")*8)+(COUNTIF(beosztás!$FD171:$GG171,"SÉ")*12)+(COUNTIF(beosztás!$FD171:$GG171,"SÉJ")*8)+(COUNTIF(beosztás!$FD171:$GG171,"S1")*1)+(COUNTIF(beosztás!$FD171:$GG171,"S2")*2)+(COUNTIF(beosztás!$FD171:$GG171,"S3")*3)+(COUNTIF(beosztás!$FD171:$GG171,"S4")*4)+(COUNTIF(beosztás!$FD171:$GG171,"S5")*5)+(COUNTIF(beosztás!$FD171:$GG171,"S6")*6)+(COUNTIF(beosztás!$FD171:$GG171,"S7")*7)+(COUNTIF(beosztás!$FD171:$GG171,"S8")*8)+(COUNTIF(beosztás!$FD171:$GG171,"S9")*9)+(COUNTIF(beosztás!$FD171:$GG171,"S10")*10)+(COUNTIF(beosztás!$FD171:$GG171,"S11")*11)+(COUNTIF(beosztás!$FD171:$GG171,"S12")*12)</f>
        <v>0</v>
      </c>
      <c r="DG169" s="710">
        <f>COUNTIF(beosztás!$FD171:$GG171,"FÜ")*8</f>
        <v>0</v>
      </c>
      <c r="DH169" s="710">
        <f>COUNTIF(beosztás!$FD171:$GG171,"BN")*12+COUNTIF(beosztás!$FD171:$GG171,"BÉ")*12+COUNTIF(beosztás!$FD171:$GG171,"BDE")*8+COUNTIF(beosztás!$FD171:$GG171,"BDU")*8+COUNTIF(beosztás!$FD171:$GG171,"BÉJ")*8+COUNTIF(beosztás!$FD171:$GG171,"B1")*1+COUNTIF(beosztás!$FD171:$GG171,"B2")*2+COUNTIF(beosztás!$FD171:$GG171,"B3")*3+COUNTIF(beosztás!$FD171:$GG171,"B5")*5+COUNTIF(beosztás!$FD171:$GG171,"B6")*6+COUNTIF(beosztás!$FD171:$GG171,"B7")*7+COUNTIF(beosztás!$FD171:$GG171,"B8")*8+COUNTIF(beosztás!$FD171:$GG171,"B9")*9+COUNTIF(beosztás!$FD171:$GG171,"B10")*10+COUNTIF(beosztás!$FD171:$GG171,"B11")*11+COUNTIF(beosztás!$FD171:$GG171,"B12")*12+COUNTIF(beosztás!$FD171:$GG171,"BP")*0</f>
        <v>0</v>
      </c>
      <c r="DI169" s="605">
        <f t="shared" si="756"/>
        <v>0</v>
      </c>
      <c r="DJ169" s="710">
        <f>IF(C169="",0,alapadatok!$AN$7)</f>
        <v>160</v>
      </c>
      <c r="DK169" s="19">
        <f t="shared" si="757"/>
        <v>-160</v>
      </c>
      <c r="DL169" s="741">
        <f t="shared" si="758"/>
        <v>0</v>
      </c>
      <c r="DM169" s="40"/>
      <c r="DN169" s="25">
        <f t="shared" si="759"/>
        <v>0</v>
      </c>
      <c r="DO169" s="605">
        <f t="shared" si="760"/>
        <v>0</v>
      </c>
      <c r="DP169" s="605">
        <f t="shared" si="761"/>
        <v>0</v>
      </c>
      <c r="DQ169" s="605">
        <f t="shared" si="762"/>
        <v>0</v>
      </c>
      <c r="DR169" s="605">
        <f t="shared" si="763"/>
        <v>0</v>
      </c>
      <c r="DS169" s="605">
        <f t="shared" si="764"/>
        <v>0</v>
      </c>
      <c r="DT169" s="605">
        <f t="shared" si="765"/>
        <v>0</v>
      </c>
      <c r="DU169" s="605">
        <f t="shared" si="766"/>
        <v>16</v>
      </c>
      <c r="DV169" s="605">
        <f t="shared" si="767"/>
        <v>0</v>
      </c>
      <c r="DW169" s="605">
        <f t="shared" si="768"/>
        <v>0</v>
      </c>
      <c r="DX169" s="605">
        <f t="shared" si="769"/>
        <v>328</v>
      </c>
      <c r="DY169" s="19">
        <f t="shared" si="770"/>
        <v>-328</v>
      </c>
      <c r="DZ169" s="907">
        <f t="shared" si="771"/>
        <v>0</v>
      </c>
      <c r="EA169" s="41"/>
      <c r="EB169" s="709">
        <f>COUNTIF(beosztás!$GH171:$HL171,"DE")*8</f>
        <v>0</v>
      </c>
      <c r="EC169" s="710">
        <f>COUNTIF(beosztás!$GH171:$HL171,"DU")*8</f>
        <v>0</v>
      </c>
      <c r="ED169" s="710">
        <f>COUNTIF(beosztás!$GH171:$HL171,"ÉJ")*8</f>
        <v>0</v>
      </c>
      <c r="EE169" s="710">
        <f>COUNTIF(beosztás!$GH171:$HL171,"N")*12</f>
        <v>0</v>
      </c>
      <c r="EF169" s="710">
        <f>COUNTIF(beosztás!$GH171:$HL171,"é")*12</f>
        <v>0</v>
      </c>
      <c r="EG169" s="710">
        <f>SUM(beosztás!$GH171:$HL171)</f>
        <v>0</v>
      </c>
      <c r="EH169" s="710">
        <f>COUNTIF(beosztás!$GH171:$HL171,"FÜ")*8</f>
        <v>0</v>
      </c>
      <c r="EI169" s="897">
        <f>(COUNTIF(beosztás!$GH171:$HL171,"SN")*12)+(COUNTIF(beosztás!$GH171:$HL171,"SDE")*8)+(COUNTIF(beosztás!$GH171:$HL171,"SDU")*8)+(COUNTIF(beosztás!$GH171:$HL171,"SÉ")*12)+(COUNTIF(beosztás!$GH171:$HL171,"SÉJ")*8)+(COUNTIF(beosztás!$GH171:$HL171,"S1")*1)+(COUNTIF(beosztás!$GH171:$HL171,"S2")*2)+(COUNTIF(beosztás!$GH171:$HL171,"S3")*3)+(COUNTIF(beosztás!$GH171:$HL171,"S4")*4)+(COUNTIF(beosztás!$GH171:$HL171,"S5")*5)+(COUNTIF(beosztás!$GH171:$HL171,"S6")*6)+(COUNTIF(beosztás!$GH171:$HL171,"S7")*7)+(COUNTIF(beosztás!$GH171:$HL171,"S8")*8)+(COUNTIF(beosztás!$GH171:$HL171,"S9")*9)+(COUNTIF(beosztás!$GH171:$HL171,"S10")*10)+(COUNTIF(beosztás!$GH171:$HL171,"S11")*11)+(COUNTIF(beosztás!$GH171:$HL171,"S12")*12)</f>
        <v>0</v>
      </c>
      <c r="EJ169" s="710">
        <f>COUNTIF(beosztás!$GH171:$HL171,"BN")*12+COUNTIF(beosztás!$GH171:$HL171,"BÉ")*12+COUNTIF(beosztás!$GH171:$HL171,"BDE")*8+COUNTIF(beosztás!$GH171:$HL171,"BDU")*8+COUNTIF(beosztás!$GH171:$HL171,"BÉJ")*8+COUNTIF(beosztás!$GH171:$HL171,"B1")*1+COUNTIF(beosztás!$GH171:$HL171,"B2")*2+COUNTIF(beosztás!$GH171:$HL171,"B3")*3+COUNTIF(beosztás!$GH171:$HL171,"B5")*5+COUNTIF(beosztás!$GH171:$HL171,"B6")*6+COUNTIF(beosztás!$GH171:$HL171,"B7")*7+COUNTIF(beosztás!$GH171:$HL171,"B8")*8+COUNTIF(beosztás!$GH171:$HL171,"B9")*9+COUNTIF(beosztás!$GH171:$HL171,"B10")*10+COUNTIF(beosztás!$GH171:$HL171,"B11")*11+COUNTIF(beosztás!$GH171:$HL171,"B12")*12+COUNTIF(beosztás!$GH171:$HL171,"BP")*0</f>
        <v>0</v>
      </c>
      <c r="EK169" s="605">
        <f t="shared" si="772"/>
        <v>0</v>
      </c>
      <c r="EL169" s="710">
        <f>IF(C169="",0,alapadatok!$AN$8)</f>
        <v>184</v>
      </c>
      <c r="EM169" s="19">
        <f t="shared" si="773"/>
        <v>-184</v>
      </c>
      <c r="EN169" s="907">
        <f t="shared" si="774"/>
        <v>0</v>
      </c>
      <c r="EO169" s="40"/>
      <c r="EP169" s="709">
        <f>COUNTIF(beosztás!$HM171:$IQ171,"DE")*8</f>
        <v>0</v>
      </c>
      <c r="EQ169" s="710">
        <f>COUNTIF(beosztás!$HM171:$IQ171,"DU")*8</f>
        <v>0</v>
      </c>
      <c r="ER169" s="710">
        <f>COUNTIF(beosztás!$HM171:$IQ171,"ÉJ")*8</f>
        <v>0</v>
      </c>
      <c r="ES169" s="710">
        <f>COUNTIF(beosztás!$HM171:$IQ171,"N")*12</f>
        <v>0</v>
      </c>
      <c r="ET169" s="710">
        <f>COUNTIF(beosztás!$HM171:$IQ171,"É")*12</f>
        <v>0</v>
      </c>
      <c r="EU169" s="710">
        <f>SUM(beosztás!$HM171:$IQ171)</f>
        <v>0</v>
      </c>
      <c r="EV169" s="897">
        <f>(COUNTIF(beosztás!$HM171:$IQ171,"SN")*12)+(COUNTIF(beosztás!$HM171:$IQ171,"SDE")*8)+(COUNTIF(beosztás!$HM171:$IQ171,"SDU")*8)+(COUNTIF(beosztás!$HM171:$IQ171,"SÉ")*12)+(COUNTIF(beosztás!$HM171:$IQ171,"SÉJ")*8)+(COUNTIF(beosztás!$HM171:$IQ171,"S1")*1)+(COUNTIF(beosztás!$HM171:$IQ171,"S2")*2)+(COUNTIF(beosztás!$HM171:$IQ171,"S3")*3)+(COUNTIF(beosztás!$HM171:$IQ171,"S4")*4)+(COUNTIF(beosztás!$HM171:$IQ171,"S5")*5)+(COUNTIF(beosztás!$HM171:$IQ171,"S6")*6)+(COUNTIF(beosztás!$HM171:$IQ171,"S7")*7)+(COUNTIF(beosztás!$HM171:$IQ171,"S8")*8)+(COUNTIF(beosztás!$HM171:$IQ171,"S9")*9)+(COUNTIF(beosztás!$HM171:$IQ171,"S10")*10)+(COUNTIF(beosztás!$HM171:$IQ171,"S11")*11)+(COUNTIF(beosztás!$HM171:$IQ171,"S12")*12)</f>
        <v>0</v>
      </c>
      <c r="EW169" s="710">
        <f>COUNTIF(beosztás!$HM171:$IQ171,"FÜ")*8</f>
        <v>8</v>
      </c>
      <c r="EX169" s="710">
        <f>COUNTIF(beosztás!$HM171:$IQ171,"BN")*12+COUNTIF(beosztás!$HM171:$IQ171,"BÉ")*12+COUNTIF(beosztás!$HM171:$IQ171,"BDE")*8+COUNTIF(beosztás!$HM171:$IQ171,"BDU")*8+COUNTIF(beosztás!$HM171:$IQ171,"BÉJ")*8+COUNTIF(beosztás!$HM171:$IQ171,"B1")*1+COUNTIF(beosztás!$HM171:$IQ171,"B2")*2+COUNTIF(beosztás!$HM171:$IQ171,"B3")*3+COUNTIF(beosztás!$HM171:$IQ171,"B5")*5+COUNTIF(beosztás!$HM171:$IQ171,"B6")*6+COUNTIF(beosztás!$HM171:$IQ171,"B7")*7+COUNTIF(beosztás!$HM171:$IQ171,"B8")*8+COUNTIF(beosztás!$HM171:$IQ171,"B9")*9+COUNTIF(beosztás!$HM171:$IQ171,"B10")*10+COUNTIF(beosztás!$HM171:$IQ171,"B11")*11+COUNTIF(beosztás!$HM171:$IQ171,"B12")*12+COUNTIF(beosztás!$HM171:$IQ171,"BP")*0</f>
        <v>0</v>
      </c>
      <c r="EY169" s="605">
        <f t="shared" si="775"/>
        <v>0</v>
      </c>
      <c r="EZ169" s="710">
        <f>IF(C169="",0,alapadatok!$AN$9)</f>
        <v>168</v>
      </c>
      <c r="FA169" s="19">
        <f t="shared" si="776"/>
        <v>-168</v>
      </c>
      <c r="FB169" s="907">
        <f t="shared" si="777"/>
        <v>0</v>
      </c>
      <c r="FC169" s="40"/>
      <c r="FD169" s="25">
        <f t="shared" si="778"/>
        <v>0</v>
      </c>
      <c r="FE169" s="605">
        <f t="shared" si="779"/>
        <v>0</v>
      </c>
      <c r="FF169" s="605">
        <f t="shared" si="780"/>
        <v>0</v>
      </c>
      <c r="FG169" s="605">
        <f t="shared" si="781"/>
        <v>0</v>
      </c>
      <c r="FH169" s="605">
        <f t="shared" si="782"/>
        <v>0</v>
      </c>
      <c r="FI169" s="605">
        <f t="shared" si="783"/>
        <v>0</v>
      </c>
      <c r="FJ169" s="605">
        <f t="shared" si="784"/>
        <v>0</v>
      </c>
      <c r="FK169" s="605">
        <f t="shared" si="785"/>
        <v>8</v>
      </c>
      <c r="FL169" s="605">
        <f t="shared" si="786"/>
        <v>0</v>
      </c>
      <c r="FM169" s="605">
        <f t="shared" si="787"/>
        <v>0</v>
      </c>
      <c r="FN169" s="605">
        <f t="shared" si="788"/>
        <v>352</v>
      </c>
      <c r="FO169" s="19">
        <f t="shared" si="789"/>
        <v>-352</v>
      </c>
      <c r="FP169" s="907">
        <f t="shared" si="790"/>
        <v>0</v>
      </c>
      <c r="FQ169" s="41"/>
      <c r="FR169" s="709">
        <f>COUNTIF(beosztás!$IR171:$JU171,"DE")*8</f>
        <v>0</v>
      </c>
      <c r="FS169" s="710">
        <f>COUNTIF(beosztás!$IR171:$JU171,"DU")*8</f>
        <v>0</v>
      </c>
      <c r="FT169" s="710">
        <f>COUNTIF(beosztás!$IR171:$JU171,"ÉJ")*8</f>
        <v>0</v>
      </c>
      <c r="FU169" s="710">
        <f>COUNTIF(beosztás!$IR171:$JU171,"N")*12</f>
        <v>0</v>
      </c>
      <c r="FV169" s="710">
        <f>COUNTIF(beosztás!$IR171:$JU171,"é")*12</f>
        <v>0</v>
      </c>
      <c r="FW169" s="710">
        <f>SUM(beosztás!$IR171:$JU171)</f>
        <v>0</v>
      </c>
      <c r="FX169" s="710">
        <f>COUNTIF(beosztás!$IR171:$JU171,"FÜ")*8</f>
        <v>0</v>
      </c>
      <c r="FY169" s="897">
        <f>(COUNTIF(beosztás!$IR171:$JU171,"SN")*12)+(COUNTIF(beosztás!$IR171:$JU171,"SDE")*8)+(COUNTIF(beosztás!$IR171:$JU171,"SDU")*8)+(COUNTIF(beosztás!$IR171:$JU171,"SÉ")*12)+(COUNTIF(beosztás!$IR171:$JU171,"SÉJ")*8)+(COUNTIF(beosztás!$IR171:$JU171,"S1")*1)+(COUNTIF(beosztás!$IR171:$JU171,"S2")*2)+(COUNTIF(beosztás!$IR171:$JU171,"S3")*3)+(COUNTIF(beosztás!$IR171:$JU171,"S4")*4)+(COUNTIF(beosztás!$IR171:$JU171,"S5")*5)+(COUNTIF(beosztás!$IR171:$JU171,"S6")*6)+(COUNTIF(beosztás!$IR171:$JU171,"S7")*7)+(COUNTIF(beosztás!$IR171:$JU171,"S8")*8)+(COUNTIF(beosztás!$IR171:$JU171,"S9")*9)+(COUNTIF(beosztás!$IR171:$JU171,"S10")*10)+(COUNTIF(beosztás!$IR171:$JU171,"S11")*11)+(COUNTIF(beosztás!$IR171:$JU171,"S12")*12)</f>
        <v>0</v>
      </c>
      <c r="FZ169" s="710">
        <f>COUNTIF(beosztás!$IR171:$JU171,"BN")*12+COUNTIF(beosztás!$IR171:$JU171,"BÉ")*12+COUNTIF(beosztás!$IR171:$JU171,"BDE")*8+COUNTIF(beosztás!$IR171:$JU171,"BDU")*8+COUNTIF(beosztás!$IR171:$JU171,"BÉJ")*8+COUNTIF(beosztás!$IR171:$JU171,"B1")*1+COUNTIF(beosztás!$IR171:$JU171,"B2")*2+COUNTIF(beosztás!$IR171:$JU171,"B3")*3+COUNTIF(beosztás!$IR171:$JU171,"B5")*5+COUNTIF(beosztás!$IR171:$JU171,"B6")*6+COUNTIF(beosztás!$IR171:$JU171,"B7")*7+COUNTIF(beosztás!$IR171:$JU171,"B8")*8+COUNTIF(beosztás!$IR171:$JU171,"B9")*9+COUNTIF(beosztás!$IR171:$JU171,"B10")*10+COUNTIF(beosztás!$IR171:$JU171,"B11")*11+COUNTIF(beosztás!$IR171:$JU171,"B12")*12+COUNTIF(beosztás!$IR171:$JU171,"BP")*0</f>
        <v>0</v>
      </c>
      <c r="GA169" s="605">
        <f t="shared" si="791"/>
        <v>0</v>
      </c>
      <c r="GB169" s="710">
        <f>IF(C169="",0,alapadatok!$AN$10)</f>
        <v>168</v>
      </c>
      <c r="GC169" s="19">
        <f t="shared" si="792"/>
        <v>-168</v>
      </c>
      <c r="GD169" s="907">
        <f t="shared" si="793"/>
        <v>0</v>
      </c>
      <c r="GE169" s="42"/>
      <c r="GF169" s="709">
        <f>COUNTIF(beosztás!$JV171:$KZ171,"DE")*8</f>
        <v>0</v>
      </c>
      <c r="GG169" s="710">
        <f>COUNTIF(beosztás!$JV171:$KZ171,"DU")*8</f>
        <v>0</v>
      </c>
      <c r="GH169" s="710">
        <f>COUNTIF(beosztás!$JV171:$KZ171,"ÉJ")*8</f>
        <v>0</v>
      </c>
      <c r="GI169" s="710">
        <f>COUNTIF(beosztás!$JV171:$KZ171,"N")*12</f>
        <v>0</v>
      </c>
      <c r="GJ169" s="710">
        <f>COUNTIF(beosztás!$JV171:$KZ171,"É")*12</f>
        <v>0</v>
      </c>
      <c r="GK169" s="710">
        <f>SUM(beosztás!$JV171:$KZ171)</f>
        <v>0</v>
      </c>
      <c r="GL169" s="897">
        <f>(COUNTIF(beosztás!$JV171:$KZ171,"SN")*12)+(COUNTIF(beosztás!$JV171:$KZ171,"SDE")*8)+(COUNTIF(beosztás!$JV171:$KZ171,"SDU")*8)+(COUNTIF(beosztás!$JV171:$KZ171,"SÉ")*12)+(COUNTIF(beosztás!$JV171:$KZ171,"SÉJ")*8)+(COUNTIF(beosztás!$JV171:$KZ171,"S1")*1)+(COUNTIF(beosztás!$JV171:$KZ171,"S2")*2)+(COUNTIF(beosztás!$JV171:$KZ171,"S3")*3)+(COUNTIF(beosztás!$JV171:$KZ171,"S4")*4)+(COUNTIF(beosztás!$JV171:$KZ171,"S5")*5)+(COUNTIF(beosztás!$JV171:$KZ171,"S6")*6)+(COUNTIF(beosztás!$JV171:$KZ171,"S7")*7)+(COUNTIF(beosztás!$JV171:$KZ171,"S8")*8)+(COUNTIF(beosztás!$JV171:$KZ171,"S9")*9)+(COUNTIF(beosztás!$JV171:$KZ171,"S10")*10)+(COUNTIF(beosztás!$JV171:$KZ171,"S11")*11)+(COUNTIF(beosztás!$JV171:$KZ171,"S12")*12)</f>
        <v>0</v>
      </c>
      <c r="GM169" s="710">
        <f>COUNTIF(beosztás!$JV171:$KZ171,"FÜ")*8</f>
        <v>8</v>
      </c>
      <c r="GN169" s="710">
        <f>COUNTIF(beosztás!$JV171:$KZ171,"BN")*12+COUNTIF(beosztás!$JV171:$KZ171,"BÉ")*12+COUNTIF(beosztás!$JV171:$KZ171,"BDE")*8+COUNTIF(beosztás!$JV171:$KZ171,"BDU")*8+COUNTIF(beosztás!$JV171:$KZ171,"BÉJ")*8+COUNTIF(beosztás!$JV171:$KZ171,"B1")*1+COUNTIF(beosztás!$JV171:$KZ171,"B2")*2+COUNTIF(beosztás!$JV171:$KZ171,"B3")*3+COUNTIF(beosztás!$JV171:$KZ171,"B5")*5+COUNTIF(beosztás!$JV171:$KZ171,"B6")*6+COUNTIF(beosztás!$JV171:$KZ171,"B7")*7+COUNTIF(beosztás!$JV171:$KZ171,"B8")*8+COUNTIF(beosztás!$JV171:$KZ171,"B9")*9+COUNTIF(beosztás!$JV171:$KZ171,"B10")*10+COUNTIF(beosztás!$JV171:$KZ171,"B11")*11+COUNTIF(beosztás!$JV171:$KZ171,"B12")*12+COUNTIF(beosztás!$JV171:$KZ171,"BP")*0</f>
        <v>0</v>
      </c>
      <c r="GO169" s="605">
        <f t="shared" si="794"/>
        <v>0</v>
      </c>
      <c r="GP169" s="710">
        <f>IF(C169="",0,alapadatok!$AN$11)</f>
        <v>176</v>
      </c>
      <c r="GQ169" s="19">
        <f t="shared" si="795"/>
        <v>-176</v>
      </c>
      <c r="GR169" s="907">
        <f t="shared" si="796"/>
        <v>0</v>
      </c>
      <c r="GS169" s="42"/>
      <c r="GT169" s="25">
        <f t="shared" si="797"/>
        <v>0</v>
      </c>
      <c r="GU169" s="605">
        <f t="shared" si="798"/>
        <v>0</v>
      </c>
      <c r="GV169" s="605">
        <f t="shared" si="799"/>
        <v>0</v>
      </c>
      <c r="GW169" s="605">
        <f t="shared" si="800"/>
        <v>0</v>
      </c>
      <c r="GX169" s="605">
        <f t="shared" si="801"/>
        <v>0</v>
      </c>
      <c r="GY169" s="605">
        <f t="shared" si="802"/>
        <v>0</v>
      </c>
      <c r="GZ169" s="605">
        <f t="shared" si="803"/>
        <v>0</v>
      </c>
      <c r="HA169" s="605">
        <f t="shared" si="804"/>
        <v>8</v>
      </c>
      <c r="HB169" s="605">
        <f t="shared" si="805"/>
        <v>0</v>
      </c>
      <c r="HC169" s="605">
        <f t="shared" si="806"/>
        <v>0</v>
      </c>
      <c r="HD169" s="605">
        <f t="shared" si="807"/>
        <v>344</v>
      </c>
      <c r="HE169" s="19">
        <f t="shared" si="808"/>
        <v>-344</v>
      </c>
      <c r="HF169" s="907">
        <f t="shared" si="809"/>
        <v>0</v>
      </c>
      <c r="HG169" s="41"/>
      <c r="HH169" s="709">
        <f>COUNTIF(beosztás!$LA171:$MD171,"DE")*8</f>
        <v>0</v>
      </c>
      <c r="HI169" s="710">
        <f>COUNTIF(beosztás!$LA171:$MD171,"DU")*8</f>
        <v>0</v>
      </c>
      <c r="HJ169" s="710">
        <f>COUNTIF(beosztás!$LA171:$MD171,"ÉJ")*8</f>
        <v>0</v>
      </c>
      <c r="HK169" s="710">
        <f>COUNTIF(beosztás!$LA171:$MD171,"N")*12</f>
        <v>0</v>
      </c>
      <c r="HL169" s="710">
        <f>COUNTIF(beosztás!$LA171:$MD171,"é")*12</f>
        <v>0</v>
      </c>
      <c r="HM169" s="710">
        <f>SUM(beosztás!$LA171:$MD171)</f>
        <v>0</v>
      </c>
      <c r="HN169" s="710">
        <f>COUNTIF(beosztás!$LA171:$MD171,"FÜ")*8</f>
        <v>8</v>
      </c>
      <c r="HO169" s="897">
        <f>(COUNTIF(beosztás!$LA171:$MD171,"SN")*12)+(COUNTIF(beosztás!$LA171:$MD171,"SDE")*8)+(COUNTIF(beosztás!$LA171:$MD171,"SDU")*8)+(COUNTIF(beosztás!$LA171:$MD171,"SÉ")*12)+(COUNTIF(beosztás!$LA171:$MD171,"SÉJ")*8)+(COUNTIF(beosztás!$LA171:$MD171,"S1")*1)+(COUNTIF(beosztás!$LA171:$MD171,"S2")*2)+(COUNTIF(beosztás!$LA171:$MD171,"S3")*3)+(COUNTIF(beosztás!$LA171:$MD171,"S4")*4)+(COUNTIF(beosztás!$LA171:$MD171,"S5")*5)+(COUNTIF(beosztás!$LA171:$MD171,"S6")*6)+(COUNTIF(beosztás!$LA171:$MD171,"S7")*7)+(COUNTIF(beosztás!$LA171:$MD171,"S8")*8)+(COUNTIF(beosztás!$LA171:$MD171,"S9")*9)+(COUNTIF(beosztás!$LA171:$MD171,"S10")*10)+(COUNTIF(beosztás!$LA171:$MD171,"S11")*11)+(COUNTIF(beosztás!$LA171:$MD171,"S12")*12)</f>
        <v>0</v>
      </c>
      <c r="HP169" s="710">
        <f>COUNTIF(beosztás!$LA171:$MD171,"BN")*12+COUNTIF(beosztás!$LA171:$MD171,"BÉ")*12+COUNTIF(beosztás!$LA171:$MD171,"BDE")*8+COUNTIF(beosztás!$LA171:$MD171,"BDU")*8+COUNTIF(beosztás!$LA171:$MD171,"BÉJ")*8+COUNTIF(beosztás!$LA171:$MD171,"B1")*1+COUNTIF(beosztás!$LA171:$MD171,"B2")*2+COUNTIF(beosztás!$LA171:$MD171,"B3")*3+COUNTIF(beosztás!$KZ171:$MC171,"B5")*5+COUNTIF(beosztás!$KZ171:$MC171,"B6")*6+COUNTIF(beosztás!$KZ171:$MC171,"B7")*7+COUNTIF(beosztás!$KZ171:$MC171,"B8")*8+COUNTIF(beosztás!$LA171:$MD171,"B9")*9+COUNTIF(beosztás!$LA171:$MD171,"B10")*10+COUNTIF(beosztás!$LA171:$MD171,"B11")*11+COUNTIF(beosztás!$LA171:$MD171,"B12")*12+COUNTIF(beosztás!$LA171:$MD171,"BP")*0</f>
        <v>0</v>
      </c>
      <c r="HQ169" s="605">
        <f t="shared" si="810"/>
        <v>0</v>
      </c>
      <c r="HR169" s="710">
        <f>IF(C169="",0,alapadatok!$AN$12)</f>
        <v>160</v>
      </c>
      <c r="HS169" s="19">
        <f t="shared" si="811"/>
        <v>-160</v>
      </c>
      <c r="HT169" s="907">
        <f t="shared" si="724"/>
        <v>0</v>
      </c>
      <c r="HU169" s="42"/>
      <c r="HV169" s="709">
        <f>COUNTIF(beosztás!$ME171:$NI171,"DE")*8</f>
        <v>0</v>
      </c>
      <c r="HW169" s="710">
        <f>COUNTIF(beosztás!$ME171:$NI171,"DU")*8</f>
        <v>0</v>
      </c>
      <c r="HX169" s="710">
        <f>COUNTIF(beosztás!$ME171:$NI171,"ÉJ")*8</f>
        <v>0</v>
      </c>
      <c r="HY169" s="710">
        <f>COUNTIF(beosztás!$ME171:$NI171,"N")*12</f>
        <v>0</v>
      </c>
      <c r="HZ169" s="710">
        <f>COUNTIF(beosztás!$ME171:$NI171,"É")*12</f>
        <v>0</v>
      </c>
      <c r="IA169" s="710">
        <f>SUM(beosztás!$ME171:$NI171)</f>
        <v>0</v>
      </c>
      <c r="IB169" s="710">
        <f>(COUNTIF(beosztás!$ME171:$NI171,"SN")*12)+(COUNTIF(beosztás!$ME171:$NI171,"SDE")*8)+(COUNTIF(beosztás!$ME171:$NI171,"SDU")*8)+(COUNTIF(beosztás!$ME171:$NI171,"SÉ")*12)+(COUNTIF(beosztás!$ME171:$NI171,"SÉJ")*8)+(COUNTIF(beosztás!$ME171:$NI171,"S1")*1)+(COUNTIF(beosztás!$ME171:$NI171,"S2")*2)+(COUNTIF(beosztás!$ME171:$NI171,"S3")*3)+(COUNTIF(beosztás!$ME171:$NI171,"S4")*4)+(COUNTIF(beosztás!$ME171:$NI171,"S5")*5)+(COUNTIF(beosztás!$ME171:$NI171,"S6")*6)+(COUNTIF(beosztás!$ME171:$NI171,"S7")*7)+(COUNTIF(beosztás!$ME171:$NI171,"S8")*8)+(COUNTIF(beosztás!$ME171:$NI171,"S9")*9)+(COUNTIF(beosztás!$ME171:$NI171,"S10")*10)+(COUNTIF(beosztás!$ME171:$NI171,"S11")*11)+(COUNTIF(beosztás!$ME171:$NI171,"S12")*12)</f>
        <v>0</v>
      </c>
      <c r="IC169" s="710">
        <f>COUNTIF(beosztás!$ME171:$NI171,"FÜ")*8</f>
        <v>16</v>
      </c>
      <c r="ID169" s="710">
        <f>COUNTIF(beosztás!$ME171:$NI171,"BN")*12+COUNTIF(beosztás!$ME171:$NI171,"BÉ")*12+COUNTIF(beosztás!$ME171:$NI171,"BDE")*8+COUNTIF(beosztás!$ME171:$NI171,"BDU")*8+COUNTIF(beosztás!$ME171:$NI171,"BÉJ")*8+COUNTIF(beosztás!$ME171:$NI171,"B1")*1+COUNTIF(beosztás!$ME171:$NI171,"B2")*2+COUNTIF(beosztás!$ME171:$NI171,"B3")*3+COUNTIF(beosztás!$ME171:$NI171,"B5")*5+COUNTIF(beosztás!$ME171:$NI171,"B6")*6+COUNTIF(beosztás!$ME171:$NI171,"B7")*7+COUNTIF(beosztás!$ME171:$NI171,"B8")*8+COUNTIF(beosztás!$ME171:$NI171,"B9")*9+COUNTIF(beosztás!$ME171:$NI171,"B10")*10+COUNTIF(beosztás!$ME171:$NI171,"B11")*11+COUNTIF(beosztás!$ME171:$NI171,"B12")*12+COUNTIF(beosztás!$ME171:$NI171,"BP")*0</f>
        <v>0</v>
      </c>
      <c r="IE169" s="605">
        <f t="shared" si="812"/>
        <v>0</v>
      </c>
      <c r="IF169" s="710">
        <f>IF(C169="",0,alapadatok!$AN$13)</f>
        <v>160</v>
      </c>
      <c r="IG169" s="19">
        <f t="shared" si="813"/>
        <v>-160</v>
      </c>
      <c r="IH169" s="741">
        <f t="shared" si="726"/>
        <v>0</v>
      </c>
      <c r="II169" s="42"/>
      <c r="IJ169" s="25">
        <f t="shared" si="814"/>
        <v>0</v>
      </c>
      <c r="IK169" s="605">
        <f t="shared" si="815"/>
        <v>0</v>
      </c>
      <c r="IL169" s="605">
        <f t="shared" si="816"/>
        <v>0</v>
      </c>
      <c r="IM169" s="605">
        <f t="shared" si="817"/>
        <v>0</v>
      </c>
      <c r="IN169" s="605">
        <f t="shared" si="818"/>
        <v>0</v>
      </c>
      <c r="IO169" s="605">
        <f t="shared" si="819"/>
        <v>0</v>
      </c>
      <c r="IP169" s="605">
        <f t="shared" si="820"/>
        <v>0</v>
      </c>
      <c r="IQ169" s="605">
        <f t="shared" si="821"/>
        <v>24</v>
      </c>
      <c r="IR169" s="605">
        <f t="shared" si="822"/>
        <v>0</v>
      </c>
      <c r="IS169" s="605">
        <f t="shared" si="823"/>
        <v>0</v>
      </c>
      <c r="IT169" s="605">
        <f t="shared" si="824"/>
        <v>320</v>
      </c>
      <c r="IU169" s="19">
        <f t="shared" si="825"/>
        <v>-320</v>
      </c>
      <c r="IV169" s="907">
        <f t="shared" si="826"/>
        <v>0</v>
      </c>
      <c r="IW169" s="43"/>
      <c r="JF169" s="21"/>
      <c r="JG169" s="21"/>
    </row>
    <row r="170" spans="1:267" x14ac:dyDescent="0.25">
      <c r="A170" s="422">
        <f>IF(beosztás!A172=0,"",beosztás!A172)</f>
        <v>25</v>
      </c>
      <c r="B170" s="48">
        <f>IF(beosztás!B172=0,"",beosztás!B172)</f>
        <v>44748</v>
      </c>
      <c r="C170" s="49" t="str">
        <f>IF(beosztás!C172=0,"",beosztás!C172)</f>
        <v>Kovács Gergely(PJ)</v>
      </c>
      <c r="D170" s="50" t="str">
        <f>IF(beosztás!D172=0,"",beosztás!D172)</f>
        <v>Benchmark</v>
      </c>
      <c r="E170" s="18"/>
      <c r="F170" s="709">
        <f>COUNTIF(beosztás!$I172:$AM172,"DE")*8</f>
        <v>144</v>
      </c>
      <c r="G170" s="710">
        <f>COUNTIF(beosztás!$I172:$AM172,"DU")*8</f>
        <v>0</v>
      </c>
      <c r="H170" s="710">
        <f>COUNTIF(beosztás!$I172:$AM172,"ÉJ")*8</f>
        <v>0</v>
      </c>
      <c r="I170" s="710">
        <f>COUNTIF(beosztás!$I172:$AM172,"N")*12</f>
        <v>0</v>
      </c>
      <c r="J170" s="710">
        <f>COUNTIF(beosztás!$I172:$AM172,"é")*12</f>
        <v>0</v>
      </c>
      <c r="K170" s="710">
        <f>SUM(beosztás!$I172:$AM172)</f>
        <v>0</v>
      </c>
      <c r="L170" s="710">
        <f>COUNTIF(beosztás!$I172:$AM172,"FÜ")*8</f>
        <v>8</v>
      </c>
      <c r="M170" s="710">
        <f>(COUNTIF(beosztás!$I172:$AM172,"SN")*12)+(COUNTIF(beosztás!$I172:$AM172,"SDE")*8)+(COUNTIF(beosztás!$I172:$AM172,"SDU")*8)+(COUNTIF(beosztás!$I172:$AM172,"S1")*1)+(COUNTIF(beosztás!$I172:$AM172,"S2")*2)+(COUNTIF(beosztás!$I172:$AM172,"S3")*3)+(COUNTIF(beosztás!$I172:$AM172,"S4")*4)+(COUNTIF(beosztás!$I172:$AM172,"S5")*5)+(COUNTIF(beosztás!$I172:$AM172,"S6")*6)+(COUNTIF(beosztás!$I172:$AM172,"S7")*7)+(COUNTIF(beosztás!$I172:$AM172,"S8")*8)+(COUNTIF(beosztás!$I172:$AM172,"S9")*9)+(COUNTIF(beosztás!$I172:$AM172,"S10")*10)+(COUNTIF(beosztás!$I172:$AM172,"S11")*11)+(COUNTIF(beosztás!$I172:$AM172,"S12")*12)+(COUNTIF(beosztás!$I172:$AM172,"SÉ")*12)+(COUNTIF(beosztás!$I172:$AM172,"SÉJ")*8)</f>
        <v>32</v>
      </c>
      <c r="N170" s="710">
        <f>COUNTIF(beosztás!$I172:$AM172,"BN")*12+COUNTIF(beosztás!$I172:$AM172,"BÉ")*12+COUNTIF(beosztás!$I172:$AM172,"BDE")*8+COUNTIF(beosztás!$I172:$AM172,"BDU")*8+COUNTIF(beosztás!$I172:$AM172,"BÉJ")*8+COUNTIF(beosztás!$I172:$AM172,"B1")*1+COUNTIF(beosztás!$I172:$AM172,"B2")*2+COUNTIF(beosztás!$I172:$AM172,"B3")*3+COUNTIF(beosztás!$I172:$AM172,"B5")*5+COUNTIF(beosztás!$I172:$AM172,"B6")*6+COUNTIF(beosztás!$I172:$AM172,"B7")*7+COUNTIF(beosztás!$I172:$AM172,"B8")*8+COUNTIF(beosztás!$I172:$AM172,"B9")*9+COUNTIF(beosztás!$I172:$AM172,"B10")*10+COUNTIF(beosztás!$I172:$AM172,"B11")*11+COUNTIF(beosztás!$I172:$AM172,"B12")*12+COUNTIF(beosztás!$I172:$AM172,"BP")*0</f>
        <v>0</v>
      </c>
      <c r="O170" s="605">
        <f t="shared" si="690"/>
        <v>176</v>
      </c>
      <c r="P170" s="706">
        <f>IF(C170="",0,alapadatok!$AN$2)</f>
        <v>176</v>
      </c>
      <c r="Q170" s="19">
        <f t="shared" si="577"/>
        <v>0</v>
      </c>
      <c r="R170" s="741">
        <f t="shared" si="691"/>
        <v>32</v>
      </c>
      <c r="S170" s="40"/>
      <c r="T170" s="709">
        <f>COUNTIF(beosztás!$AN172:$BO172,"DE")*8</f>
        <v>40</v>
      </c>
      <c r="U170" s="710">
        <f>COUNTIF(beosztás!$AN172:$BO172,"DU")*8</f>
        <v>0</v>
      </c>
      <c r="V170" s="710">
        <f>COUNTIF(beosztás!$AN172:$BO172,"ÉJ")*8</f>
        <v>0</v>
      </c>
      <c r="W170" s="710">
        <f>COUNTIF(beosztás!$AN172:$BO172,"N")*12</f>
        <v>0</v>
      </c>
      <c r="X170" s="710">
        <f>COUNTIF(beosztás!$AN172:$BO172,"É")*12</f>
        <v>0</v>
      </c>
      <c r="Y170" s="710">
        <f>SUM(beosztás!$AN172:$BO172)</f>
        <v>0</v>
      </c>
      <c r="Z170" s="710">
        <f>(COUNTIF(beosztás!$AN172:$BO172,"SN")*12)+(COUNTIF(beosztás!$AN172:$BO172,"SDE")*8)+(COUNTIF(beosztás!$AN172:$BO172,"SDU")*8)+(COUNTIF(beosztás!$AN172:$BO172,"SÉ")*12)+(COUNTIF(beosztás!$AN172:$BO172,"SÉJ")*8)+(COUNTIF(beosztás!$AN172:$BO172,"S1")*1)+(COUNTIF(beosztás!$AN172:$BO172,"S2")*2)+(COUNTIF(beosztás!$AN172:$BO172,"S3")*3)+(COUNTIF(beosztás!$AN172:$BO172,"S4")*4)+(COUNTIF(beosztás!$AN172:$BO172,"S5")*5)+(COUNTIF(beosztás!$AN172:$BO172,"S6")*6)+(COUNTIF(beosztás!$AN172:$BO172,"S7")*7)+(COUNTIF(beosztás!$AN172:$BO172,"S8")*8)+(COUNTIF(beosztás!$AN172:$BO172,"S9")*9)+(COUNTIF(beosztás!$AN172:$BO172,"S10")*10)+(COUNTIF(beosztás!$AN172:$BO172,"S11")*11)+(COUNTIF(beosztás!$AN172:$BO172,"S12")*12)</f>
        <v>0</v>
      </c>
      <c r="AA170" s="710">
        <f>COUNTIF(beosztás!$AN172:$BO172,"FÜ")*8</f>
        <v>0</v>
      </c>
      <c r="AB170" s="710">
        <f>COUNTIF(beosztás!$AN172:$BO172,"BN")*12+COUNTIF(beosztás!$AN172:$BO172,"BÉ")*12+COUNTIF(beosztás!$AN172:$BO172,"BDE")*8+COUNTIF(beosztás!$AN172:$BO172,"BDU")*8+COUNTIF(beosztás!$AN172:$BO172,"BÉJ")*8+COUNTIF(beosztás!$AN172:$BO172,"B1")*1+COUNTIF(beosztás!$AN172:$BO172,"B2")*2+COUNTIF(beosztás!$AN172:$BO172,"B3")*3+COUNTIF(beosztás!$AN172:$BO172,"B5")*5+COUNTIF(beosztás!$AN172:$BO172,"B6")*6+COUNTIF(beosztás!$AN172:$BO172,"B7")*7+COUNTIF(beosztás!$AN172:$BO172,"B8")*8+COUNTIF(beosztás!$AN172:$BO172,"B9")*9+COUNTIF(beosztás!$AN172:$BO172,"B10")*10+COUNTIF(beosztás!$AN172:$BO172,"B11")*11+COUNTIF(beosztás!$AN172:$BO172,"B12")*12+COUNTIF(beosztás!$AN172:$BO172,"BP")*0</f>
        <v>40</v>
      </c>
      <c r="AC170" s="605">
        <f t="shared" si="692"/>
        <v>80</v>
      </c>
      <c r="AD170" s="1162">
        <v>80</v>
      </c>
      <c r="AE170" s="19">
        <f t="shared" si="728"/>
        <v>0</v>
      </c>
      <c r="AF170" s="741">
        <f t="shared" si="729"/>
        <v>0</v>
      </c>
      <c r="AG170" s="40"/>
      <c r="AH170" s="25">
        <f t="shared" si="694"/>
        <v>184</v>
      </c>
      <c r="AI170" s="605">
        <f t="shared" si="695"/>
        <v>0</v>
      </c>
      <c r="AJ170" s="605">
        <f t="shared" si="696"/>
        <v>0</v>
      </c>
      <c r="AK170" s="605">
        <f t="shared" si="697"/>
        <v>0</v>
      </c>
      <c r="AL170" s="605">
        <f t="shared" si="698"/>
        <v>0</v>
      </c>
      <c r="AM170" s="605">
        <f t="shared" si="699"/>
        <v>0</v>
      </c>
      <c r="AN170" s="605">
        <f t="shared" si="700"/>
        <v>32</v>
      </c>
      <c r="AO170" s="605">
        <f t="shared" si="701"/>
        <v>8</v>
      </c>
      <c r="AP170" s="605">
        <f t="shared" si="730"/>
        <v>40</v>
      </c>
      <c r="AQ170" s="605">
        <f t="shared" si="731"/>
        <v>256</v>
      </c>
      <c r="AR170" s="605">
        <f t="shared" si="732"/>
        <v>256</v>
      </c>
      <c r="AS170" s="19">
        <f t="shared" si="733"/>
        <v>0</v>
      </c>
      <c r="AT170" s="741">
        <f t="shared" si="734"/>
        <v>32</v>
      </c>
      <c r="AU170" s="41"/>
      <c r="AV170" s="709">
        <f>COUNTIF(beosztás!$BP172:$CT172,"DE")*8</f>
        <v>80</v>
      </c>
      <c r="AW170" s="710">
        <f>COUNTIF(beosztás!$BP172:$CT172,"DU")*8</f>
        <v>0</v>
      </c>
      <c r="AX170" s="710">
        <f>COUNTIF(beosztás!$BP172:$CT172,"ÉJ")*8</f>
        <v>0</v>
      </c>
      <c r="AY170" s="710">
        <f>COUNTIF(beosztás!$BP172:$CT172,"N")*12</f>
        <v>0</v>
      </c>
      <c r="AZ170" s="710">
        <f>COUNTIF(beosztás!$BP172:$CT172,"é")*12</f>
        <v>0</v>
      </c>
      <c r="BA170" s="710">
        <f>SUM(beosztás!$BP172:$CT172)</f>
        <v>0</v>
      </c>
      <c r="BB170" s="710">
        <f>COUNTIF(beosztás!$BP172:$CT172,"FÜ")*8</f>
        <v>8</v>
      </c>
      <c r="BC170" s="897">
        <f>(COUNTIF(beosztás!$BP172:$CT172,"SN")*12)+(COUNTIF(beosztás!$BP172:$CT172,"SDE")*8)+(COUNTIF(beosztás!$BP172:$CT172,"SDU")*8)+(COUNTIF(beosztás!$BP172:$CT172,"SÉ")*12)+(COUNTIF(beosztás!$BP172:$CT172,"SÉJ")*8)+(COUNTIF(beosztás!$BP172:$CT172,"S1")*1)+(COUNTIF(beosztás!$BP172:$CT172,"S2")*2)+(COUNTIF(beosztás!$BP172:$CT172,"S3")*3)+(COUNTIF(beosztás!$BP172:$CT172,"S4")*4)+(COUNTIF(beosztás!$BP172:$CT172,"S5")*5)+(COUNTIF(beosztás!$BP172:$CT172,"S6")*6)+(COUNTIF(beosztás!$BP172:$CT172,"S7")*7)+(COUNTIF(beosztás!$BP172:$CT172,"S8")*8)+(COUNTIF(beosztás!$BP172:$CT172,"S9")*9)+(COUNTIF(beosztás!$BP172:$CT172,"S10")*10)+(COUNTIF(beosztás!$BP172:$CT172,"S11")*11)+(COUNTIF(beosztás!$BP172:$CT172,"S12")*12)</f>
        <v>0</v>
      </c>
      <c r="BD170" s="710">
        <f>COUNTIF(beosztás!$BP172:$CT172,"BN")*12+COUNTIF(beosztás!$BP172:$CT172,"BÉ")*12+COUNTIF(beosztás!$BP172:$CT172,"BDE")*8+COUNTIF(beosztás!$BP172:$CT172,"BDU")*8+COUNTIF(beosztás!$BP172:$CT172,"BÉJ")*8+COUNTIF(beosztás!$BP172:$CT172,"B1")*1+COUNTIF(beosztás!$BP172:$CT172,"B2")*2+COUNTIF(beosztás!$BP172:$CT172,"B3")*3+COUNTIF(beosztás!$BP172:$CT172,"B5")*5+COUNTIF(beosztás!$BP172:$CT172,"B6")*6+COUNTIF(beosztás!$BP172:$CT172,"B7")*7+COUNTIF(beosztás!$BP172:$CT172,"B8")*8+COUNTIF(beosztás!$BP172:$CT172,"B9")*9+COUNTIF(beosztás!$BP172:$CT172,"B10")*10+COUNTIF(beosztás!$BP172:$CT172,"B11")*11+COUNTIF(beosztás!$BP172:$CT172,"B12")*12+COUNTIF(beosztás!$BP172:$CT172,"BP")*0</f>
        <v>0</v>
      </c>
      <c r="BE170" s="605">
        <f t="shared" si="735"/>
        <v>80</v>
      </c>
      <c r="BF170" s="1161">
        <v>80</v>
      </c>
      <c r="BG170" s="19">
        <f t="shared" si="736"/>
        <v>0</v>
      </c>
      <c r="BH170" s="741">
        <f t="shared" si="737"/>
        <v>0</v>
      </c>
      <c r="BI170" s="40"/>
      <c r="BJ170" s="709">
        <f>COUNTIF(beosztás!$CU172:$DX172,"DE")*8</f>
        <v>112</v>
      </c>
      <c r="BK170" s="710">
        <f>COUNTIF(beosztás!$CU172:$DX172,"DU")*8</f>
        <v>0</v>
      </c>
      <c r="BL170" s="710">
        <f>COUNTIF(beosztás!$CU172:$DX172,"ÉJ")*8</f>
        <v>0</v>
      </c>
      <c r="BM170" s="710">
        <f>COUNTIF(beosztás!$CU172:$DX172,"N")*12</f>
        <v>0</v>
      </c>
      <c r="BN170" s="710">
        <f>COUNTIF(beosztás!$CU172:$DX172,"É")*12</f>
        <v>0</v>
      </c>
      <c r="BO170" s="710">
        <f>SUM(beosztás!$CU172:$DX172)</f>
        <v>0</v>
      </c>
      <c r="BP170" s="897">
        <f>(COUNTIF(beosztás!$CU172:$DX172,"SN")*12)+(COUNTIF(beosztás!$CU172:$DX172,"SDE")*8)+(COUNTIF(beosztás!$CU172:$DX172,"SDU")*8)+(COUNTIF(beosztás!$CU172:$DX172,"SÉ")*12)+(COUNTIF(beosztás!$CU172:$DX172,"SÉJ")*8)+(COUNTIF(beosztás!$CU172:$DX172,"S1")*1)+(COUNTIF(beosztás!$CU172:$DX172,"S2")*2)+(COUNTIF(beosztás!$CU172:$DX172,"S3")*3)+(COUNTIF(beosztás!$CU172:$DX172,"S4")*4)+(COUNTIF(beosztás!$CU172:$DX172,"S5")*5)+(COUNTIF(beosztás!$CU172:$DX172,"S6")*6)+(COUNTIF(beosztás!$CU172:$DX172,"S7")*7)+(COUNTIF(beosztás!$CU172:$DX172,"S8")*8)+(COUNTIF(beosztás!$CU172:$DX172,"S9")*9)+(COUNTIF(beosztás!$CU172:$DX172,"S10")*10)+(COUNTIF(beosztás!$CU172:$DX172,"S11")*11)+(COUNTIF(beosztás!$CU172:$DX172,"S12")*12)</f>
        <v>0</v>
      </c>
      <c r="BQ170" s="710">
        <f>COUNTIF(beosztás!$CU172:$DX172,"FÜ")*8</f>
        <v>8</v>
      </c>
      <c r="BR170" s="710">
        <f>COUNTIF(beosztás!$CU172:$DX172,"BN")*12+COUNTIF(beosztás!$CU172:$DX172,"BÉ")*12+COUNTIF(beosztás!$CU172:$DX172,"BDE")*8+COUNTIF(beosztás!$CU172:$DX172,"BDU")*8+COUNTIF(beosztás!$CU172:$DX172,"BÉJ")*8+COUNTIF(beosztás!$CU172:$DX172,"B1")*1+COUNTIF(beosztás!$CU172:$DX172,"B2")*2+COUNTIF(beosztás!$CU172:$DX172,"B3")*3+COUNTIF(beosztás!$CU172:$DX172,"B5")*5+COUNTIF(beosztás!$CU172:$DX172,"B6")*6+COUNTIF(beosztás!$CU172:$DX172,"B7")*7+COUNTIF(beosztás!$CU172:$DX172,"B8")*8+COUNTIF(beosztás!$CU172:$DX172,"B9")*9+COUNTIF(beosztás!$CU172:$DX172,"B10")*10+COUNTIF(beosztás!$CU172:$DX172,"B11")*11+COUNTIF(beosztás!$CU172:$DX172,"B12")*12+COUNTIF(beosztás!$CU172:$DX172,"BP")*0</f>
        <v>0</v>
      </c>
      <c r="BS170" s="605">
        <f t="shared" si="738"/>
        <v>112</v>
      </c>
      <c r="BT170" s="710">
        <f>IF(C170="",0,alapadatok!$AN$5)</f>
        <v>168</v>
      </c>
      <c r="BU170" s="19">
        <f t="shared" si="739"/>
        <v>-56</v>
      </c>
      <c r="BV170" s="741">
        <f t="shared" si="706"/>
        <v>0</v>
      </c>
      <c r="BW170" s="40"/>
      <c r="BX170" s="25">
        <f t="shared" si="740"/>
        <v>192</v>
      </c>
      <c r="BY170" s="605">
        <f t="shared" si="741"/>
        <v>0</v>
      </c>
      <c r="BZ170" s="605">
        <f t="shared" si="742"/>
        <v>0</v>
      </c>
      <c r="CA170" s="605">
        <f t="shared" si="743"/>
        <v>0</v>
      </c>
      <c r="CB170" s="605">
        <f t="shared" si="744"/>
        <v>0</v>
      </c>
      <c r="CC170" s="605">
        <f t="shared" si="745"/>
        <v>0</v>
      </c>
      <c r="CD170" s="605">
        <f t="shared" si="746"/>
        <v>0</v>
      </c>
      <c r="CE170" s="605">
        <f t="shared" si="747"/>
        <v>16</v>
      </c>
      <c r="CF170" s="605">
        <f t="shared" si="748"/>
        <v>0</v>
      </c>
      <c r="CG170" s="605">
        <f t="shared" si="749"/>
        <v>192</v>
      </c>
      <c r="CH170" s="605">
        <f t="shared" si="750"/>
        <v>248</v>
      </c>
      <c r="CI170" s="19">
        <f t="shared" si="751"/>
        <v>-56</v>
      </c>
      <c r="CJ170" s="741">
        <f t="shared" si="752"/>
        <v>0</v>
      </c>
      <c r="CK170" s="41"/>
      <c r="CL170" s="709">
        <f>COUNTIF(beosztás!$DY172:$FC172,"DE")*8</f>
        <v>0</v>
      </c>
      <c r="CM170" s="710">
        <f>COUNTIF(beosztás!$DY172:$FC172,"DU")*8</f>
        <v>0</v>
      </c>
      <c r="CN170" s="710">
        <f>COUNTIF(beosztás!$DY172:$FC172,"ÉJ")*8</f>
        <v>0</v>
      </c>
      <c r="CO170" s="710">
        <f>COUNTIF(beosztás!$DY172:$FC172,"N")*12</f>
        <v>0</v>
      </c>
      <c r="CP170" s="710">
        <f>COUNTIF(beosztás!$DY172:$FC172,"é")*12</f>
        <v>0</v>
      </c>
      <c r="CQ170" s="710">
        <f>SUM(beosztás!$DY172:$FC172)</f>
        <v>0</v>
      </c>
      <c r="CR170" s="710">
        <f>COUNTIF(beosztás!$DY172:$FC172,"FÜ")*8</f>
        <v>16</v>
      </c>
      <c r="CS170" s="897">
        <f>(COUNTIF(beosztás!$DY172:$FC172,"SN")*12)+(COUNTIF(beosztás!$DY172:$FC172,"SDE")*8)+(COUNTIF(beosztás!$DY172:$FC172,"SDU")*8)+(COUNTIF(beosztás!$DY172:$FC172,"SÉ")*12)+(COUNTIF(beosztás!$DY172:$FC172,"SÉJ")*8)+(COUNTIF(beosztás!$DY172:$FC172,"S1")*1)+(COUNTIF(beosztás!$DY172:$FC172,"S2")*2)+(COUNTIF(beosztás!$DY172:$FC172,"S3")*3)+(COUNTIF(beosztás!$DY172:$FC172,"S4")*4)+(COUNTIF(beosztás!$DY172:$FC172,"S5")*5)+(COUNTIF(beosztás!$DY172:$FC172,"S6")*6)+(COUNTIF(beosztás!$DY172:$FC172,"S7")*7)+(COUNTIF(beosztás!$DY172:$FC172,"S8")*8)+(COUNTIF(beosztás!$DY172:$FC172,"S9")*9)+(COUNTIF(beosztás!$DY172:$FC172,"S10")*10)+(COUNTIF(beosztás!$DY172:$FC172,"S11")*11)+(COUNTIF(beosztás!$DY172:$FC172,"S12")*12)</f>
        <v>0</v>
      </c>
      <c r="CT170" s="710">
        <f>COUNTIF(beosztás!$DY172:$FC172,"BN")*12+COUNTIF(beosztás!$DY172:$FC172,"BÉ")*12+COUNTIF(beosztás!$DY172:$FC172,"BDE")*8+COUNTIF(beosztás!$DY172:$FC172,"BDU")*8+COUNTIF(beosztás!$DY172:$FC172,"BÉJ")*8+COUNTIF(beosztás!$DY172:$FC172,"B1")*1+COUNTIF(beosztás!$DY172:$FC172,"B2")*2+COUNTIF(beosztás!$DY172:$FC172,"B3")*3+COUNTIF(beosztás!$DY172:$FC172,"B5")*5+COUNTIF(beosztás!$DY172:$FC172,"B6")*6+COUNTIF(beosztás!$DY172:$FC172,"B7")*7+COUNTIF(beosztás!$DY172:$FC172,"B8")*8+COUNTIF(beosztás!$DY172:$FC172,"B9")*9+COUNTIF(beosztás!$DY172:$FC172,"B10")*10+COUNTIF(beosztás!$DY172:$FC172,"B11")*11+COUNTIF(beosztás!$DY172:$FC172,"B12")*12+COUNTIF(beosztás!$DY172:$FC172,"BP")*0</f>
        <v>0</v>
      </c>
      <c r="CU170" s="605">
        <f t="shared" si="753"/>
        <v>0</v>
      </c>
      <c r="CV170" s="710">
        <f>IF(C170="",0,alapadatok!$AN$6)</f>
        <v>168</v>
      </c>
      <c r="CW170" s="19">
        <f t="shared" si="754"/>
        <v>-168</v>
      </c>
      <c r="CX170" s="907">
        <f t="shared" si="755"/>
        <v>0</v>
      </c>
      <c r="CY170" s="40"/>
      <c r="CZ170" s="709">
        <f>COUNTIF(beosztás!$FD172:$GG172,"DE")*8</f>
        <v>0</v>
      </c>
      <c r="DA170" s="710">
        <f>COUNTIF(beosztás!$FD172:$GG172,"DU")*8</f>
        <v>0</v>
      </c>
      <c r="DB170" s="710">
        <f>COUNTIF(beosztás!$FD172:$GG172,"ÉJ")*8</f>
        <v>0</v>
      </c>
      <c r="DC170" s="710">
        <f>COUNTIF(beosztás!$FD172:$GG172,"N")*12</f>
        <v>0</v>
      </c>
      <c r="DD170" s="710">
        <f>COUNTIF(beosztás!$FD172:$GG172,"É")*12</f>
        <v>0</v>
      </c>
      <c r="DE170" s="710">
        <f>SUM(beosztás!$FD172:$GG172)</f>
        <v>0</v>
      </c>
      <c r="DF170" s="897">
        <f>(COUNTIF(beosztás!$FD172:$GG172,"SN")*12)+(COUNTIF(beosztás!$FD172:$GG172,"SDE")*8)+(COUNTIF(beosztás!$FD172:$GG172,"SDU")*8)+(COUNTIF(beosztás!$FD172:$GG172,"SÉ")*12)+(COUNTIF(beosztás!$FD172:$GG172,"SÉJ")*8)+(COUNTIF(beosztás!$FD172:$GG172,"S1")*1)+(COUNTIF(beosztás!$FD172:$GG172,"S2")*2)+(COUNTIF(beosztás!$FD172:$GG172,"S3")*3)+(COUNTIF(beosztás!$FD172:$GG172,"S4")*4)+(COUNTIF(beosztás!$FD172:$GG172,"S5")*5)+(COUNTIF(beosztás!$FD172:$GG172,"S6")*6)+(COUNTIF(beosztás!$FD172:$GG172,"S7")*7)+(COUNTIF(beosztás!$FD172:$GG172,"S8")*8)+(COUNTIF(beosztás!$FD172:$GG172,"S9")*9)+(COUNTIF(beosztás!$FD172:$GG172,"S10")*10)+(COUNTIF(beosztás!$FD172:$GG172,"S11")*11)+(COUNTIF(beosztás!$FD172:$GG172,"S12")*12)</f>
        <v>0</v>
      </c>
      <c r="DG170" s="710">
        <f>COUNTIF(beosztás!$FD172:$GG172,"FÜ")*8</f>
        <v>0</v>
      </c>
      <c r="DH170" s="710">
        <f>COUNTIF(beosztás!$FD172:$GG172,"BN")*12+COUNTIF(beosztás!$FD172:$GG172,"BÉ")*12+COUNTIF(beosztás!$FD172:$GG172,"BDE")*8+COUNTIF(beosztás!$FD172:$GG172,"BDU")*8+COUNTIF(beosztás!$FD172:$GG172,"BÉJ")*8+COUNTIF(beosztás!$FD172:$GG172,"B1")*1+COUNTIF(beosztás!$FD172:$GG172,"B2")*2+COUNTIF(beosztás!$FD172:$GG172,"B3")*3+COUNTIF(beosztás!$FD172:$GG172,"B5")*5+COUNTIF(beosztás!$FD172:$GG172,"B6")*6+COUNTIF(beosztás!$FD172:$GG172,"B7")*7+COUNTIF(beosztás!$FD172:$GG172,"B8")*8+COUNTIF(beosztás!$FD172:$GG172,"B9")*9+COUNTIF(beosztás!$FD172:$GG172,"B10")*10+COUNTIF(beosztás!$FD172:$GG172,"B11")*11+COUNTIF(beosztás!$FD172:$GG172,"B12")*12+COUNTIF(beosztás!$FD172:$GG172,"BP")*0</f>
        <v>0</v>
      </c>
      <c r="DI170" s="605">
        <f t="shared" si="756"/>
        <v>0</v>
      </c>
      <c r="DJ170" s="710">
        <f>IF(C170="",0,alapadatok!$AN$7)</f>
        <v>160</v>
      </c>
      <c r="DK170" s="19">
        <f t="shared" si="757"/>
        <v>-160</v>
      </c>
      <c r="DL170" s="741">
        <f t="shared" si="758"/>
        <v>0</v>
      </c>
      <c r="DM170" s="40"/>
      <c r="DN170" s="25">
        <f t="shared" si="759"/>
        <v>0</v>
      </c>
      <c r="DO170" s="605">
        <f t="shared" si="760"/>
        <v>0</v>
      </c>
      <c r="DP170" s="605">
        <f t="shared" si="761"/>
        <v>0</v>
      </c>
      <c r="DQ170" s="605">
        <f t="shared" si="762"/>
        <v>0</v>
      </c>
      <c r="DR170" s="605">
        <f t="shared" si="763"/>
        <v>0</v>
      </c>
      <c r="DS170" s="605">
        <f t="shared" si="764"/>
        <v>0</v>
      </c>
      <c r="DT170" s="605">
        <f t="shared" si="765"/>
        <v>0</v>
      </c>
      <c r="DU170" s="605">
        <f t="shared" si="766"/>
        <v>16</v>
      </c>
      <c r="DV170" s="605">
        <f t="shared" si="767"/>
        <v>0</v>
      </c>
      <c r="DW170" s="605">
        <f t="shared" si="768"/>
        <v>0</v>
      </c>
      <c r="DX170" s="605">
        <f t="shared" si="769"/>
        <v>328</v>
      </c>
      <c r="DY170" s="19">
        <f t="shared" si="770"/>
        <v>-328</v>
      </c>
      <c r="DZ170" s="907">
        <f t="shared" si="771"/>
        <v>0</v>
      </c>
      <c r="EA170" s="41"/>
      <c r="EB170" s="709">
        <f>COUNTIF(beosztás!$GH172:$HL172,"DE")*8</f>
        <v>0</v>
      </c>
      <c r="EC170" s="710">
        <f>COUNTIF(beosztás!$GH172:$HL172,"DU")*8</f>
        <v>0</v>
      </c>
      <c r="ED170" s="710">
        <f>COUNTIF(beosztás!$GH172:$HL172,"ÉJ")*8</f>
        <v>0</v>
      </c>
      <c r="EE170" s="710">
        <f>COUNTIF(beosztás!$GH172:$HL172,"N")*12</f>
        <v>0</v>
      </c>
      <c r="EF170" s="710">
        <f>COUNTIF(beosztás!$GH172:$HL172,"é")*12</f>
        <v>0</v>
      </c>
      <c r="EG170" s="710">
        <f>SUM(beosztás!$GH172:$HL172)</f>
        <v>0</v>
      </c>
      <c r="EH170" s="710">
        <f>COUNTIF(beosztás!$GH172:$HL172,"FÜ")*8</f>
        <v>0</v>
      </c>
      <c r="EI170" s="897">
        <f>(COUNTIF(beosztás!$GH172:$HL172,"SN")*12)+(COUNTIF(beosztás!$GH172:$HL172,"SDE")*8)+(COUNTIF(beosztás!$GH172:$HL172,"SDU")*8)+(COUNTIF(beosztás!$GH172:$HL172,"SÉ")*12)+(COUNTIF(beosztás!$GH172:$HL172,"SÉJ")*8)+(COUNTIF(beosztás!$GH172:$HL172,"S1")*1)+(COUNTIF(beosztás!$GH172:$HL172,"S2")*2)+(COUNTIF(beosztás!$GH172:$HL172,"S3")*3)+(COUNTIF(beosztás!$GH172:$HL172,"S4")*4)+(COUNTIF(beosztás!$GH172:$HL172,"S5")*5)+(COUNTIF(beosztás!$GH172:$HL172,"S6")*6)+(COUNTIF(beosztás!$GH172:$HL172,"S7")*7)+(COUNTIF(beosztás!$GH172:$HL172,"S8")*8)+(COUNTIF(beosztás!$GH172:$HL172,"S9")*9)+(COUNTIF(beosztás!$GH172:$HL172,"S10")*10)+(COUNTIF(beosztás!$GH172:$HL172,"S11")*11)+(COUNTIF(beosztás!$GH172:$HL172,"S12")*12)</f>
        <v>0</v>
      </c>
      <c r="EJ170" s="710">
        <f>COUNTIF(beosztás!$GH172:$HL172,"BN")*12+COUNTIF(beosztás!$GH172:$HL172,"BÉ")*12+COUNTIF(beosztás!$GH172:$HL172,"BDE")*8+COUNTIF(beosztás!$GH172:$HL172,"BDU")*8+COUNTIF(beosztás!$GH172:$HL172,"BÉJ")*8+COUNTIF(beosztás!$GH172:$HL172,"B1")*1+COUNTIF(beosztás!$GH172:$HL172,"B2")*2+COUNTIF(beosztás!$GH172:$HL172,"B3")*3+COUNTIF(beosztás!$GH172:$HL172,"B5")*5+COUNTIF(beosztás!$GH172:$HL172,"B6")*6+COUNTIF(beosztás!$GH172:$HL172,"B7")*7+COUNTIF(beosztás!$GH172:$HL172,"B8")*8+COUNTIF(beosztás!$GH172:$HL172,"B9")*9+COUNTIF(beosztás!$GH172:$HL172,"B10")*10+COUNTIF(beosztás!$GH172:$HL172,"B11")*11+COUNTIF(beosztás!$GH172:$HL172,"B12")*12+COUNTIF(beosztás!$GH172:$HL172,"BP")*0</f>
        <v>0</v>
      </c>
      <c r="EK170" s="605">
        <f t="shared" si="772"/>
        <v>0</v>
      </c>
      <c r="EL170" s="710">
        <f>IF(C170="",0,alapadatok!$AN$8)</f>
        <v>184</v>
      </c>
      <c r="EM170" s="19">
        <f t="shared" si="773"/>
        <v>-184</v>
      </c>
      <c r="EN170" s="907">
        <f t="shared" si="774"/>
        <v>0</v>
      </c>
      <c r="EO170" s="40"/>
      <c r="EP170" s="709">
        <f>COUNTIF(beosztás!$HM172:$IQ172,"DE")*8</f>
        <v>0</v>
      </c>
      <c r="EQ170" s="710">
        <f>COUNTIF(beosztás!$HM172:$IQ172,"DU")*8</f>
        <v>0</v>
      </c>
      <c r="ER170" s="710">
        <f>COUNTIF(beosztás!$HM172:$IQ172,"ÉJ")*8</f>
        <v>0</v>
      </c>
      <c r="ES170" s="710">
        <f>COUNTIF(beosztás!$HM172:$IQ172,"N")*12</f>
        <v>0</v>
      </c>
      <c r="ET170" s="710">
        <f>COUNTIF(beosztás!$HM172:$IQ172,"É")*12</f>
        <v>0</v>
      </c>
      <c r="EU170" s="710">
        <f>SUM(beosztás!$HM172:$IQ172)</f>
        <v>0</v>
      </c>
      <c r="EV170" s="897">
        <f>(COUNTIF(beosztás!$HM172:$IQ172,"SN")*12)+(COUNTIF(beosztás!$HM172:$IQ172,"SDE")*8)+(COUNTIF(beosztás!$HM172:$IQ172,"SDU")*8)+(COUNTIF(beosztás!$HM172:$IQ172,"SÉ")*12)+(COUNTIF(beosztás!$HM172:$IQ172,"SÉJ")*8)+(COUNTIF(beosztás!$HM172:$IQ172,"S1")*1)+(COUNTIF(beosztás!$HM172:$IQ172,"S2")*2)+(COUNTIF(beosztás!$HM172:$IQ172,"S3")*3)+(COUNTIF(beosztás!$HM172:$IQ172,"S4")*4)+(COUNTIF(beosztás!$HM172:$IQ172,"S5")*5)+(COUNTIF(beosztás!$HM172:$IQ172,"S6")*6)+(COUNTIF(beosztás!$HM172:$IQ172,"S7")*7)+(COUNTIF(beosztás!$HM172:$IQ172,"S8")*8)+(COUNTIF(beosztás!$HM172:$IQ172,"S9")*9)+(COUNTIF(beosztás!$HM172:$IQ172,"S10")*10)+(COUNTIF(beosztás!$HM172:$IQ172,"S11")*11)+(COUNTIF(beosztás!$HM172:$IQ172,"S12")*12)</f>
        <v>0</v>
      </c>
      <c r="EW170" s="710">
        <f>COUNTIF(beosztás!$HM172:$IQ172,"FÜ")*8</f>
        <v>8</v>
      </c>
      <c r="EX170" s="710">
        <f>COUNTIF(beosztás!$HM172:$IQ172,"BN")*12+COUNTIF(beosztás!$HM172:$IQ172,"BÉ")*12+COUNTIF(beosztás!$HM172:$IQ172,"BDE")*8+COUNTIF(beosztás!$HM172:$IQ172,"BDU")*8+COUNTIF(beosztás!$HM172:$IQ172,"BÉJ")*8+COUNTIF(beosztás!$HM172:$IQ172,"B1")*1+COUNTIF(beosztás!$HM172:$IQ172,"B2")*2+COUNTIF(beosztás!$HM172:$IQ172,"B3")*3+COUNTIF(beosztás!$HM172:$IQ172,"B5")*5+COUNTIF(beosztás!$HM172:$IQ172,"B6")*6+COUNTIF(beosztás!$HM172:$IQ172,"B7")*7+COUNTIF(beosztás!$HM172:$IQ172,"B8")*8+COUNTIF(beosztás!$HM172:$IQ172,"B9")*9+COUNTIF(beosztás!$HM172:$IQ172,"B10")*10+COUNTIF(beosztás!$HM172:$IQ172,"B11")*11+COUNTIF(beosztás!$HM172:$IQ172,"B12")*12+COUNTIF(beosztás!$HM172:$IQ172,"BP")*0</f>
        <v>0</v>
      </c>
      <c r="EY170" s="605">
        <f t="shared" si="775"/>
        <v>0</v>
      </c>
      <c r="EZ170" s="710">
        <f>IF(C170="",0,alapadatok!$AN$9)</f>
        <v>168</v>
      </c>
      <c r="FA170" s="19">
        <f t="shared" si="776"/>
        <v>-168</v>
      </c>
      <c r="FB170" s="907">
        <f t="shared" si="777"/>
        <v>0</v>
      </c>
      <c r="FC170" s="40"/>
      <c r="FD170" s="25">
        <f t="shared" si="778"/>
        <v>0</v>
      </c>
      <c r="FE170" s="605">
        <f t="shared" si="779"/>
        <v>0</v>
      </c>
      <c r="FF170" s="605">
        <f t="shared" si="780"/>
        <v>0</v>
      </c>
      <c r="FG170" s="605">
        <f t="shared" si="781"/>
        <v>0</v>
      </c>
      <c r="FH170" s="605">
        <f t="shared" si="782"/>
        <v>0</v>
      </c>
      <c r="FI170" s="605">
        <f t="shared" si="783"/>
        <v>0</v>
      </c>
      <c r="FJ170" s="605">
        <f t="shared" si="784"/>
        <v>0</v>
      </c>
      <c r="FK170" s="605">
        <f t="shared" si="785"/>
        <v>8</v>
      </c>
      <c r="FL170" s="605">
        <f t="shared" si="786"/>
        <v>0</v>
      </c>
      <c r="FM170" s="605">
        <f t="shared" si="787"/>
        <v>0</v>
      </c>
      <c r="FN170" s="605">
        <f t="shared" si="788"/>
        <v>352</v>
      </c>
      <c r="FO170" s="19">
        <f t="shared" si="789"/>
        <v>-352</v>
      </c>
      <c r="FP170" s="907">
        <f t="shared" si="790"/>
        <v>0</v>
      </c>
      <c r="FQ170" s="41"/>
      <c r="FR170" s="709">
        <f>COUNTIF(beosztás!$IR172:$JU172,"DE")*8</f>
        <v>0</v>
      </c>
      <c r="FS170" s="710">
        <f>COUNTIF(beosztás!$IR172:$JU172,"DU")*8</f>
        <v>0</v>
      </c>
      <c r="FT170" s="710">
        <f>COUNTIF(beosztás!$IR172:$JU172,"ÉJ")*8</f>
        <v>0</v>
      </c>
      <c r="FU170" s="710">
        <f>COUNTIF(beosztás!$IR172:$JU172,"N")*12</f>
        <v>0</v>
      </c>
      <c r="FV170" s="710">
        <f>COUNTIF(beosztás!$IR172:$JU172,"é")*12</f>
        <v>0</v>
      </c>
      <c r="FW170" s="710">
        <f>SUM(beosztás!$IR172:$JU172)</f>
        <v>0</v>
      </c>
      <c r="FX170" s="710">
        <f>COUNTIF(beosztás!$IR172:$JU172,"FÜ")*8</f>
        <v>0</v>
      </c>
      <c r="FY170" s="897">
        <f>(COUNTIF(beosztás!$IR172:$JU172,"SN")*12)+(COUNTIF(beosztás!$IR172:$JU172,"SDE")*8)+(COUNTIF(beosztás!$IR172:$JU172,"SDU")*8)+(COUNTIF(beosztás!$IR172:$JU172,"SÉ")*12)+(COUNTIF(beosztás!$IR172:$JU172,"SÉJ")*8)+(COUNTIF(beosztás!$IR172:$JU172,"S1")*1)+(COUNTIF(beosztás!$IR172:$JU172,"S2")*2)+(COUNTIF(beosztás!$IR172:$JU172,"S3")*3)+(COUNTIF(beosztás!$IR172:$JU172,"S4")*4)+(COUNTIF(beosztás!$IR172:$JU172,"S5")*5)+(COUNTIF(beosztás!$IR172:$JU172,"S6")*6)+(COUNTIF(beosztás!$IR172:$JU172,"S7")*7)+(COUNTIF(beosztás!$IR172:$JU172,"S8")*8)+(COUNTIF(beosztás!$IR172:$JU172,"S9")*9)+(COUNTIF(beosztás!$IR172:$JU172,"S10")*10)+(COUNTIF(beosztás!$IR172:$JU172,"S11")*11)+(COUNTIF(beosztás!$IR172:$JU172,"S12")*12)</f>
        <v>0</v>
      </c>
      <c r="FZ170" s="710">
        <f>COUNTIF(beosztás!$IR172:$JU172,"BN")*12+COUNTIF(beosztás!$IR172:$JU172,"BÉ")*12+COUNTIF(beosztás!$IR172:$JU172,"BDE")*8+COUNTIF(beosztás!$IR172:$JU172,"BDU")*8+COUNTIF(beosztás!$IR172:$JU172,"BÉJ")*8+COUNTIF(beosztás!$IR172:$JU172,"B1")*1+COUNTIF(beosztás!$IR172:$JU172,"B2")*2+COUNTIF(beosztás!$IR172:$JU172,"B3")*3+COUNTIF(beosztás!$IR172:$JU172,"B5")*5+COUNTIF(beosztás!$IR172:$JU172,"B6")*6+COUNTIF(beosztás!$IR172:$JU172,"B7")*7+COUNTIF(beosztás!$IR172:$JU172,"B8")*8+COUNTIF(beosztás!$IR172:$JU172,"B9")*9+COUNTIF(beosztás!$IR172:$JU172,"B10")*10+COUNTIF(beosztás!$IR172:$JU172,"B11")*11+COUNTIF(beosztás!$IR172:$JU172,"B12")*12+COUNTIF(beosztás!$IR172:$JU172,"BP")*0</f>
        <v>0</v>
      </c>
      <c r="GA170" s="605">
        <f t="shared" si="791"/>
        <v>0</v>
      </c>
      <c r="GB170" s="710">
        <f>IF(C170="",0,alapadatok!$AN$10)</f>
        <v>168</v>
      </c>
      <c r="GC170" s="19">
        <f t="shared" si="792"/>
        <v>-168</v>
      </c>
      <c r="GD170" s="907">
        <f t="shared" si="793"/>
        <v>0</v>
      </c>
      <c r="GE170" s="42"/>
      <c r="GF170" s="709">
        <f>COUNTIF(beosztás!$JV172:$KZ172,"DE")*8</f>
        <v>0</v>
      </c>
      <c r="GG170" s="710">
        <f>COUNTIF(beosztás!$JV172:$KZ172,"DU")*8</f>
        <v>0</v>
      </c>
      <c r="GH170" s="710">
        <f>COUNTIF(beosztás!$JV172:$KZ172,"ÉJ")*8</f>
        <v>0</v>
      </c>
      <c r="GI170" s="710">
        <f>COUNTIF(beosztás!$JV172:$KZ172,"N")*12</f>
        <v>0</v>
      </c>
      <c r="GJ170" s="710">
        <f>COUNTIF(beosztás!$JV172:$KZ172,"É")*12</f>
        <v>0</v>
      </c>
      <c r="GK170" s="710">
        <f>SUM(beosztás!$JV172:$KZ172)</f>
        <v>0</v>
      </c>
      <c r="GL170" s="897">
        <f>(COUNTIF(beosztás!$JV172:$KZ172,"SN")*12)+(COUNTIF(beosztás!$JV172:$KZ172,"SDE")*8)+(COUNTIF(beosztás!$JV172:$KZ172,"SDU")*8)+(COUNTIF(beosztás!$JV172:$KZ172,"SÉ")*12)+(COUNTIF(beosztás!$JV172:$KZ172,"SÉJ")*8)+(COUNTIF(beosztás!$JV172:$KZ172,"S1")*1)+(COUNTIF(beosztás!$JV172:$KZ172,"S2")*2)+(COUNTIF(beosztás!$JV172:$KZ172,"S3")*3)+(COUNTIF(beosztás!$JV172:$KZ172,"S4")*4)+(COUNTIF(beosztás!$JV172:$KZ172,"S5")*5)+(COUNTIF(beosztás!$JV172:$KZ172,"S6")*6)+(COUNTIF(beosztás!$JV172:$KZ172,"S7")*7)+(COUNTIF(beosztás!$JV172:$KZ172,"S8")*8)+(COUNTIF(beosztás!$JV172:$KZ172,"S9")*9)+(COUNTIF(beosztás!$JV172:$KZ172,"S10")*10)+(COUNTIF(beosztás!$JV172:$KZ172,"S11")*11)+(COUNTIF(beosztás!$JV172:$KZ172,"S12")*12)</f>
        <v>0</v>
      </c>
      <c r="GM170" s="710">
        <f>COUNTIF(beosztás!$JV172:$KZ172,"FÜ")*8</f>
        <v>8</v>
      </c>
      <c r="GN170" s="710">
        <f>COUNTIF(beosztás!$JV172:$KZ172,"BN")*12+COUNTIF(beosztás!$JV172:$KZ172,"BÉ")*12+COUNTIF(beosztás!$JV172:$KZ172,"BDE")*8+COUNTIF(beosztás!$JV172:$KZ172,"BDU")*8+COUNTIF(beosztás!$JV172:$KZ172,"BÉJ")*8+COUNTIF(beosztás!$JV172:$KZ172,"B1")*1+COUNTIF(beosztás!$JV172:$KZ172,"B2")*2+COUNTIF(beosztás!$JV172:$KZ172,"B3")*3+COUNTIF(beosztás!$JV172:$KZ172,"B5")*5+COUNTIF(beosztás!$JV172:$KZ172,"B6")*6+COUNTIF(beosztás!$JV172:$KZ172,"B7")*7+COUNTIF(beosztás!$JV172:$KZ172,"B8")*8+COUNTIF(beosztás!$JV172:$KZ172,"B9")*9+COUNTIF(beosztás!$JV172:$KZ172,"B10")*10+COUNTIF(beosztás!$JV172:$KZ172,"B11")*11+COUNTIF(beosztás!$JV172:$KZ172,"B12")*12+COUNTIF(beosztás!$JV172:$KZ172,"BP")*0</f>
        <v>0</v>
      </c>
      <c r="GO170" s="605">
        <f t="shared" si="794"/>
        <v>0</v>
      </c>
      <c r="GP170" s="710">
        <f>IF(C170="",0,alapadatok!$AN$11)</f>
        <v>176</v>
      </c>
      <c r="GQ170" s="19">
        <f t="shared" si="795"/>
        <v>-176</v>
      </c>
      <c r="GR170" s="907">
        <f t="shared" si="796"/>
        <v>0</v>
      </c>
      <c r="GS170" s="42"/>
      <c r="GT170" s="25">
        <f t="shared" si="797"/>
        <v>0</v>
      </c>
      <c r="GU170" s="605">
        <f t="shared" si="798"/>
        <v>0</v>
      </c>
      <c r="GV170" s="605">
        <f t="shared" si="799"/>
        <v>0</v>
      </c>
      <c r="GW170" s="605">
        <f t="shared" si="800"/>
        <v>0</v>
      </c>
      <c r="GX170" s="605">
        <f t="shared" si="801"/>
        <v>0</v>
      </c>
      <c r="GY170" s="605">
        <f t="shared" si="802"/>
        <v>0</v>
      </c>
      <c r="GZ170" s="605">
        <f t="shared" si="803"/>
        <v>0</v>
      </c>
      <c r="HA170" s="605">
        <f t="shared" si="804"/>
        <v>8</v>
      </c>
      <c r="HB170" s="605">
        <f t="shared" si="805"/>
        <v>0</v>
      </c>
      <c r="HC170" s="605">
        <f t="shared" si="806"/>
        <v>0</v>
      </c>
      <c r="HD170" s="605">
        <f t="shared" si="807"/>
        <v>344</v>
      </c>
      <c r="HE170" s="19">
        <f t="shared" si="808"/>
        <v>-344</v>
      </c>
      <c r="HF170" s="907">
        <f t="shared" si="809"/>
        <v>0</v>
      </c>
      <c r="HG170" s="41"/>
      <c r="HH170" s="709">
        <f>COUNTIF(beosztás!$LA172:$MD172,"DE")*8</f>
        <v>0</v>
      </c>
      <c r="HI170" s="710">
        <f>COUNTIF(beosztás!$LA172:$MD172,"DU")*8</f>
        <v>0</v>
      </c>
      <c r="HJ170" s="710">
        <f>COUNTIF(beosztás!$LA172:$MD172,"ÉJ")*8</f>
        <v>0</v>
      </c>
      <c r="HK170" s="710">
        <f>COUNTIF(beosztás!$LA172:$MD172,"N")*12</f>
        <v>0</v>
      </c>
      <c r="HL170" s="710">
        <f>COUNTIF(beosztás!$LA172:$MD172,"é")*12</f>
        <v>0</v>
      </c>
      <c r="HM170" s="710">
        <f>SUM(beosztás!$LA172:$MD172)</f>
        <v>0</v>
      </c>
      <c r="HN170" s="710">
        <f>COUNTIF(beosztás!$LA172:$MD172,"FÜ")*8</f>
        <v>8</v>
      </c>
      <c r="HO170" s="897">
        <f>(COUNTIF(beosztás!$LA172:$MD172,"SN")*12)+(COUNTIF(beosztás!$LA172:$MD172,"SDE")*8)+(COUNTIF(beosztás!$LA172:$MD172,"SDU")*8)+(COUNTIF(beosztás!$LA172:$MD172,"SÉ")*12)+(COUNTIF(beosztás!$LA172:$MD172,"SÉJ")*8)+(COUNTIF(beosztás!$LA172:$MD172,"S1")*1)+(COUNTIF(beosztás!$LA172:$MD172,"S2")*2)+(COUNTIF(beosztás!$LA172:$MD172,"S3")*3)+(COUNTIF(beosztás!$LA172:$MD172,"S4")*4)+(COUNTIF(beosztás!$LA172:$MD172,"S5")*5)+(COUNTIF(beosztás!$LA172:$MD172,"S6")*6)+(COUNTIF(beosztás!$LA172:$MD172,"S7")*7)+(COUNTIF(beosztás!$LA172:$MD172,"S8")*8)+(COUNTIF(beosztás!$LA172:$MD172,"S9")*9)+(COUNTIF(beosztás!$LA172:$MD172,"S10")*10)+(COUNTIF(beosztás!$LA172:$MD172,"S11")*11)+(COUNTIF(beosztás!$LA172:$MD172,"S12")*12)</f>
        <v>0</v>
      </c>
      <c r="HP170" s="710">
        <f>COUNTIF(beosztás!$LA172:$MD172,"BN")*12+COUNTIF(beosztás!$LA172:$MD172,"BÉ")*12+COUNTIF(beosztás!$LA172:$MD172,"BDE")*8+COUNTIF(beosztás!$LA172:$MD172,"BDU")*8+COUNTIF(beosztás!$LA172:$MD172,"BÉJ")*8+COUNTIF(beosztás!$LA172:$MD172,"B1")*1+COUNTIF(beosztás!$LA172:$MD172,"B2")*2+COUNTIF(beosztás!$LA172:$MD172,"B3")*3+COUNTIF(beosztás!$KZ172:$MC172,"B5")*5+COUNTIF(beosztás!$KZ172:$MC172,"B6")*6+COUNTIF(beosztás!$KZ172:$MC172,"B7")*7+COUNTIF(beosztás!$KZ172:$MC172,"B8")*8+COUNTIF(beosztás!$LA172:$MD172,"B9")*9+COUNTIF(beosztás!$LA172:$MD172,"B10")*10+COUNTIF(beosztás!$LA172:$MD172,"B11")*11+COUNTIF(beosztás!$LA172:$MD172,"B12")*12+COUNTIF(beosztás!$LA172:$MD172,"BP")*0</f>
        <v>0</v>
      </c>
      <c r="HQ170" s="605">
        <f t="shared" si="810"/>
        <v>0</v>
      </c>
      <c r="HR170" s="710">
        <f>IF(C170="",0,alapadatok!$AN$12)</f>
        <v>160</v>
      </c>
      <c r="HS170" s="19">
        <f t="shared" si="811"/>
        <v>-160</v>
      </c>
      <c r="HT170" s="907">
        <f t="shared" si="724"/>
        <v>0</v>
      </c>
      <c r="HU170" s="42"/>
      <c r="HV170" s="709">
        <f>COUNTIF(beosztás!$ME172:$NI172,"DE")*8</f>
        <v>0</v>
      </c>
      <c r="HW170" s="710">
        <f>COUNTIF(beosztás!$ME172:$NI172,"DU")*8</f>
        <v>0</v>
      </c>
      <c r="HX170" s="710">
        <f>COUNTIF(beosztás!$ME172:$NI172,"ÉJ")*8</f>
        <v>0</v>
      </c>
      <c r="HY170" s="710">
        <f>COUNTIF(beosztás!$ME172:$NI172,"N")*12</f>
        <v>0</v>
      </c>
      <c r="HZ170" s="710">
        <f>COUNTIF(beosztás!$ME172:$NI172,"É")*12</f>
        <v>0</v>
      </c>
      <c r="IA170" s="710">
        <f>SUM(beosztás!$ME172:$NI172)</f>
        <v>0</v>
      </c>
      <c r="IB170" s="710">
        <f>(COUNTIF(beosztás!$ME172:$NI172,"SN")*12)+(COUNTIF(beosztás!$ME172:$NI172,"SDE")*8)+(COUNTIF(beosztás!$ME172:$NI172,"SDU")*8)+(COUNTIF(beosztás!$ME172:$NI172,"SÉ")*12)+(COUNTIF(beosztás!$ME172:$NI172,"SÉJ")*8)+(COUNTIF(beosztás!$ME172:$NI172,"S1")*1)+(COUNTIF(beosztás!$ME172:$NI172,"S2")*2)+(COUNTIF(beosztás!$ME172:$NI172,"S3")*3)+(COUNTIF(beosztás!$ME172:$NI172,"S4")*4)+(COUNTIF(beosztás!$ME172:$NI172,"S5")*5)+(COUNTIF(beosztás!$ME172:$NI172,"S6")*6)+(COUNTIF(beosztás!$ME172:$NI172,"S7")*7)+(COUNTIF(beosztás!$ME172:$NI172,"S8")*8)+(COUNTIF(beosztás!$ME172:$NI172,"S9")*9)+(COUNTIF(beosztás!$ME172:$NI172,"S10")*10)+(COUNTIF(beosztás!$ME172:$NI172,"S11")*11)+(COUNTIF(beosztás!$ME172:$NI172,"S12")*12)</f>
        <v>0</v>
      </c>
      <c r="IC170" s="710">
        <f>COUNTIF(beosztás!$ME172:$NI172,"FÜ")*8</f>
        <v>16</v>
      </c>
      <c r="ID170" s="710">
        <f>COUNTIF(beosztás!$ME172:$NI172,"BN")*12+COUNTIF(beosztás!$ME172:$NI172,"BÉ")*12+COUNTIF(beosztás!$ME172:$NI172,"BDE")*8+COUNTIF(beosztás!$ME172:$NI172,"BDU")*8+COUNTIF(beosztás!$ME172:$NI172,"BÉJ")*8+COUNTIF(beosztás!$ME172:$NI172,"B1")*1+COUNTIF(beosztás!$ME172:$NI172,"B2")*2+COUNTIF(beosztás!$ME172:$NI172,"B3")*3+COUNTIF(beosztás!$ME172:$NI172,"B5")*5+COUNTIF(beosztás!$ME172:$NI172,"B6")*6+COUNTIF(beosztás!$ME172:$NI172,"B7")*7+COUNTIF(beosztás!$ME172:$NI172,"B8")*8+COUNTIF(beosztás!$ME172:$NI172,"B9")*9+COUNTIF(beosztás!$ME172:$NI172,"B10")*10+COUNTIF(beosztás!$ME172:$NI172,"B11")*11+COUNTIF(beosztás!$ME172:$NI172,"B12")*12+COUNTIF(beosztás!$ME172:$NI172,"BP")*0</f>
        <v>0</v>
      </c>
      <c r="IE170" s="605">
        <f t="shared" si="812"/>
        <v>0</v>
      </c>
      <c r="IF170" s="710">
        <f>IF(C170="",0,alapadatok!$AN$13)</f>
        <v>160</v>
      </c>
      <c r="IG170" s="19">
        <f t="shared" si="813"/>
        <v>-160</v>
      </c>
      <c r="IH170" s="741">
        <f t="shared" si="726"/>
        <v>0</v>
      </c>
      <c r="II170" s="42"/>
      <c r="IJ170" s="25">
        <f t="shared" si="814"/>
        <v>0</v>
      </c>
      <c r="IK170" s="605">
        <f t="shared" si="815"/>
        <v>0</v>
      </c>
      <c r="IL170" s="605">
        <f t="shared" si="816"/>
        <v>0</v>
      </c>
      <c r="IM170" s="605">
        <f t="shared" si="817"/>
        <v>0</v>
      </c>
      <c r="IN170" s="605">
        <f t="shared" si="818"/>
        <v>0</v>
      </c>
      <c r="IO170" s="605">
        <f t="shared" si="819"/>
        <v>0</v>
      </c>
      <c r="IP170" s="605">
        <f t="shared" si="820"/>
        <v>0</v>
      </c>
      <c r="IQ170" s="605">
        <f t="shared" si="821"/>
        <v>24</v>
      </c>
      <c r="IR170" s="605">
        <f t="shared" si="822"/>
        <v>0</v>
      </c>
      <c r="IS170" s="605">
        <f t="shared" si="823"/>
        <v>0</v>
      </c>
      <c r="IT170" s="605">
        <f t="shared" si="824"/>
        <v>320</v>
      </c>
      <c r="IU170" s="19">
        <f t="shared" si="825"/>
        <v>-320</v>
      </c>
      <c r="IV170" s="907">
        <f t="shared" si="826"/>
        <v>0</v>
      </c>
      <c r="IW170" s="43"/>
      <c r="JF170" s="21"/>
      <c r="JG170" s="21"/>
    </row>
    <row r="171" spans="1:267" hidden="1" x14ac:dyDescent="0.25">
      <c r="A171" s="422">
        <f>IF(beosztás!A173=0,"",beosztás!A173)</f>
        <v>26</v>
      </c>
      <c r="B171" s="48" t="str">
        <f>IF(beosztás!B173=0,"",beosztás!B173)</f>
        <v/>
      </c>
      <c r="C171" s="49" t="str">
        <f>IF(beosztás!C173=0,"",beosztás!C173)</f>
        <v/>
      </c>
      <c r="D171" s="50" t="str">
        <f>IF(beosztás!D173=0,"",beosztás!D173)</f>
        <v/>
      </c>
      <c r="E171" s="18"/>
      <c r="F171" s="709">
        <f>COUNTIF(beosztás!$I173:$AM173,"DE")*8</f>
        <v>0</v>
      </c>
      <c r="G171" s="710">
        <f>COUNTIF(beosztás!$I173:$AM173,"DU")*8</f>
        <v>0</v>
      </c>
      <c r="H171" s="710">
        <f>COUNTIF(beosztás!$I173:$AM173,"ÉJ")*8</f>
        <v>0</v>
      </c>
      <c r="I171" s="710">
        <f>COUNTIF(beosztás!$I173:$AM173,"N")*12</f>
        <v>0</v>
      </c>
      <c r="J171" s="710">
        <f>COUNTIF(beosztás!$I173:$AM173,"é")*12</f>
        <v>0</v>
      </c>
      <c r="K171" s="710">
        <f>SUM(beosztás!$I173:$AM173)</f>
        <v>0</v>
      </c>
      <c r="L171" s="710">
        <f>COUNTIF(beosztás!$I173:$AM173,"FÜ")*8</f>
        <v>0</v>
      </c>
      <c r="M171" s="710">
        <f>(COUNTIF(beosztás!$I173:$AM173,"SN")*12)+(COUNTIF(beosztás!$I173:$AM173,"SDE")*8)+(COUNTIF(beosztás!$I173:$AM173,"SDU")*8)+(COUNTIF(beosztás!$I173:$AM173,"S1")*1)+(COUNTIF(beosztás!$I173:$AM173,"S2")*2)+(COUNTIF(beosztás!$I173:$AM173,"S3")*3)+(COUNTIF(beosztás!$I173:$AM173,"S4")*4)+(COUNTIF(beosztás!$I173:$AM173,"S5")*5)+(COUNTIF(beosztás!$I173:$AM173,"S6")*6)+(COUNTIF(beosztás!$I173:$AM173,"S7")*7)+(COUNTIF(beosztás!$I173:$AM173,"S8")*8)+(COUNTIF(beosztás!$I173:$AM173,"S9")*9)+(COUNTIF(beosztás!$I173:$AM173,"S10")*10)+(COUNTIF(beosztás!$I173:$AM173,"S11")*11)+(COUNTIF(beosztás!$I173:$AM173,"S12")*12)+(COUNTIF(beosztás!$I173:$AM173,"SÉ")*12)+(COUNTIF(beosztás!$I173:$AM173,"SÉJ")*8)</f>
        <v>0</v>
      </c>
      <c r="N171" s="710">
        <f>COUNTIF(beosztás!$I173:$AM173,"BN")*12+COUNTIF(beosztás!$I173:$AM173,"BÉ")*12+COUNTIF(beosztás!$I173:$AM173,"BDE")*8+COUNTIF(beosztás!$I173:$AM173,"BDU")*8+COUNTIF(beosztás!$I173:$AM173,"BÉJ")*8+COUNTIF(beosztás!$I173:$AM173,"B1")*1+COUNTIF(beosztás!$I173:$AM173,"B2")*2+COUNTIF(beosztás!$I173:$AM173,"B3")*3+COUNTIF(beosztás!$I173:$AM173,"B5")*5+COUNTIF(beosztás!$I173:$AM173,"B6")*6+COUNTIF(beosztás!$I173:$AM173,"B7")*7+COUNTIF(beosztás!$I173:$AM173,"B8")*8+COUNTIF(beosztás!$I173:$AM173,"B9")*9+COUNTIF(beosztás!$I173:$AM173,"B10")*10+COUNTIF(beosztás!$I173:$AM173,"B11")*11+COUNTIF(beosztás!$I173:$AM173,"B12")*12+COUNTIF(beosztás!$I173:$AM173,"BP")*0</f>
        <v>0</v>
      </c>
      <c r="O171" s="605">
        <f t="shared" si="690"/>
        <v>0</v>
      </c>
      <c r="P171" s="706">
        <f>IF(C171="",0,alapadatok!$AN$2)</f>
        <v>0</v>
      </c>
      <c r="Q171" s="19">
        <f t="shared" si="577"/>
        <v>0</v>
      </c>
      <c r="R171" s="741">
        <f t="shared" si="691"/>
        <v>0</v>
      </c>
      <c r="S171" s="40"/>
      <c r="T171" s="709">
        <f>COUNTIF(beosztás!$AN173:$BO173,"DE")*8</f>
        <v>0</v>
      </c>
      <c r="U171" s="710">
        <f>COUNTIF(beosztás!$AN173:$BO173,"DU")*8</f>
        <v>0</v>
      </c>
      <c r="V171" s="710">
        <f>COUNTIF(beosztás!$AN173:$BO173,"ÉJ")*8</f>
        <v>0</v>
      </c>
      <c r="W171" s="710">
        <f>COUNTIF(beosztás!$AN173:$BO173,"N")*12</f>
        <v>0</v>
      </c>
      <c r="X171" s="710">
        <f>COUNTIF(beosztás!$AN173:$BO173,"É")*12</f>
        <v>0</v>
      </c>
      <c r="Y171" s="710">
        <f>SUM(beosztás!$AN173:$BO173)</f>
        <v>0</v>
      </c>
      <c r="Z171" s="710">
        <f>(COUNTIF(beosztás!$AN173:$BO173,"SN")*12)+(COUNTIF(beosztás!$AN173:$BO173,"SDE")*8)+(COUNTIF(beosztás!$AN173:$BO173,"SDU")*8)+(COUNTIF(beosztás!$AN173:$BO173,"SÉ")*12)+(COUNTIF(beosztás!$AN173:$BO173,"SÉJ")*8)+(COUNTIF(beosztás!$AN173:$BO173,"S1")*1)+(COUNTIF(beosztás!$AN173:$BO173,"S2")*2)+(COUNTIF(beosztás!$AN173:$BO173,"S3")*3)+(COUNTIF(beosztás!$AN173:$BO173,"S4")*4)+(COUNTIF(beosztás!$AN173:$BO173,"S5")*5)+(COUNTIF(beosztás!$AN173:$BO173,"S6")*6)+(COUNTIF(beosztás!$AN173:$BO173,"S7")*7)+(COUNTIF(beosztás!$AN173:$BO173,"S8")*8)+(COUNTIF(beosztás!$AN173:$BO173,"S9")*9)+(COUNTIF(beosztás!$AN173:$BO173,"S10")*10)+(COUNTIF(beosztás!$AN173:$BO173,"S11")*11)+(COUNTIF(beosztás!$AN173:$BO173,"S12")*12)</f>
        <v>0</v>
      </c>
      <c r="AA171" s="710">
        <f>COUNTIF(beosztás!$AN173:$BO173,"FÜ")*8</f>
        <v>0</v>
      </c>
      <c r="AB171" s="710">
        <f>COUNTIF(beosztás!$AN173:$BO173,"BN")*12+COUNTIF(beosztás!$AN173:$BO173,"BÉ")*12+COUNTIF(beosztás!$AN173:$BO173,"BDE")*8+COUNTIF(beosztás!$AN173:$BO173,"BDU")*8+COUNTIF(beosztás!$AN173:$BO173,"BÉJ")*8+COUNTIF(beosztás!$AN173:$BO173,"B1")*1+COUNTIF(beosztás!$AN173:$BO173,"B2")*2+COUNTIF(beosztás!$AN173:$BO173,"B3")*3+COUNTIF(beosztás!$AN173:$BO173,"B5")*5+COUNTIF(beosztás!$AN173:$BO173,"B6")*6+COUNTIF(beosztás!$AN173:$BO173,"B7")*7+COUNTIF(beosztás!$AN173:$BO173,"B8")*8+COUNTIF(beosztás!$AN173:$BO173,"B9")*9+COUNTIF(beosztás!$AN173:$BO173,"B10")*10+COUNTIF(beosztás!$AN173:$BO173,"B11")*11+COUNTIF(beosztás!$AN173:$BO173,"B12")*12+COUNTIF(beosztás!$AN173:$BO173,"BP")*0</f>
        <v>0</v>
      </c>
      <c r="AC171" s="605">
        <f t="shared" si="692"/>
        <v>0</v>
      </c>
      <c r="AD171" s="706">
        <f>IF(C171="",0,alapadatok!$AN$3)</f>
        <v>0</v>
      </c>
      <c r="AE171" s="19">
        <f t="shared" si="728"/>
        <v>0</v>
      </c>
      <c r="AF171" s="741">
        <f t="shared" si="729"/>
        <v>0</v>
      </c>
      <c r="AG171" s="40"/>
      <c r="AH171" s="25">
        <f t="shared" si="694"/>
        <v>0</v>
      </c>
      <c r="AI171" s="605">
        <f t="shared" si="695"/>
        <v>0</v>
      </c>
      <c r="AJ171" s="605">
        <f t="shared" si="696"/>
        <v>0</v>
      </c>
      <c r="AK171" s="605">
        <f t="shared" si="697"/>
        <v>0</v>
      </c>
      <c r="AL171" s="605">
        <f t="shared" si="698"/>
        <v>0</v>
      </c>
      <c r="AM171" s="605">
        <f t="shared" si="699"/>
        <v>0</v>
      </c>
      <c r="AN171" s="605">
        <f t="shared" si="700"/>
        <v>0</v>
      </c>
      <c r="AO171" s="605">
        <f t="shared" si="701"/>
        <v>0</v>
      </c>
      <c r="AP171" s="605">
        <f t="shared" si="730"/>
        <v>0</v>
      </c>
      <c r="AQ171" s="605">
        <f t="shared" si="731"/>
        <v>0</v>
      </c>
      <c r="AR171" s="605">
        <f t="shared" si="732"/>
        <v>0</v>
      </c>
      <c r="AS171" s="19">
        <f t="shared" si="733"/>
        <v>0</v>
      </c>
      <c r="AT171" s="741">
        <f t="shared" si="734"/>
        <v>0</v>
      </c>
      <c r="AU171" s="41"/>
      <c r="AV171" s="709">
        <f>COUNTIF(beosztás!$BP173:$CT173,"DE")*8</f>
        <v>0</v>
      </c>
      <c r="AW171" s="710">
        <f>COUNTIF(beosztás!$BP173:$CT173,"DU")*8</f>
        <v>0</v>
      </c>
      <c r="AX171" s="710">
        <f>COUNTIF(beosztás!$BP173:$CT173,"ÉJ")*8</f>
        <v>0</v>
      </c>
      <c r="AY171" s="710">
        <f>COUNTIF(beosztás!$BP173:$CT173,"N")*12</f>
        <v>0</v>
      </c>
      <c r="AZ171" s="710">
        <f>COUNTIF(beosztás!$BP173:$CT173,"é")*12</f>
        <v>0</v>
      </c>
      <c r="BA171" s="710">
        <f>SUM(beosztás!$BP173:$CT173)</f>
        <v>0</v>
      </c>
      <c r="BB171" s="710">
        <f>COUNTIF(beosztás!$BP173:$CT173,"FÜ")*8</f>
        <v>0</v>
      </c>
      <c r="BC171" s="897">
        <f>(COUNTIF(beosztás!$BP173:$CT173,"SN")*12)+(COUNTIF(beosztás!$BP173:$CT173,"SDE")*8)+(COUNTIF(beosztás!$BP173:$CT173,"SDU")*8)+(COUNTIF(beosztás!$BP173:$CT173,"SÉ")*12)+(COUNTIF(beosztás!$BP173:$CT173,"SÉJ")*8)+(COUNTIF(beosztás!$BP173:$CT173,"S1")*1)+(COUNTIF(beosztás!$BP173:$CT173,"S2")*2)+(COUNTIF(beosztás!$BP173:$CT173,"S3")*3)+(COUNTIF(beosztás!$BP173:$CT173,"S4")*4)+(COUNTIF(beosztás!$BP173:$CT173,"S5")*5)+(COUNTIF(beosztás!$BP173:$CT173,"S6")*6)+(COUNTIF(beosztás!$BP173:$CT173,"S7")*7)+(COUNTIF(beosztás!$BP173:$CT173,"S8")*8)+(COUNTIF(beosztás!$BP173:$CT173,"S9")*9)+(COUNTIF(beosztás!$BP173:$CT173,"S10")*10)+(COUNTIF(beosztás!$BP173:$CT173,"S11")*11)+(COUNTIF(beosztás!$BP173:$CT173,"S12")*12)</f>
        <v>0</v>
      </c>
      <c r="BD171" s="710">
        <f>COUNTIF(beosztás!$BP173:$CT173,"BN")*12+COUNTIF(beosztás!$BP173:$CT173,"BÉ")*12+COUNTIF(beosztás!$BP173:$CT173,"BDE")*8+COUNTIF(beosztás!$BP173:$CT173,"BDU")*8+COUNTIF(beosztás!$BP173:$CT173,"BÉJ")*8+COUNTIF(beosztás!$BP173:$CT173,"B1")*1+COUNTIF(beosztás!$BP173:$CT173,"B2")*2+COUNTIF(beosztás!$BP173:$CT173,"B3")*3+COUNTIF(beosztás!$BP173:$CT173,"B5")*5+COUNTIF(beosztás!$BP173:$CT173,"B6")*6+COUNTIF(beosztás!$BP173:$CT173,"B7")*7+COUNTIF(beosztás!$BP173:$CT173,"B8")*8+COUNTIF(beosztás!$BP173:$CT173,"B9")*9+COUNTIF(beosztás!$BP173:$CT173,"B10")*10+COUNTIF(beosztás!$BP173:$CT173,"B11")*11+COUNTIF(beosztás!$BP173:$CT173,"B12")*12+COUNTIF(beosztás!$BP173:$CT173,"BP")*0</f>
        <v>0</v>
      </c>
      <c r="BE171" s="605">
        <f t="shared" si="735"/>
        <v>0</v>
      </c>
      <c r="BF171" s="706">
        <f>IF(C171="",0,alapadatok!$AN$4)</f>
        <v>0</v>
      </c>
      <c r="BG171" s="19">
        <f t="shared" si="736"/>
        <v>0</v>
      </c>
      <c r="BH171" s="741">
        <f t="shared" si="737"/>
        <v>0</v>
      </c>
      <c r="BI171" s="40"/>
      <c r="BJ171" s="709">
        <f>COUNTIF(beosztás!$CU173:$DX173,"DE")*8</f>
        <v>32</v>
      </c>
      <c r="BK171" s="710">
        <f>COUNTIF(beosztás!$CU173:$DX173,"DU")*8</f>
        <v>0</v>
      </c>
      <c r="BL171" s="710">
        <f>COUNTIF(beosztás!$CU173:$DX173,"ÉJ")*8</f>
        <v>0</v>
      </c>
      <c r="BM171" s="710">
        <f>COUNTIF(beosztás!$CU173:$DX173,"N")*12</f>
        <v>0</v>
      </c>
      <c r="BN171" s="710">
        <f>COUNTIF(beosztás!$CU173:$DX173,"É")*12</f>
        <v>0</v>
      </c>
      <c r="BO171" s="710">
        <f>SUM(beosztás!$CU173:$DX173)</f>
        <v>0</v>
      </c>
      <c r="BP171" s="897">
        <f>(COUNTIF(beosztás!$CU173:$DX173,"SN")*12)+(COUNTIF(beosztás!$CU173:$DX173,"SDE")*8)+(COUNTIF(beosztás!$CU173:$DX173,"SDU")*8)+(COUNTIF(beosztás!$CU173:$DX173,"SÉ")*12)+(COUNTIF(beosztás!$CU173:$DX173,"SÉJ")*8)+(COUNTIF(beosztás!$CU173:$DX173,"S1")*1)+(COUNTIF(beosztás!$CU173:$DX173,"S2")*2)+(COUNTIF(beosztás!$CU173:$DX173,"S3")*3)+(COUNTIF(beosztás!$CU173:$DX173,"S4")*4)+(COUNTIF(beosztás!$CU173:$DX173,"S5")*5)+(COUNTIF(beosztás!$CU173:$DX173,"S6")*6)+(COUNTIF(beosztás!$CU173:$DX173,"S7")*7)+(COUNTIF(beosztás!$CU173:$DX173,"S8")*8)+(COUNTIF(beosztás!$CU173:$DX173,"S9")*9)+(COUNTIF(beosztás!$CU173:$DX173,"S10")*10)+(COUNTIF(beosztás!$CU173:$DX173,"S11")*11)+(COUNTIF(beosztás!$CU173:$DX173,"S12")*12)</f>
        <v>0</v>
      </c>
      <c r="BQ171" s="710">
        <f>COUNTIF(beosztás!$CU173:$DX173,"FÜ")*8</f>
        <v>0</v>
      </c>
      <c r="BR171" s="710">
        <f>COUNTIF(beosztás!$CU173:$DX173,"BN")*12+COUNTIF(beosztás!$CU173:$DX173,"BÉ")*12+COUNTIF(beosztás!$CU173:$DX173,"BDE")*8+COUNTIF(beosztás!$CU173:$DX173,"BDU")*8+COUNTIF(beosztás!$CU173:$DX173,"BÉJ")*8+COUNTIF(beosztás!$CU173:$DX173,"B1")*1+COUNTIF(beosztás!$CU173:$DX173,"B2")*2+COUNTIF(beosztás!$CU173:$DX173,"B3")*3+COUNTIF(beosztás!$CU173:$DX173,"B5")*5+COUNTIF(beosztás!$CU173:$DX173,"B6")*6+COUNTIF(beosztás!$CU173:$DX173,"B7")*7+COUNTIF(beosztás!$CU173:$DX173,"B8")*8+COUNTIF(beosztás!$CU173:$DX173,"B9")*9+COUNTIF(beosztás!$CU173:$DX173,"B10")*10+COUNTIF(beosztás!$CU173:$DX173,"B11")*11+COUNTIF(beosztás!$CU173:$DX173,"B12")*12+COUNTIF(beosztás!$CU173:$DX173,"BP")*0</f>
        <v>0</v>
      </c>
      <c r="BS171" s="605">
        <f t="shared" si="738"/>
        <v>32</v>
      </c>
      <c r="BT171" s="710">
        <f>IF(C171="",0,alapadatok!$AN$5)</f>
        <v>0</v>
      </c>
      <c r="BU171" s="19">
        <f t="shared" si="739"/>
        <v>32</v>
      </c>
      <c r="BV171" s="741">
        <f t="shared" si="706"/>
        <v>0</v>
      </c>
      <c r="BW171" s="40"/>
      <c r="BX171" s="25">
        <f t="shared" si="740"/>
        <v>32</v>
      </c>
      <c r="BY171" s="605">
        <f t="shared" si="741"/>
        <v>0</v>
      </c>
      <c r="BZ171" s="605">
        <f t="shared" si="742"/>
        <v>0</v>
      </c>
      <c r="CA171" s="605">
        <f t="shared" si="743"/>
        <v>0</v>
      </c>
      <c r="CB171" s="605">
        <f t="shared" si="744"/>
        <v>0</v>
      </c>
      <c r="CC171" s="605">
        <f t="shared" si="745"/>
        <v>0</v>
      </c>
      <c r="CD171" s="605">
        <f t="shared" si="746"/>
        <v>0</v>
      </c>
      <c r="CE171" s="605">
        <f t="shared" si="747"/>
        <v>0</v>
      </c>
      <c r="CF171" s="605">
        <f t="shared" si="748"/>
        <v>0</v>
      </c>
      <c r="CG171" s="605">
        <f t="shared" si="749"/>
        <v>32</v>
      </c>
      <c r="CH171" s="605">
        <f t="shared" si="750"/>
        <v>0</v>
      </c>
      <c r="CI171" s="19">
        <f t="shared" si="751"/>
        <v>32</v>
      </c>
      <c r="CJ171" s="741">
        <f t="shared" si="752"/>
        <v>0</v>
      </c>
      <c r="CK171" s="41"/>
      <c r="CL171" s="709">
        <f>COUNTIF(beosztás!$DY173:$FC173,"DE")*8</f>
        <v>0</v>
      </c>
      <c r="CM171" s="710">
        <f>COUNTIF(beosztás!$DY173:$FC173,"DU")*8</f>
        <v>0</v>
      </c>
      <c r="CN171" s="710">
        <f>COUNTIF(beosztás!$DY173:$FC173,"ÉJ")*8</f>
        <v>0</v>
      </c>
      <c r="CO171" s="710">
        <f>COUNTIF(beosztás!$DY173:$FC173,"N")*12</f>
        <v>0</v>
      </c>
      <c r="CP171" s="710">
        <f>COUNTIF(beosztás!$DY173:$FC173,"é")*12</f>
        <v>0</v>
      </c>
      <c r="CQ171" s="710">
        <f>SUM(beosztás!$DY173:$FC173)</f>
        <v>0</v>
      </c>
      <c r="CR171" s="710">
        <f>COUNTIF(beosztás!$DY173:$FC173,"FÜ")*8</f>
        <v>0</v>
      </c>
      <c r="CS171" s="897">
        <f>(COUNTIF(beosztás!$DY173:$FC173,"SN")*12)+(COUNTIF(beosztás!$DY173:$FC173,"SDE")*8)+(COUNTIF(beosztás!$DY173:$FC173,"SDU")*8)+(COUNTIF(beosztás!$DY173:$FC173,"SÉ")*12)+(COUNTIF(beosztás!$DY173:$FC173,"SÉJ")*8)+(COUNTIF(beosztás!$DY173:$FC173,"S1")*1)+(COUNTIF(beosztás!$DY173:$FC173,"S2")*2)+(COUNTIF(beosztás!$DY173:$FC173,"S3")*3)+(COUNTIF(beosztás!$DY173:$FC173,"S4")*4)+(COUNTIF(beosztás!$DY173:$FC173,"S5")*5)+(COUNTIF(beosztás!$DY173:$FC173,"S6")*6)+(COUNTIF(beosztás!$DY173:$FC173,"S7")*7)+(COUNTIF(beosztás!$DY173:$FC173,"S8")*8)+(COUNTIF(beosztás!$DY173:$FC173,"S9")*9)+(COUNTIF(beosztás!$DY173:$FC173,"S10")*10)+(COUNTIF(beosztás!$DY173:$FC173,"S11")*11)+(COUNTIF(beosztás!$DY173:$FC173,"S12")*12)</f>
        <v>0</v>
      </c>
      <c r="CT171" s="710">
        <f>COUNTIF(beosztás!$DY173:$FC173,"BN")*12+COUNTIF(beosztás!$DY173:$FC173,"BÉ")*12+COUNTIF(beosztás!$DY173:$FC173,"BDE")*8+COUNTIF(beosztás!$DY173:$FC173,"BDU")*8+COUNTIF(beosztás!$DY173:$FC173,"BÉJ")*8+COUNTIF(beosztás!$DY173:$FC173,"B1")*1+COUNTIF(beosztás!$DY173:$FC173,"B2")*2+COUNTIF(beosztás!$DY173:$FC173,"B3")*3+COUNTIF(beosztás!$DY173:$FC173,"B5")*5+COUNTIF(beosztás!$DY173:$FC173,"B6")*6+COUNTIF(beosztás!$DY173:$FC173,"B7")*7+COUNTIF(beosztás!$DY173:$FC173,"B8")*8+COUNTIF(beosztás!$DY173:$FC173,"B9")*9+COUNTIF(beosztás!$DY173:$FC173,"B10")*10+COUNTIF(beosztás!$DY173:$FC173,"B11")*11+COUNTIF(beosztás!$DY173:$FC173,"B12")*12+COUNTIF(beosztás!$DY173:$FC173,"BP")*0</f>
        <v>0</v>
      </c>
      <c r="CU171" s="605">
        <f t="shared" si="753"/>
        <v>0</v>
      </c>
      <c r="CV171" s="710">
        <f>IF(C171="",0,alapadatok!$AN$6)</f>
        <v>0</v>
      </c>
      <c r="CW171" s="19">
        <f t="shared" si="754"/>
        <v>0</v>
      </c>
      <c r="CX171" s="907">
        <f t="shared" si="755"/>
        <v>0</v>
      </c>
      <c r="CY171" s="40"/>
      <c r="CZ171" s="709">
        <f>COUNTIF(beosztás!$FD173:$GG173,"DE")*8</f>
        <v>0</v>
      </c>
      <c r="DA171" s="710">
        <f>COUNTIF(beosztás!$FD173:$GG173,"DU")*8</f>
        <v>0</v>
      </c>
      <c r="DB171" s="710">
        <f>COUNTIF(beosztás!$FD173:$GG173,"ÉJ")*8</f>
        <v>0</v>
      </c>
      <c r="DC171" s="710">
        <f>COUNTIF(beosztás!$FD173:$GG173,"N")*12</f>
        <v>0</v>
      </c>
      <c r="DD171" s="710">
        <f>COUNTIF(beosztás!$FD173:$GG173,"É")*12</f>
        <v>0</v>
      </c>
      <c r="DE171" s="710">
        <f>SUM(beosztás!$FD173:$GG173)</f>
        <v>0</v>
      </c>
      <c r="DF171" s="897">
        <f>(COUNTIF(beosztás!$FD173:$GG173,"SN")*12)+(COUNTIF(beosztás!$FD173:$GG173,"SDE")*8)+(COUNTIF(beosztás!$FD173:$GG173,"SDU")*8)+(COUNTIF(beosztás!$FD173:$GG173,"SÉ")*12)+(COUNTIF(beosztás!$FD173:$GG173,"SÉJ")*8)+(COUNTIF(beosztás!$FD173:$GG173,"S1")*1)+(COUNTIF(beosztás!$FD173:$GG173,"S2")*2)+(COUNTIF(beosztás!$FD173:$GG173,"S3")*3)+(COUNTIF(beosztás!$FD173:$GG173,"S4")*4)+(COUNTIF(beosztás!$FD173:$GG173,"S5")*5)+(COUNTIF(beosztás!$FD173:$GG173,"S6")*6)+(COUNTIF(beosztás!$FD173:$GG173,"S7")*7)+(COUNTIF(beosztás!$FD173:$GG173,"S8")*8)+(COUNTIF(beosztás!$FD173:$GG173,"S9")*9)+(COUNTIF(beosztás!$FD173:$GG173,"S10")*10)+(COUNTIF(beosztás!$FD173:$GG173,"S11")*11)+(COUNTIF(beosztás!$FD173:$GG173,"S12")*12)</f>
        <v>0</v>
      </c>
      <c r="DG171" s="710">
        <f>COUNTIF(beosztás!$FD173:$GG173,"FÜ")*8</f>
        <v>0</v>
      </c>
      <c r="DH171" s="710">
        <f>COUNTIF(beosztás!$FD173:$GG173,"BN")*12+COUNTIF(beosztás!$FD173:$GG173,"BÉ")*12+COUNTIF(beosztás!$FD173:$GG173,"BDE")*8+COUNTIF(beosztás!$FD173:$GG173,"BDU")*8+COUNTIF(beosztás!$FD173:$GG173,"BÉJ")*8+COUNTIF(beosztás!$FD173:$GG173,"B1")*1+COUNTIF(beosztás!$FD173:$GG173,"B2")*2+COUNTIF(beosztás!$FD173:$GG173,"B3")*3+COUNTIF(beosztás!$FD173:$GG173,"B5")*5+COUNTIF(beosztás!$FD173:$GG173,"B6")*6+COUNTIF(beosztás!$FD173:$GG173,"B7")*7+COUNTIF(beosztás!$FD173:$GG173,"B8")*8+COUNTIF(beosztás!$FD173:$GG173,"B9")*9+COUNTIF(beosztás!$FD173:$GG173,"B10")*10+COUNTIF(beosztás!$FD173:$GG173,"B11")*11+COUNTIF(beosztás!$FD173:$GG173,"B12")*12+COUNTIF(beosztás!$FD173:$GG173,"BP")*0</f>
        <v>0</v>
      </c>
      <c r="DI171" s="605">
        <f t="shared" si="756"/>
        <v>0</v>
      </c>
      <c r="DJ171" s="710">
        <f>IF(C171="",0,alapadatok!$AN$7)</f>
        <v>0</v>
      </c>
      <c r="DK171" s="19">
        <f t="shared" si="757"/>
        <v>0</v>
      </c>
      <c r="DL171" s="741">
        <f t="shared" si="758"/>
        <v>0</v>
      </c>
      <c r="DM171" s="40"/>
      <c r="DN171" s="25">
        <f t="shared" si="759"/>
        <v>0</v>
      </c>
      <c r="DO171" s="605">
        <f t="shared" si="760"/>
        <v>0</v>
      </c>
      <c r="DP171" s="605">
        <f t="shared" si="761"/>
        <v>0</v>
      </c>
      <c r="DQ171" s="605">
        <f t="shared" si="762"/>
        <v>0</v>
      </c>
      <c r="DR171" s="605">
        <f t="shared" si="763"/>
        <v>0</v>
      </c>
      <c r="DS171" s="605">
        <f t="shared" si="764"/>
        <v>0</v>
      </c>
      <c r="DT171" s="605">
        <f t="shared" si="765"/>
        <v>0</v>
      </c>
      <c r="DU171" s="605">
        <f t="shared" si="766"/>
        <v>0</v>
      </c>
      <c r="DV171" s="605">
        <f t="shared" si="767"/>
        <v>0</v>
      </c>
      <c r="DW171" s="605">
        <f t="shared" si="768"/>
        <v>0</v>
      </c>
      <c r="DX171" s="605">
        <f t="shared" si="769"/>
        <v>0</v>
      </c>
      <c r="DY171" s="19">
        <f t="shared" si="770"/>
        <v>0</v>
      </c>
      <c r="DZ171" s="907">
        <f t="shared" si="771"/>
        <v>0</v>
      </c>
      <c r="EA171" s="41"/>
      <c r="EB171" s="709">
        <f>COUNTIF(beosztás!$GH173:$HL173,"DE")*8</f>
        <v>0</v>
      </c>
      <c r="EC171" s="710">
        <f>COUNTIF(beosztás!$GH173:$HL173,"DU")*8</f>
        <v>0</v>
      </c>
      <c r="ED171" s="710">
        <f>COUNTIF(beosztás!$GH173:$HL173,"ÉJ")*8</f>
        <v>0</v>
      </c>
      <c r="EE171" s="710">
        <f>COUNTIF(beosztás!$GH173:$HL173,"N")*12</f>
        <v>0</v>
      </c>
      <c r="EF171" s="710">
        <f>COUNTIF(beosztás!$GH173:$HL173,"é")*12</f>
        <v>0</v>
      </c>
      <c r="EG171" s="710">
        <f>SUM(beosztás!$GH173:$HL173)</f>
        <v>0</v>
      </c>
      <c r="EH171" s="710">
        <f>COUNTIF(beosztás!$GH173:$HL173,"FÜ")*8</f>
        <v>0</v>
      </c>
      <c r="EI171" s="897">
        <f>(COUNTIF(beosztás!$GH173:$HL173,"SN")*12)+(COUNTIF(beosztás!$GH173:$HL173,"SDE")*8)+(COUNTIF(beosztás!$GH173:$HL173,"SDU")*8)+(COUNTIF(beosztás!$GH173:$HL173,"SÉ")*12)+(COUNTIF(beosztás!$GH173:$HL173,"SÉJ")*8)+(COUNTIF(beosztás!$GH173:$HL173,"S1")*1)+(COUNTIF(beosztás!$GH173:$HL173,"S2")*2)+(COUNTIF(beosztás!$GH173:$HL173,"S3")*3)+(COUNTIF(beosztás!$GH173:$HL173,"S4")*4)+(COUNTIF(beosztás!$GH173:$HL173,"S5")*5)+(COUNTIF(beosztás!$GH173:$HL173,"S6")*6)+(COUNTIF(beosztás!$GH173:$HL173,"S7")*7)+(COUNTIF(beosztás!$GH173:$HL173,"S8")*8)+(COUNTIF(beosztás!$GH173:$HL173,"S9")*9)+(COUNTIF(beosztás!$GH173:$HL173,"S10")*10)+(COUNTIF(beosztás!$GH173:$HL173,"S11")*11)+(COUNTIF(beosztás!$GH173:$HL173,"S12")*12)</f>
        <v>0</v>
      </c>
      <c r="EJ171" s="710">
        <f>COUNTIF(beosztás!$GH173:$HL173,"BN")*12+COUNTIF(beosztás!$GH173:$HL173,"BÉ")*12+COUNTIF(beosztás!$GH173:$HL173,"BDE")*8+COUNTIF(beosztás!$GH173:$HL173,"BDU")*8+COUNTIF(beosztás!$GH173:$HL173,"BÉJ")*8+COUNTIF(beosztás!$GH173:$HL173,"B1")*1+COUNTIF(beosztás!$GH173:$HL173,"B2")*2+COUNTIF(beosztás!$GH173:$HL173,"B3")*3+COUNTIF(beosztás!$GH173:$HL173,"B5")*5+COUNTIF(beosztás!$GH173:$HL173,"B6")*6+COUNTIF(beosztás!$GH173:$HL173,"B7")*7+COUNTIF(beosztás!$GH173:$HL173,"B8")*8+COUNTIF(beosztás!$GH173:$HL173,"B9")*9+COUNTIF(beosztás!$GH173:$HL173,"B10")*10+COUNTIF(beosztás!$GH173:$HL173,"B11")*11+COUNTIF(beosztás!$GH173:$HL173,"B12")*12+COUNTIF(beosztás!$GH173:$HL173,"BP")*0</f>
        <v>0</v>
      </c>
      <c r="EK171" s="605">
        <f t="shared" si="772"/>
        <v>0</v>
      </c>
      <c r="EL171" s="710">
        <f>IF(C171="",0,alapadatok!$AN$8)</f>
        <v>0</v>
      </c>
      <c r="EM171" s="19">
        <f t="shared" si="773"/>
        <v>0</v>
      </c>
      <c r="EN171" s="907">
        <f t="shared" si="774"/>
        <v>0</v>
      </c>
      <c r="EO171" s="40"/>
      <c r="EP171" s="709">
        <f>COUNTIF(beosztás!$HM173:$IQ173,"DE")*8</f>
        <v>0</v>
      </c>
      <c r="EQ171" s="710">
        <f>COUNTIF(beosztás!$HM173:$IQ173,"DU")*8</f>
        <v>0</v>
      </c>
      <c r="ER171" s="710">
        <f>COUNTIF(beosztás!$HM173:$IQ173,"ÉJ")*8</f>
        <v>0</v>
      </c>
      <c r="ES171" s="710">
        <f>COUNTIF(beosztás!$HM173:$IQ173,"N")*12</f>
        <v>0</v>
      </c>
      <c r="ET171" s="710">
        <f>COUNTIF(beosztás!$HM173:$IQ173,"É")*12</f>
        <v>0</v>
      </c>
      <c r="EU171" s="710">
        <f>SUM(beosztás!$HM173:$IQ173)</f>
        <v>0</v>
      </c>
      <c r="EV171" s="897">
        <f>(COUNTIF(beosztás!$HM173:$IQ173,"SN")*12)+(COUNTIF(beosztás!$HM173:$IQ173,"SDE")*8)+(COUNTIF(beosztás!$HM173:$IQ173,"SDU")*8)+(COUNTIF(beosztás!$HM173:$IQ173,"SÉ")*12)+(COUNTIF(beosztás!$HM173:$IQ173,"SÉJ")*8)+(COUNTIF(beosztás!$HM173:$IQ173,"S1")*1)+(COUNTIF(beosztás!$HM173:$IQ173,"S2")*2)+(COUNTIF(beosztás!$HM173:$IQ173,"S3")*3)+(COUNTIF(beosztás!$HM173:$IQ173,"S4")*4)+(COUNTIF(beosztás!$HM173:$IQ173,"S5")*5)+(COUNTIF(beosztás!$HM173:$IQ173,"S6")*6)+(COUNTIF(beosztás!$HM173:$IQ173,"S7")*7)+(COUNTIF(beosztás!$HM173:$IQ173,"S8")*8)+(COUNTIF(beosztás!$HM173:$IQ173,"S9")*9)+(COUNTIF(beosztás!$HM173:$IQ173,"S10")*10)+(COUNTIF(beosztás!$HM173:$IQ173,"S11")*11)+(COUNTIF(beosztás!$HM173:$IQ173,"S12")*12)</f>
        <v>0</v>
      </c>
      <c r="EW171" s="710">
        <f>COUNTIF(beosztás!$HM173:$IQ173,"FÜ")*8</f>
        <v>0</v>
      </c>
      <c r="EX171" s="710">
        <f>COUNTIF(beosztás!$HM173:$IQ173,"BN")*12+COUNTIF(beosztás!$HM173:$IQ173,"BÉ")*12+COUNTIF(beosztás!$HM173:$IQ173,"BDE")*8+COUNTIF(beosztás!$HM173:$IQ173,"BDU")*8+COUNTIF(beosztás!$HM173:$IQ173,"BÉJ")*8+COUNTIF(beosztás!$HM173:$IQ173,"B1")*1+COUNTIF(beosztás!$HM173:$IQ173,"B2")*2+COUNTIF(beosztás!$HM173:$IQ173,"B3")*3+COUNTIF(beosztás!$HM173:$IQ173,"B5")*5+COUNTIF(beosztás!$HM173:$IQ173,"B6")*6+COUNTIF(beosztás!$HM173:$IQ173,"B7")*7+COUNTIF(beosztás!$HM173:$IQ173,"B8")*8+COUNTIF(beosztás!$HM173:$IQ173,"B9")*9+COUNTIF(beosztás!$HM173:$IQ173,"B10")*10+COUNTIF(beosztás!$HM173:$IQ173,"B11")*11+COUNTIF(beosztás!$HM173:$IQ173,"B12")*12+COUNTIF(beosztás!$HM173:$IQ173,"BP")*0</f>
        <v>0</v>
      </c>
      <c r="EY171" s="605">
        <f t="shared" si="775"/>
        <v>0</v>
      </c>
      <c r="EZ171" s="710">
        <f>IF(C171="",0,alapadatok!$AN$9)</f>
        <v>0</v>
      </c>
      <c r="FA171" s="19">
        <f t="shared" si="776"/>
        <v>0</v>
      </c>
      <c r="FB171" s="907">
        <f t="shared" si="777"/>
        <v>0</v>
      </c>
      <c r="FC171" s="40"/>
      <c r="FD171" s="25">
        <f t="shared" si="778"/>
        <v>0</v>
      </c>
      <c r="FE171" s="605">
        <f t="shared" si="779"/>
        <v>0</v>
      </c>
      <c r="FF171" s="605">
        <f t="shared" si="780"/>
        <v>0</v>
      </c>
      <c r="FG171" s="605">
        <f t="shared" si="781"/>
        <v>0</v>
      </c>
      <c r="FH171" s="605">
        <f t="shared" si="782"/>
        <v>0</v>
      </c>
      <c r="FI171" s="605">
        <f t="shared" si="783"/>
        <v>0</v>
      </c>
      <c r="FJ171" s="605">
        <f t="shared" si="784"/>
        <v>0</v>
      </c>
      <c r="FK171" s="605">
        <f t="shared" si="785"/>
        <v>0</v>
      </c>
      <c r="FL171" s="605">
        <f t="shared" si="786"/>
        <v>0</v>
      </c>
      <c r="FM171" s="605">
        <f t="shared" si="787"/>
        <v>0</v>
      </c>
      <c r="FN171" s="605">
        <f t="shared" si="788"/>
        <v>0</v>
      </c>
      <c r="FO171" s="19">
        <f t="shared" si="789"/>
        <v>0</v>
      </c>
      <c r="FP171" s="907">
        <f t="shared" si="790"/>
        <v>0</v>
      </c>
      <c r="FQ171" s="41"/>
      <c r="FR171" s="709">
        <f>COUNTIF(beosztás!$IR173:$JU173,"DE")*8</f>
        <v>0</v>
      </c>
      <c r="FS171" s="710">
        <f>COUNTIF(beosztás!$IR173:$JU173,"DU")*8</f>
        <v>0</v>
      </c>
      <c r="FT171" s="710">
        <f>COUNTIF(beosztás!$IR173:$JU173,"ÉJ")*8</f>
        <v>0</v>
      </c>
      <c r="FU171" s="710">
        <f>COUNTIF(beosztás!$IR173:$JU173,"N")*12</f>
        <v>0</v>
      </c>
      <c r="FV171" s="710">
        <f>COUNTIF(beosztás!$IR173:$JU173,"é")*12</f>
        <v>0</v>
      </c>
      <c r="FW171" s="710">
        <f>SUM(beosztás!$IR173:$JU173)</f>
        <v>0</v>
      </c>
      <c r="FX171" s="710">
        <f>COUNTIF(beosztás!$IR173:$JU173,"FÜ")*8</f>
        <v>0</v>
      </c>
      <c r="FY171" s="897">
        <f>(COUNTIF(beosztás!$IR173:$JU173,"SN")*12)+(COUNTIF(beosztás!$IR173:$JU173,"SDE")*8)+(COUNTIF(beosztás!$IR173:$JU173,"SDU")*8)+(COUNTIF(beosztás!$IR173:$JU173,"SÉ")*12)+(COUNTIF(beosztás!$IR173:$JU173,"SÉJ")*8)+(COUNTIF(beosztás!$IR173:$JU173,"S1")*1)+(COUNTIF(beosztás!$IR173:$JU173,"S2")*2)+(COUNTIF(beosztás!$IR173:$JU173,"S3")*3)+(COUNTIF(beosztás!$IR173:$JU173,"S4")*4)+(COUNTIF(beosztás!$IR173:$JU173,"S5")*5)+(COUNTIF(beosztás!$IR173:$JU173,"S6")*6)+(COUNTIF(beosztás!$IR173:$JU173,"S7")*7)+(COUNTIF(beosztás!$IR173:$JU173,"S8")*8)+(COUNTIF(beosztás!$IR173:$JU173,"S9")*9)+(COUNTIF(beosztás!$IR173:$JU173,"S10")*10)+(COUNTIF(beosztás!$IR173:$JU173,"S11")*11)+(COUNTIF(beosztás!$IR173:$JU173,"S12")*12)</f>
        <v>0</v>
      </c>
      <c r="FZ171" s="710">
        <f>COUNTIF(beosztás!$IR173:$JU173,"BN")*12+COUNTIF(beosztás!$IR173:$JU173,"BÉ")*12+COUNTIF(beosztás!$IR173:$JU173,"BDE")*8+COUNTIF(beosztás!$IR173:$JU173,"BDU")*8+COUNTIF(beosztás!$IR173:$JU173,"BÉJ")*8+COUNTIF(beosztás!$IR173:$JU173,"B1")*1+COUNTIF(beosztás!$IR173:$JU173,"B2")*2+COUNTIF(beosztás!$IR173:$JU173,"B3")*3+COUNTIF(beosztás!$IR173:$JU173,"B5")*5+COUNTIF(beosztás!$IR173:$JU173,"B6")*6+COUNTIF(beosztás!$IR173:$JU173,"B7")*7+COUNTIF(beosztás!$IR173:$JU173,"B8")*8+COUNTIF(beosztás!$IR173:$JU173,"B9")*9+COUNTIF(beosztás!$IR173:$JU173,"B10")*10+COUNTIF(beosztás!$IR173:$JU173,"B11")*11+COUNTIF(beosztás!$IR173:$JU173,"B12")*12+COUNTIF(beosztás!$IR173:$JU173,"BP")*0</f>
        <v>0</v>
      </c>
      <c r="GA171" s="605">
        <f t="shared" si="791"/>
        <v>0</v>
      </c>
      <c r="GB171" s="710">
        <f>IF(C171="",0,alapadatok!$AN$10)</f>
        <v>0</v>
      </c>
      <c r="GC171" s="19">
        <f t="shared" si="792"/>
        <v>0</v>
      </c>
      <c r="GD171" s="907">
        <f t="shared" si="793"/>
        <v>0</v>
      </c>
      <c r="GE171" s="42"/>
      <c r="GF171" s="709">
        <f>COUNTIF(beosztás!$JV173:$KZ173,"DE")*8</f>
        <v>0</v>
      </c>
      <c r="GG171" s="710">
        <f>COUNTIF(beosztás!$JV173:$KZ173,"DU")*8</f>
        <v>0</v>
      </c>
      <c r="GH171" s="710">
        <f>COUNTIF(beosztás!$JV173:$KZ173,"ÉJ")*8</f>
        <v>0</v>
      </c>
      <c r="GI171" s="710">
        <f>COUNTIF(beosztás!$JV173:$KZ173,"N")*12</f>
        <v>0</v>
      </c>
      <c r="GJ171" s="710">
        <f>COUNTIF(beosztás!$JV173:$KZ173,"É")*12</f>
        <v>0</v>
      </c>
      <c r="GK171" s="710">
        <f>SUM(beosztás!$JV173:$KZ173)</f>
        <v>0</v>
      </c>
      <c r="GL171" s="897">
        <f>(COUNTIF(beosztás!$JV173:$KZ173,"SN")*12)+(COUNTIF(beosztás!$JV173:$KZ173,"SDE")*8)+(COUNTIF(beosztás!$JV173:$KZ173,"SDU")*8)+(COUNTIF(beosztás!$JV173:$KZ173,"SÉ")*12)+(COUNTIF(beosztás!$JV173:$KZ173,"SÉJ")*8)+(COUNTIF(beosztás!$JV173:$KZ173,"S1")*1)+(COUNTIF(beosztás!$JV173:$KZ173,"S2")*2)+(COUNTIF(beosztás!$JV173:$KZ173,"S3")*3)+(COUNTIF(beosztás!$JV173:$KZ173,"S4")*4)+(COUNTIF(beosztás!$JV173:$KZ173,"S5")*5)+(COUNTIF(beosztás!$JV173:$KZ173,"S6")*6)+(COUNTIF(beosztás!$JV173:$KZ173,"S7")*7)+(COUNTIF(beosztás!$JV173:$KZ173,"S8")*8)+(COUNTIF(beosztás!$JV173:$KZ173,"S9")*9)+(COUNTIF(beosztás!$JV173:$KZ173,"S10")*10)+(COUNTIF(beosztás!$JV173:$KZ173,"S11")*11)+(COUNTIF(beosztás!$JV173:$KZ173,"S12")*12)</f>
        <v>0</v>
      </c>
      <c r="GM171" s="710">
        <f>COUNTIF(beosztás!$JV173:$KZ173,"FÜ")*8</f>
        <v>0</v>
      </c>
      <c r="GN171" s="710">
        <f>COUNTIF(beosztás!$JV173:$KZ173,"BN")*12+COUNTIF(beosztás!$JV173:$KZ173,"BÉ")*12+COUNTIF(beosztás!$JV173:$KZ173,"BDE")*8+COUNTIF(beosztás!$JV173:$KZ173,"BDU")*8+COUNTIF(beosztás!$JV173:$KZ173,"BÉJ")*8+COUNTIF(beosztás!$JV173:$KZ173,"B1")*1+COUNTIF(beosztás!$JV173:$KZ173,"B2")*2+COUNTIF(beosztás!$JV173:$KZ173,"B3")*3+COUNTIF(beosztás!$JV173:$KZ173,"B5")*5+COUNTIF(beosztás!$JV173:$KZ173,"B6")*6+COUNTIF(beosztás!$JV173:$KZ173,"B7")*7+COUNTIF(beosztás!$JV173:$KZ173,"B8")*8+COUNTIF(beosztás!$JV173:$KZ173,"B9")*9+COUNTIF(beosztás!$JV173:$KZ173,"B10")*10+COUNTIF(beosztás!$JV173:$KZ173,"B11")*11+COUNTIF(beosztás!$JV173:$KZ173,"B12")*12+COUNTIF(beosztás!$JV173:$KZ173,"BP")*0</f>
        <v>0</v>
      </c>
      <c r="GO171" s="605">
        <f t="shared" si="794"/>
        <v>0</v>
      </c>
      <c r="GP171" s="710">
        <f>IF(C171="",0,alapadatok!$AN$11)</f>
        <v>0</v>
      </c>
      <c r="GQ171" s="19">
        <f t="shared" si="795"/>
        <v>0</v>
      </c>
      <c r="GR171" s="907">
        <f t="shared" si="796"/>
        <v>0</v>
      </c>
      <c r="GS171" s="42"/>
      <c r="GT171" s="25">
        <f t="shared" si="797"/>
        <v>0</v>
      </c>
      <c r="GU171" s="605">
        <f t="shared" si="798"/>
        <v>0</v>
      </c>
      <c r="GV171" s="605">
        <f t="shared" si="799"/>
        <v>0</v>
      </c>
      <c r="GW171" s="605">
        <f t="shared" si="800"/>
        <v>0</v>
      </c>
      <c r="GX171" s="605">
        <f t="shared" si="801"/>
        <v>0</v>
      </c>
      <c r="GY171" s="605">
        <f t="shared" si="802"/>
        <v>0</v>
      </c>
      <c r="GZ171" s="605">
        <f t="shared" si="803"/>
        <v>0</v>
      </c>
      <c r="HA171" s="605">
        <f t="shared" si="804"/>
        <v>0</v>
      </c>
      <c r="HB171" s="605">
        <f t="shared" si="805"/>
        <v>0</v>
      </c>
      <c r="HC171" s="605">
        <f t="shared" si="806"/>
        <v>0</v>
      </c>
      <c r="HD171" s="605">
        <f t="shared" si="807"/>
        <v>0</v>
      </c>
      <c r="HE171" s="19">
        <f t="shared" si="808"/>
        <v>0</v>
      </c>
      <c r="HF171" s="907">
        <f t="shared" si="809"/>
        <v>0</v>
      </c>
      <c r="HG171" s="41"/>
      <c r="HH171" s="709">
        <f>COUNTIF(beosztás!$LA173:$MD173,"DE")*8</f>
        <v>0</v>
      </c>
      <c r="HI171" s="710">
        <f>COUNTIF(beosztás!$LA173:$MD173,"DU")*8</f>
        <v>0</v>
      </c>
      <c r="HJ171" s="710">
        <f>COUNTIF(beosztás!$LA173:$MD173,"ÉJ")*8</f>
        <v>0</v>
      </c>
      <c r="HK171" s="710">
        <f>COUNTIF(beosztás!$LA173:$MD173,"N")*12</f>
        <v>0</v>
      </c>
      <c r="HL171" s="710">
        <f>COUNTIF(beosztás!$LA173:$MD173,"é")*12</f>
        <v>0</v>
      </c>
      <c r="HM171" s="710">
        <f>SUM(beosztás!$LA173:$MD173)</f>
        <v>0</v>
      </c>
      <c r="HN171" s="710">
        <f>COUNTIF(beosztás!$LA173:$MD173,"FÜ")*8</f>
        <v>0</v>
      </c>
      <c r="HO171" s="897">
        <f>(COUNTIF(beosztás!$LA173:$MD173,"SN")*12)+(COUNTIF(beosztás!$LA173:$MD173,"SDE")*8)+(COUNTIF(beosztás!$LA173:$MD173,"SDU")*8)+(COUNTIF(beosztás!$LA173:$MD173,"SÉ")*12)+(COUNTIF(beosztás!$LA173:$MD173,"SÉJ")*8)+(COUNTIF(beosztás!$LA173:$MD173,"S1")*1)+(COUNTIF(beosztás!$LA173:$MD173,"S2")*2)+(COUNTIF(beosztás!$LA173:$MD173,"S3")*3)+(COUNTIF(beosztás!$LA173:$MD173,"S4")*4)+(COUNTIF(beosztás!$LA173:$MD173,"S5")*5)+(COUNTIF(beosztás!$LA173:$MD173,"S6")*6)+(COUNTIF(beosztás!$LA173:$MD173,"S7")*7)+(COUNTIF(beosztás!$LA173:$MD173,"S8")*8)+(COUNTIF(beosztás!$LA173:$MD173,"S9")*9)+(COUNTIF(beosztás!$LA173:$MD173,"S10")*10)+(COUNTIF(beosztás!$LA173:$MD173,"S11")*11)+(COUNTIF(beosztás!$LA173:$MD173,"S12")*12)</f>
        <v>0</v>
      </c>
      <c r="HP171" s="710">
        <f>COUNTIF(beosztás!$LA173:$MD173,"BN")*12+COUNTIF(beosztás!$LA173:$MD173,"BÉ")*12+COUNTIF(beosztás!$LA173:$MD173,"BDE")*8+COUNTIF(beosztás!$LA173:$MD173,"BDU")*8+COUNTIF(beosztás!$LA173:$MD173,"BÉJ")*8+COUNTIF(beosztás!$LA173:$MD173,"B1")*1+COUNTIF(beosztás!$LA173:$MD173,"B2")*2+COUNTIF(beosztás!$LA173:$MD173,"B3")*3+COUNTIF(beosztás!$KZ173:$MC173,"B5")*5+COUNTIF(beosztás!$KZ173:$MC173,"B6")*6+COUNTIF(beosztás!$KZ173:$MC173,"B7")*7+COUNTIF(beosztás!$KZ173:$MC173,"B8")*8+COUNTIF(beosztás!$LA173:$MD173,"B9")*9+COUNTIF(beosztás!$LA173:$MD173,"B10")*10+COUNTIF(beosztás!$LA173:$MD173,"B11")*11+COUNTIF(beosztás!$LA173:$MD173,"B12")*12+COUNTIF(beosztás!$LA173:$MD173,"BP")*0</f>
        <v>0</v>
      </c>
      <c r="HQ171" s="605">
        <f t="shared" si="810"/>
        <v>0</v>
      </c>
      <c r="HR171" s="710">
        <f>IF(C171="",0,alapadatok!$AN$12)</f>
        <v>0</v>
      </c>
      <c r="HS171" s="19">
        <f t="shared" si="811"/>
        <v>0</v>
      </c>
      <c r="HT171" s="907">
        <f t="shared" si="724"/>
        <v>0</v>
      </c>
      <c r="HU171" s="42"/>
      <c r="HV171" s="709">
        <f>COUNTIF(beosztás!$ME173:$NI173,"DE")*8</f>
        <v>0</v>
      </c>
      <c r="HW171" s="710">
        <f>COUNTIF(beosztás!$ME173:$NI173,"DU")*8</f>
        <v>0</v>
      </c>
      <c r="HX171" s="710">
        <f>COUNTIF(beosztás!$ME173:$NI173,"ÉJ")*8</f>
        <v>0</v>
      </c>
      <c r="HY171" s="710">
        <f>COUNTIF(beosztás!$ME173:$NI173,"N")*12</f>
        <v>0</v>
      </c>
      <c r="HZ171" s="710">
        <f>COUNTIF(beosztás!$ME173:$NI173,"É")*12</f>
        <v>0</v>
      </c>
      <c r="IA171" s="710">
        <f>SUM(beosztás!$ME173:$NI173)</f>
        <v>0</v>
      </c>
      <c r="IB171" s="710">
        <f>(COUNTIF(beosztás!$ME173:$NI173,"SN")*12)+(COUNTIF(beosztás!$ME173:$NI173,"SDE")*8)+(COUNTIF(beosztás!$ME173:$NI173,"SDU")*8)+(COUNTIF(beosztás!$ME173:$NI173,"SÉ")*12)+(COUNTIF(beosztás!$ME173:$NI173,"SÉJ")*8)+(COUNTIF(beosztás!$ME173:$NI173,"S1")*1)+(COUNTIF(beosztás!$ME173:$NI173,"S2")*2)+(COUNTIF(beosztás!$ME173:$NI173,"S3")*3)+(COUNTIF(beosztás!$ME173:$NI173,"S4")*4)+(COUNTIF(beosztás!$ME173:$NI173,"S5")*5)+(COUNTIF(beosztás!$ME173:$NI173,"S6")*6)+(COUNTIF(beosztás!$ME173:$NI173,"S7")*7)+(COUNTIF(beosztás!$ME173:$NI173,"S8")*8)+(COUNTIF(beosztás!$ME173:$NI173,"S9")*9)+(COUNTIF(beosztás!$ME173:$NI173,"S10")*10)+(COUNTIF(beosztás!$ME173:$NI173,"S11")*11)+(COUNTIF(beosztás!$ME173:$NI173,"S12")*12)</f>
        <v>0</v>
      </c>
      <c r="IC171" s="710">
        <f>COUNTIF(beosztás!$ME173:$NI173,"FÜ")*8</f>
        <v>0</v>
      </c>
      <c r="ID171" s="710">
        <f>COUNTIF(beosztás!$ME173:$NI173,"BN")*12+COUNTIF(beosztás!$ME173:$NI173,"BÉ")*12+COUNTIF(beosztás!$ME173:$NI173,"BDE")*8+COUNTIF(beosztás!$ME173:$NI173,"BDU")*8+COUNTIF(beosztás!$ME173:$NI173,"BÉJ")*8+COUNTIF(beosztás!$ME173:$NI173,"B1")*1+COUNTIF(beosztás!$ME173:$NI173,"B2")*2+COUNTIF(beosztás!$ME173:$NI173,"B3")*3+COUNTIF(beosztás!$ME173:$NI173,"B5")*5+COUNTIF(beosztás!$ME173:$NI173,"B6")*6+COUNTIF(beosztás!$ME173:$NI173,"B7")*7+COUNTIF(beosztás!$ME173:$NI173,"B8")*8+COUNTIF(beosztás!$ME173:$NI173,"B9")*9+COUNTIF(beosztás!$ME173:$NI173,"B10")*10+COUNTIF(beosztás!$ME173:$NI173,"B11")*11+COUNTIF(beosztás!$ME173:$NI173,"B12")*12+COUNTIF(beosztás!$ME173:$NI173,"BP")*0</f>
        <v>0</v>
      </c>
      <c r="IE171" s="605">
        <f t="shared" si="812"/>
        <v>0</v>
      </c>
      <c r="IF171" s="710">
        <f>IF(C171="",0,alapadatok!$AN$13)</f>
        <v>0</v>
      </c>
      <c r="IG171" s="19">
        <f t="shared" si="813"/>
        <v>0</v>
      </c>
      <c r="IH171" s="741">
        <f t="shared" si="726"/>
        <v>0</v>
      </c>
      <c r="II171" s="42"/>
      <c r="IJ171" s="25">
        <f t="shared" si="814"/>
        <v>0</v>
      </c>
      <c r="IK171" s="605">
        <f t="shared" si="815"/>
        <v>0</v>
      </c>
      <c r="IL171" s="605">
        <f t="shared" si="816"/>
        <v>0</v>
      </c>
      <c r="IM171" s="605">
        <f t="shared" si="817"/>
        <v>0</v>
      </c>
      <c r="IN171" s="605">
        <f t="shared" si="818"/>
        <v>0</v>
      </c>
      <c r="IO171" s="605">
        <f t="shared" si="819"/>
        <v>0</v>
      </c>
      <c r="IP171" s="605">
        <f t="shared" si="820"/>
        <v>0</v>
      </c>
      <c r="IQ171" s="605">
        <f t="shared" si="821"/>
        <v>0</v>
      </c>
      <c r="IR171" s="605">
        <f t="shared" si="822"/>
        <v>0</v>
      </c>
      <c r="IS171" s="605">
        <f t="shared" si="823"/>
        <v>0</v>
      </c>
      <c r="IT171" s="605">
        <f t="shared" si="824"/>
        <v>0</v>
      </c>
      <c r="IU171" s="19">
        <f t="shared" si="825"/>
        <v>0</v>
      </c>
      <c r="IV171" s="907">
        <f t="shared" si="826"/>
        <v>0</v>
      </c>
      <c r="IW171" s="43"/>
      <c r="JF171" s="21"/>
      <c r="JG171" s="21"/>
    </row>
    <row r="172" spans="1:267" x14ac:dyDescent="0.25">
      <c r="A172" s="422">
        <f>IF(beosztás!A174=0,"",beosztás!A174)</f>
        <v>27</v>
      </c>
      <c r="B172" s="48">
        <f>IF(beosztás!B174=0,"",beosztás!B174)</f>
        <v>45277</v>
      </c>
      <c r="C172" s="49" t="str">
        <f>IF(beosztás!C174=0,"",beosztás!C174)</f>
        <v>Molnár Gábor(PJ)</v>
      </c>
      <c r="D172" s="50" t="str">
        <f>IF(beosztás!D174=0,"",beosztás!D174)</f>
        <v>Benchmark</v>
      </c>
      <c r="E172" s="18"/>
      <c r="F172" s="709">
        <f>COUNTIF(beosztás!$I174:$AM174,"DE")*8</f>
        <v>128</v>
      </c>
      <c r="G172" s="710">
        <f>COUNTIF(beosztás!$I174:$AM174,"DU")*8</f>
        <v>0</v>
      </c>
      <c r="H172" s="710">
        <f>COUNTIF(beosztás!$I174:$AM174,"ÉJ")*8</f>
        <v>0</v>
      </c>
      <c r="I172" s="710">
        <f>COUNTIF(beosztás!$I174:$AM174,"N")*12</f>
        <v>0</v>
      </c>
      <c r="J172" s="710">
        <f>COUNTIF(beosztás!$I174:$AM174,"é")*12</f>
        <v>0</v>
      </c>
      <c r="K172" s="710">
        <f>SUM(beosztás!$I174:$AM174)</f>
        <v>7</v>
      </c>
      <c r="L172" s="710">
        <f>COUNTIF(beosztás!$I174:$AM174,"FÜ")*8</f>
        <v>8</v>
      </c>
      <c r="M172" s="710">
        <f>(COUNTIF(beosztás!$I174:$AM174,"SN")*12)+(COUNTIF(beosztás!$I174:$AM174,"SDE")*8)+(COUNTIF(beosztás!$I174:$AM174,"SDU")*8)+(COUNTIF(beosztás!$I174:$AM174,"S1")*1)+(COUNTIF(beosztás!$I174:$AM174,"S2")*2)+(COUNTIF(beosztás!$I174:$AM174,"S3")*3)+(COUNTIF(beosztás!$I174:$AM174,"S4")*4)+(COUNTIF(beosztás!$I174:$AM174,"S5")*5)+(COUNTIF(beosztás!$I174:$AM174,"S6")*6)+(COUNTIF(beosztás!$I174:$AM174,"S7")*7)+(COUNTIF(beosztás!$I174:$AM174,"S8")*8)+(COUNTIF(beosztás!$I174:$AM174,"S9")*9)+(COUNTIF(beosztás!$I174:$AM174,"S10")*10)+(COUNTIF(beosztás!$I174:$AM174,"S11")*11)+(COUNTIF(beosztás!$I174:$AM174,"S12")*12)+(COUNTIF(beosztás!$I174:$AM174,"SÉ")*12)+(COUNTIF(beosztás!$I174:$AM174,"SÉJ")*8)</f>
        <v>40</v>
      </c>
      <c r="N172" s="710">
        <f>COUNTIF(beosztás!$I174:$AM174,"BN")*12+COUNTIF(beosztás!$I174:$AM174,"BÉ")*12+COUNTIF(beosztás!$I174:$AM174,"BDE")*8+COUNTIF(beosztás!$I174:$AM174,"BDU")*8+COUNTIF(beosztás!$I174:$AM174,"BÉJ")*8+COUNTIF(beosztás!$I174:$AM174,"B1")*1+COUNTIF(beosztás!$I174:$AM174,"B2")*2+COUNTIF(beosztás!$I174:$AM174,"B3")*3+COUNTIF(beosztás!$I174:$AM174,"B5")*5+COUNTIF(beosztás!$I174:$AM174,"B6")*6+COUNTIF(beosztás!$I174:$AM174,"B7")*7+COUNTIF(beosztás!$I174:$AM174,"B8")*8+COUNTIF(beosztás!$I174:$AM174,"B9")*9+COUNTIF(beosztás!$I174:$AM174,"B10")*10+COUNTIF(beosztás!$I174:$AM174,"B11")*11+COUNTIF(beosztás!$I174:$AM174,"B12")*12+COUNTIF(beosztás!$I174:$AM174,"BP")*0</f>
        <v>0</v>
      </c>
      <c r="O172" s="605">
        <f t="shared" si="690"/>
        <v>175</v>
      </c>
      <c r="P172" s="706">
        <f>IF(C172="",0,alapadatok!$AN$2)</f>
        <v>176</v>
      </c>
      <c r="Q172" s="19">
        <f t="shared" si="577"/>
        <v>-1</v>
      </c>
      <c r="R172" s="741">
        <f t="shared" si="691"/>
        <v>40</v>
      </c>
      <c r="S172" s="40"/>
      <c r="T172" s="709">
        <f>COUNTIF(beosztás!$AN174:$BO174,"DE")*8</f>
        <v>72</v>
      </c>
      <c r="U172" s="710">
        <f>COUNTIF(beosztás!$AN174:$BO174,"DU")*8</f>
        <v>0</v>
      </c>
      <c r="V172" s="710">
        <f>COUNTIF(beosztás!$AN174:$BO174,"ÉJ")*8</f>
        <v>0</v>
      </c>
      <c r="W172" s="710">
        <f>COUNTIF(beosztás!$AN174:$BO174,"N")*12</f>
        <v>0</v>
      </c>
      <c r="X172" s="710">
        <f>COUNTIF(beosztás!$AN174:$BO174,"É")*12</f>
        <v>0</v>
      </c>
      <c r="Y172" s="710">
        <f>SUM(beosztás!$AN174:$BO174)</f>
        <v>9</v>
      </c>
      <c r="Z172" s="710">
        <f>(COUNTIF(beosztás!$AN174:$BO174,"SN")*12)+(COUNTIF(beosztás!$AN174:$BO174,"SDE")*8)+(COUNTIF(beosztás!$AN174:$BO174,"SDU")*8)+(COUNTIF(beosztás!$AN174:$BO174,"SÉ")*12)+(COUNTIF(beosztás!$AN174:$BO174,"SÉJ")*8)+(COUNTIF(beosztás!$AN174:$BO174,"S1")*1)+(COUNTIF(beosztás!$AN174:$BO174,"S2")*2)+(COUNTIF(beosztás!$AN174:$BO174,"S3")*3)+(COUNTIF(beosztás!$AN174:$BO174,"S4")*4)+(COUNTIF(beosztás!$AN174:$BO174,"S5")*5)+(COUNTIF(beosztás!$AN174:$BO174,"S6")*6)+(COUNTIF(beosztás!$AN174:$BO174,"S7")*7)+(COUNTIF(beosztás!$AN174:$BO174,"S8")*8)+(COUNTIF(beosztás!$AN174:$BO174,"S9")*9)+(COUNTIF(beosztás!$AN174:$BO174,"S10")*10)+(COUNTIF(beosztás!$AN174:$BO174,"S11")*11)+(COUNTIF(beosztás!$AN174:$BO174,"S12")*12)</f>
        <v>0</v>
      </c>
      <c r="AA172" s="710">
        <f>COUNTIF(beosztás!$AN174:$BO174,"FÜ")*8</f>
        <v>0</v>
      </c>
      <c r="AB172" s="710">
        <f>COUNTIF(beosztás!$AN174:$BO174,"BN")*12+COUNTIF(beosztás!$AN174:$BO174,"BÉ")*12+COUNTIF(beosztás!$AN174:$BO174,"BDE")*8+COUNTIF(beosztás!$AN174:$BO174,"BDU")*8+COUNTIF(beosztás!$AN174:$BO174,"BÉJ")*8+COUNTIF(beosztás!$AN174:$BO174,"B1")*1+COUNTIF(beosztás!$AN174:$BO174,"B2")*2+COUNTIF(beosztás!$AN174:$BO174,"B3")*3+COUNTIF(beosztás!$AN174:$BO174,"B5")*5+COUNTIF(beosztás!$AN174:$BO174,"B6")*6+COUNTIF(beosztás!$AN174:$BO174,"B7")*7+COUNTIF(beosztás!$AN174:$BO174,"B8")*8+COUNTIF(beosztás!$AN174:$BO174,"B9")*9+COUNTIF(beosztás!$AN174:$BO174,"B10")*10+COUNTIF(beosztás!$AN174:$BO174,"B11")*11+COUNTIF(beosztás!$AN174:$BO174,"B12")*12+COUNTIF(beosztás!$AN174:$BO174,"BP")*0</f>
        <v>0</v>
      </c>
      <c r="AC172" s="605">
        <f t="shared" si="692"/>
        <v>81</v>
      </c>
      <c r="AD172" s="1162">
        <v>80</v>
      </c>
      <c r="AE172" s="19">
        <f t="shared" si="728"/>
        <v>1</v>
      </c>
      <c r="AF172" s="741">
        <f t="shared" si="729"/>
        <v>0</v>
      </c>
      <c r="AG172" s="40"/>
      <c r="AH172" s="25">
        <f t="shared" si="694"/>
        <v>200</v>
      </c>
      <c r="AI172" s="605">
        <f t="shared" si="695"/>
        <v>0</v>
      </c>
      <c r="AJ172" s="605">
        <f t="shared" si="696"/>
        <v>0</v>
      </c>
      <c r="AK172" s="605">
        <f t="shared" si="697"/>
        <v>0</v>
      </c>
      <c r="AL172" s="605">
        <f t="shared" si="698"/>
        <v>0</v>
      </c>
      <c r="AM172" s="605">
        <f t="shared" si="699"/>
        <v>16</v>
      </c>
      <c r="AN172" s="605">
        <f t="shared" si="700"/>
        <v>40</v>
      </c>
      <c r="AO172" s="605">
        <f t="shared" si="701"/>
        <v>8</v>
      </c>
      <c r="AP172" s="605">
        <f t="shared" si="730"/>
        <v>0</v>
      </c>
      <c r="AQ172" s="605">
        <f t="shared" si="731"/>
        <v>256</v>
      </c>
      <c r="AR172" s="605">
        <f t="shared" si="732"/>
        <v>256</v>
      </c>
      <c r="AS172" s="19">
        <f t="shared" si="733"/>
        <v>0</v>
      </c>
      <c r="AT172" s="741">
        <f t="shared" si="734"/>
        <v>40</v>
      </c>
      <c r="AU172" s="41"/>
      <c r="AV172" s="709">
        <f>COUNTIF(beosztás!$BP174:$CT174,"DE")*8</f>
        <v>80</v>
      </c>
      <c r="AW172" s="710">
        <f>COUNTIF(beosztás!$BP174:$CT174,"DU")*8</f>
        <v>0</v>
      </c>
      <c r="AX172" s="710">
        <f>COUNTIF(beosztás!$BP174:$CT174,"ÉJ")*8</f>
        <v>0</v>
      </c>
      <c r="AY172" s="710">
        <f>COUNTIF(beosztás!$BP174:$CT174,"N")*12</f>
        <v>0</v>
      </c>
      <c r="AZ172" s="710">
        <f>COUNTIF(beosztás!$BP174:$CT174,"é")*12</f>
        <v>0</v>
      </c>
      <c r="BA172" s="710">
        <f>SUM(beosztás!$BP174:$CT174)</f>
        <v>0</v>
      </c>
      <c r="BB172" s="710">
        <f>COUNTIF(beosztás!$BP174:$CT174,"FÜ")*8</f>
        <v>8</v>
      </c>
      <c r="BC172" s="897">
        <f>(COUNTIF(beosztás!$BP174:$CT174,"SN")*12)+(COUNTIF(beosztás!$BP174:$CT174,"SDE")*8)+(COUNTIF(beosztás!$BP174:$CT174,"SDU")*8)+(COUNTIF(beosztás!$BP174:$CT174,"SÉ")*12)+(COUNTIF(beosztás!$BP174:$CT174,"SÉJ")*8)+(COUNTIF(beosztás!$BP174:$CT174,"S1")*1)+(COUNTIF(beosztás!$BP174:$CT174,"S2")*2)+(COUNTIF(beosztás!$BP174:$CT174,"S3")*3)+(COUNTIF(beosztás!$BP174:$CT174,"S4")*4)+(COUNTIF(beosztás!$BP174:$CT174,"S5")*5)+(COUNTIF(beosztás!$BP174:$CT174,"S6")*6)+(COUNTIF(beosztás!$BP174:$CT174,"S7")*7)+(COUNTIF(beosztás!$BP174:$CT174,"S8")*8)+(COUNTIF(beosztás!$BP174:$CT174,"S9")*9)+(COUNTIF(beosztás!$BP174:$CT174,"S10")*10)+(COUNTIF(beosztás!$BP174:$CT174,"S11")*11)+(COUNTIF(beosztás!$BP174:$CT174,"S12")*12)</f>
        <v>0</v>
      </c>
      <c r="BD172" s="710">
        <f>COUNTIF(beosztás!$BP174:$CT174,"BN")*12+COUNTIF(beosztás!$BP174:$CT174,"BÉ")*12+COUNTIF(beosztás!$BP174:$CT174,"BDE")*8+COUNTIF(beosztás!$BP174:$CT174,"BDU")*8+COUNTIF(beosztás!$BP174:$CT174,"BÉJ")*8+COUNTIF(beosztás!$BP174:$CT174,"B1")*1+COUNTIF(beosztás!$BP174:$CT174,"B2")*2+COUNTIF(beosztás!$BP174:$CT174,"B3")*3+COUNTIF(beosztás!$BP174:$CT174,"B5")*5+COUNTIF(beosztás!$BP174:$CT174,"B6")*6+COUNTIF(beosztás!$BP174:$CT174,"B7")*7+COUNTIF(beosztás!$BP174:$CT174,"B8")*8+COUNTIF(beosztás!$BP174:$CT174,"B9")*9+COUNTIF(beosztás!$BP174:$CT174,"B10")*10+COUNTIF(beosztás!$BP174:$CT174,"B11")*11+COUNTIF(beosztás!$BP174:$CT174,"B12")*12+COUNTIF(beosztás!$BP174:$CT174,"BP")*0</f>
        <v>0</v>
      </c>
      <c r="BE172" s="605">
        <f t="shared" si="735"/>
        <v>80</v>
      </c>
      <c r="BF172" s="1161">
        <v>80</v>
      </c>
      <c r="BG172" s="19">
        <f t="shared" si="736"/>
        <v>0</v>
      </c>
      <c r="BH172" s="741">
        <f t="shared" si="737"/>
        <v>0</v>
      </c>
      <c r="BI172" s="40"/>
      <c r="BJ172" s="709">
        <f>COUNTIF(beosztás!$CU174:$DX174,"DE")*8</f>
        <v>112</v>
      </c>
      <c r="BK172" s="710">
        <f>COUNTIF(beosztás!$CU174:$DX174,"DU")*8</f>
        <v>0</v>
      </c>
      <c r="BL172" s="710">
        <f>COUNTIF(beosztás!$CU174:$DX174,"ÉJ")*8</f>
        <v>0</v>
      </c>
      <c r="BM172" s="710">
        <f>COUNTIF(beosztás!$CU174:$DX174,"N")*12</f>
        <v>0</v>
      </c>
      <c r="BN172" s="710">
        <f>COUNTIF(beosztás!$CU174:$DX174,"É")*12</f>
        <v>0</v>
      </c>
      <c r="BO172" s="710">
        <f>SUM(beosztás!$CU174:$DX174)</f>
        <v>0</v>
      </c>
      <c r="BP172" s="897">
        <f>(COUNTIF(beosztás!$CU174:$DX174,"SN")*12)+(COUNTIF(beosztás!$CU174:$DX174,"SDE")*8)+(COUNTIF(beosztás!$CU174:$DX174,"SDU")*8)+(COUNTIF(beosztás!$CU174:$DX174,"SÉ")*12)+(COUNTIF(beosztás!$CU174:$DX174,"SÉJ")*8)+(COUNTIF(beosztás!$CU174:$DX174,"S1")*1)+(COUNTIF(beosztás!$CU174:$DX174,"S2")*2)+(COUNTIF(beosztás!$CU174:$DX174,"S3")*3)+(COUNTIF(beosztás!$CU174:$DX174,"S4")*4)+(COUNTIF(beosztás!$CU174:$DX174,"S5")*5)+(COUNTIF(beosztás!$CU174:$DX174,"S6")*6)+(COUNTIF(beosztás!$CU174:$DX174,"S7")*7)+(COUNTIF(beosztás!$CU174:$DX174,"S8")*8)+(COUNTIF(beosztás!$CU174:$DX174,"S9")*9)+(COUNTIF(beosztás!$CU174:$DX174,"S10")*10)+(COUNTIF(beosztás!$CU174:$DX174,"S11")*11)+(COUNTIF(beosztás!$CU174:$DX174,"S12")*12)</f>
        <v>0</v>
      </c>
      <c r="BQ172" s="710">
        <f>COUNTIF(beosztás!$CU174:$DX174,"FÜ")*8</f>
        <v>8</v>
      </c>
      <c r="BR172" s="710">
        <f>COUNTIF(beosztás!$CU174:$DX174,"BN")*12+COUNTIF(beosztás!$CU174:$DX174,"BÉ")*12+COUNTIF(beosztás!$CU174:$DX174,"BDE")*8+COUNTIF(beosztás!$CU174:$DX174,"BDU")*8+COUNTIF(beosztás!$CU174:$DX174,"BÉJ")*8+COUNTIF(beosztás!$CU174:$DX174,"B1")*1+COUNTIF(beosztás!$CU174:$DX174,"B2")*2+COUNTIF(beosztás!$CU174:$DX174,"B3")*3+COUNTIF(beosztás!$CU174:$DX174,"B5")*5+COUNTIF(beosztás!$CU174:$DX174,"B6")*6+COUNTIF(beosztás!$CU174:$DX174,"B7")*7+COUNTIF(beosztás!$CU174:$DX174,"B8")*8+COUNTIF(beosztás!$CU174:$DX174,"B9")*9+COUNTIF(beosztás!$CU174:$DX174,"B10")*10+COUNTIF(beosztás!$CU174:$DX174,"B11")*11+COUNTIF(beosztás!$CU174:$DX174,"B12")*12+COUNTIF(beosztás!$CU174:$DX174,"BP")*0</f>
        <v>0</v>
      </c>
      <c r="BS172" s="605">
        <f t="shared" si="738"/>
        <v>112</v>
      </c>
      <c r="BT172" s="710">
        <f>IF(C172="",0,alapadatok!$AN$5)</f>
        <v>168</v>
      </c>
      <c r="BU172" s="19">
        <f t="shared" si="739"/>
        <v>-56</v>
      </c>
      <c r="BV172" s="741">
        <f t="shared" si="706"/>
        <v>0</v>
      </c>
      <c r="BW172" s="40"/>
      <c r="BX172" s="25">
        <f t="shared" si="740"/>
        <v>192</v>
      </c>
      <c r="BY172" s="605">
        <f t="shared" si="741"/>
        <v>0</v>
      </c>
      <c r="BZ172" s="605">
        <f t="shared" si="742"/>
        <v>0</v>
      </c>
      <c r="CA172" s="605">
        <f t="shared" si="743"/>
        <v>0</v>
      </c>
      <c r="CB172" s="605">
        <f t="shared" si="744"/>
        <v>0</v>
      </c>
      <c r="CC172" s="605">
        <f t="shared" si="745"/>
        <v>0</v>
      </c>
      <c r="CD172" s="605">
        <f t="shared" si="746"/>
        <v>0</v>
      </c>
      <c r="CE172" s="605">
        <f t="shared" si="747"/>
        <v>16</v>
      </c>
      <c r="CF172" s="605">
        <f t="shared" si="748"/>
        <v>0</v>
      </c>
      <c r="CG172" s="605">
        <f t="shared" si="749"/>
        <v>192</v>
      </c>
      <c r="CH172" s="605">
        <f t="shared" si="750"/>
        <v>248</v>
      </c>
      <c r="CI172" s="19">
        <f t="shared" si="751"/>
        <v>-56</v>
      </c>
      <c r="CJ172" s="741">
        <f t="shared" si="752"/>
        <v>0</v>
      </c>
      <c r="CK172" s="41"/>
      <c r="CL172" s="709">
        <f>COUNTIF(beosztás!$DY174:$FC174,"DE")*8</f>
        <v>0</v>
      </c>
      <c r="CM172" s="710">
        <f>COUNTIF(beosztás!$DY174:$FC174,"DU")*8</f>
        <v>0</v>
      </c>
      <c r="CN172" s="710">
        <f>COUNTIF(beosztás!$DY174:$FC174,"ÉJ")*8</f>
        <v>0</v>
      </c>
      <c r="CO172" s="710">
        <f>COUNTIF(beosztás!$DY174:$FC174,"N")*12</f>
        <v>0</v>
      </c>
      <c r="CP172" s="710">
        <f>COUNTIF(beosztás!$DY174:$FC174,"é")*12</f>
        <v>0</v>
      </c>
      <c r="CQ172" s="710">
        <f>SUM(beosztás!$DY174:$FC174)</f>
        <v>0</v>
      </c>
      <c r="CR172" s="710">
        <f>COUNTIF(beosztás!$DY174:$FC174,"FÜ")*8</f>
        <v>16</v>
      </c>
      <c r="CS172" s="897">
        <f>(COUNTIF(beosztás!$DY174:$FC174,"SN")*12)+(COUNTIF(beosztás!$DY174:$FC174,"SDE")*8)+(COUNTIF(beosztás!$DY174:$FC174,"SDU")*8)+(COUNTIF(beosztás!$DY174:$FC174,"SÉ")*12)+(COUNTIF(beosztás!$DY174:$FC174,"SÉJ")*8)+(COUNTIF(beosztás!$DY174:$FC174,"S1")*1)+(COUNTIF(beosztás!$DY174:$FC174,"S2")*2)+(COUNTIF(beosztás!$DY174:$FC174,"S3")*3)+(COUNTIF(beosztás!$DY174:$FC174,"S4")*4)+(COUNTIF(beosztás!$DY174:$FC174,"S5")*5)+(COUNTIF(beosztás!$DY174:$FC174,"S6")*6)+(COUNTIF(beosztás!$DY174:$FC174,"S7")*7)+(COUNTIF(beosztás!$DY174:$FC174,"S8")*8)+(COUNTIF(beosztás!$DY174:$FC174,"S9")*9)+(COUNTIF(beosztás!$DY174:$FC174,"S10")*10)+(COUNTIF(beosztás!$DY174:$FC174,"S11")*11)+(COUNTIF(beosztás!$DY174:$FC174,"S12")*12)</f>
        <v>0</v>
      </c>
      <c r="CT172" s="710">
        <f>COUNTIF(beosztás!$DY174:$FC174,"BN")*12+COUNTIF(beosztás!$DY174:$FC174,"BÉ")*12+COUNTIF(beosztás!$DY174:$FC174,"BDE")*8+COUNTIF(beosztás!$DY174:$FC174,"BDU")*8+COUNTIF(beosztás!$DY174:$FC174,"BÉJ")*8+COUNTIF(beosztás!$DY174:$FC174,"B1")*1+COUNTIF(beosztás!$DY174:$FC174,"B2")*2+COUNTIF(beosztás!$DY174:$FC174,"B3")*3+COUNTIF(beosztás!$DY174:$FC174,"B5")*5+COUNTIF(beosztás!$DY174:$FC174,"B6")*6+COUNTIF(beosztás!$DY174:$FC174,"B7")*7+COUNTIF(beosztás!$DY174:$FC174,"B8")*8+COUNTIF(beosztás!$DY174:$FC174,"B9")*9+COUNTIF(beosztás!$DY174:$FC174,"B10")*10+COUNTIF(beosztás!$DY174:$FC174,"B11")*11+COUNTIF(beosztás!$DY174:$FC174,"B12")*12+COUNTIF(beosztás!$DY174:$FC174,"BP")*0</f>
        <v>0</v>
      </c>
      <c r="CU172" s="605">
        <f t="shared" si="753"/>
        <v>0</v>
      </c>
      <c r="CV172" s="710">
        <f>IF(C172="",0,alapadatok!$AN$6)</f>
        <v>168</v>
      </c>
      <c r="CW172" s="19">
        <f t="shared" si="754"/>
        <v>-168</v>
      </c>
      <c r="CX172" s="907">
        <f t="shared" si="755"/>
        <v>0</v>
      </c>
      <c r="CY172" s="40"/>
      <c r="CZ172" s="709">
        <f>COUNTIF(beosztás!$FD174:$GG174,"DE")*8</f>
        <v>0</v>
      </c>
      <c r="DA172" s="710">
        <f>COUNTIF(beosztás!$FD174:$GG174,"DU")*8</f>
        <v>0</v>
      </c>
      <c r="DB172" s="710">
        <f>COUNTIF(beosztás!$FD174:$GG174,"ÉJ")*8</f>
        <v>0</v>
      </c>
      <c r="DC172" s="710">
        <f>COUNTIF(beosztás!$FD174:$GG174,"N")*12</f>
        <v>0</v>
      </c>
      <c r="DD172" s="710">
        <f>COUNTIF(beosztás!$FD174:$GG174,"É")*12</f>
        <v>0</v>
      </c>
      <c r="DE172" s="710">
        <f>SUM(beosztás!$FD174:$GG174)</f>
        <v>0</v>
      </c>
      <c r="DF172" s="897">
        <f>(COUNTIF(beosztás!$FD174:$GG174,"SN")*12)+(COUNTIF(beosztás!$FD174:$GG174,"SDE")*8)+(COUNTIF(beosztás!$FD174:$GG174,"SDU")*8)+(COUNTIF(beosztás!$FD174:$GG174,"SÉ")*12)+(COUNTIF(beosztás!$FD174:$GG174,"SÉJ")*8)+(COUNTIF(beosztás!$FD174:$GG174,"S1")*1)+(COUNTIF(beosztás!$FD174:$GG174,"S2")*2)+(COUNTIF(beosztás!$FD174:$GG174,"S3")*3)+(COUNTIF(beosztás!$FD174:$GG174,"S4")*4)+(COUNTIF(beosztás!$FD174:$GG174,"S5")*5)+(COUNTIF(beosztás!$FD174:$GG174,"S6")*6)+(COUNTIF(beosztás!$FD174:$GG174,"S7")*7)+(COUNTIF(beosztás!$FD174:$GG174,"S8")*8)+(COUNTIF(beosztás!$FD174:$GG174,"S9")*9)+(COUNTIF(beosztás!$FD174:$GG174,"S10")*10)+(COUNTIF(beosztás!$FD174:$GG174,"S11")*11)+(COUNTIF(beosztás!$FD174:$GG174,"S12")*12)</f>
        <v>0</v>
      </c>
      <c r="DG172" s="710">
        <f>COUNTIF(beosztás!$FD174:$GG174,"FÜ")*8</f>
        <v>0</v>
      </c>
      <c r="DH172" s="710">
        <f>COUNTIF(beosztás!$FD174:$GG174,"BN")*12+COUNTIF(beosztás!$FD174:$GG174,"BÉ")*12+COUNTIF(beosztás!$FD174:$GG174,"BDE")*8+COUNTIF(beosztás!$FD174:$GG174,"BDU")*8+COUNTIF(beosztás!$FD174:$GG174,"BÉJ")*8+COUNTIF(beosztás!$FD174:$GG174,"B1")*1+COUNTIF(beosztás!$FD174:$GG174,"B2")*2+COUNTIF(beosztás!$FD174:$GG174,"B3")*3+COUNTIF(beosztás!$FD174:$GG174,"B5")*5+COUNTIF(beosztás!$FD174:$GG174,"B6")*6+COUNTIF(beosztás!$FD174:$GG174,"B7")*7+COUNTIF(beosztás!$FD174:$GG174,"B8")*8+COUNTIF(beosztás!$FD174:$GG174,"B9")*9+COUNTIF(beosztás!$FD174:$GG174,"B10")*10+COUNTIF(beosztás!$FD174:$GG174,"B11")*11+COUNTIF(beosztás!$FD174:$GG174,"B12")*12+COUNTIF(beosztás!$FD174:$GG174,"BP")*0</f>
        <v>0</v>
      </c>
      <c r="DI172" s="605">
        <f t="shared" si="756"/>
        <v>0</v>
      </c>
      <c r="DJ172" s="710">
        <f>IF(C172="",0,alapadatok!$AN$7)</f>
        <v>160</v>
      </c>
      <c r="DK172" s="19">
        <f t="shared" si="757"/>
        <v>-160</v>
      </c>
      <c r="DL172" s="741">
        <f t="shared" si="758"/>
        <v>0</v>
      </c>
      <c r="DM172" s="40"/>
      <c r="DN172" s="25">
        <f t="shared" si="759"/>
        <v>0</v>
      </c>
      <c r="DO172" s="605">
        <f t="shared" si="760"/>
        <v>0</v>
      </c>
      <c r="DP172" s="605">
        <f t="shared" si="761"/>
        <v>0</v>
      </c>
      <c r="DQ172" s="605">
        <f t="shared" si="762"/>
        <v>0</v>
      </c>
      <c r="DR172" s="605">
        <f t="shared" si="763"/>
        <v>0</v>
      </c>
      <c r="DS172" s="605">
        <f t="shared" si="764"/>
        <v>0</v>
      </c>
      <c r="DT172" s="605">
        <f t="shared" si="765"/>
        <v>0</v>
      </c>
      <c r="DU172" s="605">
        <f t="shared" si="766"/>
        <v>16</v>
      </c>
      <c r="DV172" s="605">
        <f t="shared" si="767"/>
        <v>0</v>
      </c>
      <c r="DW172" s="605">
        <f t="shared" si="768"/>
        <v>0</v>
      </c>
      <c r="DX172" s="605">
        <f t="shared" si="769"/>
        <v>328</v>
      </c>
      <c r="DY172" s="19">
        <f t="shared" si="770"/>
        <v>-328</v>
      </c>
      <c r="DZ172" s="907">
        <f t="shared" si="771"/>
        <v>0</v>
      </c>
      <c r="EA172" s="41"/>
      <c r="EB172" s="709">
        <f>COUNTIF(beosztás!$GH174:$HL174,"DE")*8</f>
        <v>0</v>
      </c>
      <c r="EC172" s="710">
        <f>COUNTIF(beosztás!$GH174:$HL174,"DU")*8</f>
        <v>0</v>
      </c>
      <c r="ED172" s="710">
        <f>COUNTIF(beosztás!$GH174:$HL174,"ÉJ")*8</f>
        <v>0</v>
      </c>
      <c r="EE172" s="710">
        <f>COUNTIF(beosztás!$GH174:$HL174,"N")*12</f>
        <v>0</v>
      </c>
      <c r="EF172" s="710">
        <f>COUNTIF(beosztás!$GH174:$HL174,"é")*12</f>
        <v>0</v>
      </c>
      <c r="EG172" s="710">
        <f>SUM(beosztás!$GH174:$HL174)</f>
        <v>0</v>
      </c>
      <c r="EH172" s="710">
        <f>COUNTIF(beosztás!$GH174:$HL174,"FÜ")*8</f>
        <v>0</v>
      </c>
      <c r="EI172" s="897">
        <f>(COUNTIF(beosztás!$GH174:$HL174,"SN")*12)+(COUNTIF(beosztás!$GH174:$HL174,"SDE")*8)+(COUNTIF(beosztás!$GH174:$HL174,"SDU")*8)+(COUNTIF(beosztás!$GH174:$HL174,"SÉ")*12)+(COUNTIF(beosztás!$GH174:$HL174,"SÉJ")*8)+(COUNTIF(beosztás!$GH174:$HL174,"S1")*1)+(COUNTIF(beosztás!$GH174:$HL174,"S2")*2)+(COUNTIF(beosztás!$GH174:$HL174,"S3")*3)+(COUNTIF(beosztás!$GH174:$HL174,"S4")*4)+(COUNTIF(beosztás!$GH174:$HL174,"S5")*5)+(COUNTIF(beosztás!$GH174:$HL174,"S6")*6)+(COUNTIF(beosztás!$GH174:$HL174,"S7")*7)+(COUNTIF(beosztás!$GH174:$HL174,"S8")*8)+(COUNTIF(beosztás!$GH174:$HL174,"S9")*9)+(COUNTIF(beosztás!$GH174:$HL174,"S10")*10)+(COUNTIF(beosztás!$GH174:$HL174,"S11")*11)+(COUNTIF(beosztás!$GH174:$HL174,"S12")*12)</f>
        <v>0</v>
      </c>
      <c r="EJ172" s="710">
        <f>COUNTIF(beosztás!$GH174:$HL174,"BN")*12+COUNTIF(beosztás!$GH174:$HL174,"BÉ")*12+COUNTIF(beosztás!$GH174:$HL174,"BDE")*8+COUNTIF(beosztás!$GH174:$HL174,"BDU")*8+COUNTIF(beosztás!$GH174:$HL174,"BÉJ")*8+COUNTIF(beosztás!$GH174:$HL174,"B1")*1+COUNTIF(beosztás!$GH174:$HL174,"B2")*2+COUNTIF(beosztás!$GH174:$HL174,"B3")*3+COUNTIF(beosztás!$GH174:$HL174,"B5")*5+COUNTIF(beosztás!$GH174:$HL174,"B6")*6+COUNTIF(beosztás!$GH174:$HL174,"B7")*7+COUNTIF(beosztás!$GH174:$HL174,"B8")*8+COUNTIF(beosztás!$GH174:$HL174,"B9")*9+COUNTIF(beosztás!$GH174:$HL174,"B10")*10+COUNTIF(beosztás!$GH174:$HL174,"B11")*11+COUNTIF(beosztás!$GH174:$HL174,"B12")*12+COUNTIF(beosztás!$GH174:$HL174,"BP")*0</f>
        <v>0</v>
      </c>
      <c r="EK172" s="605">
        <f t="shared" si="772"/>
        <v>0</v>
      </c>
      <c r="EL172" s="710">
        <f>IF(C172="",0,alapadatok!$AN$8)</f>
        <v>184</v>
      </c>
      <c r="EM172" s="19">
        <f t="shared" si="773"/>
        <v>-184</v>
      </c>
      <c r="EN172" s="907">
        <f t="shared" si="774"/>
        <v>0</v>
      </c>
      <c r="EO172" s="40"/>
      <c r="EP172" s="709">
        <f>COUNTIF(beosztás!$HM174:$IQ174,"DE")*8</f>
        <v>0</v>
      </c>
      <c r="EQ172" s="710">
        <f>COUNTIF(beosztás!$HM174:$IQ174,"DU")*8</f>
        <v>0</v>
      </c>
      <c r="ER172" s="710">
        <f>COUNTIF(beosztás!$HM174:$IQ174,"ÉJ")*8</f>
        <v>0</v>
      </c>
      <c r="ES172" s="710">
        <f>COUNTIF(beosztás!$HM174:$IQ174,"N")*12</f>
        <v>0</v>
      </c>
      <c r="ET172" s="710">
        <f>COUNTIF(beosztás!$HM174:$IQ174,"É")*12</f>
        <v>0</v>
      </c>
      <c r="EU172" s="710">
        <f>SUM(beosztás!$HM174:$IQ174)</f>
        <v>0</v>
      </c>
      <c r="EV172" s="897">
        <f>(COUNTIF(beosztás!$HM174:$IQ174,"SN")*12)+(COUNTIF(beosztás!$HM174:$IQ174,"SDE")*8)+(COUNTIF(beosztás!$HM174:$IQ174,"SDU")*8)+(COUNTIF(beosztás!$HM174:$IQ174,"SÉ")*12)+(COUNTIF(beosztás!$HM174:$IQ174,"SÉJ")*8)+(COUNTIF(beosztás!$HM174:$IQ174,"S1")*1)+(COUNTIF(beosztás!$HM174:$IQ174,"S2")*2)+(COUNTIF(beosztás!$HM174:$IQ174,"S3")*3)+(COUNTIF(beosztás!$HM174:$IQ174,"S4")*4)+(COUNTIF(beosztás!$HM174:$IQ174,"S5")*5)+(COUNTIF(beosztás!$HM174:$IQ174,"S6")*6)+(COUNTIF(beosztás!$HM174:$IQ174,"S7")*7)+(COUNTIF(beosztás!$HM174:$IQ174,"S8")*8)+(COUNTIF(beosztás!$HM174:$IQ174,"S9")*9)+(COUNTIF(beosztás!$HM174:$IQ174,"S10")*10)+(COUNTIF(beosztás!$HM174:$IQ174,"S11")*11)+(COUNTIF(beosztás!$HM174:$IQ174,"S12")*12)</f>
        <v>0</v>
      </c>
      <c r="EW172" s="710">
        <f>COUNTIF(beosztás!$HM174:$IQ174,"FÜ")*8</f>
        <v>8</v>
      </c>
      <c r="EX172" s="710">
        <f>COUNTIF(beosztás!$HM174:$IQ174,"BN")*12+COUNTIF(beosztás!$HM174:$IQ174,"BÉ")*12+COUNTIF(beosztás!$HM174:$IQ174,"BDE")*8+COUNTIF(beosztás!$HM174:$IQ174,"BDU")*8+COUNTIF(beosztás!$HM174:$IQ174,"BÉJ")*8+COUNTIF(beosztás!$HM174:$IQ174,"B1")*1+COUNTIF(beosztás!$HM174:$IQ174,"B2")*2+COUNTIF(beosztás!$HM174:$IQ174,"B3")*3+COUNTIF(beosztás!$HM174:$IQ174,"B5")*5+COUNTIF(beosztás!$HM174:$IQ174,"B6")*6+COUNTIF(beosztás!$HM174:$IQ174,"B7")*7+COUNTIF(beosztás!$HM174:$IQ174,"B8")*8+COUNTIF(beosztás!$HM174:$IQ174,"B9")*9+COUNTIF(beosztás!$HM174:$IQ174,"B10")*10+COUNTIF(beosztás!$HM174:$IQ174,"B11")*11+COUNTIF(beosztás!$HM174:$IQ174,"B12")*12+COUNTIF(beosztás!$HM174:$IQ174,"BP")*0</f>
        <v>0</v>
      </c>
      <c r="EY172" s="605">
        <f t="shared" si="775"/>
        <v>0</v>
      </c>
      <c r="EZ172" s="710">
        <f>IF(C172="",0,alapadatok!$AN$9)</f>
        <v>168</v>
      </c>
      <c r="FA172" s="19">
        <f t="shared" si="776"/>
        <v>-168</v>
      </c>
      <c r="FB172" s="907">
        <f t="shared" si="777"/>
        <v>0</v>
      </c>
      <c r="FC172" s="40"/>
      <c r="FD172" s="25">
        <f t="shared" si="778"/>
        <v>0</v>
      </c>
      <c r="FE172" s="605">
        <f t="shared" si="779"/>
        <v>0</v>
      </c>
      <c r="FF172" s="605">
        <f t="shared" si="780"/>
        <v>0</v>
      </c>
      <c r="FG172" s="605">
        <f t="shared" si="781"/>
        <v>0</v>
      </c>
      <c r="FH172" s="605">
        <f t="shared" si="782"/>
        <v>0</v>
      </c>
      <c r="FI172" s="605">
        <f t="shared" si="783"/>
        <v>0</v>
      </c>
      <c r="FJ172" s="605">
        <f t="shared" si="784"/>
        <v>0</v>
      </c>
      <c r="FK172" s="605">
        <f t="shared" si="785"/>
        <v>8</v>
      </c>
      <c r="FL172" s="605">
        <f t="shared" si="786"/>
        <v>0</v>
      </c>
      <c r="FM172" s="605">
        <f t="shared" si="787"/>
        <v>0</v>
      </c>
      <c r="FN172" s="605">
        <f t="shared" si="788"/>
        <v>352</v>
      </c>
      <c r="FO172" s="19">
        <f t="shared" si="789"/>
        <v>-352</v>
      </c>
      <c r="FP172" s="907">
        <f t="shared" si="790"/>
        <v>0</v>
      </c>
      <c r="FQ172" s="41"/>
      <c r="FR172" s="709">
        <f>COUNTIF(beosztás!$IR174:$JU174,"DE")*8</f>
        <v>0</v>
      </c>
      <c r="FS172" s="710">
        <f>COUNTIF(beosztás!$IR174:$JU174,"DU")*8</f>
        <v>0</v>
      </c>
      <c r="FT172" s="710">
        <f>COUNTIF(beosztás!$IR174:$JU174,"ÉJ")*8</f>
        <v>0</v>
      </c>
      <c r="FU172" s="710">
        <f>COUNTIF(beosztás!$IR174:$JU174,"N")*12</f>
        <v>0</v>
      </c>
      <c r="FV172" s="710">
        <f>COUNTIF(beosztás!$IR174:$JU174,"é")*12</f>
        <v>0</v>
      </c>
      <c r="FW172" s="710">
        <f>SUM(beosztás!$IR174:$JU174)</f>
        <v>0</v>
      </c>
      <c r="FX172" s="710">
        <f>COUNTIF(beosztás!$IR174:$JU174,"FÜ")*8</f>
        <v>0</v>
      </c>
      <c r="FY172" s="897">
        <f>(COUNTIF(beosztás!$IR174:$JU174,"SN")*12)+(COUNTIF(beosztás!$IR174:$JU174,"SDE")*8)+(COUNTIF(beosztás!$IR174:$JU174,"SDU")*8)+(COUNTIF(beosztás!$IR174:$JU174,"SÉ")*12)+(COUNTIF(beosztás!$IR174:$JU174,"SÉJ")*8)+(COUNTIF(beosztás!$IR174:$JU174,"S1")*1)+(COUNTIF(beosztás!$IR174:$JU174,"S2")*2)+(COUNTIF(beosztás!$IR174:$JU174,"S3")*3)+(COUNTIF(beosztás!$IR174:$JU174,"S4")*4)+(COUNTIF(beosztás!$IR174:$JU174,"S5")*5)+(COUNTIF(beosztás!$IR174:$JU174,"S6")*6)+(COUNTIF(beosztás!$IR174:$JU174,"S7")*7)+(COUNTIF(beosztás!$IR174:$JU174,"S8")*8)+(COUNTIF(beosztás!$IR174:$JU174,"S9")*9)+(COUNTIF(beosztás!$IR174:$JU174,"S10")*10)+(COUNTIF(beosztás!$IR174:$JU174,"S11")*11)+(COUNTIF(beosztás!$IR174:$JU174,"S12")*12)</f>
        <v>0</v>
      </c>
      <c r="FZ172" s="710">
        <f>COUNTIF(beosztás!$IR174:$JU174,"BN")*12+COUNTIF(beosztás!$IR174:$JU174,"BÉ")*12+COUNTIF(beosztás!$IR174:$JU174,"BDE")*8+COUNTIF(beosztás!$IR174:$JU174,"BDU")*8+COUNTIF(beosztás!$IR174:$JU174,"BÉJ")*8+COUNTIF(beosztás!$IR174:$JU174,"B1")*1+COUNTIF(beosztás!$IR174:$JU174,"B2")*2+COUNTIF(beosztás!$IR174:$JU174,"B3")*3+COUNTIF(beosztás!$IR174:$JU174,"B5")*5+COUNTIF(beosztás!$IR174:$JU174,"B6")*6+COUNTIF(beosztás!$IR174:$JU174,"B7")*7+COUNTIF(beosztás!$IR174:$JU174,"B8")*8+COUNTIF(beosztás!$IR174:$JU174,"B9")*9+COUNTIF(beosztás!$IR174:$JU174,"B10")*10+COUNTIF(beosztás!$IR174:$JU174,"B11")*11+COUNTIF(beosztás!$IR174:$JU174,"B12")*12+COUNTIF(beosztás!$IR174:$JU174,"BP")*0</f>
        <v>0</v>
      </c>
      <c r="GA172" s="605">
        <f t="shared" si="791"/>
        <v>0</v>
      </c>
      <c r="GB172" s="710">
        <f>IF(C172="",0,alapadatok!$AN$10)</f>
        <v>168</v>
      </c>
      <c r="GC172" s="19">
        <f t="shared" si="792"/>
        <v>-168</v>
      </c>
      <c r="GD172" s="907">
        <f t="shared" si="793"/>
        <v>0</v>
      </c>
      <c r="GE172" s="42"/>
      <c r="GF172" s="709">
        <f>COUNTIF(beosztás!$JV174:$KZ174,"DE")*8</f>
        <v>0</v>
      </c>
      <c r="GG172" s="710">
        <f>COUNTIF(beosztás!$JV174:$KZ174,"DU")*8</f>
        <v>0</v>
      </c>
      <c r="GH172" s="710">
        <f>COUNTIF(beosztás!$JV174:$KZ174,"ÉJ")*8</f>
        <v>0</v>
      </c>
      <c r="GI172" s="710">
        <f>COUNTIF(beosztás!$JV174:$KZ174,"N")*12</f>
        <v>0</v>
      </c>
      <c r="GJ172" s="710">
        <f>COUNTIF(beosztás!$JV174:$KZ174,"É")*12</f>
        <v>0</v>
      </c>
      <c r="GK172" s="710">
        <f>SUM(beosztás!$JV174:$KZ174)</f>
        <v>0</v>
      </c>
      <c r="GL172" s="897">
        <f>(COUNTIF(beosztás!$JV174:$KZ174,"SN")*12)+(COUNTIF(beosztás!$JV174:$KZ174,"SDE")*8)+(COUNTIF(beosztás!$JV174:$KZ174,"SDU")*8)+(COUNTIF(beosztás!$JV174:$KZ174,"SÉ")*12)+(COUNTIF(beosztás!$JV174:$KZ174,"SÉJ")*8)+(COUNTIF(beosztás!$JV174:$KZ174,"S1")*1)+(COUNTIF(beosztás!$JV174:$KZ174,"S2")*2)+(COUNTIF(beosztás!$JV174:$KZ174,"S3")*3)+(COUNTIF(beosztás!$JV174:$KZ174,"S4")*4)+(COUNTIF(beosztás!$JV174:$KZ174,"S5")*5)+(COUNTIF(beosztás!$JV174:$KZ174,"S6")*6)+(COUNTIF(beosztás!$JV174:$KZ174,"S7")*7)+(COUNTIF(beosztás!$JV174:$KZ174,"S8")*8)+(COUNTIF(beosztás!$JV174:$KZ174,"S9")*9)+(COUNTIF(beosztás!$JV174:$KZ174,"S10")*10)+(COUNTIF(beosztás!$JV174:$KZ174,"S11")*11)+(COUNTIF(beosztás!$JV174:$KZ174,"S12")*12)</f>
        <v>0</v>
      </c>
      <c r="GM172" s="710">
        <f>COUNTIF(beosztás!$JV174:$KZ174,"FÜ")*8</f>
        <v>8</v>
      </c>
      <c r="GN172" s="710">
        <f>COUNTIF(beosztás!$JV174:$KZ174,"BN")*12+COUNTIF(beosztás!$JV174:$KZ174,"BÉ")*12+COUNTIF(beosztás!$JV174:$KZ174,"BDE")*8+COUNTIF(beosztás!$JV174:$KZ174,"BDU")*8+COUNTIF(beosztás!$JV174:$KZ174,"BÉJ")*8+COUNTIF(beosztás!$JV174:$KZ174,"B1")*1+COUNTIF(beosztás!$JV174:$KZ174,"B2")*2+COUNTIF(beosztás!$JV174:$KZ174,"B3")*3+COUNTIF(beosztás!$JV174:$KZ174,"B5")*5+COUNTIF(beosztás!$JV174:$KZ174,"B6")*6+COUNTIF(beosztás!$JV174:$KZ174,"B7")*7+COUNTIF(beosztás!$JV174:$KZ174,"B8")*8+COUNTIF(beosztás!$JV174:$KZ174,"B9")*9+COUNTIF(beosztás!$JV174:$KZ174,"B10")*10+COUNTIF(beosztás!$JV174:$KZ174,"B11")*11+COUNTIF(beosztás!$JV174:$KZ174,"B12")*12+COUNTIF(beosztás!$JV174:$KZ174,"BP")*0</f>
        <v>0</v>
      </c>
      <c r="GO172" s="605">
        <f t="shared" si="794"/>
        <v>0</v>
      </c>
      <c r="GP172" s="710">
        <f>IF(C172="",0,alapadatok!$AN$11)</f>
        <v>176</v>
      </c>
      <c r="GQ172" s="19">
        <f t="shared" si="795"/>
        <v>-176</v>
      </c>
      <c r="GR172" s="907">
        <f t="shared" si="796"/>
        <v>0</v>
      </c>
      <c r="GS172" s="42"/>
      <c r="GT172" s="25">
        <f t="shared" si="797"/>
        <v>0</v>
      </c>
      <c r="GU172" s="605">
        <f t="shared" si="798"/>
        <v>0</v>
      </c>
      <c r="GV172" s="605">
        <f t="shared" si="799"/>
        <v>0</v>
      </c>
      <c r="GW172" s="605">
        <f t="shared" si="800"/>
        <v>0</v>
      </c>
      <c r="GX172" s="605">
        <f t="shared" si="801"/>
        <v>0</v>
      </c>
      <c r="GY172" s="605">
        <f t="shared" si="802"/>
        <v>0</v>
      </c>
      <c r="GZ172" s="605">
        <f t="shared" si="803"/>
        <v>0</v>
      </c>
      <c r="HA172" s="605">
        <f t="shared" si="804"/>
        <v>8</v>
      </c>
      <c r="HB172" s="605">
        <f t="shared" si="805"/>
        <v>0</v>
      </c>
      <c r="HC172" s="605">
        <f t="shared" si="806"/>
        <v>0</v>
      </c>
      <c r="HD172" s="605">
        <f t="shared" si="807"/>
        <v>344</v>
      </c>
      <c r="HE172" s="19">
        <f t="shared" si="808"/>
        <v>-344</v>
      </c>
      <c r="HF172" s="907">
        <f t="shared" si="809"/>
        <v>0</v>
      </c>
      <c r="HG172" s="41"/>
      <c r="HH172" s="709">
        <f>COUNTIF(beosztás!$LA174:$MD174,"DE")*8</f>
        <v>0</v>
      </c>
      <c r="HI172" s="710">
        <f>COUNTIF(beosztás!$LA174:$MD174,"DU")*8</f>
        <v>0</v>
      </c>
      <c r="HJ172" s="710">
        <f>COUNTIF(beosztás!$LA174:$MD174,"ÉJ")*8</f>
        <v>0</v>
      </c>
      <c r="HK172" s="710">
        <f>COUNTIF(beosztás!$LA174:$MD174,"N")*12</f>
        <v>0</v>
      </c>
      <c r="HL172" s="710">
        <f>COUNTIF(beosztás!$LA174:$MD174,"é")*12</f>
        <v>0</v>
      </c>
      <c r="HM172" s="710">
        <f>SUM(beosztás!$LA174:$MD174)</f>
        <v>0</v>
      </c>
      <c r="HN172" s="710">
        <f>COUNTIF(beosztás!$LA174:$MD174,"FÜ")*8</f>
        <v>8</v>
      </c>
      <c r="HO172" s="897">
        <f>(COUNTIF(beosztás!$LA174:$MD174,"SN")*12)+(COUNTIF(beosztás!$LA174:$MD174,"SDE")*8)+(COUNTIF(beosztás!$LA174:$MD174,"SDU")*8)+(COUNTIF(beosztás!$LA174:$MD174,"SÉ")*12)+(COUNTIF(beosztás!$LA174:$MD174,"SÉJ")*8)+(COUNTIF(beosztás!$LA174:$MD174,"S1")*1)+(COUNTIF(beosztás!$LA174:$MD174,"S2")*2)+(COUNTIF(beosztás!$LA174:$MD174,"S3")*3)+(COUNTIF(beosztás!$LA174:$MD174,"S4")*4)+(COUNTIF(beosztás!$LA174:$MD174,"S5")*5)+(COUNTIF(beosztás!$LA174:$MD174,"S6")*6)+(COUNTIF(beosztás!$LA174:$MD174,"S7")*7)+(COUNTIF(beosztás!$LA174:$MD174,"S8")*8)+(COUNTIF(beosztás!$LA174:$MD174,"S9")*9)+(COUNTIF(beosztás!$LA174:$MD174,"S10")*10)+(COUNTIF(beosztás!$LA174:$MD174,"S11")*11)+(COUNTIF(beosztás!$LA174:$MD174,"S12")*12)</f>
        <v>0</v>
      </c>
      <c r="HP172" s="710">
        <f>COUNTIF(beosztás!$LA174:$MD174,"BN")*12+COUNTIF(beosztás!$LA174:$MD174,"BÉ")*12+COUNTIF(beosztás!$LA174:$MD174,"BDE")*8+COUNTIF(beosztás!$LA174:$MD174,"BDU")*8+COUNTIF(beosztás!$LA174:$MD174,"BÉJ")*8+COUNTIF(beosztás!$LA174:$MD174,"B1")*1+COUNTIF(beosztás!$LA174:$MD174,"B2")*2+COUNTIF(beosztás!$LA174:$MD174,"B3")*3+COUNTIF(beosztás!$KZ174:$MC174,"B5")*5+COUNTIF(beosztás!$KZ174:$MC174,"B6")*6+COUNTIF(beosztás!$KZ174:$MC174,"B7")*7+COUNTIF(beosztás!$KZ174:$MC174,"B8")*8+COUNTIF(beosztás!$LA174:$MD174,"B9")*9+COUNTIF(beosztás!$LA174:$MD174,"B10")*10+COUNTIF(beosztás!$LA174:$MD174,"B11")*11+COUNTIF(beosztás!$LA174:$MD174,"B12")*12+COUNTIF(beosztás!$LA174:$MD174,"BP")*0</f>
        <v>0</v>
      </c>
      <c r="HQ172" s="605">
        <f t="shared" si="810"/>
        <v>0</v>
      </c>
      <c r="HR172" s="710">
        <f>IF(C172="",0,alapadatok!$AN$12)</f>
        <v>160</v>
      </c>
      <c r="HS172" s="19">
        <f t="shared" si="811"/>
        <v>-160</v>
      </c>
      <c r="HT172" s="907">
        <f t="shared" si="724"/>
        <v>0</v>
      </c>
      <c r="HU172" s="42"/>
      <c r="HV172" s="709">
        <f>COUNTIF(beosztás!$ME174:$NI174,"DE")*8</f>
        <v>0</v>
      </c>
      <c r="HW172" s="710">
        <f>COUNTIF(beosztás!$ME174:$NI174,"DU")*8</f>
        <v>0</v>
      </c>
      <c r="HX172" s="710">
        <f>COUNTIF(beosztás!$ME174:$NI174,"ÉJ")*8</f>
        <v>0</v>
      </c>
      <c r="HY172" s="710">
        <f>COUNTIF(beosztás!$ME174:$NI174,"N")*12</f>
        <v>0</v>
      </c>
      <c r="HZ172" s="710">
        <f>COUNTIF(beosztás!$ME174:$NI174,"É")*12</f>
        <v>0</v>
      </c>
      <c r="IA172" s="710">
        <f>SUM(beosztás!$ME174:$NI174)</f>
        <v>0</v>
      </c>
      <c r="IB172" s="710">
        <f>(COUNTIF(beosztás!$ME174:$NI174,"SN")*12)+(COUNTIF(beosztás!$ME174:$NI174,"SDE")*8)+(COUNTIF(beosztás!$ME174:$NI174,"SDU")*8)+(COUNTIF(beosztás!$ME174:$NI174,"SÉ")*12)+(COUNTIF(beosztás!$ME174:$NI174,"SÉJ")*8)+(COUNTIF(beosztás!$ME174:$NI174,"S1")*1)+(COUNTIF(beosztás!$ME174:$NI174,"S2")*2)+(COUNTIF(beosztás!$ME174:$NI174,"S3")*3)+(COUNTIF(beosztás!$ME174:$NI174,"S4")*4)+(COUNTIF(beosztás!$ME174:$NI174,"S5")*5)+(COUNTIF(beosztás!$ME174:$NI174,"S6")*6)+(COUNTIF(beosztás!$ME174:$NI174,"S7")*7)+(COUNTIF(beosztás!$ME174:$NI174,"S8")*8)+(COUNTIF(beosztás!$ME174:$NI174,"S9")*9)+(COUNTIF(beosztás!$ME174:$NI174,"S10")*10)+(COUNTIF(beosztás!$ME174:$NI174,"S11")*11)+(COUNTIF(beosztás!$ME174:$NI174,"S12")*12)</f>
        <v>0</v>
      </c>
      <c r="IC172" s="710">
        <f>COUNTIF(beosztás!$ME174:$NI174,"FÜ")*8</f>
        <v>16</v>
      </c>
      <c r="ID172" s="710">
        <f>COUNTIF(beosztás!$ME174:$NI174,"BN")*12+COUNTIF(beosztás!$ME174:$NI174,"BÉ")*12+COUNTIF(beosztás!$ME174:$NI174,"BDE")*8+COUNTIF(beosztás!$ME174:$NI174,"BDU")*8+COUNTIF(beosztás!$ME174:$NI174,"BÉJ")*8+COUNTIF(beosztás!$ME174:$NI174,"B1")*1+COUNTIF(beosztás!$ME174:$NI174,"B2")*2+COUNTIF(beosztás!$ME174:$NI174,"B3")*3+COUNTIF(beosztás!$ME174:$NI174,"B5")*5+COUNTIF(beosztás!$ME174:$NI174,"B6")*6+COUNTIF(beosztás!$ME174:$NI174,"B7")*7+COUNTIF(beosztás!$ME174:$NI174,"B8")*8+COUNTIF(beosztás!$ME174:$NI174,"B9")*9+COUNTIF(beosztás!$ME174:$NI174,"B10")*10+COUNTIF(beosztás!$ME174:$NI174,"B11")*11+COUNTIF(beosztás!$ME174:$NI174,"B12")*12+COUNTIF(beosztás!$ME174:$NI174,"BP")*0</f>
        <v>0</v>
      </c>
      <c r="IE172" s="605">
        <f t="shared" si="812"/>
        <v>0</v>
      </c>
      <c r="IF172" s="710">
        <f>IF(C172="",0,alapadatok!$AN$13)</f>
        <v>160</v>
      </c>
      <c r="IG172" s="19">
        <f t="shared" si="813"/>
        <v>-160</v>
      </c>
      <c r="IH172" s="741">
        <f t="shared" si="726"/>
        <v>0</v>
      </c>
      <c r="II172" s="42"/>
      <c r="IJ172" s="25">
        <f t="shared" si="814"/>
        <v>0</v>
      </c>
      <c r="IK172" s="605">
        <f t="shared" si="815"/>
        <v>0</v>
      </c>
      <c r="IL172" s="605">
        <f t="shared" si="816"/>
        <v>0</v>
      </c>
      <c r="IM172" s="605">
        <f t="shared" si="817"/>
        <v>0</v>
      </c>
      <c r="IN172" s="605">
        <f t="shared" si="818"/>
        <v>0</v>
      </c>
      <c r="IO172" s="605">
        <f t="shared" si="819"/>
        <v>0</v>
      </c>
      <c r="IP172" s="605">
        <f t="shared" si="820"/>
        <v>0</v>
      </c>
      <c r="IQ172" s="605">
        <f t="shared" si="821"/>
        <v>24</v>
      </c>
      <c r="IR172" s="605">
        <f t="shared" si="822"/>
        <v>0</v>
      </c>
      <c r="IS172" s="605">
        <f t="shared" si="823"/>
        <v>0</v>
      </c>
      <c r="IT172" s="605">
        <f t="shared" si="824"/>
        <v>320</v>
      </c>
      <c r="IU172" s="19">
        <f t="shared" si="825"/>
        <v>-320</v>
      </c>
      <c r="IV172" s="907">
        <f t="shared" si="826"/>
        <v>0</v>
      </c>
      <c r="IW172" s="43"/>
      <c r="JF172" s="21"/>
      <c r="JG172" s="21"/>
    </row>
    <row r="173" spans="1:267" hidden="1" x14ac:dyDescent="0.25">
      <c r="A173" s="422">
        <f>IF(beosztás!A175=0,"",beosztás!A175)</f>
        <v>28</v>
      </c>
      <c r="B173" s="48" t="str">
        <f>IF(beosztás!B175=0,"",beosztás!B175)</f>
        <v/>
      </c>
      <c r="C173" s="49" t="str">
        <f>IF(beosztás!C175=0,"",beosztás!C175)</f>
        <v/>
      </c>
      <c r="D173" s="50" t="str">
        <f>IF(beosztás!D175=0,"",beosztás!D175)</f>
        <v/>
      </c>
      <c r="E173" s="18"/>
      <c r="F173" s="709">
        <f>COUNTIF(beosztás!$I175:$AM175,"DE")*8</f>
        <v>0</v>
      </c>
      <c r="G173" s="710">
        <f>COUNTIF(beosztás!$I175:$AM175,"DU")*8</f>
        <v>0</v>
      </c>
      <c r="H173" s="710">
        <f>COUNTIF(beosztás!$I175:$AM175,"ÉJ")*8</f>
        <v>0</v>
      </c>
      <c r="I173" s="710">
        <f>COUNTIF(beosztás!$I175:$AM175,"N")*12</f>
        <v>0</v>
      </c>
      <c r="J173" s="710">
        <f>COUNTIF(beosztás!$I175:$AM175,"é")*12</f>
        <v>0</v>
      </c>
      <c r="K173" s="710">
        <f>SUM(beosztás!$I175:$AM175)</f>
        <v>0</v>
      </c>
      <c r="L173" s="710">
        <f>COUNTIF(beosztás!$I175:$AM175,"FÜ")*8</f>
        <v>0</v>
      </c>
      <c r="M173" s="710">
        <f>(COUNTIF(beosztás!$I175:$AM175,"SN")*12)+(COUNTIF(beosztás!$I175:$AM175,"SDE")*8)+(COUNTIF(beosztás!$I175:$AM175,"SDU")*8)+(COUNTIF(beosztás!$I175:$AM175,"S1")*1)+(COUNTIF(beosztás!$I175:$AM175,"S2")*2)+(COUNTIF(beosztás!$I175:$AM175,"S3")*3)+(COUNTIF(beosztás!$I175:$AM175,"S4")*4)+(COUNTIF(beosztás!$I175:$AM175,"S5")*5)+(COUNTIF(beosztás!$I175:$AM175,"S6")*6)+(COUNTIF(beosztás!$I175:$AM175,"S7")*7)+(COUNTIF(beosztás!$I175:$AM175,"S8")*8)+(COUNTIF(beosztás!$I175:$AM175,"S9")*9)+(COUNTIF(beosztás!$I175:$AM175,"S10")*10)+(COUNTIF(beosztás!$I175:$AM175,"S11")*11)+(COUNTIF(beosztás!$I175:$AM175,"S12")*12)+(COUNTIF(beosztás!$I175:$AM175,"SÉ")*12)+(COUNTIF(beosztás!$I175:$AM175,"SÉJ")*8)</f>
        <v>0</v>
      </c>
      <c r="N173" s="710">
        <f>COUNTIF(beosztás!$I175:$AM175,"BN")*12+COUNTIF(beosztás!$I175:$AM175,"BÉ")*12+COUNTIF(beosztás!$I175:$AM175,"BDE")*8+COUNTIF(beosztás!$I175:$AM175,"BDU")*8+COUNTIF(beosztás!$I175:$AM175,"BÉJ")*8+COUNTIF(beosztás!$I175:$AM175,"B1")*1+COUNTIF(beosztás!$I175:$AM175,"B2")*2+COUNTIF(beosztás!$I175:$AM175,"B3")*3+COUNTIF(beosztás!$I175:$AM175,"B5")*5+COUNTIF(beosztás!$I175:$AM175,"B6")*6+COUNTIF(beosztás!$I175:$AM175,"B7")*7+COUNTIF(beosztás!$I175:$AM175,"B8")*8+COUNTIF(beosztás!$I175:$AM175,"B9")*9+COUNTIF(beosztás!$I175:$AM175,"B10")*10+COUNTIF(beosztás!$I175:$AM175,"B11")*11+COUNTIF(beosztás!$I175:$AM175,"B12")*12+COUNTIF(beosztás!$I175:$AM175,"BP")*0</f>
        <v>0</v>
      </c>
      <c r="O173" s="605">
        <f t="shared" si="690"/>
        <v>0</v>
      </c>
      <c r="P173" s="706">
        <f>IF(C173="",0,alapadatok!$AN$2)</f>
        <v>0</v>
      </c>
      <c r="Q173" s="19">
        <f t="shared" si="577"/>
        <v>0</v>
      </c>
      <c r="R173" s="741">
        <f t="shared" si="691"/>
        <v>0</v>
      </c>
      <c r="S173" s="40"/>
      <c r="T173" s="709">
        <f>COUNTIF(beosztás!$AN175:$BO175,"DE")*8</f>
        <v>0</v>
      </c>
      <c r="U173" s="710">
        <f>COUNTIF(beosztás!$AN175:$BO175,"DU")*8</f>
        <v>0</v>
      </c>
      <c r="V173" s="710">
        <f>COUNTIF(beosztás!$AN175:$BO175,"ÉJ")*8</f>
        <v>0</v>
      </c>
      <c r="W173" s="710">
        <f>COUNTIF(beosztás!$AN175:$BO175,"N")*12</f>
        <v>0</v>
      </c>
      <c r="X173" s="710">
        <f>COUNTIF(beosztás!$AN175:$BO175,"É")*12</f>
        <v>0</v>
      </c>
      <c r="Y173" s="710">
        <f>SUM(beosztás!$AN175:$BO175)</f>
        <v>0</v>
      </c>
      <c r="Z173" s="710">
        <f>(COUNTIF(beosztás!$AN175:$BO175,"SN")*12)+(COUNTIF(beosztás!$AN175:$BO175,"SDE")*8)+(COUNTIF(beosztás!$AN175:$BO175,"SDU")*8)+(COUNTIF(beosztás!$AN175:$BO175,"SÉ")*12)+(COUNTIF(beosztás!$AN175:$BO175,"SÉJ")*8)+(COUNTIF(beosztás!$AN175:$BO175,"S1")*1)+(COUNTIF(beosztás!$AN175:$BO175,"S2")*2)+(COUNTIF(beosztás!$AN175:$BO175,"S3")*3)+(COUNTIF(beosztás!$AN175:$BO175,"S4")*4)+(COUNTIF(beosztás!$AN175:$BO175,"S5")*5)+(COUNTIF(beosztás!$AN175:$BO175,"S6")*6)+(COUNTIF(beosztás!$AN175:$BO175,"S7")*7)+(COUNTIF(beosztás!$AN175:$BO175,"S8")*8)+(COUNTIF(beosztás!$AN175:$BO175,"S9")*9)+(COUNTIF(beosztás!$AN175:$BO175,"S10")*10)+(COUNTIF(beosztás!$AN175:$BO175,"S11")*11)+(COUNTIF(beosztás!$AN175:$BO175,"S12")*12)</f>
        <v>0</v>
      </c>
      <c r="AA173" s="710">
        <f>COUNTIF(beosztás!$AN175:$BO175,"FÜ")*8</f>
        <v>0</v>
      </c>
      <c r="AB173" s="710">
        <f>COUNTIF(beosztás!$AN175:$BO175,"BN")*12+COUNTIF(beosztás!$AN175:$BO175,"BÉ")*12+COUNTIF(beosztás!$AN175:$BO175,"BDE")*8+COUNTIF(beosztás!$AN175:$BO175,"BDU")*8+COUNTIF(beosztás!$AN175:$BO175,"BÉJ")*8+COUNTIF(beosztás!$AN175:$BO175,"B1")*1+COUNTIF(beosztás!$AN175:$BO175,"B2")*2+COUNTIF(beosztás!$AN175:$BO175,"B3")*3+COUNTIF(beosztás!$AN175:$BO175,"B5")*5+COUNTIF(beosztás!$AN175:$BO175,"B6")*6+COUNTIF(beosztás!$AN175:$BO175,"B7")*7+COUNTIF(beosztás!$AN175:$BO175,"B8")*8+COUNTIF(beosztás!$AN175:$BO175,"B9")*9+COUNTIF(beosztás!$AN175:$BO175,"B10")*10+COUNTIF(beosztás!$AN175:$BO175,"B11")*11+COUNTIF(beosztás!$AN175:$BO175,"B12")*12+COUNTIF(beosztás!$AN175:$BO175,"BP")*0</f>
        <v>0</v>
      </c>
      <c r="AC173" s="605">
        <f t="shared" si="692"/>
        <v>0</v>
      </c>
      <c r="AD173" s="706">
        <f>IF(C173="",0,alapadatok!$AN$3)</f>
        <v>0</v>
      </c>
      <c r="AE173" s="19">
        <f t="shared" si="728"/>
        <v>0</v>
      </c>
      <c r="AF173" s="741">
        <f t="shared" si="729"/>
        <v>0</v>
      </c>
      <c r="AG173" s="40"/>
      <c r="AH173" s="25">
        <f t="shared" si="694"/>
        <v>0</v>
      </c>
      <c r="AI173" s="605">
        <f t="shared" si="695"/>
        <v>0</v>
      </c>
      <c r="AJ173" s="605">
        <f t="shared" si="696"/>
        <v>0</v>
      </c>
      <c r="AK173" s="605">
        <f t="shared" si="697"/>
        <v>0</v>
      </c>
      <c r="AL173" s="605">
        <f t="shared" si="698"/>
        <v>0</v>
      </c>
      <c r="AM173" s="605">
        <f t="shared" si="699"/>
        <v>0</v>
      </c>
      <c r="AN173" s="605">
        <f t="shared" si="700"/>
        <v>0</v>
      </c>
      <c r="AO173" s="605">
        <f t="shared" si="701"/>
        <v>0</v>
      </c>
      <c r="AP173" s="605">
        <f t="shared" si="730"/>
        <v>0</v>
      </c>
      <c r="AQ173" s="605">
        <f t="shared" si="731"/>
        <v>0</v>
      </c>
      <c r="AR173" s="605">
        <f t="shared" si="732"/>
        <v>0</v>
      </c>
      <c r="AS173" s="19">
        <f t="shared" si="733"/>
        <v>0</v>
      </c>
      <c r="AT173" s="741">
        <f t="shared" si="734"/>
        <v>0</v>
      </c>
      <c r="AU173" s="41"/>
      <c r="AV173" s="709">
        <f>COUNTIF(beosztás!$BP175:$CT175,"DE")*8</f>
        <v>0</v>
      </c>
      <c r="AW173" s="710">
        <f>COUNTIF(beosztás!$BP175:$CT175,"DU")*8</f>
        <v>0</v>
      </c>
      <c r="AX173" s="710">
        <f>COUNTIF(beosztás!$BP175:$CT175,"ÉJ")*8</f>
        <v>0</v>
      </c>
      <c r="AY173" s="710">
        <f>COUNTIF(beosztás!$BP175:$CT175,"N")*12</f>
        <v>0</v>
      </c>
      <c r="AZ173" s="710">
        <f>COUNTIF(beosztás!$BP175:$CT175,"é")*12</f>
        <v>0</v>
      </c>
      <c r="BA173" s="710">
        <f>SUM(beosztás!$BP175:$CT175)</f>
        <v>0</v>
      </c>
      <c r="BB173" s="710">
        <f>COUNTIF(beosztás!$BP175:$CT175,"FÜ")*8</f>
        <v>0</v>
      </c>
      <c r="BC173" s="897">
        <f>(COUNTIF(beosztás!$BP175:$CT175,"SN")*12)+(COUNTIF(beosztás!$BP175:$CT175,"SDE")*8)+(COUNTIF(beosztás!$BP175:$CT175,"SDU")*8)+(COUNTIF(beosztás!$BP175:$CT175,"SÉ")*12)+(COUNTIF(beosztás!$BP175:$CT175,"SÉJ")*8)+(COUNTIF(beosztás!$BP175:$CT175,"S1")*1)+(COUNTIF(beosztás!$BP175:$CT175,"S2")*2)+(COUNTIF(beosztás!$BP175:$CT175,"S3")*3)+(COUNTIF(beosztás!$BP175:$CT175,"S4")*4)+(COUNTIF(beosztás!$BP175:$CT175,"S5")*5)+(COUNTIF(beosztás!$BP175:$CT175,"S6")*6)+(COUNTIF(beosztás!$BP175:$CT175,"S7")*7)+(COUNTIF(beosztás!$BP175:$CT175,"S8")*8)+(COUNTIF(beosztás!$BP175:$CT175,"S9")*9)+(COUNTIF(beosztás!$BP175:$CT175,"S10")*10)+(COUNTIF(beosztás!$BP175:$CT175,"S11")*11)+(COUNTIF(beosztás!$BP175:$CT175,"S12")*12)</f>
        <v>0</v>
      </c>
      <c r="BD173" s="710">
        <f>COUNTIF(beosztás!$BP175:$CT175,"BN")*12+COUNTIF(beosztás!$BP175:$CT175,"BÉ")*12+COUNTIF(beosztás!$BP175:$CT175,"BDE")*8+COUNTIF(beosztás!$BP175:$CT175,"BDU")*8+COUNTIF(beosztás!$BP175:$CT175,"BÉJ")*8+COUNTIF(beosztás!$BP175:$CT175,"B1")*1+COUNTIF(beosztás!$BP175:$CT175,"B2")*2+COUNTIF(beosztás!$BP175:$CT175,"B3")*3+COUNTIF(beosztás!$BP175:$CT175,"B5")*5+COUNTIF(beosztás!$BP175:$CT175,"B6")*6+COUNTIF(beosztás!$BP175:$CT175,"B7")*7+COUNTIF(beosztás!$BP175:$CT175,"B8")*8+COUNTIF(beosztás!$BP175:$CT175,"B9")*9+COUNTIF(beosztás!$BP175:$CT175,"B10")*10+COUNTIF(beosztás!$BP175:$CT175,"B11")*11+COUNTIF(beosztás!$BP175:$CT175,"B12")*12+COUNTIF(beosztás!$BP175:$CT175,"BP")*0</f>
        <v>0</v>
      </c>
      <c r="BE173" s="605">
        <f t="shared" si="735"/>
        <v>0</v>
      </c>
      <c r="BF173" s="706">
        <f>IF(C173="",0,alapadatok!$AN$4)</f>
        <v>0</v>
      </c>
      <c r="BG173" s="19">
        <f t="shared" si="736"/>
        <v>0</v>
      </c>
      <c r="BH173" s="741">
        <f t="shared" si="737"/>
        <v>0</v>
      </c>
      <c r="BI173" s="40"/>
      <c r="BJ173" s="709">
        <f>COUNTIF(beosztás!$CU175:$DX175,"DE")*8</f>
        <v>32</v>
      </c>
      <c r="BK173" s="710">
        <f>COUNTIF(beosztás!$CU175:$DX175,"DU")*8</f>
        <v>0</v>
      </c>
      <c r="BL173" s="710">
        <f>COUNTIF(beosztás!$CU175:$DX175,"ÉJ")*8</f>
        <v>0</v>
      </c>
      <c r="BM173" s="710">
        <f>COUNTIF(beosztás!$CU175:$DX175,"N")*12</f>
        <v>0</v>
      </c>
      <c r="BN173" s="710">
        <f>COUNTIF(beosztás!$CU175:$DX175,"É")*12</f>
        <v>0</v>
      </c>
      <c r="BO173" s="710">
        <f>SUM(beosztás!$CU175:$DX175)</f>
        <v>0</v>
      </c>
      <c r="BP173" s="897">
        <f>(COUNTIF(beosztás!$CU175:$DX175,"SN")*12)+(COUNTIF(beosztás!$CU175:$DX175,"SDE")*8)+(COUNTIF(beosztás!$CU175:$DX175,"SDU")*8)+(COUNTIF(beosztás!$CU175:$DX175,"SÉ")*12)+(COUNTIF(beosztás!$CU175:$DX175,"SÉJ")*8)+(COUNTIF(beosztás!$CU175:$DX175,"S1")*1)+(COUNTIF(beosztás!$CU175:$DX175,"S2")*2)+(COUNTIF(beosztás!$CU175:$DX175,"S3")*3)+(COUNTIF(beosztás!$CU175:$DX175,"S4")*4)+(COUNTIF(beosztás!$CU175:$DX175,"S5")*5)+(COUNTIF(beosztás!$CU175:$DX175,"S6")*6)+(COUNTIF(beosztás!$CU175:$DX175,"S7")*7)+(COUNTIF(beosztás!$CU175:$DX175,"S8")*8)+(COUNTIF(beosztás!$CU175:$DX175,"S9")*9)+(COUNTIF(beosztás!$CU175:$DX175,"S10")*10)+(COUNTIF(beosztás!$CU175:$DX175,"S11")*11)+(COUNTIF(beosztás!$CU175:$DX175,"S12")*12)</f>
        <v>0</v>
      </c>
      <c r="BQ173" s="710">
        <f>COUNTIF(beosztás!$CU175:$DX175,"FÜ")*8</f>
        <v>0</v>
      </c>
      <c r="BR173" s="710">
        <f>COUNTIF(beosztás!$CU175:$DX175,"BN")*12+COUNTIF(beosztás!$CU175:$DX175,"BÉ")*12+COUNTIF(beosztás!$CU175:$DX175,"BDE")*8+COUNTIF(beosztás!$CU175:$DX175,"BDU")*8+COUNTIF(beosztás!$CU175:$DX175,"BÉJ")*8+COUNTIF(beosztás!$CU175:$DX175,"B1")*1+COUNTIF(beosztás!$CU175:$DX175,"B2")*2+COUNTIF(beosztás!$CU175:$DX175,"B3")*3+COUNTIF(beosztás!$CU175:$DX175,"B5")*5+COUNTIF(beosztás!$CU175:$DX175,"B6")*6+COUNTIF(beosztás!$CU175:$DX175,"B7")*7+COUNTIF(beosztás!$CU175:$DX175,"B8")*8+COUNTIF(beosztás!$CU175:$DX175,"B9")*9+COUNTIF(beosztás!$CU175:$DX175,"B10")*10+COUNTIF(beosztás!$CU175:$DX175,"B11")*11+COUNTIF(beosztás!$CU175:$DX175,"B12")*12+COUNTIF(beosztás!$CU175:$DX175,"BP")*0</f>
        <v>0</v>
      </c>
      <c r="BS173" s="605">
        <f t="shared" si="738"/>
        <v>32</v>
      </c>
      <c r="BT173" s="710">
        <f>IF(C173="",0,alapadatok!$AN$5)</f>
        <v>0</v>
      </c>
      <c r="BU173" s="19">
        <f t="shared" si="739"/>
        <v>32</v>
      </c>
      <c r="BV173" s="741">
        <f t="shared" si="706"/>
        <v>0</v>
      </c>
      <c r="BW173" s="40"/>
      <c r="BX173" s="25">
        <f t="shared" si="740"/>
        <v>32</v>
      </c>
      <c r="BY173" s="605">
        <f t="shared" si="741"/>
        <v>0</v>
      </c>
      <c r="BZ173" s="605">
        <f t="shared" si="742"/>
        <v>0</v>
      </c>
      <c r="CA173" s="605">
        <f t="shared" si="743"/>
        <v>0</v>
      </c>
      <c r="CB173" s="605">
        <f t="shared" si="744"/>
        <v>0</v>
      </c>
      <c r="CC173" s="605">
        <f t="shared" si="745"/>
        <v>0</v>
      </c>
      <c r="CD173" s="605">
        <f t="shared" si="746"/>
        <v>0</v>
      </c>
      <c r="CE173" s="605">
        <f t="shared" si="747"/>
        <v>0</v>
      </c>
      <c r="CF173" s="605">
        <f t="shared" si="748"/>
        <v>0</v>
      </c>
      <c r="CG173" s="605">
        <f t="shared" si="749"/>
        <v>32</v>
      </c>
      <c r="CH173" s="605">
        <f t="shared" si="750"/>
        <v>0</v>
      </c>
      <c r="CI173" s="19">
        <f t="shared" si="751"/>
        <v>32</v>
      </c>
      <c r="CJ173" s="741">
        <f t="shared" si="752"/>
        <v>0</v>
      </c>
      <c r="CK173" s="41"/>
      <c r="CL173" s="709">
        <f>COUNTIF(beosztás!$DY175:$FC175,"DE")*8</f>
        <v>0</v>
      </c>
      <c r="CM173" s="710">
        <f>COUNTIF(beosztás!$DY175:$FC175,"DU")*8</f>
        <v>0</v>
      </c>
      <c r="CN173" s="710">
        <f>COUNTIF(beosztás!$DY175:$FC175,"ÉJ")*8</f>
        <v>0</v>
      </c>
      <c r="CO173" s="710">
        <f>COUNTIF(beosztás!$DY175:$FC175,"N")*12</f>
        <v>0</v>
      </c>
      <c r="CP173" s="710">
        <f>COUNTIF(beosztás!$DY175:$FC175,"é")*12</f>
        <v>0</v>
      </c>
      <c r="CQ173" s="710">
        <f>SUM(beosztás!$DY175:$FC175)</f>
        <v>0</v>
      </c>
      <c r="CR173" s="710">
        <f>COUNTIF(beosztás!$DY175:$FC175,"FÜ")*8</f>
        <v>0</v>
      </c>
      <c r="CS173" s="897">
        <f>(COUNTIF(beosztás!$DY175:$FC175,"SN")*12)+(COUNTIF(beosztás!$DY175:$FC175,"SDE")*8)+(COUNTIF(beosztás!$DY175:$FC175,"SDU")*8)+(COUNTIF(beosztás!$DY175:$FC175,"SÉ")*12)+(COUNTIF(beosztás!$DY175:$FC175,"SÉJ")*8)+(COUNTIF(beosztás!$DY175:$FC175,"S1")*1)+(COUNTIF(beosztás!$DY175:$FC175,"S2")*2)+(COUNTIF(beosztás!$DY175:$FC175,"S3")*3)+(COUNTIF(beosztás!$DY175:$FC175,"S4")*4)+(COUNTIF(beosztás!$DY175:$FC175,"S5")*5)+(COUNTIF(beosztás!$DY175:$FC175,"S6")*6)+(COUNTIF(beosztás!$DY175:$FC175,"S7")*7)+(COUNTIF(beosztás!$DY175:$FC175,"S8")*8)+(COUNTIF(beosztás!$DY175:$FC175,"S9")*9)+(COUNTIF(beosztás!$DY175:$FC175,"S10")*10)+(COUNTIF(beosztás!$DY175:$FC175,"S11")*11)+(COUNTIF(beosztás!$DY175:$FC175,"S12")*12)</f>
        <v>0</v>
      </c>
      <c r="CT173" s="710">
        <f>COUNTIF(beosztás!$DY175:$FC175,"BN")*12+COUNTIF(beosztás!$DY175:$FC175,"BÉ")*12+COUNTIF(beosztás!$DY175:$FC175,"BDE")*8+COUNTIF(beosztás!$DY175:$FC175,"BDU")*8+COUNTIF(beosztás!$DY175:$FC175,"BÉJ")*8+COUNTIF(beosztás!$DY175:$FC175,"B1")*1+COUNTIF(beosztás!$DY175:$FC175,"B2")*2+COUNTIF(beosztás!$DY175:$FC175,"B3")*3+COUNTIF(beosztás!$DY175:$FC175,"B5")*5+COUNTIF(beosztás!$DY175:$FC175,"B6")*6+COUNTIF(beosztás!$DY175:$FC175,"B7")*7+COUNTIF(beosztás!$DY175:$FC175,"B8")*8+COUNTIF(beosztás!$DY175:$FC175,"B9")*9+COUNTIF(beosztás!$DY175:$FC175,"B10")*10+COUNTIF(beosztás!$DY175:$FC175,"B11")*11+COUNTIF(beosztás!$DY175:$FC175,"B12")*12+COUNTIF(beosztás!$DY175:$FC175,"BP")*0</f>
        <v>0</v>
      </c>
      <c r="CU173" s="605">
        <f t="shared" si="753"/>
        <v>0</v>
      </c>
      <c r="CV173" s="710">
        <f>IF(C173="",0,alapadatok!$AN$6)</f>
        <v>0</v>
      </c>
      <c r="CW173" s="19">
        <f t="shared" si="754"/>
        <v>0</v>
      </c>
      <c r="CX173" s="907">
        <f t="shared" si="755"/>
        <v>0</v>
      </c>
      <c r="CY173" s="40"/>
      <c r="CZ173" s="709">
        <f>COUNTIF(beosztás!$FD175:$GG175,"DE")*8</f>
        <v>0</v>
      </c>
      <c r="DA173" s="710">
        <f>COUNTIF(beosztás!$FD175:$GG175,"DU")*8</f>
        <v>0</v>
      </c>
      <c r="DB173" s="710">
        <f>COUNTIF(beosztás!$FD175:$GG175,"ÉJ")*8</f>
        <v>0</v>
      </c>
      <c r="DC173" s="710">
        <f>COUNTIF(beosztás!$FD175:$GG175,"N")*12</f>
        <v>0</v>
      </c>
      <c r="DD173" s="710">
        <f>COUNTIF(beosztás!$FD175:$GG175,"É")*12</f>
        <v>0</v>
      </c>
      <c r="DE173" s="710">
        <f>SUM(beosztás!$FD175:$GG175)</f>
        <v>0</v>
      </c>
      <c r="DF173" s="897">
        <f>(COUNTIF(beosztás!$FD175:$GG175,"SN")*12)+(COUNTIF(beosztás!$FD175:$GG175,"SDE")*8)+(COUNTIF(beosztás!$FD175:$GG175,"SDU")*8)+(COUNTIF(beosztás!$FD175:$GG175,"SÉ")*12)+(COUNTIF(beosztás!$FD175:$GG175,"SÉJ")*8)+(COUNTIF(beosztás!$FD175:$GG175,"S1")*1)+(COUNTIF(beosztás!$FD175:$GG175,"S2")*2)+(COUNTIF(beosztás!$FD175:$GG175,"S3")*3)+(COUNTIF(beosztás!$FD175:$GG175,"S4")*4)+(COUNTIF(beosztás!$FD175:$GG175,"S5")*5)+(COUNTIF(beosztás!$FD175:$GG175,"S6")*6)+(COUNTIF(beosztás!$FD175:$GG175,"S7")*7)+(COUNTIF(beosztás!$FD175:$GG175,"S8")*8)+(COUNTIF(beosztás!$FD175:$GG175,"S9")*9)+(COUNTIF(beosztás!$FD175:$GG175,"S10")*10)+(COUNTIF(beosztás!$FD175:$GG175,"S11")*11)+(COUNTIF(beosztás!$FD175:$GG175,"S12")*12)</f>
        <v>0</v>
      </c>
      <c r="DG173" s="710">
        <f>COUNTIF(beosztás!$FD175:$GG175,"FÜ")*8</f>
        <v>0</v>
      </c>
      <c r="DH173" s="710">
        <f>COUNTIF(beosztás!$FD175:$GG175,"BN")*12+COUNTIF(beosztás!$FD175:$GG175,"BÉ")*12+COUNTIF(beosztás!$FD175:$GG175,"BDE")*8+COUNTIF(beosztás!$FD175:$GG175,"BDU")*8+COUNTIF(beosztás!$FD175:$GG175,"BÉJ")*8+COUNTIF(beosztás!$FD175:$GG175,"B1")*1+COUNTIF(beosztás!$FD175:$GG175,"B2")*2+COUNTIF(beosztás!$FD175:$GG175,"B3")*3+COUNTIF(beosztás!$FD175:$GG175,"B5")*5+COUNTIF(beosztás!$FD175:$GG175,"B6")*6+COUNTIF(beosztás!$FD175:$GG175,"B7")*7+COUNTIF(beosztás!$FD175:$GG175,"B8")*8+COUNTIF(beosztás!$FD175:$GG175,"B9")*9+COUNTIF(beosztás!$FD175:$GG175,"B10")*10+COUNTIF(beosztás!$FD175:$GG175,"B11")*11+COUNTIF(beosztás!$FD175:$GG175,"B12")*12+COUNTIF(beosztás!$FD175:$GG175,"BP")*0</f>
        <v>0</v>
      </c>
      <c r="DI173" s="605">
        <f t="shared" si="756"/>
        <v>0</v>
      </c>
      <c r="DJ173" s="710">
        <f>IF(C173="",0,alapadatok!$AN$7)</f>
        <v>0</v>
      </c>
      <c r="DK173" s="19">
        <f t="shared" si="757"/>
        <v>0</v>
      </c>
      <c r="DL173" s="741">
        <f t="shared" si="758"/>
        <v>0</v>
      </c>
      <c r="DM173" s="40"/>
      <c r="DN173" s="25">
        <f t="shared" si="759"/>
        <v>0</v>
      </c>
      <c r="DO173" s="605">
        <f t="shared" si="760"/>
        <v>0</v>
      </c>
      <c r="DP173" s="605">
        <f t="shared" si="761"/>
        <v>0</v>
      </c>
      <c r="DQ173" s="605">
        <f t="shared" si="762"/>
        <v>0</v>
      </c>
      <c r="DR173" s="605">
        <f t="shared" si="763"/>
        <v>0</v>
      </c>
      <c r="DS173" s="605">
        <f t="shared" si="764"/>
        <v>0</v>
      </c>
      <c r="DT173" s="605">
        <f t="shared" si="765"/>
        <v>0</v>
      </c>
      <c r="DU173" s="605">
        <f t="shared" si="766"/>
        <v>0</v>
      </c>
      <c r="DV173" s="605">
        <f t="shared" si="767"/>
        <v>0</v>
      </c>
      <c r="DW173" s="605">
        <f t="shared" si="768"/>
        <v>0</v>
      </c>
      <c r="DX173" s="605">
        <f t="shared" si="769"/>
        <v>0</v>
      </c>
      <c r="DY173" s="19">
        <f t="shared" si="770"/>
        <v>0</v>
      </c>
      <c r="DZ173" s="907">
        <f t="shared" si="771"/>
        <v>0</v>
      </c>
      <c r="EA173" s="41"/>
      <c r="EB173" s="709">
        <f>COUNTIF(beosztás!$GH175:$HL175,"DE")*8</f>
        <v>0</v>
      </c>
      <c r="EC173" s="710">
        <f>COUNTIF(beosztás!$GH175:$HL175,"DU")*8</f>
        <v>0</v>
      </c>
      <c r="ED173" s="710">
        <f>COUNTIF(beosztás!$GH175:$HL175,"ÉJ")*8</f>
        <v>0</v>
      </c>
      <c r="EE173" s="710">
        <f>COUNTIF(beosztás!$GH175:$HL175,"N")*12</f>
        <v>0</v>
      </c>
      <c r="EF173" s="710">
        <f>COUNTIF(beosztás!$GH175:$HL175,"é")*12</f>
        <v>0</v>
      </c>
      <c r="EG173" s="710">
        <f>SUM(beosztás!$GH175:$HL175)</f>
        <v>0</v>
      </c>
      <c r="EH173" s="710">
        <f>COUNTIF(beosztás!$GH175:$HL175,"FÜ")*8</f>
        <v>0</v>
      </c>
      <c r="EI173" s="897">
        <f>(COUNTIF(beosztás!$GH175:$HL175,"SN")*12)+(COUNTIF(beosztás!$GH175:$HL175,"SDE")*8)+(COUNTIF(beosztás!$GH175:$HL175,"SDU")*8)+(COUNTIF(beosztás!$GH175:$HL175,"SÉ")*12)+(COUNTIF(beosztás!$GH175:$HL175,"SÉJ")*8)+(COUNTIF(beosztás!$GH175:$HL175,"S1")*1)+(COUNTIF(beosztás!$GH175:$HL175,"S2")*2)+(COUNTIF(beosztás!$GH175:$HL175,"S3")*3)+(COUNTIF(beosztás!$GH175:$HL175,"S4")*4)+(COUNTIF(beosztás!$GH175:$HL175,"S5")*5)+(COUNTIF(beosztás!$GH175:$HL175,"S6")*6)+(COUNTIF(beosztás!$GH175:$HL175,"S7")*7)+(COUNTIF(beosztás!$GH175:$HL175,"S8")*8)+(COUNTIF(beosztás!$GH175:$HL175,"S9")*9)+(COUNTIF(beosztás!$GH175:$HL175,"S10")*10)+(COUNTIF(beosztás!$GH175:$HL175,"S11")*11)+(COUNTIF(beosztás!$GH175:$HL175,"S12")*12)</f>
        <v>0</v>
      </c>
      <c r="EJ173" s="710">
        <f>COUNTIF(beosztás!$GH175:$HL175,"BN")*12+COUNTIF(beosztás!$GH175:$HL175,"BÉ")*12+COUNTIF(beosztás!$GH175:$HL175,"BDE")*8+COUNTIF(beosztás!$GH175:$HL175,"BDU")*8+COUNTIF(beosztás!$GH175:$HL175,"BÉJ")*8+COUNTIF(beosztás!$GH175:$HL175,"B1")*1+COUNTIF(beosztás!$GH175:$HL175,"B2")*2+COUNTIF(beosztás!$GH175:$HL175,"B3")*3+COUNTIF(beosztás!$GH175:$HL175,"B5")*5+COUNTIF(beosztás!$GH175:$HL175,"B6")*6+COUNTIF(beosztás!$GH175:$HL175,"B7")*7+COUNTIF(beosztás!$GH175:$HL175,"B8")*8+COUNTIF(beosztás!$GH175:$HL175,"B9")*9+COUNTIF(beosztás!$GH175:$HL175,"B10")*10+COUNTIF(beosztás!$GH175:$HL175,"B11")*11+COUNTIF(beosztás!$GH175:$HL175,"B12")*12+COUNTIF(beosztás!$GH175:$HL175,"BP")*0</f>
        <v>0</v>
      </c>
      <c r="EK173" s="605">
        <f t="shared" si="772"/>
        <v>0</v>
      </c>
      <c r="EL173" s="710">
        <f>IF(C173="",0,alapadatok!$AN$8)</f>
        <v>0</v>
      </c>
      <c r="EM173" s="19">
        <f t="shared" si="773"/>
        <v>0</v>
      </c>
      <c r="EN173" s="907">
        <f t="shared" si="774"/>
        <v>0</v>
      </c>
      <c r="EO173" s="40"/>
      <c r="EP173" s="709">
        <f>COUNTIF(beosztás!$HM175:$IQ175,"DE")*8</f>
        <v>0</v>
      </c>
      <c r="EQ173" s="710">
        <f>COUNTIF(beosztás!$HM175:$IQ175,"DU")*8</f>
        <v>0</v>
      </c>
      <c r="ER173" s="710">
        <f>COUNTIF(beosztás!$HM175:$IQ175,"ÉJ")*8</f>
        <v>0</v>
      </c>
      <c r="ES173" s="710">
        <f>COUNTIF(beosztás!$HM175:$IQ175,"N")*12</f>
        <v>0</v>
      </c>
      <c r="ET173" s="710">
        <f>COUNTIF(beosztás!$HM175:$IQ175,"É")*12</f>
        <v>0</v>
      </c>
      <c r="EU173" s="710">
        <f>SUM(beosztás!$HM175:$IQ175)</f>
        <v>0</v>
      </c>
      <c r="EV173" s="897">
        <f>(COUNTIF(beosztás!$HM175:$IQ175,"SN")*12)+(COUNTIF(beosztás!$HM175:$IQ175,"SDE")*8)+(COUNTIF(beosztás!$HM175:$IQ175,"SDU")*8)+(COUNTIF(beosztás!$HM175:$IQ175,"SÉ")*12)+(COUNTIF(beosztás!$HM175:$IQ175,"SÉJ")*8)+(COUNTIF(beosztás!$HM175:$IQ175,"S1")*1)+(COUNTIF(beosztás!$HM175:$IQ175,"S2")*2)+(COUNTIF(beosztás!$HM175:$IQ175,"S3")*3)+(COUNTIF(beosztás!$HM175:$IQ175,"S4")*4)+(COUNTIF(beosztás!$HM175:$IQ175,"S5")*5)+(COUNTIF(beosztás!$HM175:$IQ175,"S6")*6)+(COUNTIF(beosztás!$HM175:$IQ175,"S7")*7)+(COUNTIF(beosztás!$HM175:$IQ175,"S8")*8)+(COUNTIF(beosztás!$HM175:$IQ175,"S9")*9)+(COUNTIF(beosztás!$HM175:$IQ175,"S10")*10)+(COUNTIF(beosztás!$HM175:$IQ175,"S11")*11)+(COUNTIF(beosztás!$HM175:$IQ175,"S12")*12)</f>
        <v>0</v>
      </c>
      <c r="EW173" s="710">
        <f>COUNTIF(beosztás!$HM175:$IQ175,"FÜ")*8</f>
        <v>0</v>
      </c>
      <c r="EX173" s="710">
        <f>COUNTIF(beosztás!$HM175:$IQ175,"BN")*12+COUNTIF(beosztás!$HM175:$IQ175,"BÉ")*12+COUNTIF(beosztás!$HM175:$IQ175,"BDE")*8+COUNTIF(beosztás!$HM175:$IQ175,"BDU")*8+COUNTIF(beosztás!$HM175:$IQ175,"BÉJ")*8+COUNTIF(beosztás!$HM175:$IQ175,"B1")*1+COUNTIF(beosztás!$HM175:$IQ175,"B2")*2+COUNTIF(beosztás!$HM175:$IQ175,"B3")*3+COUNTIF(beosztás!$HM175:$IQ175,"B5")*5+COUNTIF(beosztás!$HM175:$IQ175,"B6")*6+COUNTIF(beosztás!$HM175:$IQ175,"B7")*7+COUNTIF(beosztás!$HM175:$IQ175,"B8")*8+COUNTIF(beosztás!$HM175:$IQ175,"B9")*9+COUNTIF(beosztás!$HM175:$IQ175,"B10")*10+COUNTIF(beosztás!$HM175:$IQ175,"B11")*11+COUNTIF(beosztás!$HM175:$IQ175,"B12")*12+COUNTIF(beosztás!$HM175:$IQ175,"BP")*0</f>
        <v>0</v>
      </c>
      <c r="EY173" s="605">
        <f t="shared" si="775"/>
        <v>0</v>
      </c>
      <c r="EZ173" s="710">
        <f>IF(C173="",0,alapadatok!$AN$9)</f>
        <v>0</v>
      </c>
      <c r="FA173" s="19">
        <f t="shared" si="776"/>
        <v>0</v>
      </c>
      <c r="FB173" s="907">
        <f t="shared" si="777"/>
        <v>0</v>
      </c>
      <c r="FC173" s="40"/>
      <c r="FD173" s="25">
        <f t="shared" si="778"/>
        <v>0</v>
      </c>
      <c r="FE173" s="605">
        <f t="shared" si="779"/>
        <v>0</v>
      </c>
      <c r="FF173" s="605">
        <f t="shared" si="780"/>
        <v>0</v>
      </c>
      <c r="FG173" s="605">
        <f t="shared" si="781"/>
        <v>0</v>
      </c>
      <c r="FH173" s="605">
        <f t="shared" si="782"/>
        <v>0</v>
      </c>
      <c r="FI173" s="605">
        <f t="shared" si="783"/>
        <v>0</v>
      </c>
      <c r="FJ173" s="605">
        <f t="shared" si="784"/>
        <v>0</v>
      </c>
      <c r="FK173" s="605">
        <f t="shared" si="785"/>
        <v>0</v>
      </c>
      <c r="FL173" s="605">
        <f t="shared" si="786"/>
        <v>0</v>
      </c>
      <c r="FM173" s="605">
        <f t="shared" si="787"/>
        <v>0</v>
      </c>
      <c r="FN173" s="605">
        <f t="shared" si="788"/>
        <v>0</v>
      </c>
      <c r="FO173" s="19">
        <f t="shared" si="789"/>
        <v>0</v>
      </c>
      <c r="FP173" s="907">
        <f t="shared" si="790"/>
        <v>0</v>
      </c>
      <c r="FQ173" s="41"/>
      <c r="FR173" s="709">
        <f>COUNTIF(beosztás!$IR175:$JU175,"DE")*8</f>
        <v>0</v>
      </c>
      <c r="FS173" s="710">
        <f>COUNTIF(beosztás!$IR175:$JU175,"DU")*8</f>
        <v>0</v>
      </c>
      <c r="FT173" s="710">
        <f>COUNTIF(beosztás!$IR175:$JU175,"ÉJ")*8</f>
        <v>0</v>
      </c>
      <c r="FU173" s="710">
        <f>COUNTIF(beosztás!$IR175:$JU175,"N")*12</f>
        <v>0</v>
      </c>
      <c r="FV173" s="710">
        <f>COUNTIF(beosztás!$IR175:$JU175,"é")*12</f>
        <v>0</v>
      </c>
      <c r="FW173" s="710">
        <f>SUM(beosztás!$IR175:$JU175)</f>
        <v>0</v>
      </c>
      <c r="FX173" s="710">
        <f>COUNTIF(beosztás!$IR175:$JU175,"FÜ")*8</f>
        <v>0</v>
      </c>
      <c r="FY173" s="897">
        <f>(COUNTIF(beosztás!$IR175:$JU175,"SN")*12)+(COUNTIF(beosztás!$IR175:$JU175,"SDE")*8)+(COUNTIF(beosztás!$IR175:$JU175,"SDU")*8)+(COUNTIF(beosztás!$IR175:$JU175,"SÉ")*12)+(COUNTIF(beosztás!$IR175:$JU175,"SÉJ")*8)+(COUNTIF(beosztás!$IR175:$JU175,"S1")*1)+(COUNTIF(beosztás!$IR175:$JU175,"S2")*2)+(COUNTIF(beosztás!$IR175:$JU175,"S3")*3)+(COUNTIF(beosztás!$IR175:$JU175,"S4")*4)+(COUNTIF(beosztás!$IR175:$JU175,"S5")*5)+(COUNTIF(beosztás!$IR175:$JU175,"S6")*6)+(COUNTIF(beosztás!$IR175:$JU175,"S7")*7)+(COUNTIF(beosztás!$IR175:$JU175,"S8")*8)+(COUNTIF(beosztás!$IR175:$JU175,"S9")*9)+(COUNTIF(beosztás!$IR175:$JU175,"S10")*10)+(COUNTIF(beosztás!$IR175:$JU175,"S11")*11)+(COUNTIF(beosztás!$IR175:$JU175,"S12")*12)</f>
        <v>0</v>
      </c>
      <c r="FZ173" s="710">
        <f>COUNTIF(beosztás!$IR175:$JU175,"BN")*12+COUNTIF(beosztás!$IR175:$JU175,"BÉ")*12+COUNTIF(beosztás!$IR175:$JU175,"BDE")*8+COUNTIF(beosztás!$IR175:$JU175,"BDU")*8+COUNTIF(beosztás!$IR175:$JU175,"BÉJ")*8+COUNTIF(beosztás!$IR175:$JU175,"B1")*1+COUNTIF(beosztás!$IR175:$JU175,"B2")*2+COUNTIF(beosztás!$IR175:$JU175,"B3")*3+COUNTIF(beosztás!$IR175:$JU175,"B5")*5+COUNTIF(beosztás!$IR175:$JU175,"B6")*6+COUNTIF(beosztás!$IR175:$JU175,"B7")*7+COUNTIF(beosztás!$IR175:$JU175,"B8")*8+COUNTIF(beosztás!$IR175:$JU175,"B9")*9+COUNTIF(beosztás!$IR175:$JU175,"B10")*10+COUNTIF(beosztás!$IR175:$JU175,"B11")*11+COUNTIF(beosztás!$IR175:$JU175,"B12")*12+COUNTIF(beosztás!$IR175:$JU175,"BP")*0</f>
        <v>0</v>
      </c>
      <c r="GA173" s="605">
        <f t="shared" si="791"/>
        <v>0</v>
      </c>
      <c r="GB173" s="710">
        <f>IF(C173="",0,alapadatok!$AN$10)</f>
        <v>0</v>
      </c>
      <c r="GC173" s="19">
        <f t="shared" si="792"/>
        <v>0</v>
      </c>
      <c r="GD173" s="907">
        <f t="shared" si="793"/>
        <v>0</v>
      </c>
      <c r="GE173" s="42"/>
      <c r="GF173" s="709">
        <f>COUNTIF(beosztás!$JV175:$KZ175,"DE")*8</f>
        <v>0</v>
      </c>
      <c r="GG173" s="710">
        <f>COUNTIF(beosztás!$JV175:$KZ175,"DU")*8</f>
        <v>0</v>
      </c>
      <c r="GH173" s="710">
        <f>COUNTIF(beosztás!$JV175:$KZ175,"ÉJ")*8</f>
        <v>0</v>
      </c>
      <c r="GI173" s="710">
        <f>COUNTIF(beosztás!$JV175:$KZ175,"N")*12</f>
        <v>0</v>
      </c>
      <c r="GJ173" s="710">
        <f>COUNTIF(beosztás!$JV175:$KZ175,"É")*12</f>
        <v>0</v>
      </c>
      <c r="GK173" s="710">
        <f>SUM(beosztás!$JV175:$KZ175)</f>
        <v>0</v>
      </c>
      <c r="GL173" s="897">
        <f>(COUNTIF(beosztás!$JV175:$KZ175,"SN")*12)+(COUNTIF(beosztás!$JV175:$KZ175,"SDE")*8)+(COUNTIF(beosztás!$JV175:$KZ175,"SDU")*8)+(COUNTIF(beosztás!$JV175:$KZ175,"SÉ")*12)+(COUNTIF(beosztás!$JV175:$KZ175,"SÉJ")*8)+(COUNTIF(beosztás!$JV175:$KZ175,"S1")*1)+(COUNTIF(beosztás!$JV175:$KZ175,"S2")*2)+(COUNTIF(beosztás!$JV175:$KZ175,"S3")*3)+(COUNTIF(beosztás!$JV175:$KZ175,"S4")*4)+(COUNTIF(beosztás!$JV175:$KZ175,"S5")*5)+(COUNTIF(beosztás!$JV175:$KZ175,"S6")*6)+(COUNTIF(beosztás!$JV175:$KZ175,"S7")*7)+(COUNTIF(beosztás!$JV175:$KZ175,"S8")*8)+(COUNTIF(beosztás!$JV175:$KZ175,"S9")*9)+(COUNTIF(beosztás!$JV175:$KZ175,"S10")*10)+(COUNTIF(beosztás!$JV175:$KZ175,"S11")*11)+(COUNTIF(beosztás!$JV175:$KZ175,"S12")*12)</f>
        <v>0</v>
      </c>
      <c r="GM173" s="710">
        <f>COUNTIF(beosztás!$JV175:$KZ175,"FÜ")*8</f>
        <v>0</v>
      </c>
      <c r="GN173" s="710">
        <f>COUNTIF(beosztás!$JV175:$KZ175,"BN")*12+COUNTIF(beosztás!$JV175:$KZ175,"BÉ")*12+COUNTIF(beosztás!$JV175:$KZ175,"BDE")*8+COUNTIF(beosztás!$JV175:$KZ175,"BDU")*8+COUNTIF(beosztás!$JV175:$KZ175,"BÉJ")*8+COUNTIF(beosztás!$JV175:$KZ175,"B1")*1+COUNTIF(beosztás!$JV175:$KZ175,"B2")*2+COUNTIF(beosztás!$JV175:$KZ175,"B3")*3+COUNTIF(beosztás!$JV175:$KZ175,"B5")*5+COUNTIF(beosztás!$JV175:$KZ175,"B6")*6+COUNTIF(beosztás!$JV175:$KZ175,"B7")*7+COUNTIF(beosztás!$JV175:$KZ175,"B8")*8+COUNTIF(beosztás!$JV175:$KZ175,"B9")*9+COUNTIF(beosztás!$JV175:$KZ175,"B10")*10+COUNTIF(beosztás!$JV175:$KZ175,"B11")*11+COUNTIF(beosztás!$JV175:$KZ175,"B12")*12+COUNTIF(beosztás!$JV175:$KZ175,"BP")*0</f>
        <v>0</v>
      </c>
      <c r="GO173" s="605">
        <f t="shared" si="794"/>
        <v>0</v>
      </c>
      <c r="GP173" s="710">
        <f>IF(C173="",0,alapadatok!$AN$11)</f>
        <v>0</v>
      </c>
      <c r="GQ173" s="19">
        <f t="shared" si="795"/>
        <v>0</v>
      </c>
      <c r="GR173" s="907">
        <f t="shared" si="796"/>
        <v>0</v>
      </c>
      <c r="GS173" s="42"/>
      <c r="GT173" s="25">
        <f t="shared" si="797"/>
        <v>0</v>
      </c>
      <c r="GU173" s="605">
        <f t="shared" si="798"/>
        <v>0</v>
      </c>
      <c r="GV173" s="605">
        <f t="shared" si="799"/>
        <v>0</v>
      </c>
      <c r="GW173" s="605">
        <f t="shared" si="800"/>
        <v>0</v>
      </c>
      <c r="GX173" s="605">
        <f t="shared" si="801"/>
        <v>0</v>
      </c>
      <c r="GY173" s="605">
        <f t="shared" si="802"/>
        <v>0</v>
      </c>
      <c r="GZ173" s="605">
        <f t="shared" si="803"/>
        <v>0</v>
      </c>
      <c r="HA173" s="605">
        <f t="shared" si="804"/>
        <v>0</v>
      </c>
      <c r="HB173" s="605">
        <f t="shared" si="805"/>
        <v>0</v>
      </c>
      <c r="HC173" s="605">
        <f t="shared" si="806"/>
        <v>0</v>
      </c>
      <c r="HD173" s="605">
        <f t="shared" si="807"/>
        <v>0</v>
      </c>
      <c r="HE173" s="19">
        <f t="shared" si="808"/>
        <v>0</v>
      </c>
      <c r="HF173" s="907">
        <f t="shared" si="809"/>
        <v>0</v>
      </c>
      <c r="HG173" s="41"/>
      <c r="HH173" s="709">
        <f>COUNTIF(beosztás!$LA175:$MD175,"DE")*8</f>
        <v>0</v>
      </c>
      <c r="HI173" s="710">
        <f>COUNTIF(beosztás!$LA175:$MD175,"DU")*8</f>
        <v>0</v>
      </c>
      <c r="HJ173" s="710">
        <f>COUNTIF(beosztás!$LA175:$MD175,"ÉJ")*8</f>
        <v>0</v>
      </c>
      <c r="HK173" s="710">
        <f>COUNTIF(beosztás!$LA175:$MD175,"N")*12</f>
        <v>0</v>
      </c>
      <c r="HL173" s="710">
        <f>COUNTIF(beosztás!$LA175:$MD175,"é")*12</f>
        <v>0</v>
      </c>
      <c r="HM173" s="710">
        <f>SUM(beosztás!$LA175:$MD175)</f>
        <v>0</v>
      </c>
      <c r="HN173" s="710">
        <f>COUNTIF(beosztás!$LA175:$MD175,"FÜ")*8</f>
        <v>0</v>
      </c>
      <c r="HO173" s="897">
        <f>(COUNTIF(beosztás!$LA175:$MD175,"SN")*12)+(COUNTIF(beosztás!$LA175:$MD175,"SDE")*8)+(COUNTIF(beosztás!$LA175:$MD175,"SDU")*8)+(COUNTIF(beosztás!$LA175:$MD175,"SÉ")*12)+(COUNTIF(beosztás!$LA175:$MD175,"SÉJ")*8)+(COUNTIF(beosztás!$LA175:$MD175,"S1")*1)+(COUNTIF(beosztás!$LA175:$MD175,"S2")*2)+(COUNTIF(beosztás!$LA175:$MD175,"S3")*3)+(COUNTIF(beosztás!$LA175:$MD175,"S4")*4)+(COUNTIF(beosztás!$LA175:$MD175,"S5")*5)+(COUNTIF(beosztás!$LA175:$MD175,"S6")*6)+(COUNTIF(beosztás!$LA175:$MD175,"S7")*7)+(COUNTIF(beosztás!$LA175:$MD175,"S8")*8)+(COUNTIF(beosztás!$LA175:$MD175,"S9")*9)+(COUNTIF(beosztás!$LA175:$MD175,"S10")*10)+(COUNTIF(beosztás!$LA175:$MD175,"S11")*11)+(COUNTIF(beosztás!$LA175:$MD175,"S12")*12)</f>
        <v>0</v>
      </c>
      <c r="HP173" s="710">
        <f>COUNTIF(beosztás!$LA175:$MD175,"BN")*12+COUNTIF(beosztás!$LA175:$MD175,"BÉ")*12+COUNTIF(beosztás!$LA175:$MD175,"BDE")*8+COUNTIF(beosztás!$LA175:$MD175,"BDU")*8+COUNTIF(beosztás!$LA175:$MD175,"BÉJ")*8+COUNTIF(beosztás!$LA175:$MD175,"B1")*1+COUNTIF(beosztás!$LA175:$MD175,"B2")*2+COUNTIF(beosztás!$LA175:$MD175,"B3")*3+COUNTIF(beosztás!$KZ175:$MC175,"B5")*5+COUNTIF(beosztás!$KZ175:$MC175,"B6")*6+COUNTIF(beosztás!$KZ175:$MC175,"B7")*7+COUNTIF(beosztás!$KZ175:$MC175,"B8")*8+COUNTIF(beosztás!$LA175:$MD175,"B9")*9+COUNTIF(beosztás!$LA175:$MD175,"B10")*10+COUNTIF(beosztás!$LA175:$MD175,"B11")*11+COUNTIF(beosztás!$LA175:$MD175,"B12")*12+COUNTIF(beosztás!$LA175:$MD175,"BP")*0</f>
        <v>0</v>
      </c>
      <c r="HQ173" s="605">
        <f t="shared" si="810"/>
        <v>0</v>
      </c>
      <c r="HR173" s="710">
        <f>IF(C173="",0,alapadatok!$AN$12)</f>
        <v>0</v>
      </c>
      <c r="HS173" s="19">
        <f t="shared" si="811"/>
        <v>0</v>
      </c>
      <c r="HT173" s="907">
        <f t="shared" si="724"/>
        <v>0</v>
      </c>
      <c r="HU173" s="42"/>
      <c r="HV173" s="709">
        <f>COUNTIF(beosztás!$ME175:$NI175,"DE")*8</f>
        <v>0</v>
      </c>
      <c r="HW173" s="710">
        <f>COUNTIF(beosztás!$ME175:$NI175,"DU")*8</f>
        <v>0</v>
      </c>
      <c r="HX173" s="710">
        <f>COUNTIF(beosztás!$ME175:$NI175,"ÉJ")*8</f>
        <v>0</v>
      </c>
      <c r="HY173" s="710">
        <f>COUNTIF(beosztás!$ME175:$NI175,"N")*12</f>
        <v>0</v>
      </c>
      <c r="HZ173" s="710">
        <f>COUNTIF(beosztás!$ME175:$NI175,"É")*12</f>
        <v>0</v>
      </c>
      <c r="IA173" s="710">
        <f>SUM(beosztás!$ME175:$NI175)</f>
        <v>0</v>
      </c>
      <c r="IB173" s="710">
        <f>(COUNTIF(beosztás!$ME175:$NI175,"SN")*12)+(COUNTIF(beosztás!$ME175:$NI175,"SDE")*8)+(COUNTIF(beosztás!$ME175:$NI175,"SDU")*8)+(COUNTIF(beosztás!$ME175:$NI175,"SÉ")*12)+(COUNTIF(beosztás!$ME175:$NI175,"SÉJ")*8)+(COUNTIF(beosztás!$ME175:$NI175,"S1")*1)+(COUNTIF(beosztás!$ME175:$NI175,"S2")*2)+(COUNTIF(beosztás!$ME175:$NI175,"S3")*3)+(COUNTIF(beosztás!$ME175:$NI175,"S4")*4)+(COUNTIF(beosztás!$ME175:$NI175,"S5")*5)+(COUNTIF(beosztás!$ME175:$NI175,"S6")*6)+(COUNTIF(beosztás!$ME175:$NI175,"S7")*7)+(COUNTIF(beosztás!$ME175:$NI175,"S8")*8)+(COUNTIF(beosztás!$ME175:$NI175,"S9")*9)+(COUNTIF(beosztás!$ME175:$NI175,"S10")*10)+(COUNTIF(beosztás!$ME175:$NI175,"S11")*11)+(COUNTIF(beosztás!$ME175:$NI175,"S12")*12)</f>
        <v>0</v>
      </c>
      <c r="IC173" s="710">
        <f>COUNTIF(beosztás!$ME175:$NI175,"FÜ")*8</f>
        <v>0</v>
      </c>
      <c r="ID173" s="710">
        <f>COUNTIF(beosztás!$ME175:$NI175,"BN")*12+COUNTIF(beosztás!$ME175:$NI175,"BÉ")*12+COUNTIF(beosztás!$ME175:$NI175,"BDE")*8+COUNTIF(beosztás!$ME175:$NI175,"BDU")*8+COUNTIF(beosztás!$ME175:$NI175,"BÉJ")*8+COUNTIF(beosztás!$ME175:$NI175,"B1")*1+COUNTIF(beosztás!$ME175:$NI175,"B2")*2+COUNTIF(beosztás!$ME175:$NI175,"B3")*3+COUNTIF(beosztás!$ME175:$NI175,"B5")*5+COUNTIF(beosztás!$ME175:$NI175,"B6")*6+COUNTIF(beosztás!$ME175:$NI175,"B7")*7+COUNTIF(beosztás!$ME175:$NI175,"B8")*8+COUNTIF(beosztás!$ME175:$NI175,"B9")*9+COUNTIF(beosztás!$ME175:$NI175,"B10")*10+COUNTIF(beosztás!$ME175:$NI175,"B11")*11+COUNTIF(beosztás!$ME175:$NI175,"B12")*12+COUNTIF(beosztás!$ME175:$NI175,"BP")*0</f>
        <v>0</v>
      </c>
      <c r="IE173" s="605">
        <f t="shared" si="812"/>
        <v>0</v>
      </c>
      <c r="IF173" s="710">
        <f>IF(C173="",0,alapadatok!$AN$13)</f>
        <v>0</v>
      </c>
      <c r="IG173" s="19">
        <f t="shared" si="813"/>
        <v>0</v>
      </c>
      <c r="IH173" s="741">
        <f t="shared" si="726"/>
        <v>0</v>
      </c>
      <c r="II173" s="42"/>
      <c r="IJ173" s="25">
        <f t="shared" si="814"/>
        <v>0</v>
      </c>
      <c r="IK173" s="605">
        <f t="shared" si="815"/>
        <v>0</v>
      </c>
      <c r="IL173" s="605">
        <f t="shared" si="816"/>
        <v>0</v>
      </c>
      <c r="IM173" s="605">
        <f t="shared" si="817"/>
        <v>0</v>
      </c>
      <c r="IN173" s="605">
        <f t="shared" si="818"/>
        <v>0</v>
      </c>
      <c r="IO173" s="605">
        <f t="shared" si="819"/>
        <v>0</v>
      </c>
      <c r="IP173" s="605">
        <f t="shared" si="820"/>
        <v>0</v>
      </c>
      <c r="IQ173" s="605">
        <f t="shared" si="821"/>
        <v>0</v>
      </c>
      <c r="IR173" s="605">
        <f t="shared" si="822"/>
        <v>0</v>
      </c>
      <c r="IS173" s="605">
        <f t="shared" si="823"/>
        <v>0</v>
      </c>
      <c r="IT173" s="605">
        <f t="shared" si="824"/>
        <v>0</v>
      </c>
      <c r="IU173" s="19">
        <f t="shared" si="825"/>
        <v>0</v>
      </c>
      <c r="IV173" s="907">
        <f t="shared" si="826"/>
        <v>0</v>
      </c>
      <c r="IW173" s="43"/>
      <c r="JF173" s="21"/>
      <c r="JG173" s="21"/>
    </row>
    <row r="174" spans="1:267" hidden="1" x14ac:dyDescent="0.25">
      <c r="A174" s="422">
        <f>IF(beosztás!A176=0,"",beosztás!A176)</f>
        <v>29</v>
      </c>
      <c r="B174" s="48" t="str">
        <f>IF(beosztás!B176=0,"",beosztás!B176)</f>
        <v/>
      </c>
      <c r="C174" s="49" t="str">
        <f>IF(beosztás!C176=0,"",beosztás!C176)</f>
        <v/>
      </c>
      <c r="D174" s="50" t="str">
        <f>IF(beosztás!D176=0,"",beosztás!D176)</f>
        <v/>
      </c>
      <c r="E174" s="18"/>
      <c r="F174" s="709">
        <f>COUNTIF(beosztás!$I176:$AM176,"DE")*8</f>
        <v>0</v>
      </c>
      <c r="G174" s="710">
        <f>COUNTIF(beosztás!$I176:$AM176,"DU")*8</f>
        <v>0</v>
      </c>
      <c r="H174" s="710">
        <f>COUNTIF(beosztás!$I176:$AM176,"ÉJ")*8</f>
        <v>0</v>
      </c>
      <c r="I174" s="710">
        <f>COUNTIF(beosztás!$I176:$AM176,"N")*12</f>
        <v>0</v>
      </c>
      <c r="J174" s="710">
        <f>COUNTIF(beosztás!$I176:$AM176,"é")*12</f>
        <v>0</v>
      </c>
      <c r="K174" s="710">
        <f>SUM(beosztás!$I176:$AM176)</f>
        <v>0</v>
      </c>
      <c r="L174" s="710">
        <f>COUNTIF(beosztás!$I176:$AM176,"FÜ")*8</f>
        <v>0</v>
      </c>
      <c r="M174" s="710">
        <f>(COUNTIF(beosztás!$I176:$AM176,"SN")*12)+(COUNTIF(beosztás!$I176:$AM176,"SDE")*8)+(COUNTIF(beosztás!$I176:$AM176,"SDU")*8)+(COUNTIF(beosztás!$I176:$AM176,"S1")*1)+(COUNTIF(beosztás!$I176:$AM176,"S2")*2)+(COUNTIF(beosztás!$I176:$AM176,"S3")*3)+(COUNTIF(beosztás!$I176:$AM176,"S4")*4)+(COUNTIF(beosztás!$I176:$AM176,"S5")*5)+(COUNTIF(beosztás!$I176:$AM176,"S6")*6)+(COUNTIF(beosztás!$I176:$AM176,"S7")*7)+(COUNTIF(beosztás!$I176:$AM176,"S8")*8)+(COUNTIF(beosztás!$I176:$AM176,"S9")*9)+(COUNTIF(beosztás!$I176:$AM176,"S10")*10)+(COUNTIF(beosztás!$I176:$AM176,"S11")*11)+(COUNTIF(beosztás!$I176:$AM176,"S12")*12)+(COUNTIF(beosztás!$I176:$AM176,"SÉ")*12)+(COUNTIF(beosztás!$I176:$AM176,"SÉJ")*8)</f>
        <v>0</v>
      </c>
      <c r="N174" s="710">
        <f>COUNTIF(beosztás!$I176:$AM176,"BN")*12+COUNTIF(beosztás!$I176:$AM176,"BÉ")*12+COUNTIF(beosztás!$I176:$AM176,"BDE")*8+COUNTIF(beosztás!$I176:$AM176,"BDU")*8+COUNTIF(beosztás!$I176:$AM176,"BÉJ")*8+COUNTIF(beosztás!$I176:$AM176,"B1")*1+COUNTIF(beosztás!$I176:$AM176,"B2")*2+COUNTIF(beosztás!$I176:$AM176,"B3")*3+COUNTIF(beosztás!$I176:$AM176,"B5")*5+COUNTIF(beosztás!$I176:$AM176,"B6")*6+COUNTIF(beosztás!$I176:$AM176,"B7")*7+COUNTIF(beosztás!$I176:$AM176,"B8")*8+COUNTIF(beosztás!$I176:$AM176,"B9")*9+COUNTIF(beosztás!$I176:$AM176,"B10")*10+COUNTIF(beosztás!$I176:$AM176,"B11")*11+COUNTIF(beosztás!$I176:$AM176,"B12")*12+COUNTIF(beosztás!$I176:$AM176,"BP")*0</f>
        <v>0</v>
      </c>
      <c r="O174" s="605">
        <f t="shared" si="690"/>
        <v>0</v>
      </c>
      <c r="P174" s="706">
        <f>IF(C174="",0,alapadatok!$AN$2)</f>
        <v>0</v>
      </c>
      <c r="Q174" s="19">
        <f t="shared" si="577"/>
        <v>0</v>
      </c>
      <c r="R174" s="741">
        <f t="shared" si="691"/>
        <v>0</v>
      </c>
      <c r="S174" s="40"/>
      <c r="T174" s="709">
        <f>COUNTIF(beosztás!$AN176:$BO176,"DE")*8</f>
        <v>0</v>
      </c>
      <c r="U174" s="710">
        <f>COUNTIF(beosztás!$AN176:$BO176,"DU")*8</f>
        <v>0</v>
      </c>
      <c r="V174" s="710">
        <f>COUNTIF(beosztás!$AN176:$BO176,"ÉJ")*8</f>
        <v>0</v>
      </c>
      <c r="W174" s="710">
        <f>COUNTIF(beosztás!$AN176:$BO176,"N")*12</f>
        <v>0</v>
      </c>
      <c r="X174" s="710">
        <f>COUNTIF(beosztás!$AN176:$BO176,"É")*12</f>
        <v>0</v>
      </c>
      <c r="Y174" s="710">
        <f>SUM(beosztás!$AN176:$BO176)</f>
        <v>0</v>
      </c>
      <c r="Z174" s="710">
        <f>(COUNTIF(beosztás!$AN176:$BO176,"SN")*12)+(COUNTIF(beosztás!$AN176:$BO176,"SDE")*8)+(COUNTIF(beosztás!$AN176:$BO176,"SDU")*8)+(COUNTIF(beosztás!$AN176:$BO176,"SÉ")*12)+(COUNTIF(beosztás!$AN176:$BO176,"SÉJ")*8)+(COUNTIF(beosztás!$AN176:$BO176,"S1")*1)+(COUNTIF(beosztás!$AN176:$BO176,"S2")*2)+(COUNTIF(beosztás!$AN176:$BO176,"S3")*3)+(COUNTIF(beosztás!$AN176:$BO176,"S4")*4)+(COUNTIF(beosztás!$AN176:$BO176,"S5")*5)+(COUNTIF(beosztás!$AN176:$BO176,"S6")*6)+(COUNTIF(beosztás!$AN176:$BO176,"S7")*7)+(COUNTIF(beosztás!$AN176:$BO176,"S8")*8)+(COUNTIF(beosztás!$AN176:$BO176,"S9")*9)+(COUNTIF(beosztás!$AN176:$BO176,"S10")*10)+(COUNTIF(beosztás!$AN176:$BO176,"S11")*11)+(COUNTIF(beosztás!$AN176:$BO176,"S12")*12)</f>
        <v>0</v>
      </c>
      <c r="AA174" s="710">
        <f>COUNTIF(beosztás!$AN176:$BO176,"FÜ")*8</f>
        <v>0</v>
      </c>
      <c r="AB174" s="710">
        <f>COUNTIF(beosztás!$AN176:$BO176,"BN")*12+COUNTIF(beosztás!$AN176:$BO176,"BÉ")*12+COUNTIF(beosztás!$AN176:$BO176,"BDE")*8+COUNTIF(beosztás!$AN176:$BO176,"BDU")*8+COUNTIF(beosztás!$AN176:$BO176,"BÉJ")*8+COUNTIF(beosztás!$AN176:$BO176,"B1")*1+COUNTIF(beosztás!$AN176:$BO176,"B2")*2+COUNTIF(beosztás!$AN176:$BO176,"B3")*3+COUNTIF(beosztás!$AN176:$BO176,"B5")*5+COUNTIF(beosztás!$AN176:$BO176,"B6")*6+COUNTIF(beosztás!$AN176:$BO176,"B7")*7+COUNTIF(beosztás!$AN176:$BO176,"B8")*8+COUNTIF(beosztás!$AN176:$BO176,"B9")*9+COUNTIF(beosztás!$AN176:$BO176,"B10")*10+COUNTIF(beosztás!$AN176:$BO176,"B11")*11+COUNTIF(beosztás!$AN176:$BO176,"B12")*12+COUNTIF(beosztás!$AN176:$BO176,"BP")*0</f>
        <v>0</v>
      </c>
      <c r="AC174" s="605">
        <f t="shared" si="692"/>
        <v>0</v>
      </c>
      <c r="AD174" s="706">
        <f>IF(C174="",0,alapadatok!$AN$3)</f>
        <v>0</v>
      </c>
      <c r="AE174" s="19">
        <f t="shared" si="728"/>
        <v>0</v>
      </c>
      <c r="AF174" s="741">
        <f t="shared" si="729"/>
        <v>0</v>
      </c>
      <c r="AG174" s="40"/>
      <c r="AH174" s="25">
        <f t="shared" si="694"/>
        <v>0</v>
      </c>
      <c r="AI174" s="605">
        <f t="shared" si="695"/>
        <v>0</v>
      </c>
      <c r="AJ174" s="605">
        <f t="shared" si="696"/>
        <v>0</v>
      </c>
      <c r="AK174" s="605">
        <f t="shared" si="697"/>
        <v>0</v>
      </c>
      <c r="AL174" s="605">
        <f t="shared" si="698"/>
        <v>0</v>
      </c>
      <c r="AM174" s="605">
        <f t="shared" si="699"/>
        <v>0</v>
      </c>
      <c r="AN174" s="605">
        <f t="shared" si="700"/>
        <v>0</v>
      </c>
      <c r="AO174" s="605">
        <f t="shared" si="701"/>
        <v>0</v>
      </c>
      <c r="AP174" s="605">
        <f t="shared" si="730"/>
        <v>0</v>
      </c>
      <c r="AQ174" s="605">
        <f t="shared" si="731"/>
        <v>0</v>
      </c>
      <c r="AR174" s="605">
        <f t="shared" si="732"/>
        <v>0</v>
      </c>
      <c r="AS174" s="19">
        <f t="shared" si="733"/>
        <v>0</v>
      </c>
      <c r="AT174" s="741">
        <f t="shared" si="734"/>
        <v>0</v>
      </c>
      <c r="AU174" s="41"/>
      <c r="AV174" s="709">
        <f>COUNTIF(beosztás!$BP176:$CT176,"DE")*8</f>
        <v>0</v>
      </c>
      <c r="AW174" s="710">
        <f>COUNTIF(beosztás!$BP176:$CT176,"DU")*8</f>
        <v>0</v>
      </c>
      <c r="AX174" s="710">
        <f>COUNTIF(beosztás!$BP176:$CT176,"ÉJ")*8</f>
        <v>0</v>
      </c>
      <c r="AY174" s="710">
        <f>COUNTIF(beosztás!$BP176:$CT176,"N")*12</f>
        <v>0</v>
      </c>
      <c r="AZ174" s="710">
        <f>COUNTIF(beosztás!$BP176:$CT176,"é")*12</f>
        <v>0</v>
      </c>
      <c r="BA174" s="710">
        <f>SUM(beosztás!$BP176:$CT176)</f>
        <v>0</v>
      </c>
      <c r="BB174" s="710">
        <f>COUNTIF(beosztás!$BP176:$CT176,"FÜ")*8</f>
        <v>0</v>
      </c>
      <c r="BC174" s="897">
        <f>(COUNTIF(beosztás!$BP176:$CT176,"SN")*12)+(COUNTIF(beosztás!$BP176:$CT176,"SDE")*8)+(COUNTIF(beosztás!$BP176:$CT176,"SDU")*8)+(COUNTIF(beosztás!$BP176:$CT176,"SÉ")*12)+(COUNTIF(beosztás!$BP176:$CT176,"SÉJ")*8)+(COUNTIF(beosztás!$BP176:$CT176,"S1")*1)+(COUNTIF(beosztás!$BP176:$CT176,"S2")*2)+(COUNTIF(beosztás!$BP176:$CT176,"S3")*3)+(COUNTIF(beosztás!$BP176:$CT176,"S4")*4)+(COUNTIF(beosztás!$BP176:$CT176,"S5")*5)+(COUNTIF(beosztás!$BP176:$CT176,"S6")*6)+(COUNTIF(beosztás!$BP176:$CT176,"S7")*7)+(COUNTIF(beosztás!$BP176:$CT176,"S8")*8)+(COUNTIF(beosztás!$BP176:$CT176,"S9")*9)+(COUNTIF(beosztás!$BP176:$CT176,"S10")*10)+(COUNTIF(beosztás!$BP176:$CT176,"S11")*11)+(COUNTIF(beosztás!$BP176:$CT176,"S12")*12)</f>
        <v>0</v>
      </c>
      <c r="BD174" s="710">
        <f>COUNTIF(beosztás!$BP176:$CT176,"BN")*12+COUNTIF(beosztás!$BP176:$CT176,"BÉ")*12+COUNTIF(beosztás!$BP176:$CT176,"BDE")*8+COUNTIF(beosztás!$BP176:$CT176,"BDU")*8+COUNTIF(beosztás!$BP176:$CT176,"BÉJ")*8+COUNTIF(beosztás!$BP176:$CT176,"B1")*1+COUNTIF(beosztás!$BP176:$CT176,"B2")*2+COUNTIF(beosztás!$BP176:$CT176,"B3")*3+COUNTIF(beosztás!$BP176:$CT176,"B5")*5+COUNTIF(beosztás!$BP176:$CT176,"B6")*6+COUNTIF(beosztás!$BP176:$CT176,"B7")*7+COUNTIF(beosztás!$BP176:$CT176,"B8")*8+COUNTIF(beosztás!$BP176:$CT176,"B9")*9+COUNTIF(beosztás!$BP176:$CT176,"B10")*10+COUNTIF(beosztás!$BP176:$CT176,"B11")*11+COUNTIF(beosztás!$BP176:$CT176,"B12")*12+COUNTIF(beosztás!$BP176:$CT176,"BP")*0</f>
        <v>0</v>
      </c>
      <c r="BE174" s="605">
        <f t="shared" si="735"/>
        <v>0</v>
      </c>
      <c r="BF174" s="706">
        <f>IF(C174="",0,alapadatok!$AN$4)</f>
        <v>0</v>
      </c>
      <c r="BG174" s="19">
        <f t="shared" si="736"/>
        <v>0</v>
      </c>
      <c r="BH174" s="741">
        <f t="shared" si="737"/>
        <v>0</v>
      </c>
      <c r="BI174" s="40"/>
      <c r="BJ174" s="709">
        <f>COUNTIF(beosztás!$CU176:$DX176,"DE")*8</f>
        <v>32</v>
      </c>
      <c r="BK174" s="710">
        <f>COUNTIF(beosztás!$CU176:$DX176,"DU")*8</f>
        <v>0</v>
      </c>
      <c r="BL174" s="710">
        <f>COUNTIF(beosztás!$CU176:$DX176,"ÉJ")*8</f>
        <v>0</v>
      </c>
      <c r="BM174" s="710">
        <f>COUNTIF(beosztás!$CU176:$DX176,"N")*12</f>
        <v>0</v>
      </c>
      <c r="BN174" s="710">
        <f>COUNTIF(beosztás!$CU176:$DX176,"É")*12</f>
        <v>0</v>
      </c>
      <c r="BO174" s="710">
        <f>SUM(beosztás!$CU176:$DX176)</f>
        <v>0</v>
      </c>
      <c r="BP174" s="897">
        <f>(COUNTIF(beosztás!$CU176:$DX176,"SN")*12)+(COUNTIF(beosztás!$CU176:$DX176,"SDE")*8)+(COUNTIF(beosztás!$CU176:$DX176,"SDU")*8)+(COUNTIF(beosztás!$CU176:$DX176,"SÉ")*12)+(COUNTIF(beosztás!$CU176:$DX176,"SÉJ")*8)+(COUNTIF(beosztás!$CU176:$DX176,"S1")*1)+(COUNTIF(beosztás!$CU176:$DX176,"S2")*2)+(COUNTIF(beosztás!$CU176:$DX176,"S3")*3)+(COUNTIF(beosztás!$CU176:$DX176,"S4")*4)+(COUNTIF(beosztás!$CU176:$DX176,"S5")*5)+(COUNTIF(beosztás!$CU176:$DX176,"S6")*6)+(COUNTIF(beosztás!$CU176:$DX176,"S7")*7)+(COUNTIF(beosztás!$CU176:$DX176,"S8")*8)+(COUNTIF(beosztás!$CU176:$DX176,"S9")*9)+(COUNTIF(beosztás!$CU176:$DX176,"S10")*10)+(COUNTIF(beosztás!$CU176:$DX176,"S11")*11)+(COUNTIF(beosztás!$CU176:$DX176,"S12")*12)</f>
        <v>0</v>
      </c>
      <c r="BQ174" s="710">
        <f>COUNTIF(beosztás!$CU176:$DX176,"FÜ")*8</f>
        <v>0</v>
      </c>
      <c r="BR174" s="710">
        <f>COUNTIF(beosztás!$CU176:$DX176,"BN")*12+COUNTIF(beosztás!$CU176:$DX176,"BÉ")*12+COUNTIF(beosztás!$CU176:$DX176,"BDE")*8+COUNTIF(beosztás!$CU176:$DX176,"BDU")*8+COUNTIF(beosztás!$CU176:$DX176,"BÉJ")*8+COUNTIF(beosztás!$CU176:$DX176,"B1")*1+COUNTIF(beosztás!$CU176:$DX176,"B2")*2+COUNTIF(beosztás!$CU176:$DX176,"B3")*3+COUNTIF(beosztás!$CU176:$DX176,"B5")*5+COUNTIF(beosztás!$CU176:$DX176,"B6")*6+COUNTIF(beosztás!$CU176:$DX176,"B7")*7+COUNTIF(beosztás!$CU176:$DX176,"B8")*8+COUNTIF(beosztás!$CU176:$DX176,"B9")*9+COUNTIF(beosztás!$CU176:$DX176,"B10")*10+COUNTIF(beosztás!$CU176:$DX176,"B11")*11+COUNTIF(beosztás!$CU176:$DX176,"B12")*12+COUNTIF(beosztás!$CU176:$DX176,"BP")*0</f>
        <v>0</v>
      </c>
      <c r="BS174" s="605">
        <f t="shared" si="738"/>
        <v>32</v>
      </c>
      <c r="BT174" s="710">
        <f>IF(C174="",0,alapadatok!$AN$5)</f>
        <v>0</v>
      </c>
      <c r="BU174" s="19">
        <f t="shared" si="739"/>
        <v>32</v>
      </c>
      <c r="BV174" s="741">
        <f t="shared" si="706"/>
        <v>0</v>
      </c>
      <c r="BW174" s="40"/>
      <c r="BX174" s="25">
        <f t="shared" si="740"/>
        <v>32</v>
      </c>
      <c r="BY174" s="605">
        <f t="shared" si="741"/>
        <v>0</v>
      </c>
      <c r="BZ174" s="605">
        <f t="shared" si="742"/>
        <v>0</v>
      </c>
      <c r="CA174" s="605">
        <f t="shared" si="743"/>
        <v>0</v>
      </c>
      <c r="CB174" s="605">
        <f t="shared" si="744"/>
        <v>0</v>
      </c>
      <c r="CC174" s="605">
        <f t="shared" si="745"/>
        <v>0</v>
      </c>
      <c r="CD174" s="605">
        <f t="shared" si="746"/>
        <v>0</v>
      </c>
      <c r="CE174" s="605">
        <f t="shared" si="747"/>
        <v>0</v>
      </c>
      <c r="CF174" s="605">
        <f t="shared" si="748"/>
        <v>0</v>
      </c>
      <c r="CG174" s="605">
        <f t="shared" si="749"/>
        <v>32</v>
      </c>
      <c r="CH174" s="605">
        <f t="shared" si="750"/>
        <v>0</v>
      </c>
      <c r="CI174" s="19">
        <f t="shared" si="751"/>
        <v>32</v>
      </c>
      <c r="CJ174" s="741">
        <f t="shared" si="752"/>
        <v>0</v>
      </c>
      <c r="CK174" s="41"/>
      <c r="CL174" s="709">
        <f>COUNTIF(beosztás!$DY176:$FC176,"DE")*8</f>
        <v>0</v>
      </c>
      <c r="CM174" s="710">
        <f>COUNTIF(beosztás!$DY176:$FC176,"DU")*8</f>
        <v>0</v>
      </c>
      <c r="CN174" s="710">
        <f>COUNTIF(beosztás!$DY176:$FC176,"ÉJ")*8</f>
        <v>0</v>
      </c>
      <c r="CO174" s="710">
        <f>COUNTIF(beosztás!$DY176:$FC176,"N")*12</f>
        <v>0</v>
      </c>
      <c r="CP174" s="710">
        <f>COUNTIF(beosztás!$DY176:$FC176,"é")*12</f>
        <v>0</v>
      </c>
      <c r="CQ174" s="710">
        <f>SUM(beosztás!$DY176:$FC176)</f>
        <v>0</v>
      </c>
      <c r="CR174" s="710">
        <f>COUNTIF(beosztás!$DY176:$FC176,"FÜ")*8</f>
        <v>0</v>
      </c>
      <c r="CS174" s="897">
        <f>(COUNTIF(beosztás!$DY176:$FC176,"SN")*12)+(COUNTIF(beosztás!$DY176:$FC176,"SDE")*8)+(COUNTIF(beosztás!$DY176:$FC176,"SDU")*8)+(COUNTIF(beosztás!$DY176:$FC176,"SÉ")*12)+(COUNTIF(beosztás!$DY176:$FC176,"SÉJ")*8)+(COUNTIF(beosztás!$DY176:$FC176,"S1")*1)+(COUNTIF(beosztás!$DY176:$FC176,"S2")*2)+(COUNTIF(beosztás!$DY176:$FC176,"S3")*3)+(COUNTIF(beosztás!$DY176:$FC176,"S4")*4)+(COUNTIF(beosztás!$DY176:$FC176,"S5")*5)+(COUNTIF(beosztás!$DY176:$FC176,"S6")*6)+(COUNTIF(beosztás!$DY176:$FC176,"S7")*7)+(COUNTIF(beosztás!$DY176:$FC176,"S8")*8)+(COUNTIF(beosztás!$DY176:$FC176,"S9")*9)+(COUNTIF(beosztás!$DY176:$FC176,"S10")*10)+(COUNTIF(beosztás!$DY176:$FC176,"S11")*11)+(COUNTIF(beosztás!$DY176:$FC176,"S12")*12)</f>
        <v>0</v>
      </c>
      <c r="CT174" s="710">
        <f>COUNTIF(beosztás!$DY176:$FC176,"BN")*12+COUNTIF(beosztás!$DY176:$FC176,"BÉ")*12+COUNTIF(beosztás!$DY176:$FC176,"BDE")*8+COUNTIF(beosztás!$DY176:$FC176,"BDU")*8+COUNTIF(beosztás!$DY176:$FC176,"BÉJ")*8+COUNTIF(beosztás!$DY176:$FC176,"B1")*1+COUNTIF(beosztás!$DY176:$FC176,"B2")*2+COUNTIF(beosztás!$DY176:$FC176,"B3")*3+COUNTIF(beosztás!$DY176:$FC176,"B5")*5+COUNTIF(beosztás!$DY176:$FC176,"B6")*6+COUNTIF(beosztás!$DY176:$FC176,"B7")*7+COUNTIF(beosztás!$DY176:$FC176,"B8")*8+COUNTIF(beosztás!$DY176:$FC176,"B9")*9+COUNTIF(beosztás!$DY176:$FC176,"B10")*10+COUNTIF(beosztás!$DY176:$FC176,"B11")*11+COUNTIF(beosztás!$DY176:$FC176,"B12")*12+COUNTIF(beosztás!$DY176:$FC176,"BP")*0</f>
        <v>0</v>
      </c>
      <c r="CU174" s="605">
        <f t="shared" si="753"/>
        <v>0</v>
      </c>
      <c r="CV174" s="710">
        <f>IF(C174="",0,alapadatok!$AN$6)</f>
        <v>0</v>
      </c>
      <c r="CW174" s="19">
        <f t="shared" si="754"/>
        <v>0</v>
      </c>
      <c r="CX174" s="907">
        <f t="shared" si="755"/>
        <v>0</v>
      </c>
      <c r="CY174" s="40"/>
      <c r="CZ174" s="709">
        <f>COUNTIF(beosztás!$FD176:$GG176,"DE")*8</f>
        <v>0</v>
      </c>
      <c r="DA174" s="710">
        <f>COUNTIF(beosztás!$FD176:$GG176,"DU")*8</f>
        <v>0</v>
      </c>
      <c r="DB174" s="710">
        <f>COUNTIF(beosztás!$FD176:$GG176,"ÉJ")*8</f>
        <v>0</v>
      </c>
      <c r="DC174" s="710">
        <f>COUNTIF(beosztás!$FD176:$GG176,"N")*12</f>
        <v>0</v>
      </c>
      <c r="DD174" s="710">
        <f>COUNTIF(beosztás!$FD176:$GG176,"É")*12</f>
        <v>0</v>
      </c>
      <c r="DE174" s="710">
        <f>SUM(beosztás!$FD176:$GG176)</f>
        <v>0</v>
      </c>
      <c r="DF174" s="897">
        <f>(COUNTIF(beosztás!$FD176:$GG176,"SN")*12)+(COUNTIF(beosztás!$FD176:$GG176,"SDE")*8)+(COUNTIF(beosztás!$FD176:$GG176,"SDU")*8)+(COUNTIF(beosztás!$FD176:$GG176,"SÉ")*12)+(COUNTIF(beosztás!$FD176:$GG176,"SÉJ")*8)+(COUNTIF(beosztás!$FD176:$GG176,"S1")*1)+(COUNTIF(beosztás!$FD176:$GG176,"S2")*2)+(COUNTIF(beosztás!$FD176:$GG176,"S3")*3)+(COUNTIF(beosztás!$FD176:$GG176,"S4")*4)+(COUNTIF(beosztás!$FD176:$GG176,"S5")*5)+(COUNTIF(beosztás!$FD176:$GG176,"S6")*6)+(COUNTIF(beosztás!$FD176:$GG176,"S7")*7)+(COUNTIF(beosztás!$FD176:$GG176,"S8")*8)+(COUNTIF(beosztás!$FD176:$GG176,"S9")*9)+(COUNTIF(beosztás!$FD176:$GG176,"S10")*10)+(COUNTIF(beosztás!$FD176:$GG176,"S11")*11)+(COUNTIF(beosztás!$FD176:$GG176,"S12")*12)</f>
        <v>0</v>
      </c>
      <c r="DG174" s="710">
        <f>COUNTIF(beosztás!$FD176:$GG176,"FÜ")*8</f>
        <v>0</v>
      </c>
      <c r="DH174" s="710">
        <f>COUNTIF(beosztás!$FD176:$GG176,"BN")*12+COUNTIF(beosztás!$FD176:$GG176,"BÉ")*12+COUNTIF(beosztás!$FD176:$GG176,"BDE")*8+COUNTIF(beosztás!$FD176:$GG176,"BDU")*8+COUNTIF(beosztás!$FD176:$GG176,"BÉJ")*8+COUNTIF(beosztás!$FD176:$GG176,"B1")*1+COUNTIF(beosztás!$FD176:$GG176,"B2")*2+COUNTIF(beosztás!$FD176:$GG176,"B3")*3+COUNTIF(beosztás!$FD176:$GG176,"B5")*5+COUNTIF(beosztás!$FD176:$GG176,"B6")*6+COUNTIF(beosztás!$FD176:$GG176,"B7")*7+COUNTIF(beosztás!$FD176:$GG176,"B8")*8+COUNTIF(beosztás!$FD176:$GG176,"B9")*9+COUNTIF(beosztás!$FD176:$GG176,"B10")*10+COUNTIF(beosztás!$FD176:$GG176,"B11")*11+COUNTIF(beosztás!$FD176:$GG176,"B12")*12+COUNTIF(beosztás!$FD176:$GG176,"BP")*0</f>
        <v>0</v>
      </c>
      <c r="DI174" s="605">
        <f t="shared" si="756"/>
        <v>0</v>
      </c>
      <c r="DJ174" s="710">
        <f>IF(C174="",0,alapadatok!$AN$7)</f>
        <v>0</v>
      </c>
      <c r="DK174" s="19">
        <f t="shared" si="757"/>
        <v>0</v>
      </c>
      <c r="DL174" s="741">
        <f t="shared" si="758"/>
        <v>0</v>
      </c>
      <c r="DM174" s="40"/>
      <c r="DN174" s="25">
        <f t="shared" si="759"/>
        <v>0</v>
      </c>
      <c r="DO174" s="605">
        <f t="shared" si="760"/>
        <v>0</v>
      </c>
      <c r="DP174" s="605">
        <f t="shared" si="761"/>
        <v>0</v>
      </c>
      <c r="DQ174" s="605">
        <f t="shared" si="762"/>
        <v>0</v>
      </c>
      <c r="DR174" s="605">
        <f t="shared" si="763"/>
        <v>0</v>
      </c>
      <c r="DS174" s="605">
        <f t="shared" si="764"/>
        <v>0</v>
      </c>
      <c r="DT174" s="605">
        <f t="shared" si="765"/>
        <v>0</v>
      </c>
      <c r="DU174" s="605">
        <f t="shared" si="766"/>
        <v>0</v>
      </c>
      <c r="DV174" s="605">
        <f t="shared" si="767"/>
        <v>0</v>
      </c>
      <c r="DW174" s="605">
        <f t="shared" si="768"/>
        <v>0</v>
      </c>
      <c r="DX174" s="605">
        <f t="shared" si="769"/>
        <v>0</v>
      </c>
      <c r="DY174" s="19">
        <f t="shared" si="770"/>
        <v>0</v>
      </c>
      <c r="DZ174" s="907">
        <f t="shared" si="771"/>
        <v>0</v>
      </c>
      <c r="EA174" s="41"/>
      <c r="EB174" s="709">
        <f>COUNTIF(beosztás!$GH176:$HL176,"DE")*8</f>
        <v>0</v>
      </c>
      <c r="EC174" s="710">
        <f>COUNTIF(beosztás!$GH176:$HL176,"DU")*8</f>
        <v>0</v>
      </c>
      <c r="ED174" s="710">
        <f>COUNTIF(beosztás!$GH176:$HL176,"ÉJ")*8</f>
        <v>0</v>
      </c>
      <c r="EE174" s="710">
        <f>COUNTIF(beosztás!$GH176:$HL176,"N")*12</f>
        <v>0</v>
      </c>
      <c r="EF174" s="710">
        <f>COUNTIF(beosztás!$GH176:$HL176,"é")*12</f>
        <v>0</v>
      </c>
      <c r="EG174" s="710">
        <f>SUM(beosztás!$GH176:$HL176)</f>
        <v>0</v>
      </c>
      <c r="EH174" s="710">
        <f>COUNTIF(beosztás!$GH176:$HL176,"FÜ")*8</f>
        <v>0</v>
      </c>
      <c r="EI174" s="897">
        <f>(COUNTIF(beosztás!$GH176:$HL176,"SN")*12)+(COUNTIF(beosztás!$GH176:$HL176,"SDE")*8)+(COUNTIF(beosztás!$GH176:$HL176,"SDU")*8)+(COUNTIF(beosztás!$GH176:$HL176,"SÉ")*12)+(COUNTIF(beosztás!$GH176:$HL176,"SÉJ")*8)+(COUNTIF(beosztás!$GH176:$HL176,"S1")*1)+(COUNTIF(beosztás!$GH176:$HL176,"S2")*2)+(COUNTIF(beosztás!$GH176:$HL176,"S3")*3)+(COUNTIF(beosztás!$GH176:$HL176,"S4")*4)+(COUNTIF(beosztás!$GH176:$HL176,"S5")*5)+(COUNTIF(beosztás!$GH176:$HL176,"S6")*6)+(COUNTIF(beosztás!$GH176:$HL176,"S7")*7)+(COUNTIF(beosztás!$GH176:$HL176,"S8")*8)+(COUNTIF(beosztás!$GH176:$HL176,"S9")*9)+(COUNTIF(beosztás!$GH176:$HL176,"S10")*10)+(COUNTIF(beosztás!$GH176:$HL176,"S11")*11)+(COUNTIF(beosztás!$GH176:$HL176,"S12")*12)</f>
        <v>0</v>
      </c>
      <c r="EJ174" s="710">
        <f>COUNTIF(beosztás!$GH176:$HL176,"BN")*12+COUNTIF(beosztás!$GH176:$HL176,"BÉ")*12+COUNTIF(beosztás!$GH176:$HL176,"BDE")*8+COUNTIF(beosztás!$GH176:$HL176,"BDU")*8+COUNTIF(beosztás!$GH176:$HL176,"BÉJ")*8+COUNTIF(beosztás!$GH176:$HL176,"B1")*1+COUNTIF(beosztás!$GH176:$HL176,"B2")*2+COUNTIF(beosztás!$GH176:$HL176,"B3")*3+COUNTIF(beosztás!$GH176:$HL176,"B5")*5+COUNTIF(beosztás!$GH176:$HL176,"B6")*6+COUNTIF(beosztás!$GH176:$HL176,"B7")*7+COUNTIF(beosztás!$GH176:$HL176,"B8")*8+COUNTIF(beosztás!$GH176:$HL176,"B9")*9+COUNTIF(beosztás!$GH176:$HL176,"B10")*10+COUNTIF(beosztás!$GH176:$HL176,"B11")*11+COUNTIF(beosztás!$GH176:$HL176,"B12")*12+COUNTIF(beosztás!$GH176:$HL176,"BP")*0</f>
        <v>0</v>
      </c>
      <c r="EK174" s="605">
        <f t="shared" si="772"/>
        <v>0</v>
      </c>
      <c r="EL174" s="710">
        <f>IF(C174="",0,alapadatok!$AN$8)</f>
        <v>0</v>
      </c>
      <c r="EM174" s="19">
        <f t="shared" si="773"/>
        <v>0</v>
      </c>
      <c r="EN174" s="907">
        <f t="shared" si="774"/>
        <v>0</v>
      </c>
      <c r="EO174" s="40"/>
      <c r="EP174" s="709">
        <f>COUNTIF(beosztás!$HM176:$IQ176,"DE")*8</f>
        <v>0</v>
      </c>
      <c r="EQ174" s="710">
        <f>COUNTIF(beosztás!$HM176:$IQ176,"DU")*8</f>
        <v>0</v>
      </c>
      <c r="ER174" s="710">
        <f>COUNTIF(beosztás!$HM176:$IQ176,"ÉJ")*8</f>
        <v>0</v>
      </c>
      <c r="ES174" s="710">
        <f>COUNTIF(beosztás!$HM176:$IQ176,"N")*12</f>
        <v>0</v>
      </c>
      <c r="ET174" s="710">
        <f>COUNTIF(beosztás!$HM176:$IQ176,"É")*12</f>
        <v>0</v>
      </c>
      <c r="EU174" s="710">
        <f>SUM(beosztás!$HM176:$IQ176)</f>
        <v>0</v>
      </c>
      <c r="EV174" s="897">
        <f>(COUNTIF(beosztás!$HM176:$IQ176,"SN")*12)+(COUNTIF(beosztás!$HM176:$IQ176,"SDE")*8)+(COUNTIF(beosztás!$HM176:$IQ176,"SDU")*8)+(COUNTIF(beosztás!$HM176:$IQ176,"SÉ")*12)+(COUNTIF(beosztás!$HM176:$IQ176,"SÉJ")*8)+(COUNTIF(beosztás!$HM176:$IQ176,"S1")*1)+(COUNTIF(beosztás!$HM176:$IQ176,"S2")*2)+(COUNTIF(beosztás!$HM176:$IQ176,"S3")*3)+(COUNTIF(beosztás!$HM176:$IQ176,"S4")*4)+(COUNTIF(beosztás!$HM176:$IQ176,"S5")*5)+(COUNTIF(beosztás!$HM176:$IQ176,"S6")*6)+(COUNTIF(beosztás!$HM176:$IQ176,"S7")*7)+(COUNTIF(beosztás!$HM176:$IQ176,"S8")*8)+(COUNTIF(beosztás!$HM176:$IQ176,"S9")*9)+(COUNTIF(beosztás!$HM176:$IQ176,"S10")*10)+(COUNTIF(beosztás!$HM176:$IQ176,"S11")*11)+(COUNTIF(beosztás!$HM176:$IQ176,"S12")*12)</f>
        <v>0</v>
      </c>
      <c r="EW174" s="710">
        <f>COUNTIF(beosztás!$HM176:$IQ176,"FÜ")*8</f>
        <v>0</v>
      </c>
      <c r="EX174" s="710">
        <f>COUNTIF(beosztás!$HM176:$IQ176,"BN")*12+COUNTIF(beosztás!$HM176:$IQ176,"BÉ")*12+COUNTIF(beosztás!$HM176:$IQ176,"BDE")*8+COUNTIF(beosztás!$HM176:$IQ176,"BDU")*8+COUNTIF(beosztás!$HM176:$IQ176,"BÉJ")*8+COUNTIF(beosztás!$HM176:$IQ176,"B1")*1+COUNTIF(beosztás!$HM176:$IQ176,"B2")*2+COUNTIF(beosztás!$HM176:$IQ176,"B3")*3+COUNTIF(beosztás!$HM176:$IQ176,"B5")*5+COUNTIF(beosztás!$HM176:$IQ176,"B6")*6+COUNTIF(beosztás!$HM176:$IQ176,"B7")*7+COUNTIF(beosztás!$HM176:$IQ176,"B8")*8+COUNTIF(beosztás!$HM176:$IQ176,"B9")*9+COUNTIF(beosztás!$HM176:$IQ176,"B10")*10+COUNTIF(beosztás!$HM176:$IQ176,"B11")*11+COUNTIF(beosztás!$HM176:$IQ176,"B12")*12+COUNTIF(beosztás!$HM176:$IQ176,"BP")*0</f>
        <v>0</v>
      </c>
      <c r="EY174" s="605">
        <f t="shared" si="775"/>
        <v>0</v>
      </c>
      <c r="EZ174" s="710">
        <f>IF(C174="",0,alapadatok!$AN$9)</f>
        <v>0</v>
      </c>
      <c r="FA174" s="19">
        <f t="shared" si="776"/>
        <v>0</v>
      </c>
      <c r="FB174" s="907">
        <f t="shared" si="777"/>
        <v>0</v>
      </c>
      <c r="FC174" s="40"/>
      <c r="FD174" s="25">
        <f t="shared" si="778"/>
        <v>0</v>
      </c>
      <c r="FE174" s="605">
        <f t="shared" si="779"/>
        <v>0</v>
      </c>
      <c r="FF174" s="605">
        <f t="shared" si="780"/>
        <v>0</v>
      </c>
      <c r="FG174" s="605">
        <f t="shared" si="781"/>
        <v>0</v>
      </c>
      <c r="FH174" s="605">
        <f t="shared" si="782"/>
        <v>0</v>
      </c>
      <c r="FI174" s="605">
        <f t="shared" si="783"/>
        <v>0</v>
      </c>
      <c r="FJ174" s="605">
        <f t="shared" si="784"/>
        <v>0</v>
      </c>
      <c r="FK174" s="605">
        <f t="shared" si="785"/>
        <v>0</v>
      </c>
      <c r="FL174" s="605">
        <f t="shared" si="786"/>
        <v>0</v>
      </c>
      <c r="FM174" s="605">
        <f t="shared" si="787"/>
        <v>0</v>
      </c>
      <c r="FN174" s="605">
        <f t="shared" si="788"/>
        <v>0</v>
      </c>
      <c r="FO174" s="19">
        <f t="shared" si="789"/>
        <v>0</v>
      </c>
      <c r="FP174" s="907">
        <f t="shared" si="790"/>
        <v>0</v>
      </c>
      <c r="FQ174" s="41"/>
      <c r="FR174" s="709">
        <f>COUNTIF(beosztás!$IR176:$JU176,"DE")*8</f>
        <v>0</v>
      </c>
      <c r="FS174" s="710">
        <f>COUNTIF(beosztás!$IR176:$JU176,"DU")*8</f>
        <v>0</v>
      </c>
      <c r="FT174" s="710">
        <f>COUNTIF(beosztás!$IR176:$JU176,"ÉJ")*8</f>
        <v>0</v>
      </c>
      <c r="FU174" s="710">
        <f>COUNTIF(beosztás!$IR176:$JU176,"N")*12</f>
        <v>0</v>
      </c>
      <c r="FV174" s="710">
        <f>COUNTIF(beosztás!$IR176:$JU176,"é")*12</f>
        <v>0</v>
      </c>
      <c r="FW174" s="710">
        <f>SUM(beosztás!$IR176:$JU176)</f>
        <v>0</v>
      </c>
      <c r="FX174" s="710">
        <f>COUNTIF(beosztás!$IR176:$JU176,"FÜ")*8</f>
        <v>0</v>
      </c>
      <c r="FY174" s="897">
        <f>(COUNTIF(beosztás!$IR176:$JU176,"SN")*12)+(COUNTIF(beosztás!$IR176:$JU176,"SDE")*8)+(COUNTIF(beosztás!$IR176:$JU176,"SDU")*8)+(COUNTIF(beosztás!$IR176:$JU176,"SÉ")*12)+(COUNTIF(beosztás!$IR176:$JU176,"SÉJ")*8)+(COUNTIF(beosztás!$IR176:$JU176,"S1")*1)+(COUNTIF(beosztás!$IR176:$JU176,"S2")*2)+(COUNTIF(beosztás!$IR176:$JU176,"S3")*3)+(COUNTIF(beosztás!$IR176:$JU176,"S4")*4)+(COUNTIF(beosztás!$IR176:$JU176,"S5")*5)+(COUNTIF(beosztás!$IR176:$JU176,"S6")*6)+(COUNTIF(beosztás!$IR176:$JU176,"S7")*7)+(COUNTIF(beosztás!$IR176:$JU176,"S8")*8)+(COUNTIF(beosztás!$IR176:$JU176,"S9")*9)+(COUNTIF(beosztás!$IR176:$JU176,"S10")*10)+(COUNTIF(beosztás!$IR176:$JU176,"S11")*11)+(COUNTIF(beosztás!$IR176:$JU176,"S12")*12)</f>
        <v>0</v>
      </c>
      <c r="FZ174" s="710">
        <f>COUNTIF(beosztás!$IR176:$JU176,"BN")*12+COUNTIF(beosztás!$IR176:$JU176,"BÉ")*12+COUNTIF(beosztás!$IR176:$JU176,"BDE")*8+COUNTIF(beosztás!$IR176:$JU176,"BDU")*8+COUNTIF(beosztás!$IR176:$JU176,"BÉJ")*8+COUNTIF(beosztás!$IR176:$JU176,"B1")*1+COUNTIF(beosztás!$IR176:$JU176,"B2")*2+COUNTIF(beosztás!$IR176:$JU176,"B3")*3+COUNTIF(beosztás!$IR176:$JU176,"B5")*5+COUNTIF(beosztás!$IR176:$JU176,"B6")*6+COUNTIF(beosztás!$IR176:$JU176,"B7")*7+COUNTIF(beosztás!$IR176:$JU176,"B8")*8+COUNTIF(beosztás!$IR176:$JU176,"B9")*9+COUNTIF(beosztás!$IR176:$JU176,"B10")*10+COUNTIF(beosztás!$IR176:$JU176,"B11")*11+COUNTIF(beosztás!$IR176:$JU176,"B12")*12+COUNTIF(beosztás!$IR176:$JU176,"BP")*0</f>
        <v>0</v>
      </c>
      <c r="GA174" s="605">
        <f t="shared" si="791"/>
        <v>0</v>
      </c>
      <c r="GB174" s="710">
        <f>IF(C174="",0,alapadatok!$AN$10)</f>
        <v>0</v>
      </c>
      <c r="GC174" s="19">
        <f t="shared" si="792"/>
        <v>0</v>
      </c>
      <c r="GD174" s="907">
        <f t="shared" si="793"/>
        <v>0</v>
      </c>
      <c r="GE174" s="42"/>
      <c r="GF174" s="709">
        <f>COUNTIF(beosztás!$JV176:$KZ176,"DE")*8</f>
        <v>0</v>
      </c>
      <c r="GG174" s="710">
        <f>COUNTIF(beosztás!$JV176:$KZ176,"DU")*8</f>
        <v>0</v>
      </c>
      <c r="GH174" s="710">
        <f>COUNTIF(beosztás!$JV176:$KZ176,"ÉJ")*8</f>
        <v>0</v>
      </c>
      <c r="GI174" s="710">
        <f>COUNTIF(beosztás!$JV176:$KZ176,"N")*12</f>
        <v>0</v>
      </c>
      <c r="GJ174" s="710">
        <f>COUNTIF(beosztás!$JV176:$KZ176,"É")*12</f>
        <v>0</v>
      </c>
      <c r="GK174" s="710">
        <f>SUM(beosztás!$JV176:$KZ176)</f>
        <v>0</v>
      </c>
      <c r="GL174" s="897">
        <f>(COUNTIF(beosztás!$JV176:$KZ176,"SN")*12)+(COUNTIF(beosztás!$JV176:$KZ176,"SDE")*8)+(COUNTIF(beosztás!$JV176:$KZ176,"SDU")*8)+(COUNTIF(beosztás!$JV176:$KZ176,"SÉ")*12)+(COUNTIF(beosztás!$JV176:$KZ176,"SÉJ")*8)+(COUNTIF(beosztás!$JV176:$KZ176,"S1")*1)+(COUNTIF(beosztás!$JV176:$KZ176,"S2")*2)+(COUNTIF(beosztás!$JV176:$KZ176,"S3")*3)+(COUNTIF(beosztás!$JV176:$KZ176,"S4")*4)+(COUNTIF(beosztás!$JV176:$KZ176,"S5")*5)+(COUNTIF(beosztás!$JV176:$KZ176,"S6")*6)+(COUNTIF(beosztás!$JV176:$KZ176,"S7")*7)+(COUNTIF(beosztás!$JV176:$KZ176,"S8")*8)+(COUNTIF(beosztás!$JV176:$KZ176,"S9")*9)+(COUNTIF(beosztás!$JV176:$KZ176,"S10")*10)+(COUNTIF(beosztás!$JV176:$KZ176,"S11")*11)+(COUNTIF(beosztás!$JV176:$KZ176,"S12")*12)</f>
        <v>0</v>
      </c>
      <c r="GM174" s="710">
        <f>COUNTIF(beosztás!$JV176:$KZ176,"FÜ")*8</f>
        <v>0</v>
      </c>
      <c r="GN174" s="710">
        <f>COUNTIF(beosztás!$JV176:$KZ176,"BN")*12+COUNTIF(beosztás!$JV176:$KZ176,"BÉ")*12+COUNTIF(beosztás!$JV176:$KZ176,"BDE")*8+COUNTIF(beosztás!$JV176:$KZ176,"BDU")*8+COUNTIF(beosztás!$JV176:$KZ176,"BÉJ")*8+COUNTIF(beosztás!$JV176:$KZ176,"B1")*1+COUNTIF(beosztás!$JV176:$KZ176,"B2")*2+COUNTIF(beosztás!$JV176:$KZ176,"B3")*3+COUNTIF(beosztás!$JV176:$KZ176,"B5")*5+COUNTIF(beosztás!$JV176:$KZ176,"B6")*6+COUNTIF(beosztás!$JV176:$KZ176,"B7")*7+COUNTIF(beosztás!$JV176:$KZ176,"B8")*8+COUNTIF(beosztás!$JV176:$KZ176,"B9")*9+COUNTIF(beosztás!$JV176:$KZ176,"B10")*10+COUNTIF(beosztás!$JV176:$KZ176,"B11")*11+COUNTIF(beosztás!$JV176:$KZ176,"B12")*12+COUNTIF(beosztás!$JV176:$KZ176,"BP")*0</f>
        <v>0</v>
      </c>
      <c r="GO174" s="605">
        <f t="shared" si="794"/>
        <v>0</v>
      </c>
      <c r="GP174" s="710">
        <f>IF(C174="",0,alapadatok!$AN$11)</f>
        <v>0</v>
      </c>
      <c r="GQ174" s="19">
        <f t="shared" si="795"/>
        <v>0</v>
      </c>
      <c r="GR174" s="907">
        <f t="shared" si="796"/>
        <v>0</v>
      </c>
      <c r="GS174" s="42"/>
      <c r="GT174" s="25">
        <f t="shared" si="797"/>
        <v>0</v>
      </c>
      <c r="GU174" s="605">
        <f t="shared" si="798"/>
        <v>0</v>
      </c>
      <c r="GV174" s="605">
        <f t="shared" si="799"/>
        <v>0</v>
      </c>
      <c r="GW174" s="605">
        <f t="shared" si="800"/>
        <v>0</v>
      </c>
      <c r="GX174" s="605">
        <f t="shared" si="801"/>
        <v>0</v>
      </c>
      <c r="GY174" s="605">
        <f t="shared" si="802"/>
        <v>0</v>
      </c>
      <c r="GZ174" s="605">
        <f t="shared" si="803"/>
        <v>0</v>
      </c>
      <c r="HA174" s="605">
        <f t="shared" si="804"/>
        <v>0</v>
      </c>
      <c r="HB174" s="605">
        <f t="shared" si="805"/>
        <v>0</v>
      </c>
      <c r="HC174" s="605">
        <f t="shared" si="806"/>
        <v>0</v>
      </c>
      <c r="HD174" s="605">
        <f t="shared" si="807"/>
        <v>0</v>
      </c>
      <c r="HE174" s="19">
        <f t="shared" si="808"/>
        <v>0</v>
      </c>
      <c r="HF174" s="907">
        <f t="shared" si="809"/>
        <v>0</v>
      </c>
      <c r="HG174" s="41"/>
      <c r="HH174" s="709">
        <f>COUNTIF(beosztás!$LA176:$MD176,"DE")*8</f>
        <v>0</v>
      </c>
      <c r="HI174" s="710">
        <f>COUNTIF(beosztás!$LA176:$MD176,"DU")*8</f>
        <v>0</v>
      </c>
      <c r="HJ174" s="710">
        <f>COUNTIF(beosztás!$LA176:$MD176,"ÉJ")*8</f>
        <v>0</v>
      </c>
      <c r="HK174" s="710">
        <f>COUNTIF(beosztás!$LA176:$MD176,"N")*12</f>
        <v>0</v>
      </c>
      <c r="HL174" s="710">
        <f>COUNTIF(beosztás!$LA176:$MD176,"é")*12</f>
        <v>0</v>
      </c>
      <c r="HM174" s="710">
        <f>SUM(beosztás!$LA176:$MD176)</f>
        <v>0</v>
      </c>
      <c r="HN174" s="710">
        <f>COUNTIF(beosztás!$LA176:$MD176,"FÜ")*8</f>
        <v>0</v>
      </c>
      <c r="HO174" s="897">
        <f>(COUNTIF(beosztás!$LA176:$MD176,"SN")*12)+(COUNTIF(beosztás!$LA176:$MD176,"SDE")*8)+(COUNTIF(beosztás!$LA176:$MD176,"SDU")*8)+(COUNTIF(beosztás!$LA176:$MD176,"SÉ")*12)+(COUNTIF(beosztás!$LA176:$MD176,"SÉJ")*8)+(COUNTIF(beosztás!$LA176:$MD176,"S1")*1)+(COUNTIF(beosztás!$LA176:$MD176,"S2")*2)+(COUNTIF(beosztás!$LA176:$MD176,"S3")*3)+(COUNTIF(beosztás!$LA176:$MD176,"S4")*4)+(COUNTIF(beosztás!$LA176:$MD176,"S5")*5)+(COUNTIF(beosztás!$LA176:$MD176,"S6")*6)+(COUNTIF(beosztás!$LA176:$MD176,"S7")*7)+(COUNTIF(beosztás!$LA176:$MD176,"S8")*8)+(COUNTIF(beosztás!$LA176:$MD176,"S9")*9)+(COUNTIF(beosztás!$LA176:$MD176,"S10")*10)+(COUNTIF(beosztás!$LA176:$MD176,"S11")*11)+(COUNTIF(beosztás!$LA176:$MD176,"S12")*12)</f>
        <v>0</v>
      </c>
      <c r="HP174" s="710">
        <f>COUNTIF(beosztás!$LA176:$MD176,"BN")*12+COUNTIF(beosztás!$LA176:$MD176,"BÉ")*12+COUNTIF(beosztás!$LA176:$MD176,"BDE")*8+COUNTIF(beosztás!$LA176:$MD176,"BDU")*8+COUNTIF(beosztás!$LA176:$MD176,"BÉJ")*8+COUNTIF(beosztás!$LA176:$MD176,"B1")*1+COUNTIF(beosztás!$LA176:$MD176,"B2")*2+COUNTIF(beosztás!$LA176:$MD176,"B3")*3+COUNTIF(beosztás!$KZ176:$MC176,"B5")*5+COUNTIF(beosztás!$KZ176:$MC176,"B6")*6+COUNTIF(beosztás!$KZ176:$MC176,"B7")*7+COUNTIF(beosztás!$KZ176:$MC176,"B8")*8+COUNTIF(beosztás!$LA176:$MD176,"B9")*9+COUNTIF(beosztás!$LA176:$MD176,"B10")*10+COUNTIF(beosztás!$LA176:$MD176,"B11")*11+COUNTIF(beosztás!$LA176:$MD176,"B12")*12+COUNTIF(beosztás!$LA176:$MD176,"BP")*0</f>
        <v>0</v>
      </c>
      <c r="HQ174" s="605">
        <f t="shared" si="810"/>
        <v>0</v>
      </c>
      <c r="HR174" s="710">
        <f>IF(C174="",0,alapadatok!$AN$12)</f>
        <v>0</v>
      </c>
      <c r="HS174" s="19">
        <f t="shared" si="811"/>
        <v>0</v>
      </c>
      <c r="HT174" s="907">
        <f t="shared" si="724"/>
        <v>0</v>
      </c>
      <c r="HU174" s="42"/>
      <c r="HV174" s="709">
        <f>COUNTIF(beosztás!$ME176:$NI176,"DE")*8</f>
        <v>0</v>
      </c>
      <c r="HW174" s="710">
        <f>COUNTIF(beosztás!$ME176:$NI176,"DU")*8</f>
        <v>0</v>
      </c>
      <c r="HX174" s="710">
        <f>COUNTIF(beosztás!$ME176:$NI176,"ÉJ")*8</f>
        <v>0</v>
      </c>
      <c r="HY174" s="710">
        <f>COUNTIF(beosztás!$ME176:$NI176,"N")*12</f>
        <v>0</v>
      </c>
      <c r="HZ174" s="710">
        <f>COUNTIF(beosztás!$ME176:$NI176,"É")*12</f>
        <v>0</v>
      </c>
      <c r="IA174" s="710">
        <f>SUM(beosztás!$ME176:$NI176)</f>
        <v>0</v>
      </c>
      <c r="IB174" s="710">
        <f>(COUNTIF(beosztás!$ME176:$NI176,"SN")*12)+(COUNTIF(beosztás!$ME176:$NI176,"SDE")*8)+(COUNTIF(beosztás!$ME176:$NI176,"SDU")*8)+(COUNTIF(beosztás!$ME176:$NI176,"SÉ")*12)+(COUNTIF(beosztás!$ME176:$NI176,"SÉJ")*8)+(COUNTIF(beosztás!$ME176:$NI176,"S1")*1)+(COUNTIF(beosztás!$ME176:$NI176,"S2")*2)+(COUNTIF(beosztás!$ME176:$NI176,"S3")*3)+(COUNTIF(beosztás!$ME176:$NI176,"S4")*4)+(COUNTIF(beosztás!$ME176:$NI176,"S5")*5)+(COUNTIF(beosztás!$ME176:$NI176,"S6")*6)+(COUNTIF(beosztás!$ME176:$NI176,"S7")*7)+(COUNTIF(beosztás!$ME176:$NI176,"S8")*8)+(COUNTIF(beosztás!$ME176:$NI176,"S9")*9)+(COUNTIF(beosztás!$ME176:$NI176,"S10")*10)+(COUNTIF(beosztás!$ME176:$NI176,"S11")*11)+(COUNTIF(beosztás!$ME176:$NI176,"S12")*12)</f>
        <v>0</v>
      </c>
      <c r="IC174" s="710">
        <f>COUNTIF(beosztás!$ME176:$NI176,"FÜ")*8</f>
        <v>0</v>
      </c>
      <c r="ID174" s="710">
        <f>COUNTIF(beosztás!$ME176:$NI176,"BN")*12+COUNTIF(beosztás!$ME176:$NI176,"BÉ")*12+COUNTIF(beosztás!$ME176:$NI176,"BDE")*8+COUNTIF(beosztás!$ME176:$NI176,"BDU")*8+COUNTIF(beosztás!$ME176:$NI176,"BÉJ")*8+COUNTIF(beosztás!$ME176:$NI176,"B1")*1+COUNTIF(beosztás!$ME176:$NI176,"B2")*2+COUNTIF(beosztás!$ME176:$NI176,"B3")*3+COUNTIF(beosztás!$ME176:$NI176,"B5")*5+COUNTIF(beosztás!$ME176:$NI176,"B6")*6+COUNTIF(beosztás!$ME176:$NI176,"B7")*7+COUNTIF(beosztás!$ME176:$NI176,"B8")*8+COUNTIF(beosztás!$ME176:$NI176,"B9")*9+COUNTIF(beosztás!$ME176:$NI176,"B10")*10+COUNTIF(beosztás!$ME176:$NI176,"B11")*11+COUNTIF(beosztás!$ME176:$NI176,"B12")*12+COUNTIF(beosztás!$ME176:$NI176,"BP")*0</f>
        <v>0</v>
      </c>
      <c r="IE174" s="605">
        <f t="shared" si="812"/>
        <v>0</v>
      </c>
      <c r="IF174" s="710">
        <f>IF(C174="",0,alapadatok!$AN$13)</f>
        <v>0</v>
      </c>
      <c r="IG174" s="19">
        <f t="shared" si="813"/>
        <v>0</v>
      </c>
      <c r="IH174" s="741">
        <f t="shared" si="726"/>
        <v>0</v>
      </c>
      <c r="II174" s="42"/>
      <c r="IJ174" s="25">
        <f t="shared" si="814"/>
        <v>0</v>
      </c>
      <c r="IK174" s="605">
        <f t="shared" si="815"/>
        <v>0</v>
      </c>
      <c r="IL174" s="605">
        <f t="shared" si="816"/>
        <v>0</v>
      </c>
      <c r="IM174" s="605">
        <f t="shared" si="817"/>
        <v>0</v>
      </c>
      <c r="IN174" s="605">
        <f t="shared" si="818"/>
        <v>0</v>
      </c>
      <c r="IO174" s="605">
        <f t="shared" si="819"/>
        <v>0</v>
      </c>
      <c r="IP174" s="605">
        <f t="shared" si="820"/>
        <v>0</v>
      </c>
      <c r="IQ174" s="605">
        <f t="shared" si="821"/>
        <v>0</v>
      </c>
      <c r="IR174" s="605">
        <f t="shared" si="822"/>
        <v>0</v>
      </c>
      <c r="IS174" s="605">
        <f t="shared" si="823"/>
        <v>0</v>
      </c>
      <c r="IT174" s="605">
        <f t="shared" si="824"/>
        <v>0</v>
      </c>
      <c r="IU174" s="19">
        <f t="shared" si="825"/>
        <v>0</v>
      </c>
      <c r="IV174" s="907">
        <f t="shared" si="826"/>
        <v>0</v>
      </c>
      <c r="IW174" s="43"/>
      <c r="JF174" s="21"/>
      <c r="JG174" s="21"/>
    </row>
    <row r="175" spans="1:267" ht="15.75" thickBot="1" x14ac:dyDescent="0.3">
      <c r="A175" s="422">
        <f>IF(beosztás!A177=0,"",beosztás!A177)</f>
        <v>30</v>
      </c>
      <c r="B175" s="48">
        <f>IF(beosztás!B177=0,"",beosztás!B177)</f>
        <v>45720</v>
      </c>
      <c r="C175" s="49" t="str">
        <f>IF(beosztás!C177=0,"",beosztás!C177)</f>
        <v>Kardos István(PJ)</v>
      </c>
      <c r="D175" s="50" t="str">
        <f>IF(beosztás!D177=0,"",beosztás!D177)</f>
        <v>Benchmark</v>
      </c>
      <c r="E175" s="18"/>
      <c r="F175" s="709">
        <f>COUNTIF(beosztás!$I177:$AM177,"DE")*8</f>
        <v>144</v>
      </c>
      <c r="G175" s="710">
        <f>COUNTIF(beosztás!$I177:$AM177,"DU")*8</f>
        <v>0</v>
      </c>
      <c r="H175" s="710">
        <f>COUNTIF(beosztás!$I177:$AM177,"ÉJ")*8</f>
        <v>0</v>
      </c>
      <c r="I175" s="710">
        <f>COUNTIF(beosztás!$I177:$AM177,"N")*12</f>
        <v>0</v>
      </c>
      <c r="J175" s="710">
        <f>COUNTIF(beosztás!$I177:$AM177,"é")*12</f>
        <v>0</v>
      </c>
      <c r="K175" s="710">
        <f>SUM(beosztás!$I177:$AM177)</f>
        <v>0</v>
      </c>
      <c r="L175" s="710">
        <f>COUNTIF(beosztás!$I177:$AM177,"FÜ")*8</f>
        <v>8</v>
      </c>
      <c r="M175" s="710">
        <f>(COUNTIF(beosztás!$I177:$AM177,"SN")*12)+(COUNTIF(beosztás!$I177:$AM177,"SDE")*8)+(COUNTIF(beosztás!$I177:$AM177,"SDU")*8)+(COUNTIF(beosztás!$I177:$AM177,"S1")*1)+(COUNTIF(beosztás!$I177:$AM177,"S2")*2)+(COUNTIF(beosztás!$I177:$AM177,"S3")*3)+(COUNTIF(beosztás!$I177:$AM177,"S4")*4)+(COUNTIF(beosztás!$I177:$AM177,"S5")*5)+(COUNTIF(beosztás!$I177:$AM177,"S6")*6)+(COUNTIF(beosztás!$I177:$AM177,"S7")*7)+(COUNTIF(beosztás!$I177:$AM177,"S8")*8)+(COUNTIF(beosztás!$I177:$AM177,"S9")*9)+(COUNTIF(beosztás!$I177:$AM177,"S10")*10)+(COUNTIF(beosztás!$I177:$AM177,"S11")*11)+(COUNTIF(beosztás!$I177:$AM177,"S12")*12)+(COUNTIF(beosztás!$I177:$AM177,"SÉ")*12)+(COUNTIF(beosztás!$I177:$AM177,"SÉJ")*8)</f>
        <v>32</v>
      </c>
      <c r="N175" s="710">
        <f>COUNTIF(beosztás!$I177:$AM177,"BN")*12+COUNTIF(beosztás!$I177:$AM177,"BÉ")*12+COUNTIF(beosztás!$I177:$AM177,"BDE")*8+COUNTIF(beosztás!$I177:$AM177,"BDU")*8+COUNTIF(beosztás!$I177:$AM177,"BÉJ")*8+COUNTIF(beosztás!$I177:$AM177,"B1")*1+COUNTIF(beosztás!$I177:$AM177,"B2")*2+COUNTIF(beosztás!$I177:$AM177,"B3")*3+COUNTIF(beosztás!$I177:$AM177,"B5")*5+COUNTIF(beosztás!$I177:$AM177,"B6")*6+COUNTIF(beosztás!$I177:$AM177,"B7")*7+COUNTIF(beosztás!$I177:$AM177,"B8")*8+COUNTIF(beosztás!$I177:$AM177,"B9")*9+COUNTIF(beosztás!$I177:$AM177,"B10")*10+COUNTIF(beosztás!$I177:$AM177,"B11")*11+COUNTIF(beosztás!$I177:$AM177,"B12")*12+COUNTIF(beosztás!$I177:$AM177,"BP")*0</f>
        <v>0</v>
      </c>
      <c r="O175" s="605">
        <f t="shared" si="690"/>
        <v>176</v>
      </c>
      <c r="P175" s="710">
        <f>IF(C175="",0,alapadatok!$AN$2)</f>
        <v>176</v>
      </c>
      <c r="Q175" s="19">
        <f t="shared" si="577"/>
        <v>0</v>
      </c>
      <c r="R175" s="741">
        <f t="shared" si="691"/>
        <v>32</v>
      </c>
      <c r="S175" s="40"/>
      <c r="T175" s="709">
        <f>COUNTIF(beosztás!$AN177:$BO177,"DE")*8</f>
        <v>80</v>
      </c>
      <c r="U175" s="710">
        <f>COUNTIF(beosztás!$AN177:$BO177,"DU")*8</f>
        <v>0</v>
      </c>
      <c r="V175" s="710">
        <f>COUNTIF(beosztás!$AN177:$BO177,"ÉJ")*8</f>
        <v>0</v>
      </c>
      <c r="W175" s="710">
        <f>COUNTIF(beosztás!$AN177:$BO177,"N")*12</f>
        <v>0</v>
      </c>
      <c r="X175" s="710">
        <f>COUNTIF(beosztás!$AN177:$BO177,"É")*12</f>
        <v>0</v>
      </c>
      <c r="Y175" s="710">
        <f>SUM(beosztás!$AN177:$BO177)</f>
        <v>0</v>
      </c>
      <c r="Z175" s="710">
        <f>(COUNTIF(beosztás!$AN177:$BO177,"SN")*12)+(COUNTIF(beosztás!$AN177:$BO177,"SDE")*8)+(COUNTIF(beosztás!$AN177:$BO177,"SDU")*8)+(COUNTIF(beosztás!$AN177:$BO177,"SÉ")*12)+(COUNTIF(beosztás!$AN177:$BO177,"SÉJ")*8)+(COUNTIF(beosztás!$AN177:$BO177,"S1")*1)+(COUNTIF(beosztás!$AN177:$BO177,"S2")*2)+(COUNTIF(beosztás!$AN177:$BO177,"S3")*3)+(COUNTIF(beosztás!$AN177:$BO177,"S4")*4)+(COUNTIF(beosztás!$AN177:$BO177,"S5")*5)+(COUNTIF(beosztás!$AN177:$BO177,"S6")*6)+(COUNTIF(beosztás!$AN177:$BO177,"S7")*7)+(COUNTIF(beosztás!$AN177:$BO177,"S8")*8)+(COUNTIF(beosztás!$AN177:$BO177,"S9")*9)+(COUNTIF(beosztás!$AN177:$BO177,"S10")*10)+(COUNTIF(beosztás!$AN177:$BO177,"S11")*11)+(COUNTIF(beosztás!$AN177:$BO177,"S12")*12)</f>
        <v>0</v>
      </c>
      <c r="AA175" s="710">
        <f>COUNTIF(beosztás!$AN177:$BO177,"FÜ")*8</f>
        <v>0</v>
      </c>
      <c r="AB175" s="710">
        <f>COUNTIF(beosztás!$AN177:$BO177,"BN")*12+COUNTIF(beosztás!$AN177:$BO177,"BÉ")*12+COUNTIF(beosztás!$AN177:$BO177,"BDE")*8+COUNTIF(beosztás!$AN177:$BO177,"BDU")*8+COUNTIF(beosztás!$AN177:$BO177,"BÉJ")*8+COUNTIF(beosztás!$AN177:$BO177,"B1")*1+COUNTIF(beosztás!$AN177:$BO177,"B2")*2+COUNTIF(beosztás!$AN177:$BO177,"B3")*3+COUNTIF(beosztás!$AN177:$BO177,"B5")*5+COUNTIF(beosztás!$AN177:$BO177,"B6")*6+COUNTIF(beosztás!$AN177:$BO177,"B7")*7+COUNTIF(beosztás!$AN177:$BO177,"B8")*8+COUNTIF(beosztás!$AN177:$BO177,"B9")*9+COUNTIF(beosztás!$AN177:$BO177,"B10")*10+COUNTIF(beosztás!$AN177:$BO177,"B11")*11+COUNTIF(beosztás!$AN177:$BO177,"B12")*12+COUNTIF(beosztás!$AN177:$BO177,"BP")*0</f>
        <v>0</v>
      </c>
      <c r="AC175" s="605">
        <f t="shared" si="692"/>
        <v>80</v>
      </c>
      <c r="AD175" s="1162">
        <v>80</v>
      </c>
      <c r="AE175" s="19">
        <f t="shared" si="728"/>
        <v>0</v>
      </c>
      <c r="AF175" s="741">
        <f t="shared" si="729"/>
        <v>0</v>
      </c>
      <c r="AG175" s="40"/>
      <c r="AH175" s="25">
        <f t="shared" si="694"/>
        <v>224</v>
      </c>
      <c r="AI175" s="605">
        <f t="shared" si="695"/>
        <v>0</v>
      </c>
      <c r="AJ175" s="605">
        <f t="shared" si="696"/>
        <v>0</v>
      </c>
      <c r="AK175" s="605">
        <f t="shared" si="697"/>
        <v>0</v>
      </c>
      <c r="AL175" s="605">
        <f t="shared" si="698"/>
        <v>0</v>
      </c>
      <c r="AM175" s="605">
        <f t="shared" si="699"/>
        <v>0</v>
      </c>
      <c r="AN175" s="605">
        <f t="shared" si="700"/>
        <v>32</v>
      </c>
      <c r="AO175" s="605">
        <f t="shared" si="701"/>
        <v>8</v>
      </c>
      <c r="AP175" s="605">
        <f t="shared" si="730"/>
        <v>0</v>
      </c>
      <c r="AQ175" s="605">
        <f t="shared" si="731"/>
        <v>256</v>
      </c>
      <c r="AR175" s="605">
        <f t="shared" si="732"/>
        <v>256</v>
      </c>
      <c r="AS175" s="19">
        <f t="shared" si="733"/>
        <v>0</v>
      </c>
      <c r="AT175" s="741">
        <f t="shared" si="734"/>
        <v>32</v>
      </c>
      <c r="AU175" s="41"/>
      <c r="AV175" s="709">
        <f>COUNTIF(beosztás!$BP177:$CT177,"DE")*8</f>
        <v>32</v>
      </c>
      <c r="AW175" s="710">
        <f>COUNTIF(beosztás!$BP177:$CT177,"DU")*8</f>
        <v>0</v>
      </c>
      <c r="AX175" s="710">
        <f>COUNTIF(beosztás!$BP177:$CT177,"ÉJ")*8</f>
        <v>0</v>
      </c>
      <c r="AY175" s="710">
        <f>COUNTIF(beosztás!$BP177:$CT177,"N")*12</f>
        <v>0</v>
      </c>
      <c r="AZ175" s="710">
        <f>COUNTIF(beosztás!$BP177:$CT177,"é")*12</f>
        <v>0</v>
      </c>
      <c r="BA175" s="710">
        <f>SUM(beosztás!$BP177:$CT177)</f>
        <v>0</v>
      </c>
      <c r="BB175" s="710">
        <f>COUNTIF(beosztás!$BP177:$CT177,"FÜ")*8</f>
        <v>8</v>
      </c>
      <c r="BC175" s="897">
        <f>(COUNTIF(beosztás!$BP177:$CT177,"SN")*12)+(COUNTIF(beosztás!$BP177:$CT177,"SDE")*8)+(COUNTIF(beosztás!$BP177:$CT177,"SDU")*8)+(COUNTIF(beosztás!$BP177:$CT177,"SÉ")*12)+(COUNTIF(beosztás!$BP177:$CT177,"SÉJ")*8)+(COUNTIF(beosztás!$BP177:$CT177,"S1")*1)+(COUNTIF(beosztás!$BP177:$CT177,"S2")*2)+(COUNTIF(beosztás!$BP177:$CT177,"S3")*3)+(COUNTIF(beosztás!$BP177:$CT177,"S4")*4)+(COUNTIF(beosztás!$BP177:$CT177,"S5")*5)+(COUNTIF(beosztás!$BP177:$CT177,"S6")*6)+(COUNTIF(beosztás!$BP177:$CT177,"S7")*7)+(COUNTIF(beosztás!$BP177:$CT177,"S8")*8)+(COUNTIF(beosztás!$BP177:$CT177,"S9")*9)+(COUNTIF(beosztás!$BP177:$CT177,"S10")*10)+(COUNTIF(beosztás!$BP177:$CT177,"S11")*11)+(COUNTIF(beosztás!$BP177:$CT177,"S12")*12)</f>
        <v>0</v>
      </c>
      <c r="BD175" s="710">
        <f>COUNTIF(beosztás!$BP177:$CT177,"BN")*12+COUNTIF(beosztás!$BP177:$CT177,"BÉ")*12+COUNTIF(beosztás!$BP177:$CT177,"BDE")*8+COUNTIF(beosztás!$BP177:$CT177,"BDU")*8+COUNTIF(beosztás!$BP177:$CT177,"BÉJ")*8+COUNTIF(beosztás!$BP177:$CT177,"B1")*1+COUNTIF(beosztás!$BP177:$CT177,"B2")*2+COUNTIF(beosztás!$BP177:$CT177,"B3")*3+COUNTIF(beosztás!$BP177:$CT177,"B5")*5+COUNTIF(beosztás!$BP177:$CT177,"B6")*6+COUNTIF(beosztás!$BP177:$CT177,"B7")*7+COUNTIF(beosztás!$BP177:$CT177,"B8")*8+COUNTIF(beosztás!$BP177:$CT177,"B9")*9+COUNTIF(beosztás!$BP177:$CT177,"B10")*10+COUNTIF(beosztás!$BP177:$CT177,"B11")*11+COUNTIF(beosztás!$BP177:$CT177,"B12")*12+COUNTIF(beosztás!$BP177:$CT177,"BP")*0</f>
        <v>0</v>
      </c>
      <c r="BE175" s="605">
        <f t="shared" si="735"/>
        <v>32</v>
      </c>
      <c r="BF175" s="1161">
        <v>80</v>
      </c>
      <c r="BG175" s="19">
        <f t="shared" si="736"/>
        <v>-48</v>
      </c>
      <c r="BH175" s="741">
        <f t="shared" si="737"/>
        <v>0</v>
      </c>
      <c r="BI175" s="40"/>
      <c r="BJ175" s="709">
        <f>COUNTIF(beosztás!$CU177:$DX177,"DE")*8</f>
        <v>112</v>
      </c>
      <c r="BK175" s="710">
        <f>COUNTIF(beosztás!$CU177:$DX177,"DU")*8</f>
        <v>0</v>
      </c>
      <c r="BL175" s="710">
        <f>COUNTIF(beosztás!$CU177:$DX177,"ÉJ")*8</f>
        <v>0</v>
      </c>
      <c r="BM175" s="710">
        <f>COUNTIF(beosztás!$CU177:$DX177,"N")*12</f>
        <v>0</v>
      </c>
      <c r="BN175" s="710">
        <f>COUNTIF(beosztás!$CU177:$DX177,"É")*12</f>
        <v>0</v>
      </c>
      <c r="BO175" s="710">
        <f>SUM(beosztás!$CU177:$DX177)</f>
        <v>0</v>
      </c>
      <c r="BP175" s="897">
        <f>(COUNTIF(beosztás!$CU177:$DX177,"SN")*12)+(COUNTIF(beosztás!$CU177:$DX177,"SDE")*8)+(COUNTIF(beosztás!$CU177:$DX177,"SDU")*8)+(COUNTIF(beosztás!$CU177:$DX177,"SÉ")*12)+(COUNTIF(beosztás!$CU177:$DX177,"SÉJ")*8)+(COUNTIF(beosztás!$CU177:$DX177,"S1")*1)+(COUNTIF(beosztás!$CU177:$DX177,"S2")*2)+(COUNTIF(beosztás!$CU177:$DX177,"S3")*3)+(COUNTIF(beosztás!$CU177:$DX177,"S4")*4)+(COUNTIF(beosztás!$CU177:$DX177,"S5")*5)+(COUNTIF(beosztás!$CU177:$DX177,"S6")*6)+(COUNTIF(beosztás!$CU177:$DX177,"S7")*7)+(COUNTIF(beosztás!$CU177:$DX177,"S8")*8)+(COUNTIF(beosztás!$CU177:$DX177,"S9")*9)+(COUNTIF(beosztás!$CU177:$DX177,"S10")*10)+(COUNTIF(beosztás!$CU177:$DX177,"S11")*11)+(COUNTIF(beosztás!$CU177:$DX177,"S12")*12)</f>
        <v>0</v>
      </c>
      <c r="BQ175" s="710">
        <f>COUNTIF(beosztás!$CU177:$DX177,"FÜ")*8</f>
        <v>8</v>
      </c>
      <c r="BR175" s="710">
        <f>COUNTIF(beosztás!$CU177:$DX177,"BN")*12+COUNTIF(beosztás!$CU177:$DX177,"BÉ")*12+COUNTIF(beosztás!$CU177:$DX177,"BDE")*8+COUNTIF(beosztás!$CU177:$DX177,"BDU")*8+COUNTIF(beosztás!$CU177:$DX177,"BÉJ")*8+COUNTIF(beosztás!$CU177:$DX177,"B1")*1+COUNTIF(beosztás!$CU177:$DX177,"B2")*2+COUNTIF(beosztás!$CU177:$DX177,"B3")*3+COUNTIF(beosztás!$CU177:$DX177,"B5")*5+COUNTIF(beosztás!$CU177:$DX177,"B6")*6+COUNTIF(beosztás!$CU177:$DX177,"B7")*7+COUNTIF(beosztás!$CU177:$DX177,"B8")*8+COUNTIF(beosztás!$CU177:$DX177,"B9")*9+COUNTIF(beosztás!$CU177:$DX177,"B10")*10+COUNTIF(beosztás!$CU177:$DX177,"B11")*11+COUNTIF(beosztás!$CU177:$DX177,"B12")*12+COUNTIF(beosztás!$CU177:$DX177,"BP")*0</f>
        <v>0</v>
      </c>
      <c r="BS175" s="605">
        <f t="shared" si="738"/>
        <v>112</v>
      </c>
      <c r="BT175" s="710">
        <f>IF(C175="",0,alapadatok!$AN$5)</f>
        <v>168</v>
      </c>
      <c r="BU175" s="19">
        <f t="shared" si="739"/>
        <v>-56</v>
      </c>
      <c r="BV175" s="741">
        <f t="shared" si="706"/>
        <v>0</v>
      </c>
      <c r="BW175" s="40"/>
      <c r="BX175" s="25">
        <f t="shared" si="740"/>
        <v>144</v>
      </c>
      <c r="BY175" s="605">
        <f t="shared" si="741"/>
        <v>0</v>
      </c>
      <c r="BZ175" s="605">
        <f t="shared" si="742"/>
        <v>0</v>
      </c>
      <c r="CA175" s="605">
        <f t="shared" si="743"/>
        <v>0</v>
      </c>
      <c r="CB175" s="605">
        <f t="shared" si="744"/>
        <v>0</v>
      </c>
      <c r="CC175" s="605">
        <f t="shared" si="745"/>
        <v>0</v>
      </c>
      <c r="CD175" s="605">
        <f t="shared" si="746"/>
        <v>0</v>
      </c>
      <c r="CE175" s="605">
        <f t="shared" si="747"/>
        <v>16</v>
      </c>
      <c r="CF175" s="605">
        <f t="shared" si="748"/>
        <v>0</v>
      </c>
      <c r="CG175" s="605">
        <f t="shared" si="749"/>
        <v>144</v>
      </c>
      <c r="CH175" s="605">
        <f t="shared" si="750"/>
        <v>248</v>
      </c>
      <c r="CI175" s="19">
        <f t="shared" si="751"/>
        <v>-104</v>
      </c>
      <c r="CJ175" s="741">
        <f t="shared" si="752"/>
        <v>0</v>
      </c>
      <c r="CK175" s="41"/>
      <c r="CL175" s="709">
        <f>COUNTIF(beosztás!$DY177:$FC177,"DE")*8</f>
        <v>0</v>
      </c>
      <c r="CM175" s="710">
        <f>COUNTIF(beosztás!$DY177:$FC177,"DU")*8</f>
        <v>0</v>
      </c>
      <c r="CN175" s="710">
        <f>COUNTIF(beosztás!$DY177:$FC177,"ÉJ")*8</f>
        <v>0</v>
      </c>
      <c r="CO175" s="710">
        <f>COUNTIF(beosztás!$DY177:$FC177,"N")*12</f>
        <v>0</v>
      </c>
      <c r="CP175" s="710">
        <f>COUNTIF(beosztás!$DY177:$FC177,"é")*12</f>
        <v>0</v>
      </c>
      <c r="CQ175" s="710">
        <f>SUM(beosztás!$DY177:$FC177)</f>
        <v>0</v>
      </c>
      <c r="CR175" s="710">
        <f>COUNTIF(beosztás!$DY177:$FC177,"FÜ")*8</f>
        <v>16</v>
      </c>
      <c r="CS175" s="897">
        <f>(COUNTIF(beosztás!$DY177:$FC177,"SN")*12)+(COUNTIF(beosztás!$DY177:$FC177,"SDE")*8)+(COUNTIF(beosztás!$DY177:$FC177,"SDU")*8)+(COUNTIF(beosztás!$DY177:$FC177,"SÉ")*12)+(COUNTIF(beosztás!$DY177:$FC177,"SÉJ")*8)+(COUNTIF(beosztás!$DY177:$FC177,"S1")*1)+(COUNTIF(beosztás!$DY177:$FC177,"S2")*2)+(COUNTIF(beosztás!$DY177:$FC177,"S3")*3)+(COUNTIF(beosztás!$DY177:$FC177,"S4")*4)+(COUNTIF(beosztás!$DY177:$FC177,"S5")*5)+(COUNTIF(beosztás!$DY177:$FC177,"S6")*6)+(COUNTIF(beosztás!$DY177:$FC177,"S7")*7)+(COUNTIF(beosztás!$DY177:$FC177,"S8")*8)+(COUNTIF(beosztás!$DY177:$FC177,"S9")*9)+(COUNTIF(beosztás!$DY177:$FC177,"S10")*10)+(COUNTIF(beosztás!$DY177:$FC177,"S11")*11)+(COUNTIF(beosztás!$DY177:$FC177,"S12")*12)</f>
        <v>0</v>
      </c>
      <c r="CT175" s="710">
        <f>COUNTIF(beosztás!$DY177:$FC177,"BN")*12+COUNTIF(beosztás!$DY177:$FC177,"BÉ")*12+COUNTIF(beosztás!$DY177:$FC177,"BDE")*8+COUNTIF(beosztás!$DY177:$FC177,"BDU")*8+COUNTIF(beosztás!$DY177:$FC177,"BÉJ")*8+COUNTIF(beosztás!$DY177:$FC177,"B1")*1+COUNTIF(beosztás!$DY177:$FC177,"B2")*2+COUNTIF(beosztás!$DY177:$FC177,"B3")*3+COUNTIF(beosztás!$DY177:$FC177,"B5")*5+COUNTIF(beosztás!$DY177:$FC177,"B6")*6+COUNTIF(beosztás!$DY177:$FC177,"B7")*7+COUNTIF(beosztás!$DY177:$FC177,"B8")*8+COUNTIF(beosztás!$DY177:$FC177,"B9")*9+COUNTIF(beosztás!$DY177:$FC177,"B10")*10+COUNTIF(beosztás!$DY177:$FC177,"B11")*11+COUNTIF(beosztás!$DY177:$FC177,"B12")*12+COUNTIF(beosztás!$DY177:$FC177,"BP")*0</f>
        <v>0</v>
      </c>
      <c r="CU175" s="605">
        <f t="shared" si="753"/>
        <v>0</v>
      </c>
      <c r="CV175" s="710">
        <f>IF(C175="",0,alapadatok!$AN$6)</f>
        <v>168</v>
      </c>
      <c r="CW175" s="19">
        <f t="shared" si="754"/>
        <v>-168</v>
      </c>
      <c r="CX175" s="907">
        <f t="shared" si="755"/>
        <v>0</v>
      </c>
      <c r="CY175" s="40"/>
      <c r="CZ175" s="709">
        <f>COUNTIF(beosztás!$FD177:$GG177,"DE")*8</f>
        <v>0</v>
      </c>
      <c r="DA175" s="710">
        <f>COUNTIF(beosztás!$FD177:$GG177,"DU")*8</f>
        <v>0</v>
      </c>
      <c r="DB175" s="710">
        <f>COUNTIF(beosztás!$FD177:$GG177,"ÉJ")*8</f>
        <v>0</v>
      </c>
      <c r="DC175" s="710">
        <f>COUNTIF(beosztás!$FD177:$GG177,"N")*12</f>
        <v>0</v>
      </c>
      <c r="DD175" s="710">
        <f>COUNTIF(beosztás!$FD177:$GG177,"É")*12</f>
        <v>0</v>
      </c>
      <c r="DE175" s="710">
        <f>SUM(beosztás!$FD177:$GG177)</f>
        <v>0</v>
      </c>
      <c r="DF175" s="897">
        <f>(COUNTIF(beosztás!$FD177:$GG177,"SN")*12)+(COUNTIF(beosztás!$FD177:$GG177,"SDE")*8)+(COUNTIF(beosztás!$FD177:$GG177,"SDU")*8)+(COUNTIF(beosztás!$FD177:$GG177,"SÉ")*12)+(COUNTIF(beosztás!$FD177:$GG177,"SÉJ")*8)+(COUNTIF(beosztás!$FD177:$GG177,"S1")*1)+(COUNTIF(beosztás!$FD177:$GG177,"S2")*2)+(COUNTIF(beosztás!$FD177:$GG177,"S3")*3)+(COUNTIF(beosztás!$FD177:$GG177,"S4")*4)+(COUNTIF(beosztás!$FD177:$GG177,"S5")*5)+(COUNTIF(beosztás!$FD177:$GG177,"S6")*6)+(COUNTIF(beosztás!$FD177:$GG177,"S7")*7)+(COUNTIF(beosztás!$FD177:$GG177,"S8")*8)+(COUNTIF(beosztás!$FD177:$GG177,"S9")*9)+(COUNTIF(beosztás!$FD177:$GG177,"S10")*10)+(COUNTIF(beosztás!$FD177:$GG177,"S11")*11)+(COUNTIF(beosztás!$FD177:$GG177,"S12")*12)</f>
        <v>0</v>
      </c>
      <c r="DG175" s="710">
        <f>COUNTIF(beosztás!$FD177:$GG177,"FÜ")*8</f>
        <v>0</v>
      </c>
      <c r="DH175" s="710">
        <f>COUNTIF(beosztás!$FD177:$GG177,"BN")*12+COUNTIF(beosztás!$FD177:$GG177,"BÉ")*12+COUNTIF(beosztás!$FD177:$GG177,"BDE")*8+COUNTIF(beosztás!$FD177:$GG177,"BDU")*8+COUNTIF(beosztás!$FD177:$GG177,"BÉJ")*8+COUNTIF(beosztás!$FD177:$GG177,"B1")*1+COUNTIF(beosztás!$FD177:$GG177,"B2")*2+COUNTIF(beosztás!$FD177:$GG177,"B3")*3+COUNTIF(beosztás!$FD177:$GG177,"B5")*5+COUNTIF(beosztás!$FD177:$GG177,"B6")*6+COUNTIF(beosztás!$FD177:$GG177,"B7")*7+COUNTIF(beosztás!$FD177:$GG177,"B8")*8+COUNTIF(beosztás!$FD177:$GG177,"B9")*9+COUNTIF(beosztás!$FD177:$GG177,"B10")*10+COUNTIF(beosztás!$FD177:$GG177,"B11")*11+COUNTIF(beosztás!$FD177:$GG177,"B12")*12+COUNTIF(beosztás!$FD177:$GG177,"BP")*0</f>
        <v>0</v>
      </c>
      <c r="DI175" s="605">
        <f t="shared" si="756"/>
        <v>0</v>
      </c>
      <c r="DJ175" s="710">
        <f>IF(C175="",0,alapadatok!$AN$7)</f>
        <v>160</v>
      </c>
      <c r="DK175" s="19">
        <f t="shared" si="757"/>
        <v>-160</v>
      </c>
      <c r="DL175" s="741">
        <f t="shared" si="758"/>
        <v>0</v>
      </c>
      <c r="DM175" s="40"/>
      <c r="DN175" s="25">
        <f t="shared" si="759"/>
        <v>0</v>
      </c>
      <c r="DO175" s="605">
        <f t="shared" si="760"/>
        <v>0</v>
      </c>
      <c r="DP175" s="605">
        <f t="shared" si="761"/>
        <v>0</v>
      </c>
      <c r="DQ175" s="605">
        <f t="shared" si="762"/>
        <v>0</v>
      </c>
      <c r="DR175" s="605">
        <f t="shared" si="763"/>
        <v>0</v>
      </c>
      <c r="DS175" s="605">
        <f t="shared" si="764"/>
        <v>0</v>
      </c>
      <c r="DT175" s="605">
        <f t="shared" si="765"/>
        <v>0</v>
      </c>
      <c r="DU175" s="605">
        <f t="shared" si="766"/>
        <v>16</v>
      </c>
      <c r="DV175" s="605">
        <f t="shared" si="767"/>
        <v>0</v>
      </c>
      <c r="DW175" s="605">
        <f t="shared" si="768"/>
        <v>0</v>
      </c>
      <c r="DX175" s="605">
        <f t="shared" si="769"/>
        <v>328</v>
      </c>
      <c r="DY175" s="19">
        <f t="shared" si="770"/>
        <v>-328</v>
      </c>
      <c r="DZ175" s="907">
        <f t="shared" si="771"/>
        <v>0</v>
      </c>
      <c r="EA175" s="41"/>
      <c r="EB175" s="709">
        <f>COUNTIF(beosztás!$GH177:$HL177,"DE")*8</f>
        <v>0</v>
      </c>
      <c r="EC175" s="710">
        <f>COUNTIF(beosztás!$GH177:$HL177,"DU")*8</f>
        <v>0</v>
      </c>
      <c r="ED175" s="710">
        <f>COUNTIF(beosztás!$GH177:$HL177,"ÉJ")*8</f>
        <v>0</v>
      </c>
      <c r="EE175" s="710">
        <f>COUNTIF(beosztás!$GH177:$HL177,"N")*12</f>
        <v>0</v>
      </c>
      <c r="EF175" s="710">
        <f>COUNTIF(beosztás!$GH177:$HL177,"é")*12</f>
        <v>0</v>
      </c>
      <c r="EG175" s="710">
        <f>SUM(beosztás!$GH177:$HL177)</f>
        <v>0</v>
      </c>
      <c r="EH175" s="710">
        <f>COUNTIF(beosztás!$GH177:$HL177,"FÜ")*8</f>
        <v>0</v>
      </c>
      <c r="EI175" s="897">
        <f>(COUNTIF(beosztás!$GH177:$HL177,"SN")*12)+(COUNTIF(beosztás!$GH177:$HL177,"SDE")*8)+(COUNTIF(beosztás!$GH177:$HL177,"SDU")*8)+(COUNTIF(beosztás!$GH177:$HL177,"SÉ")*12)+(COUNTIF(beosztás!$GH177:$HL177,"SÉJ")*8)+(COUNTIF(beosztás!$GH177:$HL177,"S1")*1)+(COUNTIF(beosztás!$GH177:$HL177,"S2")*2)+(COUNTIF(beosztás!$GH177:$HL177,"S3")*3)+(COUNTIF(beosztás!$GH177:$HL177,"S4")*4)+(COUNTIF(beosztás!$GH177:$HL177,"S5")*5)+(COUNTIF(beosztás!$GH177:$HL177,"S6")*6)+(COUNTIF(beosztás!$GH177:$HL177,"S7")*7)+(COUNTIF(beosztás!$GH177:$HL177,"S8")*8)+(COUNTIF(beosztás!$GH177:$HL177,"S9")*9)+(COUNTIF(beosztás!$GH177:$HL177,"S10")*10)+(COUNTIF(beosztás!$GH177:$HL177,"S11")*11)+(COUNTIF(beosztás!$GH177:$HL177,"S12")*12)</f>
        <v>0</v>
      </c>
      <c r="EJ175" s="710">
        <f>COUNTIF(beosztás!$GH177:$HL177,"BN")*12+COUNTIF(beosztás!$GH177:$HL177,"BÉ")*12+COUNTIF(beosztás!$GH177:$HL177,"BDE")*8+COUNTIF(beosztás!$GH177:$HL177,"BDU")*8+COUNTIF(beosztás!$GH177:$HL177,"BÉJ")*8+COUNTIF(beosztás!$GH177:$HL177,"B1")*1+COUNTIF(beosztás!$GH177:$HL177,"B2")*2+COUNTIF(beosztás!$GH177:$HL177,"B3")*3+COUNTIF(beosztás!$GH177:$HL177,"B5")*5+COUNTIF(beosztás!$GH177:$HL177,"B6")*6+COUNTIF(beosztás!$GH177:$HL177,"B7")*7+COUNTIF(beosztás!$GH177:$HL177,"B8")*8+COUNTIF(beosztás!$GH177:$HL177,"B9")*9+COUNTIF(beosztás!$GH177:$HL177,"B10")*10+COUNTIF(beosztás!$GH177:$HL177,"B11")*11+COUNTIF(beosztás!$GH177:$HL177,"B12")*12+COUNTIF(beosztás!$GH177:$HL177,"BP")*0</f>
        <v>0</v>
      </c>
      <c r="EK175" s="605">
        <f t="shared" si="772"/>
        <v>0</v>
      </c>
      <c r="EL175" s="710">
        <f>IF(C175="",0,alapadatok!$AN$8)</f>
        <v>184</v>
      </c>
      <c r="EM175" s="19">
        <f t="shared" si="773"/>
        <v>-184</v>
      </c>
      <c r="EN175" s="907">
        <f t="shared" si="774"/>
        <v>0</v>
      </c>
      <c r="EO175" s="40"/>
      <c r="EP175" s="709">
        <f>COUNTIF(beosztás!$HM177:$IQ177,"DE")*8</f>
        <v>0</v>
      </c>
      <c r="EQ175" s="710">
        <f>COUNTIF(beosztás!$HM177:$IQ177,"DU")*8</f>
        <v>0</v>
      </c>
      <c r="ER175" s="710">
        <f>COUNTIF(beosztás!$HM177:$IQ177,"ÉJ")*8</f>
        <v>0</v>
      </c>
      <c r="ES175" s="710">
        <f>COUNTIF(beosztás!$HM177:$IQ177,"N")*12</f>
        <v>0</v>
      </c>
      <c r="ET175" s="710">
        <f>COUNTIF(beosztás!$HM177:$IQ177,"É")*12</f>
        <v>0</v>
      </c>
      <c r="EU175" s="710">
        <f>SUM(beosztás!$HM177:$IQ177)</f>
        <v>0</v>
      </c>
      <c r="EV175" s="897">
        <f>(COUNTIF(beosztás!$HM177:$IQ177,"SN")*12)+(COUNTIF(beosztás!$HM177:$IQ177,"SDE")*8)+(COUNTIF(beosztás!$HM177:$IQ177,"SDU")*8)+(COUNTIF(beosztás!$HM177:$IQ177,"SÉ")*12)+(COUNTIF(beosztás!$HM177:$IQ177,"SÉJ")*8)+(COUNTIF(beosztás!$HM177:$IQ177,"S1")*1)+(COUNTIF(beosztás!$HM177:$IQ177,"S2")*2)+(COUNTIF(beosztás!$HM177:$IQ177,"S3")*3)+(COUNTIF(beosztás!$HM177:$IQ177,"S4")*4)+(COUNTIF(beosztás!$HM177:$IQ177,"S5")*5)+(COUNTIF(beosztás!$HM177:$IQ177,"S6")*6)+(COUNTIF(beosztás!$HM177:$IQ177,"S7")*7)+(COUNTIF(beosztás!$HM177:$IQ177,"S8")*8)+(COUNTIF(beosztás!$HM177:$IQ177,"S9")*9)+(COUNTIF(beosztás!$HM177:$IQ177,"S10")*10)+(COUNTIF(beosztás!$HM177:$IQ177,"S11")*11)+(COUNTIF(beosztás!$HM177:$IQ177,"S12")*12)</f>
        <v>0</v>
      </c>
      <c r="EW175" s="710">
        <f>COUNTIF(beosztás!$HM177:$IQ177,"FÜ")*8</f>
        <v>8</v>
      </c>
      <c r="EX175" s="710">
        <f>COUNTIF(beosztás!$HM177:$IQ177,"BN")*12+COUNTIF(beosztás!$HM177:$IQ177,"BÉ")*12+COUNTIF(beosztás!$HM177:$IQ177,"BDE")*8+COUNTIF(beosztás!$HM177:$IQ177,"BDU")*8+COUNTIF(beosztás!$HM177:$IQ177,"BÉJ")*8+COUNTIF(beosztás!$HM177:$IQ177,"B1")*1+COUNTIF(beosztás!$HM177:$IQ177,"B2")*2+COUNTIF(beosztás!$HM177:$IQ177,"B3")*3+COUNTIF(beosztás!$HM177:$IQ177,"B5")*5+COUNTIF(beosztás!$HM177:$IQ177,"B6")*6+COUNTIF(beosztás!$HM177:$IQ177,"B7")*7+COUNTIF(beosztás!$HM177:$IQ177,"B8")*8+COUNTIF(beosztás!$HM177:$IQ177,"B9")*9+COUNTIF(beosztás!$HM177:$IQ177,"B10")*10+COUNTIF(beosztás!$HM177:$IQ177,"B11")*11+COUNTIF(beosztás!$HM177:$IQ177,"B12")*12+COUNTIF(beosztás!$HM177:$IQ177,"BP")*0</f>
        <v>0</v>
      </c>
      <c r="EY175" s="605">
        <f t="shared" si="775"/>
        <v>0</v>
      </c>
      <c r="EZ175" s="710">
        <f>IF(C175="",0,alapadatok!$AN$9)</f>
        <v>168</v>
      </c>
      <c r="FA175" s="19">
        <f t="shared" si="776"/>
        <v>-168</v>
      </c>
      <c r="FB175" s="907">
        <f t="shared" si="777"/>
        <v>0</v>
      </c>
      <c r="FC175" s="40"/>
      <c r="FD175" s="25">
        <f t="shared" si="778"/>
        <v>0</v>
      </c>
      <c r="FE175" s="605">
        <f t="shared" si="779"/>
        <v>0</v>
      </c>
      <c r="FF175" s="605">
        <f t="shared" si="780"/>
        <v>0</v>
      </c>
      <c r="FG175" s="605">
        <f t="shared" si="781"/>
        <v>0</v>
      </c>
      <c r="FH175" s="605">
        <f t="shared" si="782"/>
        <v>0</v>
      </c>
      <c r="FI175" s="605">
        <f t="shared" si="783"/>
        <v>0</v>
      </c>
      <c r="FJ175" s="605">
        <f t="shared" si="784"/>
        <v>0</v>
      </c>
      <c r="FK175" s="605">
        <f t="shared" si="785"/>
        <v>8</v>
      </c>
      <c r="FL175" s="605">
        <f t="shared" si="786"/>
        <v>0</v>
      </c>
      <c r="FM175" s="605">
        <f t="shared" si="787"/>
        <v>0</v>
      </c>
      <c r="FN175" s="605">
        <f t="shared" si="788"/>
        <v>352</v>
      </c>
      <c r="FO175" s="19">
        <f t="shared" si="789"/>
        <v>-352</v>
      </c>
      <c r="FP175" s="907">
        <f t="shared" si="790"/>
        <v>0</v>
      </c>
      <c r="FQ175" s="41"/>
      <c r="FR175" s="709">
        <f>COUNTIF(beosztás!$IR177:$JU177,"DE")*8</f>
        <v>0</v>
      </c>
      <c r="FS175" s="710">
        <f>COUNTIF(beosztás!$IR177:$JU177,"DU")*8</f>
        <v>0</v>
      </c>
      <c r="FT175" s="710">
        <f>COUNTIF(beosztás!$IR177:$JU177,"ÉJ")*8</f>
        <v>0</v>
      </c>
      <c r="FU175" s="710">
        <f>COUNTIF(beosztás!$IR177:$JU177,"N")*12</f>
        <v>0</v>
      </c>
      <c r="FV175" s="710">
        <f>COUNTIF(beosztás!$IR177:$JU177,"é")*12</f>
        <v>0</v>
      </c>
      <c r="FW175" s="710">
        <f>SUM(beosztás!$IR177:$JU177)</f>
        <v>0</v>
      </c>
      <c r="FX175" s="710">
        <f>COUNTIF(beosztás!$IR177:$JU177,"FÜ")*8</f>
        <v>0</v>
      </c>
      <c r="FY175" s="897">
        <f>(COUNTIF(beosztás!$IR177:$JU177,"SN")*12)+(COUNTIF(beosztás!$IR177:$JU177,"SDE")*8)+(COUNTIF(beosztás!$IR177:$JU177,"SDU")*8)+(COUNTIF(beosztás!$IR177:$JU177,"SÉ")*12)+(COUNTIF(beosztás!$IR177:$JU177,"SÉJ")*8)+(COUNTIF(beosztás!$IR177:$JU177,"S1")*1)+(COUNTIF(beosztás!$IR177:$JU177,"S2")*2)+(COUNTIF(beosztás!$IR177:$JU177,"S3")*3)+(COUNTIF(beosztás!$IR177:$JU177,"S4")*4)+(COUNTIF(beosztás!$IR177:$JU177,"S5")*5)+(COUNTIF(beosztás!$IR177:$JU177,"S6")*6)+(COUNTIF(beosztás!$IR177:$JU177,"S7")*7)+(COUNTIF(beosztás!$IR177:$JU177,"S8")*8)+(COUNTIF(beosztás!$IR177:$JU177,"S9")*9)+(COUNTIF(beosztás!$IR177:$JU177,"S10")*10)+(COUNTIF(beosztás!$IR177:$JU177,"S11")*11)+(COUNTIF(beosztás!$IR177:$JU177,"S12")*12)</f>
        <v>0</v>
      </c>
      <c r="FZ175" s="710">
        <f>COUNTIF(beosztás!$IR177:$JU177,"BN")*12+COUNTIF(beosztás!$IR177:$JU177,"BÉ")*12+COUNTIF(beosztás!$IR177:$JU177,"BDE")*8+COUNTIF(beosztás!$IR177:$JU177,"BDU")*8+COUNTIF(beosztás!$IR177:$JU177,"BÉJ")*8+COUNTIF(beosztás!$IR177:$JU177,"B1")*1+COUNTIF(beosztás!$IR177:$JU177,"B2")*2+COUNTIF(beosztás!$IR177:$JU177,"B3")*3+COUNTIF(beosztás!$IR177:$JU177,"B5")*5+COUNTIF(beosztás!$IR177:$JU177,"B6")*6+COUNTIF(beosztás!$IR177:$JU177,"B7")*7+COUNTIF(beosztás!$IR177:$JU177,"B8")*8+COUNTIF(beosztás!$IR177:$JU177,"B9")*9+COUNTIF(beosztás!$IR177:$JU177,"B10")*10+COUNTIF(beosztás!$IR177:$JU177,"B11")*11+COUNTIF(beosztás!$IR177:$JU177,"B12")*12+COUNTIF(beosztás!$IR177:$JU177,"BP")*0</f>
        <v>0</v>
      </c>
      <c r="GA175" s="605">
        <f t="shared" si="791"/>
        <v>0</v>
      </c>
      <c r="GB175" s="710">
        <f>IF(C175="",0,alapadatok!$AN$10)</f>
        <v>168</v>
      </c>
      <c r="GC175" s="19">
        <f t="shared" si="792"/>
        <v>-168</v>
      </c>
      <c r="GD175" s="907">
        <f t="shared" si="793"/>
        <v>0</v>
      </c>
      <c r="GE175" s="42"/>
      <c r="GF175" s="709">
        <f>COUNTIF(beosztás!$JV177:$KZ177,"DE")*8</f>
        <v>0</v>
      </c>
      <c r="GG175" s="710">
        <f>COUNTIF(beosztás!$JV177:$KZ177,"DU")*8</f>
        <v>0</v>
      </c>
      <c r="GH175" s="710">
        <f>COUNTIF(beosztás!$JV177:$KZ177,"ÉJ")*8</f>
        <v>0</v>
      </c>
      <c r="GI175" s="710">
        <f>COUNTIF(beosztás!$JV177:$KZ177,"N")*12</f>
        <v>0</v>
      </c>
      <c r="GJ175" s="710">
        <f>COUNTIF(beosztás!$JV177:$KZ177,"É")*12</f>
        <v>0</v>
      </c>
      <c r="GK175" s="710">
        <f>SUM(beosztás!$JV177:$KZ177)</f>
        <v>0</v>
      </c>
      <c r="GL175" s="897">
        <f>(COUNTIF(beosztás!$JV177:$KZ177,"SN")*12)+(COUNTIF(beosztás!$JV177:$KZ177,"SDE")*8)+(COUNTIF(beosztás!$JV177:$KZ177,"SDU")*8)+(COUNTIF(beosztás!$JV177:$KZ177,"SÉ")*12)+(COUNTIF(beosztás!$JV177:$KZ177,"SÉJ")*8)+(COUNTIF(beosztás!$JV177:$KZ177,"S1")*1)+(COUNTIF(beosztás!$JV177:$KZ177,"S2")*2)+(COUNTIF(beosztás!$JV177:$KZ177,"S3")*3)+(COUNTIF(beosztás!$JV177:$KZ177,"S4")*4)+(COUNTIF(beosztás!$JV177:$KZ177,"S5")*5)+(COUNTIF(beosztás!$JV177:$KZ177,"S6")*6)+(COUNTIF(beosztás!$JV177:$KZ177,"S7")*7)+(COUNTIF(beosztás!$JV177:$KZ177,"S8")*8)+(COUNTIF(beosztás!$JV177:$KZ177,"S9")*9)+(COUNTIF(beosztás!$JV177:$KZ177,"S10")*10)+(COUNTIF(beosztás!$JV177:$KZ177,"S11")*11)+(COUNTIF(beosztás!$JV177:$KZ177,"S12")*12)</f>
        <v>0</v>
      </c>
      <c r="GM175" s="710">
        <f>COUNTIF(beosztás!$JV177:$KZ177,"FÜ")*8</f>
        <v>8</v>
      </c>
      <c r="GN175" s="710">
        <f>COUNTIF(beosztás!$JV177:$KZ177,"BN")*12+COUNTIF(beosztás!$JV177:$KZ177,"BÉ")*12+COUNTIF(beosztás!$JV177:$KZ177,"BDE")*8+COUNTIF(beosztás!$JV177:$KZ177,"BDU")*8+COUNTIF(beosztás!$JV177:$KZ177,"BÉJ")*8+COUNTIF(beosztás!$JV177:$KZ177,"B1")*1+COUNTIF(beosztás!$JV177:$KZ177,"B2")*2+COUNTIF(beosztás!$JV177:$KZ177,"B3")*3+COUNTIF(beosztás!$JV177:$KZ177,"B5")*5+COUNTIF(beosztás!$JV177:$KZ177,"B6")*6+COUNTIF(beosztás!$JV177:$KZ177,"B7")*7+COUNTIF(beosztás!$JV177:$KZ177,"B8")*8+COUNTIF(beosztás!$JV177:$KZ177,"B9")*9+COUNTIF(beosztás!$JV177:$KZ177,"B10")*10+COUNTIF(beosztás!$JV177:$KZ177,"B11")*11+COUNTIF(beosztás!$JV177:$KZ177,"B12")*12+COUNTIF(beosztás!$JV177:$KZ177,"BP")*0</f>
        <v>0</v>
      </c>
      <c r="GO175" s="605">
        <f t="shared" si="794"/>
        <v>0</v>
      </c>
      <c r="GP175" s="710">
        <f>IF(C175="",0,alapadatok!$AN$11)</f>
        <v>176</v>
      </c>
      <c r="GQ175" s="19">
        <f t="shared" si="795"/>
        <v>-176</v>
      </c>
      <c r="GR175" s="907">
        <f t="shared" si="796"/>
        <v>0</v>
      </c>
      <c r="GS175" s="42"/>
      <c r="GT175" s="25">
        <f t="shared" si="797"/>
        <v>0</v>
      </c>
      <c r="GU175" s="605">
        <f t="shared" si="798"/>
        <v>0</v>
      </c>
      <c r="GV175" s="605">
        <f t="shared" si="799"/>
        <v>0</v>
      </c>
      <c r="GW175" s="605">
        <f t="shared" si="800"/>
        <v>0</v>
      </c>
      <c r="GX175" s="605">
        <f t="shared" si="801"/>
        <v>0</v>
      </c>
      <c r="GY175" s="605">
        <f t="shared" si="802"/>
        <v>0</v>
      </c>
      <c r="GZ175" s="605">
        <f t="shared" si="803"/>
        <v>0</v>
      </c>
      <c r="HA175" s="605">
        <f t="shared" si="804"/>
        <v>8</v>
      </c>
      <c r="HB175" s="605">
        <f t="shared" si="805"/>
        <v>0</v>
      </c>
      <c r="HC175" s="605">
        <f t="shared" si="806"/>
        <v>0</v>
      </c>
      <c r="HD175" s="605">
        <f t="shared" si="807"/>
        <v>344</v>
      </c>
      <c r="HE175" s="19">
        <f t="shared" si="808"/>
        <v>-344</v>
      </c>
      <c r="HF175" s="907">
        <f t="shared" si="809"/>
        <v>0</v>
      </c>
      <c r="HG175" s="41"/>
      <c r="HH175" s="709">
        <f>COUNTIF(beosztás!$LA177:$MD177,"DE")*8</f>
        <v>0</v>
      </c>
      <c r="HI175" s="710">
        <f>COUNTIF(beosztás!$LA177:$MD177,"DU")*8</f>
        <v>0</v>
      </c>
      <c r="HJ175" s="710">
        <f>COUNTIF(beosztás!$LA177:$MD177,"ÉJ")*8</f>
        <v>0</v>
      </c>
      <c r="HK175" s="710">
        <f>COUNTIF(beosztás!$LA177:$MD177,"N")*12</f>
        <v>0</v>
      </c>
      <c r="HL175" s="710">
        <f>COUNTIF(beosztás!$LA177:$MD177,"é")*12</f>
        <v>0</v>
      </c>
      <c r="HM175" s="710">
        <f>SUM(beosztás!$LA177:$MD177)</f>
        <v>0</v>
      </c>
      <c r="HN175" s="710">
        <f>COUNTIF(beosztás!$LA177:$MD177,"FÜ")*8</f>
        <v>8</v>
      </c>
      <c r="HO175" s="897">
        <f>(COUNTIF(beosztás!$LA177:$MD177,"SN")*12)+(COUNTIF(beosztás!$LA177:$MD177,"SDE")*8)+(COUNTIF(beosztás!$LA177:$MD177,"SDU")*8)+(COUNTIF(beosztás!$LA177:$MD177,"SÉ")*12)+(COUNTIF(beosztás!$LA177:$MD177,"SÉJ")*8)+(COUNTIF(beosztás!$LA177:$MD177,"S1")*1)+(COUNTIF(beosztás!$LA177:$MD177,"S2")*2)+(COUNTIF(beosztás!$LA177:$MD177,"S3")*3)+(COUNTIF(beosztás!$LA177:$MD177,"S4")*4)+(COUNTIF(beosztás!$LA177:$MD177,"S5")*5)+(COUNTIF(beosztás!$LA177:$MD177,"S6")*6)+(COUNTIF(beosztás!$LA177:$MD177,"S7")*7)+(COUNTIF(beosztás!$LA177:$MD177,"S8")*8)+(COUNTIF(beosztás!$LA177:$MD177,"S9")*9)+(COUNTIF(beosztás!$LA177:$MD177,"S10")*10)+(COUNTIF(beosztás!$LA177:$MD177,"S11")*11)+(COUNTIF(beosztás!$LA177:$MD177,"S12")*12)</f>
        <v>0</v>
      </c>
      <c r="HP175" s="710">
        <f>COUNTIF(beosztás!$LA177:$MD177,"BN")*12+COUNTIF(beosztás!$LA177:$MD177,"BÉ")*12+COUNTIF(beosztás!$LA177:$MD177,"BDE")*8+COUNTIF(beosztás!$LA177:$MD177,"BDU")*8+COUNTIF(beosztás!$LA177:$MD177,"BÉJ")*8+COUNTIF(beosztás!$LA177:$MD177,"B1")*1+COUNTIF(beosztás!$LA177:$MD177,"B2")*2+COUNTIF(beosztás!$LA177:$MD177,"B3")*3+COUNTIF(beosztás!$KZ177:$MC177,"B5")*5+COUNTIF(beosztás!$KZ177:$MC177,"B6")*6+COUNTIF(beosztás!$KZ177:$MC177,"B7")*7+COUNTIF(beosztás!$KZ177:$MC177,"B8")*8+COUNTIF(beosztás!$LA177:$MD177,"B9")*9+COUNTIF(beosztás!$LA177:$MD177,"B10")*10+COUNTIF(beosztás!$LA177:$MD177,"B11")*11+COUNTIF(beosztás!$LA177:$MD177,"B12")*12+COUNTIF(beosztás!$LA177:$MD177,"BP")*0</f>
        <v>0</v>
      </c>
      <c r="HQ175" s="605">
        <f t="shared" si="810"/>
        <v>0</v>
      </c>
      <c r="HR175" s="710">
        <f>IF(C175="",0,alapadatok!$AN$12)</f>
        <v>160</v>
      </c>
      <c r="HS175" s="19">
        <f t="shared" si="811"/>
        <v>-160</v>
      </c>
      <c r="HT175" s="907">
        <f t="shared" si="724"/>
        <v>0</v>
      </c>
      <c r="HU175" s="42"/>
      <c r="HV175" s="709">
        <f>COUNTIF(beosztás!$ME177:$NI177,"DE")*8</f>
        <v>0</v>
      </c>
      <c r="HW175" s="710">
        <f>COUNTIF(beosztás!$ME177:$NI177,"DU")*8</f>
        <v>0</v>
      </c>
      <c r="HX175" s="710">
        <f>COUNTIF(beosztás!$ME177:$NI177,"ÉJ")*8</f>
        <v>0</v>
      </c>
      <c r="HY175" s="710">
        <f>COUNTIF(beosztás!$ME177:$NI177,"N")*12</f>
        <v>0</v>
      </c>
      <c r="HZ175" s="710">
        <f>COUNTIF(beosztás!$ME177:$NI177,"É")*12</f>
        <v>0</v>
      </c>
      <c r="IA175" s="710">
        <f>SUM(beosztás!$ME177:$NI177)</f>
        <v>0</v>
      </c>
      <c r="IB175" s="710">
        <f>(COUNTIF(beosztás!$ME177:$NI177,"SN")*12)+(COUNTIF(beosztás!$ME177:$NI177,"SDE")*8)+(COUNTIF(beosztás!$ME177:$NI177,"SDU")*8)+(COUNTIF(beosztás!$ME177:$NI177,"SÉ")*12)+(COUNTIF(beosztás!$ME177:$NI177,"SÉJ")*8)+(COUNTIF(beosztás!$ME177:$NI177,"S1")*1)+(COUNTIF(beosztás!$ME177:$NI177,"S2")*2)+(COUNTIF(beosztás!$ME177:$NI177,"S3")*3)+(COUNTIF(beosztás!$ME177:$NI177,"S4")*4)+(COUNTIF(beosztás!$ME177:$NI177,"S5")*5)+(COUNTIF(beosztás!$ME177:$NI177,"S6")*6)+(COUNTIF(beosztás!$ME177:$NI177,"S7")*7)+(COUNTIF(beosztás!$ME177:$NI177,"S8")*8)+(COUNTIF(beosztás!$ME177:$NI177,"S9")*9)+(COUNTIF(beosztás!$ME177:$NI177,"S10")*10)+(COUNTIF(beosztás!$ME177:$NI177,"S11")*11)+(COUNTIF(beosztás!$ME177:$NI177,"S12")*12)</f>
        <v>0</v>
      </c>
      <c r="IC175" s="710">
        <f>COUNTIF(beosztás!$ME177:$NI177,"FÜ")*8</f>
        <v>16</v>
      </c>
      <c r="ID175" s="710">
        <f>COUNTIF(beosztás!$ME177:$NI177,"BN")*12+COUNTIF(beosztás!$ME177:$NI177,"BÉ")*12+COUNTIF(beosztás!$ME177:$NI177,"BDE")*8+COUNTIF(beosztás!$ME177:$NI177,"BDU")*8+COUNTIF(beosztás!$ME177:$NI177,"BÉJ")*8+COUNTIF(beosztás!$ME177:$NI177,"B1")*1+COUNTIF(beosztás!$ME177:$NI177,"B2")*2+COUNTIF(beosztás!$ME177:$NI177,"B3")*3+COUNTIF(beosztás!$ME177:$NI177,"B5")*5+COUNTIF(beosztás!$ME177:$NI177,"B6")*6+COUNTIF(beosztás!$ME177:$NI177,"B7")*7+COUNTIF(beosztás!$ME177:$NI177,"B8")*8+COUNTIF(beosztás!$ME177:$NI177,"B9")*9+COUNTIF(beosztás!$ME177:$NI177,"B10")*10+COUNTIF(beosztás!$ME177:$NI177,"B11")*11+COUNTIF(beosztás!$ME177:$NI177,"B12")*12+COUNTIF(beosztás!$ME177:$NI177,"BP")*0</f>
        <v>0</v>
      </c>
      <c r="IE175" s="605">
        <f t="shared" si="812"/>
        <v>0</v>
      </c>
      <c r="IF175" s="710">
        <f>IF(C175="",0,alapadatok!$AN$13)</f>
        <v>160</v>
      </c>
      <c r="IG175" s="19">
        <f t="shared" si="813"/>
        <v>-160</v>
      </c>
      <c r="IH175" s="741">
        <f t="shared" si="726"/>
        <v>0</v>
      </c>
      <c r="II175" s="42"/>
      <c r="IJ175" s="25">
        <f t="shared" si="814"/>
        <v>0</v>
      </c>
      <c r="IK175" s="605">
        <f t="shared" si="815"/>
        <v>0</v>
      </c>
      <c r="IL175" s="605">
        <f t="shared" si="816"/>
        <v>0</v>
      </c>
      <c r="IM175" s="605">
        <f t="shared" si="817"/>
        <v>0</v>
      </c>
      <c r="IN175" s="605">
        <f t="shared" si="818"/>
        <v>0</v>
      </c>
      <c r="IO175" s="605">
        <f t="shared" si="819"/>
        <v>0</v>
      </c>
      <c r="IP175" s="605">
        <f t="shared" si="820"/>
        <v>0</v>
      </c>
      <c r="IQ175" s="605">
        <f t="shared" si="821"/>
        <v>24</v>
      </c>
      <c r="IR175" s="605">
        <f t="shared" si="822"/>
        <v>0</v>
      </c>
      <c r="IS175" s="605">
        <f t="shared" si="823"/>
        <v>0</v>
      </c>
      <c r="IT175" s="605">
        <f t="shared" si="824"/>
        <v>320</v>
      </c>
      <c r="IU175" s="19">
        <f t="shared" si="825"/>
        <v>-320</v>
      </c>
      <c r="IV175" s="907">
        <f t="shared" si="826"/>
        <v>0</v>
      </c>
      <c r="IW175" s="43"/>
      <c r="JF175" s="21"/>
      <c r="JG175" s="21"/>
    </row>
    <row r="176" spans="1:267" ht="15.75" hidden="1" thickBot="1" x14ac:dyDescent="0.3">
      <c r="A176" s="422">
        <f>IF(beosztás!A178=0,"",beosztás!A178)</f>
        <v>31</v>
      </c>
      <c r="B176" s="48" t="str">
        <f>IF(beosztás!B178=0,"",beosztás!B178)</f>
        <v/>
      </c>
      <c r="C176" s="49" t="str">
        <f>IF(beosztás!C178=0,"",beosztás!C178)</f>
        <v/>
      </c>
      <c r="D176" s="50" t="str">
        <f>IF(beosztás!D178=0,"",beosztás!D178)</f>
        <v/>
      </c>
      <c r="E176" s="18"/>
      <c r="F176" s="709">
        <f>COUNTIF(beosztás!$I178:$AM178,"DE")*8</f>
        <v>0</v>
      </c>
      <c r="G176" s="710">
        <f>COUNTIF(beosztás!$I178:$AM178,"DU")*8</f>
        <v>0</v>
      </c>
      <c r="H176" s="710">
        <f>COUNTIF(beosztás!$I178:$AM178,"ÉJ")*8</f>
        <v>0</v>
      </c>
      <c r="I176" s="710">
        <f>COUNTIF(beosztás!$I178:$AM178,"N")*12</f>
        <v>0</v>
      </c>
      <c r="J176" s="710">
        <f>COUNTIF(beosztás!$I178:$AM178,"é")*12</f>
        <v>0</v>
      </c>
      <c r="K176" s="710">
        <f>SUM(beosztás!$I178:$AM178)</f>
        <v>0</v>
      </c>
      <c r="L176" s="710">
        <f>COUNTIF(beosztás!$I178:$AM178,"FÜ")*8</f>
        <v>0</v>
      </c>
      <c r="M176" s="710">
        <f>(COUNTIF(beosztás!$I178:$AM178,"SN")*12)+(COUNTIF(beosztás!$I178:$AM178,"SDE")*8)+(COUNTIF(beosztás!$I178:$AM178,"SDU")*8)+(COUNTIF(beosztás!$I178:$AM178,"S1")*1)+(COUNTIF(beosztás!$I178:$AM178,"S2")*2)+(COUNTIF(beosztás!$I178:$AM178,"S3")*3)+(COUNTIF(beosztás!$I178:$AM178,"S4")*4)+(COUNTIF(beosztás!$I178:$AM178,"S5")*5)+(COUNTIF(beosztás!$I178:$AM178,"S6")*6)+(COUNTIF(beosztás!$I178:$AM178,"S7")*7)+(COUNTIF(beosztás!$I178:$AM178,"S8")*8)+(COUNTIF(beosztás!$I178:$AM178,"S9")*9)+(COUNTIF(beosztás!$I178:$AM178,"S10")*10)+(COUNTIF(beosztás!$I178:$AM178,"S11")*11)+(COUNTIF(beosztás!$I178:$AM178,"S12")*12)+(COUNTIF(beosztás!$I178:$AM178,"SÉ")*12)+(COUNTIF(beosztás!$I178:$AM178,"SÉJ")*8)</f>
        <v>0</v>
      </c>
      <c r="N176" s="710">
        <f>COUNTIF(beosztás!$I178:$AM178,"BN")*12+COUNTIF(beosztás!$I178:$AM178,"BÉ")*12+COUNTIF(beosztás!$I178:$AM178,"BDE")*8+COUNTIF(beosztás!$I178:$AM178,"BDU")*8+COUNTIF(beosztás!$I178:$AM178,"BÉJ")*8+COUNTIF(beosztás!$I178:$AM178,"B1")*1+COUNTIF(beosztás!$I178:$AM178,"B2")*2+COUNTIF(beosztás!$I178:$AM178,"B3")*3+COUNTIF(beosztás!$I178:$AM178,"B5")*5+COUNTIF(beosztás!$I178:$AM178,"B6")*6+COUNTIF(beosztás!$I178:$AM178,"B7")*7+COUNTIF(beosztás!$I178:$AM178,"B8")*8+COUNTIF(beosztás!$I178:$AM178,"B9")*9+COUNTIF(beosztás!$I178:$AM178,"B10")*10+COUNTIF(beosztás!$I178:$AM178,"B11")*11+COUNTIF(beosztás!$I178:$AM178,"B12")*12+COUNTIF(beosztás!$I178:$AM178,"BP")*0</f>
        <v>0</v>
      </c>
      <c r="O176" s="605">
        <f t="shared" si="690"/>
        <v>0</v>
      </c>
      <c r="P176" s="710">
        <f>IF(C176="",0,alapadatok!$AN$2)</f>
        <v>0</v>
      </c>
      <c r="Q176" s="19">
        <f t="shared" si="577"/>
        <v>0</v>
      </c>
      <c r="R176" s="741">
        <f t="shared" si="691"/>
        <v>0</v>
      </c>
      <c r="S176" s="40"/>
      <c r="T176" s="709">
        <f>COUNTIF(beosztás!$AN178:$BO178,"DE")*8</f>
        <v>0</v>
      </c>
      <c r="U176" s="710">
        <f>COUNTIF(beosztás!$AN178:$BO178,"DU")*8</f>
        <v>0</v>
      </c>
      <c r="V176" s="710">
        <f>COUNTIF(beosztás!$AN178:$BO178,"ÉJ")*8</f>
        <v>0</v>
      </c>
      <c r="W176" s="710">
        <f>COUNTIF(beosztás!$AN178:$BO178,"N")*12</f>
        <v>0</v>
      </c>
      <c r="X176" s="710">
        <f>COUNTIF(beosztás!$AN178:$BO178,"É")*12</f>
        <v>0</v>
      </c>
      <c r="Y176" s="710">
        <f>SUM(beosztás!$AN178:$BO178)</f>
        <v>0</v>
      </c>
      <c r="Z176" s="710">
        <f>(COUNTIF(beosztás!$AN178:$BO178,"SN")*12)+(COUNTIF(beosztás!$AN178:$BO178,"SDE")*8)+(COUNTIF(beosztás!$AN178:$BO178,"SDU")*8)+(COUNTIF(beosztás!$AN178:$BO178,"SÉ")*12)+(COUNTIF(beosztás!$AN178:$BO178,"SÉJ")*8)+(COUNTIF(beosztás!$AN178:$BO178,"S1")*1)+(COUNTIF(beosztás!$AN178:$BO178,"S2")*2)+(COUNTIF(beosztás!$AN178:$BO178,"S3")*3)+(COUNTIF(beosztás!$AN178:$BO178,"S4")*4)+(COUNTIF(beosztás!$AN178:$BO178,"S5")*5)+(COUNTIF(beosztás!$AN178:$BO178,"S6")*6)+(COUNTIF(beosztás!$AN178:$BO178,"S7")*7)+(COUNTIF(beosztás!$AN178:$BO178,"S8")*8)+(COUNTIF(beosztás!$AN178:$BO178,"S9")*9)+(COUNTIF(beosztás!$AN178:$BO178,"S10")*10)+(COUNTIF(beosztás!$AN178:$BO178,"S11")*11)+(COUNTIF(beosztás!$AN178:$BO178,"S12")*12)</f>
        <v>0</v>
      </c>
      <c r="AA176" s="710">
        <f>COUNTIF(beosztás!$AN178:$BO178,"FÜ")*8</f>
        <v>0</v>
      </c>
      <c r="AB176" s="710">
        <f>COUNTIF(beosztás!$AN178:$BO178,"BN")*12+COUNTIF(beosztás!$AN178:$BO178,"BÉ")*12+COUNTIF(beosztás!$AN178:$BO178,"BDE")*8+COUNTIF(beosztás!$AN178:$BO178,"BDU")*8+COUNTIF(beosztás!$AN178:$BO178,"BÉJ")*8+COUNTIF(beosztás!$AN178:$BO178,"B1")*1+COUNTIF(beosztás!$AN178:$BO178,"B2")*2+COUNTIF(beosztás!$AN178:$BO178,"B3")*3+COUNTIF(beosztás!$AN178:$BO178,"B5")*5+COUNTIF(beosztás!$AN178:$BO178,"B6")*6+COUNTIF(beosztás!$AN178:$BO178,"B7")*7+COUNTIF(beosztás!$AN178:$BO178,"B8")*8+COUNTIF(beosztás!$AN178:$BO178,"B9")*9+COUNTIF(beosztás!$AN178:$BO178,"B10")*10+COUNTIF(beosztás!$AN178:$BO178,"B11")*11+COUNTIF(beosztás!$AN178:$BO178,"B12")*12+COUNTIF(beosztás!$AN178:$BO178,"BP")*0</f>
        <v>0</v>
      </c>
      <c r="AC176" s="605">
        <f t="shared" si="692"/>
        <v>0</v>
      </c>
      <c r="AD176" s="706">
        <f>IF(C176="",0,alapadatok!$AN$3)</f>
        <v>0</v>
      </c>
      <c r="AE176" s="19">
        <f t="shared" si="728"/>
        <v>0</v>
      </c>
      <c r="AF176" s="741">
        <f t="shared" si="729"/>
        <v>0</v>
      </c>
      <c r="AG176" s="40"/>
      <c r="AH176" s="25">
        <f t="shared" si="694"/>
        <v>0</v>
      </c>
      <c r="AI176" s="605">
        <f t="shared" si="695"/>
        <v>0</v>
      </c>
      <c r="AJ176" s="605">
        <f t="shared" si="696"/>
        <v>0</v>
      </c>
      <c r="AK176" s="605">
        <f t="shared" si="697"/>
        <v>0</v>
      </c>
      <c r="AL176" s="605">
        <f t="shared" si="698"/>
        <v>0</v>
      </c>
      <c r="AM176" s="605">
        <f t="shared" si="699"/>
        <v>0</v>
      </c>
      <c r="AN176" s="605">
        <f t="shared" si="700"/>
        <v>0</v>
      </c>
      <c r="AO176" s="605">
        <f t="shared" si="701"/>
        <v>0</v>
      </c>
      <c r="AP176" s="605">
        <f t="shared" si="730"/>
        <v>0</v>
      </c>
      <c r="AQ176" s="605">
        <f t="shared" si="731"/>
        <v>0</v>
      </c>
      <c r="AR176" s="605">
        <f t="shared" si="732"/>
        <v>0</v>
      </c>
      <c r="AS176" s="19">
        <f t="shared" si="733"/>
        <v>0</v>
      </c>
      <c r="AT176" s="741">
        <f t="shared" si="734"/>
        <v>0</v>
      </c>
      <c r="AU176" s="41"/>
      <c r="AV176" s="709">
        <f>COUNTIF(beosztás!$BP178:$CT178,"DE")*8</f>
        <v>0</v>
      </c>
      <c r="AW176" s="710">
        <f>COUNTIF(beosztás!$BP178:$CT178,"DU")*8</f>
        <v>0</v>
      </c>
      <c r="AX176" s="710">
        <f>COUNTIF(beosztás!$BP178:$CT178,"ÉJ")*8</f>
        <v>0</v>
      </c>
      <c r="AY176" s="710">
        <f>COUNTIF(beosztás!$BP178:$CT178,"N")*12</f>
        <v>0</v>
      </c>
      <c r="AZ176" s="710">
        <f>COUNTIF(beosztás!$BP178:$CT178,"é")*12</f>
        <v>0</v>
      </c>
      <c r="BA176" s="710">
        <f>SUM(beosztás!$BP178:$CT178)</f>
        <v>0</v>
      </c>
      <c r="BB176" s="710">
        <f>COUNTIF(beosztás!$BP178:$CT178,"FÜ")*8</f>
        <v>0</v>
      </c>
      <c r="BC176" s="897">
        <f>(COUNTIF(beosztás!$BP178:$CT178,"SN")*12)+(COUNTIF(beosztás!$BP178:$CT178,"SDE")*8)+(COUNTIF(beosztás!$BP178:$CT178,"SDU")*8)+(COUNTIF(beosztás!$BP178:$CT178,"SÉ")*12)+(COUNTIF(beosztás!$BP178:$CT178,"SÉJ")*8)+(COUNTIF(beosztás!$BP178:$CT178,"S1")*1)+(COUNTIF(beosztás!$BP178:$CT178,"S2")*2)+(COUNTIF(beosztás!$BP178:$CT178,"S3")*3)+(COUNTIF(beosztás!$BP178:$CT178,"S4")*4)+(COUNTIF(beosztás!$BP178:$CT178,"S5")*5)+(COUNTIF(beosztás!$BP178:$CT178,"S6")*6)+(COUNTIF(beosztás!$BP178:$CT178,"S7")*7)+(COUNTIF(beosztás!$BP178:$CT178,"S8")*8)+(COUNTIF(beosztás!$BP178:$CT178,"S9")*9)+(COUNTIF(beosztás!$BP178:$CT178,"S10")*10)+(COUNTIF(beosztás!$BP178:$CT178,"S11")*11)+(COUNTIF(beosztás!$BP178:$CT178,"S12")*12)</f>
        <v>0</v>
      </c>
      <c r="BD176" s="710">
        <f>COUNTIF(beosztás!$BP178:$CT178,"BN")*12+COUNTIF(beosztás!$BP178:$CT178,"BÉ")*12+COUNTIF(beosztás!$BP178:$CT178,"BDE")*8+COUNTIF(beosztás!$BP178:$CT178,"BDU")*8+COUNTIF(beosztás!$BP178:$CT178,"BÉJ")*8+COUNTIF(beosztás!$BP178:$CT178,"B1")*1+COUNTIF(beosztás!$BP178:$CT178,"B2")*2+COUNTIF(beosztás!$BP178:$CT178,"B3")*3+COUNTIF(beosztás!$BP178:$CT178,"B5")*5+COUNTIF(beosztás!$BP178:$CT178,"B6")*6+COUNTIF(beosztás!$BP178:$CT178,"B7")*7+COUNTIF(beosztás!$BP178:$CT178,"B8")*8+COUNTIF(beosztás!$BP178:$CT178,"B9")*9+COUNTIF(beosztás!$BP178:$CT178,"B10")*10+COUNTIF(beosztás!$BP178:$CT178,"B11")*11+COUNTIF(beosztás!$BP178:$CT178,"B12")*12+COUNTIF(beosztás!$BP178:$CT178,"BP")*0</f>
        <v>0</v>
      </c>
      <c r="BE176" s="605">
        <f t="shared" si="735"/>
        <v>0</v>
      </c>
      <c r="BF176" s="706">
        <f>IF(C176="",0,alapadatok!$AN$4)</f>
        <v>0</v>
      </c>
      <c r="BG176" s="19">
        <f t="shared" si="736"/>
        <v>0</v>
      </c>
      <c r="BH176" s="741">
        <f t="shared" si="737"/>
        <v>0</v>
      </c>
      <c r="BI176" s="40"/>
      <c r="BJ176" s="709">
        <f>COUNTIF(beosztás!$CU178:$DX178,"DE")*8</f>
        <v>0</v>
      </c>
      <c r="BK176" s="710">
        <f>COUNTIF(beosztás!$CU178:$DX178,"DU")*8</f>
        <v>0</v>
      </c>
      <c r="BL176" s="710">
        <f>COUNTIF(beosztás!$CU178:$DX178,"ÉJ")*8</f>
        <v>0</v>
      </c>
      <c r="BM176" s="710">
        <f>COUNTIF(beosztás!$CU178:$DX178,"N")*12</f>
        <v>0</v>
      </c>
      <c r="BN176" s="710">
        <f>COUNTIF(beosztás!$CU178:$DX178,"É")*12</f>
        <v>0</v>
      </c>
      <c r="BO176" s="710">
        <f>SUM(beosztás!$CU178:$DX178)</f>
        <v>0</v>
      </c>
      <c r="BP176" s="897">
        <f>(COUNTIF(beosztás!$CU178:$DX178,"SN")*12)+(COUNTIF(beosztás!$CU178:$DX178,"SDE")*8)+(COUNTIF(beosztás!$CU178:$DX178,"SDU")*8)+(COUNTIF(beosztás!$CU178:$DX178,"SÉ")*12)+(COUNTIF(beosztás!$CU178:$DX178,"SÉJ")*8)+(COUNTIF(beosztás!$CU178:$DX178,"S1")*1)+(COUNTIF(beosztás!$CU178:$DX178,"S2")*2)+(COUNTIF(beosztás!$CU178:$DX178,"S3")*3)+(COUNTIF(beosztás!$CU178:$DX178,"S4")*4)+(COUNTIF(beosztás!$CU178:$DX178,"S5")*5)+(COUNTIF(beosztás!$CU178:$DX178,"S6")*6)+(COUNTIF(beosztás!$CU178:$DX178,"S7")*7)+(COUNTIF(beosztás!$CU178:$DX178,"S8")*8)+(COUNTIF(beosztás!$CU178:$DX178,"S9")*9)+(COUNTIF(beosztás!$CU178:$DX178,"S10")*10)+(COUNTIF(beosztás!$CU178:$DX178,"S11")*11)+(COUNTIF(beosztás!$CU178:$DX178,"S12")*12)</f>
        <v>0</v>
      </c>
      <c r="BQ176" s="710">
        <f>COUNTIF(beosztás!$CU178:$DX178,"FÜ")*8</f>
        <v>0</v>
      </c>
      <c r="BR176" s="710">
        <f>COUNTIF(beosztás!$CU178:$DX178,"BN")*12+COUNTIF(beosztás!$CU178:$DX178,"BÉ")*12+COUNTIF(beosztás!$CU178:$DX178,"BDE")*8+COUNTIF(beosztás!$CU178:$DX178,"BDU")*8+COUNTIF(beosztás!$CU178:$DX178,"BÉJ")*8+COUNTIF(beosztás!$CU178:$DX178,"B1")*1+COUNTIF(beosztás!$CU178:$DX178,"B2")*2+COUNTIF(beosztás!$CU178:$DX178,"B3")*3+COUNTIF(beosztás!$CU178:$DX178,"B5")*5+COUNTIF(beosztás!$CU178:$DX178,"B6")*6+COUNTIF(beosztás!$CU178:$DX178,"B7")*7+COUNTIF(beosztás!$CU178:$DX178,"B8")*8+COUNTIF(beosztás!$CU178:$DX178,"B9")*9+COUNTIF(beosztás!$CU178:$DX178,"B10")*10+COUNTIF(beosztás!$CU178:$DX178,"B11")*11+COUNTIF(beosztás!$CU178:$DX178,"B12")*12+COUNTIF(beosztás!$CU178:$DX178,"BP")*0</f>
        <v>0</v>
      </c>
      <c r="BS176" s="605">
        <f t="shared" si="738"/>
        <v>0</v>
      </c>
      <c r="BT176" s="710">
        <f>IF(C176="",0,alapadatok!$AN$5)</f>
        <v>0</v>
      </c>
      <c r="BU176" s="19">
        <f t="shared" si="739"/>
        <v>0</v>
      </c>
      <c r="BV176" s="741">
        <f t="shared" si="706"/>
        <v>0</v>
      </c>
      <c r="BW176" s="40"/>
      <c r="BX176" s="25">
        <f t="shared" si="740"/>
        <v>0</v>
      </c>
      <c r="BY176" s="605">
        <f t="shared" si="741"/>
        <v>0</v>
      </c>
      <c r="BZ176" s="605">
        <f t="shared" si="742"/>
        <v>0</v>
      </c>
      <c r="CA176" s="605">
        <f t="shared" si="743"/>
        <v>0</v>
      </c>
      <c r="CB176" s="605">
        <f t="shared" si="744"/>
        <v>0</v>
      </c>
      <c r="CC176" s="605">
        <f t="shared" si="745"/>
        <v>0</v>
      </c>
      <c r="CD176" s="605">
        <f t="shared" si="746"/>
        <v>0</v>
      </c>
      <c r="CE176" s="605">
        <f t="shared" si="747"/>
        <v>0</v>
      </c>
      <c r="CF176" s="605">
        <f t="shared" si="748"/>
        <v>0</v>
      </c>
      <c r="CG176" s="605">
        <f t="shared" si="749"/>
        <v>0</v>
      </c>
      <c r="CH176" s="605">
        <f t="shared" si="750"/>
        <v>0</v>
      </c>
      <c r="CI176" s="19">
        <f t="shared" si="751"/>
        <v>0</v>
      </c>
      <c r="CJ176" s="741">
        <f t="shared" si="752"/>
        <v>0</v>
      </c>
      <c r="CK176" s="41"/>
      <c r="CL176" s="709">
        <f>COUNTIF(beosztás!$DY178:$FC178,"DE")*8</f>
        <v>0</v>
      </c>
      <c r="CM176" s="710">
        <f>COUNTIF(beosztás!$DY178:$FC178,"DU")*8</f>
        <v>0</v>
      </c>
      <c r="CN176" s="710">
        <f>COUNTIF(beosztás!$DY178:$FC178,"ÉJ")*8</f>
        <v>0</v>
      </c>
      <c r="CO176" s="710">
        <f>COUNTIF(beosztás!$DY178:$FC178,"N")*12</f>
        <v>0</v>
      </c>
      <c r="CP176" s="710">
        <f>COUNTIF(beosztás!$DY178:$FC178,"é")*12</f>
        <v>0</v>
      </c>
      <c r="CQ176" s="710">
        <f>SUM(beosztás!$DY178:$FC178)</f>
        <v>0</v>
      </c>
      <c r="CR176" s="710">
        <f>COUNTIF(beosztás!$DY178:$FC178,"FÜ")*8</f>
        <v>0</v>
      </c>
      <c r="CS176" s="897">
        <f>(COUNTIF(beosztás!$DY178:$FC178,"SN")*12)+(COUNTIF(beosztás!$DY178:$FC178,"SDE")*8)+(COUNTIF(beosztás!$DY178:$FC178,"SDU")*8)+(COUNTIF(beosztás!$DY178:$FC178,"SÉ")*12)+(COUNTIF(beosztás!$DY178:$FC178,"SÉJ")*8)+(COUNTIF(beosztás!$DY178:$FC178,"S1")*1)+(COUNTIF(beosztás!$DY178:$FC178,"S2")*2)+(COUNTIF(beosztás!$DY178:$FC178,"S3")*3)+(COUNTIF(beosztás!$DY178:$FC178,"S4")*4)+(COUNTIF(beosztás!$DY178:$FC178,"S5")*5)+(COUNTIF(beosztás!$DY178:$FC178,"S6")*6)+(COUNTIF(beosztás!$DY178:$FC178,"S7")*7)+(COUNTIF(beosztás!$DY178:$FC178,"S8")*8)+(COUNTIF(beosztás!$DY178:$FC178,"S9")*9)+(COUNTIF(beosztás!$DY178:$FC178,"S10")*10)+(COUNTIF(beosztás!$DY178:$FC178,"S11")*11)+(COUNTIF(beosztás!$DY178:$FC178,"S12")*12)</f>
        <v>0</v>
      </c>
      <c r="CT176" s="710">
        <f>COUNTIF(beosztás!$DY178:$FC178,"BN")*12+COUNTIF(beosztás!$DY178:$FC178,"BÉ")*12+COUNTIF(beosztás!$DY178:$FC178,"BDE")*8+COUNTIF(beosztás!$DY178:$FC178,"BDU")*8+COUNTIF(beosztás!$DY178:$FC178,"BÉJ")*8+COUNTIF(beosztás!$DY178:$FC178,"B1")*1+COUNTIF(beosztás!$DY178:$FC178,"B2")*2+COUNTIF(beosztás!$DY178:$FC178,"B3")*3+COUNTIF(beosztás!$DY178:$FC178,"B5")*5+COUNTIF(beosztás!$DY178:$FC178,"B6")*6+COUNTIF(beosztás!$DY178:$FC178,"B7")*7+COUNTIF(beosztás!$DY178:$FC178,"B8")*8+COUNTIF(beosztás!$DY178:$FC178,"B9")*9+COUNTIF(beosztás!$DY178:$FC178,"B10")*10+COUNTIF(beosztás!$DY178:$FC178,"B11")*11+COUNTIF(beosztás!$DY178:$FC178,"B12")*12+COUNTIF(beosztás!$DY178:$FC178,"BP")*0</f>
        <v>0</v>
      </c>
      <c r="CU176" s="605">
        <f t="shared" si="753"/>
        <v>0</v>
      </c>
      <c r="CV176" s="710">
        <f>IF(C176="",0,alapadatok!$AN$6)</f>
        <v>0</v>
      </c>
      <c r="CW176" s="19">
        <f t="shared" si="754"/>
        <v>0</v>
      </c>
      <c r="CX176" s="907">
        <f t="shared" si="755"/>
        <v>0</v>
      </c>
      <c r="CY176" s="40"/>
      <c r="CZ176" s="709">
        <f>COUNTIF(beosztás!$FD178:$GG178,"DE")*8</f>
        <v>0</v>
      </c>
      <c r="DA176" s="710">
        <f>COUNTIF(beosztás!$FD178:$GG178,"DU")*8</f>
        <v>0</v>
      </c>
      <c r="DB176" s="710">
        <f>COUNTIF(beosztás!$FD178:$GG178,"ÉJ")*8</f>
        <v>0</v>
      </c>
      <c r="DC176" s="710">
        <f>COUNTIF(beosztás!$FD178:$GG178,"N")*12</f>
        <v>0</v>
      </c>
      <c r="DD176" s="710">
        <f>COUNTIF(beosztás!$FD178:$GG178,"É")*12</f>
        <v>0</v>
      </c>
      <c r="DE176" s="710">
        <f>SUM(beosztás!$FD178:$GG178)</f>
        <v>0</v>
      </c>
      <c r="DF176" s="897">
        <f>(COUNTIF(beosztás!$FD178:$GG178,"SN")*12)+(COUNTIF(beosztás!$FD178:$GG178,"SDE")*8)+(COUNTIF(beosztás!$FD178:$GG178,"SDU")*8)+(COUNTIF(beosztás!$FD178:$GG178,"SÉ")*12)+(COUNTIF(beosztás!$FD178:$GG178,"SÉJ")*8)+(COUNTIF(beosztás!$FD178:$GG178,"S1")*1)+(COUNTIF(beosztás!$FD178:$GG178,"S2")*2)+(COUNTIF(beosztás!$FD178:$GG178,"S3")*3)+(COUNTIF(beosztás!$FD178:$GG178,"S4")*4)+(COUNTIF(beosztás!$FD178:$GG178,"S5")*5)+(COUNTIF(beosztás!$FD178:$GG178,"S6")*6)+(COUNTIF(beosztás!$FD178:$GG178,"S7")*7)+(COUNTIF(beosztás!$FD178:$GG178,"S8")*8)+(COUNTIF(beosztás!$FD178:$GG178,"S9")*9)+(COUNTIF(beosztás!$FD178:$GG178,"S10")*10)+(COUNTIF(beosztás!$FD178:$GG178,"S11")*11)+(COUNTIF(beosztás!$FD178:$GG178,"S12")*12)</f>
        <v>0</v>
      </c>
      <c r="DG176" s="710">
        <f>COUNTIF(beosztás!$FD178:$GG178,"FÜ")*8</f>
        <v>0</v>
      </c>
      <c r="DH176" s="710">
        <f>COUNTIF(beosztás!$FD178:$GG178,"BN")*12+COUNTIF(beosztás!$FD178:$GG178,"BÉ")*12+COUNTIF(beosztás!$FD178:$GG178,"BDE")*8+COUNTIF(beosztás!$FD178:$GG178,"BDU")*8+COUNTIF(beosztás!$FD178:$GG178,"BÉJ")*8+COUNTIF(beosztás!$FD178:$GG178,"B1")*1+COUNTIF(beosztás!$FD178:$GG178,"B2")*2+COUNTIF(beosztás!$FD178:$GG178,"B3")*3+COUNTIF(beosztás!$FD178:$GG178,"B5")*5+COUNTIF(beosztás!$FD178:$GG178,"B6")*6+COUNTIF(beosztás!$FD178:$GG178,"B7")*7+COUNTIF(beosztás!$FD178:$GG178,"B8")*8+COUNTIF(beosztás!$FD178:$GG178,"B9")*9+COUNTIF(beosztás!$FD178:$GG178,"B10")*10+COUNTIF(beosztás!$FD178:$GG178,"B11")*11+COUNTIF(beosztás!$FD178:$GG178,"B12")*12+COUNTIF(beosztás!$FD178:$GG178,"BP")*0</f>
        <v>0</v>
      </c>
      <c r="DI176" s="605">
        <f t="shared" si="756"/>
        <v>0</v>
      </c>
      <c r="DJ176" s="710">
        <f>IF(C176="",0,alapadatok!$AN$7)</f>
        <v>0</v>
      </c>
      <c r="DK176" s="19">
        <f t="shared" si="757"/>
        <v>0</v>
      </c>
      <c r="DL176" s="741">
        <f t="shared" si="758"/>
        <v>0</v>
      </c>
      <c r="DM176" s="40"/>
      <c r="DN176" s="25">
        <f t="shared" si="759"/>
        <v>0</v>
      </c>
      <c r="DO176" s="605">
        <f t="shared" si="760"/>
        <v>0</v>
      </c>
      <c r="DP176" s="605">
        <f t="shared" si="761"/>
        <v>0</v>
      </c>
      <c r="DQ176" s="605">
        <f t="shared" si="762"/>
        <v>0</v>
      </c>
      <c r="DR176" s="605">
        <f t="shared" si="763"/>
        <v>0</v>
      </c>
      <c r="DS176" s="605">
        <f t="shared" si="764"/>
        <v>0</v>
      </c>
      <c r="DT176" s="605">
        <f t="shared" si="765"/>
        <v>0</v>
      </c>
      <c r="DU176" s="605">
        <f t="shared" si="766"/>
        <v>0</v>
      </c>
      <c r="DV176" s="605">
        <f t="shared" si="767"/>
        <v>0</v>
      </c>
      <c r="DW176" s="605">
        <f t="shared" si="768"/>
        <v>0</v>
      </c>
      <c r="DX176" s="605">
        <f t="shared" si="769"/>
        <v>0</v>
      </c>
      <c r="DY176" s="19">
        <f t="shared" si="770"/>
        <v>0</v>
      </c>
      <c r="DZ176" s="907">
        <f t="shared" si="771"/>
        <v>0</v>
      </c>
      <c r="EA176" s="41"/>
      <c r="EB176" s="709">
        <f>COUNTIF(beosztás!$GH178:$HL178,"DE")*8</f>
        <v>0</v>
      </c>
      <c r="EC176" s="710">
        <f>COUNTIF(beosztás!$GH178:$HL178,"DU")*8</f>
        <v>0</v>
      </c>
      <c r="ED176" s="710">
        <f>COUNTIF(beosztás!$GH178:$HL178,"ÉJ")*8</f>
        <v>0</v>
      </c>
      <c r="EE176" s="710">
        <f>COUNTIF(beosztás!$GH178:$HL178,"N")*12</f>
        <v>0</v>
      </c>
      <c r="EF176" s="710">
        <f>COUNTIF(beosztás!$GH178:$HL178,"é")*12</f>
        <v>0</v>
      </c>
      <c r="EG176" s="710">
        <f>SUM(beosztás!$GH178:$HL178)</f>
        <v>0</v>
      </c>
      <c r="EH176" s="710">
        <f>COUNTIF(beosztás!$GH178:$HL178,"FÜ")*8</f>
        <v>0</v>
      </c>
      <c r="EI176" s="897">
        <f>(COUNTIF(beosztás!$GH178:$HL178,"SN")*12)+(COUNTIF(beosztás!$GH178:$HL178,"SDE")*8)+(COUNTIF(beosztás!$GH178:$HL178,"SDU")*8)+(COUNTIF(beosztás!$GH178:$HL178,"SÉ")*12)+(COUNTIF(beosztás!$GH178:$HL178,"SÉJ")*8)+(COUNTIF(beosztás!$GH178:$HL178,"S1")*1)+(COUNTIF(beosztás!$GH178:$HL178,"S2")*2)+(COUNTIF(beosztás!$GH178:$HL178,"S3")*3)+(COUNTIF(beosztás!$GH178:$HL178,"S4")*4)+(COUNTIF(beosztás!$GH178:$HL178,"S5")*5)+(COUNTIF(beosztás!$GH178:$HL178,"S6")*6)+(COUNTIF(beosztás!$GH178:$HL178,"S7")*7)+(COUNTIF(beosztás!$GH178:$HL178,"S8")*8)+(COUNTIF(beosztás!$GH178:$HL178,"S9")*9)+(COUNTIF(beosztás!$GH178:$HL178,"S10")*10)+(COUNTIF(beosztás!$GH178:$HL178,"S11")*11)+(COUNTIF(beosztás!$GH178:$HL178,"S12")*12)</f>
        <v>0</v>
      </c>
      <c r="EJ176" s="710">
        <f>COUNTIF(beosztás!$GH178:$HL178,"BN")*12+COUNTIF(beosztás!$GH178:$HL178,"BÉ")*12+COUNTIF(beosztás!$GH178:$HL178,"BDE")*8+COUNTIF(beosztás!$GH178:$HL178,"BDU")*8+COUNTIF(beosztás!$GH178:$HL178,"BÉJ")*8+COUNTIF(beosztás!$GH178:$HL178,"B1")*1+COUNTIF(beosztás!$GH178:$HL178,"B2")*2+COUNTIF(beosztás!$GH178:$HL178,"B3")*3+COUNTIF(beosztás!$GH178:$HL178,"B5")*5+COUNTIF(beosztás!$GH178:$HL178,"B6")*6+COUNTIF(beosztás!$GH178:$HL178,"B7")*7+COUNTIF(beosztás!$GH178:$HL178,"B8")*8+COUNTIF(beosztás!$GH178:$HL178,"B9")*9+COUNTIF(beosztás!$GH178:$HL178,"B10")*10+COUNTIF(beosztás!$GH178:$HL178,"B11")*11+COUNTIF(beosztás!$GH178:$HL178,"B12")*12+COUNTIF(beosztás!$GH178:$HL178,"BP")*0</f>
        <v>0</v>
      </c>
      <c r="EK176" s="605">
        <f t="shared" si="772"/>
        <v>0</v>
      </c>
      <c r="EL176" s="710">
        <f>IF(C176="",0,alapadatok!$AN$8)</f>
        <v>0</v>
      </c>
      <c r="EM176" s="19">
        <f t="shared" si="773"/>
        <v>0</v>
      </c>
      <c r="EN176" s="907">
        <f t="shared" si="774"/>
        <v>0</v>
      </c>
      <c r="EO176" s="40"/>
      <c r="EP176" s="709">
        <f>COUNTIF(beosztás!$HM178:$IQ178,"DE")*8</f>
        <v>0</v>
      </c>
      <c r="EQ176" s="710">
        <f>COUNTIF(beosztás!$HM178:$IQ178,"DU")*8</f>
        <v>0</v>
      </c>
      <c r="ER176" s="710">
        <f>COUNTIF(beosztás!$HM178:$IQ178,"ÉJ")*8</f>
        <v>0</v>
      </c>
      <c r="ES176" s="710">
        <f>COUNTIF(beosztás!$HM178:$IQ178,"N")*12</f>
        <v>0</v>
      </c>
      <c r="ET176" s="710">
        <f>COUNTIF(beosztás!$HM178:$IQ178,"É")*12</f>
        <v>0</v>
      </c>
      <c r="EU176" s="710">
        <f>SUM(beosztás!$HM178:$IQ178)</f>
        <v>0</v>
      </c>
      <c r="EV176" s="897">
        <f>(COUNTIF(beosztás!$HM178:$IQ178,"SN")*12)+(COUNTIF(beosztás!$HM178:$IQ178,"SDE")*8)+(COUNTIF(beosztás!$HM178:$IQ178,"SDU")*8)+(COUNTIF(beosztás!$HM178:$IQ178,"SÉ")*12)+(COUNTIF(beosztás!$HM178:$IQ178,"SÉJ")*8)+(COUNTIF(beosztás!$HM178:$IQ178,"S1")*1)+(COUNTIF(beosztás!$HM178:$IQ178,"S2")*2)+(COUNTIF(beosztás!$HM178:$IQ178,"S3")*3)+(COUNTIF(beosztás!$HM178:$IQ178,"S4")*4)+(COUNTIF(beosztás!$HM178:$IQ178,"S5")*5)+(COUNTIF(beosztás!$HM178:$IQ178,"S6")*6)+(COUNTIF(beosztás!$HM178:$IQ178,"S7")*7)+(COUNTIF(beosztás!$HM178:$IQ178,"S8")*8)+(COUNTIF(beosztás!$HM178:$IQ178,"S9")*9)+(COUNTIF(beosztás!$HM178:$IQ178,"S10")*10)+(COUNTIF(beosztás!$HM178:$IQ178,"S11")*11)+(COUNTIF(beosztás!$HM178:$IQ178,"S12")*12)</f>
        <v>0</v>
      </c>
      <c r="EW176" s="710">
        <f>COUNTIF(beosztás!$HM178:$IQ178,"FÜ")*8</f>
        <v>0</v>
      </c>
      <c r="EX176" s="710">
        <f>COUNTIF(beosztás!$HM178:$IQ178,"BN")*12+COUNTIF(beosztás!$HM178:$IQ178,"BÉ")*12+COUNTIF(beosztás!$HM178:$IQ178,"BDE")*8+COUNTIF(beosztás!$HM178:$IQ178,"BDU")*8+COUNTIF(beosztás!$HM178:$IQ178,"BÉJ")*8+COUNTIF(beosztás!$HM178:$IQ178,"B1")*1+COUNTIF(beosztás!$HM178:$IQ178,"B2")*2+COUNTIF(beosztás!$HM178:$IQ178,"B3")*3+COUNTIF(beosztás!$HM178:$IQ178,"B5")*5+COUNTIF(beosztás!$HM178:$IQ178,"B6")*6+COUNTIF(beosztás!$HM178:$IQ178,"B7")*7+COUNTIF(beosztás!$HM178:$IQ178,"B8")*8+COUNTIF(beosztás!$HM178:$IQ178,"B9")*9+COUNTIF(beosztás!$HM178:$IQ178,"B10")*10+COUNTIF(beosztás!$HM178:$IQ178,"B11")*11+COUNTIF(beosztás!$HM178:$IQ178,"B12")*12+COUNTIF(beosztás!$HM178:$IQ178,"BP")*0</f>
        <v>0</v>
      </c>
      <c r="EY176" s="605">
        <f t="shared" si="775"/>
        <v>0</v>
      </c>
      <c r="EZ176" s="710">
        <f>IF(C176="",0,alapadatok!$AN$9)</f>
        <v>0</v>
      </c>
      <c r="FA176" s="19">
        <f t="shared" si="776"/>
        <v>0</v>
      </c>
      <c r="FB176" s="907">
        <f t="shared" si="777"/>
        <v>0</v>
      </c>
      <c r="FC176" s="40"/>
      <c r="FD176" s="25">
        <f t="shared" si="778"/>
        <v>0</v>
      </c>
      <c r="FE176" s="605">
        <f t="shared" si="779"/>
        <v>0</v>
      </c>
      <c r="FF176" s="605">
        <f t="shared" si="780"/>
        <v>0</v>
      </c>
      <c r="FG176" s="605">
        <f t="shared" si="781"/>
        <v>0</v>
      </c>
      <c r="FH176" s="605">
        <f t="shared" si="782"/>
        <v>0</v>
      </c>
      <c r="FI176" s="605">
        <f t="shared" si="783"/>
        <v>0</v>
      </c>
      <c r="FJ176" s="605">
        <f t="shared" si="784"/>
        <v>0</v>
      </c>
      <c r="FK176" s="605">
        <f t="shared" si="785"/>
        <v>0</v>
      </c>
      <c r="FL176" s="605">
        <f t="shared" si="786"/>
        <v>0</v>
      </c>
      <c r="FM176" s="605">
        <f t="shared" si="787"/>
        <v>0</v>
      </c>
      <c r="FN176" s="605">
        <f t="shared" si="788"/>
        <v>0</v>
      </c>
      <c r="FO176" s="19">
        <f t="shared" si="789"/>
        <v>0</v>
      </c>
      <c r="FP176" s="907">
        <f t="shared" si="790"/>
        <v>0</v>
      </c>
      <c r="FQ176" s="41"/>
      <c r="FR176" s="709">
        <f>COUNTIF(beosztás!$IR178:$JU178,"DE")*8</f>
        <v>0</v>
      </c>
      <c r="FS176" s="710">
        <f>COUNTIF(beosztás!$IR178:$JU178,"DU")*8</f>
        <v>0</v>
      </c>
      <c r="FT176" s="710">
        <f>COUNTIF(beosztás!$IR178:$JU178,"ÉJ")*8</f>
        <v>0</v>
      </c>
      <c r="FU176" s="710">
        <f>COUNTIF(beosztás!$IR178:$JU178,"N")*12</f>
        <v>0</v>
      </c>
      <c r="FV176" s="710">
        <f>COUNTIF(beosztás!$IR178:$JU178,"é")*12</f>
        <v>0</v>
      </c>
      <c r="FW176" s="710">
        <f>SUM(beosztás!$IR178:$JU178)</f>
        <v>0</v>
      </c>
      <c r="FX176" s="710">
        <f>COUNTIF(beosztás!$IR178:$JU178,"FÜ")*8</f>
        <v>0</v>
      </c>
      <c r="FY176" s="897">
        <f>(COUNTIF(beosztás!$IR178:$JU178,"SN")*12)+(COUNTIF(beosztás!$IR178:$JU178,"SDE")*8)+(COUNTIF(beosztás!$IR178:$JU178,"SDU")*8)+(COUNTIF(beosztás!$IR178:$JU178,"SÉ")*12)+(COUNTIF(beosztás!$IR178:$JU178,"SÉJ")*8)+(COUNTIF(beosztás!$IR178:$JU178,"S1")*1)+(COUNTIF(beosztás!$IR178:$JU178,"S2")*2)+(COUNTIF(beosztás!$IR178:$JU178,"S3")*3)+(COUNTIF(beosztás!$IR178:$JU178,"S4")*4)+(COUNTIF(beosztás!$IR178:$JU178,"S5")*5)+(COUNTIF(beosztás!$IR178:$JU178,"S6")*6)+(COUNTIF(beosztás!$IR178:$JU178,"S7")*7)+(COUNTIF(beosztás!$IR178:$JU178,"S8")*8)+(COUNTIF(beosztás!$IR178:$JU178,"S9")*9)+(COUNTIF(beosztás!$IR178:$JU178,"S10")*10)+(COUNTIF(beosztás!$IR178:$JU178,"S11")*11)+(COUNTIF(beosztás!$IR178:$JU178,"S12")*12)</f>
        <v>0</v>
      </c>
      <c r="FZ176" s="710">
        <f>COUNTIF(beosztás!$IR178:$JU178,"BN")*12+COUNTIF(beosztás!$IR178:$JU178,"BÉ")*12+COUNTIF(beosztás!$IR178:$JU178,"BDE")*8+COUNTIF(beosztás!$IR178:$JU178,"BDU")*8+COUNTIF(beosztás!$IR178:$JU178,"BÉJ")*8+COUNTIF(beosztás!$IR178:$JU178,"B1")*1+COUNTIF(beosztás!$IR178:$JU178,"B2")*2+COUNTIF(beosztás!$IR178:$JU178,"B3")*3+COUNTIF(beosztás!$IR178:$JU178,"B5")*5+COUNTIF(beosztás!$IR178:$JU178,"B6")*6+COUNTIF(beosztás!$IR178:$JU178,"B7")*7+COUNTIF(beosztás!$IR178:$JU178,"B8")*8+COUNTIF(beosztás!$IR178:$JU178,"B9")*9+COUNTIF(beosztás!$IR178:$JU178,"B10")*10+COUNTIF(beosztás!$IR178:$JU178,"B11")*11+COUNTIF(beosztás!$IR178:$JU178,"B12")*12+COUNTIF(beosztás!$IR178:$JU178,"BP")*0</f>
        <v>0</v>
      </c>
      <c r="GA176" s="605">
        <f t="shared" si="791"/>
        <v>0</v>
      </c>
      <c r="GB176" s="710">
        <f>IF(C176="",0,alapadatok!$AN$10)</f>
        <v>0</v>
      </c>
      <c r="GC176" s="19">
        <f t="shared" si="792"/>
        <v>0</v>
      </c>
      <c r="GD176" s="907">
        <f t="shared" si="793"/>
        <v>0</v>
      </c>
      <c r="GE176" s="42"/>
      <c r="GF176" s="709">
        <f>COUNTIF(beosztás!$JV178:$KZ178,"DE")*8</f>
        <v>0</v>
      </c>
      <c r="GG176" s="710">
        <f>COUNTIF(beosztás!$JV178:$KZ178,"DU")*8</f>
        <v>0</v>
      </c>
      <c r="GH176" s="710">
        <f>COUNTIF(beosztás!$JV178:$KZ178,"ÉJ")*8</f>
        <v>0</v>
      </c>
      <c r="GI176" s="710">
        <f>COUNTIF(beosztás!$JV178:$KZ178,"N")*12</f>
        <v>0</v>
      </c>
      <c r="GJ176" s="710">
        <f>COUNTIF(beosztás!$JV178:$KZ178,"É")*12</f>
        <v>0</v>
      </c>
      <c r="GK176" s="710">
        <f>SUM(beosztás!$JV178:$KZ178)</f>
        <v>0</v>
      </c>
      <c r="GL176" s="897">
        <f>(COUNTIF(beosztás!$JV178:$KZ178,"SN")*12)+(COUNTIF(beosztás!$JV178:$KZ178,"SDE")*8)+(COUNTIF(beosztás!$JV178:$KZ178,"SDU")*8)+(COUNTIF(beosztás!$JV178:$KZ178,"SÉ")*12)+(COUNTIF(beosztás!$JV178:$KZ178,"SÉJ")*8)+(COUNTIF(beosztás!$JV178:$KZ178,"S1")*1)+(COUNTIF(beosztás!$JV178:$KZ178,"S2")*2)+(COUNTIF(beosztás!$JV178:$KZ178,"S3")*3)+(COUNTIF(beosztás!$JV178:$KZ178,"S4")*4)+(COUNTIF(beosztás!$JV178:$KZ178,"S5")*5)+(COUNTIF(beosztás!$JV178:$KZ178,"S6")*6)+(COUNTIF(beosztás!$JV178:$KZ178,"S7")*7)+(COUNTIF(beosztás!$JV178:$KZ178,"S8")*8)+(COUNTIF(beosztás!$JV178:$KZ178,"S9")*9)+(COUNTIF(beosztás!$JV178:$KZ178,"S10")*10)+(COUNTIF(beosztás!$JV178:$KZ178,"S11")*11)+(COUNTIF(beosztás!$JV178:$KZ178,"S12")*12)</f>
        <v>0</v>
      </c>
      <c r="GM176" s="710">
        <f>COUNTIF(beosztás!$JV178:$KZ178,"FÜ")*8</f>
        <v>0</v>
      </c>
      <c r="GN176" s="710">
        <f>COUNTIF(beosztás!$JV178:$KZ178,"BN")*12+COUNTIF(beosztás!$JV178:$KZ178,"BÉ")*12+COUNTIF(beosztás!$JV178:$KZ178,"BDE")*8+COUNTIF(beosztás!$JV178:$KZ178,"BDU")*8+COUNTIF(beosztás!$JV178:$KZ178,"BÉJ")*8+COUNTIF(beosztás!$JV178:$KZ178,"B1")*1+COUNTIF(beosztás!$JV178:$KZ178,"B2")*2+COUNTIF(beosztás!$JV178:$KZ178,"B3")*3+COUNTIF(beosztás!$JV178:$KZ178,"B5")*5+COUNTIF(beosztás!$JV178:$KZ178,"B6")*6+COUNTIF(beosztás!$JV178:$KZ178,"B7")*7+COUNTIF(beosztás!$JV178:$KZ178,"B8")*8+COUNTIF(beosztás!$JV178:$KZ178,"B9")*9+COUNTIF(beosztás!$JV178:$KZ178,"B10")*10+COUNTIF(beosztás!$JV178:$KZ178,"B11")*11+COUNTIF(beosztás!$JV178:$KZ178,"B12")*12+COUNTIF(beosztás!$JV178:$KZ178,"BP")*0</f>
        <v>0</v>
      </c>
      <c r="GO176" s="605">
        <f t="shared" si="794"/>
        <v>0</v>
      </c>
      <c r="GP176" s="710">
        <f>IF(C176="",0,alapadatok!$AN$11)</f>
        <v>0</v>
      </c>
      <c r="GQ176" s="19">
        <f t="shared" si="795"/>
        <v>0</v>
      </c>
      <c r="GR176" s="907">
        <f t="shared" si="796"/>
        <v>0</v>
      </c>
      <c r="GS176" s="42"/>
      <c r="GT176" s="25">
        <f t="shared" si="797"/>
        <v>0</v>
      </c>
      <c r="GU176" s="605">
        <f t="shared" si="798"/>
        <v>0</v>
      </c>
      <c r="GV176" s="605">
        <f t="shared" si="799"/>
        <v>0</v>
      </c>
      <c r="GW176" s="605">
        <f t="shared" si="800"/>
        <v>0</v>
      </c>
      <c r="GX176" s="605">
        <f t="shared" si="801"/>
        <v>0</v>
      </c>
      <c r="GY176" s="605">
        <f t="shared" si="802"/>
        <v>0</v>
      </c>
      <c r="GZ176" s="605">
        <f t="shared" si="803"/>
        <v>0</v>
      </c>
      <c r="HA176" s="605">
        <f t="shared" si="804"/>
        <v>0</v>
      </c>
      <c r="HB176" s="605">
        <f t="shared" si="805"/>
        <v>0</v>
      </c>
      <c r="HC176" s="605">
        <f t="shared" si="806"/>
        <v>0</v>
      </c>
      <c r="HD176" s="605">
        <f t="shared" si="807"/>
        <v>0</v>
      </c>
      <c r="HE176" s="19">
        <f t="shared" si="808"/>
        <v>0</v>
      </c>
      <c r="HF176" s="907">
        <f t="shared" si="809"/>
        <v>0</v>
      </c>
      <c r="HG176" s="41"/>
      <c r="HH176" s="709">
        <f>COUNTIF(beosztás!$LA178:$MD178,"DE")*8</f>
        <v>0</v>
      </c>
      <c r="HI176" s="710">
        <f>COUNTIF(beosztás!$LA178:$MD178,"DU")*8</f>
        <v>0</v>
      </c>
      <c r="HJ176" s="710">
        <f>COUNTIF(beosztás!$LA178:$MD178,"ÉJ")*8</f>
        <v>0</v>
      </c>
      <c r="HK176" s="710">
        <f>COUNTIF(beosztás!$LA178:$MD178,"N")*12</f>
        <v>0</v>
      </c>
      <c r="HL176" s="710">
        <f>COUNTIF(beosztás!$LA178:$MD178,"é")*12</f>
        <v>0</v>
      </c>
      <c r="HM176" s="710">
        <f>SUM(beosztás!$LA178:$MD178)</f>
        <v>0</v>
      </c>
      <c r="HN176" s="710">
        <f>COUNTIF(beosztás!$LA178:$MD178,"FÜ")*8</f>
        <v>0</v>
      </c>
      <c r="HO176" s="897">
        <f>(COUNTIF(beosztás!$LA178:$MD178,"SN")*12)+(COUNTIF(beosztás!$LA178:$MD178,"SDE")*8)+(COUNTIF(beosztás!$LA178:$MD178,"SDU")*8)+(COUNTIF(beosztás!$LA178:$MD178,"SÉ")*12)+(COUNTIF(beosztás!$LA178:$MD178,"SÉJ")*8)+(COUNTIF(beosztás!$LA178:$MD178,"S1")*1)+(COUNTIF(beosztás!$LA178:$MD178,"S2")*2)+(COUNTIF(beosztás!$LA178:$MD178,"S3")*3)+(COUNTIF(beosztás!$LA178:$MD178,"S4")*4)+(COUNTIF(beosztás!$LA178:$MD178,"S5")*5)+(COUNTIF(beosztás!$LA178:$MD178,"S6")*6)+(COUNTIF(beosztás!$LA178:$MD178,"S7")*7)+(COUNTIF(beosztás!$LA178:$MD178,"S8")*8)+(COUNTIF(beosztás!$LA178:$MD178,"S9")*9)+(COUNTIF(beosztás!$LA178:$MD178,"S10")*10)+(COUNTIF(beosztás!$LA178:$MD178,"S11")*11)+(COUNTIF(beosztás!$LA178:$MD178,"S12")*12)</f>
        <v>0</v>
      </c>
      <c r="HP176" s="710">
        <f>COUNTIF(beosztás!$LA178:$MD178,"BN")*12+COUNTIF(beosztás!$LA178:$MD178,"BÉ")*12+COUNTIF(beosztás!$LA178:$MD178,"BDE")*8+COUNTIF(beosztás!$LA178:$MD178,"BDU")*8+COUNTIF(beosztás!$LA178:$MD178,"BÉJ")*8+COUNTIF(beosztás!$LA178:$MD178,"B1")*1+COUNTIF(beosztás!$LA178:$MD178,"B2")*2+COUNTIF(beosztás!$LA178:$MD178,"B3")*3+COUNTIF(beosztás!$KZ178:$MC178,"B5")*5+COUNTIF(beosztás!$KZ178:$MC178,"B6")*6+COUNTIF(beosztás!$KZ178:$MC178,"B7")*7+COUNTIF(beosztás!$KZ178:$MC178,"B8")*8+COUNTIF(beosztás!$LA178:$MD178,"B9")*9+COUNTIF(beosztás!$LA178:$MD178,"B10")*10+COUNTIF(beosztás!$LA178:$MD178,"B11")*11+COUNTIF(beosztás!$LA178:$MD178,"B12")*12+COUNTIF(beosztás!$LA178:$MD178,"BP")*0</f>
        <v>0</v>
      </c>
      <c r="HQ176" s="605">
        <f t="shared" si="810"/>
        <v>0</v>
      </c>
      <c r="HR176" s="710">
        <f>IF(C176="",0,alapadatok!$AN$12)</f>
        <v>0</v>
      </c>
      <c r="HS176" s="19">
        <f t="shared" si="811"/>
        <v>0</v>
      </c>
      <c r="HT176" s="907">
        <f t="shared" si="724"/>
        <v>0</v>
      </c>
      <c r="HU176" s="42"/>
      <c r="HV176" s="709">
        <f>COUNTIF(beosztás!$ME178:$NI178,"DE")*8</f>
        <v>0</v>
      </c>
      <c r="HW176" s="710">
        <f>COUNTIF(beosztás!$ME178:$NI178,"DU")*8</f>
        <v>0</v>
      </c>
      <c r="HX176" s="710">
        <f>COUNTIF(beosztás!$ME178:$NI178,"ÉJ")*8</f>
        <v>0</v>
      </c>
      <c r="HY176" s="710">
        <f>COUNTIF(beosztás!$ME178:$NI178,"N")*12</f>
        <v>0</v>
      </c>
      <c r="HZ176" s="710">
        <f>COUNTIF(beosztás!$ME178:$NI178,"É")*12</f>
        <v>0</v>
      </c>
      <c r="IA176" s="710">
        <f>SUM(beosztás!$ME178:$NI178)</f>
        <v>0</v>
      </c>
      <c r="IB176" s="710">
        <f>(COUNTIF(beosztás!$ME178:$NI178,"SN")*12)+(COUNTIF(beosztás!$ME178:$NI178,"SDE")*8)+(COUNTIF(beosztás!$ME178:$NI178,"SDU")*8)+(COUNTIF(beosztás!$ME178:$NI178,"SÉ")*12)+(COUNTIF(beosztás!$ME178:$NI178,"SÉJ")*8)+(COUNTIF(beosztás!$ME178:$NI178,"S1")*1)+(COUNTIF(beosztás!$ME178:$NI178,"S2")*2)+(COUNTIF(beosztás!$ME178:$NI178,"S3")*3)+(COUNTIF(beosztás!$ME178:$NI178,"S4")*4)+(COUNTIF(beosztás!$ME178:$NI178,"S5")*5)+(COUNTIF(beosztás!$ME178:$NI178,"S6")*6)+(COUNTIF(beosztás!$ME178:$NI178,"S7")*7)+(COUNTIF(beosztás!$ME178:$NI178,"S8")*8)+(COUNTIF(beosztás!$ME178:$NI178,"S9")*9)+(COUNTIF(beosztás!$ME178:$NI178,"S10")*10)+(COUNTIF(beosztás!$ME178:$NI178,"S11")*11)+(COUNTIF(beosztás!$ME178:$NI178,"S12")*12)</f>
        <v>0</v>
      </c>
      <c r="IC176" s="710">
        <f>COUNTIF(beosztás!$ME178:$NI178,"FÜ")*8</f>
        <v>0</v>
      </c>
      <c r="ID176" s="710">
        <f>COUNTIF(beosztás!$ME178:$NI178,"BN")*12+COUNTIF(beosztás!$ME178:$NI178,"BÉ")*12+COUNTIF(beosztás!$ME178:$NI178,"BDE")*8+COUNTIF(beosztás!$ME178:$NI178,"BDU")*8+COUNTIF(beosztás!$ME178:$NI178,"BÉJ")*8+COUNTIF(beosztás!$ME178:$NI178,"B1")*1+COUNTIF(beosztás!$ME178:$NI178,"B2")*2+COUNTIF(beosztás!$ME178:$NI178,"B3")*3+COUNTIF(beosztás!$ME178:$NI178,"B5")*5+COUNTIF(beosztás!$ME178:$NI178,"B6")*6+COUNTIF(beosztás!$ME178:$NI178,"B7")*7+COUNTIF(beosztás!$ME178:$NI178,"B8")*8+COUNTIF(beosztás!$ME178:$NI178,"B9")*9+COUNTIF(beosztás!$ME178:$NI178,"B10")*10+COUNTIF(beosztás!$ME178:$NI178,"B11")*11+COUNTIF(beosztás!$ME178:$NI178,"B12")*12+COUNTIF(beosztás!$ME178:$NI178,"BP")*0</f>
        <v>0</v>
      </c>
      <c r="IE176" s="605">
        <f t="shared" si="812"/>
        <v>0</v>
      </c>
      <c r="IF176" s="710">
        <f>IF(C176="",0,alapadatok!$AN$13)</f>
        <v>0</v>
      </c>
      <c r="IG176" s="19">
        <f t="shared" si="813"/>
        <v>0</v>
      </c>
      <c r="IH176" s="741">
        <f t="shared" si="726"/>
        <v>0</v>
      </c>
      <c r="II176" s="42"/>
      <c r="IJ176" s="25">
        <f t="shared" si="814"/>
        <v>0</v>
      </c>
      <c r="IK176" s="605">
        <f t="shared" si="815"/>
        <v>0</v>
      </c>
      <c r="IL176" s="605">
        <f t="shared" si="816"/>
        <v>0</v>
      </c>
      <c r="IM176" s="605">
        <f t="shared" si="817"/>
        <v>0</v>
      </c>
      <c r="IN176" s="605">
        <f t="shared" si="818"/>
        <v>0</v>
      </c>
      <c r="IO176" s="605">
        <f t="shared" si="819"/>
        <v>0</v>
      </c>
      <c r="IP176" s="605">
        <f t="shared" si="820"/>
        <v>0</v>
      </c>
      <c r="IQ176" s="605">
        <f t="shared" si="821"/>
        <v>0</v>
      </c>
      <c r="IR176" s="605">
        <f t="shared" si="822"/>
        <v>0</v>
      </c>
      <c r="IS176" s="605">
        <f t="shared" si="823"/>
        <v>0</v>
      </c>
      <c r="IT176" s="605">
        <f t="shared" si="824"/>
        <v>0</v>
      </c>
      <c r="IU176" s="19">
        <f t="shared" si="825"/>
        <v>0</v>
      </c>
      <c r="IV176" s="907">
        <f t="shared" si="826"/>
        <v>0</v>
      </c>
      <c r="IW176" s="43"/>
      <c r="JF176" s="21"/>
      <c r="JG176" s="21"/>
    </row>
    <row r="177" spans="1:267" ht="15.75" hidden="1" thickBot="1" x14ac:dyDescent="0.3">
      <c r="A177" s="422">
        <f>IF(beosztás!A179=0,"",beosztás!A179)</f>
        <v>32</v>
      </c>
      <c r="B177" s="48" t="str">
        <f>IF(beosztás!B179=0,"",beosztás!B179)</f>
        <v/>
      </c>
      <c r="C177" s="49" t="str">
        <f>IF(beosztás!C179=0,"",beosztás!C179)</f>
        <v/>
      </c>
      <c r="D177" s="50" t="str">
        <f>IF(beosztás!D179=0,"",beosztás!D179)</f>
        <v/>
      </c>
      <c r="E177" s="18"/>
      <c r="F177" s="709">
        <f>COUNTIF(beosztás!$I179:$AM179,"DE")*8</f>
        <v>0</v>
      </c>
      <c r="G177" s="710">
        <f>COUNTIF(beosztás!$I179:$AM179,"DU")*8</f>
        <v>0</v>
      </c>
      <c r="H177" s="710">
        <f>COUNTIF(beosztás!$I179:$AM179,"ÉJ")*8</f>
        <v>0</v>
      </c>
      <c r="I177" s="710">
        <f>COUNTIF(beosztás!$I179:$AM179,"N")*12</f>
        <v>0</v>
      </c>
      <c r="J177" s="710">
        <f>COUNTIF(beosztás!$I179:$AM179,"é")*12</f>
        <v>0</v>
      </c>
      <c r="K177" s="710">
        <f>SUM(beosztás!$I179:$AM179)</f>
        <v>0</v>
      </c>
      <c r="L177" s="710">
        <f>COUNTIF(beosztás!$I179:$AM179,"FÜ")*8</f>
        <v>0</v>
      </c>
      <c r="M177" s="710">
        <f>(COUNTIF(beosztás!$I179:$AM179,"SN")*12)+(COUNTIF(beosztás!$I179:$AM179,"SDE")*8)+(COUNTIF(beosztás!$I179:$AM179,"SDU")*8)+(COUNTIF(beosztás!$I179:$AM179,"S1")*1)+(COUNTIF(beosztás!$I179:$AM179,"S2")*2)+(COUNTIF(beosztás!$I179:$AM179,"S3")*3)+(COUNTIF(beosztás!$I179:$AM179,"S4")*4)+(COUNTIF(beosztás!$I179:$AM179,"S5")*5)+(COUNTIF(beosztás!$I179:$AM179,"S6")*6)+(COUNTIF(beosztás!$I179:$AM179,"S7")*7)+(COUNTIF(beosztás!$I179:$AM179,"S8")*8)+(COUNTIF(beosztás!$I179:$AM179,"S9")*9)+(COUNTIF(beosztás!$I179:$AM179,"S10")*10)+(COUNTIF(beosztás!$I179:$AM179,"S11")*11)+(COUNTIF(beosztás!$I179:$AM179,"S12")*12)+(COUNTIF(beosztás!$I179:$AM179,"SÉ")*12)+(COUNTIF(beosztás!$I179:$AM179,"SÉJ")*8)</f>
        <v>0</v>
      </c>
      <c r="N177" s="710">
        <f>COUNTIF(beosztás!$I179:$AM179,"BN")*12+COUNTIF(beosztás!$I179:$AM179,"BÉ")*12+COUNTIF(beosztás!$I179:$AM179,"BDE")*8+COUNTIF(beosztás!$I179:$AM179,"BDU")*8+COUNTIF(beosztás!$I179:$AM179,"BÉJ")*8+COUNTIF(beosztás!$I179:$AM179,"B1")*1+COUNTIF(beosztás!$I179:$AM179,"B2")*2+COUNTIF(beosztás!$I179:$AM179,"B3")*3+COUNTIF(beosztás!$I179:$AM179,"B5")*5+COUNTIF(beosztás!$I179:$AM179,"B6")*6+COUNTIF(beosztás!$I179:$AM179,"B7")*7+COUNTIF(beosztás!$I179:$AM179,"B8")*8+COUNTIF(beosztás!$I179:$AM179,"B9")*9+COUNTIF(beosztás!$I179:$AM179,"B10")*10+COUNTIF(beosztás!$I179:$AM179,"B11")*11+COUNTIF(beosztás!$I179:$AM179,"B12")*12+COUNTIF(beosztás!$I179:$AM179,"BP")*0</f>
        <v>0</v>
      </c>
      <c r="O177" s="605">
        <f t="shared" si="690"/>
        <v>0</v>
      </c>
      <c r="P177" s="710">
        <f>IF(C177="",0,alapadatok!$AN$2)</f>
        <v>0</v>
      </c>
      <c r="Q177" s="19">
        <f t="shared" si="577"/>
        <v>0</v>
      </c>
      <c r="R177" s="741">
        <f t="shared" si="691"/>
        <v>0</v>
      </c>
      <c r="S177" s="40"/>
      <c r="T177" s="709">
        <f>COUNTIF(beosztás!$AN179:$BO179,"DE")*8</f>
        <v>0</v>
      </c>
      <c r="U177" s="710">
        <f>COUNTIF(beosztás!$AN179:$BO179,"DU")*8</f>
        <v>0</v>
      </c>
      <c r="V177" s="710">
        <f>COUNTIF(beosztás!$AN179:$BO179,"ÉJ")*8</f>
        <v>0</v>
      </c>
      <c r="W177" s="710">
        <f>COUNTIF(beosztás!$AN179:$BO179,"N")*12</f>
        <v>0</v>
      </c>
      <c r="X177" s="710">
        <f>COUNTIF(beosztás!$AN179:$BO179,"É")*12</f>
        <v>0</v>
      </c>
      <c r="Y177" s="710">
        <f>SUM(beosztás!$AN179:$BO179)</f>
        <v>0</v>
      </c>
      <c r="Z177" s="710">
        <f>(COUNTIF(beosztás!$AN179:$BO179,"SN")*12)+(COUNTIF(beosztás!$AN179:$BO179,"SDE")*8)+(COUNTIF(beosztás!$AN179:$BO179,"SDU")*8)+(COUNTIF(beosztás!$AN179:$BO179,"SÉ")*12)+(COUNTIF(beosztás!$AN179:$BO179,"SÉJ")*8)+(COUNTIF(beosztás!$AN179:$BO179,"S1")*1)+(COUNTIF(beosztás!$AN179:$BO179,"S2")*2)+(COUNTIF(beosztás!$AN179:$BO179,"S3")*3)+(COUNTIF(beosztás!$AN179:$BO179,"S4")*4)+(COUNTIF(beosztás!$AN179:$BO179,"S5")*5)+(COUNTIF(beosztás!$AN179:$BO179,"S6")*6)+(COUNTIF(beosztás!$AN179:$BO179,"S7")*7)+(COUNTIF(beosztás!$AN179:$BO179,"S8")*8)+(COUNTIF(beosztás!$AN179:$BO179,"S9")*9)+(COUNTIF(beosztás!$AN179:$BO179,"S10")*10)+(COUNTIF(beosztás!$AN179:$BO179,"S11")*11)+(COUNTIF(beosztás!$AN179:$BO179,"S12")*12)</f>
        <v>0</v>
      </c>
      <c r="AA177" s="710">
        <f>COUNTIF(beosztás!$AN179:$BO179,"FÜ")*8</f>
        <v>0</v>
      </c>
      <c r="AB177" s="710">
        <f>COUNTIF(beosztás!$AN179:$BO179,"BN")*12+COUNTIF(beosztás!$AN179:$BO179,"BÉ")*12+COUNTIF(beosztás!$AN179:$BO179,"BDE")*8+COUNTIF(beosztás!$AN179:$BO179,"BDU")*8+COUNTIF(beosztás!$AN179:$BO179,"BÉJ")*8+COUNTIF(beosztás!$AN179:$BO179,"B1")*1+COUNTIF(beosztás!$AN179:$BO179,"B2")*2+COUNTIF(beosztás!$AN179:$BO179,"B3")*3+COUNTIF(beosztás!$AN179:$BO179,"B5")*5+COUNTIF(beosztás!$AN179:$BO179,"B6")*6+COUNTIF(beosztás!$AN179:$BO179,"B7")*7+COUNTIF(beosztás!$AN179:$BO179,"B8")*8+COUNTIF(beosztás!$AN179:$BO179,"B9")*9+COUNTIF(beosztás!$AN179:$BO179,"B10")*10+COUNTIF(beosztás!$AN179:$BO179,"B11")*11+COUNTIF(beosztás!$AN179:$BO179,"B12")*12+COUNTIF(beosztás!$AN179:$BO179,"BP")*0</f>
        <v>0</v>
      </c>
      <c r="AC177" s="605">
        <f t="shared" si="692"/>
        <v>0</v>
      </c>
      <c r="AD177" s="706">
        <f>IF(C177="",0,alapadatok!$AN$3)</f>
        <v>0</v>
      </c>
      <c r="AE177" s="19">
        <f t="shared" si="728"/>
        <v>0</v>
      </c>
      <c r="AF177" s="741">
        <f t="shared" si="729"/>
        <v>0</v>
      </c>
      <c r="AG177" s="40"/>
      <c r="AH177" s="25">
        <f t="shared" si="694"/>
        <v>0</v>
      </c>
      <c r="AI177" s="605">
        <f t="shared" si="695"/>
        <v>0</v>
      </c>
      <c r="AJ177" s="605">
        <f t="shared" si="696"/>
        <v>0</v>
      </c>
      <c r="AK177" s="605">
        <f t="shared" si="697"/>
        <v>0</v>
      </c>
      <c r="AL177" s="605">
        <f t="shared" si="698"/>
        <v>0</v>
      </c>
      <c r="AM177" s="605">
        <f t="shared" si="699"/>
        <v>0</v>
      </c>
      <c r="AN177" s="605">
        <f t="shared" si="700"/>
        <v>0</v>
      </c>
      <c r="AO177" s="605">
        <f t="shared" si="701"/>
        <v>0</v>
      </c>
      <c r="AP177" s="605">
        <f t="shared" si="730"/>
        <v>0</v>
      </c>
      <c r="AQ177" s="605">
        <f t="shared" si="731"/>
        <v>0</v>
      </c>
      <c r="AR177" s="605">
        <f t="shared" si="732"/>
        <v>0</v>
      </c>
      <c r="AS177" s="19">
        <f t="shared" si="733"/>
        <v>0</v>
      </c>
      <c r="AT177" s="741">
        <f t="shared" si="734"/>
        <v>0</v>
      </c>
      <c r="AU177" s="41"/>
      <c r="AV177" s="709">
        <f>COUNTIF(beosztás!$BP179:$CT179,"DE")*8</f>
        <v>0</v>
      </c>
      <c r="AW177" s="710">
        <f>COUNTIF(beosztás!$BP179:$CT179,"DU")*8</f>
        <v>0</v>
      </c>
      <c r="AX177" s="710">
        <f>COUNTIF(beosztás!$BP179:$CT179,"ÉJ")*8</f>
        <v>0</v>
      </c>
      <c r="AY177" s="710">
        <f>COUNTIF(beosztás!$BP179:$CT179,"N")*12</f>
        <v>0</v>
      </c>
      <c r="AZ177" s="710">
        <f>COUNTIF(beosztás!$BP179:$CT179,"é")*12</f>
        <v>0</v>
      </c>
      <c r="BA177" s="710">
        <f>SUM(beosztás!$BP179:$CT179)</f>
        <v>0</v>
      </c>
      <c r="BB177" s="710">
        <f>COUNTIF(beosztás!$BP179:$CT179,"FÜ")*8</f>
        <v>0</v>
      </c>
      <c r="BC177" s="897">
        <f>(COUNTIF(beosztás!$BP179:$CT179,"SN")*12)+(COUNTIF(beosztás!$BP179:$CT179,"SDE")*8)+(COUNTIF(beosztás!$BP179:$CT179,"SDU")*8)+(COUNTIF(beosztás!$BP179:$CT179,"SÉ")*12)+(COUNTIF(beosztás!$BP179:$CT179,"SÉJ")*8)+(COUNTIF(beosztás!$BP179:$CT179,"S1")*1)+(COUNTIF(beosztás!$BP179:$CT179,"S2")*2)+(COUNTIF(beosztás!$BP179:$CT179,"S3")*3)+(COUNTIF(beosztás!$BP179:$CT179,"S4")*4)+(COUNTIF(beosztás!$BP179:$CT179,"S5")*5)+(COUNTIF(beosztás!$BP179:$CT179,"S6")*6)+(COUNTIF(beosztás!$BP179:$CT179,"S7")*7)+(COUNTIF(beosztás!$BP179:$CT179,"S8")*8)+(COUNTIF(beosztás!$BP179:$CT179,"S9")*9)+(COUNTIF(beosztás!$BP179:$CT179,"S10")*10)+(COUNTIF(beosztás!$BP179:$CT179,"S11")*11)+(COUNTIF(beosztás!$BP179:$CT179,"S12")*12)</f>
        <v>0</v>
      </c>
      <c r="BD177" s="710">
        <f>COUNTIF(beosztás!$BP179:$CT179,"BN")*12+COUNTIF(beosztás!$BP179:$CT179,"BÉ")*12+COUNTIF(beosztás!$BP179:$CT179,"BDE")*8+COUNTIF(beosztás!$BP179:$CT179,"BDU")*8+COUNTIF(beosztás!$BP179:$CT179,"BÉJ")*8+COUNTIF(beosztás!$BP179:$CT179,"B1")*1+COUNTIF(beosztás!$BP179:$CT179,"B2")*2+COUNTIF(beosztás!$BP179:$CT179,"B3")*3+COUNTIF(beosztás!$BP179:$CT179,"B5")*5+COUNTIF(beosztás!$BP179:$CT179,"B6")*6+COUNTIF(beosztás!$BP179:$CT179,"B7")*7+COUNTIF(beosztás!$BP179:$CT179,"B8")*8+COUNTIF(beosztás!$BP179:$CT179,"B9")*9+COUNTIF(beosztás!$BP179:$CT179,"B10")*10+COUNTIF(beosztás!$BP179:$CT179,"B11")*11+COUNTIF(beosztás!$BP179:$CT179,"B12")*12+COUNTIF(beosztás!$BP179:$CT179,"BP")*0</f>
        <v>0</v>
      </c>
      <c r="BE177" s="605">
        <f t="shared" si="735"/>
        <v>0</v>
      </c>
      <c r="BF177" s="706">
        <f>IF(C177="",0,alapadatok!$AN$4)</f>
        <v>0</v>
      </c>
      <c r="BG177" s="19">
        <f t="shared" si="736"/>
        <v>0</v>
      </c>
      <c r="BH177" s="741">
        <f t="shared" si="737"/>
        <v>0</v>
      </c>
      <c r="BI177" s="40"/>
      <c r="BJ177" s="709">
        <f>COUNTIF(beosztás!$CU179:$DX179,"DE")*8</f>
        <v>0</v>
      </c>
      <c r="BK177" s="710">
        <f>COUNTIF(beosztás!$CU179:$DX179,"DU")*8</f>
        <v>0</v>
      </c>
      <c r="BL177" s="710">
        <f>COUNTIF(beosztás!$CU179:$DX179,"ÉJ")*8</f>
        <v>0</v>
      </c>
      <c r="BM177" s="710">
        <f>COUNTIF(beosztás!$CU179:$DX179,"N")*12</f>
        <v>0</v>
      </c>
      <c r="BN177" s="710">
        <f>COUNTIF(beosztás!$CU179:$DX179,"É")*12</f>
        <v>0</v>
      </c>
      <c r="BO177" s="710">
        <f>SUM(beosztás!$CU179:$DX179)</f>
        <v>0</v>
      </c>
      <c r="BP177" s="897">
        <f>(COUNTIF(beosztás!$CU179:$DX179,"SN")*12)+(COUNTIF(beosztás!$CU179:$DX179,"SDE")*8)+(COUNTIF(beosztás!$CU179:$DX179,"SDU")*8)+(COUNTIF(beosztás!$CU179:$DX179,"SÉ")*12)+(COUNTIF(beosztás!$CU179:$DX179,"SÉJ")*8)+(COUNTIF(beosztás!$CU179:$DX179,"S1")*1)+(COUNTIF(beosztás!$CU179:$DX179,"S2")*2)+(COUNTIF(beosztás!$CU179:$DX179,"S3")*3)+(COUNTIF(beosztás!$CU179:$DX179,"S4")*4)+(COUNTIF(beosztás!$CU179:$DX179,"S5")*5)+(COUNTIF(beosztás!$CU179:$DX179,"S6")*6)+(COUNTIF(beosztás!$CU179:$DX179,"S7")*7)+(COUNTIF(beosztás!$CU179:$DX179,"S8")*8)+(COUNTIF(beosztás!$CU179:$DX179,"S9")*9)+(COUNTIF(beosztás!$CU179:$DX179,"S10")*10)+(COUNTIF(beosztás!$CU179:$DX179,"S11")*11)+(COUNTIF(beosztás!$CU179:$DX179,"S12")*12)</f>
        <v>0</v>
      </c>
      <c r="BQ177" s="710">
        <f>COUNTIF(beosztás!$CU179:$DX179,"FÜ")*8</f>
        <v>0</v>
      </c>
      <c r="BR177" s="710">
        <f>COUNTIF(beosztás!$CU179:$DX179,"BN")*12+COUNTIF(beosztás!$CU179:$DX179,"BÉ")*12+COUNTIF(beosztás!$CU179:$DX179,"BDE")*8+COUNTIF(beosztás!$CU179:$DX179,"BDU")*8+COUNTIF(beosztás!$CU179:$DX179,"BÉJ")*8+COUNTIF(beosztás!$CU179:$DX179,"B1")*1+COUNTIF(beosztás!$CU179:$DX179,"B2")*2+COUNTIF(beosztás!$CU179:$DX179,"B3")*3+COUNTIF(beosztás!$CU179:$DX179,"B5")*5+COUNTIF(beosztás!$CU179:$DX179,"B6")*6+COUNTIF(beosztás!$CU179:$DX179,"B7")*7+COUNTIF(beosztás!$CU179:$DX179,"B8")*8+COUNTIF(beosztás!$CU179:$DX179,"B9")*9+COUNTIF(beosztás!$CU179:$DX179,"B10")*10+COUNTIF(beosztás!$CU179:$DX179,"B11")*11+COUNTIF(beosztás!$CU179:$DX179,"B12")*12+COUNTIF(beosztás!$CU179:$DX179,"BP")*0</f>
        <v>0</v>
      </c>
      <c r="BS177" s="605">
        <f t="shared" si="738"/>
        <v>0</v>
      </c>
      <c r="BT177" s="710">
        <f>IF(C177="",0,alapadatok!$AN$5)</f>
        <v>0</v>
      </c>
      <c r="BU177" s="19">
        <f t="shared" si="739"/>
        <v>0</v>
      </c>
      <c r="BV177" s="741">
        <f t="shared" si="706"/>
        <v>0</v>
      </c>
      <c r="BW177" s="40"/>
      <c r="BX177" s="25">
        <f t="shared" si="740"/>
        <v>0</v>
      </c>
      <c r="BY177" s="605">
        <f t="shared" si="741"/>
        <v>0</v>
      </c>
      <c r="BZ177" s="605">
        <f t="shared" si="742"/>
        <v>0</v>
      </c>
      <c r="CA177" s="605">
        <f t="shared" si="743"/>
        <v>0</v>
      </c>
      <c r="CB177" s="605">
        <f t="shared" si="744"/>
        <v>0</v>
      </c>
      <c r="CC177" s="605">
        <f t="shared" si="745"/>
        <v>0</v>
      </c>
      <c r="CD177" s="605">
        <f t="shared" si="746"/>
        <v>0</v>
      </c>
      <c r="CE177" s="605">
        <f t="shared" si="747"/>
        <v>0</v>
      </c>
      <c r="CF177" s="605">
        <f t="shared" si="748"/>
        <v>0</v>
      </c>
      <c r="CG177" s="605">
        <f t="shared" si="749"/>
        <v>0</v>
      </c>
      <c r="CH177" s="605">
        <f t="shared" si="750"/>
        <v>0</v>
      </c>
      <c r="CI177" s="19">
        <f t="shared" si="751"/>
        <v>0</v>
      </c>
      <c r="CJ177" s="741">
        <f t="shared" si="752"/>
        <v>0</v>
      </c>
      <c r="CK177" s="41"/>
      <c r="CL177" s="709">
        <f>COUNTIF(beosztás!$DY179:$FC179,"DE")*8</f>
        <v>0</v>
      </c>
      <c r="CM177" s="710">
        <f>COUNTIF(beosztás!$DY179:$FC179,"DU")*8</f>
        <v>0</v>
      </c>
      <c r="CN177" s="710">
        <f>COUNTIF(beosztás!$DY179:$FC179,"ÉJ")*8</f>
        <v>0</v>
      </c>
      <c r="CO177" s="710">
        <f>COUNTIF(beosztás!$DY179:$FC179,"N")*12</f>
        <v>0</v>
      </c>
      <c r="CP177" s="710">
        <f>COUNTIF(beosztás!$DY179:$FC179,"é")*12</f>
        <v>0</v>
      </c>
      <c r="CQ177" s="710">
        <f>SUM(beosztás!$DY179:$FC179)</f>
        <v>0</v>
      </c>
      <c r="CR177" s="710">
        <f>COUNTIF(beosztás!$DY179:$FC179,"FÜ")*8</f>
        <v>0</v>
      </c>
      <c r="CS177" s="897">
        <f>(COUNTIF(beosztás!$DY179:$FC179,"SN")*12)+(COUNTIF(beosztás!$DY179:$FC179,"SDE")*8)+(COUNTIF(beosztás!$DY179:$FC179,"SDU")*8)+(COUNTIF(beosztás!$DY179:$FC179,"SÉ")*12)+(COUNTIF(beosztás!$DY179:$FC179,"SÉJ")*8)+(COUNTIF(beosztás!$DY179:$FC179,"S1")*1)+(COUNTIF(beosztás!$DY179:$FC179,"S2")*2)+(COUNTIF(beosztás!$DY179:$FC179,"S3")*3)+(COUNTIF(beosztás!$DY179:$FC179,"S4")*4)+(COUNTIF(beosztás!$DY179:$FC179,"S5")*5)+(COUNTIF(beosztás!$DY179:$FC179,"S6")*6)+(COUNTIF(beosztás!$DY179:$FC179,"S7")*7)+(COUNTIF(beosztás!$DY179:$FC179,"S8")*8)+(COUNTIF(beosztás!$DY179:$FC179,"S9")*9)+(COUNTIF(beosztás!$DY179:$FC179,"S10")*10)+(COUNTIF(beosztás!$DY179:$FC179,"S11")*11)+(COUNTIF(beosztás!$DY179:$FC179,"S12")*12)</f>
        <v>0</v>
      </c>
      <c r="CT177" s="710">
        <f>COUNTIF(beosztás!$DY179:$FC179,"BN")*12+COUNTIF(beosztás!$DY179:$FC179,"BÉ")*12+COUNTIF(beosztás!$DY179:$FC179,"BDE")*8+COUNTIF(beosztás!$DY179:$FC179,"BDU")*8+COUNTIF(beosztás!$DY179:$FC179,"BÉJ")*8+COUNTIF(beosztás!$DY179:$FC179,"B1")*1+COUNTIF(beosztás!$DY179:$FC179,"B2")*2+COUNTIF(beosztás!$DY179:$FC179,"B3")*3+COUNTIF(beosztás!$DY179:$FC179,"B5")*5+COUNTIF(beosztás!$DY179:$FC179,"B6")*6+COUNTIF(beosztás!$DY179:$FC179,"B7")*7+COUNTIF(beosztás!$DY179:$FC179,"B8")*8+COUNTIF(beosztás!$DY179:$FC179,"B9")*9+COUNTIF(beosztás!$DY179:$FC179,"B10")*10+COUNTIF(beosztás!$DY179:$FC179,"B11")*11+COUNTIF(beosztás!$DY179:$FC179,"B12")*12+COUNTIF(beosztás!$DY179:$FC179,"BP")*0</f>
        <v>0</v>
      </c>
      <c r="CU177" s="605">
        <f t="shared" si="753"/>
        <v>0</v>
      </c>
      <c r="CV177" s="710">
        <f>IF(C177="",0,alapadatok!$AN$6)</f>
        <v>0</v>
      </c>
      <c r="CW177" s="19">
        <f t="shared" si="754"/>
        <v>0</v>
      </c>
      <c r="CX177" s="907">
        <f t="shared" si="755"/>
        <v>0</v>
      </c>
      <c r="CY177" s="40"/>
      <c r="CZ177" s="709">
        <f>COUNTIF(beosztás!$FD179:$GG179,"DE")*8</f>
        <v>0</v>
      </c>
      <c r="DA177" s="710">
        <f>COUNTIF(beosztás!$FD179:$GG179,"DU")*8</f>
        <v>0</v>
      </c>
      <c r="DB177" s="710">
        <f>COUNTIF(beosztás!$FD179:$GG179,"ÉJ")*8</f>
        <v>0</v>
      </c>
      <c r="DC177" s="710">
        <f>COUNTIF(beosztás!$FD179:$GG179,"N")*12</f>
        <v>0</v>
      </c>
      <c r="DD177" s="710">
        <f>COUNTIF(beosztás!$FD179:$GG179,"É")*12</f>
        <v>0</v>
      </c>
      <c r="DE177" s="710">
        <f>SUM(beosztás!$FD179:$GG179)</f>
        <v>0</v>
      </c>
      <c r="DF177" s="897">
        <f>(COUNTIF(beosztás!$FD179:$GG179,"SN")*12)+(COUNTIF(beosztás!$FD179:$GG179,"SDE")*8)+(COUNTIF(beosztás!$FD179:$GG179,"SDU")*8)+(COUNTIF(beosztás!$FD179:$GG179,"SÉ")*12)+(COUNTIF(beosztás!$FD179:$GG179,"SÉJ")*8)+(COUNTIF(beosztás!$FD179:$GG179,"S1")*1)+(COUNTIF(beosztás!$FD179:$GG179,"S2")*2)+(COUNTIF(beosztás!$FD179:$GG179,"S3")*3)+(COUNTIF(beosztás!$FD179:$GG179,"S4")*4)+(COUNTIF(beosztás!$FD179:$GG179,"S5")*5)+(COUNTIF(beosztás!$FD179:$GG179,"S6")*6)+(COUNTIF(beosztás!$FD179:$GG179,"S7")*7)+(COUNTIF(beosztás!$FD179:$GG179,"S8")*8)+(COUNTIF(beosztás!$FD179:$GG179,"S9")*9)+(COUNTIF(beosztás!$FD179:$GG179,"S10")*10)+(COUNTIF(beosztás!$FD179:$GG179,"S11")*11)+(COUNTIF(beosztás!$FD179:$GG179,"S12")*12)</f>
        <v>0</v>
      </c>
      <c r="DG177" s="710">
        <f>COUNTIF(beosztás!$FD179:$GG179,"FÜ")*8</f>
        <v>0</v>
      </c>
      <c r="DH177" s="710">
        <f>COUNTIF(beosztás!$FD179:$GG179,"BN")*12+COUNTIF(beosztás!$FD179:$GG179,"BÉ")*12+COUNTIF(beosztás!$FD179:$GG179,"BDE")*8+COUNTIF(beosztás!$FD179:$GG179,"BDU")*8+COUNTIF(beosztás!$FD179:$GG179,"BÉJ")*8+COUNTIF(beosztás!$FD179:$GG179,"B1")*1+COUNTIF(beosztás!$FD179:$GG179,"B2")*2+COUNTIF(beosztás!$FD179:$GG179,"B3")*3+COUNTIF(beosztás!$FD179:$GG179,"B5")*5+COUNTIF(beosztás!$FD179:$GG179,"B6")*6+COUNTIF(beosztás!$FD179:$GG179,"B7")*7+COUNTIF(beosztás!$FD179:$GG179,"B8")*8+COUNTIF(beosztás!$FD179:$GG179,"B9")*9+COUNTIF(beosztás!$FD179:$GG179,"B10")*10+COUNTIF(beosztás!$FD179:$GG179,"B11")*11+COUNTIF(beosztás!$FD179:$GG179,"B12")*12+COUNTIF(beosztás!$FD179:$GG179,"BP")*0</f>
        <v>0</v>
      </c>
      <c r="DI177" s="605">
        <f t="shared" si="756"/>
        <v>0</v>
      </c>
      <c r="DJ177" s="710">
        <f>IF(C177="",0,alapadatok!$AN$7)</f>
        <v>0</v>
      </c>
      <c r="DK177" s="19">
        <f t="shared" si="757"/>
        <v>0</v>
      </c>
      <c r="DL177" s="741">
        <f t="shared" si="758"/>
        <v>0</v>
      </c>
      <c r="DM177" s="40"/>
      <c r="DN177" s="25">
        <f t="shared" si="759"/>
        <v>0</v>
      </c>
      <c r="DO177" s="605">
        <f t="shared" si="760"/>
        <v>0</v>
      </c>
      <c r="DP177" s="605">
        <f t="shared" si="761"/>
        <v>0</v>
      </c>
      <c r="DQ177" s="605">
        <f t="shared" si="762"/>
        <v>0</v>
      </c>
      <c r="DR177" s="605">
        <f t="shared" si="763"/>
        <v>0</v>
      </c>
      <c r="DS177" s="605">
        <f t="shared" si="764"/>
        <v>0</v>
      </c>
      <c r="DT177" s="605">
        <f t="shared" si="765"/>
        <v>0</v>
      </c>
      <c r="DU177" s="605">
        <f t="shared" si="766"/>
        <v>0</v>
      </c>
      <c r="DV177" s="605">
        <f t="shared" si="767"/>
        <v>0</v>
      </c>
      <c r="DW177" s="605">
        <f t="shared" si="768"/>
        <v>0</v>
      </c>
      <c r="DX177" s="605">
        <f t="shared" si="769"/>
        <v>0</v>
      </c>
      <c r="DY177" s="19">
        <f t="shared" si="770"/>
        <v>0</v>
      </c>
      <c r="DZ177" s="907">
        <f t="shared" si="771"/>
        <v>0</v>
      </c>
      <c r="EA177" s="41"/>
      <c r="EB177" s="709">
        <f>COUNTIF(beosztás!$GH179:$HL179,"DE")*8</f>
        <v>0</v>
      </c>
      <c r="EC177" s="710">
        <f>COUNTIF(beosztás!$GH179:$HL179,"DU")*8</f>
        <v>0</v>
      </c>
      <c r="ED177" s="710">
        <f>COUNTIF(beosztás!$GH179:$HL179,"ÉJ")*8</f>
        <v>0</v>
      </c>
      <c r="EE177" s="710">
        <f>COUNTIF(beosztás!$GH179:$HL179,"N")*12</f>
        <v>0</v>
      </c>
      <c r="EF177" s="710">
        <f>COUNTIF(beosztás!$GH179:$HL179,"é")*12</f>
        <v>0</v>
      </c>
      <c r="EG177" s="710">
        <f>SUM(beosztás!$GH179:$HL179)</f>
        <v>0</v>
      </c>
      <c r="EH177" s="710">
        <f>COUNTIF(beosztás!$GH179:$HL179,"FÜ")*8</f>
        <v>0</v>
      </c>
      <c r="EI177" s="897">
        <f>(COUNTIF(beosztás!$GH179:$HL179,"SN")*12)+(COUNTIF(beosztás!$GH179:$HL179,"SDE")*8)+(COUNTIF(beosztás!$GH179:$HL179,"SDU")*8)+(COUNTIF(beosztás!$GH179:$HL179,"SÉ")*12)+(COUNTIF(beosztás!$GH179:$HL179,"SÉJ")*8)+(COUNTIF(beosztás!$GH179:$HL179,"S1")*1)+(COUNTIF(beosztás!$GH179:$HL179,"S2")*2)+(COUNTIF(beosztás!$GH179:$HL179,"S3")*3)+(COUNTIF(beosztás!$GH179:$HL179,"S4")*4)+(COUNTIF(beosztás!$GH179:$HL179,"S5")*5)+(COUNTIF(beosztás!$GH179:$HL179,"S6")*6)+(COUNTIF(beosztás!$GH179:$HL179,"S7")*7)+(COUNTIF(beosztás!$GH179:$HL179,"S8")*8)+(COUNTIF(beosztás!$GH179:$HL179,"S9")*9)+(COUNTIF(beosztás!$GH179:$HL179,"S10")*10)+(COUNTIF(beosztás!$GH179:$HL179,"S11")*11)+(COUNTIF(beosztás!$GH179:$HL179,"S12")*12)</f>
        <v>0</v>
      </c>
      <c r="EJ177" s="710">
        <f>COUNTIF(beosztás!$GH179:$HL179,"BN")*12+COUNTIF(beosztás!$GH179:$HL179,"BÉ")*12+COUNTIF(beosztás!$GH179:$HL179,"BDE")*8+COUNTIF(beosztás!$GH179:$HL179,"BDU")*8+COUNTIF(beosztás!$GH179:$HL179,"BÉJ")*8+COUNTIF(beosztás!$GH179:$HL179,"B1")*1+COUNTIF(beosztás!$GH179:$HL179,"B2")*2+COUNTIF(beosztás!$GH179:$HL179,"B3")*3+COUNTIF(beosztás!$GH179:$HL179,"B5")*5+COUNTIF(beosztás!$GH179:$HL179,"B6")*6+COUNTIF(beosztás!$GH179:$HL179,"B7")*7+COUNTIF(beosztás!$GH179:$HL179,"B8")*8+COUNTIF(beosztás!$GH179:$HL179,"B9")*9+COUNTIF(beosztás!$GH179:$HL179,"B10")*10+COUNTIF(beosztás!$GH179:$HL179,"B11")*11+COUNTIF(beosztás!$GH179:$HL179,"B12")*12+COUNTIF(beosztás!$GH179:$HL179,"BP")*0</f>
        <v>0</v>
      </c>
      <c r="EK177" s="605">
        <f t="shared" si="772"/>
        <v>0</v>
      </c>
      <c r="EL177" s="710">
        <f>IF(C177="",0,alapadatok!$AN$8)</f>
        <v>0</v>
      </c>
      <c r="EM177" s="19">
        <f t="shared" si="773"/>
        <v>0</v>
      </c>
      <c r="EN177" s="907">
        <f t="shared" si="774"/>
        <v>0</v>
      </c>
      <c r="EO177" s="40"/>
      <c r="EP177" s="709">
        <f>COUNTIF(beosztás!$HM179:$IQ179,"DE")*8</f>
        <v>0</v>
      </c>
      <c r="EQ177" s="710">
        <f>COUNTIF(beosztás!$HM179:$IQ179,"DU")*8</f>
        <v>0</v>
      </c>
      <c r="ER177" s="710">
        <f>COUNTIF(beosztás!$HM179:$IQ179,"ÉJ")*8</f>
        <v>0</v>
      </c>
      <c r="ES177" s="710">
        <f>COUNTIF(beosztás!$HM179:$IQ179,"N")*12</f>
        <v>0</v>
      </c>
      <c r="ET177" s="710">
        <f>COUNTIF(beosztás!$HM179:$IQ179,"É")*12</f>
        <v>0</v>
      </c>
      <c r="EU177" s="710">
        <f>SUM(beosztás!$HM179:$IQ179)</f>
        <v>0</v>
      </c>
      <c r="EV177" s="897">
        <f>(COUNTIF(beosztás!$HM179:$IQ179,"SN")*12)+(COUNTIF(beosztás!$HM179:$IQ179,"SDE")*8)+(COUNTIF(beosztás!$HM179:$IQ179,"SDU")*8)+(COUNTIF(beosztás!$HM179:$IQ179,"SÉ")*12)+(COUNTIF(beosztás!$HM179:$IQ179,"SÉJ")*8)+(COUNTIF(beosztás!$HM179:$IQ179,"S1")*1)+(COUNTIF(beosztás!$HM179:$IQ179,"S2")*2)+(COUNTIF(beosztás!$HM179:$IQ179,"S3")*3)+(COUNTIF(beosztás!$HM179:$IQ179,"S4")*4)+(COUNTIF(beosztás!$HM179:$IQ179,"S5")*5)+(COUNTIF(beosztás!$HM179:$IQ179,"S6")*6)+(COUNTIF(beosztás!$HM179:$IQ179,"S7")*7)+(COUNTIF(beosztás!$HM179:$IQ179,"S8")*8)+(COUNTIF(beosztás!$HM179:$IQ179,"S9")*9)+(COUNTIF(beosztás!$HM179:$IQ179,"S10")*10)+(COUNTIF(beosztás!$HM179:$IQ179,"S11")*11)+(COUNTIF(beosztás!$HM179:$IQ179,"S12")*12)</f>
        <v>0</v>
      </c>
      <c r="EW177" s="710">
        <f>COUNTIF(beosztás!$HM179:$IQ179,"FÜ")*8</f>
        <v>0</v>
      </c>
      <c r="EX177" s="710">
        <f>COUNTIF(beosztás!$HM179:$IQ179,"BN")*12+COUNTIF(beosztás!$HM179:$IQ179,"BÉ")*12+COUNTIF(beosztás!$HM179:$IQ179,"BDE")*8+COUNTIF(beosztás!$HM179:$IQ179,"BDU")*8+COUNTIF(beosztás!$HM179:$IQ179,"BÉJ")*8+COUNTIF(beosztás!$HM179:$IQ179,"B1")*1+COUNTIF(beosztás!$HM179:$IQ179,"B2")*2+COUNTIF(beosztás!$HM179:$IQ179,"B3")*3+COUNTIF(beosztás!$HM179:$IQ179,"B5")*5+COUNTIF(beosztás!$HM179:$IQ179,"B6")*6+COUNTIF(beosztás!$HM179:$IQ179,"B7")*7+COUNTIF(beosztás!$HM179:$IQ179,"B8")*8+COUNTIF(beosztás!$HM179:$IQ179,"B9")*9+COUNTIF(beosztás!$HM179:$IQ179,"B10")*10+COUNTIF(beosztás!$HM179:$IQ179,"B11")*11+COUNTIF(beosztás!$HM179:$IQ179,"B12")*12+COUNTIF(beosztás!$HM179:$IQ179,"BP")*0</f>
        <v>0</v>
      </c>
      <c r="EY177" s="605">
        <f t="shared" si="775"/>
        <v>0</v>
      </c>
      <c r="EZ177" s="710">
        <f>IF(C177="",0,alapadatok!$AN$9)</f>
        <v>0</v>
      </c>
      <c r="FA177" s="19">
        <f t="shared" si="776"/>
        <v>0</v>
      </c>
      <c r="FB177" s="907">
        <f t="shared" si="777"/>
        <v>0</v>
      </c>
      <c r="FC177" s="40"/>
      <c r="FD177" s="25">
        <f t="shared" si="778"/>
        <v>0</v>
      </c>
      <c r="FE177" s="605">
        <f t="shared" si="779"/>
        <v>0</v>
      </c>
      <c r="FF177" s="605">
        <f t="shared" si="780"/>
        <v>0</v>
      </c>
      <c r="FG177" s="605">
        <f t="shared" si="781"/>
        <v>0</v>
      </c>
      <c r="FH177" s="605">
        <f t="shared" si="782"/>
        <v>0</v>
      </c>
      <c r="FI177" s="605">
        <f t="shared" si="783"/>
        <v>0</v>
      </c>
      <c r="FJ177" s="605">
        <f t="shared" si="784"/>
        <v>0</v>
      </c>
      <c r="FK177" s="605">
        <f t="shared" si="785"/>
        <v>0</v>
      </c>
      <c r="FL177" s="605">
        <f t="shared" si="786"/>
        <v>0</v>
      </c>
      <c r="FM177" s="605">
        <f t="shared" si="787"/>
        <v>0</v>
      </c>
      <c r="FN177" s="605">
        <f t="shared" si="788"/>
        <v>0</v>
      </c>
      <c r="FO177" s="19">
        <f t="shared" si="789"/>
        <v>0</v>
      </c>
      <c r="FP177" s="907">
        <f t="shared" si="790"/>
        <v>0</v>
      </c>
      <c r="FQ177" s="41"/>
      <c r="FR177" s="709">
        <f>COUNTIF(beosztás!$IR179:$JU179,"DE")*8</f>
        <v>0</v>
      </c>
      <c r="FS177" s="710">
        <f>COUNTIF(beosztás!$IR179:$JU179,"DU")*8</f>
        <v>0</v>
      </c>
      <c r="FT177" s="710">
        <f>COUNTIF(beosztás!$IR179:$JU179,"ÉJ")*8</f>
        <v>0</v>
      </c>
      <c r="FU177" s="710">
        <f>COUNTIF(beosztás!$IR179:$JU179,"N")*12</f>
        <v>0</v>
      </c>
      <c r="FV177" s="710">
        <f>COUNTIF(beosztás!$IR179:$JU179,"é")*12</f>
        <v>0</v>
      </c>
      <c r="FW177" s="710">
        <f>SUM(beosztás!$IR179:$JU179)</f>
        <v>0</v>
      </c>
      <c r="FX177" s="710">
        <f>COUNTIF(beosztás!$IR179:$JU179,"FÜ")*8</f>
        <v>0</v>
      </c>
      <c r="FY177" s="897">
        <f>(COUNTIF(beosztás!$IR179:$JU179,"SN")*12)+(COUNTIF(beosztás!$IR179:$JU179,"SDE")*8)+(COUNTIF(beosztás!$IR179:$JU179,"SDU")*8)+(COUNTIF(beosztás!$IR179:$JU179,"SÉ")*12)+(COUNTIF(beosztás!$IR179:$JU179,"SÉJ")*8)+(COUNTIF(beosztás!$IR179:$JU179,"S1")*1)+(COUNTIF(beosztás!$IR179:$JU179,"S2")*2)+(COUNTIF(beosztás!$IR179:$JU179,"S3")*3)+(COUNTIF(beosztás!$IR179:$JU179,"S4")*4)+(COUNTIF(beosztás!$IR179:$JU179,"S5")*5)+(COUNTIF(beosztás!$IR179:$JU179,"S6")*6)+(COUNTIF(beosztás!$IR179:$JU179,"S7")*7)+(COUNTIF(beosztás!$IR179:$JU179,"S8")*8)+(COUNTIF(beosztás!$IR179:$JU179,"S9")*9)+(COUNTIF(beosztás!$IR179:$JU179,"S10")*10)+(COUNTIF(beosztás!$IR179:$JU179,"S11")*11)+(COUNTIF(beosztás!$IR179:$JU179,"S12")*12)</f>
        <v>0</v>
      </c>
      <c r="FZ177" s="710">
        <f>COUNTIF(beosztás!$IR179:$JU179,"BN")*12+COUNTIF(beosztás!$IR179:$JU179,"BÉ")*12+COUNTIF(beosztás!$IR179:$JU179,"BDE")*8+COUNTIF(beosztás!$IR179:$JU179,"BDU")*8+COUNTIF(beosztás!$IR179:$JU179,"BÉJ")*8+COUNTIF(beosztás!$IR179:$JU179,"B1")*1+COUNTIF(beosztás!$IR179:$JU179,"B2")*2+COUNTIF(beosztás!$IR179:$JU179,"B3")*3+COUNTIF(beosztás!$IR179:$JU179,"B5")*5+COUNTIF(beosztás!$IR179:$JU179,"B6")*6+COUNTIF(beosztás!$IR179:$JU179,"B7")*7+COUNTIF(beosztás!$IR179:$JU179,"B8")*8+COUNTIF(beosztás!$IR179:$JU179,"B9")*9+COUNTIF(beosztás!$IR179:$JU179,"B10")*10+COUNTIF(beosztás!$IR179:$JU179,"B11")*11+COUNTIF(beosztás!$IR179:$JU179,"B12")*12+COUNTIF(beosztás!$IR179:$JU179,"BP")*0</f>
        <v>0</v>
      </c>
      <c r="GA177" s="605">
        <f t="shared" si="791"/>
        <v>0</v>
      </c>
      <c r="GB177" s="710">
        <f>IF(C177="",0,alapadatok!$AN$10)</f>
        <v>0</v>
      </c>
      <c r="GC177" s="19">
        <f t="shared" si="792"/>
        <v>0</v>
      </c>
      <c r="GD177" s="907">
        <f t="shared" si="793"/>
        <v>0</v>
      </c>
      <c r="GE177" s="42"/>
      <c r="GF177" s="709">
        <f>COUNTIF(beosztás!$JV179:$KZ179,"DE")*8</f>
        <v>0</v>
      </c>
      <c r="GG177" s="710">
        <f>COUNTIF(beosztás!$JV179:$KZ179,"DU")*8</f>
        <v>0</v>
      </c>
      <c r="GH177" s="710">
        <f>COUNTIF(beosztás!$JV179:$KZ179,"ÉJ")*8</f>
        <v>0</v>
      </c>
      <c r="GI177" s="710">
        <f>COUNTIF(beosztás!$JV179:$KZ179,"N")*12</f>
        <v>0</v>
      </c>
      <c r="GJ177" s="710">
        <f>COUNTIF(beosztás!$JV179:$KZ179,"É")*12</f>
        <v>0</v>
      </c>
      <c r="GK177" s="710">
        <f>SUM(beosztás!$JV179:$KZ179)</f>
        <v>0</v>
      </c>
      <c r="GL177" s="897">
        <f>(COUNTIF(beosztás!$JV179:$KZ179,"SN")*12)+(COUNTIF(beosztás!$JV179:$KZ179,"SDE")*8)+(COUNTIF(beosztás!$JV179:$KZ179,"SDU")*8)+(COUNTIF(beosztás!$JV179:$KZ179,"SÉ")*12)+(COUNTIF(beosztás!$JV179:$KZ179,"SÉJ")*8)+(COUNTIF(beosztás!$JV179:$KZ179,"S1")*1)+(COUNTIF(beosztás!$JV179:$KZ179,"S2")*2)+(COUNTIF(beosztás!$JV179:$KZ179,"S3")*3)+(COUNTIF(beosztás!$JV179:$KZ179,"S4")*4)+(COUNTIF(beosztás!$JV179:$KZ179,"S5")*5)+(COUNTIF(beosztás!$JV179:$KZ179,"S6")*6)+(COUNTIF(beosztás!$JV179:$KZ179,"S7")*7)+(COUNTIF(beosztás!$JV179:$KZ179,"S8")*8)+(COUNTIF(beosztás!$JV179:$KZ179,"S9")*9)+(COUNTIF(beosztás!$JV179:$KZ179,"S10")*10)+(COUNTIF(beosztás!$JV179:$KZ179,"S11")*11)+(COUNTIF(beosztás!$JV179:$KZ179,"S12")*12)</f>
        <v>0</v>
      </c>
      <c r="GM177" s="710">
        <f>COUNTIF(beosztás!$JV179:$KZ179,"FÜ")*8</f>
        <v>0</v>
      </c>
      <c r="GN177" s="710">
        <f>COUNTIF(beosztás!$JV179:$KZ179,"BN")*12+COUNTIF(beosztás!$JV179:$KZ179,"BÉ")*12+COUNTIF(beosztás!$JV179:$KZ179,"BDE")*8+COUNTIF(beosztás!$JV179:$KZ179,"BDU")*8+COUNTIF(beosztás!$JV179:$KZ179,"BÉJ")*8+COUNTIF(beosztás!$JV179:$KZ179,"B1")*1+COUNTIF(beosztás!$JV179:$KZ179,"B2")*2+COUNTIF(beosztás!$JV179:$KZ179,"B3")*3+COUNTIF(beosztás!$JV179:$KZ179,"B5")*5+COUNTIF(beosztás!$JV179:$KZ179,"B6")*6+COUNTIF(beosztás!$JV179:$KZ179,"B7")*7+COUNTIF(beosztás!$JV179:$KZ179,"B8")*8+COUNTIF(beosztás!$JV179:$KZ179,"B9")*9+COUNTIF(beosztás!$JV179:$KZ179,"B10")*10+COUNTIF(beosztás!$JV179:$KZ179,"B11")*11+COUNTIF(beosztás!$JV179:$KZ179,"B12")*12+COUNTIF(beosztás!$JV179:$KZ179,"BP")*0</f>
        <v>0</v>
      </c>
      <c r="GO177" s="605">
        <f t="shared" si="794"/>
        <v>0</v>
      </c>
      <c r="GP177" s="710">
        <f>IF(C177="",0,alapadatok!$AN$11)</f>
        <v>0</v>
      </c>
      <c r="GQ177" s="19">
        <f t="shared" si="795"/>
        <v>0</v>
      </c>
      <c r="GR177" s="907">
        <f t="shared" si="796"/>
        <v>0</v>
      </c>
      <c r="GS177" s="42"/>
      <c r="GT177" s="25">
        <f t="shared" si="797"/>
        <v>0</v>
      </c>
      <c r="GU177" s="605">
        <f t="shared" si="798"/>
        <v>0</v>
      </c>
      <c r="GV177" s="605">
        <f t="shared" si="799"/>
        <v>0</v>
      </c>
      <c r="GW177" s="605">
        <f t="shared" si="800"/>
        <v>0</v>
      </c>
      <c r="GX177" s="605">
        <f t="shared" si="801"/>
        <v>0</v>
      </c>
      <c r="GY177" s="605">
        <f t="shared" si="802"/>
        <v>0</v>
      </c>
      <c r="GZ177" s="605">
        <f t="shared" si="803"/>
        <v>0</v>
      </c>
      <c r="HA177" s="605">
        <f t="shared" si="804"/>
        <v>0</v>
      </c>
      <c r="HB177" s="605">
        <f t="shared" si="805"/>
        <v>0</v>
      </c>
      <c r="HC177" s="605">
        <f t="shared" si="806"/>
        <v>0</v>
      </c>
      <c r="HD177" s="605">
        <f t="shared" si="807"/>
        <v>0</v>
      </c>
      <c r="HE177" s="19">
        <f t="shared" si="808"/>
        <v>0</v>
      </c>
      <c r="HF177" s="907">
        <f t="shared" si="809"/>
        <v>0</v>
      </c>
      <c r="HG177" s="41"/>
      <c r="HH177" s="709">
        <f>COUNTIF(beosztás!$LA179:$MD179,"DE")*8</f>
        <v>0</v>
      </c>
      <c r="HI177" s="710">
        <f>COUNTIF(beosztás!$LA179:$MD179,"DU")*8</f>
        <v>0</v>
      </c>
      <c r="HJ177" s="710">
        <f>COUNTIF(beosztás!$LA179:$MD179,"ÉJ")*8</f>
        <v>0</v>
      </c>
      <c r="HK177" s="710">
        <f>COUNTIF(beosztás!$LA179:$MD179,"N")*12</f>
        <v>0</v>
      </c>
      <c r="HL177" s="710">
        <f>COUNTIF(beosztás!$LA179:$MD179,"é")*12</f>
        <v>0</v>
      </c>
      <c r="HM177" s="710">
        <f>SUM(beosztás!$LA179:$MD179)</f>
        <v>0</v>
      </c>
      <c r="HN177" s="710">
        <f>COUNTIF(beosztás!$LA179:$MD179,"FÜ")*8</f>
        <v>0</v>
      </c>
      <c r="HO177" s="897">
        <f>(COUNTIF(beosztás!$LA179:$MD179,"SN")*12)+(COUNTIF(beosztás!$LA179:$MD179,"SDE")*8)+(COUNTIF(beosztás!$LA179:$MD179,"SDU")*8)+(COUNTIF(beosztás!$LA179:$MD179,"SÉ")*12)+(COUNTIF(beosztás!$LA179:$MD179,"SÉJ")*8)+(COUNTIF(beosztás!$LA179:$MD179,"S1")*1)+(COUNTIF(beosztás!$LA179:$MD179,"S2")*2)+(COUNTIF(beosztás!$LA179:$MD179,"S3")*3)+(COUNTIF(beosztás!$LA179:$MD179,"S4")*4)+(COUNTIF(beosztás!$LA179:$MD179,"S5")*5)+(COUNTIF(beosztás!$LA179:$MD179,"S6")*6)+(COUNTIF(beosztás!$LA179:$MD179,"S7")*7)+(COUNTIF(beosztás!$LA179:$MD179,"S8")*8)+(COUNTIF(beosztás!$LA179:$MD179,"S9")*9)+(COUNTIF(beosztás!$LA179:$MD179,"S10")*10)+(COUNTIF(beosztás!$LA179:$MD179,"S11")*11)+(COUNTIF(beosztás!$LA179:$MD179,"S12")*12)</f>
        <v>0</v>
      </c>
      <c r="HP177" s="710">
        <f>COUNTIF(beosztás!$LA179:$MD179,"BN")*12+COUNTIF(beosztás!$LA179:$MD179,"BÉ")*12+COUNTIF(beosztás!$LA179:$MD179,"BDE")*8+COUNTIF(beosztás!$LA179:$MD179,"BDU")*8+COUNTIF(beosztás!$LA179:$MD179,"BÉJ")*8+COUNTIF(beosztás!$LA179:$MD179,"B1")*1+COUNTIF(beosztás!$LA179:$MD179,"B2")*2+COUNTIF(beosztás!$LA179:$MD179,"B3")*3+COUNTIF(beosztás!$KZ179:$MC179,"B5")*5+COUNTIF(beosztás!$KZ179:$MC179,"B6")*6+COUNTIF(beosztás!$KZ179:$MC179,"B7")*7+COUNTIF(beosztás!$KZ179:$MC179,"B8")*8+COUNTIF(beosztás!$LA179:$MD179,"B9")*9+COUNTIF(beosztás!$LA179:$MD179,"B10")*10+COUNTIF(beosztás!$LA179:$MD179,"B11")*11+COUNTIF(beosztás!$LA179:$MD179,"B12")*12+COUNTIF(beosztás!$LA179:$MD179,"BP")*0</f>
        <v>0</v>
      </c>
      <c r="HQ177" s="605">
        <f t="shared" si="810"/>
        <v>0</v>
      </c>
      <c r="HR177" s="710">
        <f>IF(C177="",0,alapadatok!$AN$12)</f>
        <v>0</v>
      </c>
      <c r="HS177" s="19">
        <f t="shared" si="811"/>
        <v>0</v>
      </c>
      <c r="HT177" s="907">
        <f t="shared" si="724"/>
        <v>0</v>
      </c>
      <c r="HU177" s="42"/>
      <c r="HV177" s="709">
        <f>COUNTIF(beosztás!$ME179:$NI179,"DE")*8</f>
        <v>0</v>
      </c>
      <c r="HW177" s="710">
        <f>COUNTIF(beosztás!$ME179:$NI179,"DU")*8</f>
        <v>0</v>
      </c>
      <c r="HX177" s="710">
        <f>COUNTIF(beosztás!$ME179:$NI179,"ÉJ")*8</f>
        <v>0</v>
      </c>
      <c r="HY177" s="710">
        <f>COUNTIF(beosztás!$ME179:$NI179,"N")*12</f>
        <v>0</v>
      </c>
      <c r="HZ177" s="710">
        <f>COUNTIF(beosztás!$ME179:$NI179,"É")*12</f>
        <v>0</v>
      </c>
      <c r="IA177" s="710">
        <f>SUM(beosztás!$ME179:$NI179)</f>
        <v>0</v>
      </c>
      <c r="IB177" s="710">
        <f>(COUNTIF(beosztás!$ME179:$NI179,"SN")*12)+(COUNTIF(beosztás!$ME179:$NI179,"SDE")*8)+(COUNTIF(beosztás!$ME179:$NI179,"SDU")*8)+(COUNTIF(beosztás!$ME179:$NI179,"SÉ")*12)+(COUNTIF(beosztás!$ME179:$NI179,"SÉJ")*8)+(COUNTIF(beosztás!$ME179:$NI179,"S1")*1)+(COUNTIF(beosztás!$ME179:$NI179,"S2")*2)+(COUNTIF(beosztás!$ME179:$NI179,"S3")*3)+(COUNTIF(beosztás!$ME179:$NI179,"S4")*4)+(COUNTIF(beosztás!$ME179:$NI179,"S5")*5)+(COUNTIF(beosztás!$ME179:$NI179,"S6")*6)+(COUNTIF(beosztás!$ME179:$NI179,"S7")*7)+(COUNTIF(beosztás!$ME179:$NI179,"S8")*8)+(COUNTIF(beosztás!$ME179:$NI179,"S9")*9)+(COUNTIF(beosztás!$ME179:$NI179,"S10")*10)+(COUNTIF(beosztás!$ME179:$NI179,"S11")*11)+(COUNTIF(beosztás!$ME179:$NI179,"S12")*12)</f>
        <v>0</v>
      </c>
      <c r="IC177" s="710">
        <f>COUNTIF(beosztás!$ME179:$NI179,"FÜ")*8</f>
        <v>0</v>
      </c>
      <c r="ID177" s="710">
        <f>COUNTIF(beosztás!$ME179:$NI179,"BN")*12+COUNTIF(beosztás!$ME179:$NI179,"BÉ")*12+COUNTIF(beosztás!$ME179:$NI179,"BDE")*8+COUNTIF(beosztás!$ME179:$NI179,"BDU")*8+COUNTIF(beosztás!$ME179:$NI179,"BÉJ")*8+COUNTIF(beosztás!$ME179:$NI179,"B1")*1+COUNTIF(beosztás!$ME179:$NI179,"B2")*2+COUNTIF(beosztás!$ME179:$NI179,"B3")*3+COUNTIF(beosztás!$ME179:$NI179,"B5")*5+COUNTIF(beosztás!$ME179:$NI179,"B6")*6+COUNTIF(beosztás!$ME179:$NI179,"B7")*7+COUNTIF(beosztás!$ME179:$NI179,"B8")*8+COUNTIF(beosztás!$ME179:$NI179,"B9")*9+COUNTIF(beosztás!$ME179:$NI179,"B10")*10+COUNTIF(beosztás!$ME179:$NI179,"B11")*11+COUNTIF(beosztás!$ME179:$NI179,"B12")*12+COUNTIF(beosztás!$ME179:$NI179,"BP")*0</f>
        <v>0</v>
      </c>
      <c r="IE177" s="605">
        <f t="shared" si="812"/>
        <v>0</v>
      </c>
      <c r="IF177" s="710">
        <f>IF(C177="",0,alapadatok!$AN$13)</f>
        <v>0</v>
      </c>
      <c r="IG177" s="19">
        <f t="shared" si="813"/>
        <v>0</v>
      </c>
      <c r="IH177" s="741">
        <f t="shared" si="726"/>
        <v>0</v>
      </c>
      <c r="II177" s="42"/>
      <c r="IJ177" s="25">
        <f t="shared" si="814"/>
        <v>0</v>
      </c>
      <c r="IK177" s="605">
        <f t="shared" si="815"/>
        <v>0</v>
      </c>
      <c r="IL177" s="605">
        <f t="shared" si="816"/>
        <v>0</v>
      </c>
      <c r="IM177" s="605">
        <f t="shared" si="817"/>
        <v>0</v>
      </c>
      <c r="IN177" s="605">
        <f t="shared" si="818"/>
        <v>0</v>
      </c>
      <c r="IO177" s="605">
        <f t="shared" si="819"/>
        <v>0</v>
      </c>
      <c r="IP177" s="605">
        <f t="shared" si="820"/>
        <v>0</v>
      </c>
      <c r="IQ177" s="605">
        <f t="shared" si="821"/>
        <v>0</v>
      </c>
      <c r="IR177" s="605">
        <f t="shared" si="822"/>
        <v>0</v>
      </c>
      <c r="IS177" s="605">
        <f t="shared" si="823"/>
        <v>0</v>
      </c>
      <c r="IT177" s="605">
        <f t="shared" si="824"/>
        <v>0</v>
      </c>
      <c r="IU177" s="19">
        <f t="shared" si="825"/>
        <v>0</v>
      </c>
      <c r="IV177" s="907">
        <f t="shared" si="826"/>
        <v>0</v>
      </c>
      <c r="IW177" s="43"/>
      <c r="JF177" s="21"/>
      <c r="JG177" s="21"/>
    </row>
    <row r="178" spans="1:267" ht="15.75" hidden="1" thickBot="1" x14ac:dyDescent="0.3">
      <c r="A178" s="422">
        <f>IF(beosztás!A180=0,"",beosztás!A180)</f>
        <v>33</v>
      </c>
      <c r="B178" s="48" t="str">
        <f>IF(beosztás!B180=0,"",beosztás!B180)</f>
        <v/>
      </c>
      <c r="C178" s="49" t="str">
        <f>IF(beosztás!C180=0,"",beosztás!C180)</f>
        <v/>
      </c>
      <c r="D178" s="50" t="str">
        <f>IF(beosztás!D180=0,"",beosztás!D180)</f>
        <v/>
      </c>
      <c r="E178" s="18"/>
      <c r="F178" s="709">
        <f>COUNTIF(beosztás!$I180:$AM180,"DE")*8</f>
        <v>0</v>
      </c>
      <c r="G178" s="710">
        <f>COUNTIF(beosztás!$I180:$AM180,"DU")*8</f>
        <v>0</v>
      </c>
      <c r="H178" s="710">
        <f>COUNTIF(beosztás!$I180:$AM180,"ÉJ")*8</f>
        <v>0</v>
      </c>
      <c r="I178" s="710">
        <f>COUNTIF(beosztás!$I180:$AM180,"N")*12</f>
        <v>0</v>
      </c>
      <c r="J178" s="710">
        <f>COUNTIF(beosztás!$I180:$AM180,"é")*12</f>
        <v>0</v>
      </c>
      <c r="K178" s="710">
        <f>SUM(beosztás!$I180:$AM180)</f>
        <v>0</v>
      </c>
      <c r="L178" s="710">
        <f>COUNTIF(beosztás!$I180:$AM180,"FÜ")*8</f>
        <v>0</v>
      </c>
      <c r="M178" s="710">
        <f>(COUNTIF(beosztás!$I180:$AM180,"SN")*12)+(COUNTIF(beosztás!$I180:$AM180,"SDE")*8)+(COUNTIF(beosztás!$I180:$AM180,"SDU")*8)+(COUNTIF(beosztás!$I180:$AM180,"S1")*1)+(COUNTIF(beosztás!$I180:$AM180,"S2")*2)+(COUNTIF(beosztás!$I180:$AM180,"S3")*3)+(COUNTIF(beosztás!$I180:$AM180,"S4")*4)+(COUNTIF(beosztás!$I180:$AM180,"S5")*5)+(COUNTIF(beosztás!$I180:$AM180,"S6")*6)+(COUNTIF(beosztás!$I180:$AM180,"S7")*7)+(COUNTIF(beosztás!$I180:$AM180,"S8")*8)+(COUNTIF(beosztás!$I180:$AM180,"S9")*9)+(COUNTIF(beosztás!$I180:$AM180,"S10")*10)+(COUNTIF(beosztás!$I180:$AM180,"S11")*11)+(COUNTIF(beosztás!$I180:$AM180,"S12")*12)+(COUNTIF(beosztás!$I180:$AM180,"SÉ")*12)+(COUNTIF(beosztás!$I180:$AM180,"SÉJ")*8)</f>
        <v>0</v>
      </c>
      <c r="N178" s="710">
        <f>COUNTIF(beosztás!$I180:$AM180,"BN")*12+COUNTIF(beosztás!$I180:$AM180,"BÉ")*12+COUNTIF(beosztás!$I180:$AM180,"BDE")*8+COUNTIF(beosztás!$I180:$AM180,"BDU")*8+COUNTIF(beosztás!$I180:$AM180,"BÉJ")*8+COUNTIF(beosztás!$I180:$AM180,"B1")*1+COUNTIF(beosztás!$I180:$AM180,"B2")*2+COUNTIF(beosztás!$I180:$AM180,"B3")*3+COUNTIF(beosztás!$I180:$AM180,"B5")*5+COUNTIF(beosztás!$I180:$AM180,"B6")*6+COUNTIF(beosztás!$I180:$AM180,"B7")*7+COUNTIF(beosztás!$I180:$AM180,"B8")*8+COUNTIF(beosztás!$I180:$AM180,"B9")*9+COUNTIF(beosztás!$I180:$AM180,"B10")*10+COUNTIF(beosztás!$I180:$AM180,"B11")*11+COUNTIF(beosztás!$I180:$AM180,"B12")*12+COUNTIF(beosztás!$I180:$AM180,"BP")*0</f>
        <v>0</v>
      </c>
      <c r="O178" s="605">
        <f t="shared" si="690"/>
        <v>0</v>
      </c>
      <c r="P178" s="710">
        <f>IF(C178="",0,alapadatok!$AN$2)</f>
        <v>0</v>
      </c>
      <c r="Q178" s="19">
        <f t="shared" si="577"/>
        <v>0</v>
      </c>
      <c r="R178" s="741">
        <f t="shared" si="691"/>
        <v>0</v>
      </c>
      <c r="S178" s="40"/>
      <c r="T178" s="709">
        <f>COUNTIF(beosztás!$AN180:$BO180,"DE")*8</f>
        <v>0</v>
      </c>
      <c r="U178" s="710">
        <f>COUNTIF(beosztás!$AN180:$BO180,"DU")*8</f>
        <v>0</v>
      </c>
      <c r="V178" s="710">
        <f>COUNTIF(beosztás!$AN180:$BO180,"ÉJ")*8</f>
        <v>0</v>
      </c>
      <c r="W178" s="710">
        <f>COUNTIF(beosztás!$AN180:$BO180,"N")*12</f>
        <v>0</v>
      </c>
      <c r="X178" s="710">
        <f>COUNTIF(beosztás!$AN180:$BO180,"É")*12</f>
        <v>0</v>
      </c>
      <c r="Y178" s="710">
        <f>SUM(beosztás!$AN180:$BO180)</f>
        <v>0</v>
      </c>
      <c r="Z178" s="710">
        <f>(COUNTIF(beosztás!$AN180:$BO180,"SN")*12)+(COUNTIF(beosztás!$AN180:$BO180,"SDE")*8)+(COUNTIF(beosztás!$AN180:$BO180,"SDU")*8)+(COUNTIF(beosztás!$AN180:$BO180,"SÉ")*12)+(COUNTIF(beosztás!$AN180:$BO180,"SÉJ")*8)+(COUNTIF(beosztás!$AN180:$BO180,"S1")*1)+(COUNTIF(beosztás!$AN180:$BO180,"S2")*2)+(COUNTIF(beosztás!$AN180:$BO180,"S3")*3)+(COUNTIF(beosztás!$AN180:$BO180,"S4")*4)+(COUNTIF(beosztás!$AN180:$BO180,"S5")*5)+(COUNTIF(beosztás!$AN180:$BO180,"S6")*6)+(COUNTIF(beosztás!$AN180:$BO180,"S7")*7)+(COUNTIF(beosztás!$AN180:$BO180,"S8")*8)+(COUNTIF(beosztás!$AN180:$BO180,"S9")*9)+(COUNTIF(beosztás!$AN180:$BO180,"S10")*10)+(COUNTIF(beosztás!$AN180:$BO180,"S11")*11)+(COUNTIF(beosztás!$AN180:$BO180,"S12")*12)</f>
        <v>0</v>
      </c>
      <c r="AA178" s="710">
        <f>COUNTIF(beosztás!$AN180:$BO180,"FÜ")*8</f>
        <v>0</v>
      </c>
      <c r="AB178" s="710">
        <f>COUNTIF(beosztás!$AN180:$BO180,"BN")*12+COUNTIF(beosztás!$AN180:$BO180,"BÉ")*12+COUNTIF(beosztás!$AN180:$BO180,"BDE")*8+COUNTIF(beosztás!$AN180:$BO180,"BDU")*8+COUNTIF(beosztás!$AN180:$BO180,"BÉJ")*8+COUNTIF(beosztás!$AN180:$BO180,"B1")*1+COUNTIF(beosztás!$AN180:$BO180,"B2")*2+COUNTIF(beosztás!$AN180:$BO180,"B3")*3+COUNTIF(beosztás!$AN180:$BO180,"B5")*5+COUNTIF(beosztás!$AN180:$BO180,"B6")*6+COUNTIF(beosztás!$AN180:$BO180,"B7")*7+COUNTIF(beosztás!$AN180:$BO180,"B8")*8+COUNTIF(beosztás!$AN180:$BO180,"B9")*9+COUNTIF(beosztás!$AN180:$BO180,"B10")*10+COUNTIF(beosztás!$AN180:$BO180,"B11")*11+COUNTIF(beosztás!$AN180:$BO180,"B12")*12+COUNTIF(beosztás!$AN180:$BO180,"BP")*0</f>
        <v>0</v>
      </c>
      <c r="AC178" s="605">
        <f t="shared" ref="AC178:AC190" si="827">SUM(T178:AB178)-AA178</f>
        <v>0</v>
      </c>
      <c r="AD178" s="706">
        <f>IF(C178="",0,alapadatok!$AN$3)</f>
        <v>0</v>
      </c>
      <c r="AE178" s="19">
        <f t="shared" si="728"/>
        <v>0</v>
      </c>
      <c r="AF178" s="741">
        <f t="shared" si="729"/>
        <v>0</v>
      </c>
      <c r="AG178" s="40"/>
      <c r="AH178" s="25">
        <f t="shared" si="694"/>
        <v>0</v>
      </c>
      <c r="AI178" s="605">
        <f t="shared" si="695"/>
        <v>0</v>
      </c>
      <c r="AJ178" s="605">
        <f t="shared" si="696"/>
        <v>0</v>
      </c>
      <c r="AK178" s="605">
        <f t="shared" si="697"/>
        <v>0</v>
      </c>
      <c r="AL178" s="605">
        <f t="shared" si="698"/>
        <v>0</v>
      </c>
      <c r="AM178" s="605">
        <f t="shared" si="699"/>
        <v>0</v>
      </c>
      <c r="AN178" s="605">
        <f t="shared" si="700"/>
        <v>0</v>
      </c>
      <c r="AO178" s="605">
        <f t="shared" si="701"/>
        <v>0</v>
      </c>
      <c r="AP178" s="605">
        <f t="shared" si="730"/>
        <v>0</v>
      </c>
      <c r="AQ178" s="605">
        <f t="shared" si="731"/>
        <v>0</v>
      </c>
      <c r="AR178" s="605">
        <f t="shared" si="732"/>
        <v>0</v>
      </c>
      <c r="AS178" s="19">
        <f t="shared" si="733"/>
        <v>0</v>
      </c>
      <c r="AT178" s="741">
        <f t="shared" si="734"/>
        <v>0</v>
      </c>
      <c r="AU178" s="41"/>
      <c r="AV178" s="709">
        <f>COUNTIF(beosztás!$BP180:$CT180,"DE")*8</f>
        <v>0</v>
      </c>
      <c r="AW178" s="710">
        <f>COUNTIF(beosztás!$BP180:$CT180,"DU")*8</f>
        <v>0</v>
      </c>
      <c r="AX178" s="710">
        <f>COUNTIF(beosztás!$BP180:$CT180,"ÉJ")*8</f>
        <v>0</v>
      </c>
      <c r="AY178" s="710">
        <f>COUNTIF(beosztás!$BP180:$CT180,"N")*12</f>
        <v>0</v>
      </c>
      <c r="AZ178" s="710">
        <f>COUNTIF(beosztás!$BP180:$CT180,"é")*12</f>
        <v>0</v>
      </c>
      <c r="BA178" s="710">
        <f>SUM(beosztás!$BP180:$CT180)</f>
        <v>0</v>
      </c>
      <c r="BB178" s="710">
        <f>COUNTIF(beosztás!$BP180:$CT180,"FÜ")*8</f>
        <v>0</v>
      </c>
      <c r="BC178" s="897">
        <f>(COUNTIF(beosztás!$BP180:$CT180,"SN")*12)+(COUNTIF(beosztás!$BP180:$CT180,"SDE")*8)+(COUNTIF(beosztás!$BP180:$CT180,"SDU")*8)+(COUNTIF(beosztás!$BP180:$CT180,"SÉ")*12)+(COUNTIF(beosztás!$BP180:$CT180,"SÉJ")*8)+(COUNTIF(beosztás!$BP180:$CT180,"S1")*1)+(COUNTIF(beosztás!$BP180:$CT180,"S2")*2)+(COUNTIF(beosztás!$BP180:$CT180,"S3")*3)+(COUNTIF(beosztás!$BP180:$CT180,"S4")*4)+(COUNTIF(beosztás!$BP180:$CT180,"S5")*5)+(COUNTIF(beosztás!$BP180:$CT180,"S6")*6)+(COUNTIF(beosztás!$BP180:$CT180,"S7")*7)+(COUNTIF(beosztás!$BP180:$CT180,"S8")*8)+(COUNTIF(beosztás!$BP180:$CT180,"S9")*9)+(COUNTIF(beosztás!$BP180:$CT180,"S10")*10)+(COUNTIF(beosztás!$BP180:$CT180,"S11")*11)+(COUNTIF(beosztás!$BP180:$CT180,"S12")*12)</f>
        <v>0</v>
      </c>
      <c r="BD178" s="710">
        <f>COUNTIF(beosztás!$BP180:$CT180,"BN")*12+COUNTIF(beosztás!$BP180:$CT180,"BÉ")*12+COUNTIF(beosztás!$BP180:$CT180,"BDE")*8+COUNTIF(beosztás!$BP180:$CT180,"BDU")*8+COUNTIF(beosztás!$BP180:$CT180,"BÉJ")*8+COUNTIF(beosztás!$BP180:$CT180,"B1")*1+COUNTIF(beosztás!$BP180:$CT180,"B2")*2+COUNTIF(beosztás!$BP180:$CT180,"B3")*3+COUNTIF(beosztás!$BP180:$CT180,"B5")*5+COUNTIF(beosztás!$BP180:$CT180,"B6")*6+COUNTIF(beosztás!$BP180:$CT180,"B7")*7+COUNTIF(beosztás!$BP180:$CT180,"B8")*8+COUNTIF(beosztás!$BP180:$CT180,"B9")*9+COUNTIF(beosztás!$BP180:$CT180,"B10")*10+COUNTIF(beosztás!$BP180:$CT180,"B11")*11+COUNTIF(beosztás!$BP180:$CT180,"B12")*12+COUNTIF(beosztás!$BP180:$CT180,"BP")*0</f>
        <v>0</v>
      </c>
      <c r="BE178" s="605">
        <f t="shared" si="735"/>
        <v>0</v>
      </c>
      <c r="BF178" s="706">
        <f>IF(C178="",0,alapadatok!$AN$4)</f>
        <v>0</v>
      </c>
      <c r="BG178" s="19">
        <f t="shared" si="736"/>
        <v>0</v>
      </c>
      <c r="BH178" s="741">
        <f t="shared" si="737"/>
        <v>0</v>
      </c>
      <c r="BI178" s="40"/>
      <c r="BJ178" s="709">
        <f>COUNTIF(beosztás!$CU180:$DX180,"DE")*8</f>
        <v>0</v>
      </c>
      <c r="BK178" s="710">
        <f>COUNTIF(beosztás!$CU180:$DX180,"DU")*8</f>
        <v>0</v>
      </c>
      <c r="BL178" s="710">
        <f>COUNTIF(beosztás!$CU180:$DX180,"ÉJ")*8</f>
        <v>0</v>
      </c>
      <c r="BM178" s="710">
        <f>COUNTIF(beosztás!$CU180:$DX180,"N")*12</f>
        <v>0</v>
      </c>
      <c r="BN178" s="710">
        <f>COUNTIF(beosztás!$CU180:$DX180,"É")*12</f>
        <v>0</v>
      </c>
      <c r="BO178" s="710">
        <f>SUM(beosztás!$CU180:$DX180)</f>
        <v>0</v>
      </c>
      <c r="BP178" s="897">
        <f>(COUNTIF(beosztás!$CU180:$DX180,"SN")*12)+(COUNTIF(beosztás!$CU180:$DX180,"SDE")*8)+(COUNTIF(beosztás!$CU180:$DX180,"SDU")*8)+(COUNTIF(beosztás!$CU180:$DX180,"SÉ")*12)+(COUNTIF(beosztás!$CU180:$DX180,"SÉJ")*8)+(COUNTIF(beosztás!$CU180:$DX180,"S1")*1)+(COUNTIF(beosztás!$CU180:$DX180,"S2")*2)+(COUNTIF(beosztás!$CU180:$DX180,"S3")*3)+(COUNTIF(beosztás!$CU180:$DX180,"S4")*4)+(COUNTIF(beosztás!$CU180:$DX180,"S5")*5)+(COUNTIF(beosztás!$CU180:$DX180,"S6")*6)+(COUNTIF(beosztás!$CU180:$DX180,"S7")*7)+(COUNTIF(beosztás!$CU180:$DX180,"S8")*8)+(COUNTIF(beosztás!$CU180:$DX180,"S9")*9)+(COUNTIF(beosztás!$CU180:$DX180,"S10")*10)+(COUNTIF(beosztás!$CU180:$DX180,"S11")*11)+(COUNTIF(beosztás!$CU180:$DX180,"S12")*12)</f>
        <v>0</v>
      </c>
      <c r="BQ178" s="710">
        <f>COUNTIF(beosztás!$CU180:$DX180,"FÜ")*8</f>
        <v>0</v>
      </c>
      <c r="BR178" s="710">
        <f>COUNTIF(beosztás!$CU180:$DX180,"BN")*12+COUNTIF(beosztás!$CU180:$DX180,"BÉ")*12+COUNTIF(beosztás!$CU180:$DX180,"BDE")*8+COUNTIF(beosztás!$CU180:$DX180,"BDU")*8+COUNTIF(beosztás!$CU180:$DX180,"BÉJ")*8+COUNTIF(beosztás!$CU180:$DX180,"B1")*1+COUNTIF(beosztás!$CU180:$DX180,"B2")*2+COUNTIF(beosztás!$CU180:$DX180,"B3")*3+COUNTIF(beosztás!$CU180:$DX180,"B5")*5+COUNTIF(beosztás!$CU180:$DX180,"B6")*6+COUNTIF(beosztás!$CU180:$DX180,"B7")*7+COUNTIF(beosztás!$CU180:$DX180,"B8")*8+COUNTIF(beosztás!$CU180:$DX180,"B9")*9+COUNTIF(beosztás!$CU180:$DX180,"B10")*10+COUNTIF(beosztás!$CU180:$DX180,"B11")*11+COUNTIF(beosztás!$CU180:$DX180,"B12")*12+COUNTIF(beosztás!$CU180:$DX180,"BP")*0</f>
        <v>0</v>
      </c>
      <c r="BS178" s="605">
        <f t="shared" si="738"/>
        <v>0</v>
      </c>
      <c r="BT178" s="710">
        <f>IF(C178="",0,alapadatok!$AN$5)</f>
        <v>0</v>
      </c>
      <c r="BU178" s="19">
        <f t="shared" si="739"/>
        <v>0</v>
      </c>
      <c r="BV178" s="741">
        <f t="shared" si="706"/>
        <v>0</v>
      </c>
      <c r="BW178" s="40"/>
      <c r="BX178" s="25">
        <f t="shared" si="740"/>
        <v>0</v>
      </c>
      <c r="BY178" s="605">
        <f t="shared" si="741"/>
        <v>0</v>
      </c>
      <c r="BZ178" s="605">
        <f t="shared" si="742"/>
        <v>0</v>
      </c>
      <c r="CA178" s="605">
        <f t="shared" si="743"/>
        <v>0</v>
      </c>
      <c r="CB178" s="605">
        <f t="shared" si="744"/>
        <v>0</v>
      </c>
      <c r="CC178" s="605">
        <f t="shared" si="745"/>
        <v>0</v>
      </c>
      <c r="CD178" s="605">
        <f t="shared" si="746"/>
        <v>0</v>
      </c>
      <c r="CE178" s="605">
        <f t="shared" si="747"/>
        <v>0</v>
      </c>
      <c r="CF178" s="605">
        <f t="shared" si="748"/>
        <v>0</v>
      </c>
      <c r="CG178" s="605">
        <f t="shared" si="749"/>
        <v>0</v>
      </c>
      <c r="CH178" s="605">
        <f t="shared" si="750"/>
        <v>0</v>
      </c>
      <c r="CI178" s="19">
        <f t="shared" si="751"/>
        <v>0</v>
      </c>
      <c r="CJ178" s="741">
        <f t="shared" si="752"/>
        <v>0</v>
      </c>
      <c r="CK178" s="41"/>
      <c r="CL178" s="709">
        <f>COUNTIF(beosztás!$DY180:$FC180,"DE")*8</f>
        <v>0</v>
      </c>
      <c r="CM178" s="710">
        <f>COUNTIF(beosztás!$DY180:$FC180,"DU")*8</f>
        <v>0</v>
      </c>
      <c r="CN178" s="710">
        <f>COUNTIF(beosztás!$DY180:$FC180,"ÉJ")*8</f>
        <v>0</v>
      </c>
      <c r="CO178" s="710">
        <f>COUNTIF(beosztás!$DY180:$FC180,"N")*12</f>
        <v>0</v>
      </c>
      <c r="CP178" s="710">
        <f>COUNTIF(beosztás!$DY180:$FC180,"é")*12</f>
        <v>0</v>
      </c>
      <c r="CQ178" s="710">
        <f>SUM(beosztás!$DY180:$FC180)</f>
        <v>0</v>
      </c>
      <c r="CR178" s="710">
        <f>COUNTIF(beosztás!$DY180:$FC180,"FÜ")*8</f>
        <v>0</v>
      </c>
      <c r="CS178" s="897">
        <f>(COUNTIF(beosztás!$DY180:$FC180,"SN")*12)+(COUNTIF(beosztás!$DY180:$FC180,"SDE")*8)+(COUNTIF(beosztás!$DY180:$FC180,"SDU")*8)+(COUNTIF(beosztás!$DY180:$FC180,"SÉ")*12)+(COUNTIF(beosztás!$DY180:$FC180,"SÉJ")*8)+(COUNTIF(beosztás!$DY180:$FC180,"S1")*1)+(COUNTIF(beosztás!$DY180:$FC180,"S2")*2)+(COUNTIF(beosztás!$DY180:$FC180,"S3")*3)+(COUNTIF(beosztás!$DY180:$FC180,"S4")*4)+(COUNTIF(beosztás!$DY180:$FC180,"S5")*5)+(COUNTIF(beosztás!$DY180:$FC180,"S6")*6)+(COUNTIF(beosztás!$DY180:$FC180,"S7")*7)+(COUNTIF(beosztás!$DY180:$FC180,"S8")*8)+(COUNTIF(beosztás!$DY180:$FC180,"S9")*9)+(COUNTIF(beosztás!$DY180:$FC180,"S10")*10)+(COUNTIF(beosztás!$DY180:$FC180,"S11")*11)+(COUNTIF(beosztás!$DY180:$FC180,"S12")*12)</f>
        <v>0</v>
      </c>
      <c r="CT178" s="710">
        <f>COUNTIF(beosztás!$DY180:$FC180,"BN")*12+COUNTIF(beosztás!$DY180:$FC180,"BÉ")*12+COUNTIF(beosztás!$DY180:$FC180,"BDE")*8+COUNTIF(beosztás!$DY180:$FC180,"BDU")*8+COUNTIF(beosztás!$DY180:$FC180,"BÉJ")*8+COUNTIF(beosztás!$DY180:$FC180,"B1")*1+COUNTIF(beosztás!$DY180:$FC180,"B2")*2+COUNTIF(beosztás!$DY180:$FC180,"B3")*3+COUNTIF(beosztás!$DY180:$FC180,"B5")*5+COUNTIF(beosztás!$DY180:$FC180,"B6")*6+COUNTIF(beosztás!$DY180:$FC180,"B7")*7+COUNTIF(beosztás!$DY180:$FC180,"B8")*8+COUNTIF(beosztás!$DY180:$FC180,"B9")*9+COUNTIF(beosztás!$DY180:$FC180,"B10")*10+COUNTIF(beosztás!$DY180:$FC180,"B11")*11+COUNTIF(beosztás!$DY180:$FC180,"B12")*12+COUNTIF(beosztás!$DY180:$FC180,"BP")*0</f>
        <v>0</v>
      </c>
      <c r="CU178" s="605">
        <f t="shared" si="753"/>
        <v>0</v>
      </c>
      <c r="CV178" s="710">
        <f>IF(C178="",0,alapadatok!$AN$6)</f>
        <v>0</v>
      </c>
      <c r="CW178" s="19">
        <f t="shared" si="754"/>
        <v>0</v>
      </c>
      <c r="CX178" s="907">
        <f t="shared" si="755"/>
        <v>0</v>
      </c>
      <c r="CY178" s="40"/>
      <c r="CZ178" s="709">
        <f>COUNTIF(beosztás!$FD180:$GG180,"DE")*8</f>
        <v>0</v>
      </c>
      <c r="DA178" s="710">
        <f>COUNTIF(beosztás!$FD180:$GG180,"DU")*8</f>
        <v>0</v>
      </c>
      <c r="DB178" s="710">
        <f>COUNTIF(beosztás!$FD180:$GG180,"ÉJ")*8</f>
        <v>0</v>
      </c>
      <c r="DC178" s="710">
        <f>COUNTIF(beosztás!$FD180:$GG180,"N")*12</f>
        <v>0</v>
      </c>
      <c r="DD178" s="710">
        <f>COUNTIF(beosztás!$FD180:$GG180,"É")*12</f>
        <v>0</v>
      </c>
      <c r="DE178" s="710">
        <f>SUM(beosztás!$FD180:$GG180)</f>
        <v>0</v>
      </c>
      <c r="DF178" s="897">
        <f>(COUNTIF(beosztás!$FD180:$GG180,"SN")*12)+(COUNTIF(beosztás!$FD180:$GG180,"SDE")*8)+(COUNTIF(beosztás!$FD180:$GG180,"SDU")*8)+(COUNTIF(beosztás!$FD180:$GG180,"SÉ")*12)+(COUNTIF(beosztás!$FD180:$GG180,"SÉJ")*8)+(COUNTIF(beosztás!$FD180:$GG180,"S1")*1)+(COUNTIF(beosztás!$FD180:$GG180,"S2")*2)+(COUNTIF(beosztás!$FD180:$GG180,"S3")*3)+(COUNTIF(beosztás!$FD180:$GG180,"S4")*4)+(COUNTIF(beosztás!$FD180:$GG180,"S5")*5)+(COUNTIF(beosztás!$FD180:$GG180,"S6")*6)+(COUNTIF(beosztás!$FD180:$GG180,"S7")*7)+(COUNTIF(beosztás!$FD180:$GG180,"S8")*8)+(COUNTIF(beosztás!$FD180:$GG180,"S9")*9)+(COUNTIF(beosztás!$FD180:$GG180,"S10")*10)+(COUNTIF(beosztás!$FD180:$GG180,"S11")*11)+(COUNTIF(beosztás!$FD180:$GG180,"S12")*12)</f>
        <v>0</v>
      </c>
      <c r="DG178" s="710">
        <f>COUNTIF(beosztás!$FD180:$GG180,"FÜ")*8</f>
        <v>0</v>
      </c>
      <c r="DH178" s="710">
        <f>COUNTIF(beosztás!$FD180:$GG180,"BN")*12+COUNTIF(beosztás!$FD180:$GG180,"BÉ")*12+COUNTIF(beosztás!$FD180:$GG180,"BDE")*8+COUNTIF(beosztás!$FD180:$GG180,"BDU")*8+COUNTIF(beosztás!$FD180:$GG180,"BÉJ")*8+COUNTIF(beosztás!$FD180:$GG180,"B1")*1+COUNTIF(beosztás!$FD180:$GG180,"B2")*2+COUNTIF(beosztás!$FD180:$GG180,"B3")*3+COUNTIF(beosztás!$FD180:$GG180,"B5")*5+COUNTIF(beosztás!$FD180:$GG180,"B6")*6+COUNTIF(beosztás!$FD180:$GG180,"B7")*7+COUNTIF(beosztás!$FD180:$GG180,"B8")*8+COUNTIF(beosztás!$FD180:$GG180,"B9")*9+COUNTIF(beosztás!$FD180:$GG180,"B10")*10+COUNTIF(beosztás!$FD180:$GG180,"B11")*11+COUNTIF(beosztás!$FD180:$GG180,"B12")*12+COUNTIF(beosztás!$FD180:$GG180,"BP")*0</f>
        <v>0</v>
      </c>
      <c r="DI178" s="605">
        <f t="shared" si="756"/>
        <v>0</v>
      </c>
      <c r="DJ178" s="710">
        <f>IF(C178="",0,alapadatok!$AN$7)</f>
        <v>0</v>
      </c>
      <c r="DK178" s="19">
        <f t="shared" si="757"/>
        <v>0</v>
      </c>
      <c r="DL178" s="741">
        <f t="shared" si="758"/>
        <v>0</v>
      </c>
      <c r="DM178" s="40"/>
      <c r="DN178" s="25">
        <f t="shared" si="759"/>
        <v>0</v>
      </c>
      <c r="DO178" s="605">
        <f t="shared" si="760"/>
        <v>0</v>
      </c>
      <c r="DP178" s="605">
        <f t="shared" si="761"/>
        <v>0</v>
      </c>
      <c r="DQ178" s="605">
        <f t="shared" si="762"/>
        <v>0</v>
      </c>
      <c r="DR178" s="605">
        <f t="shared" si="763"/>
        <v>0</v>
      </c>
      <c r="DS178" s="605">
        <f t="shared" si="764"/>
        <v>0</v>
      </c>
      <c r="DT178" s="605">
        <f t="shared" si="765"/>
        <v>0</v>
      </c>
      <c r="DU178" s="605">
        <f t="shared" si="766"/>
        <v>0</v>
      </c>
      <c r="DV178" s="605">
        <f t="shared" si="767"/>
        <v>0</v>
      </c>
      <c r="DW178" s="605">
        <f t="shared" si="768"/>
        <v>0</v>
      </c>
      <c r="DX178" s="605">
        <f t="shared" si="769"/>
        <v>0</v>
      </c>
      <c r="DY178" s="19">
        <f t="shared" si="770"/>
        <v>0</v>
      </c>
      <c r="DZ178" s="907">
        <f t="shared" si="771"/>
        <v>0</v>
      </c>
      <c r="EA178" s="41"/>
      <c r="EB178" s="709">
        <f>COUNTIF(beosztás!$GH180:$HL180,"DE")*8</f>
        <v>0</v>
      </c>
      <c r="EC178" s="710">
        <f>COUNTIF(beosztás!$GH180:$HL180,"DU")*8</f>
        <v>0</v>
      </c>
      <c r="ED178" s="710">
        <f>COUNTIF(beosztás!$GH180:$HL180,"ÉJ")*8</f>
        <v>0</v>
      </c>
      <c r="EE178" s="710">
        <f>COUNTIF(beosztás!$GH180:$HL180,"N")*12</f>
        <v>0</v>
      </c>
      <c r="EF178" s="710">
        <f>COUNTIF(beosztás!$GH180:$HL180,"é")*12</f>
        <v>0</v>
      </c>
      <c r="EG178" s="710">
        <f>SUM(beosztás!$GH180:$HL180)</f>
        <v>0</v>
      </c>
      <c r="EH178" s="710">
        <f>COUNTIF(beosztás!$GH180:$HL180,"FÜ")*8</f>
        <v>0</v>
      </c>
      <c r="EI178" s="897">
        <f>(COUNTIF(beosztás!$GH180:$HL180,"SN")*12)+(COUNTIF(beosztás!$GH180:$HL180,"SDE")*8)+(COUNTIF(beosztás!$GH180:$HL180,"SDU")*8)+(COUNTIF(beosztás!$GH180:$HL180,"SÉ")*12)+(COUNTIF(beosztás!$GH180:$HL180,"SÉJ")*8)+(COUNTIF(beosztás!$GH180:$HL180,"S1")*1)+(COUNTIF(beosztás!$GH180:$HL180,"S2")*2)+(COUNTIF(beosztás!$GH180:$HL180,"S3")*3)+(COUNTIF(beosztás!$GH180:$HL180,"S4")*4)+(COUNTIF(beosztás!$GH180:$HL180,"S5")*5)+(COUNTIF(beosztás!$GH180:$HL180,"S6")*6)+(COUNTIF(beosztás!$GH180:$HL180,"S7")*7)+(COUNTIF(beosztás!$GH180:$HL180,"S8")*8)+(COUNTIF(beosztás!$GH180:$HL180,"S9")*9)+(COUNTIF(beosztás!$GH180:$HL180,"S10")*10)+(COUNTIF(beosztás!$GH180:$HL180,"S11")*11)+(COUNTIF(beosztás!$GH180:$HL180,"S12")*12)</f>
        <v>0</v>
      </c>
      <c r="EJ178" s="710">
        <f>COUNTIF(beosztás!$GH180:$HL180,"BN")*12+COUNTIF(beosztás!$GH180:$HL180,"BÉ")*12+COUNTIF(beosztás!$GH180:$HL180,"BDE")*8+COUNTIF(beosztás!$GH180:$HL180,"BDU")*8+COUNTIF(beosztás!$GH180:$HL180,"BÉJ")*8+COUNTIF(beosztás!$GH180:$HL180,"B1")*1+COUNTIF(beosztás!$GH180:$HL180,"B2")*2+COUNTIF(beosztás!$GH180:$HL180,"B3")*3+COUNTIF(beosztás!$GH180:$HL180,"B5")*5+COUNTIF(beosztás!$GH180:$HL180,"B6")*6+COUNTIF(beosztás!$GH180:$HL180,"B7")*7+COUNTIF(beosztás!$GH180:$HL180,"B8")*8+COUNTIF(beosztás!$GH180:$HL180,"B9")*9+COUNTIF(beosztás!$GH180:$HL180,"B10")*10+COUNTIF(beosztás!$GH180:$HL180,"B11")*11+COUNTIF(beosztás!$GH180:$HL180,"B12")*12+COUNTIF(beosztás!$GH180:$HL180,"BP")*0</f>
        <v>0</v>
      </c>
      <c r="EK178" s="605">
        <f t="shared" si="772"/>
        <v>0</v>
      </c>
      <c r="EL178" s="710">
        <f>IF(C178="",0,alapadatok!$AN$8)</f>
        <v>0</v>
      </c>
      <c r="EM178" s="19">
        <f t="shared" si="773"/>
        <v>0</v>
      </c>
      <c r="EN178" s="907">
        <f t="shared" si="774"/>
        <v>0</v>
      </c>
      <c r="EO178" s="40"/>
      <c r="EP178" s="709">
        <f>COUNTIF(beosztás!$HM180:$IQ180,"DE")*8</f>
        <v>0</v>
      </c>
      <c r="EQ178" s="710">
        <f>COUNTIF(beosztás!$HM180:$IQ180,"DU")*8</f>
        <v>0</v>
      </c>
      <c r="ER178" s="710">
        <f>COUNTIF(beosztás!$HM180:$IQ180,"ÉJ")*8</f>
        <v>0</v>
      </c>
      <c r="ES178" s="710">
        <f>COUNTIF(beosztás!$HM180:$IQ180,"N")*12</f>
        <v>0</v>
      </c>
      <c r="ET178" s="710">
        <f>COUNTIF(beosztás!$HM180:$IQ180,"É")*12</f>
        <v>0</v>
      </c>
      <c r="EU178" s="710">
        <f>SUM(beosztás!$HM180:$IQ180)</f>
        <v>0</v>
      </c>
      <c r="EV178" s="897">
        <f>(COUNTIF(beosztás!$HM180:$IQ180,"SN")*12)+(COUNTIF(beosztás!$HM180:$IQ180,"SDE")*8)+(COUNTIF(beosztás!$HM180:$IQ180,"SDU")*8)+(COUNTIF(beosztás!$HM180:$IQ180,"SÉ")*12)+(COUNTIF(beosztás!$HM180:$IQ180,"SÉJ")*8)+(COUNTIF(beosztás!$HM180:$IQ180,"S1")*1)+(COUNTIF(beosztás!$HM180:$IQ180,"S2")*2)+(COUNTIF(beosztás!$HM180:$IQ180,"S3")*3)+(COUNTIF(beosztás!$HM180:$IQ180,"S4")*4)+(COUNTIF(beosztás!$HM180:$IQ180,"S5")*5)+(COUNTIF(beosztás!$HM180:$IQ180,"S6")*6)+(COUNTIF(beosztás!$HM180:$IQ180,"S7")*7)+(COUNTIF(beosztás!$HM180:$IQ180,"S8")*8)+(COUNTIF(beosztás!$HM180:$IQ180,"S9")*9)+(COUNTIF(beosztás!$HM180:$IQ180,"S10")*10)+(COUNTIF(beosztás!$HM180:$IQ180,"S11")*11)+(COUNTIF(beosztás!$HM180:$IQ180,"S12")*12)</f>
        <v>0</v>
      </c>
      <c r="EW178" s="710">
        <f>COUNTIF(beosztás!$HM180:$IQ180,"FÜ")*8</f>
        <v>0</v>
      </c>
      <c r="EX178" s="710">
        <f>COUNTIF(beosztás!$HM180:$IQ180,"BN")*12+COUNTIF(beosztás!$HM180:$IQ180,"BÉ")*12+COUNTIF(beosztás!$HM180:$IQ180,"BDE")*8+COUNTIF(beosztás!$HM180:$IQ180,"BDU")*8+COUNTIF(beosztás!$HM180:$IQ180,"BÉJ")*8+COUNTIF(beosztás!$HM180:$IQ180,"B1")*1+COUNTIF(beosztás!$HM180:$IQ180,"B2")*2+COUNTIF(beosztás!$HM180:$IQ180,"B3")*3+COUNTIF(beosztás!$HM180:$IQ180,"B5")*5+COUNTIF(beosztás!$HM180:$IQ180,"B6")*6+COUNTIF(beosztás!$HM180:$IQ180,"B7")*7+COUNTIF(beosztás!$HM180:$IQ180,"B8")*8+COUNTIF(beosztás!$HM180:$IQ180,"B9")*9+COUNTIF(beosztás!$HM180:$IQ180,"B10")*10+COUNTIF(beosztás!$HM180:$IQ180,"B11")*11+COUNTIF(beosztás!$HM180:$IQ180,"B12")*12+COUNTIF(beosztás!$HM180:$IQ180,"BP")*0</f>
        <v>0</v>
      </c>
      <c r="EY178" s="605">
        <f t="shared" si="775"/>
        <v>0</v>
      </c>
      <c r="EZ178" s="710">
        <f>IF(C178="",0,alapadatok!$AN$9)</f>
        <v>0</v>
      </c>
      <c r="FA178" s="19">
        <f t="shared" si="776"/>
        <v>0</v>
      </c>
      <c r="FB178" s="907">
        <f t="shared" si="777"/>
        <v>0</v>
      </c>
      <c r="FC178" s="40"/>
      <c r="FD178" s="25">
        <f t="shared" si="778"/>
        <v>0</v>
      </c>
      <c r="FE178" s="605">
        <f t="shared" si="779"/>
        <v>0</v>
      </c>
      <c r="FF178" s="605">
        <f t="shared" si="780"/>
        <v>0</v>
      </c>
      <c r="FG178" s="605">
        <f t="shared" si="781"/>
        <v>0</v>
      </c>
      <c r="FH178" s="605">
        <f t="shared" si="782"/>
        <v>0</v>
      </c>
      <c r="FI178" s="605">
        <f t="shared" si="783"/>
        <v>0</v>
      </c>
      <c r="FJ178" s="605">
        <f t="shared" si="784"/>
        <v>0</v>
      </c>
      <c r="FK178" s="605">
        <f t="shared" si="785"/>
        <v>0</v>
      </c>
      <c r="FL178" s="605">
        <f t="shared" si="786"/>
        <v>0</v>
      </c>
      <c r="FM178" s="605">
        <f t="shared" si="787"/>
        <v>0</v>
      </c>
      <c r="FN178" s="605">
        <f t="shared" si="788"/>
        <v>0</v>
      </c>
      <c r="FO178" s="19">
        <f t="shared" si="789"/>
        <v>0</v>
      </c>
      <c r="FP178" s="907">
        <f t="shared" si="790"/>
        <v>0</v>
      </c>
      <c r="FQ178" s="41"/>
      <c r="FR178" s="709">
        <f>COUNTIF(beosztás!$IR180:$JU180,"DE")*8</f>
        <v>0</v>
      </c>
      <c r="FS178" s="710">
        <f>COUNTIF(beosztás!$IR180:$JU180,"DU")*8</f>
        <v>0</v>
      </c>
      <c r="FT178" s="710">
        <f>COUNTIF(beosztás!$IR180:$JU180,"ÉJ")*8</f>
        <v>0</v>
      </c>
      <c r="FU178" s="710">
        <f>COUNTIF(beosztás!$IR180:$JU180,"N")*12</f>
        <v>0</v>
      </c>
      <c r="FV178" s="710">
        <f>COUNTIF(beosztás!$IR180:$JU180,"é")*12</f>
        <v>0</v>
      </c>
      <c r="FW178" s="710">
        <f>SUM(beosztás!$IR180:$JU180)</f>
        <v>0</v>
      </c>
      <c r="FX178" s="710">
        <f>COUNTIF(beosztás!$IR180:$JU180,"FÜ")*8</f>
        <v>0</v>
      </c>
      <c r="FY178" s="897">
        <f>(COUNTIF(beosztás!$IR180:$JU180,"SN")*12)+(COUNTIF(beosztás!$IR180:$JU180,"SDE")*8)+(COUNTIF(beosztás!$IR180:$JU180,"SDU")*8)+(COUNTIF(beosztás!$IR180:$JU180,"SÉ")*12)+(COUNTIF(beosztás!$IR180:$JU180,"SÉJ")*8)+(COUNTIF(beosztás!$IR180:$JU180,"S1")*1)+(COUNTIF(beosztás!$IR180:$JU180,"S2")*2)+(COUNTIF(beosztás!$IR180:$JU180,"S3")*3)+(COUNTIF(beosztás!$IR180:$JU180,"S4")*4)+(COUNTIF(beosztás!$IR180:$JU180,"S5")*5)+(COUNTIF(beosztás!$IR180:$JU180,"S6")*6)+(COUNTIF(beosztás!$IR180:$JU180,"S7")*7)+(COUNTIF(beosztás!$IR180:$JU180,"S8")*8)+(COUNTIF(beosztás!$IR180:$JU180,"S9")*9)+(COUNTIF(beosztás!$IR180:$JU180,"S10")*10)+(COUNTIF(beosztás!$IR180:$JU180,"S11")*11)+(COUNTIF(beosztás!$IR180:$JU180,"S12")*12)</f>
        <v>0</v>
      </c>
      <c r="FZ178" s="710">
        <f>COUNTIF(beosztás!$IR180:$JU180,"BN")*12+COUNTIF(beosztás!$IR180:$JU180,"BÉ")*12+COUNTIF(beosztás!$IR180:$JU180,"BDE")*8+COUNTIF(beosztás!$IR180:$JU180,"BDU")*8+COUNTIF(beosztás!$IR180:$JU180,"BÉJ")*8+COUNTIF(beosztás!$IR180:$JU180,"B1")*1+COUNTIF(beosztás!$IR180:$JU180,"B2")*2+COUNTIF(beosztás!$IR180:$JU180,"B3")*3+COUNTIF(beosztás!$IR180:$JU180,"B5")*5+COUNTIF(beosztás!$IR180:$JU180,"B6")*6+COUNTIF(beosztás!$IR180:$JU180,"B7")*7+COUNTIF(beosztás!$IR180:$JU180,"B8")*8+COUNTIF(beosztás!$IR180:$JU180,"B9")*9+COUNTIF(beosztás!$IR180:$JU180,"B10")*10+COUNTIF(beosztás!$IR180:$JU180,"B11")*11+COUNTIF(beosztás!$IR180:$JU180,"B12")*12+COUNTIF(beosztás!$IR180:$JU180,"BP")*0</f>
        <v>0</v>
      </c>
      <c r="GA178" s="605">
        <f t="shared" si="791"/>
        <v>0</v>
      </c>
      <c r="GB178" s="710">
        <f>IF(C178="",0,alapadatok!$AN$10)</f>
        <v>0</v>
      </c>
      <c r="GC178" s="19">
        <f t="shared" si="792"/>
        <v>0</v>
      </c>
      <c r="GD178" s="907">
        <f t="shared" si="793"/>
        <v>0</v>
      </c>
      <c r="GE178" s="42"/>
      <c r="GF178" s="709">
        <f>COUNTIF(beosztás!$JV180:$KZ180,"DE")*8</f>
        <v>0</v>
      </c>
      <c r="GG178" s="710">
        <f>COUNTIF(beosztás!$JV180:$KZ180,"DU")*8</f>
        <v>0</v>
      </c>
      <c r="GH178" s="710">
        <f>COUNTIF(beosztás!$JV180:$KZ180,"ÉJ")*8</f>
        <v>0</v>
      </c>
      <c r="GI178" s="710">
        <f>COUNTIF(beosztás!$JV180:$KZ180,"N")*12</f>
        <v>0</v>
      </c>
      <c r="GJ178" s="710">
        <f>COUNTIF(beosztás!$JV180:$KZ180,"É")*12</f>
        <v>0</v>
      </c>
      <c r="GK178" s="710">
        <f>SUM(beosztás!$JV180:$KZ180)</f>
        <v>0</v>
      </c>
      <c r="GL178" s="897">
        <f>(COUNTIF(beosztás!$JV180:$KZ180,"SN")*12)+(COUNTIF(beosztás!$JV180:$KZ180,"SDE")*8)+(COUNTIF(beosztás!$JV180:$KZ180,"SDU")*8)+(COUNTIF(beosztás!$JV180:$KZ180,"SÉ")*12)+(COUNTIF(beosztás!$JV180:$KZ180,"SÉJ")*8)+(COUNTIF(beosztás!$JV180:$KZ180,"S1")*1)+(COUNTIF(beosztás!$JV180:$KZ180,"S2")*2)+(COUNTIF(beosztás!$JV180:$KZ180,"S3")*3)+(COUNTIF(beosztás!$JV180:$KZ180,"S4")*4)+(COUNTIF(beosztás!$JV180:$KZ180,"S5")*5)+(COUNTIF(beosztás!$JV180:$KZ180,"S6")*6)+(COUNTIF(beosztás!$JV180:$KZ180,"S7")*7)+(COUNTIF(beosztás!$JV180:$KZ180,"S8")*8)+(COUNTIF(beosztás!$JV180:$KZ180,"S9")*9)+(COUNTIF(beosztás!$JV180:$KZ180,"S10")*10)+(COUNTIF(beosztás!$JV180:$KZ180,"S11")*11)+(COUNTIF(beosztás!$JV180:$KZ180,"S12")*12)</f>
        <v>0</v>
      </c>
      <c r="GM178" s="710">
        <f>COUNTIF(beosztás!$JV180:$KZ180,"FÜ")*8</f>
        <v>0</v>
      </c>
      <c r="GN178" s="710">
        <f>COUNTIF(beosztás!$JV180:$KZ180,"BN")*12+COUNTIF(beosztás!$JV180:$KZ180,"BÉ")*12+COUNTIF(beosztás!$JV180:$KZ180,"BDE")*8+COUNTIF(beosztás!$JV180:$KZ180,"BDU")*8+COUNTIF(beosztás!$JV180:$KZ180,"BÉJ")*8+COUNTIF(beosztás!$JV180:$KZ180,"B1")*1+COUNTIF(beosztás!$JV180:$KZ180,"B2")*2+COUNTIF(beosztás!$JV180:$KZ180,"B3")*3+COUNTIF(beosztás!$JV180:$KZ180,"B5")*5+COUNTIF(beosztás!$JV180:$KZ180,"B6")*6+COUNTIF(beosztás!$JV180:$KZ180,"B7")*7+COUNTIF(beosztás!$JV180:$KZ180,"B8")*8+COUNTIF(beosztás!$JV180:$KZ180,"B9")*9+COUNTIF(beosztás!$JV180:$KZ180,"B10")*10+COUNTIF(beosztás!$JV180:$KZ180,"B11")*11+COUNTIF(beosztás!$JV180:$KZ180,"B12")*12+COUNTIF(beosztás!$JV180:$KZ180,"BP")*0</f>
        <v>0</v>
      </c>
      <c r="GO178" s="605">
        <f t="shared" si="794"/>
        <v>0</v>
      </c>
      <c r="GP178" s="710">
        <f>IF(C178="",0,alapadatok!$AN$11)</f>
        <v>0</v>
      </c>
      <c r="GQ178" s="19">
        <f t="shared" si="795"/>
        <v>0</v>
      </c>
      <c r="GR178" s="907">
        <f t="shared" si="796"/>
        <v>0</v>
      </c>
      <c r="GS178" s="42"/>
      <c r="GT178" s="25">
        <f t="shared" si="797"/>
        <v>0</v>
      </c>
      <c r="GU178" s="605">
        <f t="shared" si="798"/>
        <v>0</v>
      </c>
      <c r="GV178" s="605">
        <f t="shared" si="799"/>
        <v>0</v>
      </c>
      <c r="GW178" s="605">
        <f t="shared" si="800"/>
        <v>0</v>
      </c>
      <c r="GX178" s="605">
        <f t="shared" si="801"/>
        <v>0</v>
      </c>
      <c r="GY178" s="605">
        <f t="shared" si="802"/>
        <v>0</v>
      </c>
      <c r="GZ178" s="605">
        <f t="shared" si="803"/>
        <v>0</v>
      </c>
      <c r="HA178" s="605">
        <f t="shared" si="804"/>
        <v>0</v>
      </c>
      <c r="HB178" s="605">
        <f t="shared" si="805"/>
        <v>0</v>
      </c>
      <c r="HC178" s="605">
        <f t="shared" si="806"/>
        <v>0</v>
      </c>
      <c r="HD178" s="605">
        <f t="shared" si="807"/>
        <v>0</v>
      </c>
      <c r="HE178" s="19">
        <f t="shared" si="808"/>
        <v>0</v>
      </c>
      <c r="HF178" s="907">
        <f t="shared" si="809"/>
        <v>0</v>
      </c>
      <c r="HG178" s="41"/>
      <c r="HH178" s="709">
        <f>COUNTIF(beosztás!$LA180:$MD180,"DE")*8</f>
        <v>0</v>
      </c>
      <c r="HI178" s="710">
        <f>COUNTIF(beosztás!$LA180:$MD180,"DU")*8</f>
        <v>0</v>
      </c>
      <c r="HJ178" s="710">
        <f>COUNTIF(beosztás!$LA180:$MD180,"ÉJ")*8</f>
        <v>0</v>
      </c>
      <c r="HK178" s="710">
        <f>COUNTIF(beosztás!$LA180:$MD180,"N")*12</f>
        <v>0</v>
      </c>
      <c r="HL178" s="710">
        <f>COUNTIF(beosztás!$LA180:$MD180,"é")*12</f>
        <v>0</v>
      </c>
      <c r="HM178" s="710">
        <f>SUM(beosztás!$LA180:$MD180)</f>
        <v>0</v>
      </c>
      <c r="HN178" s="710">
        <f>COUNTIF(beosztás!$LA180:$MD180,"FÜ")*8</f>
        <v>0</v>
      </c>
      <c r="HO178" s="897">
        <f>(COUNTIF(beosztás!$LA180:$MD180,"SN")*12)+(COUNTIF(beosztás!$LA180:$MD180,"SDE")*8)+(COUNTIF(beosztás!$LA180:$MD180,"SDU")*8)+(COUNTIF(beosztás!$LA180:$MD180,"SÉ")*12)+(COUNTIF(beosztás!$LA180:$MD180,"SÉJ")*8)+(COUNTIF(beosztás!$LA180:$MD180,"S1")*1)+(COUNTIF(beosztás!$LA180:$MD180,"S2")*2)+(COUNTIF(beosztás!$LA180:$MD180,"S3")*3)+(COUNTIF(beosztás!$LA180:$MD180,"S4")*4)+(COUNTIF(beosztás!$LA180:$MD180,"S5")*5)+(COUNTIF(beosztás!$LA180:$MD180,"S6")*6)+(COUNTIF(beosztás!$LA180:$MD180,"S7")*7)+(COUNTIF(beosztás!$LA180:$MD180,"S8")*8)+(COUNTIF(beosztás!$LA180:$MD180,"S9")*9)+(COUNTIF(beosztás!$LA180:$MD180,"S10")*10)+(COUNTIF(beosztás!$LA180:$MD180,"S11")*11)+(COUNTIF(beosztás!$LA180:$MD180,"S12")*12)</f>
        <v>0</v>
      </c>
      <c r="HP178" s="710">
        <f>COUNTIF(beosztás!$LA180:$MD180,"BN")*12+COUNTIF(beosztás!$LA180:$MD180,"BÉ")*12+COUNTIF(beosztás!$LA180:$MD180,"BDE")*8+COUNTIF(beosztás!$LA180:$MD180,"BDU")*8+COUNTIF(beosztás!$LA180:$MD180,"BÉJ")*8+COUNTIF(beosztás!$LA180:$MD180,"B1")*1+COUNTIF(beosztás!$LA180:$MD180,"B2")*2+COUNTIF(beosztás!$LA180:$MD180,"B3")*3+COUNTIF(beosztás!$KZ180:$MC180,"B5")*5+COUNTIF(beosztás!$KZ180:$MC180,"B6")*6+COUNTIF(beosztás!$KZ180:$MC180,"B7")*7+COUNTIF(beosztás!$KZ180:$MC180,"B8")*8+COUNTIF(beosztás!$LA180:$MD180,"B9")*9+COUNTIF(beosztás!$LA180:$MD180,"B10")*10+COUNTIF(beosztás!$LA180:$MD180,"B11")*11+COUNTIF(beosztás!$LA180:$MD180,"B12")*12+COUNTIF(beosztás!$LA180:$MD180,"BP")*0</f>
        <v>0</v>
      </c>
      <c r="HQ178" s="605">
        <f t="shared" si="810"/>
        <v>0</v>
      </c>
      <c r="HR178" s="710">
        <f>IF(C178="",0,alapadatok!$AN$12)</f>
        <v>0</v>
      </c>
      <c r="HS178" s="19">
        <f t="shared" si="811"/>
        <v>0</v>
      </c>
      <c r="HT178" s="907">
        <f t="shared" si="724"/>
        <v>0</v>
      </c>
      <c r="HU178" s="42"/>
      <c r="HV178" s="709">
        <f>COUNTIF(beosztás!$ME180:$NI180,"DE")*8</f>
        <v>0</v>
      </c>
      <c r="HW178" s="710">
        <f>COUNTIF(beosztás!$ME180:$NI180,"DU")*8</f>
        <v>0</v>
      </c>
      <c r="HX178" s="710">
        <f>COUNTIF(beosztás!$ME180:$NI180,"ÉJ")*8</f>
        <v>0</v>
      </c>
      <c r="HY178" s="710">
        <f>COUNTIF(beosztás!$ME180:$NI180,"N")*12</f>
        <v>0</v>
      </c>
      <c r="HZ178" s="710">
        <f>COUNTIF(beosztás!$ME180:$NI180,"É")*12</f>
        <v>0</v>
      </c>
      <c r="IA178" s="710">
        <f>SUM(beosztás!$ME180:$NI180)</f>
        <v>0</v>
      </c>
      <c r="IB178" s="710">
        <f>(COUNTIF(beosztás!$ME180:$NI180,"SN")*12)+(COUNTIF(beosztás!$ME180:$NI180,"SDE")*8)+(COUNTIF(beosztás!$ME180:$NI180,"SDU")*8)+(COUNTIF(beosztás!$ME180:$NI180,"SÉ")*12)+(COUNTIF(beosztás!$ME180:$NI180,"SÉJ")*8)+(COUNTIF(beosztás!$ME180:$NI180,"S1")*1)+(COUNTIF(beosztás!$ME180:$NI180,"S2")*2)+(COUNTIF(beosztás!$ME180:$NI180,"S3")*3)+(COUNTIF(beosztás!$ME180:$NI180,"S4")*4)+(COUNTIF(beosztás!$ME180:$NI180,"S5")*5)+(COUNTIF(beosztás!$ME180:$NI180,"S6")*6)+(COUNTIF(beosztás!$ME180:$NI180,"S7")*7)+(COUNTIF(beosztás!$ME180:$NI180,"S8")*8)+(COUNTIF(beosztás!$ME180:$NI180,"S9")*9)+(COUNTIF(beosztás!$ME180:$NI180,"S10")*10)+(COUNTIF(beosztás!$ME180:$NI180,"S11")*11)+(COUNTIF(beosztás!$ME180:$NI180,"S12")*12)</f>
        <v>0</v>
      </c>
      <c r="IC178" s="710">
        <f>COUNTIF(beosztás!$ME180:$NI180,"FÜ")*8</f>
        <v>0</v>
      </c>
      <c r="ID178" s="710">
        <f>COUNTIF(beosztás!$ME180:$NI180,"BN")*12+COUNTIF(beosztás!$ME180:$NI180,"BÉ")*12+COUNTIF(beosztás!$ME180:$NI180,"BDE")*8+COUNTIF(beosztás!$ME180:$NI180,"BDU")*8+COUNTIF(beosztás!$ME180:$NI180,"BÉJ")*8+COUNTIF(beosztás!$ME180:$NI180,"B1")*1+COUNTIF(beosztás!$ME180:$NI180,"B2")*2+COUNTIF(beosztás!$ME180:$NI180,"B3")*3+COUNTIF(beosztás!$ME180:$NI180,"B5")*5+COUNTIF(beosztás!$ME180:$NI180,"B6")*6+COUNTIF(beosztás!$ME180:$NI180,"B7")*7+COUNTIF(beosztás!$ME180:$NI180,"B8")*8+COUNTIF(beosztás!$ME180:$NI180,"B9")*9+COUNTIF(beosztás!$ME180:$NI180,"B10")*10+COUNTIF(beosztás!$ME180:$NI180,"B11")*11+COUNTIF(beosztás!$ME180:$NI180,"B12")*12+COUNTIF(beosztás!$ME180:$NI180,"BP")*0</f>
        <v>0</v>
      </c>
      <c r="IE178" s="605">
        <f t="shared" si="812"/>
        <v>0</v>
      </c>
      <c r="IF178" s="710">
        <f>IF(C178="",0,alapadatok!$AN$13)</f>
        <v>0</v>
      </c>
      <c r="IG178" s="19">
        <f t="shared" si="813"/>
        <v>0</v>
      </c>
      <c r="IH178" s="741">
        <f t="shared" si="726"/>
        <v>0</v>
      </c>
      <c r="II178" s="42"/>
      <c r="IJ178" s="25">
        <f t="shared" si="814"/>
        <v>0</v>
      </c>
      <c r="IK178" s="605">
        <f t="shared" si="815"/>
        <v>0</v>
      </c>
      <c r="IL178" s="605">
        <f t="shared" si="816"/>
        <v>0</v>
      </c>
      <c r="IM178" s="605">
        <f t="shared" si="817"/>
        <v>0</v>
      </c>
      <c r="IN178" s="605">
        <f t="shared" si="818"/>
        <v>0</v>
      </c>
      <c r="IO178" s="605">
        <f t="shared" si="819"/>
        <v>0</v>
      </c>
      <c r="IP178" s="605">
        <f t="shared" si="820"/>
        <v>0</v>
      </c>
      <c r="IQ178" s="605">
        <f t="shared" si="821"/>
        <v>0</v>
      </c>
      <c r="IR178" s="605">
        <f t="shared" si="822"/>
        <v>0</v>
      </c>
      <c r="IS178" s="605">
        <f t="shared" si="823"/>
        <v>0</v>
      </c>
      <c r="IT178" s="605">
        <f t="shared" si="824"/>
        <v>0</v>
      </c>
      <c r="IU178" s="19">
        <f t="shared" si="825"/>
        <v>0</v>
      </c>
      <c r="IV178" s="907">
        <f t="shared" si="826"/>
        <v>0</v>
      </c>
      <c r="IW178" s="43"/>
      <c r="JF178" s="21"/>
      <c r="JG178" s="21"/>
    </row>
    <row r="179" spans="1:267" ht="15.75" hidden="1" thickBot="1" x14ac:dyDescent="0.3">
      <c r="A179" s="422">
        <f>IF(beosztás!A181=0,"",beosztás!A181)</f>
        <v>34</v>
      </c>
      <c r="B179" s="48" t="str">
        <f>IF(beosztás!B181=0,"",beosztás!B181)</f>
        <v/>
      </c>
      <c r="C179" s="49" t="str">
        <f>IF(beosztás!C181=0,"",beosztás!C181)</f>
        <v/>
      </c>
      <c r="D179" s="50" t="str">
        <f>IF(beosztás!D181=0,"",beosztás!D181)</f>
        <v/>
      </c>
      <c r="E179" s="18"/>
      <c r="F179" s="709">
        <f>COUNTIF(beosztás!$I181:$AM181,"DE")*8</f>
        <v>0</v>
      </c>
      <c r="G179" s="710">
        <f>COUNTIF(beosztás!$I181:$AM181,"DU")*8</f>
        <v>0</v>
      </c>
      <c r="H179" s="710">
        <f>COUNTIF(beosztás!$I181:$AM181,"ÉJ")*8</f>
        <v>0</v>
      </c>
      <c r="I179" s="710">
        <f>COUNTIF(beosztás!$I181:$AM181,"N")*12</f>
        <v>0</v>
      </c>
      <c r="J179" s="710">
        <f>COUNTIF(beosztás!$I181:$AM181,"é")*12</f>
        <v>0</v>
      </c>
      <c r="K179" s="710">
        <f>SUM(beosztás!$I181:$AM181)</f>
        <v>0</v>
      </c>
      <c r="L179" s="710">
        <f>COUNTIF(beosztás!$I181:$AM181,"FÜ")*8</f>
        <v>0</v>
      </c>
      <c r="M179" s="710">
        <f>(COUNTIF(beosztás!$I181:$AM181,"SN")*12)+(COUNTIF(beosztás!$I181:$AM181,"SDE")*8)+(COUNTIF(beosztás!$I181:$AM181,"SDU")*8)+(COUNTIF(beosztás!$I181:$AM181,"S1")*1)+(COUNTIF(beosztás!$I181:$AM181,"S2")*2)+(COUNTIF(beosztás!$I181:$AM181,"S3")*3)+(COUNTIF(beosztás!$I181:$AM181,"S4")*4)+(COUNTIF(beosztás!$I181:$AM181,"S5")*5)+(COUNTIF(beosztás!$I181:$AM181,"S6")*6)+(COUNTIF(beosztás!$I181:$AM181,"S7")*7)+(COUNTIF(beosztás!$I181:$AM181,"S8")*8)+(COUNTIF(beosztás!$I181:$AM181,"S9")*9)+(COUNTIF(beosztás!$I181:$AM181,"S10")*10)+(COUNTIF(beosztás!$I181:$AM181,"S11")*11)+(COUNTIF(beosztás!$I181:$AM181,"S12")*12)+(COUNTIF(beosztás!$I181:$AM181,"SÉ")*12)+(COUNTIF(beosztás!$I181:$AM181,"SÉJ")*8)</f>
        <v>0</v>
      </c>
      <c r="N179" s="710">
        <f>COUNTIF(beosztás!$I181:$AM181,"BN")*12+COUNTIF(beosztás!$I181:$AM181,"BÉ")*12+COUNTIF(beosztás!$I181:$AM181,"BDE")*8+COUNTIF(beosztás!$I181:$AM181,"BDU")*8+COUNTIF(beosztás!$I181:$AM181,"BÉJ")*8+COUNTIF(beosztás!$I181:$AM181,"B1")*1+COUNTIF(beosztás!$I181:$AM181,"B2")*2+COUNTIF(beosztás!$I181:$AM181,"B3")*3+COUNTIF(beosztás!$I181:$AM181,"B5")*5+COUNTIF(beosztás!$I181:$AM181,"B6")*6+COUNTIF(beosztás!$I181:$AM181,"B7")*7+COUNTIF(beosztás!$I181:$AM181,"B8")*8+COUNTIF(beosztás!$I181:$AM181,"B9")*9+COUNTIF(beosztás!$I181:$AM181,"B10")*10+COUNTIF(beosztás!$I181:$AM181,"B11")*11+COUNTIF(beosztás!$I181:$AM181,"B12")*12+COUNTIF(beosztás!$I181:$AM181,"BP")*0</f>
        <v>0</v>
      </c>
      <c r="O179" s="605">
        <f t="shared" si="690"/>
        <v>0</v>
      </c>
      <c r="P179" s="710">
        <f>IF(C179="",0,alapadatok!$AN$2)</f>
        <v>0</v>
      </c>
      <c r="Q179" s="19">
        <f t="shared" si="577"/>
        <v>0</v>
      </c>
      <c r="R179" s="741">
        <f t="shared" si="691"/>
        <v>0</v>
      </c>
      <c r="S179" s="40"/>
      <c r="T179" s="709">
        <f>COUNTIF(beosztás!$AN181:$BO181,"DE")*8</f>
        <v>0</v>
      </c>
      <c r="U179" s="710">
        <f>COUNTIF(beosztás!$AN181:$BO181,"DU")*8</f>
        <v>0</v>
      </c>
      <c r="V179" s="710">
        <f>COUNTIF(beosztás!$AN181:$BO181,"ÉJ")*8</f>
        <v>0</v>
      </c>
      <c r="W179" s="710">
        <f>COUNTIF(beosztás!$AN181:$BO181,"N")*12</f>
        <v>0</v>
      </c>
      <c r="X179" s="710">
        <f>COUNTIF(beosztás!$AN181:$BO181,"É")*12</f>
        <v>0</v>
      </c>
      <c r="Y179" s="710">
        <f>SUM(beosztás!$AN181:$BO181)</f>
        <v>0</v>
      </c>
      <c r="Z179" s="710">
        <f>(COUNTIF(beosztás!$AN181:$BO181,"SN")*12)+(COUNTIF(beosztás!$AN181:$BO181,"SDE")*8)+(COUNTIF(beosztás!$AN181:$BO181,"SDU")*8)+(COUNTIF(beosztás!$AN181:$BO181,"SÉ")*12)+(COUNTIF(beosztás!$AN181:$BO181,"SÉJ")*8)+(COUNTIF(beosztás!$AN181:$BO181,"S1")*1)+(COUNTIF(beosztás!$AN181:$BO181,"S2")*2)+(COUNTIF(beosztás!$AN181:$BO181,"S3")*3)+(COUNTIF(beosztás!$AN181:$BO181,"S4")*4)+(COUNTIF(beosztás!$AN181:$BO181,"S5")*5)+(COUNTIF(beosztás!$AN181:$BO181,"S6")*6)+(COUNTIF(beosztás!$AN181:$BO181,"S7")*7)+(COUNTIF(beosztás!$AN181:$BO181,"S8")*8)+(COUNTIF(beosztás!$AN181:$BO181,"S9")*9)+(COUNTIF(beosztás!$AN181:$BO181,"S10")*10)+(COUNTIF(beosztás!$AN181:$BO181,"S11")*11)+(COUNTIF(beosztás!$AN181:$BO181,"S12")*12)</f>
        <v>0</v>
      </c>
      <c r="AA179" s="710">
        <f>COUNTIF(beosztás!$AN181:$BO181,"FÜ")*8</f>
        <v>0</v>
      </c>
      <c r="AB179" s="710">
        <f>COUNTIF(beosztás!$AN181:$BO181,"BN")*12+COUNTIF(beosztás!$AN181:$BO181,"BÉ")*12+COUNTIF(beosztás!$AN181:$BO181,"BDE")*8+COUNTIF(beosztás!$AN181:$BO181,"BDU")*8+COUNTIF(beosztás!$AN181:$BO181,"BÉJ")*8+COUNTIF(beosztás!$AN181:$BO181,"B1")*1+COUNTIF(beosztás!$AN181:$BO181,"B2")*2+COUNTIF(beosztás!$AN181:$BO181,"B3")*3+COUNTIF(beosztás!$AN181:$BO181,"B5")*5+COUNTIF(beosztás!$AN181:$BO181,"B6")*6+COUNTIF(beosztás!$AN181:$BO181,"B7")*7+COUNTIF(beosztás!$AN181:$BO181,"B8")*8+COUNTIF(beosztás!$AN181:$BO181,"B9")*9+COUNTIF(beosztás!$AN181:$BO181,"B10")*10+COUNTIF(beosztás!$AN181:$BO181,"B11")*11+COUNTIF(beosztás!$AN181:$BO181,"B12")*12+COUNTIF(beosztás!$AN181:$BO181,"BP")*0</f>
        <v>0</v>
      </c>
      <c r="AC179" s="605">
        <f t="shared" si="827"/>
        <v>0</v>
      </c>
      <c r="AD179" s="706">
        <f>IF(C179="",0,alapadatok!$AN$3)</f>
        <v>0</v>
      </c>
      <c r="AE179" s="19">
        <f t="shared" si="728"/>
        <v>0</v>
      </c>
      <c r="AF179" s="741">
        <f t="shared" si="729"/>
        <v>0</v>
      </c>
      <c r="AG179" s="40"/>
      <c r="AH179" s="25">
        <f t="shared" si="694"/>
        <v>0</v>
      </c>
      <c r="AI179" s="605">
        <f t="shared" si="695"/>
        <v>0</v>
      </c>
      <c r="AJ179" s="605">
        <f t="shared" si="696"/>
        <v>0</v>
      </c>
      <c r="AK179" s="605">
        <f t="shared" si="697"/>
        <v>0</v>
      </c>
      <c r="AL179" s="605">
        <f t="shared" si="698"/>
        <v>0</v>
      </c>
      <c r="AM179" s="605">
        <f t="shared" si="699"/>
        <v>0</v>
      </c>
      <c r="AN179" s="605">
        <f t="shared" si="700"/>
        <v>0</v>
      </c>
      <c r="AO179" s="605">
        <f t="shared" si="701"/>
        <v>0</v>
      </c>
      <c r="AP179" s="605">
        <f t="shared" si="730"/>
        <v>0</v>
      </c>
      <c r="AQ179" s="605">
        <f t="shared" si="731"/>
        <v>0</v>
      </c>
      <c r="AR179" s="605">
        <f t="shared" si="732"/>
        <v>0</v>
      </c>
      <c r="AS179" s="19">
        <f t="shared" si="733"/>
        <v>0</v>
      </c>
      <c r="AT179" s="741">
        <f t="shared" si="734"/>
        <v>0</v>
      </c>
      <c r="AU179" s="41"/>
      <c r="AV179" s="709">
        <f>COUNTIF(beosztás!$BP181:$CT181,"DE")*8</f>
        <v>0</v>
      </c>
      <c r="AW179" s="710">
        <f>COUNTIF(beosztás!$BP181:$CT181,"DU")*8</f>
        <v>0</v>
      </c>
      <c r="AX179" s="710">
        <f>COUNTIF(beosztás!$BP181:$CT181,"ÉJ")*8</f>
        <v>0</v>
      </c>
      <c r="AY179" s="710">
        <f>COUNTIF(beosztás!$BP181:$CT181,"N")*12</f>
        <v>0</v>
      </c>
      <c r="AZ179" s="710">
        <f>COUNTIF(beosztás!$BP181:$CT181,"é")*12</f>
        <v>0</v>
      </c>
      <c r="BA179" s="710">
        <f>SUM(beosztás!$BP181:$CT181)</f>
        <v>0</v>
      </c>
      <c r="BB179" s="710">
        <f>COUNTIF(beosztás!$BP181:$CT181,"FÜ")*8</f>
        <v>0</v>
      </c>
      <c r="BC179" s="897">
        <f>(COUNTIF(beosztás!$BP181:$CT181,"SN")*12)+(COUNTIF(beosztás!$BP181:$CT181,"SDE")*8)+(COUNTIF(beosztás!$BP181:$CT181,"SDU")*8)+(COUNTIF(beosztás!$BP181:$CT181,"SÉ")*12)+(COUNTIF(beosztás!$BP181:$CT181,"SÉJ")*8)+(COUNTIF(beosztás!$BP181:$CT181,"S1")*1)+(COUNTIF(beosztás!$BP181:$CT181,"S2")*2)+(COUNTIF(beosztás!$BP181:$CT181,"S3")*3)+(COUNTIF(beosztás!$BP181:$CT181,"S4")*4)+(COUNTIF(beosztás!$BP181:$CT181,"S5")*5)+(COUNTIF(beosztás!$BP181:$CT181,"S6")*6)+(COUNTIF(beosztás!$BP181:$CT181,"S7")*7)+(COUNTIF(beosztás!$BP181:$CT181,"S8")*8)+(COUNTIF(beosztás!$BP181:$CT181,"S9")*9)+(COUNTIF(beosztás!$BP181:$CT181,"S10")*10)+(COUNTIF(beosztás!$BP181:$CT181,"S11")*11)+(COUNTIF(beosztás!$BP181:$CT181,"S12")*12)</f>
        <v>0</v>
      </c>
      <c r="BD179" s="710">
        <f>COUNTIF(beosztás!$BP181:$CT181,"BN")*12+COUNTIF(beosztás!$BP181:$CT181,"BÉ")*12+COUNTIF(beosztás!$BP181:$CT181,"BDE")*8+COUNTIF(beosztás!$BP181:$CT181,"BDU")*8+COUNTIF(beosztás!$BP181:$CT181,"BÉJ")*8+COUNTIF(beosztás!$BP181:$CT181,"B1")*1+COUNTIF(beosztás!$BP181:$CT181,"B2")*2+COUNTIF(beosztás!$BP181:$CT181,"B3")*3+COUNTIF(beosztás!$BP181:$CT181,"B5")*5+COUNTIF(beosztás!$BP181:$CT181,"B6")*6+COUNTIF(beosztás!$BP181:$CT181,"B7")*7+COUNTIF(beosztás!$BP181:$CT181,"B8")*8+COUNTIF(beosztás!$BP181:$CT181,"B9")*9+COUNTIF(beosztás!$BP181:$CT181,"B10")*10+COUNTIF(beosztás!$BP181:$CT181,"B11")*11+COUNTIF(beosztás!$BP181:$CT181,"B12")*12+COUNTIF(beosztás!$BP181:$CT181,"BP")*0</f>
        <v>0</v>
      </c>
      <c r="BE179" s="605">
        <f t="shared" si="735"/>
        <v>0</v>
      </c>
      <c r="BF179" s="706">
        <f>IF(C179="",0,alapadatok!$AN$4)</f>
        <v>0</v>
      </c>
      <c r="BG179" s="19">
        <f t="shared" si="736"/>
        <v>0</v>
      </c>
      <c r="BH179" s="741">
        <f t="shared" si="737"/>
        <v>0</v>
      </c>
      <c r="BI179" s="40"/>
      <c r="BJ179" s="709">
        <f>COUNTIF(beosztás!$CU181:$DX181,"DE")*8</f>
        <v>0</v>
      </c>
      <c r="BK179" s="710">
        <f>COUNTIF(beosztás!$CU181:$DX181,"DU")*8</f>
        <v>0</v>
      </c>
      <c r="BL179" s="710">
        <f>COUNTIF(beosztás!$CU181:$DX181,"ÉJ")*8</f>
        <v>0</v>
      </c>
      <c r="BM179" s="710">
        <f>COUNTIF(beosztás!$CU181:$DX181,"N")*12</f>
        <v>0</v>
      </c>
      <c r="BN179" s="710">
        <f>COUNTIF(beosztás!$CU181:$DX181,"É")*12</f>
        <v>0</v>
      </c>
      <c r="BO179" s="710">
        <f>SUM(beosztás!$CU181:$DX181)</f>
        <v>0</v>
      </c>
      <c r="BP179" s="897">
        <f>(COUNTIF(beosztás!$CU181:$DX181,"SN")*12)+(COUNTIF(beosztás!$CU181:$DX181,"SDE")*8)+(COUNTIF(beosztás!$CU181:$DX181,"SDU")*8)+(COUNTIF(beosztás!$CU181:$DX181,"SÉ")*12)+(COUNTIF(beosztás!$CU181:$DX181,"SÉJ")*8)+(COUNTIF(beosztás!$CU181:$DX181,"S1")*1)+(COUNTIF(beosztás!$CU181:$DX181,"S2")*2)+(COUNTIF(beosztás!$CU181:$DX181,"S3")*3)+(COUNTIF(beosztás!$CU181:$DX181,"S4")*4)+(COUNTIF(beosztás!$CU181:$DX181,"S5")*5)+(COUNTIF(beosztás!$CU181:$DX181,"S6")*6)+(COUNTIF(beosztás!$CU181:$DX181,"S7")*7)+(COUNTIF(beosztás!$CU181:$DX181,"S8")*8)+(COUNTIF(beosztás!$CU181:$DX181,"S9")*9)+(COUNTIF(beosztás!$CU181:$DX181,"S10")*10)+(COUNTIF(beosztás!$CU181:$DX181,"S11")*11)+(COUNTIF(beosztás!$CU181:$DX181,"S12")*12)</f>
        <v>0</v>
      </c>
      <c r="BQ179" s="710">
        <f>COUNTIF(beosztás!$CU181:$DX181,"FÜ")*8</f>
        <v>0</v>
      </c>
      <c r="BR179" s="710">
        <f>COUNTIF(beosztás!$CU181:$DX181,"BN")*12+COUNTIF(beosztás!$CU181:$DX181,"BÉ")*12+COUNTIF(beosztás!$CU181:$DX181,"BDE")*8+COUNTIF(beosztás!$CU181:$DX181,"BDU")*8+COUNTIF(beosztás!$CU181:$DX181,"BÉJ")*8+COUNTIF(beosztás!$CU181:$DX181,"B1")*1+COUNTIF(beosztás!$CU181:$DX181,"B2")*2+COUNTIF(beosztás!$CU181:$DX181,"B3")*3+COUNTIF(beosztás!$CU181:$DX181,"B5")*5+COUNTIF(beosztás!$CU181:$DX181,"B6")*6+COUNTIF(beosztás!$CU181:$DX181,"B7")*7+COUNTIF(beosztás!$CU181:$DX181,"B8")*8+COUNTIF(beosztás!$CU181:$DX181,"B9")*9+COUNTIF(beosztás!$CU181:$DX181,"B10")*10+COUNTIF(beosztás!$CU181:$DX181,"B11")*11+COUNTIF(beosztás!$CU181:$DX181,"B12")*12+COUNTIF(beosztás!$CU181:$DX181,"BP")*0</f>
        <v>0</v>
      </c>
      <c r="BS179" s="605">
        <f t="shared" si="738"/>
        <v>0</v>
      </c>
      <c r="BT179" s="710">
        <f>IF(C179="",0,alapadatok!$AN$5)</f>
        <v>0</v>
      </c>
      <c r="BU179" s="19">
        <f t="shared" si="739"/>
        <v>0</v>
      </c>
      <c r="BV179" s="741">
        <f t="shared" si="706"/>
        <v>0</v>
      </c>
      <c r="BW179" s="40"/>
      <c r="BX179" s="25">
        <f t="shared" si="740"/>
        <v>0</v>
      </c>
      <c r="BY179" s="605">
        <f t="shared" si="741"/>
        <v>0</v>
      </c>
      <c r="BZ179" s="605">
        <f t="shared" si="742"/>
        <v>0</v>
      </c>
      <c r="CA179" s="605">
        <f t="shared" si="743"/>
        <v>0</v>
      </c>
      <c r="CB179" s="605">
        <f t="shared" si="744"/>
        <v>0</v>
      </c>
      <c r="CC179" s="605">
        <f t="shared" si="745"/>
        <v>0</v>
      </c>
      <c r="CD179" s="605">
        <f t="shared" si="746"/>
        <v>0</v>
      </c>
      <c r="CE179" s="605">
        <f t="shared" si="747"/>
        <v>0</v>
      </c>
      <c r="CF179" s="605">
        <f t="shared" si="748"/>
        <v>0</v>
      </c>
      <c r="CG179" s="605">
        <f t="shared" si="749"/>
        <v>0</v>
      </c>
      <c r="CH179" s="605">
        <f t="shared" si="750"/>
        <v>0</v>
      </c>
      <c r="CI179" s="19">
        <f t="shared" si="751"/>
        <v>0</v>
      </c>
      <c r="CJ179" s="741">
        <f t="shared" si="752"/>
        <v>0</v>
      </c>
      <c r="CK179" s="41"/>
      <c r="CL179" s="709">
        <f>COUNTIF(beosztás!$DY181:$FC181,"DE")*8</f>
        <v>0</v>
      </c>
      <c r="CM179" s="710">
        <f>COUNTIF(beosztás!$DY181:$FC181,"DU")*8</f>
        <v>0</v>
      </c>
      <c r="CN179" s="710">
        <f>COUNTIF(beosztás!$DY181:$FC181,"ÉJ")*8</f>
        <v>0</v>
      </c>
      <c r="CO179" s="710">
        <f>COUNTIF(beosztás!$DY181:$FC181,"N")*12</f>
        <v>0</v>
      </c>
      <c r="CP179" s="710">
        <f>COUNTIF(beosztás!$DY181:$FC181,"é")*12</f>
        <v>0</v>
      </c>
      <c r="CQ179" s="710">
        <f>SUM(beosztás!$DY181:$FC181)</f>
        <v>0</v>
      </c>
      <c r="CR179" s="710">
        <f>COUNTIF(beosztás!$DY181:$FC181,"FÜ")*8</f>
        <v>0</v>
      </c>
      <c r="CS179" s="897">
        <f>(COUNTIF(beosztás!$DY181:$FC181,"SN")*12)+(COUNTIF(beosztás!$DY181:$FC181,"SDE")*8)+(COUNTIF(beosztás!$DY181:$FC181,"SDU")*8)+(COUNTIF(beosztás!$DY181:$FC181,"SÉ")*12)+(COUNTIF(beosztás!$DY181:$FC181,"SÉJ")*8)+(COUNTIF(beosztás!$DY181:$FC181,"S1")*1)+(COUNTIF(beosztás!$DY181:$FC181,"S2")*2)+(COUNTIF(beosztás!$DY181:$FC181,"S3")*3)+(COUNTIF(beosztás!$DY181:$FC181,"S4")*4)+(COUNTIF(beosztás!$DY181:$FC181,"S5")*5)+(COUNTIF(beosztás!$DY181:$FC181,"S6")*6)+(COUNTIF(beosztás!$DY181:$FC181,"S7")*7)+(COUNTIF(beosztás!$DY181:$FC181,"S8")*8)+(COUNTIF(beosztás!$DY181:$FC181,"S9")*9)+(COUNTIF(beosztás!$DY181:$FC181,"S10")*10)+(COUNTIF(beosztás!$DY181:$FC181,"S11")*11)+(COUNTIF(beosztás!$DY181:$FC181,"S12")*12)</f>
        <v>0</v>
      </c>
      <c r="CT179" s="710">
        <f>COUNTIF(beosztás!$DY181:$FC181,"BN")*12+COUNTIF(beosztás!$DY181:$FC181,"BÉ")*12+COUNTIF(beosztás!$DY181:$FC181,"BDE")*8+COUNTIF(beosztás!$DY181:$FC181,"BDU")*8+COUNTIF(beosztás!$DY181:$FC181,"BÉJ")*8+COUNTIF(beosztás!$DY181:$FC181,"B1")*1+COUNTIF(beosztás!$DY181:$FC181,"B2")*2+COUNTIF(beosztás!$DY181:$FC181,"B3")*3+COUNTIF(beosztás!$DY181:$FC181,"B5")*5+COUNTIF(beosztás!$DY181:$FC181,"B6")*6+COUNTIF(beosztás!$DY181:$FC181,"B7")*7+COUNTIF(beosztás!$DY181:$FC181,"B8")*8+COUNTIF(beosztás!$DY181:$FC181,"B9")*9+COUNTIF(beosztás!$DY181:$FC181,"B10")*10+COUNTIF(beosztás!$DY181:$FC181,"B11")*11+COUNTIF(beosztás!$DY181:$FC181,"B12")*12+COUNTIF(beosztás!$DY181:$FC181,"BP")*0</f>
        <v>0</v>
      </c>
      <c r="CU179" s="605">
        <f t="shared" si="753"/>
        <v>0</v>
      </c>
      <c r="CV179" s="710">
        <f>IF(C179="",0,alapadatok!$AN$6)</f>
        <v>0</v>
      </c>
      <c r="CW179" s="19">
        <f t="shared" si="754"/>
        <v>0</v>
      </c>
      <c r="CX179" s="907">
        <f t="shared" si="755"/>
        <v>0</v>
      </c>
      <c r="CY179" s="40"/>
      <c r="CZ179" s="709">
        <f>COUNTIF(beosztás!$FD181:$GG181,"DE")*8</f>
        <v>0</v>
      </c>
      <c r="DA179" s="710">
        <f>COUNTIF(beosztás!$FD181:$GG181,"DU")*8</f>
        <v>0</v>
      </c>
      <c r="DB179" s="710">
        <f>COUNTIF(beosztás!$FD181:$GG181,"ÉJ")*8</f>
        <v>0</v>
      </c>
      <c r="DC179" s="710">
        <f>COUNTIF(beosztás!$FD181:$GG181,"N")*12</f>
        <v>0</v>
      </c>
      <c r="DD179" s="710">
        <f>COUNTIF(beosztás!$FD181:$GG181,"É")*12</f>
        <v>0</v>
      </c>
      <c r="DE179" s="710">
        <f>SUM(beosztás!$FD181:$GG181)</f>
        <v>0</v>
      </c>
      <c r="DF179" s="897">
        <f>(COUNTIF(beosztás!$FD181:$GG181,"SN")*12)+(COUNTIF(beosztás!$FD181:$GG181,"SDE")*8)+(COUNTIF(beosztás!$FD181:$GG181,"SDU")*8)+(COUNTIF(beosztás!$FD181:$GG181,"SÉ")*12)+(COUNTIF(beosztás!$FD181:$GG181,"SÉJ")*8)+(COUNTIF(beosztás!$FD181:$GG181,"S1")*1)+(COUNTIF(beosztás!$FD181:$GG181,"S2")*2)+(COUNTIF(beosztás!$FD181:$GG181,"S3")*3)+(COUNTIF(beosztás!$FD181:$GG181,"S4")*4)+(COUNTIF(beosztás!$FD181:$GG181,"S5")*5)+(COUNTIF(beosztás!$FD181:$GG181,"S6")*6)+(COUNTIF(beosztás!$FD181:$GG181,"S7")*7)+(COUNTIF(beosztás!$FD181:$GG181,"S8")*8)+(COUNTIF(beosztás!$FD181:$GG181,"S9")*9)+(COUNTIF(beosztás!$FD181:$GG181,"S10")*10)+(COUNTIF(beosztás!$FD181:$GG181,"S11")*11)+(COUNTIF(beosztás!$FD181:$GG181,"S12")*12)</f>
        <v>0</v>
      </c>
      <c r="DG179" s="710">
        <f>COUNTIF(beosztás!$FD181:$GG181,"FÜ")*8</f>
        <v>0</v>
      </c>
      <c r="DH179" s="710">
        <f>COUNTIF(beosztás!$FD181:$GG181,"BN")*12+COUNTIF(beosztás!$FD181:$GG181,"BÉ")*12+COUNTIF(beosztás!$FD181:$GG181,"BDE")*8+COUNTIF(beosztás!$FD181:$GG181,"BDU")*8+COUNTIF(beosztás!$FD181:$GG181,"BÉJ")*8+COUNTIF(beosztás!$FD181:$GG181,"B1")*1+COUNTIF(beosztás!$FD181:$GG181,"B2")*2+COUNTIF(beosztás!$FD181:$GG181,"B3")*3+COUNTIF(beosztás!$FD181:$GG181,"B5")*5+COUNTIF(beosztás!$FD181:$GG181,"B6")*6+COUNTIF(beosztás!$FD181:$GG181,"B7")*7+COUNTIF(beosztás!$FD181:$GG181,"B8")*8+COUNTIF(beosztás!$FD181:$GG181,"B9")*9+COUNTIF(beosztás!$FD181:$GG181,"B10")*10+COUNTIF(beosztás!$FD181:$GG181,"B11")*11+COUNTIF(beosztás!$FD181:$GG181,"B12")*12+COUNTIF(beosztás!$FD181:$GG181,"BP")*0</f>
        <v>0</v>
      </c>
      <c r="DI179" s="605">
        <f t="shared" si="756"/>
        <v>0</v>
      </c>
      <c r="DJ179" s="710">
        <f>IF(C179="",0,alapadatok!$AN$7)</f>
        <v>0</v>
      </c>
      <c r="DK179" s="19">
        <f t="shared" si="757"/>
        <v>0</v>
      </c>
      <c r="DL179" s="741">
        <f t="shared" si="758"/>
        <v>0</v>
      </c>
      <c r="DM179" s="40"/>
      <c r="DN179" s="25">
        <f t="shared" si="759"/>
        <v>0</v>
      </c>
      <c r="DO179" s="605">
        <f t="shared" si="760"/>
        <v>0</v>
      </c>
      <c r="DP179" s="605">
        <f t="shared" si="761"/>
        <v>0</v>
      </c>
      <c r="DQ179" s="605">
        <f t="shared" si="762"/>
        <v>0</v>
      </c>
      <c r="DR179" s="605">
        <f t="shared" si="763"/>
        <v>0</v>
      </c>
      <c r="DS179" s="605">
        <f t="shared" si="764"/>
        <v>0</v>
      </c>
      <c r="DT179" s="605">
        <f t="shared" si="765"/>
        <v>0</v>
      </c>
      <c r="DU179" s="605">
        <f t="shared" si="766"/>
        <v>0</v>
      </c>
      <c r="DV179" s="605">
        <f t="shared" si="767"/>
        <v>0</v>
      </c>
      <c r="DW179" s="605">
        <f t="shared" si="768"/>
        <v>0</v>
      </c>
      <c r="DX179" s="605">
        <f t="shared" si="769"/>
        <v>0</v>
      </c>
      <c r="DY179" s="19">
        <f t="shared" si="770"/>
        <v>0</v>
      </c>
      <c r="DZ179" s="907">
        <f t="shared" si="771"/>
        <v>0</v>
      </c>
      <c r="EA179" s="41"/>
      <c r="EB179" s="709">
        <f>COUNTIF(beosztás!$GH181:$HL181,"DE")*8</f>
        <v>0</v>
      </c>
      <c r="EC179" s="710">
        <f>COUNTIF(beosztás!$GH181:$HL181,"DU")*8</f>
        <v>0</v>
      </c>
      <c r="ED179" s="710">
        <f>COUNTIF(beosztás!$GH181:$HL181,"ÉJ")*8</f>
        <v>0</v>
      </c>
      <c r="EE179" s="710">
        <f>COUNTIF(beosztás!$GH181:$HL181,"N")*12</f>
        <v>0</v>
      </c>
      <c r="EF179" s="710">
        <f>COUNTIF(beosztás!$GH181:$HL181,"é")*12</f>
        <v>0</v>
      </c>
      <c r="EG179" s="710">
        <f>SUM(beosztás!$GH181:$HL181)</f>
        <v>0</v>
      </c>
      <c r="EH179" s="710">
        <f>COUNTIF(beosztás!$GH181:$HL181,"FÜ")*8</f>
        <v>0</v>
      </c>
      <c r="EI179" s="897">
        <f>(COUNTIF(beosztás!$GH181:$HL181,"SN")*12)+(COUNTIF(beosztás!$GH181:$HL181,"SDE")*8)+(COUNTIF(beosztás!$GH181:$HL181,"SDU")*8)+(COUNTIF(beosztás!$GH181:$HL181,"SÉ")*12)+(COUNTIF(beosztás!$GH181:$HL181,"SÉJ")*8)+(COUNTIF(beosztás!$GH181:$HL181,"S1")*1)+(COUNTIF(beosztás!$GH181:$HL181,"S2")*2)+(COUNTIF(beosztás!$GH181:$HL181,"S3")*3)+(COUNTIF(beosztás!$GH181:$HL181,"S4")*4)+(COUNTIF(beosztás!$GH181:$HL181,"S5")*5)+(COUNTIF(beosztás!$GH181:$HL181,"S6")*6)+(COUNTIF(beosztás!$GH181:$HL181,"S7")*7)+(COUNTIF(beosztás!$GH181:$HL181,"S8")*8)+(COUNTIF(beosztás!$GH181:$HL181,"S9")*9)+(COUNTIF(beosztás!$GH181:$HL181,"S10")*10)+(COUNTIF(beosztás!$GH181:$HL181,"S11")*11)+(COUNTIF(beosztás!$GH181:$HL181,"S12")*12)</f>
        <v>0</v>
      </c>
      <c r="EJ179" s="710">
        <f>COUNTIF(beosztás!$GH181:$HL181,"BN")*12+COUNTIF(beosztás!$GH181:$HL181,"BÉ")*12+COUNTIF(beosztás!$GH181:$HL181,"BDE")*8+COUNTIF(beosztás!$GH181:$HL181,"BDU")*8+COUNTIF(beosztás!$GH181:$HL181,"BÉJ")*8+COUNTIF(beosztás!$GH181:$HL181,"B1")*1+COUNTIF(beosztás!$GH181:$HL181,"B2")*2+COUNTIF(beosztás!$GH181:$HL181,"B3")*3+COUNTIF(beosztás!$GH181:$HL181,"B5")*5+COUNTIF(beosztás!$GH181:$HL181,"B6")*6+COUNTIF(beosztás!$GH181:$HL181,"B7")*7+COUNTIF(beosztás!$GH181:$HL181,"B8")*8+COUNTIF(beosztás!$GH181:$HL181,"B9")*9+COUNTIF(beosztás!$GH181:$HL181,"B10")*10+COUNTIF(beosztás!$GH181:$HL181,"B11")*11+COUNTIF(beosztás!$GH181:$HL181,"B12")*12+COUNTIF(beosztás!$GH181:$HL181,"BP")*0</f>
        <v>0</v>
      </c>
      <c r="EK179" s="605">
        <f t="shared" si="772"/>
        <v>0</v>
      </c>
      <c r="EL179" s="710">
        <f>IF(C179="",0,alapadatok!$AN$8)</f>
        <v>0</v>
      </c>
      <c r="EM179" s="19">
        <f t="shared" si="773"/>
        <v>0</v>
      </c>
      <c r="EN179" s="907">
        <f t="shared" si="774"/>
        <v>0</v>
      </c>
      <c r="EO179" s="40"/>
      <c r="EP179" s="709">
        <f>COUNTIF(beosztás!$HM181:$IQ181,"DE")*8</f>
        <v>0</v>
      </c>
      <c r="EQ179" s="710">
        <f>COUNTIF(beosztás!$HM181:$IQ181,"DU")*8</f>
        <v>0</v>
      </c>
      <c r="ER179" s="710">
        <f>COUNTIF(beosztás!$HM181:$IQ181,"ÉJ")*8</f>
        <v>0</v>
      </c>
      <c r="ES179" s="710">
        <f>COUNTIF(beosztás!$HM181:$IQ181,"N")*12</f>
        <v>0</v>
      </c>
      <c r="ET179" s="710">
        <f>COUNTIF(beosztás!$HM181:$IQ181,"É")*12</f>
        <v>0</v>
      </c>
      <c r="EU179" s="710">
        <f>SUM(beosztás!$HM181:$IQ181)</f>
        <v>0</v>
      </c>
      <c r="EV179" s="897">
        <f>(COUNTIF(beosztás!$HM181:$IQ181,"SN")*12)+(COUNTIF(beosztás!$HM181:$IQ181,"SDE")*8)+(COUNTIF(beosztás!$HM181:$IQ181,"SDU")*8)+(COUNTIF(beosztás!$HM181:$IQ181,"SÉ")*12)+(COUNTIF(beosztás!$HM181:$IQ181,"SÉJ")*8)+(COUNTIF(beosztás!$HM181:$IQ181,"S1")*1)+(COUNTIF(beosztás!$HM181:$IQ181,"S2")*2)+(COUNTIF(beosztás!$HM181:$IQ181,"S3")*3)+(COUNTIF(beosztás!$HM181:$IQ181,"S4")*4)+(COUNTIF(beosztás!$HM181:$IQ181,"S5")*5)+(COUNTIF(beosztás!$HM181:$IQ181,"S6")*6)+(COUNTIF(beosztás!$HM181:$IQ181,"S7")*7)+(COUNTIF(beosztás!$HM181:$IQ181,"S8")*8)+(COUNTIF(beosztás!$HM181:$IQ181,"S9")*9)+(COUNTIF(beosztás!$HM181:$IQ181,"S10")*10)+(COUNTIF(beosztás!$HM181:$IQ181,"S11")*11)+(COUNTIF(beosztás!$HM181:$IQ181,"S12")*12)</f>
        <v>0</v>
      </c>
      <c r="EW179" s="710">
        <f>COUNTIF(beosztás!$HM181:$IQ181,"FÜ")*8</f>
        <v>0</v>
      </c>
      <c r="EX179" s="710">
        <f>COUNTIF(beosztás!$HM181:$IQ181,"BN")*12+COUNTIF(beosztás!$HM181:$IQ181,"BÉ")*12+COUNTIF(beosztás!$HM181:$IQ181,"BDE")*8+COUNTIF(beosztás!$HM181:$IQ181,"BDU")*8+COUNTIF(beosztás!$HM181:$IQ181,"BÉJ")*8+COUNTIF(beosztás!$HM181:$IQ181,"B1")*1+COUNTIF(beosztás!$HM181:$IQ181,"B2")*2+COUNTIF(beosztás!$HM181:$IQ181,"B3")*3+COUNTIF(beosztás!$HM181:$IQ181,"B5")*5+COUNTIF(beosztás!$HM181:$IQ181,"B6")*6+COUNTIF(beosztás!$HM181:$IQ181,"B7")*7+COUNTIF(beosztás!$HM181:$IQ181,"B8")*8+COUNTIF(beosztás!$HM181:$IQ181,"B9")*9+COUNTIF(beosztás!$HM181:$IQ181,"B10")*10+COUNTIF(beosztás!$HM181:$IQ181,"B11")*11+COUNTIF(beosztás!$HM181:$IQ181,"B12")*12+COUNTIF(beosztás!$HM181:$IQ181,"BP")*0</f>
        <v>0</v>
      </c>
      <c r="EY179" s="605">
        <f t="shared" si="775"/>
        <v>0</v>
      </c>
      <c r="EZ179" s="710">
        <f>IF(C179="",0,alapadatok!$AN$9)</f>
        <v>0</v>
      </c>
      <c r="FA179" s="19">
        <f t="shared" si="776"/>
        <v>0</v>
      </c>
      <c r="FB179" s="907">
        <f t="shared" si="777"/>
        <v>0</v>
      </c>
      <c r="FC179" s="40"/>
      <c r="FD179" s="25">
        <f t="shared" si="778"/>
        <v>0</v>
      </c>
      <c r="FE179" s="605">
        <f t="shared" si="779"/>
        <v>0</v>
      </c>
      <c r="FF179" s="605">
        <f t="shared" si="780"/>
        <v>0</v>
      </c>
      <c r="FG179" s="605">
        <f t="shared" si="781"/>
        <v>0</v>
      </c>
      <c r="FH179" s="605">
        <f t="shared" si="782"/>
        <v>0</v>
      </c>
      <c r="FI179" s="605">
        <f t="shared" si="783"/>
        <v>0</v>
      </c>
      <c r="FJ179" s="605">
        <f t="shared" si="784"/>
        <v>0</v>
      </c>
      <c r="FK179" s="605">
        <f t="shared" si="785"/>
        <v>0</v>
      </c>
      <c r="FL179" s="605">
        <f t="shared" si="786"/>
        <v>0</v>
      </c>
      <c r="FM179" s="605">
        <f t="shared" si="787"/>
        <v>0</v>
      </c>
      <c r="FN179" s="605">
        <f t="shared" si="788"/>
        <v>0</v>
      </c>
      <c r="FO179" s="19">
        <f t="shared" si="789"/>
        <v>0</v>
      </c>
      <c r="FP179" s="907">
        <f t="shared" si="790"/>
        <v>0</v>
      </c>
      <c r="FQ179" s="41"/>
      <c r="FR179" s="709">
        <f>COUNTIF(beosztás!$IR181:$JU181,"DE")*8</f>
        <v>0</v>
      </c>
      <c r="FS179" s="710">
        <f>COUNTIF(beosztás!$IR181:$JU181,"DU")*8</f>
        <v>0</v>
      </c>
      <c r="FT179" s="710">
        <f>COUNTIF(beosztás!$IR181:$JU181,"ÉJ")*8</f>
        <v>0</v>
      </c>
      <c r="FU179" s="710">
        <f>COUNTIF(beosztás!$IR181:$JU181,"N")*12</f>
        <v>0</v>
      </c>
      <c r="FV179" s="710">
        <f>COUNTIF(beosztás!$IR181:$JU181,"é")*12</f>
        <v>0</v>
      </c>
      <c r="FW179" s="710">
        <f>SUM(beosztás!$IR181:$JU181)</f>
        <v>0</v>
      </c>
      <c r="FX179" s="710">
        <f>COUNTIF(beosztás!$IR181:$JU181,"FÜ")*8</f>
        <v>0</v>
      </c>
      <c r="FY179" s="897">
        <f>(COUNTIF(beosztás!$IR181:$JU181,"SN")*12)+(COUNTIF(beosztás!$IR181:$JU181,"SDE")*8)+(COUNTIF(beosztás!$IR181:$JU181,"SDU")*8)+(COUNTIF(beosztás!$IR181:$JU181,"SÉ")*12)+(COUNTIF(beosztás!$IR181:$JU181,"SÉJ")*8)+(COUNTIF(beosztás!$IR181:$JU181,"S1")*1)+(COUNTIF(beosztás!$IR181:$JU181,"S2")*2)+(COUNTIF(beosztás!$IR181:$JU181,"S3")*3)+(COUNTIF(beosztás!$IR181:$JU181,"S4")*4)+(COUNTIF(beosztás!$IR181:$JU181,"S5")*5)+(COUNTIF(beosztás!$IR181:$JU181,"S6")*6)+(COUNTIF(beosztás!$IR181:$JU181,"S7")*7)+(COUNTIF(beosztás!$IR181:$JU181,"S8")*8)+(COUNTIF(beosztás!$IR181:$JU181,"S9")*9)+(COUNTIF(beosztás!$IR181:$JU181,"S10")*10)+(COUNTIF(beosztás!$IR181:$JU181,"S11")*11)+(COUNTIF(beosztás!$IR181:$JU181,"S12")*12)</f>
        <v>0</v>
      </c>
      <c r="FZ179" s="710">
        <f>COUNTIF(beosztás!$IR181:$JU181,"BN")*12+COUNTIF(beosztás!$IR181:$JU181,"BÉ")*12+COUNTIF(beosztás!$IR181:$JU181,"BDE")*8+COUNTIF(beosztás!$IR181:$JU181,"BDU")*8+COUNTIF(beosztás!$IR181:$JU181,"BÉJ")*8+COUNTIF(beosztás!$IR181:$JU181,"B1")*1+COUNTIF(beosztás!$IR181:$JU181,"B2")*2+COUNTIF(beosztás!$IR181:$JU181,"B3")*3+COUNTIF(beosztás!$IR181:$JU181,"B5")*5+COUNTIF(beosztás!$IR181:$JU181,"B6")*6+COUNTIF(beosztás!$IR181:$JU181,"B7")*7+COUNTIF(beosztás!$IR181:$JU181,"B8")*8+COUNTIF(beosztás!$IR181:$JU181,"B9")*9+COUNTIF(beosztás!$IR181:$JU181,"B10")*10+COUNTIF(beosztás!$IR181:$JU181,"B11")*11+COUNTIF(beosztás!$IR181:$JU181,"B12")*12+COUNTIF(beosztás!$IR181:$JU181,"BP")*0</f>
        <v>0</v>
      </c>
      <c r="GA179" s="605">
        <f t="shared" si="791"/>
        <v>0</v>
      </c>
      <c r="GB179" s="710">
        <f>IF(C179="",0,alapadatok!$AN$10)</f>
        <v>0</v>
      </c>
      <c r="GC179" s="19">
        <f t="shared" si="792"/>
        <v>0</v>
      </c>
      <c r="GD179" s="907">
        <f t="shared" si="793"/>
        <v>0</v>
      </c>
      <c r="GE179" s="42"/>
      <c r="GF179" s="709">
        <f>COUNTIF(beosztás!$JV181:$KZ181,"DE")*8</f>
        <v>0</v>
      </c>
      <c r="GG179" s="710">
        <f>COUNTIF(beosztás!$JV181:$KZ181,"DU")*8</f>
        <v>0</v>
      </c>
      <c r="GH179" s="710">
        <f>COUNTIF(beosztás!$JV181:$KZ181,"ÉJ")*8</f>
        <v>0</v>
      </c>
      <c r="GI179" s="710">
        <f>COUNTIF(beosztás!$JV181:$KZ181,"N")*12</f>
        <v>0</v>
      </c>
      <c r="GJ179" s="710">
        <f>COUNTIF(beosztás!$JV181:$KZ181,"É")*12</f>
        <v>0</v>
      </c>
      <c r="GK179" s="710">
        <f>SUM(beosztás!$JV181:$KZ181)</f>
        <v>0</v>
      </c>
      <c r="GL179" s="897">
        <f>(COUNTIF(beosztás!$JV181:$KZ181,"SN")*12)+(COUNTIF(beosztás!$JV181:$KZ181,"SDE")*8)+(COUNTIF(beosztás!$JV181:$KZ181,"SDU")*8)+(COUNTIF(beosztás!$JV181:$KZ181,"SÉ")*12)+(COUNTIF(beosztás!$JV181:$KZ181,"SÉJ")*8)+(COUNTIF(beosztás!$JV181:$KZ181,"S1")*1)+(COUNTIF(beosztás!$JV181:$KZ181,"S2")*2)+(COUNTIF(beosztás!$JV181:$KZ181,"S3")*3)+(COUNTIF(beosztás!$JV181:$KZ181,"S4")*4)+(COUNTIF(beosztás!$JV181:$KZ181,"S5")*5)+(COUNTIF(beosztás!$JV181:$KZ181,"S6")*6)+(COUNTIF(beosztás!$JV181:$KZ181,"S7")*7)+(COUNTIF(beosztás!$JV181:$KZ181,"S8")*8)+(COUNTIF(beosztás!$JV181:$KZ181,"S9")*9)+(COUNTIF(beosztás!$JV181:$KZ181,"S10")*10)+(COUNTIF(beosztás!$JV181:$KZ181,"S11")*11)+(COUNTIF(beosztás!$JV181:$KZ181,"S12")*12)</f>
        <v>0</v>
      </c>
      <c r="GM179" s="710">
        <f>COUNTIF(beosztás!$JV181:$KZ181,"FÜ")*8</f>
        <v>0</v>
      </c>
      <c r="GN179" s="710">
        <f>COUNTIF(beosztás!$JV181:$KZ181,"BN")*12+COUNTIF(beosztás!$JV181:$KZ181,"BÉ")*12+COUNTIF(beosztás!$JV181:$KZ181,"BDE")*8+COUNTIF(beosztás!$JV181:$KZ181,"BDU")*8+COUNTIF(beosztás!$JV181:$KZ181,"BÉJ")*8+COUNTIF(beosztás!$JV181:$KZ181,"B1")*1+COUNTIF(beosztás!$JV181:$KZ181,"B2")*2+COUNTIF(beosztás!$JV181:$KZ181,"B3")*3+COUNTIF(beosztás!$JV181:$KZ181,"B5")*5+COUNTIF(beosztás!$JV181:$KZ181,"B6")*6+COUNTIF(beosztás!$JV181:$KZ181,"B7")*7+COUNTIF(beosztás!$JV181:$KZ181,"B8")*8+COUNTIF(beosztás!$JV181:$KZ181,"B9")*9+COUNTIF(beosztás!$JV181:$KZ181,"B10")*10+COUNTIF(beosztás!$JV181:$KZ181,"B11")*11+COUNTIF(beosztás!$JV181:$KZ181,"B12")*12+COUNTIF(beosztás!$JV181:$KZ181,"BP")*0</f>
        <v>0</v>
      </c>
      <c r="GO179" s="605">
        <f t="shared" si="794"/>
        <v>0</v>
      </c>
      <c r="GP179" s="710">
        <f>IF(C179="",0,alapadatok!$AN$11)</f>
        <v>0</v>
      </c>
      <c r="GQ179" s="19">
        <f t="shared" si="795"/>
        <v>0</v>
      </c>
      <c r="GR179" s="907">
        <f t="shared" si="796"/>
        <v>0</v>
      </c>
      <c r="GS179" s="42"/>
      <c r="GT179" s="25">
        <f t="shared" si="797"/>
        <v>0</v>
      </c>
      <c r="GU179" s="605">
        <f t="shared" si="798"/>
        <v>0</v>
      </c>
      <c r="GV179" s="605">
        <f t="shared" si="799"/>
        <v>0</v>
      </c>
      <c r="GW179" s="605">
        <f t="shared" si="800"/>
        <v>0</v>
      </c>
      <c r="GX179" s="605">
        <f t="shared" si="801"/>
        <v>0</v>
      </c>
      <c r="GY179" s="605">
        <f t="shared" si="802"/>
        <v>0</v>
      </c>
      <c r="GZ179" s="605">
        <f t="shared" si="803"/>
        <v>0</v>
      </c>
      <c r="HA179" s="605">
        <f t="shared" si="804"/>
        <v>0</v>
      </c>
      <c r="HB179" s="605">
        <f t="shared" si="805"/>
        <v>0</v>
      </c>
      <c r="HC179" s="605">
        <f t="shared" si="806"/>
        <v>0</v>
      </c>
      <c r="HD179" s="605">
        <f t="shared" si="807"/>
        <v>0</v>
      </c>
      <c r="HE179" s="19">
        <f t="shared" si="808"/>
        <v>0</v>
      </c>
      <c r="HF179" s="907">
        <f t="shared" si="809"/>
        <v>0</v>
      </c>
      <c r="HG179" s="41"/>
      <c r="HH179" s="709">
        <f>COUNTIF(beosztás!$LA181:$MD181,"DE")*8</f>
        <v>0</v>
      </c>
      <c r="HI179" s="710">
        <f>COUNTIF(beosztás!$LA181:$MD181,"DU")*8</f>
        <v>0</v>
      </c>
      <c r="HJ179" s="710">
        <f>COUNTIF(beosztás!$LA181:$MD181,"ÉJ")*8</f>
        <v>0</v>
      </c>
      <c r="HK179" s="710">
        <f>COUNTIF(beosztás!$LA181:$MD181,"N")*12</f>
        <v>0</v>
      </c>
      <c r="HL179" s="710">
        <f>COUNTIF(beosztás!$LA181:$MD181,"é")*12</f>
        <v>0</v>
      </c>
      <c r="HM179" s="710">
        <f>SUM(beosztás!$LA181:$MD181)</f>
        <v>0</v>
      </c>
      <c r="HN179" s="710">
        <f>COUNTIF(beosztás!$LA181:$MD181,"FÜ")*8</f>
        <v>0</v>
      </c>
      <c r="HO179" s="897">
        <f>(COUNTIF(beosztás!$LA181:$MD181,"SN")*12)+(COUNTIF(beosztás!$LA181:$MD181,"SDE")*8)+(COUNTIF(beosztás!$LA181:$MD181,"SDU")*8)+(COUNTIF(beosztás!$LA181:$MD181,"SÉ")*12)+(COUNTIF(beosztás!$LA181:$MD181,"SÉJ")*8)+(COUNTIF(beosztás!$LA181:$MD181,"S1")*1)+(COUNTIF(beosztás!$LA181:$MD181,"S2")*2)+(COUNTIF(beosztás!$LA181:$MD181,"S3")*3)+(COUNTIF(beosztás!$LA181:$MD181,"S4")*4)+(COUNTIF(beosztás!$LA181:$MD181,"S5")*5)+(COUNTIF(beosztás!$LA181:$MD181,"S6")*6)+(COUNTIF(beosztás!$LA181:$MD181,"S7")*7)+(COUNTIF(beosztás!$LA181:$MD181,"S8")*8)+(COUNTIF(beosztás!$LA181:$MD181,"S9")*9)+(COUNTIF(beosztás!$LA181:$MD181,"S10")*10)+(COUNTIF(beosztás!$LA181:$MD181,"S11")*11)+(COUNTIF(beosztás!$LA181:$MD181,"S12")*12)</f>
        <v>0</v>
      </c>
      <c r="HP179" s="710">
        <f>COUNTIF(beosztás!$LA181:$MD181,"BN")*12+COUNTIF(beosztás!$LA181:$MD181,"BÉ")*12+COUNTIF(beosztás!$LA181:$MD181,"BDE")*8+COUNTIF(beosztás!$LA181:$MD181,"BDU")*8+COUNTIF(beosztás!$LA181:$MD181,"BÉJ")*8+COUNTIF(beosztás!$LA181:$MD181,"B1")*1+COUNTIF(beosztás!$LA181:$MD181,"B2")*2+COUNTIF(beosztás!$LA181:$MD181,"B3")*3+COUNTIF(beosztás!$KZ181:$MC181,"B5")*5+COUNTIF(beosztás!$KZ181:$MC181,"B6")*6+COUNTIF(beosztás!$KZ181:$MC181,"B7")*7+COUNTIF(beosztás!$KZ181:$MC181,"B8")*8+COUNTIF(beosztás!$LA181:$MD181,"B9")*9+COUNTIF(beosztás!$LA181:$MD181,"B10")*10+COUNTIF(beosztás!$LA181:$MD181,"B11")*11+COUNTIF(beosztás!$LA181:$MD181,"B12")*12+COUNTIF(beosztás!$LA181:$MD181,"BP")*0</f>
        <v>0</v>
      </c>
      <c r="HQ179" s="605">
        <f t="shared" si="810"/>
        <v>0</v>
      </c>
      <c r="HR179" s="710">
        <f>IF(C179="",0,alapadatok!$AN$12)</f>
        <v>0</v>
      </c>
      <c r="HS179" s="19">
        <f t="shared" si="811"/>
        <v>0</v>
      </c>
      <c r="HT179" s="907">
        <f t="shared" si="724"/>
        <v>0</v>
      </c>
      <c r="HU179" s="42"/>
      <c r="HV179" s="709">
        <f>COUNTIF(beosztás!$ME181:$NI181,"DE")*8</f>
        <v>0</v>
      </c>
      <c r="HW179" s="710">
        <f>COUNTIF(beosztás!$ME181:$NI181,"DU")*8</f>
        <v>0</v>
      </c>
      <c r="HX179" s="710">
        <f>COUNTIF(beosztás!$ME181:$NI181,"ÉJ")*8</f>
        <v>0</v>
      </c>
      <c r="HY179" s="710">
        <f>COUNTIF(beosztás!$ME181:$NI181,"N")*12</f>
        <v>0</v>
      </c>
      <c r="HZ179" s="710">
        <f>COUNTIF(beosztás!$ME181:$NI181,"É")*12</f>
        <v>0</v>
      </c>
      <c r="IA179" s="710">
        <f>SUM(beosztás!$ME181:$NI181)</f>
        <v>0</v>
      </c>
      <c r="IB179" s="710">
        <f>(COUNTIF(beosztás!$ME181:$NI181,"SN")*12)+(COUNTIF(beosztás!$ME181:$NI181,"SDE")*8)+(COUNTIF(beosztás!$ME181:$NI181,"SDU")*8)+(COUNTIF(beosztás!$ME181:$NI181,"SÉ")*12)+(COUNTIF(beosztás!$ME181:$NI181,"SÉJ")*8)+(COUNTIF(beosztás!$ME181:$NI181,"S1")*1)+(COUNTIF(beosztás!$ME181:$NI181,"S2")*2)+(COUNTIF(beosztás!$ME181:$NI181,"S3")*3)+(COUNTIF(beosztás!$ME181:$NI181,"S4")*4)+(COUNTIF(beosztás!$ME181:$NI181,"S5")*5)+(COUNTIF(beosztás!$ME181:$NI181,"S6")*6)+(COUNTIF(beosztás!$ME181:$NI181,"S7")*7)+(COUNTIF(beosztás!$ME181:$NI181,"S8")*8)+(COUNTIF(beosztás!$ME181:$NI181,"S9")*9)+(COUNTIF(beosztás!$ME181:$NI181,"S10")*10)+(COUNTIF(beosztás!$ME181:$NI181,"S11")*11)+(COUNTIF(beosztás!$ME181:$NI181,"S12")*12)</f>
        <v>0</v>
      </c>
      <c r="IC179" s="710">
        <f>COUNTIF(beosztás!$ME181:$NI181,"FÜ")*8</f>
        <v>0</v>
      </c>
      <c r="ID179" s="710">
        <f>COUNTIF(beosztás!$ME181:$NI181,"BN")*12+COUNTIF(beosztás!$ME181:$NI181,"BÉ")*12+COUNTIF(beosztás!$ME181:$NI181,"BDE")*8+COUNTIF(beosztás!$ME181:$NI181,"BDU")*8+COUNTIF(beosztás!$ME181:$NI181,"BÉJ")*8+COUNTIF(beosztás!$ME181:$NI181,"B1")*1+COUNTIF(beosztás!$ME181:$NI181,"B2")*2+COUNTIF(beosztás!$ME181:$NI181,"B3")*3+COUNTIF(beosztás!$ME181:$NI181,"B5")*5+COUNTIF(beosztás!$ME181:$NI181,"B6")*6+COUNTIF(beosztás!$ME181:$NI181,"B7")*7+COUNTIF(beosztás!$ME181:$NI181,"B8")*8+COUNTIF(beosztás!$ME181:$NI181,"B9")*9+COUNTIF(beosztás!$ME181:$NI181,"B10")*10+COUNTIF(beosztás!$ME181:$NI181,"B11")*11+COUNTIF(beosztás!$ME181:$NI181,"B12")*12+COUNTIF(beosztás!$ME181:$NI181,"BP")*0</f>
        <v>0</v>
      </c>
      <c r="IE179" s="605">
        <f t="shared" si="812"/>
        <v>0</v>
      </c>
      <c r="IF179" s="710">
        <f>IF(C179="",0,alapadatok!$AN$13)</f>
        <v>0</v>
      </c>
      <c r="IG179" s="19">
        <f t="shared" si="813"/>
        <v>0</v>
      </c>
      <c r="IH179" s="741">
        <f t="shared" si="726"/>
        <v>0</v>
      </c>
      <c r="II179" s="42"/>
      <c r="IJ179" s="25">
        <f t="shared" si="814"/>
        <v>0</v>
      </c>
      <c r="IK179" s="605">
        <f t="shared" si="815"/>
        <v>0</v>
      </c>
      <c r="IL179" s="605">
        <f t="shared" si="816"/>
        <v>0</v>
      </c>
      <c r="IM179" s="605">
        <f t="shared" si="817"/>
        <v>0</v>
      </c>
      <c r="IN179" s="605">
        <f t="shared" si="818"/>
        <v>0</v>
      </c>
      <c r="IO179" s="605">
        <f t="shared" si="819"/>
        <v>0</v>
      </c>
      <c r="IP179" s="605">
        <f t="shared" si="820"/>
        <v>0</v>
      </c>
      <c r="IQ179" s="605">
        <f t="shared" si="821"/>
        <v>0</v>
      </c>
      <c r="IR179" s="605">
        <f t="shared" si="822"/>
        <v>0</v>
      </c>
      <c r="IS179" s="605">
        <f t="shared" si="823"/>
        <v>0</v>
      </c>
      <c r="IT179" s="605">
        <f t="shared" si="824"/>
        <v>0</v>
      </c>
      <c r="IU179" s="19">
        <f t="shared" si="825"/>
        <v>0</v>
      </c>
      <c r="IV179" s="907">
        <f t="shared" si="826"/>
        <v>0</v>
      </c>
      <c r="IW179" s="43"/>
      <c r="JF179" s="21"/>
      <c r="JG179" s="21"/>
    </row>
    <row r="180" spans="1:267" ht="15.75" hidden="1" thickBot="1" x14ac:dyDescent="0.3">
      <c r="A180" s="422">
        <f>IF(beosztás!A182=0,"",beosztás!A182)</f>
        <v>35</v>
      </c>
      <c r="B180" s="48" t="str">
        <f>IF(beosztás!B182=0,"",beosztás!B182)</f>
        <v/>
      </c>
      <c r="C180" s="49" t="str">
        <f>IF(beosztás!C182=0,"",beosztás!C182)</f>
        <v/>
      </c>
      <c r="D180" s="50" t="str">
        <f>IF(beosztás!D182=0,"",beosztás!D182)</f>
        <v/>
      </c>
      <c r="E180" s="18"/>
      <c r="F180" s="709">
        <f>COUNTIF(beosztás!$I182:$AM182,"DE")*8</f>
        <v>0</v>
      </c>
      <c r="G180" s="710">
        <f>COUNTIF(beosztás!$I182:$AM182,"DU")*8</f>
        <v>0</v>
      </c>
      <c r="H180" s="710">
        <f>COUNTIF(beosztás!$I182:$AM182,"ÉJ")*8</f>
        <v>0</v>
      </c>
      <c r="I180" s="710">
        <f>COUNTIF(beosztás!$I182:$AM182,"N")*12</f>
        <v>0</v>
      </c>
      <c r="J180" s="710">
        <f>COUNTIF(beosztás!$I182:$AM182,"é")*12</f>
        <v>0</v>
      </c>
      <c r="K180" s="710">
        <f>SUM(beosztás!$I182:$AM182)</f>
        <v>0</v>
      </c>
      <c r="L180" s="710">
        <f>COUNTIF(beosztás!$I182:$AM182,"FÜ")*8</f>
        <v>0</v>
      </c>
      <c r="M180" s="710">
        <f>(COUNTIF(beosztás!$I182:$AM182,"SN")*12)+(COUNTIF(beosztás!$I182:$AM182,"SDE")*8)+(COUNTIF(beosztás!$I182:$AM182,"SDU")*8)+(COUNTIF(beosztás!$I182:$AM182,"S1")*1)+(COUNTIF(beosztás!$I182:$AM182,"S2")*2)+(COUNTIF(beosztás!$I182:$AM182,"S3")*3)+(COUNTIF(beosztás!$I182:$AM182,"S4")*4)+(COUNTIF(beosztás!$I182:$AM182,"S5")*5)+(COUNTIF(beosztás!$I182:$AM182,"S6")*6)+(COUNTIF(beosztás!$I182:$AM182,"S7")*7)+(COUNTIF(beosztás!$I182:$AM182,"S8")*8)+(COUNTIF(beosztás!$I182:$AM182,"S9")*9)+(COUNTIF(beosztás!$I182:$AM182,"S10")*10)+(COUNTIF(beosztás!$I182:$AM182,"S11")*11)+(COUNTIF(beosztás!$I182:$AM182,"S12")*12)+(COUNTIF(beosztás!$I182:$AM182,"SÉ")*12)+(COUNTIF(beosztás!$I182:$AM182,"SÉJ")*8)</f>
        <v>0</v>
      </c>
      <c r="N180" s="710">
        <f>COUNTIF(beosztás!$I182:$AM182,"BN")*12+COUNTIF(beosztás!$I182:$AM182,"BÉ")*12+COUNTIF(beosztás!$I182:$AM182,"BDE")*8+COUNTIF(beosztás!$I182:$AM182,"BDU")*8+COUNTIF(beosztás!$I182:$AM182,"BÉJ")*8+COUNTIF(beosztás!$I182:$AM182,"B1")*1+COUNTIF(beosztás!$I182:$AM182,"B2")*2+COUNTIF(beosztás!$I182:$AM182,"B3")*3+COUNTIF(beosztás!$I182:$AM182,"B5")*5+COUNTIF(beosztás!$I182:$AM182,"B6")*6+COUNTIF(beosztás!$I182:$AM182,"B7")*7+COUNTIF(beosztás!$I182:$AM182,"B8")*8+COUNTIF(beosztás!$I182:$AM182,"B9")*9+COUNTIF(beosztás!$I182:$AM182,"B10")*10+COUNTIF(beosztás!$I182:$AM182,"B11")*11+COUNTIF(beosztás!$I182:$AM182,"B12")*12+COUNTIF(beosztás!$I182:$AM182,"BP")*0</f>
        <v>0</v>
      </c>
      <c r="O180" s="605">
        <f t="shared" si="690"/>
        <v>0</v>
      </c>
      <c r="P180" s="710">
        <f>IF(C180="",0,alapadatok!$AN$2)</f>
        <v>0</v>
      </c>
      <c r="Q180" s="19">
        <f t="shared" si="577"/>
        <v>0</v>
      </c>
      <c r="R180" s="741">
        <f t="shared" si="691"/>
        <v>0</v>
      </c>
      <c r="S180" s="40"/>
      <c r="T180" s="709">
        <f>COUNTIF(beosztás!$AN182:$BO182,"DE")*8</f>
        <v>0</v>
      </c>
      <c r="U180" s="710">
        <f>COUNTIF(beosztás!$AN182:$BO182,"DU")*8</f>
        <v>0</v>
      </c>
      <c r="V180" s="710">
        <f>COUNTIF(beosztás!$AN182:$BO182,"ÉJ")*8</f>
        <v>0</v>
      </c>
      <c r="W180" s="710">
        <f>COUNTIF(beosztás!$AN182:$BO182,"N")*12</f>
        <v>0</v>
      </c>
      <c r="X180" s="710">
        <f>COUNTIF(beosztás!$AN182:$BO182,"É")*12</f>
        <v>0</v>
      </c>
      <c r="Y180" s="710">
        <f>SUM(beosztás!$AN182:$BO182)</f>
        <v>0</v>
      </c>
      <c r="Z180" s="710">
        <f>(COUNTIF(beosztás!$AN182:$BO182,"SN")*12)+(COUNTIF(beosztás!$AN182:$BO182,"SDE")*8)+(COUNTIF(beosztás!$AN182:$BO182,"SDU")*8)+(COUNTIF(beosztás!$AN182:$BO182,"SÉ")*12)+(COUNTIF(beosztás!$AN182:$BO182,"SÉJ")*8)+(COUNTIF(beosztás!$AN182:$BO182,"S1")*1)+(COUNTIF(beosztás!$AN182:$BO182,"S2")*2)+(COUNTIF(beosztás!$AN182:$BO182,"S3")*3)+(COUNTIF(beosztás!$AN182:$BO182,"S4")*4)+(COUNTIF(beosztás!$AN182:$BO182,"S5")*5)+(COUNTIF(beosztás!$AN182:$BO182,"S6")*6)+(COUNTIF(beosztás!$AN182:$BO182,"S7")*7)+(COUNTIF(beosztás!$AN182:$BO182,"S8")*8)+(COUNTIF(beosztás!$AN182:$BO182,"S9")*9)+(COUNTIF(beosztás!$AN182:$BO182,"S10")*10)+(COUNTIF(beosztás!$AN182:$BO182,"S11")*11)+(COUNTIF(beosztás!$AN182:$BO182,"S12")*12)</f>
        <v>0</v>
      </c>
      <c r="AA180" s="710">
        <f>COUNTIF(beosztás!$AN182:$BO182,"FÜ")*8</f>
        <v>0</v>
      </c>
      <c r="AB180" s="710">
        <f>COUNTIF(beosztás!$AN182:$BO182,"BN")*12+COUNTIF(beosztás!$AN182:$BO182,"BÉ")*12+COUNTIF(beosztás!$AN182:$BO182,"BDE")*8+COUNTIF(beosztás!$AN182:$BO182,"BDU")*8+COUNTIF(beosztás!$AN182:$BO182,"BÉJ")*8+COUNTIF(beosztás!$AN182:$BO182,"B1")*1+COUNTIF(beosztás!$AN182:$BO182,"B2")*2+COUNTIF(beosztás!$AN182:$BO182,"B3")*3+COUNTIF(beosztás!$AN182:$BO182,"B5")*5+COUNTIF(beosztás!$AN182:$BO182,"B6")*6+COUNTIF(beosztás!$AN182:$BO182,"B7")*7+COUNTIF(beosztás!$AN182:$BO182,"B8")*8+COUNTIF(beosztás!$AN182:$BO182,"B9")*9+COUNTIF(beosztás!$AN182:$BO182,"B10")*10+COUNTIF(beosztás!$AN182:$BO182,"B11")*11+COUNTIF(beosztás!$AN182:$BO182,"B12")*12+COUNTIF(beosztás!$AN182:$BO182,"BP")*0</f>
        <v>0</v>
      </c>
      <c r="AC180" s="605">
        <f t="shared" si="827"/>
        <v>0</v>
      </c>
      <c r="AD180" s="706">
        <f>IF(C180="",0,alapadatok!$AN$3)</f>
        <v>0</v>
      </c>
      <c r="AE180" s="19">
        <f t="shared" si="728"/>
        <v>0</v>
      </c>
      <c r="AF180" s="741">
        <f t="shared" si="729"/>
        <v>0</v>
      </c>
      <c r="AG180" s="40"/>
      <c r="AH180" s="25">
        <f t="shared" si="694"/>
        <v>0</v>
      </c>
      <c r="AI180" s="605">
        <f t="shared" si="695"/>
        <v>0</v>
      </c>
      <c r="AJ180" s="605">
        <f t="shared" si="696"/>
        <v>0</v>
      </c>
      <c r="AK180" s="605">
        <f t="shared" si="697"/>
        <v>0</v>
      </c>
      <c r="AL180" s="605">
        <f t="shared" si="698"/>
        <v>0</v>
      </c>
      <c r="AM180" s="605">
        <f t="shared" si="699"/>
        <v>0</v>
      </c>
      <c r="AN180" s="605">
        <f t="shared" si="700"/>
        <v>0</v>
      </c>
      <c r="AO180" s="605">
        <f t="shared" si="701"/>
        <v>0</v>
      </c>
      <c r="AP180" s="605">
        <f t="shared" si="730"/>
        <v>0</v>
      </c>
      <c r="AQ180" s="605">
        <f t="shared" si="731"/>
        <v>0</v>
      </c>
      <c r="AR180" s="605">
        <f t="shared" si="732"/>
        <v>0</v>
      </c>
      <c r="AS180" s="19">
        <f t="shared" si="733"/>
        <v>0</v>
      </c>
      <c r="AT180" s="741">
        <f t="shared" si="734"/>
        <v>0</v>
      </c>
      <c r="AU180" s="41"/>
      <c r="AV180" s="709">
        <f>COUNTIF(beosztás!$BP182:$CT182,"DE")*8</f>
        <v>0</v>
      </c>
      <c r="AW180" s="710">
        <f>COUNTIF(beosztás!$BP182:$CT182,"DU")*8</f>
        <v>0</v>
      </c>
      <c r="AX180" s="710">
        <f>COUNTIF(beosztás!$BP182:$CT182,"ÉJ")*8</f>
        <v>0</v>
      </c>
      <c r="AY180" s="710">
        <f>COUNTIF(beosztás!$BP182:$CT182,"N")*12</f>
        <v>0</v>
      </c>
      <c r="AZ180" s="710">
        <f>COUNTIF(beosztás!$BP182:$CT182,"é")*12</f>
        <v>0</v>
      </c>
      <c r="BA180" s="710">
        <f>SUM(beosztás!$BP182:$CT182)</f>
        <v>0</v>
      </c>
      <c r="BB180" s="710">
        <f>COUNTIF(beosztás!$BP182:$CT182,"FÜ")*8</f>
        <v>0</v>
      </c>
      <c r="BC180" s="897">
        <f>(COUNTIF(beosztás!$BP182:$CT182,"SN")*12)+(COUNTIF(beosztás!$BP182:$CT182,"SDE")*8)+(COUNTIF(beosztás!$BP182:$CT182,"SDU")*8)+(COUNTIF(beosztás!$BP182:$CT182,"SÉ")*12)+(COUNTIF(beosztás!$BP182:$CT182,"SÉJ")*8)+(COUNTIF(beosztás!$BP182:$CT182,"S1")*1)+(COUNTIF(beosztás!$BP182:$CT182,"S2")*2)+(COUNTIF(beosztás!$BP182:$CT182,"S3")*3)+(COUNTIF(beosztás!$BP182:$CT182,"S4")*4)+(COUNTIF(beosztás!$BP182:$CT182,"S5")*5)+(COUNTIF(beosztás!$BP182:$CT182,"S6")*6)+(COUNTIF(beosztás!$BP182:$CT182,"S7")*7)+(COUNTIF(beosztás!$BP182:$CT182,"S8")*8)+(COUNTIF(beosztás!$BP182:$CT182,"S9")*9)+(COUNTIF(beosztás!$BP182:$CT182,"S10")*10)+(COUNTIF(beosztás!$BP182:$CT182,"S11")*11)+(COUNTIF(beosztás!$BP182:$CT182,"S12")*12)</f>
        <v>0</v>
      </c>
      <c r="BD180" s="710">
        <f>COUNTIF(beosztás!$BP182:$CT182,"BN")*12+COUNTIF(beosztás!$BP182:$CT182,"BÉ")*12+COUNTIF(beosztás!$BP182:$CT182,"BDE")*8+COUNTIF(beosztás!$BP182:$CT182,"BDU")*8+COUNTIF(beosztás!$BP182:$CT182,"BÉJ")*8+COUNTIF(beosztás!$BP182:$CT182,"B1")*1+COUNTIF(beosztás!$BP182:$CT182,"B2")*2+COUNTIF(beosztás!$BP182:$CT182,"B3")*3+COUNTIF(beosztás!$BP182:$CT182,"B5")*5+COUNTIF(beosztás!$BP182:$CT182,"B6")*6+COUNTIF(beosztás!$BP182:$CT182,"B7")*7+COUNTIF(beosztás!$BP182:$CT182,"B8")*8+COUNTIF(beosztás!$BP182:$CT182,"B9")*9+COUNTIF(beosztás!$BP182:$CT182,"B10")*10+COUNTIF(beosztás!$BP182:$CT182,"B11")*11+COUNTIF(beosztás!$BP182:$CT182,"B12")*12+COUNTIF(beosztás!$BP182:$CT182,"BP")*0</f>
        <v>0</v>
      </c>
      <c r="BE180" s="605">
        <f t="shared" si="735"/>
        <v>0</v>
      </c>
      <c r="BF180" s="706">
        <f>IF(C180="",0,alapadatok!$AN$4)</f>
        <v>0</v>
      </c>
      <c r="BG180" s="19">
        <f t="shared" si="736"/>
        <v>0</v>
      </c>
      <c r="BH180" s="741">
        <f t="shared" si="737"/>
        <v>0</v>
      </c>
      <c r="BI180" s="40"/>
      <c r="BJ180" s="709">
        <f>COUNTIF(beosztás!$CU182:$DX182,"DE")*8</f>
        <v>0</v>
      </c>
      <c r="BK180" s="710">
        <f>COUNTIF(beosztás!$CU182:$DX182,"DU")*8</f>
        <v>0</v>
      </c>
      <c r="BL180" s="710">
        <f>COUNTIF(beosztás!$CU182:$DX182,"ÉJ")*8</f>
        <v>0</v>
      </c>
      <c r="BM180" s="710">
        <f>COUNTIF(beosztás!$CU182:$DX182,"N")*12</f>
        <v>0</v>
      </c>
      <c r="BN180" s="710">
        <f>COUNTIF(beosztás!$CU182:$DX182,"É")*12</f>
        <v>0</v>
      </c>
      <c r="BO180" s="710">
        <f>SUM(beosztás!$CU182:$DX182)</f>
        <v>0</v>
      </c>
      <c r="BP180" s="897">
        <f>(COUNTIF(beosztás!$CU182:$DX182,"SN")*12)+(COUNTIF(beosztás!$CU182:$DX182,"SDE")*8)+(COUNTIF(beosztás!$CU182:$DX182,"SDU")*8)+(COUNTIF(beosztás!$CU182:$DX182,"SÉ")*12)+(COUNTIF(beosztás!$CU182:$DX182,"SÉJ")*8)+(COUNTIF(beosztás!$CU182:$DX182,"S1")*1)+(COUNTIF(beosztás!$CU182:$DX182,"S2")*2)+(COUNTIF(beosztás!$CU182:$DX182,"S3")*3)+(COUNTIF(beosztás!$CU182:$DX182,"S4")*4)+(COUNTIF(beosztás!$CU182:$DX182,"S5")*5)+(COUNTIF(beosztás!$CU182:$DX182,"S6")*6)+(COUNTIF(beosztás!$CU182:$DX182,"S7")*7)+(COUNTIF(beosztás!$CU182:$DX182,"S8")*8)+(COUNTIF(beosztás!$CU182:$DX182,"S9")*9)+(COUNTIF(beosztás!$CU182:$DX182,"S10")*10)+(COUNTIF(beosztás!$CU182:$DX182,"S11")*11)+(COUNTIF(beosztás!$CU182:$DX182,"S12")*12)</f>
        <v>0</v>
      </c>
      <c r="BQ180" s="710">
        <f>COUNTIF(beosztás!$CU182:$DX182,"FÜ")*8</f>
        <v>0</v>
      </c>
      <c r="BR180" s="710">
        <f>COUNTIF(beosztás!$CU182:$DX182,"BN")*12+COUNTIF(beosztás!$CU182:$DX182,"BÉ")*12+COUNTIF(beosztás!$CU182:$DX182,"BDE")*8+COUNTIF(beosztás!$CU182:$DX182,"BDU")*8+COUNTIF(beosztás!$CU182:$DX182,"BÉJ")*8+COUNTIF(beosztás!$CU182:$DX182,"B1")*1+COUNTIF(beosztás!$CU182:$DX182,"B2")*2+COUNTIF(beosztás!$CU182:$DX182,"B3")*3+COUNTIF(beosztás!$CU182:$DX182,"B5")*5+COUNTIF(beosztás!$CU182:$DX182,"B6")*6+COUNTIF(beosztás!$CU182:$DX182,"B7")*7+COUNTIF(beosztás!$CU182:$DX182,"B8")*8+COUNTIF(beosztás!$CU182:$DX182,"B9")*9+COUNTIF(beosztás!$CU182:$DX182,"B10")*10+COUNTIF(beosztás!$CU182:$DX182,"B11")*11+COUNTIF(beosztás!$CU182:$DX182,"B12")*12+COUNTIF(beosztás!$CU182:$DX182,"BP")*0</f>
        <v>0</v>
      </c>
      <c r="BS180" s="605">
        <f t="shared" si="738"/>
        <v>0</v>
      </c>
      <c r="BT180" s="710">
        <f>IF(C180="",0,alapadatok!$AN$5)</f>
        <v>0</v>
      </c>
      <c r="BU180" s="19">
        <f t="shared" si="739"/>
        <v>0</v>
      </c>
      <c r="BV180" s="741">
        <f t="shared" si="706"/>
        <v>0</v>
      </c>
      <c r="BW180" s="40"/>
      <c r="BX180" s="25">
        <f t="shared" si="740"/>
        <v>0</v>
      </c>
      <c r="BY180" s="605">
        <f t="shared" si="741"/>
        <v>0</v>
      </c>
      <c r="BZ180" s="605">
        <f t="shared" si="742"/>
        <v>0</v>
      </c>
      <c r="CA180" s="605">
        <f t="shared" si="743"/>
        <v>0</v>
      </c>
      <c r="CB180" s="605">
        <f t="shared" si="744"/>
        <v>0</v>
      </c>
      <c r="CC180" s="605">
        <f t="shared" si="745"/>
        <v>0</v>
      </c>
      <c r="CD180" s="605">
        <f t="shared" si="746"/>
        <v>0</v>
      </c>
      <c r="CE180" s="605">
        <f t="shared" si="747"/>
        <v>0</v>
      </c>
      <c r="CF180" s="605">
        <f t="shared" si="748"/>
        <v>0</v>
      </c>
      <c r="CG180" s="605">
        <f t="shared" si="749"/>
        <v>0</v>
      </c>
      <c r="CH180" s="605">
        <f t="shared" si="750"/>
        <v>0</v>
      </c>
      <c r="CI180" s="19">
        <f t="shared" si="751"/>
        <v>0</v>
      </c>
      <c r="CJ180" s="741">
        <f t="shared" si="752"/>
        <v>0</v>
      </c>
      <c r="CK180" s="41"/>
      <c r="CL180" s="709">
        <f>COUNTIF(beosztás!$DY182:$FC182,"DE")*8</f>
        <v>0</v>
      </c>
      <c r="CM180" s="710">
        <f>COUNTIF(beosztás!$DY182:$FC182,"DU")*8</f>
        <v>0</v>
      </c>
      <c r="CN180" s="710">
        <f>COUNTIF(beosztás!$DY182:$FC182,"ÉJ")*8</f>
        <v>0</v>
      </c>
      <c r="CO180" s="710">
        <f>COUNTIF(beosztás!$DY182:$FC182,"N")*12</f>
        <v>0</v>
      </c>
      <c r="CP180" s="710">
        <f>COUNTIF(beosztás!$DY182:$FC182,"é")*12</f>
        <v>0</v>
      </c>
      <c r="CQ180" s="710">
        <f>SUM(beosztás!$DY182:$FC182)</f>
        <v>0</v>
      </c>
      <c r="CR180" s="710">
        <f>COUNTIF(beosztás!$DY182:$FC182,"FÜ")*8</f>
        <v>0</v>
      </c>
      <c r="CS180" s="897">
        <f>(COUNTIF(beosztás!$DY182:$FC182,"SN")*12)+(COUNTIF(beosztás!$DY182:$FC182,"SDE")*8)+(COUNTIF(beosztás!$DY182:$FC182,"SDU")*8)+(COUNTIF(beosztás!$DY182:$FC182,"SÉ")*12)+(COUNTIF(beosztás!$DY182:$FC182,"SÉJ")*8)+(COUNTIF(beosztás!$DY182:$FC182,"S1")*1)+(COUNTIF(beosztás!$DY182:$FC182,"S2")*2)+(COUNTIF(beosztás!$DY182:$FC182,"S3")*3)+(COUNTIF(beosztás!$DY182:$FC182,"S4")*4)+(COUNTIF(beosztás!$DY182:$FC182,"S5")*5)+(COUNTIF(beosztás!$DY182:$FC182,"S6")*6)+(COUNTIF(beosztás!$DY182:$FC182,"S7")*7)+(COUNTIF(beosztás!$DY182:$FC182,"S8")*8)+(COUNTIF(beosztás!$DY182:$FC182,"S9")*9)+(COUNTIF(beosztás!$DY182:$FC182,"S10")*10)+(COUNTIF(beosztás!$DY182:$FC182,"S11")*11)+(COUNTIF(beosztás!$DY182:$FC182,"S12")*12)</f>
        <v>0</v>
      </c>
      <c r="CT180" s="710">
        <f>COUNTIF(beosztás!$DY182:$FC182,"BN")*12+COUNTIF(beosztás!$DY182:$FC182,"BÉ")*12+COUNTIF(beosztás!$DY182:$FC182,"BDE")*8+COUNTIF(beosztás!$DY182:$FC182,"BDU")*8+COUNTIF(beosztás!$DY182:$FC182,"BÉJ")*8+COUNTIF(beosztás!$DY182:$FC182,"B1")*1+COUNTIF(beosztás!$DY182:$FC182,"B2")*2+COUNTIF(beosztás!$DY182:$FC182,"B3")*3+COUNTIF(beosztás!$DY182:$FC182,"B5")*5+COUNTIF(beosztás!$DY182:$FC182,"B6")*6+COUNTIF(beosztás!$DY182:$FC182,"B7")*7+COUNTIF(beosztás!$DY182:$FC182,"B8")*8+COUNTIF(beosztás!$DY182:$FC182,"B9")*9+COUNTIF(beosztás!$DY182:$FC182,"B10")*10+COUNTIF(beosztás!$DY182:$FC182,"B11")*11+COUNTIF(beosztás!$DY182:$FC182,"B12")*12+COUNTIF(beosztás!$DY182:$FC182,"BP")*0</f>
        <v>0</v>
      </c>
      <c r="CU180" s="605">
        <f t="shared" si="753"/>
        <v>0</v>
      </c>
      <c r="CV180" s="710">
        <f>IF(C180="",0,alapadatok!$AN$6)</f>
        <v>0</v>
      </c>
      <c r="CW180" s="19">
        <f t="shared" si="754"/>
        <v>0</v>
      </c>
      <c r="CX180" s="907">
        <f t="shared" si="755"/>
        <v>0</v>
      </c>
      <c r="CY180" s="40"/>
      <c r="CZ180" s="709">
        <f>COUNTIF(beosztás!$FD182:$GG182,"DE")*8</f>
        <v>0</v>
      </c>
      <c r="DA180" s="710">
        <f>COUNTIF(beosztás!$FD182:$GG182,"DU")*8</f>
        <v>0</v>
      </c>
      <c r="DB180" s="710">
        <f>COUNTIF(beosztás!$FD182:$GG182,"ÉJ")*8</f>
        <v>0</v>
      </c>
      <c r="DC180" s="710">
        <f>COUNTIF(beosztás!$FD182:$GG182,"N")*12</f>
        <v>0</v>
      </c>
      <c r="DD180" s="710">
        <f>COUNTIF(beosztás!$FD182:$GG182,"É")*12</f>
        <v>0</v>
      </c>
      <c r="DE180" s="710">
        <f>SUM(beosztás!$FD182:$GG182)</f>
        <v>0</v>
      </c>
      <c r="DF180" s="897">
        <f>(COUNTIF(beosztás!$FD182:$GG182,"SN")*12)+(COUNTIF(beosztás!$FD182:$GG182,"SDE")*8)+(COUNTIF(beosztás!$FD182:$GG182,"SDU")*8)+(COUNTIF(beosztás!$FD182:$GG182,"SÉ")*12)+(COUNTIF(beosztás!$FD182:$GG182,"SÉJ")*8)+(COUNTIF(beosztás!$FD182:$GG182,"S1")*1)+(COUNTIF(beosztás!$FD182:$GG182,"S2")*2)+(COUNTIF(beosztás!$FD182:$GG182,"S3")*3)+(COUNTIF(beosztás!$FD182:$GG182,"S4")*4)+(COUNTIF(beosztás!$FD182:$GG182,"S5")*5)+(COUNTIF(beosztás!$FD182:$GG182,"S6")*6)+(COUNTIF(beosztás!$FD182:$GG182,"S7")*7)+(COUNTIF(beosztás!$FD182:$GG182,"S8")*8)+(COUNTIF(beosztás!$FD182:$GG182,"S9")*9)+(COUNTIF(beosztás!$FD182:$GG182,"S10")*10)+(COUNTIF(beosztás!$FD182:$GG182,"S11")*11)+(COUNTIF(beosztás!$FD182:$GG182,"S12")*12)</f>
        <v>0</v>
      </c>
      <c r="DG180" s="710">
        <f>COUNTIF(beosztás!$FD182:$GG182,"FÜ")*8</f>
        <v>0</v>
      </c>
      <c r="DH180" s="710">
        <f>COUNTIF(beosztás!$FD182:$GG182,"BN")*12+COUNTIF(beosztás!$FD182:$GG182,"BÉ")*12+COUNTIF(beosztás!$FD182:$GG182,"BDE")*8+COUNTIF(beosztás!$FD182:$GG182,"BDU")*8+COUNTIF(beosztás!$FD182:$GG182,"BÉJ")*8+COUNTIF(beosztás!$FD182:$GG182,"B1")*1+COUNTIF(beosztás!$FD182:$GG182,"B2")*2+COUNTIF(beosztás!$FD182:$GG182,"B3")*3+COUNTIF(beosztás!$FD182:$GG182,"B5")*5+COUNTIF(beosztás!$FD182:$GG182,"B6")*6+COUNTIF(beosztás!$FD182:$GG182,"B7")*7+COUNTIF(beosztás!$FD182:$GG182,"B8")*8+COUNTIF(beosztás!$FD182:$GG182,"B9")*9+COUNTIF(beosztás!$FD182:$GG182,"B10")*10+COUNTIF(beosztás!$FD182:$GG182,"B11")*11+COUNTIF(beosztás!$FD182:$GG182,"B12")*12+COUNTIF(beosztás!$FD182:$GG182,"BP")*0</f>
        <v>0</v>
      </c>
      <c r="DI180" s="605">
        <f t="shared" si="756"/>
        <v>0</v>
      </c>
      <c r="DJ180" s="710">
        <f>IF(C180="",0,alapadatok!$AN$7)</f>
        <v>0</v>
      </c>
      <c r="DK180" s="19">
        <f t="shared" si="757"/>
        <v>0</v>
      </c>
      <c r="DL180" s="741">
        <f t="shared" si="758"/>
        <v>0</v>
      </c>
      <c r="DM180" s="40"/>
      <c r="DN180" s="25">
        <f t="shared" si="759"/>
        <v>0</v>
      </c>
      <c r="DO180" s="605">
        <f t="shared" si="760"/>
        <v>0</v>
      </c>
      <c r="DP180" s="605">
        <f t="shared" si="761"/>
        <v>0</v>
      </c>
      <c r="DQ180" s="605">
        <f t="shared" si="762"/>
        <v>0</v>
      </c>
      <c r="DR180" s="605">
        <f t="shared" si="763"/>
        <v>0</v>
      </c>
      <c r="DS180" s="605">
        <f t="shared" si="764"/>
        <v>0</v>
      </c>
      <c r="DT180" s="605">
        <f t="shared" si="765"/>
        <v>0</v>
      </c>
      <c r="DU180" s="605">
        <f t="shared" si="766"/>
        <v>0</v>
      </c>
      <c r="DV180" s="605">
        <f t="shared" si="767"/>
        <v>0</v>
      </c>
      <c r="DW180" s="605">
        <f t="shared" si="768"/>
        <v>0</v>
      </c>
      <c r="DX180" s="605">
        <f t="shared" si="769"/>
        <v>0</v>
      </c>
      <c r="DY180" s="19">
        <f t="shared" si="770"/>
        <v>0</v>
      </c>
      <c r="DZ180" s="907">
        <f t="shared" si="771"/>
        <v>0</v>
      </c>
      <c r="EA180" s="41"/>
      <c r="EB180" s="709">
        <f>COUNTIF(beosztás!$GH182:$HL182,"DE")*8</f>
        <v>0</v>
      </c>
      <c r="EC180" s="710">
        <f>COUNTIF(beosztás!$GH182:$HL182,"DU")*8</f>
        <v>0</v>
      </c>
      <c r="ED180" s="710">
        <f>COUNTIF(beosztás!$GH182:$HL182,"ÉJ")*8</f>
        <v>0</v>
      </c>
      <c r="EE180" s="710">
        <f>COUNTIF(beosztás!$GH182:$HL182,"N")*12</f>
        <v>0</v>
      </c>
      <c r="EF180" s="710">
        <f>COUNTIF(beosztás!$GH182:$HL182,"é")*12</f>
        <v>0</v>
      </c>
      <c r="EG180" s="710">
        <f>SUM(beosztás!$GH182:$HL182)</f>
        <v>0</v>
      </c>
      <c r="EH180" s="710">
        <f>COUNTIF(beosztás!$GH182:$HL182,"FÜ")*8</f>
        <v>0</v>
      </c>
      <c r="EI180" s="897">
        <f>(COUNTIF(beosztás!$GH182:$HL182,"SN")*12)+(COUNTIF(beosztás!$GH182:$HL182,"SDE")*8)+(COUNTIF(beosztás!$GH182:$HL182,"SDU")*8)+(COUNTIF(beosztás!$GH182:$HL182,"SÉ")*12)+(COUNTIF(beosztás!$GH182:$HL182,"SÉJ")*8)+(COUNTIF(beosztás!$GH182:$HL182,"S1")*1)+(COUNTIF(beosztás!$GH182:$HL182,"S2")*2)+(COUNTIF(beosztás!$GH182:$HL182,"S3")*3)+(COUNTIF(beosztás!$GH182:$HL182,"S4")*4)+(COUNTIF(beosztás!$GH182:$HL182,"S5")*5)+(COUNTIF(beosztás!$GH182:$HL182,"S6")*6)+(COUNTIF(beosztás!$GH182:$HL182,"S7")*7)+(COUNTIF(beosztás!$GH182:$HL182,"S8")*8)+(COUNTIF(beosztás!$GH182:$HL182,"S9")*9)+(COUNTIF(beosztás!$GH182:$HL182,"S10")*10)+(COUNTIF(beosztás!$GH182:$HL182,"S11")*11)+(COUNTIF(beosztás!$GH182:$HL182,"S12")*12)</f>
        <v>0</v>
      </c>
      <c r="EJ180" s="710">
        <f>COUNTIF(beosztás!$GH182:$HL182,"BN")*12+COUNTIF(beosztás!$GH182:$HL182,"BÉ")*12+COUNTIF(beosztás!$GH182:$HL182,"BDE")*8+COUNTIF(beosztás!$GH182:$HL182,"BDU")*8+COUNTIF(beosztás!$GH182:$HL182,"BÉJ")*8+COUNTIF(beosztás!$GH182:$HL182,"B1")*1+COUNTIF(beosztás!$GH182:$HL182,"B2")*2+COUNTIF(beosztás!$GH182:$HL182,"B3")*3+COUNTIF(beosztás!$GH182:$HL182,"B5")*5+COUNTIF(beosztás!$GH182:$HL182,"B6")*6+COUNTIF(beosztás!$GH182:$HL182,"B7")*7+COUNTIF(beosztás!$GH182:$HL182,"B8")*8+COUNTIF(beosztás!$GH182:$HL182,"B9")*9+COUNTIF(beosztás!$GH182:$HL182,"B10")*10+COUNTIF(beosztás!$GH182:$HL182,"B11")*11+COUNTIF(beosztás!$GH182:$HL182,"B12")*12+COUNTIF(beosztás!$GH182:$HL182,"BP")*0</f>
        <v>0</v>
      </c>
      <c r="EK180" s="605">
        <f t="shared" si="772"/>
        <v>0</v>
      </c>
      <c r="EL180" s="710">
        <f>IF(C180="",0,alapadatok!$AN$8)</f>
        <v>0</v>
      </c>
      <c r="EM180" s="19">
        <f t="shared" si="773"/>
        <v>0</v>
      </c>
      <c r="EN180" s="907">
        <f t="shared" si="774"/>
        <v>0</v>
      </c>
      <c r="EO180" s="40"/>
      <c r="EP180" s="709">
        <f>COUNTIF(beosztás!$HM182:$IQ182,"DE")*8</f>
        <v>0</v>
      </c>
      <c r="EQ180" s="710">
        <f>COUNTIF(beosztás!$HM182:$IQ182,"DU")*8</f>
        <v>0</v>
      </c>
      <c r="ER180" s="710">
        <f>COUNTIF(beosztás!$HM182:$IQ182,"ÉJ")*8</f>
        <v>0</v>
      </c>
      <c r="ES180" s="710">
        <f>COUNTIF(beosztás!$HM182:$IQ182,"N")*12</f>
        <v>0</v>
      </c>
      <c r="ET180" s="710">
        <f>COUNTIF(beosztás!$HM182:$IQ182,"É")*12</f>
        <v>0</v>
      </c>
      <c r="EU180" s="710">
        <f>SUM(beosztás!$HM182:$IQ182)</f>
        <v>0</v>
      </c>
      <c r="EV180" s="897">
        <f>(COUNTIF(beosztás!$HM182:$IQ182,"SN")*12)+(COUNTIF(beosztás!$HM182:$IQ182,"SDE")*8)+(COUNTIF(beosztás!$HM182:$IQ182,"SDU")*8)+(COUNTIF(beosztás!$HM182:$IQ182,"SÉ")*12)+(COUNTIF(beosztás!$HM182:$IQ182,"SÉJ")*8)+(COUNTIF(beosztás!$HM182:$IQ182,"S1")*1)+(COUNTIF(beosztás!$HM182:$IQ182,"S2")*2)+(COUNTIF(beosztás!$HM182:$IQ182,"S3")*3)+(COUNTIF(beosztás!$HM182:$IQ182,"S4")*4)+(COUNTIF(beosztás!$HM182:$IQ182,"S5")*5)+(COUNTIF(beosztás!$HM182:$IQ182,"S6")*6)+(COUNTIF(beosztás!$HM182:$IQ182,"S7")*7)+(COUNTIF(beosztás!$HM182:$IQ182,"S8")*8)+(COUNTIF(beosztás!$HM182:$IQ182,"S9")*9)+(COUNTIF(beosztás!$HM182:$IQ182,"S10")*10)+(COUNTIF(beosztás!$HM182:$IQ182,"S11")*11)+(COUNTIF(beosztás!$HM182:$IQ182,"S12")*12)</f>
        <v>0</v>
      </c>
      <c r="EW180" s="710">
        <f>COUNTIF(beosztás!$HM182:$IQ182,"FÜ")*8</f>
        <v>0</v>
      </c>
      <c r="EX180" s="710">
        <f>COUNTIF(beosztás!$HM182:$IQ182,"BN")*12+COUNTIF(beosztás!$HM182:$IQ182,"BÉ")*12+COUNTIF(beosztás!$HM182:$IQ182,"BDE")*8+COUNTIF(beosztás!$HM182:$IQ182,"BDU")*8+COUNTIF(beosztás!$HM182:$IQ182,"BÉJ")*8+COUNTIF(beosztás!$HM182:$IQ182,"B1")*1+COUNTIF(beosztás!$HM182:$IQ182,"B2")*2+COUNTIF(beosztás!$HM182:$IQ182,"B3")*3+COUNTIF(beosztás!$HM182:$IQ182,"B5")*5+COUNTIF(beosztás!$HM182:$IQ182,"B6")*6+COUNTIF(beosztás!$HM182:$IQ182,"B7")*7+COUNTIF(beosztás!$HM182:$IQ182,"B8")*8+COUNTIF(beosztás!$HM182:$IQ182,"B9")*9+COUNTIF(beosztás!$HM182:$IQ182,"B10")*10+COUNTIF(beosztás!$HM182:$IQ182,"B11")*11+COUNTIF(beosztás!$HM182:$IQ182,"B12")*12+COUNTIF(beosztás!$HM182:$IQ182,"BP")*0</f>
        <v>0</v>
      </c>
      <c r="EY180" s="605">
        <f t="shared" si="775"/>
        <v>0</v>
      </c>
      <c r="EZ180" s="710">
        <f>IF(C180="",0,alapadatok!$AN$9)</f>
        <v>0</v>
      </c>
      <c r="FA180" s="19">
        <f t="shared" si="776"/>
        <v>0</v>
      </c>
      <c r="FB180" s="907">
        <f t="shared" si="777"/>
        <v>0</v>
      </c>
      <c r="FC180" s="40"/>
      <c r="FD180" s="25">
        <f t="shared" si="778"/>
        <v>0</v>
      </c>
      <c r="FE180" s="605">
        <f t="shared" si="779"/>
        <v>0</v>
      </c>
      <c r="FF180" s="605">
        <f t="shared" si="780"/>
        <v>0</v>
      </c>
      <c r="FG180" s="605">
        <f t="shared" si="781"/>
        <v>0</v>
      </c>
      <c r="FH180" s="605">
        <f t="shared" si="782"/>
        <v>0</v>
      </c>
      <c r="FI180" s="605">
        <f t="shared" si="783"/>
        <v>0</v>
      </c>
      <c r="FJ180" s="605">
        <f t="shared" si="784"/>
        <v>0</v>
      </c>
      <c r="FK180" s="605">
        <f t="shared" si="785"/>
        <v>0</v>
      </c>
      <c r="FL180" s="605">
        <f t="shared" si="786"/>
        <v>0</v>
      </c>
      <c r="FM180" s="605">
        <f t="shared" si="787"/>
        <v>0</v>
      </c>
      <c r="FN180" s="605">
        <f t="shared" si="788"/>
        <v>0</v>
      </c>
      <c r="FO180" s="19">
        <f t="shared" si="789"/>
        <v>0</v>
      </c>
      <c r="FP180" s="907">
        <f t="shared" si="790"/>
        <v>0</v>
      </c>
      <c r="FQ180" s="41"/>
      <c r="FR180" s="709">
        <f>COUNTIF(beosztás!$IR182:$JU182,"DE")*8</f>
        <v>0</v>
      </c>
      <c r="FS180" s="710">
        <f>COUNTIF(beosztás!$IR182:$JU182,"DU")*8</f>
        <v>0</v>
      </c>
      <c r="FT180" s="710">
        <f>COUNTIF(beosztás!$IR182:$JU182,"ÉJ")*8</f>
        <v>0</v>
      </c>
      <c r="FU180" s="710">
        <f>COUNTIF(beosztás!$IR182:$JU182,"N")*12</f>
        <v>0</v>
      </c>
      <c r="FV180" s="710">
        <f>COUNTIF(beosztás!$IR182:$JU182,"é")*12</f>
        <v>0</v>
      </c>
      <c r="FW180" s="710">
        <f>SUM(beosztás!$IR182:$JU182)</f>
        <v>0</v>
      </c>
      <c r="FX180" s="710">
        <f>COUNTIF(beosztás!$IR182:$JU182,"FÜ")*8</f>
        <v>0</v>
      </c>
      <c r="FY180" s="897">
        <f>(COUNTIF(beosztás!$IR182:$JU182,"SN")*12)+(COUNTIF(beosztás!$IR182:$JU182,"SDE")*8)+(COUNTIF(beosztás!$IR182:$JU182,"SDU")*8)+(COUNTIF(beosztás!$IR182:$JU182,"SÉ")*12)+(COUNTIF(beosztás!$IR182:$JU182,"SÉJ")*8)+(COUNTIF(beosztás!$IR182:$JU182,"S1")*1)+(COUNTIF(beosztás!$IR182:$JU182,"S2")*2)+(COUNTIF(beosztás!$IR182:$JU182,"S3")*3)+(COUNTIF(beosztás!$IR182:$JU182,"S4")*4)+(COUNTIF(beosztás!$IR182:$JU182,"S5")*5)+(COUNTIF(beosztás!$IR182:$JU182,"S6")*6)+(COUNTIF(beosztás!$IR182:$JU182,"S7")*7)+(COUNTIF(beosztás!$IR182:$JU182,"S8")*8)+(COUNTIF(beosztás!$IR182:$JU182,"S9")*9)+(COUNTIF(beosztás!$IR182:$JU182,"S10")*10)+(COUNTIF(beosztás!$IR182:$JU182,"S11")*11)+(COUNTIF(beosztás!$IR182:$JU182,"S12")*12)</f>
        <v>0</v>
      </c>
      <c r="FZ180" s="710">
        <f>COUNTIF(beosztás!$IR182:$JU182,"BN")*12+COUNTIF(beosztás!$IR182:$JU182,"BÉ")*12+COUNTIF(beosztás!$IR182:$JU182,"BDE")*8+COUNTIF(beosztás!$IR182:$JU182,"BDU")*8+COUNTIF(beosztás!$IR182:$JU182,"BÉJ")*8+COUNTIF(beosztás!$IR182:$JU182,"B1")*1+COUNTIF(beosztás!$IR182:$JU182,"B2")*2+COUNTIF(beosztás!$IR182:$JU182,"B3")*3+COUNTIF(beosztás!$IR182:$JU182,"B5")*5+COUNTIF(beosztás!$IR182:$JU182,"B6")*6+COUNTIF(beosztás!$IR182:$JU182,"B7")*7+COUNTIF(beosztás!$IR182:$JU182,"B8")*8+COUNTIF(beosztás!$IR182:$JU182,"B9")*9+COUNTIF(beosztás!$IR182:$JU182,"B10")*10+COUNTIF(beosztás!$IR182:$JU182,"B11")*11+COUNTIF(beosztás!$IR182:$JU182,"B12")*12+COUNTIF(beosztás!$IR182:$JU182,"BP")*0</f>
        <v>0</v>
      </c>
      <c r="GA180" s="605">
        <f t="shared" si="791"/>
        <v>0</v>
      </c>
      <c r="GB180" s="710">
        <f>IF(C180="",0,alapadatok!$AN$10)</f>
        <v>0</v>
      </c>
      <c r="GC180" s="19">
        <f t="shared" si="792"/>
        <v>0</v>
      </c>
      <c r="GD180" s="907">
        <f t="shared" si="793"/>
        <v>0</v>
      </c>
      <c r="GE180" s="42"/>
      <c r="GF180" s="709">
        <f>COUNTIF(beosztás!$JV182:$KZ182,"DE")*8</f>
        <v>0</v>
      </c>
      <c r="GG180" s="710">
        <f>COUNTIF(beosztás!$JV182:$KZ182,"DU")*8</f>
        <v>0</v>
      </c>
      <c r="GH180" s="710">
        <f>COUNTIF(beosztás!$JV182:$KZ182,"ÉJ")*8</f>
        <v>0</v>
      </c>
      <c r="GI180" s="710">
        <f>COUNTIF(beosztás!$JV182:$KZ182,"N")*12</f>
        <v>0</v>
      </c>
      <c r="GJ180" s="710">
        <f>COUNTIF(beosztás!$JV182:$KZ182,"É")*12</f>
        <v>0</v>
      </c>
      <c r="GK180" s="710">
        <f>SUM(beosztás!$JV182:$KZ182)</f>
        <v>0</v>
      </c>
      <c r="GL180" s="897">
        <f>(COUNTIF(beosztás!$JV182:$KZ182,"SN")*12)+(COUNTIF(beosztás!$JV182:$KZ182,"SDE")*8)+(COUNTIF(beosztás!$JV182:$KZ182,"SDU")*8)+(COUNTIF(beosztás!$JV182:$KZ182,"SÉ")*12)+(COUNTIF(beosztás!$JV182:$KZ182,"SÉJ")*8)+(COUNTIF(beosztás!$JV182:$KZ182,"S1")*1)+(COUNTIF(beosztás!$JV182:$KZ182,"S2")*2)+(COUNTIF(beosztás!$JV182:$KZ182,"S3")*3)+(COUNTIF(beosztás!$JV182:$KZ182,"S4")*4)+(COUNTIF(beosztás!$JV182:$KZ182,"S5")*5)+(COUNTIF(beosztás!$JV182:$KZ182,"S6")*6)+(COUNTIF(beosztás!$JV182:$KZ182,"S7")*7)+(COUNTIF(beosztás!$JV182:$KZ182,"S8")*8)+(COUNTIF(beosztás!$JV182:$KZ182,"S9")*9)+(COUNTIF(beosztás!$JV182:$KZ182,"S10")*10)+(COUNTIF(beosztás!$JV182:$KZ182,"S11")*11)+(COUNTIF(beosztás!$JV182:$KZ182,"S12")*12)</f>
        <v>0</v>
      </c>
      <c r="GM180" s="710">
        <f>COUNTIF(beosztás!$JV182:$KZ182,"FÜ")*8</f>
        <v>0</v>
      </c>
      <c r="GN180" s="710">
        <f>COUNTIF(beosztás!$JV182:$KZ182,"BN")*12+COUNTIF(beosztás!$JV182:$KZ182,"BÉ")*12+COUNTIF(beosztás!$JV182:$KZ182,"BDE")*8+COUNTIF(beosztás!$JV182:$KZ182,"BDU")*8+COUNTIF(beosztás!$JV182:$KZ182,"BÉJ")*8+COUNTIF(beosztás!$JV182:$KZ182,"B1")*1+COUNTIF(beosztás!$JV182:$KZ182,"B2")*2+COUNTIF(beosztás!$JV182:$KZ182,"B3")*3+COUNTIF(beosztás!$JV182:$KZ182,"B5")*5+COUNTIF(beosztás!$JV182:$KZ182,"B6")*6+COUNTIF(beosztás!$JV182:$KZ182,"B7")*7+COUNTIF(beosztás!$JV182:$KZ182,"B8")*8+COUNTIF(beosztás!$JV182:$KZ182,"B9")*9+COUNTIF(beosztás!$JV182:$KZ182,"B10")*10+COUNTIF(beosztás!$JV182:$KZ182,"B11")*11+COUNTIF(beosztás!$JV182:$KZ182,"B12")*12+COUNTIF(beosztás!$JV182:$KZ182,"BP")*0</f>
        <v>0</v>
      </c>
      <c r="GO180" s="605">
        <f t="shared" si="794"/>
        <v>0</v>
      </c>
      <c r="GP180" s="710">
        <f>IF(C180="",0,alapadatok!$AN$11)</f>
        <v>0</v>
      </c>
      <c r="GQ180" s="19">
        <f t="shared" si="795"/>
        <v>0</v>
      </c>
      <c r="GR180" s="907">
        <f t="shared" si="796"/>
        <v>0</v>
      </c>
      <c r="GS180" s="42"/>
      <c r="GT180" s="25">
        <f t="shared" si="797"/>
        <v>0</v>
      </c>
      <c r="GU180" s="605">
        <f t="shared" si="798"/>
        <v>0</v>
      </c>
      <c r="GV180" s="605">
        <f t="shared" si="799"/>
        <v>0</v>
      </c>
      <c r="GW180" s="605">
        <f t="shared" si="800"/>
        <v>0</v>
      </c>
      <c r="GX180" s="605">
        <f t="shared" si="801"/>
        <v>0</v>
      </c>
      <c r="GY180" s="605">
        <f t="shared" si="802"/>
        <v>0</v>
      </c>
      <c r="GZ180" s="605">
        <f t="shared" si="803"/>
        <v>0</v>
      </c>
      <c r="HA180" s="605">
        <f t="shared" si="804"/>
        <v>0</v>
      </c>
      <c r="HB180" s="605">
        <f t="shared" si="805"/>
        <v>0</v>
      </c>
      <c r="HC180" s="605">
        <f t="shared" si="806"/>
        <v>0</v>
      </c>
      <c r="HD180" s="605">
        <f t="shared" si="807"/>
        <v>0</v>
      </c>
      <c r="HE180" s="19">
        <f t="shared" si="808"/>
        <v>0</v>
      </c>
      <c r="HF180" s="907">
        <f t="shared" si="809"/>
        <v>0</v>
      </c>
      <c r="HG180" s="41"/>
      <c r="HH180" s="709">
        <f>COUNTIF(beosztás!$LA182:$MD182,"DE")*8</f>
        <v>0</v>
      </c>
      <c r="HI180" s="710">
        <f>COUNTIF(beosztás!$LA182:$MD182,"DU")*8</f>
        <v>0</v>
      </c>
      <c r="HJ180" s="710">
        <f>COUNTIF(beosztás!$LA182:$MD182,"ÉJ")*8</f>
        <v>0</v>
      </c>
      <c r="HK180" s="710">
        <f>COUNTIF(beosztás!$LA182:$MD182,"N")*12</f>
        <v>0</v>
      </c>
      <c r="HL180" s="710">
        <f>COUNTIF(beosztás!$LA182:$MD182,"é")*12</f>
        <v>0</v>
      </c>
      <c r="HM180" s="710">
        <f>SUM(beosztás!$LA182:$MD182)</f>
        <v>0</v>
      </c>
      <c r="HN180" s="710">
        <f>COUNTIF(beosztás!$LA182:$MD182,"FÜ")*8</f>
        <v>0</v>
      </c>
      <c r="HO180" s="897">
        <f>(COUNTIF(beosztás!$LA182:$MD182,"SN")*12)+(COUNTIF(beosztás!$LA182:$MD182,"SDE")*8)+(COUNTIF(beosztás!$LA182:$MD182,"SDU")*8)+(COUNTIF(beosztás!$LA182:$MD182,"SÉ")*12)+(COUNTIF(beosztás!$LA182:$MD182,"SÉJ")*8)+(COUNTIF(beosztás!$LA182:$MD182,"S1")*1)+(COUNTIF(beosztás!$LA182:$MD182,"S2")*2)+(COUNTIF(beosztás!$LA182:$MD182,"S3")*3)+(COUNTIF(beosztás!$LA182:$MD182,"S4")*4)+(COUNTIF(beosztás!$LA182:$MD182,"S5")*5)+(COUNTIF(beosztás!$LA182:$MD182,"S6")*6)+(COUNTIF(beosztás!$LA182:$MD182,"S7")*7)+(COUNTIF(beosztás!$LA182:$MD182,"S8")*8)+(COUNTIF(beosztás!$LA182:$MD182,"S9")*9)+(COUNTIF(beosztás!$LA182:$MD182,"S10")*10)+(COUNTIF(beosztás!$LA182:$MD182,"S11")*11)+(COUNTIF(beosztás!$LA182:$MD182,"S12")*12)</f>
        <v>0</v>
      </c>
      <c r="HP180" s="710">
        <f>COUNTIF(beosztás!$LA182:$MD182,"BN")*12+COUNTIF(beosztás!$LA182:$MD182,"BÉ")*12+COUNTIF(beosztás!$LA182:$MD182,"BDE")*8+COUNTIF(beosztás!$LA182:$MD182,"BDU")*8+COUNTIF(beosztás!$LA182:$MD182,"BÉJ")*8+COUNTIF(beosztás!$LA182:$MD182,"B1")*1+COUNTIF(beosztás!$LA182:$MD182,"B2")*2+COUNTIF(beosztás!$LA182:$MD182,"B3")*3+COUNTIF(beosztás!$KZ182:$MC182,"B5")*5+COUNTIF(beosztás!$KZ182:$MC182,"B6")*6+COUNTIF(beosztás!$KZ182:$MC182,"B7")*7+COUNTIF(beosztás!$KZ182:$MC182,"B8")*8+COUNTIF(beosztás!$LA182:$MD182,"B9")*9+COUNTIF(beosztás!$LA182:$MD182,"B10")*10+COUNTIF(beosztás!$LA182:$MD182,"B11")*11+COUNTIF(beosztás!$LA182:$MD182,"B12")*12+COUNTIF(beosztás!$LA182:$MD182,"BP")*0</f>
        <v>0</v>
      </c>
      <c r="HQ180" s="605">
        <f t="shared" si="810"/>
        <v>0</v>
      </c>
      <c r="HR180" s="710">
        <f>IF(C180="",0,alapadatok!$AN$12)</f>
        <v>0</v>
      </c>
      <c r="HS180" s="19">
        <f t="shared" si="811"/>
        <v>0</v>
      </c>
      <c r="HT180" s="907">
        <f t="shared" si="724"/>
        <v>0</v>
      </c>
      <c r="HU180" s="42"/>
      <c r="HV180" s="709">
        <f>COUNTIF(beosztás!$ME182:$NI182,"DE")*8</f>
        <v>0</v>
      </c>
      <c r="HW180" s="710">
        <f>COUNTIF(beosztás!$ME182:$NI182,"DU")*8</f>
        <v>0</v>
      </c>
      <c r="HX180" s="710">
        <f>COUNTIF(beosztás!$ME182:$NI182,"ÉJ")*8</f>
        <v>0</v>
      </c>
      <c r="HY180" s="710">
        <f>COUNTIF(beosztás!$ME182:$NI182,"N")*12</f>
        <v>0</v>
      </c>
      <c r="HZ180" s="710">
        <f>COUNTIF(beosztás!$ME182:$NI182,"É")*12</f>
        <v>0</v>
      </c>
      <c r="IA180" s="710">
        <f>SUM(beosztás!$ME182:$NI182)</f>
        <v>0</v>
      </c>
      <c r="IB180" s="710">
        <f>(COUNTIF(beosztás!$ME182:$NI182,"SN")*12)+(COUNTIF(beosztás!$ME182:$NI182,"SDE")*8)+(COUNTIF(beosztás!$ME182:$NI182,"SDU")*8)+(COUNTIF(beosztás!$ME182:$NI182,"SÉ")*12)+(COUNTIF(beosztás!$ME182:$NI182,"SÉJ")*8)+(COUNTIF(beosztás!$ME182:$NI182,"S1")*1)+(COUNTIF(beosztás!$ME182:$NI182,"S2")*2)+(COUNTIF(beosztás!$ME182:$NI182,"S3")*3)+(COUNTIF(beosztás!$ME182:$NI182,"S4")*4)+(COUNTIF(beosztás!$ME182:$NI182,"S5")*5)+(COUNTIF(beosztás!$ME182:$NI182,"S6")*6)+(COUNTIF(beosztás!$ME182:$NI182,"S7")*7)+(COUNTIF(beosztás!$ME182:$NI182,"S8")*8)+(COUNTIF(beosztás!$ME182:$NI182,"S9")*9)+(COUNTIF(beosztás!$ME182:$NI182,"S10")*10)+(COUNTIF(beosztás!$ME182:$NI182,"S11")*11)+(COUNTIF(beosztás!$ME182:$NI182,"S12")*12)</f>
        <v>0</v>
      </c>
      <c r="IC180" s="710">
        <f>COUNTIF(beosztás!$ME182:$NI182,"FÜ")*8</f>
        <v>0</v>
      </c>
      <c r="ID180" s="710">
        <f>COUNTIF(beosztás!$ME182:$NI182,"BN")*12+COUNTIF(beosztás!$ME182:$NI182,"BÉ")*12+COUNTIF(beosztás!$ME182:$NI182,"BDE")*8+COUNTIF(beosztás!$ME182:$NI182,"BDU")*8+COUNTIF(beosztás!$ME182:$NI182,"BÉJ")*8+COUNTIF(beosztás!$ME182:$NI182,"B1")*1+COUNTIF(beosztás!$ME182:$NI182,"B2")*2+COUNTIF(beosztás!$ME182:$NI182,"B3")*3+COUNTIF(beosztás!$ME182:$NI182,"B5")*5+COUNTIF(beosztás!$ME182:$NI182,"B6")*6+COUNTIF(beosztás!$ME182:$NI182,"B7")*7+COUNTIF(beosztás!$ME182:$NI182,"B8")*8+COUNTIF(beosztás!$ME182:$NI182,"B9")*9+COUNTIF(beosztás!$ME182:$NI182,"B10")*10+COUNTIF(beosztás!$ME182:$NI182,"B11")*11+COUNTIF(beosztás!$ME182:$NI182,"B12")*12+COUNTIF(beosztás!$ME182:$NI182,"BP")*0</f>
        <v>0</v>
      </c>
      <c r="IE180" s="605">
        <f t="shared" si="812"/>
        <v>0</v>
      </c>
      <c r="IF180" s="710">
        <f>IF(C180="",0,alapadatok!$AN$13)</f>
        <v>0</v>
      </c>
      <c r="IG180" s="19">
        <f t="shared" si="813"/>
        <v>0</v>
      </c>
      <c r="IH180" s="741">
        <f t="shared" si="726"/>
        <v>0</v>
      </c>
      <c r="II180" s="42"/>
      <c r="IJ180" s="25">
        <f t="shared" si="814"/>
        <v>0</v>
      </c>
      <c r="IK180" s="605">
        <f t="shared" si="815"/>
        <v>0</v>
      </c>
      <c r="IL180" s="605">
        <f t="shared" si="816"/>
        <v>0</v>
      </c>
      <c r="IM180" s="605">
        <f t="shared" si="817"/>
        <v>0</v>
      </c>
      <c r="IN180" s="605">
        <f t="shared" si="818"/>
        <v>0</v>
      </c>
      <c r="IO180" s="605">
        <f t="shared" si="819"/>
        <v>0</v>
      </c>
      <c r="IP180" s="605">
        <f t="shared" si="820"/>
        <v>0</v>
      </c>
      <c r="IQ180" s="605">
        <f t="shared" si="821"/>
        <v>0</v>
      </c>
      <c r="IR180" s="605">
        <f t="shared" si="822"/>
        <v>0</v>
      </c>
      <c r="IS180" s="605">
        <f t="shared" si="823"/>
        <v>0</v>
      </c>
      <c r="IT180" s="605">
        <f t="shared" si="824"/>
        <v>0</v>
      </c>
      <c r="IU180" s="19">
        <f t="shared" si="825"/>
        <v>0</v>
      </c>
      <c r="IV180" s="907">
        <f t="shared" si="826"/>
        <v>0</v>
      </c>
      <c r="IW180" s="43"/>
      <c r="JF180" s="21"/>
      <c r="JG180" s="21"/>
    </row>
    <row r="181" spans="1:267" ht="15.75" hidden="1" thickBot="1" x14ac:dyDescent="0.3">
      <c r="A181" s="422">
        <f>IF(beosztás!A183=0,"",beosztás!A183)</f>
        <v>36</v>
      </c>
      <c r="B181" s="48" t="str">
        <f>IF(beosztás!B183=0,"",beosztás!B183)</f>
        <v/>
      </c>
      <c r="C181" s="49" t="str">
        <f>IF(beosztás!C183=0,"",beosztás!C183)</f>
        <v/>
      </c>
      <c r="D181" s="50" t="str">
        <f>IF(beosztás!D183=0,"",beosztás!D183)</f>
        <v/>
      </c>
      <c r="E181" s="18"/>
      <c r="F181" s="709">
        <f>COUNTIF(beosztás!$I183:$AM183,"DE")*8</f>
        <v>0</v>
      </c>
      <c r="G181" s="710">
        <f>COUNTIF(beosztás!$I183:$AM183,"DU")*8</f>
        <v>0</v>
      </c>
      <c r="H181" s="710">
        <f>COUNTIF(beosztás!$I183:$AM183,"ÉJ")*8</f>
        <v>0</v>
      </c>
      <c r="I181" s="710">
        <f>COUNTIF(beosztás!$I183:$AM183,"N")*12</f>
        <v>0</v>
      </c>
      <c r="J181" s="710">
        <f>COUNTIF(beosztás!$I183:$AM183,"é")*12</f>
        <v>0</v>
      </c>
      <c r="K181" s="710">
        <f>SUM(beosztás!$I183:$AM183)</f>
        <v>0</v>
      </c>
      <c r="L181" s="710">
        <f>COUNTIF(beosztás!$I183:$AM183,"FÜ")*8</f>
        <v>0</v>
      </c>
      <c r="M181" s="710">
        <f>(COUNTIF(beosztás!$I183:$AM183,"SN")*12)+(COUNTIF(beosztás!$I183:$AM183,"SDE")*8)+(COUNTIF(beosztás!$I183:$AM183,"SDU")*8)+(COUNTIF(beosztás!$I183:$AM183,"S1")*1)+(COUNTIF(beosztás!$I183:$AM183,"S2")*2)+(COUNTIF(beosztás!$I183:$AM183,"S3")*3)+(COUNTIF(beosztás!$I183:$AM183,"S4")*4)+(COUNTIF(beosztás!$I183:$AM183,"S5")*5)+(COUNTIF(beosztás!$I183:$AM183,"S6")*6)+(COUNTIF(beosztás!$I183:$AM183,"S7")*7)+(COUNTIF(beosztás!$I183:$AM183,"S8")*8)+(COUNTIF(beosztás!$I183:$AM183,"S9")*9)+(COUNTIF(beosztás!$I183:$AM183,"S10")*10)+(COUNTIF(beosztás!$I183:$AM183,"S11")*11)+(COUNTIF(beosztás!$I183:$AM183,"S12")*12)+(COUNTIF(beosztás!$I183:$AM183,"SÉ")*12)+(COUNTIF(beosztás!$I183:$AM183,"SÉJ")*8)</f>
        <v>0</v>
      </c>
      <c r="N181" s="710">
        <f>COUNTIF(beosztás!$I183:$AM183,"BN")*12+COUNTIF(beosztás!$I183:$AM183,"BÉ")*12+COUNTIF(beosztás!$I183:$AM183,"BDE")*8+COUNTIF(beosztás!$I183:$AM183,"BDU")*8+COUNTIF(beosztás!$I183:$AM183,"BÉJ")*8+COUNTIF(beosztás!$I183:$AM183,"B1")*1+COUNTIF(beosztás!$I183:$AM183,"B2")*2+COUNTIF(beosztás!$I183:$AM183,"B3")*3+COUNTIF(beosztás!$I183:$AM183,"B5")*5+COUNTIF(beosztás!$I183:$AM183,"B6")*6+COUNTIF(beosztás!$I183:$AM183,"B7")*7+COUNTIF(beosztás!$I183:$AM183,"B8")*8+COUNTIF(beosztás!$I183:$AM183,"B9")*9+COUNTIF(beosztás!$I183:$AM183,"B10")*10+COUNTIF(beosztás!$I183:$AM183,"B11")*11+COUNTIF(beosztás!$I183:$AM183,"B12")*12+COUNTIF(beosztás!$I183:$AM183,"BP")*0</f>
        <v>0</v>
      </c>
      <c r="O181" s="605">
        <f t="shared" si="690"/>
        <v>0</v>
      </c>
      <c r="P181" s="710">
        <f>IF(C181="",0,alapadatok!$AN$2)</f>
        <v>0</v>
      </c>
      <c r="Q181" s="19">
        <f t="shared" si="577"/>
        <v>0</v>
      </c>
      <c r="R181" s="741">
        <f t="shared" si="691"/>
        <v>0</v>
      </c>
      <c r="S181" s="40"/>
      <c r="T181" s="709">
        <f>COUNTIF(beosztás!$AN183:$BO183,"DE")*8</f>
        <v>0</v>
      </c>
      <c r="U181" s="710">
        <f>COUNTIF(beosztás!$AN183:$BO183,"DU")*8</f>
        <v>0</v>
      </c>
      <c r="V181" s="710">
        <f>COUNTIF(beosztás!$AN183:$BO183,"ÉJ")*8</f>
        <v>0</v>
      </c>
      <c r="W181" s="710">
        <f>COUNTIF(beosztás!$AN183:$BO183,"N")*12</f>
        <v>0</v>
      </c>
      <c r="X181" s="710">
        <f>COUNTIF(beosztás!$AN183:$BO183,"É")*12</f>
        <v>0</v>
      </c>
      <c r="Y181" s="710">
        <f>SUM(beosztás!$AN183:$BO183)</f>
        <v>0</v>
      </c>
      <c r="Z181" s="710">
        <f>(COUNTIF(beosztás!$AN183:$BO183,"SN")*12)+(COUNTIF(beosztás!$AN183:$BO183,"SDE")*8)+(COUNTIF(beosztás!$AN183:$BO183,"SDU")*8)+(COUNTIF(beosztás!$AN183:$BO183,"SÉ")*12)+(COUNTIF(beosztás!$AN183:$BO183,"SÉJ")*8)+(COUNTIF(beosztás!$AN183:$BO183,"S1")*1)+(COUNTIF(beosztás!$AN183:$BO183,"S2")*2)+(COUNTIF(beosztás!$AN183:$BO183,"S3")*3)+(COUNTIF(beosztás!$AN183:$BO183,"S4")*4)+(COUNTIF(beosztás!$AN183:$BO183,"S5")*5)+(COUNTIF(beosztás!$AN183:$BO183,"S6")*6)+(COUNTIF(beosztás!$AN183:$BO183,"S7")*7)+(COUNTIF(beosztás!$AN183:$BO183,"S8")*8)+(COUNTIF(beosztás!$AN183:$BO183,"S9")*9)+(COUNTIF(beosztás!$AN183:$BO183,"S10")*10)+(COUNTIF(beosztás!$AN183:$BO183,"S11")*11)+(COUNTIF(beosztás!$AN183:$BO183,"S12")*12)</f>
        <v>0</v>
      </c>
      <c r="AA181" s="710">
        <f>COUNTIF(beosztás!$AN183:$BO183,"FÜ")*8</f>
        <v>0</v>
      </c>
      <c r="AB181" s="710">
        <f>COUNTIF(beosztás!$AN183:$BO183,"BN")*12+COUNTIF(beosztás!$AN183:$BO183,"BÉ")*12+COUNTIF(beosztás!$AN183:$BO183,"BDE")*8+COUNTIF(beosztás!$AN183:$BO183,"BDU")*8+COUNTIF(beosztás!$AN183:$BO183,"BÉJ")*8+COUNTIF(beosztás!$AN183:$BO183,"B1")*1+COUNTIF(beosztás!$AN183:$BO183,"B2")*2+COUNTIF(beosztás!$AN183:$BO183,"B3")*3+COUNTIF(beosztás!$AN183:$BO183,"B5")*5+COUNTIF(beosztás!$AN183:$BO183,"B6")*6+COUNTIF(beosztás!$AN183:$BO183,"B7")*7+COUNTIF(beosztás!$AN183:$BO183,"B8")*8+COUNTIF(beosztás!$AN183:$BO183,"B9")*9+COUNTIF(beosztás!$AN183:$BO183,"B10")*10+COUNTIF(beosztás!$AN183:$BO183,"B11")*11+COUNTIF(beosztás!$AN183:$BO183,"B12")*12+COUNTIF(beosztás!$AN183:$BO183,"BP")*0</f>
        <v>0</v>
      </c>
      <c r="AC181" s="605">
        <f t="shared" si="827"/>
        <v>0</v>
      </c>
      <c r="AD181" s="706">
        <f>IF(C181="",0,alapadatok!$AN$3)</f>
        <v>0</v>
      </c>
      <c r="AE181" s="19">
        <f t="shared" si="728"/>
        <v>0</v>
      </c>
      <c r="AF181" s="741">
        <f t="shared" si="729"/>
        <v>0</v>
      </c>
      <c r="AG181" s="40"/>
      <c r="AH181" s="25">
        <f t="shared" si="694"/>
        <v>0</v>
      </c>
      <c r="AI181" s="605">
        <f t="shared" si="695"/>
        <v>0</v>
      </c>
      <c r="AJ181" s="605">
        <f t="shared" si="696"/>
        <v>0</v>
      </c>
      <c r="AK181" s="605">
        <f t="shared" si="697"/>
        <v>0</v>
      </c>
      <c r="AL181" s="605">
        <f t="shared" si="698"/>
        <v>0</v>
      </c>
      <c r="AM181" s="605">
        <f t="shared" si="699"/>
        <v>0</v>
      </c>
      <c r="AN181" s="605">
        <f t="shared" si="700"/>
        <v>0</v>
      </c>
      <c r="AO181" s="605">
        <f t="shared" si="701"/>
        <v>0</v>
      </c>
      <c r="AP181" s="605">
        <f t="shared" si="730"/>
        <v>0</v>
      </c>
      <c r="AQ181" s="605">
        <f t="shared" si="731"/>
        <v>0</v>
      </c>
      <c r="AR181" s="605">
        <f t="shared" si="732"/>
        <v>0</v>
      </c>
      <c r="AS181" s="19">
        <f t="shared" si="733"/>
        <v>0</v>
      </c>
      <c r="AT181" s="741">
        <f t="shared" si="734"/>
        <v>0</v>
      </c>
      <c r="AU181" s="41"/>
      <c r="AV181" s="709">
        <f>COUNTIF(beosztás!$BP183:$CT183,"DE")*8</f>
        <v>0</v>
      </c>
      <c r="AW181" s="710">
        <f>COUNTIF(beosztás!$BP183:$CT183,"DU")*8</f>
        <v>0</v>
      </c>
      <c r="AX181" s="710">
        <f>COUNTIF(beosztás!$BP183:$CT183,"ÉJ")*8</f>
        <v>0</v>
      </c>
      <c r="AY181" s="710">
        <f>COUNTIF(beosztás!$BP183:$CT183,"N")*12</f>
        <v>0</v>
      </c>
      <c r="AZ181" s="710">
        <f>COUNTIF(beosztás!$BP183:$CT183,"é")*12</f>
        <v>0</v>
      </c>
      <c r="BA181" s="710">
        <f>SUM(beosztás!$BP183:$CT183)</f>
        <v>0</v>
      </c>
      <c r="BB181" s="710">
        <f>COUNTIF(beosztás!$BP183:$CT183,"FÜ")*8</f>
        <v>0</v>
      </c>
      <c r="BC181" s="897">
        <f>(COUNTIF(beosztás!$BP183:$CT183,"SN")*12)+(COUNTIF(beosztás!$BP183:$CT183,"SDE")*8)+(COUNTIF(beosztás!$BP183:$CT183,"SDU")*8)+(COUNTIF(beosztás!$BP183:$CT183,"SÉ")*12)+(COUNTIF(beosztás!$BP183:$CT183,"SÉJ")*8)+(COUNTIF(beosztás!$BP183:$CT183,"S1")*1)+(COUNTIF(beosztás!$BP183:$CT183,"S2")*2)+(COUNTIF(beosztás!$BP183:$CT183,"S3")*3)+(COUNTIF(beosztás!$BP183:$CT183,"S4")*4)+(COUNTIF(beosztás!$BP183:$CT183,"S5")*5)+(COUNTIF(beosztás!$BP183:$CT183,"S6")*6)+(COUNTIF(beosztás!$BP183:$CT183,"S7")*7)+(COUNTIF(beosztás!$BP183:$CT183,"S8")*8)+(COUNTIF(beosztás!$BP183:$CT183,"S9")*9)+(COUNTIF(beosztás!$BP183:$CT183,"S10")*10)+(COUNTIF(beosztás!$BP183:$CT183,"S11")*11)+(COUNTIF(beosztás!$BP183:$CT183,"S12")*12)</f>
        <v>0</v>
      </c>
      <c r="BD181" s="710">
        <f>COUNTIF(beosztás!$BP183:$CT183,"BN")*12+COUNTIF(beosztás!$BP183:$CT183,"BÉ")*12+COUNTIF(beosztás!$BP183:$CT183,"BDE")*8+COUNTIF(beosztás!$BP183:$CT183,"BDU")*8+COUNTIF(beosztás!$BP183:$CT183,"BÉJ")*8+COUNTIF(beosztás!$BP183:$CT183,"B1")*1+COUNTIF(beosztás!$BP183:$CT183,"B2")*2+COUNTIF(beosztás!$BP183:$CT183,"B3")*3+COUNTIF(beosztás!$BP183:$CT183,"B5")*5+COUNTIF(beosztás!$BP183:$CT183,"B6")*6+COUNTIF(beosztás!$BP183:$CT183,"B7")*7+COUNTIF(beosztás!$BP183:$CT183,"B8")*8+COUNTIF(beosztás!$BP183:$CT183,"B9")*9+COUNTIF(beosztás!$BP183:$CT183,"B10")*10+COUNTIF(beosztás!$BP183:$CT183,"B11")*11+COUNTIF(beosztás!$BP183:$CT183,"B12")*12+COUNTIF(beosztás!$BP183:$CT183,"BP")*0</f>
        <v>0</v>
      </c>
      <c r="BE181" s="605">
        <f t="shared" si="735"/>
        <v>0</v>
      </c>
      <c r="BF181" s="706">
        <f>IF(C181="",0,alapadatok!$AN$4)</f>
        <v>0</v>
      </c>
      <c r="BG181" s="19">
        <f t="shared" si="736"/>
        <v>0</v>
      </c>
      <c r="BH181" s="741">
        <f t="shared" si="737"/>
        <v>0</v>
      </c>
      <c r="BI181" s="40"/>
      <c r="BJ181" s="709">
        <f>COUNTIF(beosztás!$CU183:$DX183,"DE")*8</f>
        <v>0</v>
      </c>
      <c r="BK181" s="710">
        <f>COUNTIF(beosztás!$CU183:$DX183,"DU")*8</f>
        <v>0</v>
      </c>
      <c r="BL181" s="710">
        <f>COUNTIF(beosztás!$CU183:$DX183,"ÉJ")*8</f>
        <v>0</v>
      </c>
      <c r="BM181" s="710">
        <f>COUNTIF(beosztás!$CU183:$DX183,"N")*12</f>
        <v>0</v>
      </c>
      <c r="BN181" s="710">
        <f>COUNTIF(beosztás!$CU183:$DX183,"É")*12</f>
        <v>0</v>
      </c>
      <c r="BO181" s="710">
        <f>SUM(beosztás!$CU183:$DX183)</f>
        <v>0</v>
      </c>
      <c r="BP181" s="897">
        <f>(COUNTIF(beosztás!$CU183:$DX183,"SN")*12)+(COUNTIF(beosztás!$CU183:$DX183,"SDE")*8)+(COUNTIF(beosztás!$CU183:$DX183,"SDU")*8)+(COUNTIF(beosztás!$CU183:$DX183,"SÉ")*12)+(COUNTIF(beosztás!$CU183:$DX183,"SÉJ")*8)+(COUNTIF(beosztás!$CU183:$DX183,"S1")*1)+(COUNTIF(beosztás!$CU183:$DX183,"S2")*2)+(COUNTIF(beosztás!$CU183:$DX183,"S3")*3)+(COUNTIF(beosztás!$CU183:$DX183,"S4")*4)+(COUNTIF(beosztás!$CU183:$DX183,"S5")*5)+(COUNTIF(beosztás!$CU183:$DX183,"S6")*6)+(COUNTIF(beosztás!$CU183:$DX183,"S7")*7)+(COUNTIF(beosztás!$CU183:$DX183,"S8")*8)+(COUNTIF(beosztás!$CU183:$DX183,"S9")*9)+(COUNTIF(beosztás!$CU183:$DX183,"S10")*10)+(COUNTIF(beosztás!$CU183:$DX183,"S11")*11)+(COUNTIF(beosztás!$CU183:$DX183,"S12")*12)</f>
        <v>0</v>
      </c>
      <c r="BQ181" s="710">
        <f>COUNTIF(beosztás!$CU183:$DX183,"FÜ")*8</f>
        <v>0</v>
      </c>
      <c r="BR181" s="710">
        <f>COUNTIF(beosztás!$CU183:$DX183,"BN")*12+COUNTIF(beosztás!$CU183:$DX183,"BÉ")*12+COUNTIF(beosztás!$CU183:$DX183,"BDE")*8+COUNTIF(beosztás!$CU183:$DX183,"BDU")*8+COUNTIF(beosztás!$CU183:$DX183,"BÉJ")*8+COUNTIF(beosztás!$CU183:$DX183,"B1")*1+COUNTIF(beosztás!$CU183:$DX183,"B2")*2+COUNTIF(beosztás!$CU183:$DX183,"B3")*3+COUNTIF(beosztás!$CU183:$DX183,"B5")*5+COUNTIF(beosztás!$CU183:$DX183,"B6")*6+COUNTIF(beosztás!$CU183:$DX183,"B7")*7+COUNTIF(beosztás!$CU183:$DX183,"B8")*8+COUNTIF(beosztás!$CU183:$DX183,"B9")*9+COUNTIF(beosztás!$CU183:$DX183,"B10")*10+COUNTIF(beosztás!$CU183:$DX183,"B11")*11+COUNTIF(beosztás!$CU183:$DX183,"B12")*12+COUNTIF(beosztás!$CU183:$DX183,"BP")*0</f>
        <v>0</v>
      </c>
      <c r="BS181" s="605">
        <f t="shared" si="738"/>
        <v>0</v>
      </c>
      <c r="BT181" s="710">
        <f>IF(C181="",0,alapadatok!$AN$5)</f>
        <v>0</v>
      </c>
      <c r="BU181" s="19">
        <f t="shared" si="739"/>
        <v>0</v>
      </c>
      <c r="BV181" s="741">
        <f t="shared" si="706"/>
        <v>0</v>
      </c>
      <c r="BW181" s="40"/>
      <c r="BX181" s="25">
        <f t="shared" si="740"/>
        <v>0</v>
      </c>
      <c r="BY181" s="605">
        <f t="shared" si="741"/>
        <v>0</v>
      </c>
      <c r="BZ181" s="605">
        <f t="shared" si="742"/>
        <v>0</v>
      </c>
      <c r="CA181" s="605">
        <f t="shared" si="743"/>
        <v>0</v>
      </c>
      <c r="CB181" s="605">
        <f t="shared" si="744"/>
        <v>0</v>
      </c>
      <c r="CC181" s="605">
        <f t="shared" si="745"/>
        <v>0</v>
      </c>
      <c r="CD181" s="605">
        <f t="shared" si="746"/>
        <v>0</v>
      </c>
      <c r="CE181" s="605">
        <f t="shared" si="747"/>
        <v>0</v>
      </c>
      <c r="CF181" s="605">
        <f t="shared" si="748"/>
        <v>0</v>
      </c>
      <c r="CG181" s="605">
        <f t="shared" si="749"/>
        <v>0</v>
      </c>
      <c r="CH181" s="605">
        <f t="shared" si="750"/>
        <v>0</v>
      </c>
      <c r="CI181" s="19">
        <f t="shared" si="751"/>
        <v>0</v>
      </c>
      <c r="CJ181" s="741">
        <f t="shared" si="752"/>
        <v>0</v>
      </c>
      <c r="CK181" s="41"/>
      <c r="CL181" s="709">
        <f>COUNTIF(beosztás!$DY183:$FC183,"DE")*8</f>
        <v>0</v>
      </c>
      <c r="CM181" s="710">
        <f>COUNTIF(beosztás!$DY183:$FC183,"DU")*8</f>
        <v>0</v>
      </c>
      <c r="CN181" s="710">
        <f>COUNTIF(beosztás!$DY183:$FC183,"ÉJ")*8</f>
        <v>0</v>
      </c>
      <c r="CO181" s="710">
        <f>COUNTIF(beosztás!$DY183:$FC183,"N")*12</f>
        <v>0</v>
      </c>
      <c r="CP181" s="710">
        <f>COUNTIF(beosztás!$DY183:$FC183,"é")*12</f>
        <v>0</v>
      </c>
      <c r="CQ181" s="710">
        <f>SUM(beosztás!$DY183:$FC183)</f>
        <v>0</v>
      </c>
      <c r="CR181" s="710">
        <f>COUNTIF(beosztás!$DY183:$FC183,"FÜ")*8</f>
        <v>0</v>
      </c>
      <c r="CS181" s="897">
        <f>(COUNTIF(beosztás!$DY183:$FC183,"SN")*12)+(COUNTIF(beosztás!$DY183:$FC183,"SDE")*8)+(COUNTIF(beosztás!$DY183:$FC183,"SDU")*8)+(COUNTIF(beosztás!$DY183:$FC183,"SÉ")*12)+(COUNTIF(beosztás!$DY183:$FC183,"SÉJ")*8)+(COUNTIF(beosztás!$DY183:$FC183,"S1")*1)+(COUNTIF(beosztás!$DY183:$FC183,"S2")*2)+(COUNTIF(beosztás!$DY183:$FC183,"S3")*3)+(COUNTIF(beosztás!$DY183:$FC183,"S4")*4)+(COUNTIF(beosztás!$DY183:$FC183,"S5")*5)+(COUNTIF(beosztás!$DY183:$FC183,"S6")*6)+(COUNTIF(beosztás!$DY183:$FC183,"S7")*7)+(COUNTIF(beosztás!$DY183:$FC183,"S8")*8)+(COUNTIF(beosztás!$DY183:$FC183,"S9")*9)+(COUNTIF(beosztás!$DY183:$FC183,"S10")*10)+(COUNTIF(beosztás!$DY183:$FC183,"S11")*11)+(COUNTIF(beosztás!$DY183:$FC183,"S12")*12)</f>
        <v>0</v>
      </c>
      <c r="CT181" s="710">
        <f>COUNTIF(beosztás!$DY183:$FC183,"BN")*12+COUNTIF(beosztás!$DY183:$FC183,"BÉ")*12+COUNTIF(beosztás!$DY183:$FC183,"BDE")*8+COUNTIF(beosztás!$DY183:$FC183,"BDU")*8+COUNTIF(beosztás!$DY183:$FC183,"BÉJ")*8+COUNTIF(beosztás!$DY183:$FC183,"B1")*1+COUNTIF(beosztás!$DY183:$FC183,"B2")*2+COUNTIF(beosztás!$DY183:$FC183,"B3")*3+COUNTIF(beosztás!$DY183:$FC183,"B5")*5+COUNTIF(beosztás!$DY183:$FC183,"B6")*6+COUNTIF(beosztás!$DY183:$FC183,"B7")*7+COUNTIF(beosztás!$DY183:$FC183,"B8")*8+COUNTIF(beosztás!$DY183:$FC183,"B9")*9+COUNTIF(beosztás!$DY183:$FC183,"B10")*10+COUNTIF(beosztás!$DY183:$FC183,"B11")*11+COUNTIF(beosztás!$DY183:$FC183,"B12")*12+COUNTIF(beosztás!$DY183:$FC183,"BP")*0</f>
        <v>0</v>
      </c>
      <c r="CU181" s="605">
        <f t="shared" si="753"/>
        <v>0</v>
      </c>
      <c r="CV181" s="710">
        <f>IF(C181="",0,alapadatok!$AN$6)</f>
        <v>0</v>
      </c>
      <c r="CW181" s="19">
        <f t="shared" si="754"/>
        <v>0</v>
      </c>
      <c r="CX181" s="907">
        <f t="shared" si="755"/>
        <v>0</v>
      </c>
      <c r="CY181" s="40"/>
      <c r="CZ181" s="709">
        <f>COUNTIF(beosztás!$FD183:$GG183,"DE")*8</f>
        <v>0</v>
      </c>
      <c r="DA181" s="710">
        <f>COUNTIF(beosztás!$FD183:$GG183,"DU")*8</f>
        <v>0</v>
      </c>
      <c r="DB181" s="710">
        <f>COUNTIF(beosztás!$FD183:$GG183,"ÉJ")*8</f>
        <v>0</v>
      </c>
      <c r="DC181" s="710">
        <f>COUNTIF(beosztás!$FD183:$GG183,"N")*12</f>
        <v>0</v>
      </c>
      <c r="DD181" s="710">
        <f>COUNTIF(beosztás!$FD183:$GG183,"É")*12</f>
        <v>0</v>
      </c>
      <c r="DE181" s="710">
        <f>SUM(beosztás!$FD183:$GG183)</f>
        <v>0</v>
      </c>
      <c r="DF181" s="897">
        <f>(COUNTIF(beosztás!$FD183:$GG183,"SN")*12)+(COUNTIF(beosztás!$FD183:$GG183,"SDE")*8)+(COUNTIF(beosztás!$FD183:$GG183,"SDU")*8)+(COUNTIF(beosztás!$FD183:$GG183,"SÉ")*12)+(COUNTIF(beosztás!$FD183:$GG183,"SÉJ")*8)+(COUNTIF(beosztás!$FD183:$GG183,"S1")*1)+(COUNTIF(beosztás!$FD183:$GG183,"S2")*2)+(COUNTIF(beosztás!$FD183:$GG183,"S3")*3)+(COUNTIF(beosztás!$FD183:$GG183,"S4")*4)+(COUNTIF(beosztás!$FD183:$GG183,"S5")*5)+(COUNTIF(beosztás!$FD183:$GG183,"S6")*6)+(COUNTIF(beosztás!$FD183:$GG183,"S7")*7)+(COUNTIF(beosztás!$FD183:$GG183,"S8")*8)+(COUNTIF(beosztás!$FD183:$GG183,"S9")*9)+(COUNTIF(beosztás!$FD183:$GG183,"S10")*10)+(COUNTIF(beosztás!$FD183:$GG183,"S11")*11)+(COUNTIF(beosztás!$FD183:$GG183,"S12")*12)</f>
        <v>0</v>
      </c>
      <c r="DG181" s="710">
        <f>COUNTIF(beosztás!$FD183:$GG183,"FÜ")*8</f>
        <v>0</v>
      </c>
      <c r="DH181" s="710">
        <f>COUNTIF(beosztás!$FD183:$GG183,"BN")*12+COUNTIF(beosztás!$FD183:$GG183,"BÉ")*12+COUNTIF(beosztás!$FD183:$GG183,"BDE")*8+COUNTIF(beosztás!$FD183:$GG183,"BDU")*8+COUNTIF(beosztás!$FD183:$GG183,"BÉJ")*8+COUNTIF(beosztás!$FD183:$GG183,"B1")*1+COUNTIF(beosztás!$FD183:$GG183,"B2")*2+COUNTIF(beosztás!$FD183:$GG183,"B3")*3+COUNTIF(beosztás!$FD183:$GG183,"B5")*5+COUNTIF(beosztás!$FD183:$GG183,"B6")*6+COUNTIF(beosztás!$FD183:$GG183,"B7")*7+COUNTIF(beosztás!$FD183:$GG183,"B8")*8+COUNTIF(beosztás!$FD183:$GG183,"B9")*9+COUNTIF(beosztás!$FD183:$GG183,"B10")*10+COUNTIF(beosztás!$FD183:$GG183,"B11")*11+COUNTIF(beosztás!$FD183:$GG183,"B12")*12+COUNTIF(beosztás!$FD183:$GG183,"BP")*0</f>
        <v>0</v>
      </c>
      <c r="DI181" s="605">
        <f t="shared" si="756"/>
        <v>0</v>
      </c>
      <c r="DJ181" s="710">
        <f>IF(C181="",0,alapadatok!$AN$7)</f>
        <v>0</v>
      </c>
      <c r="DK181" s="19">
        <f t="shared" si="757"/>
        <v>0</v>
      </c>
      <c r="DL181" s="741">
        <f t="shared" si="758"/>
        <v>0</v>
      </c>
      <c r="DM181" s="40"/>
      <c r="DN181" s="25">
        <f t="shared" si="759"/>
        <v>0</v>
      </c>
      <c r="DO181" s="605">
        <f t="shared" si="760"/>
        <v>0</v>
      </c>
      <c r="DP181" s="605">
        <f t="shared" si="761"/>
        <v>0</v>
      </c>
      <c r="DQ181" s="605">
        <f t="shared" si="762"/>
        <v>0</v>
      </c>
      <c r="DR181" s="605">
        <f t="shared" si="763"/>
        <v>0</v>
      </c>
      <c r="DS181" s="605">
        <f t="shared" si="764"/>
        <v>0</v>
      </c>
      <c r="DT181" s="605">
        <f t="shared" si="765"/>
        <v>0</v>
      </c>
      <c r="DU181" s="605">
        <f t="shared" si="766"/>
        <v>0</v>
      </c>
      <c r="DV181" s="605">
        <f t="shared" si="767"/>
        <v>0</v>
      </c>
      <c r="DW181" s="605">
        <f t="shared" si="768"/>
        <v>0</v>
      </c>
      <c r="DX181" s="605">
        <f t="shared" si="769"/>
        <v>0</v>
      </c>
      <c r="DY181" s="19">
        <f t="shared" si="770"/>
        <v>0</v>
      </c>
      <c r="DZ181" s="907">
        <f t="shared" si="771"/>
        <v>0</v>
      </c>
      <c r="EA181" s="41"/>
      <c r="EB181" s="709">
        <f>COUNTIF(beosztás!$GH183:$HL183,"DE")*8</f>
        <v>0</v>
      </c>
      <c r="EC181" s="710">
        <f>COUNTIF(beosztás!$GH183:$HL183,"DU")*8</f>
        <v>0</v>
      </c>
      <c r="ED181" s="710">
        <f>COUNTIF(beosztás!$GH183:$HL183,"ÉJ")*8</f>
        <v>0</v>
      </c>
      <c r="EE181" s="710">
        <f>COUNTIF(beosztás!$GH183:$HL183,"N")*12</f>
        <v>0</v>
      </c>
      <c r="EF181" s="710">
        <f>COUNTIF(beosztás!$GH183:$HL183,"é")*12</f>
        <v>0</v>
      </c>
      <c r="EG181" s="710">
        <f>SUM(beosztás!$GH183:$HL183)</f>
        <v>0</v>
      </c>
      <c r="EH181" s="710">
        <f>COUNTIF(beosztás!$GH183:$HL183,"FÜ")*8</f>
        <v>0</v>
      </c>
      <c r="EI181" s="897">
        <f>(COUNTIF(beosztás!$GH183:$HL183,"SN")*12)+(COUNTIF(beosztás!$GH183:$HL183,"SDE")*8)+(COUNTIF(beosztás!$GH183:$HL183,"SDU")*8)+(COUNTIF(beosztás!$GH183:$HL183,"SÉ")*12)+(COUNTIF(beosztás!$GH183:$HL183,"SÉJ")*8)+(COUNTIF(beosztás!$GH183:$HL183,"S1")*1)+(COUNTIF(beosztás!$GH183:$HL183,"S2")*2)+(COUNTIF(beosztás!$GH183:$HL183,"S3")*3)+(COUNTIF(beosztás!$GH183:$HL183,"S4")*4)+(COUNTIF(beosztás!$GH183:$HL183,"S5")*5)+(COUNTIF(beosztás!$GH183:$HL183,"S6")*6)+(COUNTIF(beosztás!$GH183:$HL183,"S7")*7)+(COUNTIF(beosztás!$GH183:$HL183,"S8")*8)+(COUNTIF(beosztás!$GH183:$HL183,"S9")*9)+(COUNTIF(beosztás!$GH183:$HL183,"S10")*10)+(COUNTIF(beosztás!$GH183:$HL183,"S11")*11)+(COUNTIF(beosztás!$GH183:$HL183,"S12")*12)</f>
        <v>0</v>
      </c>
      <c r="EJ181" s="710">
        <f>COUNTIF(beosztás!$GH183:$HL183,"BN")*12+COUNTIF(beosztás!$GH183:$HL183,"BÉ")*12+COUNTIF(beosztás!$GH183:$HL183,"BDE")*8+COUNTIF(beosztás!$GH183:$HL183,"BDU")*8+COUNTIF(beosztás!$GH183:$HL183,"BÉJ")*8+COUNTIF(beosztás!$GH183:$HL183,"B1")*1+COUNTIF(beosztás!$GH183:$HL183,"B2")*2+COUNTIF(beosztás!$GH183:$HL183,"B3")*3+COUNTIF(beosztás!$GH183:$HL183,"B5")*5+COUNTIF(beosztás!$GH183:$HL183,"B6")*6+COUNTIF(beosztás!$GH183:$HL183,"B7")*7+COUNTIF(beosztás!$GH183:$HL183,"B8")*8+COUNTIF(beosztás!$GH183:$HL183,"B9")*9+COUNTIF(beosztás!$GH183:$HL183,"B10")*10+COUNTIF(beosztás!$GH183:$HL183,"B11")*11+COUNTIF(beosztás!$GH183:$HL183,"B12")*12+COUNTIF(beosztás!$GH183:$HL183,"BP")*0</f>
        <v>0</v>
      </c>
      <c r="EK181" s="605">
        <f t="shared" si="772"/>
        <v>0</v>
      </c>
      <c r="EL181" s="710">
        <f>IF(C181="",0,alapadatok!$AN$8)</f>
        <v>0</v>
      </c>
      <c r="EM181" s="19">
        <f t="shared" si="773"/>
        <v>0</v>
      </c>
      <c r="EN181" s="907">
        <f t="shared" si="774"/>
        <v>0</v>
      </c>
      <c r="EO181" s="40"/>
      <c r="EP181" s="709">
        <f>COUNTIF(beosztás!$HM183:$IQ183,"DE")*8</f>
        <v>0</v>
      </c>
      <c r="EQ181" s="710">
        <f>COUNTIF(beosztás!$HM183:$IQ183,"DU")*8</f>
        <v>0</v>
      </c>
      <c r="ER181" s="710">
        <f>COUNTIF(beosztás!$HM183:$IQ183,"ÉJ")*8</f>
        <v>0</v>
      </c>
      <c r="ES181" s="710">
        <f>COUNTIF(beosztás!$HM183:$IQ183,"N")*12</f>
        <v>0</v>
      </c>
      <c r="ET181" s="710">
        <f>COUNTIF(beosztás!$HM183:$IQ183,"É")*12</f>
        <v>0</v>
      </c>
      <c r="EU181" s="710">
        <f>SUM(beosztás!$HM183:$IQ183)</f>
        <v>0</v>
      </c>
      <c r="EV181" s="897">
        <f>(COUNTIF(beosztás!$HM183:$IQ183,"SN")*12)+(COUNTIF(beosztás!$HM183:$IQ183,"SDE")*8)+(COUNTIF(beosztás!$HM183:$IQ183,"SDU")*8)+(COUNTIF(beosztás!$HM183:$IQ183,"SÉ")*12)+(COUNTIF(beosztás!$HM183:$IQ183,"SÉJ")*8)+(COUNTIF(beosztás!$HM183:$IQ183,"S1")*1)+(COUNTIF(beosztás!$HM183:$IQ183,"S2")*2)+(COUNTIF(beosztás!$HM183:$IQ183,"S3")*3)+(COUNTIF(beosztás!$HM183:$IQ183,"S4")*4)+(COUNTIF(beosztás!$HM183:$IQ183,"S5")*5)+(COUNTIF(beosztás!$HM183:$IQ183,"S6")*6)+(COUNTIF(beosztás!$HM183:$IQ183,"S7")*7)+(COUNTIF(beosztás!$HM183:$IQ183,"S8")*8)+(COUNTIF(beosztás!$HM183:$IQ183,"S9")*9)+(COUNTIF(beosztás!$HM183:$IQ183,"S10")*10)+(COUNTIF(beosztás!$HM183:$IQ183,"S11")*11)+(COUNTIF(beosztás!$HM183:$IQ183,"S12")*12)</f>
        <v>0</v>
      </c>
      <c r="EW181" s="710">
        <f>COUNTIF(beosztás!$HM183:$IQ183,"FÜ")*8</f>
        <v>0</v>
      </c>
      <c r="EX181" s="710">
        <f>COUNTIF(beosztás!$HM183:$IQ183,"BN")*12+COUNTIF(beosztás!$HM183:$IQ183,"BÉ")*12+COUNTIF(beosztás!$HM183:$IQ183,"BDE")*8+COUNTIF(beosztás!$HM183:$IQ183,"BDU")*8+COUNTIF(beosztás!$HM183:$IQ183,"BÉJ")*8+COUNTIF(beosztás!$HM183:$IQ183,"B1")*1+COUNTIF(beosztás!$HM183:$IQ183,"B2")*2+COUNTIF(beosztás!$HM183:$IQ183,"B3")*3+COUNTIF(beosztás!$HM183:$IQ183,"B5")*5+COUNTIF(beosztás!$HM183:$IQ183,"B6")*6+COUNTIF(beosztás!$HM183:$IQ183,"B7")*7+COUNTIF(beosztás!$HM183:$IQ183,"B8")*8+COUNTIF(beosztás!$HM183:$IQ183,"B9")*9+COUNTIF(beosztás!$HM183:$IQ183,"B10")*10+COUNTIF(beosztás!$HM183:$IQ183,"B11")*11+COUNTIF(beosztás!$HM183:$IQ183,"B12")*12+COUNTIF(beosztás!$HM183:$IQ183,"BP")*0</f>
        <v>0</v>
      </c>
      <c r="EY181" s="605">
        <f t="shared" si="775"/>
        <v>0</v>
      </c>
      <c r="EZ181" s="710">
        <f>IF(C181="",0,alapadatok!$AN$9)</f>
        <v>0</v>
      </c>
      <c r="FA181" s="19">
        <f t="shared" si="776"/>
        <v>0</v>
      </c>
      <c r="FB181" s="907">
        <f t="shared" si="777"/>
        <v>0</v>
      </c>
      <c r="FC181" s="40"/>
      <c r="FD181" s="25">
        <f t="shared" si="778"/>
        <v>0</v>
      </c>
      <c r="FE181" s="605">
        <f t="shared" si="779"/>
        <v>0</v>
      </c>
      <c r="FF181" s="605">
        <f t="shared" si="780"/>
        <v>0</v>
      </c>
      <c r="FG181" s="605">
        <f t="shared" si="781"/>
        <v>0</v>
      </c>
      <c r="FH181" s="605">
        <f t="shared" si="782"/>
        <v>0</v>
      </c>
      <c r="FI181" s="605">
        <f t="shared" si="783"/>
        <v>0</v>
      </c>
      <c r="FJ181" s="605">
        <f t="shared" si="784"/>
        <v>0</v>
      </c>
      <c r="FK181" s="605">
        <f t="shared" si="785"/>
        <v>0</v>
      </c>
      <c r="FL181" s="605">
        <f t="shared" si="786"/>
        <v>0</v>
      </c>
      <c r="FM181" s="605">
        <f t="shared" si="787"/>
        <v>0</v>
      </c>
      <c r="FN181" s="605">
        <f t="shared" si="788"/>
        <v>0</v>
      </c>
      <c r="FO181" s="19">
        <f t="shared" si="789"/>
        <v>0</v>
      </c>
      <c r="FP181" s="907">
        <f t="shared" si="790"/>
        <v>0</v>
      </c>
      <c r="FQ181" s="41"/>
      <c r="FR181" s="709">
        <f>COUNTIF(beosztás!$IR183:$JU183,"DE")*8</f>
        <v>0</v>
      </c>
      <c r="FS181" s="710">
        <f>COUNTIF(beosztás!$IR183:$JU183,"DU")*8</f>
        <v>0</v>
      </c>
      <c r="FT181" s="710">
        <f>COUNTIF(beosztás!$IR183:$JU183,"ÉJ")*8</f>
        <v>0</v>
      </c>
      <c r="FU181" s="710">
        <f>COUNTIF(beosztás!$IR183:$JU183,"N")*12</f>
        <v>0</v>
      </c>
      <c r="FV181" s="710">
        <f>COUNTIF(beosztás!$IR183:$JU183,"é")*12</f>
        <v>0</v>
      </c>
      <c r="FW181" s="710">
        <f>SUM(beosztás!$IR183:$JU183)</f>
        <v>0</v>
      </c>
      <c r="FX181" s="710">
        <f>COUNTIF(beosztás!$IR183:$JU183,"FÜ")*8</f>
        <v>0</v>
      </c>
      <c r="FY181" s="897">
        <f>(COUNTIF(beosztás!$IR183:$JU183,"SN")*12)+(COUNTIF(beosztás!$IR183:$JU183,"SDE")*8)+(COUNTIF(beosztás!$IR183:$JU183,"SDU")*8)+(COUNTIF(beosztás!$IR183:$JU183,"SÉ")*12)+(COUNTIF(beosztás!$IR183:$JU183,"SÉJ")*8)+(COUNTIF(beosztás!$IR183:$JU183,"S1")*1)+(COUNTIF(beosztás!$IR183:$JU183,"S2")*2)+(COUNTIF(beosztás!$IR183:$JU183,"S3")*3)+(COUNTIF(beosztás!$IR183:$JU183,"S4")*4)+(COUNTIF(beosztás!$IR183:$JU183,"S5")*5)+(COUNTIF(beosztás!$IR183:$JU183,"S6")*6)+(COUNTIF(beosztás!$IR183:$JU183,"S7")*7)+(COUNTIF(beosztás!$IR183:$JU183,"S8")*8)+(COUNTIF(beosztás!$IR183:$JU183,"S9")*9)+(COUNTIF(beosztás!$IR183:$JU183,"S10")*10)+(COUNTIF(beosztás!$IR183:$JU183,"S11")*11)+(COUNTIF(beosztás!$IR183:$JU183,"S12")*12)</f>
        <v>0</v>
      </c>
      <c r="FZ181" s="710">
        <f>COUNTIF(beosztás!$IR183:$JU183,"BN")*12+COUNTIF(beosztás!$IR183:$JU183,"BÉ")*12+COUNTIF(beosztás!$IR183:$JU183,"BDE")*8+COUNTIF(beosztás!$IR183:$JU183,"BDU")*8+COUNTIF(beosztás!$IR183:$JU183,"BÉJ")*8+COUNTIF(beosztás!$IR183:$JU183,"B1")*1+COUNTIF(beosztás!$IR183:$JU183,"B2")*2+COUNTIF(beosztás!$IR183:$JU183,"B3")*3+COUNTIF(beosztás!$IR183:$JU183,"B5")*5+COUNTIF(beosztás!$IR183:$JU183,"B6")*6+COUNTIF(beosztás!$IR183:$JU183,"B7")*7+COUNTIF(beosztás!$IR183:$JU183,"B8")*8+COUNTIF(beosztás!$IR183:$JU183,"B9")*9+COUNTIF(beosztás!$IR183:$JU183,"B10")*10+COUNTIF(beosztás!$IR183:$JU183,"B11")*11+COUNTIF(beosztás!$IR183:$JU183,"B12")*12+COUNTIF(beosztás!$IR183:$JU183,"BP")*0</f>
        <v>0</v>
      </c>
      <c r="GA181" s="605">
        <f t="shared" si="791"/>
        <v>0</v>
      </c>
      <c r="GB181" s="710">
        <f>IF(C181="",0,alapadatok!$AN$10)</f>
        <v>0</v>
      </c>
      <c r="GC181" s="19">
        <f t="shared" si="792"/>
        <v>0</v>
      </c>
      <c r="GD181" s="907">
        <f t="shared" si="793"/>
        <v>0</v>
      </c>
      <c r="GE181" s="42"/>
      <c r="GF181" s="709">
        <f>COUNTIF(beosztás!$JV183:$KZ183,"DE")*8</f>
        <v>0</v>
      </c>
      <c r="GG181" s="710">
        <f>COUNTIF(beosztás!$JV183:$KZ183,"DU")*8</f>
        <v>0</v>
      </c>
      <c r="GH181" s="710">
        <f>COUNTIF(beosztás!$JV183:$KZ183,"ÉJ")*8</f>
        <v>0</v>
      </c>
      <c r="GI181" s="710">
        <f>COUNTIF(beosztás!$JV183:$KZ183,"N")*12</f>
        <v>0</v>
      </c>
      <c r="GJ181" s="710">
        <f>COUNTIF(beosztás!$JV183:$KZ183,"É")*12</f>
        <v>0</v>
      </c>
      <c r="GK181" s="710">
        <f>SUM(beosztás!$JV183:$KZ183)</f>
        <v>0</v>
      </c>
      <c r="GL181" s="897">
        <f>(COUNTIF(beosztás!$JV183:$KZ183,"SN")*12)+(COUNTIF(beosztás!$JV183:$KZ183,"SDE")*8)+(COUNTIF(beosztás!$JV183:$KZ183,"SDU")*8)+(COUNTIF(beosztás!$JV183:$KZ183,"SÉ")*12)+(COUNTIF(beosztás!$JV183:$KZ183,"SÉJ")*8)+(COUNTIF(beosztás!$JV183:$KZ183,"S1")*1)+(COUNTIF(beosztás!$JV183:$KZ183,"S2")*2)+(COUNTIF(beosztás!$JV183:$KZ183,"S3")*3)+(COUNTIF(beosztás!$JV183:$KZ183,"S4")*4)+(COUNTIF(beosztás!$JV183:$KZ183,"S5")*5)+(COUNTIF(beosztás!$JV183:$KZ183,"S6")*6)+(COUNTIF(beosztás!$JV183:$KZ183,"S7")*7)+(COUNTIF(beosztás!$JV183:$KZ183,"S8")*8)+(COUNTIF(beosztás!$JV183:$KZ183,"S9")*9)+(COUNTIF(beosztás!$JV183:$KZ183,"S10")*10)+(COUNTIF(beosztás!$JV183:$KZ183,"S11")*11)+(COUNTIF(beosztás!$JV183:$KZ183,"S12")*12)</f>
        <v>0</v>
      </c>
      <c r="GM181" s="710">
        <f>COUNTIF(beosztás!$JV183:$KZ183,"FÜ")*8</f>
        <v>0</v>
      </c>
      <c r="GN181" s="710">
        <f>COUNTIF(beosztás!$JV183:$KZ183,"BN")*12+COUNTIF(beosztás!$JV183:$KZ183,"BÉ")*12+COUNTIF(beosztás!$JV183:$KZ183,"BDE")*8+COUNTIF(beosztás!$JV183:$KZ183,"BDU")*8+COUNTIF(beosztás!$JV183:$KZ183,"BÉJ")*8+COUNTIF(beosztás!$JV183:$KZ183,"B1")*1+COUNTIF(beosztás!$JV183:$KZ183,"B2")*2+COUNTIF(beosztás!$JV183:$KZ183,"B3")*3+COUNTIF(beosztás!$JV183:$KZ183,"B5")*5+COUNTIF(beosztás!$JV183:$KZ183,"B6")*6+COUNTIF(beosztás!$JV183:$KZ183,"B7")*7+COUNTIF(beosztás!$JV183:$KZ183,"B8")*8+COUNTIF(beosztás!$JV183:$KZ183,"B9")*9+COUNTIF(beosztás!$JV183:$KZ183,"B10")*10+COUNTIF(beosztás!$JV183:$KZ183,"B11")*11+COUNTIF(beosztás!$JV183:$KZ183,"B12")*12+COUNTIF(beosztás!$JV183:$KZ183,"BP")*0</f>
        <v>0</v>
      </c>
      <c r="GO181" s="605">
        <f t="shared" si="794"/>
        <v>0</v>
      </c>
      <c r="GP181" s="710">
        <f>IF(C181="",0,alapadatok!$AN$11)</f>
        <v>0</v>
      </c>
      <c r="GQ181" s="19">
        <f t="shared" si="795"/>
        <v>0</v>
      </c>
      <c r="GR181" s="907">
        <f t="shared" si="796"/>
        <v>0</v>
      </c>
      <c r="GS181" s="42"/>
      <c r="GT181" s="25">
        <f t="shared" si="797"/>
        <v>0</v>
      </c>
      <c r="GU181" s="605">
        <f t="shared" si="798"/>
        <v>0</v>
      </c>
      <c r="GV181" s="605">
        <f t="shared" si="799"/>
        <v>0</v>
      </c>
      <c r="GW181" s="605">
        <f t="shared" si="800"/>
        <v>0</v>
      </c>
      <c r="GX181" s="605">
        <f t="shared" si="801"/>
        <v>0</v>
      </c>
      <c r="GY181" s="605">
        <f t="shared" si="802"/>
        <v>0</v>
      </c>
      <c r="GZ181" s="605">
        <f t="shared" si="803"/>
        <v>0</v>
      </c>
      <c r="HA181" s="605">
        <f t="shared" si="804"/>
        <v>0</v>
      </c>
      <c r="HB181" s="605">
        <f t="shared" si="805"/>
        <v>0</v>
      </c>
      <c r="HC181" s="605">
        <f t="shared" si="806"/>
        <v>0</v>
      </c>
      <c r="HD181" s="605">
        <f t="shared" si="807"/>
        <v>0</v>
      </c>
      <c r="HE181" s="19">
        <f t="shared" si="808"/>
        <v>0</v>
      </c>
      <c r="HF181" s="907">
        <f t="shared" si="809"/>
        <v>0</v>
      </c>
      <c r="HG181" s="41"/>
      <c r="HH181" s="709">
        <f>COUNTIF(beosztás!$LA183:$MD183,"DE")*8</f>
        <v>0</v>
      </c>
      <c r="HI181" s="710">
        <f>COUNTIF(beosztás!$LA183:$MD183,"DU")*8</f>
        <v>0</v>
      </c>
      <c r="HJ181" s="710">
        <f>COUNTIF(beosztás!$LA183:$MD183,"ÉJ")*8</f>
        <v>0</v>
      </c>
      <c r="HK181" s="710">
        <f>COUNTIF(beosztás!$LA183:$MD183,"N")*12</f>
        <v>0</v>
      </c>
      <c r="HL181" s="710">
        <f>COUNTIF(beosztás!$LA183:$MD183,"é")*12</f>
        <v>0</v>
      </c>
      <c r="HM181" s="710">
        <f>SUM(beosztás!$LA183:$MD183)</f>
        <v>0</v>
      </c>
      <c r="HN181" s="710">
        <f>COUNTIF(beosztás!$LA183:$MD183,"FÜ")*8</f>
        <v>0</v>
      </c>
      <c r="HO181" s="897">
        <f>(COUNTIF(beosztás!$LA183:$MD183,"SN")*12)+(COUNTIF(beosztás!$LA183:$MD183,"SDE")*8)+(COUNTIF(beosztás!$LA183:$MD183,"SDU")*8)+(COUNTIF(beosztás!$LA183:$MD183,"SÉ")*12)+(COUNTIF(beosztás!$LA183:$MD183,"SÉJ")*8)+(COUNTIF(beosztás!$LA183:$MD183,"S1")*1)+(COUNTIF(beosztás!$LA183:$MD183,"S2")*2)+(COUNTIF(beosztás!$LA183:$MD183,"S3")*3)+(COUNTIF(beosztás!$LA183:$MD183,"S4")*4)+(COUNTIF(beosztás!$LA183:$MD183,"S5")*5)+(COUNTIF(beosztás!$LA183:$MD183,"S6")*6)+(COUNTIF(beosztás!$LA183:$MD183,"S7")*7)+(COUNTIF(beosztás!$LA183:$MD183,"S8")*8)+(COUNTIF(beosztás!$LA183:$MD183,"S9")*9)+(COUNTIF(beosztás!$LA183:$MD183,"S10")*10)+(COUNTIF(beosztás!$LA183:$MD183,"S11")*11)+(COUNTIF(beosztás!$LA183:$MD183,"S12")*12)</f>
        <v>0</v>
      </c>
      <c r="HP181" s="710">
        <f>COUNTIF(beosztás!$LA183:$MD183,"BN")*12+COUNTIF(beosztás!$LA183:$MD183,"BÉ")*12+COUNTIF(beosztás!$LA183:$MD183,"BDE")*8+COUNTIF(beosztás!$LA183:$MD183,"BDU")*8+COUNTIF(beosztás!$LA183:$MD183,"BÉJ")*8+COUNTIF(beosztás!$LA183:$MD183,"B1")*1+COUNTIF(beosztás!$LA183:$MD183,"B2")*2+COUNTIF(beosztás!$LA183:$MD183,"B3")*3+COUNTIF(beosztás!$KZ183:$MC183,"B5")*5+COUNTIF(beosztás!$KZ183:$MC183,"B6")*6+COUNTIF(beosztás!$KZ183:$MC183,"B7")*7+COUNTIF(beosztás!$KZ183:$MC183,"B8")*8+COUNTIF(beosztás!$LA183:$MD183,"B9")*9+COUNTIF(beosztás!$LA183:$MD183,"B10")*10+COUNTIF(beosztás!$LA183:$MD183,"B11")*11+COUNTIF(beosztás!$LA183:$MD183,"B12")*12+COUNTIF(beosztás!$LA183:$MD183,"BP")*0</f>
        <v>0</v>
      </c>
      <c r="HQ181" s="605">
        <f t="shared" si="810"/>
        <v>0</v>
      </c>
      <c r="HR181" s="710">
        <f>IF(C181="",0,alapadatok!$AN$12)</f>
        <v>0</v>
      </c>
      <c r="HS181" s="19">
        <f t="shared" si="811"/>
        <v>0</v>
      </c>
      <c r="HT181" s="907">
        <f t="shared" si="724"/>
        <v>0</v>
      </c>
      <c r="HU181" s="42"/>
      <c r="HV181" s="709">
        <f>COUNTIF(beosztás!$ME183:$NI183,"DE")*8</f>
        <v>0</v>
      </c>
      <c r="HW181" s="710">
        <f>COUNTIF(beosztás!$ME183:$NI183,"DU")*8</f>
        <v>0</v>
      </c>
      <c r="HX181" s="710">
        <f>COUNTIF(beosztás!$ME183:$NI183,"ÉJ")*8</f>
        <v>0</v>
      </c>
      <c r="HY181" s="710">
        <f>COUNTIF(beosztás!$ME183:$NI183,"N")*12</f>
        <v>0</v>
      </c>
      <c r="HZ181" s="710">
        <f>COUNTIF(beosztás!$ME183:$NI183,"É")*12</f>
        <v>0</v>
      </c>
      <c r="IA181" s="710">
        <f>SUM(beosztás!$ME183:$NI183)</f>
        <v>0</v>
      </c>
      <c r="IB181" s="710">
        <f>(COUNTIF(beosztás!$ME183:$NI183,"SN")*12)+(COUNTIF(beosztás!$ME183:$NI183,"SDE")*8)+(COUNTIF(beosztás!$ME183:$NI183,"SDU")*8)+(COUNTIF(beosztás!$ME183:$NI183,"SÉ")*12)+(COUNTIF(beosztás!$ME183:$NI183,"SÉJ")*8)+(COUNTIF(beosztás!$ME183:$NI183,"S1")*1)+(COUNTIF(beosztás!$ME183:$NI183,"S2")*2)+(COUNTIF(beosztás!$ME183:$NI183,"S3")*3)+(COUNTIF(beosztás!$ME183:$NI183,"S4")*4)+(COUNTIF(beosztás!$ME183:$NI183,"S5")*5)+(COUNTIF(beosztás!$ME183:$NI183,"S6")*6)+(COUNTIF(beosztás!$ME183:$NI183,"S7")*7)+(COUNTIF(beosztás!$ME183:$NI183,"S8")*8)+(COUNTIF(beosztás!$ME183:$NI183,"S9")*9)+(COUNTIF(beosztás!$ME183:$NI183,"S10")*10)+(COUNTIF(beosztás!$ME183:$NI183,"S11")*11)+(COUNTIF(beosztás!$ME183:$NI183,"S12")*12)</f>
        <v>0</v>
      </c>
      <c r="IC181" s="710">
        <f>COUNTIF(beosztás!$ME183:$NI183,"FÜ")*8</f>
        <v>0</v>
      </c>
      <c r="ID181" s="710">
        <f>COUNTIF(beosztás!$ME183:$NI183,"BN")*12+COUNTIF(beosztás!$ME183:$NI183,"BÉ")*12+COUNTIF(beosztás!$ME183:$NI183,"BDE")*8+COUNTIF(beosztás!$ME183:$NI183,"BDU")*8+COUNTIF(beosztás!$ME183:$NI183,"BÉJ")*8+COUNTIF(beosztás!$ME183:$NI183,"B1")*1+COUNTIF(beosztás!$ME183:$NI183,"B2")*2+COUNTIF(beosztás!$ME183:$NI183,"B3")*3+COUNTIF(beosztás!$ME183:$NI183,"B5")*5+COUNTIF(beosztás!$ME183:$NI183,"B6")*6+COUNTIF(beosztás!$ME183:$NI183,"B7")*7+COUNTIF(beosztás!$ME183:$NI183,"B8")*8+COUNTIF(beosztás!$ME183:$NI183,"B9")*9+COUNTIF(beosztás!$ME183:$NI183,"B10")*10+COUNTIF(beosztás!$ME183:$NI183,"B11")*11+COUNTIF(beosztás!$ME183:$NI183,"B12")*12+COUNTIF(beosztás!$ME183:$NI183,"BP")*0</f>
        <v>0</v>
      </c>
      <c r="IE181" s="605">
        <f t="shared" si="812"/>
        <v>0</v>
      </c>
      <c r="IF181" s="710">
        <f>IF(C181="",0,alapadatok!$AN$13)</f>
        <v>0</v>
      </c>
      <c r="IG181" s="19">
        <f t="shared" si="813"/>
        <v>0</v>
      </c>
      <c r="IH181" s="741">
        <f t="shared" si="726"/>
        <v>0</v>
      </c>
      <c r="II181" s="42"/>
      <c r="IJ181" s="25">
        <f t="shared" si="814"/>
        <v>0</v>
      </c>
      <c r="IK181" s="605">
        <f t="shared" si="815"/>
        <v>0</v>
      </c>
      <c r="IL181" s="605">
        <f t="shared" si="816"/>
        <v>0</v>
      </c>
      <c r="IM181" s="605">
        <f t="shared" si="817"/>
        <v>0</v>
      </c>
      <c r="IN181" s="605">
        <f t="shared" si="818"/>
        <v>0</v>
      </c>
      <c r="IO181" s="605">
        <f t="shared" si="819"/>
        <v>0</v>
      </c>
      <c r="IP181" s="605">
        <f t="shared" si="820"/>
        <v>0</v>
      </c>
      <c r="IQ181" s="605">
        <f t="shared" si="821"/>
        <v>0</v>
      </c>
      <c r="IR181" s="605">
        <f t="shared" si="822"/>
        <v>0</v>
      </c>
      <c r="IS181" s="605">
        <f t="shared" si="823"/>
        <v>0</v>
      </c>
      <c r="IT181" s="605">
        <f t="shared" si="824"/>
        <v>0</v>
      </c>
      <c r="IU181" s="19">
        <f t="shared" si="825"/>
        <v>0</v>
      </c>
      <c r="IV181" s="907">
        <f t="shared" si="826"/>
        <v>0</v>
      </c>
      <c r="IW181" s="43"/>
      <c r="JF181" s="21"/>
      <c r="JG181" s="21"/>
    </row>
    <row r="182" spans="1:267" ht="15.75" hidden="1" thickBot="1" x14ac:dyDescent="0.3">
      <c r="A182" s="422">
        <f>IF(beosztás!A184=0,"",beosztás!A184)</f>
        <v>37</v>
      </c>
      <c r="B182" s="48" t="str">
        <f>IF(beosztás!B184=0,"",beosztás!B184)</f>
        <v/>
      </c>
      <c r="C182" s="49" t="str">
        <f>IF(beosztás!C184=0,"",beosztás!C184)</f>
        <v/>
      </c>
      <c r="D182" s="50" t="str">
        <f>IF(beosztás!D184=0,"",beosztás!D184)</f>
        <v/>
      </c>
      <c r="E182" s="18"/>
      <c r="F182" s="709">
        <f>COUNTIF(beosztás!$I184:$AM184,"DE")*8</f>
        <v>0</v>
      </c>
      <c r="G182" s="710">
        <f>COUNTIF(beosztás!$I184:$AM184,"DU")*8</f>
        <v>0</v>
      </c>
      <c r="H182" s="710">
        <f>COUNTIF(beosztás!$I184:$AM184,"ÉJ")*8</f>
        <v>0</v>
      </c>
      <c r="I182" s="710">
        <f>COUNTIF(beosztás!$I184:$AM184,"N")*12</f>
        <v>0</v>
      </c>
      <c r="J182" s="710">
        <f>COUNTIF(beosztás!$I184:$AM184,"é")*12</f>
        <v>0</v>
      </c>
      <c r="K182" s="710">
        <f>SUM(beosztás!$I184:$AM184)</f>
        <v>0</v>
      </c>
      <c r="L182" s="710">
        <f>COUNTIF(beosztás!$I184:$AM184,"FÜ")*8</f>
        <v>0</v>
      </c>
      <c r="M182" s="710">
        <f>(COUNTIF(beosztás!$I184:$AM184,"SN")*12)+(COUNTIF(beosztás!$I184:$AM184,"SDE")*8)+(COUNTIF(beosztás!$I184:$AM184,"SDU")*8)+(COUNTIF(beosztás!$I184:$AM184,"S1")*1)+(COUNTIF(beosztás!$I184:$AM184,"S2")*2)+(COUNTIF(beosztás!$I184:$AM184,"S3")*3)+(COUNTIF(beosztás!$I184:$AM184,"S4")*4)+(COUNTIF(beosztás!$I184:$AM184,"S5")*5)+(COUNTIF(beosztás!$I184:$AM184,"S6")*6)+(COUNTIF(beosztás!$I184:$AM184,"S7")*7)+(COUNTIF(beosztás!$I184:$AM184,"S8")*8)+(COUNTIF(beosztás!$I184:$AM184,"S9")*9)+(COUNTIF(beosztás!$I184:$AM184,"S10")*10)+(COUNTIF(beosztás!$I184:$AM184,"S11")*11)+(COUNTIF(beosztás!$I184:$AM184,"S12")*12)+(COUNTIF(beosztás!$I184:$AM184,"SÉ")*12)+(COUNTIF(beosztás!$I184:$AM184,"SÉJ")*8)</f>
        <v>0</v>
      </c>
      <c r="N182" s="710">
        <f>COUNTIF(beosztás!$I184:$AM184,"BN")*12+COUNTIF(beosztás!$I184:$AM184,"BÉ")*12+COUNTIF(beosztás!$I184:$AM184,"BDE")*8+COUNTIF(beosztás!$I184:$AM184,"BDU")*8+COUNTIF(beosztás!$I184:$AM184,"BÉJ")*8+COUNTIF(beosztás!$I184:$AM184,"B1")*1+COUNTIF(beosztás!$I184:$AM184,"B2")*2+COUNTIF(beosztás!$I184:$AM184,"B3")*3+COUNTIF(beosztás!$I184:$AM184,"B5")*5+COUNTIF(beosztás!$I184:$AM184,"B6")*6+COUNTIF(beosztás!$I184:$AM184,"B7")*7+COUNTIF(beosztás!$I184:$AM184,"B8")*8+COUNTIF(beosztás!$I184:$AM184,"B9")*9+COUNTIF(beosztás!$I184:$AM184,"B10")*10+COUNTIF(beosztás!$I184:$AM184,"B11")*11+COUNTIF(beosztás!$I184:$AM184,"B12")*12+COUNTIF(beosztás!$I184:$AM184,"BP")*0</f>
        <v>0</v>
      </c>
      <c r="O182" s="605">
        <f t="shared" si="690"/>
        <v>0</v>
      </c>
      <c r="P182" s="710">
        <f>IF(C182="",0,alapadatok!$AN$2)</f>
        <v>0</v>
      </c>
      <c r="Q182" s="19">
        <f t="shared" si="577"/>
        <v>0</v>
      </c>
      <c r="R182" s="741">
        <f t="shared" si="691"/>
        <v>0</v>
      </c>
      <c r="S182" s="40"/>
      <c r="T182" s="709">
        <f>COUNTIF(beosztás!$AN184:$BO184,"DE")*8</f>
        <v>0</v>
      </c>
      <c r="U182" s="710">
        <f>COUNTIF(beosztás!$AN184:$BO184,"DU")*8</f>
        <v>0</v>
      </c>
      <c r="V182" s="710">
        <f>COUNTIF(beosztás!$AN184:$BO184,"ÉJ")*8</f>
        <v>0</v>
      </c>
      <c r="W182" s="710">
        <f>COUNTIF(beosztás!$AN184:$BO184,"N")*12</f>
        <v>0</v>
      </c>
      <c r="X182" s="710">
        <f>COUNTIF(beosztás!$AN184:$BO184,"É")*12</f>
        <v>0</v>
      </c>
      <c r="Y182" s="710">
        <f>SUM(beosztás!$AN184:$BO184)</f>
        <v>0</v>
      </c>
      <c r="Z182" s="710">
        <f>(COUNTIF(beosztás!$AN184:$BO184,"SN")*12)+(COUNTIF(beosztás!$AN184:$BO184,"SDE")*8)+(COUNTIF(beosztás!$AN184:$BO184,"SDU")*8)+(COUNTIF(beosztás!$AN184:$BO184,"SÉ")*12)+(COUNTIF(beosztás!$AN184:$BO184,"SÉJ")*8)+(COUNTIF(beosztás!$AN184:$BO184,"S1")*1)+(COUNTIF(beosztás!$AN184:$BO184,"S2")*2)+(COUNTIF(beosztás!$AN184:$BO184,"S3")*3)+(COUNTIF(beosztás!$AN184:$BO184,"S4")*4)+(COUNTIF(beosztás!$AN184:$BO184,"S5")*5)+(COUNTIF(beosztás!$AN184:$BO184,"S6")*6)+(COUNTIF(beosztás!$AN184:$BO184,"S7")*7)+(COUNTIF(beosztás!$AN184:$BO184,"S8")*8)+(COUNTIF(beosztás!$AN184:$BO184,"S9")*9)+(COUNTIF(beosztás!$AN184:$BO184,"S10")*10)+(COUNTIF(beosztás!$AN184:$BO184,"S11")*11)+(COUNTIF(beosztás!$AN184:$BO184,"S12")*12)</f>
        <v>0</v>
      </c>
      <c r="AA182" s="710">
        <f>COUNTIF(beosztás!$AN184:$BO184,"FÜ")*8</f>
        <v>0</v>
      </c>
      <c r="AB182" s="710">
        <f>COUNTIF(beosztás!$AN184:$BO184,"BN")*12+COUNTIF(beosztás!$AN184:$BO184,"BÉ")*12+COUNTIF(beosztás!$AN184:$BO184,"BDE")*8+COUNTIF(beosztás!$AN184:$BO184,"BDU")*8+COUNTIF(beosztás!$AN184:$BO184,"BÉJ")*8+COUNTIF(beosztás!$AN184:$BO184,"B1")*1+COUNTIF(beosztás!$AN184:$BO184,"B2")*2+COUNTIF(beosztás!$AN184:$BO184,"B3")*3+COUNTIF(beosztás!$AN184:$BO184,"B5")*5+COUNTIF(beosztás!$AN184:$BO184,"B6")*6+COUNTIF(beosztás!$AN184:$BO184,"B7")*7+COUNTIF(beosztás!$AN184:$BO184,"B8")*8+COUNTIF(beosztás!$AN184:$BO184,"B9")*9+COUNTIF(beosztás!$AN184:$BO184,"B10")*10+COUNTIF(beosztás!$AN184:$BO184,"B11")*11+COUNTIF(beosztás!$AN184:$BO184,"B12")*12+COUNTIF(beosztás!$AN184:$BO184,"BP")*0</f>
        <v>0</v>
      </c>
      <c r="AC182" s="605">
        <f t="shared" si="827"/>
        <v>0</v>
      </c>
      <c r="AD182" s="706">
        <f>IF(C182="",0,alapadatok!$AN$3)</f>
        <v>0</v>
      </c>
      <c r="AE182" s="19">
        <f t="shared" si="728"/>
        <v>0</v>
      </c>
      <c r="AF182" s="741">
        <f t="shared" si="729"/>
        <v>0</v>
      </c>
      <c r="AG182" s="40"/>
      <c r="AH182" s="25">
        <f t="shared" si="694"/>
        <v>0</v>
      </c>
      <c r="AI182" s="605">
        <f t="shared" si="695"/>
        <v>0</v>
      </c>
      <c r="AJ182" s="605">
        <f t="shared" si="696"/>
        <v>0</v>
      </c>
      <c r="AK182" s="605">
        <f t="shared" si="697"/>
        <v>0</v>
      </c>
      <c r="AL182" s="605">
        <f t="shared" si="698"/>
        <v>0</v>
      </c>
      <c r="AM182" s="605">
        <f t="shared" si="699"/>
        <v>0</v>
      </c>
      <c r="AN182" s="605">
        <f t="shared" si="700"/>
        <v>0</v>
      </c>
      <c r="AO182" s="605">
        <f t="shared" si="701"/>
        <v>0</v>
      </c>
      <c r="AP182" s="605">
        <f t="shared" si="730"/>
        <v>0</v>
      </c>
      <c r="AQ182" s="605">
        <f t="shared" si="731"/>
        <v>0</v>
      </c>
      <c r="AR182" s="605">
        <f t="shared" si="732"/>
        <v>0</v>
      </c>
      <c r="AS182" s="19">
        <f t="shared" si="733"/>
        <v>0</v>
      </c>
      <c r="AT182" s="741">
        <f t="shared" si="734"/>
        <v>0</v>
      </c>
      <c r="AU182" s="41"/>
      <c r="AV182" s="709">
        <f>COUNTIF(beosztás!$BP184:$CT184,"DE")*8</f>
        <v>0</v>
      </c>
      <c r="AW182" s="710">
        <f>COUNTIF(beosztás!$BP184:$CT184,"DU")*8</f>
        <v>0</v>
      </c>
      <c r="AX182" s="710">
        <f>COUNTIF(beosztás!$BP184:$CT184,"ÉJ")*8</f>
        <v>0</v>
      </c>
      <c r="AY182" s="710">
        <f>COUNTIF(beosztás!$BP184:$CT184,"N")*12</f>
        <v>0</v>
      </c>
      <c r="AZ182" s="710">
        <f>COUNTIF(beosztás!$BP184:$CT184,"é")*12</f>
        <v>0</v>
      </c>
      <c r="BA182" s="710">
        <f>SUM(beosztás!$BP184:$CT184)</f>
        <v>0</v>
      </c>
      <c r="BB182" s="710">
        <f>COUNTIF(beosztás!$BP184:$CT184,"FÜ")*8</f>
        <v>0</v>
      </c>
      <c r="BC182" s="897">
        <f>(COUNTIF(beosztás!$BP184:$CT184,"SN")*12)+(COUNTIF(beosztás!$BP184:$CT184,"SDE")*8)+(COUNTIF(beosztás!$BP184:$CT184,"SDU")*8)+(COUNTIF(beosztás!$BP184:$CT184,"SÉ")*12)+(COUNTIF(beosztás!$BP184:$CT184,"SÉJ")*8)+(COUNTIF(beosztás!$BP184:$CT184,"S1")*1)+(COUNTIF(beosztás!$BP184:$CT184,"S2")*2)+(COUNTIF(beosztás!$BP184:$CT184,"S3")*3)+(COUNTIF(beosztás!$BP184:$CT184,"S4")*4)+(COUNTIF(beosztás!$BP184:$CT184,"S5")*5)+(COUNTIF(beosztás!$BP184:$CT184,"S6")*6)+(COUNTIF(beosztás!$BP184:$CT184,"S7")*7)+(COUNTIF(beosztás!$BP184:$CT184,"S8")*8)+(COUNTIF(beosztás!$BP184:$CT184,"S9")*9)+(COUNTIF(beosztás!$BP184:$CT184,"S10")*10)+(COUNTIF(beosztás!$BP184:$CT184,"S11")*11)+(COUNTIF(beosztás!$BP184:$CT184,"S12")*12)</f>
        <v>0</v>
      </c>
      <c r="BD182" s="710">
        <f>COUNTIF(beosztás!$BP184:$CT184,"BN")*12+COUNTIF(beosztás!$BP184:$CT184,"BÉ")*12+COUNTIF(beosztás!$BP184:$CT184,"BDE")*8+COUNTIF(beosztás!$BP184:$CT184,"BDU")*8+COUNTIF(beosztás!$BP184:$CT184,"BÉJ")*8+COUNTIF(beosztás!$BP184:$CT184,"B1")*1+COUNTIF(beosztás!$BP184:$CT184,"B2")*2+COUNTIF(beosztás!$BP184:$CT184,"B3")*3+COUNTIF(beosztás!$BP184:$CT184,"B5")*5+COUNTIF(beosztás!$BP184:$CT184,"B6")*6+COUNTIF(beosztás!$BP184:$CT184,"B7")*7+COUNTIF(beosztás!$BP184:$CT184,"B8")*8+COUNTIF(beosztás!$BP184:$CT184,"B9")*9+COUNTIF(beosztás!$BP184:$CT184,"B10")*10+COUNTIF(beosztás!$BP184:$CT184,"B11")*11+COUNTIF(beosztás!$BP184:$CT184,"B12")*12+COUNTIF(beosztás!$BP184:$CT184,"BP")*0</f>
        <v>0</v>
      </c>
      <c r="BE182" s="605">
        <f t="shared" si="735"/>
        <v>0</v>
      </c>
      <c r="BF182" s="706">
        <f>IF(C182="",0,alapadatok!$AN$4)</f>
        <v>0</v>
      </c>
      <c r="BG182" s="19">
        <f t="shared" si="736"/>
        <v>0</v>
      </c>
      <c r="BH182" s="741">
        <f t="shared" si="737"/>
        <v>0</v>
      </c>
      <c r="BI182" s="40"/>
      <c r="BJ182" s="709">
        <f>COUNTIF(beosztás!$CU184:$DX184,"DE")*8</f>
        <v>0</v>
      </c>
      <c r="BK182" s="710">
        <f>COUNTIF(beosztás!$CU184:$DX184,"DU")*8</f>
        <v>0</v>
      </c>
      <c r="BL182" s="710">
        <f>COUNTIF(beosztás!$CU184:$DX184,"ÉJ")*8</f>
        <v>0</v>
      </c>
      <c r="BM182" s="710">
        <f>COUNTIF(beosztás!$CU184:$DX184,"N")*12</f>
        <v>0</v>
      </c>
      <c r="BN182" s="710">
        <f>COUNTIF(beosztás!$CU184:$DX184,"É")*12</f>
        <v>0</v>
      </c>
      <c r="BO182" s="710">
        <f>SUM(beosztás!$CU184:$DX184)</f>
        <v>0</v>
      </c>
      <c r="BP182" s="897">
        <f>(COUNTIF(beosztás!$CU184:$DX184,"SN")*12)+(COUNTIF(beosztás!$CU184:$DX184,"SDE")*8)+(COUNTIF(beosztás!$CU184:$DX184,"SDU")*8)+(COUNTIF(beosztás!$CU184:$DX184,"SÉ")*12)+(COUNTIF(beosztás!$CU184:$DX184,"SÉJ")*8)+(COUNTIF(beosztás!$CU184:$DX184,"S1")*1)+(COUNTIF(beosztás!$CU184:$DX184,"S2")*2)+(COUNTIF(beosztás!$CU184:$DX184,"S3")*3)+(COUNTIF(beosztás!$CU184:$DX184,"S4")*4)+(COUNTIF(beosztás!$CU184:$DX184,"S5")*5)+(COUNTIF(beosztás!$CU184:$DX184,"S6")*6)+(COUNTIF(beosztás!$CU184:$DX184,"S7")*7)+(COUNTIF(beosztás!$CU184:$DX184,"S8")*8)+(COUNTIF(beosztás!$CU184:$DX184,"S9")*9)+(COUNTIF(beosztás!$CU184:$DX184,"S10")*10)+(COUNTIF(beosztás!$CU184:$DX184,"S11")*11)+(COUNTIF(beosztás!$CU184:$DX184,"S12")*12)</f>
        <v>0</v>
      </c>
      <c r="BQ182" s="710">
        <f>COUNTIF(beosztás!$CU184:$DX184,"FÜ")*8</f>
        <v>0</v>
      </c>
      <c r="BR182" s="710">
        <f>COUNTIF(beosztás!$CU184:$DX184,"BN")*12+COUNTIF(beosztás!$CU184:$DX184,"BÉ")*12+COUNTIF(beosztás!$CU184:$DX184,"BDE")*8+COUNTIF(beosztás!$CU184:$DX184,"BDU")*8+COUNTIF(beosztás!$CU184:$DX184,"BÉJ")*8+COUNTIF(beosztás!$CU184:$DX184,"B1")*1+COUNTIF(beosztás!$CU184:$DX184,"B2")*2+COUNTIF(beosztás!$CU184:$DX184,"B3")*3+COUNTIF(beosztás!$CU184:$DX184,"B5")*5+COUNTIF(beosztás!$CU184:$DX184,"B6")*6+COUNTIF(beosztás!$CU184:$DX184,"B7")*7+COUNTIF(beosztás!$CU184:$DX184,"B8")*8+COUNTIF(beosztás!$CU184:$DX184,"B9")*9+COUNTIF(beosztás!$CU184:$DX184,"B10")*10+COUNTIF(beosztás!$CU184:$DX184,"B11")*11+COUNTIF(beosztás!$CU184:$DX184,"B12")*12+COUNTIF(beosztás!$CU184:$DX184,"BP")*0</f>
        <v>0</v>
      </c>
      <c r="BS182" s="605">
        <f t="shared" si="738"/>
        <v>0</v>
      </c>
      <c r="BT182" s="710">
        <f>IF(C182="",0,alapadatok!$AN$5)</f>
        <v>0</v>
      </c>
      <c r="BU182" s="19">
        <f t="shared" si="739"/>
        <v>0</v>
      </c>
      <c r="BV182" s="741">
        <f t="shared" si="706"/>
        <v>0</v>
      </c>
      <c r="BW182" s="40"/>
      <c r="BX182" s="25">
        <f t="shared" si="740"/>
        <v>0</v>
      </c>
      <c r="BY182" s="605">
        <f t="shared" si="741"/>
        <v>0</v>
      </c>
      <c r="BZ182" s="605">
        <f t="shared" si="742"/>
        <v>0</v>
      </c>
      <c r="CA182" s="605">
        <f t="shared" si="743"/>
        <v>0</v>
      </c>
      <c r="CB182" s="605">
        <f t="shared" si="744"/>
        <v>0</v>
      </c>
      <c r="CC182" s="605">
        <f t="shared" si="745"/>
        <v>0</v>
      </c>
      <c r="CD182" s="605">
        <f t="shared" si="746"/>
        <v>0</v>
      </c>
      <c r="CE182" s="605">
        <f t="shared" si="747"/>
        <v>0</v>
      </c>
      <c r="CF182" s="605">
        <f t="shared" si="748"/>
        <v>0</v>
      </c>
      <c r="CG182" s="605">
        <f t="shared" si="749"/>
        <v>0</v>
      </c>
      <c r="CH182" s="605">
        <f t="shared" si="750"/>
        <v>0</v>
      </c>
      <c r="CI182" s="19">
        <f t="shared" si="751"/>
        <v>0</v>
      </c>
      <c r="CJ182" s="741">
        <f t="shared" si="752"/>
        <v>0</v>
      </c>
      <c r="CK182" s="41"/>
      <c r="CL182" s="709">
        <f>COUNTIF(beosztás!$DY171:$FC171,"DE")*8</f>
        <v>0</v>
      </c>
      <c r="CM182" s="710">
        <f>COUNTIF(beosztás!$DY171:$FC171,"DU")*8</f>
        <v>0</v>
      </c>
      <c r="CN182" s="710">
        <f>COUNTIF(beosztás!$DY171:$FC171,"ÉJ")*8</f>
        <v>0</v>
      </c>
      <c r="CO182" s="710">
        <f>COUNTIF(beosztás!$DY171:$FC171,"N")*12</f>
        <v>0</v>
      </c>
      <c r="CP182" s="710">
        <f>COUNTIF(beosztás!$DY171:$FC171,"é")*12</f>
        <v>0</v>
      </c>
      <c r="CQ182" s="710">
        <f>SUM(beosztás!$DY171:$FC171)</f>
        <v>0</v>
      </c>
      <c r="CR182" s="710">
        <f>COUNTIF(beosztás!$DY171:$FC171,"FÜ")*8</f>
        <v>16</v>
      </c>
      <c r="CS182" s="897">
        <f>(COUNTIF(beosztás!$DY184:$FC184,"SN")*12)+(COUNTIF(beosztás!$DY184:$FC184,"SDE")*8)+(COUNTIF(beosztás!$DY184:$FC184,"SDU")*8)+(COUNTIF(beosztás!$DY184:$FC184,"SÉ")*12)+(COUNTIF(beosztás!$DY184:$FC184,"SÉJ")*8)+(COUNTIF(beosztás!$DY184:$FC184,"S1")*1)+(COUNTIF(beosztás!$DY184:$FC184,"S2")*2)+(COUNTIF(beosztás!$DY184:$FC184,"S3")*3)+(COUNTIF(beosztás!$DY184:$FC184,"S4")*4)+(COUNTIF(beosztás!$DY184:$FC184,"S5")*5)+(COUNTIF(beosztás!$DY184:$FC184,"S6")*6)+(COUNTIF(beosztás!$DY184:$FC184,"S7")*7)+(COUNTIF(beosztás!$DY184:$FC184,"S8")*8)+(COUNTIF(beosztás!$DY184:$FC184,"S9")*9)+(COUNTIF(beosztás!$DY184:$FC184,"S10")*10)+(COUNTIF(beosztás!$DY184:$FC184,"S11")*11)+(COUNTIF(beosztás!$DY184:$FC184,"S12")*12)</f>
        <v>0</v>
      </c>
      <c r="CT182" s="710">
        <f>COUNTIF(beosztás!$DY184:$FC184,"BN")*12+COUNTIF(beosztás!$DY184:$FC184,"BÉ")*12+COUNTIF(beosztás!$DY184:$FC184,"BDE")*8+COUNTIF(beosztás!$DY184:$FC184,"BDU")*8+COUNTIF(beosztás!$DY184:$FC184,"BÉJ")*8+COUNTIF(beosztás!$DY184:$FC184,"B1")*1+COUNTIF(beosztás!$DY184:$FC184,"B2")*2+COUNTIF(beosztás!$DY184:$FC184,"B3")*3+COUNTIF(beosztás!$DY184:$FC184,"B5")*5+COUNTIF(beosztás!$DY184:$FC184,"B6")*6+COUNTIF(beosztás!$DY184:$FC184,"B7")*7+COUNTIF(beosztás!$DY184:$FC184,"B8")*8+COUNTIF(beosztás!$DY184:$FC184,"B9")*9+COUNTIF(beosztás!$DY184:$FC184,"B10")*10+COUNTIF(beosztás!$DY184:$FC184,"B11")*11+COUNTIF(beosztás!$DY184:$FC184,"B12")*12+COUNTIF(beosztás!$DY184:$FC184,"BP")*0</f>
        <v>0</v>
      </c>
      <c r="CU182" s="24">
        <f t="shared" si="708"/>
        <v>0</v>
      </c>
      <c r="CV182" s="710">
        <f>IF(C182="",0,alapadatok!$AN$6)</f>
        <v>0</v>
      </c>
      <c r="CW182" s="19">
        <f t="shared" si="610"/>
        <v>0</v>
      </c>
      <c r="CX182" s="907">
        <f t="shared" si="709"/>
        <v>0</v>
      </c>
      <c r="CY182" s="40"/>
      <c r="CZ182" s="709">
        <f>COUNTIF(beosztás!$FD184:$GG184,"DE")*8</f>
        <v>0</v>
      </c>
      <c r="DA182" s="710">
        <f>COUNTIF(beosztás!$FD184:$GG184,"DU")*8</f>
        <v>0</v>
      </c>
      <c r="DB182" s="710">
        <f>COUNTIF(beosztás!$FD184:$GG184,"ÉJ")*8</f>
        <v>0</v>
      </c>
      <c r="DC182" s="710">
        <f>COUNTIF(beosztás!$FD184:$GG184,"N")*12</f>
        <v>0</v>
      </c>
      <c r="DD182" s="710">
        <f>COUNTIF(beosztás!$FD184:$GG184,"É")*12</f>
        <v>0</v>
      </c>
      <c r="DE182" s="710">
        <f>SUM(beosztás!$FD184:$GG184)</f>
        <v>0</v>
      </c>
      <c r="DF182" s="897">
        <f>(COUNTIF(beosztás!$FD184:$GG184,"SN")*12)+(COUNTIF(beosztás!$FD184:$GG184,"SDE")*8)+(COUNTIF(beosztás!$FD184:$GG184,"SDU")*8)+(COUNTIF(beosztás!$FD184:$GG184,"SÉ")*12)+(COUNTIF(beosztás!$FD184:$GG184,"SÉJ")*8)+(COUNTIF(beosztás!$FD184:$GG184,"S1")*1)+(COUNTIF(beosztás!$FD184:$GG184,"S2")*2)+(COUNTIF(beosztás!$FD184:$GG184,"S3")*3)+(COUNTIF(beosztás!$FD184:$GG184,"S4")*4)+(COUNTIF(beosztás!$FD184:$GG184,"S5")*5)+(COUNTIF(beosztás!$FD184:$GG184,"S6")*6)+(COUNTIF(beosztás!$FD184:$GG184,"S7")*7)+(COUNTIF(beosztás!$FD184:$GG184,"S8")*8)+(COUNTIF(beosztás!$FD184:$GG184,"S9")*9)+(COUNTIF(beosztás!$FD184:$GG184,"S10")*10)+(COUNTIF(beosztás!$FD184:$GG184,"S11")*11)+(COUNTIF(beosztás!$FD184:$GG184,"S12")*12)</f>
        <v>0</v>
      </c>
      <c r="DG182" s="710">
        <f>COUNTIF(beosztás!$FD184:$GG184,"FÜ")*8</f>
        <v>0</v>
      </c>
      <c r="DH182" s="710">
        <f>COUNTIF(beosztás!$FD184:$GG184,"BN")*12+COUNTIF(beosztás!$FD184:$GG184,"BÉ")*12+COUNTIF(beosztás!$FD184:$GG184,"BDE")*8+COUNTIF(beosztás!$FD184:$GG184,"BDU")*8+COUNTIF(beosztás!$FD184:$GG184,"BÉJ")*8+COUNTIF(beosztás!$FD184:$GG184,"B1")*1+COUNTIF(beosztás!$FD184:$GG184,"B2")*2+COUNTIF(beosztás!$FD184:$GG184,"B3")*3+COUNTIF(beosztás!$FD184:$GG184,"B5")*5+COUNTIF(beosztás!$FD184:$GG184,"B6")*6+COUNTIF(beosztás!$FD184:$GG184,"B7")*7+COUNTIF(beosztás!$FD184:$GG184,"B8")*8+COUNTIF(beosztás!$FD184:$GG184,"B9")*9+COUNTIF(beosztás!$FD184:$GG184,"B10")*10+COUNTIF(beosztás!$FD184:$GG184,"B11")*11+COUNTIF(beosztás!$FD184:$GG184,"B12")*12+COUNTIF(beosztás!$FD184:$GG184,"BP")*0</f>
        <v>0</v>
      </c>
      <c r="DI182" s="605">
        <f t="shared" si="756"/>
        <v>0</v>
      </c>
      <c r="DJ182" s="710">
        <f>IF(C182="",0,alapadatok!$AN$7)</f>
        <v>0</v>
      </c>
      <c r="DK182" s="19">
        <f t="shared" si="757"/>
        <v>0</v>
      </c>
      <c r="DL182" s="741">
        <f t="shared" si="758"/>
        <v>0</v>
      </c>
      <c r="DM182" s="40"/>
      <c r="DN182" s="25">
        <f t="shared" si="759"/>
        <v>0</v>
      </c>
      <c r="DO182" s="605">
        <f t="shared" si="760"/>
        <v>0</v>
      </c>
      <c r="DP182" s="605">
        <f t="shared" si="761"/>
        <v>0</v>
      </c>
      <c r="DQ182" s="605">
        <f t="shared" si="762"/>
        <v>0</v>
      </c>
      <c r="DR182" s="605">
        <f t="shared" si="763"/>
        <v>0</v>
      </c>
      <c r="DS182" s="605">
        <f t="shared" si="764"/>
        <v>0</v>
      </c>
      <c r="DT182" s="605">
        <f t="shared" si="765"/>
        <v>0</v>
      </c>
      <c r="DU182" s="605">
        <f t="shared" si="766"/>
        <v>16</v>
      </c>
      <c r="DV182" s="605">
        <f t="shared" si="767"/>
        <v>0</v>
      </c>
      <c r="DW182" s="605">
        <f t="shared" si="768"/>
        <v>0</v>
      </c>
      <c r="DX182" s="605">
        <f t="shared" si="769"/>
        <v>0</v>
      </c>
      <c r="DY182" s="19">
        <f t="shared" si="770"/>
        <v>0</v>
      </c>
      <c r="DZ182" s="907">
        <f t="shared" si="771"/>
        <v>0</v>
      </c>
      <c r="EA182" s="41"/>
      <c r="EB182" s="709">
        <f>COUNTIF(beosztás!$GH184:$HL184,"DE")*8</f>
        <v>0</v>
      </c>
      <c r="EC182" s="710">
        <f>COUNTIF(beosztás!$GH184:$HL184,"DU")*8</f>
        <v>0</v>
      </c>
      <c r="ED182" s="710">
        <f>COUNTIF(beosztás!$GH184:$HL184,"ÉJ")*8</f>
        <v>0</v>
      </c>
      <c r="EE182" s="710">
        <f>COUNTIF(beosztás!$GH184:$HL184,"N")*12</f>
        <v>0</v>
      </c>
      <c r="EF182" s="710">
        <f>COUNTIF(beosztás!$GH184:$HL184,"é")*12</f>
        <v>0</v>
      </c>
      <c r="EG182" s="710">
        <f>SUM(beosztás!$GH184:$HL184)</f>
        <v>0</v>
      </c>
      <c r="EH182" s="710">
        <f>COUNTIF(beosztás!$GH184:$HL184,"FÜ")*8</f>
        <v>0</v>
      </c>
      <c r="EI182" s="897">
        <f>(COUNTIF(beosztás!$GH184:$HL184,"SN")*12)+(COUNTIF(beosztás!$GH184:$HL184,"SDE")*8)+(COUNTIF(beosztás!$GH184:$HL184,"SDU")*8)+(COUNTIF(beosztás!$GH184:$HL184,"SÉ")*12)+(COUNTIF(beosztás!$GH184:$HL184,"SÉJ")*8)+(COUNTIF(beosztás!$GH184:$HL184,"S1")*1)+(COUNTIF(beosztás!$GH184:$HL184,"S2")*2)+(COUNTIF(beosztás!$GH184:$HL184,"S3")*3)+(COUNTIF(beosztás!$GH184:$HL184,"S4")*4)+(COUNTIF(beosztás!$GH184:$HL184,"S5")*5)+(COUNTIF(beosztás!$GH184:$HL184,"S6")*6)+(COUNTIF(beosztás!$GH184:$HL184,"S7")*7)+(COUNTIF(beosztás!$GH184:$HL184,"S8")*8)+(COUNTIF(beosztás!$GH184:$HL184,"S9")*9)+(COUNTIF(beosztás!$GH184:$HL184,"S10")*10)+(COUNTIF(beosztás!$GH184:$HL184,"S11")*11)+(COUNTIF(beosztás!$GH184:$HL184,"S12")*12)</f>
        <v>0</v>
      </c>
      <c r="EJ182" s="710">
        <f>COUNTIF(beosztás!$GH184:$HL184,"BN")*12+COUNTIF(beosztás!$GH184:$HL184,"BÉ")*12+COUNTIF(beosztás!$GH184:$HL184,"BDE")*8+COUNTIF(beosztás!$GH184:$HL184,"BDU")*8+COUNTIF(beosztás!$GH184:$HL184,"BÉJ")*8+COUNTIF(beosztás!$GH184:$HL184,"B1")*1+COUNTIF(beosztás!$GH184:$HL184,"B2")*2+COUNTIF(beosztás!$GH184:$HL184,"B3")*3+COUNTIF(beosztás!$GH184:$HL184,"B5")*5+COUNTIF(beosztás!$GH184:$HL184,"B6")*6+COUNTIF(beosztás!$GH184:$HL184,"B7")*7+COUNTIF(beosztás!$GH184:$HL184,"B8")*8+COUNTIF(beosztás!$GH184:$HL184,"B9")*9+COUNTIF(beosztás!$GH184:$HL184,"B10")*10+COUNTIF(beosztás!$GH184:$HL184,"B11")*11+COUNTIF(beosztás!$GH184:$HL184,"B12")*12+COUNTIF(beosztás!$GH184:$HL184,"BP")*0</f>
        <v>0</v>
      </c>
      <c r="EK182" s="605">
        <f t="shared" si="772"/>
        <v>0</v>
      </c>
      <c r="EL182" s="710">
        <f>IF(C182="",0,alapadatok!$AN$8)</f>
        <v>0</v>
      </c>
      <c r="EM182" s="19">
        <f t="shared" si="773"/>
        <v>0</v>
      </c>
      <c r="EN182" s="907">
        <f t="shared" si="774"/>
        <v>0</v>
      </c>
      <c r="EO182" s="40"/>
      <c r="EP182" s="709">
        <f>COUNTIF(beosztás!$HM184:$IQ184,"DE")*8</f>
        <v>0</v>
      </c>
      <c r="EQ182" s="710">
        <f>COUNTIF(beosztás!$HM184:$IQ184,"DU")*8</f>
        <v>0</v>
      </c>
      <c r="ER182" s="710">
        <f>COUNTIF(beosztás!$HM184:$IQ184,"ÉJ")*8</f>
        <v>0</v>
      </c>
      <c r="ES182" s="710">
        <f>COUNTIF(beosztás!$HM184:$IQ184,"N")*12</f>
        <v>0</v>
      </c>
      <c r="ET182" s="710">
        <f>COUNTIF(beosztás!$HM184:$IQ184,"É")*12</f>
        <v>0</v>
      </c>
      <c r="EU182" s="710">
        <f>SUM(beosztás!$HM184:$IQ184)</f>
        <v>0</v>
      </c>
      <c r="EV182" s="897">
        <f>(COUNTIF(beosztás!$HM184:$IQ184,"SN")*12)+(COUNTIF(beosztás!$HM184:$IQ184,"SDE")*8)+(COUNTIF(beosztás!$HM184:$IQ184,"SDU")*8)+(COUNTIF(beosztás!$HM184:$IQ184,"SÉ")*12)+(COUNTIF(beosztás!$HM184:$IQ184,"SÉJ")*8)+(COUNTIF(beosztás!$HM184:$IQ184,"S1")*1)+(COUNTIF(beosztás!$HM184:$IQ184,"S2")*2)+(COUNTIF(beosztás!$HM184:$IQ184,"S3")*3)+(COUNTIF(beosztás!$HM184:$IQ184,"S4")*4)+(COUNTIF(beosztás!$HM184:$IQ184,"S5")*5)+(COUNTIF(beosztás!$HM184:$IQ184,"S6")*6)+(COUNTIF(beosztás!$HM184:$IQ184,"S7")*7)+(COUNTIF(beosztás!$HM184:$IQ184,"S8")*8)+(COUNTIF(beosztás!$HM184:$IQ184,"S9")*9)+(COUNTIF(beosztás!$HM184:$IQ184,"S10")*10)+(COUNTIF(beosztás!$HM184:$IQ184,"S11")*11)+(COUNTIF(beosztás!$HM184:$IQ184,"S12")*12)</f>
        <v>0</v>
      </c>
      <c r="EW182" s="710">
        <f>COUNTIF(beosztás!$HM184:$IQ184,"FÜ")*8</f>
        <v>0</v>
      </c>
      <c r="EX182" s="710">
        <f>COUNTIF(beosztás!$HM184:$IQ184,"BN")*12+COUNTIF(beosztás!$HM184:$IQ184,"BÉ")*12+COUNTIF(beosztás!$HM184:$IQ184,"BDE")*8+COUNTIF(beosztás!$HM184:$IQ184,"BDU")*8+COUNTIF(beosztás!$HM184:$IQ184,"BÉJ")*8+COUNTIF(beosztás!$HM184:$IQ184,"B1")*1+COUNTIF(beosztás!$HM184:$IQ184,"B2")*2+COUNTIF(beosztás!$HM184:$IQ184,"B3")*3+COUNTIF(beosztás!$HM184:$IQ184,"B5")*5+COUNTIF(beosztás!$HM184:$IQ184,"B6")*6+COUNTIF(beosztás!$HM184:$IQ184,"B7")*7+COUNTIF(beosztás!$HM184:$IQ184,"B8")*8+COUNTIF(beosztás!$HM184:$IQ184,"B9")*9+COUNTIF(beosztás!$HM184:$IQ184,"B10")*10+COUNTIF(beosztás!$HM184:$IQ184,"B11")*11+COUNTIF(beosztás!$HM184:$IQ184,"B12")*12+COUNTIF(beosztás!$HM184:$IQ184,"BP")*0</f>
        <v>0</v>
      </c>
      <c r="EY182" s="605">
        <f t="shared" si="775"/>
        <v>0</v>
      </c>
      <c r="EZ182" s="710">
        <f>IF(C182="",0,alapadatok!$AN$9)</f>
        <v>0</v>
      </c>
      <c r="FA182" s="19">
        <f t="shared" si="776"/>
        <v>0</v>
      </c>
      <c r="FB182" s="907">
        <f t="shared" si="777"/>
        <v>0</v>
      </c>
      <c r="FC182" s="40"/>
      <c r="FD182" s="25">
        <f t="shared" si="778"/>
        <v>0</v>
      </c>
      <c r="FE182" s="605">
        <f t="shared" si="779"/>
        <v>0</v>
      </c>
      <c r="FF182" s="605">
        <f t="shared" si="780"/>
        <v>0</v>
      </c>
      <c r="FG182" s="605">
        <f t="shared" si="781"/>
        <v>0</v>
      </c>
      <c r="FH182" s="605">
        <f t="shared" si="782"/>
        <v>0</v>
      </c>
      <c r="FI182" s="605">
        <f t="shared" si="783"/>
        <v>0</v>
      </c>
      <c r="FJ182" s="605">
        <f t="shared" si="784"/>
        <v>0</v>
      </c>
      <c r="FK182" s="605">
        <f t="shared" si="785"/>
        <v>0</v>
      </c>
      <c r="FL182" s="605">
        <f t="shared" si="786"/>
        <v>0</v>
      </c>
      <c r="FM182" s="605">
        <f t="shared" si="787"/>
        <v>0</v>
      </c>
      <c r="FN182" s="605">
        <f t="shared" si="788"/>
        <v>0</v>
      </c>
      <c r="FO182" s="19">
        <f t="shared" si="789"/>
        <v>0</v>
      </c>
      <c r="FP182" s="907">
        <f t="shared" si="790"/>
        <v>0</v>
      </c>
      <c r="FQ182" s="41"/>
      <c r="FR182" s="709">
        <f>COUNTIF(beosztás!$IR184:$JU184,"DE")*8</f>
        <v>0</v>
      </c>
      <c r="FS182" s="710">
        <f>COUNTIF(beosztás!$IR184:$JU184,"DU")*8</f>
        <v>0</v>
      </c>
      <c r="FT182" s="710">
        <f>COUNTIF(beosztás!$IR184:$JU184,"ÉJ")*8</f>
        <v>0</v>
      </c>
      <c r="FU182" s="710">
        <f>COUNTIF(beosztás!$IR184:$JU184,"N")*12</f>
        <v>0</v>
      </c>
      <c r="FV182" s="710">
        <f>COUNTIF(beosztás!$IR184:$JU184,"é")*12</f>
        <v>0</v>
      </c>
      <c r="FW182" s="710">
        <f>SUM(beosztás!$IR184:$JU184)</f>
        <v>0</v>
      </c>
      <c r="FX182" s="710">
        <f>COUNTIF(beosztás!$IR184:$JU184,"FÜ")*8</f>
        <v>0</v>
      </c>
      <c r="FY182" s="897">
        <f>(COUNTIF(beosztás!$IR184:$JU184,"SN")*12)+(COUNTIF(beosztás!$IR184:$JU184,"SDE")*8)+(COUNTIF(beosztás!$IR184:$JU184,"SDU")*8)+(COUNTIF(beosztás!$IR184:$JU184,"SÉ")*12)+(COUNTIF(beosztás!$IR184:$JU184,"SÉJ")*8)+(COUNTIF(beosztás!$IR184:$JU184,"S1")*1)+(COUNTIF(beosztás!$IR184:$JU184,"S2")*2)+(COUNTIF(beosztás!$IR184:$JU184,"S3")*3)+(COUNTIF(beosztás!$IR184:$JU184,"S4")*4)+(COUNTIF(beosztás!$IR184:$JU184,"S5")*5)+(COUNTIF(beosztás!$IR184:$JU184,"S6")*6)+(COUNTIF(beosztás!$IR184:$JU184,"S7")*7)+(COUNTIF(beosztás!$IR184:$JU184,"S8")*8)+(COUNTIF(beosztás!$IR184:$JU184,"S9")*9)+(COUNTIF(beosztás!$IR184:$JU184,"S10")*10)+(COUNTIF(beosztás!$IR184:$JU184,"S11")*11)+(COUNTIF(beosztás!$IR184:$JU184,"S12")*12)</f>
        <v>0</v>
      </c>
      <c r="FZ182" s="710">
        <f>COUNTIF(beosztás!$IR184:$JU184,"BN")*12+COUNTIF(beosztás!$IR184:$JU184,"BÉ")*12+COUNTIF(beosztás!$IR184:$JU184,"BDE")*8+COUNTIF(beosztás!$IR184:$JU184,"BDU")*8+COUNTIF(beosztás!$IR184:$JU184,"BÉJ")*8+COUNTIF(beosztás!$IR184:$JU184,"B1")*1+COUNTIF(beosztás!$IR184:$JU184,"B2")*2+COUNTIF(beosztás!$IR184:$JU184,"B3")*3+COUNTIF(beosztás!$IR184:$JU184,"B5")*5+COUNTIF(beosztás!$IR184:$JU184,"B6")*6+COUNTIF(beosztás!$IR184:$JU184,"B7")*7+COUNTIF(beosztás!$IR184:$JU184,"B8")*8+COUNTIF(beosztás!$IR184:$JU184,"B9")*9+COUNTIF(beosztás!$IR184:$JU184,"B10")*10+COUNTIF(beosztás!$IR184:$JU184,"B11")*11+COUNTIF(beosztás!$IR184:$JU184,"B12")*12+COUNTIF(beosztás!$IR184:$JU184,"BP")*0</f>
        <v>0</v>
      </c>
      <c r="GA182" s="605">
        <f t="shared" si="791"/>
        <v>0</v>
      </c>
      <c r="GB182" s="710">
        <f>IF(C182="",0,alapadatok!$AN$10)</f>
        <v>0</v>
      </c>
      <c r="GC182" s="19">
        <f t="shared" si="792"/>
        <v>0</v>
      </c>
      <c r="GD182" s="907">
        <f t="shared" si="793"/>
        <v>0</v>
      </c>
      <c r="GE182" s="42"/>
      <c r="GF182" s="709">
        <f>COUNTIF(beosztás!$JV184:$KZ184,"DE")*8</f>
        <v>0</v>
      </c>
      <c r="GG182" s="710">
        <f>COUNTIF(beosztás!$JV184:$KZ184,"DU")*8</f>
        <v>0</v>
      </c>
      <c r="GH182" s="710">
        <f>COUNTIF(beosztás!$JV184:$KZ184,"ÉJ")*8</f>
        <v>0</v>
      </c>
      <c r="GI182" s="710">
        <f>COUNTIF(beosztás!$JV184:$KZ184,"N")*12</f>
        <v>0</v>
      </c>
      <c r="GJ182" s="710">
        <f>COUNTIF(beosztás!$JV184:$KZ184,"É")*12</f>
        <v>0</v>
      </c>
      <c r="GK182" s="710">
        <f>SUM(beosztás!$JV184:$KZ184)</f>
        <v>0</v>
      </c>
      <c r="GL182" s="897">
        <f>(COUNTIF(beosztás!$JV184:$KZ184,"SN")*12)+(COUNTIF(beosztás!$JV184:$KZ184,"SDE")*8)+(COUNTIF(beosztás!$JV184:$KZ184,"SDU")*8)+(COUNTIF(beosztás!$JV184:$KZ184,"SÉ")*12)+(COUNTIF(beosztás!$JV184:$KZ184,"SÉJ")*8)+(COUNTIF(beosztás!$JV184:$KZ184,"S1")*1)+(COUNTIF(beosztás!$JV184:$KZ184,"S2")*2)+(COUNTIF(beosztás!$JV184:$KZ184,"S3")*3)+(COUNTIF(beosztás!$JV184:$KZ184,"S4")*4)+(COUNTIF(beosztás!$JV184:$KZ184,"S5")*5)+(COUNTIF(beosztás!$JV184:$KZ184,"S6")*6)+(COUNTIF(beosztás!$JV184:$KZ184,"S7")*7)+(COUNTIF(beosztás!$JV184:$KZ184,"S8")*8)+(COUNTIF(beosztás!$JV184:$KZ184,"S9")*9)+(COUNTIF(beosztás!$JV184:$KZ184,"S10")*10)+(COUNTIF(beosztás!$JV184:$KZ184,"S11")*11)+(COUNTIF(beosztás!$JV184:$KZ184,"S12")*12)</f>
        <v>0</v>
      </c>
      <c r="GM182" s="710">
        <f>COUNTIF(beosztás!$JV184:$KZ184,"FÜ")*8</f>
        <v>0</v>
      </c>
      <c r="GN182" s="710">
        <f>COUNTIF(beosztás!$JV184:$KZ184,"BN")*12+COUNTIF(beosztás!$JV184:$KZ184,"BÉ")*12+COUNTIF(beosztás!$JV184:$KZ184,"BDE")*8+COUNTIF(beosztás!$JV184:$KZ184,"BDU")*8+COUNTIF(beosztás!$JV184:$KZ184,"BÉJ")*8+COUNTIF(beosztás!$JV184:$KZ184,"B1")*1+COUNTIF(beosztás!$JV184:$KZ184,"B2")*2+COUNTIF(beosztás!$JV184:$KZ184,"B3")*3+COUNTIF(beosztás!$JV184:$KZ184,"B5")*5+COUNTIF(beosztás!$JV184:$KZ184,"B6")*6+COUNTIF(beosztás!$JV184:$KZ184,"B7")*7+COUNTIF(beosztás!$JV184:$KZ184,"B8")*8+COUNTIF(beosztás!$JV184:$KZ184,"B9")*9+COUNTIF(beosztás!$JV184:$KZ184,"B10")*10+COUNTIF(beosztás!$JV184:$KZ184,"B11")*11+COUNTIF(beosztás!$JV184:$KZ184,"B12")*12+COUNTIF(beosztás!$JV184:$KZ184,"BP")*0</f>
        <v>0</v>
      </c>
      <c r="GO182" s="605">
        <f t="shared" si="794"/>
        <v>0</v>
      </c>
      <c r="GP182" s="710">
        <f>IF(C182="",0,alapadatok!$AN$11)</f>
        <v>0</v>
      </c>
      <c r="GQ182" s="19">
        <f t="shared" si="795"/>
        <v>0</v>
      </c>
      <c r="GR182" s="907">
        <f t="shared" si="796"/>
        <v>0</v>
      </c>
      <c r="GS182" s="42"/>
      <c r="GT182" s="25">
        <f t="shared" si="653"/>
        <v>0</v>
      </c>
      <c r="GU182" s="24">
        <f t="shared" si="654"/>
        <v>0</v>
      </c>
      <c r="GV182" s="24">
        <f t="shared" si="655"/>
        <v>0</v>
      </c>
      <c r="GW182" s="24">
        <f t="shared" si="656"/>
        <v>0</v>
      </c>
      <c r="GX182" s="24">
        <f t="shared" si="657"/>
        <v>0</v>
      </c>
      <c r="GY182" s="24">
        <f t="shared" si="658"/>
        <v>0</v>
      </c>
      <c r="GZ182" s="24">
        <f t="shared" si="659"/>
        <v>0</v>
      </c>
      <c r="HA182" s="24">
        <f t="shared" si="660"/>
        <v>0</v>
      </c>
      <c r="HB182" s="24">
        <f t="shared" si="661"/>
        <v>0</v>
      </c>
      <c r="HC182" s="24">
        <f t="shared" si="662"/>
        <v>0</v>
      </c>
      <c r="HD182" s="24">
        <f t="shared" si="663"/>
        <v>0</v>
      </c>
      <c r="HE182" s="19">
        <f t="shared" si="664"/>
        <v>0</v>
      </c>
      <c r="HF182" s="907">
        <f t="shared" si="722"/>
        <v>0</v>
      </c>
      <c r="HG182" s="41"/>
      <c r="HH182" s="709">
        <f>COUNTIF(beosztás!$LA171:$MD171,"DE")*8</f>
        <v>0</v>
      </c>
      <c r="HI182" s="710">
        <f>COUNTIF(beosztás!$LA171:$MD171,"DU")*8</f>
        <v>0</v>
      </c>
      <c r="HJ182" s="710">
        <f>COUNTIF(beosztás!$LA171:$MD171,"ÉJ")*8</f>
        <v>0</v>
      </c>
      <c r="HK182" s="710">
        <f>COUNTIF(beosztás!$LA171:$MD171,"N")*12</f>
        <v>0</v>
      </c>
      <c r="HL182" s="710">
        <f>COUNTIF(beosztás!$LA171:$MD171,"é")*12</f>
        <v>0</v>
      </c>
      <c r="HM182" s="710">
        <f>SUM(beosztás!$LA171:$MD171)</f>
        <v>0</v>
      </c>
      <c r="HN182" s="710">
        <f>COUNTIF(beosztás!$LA171:$MD171,"FÜ")*8</f>
        <v>8</v>
      </c>
      <c r="HO182" s="897">
        <f>(COUNTIF(beosztás!$LA184:$MD184,"SN")*12)+(COUNTIF(beosztás!$LA184:$MD184,"SDE")*8)+(COUNTIF(beosztás!$LA184:$MD184,"SDU")*8)+(COUNTIF(beosztás!$LA184:$MD184,"SÉ")*12)+(COUNTIF(beosztás!$LA184:$MD184,"SÉJ")*8)+(COUNTIF(beosztás!$LA184:$MD184,"S1")*1)+(COUNTIF(beosztás!$LA184:$MD184,"S2")*2)+(COUNTIF(beosztás!$LA184:$MD184,"S3")*3)+(COUNTIF(beosztás!$LA184:$MD184,"S4")*4)+(COUNTIF(beosztás!$LA184:$MD184,"S5")*5)+(COUNTIF(beosztás!$LA184:$MD184,"S6")*6)+(COUNTIF(beosztás!$LA184:$MD184,"S7")*7)+(COUNTIF(beosztás!$LA184:$MD184,"S8")*8)+(COUNTIF(beosztás!$LA184:$MD184,"S9")*9)+(COUNTIF(beosztás!$LA184:$MD184,"S10")*10)+(COUNTIF(beosztás!$LA184:$MD184,"S11")*11)+(COUNTIF(beosztás!$LA184:$MD184,"S12")*12)</f>
        <v>0</v>
      </c>
      <c r="HP182" s="710">
        <f>COUNTIF(beosztás!$LA184:$MD184,"BN")*12+COUNTIF(beosztás!$LA184:$MD184,"BÉ")*12+COUNTIF(beosztás!$LA184:$MD184,"BDE")*8+COUNTIF(beosztás!$LA184:$MD184,"BDU")*8+COUNTIF(beosztás!$LA184:$MD184,"BÉJ")*8+COUNTIF(beosztás!$LA184:$MD184,"B1")*1+COUNTIF(beosztás!$LA184:$MD184,"B2")*2+COUNTIF(beosztás!$LA184:$MD184,"B3")*3+COUNTIF(beosztás!$KZ184:$MC184,"B5")*5+COUNTIF(beosztás!$KZ184:$MC184,"B6")*6+COUNTIF(beosztás!$KZ184:$MC184,"B7")*7+COUNTIF(beosztás!$KZ184:$MC184,"B8")*8+COUNTIF(beosztás!$LA184:$MD184,"B9")*9+COUNTIF(beosztás!$LA184:$MD184,"B10")*10+COUNTIF(beosztás!$LA184:$MD184,"B11")*11+COUNTIF(beosztás!$LA184:$MD184,"B12")*12+COUNTIF(beosztás!$LA184:$MD184,"BP")*0</f>
        <v>0</v>
      </c>
      <c r="HQ182" s="24">
        <f t="shared" si="723"/>
        <v>0</v>
      </c>
      <c r="HR182" s="710">
        <f>IF(C182="",0,alapadatok!$AN$12)</f>
        <v>0</v>
      </c>
      <c r="HS182" s="19">
        <f t="shared" si="667"/>
        <v>0</v>
      </c>
      <c r="HT182" s="907">
        <f t="shared" si="724"/>
        <v>0</v>
      </c>
      <c r="HU182" s="42"/>
      <c r="HV182" s="709">
        <f>COUNTIF(beosztás!$ME171:$NI171,"DE")*8</f>
        <v>0</v>
      </c>
      <c r="HW182" s="710">
        <f>COUNTIF(beosztás!$ME171:$NI171,"DU")*8</f>
        <v>0</v>
      </c>
      <c r="HX182" s="710">
        <f>COUNTIF(beosztás!$ME171:$NI171,"ÉJ")*8</f>
        <v>0</v>
      </c>
      <c r="HY182" s="710">
        <f>COUNTIF(beosztás!$ME171:$NI171,"N")*12</f>
        <v>0</v>
      </c>
      <c r="HZ182" s="710">
        <f>COUNTIF(beosztás!$ME171:$NI171,"É")*12</f>
        <v>0</v>
      </c>
      <c r="IA182" s="710">
        <f>SUM(beosztás!$ME171:$NI171)</f>
        <v>0</v>
      </c>
      <c r="IB182" s="710">
        <f>(COUNTIF(beosztás!$ME184:$NI184,"SN")*12)+(COUNTIF(beosztás!$ME184:$NI184,"SDE")*8)+(COUNTIF(beosztás!$ME184:$NI184,"SDU")*8)+(COUNTIF(beosztás!$ME184:$NI184,"SÉ")*12)+(COUNTIF(beosztás!$ME184:$NI184,"SÉJ")*8)+(COUNTIF(beosztás!$ME184:$NI184,"S1")*1)+(COUNTIF(beosztás!$ME184:$NI184,"S2")*2)+(COUNTIF(beosztás!$ME184:$NI184,"S3")*3)+(COUNTIF(beosztás!$ME184:$NI184,"S4")*4)+(COUNTIF(beosztás!$ME184:$NI184,"S5")*5)+(COUNTIF(beosztás!$ME184:$NI184,"S6")*6)+(COUNTIF(beosztás!$ME184:$NI184,"S7")*7)+(COUNTIF(beosztás!$ME184:$NI184,"S8")*8)+(COUNTIF(beosztás!$ME184:$NI184,"S9")*9)+(COUNTIF(beosztás!$ME184:$NI184,"S10")*10)+(COUNTIF(beosztás!$ME184:$NI184,"S11")*11)+(COUNTIF(beosztás!$ME184:$NI184,"S12")*12)</f>
        <v>0</v>
      </c>
      <c r="IC182" s="710">
        <f>COUNTIF(beosztás!$ME171:$NI171,"FÜ")*8</f>
        <v>16</v>
      </c>
      <c r="ID182" s="710">
        <f>COUNTIF(beosztás!$ME184:$NI184,"BN")*12+COUNTIF(beosztás!$ME184:$NI184,"BÉ")*12+COUNTIF(beosztás!$ME184:$NI184,"BDE")*8+COUNTIF(beosztás!$ME184:$NI184,"BDU")*8+COUNTIF(beosztás!$ME184:$NI184,"BÉJ")*8+COUNTIF(beosztás!$ME184:$NI184,"B1")*1+COUNTIF(beosztás!$ME184:$NI184,"B2")*2+COUNTIF(beosztás!$ME184:$NI184,"B3")*3+COUNTIF(beosztás!$ME184:$NI184,"B5")*5+COUNTIF(beosztás!$ME184:$NI184,"B6")*6+COUNTIF(beosztás!$ME184:$NI184,"B7")*7+COUNTIF(beosztás!$ME184:$NI184,"B8")*8+COUNTIF(beosztás!$ME184:$NI184,"B9")*9+COUNTIF(beosztás!$ME184:$NI184,"B10")*10+COUNTIF(beosztás!$ME184:$NI184,"B11")*11+COUNTIF(beosztás!$ME184:$NI184,"B12")*12+COUNTIF(beosztás!$ME184:$NI184,"BP")*0</f>
        <v>0</v>
      </c>
      <c r="IE182" s="24">
        <f t="shared" si="725"/>
        <v>0</v>
      </c>
      <c r="IF182" s="710">
        <f>IF(C182="",0,alapadatok!$AN$13)</f>
        <v>0</v>
      </c>
      <c r="IG182" s="19">
        <f t="shared" si="670"/>
        <v>0</v>
      </c>
      <c r="IH182" s="741">
        <f t="shared" si="726"/>
        <v>0</v>
      </c>
      <c r="II182" s="42"/>
      <c r="IJ182" s="25">
        <f t="shared" si="672"/>
        <v>0</v>
      </c>
      <c r="IK182" s="24">
        <f t="shared" si="673"/>
        <v>0</v>
      </c>
      <c r="IL182" s="24">
        <f t="shared" si="674"/>
        <v>0</v>
      </c>
      <c r="IM182" s="24">
        <f t="shared" si="675"/>
        <v>0</v>
      </c>
      <c r="IN182" s="24">
        <f t="shared" si="676"/>
        <v>0</v>
      </c>
      <c r="IO182" s="24">
        <f t="shared" si="677"/>
        <v>0</v>
      </c>
      <c r="IP182" s="24">
        <f t="shared" si="678"/>
        <v>0</v>
      </c>
      <c r="IQ182" s="24">
        <f t="shared" si="679"/>
        <v>24</v>
      </c>
      <c r="IR182" s="24">
        <f t="shared" si="680"/>
        <v>0</v>
      </c>
      <c r="IS182" s="24">
        <f t="shared" si="681"/>
        <v>0</v>
      </c>
      <c r="IT182" s="24">
        <f t="shared" si="682"/>
        <v>0</v>
      </c>
      <c r="IU182" s="19">
        <f t="shared" si="683"/>
        <v>0</v>
      </c>
      <c r="IV182" s="907">
        <f t="shared" si="727"/>
        <v>0</v>
      </c>
      <c r="IW182" s="43"/>
      <c r="JF182" s="21"/>
      <c r="JG182" s="21"/>
    </row>
    <row r="183" spans="1:267" ht="15.75" hidden="1" thickBot="1" x14ac:dyDescent="0.3">
      <c r="A183" s="422">
        <f>IF(beosztás!A185=0,"",beosztás!A185)</f>
        <v>38</v>
      </c>
      <c r="B183" s="48" t="str">
        <f>IF(beosztás!B185=0,"",beosztás!B185)</f>
        <v/>
      </c>
      <c r="C183" s="49" t="str">
        <f>IF(beosztás!C185=0,"",beosztás!C185)</f>
        <v/>
      </c>
      <c r="D183" s="50" t="str">
        <f>IF(beosztás!D185=0,"",beosztás!D185)</f>
        <v/>
      </c>
      <c r="E183" s="18"/>
      <c r="F183" s="709">
        <f>COUNTIF(beosztás!$I185:$AM185,"DE")*8</f>
        <v>0</v>
      </c>
      <c r="G183" s="710">
        <f>COUNTIF(beosztás!$I185:$AM185,"DU")*8</f>
        <v>0</v>
      </c>
      <c r="H183" s="710">
        <f>COUNTIF(beosztás!$I185:$AM185,"ÉJ")*8</f>
        <v>0</v>
      </c>
      <c r="I183" s="710">
        <f>COUNTIF(beosztás!$I185:$AM185,"N")*12</f>
        <v>0</v>
      </c>
      <c r="J183" s="710">
        <f>COUNTIF(beosztás!$I185:$AM185,"é")*12</f>
        <v>0</v>
      </c>
      <c r="K183" s="710">
        <f>SUM(beosztás!$I185:$AM185)</f>
        <v>0</v>
      </c>
      <c r="L183" s="710">
        <f>COUNTIF(beosztás!$I185:$AM185,"FÜ")*8</f>
        <v>0</v>
      </c>
      <c r="M183" s="710">
        <f>(COUNTIF(beosztás!$I185:$AM185,"SN")*12)+(COUNTIF(beosztás!$I185:$AM185,"SDE")*8)+(COUNTIF(beosztás!$I185:$AM185,"SDU")*8)+(COUNTIF(beosztás!$I185:$AM185,"S1")*1)+(COUNTIF(beosztás!$I185:$AM185,"S2")*2)+(COUNTIF(beosztás!$I185:$AM185,"S3")*3)+(COUNTIF(beosztás!$I185:$AM185,"S4")*4)+(COUNTIF(beosztás!$I185:$AM185,"S5")*5)+(COUNTIF(beosztás!$I185:$AM185,"S6")*6)+(COUNTIF(beosztás!$I185:$AM185,"S7")*7)+(COUNTIF(beosztás!$I185:$AM185,"S8")*8)+(COUNTIF(beosztás!$I185:$AM185,"S9")*9)+(COUNTIF(beosztás!$I185:$AM185,"S10")*10)+(COUNTIF(beosztás!$I185:$AM185,"S11")*11)+(COUNTIF(beosztás!$I185:$AM185,"S12")*12)+(COUNTIF(beosztás!$I185:$AM185,"SÉ")*12)+(COUNTIF(beosztás!$I185:$AM185,"SÉJ")*8)</f>
        <v>0</v>
      </c>
      <c r="N183" s="710">
        <f>COUNTIF(beosztás!$I185:$AM185,"BN")*12+COUNTIF(beosztás!$I185:$AM185,"BÉ")*12+COUNTIF(beosztás!$I185:$AM185,"BDE")*8+COUNTIF(beosztás!$I185:$AM185,"BDU")*8+COUNTIF(beosztás!$I185:$AM185,"BÉJ")*8+COUNTIF(beosztás!$I185:$AM185,"B1")*1+COUNTIF(beosztás!$I185:$AM185,"B2")*2+COUNTIF(beosztás!$I185:$AM185,"B3")*3+COUNTIF(beosztás!$I185:$AM185,"B5")*5+COUNTIF(beosztás!$I185:$AM185,"B6")*6+COUNTIF(beosztás!$I185:$AM185,"B7")*7+COUNTIF(beosztás!$I185:$AM185,"B8")*8+COUNTIF(beosztás!$I185:$AM185,"B9")*9+COUNTIF(beosztás!$I185:$AM185,"B10")*10+COUNTIF(beosztás!$I185:$AM185,"B11")*11+COUNTIF(beosztás!$I185:$AM185,"B12")*12+COUNTIF(beosztás!$I185:$AM185,"BP")*0</f>
        <v>0</v>
      </c>
      <c r="O183" s="605">
        <f t="shared" si="690"/>
        <v>0</v>
      </c>
      <c r="P183" s="710">
        <f>IF(C183="",0,alapadatok!$AN$2)</f>
        <v>0</v>
      </c>
      <c r="Q183" s="19">
        <f t="shared" si="577"/>
        <v>0</v>
      </c>
      <c r="R183" s="741">
        <f t="shared" si="691"/>
        <v>0</v>
      </c>
      <c r="S183" s="40"/>
      <c r="T183" s="709">
        <f>COUNTIF(beosztás!$AN185:$BO185,"DE")*8</f>
        <v>0</v>
      </c>
      <c r="U183" s="710">
        <f>COUNTIF(beosztás!$AN185:$BO185,"DU")*8</f>
        <v>0</v>
      </c>
      <c r="V183" s="710">
        <f>COUNTIF(beosztás!$AN185:$BO185,"ÉJ")*8</f>
        <v>0</v>
      </c>
      <c r="W183" s="710">
        <f>COUNTIF(beosztás!$AN185:$BO185,"N")*12</f>
        <v>0</v>
      </c>
      <c r="X183" s="710">
        <f>COUNTIF(beosztás!$AN185:$BO185,"É")*12</f>
        <v>0</v>
      </c>
      <c r="Y183" s="710">
        <f>SUM(beosztás!$AN185:$BO185)</f>
        <v>0</v>
      </c>
      <c r="Z183" s="710">
        <f>(COUNTIF(beosztás!$AN185:$BO185,"SN")*12)+(COUNTIF(beosztás!$AN185:$BO185,"SDE")*8)+(COUNTIF(beosztás!$AN185:$BO185,"SDU")*8)+(COUNTIF(beosztás!$AN185:$BO185,"SÉ")*12)+(COUNTIF(beosztás!$AN185:$BO185,"SÉJ")*8)+(COUNTIF(beosztás!$AN185:$BO185,"S1")*1)+(COUNTIF(beosztás!$AN185:$BO185,"S2")*2)+(COUNTIF(beosztás!$AN185:$BO185,"S3")*3)+(COUNTIF(beosztás!$AN185:$BO185,"S4")*4)+(COUNTIF(beosztás!$AN185:$BO185,"S5")*5)+(COUNTIF(beosztás!$AN185:$BO185,"S6")*6)+(COUNTIF(beosztás!$AN185:$BO185,"S7")*7)+(COUNTIF(beosztás!$AN185:$BO185,"S8")*8)+(COUNTIF(beosztás!$AN185:$BO185,"S9")*9)+(COUNTIF(beosztás!$AN185:$BO185,"S10")*10)+(COUNTIF(beosztás!$AN185:$BO185,"S11")*11)+(COUNTIF(beosztás!$AN185:$BO185,"S12")*12)</f>
        <v>0</v>
      </c>
      <c r="AA183" s="710">
        <f>COUNTIF(beosztás!$AN185:$BO185,"FÜ")*8</f>
        <v>0</v>
      </c>
      <c r="AB183" s="710">
        <f>COUNTIF(beosztás!$AN185:$BO185,"BN")*12+COUNTIF(beosztás!$AN185:$BO185,"BÉ")*12+COUNTIF(beosztás!$AN185:$BO185,"BDE")*8+COUNTIF(beosztás!$AN185:$BO185,"BDU")*8+COUNTIF(beosztás!$AN185:$BO185,"BÉJ")*8+COUNTIF(beosztás!$AN185:$BO185,"B1")*1+COUNTIF(beosztás!$AN185:$BO185,"B2")*2+COUNTIF(beosztás!$AN185:$BO185,"B3")*3+COUNTIF(beosztás!$AN185:$BO185,"B5")*5+COUNTIF(beosztás!$AN185:$BO185,"B6")*6+COUNTIF(beosztás!$AN185:$BO185,"B7")*7+COUNTIF(beosztás!$AN185:$BO185,"B8")*8+COUNTIF(beosztás!$AN185:$BO185,"B9")*9+COUNTIF(beosztás!$AN185:$BO185,"B10")*10+COUNTIF(beosztás!$AN185:$BO185,"B11")*11+COUNTIF(beosztás!$AN185:$BO185,"B12")*12+COUNTIF(beosztás!$AN185:$BO185,"BP")*0</f>
        <v>0</v>
      </c>
      <c r="AC183" s="605">
        <f t="shared" si="827"/>
        <v>0</v>
      </c>
      <c r="AD183" s="706">
        <f>IF(C183="",0,alapadatok!$AN$3)</f>
        <v>0</v>
      </c>
      <c r="AE183" s="19">
        <f t="shared" si="728"/>
        <v>0</v>
      </c>
      <c r="AF183" s="741">
        <f t="shared" si="729"/>
        <v>0</v>
      </c>
      <c r="AG183" s="40"/>
      <c r="AH183" s="25">
        <f t="shared" si="694"/>
        <v>0</v>
      </c>
      <c r="AI183" s="605">
        <f t="shared" si="695"/>
        <v>0</v>
      </c>
      <c r="AJ183" s="605">
        <f t="shared" si="696"/>
        <v>0</v>
      </c>
      <c r="AK183" s="605">
        <f t="shared" si="697"/>
        <v>0</v>
      </c>
      <c r="AL183" s="605">
        <f t="shared" si="698"/>
        <v>0</v>
      </c>
      <c r="AM183" s="605">
        <f t="shared" si="699"/>
        <v>0</v>
      </c>
      <c r="AN183" s="605">
        <f t="shared" si="700"/>
        <v>0</v>
      </c>
      <c r="AO183" s="605">
        <f t="shared" si="701"/>
        <v>0</v>
      </c>
      <c r="AP183" s="605">
        <f t="shared" si="730"/>
        <v>0</v>
      </c>
      <c r="AQ183" s="605">
        <f t="shared" si="731"/>
        <v>0</v>
      </c>
      <c r="AR183" s="605">
        <f t="shared" si="732"/>
        <v>0</v>
      </c>
      <c r="AS183" s="19">
        <f t="shared" si="733"/>
        <v>0</v>
      </c>
      <c r="AT183" s="741">
        <f t="shared" si="734"/>
        <v>0</v>
      </c>
      <c r="AU183" s="41"/>
      <c r="AV183" s="709">
        <f>COUNTIF(beosztás!$BP185:$CT185,"DE")*8</f>
        <v>0</v>
      </c>
      <c r="AW183" s="710">
        <f>COUNTIF(beosztás!$BP185:$CT185,"DU")*8</f>
        <v>0</v>
      </c>
      <c r="AX183" s="710">
        <f>COUNTIF(beosztás!$BP185:$CT185,"ÉJ")*8</f>
        <v>0</v>
      </c>
      <c r="AY183" s="710">
        <f>COUNTIF(beosztás!$BP185:$CT185,"N")*12</f>
        <v>0</v>
      </c>
      <c r="AZ183" s="710">
        <f>COUNTIF(beosztás!$BP185:$CT185,"é")*12</f>
        <v>0</v>
      </c>
      <c r="BA183" s="710">
        <f>SUM(beosztás!$BP185:$CT185)</f>
        <v>0</v>
      </c>
      <c r="BB183" s="710">
        <f>COUNTIF(beosztás!$BP185:$CT185,"FÜ")*8</f>
        <v>0</v>
      </c>
      <c r="BC183" s="897">
        <f>(COUNTIF(beosztás!$BP185:$CT185,"SN")*12)+(COUNTIF(beosztás!$BP185:$CT185,"SDE")*8)+(COUNTIF(beosztás!$BP185:$CT185,"SDU")*8)+(COUNTIF(beosztás!$BP185:$CT185,"SÉ")*12)+(COUNTIF(beosztás!$BP185:$CT185,"SÉJ")*8)+(COUNTIF(beosztás!$BP185:$CT185,"S1")*1)+(COUNTIF(beosztás!$BP185:$CT185,"S2")*2)+(COUNTIF(beosztás!$BP185:$CT185,"S3")*3)+(COUNTIF(beosztás!$BP185:$CT185,"S4")*4)+(COUNTIF(beosztás!$BP185:$CT185,"S5")*5)+(COUNTIF(beosztás!$BP185:$CT185,"S6")*6)+(COUNTIF(beosztás!$BP185:$CT185,"S7")*7)+(COUNTIF(beosztás!$BP185:$CT185,"S8")*8)+(COUNTIF(beosztás!$BP185:$CT185,"S9")*9)+(COUNTIF(beosztás!$BP185:$CT185,"S10")*10)+(COUNTIF(beosztás!$BP185:$CT185,"S11")*11)+(COUNTIF(beosztás!$BP185:$CT185,"S12")*12)</f>
        <v>0</v>
      </c>
      <c r="BD183" s="710">
        <f>COUNTIF(beosztás!$BP185:$CT185,"BN")*12+COUNTIF(beosztás!$BP185:$CT185,"BÉ")*12+COUNTIF(beosztás!$BP185:$CT185,"BDE")*8+COUNTIF(beosztás!$BP185:$CT185,"BDU")*8+COUNTIF(beosztás!$BP185:$CT185,"BÉJ")*8+COUNTIF(beosztás!$BP185:$CT185,"B1")*1+COUNTIF(beosztás!$BP185:$CT185,"B2")*2+COUNTIF(beosztás!$BP185:$CT185,"B3")*3+COUNTIF(beosztás!$BP185:$CT185,"B5")*5+COUNTIF(beosztás!$BP185:$CT185,"B6")*6+COUNTIF(beosztás!$BP185:$CT185,"B7")*7+COUNTIF(beosztás!$BP185:$CT185,"B8")*8+COUNTIF(beosztás!$BP185:$CT185,"B9")*9+COUNTIF(beosztás!$BP185:$CT185,"B10")*10+COUNTIF(beosztás!$BP185:$CT185,"B11")*11+COUNTIF(beosztás!$BP185:$CT185,"B12")*12+COUNTIF(beosztás!$BP185:$CT185,"BP")*0</f>
        <v>0</v>
      </c>
      <c r="BE183" s="605">
        <f t="shared" si="735"/>
        <v>0</v>
      </c>
      <c r="BF183" s="706">
        <f>IF(C183="",0,alapadatok!$AN$4)</f>
        <v>0</v>
      </c>
      <c r="BG183" s="19">
        <f t="shared" si="736"/>
        <v>0</v>
      </c>
      <c r="BH183" s="741">
        <f t="shared" si="737"/>
        <v>0</v>
      </c>
      <c r="BI183" s="40"/>
      <c r="BJ183" s="709">
        <f>COUNTIF(beosztás!$CU185:$DX185,"DE")*8</f>
        <v>0</v>
      </c>
      <c r="BK183" s="710">
        <f>COUNTIF(beosztás!$CU185:$DX185,"DU")*8</f>
        <v>0</v>
      </c>
      <c r="BL183" s="710">
        <f>COUNTIF(beosztás!$CU185:$DX185,"ÉJ")*8</f>
        <v>0</v>
      </c>
      <c r="BM183" s="710">
        <f>COUNTIF(beosztás!$CU185:$DX185,"N")*12</f>
        <v>0</v>
      </c>
      <c r="BN183" s="710">
        <f>COUNTIF(beosztás!$CU185:$DX185,"É")*12</f>
        <v>0</v>
      </c>
      <c r="BO183" s="710">
        <f>SUM(beosztás!$CU185:$DX185)</f>
        <v>0</v>
      </c>
      <c r="BP183" s="897">
        <f>(COUNTIF(beosztás!$CU185:$DX185,"SN")*12)+(COUNTIF(beosztás!$CU185:$DX185,"SDE")*8)+(COUNTIF(beosztás!$CU185:$DX185,"SDU")*8)+(COUNTIF(beosztás!$CU185:$DX185,"SÉ")*12)+(COUNTIF(beosztás!$CU185:$DX185,"SÉJ")*8)+(COUNTIF(beosztás!$CU185:$DX185,"S1")*1)+(COUNTIF(beosztás!$CU185:$DX185,"S2")*2)+(COUNTIF(beosztás!$CU185:$DX185,"S3")*3)+(COUNTIF(beosztás!$CU185:$DX185,"S4")*4)+(COUNTIF(beosztás!$CU185:$DX185,"S5")*5)+(COUNTIF(beosztás!$CU185:$DX185,"S6")*6)+(COUNTIF(beosztás!$CU185:$DX185,"S7")*7)+(COUNTIF(beosztás!$CU185:$DX185,"S8")*8)+(COUNTIF(beosztás!$CU185:$DX185,"S9")*9)+(COUNTIF(beosztás!$CU185:$DX185,"S10")*10)+(COUNTIF(beosztás!$CU185:$DX185,"S11")*11)+(COUNTIF(beosztás!$CU185:$DX185,"S12")*12)</f>
        <v>0</v>
      </c>
      <c r="BQ183" s="710">
        <f>COUNTIF(beosztás!$CU185:$DX185,"FÜ")*8</f>
        <v>0</v>
      </c>
      <c r="BR183" s="710">
        <f>COUNTIF(beosztás!$CU185:$DX185,"BN")*12+COUNTIF(beosztás!$CU185:$DX185,"BÉ")*12+COUNTIF(beosztás!$CU185:$DX185,"BDE")*8+COUNTIF(beosztás!$CU185:$DX185,"BDU")*8+COUNTIF(beosztás!$CU185:$DX185,"BÉJ")*8+COUNTIF(beosztás!$CU185:$DX185,"B1")*1+COUNTIF(beosztás!$CU185:$DX185,"B2")*2+COUNTIF(beosztás!$CU185:$DX185,"B3")*3+COUNTIF(beosztás!$CU185:$DX185,"B5")*5+COUNTIF(beosztás!$CU185:$DX185,"B6")*6+COUNTIF(beosztás!$CU185:$DX185,"B7")*7+COUNTIF(beosztás!$CU185:$DX185,"B8")*8+COUNTIF(beosztás!$CU185:$DX185,"B9")*9+COUNTIF(beosztás!$CU185:$DX185,"B10")*10+COUNTIF(beosztás!$CU185:$DX185,"B11")*11+COUNTIF(beosztás!$CU185:$DX185,"B12")*12+COUNTIF(beosztás!$CU185:$DX185,"BP")*0</f>
        <v>0</v>
      </c>
      <c r="BS183" s="605">
        <f t="shared" si="738"/>
        <v>0</v>
      </c>
      <c r="BT183" s="710">
        <f>IF(C183="",0,alapadatok!$AN$5)</f>
        <v>0</v>
      </c>
      <c r="BU183" s="19">
        <f t="shared" si="739"/>
        <v>0</v>
      </c>
      <c r="BV183" s="741">
        <f t="shared" si="706"/>
        <v>0</v>
      </c>
      <c r="BW183" s="40"/>
      <c r="BX183" s="25">
        <f t="shared" si="740"/>
        <v>0</v>
      </c>
      <c r="BY183" s="605">
        <f t="shared" si="741"/>
        <v>0</v>
      </c>
      <c r="BZ183" s="605">
        <f t="shared" si="742"/>
        <v>0</v>
      </c>
      <c r="CA183" s="605">
        <f t="shared" si="743"/>
        <v>0</v>
      </c>
      <c r="CB183" s="605">
        <f t="shared" si="744"/>
        <v>0</v>
      </c>
      <c r="CC183" s="605">
        <f t="shared" si="745"/>
        <v>0</v>
      </c>
      <c r="CD183" s="605">
        <f t="shared" si="746"/>
        <v>0</v>
      </c>
      <c r="CE183" s="605">
        <f t="shared" si="747"/>
        <v>0</v>
      </c>
      <c r="CF183" s="605">
        <f t="shared" si="748"/>
        <v>0</v>
      </c>
      <c r="CG183" s="605">
        <f t="shared" si="749"/>
        <v>0</v>
      </c>
      <c r="CH183" s="605">
        <f t="shared" si="750"/>
        <v>0</v>
      </c>
      <c r="CI183" s="19">
        <f t="shared" si="751"/>
        <v>0</v>
      </c>
      <c r="CJ183" s="741">
        <f t="shared" si="752"/>
        <v>0</v>
      </c>
      <c r="CK183" s="41"/>
      <c r="CL183" s="709">
        <f>COUNTIF(beosztás!$DY172:$FC172,"DE")*8</f>
        <v>0</v>
      </c>
      <c r="CM183" s="710">
        <f>COUNTIF(beosztás!$DY172:$FC172,"DU")*8</f>
        <v>0</v>
      </c>
      <c r="CN183" s="710">
        <f>COUNTIF(beosztás!$DY172:$FC172,"ÉJ")*8</f>
        <v>0</v>
      </c>
      <c r="CO183" s="710">
        <f>COUNTIF(beosztás!$DY172:$FC172,"N")*12</f>
        <v>0</v>
      </c>
      <c r="CP183" s="710">
        <f>COUNTIF(beosztás!$DY172:$FC172,"é")*12</f>
        <v>0</v>
      </c>
      <c r="CQ183" s="710">
        <f>SUM(beosztás!$DY172:$FC172)</f>
        <v>0</v>
      </c>
      <c r="CR183" s="710">
        <f>COUNTIF(beosztás!$DY172:$FC172,"FÜ")*8</f>
        <v>16</v>
      </c>
      <c r="CS183" s="897">
        <f>(COUNTIF(beosztás!$DY185:$FC185,"SN")*12)+(COUNTIF(beosztás!$DY185:$FC185,"SDE")*8)+(COUNTIF(beosztás!$DY185:$FC185,"SDU")*8)+(COUNTIF(beosztás!$DY185:$FC185,"SÉ")*12)+(COUNTIF(beosztás!$DY185:$FC185,"SÉJ")*8)+(COUNTIF(beosztás!$DY185:$FC185,"S1")*1)+(COUNTIF(beosztás!$DY185:$FC185,"S2")*2)+(COUNTIF(beosztás!$DY185:$FC185,"S3")*3)+(COUNTIF(beosztás!$DY185:$FC185,"S4")*4)+(COUNTIF(beosztás!$DY185:$FC185,"S5")*5)+(COUNTIF(beosztás!$DY185:$FC185,"S6")*6)+(COUNTIF(beosztás!$DY185:$FC185,"S7")*7)+(COUNTIF(beosztás!$DY185:$FC185,"S8")*8)+(COUNTIF(beosztás!$DY185:$FC185,"S9")*9)+(COUNTIF(beosztás!$DY185:$FC185,"S10")*10)+(COUNTIF(beosztás!$DY185:$FC185,"S11")*11)+(COUNTIF(beosztás!$DY185:$FC185,"S12")*12)</f>
        <v>0</v>
      </c>
      <c r="CT183" s="710">
        <f>COUNTIF(beosztás!$DY185:$FC185,"BN")*12+COUNTIF(beosztás!$DY185:$FC185,"BÉ")*12+COUNTIF(beosztás!$DY185:$FC185,"BDE")*8+COUNTIF(beosztás!$DY185:$FC185,"BDU")*8+COUNTIF(beosztás!$DY185:$FC185,"BÉJ")*8+COUNTIF(beosztás!$DY185:$FC185,"B1")*1+COUNTIF(beosztás!$DY185:$FC185,"B2")*2+COUNTIF(beosztás!$DY185:$FC185,"B3")*3+COUNTIF(beosztás!$DY185:$FC185,"B5")*5+COUNTIF(beosztás!$DY185:$FC185,"B6")*6+COUNTIF(beosztás!$DY185:$FC185,"B7")*7+COUNTIF(beosztás!$DY185:$FC185,"B8")*8+COUNTIF(beosztás!$DY185:$FC185,"B9")*9+COUNTIF(beosztás!$DY185:$FC185,"B10")*10+COUNTIF(beosztás!$DY185:$FC185,"B11")*11+COUNTIF(beosztás!$DY185:$FC185,"B12")*12+COUNTIF(beosztás!$DY185:$FC185,"BP")*0</f>
        <v>0</v>
      </c>
      <c r="CU183" s="24">
        <f t="shared" si="708"/>
        <v>0</v>
      </c>
      <c r="CV183" s="710">
        <f>IF(C183="",0,alapadatok!$AN$6)</f>
        <v>0</v>
      </c>
      <c r="CW183" s="19">
        <f t="shared" si="610"/>
        <v>0</v>
      </c>
      <c r="CX183" s="907">
        <f t="shared" si="709"/>
        <v>0</v>
      </c>
      <c r="CY183" s="40"/>
      <c r="CZ183" s="709">
        <f>COUNTIF(beosztás!$FD185:$GG185,"DE")*8</f>
        <v>0</v>
      </c>
      <c r="DA183" s="710">
        <f>COUNTIF(beosztás!$FD185:$GG185,"DU")*8</f>
        <v>0</v>
      </c>
      <c r="DB183" s="710">
        <f>COUNTIF(beosztás!$FD185:$GG185,"ÉJ")*8</f>
        <v>0</v>
      </c>
      <c r="DC183" s="710">
        <f>COUNTIF(beosztás!$FD185:$GG185,"N")*12</f>
        <v>0</v>
      </c>
      <c r="DD183" s="710">
        <f>COUNTIF(beosztás!$FD185:$GG185,"É")*12</f>
        <v>0</v>
      </c>
      <c r="DE183" s="710">
        <f>SUM(beosztás!$FD185:$GG185)</f>
        <v>0</v>
      </c>
      <c r="DF183" s="897">
        <f>(COUNTIF(beosztás!$FD185:$GG185,"SN")*12)+(COUNTIF(beosztás!$FD185:$GG185,"SDE")*8)+(COUNTIF(beosztás!$FD185:$GG185,"SDU")*8)+(COUNTIF(beosztás!$FD185:$GG185,"SÉ")*12)+(COUNTIF(beosztás!$FD185:$GG185,"SÉJ")*8)+(COUNTIF(beosztás!$FD185:$GG185,"S1")*1)+(COUNTIF(beosztás!$FD185:$GG185,"S2")*2)+(COUNTIF(beosztás!$FD185:$GG185,"S3")*3)+(COUNTIF(beosztás!$FD185:$GG185,"S4")*4)+(COUNTIF(beosztás!$FD185:$GG185,"S5")*5)+(COUNTIF(beosztás!$FD185:$GG185,"S6")*6)+(COUNTIF(beosztás!$FD185:$GG185,"S7")*7)+(COUNTIF(beosztás!$FD185:$GG185,"S8")*8)+(COUNTIF(beosztás!$FD185:$GG185,"S9")*9)+(COUNTIF(beosztás!$FD185:$GG185,"S10")*10)+(COUNTIF(beosztás!$FD185:$GG185,"S11")*11)+(COUNTIF(beosztás!$FD185:$GG185,"S12")*12)</f>
        <v>0</v>
      </c>
      <c r="DG183" s="710">
        <f>COUNTIF(beosztás!$FD185:$GG185,"FÜ")*8</f>
        <v>0</v>
      </c>
      <c r="DH183" s="710">
        <f>COUNTIF(beosztás!$FD185:$GG185,"BN")*12+COUNTIF(beosztás!$FD185:$GG185,"BÉ")*12+COUNTIF(beosztás!$FD185:$GG185,"BDE")*8+COUNTIF(beosztás!$FD185:$GG185,"BDU")*8+COUNTIF(beosztás!$FD185:$GG185,"BÉJ")*8+COUNTIF(beosztás!$FD185:$GG185,"B1")*1+COUNTIF(beosztás!$FD185:$GG185,"B2")*2+COUNTIF(beosztás!$FD185:$GG185,"B3")*3+COUNTIF(beosztás!$FD185:$GG185,"B5")*5+COUNTIF(beosztás!$FD185:$GG185,"B6")*6+COUNTIF(beosztás!$FD185:$GG185,"B7")*7+COUNTIF(beosztás!$FD185:$GG185,"B8")*8+COUNTIF(beosztás!$FD185:$GG185,"B9")*9+COUNTIF(beosztás!$FD185:$GG185,"B10")*10+COUNTIF(beosztás!$FD185:$GG185,"B11")*11+COUNTIF(beosztás!$FD185:$GG185,"B12")*12+COUNTIF(beosztás!$FD185:$GG185,"BP")*0</f>
        <v>0</v>
      </c>
      <c r="DI183" s="605">
        <f t="shared" si="756"/>
        <v>0</v>
      </c>
      <c r="DJ183" s="710">
        <f>IF(C183="",0,alapadatok!$AN$7)</f>
        <v>0</v>
      </c>
      <c r="DK183" s="19">
        <f t="shared" si="757"/>
        <v>0</v>
      </c>
      <c r="DL183" s="741">
        <f t="shared" si="758"/>
        <v>0</v>
      </c>
      <c r="DM183" s="40"/>
      <c r="DN183" s="25">
        <f t="shared" si="759"/>
        <v>0</v>
      </c>
      <c r="DO183" s="605">
        <f t="shared" si="760"/>
        <v>0</v>
      </c>
      <c r="DP183" s="605">
        <f t="shared" si="761"/>
        <v>0</v>
      </c>
      <c r="DQ183" s="605">
        <f t="shared" si="762"/>
        <v>0</v>
      </c>
      <c r="DR183" s="605">
        <f t="shared" si="763"/>
        <v>0</v>
      </c>
      <c r="DS183" s="605">
        <f t="shared" si="764"/>
        <v>0</v>
      </c>
      <c r="DT183" s="605">
        <f t="shared" si="765"/>
        <v>0</v>
      </c>
      <c r="DU183" s="605">
        <f t="shared" si="766"/>
        <v>16</v>
      </c>
      <c r="DV183" s="605">
        <f t="shared" si="767"/>
        <v>0</v>
      </c>
      <c r="DW183" s="605">
        <f t="shared" si="768"/>
        <v>0</v>
      </c>
      <c r="DX183" s="605">
        <f t="shared" si="769"/>
        <v>0</v>
      </c>
      <c r="DY183" s="19">
        <f t="shared" si="770"/>
        <v>0</v>
      </c>
      <c r="DZ183" s="907">
        <f t="shared" si="771"/>
        <v>0</v>
      </c>
      <c r="EA183" s="41"/>
      <c r="EB183" s="709">
        <f>COUNTIF(beosztás!$GH185:$HL185,"DE")*8</f>
        <v>0</v>
      </c>
      <c r="EC183" s="710">
        <f>COUNTIF(beosztás!$GH185:$HL185,"DU")*8</f>
        <v>0</v>
      </c>
      <c r="ED183" s="710">
        <f>COUNTIF(beosztás!$GH185:$HL185,"ÉJ")*8</f>
        <v>0</v>
      </c>
      <c r="EE183" s="710">
        <f>COUNTIF(beosztás!$GH185:$HL185,"N")*12</f>
        <v>0</v>
      </c>
      <c r="EF183" s="710">
        <f>COUNTIF(beosztás!$GH185:$HL185,"é")*12</f>
        <v>0</v>
      </c>
      <c r="EG183" s="710">
        <f>SUM(beosztás!$GH185:$HL185)</f>
        <v>0</v>
      </c>
      <c r="EH183" s="710">
        <f>COUNTIF(beosztás!$GH185:$HL185,"FÜ")*8</f>
        <v>0</v>
      </c>
      <c r="EI183" s="897">
        <f>(COUNTIF(beosztás!$GH185:$HL185,"SN")*12)+(COUNTIF(beosztás!$GH185:$HL185,"SDE")*8)+(COUNTIF(beosztás!$GH185:$HL185,"SDU")*8)+(COUNTIF(beosztás!$GH185:$HL185,"SÉ")*12)+(COUNTIF(beosztás!$GH185:$HL185,"SÉJ")*8)+(COUNTIF(beosztás!$GH185:$HL185,"S1")*1)+(COUNTIF(beosztás!$GH185:$HL185,"S2")*2)+(COUNTIF(beosztás!$GH185:$HL185,"S3")*3)+(COUNTIF(beosztás!$GH185:$HL185,"S4")*4)+(COUNTIF(beosztás!$GH185:$HL185,"S5")*5)+(COUNTIF(beosztás!$GH185:$HL185,"S6")*6)+(COUNTIF(beosztás!$GH185:$HL185,"S7")*7)+(COUNTIF(beosztás!$GH185:$HL185,"S8")*8)+(COUNTIF(beosztás!$GH185:$HL185,"S9")*9)+(COUNTIF(beosztás!$GH185:$HL185,"S10")*10)+(COUNTIF(beosztás!$GH185:$HL185,"S11")*11)+(COUNTIF(beosztás!$GH185:$HL185,"S12")*12)</f>
        <v>0</v>
      </c>
      <c r="EJ183" s="710">
        <f>COUNTIF(beosztás!$GH185:$HL185,"BN")*12+COUNTIF(beosztás!$GH185:$HL185,"BÉ")*12+COUNTIF(beosztás!$GH185:$HL185,"BDE")*8+COUNTIF(beosztás!$GH185:$HL185,"BDU")*8+COUNTIF(beosztás!$GH185:$HL185,"BÉJ")*8+COUNTIF(beosztás!$GH185:$HL185,"B1")*1+COUNTIF(beosztás!$GH185:$HL185,"B2")*2+COUNTIF(beosztás!$GH185:$HL185,"B3")*3+COUNTIF(beosztás!$GH185:$HL185,"B5")*5+COUNTIF(beosztás!$GH185:$HL185,"B6")*6+COUNTIF(beosztás!$GH185:$HL185,"B7")*7+COUNTIF(beosztás!$GH185:$HL185,"B8")*8+COUNTIF(beosztás!$GH185:$HL185,"B9")*9+COUNTIF(beosztás!$GH185:$HL185,"B10")*10+COUNTIF(beosztás!$GH185:$HL185,"B11")*11+COUNTIF(beosztás!$GH185:$HL185,"B12")*12+COUNTIF(beosztás!$GH185:$HL185,"BP")*0</f>
        <v>0</v>
      </c>
      <c r="EK183" s="605">
        <f t="shared" si="772"/>
        <v>0</v>
      </c>
      <c r="EL183" s="710">
        <f>IF(C183="",0,alapadatok!$AN$8)</f>
        <v>0</v>
      </c>
      <c r="EM183" s="19">
        <f t="shared" si="773"/>
        <v>0</v>
      </c>
      <c r="EN183" s="907">
        <f t="shared" si="774"/>
        <v>0</v>
      </c>
      <c r="EO183" s="40"/>
      <c r="EP183" s="709">
        <f>COUNTIF(beosztás!$HM185:$IQ185,"DE")*8</f>
        <v>0</v>
      </c>
      <c r="EQ183" s="710">
        <f>COUNTIF(beosztás!$HM185:$IQ185,"DU")*8</f>
        <v>0</v>
      </c>
      <c r="ER183" s="710">
        <f>COUNTIF(beosztás!$HM185:$IQ185,"ÉJ")*8</f>
        <v>0</v>
      </c>
      <c r="ES183" s="710">
        <f>COUNTIF(beosztás!$HM185:$IQ185,"N")*12</f>
        <v>0</v>
      </c>
      <c r="ET183" s="710">
        <f>COUNTIF(beosztás!$HM185:$IQ185,"É")*12</f>
        <v>0</v>
      </c>
      <c r="EU183" s="710">
        <f>SUM(beosztás!$HM185:$IQ185)</f>
        <v>0</v>
      </c>
      <c r="EV183" s="897">
        <f>(COUNTIF(beosztás!$HM185:$IQ185,"SN")*12)+(COUNTIF(beosztás!$HM185:$IQ185,"SDE")*8)+(COUNTIF(beosztás!$HM185:$IQ185,"SDU")*8)+(COUNTIF(beosztás!$HM185:$IQ185,"SÉ")*12)+(COUNTIF(beosztás!$HM185:$IQ185,"SÉJ")*8)+(COUNTIF(beosztás!$HM185:$IQ185,"S1")*1)+(COUNTIF(beosztás!$HM185:$IQ185,"S2")*2)+(COUNTIF(beosztás!$HM185:$IQ185,"S3")*3)+(COUNTIF(beosztás!$HM185:$IQ185,"S4")*4)+(COUNTIF(beosztás!$HM185:$IQ185,"S5")*5)+(COUNTIF(beosztás!$HM185:$IQ185,"S6")*6)+(COUNTIF(beosztás!$HM185:$IQ185,"S7")*7)+(COUNTIF(beosztás!$HM185:$IQ185,"S8")*8)+(COUNTIF(beosztás!$HM185:$IQ185,"S9")*9)+(COUNTIF(beosztás!$HM185:$IQ185,"S10")*10)+(COUNTIF(beosztás!$HM185:$IQ185,"S11")*11)+(COUNTIF(beosztás!$HM185:$IQ185,"S12")*12)</f>
        <v>0</v>
      </c>
      <c r="EW183" s="710">
        <f>COUNTIF(beosztás!$HM185:$IQ185,"FÜ")*8</f>
        <v>0</v>
      </c>
      <c r="EX183" s="710">
        <f>COUNTIF(beosztás!$HM185:$IQ185,"BN")*12+COUNTIF(beosztás!$HM185:$IQ185,"BÉ")*12+COUNTIF(beosztás!$HM185:$IQ185,"BDE")*8+COUNTIF(beosztás!$HM185:$IQ185,"BDU")*8+COUNTIF(beosztás!$HM185:$IQ185,"BÉJ")*8+COUNTIF(beosztás!$HM185:$IQ185,"B1")*1+COUNTIF(beosztás!$HM185:$IQ185,"B2")*2+COUNTIF(beosztás!$HM185:$IQ185,"B3")*3+COUNTIF(beosztás!$HM185:$IQ185,"B5")*5+COUNTIF(beosztás!$HM185:$IQ185,"B6")*6+COUNTIF(beosztás!$HM185:$IQ185,"B7")*7+COUNTIF(beosztás!$HM185:$IQ185,"B8")*8+COUNTIF(beosztás!$HM185:$IQ185,"B9")*9+COUNTIF(beosztás!$HM185:$IQ185,"B10")*10+COUNTIF(beosztás!$HM185:$IQ185,"B11")*11+COUNTIF(beosztás!$HM185:$IQ185,"B12")*12+COUNTIF(beosztás!$HM185:$IQ185,"BP")*0</f>
        <v>0</v>
      </c>
      <c r="EY183" s="605">
        <f t="shared" si="775"/>
        <v>0</v>
      </c>
      <c r="EZ183" s="710">
        <f>IF(C183="",0,alapadatok!$AN$9)</f>
        <v>0</v>
      </c>
      <c r="FA183" s="19">
        <f t="shared" si="776"/>
        <v>0</v>
      </c>
      <c r="FB183" s="907">
        <f t="shared" si="777"/>
        <v>0</v>
      </c>
      <c r="FC183" s="40"/>
      <c r="FD183" s="25">
        <f t="shared" si="778"/>
        <v>0</v>
      </c>
      <c r="FE183" s="605">
        <f t="shared" si="779"/>
        <v>0</v>
      </c>
      <c r="FF183" s="605">
        <f t="shared" si="780"/>
        <v>0</v>
      </c>
      <c r="FG183" s="605">
        <f t="shared" si="781"/>
        <v>0</v>
      </c>
      <c r="FH183" s="605">
        <f t="shared" si="782"/>
        <v>0</v>
      </c>
      <c r="FI183" s="605">
        <f t="shared" si="783"/>
        <v>0</v>
      </c>
      <c r="FJ183" s="605">
        <f t="shared" si="784"/>
        <v>0</v>
      </c>
      <c r="FK183" s="605">
        <f t="shared" si="785"/>
        <v>0</v>
      </c>
      <c r="FL183" s="605">
        <f t="shared" si="786"/>
        <v>0</v>
      </c>
      <c r="FM183" s="605">
        <f t="shared" si="787"/>
        <v>0</v>
      </c>
      <c r="FN183" s="605">
        <f t="shared" si="788"/>
        <v>0</v>
      </c>
      <c r="FO183" s="19">
        <f t="shared" si="789"/>
        <v>0</v>
      </c>
      <c r="FP183" s="907">
        <f t="shared" si="790"/>
        <v>0</v>
      </c>
      <c r="FQ183" s="41"/>
      <c r="FR183" s="709">
        <f>COUNTIF(beosztás!$IR185:$JU185,"DE")*8</f>
        <v>0</v>
      </c>
      <c r="FS183" s="710">
        <f>COUNTIF(beosztás!$IR185:$JU185,"DU")*8</f>
        <v>0</v>
      </c>
      <c r="FT183" s="710">
        <f>COUNTIF(beosztás!$IR185:$JU185,"ÉJ")*8</f>
        <v>0</v>
      </c>
      <c r="FU183" s="710">
        <f>COUNTIF(beosztás!$IR185:$JU185,"N")*12</f>
        <v>0</v>
      </c>
      <c r="FV183" s="710">
        <f>COUNTIF(beosztás!$IR185:$JU185,"é")*12</f>
        <v>0</v>
      </c>
      <c r="FW183" s="710">
        <f>SUM(beosztás!$IR185:$JU185)</f>
        <v>0</v>
      </c>
      <c r="FX183" s="710">
        <f>COUNTIF(beosztás!$IR185:$JU185,"FÜ")*8</f>
        <v>0</v>
      </c>
      <c r="FY183" s="897">
        <f>(COUNTIF(beosztás!$IR185:$JU185,"SN")*12)+(COUNTIF(beosztás!$IR185:$JU185,"SDE")*8)+(COUNTIF(beosztás!$IR185:$JU185,"SDU")*8)+(COUNTIF(beosztás!$IR185:$JU185,"SÉ")*12)+(COUNTIF(beosztás!$IR185:$JU185,"SÉJ")*8)+(COUNTIF(beosztás!$IR185:$JU185,"S1")*1)+(COUNTIF(beosztás!$IR185:$JU185,"S2")*2)+(COUNTIF(beosztás!$IR185:$JU185,"S3")*3)+(COUNTIF(beosztás!$IR185:$JU185,"S4")*4)+(COUNTIF(beosztás!$IR185:$JU185,"S5")*5)+(COUNTIF(beosztás!$IR185:$JU185,"S6")*6)+(COUNTIF(beosztás!$IR185:$JU185,"S7")*7)+(COUNTIF(beosztás!$IR185:$JU185,"S8")*8)+(COUNTIF(beosztás!$IR185:$JU185,"S9")*9)+(COUNTIF(beosztás!$IR185:$JU185,"S10")*10)+(COUNTIF(beosztás!$IR185:$JU185,"S11")*11)+(COUNTIF(beosztás!$IR185:$JU185,"S12")*12)</f>
        <v>0</v>
      </c>
      <c r="FZ183" s="710">
        <f>COUNTIF(beosztás!$IR185:$JU185,"BN")*12+COUNTIF(beosztás!$IR185:$JU185,"BÉ")*12+COUNTIF(beosztás!$IR185:$JU185,"BDE")*8+COUNTIF(beosztás!$IR185:$JU185,"BDU")*8+COUNTIF(beosztás!$IR185:$JU185,"BÉJ")*8+COUNTIF(beosztás!$IR185:$JU185,"B1")*1+COUNTIF(beosztás!$IR185:$JU185,"B2")*2+COUNTIF(beosztás!$IR185:$JU185,"B3")*3+COUNTIF(beosztás!$IR185:$JU185,"B5")*5+COUNTIF(beosztás!$IR185:$JU185,"B6")*6+COUNTIF(beosztás!$IR185:$JU185,"B7")*7+COUNTIF(beosztás!$IR185:$JU185,"B8")*8+COUNTIF(beosztás!$IR185:$JU185,"B9")*9+COUNTIF(beosztás!$IR185:$JU185,"B10")*10+COUNTIF(beosztás!$IR185:$JU185,"B11")*11+COUNTIF(beosztás!$IR185:$JU185,"B12")*12+COUNTIF(beosztás!$IR185:$JU185,"BP")*0</f>
        <v>0</v>
      </c>
      <c r="GA183" s="605">
        <f t="shared" si="791"/>
        <v>0</v>
      </c>
      <c r="GB183" s="710">
        <f>IF(C183="",0,alapadatok!$AN$10)</f>
        <v>0</v>
      </c>
      <c r="GC183" s="19">
        <f t="shared" si="792"/>
        <v>0</v>
      </c>
      <c r="GD183" s="907">
        <f t="shared" si="793"/>
        <v>0</v>
      </c>
      <c r="GE183" s="42"/>
      <c r="GF183" s="709">
        <f>COUNTIF(beosztás!$JV185:$KZ185,"DE")*8</f>
        <v>0</v>
      </c>
      <c r="GG183" s="710">
        <f>COUNTIF(beosztás!$JV185:$KZ185,"DU")*8</f>
        <v>0</v>
      </c>
      <c r="GH183" s="710">
        <f>COUNTIF(beosztás!$JV185:$KZ185,"ÉJ")*8</f>
        <v>0</v>
      </c>
      <c r="GI183" s="710">
        <f>COUNTIF(beosztás!$JV185:$KZ185,"N")*12</f>
        <v>0</v>
      </c>
      <c r="GJ183" s="710">
        <f>COUNTIF(beosztás!$JV185:$KZ185,"É")*12</f>
        <v>0</v>
      </c>
      <c r="GK183" s="710">
        <f>SUM(beosztás!$JV185:$KZ185)</f>
        <v>0</v>
      </c>
      <c r="GL183" s="897">
        <f>(COUNTIF(beosztás!$JV185:$KZ185,"SN")*12)+(COUNTIF(beosztás!$JV185:$KZ185,"SDE")*8)+(COUNTIF(beosztás!$JV185:$KZ185,"SDU")*8)+(COUNTIF(beosztás!$JV185:$KZ185,"SÉ")*12)+(COUNTIF(beosztás!$JV185:$KZ185,"SÉJ")*8)+(COUNTIF(beosztás!$JV185:$KZ185,"S1")*1)+(COUNTIF(beosztás!$JV185:$KZ185,"S2")*2)+(COUNTIF(beosztás!$JV185:$KZ185,"S3")*3)+(COUNTIF(beosztás!$JV185:$KZ185,"S4")*4)+(COUNTIF(beosztás!$JV185:$KZ185,"S5")*5)+(COUNTIF(beosztás!$JV185:$KZ185,"S6")*6)+(COUNTIF(beosztás!$JV185:$KZ185,"S7")*7)+(COUNTIF(beosztás!$JV185:$KZ185,"S8")*8)+(COUNTIF(beosztás!$JV185:$KZ185,"S9")*9)+(COUNTIF(beosztás!$JV185:$KZ185,"S10")*10)+(COUNTIF(beosztás!$JV185:$KZ185,"S11")*11)+(COUNTIF(beosztás!$JV185:$KZ185,"S12")*12)</f>
        <v>0</v>
      </c>
      <c r="GM183" s="710">
        <f>COUNTIF(beosztás!$JV185:$KZ185,"FÜ")*8</f>
        <v>0</v>
      </c>
      <c r="GN183" s="710">
        <f>COUNTIF(beosztás!$JV185:$KZ185,"BN")*12+COUNTIF(beosztás!$JV185:$KZ185,"BÉ")*12+COUNTIF(beosztás!$JV185:$KZ185,"BDE")*8+COUNTIF(beosztás!$JV185:$KZ185,"BDU")*8+COUNTIF(beosztás!$JV185:$KZ185,"BÉJ")*8+COUNTIF(beosztás!$JV185:$KZ185,"B1")*1+COUNTIF(beosztás!$JV185:$KZ185,"B2")*2+COUNTIF(beosztás!$JV185:$KZ185,"B3")*3+COUNTIF(beosztás!$JV185:$KZ185,"B5")*5+COUNTIF(beosztás!$JV185:$KZ185,"B6")*6+COUNTIF(beosztás!$JV185:$KZ185,"B7")*7+COUNTIF(beosztás!$JV185:$KZ185,"B8")*8+COUNTIF(beosztás!$JV185:$KZ185,"B9")*9+COUNTIF(beosztás!$JV185:$KZ185,"B10")*10+COUNTIF(beosztás!$JV185:$KZ185,"B11")*11+COUNTIF(beosztás!$JV185:$KZ185,"B12")*12+COUNTIF(beosztás!$JV185:$KZ185,"BP")*0</f>
        <v>0</v>
      </c>
      <c r="GO183" s="605">
        <f t="shared" si="794"/>
        <v>0</v>
      </c>
      <c r="GP183" s="710">
        <f>IF(C183="",0,alapadatok!$AN$11)</f>
        <v>0</v>
      </c>
      <c r="GQ183" s="19">
        <f t="shared" si="795"/>
        <v>0</v>
      </c>
      <c r="GR183" s="907">
        <f t="shared" si="796"/>
        <v>0</v>
      </c>
      <c r="GS183" s="42"/>
      <c r="GT183" s="25">
        <f t="shared" si="653"/>
        <v>0</v>
      </c>
      <c r="GU183" s="24">
        <f t="shared" si="654"/>
        <v>0</v>
      </c>
      <c r="GV183" s="24">
        <f t="shared" si="655"/>
        <v>0</v>
      </c>
      <c r="GW183" s="24">
        <f t="shared" si="656"/>
        <v>0</v>
      </c>
      <c r="GX183" s="24">
        <f t="shared" si="657"/>
        <v>0</v>
      </c>
      <c r="GY183" s="24">
        <f t="shared" si="658"/>
        <v>0</v>
      </c>
      <c r="GZ183" s="24">
        <f t="shared" si="659"/>
        <v>0</v>
      </c>
      <c r="HA183" s="24">
        <f t="shared" si="660"/>
        <v>0</v>
      </c>
      <c r="HB183" s="24">
        <f t="shared" si="661"/>
        <v>0</v>
      </c>
      <c r="HC183" s="24">
        <f t="shared" si="662"/>
        <v>0</v>
      </c>
      <c r="HD183" s="24">
        <f t="shared" si="663"/>
        <v>0</v>
      </c>
      <c r="HE183" s="19">
        <f t="shared" si="664"/>
        <v>0</v>
      </c>
      <c r="HF183" s="907">
        <f t="shared" si="722"/>
        <v>0</v>
      </c>
      <c r="HG183" s="41"/>
      <c r="HH183" s="709">
        <f>COUNTIF(beosztás!$LA172:$MD172,"DE")*8</f>
        <v>0</v>
      </c>
      <c r="HI183" s="710">
        <f>COUNTIF(beosztás!$LA172:$MD172,"DU")*8</f>
        <v>0</v>
      </c>
      <c r="HJ183" s="710">
        <f>COUNTIF(beosztás!$LA172:$MD172,"ÉJ")*8</f>
        <v>0</v>
      </c>
      <c r="HK183" s="710">
        <f>COUNTIF(beosztás!$LA172:$MD172,"N")*12</f>
        <v>0</v>
      </c>
      <c r="HL183" s="710">
        <f>COUNTIF(beosztás!$LA172:$MD172,"é")*12</f>
        <v>0</v>
      </c>
      <c r="HM183" s="710">
        <f>SUM(beosztás!$LA172:$MD172)</f>
        <v>0</v>
      </c>
      <c r="HN183" s="710">
        <f>COUNTIF(beosztás!$LA172:$MD172,"FÜ")*8</f>
        <v>8</v>
      </c>
      <c r="HO183" s="897">
        <f>(COUNTIF(beosztás!$LA185:$MD185,"SN")*12)+(COUNTIF(beosztás!$LA185:$MD185,"SDE")*8)+(COUNTIF(beosztás!$LA185:$MD185,"SDU")*8)+(COUNTIF(beosztás!$LA185:$MD185,"SÉ")*12)+(COUNTIF(beosztás!$LA185:$MD185,"SÉJ")*8)+(COUNTIF(beosztás!$LA185:$MD185,"S1")*1)+(COUNTIF(beosztás!$LA185:$MD185,"S2")*2)+(COUNTIF(beosztás!$LA185:$MD185,"S3")*3)+(COUNTIF(beosztás!$LA185:$MD185,"S4")*4)+(COUNTIF(beosztás!$LA185:$MD185,"S5")*5)+(COUNTIF(beosztás!$LA185:$MD185,"S6")*6)+(COUNTIF(beosztás!$LA185:$MD185,"S7")*7)+(COUNTIF(beosztás!$LA185:$MD185,"S8")*8)+(COUNTIF(beosztás!$LA185:$MD185,"S9")*9)+(COUNTIF(beosztás!$LA185:$MD185,"S10")*10)+(COUNTIF(beosztás!$LA185:$MD185,"S11")*11)+(COUNTIF(beosztás!$LA185:$MD185,"S12")*12)</f>
        <v>0</v>
      </c>
      <c r="HP183" s="710">
        <f>COUNTIF(beosztás!$LA185:$MD185,"BN")*12+COUNTIF(beosztás!$LA185:$MD185,"BÉ")*12+COUNTIF(beosztás!$LA185:$MD185,"BDE")*8+COUNTIF(beosztás!$LA185:$MD185,"BDU")*8+COUNTIF(beosztás!$LA185:$MD185,"BÉJ")*8+COUNTIF(beosztás!$LA185:$MD185,"B1")*1+COUNTIF(beosztás!$LA185:$MD185,"B2")*2+COUNTIF(beosztás!$LA185:$MD185,"B3")*3+COUNTIF(beosztás!$KZ185:$MC185,"B5")*5+COUNTIF(beosztás!$KZ185:$MC185,"B6")*6+COUNTIF(beosztás!$KZ185:$MC185,"B7")*7+COUNTIF(beosztás!$KZ185:$MC185,"B8")*8+COUNTIF(beosztás!$LA185:$MD185,"B9")*9+COUNTIF(beosztás!$LA185:$MD185,"B10")*10+COUNTIF(beosztás!$LA185:$MD185,"B11")*11+COUNTIF(beosztás!$LA185:$MD185,"B12")*12+COUNTIF(beosztás!$LA185:$MD185,"BP")*0</f>
        <v>0</v>
      </c>
      <c r="HQ183" s="24">
        <f t="shared" si="723"/>
        <v>0</v>
      </c>
      <c r="HR183" s="710">
        <f>IF(C183="",0,alapadatok!$AN$12)</f>
        <v>0</v>
      </c>
      <c r="HS183" s="19">
        <f t="shared" si="667"/>
        <v>0</v>
      </c>
      <c r="HT183" s="907">
        <f t="shared" si="724"/>
        <v>0</v>
      </c>
      <c r="HU183" s="42"/>
      <c r="HV183" s="709">
        <f>COUNTIF(beosztás!$ME172:$NI172,"DE")*8</f>
        <v>0</v>
      </c>
      <c r="HW183" s="710">
        <f>COUNTIF(beosztás!$ME172:$NI172,"DU")*8</f>
        <v>0</v>
      </c>
      <c r="HX183" s="710">
        <f>COUNTIF(beosztás!$ME172:$NI172,"ÉJ")*8</f>
        <v>0</v>
      </c>
      <c r="HY183" s="710">
        <f>COUNTIF(beosztás!$ME172:$NI172,"N")*12</f>
        <v>0</v>
      </c>
      <c r="HZ183" s="710">
        <f>COUNTIF(beosztás!$ME172:$NI172,"É")*12</f>
        <v>0</v>
      </c>
      <c r="IA183" s="710">
        <f>SUM(beosztás!$ME172:$NI172)</f>
        <v>0</v>
      </c>
      <c r="IB183" s="710">
        <f>(COUNTIF(beosztás!$ME185:$NI185,"SN")*12)+(COUNTIF(beosztás!$ME185:$NI185,"SDE")*8)+(COUNTIF(beosztás!$ME185:$NI185,"SDU")*8)+(COUNTIF(beosztás!$ME185:$NI185,"SÉ")*12)+(COUNTIF(beosztás!$ME185:$NI185,"SÉJ")*8)+(COUNTIF(beosztás!$ME185:$NI185,"S1")*1)+(COUNTIF(beosztás!$ME185:$NI185,"S2")*2)+(COUNTIF(beosztás!$ME185:$NI185,"S3")*3)+(COUNTIF(beosztás!$ME185:$NI185,"S4")*4)+(COUNTIF(beosztás!$ME185:$NI185,"S5")*5)+(COUNTIF(beosztás!$ME185:$NI185,"S6")*6)+(COUNTIF(beosztás!$ME185:$NI185,"S7")*7)+(COUNTIF(beosztás!$ME185:$NI185,"S8")*8)+(COUNTIF(beosztás!$ME185:$NI185,"S9")*9)+(COUNTIF(beosztás!$ME185:$NI185,"S10")*10)+(COUNTIF(beosztás!$ME185:$NI185,"S11")*11)+(COUNTIF(beosztás!$ME185:$NI185,"S12")*12)</f>
        <v>0</v>
      </c>
      <c r="IC183" s="710">
        <f>COUNTIF(beosztás!$ME172:$NI172,"FÜ")*8</f>
        <v>16</v>
      </c>
      <c r="ID183" s="710">
        <f>COUNTIF(beosztás!$ME185:$NI185,"BN")*12+COUNTIF(beosztás!$ME185:$NI185,"BÉ")*12+COUNTIF(beosztás!$ME185:$NI185,"BDE")*8+COUNTIF(beosztás!$ME185:$NI185,"BDU")*8+COUNTIF(beosztás!$ME185:$NI185,"BÉJ")*8+COUNTIF(beosztás!$ME185:$NI185,"B1")*1+COUNTIF(beosztás!$ME185:$NI185,"B2")*2+COUNTIF(beosztás!$ME185:$NI185,"B3")*3+COUNTIF(beosztás!$ME185:$NI185,"B5")*5+COUNTIF(beosztás!$ME185:$NI185,"B6")*6+COUNTIF(beosztás!$ME185:$NI185,"B7")*7+COUNTIF(beosztás!$ME185:$NI185,"B8")*8+COUNTIF(beosztás!$ME185:$NI185,"B9")*9+COUNTIF(beosztás!$ME185:$NI185,"B10")*10+COUNTIF(beosztás!$ME185:$NI185,"B11")*11+COUNTIF(beosztás!$ME185:$NI185,"B12")*12+COUNTIF(beosztás!$ME185:$NI185,"BP")*0</f>
        <v>0</v>
      </c>
      <c r="IE183" s="24">
        <f t="shared" si="725"/>
        <v>0</v>
      </c>
      <c r="IF183" s="710">
        <f>IF(C183="",0,alapadatok!$AN$13)</f>
        <v>0</v>
      </c>
      <c r="IG183" s="19">
        <f t="shared" si="670"/>
        <v>0</v>
      </c>
      <c r="IH183" s="741">
        <f t="shared" si="726"/>
        <v>0</v>
      </c>
      <c r="II183" s="42"/>
      <c r="IJ183" s="25">
        <f t="shared" si="672"/>
        <v>0</v>
      </c>
      <c r="IK183" s="24">
        <f t="shared" si="673"/>
        <v>0</v>
      </c>
      <c r="IL183" s="24">
        <f t="shared" si="674"/>
        <v>0</v>
      </c>
      <c r="IM183" s="24">
        <f t="shared" si="675"/>
        <v>0</v>
      </c>
      <c r="IN183" s="24">
        <f t="shared" si="676"/>
        <v>0</v>
      </c>
      <c r="IO183" s="24">
        <f t="shared" si="677"/>
        <v>0</v>
      </c>
      <c r="IP183" s="24">
        <f t="shared" si="678"/>
        <v>0</v>
      </c>
      <c r="IQ183" s="24">
        <f t="shared" si="679"/>
        <v>24</v>
      </c>
      <c r="IR183" s="24">
        <f t="shared" si="680"/>
        <v>0</v>
      </c>
      <c r="IS183" s="24">
        <f t="shared" si="681"/>
        <v>0</v>
      </c>
      <c r="IT183" s="24">
        <f t="shared" si="682"/>
        <v>0</v>
      </c>
      <c r="IU183" s="19">
        <f t="shared" si="683"/>
        <v>0</v>
      </c>
      <c r="IV183" s="907">
        <f t="shared" si="727"/>
        <v>0</v>
      </c>
      <c r="IW183" s="43"/>
      <c r="JF183" s="21"/>
      <c r="JG183" s="21"/>
    </row>
    <row r="184" spans="1:267" ht="15.75" hidden="1" thickBot="1" x14ac:dyDescent="0.3">
      <c r="A184" s="422">
        <f>IF(beosztás!A186=0,"",beosztás!A186)</f>
        <v>39</v>
      </c>
      <c r="B184" s="48" t="str">
        <f>IF(beosztás!B186=0,"",beosztás!B186)</f>
        <v/>
      </c>
      <c r="C184" s="49" t="str">
        <f>IF(beosztás!C186=0,"",beosztás!C186)</f>
        <v/>
      </c>
      <c r="D184" s="50" t="str">
        <f>IF(beosztás!D186=0,"",beosztás!D186)</f>
        <v/>
      </c>
      <c r="E184" s="18"/>
      <c r="F184" s="709">
        <f>COUNTIF(beosztás!$I186:$AM186,"DE")*8</f>
        <v>0</v>
      </c>
      <c r="G184" s="710">
        <f>COUNTIF(beosztás!$I186:$AM186,"DU")*8</f>
        <v>0</v>
      </c>
      <c r="H184" s="710">
        <f>COUNTIF(beosztás!$I186:$AM186,"ÉJ")*8</f>
        <v>0</v>
      </c>
      <c r="I184" s="710">
        <f>COUNTIF(beosztás!$I186:$AM186,"N")*12</f>
        <v>0</v>
      </c>
      <c r="J184" s="710">
        <f>COUNTIF(beosztás!$I186:$AM186,"é")*12</f>
        <v>0</v>
      </c>
      <c r="K184" s="710">
        <f>SUM(beosztás!$I186:$AM186)</f>
        <v>0</v>
      </c>
      <c r="L184" s="710">
        <f>COUNTIF(beosztás!$I186:$AM186,"FÜ")*8</f>
        <v>0</v>
      </c>
      <c r="M184" s="710">
        <f>(COUNTIF(beosztás!$I186:$AM186,"SN")*12)+(COUNTIF(beosztás!$I186:$AM186,"SDE")*8)+(COUNTIF(beosztás!$I186:$AM186,"SDU")*8)+(COUNTIF(beosztás!$I186:$AM186,"S1")*1)+(COUNTIF(beosztás!$I186:$AM186,"S2")*2)+(COUNTIF(beosztás!$I186:$AM186,"S3")*3)+(COUNTIF(beosztás!$I186:$AM186,"S4")*4)+(COUNTIF(beosztás!$I186:$AM186,"S5")*5)+(COUNTIF(beosztás!$I186:$AM186,"S6")*6)+(COUNTIF(beosztás!$I186:$AM186,"S7")*7)+(COUNTIF(beosztás!$I186:$AM186,"S8")*8)+(COUNTIF(beosztás!$I186:$AM186,"S9")*9)+(COUNTIF(beosztás!$I186:$AM186,"S10")*10)+(COUNTIF(beosztás!$I186:$AM186,"S11")*11)+(COUNTIF(beosztás!$I186:$AM186,"S12")*12)+(COUNTIF(beosztás!$I186:$AM186,"SÉ")*12)+(COUNTIF(beosztás!$I186:$AM186,"SÉJ")*8)</f>
        <v>0</v>
      </c>
      <c r="N184" s="710">
        <f>COUNTIF(beosztás!$I186:$AM186,"BN")*12+COUNTIF(beosztás!$I186:$AM186,"BÉ")*12+COUNTIF(beosztás!$I186:$AM186,"BDE")*8+COUNTIF(beosztás!$I186:$AM186,"BDU")*8+COUNTIF(beosztás!$I186:$AM186,"BÉJ")*8+COUNTIF(beosztás!$I186:$AM186,"B1")*1+COUNTIF(beosztás!$I186:$AM186,"B2")*2+COUNTIF(beosztás!$I186:$AM186,"B3")*3+COUNTIF(beosztás!$I186:$AM186,"B5")*5+COUNTIF(beosztás!$I186:$AM186,"B6")*6+COUNTIF(beosztás!$I186:$AM186,"B7")*7+COUNTIF(beosztás!$I186:$AM186,"B8")*8+COUNTIF(beosztás!$I186:$AM186,"B9")*9+COUNTIF(beosztás!$I186:$AM186,"B10")*10+COUNTIF(beosztás!$I186:$AM186,"B11")*11+COUNTIF(beosztás!$I186:$AM186,"B12")*12+COUNTIF(beosztás!$I186:$AM186,"BP")*0</f>
        <v>0</v>
      </c>
      <c r="O184" s="605">
        <f t="shared" si="690"/>
        <v>0</v>
      </c>
      <c r="P184" s="710">
        <f>IF(C184="",0,alapadatok!$AN$2)</f>
        <v>0</v>
      </c>
      <c r="Q184" s="19">
        <f t="shared" si="577"/>
        <v>0</v>
      </c>
      <c r="R184" s="741">
        <f t="shared" si="691"/>
        <v>0</v>
      </c>
      <c r="S184" s="40"/>
      <c r="T184" s="709">
        <f>COUNTIF(beosztás!$AN186:$BO186,"DE")*8</f>
        <v>0</v>
      </c>
      <c r="U184" s="710">
        <f>COUNTIF(beosztás!$AN186:$BO186,"DU")*8</f>
        <v>0</v>
      </c>
      <c r="V184" s="710">
        <f>COUNTIF(beosztás!$AN186:$BO186,"ÉJ")*8</f>
        <v>0</v>
      </c>
      <c r="W184" s="710">
        <f>COUNTIF(beosztás!$AN186:$BO186,"N")*12</f>
        <v>0</v>
      </c>
      <c r="X184" s="710">
        <f>COUNTIF(beosztás!$AN186:$BO186,"É")*12</f>
        <v>0</v>
      </c>
      <c r="Y184" s="710">
        <f>SUM(beosztás!$AN186:$BO186)</f>
        <v>0</v>
      </c>
      <c r="Z184" s="710">
        <f>(COUNTIF(beosztás!$AN186:$BO186,"SN")*12)+(COUNTIF(beosztás!$AN186:$BO186,"SDE")*8)+(COUNTIF(beosztás!$AN186:$BO186,"SDU")*8)+(COUNTIF(beosztás!$AN186:$BO186,"SÉ")*12)+(COUNTIF(beosztás!$AN186:$BO186,"SÉJ")*8)+(COUNTIF(beosztás!$AN186:$BO186,"S1")*1)+(COUNTIF(beosztás!$AN186:$BO186,"S2")*2)+(COUNTIF(beosztás!$AN186:$BO186,"S3")*3)+(COUNTIF(beosztás!$AN186:$BO186,"S4")*4)+(COUNTIF(beosztás!$AN186:$BO186,"S5")*5)+(COUNTIF(beosztás!$AN186:$BO186,"S6")*6)+(COUNTIF(beosztás!$AN186:$BO186,"S7")*7)+(COUNTIF(beosztás!$AN186:$BO186,"S8")*8)+(COUNTIF(beosztás!$AN186:$BO186,"S9")*9)+(COUNTIF(beosztás!$AN186:$BO186,"S10")*10)+(COUNTIF(beosztás!$AN186:$BO186,"S11")*11)+(COUNTIF(beosztás!$AN186:$BO186,"S12")*12)</f>
        <v>0</v>
      </c>
      <c r="AA184" s="710">
        <f>COUNTIF(beosztás!$AN186:$BO186,"FÜ")*8</f>
        <v>0</v>
      </c>
      <c r="AB184" s="710">
        <f>COUNTIF(beosztás!$AN186:$BO186,"BN")*12+COUNTIF(beosztás!$AN186:$BO186,"BÉ")*12+COUNTIF(beosztás!$AN186:$BO186,"BDE")*8+COUNTIF(beosztás!$AN186:$BO186,"BDU")*8+COUNTIF(beosztás!$AN186:$BO186,"BÉJ")*8+COUNTIF(beosztás!$AN186:$BO186,"B1")*1+COUNTIF(beosztás!$AN186:$BO186,"B2")*2+COUNTIF(beosztás!$AN186:$BO186,"B3")*3+COUNTIF(beosztás!$AN186:$BO186,"B5")*5+COUNTIF(beosztás!$AN186:$BO186,"B6")*6+COUNTIF(beosztás!$AN186:$BO186,"B7")*7+COUNTIF(beosztás!$AN186:$BO186,"B8")*8+COUNTIF(beosztás!$AN186:$BO186,"B9")*9+COUNTIF(beosztás!$AN186:$BO186,"B10")*10+COUNTIF(beosztás!$AN186:$BO186,"B11")*11+COUNTIF(beosztás!$AN186:$BO186,"B12")*12+COUNTIF(beosztás!$AN186:$BO186,"BP")*0</f>
        <v>0</v>
      </c>
      <c r="AC184" s="605">
        <f t="shared" si="827"/>
        <v>0</v>
      </c>
      <c r="AD184" s="706">
        <f>IF(C184="",0,alapadatok!$AN$3)</f>
        <v>0</v>
      </c>
      <c r="AE184" s="19">
        <f t="shared" si="728"/>
        <v>0</v>
      </c>
      <c r="AF184" s="741">
        <f t="shared" si="729"/>
        <v>0</v>
      </c>
      <c r="AG184" s="40"/>
      <c r="AH184" s="25">
        <f t="shared" si="694"/>
        <v>0</v>
      </c>
      <c r="AI184" s="605">
        <f t="shared" si="695"/>
        <v>0</v>
      </c>
      <c r="AJ184" s="605">
        <f t="shared" si="696"/>
        <v>0</v>
      </c>
      <c r="AK184" s="605">
        <f t="shared" si="697"/>
        <v>0</v>
      </c>
      <c r="AL184" s="605">
        <f t="shared" si="698"/>
        <v>0</v>
      </c>
      <c r="AM184" s="605">
        <f t="shared" si="699"/>
        <v>0</v>
      </c>
      <c r="AN184" s="605">
        <f t="shared" si="700"/>
        <v>0</v>
      </c>
      <c r="AO184" s="605">
        <f t="shared" si="701"/>
        <v>0</v>
      </c>
      <c r="AP184" s="605">
        <f t="shared" si="730"/>
        <v>0</v>
      </c>
      <c r="AQ184" s="605">
        <f t="shared" si="731"/>
        <v>0</v>
      </c>
      <c r="AR184" s="605">
        <f t="shared" si="732"/>
        <v>0</v>
      </c>
      <c r="AS184" s="19">
        <f t="shared" si="733"/>
        <v>0</v>
      </c>
      <c r="AT184" s="741">
        <f t="shared" si="734"/>
        <v>0</v>
      </c>
      <c r="AU184" s="41"/>
      <c r="AV184" s="709">
        <f>COUNTIF(beosztás!$BP186:$CT186,"DE")*8</f>
        <v>0</v>
      </c>
      <c r="AW184" s="710">
        <f>COUNTIF(beosztás!$BP186:$CT186,"DU")*8</f>
        <v>0</v>
      </c>
      <c r="AX184" s="710">
        <f>COUNTIF(beosztás!$BP186:$CT186,"ÉJ")*8</f>
        <v>0</v>
      </c>
      <c r="AY184" s="710">
        <f>COUNTIF(beosztás!$BP186:$CT186,"N")*12</f>
        <v>0</v>
      </c>
      <c r="AZ184" s="710">
        <f>COUNTIF(beosztás!$BP186:$CT186,"é")*12</f>
        <v>0</v>
      </c>
      <c r="BA184" s="710">
        <f>SUM(beosztás!$BP186:$CT186)</f>
        <v>0</v>
      </c>
      <c r="BB184" s="710">
        <f>COUNTIF(beosztás!$BP186:$CT186,"FÜ")*8</f>
        <v>0</v>
      </c>
      <c r="BC184" s="897">
        <f>(COUNTIF(beosztás!$BP186:$CT186,"SN")*12)+(COUNTIF(beosztás!$BP186:$CT186,"SDE")*8)+(COUNTIF(beosztás!$BP186:$CT186,"SDU")*8)+(COUNTIF(beosztás!$BP186:$CT186,"SÉ")*12)+(COUNTIF(beosztás!$BP186:$CT186,"SÉJ")*8)+(COUNTIF(beosztás!$BP186:$CT186,"S1")*1)+(COUNTIF(beosztás!$BP186:$CT186,"S2")*2)+(COUNTIF(beosztás!$BP186:$CT186,"S3")*3)+(COUNTIF(beosztás!$BP186:$CT186,"S4")*4)+(COUNTIF(beosztás!$BP186:$CT186,"S5")*5)+(COUNTIF(beosztás!$BP186:$CT186,"S6")*6)+(COUNTIF(beosztás!$BP186:$CT186,"S7")*7)+(COUNTIF(beosztás!$BP186:$CT186,"S8")*8)+(COUNTIF(beosztás!$BP186:$CT186,"S9")*9)+(COUNTIF(beosztás!$BP186:$CT186,"S10")*10)+(COUNTIF(beosztás!$BP186:$CT186,"S11")*11)+(COUNTIF(beosztás!$BP186:$CT186,"S12")*12)</f>
        <v>0</v>
      </c>
      <c r="BD184" s="710">
        <f>COUNTIF(beosztás!$BP186:$CT186,"BN")*12+COUNTIF(beosztás!$BP186:$CT186,"BÉ")*12+COUNTIF(beosztás!$BP186:$CT186,"BDE")*8+COUNTIF(beosztás!$BP186:$CT186,"BDU")*8+COUNTIF(beosztás!$BP186:$CT186,"BÉJ")*8+COUNTIF(beosztás!$BP186:$CT186,"B1")*1+COUNTIF(beosztás!$BP186:$CT186,"B2")*2+COUNTIF(beosztás!$BP186:$CT186,"B3")*3+COUNTIF(beosztás!$BP186:$CT186,"B5")*5+COUNTIF(beosztás!$BP186:$CT186,"B6")*6+COUNTIF(beosztás!$BP186:$CT186,"B7")*7+COUNTIF(beosztás!$BP186:$CT186,"B8")*8+COUNTIF(beosztás!$BP186:$CT186,"B9")*9+COUNTIF(beosztás!$BP186:$CT186,"B10")*10+COUNTIF(beosztás!$BP186:$CT186,"B11")*11+COUNTIF(beosztás!$BP186:$CT186,"B12")*12+COUNTIF(beosztás!$BP186:$CT186,"BP")*0</f>
        <v>0</v>
      </c>
      <c r="BE184" s="605">
        <f t="shared" si="735"/>
        <v>0</v>
      </c>
      <c r="BF184" s="706">
        <f>IF(C184="",0,alapadatok!$AN$4)</f>
        <v>0</v>
      </c>
      <c r="BG184" s="19">
        <f t="shared" si="736"/>
        <v>0</v>
      </c>
      <c r="BH184" s="741">
        <f t="shared" si="737"/>
        <v>0</v>
      </c>
      <c r="BI184" s="40"/>
      <c r="BJ184" s="709">
        <f>COUNTIF(beosztás!$CU186:$DX186,"DE")*8</f>
        <v>0</v>
      </c>
      <c r="BK184" s="710">
        <f>COUNTIF(beosztás!$CU186:$DX186,"DU")*8</f>
        <v>0</v>
      </c>
      <c r="BL184" s="710">
        <f>COUNTIF(beosztás!$CU186:$DX186,"ÉJ")*8</f>
        <v>0</v>
      </c>
      <c r="BM184" s="710">
        <f>COUNTIF(beosztás!$CU186:$DX186,"N")*12</f>
        <v>0</v>
      </c>
      <c r="BN184" s="710">
        <f>COUNTIF(beosztás!$CU186:$DX186,"É")*12</f>
        <v>0</v>
      </c>
      <c r="BO184" s="710">
        <f>SUM(beosztás!$CU186:$DX186)</f>
        <v>0</v>
      </c>
      <c r="BP184" s="897">
        <f>(COUNTIF(beosztás!$CU186:$DX186,"SN")*12)+(COUNTIF(beosztás!$CU186:$DX186,"SDE")*8)+(COUNTIF(beosztás!$CU186:$DX186,"SDU")*8)+(COUNTIF(beosztás!$CU186:$DX186,"SÉ")*12)+(COUNTIF(beosztás!$CU186:$DX186,"SÉJ")*8)+(COUNTIF(beosztás!$CU186:$DX186,"S1")*1)+(COUNTIF(beosztás!$CU186:$DX186,"S2")*2)+(COUNTIF(beosztás!$CU186:$DX186,"S3")*3)+(COUNTIF(beosztás!$CU186:$DX186,"S4")*4)+(COUNTIF(beosztás!$CU186:$DX186,"S5")*5)+(COUNTIF(beosztás!$CU186:$DX186,"S6")*6)+(COUNTIF(beosztás!$CU186:$DX186,"S7")*7)+(COUNTIF(beosztás!$CU186:$DX186,"S8")*8)+(COUNTIF(beosztás!$CU186:$DX186,"S9")*9)+(COUNTIF(beosztás!$CU186:$DX186,"S10")*10)+(COUNTIF(beosztás!$CU186:$DX186,"S11")*11)+(COUNTIF(beosztás!$CU186:$DX186,"S12")*12)</f>
        <v>0</v>
      </c>
      <c r="BQ184" s="710">
        <f>COUNTIF(beosztás!$CU186:$DX186,"FÜ")*8</f>
        <v>0</v>
      </c>
      <c r="BR184" s="710">
        <f>COUNTIF(beosztás!$CU186:$DX186,"BN")*12+COUNTIF(beosztás!$CU186:$DX186,"BÉ")*12+COUNTIF(beosztás!$CU186:$DX186,"BDE")*8+COUNTIF(beosztás!$CU186:$DX186,"BDU")*8+COUNTIF(beosztás!$CU186:$DX186,"BÉJ")*8+COUNTIF(beosztás!$CU186:$DX186,"B1")*1+COUNTIF(beosztás!$CU186:$DX186,"B2")*2+COUNTIF(beosztás!$CU186:$DX186,"B3")*3+COUNTIF(beosztás!$CU186:$DX186,"B5")*5+COUNTIF(beosztás!$CU186:$DX186,"B6")*6+COUNTIF(beosztás!$CU186:$DX186,"B7")*7+COUNTIF(beosztás!$CU186:$DX186,"B8")*8+COUNTIF(beosztás!$CU186:$DX186,"B9")*9+COUNTIF(beosztás!$CU186:$DX186,"B10")*10+COUNTIF(beosztás!$CU186:$DX186,"B11")*11+COUNTIF(beosztás!$CU186:$DX186,"B12")*12+COUNTIF(beosztás!$CU186:$DX186,"BP")*0</f>
        <v>0</v>
      </c>
      <c r="BS184" s="605">
        <f t="shared" si="738"/>
        <v>0</v>
      </c>
      <c r="BT184" s="710">
        <f>IF(C184="",0,alapadatok!$AN$5)</f>
        <v>0</v>
      </c>
      <c r="BU184" s="19">
        <f t="shared" si="739"/>
        <v>0</v>
      </c>
      <c r="BV184" s="741">
        <f t="shared" si="706"/>
        <v>0</v>
      </c>
      <c r="BW184" s="40"/>
      <c r="BX184" s="25">
        <f t="shared" si="740"/>
        <v>0</v>
      </c>
      <c r="BY184" s="605">
        <f t="shared" si="741"/>
        <v>0</v>
      </c>
      <c r="BZ184" s="605">
        <f t="shared" si="742"/>
        <v>0</v>
      </c>
      <c r="CA184" s="605">
        <f t="shared" si="743"/>
        <v>0</v>
      </c>
      <c r="CB184" s="605">
        <f t="shared" si="744"/>
        <v>0</v>
      </c>
      <c r="CC184" s="605">
        <f t="shared" si="745"/>
        <v>0</v>
      </c>
      <c r="CD184" s="605">
        <f t="shared" si="746"/>
        <v>0</v>
      </c>
      <c r="CE184" s="605">
        <f t="shared" si="747"/>
        <v>0</v>
      </c>
      <c r="CF184" s="605">
        <f t="shared" si="748"/>
        <v>0</v>
      </c>
      <c r="CG184" s="605">
        <f t="shared" si="749"/>
        <v>0</v>
      </c>
      <c r="CH184" s="605">
        <f t="shared" si="750"/>
        <v>0</v>
      </c>
      <c r="CI184" s="19">
        <f t="shared" si="751"/>
        <v>0</v>
      </c>
      <c r="CJ184" s="741">
        <f t="shared" si="752"/>
        <v>0</v>
      </c>
      <c r="CK184" s="41"/>
      <c r="CL184" s="709">
        <f>COUNTIF(beosztás!$DY173:$FC173,"DE")*8</f>
        <v>0</v>
      </c>
      <c r="CM184" s="710">
        <f>COUNTIF(beosztás!$DY173:$FC173,"DU")*8</f>
        <v>0</v>
      </c>
      <c r="CN184" s="710">
        <f>COUNTIF(beosztás!$DY173:$FC173,"ÉJ")*8</f>
        <v>0</v>
      </c>
      <c r="CO184" s="710">
        <f>COUNTIF(beosztás!$DY173:$FC173,"N")*12</f>
        <v>0</v>
      </c>
      <c r="CP184" s="710">
        <f>COUNTIF(beosztás!$DY173:$FC173,"é")*12</f>
        <v>0</v>
      </c>
      <c r="CQ184" s="710">
        <f>SUM(beosztás!$DY173:$FC173)</f>
        <v>0</v>
      </c>
      <c r="CR184" s="710">
        <f>COUNTIF(beosztás!$DY173:$FC173,"FÜ")*8</f>
        <v>0</v>
      </c>
      <c r="CS184" s="897">
        <f>(COUNTIF(beosztás!$DY186:$FC186,"SN")*12)+(COUNTIF(beosztás!$DY186:$FC186,"SDE")*8)+(COUNTIF(beosztás!$DY186:$FC186,"SDU")*8)+(COUNTIF(beosztás!$DY186:$FC186,"SÉ")*12)+(COUNTIF(beosztás!$DY186:$FC186,"SÉJ")*8)+(COUNTIF(beosztás!$DY186:$FC186,"S1")*1)+(COUNTIF(beosztás!$DY186:$FC186,"S2")*2)+(COUNTIF(beosztás!$DY186:$FC186,"S3")*3)+(COUNTIF(beosztás!$DY186:$FC186,"S4")*4)+(COUNTIF(beosztás!$DY186:$FC186,"S5")*5)+(COUNTIF(beosztás!$DY186:$FC186,"S6")*6)+(COUNTIF(beosztás!$DY186:$FC186,"S7")*7)+(COUNTIF(beosztás!$DY186:$FC186,"S8")*8)+(COUNTIF(beosztás!$DY186:$FC186,"S9")*9)+(COUNTIF(beosztás!$DY186:$FC186,"S10")*10)+(COUNTIF(beosztás!$DY186:$FC186,"S11")*11)+(COUNTIF(beosztás!$DY186:$FC186,"S12")*12)</f>
        <v>0</v>
      </c>
      <c r="CT184" s="710">
        <f>COUNTIF(beosztás!$DY186:$FC186,"BN")*12+COUNTIF(beosztás!$DY186:$FC186,"BÉ")*12+COUNTIF(beosztás!$DY186:$FC186,"BDE")*8+COUNTIF(beosztás!$DY186:$FC186,"BDU")*8+COUNTIF(beosztás!$DY186:$FC186,"BÉJ")*8+COUNTIF(beosztás!$DY186:$FC186,"B1")*1+COUNTIF(beosztás!$DY186:$FC186,"B2")*2+COUNTIF(beosztás!$DY186:$FC186,"B3")*3+COUNTIF(beosztás!$DY186:$FC186,"B5")*5+COUNTIF(beosztás!$DY186:$FC186,"B6")*6+COUNTIF(beosztás!$DY186:$FC186,"B7")*7+COUNTIF(beosztás!$DY186:$FC186,"B8")*8+COUNTIF(beosztás!$DY186:$FC186,"B9")*9+COUNTIF(beosztás!$DY186:$FC186,"B10")*10+COUNTIF(beosztás!$DY186:$FC186,"B11")*11+COUNTIF(beosztás!$DY186:$FC186,"B12")*12+COUNTIF(beosztás!$DY186:$FC186,"BP")*0</f>
        <v>0</v>
      </c>
      <c r="CU184" s="24">
        <f t="shared" si="708"/>
        <v>0</v>
      </c>
      <c r="CV184" s="710">
        <f>IF(C184="",0,alapadatok!$AN$6)</f>
        <v>0</v>
      </c>
      <c r="CW184" s="19">
        <f t="shared" si="610"/>
        <v>0</v>
      </c>
      <c r="CX184" s="907">
        <f t="shared" si="709"/>
        <v>0</v>
      </c>
      <c r="CY184" s="40"/>
      <c r="CZ184" s="709">
        <f>COUNTIF(beosztás!$FD186:$GG186,"DE")*8</f>
        <v>0</v>
      </c>
      <c r="DA184" s="710">
        <f>COUNTIF(beosztás!$FD186:$GG186,"DU")*8</f>
        <v>0</v>
      </c>
      <c r="DB184" s="710">
        <f>COUNTIF(beosztás!$FD186:$GG186,"ÉJ")*8</f>
        <v>0</v>
      </c>
      <c r="DC184" s="710">
        <f>COUNTIF(beosztás!$FD186:$GG186,"N")*12</f>
        <v>0</v>
      </c>
      <c r="DD184" s="710">
        <f>COUNTIF(beosztás!$FD186:$GG186,"É")*12</f>
        <v>0</v>
      </c>
      <c r="DE184" s="710">
        <f>SUM(beosztás!$FD186:$GG186)</f>
        <v>0</v>
      </c>
      <c r="DF184" s="897">
        <f>(COUNTIF(beosztás!$FD186:$GG186,"SN")*12)+(COUNTIF(beosztás!$FD186:$GG186,"SDE")*8)+(COUNTIF(beosztás!$FD186:$GG186,"SDU")*8)+(COUNTIF(beosztás!$FD186:$GG186,"SÉ")*12)+(COUNTIF(beosztás!$FD186:$GG186,"SÉJ")*8)+(COUNTIF(beosztás!$FD186:$GG186,"S1")*1)+(COUNTIF(beosztás!$FD186:$GG186,"S2")*2)+(COUNTIF(beosztás!$FD186:$GG186,"S3")*3)+(COUNTIF(beosztás!$FD186:$GG186,"S4")*4)+(COUNTIF(beosztás!$FD186:$GG186,"S5")*5)+(COUNTIF(beosztás!$FD186:$GG186,"S6")*6)+(COUNTIF(beosztás!$FD186:$GG186,"S7")*7)+(COUNTIF(beosztás!$FD186:$GG186,"S8")*8)+(COUNTIF(beosztás!$FD186:$GG186,"S9")*9)+(COUNTIF(beosztás!$FD186:$GG186,"S10")*10)+(COUNTIF(beosztás!$FD186:$GG186,"S11")*11)+(COUNTIF(beosztás!$FD186:$GG186,"S12")*12)</f>
        <v>0</v>
      </c>
      <c r="DG184" s="710">
        <f>COUNTIF(beosztás!$FD186:$GG186,"FÜ")*8</f>
        <v>0</v>
      </c>
      <c r="DH184" s="710">
        <f>COUNTIF(beosztás!$FD186:$GG186,"BN")*12+COUNTIF(beosztás!$FD186:$GG186,"BÉ")*12+COUNTIF(beosztás!$FD186:$GG186,"BDE")*8+COUNTIF(beosztás!$FD186:$GG186,"BDU")*8+COUNTIF(beosztás!$FD186:$GG186,"BÉJ")*8+COUNTIF(beosztás!$FD186:$GG186,"B1")*1+COUNTIF(beosztás!$FD186:$GG186,"B2")*2+COUNTIF(beosztás!$FD186:$GG186,"B3")*3+COUNTIF(beosztás!$FD186:$GG186,"B5")*5+COUNTIF(beosztás!$FD186:$GG186,"B6")*6+COUNTIF(beosztás!$FD186:$GG186,"B7")*7+COUNTIF(beosztás!$FD186:$GG186,"B8")*8+COUNTIF(beosztás!$FD186:$GG186,"B9")*9+COUNTIF(beosztás!$FD186:$GG186,"B10")*10+COUNTIF(beosztás!$FD186:$GG186,"B11")*11+COUNTIF(beosztás!$FD186:$GG186,"B12")*12+COUNTIF(beosztás!$FD186:$GG186,"BP")*0</f>
        <v>0</v>
      </c>
      <c r="DI184" s="605">
        <f t="shared" si="756"/>
        <v>0</v>
      </c>
      <c r="DJ184" s="710">
        <f>IF(C184="",0,alapadatok!$AN$7)</f>
        <v>0</v>
      </c>
      <c r="DK184" s="19">
        <f t="shared" si="757"/>
        <v>0</v>
      </c>
      <c r="DL184" s="741">
        <f t="shared" si="758"/>
        <v>0</v>
      </c>
      <c r="DM184" s="40"/>
      <c r="DN184" s="25">
        <f t="shared" si="759"/>
        <v>0</v>
      </c>
      <c r="DO184" s="605">
        <f t="shared" si="760"/>
        <v>0</v>
      </c>
      <c r="DP184" s="605">
        <f t="shared" si="761"/>
        <v>0</v>
      </c>
      <c r="DQ184" s="605">
        <f t="shared" si="762"/>
        <v>0</v>
      </c>
      <c r="DR184" s="605">
        <f t="shared" si="763"/>
        <v>0</v>
      </c>
      <c r="DS184" s="605">
        <f t="shared" si="764"/>
        <v>0</v>
      </c>
      <c r="DT184" s="605">
        <f t="shared" si="765"/>
        <v>0</v>
      </c>
      <c r="DU184" s="605">
        <f t="shared" si="766"/>
        <v>0</v>
      </c>
      <c r="DV184" s="605">
        <f t="shared" si="767"/>
        <v>0</v>
      </c>
      <c r="DW184" s="605">
        <f t="shared" si="768"/>
        <v>0</v>
      </c>
      <c r="DX184" s="605">
        <f t="shared" si="769"/>
        <v>0</v>
      </c>
      <c r="DY184" s="19">
        <f t="shared" si="770"/>
        <v>0</v>
      </c>
      <c r="DZ184" s="907">
        <f t="shared" si="771"/>
        <v>0</v>
      </c>
      <c r="EA184" s="41"/>
      <c r="EB184" s="709">
        <f>COUNTIF(beosztás!$GH186:$HL186,"DE")*8</f>
        <v>0</v>
      </c>
      <c r="EC184" s="710">
        <f>COUNTIF(beosztás!$GH186:$HL186,"DU")*8</f>
        <v>0</v>
      </c>
      <c r="ED184" s="710">
        <f>COUNTIF(beosztás!$GH186:$HL186,"ÉJ")*8</f>
        <v>0</v>
      </c>
      <c r="EE184" s="710">
        <f>COUNTIF(beosztás!$GH186:$HL186,"N")*12</f>
        <v>0</v>
      </c>
      <c r="EF184" s="710">
        <f>COUNTIF(beosztás!$GH186:$HL186,"é")*12</f>
        <v>0</v>
      </c>
      <c r="EG184" s="710">
        <f>SUM(beosztás!$GH186:$HL186)</f>
        <v>0</v>
      </c>
      <c r="EH184" s="710">
        <f>COUNTIF(beosztás!$GH186:$HL186,"FÜ")*8</f>
        <v>0</v>
      </c>
      <c r="EI184" s="897">
        <f>(COUNTIF(beosztás!$GH186:$HL186,"SN")*12)+(COUNTIF(beosztás!$GH186:$HL186,"SDE")*8)+(COUNTIF(beosztás!$GH186:$HL186,"SDU")*8)+(COUNTIF(beosztás!$GH186:$HL186,"SÉ")*12)+(COUNTIF(beosztás!$GH186:$HL186,"SÉJ")*8)+(COUNTIF(beosztás!$GH186:$HL186,"S1")*1)+(COUNTIF(beosztás!$GH186:$HL186,"S2")*2)+(COUNTIF(beosztás!$GH186:$HL186,"S3")*3)+(COUNTIF(beosztás!$GH186:$HL186,"S4")*4)+(COUNTIF(beosztás!$GH186:$HL186,"S5")*5)+(COUNTIF(beosztás!$GH186:$HL186,"S6")*6)+(COUNTIF(beosztás!$GH186:$HL186,"S7")*7)+(COUNTIF(beosztás!$GH186:$HL186,"S8")*8)+(COUNTIF(beosztás!$GH186:$HL186,"S9")*9)+(COUNTIF(beosztás!$GH186:$HL186,"S10")*10)+(COUNTIF(beosztás!$GH186:$HL186,"S11")*11)+(COUNTIF(beosztás!$GH186:$HL186,"S12")*12)</f>
        <v>0</v>
      </c>
      <c r="EJ184" s="710">
        <f>COUNTIF(beosztás!$GH186:$HL186,"BN")*12+COUNTIF(beosztás!$GH186:$HL186,"BÉ")*12+COUNTIF(beosztás!$GH186:$HL186,"BDE")*8+COUNTIF(beosztás!$GH186:$HL186,"BDU")*8+COUNTIF(beosztás!$GH186:$HL186,"BÉJ")*8+COUNTIF(beosztás!$GH186:$HL186,"B1")*1+COUNTIF(beosztás!$GH186:$HL186,"B2")*2+COUNTIF(beosztás!$GH186:$HL186,"B3")*3+COUNTIF(beosztás!$GH186:$HL186,"B5")*5+COUNTIF(beosztás!$GH186:$HL186,"B6")*6+COUNTIF(beosztás!$GH186:$HL186,"B7")*7+COUNTIF(beosztás!$GH186:$HL186,"B8")*8+COUNTIF(beosztás!$GH186:$HL186,"B9")*9+COUNTIF(beosztás!$GH186:$HL186,"B10")*10+COUNTIF(beosztás!$GH186:$HL186,"B11")*11+COUNTIF(beosztás!$GH186:$HL186,"B12")*12+COUNTIF(beosztás!$GH186:$HL186,"BP")*0</f>
        <v>0</v>
      </c>
      <c r="EK184" s="605">
        <f t="shared" si="772"/>
        <v>0</v>
      </c>
      <c r="EL184" s="710">
        <f>IF(C184="",0,alapadatok!$AN$8)</f>
        <v>0</v>
      </c>
      <c r="EM184" s="19">
        <f t="shared" si="773"/>
        <v>0</v>
      </c>
      <c r="EN184" s="907">
        <f t="shared" si="774"/>
        <v>0</v>
      </c>
      <c r="EO184" s="40"/>
      <c r="EP184" s="709">
        <f>COUNTIF(beosztás!$HM186:$IQ186,"DE")*8</f>
        <v>0</v>
      </c>
      <c r="EQ184" s="710">
        <f>COUNTIF(beosztás!$HM186:$IQ186,"DU")*8</f>
        <v>0</v>
      </c>
      <c r="ER184" s="710">
        <f>COUNTIF(beosztás!$HM186:$IQ186,"ÉJ")*8</f>
        <v>0</v>
      </c>
      <c r="ES184" s="710">
        <f>COUNTIF(beosztás!$HM186:$IQ186,"N")*12</f>
        <v>0</v>
      </c>
      <c r="ET184" s="710">
        <f>COUNTIF(beosztás!$HM186:$IQ186,"É")*12</f>
        <v>0</v>
      </c>
      <c r="EU184" s="710">
        <f>SUM(beosztás!$HM186:$IQ186)</f>
        <v>0</v>
      </c>
      <c r="EV184" s="897">
        <f>(COUNTIF(beosztás!$HM186:$IQ186,"SN")*12)+(COUNTIF(beosztás!$HM186:$IQ186,"SDE")*8)+(COUNTIF(beosztás!$HM186:$IQ186,"SDU")*8)+(COUNTIF(beosztás!$HM186:$IQ186,"SÉ")*12)+(COUNTIF(beosztás!$HM186:$IQ186,"SÉJ")*8)+(COUNTIF(beosztás!$HM186:$IQ186,"S1")*1)+(COUNTIF(beosztás!$HM186:$IQ186,"S2")*2)+(COUNTIF(beosztás!$HM186:$IQ186,"S3")*3)+(COUNTIF(beosztás!$HM186:$IQ186,"S4")*4)+(COUNTIF(beosztás!$HM186:$IQ186,"S5")*5)+(COUNTIF(beosztás!$HM186:$IQ186,"S6")*6)+(COUNTIF(beosztás!$HM186:$IQ186,"S7")*7)+(COUNTIF(beosztás!$HM186:$IQ186,"S8")*8)+(COUNTIF(beosztás!$HM186:$IQ186,"S9")*9)+(COUNTIF(beosztás!$HM186:$IQ186,"S10")*10)+(COUNTIF(beosztás!$HM186:$IQ186,"S11")*11)+(COUNTIF(beosztás!$HM186:$IQ186,"S12")*12)</f>
        <v>0</v>
      </c>
      <c r="EW184" s="710">
        <f>COUNTIF(beosztás!$HM186:$IQ186,"FÜ")*8</f>
        <v>0</v>
      </c>
      <c r="EX184" s="710">
        <f>COUNTIF(beosztás!$HM186:$IQ186,"BN")*12+COUNTIF(beosztás!$HM186:$IQ186,"BÉ")*12+COUNTIF(beosztás!$HM186:$IQ186,"BDE")*8+COUNTIF(beosztás!$HM186:$IQ186,"BDU")*8+COUNTIF(beosztás!$HM186:$IQ186,"BÉJ")*8+COUNTIF(beosztás!$HM186:$IQ186,"B1")*1+COUNTIF(beosztás!$HM186:$IQ186,"B2")*2+COUNTIF(beosztás!$HM186:$IQ186,"B3")*3+COUNTIF(beosztás!$HM186:$IQ186,"B5")*5+COUNTIF(beosztás!$HM186:$IQ186,"B6")*6+COUNTIF(beosztás!$HM186:$IQ186,"B7")*7+COUNTIF(beosztás!$HM186:$IQ186,"B8")*8+COUNTIF(beosztás!$HM186:$IQ186,"B9")*9+COUNTIF(beosztás!$HM186:$IQ186,"B10")*10+COUNTIF(beosztás!$HM186:$IQ186,"B11")*11+COUNTIF(beosztás!$HM186:$IQ186,"B12")*12+COUNTIF(beosztás!$HM186:$IQ186,"BP")*0</f>
        <v>0</v>
      </c>
      <c r="EY184" s="605">
        <f t="shared" si="775"/>
        <v>0</v>
      </c>
      <c r="EZ184" s="710">
        <f>IF(C184="",0,alapadatok!$AN$9)</f>
        <v>0</v>
      </c>
      <c r="FA184" s="19">
        <f t="shared" si="776"/>
        <v>0</v>
      </c>
      <c r="FB184" s="907">
        <f t="shared" si="777"/>
        <v>0</v>
      </c>
      <c r="FC184" s="40"/>
      <c r="FD184" s="25">
        <f t="shared" si="778"/>
        <v>0</v>
      </c>
      <c r="FE184" s="605">
        <f t="shared" si="779"/>
        <v>0</v>
      </c>
      <c r="FF184" s="605">
        <f t="shared" si="780"/>
        <v>0</v>
      </c>
      <c r="FG184" s="605">
        <f t="shared" si="781"/>
        <v>0</v>
      </c>
      <c r="FH184" s="605">
        <f t="shared" si="782"/>
        <v>0</v>
      </c>
      <c r="FI184" s="605">
        <f t="shared" si="783"/>
        <v>0</v>
      </c>
      <c r="FJ184" s="605">
        <f t="shared" si="784"/>
        <v>0</v>
      </c>
      <c r="FK184" s="605">
        <f t="shared" si="785"/>
        <v>0</v>
      </c>
      <c r="FL184" s="605">
        <f t="shared" si="786"/>
        <v>0</v>
      </c>
      <c r="FM184" s="605">
        <f t="shared" si="787"/>
        <v>0</v>
      </c>
      <c r="FN184" s="605">
        <f t="shared" si="788"/>
        <v>0</v>
      </c>
      <c r="FO184" s="19">
        <f t="shared" si="789"/>
        <v>0</v>
      </c>
      <c r="FP184" s="907">
        <f t="shared" si="790"/>
        <v>0</v>
      </c>
      <c r="FQ184" s="41"/>
      <c r="FR184" s="709">
        <f>COUNTIF(beosztás!$IR186:$JU186,"DE")*8</f>
        <v>0</v>
      </c>
      <c r="FS184" s="710">
        <f>COUNTIF(beosztás!$IR186:$JU186,"DU")*8</f>
        <v>0</v>
      </c>
      <c r="FT184" s="710">
        <f>COUNTIF(beosztás!$IR186:$JU186,"ÉJ")*8</f>
        <v>0</v>
      </c>
      <c r="FU184" s="710">
        <f>COUNTIF(beosztás!$IR186:$JU186,"N")*12</f>
        <v>0</v>
      </c>
      <c r="FV184" s="710">
        <f>COUNTIF(beosztás!$IR186:$JU186,"é")*12</f>
        <v>0</v>
      </c>
      <c r="FW184" s="710">
        <f>SUM(beosztás!$IR186:$JU186)</f>
        <v>0</v>
      </c>
      <c r="FX184" s="710">
        <f>COUNTIF(beosztás!$IR186:$JU186,"FÜ")*8</f>
        <v>0</v>
      </c>
      <c r="FY184" s="897">
        <f>(COUNTIF(beosztás!$IR186:$JU186,"SN")*12)+(COUNTIF(beosztás!$IR186:$JU186,"SDE")*8)+(COUNTIF(beosztás!$IR186:$JU186,"SDU")*8)+(COUNTIF(beosztás!$IR186:$JU186,"SÉ")*12)+(COUNTIF(beosztás!$IR186:$JU186,"SÉJ")*8)+(COUNTIF(beosztás!$IR186:$JU186,"S1")*1)+(COUNTIF(beosztás!$IR186:$JU186,"S2")*2)+(COUNTIF(beosztás!$IR186:$JU186,"S3")*3)+(COUNTIF(beosztás!$IR186:$JU186,"S4")*4)+(COUNTIF(beosztás!$IR186:$JU186,"S5")*5)+(COUNTIF(beosztás!$IR186:$JU186,"S6")*6)+(COUNTIF(beosztás!$IR186:$JU186,"S7")*7)+(COUNTIF(beosztás!$IR186:$JU186,"S8")*8)+(COUNTIF(beosztás!$IR186:$JU186,"S9")*9)+(COUNTIF(beosztás!$IR186:$JU186,"S10")*10)+(COUNTIF(beosztás!$IR186:$JU186,"S11")*11)+(COUNTIF(beosztás!$IR186:$JU186,"S12")*12)</f>
        <v>0</v>
      </c>
      <c r="FZ184" s="710">
        <f>COUNTIF(beosztás!$IR186:$JU186,"BN")*12+COUNTIF(beosztás!$IR186:$JU186,"BÉ")*12+COUNTIF(beosztás!$IR186:$JU186,"BDE")*8+COUNTIF(beosztás!$IR186:$JU186,"BDU")*8+COUNTIF(beosztás!$IR186:$JU186,"BÉJ")*8+COUNTIF(beosztás!$IR186:$JU186,"B1")*1+COUNTIF(beosztás!$IR186:$JU186,"B2")*2+COUNTIF(beosztás!$IR186:$JU186,"B3")*3+COUNTIF(beosztás!$IR186:$JU186,"B5")*5+COUNTIF(beosztás!$IR186:$JU186,"B6")*6+COUNTIF(beosztás!$IR186:$JU186,"B7")*7+COUNTIF(beosztás!$IR186:$JU186,"B8")*8+COUNTIF(beosztás!$IR186:$JU186,"B9")*9+COUNTIF(beosztás!$IR186:$JU186,"B10")*10+COUNTIF(beosztás!$IR186:$JU186,"B11")*11+COUNTIF(beosztás!$IR186:$JU186,"B12")*12+COUNTIF(beosztás!$IR186:$JU186,"BP")*0</f>
        <v>0</v>
      </c>
      <c r="GA184" s="605">
        <f t="shared" si="791"/>
        <v>0</v>
      </c>
      <c r="GB184" s="710">
        <f>IF(C184="",0,alapadatok!$AN$10)</f>
        <v>0</v>
      </c>
      <c r="GC184" s="19">
        <f t="shared" si="792"/>
        <v>0</v>
      </c>
      <c r="GD184" s="907">
        <f t="shared" si="793"/>
        <v>0</v>
      </c>
      <c r="GE184" s="42"/>
      <c r="GF184" s="709">
        <f>COUNTIF(beosztás!$JV186:$KZ186,"DE")*8</f>
        <v>0</v>
      </c>
      <c r="GG184" s="710">
        <f>COUNTIF(beosztás!$JV186:$KZ186,"DU")*8</f>
        <v>0</v>
      </c>
      <c r="GH184" s="710">
        <f>COUNTIF(beosztás!$JV186:$KZ186,"ÉJ")*8</f>
        <v>0</v>
      </c>
      <c r="GI184" s="710">
        <f>COUNTIF(beosztás!$JV186:$KZ186,"N")*12</f>
        <v>0</v>
      </c>
      <c r="GJ184" s="710">
        <f>COUNTIF(beosztás!$JV186:$KZ186,"É")*12</f>
        <v>0</v>
      </c>
      <c r="GK184" s="710">
        <f>SUM(beosztás!$JV186:$KZ186)</f>
        <v>0</v>
      </c>
      <c r="GL184" s="897">
        <f>(COUNTIF(beosztás!$JV186:$KZ186,"SN")*12)+(COUNTIF(beosztás!$JV186:$KZ186,"SDE")*8)+(COUNTIF(beosztás!$JV186:$KZ186,"SDU")*8)+(COUNTIF(beosztás!$JV186:$KZ186,"SÉ")*12)+(COUNTIF(beosztás!$JV186:$KZ186,"SÉJ")*8)+(COUNTIF(beosztás!$JV186:$KZ186,"S1")*1)+(COUNTIF(beosztás!$JV186:$KZ186,"S2")*2)+(COUNTIF(beosztás!$JV186:$KZ186,"S3")*3)+(COUNTIF(beosztás!$JV186:$KZ186,"S4")*4)+(COUNTIF(beosztás!$JV186:$KZ186,"S5")*5)+(COUNTIF(beosztás!$JV186:$KZ186,"S6")*6)+(COUNTIF(beosztás!$JV186:$KZ186,"S7")*7)+(COUNTIF(beosztás!$JV186:$KZ186,"S8")*8)+(COUNTIF(beosztás!$JV186:$KZ186,"S9")*9)+(COUNTIF(beosztás!$JV186:$KZ186,"S10")*10)+(COUNTIF(beosztás!$JV186:$KZ186,"S11")*11)+(COUNTIF(beosztás!$JV186:$KZ186,"S12")*12)</f>
        <v>0</v>
      </c>
      <c r="GM184" s="710">
        <f>COUNTIF(beosztás!$JV186:$KZ186,"FÜ")*8</f>
        <v>0</v>
      </c>
      <c r="GN184" s="710">
        <f>COUNTIF(beosztás!$JV186:$KZ186,"BN")*12+COUNTIF(beosztás!$JV186:$KZ186,"BÉ")*12+COUNTIF(beosztás!$JV186:$KZ186,"BDE")*8+COUNTIF(beosztás!$JV186:$KZ186,"BDU")*8+COUNTIF(beosztás!$JV186:$KZ186,"BÉJ")*8+COUNTIF(beosztás!$JV186:$KZ186,"B1")*1+COUNTIF(beosztás!$JV186:$KZ186,"B2")*2+COUNTIF(beosztás!$JV186:$KZ186,"B3")*3+COUNTIF(beosztás!$JV186:$KZ186,"B5")*5+COUNTIF(beosztás!$JV186:$KZ186,"B6")*6+COUNTIF(beosztás!$JV186:$KZ186,"B7")*7+COUNTIF(beosztás!$JV186:$KZ186,"B8")*8+COUNTIF(beosztás!$JV186:$KZ186,"B9")*9+COUNTIF(beosztás!$JV186:$KZ186,"B10")*10+COUNTIF(beosztás!$JV186:$KZ186,"B11")*11+COUNTIF(beosztás!$JV186:$KZ186,"B12")*12+COUNTIF(beosztás!$JV186:$KZ186,"BP")*0</f>
        <v>0</v>
      </c>
      <c r="GO184" s="605">
        <f t="shared" si="794"/>
        <v>0</v>
      </c>
      <c r="GP184" s="710">
        <f>IF(C184="",0,alapadatok!$AN$11)</f>
        <v>0</v>
      </c>
      <c r="GQ184" s="19">
        <f t="shared" si="795"/>
        <v>0</v>
      </c>
      <c r="GR184" s="907">
        <f t="shared" si="796"/>
        <v>0</v>
      </c>
      <c r="GS184" s="42"/>
      <c r="GT184" s="25">
        <f t="shared" si="653"/>
        <v>0</v>
      </c>
      <c r="GU184" s="24">
        <f t="shared" si="654"/>
        <v>0</v>
      </c>
      <c r="GV184" s="24">
        <f t="shared" si="655"/>
        <v>0</v>
      </c>
      <c r="GW184" s="24">
        <f t="shared" si="656"/>
        <v>0</v>
      </c>
      <c r="GX184" s="24">
        <f t="shared" si="657"/>
        <v>0</v>
      </c>
      <c r="GY184" s="24">
        <f t="shared" si="658"/>
        <v>0</v>
      </c>
      <c r="GZ184" s="24">
        <f t="shared" si="659"/>
        <v>0</v>
      </c>
      <c r="HA184" s="24">
        <f t="shared" si="660"/>
        <v>0</v>
      </c>
      <c r="HB184" s="24">
        <f t="shared" si="661"/>
        <v>0</v>
      </c>
      <c r="HC184" s="24">
        <f t="shared" si="662"/>
        <v>0</v>
      </c>
      <c r="HD184" s="24">
        <f t="shared" si="663"/>
        <v>0</v>
      </c>
      <c r="HE184" s="19">
        <f t="shared" si="664"/>
        <v>0</v>
      </c>
      <c r="HF184" s="907">
        <f t="shared" si="722"/>
        <v>0</v>
      </c>
      <c r="HG184" s="41"/>
      <c r="HH184" s="709">
        <f>COUNTIF(beosztás!$LA173:$MD173,"DE")*8</f>
        <v>0</v>
      </c>
      <c r="HI184" s="710">
        <f>COUNTIF(beosztás!$LA173:$MD173,"DU")*8</f>
        <v>0</v>
      </c>
      <c r="HJ184" s="710">
        <f>COUNTIF(beosztás!$LA173:$MD173,"ÉJ")*8</f>
        <v>0</v>
      </c>
      <c r="HK184" s="710">
        <f>COUNTIF(beosztás!$LA173:$MD173,"N")*12</f>
        <v>0</v>
      </c>
      <c r="HL184" s="710">
        <f>COUNTIF(beosztás!$LA173:$MD173,"é")*12</f>
        <v>0</v>
      </c>
      <c r="HM184" s="710">
        <f>SUM(beosztás!$LA173:$MD173)</f>
        <v>0</v>
      </c>
      <c r="HN184" s="710">
        <f>COUNTIF(beosztás!$LA173:$MD173,"FÜ")*8</f>
        <v>0</v>
      </c>
      <c r="HO184" s="897">
        <f>(COUNTIF(beosztás!$LA186:$MD186,"SN")*12)+(COUNTIF(beosztás!$LA186:$MD186,"SDE")*8)+(COUNTIF(beosztás!$LA186:$MD186,"SDU")*8)+(COUNTIF(beosztás!$LA186:$MD186,"SÉ")*12)+(COUNTIF(beosztás!$LA186:$MD186,"SÉJ")*8)+(COUNTIF(beosztás!$LA186:$MD186,"S1")*1)+(COUNTIF(beosztás!$LA186:$MD186,"S2")*2)+(COUNTIF(beosztás!$LA186:$MD186,"S3")*3)+(COUNTIF(beosztás!$LA186:$MD186,"S4")*4)+(COUNTIF(beosztás!$LA186:$MD186,"S5")*5)+(COUNTIF(beosztás!$LA186:$MD186,"S6")*6)+(COUNTIF(beosztás!$LA186:$MD186,"S7")*7)+(COUNTIF(beosztás!$LA186:$MD186,"S8")*8)+(COUNTIF(beosztás!$LA186:$MD186,"S9")*9)+(COUNTIF(beosztás!$LA186:$MD186,"S10")*10)+(COUNTIF(beosztás!$LA186:$MD186,"S11")*11)+(COUNTIF(beosztás!$LA186:$MD186,"S12")*12)</f>
        <v>0</v>
      </c>
      <c r="HP184" s="710">
        <f>COUNTIF(beosztás!$LA186:$MD186,"BN")*12+COUNTIF(beosztás!$LA186:$MD186,"BÉ")*12+COUNTIF(beosztás!$LA186:$MD186,"BDE")*8+COUNTIF(beosztás!$LA186:$MD186,"BDU")*8+COUNTIF(beosztás!$LA186:$MD186,"BÉJ")*8+COUNTIF(beosztás!$LA186:$MD186,"B1")*1+COUNTIF(beosztás!$LA186:$MD186,"B2")*2+COUNTIF(beosztás!$LA186:$MD186,"B3")*3+COUNTIF(beosztás!$KZ186:$MC186,"B5")*5+COUNTIF(beosztás!$KZ186:$MC186,"B6")*6+COUNTIF(beosztás!$KZ186:$MC186,"B7")*7+COUNTIF(beosztás!$KZ186:$MC186,"B8")*8+COUNTIF(beosztás!$LA186:$MD186,"B9")*9+COUNTIF(beosztás!$LA186:$MD186,"B10")*10+COUNTIF(beosztás!$LA186:$MD186,"B11")*11+COUNTIF(beosztás!$LA186:$MD186,"B12")*12+COUNTIF(beosztás!$LA186:$MD186,"BP")*0</f>
        <v>0</v>
      </c>
      <c r="HQ184" s="24">
        <f t="shared" si="723"/>
        <v>0</v>
      </c>
      <c r="HR184" s="710">
        <f>IF(C184="",0,alapadatok!$AN$12)</f>
        <v>0</v>
      </c>
      <c r="HS184" s="19">
        <f t="shared" si="667"/>
        <v>0</v>
      </c>
      <c r="HT184" s="907">
        <f t="shared" si="724"/>
        <v>0</v>
      </c>
      <c r="HU184" s="42"/>
      <c r="HV184" s="709">
        <f>COUNTIF(beosztás!$ME173:$NI173,"DE")*8</f>
        <v>0</v>
      </c>
      <c r="HW184" s="710">
        <f>COUNTIF(beosztás!$ME173:$NI173,"DU")*8</f>
        <v>0</v>
      </c>
      <c r="HX184" s="710">
        <f>COUNTIF(beosztás!$ME173:$NI173,"ÉJ")*8</f>
        <v>0</v>
      </c>
      <c r="HY184" s="710">
        <f>COUNTIF(beosztás!$ME173:$NI173,"N")*12</f>
        <v>0</v>
      </c>
      <c r="HZ184" s="710">
        <f>COUNTIF(beosztás!$ME173:$NI173,"É")*12</f>
        <v>0</v>
      </c>
      <c r="IA184" s="710">
        <f>SUM(beosztás!$ME173:$NI173)</f>
        <v>0</v>
      </c>
      <c r="IB184" s="710">
        <f>(COUNTIF(beosztás!$ME186:$NI186,"SN")*12)+(COUNTIF(beosztás!$ME186:$NI186,"SDE")*8)+(COUNTIF(beosztás!$ME186:$NI186,"SDU")*8)+(COUNTIF(beosztás!$ME186:$NI186,"SÉ")*12)+(COUNTIF(beosztás!$ME186:$NI186,"SÉJ")*8)+(COUNTIF(beosztás!$ME186:$NI186,"S1")*1)+(COUNTIF(beosztás!$ME186:$NI186,"S2")*2)+(COUNTIF(beosztás!$ME186:$NI186,"S3")*3)+(COUNTIF(beosztás!$ME186:$NI186,"S4")*4)+(COUNTIF(beosztás!$ME186:$NI186,"S5")*5)+(COUNTIF(beosztás!$ME186:$NI186,"S6")*6)+(COUNTIF(beosztás!$ME186:$NI186,"S7")*7)+(COUNTIF(beosztás!$ME186:$NI186,"S8")*8)+(COUNTIF(beosztás!$ME186:$NI186,"S9")*9)+(COUNTIF(beosztás!$ME186:$NI186,"S10")*10)+(COUNTIF(beosztás!$ME186:$NI186,"S11")*11)+(COUNTIF(beosztás!$ME186:$NI186,"S12")*12)</f>
        <v>0</v>
      </c>
      <c r="IC184" s="710">
        <f>COUNTIF(beosztás!$ME173:$NI173,"FÜ")*8</f>
        <v>0</v>
      </c>
      <c r="ID184" s="710">
        <f>COUNTIF(beosztás!$ME186:$NI186,"BN")*12+COUNTIF(beosztás!$ME186:$NI186,"BÉ")*12+COUNTIF(beosztás!$ME186:$NI186,"BDE")*8+COUNTIF(beosztás!$ME186:$NI186,"BDU")*8+COUNTIF(beosztás!$ME186:$NI186,"BÉJ")*8+COUNTIF(beosztás!$ME186:$NI186,"B1")*1+COUNTIF(beosztás!$ME186:$NI186,"B2")*2+COUNTIF(beosztás!$ME186:$NI186,"B3")*3+COUNTIF(beosztás!$ME186:$NI186,"B5")*5+COUNTIF(beosztás!$ME186:$NI186,"B6")*6+COUNTIF(beosztás!$ME186:$NI186,"B7")*7+COUNTIF(beosztás!$ME186:$NI186,"B8")*8+COUNTIF(beosztás!$ME186:$NI186,"B9")*9+COUNTIF(beosztás!$ME186:$NI186,"B10")*10+COUNTIF(beosztás!$ME186:$NI186,"B11")*11+COUNTIF(beosztás!$ME186:$NI186,"B12")*12+COUNTIF(beosztás!$ME186:$NI186,"BP")*0</f>
        <v>0</v>
      </c>
      <c r="IE184" s="24">
        <f t="shared" si="725"/>
        <v>0</v>
      </c>
      <c r="IF184" s="710">
        <f>IF(C184="",0,alapadatok!$AN$13)</f>
        <v>0</v>
      </c>
      <c r="IG184" s="19">
        <f t="shared" si="670"/>
        <v>0</v>
      </c>
      <c r="IH184" s="741">
        <f t="shared" si="726"/>
        <v>0</v>
      </c>
      <c r="II184" s="42"/>
      <c r="IJ184" s="25">
        <f t="shared" si="672"/>
        <v>0</v>
      </c>
      <c r="IK184" s="24">
        <f t="shared" si="673"/>
        <v>0</v>
      </c>
      <c r="IL184" s="24">
        <f t="shared" si="674"/>
        <v>0</v>
      </c>
      <c r="IM184" s="24">
        <f t="shared" si="675"/>
        <v>0</v>
      </c>
      <c r="IN184" s="24">
        <f t="shared" si="676"/>
        <v>0</v>
      </c>
      <c r="IO184" s="24">
        <f t="shared" si="677"/>
        <v>0</v>
      </c>
      <c r="IP184" s="24">
        <f t="shared" si="678"/>
        <v>0</v>
      </c>
      <c r="IQ184" s="24">
        <f t="shared" si="679"/>
        <v>0</v>
      </c>
      <c r="IR184" s="24">
        <f t="shared" si="680"/>
        <v>0</v>
      </c>
      <c r="IS184" s="24">
        <f t="shared" si="681"/>
        <v>0</v>
      </c>
      <c r="IT184" s="24">
        <f t="shared" si="682"/>
        <v>0</v>
      </c>
      <c r="IU184" s="19">
        <f t="shared" si="683"/>
        <v>0</v>
      </c>
      <c r="IV184" s="907">
        <f t="shared" si="727"/>
        <v>0</v>
      </c>
      <c r="IW184" s="43"/>
      <c r="JF184" s="21"/>
      <c r="JG184" s="21"/>
    </row>
    <row r="185" spans="1:267" ht="15.75" hidden="1" thickBot="1" x14ac:dyDescent="0.3">
      <c r="A185" s="422">
        <f>IF(beosztás!A187=0,"",beosztás!A187)</f>
        <v>40</v>
      </c>
      <c r="B185" s="48" t="str">
        <f>IF(beosztás!B187=0,"",beosztás!B187)</f>
        <v/>
      </c>
      <c r="C185" s="49" t="str">
        <f>IF(beosztás!C187=0,"",beosztás!C187)</f>
        <v/>
      </c>
      <c r="D185" s="50" t="str">
        <f>IF(beosztás!D187=0,"",beosztás!D187)</f>
        <v/>
      </c>
      <c r="E185" s="18"/>
      <c r="F185" s="709">
        <f>COUNTIF(beosztás!$I187:$AM187,"DE")*8</f>
        <v>0</v>
      </c>
      <c r="G185" s="710">
        <f>COUNTIF(beosztás!$I187:$AM187,"DU")*8</f>
        <v>0</v>
      </c>
      <c r="H185" s="710">
        <f>COUNTIF(beosztás!$I187:$AM187,"ÉJ")*8</f>
        <v>0</v>
      </c>
      <c r="I185" s="710">
        <f>COUNTIF(beosztás!$I187:$AM187,"N")*12</f>
        <v>0</v>
      </c>
      <c r="J185" s="710">
        <f>COUNTIF(beosztás!$I187:$AM187,"é")*12</f>
        <v>0</v>
      </c>
      <c r="K185" s="710">
        <f>SUM(beosztás!$I187:$AM187)</f>
        <v>0</v>
      </c>
      <c r="L185" s="710">
        <f>COUNTIF(beosztás!$I187:$AM187,"FÜ")*8</f>
        <v>0</v>
      </c>
      <c r="M185" s="710">
        <f>(COUNTIF(beosztás!$I187:$AM187,"SN")*12)+(COUNTIF(beosztás!$I187:$AM187,"SDE")*8)+(COUNTIF(beosztás!$I187:$AM187,"SDU")*8)+(COUNTIF(beosztás!$I187:$AM187,"S1")*1)+(COUNTIF(beosztás!$I187:$AM187,"S2")*2)+(COUNTIF(beosztás!$I187:$AM187,"S3")*3)+(COUNTIF(beosztás!$I187:$AM187,"S4")*4)+(COUNTIF(beosztás!$I187:$AM187,"S5")*5)+(COUNTIF(beosztás!$I187:$AM187,"S6")*6)+(COUNTIF(beosztás!$I187:$AM187,"S7")*7)+(COUNTIF(beosztás!$I187:$AM187,"S8")*8)+(COUNTIF(beosztás!$I187:$AM187,"S9")*9)+(COUNTIF(beosztás!$I187:$AM187,"S10")*10)+(COUNTIF(beosztás!$I187:$AM187,"S11")*11)+(COUNTIF(beosztás!$I187:$AM187,"S12")*12)+(COUNTIF(beosztás!$I187:$AM187,"SÉ")*12)+(COUNTIF(beosztás!$I187:$AM187,"SÉJ")*8)</f>
        <v>0</v>
      </c>
      <c r="N185" s="710">
        <f>COUNTIF(beosztás!$I187:$AM187,"BN")*12+COUNTIF(beosztás!$I187:$AM187,"BÉ")*12+COUNTIF(beosztás!$I187:$AM187,"BDE")*8+COUNTIF(beosztás!$I187:$AM187,"BDU")*8+COUNTIF(beosztás!$I187:$AM187,"BÉJ")*8+COUNTIF(beosztás!$I187:$AM187,"B1")*1+COUNTIF(beosztás!$I187:$AM187,"B2")*2+COUNTIF(beosztás!$I187:$AM187,"B3")*3+COUNTIF(beosztás!$I187:$AM187,"B5")*5+COUNTIF(beosztás!$I187:$AM187,"B6")*6+COUNTIF(beosztás!$I187:$AM187,"B7")*7+COUNTIF(beosztás!$I187:$AM187,"B8")*8+COUNTIF(beosztás!$I187:$AM187,"B9")*9+COUNTIF(beosztás!$I187:$AM187,"B10")*10+COUNTIF(beosztás!$I187:$AM187,"B11")*11+COUNTIF(beosztás!$I187:$AM187,"B12")*12+COUNTIF(beosztás!$I187:$AM187,"BP")*0</f>
        <v>0</v>
      </c>
      <c r="O185" s="605">
        <f t="shared" si="690"/>
        <v>0</v>
      </c>
      <c r="P185" s="710">
        <f>IF(C185="",0,alapadatok!$AN$2)</f>
        <v>0</v>
      </c>
      <c r="Q185" s="19">
        <f t="shared" si="577"/>
        <v>0</v>
      </c>
      <c r="R185" s="741">
        <f t="shared" si="691"/>
        <v>0</v>
      </c>
      <c r="S185" s="40"/>
      <c r="T185" s="709">
        <f>COUNTIF(beosztás!$AN187:$BO187,"DE")*8</f>
        <v>0</v>
      </c>
      <c r="U185" s="710">
        <f>COUNTIF(beosztás!$AN187:$BO187,"DU")*8</f>
        <v>0</v>
      </c>
      <c r="V185" s="710">
        <f>COUNTIF(beosztás!$AN187:$BO187,"ÉJ")*8</f>
        <v>0</v>
      </c>
      <c r="W185" s="710">
        <f>COUNTIF(beosztás!$AN187:$BO187,"N")*12</f>
        <v>0</v>
      </c>
      <c r="X185" s="710">
        <f>COUNTIF(beosztás!$AN187:$BO187,"É")*12</f>
        <v>0</v>
      </c>
      <c r="Y185" s="710">
        <f>SUM(beosztás!$AN187:$BO187)</f>
        <v>0</v>
      </c>
      <c r="Z185" s="710">
        <f>(COUNTIF(beosztás!$AN187:$BO187,"SN")*12)+(COUNTIF(beosztás!$AN187:$BO187,"SDE")*8)+(COUNTIF(beosztás!$AN187:$BO187,"SDU")*8)+(COUNTIF(beosztás!$AN187:$BO187,"SÉ")*12)+(COUNTIF(beosztás!$AN187:$BO187,"SÉJ")*8)+(COUNTIF(beosztás!$AN187:$BO187,"S1")*1)+(COUNTIF(beosztás!$AN187:$BO187,"S2")*2)+(COUNTIF(beosztás!$AN187:$BO187,"S3")*3)+(COUNTIF(beosztás!$AN187:$BO187,"S4")*4)+(COUNTIF(beosztás!$AN187:$BO187,"S5")*5)+(COUNTIF(beosztás!$AN187:$BO187,"S6")*6)+(COUNTIF(beosztás!$AN187:$BO187,"S7")*7)+(COUNTIF(beosztás!$AN187:$BO187,"S8")*8)+(COUNTIF(beosztás!$AN187:$BO187,"S9")*9)+(COUNTIF(beosztás!$AN187:$BO187,"S10")*10)+(COUNTIF(beosztás!$AN187:$BO187,"S11")*11)+(COUNTIF(beosztás!$AN187:$BO187,"S12")*12)</f>
        <v>0</v>
      </c>
      <c r="AA185" s="710">
        <f>COUNTIF(beosztás!$AN187:$BO187,"FÜ")*8</f>
        <v>0</v>
      </c>
      <c r="AB185" s="710">
        <f>COUNTIF(beosztás!$AN187:$BO187,"BN")*12+COUNTIF(beosztás!$AN187:$BO187,"BÉ")*12+COUNTIF(beosztás!$AN187:$BO187,"BDE")*8+COUNTIF(beosztás!$AN187:$BO187,"BDU")*8+COUNTIF(beosztás!$AN187:$BO187,"BÉJ")*8+COUNTIF(beosztás!$AN187:$BO187,"B1")*1+COUNTIF(beosztás!$AN187:$BO187,"B2")*2+COUNTIF(beosztás!$AN187:$BO187,"B3")*3+COUNTIF(beosztás!$AN187:$BO187,"B5")*5+COUNTIF(beosztás!$AN187:$BO187,"B6")*6+COUNTIF(beosztás!$AN187:$BO187,"B7")*7+COUNTIF(beosztás!$AN187:$BO187,"B8")*8+COUNTIF(beosztás!$AN187:$BO187,"B9")*9+COUNTIF(beosztás!$AN187:$BO187,"B10")*10+COUNTIF(beosztás!$AN187:$BO187,"B11")*11+COUNTIF(beosztás!$AN187:$BO187,"B12")*12+COUNTIF(beosztás!$AN187:$BO187,"BP")*0</f>
        <v>0</v>
      </c>
      <c r="AC185" s="605">
        <f t="shared" si="827"/>
        <v>0</v>
      </c>
      <c r="AD185" s="706">
        <f>IF(C185="",0,alapadatok!$AN$3)</f>
        <v>0</v>
      </c>
      <c r="AE185" s="19">
        <f t="shared" si="728"/>
        <v>0</v>
      </c>
      <c r="AF185" s="741">
        <f t="shared" si="729"/>
        <v>0</v>
      </c>
      <c r="AG185" s="40"/>
      <c r="AH185" s="25">
        <f t="shared" si="694"/>
        <v>0</v>
      </c>
      <c r="AI185" s="605">
        <f t="shared" si="695"/>
        <v>0</v>
      </c>
      <c r="AJ185" s="605">
        <f t="shared" si="696"/>
        <v>0</v>
      </c>
      <c r="AK185" s="605">
        <f t="shared" si="697"/>
        <v>0</v>
      </c>
      <c r="AL185" s="605">
        <f t="shared" si="698"/>
        <v>0</v>
      </c>
      <c r="AM185" s="605">
        <f t="shared" si="699"/>
        <v>0</v>
      </c>
      <c r="AN185" s="605">
        <f t="shared" si="700"/>
        <v>0</v>
      </c>
      <c r="AO185" s="605">
        <f t="shared" si="701"/>
        <v>0</v>
      </c>
      <c r="AP185" s="605">
        <f t="shared" si="730"/>
        <v>0</v>
      </c>
      <c r="AQ185" s="605">
        <f t="shared" si="731"/>
        <v>0</v>
      </c>
      <c r="AR185" s="605">
        <f t="shared" si="732"/>
        <v>0</v>
      </c>
      <c r="AS185" s="19">
        <f t="shared" si="733"/>
        <v>0</v>
      </c>
      <c r="AT185" s="741">
        <f t="shared" si="734"/>
        <v>0</v>
      </c>
      <c r="AU185" s="41"/>
      <c r="AV185" s="709">
        <f>COUNTIF(beosztás!$BP187:$CT187,"DE")*8</f>
        <v>0</v>
      </c>
      <c r="AW185" s="710">
        <f>COUNTIF(beosztás!$BP187:$CT187,"DU")*8</f>
        <v>0</v>
      </c>
      <c r="AX185" s="710">
        <f>COUNTIF(beosztás!$BP187:$CT187,"ÉJ")*8</f>
        <v>0</v>
      </c>
      <c r="AY185" s="710">
        <f>COUNTIF(beosztás!$BP187:$CT187,"N")*12</f>
        <v>0</v>
      </c>
      <c r="AZ185" s="710">
        <f>COUNTIF(beosztás!$BP187:$CT187,"é")*12</f>
        <v>0</v>
      </c>
      <c r="BA185" s="710">
        <f>SUM(beosztás!$BP187:$CT187)</f>
        <v>0</v>
      </c>
      <c r="BB185" s="710">
        <f>COUNTIF(beosztás!$BP187:$CT187,"FÜ")*8</f>
        <v>0</v>
      </c>
      <c r="BC185" s="897">
        <f>(COUNTIF(beosztás!$BP187:$CT187,"SN")*12)+(COUNTIF(beosztás!$BP187:$CT187,"SDE")*8)+(COUNTIF(beosztás!$BP187:$CT187,"SDU")*8)+(COUNTIF(beosztás!$BP187:$CT187,"SÉ")*12)+(COUNTIF(beosztás!$BP187:$CT187,"SÉJ")*8)+(COUNTIF(beosztás!$BP187:$CT187,"S1")*1)+(COUNTIF(beosztás!$BP187:$CT187,"S2")*2)+(COUNTIF(beosztás!$BP187:$CT187,"S3")*3)+(COUNTIF(beosztás!$BP187:$CT187,"S4")*4)+(COUNTIF(beosztás!$BP187:$CT187,"S5")*5)+(COUNTIF(beosztás!$BP187:$CT187,"S6")*6)+(COUNTIF(beosztás!$BP187:$CT187,"S7")*7)+(COUNTIF(beosztás!$BP187:$CT187,"S8")*8)+(COUNTIF(beosztás!$BP187:$CT187,"S9")*9)+(COUNTIF(beosztás!$BP187:$CT187,"S10")*10)+(COUNTIF(beosztás!$BP187:$CT187,"S11")*11)+(COUNTIF(beosztás!$BP187:$CT187,"S12")*12)</f>
        <v>0</v>
      </c>
      <c r="BD185" s="710">
        <f>COUNTIF(beosztás!$BP187:$CT187,"BN")*12+COUNTIF(beosztás!$BP187:$CT187,"BÉ")*12+COUNTIF(beosztás!$BP187:$CT187,"BDE")*8+COUNTIF(beosztás!$BP187:$CT187,"BDU")*8+COUNTIF(beosztás!$BP187:$CT187,"BÉJ")*8+COUNTIF(beosztás!$BP187:$CT187,"B1")*1+COUNTIF(beosztás!$BP187:$CT187,"B2")*2+COUNTIF(beosztás!$BP187:$CT187,"B3")*3+COUNTIF(beosztás!$BP187:$CT187,"B5")*5+COUNTIF(beosztás!$BP187:$CT187,"B6")*6+COUNTIF(beosztás!$BP187:$CT187,"B7")*7+COUNTIF(beosztás!$BP187:$CT187,"B8")*8+COUNTIF(beosztás!$BP187:$CT187,"B9")*9+COUNTIF(beosztás!$BP187:$CT187,"B10")*10+COUNTIF(beosztás!$BP187:$CT187,"B11")*11+COUNTIF(beosztás!$BP187:$CT187,"B12")*12+COUNTIF(beosztás!$BP187:$CT187,"BP")*0</f>
        <v>0</v>
      </c>
      <c r="BE185" s="605">
        <f t="shared" si="735"/>
        <v>0</v>
      </c>
      <c r="BF185" s="706">
        <f>IF(C185="",0,alapadatok!$AN$4)</f>
        <v>0</v>
      </c>
      <c r="BG185" s="19">
        <f t="shared" si="736"/>
        <v>0</v>
      </c>
      <c r="BH185" s="741">
        <f t="shared" si="737"/>
        <v>0</v>
      </c>
      <c r="BI185" s="40"/>
      <c r="BJ185" s="709">
        <f>COUNTIF(beosztás!$CU187:$DX187,"DE")*8</f>
        <v>0</v>
      </c>
      <c r="BK185" s="710">
        <f>COUNTIF(beosztás!$CU187:$DX187,"DU")*8</f>
        <v>0</v>
      </c>
      <c r="BL185" s="710">
        <f>COUNTIF(beosztás!$CU187:$DX187,"ÉJ")*8</f>
        <v>0</v>
      </c>
      <c r="BM185" s="710">
        <f>COUNTIF(beosztás!$CU187:$DX187,"N")*12</f>
        <v>0</v>
      </c>
      <c r="BN185" s="710">
        <f>COUNTIF(beosztás!$CU187:$DX187,"É")*12</f>
        <v>0</v>
      </c>
      <c r="BO185" s="710">
        <f>SUM(beosztás!$CU187:$DX187)</f>
        <v>0</v>
      </c>
      <c r="BP185" s="897">
        <f>(COUNTIF(beosztás!$CU187:$DX187,"SN")*12)+(COUNTIF(beosztás!$CU187:$DX187,"SDE")*8)+(COUNTIF(beosztás!$CU187:$DX187,"SDU")*8)+(COUNTIF(beosztás!$CU187:$DX187,"SÉ")*12)+(COUNTIF(beosztás!$CU187:$DX187,"SÉJ")*8)+(COUNTIF(beosztás!$CU187:$DX187,"S1")*1)+(COUNTIF(beosztás!$CU187:$DX187,"S2")*2)+(COUNTIF(beosztás!$CU187:$DX187,"S3")*3)+(COUNTIF(beosztás!$CU187:$DX187,"S4")*4)+(COUNTIF(beosztás!$CU187:$DX187,"S5")*5)+(COUNTIF(beosztás!$CU187:$DX187,"S6")*6)+(COUNTIF(beosztás!$CU187:$DX187,"S7")*7)+(COUNTIF(beosztás!$CU187:$DX187,"S8")*8)+(COUNTIF(beosztás!$CU187:$DX187,"S9")*9)+(COUNTIF(beosztás!$CU187:$DX187,"S10")*10)+(COUNTIF(beosztás!$CU187:$DX187,"S11")*11)+(COUNTIF(beosztás!$CU187:$DX187,"S12")*12)</f>
        <v>0</v>
      </c>
      <c r="BQ185" s="710">
        <f>COUNTIF(beosztás!$CU187:$DX187,"FÜ")*8</f>
        <v>0</v>
      </c>
      <c r="BR185" s="710">
        <f>COUNTIF(beosztás!$CU187:$DX187,"BN")*12+COUNTIF(beosztás!$CU187:$DX187,"BÉ")*12+COUNTIF(beosztás!$CU187:$DX187,"BDE")*8+COUNTIF(beosztás!$CU187:$DX187,"BDU")*8+COUNTIF(beosztás!$CU187:$DX187,"BÉJ")*8+COUNTIF(beosztás!$CU187:$DX187,"B1")*1+COUNTIF(beosztás!$CU187:$DX187,"B2")*2+COUNTIF(beosztás!$CU187:$DX187,"B3")*3+COUNTIF(beosztás!$CU187:$DX187,"B5")*5+COUNTIF(beosztás!$CU187:$DX187,"B6")*6+COUNTIF(beosztás!$CU187:$DX187,"B7")*7+COUNTIF(beosztás!$CU187:$DX187,"B8")*8+COUNTIF(beosztás!$CU187:$DX187,"B9")*9+COUNTIF(beosztás!$CU187:$DX187,"B10")*10+COUNTIF(beosztás!$CU187:$DX187,"B11")*11+COUNTIF(beosztás!$CU187:$DX187,"B12")*12+COUNTIF(beosztás!$CU187:$DX187,"BP")*0</f>
        <v>0</v>
      </c>
      <c r="BS185" s="605">
        <f t="shared" si="738"/>
        <v>0</v>
      </c>
      <c r="BT185" s="710">
        <f>IF(C185="",0,alapadatok!$AN$5)</f>
        <v>0</v>
      </c>
      <c r="BU185" s="19">
        <f t="shared" si="739"/>
        <v>0</v>
      </c>
      <c r="BV185" s="741">
        <f t="shared" si="706"/>
        <v>0</v>
      </c>
      <c r="BW185" s="40"/>
      <c r="BX185" s="25">
        <f t="shared" si="740"/>
        <v>0</v>
      </c>
      <c r="BY185" s="605">
        <f t="shared" si="741"/>
        <v>0</v>
      </c>
      <c r="BZ185" s="605">
        <f t="shared" si="742"/>
        <v>0</v>
      </c>
      <c r="CA185" s="605">
        <f t="shared" si="743"/>
        <v>0</v>
      </c>
      <c r="CB185" s="605">
        <f t="shared" si="744"/>
        <v>0</v>
      </c>
      <c r="CC185" s="605">
        <f t="shared" si="745"/>
        <v>0</v>
      </c>
      <c r="CD185" s="605">
        <f t="shared" si="746"/>
        <v>0</v>
      </c>
      <c r="CE185" s="605">
        <f t="shared" si="747"/>
        <v>0</v>
      </c>
      <c r="CF185" s="605">
        <f t="shared" si="748"/>
        <v>0</v>
      </c>
      <c r="CG185" s="605">
        <f t="shared" si="749"/>
        <v>0</v>
      </c>
      <c r="CH185" s="605">
        <f t="shared" si="750"/>
        <v>0</v>
      </c>
      <c r="CI185" s="19">
        <f t="shared" si="751"/>
        <v>0</v>
      </c>
      <c r="CJ185" s="741">
        <f t="shared" si="752"/>
        <v>0</v>
      </c>
      <c r="CK185" s="41"/>
      <c r="CL185" s="709">
        <f>COUNTIF(beosztás!$DY174:$FC174,"DE")*8</f>
        <v>0</v>
      </c>
      <c r="CM185" s="710">
        <f>COUNTIF(beosztás!$DY174:$FC174,"DU")*8</f>
        <v>0</v>
      </c>
      <c r="CN185" s="710">
        <f>COUNTIF(beosztás!$DY174:$FC174,"ÉJ")*8</f>
        <v>0</v>
      </c>
      <c r="CO185" s="710">
        <f>COUNTIF(beosztás!$DY174:$FC174,"N")*12</f>
        <v>0</v>
      </c>
      <c r="CP185" s="710">
        <f>COUNTIF(beosztás!$DY174:$FC174,"é")*12</f>
        <v>0</v>
      </c>
      <c r="CQ185" s="710">
        <f>SUM(beosztás!$DY174:$FC174)</f>
        <v>0</v>
      </c>
      <c r="CR185" s="710">
        <f>COUNTIF(beosztás!$DY174:$FC174,"FÜ")*8</f>
        <v>16</v>
      </c>
      <c r="CS185" s="897">
        <f>(COUNTIF(beosztás!$DY187:$FC187,"SN")*12)+(COUNTIF(beosztás!$DY187:$FC187,"SDE")*8)+(COUNTIF(beosztás!$DY187:$FC187,"SDU")*8)+(COUNTIF(beosztás!$DY187:$FC187,"SÉ")*12)+(COUNTIF(beosztás!$DY187:$FC187,"SÉJ")*8)+(COUNTIF(beosztás!$DY187:$FC187,"S1")*1)+(COUNTIF(beosztás!$DY187:$FC187,"S2")*2)+(COUNTIF(beosztás!$DY187:$FC187,"S3")*3)+(COUNTIF(beosztás!$DY187:$FC187,"S4")*4)+(COUNTIF(beosztás!$DY187:$FC187,"S5")*5)+(COUNTIF(beosztás!$DY187:$FC187,"S6")*6)+(COUNTIF(beosztás!$DY187:$FC187,"S7")*7)+(COUNTIF(beosztás!$DY187:$FC187,"S8")*8)+(COUNTIF(beosztás!$DY187:$FC187,"S9")*9)+(COUNTIF(beosztás!$DY187:$FC187,"S10")*10)+(COUNTIF(beosztás!$DY187:$FC187,"S11")*11)+(COUNTIF(beosztás!$DY187:$FC187,"S12")*12)</f>
        <v>0</v>
      </c>
      <c r="CT185" s="710">
        <f>COUNTIF(beosztás!$DY187:$FC187,"BN")*12+COUNTIF(beosztás!$DY187:$FC187,"BÉ")*12+COUNTIF(beosztás!$DY187:$FC187,"BDE")*8+COUNTIF(beosztás!$DY187:$FC187,"BDU")*8+COUNTIF(beosztás!$DY187:$FC187,"BÉJ")*8+COUNTIF(beosztás!$DY187:$FC187,"B1")*1+COUNTIF(beosztás!$DY187:$FC187,"B2")*2+COUNTIF(beosztás!$DY187:$FC187,"B3")*3+COUNTIF(beosztás!$DY187:$FC187,"B5")*5+COUNTIF(beosztás!$DY187:$FC187,"B6")*6+COUNTIF(beosztás!$DY187:$FC187,"B7")*7+COUNTIF(beosztás!$DY187:$FC187,"B8")*8+COUNTIF(beosztás!$DY187:$FC187,"B9")*9+COUNTIF(beosztás!$DY187:$FC187,"B10")*10+COUNTIF(beosztás!$DY187:$FC187,"B11")*11+COUNTIF(beosztás!$DY187:$FC187,"B12")*12+COUNTIF(beosztás!$DY187:$FC187,"BP")*0</f>
        <v>0</v>
      </c>
      <c r="CU185" s="24">
        <f t="shared" si="708"/>
        <v>0</v>
      </c>
      <c r="CV185" s="710">
        <f>IF(C185="",0,alapadatok!$AN$6)</f>
        <v>0</v>
      </c>
      <c r="CW185" s="19">
        <f t="shared" si="610"/>
        <v>0</v>
      </c>
      <c r="CX185" s="907">
        <f t="shared" si="709"/>
        <v>0</v>
      </c>
      <c r="CY185" s="40"/>
      <c r="CZ185" s="709">
        <f>COUNTIF(beosztás!$FD187:$GG187,"DE")*8</f>
        <v>0</v>
      </c>
      <c r="DA185" s="710">
        <f>COUNTIF(beosztás!$FD187:$GG187,"DU")*8</f>
        <v>0</v>
      </c>
      <c r="DB185" s="710">
        <f>COUNTIF(beosztás!$FD187:$GG187,"ÉJ")*8</f>
        <v>0</v>
      </c>
      <c r="DC185" s="710">
        <f>COUNTIF(beosztás!$FD187:$GG187,"N")*12</f>
        <v>0</v>
      </c>
      <c r="DD185" s="710">
        <f>COUNTIF(beosztás!$FD187:$GG187,"É")*12</f>
        <v>0</v>
      </c>
      <c r="DE185" s="710">
        <f>SUM(beosztás!$FD187:$GG187)</f>
        <v>0</v>
      </c>
      <c r="DF185" s="897">
        <f>(COUNTIF(beosztás!$FD187:$GG187,"SN")*12)+(COUNTIF(beosztás!$FD187:$GG187,"SDE")*8)+(COUNTIF(beosztás!$FD187:$GG187,"SDU")*8)+(COUNTIF(beosztás!$FD187:$GG187,"SÉ")*12)+(COUNTIF(beosztás!$FD187:$GG187,"SÉJ")*8)+(COUNTIF(beosztás!$FD187:$GG187,"S1")*1)+(COUNTIF(beosztás!$FD187:$GG187,"S2")*2)+(COUNTIF(beosztás!$FD187:$GG187,"S3")*3)+(COUNTIF(beosztás!$FD187:$GG187,"S4")*4)+(COUNTIF(beosztás!$FD187:$GG187,"S5")*5)+(COUNTIF(beosztás!$FD187:$GG187,"S6")*6)+(COUNTIF(beosztás!$FD187:$GG187,"S7")*7)+(COUNTIF(beosztás!$FD187:$GG187,"S8")*8)+(COUNTIF(beosztás!$FD187:$GG187,"S9")*9)+(COUNTIF(beosztás!$FD187:$GG187,"S10")*10)+(COUNTIF(beosztás!$FD187:$GG187,"S11")*11)+(COUNTIF(beosztás!$FD187:$GG187,"S12")*12)</f>
        <v>0</v>
      </c>
      <c r="DG185" s="710">
        <f>COUNTIF(beosztás!$FD187:$GG187,"FÜ")*8</f>
        <v>0</v>
      </c>
      <c r="DH185" s="710">
        <f>COUNTIF(beosztás!$FD187:$GG187,"BN")*12+COUNTIF(beosztás!$FD187:$GG187,"BÉ")*12+COUNTIF(beosztás!$FD187:$GG187,"BDE")*8+COUNTIF(beosztás!$FD187:$GG187,"BDU")*8+COUNTIF(beosztás!$FD187:$GG187,"BÉJ")*8+COUNTIF(beosztás!$FD187:$GG187,"B1")*1+COUNTIF(beosztás!$FD187:$GG187,"B2")*2+COUNTIF(beosztás!$FD187:$GG187,"B3")*3+COUNTIF(beosztás!$FD187:$GG187,"B5")*5+COUNTIF(beosztás!$FD187:$GG187,"B6")*6+COUNTIF(beosztás!$FD187:$GG187,"B7")*7+COUNTIF(beosztás!$FD187:$GG187,"B8")*8+COUNTIF(beosztás!$FD187:$GG187,"B9")*9+COUNTIF(beosztás!$FD187:$GG187,"B10")*10+COUNTIF(beosztás!$FD187:$GG187,"B11")*11+COUNTIF(beosztás!$FD187:$GG187,"B12")*12+COUNTIF(beosztás!$FD187:$GG187,"BP")*0</f>
        <v>0</v>
      </c>
      <c r="DI185" s="605">
        <f t="shared" si="756"/>
        <v>0</v>
      </c>
      <c r="DJ185" s="710">
        <f>IF(C185="",0,alapadatok!$AN$7)</f>
        <v>0</v>
      </c>
      <c r="DK185" s="19">
        <f t="shared" si="757"/>
        <v>0</v>
      </c>
      <c r="DL185" s="741">
        <f t="shared" si="758"/>
        <v>0</v>
      </c>
      <c r="DM185" s="40"/>
      <c r="DN185" s="25">
        <f t="shared" si="759"/>
        <v>0</v>
      </c>
      <c r="DO185" s="605">
        <f t="shared" si="760"/>
        <v>0</v>
      </c>
      <c r="DP185" s="605">
        <f t="shared" si="761"/>
        <v>0</v>
      </c>
      <c r="DQ185" s="605">
        <f t="shared" si="762"/>
        <v>0</v>
      </c>
      <c r="DR185" s="605">
        <f t="shared" si="763"/>
        <v>0</v>
      </c>
      <c r="DS185" s="605">
        <f t="shared" si="764"/>
        <v>0</v>
      </c>
      <c r="DT185" s="605">
        <f t="shared" si="765"/>
        <v>0</v>
      </c>
      <c r="DU185" s="605">
        <f t="shared" si="766"/>
        <v>16</v>
      </c>
      <c r="DV185" s="605">
        <f t="shared" si="767"/>
        <v>0</v>
      </c>
      <c r="DW185" s="605">
        <f t="shared" si="768"/>
        <v>0</v>
      </c>
      <c r="DX185" s="605">
        <f t="shared" si="769"/>
        <v>0</v>
      </c>
      <c r="DY185" s="19">
        <f t="shared" si="770"/>
        <v>0</v>
      </c>
      <c r="DZ185" s="907">
        <f t="shared" si="771"/>
        <v>0</v>
      </c>
      <c r="EA185" s="41"/>
      <c r="EB185" s="709">
        <f>COUNTIF(beosztás!$GH187:$HL187,"DE")*8</f>
        <v>0</v>
      </c>
      <c r="EC185" s="710">
        <f>COUNTIF(beosztás!$GH187:$HL187,"DU")*8</f>
        <v>0</v>
      </c>
      <c r="ED185" s="710">
        <f>COUNTIF(beosztás!$GH187:$HL187,"ÉJ")*8</f>
        <v>0</v>
      </c>
      <c r="EE185" s="710">
        <f>COUNTIF(beosztás!$GH187:$HL187,"N")*12</f>
        <v>0</v>
      </c>
      <c r="EF185" s="710">
        <f>COUNTIF(beosztás!$GH187:$HL187,"é")*12</f>
        <v>0</v>
      </c>
      <c r="EG185" s="710">
        <f>SUM(beosztás!$GH187:$HL187)</f>
        <v>0</v>
      </c>
      <c r="EH185" s="710">
        <f>COUNTIF(beosztás!$GH187:$HL187,"FÜ")*8</f>
        <v>0</v>
      </c>
      <c r="EI185" s="897">
        <f>(COUNTIF(beosztás!$GH187:$HL187,"SN")*12)+(COUNTIF(beosztás!$GH187:$HL187,"SDE")*8)+(COUNTIF(beosztás!$GH187:$HL187,"SDU")*8)+(COUNTIF(beosztás!$GH187:$HL187,"SÉ")*12)+(COUNTIF(beosztás!$GH187:$HL187,"SÉJ")*8)+(COUNTIF(beosztás!$GH187:$HL187,"S1")*1)+(COUNTIF(beosztás!$GH187:$HL187,"S2")*2)+(COUNTIF(beosztás!$GH187:$HL187,"S3")*3)+(COUNTIF(beosztás!$GH187:$HL187,"S4")*4)+(COUNTIF(beosztás!$GH187:$HL187,"S5")*5)+(COUNTIF(beosztás!$GH187:$HL187,"S6")*6)+(COUNTIF(beosztás!$GH187:$HL187,"S7")*7)+(COUNTIF(beosztás!$GH187:$HL187,"S8")*8)+(COUNTIF(beosztás!$GH187:$HL187,"S9")*9)+(COUNTIF(beosztás!$GH187:$HL187,"S10")*10)+(COUNTIF(beosztás!$GH187:$HL187,"S11")*11)+(COUNTIF(beosztás!$GH187:$HL187,"S12")*12)</f>
        <v>0</v>
      </c>
      <c r="EJ185" s="710">
        <f>COUNTIF(beosztás!$GH187:$HL187,"BN")*12+COUNTIF(beosztás!$GH187:$HL187,"BÉ")*12+COUNTIF(beosztás!$GH187:$HL187,"BDE")*8+COUNTIF(beosztás!$GH187:$HL187,"BDU")*8+COUNTIF(beosztás!$GH187:$HL187,"BÉJ")*8+COUNTIF(beosztás!$GH187:$HL187,"B1")*1+COUNTIF(beosztás!$GH187:$HL187,"B2")*2+COUNTIF(beosztás!$GH187:$HL187,"B3")*3+COUNTIF(beosztás!$GH187:$HL187,"B5")*5+COUNTIF(beosztás!$GH187:$HL187,"B6")*6+COUNTIF(beosztás!$GH187:$HL187,"B7")*7+COUNTIF(beosztás!$GH187:$HL187,"B8")*8+COUNTIF(beosztás!$GH187:$HL187,"B9")*9+COUNTIF(beosztás!$GH187:$HL187,"B10")*10+COUNTIF(beosztás!$GH187:$HL187,"B11")*11+COUNTIF(beosztás!$GH187:$HL187,"B12")*12+COUNTIF(beosztás!$GH187:$HL187,"BP")*0</f>
        <v>0</v>
      </c>
      <c r="EK185" s="605">
        <f t="shared" si="772"/>
        <v>0</v>
      </c>
      <c r="EL185" s="710">
        <f>IF(C185="",0,alapadatok!$AN$8)</f>
        <v>0</v>
      </c>
      <c r="EM185" s="19">
        <f t="shared" si="773"/>
        <v>0</v>
      </c>
      <c r="EN185" s="907">
        <f t="shared" si="774"/>
        <v>0</v>
      </c>
      <c r="EO185" s="40"/>
      <c r="EP185" s="709">
        <f>COUNTIF(beosztás!$HM187:$IQ187,"DE")*8</f>
        <v>0</v>
      </c>
      <c r="EQ185" s="710">
        <f>COUNTIF(beosztás!$HM187:$IQ187,"DU")*8</f>
        <v>0</v>
      </c>
      <c r="ER185" s="710">
        <f>COUNTIF(beosztás!$HM187:$IQ187,"ÉJ")*8</f>
        <v>0</v>
      </c>
      <c r="ES185" s="710">
        <f>COUNTIF(beosztás!$HM187:$IQ187,"N")*12</f>
        <v>0</v>
      </c>
      <c r="ET185" s="710">
        <f>COUNTIF(beosztás!$HM187:$IQ187,"É")*12</f>
        <v>0</v>
      </c>
      <c r="EU185" s="710">
        <f>SUM(beosztás!$HM187:$IQ187)</f>
        <v>0</v>
      </c>
      <c r="EV185" s="897">
        <f>(COUNTIF(beosztás!$HM187:$IQ187,"SN")*12)+(COUNTIF(beosztás!$HM187:$IQ187,"SDE")*8)+(COUNTIF(beosztás!$HM187:$IQ187,"SDU")*8)+(COUNTIF(beosztás!$HM187:$IQ187,"SÉ")*12)+(COUNTIF(beosztás!$HM187:$IQ187,"SÉJ")*8)+(COUNTIF(beosztás!$HM187:$IQ187,"S1")*1)+(COUNTIF(beosztás!$HM187:$IQ187,"S2")*2)+(COUNTIF(beosztás!$HM187:$IQ187,"S3")*3)+(COUNTIF(beosztás!$HM187:$IQ187,"S4")*4)+(COUNTIF(beosztás!$HM187:$IQ187,"S5")*5)+(COUNTIF(beosztás!$HM187:$IQ187,"S6")*6)+(COUNTIF(beosztás!$HM187:$IQ187,"S7")*7)+(COUNTIF(beosztás!$HM187:$IQ187,"S8")*8)+(COUNTIF(beosztás!$HM187:$IQ187,"S9")*9)+(COUNTIF(beosztás!$HM187:$IQ187,"S10")*10)+(COUNTIF(beosztás!$HM187:$IQ187,"S11")*11)+(COUNTIF(beosztás!$HM187:$IQ187,"S12")*12)</f>
        <v>0</v>
      </c>
      <c r="EW185" s="710">
        <f>COUNTIF(beosztás!$HM187:$IQ187,"FÜ")*8</f>
        <v>0</v>
      </c>
      <c r="EX185" s="710">
        <f>COUNTIF(beosztás!$HM187:$IQ187,"BN")*12+COUNTIF(beosztás!$HM187:$IQ187,"BÉ")*12+COUNTIF(beosztás!$HM187:$IQ187,"BDE")*8+COUNTIF(beosztás!$HM187:$IQ187,"BDU")*8+COUNTIF(beosztás!$HM187:$IQ187,"BÉJ")*8+COUNTIF(beosztás!$HM187:$IQ187,"B1")*1+COUNTIF(beosztás!$HM187:$IQ187,"B2")*2+COUNTIF(beosztás!$HM187:$IQ187,"B3")*3+COUNTIF(beosztás!$HM187:$IQ187,"B5")*5+COUNTIF(beosztás!$HM187:$IQ187,"B6")*6+COUNTIF(beosztás!$HM187:$IQ187,"B7")*7+COUNTIF(beosztás!$HM187:$IQ187,"B8")*8+COUNTIF(beosztás!$HM187:$IQ187,"B9")*9+COUNTIF(beosztás!$HM187:$IQ187,"B10")*10+COUNTIF(beosztás!$HM187:$IQ187,"B11")*11+COUNTIF(beosztás!$HM187:$IQ187,"B12")*12+COUNTIF(beosztás!$HM187:$IQ187,"BP")*0</f>
        <v>0</v>
      </c>
      <c r="EY185" s="605">
        <f t="shared" si="775"/>
        <v>0</v>
      </c>
      <c r="EZ185" s="710">
        <f>IF(C185="",0,alapadatok!$AN$9)</f>
        <v>0</v>
      </c>
      <c r="FA185" s="19">
        <f t="shared" si="776"/>
        <v>0</v>
      </c>
      <c r="FB185" s="907">
        <f t="shared" si="777"/>
        <v>0</v>
      </c>
      <c r="FC185" s="40"/>
      <c r="FD185" s="25">
        <f t="shared" si="778"/>
        <v>0</v>
      </c>
      <c r="FE185" s="605">
        <f t="shared" si="779"/>
        <v>0</v>
      </c>
      <c r="FF185" s="605">
        <f t="shared" si="780"/>
        <v>0</v>
      </c>
      <c r="FG185" s="605">
        <f t="shared" si="781"/>
        <v>0</v>
      </c>
      <c r="FH185" s="605">
        <f t="shared" si="782"/>
        <v>0</v>
      </c>
      <c r="FI185" s="605">
        <f t="shared" si="783"/>
        <v>0</v>
      </c>
      <c r="FJ185" s="605">
        <f t="shared" si="784"/>
        <v>0</v>
      </c>
      <c r="FK185" s="605">
        <f t="shared" si="785"/>
        <v>0</v>
      </c>
      <c r="FL185" s="605">
        <f t="shared" si="786"/>
        <v>0</v>
      </c>
      <c r="FM185" s="605">
        <f t="shared" si="787"/>
        <v>0</v>
      </c>
      <c r="FN185" s="605">
        <f t="shared" si="788"/>
        <v>0</v>
      </c>
      <c r="FO185" s="19">
        <f t="shared" si="789"/>
        <v>0</v>
      </c>
      <c r="FP185" s="907">
        <f t="shared" si="790"/>
        <v>0</v>
      </c>
      <c r="FQ185" s="41"/>
      <c r="FR185" s="709">
        <f>COUNTIF(beosztás!$IR187:$JU187,"DE")*8</f>
        <v>0</v>
      </c>
      <c r="FS185" s="710">
        <f>COUNTIF(beosztás!$IR187:$JU187,"DU")*8</f>
        <v>0</v>
      </c>
      <c r="FT185" s="710">
        <f>COUNTIF(beosztás!$IR187:$JU187,"ÉJ")*8</f>
        <v>0</v>
      </c>
      <c r="FU185" s="710">
        <f>COUNTIF(beosztás!$IR187:$JU187,"N")*12</f>
        <v>0</v>
      </c>
      <c r="FV185" s="710">
        <f>COUNTIF(beosztás!$IR187:$JU187,"é")*12</f>
        <v>0</v>
      </c>
      <c r="FW185" s="710">
        <f>SUM(beosztás!$IR187:$JU187)</f>
        <v>0</v>
      </c>
      <c r="FX185" s="710">
        <f>COUNTIF(beosztás!$IR187:$JU187,"FÜ")*8</f>
        <v>0</v>
      </c>
      <c r="FY185" s="897">
        <f>(COUNTIF(beosztás!$IR187:$JU187,"SN")*12)+(COUNTIF(beosztás!$IR187:$JU187,"SDE")*8)+(COUNTIF(beosztás!$IR187:$JU187,"SDU")*8)+(COUNTIF(beosztás!$IR187:$JU187,"SÉ")*12)+(COUNTIF(beosztás!$IR187:$JU187,"SÉJ")*8)+(COUNTIF(beosztás!$IR187:$JU187,"S1")*1)+(COUNTIF(beosztás!$IR187:$JU187,"S2")*2)+(COUNTIF(beosztás!$IR187:$JU187,"S3")*3)+(COUNTIF(beosztás!$IR187:$JU187,"S4")*4)+(COUNTIF(beosztás!$IR187:$JU187,"S5")*5)+(COUNTIF(beosztás!$IR187:$JU187,"S6")*6)+(COUNTIF(beosztás!$IR187:$JU187,"S7")*7)+(COUNTIF(beosztás!$IR187:$JU187,"S8")*8)+(COUNTIF(beosztás!$IR187:$JU187,"S9")*9)+(COUNTIF(beosztás!$IR187:$JU187,"S10")*10)+(COUNTIF(beosztás!$IR187:$JU187,"S11")*11)+(COUNTIF(beosztás!$IR187:$JU187,"S12")*12)</f>
        <v>0</v>
      </c>
      <c r="FZ185" s="710">
        <f>COUNTIF(beosztás!$IR187:$JU187,"BN")*12+COUNTIF(beosztás!$IR187:$JU187,"BÉ")*12+COUNTIF(beosztás!$IR187:$JU187,"BDE")*8+COUNTIF(beosztás!$IR187:$JU187,"BDU")*8+COUNTIF(beosztás!$IR187:$JU187,"BÉJ")*8+COUNTIF(beosztás!$IR187:$JU187,"B1")*1+COUNTIF(beosztás!$IR187:$JU187,"B2")*2+COUNTIF(beosztás!$IR187:$JU187,"B3")*3+COUNTIF(beosztás!$IR187:$JU187,"B5")*5+COUNTIF(beosztás!$IR187:$JU187,"B6")*6+COUNTIF(beosztás!$IR187:$JU187,"B7")*7+COUNTIF(beosztás!$IR187:$JU187,"B8")*8+COUNTIF(beosztás!$IR187:$JU187,"B9")*9+COUNTIF(beosztás!$IR187:$JU187,"B10")*10+COUNTIF(beosztás!$IR187:$JU187,"B11")*11+COUNTIF(beosztás!$IR187:$JU187,"B12")*12+COUNTIF(beosztás!$IR187:$JU187,"BP")*0</f>
        <v>0</v>
      </c>
      <c r="GA185" s="605">
        <f t="shared" si="791"/>
        <v>0</v>
      </c>
      <c r="GB185" s="710">
        <f>IF(C185="",0,alapadatok!$AN$10)</f>
        <v>0</v>
      </c>
      <c r="GC185" s="19">
        <f t="shared" si="792"/>
        <v>0</v>
      </c>
      <c r="GD185" s="907">
        <f t="shared" si="793"/>
        <v>0</v>
      </c>
      <c r="GE185" s="42"/>
      <c r="GF185" s="709">
        <f>COUNTIF(beosztás!$JV187:$KZ187,"DE")*8</f>
        <v>0</v>
      </c>
      <c r="GG185" s="710">
        <f>COUNTIF(beosztás!$JV187:$KZ187,"DU")*8</f>
        <v>0</v>
      </c>
      <c r="GH185" s="710">
        <f>COUNTIF(beosztás!$JV187:$KZ187,"ÉJ")*8</f>
        <v>0</v>
      </c>
      <c r="GI185" s="710">
        <f>COUNTIF(beosztás!$JV187:$KZ187,"N")*12</f>
        <v>0</v>
      </c>
      <c r="GJ185" s="710">
        <f>COUNTIF(beosztás!$JV187:$KZ187,"É")*12</f>
        <v>0</v>
      </c>
      <c r="GK185" s="710">
        <f>SUM(beosztás!$JV187:$KZ187)</f>
        <v>0</v>
      </c>
      <c r="GL185" s="897">
        <f>(COUNTIF(beosztás!$JV187:$KZ187,"SN")*12)+(COUNTIF(beosztás!$JV187:$KZ187,"SDE")*8)+(COUNTIF(beosztás!$JV187:$KZ187,"SDU")*8)+(COUNTIF(beosztás!$JV187:$KZ187,"SÉ")*12)+(COUNTIF(beosztás!$JV187:$KZ187,"SÉJ")*8)+(COUNTIF(beosztás!$JV187:$KZ187,"S1")*1)+(COUNTIF(beosztás!$JV187:$KZ187,"S2")*2)+(COUNTIF(beosztás!$JV187:$KZ187,"S3")*3)+(COUNTIF(beosztás!$JV187:$KZ187,"S4")*4)+(COUNTIF(beosztás!$JV187:$KZ187,"S5")*5)+(COUNTIF(beosztás!$JV187:$KZ187,"S6")*6)+(COUNTIF(beosztás!$JV187:$KZ187,"S7")*7)+(COUNTIF(beosztás!$JV187:$KZ187,"S8")*8)+(COUNTIF(beosztás!$JV187:$KZ187,"S9")*9)+(COUNTIF(beosztás!$JV187:$KZ187,"S10")*10)+(COUNTIF(beosztás!$JV187:$KZ187,"S11")*11)+(COUNTIF(beosztás!$JV187:$KZ187,"S12")*12)</f>
        <v>0</v>
      </c>
      <c r="GM185" s="710">
        <f>COUNTIF(beosztás!$JV187:$KZ187,"FÜ")*8</f>
        <v>0</v>
      </c>
      <c r="GN185" s="710">
        <f>COUNTIF(beosztás!$JV187:$KZ187,"BN")*12+COUNTIF(beosztás!$JV187:$KZ187,"BÉ")*12+COUNTIF(beosztás!$JV187:$KZ187,"BDE")*8+COUNTIF(beosztás!$JV187:$KZ187,"BDU")*8+COUNTIF(beosztás!$JV187:$KZ187,"BÉJ")*8+COUNTIF(beosztás!$JV187:$KZ187,"B1")*1+COUNTIF(beosztás!$JV187:$KZ187,"B2")*2+COUNTIF(beosztás!$JV187:$KZ187,"B3")*3+COUNTIF(beosztás!$JV187:$KZ187,"B5")*5+COUNTIF(beosztás!$JV187:$KZ187,"B6")*6+COUNTIF(beosztás!$JV187:$KZ187,"B7")*7+COUNTIF(beosztás!$JV187:$KZ187,"B8")*8+COUNTIF(beosztás!$JV187:$KZ187,"B9")*9+COUNTIF(beosztás!$JV187:$KZ187,"B10")*10+COUNTIF(beosztás!$JV187:$KZ187,"B11")*11+COUNTIF(beosztás!$JV187:$KZ187,"B12")*12+COUNTIF(beosztás!$JV187:$KZ187,"BP")*0</f>
        <v>0</v>
      </c>
      <c r="GO185" s="605">
        <f t="shared" si="794"/>
        <v>0</v>
      </c>
      <c r="GP185" s="710">
        <f>IF(C185="",0,alapadatok!$AN$11)</f>
        <v>0</v>
      </c>
      <c r="GQ185" s="19">
        <f t="shared" si="795"/>
        <v>0</v>
      </c>
      <c r="GR185" s="907">
        <f t="shared" si="796"/>
        <v>0</v>
      </c>
      <c r="GS185" s="42"/>
      <c r="GT185" s="25">
        <f t="shared" si="653"/>
        <v>0</v>
      </c>
      <c r="GU185" s="24">
        <f t="shared" si="654"/>
        <v>0</v>
      </c>
      <c r="GV185" s="24">
        <f t="shared" si="655"/>
        <v>0</v>
      </c>
      <c r="GW185" s="24">
        <f t="shared" si="656"/>
        <v>0</v>
      </c>
      <c r="GX185" s="24">
        <f t="shared" si="657"/>
        <v>0</v>
      </c>
      <c r="GY185" s="24">
        <f t="shared" si="658"/>
        <v>0</v>
      </c>
      <c r="GZ185" s="24">
        <f t="shared" si="659"/>
        <v>0</v>
      </c>
      <c r="HA185" s="24">
        <f t="shared" si="660"/>
        <v>0</v>
      </c>
      <c r="HB185" s="24">
        <f t="shared" si="661"/>
        <v>0</v>
      </c>
      <c r="HC185" s="24">
        <f t="shared" si="662"/>
        <v>0</v>
      </c>
      <c r="HD185" s="24">
        <f t="shared" si="663"/>
        <v>0</v>
      </c>
      <c r="HE185" s="19">
        <f t="shared" si="664"/>
        <v>0</v>
      </c>
      <c r="HF185" s="907">
        <f t="shared" si="722"/>
        <v>0</v>
      </c>
      <c r="HG185" s="41"/>
      <c r="HH185" s="709">
        <f>COUNTIF(beosztás!$LA174:$MD174,"DE")*8</f>
        <v>0</v>
      </c>
      <c r="HI185" s="710">
        <f>COUNTIF(beosztás!$LA174:$MD174,"DU")*8</f>
        <v>0</v>
      </c>
      <c r="HJ185" s="710">
        <f>COUNTIF(beosztás!$LA174:$MD174,"ÉJ")*8</f>
        <v>0</v>
      </c>
      <c r="HK185" s="710">
        <f>COUNTIF(beosztás!$LA174:$MD174,"N")*12</f>
        <v>0</v>
      </c>
      <c r="HL185" s="710">
        <f>COUNTIF(beosztás!$LA174:$MD174,"é")*12</f>
        <v>0</v>
      </c>
      <c r="HM185" s="710">
        <f>SUM(beosztás!$LA174:$MD174)</f>
        <v>0</v>
      </c>
      <c r="HN185" s="710">
        <f>COUNTIF(beosztás!$LA174:$MD174,"FÜ")*8</f>
        <v>8</v>
      </c>
      <c r="HO185" s="897">
        <f>(COUNTIF(beosztás!$LA187:$MD187,"SN")*12)+(COUNTIF(beosztás!$LA187:$MD187,"SDE")*8)+(COUNTIF(beosztás!$LA187:$MD187,"SDU")*8)+(COUNTIF(beosztás!$LA187:$MD187,"SÉ")*12)+(COUNTIF(beosztás!$LA187:$MD187,"SÉJ")*8)+(COUNTIF(beosztás!$LA187:$MD187,"S1")*1)+(COUNTIF(beosztás!$LA187:$MD187,"S2")*2)+(COUNTIF(beosztás!$LA187:$MD187,"S3")*3)+(COUNTIF(beosztás!$LA187:$MD187,"S4")*4)+(COUNTIF(beosztás!$LA187:$MD187,"S5")*5)+(COUNTIF(beosztás!$LA187:$MD187,"S6")*6)+(COUNTIF(beosztás!$LA187:$MD187,"S7")*7)+(COUNTIF(beosztás!$LA187:$MD187,"S8")*8)+(COUNTIF(beosztás!$LA187:$MD187,"S9")*9)+(COUNTIF(beosztás!$LA187:$MD187,"S10")*10)+(COUNTIF(beosztás!$LA187:$MD187,"S11")*11)+(COUNTIF(beosztás!$LA187:$MD187,"S12")*12)</f>
        <v>0</v>
      </c>
      <c r="HP185" s="710">
        <f>COUNTIF(beosztás!$LA187:$MD187,"BN")*12+COUNTIF(beosztás!$LA187:$MD187,"BÉ")*12+COUNTIF(beosztás!$LA187:$MD187,"BDE")*8+COUNTIF(beosztás!$LA187:$MD187,"BDU")*8+COUNTIF(beosztás!$LA187:$MD187,"BÉJ")*8+COUNTIF(beosztás!$LA187:$MD187,"B1")*1+COUNTIF(beosztás!$LA187:$MD187,"B2")*2+COUNTIF(beosztás!$LA187:$MD187,"B3")*3+COUNTIF(beosztás!$KZ187:$MC187,"B5")*5+COUNTIF(beosztás!$KZ187:$MC187,"B6")*6+COUNTIF(beosztás!$KZ187:$MC187,"B7")*7+COUNTIF(beosztás!$KZ187:$MC187,"B8")*8+COUNTIF(beosztás!$LA187:$MD187,"B9")*9+COUNTIF(beosztás!$LA187:$MD187,"B10")*10+COUNTIF(beosztás!$LA187:$MD187,"B11")*11+COUNTIF(beosztás!$LA187:$MD187,"B12")*12+COUNTIF(beosztás!$LA187:$MD187,"BP")*0</f>
        <v>0</v>
      </c>
      <c r="HQ185" s="24">
        <f t="shared" si="723"/>
        <v>0</v>
      </c>
      <c r="HR185" s="710">
        <f>IF(C185="",0,alapadatok!$AN$12)</f>
        <v>0</v>
      </c>
      <c r="HS185" s="19">
        <f t="shared" si="667"/>
        <v>0</v>
      </c>
      <c r="HT185" s="907">
        <f t="shared" si="724"/>
        <v>0</v>
      </c>
      <c r="HU185" s="42"/>
      <c r="HV185" s="709">
        <f>COUNTIF(beosztás!$ME174:$NI174,"DE")*8</f>
        <v>0</v>
      </c>
      <c r="HW185" s="710">
        <f>COUNTIF(beosztás!$ME174:$NI174,"DU")*8</f>
        <v>0</v>
      </c>
      <c r="HX185" s="710">
        <f>COUNTIF(beosztás!$ME174:$NI174,"ÉJ")*8</f>
        <v>0</v>
      </c>
      <c r="HY185" s="710">
        <f>COUNTIF(beosztás!$ME174:$NI174,"N")*12</f>
        <v>0</v>
      </c>
      <c r="HZ185" s="710">
        <f>COUNTIF(beosztás!$ME174:$NI174,"É")*12</f>
        <v>0</v>
      </c>
      <c r="IA185" s="710">
        <f>SUM(beosztás!$ME174:$NI174)</f>
        <v>0</v>
      </c>
      <c r="IB185" s="710">
        <f>(COUNTIF(beosztás!$ME187:$NI187,"SN")*12)+(COUNTIF(beosztás!$ME187:$NI187,"SDE")*8)+(COUNTIF(beosztás!$ME187:$NI187,"SDU")*8)+(COUNTIF(beosztás!$ME187:$NI187,"SÉ")*12)+(COUNTIF(beosztás!$ME187:$NI187,"SÉJ")*8)+(COUNTIF(beosztás!$ME187:$NI187,"S1")*1)+(COUNTIF(beosztás!$ME187:$NI187,"S2")*2)+(COUNTIF(beosztás!$ME187:$NI187,"S3")*3)+(COUNTIF(beosztás!$ME187:$NI187,"S4")*4)+(COUNTIF(beosztás!$ME187:$NI187,"S5")*5)+(COUNTIF(beosztás!$ME187:$NI187,"S6")*6)+(COUNTIF(beosztás!$ME187:$NI187,"S7")*7)+(COUNTIF(beosztás!$ME187:$NI187,"S8")*8)+(COUNTIF(beosztás!$ME187:$NI187,"S9")*9)+(COUNTIF(beosztás!$ME187:$NI187,"S10")*10)+(COUNTIF(beosztás!$ME187:$NI187,"S11")*11)+(COUNTIF(beosztás!$ME187:$NI187,"S12")*12)</f>
        <v>0</v>
      </c>
      <c r="IC185" s="710">
        <f>COUNTIF(beosztás!$ME174:$NI174,"FÜ")*8</f>
        <v>16</v>
      </c>
      <c r="ID185" s="710">
        <f>COUNTIF(beosztás!$ME187:$NI187,"BN")*12+COUNTIF(beosztás!$ME187:$NI187,"BÉ")*12+COUNTIF(beosztás!$ME187:$NI187,"BDE")*8+COUNTIF(beosztás!$ME187:$NI187,"BDU")*8+COUNTIF(beosztás!$ME187:$NI187,"BÉJ")*8+COUNTIF(beosztás!$ME187:$NI187,"B1")*1+COUNTIF(beosztás!$ME187:$NI187,"B2")*2+COUNTIF(beosztás!$ME187:$NI187,"B3")*3+COUNTIF(beosztás!$ME187:$NI187,"B5")*5+COUNTIF(beosztás!$ME187:$NI187,"B6")*6+COUNTIF(beosztás!$ME187:$NI187,"B7")*7+COUNTIF(beosztás!$ME187:$NI187,"B8")*8+COUNTIF(beosztás!$ME187:$NI187,"B9")*9+COUNTIF(beosztás!$ME187:$NI187,"B10")*10+COUNTIF(beosztás!$ME187:$NI187,"B11")*11+COUNTIF(beosztás!$ME187:$NI187,"B12")*12+COUNTIF(beosztás!$ME187:$NI187,"BP")*0</f>
        <v>0</v>
      </c>
      <c r="IE185" s="24">
        <f t="shared" si="725"/>
        <v>0</v>
      </c>
      <c r="IF185" s="710">
        <f>IF(C185="",0,alapadatok!$AN$13)</f>
        <v>0</v>
      </c>
      <c r="IG185" s="19">
        <f t="shared" si="670"/>
        <v>0</v>
      </c>
      <c r="IH185" s="741">
        <f t="shared" si="726"/>
        <v>0</v>
      </c>
      <c r="II185" s="42"/>
      <c r="IJ185" s="25">
        <f t="shared" si="672"/>
        <v>0</v>
      </c>
      <c r="IK185" s="24">
        <f t="shared" si="673"/>
        <v>0</v>
      </c>
      <c r="IL185" s="24">
        <f t="shared" si="674"/>
        <v>0</v>
      </c>
      <c r="IM185" s="24">
        <f t="shared" si="675"/>
        <v>0</v>
      </c>
      <c r="IN185" s="24">
        <f t="shared" si="676"/>
        <v>0</v>
      </c>
      <c r="IO185" s="24">
        <f t="shared" si="677"/>
        <v>0</v>
      </c>
      <c r="IP185" s="24">
        <f t="shared" si="678"/>
        <v>0</v>
      </c>
      <c r="IQ185" s="24">
        <f t="shared" si="679"/>
        <v>24</v>
      </c>
      <c r="IR185" s="24">
        <f t="shared" si="680"/>
        <v>0</v>
      </c>
      <c r="IS185" s="24">
        <f t="shared" si="681"/>
        <v>0</v>
      </c>
      <c r="IT185" s="24">
        <f t="shared" si="682"/>
        <v>0</v>
      </c>
      <c r="IU185" s="19">
        <f t="shared" si="683"/>
        <v>0</v>
      </c>
      <c r="IV185" s="907">
        <f t="shared" si="727"/>
        <v>0</v>
      </c>
      <c r="IW185" s="43"/>
      <c r="JF185" s="21"/>
      <c r="JG185" s="21"/>
    </row>
    <row r="186" spans="1:267" ht="15.75" hidden="1" thickBot="1" x14ac:dyDescent="0.3">
      <c r="A186" s="422">
        <f>IF(beosztás!A188=0,"",beosztás!A188)</f>
        <v>41</v>
      </c>
      <c r="B186" s="48" t="str">
        <f>IF(beosztás!B188=0,"",beosztás!B188)</f>
        <v/>
      </c>
      <c r="C186" s="49" t="str">
        <f>IF(beosztás!C188=0,"",beosztás!C188)</f>
        <v/>
      </c>
      <c r="D186" s="50" t="str">
        <f>IF(beosztás!D188=0,"",beosztás!D188)</f>
        <v/>
      </c>
      <c r="E186" s="18"/>
      <c r="F186" s="709">
        <f>COUNTIF(beosztás!$I188:$AM188,"DE")*8</f>
        <v>0</v>
      </c>
      <c r="G186" s="710">
        <f>COUNTIF(beosztás!$I188:$AM188,"DU")*8</f>
        <v>0</v>
      </c>
      <c r="H186" s="710">
        <f>COUNTIF(beosztás!$I188:$AM188,"ÉJ")*8</f>
        <v>0</v>
      </c>
      <c r="I186" s="710">
        <f>COUNTIF(beosztás!$I188:$AM188,"N")*12</f>
        <v>0</v>
      </c>
      <c r="J186" s="710">
        <f>COUNTIF(beosztás!$I188:$AM188,"é")*12</f>
        <v>0</v>
      </c>
      <c r="K186" s="710">
        <f>SUM(beosztás!$I188:$AM188)</f>
        <v>0</v>
      </c>
      <c r="L186" s="710">
        <f>COUNTIF(beosztás!$I188:$AM188,"FÜ")*8</f>
        <v>0</v>
      </c>
      <c r="M186" s="710">
        <f>(COUNTIF(beosztás!$I188:$AM188,"SN")*12)+(COUNTIF(beosztás!$I188:$AM188,"SDE")*8)+(COUNTIF(beosztás!$I188:$AM188,"SDU")*8)+(COUNTIF(beosztás!$I188:$AM188,"S1")*1)+(COUNTIF(beosztás!$I188:$AM188,"S2")*2)+(COUNTIF(beosztás!$I188:$AM188,"S3")*3)+(COUNTIF(beosztás!$I188:$AM188,"S4")*4)+(COUNTIF(beosztás!$I188:$AM188,"S5")*5)+(COUNTIF(beosztás!$I188:$AM188,"S6")*6)+(COUNTIF(beosztás!$I188:$AM188,"S7")*7)+(COUNTIF(beosztás!$I188:$AM188,"S8")*8)+(COUNTIF(beosztás!$I188:$AM188,"S9")*9)+(COUNTIF(beosztás!$I188:$AM188,"S10")*10)+(COUNTIF(beosztás!$I188:$AM188,"S11")*11)+(COUNTIF(beosztás!$I188:$AM188,"S12")*12)+(COUNTIF(beosztás!$I188:$AM188,"SÉ")*12)+(COUNTIF(beosztás!$I188:$AM188,"SÉJ")*8)</f>
        <v>0</v>
      </c>
      <c r="N186" s="710">
        <f>COUNTIF(beosztás!$I188:$AM188,"BN")*12+COUNTIF(beosztás!$I188:$AM188,"BÉ")*12+COUNTIF(beosztás!$I188:$AM188,"BDE")*8+COUNTIF(beosztás!$I188:$AM188,"BDU")*8+COUNTIF(beosztás!$I188:$AM188,"BÉJ")*8+COUNTIF(beosztás!$I188:$AM188,"B1")*1+COUNTIF(beosztás!$I188:$AM188,"B2")*2+COUNTIF(beosztás!$I188:$AM188,"B3")*3+COUNTIF(beosztás!$I188:$AM188,"B5")*5+COUNTIF(beosztás!$I188:$AM188,"B6")*6+COUNTIF(beosztás!$I188:$AM188,"B7")*7+COUNTIF(beosztás!$I188:$AM188,"B8")*8+COUNTIF(beosztás!$I188:$AM188,"B9")*9+COUNTIF(beosztás!$I188:$AM188,"B10")*10+COUNTIF(beosztás!$I188:$AM188,"B11")*11+COUNTIF(beosztás!$I188:$AM188,"B12")*12+COUNTIF(beosztás!$I188:$AM188,"BP")*0</f>
        <v>0</v>
      </c>
      <c r="O186" s="605">
        <f t="shared" si="690"/>
        <v>0</v>
      </c>
      <c r="P186" s="710">
        <f>IF(C186="",0,alapadatok!$AN$2)</f>
        <v>0</v>
      </c>
      <c r="Q186" s="19">
        <f t="shared" si="577"/>
        <v>0</v>
      </c>
      <c r="R186" s="741">
        <f t="shared" si="691"/>
        <v>0</v>
      </c>
      <c r="S186" s="40"/>
      <c r="T186" s="709">
        <f>COUNTIF(beosztás!$AN188:$BO188,"DE")*8</f>
        <v>0</v>
      </c>
      <c r="U186" s="710">
        <f>COUNTIF(beosztás!$AN188:$BO188,"DU")*8</f>
        <v>0</v>
      </c>
      <c r="V186" s="710">
        <f>COUNTIF(beosztás!$AN188:$BO188,"ÉJ")*8</f>
        <v>0</v>
      </c>
      <c r="W186" s="710">
        <f>COUNTIF(beosztás!$AN188:$BO188,"N")*12</f>
        <v>0</v>
      </c>
      <c r="X186" s="710">
        <f>COUNTIF(beosztás!$AN188:$BO188,"É")*12</f>
        <v>0</v>
      </c>
      <c r="Y186" s="710">
        <f>SUM(beosztás!$AN188:$BO188)</f>
        <v>0</v>
      </c>
      <c r="Z186" s="710">
        <f>(COUNTIF(beosztás!$AN188:$BO188,"SN")*12)+(COUNTIF(beosztás!$AN188:$BO188,"SDE")*8)+(COUNTIF(beosztás!$AN188:$BO188,"SDU")*8)+(COUNTIF(beosztás!$AN188:$BO188,"SÉ")*12)+(COUNTIF(beosztás!$AN188:$BO188,"SÉJ")*8)+(COUNTIF(beosztás!$AN188:$BO188,"S1")*1)+(COUNTIF(beosztás!$AN188:$BO188,"S2")*2)+(COUNTIF(beosztás!$AN188:$BO188,"S3")*3)+(COUNTIF(beosztás!$AN188:$BO188,"S4")*4)+(COUNTIF(beosztás!$AN188:$BO188,"S5")*5)+(COUNTIF(beosztás!$AN188:$BO188,"S6")*6)+(COUNTIF(beosztás!$AN188:$BO188,"S7")*7)+(COUNTIF(beosztás!$AN188:$BO188,"S8")*8)+(COUNTIF(beosztás!$AN188:$BO188,"S9")*9)+(COUNTIF(beosztás!$AN188:$BO188,"S10")*10)+(COUNTIF(beosztás!$AN188:$BO188,"S11")*11)+(COUNTIF(beosztás!$AN188:$BO188,"S12")*12)</f>
        <v>0</v>
      </c>
      <c r="AA186" s="710">
        <f>COUNTIF(beosztás!$AN188:$BO188,"FÜ")*8</f>
        <v>0</v>
      </c>
      <c r="AB186" s="710">
        <f>COUNTIF(beosztás!$AN188:$BO188,"BN")*12+COUNTIF(beosztás!$AN188:$BO188,"BÉ")*12+COUNTIF(beosztás!$AN188:$BO188,"BDE")*8+COUNTIF(beosztás!$AN188:$BO188,"BDU")*8+COUNTIF(beosztás!$AN188:$BO188,"BÉJ")*8+COUNTIF(beosztás!$AN188:$BO188,"B1")*1+COUNTIF(beosztás!$AN188:$BO188,"B2")*2+COUNTIF(beosztás!$AN188:$BO188,"B3")*3+COUNTIF(beosztás!$AN188:$BO188,"B5")*5+COUNTIF(beosztás!$AN188:$BO188,"B6")*6+COUNTIF(beosztás!$AN188:$BO188,"B7")*7+COUNTIF(beosztás!$AN188:$BO188,"B8")*8+COUNTIF(beosztás!$AN188:$BO188,"B9")*9+COUNTIF(beosztás!$AN188:$BO188,"B10")*10+COUNTIF(beosztás!$AN188:$BO188,"B11")*11+COUNTIF(beosztás!$AN188:$BO188,"B12")*12+COUNTIF(beosztás!$AN188:$BO188,"BP")*0</f>
        <v>0</v>
      </c>
      <c r="AC186" s="605">
        <f t="shared" si="827"/>
        <v>0</v>
      </c>
      <c r="AD186" s="706">
        <f>IF(C186="",0,alapadatok!$AN$3)</f>
        <v>0</v>
      </c>
      <c r="AE186" s="19">
        <f t="shared" si="728"/>
        <v>0</v>
      </c>
      <c r="AF186" s="741">
        <f t="shared" si="729"/>
        <v>0</v>
      </c>
      <c r="AG186" s="40"/>
      <c r="AH186" s="25">
        <f t="shared" si="694"/>
        <v>0</v>
      </c>
      <c r="AI186" s="605">
        <f t="shared" si="695"/>
        <v>0</v>
      </c>
      <c r="AJ186" s="605">
        <f t="shared" si="696"/>
        <v>0</v>
      </c>
      <c r="AK186" s="605">
        <f t="shared" si="697"/>
        <v>0</v>
      </c>
      <c r="AL186" s="605">
        <f t="shared" si="698"/>
        <v>0</v>
      </c>
      <c r="AM186" s="605">
        <f t="shared" si="699"/>
        <v>0</v>
      </c>
      <c r="AN186" s="605">
        <f t="shared" si="700"/>
        <v>0</v>
      </c>
      <c r="AO186" s="605">
        <f t="shared" si="701"/>
        <v>0</v>
      </c>
      <c r="AP186" s="605">
        <f t="shared" si="730"/>
        <v>0</v>
      </c>
      <c r="AQ186" s="605">
        <f t="shared" si="731"/>
        <v>0</v>
      </c>
      <c r="AR186" s="605">
        <f t="shared" si="732"/>
        <v>0</v>
      </c>
      <c r="AS186" s="19">
        <f t="shared" si="733"/>
        <v>0</v>
      </c>
      <c r="AT186" s="741">
        <f t="shared" si="734"/>
        <v>0</v>
      </c>
      <c r="AU186" s="41"/>
      <c r="AV186" s="709">
        <f>COUNTIF(beosztás!$BP188:$CT188,"DE")*8</f>
        <v>0</v>
      </c>
      <c r="AW186" s="710">
        <f>COUNTIF(beosztás!$BP188:$CT188,"DU")*8</f>
        <v>0</v>
      </c>
      <c r="AX186" s="710">
        <f>COUNTIF(beosztás!$BP188:$CT188,"ÉJ")*8</f>
        <v>0</v>
      </c>
      <c r="AY186" s="710">
        <f>COUNTIF(beosztás!$BP188:$CT188,"N")*12</f>
        <v>0</v>
      </c>
      <c r="AZ186" s="710">
        <f>COUNTIF(beosztás!$BP188:$CT188,"é")*12</f>
        <v>0</v>
      </c>
      <c r="BA186" s="710">
        <f>SUM(beosztás!$BP188:$CT188)</f>
        <v>0</v>
      </c>
      <c r="BB186" s="710">
        <f>COUNTIF(beosztás!$BP188:$CT188,"FÜ")*8</f>
        <v>0</v>
      </c>
      <c r="BC186" s="897">
        <f>(COUNTIF(beosztás!$BP188:$CT188,"SN")*12)+(COUNTIF(beosztás!$BP188:$CT188,"SDE")*8)+(COUNTIF(beosztás!$BP188:$CT188,"SDU")*8)+(COUNTIF(beosztás!$BP188:$CT188,"SÉ")*12)+(COUNTIF(beosztás!$BP188:$CT188,"SÉJ")*8)+(COUNTIF(beosztás!$BP188:$CT188,"S1")*1)+(COUNTIF(beosztás!$BP188:$CT188,"S2")*2)+(COUNTIF(beosztás!$BP188:$CT188,"S3")*3)+(COUNTIF(beosztás!$BP188:$CT188,"S4")*4)+(COUNTIF(beosztás!$BP188:$CT188,"S5")*5)+(COUNTIF(beosztás!$BP188:$CT188,"S6")*6)+(COUNTIF(beosztás!$BP188:$CT188,"S7")*7)+(COUNTIF(beosztás!$BP188:$CT188,"S8")*8)+(COUNTIF(beosztás!$BP188:$CT188,"S9")*9)+(COUNTIF(beosztás!$BP188:$CT188,"S10")*10)+(COUNTIF(beosztás!$BP188:$CT188,"S11")*11)+(COUNTIF(beosztás!$BP188:$CT188,"S12")*12)</f>
        <v>0</v>
      </c>
      <c r="BD186" s="710">
        <f>COUNTIF(beosztás!$BP188:$CT188,"BN")*12+COUNTIF(beosztás!$BP188:$CT188,"BÉ")*12+COUNTIF(beosztás!$BP188:$CT188,"BDE")*8+COUNTIF(beosztás!$BP188:$CT188,"BDU")*8+COUNTIF(beosztás!$BP188:$CT188,"BÉJ")*8+COUNTIF(beosztás!$BP188:$CT188,"B1")*1+COUNTIF(beosztás!$BP188:$CT188,"B2")*2+COUNTIF(beosztás!$BP188:$CT188,"B3")*3+COUNTIF(beosztás!$BP188:$CT188,"B5")*5+COUNTIF(beosztás!$BP188:$CT188,"B6")*6+COUNTIF(beosztás!$BP188:$CT188,"B7")*7+COUNTIF(beosztás!$BP188:$CT188,"B8")*8+COUNTIF(beosztás!$BP188:$CT188,"B9")*9+COUNTIF(beosztás!$BP188:$CT188,"B10")*10+COUNTIF(beosztás!$BP188:$CT188,"B11")*11+COUNTIF(beosztás!$BP188:$CT188,"B12")*12+COUNTIF(beosztás!$BP188:$CT188,"BP")*0</f>
        <v>0</v>
      </c>
      <c r="BE186" s="605">
        <f t="shared" si="735"/>
        <v>0</v>
      </c>
      <c r="BF186" s="706">
        <f>IF(C186="",0,alapadatok!$AN$4)</f>
        <v>0</v>
      </c>
      <c r="BG186" s="19">
        <f t="shared" si="736"/>
        <v>0</v>
      </c>
      <c r="BH186" s="741">
        <f t="shared" si="737"/>
        <v>0</v>
      </c>
      <c r="BI186" s="40"/>
      <c r="BJ186" s="709">
        <f>COUNTIF(beosztás!$CU188:$DX188,"DE")*8</f>
        <v>0</v>
      </c>
      <c r="BK186" s="710">
        <f>COUNTIF(beosztás!$CU188:$DX188,"DU")*8</f>
        <v>0</v>
      </c>
      <c r="BL186" s="710">
        <f>COUNTIF(beosztás!$CU188:$DX188,"ÉJ")*8</f>
        <v>0</v>
      </c>
      <c r="BM186" s="710">
        <f>COUNTIF(beosztás!$CU188:$DX188,"N")*12</f>
        <v>0</v>
      </c>
      <c r="BN186" s="710">
        <f>COUNTIF(beosztás!$CU188:$DX188,"É")*12</f>
        <v>0</v>
      </c>
      <c r="BO186" s="710">
        <f>SUM(beosztás!$CU188:$DX188)</f>
        <v>0</v>
      </c>
      <c r="BP186" s="897">
        <f>(COUNTIF(beosztás!$CU188:$DX188,"SN")*12)+(COUNTIF(beosztás!$CU188:$DX188,"SDE")*8)+(COUNTIF(beosztás!$CU188:$DX188,"SDU")*8)+(COUNTIF(beosztás!$CU188:$DX188,"SÉ")*12)+(COUNTIF(beosztás!$CU188:$DX188,"SÉJ")*8)+(COUNTIF(beosztás!$CU188:$DX188,"S1")*1)+(COUNTIF(beosztás!$CU188:$DX188,"S2")*2)+(COUNTIF(beosztás!$CU188:$DX188,"S3")*3)+(COUNTIF(beosztás!$CU188:$DX188,"S4")*4)+(COUNTIF(beosztás!$CU188:$DX188,"S5")*5)+(COUNTIF(beosztás!$CU188:$DX188,"S6")*6)+(COUNTIF(beosztás!$CU188:$DX188,"S7")*7)+(COUNTIF(beosztás!$CU188:$DX188,"S8")*8)+(COUNTIF(beosztás!$CU188:$DX188,"S9")*9)+(COUNTIF(beosztás!$CU188:$DX188,"S10")*10)+(COUNTIF(beosztás!$CU188:$DX188,"S11")*11)+(COUNTIF(beosztás!$CU188:$DX188,"S12")*12)</f>
        <v>0</v>
      </c>
      <c r="BQ186" s="710">
        <f>COUNTIF(beosztás!$CU188:$DX188,"FÜ")*8</f>
        <v>0</v>
      </c>
      <c r="BR186" s="710">
        <f>COUNTIF(beosztás!$CU188:$DX188,"BN")*12+COUNTIF(beosztás!$CU188:$DX188,"BÉ")*12+COUNTIF(beosztás!$CU188:$DX188,"BDE")*8+COUNTIF(beosztás!$CU188:$DX188,"BDU")*8+COUNTIF(beosztás!$CU188:$DX188,"BÉJ")*8+COUNTIF(beosztás!$CU188:$DX188,"B1")*1+COUNTIF(beosztás!$CU188:$DX188,"B2")*2+COUNTIF(beosztás!$CU188:$DX188,"B3")*3+COUNTIF(beosztás!$CU188:$DX188,"B5")*5+COUNTIF(beosztás!$CU188:$DX188,"B6")*6+COUNTIF(beosztás!$CU188:$DX188,"B7")*7+COUNTIF(beosztás!$CU188:$DX188,"B8")*8+COUNTIF(beosztás!$CU188:$DX188,"B9")*9+COUNTIF(beosztás!$CU188:$DX188,"B10")*10+COUNTIF(beosztás!$CU188:$DX188,"B11")*11+COUNTIF(beosztás!$CU188:$DX188,"B12")*12+COUNTIF(beosztás!$CU188:$DX188,"BP")*0</f>
        <v>0</v>
      </c>
      <c r="BS186" s="605">
        <f t="shared" si="738"/>
        <v>0</v>
      </c>
      <c r="BT186" s="710">
        <f>IF(C186="",0,alapadatok!$AN$5)</f>
        <v>0</v>
      </c>
      <c r="BU186" s="19">
        <f t="shared" si="739"/>
        <v>0</v>
      </c>
      <c r="BV186" s="741">
        <f t="shared" si="706"/>
        <v>0</v>
      </c>
      <c r="BW186" s="40"/>
      <c r="BX186" s="25">
        <f t="shared" si="740"/>
        <v>0</v>
      </c>
      <c r="BY186" s="605">
        <f t="shared" si="741"/>
        <v>0</v>
      </c>
      <c r="BZ186" s="605">
        <f t="shared" si="742"/>
        <v>0</v>
      </c>
      <c r="CA186" s="605">
        <f t="shared" si="743"/>
        <v>0</v>
      </c>
      <c r="CB186" s="605">
        <f t="shared" si="744"/>
        <v>0</v>
      </c>
      <c r="CC186" s="605">
        <f t="shared" si="745"/>
        <v>0</v>
      </c>
      <c r="CD186" s="605">
        <f t="shared" si="746"/>
        <v>0</v>
      </c>
      <c r="CE186" s="605">
        <f t="shared" si="747"/>
        <v>0</v>
      </c>
      <c r="CF186" s="605">
        <f t="shared" si="748"/>
        <v>0</v>
      </c>
      <c r="CG186" s="605">
        <f t="shared" si="749"/>
        <v>0</v>
      </c>
      <c r="CH186" s="605">
        <f t="shared" si="750"/>
        <v>0</v>
      </c>
      <c r="CI186" s="19">
        <f t="shared" si="751"/>
        <v>0</v>
      </c>
      <c r="CJ186" s="741">
        <f t="shared" si="752"/>
        <v>0</v>
      </c>
      <c r="CK186" s="41"/>
      <c r="CL186" s="709">
        <f>COUNTIF(beosztás!$DY175:$FC175,"DE")*8</f>
        <v>0</v>
      </c>
      <c r="CM186" s="710">
        <f>COUNTIF(beosztás!$DY175:$FC175,"DU")*8</f>
        <v>0</v>
      </c>
      <c r="CN186" s="710">
        <f>COUNTIF(beosztás!$DY175:$FC175,"ÉJ")*8</f>
        <v>0</v>
      </c>
      <c r="CO186" s="710">
        <f>COUNTIF(beosztás!$DY175:$FC175,"N")*12</f>
        <v>0</v>
      </c>
      <c r="CP186" s="710">
        <f>COUNTIF(beosztás!$DY175:$FC175,"é")*12</f>
        <v>0</v>
      </c>
      <c r="CQ186" s="710">
        <f>SUM(beosztás!$DY175:$FC175)</f>
        <v>0</v>
      </c>
      <c r="CR186" s="710">
        <f>COUNTIF(beosztás!$DY175:$FC175,"FÜ")*8</f>
        <v>0</v>
      </c>
      <c r="CS186" s="897">
        <f>(COUNTIF(beosztás!$DY188:$FC188,"SN")*12)+(COUNTIF(beosztás!$DY188:$FC188,"SDE")*8)+(COUNTIF(beosztás!$DY188:$FC188,"SDU")*8)+(COUNTIF(beosztás!$DY188:$FC188,"SÉ")*12)+(COUNTIF(beosztás!$DY188:$FC188,"SÉJ")*8)+(COUNTIF(beosztás!$DY188:$FC188,"S1")*1)+(COUNTIF(beosztás!$DY188:$FC188,"S2")*2)+(COUNTIF(beosztás!$DY188:$FC188,"S3")*3)+(COUNTIF(beosztás!$DY188:$FC188,"S4")*4)+(COUNTIF(beosztás!$DY188:$FC188,"S5")*5)+(COUNTIF(beosztás!$DY188:$FC188,"S6")*6)+(COUNTIF(beosztás!$DY188:$FC188,"S7")*7)+(COUNTIF(beosztás!$DY188:$FC188,"S8")*8)+(COUNTIF(beosztás!$DY188:$FC188,"S9")*9)+(COUNTIF(beosztás!$DY188:$FC188,"S10")*10)+(COUNTIF(beosztás!$DY188:$FC188,"S11")*11)+(COUNTIF(beosztás!$DY188:$FC188,"S12")*12)</f>
        <v>0</v>
      </c>
      <c r="CT186" s="710">
        <f>COUNTIF(beosztás!$DY188:$FC188,"BN")*12+COUNTIF(beosztás!$DY188:$FC188,"BÉ")*12+COUNTIF(beosztás!$DY188:$FC188,"BDE")*8+COUNTIF(beosztás!$DY188:$FC188,"BDU")*8+COUNTIF(beosztás!$DY188:$FC188,"BÉJ")*8+COUNTIF(beosztás!$DY188:$FC188,"B1")*1+COUNTIF(beosztás!$DY188:$FC188,"B2")*2+COUNTIF(beosztás!$DY188:$FC188,"B3")*3+COUNTIF(beosztás!$DY188:$FC188,"B5")*5+COUNTIF(beosztás!$DY188:$FC188,"B6")*6+COUNTIF(beosztás!$DY188:$FC188,"B7")*7+COUNTIF(beosztás!$DY188:$FC188,"B8")*8+COUNTIF(beosztás!$DY188:$FC188,"B9")*9+COUNTIF(beosztás!$DY188:$FC188,"B10")*10+COUNTIF(beosztás!$DY188:$FC188,"B11")*11+COUNTIF(beosztás!$DY188:$FC188,"B12")*12+COUNTIF(beosztás!$DY188:$FC188,"BP")*0</f>
        <v>0</v>
      </c>
      <c r="CU186" s="24">
        <f t="shared" si="708"/>
        <v>0</v>
      </c>
      <c r="CV186" s="710">
        <f>IF(C186="",0,alapadatok!$AN$6)</f>
        <v>0</v>
      </c>
      <c r="CW186" s="19">
        <f t="shared" si="610"/>
        <v>0</v>
      </c>
      <c r="CX186" s="907">
        <f t="shared" si="709"/>
        <v>0</v>
      </c>
      <c r="CY186" s="40"/>
      <c r="CZ186" s="709">
        <f>COUNTIF(beosztás!$FD188:$GG188,"DE")*8</f>
        <v>0</v>
      </c>
      <c r="DA186" s="710">
        <f>COUNTIF(beosztás!$FD188:$GG188,"DU")*8</f>
        <v>0</v>
      </c>
      <c r="DB186" s="710">
        <f>COUNTIF(beosztás!$FD188:$GG188,"ÉJ")*8</f>
        <v>0</v>
      </c>
      <c r="DC186" s="710">
        <f>COUNTIF(beosztás!$FD188:$GG188,"N")*12</f>
        <v>0</v>
      </c>
      <c r="DD186" s="710">
        <f>COUNTIF(beosztás!$FD188:$GG188,"É")*12</f>
        <v>0</v>
      </c>
      <c r="DE186" s="710">
        <f>SUM(beosztás!$FD188:$GG188)</f>
        <v>0</v>
      </c>
      <c r="DF186" s="897">
        <f>(COUNTIF(beosztás!$FD188:$GG188,"SN")*12)+(COUNTIF(beosztás!$FD188:$GG188,"SDE")*8)+(COUNTIF(beosztás!$FD188:$GG188,"SDU")*8)+(COUNTIF(beosztás!$FD188:$GG188,"SÉ")*12)+(COUNTIF(beosztás!$FD188:$GG188,"SÉJ")*8)+(COUNTIF(beosztás!$FD188:$GG188,"S1")*1)+(COUNTIF(beosztás!$FD188:$GG188,"S2")*2)+(COUNTIF(beosztás!$FD188:$GG188,"S3")*3)+(COUNTIF(beosztás!$FD188:$GG188,"S4")*4)+(COUNTIF(beosztás!$FD188:$GG188,"S5")*5)+(COUNTIF(beosztás!$FD188:$GG188,"S6")*6)+(COUNTIF(beosztás!$FD188:$GG188,"S7")*7)+(COUNTIF(beosztás!$FD188:$GG188,"S8")*8)+(COUNTIF(beosztás!$FD188:$GG188,"S9")*9)+(COUNTIF(beosztás!$FD188:$GG188,"S10")*10)+(COUNTIF(beosztás!$FD188:$GG188,"S11")*11)+(COUNTIF(beosztás!$FD188:$GG188,"S12")*12)</f>
        <v>0</v>
      </c>
      <c r="DG186" s="710">
        <f>COUNTIF(beosztás!$FD188:$GG188,"FÜ")*8</f>
        <v>0</v>
      </c>
      <c r="DH186" s="710">
        <f>COUNTIF(beosztás!$FD188:$GG188,"BN")*12+COUNTIF(beosztás!$FD188:$GG188,"BÉ")*12+COUNTIF(beosztás!$FD188:$GG188,"BDE")*8+COUNTIF(beosztás!$FD188:$GG188,"BDU")*8+COUNTIF(beosztás!$FD188:$GG188,"BÉJ")*8+COUNTIF(beosztás!$FD188:$GG188,"B1")*1+COUNTIF(beosztás!$FD188:$GG188,"B2")*2+COUNTIF(beosztás!$FD188:$GG188,"B3")*3+COUNTIF(beosztás!$FD188:$GG188,"B5")*5+COUNTIF(beosztás!$FD188:$GG188,"B6")*6+COUNTIF(beosztás!$FD188:$GG188,"B7")*7+COUNTIF(beosztás!$FD188:$GG188,"B8")*8+COUNTIF(beosztás!$FD188:$GG188,"B9")*9+COUNTIF(beosztás!$FD188:$GG188,"B10")*10+COUNTIF(beosztás!$FD188:$GG188,"B11")*11+COUNTIF(beosztás!$FD188:$GG188,"B12")*12+COUNTIF(beosztás!$FD188:$GG188,"BP")*0</f>
        <v>0</v>
      </c>
      <c r="DI186" s="605">
        <f t="shared" si="756"/>
        <v>0</v>
      </c>
      <c r="DJ186" s="710">
        <f>IF(C186="",0,alapadatok!$AN$7)</f>
        <v>0</v>
      </c>
      <c r="DK186" s="19">
        <f t="shared" si="757"/>
        <v>0</v>
      </c>
      <c r="DL186" s="741">
        <f t="shared" si="758"/>
        <v>0</v>
      </c>
      <c r="DM186" s="40"/>
      <c r="DN186" s="25">
        <f t="shared" si="759"/>
        <v>0</v>
      </c>
      <c r="DO186" s="605">
        <f t="shared" si="760"/>
        <v>0</v>
      </c>
      <c r="DP186" s="605">
        <f t="shared" si="761"/>
        <v>0</v>
      </c>
      <c r="DQ186" s="605">
        <f t="shared" si="762"/>
        <v>0</v>
      </c>
      <c r="DR186" s="605">
        <f t="shared" si="763"/>
        <v>0</v>
      </c>
      <c r="DS186" s="605">
        <f t="shared" si="764"/>
        <v>0</v>
      </c>
      <c r="DT186" s="605">
        <f t="shared" si="765"/>
        <v>0</v>
      </c>
      <c r="DU186" s="605">
        <f t="shared" si="766"/>
        <v>0</v>
      </c>
      <c r="DV186" s="605">
        <f t="shared" si="767"/>
        <v>0</v>
      </c>
      <c r="DW186" s="605">
        <f t="shared" si="768"/>
        <v>0</v>
      </c>
      <c r="DX186" s="605">
        <f t="shared" si="769"/>
        <v>0</v>
      </c>
      <c r="DY186" s="19">
        <f t="shared" si="770"/>
        <v>0</v>
      </c>
      <c r="DZ186" s="907">
        <f t="shared" si="771"/>
        <v>0</v>
      </c>
      <c r="EA186" s="41"/>
      <c r="EB186" s="709">
        <f>COUNTIF(beosztás!$GH188:$HL188,"DE")*8</f>
        <v>0</v>
      </c>
      <c r="EC186" s="710">
        <f>COUNTIF(beosztás!$GH188:$HL188,"DU")*8</f>
        <v>0</v>
      </c>
      <c r="ED186" s="710">
        <f>COUNTIF(beosztás!$GH188:$HL188,"ÉJ")*8</f>
        <v>0</v>
      </c>
      <c r="EE186" s="710">
        <f>COUNTIF(beosztás!$GH188:$HL188,"N")*12</f>
        <v>0</v>
      </c>
      <c r="EF186" s="710">
        <f>COUNTIF(beosztás!$GH188:$HL188,"é")*12</f>
        <v>0</v>
      </c>
      <c r="EG186" s="710">
        <f>SUM(beosztás!$GH188:$HL188)</f>
        <v>0</v>
      </c>
      <c r="EH186" s="710">
        <f>COUNTIF(beosztás!$GH188:$HL188,"FÜ")*8</f>
        <v>0</v>
      </c>
      <c r="EI186" s="897">
        <f>(COUNTIF(beosztás!$GH188:$HL188,"SN")*12)+(COUNTIF(beosztás!$GH188:$HL188,"SDE")*8)+(COUNTIF(beosztás!$GH188:$HL188,"SDU")*8)+(COUNTIF(beosztás!$GH188:$HL188,"SÉ")*12)+(COUNTIF(beosztás!$GH188:$HL188,"SÉJ")*8)+(COUNTIF(beosztás!$GH188:$HL188,"S1")*1)+(COUNTIF(beosztás!$GH188:$HL188,"S2")*2)+(COUNTIF(beosztás!$GH188:$HL188,"S3")*3)+(COUNTIF(beosztás!$GH188:$HL188,"S4")*4)+(COUNTIF(beosztás!$GH188:$HL188,"S5")*5)+(COUNTIF(beosztás!$GH188:$HL188,"S6")*6)+(COUNTIF(beosztás!$GH188:$HL188,"S7")*7)+(COUNTIF(beosztás!$GH188:$HL188,"S8")*8)+(COUNTIF(beosztás!$GH188:$HL188,"S9")*9)+(COUNTIF(beosztás!$GH188:$HL188,"S10")*10)+(COUNTIF(beosztás!$GH188:$HL188,"S11")*11)+(COUNTIF(beosztás!$GH188:$HL188,"S12")*12)</f>
        <v>0</v>
      </c>
      <c r="EJ186" s="710">
        <f>COUNTIF(beosztás!$GH188:$HL188,"BN")*12+COUNTIF(beosztás!$GH188:$HL188,"BÉ")*12+COUNTIF(beosztás!$GH188:$HL188,"BDE")*8+COUNTIF(beosztás!$GH188:$HL188,"BDU")*8+COUNTIF(beosztás!$GH188:$HL188,"BÉJ")*8+COUNTIF(beosztás!$GH188:$HL188,"B1")*1+COUNTIF(beosztás!$GH188:$HL188,"B2")*2+COUNTIF(beosztás!$GH188:$HL188,"B3")*3+COUNTIF(beosztás!$GH188:$HL188,"B5")*5+COUNTIF(beosztás!$GH188:$HL188,"B6")*6+COUNTIF(beosztás!$GH188:$HL188,"B7")*7+COUNTIF(beosztás!$GH188:$HL188,"B8")*8+COUNTIF(beosztás!$GH188:$HL188,"B9")*9+COUNTIF(beosztás!$GH188:$HL188,"B10")*10+COUNTIF(beosztás!$GH188:$HL188,"B11")*11+COUNTIF(beosztás!$GH188:$HL188,"B12")*12+COUNTIF(beosztás!$GH188:$HL188,"BP")*0</f>
        <v>0</v>
      </c>
      <c r="EK186" s="605">
        <f t="shared" si="772"/>
        <v>0</v>
      </c>
      <c r="EL186" s="710">
        <f>IF(C186="",0,alapadatok!$AN$8)</f>
        <v>0</v>
      </c>
      <c r="EM186" s="19">
        <f t="shared" si="773"/>
        <v>0</v>
      </c>
      <c r="EN186" s="907">
        <f t="shared" si="774"/>
        <v>0</v>
      </c>
      <c r="EO186" s="40"/>
      <c r="EP186" s="709">
        <f>COUNTIF(beosztás!$HM188:$IQ188,"DE")*8</f>
        <v>0</v>
      </c>
      <c r="EQ186" s="710">
        <f>COUNTIF(beosztás!$HM188:$IQ188,"DU")*8</f>
        <v>0</v>
      </c>
      <c r="ER186" s="710">
        <f>COUNTIF(beosztás!$HM188:$IQ188,"ÉJ")*8</f>
        <v>0</v>
      </c>
      <c r="ES186" s="710">
        <f>COUNTIF(beosztás!$HM188:$IQ188,"N")*12</f>
        <v>0</v>
      </c>
      <c r="ET186" s="710">
        <f>COUNTIF(beosztás!$HM188:$IQ188,"É")*12</f>
        <v>0</v>
      </c>
      <c r="EU186" s="710">
        <f>SUM(beosztás!$HM188:$IQ188)</f>
        <v>0</v>
      </c>
      <c r="EV186" s="897">
        <f>(COUNTIF(beosztás!$HM188:$IQ188,"SN")*12)+(COUNTIF(beosztás!$HM188:$IQ188,"SDE")*8)+(COUNTIF(beosztás!$HM188:$IQ188,"SDU")*8)+(COUNTIF(beosztás!$HM188:$IQ188,"SÉ")*12)+(COUNTIF(beosztás!$HM188:$IQ188,"SÉJ")*8)+(COUNTIF(beosztás!$HM188:$IQ188,"S1")*1)+(COUNTIF(beosztás!$HM188:$IQ188,"S2")*2)+(COUNTIF(beosztás!$HM188:$IQ188,"S3")*3)+(COUNTIF(beosztás!$HM188:$IQ188,"S4")*4)+(COUNTIF(beosztás!$HM188:$IQ188,"S5")*5)+(COUNTIF(beosztás!$HM188:$IQ188,"S6")*6)+(COUNTIF(beosztás!$HM188:$IQ188,"S7")*7)+(COUNTIF(beosztás!$HM188:$IQ188,"S8")*8)+(COUNTIF(beosztás!$HM188:$IQ188,"S9")*9)+(COUNTIF(beosztás!$HM188:$IQ188,"S10")*10)+(COUNTIF(beosztás!$HM188:$IQ188,"S11")*11)+(COUNTIF(beosztás!$HM188:$IQ188,"S12")*12)</f>
        <v>0</v>
      </c>
      <c r="EW186" s="710">
        <f>COUNTIF(beosztás!$HM188:$IQ188,"FÜ")*8</f>
        <v>0</v>
      </c>
      <c r="EX186" s="710">
        <f>COUNTIF(beosztás!$HM188:$IQ188,"BN")*12+COUNTIF(beosztás!$HM188:$IQ188,"BÉ")*12+COUNTIF(beosztás!$HM188:$IQ188,"BDE")*8+COUNTIF(beosztás!$HM188:$IQ188,"BDU")*8+COUNTIF(beosztás!$HM188:$IQ188,"BÉJ")*8+COUNTIF(beosztás!$HM188:$IQ188,"B1")*1+COUNTIF(beosztás!$HM188:$IQ188,"B2")*2+COUNTIF(beosztás!$HM188:$IQ188,"B3")*3+COUNTIF(beosztás!$HM188:$IQ188,"B5")*5+COUNTIF(beosztás!$HM188:$IQ188,"B6")*6+COUNTIF(beosztás!$HM188:$IQ188,"B7")*7+COUNTIF(beosztás!$HM188:$IQ188,"B8")*8+COUNTIF(beosztás!$HM188:$IQ188,"B9")*9+COUNTIF(beosztás!$HM188:$IQ188,"B10")*10+COUNTIF(beosztás!$HM188:$IQ188,"B11")*11+COUNTIF(beosztás!$HM188:$IQ188,"B12")*12+COUNTIF(beosztás!$HM188:$IQ188,"BP")*0</f>
        <v>0</v>
      </c>
      <c r="EY186" s="605">
        <f t="shared" si="775"/>
        <v>0</v>
      </c>
      <c r="EZ186" s="710">
        <f>IF(C186="",0,alapadatok!$AN$9)</f>
        <v>0</v>
      </c>
      <c r="FA186" s="19">
        <f t="shared" si="776"/>
        <v>0</v>
      </c>
      <c r="FB186" s="907">
        <f t="shared" si="777"/>
        <v>0</v>
      </c>
      <c r="FC186" s="40"/>
      <c r="FD186" s="25">
        <f t="shared" si="778"/>
        <v>0</v>
      </c>
      <c r="FE186" s="605">
        <f t="shared" si="779"/>
        <v>0</v>
      </c>
      <c r="FF186" s="605">
        <f t="shared" si="780"/>
        <v>0</v>
      </c>
      <c r="FG186" s="605">
        <f t="shared" si="781"/>
        <v>0</v>
      </c>
      <c r="FH186" s="605">
        <f t="shared" si="782"/>
        <v>0</v>
      </c>
      <c r="FI186" s="605">
        <f t="shared" si="783"/>
        <v>0</v>
      </c>
      <c r="FJ186" s="605">
        <f t="shared" si="784"/>
        <v>0</v>
      </c>
      <c r="FK186" s="605">
        <f t="shared" si="785"/>
        <v>0</v>
      </c>
      <c r="FL186" s="605">
        <f t="shared" si="786"/>
        <v>0</v>
      </c>
      <c r="FM186" s="605">
        <f t="shared" si="787"/>
        <v>0</v>
      </c>
      <c r="FN186" s="605">
        <f t="shared" si="788"/>
        <v>0</v>
      </c>
      <c r="FO186" s="19">
        <f t="shared" si="789"/>
        <v>0</v>
      </c>
      <c r="FP186" s="907">
        <f t="shared" si="790"/>
        <v>0</v>
      </c>
      <c r="FQ186" s="41"/>
      <c r="FR186" s="709">
        <f>COUNTIF(beosztás!$IR188:$JU188,"DE")*8</f>
        <v>0</v>
      </c>
      <c r="FS186" s="710">
        <f>COUNTIF(beosztás!$IR188:$JU188,"DU")*8</f>
        <v>0</v>
      </c>
      <c r="FT186" s="710">
        <f>COUNTIF(beosztás!$IR188:$JU188,"ÉJ")*8</f>
        <v>0</v>
      </c>
      <c r="FU186" s="710">
        <f>COUNTIF(beosztás!$IR188:$JU188,"N")*12</f>
        <v>0</v>
      </c>
      <c r="FV186" s="710">
        <f>COUNTIF(beosztás!$IR188:$JU188,"é")*12</f>
        <v>0</v>
      </c>
      <c r="FW186" s="710">
        <f>SUM(beosztás!$IR188:$JU188)</f>
        <v>0</v>
      </c>
      <c r="FX186" s="710">
        <f>COUNTIF(beosztás!$IR188:$JU188,"FÜ")*8</f>
        <v>0</v>
      </c>
      <c r="FY186" s="897">
        <f>(COUNTIF(beosztás!$IR188:$JU188,"SN")*12)+(COUNTIF(beosztás!$IR188:$JU188,"SDE")*8)+(COUNTIF(beosztás!$IR188:$JU188,"SDU")*8)+(COUNTIF(beosztás!$IR188:$JU188,"SÉ")*12)+(COUNTIF(beosztás!$IR188:$JU188,"SÉJ")*8)+(COUNTIF(beosztás!$IR188:$JU188,"S1")*1)+(COUNTIF(beosztás!$IR188:$JU188,"S2")*2)+(COUNTIF(beosztás!$IR188:$JU188,"S3")*3)+(COUNTIF(beosztás!$IR188:$JU188,"S4")*4)+(COUNTIF(beosztás!$IR188:$JU188,"S5")*5)+(COUNTIF(beosztás!$IR188:$JU188,"S6")*6)+(COUNTIF(beosztás!$IR188:$JU188,"S7")*7)+(COUNTIF(beosztás!$IR188:$JU188,"S8")*8)+(COUNTIF(beosztás!$IR188:$JU188,"S9")*9)+(COUNTIF(beosztás!$IR188:$JU188,"S10")*10)+(COUNTIF(beosztás!$IR188:$JU188,"S11")*11)+(COUNTIF(beosztás!$IR188:$JU188,"S12")*12)</f>
        <v>0</v>
      </c>
      <c r="FZ186" s="710">
        <f>COUNTIF(beosztás!$IR188:$JU188,"BN")*12+COUNTIF(beosztás!$IR188:$JU188,"BÉ")*12+COUNTIF(beosztás!$IR188:$JU188,"BDE")*8+COUNTIF(beosztás!$IR188:$JU188,"BDU")*8+COUNTIF(beosztás!$IR188:$JU188,"BÉJ")*8+COUNTIF(beosztás!$IR188:$JU188,"B1")*1+COUNTIF(beosztás!$IR188:$JU188,"B2")*2+COUNTIF(beosztás!$IR188:$JU188,"B3")*3+COUNTIF(beosztás!$IR188:$JU188,"B5")*5+COUNTIF(beosztás!$IR188:$JU188,"B6")*6+COUNTIF(beosztás!$IR188:$JU188,"B7")*7+COUNTIF(beosztás!$IR188:$JU188,"B8")*8+COUNTIF(beosztás!$IR188:$JU188,"B9")*9+COUNTIF(beosztás!$IR188:$JU188,"B10")*10+COUNTIF(beosztás!$IR188:$JU188,"B11")*11+COUNTIF(beosztás!$IR188:$JU188,"B12")*12+COUNTIF(beosztás!$IR188:$JU188,"BP")*0</f>
        <v>0</v>
      </c>
      <c r="GA186" s="605">
        <f t="shared" si="791"/>
        <v>0</v>
      </c>
      <c r="GB186" s="710">
        <f>IF(C186="",0,alapadatok!$AN$10)</f>
        <v>0</v>
      </c>
      <c r="GC186" s="19">
        <f t="shared" si="792"/>
        <v>0</v>
      </c>
      <c r="GD186" s="907">
        <f t="shared" si="793"/>
        <v>0</v>
      </c>
      <c r="GE186" s="42"/>
      <c r="GF186" s="709">
        <f>COUNTIF(beosztás!$JV188:$KZ188,"DE")*8</f>
        <v>0</v>
      </c>
      <c r="GG186" s="710">
        <f>COUNTIF(beosztás!$JV188:$KZ188,"DU")*8</f>
        <v>0</v>
      </c>
      <c r="GH186" s="710">
        <f>COUNTIF(beosztás!$JV188:$KZ188,"ÉJ")*8</f>
        <v>0</v>
      </c>
      <c r="GI186" s="710">
        <f>COUNTIF(beosztás!$JV188:$KZ188,"N")*12</f>
        <v>0</v>
      </c>
      <c r="GJ186" s="710">
        <f>COUNTIF(beosztás!$JV188:$KZ188,"É")*12</f>
        <v>0</v>
      </c>
      <c r="GK186" s="710">
        <f>SUM(beosztás!$JV188:$KZ188)</f>
        <v>0</v>
      </c>
      <c r="GL186" s="897">
        <f>(COUNTIF(beosztás!$JV188:$KZ188,"SN")*12)+(COUNTIF(beosztás!$JV188:$KZ188,"SDE")*8)+(COUNTIF(beosztás!$JV188:$KZ188,"SDU")*8)+(COUNTIF(beosztás!$JV188:$KZ188,"SÉ")*12)+(COUNTIF(beosztás!$JV188:$KZ188,"SÉJ")*8)+(COUNTIF(beosztás!$JV188:$KZ188,"S1")*1)+(COUNTIF(beosztás!$JV188:$KZ188,"S2")*2)+(COUNTIF(beosztás!$JV188:$KZ188,"S3")*3)+(COUNTIF(beosztás!$JV188:$KZ188,"S4")*4)+(COUNTIF(beosztás!$JV188:$KZ188,"S5")*5)+(COUNTIF(beosztás!$JV188:$KZ188,"S6")*6)+(COUNTIF(beosztás!$JV188:$KZ188,"S7")*7)+(COUNTIF(beosztás!$JV188:$KZ188,"S8")*8)+(COUNTIF(beosztás!$JV188:$KZ188,"S9")*9)+(COUNTIF(beosztás!$JV188:$KZ188,"S10")*10)+(COUNTIF(beosztás!$JV188:$KZ188,"S11")*11)+(COUNTIF(beosztás!$JV188:$KZ188,"S12")*12)</f>
        <v>0</v>
      </c>
      <c r="GM186" s="710">
        <f>COUNTIF(beosztás!$JV188:$KZ188,"FÜ")*8</f>
        <v>0</v>
      </c>
      <c r="GN186" s="710">
        <f>COUNTIF(beosztás!$JV188:$KZ188,"BN")*12+COUNTIF(beosztás!$JV188:$KZ188,"BÉ")*12+COUNTIF(beosztás!$JV188:$KZ188,"BDE")*8+COUNTIF(beosztás!$JV188:$KZ188,"BDU")*8+COUNTIF(beosztás!$JV188:$KZ188,"BÉJ")*8+COUNTIF(beosztás!$JV188:$KZ188,"B1")*1+COUNTIF(beosztás!$JV188:$KZ188,"B2")*2+COUNTIF(beosztás!$JV188:$KZ188,"B3")*3+COUNTIF(beosztás!$JV188:$KZ188,"B5")*5+COUNTIF(beosztás!$JV188:$KZ188,"B6")*6+COUNTIF(beosztás!$JV188:$KZ188,"B7")*7+COUNTIF(beosztás!$JV188:$KZ188,"B8")*8+COUNTIF(beosztás!$JV188:$KZ188,"B9")*9+COUNTIF(beosztás!$JV188:$KZ188,"B10")*10+COUNTIF(beosztás!$JV188:$KZ188,"B11")*11+COUNTIF(beosztás!$JV188:$KZ188,"B12")*12+COUNTIF(beosztás!$JV188:$KZ188,"BP")*0</f>
        <v>0</v>
      </c>
      <c r="GO186" s="605">
        <f t="shared" si="794"/>
        <v>0</v>
      </c>
      <c r="GP186" s="710">
        <f>IF(C186="",0,alapadatok!$AN$11)</f>
        <v>0</v>
      </c>
      <c r="GQ186" s="19">
        <f t="shared" si="795"/>
        <v>0</v>
      </c>
      <c r="GR186" s="907">
        <f t="shared" si="796"/>
        <v>0</v>
      </c>
      <c r="GS186" s="42"/>
      <c r="GT186" s="25">
        <f t="shared" si="653"/>
        <v>0</v>
      </c>
      <c r="GU186" s="24">
        <f t="shared" si="654"/>
        <v>0</v>
      </c>
      <c r="GV186" s="24">
        <f t="shared" si="655"/>
        <v>0</v>
      </c>
      <c r="GW186" s="24">
        <f t="shared" si="656"/>
        <v>0</v>
      </c>
      <c r="GX186" s="24">
        <f t="shared" si="657"/>
        <v>0</v>
      </c>
      <c r="GY186" s="24">
        <f t="shared" si="658"/>
        <v>0</v>
      </c>
      <c r="GZ186" s="24">
        <f t="shared" si="659"/>
        <v>0</v>
      </c>
      <c r="HA186" s="24">
        <f t="shared" si="660"/>
        <v>0</v>
      </c>
      <c r="HB186" s="24">
        <f t="shared" si="661"/>
        <v>0</v>
      </c>
      <c r="HC186" s="24">
        <f t="shared" si="662"/>
        <v>0</v>
      </c>
      <c r="HD186" s="24">
        <f t="shared" si="663"/>
        <v>0</v>
      </c>
      <c r="HE186" s="19">
        <f t="shared" si="664"/>
        <v>0</v>
      </c>
      <c r="HF186" s="907">
        <f t="shared" si="722"/>
        <v>0</v>
      </c>
      <c r="HG186" s="41"/>
      <c r="HH186" s="709">
        <f>COUNTIF(beosztás!$LA175:$MD175,"DE")*8</f>
        <v>0</v>
      </c>
      <c r="HI186" s="710">
        <f>COUNTIF(beosztás!$LA175:$MD175,"DU")*8</f>
        <v>0</v>
      </c>
      <c r="HJ186" s="710">
        <f>COUNTIF(beosztás!$LA175:$MD175,"ÉJ")*8</f>
        <v>0</v>
      </c>
      <c r="HK186" s="710">
        <f>COUNTIF(beosztás!$LA175:$MD175,"N")*12</f>
        <v>0</v>
      </c>
      <c r="HL186" s="710">
        <f>COUNTIF(beosztás!$LA175:$MD175,"é")*12</f>
        <v>0</v>
      </c>
      <c r="HM186" s="710">
        <f>SUM(beosztás!$LA175:$MD175)</f>
        <v>0</v>
      </c>
      <c r="HN186" s="710">
        <f>COUNTIF(beosztás!$LA175:$MD175,"FÜ")*8</f>
        <v>0</v>
      </c>
      <c r="HO186" s="897">
        <f>(COUNTIF(beosztás!$LA188:$MD188,"SN")*12)+(COUNTIF(beosztás!$LA188:$MD188,"SDE")*8)+(COUNTIF(beosztás!$LA188:$MD188,"SDU")*8)+(COUNTIF(beosztás!$LA188:$MD188,"SÉ")*12)+(COUNTIF(beosztás!$LA188:$MD188,"SÉJ")*8)+(COUNTIF(beosztás!$LA188:$MD188,"S1")*1)+(COUNTIF(beosztás!$LA188:$MD188,"S2")*2)+(COUNTIF(beosztás!$LA188:$MD188,"S3")*3)+(COUNTIF(beosztás!$LA188:$MD188,"S4")*4)+(COUNTIF(beosztás!$LA188:$MD188,"S5")*5)+(COUNTIF(beosztás!$LA188:$MD188,"S6")*6)+(COUNTIF(beosztás!$LA188:$MD188,"S7")*7)+(COUNTIF(beosztás!$LA188:$MD188,"S8")*8)+(COUNTIF(beosztás!$LA188:$MD188,"S9")*9)+(COUNTIF(beosztás!$LA188:$MD188,"S10")*10)+(COUNTIF(beosztás!$LA188:$MD188,"S11")*11)+(COUNTIF(beosztás!$LA188:$MD188,"S12")*12)</f>
        <v>0</v>
      </c>
      <c r="HP186" s="710">
        <f>COUNTIF(beosztás!$LA188:$MD188,"BN")*12+COUNTIF(beosztás!$LA188:$MD188,"BÉ")*12+COUNTIF(beosztás!$LA188:$MD188,"BDE")*8+COUNTIF(beosztás!$LA188:$MD188,"BDU")*8+COUNTIF(beosztás!$LA188:$MD188,"BÉJ")*8+COUNTIF(beosztás!$LA188:$MD188,"B1")*1+COUNTIF(beosztás!$LA188:$MD188,"B2")*2+COUNTIF(beosztás!$LA188:$MD188,"B3")*3+COUNTIF(beosztás!$KZ188:$MC188,"B5")*5+COUNTIF(beosztás!$KZ188:$MC188,"B6")*6+COUNTIF(beosztás!$KZ188:$MC188,"B7")*7+COUNTIF(beosztás!$KZ188:$MC188,"B8")*8+COUNTIF(beosztás!$LA188:$MD188,"B9")*9+COUNTIF(beosztás!$LA188:$MD188,"B10")*10+COUNTIF(beosztás!$LA188:$MD188,"B11")*11+COUNTIF(beosztás!$LA188:$MD188,"B12")*12+COUNTIF(beosztás!$LA188:$MD188,"BP")*0</f>
        <v>0</v>
      </c>
      <c r="HQ186" s="24">
        <f t="shared" si="723"/>
        <v>0</v>
      </c>
      <c r="HR186" s="710">
        <f>IF(C186="",0,alapadatok!$AN$12)</f>
        <v>0</v>
      </c>
      <c r="HS186" s="19">
        <f t="shared" si="667"/>
        <v>0</v>
      </c>
      <c r="HT186" s="907">
        <f t="shared" si="724"/>
        <v>0</v>
      </c>
      <c r="HU186" s="42"/>
      <c r="HV186" s="709">
        <f>COUNTIF(beosztás!$ME175:$NI175,"DE")*8</f>
        <v>0</v>
      </c>
      <c r="HW186" s="710">
        <f>COUNTIF(beosztás!$ME175:$NI175,"DU")*8</f>
        <v>0</v>
      </c>
      <c r="HX186" s="710">
        <f>COUNTIF(beosztás!$ME175:$NI175,"ÉJ")*8</f>
        <v>0</v>
      </c>
      <c r="HY186" s="710">
        <f>COUNTIF(beosztás!$ME175:$NI175,"N")*12</f>
        <v>0</v>
      </c>
      <c r="HZ186" s="710">
        <f>COUNTIF(beosztás!$ME175:$NI175,"É")*12</f>
        <v>0</v>
      </c>
      <c r="IA186" s="710">
        <f>SUM(beosztás!$ME175:$NI175)</f>
        <v>0</v>
      </c>
      <c r="IB186" s="710">
        <f>(COUNTIF(beosztás!$ME188:$NI188,"SN")*12)+(COUNTIF(beosztás!$ME188:$NI188,"SDE")*8)+(COUNTIF(beosztás!$ME188:$NI188,"SDU")*8)+(COUNTIF(beosztás!$ME188:$NI188,"SÉ")*12)+(COUNTIF(beosztás!$ME188:$NI188,"SÉJ")*8)+(COUNTIF(beosztás!$ME188:$NI188,"S1")*1)+(COUNTIF(beosztás!$ME188:$NI188,"S2")*2)+(COUNTIF(beosztás!$ME188:$NI188,"S3")*3)+(COUNTIF(beosztás!$ME188:$NI188,"S4")*4)+(COUNTIF(beosztás!$ME188:$NI188,"S5")*5)+(COUNTIF(beosztás!$ME188:$NI188,"S6")*6)+(COUNTIF(beosztás!$ME188:$NI188,"S7")*7)+(COUNTIF(beosztás!$ME188:$NI188,"S8")*8)+(COUNTIF(beosztás!$ME188:$NI188,"S9")*9)+(COUNTIF(beosztás!$ME188:$NI188,"S10")*10)+(COUNTIF(beosztás!$ME188:$NI188,"S11")*11)+(COUNTIF(beosztás!$ME188:$NI188,"S12")*12)</f>
        <v>0</v>
      </c>
      <c r="IC186" s="710">
        <f>COUNTIF(beosztás!$ME175:$NI175,"FÜ")*8</f>
        <v>0</v>
      </c>
      <c r="ID186" s="710">
        <f>COUNTIF(beosztás!$ME188:$NI188,"BN")*12+COUNTIF(beosztás!$ME188:$NI188,"BÉ")*12+COUNTIF(beosztás!$ME188:$NI188,"BDE")*8+COUNTIF(beosztás!$ME188:$NI188,"BDU")*8+COUNTIF(beosztás!$ME188:$NI188,"BÉJ")*8+COUNTIF(beosztás!$ME188:$NI188,"B1")*1+COUNTIF(beosztás!$ME188:$NI188,"B2")*2+COUNTIF(beosztás!$ME188:$NI188,"B3")*3+COUNTIF(beosztás!$ME188:$NI188,"B5")*5+COUNTIF(beosztás!$ME188:$NI188,"B6")*6+COUNTIF(beosztás!$ME188:$NI188,"B7")*7+COUNTIF(beosztás!$ME188:$NI188,"B8")*8+COUNTIF(beosztás!$ME188:$NI188,"B9")*9+COUNTIF(beosztás!$ME188:$NI188,"B10")*10+COUNTIF(beosztás!$ME188:$NI188,"B11")*11+COUNTIF(beosztás!$ME188:$NI188,"B12")*12+COUNTIF(beosztás!$ME188:$NI188,"BP")*0</f>
        <v>0</v>
      </c>
      <c r="IE186" s="24">
        <f t="shared" si="725"/>
        <v>0</v>
      </c>
      <c r="IF186" s="710">
        <f>IF(C186="",0,alapadatok!$AN$13)</f>
        <v>0</v>
      </c>
      <c r="IG186" s="19">
        <f t="shared" si="670"/>
        <v>0</v>
      </c>
      <c r="IH186" s="741">
        <f t="shared" si="726"/>
        <v>0</v>
      </c>
      <c r="II186" s="42"/>
      <c r="IJ186" s="25">
        <f t="shared" si="672"/>
        <v>0</v>
      </c>
      <c r="IK186" s="24">
        <f t="shared" si="673"/>
        <v>0</v>
      </c>
      <c r="IL186" s="24">
        <f t="shared" si="674"/>
        <v>0</v>
      </c>
      <c r="IM186" s="24">
        <f t="shared" si="675"/>
        <v>0</v>
      </c>
      <c r="IN186" s="24">
        <f t="shared" si="676"/>
        <v>0</v>
      </c>
      <c r="IO186" s="24">
        <f t="shared" si="677"/>
        <v>0</v>
      </c>
      <c r="IP186" s="24">
        <f t="shared" si="678"/>
        <v>0</v>
      </c>
      <c r="IQ186" s="24">
        <f t="shared" si="679"/>
        <v>0</v>
      </c>
      <c r="IR186" s="24">
        <f t="shared" si="680"/>
        <v>0</v>
      </c>
      <c r="IS186" s="24">
        <f t="shared" si="681"/>
        <v>0</v>
      </c>
      <c r="IT186" s="24">
        <f t="shared" si="682"/>
        <v>0</v>
      </c>
      <c r="IU186" s="19">
        <f t="shared" si="683"/>
        <v>0</v>
      </c>
      <c r="IV186" s="907">
        <f t="shared" si="727"/>
        <v>0</v>
      </c>
      <c r="IW186" s="43"/>
      <c r="JF186" s="21"/>
      <c r="JG186" s="21"/>
    </row>
    <row r="187" spans="1:267" ht="15.75" hidden="1" thickBot="1" x14ac:dyDescent="0.3">
      <c r="A187" s="422">
        <f>IF(beosztás!A189=0,"",beosztás!A189)</f>
        <v>42</v>
      </c>
      <c r="B187" s="48" t="str">
        <f>IF(beosztás!B189=0,"",beosztás!B189)</f>
        <v/>
      </c>
      <c r="C187" s="49" t="str">
        <f>IF(beosztás!C189=0,"",beosztás!C189)</f>
        <v/>
      </c>
      <c r="D187" s="50" t="str">
        <f>IF(beosztás!D189=0,"",beosztás!D189)</f>
        <v/>
      </c>
      <c r="E187" s="18"/>
      <c r="F187" s="709">
        <f>COUNTIF(beosztás!$I189:$AM189,"DE")*8</f>
        <v>0</v>
      </c>
      <c r="G187" s="710">
        <f>COUNTIF(beosztás!$I189:$AM189,"DU")*8</f>
        <v>0</v>
      </c>
      <c r="H187" s="710">
        <f>COUNTIF(beosztás!$I189:$AM189,"ÉJ")*8</f>
        <v>0</v>
      </c>
      <c r="I187" s="710">
        <f>COUNTIF(beosztás!$I189:$AM189,"N")*12</f>
        <v>0</v>
      </c>
      <c r="J187" s="710">
        <f>COUNTIF(beosztás!$I189:$AM189,"é")*12</f>
        <v>0</v>
      </c>
      <c r="K187" s="710">
        <f>SUM(beosztás!$I189:$AM189)</f>
        <v>0</v>
      </c>
      <c r="L187" s="710">
        <f>COUNTIF(beosztás!$I189:$AM189,"FÜ")*8</f>
        <v>0</v>
      </c>
      <c r="M187" s="710">
        <f>(COUNTIF(beosztás!$I189:$AM189,"SN")*12)+(COUNTIF(beosztás!$I189:$AM189,"SDE")*8)+(COUNTIF(beosztás!$I189:$AM189,"SDU")*8)+(COUNTIF(beosztás!$I189:$AM189,"S1")*1)+(COUNTIF(beosztás!$I189:$AM189,"S2")*2)+(COUNTIF(beosztás!$I189:$AM189,"S3")*3)+(COUNTIF(beosztás!$I189:$AM189,"S4")*4)+(COUNTIF(beosztás!$I189:$AM189,"S5")*5)+(COUNTIF(beosztás!$I189:$AM189,"S6")*6)+(COUNTIF(beosztás!$I189:$AM189,"S7")*7)+(COUNTIF(beosztás!$I189:$AM189,"S8")*8)+(COUNTIF(beosztás!$I189:$AM189,"S9")*9)+(COUNTIF(beosztás!$I189:$AM189,"S10")*10)+(COUNTIF(beosztás!$I189:$AM189,"S11")*11)+(COUNTIF(beosztás!$I189:$AM189,"S12")*12)+(COUNTIF(beosztás!$I189:$AM189,"SÉ")*12)+(COUNTIF(beosztás!$I189:$AM189,"SÉJ")*8)</f>
        <v>0</v>
      </c>
      <c r="N187" s="710">
        <f>COUNTIF(beosztás!$I189:$AM189,"BN")*12+COUNTIF(beosztás!$I189:$AM189,"BÉ")*12+COUNTIF(beosztás!$I189:$AM189,"BDE")*8+COUNTIF(beosztás!$I189:$AM189,"BDU")*8+COUNTIF(beosztás!$I189:$AM189,"BÉJ")*8+COUNTIF(beosztás!$I189:$AM189,"B1")*1+COUNTIF(beosztás!$I189:$AM189,"B2")*2+COUNTIF(beosztás!$I189:$AM189,"B3")*3+COUNTIF(beosztás!$I189:$AM189,"B5")*5+COUNTIF(beosztás!$I189:$AM189,"B6")*6+COUNTIF(beosztás!$I189:$AM189,"B7")*7+COUNTIF(beosztás!$I189:$AM189,"B8")*8+COUNTIF(beosztás!$I189:$AM189,"B9")*9+COUNTIF(beosztás!$I189:$AM189,"B10")*10+COUNTIF(beosztás!$I189:$AM189,"B11")*11+COUNTIF(beosztás!$I189:$AM189,"B12")*12+COUNTIF(beosztás!$I189:$AM189,"BP")*0</f>
        <v>0</v>
      </c>
      <c r="O187" s="605">
        <f t="shared" si="690"/>
        <v>0</v>
      </c>
      <c r="P187" s="710">
        <f>IF(C187="",0,alapadatok!$AN$2)</f>
        <v>0</v>
      </c>
      <c r="Q187" s="19">
        <f t="shared" si="577"/>
        <v>0</v>
      </c>
      <c r="R187" s="741">
        <f t="shared" si="691"/>
        <v>0</v>
      </c>
      <c r="S187" s="40"/>
      <c r="T187" s="709">
        <f>COUNTIF(beosztás!$AN189:$BO189,"DE")*8</f>
        <v>0</v>
      </c>
      <c r="U187" s="710">
        <f>COUNTIF(beosztás!$AN189:$BO189,"DU")*8</f>
        <v>0</v>
      </c>
      <c r="V187" s="710">
        <f>COUNTIF(beosztás!$AN189:$BO189,"ÉJ")*8</f>
        <v>0</v>
      </c>
      <c r="W187" s="710">
        <f>COUNTIF(beosztás!$AN189:$BO189,"N")*12</f>
        <v>0</v>
      </c>
      <c r="X187" s="710">
        <f>COUNTIF(beosztás!$AN189:$BO189,"É")*12</f>
        <v>0</v>
      </c>
      <c r="Y187" s="710">
        <f>SUM(beosztás!$AN189:$BO189)</f>
        <v>0</v>
      </c>
      <c r="Z187" s="710">
        <f>(COUNTIF(beosztás!$AN189:$BO189,"SN")*12)+(COUNTIF(beosztás!$AN189:$BO189,"SDE")*8)+(COUNTIF(beosztás!$AN189:$BO189,"SDU")*8)+(COUNTIF(beosztás!$AN189:$BO189,"SÉ")*12)+(COUNTIF(beosztás!$AN189:$BO189,"SÉJ")*8)+(COUNTIF(beosztás!$AN189:$BO189,"S1")*1)+(COUNTIF(beosztás!$AN189:$BO189,"S2")*2)+(COUNTIF(beosztás!$AN189:$BO189,"S3")*3)+(COUNTIF(beosztás!$AN189:$BO189,"S4")*4)+(COUNTIF(beosztás!$AN189:$BO189,"S5")*5)+(COUNTIF(beosztás!$AN189:$BO189,"S6")*6)+(COUNTIF(beosztás!$AN189:$BO189,"S7")*7)+(COUNTIF(beosztás!$AN189:$BO189,"S8")*8)+(COUNTIF(beosztás!$AN189:$BO189,"S9")*9)+(COUNTIF(beosztás!$AN189:$BO189,"S10")*10)+(COUNTIF(beosztás!$AN189:$BO189,"S11")*11)+(COUNTIF(beosztás!$AN189:$BO189,"S12")*12)</f>
        <v>0</v>
      </c>
      <c r="AA187" s="710">
        <f>COUNTIF(beosztás!$AN189:$BO189,"FÜ")*8</f>
        <v>0</v>
      </c>
      <c r="AB187" s="710">
        <f>COUNTIF(beosztás!$AN189:$BO189,"BN")*12+COUNTIF(beosztás!$AN189:$BO189,"BÉ")*12+COUNTIF(beosztás!$AN189:$BO189,"BDE")*8+COUNTIF(beosztás!$AN189:$BO189,"BDU")*8+COUNTIF(beosztás!$AN189:$BO189,"BÉJ")*8+COUNTIF(beosztás!$AN189:$BO189,"B1")*1+COUNTIF(beosztás!$AN189:$BO189,"B2")*2+COUNTIF(beosztás!$AN189:$BO189,"B3")*3+COUNTIF(beosztás!$AN189:$BO189,"B5")*5+COUNTIF(beosztás!$AN189:$BO189,"B6")*6+COUNTIF(beosztás!$AN189:$BO189,"B7")*7+COUNTIF(beosztás!$AN189:$BO189,"B8")*8+COUNTIF(beosztás!$AN189:$BO189,"B9")*9+COUNTIF(beosztás!$AN189:$BO189,"B10")*10+COUNTIF(beosztás!$AN189:$BO189,"B11")*11+COUNTIF(beosztás!$AN189:$BO189,"B12")*12+COUNTIF(beosztás!$AN189:$BO189,"BP")*0</f>
        <v>0</v>
      </c>
      <c r="AC187" s="605">
        <f t="shared" si="827"/>
        <v>0</v>
      </c>
      <c r="AD187" s="706">
        <f>IF(C187="",0,alapadatok!$AN$3)</f>
        <v>0</v>
      </c>
      <c r="AE187" s="19">
        <f t="shared" si="728"/>
        <v>0</v>
      </c>
      <c r="AF187" s="741">
        <f t="shared" si="729"/>
        <v>0</v>
      </c>
      <c r="AG187" s="40"/>
      <c r="AH187" s="25">
        <f t="shared" si="694"/>
        <v>0</v>
      </c>
      <c r="AI187" s="605">
        <f t="shared" si="695"/>
        <v>0</v>
      </c>
      <c r="AJ187" s="605">
        <f t="shared" si="696"/>
        <v>0</v>
      </c>
      <c r="AK187" s="605">
        <f t="shared" si="697"/>
        <v>0</v>
      </c>
      <c r="AL187" s="605">
        <f t="shared" si="698"/>
        <v>0</v>
      </c>
      <c r="AM187" s="605">
        <f t="shared" si="699"/>
        <v>0</v>
      </c>
      <c r="AN187" s="605">
        <f t="shared" si="700"/>
        <v>0</v>
      </c>
      <c r="AO187" s="605">
        <f t="shared" si="701"/>
        <v>0</v>
      </c>
      <c r="AP187" s="605">
        <f t="shared" si="730"/>
        <v>0</v>
      </c>
      <c r="AQ187" s="605">
        <f t="shared" si="731"/>
        <v>0</v>
      </c>
      <c r="AR187" s="605">
        <f t="shared" si="732"/>
        <v>0</v>
      </c>
      <c r="AS187" s="19">
        <f t="shared" si="733"/>
        <v>0</v>
      </c>
      <c r="AT187" s="741">
        <f t="shared" si="734"/>
        <v>0</v>
      </c>
      <c r="AU187" s="41"/>
      <c r="AV187" s="709">
        <f>COUNTIF(beosztás!$BP189:$CT189,"DE")*8</f>
        <v>0</v>
      </c>
      <c r="AW187" s="710">
        <f>COUNTIF(beosztás!$BP189:$CT189,"DU")*8</f>
        <v>0</v>
      </c>
      <c r="AX187" s="710">
        <f>COUNTIF(beosztás!$BP189:$CT189,"ÉJ")*8</f>
        <v>0</v>
      </c>
      <c r="AY187" s="710">
        <f>COUNTIF(beosztás!$BP189:$CT189,"N")*12</f>
        <v>0</v>
      </c>
      <c r="AZ187" s="710">
        <f>COUNTIF(beosztás!$BP189:$CT189,"é")*12</f>
        <v>0</v>
      </c>
      <c r="BA187" s="710">
        <f>SUM(beosztás!$BP189:$CT189)</f>
        <v>0</v>
      </c>
      <c r="BB187" s="710">
        <f>COUNTIF(beosztás!$BP189:$CT189,"FÜ")*8</f>
        <v>0</v>
      </c>
      <c r="BC187" s="897">
        <f>(COUNTIF(beosztás!$BP189:$CT189,"SN")*12)+(COUNTIF(beosztás!$BP189:$CT189,"SDE")*8)+(COUNTIF(beosztás!$BP189:$CT189,"SDU")*8)+(COUNTIF(beosztás!$BP189:$CT189,"SÉ")*12)+(COUNTIF(beosztás!$BP189:$CT189,"SÉJ")*8)+(COUNTIF(beosztás!$BP189:$CT189,"S1")*1)+(COUNTIF(beosztás!$BP189:$CT189,"S2")*2)+(COUNTIF(beosztás!$BP189:$CT189,"S3")*3)+(COUNTIF(beosztás!$BP189:$CT189,"S4")*4)+(COUNTIF(beosztás!$BP189:$CT189,"S5")*5)+(COUNTIF(beosztás!$BP189:$CT189,"S6")*6)+(COUNTIF(beosztás!$BP189:$CT189,"S7")*7)+(COUNTIF(beosztás!$BP189:$CT189,"S8")*8)+(COUNTIF(beosztás!$BP189:$CT189,"S9")*9)+(COUNTIF(beosztás!$BP189:$CT189,"S10")*10)+(COUNTIF(beosztás!$BP189:$CT189,"S11")*11)+(COUNTIF(beosztás!$BP189:$CT189,"S12")*12)</f>
        <v>0</v>
      </c>
      <c r="BD187" s="710">
        <f>COUNTIF(beosztás!$BP189:$CT189,"BN")*12+COUNTIF(beosztás!$BP189:$CT189,"BÉ")*12+COUNTIF(beosztás!$BP189:$CT189,"BDE")*8+COUNTIF(beosztás!$BP189:$CT189,"BDU")*8+COUNTIF(beosztás!$BP189:$CT189,"BÉJ")*8+COUNTIF(beosztás!$BP189:$CT189,"B1")*1+COUNTIF(beosztás!$BP189:$CT189,"B2")*2+COUNTIF(beosztás!$BP189:$CT189,"B3")*3+COUNTIF(beosztás!$BP189:$CT189,"B5")*5+COUNTIF(beosztás!$BP189:$CT189,"B6")*6+COUNTIF(beosztás!$BP189:$CT189,"B7")*7+COUNTIF(beosztás!$BP189:$CT189,"B8")*8+COUNTIF(beosztás!$BP189:$CT189,"B9")*9+COUNTIF(beosztás!$BP189:$CT189,"B10")*10+COUNTIF(beosztás!$BP189:$CT189,"B11")*11+COUNTIF(beosztás!$BP189:$CT189,"B12")*12+COUNTIF(beosztás!$BP189:$CT189,"BP")*0</f>
        <v>0</v>
      </c>
      <c r="BE187" s="605">
        <f t="shared" si="735"/>
        <v>0</v>
      </c>
      <c r="BF187" s="706">
        <f>IF(C187="",0,alapadatok!$AN$4)</f>
        <v>0</v>
      </c>
      <c r="BG187" s="19">
        <f t="shared" si="736"/>
        <v>0</v>
      </c>
      <c r="BH187" s="741">
        <f t="shared" si="737"/>
        <v>0</v>
      </c>
      <c r="BI187" s="40"/>
      <c r="BJ187" s="709">
        <f>COUNTIF(beosztás!$CU189:$DX189,"DE")*8</f>
        <v>0</v>
      </c>
      <c r="BK187" s="710">
        <f>COUNTIF(beosztás!$CU189:$DX189,"DU")*8</f>
        <v>0</v>
      </c>
      <c r="BL187" s="710">
        <f>COUNTIF(beosztás!$CU189:$DX189,"ÉJ")*8</f>
        <v>0</v>
      </c>
      <c r="BM187" s="710">
        <f>COUNTIF(beosztás!$CU189:$DX189,"N")*12</f>
        <v>0</v>
      </c>
      <c r="BN187" s="710">
        <f>COUNTIF(beosztás!$CU189:$DX189,"É")*12</f>
        <v>0</v>
      </c>
      <c r="BO187" s="710">
        <f>SUM(beosztás!$CU189:$DX189)</f>
        <v>0</v>
      </c>
      <c r="BP187" s="897">
        <f>(COUNTIF(beosztás!$CU189:$DX189,"SN")*12)+(COUNTIF(beosztás!$CU189:$DX189,"SDE")*8)+(COUNTIF(beosztás!$CU189:$DX189,"SDU")*8)+(COUNTIF(beosztás!$CU189:$DX189,"SÉ")*12)+(COUNTIF(beosztás!$CU189:$DX189,"SÉJ")*8)+(COUNTIF(beosztás!$CU189:$DX189,"S1")*1)+(COUNTIF(beosztás!$CU189:$DX189,"S2")*2)+(COUNTIF(beosztás!$CU189:$DX189,"S3")*3)+(COUNTIF(beosztás!$CU189:$DX189,"S4")*4)+(COUNTIF(beosztás!$CU189:$DX189,"S5")*5)+(COUNTIF(beosztás!$CU189:$DX189,"S6")*6)+(COUNTIF(beosztás!$CU189:$DX189,"S7")*7)+(COUNTIF(beosztás!$CU189:$DX189,"S8")*8)+(COUNTIF(beosztás!$CU189:$DX189,"S9")*9)+(COUNTIF(beosztás!$CU189:$DX189,"S10")*10)+(COUNTIF(beosztás!$CU189:$DX189,"S11")*11)+(COUNTIF(beosztás!$CU189:$DX189,"S12")*12)</f>
        <v>0</v>
      </c>
      <c r="BQ187" s="710">
        <f>COUNTIF(beosztás!$CU189:$DX189,"FÜ")*8</f>
        <v>0</v>
      </c>
      <c r="BR187" s="710">
        <f>COUNTIF(beosztás!$CU189:$DX189,"BN")*12+COUNTIF(beosztás!$CU189:$DX189,"BÉ")*12+COUNTIF(beosztás!$CU189:$DX189,"BDE")*8+COUNTIF(beosztás!$CU189:$DX189,"BDU")*8+COUNTIF(beosztás!$CU189:$DX189,"BÉJ")*8+COUNTIF(beosztás!$CU189:$DX189,"B1")*1+COUNTIF(beosztás!$CU189:$DX189,"B2")*2+COUNTIF(beosztás!$CU189:$DX189,"B3")*3+COUNTIF(beosztás!$CU189:$DX189,"B5")*5+COUNTIF(beosztás!$CU189:$DX189,"B6")*6+COUNTIF(beosztás!$CU189:$DX189,"B7")*7+COUNTIF(beosztás!$CU189:$DX189,"B8")*8+COUNTIF(beosztás!$CU189:$DX189,"B9")*9+COUNTIF(beosztás!$CU189:$DX189,"B10")*10+COUNTIF(beosztás!$CU189:$DX189,"B11")*11+COUNTIF(beosztás!$CU189:$DX189,"B12")*12+COUNTIF(beosztás!$CU189:$DX189,"BP")*0</f>
        <v>0</v>
      </c>
      <c r="BS187" s="605">
        <f t="shared" si="738"/>
        <v>0</v>
      </c>
      <c r="BT187" s="710">
        <f>IF(C187="",0,alapadatok!$AN$5)</f>
        <v>0</v>
      </c>
      <c r="BU187" s="19">
        <f t="shared" si="739"/>
        <v>0</v>
      </c>
      <c r="BV187" s="741">
        <f t="shared" si="706"/>
        <v>0</v>
      </c>
      <c r="BW187" s="40"/>
      <c r="BX187" s="25">
        <f t="shared" si="740"/>
        <v>0</v>
      </c>
      <c r="BY187" s="605">
        <f t="shared" si="741"/>
        <v>0</v>
      </c>
      <c r="BZ187" s="605">
        <f t="shared" si="742"/>
        <v>0</v>
      </c>
      <c r="CA187" s="605">
        <f t="shared" si="743"/>
        <v>0</v>
      </c>
      <c r="CB187" s="605">
        <f t="shared" si="744"/>
        <v>0</v>
      </c>
      <c r="CC187" s="605">
        <f t="shared" si="745"/>
        <v>0</v>
      </c>
      <c r="CD187" s="605">
        <f t="shared" si="746"/>
        <v>0</v>
      </c>
      <c r="CE187" s="605">
        <f t="shared" si="747"/>
        <v>0</v>
      </c>
      <c r="CF187" s="605">
        <f t="shared" si="748"/>
        <v>0</v>
      </c>
      <c r="CG187" s="605">
        <f t="shared" si="749"/>
        <v>0</v>
      </c>
      <c r="CH187" s="605">
        <f t="shared" si="750"/>
        <v>0</v>
      </c>
      <c r="CI187" s="19">
        <f t="shared" si="751"/>
        <v>0</v>
      </c>
      <c r="CJ187" s="741">
        <f t="shared" si="752"/>
        <v>0</v>
      </c>
      <c r="CK187" s="41"/>
      <c r="CL187" s="709">
        <f>COUNTIF(beosztás!$DY176:$FC176,"DE")*8</f>
        <v>0</v>
      </c>
      <c r="CM187" s="710">
        <f>COUNTIF(beosztás!$DY176:$FC176,"DU")*8</f>
        <v>0</v>
      </c>
      <c r="CN187" s="710">
        <f>COUNTIF(beosztás!$DY176:$FC176,"ÉJ")*8</f>
        <v>0</v>
      </c>
      <c r="CO187" s="710">
        <f>COUNTIF(beosztás!$DY176:$FC176,"N")*12</f>
        <v>0</v>
      </c>
      <c r="CP187" s="710">
        <f>COUNTIF(beosztás!$DY176:$FC176,"é")*12</f>
        <v>0</v>
      </c>
      <c r="CQ187" s="710">
        <f>SUM(beosztás!$DY176:$FC176)</f>
        <v>0</v>
      </c>
      <c r="CR187" s="710">
        <f>COUNTIF(beosztás!$DY176:$FC176,"FÜ")*8</f>
        <v>0</v>
      </c>
      <c r="CS187" s="897">
        <f>(COUNTIF(beosztás!$DY189:$FC189,"SN")*12)+(COUNTIF(beosztás!$DY189:$FC189,"SDE")*8)+(COUNTIF(beosztás!$DY189:$FC189,"SDU")*8)+(COUNTIF(beosztás!$DY189:$FC189,"SÉ")*12)+(COUNTIF(beosztás!$DY189:$FC189,"SÉJ")*8)+(COUNTIF(beosztás!$DY189:$FC189,"S1")*1)+(COUNTIF(beosztás!$DY189:$FC189,"S2")*2)+(COUNTIF(beosztás!$DY189:$FC189,"S3")*3)+(COUNTIF(beosztás!$DY189:$FC189,"S4")*4)+(COUNTIF(beosztás!$DY189:$FC189,"S5")*5)+(COUNTIF(beosztás!$DY189:$FC189,"S6")*6)+(COUNTIF(beosztás!$DY189:$FC189,"S7")*7)+(COUNTIF(beosztás!$DY189:$FC189,"S8")*8)+(COUNTIF(beosztás!$DY189:$FC189,"S9")*9)+(COUNTIF(beosztás!$DY189:$FC189,"S10")*10)+(COUNTIF(beosztás!$DY189:$FC189,"S11")*11)+(COUNTIF(beosztás!$DY189:$FC189,"S12")*12)</f>
        <v>0</v>
      </c>
      <c r="CT187" s="710">
        <f>COUNTIF(beosztás!$DY189:$FC189,"BN")*12+COUNTIF(beosztás!$DY189:$FC189,"BÉ")*12+COUNTIF(beosztás!$DY189:$FC189,"BDE")*8+COUNTIF(beosztás!$DY189:$FC189,"BDU")*8+COUNTIF(beosztás!$DY189:$FC189,"BÉJ")*8+COUNTIF(beosztás!$DY189:$FC189,"B1")*1+COUNTIF(beosztás!$DY189:$FC189,"B2")*2+COUNTIF(beosztás!$DY189:$FC189,"B3")*3+COUNTIF(beosztás!$DY189:$FC189,"B5")*5+COUNTIF(beosztás!$DY189:$FC189,"B6")*6+COUNTIF(beosztás!$DY189:$FC189,"B7")*7+COUNTIF(beosztás!$DY189:$FC189,"B8")*8+COUNTIF(beosztás!$DY189:$FC189,"B9")*9+COUNTIF(beosztás!$DY189:$FC189,"B10")*10+COUNTIF(beosztás!$DY189:$FC189,"B11")*11+COUNTIF(beosztás!$DY189:$FC189,"B12")*12+COUNTIF(beosztás!$DY189:$FC189,"BP")*0</f>
        <v>0</v>
      </c>
      <c r="CU187" s="24">
        <f t="shared" si="708"/>
        <v>0</v>
      </c>
      <c r="CV187" s="710">
        <f>IF(C187="",0,alapadatok!$AN$6)</f>
        <v>0</v>
      </c>
      <c r="CW187" s="19">
        <f t="shared" si="610"/>
        <v>0</v>
      </c>
      <c r="CX187" s="907">
        <f t="shared" si="709"/>
        <v>0</v>
      </c>
      <c r="CY187" s="40"/>
      <c r="CZ187" s="709">
        <f>COUNTIF(beosztás!$FD189:$GG189,"DE")*8</f>
        <v>0</v>
      </c>
      <c r="DA187" s="710">
        <f>COUNTIF(beosztás!$FD189:$GG189,"DU")*8</f>
        <v>0</v>
      </c>
      <c r="DB187" s="710">
        <f>COUNTIF(beosztás!$FD189:$GG189,"ÉJ")*8</f>
        <v>0</v>
      </c>
      <c r="DC187" s="710">
        <f>COUNTIF(beosztás!$FD189:$GG189,"N")*12</f>
        <v>0</v>
      </c>
      <c r="DD187" s="710">
        <f>COUNTIF(beosztás!$FD189:$GG189,"É")*12</f>
        <v>0</v>
      </c>
      <c r="DE187" s="710">
        <f>SUM(beosztás!$FD189:$GG189)</f>
        <v>0</v>
      </c>
      <c r="DF187" s="897">
        <f>(COUNTIF(beosztás!$FD189:$GG189,"SN")*12)+(COUNTIF(beosztás!$FD189:$GG189,"SDE")*8)+(COUNTIF(beosztás!$FD189:$GG189,"SDU")*8)+(COUNTIF(beosztás!$FD189:$GG189,"SÉ")*12)+(COUNTIF(beosztás!$FD189:$GG189,"SÉJ")*8)+(COUNTIF(beosztás!$FD189:$GG189,"S1")*1)+(COUNTIF(beosztás!$FD189:$GG189,"S2")*2)+(COUNTIF(beosztás!$FD189:$GG189,"S3")*3)+(COUNTIF(beosztás!$FD189:$GG189,"S4")*4)+(COUNTIF(beosztás!$FD189:$GG189,"S5")*5)+(COUNTIF(beosztás!$FD189:$GG189,"S6")*6)+(COUNTIF(beosztás!$FD189:$GG189,"S7")*7)+(COUNTIF(beosztás!$FD189:$GG189,"S8")*8)+(COUNTIF(beosztás!$FD189:$GG189,"S9")*9)+(COUNTIF(beosztás!$FD189:$GG189,"S10")*10)+(COUNTIF(beosztás!$FD189:$GG189,"S11")*11)+(COUNTIF(beosztás!$FD189:$GG189,"S12")*12)</f>
        <v>0</v>
      </c>
      <c r="DG187" s="710">
        <f>COUNTIF(beosztás!$FD189:$GG189,"FÜ")*8</f>
        <v>0</v>
      </c>
      <c r="DH187" s="710">
        <f>COUNTIF(beosztás!$FD189:$GG189,"BN")*12+COUNTIF(beosztás!$FD189:$GG189,"BÉ")*12+COUNTIF(beosztás!$FD189:$GG189,"BDE")*8+COUNTIF(beosztás!$FD189:$GG189,"BDU")*8+COUNTIF(beosztás!$FD189:$GG189,"BÉJ")*8+COUNTIF(beosztás!$FD189:$GG189,"B1")*1+COUNTIF(beosztás!$FD189:$GG189,"B2")*2+COUNTIF(beosztás!$FD189:$GG189,"B3")*3+COUNTIF(beosztás!$FD189:$GG189,"B5")*5+COUNTIF(beosztás!$FD189:$GG189,"B6")*6+COUNTIF(beosztás!$FD189:$GG189,"B7")*7+COUNTIF(beosztás!$FD189:$GG189,"B8")*8+COUNTIF(beosztás!$FD189:$GG189,"B9")*9+COUNTIF(beosztás!$FD189:$GG189,"B10")*10+COUNTIF(beosztás!$FD189:$GG189,"B11")*11+COUNTIF(beosztás!$FD189:$GG189,"B12")*12+COUNTIF(beosztás!$FD189:$GG189,"BP")*0</f>
        <v>0</v>
      </c>
      <c r="DI187" s="605">
        <f t="shared" si="756"/>
        <v>0</v>
      </c>
      <c r="DJ187" s="710">
        <f>IF(C187="",0,alapadatok!$AN$7)</f>
        <v>0</v>
      </c>
      <c r="DK187" s="19">
        <f t="shared" si="757"/>
        <v>0</v>
      </c>
      <c r="DL187" s="741">
        <f t="shared" si="758"/>
        <v>0</v>
      </c>
      <c r="DM187" s="40"/>
      <c r="DN187" s="25">
        <f t="shared" si="759"/>
        <v>0</v>
      </c>
      <c r="DO187" s="605">
        <f t="shared" si="760"/>
        <v>0</v>
      </c>
      <c r="DP187" s="605">
        <f t="shared" si="761"/>
        <v>0</v>
      </c>
      <c r="DQ187" s="605">
        <f t="shared" si="762"/>
        <v>0</v>
      </c>
      <c r="DR187" s="605">
        <f t="shared" si="763"/>
        <v>0</v>
      </c>
      <c r="DS187" s="605">
        <f t="shared" si="764"/>
        <v>0</v>
      </c>
      <c r="DT187" s="605">
        <f t="shared" si="765"/>
        <v>0</v>
      </c>
      <c r="DU187" s="605">
        <f t="shared" si="766"/>
        <v>0</v>
      </c>
      <c r="DV187" s="605">
        <f t="shared" si="767"/>
        <v>0</v>
      </c>
      <c r="DW187" s="605">
        <f t="shared" si="768"/>
        <v>0</v>
      </c>
      <c r="DX187" s="605">
        <f t="shared" si="769"/>
        <v>0</v>
      </c>
      <c r="DY187" s="19">
        <f t="shared" si="770"/>
        <v>0</v>
      </c>
      <c r="DZ187" s="907">
        <f t="shared" si="771"/>
        <v>0</v>
      </c>
      <c r="EA187" s="41"/>
      <c r="EB187" s="709">
        <f>COUNTIF(beosztás!$GH189:$HL189,"DE")*8</f>
        <v>0</v>
      </c>
      <c r="EC187" s="710">
        <f>COUNTIF(beosztás!$GH189:$HL189,"DU")*8</f>
        <v>0</v>
      </c>
      <c r="ED187" s="710">
        <f>COUNTIF(beosztás!$GH189:$HL189,"ÉJ")*8</f>
        <v>0</v>
      </c>
      <c r="EE187" s="710">
        <f>COUNTIF(beosztás!$GH189:$HL189,"N")*12</f>
        <v>0</v>
      </c>
      <c r="EF187" s="710">
        <f>COUNTIF(beosztás!$GH189:$HL189,"é")*12</f>
        <v>0</v>
      </c>
      <c r="EG187" s="710">
        <f>SUM(beosztás!$GH189:$HL189)</f>
        <v>0</v>
      </c>
      <c r="EH187" s="710">
        <f>COUNTIF(beosztás!$GH189:$HL189,"FÜ")*8</f>
        <v>0</v>
      </c>
      <c r="EI187" s="897">
        <f>(COUNTIF(beosztás!$GH189:$HL189,"SN")*12)+(COUNTIF(beosztás!$GH189:$HL189,"SDE")*8)+(COUNTIF(beosztás!$GH189:$HL189,"SDU")*8)+(COUNTIF(beosztás!$GH189:$HL189,"SÉ")*12)+(COUNTIF(beosztás!$GH189:$HL189,"SÉJ")*8)+(COUNTIF(beosztás!$GH189:$HL189,"S1")*1)+(COUNTIF(beosztás!$GH189:$HL189,"S2")*2)+(COUNTIF(beosztás!$GH189:$HL189,"S3")*3)+(COUNTIF(beosztás!$GH189:$HL189,"S4")*4)+(COUNTIF(beosztás!$GH189:$HL189,"S5")*5)+(COUNTIF(beosztás!$GH189:$HL189,"S6")*6)+(COUNTIF(beosztás!$GH189:$HL189,"S7")*7)+(COUNTIF(beosztás!$GH189:$HL189,"S8")*8)+(COUNTIF(beosztás!$GH189:$HL189,"S9")*9)+(COUNTIF(beosztás!$GH189:$HL189,"S10")*10)+(COUNTIF(beosztás!$GH189:$HL189,"S11")*11)+(COUNTIF(beosztás!$GH189:$HL189,"S12")*12)</f>
        <v>0</v>
      </c>
      <c r="EJ187" s="710">
        <f>COUNTIF(beosztás!$GH189:$HL189,"BN")*12+COUNTIF(beosztás!$GH189:$HL189,"BÉ")*12+COUNTIF(beosztás!$GH189:$HL189,"BDE")*8+COUNTIF(beosztás!$GH189:$HL189,"BDU")*8+COUNTIF(beosztás!$GH189:$HL189,"BÉJ")*8+COUNTIF(beosztás!$GH189:$HL189,"B1")*1+COUNTIF(beosztás!$GH189:$HL189,"B2")*2+COUNTIF(beosztás!$GH189:$HL189,"B3")*3+COUNTIF(beosztás!$GH189:$HL189,"B5")*5+COUNTIF(beosztás!$GH189:$HL189,"B6")*6+COUNTIF(beosztás!$GH189:$HL189,"B7")*7+COUNTIF(beosztás!$GH189:$HL189,"B8")*8+COUNTIF(beosztás!$GH189:$HL189,"B9")*9+COUNTIF(beosztás!$GH189:$HL189,"B10")*10+COUNTIF(beosztás!$GH189:$HL189,"B11")*11+COUNTIF(beosztás!$GH189:$HL189,"B12")*12+COUNTIF(beosztás!$GH189:$HL189,"BP")*0</f>
        <v>0</v>
      </c>
      <c r="EK187" s="605">
        <f t="shared" si="772"/>
        <v>0</v>
      </c>
      <c r="EL187" s="710">
        <f>IF(C187="",0,alapadatok!$AN$8)</f>
        <v>0</v>
      </c>
      <c r="EM187" s="19">
        <f t="shared" si="773"/>
        <v>0</v>
      </c>
      <c r="EN187" s="907">
        <f t="shared" si="774"/>
        <v>0</v>
      </c>
      <c r="EO187" s="40"/>
      <c r="EP187" s="709">
        <f>COUNTIF(beosztás!$HM189:$IQ189,"DE")*8</f>
        <v>0</v>
      </c>
      <c r="EQ187" s="710">
        <f>COUNTIF(beosztás!$HM189:$IQ189,"DU")*8</f>
        <v>0</v>
      </c>
      <c r="ER187" s="710">
        <f>COUNTIF(beosztás!$HM189:$IQ189,"ÉJ")*8</f>
        <v>0</v>
      </c>
      <c r="ES187" s="710">
        <f>COUNTIF(beosztás!$HM189:$IQ189,"N")*12</f>
        <v>0</v>
      </c>
      <c r="ET187" s="710">
        <f>COUNTIF(beosztás!$HM189:$IQ189,"É")*12</f>
        <v>0</v>
      </c>
      <c r="EU187" s="710">
        <f>SUM(beosztás!$HM189:$IQ189)</f>
        <v>0</v>
      </c>
      <c r="EV187" s="897">
        <f>(COUNTIF(beosztás!$HM189:$IQ189,"SN")*12)+(COUNTIF(beosztás!$HM189:$IQ189,"SDE")*8)+(COUNTIF(beosztás!$HM189:$IQ189,"SDU")*8)+(COUNTIF(beosztás!$HM189:$IQ189,"SÉ")*12)+(COUNTIF(beosztás!$HM189:$IQ189,"SÉJ")*8)+(COUNTIF(beosztás!$HM189:$IQ189,"S1")*1)+(COUNTIF(beosztás!$HM189:$IQ189,"S2")*2)+(COUNTIF(beosztás!$HM189:$IQ189,"S3")*3)+(COUNTIF(beosztás!$HM189:$IQ189,"S4")*4)+(COUNTIF(beosztás!$HM189:$IQ189,"S5")*5)+(COUNTIF(beosztás!$HM189:$IQ189,"S6")*6)+(COUNTIF(beosztás!$HM189:$IQ189,"S7")*7)+(COUNTIF(beosztás!$HM189:$IQ189,"S8")*8)+(COUNTIF(beosztás!$HM189:$IQ189,"S9")*9)+(COUNTIF(beosztás!$HM189:$IQ189,"S10")*10)+(COUNTIF(beosztás!$HM189:$IQ189,"S11")*11)+(COUNTIF(beosztás!$HM189:$IQ189,"S12")*12)</f>
        <v>0</v>
      </c>
      <c r="EW187" s="710">
        <f>COUNTIF(beosztás!$HM189:$IQ189,"FÜ")*8</f>
        <v>0</v>
      </c>
      <c r="EX187" s="710">
        <f>COUNTIF(beosztás!$HM189:$IQ189,"BN")*12+COUNTIF(beosztás!$HM189:$IQ189,"BÉ")*12+COUNTIF(beosztás!$HM189:$IQ189,"BDE")*8+COUNTIF(beosztás!$HM189:$IQ189,"BDU")*8+COUNTIF(beosztás!$HM189:$IQ189,"BÉJ")*8+COUNTIF(beosztás!$HM189:$IQ189,"B1")*1+COUNTIF(beosztás!$HM189:$IQ189,"B2")*2+COUNTIF(beosztás!$HM189:$IQ189,"B3")*3+COUNTIF(beosztás!$HM189:$IQ189,"B5")*5+COUNTIF(beosztás!$HM189:$IQ189,"B6")*6+COUNTIF(beosztás!$HM189:$IQ189,"B7")*7+COUNTIF(beosztás!$HM189:$IQ189,"B8")*8+COUNTIF(beosztás!$HM189:$IQ189,"B9")*9+COUNTIF(beosztás!$HM189:$IQ189,"B10")*10+COUNTIF(beosztás!$HM189:$IQ189,"B11")*11+COUNTIF(beosztás!$HM189:$IQ189,"B12")*12+COUNTIF(beosztás!$HM189:$IQ189,"BP")*0</f>
        <v>0</v>
      </c>
      <c r="EY187" s="605">
        <f t="shared" si="775"/>
        <v>0</v>
      </c>
      <c r="EZ187" s="710">
        <f>IF(C187="",0,alapadatok!$AN$9)</f>
        <v>0</v>
      </c>
      <c r="FA187" s="19">
        <f t="shared" si="776"/>
        <v>0</v>
      </c>
      <c r="FB187" s="907">
        <f t="shared" si="777"/>
        <v>0</v>
      </c>
      <c r="FC187" s="40"/>
      <c r="FD187" s="25">
        <f t="shared" si="778"/>
        <v>0</v>
      </c>
      <c r="FE187" s="605">
        <f t="shared" si="779"/>
        <v>0</v>
      </c>
      <c r="FF187" s="605">
        <f t="shared" si="780"/>
        <v>0</v>
      </c>
      <c r="FG187" s="605">
        <f t="shared" si="781"/>
        <v>0</v>
      </c>
      <c r="FH187" s="605">
        <f t="shared" si="782"/>
        <v>0</v>
      </c>
      <c r="FI187" s="605">
        <f t="shared" si="783"/>
        <v>0</v>
      </c>
      <c r="FJ187" s="605">
        <f t="shared" si="784"/>
        <v>0</v>
      </c>
      <c r="FK187" s="605">
        <f t="shared" si="785"/>
        <v>0</v>
      </c>
      <c r="FL187" s="605">
        <f t="shared" si="786"/>
        <v>0</v>
      </c>
      <c r="FM187" s="605">
        <f t="shared" si="787"/>
        <v>0</v>
      </c>
      <c r="FN187" s="605">
        <f t="shared" si="788"/>
        <v>0</v>
      </c>
      <c r="FO187" s="19">
        <f t="shared" si="789"/>
        <v>0</v>
      </c>
      <c r="FP187" s="907">
        <f t="shared" si="790"/>
        <v>0</v>
      </c>
      <c r="FQ187" s="41"/>
      <c r="FR187" s="709">
        <f>COUNTIF(beosztás!$IR189:$JU189,"DE")*8</f>
        <v>0</v>
      </c>
      <c r="FS187" s="710">
        <f>COUNTIF(beosztás!$IR189:$JU189,"DU")*8</f>
        <v>0</v>
      </c>
      <c r="FT187" s="710">
        <f>COUNTIF(beosztás!$IR189:$JU189,"ÉJ")*8</f>
        <v>0</v>
      </c>
      <c r="FU187" s="710">
        <f>COUNTIF(beosztás!$IR189:$JU189,"N")*12</f>
        <v>0</v>
      </c>
      <c r="FV187" s="710">
        <f>COUNTIF(beosztás!$IR189:$JU189,"é")*12</f>
        <v>0</v>
      </c>
      <c r="FW187" s="710">
        <f>SUM(beosztás!$IR189:$JU189)</f>
        <v>0</v>
      </c>
      <c r="FX187" s="710">
        <f>COUNTIF(beosztás!$IR189:$JU189,"FÜ")*8</f>
        <v>0</v>
      </c>
      <c r="FY187" s="897">
        <f>(COUNTIF(beosztás!$IR189:$JU189,"SN")*12)+(COUNTIF(beosztás!$IR189:$JU189,"SDE")*8)+(COUNTIF(beosztás!$IR189:$JU189,"SDU")*8)+(COUNTIF(beosztás!$IR189:$JU189,"SÉ")*12)+(COUNTIF(beosztás!$IR189:$JU189,"SÉJ")*8)+(COUNTIF(beosztás!$IR189:$JU189,"S1")*1)+(COUNTIF(beosztás!$IR189:$JU189,"S2")*2)+(COUNTIF(beosztás!$IR189:$JU189,"S3")*3)+(COUNTIF(beosztás!$IR189:$JU189,"S4")*4)+(COUNTIF(beosztás!$IR189:$JU189,"S5")*5)+(COUNTIF(beosztás!$IR189:$JU189,"S6")*6)+(COUNTIF(beosztás!$IR189:$JU189,"S7")*7)+(COUNTIF(beosztás!$IR189:$JU189,"S8")*8)+(COUNTIF(beosztás!$IR189:$JU189,"S9")*9)+(COUNTIF(beosztás!$IR189:$JU189,"S10")*10)+(COUNTIF(beosztás!$IR189:$JU189,"S11")*11)+(COUNTIF(beosztás!$IR189:$JU189,"S12")*12)</f>
        <v>0</v>
      </c>
      <c r="FZ187" s="710">
        <f>COUNTIF(beosztás!$IR189:$JU189,"BN")*12+COUNTIF(beosztás!$IR189:$JU189,"BÉ")*12+COUNTIF(beosztás!$IR189:$JU189,"BDE")*8+COUNTIF(beosztás!$IR189:$JU189,"BDU")*8+COUNTIF(beosztás!$IR189:$JU189,"BÉJ")*8+COUNTIF(beosztás!$IR189:$JU189,"B1")*1+COUNTIF(beosztás!$IR189:$JU189,"B2")*2+COUNTIF(beosztás!$IR189:$JU189,"B3")*3+COUNTIF(beosztás!$IR189:$JU189,"B5")*5+COUNTIF(beosztás!$IR189:$JU189,"B6")*6+COUNTIF(beosztás!$IR189:$JU189,"B7")*7+COUNTIF(beosztás!$IR189:$JU189,"B8")*8+COUNTIF(beosztás!$IR189:$JU189,"B9")*9+COUNTIF(beosztás!$IR189:$JU189,"B10")*10+COUNTIF(beosztás!$IR189:$JU189,"B11")*11+COUNTIF(beosztás!$IR189:$JU189,"B12")*12+COUNTIF(beosztás!$IR189:$JU189,"BP")*0</f>
        <v>0</v>
      </c>
      <c r="GA187" s="605">
        <f t="shared" si="791"/>
        <v>0</v>
      </c>
      <c r="GB187" s="710">
        <f>IF(C187="",0,alapadatok!$AN$10)</f>
        <v>0</v>
      </c>
      <c r="GC187" s="19">
        <f t="shared" si="792"/>
        <v>0</v>
      </c>
      <c r="GD187" s="907">
        <f t="shared" si="793"/>
        <v>0</v>
      </c>
      <c r="GE187" s="42"/>
      <c r="GF187" s="709">
        <f>COUNTIF(beosztás!$JV189:$KZ189,"DE")*8</f>
        <v>0</v>
      </c>
      <c r="GG187" s="710">
        <f>COUNTIF(beosztás!$JV189:$KZ189,"DU")*8</f>
        <v>0</v>
      </c>
      <c r="GH187" s="710">
        <f>COUNTIF(beosztás!$JV189:$KZ189,"ÉJ")*8</f>
        <v>0</v>
      </c>
      <c r="GI187" s="710">
        <f>COUNTIF(beosztás!$JV189:$KZ189,"N")*12</f>
        <v>0</v>
      </c>
      <c r="GJ187" s="710">
        <f>COUNTIF(beosztás!$JV189:$KZ189,"É")*12</f>
        <v>0</v>
      </c>
      <c r="GK187" s="710">
        <f>SUM(beosztás!$JV189:$KZ189)</f>
        <v>0</v>
      </c>
      <c r="GL187" s="897">
        <f>(COUNTIF(beosztás!$JV189:$KZ189,"SN")*12)+(COUNTIF(beosztás!$JV189:$KZ189,"SDE")*8)+(COUNTIF(beosztás!$JV189:$KZ189,"SDU")*8)+(COUNTIF(beosztás!$JV189:$KZ189,"SÉ")*12)+(COUNTIF(beosztás!$JV189:$KZ189,"SÉJ")*8)+(COUNTIF(beosztás!$JV189:$KZ189,"S1")*1)+(COUNTIF(beosztás!$JV189:$KZ189,"S2")*2)+(COUNTIF(beosztás!$JV189:$KZ189,"S3")*3)+(COUNTIF(beosztás!$JV189:$KZ189,"S4")*4)+(COUNTIF(beosztás!$JV189:$KZ189,"S5")*5)+(COUNTIF(beosztás!$JV189:$KZ189,"S6")*6)+(COUNTIF(beosztás!$JV189:$KZ189,"S7")*7)+(COUNTIF(beosztás!$JV189:$KZ189,"S8")*8)+(COUNTIF(beosztás!$JV189:$KZ189,"S9")*9)+(COUNTIF(beosztás!$JV189:$KZ189,"S10")*10)+(COUNTIF(beosztás!$JV189:$KZ189,"S11")*11)+(COUNTIF(beosztás!$JV189:$KZ189,"S12")*12)</f>
        <v>0</v>
      </c>
      <c r="GM187" s="710">
        <f>COUNTIF(beosztás!$JV189:$KZ189,"FÜ")*8</f>
        <v>0</v>
      </c>
      <c r="GN187" s="710">
        <f>COUNTIF(beosztás!$JV189:$KZ189,"BN")*12+COUNTIF(beosztás!$JV189:$KZ189,"BÉ")*12+COUNTIF(beosztás!$JV189:$KZ189,"BDE")*8+COUNTIF(beosztás!$JV189:$KZ189,"BDU")*8+COUNTIF(beosztás!$JV189:$KZ189,"BÉJ")*8+COUNTIF(beosztás!$JV189:$KZ189,"B1")*1+COUNTIF(beosztás!$JV189:$KZ189,"B2")*2+COUNTIF(beosztás!$JV189:$KZ189,"B3")*3+COUNTIF(beosztás!$JV189:$KZ189,"B5")*5+COUNTIF(beosztás!$JV189:$KZ189,"B6")*6+COUNTIF(beosztás!$JV189:$KZ189,"B7")*7+COUNTIF(beosztás!$JV189:$KZ189,"B8")*8+COUNTIF(beosztás!$JV189:$KZ189,"B9")*9+COUNTIF(beosztás!$JV189:$KZ189,"B10")*10+COUNTIF(beosztás!$JV189:$KZ189,"B11")*11+COUNTIF(beosztás!$JV189:$KZ189,"B12")*12+COUNTIF(beosztás!$JV189:$KZ189,"BP")*0</f>
        <v>0</v>
      </c>
      <c r="GO187" s="605">
        <f t="shared" si="794"/>
        <v>0</v>
      </c>
      <c r="GP187" s="710">
        <f>IF(C187="",0,alapadatok!$AN$11)</f>
        <v>0</v>
      </c>
      <c r="GQ187" s="19">
        <f t="shared" si="795"/>
        <v>0</v>
      </c>
      <c r="GR187" s="907">
        <f t="shared" si="796"/>
        <v>0</v>
      </c>
      <c r="GS187" s="42"/>
      <c r="GT187" s="25">
        <f t="shared" si="653"/>
        <v>0</v>
      </c>
      <c r="GU187" s="24">
        <f t="shared" si="654"/>
        <v>0</v>
      </c>
      <c r="GV187" s="24">
        <f t="shared" si="655"/>
        <v>0</v>
      </c>
      <c r="GW187" s="24">
        <f t="shared" si="656"/>
        <v>0</v>
      </c>
      <c r="GX187" s="24">
        <f t="shared" si="657"/>
        <v>0</v>
      </c>
      <c r="GY187" s="24">
        <f t="shared" si="658"/>
        <v>0</v>
      </c>
      <c r="GZ187" s="24">
        <f t="shared" si="659"/>
        <v>0</v>
      </c>
      <c r="HA187" s="24">
        <f t="shared" si="660"/>
        <v>0</v>
      </c>
      <c r="HB187" s="24">
        <f t="shared" si="661"/>
        <v>0</v>
      </c>
      <c r="HC187" s="24">
        <f t="shared" si="662"/>
        <v>0</v>
      </c>
      <c r="HD187" s="24">
        <f t="shared" si="663"/>
        <v>0</v>
      </c>
      <c r="HE187" s="19">
        <f t="shared" si="664"/>
        <v>0</v>
      </c>
      <c r="HF187" s="907">
        <f t="shared" si="722"/>
        <v>0</v>
      </c>
      <c r="HG187" s="41"/>
      <c r="HH187" s="709">
        <f>COUNTIF(beosztás!$LA176:$MD176,"DE")*8</f>
        <v>0</v>
      </c>
      <c r="HI187" s="710">
        <f>COUNTIF(beosztás!$LA176:$MD176,"DU")*8</f>
        <v>0</v>
      </c>
      <c r="HJ187" s="710">
        <f>COUNTIF(beosztás!$LA176:$MD176,"ÉJ")*8</f>
        <v>0</v>
      </c>
      <c r="HK187" s="710">
        <f>COUNTIF(beosztás!$LA176:$MD176,"N")*12</f>
        <v>0</v>
      </c>
      <c r="HL187" s="710">
        <f>COUNTIF(beosztás!$LA176:$MD176,"é")*12</f>
        <v>0</v>
      </c>
      <c r="HM187" s="710">
        <f>SUM(beosztás!$LA176:$MD176)</f>
        <v>0</v>
      </c>
      <c r="HN187" s="710">
        <f>COUNTIF(beosztás!$LA176:$MD176,"FÜ")*8</f>
        <v>0</v>
      </c>
      <c r="HO187" s="897">
        <f>(COUNTIF(beosztás!$LA189:$MD189,"SN")*12)+(COUNTIF(beosztás!$LA189:$MD189,"SDE")*8)+(COUNTIF(beosztás!$LA189:$MD189,"SDU")*8)+(COUNTIF(beosztás!$LA189:$MD189,"SÉ")*12)+(COUNTIF(beosztás!$LA189:$MD189,"SÉJ")*8)+(COUNTIF(beosztás!$LA189:$MD189,"S1")*1)+(COUNTIF(beosztás!$LA189:$MD189,"S2")*2)+(COUNTIF(beosztás!$LA189:$MD189,"S3")*3)+(COUNTIF(beosztás!$LA189:$MD189,"S4")*4)+(COUNTIF(beosztás!$LA189:$MD189,"S5")*5)+(COUNTIF(beosztás!$LA189:$MD189,"S6")*6)+(COUNTIF(beosztás!$LA189:$MD189,"S7")*7)+(COUNTIF(beosztás!$LA189:$MD189,"S8")*8)+(COUNTIF(beosztás!$LA189:$MD189,"S9")*9)+(COUNTIF(beosztás!$LA189:$MD189,"S10")*10)+(COUNTIF(beosztás!$LA189:$MD189,"S11")*11)+(COUNTIF(beosztás!$LA189:$MD189,"S12")*12)</f>
        <v>0</v>
      </c>
      <c r="HP187" s="710">
        <f>COUNTIF(beosztás!$LA189:$MD189,"BN")*12+COUNTIF(beosztás!$LA189:$MD189,"BÉ")*12+COUNTIF(beosztás!$LA189:$MD189,"BDE")*8+COUNTIF(beosztás!$LA189:$MD189,"BDU")*8+COUNTIF(beosztás!$LA189:$MD189,"BÉJ")*8+COUNTIF(beosztás!$LA189:$MD189,"B1")*1+COUNTIF(beosztás!$LA189:$MD189,"B2")*2+COUNTIF(beosztás!$LA189:$MD189,"B3")*3+COUNTIF(beosztás!$KZ189:$MC189,"B5")*5+COUNTIF(beosztás!$KZ189:$MC189,"B6")*6+COUNTIF(beosztás!$KZ189:$MC189,"B7")*7+COUNTIF(beosztás!$KZ189:$MC189,"B8")*8+COUNTIF(beosztás!$LA189:$MD189,"B9")*9+COUNTIF(beosztás!$LA189:$MD189,"B10")*10+COUNTIF(beosztás!$LA189:$MD189,"B11")*11+COUNTIF(beosztás!$LA189:$MD189,"B12")*12+COUNTIF(beosztás!$LA189:$MD189,"BP")*0</f>
        <v>0</v>
      </c>
      <c r="HQ187" s="24">
        <f t="shared" si="723"/>
        <v>0</v>
      </c>
      <c r="HR187" s="710">
        <f>IF(C187="",0,alapadatok!$AN$12)</f>
        <v>0</v>
      </c>
      <c r="HS187" s="19">
        <f t="shared" si="667"/>
        <v>0</v>
      </c>
      <c r="HT187" s="907">
        <f t="shared" si="724"/>
        <v>0</v>
      </c>
      <c r="HU187" s="42"/>
      <c r="HV187" s="709">
        <f>COUNTIF(beosztás!$ME176:$NI176,"DE")*8</f>
        <v>0</v>
      </c>
      <c r="HW187" s="710">
        <f>COUNTIF(beosztás!$ME176:$NI176,"DU")*8</f>
        <v>0</v>
      </c>
      <c r="HX187" s="710">
        <f>COUNTIF(beosztás!$ME176:$NI176,"ÉJ")*8</f>
        <v>0</v>
      </c>
      <c r="HY187" s="710">
        <f>COUNTIF(beosztás!$ME176:$NI176,"N")*12</f>
        <v>0</v>
      </c>
      <c r="HZ187" s="710">
        <f>COUNTIF(beosztás!$ME176:$NI176,"É")*12</f>
        <v>0</v>
      </c>
      <c r="IA187" s="710">
        <f>SUM(beosztás!$ME176:$NI176)</f>
        <v>0</v>
      </c>
      <c r="IB187" s="710">
        <f>(COUNTIF(beosztás!$ME189:$NI189,"SN")*12)+(COUNTIF(beosztás!$ME189:$NI189,"SDE")*8)+(COUNTIF(beosztás!$ME189:$NI189,"SDU")*8)+(COUNTIF(beosztás!$ME189:$NI189,"SÉ")*12)+(COUNTIF(beosztás!$ME189:$NI189,"SÉJ")*8)+(COUNTIF(beosztás!$ME189:$NI189,"S1")*1)+(COUNTIF(beosztás!$ME189:$NI189,"S2")*2)+(COUNTIF(beosztás!$ME189:$NI189,"S3")*3)+(COUNTIF(beosztás!$ME189:$NI189,"S4")*4)+(COUNTIF(beosztás!$ME189:$NI189,"S5")*5)+(COUNTIF(beosztás!$ME189:$NI189,"S6")*6)+(COUNTIF(beosztás!$ME189:$NI189,"S7")*7)+(COUNTIF(beosztás!$ME189:$NI189,"S8")*8)+(COUNTIF(beosztás!$ME189:$NI189,"S9")*9)+(COUNTIF(beosztás!$ME189:$NI189,"S10")*10)+(COUNTIF(beosztás!$ME189:$NI189,"S11")*11)+(COUNTIF(beosztás!$ME189:$NI189,"S12")*12)</f>
        <v>0</v>
      </c>
      <c r="IC187" s="710">
        <f>COUNTIF(beosztás!$ME176:$NI176,"FÜ")*8</f>
        <v>0</v>
      </c>
      <c r="ID187" s="710">
        <f>COUNTIF(beosztás!$ME189:$NI189,"BN")*12+COUNTIF(beosztás!$ME189:$NI189,"BÉ")*12+COUNTIF(beosztás!$ME189:$NI189,"BDE")*8+COUNTIF(beosztás!$ME189:$NI189,"BDU")*8+COUNTIF(beosztás!$ME189:$NI189,"BÉJ")*8+COUNTIF(beosztás!$ME189:$NI189,"B1")*1+COUNTIF(beosztás!$ME189:$NI189,"B2")*2+COUNTIF(beosztás!$ME189:$NI189,"B3")*3+COUNTIF(beosztás!$ME189:$NI189,"B5")*5+COUNTIF(beosztás!$ME189:$NI189,"B6")*6+COUNTIF(beosztás!$ME189:$NI189,"B7")*7+COUNTIF(beosztás!$ME189:$NI189,"B8")*8+COUNTIF(beosztás!$ME189:$NI189,"B9")*9+COUNTIF(beosztás!$ME189:$NI189,"B10")*10+COUNTIF(beosztás!$ME189:$NI189,"B11")*11+COUNTIF(beosztás!$ME189:$NI189,"B12")*12+COUNTIF(beosztás!$ME189:$NI189,"BP")*0</f>
        <v>0</v>
      </c>
      <c r="IE187" s="24">
        <f t="shared" si="725"/>
        <v>0</v>
      </c>
      <c r="IF187" s="710">
        <f>IF(C187="",0,alapadatok!$AN$13)</f>
        <v>0</v>
      </c>
      <c r="IG187" s="19">
        <f t="shared" si="670"/>
        <v>0</v>
      </c>
      <c r="IH187" s="741">
        <f t="shared" si="726"/>
        <v>0</v>
      </c>
      <c r="II187" s="42"/>
      <c r="IJ187" s="25">
        <f t="shared" si="672"/>
        <v>0</v>
      </c>
      <c r="IK187" s="24">
        <f t="shared" si="673"/>
        <v>0</v>
      </c>
      <c r="IL187" s="24">
        <f t="shared" si="674"/>
        <v>0</v>
      </c>
      <c r="IM187" s="24">
        <f t="shared" si="675"/>
        <v>0</v>
      </c>
      <c r="IN187" s="24">
        <f t="shared" si="676"/>
        <v>0</v>
      </c>
      <c r="IO187" s="24">
        <f t="shared" si="677"/>
        <v>0</v>
      </c>
      <c r="IP187" s="24">
        <f t="shared" si="678"/>
        <v>0</v>
      </c>
      <c r="IQ187" s="24">
        <f t="shared" si="679"/>
        <v>0</v>
      </c>
      <c r="IR187" s="24">
        <f t="shared" si="680"/>
        <v>0</v>
      </c>
      <c r="IS187" s="24">
        <f t="shared" si="681"/>
        <v>0</v>
      </c>
      <c r="IT187" s="24">
        <f t="shared" si="682"/>
        <v>0</v>
      </c>
      <c r="IU187" s="19">
        <f t="shared" si="683"/>
        <v>0</v>
      </c>
      <c r="IV187" s="907">
        <f t="shared" si="727"/>
        <v>0</v>
      </c>
      <c r="IW187" s="43"/>
      <c r="JF187" s="21"/>
      <c r="JG187" s="21"/>
    </row>
    <row r="188" spans="1:267" ht="15.75" hidden="1" thickBot="1" x14ac:dyDescent="0.3">
      <c r="A188" s="422">
        <f>IF(beosztás!A190=0,"",beosztás!A190)</f>
        <v>43</v>
      </c>
      <c r="B188" s="48" t="str">
        <f>IF(beosztás!B190=0,"",beosztás!B190)</f>
        <v/>
      </c>
      <c r="C188" s="49" t="str">
        <f>IF(beosztás!C190=0,"",beosztás!C190)</f>
        <v/>
      </c>
      <c r="D188" s="50" t="str">
        <f>IF(beosztás!D190=0,"",beosztás!D190)</f>
        <v/>
      </c>
      <c r="E188" s="18"/>
      <c r="F188" s="709">
        <f>COUNTIF(beosztás!$I190:$AM190,"DE")*8</f>
        <v>0</v>
      </c>
      <c r="G188" s="710">
        <f>COUNTIF(beosztás!$I190:$AM190,"DU")*8</f>
        <v>0</v>
      </c>
      <c r="H188" s="710">
        <f>COUNTIF(beosztás!$I190:$AM190,"ÉJ")*8</f>
        <v>0</v>
      </c>
      <c r="I188" s="710">
        <f>COUNTIF(beosztás!$I190:$AM190,"N")*12</f>
        <v>0</v>
      </c>
      <c r="J188" s="710">
        <f>COUNTIF(beosztás!$I190:$AM190,"é")*12</f>
        <v>0</v>
      </c>
      <c r="K188" s="710">
        <f>SUM(beosztás!$I190:$AM190)</f>
        <v>0</v>
      </c>
      <c r="L188" s="710">
        <f>COUNTIF(beosztás!$I190:$AM190,"FÜ")*8</f>
        <v>0</v>
      </c>
      <c r="M188" s="710">
        <f>(COUNTIF(beosztás!$I190:$AM190,"SN")*12)+(COUNTIF(beosztás!$I190:$AM190,"SDE")*8)+(COUNTIF(beosztás!$I190:$AM190,"SDU")*8)+(COUNTIF(beosztás!$I190:$AM190,"S1")*1)+(COUNTIF(beosztás!$I190:$AM190,"S2")*2)+(COUNTIF(beosztás!$I190:$AM190,"S3")*3)+(COUNTIF(beosztás!$I190:$AM190,"S4")*4)+(COUNTIF(beosztás!$I190:$AM190,"S5")*5)+(COUNTIF(beosztás!$I190:$AM190,"S6")*6)+(COUNTIF(beosztás!$I190:$AM190,"S7")*7)+(COUNTIF(beosztás!$I190:$AM190,"S8")*8)+(COUNTIF(beosztás!$I190:$AM190,"S9")*9)+(COUNTIF(beosztás!$I190:$AM190,"S10")*10)+(COUNTIF(beosztás!$I190:$AM190,"S11")*11)+(COUNTIF(beosztás!$I190:$AM190,"S12")*12)+(COUNTIF(beosztás!$I190:$AM190,"SÉ")*12)+(COUNTIF(beosztás!$I190:$AM190,"SÉJ")*8)</f>
        <v>0</v>
      </c>
      <c r="N188" s="710">
        <f>COUNTIF(beosztás!$I190:$AM190,"BN")*12+COUNTIF(beosztás!$I190:$AM190,"BÉ")*12+COUNTIF(beosztás!$I190:$AM190,"BDE")*8+COUNTIF(beosztás!$I190:$AM190,"BDU")*8+COUNTIF(beosztás!$I190:$AM190,"BÉJ")*8+COUNTIF(beosztás!$I190:$AM190,"B1")*1+COUNTIF(beosztás!$I190:$AM190,"B2")*2+COUNTIF(beosztás!$I190:$AM190,"B3")*3+COUNTIF(beosztás!$I190:$AM190,"B5")*5+COUNTIF(beosztás!$I190:$AM190,"B6")*6+COUNTIF(beosztás!$I190:$AM190,"B7")*7+COUNTIF(beosztás!$I190:$AM190,"B8")*8+COUNTIF(beosztás!$I190:$AM190,"B9")*9+COUNTIF(beosztás!$I190:$AM190,"B10")*10+COUNTIF(beosztás!$I190:$AM190,"B11")*11+COUNTIF(beosztás!$I190:$AM190,"B12")*12+COUNTIF(beosztás!$I190:$AM190,"BP")*0</f>
        <v>0</v>
      </c>
      <c r="O188" s="605">
        <f t="shared" si="690"/>
        <v>0</v>
      </c>
      <c r="P188" s="710">
        <f>IF(C188="",0,alapadatok!$AN$2)</f>
        <v>0</v>
      </c>
      <c r="Q188" s="19">
        <f t="shared" ref="Q188:Q190" si="828">O188-P188</f>
        <v>0</v>
      </c>
      <c r="R188" s="741">
        <f t="shared" si="691"/>
        <v>0</v>
      </c>
      <c r="S188" s="40"/>
      <c r="T188" s="709">
        <f>COUNTIF(beosztás!$AN190:$BO190,"DE")*8</f>
        <v>0</v>
      </c>
      <c r="U188" s="710">
        <f>COUNTIF(beosztás!$AN190:$BO190,"DU")*8</f>
        <v>0</v>
      </c>
      <c r="V188" s="710">
        <f>COUNTIF(beosztás!$AN190:$BO190,"ÉJ")*8</f>
        <v>0</v>
      </c>
      <c r="W188" s="710">
        <f>COUNTIF(beosztás!$AN190:$BO190,"N")*12</f>
        <v>0</v>
      </c>
      <c r="X188" s="710">
        <f>COUNTIF(beosztás!$AN190:$BO190,"É")*12</f>
        <v>0</v>
      </c>
      <c r="Y188" s="710">
        <f>SUM(beosztás!$AN190:$BO190)</f>
        <v>0</v>
      </c>
      <c r="Z188" s="710">
        <f>(COUNTIF(beosztás!$AN190:$BO190,"SN")*12)+(COUNTIF(beosztás!$AN190:$BO190,"SDE")*8)+(COUNTIF(beosztás!$AN190:$BO190,"SDU")*8)+(COUNTIF(beosztás!$AN190:$BO190,"SÉ")*12)+(COUNTIF(beosztás!$AN190:$BO190,"SÉJ")*8)+(COUNTIF(beosztás!$AN190:$BO190,"S1")*1)+(COUNTIF(beosztás!$AN190:$BO190,"S2")*2)+(COUNTIF(beosztás!$AN190:$BO190,"S3")*3)+(COUNTIF(beosztás!$AN190:$BO190,"S4")*4)+(COUNTIF(beosztás!$AN190:$BO190,"S5")*5)+(COUNTIF(beosztás!$AN190:$BO190,"S6")*6)+(COUNTIF(beosztás!$AN190:$BO190,"S7")*7)+(COUNTIF(beosztás!$AN190:$BO190,"S8")*8)+(COUNTIF(beosztás!$AN190:$BO190,"S9")*9)+(COUNTIF(beosztás!$AN190:$BO190,"S10")*10)+(COUNTIF(beosztás!$AN190:$BO190,"S11")*11)+(COUNTIF(beosztás!$AN190:$BO190,"S12")*12)</f>
        <v>0</v>
      </c>
      <c r="AA188" s="710">
        <f>COUNTIF(beosztás!$AN190:$BO190,"FÜ")*8</f>
        <v>0</v>
      </c>
      <c r="AB188" s="710">
        <f>COUNTIF(beosztás!$AN190:$BO190,"BN")*12+COUNTIF(beosztás!$AN190:$BO190,"BÉ")*12+COUNTIF(beosztás!$AN190:$BO190,"BDE")*8+COUNTIF(beosztás!$AN190:$BO190,"BDU")*8+COUNTIF(beosztás!$AN190:$BO190,"BÉJ")*8+COUNTIF(beosztás!$AN190:$BO190,"B1")*1+COUNTIF(beosztás!$AN190:$BO190,"B2")*2+COUNTIF(beosztás!$AN190:$BO190,"B3")*3+COUNTIF(beosztás!$AN190:$BO190,"B5")*5+COUNTIF(beosztás!$AN190:$BO190,"B6")*6+COUNTIF(beosztás!$AN190:$BO190,"B7")*7+COUNTIF(beosztás!$AN190:$BO190,"B8")*8+COUNTIF(beosztás!$AN190:$BO190,"B9")*9+COUNTIF(beosztás!$AN190:$BO190,"B10")*10+COUNTIF(beosztás!$AN190:$BO190,"B11")*11+COUNTIF(beosztás!$AN190:$BO190,"B12")*12+COUNTIF(beosztás!$AN190:$BO190,"BP")*0</f>
        <v>0</v>
      </c>
      <c r="AC188" s="605">
        <f t="shared" si="827"/>
        <v>0</v>
      </c>
      <c r="AD188" s="706">
        <f>IF(C188="",0,alapadatok!$AN$3)</f>
        <v>0</v>
      </c>
      <c r="AE188" s="19">
        <f t="shared" si="728"/>
        <v>0</v>
      </c>
      <c r="AF188" s="741">
        <f t="shared" si="729"/>
        <v>0</v>
      </c>
      <c r="AG188" s="40"/>
      <c r="AH188" s="25">
        <f t="shared" si="694"/>
        <v>0</v>
      </c>
      <c r="AI188" s="605">
        <f t="shared" si="695"/>
        <v>0</v>
      </c>
      <c r="AJ188" s="605">
        <f t="shared" si="696"/>
        <v>0</v>
      </c>
      <c r="AK188" s="605">
        <f t="shared" si="697"/>
        <v>0</v>
      </c>
      <c r="AL188" s="605">
        <f t="shared" si="698"/>
        <v>0</v>
      </c>
      <c r="AM188" s="605">
        <f t="shared" si="699"/>
        <v>0</v>
      </c>
      <c r="AN188" s="605">
        <f t="shared" si="700"/>
        <v>0</v>
      </c>
      <c r="AO188" s="605">
        <f t="shared" si="701"/>
        <v>0</v>
      </c>
      <c r="AP188" s="605">
        <f t="shared" si="730"/>
        <v>0</v>
      </c>
      <c r="AQ188" s="605">
        <f t="shared" si="731"/>
        <v>0</v>
      </c>
      <c r="AR188" s="605">
        <f t="shared" si="732"/>
        <v>0</v>
      </c>
      <c r="AS188" s="19">
        <f t="shared" si="733"/>
        <v>0</v>
      </c>
      <c r="AT188" s="741">
        <f t="shared" si="734"/>
        <v>0</v>
      </c>
      <c r="AU188" s="41"/>
      <c r="AV188" s="709">
        <f>COUNTIF(beosztás!$BP190:$CT190,"DE")*8</f>
        <v>0</v>
      </c>
      <c r="AW188" s="710">
        <f>COUNTIF(beosztás!$BP190:$CT190,"DU")*8</f>
        <v>0</v>
      </c>
      <c r="AX188" s="710">
        <f>COUNTIF(beosztás!$BP190:$CT190,"ÉJ")*8</f>
        <v>0</v>
      </c>
      <c r="AY188" s="710">
        <f>COUNTIF(beosztás!$BP190:$CT190,"N")*12</f>
        <v>0</v>
      </c>
      <c r="AZ188" s="710">
        <f>COUNTIF(beosztás!$BP190:$CT190,"é")*12</f>
        <v>0</v>
      </c>
      <c r="BA188" s="710">
        <f>SUM(beosztás!$BP190:$CT190)</f>
        <v>0</v>
      </c>
      <c r="BB188" s="710">
        <f>COUNTIF(beosztás!$BP190:$CT190,"FÜ")*8</f>
        <v>0</v>
      </c>
      <c r="BC188" s="897">
        <f>(COUNTIF(beosztás!$BP190:$CT190,"SN")*12)+(COUNTIF(beosztás!$BP190:$CT190,"SDE")*8)+(COUNTIF(beosztás!$BP190:$CT190,"SDU")*8)+(COUNTIF(beosztás!$BP190:$CT190,"SÉ")*12)+(COUNTIF(beosztás!$BP190:$CT190,"SÉJ")*8)+(COUNTIF(beosztás!$BP190:$CT190,"S1")*1)+(COUNTIF(beosztás!$BP190:$CT190,"S2")*2)+(COUNTIF(beosztás!$BP190:$CT190,"S3")*3)+(COUNTIF(beosztás!$BP190:$CT190,"S4")*4)+(COUNTIF(beosztás!$BP190:$CT190,"S5")*5)+(COUNTIF(beosztás!$BP190:$CT190,"S6")*6)+(COUNTIF(beosztás!$BP190:$CT190,"S7")*7)+(COUNTIF(beosztás!$BP190:$CT190,"S8")*8)+(COUNTIF(beosztás!$BP190:$CT190,"S9")*9)+(COUNTIF(beosztás!$BP190:$CT190,"S10")*10)+(COUNTIF(beosztás!$BP190:$CT190,"S11")*11)+(COUNTIF(beosztás!$BP190:$CT190,"S12")*12)</f>
        <v>0</v>
      </c>
      <c r="BD188" s="710">
        <f>COUNTIF(beosztás!$BP190:$CT190,"BN")*12+COUNTIF(beosztás!$BP190:$CT190,"BÉ")*12+COUNTIF(beosztás!$BP190:$CT190,"BDE")*8+COUNTIF(beosztás!$BP190:$CT190,"BDU")*8+COUNTIF(beosztás!$BP190:$CT190,"BÉJ")*8+COUNTIF(beosztás!$BP190:$CT190,"B1")*1+COUNTIF(beosztás!$BP190:$CT190,"B2")*2+COUNTIF(beosztás!$BP190:$CT190,"B3")*3+COUNTIF(beosztás!$BP190:$CT190,"B5")*5+COUNTIF(beosztás!$BP190:$CT190,"B6")*6+COUNTIF(beosztás!$BP190:$CT190,"B7")*7+COUNTIF(beosztás!$BP190:$CT190,"B8")*8+COUNTIF(beosztás!$BP190:$CT190,"B9")*9+COUNTIF(beosztás!$BP190:$CT190,"B10")*10+COUNTIF(beosztás!$BP190:$CT190,"B11")*11+COUNTIF(beosztás!$BP190:$CT190,"B12")*12+COUNTIF(beosztás!$BP190:$CT190,"BP")*0</f>
        <v>0</v>
      </c>
      <c r="BE188" s="605">
        <f t="shared" si="735"/>
        <v>0</v>
      </c>
      <c r="BF188" s="706">
        <f>IF(C188="",0,alapadatok!$AN$4)</f>
        <v>0</v>
      </c>
      <c r="BG188" s="19">
        <f t="shared" si="736"/>
        <v>0</v>
      </c>
      <c r="BH188" s="741">
        <f t="shared" si="737"/>
        <v>0</v>
      </c>
      <c r="BI188" s="40"/>
      <c r="BJ188" s="709">
        <f>COUNTIF(beosztás!$CU190:$DX190,"DE")*8</f>
        <v>0</v>
      </c>
      <c r="BK188" s="710">
        <f>COUNTIF(beosztás!$CU190:$DX190,"DU")*8</f>
        <v>0</v>
      </c>
      <c r="BL188" s="710">
        <f>COUNTIF(beosztás!$CU190:$DX190,"ÉJ")*8</f>
        <v>0</v>
      </c>
      <c r="BM188" s="710">
        <f>COUNTIF(beosztás!$CU190:$DX190,"N")*12</f>
        <v>0</v>
      </c>
      <c r="BN188" s="710">
        <f>COUNTIF(beosztás!$CU190:$DX190,"É")*12</f>
        <v>0</v>
      </c>
      <c r="BO188" s="710">
        <f>SUM(beosztás!$CU190:$DX190)</f>
        <v>0</v>
      </c>
      <c r="BP188" s="897">
        <f>(COUNTIF(beosztás!$CU190:$DX190,"SN")*12)+(COUNTIF(beosztás!$CU190:$DX190,"SDE")*8)+(COUNTIF(beosztás!$CU190:$DX190,"SDU")*8)+(COUNTIF(beosztás!$CU190:$DX190,"SÉ")*12)+(COUNTIF(beosztás!$CU190:$DX190,"SÉJ")*8)+(COUNTIF(beosztás!$CU190:$DX190,"S1")*1)+(COUNTIF(beosztás!$CU190:$DX190,"S2")*2)+(COUNTIF(beosztás!$CU190:$DX190,"S3")*3)+(COUNTIF(beosztás!$CU190:$DX190,"S4")*4)+(COUNTIF(beosztás!$CU190:$DX190,"S5")*5)+(COUNTIF(beosztás!$CU190:$DX190,"S6")*6)+(COUNTIF(beosztás!$CU190:$DX190,"S7")*7)+(COUNTIF(beosztás!$CU190:$DX190,"S8")*8)+(COUNTIF(beosztás!$CU190:$DX190,"S9")*9)+(COUNTIF(beosztás!$CU190:$DX190,"S10")*10)+(COUNTIF(beosztás!$CU190:$DX190,"S11")*11)+(COUNTIF(beosztás!$CU190:$DX190,"S12")*12)</f>
        <v>0</v>
      </c>
      <c r="BQ188" s="710">
        <f>COUNTIF(beosztás!$CU190:$DX190,"FÜ")*8</f>
        <v>0</v>
      </c>
      <c r="BR188" s="710">
        <f>COUNTIF(beosztás!$CU190:$DX190,"BN")*12+COUNTIF(beosztás!$CU190:$DX190,"BÉ")*12+COUNTIF(beosztás!$CU190:$DX190,"BDE")*8+COUNTIF(beosztás!$CU190:$DX190,"BDU")*8+COUNTIF(beosztás!$CU190:$DX190,"BÉJ")*8+COUNTIF(beosztás!$CU190:$DX190,"B1")*1+COUNTIF(beosztás!$CU190:$DX190,"B2")*2+COUNTIF(beosztás!$CU190:$DX190,"B3")*3+COUNTIF(beosztás!$CU190:$DX190,"B5")*5+COUNTIF(beosztás!$CU190:$DX190,"B6")*6+COUNTIF(beosztás!$CU190:$DX190,"B7")*7+COUNTIF(beosztás!$CU190:$DX190,"B8")*8+COUNTIF(beosztás!$CU190:$DX190,"B9")*9+COUNTIF(beosztás!$CU190:$DX190,"B10")*10+COUNTIF(beosztás!$CU190:$DX190,"B11")*11+COUNTIF(beosztás!$CU190:$DX190,"B12")*12+COUNTIF(beosztás!$CU190:$DX190,"BP")*0</f>
        <v>0</v>
      </c>
      <c r="BS188" s="605">
        <f t="shared" si="738"/>
        <v>0</v>
      </c>
      <c r="BT188" s="710">
        <f>IF(C188="",0,alapadatok!$AN$5)</f>
        <v>0</v>
      </c>
      <c r="BU188" s="19">
        <f t="shared" si="739"/>
        <v>0</v>
      </c>
      <c r="BV188" s="741">
        <f t="shared" si="706"/>
        <v>0</v>
      </c>
      <c r="BW188" s="40"/>
      <c r="BX188" s="25">
        <f t="shared" si="740"/>
        <v>0</v>
      </c>
      <c r="BY188" s="605">
        <f t="shared" si="741"/>
        <v>0</v>
      </c>
      <c r="BZ188" s="605">
        <f t="shared" si="742"/>
        <v>0</v>
      </c>
      <c r="CA188" s="605">
        <f t="shared" si="743"/>
        <v>0</v>
      </c>
      <c r="CB188" s="605">
        <f t="shared" si="744"/>
        <v>0</v>
      </c>
      <c r="CC188" s="605">
        <f t="shared" si="745"/>
        <v>0</v>
      </c>
      <c r="CD188" s="605">
        <f t="shared" si="746"/>
        <v>0</v>
      </c>
      <c r="CE188" s="605">
        <f t="shared" si="747"/>
        <v>0</v>
      </c>
      <c r="CF188" s="605">
        <f t="shared" si="748"/>
        <v>0</v>
      </c>
      <c r="CG188" s="605">
        <f t="shared" si="749"/>
        <v>0</v>
      </c>
      <c r="CH188" s="605">
        <f t="shared" si="750"/>
        <v>0</v>
      </c>
      <c r="CI188" s="19">
        <f t="shared" si="751"/>
        <v>0</v>
      </c>
      <c r="CJ188" s="741">
        <f t="shared" si="752"/>
        <v>0</v>
      </c>
      <c r="CK188" s="41"/>
      <c r="CL188" s="709">
        <f>COUNTIF(beosztás!$DY177:$FC177,"DE")*8</f>
        <v>0</v>
      </c>
      <c r="CM188" s="710">
        <f>COUNTIF(beosztás!$DY177:$FC177,"DU")*8</f>
        <v>0</v>
      </c>
      <c r="CN188" s="710">
        <f>COUNTIF(beosztás!$DY177:$FC177,"ÉJ")*8</f>
        <v>0</v>
      </c>
      <c r="CO188" s="710">
        <f>COUNTIF(beosztás!$DY177:$FC177,"N")*12</f>
        <v>0</v>
      </c>
      <c r="CP188" s="710">
        <f>COUNTIF(beosztás!$DY177:$FC177,"é")*12</f>
        <v>0</v>
      </c>
      <c r="CQ188" s="710">
        <f>SUM(beosztás!$DY177:$FC177)</f>
        <v>0</v>
      </c>
      <c r="CR188" s="710">
        <f>COUNTIF(beosztás!$DY177:$FC177,"FÜ")*8</f>
        <v>16</v>
      </c>
      <c r="CS188" s="897">
        <f>(COUNTIF(beosztás!$DY190:$FC190,"SN")*12)+(COUNTIF(beosztás!$DY190:$FC190,"SDE")*8)+(COUNTIF(beosztás!$DY190:$FC190,"SDU")*8)+(COUNTIF(beosztás!$DY190:$FC190,"SÉ")*12)+(COUNTIF(beosztás!$DY190:$FC190,"SÉJ")*8)+(COUNTIF(beosztás!$DY190:$FC190,"S1")*1)+(COUNTIF(beosztás!$DY190:$FC190,"S2")*2)+(COUNTIF(beosztás!$DY190:$FC190,"S3")*3)+(COUNTIF(beosztás!$DY190:$FC190,"S4")*4)+(COUNTIF(beosztás!$DY190:$FC190,"S5")*5)+(COUNTIF(beosztás!$DY190:$FC190,"S6")*6)+(COUNTIF(beosztás!$DY190:$FC190,"S7")*7)+(COUNTIF(beosztás!$DY190:$FC190,"S8")*8)+(COUNTIF(beosztás!$DY190:$FC190,"S9")*9)+(COUNTIF(beosztás!$DY190:$FC190,"S10")*10)+(COUNTIF(beosztás!$DY190:$FC190,"S11")*11)+(COUNTIF(beosztás!$DY190:$FC190,"S12")*12)</f>
        <v>0</v>
      </c>
      <c r="CT188" s="710">
        <f>COUNTIF(beosztás!$DY190:$FC190,"BN")*12+COUNTIF(beosztás!$DY190:$FC190,"BÉ")*12+COUNTIF(beosztás!$DY190:$FC190,"BDE")*8+COUNTIF(beosztás!$DY190:$FC190,"BDU")*8+COUNTIF(beosztás!$DY190:$FC190,"BÉJ")*8+COUNTIF(beosztás!$DY190:$FC190,"B1")*1+COUNTIF(beosztás!$DY190:$FC190,"B2")*2+COUNTIF(beosztás!$DY190:$FC190,"B3")*3+COUNTIF(beosztás!$DY190:$FC190,"B5")*5+COUNTIF(beosztás!$DY190:$FC190,"B6")*6+COUNTIF(beosztás!$DY190:$FC190,"B7")*7+COUNTIF(beosztás!$DY190:$FC190,"B8")*8+COUNTIF(beosztás!$DY190:$FC190,"B9")*9+COUNTIF(beosztás!$DY190:$FC190,"B10")*10+COUNTIF(beosztás!$DY190:$FC190,"B11")*11+COUNTIF(beosztás!$DY190:$FC190,"B12")*12+COUNTIF(beosztás!$DY190:$FC190,"BP")*0</f>
        <v>0</v>
      </c>
      <c r="CU188" s="605">
        <f t="shared" ref="CU188:CU189" si="829">SUM(CL188:CT188)-CR188</f>
        <v>0</v>
      </c>
      <c r="CV188" s="710">
        <f>IF(C188="",0,alapadatok!$AN$6)</f>
        <v>0</v>
      </c>
      <c r="CW188" s="19">
        <f t="shared" ref="CW188:CW189" si="830">CU188-CV188</f>
        <v>0</v>
      </c>
      <c r="CX188" s="907">
        <f t="shared" ref="CX188:CX189" si="831">CS188</f>
        <v>0</v>
      </c>
      <c r="CY188" s="40"/>
      <c r="CZ188" s="709">
        <f>COUNTIF(beosztás!$FD190:$GG190,"DE")*8</f>
        <v>0</v>
      </c>
      <c r="DA188" s="710">
        <f>COUNTIF(beosztás!$FD190:$GG190,"DU")*8</f>
        <v>0</v>
      </c>
      <c r="DB188" s="710">
        <f>COUNTIF(beosztás!$FD190:$GG190,"ÉJ")*8</f>
        <v>0</v>
      </c>
      <c r="DC188" s="710">
        <f>COUNTIF(beosztás!$FD190:$GG190,"N")*12</f>
        <v>0</v>
      </c>
      <c r="DD188" s="710">
        <f>COUNTIF(beosztás!$FD190:$GG190,"É")*12</f>
        <v>0</v>
      </c>
      <c r="DE188" s="710">
        <f>SUM(beosztás!$FD190:$GG190)</f>
        <v>0</v>
      </c>
      <c r="DF188" s="897">
        <f>(COUNTIF(beosztás!$FD190:$GG190,"SN")*12)+(COUNTIF(beosztás!$FD190:$GG190,"SDE")*8)+(COUNTIF(beosztás!$FD190:$GG190,"SDU")*8)+(COUNTIF(beosztás!$FD190:$GG190,"SÉ")*12)+(COUNTIF(beosztás!$FD190:$GG190,"SÉJ")*8)+(COUNTIF(beosztás!$FD190:$GG190,"S1")*1)+(COUNTIF(beosztás!$FD190:$GG190,"S2")*2)+(COUNTIF(beosztás!$FD190:$GG190,"S3")*3)+(COUNTIF(beosztás!$FD190:$GG190,"S4")*4)+(COUNTIF(beosztás!$FD190:$GG190,"S5")*5)+(COUNTIF(beosztás!$FD190:$GG190,"S6")*6)+(COUNTIF(beosztás!$FD190:$GG190,"S7")*7)+(COUNTIF(beosztás!$FD190:$GG190,"S8")*8)+(COUNTIF(beosztás!$FD190:$GG190,"S9")*9)+(COUNTIF(beosztás!$FD190:$GG190,"S10")*10)+(COUNTIF(beosztás!$FD190:$GG190,"S11")*11)+(COUNTIF(beosztás!$FD190:$GG190,"S12")*12)</f>
        <v>0</v>
      </c>
      <c r="DG188" s="710">
        <f>COUNTIF(beosztás!$FD190:$GG190,"FÜ")*8</f>
        <v>0</v>
      </c>
      <c r="DH188" s="710">
        <f>COUNTIF(beosztás!$FD190:$GG190,"BN")*12+COUNTIF(beosztás!$FD190:$GG190,"BÉ")*12+COUNTIF(beosztás!$FD190:$GG190,"BDE")*8+COUNTIF(beosztás!$FD190:$GG190,"BDU")*8+COUNTIF(beosztás!$FD190:$GG190,"BÉJ")*8+COUNTIF(beosztás!$FD190:$GG190,"B1")*1+COUNTIF(beosztás!$FD190:$GG190,"B2")*2+COUNTIF(beosztás!$FD190:$GG190,"B3")*3+COUNTIF(beosztás!$FD190:$GG190,"B5")*5+COUNTIF(beosztás!$FD190:$GG190,"B6")*6+COUNTIF(beosztás!$FD190:$GG190,"B7")*7+COUNTIF(beosztás!$FD190:$GG190,"B8")*8+COUNTIF(beosztás!$FD190:$GG190,"B9")*9+COUNTIF(beosztás!$FD190:$GG190,"B10")*10+COUNTIF(beosztás!$FD190:$GG190,"B11")*11+COUNTIF(beosztás!$FD190:$GG190,"B12")*12+COUNTIF(beosztás!$FD190:$GG190,"BP")*0</f>
        <v>0</v>
      </c>
      <c r="DI188" s="605">
        <f t="shared" si="756"/>
        <v>0</v>
      </c>
      <c r="DJ188" s="710">
        <f>IF(C188="",0,alapadatok!$AN$7)</f>
        <v>0</v>
      </c>
      <c r="DK188" s="19">
        <f t="shared" si="757"/>
        <v>0</v>
      </c>
      <c r="DL188" s="741">
        <f t="shared" si="758"/>
        <v>0</v>
      </c>
      <c r="DM188" s="40"/>
      <c r="DN188" s="25">
        <f t="shared" si="759"/>
        <v>0</v>
      </c>
      <c r="DO188" s="605">
        <f t="shared" si="760"/>
        <v>0</v>
      </c>
      <c r="DP188" s="605">
        <f t="shared" si="761"/>
        <v>0</v>
      </c>
      <c r="DQ188" s="605">
        <f t="shared" si="762"/>
        <v>0</v>
      </c>
      <c r="DR188" s="605">
        <f t="shared" si="763"/>
        <v>0</v>
      </c>
      <c r="DS188" s="605">
        <f t="shared" si="764"/>
        <v>0</v>
      </c>
      <c r="DT188" s="605">
        <f t="shared" si="765"/>
        <v>0</v>
      </c>
      <c r="DU188" s="605">
        <f t="shared" si="766"/>
        <v>16</v>
      </c>
      <c r="DV188" s="605">
        <f t="shared" si="767"/>
        <v>0</v>
      </c>
      <c r="DW188" s="605">
        <f t="shared" si="768"/>
        <v>0</v>
      </c>
      <c r="DX188" s="605">
        <f t="shared" si="769"/>
        <v>0</v>
      </c>
      <c r="DY188" s="19">
        <f t="shared" si="770"/>
        <v>0</v>
      </c>
      <c r="DZ188" s="907">
        <f t="shared" si="771"/>
        <v>0</v>
      </c>
      <c r="EA188" s="41"/>
      <c r="EB188" s="709">
        <f>COUNTIF(beosztás!$GH190:$HL190,"DE")*8</f>
        <v>0</v>
      </c>
      <c r="EC188" s="710">
        <f>COUNTIF(beosztás!$GH190:$HL190,"DU")*8</f>
        <v>0</v>
      </c>
      <c r="ED188" s="710">
        <f>COUNTIF(beosztás!$GH190:$HL190,"ÉJ")*8</f>
        <v>0</v>
      </c>
      <c r="EE188" s="710">
        <f>COUNTIF(beosztás!$GH190:$HL190,"N")*12</f>
        <v>0</v>
      </c>
      <c r="EF188" s="710">
        <f>COUNTIF(beosztás!$GH190:$HL190,"é")*12</f>
        <v>0</v>
      </c>
      <c r="EG188" s="710">
        <f>SUM(beosztás!$GH190:$HL190)</f>
        <v>0</v>
      </c>
      <c r="EH188" s="710">
        <f>COUNTIF(beosztás!$GH190:$HL190,"FÜ")*8</f>
        <v>0</v>
      </c>
      <c r="EI188" s="897">
        <f>(COUNTIF(beosztás!$GH190:$HL190,"SN")*12)+(COUNTIF(beosztás!$GH190:$HL190,"SDE")*8)+(COUNTIF(beosztás!$GH190:$HL190,"SDU")*8)+(COUNTIF(beosztás!$GH190:$HL190,"SÉ")*12)+(COUNTIF(beosztás!$GH190:$HL190,"SÉJ")*8)+(COUNTIF(beosztás!$GH190:$HL190,"S1")*1)+(COUNTIF(beosztás!$GH190:$HL190,"S2")*2)+(COUNTIF(beosztás!$GH190:$HL190,"S3")*3)+(COUNTIF(beosztás!$GH190:$HL190,"S4")*4)+(COUNTIF(beosztás!$GH190:$HL190,"S5")*5)+(COUNTIF(beosztás!$GH190:$HL190,"S6")*6)+(COUNTIF(beosztás!$GH190:$HL190,"S7")*7)+(COUNTIF(beosztás!$GH190:$HL190,"S8")*8)+(COUNTIF(beosztás!$GH190:$HL190,"S9")*9)+(COUNTIF(beosztás!$GH190:$HL190,"S10")*10)+(COUNTIF(beosztás!$GH190:$HL190,"S11")*11)+(COUNTIF(beosztás!$GH190:$HL190,"S12")*12)</f>
        <v>0</v>
      </c>
      <c r="EJ188" s="710">
        <f>COUNTIF(beosztás!$GH190:$HL190,"BN")*12+COUNTIF(beosztás!$GH190:$HL190,"BÉ")*12+COUNTIF(beosztás!$GH190:$HL190,"BDE")*8+COUNTIF(beosztás!$GH190:$HL190,"BDU")*8+COUNTIF(beosztás!$GH190:$HL190,"BÉJ")*8+COUNTIF(beosztás!$GH190:$HL190,"B1")*1+COUNTIF(beosztás!$GH190:$HL190,"B2")*2+COUNTIF(beosztás!$GH190:$HL190,"B3")*3+COUNTIF(beosztás!$GH190:$HL190,"B5")*5+COUNTIF(beosztás!$GH190:$HL190,"B6")*6+COUNTIF(beosztás!$GH190:$HL190,"B7")*7+COUNTIF(beosztás!$GH190:$HL190,"B8")*8+COUNTIF(beosztás!$GH190:$HL190,"B9")*9+COUNTIF(beosztás!$GH190:$HL190,"B10")*10+COUNTIF(beosztás!$GH190:$HL190,"B11")*11+COUNTIF(beosztás!$GH190:$HL190,"B12")*12+COUNTIF(beosztás!$GH190:$HL190,"BP")*0</f>
        <v>0</v>
      </c>
      <c r="EK188" s="605">
        <f t="shared" si="772"/>
        <v>0</v>
      </c>
      <c r="EL188" s="710">
        <f>IF(C188="",0,alapadatok!$AN$8)</f>
        <v>0</v>
      </c>
      <c r="EM188" s="19">
        <f t="shared" si="773"/>
        <v>0</v>
      </c>
      <c r="EN188" s="907">
        <f t="shared" si="774"/>
        <v>0</v>
      </c>
      <c r="EO188" s="40"/>
      <c r="EP188" s="709">
        <f>COUNTIF(beosztás!$HM190:$IQ190,"DE")*8</f>
        <v>0</v>
      </c>
      <c r="EQ188" s="710">
        <f>COUNTIF(beosztás!$HM190:$IQ190,"DU")*8</f>
        <v>0</v>
      </c>
      <c r="ER188" s="710">
        <f>COUNTIF(beosztás!$HM190:$IQ190,"ÉJ")*8</f>
        <v>0</v>
      </c>
      <c r="ES188" s="710">
        <f>COUNTIF(beosztás!$HM190:$IQ190,"N")*12</f>
        <v>0</v>
      </c>
      <c r="ET188" s="710">
        <f>COUNTIF(beosztás!$HM190:$IQ190,"É")*12</f>
        <v>0</v>
      </c>
      <c r="EU188" s="710">
        <f>SUM(beosztás!$HM190:$IQ190)</f>
        <v>0</v>
      </c>
      <c r="EV188" s="897">
        <f>(COUNTIF(beosztás!$HM190:$IQ190,"SN")*12)+(COUNTIF(beosztás!$HM190:$IQ190,"SDE")*8)+(COUNTIF(beosztás!$HM190:$IQ190,"SDU")*8)+(COUNTIF(beosztás!$HM190:$IQ190,"SÉ")*12)+(COUNTIF(beosztás!$HM190:$IQ190,"SÉJ")*8)+(COUNTIF(beosztás!$HM190:$IQ190,"S1")*1)+(COUNTIF(beosztás!$HM190:$IQ190,"S2")*2)+(COUNTIF(beosztás!$HM190:$IQ190,"S3")*3)+(COUNTIF(beosztás!$HM190:$IQ190,"S4")*4)+(COUNTIF(beosztás!$HM190:$IQ190,"S5")*5)+(COUNTIF(beosztás!$HM190:$IQ190,"S6")*6)+(COUNTIF(beosztás!$HM190:$IQ190,"S7")*7)+(COUNTIF(beosztás!$HM190:$IQ190,"S8")*8)+(COUNTIF(beosztás!$HM190:$IQ190,"S9")*9)+(COUNTIF(beosztás!$HM190:$IQ190,"S10")*10)+(COUNTIF(beosztás!$HM190:$IQ190,"S11")*11)+(COUNTIF(beosztás!$HM190:$IQ190,"S12")*12)</f>
        <v>0</v>
      </c>
      <c r="EW188" s="710">
        <f>COUNTIF(beosztás!$HM190:$IQ190,"FÜ")*8</f>
        <v>0</v>
      </c>
      <c r="EX188" s="710">
        <f>COUNTIF(beosztás!$HM190:$IQ190,"BN")*12+COUNTIF(beosztás!$HM190:$IQ190,"BÉ")*12+COUNTIF(beosztás!$HM190:$IQ190,"BDE")*8+COUNTIF(beosztás!$HM190:$IQ190,"BDU")*8+COUNTIF(beosztás!$HM190:$IQ190,"BÉJ")*8+COUNTIF(beosztás!$HM190:$IQ190,"B1")*1+COUNTIF(beosztás!$HM190:$IQ190,"B2")*2+COUNTIF(beosztás!$HM190:$IQ190,"B3")*3+COUNTIF(beosztás!$HM190:$IQ190,"B5")*5+COUNTIF(beosztás!$HM190:$IQ190,"B6")*6+COUNTIF(beosztás!$HM190:$IQ190,"B7")*7+COUNTIF(beosztás!$HM190:$IQ190,"B8")*8+COUNTIF(beosztás!$HM190:$IQ190,"B9")*9+COUNTIF(beosztás!$HM190:$IQ190,"B10")*10+COUNTIF(beosztás!$HM190:$IQ190,"B11")*11+COUNTIF(beosztás!$HM190:$IQ190,"B12")*12+COUNTIF(beosztás!$HM190:$IQ190,"BP")*0</f>
        <v>0</v>
      </c>
      <c r="EY188" s="605">
        <f t="shared" si="775"/>
        <v>0</v>
      </c>
      <c r="EZ188" s="710">
        <f>IF(C188="",0,alapadatok!$AN$9)</f>
        <v>0</v>
      </c>
      <c r="FA188" s="19">
        <f t="shared" si="776"/>
        <v>0</v>
      </c>
      <c r="FB188" s="907">
        <f t="shared" si="777"/>
        <v>0</v>
      </c>
      <c r="FC188" s="40"/>
      <c r="FD188" s="25">
        <f t="shared" si="778"/>
        <v>0</v>
      </c>
      <c r="FE188" s="605">
        <f t="shared" si="779"/>
        <v>0</v>
      </c>
      <c r="FF188" s="605">
        <f t="shared" si="780"/>
        <v>0</v>
      </c>
      <c r="FG188" s="605">
        <f t="shared" si="781"/>
        <v>0</v>
      </c>
      <c r="FH188" s="605">
        <f t="shared" si="782"/>
        <v>0</v>
      </c>
      <c r="FI188" s="605">
        <f t="shared" si="783"/>
        <v>0</v>
      </c>
      <c r="FJ188" s="605">
        <f t="shared" si="784"/>
        <v>0</v>
      </c>
      <c r="FK188" s="605">
        <f t="shared" si="785"/>
        <v>0</v>
      </c>
      <c r="FL188" s="605">
        <f t="shared" si="786"/>
        <v>0</v>
      </c>
      <c r="FM188" s="605">
        <f t="shared" si="787"/>
        <v>0</v>
      </c>
      <c r="FN188" s="605">
        <f t="shared" si="788"/>
        <v>0</v>
      </c>
      <c r="FO188" s="19">
        <f t="shared" si="789"/>
        <v>0</v>
      </c>
      <c r="FP188" s="907">
        <f t="shared" si="790"/>
        <v>0</v>
      </c>
      <c r="FQ188" s="41"/>
      <c r="FR188" s="709">
        <f>COUNTIF(beosztás!$IR190:$JU190,"DE")*8</f>
        <v>0</v>
      </c>
      <c r="FS188" s="710">
        <f>COUNTIF(beosztás!$IR190:$JU190,"DU")*8</f>
        <v>0</v>
      </c>
      <c r="FT188" s="710">
        <f>COUNTIF(beosztás!$IR190:$JU190,"ÉJ")*8</f>
        <v>0</v>
      </c>
      <c r="FU188" s="710">
        <f>COUNTIF(beosztás!$IR190:$JU190,"N")*12</f>
        <v>0</v>
      </c>
      <c r="FV188" s="710">
        <f>COUNTIF(beosztás!$IR190:$JU190,"é")*12</f>
        <v>0</v>
      </c>
      <c r="FW188" s="710">
        <f>SUM(beosztás!$IR190:$JU190)</f>
        <v>0</v>
      </c>
      <c r="FX188" s="710">
        <f>COUNTIF(beosztás!$IR190:$JU190,"FÜ")*8</f>
        <v>0</v>
      </c>
      <c r="FY188" s="897">
        <f>(COUNTIF(beosztás!$IR190:$JU190,"SN")*12)+(COUNTIF(beosztás!$IR190:$JU190,"SDE")*8)+(COUNTIF(beosztás!$IR190:$JU190,"SDU")*8)+(COUNTIF(beosztás!$IR190:$JU190,"SÉ")*12)+(COUNTIF(beosztás!$IR190:$JU190,"SÉJ")*8)+(COUNTIF(beosztás!$IR190:$JU190,"S1")*1)+(COUNTIF(beosztás!$IR190:$JU190,"S2")*2)+(COUNTIF(beosztás!$IR190:$JU190,"S3")*3)+(COUNTIF(beosztás!$IR190:$JU190,"S4")*4)+(COUNTIF(beosztás!$IR190:$JU190,"S5")*5)+(COUNTIF(beosztás!$IR190:$JU190,"S6")*6)+(COUNTIF(beosztás!$IR190:$JU190,"S7")*7)+(COUNTIF(beosztás!$IR190:$JU190,"S8")*8)+(COUNTIF(beosztás!$IR190:$JU190,"S9")*9)+(COUNTIF(beosztás!$IR190:$JU190,"S10")*10)+(COUNTIF(beosztás!$IR190:$JU190,"S11")*11)+(COUNTIF(beosztás!$IR190:$JU190,"S12")*12)</f>
        <v>0</v>
      </c>
      <c r="FZ188" s="710">
        <f>COUNTIF(beosztás!$IR190:$JU190,"BN")*12+COUNTIF(beosztás!$IR190:$JU190,"BÉ")*12+COUNTIF(beosztás!$IR190:$JU190,"BDE")*8+COUNTIF(beosztás!$IR190:$JU190,"BDU")*8+COUNTIF(beosztás!$IR190:$JU190,"BÉJ")*8+COUNTIF(beosztás!$IR190:$JU190,"B1")*1+COUNTIF(beosztás!$IR190:$JU190,"B2")*2+COUNTIF(beosztás!$IR190:$JU190,"B3")*3+COUNTIF(beosztás!$IR190:$JU190,"B5")*5+COUNTIF(beosztás!$IR190:$JU190,"B6")*6+COUNTIF(beosztás!$IR190:$JU190,"B7")*7+COUNTIF(beosztás!$IR190:$JU190,"B8")*8+COUNTIF(beosztás!$IR190:$JU190,"B9")*9+COUNTIF(beosztás!$IR190:$JU190,"B10")*10+COUNTIF(beosztás!$IR190:$JU190,"B11")*11+COUNTIF(beosztás!$IR190:$JU190,"B12")*12+COUNTIF(beosztás!$IR190:$JU190,"BP")*0</f>
        <v>0</v>
      </c>
      <c r="GA188" s="605">
        <f t="shared" si="791"/>
        <v>0</v>
      </c>
      <c r="GB188" s="710">
        <f>IF(C188="",0,alapadatok!$AN$10)</f>
        <v>0</v>
      </c>
      <c r="GC188" s="19">
        <f t="shared" si="792"/>
        <v>0</v>
      </c>
      <c r="GD188" s="907">
        <f t="shared" si="793"/>
        <v>0</v>
      </c>
      <c r="GE188" s="42"/>
      <c r="GF188" s="709">
        <f>COUNTIF(beosztás!$JV190:$KZ190,"DE")*8</f>
        <v>0</v>
      </c>
      <c r="GG188" s="710">
        <f>COUNTIF(beosztás!$JV190:$KZ190,"DU")*8</f>
        <v>0</v>
      </c>
      <c r="GH188" s="710">
        <f>COUNTIF(beosztás!$JV190:$KZ190,"ÉJ")*8</f>
        <v>0</v>
      </c>
      <c r="GI188" s="710">
        <f>COUNTIF(beosztás!$JV190:$KZ190,"N")*12</f>
        <v>0</v>
      </c>
      <c r="GJ188" s="710">
        <f>COUNTIF(beosztás!$JV190:$KZ190,"É")*12</f>
        <v>0</v>
      </c>
      <c r="GK188" s="710">
        <f>SUM(beosztás!$JV190:$KZ190)</f>
        <v>0</v>
      </c>
      <c r="GL188" s="897">
        <f>(COUNTIF(beosztás!$JV190:$KZ190,"SN")*12)+(COUNTIF(beosztás!$JV190:$KZ190,"SDE")*8)+(COUNTIF(beosztás!$JV190:$KZ190,"SDU")*8)+(COUNTIF(beosztás!$JV190:$KZ190,"SÉ")*12)+(COUNTIF(beosztás!$JV190:$KZ190,"SÉJ")*8)+(COUNTIF(beosztás!$JV190:$KZ190,"S1")*1)+(COUNTIF(beosztás!$JV190:$KZ190,"S2")*2)+(COUNTIF(beosztás!$JV190:$KZ190,"S3")*3)+(COUNTIF(beosztás!$JV190:$KZ190,"S4")*4)+(COUNTIF(beosztás!$JV190:$KZ190,"S5")*5)+(COUNTIF(beosztás!$JV190:$KZ190,"S6")*6)+(COUNTIF(beosztás!$JV190:$KZ190,"S7")*7)+(COUNTIF(beosztás!$JV190:$KZ190,"S8")*8)+(COUNTIF(beosztás!$JV190:$KZ190,"S9")*9)+(COUNTIF(beosztás!$JV190:$KZ190,"S10")*10)+(COUNTIF(beosztás!$JV190:$KZ190,"S11")*11)+(COUNTIF(beosztás!$JV190:$KZ190,"S12")*12)</f>
        <v>0</v>
      </c>
      <c r="GM188" s="710">
        <f>COUNTIF(beosztás!$JV190:$KZ190,"FÜ")*8</f>
        <v>0</v>
      </c>
      <c r="GN188" s="710">
        <f>COUNTIF(beosztás!$JV190:$KZ190,"BN")*12+COUNTIF(beosztás!$JV190:$KZ190,"BÉ")*12+COUNTIF(beosztás!$JV190:$KZ190,"BDE")*8+COUNTIF(beosztás!$JV190:$KZ190,"BDU")*8+COUNTIF(beosztás!$JV190:$KZ190,"BÉJ")*8+COUNTIF(beosztás!$JV190:$KZ190,"B1")*1+COUNTIF(beosztás!$JV190:$KZ190,"B2")*2+COUNTIF(beosztás!$JV190:$KZ190,"B3")*3+COUNTIF(beosztás!$JV190:$KZ190,"B5")*5+COUNTIF(beosztás!$JV190:$KZ190,"B6")*6+COUNTIF(beosztás!$JV190:$KZ190,"B7")*7+COUNTIF(beosztás!$JV190:$KZ190,"B8")*8+COUNTIF(beosztás!$JV190:$KZ190,"B9")*9+COUNTIF(beosztás!$JV190:$KZ190,"B10")*10+COUNTIF(beosztás!$JV190:$KZ190,"B11")*11+COUNTIF(beosztás!$JV190:$KZ190,"B12")*12+COUNTIF(beosztás!$JV190:$KZ190,"BP")*0</f>
        <v>0</v>
      </c>
      <c r="GO188" s="605">
        <f t="shared" si="794"/>
        <v>0</v>
      </c>
      <c r="GP188" s="710">
        <f>IF(C188="",0,alapadatok!$AN$11)</f>
        <v>0</v>
      </c>
      <c r="GQ188" s="19">
        <f t="shared" si="795"/>
        <v>0</v>
      </c>
      <c r="GR188" s="907">
        <f t="shared" si="796"/>
        <v>0</v>
      </c>
      <c r="GS188" s="42"/>
      <c r="GT188" s="25">
        <f t="shared" ref="GT188:GT189" si="832">FR188+GF188</f>
        <v>0</v>
      </c>
      <c r="GU188" s="605">
        <f t="shared" ref="GU188:GU189" si="833">FS188+GG188</f>
        <v>0</v>
      </c>
      <c r="GV188" s="605">
        <f t="shared" ref="GV188:GV189" si="834">FT188+GH188</f>
        <v>0</v>
      </c>
      <c r="GW188" s="605">
        <f t="shared" ref="GW188:GW189" si="835">FU188+GI188</f>
        <v>0</v>
      </c>
      <c r="GX188" s="605">
        <f t="shared" ref="GX188:GX189" si="836">FV188+GJ188</f>
        <v>0</v>
      </c>
      <c r="GY188" s="605">
        <f t="shared" ref="GY188:GY189" si="837">FW188+GK188</f>
        <v>0</v>
      </c>
      <c r="GZ188" s="605">
        <f t="shared" ref="GZ188:GZ189" si="838">FY188+GL188</f>
        <v>0</v>
      </c>
      <c r="HA188" s="605">
        <f t="shared" ref="HA188:HA189" si="839">FX188+GM188</f>
        <v>0</v>
      </c>
      <c r="HB188" s="605">
        <f t="shared" ref="HB188:HB189" si="840">FZ188+GN188</f>
        <v>0</v>
      </c>
      <c r="HC188" s="605">
        <f t="shared" ref="HC188:HC189" si="841">GA188+GO188</f>
        <v>0</v>
      </c>
      <c r="HD188" s="605">
        <f t="shared" ref="HD188:HD189" si="842">GB188+GP188</f>
        <v>0</v>
      </c>
      <c r="HE188" s="19">
        <f t="shared" ref="HE188:HE189" si="843">HC188-HD188</f>
        <v>0</v>
      </c>
      <c r="HF188" s="907">
        <f t="shared" ref="HF188:HF189" si="844">GZ188</f>
        <v>0</v>
      </c>
      <c r="HG188" s="41"/>
      <c r="HH188" s="709">
        <f>COUNTIF(beosztás!$LA177:$MD177,"DE")*8</f>
        <v>0</v>
      </c>
      <c r="HI188" s="710">
        <f>COUNTIF(beosztás!$LA177:$MD177,"DU")*8</f>
        <v>0</v>
      </c>
      <c r="HJ188" s="710">
        <f>COUNTIF(beosztás!$LA177:$MD177,"ÉJ")*8</f>
        <v>0</v>
      </c>
      <c r="HK188" s="710">
        <f>COUNTIF(beosztás!$LA177:$MD177,"N")*12</f>
        <v>0</v>
      </c>
      <c r="HL188" s="710">
        <f>COUNTIF(beosztás!$LA177:$MD177,"é")*12</f>
        <v>0</v>
      </c>
      <c r="HM188" s="710">
        <f>SUM(beosztás!$LA177:$MD177)</f>
        <v>0</v>
      </c>
      <c r="HN188" s="710">
        <f>COUNTIF(beosztás!$LA177:$MD177,"FÜ")*8</f>
        <v>8</v>
      </c>
      <c r="HO188" s="897">
        <f>(COUNTIF(beosztás!$LA190:$MD190,"SN")*12)+(COUNTIF(beosztás!$LA190:$MD190,"SDE")*8)+(COUNTIF(beosztás!$LA190:$MD190,"SDU")*8)+(COUNTIF(beosztás!$LA190:$MD190,"SÉ")*12)+(COUNTIF(beosztás!$LA190:$MD190,"SÉJ")*8)+(COUNTIF(beosztás!$LA190:$MD190,"S1")*1)+(COUNTIF(beosztás!$LA190:$MD190,"S2")*2)+(COUNTIF(beosztás!$LA190:$MD190,"S3")*3)+(COUNTIF(beosztás!$LA190:$MD190,"S4")*4)+(COUNTIF(beosztás!$LA190:$MD190,"S5")*5)+(COUNTIF(beosztás!$LA190:$MD190,"S6")*6)+(COUNTIF(beosztás!$LA190:$MD190,"S7")*7)+(COUNTIF(beosztás!$LA190:$MD190,"S8")*8)+(COUNTIF(beosztás!$LA190:$MD190,"S9")*9)+(COUNTIF(beosztás!$LA190:$MD190,"S10")*10)+(COUNTIF(beosztás!$LA190:$MD190,"S11")*11)+(COUNTIF(beosztás!$LA190:$MD190,"S12")*12)</f>
        <v>0</v>
      </c>
      <c r="HP188" s="710">
        <f>COUNTIF(beosztás!$LA190:$MD190,"BN")*12+COUNTIF(beosztás!$LA190:$MD190,"BÉ")*12+COUNTIF(beosztás!$LA190:$MD190,"BDE")*8+COUNTIF(beosztás!$LA190:$MD190,"BDU")*8+COUNTIF(beosztás!$LA190:$MD190,"BÉJ")*8+COUNTIF(beosztás!$LA190:$MD190,"B1")*1+COUNTIF(beosztás!$LA190:$MD190,"B2")*2+COUNTIF(beosztás!$LA190:$MD190,"B3")*3+COUNTIF(beosztás!$KZ190:$MC190,"B5")*5+COUNTIF(beosztás!$KZ190:$MC190,"B6")*6+COUNTIF(beosztás!$KZ190:$MC190,"B7")*7+COUNTIF(beosztás!$KZ190:$MC190,"B8")*8+COUNTIF(beosztás!$LA190:$MD190,"B9")*9+COUNTIF(beosztás!$LA190:$MD190,"B10")*10+COUNTIF(beosztás!$LA190:$MD190,"B11")*11+COUNTIF(beosztás!$LA190:$MD190,"B12")*12+COUNTIF(beosztás!$LA190:$MD190,"BP")*0</f>
        <v>0</v>
      </c>
      <c r="HQ188" s="605">
        <f t="shared" ref="HQ188:HQ190" si="845">SUM(HH188:HP188)-HN188</f>
        <v>0</v>
      </c>
      <c r="HR188" s="710">
        <f>IF(C188="",0,alapadatok!$AN$12)</f>
        <v>0</v>
      </c>
      <c r="HS188" s="19">
        <f t="shared" ref="HS188:HS190" si="846">HQ188-HR188</f>
        <v>0</v>
      </c>
      <c r="HT188" s="907">
        <f t="shared" si="724"/>
        <v>0</v>
      </c>
      <c r="HU188" s="42"/>
      <c r="HV188" s="709">
        <f>COUNTIF(beosztás!$ME177:$NI177,"DE")*8</f>
        <v>0</v>
      </c>
      <c r="HW188" s="710">
        <f>COUNTIF(beosztás!$ME177:$NI177,"DU")*8</f>
        <v>0</v>
      </c>
      <c r="HX188" s="710">
        <f>COUNTIF(beosztás!$ME177:$NI177,"ÉJ")*8</f>
        <v>0</v>
      </c>
      <c r="HY188" s="710">
        <f>COUNTIF(beosztás!$ME177:$NI177,"N")*12</f>
        <v>0</v>
      </c>
      <c r="HZ188" s="710">
        <f>COUNTIF(beosztás!$ME177:$NI177,"É")*12</f>
        <v>0</v>
      </c>
      <c r="IA188" s="710">
        <f>SUM(beosztás!$ME177:$NI177)</f>
        <v>0</v>
      </c>
      <c r="IB188" s="710">
        <f>(COUNTIF(beosztás!$ME190:$NI190,"SN")*12)+(COUNTIF(beosztás!$ME190:$NI190,"SDE")*8)+(COUNTIF(beosztás!$ME190:$NI190,"SDU")*8)+(COUNTIF(beosztás!$ME190:$NI190,"SÉ")*12)+(COUNTIF(beosztás!$ME190:$NI190,"SÉJ")*8)+(COUNTIF(beosztás!$ME190:$NI190,"S1")*1)+(COUNTIF(beosztás!$ME190:$NI190,"S2")*2)+(COUNTIF(beosztás!$ME190:$NI190,"S3")*3)+(COUNTIF(beosztás!$ME190:$NI190,"S4")*4)+(COUNTIF(beosztás!$ME190:$NI190,"S5")*5)+(COUNTIF(beosztás!$ME190:$NI190,"S6")*6)+(COUNTIF(beosztás!$ME190:$NI190,"S7")*7)+(COUNTIF(beosztás!$ME190:$NI190,"S8")*8)+(COUNTIF(beosztás!$ME190:$NI190,"S9")*9)+(COUNTIF(beosztás!$ME190:$NI190,"S10")*10)+(COUNTIF(beosztás!$ME190:$NI190,"S11")*11)+(COUNTIF(beosztás!$ME190:$NI190,"S12")*12)</f>
        <v>0</v>
      </c>
      <c r="IC188" s="710">
        <f>COUNTIF(beosztás!$ME177:$NI177,"FÜ")*8</f>
        <v>16</v>
      </c>
      <c r="ID188" s="710">
        <f>COUNTIF(beosztás!$ME190:$NI190,"BN")*12+COUNTIF(beosztás!$ME190:$NI190,"BÉ")*12+COUNTIF(beosztás!$ME190:$NI190,"BDE")*8+COUNTIF(beosztás!$ME190:$NI190,"BDU")*8+COUNTIF(beosztás!$ME190:$NI190,"BÉJ")*8+COUNTIF(beosztás!$ME190:$NI190,"B1")*1+COUNTIF(beosztás!$ME190:$NI190,"B2")*2+COUNTIF(beosztás!$ME190:$NI190,"B3")*3+COUNTIF(beosztás!$ME190:$NI190,"B5")*5+COUNTIF(beosztás!$ME190:$NI190,"B6")*6+COUNTIF(beosztás!$ME190:$NI190,"B7")*7+COUNTIF(beosztás!$ME190:$NI190,"B8")*8+COUNTIF(beosztás!$ME190:$NI190,"B9")*9+COUNTIF(beosztás!$ME190:$NI190,"B10")*10+COUNTIF(beosztás!$ME190:$NI190,"B11")*11+COUNTIF(beosztás!$ME190:$NI190,"B12")*12+COUNTIF(beosztás!$ME190:$NI190,"BP")*0</f>
        <v>0</v>
      </c>
      <c r="IE188" s="605">
        <f t="shared" ref="IE188:IE190" si="847">SUM(HV188:ID188)-IC188</f>
        <v>0</v>
      </c>
      <c r="IF188" s="710">
        <f>IF(C188="",0,alapadatok!$AN$13)</f>
        <v>0</v>
      </c>
      <c r="IG188" s="19">
        <f t="shared" ref="IG188:IG190" si="848">IE188-IF188</f>
        <v>0</v>
      </c>
      <c r="IH188" s="741">
        <f t="shared" ref="IH188:IH190" si="849">IB188</f>
        <v>0</v>
      </c>
      <c r="II188" s="42"/>
      <c r="IJ188" s="25">
        <f t="shared" ref="IJ188:IJ190" si="850">HH188+HV188</f>
        <v>0</v>
      </c>
      <c r="IK188" s="605">
        <f t="shared" ref="IK188:IK190" si="851">HI188+HW188</f>
        <v>0</v>
      </c>
      <c r="IL188" s="605">
        <f t="shared" ref="IL188:IL190" si="852">HJ188+HX188</f>
        <v>0</v>
      </c>
      <c r="IM188" s="605">
        <f t="shared" ref="IM188:IM190" si="853">HK188+HY188</f>
        <v>0</v>
      </c>
      <c r="IN188" s="605">
        <f t="shared" ref="IN188:IN190" si="854">HL188+HZ188</f>
        <v>0</v>
      </c>
      <c r="IO188" s="605">
        <f t="shared" ref="IO188:IO190" si="855">HM188+IA188</f>
        <v>0</v>
      </c>
      <c r="IP188" s="605">
        <f t="shared" ref="IP188:IP190" si="856">HO188+IB188</f>
        <v>0</v>
      </c>
      <c r="IQ188" s="605">
        <f t="shared" ref="IQ188:IQ190" si="857">HN188+IC188</f>
        <v>24</v>
      </c>
      <c r="IR188" s="605">
        <f t="shared" ref="IR188:IR190" si="858">HP188+ID188</f>
        <v>0</v>
      </c>
      <c r="IS188" s="605">
        <f t="shared" ref="IS188:IS190" si="859">HQ188+IE188</f>
        <v>0</v>
      </c>
      <c r="IT188" s="605">
        <f t="shared" ref="IT188:IT190" si="860">HR188+IF188</f>
        <v>0</v>
      </c>
      <c r="IU188" s="19">
        <f t="shared" ref="IU188:IU190" si="861">IS188-IT188</f>
        <v>0</v>
      </c>
      <c r="IV188" s="907">
        <f t="shared" ref="IV188:IV190" si="862">IP188</f>
        <v>0</v>
      </c>
      <c r="IW188" s="43"/>
      <c r="JF188" s="21"/>
      <c r="JG188" s="21"/>
    </row>
    <row r="189" spans="1:267" ht="15.75" hidden="1" thickBot="1" x14ac:dyDescent="0.3">
      <c r="A189" s="422">
        <f>IF(beosztás!A191=0,"",beosztás!A191)</f>
        <v>44</v>
      </c>
      <c r="B189" s="48" t="str">
        <f>IF(beosztás!B191=0,"",beosztás!B191)</f>
        <v/>
      </c>
      <c r="C189" s="49" t="str">
        <f>IF(beosztás!C191=0,"",beosztás!C191)</f>
        <v/>
      </c>
      <c r="D189" s="50" t="str">
        <f>IF(beosztás!D191=0,"",beosztás!D191)</f>
        <v/>
      </c>
      <c r="E189" s="18"/>
      <c r="F189" s="709">
        <f>COUNTIF(beosztás!$I191:$AM191,"DE")*8</f>
        <v>0</v>
      </c>
      <c r="G189" s="710">
        <f>COUNTIF(beosztás!$I191:$AM191,"DU")*8</f>
        <v>0</v>
      </c>
      <c r="H189" s="710">
        <f>COUNTIF(beosztás!$I191:$AM191,"ÉJ")*8</f>
        <v>0</v>
      </c>
      <c r="I189" s="710">
        <f>COUNTIF(beosztás!$I191:$AM191,"N")*12</f>
        <v>0</v>
      </c>
      <c r="J189" s="710">
        <f>COUNTIF(beosztás!$I191:$AM191,"é")*12</f>
        <v>0</v>
      </c>
      <c r="K189" s="710">
        <f>SUM(beosztás!$I191:$AM191)</f>
        <v>0</v>
      </c>
      <c r="L189" s="710">
        <f>COUNTIF(beosztás!$I191:$AM191,"FÜ")*8</f>
        <v>0</v>
      </c>
      <c r="M189" s="710">
        <f>(COUNTIF(beosztás!$I191:$AM191,"SN")*12)+(COUNTIF(beosztás!$I191:$AM191,"SDE")*8)+(COUNTIF(beosztás!$I191:$AM191,"SDU")*8)+(COUNTIF(beosztás!$I191:$AM191,"S1")*1)+(COUNTIF(beosztás!$I191:$AM191,"S2")*2)+(COUNTIF(beosztás!$I191:$AM191,"S3")*3)+(COUNTIF(beosztás!$I191:$AM191,"S4")*4)+(COUNTIF(beosztás!$I191:$AM191,"S5")*5)+(COUNTIF(beosztás!$I191:$AM191,"S6")*6)+(COUNTIF(beosztás!$I191:$AM191,"S7")*7)+(COUNTIF(beosztás!$I191:$AM191,"S8")*8)+(COUNTIF(beosztás!$I191:$AM191,"S9")*9)+(COUNTIF(beosztás!$I191:$AM191,"S10")*10)+(COUNTIF(beosztás!$I191:$AM191,"S11")*11)+(COUNTIF(beosztás!$I191:$AM191,"S12")*12)+(COUNTIF(beosztás!$I191:$AM191,"SÉ")*12)+(COUNTIF(beosztás!$I191:$AM191,"SÉJ")*8)</f>
        <v>0</v>
      </c>
      <c r="N189" s="710">
        <f>COUNTIF(beosztás!$I191:$AM191,"BN")*12+COUNTIF(beosztás!$I191:$AM191,"BÉ")*12+COUNTIF(beosztás!$I191:$AM191,"BDE")*8+COUNTIF(beosztás!$I191:$AM191,"BDU")*8+COUNTIF(beosztás!$I191:$AM191,"BÉJ")*8+COUNTIF(beosztás!$I191:$AM191,"B1")*1+COUNTIF(beosztás!$I191:$AM191,"B2")*2+COUNTIF(beosztás!$I191:$AM191,"B3")*3+COUNTIF(beosztás!$I191:$AM191,"B5")*5+COUNTIF(beosztás!$I191:$AM191,"B6")*6+COUNTIF(beosztás!$I191:$AM191,"B7")*7+COUNTIF(beosztás!$I191:$AM191,"B8")*8+COUNTIF(beosztás!$I191:$AM191,"B9")*9+COUNTIF(beosztás!$I191:$AM191,"B10")*10+COUNTIF(beosztás!$I191:$AM191,"B11")*11+COUNTIF(beosztás!$I191:$AM191,"B12")*12+COUNTIF(beosztás!$I191:$AM191,"BP")*0</f>
        <v>0</v>
      </c>
      <c r="O189" s="605">
        <f t="shared" si="690"/>
        <v>0</v>
      </c>
      <c r="P189" s="710">
        <f>IF(C189="",0,alapadatok!$AN$2)</f>
        <v>0</v>
      </c>
      <c r="Q189" s="19">
        <f t="shared" si="828"/>
        <v>0</v>
      </c>
      <c r="R189" s="741">
        <f t="shared" si="691"/>
        <v>0</v>
      </c>
      <c r="S189" s="40"/>
      <c r="T189" s="709">
        <f>COUNTIF(beosztás!$AN191:$BO191,"DE")*8</f>
        <v>0</v>
      </c>
      <c r="U189" s="710">
        <f>COUNTIF(beosztás!$AN191:$BO191,"DU")*8</f>
        <v>0</v>
      </c>
      <c r="V189" s="710">
        <f>COUNTIF(beosztás!$AN191:$BO191,"ÉJ")*8</f>
        <v>0</v>
      </c>
      <c r="W189" s="710">
        <f>COUNTIF(beosztás!$AN191:$BO191,"N")*12</f>
        <v>0</v>
      </c>
      <c r="X189" s="710">
        <f>COUNTIF(beosztás!$AN191:$BO191,"É")*12</f>
        <v>0</v>
      </c>
      <c r="Y189" s="710">
        <f>SUM(beosztás!$AN191:$BO191)</f>
        <v>0</v>
      </c>
      <c r="Z189" s="710">
        <f>(COUNTIF(beosztás!$AN191:$BO191,"SN")*12)+(COUNTIF(beosztás!$AN191:$BO191,"SDE")*8)+(COUNTIF(beosztás!$AN191:$BO191,"SDU")*8)+(COUNTIF(beosztás!$AN191:$BO191,"SÉ")*12)+(COUNTIF(beosztás!$AN191:$BO191,"SÉJ")*8)+(COUNTIF(beosztás!$AN191:$BO191,"S1")*1)+(COUNTIF(beosztás!$AN191:$BO191,"S2")*2)+(COUNTIF(beosztás!$AN191:$BO191,"S3")*3)+(COUNTIF(beosztás!$AN191:$BO191,"S4")*4)+(COUNTIF(beosztás!$AN191:$BO191,"S5")*5)+(COUNTIF(beosztás!$AN191:$BO191,"S6")*6)+(COUNTIF(beosztás!$AN191:$BO191,"S7")*7)+(COUNTIF(beosztás!$AN191:$BO191,"S8")*8)+(COUNTIF(beosztás!$AN191:$BO191,"S9")*9)+(COUNTIF(beosztás!$AN191:$BO191,"S10")*10)+(COUNTIF(beosztás!$AN191:$BO191,"S11")*11)+(COUNTIF(beosztás!$AN191:$BO191,"S12")*12)</f>
        <v>0</v>
      </c>
      <c r="AA189" s="710">
        <f>COUNTIF(beosztás!$AN191:$BO191,"FÜ")*8</f>
        <v>0</v>
      </c>
      <c r="AB189" s="710">
        <f>COUNTIF(beosztás!$AN191:$BO191,"BN")*12+COUNTIF(beosztás!$AN191:$BO191,"BÉ")*12+COUNTIF(beosztás!$AN191:$BO191,"BDE")*8+COUNTIF(beosztás!$AN191:$BO191,"BDU")*8+COUNTIF(beosztás!$AN191:$BO191,"BÉJ")*8+COUNTIF(beosztás!$AN191:$BO191,"B1")*1+COUNTIF(beosztás!$AN191:$BO191,"B2")*2+COUNTIF(beosztás!$AN191:$BO191,"B3")*3+COUNTIF(beosztás!$AN191:$BO191,"B5")*5+COUNTIF(beosztás!$AN191:$BO191,"B6")*6+COUNTIF(beosztás!$AN191:$BO191,"B7")*7+COUNTIF(beosztás!$AN191:$BO191,"B8")*8+COUNTIF(beosztás!$AN191:$BO191,"B9")*9+COUNTIF(beosztás!$AN191:$BO191,"B10")*10+COUNTIF(beosztás!$AN191:$BO191,"B11")*11+COUNTIF(beosztás!$AN191:$BO191,"B12")*12+COUNTIF(beosztás!$AN191:$BO191,"BP")*0</f>
        <v>0</v>
      </c>
      <c r="AC189" s="605">
        <f t="shared" si="827"/>
        <v>0</v>
      </c>
      <c r="AD189" s="706">
        <f>IF(C189="",0,alapadatok!$AN$3)</f>
        <v>0</v>
      </c>
      <c r="AE189" s="19">
        <f t="shared" si="728"/>
        <v>0</v>
      </c>
      <c r="AF189" s="741">
        <f t="shared" si="729"/>
        <v>0</v>
      </c>
      <c r="AG189" s="40"/>
      <c r="AH189" s="25">
        <f t="shared" si="694"/>
        <v>0</v>
      </c>
      <c r="AI189" s="605">
        <f t="shared" si="695"/>
        <v>0</v>
      </c>
      <c r="AJ189" s="605">
        <f t="shared" si="696"/>
        <v>0</v>
      </c>
      <c r="AK189" s="605">
        <f t="shared" si="697"/>
        <v>0</v>
      </c>
      <c r="AL189" s="605">
        <f t="shared" si="698"/>
        <v>0</v>
      </c>
      <c r="AM189" s="605">
        <f t="shared" si="699"/>
        <v>0</v>
      </c>
      <c r="AN189" s="605">
        <f t="shared" si="700"/>
        <v>0</v>
      </c>
      <c r="AO189" s="605">
        <f t="shared" si="701"/>
        <v>0</v>
      </c>
      <c r="AP189" s="605">
        <f t="shared" si="730"/>
        <v>0</v>
      </c>
      <c r="AQ189" s="605">
        <f t="shared" si="731"/>
        <v>0</v>
      </c>
      <c r="AR189" s="605">
        <f t="shared" si="732"/>
        <v>0</v>
      </c>
      <c r="AS189" s="19">
        <f t="shared" si="733"/>
        <v>0</v>
      </c>
      <c r="AT189" s="741">
        <f t="shared" si="734"/>
        <v>0</v>
      </c>
      <c r="AU189" s="41"/>
      <c r="AV189" s="709">
        <f>COUNTIF(beosztás!$BP191:$CT191,"DE")*8</f>
        <v>0</v>
      </c>
      <c r="AW189" s="710">
        <f>COUNTIF(beosztás!$BP191:$CT191,"DU")*8</f>
        <v>0</v>
      </c>
      <c r="AX189" s="710">
        <f>COUNTIF(beosztás!$BP191:$CT191,"ÉJ")*8</f>
        <v>0</v>
      </c>
      <c r="AY189" s="710">
        <f>COUNTIF(beosztás!$BP191:$CT191,"N")*12</f>
        <v>0</v>
      </c>
      <c r="AZ189" s="710">
        <f>COUNTIF(beosztás!$BP191:$CT191,"é")*12</f>
        <v>0</v>
      </c>
      <c r="BA189" s="710">
        <f>SUM(beosztás!$BP191:$CT191)</f>
        <v>0</v>
      </c>
      <c r="BB189" s="710">
        <f>COUNTIF(beosztás!$BP191:$CT191,"FÜ")*8</f>
        <v>0</v>
      </c>
      <c r="BC189" s="897">
        <f>(COUNTIF(beosztás!$BP191:$CT191,"SN")*12)+(COUNTIF(beosztás!$BP191:$CT191,"SDE")*8)+(COUNTIF(beosztás!$BP191:$CT191,"SDU")*8)+(COUNTIF(beosztás!$BP191:$CT191,"SÉ")*12)+(COUNTIF(beosztás!$BP191:$CT191,"SÉJ")*8)+(COUNTIF(beosztás!$BP191:$CT191,"S1")*1)+(COUNTIF(beosztás!$BP191:$CT191,"S2")*2)+(COUNTIF(beosztás!$BP191:$CT191,"S3")*3)+(COUNTIF(beosztás!$BP191:$CT191,"S4")*4)+(COUNTIF(beosztás!$BP191:$CT191,"S5")*5)+(COUNTIF(beosztás!$BP191:$CT191,"S6")*6)+(COUNTIF(beosztás!$BP191:$CT191,"S7")*7)+(COUNTIF(beosztás!$BP191:$CT191,"S8")*8)+(COUNTIF(beosztás!$BP191:$CT191,"S9")*9)+(COUNTIF(beosztás!$BP191:$CT191,"S10")*10)+(COUNTIF(beosztás!$BP191:$CT191,"S11")*11)+(COUNTIF(beosztás!$BP191:$CT191,"S12")*12)</f>
        <v>0</v>
      </c>
      <c r="BD189" s="710">
        <f>COUNTIF(beosztás!$BP191:$CT191,"BN")*12+COUNTIF(beosztás!$BP191:$CT191,"BÉ")*12+COUNTIF(beosztás!$BP191:$CT191,"BDE")*8+COUNTIF(beosztás!$BP191:$CT191,"BDU")*8+COUNTIF(beosztás!$BP191:$CT191,"BÉJ")*8+COUNTIF(beosztás!$BP191:$CT191,"B1")*1+COUNTIF(beosztás!$BP191:$CT191,"B2")*2+COUNTIF(beosztás!$BP191:$CT191,"B3")*3+COUNTIF(beosztás!$BP191:$CT191,"B5")*5+COUNTIF(beosztás!$BP191:$CT191,"B6")*6+COUNTIF(beosztás!$BP191:$CT191,"B7")*7+COUNTIF(beosztás!$BP191:$CT191,"B8")*8+COUNTIF(beosztás!$BP191:$CT191,"B9")*9+COUNTIF(beosztás!$BP191:$CT191,"B10")*10+COUNTIF(beosztás!$BP191:$CT191,"B11")*11+COUNTIF(beosztás!$BP191:$CT191,"B12")*12+COUNTIF(beosztás!$BP191:$CT191,"BP")*0</f>
        <v>0</v>
      </c>
      <c r="BE189" s="605">
        <f t="shared" si="735"/>
        <v>0</v>
      </c>
      <c r="BF189" s="706">
        <f>IF(C189="",0,alapadatok!$AN$4)</f>
        <v>0</v>
      </c>
      <c r="BG189" s="19">
        <f t="shared" si="736"/>
        <v>0</v>
      </c>
      <c r="BH189" s="741">
        <f t="shared" si="737"/>
        <v>0</v>
      </c>
      <c r="BI189" s="40"/>
      <c r="BJ189" s="709">
        <f>COUNTIF(beosztás!$CU191:$DX191,"DE")*8</f>
        <v>0</v>
      </c>
      <c r="BK189" s="710">
        <f>COUNTIF(beosztás!$CU191:$DX191,"DU")*8</f>
        <v>0</v>
      </c>
      <c r="BL189" s="710">
        <f>COUNTIF(beosztás!$CU191:$DX191,"ÉJ")*8</f>
        <v>0</v>
      </c>
      <c r="BM189" s="710">
        <f>COUNTIF(beosztás!$CU191:$DX191,"N")*12</f>
        <v>0</v>
      </c>
      <c r="BN189" s="710">
        <f>COUNTIF(beosztás!$CU191:$DX191,"É")*12</f>
        <v>0</v>
      </c>
      <c r="BO189" s="710">
        <f>SUM(beosztás!$CU191:$DX191)</f>
        <v>0</v>
      </c>
      <c r="BP189" s="897">
        <f>(COUNTIF(beosztás!$CU191:$DX191,"SN")*12)+(COUNTIF(beosztás!$CU191:$DX191,"SDE")*8)+(COUNTIF(beosztás!$CU191:$DX191,"SDU")*8)+(COUNTIF(beosztás!$CU191:$DX191,"SÉ")*12)+(COUNTIF(beosztás!$CU191:$DX191,"SÉJ")*8)+(COUNTIF(beosztás!$CU191:$DX191,"S1")*1)+(COUNTIF(beosztás!$CU191:$DX191,"S2")*2)+(COUNTIF(beosztás!$CU191:$DX191,"S3")*3)+(COUNTIF(beosztás!$CU191:$DX191,"S4")*4)+(COUNTIF(beosztás!$CU191:$DX191,"S5")*5)+(COUNTIF(beosztás!$CU191:$DX191,"S6")*6)+(COUNTIF(beosztás!$CU191:$DX191,"S7")*7)+(COUNTIF(beosztás!$CU191:$DX191,"S8")*8)+(COUNTIF(beosztás!$CU191:$DX191,"S9")*9)+(COUNTIF(beosztás!$CU191:$DX191,"S10")*10)+(COUNTIF(beosztás!$CU191:$DX191,"S11")*11)+(COUNTIF(beosztás!$CU191:$DX191,"S12")*12)</f>
        <v>0</v>
      </c>
      <c r="BQ189" s="710">
        <f>COUNTIF(beosztás!$CU191:$DX191,"FÜ")*8</f>
        <v>0</v>
      </c>
      <c r="BR189" s="710">
        <f>COUNTIF(beosztás!$CU191:$DX191,"BN")*12+COUNTIF(beosztás!$CU191:$DX191,"BÉ")*12+COUNTIF(beosztás!$CU191:$DX191,"BDE")*8+COUNTIF(beosztás!$CU191:$DX191,"BDU")*8+COUNTIF(beosztás!$CU191:$DX191,"BÉJ")*8+COUNTIF(beosztás!$CU191:$DX191,"B1")*1+COUNTIF(beosztás!$CU191:$DX191,"B2")*2+COUNTIF(beosztás!$CU191:$DX191,"B3")*3+COUNTIF(beosztás!$CU191:$DX191,"B5")*5+COUNTIF(beosztás!$CU191:$DX191,"B6")*6+COUNTIF(beosztás!$CU191:$DX191,"B7")*7+COUNTIF(beosztás!$CU191:$DX191,"B8")*8+COUNTIF(beosztás!$CU191:$DX191,"B9")*9+COUNTIF(beosztás!$CU191:$DX191,"B10")*10+COUNTIF(beosztás!$CU191:$DX191,"B11")*11+COUNTIF(beosztás!$CU191:$DX191,"B12")*12+COUNTIF(beosztás!$CU191:$DX191,"BP")*0</f>
        <v>0</v>
      </c>
      <c r="BS189" s="605">
        <f t="shared" si="738"/>
        <v>0</v>
      </c>
      <c r="BT189" s="710">
        <f>IF(C189="",0,alapadatok!$AN$5)</f>
        <v>0</v>
      </c>
      <c r="BU189" s="19">
        <f t="shared" si="739"/>
        <v>0</v>
      </c>
      <c r="BV189" s="741">
        <f t="shared" si="706"/>
        <v>0</v>
      </c>
      <c r="BW189" s="40"/>
      <c r="BX189" s="25">
        <f t="shared" si="740"/>
        <v>0</v>
      </c>
      <c r="BY189" s="605">
        <f t="shared" si="741"/>
        <v>0</v>
      </c>
      <c r="BZ189" s="605">
        <f t="shared" si="742"/>
        <v>0</v>
      </c>
      <c r="CA189" s="605">
        <f t="shared" si="743"/>
        <v>0</v>
      </c>
      <c r="CB189" s="605">
        <f t="shared" si="744"/>
        <v>0</v>
      </c>
      <c r="CC189" s="605">
        <f t="shared" si="745"/>
        <v>0</v>
      </c>
      <c r="CD189" s="605">
        <f t="shared" si="746"/>
        <v>0</v>
      </c>
      <c r="CE189" s="605">
        <f t="shared" si="747"/>
        <v>0</v>
      </c>
      <c r="CF189" s="605">
        <f t="shared" si="748"/>
        <v>0</v>
      </c>
      <c r="CG189" s="605">
        <f t="shared" si="749"/>
        <v>0</v>
      </c>
      <c r="CH189" s="605">
        <f t="shared" si="750"/>
        <v>0</v>
      </c>
      <c r="CI189" s="19">
        <f t="shared" si="751"/>
        <v>0</v>
      </c>
      <c r="CJ189" s="741">
        <f t="shared" si="752"/>
        <v>0</v>
      </c>
      <c r="CK189" s="41"/>
      <c r="CL189" s="709">
        <f>COUNTIF(beosztás!$DY178:$FC178,"DE")*8</f>
        <v>0</v>
      </c>
      <c r="CM189" s="710">
        <f>COUNTIF(beosztás!$DY178:$FC178,"DU")*8</f>
        <v>0</v>
      </c>
      <c r="CN189" s="710">
        <f>COUNTIF(beosztás!$DY178:$FC178,"ÉJ")*8</f>
        <v>0</v>
      </c>
      <c r="CO189" s="710">
        <f>COUNTIF(beosztás!$DY178:$FC178,"N")*12</f>
        <v>0</v>
      </c>
      <c r="CP189" s="710">
        <f>COUNTIF(beosztás!$DY178:$FC178,"é")*12</f>
        <v>0</v>
      </c>
      <c r="CQ189" s="710">
        <f>SUM(beosztás!$DY178:$FC178)</f>
        <v>0</v>
      </c>
      <c r="CR189" s="710">
        <f>COUNTIF(beosztás!$DY178:$FC178,"FÜ")*8</f>
        <v>0</v>
      </c>
      <c r="CS189" s="897">
        <f>(COUNTIF(beosztás!$DY191:$FC191,"SN")*12)+(COUNTIF(beosztás!$DY191:$FC191,"SDE")*8)+(COUNTIF(beosztás!$DY191:$FC191,"SDU")*8)+(COUNTIF(beosztás!$DY191:$FC191,"SÉ")*12)+(COUNTIF(beosztás!$DY191:$FC191,"SÉJ")*8)+(COUNTIF(beosztás!$DY191:$FC191,"S1")*1)+(COUNTIF(beosztás!$DY191:$FC191,"S2")*2)+(COUNTIF(beosztás!$DY191:$FC191,"S3")*3)+(COUNTIF(beosztás!$DY191:$FC191,"S4")*4)+(COUNTIF(beosztás!$DY191:$FC191,"S5")*5)+(COUNTIF(beosztás!$DY191:$FC191,"S6")*6)+(COUNTIF(beosztás!$DY191:$FC191,"S7")*7)+(COUNTIF(beosztás!$DY191:$FC191,"S8")*8)+(COUNTIF(beosztás!$DY191:$FC191,"S9")*9)+(COUNTIF(beosztás!$DY191:$FC191,"S10")*10)+(COUNTIF(beosztás!$DY191:$FC191,"S11")*11)+(COUNTIF(beosztás!$DY191:$FC191,"S12")*12)</f>
        <v>0</v>
      </c>
      <c r="CT189" s="710">
        <f>COUNTIF(beosztás!$DY191:$FC191,"BN")*12+COUNTIF(beosztás!$DY191:$FC191,"BÉ")*12+COUNTIF(beosztás!$DY191:$FC191,"BDE")*8+COUNTIF(beosztás!$DY191:$FC191,"BDU")*8+COUNTIF(beosztás!$DY191:$FC191,"BÉJ")*8+COUNTIF(beosztás!$DY191:$FC191,"B1")*1+COUNTIF(beosztás!$DY191:$FC191,"B2")*2+COUNTIF(beosztás!$DY191:$FC191,"B3")*3+COUNTIF(beosztás!$DY191:$FC191,"B5")*5+COUNTIF(beosztás!$DY191:$FC191,"B6")*6+COUNTIF(beosztás!$DY191:$FC191,"B7")*7+COUNTIF(beosztás!$DY191:$FC191,"B8")*8+COUNTIF(beosztás!$DY191:$FC191,"B9")*9+COUNTIF(beosztás!$DY191:$FC191,"B10")*10+COUNTIF(beosztás!$DY191:$FC191,"B11")*11+COUNTIF(beosztás!$DY191:$FC191,"B12")*12+COUNTIF(beosztás!$DY191:$FC191,"BP")*0</f>
        <v>0</v>
      </c>
      <c r="CU189" s="605">
        <f t="shared" si="829"/>
        <v>0</v>
      </c>
      <c r="CV189" s="710">
        <f>IF(C189="",0,alapadatok!$AN$6)</f>
        <v>0</v>
      </c>
      <c r="CW189" s="19">
        <f t="shared" si="830"/>
        <v>0</v>
      </c>
      <c r="CX189" s="907">
        <f t="shared" si="831"/>
        <v>0</v>
      </c>
      <c r="CY189" s="40"/>
      <c r="CZ189" s="709">
        <f>COUNTIF(beosztás!$FD177:$GG177,"DE")*8</f>
        <v>0</v>
      </c>
      <c r="DA189" s="710">
        <f>COUNTIF(beosztás!$FD177:$GG177,"DU")*8</f>
        <v>0</v>
      </c>
      <c r="DB189" s="710">
        <f>COUNTIF(beosztás!$FD177:$GG177,"ÉJ")*8</f>
        <v>0</v>
      </c>
      <c r="DC189" s="710">
        <f>COUNTIF(beosztás!$FD177:$GG177,"N")*12</f>
        <v>0</v>
      </c>
      <c r="DD189" s="710">
        <f>COUNTIF(beosztás!$FD177:$GG177,"É")*12</f>
        <v>0</v>
      </c>
      <c r="DE189" s="710">
        <f>SUM(beosztás!$FD177:$GG177)</f>
        <v>0</v>
      </c>
      <c r="DF189" s="897">
        <f>(COUNTIF(beosztás!$FD191:$GG191,"SN")*12)+(COUNTIF(beosztás!$FD191:$GG191,"SDE")*8)+(COUNTIF(beosztás!$FD191:$GG191,"SDU")*8)+(COUNTIF(beosztás!$FD191:$GG191,"SÉ")*12)+(COUNTIF(beosztás!$FD191:$GG191,"SÉJ")*8)+(COUNTIF(beosztás!$FD191:$GG191,"S1")*1)+(COUNTIF(beosztás!$FD191:$GG191,"S2")*2)+(COUNTIF(beosztás!$FD191:$GG191,"S3")*3)+(COUNTIF(beosztás!$FD191:$GG191,"S4")*4)+(COUNTIF(beosztás!$FD191:$GG191,"S5")*5)+(COUNTIF(beosztás!$FD191:$GG191,"S6")*6)+(COUNTIF(beosztás!$FD191:$GG191,"S7")*7)+(COUNTIF(beosztás!$FD191:$GG191,"S8")*8)+(COUNTIF(beosztás!$FD191:$GG191,"S9")*9)+(COUNTIF(beosztás!$FD191:$GG191,"S10")*10)+(COUNTIF(beosztás!$FD191:$GG191,"S11")*11)+(COUNTIF(beosztás!$FD191:$GG191,"S12")*12)</f>
        <v>0</v>
      </c>
      <c r="DG189" s="710">
        <f>COUNTIF(beosztás!$FD177:$GG177,"FÜ")*8</f>
        <v>0</v>
      </c>
      <c r="DH189" s="710">
        <f>COUNTIF(beosztás!$FD191:$GG191,"BN")*12+COUNTIF(beosztás!$FD191:$GG191,"BÉ")*12+COUNTIF(beosztás!$FD191:$GG191,"BDE")*8+COUNTIF(beosztás!$FD191:$GG191,"BDU")*8+COUNTIF(beosztás!$FD191:$GG191,"BÉJ")*8+COUNTIF(beosztás!$FD191:$GG191,"B1")*1+COUNTIF(beosztás!$FD191:$GG191,"B2")*2+COUNTIF(beosztás!$FD191:$GG191,"B3")*3+COUNTIF(beosztás!$FD191:$GG191,"B5")*5+COUNTIF(beosztás!$FD191:$GG191,"B6")*6+COUNTIF(beosztás!$FD191:$GG191,"B7")*7+COUNTIF(beosztás!$FD191:$GG191,"B8")*8+COUNTIF(beosztás!$FD191:$GG191,"B9")*9+COUNTIF(beosztás!$FD191:$GG191,"B10")*10+COUNTIF(beosztás!$FD191:$GG191,"B11")*11+COUNTIF(beosztás!$FD191:$GG191,"B12")*12+COUNTIF(beosztás!$FD191:$GG191,"BP")*0</f>
        <v>0</v>
      </c>
      <c r="DI189" s="24">
        <f t="shared" si="710"/>
        <v>0</v>
      </c>
      <c r="DJ189" s="710">
        <f>IF(C189="",0,alapadatok!$AN$7)</f>
        <v>0</v>
      </c>
      <c r="DK189" s="19">
        <f t="shared" si="613"/>
        <v>0</v>
      </c>
      <c r="DL189" s="741">
        <f t="shared" si="711"/>
        <v>0</v>
      </c>
      <c r="DM189" s="40"/>
      <c r="DN189" s="25">
        <f t="shared" si="615"/>
        <v>0</v>
      </c>
      <c r="DO189" s="24">
        <f t="shared" si="616"/>
        <v>0</v>
      </c>
      <c r="DP189" s="24">
        <f t="shared" si="617"/>
        <v>0</v>
      </c>
      <c r="DQ189" s="24">
        <f t="shared" si="618"/>
        <v>0</v>
      </c>
      <c r="DR189" s="24">
        <f t="shared" si="619"/>
        <v>0</v>
      </c>
      <c r="DS189" s="24">
        <f t="shared" si="620"/>
        <v>0</v>
      </c>
      <c r="DT189" s="24">
        <f t="shared" si="621"/>
        <v>0</v>
      </c>
      <c r="DU189" s="24">
        <f t="shared" si="622"/>
        <v>0</v>
      </c>
      <c r="DV189" s="24">
        <f t="shared" si="623"/>
        <v>0</v>
      </c>
      <c r="DW189" s="24">
        <f t="shared" si="624"/>
        <v>0</v>
      </c>
      <c r="DX189" s="24">
        <f t="shared" si="625"/>
        <v>0</v>
      </c>
      <c r="DY189" s="19">
        <f t="shared" si="626"/>
        <v>0</v>
      </c>
      <c r="DZ189" s="907">
        <f t="shared" si="712"/>
        <v>0</v>
      </c>
      <c r="EA189" s="41"/>
      <c r="EB189" s="709">
        <f>COUNTIF(beosztás!$GH177:$HL177,"DE")*8</f>
        <v>0</v>
      </c>
      <c r="EC189" s="710">
        <f>COUNTIF(beosztás!$GH177:$HL177,"DU")*8</f>
        <v>0</v>
      </c>
      <c r="ED189" s="710">
        <f>COUNTIF(beosztás!$GH177:$HL177,"ÉJ")*8</f>
        <v>0</v>
      </c>
      <c r="EE189" s="710">
        <f>COUNTIF(beosztás!$GH177:$HL177,"N")*12</f>
        <v>0</v>
      </c>
      <c r="EF189" s="710">
        <f>COUNTIF(beosztás!$GH177:$HL177,"é")*12</f>
        <v>0</v>
      </c>
      <c r="EG189" s="710">
        <f>SUM(beosztás!$GH177:$HL177)</f>
        <v>0</v>
      </c>
      <c r="EH189" s="710">
        <f>COUNTIF(beosztás!$GH177:$HL177,"FÜ")*8</f>
        <v>0</v>
      </c>
      <c r="EI189" s="897">
        <f>(COUNTIF(beosztás!$GH191:$HL191,"SN")*12)+(COUNTIF(beosztás!$GH191:$HL191,"SDE")*8)+(COUNTIF(beosztás!$GH191:$HL191,"SDU")*8)+(COUNTIF(beosztás!$GH191:$HL191,"SÉ")*12)+(COUNTIF(beosztás!$GH191:$HL191,"SÉJ")*8)+(COUNTIF(beosztás!$GH191:$HL191,"S1")*1)+(COUNTIF(beosztás!$GH191:$HL191,"S2")*2)+(COUNTIF(beosztás!$GH191:$HL191,"S3")*3)+(COUNTIF(beosztás!$GH191:$HL191,"S4")*4)+(COUNTIF(beosztás!$GH191:$HL191,"S5")*5)+(COUNTIF(beosztás!$GH191:$HL191,"S6")*6)+(COUNTIF(beosztás!$GH191:$HL191,"S7")*7)+(COUNTIF(beosztás!$GH191:$HL191,"S8")*8)+(COUNTIF(beosztás!$GH191:$HL191,"S9")*9)+(COUNTIF(beosztás!$GH191:$HL191,"S10")*10)+(COUNTIF(beosztás!$GH191:$HL191,"S11")*11)+(COUNTIF(beosztás!$GH191:$HL191,"S12")*12)</f>
        <v>0</v>
      </c>
      <c r="EJ189" s="710">
        <f>COUNTIF(beosztás!$GH191:$HL191,"BN")*12+COUNTIF(beosztás!$GH191:$HL191,"BÉ")*12+COUNTIF(beosztás!$GH191:$HL191,"BDE")*8+COUNTIF(beosztás!$GH191:$HL191,"BDU")*8+COUNTIF(beosztás!$GH191:$HL191,"BÉJ")*8+COUNTIF(beosztás!$GH191:$HL191,"B1")*1+COUNTIF(beosztás!$GH191:$HL191,"B2")*2+COUNTIF(beosztás!$GH191:$HL191,"B3")*3+COUNTIF(beosztás!$GH191:$HL191,"B5")*5+COUNTIF(beosztás!$GH191:$HL191,"B6")*6+COUNTIF(beosztás!$GH191:$HL191,"B7")*7+COUNTIF(beosztás!$GH191:$HL191,"B8")*8+COUNTIF(beosztás!$GH191:$HL191,"B9")*9+COUNTIF(beosztás!$GH191:$HL191,"B10")*10+COUNTIF(beosztás!$GH191:$HL191,"B11")*11+COUNTIF(beosztás!$GH191:$HL191,"B12")*12+COUNTIF(beosztás!$GH191:$HL191,"BP")*0</f>
        <v>0</v>
      </c>
      <c r="EK189" s="24">
        <f t="shared" si="713"/>
        <v>0</v>
      </c>
      <c r="EL189" s="710">
        <f>IF(C189="",0,alapadatok!$AN$8)</f>
        <v>0</v>
      </c>
      <c r="EM189" s="19">
        <f t="shared" si="629"/>
        <v>0</v>
      </c>
      <c r="EN189" s="907">
        <f t="shared" si="714"/>
        <v>0</v>
      </c>
      <c r="EO189" s="40"/>
      <c r="EP189" s="709">
        <f>COUNTIF(beosztás!$HM177:$IQ177,"DE")*8</f>
        <v>0</v>
      </c>
      <c r="EQ189" s="710">
        <f>COUNTIF(beosztás!$HM177:$IQ177,"DU")*8</f>
        <v>0</v>
      </c>
      <c r="ER189" s="710">
        <f>COUNTIF(beosztás!$HM177:$IQ177,"ÉJ")*8</f>
        <v>0</v>
      </c>
      <c r="ES189" s="710">
        <f>COUNTIF(beosztás!$HM177:$IQ177,"N")*12</f>
        <v>0</v>
      </c>
      <c r="ET189" s="710">
        <f>COUNTIF(beosztás!$HM177:$IQ177,"É")*12</f>
        <v>0</v>
      </c>
      <c r="EU189" s="710">
        <f>SUM(beosztás!$HM177:$IQ177)</f>
        <v>0</v>
      </c>
      <c r="EV189" s="897">
        <f>(COUNTIF(beosztás!$HM191:$IQ191,"SN")*12)+(COUNTIF(beosztás!$HM191:$IQ191,"SDE")*8)+(COUNTIF(beosztás!$HM191:$IQ191,"SDU")*8)+(COUNTIF(beosztás!$HM191:$IQ191,"SÉ")*12)+(COUNTIF(beosztás!$HM191:$IQ191,"SÉJ")*8)+(COUNTIF(beosztás!$HM191:$IQ191,"S1")*1)+(COUNTIF(beosztás!$HM191:$IQ191,"S2")*2)+(COUNTIF(beosztás!$HM191:$IQ191,"S3")*3)+(COUNTIF(beosztás!$HM191:$IQ191,"S4")*4)+(COUNTIF(beosztás!$HM191:$IQ191,"S5")*5)+(COUNTIF(beosztás!$HM191:$IQ191,"S6")*6)+(COUNTIF(beosztás!$HM191:$IQ191,"S7")*7)+(COUNTIF(beosztás!$HM191:$IQ191,"S8")*8)+(COUNTIF(beosztás!$HM191:$IQ191,"S9")*9)+(COUNTIF(beosztás!$HM191:$IQ191,"S10")*10)+(COUNTIF(beosztás!$HM191:$IQ191,"S11")*11)+(COUNTIF(beosztás!$HM191:$IQ191,"S12")*12)</f>
        <v>0</v>
      </c>
      <c r="EW189" s="710">
        <f>COUNTIF(beosztás!$HM177:$IQ177,"FÜ")*8</f>
        <v>8</v>
      </c>
      <c r="EX189" s="710">
        <f>COUNTIF(beosztás!$HM191:$IQ191,"BN")*12+COUNTIF(beosztás!$HM191:$IQ191,"BÉ")*12+COUNTIF(beosztás!$HM191:$IQ191,"BDE")*8+COUNTIF(beosztás!$HM191:$IQ191,"BDU")*8+COUNTIF(beosztás!$HM191:$IQ191,"BÉJ")*8+COUNTIF(beosztás!$HM191:$IQ191,"B1")*1+COUNTIF(beosztás!$HM191:$IQ191,"B2")*2+COUNTIF(beosztás!$HM191:$IQ191,"B3")*3+COUNTIF(beosztás!$HM191:$IQ191,"B5")*5+COUNTIF(beosztás!$HM191:$IQ191,"B6")*6+COUNTIF(beosztás!$HM191:$IQ191,"B7")*7+COUNTIF(beosztás!$HM191:$IQ191,"B8")*8+COUNTIF(beosztás!$HM191:$IQ191,"B9")*9+COUNTIF(beosztás!$HM191:$IQ191,"B10")*10+COUNTIF(beosztás!$HM191:$IQ191,"B11")*11+COUNTIF(beosztás!$HM191:$IQ191,"B12")*12+COUNTIF(beosztás!$HM191:$IQ191,"BP")*0</f>
        <v>0</v>
      </c>
      <c r="EY189" s="24">
        <f t="shared" si="715"/>
        <v>0</v>
      </c>
      <c r="EZ189" s="710">
        <f>IF(C189="",0,alapadatok!$AN$9)</f>
        <v>0</v>
      </c>
      <c r="FA189" s="19">
        <f t="shared" si="632"/>
        <v>0</v>
      </c>
      <c r="FB189" s="907">
        <f t="shared" si="716"/>
        <v>0</v>
      </c>
      <c r="FC189" s="40"/>
      <c r="FD189" s="25">
        <f t="shared" si="634"/>
        <v>0</v>
      </c>
      <c r="FE189" s="24">
        <f t="shared" si="635"/>
        <v>0</v>
      </c>
      <c r="FF189" s="24">
        <f t="shared" si="636"/>
        <v>0</v>
      </c>
      <c r="FG189" s="24">
        <f t="shared" si="637"/>
        <v>0</v>
      </c>
      <c r="FH189" s="24">
        <f t="shared" si="638"/>
        <v>0</v>
      </c>
      <c r="FI189" s="24">
        <f t="shared" si="639"/>
        <v>0</v>
      </c>
      <c r="FJ189" s="24">
        <f t="shared" si="640"/>
        <v>0</v>
      </c>
      <c r="FK189" s="24">
        <f t="shared" si="641"/>
        <v>8</v>
      </c>
      <c r="FL189" s="24">
        <f t="shared" si="642"/>
        <v>0</v>
      </c>
      <c r="FM189" s="24">
        <f t="shared" si="643"/>
        <v>0</v>
      </c>
      <c r="FN189" s="24">
        <f t="shared" si="644"/>
        <v>0</v>
      </c>
      <c r="FO189" s="19">
        <f t="shared" si="645"/>
        <v>0</v>
      </c>
      <c r="FP189" s="907">
        <f t="shared" si="717"/>
        <v>0</v>
      </c>
      <c r="FQ189" s="41"/>
      <c r="FR189" s="709">
        <f>COUNTIF(beosztás!$IR191:$JU191,"DE")*8</f>
        <v>0</v>
      </c>
      <c r="FS189" s="710">
        <f>COUNTIF(beosztás!$IR191:$JU191,"DU")*8</f>
        <v>0</v>
      </c>
      <c r="FT189" s="710">
        <f>COUNTIF(beosztás!$IR191:$JU191,"ÉJ")*8</f>
        <v>0</v>
      </c>
      <c r="FU189" s="710">
        <f>COUNTIF(beosztás!$IR191:$JU191,"N")*12</f>
        <v>0</v>
      </c>
      <c r="FV189" s="710">
        <f>COUNTIF(beosztás!$IR191:$JU191,"é")*12</f>
        <v>0</v>
      </c>
      <c r="FW189" s="710">
        <f>SUM(beosztás!$IR191:$JU191)</f>
        <v>0</v>
      </c>
      <c r="FX189" s="710">
        <f>COUNTIF(beosztás!$IR191:$JU191,"FÜ")*8</f>
        <v>0</v>
      </c>
      <c r="FY189" s="897">
        <f>(COUNTIF(beosztás!$IR191:$JU191,"SN")*12)+(COUNTIF(beosztás!$IR191:$JU191,"SDE")*8)+(COUNTIF(beosztás!$IR191:$JU191,"SDU")*8)+(COUNTIF(beosztás!$IR191:$JU191,"SÉ")*12)+(COUNTIF(beosztás!$IR191:$JU191,"SÉJ")*8)+(COUNTIF(beosztás!$IR191:$JU191,"S1")*1)+(COUNTIF(beosztás!$IR191:$JU191,"S2")*2)+(COUNTIF(beosztás!$IR191:$JU191,"S3")*3)+(COUNTIF(beosztás!$IR191:$JU191,"S4")*4)+(COUNTIF(beosztás!$IR191:$JU191,"S5")*5)+(COUNTIF(beosztás!$IR191:$JU191,"S6")*6)+(COUNTIF(beosztás!$IR191:$JU191,"S7")*7)+(COUNTIF(beosztás!$IR191:$JU191,"S8")*8)+(COUNTIF(beosztás!$IR191:$JU191,"S9")*9)+(COUNTIF(beosztás!$IR191:$JU191,"S10")*10)+(COUNTIF(beosztás!$IR191:$JU191,"S11")*11)+(COUNTIF(beosztás!$IR191:$JU191,"S12")*12)</f>
        <v>0</v>
      </c>
      <c r="FZ189" s="710">
        <f>COUNTIF(beosztás!$IR191:$JU191,"BN")*12+COUNTIF(beosztás!$IR191:$JU191,"BÉ")*12+COUNTIF(beosztás!$IR191:$JU191,"BDE")*8+COUNTIF(beosztás!$IR191:$JU191,"BDU")*8+COUNTIF(beosztás!$IR191:$JU191,"BÉJ")*8+COUNTIF(beosztás!$IR191:$JU191,"B1")*1+COUNTIF(beosztás!$IR191:$JU191,"B2")*2+COUNTIF(beosztás!$IR191:$JU191,"B3")*3+COUNTIF(beosztás!$IR191:$JU191,"B5")*5+COUNTIF(beosztás!$IR191:$JU191,"B6")*6+COUNTIF(beosztás!$IR191:$JU191,"B7")*7+COUNTIF(beosztás!$IR191:$JU191,"B8")*8+COUNTIF(beosztás!$IR191:$JU191,"B9")*9+COUNTIF(beosztás!$IR191:$JU191,"B10")*10+COUNTIF(beosztás!$IR191:$JU191,"B11")*11+COUNTIF(beosztás!$IR191:$JU191,"B12")*12+COUNTIF(beosztás!$IR191:$JU191,"BP")*0</f>
        <v>0</v>
      </c>
      <c r="GA189" s="605">
        <f t="shared" si="791"/>
        <v>0</v>
      </c>
      <c r="GB189" s="710">
        <f>IF(C189="",0,alapadatok!$AN$10)</f>
        <v>0</v>
      </c>
      <c r="GC189" s="19">
        <f t="shared" si="792"/>
        <v>0</v>
      </c>
      <c r="GD189" s="907">
        <f t="shared" si="793"/>
        <v>0</v>
      </c>
      <c r="GE189" s="42"/>
      <c r="GF189" s="709">
        <f>COUNTIF(beosztás!$JV191:$KZ191,"DE")*8</f>
        <v>0</v>
      </c>
      <c r="GG189" s="710">
        <f>COUNTIF(beosztás!$JV191:$KZ191,"DU")*8</f>
        <v>0</v>
      </c>
      <c r="GH189" s="710">
        <f>COUNTIF(beosztás!$JV191:$KZ191,"ÉJ")*8</f>
        <v>0</v>
      </c>
      <c r="GI189" s="710">
        <f>COUNTIF(beosztás!$JV191:$KZ191,"N")*12</f>
        <v>0</v>
      </c>
      <c r="GJ189" s="710">
        <f>COUNTIF(beosztás!$JV191:$KZ191,"É")*12</f>
        <v>0</v>
      </c>
      <c r="GK189" s="710">
        <f>SUM(beosztás!$JV191:$KZ191)</f>
        <v>0</v>
      </c>
      <c r="GL189" s="897">
        <f>(COUNTIF(beosztás!$JV191:$KZ191,"SN")*12)+(COUNTIF(beosztás!$JV191:$KZ191,"SDE")*8)+(COUNTIF(beosztás!$JV191:$KZ191,"SDU")*8)+(COUNTIF(beosztás!$JV191:$KZ191,"SÉ")*12)+(COUNTIF(beosztás!$JV191:$KZ191,"SÉJ")*8)+(COUNTIF(beosztás!$JV191:$KZ191,"S1")*1)+(COUNTIF(beosztás!$JV191:$KZ191,"S2")*2)+(COUNTIF(beosztás!$JV191:$KZ191,"S3")*3)+(COUNTIF(beosztás!$JV191:$KZ191,"S4")*4)+(COUNTIF(beosztás!$JV191:$KZ191,"S5")*5)+(COUNTIF(beosztás!$JV191:$KZ191,"S6")*6)+(COUNTIF(beosztás!$JV191:$KZ191,"S7")*7)+(COUNTIF(beosztás!$JV191:$KZ191,"S8")*8)+(COUNTIF(beosztás!$JV191:$KZ191,"S9")*9)+(COUNTIF(beosztás!$JV191:$KZ191,"S10")*10)+(COUNTIF(beosztás!$JV191:$KZ191,"S11")*11)+(COUNTIF(beosztás!$JV191:$KZ191,"S12")*12)</f>
        <v>0</v>
      </c>
      <c r="GM189" s="710">
        <f>COUNTIF(beosztás!$JV191:$KZ191,"FÜ")*8</f>
        <v>0</v>
      </c>
      <c r="GN189" s="710">
        <f>COUNTIF(beosztás!$JV191:$KZ191,"BN")*12+COUNTIF(beosztás!$JV191:$KZ191,"BÉ")*12+COUNTIF(beosztás!$JV191:$KZ191,"BDE")*8+COUNTIF(beosztás!$JV191:$KZ191,"BDU")*8+COUNTIF(beosztás!$JV191:$KZ191,"BÉJ")*8+COUNTIF(beosztás!$JV191:$KZ191,"B1")*1+COUNTIF(beosztás!$JV191:$KZ191,"B2")*2+COUNTIF(beosztás!$JV191:$KZ191,"B3")*3+COUNTIF(beosztás!$JV191:$KZ191,"B5")*5+COUNTIF(beosztás!$JV191:$KZ191,"B6")*6+COUNTIF(beosztás!$JV191:$KZ191,"B7")*7+COUNTIF(beosztás!$JV191:$KZ191,"B8")*8+COUNTIF(beosztás!$JV191:$KZ191,"B9")*9+COUNTIF(beosztás!$JV191:$KZ191,"B10")*10+COUNTIF(beosztás!$JV191:$KZ191,"B11")*11+COUNTIF(beosztás!$JV191:$KZ191,"B12")*12+COUNTIF(beosztás!$JV191:$KZ191,"BP")*0</f>
        <v>0</v>
      </c>
      <c r="GO189" s="605">
        <f t="shared" si="794"/>
        <v>0</v>
      </c>
      <c r="GP189" s="710">
        <f>IF(C189="",0,alapadatok!$AN$11)</f>
        <v>0</v>
      </c>
      <c r="GQ189" s="19">
        <f t="shared" si="795"/>
        <v>0</v>
      </c>
      <c r="GR189" s="907">
        <f t="shared" si="796"/>
        <v>0</v>
      </c>
      <c r="GS189" s="42"/>
      <c r="GT189" s="25">
        <f t="shared" si="832"/>
        <v>0</v>
      </c>
      <c r="GU189" s="605">
        <f t="shared" si="833"/>
        <v>0</v>
      </c>
      <c r="GV189" s="605">
        <f t="shared" si="834"/>
        <v>0</v>
      </c>
      <c r="GW189" s="605">
        <f t="shared" si="835"/>
        <v>0</v>
      </c>
      <c r="GX189" s="605">
        <f t="shared" si="836"/>
        <v>0</v>
      </c>
      <c r="GY189" s="605">
        <f t="shared" si="837"/>
        <v>0</v>
      </c>
      <c r="GZ189" s="605">
        <f t="shared" si="838"/>
        <v>0</v>
      </c>
      <c r="HA189" s="605">
        <f t="shared" si="839"/>
        <v>0</v>
      </c>
      <c r="HB189" s="605">
        <f t="shared" si="840"/>
        <v>0</v>
      </c>
      <c r="HC189" s="605">
        <f t="shared" si="841"/>
        <v>0</v>
      </c>
      <c r="HD189" s="605">
        <f t="shared" si="842"/>
        <v>0</v>
      </c>
      <c r="HE189" s="19">
        <f t="shared" si="843"/>
        <v>0</v>
      </c>
      <c r="HF189" s="907">
        <f t="shared" si="844"/>
        <v>0</v>
      </c>
      <c r="HG189" s="41"/>
      <c r="HH189" s="709">
        <f>COUNTIF(beosztás!$LA178:$MD178,"DE")*8</f>
        <v>0</v>
      </c>
      <c r="HI189" s="710">
        <f>COUNTIF(beosztás!$LA178:$MD178,"DU")*8</f>
        <v>0</v>
      </c>
      <c r="HJ189" s="710">
        <f>COUNTIF(beosztás!$LA178:$MD178,"ÉJ")*8</f>
        <v>0</v>
      </c>
      <c r="HK189" s="710">
        <f>COUNTIF(beosztás!$LA178:$MD178,"N")*12</f>
        <v>0</v>
      </c>
      <c r="HL189" s="710">
        <f>COUNTIF(beosztás!$LA178:$MD178,"é")*12</f>
        <v>0</v>
      </c>
      <c r="HM189" s="710">
        <f>SUM(beosztás!$LA178:$MD178)</f>
        <v>0</v>
      </c>
      <c r="HN189" s="710">
        <f>COUNTIF(beosztás!$LA178:$MD178,"FÜ")*8</f>
        <v>0</v>
      </c>
      <c r="HO189" s="897">
        <f>(COUNTIF(beosztás!$LA191:$MD191,"SN")*12)+(COUNTIF(beosztás!$LA191:$MD191,"SDE")*8)+(COUNTIF(beosztás!$LA191:$MD191,"SDU")*8)+(COUNTIF(beosztás!$LA191:$MD191,"SÉ")*12)+(COUNTIF(beosztás!$LA191:$MD191,"SÉJ")*8)+(COUNTIF(beosztás!$LA191:$MD191,"S1")*1)+(COUNTIF(beosztás!$LA191:$MD191,"S2")*2)+(COUNTIF(beosztás!$LA191:$MD191,"S3")*3)+(COUNTIF(beosztás!$LA191:$MD191,"S4")*4)+(COUNTIF(beosztás!$LA191:$MD191,"S5")*5)+(COUNTIF(beosztás!$LA191:$MD191,"S6")*6)+(COUNTIF(beosztás!$LA191:$MD191,"S7")*7)+(COUNTIF(beosztás!$LA191:$MD191,"S8")*8)+(COUNTIF(beosztás!$LA191:$MD191,"S9")*9)+(COUNTIF(beosztás!$LA191:$MD191,"S10")*10)+(COUNTIF(beosztás!$LA191:$MD191,"S11")*11)+(COUNTIF(beosztás!$LA191:$MD191,"S12")*12)</f>
        <v>0</v>
      </c>
      <c r="HP189" s="710">
        <f>COUNTIF(beosztás!$LA191:$MD191,"BN")*12+COUNTIF(beosztás!$LA191:$MD191,"BÉ")*12+COUNTIF(beosztás!$LA191:$MD191,"BDE")*8+COUNTIF(beosztás!$LA191:$MD191,"BDU")*8+COUNTIF(beosztás!$LA191:$MD191,"BÉJ")*8+COUNTIF(beosztás!$LA191:$MD191,"B1")*1+COUNTIF(beosztás!$LA191:$MD191,"B2")*2+COUNTIF(beosztás!$LA191:$MD191,"B3")*3+COUNTIF(beosztás!$KZ191:$MC191,"B5")*5+COUNTIF(beosztás!$KZ191:$MC191,"B6")*6+COUNTIF(beosztás!$KZ191:$MC191,"B7")*7+COUNTIF(beosztás!$KZ191:$MC191,"B8")*8+COUNTIF(beosztás!$LA191:$MD191,"B9")*9+COUNTIF(beosztás!$LA191:$MD191,"B10")*10+COUNTIF(beosztás!$LA191:$MD191,"B11")*11+COUNTIF(beosztás!$LA191:$MD191,"B12")*12+COUNTIF(beosztás!$LA191:$MD191,"BP")*0</f>
        <v>0</v>
      </c>
      <c r="HQ189" s="605">
        <f t="shared" si="845"/>
        <v>0</v>
      </c>
      <c r="HR189" s="710">
        <f>IF(C189="",0,alapadatok!$AN$12)</f>
        <v>0</v>
      </c>
      <c r="HS189" s="19">
        <f t="shared" si="846"/>
        <v>0</v>
      </c>
      <c r="HT189" s="907">
        <f t="shared" si="724"/>
        <v>0</v>
      </c>
      <c r="HU189" s="42"/>
      <c r="HV189" s="709">
        <f>COUNTIF(beosztás!$ME178:$NI178,"DE")*8</f>
        <v>0</v>
      </c>
      <c r="HW189" s="710">
        <f>COUNTIF(beosztás!$ME178:$NI178,"DU")*8</f>
        <v>0</v>
      </c>
      <c r="HX189" s="710">
        <f>COUNTIF(beosztás!$ME178:$NI178,"ÉJ")*8</f>
        <v>0</v>
      </c>
      <c r="HY189" s="710">
        <f>COUNTIF(beosztás!$ME178:$NI178,"N")*12</f>
        <v>0</v>
      </c>
      <c r="HZ189" s="710">
        <f>COUNTIF(beosztás!$ME178:$NI178,"É")*12</f>
        <v>0</v>
      </c>
      <c r="IA189" s="710">
        <f>SUM(beosztás!$ME178:$NI178)</f>
        <v>0</v>
      </c>
      <c r="IB189" s="710">
        <f>(COUNTIF(beosztás!$ME191:$NI191,"SN")*12)+(COUNTIF(beosztás!$ME191:$NI191,"SDE")*8)+(COUNTIF(beosztás!$ME191:$NI191,"SDU")*8)+(COUNTIF(beosztás!$ME191:$NI191,"SÉ")*12)+(COUNTIF(beosztás!$ME191:$NI191,"SÉJ")*8)+(COUNTIF(beosztás!$ME191:$NI191,"S1")*1)+(COUNTIF(beosztás!$ME191:$NI191,"S2")*2)+(COUNTIF(beosztás!$ME191:$NI191,"S3")*3)+(COUNTIF(beosztás!$ME191:$NI191,"S4")*4)+(COUNTIF(beosztás!$ME191:$NI191,"S5")*5)+(COUNTIF(beosztás!$ME191:$NI191,"S6")*6)+(COUNTIF(beosztás!$ME191:$NI191,"S7")*7)+(COUNTIF(beosztás!$ME191:$NI191,"S8")*8)+(COUNTIF(beosztás!$ME191:$NI191,"S9")*9)+(COUNTIF(beosztás!$ME191:$NI191,"S10")*10)+(COUNTIF(beosztás!$ME191:$NI191,"S11")*11)+(COUNTIF(beosztás!$ME191:$NI191,"S12")*12)</f>
        <v>0</v>
      </c>
      <c r="IC189" s="710">
        <f>COUNTIF(beosztás!$ME178:$NI178,"FÜ")*8</f>
        <v>0</v>
      </c>
      <c r="ID189" s="710">
        <f>COUNTIF(beosztás!$ME191:$NI191,"BN")*12+COUNTIF(beosztás!$ME191:$NI191,"BÉ")*12+COUNTIF(beosztás!$ME191:$NI191,"BDE")*8+COUNTIF(beosztás!$ME191:$NI191,"BDU")*8+COUNTIF(beosztás!$ME191:$NI191,"BÉJ")*8+COUNTIF(beosztás!$ME191:$NI191,"B1")*1+COUNTIF(beosztás!$ME191:$NI191,"B2")*2+COUNTIF(beosztás!$ME191:$NI191,"B3")*3+COUNTIF(beosztás!$ME191:$NI191,"B5")*5+COUNTIF(beosztás!$ME191:$NI191,"B6")*6+COUNTIF(beosztás!$ME191:$NI191,"B7")*7+COUNTIF(beosztás!$ME191:$NI191,"B8")*8+COUNTIF(beosztás!$ME191:$NI191,"B9")*9+COUNTIF(beosztás!$ME191:$NI191,"B10")*10+COUNTIF(beosztás!$ME191:$NI191,"B11")*11+COUNTIF(beosztás!$ME191:$NI191,"B12")*12+COUNTIF(beosztás!$ME191:$NI191,"BP")*0</f>
        <v>0</v>
      </c>
      <c r="IE189" s="605">
        <f t="shared" si="847"/>
        <v>0</v>
      </c>
      <c r="IF189" s="710">
        <f>IF(C189="",0,alapadatok!$AN$13)</f>
        <v>0</v>
      </c>
      <c r="IG189" s="19">
        <f t="shared" si="848"/>
        <v>0</v>
      </c>
      <c r="IH189" s="741">
        <f t="shared" si="849"/>
        <v>0</v>
      </c>
      <c r="II189" s="42"/>
      <c r="IJ189" s="25">
        <f t="shared" si="850"/>
        <v>0</v>
      </c>
      <c r="IK189" s="605">
        <f t="shared" si="851"/>
        <v>0</v>
      </c>
      <c r="IL189" s="605">
        <f t="shared" si="852"/>
        <v>0</v>
      </c>
      <c r="IM189" s="605">
        <f t="shared" si="853"/>
        <v>0</v>
      </c>
      <c r="IN189" s="605">
        <f t="shared" si="854"/>
        <v>0</v>
      </c>
      <c r="IO189" s="605">
        <f t="shared" si="855"/>
        <v>0</v>
      </c>
      <c r="IP189" s="605">
        <f t="shared" si="856"/>
        <v>0</v>
      </c>
      <c r="IQ189" s="605">
        <f t="shared" si="857"/>
        <v>0</v>
      </c>
      <c r="IR189" s="605">
        <f t="shared" si="858"/>
        <v>0</v>
      </c>
      <c r="IS189" s="605">
        <f t="shared" si="859"/>
        <v>0</v>
      </c>
      <c r="IT189" s="605">
        <f t="shared" si="860"/>
        <v>0</v>
      </c>
      <c r="IU189" s="19">
        <f t="shared" si="861"/>
        <v>0</v>
      </c>
      <c r="IV189" s="907">
        <f t="shared" si="862"/>
        <v>0</v>
      </c>
      <c r="IW189" s="43"/>
      <c r="JF189" s="21"/>
      <c r="JG189" s="21"/>
    </row>
    <row r="190" spans="1:267" ht="15.75" hidden="1" thickBot="1" x14ac:dyDescent="0.3">
      <c r="A190" s="422">
        <f>IF(beosztás!A192=0,"",beosztás!A192)</f>
        <v>45</v>
      </c>
      <c r="B190" s="48" t="str">
        <f>IF(beosztás!B192=0,"",beosztás!B192)</f>
        <v/>
      </c>
      <c r="C190" s="49" t="str">
        <f>IF(beosztás!C192=0,"",beosztás!C192)</f>
        <v/>
      </c>
      <c r="D190" s="50" t="str">
        <f>IF(beosztás!D192=0,"",beosztás!D192)</f>
        <v/>
      </c>
      <c r="E190" s="18"/>
      <c r="F190" s="713">
        <f>COUNTIF(beosztás!$I192:$AM192,"DE")*8</f>
        <v>0</v>
      </c>
      <c r="G190" s="714">
        <f>COUNTIF(beosztás!$I192:$AM192,"DU")*8</f>
        <v>0</v>
      </c>
      <c r="H190" s="714">
        <f>COUNTIF(beosztás!$I192:$AM192,"ÉJ")*8</f>
        <v>0</v>
      </c>
      <c r="I190" s="714">
        <f>COUNTIF(beosztás!$I192:$AM192,"N")*12</f>
        <v>0</v>
      </c>
      <c r="J190" s="714">
        <f>COUNTIF(beosztás!$I192:$AM192,"é")*12</f>
        <v>0</v>
      </c>
      <c r="K190" s="714">
        <f>SUM(beosztás!$I192:$AM192)</f>
        <v>0</v>
      </c>
      <c r="L190" s="714">
        <f>COUNTIF(beosztás!$I192:$AM192,"FÜ")*8</f>
        <v>0</v>
      </c>
      <c r="M190" s="714">
        <f>(COUNTIF(beosztás!$I192:$AM192,"SN")*12)+(COUNTIF(beosztás!$I192:$AM192,"SDE")*8)+(COUNTIF(beosztás!$I192:$AM192,"SDU")*8)+(COUNTIF(beosztás!$I192:$AM192,"S1")*1)+(COUNTIF(beosztás!$I192:$AM192,"S2")*2)+(COUNTIF(beosztás!$I192:$AM192,"S3")*3)+(COUNTIF(beosztás!$I192:$AM192,"S4")*4)+(COUNTIF(beosztás!$I192:$AM192,"S5")*5)+(COUNTIF(beosztás!$I192:$AM192,"S6")*6)+(COUNTIF(beosztás!$I192:$AM192,"S7")*7)+(COUNTIF(beosztás!$I192:$AM192,"S8")*8)+(COUNTIF(beosztás!$I192:$AM192,"S9")*9)+(COUNTIF(beosztás!$I192:$AM192,"S10")*10)+(COUNTIF(beosztás!$I192:$AM192,"S11")*11)+(COUNTIF(beosztás!$I192:$AM192,"S12")*12)+(COUNTIF(beosztás!$I192:$AM192,"SÉ")*12)+(COUNTIF(beosztás!$I192:$AM192,"SÉJ")*8)</f>
        <v>0</v>
      </c>
      <c r="N190" s="714">
        <f>COUNTIF(beosztás!$I192:$AM192,"BN")*12+COUNTIF(beosztás!$I192:$AM192,"BÉ")*12+COUNTIF(beosztás!$I192:$AM192,"BDE")*8+COUNTIF(beosztás!$I192:$AM192,"BDU")*8+COUNTIF(beosztás!$I192:$AM192,"BÉJ")*8+COUNTIF(beosztás!$I192:$AM192,"B1")*1+COUNTIF(beosztás!$I192:$AM192,"B2")*2+COUNTIF(beosztás!$I192:$AM192,"B3")*3+COUNTIF(beosztás!$I192:$AM192,"B5")*5+COUNTIF(beosztás!$I192:$AM192,"B6")*6+COUNTIF(beosztás!$I192:$AM192,"B7")*7+COUNTIF(beosztás!$I192:$AM192,"B8")*8+COUNTIF(beosztás!$I192:$AM192,"B9")*9+COUNTIF(beosztás!$I192:$AM192,"B10")*10+COUNTIF(beosztás!$I192:$AM192,"B11")*11+COUNTIF(beosztás!$I192:$AM192,"B12")*12+COUNTIF(beosztás!$I192:$AM192,"BP")*0</f>
        <v>0</v>
      </c>
      <c r="O190" s="605">
        <f t="shared" si="690"/>
        <v>0</v>
      </c>
      <c r="P190" s="714">
        <f>IF(C190="",0,alapadatok!$AN$2)</f>
        <v>0</v>
      </c>
      <c r="Q190" s="23">
        <f t="shared" si="828"/>
        <v>0</v>
      </c>
      <c r="R190" s="741">
        <f t="shared" si="691"/>
        <v>0</v>
      </c>
      <c r="S190" s="40"/>
      <c r="T190" s="709">
        <f>COUNTIF(beosztás!$AN192:$BO192,"DE")*8</f>
        <v>0</v>
      </c>
      <c r="U190" s="710">
        <f>COUNTIF(beosztás!$AN192:$BO192,"DU")*8</f>
        <v>0</v>
      </c>
      <c r="V190" s="710">
        <f>COUNTIF(beosztás!$AN192:$BO192,"ÉJ")*8</f>
        <v>0</v>
      </c>
      <c r="W190" s="710">
        <f>COUNTIF(beosztás!$AN192:$BO192,"N")*12</f>
        <v>0</v>
      </c>
      <c r="X190" s="710">
        <f>COUNTIF(beosztás!$AN192:$BO192,"É")*12</f>
        <v>0</v>
      </c>
      <c r="Y190" s="710">
        <f>SUM(beosztás!$AN192:$BO192)</f>
        <v>0</v>
      </c>
      <c r="Z190" s="710">
        <f>(COUNTIF(beosztás!$AN192:$BO192,"SN")*12)+(COUNTIF(beosztás!$AN192:$BO192,"SDE")*8)+(COUNTIF(beosztás!$AN192:$BO192,"SDU")*8)+(COUNTIF(beosztás!$AN192:$BO192,"SÉ")*12)+(COUNTIF(beosztás!$AN192:$BO192,"SÉJ")*8)+(COUNTIF(beosztás!$AN192:$BO192,"S1")*1)+(COUNTIF(beosztás!$AN192:$BO192,"S2")*2)+(COUNTIF(beosztás!$AN192:$BO192,"S3")*3)+(COUNTIF(beosztás!$AN192:$BO192,"S4")*4)+(COUNTIF(beosztás!$AN192:$BO192,"S5")*5)+(COUNTIF(beosztás!$AN192:$BO192,"S6")*6)+(COUNTIF(beosztás!$AN192:$BO192,"S7")*7)+(COUNTIF(beosztás!$AN192:$BO192,"S8")*8)+(COUNTIF(beosztás!$AN192:$BO192,"S9")*9)+(COUNTIF(beosztás!$AN192:$BO192,"S10")*10)+(COUNTIF(beosztás!$AN192:$BO192,"S11")*11)+(COUNTIF(beosztás!$AN192:$BO192,"S12")*12)</f>
        <v>0</v>
      </c>
      <c r="AA190" s="710">
        <f>COUNTIF(beosztás!$AN192:$BO192,"FÜ")*8</f>
        <v>0</v>
      </c>
      <c r="AB190" s="710">
        <f>COUNTIF(beosztás!$AN192:$BO192,"BN")*12+COUNTIF(beosztás!$AN192:$BO192,"BÉ")*12+COUNTIF(beosztás!$AN192:$BO192,"BDE")*8+COUNTIF(beosztás!$AN192:$BO192,"BDU")*8+COUNTIF(beosztás!$AN192:$BO192,"BÉJ")*8+COUNTIF(beosztás!$AN192:$BO192,"B1")*1+COUNTIF(beosztás!$AN192:$BO192,"B2")*2+COUNTIF(beosztás!$AN192:$BO192,"B3")*3+COUNTIF(beosztás!$AN192:$BO192,"B5")*5+COUNTIF(beosztás!$AN192:$BO192,"B6")*6+COUNTIF(beosztás!$AN192:$BO192,"B7")*7+COUNTIF(beosztás!$AN192:$BO192,"B8")*8+COUNTIF(beosztás!$AN192:$BO192,"B9")*9+COUNTIF(beosztás!$AN192:$BO192,"B10")*10+COUNTIF(beosztás!$AN192:$BO192,"B11")*11+COUNTIF(beosztás!$AN192:$BO192,"B12")*12+COUNTIF(beosztás!$AN192:$BO192,"BP")*0</f>
        <v>0</v>
      </c>
      <c r="AC190" s="605">
        <f t="shared" si="827"/>
        <v>0</v>
      </c>
      <c r="AD190" s="706">
        <f>IF(C190="",0,alapadatok!$AN$3)</f>
        <v>0</v>
      </c>
      <c r="AE190" s="19">
        <f t="shared" si="728"/>
        <v>0</v>
      </c>
      <c r="AF190" s="741">
        <f t="shared" si="729"/>
        <v>0</v>
      </c>
      <c r="AG190" s="40"/>
      <c r="AH190" s="25">
        <f t="shared" si="694"/>
        <v>0</v>
      </c>
      <c r="AI190" s="605">
        <f t="shared" si="695"/>
        <v>0</v>
      </c>
      <c r="AJ190" s="605">
        <f t="shared" si="696"/>
        <v>0</v>
      </c>
      <c r="AK190" s="605">
        <f t="shared" si="697"/>
        <v>0</v>
      </c>
      <c r="AL190" s="605">
        <f t="shared" si="698"/>
        <v>0</v>
      </c>
      <c r="AM190" s="605">
        <f t="shared" si="699"/>
        <v>0</v>
      </c>
      <c r="AN190" s="605">
        <f t="shared" si="700"/>
        <v>0</v>
      </c>
      <c r="AO190" s="605">
        <f t="shared" si="701"/>
        <v>0</v>
      </c>
      <c r="AP190" s="605">
        <f t="shared" si="730"/>
        <v>0</v>
      </c>
      <c r="AQ190" s="605">
        <f t="shared" si="731"/>
        <v>0</v>
      </c>
      <c r="AR190" s="605">
        <f t="shared" si="732"/>
        <v>0</v>
      </c>
      <c r="AS190" s="19">
        <f t="shared" si="733"/>
        <v>0</v>
      </c>
      <c r="AT190" s="741">
        <f t="shared" si="734"/>
        <v>0</v>
      </c>
      <c r="AU190" s="41"/>
      <c r="AV190" s="709">
        <f>COUNTIF(beosztás!$BP192:$CT192,"DE")*8</f>
        <v>0</v>
      </c>
      <c r="AW190" s="710">
        <f>COUNTIF(beosztás!$BP192:$CT192,"DU")*8</f>
        <v>0</v>
      </c>
      <c r="AX190" s="710">
        <f>COUNTIF(beosztás!$BP192:$CT192,"ÉJ")*8</f>
        <v>0</v>
      </c>
      <c r="AY190" s="710">
        <f>COUNTIF(beosztás!$BP192:$CT192,"N")*12</f>
        <v>0</v>
      </c>
      <c r="AZ190" s="710">
        <f>COUNTIF(beosztás!$BP192:$CT192,"é")*12</f>
        <v>0</v>
      </c>
      <c r="BA190" s="710">
        <f>SUM(beosztás!$BP192:$CT192)</f>
        <v>0</v>
      </c>
      <c r="BB190" s="710">
        <f>COUNTIF(beosztás!$BP192:$CT192,"FÜ")*8</f>
        <v>0</v>
      </c>
      <c r="BC190" s="897">
        <f>(COUNTIF(beosztás!$BP192:$CT192,"SN")*12)+(COUNTIF(beosztás!$BP192:$CT192,"SDE")*8)+(COUNTIF(beosztás!$BP192:$CT192,"SDU")*8)+(COUNTIF(beosztás!$BP192:$CT192,"SÉ")*12)+(COUNTIF(beosztás!$BP192:$CT192,"SÉJ")*8)+(COUNTIF(beosztás!$BP192:$CT192,"S1")*1)+(COUNTIF(beosztás!$BP192:$CT192,"S2")*2)+(COUNTIF(beosztás!$BP192:$CT192,"S3")*3)+(COUNTIF(beosztás!$BP192:$CT192,"S4")*4)+(COUNTIF(beosztás!$BP192:$CT192,"S5")*5)+(COUNTIF(beosztás!$BP192:$CT192,"S6")*6)+(COUNTIF(beosztás!$BP192:$CT192,"S7")*7)+(COUNTIF(beosztás!$BP192:$CT192,"S8")*8)+(COUNTIF(beosztás!$BP192:$CT192,"S9")*9)+(COUNTIF(beosztás!$BP192:$CT192,"S10")*10)+(COUNTIF(beosztás!$BP192:$CT192,"S11")*11)+(COUNTIF(beosztás!$BP192:$CT192,"S12")*12)</f>
        <v>0</v>
      </c>
      <c r="BD190" s="710">
        <f>COUNTIF(beosztás!$BP192:$CT192,"BN")*12+COUNTIF(beosztás!$BP192:$CT192,"BÉ")*12+COUNTIF(beosztás!$BP192:$CT192,"BDE")*8+COUNTIF(beosztás!$BP192:$CT192,"BDU")*8+COUNTIF(beosztás!$BP192:$CT192,"BÉJ")*8+COUNTIF(beosztás!$BP192:$CT192,"B1")*1+COUNTIF(beosztás!$BP192:$CT192,"B2")*2+COUNTIF(beosztás!$BP192:$CT192,"B3")*3+COUNTIF(beosztás!$BP192:$CT192,"B5")*5+COUNTIF(beosztás!$BP192:$CT192,"B6")*6+COUNTIF(beosztás!$BP192:$CT192,"B7")*7+COUNTIF(beosztás!$BP192:$CT192,"B8")*8+COUNTIF(beosztás!$BP192:$CT192,"B9")*9+COUNTIF(beosztás!$BP192:$CT192,"B10")*10+COUNTIF(beosztás!$BP192:$CT192,"B11")*11+COUNTIF(beosztás!$BP192:$CT192,"B12")*12+COUNTIF(beosztás!$BP192:$CT192,"BP")*0</f>
        <v>0</v>
      </c>
      <c r="BE190" s="605">
        <f t="shared" si="735"/>
        <v>0</v>
      </c>
      <c r="BF190" s="706">
        <f>IF(C190="",0,alapadatok!$AN$4)</f>
        <v>0</v>
      </c>
      <c r="BG190" s="19">
        <f t="shared" si="736"/>
        <v>0</v>
      </c>
      <c r="BH190" s="741">
        <f t="shared" si="737"/>
        <v>0</v>
      </c>
      <c r="BI190" s="40"/>
      <c r="BJ190" s="709">
        <f>COUNTIF(beosztás!$CU192:$DX192,"DE")*8</f>
        <v>0</v>
      </c>
      <c r="BK190" s="710">
        <f>COUNTIF(beosztás!$CU192:$DX192,"DU")*8</f>
        <v>0</v>
      </c>
      <c r="BL190" s="710">
        <f>COUNTIF(beosztás!$CU192:$DX192,"ÉJ")*8</f>
        <v>0</v>
      </c>
      <c r="BM190" s="710">
        <f>COUNTIF(beosztás!$CU192:$DX192,"N")*12</f>
        <v>0</v>
      </c>
      <c r="BN190" s="710">
        <f>COUNTIF(beosztás!$CU192:$DX192,"É")*12</f>
        <v>0</v>
      </c>
      <c r="BO190" s="710">
        <f>SUM(beosztás!$CU192:$DX192)</f>
        <v>0</v>
      </c>
      <c r="BP190" s="897">
        <f>(COUNTIF(beosztás!$CU192:$DX192,"SN")*12)+(COUNTIF(beosztás!$CU192:$DX192,"SDE")*8)+(COUNTIF(beosztás!$CU192:$DX192,"SDU")*8)+(COUNTIF(beosztás!$CU192:$DX192,"SÉ")*12)+(COUNTIF(beosztás!$CU192:$DX192,"SÉJ")*8)+(COUNTIF(beosztás!$CU192:$DX192,"S1")*1)+(COUNTIF(beosztás!$CU192:$DX192,"S2")*2)+(COUNTIF(beosztás!$CU192:$DX192,"S3")*3)+(COUNTIF(beosztás!$CU192:$DX192,"S4")*4)+(COUNTIF(beosztás!$CU192:$DX192,"S5")*5)+(COUNTIF(beosztás!$CU192:$DX192,"S6")*6)+(COUNTIF(beosztás!$CU192:$DX192,"S7")*7)+(COUNTIF(beosztás!$CU192:$DX192,"S8")*8)+(COUNTIF(beosztás!$CU192:$DX192,"S9")*9)+(COUNTIF(beosztás!$CU192:$DX192,"S10")*10)+(COUNTIF(beosztás!$CU192:$DX192,"S11")*11)+(COUNTIF(beosztás!$CU192:$DX192,"S12")*12)</f>
        <v>0</v>
      </c>
      <c r="BQ190" s="710">
        <f>COUNTIF(beosztás!$CU192:$DX192,"FÜ")*8</f>
        <v>0</v>
      </c>
      <c r="BR190" s="710">
        <f>COUNTIF(beosztás!$CU192:$DX192,"BN")*12+COUNTIF(beosztás!$CU192:$DX192,"BÉ")*12+COUNTIF(beosztás!$CU192:$DX192,"BDE")*8+COUNTIF(beosztás!$CU192:$DX192,"BDU")*8+COUNTIF(beosztás!$CU192:$DX192,"BÉJ")*8+COUNTIF(beosztás!$CU192:$DX192,"B1")*1+COUNTIF(beosztás!$CU192:$DX192,"B2")*2+COUNTIF(beosztás!$CU192:$DX192,"B3")*3+COUNTIF(beosztás!$CU192:$DX192,"B5")*5+COUNTIF(beosztás!$CU192:$DX192,"B6")*6+COUNTIF(beosztás!$CU192:$DX192,"B7")*7+COUNTIF(beosztás!$CU192:$DX192,"B8")*8+COUNTIF(beosztás!$CU192:$DX192,"B9")*9+COUNTIF(beosztás!$CU192:$DX192,"B10")*10+COUNTIF(beosztás!$CU192:$DX192,"B11")*11+COUNTIF(beosztás!$CU192:$DX192,"B12")*12+COUNTIF(beosztás!$CU192:$DX192,"BP")*0</f>
        <v>0</v>
      </c>
      <c r="BS190" s="605">
        <f t="shared" si="738"/>
        <v>0</v>
      </c>
      <c r="BT190" s="710">
        <f>IF(C190="",0,alapadatok!$AN$5)</f>
        <v>0</v>
      </c>
      <c r="BU190" s="19">
        <f t="shared" si="739"/>
        <v>0</v>
      </c>
      <c r="BV190" s="741">
        <f t="shared" si="706"/>
        <v>0</v>
      </c>
      <c r="BW190" s="40"/>
      <c r="BX190" s="25">
        <f t="shared" si="740"/>
        <v>0</v>
      </c>
      <c r="BY190" s="605">
        <f t="shared" si="741"/>
        <v>0</v>
      </c>
      <c r="BZ190" s="605">
        <f t="shared" si="742"/>
        <v>0</v>
      </c>
      <c r="CA190" s="605">
        <f t="shared" si="743"/>
        <v>0</v>
      </c>
      <c r="CB190" s="605">
        <f t="shared" si="744"/>
        <v>0</v>
      </c>
      <c r="CC190" s="605">
        <f t="shared" si="745"/>
        <v>0</v>
      </c>
      <c r="CD190" s="605">
        <f t="shared" si="746"/>
        <v>0</v>
      </c>
      <c r="CE190" s="605">
        <f t="shared" si="747"/>
        <v>0</v>
      </c>
      <c r="CF190" s="605">
        <f t="shared" si="748"/>
        <v>0</v>
      </c>
      <c r="CG190" s="605">
        <f t="shared" si="749"/>
        <v>0</v>
      </c>
      <c r="CH190" s="605">
        <f t="shared" si="750"/>
        <v>0</v>
      </c>
      <c r="CI190" s="19">
        <f t="shared" si="751"/>
        <v>0</v>
      </c>
      <c r="CJ190" s="741">
        <f t="shared" si="752"/>
        <v>0</v>
      </c>
      <c r="CK190" s="41"/>
      <c r="CL190" s="713">
        <f>COUNTIF(beosztás!$DY178:$FC178,"DE")*8</f>
        <v>0</v>
      </c>
      <c r="CM190" s="714">
        <f>COUNTIF(beosztás!$DY178:$FC178,"DU")*8</f>
        <v>0</v>
      </c>
      <c r="CN190" s="714">
        <f>COUNTIF(beosztás!$DY178:$FC178,"ÉJ")*8</f>
        <v>0</v>
      </c>
      <c r="CO190" s="714">
        <f>COUNTIF(beosztás!$DY178:$FC178,"N")*12</f>
        <v>0</v>
      </c>
      <c r="CP190" s="714">
        <f>COUNTIF(beosztás!$DY178:$FC178,"é")*12</f>
        <v>0</v>
      </c>
      <c r="CQ190" s="714">
        <f>SUM(beosztás!$DY178:$FC178)</f>
        <v>0</v>
      </c>
      <c r="CR190" s="714">
        <f>COUNTIF(beosztás!$DY178:$FC178,"FÜ")*8</f>
        <v>0</v>
      </c>
      <c r="CS190" s="899">
        <f>(COUNTIF(beosztás!$DY192:$FC192,"SN")*12)+(COUNTIF(beosztás!$DY192:$FC192,"SDE")*8)+(COUNTIF(beosztás!$DY192:$FC192,"SDU")*8)+(COUNTIF(beosztás!$DY192:$FC192,"SÉ")*12)+(COUNTIF(beosztás!$DY192:$FC192,"SÉJ")*8)+(COUNTIF(beosztás!$DY192:$FC192,"S1")*1)+(COUNTIF(beosztás!$DY192:$FC192,"S2")*2)+(COUNTIF(beosztás!$DY192:$FC192,"S3")*3)+(COUNTIF(beosztás!$DY192:$FC192,"S4")*4)+(COUNTIF(beosztás!$DY192:$FC192,"S5")*5)+(COUNTIF(beosztás!$DY192:$FC192,"S6")*6)+(COUNTIF(beosztás!$DY192:$FC192,"S7")*7)+(COUNTIF(beosztás!$DY192:$FC192,"S8")*8)+(COUNTIF(beosztás!$DY192:$FC192,"S9")*9)+(COUNTIF(beosztás!$DY192:$FC192,"S10")*10)+(COUNTIF(beosztás!$DY192:$FC192,"S11")*11)+(COUNTIF(beosztás!$DY192:$FC192,"S12")*12)</f>
        <v>0</v>
      </c>
      <c r="CT190" s="714">
        <f>COUNTIF(beosztás!$DY192:$FC192,"BN")*12+COUNTIF(beosztás!$DY192:$FC192,"BÉ")*12+COUNTIF(beosztás!$DY192:$FC192,"BDE")*8+COUNTIF(beosztás!$DY192:$FC192,"BDU")*8+COUNTIF(beosztás!$DY192:$FC192,"BÉJ")*8+COUNTIF(beosztás!$DY192:$FC192,"B1")*1+COUNTIF(beosztás!$DY192:$FC192,"B2")*2+COUNTIF(beosztás!$DY192:$FC192,"B3")*3+COUNTIF(beosztás!$DY192:$FC192,"B5")*5+COUNTIF(beosztás!$DY192:$FC192,"B6")*6+COUNTIF(beosztás!$DY192:$FC192,"B7")*7+COUNTIF(beosztás!$DY192:$FC192,"B8")*8+COUNTIF(beosztás!$DY192:$FC192,"B9")*9+COUNTIF(beosztás!$DY192:$FC192,"B10")*10+COUNTIF(beosztás!$DY192:$FC192,"B11")*11+COUNTIF(beosztás!$DY192:$FC192,"B12")*12+COUNTIF(beosztás!$DY192:$FC192,"BP")*0</f>
        <v>0</v>
      </c>
      <c r="CU190" s="28">
        <f t="shared" si="708"/>
        <v>0</v>
      </c>
      <c r="CV190" s="714">
        <f>IF(C190="",0,alapadatok!$AN$6)</f>
        <v>0</v>
      </c>
      <c r="CW190" s="23">
        <f t="shared" ref="CW190:CW224" si="863">CU190-CV190</f>
        <v>0</v>
      </c>
      <c r="CX190" s="909">
        <f t="shared" si="709"/>
        <v>0</v>
      </c>
      <c r="CY190" s="40"/>
      <c r="CZ190" s="713">
        <f>COUNTIF(beosztás!$FD178:$GG178,"DE")*8</f>
        <v>0</v>
      </c>
      <c r="DA190" s="714">
        <f>COUNTIF(beosztás!$FD178:$GG178,"DU")*8</f>
        <v>0</v>
      </c>
      <c r="DB190" s="714">
        <f>COUNTIF(beosztás!$FD178:$GG178,"ÉJ")*8</f>
        <v>0</v>
      </c>
      <c r="DC190" s="714">
        <f>COUNTIF(beosztás!$FD178:$GG178,"N")*12</f>
        <v>0</v>
      </c>
      <c r="DD190" s="714">
        <f>COUNTIF(beosztás!$FD178:$GG178,"É")*12</f>
        <v>0</v>
      </c>
      <c r="DE190" s="714">
        <f>SUM(beosztás!$FD178:$GG178)</f>
        <v>0</v>
      </c>
      <c r="DF190" s="899">
        <f>(COUNTIF(beosztás!$FD192:$GG192,"SN")*12)+(COUNTIF(beosztás!$FD192:$GG192,"SDE")*8)+(COUNTIF(beosztás!$FD192:$GG192,"SDU")*8)+(COUNTIF(beosztás!$FD192:$GG192,"SÉ")*12)+(COUNTIF(beosztás!$FD192:$GG192,"SÉJ")*8)+(COUNTIF(beosztás!$FD192:$GG192,"S1")*1)+(COUNTIF(beosztás!$FD192:$GG192,"S2")*2)+(COUNTIF(beosztás!$FD192:$GG192,"S3")*3)+(COUNTIF(beosztás!$FD192:$GG192,"S4")*4)+(COUNTIF(beosztás!$FD192:$GG192,"S5")*5)+(COUNTIF(beosztás!$FD192:$GG192,"S6")*6)+(COUNTIF(beosztás!$FD192:$GG192,"S7")*7)+(COUNTIF(beosztás!$FD192:$GG192,"S8")*8)+(COUNTIF(beosztás!$FD192:$GG192,"S9")*9)+(COUNTIF(beosztás!$FD192:$GG192,"S10")*10)+(COUNTIF(beosztás!$FD192:$GG192,"S11")*11)+(COUNTIF(beosztás!$FD192:$GG192,"S12")*12)</f>
        <v>0</v>
      </c>
      <c r="DG190" s="714">
        <f>COUNTIF(beosztás!$FD178:$GG178,"FÜ")*8</f>
        <v>0</v>
      </c>
      <c r="DH190" s="714">
        <f>COUNTIF(beosztás!$FD192:$GG192,"BN")*12+COUNTIF(beosztás!$FD192:$GG192,"BÉ")*12+COUNTIF(beosztás!$FD192:$GG192,"BDE")*8+COUNTIF(beosztás!$FD192:$GG192,"BDU")*8+COUNTIF(beosztás!$FD192:$GG192,"BÉJ")*8+COUNTIF(beosztás!$FD192:$GG192,"B1")*1+COUNTIF(beosztás!$FD192:$GG192,"B2")*2+COUNTIF(beosztás!$FD192:$GG192,"B3")*3+COUNTIF(beosztás!$FD192:$GG192,"B5")*5+COUNTIF(beosztás!$FD192:$GG192,"B6")*6+COUNTIF(beosztás!$FD192:$GG192,"B7")*7+COUNTIF(beosztás!$FD192:$GG192,"B8")*8+COUNTIF(beosztás!$FD192:$GG192,"B9")*9+COUNTIF(beosztás!$FD192:$GG192,"B10")*10+COUNTIF(beosztás!$FD192:$GG192,"B11")*11+COUNTIF(beosztás!$FD192:$GG192,"B12")*12+COUNTIF(beosztás!$FD192:$GG192,"BP")*0</f>
        <v>0</v>
      </c>
      <c r="DI190" s="28">
        <f t="shared" si="710"/>
        <v>0</v>
      </c>
      <c r="DJ190" s="714">
        <f>IF(C190="",0,alapadatok!$AN$7)</f>
        <v>0</v>
      </c>
      <c r="DK190" s="23">
        <f t="shared" ref="DK190:DK224" si="864">DI190-DJ190</f>
        <v>0</v>
      </c>
      <c r="DL190" s="743">
        <f t="shared" si="711"/>
        <v>0</v>
      </c>
      <c r="DM190" s="40"/>
      <c r="DN190" s="27">
        <f t="shared" ref="DN190:DN224" si="865">CL190+CZ190</f>
        <v>0</v>
      </c>
      <c r="DO190" s="28">
        <f t="shared" ref="DO190:DO224" si="866">CM190+DA190</f>
        <v>0</v>
      </c>
      <c r="DP190" s="28">
        <f t="shared" ref="DP190:DP224" si="867">CN190+DB190</f>
        <v>0</v>
      </c>
      <c r="DQ190" s="28">
        <f t="shared" ref="DQ190:DQ224" si="868">CO190+DC190</f>
        <v>0</v>
      </c>
      <c r="DR190" s="28">
        <f t="shared" ref="DR190:DR224" si="869">CP190+DD190</f>
        <v>0</v>
      </c>
      <c r="DS190" s="28">
        <f t="shared" ref="DS190:DS224" si="870">CQ190+DE190</f>
        <v>0</v>
      </c>
      <c r="DT190" s="28">
        <f t="shared" ref="DT190:DT224" si="871">CS190+DF190</f>
        <v>0</v>
      </c>
      <c r="DU190" s="28">
        <f t="shared" ref="DU190:DU224" si="872">CR190+DG190</f>
        <v>0</v>
      </c>
      <c r="DV190" s="28">
        <f t="shared" ref="DV190:DV224" si="873">CT190+DH190</f>
        <v>0</v>
      </c>
      <c r="DW190" s="28">
        <f t="shared" ref="DW190:DW224" si="874">CU190+DI190</f>
        <v>0</v>
      </c>
      <c r="DX190" s="28">
        <f t="shared" ref="DX190:DX224" si="875">CV190+DJ190</f>
        <v>0</v>
      </c>
      <c r="DY190" s="23">
        <f t="shared" ref="DY190:DY224" si="876">DW190-DX190</f>
        <v>0</v>
      </c>
      <c r="DZ190" s="909">
        <f t="shared" si="712"/>
        <v>0</v>
      </c>
      <c r="EA190" s="41"/>
      <c r="EB190" s="713">
        <f>COUNTIF(beosztás!$GH178:$HL178,"DE")*8</f>
        <v>0</v>
      </c>
      <c r="EC190" s="714">
        <f>COUNTIF(beosztás!$GH178:$HL178,"DU")*8</f>
        <v>0</v>
      </c>
      <c r="ED190" s="714">
        <f>COUNTIF(beosztás!$GH178:$HL178,"ÉJ")*8</f>
        <v>0</v>
      </c>
      <c r="EE190" s="714">
        <f>COUNTIF(beosztás!$GH178:$HL178,"N")*12</f>
        <v>0</v>
      </c>
      <c r="EF190" s="714">
        <f>COUNTIF(beosztás!$GH178:$HL178,"é")*12</f>
        <v>0</v>
      </c>
      <c r="EG190" s="714">
        <f>SUM(beosztás!$GH178:$HL178)</f>
        <v>0</v>
      </c>
      <c r="EH190" s="714">
        <f>COUNTIF(beosztás!$GH178:$HL178,"FÜ")*8</f>
        <v>0</v>
      </c>
      <c r="EI190" s="899">
        <f>(COUNTIF(beosztás!$GH192:$HL192,"SN")*12)+(COUNTIF(beosztás!$GH192:$HL192,"SDE")*8)+(COUNTIF(beosztás!$GH192:$HL192,"SDU")*8)+(COUNTIF(beosztás!$GH192:$HL192,"SÉ")*12)+(COUNTIF(beosztás!$GH192:$HL192,"SÉJ")*8)+(COUNTIF(beosztás!$GH192:$HL192,"S1")*1)+(COUNTIF(beosztás!$GH192:$HL192,"S2")*2)+(COUNTIF(beosztás!$GH192:$HL192,"S3")*3)+(COUNTIF(beosztás!$GH192:$HL192,"S4")*4)+(COUNTIF(beosztás!$GH192:$HL192,"S5")*5)+(COUNTIF(beosztás!$GH192:$HL192,"S6")*6)+(COUNTIF(beosztás!$GH192:$HL192,"S7")*7)+(COUNTIF(beosztás!$GH192:$HL192,"S8")*8)+(COUNTIF(beosztás!$GH192:$HL192,"S9")*9)+(COUNTIF(beosztás!$GH192:$HL192,"S10")*10)+(COUNTIF(beosztás!$GH192:$HL192,"S11")*11)+(COUNTIF(beosztás!$GH192:$HL192,"S12")*12)</f>
        <v>0</v>
      </c>
      <c r="EJ190" s="714">
        <f>COUNTIF(beosztás!$GH192:$HL192,"BN")*12+COUNTIF(beosztás!$GH192:$HL192,"BÉ")*12+COUNTIF(beosztás!$GH192:$HL192,"BDE")*8+COUNTIF(beosztás!$GH192:$HL192,"BDU")*8+COUNTIF(beosztás!$GH192:$HL192,"BÉJ")*8+COUNTIF(beosztás!$GH192:$HL192,"B1")*1+COUNTIF(beosztás!$GH192:$HL192,"B2")*2+COUNTIF(beosztás!$GH192:$HL192,"B3")*3+COUNTIF(beosztás!$GH192:$HL192,"B5")*5+COUNTIF(beosztás!$GH192:$HL192,"B6")*6+COUNTIF(beosztás!$GH192:$HL192,"B7")*7+COUNTIF(beosztás!$GH192:$HL192,"B8")*8+COUNTIF(beosztás!$GH192:$HL192,"B9")*9+COUNTIF(beosztás!$GH192:$HL192,"B10")*10+COUNTIF(beosztás!$GH192:$HL192,"B11")*11+COUNTIF(beosztás!$GH192:$HL192,"B12")*12+COUNTIF(beosztás!$GH192:$HL192,"BP")*0</f>
        <v>0</v>
      </c>
      <c r="EK190" s="28">
        <f t="shared" si="713"/>
        <v>0</v>
      </c>
      <c r="EL190" s="714">
        <f>IF(C190="",0,alapadatok!$AN$8)</f>
        <v>0</v>
      </c>
      <c r="EM190" s="23">
        <f t="shared" ref="EM190:EM224" si="877">EK190-EL190</f>
        <v>0</v>
      </c>
      <c r="EN190" s="909">
        <f t="shared" si="714"/>
        <v>0</v>
      </c>
      <c r="EO190" s="40"/>
      <c r="EP190" s="713">
        <f>COUNTIF(beosztás!$HM178:$IQ178,"DE")*8</f>
        <v>0</v>
      </c>
      <c r="EQ190" s="714">
        <f>COUNTIF(beosztás!$HM178:$IQ178,"DU")*8</f>
        <v>0</v>
      </c>
      <c r="ER190" s="714">
        <f>COUNTIF(beosztás!$HM178:$IQ178,"ÉJ")*8</f>
        <v>0</v>
      </c>
      <c r="ES190" s="714">
        <f>COUNTIF(beosztás!$HM178:$IQ178,"N")*12</f>
        <v>0</v>
      </c>
      <c r="ET190" s="714">
        <f>COUNTIF(beosztás!$HM178:$IQ178,"É")*12</f>
        <v>0</v>
      </c>
      <c r="EU190" s="714">
        <f>SUM(beosztás!$HM178:$IQ178)</f>
        <v>0</v>
      </c>
      <c r="EV190" s="899">
        <f>(COUNTIF(beosztás!$HM192:$IQ192,"SN")*12)+(COUNTIF(beosztás!$HM192:$IQ192,"SDE")*8)+(COUNTIF(beosztás!$HM192:$IQ192,"SDU")*8)+(COUNTIF(beosztás!$HM192:$IQ192,"SÉ")*12)+(COUNTIF(beosztás!$HM192:$IQ192,"SÉJ")*8)+(COUNTIF(beosztás!$HM192:$IQ192,"S1")*1)+(COUNTIF(beosztás!$HM192:$IQ192,"S2")*2)+(COUNTIF(beosztás!$HM192:$IQ192,"S3")*3)+(COUNTIF(beosztás!$HM192:$IQ192,"S4")*4)+(COUNTIF(beosztás!$HM192:$IQ192,"S5")*5)+(COUNTIF(beosztás!$HM192:$IQ192,"S6")*6)+(COUNTIF(beosztás!$HM192:$IQ192,"S7")*7)+(COUNTIF(beosztás!$HM192:$IQ192,"S8")*8)+(COUNTIF(beosztás!$HM192:$IQ192,"S9")*9)+(COUNTIF(beosztás!$HM192:$IQ192,"S10")*10)+(COUNTIF(beosztás!$HM192:$IQ192,"S11")*11)+(COUNTIF(beosztás!$HM192:$IQ192,"S12")*12)</f>
        <v>0</v>
      </c>
      <c r="EW190" s="714">
        <f>COUNTIF(beosztás!$HM178:$IQ178,"FÜ")*8</f>
        <v>0</v>
      </c>
      <c r="EX190" s="714">
        <f>COUNTIF(beosztás!$HM192:$IQ192,"BN")*12+COUNTIF(beosztás!$HM192:$IQ192,"BÉ")*12+COUNTIF(beosztás!$HM192:$IQ192,"BDE")*8+COUNTIF(beosztás!$HM192:$IQ192,"BDU")*8+COUNTIF(beosztás!$HM192:$IQ192,"BÉJ")*8+COUNTIF(beosztás!$HM192:$IQ192,"B1")*1+COUNTIF(beosztás!$HM192:$IQ192,"B2")*2+COUNTIF(beosztás!$HM192:$IQ192,"B3")*3+COUNTIF(beosztás!$HM192:$IQ192,"B5")*5+COUNTIF(beosztás!$HM192:$IQ192,"B6")*6+COUNTIF(beosztás!$HM192:$IQ192,"B7")*7+COUNTIF(beosztás!$HM192:$IQ192,"B8")*8+COUNTIF(beosztás!$HM192:$IQ192,"B9")*9+COUNTIF(beosztás!$HM192:$IQ192,"B10")*10+COUNTIF(beosztás!$HM192:$IQ192,"B11")*11+COUNTIF(beosztás!$HM192:$IQ192,"B12")*12+COUNTIF(beosztás!$HM192:$IQ192,"BP")*0</f>
        <v>0</v>
      </c>
      <c r="EY190" s="28">
        <f t="shared" si="715"/>
        <v>0</v>
      </c>
      <c r="EZ190" s="714">
        <f>IF(C190="",0,alapadatok!$AN$9)</f>
        <v>0</v>
      </c>
      <c r="FA190" s="23">
        <f t="shared" ref="FA190:FA224" si="878">EY190-EZ190</f>
        <v>0</v>
      </c>
      <c r="FB190" s="909">
        <f t="shared" si="716"/>
        <v>0</v>
      </c>
      <c r="FC190" s="40"/>
      <c r="FD190" s="27">
        <f t="shared" ref="FD190:FD224" si="879">EB190+EP190</f>
        <v>0</v>
      </c>
      <c r="FE190" s="28">
        <f t="shared" ref="FE190:FE224" si="880">EC190+EQ190</f>
        <v>0</v>
      </c>
      <c r="FF190" s="28">
        <f t="shared" ref="FF190:FF224" si="881">ED190+ER190</f>
        <v>0</v>
      </c>
      <c r="FG190" s="28">
        <f t="shared" ref="FG190:FG224" si="882">EE190+ES190</f>
        <v>0</v>
      </c>
      <c r="FH190" s="28">
        <f t="shared" ref="FH190:FH224" si="883">EF190+ET190</f>
        <v>0</v>
      </c>
      <c r="FI190" s="28">
        <f t="shared" ref="FI190:FI224" si="884">EG190+EU190</f>
        <v>0</v>
      </c>
      <c r="FJ190" s="28">
        <f t="shared" ref="FJ190:FJ224" si="885">EI190+EV190</f>
        <v>0</v>
      </c>
      <c r="FK190" s="28">
        <f t="shared" ref="FK190:FK224" si="886">EH190+EW190</f>
        <v>0</v>
      </c>
      <c r="FL190" s="28">
        <f t="shared" ref="FL190:FL224" si="887">EJ190+EX190</f>
        <v>0</v>
      </c>
      <c r="FM190" s="28">
        <f t="shared" ref="FM190:FM224" si="888">EK190+EY190</f>
        <v>0</v>
      </c>
      <c r="FN190" s="28">
        <f t="shared" ref="FN190:FN224" si="889">EL190+EZ190</f>
        <v>0</v>
      </c>
      <c r="FO190" s="23">
        <f t="shared" ref="FO190:FO224" si="890">FM190-FN190</f>
        <v>0</v>
      </c>
      <c r="FP190" s="909">
        <f t="shared" si="717"/>
        <v>0</v>
      </c>
      <c r="FQ190" s="41"/>
      <c r="FR190" s="713">
        <f>COUNTIF(beosztás!$IR178:$JU178,"DE")*8</f>
        <v>0</v>
      </c>
      <c r="FS190" s="714">
        <f>COUNTIF(beosztás!$IR178:$JU178,"DU")*8</f>
        <v>0</v>
      </c>
      <c r="FT190" s="714">
        <f>COUNTIF(beosztás!$IR178:$JU178,"ÉJ")*8</f>
        <v>0</v>
      </c>
      <c r="FU190" s="714">
        <f>COUNTIF(beosztás!$IR178:$JU178,"N")*12</f>
        <v>0</v>
      </c>
      <c r="FV190" s="714">
        <f>COUNTIF(beosztás!$IR178:$JU178,"é")*12</f>
        <v>0</v>
      </c>
      <c r="FW190" s="714">
        <f>SUM(beosztás!$IR178:$JU178)</f>
        <v>0</v>
      </c>
      <c r="FX190" s="714">
        <f>COUNTIF(beosztás!$IR178:$JU178,"FÜ")*8</f>
        <v>0</v>
      </c>
      <c r="FY190" s="899">
        <f>(COUNTIF(beosztás!$IR192:$JU192,"SN")*12)+(COUNTIF(beosztás!$IR192:$JU192,"SDE")*8)+(COUNTIF(beosztás!$IR192:$JU192,"SDU")*8)+(COUNTIF(beosztás!$IR192:$JU192,"SÉ")*12)+(COUNTIF(beosztás!$IR192:$JU192,"SÉJ")*8)+(COUNTIF(beosztás!$IR192:$JU192,"S1")*1)+(COUNTIF(beosztás!$IR192:$JU192,"S2")*2)+(COUNTIF(beosztás!$IR192:$JU192,"S3")*3)+(COUNTIF(beosztás!$IR192:$JU192,"S4")*4)+(COUNTIF(beosztás!$IR192:$JU192,"S5")*5)+(COUNTIF(beosztás!$IR192:$JU192,"S6")*6)+(COUNTIF(beosztás!$IR192:$JU192,"S7")*7)+(COUNTIF(beosztás!$IR192:$JU192,"S8")*8)+(COUNTIF(beosztás!$IR192:$JU192,"S9")*9)+(COUNTIF(beosztás!$IR192:$JU192,"S10")*10)+(COUNTIF(beosztás!$IR192:$JU192,"S11")*11)+(COUNTIF(beosztás!$IR192:$JU192,"S12")*12)</f>
        <v>0</v>
      </c>
      <c r="FZ190" s="714">
        <f>COUNTIF(beosztás!$IR192:$JU192,"BN")*12+COUNTIF(beosztás!$IR192:$JU192,"BÉ")*12+COUNTIF(beosztás!$IR192:$JU192,"BDE")*8+COUNTIF(beosztás!$IR192:$JU192,"BDU")*8+COUNTIF(beosztás!$IR192:$JU192,"BÉJ")*8+COUNTIF(beosztás!$IR192:$JU192,"B1")*1+COUNTIF(beosztás!$IR192:$JU192,"B2")*2+COUNTIF(beosztás!$IR192:$JU192,"B3")*3+COUNTIF(beosztás!$IR192:$JU192,"B5")*5+COUNTIF(beosztás!$IR192:$JU192,"B6")*6+COUNTIF(beosztás!$IR192:$JU192,"B7")*7+COUNTIF(beosztás!$IR192:$JU192,"B8")*8+COUNTIF(beosztás!$IR192:$JU192,"B9")*9+COUNTIF(beosztás!$IR192:$JU192,"B10")*10+COUNTIF(beosztás!$IR192:$JU192,"B11")*11+COUNTIF(beosztás!$IR192:$JU192,"B12")*12+COUNTIF(beosztás!$IR192:$JU192,"BP")*0</f>
        <v>0</v>
      </c>
      <c r="GA190" s="28">
        <f t="shared" si="718"/>
        <v>0</v>
      </c>
      <c r="GB190" s="714">
        <f>IF(C190="",0,alapadatok!$AN$10)</f>
        <v>0</v>
      </c>
      <c r="GC190" s="23">
        <f t="shared" ref="GC190:GC224" si="891">GA190-GB190</f>
        <v>0</v>
      </c>
      <c r="GD190" s="909">
        <f t="shared" si="719"/>
        <v>0</v>
      </c>
      <c r="GE190" s="42"/>
      <c r="GF190" s="713">
        <f>COUNTIF(beosztás!$JV178:$KZ178,"DE")*8</f>
        <v>0</v>
      </c>
      <c r="GG190" s="714">
        <f>COUNTIF(beosztás!$JV178:$KZ178,"DU")*8</f>
        <v>0</v>
      </c>
      <c r="GH190" s="714">
        <f>COUNTIF(beosztás!$JV178:$KZ178,"ÉJ")*8</f>
        <v>0</v>
      </c>
      <c r="GI190" s="714">
        <f>COUNTIF(beosztás!$JV178:$KZ178,"N")*12</f>
        <v>0</v>
      </c>
      <c r="GJ190" s="714">
        <f>COUNTIF(beosztás!$JV178:$KZ178,"É")*12</f>
        <v>0</v>
      </c>
      <c r="GK190" s="714">
        <f>SUM(beosztás!$JV178:$KZ178)</f>
        <v>0</v>
      </c>
      <c r="GL190" s="899">
        <f>(COUNTIF(beosztás!$JV192:$KZ192,"SN")*12)+(COUNTIF(beosztás!$JV192:$KZ192,"SDE")*8)+(COUNTIF(beosztás!$JV192:$KZ192,"SDU")*8)+(COUNTIF(beosztás!$JV192:$KZ192,"SÉ")*12)+(COUNTIF(beosztás!$JV192:$KZ192,"SÉJ")*8)+(COUNTIF(beosztás!$JV192:$KZ192,"S1")*1)+(COUNTIF(beosztás!$JV192:$KZ192,"S2")*2)+(COUNTIF(beosztás!$JV192:$KZ192,"S3")*3)+(COUNTIF(beosztás!$JV192:$KZ192,"S4")*4)+(COUNTIF(beosztás!$JV192:$KZ192,"S5")*5)+(COUNTIF(beosztás!$JV192:$KZ192,"S6")*6)+(COUNTIF(beosztás!$JV192:$KZ192,"S7")*7)+(COUNTIF(beosztás!$JV192:$KZ192,"S8")*8)+(COUNTIF(beosztás!$JV192:$KZ192,"S9")*9)+(COUNTIF(beosztás!$JV192:$KZ192,"S10")*10)+(COUNTIF(beosztás!$JV192:$KZ192,"S11")*11)+(COUNTIF(beosztás!$JV192:$KZ192,"S12")*12)</f>
        <v>0</v>
      </c>
      <c r="GM190" s="714">
        <f>COUNTIF(beosztás!$JV178:$KZ178,"FÜ")*8</f>
        <v>0</v>
      </c>
      <c r="GN190" s="714">
        <f>COUNTIF(beosztás!$JV192:$KZ192,"BN")*12+COUNTIF(beosztás!$JV192:$KZ192,"BÉ")*12+COUNTIF(beosztás!$JV192:$KZ192,"BDE")*8+COUNTIF(beosztás!$JV192:$KZ192,"BDU")*8+COUNTIF(beosztás!$JV192:$KZ192,"BÉJ")*8+COUNTIF(beosztás!$JV192:$KZ192,"B1")*1+COUNTIF(beosztás!$JV192:$KZ192,"B2")*2+COUNTIF(beosztás!$JV192:$KZ192,"B3")*3+COUNTIF(beosztás!$JV192:$KZ192,"B5")*5+COUNTIF(beosztás!$JV192:$KZ192,"B6")*6+COUNTIF(beosztás!$JV192:$KZ192,"B7")*7+COUNTIF(beosztás!$JV192:$KZ192,"B8")*8+COUNTIF(beosztás!$JV192:$KZ192,"B9")*9+COUNTIF(beosztás!$JV192:$KZ192,"B10")*10+COUNTIF(beosztás!$JV192:$KZ192,"B11")*11+COUNTIF(beosztás!$JV192:$KZ192,"B12")*12+COUNTIF(beosztás!$JV192:$KZ192,"BP")*0</f>
        <v>0</v>
      </c>
      <c r="GO190" s="28">
        <f t="shared" si="720"/>
        <v>0</v>
      </c>
      <c r="GP190" s="714">
        <f>IF(C190="",0,alapadatok!$AN$11)</f>
        <v>0</v>
      </c>
      <c r="GQ190" s="23">
        <f t="shared" ref="GQ190:GQ224" si="892">GO190-GP190</f>
        <v>0</v>
      </c>
      <c r="GR190" s="909">
        <f t="shared" si="721"/>
        <v>0</v>
      </c>
      <c r="GS190" s="42"/>
      <c r="GT190" s="27">
        <f t="shared" ref="GT190:GT224" si="893">FR190+GF190</f>
        <v>0</v>
      </c>
      <c r="GU190" s="28">
        <f t="shared" ref="GU190:GU224" si="894">FS190+GG190</f>
        <v>0</v>
      </c>
      <c r="GV190" s="28">
        <f t="shared" ref="GV190:GV224" si="895">FT190+GH190</f>
        <v>0</v>
      </c>
      <c r="GW190" s="28">
        <f t="shared" ref="GW190:GW224" si="896">FU190+GI190</f>
        <v>0</v>
      </c>
      <c r="GX190" s="28">
        <f t="shared" ref="GX190:GX224" si="897">FV190+GJ190</f>
        <v>0</v>
      </c>
      <c r="GY190" s="28">
        <f t="shared" ref="GY190:GY224" si="898">FW190+GK190</f>
        <v>0</v>
      </c>
      <c r="GZ190" s="28">
        <f t="shared" ref="GZ190:GZ224" si="899">FY190+GL190</f>
        <v>0</v>
      </c>
      <c r="HA190" s="28">
        <f t="shared" ref="HA190:HA224" si="900">FX190+GM190</f>
        <v>0</v>
      </c>
      <c r="HB190" s="28">
        <f t="shared" ref="HB190:HB224" si="901">FZ190+GN190</f>
        <v>0</v>
      </c>
      <c r="HC190" s="28">
        <f t="shared" ref="HC190:HC224" si="902">GA190+GO190</f>
        <v>0</v>
      </c>
      <c r="HD190" s="28">
        <f t="shared" ref="HD190:HD224" si="903">GB190+GP190</f>
        <v>0</v>
      </c>
      <c r="HE190" s="23">
        <f t="shared" ref="HE190:HE224" si="904">HC190-HD190</f>
        <v>0</v>
      </c>
      <c r="HF190" s="909">
        <f t="shared" si="722"/>
        <v>0</v>
      </c>
      <c r="HG190" s="41"/>
      <c r="HH190" s="709">
        <f>COUNTIF(beosztás!$LA179:$MD179,"DE")*8</f>
        <v>0</v>
      </c>
      <c r="HI190" s="710">
        <f>COUNTIF(beosztás!$LA179:$MD179,"DU")*8</f>
        <v>0</v>
      </c>
      <c r="HJ190" s="710">
        <f>COUNTIF(beosztás!$LA179:$MD179,"ÉJ")*8</f>
        <v>0</v>
      </c>
      <c r="HK190" s="710">
        <f>COUNTIF(beosztás!$LA179:$MD179,"N")*12</f>
        <v>0</v>
      </c>
      <c r="HL190" s="710">
        <f>COUNTIF(beosztás!$LA179:$MD179,"é")*12</f>
        <v>0</v>
      </c>
      <c r="HM190" s="710">
        <f>SUM(beosztás!$LA179:$MD179)</f>
        <v>0</v>
      </c>
      <c r="HN190" s="710">
        <f>COUNTIF(beosztás!$LA179:$MD179,"FÜ")*8</f>
        <v>0</v>
      </c>
      <c r="HO190" s="897">
        <f>(COUNTIF(beosztás!$LA192:$MD192,"SN")*12)+(COUNTIF(beosztás!$LA192:$MD192,"SDE")*8)+(COUNTIF(beosztás!$LA192:$MD192,"SDU")*8)+(COUNTIF(beosztás!$LA192:$MD192,"SÉ")*12)+(COUNTIF(beosztás!$LA192:$MD192,"SÉJ")*8)+(COUNTIF(beosztás!$LA192:$MD192,"S1")*1)+(COUNTIF(beosztás!$LA192:$MD192,"S2")*2)+(COUNTIF(beosztás!$LA192:$MD192,"S3")*3)+(COUNTIF(beosztás!$LA192:$MD192,"S4")*4)+(COUNTIF(beosztás!$LA192:$MD192,"S5")*5)+(COUNTIF(beosztás!$LA192:$MD192,"S6")*6)+(COUNTIF(beosztás!$LA192:$MD192,"S7")*7)+(COUNTIF(beosztás!$LA192:$MD192,"S8")*8)+(COUNTIF(beosztás!$LA192:$MD192,"S9")*9)+(COUNTIF(beosztás!$LA192:$MD192,"S10")*10)+(COUNTIF(beosztás!$LA192:$MD192,"S11")*11)+(COUNTIF(beosztás!$LA192:$MD192,"S12")*12)</f>
        <v>0</v>
      </c>
      <c r="HP190" s="710">
        <f>COUNTIF(beosztás!$LA192:$MD192,"BN")*12+COUNTIF(beosztás!$LA192:$MD192,"BÉ")*12+COUNTIF(beosztás!$LA192:$MD192,"BDE")*8+COUNTIF(beosztás!$LA192:$MD192,"BDU")*8+COUNTIF(beosztás!$LA192:$MD192,"BÉJ")*8+COUNTIF(beosztás!$LA192:$MD192,"B1")*1+COUNTIF(beosztás!$LA192:$MD192,"B2")*2+COUNTIF(beosztás!$LA192:$MD192,"B3")*3+COUNTIF(beosztás!$KZ192:$MC192,"B5")*5+COUNTIF(beosztás!$KZ192:$MC192,"B6")*6+COUNTIF(beosztás!$KZ192:$MC192,"B7")*7+COUNTIF(beosztás!$KZ192:$MC192,"B8")*8+COUNTIF(beosztás!$LA192:$MD192,"B9")*9+COUNTIF(beosztás!$LA192:$MD192,"B10")*10+COUNTIF(beosztás!$LA192:$MD192,"B11")*11+COUNTIF(beosztás!$LA192:$MD192,"B12")*12+COUNTIF(beosztás!$LA192:$MD192,"BP")*0</f>
        <v>0</v>
      </c>
      <c r="HQ190" s="605">
        <f t="shared" si="845"/>
        <v>0</v>
      </c>
      <c r="HR190" s="710">
        <f>IF(C190="",0,alapadatok!$AN$12)</f>
        <v>0</v>
      </c>
      <c r="HS190" s="19">
        <f t="shared" si="846"/>
        <v>0</v>
      </c>
      <c r="HT190" s="907">
        <f t="shared" si="724"/>
        <v>0</v>
      </c>
      <c r="HU190" s="42"/>
      <c r="HV190" s="709">
        <f>COUNTIF(beosztás!$ME179:$NI179,"DE")*8</f>
        <v>0</v>
      </c>
      <c r="HW190" s="710">
        <f>COUNTIF(beosztás!$ME179:$NI179,"DU")*8</f>
        <v>0</v>
      </c>
      <c r="HX190" s="710">
        <f>COUNTIF(beosztás!$ME179:$NI179,"ÉJ")*8</f>
        <v>0</v>
      </c>
      <c r="HY190" s="710">
        <f>COUNTIF(beosztás!$ME179:$NI179,"N")*12</f>
        <v>0</v>
      </c>
      <c r="HZ190" s="710">
        <f>COUNTIF(beosztás!$ME179:$NI179,"É")*12</f>
        <v>0</v>
      </c>
      <c r="IA190" s="710">
        <f>SUM(beosztás!$ME179:$NI179)</f>
        <v>0</v>
      </c>
      <c r="IB190" s="710">
        <f>(COUNTIF(beosztás!$ME192:$NI192,"SN")*12)+(COUNTIF(beosztás!$ME192:$NI192,"SDE")*8)+(COUNTIF(beosztás!$ME192:$NI192,"SDU")*8)+(COUNTIF(beosztás!$ME192:$NI192,"SÉ")*12)+(COUNTIF(beosztás!$ME192:$NI192,"SÉJ")*8)+(COUNTIF(beosztás!$ME192:$NI192,"S1")*1)+(COUNTIF(beosztás!$ME192:$NI192,"S2")*2)+(COUNTIF(beosztás!$ME192:$NI192,"S3")*3)+(COUNTIF(beosztás!$ME192:$NI192,"S4")*4)+(COUNTIF(beosztás!$ME192:$NI192,"S5")*5)+(COUNTIF(beosztás!$ME192:$NI192,"S6")*6)+(COUNTIF(beosztás!$ME192:$NI192,"S7")*7)+(COUNTIF(beosztás!$ME192:$NI192,"S8")*8)+(COUNTIF(beosztás!$ME192:$NI192,"S9")*9)+(COUNTIF(beosztás!$ME192:$NI192,"S10")*10)+(COUNTIF(beosztás!$ME192:$NI192,"S11")*11)+(COUNTIF(beosztás!$ME192:$NI192,"S12")*12)</f>
        <v>0</v>
      </c>
      <c r="IC190" s="710">
        <f>COUNTIF(beosztás!$ME179:$NI179,"FÜ")*8</f>
        <v>0</v>
      </c>
      <c r="ID190" s="710">
        <f>COUNTIF(beosztás!$ME192:$NI192,"BN")*12+COUNTIF(beosztás!$ME192:$NI192,"BÉ")*12+COUNTIF(beosztás!$ME192:$NI192,"BDE")*8+COUNTIF(beosztás!$ME192:$NI192,"BDU")*8+COUNTIF(beosztás!$ME192:$NI192,"BÉJ")*8+COUNTIF(beosztás!$ME192:$NI192,"B1")*1+COUNTIF(beosztás!$ME192:$NI192,"B2")*2+COUNTIF(beosztás!$ME192:$NI192,"B3")*3+COUNTIF(beosztás!$ME192:$NI192,"B5")*5+COUNTIF(beosztás!$ME192:$NI192,"B6")*6+COUNTIF(beosztás!$ME192:$NI192,"B7")*7+COUNTIF(beosztás!$ME192:$NI192,"B8")*8+COUNTIF(beosztás!$ME192:$NI192,"B9")*9+COUNTIF(beosztás!$ME192:$NI192,"B10")*10+COUNTIF(beosztás!$ME192:$NI192,"B11")*11+COUNTIF(beosztás!$ME192:$NI192,"B12")*12+COUNTIF(beosztás!$ME192:$NI192,"BP")*0</f>
        <v>0</v>
      </c>
      <c r="IE190" s="605">
        <f t="shared" si="847"/>
        <v>0</v>
      </c>
      <c r="IF190" s="710">
        <f>IF(C190="",0,alapadatok!$AN$13)</f>
        <v>0</v>
      </c>
      <c r="IG190" s="19">
        <f t="shared" si="848"/>
        <v>0</v>
      </c>
      <c r="IH190" s="741">
        <f t="shared" si="849"/>
        <v>0</v>
      </c>
      <c r="II190" s="42"/>
      <c r="IJ190" s="25">
        <f t="shared" si="850"/>
        <v>0</v>
      </c>
      <c r="IK190" s="605">
        <f t="shared" si="851"/>
        <v>0</v>
      </c>
      <c r="IL190" s="605">
        <f t="shared" si="852"/>
        <v>0</v>
      </c>
      <c r="IM190" s="605">
        <f t="shared" si="853"/>
        <v>0</v>
      </c>
      <c r="IN190" s="605">
        <f t="shared" si="854"/>
        <v>0</v>
      </c>
      <c r="IO190" s="605">
        <f t="shared" si="855"/>
        <v>0</v>
      </c>
      <c r="IP190" s="605">
        <f t="shared" si="856"/>
        <v>0</v>
      </c>
      <c r="IQ190" s="605">
        <f t="shared" si="857"/>
        <v>0</v>
      </c>
      <c r="IR190" s="605">
        <f t="shared" si="858"/>
        <v>0</v>
      </c>
      <c r="IS190" s="605">
        <f t="shared" si="859"/>
        <v>0</v>
      </c>
      <c r="IT190" s="605">
        <f t="shared" si="860"/>
        <v>0</v>
      </c>
      <c r="IU190" s="19">
        <f t="shared" si="861"/>
        <v>0</v>
      </c>
      <c r="IV190" s="907">
        <f t="shared" si="862"/>
        <v>0</v>
      </c>
      <c r="IW190" s="43"/>
      <c r="JF190" s="21"/>
      <c r="JG190" s="21"/>
    </row>
    <row r="191" spans="1:267" ht="16.5" thickBot="1" x14ac:dyDescent="0.3">
      <c r="A191" s="426" t="str">
        <f>IF(beosztás!A193=0,"",beosztás!A193)</f>
        <v/>
      </c>
      <c r="B191" s="427" t="str">
        <f>IF(beosztás!B193=0,"",beosztás!B193)</f>
        <v/>
      </c>
      <c r="C191" s="427" t="str">
        <f>IF(beosztás!C193=0,"",beosztás!C193)</f>
        <v>Logistic</v>
      </c>
      <c r="D191" s="428">
        <v>195</v>
      </c>
      <c r="E191" s="18"/>
      <c r="F191" s="574"/>
      <c r="G191" s="575"/>
      <c r="H191" s="575"/>
      <c r="I191" s="575"/>
      <c r="J191" s="575"/>
      <c r="K191" s="575"/>
      <c r="L191" s="575"/>
      <c r="M191" s="575"/>
      <c r="N191" s="575"/>
      <c r="O191" s="575"/>
      <c r="P191" s="575"/>
      <c r="Q191" s="575"/>
      <c r="R191" s="576"/>
      <c r="S191" s="325"/>
      <c r="T191" s="577"/>
      <c r="U191" s="578"/>
      <c r="V191" s="578"/>
      <c r="W191" s="578"/>
      <c r="X191" s="578"/>
      <c r="Y191" s="578"/>
      <c r="Z191" s="578"/>
      <c r="AA191" s="578"/>
      <c r="AB191" s="578"/>
      <c r="AC191" s="578"/>
      <c r="AD191" s="578"/>
      <c r="AE191" s="578"/>
      <c r="AF191" s="579"/>
      <c r="AG191" s="325"/>
      <c r="AH191" s="580"/>
      <c r="AI191" s="581"/>
      <c r="AJ191" s="581"/>
      <c r="AK191" s="581"/>
      <c r="AL191" s="581"/>
      <c r="AM191" s="581"/>
      <c r="AN191" s="581"/>
      <c r="AO191" s="581"/>
      <c r="AP191" s="581"/>
      <c r="AQ191" s="581"/>
      <c r="AR191" s="581"/>
      <c r="AS191" s="581"/>
      <c r="AT191" s="582"/>
      <c r="AU191" s="326"/>
      <c r="AV191" s="574"/>
      <c r="AW191" s="575"/>
      <c r="AX191" s="575"/>
      <c r="AY191" s="575"/>
      <c r="AZ191" s="575"/>
      <c r="BA191" s="575"/>
      <c r="BB191" s="575"/>
      <c r="BC191" s="575"/>
      <c r="BD191" s="575"/>
      <c r="BE191" s="575"/>
      <c r="BF191" s="575"/>
      <c r="BG191" s="575"/>
      <c r="BH191" s="576"/>
      <c r="BI191" s="325"/>
      <c r="BJ191" s="565"/>
      <c r="BK191" s="566"/>
      <c r="BL191" s="566"/>
      <c r="BM191" s="566"/>
      <c r="BN191" s="566"/>
      <c r="BO191" s="566"/>
      <c r="BP191" s="566"/>
      <c r="BQ191" s="566"/>
      <c r="BR191" s="566"/>
      <c r="BS191" s="566"/>
      <c r="BT191" s="566"/>
      <c r="BU191" s="566"/>
      <c r="BV191" s="567"/>
      <c r="BW191" s="36"/>
      <c r="BX191" s="568"/>
      <c r="BY191" s="569"/>
      <c r="BZ191" s="569"/>
      <c r="CA191" s="569"/>
      <c r="CB191" s="569"/>
      <c r="CC191" s="569"/>
      <c r="CD191" s="569"/>
      <c r="CE191" s="569"/>
      <c r="CF191" s="569"/>
      <c r="CG191" s="569"/>
      <c r="CH191" s="569"/>
      <c r="CI191" s="569"/>
      <c r="CJ191" s="570"/>
      <c r="CK191" s="37"/>
      <c r="CL191" s="562"/>
      <c r="CM191" s="563"/>
      <c r="CN191" s="563"/>
      <c r="CO191" s="563"/>
      <c r="CP191" s="563"/>
      <c r="CQ191" s="563"/>
      <c r="CR191" s="563"/>
      <c r="CS191" s="563"/>
      <c r="CT191" s="563"/>
      <c r="CU191" s="563"/>
      <c r="CV191" s="563"/>
      <c r="CW191" s="563"/>
      <c r="CX191" s="564"/>
      <c r="CY191" s="36"/>
      <c r="CZ191" s="565"/>
      <c r="DA191" s="566"/>
      <c r="DB191" s="566"/>
      <c r="DC191" s="566"/>
      <c r="DD191" s="566"/>
      <c r="DE191" s="566"/>
      <c r="DF191" s="566"/>
      <c r="DG191" s="566"/>
      <c r="DH191" s="566"/>
      <c r="DI191" s="566"/>
      <c r="DJ191" s="566"/>
      <c r="DK191" s="566"/>
      <c r="DL191" s="567"/>
      <c r="DM191" s="36"/>
      <c r="DN191" s="568"/>
      <c r="DO191" s="569"/>
      <c r="DP191" s="569"/>
      <c r="DQ191" s="569"/>
      <c r="DR191" s="569"/>
      <c r="DS191" s="569"/>
      <c r="DT191" s="569"/>
      <c r="DU191" s="569"/>
      <c r="DV191" s="569"/>
      <c r="DW191" s="569"/>
      <c r="DX191" s="569"/>
      <c r="DY191" s="569"/>
      <c r="DZ191" s="570"/>
      <c r="EA191" s="326"/>
      <c r="EB191" s="726"/>
      <c r="EC191" s="727"/>
      <c r="ED191" s="727"/>
      <c r="EE191" s="727"/>
      <c r="EF191" s="727"/>
      <c r="EG191" s="727"/>
      <c r="EH191" s="727"/>
      <c r="EI191" s="727"/>
      <c r="EJ191" s="727"/>
      <c r="EK191" s="727"/>
      <c r="EL191" s="727"/>
      <c r="EM191" s="727"/>
      <c r="EN191" s="728"/>
      <c r="EO191" s="36"/>
      <c r="EP191" s="720"/>
      <c r="EQ191" s="721"/>
      <c r="ER191" s="721"/>
      <c r="ES191" s="721"/>
      <c r="ET191" s="721"/>
      <c r="EU191" s="721"/>
      <c r="EV191" s="721"/>
      <c r="EW191" s="721"/>
      <c r="EX191" s="721"/>
      <c r="EY191" s="721"/>
      <c r="EZ191" s="721"/>
      <c r="FA191" s="721"/>
      <c r="FB191" s="722"/>
      <c r="FC191" s="36"/>
      <c r="FD191" s="723"/>
      <c r="FE191" s="724"/>
      <c r="FF191" s="724"/>
      <c r="FG191" s="724"/>
      <c r="FH191" s="724"/>
      <c r="FI191" s="724"/>
      <c r="FJ191" s="724"/>
      <c r="FK191" s="724"/>
      <c r="FL191" s="724"/>
      <c r="FM191" s="724"/>
      <c r="FN191" s="724"/>
      <c r="FO191" s="724"/>
      <c r="FP191" s="725"/>
      <c r="FQ191" s="37"/>
      <c r="FR191" s="732"/>
      <c r="FS191" s="733"/>
      <c r="FT191" s="733"/>
      <c r="FU191" s="733"/>
      <c r="FV191" s="733"/>
      <c r="FW191" s="733"/>
      <c r="FX191" s="733"/>
      <c r="FY191" s="733"/>
      <c r="FZ191" s="733"/>
      <c r="GA191" s="733"/>
      <c r="GB191" s="733"/>
      <c r="GC191" s="733"/>
      <c r="GD191" s="734"/>
      <c r="GE191" s="36"/>
      <c r="GF191" s="735"/>
      <c r="GG191" s="736"/>
      <c r="GH191" s="736"/>
      <c r="GI191" s="736"/>
      <c r="GJ191" s="736"/>
      <c r="GK191" s="736"/>
      <c r="GL191" s="736"/>
      <c r="GM191" s="736"/>
      <c r="GN191" s="736"/>
      <c r="GO191" s="736"/>
      <c r="GP191" s="736"/>
      <c r="GQ191" s="736"/>
      <c r="GR191" s="737"/>
      <c r="GS191" s="36"/>
      <c r="GT191" s="729"/>
      <c r="GU191" s="730"/>
      <c r="GV191" s="730"/>
      <c r="GW191" s="730"/>
      <c r="GX191" s="730"/>
      <c r="GY191" s="730"/>
      <c r="GZ191" s="730"/>
      <c r="HA191" s="730"/>
      <c r="HB191" s="730"/>
      <c r="HC191" s="730"/>
      <c r="HD191" s="730"/>
      <c r="HE191" s="730"/>
      <c r="HF191" s="731"/>
      <c r="HG191" s="37"/>
      <c r="HH191" s="732"/>
      <c r="HI191" s="733"/>
      <c r="HJ191" s="733"/>
      <c r="HK191" s="733"/>
      <c r="HL191" s="733"/>
      <c r="HM191" s="733"/>
      <c r="HN191" s="733"/>
      <c r="HO191" s="733"/>
      <c r="HP191" s="733"/>
      <c r="HQ191" s="733"/>
      <c r="HR191" s="733"/>
      <c r="HS191" s="733"/>
      <c r="HT191" s="734"/>
      <c r="HU191" s="36"/>
      <c r="HV191" s="735"/>
      <c r="HW191" s="736"/>
      <c r="HX191" s="736"/>
      <c r="HY191" s="736"/>
      <c r="HZ191" s="736"/>
      <c r="IA191" s="736"/>
      <c r="IB191" s="736"/>
      <c r="IC191" s="736"/>
      <c r="ID191" s="736"/>
      <c r="IE191" s="736"/>
      <c r="IF191" s="736"/>
      <c r="IG191" s="736"/>
      <c r="IH191" s="737"/>
      <c r="II191" s="38"/>
      <c r="IJ191" s="729"/>
      <c r="IK191" s="730"/>
      <c r="IL191" s="730"/>
      <c r="IM191" s="730"/>
      <c r="IN191" s="730"/>
      <c r="IO191" s="730"/>
      <c r="IP191" s="730"/>
      <c r="IQ191" s="730"/>
      <c r="IR191" s="730"/>
      <c r="IS191" s="730"/>
      <c r="IT191" s="730"/>
      <c r="IU191" s="730"/>
      <c r="IV191" s="731"/>
      <c r="IW191" s="328"/>
      <c r="JF191" s="21"/>
      <c r="JG191" s="21"/>
    </row>
    <row r="192" spans="1:267" ht="16.5" thickBot="1" x14ac:dyDescent="0.3">
      <c r="A192" s="429" t="str">
        <f>IF(beosztás!A194=0,"",beosztás!A194)</f>
        <v/>
      </c>
      <c r="B192" s="429" t="str">
        <f>IF(beosztás!B194=0,"",beosztás!B194)</f>
        <v>Dolg. Kód</v>
      </c>
      <c r="C192" s="429" t="str">
        <f>IF(beosztás!C194=0,"",beosztás!C194)</f>
        <v>Név</v>
      </c>
      <c r="D192" s="429"/>
      <c r="E192" s="18"/>
      <c r="F192" s="357"/>
      <c r="G192" s="358"/>
      <c r="H192" s="358"/>
      <c r="I192" s="358"/>
      <c r="J192" s="358"/>
      <c r="K192" s="358"/>
      <c r="L192" s="358"/>
      <c r="M192" s="358"/>
      <c r="N192" s="358"/>
      <c r="O192" s="358"/>
      <c r="P192" s="358"/>
      <c r="Q192" s="358"/>
      <c r="R192" s="359"/>
      <c r="S192" s="325"/>
      <c r="T192" s="360"/>
      <c r="U192" s="361"/>
      <c r="V192" s="361"/>
      <c r="W192" s="361"/>
      <c r="X192" s="361"/>
      <c r="Y192" s="361"/>
      <c r="Z192" s="361"/>
      <c r="AA192" s="361"/>
      <c r="AB192" s="361"/>
      <c r="AC192" s="361"/>
      <c r="AD192" s="361"/>
      <c r="AE192" s="361"/>
      <c r="AF192" s="362"/>
      <c r="AG192" s="325"/>
      <c r="AH192" s="360"/>
      <c r="AI192" s="361"/>
      <c r="AJ192" s="361"/>
      <c r="AK192" s="361"/>
      <c r="AL192" s="361"/>
      <c r="AM192" s="361"/>
      <c r="AN192" s="889" t="s">
        <v>390</v>
      </c>
      <c r="AO192" s="893"/>
      <c r="AP192" s="893"/>
      <c r="AQ192" s="893"/>
      <c r="AR192" s="893">
        <f>IFERROR(AVERAGEIF(AS193:AS207,"&gt;0",AS192:AS207),0)</f>
        <v>0</v>
      </c>
      <c r="AS192" s="361"/>
      <c r="AT192" s="362"/>
      <c r="AU192" s="326"/>
      <c r="AV192" s="360"/>
      <c r="AW192" s="361"/>
      <c r="AX192" s="361"/>
      <c r="AY192" s="361"/>
      <c r="AZ192" s="361"/>
      <c r="BA192" s="361"/>
      <c r="BB192" s="361"/>
      <c r="BC192" s="361"/>
      <c r="BD192" s="361"/>
      <c r="BE192" s="361"/>
      <c r="BF192" s="361"/>
      <c r="BG192" s="361"/>
      <c r="BH192" s="362"/>
      <c r="BI192" s="325"/>
      <c r="BJ192" s="360"/>
      <c r="BK192" s="361"/>
      <c r="BL192" s="361"/>
      <c r="BM192" s="361"/>
      <c r="BN192" s="361"/>
      <c r="BO192" s="361"/>
      <c r="BP192" s="361"/>
      <c r="BQ192" s="361"/>
      <c r="BR192" s="361"/>
      <c r="BS192" s="361"/>
      <c r="BT192" s="361"/>
      <c r="BU192" s="361"/>
      <c r="BV192" s="362"/>
      <c r="BW192" s="325"/>
      <c r="BX192" s="360"/>
      <c r="BY192" s="361"/>
      <c r="BZ192" s="361"/>
      <c r="CA192" s="361"/>
      <c r="CB192" s="361"/>
      <c r="CC192" s="361"/>
      <c r="CD192" s="889" t="s">
        <v>390</v>
      </c>
      <c r="CE192" s="893"/>
      <c r="CF192" s="893"/>
      <c r="CG192" s="893"/>
      <c r="CH192" s="893">
        <f>IFERROR(AVERAGEIF(CI193:CI207,"&gt;0",CI192:CI207),0)</f>
        <v>0</v>
      </c>
      <c r="CI192" s="361"/>
      <c r="CJ192" s="362"/>
      <c r="CK192" s="326"/>
      <c r="CL192" s="360"/>
      <c r="CM192" s="361"/>
      <c r="CN192" s="361"/>
      <c r="CO192" s="361"/>
      <c r="CP192" s="361"/>
      <c r="CQ192" s="361"/>
      <c r="CR192" s="361"/>
      <c r="CS192" s="361"/>
      <c r="CT192" s="361"/>
      <c r="CU192" s="361"/>
      <c r="CV192" s="361"/>
      <c r="CW192" s="361"/>
      <c r="CX192" s="362"/>
      <c r="CY192" s="325"/>
      <c r="CZ192" s="360"/>
      <c r="DA192" s="361"/>
      <c r="DB192" s="361"/>
      <c r="DC192" s="361"/>
      <c r="DD192" s="361"/>
      <c r="DE192" s="361"/>
      <c r="DF192" s="361"/>
      <c r="DG192" s="361"/>
      <c r="DH192" s="361"/>
      <c r="DI192" s="361"/>
      <c r="DJ192" s="361"/>
      <c r="DK192" s="361"/>
      <c r="DL192" s="362"/>
      <c r="DM192" s="325"/>
      <c r="DN192" s="360"/>
      <c r="DO192" s="361"/>
      <c r="DP192" s="361"/>
      <c r="DQ192" s="361"/>
      <c r="DR192" s="361"/>
      <c r="DS192" s="361"/>
      <c r="DT192" s="889" t="s">
        <v>390</v>
      </c>
      <c r="DU192" s="893"/>
      <c r="DV192" s="893"/>
      <c r="DW192" s="893"/>
      <c r="DX192" s="893">
        <f>IFERROR(AVERAGEIF(DY193:DY207,"&gt;0",DY192:DY207),0)</f>
        <v>0</v>
      </c>
      <c r="DY192" s="361"/>
      <c r="DZ192" s="362"/>
      <c r="EA192" s="326"/>
      <c r="EB192" s="360"/>
      <c r="EC192" s="361"/>
      <c r="ED192" s="361"/>
      <c r="EE192" s="361"/>
      <c r="EF192" s="361"/>
      <c r="EG192" s="361"/>
      <c r="EH192" s="361"/>
      <c r="EI192" s="361"/>
      <c r="EJ192" s="361"/>
      <c r="EK192" s="361"/>
      <c r="EL192" s="361"/>
      <c r="EM192" s="361"/>
      <c r="EN192" s="362"/>
      <c r="EO192" s="325"/>
      <c r="EP192" s="360"/>
      <c r="EQ192" s="361"/>
      <c r="ER192" s="361"/>
      <c r="ES192" s="361"/>
      <c r="ET192" s="361"/>
      <c r="EU192" s="361"/>
      <c r="EV192" s="361"/>
      <c r="EW192" s="361"/>
      <c r="EX192" s="361"/>
      <c r="EY192" s="361"/>
      <c r="EZ192" s="361"/>
      <c r="FA192" s="361"/>
      <c r="FB192" s="362"/>
      <c r="FC192" s="325"/>
      <c r="FD192" s="360"/>
      <c r="FE192" s="361"/>
      <c r="FF192" s="361"/>
      <c r="FG192" s="361"/>
      <c r="FH192" s="361"/>
      <c r="FI192" s="361"/>
      <c r="FJ192" s="889" t="s">
        <v>390</v>
      </c>
      <c r="FK192" s="893"/>
      <c r="FL192" s="893"/>
      <c r="FM192" s="893"/>
      <c r="FN192" s="893">
        <f>IFERROR(AVERAGEIF(FO193:FO207,"&gt;0",FO192:FO207),0)</f>
        <v>0</v>
      </c>
      <c r="FO192" s="361"/>
      <c r="FP192" s="362"/>
      <c r="FQ192" s="326"/>
      <c r="FR192" s="360"/>
      <c r="FS192" s="361"/>
      <c r="FT192" s="361"/>
      <c r="FU192" s="361"/>
      <c r="FV192" s="361"/>
      <c r="FW192" s="361"/>
      <c r="FX192" s="361"/>
      <c r="FY192" s="361"/>
      <c r="FZ192" s="361"/>
      <c r="GA192" s="361"/>
      <c r="GB192" s="361"/>
      <c r="GC192" s="361"/>
      <c r="GD192" s="362"/>
      <c r="GE192" s="327"/>
      <c r="GF192" s="360"/>
      <c r="GG192" s="361"/>
      <c r="GH192" s="361"/>
      <c r="GI192" s="361"/>
      <c r="GJ192" s="361"/>
      <c r="GK192" s="361"/>
      <c r="GL192" s="361"/>
      <c r="GM192" s="361"/>
      <c r="GN192" s="361"/>
      <c r="GO192" s="361"/>
      <c r="GP192" s="361"/>
      <c r="GQ192" s="361"/>
      <c r="GR192" s="362"/>
      <c r="GS192" s="327"/>
      <c r="GT192" s="360"/>
      <c r="GU192" s="361"/>
      <c r="GV192" s="361"/>
      <c r="GW192" s="361"/>
      <c r="GX192" s="361"/>
      <c r="GY192" s="361"/>
      <c r="GZ192" s="889" t="s">
        <v>390</v>
      </c>
      <c r="HA192" s="893"/>
      <c r="HB192" s="893"/>
      <c r="HC192" s="893"/>
      <c r="HD192" s="893">
        <f>IFERROR(AVERAGEIF(HE193:HE207,"&gt;0",HE192:HE207),0)</f>
        <v>0</v>
      </c>
      <c r="HE192" s="361"/>
      <c r="HF192" s="362"/>
      <c r="HG192" s="326"/>
      <c r="HH192" s="360"/>
      <c r="HI192" s="361"/>
      <c r="HJ192" s="361"/>
      <c r="HK192" s="361"/>
      <c r="HL192" s="361"/>
      <c r="HM192" s="361"/>
      <c r="HN192" s="361"/>
      <c r="HO192" s="361"/>
      <c r="HP192" s="361"/>
      <c r="HQ192" s="361"/>
      <c r="HR192" s="361"/>
      <c r="HS192" s="361"/>
      <c r="HT192" s="362"/>
      <c r="HU192" s="327"/>
      <c r="HV192" s="360"/>
      <c r="HW192" s="361"/>
      <c r="HX192" s="361"/>
      <c r="HY192" s="361"/>
      <c r="HZ192" s="361"/>
      <c r="IA192" s="361"/>
      <c r="IB192" s="361"/>
      <c r="IC192" s="361"/>
      <c r="ID192" s="361"/>
      <c r="IE192" s="361"/>
      <c r="IF192" s="361"/>
      <c r="IG192" s="361"/>
      <c r="IH192" s="362"/>
      <c r="II192" s="327"/>
      <c r="IJ192" s="360"/>
      <c r="IK192" s="361"/>
      <c r="IL192" s="361"/>
      <c r="IM192" s="361"/>
      <c r="IN192" s="361"/>
      <c r="IO192" s="361"/>
      <c r="IP192" s="889" t="s">
        <v>390</v>
      </c>
      <c r="IQ192" s="893"/>
      <c r="IR192" s="893"/>
      <c r="IS192" s="893"/>
      <c r="IT192" s="893">
        <f>IFERROR(AVERAGEIF(IU193:IU207,"&gt;0",IU192:IU207),0)</f>
        <v>0</v>
      </c>
      <c r="IU192" s="361"/>
      <c r="IV192" s="362"/>
      <c r="IW192" s="328"/>
      <c r="JF192" s="21"/>
      <c r="JG192" s="21"/>
    </row>
    <row r="193" spans="1:267" x14ac:dyDescent="0.25">
      <c r="A193" s="430">
        <f>IF(beosztás!A195=0,"",beosztás!A195)</f>
        <v>1</v>
      </c>
      <c r="B193" s="431">
        <f>IF(beosztás!B195=0,"",beosztás!B195)</f>
        <v>177</v>
      </c>
      <c r="C193" s="432" t="str">
        <f>IF(beosztás!C195=0,"",beosztás!C195)</f>
        <v>Tóth Antal</v>
      </c>
      <c r="D193" s="433" t="str">
        <f>IF(beosztás!D195=0,"",beosztás!D195)</f>
        <v>Truck loader</v>
      </c>
      <c r="E193" s="18"/>
      <c r="F193" s="703">
        <f>COUNTIF(beosztás!$I195:$AM195,"DE")*8</f>
        <v>168</v>
      </c>
      <c r="G193" s="704">
        <f>COUNTIF(beosztás!$I195:$AM195,"DU")*8</f>
        <v>0</v>
      </c>
      <c r="H193" s="704">
        <f>COUNTIF(beosztás!$I195:$AM195,"ÉJ")*8</f>
        <v>0</v>
      </c>
      <c r="I193" s="704">
        <f>COUNTIF(beosztás!$I195:$AM195,"N")*12</f>
        <v>0</v>
      </c>
      <c r="J193" s="704">
        <f>COUNTIF(beosztás!$I195:$AM195,"é")*12</f>
        <v>0</v>
      </c>
      <c r="K193" s="704">
        <f>SUM(beosztás!$I195:$AM195)</f>
        <v>0</v>
      </c>
      <c r="L193" s="704">
        <f>COUNTIF(beosztás!$I195:$AM195,"FÜ")*8</f>
        <v>8</v>
      </c>
      <c r="M193" s="704">
        <f>(COUNTIF(beosztás!$I195:$AM195,"SN")*12)+(COUNTIF(beosztás!$I195:$AM195,"SDE")*8)+(COUNTIF(beosztás!$I195:$AM195,"SDU")*8)+(COUNTIF(beosztás!$I195:$AM195,"S1")*1)+(COUNTIF(beosztás!$I195:$AM195,"S2")*2)+(COUNTIF(beosztás!$I195:$AM195,"S3")*3)+(COUNTIF(beosztás!$I195:$AM195,"S4")*4)+(COUNTIF(beosztás!$I195:$AM195,"S5")*5)+(COUNTIF(beosztás!$I195:$AM195,"S6")*6)+(COUNTIF(beosztás!$I195:$AM195,"S7")*7)+(COUNTIF(beosztás!$I195:$AM195,"S8")*8)+(COUNTIF(beosztás!$I195:$AM195,"S9")*9)+(COUNTIF(beosztás!$I195:$AM195,"S10")*10)+(COUNTIF(beosztás!$I195:$AM195,"S11")*11)+(COUNTIF(beosztás!$I195:$AM195,"S12")*12)+(COUNTIF(beosztás!$I195:$AM195,"SÉ")*12)+(COUNTIF(beosztás!$I195:$AM195,"SÉJ")*8)</f>
        <v>8</v>
      </c>
      <c r="N193" s="704">
        <f>COUNTIF(beosztás!$I195:$AM195,"BN")*12+COUNTIF(beosztás!$I195:$AM195,"BÉ")*12+COUNTIF(beosztás!$I195:$AM195,"BDE")*8+COUNTIF(beosztás!$I195:$AM195,"BDU")*8+COUNTIF(beosztás!$I195:$AM195,"BÉJ")*8+COUNTIF(beosztás!$I195:$AM195,"B1")*1+COUNTIF(beosztás!$I195:$AM195,"B2")*2+COUNTIF(beosztás!$I195:$AM195,"B3")*3+COUNTIF(beosztás!$I195:$AM195,"B5")*5+COUNTIF(beosztás!$I195:$AM195,"B6")*6+COUNTIF(beosztás!$I195:$AM195,"B7")*7+COUNTIF(beosztás!$I195:$AM195,"B8")*8+COUNTIF(beosztás!$I195:$AM195,"B9")*9+COUNTIF(beosztás!$I195:$AM195,"B10")*10+COUNTIF(beosztás!$I195:$AM195,"B11")*11+COUNTIF(beosztás!$I195:$AM195,"B12")*12+COUNTIF(beosztás!$I195:$AM195,"BP")*0</f>
        <v>0</v>
      </c>
      <c r="O193" s="323">
        <f t="shared" ref="O193:O207" si="905">SUM(F193:N193)-L193</f>
        <v>176</v>
      </c>
      <c r="P193" s="704">
        <f>IF(C193="",0,alapadatok!$AN$2)</f>
        <v>176</v>
      </c>
      <c r="Q193" s="323">
        <f t="shared" ref="Q193:Q224" si="906">O193-P193</f>
        <v>0</v>
      </c>
      <c r="R193" s="738">
        <f t="shared" ref="R193:R207" si="907">M193</f>
        <v>8</v>
      </c>
      <c r="S193" s="325"/>
      <c r="T193" s="703">
        <f>COUNTIF(beosztás!$AN195:$BO195,"DE")*8</f>
        <v>144</v>
      </c>
      <c r="U193" s="704">
        <f>COUNTIF(beosztás!$AN195:$BO195,"DU")*8</f>
        <v>0</v>
      </c>
      <c r="V193" s="704">
        <f>COUNTIF(beosztás!$AN195:$BO195,"ÉJ")*8</f>
        <v>0</v>
      </c>
      <c r="W193" s="704">
        <f>COUNTIF(beosztás!$AN195:$BO195,"N")*12</f>
        <v>0</v>
      </c>
      <c r="X193" s="704">
        <f>COUNTIF(beosztás!$AN195:$BO195,"É")*12</f>
        <v>0</v>
      </c>
      <c r="Y193" s="704">
        <f>SUM(beosztás!$AN195:$BO195)</f>
        <v>0</v>
      </c>
      <c r="Z193" s="704">
        <f>(COUNTIF(beosztás!$AN195:$BO195,"SN")*12)+(COUNTIF(beosztás!$AN195:$BO195,"SDE")*8)+(COUNTIF(beosztás!$AN195:$BO195,"SDU")*8)+(COUNTIF(beosztás!$AN195:$BO195,"SÉ")*12)+(COUNTIF(beosztás!$AN195:$BO195,"SÉJ")*8)+(COUNTIF(beosztás!$AN195:$BO195,"S1")*1)+(COUNTIF(beosztás!$AN195:$BO195,"S2")*2)+(COUNTIF(beosztás!$AN195:$BO195,"S3")*3)+(COUNTIF(beosztás!$AN195:$BO195,"S4")*4)+(COUNTIF(beosztás!$AN195:$BO195,"S5")*5)+(COUNTIF(beosztás!$AN195:$BO195,"S6")*6)+(COUNTIF(beosztás!$AN195:$BO195,"S7")*7)+(COUNTIF(beosztás!$AN195:$BO195,"S8")*8)+(COUNTIF(beosztás!$AN195:$BO195,"S9")*9)+(COUNTIF(beosztás!$AN195:$BO195,"S10")*10)+(COUNTIF(beosztás!$AN195:$BO195,"S11")*11)+(COUNTIF(beosztás!$AN195:$BO195,"S12")*12)</f>
        <v>16</v>
      </c>
      <c r="AA193" s="704">
        <f>COUNTIF(beosztás!$AN195:$BO195,"FÜ")*8</f>
        <v>0</v>
      </c>
      <c r="AB193" s="704">
        <f>COUNTIF(beosztás!$AN195:$BO195,"BN")*12+COUNTIF(beosztás!$AN195:$BO195,"BÉ")*12+COUNTIF(beosztás!$AN195:$BO195,"BDE")*8+COUNTIF(beosztás!$AN195:$BO195,"BDU")*8+COUNTIF(beosztás!$AN195:$BO195,"BÉJ")*8+COUNTIF(beosztás!$AN195:$BO195,"B1")*1+COUNTIF(beosztás!$AN195:$BO195,"B2")*2+COUNTIF(beosztás!$AN195:$BO195,"B3")*3+COUNTIF(beosztás!$AN195:$BO195,"B5")*5+COUNTIF(beosztás!$AN195:$BO195,"B6")*6+COUNTIF(beosztás!$AN195:$BO195,"B7")*7+COUNTIF(beosztás!$AN195:$BO195,"B8")*8+COUNTIF(beosztás!$AN195:$BO195,"B9")*9+COUNTIF(beosztás!$AN195:$BO195,"B10")*10+COUNTIF(beosztás!$AN195:$BO195,"B11")*11+COUNTIF(beosztás!$AN195:$BO195,"B12")*12+COUNTIF(beosztás!$AN195:$BO195,"BP")*0</f>
        <v>0</v>
      </c>
      <c r="AC193" s="323">
        <f t="shared" ref="AC193:AC207" si="908">SUM(T193:AB193)-AA193</f>
        <v>160</v>
      </c>
      <c r="AD193" s="704">
        <f>IF(C193="",0,alapadatok!$AN$3)</f>
        <v>160</v>
      </c>
      <c r="AE193" s="323">
        <f t="shared" si="685"/>
        <v>0</v>
      </c>
      <c r="AF193" s="738">
        <f t="shared" ref="AF193:AF207" si="909">Z193</f>
        <v>16</v>
      </c>
      <c r="AG193" s="325"/>
      <c r="AH193" s="322">
        <f t="shared" ref="AH193:AH207" si="910">F193+T193</f>
        <v>312</v>
      </c>
      <c r="AI193" s="323">
        <f t="shared" ref="AI193:AI207" si="911">G193+U193</f>
        <v>0</v>
      </c>
      <c r="AJ193" s="323">
        <f t="shared" ref="AJ193:AJ207" si="912">H193+V193</f>
        <v>0</v>
      </c>
      <c r="AK193" s="323">
        <f t="shared" ref="AK193:AK207" si="913">I193+W193</f>
        <v>0</v>
      </c>
      <c r="AL193" s="323">
        <f t="shared" ref="AL193:AL207" si="914">J193+X193</f>
        <v>0</v>
      </c>
      <c r="AM193" s="323">
        <f t="shared" ref="AM193:AM207" si="915">K193+Y193</f>
        <v>0</v>
      </c>
      <c r="AN193" s="323">
        <f t="shared" ref="AN193:AN207" si="916">M193+Z193</f>
        <v>24</v>
      </c>
      <c r="AO193" s="323">
        <f t="shared" ref="AO193:AO207" si="917">L193+AA193</f>
        <v>8</v>
      </c>
      <c r="AP193" s="323">
        <f t="shared" si="686"/>
        <v>0</v>
      </c>
      <c r="AQ193" s="323">
        <f t="shared" si="687"/>
        <v>336</v>
      </c>
      <c r="AR193" s="323">
        <f t="shared" si="688"/>
        <v>336</v>
      </c>
      <c r="AS193" s="323">
        <f t="shared" si="689"/>
        <v>0</v>
      </c>
      <c r="AT193" s="738">
        <f t="shared" ref="AT193:AT207" si="918">AN193</f>
        <v>24</v>
      </c>
      <c r="AU193" s="326"/>
      <c r="AV193" s="703">
        <f>COUNTIF(beosztás!$BP195:$CT195,"DE")*8</f>
        <v>136</v>
      </c>
      <c r="AW193" s="704">
        <f>COUNTIF(beosztás!$BP195:$CT195,"DU")*8</f>
        <v>0</v>
      </c>
      <c r="AX193" s="704">
        <f>COUNTIF(beosztás!$BP195:$CT195,"ÉJ")*8</f>
        <v>0</v>
      </c>
      <c r="AY193" s="704">
        <f>COUNTIF(beosztás!$BP195:$CT195,"N")*12</f>
        <v>0</v>
      </c>
      <c r="AZ193" s="704">
        <f>COUNTIF(beosztás!$BP195:$CT195,"é")*12</f>
        <v>0</v>
      </c>
      <c r="BA193" s="704">
        <f>SUM(beosztás!$BP195:$CT195)</f>
        <v>9</v>
      </c>
      <c r="BB193" s="704">
        <f>COUNTIF(beosztás!$BP195:$CT195,"FÜ")*8</f>
        <v>8</v>
      </c>
      <c r="BC193" s="876">
        <f>(COUNTIF(beosztás!$BP195:$CT195,"SN")*12)+(COUNTIF(beosztás!$BP195:$CT195,"SDE")*8)+(COUNTIF(beosztás!$BP195:$CT195,"SDU")*8)+(COUNTIF(beosztás!$BP195:$CT195,"SÉ")*12)+(COUNTIF(beosztás!$BP195:$CT195,"SÉJ")*8)+(COUNTIF(beosztás!$BP195:$CT195,"S1")*1)+(COUNTIF(beosztás!$BP195:$CT195,"S2")*2)+(COUNTIF(beosztás!$BP195:$CT195,"S3")*3)+(COUNTIF(beosztás!$BP195:$CT195,"S4")*4)+(COUNTIF(beosztás!$BP195:$CT195,"S5")*5)+(COUNTIF(beosztás!$BP195:$CT195,"S6")*6)+(COUNTIF(beosztás!$BP195:$CT195,"S7")*7)+(COUNTIF(beosztás!$BP195:$CT195,"S8")*8)+(COUNTIF(beosztás!$BP195:$CT195,"S9")*9)+(COUNTIF(beosztás!$BP195:$CT195,"S10")*10)+(COUNTIF(beosztás!$BP195:$CT195,"S11")*11)+(COUNTIF(beosztás!$BP195:$CT195,"S12")*12)</f>
        <v>16</v>
      </c>
      <c r="BD193" s="704">
        <f>COUNTIF(beosztás!$BP195:$CT195,"BN")*12+COUNTIF(beosztás!$BP195:$CT195,"BÉ")*12+COUNTIF(beosztás!$BP195:$CT195,"BDE")*8+COUNTIF(beosztás!$BP195:$CT195,"BDU")*8+COUNTIF(beosztás!$BP195:$CT195,"BÉJ")*8+COUNTIF(beosztás!$BP195:$CT195,"B1")*1+COUNTIF(beosztás!$BP195:$CT195,"B2")*2+COUNTIF(beosztás!$BP195:$CT195,"B3")*3+COUNTIF(beosztás!$BP195:$CT195,"B5")*5+COUNTIF(beosztás!$BP195:$CT195,"B6")*6+COUNTIF(beosztás!$BP195:$CT195,"B7")*7+COUNTIF(beosztás!$BP195:$CT195,"B8")*8+COUNTIF(beosztás!$BP195:$CT195,"B9")*9+COUNTIF(beosztás!$BP195:$CT195,"B10")*10+COUNTIF(beosztás!$BP195:$CT195,"B11")*11+COUNTIF(beosztás!$BP195:$CT195,"B12")*12+COUNTIF(beosztás!$BP195:$CT195,"BP")*0</f>
        <v>0</v>
      </c>
      <c r="BE193" s="323">
        <f t="shared" ref="BE193:BE207" si="919">SUM(AV193:BD193)-BB193</f>
        <v>161</v>
      </c>
      <c r="BF193" s="704">
        <f>IF(C193="",0,alapadatok!$AN$4)</f>
        <v>160</v>
      </c>
      <c r="BG193" s="323">
        <f t="shared" ref="BG193:BG224" si="920">BE193-BF193</f>
        <v>1</v>
      </c>
      <c r="BH193" s="738">
        <f t="shared" ref="BH193:BH207" si="921">BC193</f>
        <v>16</v>
      </c>
      <c r="BI193" s="325"/>
      <c r="BJ193" s="703">
        <f>COUNTIF(beosztás!$CU195:$DX195,"DE")*8</f>
        <v>0</v>
      </c>
      <c r="BK193" s="704">
        <f>COUNTIF(beosztás!$CU195:$DX195,"DU")*8</f>
        <v>0</v>
      </c>
      <c r="BL193" s="704">
        <f>COUNTIF(beosztás!$CU195:$DX195,"ÉJ")*8</f>
        <v>0</v>
      </c>
      <c r="BM193" s="704">
        <f>COUNTIF(beosztás!$CU195:$DX195,"N")*12</f>
        <v>0</v>
      </c>
      <c r="BN193" s="704">
        <f>COUNTIF(beosztás!$CU195:$DX195,"É")*12</f>
        <v>0</v>
      </c>
      <c r="BO193" s="704">
        <f>SUM(beosztás!$CU195:$DX195)</f>
        <v>0</v>
      </c>
      <c r="BP193" s="876">
        <f>(COUNTIF(beosztás!$CU195:$DX195,"SN")*12)+(COUNTIF(beosztás!$CU195:$DX195,"SDE")*8)+(COUNTIF(beosztás!$CU195:$DX195,"SDU")*8)+(COUNTIF(beosztás!$CU195:$DX195,"SÉ")*12)+(COUNTIF(beosztás!$CU195:$DX195,"SÉJ")*8)+(COUNTIF(beosztás!$CU195:$DX195,"S1")*1)+(COUNTIF(beosztás!$CU195:$DX195,"S2")*2)+(COUNTIF(beosztás!$CU195:$DX195,"S3")*3)+(COUNTIF(beosztás!$CU195:$DX195,"S4")*4)+(COUNTIF(beosztás!$CU195:$DX195,"S5")*5)+(COUNTIF(beosztás!$CU195:$DX195,"S6")*6)+(COUNTIF(beosztás!$CU195:$DX195,"S7")*7)+(COUNTIF(beosztás!$CU195:$DX195,"S8")*8)+(COUNTIF(beosztás!$CU195:$DX195,"S9")*9)+(COUNTIF(beosztás!$CU195:$DX195,"S10")*10)+(COUNTIF(beosztás!$CU195:$DX195,"S11")*11)+(COUNTIF(beosztás!$CU195:$DX195,"S12")*12)</f>
        <v>0</v>
      </c>
      <c r="BQ193" s="704">
        <f>COUNTIF(beosztás!$CU195:$DX195,"FÜ")*8</f>
        <v>0</v>
      </c>
      <c r="BR193" s="704">
        <f>COUNTIF(beosztás!$CU195:$DX195,"BN")*12+COUNTIF(beosztás!$CU195:$DX195,"BÉ")*12+COUNTIF(beosztás!$CU195:$DX195,"BDE")*8+COUNTIF(beosztás!$CU195:$DX195,"BDU")*8+COUNTIF(beosztás!$CU195:$DX195,"BÉJ")*8+COUNTIF(beosztás!$CU195:$DX195,"B1")*1+COUNTIF(beosztás!$CU195:$DX195,"B2")*2+COUNTIF(beosztás!$CU195:$DX195,"B3")*3+COUNTIF(beosztás!$CU195:$DX195,"B5")*5+COUNTIF(beosztás!$CU195:$DX195,"B6")*6+COUNTIF(beosztás!$CU195:$DX195,"B7")*7+COUNTIF(beosztás!$CU195:$DX195,"B8")*8+COUNTIF(beosztás!$CU195:$DX195,"B9")*9+COUNTIF(beosztás!$CU195:$DX195,"B10")*10+COUNTIF(beosztás!$CU195:$DX195,"B11")*11+COUNTIF(beosztás!$CU195:$DX195,"B12")*12+COUNTIF(beosztás!$CU195:$DX195,"BP")*0</f>
        <v>0</v>
      </c>
      <c r="BS193" s="323">
        <f t="shared" ref="BS193:BS207" si="922">SUM(BJ193:BR193)-BQ193</f>
        <v>0</v>
      </c>
      <c r="BT193" s="704">
        <f>IF(C193="",0,alapadatok!$AN$5)</f>
        <v>168</v>
      </c>
      <c r="BU193" s="323">
        <f t="shared" ref="BU193:BU224" si="923">BS193-BT193</f>
        <v>-168</v>
      </c>
      <c r="BV193" s="738">
        <f t="shared" ref="BV193:BV207" si="924">BP193</f>
        <v>0</v>
      </c>
      <c r="BW193" s="325"/>
      <c r="BX193" s="322">
        <f t="shared" ref="BX193:BX224" si="925">AV193+BJ193</f>
        <v>136</v>
      </c>
      <c r="BY193" s="323">
        <f t="shared" ref="BY193:BY224" si="926">AW193+BK193</f>
        <v>0</v>
      </c>
      <c r="BZ193" s="323">
        <f t="shared" ref="BZ193:BZ224" si="927">AX193+BL193</f>
        <v>0</v>
      </c>
      <c r="CA193" s="323">
        <f t="shared" ref="CA193:CA224" si="928">AY193+BM193</f>
        <v>0</v>
      </c>
      <c r="CB193" s="323">
        <f t="shared" ref="CB193:CB224" si="929">AZ193+BN193</f>
        <v>0</v>
      </c>
      <c r="CC193" s="323">
        <f t="shared" ref="CC193:CC224" si="930">BA193+BO193</f>
        <v>9</v>
      </c>
      <c r="CD193" s="323">
        <f t="shared" ref="CD193:CD224" si="931">BC193+BP193</f>
        <v>16</v>
      </c>
      <c r="CE193" s="323">
        <f t="shared" ref="CE193:CE224" si="932">BB193+BQ193</f>
        <v>8</v>
      </c>
      <c r="CF193" s="323">
        <f t="shared" ref="CF193:CF224" si="933">BD193+BR193</f>
        <v>0</v>
      </c>
      <c r="CG193" s="323">
        <f t="shared" ref="CG193:CG224" si="934">BE193+BS193</f>
        <v>161</v>
      </c>
      <c r="CH193" s="323">
        <f t="shared" ref="CH193:CH224" si="935">BF193+BT193</f>
        <v>328</v>
      </c>
      <c r="CI193" s="323">
        <f t="shared" ref="CI193:CI224" si="936">CG193-CH193</f>
        <v>-167</v>
      </c>
      <c r="CJ193" s="738">
        <f t="shared" ref="CJ193:CJ207" si="937">CD193</f>
        <v>16</v>
      </c>
      <c r="CK193" s="326"/>
      <c r="CL193" s="703">
        <f>COUNTIF(beosztás!$DY195:$FC195,"DE")*8</f>
        <v>0</v>
      </c>
      <c r="CM193" s="704">
        <f>COUNTIF(beosztás!$DY195:$FC195,"DU")*8</f>
        <v>0</v>
      </c>
      <c r="CN193" s="704">
        <f>COUNTIF(beosztás!$DY195:$FC195,"ÉJ")*8</f>
        <v>0</v>
      </c>
      <c r="CO193" s="704">
        <f>COUNTIF(beosztás!$DY195:$FC195,"N")*12</f>
        <v>0</v>
      </c>
      <c r="CP193" s="704">
        <f>COUNTIF(beosztás!$DY195:$FC195,"é")*12</f>
        <v>0</v>
      </c>
      <c r="CQ193" s="704">
        <f>SUM(beosztás!$DY195:$FC195)</f>
        <v>0</v>
      </c>
      <c r="CR193" s="704">
        <f>COUNTIF(beosztás!$DY195:$FC195,"FÜ")*8</f>
        <v>0</v>
      </c>
      <c r="CS193" s="876">
        <f>(COUNTIF(beosztás!$DY195:$FC195,"SN")*12)+(COUNTIF(beosztás!$DY195:$FC195,"SDE")*8)+(COUNTIF(beosztás!$DY195:$FC195,"SDU")*8)+(COUNTIF(beosztás!$DY195:$FC195,"SÉ")*12)+(COUNTIF(beosztás!$DY195:$FC195,"SÉJ")*8)+(COUNTIF(beosztás!$DY195:$FC195,"S1")*1)+(COUNTIF(beosztás!$DY195:$FC195,"S2")*2)+(COUNTIF(beosztás!$DY195:$FC195,"S3")*3)+(COUNTIF(beosztás!$DY195:$FC195,"S4")*4)+(COUNTIF(beosztás!$DY195:$FC195,"S5")*5)+(COUNTIF(beosztás!$DY195:$FC195,"S6")*6)+(COUNTIF(beosztás!$DY195:$FC195,"S7")*7)+(COUNTIF(beosztás!$DY195:$FC195,"S8")*8)+(COUNTIF(beosztás!$DY195:$FC195,"S9")*9)+(COUNTIF(beosztás!$DY195:$FC195,"S10")*10)+(COUNTIF(beosztás!$DY195:$FC195,"S11")*11)+(COUNTIF(beosztás!$DY195:$FC195,"S12")*12)</f>
        <v>0</v>
      </c>
      <c r="CT193" s="704">
        <f>COUNTIF(beosztás!$DY195:$FC195,"BN")*12+COUNTIF(beosztás!$DY195:$FC195,"BÉ")*12+COUNTIF(beosztás!$DY195:$FC195,"BDE")*8+COUNTIF(beosztás!$DY195:$FC195,"BDU")*8+COUNTIF(beosztás!$DY195:$FC195,"BÉJ")*8+COUNTIF(beosztás!$DY195:$FC195,"B1")*1+COUNTIF(beosztás!$DY195:$FC195,"B2")*2+COUNTIF(beosztás!$DY195:$FC195,"B3")*3+COUNTIF(beosztás!$DY195:$FC195,"B5")*5+COUNTIF(beosztás!$DY195:$FC195,"B6")*6+COUNTIF(beosztás!$DY195:$FC195,"B7")*7+COUNTIF(beosztás!$DY195:$FC195,"B8")*8+COUNTIF(beosztás!$DY195:$FC195,"B9")*9+COUNTIF(beosztás!$DY195:$FC195,"B10")*10+COUNTIF(beosztás!$DY195:$FC195,"B11")*11+COUNTIF(beosztás!$DY195:$FC195,"B12")*12+COUNTIF(beosztás!$DY195:$FC195,"BP")*0</f>
        <v>0</v>
      </c>
      <c r="CU193" s="323">
        <f t="shared" ref="CU193:CU207" si="938">SUM(CL193:CT193)-CR193</f>
        <v>0</v>
      </c>
      <c r="CV193" s="704">
        <f>IF(C193="",0,alapadatok!$AN$6)</f>
        <v>168</v>
      </c>
      <c r="CW193" s="323">
        <f t="shared" si="863"/>
        <v>-168</v>
      </c>
      <c r="CX193" s="877">
        <f t="shared" ref="CX193:CX207" si="939">CS193</f>
        <v>0</v>
      </c>
      <c r="CY193" s="325"/>
      <c r="CZ193" s="703">
        <f>COUNTIF(beosztás!$FD195:$GG195,"DE")*8</f>
        <v>0</v>
      </c>
      <c r="DA193" s="704">
        <f>COUNTIF(beosztás!$FD195:$GG195,"DU")*8</f>
        <v>0</v>
      </c>
      <c r="DB193" s="704">
        <f>COUNTIF(beosztás!$FD195:$GG195,"ÉJ")*8</f>
        <v>0</v>
      </c>
      <c r="DC193" s="704">
        <f>COUNTIF(beosztás!$FD195:$GG195,"N")*12</f>
        <v>0</v>
      </c>
      <c r="DD193" s="704">
        <f>COUNTIF(beosztás!$FD195:$GG195,"É")*12</f>
        <v>0</v>
      </c>
      <c r="DE193" s="704">
        <f>SUM(beosztás!$FD195:$GG195)</f>
        <v>0</v>
      </c>
      <c r="DF193" s="876">
        <f>(COUNTIF(beosztás!$FD195:$GG195,"SN")*12)+(COUNTIF(beosztás!$FD195:$GG195,"SDE")*8)+(COUNTIF(beosztás!$FD195:$GG195,"SDU")*8)+(COUNTIF(beosztás!$FD195:$GG195,"SÉ")*12)+(COUNTIF(beosztás!$FD195:$GG195,"SÉJ")*8)+(COUNTIF(beosztás!$FD195:$GG195,"S1")*1)+(COUNTIF(beosztás!$FD195:$GG195,"S2")*2)+(COUNTIF(beosztás!$FD195:$GG195,"S3")*3)+(COUNTIF(beosztás!$FD195:$GG195,"S4")*4)+(COUNTIF(beosztás!$FD195:$GG195,"S5")*5)+(COUNTIF(beosztás!$FD195:$GG195,"S6")*6)+(COUNTIF(beosztás!$FD195:$GG195,"S7")*7)+(COUNTIF(beosztás!$FD195:$GG195,"S8")*8)+(COUNTIF(beosztás!$FD195:$GG195,"S9")*9)+(COUNTIF(beosztás!$FD195:$GG195,"S10")*10)+(COUNTIF(beosztás!$FD195:$GG195,"S11")*11)+(COUNTIF(beosztás!$FD195:$GG195,"S12")*12)</f>
        <v>0</v>
      </c>
      <c r="DG193" s="704">
        <f>COUNTIF(beosztás!$FD195:$GG195,"FÜ")*8</f>
        <v>0</v>
      </c>
      <c r="DH193" s="704">
        <f>COUNTIF(beosztás!$FD195:$GG195,"BN")*12+COUNTIF(beosztás!$FD195:$GG195,"BÉ")*12+COUNTIF(beosztás!$FD195:$GG195,"BDE")*8+COUNTIF(beosztás!$FD195:$GG195,"BDU")*8+COUNTIF(beosztás!$FD195:$GG195,"BÉJ")*8+COUNTIF(beosztás!$FD195:$GG195,"B1")*1+COUNTIF(beosztás!$FD195:$GG195,"B2")*2+COUNTIF(beosztás!$FD195:$GG195,"B3")*3+COUNTIF(beosztás!$FD195:$GG195,"B5")*5+COUNTIF(beosztás!$FD195:$GG195,"B6")*6+COUNTIF(beosztás!$FD195:$GG195,"B7")*7+COUNTIF(beosztás!$FD195:$GG195,"B8")*8+COUNTIF(beosztás!$FD195:$GG195,"B9")*9+COUNTIF(beosztás!$FD195:$GG195,"B10")*10+COUNTIF(beosztás!$FD195:$GG195,"B11")*11+COUNTIF(beosztás!$FD195:$GG195,"B12")*12+COUNTIF(beosztás!$FD195:$GG195,"BP")*0</f>
        <v>0</v>
      </c>
      <c r="DI193" s="323">
        <f t="shared" ref="DI193:DI207" si="940">SUM(CZ193:DH193)-DG193</f>
        <v>0</v>
      </c>
      <c r="DJ193" s="704">
        <f>IF(C193="",0,alapadatok!$AN$7)</f>
        <v>160</v>
      </c>
      <c r="DK193" s="323">
        <f t="shared" si="864"/>
        <v>-160</v>
      </c>
      <c r="DL193" s="738">
        <f t="shared" ref="DL193:DL207" si="941">DF193</f>
        <v>0</v>
      </c>
      <c r="DM193" s="325"/>
      <c r="DN193" s="322">
        <f t="shared" si="865"/>
        <v>0</v>
      </c>
      <c r="DO193" s="323">
        <f t="shared" si="866"/>
        <v>0</v>
      </c>
      <c r="DP193" s="323">
        <f t="shared" si="867"/>
        <v>0</v>
      </c>
      <c r="DQ193" s="323">
        <f t="shared" si="868"/>
        <v>0</v>
      </c>
      <c r="DR193" s="323">
        <f t="shared" si="869"/>
        <v>0</v>
      </c>
      <c r="DS193" s="323">
        <f t="shared" si="870"/>
        <v>0</v>
      </c>
      <c r="DT193" s="323">
        <f t="shared" si="871"/>
        <v>0</v>
      </c>
      <c r="DU193" s="323">
        <f t="shared" si="872"/>
        <v>0</v>
      </c>
      <c r="DV193" s="323">
        <f t="shared" si="873"/>
        <v>0</v>
      </c>
      <c r="DW193" s="323">
        <f t="shared" si="874"/>
        <v>0</v>
      </c>
      <c r="DX193" s="323">
        <f t="shared" si="875"/>
        <v>328</v>
      </c>
      <c r="DY193" s="323">
        <f t="shared" si="876"/>
        <v>-328</v>
      </c>
      <c r="DZ193" s="877">
        <f t="shared" ref="DZ193:DZ207" si="942">DT193</f>
        <v>0</v>
      </c>
      <c r="EA193" s="326"/>
      <c r="EB193" s="703">
        <f>COUNTIF(beosztás!$GH195:$HL195,"DE")*8</f>
        <v>0</v>
      </c>
      <c r="EC193" s="704">
        <f>COUNTIF(beosztás!$GH195:$HL195,"DU")*8</f>
        <v>0</v>
      </c>
      <c r="ED193" s="704">
        <f>COUNTIF(beosztás!$GH195:$HL195,"ÉJ")*8</f>
        <v>0</v>
      </c>
      <c r="EE193" s="704">
        <f>COUNTIF(beosztás!$GH195:$HL195,"N")*12</f>
        <v>0</v>
      </c>
      <c r="EF193" s="704">
        <f>COUNTIF(beosztás!$GH195:$HL195,"é")*12</f>
        <v>0</v>
      </c>
      <c r="EG193" s="704">
        <f>SUM(beosztás!$GH195:$HL195)</f>
        <v>0</v>
      </c>
      <c r="EH193" s="704">
        <f>COUNTIF(beosztás!$GH195:$HL195,"FÜ")*8</f>
        <v>0</v>
      </c>
      <c r="EI193" s="876">
        <f>(COUNTIF(beosztás!$GH195:$HL195,"SN")*12)+(COUNTIF(beosztás!$GH195:$HL195,"SDE")*8)+(COUNTIF(beosztás!$GH195:$HL195,"SDU")*8)+(COUNTIF(beosztás!$GH195:$HL195,"SÉ")*12)+(COUNTIF(beosztás!$GH195:$HL195,"SÉJ")*8)+(COUNTIF(beosztás!$GH195:$HL195,"S1")*1)+(COUNTIF(beosztás!$GH195:$HL195,"S2")*2)+(COUNTIF(beosztás!$GH195:$HL195,"S3")*3)+(COUNTIF(beosztás!$GH195:$HL195,"S4")*4)+(COUNTIF(beosztás!$GH195:$HL195,"S5")*5)+(COUNTIF(beosztás!$GH195:$HL195,"S6")*6)+(COUNTIF(beosztás!$GH195:$HL195,"S7")*7)+(COUNTIF(beosztás!$GH195:$HL195,"S8")*8)+(COUNTIF(beosztás!$GH195:$HL195,"S9")*9)+(COUNTIF(beosztás!$GH195:$HL195,"S10")*10)+(COUNTIF(beosztás!$GH195:$HL195,"S11")*11)+(COUNTIF(beosztás!$GH195:$HL195,"S12")*12)</f>
        <v>0</v>
      </c>
      <c r="EJ193" s="704">
        <f>COUNTIF(beosztás!$GH195:$HL195,"BN")*12+COUNTIF(beosztás!$GH195:$HL195,"BÉ")*12+COUNTIF(beosztás!$GH195:$HL195,"BDE")*8+COUNTIF(beosztás!$GH195:$HL195,"BDU")*8+COUNTIF(beosztás!$GH195:$HL195,"BÉJ")*8+COUNTIF(beosztás!$GH195:$HL195,"B1")*1+COUNTIF(beosztás!$GH195:$HL195,"B2")*2+COUNTIF(beosztás!$GH195:$HL195,"B3")*3+COUNTIF(beosztás!$GH195:$HL195,"B5")*5+COUNTIF(beosztás!$GH195:$HL195,"B6")*6+COUNTIF(beosztás!$GH195:$HL195,"B7")*7+COUNTIF(beosztás!$GH195:$HL195,"B8")*8+COUNTIF(beosztás!$GH195:$HL195,"B9")*9+COUNTIF(beosztás!$GH195:$HL195,"B10")*10+COUNTIF(beosztás!$GH195:$HL195,"B11")*11+COUNTIF(beosztás!$GH195:$HL195,"B12")*12+COUNTIF(beosztás!$GH195:$HL195,"BP")*0</f>
        <v>0</v>
      </c>
      <c r="EK193" s="323">
        <f t="shared" ref="EK193:EK207" si="943">SUM(EB193:EJ193)-EH193</f>
        <v>0</v>
      </c>
      <c r="EL193" s="704">
        <f>IF(C193="",0,alapadatok!$AN$8)</f>
        <v>184</v>
      </c>
      <c r="EM193" s="323">
        <f t="shared" si="877"/>
        <v>-184</v>
      </c>
      <c r="EN193" s="877">
        <f t="shared" ref="EN193:EN207" si="944">EI193</f>
        <v>0</v>
      </c>
      <c r="EO193" s="325"/>
      <c r="EP193" s="703">
        <f>COUNTIF(beosztás!$HM195:$IQ195,"DE")*8</f>
        <v>0</v>
      </c>
      <c r="EQ193" s="704">
        <f>COUNTIF(beosztás!$HM195:$IQ195,"DU")*8</f>
        <v>0</v>
      </c>
      <c r="ER193" s="704">
        <f>COUNTIF(beosztás!$HM195:$IQ195,"ÉJ")*8</f>
        <v>0</v>
      </c>
      <c r="ES193" s="704">
        <f>COUNTIF(beosztás!$HM195:$IQ195,"N")*12</f>
        <v>0</v>
      </c>
      <c r="ET193" s="704">
        <f>COUNTIF(beosztás!$HM195:$IQ195,"É")*12</f>
        <v>0</v>
      </c>
      <c r="EU193" s="704">
        <f>SUM(beosztás!$HM195:$IQ195)</f>
        <v>0</v>
      </c>
      <c r="EV193" s="876">
        <f>(COUNTIF(beosztás!$HM195:$IQ195,"SN")*12)+(COUNTIF(beosztás!$HM195:$IQ195,"SDE")*8)+(COUNTIF(beosztás!$HM195:$IQ195,"SDU")*8)+(COUNTIF(beosztás!$HM195:$IQ195,"SÉ")*12)+(COUNTIF(beosztás!$HM195:$IQ195,"SÉJ")*8)+(COUNTIF(beosztás!$HM195:$IQ195,"S1")*1)+(COUNTIF(beosztás!$HM195:$IQ195,"S2")*2)+(COUNTIF(beosztás!$HM195:$IQ195,"S3")*3)+(COUNTIF(beosztás!$HM195:$IQ195,"S4")*4)+(COUNTIF(beosztás!$HM195:$IQ195,"S5")*5)+(COUNTIF(beosztás!$HM195:$IQ195,"S6")*6)+(COUNTIF(beosztás!$HM195:$IQ195,"S7")*7)+(COUNTIF(beosztás!$HM195:$IQ195,"S8")*8)+(COUNTIF(beosztás!$HM195:$IQ195,"S9")*9)+(COUNTIF(beosztás!$HM195:$IQ195,"S10")*10)+(COUNTIF(beosztás!$HM195:$IQ195,"S11")*11)+(COUNTIF(beosztás!$HM195:$IQ195,"S12")*12)</f>
        <v>0</v>
      </c>
      <c r="EW193" s="704">
        <f>COUNTIF(beosztás!$HM195:$IQ195,"FÜ")*8</f>
        <v>0</v>
      </c>
      <c r="EX193" s="704">
        <f>COUNTIF(beosztás!$HM195:$IQ195,"BN")*12+COUNTIF(beosztás!$HM195:$IQ195,"BÉ")*12+COUNTIF(beosztás!$HM195:$IQ195,"BDE")*8+COUNTIF(beosztás!$HM195:$IQ195,"BDU")*8+COUNTIF(beosztás!$HM195:$IQ195,"BÉJ")*8+COUNTIF(beosztás!$HM195:$IQ195,"B1")*1+COUNTIF(beosztás!$HM195:$IQ195,"B2")*2+COUNTIF(beosztás!$HM195:$IQ195,"B3")*3+COUNTIF(beosztás!$HM195:$IQ195,"B5")*5+COUNTIF(beosztás!$HM195:$IQ195,"B6")*6+COUNTIF(beosztás!$HM195:$IQ195,"B7")*7+COUNTIF(beosztás!$HM195:$IQ195,"B8")*8+COUNTIF(beosztás!$HM195:$IQ195,"B9")*9+COUNTIF(beosztás!$HM195:$IQ195,"B10")*10+COUNTIF(beosztás!$HM195:$IQ195,"B11")*11+COUNTIF(beosztás!$HM195:$IQ195,"B12")*12+COUNTIF(beosztás!$HM195:$IQ195,"BP")*0</f>
        <v>0</v>
      </c>
      <c r="EY193" s="323">
        <f t="shared" ref="EY193:EY207" si="945">SUM(EP193:EX193)-EW193</f>
        <v>0</v>
      </c>
      <c r="EZ193" s="704">
        <f>IF(C193="",0,alapadatok!$AN$9)</f>
        <v>168</v>
      </c>
      <c r="FA193" s="323">
        <f t="shared" si="878"/>
        <v>-168</v>
      </c>
      <c r="FB193" s="877">
        <f t="shared" ref="FB193:FB207" si="946">EV193</f>
        <v>0</v>
      </c>
      <c r="FC193" s="325"/>
      <c r="FD193" s="322">
        <f t="shared" si="879"/>
        <v>0</v>
      </c>
      <c r="FE193" s="323">
        <f t="shared" si="880"/>
        <v>0</v>
      </c>
      <c r="FF193" s="323">
        <f t="shared" si="881"/>
        <v>0</v>
      </c>
      <c r="FG193" s="323">
        <f t="shared" si="882"/>
        <v>0</v>
      </c>
      <c r="FH193" s="323">
        <f t="shared" si="883"/>
        <v>0</v>
      </c>
      <c r="FI193" s="323">
        <f t="shared" si="884"/>
        <v>0</v>
      </c>
      <c r="FJ193" s="323">
        <f t="shared" si="885"/>
        <v>0</v>
      </c>
      <c r="FK193" s="323">
        <f t="shared" si="886"/>
        <v>0</v>
      </c>
      <c r="FL193" s="323">
        <f t="shared" si="887"/>
        <v>0</v>
      </c>
      <c r="FM193" s="323">
        <f t="shared" si="888"/>
        <v>0</v>
      </c>
      <c r="FN193" s="323">
        <f t="shared" si="889"/>
        <v>352</v>
      </c>
      <c r="FO193" s="323">
        <f t="shared" si="890"/>
        <v>-352</v>
      </c>
      <c r="FP193" s="877">
        <f t="shared" ref="FP193:FP207" si="947">FJ193</f>
        <v>0</v>
      </c>
      <c r="FQ193" s="326"/>
      <c r="FR193" s="703">
        <f>COUNTIF(beosztás!$IR195:$JU195,"DE")*8</f>
        <v>0</v>
      </c>
      <c r="FS193" s="704">
        <f>COUNTIF(beosztás!$IR195:$JU195,"DU")*8</f>
        <v>0</v>
      </c>
      <c r="FT193" s="704">
        <f>COUNTIF(beosztás!$IR195:$JU195,"ÉJ")*8</f>
        <v>0</v>
      </c>
      <c r="FU193" s="704">
        <f>COUNTIF(beosztás!$IR195:$JU195,"N")*12</f>
        <v>0</v>
      </c>
      <c r="FV193" s="704">
        <f>COUNTIF(beosztás!$IR195:$JU195,"é")*12</f>
        <v>0</v>
      </c>
      <c r="FW193" s="704">
        <f>SUM(beosztás!$IR195:$JU195)</f>
        <v>0</v>
      </c>
      <c r="FX193" s="704">
        <f>COUNTIF(beosztás!$IR195:$JU195,"FÜ")*8</f>
        <v>0</v>
      </c>
      <c r="FY193" s="876">
        <f>(COUNTIF(beosztás!$IR195:$JU195,"SN")*12)+(COUNTIF(beosztás!$IR195:$JU195,"SDE")*8)+(COUNTIF(beosztás!$IR195:$JU195,"SDU")*8)+(COUNTIF(beosztás!$IR195:$JU195,"SÉ")*12)+(COUNTIF(beosztás!$IR195:$JU195,"SÉJ")*8)+(COUNTIF(beosztás!$IR195:$JU195,"S1")*1)+(COUNTIF(beosztás!$IR195:$JU195,"S2")*2)+(COUNTIF(beosztás!$IR195:$JU195,"S3")*3)+(COUNTIF(beosztás!$IR195:$JU195,"S4")*4)+(COUNTIF(beosztás!$IR195:$JU195,"S5")*5)+(COUNTIF(beosztás!$IR195:$JU195,"S6")*6)+(COUNTIF(beosztás!$IR195:$JU195,"S7")*7)+(COUNTIF(beosztás!$IR195:$JU195,"S8")*8)+(COUNTIF(beosztás!$IR195:$JU195,"S9")*9)+(COUNTIF(beosztás!$IR195:$JU195,"S10")*10)+(COUNTIF(beosztás!$IR195:$JU195,"S11")*11)+(COUNTIF(beosztás!$IR195:$JU195,"S12")*12)</f>
        <v>0</v>
      </c>
      <c r="FZ193" s="704">
        <f>COUNTIF(beosztás!$IR195:$JU195,"BN")*12+COUNTIF(beosztás!$IR195:$JU195,"BÉ")*12+COUNTIF(beosztás!$IR195:$JU195,"BDE")*8+COUNTIF(beosztás!$IR195:$JU195,"BDU")*8+COUNTIF(beosztás!$IR195:$JU195,"BÉJ")*8+COUNTIF(beosztás!$IR195:$JU195,"B1")*1+COUNTIF(beosztás!$IR195:$JU195,"B2")*2+COUNTIF(beosztás!$IR195:$JU195,"B3")*3+COUNTIF(beosztás!$IR195:$JU195,"B5")*5+COUNTIF(beosztás!$IR195:$JU195,"B6")*6+COUNTIF(beosztás!$IR195:$JU195,"B7")*7+COUNTIF(beosztás!$IR195:$JU195,"B8")*8+COUNTIF(beosztás!$IR195:$JU195,"B9")*9+COUNTIF(beosztás!$IR195:$JU195,"B10")*10+COUNTIF(beosztás!$IR195:$JU195,"B11")*11+COUNTIF(beosztás!$IR195:$JU195,"B12")*12+COUNTIF(beosztás!$IR195:$JU195,"BP")*0</f>
        <v>0</v>
      </c>
      <c r="GA193" s="323">
        <f t="shared" ref="GA193:GA207" si="948">SUM(FR193:FZ193)-FX193</f>
        <v>0</v>
      </c>
      <c r="GB193" s="704">
        <f>IF(C193="",0,alapadatok!$AN$10)</f>
        <v>168</v>
      </c>
      <c r="GC193" s="323">
        <f t="shared" si="891"/>
        <v>-168</v>
      </c>
      <c r="GD193" s="877">
        <f t="shared" ref="GD193:GD207" si="949">FY193</f>
        <v>0</v>
      </c>
      <c r="GE193" s="327"/>
      <c r="GF193" s="703">
        <f>COUNTIF(beosztás!$JV195:$KZ195,"DE")*8</f>
        <v>0</v>
      </c>
      <c r="GG193" s="704">
        <f>COUNTIF(beosztás!$JV195:$KZ195,"DU")*8</f>
        <v>0</v>
      </c>
      <c r="GH193" s="704">
        <f>COUNTIF(beosztás!$JV195:$KZ195,"ÉJ")*8</f>
        <v>0</v>
      </c>
      <c r="GI193" s="704">
        <f>COUNTIF(beosztás!$JV195:$KZ195,"N")*12</f>
        <v>0</v>
      </c>
      <c r="GJ193" s="704">
        <f>COUNTIF(beosztás!$JV195:$KZ195,"É")*12</f>
        <v>0</v>
      </c>
      <c r="GK193" s="704">
        <f>SUM(beosztás!$JV195:$KZ195)</f>
        <v>0</v>
      </c>
      <c r="GL193" s="876">
        <f>(COUNTIF(beosztás!$JV195:$KZ195,"SN")*12)+(COUNTIF(beosztás!$JV195:$KZ195,"SDE")*8)+(COUNTIF(beosztás!$JV195:$KZ195,"SDU")*8)+(COUNTIF(beosztás!$JV195:$KZ195,"SÉ")*12)+(COUNTIF(beosztás!$JV195:$KZ195,"SÉJ")*8)+(COUNTIF(beosztás!$JV195:$KZ195,"S1")*1)+(COUNTIF(beosztás!$JV195:$KZ195,"S2")*2)+(COUNTIF(beosztás!$JV195:$KZ195,"S3")*3)+(COUNTIF(beosztás!$JV195:$KZ195,"S4")*4)+(COUNTIF(beosztás!$JV195:$KZ195,"S5")*5)+(COUNTIF(beosztás!$JV195:$KZ195,"S6")*6)+(COUNTIF(beosztás!$JV195:$KZ195,"S7")*7)+(COUNTIF(beosztás!$JV195:$KZ195,"S8")*8)+(COUNTIF(beosztás!$JV195:$KZ195,"S9")*9)+(COUNTIF(beosztás!$JV195:$KZ195,"S10")*10)+(COUNTIF(beosztás!$JV195:$KZ195,"S11")*11)+(COUNTIF(beosztás!$JV195:$KZ195,"S12")*12)</f>
        <v>0</v>
      </c>
      <c r="GM193" s="704">
        <f>COUNTIF(beosztás!$JV195:$KZ195,"FÜ")*8</f>
        <v>0</v>
      </c>
      <c r="GN193" s="704">
        <f>COUNTIF(beosztás!$JV195:$KZ195,"BN")*12+COUNTIF(beosztás!$JV195:$KZ195,"BÉ")*12+COUNTIF(beosztás!$JV195:$KZ195,"BDE")*8+COUNTIF(beosztás!$JV195:$KZ195,"BDU")*8+COUNTIF(beosztás!$JV195:$KZ195,"BÉJ")*8+COUNTIF(beosztás!$JV195:$KZ195,"B1")*1+COUNTIF(beosztás!$JV195:$KZ195,"B2")*2+COUNTIF(beosztás!$JV195:$KZ195,"B3")*3+COUNTIF(beosztás!$JV195:$KZ195,"B5")*5+COUNTIF(beosztás!$JV195:$KZ195,"B6")*6+COUNTIF(beosztás!$JV195:$KZ195,"B7")*7+COUNTIF(beosztás!$JV195:$KZ195,"B8")*8+COUNTIF(beosztás!$JV195:$KZ195,"B9")*9+COUNTIF(beosztás!$JV195:$KZ195,"B10")*10+COUNTIF(beosztás!$JV195:$KZ195,"B11")*11+COUNTIF(beosztás!$JV195:$KZ195,"B12")*12+COUNTIF(beosztás!$JV195:$KZ195,"BP")*0</f>
        <v>0</v>
      </c>
      <c r="GO193" s="323">
        <f t="shared" ref="GO193:GO207" si="950">SUM(GF193:GN193)-GM193</f>
        <v>0</v>
      </c>
      <c r="GP193" s="704">
        <f>IF(C193="",0,alapadatok!$AN$11)</f>
        <v>176</v>
      </c>
      <c r="GQ193" s="323">
        <f t="shared" si="892"/>
        <v>-176</v>
      </c>
      <c r="GR193" s="877">
        <f t="shared" ref="GR193:GR207" si="951">GL193</f>
        <v>0</v>
      </c>
      <c r="GS193" s="327"/>
      <c r="GT193" s="322">
        <f t="shared" si="893"/>
        <v>0</v>
      </c>
      <c r="GU193" s="323">
        <f t="shared" si="894"/>
        <v>0</v>
      </c>
      <c r="GV193" s="323">
        <f t="shared" si="895"/>
        <v>0</v>
      </c>
      <c r="GW193" s="323">
        <f t="shared" si="896"/>
        <v>0</v>
      </c>
      <c r="GX193" s="323">
        <f t="shared" si="897"/>
        <v>0</v>
      </c>
      <c r="GY193" s="323">
        <f t="shared" si="898"/>
        <v>0</v>
      </c>
      <c r="GZ193" s="323">
        <f t="shared" si="899"/>
        <v>0</v>
      </c>
      <c r="HA193" s="323">
        <f t="shared" si="900"/>
        <v>0</v>
      </c>
      <c r="HB193" s="323">
        <f t="shared" si="901"/>
        <v>0</v>
      </c>
      <c r="HC193" s="323">
        <f t="shared" si="902"/>
        <v>0</v>
      </c>
      <c r="HD193" s="323">
        <f t="shared" si="903"/>
        <v>344</v>
      </c>
      <c r="HE193" s="323">
        <f t="shared" si="904"/>
        <v>-344</v>
      </c>
      <c r="HF193" s="877">
        <f t="shared" ref="HF193:HF207" si="952">GZ193</f>
        <v>0</v>
      </c>
      <c r="HG193" s="326"/>
      <c r="HH193" s="703">
        <f>COUNTIF(beosztás!$LA195:$MD195,"DE")*8</f>
        <v>0</v>
      </c>
      <c r="HI193" s="704">
        <f>COUNTIF(beosztás!$LA195:$MD195,"DU")*8</f>
        <v>0</v>
      </c>
      <c r="HJ193" s="704">
        <f>COUNTIF(beosztás!$LA195:$MD195,"ÉJ")*8</f>
        <v>0</v>
      </c>
      <c r="HK193" s="704">
        <f>COUNTIF(beosztás!$LA195:$MD195,"N")*12</f>
        <v>0</v>
      </c>
      <c r="HL193" s="704">
        <f>COUNTIF(beosztás!$LA195:$MD195,"é")*12</f>
        <v>0</v>
      </c>
      <c r="HM193" s="704">
        <f>SUM(beosztás!$LA195:$MD195)</f>
        <v>0</v>
      </c>
      <c r="HN193" s="704">
        <f>COUNTIF(beosztás!$LA195:$MD195,"FÜ")*8</f>
        <v>0</v>
      </c>
      <c r="HO193" s="876">
        <f>(COUNTIF(beosztás!$LA195:$MD195,"SN")*12)+(COUNTIF(beosztás!$LA195:$MD195,"SDE")*8)+(COUNTIF(beosztás!$LA195:$MD195,"SDU")*8)+(COUNTIF(beosztás!$LA195:$MD195,"SÉ")*12)+(COUNTIF(beosztás!$LA195:$MD195,"SÉJ")*8)+(COUNTIF(beosztás!$LA195:$MD195,"S1")*1)+(COUNTIF(beosztás!$LA195:$MD195,"S2")*2)+(COUNTIF(beosztás!$LA195:$MD195,"S3")*3)+(COUNTIF(beosztás!$LA195:$MD195,"S4")*4)+(COUNTIF(beosztás!$LA195:$MD195,"S5")*5)+(COUNTIF(beosztás!$LA195:$MD195,"S6")*6)+(COUNTIF(beosztás!$LA195:$MD195,"S7")*7)+(COUNTIF(beosztás!$LA195:$MD195,"S8")*8)+(COUNTIF(beosztás!$LA195:$MD195,"S9")*9)+(COUNTIF(beosztás!$LA195:$MD195,"S10")*10)+(COUNTIF(beosztás!$LA195:$MD195,"S11")*11)+(COUNTIF(beosztás!$LA195:$MD195,"S12")*12)</f>
        <v>0</v>
      </c>
      <c r="HP193" s="704">
        <f>COUNTIF(beosztás!$LA195:$MD195,"BN")*12+COUNTIF(beosztás!$LA195:$MD195,"BÉ")*12+COUNTIF(beosztás!$LA195:$MD195,"BDE")*8+COUNTIF(beosztás!$LA195:$MD195,"BDU")*8+COUNTIF(beosztás!$LA195:$MD195,"BÉJ")*8+COUNTIF(beosztás!$LA195:$MD195,"B1")*1+COUNTIF(beosztás!$LA195:$MD195,"B2")*2+COUNTIF(beosztás!$LA195:$MD195,"B3")*3+COUNTIF(beosztás!$KZ195:$MC195,"B5")*5+COUNTIF(beosztás!$KZ195:$MC195,"B6")*6+COUNTIF(beosztás!$KZ195:$MC195,"B7")*7+COUNTIF(beosztás!$KZ195:$MC195,"B8")*8+COUNTIF(beosztás!$LA195:$MD195,"B9")*9+COUNTIF(beosztás!$LA195:$MD195,"B10")*10+COUNTIF(beosztás!$LA195:$MD195,"B11")*11+COUNTIF(beosztás!$LA195:$MD195,"B12")*12+COUNTIF(beosztás!$LA195:$MD195,"BP")*0</f>
        <v>0</v>
      </c>
      <c r="HQ193" s="323">
        <f t="shared" ref="HQ193:HQ207" si="953">SUM(HH193:HP193)-HN193</f>
        <v>0</v>
      </c>
      <c r="HR193" s="704">
        <f>IF(C193="",0,alapadatok!$AN$12)</f>
        <v>160</v>
      </c>
      <c r="HS193" s="323">
        <f t="shared" ref="HS193:HS224" si="954">HQ193-HR193</f>
        <v>-160</v>
      </c>
      <c r="HT193" s="877">
        <f t="shared" ref="HT193:HT207" si="955">HO193</f>
        <v>0</v>
      </c>
      <c r="HU193" s="327"/>
      <c r="HV193" s="703">
        <f>COUNTIF(beosztás!$ME195:$NI195,"DE")*8</f>
        <v>0</v>
      </c>
      <c r="HW193" s="704">
        <f>COUNTIF(beosztás!$ME195:$NI195,"DU")*8</f>
        <v>0</v>
      </c>
      <c r="HX193" s="704">
        <f>COUNTIF(beosztás!$ME195:$NI195,"ÉJ")*8</f>
        <v>0</v>
      </c>
      <c r="HY193" s="704">
        <f>COUNTIF(beosztás!$ME195:$NI195,"N")*12</f>
        <v>0</v>
      </c>
      <c r="HZ193" s="704">
        <f>COUNTIF(beosztás!$ME195:$NI195,"É")*12</f>
        <v>0</v>
      </c>
      <c r="IA193" s="704">
        <f>SUM(beosztás!$ME195:$NI195)</f>
        <v>0</v>
      </c>
      <c r="IB193" s="704">
        <f>(COUNTIF(beosztás!$ME195:$NI195,"SN")*12)+(COUNTIF(beosztás!$ME195:$NI195,"SDE")*8)+(COUNTIF(beosztás!$ME195:$NI195,"SDU")*8)+(COUNTIF(beosztás!$ME195:$NI195,"SÉ")*12)+(COUNTIF(beosztás!$ME195:$NI195,"SÉJ")*8)+(COUNTIF(beosztás!$ME195:$NI195,"S1")*1)+(COUNTIF(beosztás!$ME195:$NI195,"S2")*2)+(COUNTIF(beosztás!$ME195:$NI195,"S3")*3)+(COUNTIF(beosztás!$ME195:$NI195,"S4")*4)+(COUNTIF(beosztás!$ME195:$NI195,"S5")*5)+(COUNTIF(beosztás!$ME195:$NI195,"S6")*6)+(COUNTIF(beosztás!$ME195:$NI195,"S7")*7)+(COUNTIF(beosztás!$ME195:$NI195,"S8")*8)+(COUNTIF(beosztás!$ME195:$NI195,"S9")*9)+(COUNTIF(beosztás!$ME195:$NI195,"S10")*10)+(COUNTIF(beosztás!$ME195:$NI195,"S11")*11)+(COUNTIF(beosztás!$ME195:$NI195,"S12")*12)</f>
        <v>0</v>
      </c>
      <c r="IC193" s="704">
        <f>COUNTIF(beosztás!$ME195:$NI195,"FÜ")*8</f>
        <v>0</v>
      </c>
      <c r="ID193" s="704">
        <f>COUNTIF(beosztás!$ME195:$NI195,"BN")*12+COUNTIF(beosztás!$ME195:$NI195,"BÉ")*12+COUNTIF(beosztás!$ME195:$NI195,"BDE")*8+COUNTIF(beosztás!$ME195:$NI195,"BDU")*8+COUNTIF(beosztás!$ME195:$NI195,"BÉJ")*8+COUNTIF(beosztás!$ME195:$NI195,"B1")*1+COUNTIF(beosztás!$ME195:$NI195,"B2")*2+COUNTIF(beosztás!$ME195:$NI195,"B3")*3+COUNTIF(beosztás!$ME195:$NI195,"B5")*5+COUNTIF(beosztás!$ME195:$NI195,"B6")*6+COUNTIF(beosztás!$ME195:$NI195,"B7")*7+COUNTIF(beosztás!$ME195:$NI195,"B8")*8+COUNTIF(beosztás!$ME195:$NI195,"B9")*9+COUNTIF(beosztás!$ME195:$NI195,"B10")*10+COUNTIF(beosztás!$ME195:$NI195,"B11")*11+COUNTIF(beosztás!$ME195:$NI195,"B12")*12+COUNTIF(beosztás!$ME195:$NI195,"BP")*0</f>
        <v>0</v>
      </c>
      <c r="IE193" s="323">
        <f t="shared" ref="IE193:IE223" si="956">SUM(HV193:ID193)</f>
        <v>0</v>
      </c>
      <c r="IF193" s="704">
        <f>IF(C193="",0,alapadatok!$AN$13)</f>
        <v>160</v>
      </c>
      <c r="IG193" s="323">
        <f t="shared" ref="IG193:IG224" si="957">IE193-IF193</f>
        <v>-160</v>
      </c>
      <c r="IH193" s="738">
        <f t="shared" ref="IH193:IH207" si="958">IB193</f>
        <v>0</v>
      </c>
      <c r="II193" s="327"/>
      <c r="IJ193" s="322">
        <f t="shared" ref="IJ193:IJ224" si="959">HH193+HV193</f>
        <v>0</v>
      </c>
      <c r="IK193" s="323">
        <f t="shared" ref="IK193:IK224" si="960">HI193+HW193</f>
        <v>0</v>
      </c>
      <c r="IL193" s="323">
        <f t="shared" ref="IL193:IL224" si="961">HJ193+HX193</f>
        <v>0</v>
      </c>
      <c r="IM193" s="323">
        <f t="shared" ref="IM193:IM224" si="962">HK193+HY193</f>
        <v>0</v>
      </c>
      <c r="IN193" s="323">
        <f t="shared" ref="IN193:IN224" si="963">HL193+HZ193</f>
        <v>0</v>
      </c>
      <c r="IO193" s="323">
        <f t="shared" ref="IO193:IO224" si="964">HM193+IA193</f>
        <v>0</v>
      </c>
      <c r="IP193" s="323">
        <f t="shared" ref="IP193:IP224" si="965">HO193+IB193</f>
        <v>0</v>
      </c>
      <c r="IQ193" s="323">
        <f t="shared" ref="IQ193:IQ224" si="966">HN193+IC193</f>
        <v>0</v>
      </c>
      <c r="IR193" s="323">
        <f t="shared" ref="IR193:IR224" si="967">HP193+ID193</f>
        <v>0</v>
      </c>
      <c r="IS193" s="323">
        <f t="shared" ref="IS193:IS224" si="968">HQ193+IE193</f>
        <v>0</v>
      </c>
      <c r="IT193" s="323">
        <f t="shared" ref="IT193:IT224" si="969">HR193+IF193</f>
        <v>320</v>
      </c>
      <c r="IU193" s="323">
        <f t="shared" ref="IU193:IU224" si="970">IS193-IT193</f>
        <v>-320</v>
      </c>
      <c r="IV193" s="877">
        <f t="shared" ref="IV193:IV207" si="971">IP193</f>
        <v>0</v>
      </c>
      <c r="IW193" s="328"/>
      <c r="JF193" s="21"/>
      <c r="JG193" s="21"/>
    </row>
    <row r="194" spans="1:267" x14ac:dyDescent="0.25">
      <c r="A194" s="434">
        <f>IF(beosztás!A196=0,"",beosztás!A196)</f>
        <v>2</v>
      </c>
      <c r="B194" s="435">
        <f>IF(beosztás!B196=0,"",beosztás!B196)</f>
        <v>293</v>
      </c>
      <c r="C194" s="436" t="str">
        <f>IF(beosztás!C196=0,"",beosztás!C196)</f>
        <v>Jurik Roland</v>
      </c>
      <c r="D194" s="437" t="str">
        <f>IF(beosztás!D196=0,"",beosztás!D196)</f>
        <v>Truck loader</v>
      </c>
      <c r="E194" s="18"/>
      <c r="F194" s="705">
        <f>COUNTIF(beosztás!$I196:$AM196,"DE")*8</f>
        <v>168</v>
      </c>
      <c r="G194" s="706">
        <f>COUNTIF(beosztás!$I196:$AM196,"DU")*8</f>
        <v>0</v>
      </c>
      <c r="H194" s="706">
        <f>COUNTIF(beosztás!$I196:$AM196,"ÉJ")*8</f>
        <v>0</v>
      </c>
      <c r="I194" s="706">
        <f>COUNTIF(beosztás!$I196:$AM196,"N")*12</f>
        <v>0</v>
      </c>
      <c r="J194" s="706">
        <f>COUNTIF(beosztás!$I196:$AM196,"é")*12</f>
        <v>0</v>
      </c>
      <c r="K194" s="706">
        <f>SUM(beosztás!$I196:$AM196)</f>
        <v>0</v>
      </c>
      <c r="L194" s="706">
        <f>COUNTIF(beosztás!$I196:$AM196,"FÜ")*8</f>
        <v>8</v>
      </c>
      <c r="M194" s="706">
        <f>(COUNTIF(beosztás!$I196:$AM196,"SN")*12)+(COUNTIF(beosztás!$I196:$AM196,"SDE")*8)+(COUNTIF(beosztás!$I196:$AM196,"SDU")*8)+(COUNTIF(beosztás!$I196:$AM196,"S1")*1)+(COUNTIF(beosztás!$I196:$AM196,"S2")*2)+(COUNTIF(beosztás!$I196:$AM196,"S3")*3)+(COUNTIF(beosztás!$I196:$AM196,"S4")*4)+(COUNTIF(beosztás!$I196:$AM196,"S5")*5)+(COUNTIF(beosztás!$I196:$AM196,"S6")*6)+(COUNTIF(beosztás!$I196:$AM196,"S7")*7)+(COUNTIF(beosztás!$I196:$AM196,"S8")*8)+(COUNTIF(beosztás!$I196:$AM196,"S9")*9)+(COUNTIF(beosztás!$I196:$AM196,"S10")*10)+(COUNTIF(beosztás!$I196:$AM196,"S11")*11)+(COUNTIF(beosztás!$I196:$AM196,"S12")*12)+(COUNTIF(beosztás!$I196:$AM196,"SÉ")*12)+(COUNTIF(beosztás!$I196:$AM196,"SÉJ")*8)</f>
        <v>8</v>
      </c>
      <c r="N194" s="706">
        <f>COUNTIF(beosztás!$I196:$AM196,"BN")*12+COUNTIF(beosztás!$I196:$AM196,"BÉ")*12+COUNTIF(beosztás!$I196:$AM196,"BDE")*8+COUNTIF(beosztás!$I196:$AM196,"BDU")*8+COUNTIF(beosztás!$I196:$AM196,"BÉJ")*8+COUNTIF(beosztás!$I196:$AM196,"B1")*1+COUNTIF(beosztás!$I196:$AM196,"B2")*2+COUNTIF(beosztás!$I196:$AM196,"B3")*3+COUNTIF(beosztás!$I196:$AM196,"B5")*5+COUNTIF(beosztás!$I196:$AM196,"B6")*6+COUNTIF(beosztás!$I196:$AM196,"B7")*7+COUNTIF(beosztás!$I196:$AM196,"B8")*8+COUNTIF(beosztás!$I196:$AM196,"B9")*9+COUNTIF(beosztás!$I196:$AM196,"B10")*10+COUNTIF(beosztás!$I196:$AM196,"B11")*11+COUNTIF(beosztás!$I196:$AM196,"B12")*12+COUNTIF(beosztás!$I196:$AM196,"BP")*0</f>
        <v>0</v>
      </c>
      <c r="O194" s="330">
        <f t="shared" si="905"/>
        <v>176</v>
      </c>
      <c r="P194" s="706">
        <f>IF(C194="",0,alapadatok!$AN$2)</f>
        <v>176</v>
      </c>
      <c r="Q194" s="330">
        <f t="shared" si="906"/>
        <v>0</v>
      </c>
      <c r="R194" s="739">
        <f t="shared" si="907"/>
        <v>8</v>
      </c>
      <c r="S194" s="325"/>
      <c r="T194" s="705">
        <f>COUNTIF(beosztás!$AN196:$BO196,"DE")*8</f>
        <v>136</v>
      </c>
      <c r="U194" s="706">
        <f>COUNTIF(beosztás!$AN196:$BO196,"DU")*8</f>
        <v>0</v>
      </c>
      <c r="V194" s="706">
        <f>COUNTIF(beosztás!$AN196:$BO196,"ÉJ")*8</f>
        <v>0</v>
      </c>
      <c r="W194" s="706">
        <f>COUNTIF(beosztás!$AN196:$BO196,"N")*12</f>
        <v>0</v>
      </c>
      <c r="X194" s="706">
        <f>COUNTIF(beosztás!$AN196:$BO196,"É")*12</f>
        <v>0</v>
      </c>
      <c r="Y194" s="706">
        <f>SUM(beosztás!$AN196:$BO196)</f>
        <v>0</v>
      </c>
      <c r="Z194" s="706">
        <f>(COUNTIF(beosztás!$AN196:$BO196,"SN")*12)+(COUNTIF(beosztás!$AN196:$BO196,"SDE")*8)+(COUNTIF(beosztás!$AN196:$BO196,"SDU")*8)+(COUNTIF(beosztás!$AN196:$BO196,"SÉ")*12)+(COUNTIF(beosztás!$AN196:$BO196,"SÉJ")*8)+(COUNTIF(beosztás!$AN196:$BO196,"S1")*1)+(COUNTIF(beosztás!$AN196:$BO196,"S2")*2)+(COUNTIF(beosztás!$AN196:$BO196,"S3")*3)+(COUNTIF(beosztás!$AN196:$BO196,"S4")*4)+(COUNTIF(beosztás!$AN196:$BO196,"S5")*5)+(COUNTIF(beosztás!$AN196:$BO196,"S6")*6)+(COUNTIF(beosztás!$AN196:$BO196,"S7")*7)+(COUNTIF(beosztás!$AN196:$BO196,"S8")*8)+(COUNTIF(beosztás!$AN196:$BO196,"S9")*9)+(COUNTIF(beosztás!$AN196:$BO196,"S10")*10)+(COUNTIF(beosztás!$AN196:$BO196,"S11")*11)+(COUNTIF(beosztás!$AN196:$BO196,"S12")*12)</f>
        <v>24</v>
      </c>
      <c r="AA194" s="706">
        <f>COUNTIF(beosztás!$AN196:$BO196,"FÜ")*8</f>
        <v>0</v>
      </c>
      <c r="AB194" s="706">
        <f>COUNTIF(beosztás!$AN196:$BO196,"BN")*12+COUNTIF(beosztás!$AN196:$BO196,"BÉ")*12+COUNTIF(beosztás!$AN196:$BO196,"BDE")*8+COUNTIF(beosztás!$AN196:$BO196,"BDU")*8+COUNTIF(beosztás!$AN196:$BO196,"BÉJ")*8+COUNTIF(beosztás!$AN196:$BO196,"B1")*1+COUNTIF(beosztás!$AN196:$BO196,"B2")*2+COUNTIF(beosztás!$AN196:$BO196,"B3")*3+COUNTIF(beosztás!$AN196:$BO196,"B5")*5+COUNTIF(beosztás!$AN196:$BO196,"B6")*6+COUNTIF(beosztás!$AN196:$BO196,"B7")*7+COUNTIF(beosztás!$AN196:$BO196,"B8")*8+COUNTIF(beosztás!$AN196:$BO196,"B9")*9+COUNTIF(beosztás!$AN196:$BO196,"B10")*10+COUNTIF(beosztás!$AN196:$BO196,"B11")*11+COUNTIF(beosztás!$AN196:$BO196,"B12")*12+COUNTIF(beosztás!$AN196:$BO196,"BP")*0</f>
        <v>0</v>
      </c>
      <c r="AC194" s="330">
        <f t="shared" si="908"/>
        <v>160</v>
      </c>
      <c r="AD194" s="706">
        <f>IF(C194="",0,alapadatok!$AN$3)</f>
        <v>160</v>
      </c>
      <c r="AE194" s="330">
        <f t="shared" si="685"/>
        <v>0</v>
      </c>
      <c r="AF194" s="739">
        <f t="shared" si="909"/>
        <v>24</v>
      </c>
      <c r="AG194" s="325"/>
      <c r="AH194" s="329">
        <f t="shared" si="910"/>
        <v>304</v>
      </c>
      <c r="AI194" s="330">
        <f t="shared" si="911"/>
        <v>0</v>
      </c>
      <c r="AJ194" s="330">
        <f t="shared" si="912"/>
        <v>0</v>
      </c>
      <c r="AK194" s="330">
        <f t="shared" si="913"/>
        <v>0</v>
      </c>
      <c r="AL194" s="330">
        <f t="shared" si="914"/>
        <v>0</v>
      </c>
      <c r="AM194" s="330">
        <f t="shared" si="915"/>
        <v>0</v>
      </c>
      <c r="AN194" s="330">
        <f t="shared" si="916"/>
        <v>32</v>
      </c>
      <c r="AO194" s="330">
        <f t="shared" si="917"/>
        <v>8</v>
      </c>
      <c r="AP194" s="330">
        <f t="shared" si="686"/>
        <v>0</v>
      </c>
      <c r="AQ194" s="330">
        <f t="shared" si="687"/>
        <v>336</v>
      </c>
      <c r="AR194" s="330">
        <f t="shared" si="688"/>
        <v>336</v>
      </c>
      <c r="AS194" s="330">
        <f t="shared" si="689"/>
        <v>0</v>
      </c>
      <c r="AT194" s="739">
        <f t="shared" si="918"/>
        <v>32</v>
      </c>
      <c r="AU194" s="326"/>
      <c r="AV194" s="705">
        <f>COUNTIF(beosztás!$BP196:$CT196,"DE")*8</f>
        <v>128</v>
      </c>
      <c r="AW194" s="706">
        <f>COUNTIF(beosztás!$BP196:$CT196,"DU")*8</f>
        <v>0</v>
      </c>
      <c r="AX194" s="706">
        <f>COUNTIF(beosztás!$BP196:$CT196,"ÉJ")*8</f>
        <v>0</v>
      </c>
      <c r="AY194" s="706">
        <f>COUNTIF(beosztás!$BP196:$CT196,"N")*12</f>
        <v>0</v>
      </c>
      <c r="AZ194" s="706">
        <f>COUNTIF(beosztás!$BP196:$CT196,"é")*12</f>
        <v>0</v>
      </c>
      <c r="BA194" s="706">
        <f>SUM(beosztás!$BP196:$CT196)</f>
        <v>7</v>
      </c>
      <c r="BB194" s="706">
        <f>COUNTIF(beosztás!$BP196:$CT196,"FÜ")*8</f>
        <v>8</v>
      </c>
      <c r="BC194" s="895">
        <f>(COUNTIF(beosztás!$BP196:$CT196,"SN")*12)+(COUNTIF(beosztás!$BP196:$CT196,"SDE")*8)+(COUNTIF(beosztás!$BP196:$CT196,"SDU")*8)+(COUNTIF(beosztás!$BP196:$CT196,"SÉ")*12)+(COUNTIF(beosztás!$BP196:$CT196,"SÉJ")*8)+(COUNTIF(beosztás!$BP196:$CT196,"S1")*1)+(COUNTIF(beosztás!$BP196:$CT196,"S2")*2)+(COUNTIF(beosztás!$BP196:$CT196,"S3")*3)+(COUNTIF(beosztás!$BP196:$CT196,"S4")*4)+(COUNTIF(beosztás!$BP196:$CT196,"S5")*5)+(COUNTIF(beosztás!$BP196:$CT196,"S6")*6)+(COUNTIF(beosztás!$BP196:$CT196,"S7")*7)+(COUNTIF(beosztás!$BP196:$CT196,"S8")*8)+(COUNTIF(beosztás!$BP196:$CT196,"S9")*9)+(COUNTIF(beosztás!$BP196:$CT196,"S10")*10)+(COUNTIF(beosztás!$BP196:$CT196,"S11")*11)+(COUNTIF(beosztás!$BP196:$CT196,"S12")*12)</f>
        <v>24</v>
      </c>
      <c r="BD194" s="706">
        <f>COUNTIF(beosztás!$BP196:$CT196,"BN")*12+COUNTIF(beosztás!$BP196:$CT196,"BÉ")*12+COUNTIF(beosztás!$BP196:$CT196,"BDE")*8+COUNTIF(beosztás!$BP196:$CT196,"BDU")*8+COUNTIF(beosztás!$BP196:$CT196,"BÉJ")*8+COUNTIF(beosztás!$BP196:$CT196,"B1")*1+COUNTIF(beosztás!$BP196:$CT196,"B2")*2+COUNTIF(beosztás!$BP196:$CT196,"B3")*3+COUNTIF(beosztás!$BP196:$CT196,"B5")*5+COUNTIF(beosztás!$BP196:$CT196,"B6")*6+COUNTIF(beosztás!$BP196:$CT196,"B7")*7+COUNTIF(beosztás!$BP196:$CT196,"B8")*8+COUNTIF(beosztás!$BP196:$CT196,"B9")*9+COUNTIF(beosztás!$BP196:$CT196,"B10")*10+COUNTIF(beosztás!$BP196:$CT196,"B11")*11+COUNTIF(beosztás!$BP196:$CT196,"B12")*12+COUNTIF(beosztás!$BP196:$CT196,"BP")*0</f>
        <v>0</v>
      </c>
      <c r="BE194" s="330">
        <f t="shared" si="919"/>
        <v>159</v>
      </c>
      <c r="BF194" s="706">
        <f>IF(C194="",0,alapadatok!$AN$4)</f>
        <v>160</v>
      </c>
      <c r="BG194" s="330">
        <f t="shared" si="920"/>
        <v>-1</v>
      </c>
      <c r="BH194" s="739">
        <f t="shared" si="921"/>
        <v>24</v>
      </c>
      <c r="BI194" s="325"/>
      <c r="BJ194" s="705">
        <f>COUNTIF(beosztás!$CU196:$DX196,"DE")*8</f>
        <v>0</v>
      </c>
      <c r="BK194" s="706">
        <f>COUNTIF(beosztás!$CU196:$DX196,"DU")*8</f>
        <v>0</v>
      </c>
      <c r="BL194" s="706">
        <f>COUNTIF(beosztás!$CU196:$DX196,"ÉJ")*8</f>
        <v>0</v>
      </c>
      <c r="BM194" s="706">
        <f>COUNTIF(beosztás!$CU196:$DX196,"N")*12</f>
        <v>0</v>
      </c>
      <c r="BN194" s="706">
        <f>COUNTIF(beosztás!$CU196:$DX196,"É")*12</f>
        <v>0</v>
      </c>
      <c r="BO194" s="706">
        <f>SUM(beosztás!$CU196:$DX196)</f>
        <v>0</v>
      </c>
      <c r="BP194" s="895">
        <f>(COUNTIF(beosztás!$CU196:$DX196,"SN")*12)+(COUNTIF(beosztás!$CU196:$DX196,"SDE")*8)+(COUNTIF(beosztás!$CU196:$DX196,"SDU")*8)+(COUNTIF(beosztás!$CU196:$DX196,"SÉ")*12)+(COUNTIF(beosztás!$CU196:$DX196,"SÉJ")*8)+(COUNTIF(beosztás!$CU196:$DX196,"S1")*1)+(COUNTIF(beosztás!$CU196:$DX196,"S2")*2)+(COUNTIF(beosztás!$CU196:$DX196,"S3")*3)+(COUNTIF(beosztás!$CU196:$DX196,"S4")*4)+(COUNTIF(beosztás!$CU196:$DX196,"S5")*5)+(COUNTIF(beosztás!$CU196:$DX196,"S6")*6)+(COUNTIF(beosztás!$CU196:$DX196,"S7")*7)+(COUNTIF(beosztás!$CU196:$DX196,"S8")*8)+(COUNTIF(beosztás!$CU196:$DX196,"S9")*9)+(COUNTIF(beosztás!$CU196:$DX196,"S10")*10)+(COUNTIF(beosztás!$CU196:$DX196,"S11")*11)+(COUNTIF(beosztás!$CU196:$DX196,"S12")*12)</f>
        <v>0</v>
      </c>
      <c r="BQ194" s="706">
        <f>COUNTIF(beosztás!$CU196:$DX196,"FÜ")*8</f>
        <v>0</v>
      </c>
      <c r="BR194" s="706">
        <f>COUNTIF(beosztás!$CU196:$DX196,"BN")*12+COUNTIF(beosztás!$CU196:$DX196,"BÉ")*12+COUNTIF(beosztás!$CU196:$DX196,"BDE")*8+COUNTIF(beosztás!$CU196:$DX196,"BDU")*8+COUNTIF(beosztás!$CU196:$DX196,"BÉJ")*8+COUNTIF(beosztás!$CU196:$DX196,"B1")*1+COUNTIF(beosztás!$CU196:$DX196,"B2")*2+COUNTIF(beosztás!$CU196:$DX196,"B3")*3+COUNTIF(beosztás!$CU196:$DX196,"B5")*5+COUNTIF(beosztás!$CU196:$DX196,"B6")*6+COUNTIF(beosztás!$CU196:$DX196,"B7")*7+COUNTIF(beosztás!$CU196:$DX196,"B8")*8+COUNTIF(beosztás!$CU196:$DX196,"B9")*9+COUNTIF(beosztás!$CU196:$DX196,"B10")*10+COUNTIF(beosztás!$CU196:$DX196,"B11")*11+COUNTIF(beosztás!$CU196:$DX196,"B12")*12+COUNTIF(beosztás!$CU196:$DX196,"BP")*0</f>
        <v>0</v>
      </c>
      <c r="BS194" s="330">
        <f t="shared" si="922"/>
        <v>0</v>
      </c>
      <c r="BT194" s="706">
        <f>IF(C194="",0,alapadatok!$AN$5)</f>
        <v>168</v>
      </c>
      <c r="BU194" s="330">
        <f t="shared" si="923"/>
        <v>-168</v>
      </c>
      <c r="BV194" s="739">
        <f t="shared" si="924"/>
        <v>0</v>
      </c>
      <c r="BW194" s="325"/>
      <c r="BX194" s="329">
        <f t="shared" si="925"/>
        <v>128</v>
      </c>
      <c r="BY194" s="330">
        <f t="shared" si="926"/>
        <v>0</v>
      </c>
      <c r="BZ194" s="330">
        <f t="shared" si="927"/>
        <v>0</v>
      </c>
      <c r="CA194" s="330">
        <f t="shared" si="928"/>
        <v>0</v>
      </c>
      <c r="CB194" s="330">
        <f t="shared" si="929"/>
        <v>0</v>
      </c>
      <c r="CC194" s="330">
        <f t="shared" si="930"/>
        <v>7</v>
      </c>
      <c r="CD194" s="330">
        <f t="shared" si="931"/>
        <v>24</v>
      </c>
      <c r="CE194" s="330">
        <f t="shared" si="932"/>
        <v>8</v>
      </c>
      <c r="CF194" s="330">
        <f t="shared" si="933"/>
        <v>0</v>
      </c>
      <c r="CG194" s="330">
        <f t="shared" si="934"/>
        <v>159</v>
      </c>
      <c r="CH194" s="330">
        <f t="shared" si="935"/>
        <v>328</v>
      </c>
      <c r="CI194" s="330">
        <f t="shared" si="936"/>
        <v>-169</v>
      </c>
      <c r="CJ194" s="739">
        <f t="shared" si="937"/>
        <v>24</v>
      </c>
      <c r="CK194" s="326"/>
      <c r="CL194" s="705">
        <f>COUNTIF(beosztás!$DY196:$FC196,"DE")*8</f>
        <v>0</v>
      </c>
      <c r="CM194" s="706">
        <f>COUNTIF(beosztás!$DY196:$FC196,"DU")*8</f>
        <v>0</v>
      </c>
      <c r="CN194" s="706">
        <f>COUNTIF(beosztás!$DY196:$FC196,"ÉJ")*8</f>
        <v>0</v>
      </c>
      <c r="CO194" s="706">
        <f>COUNTIF(beosztás!$DY196:$FC196,"N")*12</f>
        <v>0</v>
      </c>
      <c r="CP194" s="706">
        <f>COUNTIF(beosztás!$DY196:$FC196,"é")*12</f>
        <v>0</v>
      </c>
      <c r="CQ194" s="706">
        <f>SUM(beosztás!$DY196:$FC196)</f>
        <v>0</v>
      </c>
      <c r="CR194" s="706">
        <f>COUNTIF(beosztás!$DY196:$FC196,"FÜ")*8</f>
        <v>0</v>
      </c>
      <c r="CS194" s="895">
        <f>(COUNTIF(beosztás!$DY196:$FC196,"SN")*12)+(COUNTIF(beosztás!$DY196:$FC196,"SDE")*8)+(COUNTIF(beosztás!$DY196:$FC196,"SDU")*8)+(COUNTIF(beosztás!$DY196:$FC196,"SÉ")*12)+(COUNTIF(beosztás!$DY196:$FC196,"SÉJ")*8)+(COUNTIF(beosztás!$DY196:$FC196,"S1")*1)+(COUNTIF(beosztás!$DY196:$FC196,"S2")*2)+(COUNTIF(beosztás!$DY196:$FC196,"S3")*3)+(COUNTIF(beosztás!$DY196:$FC196,"S4")*4)+(COUNTIF(beosztás!$DY196:$FC196,"S5")*5)+(COUNTIF(beosztás!$DY196:$FC196,"S6")*6)+(COUNTIF(beosztás!$DY196:$FC196,"S7")*7)+(COUNTIF(beosztás!$DY196:$FC196,"S8")*8)+(COUNTIF(beosztás!$DY196:$FC196,"S9")*9)+(COUNTIF(beosztás!$DY196:$FC196,"S10")*10)+(COUNTIF(beosztás!$DY196:$FC196,"S11")*11)+(COUNTIF(beosztás!$DY196:$FC196,"S12")*12)</f>
        <v>0</v>
      </c>
      <c r="CT194" s="706">
        <f>COUNTIF(beosztás!$DY196:$FC196,"BN")*12+COUNTIF(beosztás!$DY196:$FC196,"BÉ")*12+COUNTIF(beosztás!$DY196:$FC196,"BDE")*8+COUNTIF(beosztás!$DY196:$FC196,"BDU")*8+COUNTIF(beosztás!$DY196:$FC196,"BÉJ")*8+COUNTIF(beosztás!$DY196:$FC196,"B1")*1+COUNTIF(beosztás!$DY196:$FC196,"B2")*2+COUNTIF(beosztás!$DY196:$FC196,"B3")*3+COUNTIF(beosztás!$DY196:$FC196,"B5")*5+COUNTIF(beosztás!$DY196:$FC196,"B6")*6+COUNTIF(beosztás!$DY196:$FC196,"B7")*7+COUNTIF(beosztás!$DY196:$FC196,"B8")*8+COUNTIF(beosztás!$DY196:$FC196,"B9")*9+COUNTIF(beosztás!$DY196:$FC196,"B10")*10+COUNTIF(beosztás!$DY196:$FC196,"B11")*11+COUNTIF(beosztás!$DY196:$FC196,"B12")*12+COUNTIF(beosztás!$DY196:$FC196,"BP")*0</f>
        <v>0</v>
      </c>
      <c r="CU194" s="330">
        <f t="shared" si="938"/>
        <v>0</v>
      </c>
      <c r="CV194" s="706">
        <f>IF(C194="",0,alapadatok!$AN$6)</f>
        <v>168</v>
      </c>
      <c r="CW194" s="330">
        <f t="shared" si="863"/>
        <v>-168</v>
      </c>
      <c r="CX194" s="905">
        <f t="shared" si="939"/>
        <v>0</v>
      </c>
      <c r="CY194" s="325"/>
      <c r="CZ194" s="705">
        <f>COUNTIF(beosztás!$FD196:$GG196,"DE")*8</f>
        <v>0</v>
      </c>
      <c r="DA194" s="706">
        <f>COUNTIF(beosztás!$FD196:$GG196,"DU")*8</f>
        <v>0</v>
      </c>
      <c r="DB194" s="706">
        <f>COUNTIF(beosztás!$FD196:$GG196,"ÉJ")*8</f>
        <v>0</v>
      </c>
      <c r="DC194" s="706">
        <f>COUNTIF(beosztás!$FD196:$GG196,"N")*12</f>
        <v>0</v>
      </c>
      <c r="DD194" s="706">
        <f>COUNTIF(beosztás!$FD196:$GG196,"É")*12</f>
        <v>0</v>
      </c>
      <c r="DE194" s="706">
        <f>SUM(beosztás!$FD196:$GG196)</f>
        <v>0</v>
      </c>
      <c r="DF194" s="895">
        <f>(COUNTIF(beosztás!$FD196:$GG196,"SN")*12)+(COUNTIF(beosztás!$FD196:$GG196,"SDE")*8)+(COUNTIF(beosztás!$FD196:$GG196,"SDU")*8)+(COUNTIF(beosztás!$FD196:$GG196,"SÉ")*12)+(COUNTIF(beosztás!$FD196:$GG196,"SÉJ")*8)+(COUNTIF(beosztás!$FD196:$GG196,"S1")*1)+(COUNTIF(beosztás!$FD196:$GG196,"S2")*2)+(COUNTIF(beosztás!$FD196:$GG196,"S3")*3)+(COUNTIF(beosztás!$FD196:$GG196,"S4")*4)+(COUNTIF(beosztás!$FD196:$GG196,"S5")*5)+(COUNTIF(beosztás!$FD196:$GG196,"S6")*6)+(COUNTIF(beosztás!$FD196:$GG196,"S7")*7)+(COUNTIF(beosztás!$FD196:$GG196,"S8")*8)+(COUNTIF(beosztás!$FD196:$GG196,"S9")*9)+(COUNTIF(beosztás!$FD196:$GG196,"S10")*10)+(COUNTIF(beosztás!$FD196:$GG196,"S11")*11)+(COUNTIF(beosztás!$FD196:$GG196,"S12")*12)</f>
        <v>0</v>
      </c>
      <c r="DG194" s="706">
        <f>COUNTIF(beosztás!$FD196:$GG196,"FÜ")*8</f>
        <v>0</v>
      </c>
      <c r="DH194" s="706">
        <f>COUNTIF(beosztás!$FD196:$GG196,"BN")*12+COUNTIF(beosztás!$FD196:$GG196,"BÉ")*12+COUNTIF(beosztás!$FD196:$GG196,"BDE")*8+COUNTIF(beosztás!$FD196:$GG196,"BDU")*8+COUNTIF(beosztás!$FD196:$GG196,"BÉJ")*8+COUNTIF(beosztás!$FD196:$GG196,"B1")*1+COUNTIF(beosztás!$FD196:$GG196,"B2")*2+COUNTIF(beosztás!$FD196:$GG196,"B3")*3+COUNTIF(beosztás!$FD196:$GG196,"B5")*5+COUNTIF(beosztás!$FD196:$GG196,"B6")*6+COUNTIF(beosztás!$FD196:$GG196,"B7")*7+COUNTIF(beosztás!$FD196:$GG196,"B8")*8+COUNTIF(beosztás!$FD196:$GG196,"B9")*9+COUNTIF(beosztás!$FD196:$GG196,"B10")*10+COUNTIF(beosztás!$FD196:$GG196,"B11")*11+COUNTIF(beosztás!$FD196:$GG196,"B12")*12+COUNTIF(beosztás!$FD196:$GG196,"BP")*0</f>
        <v>0</v>
      </c>
      <c r="DI194" s="330">
        <f t="shared" si="940"/>
        <v>0</v>
      </c>
      <c r="DJ194" s="706">
        <f>IF(C194="",0,alapadatok!$AN$7)</f>
        <v>160</v>
      </c>
      <c r="DK194" s="330">
        <f t="shared" si="864"/>
        <v>-160</v>
      </c>
      <c r="DL194" s="739">
        <f t="shared" si="941"/>
        <v>0</v>
      </c>
      <c r="DM194" s="325"/>
      <c r="DN194" s="329">
        <f t="shared" si="865"/>
        <v>0</v>
      </c>
      <c r="DO194" s="330">
        <f t="shared" si="866"/>
        <v>0</v>
      </c>
      <c r="DP194" s="330">
        <f t="shared" si="867"/>
        <v>0</v>
      </c>
      <c r="DQ194" s="330">
        <f t="shared" si="868"/>
        <v>0</v>
      </c>
      <c r="DR194" s="330">
        <f t="shared" si="869"/>
        <v>0</v>
      </c>
      <c r="DS194" s="330">
        <f t="shared" si="870"/>
        <v>0</v>
      </c>
      <c r="DT194" s="330">
        <f t="shared" si="871"/>
        <v>0</v>
      </c>
      <c r="DU194" s="330">
        <f t="shared" si="872"/>
        <v>0</v>
      </c>
      <c r="DV194" s="330">
        <f t="shared" si="873"/>
        <v>0</v>
      </c>
      <c r="DW194" s="330">
        <f t="shared" si="874"/>
        <v>0</v>
      </c>
      <c r="DX194" s="330">
        <f t="shared" si="875"/>
        <v>328</v>
      </c>
      <c r="DY194" s="330">
        <f t="shared" si="876"/>
        <v>-328</v>
      </c>
      <c r="DZ194" s="905">
        <f t="shared" si="942"/>
        <v>0</v>
      </c>
      <c r="EA194" s="326"/>
      <c r="EB194" s="705">
        <f>COUNTIF(beosztás!$GH196:$HL196,"DE")*8</f>
        <v>0</v>
      </c>
      <c r="EC194" s="706">
        <f>COUNTIF(beosztás!$GH196:$HL196,"DU")*8</f>
        <v>0</v>
      </c>
      <c r="ED194" s="706">
        <f>COUNTIF(beosztás!$GH196:$HL196,"ÉJ")*8</f>
        <v>0</v>
      </c>
      <c r="EE194" s="706">
        <f>COUNTIF(beosztás!$GH196:$HL196,"N")*12</f>
        <v>0</v>
      </c>
      <c r="EF194" s="706">
        <f>COUNTIF(beosztás!$GH196:$HL196,"é")*12</f>
        <v>0</v>
      </c>
      <c r="EG194" s="706">
        <f>SUM(beosztás!$GH196:$HL196)</f>
        <v>0</v>
      </c>
      <c r="EH194" s="706">
        <f>COUNTIF(beosztás!$GH196:$HL196,"FÜ")*8</f>
        <v>0</v>
      </c>
      <c r="EI194" s="895">
        <f>(COUNTIF(beosztás!$GH196:$HL196,"SN")*12)+(COUNTIF(beosztás!$GH196:$HL196,"SDE")*8)+(COUNTIF(beosztás!$GH196:$HL196,"SDU")*8)+(COUNTIF(beosztás!$GH196:$HL196,"SÉ")*12)+(COUNTIF(beosztás!$GH196:$HL196,"SÉJ")*8)+(COUNTIF(beosztás!$GH196:$HL196,"S1")*1)+(COUNTIF(beosztás!$GH196:$HL196,"S2")*2)+(COUNTIF(beosztás!$GH196:$HL196,"S3")*3)+(COUNTIF(beosztás!$GH196:$HL196,"S4")*4)+(COUNTIF(beosztás!$GH196:$HL196,"S5")*5)+(COUNTIF(beosztás!$GH196:$HL196,"S6")*6)+(COUNTIF(beosztás!$GH196:$HL196,"S7")*7)+(COUNTIF(beosztás!$GH196:$HL196,"S8")*8)+(COUNTIF(beosztás!$GH196:$HL196,"S9")*9)+(COUNTIF(beosztás!$GH196:$HL196,"S10")*10)+(COUNTIF(beosztás!$GH196:$HL196,"S11")*11)+(COUNTIF(beosztás!$GH196:$HL196,"S12")*12)</f>
        <v>0</v>
      </c>
      <c r="EJ194" s="706">
        <f>COUNTIF(beosztás!$GH196:$HL196,"BN")*12+COUNTIF(beosztás!$GH196:$HL196,"BÉ")*12+COUNTIF(beosztás!$GH196:$HL196,"BDE")*8+COUNTIF(beosztás!$GH196:$HL196,"BDU")*8+COUNTIF(beosztás!$GH196:$HL196,"BÉJ")*8+COUNTIF(beosztás!$GH196:$HL196,"B1")*1+COUNTIF(beosztás!$GH196:$HL196,"B2")*2+COUNTIF(beosztás!$GH196:$HL196,"B3")*3+COUNTIF(beosztás!$GH196:$HL196,"B5")*5+COUNTIF(beosztás!$GH196:$HL196,"B6")*6+COUNTIF(beosztás!$GH196:$HL196,"B7")*7+COUNTIF(beosztás!$GH196:$HL196,"B8")*8+COUNTIF(beosztás!$GH196:$HL196,"B9")*9+COUNTIF(beosztás!$GH196:$HL196,"B10")*10+COUNTIF(beosztás!$GH196:$HL196,"B11")*11+COUNTIF(beosztás!$GH196:$HL196,"B12")*12+COUNTIF(beosztás!$GH196:$HL196,"BP")*0</f>
        <v>0</v>
      </c>
      <c r="EK194" s="330">
        <f t="shared" si="943"/>
        <v>0</v>
      </c>
      <c r="EL194" s="706">
        <f>IF(C194="",0,alapadatok!$AN$8)</f>
        <v>184</v>
      </c>
      <c r="EM194" s="330">
        <f t="shared" si="877"/>
        <v>-184</v>
      </c>
      <c r="EN194" s="905">
        <f t="shared" si="944"/>
        <v>0</v>
      </c>
      <c r="EO194" s="325"/>
      <c r="EP194" s="705">
        <f>COUNTIF(beosztás!$HM196:$IQ196,"DE")*8</f>
        <v>0</v>
      </c>
      <c r="EQ194" s="706">
        <f>COUNTIF(beosztás!$HM196:$IQ196,"DU")*8</f>
        <v>0</v>
      </c>
      <c r="ER194" s="706">
        <f>COUNTIF(beosztás!$HM196:$IQ196,"ÉJ")*8</f>
        <v>0</v>
      </c>
      <c r="ES194" s="706">
        <f>COUNTIF(beosztás!$HM196:$IQ196,"N")*12</f>
        <v>0</v>
      </c>
      <c r="ET194" s="706">
        <f>COUNTIF(beosztás!$HM196:$IQ196,"É")*12</f>
        <v>0</v>
      </c>
      <c r="EU194" s="706">
        <f>SUM(beosztás!$HM196:$IQ196)</f>
        <v>0</v>
      </c>
      <c r="EV194" s="895">
        <f>(COUNTIF(beosztás!$HM196:$IQ196,"SN")*12)+(COUNTIF(beosztás!$HM196:$IQ196,"SDE")*8)+(COUNTIF(beosztás!$HM196:$IQ196,"SDU")*8)+(COUNTIF(beosztás!$HM196:$IQ196,"SÉ")*12)+(COUNTIF(beosztás!$HM196:$IQ196,"SÉJ")*8)+(COUNTIF(beosztás!$HM196:$IQ196,"S1")*1)+(COUNTIF(beosztás!$HM196:$IQ196,"S2")*2)+(COUNTIF(beosztás!$HM196:$IQ196,"S3")*3)+(COUNTIF(beosztás!$HM196:$IQ196,"S4")*4)+(COUNTIF(beosztás!$HM196:$IQ196,"S5")*5)+(COUNTIF(beosztás!$HM196:$IQ196,"S6")*6)+(COUNTIF(beosztás!$HM196:$IQ196,"S7")*7)+(COUNTIF(beosztás!$HM196:$IQ196,"S8")*8)+(COUNTIF(beosztás!$HM196:$IQ196,"S9")*9)+(COUNTIF(beosztás!$HM196:$IQ196,"S10")*10)+(COUNTIF(beosztás!$HM196:$IQ196,"S11")*11)+(COUNTIF(beosztás!$HM196:$IQ196,"S12")*12)</f>
        <v>0</v>
      </c>
      <c r="EW194" s="706">
        <f>COUNTIF(beosztás!$HM196:$IQ196,"FÜ")*8</f>
        <v>0</v>
      </c>
      <c r="EX194" s="706">
        <f>COUNTIF(beosztás!$HM196:$IQ196,"BN")*12+COUNTIF(beosztás!$HM196:$IQ196,"BÉ")*12+COUNTIF(beosztás!$HM196:$IQ196,"BDE")*8+COUNTIF(beosztás!$HM196:$IQ196,"BDU")*8+COUNTIF(beosztás!$HM196:$IQ196,"BÉJ")*8+COUNTIF(beosztás!$HM196:$IQ196,"B1")*1+COUNTIF(beosztás!$HM196:$IQ196,"B2")*2+COUNTIF(beosztás!$HM196:$IQ196,"B3")*3+COUNTIF(beosztás!$HM196:$IQ196,"B5")*5+COUNTIF(beosztás!$HM196:$IQ196,"B6")*6+COUNTIF(beosztás!$HM196:$IQ196,"B7")*7+COUNTIF(beosztás!$HM196:$IQ196,"B8")*8+COUNTIF(beosztás!$HM196:$IQ196,"B9")*9+COUNTIF(beosztás!$HM196:$IQ196,"B10")*10+COUNTIF(beosztás!$HM196:$IQ196,"B11")*11+COUNTIF(beosztás!$HM196:$IQ196,"B12")*12+COUNTIF(beosztás!$HM196:$IQ196,"BP")*0</f>
        <v>0</v>
      </c>
      <c r="EY194" s="330">
        <f t="shared" si="945"/>
        <v>0</v>
      </c>
      <c r="EZ194" s="706">
        <f>IF(C194="",0,alapadatok!$AN$9)</f>
        <v>168</v>
      </c>
      <c r="FA194" s="330">
        <f t="shared" si="878"/>
        <v>-168</v>
      </c>
      <c r="FB194" s="905">
        <f t="shared" si="946"/>
        <v>0</v>
      </c>
      <c r="FC194" s="325"/>
      <c r="FD194" s="329">
        <f t="shared" si="879"/>
        <v>0</v>
      </c>
      <c r="FE194" s="330">
        <f t="shared" si="880"/>
        <v>0</v>
      </c>
      <c r="FF194" s="330">
        <f t="shared" si="881"/>
        <v>0</v>
      </c>
      <c r="FG194" s="330">
        <f t="shared" si="882"/>
        <v>0</v>
      </c>
      <c r="FH194" s="330">
        <f t="shared" si="883"/>
        <v>0</v>
      </c>
      <c r="FI194" s="330">
        <f t="shared" si="884"/>
        <v>0</v>
      </c>
      <c r="FJ194" s="330">
        <f t="shared" si="885"/>
        <v>0</v>
      </c>
      <c r="FK194" s="330">
        <f t="shared" si="886"/>
        <v>0</v>
      </c>
      <c r="FL194" s="330">
        <f t="shared" si="887"/>
        <v>0</v>
      </c>
      <c r="FM194" s="330">
        <f t="shared" si="888"/>
        <v>0</v>
      </c>
      <c r="FN194" s="330">
        <f t="shared" si="889"/>
        <v>352</v>
      </c>
      <c r="FO194" s="330">
        <f t="shared" si="890"/>
        <v>-352</v>
      </c>
      <c r="FP194" s="905">
        <f t="shared" si="947"/>
        <v>0</v>
      </c>
      <c r="FQ194" s="326"/>
      <c r="FR194" s="705">
        <f>COUNTIF(beosztás!$IR196:$JU196,"DE")*8</f>
        <v>0</v>
      </c>
      <c r="FS194" s="706">
        <f>COUNTIF(beosztás!$IR196:$JU196,"DU")*8</f>
        <v>0</v>
      </c>
      <c r="FT194" s="706">
        <f>COUNTIF(beosztás!$IR196:$JU196,"ÉJ")*8</f>
        <v>0</v>
      </c>
      <c r="FU194" s="706">
        <f>COUNTIF(beosztás!$IR196:$JU196,"N")*12</f>
        <v>0</v>
      </c>
      <c r="FV194" s="706">
        <f>COUNTIF(beosztás!$IR196:$JU196,"é")*12</f>
        <v>0</v>
      </c>
      <c r="FW194" s="706">
        <f>SUM(beosztás!$IR196:$JU196)</f>
        <v>0</v>
      </c>
      <c r="FX194" s="706">
        <f>COUNTIF(beosztás!$IR196:$JU196,"FÜ")*8</f>
        <v>0</v>
      </c>
      <c r="FY194" s="895">
        <f>(COUNTIF(beosztás!$IR196:$JU196,"SN")*12)+(COUNTIF(beosztás!$IR196:$JU196,"SDE")*8)+(COUNTIF(beosztás!$IR196:$JU196,"SDU")*8)+(COUNTIF(beosztás!$IR196:$JU196,"SÉ")*12)+(COUNTIF(beosztás!$IR196:$JU196,"SÉJ")*8)+(COUNTIF(beosztás!$IR196:$JU196,"S1")*1)+(COUNTIF(beosztás!$IR196:$JU196,"S2")*2)+(COUNTIF(beosztás!$IR196:$JU196,"S3")*3)+(COUNTIF(beosztás!$IR196:$JU196,"S4")*4)+(COUNTIF(beosztás!$IR196:$JU196,"S5")*5)+(COUNTIF(beosztás!$IR196:$JU196,"S6")*6)+(COUNTIF(beosztás!$IR196:$JU196,"S7")*7)+(COUNTIF(beosztás!$IR196:$JU196,"S8")*8)+(COUNTIF(beosztás!$IR196:$JU196,"S9")*9)+(COUNTIF(beosztás!$IR196:$JU196,"S10")*10)+(COUNTIF(beosztás!$IR196:$JU196,"S11")*11)+(COUNTIF(beosztás!$IR196:$JU196,"S12")*12)</f>
        <v>0</v>
      </c>
      <c r="FZ194" s="706">
        <f>COUNTIF(beosztás!$IR196:$JU196,"BN")*12+COUNTIF(beosztás!$IR196:$JU196,"BÉ")*12+COUNTIF(beosztás!$IR196:$JU196,"BDE")*8+COUNTIF(beosztás!$IR196:$JU196,"BDU")*8+COUNTIF(beosztás!$IR196:$JU196,"BÉJ")*8+COUNTIF(beosztás!$IR196:$JU196,"B1")*1+COUNTIF(beosztás!$IR196:$JU196,"B2")*2+COUNTIF(beosztás!$IR196:$JU196,"B3")*3+COUNTIF(beosztás!$IR196:$JU196,"B5")*5+COUNTIF(beosztás!$IR196:$JU196,"B6")*6+COUNTIF(beosztás!$IR196:$JU196,"B7")*7+COUNTIF(beosztás!$IR196:$JU196,"B8")*8+COUNTIF(beosztás!$IR196:$JU196,"B9")*9+COUNTIF(beosztás!$IR196:$JU196,"B10")*10+COUNTIF(beosztás!$IR196:$JU196,"B11")*11+COUNTIF(beosztás!$IR196:$JU196,"B12")*12+COUNTIF(beosztás!$IR196:$JU196,"BP")*0</f>
        <v>0</v>
      </c>
      <c r="GA194" s="330">
        <f t="shared" si="948"/>
        <v>0</v>
      </c>
      <c r="GB194" s="706">
        <f>IF(C194="",0,alapadatok!$AN$10)</f>
        <v>168</v>
      </c>
      <c r="GC194" s="330">
        <f t="shared" si="891"/>
        <v>-168</v>
      </c>
      <c r="GD194" s="905">
        <f t="shared" si="949"/>
        <v>0</v>
      </c>
      <c r="GE194" s="327"/>
      <c r="GF194" s="705">
        <f>COUNTIF(beosztás!$JV196:$KZ196,"DE")*8</f>
        <v>0</v>
      </c>
      <c r="GG194" s="706">
        <f>COUNTIF(beosztás!$JV196:$KZ196,"DU")*8</f>
        <v>0</v>
      </c>
      <c r="GH194" s="706">
        <f>COUNTIF(beosztás!$JV196:$KZ196,"ÉJ")*8</f>
        <v>0</v>
      </c>
      <c r="GI194" s="706">
        <f>COUNTIF(beosztás!$JV196:$KZ196,"N")*12</f>
        <v>0</v>
      </c>
      <c r="GJ194" s="706">
        <f>COUNTIF(beosztás!$JV196:$KZ196,"É")*12</f>
        <v>0</v>
      </c>
      <c r="GK194" s="706">
        <f>SUM(beosztás!$JV196:$KZ196)</f>
        <v>0</v>
      </c>
      <c r="GL194" s="895">
        <f>(COUNTIF(beosztás!$JV196:$KZ196,"SN")*12)+(COUNTIF(beosztás!$JV196:$KZ196,"SDE")*8)+(COUNTIF(beosztás!$JV196:$KZ196,"SDU")*8)+(COUNTIF(beosztás!$JV196:$KZ196,"SÉ")*12)+(COUNTIF(beosztás!$JV196:$KZ196,"SÉJ")*8)+(COUNTIF(beosztás!$JV196:$KZ196,"S1")*1)+(COUNTIF(beosztás!$JV196:$KZ196,"S2")*2)+(COUNTIF(beosztás!$JV196:$KZ196,"S3")*3)+(COUNTIF(beosztás!$JV196:$KZ196,"S4")*4)+(COUNTIF(beosztás!$JV196:$KZ196,"S5")*5)+(COUNTIF(beosztás!$JV196:$KZ196,"S6")*6)+(COUNTIF(beosztás!$JV196:$KZ196,"S7")*7)+(COUNTIF(beosztás!$JV196:$KZ196,"S8")*8)+(COUNTIF(beosztás!$JV196:$KZ196,"S9")*9)+(COUNTIF(beosztás!$JV196:$KZ196,"S10")*10)+(COUNTIF(beosztás!$JV196:$KZ196,"S11")*11)+(COUNTIF(beosztás!$JV196:$KZ196,"S12")*12)</f>
        <v>0</v>
      </c>
      <c r="GM194" s="706">
        <f>COUNTIF(beosztás!$JV196:$KZ196,"FÜ")*8</f>
        <v>0</v>
      </c>
      <c r="GN194" s="706">
        <f>COUNTIF(beosztás!$JV196:$KZ196,"BN")*12+COUNTIF(beosztás!$JV196:$KZ196,"BÉ")*12+COUNTIF(beosztás!$JV196:$KZ196,"BDE")*8+COUNTIF(beosztás!$JV196:$KZ196,"BDU")*8+COUNTIF(beosztás!$JV196:$KZ196,"BÉJ")*8+COUNTIF(beosztás!$JV196:$KZ196,"B1")*1+COUNTIF(beosztás!$JV196:$KZ196,"B2")*2+COUNTIF(beosztás!$JV196:$KZ196,"B3")*3+COUNTIF(beosztás!$JV196:$KZ196,"B5")*5+COUNTIF(beosztás!$JV196:$KZ196,"B6")*6+COUNTIF(beosztás!$JV196:$KZ196,"B7")*7+COUNTIF(beosztás!$JV196:$KZ196,"B8")*8+COUNTIF(beosztás!$JV196:$KZ196,"B9")*9+COUNTIF(beosztás!$JV196:$KZ196,"B10")*10+COUNTIF(beosztás!$JV196:$KZ196,"B11")*11+COUNTIF(beosztás!$JV196:$KZ196,"B12")*12+COUNTIF(beosztás!$JV196:$KZ196,"BP")*0</f>
        <v>0</v>
      </c>
      <c r="GO194" s="330">
        <f t="shared" si="950"/>
        <v>0</v>
      </c>
      <c r="GP194" s="706">
        <f>IF(C194="",0,alapadatok!$AN$11)</f>
        <v>176</v>
      </c>
      <c r="GQ194" s="330">
        <f t="shared" si="892"/>
        <v>-176</v>
      </c>
      <c r="GR194" s="905">
        <f t="shared" si="951"/>
        <v>0</v>
      </c>
      <c r="GS194" s="327"/>
      <c r="GT194" s="329">
        <f t="shared" si="893"/>
        <v>0</v>
      </c>
      <c r="GU194" s="330">
        <f t="shared" si="894"/>
        <v>0</v>
      </c>
      <c r="GV194" s="330">
        <f t="shared" si="895"/>
        <v>0</v>
      </c>
      <c r="GW194" s="330">
        <f t="shared" si="896"/>
        <v>0</v>
      </c>
      <c r="GX194" s="330">
        <f t="shared" si="897"/>
        <v>0</v>
      </c>
      <c r="GY194" s="330">
        <f t="shared" si="898"/>
        <v>0</v>
      </c>
      <c r="GZ194" s="330">
        <f t="shared" si="899"/>
        <v>0</v>
      </c>
      <c r="HA194" s="330">
        <f t="shared" si="900"/>
        <v>0</v>
      </c>
      <c r="HB194" s="330">
        <f t="shared" si="901"/>
        <v>0</v>
      </c>
      <c r="HC194" s="330">
        <f t="shared" si="902"/>
        <v>0</v>
      </c>
      <c r="HD194" s="330">
        <f t="shared" si="903"/>
        <v>344</v>
      </c>
      <c r="HE194" s="330">
        <f t="shared" si="904"/>
        <v>-344</v>
      </c>
      <c r="HF194" s="905">
        <f t="shared" si="952"/>
        <v>0</v>
      </c>
      <c r="HG194" s="326"/>
      <c r="HH194" s="705">
        <f>COUNTIF(beosztás!$LA196:$MD196,"DE")*8</f>
        <v>0</v>
      </c>
      <c r="HI194" s="706">
        <f>COUNTIF(beosztás!$LA196:$MD196,"DU")*8</f>
        <v>0</v>
      </c>
      <c r="HJ194" s="706">
        <f>COUNTIF(beosztás!$LA196:$MD196,"ÉJ")*8</f>
        <v>0</v>
      </c>
      <c r="HK194" s="706">
        <f>COUNTIF(beosztás!$LA196:$MD196,"N")*12</f>
        <v>0</v>
      </c>
      <c r="HL194" s="706">
        <f>COUNTIF(beosztás!$LA196:$MD196,"é")*12</f>
        <v>0</v>
      </c>
      <c r="HM194" s="706">
        <f>SUM(beosztás!$LA196:$MD196)</f>
        <v>0</v>
      </c>
      <c r="HN194" s="706">
        <f>COUNTIF(beosztás!$LA196:$MD196,"FÜ")*8</f>
        <v>0</v>
      </c>
      <c r="HO194" s="895">
        <f>(COUNTIF(beosztás!$LA196:$MD196,"SN")*12)+(COUNTIF(beosztás!$LA196:$MD196,"SDE")*8)+(COUNTIF(beosztás!$LA196:$MD196,"SDU")*8)+(COUNTIF(beosztás!$LA196:$MD196,"SÉ")*12)+(COUNTIF(beosztás!$LA196:$MD196,"SÉJ")*8)+(COUNTIF(beosztás!$LA196:$MD196,"S1")*1)+(COUNTIF(beosztás!$LA196:$MD196,"S2")*2)+(COUNTIF(beosztás!$LA196:$MD196,"S3")*3)+(COUNTIF(beosztás!$LA196:$MD196,"S4")*4)+(COUNTIF(beosztás!$LA196:$MD196,"S5")*5)+(COUNTIF(beosztás!$LA196:$MD196,"S6")*6)+(COUNTIF(beosztás!$LA196:$MD196,"S7")*7)+(COUNTIF(beosztás!$LA196:$MD196,"S8")*8)+(COUNTIF(beosztás!$LA196:$MD196,"S9")*9)+(COUNTIF(beosztás!$LA196:$MD196,"S10")*10)+(COUNTIF(beosztás!$LA196:$MD196,"S11")*11)+(COUNTIF(beosztás!$LA196:$MD196,"S12")*12)</f>
        <v>0</v>
      </c>
      <c r="HP194" s="706">
        <f>COUNTIF(beosztás!$LA196:$MD196,"BN")*12+COUNTIF(beosztás!$LA196:$MD196,"BÉ")*12+COUNTIF(beosztás!$LA196:$MD196,"BDE")*8+COUNTIF(beosztás!$LA196:$MD196,"BDU")*8+COUNTIF(beosztás!$LA196:$MD196,"BÉJ")*8+COUNTIF(beosztás!$LA196:$MD196,"B1")*1+COUNTIF(beosztás!$LA196:$MD196,"B2")*2+COUNTIF(beosztás!$LA196:$MD196,"B3")*3+COUNTIF(beosztás!$KZ196:$MC196,"B5")*5+COUNTIF(beosztás!$KZ196:$MC196,"B6")*6+COUNTIF(beosztás!$KZ196:$MC196,"B7")*7+COUNTIF(beosztás!$KZ196:$MC196,"B8")*8+COUNTIF(beosztás!$LA196:$MD196,"B9")*9+COUNTIF(beosztás!$LA196:$MD196,"B10")*10+COUNTIF(beosztás!$LA196:$MD196,"B11")*11+COUNTIF(beosztás!$LA196:$MD196,"B12")*12+COUNTIF(beosztás!$LA196:$MD196,"BP")*0</f>
        <v>0</v>
      </c>
      <c r="HQ194" s="330">
        <f t="shared" si="953"/>
        <v>0</v>
      </c>
      <c r="HR194" s="706">
        <f>IF(C194="",0,alapadatok!$AN$12)</f>
        <v>160</v>
      </c>
      <c r="HS194" s="330">
        <f t="shared" si="954"/>
        <v>-160</v>
      </c>
      <c r="HT194" s="905">
        <f t="shared" si="955"/>
        <v>0</v>
      </c>
      <c r="HU194" s="327"/>
      <c r="HV194" s="705">
        <f>COUNTIF(beosztás!$ME196:$NI196,"DE")*8</f>
        <v>0</v>
      </c>
      <c r="HW194" s="706">
        <f>COUNTIF(beosztás!$ME196:$NI196,"DU")*8</f>
        <v>0</v>
      </c>
      <c r="HX194" s="706">
        <f>COUNTIF(beosztás!$ME196:$NI196,"ÉJ")*8</f>
        <v>0</v>
      </c>
      <c r="HY194" s="706">
        <f>COUNTIF(beosztás!$ME196:$NI196,"N")*12</f>
        <v>0</v>
      </c>
      <c r="HZ194" s="706">
        <f>COUNTIF(beosztás!$ME196:$NI196,"É")*12</f>
        <v>0</v>
      </c>
      <c r="IA194" s="706">
        <f>SUM(beosztás!$ME196:$NI196)</f>
        <v>0</v>
      </c>
      <c r="IB194" s="706">
        <f>(COUNTIF(beosztás!$ME196:$NI196,"SN")*12)+(COUNTIF(beosztás!$ME196:$NI196,"SDE")*8)+(COUNTIF(beosztás!$ME196:$NI196,"SDU")*8)+(COUNTIF(beosztás!$ME196:$NI196,"SÉ")*12)+(COUNTIF(beosztás!$ME196:$NI196,"SÉJ")*8)+(COUNTIF(beosztás!$ME196:$NI196,"S1")*1)+(COUNTIF(beosztás!$ME196:$NI196,"S2")*2)+(COUNTIF(beosztás!$ME196:$NI196,"S3")*3)+(COUNTIF(beosztás!$ME196:$NI196,"S4")*4)+(COUNTIF(beosztás!$ME196:$NI196,"S5")*5)+(COUNTIF(beosztás!$ME196:$NI196,"S6")*6)+(COUNTIF(beosztás!$ME196:$NI196,"S7")*7)+(COUNTIF(beosztás!$ME196:$NI196,"S8")*8)+(COUNTIF(beosztás!$ME196:$NI196,"S9")*9)+(COUNTIF(beosztás!$ME196:$NI196,"S10")*10)+(COUNTIF(beosztás!$ME196:$NI196,"S11")*11)+(COUNTIF(beosztás!$ME196:$NI196,"S12")*12)</f>
        <v>0</v>
      </c>
      <c r="IC194" s="706">
        <f>COUNTIF(beosztás!$ME196:$NI196,"FÜ")*8</f>
        <v>0</v>
      </c>
      <c r="ID194" s="706">
        <f>COUNTIF(beosztás!$ME196:$NI196,"BN")*12+COUNTIF(beosztás!$ME196:$NI196,"BÉ")*12+COUNTIF(beosztás!$ME196:$NI196,"BDE")*8+COUNTIF(beosztás!$ME196:$NI196,"BDU")*8+COUNTIF(beosztás!$ME196:$NI196,"BÉJ")*8+COUNTIF(beosztás!$ME196:$NI196,"B1")*1+COUNTIF(beosztás!$ME196:$NI196,"B2")*2+COUNTIF(beosztás!$ME196:$NI196,"B3")*3+COUNTIF(beosztás!$ME196:$NI196,"B5")*5+COUNTIF(beosztás!$ME196:$NI196,"B6")*6+COUNTIF(beosztás!$ME196:$NI196,"B7")*7+COUNTIF(beosztás!$ME196:$NI196,"B8")*8+COUNTIF(beosztás!$ME196:$NI196,"B9")*9+COUNTIF(beosztás!$ME196:$NI196,"B10")*10+COUNTIF(beosztás!$ME196:$NI196,"B11")*11+COUNTIF(beosztás!$ME196:$NI196,"B12")*12+COUNTIF(beosztás!$ME196:$NI196,"BP")*0</f>
        <v>0</v>
      </c>
      <c r="IE194" s="330">
        <f t="shared" si="956"/>
        <v>0</v>
      </c>
      <c r="IF194" s="706">
        <f>IF(C194="",0,alapadatok!$AN$13)</f>
        <v>160</v>
      </c>
      <c r="IG194" s="330">
        <f t="shared" si="957"/>
        <v>-160</v>
      </c>
      <c r="IH194" s="739">
        <f t="shared" si="958"/>
        <v>0</v>
      </c>
      <c r="II194" s="327"/>
      <c r="IJ194" s="329">
        <f t="shared" si="959"/>
        <v>0</v>
      </c>
      <c r="IK194" s="330">
        <f t="shared" si="960"/>
        <v>0</v>
      </c>
      <c r="IL194" s="330">
        <f t="shared" si="961"/>
        <v>0</v>
      </c>
      <c r="IM194" s="330">
        <f t="shared" si="962"/>
        <v>0</v>
      </c>
      <c r="IN194" s="330">
        <f t="shared" si="963"/>
        <v>0</v>
      </c>
      <c r="IO194" s="330">
        <f t="shared" si="964"/>
        <v>0</v>
      </c>
      <c r="IP194" s="330">
        <f t="shared" si="965"/>
        <v>0</v>
      </c>
      <c r="IQ194" s="330">
        <f t="shared" si="966"/>
        <v>0</v>
      </c>
      <c r="IR194" s="330">
        <f t="shared" si="967"/>
        <v>0</v>
      </c>
      <c r="IS194" s="330">
        <f t="shared" si="968"/>
        <v>0</v>
      </c>
      <c r="IT194" s="330">
        <f t="shared" si="969"/>
        <v>320</v>
      </c>
      <c r="IU194" s="330">
        <f t="shared" si="970"/>
        <v>-320</v>
      </c>
      <c r="IV194" s="905">
        <f t="shared" si="971"/>
        <v>0</v>
      </c>
      <c r="IW194" s="328"/>
      <c r="JF194" s="21"/>
      <c r="JG194" s="21"/>
    </row>
    <row r="195" spans="1:267" x14ac:dyDescent="0.25">
      <c r="A195" s="434">
        <f>IF(beosztás!A197=0,"",beosztás!A197)</f>
        <v>3</v>
      </c>
      <c r="B195" s="435">
        <f>IF(beosztás!B197=0,"",beosztás!B197)</f>
        <v>186</v>
      </c>
      <c r="C195" s="436" t="str">
        <f>IF(beosztás!C197=0,"",beosztás!C197)</f>
        <v>Volenszki István</v>
      </c>
      <c r="D195" s="437" t="str">
        <f>IF(beosztás!D197=0,"",beosztás!D197)</f>
        <v>warehouse</v>
      </c>
      <c r="E195" s="18"/>
      <c r="F195" s="705">
        <f>COUNTIF(beosztás!$I197:$AM197,"DE")*8</f>
        <v>176</v>
      </c>
      <c r="G195" s="706">
        <f>COUNTIF(beosztás!$I197:$AM197,"DU")*8</f>
        <v>0</v>
      </c>
      <c r="H195" s="706">
        <f>COUNTIF(beosztás!$I197:$AM197,"ÉJ")*8</f>
        <v>0</v>
      </c>
      <c r="I195" s="706">
        <f>COUNTIF(beosztás!$I197:$AM197,"N")*12</f>
        <v>0</v>
      </c>
      <c r="J195" s="706">
        <f>COUNTIF(beosztás!$I197:$AM197,"é")*12</f>
        <v>0</v>
      </c>
      <c r="K195" s="706">
        <f>SUM(beosztás!$I197:$AM197)</f>
        <v>0</v>
      </c>
      <c r="L195" s="706">
        <f>COUNTIF(beosztás!$I197:$AM197,"FÜ")*8</f>
        <v>8</v>
      </c>
      <c r="M195" s="706">
        <f>(COUNTIF(beosztás!$I197:$AM197,"SN")*12)+(COUNTIF(beosztás!$I197:$AM197,"SDE")*8)+(COUNTIF(beosztás!$I197:$AM197,"SDU")*8)+(COUNTIF(beosztás!$I197:$AM197,"S1")*1)+(COUNTIF(beosztás!$I197:$AM197,"S2")*2)+(COUNTIF(beosztás!$I197:$AM197,"S3")*3)+(COUNTIF(beosztás!$I197:$AM197,"S4")*4)+(COUNTIF(beosztás!$I197:$AM197,"S5")*5)+(COUNTIF(beosztás!$I197:$AM197,"S6")*6)+(COUNTIF(beosztás!$I197:$AM197,"S7")*7)+(COUNTIF(beosztás!$I197:$AM197,"S8")*8)+(COUNTIF(beosztás!$I197:$AM197,"S9")*9)+(COUNTIF(beosztás!$I197:$AM197,"S10")*10)+(COUNTIF(beosztás!$I197:$AM197,"S11")*11)+(COUNTIF(beosztás!$I197:$AM197,"S12")*12)+(COUNTIF(beosztás!$I197:$AM197,"SÉ")*12)+(COUNTIF(beosztás!$I197:$AM197,"SÉJ")*8)</f>
        <v>0</v>
      </c>
      <c r="N195" s="706">
        <f>COUNTIF(beosztás!$I197:$AM197,"BN")*12+COUNTIF(beosztás!$I197:$AM197,"BÉ")*12+COUNTIF(beosztás!$I197:$AM197,"BDE")*8+COUNTIF(beosztás!$I197:$AM197,"BDU")*8+COUNTIF(beosztás!$I197:$AM197,"BÉJ")*8+COUNTIF(beosztás!$I197:$AM197,"B1")*1+COUNTIF(beosztás!$I197:$AM197,"B2")*2+COUNTIF(beosztás!$I197:$AM197,"B3")*3+COUNTIF(beosztás!$I197:$AM197,"B5")*5+COUNTIF(beosztás!$I197:$AM197,"B6")*6+COUNTIF(beosztás!$I197:$AM197,"B7")*7+COUNTIF(beosztás!$I197:$AM197,"B8")*8+COUNTIF(beosztás!$I197:$AM197,"B9")*9+COUNTIF(beosztás!$I197:$AM197,"B10")*10+COUNTIF(beosztás!$I197:$AM197,"B11")*11+COUNTIF(beosztás!$I197:$AM197,"B12")*12+COUNTIF(beosztás!$I197:$AM197,"BP")*0</f>
        <v>0</v>
      </c>
      <c r="O195" s="330">
        <f t="shared" si="905"/>
        <v>176</v>
      </c>
      <c r="P195" s="706">
        <f>IF(C195="",0,alapadatok!$AN$2)</f>
        <v>176</v>
      </c>
      <c r="Q195" s="330">
        <f t="shared" si="906"/>
        <v>0</v>
      </c>
      <c r="R195" s="739">
        <f t="shared" si="907"/>
        <v>0</v>
      </c>
      <c r="S195" s="325"/>
      <c r="T195" s="705">
        <f>COUNTIF(beosztás!$AN197:$BO197,"DE")*8</f>
        <v>160</v>
      </c>
      <c r="U195" s="706">
        <f>COUNTIF(beosztás!$AN197:$BO197,"DU")*8</f>
        <v>0</v>
      </c>
      <c r="V195" s="706">
        <f>COUNTIF(beosztás!$AN197:$BO197,"ÉJ")*8</f>
        <v>0</v>
      </c>
      <c r="W195" s="706">
        <f>COUNTIF(beosztás!$AN197:$BO197,"N")*12</f>
        <v>0</v>
      </c>
      <c r="X195" s="706">
        <f>COUNTIF(beosztás!$AN197:$BO197,"É")*12</f>
        <v>0</v>
      </c>
      <c r="Y195" s="706">
        <f>SUM(beosztás!$AN197:$BO197)</f>
        <v>0</v>
      </c>
      <c r="Z195" s="706">
        <f>(COUNTIF(beosztás!$AN197:$BO197,"SN")*12)+(COUNTIF(beosztás!$AN197:$BO197,"SDE")*8)+(COUNTIF(beosztás!$AN197:$BO197,"SDU")*8)+(COUNTIF(beosztás!$AN197:$BO197,"SÉ")*12)+(COUNTIF(beosztás!$AN197:$BO197,"SÉJ")*8)+(COUNTIF(beosztás!$AN197:$BO197,"S1")*1)+(COUNTIF(beosztás!$AN197:$BO197,"S2")*2)+(COUNTIF(beosztás!$AN197:$BO197,"S3")*3)+(COUNTIF(beosztás!$AN197:$BO197,"S4")*4)+(COUNTIF(beosztás!$AN197:$BO197,"S5")*5)+(COUNTIF(beosztás!$AN197:$BO197,"S6")*6)+(COUNTIF(beosztás!$AN197:$BO197,"S7")*7)+(COUNTIF(beosztás!$AN197:$BO197,"S8")*8)+(COUNTIF(beosztás!$AN197:$BO197,"S9")*9)+(COUNTIF(beosztás!$AN197:$BO197,"S10")*10)+(COUNTIF(beosztás!$AN197:$BO197,"S11")*11)+(COUNTIF(beosztás!$AN197:$BO197,"S12")*12)</f>
        <v>0</v>
      </c>
      <c r="AA195" s="706">
        <f>COUNTIF(beosztás!$AN197:$BO197,"FÜ")*8</f>
        <v>0</v>
      </c>
      <c r="AB195" s="706">
        <f>COUNTIF(beosztás!$AN197:$BO197,"BN")*12+COUNTIF(beosztás!$AN197:$BO197,"BÉ")*12+COUNTIF(beosztás!$AN197:$BO197,"BDE")*8+COUNTIF(beosztás!$AN197:$BO197,"BDU")*8+COUNTIF(beosztás!$AN197:$BO197,"BÉJ")*8+COUNTIF(beosztás!$AN197:$BO197,"B1")*1+COUNTIF(beosztás!$AN197:$BO197,"B2")*2+COUNTIF(beosztás!$AN197:$BO197,"B3")*3+COUNTIF(beosztás!$AN197:$BO197,"B5")*5+COUNTIF(beosztás!$AN197:$BO197,"B6")*6+COUNTIF(beosztás!$AN197:$BO197,"B7")*7+COUNTIF(beosztás!$AN197:$BO197,"B8")*8+COUNTIF(beosztás!$AN197:$BO197,"B9")*9+COUNTIF(beosztás!$AN197:$BO197,"B10")*10+COUNTIF(beosztás!$AN197:$BO197,"B11")*11+COUNTIF(beosztás!$AN197:$BO197,"B12")*12+COUNTIF(beosztás!$AN197:$BO197,"BP")*0</f>
        <v>0</v>
      </c>
      <c r="AC195" s="330">
        <f t="shared" si="908"/>
        <v>160</v>
      </c>
      <c r="AD195" s="706">
        <f>IF(C195="",0,alapadatok!$AN$3)</f>
        <v>160</v>
      </c>
      <c r="AE195" s="330">
        <f t="shared" si="685"/>
        <v>0</v>
      </c>
      <c r="AF195" s="739">
        <f t="shared" si="909"/>
        <v>0</v>
      </c>
      <c r="AG195" s="325"/>
      <c r="AH195" s="329">
        <f t="shared" si="910"/>
        <v>336</v>
      </c>
      <c r="AI195" s="330">
        <f t="shared" si="911"/>
        <v>0</v>
      </c>
      <c r="AJ195" s="330">
        <f t="shared" si="912"/>
        <v>0</v>
      </c>
      <c r="AK195" s="330">
        <f t="shared" si="913"/>
        <v>0</v>
      </c>
      <c r="AL195" s="330">
        <f t="shared" si="914"/>
        <v>0</v>
      </c>
      <c r="AM195" s="330">
        <f t="shared" si="915"/>
        <v>0</v>
      </c>
      <c r="AN195" s="330">
        <f t="shared" si="916"/>
        <v>0</v>
      </c>
      <c r="AO195" s="330">
        <f t="shared" si="917"/>
        <v>8</v>
      </c>
      <c r="AP195" s="330">
        <f t="shared" si="686"/>
        <v>0</v>
      </c>
      <c r="AQ195" s="330">
        <f t="shared" si="687"/>
        <v>336</v>
      </c>
      <c r="AR195" s="330">
        <f t="shared" si="688"/>
        <v>336</v>
      </c>
      <c r="AS195" s="330">
        <f t="shared" si="689"/>
        <v>0</v>
      </c>
      <c r="AT195" s="739">
        <f t="shared" si="918"/>
        <v>0</v>
      </c>
      <c r="AU195" s="326"/>
      <c r="AV195" s="705">
        <f>COUNTIF(beosztás!$BP197:$CT197,"DE")*8</f>
        <v>144</v>
      </c>
      <c r="AW195" s="706">
        <f>COUNTIF(beosztás!$BP197:$CT197,"DU")*8</f>
        <v>0</v>
      </c>
      <c r="AX195" s="706">
        <f>COUNTIF(beosztás!$BP197:$CT197,"ÉJ")*8</f>
        <v>0</v>
      </c>
      <c r="AY195" s="706">
        <f>COUNTIF(beosztás!$BP197:$CT197,"N")*12</f>
        <v>0</v>
      </c>
      <c r="AZ195" s="706">
        <f>COUNTIF(beosztás!$BP197:$CT197,"é")*12</f>
        <v>0</v>
      </c>
      <c r="BA195" s="706">
        <f>SUM(beosztás!$BP197:$CT197)</f>
        <v>0</v>
      </c>
      <c r="BB195" s="706">
        <f>COUNTIF(beosztás!$BP197:$CT197,"FÜ")*8</f>
        <v>8</v>
      </c>
      <c r="BC195" s="895">
        <f>(COUNTIF(beosztás!$BP197:$CT197,"SN")*12)+(COUNTIF(beosztás!$BP197:$CT197,"SDE")*8)+(COUNTIF(beosztás!$BP197:$CT197,"SDU")*8)+(COUNTIF(beosztás!$BP197:$CT197,"SÉ")*12)+(COUNTIF(beosztás!$BP197:$CT197,"SÉJ")*8)+(COUNTIF(beosztás!$BP197:$CT197,"S1")*1)+(COUNTIF(beosztás!$BP197:$CT197,"S2")*2)+(COUNTIF(beosztás!$BP197:$CT197,"S3")*3)+(COUNTIF(beosztás!$BP197:$CT197,"S4")*4)+(COUNTIF(beosztás!$BP197:$CT197,"S5")*5)+(COUNTIF(beosztás!$BP197:$CT197,"S6")*6)+(COUNTIF(beosztás!$BP197:$CT197,"S7")*7)+(COUNTIF(beosztás!$BP197:$CT197,"S8")*8)+(COUNTIF(beosztás!$BP197:$CT197,"S9")*9)+(COUNTIF(beosztás!$BP197:$CT197,"S10")*10)+(COUNTIF(beosztás!$BP197:$CT197,"S11")*11)+(COUNTIF(beosztás!$BP197:$CT197,"S12")*12)</f>
        <v>16</v>
      </c>
      <c r="BD195" s="706">
        <f>COUNTIF(beosztás!$BP197:$CT197,"BN")*12+COUNTIF(beosztás!$BP197:$CT197,"BÉ")*12+COUNTIF(beosztás!$BP197:$CT197,"BDE")*8+COUNTIF(beosztás!$BP197:$CT197,"BDU")*8+COUNTIF(beosztás!$BP197:$CT197,"BÉJ")*8+COUNTIF(beosztás!$BP197:$CT197,"B1")*1+COUNTIF(beosztás!$BP197:$CT197,"B2")*2+COUNTIF(beosztás!$BP197:$CT197,"B3")*3+COUNTIF(beosztás!$BP197:$CT197,"B5")*5+COUNTIF(beosztás!$BP197:$CT197,"B6")*6+COUNTIF(beosztás!$BP197:$CT197,"B7")*7+COUNTIF(beosztás!$BP197:$CT197,"B8")*8+COUNTIF(beosztás!$BP197:$CT197,"B9")*9+COUNTIF(beosztás!$BP197:$CT197,"B10")*10+COUNTIF(beosztás!$BP197:$CT197,"B11")*11+COUNTIF(beosztás!$BP197:$CT197,"B12")*12+COUNTIF(beosztás!$BP197:$CT197,"BP")*0</f>
        <v>0</v>
      </c>
      <c r="BE195" s="330">
        <f t="shared" si="919"/>
        <v>160</v>
      </c>
      <c r="BF195" s="706">
        <f>IF(C195="",0,alapadatok!$AN$4)</f>
        <v>160</v>
      </c>
      <c r="BG195" s="330">
        <f t="shared" si="920"/>
        <v>0</v>
      </c>
      <c r="BH195" s="739">
        <f t="shared" si="921"/>
        <v>16</v>
      </c>
      <c r="BI195" s="325"/>
      <c r="BJ195" s="705">
        <f>COUNTIF(beosztás!$CU197:$DX197,"DE")*8</f>
        <v>160</v>
      </c>
      <c r="BK195" s="706">
        <f>COUNTIF(beosztás!$CU197:$DX197,"DU")*8</f>
        <v>0</v>
      </c>
      <c r="BL195" s="706">
        <f>COUNTIF(beosztás!$CU197:$DX197,"ÉJ")*8</f>
        <v>0</v>
      </c>
      <c r="BM195" s="706">
        <f>COUNTIF(beosztás!$CU197:$DX197,"N")*12</f>
        <v>0</v>
      </c>
      <c r="BN195" s="706">
        <f>COUNTIF(beosztás!$CU197:$DX197,"É")*12</f>
        <v>0</v>
      </c>
      <c r="BO195" s="706">
        <f>SUM(beosztás!$CU197:$DX197)</f>
        <v>0</v>
      </c>
      <c r="BP195" s="895">
        <f>(COUNTIF(beosztás!$CU197:$DX197,"SN")*12)+(COUNTIF(beosztás!$CU197:$DX197,"SDE")*8)+(COUNTIF(beosztás!$CU197:$DX197,"SDU")*8)+(COUNTIF(beosztás!$CU197:$DX197,"SÉ")*12)+(COUNTIF(beosztás!$CU197:$DX197,"SÉJ")*8)+(COUNTIF(beosztás!$CU197:$DX197,"S1")*1)+(COUNTIF(beosztás!$CU197:$DX197,"S2")*2)+(COUNTIF(beosztás!$CU197:$DX197,"S3")*3)+(COUNTIF(beosztás!$CU197:$DX197,"S4")*4)+(COUNTIF(beosztás!$CU197:$DX197,"S5")*5)+(COUNTIF(beosztás!$CU197:$DX197,"S6")*6)+(COUNTIF(beosztás!$CU197:$DX197,"S7")*7)+(COUNTIF(beosztás!$CU197:$DX197,"S8")*8)+(COUNTIF(beosztás!$CU197:$DX197,"S9")*9)+(COUNTIF(beosztás!$CU197:$DX197,"S10")*10)+(COUNTIF(beosztás!$CU197:$DX197,"S11")*11)+(COUNTIF(beosztás!$CU197:$DX197,"S12")*12)</f>
        <v>8</v>
      </c>
      <c r="BQ195" s="706">
        <f>COUNTIF(beosztás!$CU197:$DX197,"FÜ")*8</f>
        <v>8</v>
      </c>
      <c r="BR195" s="706">
        <f>COUNTIF(beosztás!$CU197:$DX197,"BN")*12+COUNTIF(beosztás!$CU197:$DX197,"BÉ")*12+COUNTIF(beosztás!$CU197:$DX197,"BDE")*8+COUNTIF(beosztás!$CU197:$DX197,"BDU")*8+COUNTIF(beosztás!$CU197:$DX197,"BÉJ")*8+COUNTIF(beosztás!$CU197:$DX197,"B1")*1+COUNTIF(beosztás!$CU197:$DX197,"B2")*2+COUNTIF(beosztás!$CU197:$DX197,"B3")*3+COUNTIF(beosztás!$CU197:$DX197,"B5")*5+COUNTIF(beosztás!$CU197:$DX197,"B6")*6+COUNTIF(beosztás!$CU197:$DX197,"B7")*7+COUNTIF(beosztás!$CU197:$DX197,"B8")*8+COUNTIF(beosztás!$CU197:$DX197,"B9")*9+COUNTIF(beosztás!$CU197:$DX197,"B10")*10+COUNTIF(beosztás!$CU197:$DX197,"B11")*11+COUNTIF(beosztás!$CU197:$DX197,"B12")*12+COUNTIF(beosztás!$CU197:$DX197,"BP")*0</f>
        <v>0</v>
      </c>
      <c r="BS195" s="330">
        <f t="shared" si="922"/>
        <v>168</v>
      </c>
      <c r="BT195" s="706">
        <f>IF(C195="",0,alapadatok!$AN$5)</f>
        <v>168</v>
      </c>
      <c r="BU195" s="330">
        <f t="shared" si="923"/>
        <v>0</v>
      </c>
      <c r="BV195" s="739">
        <f t="shared" si="924"/>
        <v>8</v>
      </c>
      <c r="BW195" s="325"/>
      <c r="BX195" s="329">
        <f t="shared" si="925"/>
        <v>304</v>
      </c>
      <c r="BY195" s="330">
        <f t="shared" si="926"/>
        <v>0</v>
      </c>
      <c r="BZ195" s="330">
        <f t="shared" si="927"/>
        <v>0</v>
      </c>
      <c r="CA195" s="330">
        <f t="shared" si="928"/>
        <v>0</v>
      </c>
      <c r="CB195" s="330">
        <f t="shared" si="929"/>
        <v>0</v>
      </c>
      <c r="CC195" s="330">
        <f t="shared" si="930"/>
        <v>0</v>
      </c>
      <c r="CD195" s="330">
        <f t="shared" si="931"/>
        <v>24</v>
      </c>
      <c r="CE195" s="330">
        <f t="shared" si="932"/>
        <v>16</v>
      </c>
      <c r="CF195" s="330">
        <f t="shared" si="933"/>
        <v>0</v>
      </c>
      <c r="CG195" s="330">
        <f t="shared" si="934"/>
        <v>328</v>
      </c>
      <c r="CH195" s="330">
        <f t="shared" si="935"/>
        <v>328</v>
      </c>
      <c r="CI195" s="330">
        <f t="shared" si="936"/>
        <v>0</v>
      </c>
      <c r="CJ195" s="739">
        <f t="shared" si="937"/>
        <v>24</v>
      </c>
      <c r="CK195" s="326"/>
      <c r="CL195" s="705">
        <f>COUNTIF(beosztás!$DY197:$FC197,"DE")*8</f>
        <v>0</v>
      </c>
      <c r="CM195" s="706">
        <f>COUNTIF(beosztás!$DY197:$FC197,"DU")*8</f>
        <v>0</v>
      </c>
      <c r="CN195" s="706">
        <f>COUNTIF(beosztás!$DY197:$FC197,"ÉJ")*8</f>
        <v>0</v>
      </c>
      <c r="CO195" s="706">
        <f>COUNTIF(beosztás!$DY197:$FC197,"N")*12</f>
        <v>0</v>
      </c>
      <c r="CP195" s="706">
        <f>COUNTIF(beosztás!$DY197:$FC197,"é")*12</f>
        <v>0</v>
      </c>
      <c r="CQ195" s="706">
        <f>SUM(beosztás!$DY197:$FC197)</f>
        <v>0</v>
      </c>
      <c r="CR195" s="706">
        <f>COUNTIF(beosztás!$DY197:$FC197,"FÜ")*8</f>
        <v>8</v>
      </c>
      <c r="CS195" s="895">
        <f>(COUNTIF(beosztás!$DY197:$FC197,"SN")*12)+(COUNTIF(beosztás!$DY197:$FC197,"SDE")*8)+(COUNTIF(beosztás!$DY197:$FC197,"SDU")*8)+(COUNTIF(beosztás!$DY197:$FC197,"SÉ")*12)+(COUNTIF(beosztás!$DY197:$FC197,"SÉJ")*8)+(COUNTIF(beosztás!$DY197:$FC197,"S1")*1)+(COUNTIF(beosztás!$DY197:$FC197,"S2")*2)+(COUNTIF(beosztás!$DY197:$FC197,"S3")*3)+(COUNTIF(beosztás!$DY197:$FC197,"S4")*4)+(COUNTIF(beosztás!$DY197:$FC197,"S5")*5)+(COUNTIF(beosztás!$DY197:$FC197,"S6")*6)+(COUNTIF(beosztás!$DY197:$FC197,"S7")*7)+(COUNTIF(beosztás!$DY197:$FC197,"S8")*8)+(COUNTIF(beosztás!$DY197:$FC197,"S9")*9)+(COUNTIF(beosztás!$DY197:$FC197,"S10")*10)+(COUNTIF(beosztás!$DY197:$FC197,"S11")*11)+(COUNTIF(beosztás!$DY197:$FC197,"S12")*12)</f>
        <v>0</v>
      </c>
      <c r="CT195" s="706">
        <f>COUNTIF(beosztás!$DY197:$FC197,"BN")*12+COUNTIF(beosztás!$DY197:$FC197,"BÉ")*12+COUNTIF(beosztás!$DY197:$FC197,"BDE")*8+COUNTIF(beosztás!$DY197:$FC197,"BDU")*8+COUNTIF(beosztás!$DY197:$FC197,"BÉJ")*8+COUNTIF(beosztás!$DY197:$FC197,"B1")*1+COUNTIF(beosztás!$DY197:$FC197,"B2")*2+COUNTIF(beosztás!$DY197:$FC197,"B3")*3+COUNTIF(beosztás!$DY197:$FC197,"B5")*5+COUNTIF(beosztás!$DY197:$FC197,"B6")*6+COUNTIF(beosztás!$DY197:$FC197,"B7")*7+COUNTIF(beosztás!$DY197:$FC197,"B8")*8+COUNTIF(beosztás!$DY197:$FC197,"B9")*9+COUNTIF(beosztás!$DY197:$FC197,"B10")*10+COUNTIF(beosztás!$DY197:$FC197,"B11")*11+COUNTIF(beosztás!$DY197:$FC197,"B12")*12+COUNTIF(beosztás!$DY197:$FC197,"BP")*0</f>
        <v>0</v>
      </c>
      <c r="CU195" s="330">
        <f t="shared" si="938"/>
        <v>0</v>
      </c>
      <c r="CV195" s="706">
        <f>IF(C195="",0,alapadatok!$AN$6)</f>
        <v>168</v>
      </c>
      <c r="CW195" s="330">
        <f t="shared" si="863"/>
        <v>-168</v>
      </c>
      <c r="CX195" s="905">
        <f t="shared" si="939"/>
        <v>0</v>
      </c>
      <c r="CY195" s="325"/>
      <c r="CZ195" s="705">
        <f>COUNTIF(beosztás!$FD197:$GG197,"DE")*8</f>
        <v>0</v>
      </c>
      <c r="DA195" s="706">
        <f>COUNTIF(beosztás!$FD197:$GG197,"DU")*8</f>
        <v>0</v>
      </c>
      <c r="DB195" s="706">
        <f>COUNTIF(beosztás!$FD197:$GG197,"ÉJ")*8</f>
        <v>0</v>
      </c>
      <c r="DC195" s="706">
        <f>COUNTIF(beosztás!$FD197:$GG197,"N")*12</f>
        <v>0</v>
      </c>
      <c r="DD195" s="706">
        <f>COUNTIF(beosztás!$FD197:$GG197,"É")*12</f>
        <v>0</v>
      </c>
      <c r="DE195" s="706">
        <f>SUM(beosztás!$FD197:$GG197)</f>
        <v>0</v>
      </c>
      <c r="DF195" s="895">
        <f>(COUNTIF(beosztás!$FD197:$GG197,"SN")*12)+(COUNTIF(beosztás!$FD197:$GG197,"SDE")*8)+(COUNTIF(beosztás!$FD197:$GG197,"SDU")*8)+(COUNTIF(beosztás!$FD197:$GG197,"SÉ")*12)+(COUNTIF(beosztás!$FD197:$GG197,"SÉJ")*8)+(COUNTIF(beosztás!$FD197:$GG197,"S1")*1)+(COUNTIF(beosztás!$FD197:$GG197,"S2")*2)+(COUNTIF(beosztás!$FD197:$GG197,"S3")*3)+(COUNTIF(beosztás!$FD197:$GG197,"S4")*4)+(COUNTIF(beosztás!$FD197:$GG197,"S5")*5)+(COUNTIF(beosztás!$FD197:$GG197,"S6")*6)+(COUNTIF(beosztás!$FD197:$GG197,"S7")*7)+(COUNTIF(beosztás!$FD197:$GG197,"S8")*8)+(COUNTIF(beosztás!$FD197:$GG197,"S9")*9)+(COUNTIF(beosztás!$FD197:$GG197,"S10")*10)+(COUNTIF(beosztás!$FD197:$GG197,"S11")*11)+(COUNTIF(beosztás!$FD197:$GG197,"S12")*12)</f>
        <v>0</v>
      </c>
      <c r="DG195" s="706">
        <f>COUNTIF(beosztás!$FD197:$GG197,"FÜ")*8</f>
        <v>0</v>
      </c>
      <c r="DH195" s="706">
        <f>COUNTIF(beosztás!$FD197:$GG197,"BN")*12+COUNTIF(beosztás!$FD197:$GG197,"BÉ")*12+COUNTIF(beosztás!$FD197:$GG197,"BDE")*8+COUNTIF(beosztás!$FD197:$GG197,"BDU")*8+COUNTIF(beosztás!$FD197:$GG197,"BÉJ")*8+COUNTIF(beosztás!$FD197:$GG197,"B1")*1+COUNTIF(beosztás!$FD197:$GG197,"B2")*2+COUNTIF(beosztás!$FD197:$GG197,"B3")*3+COUNTIF(beosztás!$FD197:$GG197,"B5")*5+COUNTIF(beosztás!$FD197:$GG197,"B6")*6+COUNTIF(beosztás!$FD197:$GG197,"B7")*7+COUNTIF(beosztás!$FD197:$GG197,"B8")*8+COUNTIF(beosztás!$FD197:$GG197,"B9")*9+COUNTIF(beosztás!$FD197:$GG197,"B10")*10+COUNTIF(beosztás!$FD197:$GG197,"B11")*11+COUNTIF(beosztás!$FD197:$GG197,"B12")*12+COUNTIF(beosztás!$FD197:$GG197,"BP")*0</f>
        <v>0</v>
      </c>
      <c r="DI195" s="330">
        <f t="shared" si="940"/>
        <v>0</v>
      </c>
      <c r="DJ195" s="706">
        <f>IF(C195="",0,alapadatok!$AN$7)</f>
        <v>160</v>
      </c>
      <c r="DK195" s="330">
        <f t="shared" si="864"/>
        <v>-160</v>
      </c>
      <c r="DL195" s="739">
        <f t="shared" si="941"/>
        <v>0</v>
      </c>
      <c r="DM195" s="325"/>
      <c r="DN195" s="329">
        <f t="shared" si="865"/>
        <v>0</v>
      </c>
      <c r="DO195" s="330">
        <f t="shared" si="866"/>
        <v>0</v>
      </c>
      <c r="DP195" s="330">
        <f t="shared" si="867"/>
        <v>0</v>
      </c>
      <c r="DQ195" s="330">
        <f t="shared" si="868"/>
        <v>0</v>
      </c>
      <c r="DR195" s="330">
        <f t="shared" si="869"/>
        <v>0</v>
      </c>
      <c r="DS195" s="330">
        <f t="shared" si="870"/>
        <v>0</v>
      </c>
      <c r="DT195" s="330">
        <f t="shared" si="871"/>
        <v>0</v>
      </c>
      <c r="DU195" s="330">
        <f t="shared" si="872"/>
        <v>8</v>
      </c>
      <c r="DV195" s="330">
        <f t="shared" si="873"/>
        <v>0</v>
      </c>
      <c r="DW195" s="330">
        <f t="shared" si="874"/>
        <v>0</v>
      </c>
      <c r="DX195" s="330">
        <f t="shared" si="875"/>
        <v>328</v>
      </c>
      <c r="DY195" s="330">
        <f t="shared" si="876"/>
        <v>-328</v>
      </c>
      <c r="DZ195" s="905">
        <f t="shared" si="942"/>
        <v>0</v>
      </c>
      <c r="EA195" s="326"/>
      <c r="EB195" s="705">
        <f>COUNTIF(beosztás!$GH197:$HL197,"DE")*8</f>
        <v>0</v>
      </c>
      <c r="EC195" s="706">
        <f>COUNTIF(beosztás!$GH197:$HL197,"DU")*8</f>
        <v>0</v>
      </c>
      <c r="ED195" s="706">
        <f>COUNTIF(beosztás!$GH197:$HL197,"ÉJ")*8</f>
        <v>0</v>
      </c>
      <c r="EE195" s="706">
        <f>COUNTIF(beosztás!$GH197:$HL197,"N")*12</f>
        <v>0</v>
      </c>
      <c r="EF195" s="706">
        <f>COUNTIF(beosztás!$GH197:$HL197,"é")*12</f>
        <v>0</v>
      </c>
      <c r="EG195" s="706">
        <f>SUM(beosztás!$GH197:$HL197)</f>
        <v>0</v>
      </c>
      <c r="EH195" s="706">
        <f>COUNTIF(beosztás!$GH197:$HL197,"FÜ")*8</f>
        <v>0</v>
      </c>
      <c r="EI195" s="895">
        <f>(COUNTIF(beosztás!$GH197:$HL197,"SN")*12)+(COUNTIF(beosztás!$GH197:$HL197,"SDE")*8)+(COUNTIF(beosztás!$GH197:$HL197,"SDU")*8)+(COUNTIF(beosztás!$GH197:$HL197,"SÉ")*12)+(COUNTIF(beosztás!$GH197:$HL197,"SÉJ")*8)+(COUNTIF(beosztás!$GH197:$HL197,"S1")*1)+(COUNTIF(beosztás!$GH197:$HL197,"S2")*2)+(COUNTIF(beosztás!$GH197:$HL197,"S3")*3)+(COUNTIF(beosztás!$GH197:$HL197,"S4")*4)+(COUNTIF(beosztás!$GH197:$HL197,"S5")*5)+(COUNTIF(beosztás!$GH197:$HL197,"S6")*6)+(COUNTIF(beosztás!$GH197:$HL197,"S7")*7)+(COUNTIF(beosztás!$GH197:$HL197,"S8")*8)+(COUNTIF(beosztás!$GH197:$HL197,"S9")*9)+(COUNTIF(beosztás!$GH197:$HL197,"S10")*10)+(COUNTIF(beosztás!$GH197:$HL197,"S11")*11)+(COUNTIF(beosztás!$GH197:$HL197,"S12")*12)</f>
        <v>0</v>
      </c>
      <c r="EJ195" s="706">
        <f>COUNTIF(beosztás!$GH197:$HL197,"BN")*12+COUNTIF(beosztás!$GH197:$HL197,"BÉ")*12+COUNTIF(beosztás!$GH197:$HL197,"BDE")*8+COUNTIF(beosztás!$GH197:$HL197,"BDU")*8+COUNTIF(beosztás!$GH197:$HL197,"BÉJ")*8+COUNTIF(beosztás!$GH197:$HL197,"B1")*1+COUNTIF(beosztás!$GH197:$HL197,"B2")*2+COUNTIF(beosztás!$GH197:$HL197,"B3")*3+COUNTIF(beosztás!$GH197:$HL197,"B5")*5+COUNTIF(beosztás!$GH197:$HL197,"B6")*6+COUNTIF(beosztás!$GH197:$HL197,"B7")*7+COUNTIF(beosztás!$GH197:$HL197,"B8")*8+COUNTIF(beosztás!$GH197:$HL197,"B9")*9+COUNTIF(beosztás!$GH197:$HL197,"B10")*10+COUNTIF(beosztás!$GH197:$HL197,"B11")*11+COUNTIF(beosztás!$GH197:$HL197,"B12")*12+COUNTIF(beosztás!$GH197:$HL197,"BP")*0</f>
        <v>0</v>
      </c>
      <c r="EK195" s="330">
        <f t="shared" si="943"/>
        <v>0</v>
      </c>
      <c r="EL195" s="706">
        <f>IF(C195="",0,alapadatok!$AN$8)</f>
        <v>184</v>
      </c>
      <c r="EM195" s="330">
        <f t="shared" si="877"/>
        <v>-184</v>
      </c>
      <c r="EN195" s="905">
        <f t="shared" si="944"/>
        <v>0</v>
      </c>
      <c r="EO195" s="325"/>
      <c r="EP195" s="705">
        <f>COUNTIF(beosztás!$HM197:$IQ197,"DE")*8</f>
        <v>0</v>
      </c>
      <c r="EQ195" s="706">
        <f>COUNTIF(beosztás!$HM197:$IQ197,"DU")*8</f>
        <v>0</v>
      </c>
      <c r="ER195" s="706">
        <f>COUNTIF(beosztás!$HM197:$IQ197,"ÉJ")*8</f>
        <v>0</v>
      </c>
      <c r="ES195" s="706">
        <f>COUNTIF(beosztás!$HM197:$IQ197,"N")*12</f>
        <v>0</v>
      </c>
      <c r="ET195" s="706">
        <f>COUNTIF(beosztás!$HM197:$IQ197,"É")*12</f>
        <v>0</v>
      </c>
      <c r="EU195" s="706">
        <f>SUM(beosztás!$HM197:$IQ197)</f>
        <v>0</v>
      </c>
      <c r="EV195" s="895">
        <f>(COUNTIF(beosztás!$HM197:$IQ197,"SN")*12)+(COUNTIF(beosztás!$HM197:$IQ197,"SDE")*8)+(COUNTIF(beosztás!$HM197:$IQ197,"SDU")*8)+(COUNTIF(beosztás!$HM197:$IQ197,"SÉ")*12)+(COUNTIF(beosztás!$HM197:$IQ197,"SÉJ")*8)+(COUNTIF(beosztás!$HM197:$IQ197,"S1")*1)+(COUNTIF(beosztás!$HM197:$IQ197,"S2")*2)+(COUNTIF(beosztás!$HM197:$IQ197,"S3")*3)+(COUNTIF(beosztás!$HM197:$IQ197,"S4")*4)+(COUNTIF(beosztás!$HM197:$IQ197,"S5")*5)+(COUNTIF(beosztás!$HM197:$IQ197,"S6")*6)+(COUNTIF(beosztás!$HM197:$IQ197,"S7")*7)+(COUNTIF(beosztás!$HM197:$IQ197,"S8")*8)+(COUNTIF(beosztás!$HM197:$IQ197,"S9")*9)+(COUNTIF(beosztás!$HM197:$IQ197,"S10")*10)+(COUNTIF(beosztás!$HM197:$IQ197,"S11")*11)+(COUNTIF(beosztás!$HM197:$IQ197,"S12")*12)</f>
        <v>0</v>
      </c>
      <c r="EW195" s="706">
        <f>COUNTIF(beosztás!$HM197:$IQ197,"FÜ")*8</f>
        <v>0</v>
      </c>
      <c r="EX195" s="706">
        <f>COUNTIF(beosztás!$HM197:$IQ197,"BN")*12+COUNTIF(beosztás!$HM197:$IQ197,"BÉ")*12+COUNTIF(beosztás!$HM197:$IQ197,"BDE")*8+COUNTIF(beosztás!$HM197:$IQ197,"BDU")*8+COUNTIF(beosztás!$HM197:$IQ197,"BÉJ")*8+COUNTIF(beosztás!$HM197:$IQ197,"B1")*1+COUNTIF(beosztás!$HM197:$IQ197,"B2")*2+COUNTIF(beosztás!$HM197:$IQ197,"B3")*3+COUNTIF(beosztás!$HM197:$IQ197,"B5")*5+COUNTIF(beosztás!$HM197:$IQ197,"B6")*6+COUNTIF(beosztás!$HM197:$IQ197,"B7")*7+COUNTIF(beosztás!$HM197:$IQ197,"B8")*8+COUNTIF(beosztás!$HM197:$IQ197,"B9")*9+COUNTIF(beosztás!$HM197:$IQ197,"B10")*10+COUNTIF(beosztás!$HM197:$IQ197,"B11")*11+COUNTIF(beosztás!$HM197:$IQ197,"B12")*12+COUNTIF(beosztás!$HM197:$IQ197,"BP")*0</f>
        <v>0</v>
      </c>
      <c r="EY195" s="330">
        <f t="shared" si="945"/>
        <v>0</v>
      </c>
      <c r="EZ195" s="706">
        <f>IF(C195="",0,alapadatok!$AN$9)</f>
        <v>168</v>
      </c>
      <c r="FA195" s="330">
        <f t="shared" si="878"/>
        <v>-168</v>
      </c>
      <c r="FB195" s="905">
        <f t="shared" si="946"/>
        <v>0</v>
      </c>
      <c r="FC195" s="325"/>
      <c r="FD195" s="329">
        <f t="shared" si="879"/>
        <v>0</v>
      </c>
      <c r="FE195" s="330">
        <f t="shared" si="880"/>
        <v>0</v>
      </c>
      <c r="FF195" s="330">
        <f t="shared" si="881"/>
        <v>0</v>
      </c>
      <c r="FG195" s="330">
        <f t="shared" si="882"/>
        <v>0</v>
      </c>
      <c r="FH195" s="330">
        <f t="shared" si="883"/>
        <v>0</v>
      </c>
      <c r="FI195" s="330">
        <f t="shared" si="884"/>
        <v>0</v>
      </c>
      <c r="FJ195" s="330">
        <f t="shared" si="885"/>
        <v>0</v>
      </c>
      <c r="FK195" s="330">
        <f t="shared" si="886"/>
        <v>0</v>
      </c>
      <c r="FL195" s="330">
        <f t="shared" si="887"/>
        <v>0</v>
      </c>
      <c r="FM195" s="330">
        <f t="shared" si="888"/>
        <v>0</v>
      </c>
      <c r="FN195" s="330">
        <f t="shared" si="889"/>
        <v>352</v>
      </c>
      <c r="FO195" s="330">
        <f t="shared" si="890"/>
        <v>-352</v>
      </c>
      <c r="FP195" s="905">
        <f t="shared" si="947"/>
        <v>0</v>
      </c>
      <c r="FQ195" s="326"/>
      <c r="FR195" s="705">
        <f>COUNTIF(beosztás!$IR197:$JU197,"DE")*8</f>
        <v>0</v>
      </c>
      <c r="FS195" s="706">
        <f>COUNTIF(beosztás!$IR197:$JU197,"DU")*8</f>
        <v>0</v>
      </c>
      <c r="FT195" s="706">
        <f>COUNTIF(beosztás!$IR197:$JU197,"ÉJ")*8</f>
        <v>0</v>
      </c>
      <c r="FU195" s="706">
        <f>COUNTIF(beosztás!$IR197:$JU197,"N")*12</f>
        <v>0</v>
      </c>
      <c r="FV195" s="706">
        <f>COUNTIF(beosztás!$IR197:$JU197,"é")*12</f>
        <v>0</v>
      </c>
      <c r="FW195" s="706">
        <f>SUM(beosztás!$IR197:$JU197)</f>
        <v>0</v>
      </c>
      <c r="FX195" s="706">
        <f>COUNTIF(beosztás!$IR197:$JU197,"FÜ")*8</f>
        <v>0</v>
      </c>
      <c r="FY195" s="895">
        <f>(COUNTIF(beosztás!$IR197:$JU197,"SN")*12)+(COUNTIF(beosztás!$IR197:$JU197,"SDE")*8)+(COUNTIF(beosztás!$IR197:$JU197,"SDU")*8)+(COUNTIF(beosztás!$IR197:$JU197,"SÉ")*12)+(COUNTIF(beosztás!$IR197:$JU197,"SÉJ")*8)+(COUNTIF(beosztás!$IR197:$JU197,"S1")*1)+(COUNTIF(beosztás!$IR197:$JU197,"S2")*2)+(COUNTIF(beosztás!$IR197:$JU197,"S3")*3)+(COUNTIF(beosztás!$IR197:$JU197,"S4")*4)+(COUNTIF(beosztás!$IR197:$JU197,"S5")*5)+(COUNTIF(beosztás!$IR197:$JU197,"S6")*6)+(COUNTIF(beosztás!$IR197:$JU197,"S7")*7)+(COUNTIF(beosztás!$IR197:$JU197,"S8")*8)+(COUNTIF(beosztás!$IR197:$JU197,"S9")*9)+(COUNTIF(beosztás!$IR197:$JU197,"S10")*10)+(COUNTIF(beosztás!$IR197:$JU197,"S11")*11)+(COUNTIF(beosztás!$IR197:$JU197,"S12")*12)</f>
        <v>0</v>
      </c>
      <c r="FZ195" s="706">
        <f>COUNTIF(beosztás!$IR197:$JU197,"BN")*12+COUNTIF(beosztás!$IR197:$JU197,"BÉ")*12+COUNTIF(beosztás!$IR197:$JU197,"BDE")*8+COUNTIF(beosztás!$IR197:$JU197,"BDU")*8+COUNTIF(beosztás!$IR197:$JU197,"BÉJ")*8+COUNTIF(beosztás!$IR197:$JU197,"B1")*1+COUNTIF(beosztás!$IR197:$JU197,"B2")*2+COUNTIF(beosztás!$IR197:$JU197,"B3")*3+COUNTIF(beosztás!$IR197:$JU197,"B5")*5+COUNTIF(beosztás!$IR197:$JU197,"B6")*6+COUNTIF(beosztás!$IR197:$JU197,"B7")*7+COUNTIF(beosztás!$IR197:$JU197,"B8")*8+COUNTIF(beosztás!$IR197:$JU197,"B9")*9+COUNTIF(beosztás!$IR197:$JU197,"B10")*10+COUNTIF(beosztás!$IR197:$JU197,"B11")*11+COUNTIF(beosztás!$IR197:$JU197,"B12")*12+COUNTIF(beosztás!$IR197:$JU197,"BP")*0</f>
        <v>0</v>
      </c>
      <c r="GA195" s="330">
        <f t="shared" si="948"/>
        <v>0</v>
      </c>
      <c r="GB195" s="706">
        <f>IF(C195="",0,alapadatok!$AN$10)</f>
        <v>168</v>
      </c>
      <c r="GC195" s="330">
        <f t="shared" si="891"/>
        <v>-168</v>
      </c>
      <c r="GD195" s="905">
        <f t="shared" si="949"/>
        <v>0</v>
      </c>
      <c r="GE195" s="327"/>
      <c r="GF195" s="705">
        <f>COUNTIF(beosztás!$JV197:$KZ197,"DE")*8</f>
        <v>0</v>
      </c>
      <c r="GG195" s="706">
        <f>COUNTIF(beosztás!$JV197:$KZ197,"DU")*8</f>
        <v>0</v>
      </c>
      <c r="GH195" s="706">
        <f>COUNTIF(beosztás!$JV197:$KZ197,"ÉJ")*8</f>
        <v>0</v>
      </c>
      <c r="GI195" s="706">
        <f>COUNTIF(beosztás!$JV197:$KZ197,"N")*12</f>
        <v>0</v>
      </c>
      <c r="GJ195" s="706">
        <f>COUNTIF(beosztás!$JV197:$KZ197,"É")*12</f>
        <v>0</v>
      </c>
      <c r="GK195" s="706">
        <f>SUM(beosztás!$JV197:$KZ197)</f>
        <v>0</v>
      </c>
      <c r="GL195" s="895">
        <f>(COUNTIF(beosztás!$JV197:$KZ197,"SN")*12)+(COUNTIF(beosztás!$JV197:$KZ197,"SDE")*8)+(COUNTIF(beosztás!$JV197:$KZ197,"SDU")*8)+(COUNTIF(beosztás!$JV197:$KZ197,"SÉ")*12)+(COUNTIF(beosztás!$JV197:$KZ197,"SÉJ")*8)+(COUNTIF(beosztás!$JV197:$KZ197,"S1")*1)+(COUNTIF(beosztás!$JV197:$KZ197,"S2")*2)+(COUNTIF(beosztás!$JV197:$KZ197,"S3")*3)+(COUNTIF(beosztás!$JV197:$KZ197,"S4")*4)+(COUNTIF(beosztás!$JV197:$KZ197,"S5")*5)+(COUNTIF(beosztás!$JV197:$KZ197,"S6")*6)+(COUNTIF(beosztás!$JV197:$KZ197,"S7")*7)+(COUNTIF(beosztás!$JV197:$KZ197,"S8")*8)+(COUNTIF(beosztás!$JV197:$KZ197,"S9")*9)+(COUNTIF(beosztás!$JV197:$KZ197,"S10")*10)+(COUNTIF(beosztás!$JV197:$KZ197,"S11")*11)+(COUNTIF(beosztás!$JV197:$KZ197,"S12")*12)</f>
        <v>0</v>
      </c>
      <c r="GM195" s="706">
        <f>COUNTIF(beosztás!$JV197:$KZ197,"FÜ")*8</f>
        <v>0</v>
      </c>
      <c r="GN195" s="706">
        <f>COUNTIF(beosztás!$JV197:$KZ197,"BN")*12+COUNTIF(beosztás!$JV197:$KZ197,"BÉ")*12+COUNTIF(beosztás!$JV197:$KZ197,"BDE")*8+COUNTIF(beosztás!$JV197:$KZ197,"BDU")*8+COUNTIF(beosztás!$JV197:$KZ197,"BÉJ")*8+COUNTIF(beosztás!$JV197:$KZ197,"B1")*1+COUNTIF(beosztás!$JV197:$KZ197,"B2")*2+COUNTIF(beosztás!$JV197:$KZ197,"B3")*3+COUNTIF(beosztás!$JV197:$KZ197,"B5")*5+COUNTIF(beosztás!$JV197:$KZ197,"B6")*6+COUNTIF(beosztás!$JV197:$KZ197,"B7")*7+COUNTIF(beosztás!$JV197:$KZ197,"B8")*8+COUNTIF(beosztás!$JV197:$KZ197,"B9")*9+COUNTIF(beosztás!$JV197:$KZ197,"B10")*10+COUNTIF(beosztás!$JV197:$KZ197,"B11")*11+COUNTIF(beosztás!$JV197:$KZ197,"B12")*12+COUNTIF(beosztás!$JV197:$KZ197,"BP")*0</f>
        <v>0</v>
      </c>
      <c r="GO195" s="330">
        <f t="shared" si="950"/>
        <v>0</v>
      </c>
      <c r="GP195" s="706">
        <f>IF(C195="",0,alapadatok!$AN$11)</f>
        <v>176</v>
      </c>
      <c r="GQ195" s="330">
        <f t="shared" si="892"/>
        <v>-176</v>
      </c>
      <c r="GR195" s="905">
        <f t="shared" si="951"/>
        <v>0</v>
      </c>
      <c r="GS195" s="327"/>
      <c r="GT195" s="329">
        <f t="shared" si="893"/>
        <v>0</v>
      </c>
      <c r="GU195" s="330">
        <f t="shared" si="894"/>
        <v>0</v>
      </c>
      <c r="GV195" s="330">
        <f t="shared" si="895"/>
        <v>0</v>
      </c>
      <c r="GW195" s="330">
        <f t="shared" si="896"/>
        <v>0</v>
      </c>
      <c r="GX195" s="330">
        <f t="shared" si="897"/>
        <v>0</v>
      </c>
      <c r="GY195" s="330">
        <f t="shared" si="898"/>
        <v>0</v>
      </c>
      <c r="GZ195" s="330">
        <f t="shared" si="899"/>
        <v>0</v>
      </c>
      <c r="HA195" s="330">
        <f t="shared" si="900"/>
        <v>0</v>
      </c>
      <c r="HB195" s="330">
        <f t="shared" si="901"/>
        <v>0</v>
      </c>
      <c r="HC195" s="330">
        <f t="shared" si="902"/>
        <v>0</v>
      </c>
      <c r="HD195" s="330">
        <f t="shared" si="903"/>
        <v>344</v>
      </c>
      <c r="HE195" s="330">
        <f t="shared" si="904"/>
        <v>-344</v>
      </c>
      <c r="HF195" s="905">
        <f t="shared" si="952"/>
        <v>0</v>
      </c>
      <c r="HG195" s="326"/>
      <c r="HH195" s="705">
        <f>COUNTIF(beosztás!$LA197:$MD197,"DE")*8</f>
        <v>0</v>
      </c>
      <c r="HI195" s="706">
        <f>COUNTIF(beosztás!$LA197:$MD197,"DU")*8</f>
        <v>0</v>
      </c>
      <c r="HJ195" s="706">
        <f>COUNTIF(beosztás!$LA197:$MD197,"ÉJ")*8</f>
        <v>0</v>
      </c>
      <c r="HK195" s="706">
        <f>COUNTIF(beosztás!$LA197:$MD197,"N")*12</f>
        <v>0</v>
      </c>
      <c r="HL195" s="706">
        <f>COUNTIF(beosztás!$LA197:$MD197,"é")*12</f>
        <v>0</v>
      </c>
      <c r="HM195" s="706">
        <f>SUM(beosztás!$LA197:$MD197)</f>
        <v>0</v>
      </c>
      <c r="HN195" s="706">
        <f>COUNTIF(beosztás!$LA197:$MD197,"FÜ")*8</f>
        <v>8</v>
      </c>
      <c r="HO195" s="895">
        <f>(COUNTIF(beosztás!$LA197:$MD197,"SN")*12)+(COUNTIF(beosztás!$LA197:$MD197,"SDE")*8)+(COUNTIF(beosztás!$LA197:$MD197,"SDU")*8)+(COUNTIF(beosztás!$LA197:$MD197,"SÉ")*12)+(COUNTIF(beosztás!$LA197:$MD197,"SÉJ")*8)+(COUNTIF(beosztás!$LA197:$MD197,"S1")*1)+(COUNTIF(beosztás!$LA197:$MD197,"S2")*2)+(COUNTIF(beosztás!$LA197:$MD197,"S3")*3)+(COUNTIF(beosztás!$LA197:$MD197,"S4")*4)+(COUNTIF(beosztás!$LA197:$MD197,"S5")*5)+(COUNTIF(beosztás!$LA197:$MD197,"S6")*6)+(COUNTIF(beosztás!$LA197:$MD197,"S7")*7)+(COUNTIF(beosztás!$LA197:$MD197,"S8")*8)+(COUNTIF(beosztás!$LA197:$MD197,"S9")*9)+(COUNTIF(beosztás!$LA197:$MD197,"S10")*10)+(COUNTIF(beosztás!$LA197:$MD197,"S11")*11)+(COUNTIF(beosztás!$LA197:$MD197,"S12")*12)</f>
        <v>0</v>
      </c>
      <c r="HP195" s="706">
        <f>COUNTIF(beosztás!$LA197:$MD197,"BN")*12+COUNTIF(beosztás!$LA197:$MD197,"BÉ")*12+COUNTIF(beosztás!$LA197:$MD197,"BDE")*8+COUNTIF(beosztás!$LA197:$MD197,"BDU")*8+COUNTIF(beosztás!$LA197:$MD197,"BÉJ")*8+COUNTIF(beosztás!$LA197:$MD197,"B1")*1+COUNTIF(beosztás!$LA197:$MD197,"B2")*2+COUNTIF(beosztás!$LA197:$MD197,"B3")*3+COUNTIF(beosztás!$KZ197:$MC197,"B5")*5+COUNTIF(beosztás!$KZ197:$MC197,"B6")*6+COUNTIF(beosztás!$KZ197:$MC197,"B7")*7+COUNTIF(beosztás!$KZ197:$MC197,"B8")*8+COUNTIF(beosztás!$LA197:$MD197,"B9")*9+COUNTIF(beosztás!$LA197:$MD197,"B10")*10+COUNTIF(beosztás!$LA197:$MD197,"B11")*11+COUNTIF(beosztás!$LA197:$MD197,"B12")*12+COUNTIF(beosztás!$LA197:$MD197,"BP")*0</f>
        <v>0</v>
      </c>
      <c r="HQ195" s="330">
        <f t="shared" si="953"/>
        <v>0</v>
      </c>
      <c r="HR195" s="706">
        <f>IF(C195="",0,alapadatok!$AN$12)</f>
        <v>160</v>
      </c>
      <c r="HS195" s="330">
        <f t="shared" si="954"/>
        <v>-160</v>
      </c>
      <c r="HT195" s="905">
        <f t="shared" si="955"/>
        <v>0</v>
      </c>
      <c r="HU195" s="327"/>
      <c r="HV195" s="705">
        <f>COUNTIF(beosztás!$ME197:$NI197,"DE")*8</f>
        <v>0</v>
      </c>
      <c r="HW195" s="706">
        <f>COUNTIF(beosztás!$ME197:$NI197,"DU")*8</f>
        <v>0</v>
      </c>
      <c r="HX195" s="706">
        <f>COUNTIF(beosztás!$ME197:$NI197,"ÉJ")*8</f>
        <v>0</v>
      </c>
      <c r="HY195" s="706">
        <f>COUNTIF(beosztás!$ME197:$NI197,"N")*12</f>
        <v>0</v>
      </c>
      <c r="HZ195" s="706">
        <f>COUNTIF(beosztás!$ME197:$NI197,"É")*12</f>
        <v>0</v>
      </c>
      <c r="IA195" s="706">
        <f>SUM(beosztás!$ME197:$NI197)</f>
        <v>0</v>
      </c>
      <c r="IB195" s="706">
        <f>(COUNTIF(beosztás!$ME197:$NI197,"SN")*12)+(COUNTIF(beosztás!$ME197:$NI197,"SDE")*8)+(COUNTIF(beosztás!$ME197:$NI197,"SDU")*8)+(COUNTIF(beosztás!$ME197:$NI197,"SÉ")*12)+(COUNTIF(beosztás!$ME197:$NI197,"SÉJ")*8)+(COUNTIF(beosztás!$ME197:$NI197,"S1")*1)+(COUNTIF(beosztás!$ME197:$NI197,"S2")*2)+(COUNTIF(beosztás!$ME197:$NI197,"S3")*3)+(COUNTIF(beosztás!$ME197:$NI197,"S4")*4)+(COUNTIF(beosztás!$ME197:$NI197,"S5")*5)+(COUNTIF(beosztás!$ME197:$NI197,"S6")*6)+(COUNTIF(beosztás!$ME197:$NI197,"S7")*7)+(COUNTIF(beosztás!$ME197:$NI197,"S8")*8)+(COUNTIF(beosztás!$ME197:$NI197,"S9")*9)+(COUNTIF(beosztás!$ME197:$NI197,"S10")*10)+(COUNTIF(beosztás!$ME197:$NI197,"S11")*11)+(COUNTIF(beosztás!$ME197:$NI197,"S12")*12)</f>
        <v>0</v>
      </c>
      <c r="IC195" s="706">
        <f>COUNTIF(beosztás!$ME197:$NI197,"FÜ")*8</f>
        <v>0</v>
      </c>
      <c r="ID195" s="706">
        <f>COUNTIF(beosztás!$ME197:$NI197,"BN")*12+COUNTIF(beosztás!$ME197:$NI197,"BÉ")*12+COUNTIF(beosztás!$ME197:$NI197,"BDE")*8+COUNTIF(beosztás!$ME197:$NI197,"BDU")*8+COUNTIF(beosztás!$ME197:$NI197,"BÉJ")*8+COUNTIF(beosztás!$ME197:$NI197,"B1")*1+COUNTIF(beosztás!$ME197:$NI197,"B2")*2+COUNTIF(beosztás!$ME197:$NI197,"B3")*3+COUNTIF(beosztás!$ME197:$NI197,"B5")*5+COUNTIF(beosztás!$ME197:$NI197,"B6")*6+COUNTIF(beosztás!$ME197:$NI197,"B7")*7+COUNTIF(beosztás!$ME197:$NI197,"B8")*8+COUNTIF(beosztás!$ME197:$NI197,"B9")*9+COUNTIF(beosztás!$ME197:$NI197,"B10")*10+COUNTIF(beosztás!$ME197:$NI197,"B11")*11+COUNTIF(beosztás!$ME197:$NI197,"B12")*12+COUNTIF(beosztás!$ME197:$NI197,"BP")*0</f>
        <v>0</v>
      </c>
      <c r="IE195" s="330">
        <f t="shared" si="956"/>
        <v>0</v>
      </c>
      <c r="IF195" s="706">
        <f>IF(C195="",0,alapadatok!$AN$13)</f>
        <v>160</v>
      </c>
      <c r="IG195" s="330">
        <f t="shared" si="957"/>
        <v>-160</v>
      </c>
      <c r="IH195" s="739">
        <f t="shared" si="958"/>
        <v>0</v>
      </c>
      <c r="II195" s="327"/>
      <c r="IJ195" s="329">
        <f t="shared" si="959"/>
        <v>0</v>
      </c>
      <c r="IK195" s="330">
        <f t="shared" si="960"/>
        <v>0</v>
      </c>
      <c r="IL195" s="330">
        <f t="shared" si="961"/>
        <v>0</v>
      </c>
      <c r="IM195" s="330">
        <f t="shared" si="962"/>
        <v>0</v>
      </c>
      <c r="IN195" s="330">
        <f t="shared" si="963"/>
        <v>0</v>
      </c>
      <c r="IO195" s="330">
        <f t="shared" si="964"/>
        <v>0</v>
      </c>
      <c r="IP195" s="330">
        <f t="shared" si="965"/>
        <v>0</v>
      </c>
      <c r="IQ195" s="330">
        <f t="shared" si="966"/>
        <v>8</v>
      </c>
      <c r="IR195" s="330">
        <f t="shared" si="967"/>
        <v>0</v>
      </c>
      <c r="IS195" s="330">
        <f t="shared" si="968"/>
        <v>0</v>
      </c>
      <c r="IT195" s="330">
        <f t="shared" si="969"/>
        <v>320</v>
      </c>
      <c r="IU195" s="330">
        <f t="shared" si="970"/>
        <v>-320</v>
      </c>
      <c r="IV195" s="905">
        <f t="shared" si="971"/>
        <v>0</v>
      </c>
      <c r="IW195" s="328"/>
      <c r="JF195" s="21"/>
      <c r="JG195" s="21"/>
    </row>
    <row r="196" spans="1:267" x14ac:dyDescent="0.25">
      <c r="A196" s="434">
        <f>IF(beosztás!A198=0,"",beosztás!A198)</f>
        <v>4</v>
      </c>
      <c r="B196" s="435">
        <f>IF(beosztás!B198=0,"",beosztás!B198)</f>
        <v>294</v>
      </c>
      <c r="C196" s="436" t="str">
        <f>IF(beosztás!C198=0,"",beosztás!C198)</f>
        <v>Nagy László</v>
      </c>
      <c r="D196" s="437" t="str">
        <f>IF(beosztás!D198=0,"",beosztás!D198)</f>
        <v>warehouse</v>
      </c>
      <c r="E196" s="18"/>
      <c r="F196" s="705">
        <f>COUNTIF(beosztás!$I198:$AM198,"DE")*8</f>
        <v>88</v>
      </c>
      <c r="G196" s="706">
        <f>COUNTIF(beosztás!$I198:$AM198,"DU")*8</f>
        <v>80</v>
      </c>
      <c r="H196" s="706">
        <f>COUNTIF(beosztás!$I198:$AM198,"ÉJ")*8</f>
        <v>0</v>
      </c>
      <c r="I196" s="706">
        <f>COUNTIF(beosztás!$I198:$AM198,"N")*12</f>
        <v>0</v>
      </c>
      <c r="J196" s="706">
        <f>COUNTIF(beosztás!$I198:$AM198,"é")*12</f>
        <v>0</v>
      </c>
      <c r="K196" s="706">
        <f>SUM(beosztás!$I198:$AM198)</f>
        <v>0</v>
      </c>
      <c r="L196" s="706">
        <f>COUNTIF(beosztás!$I198:$AM198,"FÜ")*8</f>
        <v>8</v>
      </c>
      <c r="M196" s="706">
        <f>(COUNTIF(beosztás!$I198:$AM198,"SN")*12)+(COUNTIF(beosztás!$I198:$AM198,"SDE")*8)+(COUNTIF(beosztás!$I198:$AM198,"SDU")*8)+(COUNTIF(beosztás!$I198:$AM198,"S1")*1)+(COUNTIF(beosztás!$I198:$AM198,"S2")*2)+(COUNTIF(beosztás!$I198:$AM198,"S3")*3)+(COUNTIF(beosztás!$I198:$AM198,"S4")*4)+(COUNTIF(beosztás!$I198:$AM198,"S5")*5)+(COUNTIF(beosztás!$I198:$AM198,"S6")*6)+(COUNTIF(beosztás!$I198:$AM198,"S7")*7)+(COUNTIF(beosztás!$I198:$AM198,"S8")*8)+(COUNTIF(beosztás!$I198:$AM198,"S9")*9)+(COUNTIF(beosztás!$I198:$AM198,"S10")*10)+(COUNTIF(beosztás!$I198:$AM198,"S11")*11)+(COUNTIF(beosztás!$I198:$AM198,"S12")*12)+(COUNTIF(beosztás!$I198:$AM198,"SÉ")*12)+(COUNTIF(beosztás!$I198:$AM198,"SÉJ")*8)</f>
        <v>8</v>
      </c>
      <c r="N196" s="706">
        <f>COUNTIF(beosztás!$I198:$AM198,"BN")*12+COUNTIF(beosztás!$I198:$AM198,"BÉ")*12+COUNTIF(beosztás!$I198:$AM198,"BDE")*8+COUNTIF(beosztás!$I198:$AM198,"BDU")*8+COUNTIF(beosztás!$I198:$AM198,"BÉJ")*8+COUNTIF(beosztás!$I198:$AM198,"B1")*1+COUNTIF(beosztás!$I198:$AM198,"B2")*2+COUNTIF(beosztás!$I198:$AM198,"B3")*3+COUNTIF(beosztás!$I198:$AM198,"B5")*5+COUNTIF(beosztás!$I198:$AM198,"B6")*6+COUNTIF(beosztás!$I198:$AM198,"B7")*7+COUNTIF(beosztás!$I198:$AM198,"B8")*8+COUNTIF(beosztás!$I198:$AM198,"B9")*9+COUNTIF(beosztás!$I198:$AM198,"B10")*10+COUNTIF(beosztás!$I198:$AM198,"B11")*11+COUNTIF(beosztás!$I198:$AM198,"B12")*12+COUNTIF(beosztás!$I198:$AM198,"BP")*0</f>
        <v>0</v>
      </c>
      <c r="O196" s="330">
        <f t="shared" si="905"/>
        <v>176</v>
      </c>
      <c r="P196" s="706">
        <f>IF(C196="",0,alapadatok!$AN$2)</f>
        <v>176</v>
      </c>
      <c r="Q196" s="330">
        <f t="shared" si="906"/>
        <v>0</v>
      </c>
      <c r="R196" s="739">
        <f t="shared" si="907"/>
        <v>8</v>
      </c>
      <c r="S196" s="325"/>
      <c r="T196" s="705">
        <f>COUNTIF(beosztás!$AN198:$BO198,"DE")*8</f>
        <v>72</v>
      </c>
      <c r="U196" s="706">
        <f>COUNTIF(beosztás!$AN198:$BO198,"DU")*8</f>
        <v>88</v>
      </c>
      <c r="V196" s="706">
        <f>COUNTIF(beosztás!$AN198:$BO198,"ÉJ")*8</f>
        <v>0</v>
      </c>
      <c r="W196" s="706">
        <f>COUNTIF(beosztás!$AN198:$BO198,"N")*12</f>
        <v>0</v>
      </c>
      <c r="X196" s="706">
        <f>COUNTIF(beosztás!$AN198:$BO198,"É")*12</f>
        <v>0</v>
      </c>
      <c r="Y196" s="706">
        <f>SUM(beosztás!$AN198:$BO198)</f>
        <v>0</v>
      </c>
      <c r="Z196" s="706">
        <f>(COUNTIF(beosztás!$AN198:$BO198,"SN")*12)+(COUNTIF(beosztás!$AN198:$BO198,"SDE")*8)+(COUNTIF(beosztás!$AN198:$BO198,"SDU")*8)+(COUNTIF(beosztás!$AN198:$BO198,"SÉ")*12)+(COUNTIF(beosztás!$AN198:$BO198,"SÉJ")*8)+(COUNTIF(beosztás!$AN198:$BO198,"S1")*1)+(COUNTIF(beosztás!$AN198:$BO198,"S2")*2)+(COUNTIF(beosztás!$AN198:$BO198,"S3")*3)+(COUNTIF(beosztás!$AN198:$BO198,"S4")*4)+(COUNTIF(beosztás!$AN198:$BO198,"S5")*5)+(COUNTIF(beosztás!$AN198:$BO198,"S6")*6)+(COUNTIF(beosztás!$AN198:$BO198,"S7")*7)+(COUNTIF(beosztás!$AN198:$BO198,"S8")*8)+(COUNTIF(beosztás!$AN198:$BO198,"S9")*9)+(COUNTIF(beosztás!$AN198:$BO198,"S10")*10)+(COUNTIF(beosztás!$AN198:$BO198,"S11")*11)+(COUNTIF(beosztás!$AN198:$BO198,"S12")*12)</f>
        <v>0</v>
      </c>
      <c r="AA196" s="706">
        <f>COUNTIF(beosztás!$AN198:$BO198,"FÜ")*8</f>
        <v>0</v>
      </c>
      <c r="AB196" s="706">
        <f>COUNTIF(beosztás!$AN198:$BO198,"BN")*12+COUNTIF(beosztás!$AN198:$BO198,"BÉ")*12+COUNTIF(beosztás!$AN198:$BO198,"BDE")*8+COUNTIF(beosztás!$AN198:$BO198,"BDU")*8+COUNTIF(beosztás!$AN198:$BO198,"BÉJ")*8+COUNTIF(beosztás!$AN198:$BO198,"B1")*1+COUNTIF(beosztás!$AN198:$BO198,"B2")*2+COUNTIF(beosztás!$AN198:$BO198,"B3")*3+COUNTIF(beosztás!$AN198:$BO198,"B5")*5+COUNTIF(beosztás!$AN198:$BO198,"B6")*6+COUNTIF(beosztás!$AN198:$BO198,"B7")*7+COUNTIF(beosztás!$AN198:$BO198,"B8")*8+COUNTIF(beosztás!$AN198:$BO198,"B9")*9+COUNTIF(beosztás!$AN198:$BO198,"B10")*10+COUNTIF(beosztás!$AN198:$BO198,"B11")*11+COUNTIF(beosztás!$AN198:$BO198,"B12")*12+COUNTIF(beosztás!$AN198:$BO198,"BP")*0</f>
        <v>0</v>
      </c>
      <c r="AC196" s="330">
        <f t="shared" si="908"/>
        <v>160</v>
      </c>
      <c r="AD196" s="706">
        <f>IF(C196="",0,alapadatok!$AN$3)</f>
        <v>160</v>
      </c>
      <c r="AE196" s="330">
        <f t="shared" si="685"/>
        <v>0</v>
      </c>
      <c r="AF196" s="739">
        <f t="shared" si="909"/>
        <v>0</v>
      </c>
      <c r="AG196" s="325"/>
      <c r="AH196" s="329">
        <f t="shared" si="910"/>
        <v>160</v>
      </c>
      <c r="AI196" s="330">
        <f t="shared" si="911"/>
        <v>168</v>
      </c>
      <c r="AJ196" s="330">
        <f t="shared" si="912"/>
        <v>0</v>
      </c>
      <c r="AK196" s="330">
        <f t="shared" si="913"/>
        <v>0</v>
      </c>
      <c r="AL196" s="330">
        <f t="shared" si="914"/>
        <v>0</v>
      </c>
      <c r="AM196" s="330">
        <f t="shared" si="915"/>
        <v>0</v>
      </c>
      <c r="AN196" s="330">
        <f t="shared" si="916"/>
        <v>8</v>
      </c>
      <c r="AO196" s="330">
        <f t="shared" si="917"/>
        <v>8</v>
      </c>
      <c r="AP196" s="330">
        <f t="shared" si="686"/>
        <v>0</v>
      </c>
      <c r="AQ196" s="330">
        <f t="shared" si="687"/>
        <v>336</v>
      </c>
      <c r="AR196" s="330">
        <f t="shared" si="688"/>
        <v>336</v>
      </c>
      <c r="AS196" s="330">
        <f t="shared" si="689"/>
        <v>0</v>
      </c>
      <c r="AT196" s="739">
        <f t="shared" si="918"/>
        <v>8</v>
      </c>
      <c r="AU196" s="326"/>
      <c r="AV196" s="705">
        <f>COUNTIF(beosztás!$BP198:$CT198,"DE")*8</f>
        <v>80</v>
      </c>
      <c r="AW196" s="706">
        <f>COUNTIF(beosztás!$BP198:$CT198,"DU")*8</f>
        <v>80</v>
      </c>
      <c r="AX196" s="706">
        <f>COUNTIF(beosztás!$BP198:$CT198,"ÉJ")*8</f>
        <v>0</v>
      </c>
      <c r="AY196" s="706">
        <f>COUNTIF(beosztás!$BP198:$CT198,"N")*12</f>
        <v>0</v>
      </c>
      <c r="AZ196" s="706">
        <f>COUNTIF(beosztás!$BP198:$CT198,"é")*12</f>
        <v>0</v>
      </c>
      <c r="BA196" s="706">
        <f>SUM(beosztás!$BP198:$CT198)</f>
        <v>0</v>
      </c>
      <c r="BB196" s="706">
        <f>COUNTIF(beosztás!$BP198:$CT198,"FÜ")*8</f>
        <v>8</v>
      </c>
      <c r="BC196" s="895">
        <f>(COUNTIF(beosztás!$BP198:$CT198,"SN")*12)+(COUNTIF(beosztás!$BP198:$CT198,"SDE")*8)+(COUNTIF(beosztás!$BP198:$CT198,"SDU")*8)+(COUNTIF(beosztás!$BP198:$CT198,"SÉ")*12)+(COUNTIF(beosztás!$BP198:$CT198,"SÉJ")*8)+(COUNTIF(beosztás!$BP198:$CT198,"S1")*1)+(COUNTIF(beosztás!$BP198:$CT198,"S2")*2)+(COUNTIF(beosztás!$BP198:$CT198,"S3")*3)+(COUNTIF(beosztás!$BP198:$CT198,"S4")*4)+(COUNTIF(beosztás!$BP198:$CT198,"S5")*5)+(COUNTIF(beosztás!$BP198:$CT198,"S6")*6)+(COUNTIF(beosztás!$BP198:$CT198,"S7")*7)+(COUNTIF(beosztás!$BP198:$CT198,"S8")*8)+(COUNTIF(beosztás!$BP198:$CT198,"S9")*9)+(COUNTIF(beosztás!$BP198:$CT198,"S10")*10)+(COUNTIF(beosztás!$BP198:$CT198,"S11")*11)+(COUNTIF(beosztás!$BP198:$CT198,"S12")*12)</f>
        <v>0</v>
      </c>
      <c r="BD196" s="706">
        <f>COUNTIF(beosztás!$BP198:$CT198,"BN")*12+COUNTIF(beosztás!$BP198:$CT198,"BÉ")*12+COUNTIF(beosztás!$BP198:$CT198,"BDE")*8+COUNTIF(beosztás!$BP198:$CT198,"BDU")*8+COUNTIF(beosztás!$BP198:$CT198,"BÉJ")*8+COUNTIF(beosztás!$BP198:$CT198,"B1")*1+COUNTIF(beosztás!$BP198:$CT198,"B2")*2+COUNTIF(beosztás!$BP198:$CT198,"B3")*3+COUNTIF(beosztás!$BP198:$CT198,"B5")*5+COUNTIF(beosztás!$BP198:$CT198,"B6")*6+COUNTIF(beosztás!$BP198:$CT198,"B7")*7+COUNTIF(beosztás!$BP198:$CT198,"B8")*8+COUNTIF(beosztás!$BP198:$CT198,"B9")*9+COUNTIF(beosztás!$BP198:$CT198,"B10")*10+COUNTIF(beosztás!$BP198:$CT198,"B11")*11+COUNTIF(beosztás!$BP198:$CT198,"B12")*12+COUNTIF(beosztás!$BP198:$CT198,"BP")*0</f>
        <v>0</v>
      </c>
      <c r="BE196" s="330">
        <f t="shared" si="919"/>
        <v>160</v>
      </c>
      <c r="BF196" s="706">
        <f>IF(C196="",0,alapadatok!$AN$4)</f>
        <v>160</v>
      </c>
      <c r="BG196" s="330">
        <f t="shared" si="920"/>
        <v>0</v>
      </c>
      <c r="BH196" s="739">
        <f t="shared" si="921"/>
        <v>0</v>
      </c>
      <c r="BI196" s="325"/>
      <c r="BJ196" s="705">
        <f>COUNTIF(beosztás!$CU198:$DX198,"DE")*8</f>
        <v>80</v>
      </c>
      <c r="BK196" s="706">
        <f>COUNTIF(beosztás!$CU198:$DX198,"DU")*8</f>
        <v>88</v>
      </c>
      <c r="BL196" s="706">
        <f>COUNTIF(beosztás!$CU198:$DX198,"ÉJ")*8</f>
        <v>0</v>
      </c>
      <c r="BM196" s="706">
        <f>COUNTIF(beosztás!$CU198:$DX198,"N")*12</f>
        <v>0</v>
      </c>
      <c r="BN196" s="706">
        <f>COUNTIF(beosztás!$CU198:$DX198,"É")*12</f>
        <v>0</v>
      </c>
      <c r="BO196" s="706">
        <f>SUM(beosztás!$CU198:$DX198)</f>
        <v>0</v>
      </c>
      <c r="BP196" s="895">
        <f>(COUNTIF(beosztás!$CU198:$DX198,"SN")*12)+(COUNTIF(beosztás!$CU198:$DX198,"SDE")*8)+(COUNTIF(beosztás!$CU198:$DX198,"SDU")*8)+(COUNTIF(beosztás!$CU198:$DX198,"SÉ")*12)+(COUNTIF(beosztás!$CU198:$DX198,"SÉJ")*8)+(COUNTIF(beosztás!$CU198:$DX198,"S1")*1)+(COUNTIF(beosztás!$CU198:$DX198,"S2")*2)+(COUNTIF(beosztás!$CU198:$DX198,"S3")*3)+(COUNTIF(beosztás!$CU198:$DX198,"S4")*4)+(COUNTIF(beosztás!$CU198:$DX198,"S5")*5)+(COUNTIF(beosztás!$CU198:$DX198,"S6")*6)+(COUNTIF(beosztás!$CU198:$DX198,"S7")*7)+(COUNTIF(beosztás!$CU198:$DX198,"S8")*8)+(COUNTIF(beosztás!$CU198:$DX198,"S9")*9)+(COUNTIF(beosztás!$CU198:$DX198,"S10")*10)+(COUNTIF(beosztás!$CU198:$DX198,"S11")*11)+(COUNTIF(beosztás!$CU198:$DX198,"S12")*12)</f>
        <v>0</v>
      </c>
      <c r="BQ196" s="706">
        <f>COUNTIF(beosztás!$CU198:$DX198,"FÜ")*8</f>
        <v>8</v>
      </c>
      <c r="BR196" s="706">
        <f>COUNTIF(beosztás!$CU198:$DX198,"BN")*12+COUNTIF(beosztás!$CU198:$DX198,"BÉ")*12+COUNTIF(beosztás!$CU198:$DX198,"BDE")*8+COUNTIF(beosztás!$CU198:$DX198,"BDU")*8+COUNTIF(beosztás!$CU198:$DX198,"BÉJ")*8+COUNTIF(beosztás!$CU198:$DX198,"B1")*1+COUNTIF(beosztás!$CU198:$DX198,"B2")*2+COUNTIF(beosztás!$CU198:$DX198,"B3")*3+COUNTIF(beosztás!$CU198:$DX198,"B5")*5+COUNTIF(beosztás!$CU198:$DX198,"B6")*6+COUNTIF(beosztás!$CU198:$DX198,"B7")*7+COUNTIF(beosztás!$CU198:$DX198,"B8")*8+COUNTIF(beosztás!$CU198:$DX198,"B9")*9+COUNTIF(beosztás!$CU198:$DX198,"B10")*10+COUNTIF(beosztás!$CU198:$DX198,"B11")*11+COUNTIF(beosztás!$CU198:$DX198,"B12")*12+COUNTIF(beosztás!$CU198:$DX198,"BP")*0</f>
        <v>0</v>
      </c>
      <c r="BS196" s="330">
        <f t="shared" si="922"/>
        <v>168</v>
      </c>
      <c r="BT196" s="706">
        <f>IF(C196="",0,alapadatok!$AN$5)</f>
        <v>168</v>
      </c>
      <c r="BU196" s="330">
        <f t="shared" si="923"/>
        <v>0</v>
      </c>
      <c r="BV196" s="739">
        <f t="shared" si="924"/>
        <v>0</v>
      </c>
      <c r="BW196" s="325"/>
      <c r="BX196" s="329">
        <f t="shared" si="925"/>
        <v>160</v>
      </c>
      <c r="BY196" s="330">
        <f t="shared" si="926"/>
        <v>168</v>
      </c>
      <c r="BZ196" s="330">
        <f t="shared" si="927"/>
        <v>0</v>
      </c>
      <c r="CA196" s="330">
        <f t="shared" si="928"/>
        <v>0</v>
      </c>
      <c r="CB196" s="330">
        <f t="shared" si="929"/>
        <v>0</v>
      </c>
      <c r="CC196" s="330">
        <f t="shared" si="930"/>
        <v>0</v>
      </c>
      <c r="CD196" s="330">
        <f t="shared" si="931"/>
        <v>0</v>
      </c>
      <c r="CE196" s="330">
        <f t="shared" si="932"/>
        <v>16</v>
      </c>
      <c r="CF196" s="330">
        <f t="shared" si="933"/>
        <v>0</v>
      </c>
      <c r="CG196" s="330">
        <f t="shared" si="934"/>
        <v>328</v>
      </c>
      <c r="CH196" s="330">
        <f t="shared" si="935"/>
        <v>328</v>
      </c>
      <c r="CI196" s="330">
        <f t="shared" si="936"/>
        <v>0</v>
      </c>
      <c r="CJ196" s="739">
        <f t="shared" si="937"/>
        <v>0</v>
      </c>
      <c r="CK196" s="326"/>
      <c r="CL196" s="705">
        <f>COUNTIF(beosztás!$DY198:$FC198,"DE")*8</f>
        <v>0</v>
      </c>
      <c r="CM196" s="706">
        <f>COUNTIF(beosztás!$DY198:$FC198,"DU")*8</f>
        <v>0</v>
      </c>
      <c r="CN196" s="706">
        <f>COUNTIF(beosztás!$DY198:$FC198,"ÉJ")*8</f>
        <v>0</v>
      </c>
      <c r="CO196" s="706">
        <f>COUNTIF(beosztás!$DY198:$FC198,"N")*12</f>
        <v>0</v>
      </c>
      <c r="CP196" s="706">
        <f>COUNTIF(beosztás!$DY198:$FC198,"é")*12</f>
        <v>0</v>
      </c>
      <c r="CQ196" s="706">
        <f>SUM(beosztás!$DY198:$FC198)</f>
        <v>0</v>
      </c>
      <c r="CR196" s="706">
        <f>COUNTIF(beosztás!$DY198:$FC198,"FÜ")*8</f>
        <v>8</v>
      </c>
      <c r="CS196" s="895">
        <f>(COUNTIF(beosztás!$DY198:$FC198,"SN")*12)+(COUNTIF(beosztás!$DY198:$FC198,"SDE")*8)+(COUNTIF(beosztás!$DY198:$FC198,"SDU")*8)+(COUNTIF(beosztás!$DY198:$FC198,"SÉ")*12)+(COUNTIF(beosztás!$DY198:$FC198,"SÉJ")*8)+(COUNTIF(beosztás!$DY198:$FC198,"S1")*1)+(COUNTIF(beosztás!$DY198:$FC198,"S2")*2)+(COUNTIF(beosztás!$DY198:$FC198,"S3")*3)+(COUNTIF(beosztás!$DY198:$FC198,"S4")*4)+(COUNTIF(beosztás!$DY198:$FC198,"S5")*5)+(COUNTIF(beosztás!$DY198:$FC198,"S6")*6)+(COUNTIF(beosztás!$DY198:$FC198,"S7")*7)+(COUNTIF(beosztás!$DY198:$FC198,"S8")*8)+(COUNTIF(beosztás!$DY198:$FC198,"S9")*9)+(COUNTIF(beosztás!$DY198:$FC198,"S10")*10)+(COUNTIF(beosztás!$DY198:$FC198,"S11")*11)+(COUNTIF(beosztás!$DY198:$FC198,"S12")*12)</f>
        <v>0</v>
      </c>
      <c r="CT196" s="706">
        <f>COUNTIF(beosztás!$DY198:$FC198,"BN")*12+COUNTIF(beosztás!$DY198:$FC198,"BÉ")*12+COUNTIF(beosztás!$DY198:$FC198,"BDE")*8+COUNTIF(beosztás!$DY198:$FC198,"BDU")*8+COUNTIF(beosztás!$DY198:$FC198,"BÉJ")*8+COUNTIF(beosztás!$DY198:$FC198,"B1")*1+COUNTIF(beosztás!$DY198:$FC198,"B2")*2+COUNTIF(beosztás!$DY198:$FC198,"B3")*3+COUNTIF(beosztás!$DY198:$FC198,"B5")*5+COUNTIF(beosztás!$DY198:$FC198,"B6")*6+COUNTIF(beosztás!$DY198:$FC198,"B7")*7+COUNTIF(beosztás!$DY198:$FC198,"B8")*8+COUNTIF(beosztás!$DY198:$FC198,"B9")*9+COUNTIF(beosztás!$DY198:$FC198,"B10")*10+COUNTIF(beosztás!$DY198:$FC198,"B11")*11+COUNTIF(beosztás!$DY198:$FC198,"B12")*12+COUNTIF(beosztás!$DY198:$FC198,"BP")*0</f>
        <v>0</v>
      </c>
      <c r="CU196" s="330">
        <f t="shared" si="938"/>
        <v>0</v>
      </c>
      <c r="CV196" s="706">
        <f>IF(C196="",0,alapadatok!$AN$6)</f>
        <v>168</v>
      </c>
      <c r="CW196" s="330">
        <f t="shared" si="863"/>
        <v>-168</v>
      </c>
      <c r="CX196" s="905">
        <f t="shared" si="939"/>
        <v>0</v>
      </c>
      <c r="CY196" s="325"/>
      <c r="CZ196" s="705">
        <f>COUNTIF(beosztás!$FD198:$GG198,"DE")*8</f>
        <v>0</v>
      </c>
      <c r="DA196" s="706">
        <f>COUNTIF(beosztás!$FD198:$GG198,"DU")*8</f>
        <v>0</v>
      </c>
      <c r="DB196" s="706">
        <f>COUNTIF(beosztás!$FD198:$GG198,"ÉJ")*8</f>
        <v>0</v>
      </c>
      <c r="DC196" s="706">
        <f>COUNTIF(beosztás!$FD198:$GG198,"N")*12</f>
        <v>0</v>
      </c>
      <c r="DD196" s="706">
        <f>COUNTIF(beosztás!$FD198:$GG198,"É")*12</f>
        <v>0</v>
      </c>
      <c r="DE196" s="706">
        <f>SUM(beosztás!$FD198:$GG198)</f>
        <v>0</v>
      </c>
      <c r="DF196" s="895">
        <f>(COUNTIF(beosztás!$FD198:$GG198,"SN")*12)+(COUNTIF(beosztás!$FD198:$GG198,"SDE")*8)+(COUNTIF(beosztás!$FD198:$GG198,"SDU")*8)+(COUNTIF(beosztás!$FD198:$GG198,"SÉ")*12)+(COUNTIF(beosztás!$FD198:$GG198,"SÉJ")*8)+(COUNTIF(beosztás!$FD198:$GG198,"S1")*1)+(COUNTIF(beosztás!$FD198:$GG198,"S2")*2)+(COUNTIF(beosztás!$FD198:$GG198,"S3")*3)+(COUNTIF(beosztás!$FD198:$GG198,"S4")*4)+(COUNTIF(beosztás!$FD198:$GG198,"S5")*5)+(COUNTIF(beosztás!$FD198:$GG198,"S6")*6)+(COUNTIF(beosztás!$FD198:$GG198,"S7")*7)+(COUNTIF(beosztás!$FD198:$GG198,"S8")*8)+(COUNTIF(beosztás!$FD198:$GG198,"S9")*9)+(COUNTIF(beosztás!$FD198:$GG198,"S10")*10)+(COUNTIF(beosztás!$FD198:$GG198,"S11")*11)+(COUNTIF(beosztás!$FD198:$GG198,"S12")*12)</f>
        <v>0</v>
      </c>
      <c r="DG196" s="706">
        <f>COUNTIF(beosztás!$FD198:$GG198,"FÜ")*8</f>
        <v>0</v>
      </c>
      <c r="DH196" s="706">
        <f>COUNTIF(beosztás!$FD198:$GG198,"BN")*12+COUNTIF(beosztás!$FD198:$GG198,"BÉ")*12+COUNTIF(beosztás!$FD198:$GG198,"BDE")*8+COUNTIF(beosztás!$FD198:$GG198,"BDU")*8+COUNTIF(beosztás!$FD198:$GG198,"BÉJ")*8+COUNTIF(beosztás!$FD198:$GG198,"B1")*1+COUNTIF(beosztás!$FD198:$GG198,"B2")*2+COUNTIF(beosztás!$FD198:$GG198,"B3")*3+COUNTIF(beosztás!$FD198:$GG198,"B5")*5+COUNTIF(beosztás!$FD198:$GG198,"B6")*6+COUNTIF(beosztás!$FD198:$GG198,"B7")*7+COUNTIF(beosztás!$FD198:$GG198,"B8")*8+COUNTIF(beosztás!$FD198:$GG198,"B9")*9+COUNTIF(beosztás!$FD198:$GG198,"B10")*10+COUNTIF(beosztás!$FD198:$GG198,"B11")*11+COUNTIF(beosztás!$FD198:$GG198,"B12")*12+COUNTIF(beosztás!$FD198:$GG198,"BP")*0</f>
        <v>0</v>
      </c>
      <c r="DI196" s="330">
        <f t="shared" si="940"/>
        <v>0</v>
      </c>
      <c r="DJ196" s="706">
        <f>IF(C196="",0,alapadatok!$AN$7)</f>
        <v>160</v>
      </c>
      <c r="DK196" s="330">
        <f t="shared" si="864"/>
        <v>-160</v>
      </c>
      <c r="DL196" s="739">
        <f t="shared" si="941"/>
        <v>0</v>
      </c>
      <c r="DM196" s="325"/>
      <c r="DN196" s="329">
        <f t="shared" si="865"/>
        <v>0</v>
      </c>
      <c r="DO196" s="330">
        <f t="shared" si="866"/>
        <v>0</v>
      </c>
      <c r="DP196" s="330">
        <f t="shared" si="867"/>
        <v>0</v>
      </c>
      <c r="DQ196" s="330">
        <f t="shared" si="868"/>
        <v>0</v>
      </c>
      <c r="DR196" s="330">
        <f t="shared" si="869"/>
        <v>0</v>
      </c>
      <c r="DS196" s="330">
        <f t="shared" si="870"/>
        <v>0</v>
      </c>
      <c r="DT196" s="330">
        <f t="shared" si="871"/>
        <v>0</v>
      </c>
      <c r="DU196" s="330">
        <f t="shared" si="872"/>
        <v>8</v>
      </c>
      <c r="DV196" s="330">
        <f t="shared" si="873"/>
        <v>0</v>
      </c>
      <c r="DW196" s="330">
        <f t="shared" si="874"/>
        <v>0</v>
      </c>
      <c r="DX196" s="330">
        <f t="shared" si="875"/>
        <v>328</v>
      </c>
      <c r="DY196" s="330">
        <f t="shared" si="876"/>
        <v>-328</v>
      </c>
      <c r="DZ196" s="905">
        <f t="shared" si="942"/>
        <v>0</v>
      </c>
      <c r="EA196" s="326"/>
      <c r="EB196" s="705">
        <f>COUNTIF(beosztás!$GH198:$HL198,"DE")*8</f>
        <v>0</v>
      </c>
      <c r="EC196" s="706">
        <f>COUNTIF(beosztás!$GH198:$HL198,"DU")*8</f>
        <v>0</v>
      </c>
      <c r="ED196" s="706">
        <f>COUNTIF(beosztás!$GH198:$HL198,"ÉJ")*8</f>
        <v>0</v>
      </c>
      <c r="EE196" s="706">
        <f>COUNTIF(beosztás!$GH198:$HL198,"N")*12</f>
        <v>0</v>
      </c>
      <c r="EF196" s="706">
        <f>COUNTIF(beosztás!$GH198:$HL198,"é")*12</f>
        <v>0</v>
      </c>
      <c r="EG196" s="706">
        <f>SUM(beosztás!$GH198:$HL198)</f>
        <v>0</v>
      </c>
      <c r="EH196" s="706">
        <f>COUNTIF(beosztás!$GH198:$HL198,"FÜ")*8</f>
        <v>0</v>
      </c>
      <c r="EI196" s="895">
        <f>(COUNTIF(beosztás!$GH198:$HL198,"SN")*12)+(COUNTIF(beosztás!$GH198:$HL198,"SDE")*8)+(COUNTIF(beosztás!$GH198:$HL198,"SDU")*8)+(COUNTIF(beosztás!$GH198:$HL198,"SÉ")*12)+(COUNTIF(beosztás!$GH198:$HL198,"SÉJ")*8)+(COUNTIF(beosztás!$GH198:$HL198,"S1")*1)+(COUNTIF(beosztás!$GH198:$HL198,"S2")*2)+(COUNTIF(beosztás!$GH198:$HL198,"S3")*3)+(COUNTIF(beosztás!$GH198:$HL198,"S4")*4)+(COUNTIF(beosztás!$GH198:$HL198,"S5")*5)+(COUNTIF(beosztás!$GH198:$HL198,"S6")*6)+(COUNTIF(beosztás!$GH198:$HL198,"S7")*7)+(COUNTIF(beosztás!$GH198:$HL198,"S8")*8)+(COUNTIF(beosztás!$GH198:$HL198,"S9")*9)+(COUNTIF(beosztás!$GH198:$HL198,"S10")*10)+(COUNTIF(beosztás!$GH198:$HL198,"S11")*11)+(COUNTIF(beosztás!$GH198:$HL198,"S12")*12)</f>
        <v>0</v>
      </c>
      <c r="EJ196" s="706">
        <f>COUNTIF(beosztás!$GH198:$HL198,"BN")*12+COUNTIF(beosztás!$GH198:$HL198,"BÉ")*12+COUNTIF(beosztás!$GH198:$HL198,"BDE")*8+COUNTIF(beosztás!$GH198:$HL198,"BDU")*8+COUNTIF(beosztás!$GH198:$HL198,"BÉJ")*8+COUNTIF(beosztás!$GH198:$HL198,"B1")*1+COUNTIF(beosztás!$GH198:$HL198,"B2")*2+COUNTIF(beosztás!$GH198:$HL198,"B3")*3+COUNTIF(beosztás!$GH198:$HL198,"B5")*5+COUNTIF(beosztás!$GH198:$HL198,"B6")*6+COUNTIF(beosztás!$GH198:$HL198,"B7")*7+COUNTIF(beosztás!$GH198:$HL198,"B8")*8+COUNTIF(beosztás!$GH198:$HL198,"B9")*9+COUNTIF(beosztás!$GH198:$HL198,"B10")*10+COUNTIF(beosztás!$GH198:$HL198,"B11")*11+COUNTIF(beosztás!$GH198:$HL198,"B12")*12+COUNTIF(beosztás!$GH198:$HL198,"BP")*0</f>
        <v>0</v>
      </c>
      <c r="EK196" s="330">
        <f t="shared" si="943"/>
        <v>0</v>
      </c>
      <c r="EL196" s="706">
        <f>IF(C196="",0,alapadatok!$AN$8)</f>
        <v>184</v>
      </c>
      <c r="EM196" s="330">
        <f t="shared" si="877"/>
        <v>-184</v>
      </c>
      <c r="EN196" s="905">
        <f t="shared" si="944"/>
        <v>0</v>
      </c>
      <c r="EO196" s="325"/>
      <c r="EP196" s="705">
        <f>COUNTIF(beosztás!$HM198:$IQ198,"DE")*8</f>
        <v>0</v>
      </c>
      <c r="EQ196" s="706">
        <f>COUNTIF(beosztás!$HM198:$IQ198,"DU")*8</f>
        <v>0</v>
      </c>
      <c r="ER196" s="706">
        <f>COUNTIF(beosztás!$HM198:$IQ198,"ÉJ")*8</f>
        <v>0</v>
      </c>
      <c r="ES196" s="706">
        <f>COUNTIF(beosztás!$HM198:$IQ198,"N")*12</f>
        <v>0</v>
      </c>
      <c r="ET196" s="706">
        <f>COUNTIF(beosztás!$HM198:$IQ198,"É")*12</f>
        <v>0</v>
      </c>
      <c r="EU196" s="706">
        <f>SUM(beosztás!$HM198:$IQ198)</f>
        <v>0</v>
      </c>
      <c r="EV196" s="895">
        <f>(COUNTIF(beosztás!$HM198:$IQ198,"SN")*12)+(COUNTIF(beosztás!$HM198:$IQ198,"SDE")*8)+(COUNTIF(beosztás!$HM198:$IQ198,"SDU")*8)+(COUNTIF(beosztás!$HM198:$IQ198,"SÉ")*12)+(COUNTIF(beosztás!$HM198:$IQ198,"SÉJ")*8)+(COUNTIF(beosztás!$HM198:$IQ198,"S1")*1)+(COUNTIF(beosztás!$HM198:$IQ198,"S2")*2)+(COUNTIF(beosztás!$HM198:$IQ198,"S3")*3)+(COUNTIF(beosztás!$HM198:$IQ198,"S4")*4)+(COUNTIF(beosztás!$HM198:$IQ198,"S5")*5)+(COUNTIF(beosztás!$HM198:$IQ198,"S6")*6)+(COUNTIF(beosztás!$HM198:$IQ198,"S7")*7)+(COUNTIF(beosztás!$HM198:$IQ198,"S8")*8)+(COUNTIF(beosztás!$HM198:$IQ198,"S9")*9)+(COUNTIF(beosztás!$HM198:$IQ198,"S10")*10)+(COUNTIF(beosztás!$HM198:$IQ198,"S11")*11)+(COUNTIF(beosztás!$HM198:$IQ198,"S12")*12)</f>
        <v>0</v>
      </c>
      <c r="EW196" s="706">
        <f>COUNTIF(beosztás!$HM198:$IQ198,"FÜ")*8</f>
        <v>0</v>
      </c>
      <c r="EX196" s="706">
        <f>COUNTIF(beosztás!$HM198:$IQ198,"BN")*12+COUNTIF(beosztás!$HM198:$IQ198,"BÉ")*12+COUNTIF(beosztás!$HM198:$IQ198,"BDE")*8+COUNTIF(beosztás!$HM198:$IQ198,"BDU")*8+COUNTIF(beosztás!$HM198:$IQ198,"BÉJ")*8+COUNTIF(beosztás!$HM198:$IQ198,"B1")*1+COUNTIF(beosztás!$HM198:$IQ198,"B2")*2+COUNTIF(beosztás!$HM198:$IQ198,"B3")*3+COUNTIF(beosztás!$HM198:$IQ198,"B5")*5+COUNTIF(beosztás!$HM198:$IQ198,"B6")*6+COUNTIF(beosztás!$HM198:$IQ198,"B7")*7+COUNTIF(beosztás!$HM198:$IQ198,"B8")*8+COUNTIF(beosztás!$HM198:$IQ198,"B9")*9+COUNTIF(beosztás!$HM198:$IQ198,"B10")*10+COUNTIF(beosztás!$HM198:$IQ198,"B11")*11+COUNTIF(beosztás!$HM198:$IQ198,"B12")*12+COUNTIF(beosztás!$HM198:$IQ198,"BP")*0</f>
        <v>0</v>
      </c>
      <c r="EY196" s="330">
        <f t="shared" si="945"/>
        <v>0</v>
      </c>
      <c r="EZ196" s="706">
        <f>IF(C196="",0,alapadatok!$AN$9)</f>
        <v>168</v>
      </c>
      <c r="FA196" s="330">
        <f t="shared" si="878"/>
        <v>-168</v>
      </c>
      <c r="FB196" s="905">
        <f t="shared" si="946"/>
        <v>0</v>
      </c>
      <c r="FC196" s="325"/>
      <c r="FD196" s="329">
        <f t="shared" si="879"/>
        <v>0</v>
      </c>
      <c r="FE196" s="330">
        <f t="shared" si="880"/>
        <v>0</v>
      </c>
      <c r="FF196" s="330">
        <f t="shared" si="881"/>
        <v>0</v>
      </c>
      <c r="FG196" s="330">
        <f t="shared" si="882"/>
        <v>0</v>
      </c>
      <c r="FH196" s="330">
        <f t="shared" si="883"/>
        <v>0</v>
      </c>
      <c r="FI196" s="330">
        <f t="shared" si="884"/>
        <v>0</v>
      </c>
      <c r="FJ196" s="330">
        <f t="shared" si="885"/>
        <v>0</v>
      </c>
      <c r="FK196" s="330">
        <f t="shared" si="886"/>
        <v>0</v>
      </c>
      <c r="FL196" s="330">
        <f t="shared" si="887"/>
        <v>0</v>
      </c>
      <c r="FM196" s="330">
        <f t="shared" si="888"/>
        <v>0</v>
      </c>
      <c r="FN196" s="330">
        <f t="shared" si="889"/>
        <v>352</v>
      </c>
      <c r="FO196" s="330">
        <f t="shared" si="890"/>
        <v>-352</v>
      </c>
      <c r="FP196" s="905">
        <f t="shared" si="947"/>
        <v>0</v>
      </c>
      <c r="FQ196" s="326"/>
      <c r="FR196" s="705">
        <f>COUNTIF(beosztás!$IR198:$JU198,"DE")*8</f>
        <v>0</v>
      </c>
      <c r="FS196" s="706">
        <f>COUNTIF(beosztás!$IR198:$JU198,"DU")*8</f>
        <v>0</v>
      </c>
      <c r="FT196" s="706">
        <f>COUNTIF(beosztás!$IR198:$JU198,"ÉJ")*8</f>
        <v>0</v>
      </c>
      <c r="FU196" s="706">
        <f>COUNTIF(beosztás!$IR198:$JU198,"N")*12</f>
        <v>0</v>
      </c>
      <c r="FV196" s="706">
        <f>COUNTIF(beosztás!$IR198:$JU198,"é")*12</f>
        <v>0</v>
      </c>
      <c r="FW196" s="706">
        <f>SUM(beosztás!$IR198:$JU198)</f>
        <v>0</v>
      </c>
      <c r="FX196" s="706">
        <f>COUNTIF(beosztás!$IR198:$JU198,"FÜ")*8</f>
        <v>0</v>
      </c>
      <c r="FY196" s="895">
        <f>(COUNTIF(beosztás!$IR198:$JU198,"SN")*12)+(COUNTIF(beosztás!$IR198:$JU198,"SDE")*8)+(COUNTIF(beosztás!$IR198:$JU198,"SDU")*8)+(COUNTIF(beosztás!$IR198:$JU198,"SÉ")*12)+(COUNTIF(beosztás!$IR198:$JU198,"SÉJ")*8)+(COUNTIF(beosztás!$IR198:$JU198,"S1")*1)+(COUNTIF(beosztás!$IR198:$JU198,"S2")*2)+(COUNTIF(beosztás!$IR198:$JU198,"S3")*3)+(COUNTIF(beosztás!$IR198:$JU198,"S4")*4)+(COUNTIF(beosztás!$IR198:$JU198,"S5")*5)+(COUNTIF(beosztás!$IR198:$JU198,"S6")*6)+(COUNTIF(beosztás!$IR198:$JU198,"S7")*7)+(COUNTIF(beosztás!$IR198:$JU198,"S8")*8)+(COUNTIF(beosztás!$IR198:$JU198,"S9")*9)+(COUNTIF(beosztás!$IR198:$JU198,"S10")*10)+(COUNTIF(beosztás!$IR198:$JU198,"S11")*11)+(COUNTIF(beosztás!$IR198:$JU198,"S12")*12)</f>
        <v>0</v>
      </c>
      <c r="FZ196" s="706">
        <f>COUNTIF(beosztás!$IR198:$JU198,"BN")*12+COUNTIF(beosztás!$IR198:$JU198,"BÉ")*12+COUNTIF(beosztás!$IR198:$JU198,"BDE")*8+COUNTIF(beosztás!$IR198:$JU198,"BDU")*8+COUNTIF(beosztás!$IR198:$JU198,"BÉJ")*8+COUNTIF(beosztás!$IR198:$JU198,"B1")*1+COUNTIF(beosztás!$IR198:$JU198,"B2")*2+COUNTIF(beosztás!$IR198:$JU198,"B3")*3+COUNTIF(beosztás!$IR198:$JU198,"B5")*5+COUNTIF(beosztás!$IR198:$JU198,"B6")*6+COUNTIF(beosztás!$IR198:$JU198,"B7")*7+COUNTIF(beosztás!$IR198:$JU198,"B8")*8+COUNTIF(beosztás!$IR198:$JU198,"B9")*9+COUNTIF(beosztás!$IR198:$JU198,"B10")*10+COUNTIF(beosztás!$IR198:$JU198,"B11")*11+COUNTIF(beosztás!$IR198:$JU198,"B12")*12+COUNTIF(beosztás!$IR198:$JU198,"BP")*0</f>
        <v>0</v>
      </c>
      <c r="GA196" s="330">
        <f t="shared" si="948"/>
        <v>0</v>
      </c>
      <c r="GB196" s="706">
        <f>IF(C196="",0,alapadatok!$AN$10)</f>
        <v>168</v>
      </c>
      <c r="GC196" s="330">
        <f t="shared" si="891"/>
        <v>-168</v>
      </c>
      <c r="GD196" s="905">
        <f t="shared" si="949"/>
        <v>0</v>
      </c>
      <c r="GE196" s="327"/>
      <c r="GF196" s="705">
        <f>COUNTIF(beosztás!$JV198:$KZ198,"DE")*8</f>
        <v>0</v>
      </c>
      <c r="GG196" s="706">
        <f>COUNTIF(beosztás!$JV198:$KZ198,"DU")*8</f>
        <v>0</v>
      </c>
      <c r="GH196" s="706">
        <f>COUNTIF(beosztás!$JV198:$KZ198,"ÉJ")*8</f>
        <v>0</v>
      </c>
      <c r="GI196" s="706">
        <f>COUNTIF(beosztás!$JV198:$KZ198,"N")*12</f>
        <v>0</v>
      </c>
      <c r="GJ196" s="706">
        <f>COUNTIF(beosztás!$JV198:$KZ198,"É")*12</f>
        <v>0</v>
      </c>
      <c r="GK196" s="706">
        <f>SUM(beosztás!$JV198:$KZ198)</f>
        <v>0</v>
      </c>
      <c r="GL196" s="895">
        <f>(COUNTIF(beosztás!$JV198:$KZ198,"SN")*12)+(COUNTIF(beosztás!$JV198:$KZ198,"SDE")*8)+(COUNTIF(beosztás!$JV198:$KZ198,"SDU")*8)+(COUNTIF(beosztás!$JV198:$KZ198,"SÉ")*12)+(COUNTIF(beosztás!$JV198:$KZ198,"SÉJ")*8)+(COUNTIF(beosztás!$JV198:$KZ198,"S1")*1)+(COUNTIF(beosztás!$JV198:$KZ198,"S2")*2)+(COUNTIF(beosztás!$JV198:$KZ198,"S3")*3)+(COUNTIF(beosztás!$JV198:$KZ198,"S4")*4)+(COUNTIF(beosztás!$JV198:$KZ198,"S5")*5)+(COUNTIF(beosztás!$JV198:$KZ198,"S6")*6)+(COUNTIF(beosztás!$JV198:$KZ198,"S7")*7)+(COUNTIF(beosztás!$JV198:$KZ198,"S8")*8)+(COUNTIF(beosztás!$JV198:$KZ198,"S9")*9)+(COUNTIF(beosztás!$JV198:$KZ198,"S10")*10)+(COUNTIF(beosztás!$JV198:$KZ198,"S11")*11)+(COUNTIF(beosztás!$JV198:$KZ198,"S12")*12)</f>
        <v>0</v>
      </c>
      <c r="GM196" s="706">
        <f>COUNTIF(beosztás!$JV198:$KZ198,"FÜ")*8</f>
        <v>0</v>
      </c>
      <c r="GN196" s="706">
        <f>COUNTIF(beosztás!$JV198:$KZ198,"BN")*12+COUNTIF(beosztás!$JV198:$KZ198,"BÉ")*12+COUNTIF(beosztás!$JV198:$KZ198,"BDE")*8+COUNTIF(beosztás!$JV198:$KZ198,"BDU")*8+COUNTIF(beosztás!$JV198:$KZ198,"BÉJ")*8+COUNTIF(beosztás!$JV198:$KZ198,"B1")*1+COUNTIF(beosztás!$JV198:$KZ198,"B2")*2+COUNTIF(beosztás!$JV198:$KZ198,"B3")*3+COUNTIF(beosztás!$JV198:$KZ198,"B5")*5+COUNTIF(beosztás!$JV198:$KZ198,"B6")*6+COUNTIF(beosztás!$JV198:$KZ198,"B7")*7+COUNTIF(beosztás!$JV198:$KZ198,"B8")*8+COUNTIF(beosztás!$JV198:$KZ198,"B9")*9+COUNTIF(beosztás!$JV198:$KZ198,"B10")*10+COUNTIF(beosztás!$JV198:$KZ198,"B11")*11+COUNTIF(beosztás!$JV198:$KZ198,"B12")*12+COUNTIF(beosztás!$JV198:$KZ198,"BP")*0</f>
        <v>0</v>
      </c>
      <c r="GO196" s="330">
        <f t="shared" si="950"/>
        <v>0</v>
      </c>
      <c r="GP196" s="706">
        <f>IF(C196="",0,alapadatok!$AN$11)</f>
        <v>176</v>
      </c>
      <c r="GQ196" s="330">
        <f t="shared" si="892"/>
        <v>-176</v>
      </c>
      <c r="GR196" s="905">
        <f t="shared" si="951"/>
        <v>0</v>
      </c>
      <c r="GS196" s="327"/>
      <c r="GT196" s="329">
        <f t="shared" si="893"/>
        <v>0</v>
      </c>
      <c r="GU196" s="330">
        <f t="shared" si="894"/>
        <v>0</v>
      </c>
      <c r="GV196" s="330">
        <f t="shared" si="895"/>
        <v>0</v>
      </c>
      <c r="GW196" s="330">
        <f t="shared" si="896"/>
        <v>0</v>
      </c>
      <c r="GX196" s="330">
        <f t="shared" si="897"/>
        <v>0</v>
      </c>
      <c r="GY196" s="330">
        <f t="shared" si="898"/>
        <v>0</v>
      </c>
      <c r="GZ196" s="330">
        <f t="shared" si="899"/>
        <v>0</v>
      </c>
      <c r="HA196" s="330">
        <f t="shared" si="900"/>
        <v>0</v>
      </c>
      <c r="HB196" s="330">
        <f t="shared" si="901"/>
        <v>0</v>
      </c>
      <c r="HC196" s="330">
        <f t="shared" si="902"/>
        <v>0</v>
      </c>
      <c r="HD196" s="330">
        <f t="shared" si="903"/>
        <v>344</v>
      </c>
      <c r="HE196" s="330">
        <f t="shared" si="904"/>
        <v>-344</v>
      </c>
      <c r="HF196" s="905">
        <f t="shared" si="952"/>
        <v>0</v>
      </c>
      <c r="HG196" s="326"/>
      <c r="HH196" s="705">
        <f>COUNTIF(beosztás!$LA198:$MD198,"DE")*8</f>
        <v>0</v>
      </c>
      <c r="HI196" s="706">
        <f>COUNTIF(beosztás!$LA198:$MD198,"DU")*8</f>
        <v>0</v>
      </c>
      <c r="HJ196" s="706">
        <f>COUNTIF(beosztás!$LA198:$MD198,"ÉJ")*8</f>
        <v>0</v>
      </c>
      <c r="HK196" s="706">
        <f>COUNTIF(beosztás!$LA198:$MD198,"N")*12</f>
        <v>0</v>
      </c>
      <c r="HL196" s="706">
        <f>COUNTIF(beosztás!$LA198:$MD198,"é")*12</f>
        <v>0</v>
      </c>
      <c r="HM196" s="706">
        <f>SUM(beosztás!$LA198:$MD198)</f>
        <v>0</v>
      </c>
      <c r="HN196" s="706">
        <f>COUNTIF(beosztás!$LA198:$MD198,"FÜ")*8</f>
        <v>8</v>
      </c>
      <c r="HO196" s="895">
        <f>(COUNTIF(beosztás!$LA198:$MD198,"SN")*12)+(COUNTIF(beosztás!$LA198:$MD198,"SDE")*8)+(COUNTIF(beosztás!$LA198:$MD198,"SDU")*8)+(COUNTIF(beosztás!$LA198:$MD198,"SÉ")*12)+(COUNTIF(beosztás!$LA198:$MD198,"SÉJ")*8)+(COUNTIF(beosztás!$LA198:$MD198,"S1")*1)+(COUNTIF(beosztás!$LA198:$MD198,"S2")*2)+(COUNTIF(beosztás!$LA198:$MD198,"S3")*3)+(COUNTIF(beosztás!$LA198:$MD198,"S4")*4)+(COUNTIF(beosztás!$LA198:$MD198,"S5")*5)+(COUNTIF(beosztás!$LA198:$MD198,"S6")*6)+(COUNTIF(beosztás!$LA198:$MD198,"S7")*7)+(COUNTIF(beosztás!$LA198:$MD198,"S8")*8)+(COUNTIF(beosztás!$LA198:$MD198,"S9")*9)+(COUNTIF(beosztás!$LA198:$MD198,"S10")*10)+(COUNTIF(beosztás!$LA198:$MD198,"S11")*11)+(COUNTIF(beosztás!$LA198:$MD198,"S12")*12)</f>
        <v>0</v>
      </c>
      <c r="HP196" s="706">
        <f>COUNTIF(beosztás!$LA198:$MD198,"BN")*12+COUNTIF(beosztás!$LA198:$MD198,"BÉ")*12+COUNTIF(beosztás!$LA198:$MD198,"BDE")*8+COUNTIF(beosztás!$LA198:$MD198,"BDU")*8+COUNTIF(beosztás!$LA198:$MD198,"BÉJ")*8+COUNTIF(beosztás!$LA198:$MD198,"B1")*1+COUNTIF(beosztás!$LA198:$MD198,"B2")*2+COUNTIF(beosztás!$LA198:$MD198,"B3")*3+COUNTIF(beosztás!$KZ198:$MC198,"B5")*5+COUNTIF(beosztás!$KZ198:$MC198,"B6")*6+COUNTIF(beosztás!$KZ198:$MC198,"B7")*7+COUNTIF(beosztás!$KZ198:$MC198,"B8")*8+COUNTIF(beosztás!$LA198:$MD198,"B9")*9+COUNTIF(beosztás!$LA198:$MD198,"B10")*10+COUNTIF(beosztás!$LA198:$MD198,"B11")*11+COUNTIF(beosztás!$LA198:$MD198,"B12")*12+COUNTIF(beosztás!$LA198:$MD198,"BP")*0</f>
        <v>0</v>
      </c>
      <c r="HQ196" s="330">
        <f t="shared" si="953"/>
        <v>0</v>
      </c>
      <c r="HR196" s="706">
        <f>IF(C196="",0,alapadatok!$AN$12)</f>
        <v>160</v>
      </c>
      <c r="HS196" s="330">
        <f t="shared" si="954"/>
        <v>-160</v>
      </c>
      <c r="HT196" s="905">
        <f t="shared" si="955"/>
        <v>0</v>
      </c>
      <c r="HU196" s="327"/>
      <c r="HV196" s="705">
        <f>COUNTIF(beosztás!$ME198:$NI198,"DE")*8</f>
        <v>0</v>
      </c>
      <c r="HW196" s="706">
        <f>COUNTIF(beosztás!$ME198:$NI198,"DU")*8</f>
        <v>0</v>
      </c>
      <c r="HX196" s="706">
        <f>COUNTIF(beosztás!$ME198:$NI198,"ÉJ")*8</f>
        <v>0</v>
      </c>
      <c r="HY196" s="706">
        <f>COUNTIF(beosztás!$ME198:$NI198,"N")*12</f>
        <v>0</v>
      </c>
      <c r="HZ196" s="706">
        <f>COUNTIF(beosztás!$ME198:$NI198,"É")*12</f>
        <v>0</v>
      </c>
      <c r="IA196" s="706">
        <f>SUM(beosztás!$ME198:$NI198)</f>
        <v>0</v>
      </c>
      <c r="IB196" s="706">
        <f>(COUNTIF(beosztás!$ME198:$NI198,"SN")*12)+(COUNTIF(beosztás!$ME198:$NI198,"SDE")*8)+(COUNTIF(beosztás!$ME198:$NI198,"SDU")*8)+(COUNTIF(beosztás!$ME198:$NI198,"SÉ")*12)+(COUNTIF(beosztás!$ME198:$NI198,"SÉJ")*8)+(COUNTIF(beosztás!$ME198:$NI198,"S1")*1)+(COUNTIF(beosztás!$ME198:$NI198,"S2")*2)+(COUNTIF(beosztás!$ME198:$NI198,"S3")*3)+(COUNTIF(beosztás!$ME198:$NI198,"S4")*4)+(COUNTIF(beosztás!$ME198:$NI198,"S5")*5)+(COUNTIF(beosztás!$ME198:$NI198,"S6")*6)+(COUNTIF(beosztás!$ME198:$NI198,"S7")*7)+(COUNTIF(beosztás!$ME198:$NI198,"S8")*8)+(COUNTIF(beosztás!$ME198:$NI198,"S9")*9)+(COUNTIF(beosztás!$ME198:$NI198,"S10")*10)+(COUNTIF(beosztás!$ME198:$NI198,"S11")*11)+(COUNTIF(beosztás!$ME198:$NI198,"S12")*12)</f>
        <v>0</v>
      </c>
      <c r="IC196" s="706">
        <f>COUNTIF(beosztás!$ME198:$NI198,"FÜ")*8</f>
        <v>0</v>
      </c>
      <c r="ID196" s="706">
        <f>COUNTIF(beosztás!$ME198:$NI198,"BN")*12+COUNTIF(beosztás!$ME198:$NI198,"BÉ")*12+COUNTIF(beosztás!$ME198:$NI198,"BDE")*8+COUNTIF(beosztás!$ME198:$NI198,"BDU")*8+COUNTIF(beosztás!$ME198:$NI198,"BÉJ")*8+COUNTIF(beosztás!$ME198:$NI198,"B1")*1+COUNTIF(beosztás!$ME198:$NI198,"B2")*2+COUNTIF(beosztás!$ME198:$NI198,"B3")*3+COUNTIF(beosztás!$ME198:$NI198,"B5")*5+COUNTIF(beosztás!$ME198:$NI198,"B6")*6+COUNTIF(beosztás!$ME198:$NI198,"B7")*7+COUNTIF(beosztás!$ME198:$NI198,"B8")*8+COUNTIF(beosztás!$ME198:$NI198,"B9")*9+COUNTIF(beosztás!$ME198:$NI198,"B10")*10+COUNTIF(beosztás!$ME198:$NI198,"B11")*11+COUNTIF(beosztás!$ME198:$NI198,"B12")*12+COUNTIF(beosztás!$ME198:$NI198,"BP")*0</f>
        <v>0</v>
      </c>
      <c r="IE196" s="330">
        <f t="shared" si="956"/>
        <v>0</v>
      </c>
      <c r="IF196" s="706">
        <f>IF(C196="",0,alapadatok!$AN$13)</f>
        <v>160</v>
      </c>
      <c r="IG196" s="330">
        <f t="shared" si="957"/>
        <v>-160</v>
      </c>
      <c r="IH196" s="739">
        <f t="shared" si="958"/>
        <v>0</v>
      </c>
      <c r="II196" s="327"/>
      <c r="IJ196" s="329">
        <f t="shared" si="959"/>
        <v>0</v>
      </c>
      <c r="IK196" s="330">
        <f t="shared" si="960"/>
        <v>0</v>
      </c>
      <c r="IL196" s="330">
        <f t="shared" si="961"/>
        <v>0</v>
      </c>
      <c r="IM196" s="330">
        <f t="shared" si="962"/>
        <v>0</v>
      </c>
      <c r="IN196" s="330">
        <f t="shared" si="963"/>
        <v>0</v>
      </c>
      <c r="IO196" s="330">
        <f t="shared" si="964"/>
        <v>0</v>
      </c>
      <c r="IP196" s="330">
        <f t="shared" si="965"/>
        <v>0</v>
      </c>
      <c r="IQ196" s="330">
        <f t="shared" si="966"/>
        <v>8</v>
      </c>
      <c r="IR196" s="330">
        <f t="shared" si="967"/>
        <v>0</v>
      </c>
      <c r="IS196" s="330">
        <f t="shared" si="968"/>
        <v>0</v>
      </c>
      <c r="IT196" s="330">
        <f t="shared" si="969"/>
        <v>320</v>
      </c>
      <c r="IU196" s="330">
        <f t="shared" si="970"/>
        <v>-320</v>
      </c>
      <c r="IV196" s="905">
        <f t="shared" si="971"/>
        <v>0</v>
      </c>
      <c r="IW196" s="328"/>
      <c r="JF196" s="21"/>
      <c r="JG196" s="21"/>
    </row>
    <row r="197" spans="1:267" ht="15.75" thickBot="1" x14ac:dyDescent="0.3">
      <c r="A197" s="434">
        <f>IF(beosztás!A199=0,"",beosztás!A199)</f>
        <v>5</v>
      </c>
      <c r="B197" s="435">
        <f>IF(beosztás!B199=0,"",beosztás!B199)</f>
        <v>298</v>
      </c>
      <c r="C197" s="436" t="str">
        <f>IF(beosztás!C199=0,"",beosztás!C199)</f>
        <v>Mészáros Gábor</v>
      </c>
      <c r="D197" s="437" t="str">
        <f>IF(beosztás!D199=0,"",beosztás!D199)</f>
        <v>warehouse</v>
      </c>
      <c r="E197" s="18"/>
      <c r="F197" s="705">
        <f>COUNTIF(beosztás!$I199:$AM199,"DE")*8</f>
        <v>80</v>
      </c>
      <c r="G197" s="706">
        <f>COUNTIF(beosztás!$I199:$AM199,"DU")*8</f>
        <v>96</v>
      </c>
      <c r="H197" s="706">
        <f>COUNTIF(beosztás!$I199:$AM199,"ÉJ")*8</f>
        <v>0</v>
      </c>
      <c r="I197" s="706">
        <f>COUNTIF(beosztás!$I199:$AM199,"N")*12</f>
        <v>0</v>
      </c>
      <c r="J197" s="706">
        <f>COUNTIF(beosztás!$I199:$AM199,"é")*12</f>
        <v>0</v>
      </c>
      <c r="K197" s="706">
        <f>SUM(beosztás!$I199:$AM199)</f>
        <v>0</v>
      </c>
      <c r="L197" s="706">
        <f>COUNTIF(beosztás!$I199:$AM199,"FÜ")*8</f>
        <v>8</v>
      </c>
      <c r="M197" s="706">
        <f>(COUNTIF(beosztás!$I199:$AM199,"SN")*12)+(COUNTIF(beosztás!$I199:$AM199,"SDE")*8)+(COUNTIF(beosztás!$I199:$AM199,"SDU")*8)+(COUNTIF(beosztás!$I199:$AM199,"S1")*1)+(COUNTIF(beosztás!$I199:$AM199,"S2")*2)+(COUNTIF(beosztás!$I199:$AM199,"S3")*3)+(COUNTIF(beosztás!$I199:$AM199,"S4")*4)+(COUNTIF(beosztás!$I199:$AM199,"S5")*5)+(COUNTIF(beosztás!$I199:$AM199,"S6")*6)+(COUNTIF(beosztás!$I199:$AM199,"S7")*7)+(COUNTIF(beosztás!$I199:$AM199,"S8")*8)+(COUNTIF(beosztás!$I199:$AM199,"S9")*9)+(COUNTIF(beosztás!$I199:$AM199,"S10")*10)+(COUNTIF(beosztás!$I199:$AM199,"S11")*11)+(COUNTIF(beosztás!$I199:$AM199,"S12")*12)+(COUNTIF(beosztás!$I199:$AM199,"SÉ")*12)+(COUNTIF(beosztás!$I199:$AM199,"SÉJ")*8)</f>
        <v>0</v>
      </c>
      <c r="N197" s="706">
        <f>COUNTIF(beosztás!$I199:$AM199,"BN")*12+COUNTIF(beosztás!$I199:$AM199,"BÉ")*12+COUNTIF(beosztás!$I199:$AM199,"BDE")*8+COUNTIF(beosztás!$I199:$AM199,"BDU")*8+COUNTIF(beosztás!$I199:$AM199,"BÉJ")*8+COUNTIF(beosztás!$I199:$AM199,"B1")*1+COUNTIF(beosztás!$I199:$AM199,"B2")*2+COUNTIF(beosztás!$I199:$AM199,"B3")*3+COUNTIF(beosztás!$I199:$AM199,"B5")*5+COUNTIF(beosztás!$I199:$AM199,"B6")*6+COUNTIF(beosztás!$I199:$AM199,"B7")*7+COUNTIF(beosztás!$I199:$AM199,"B8")*8+COUNTIF(beosztás!$I199:$AM199,"B9")*9+COUNTIF(beosztás!$I199:$AM199,"B10")*10+COUNTIF(beosztás!$I199:$AM199,"B11")*11+COUNTIF(beosztás!$I199:$AM199,"B12")*12+COUNTIF(beosztás!$I199:$AM199,"BP")*0</f>
        <v>0</v>
      </c>
      <c r="O197" s="330">
        <f t="shared" si="905"/>
        <v>176</v>
      </c>
      <c r="P197" s="706">
        <f>IF(C197="",0,alapadatok!$AN$2)</f>
        <v>176</v>
      </c>
      <c r="Q197" s="330">
        <f t="shared" si="906"/>
        <v>0</v>
      </c>
      <c r="R197" s="739">
        <f t="shared" si="907"/>
        <v>0</v>
      </c>
      <c r="S197" s="325"/>
      <c r="T197" s="705">
        <f>COUNTIF(beosztás!$AN199:$BO199,"DE")*8</f>
        <v>80</v>
      </c>
      <c r="U197" s="706">
        <f>COUNTIF(beosztás!$AN199:$BO199,"DU")*8</f>
        <v>80</v>
      </c>
      <c r="V197" s="706">
        <f>COUNTIF(beosztás!$AN199:$BO199,"ÉJ")*8</f>
        <v>0</v>
      </c>
      <c r="W197" s="706">
        <f>COUNTIF(beosztás!$AN199:$BO199,"N")*12</f>
        <v>0</v>
      </c>
      <c r="X197" s="706">
        <f>COUNTIF(beosztás!$AN199:$BO199,"É")*12</f>
        <v>0</v>
      </c>
      <c r="Y197" s="706">
        <f>SUM(beosztás!$AN199:$BO199)</f>
        <v>0</v>
      </c>
      <c r="Z197" s="706">
        <f>(COUNTIF(beosztás!$AN199:$BO199,"SN")*12)+(COUNTIF(beosztás!$AN199:$BO199,"SDE")*8)+(COUNTIF(beosztás!$AN199:$BO199,"SDU")*8)+(COUNTIF(beosztás!$AN199:$BO199,"SÉ")*12)+(COUNTIF(beosztás!$AN199:$BO199,"SÉJ")*8)+(COUNTIF(beosztás!$AN199:$BO199,"S1")*1)+(COUNTIF(beosztás!$AN199:$BO199,"S2")*2)+(COUNTIF(beosztás!$AN199:$BO199,"S3")*3)+(COUNTIF(beosztás!$AN199:$BO199,"S4")*4)+(COUNTIF(beosztás!$AN199:$BO199,"S5")*5)+(COUNTIF(beosztás!$AN199:$BO199,"S6")*6)+(COUNTIF(beosztás!$AN199:$BO199,"S7")*7)+(COUNTIF(beosztás!$AN199:$BO199,"S8")*8)+(COUNTIF(beosztás!$AN199:$BO199,"S9")*9)+(COUNTIF(beosztás!$AN199:$BO199,"S10")*10)+(COUNTIF(beosztás!$AN199:$BO199,"S11")*11)+(COUNTIF(beosztás!$AN199:$BO199,"S12")*12)</f>
        <v>0</v>
      </c>
      <c r="AA197" s="706">
        <f>COUNTIF(beosztás!$AN199:$BO199,"FÜ")*8</f>
        <v>0</v>
      </c>
      <c r="AB197" s="706">
        <f>COUNTIF(beosztás!$AN199:$BO199,"BN")*12+COUNTIF(beosztás!$AN199:$BO199,"BÉ")*12+COUNTIF(beosztás!$AN199:$BO199,"BDE")*8+COUNTIF(beosztás!$AN199:$BO199,"BDU")*8+COUNTIF(beosztás!$AN199:$BO199,"BÉJ")*8+COUNTIF(beosztás!$AN199:$BO199,"B1")*1+COUNTIF(beosztás!$AN199:$BO199,"B2")*2+COUNTIF(beosztás!$AN199:$BO199,"B3")*3+COUNTIF(beosztás!$AN199:$BO199,"B5")*5+COUNTIF(beosztás!$AN199:$BO199,"B6")*6+COUNTIF(beosztás!$AN199:$BO199,"B7")*7+COUNTIF(beosztás!$AN199:$BO199,"B8")*8+COUNTIF(beosztás!$AN199:$BO199,"B9")*9+COUNTIF(beosztás!$AN199:$BO199,"B10")*10+COUNTIF(beosztás!$AN199:$BO199,"B11")*11+COUNTIF(beosztás!$AN199:$BO199,"B12")*12+COUNTIF(beosztás!$AN199:$BO199,"BP")*0</f>
        <v>0</v>
      </c>
      <c r="AC197" s="330">
        <f t="shared" si="908"/>
        <v>160</v>
      </c>
      <c r="AD197" s="706">
        <f>IF(C197="",0,alapadatok!$AN$3)</f>
        <v>160</v>
      </c>
      <c r="AE197" s="330">
        <f t="shared" si="685"/>
        <v>0</v>
      </c>
      <c r="AF197" s="739">
        <f t="shared" si="909"/>
        <v>0</v>
      </c>
      <c r="AG197" s="325"/>
      <c r="AH197" s="329">
        <f t="shared" si="910"/>
        <v>160</v>
      </c>
      <c r="AI197" s="330">
        <f t="shared" si="911"/>
        <v>176</v>
      </c>
      <c r="AJ197" s="330">
        <f t="shared" si="912"/>
        <v>0</v>
      </c>
      <c r="AK197" s="330">
        <f t="shared" si="913"/>
        <v>0</v>
      </c>
      <c r="AL197" s="330">
        <f t="shared" si="914"/>
        <v>0</v>
      </c>
      <c r="AM197" s="330">
        <f t="shared" si="915"/>
        <v>0</v>
      </c>
      <c r="AN197" s="330">
        <f t="shared" si="916"/>
        <v>0</v>
      </c>
      <c r="AO197" s="330">
        <f t="shared" si="917"/>
        <v>8</v>
      </c>
      <c r="AP197" s="330">
        <f t="shared" si="686"/>
        <v>0</v>
      </c>
      <c r="AQ197" s="330">
        <f t="shared" si="687"/>
        <v>336</v>
      </c>
      <c r="AR197" s="330">
        <f t="shared" si="688"/>
        <v>336</v>
      </c>
      <c r="AS197" s="330">
        <f t="shared" si="689"/>
        <v>0</v>
      </c>
      <c r="AT197" s="739">
        <f t="shared" si="918"/>
        <v>0</v>
      </c>
      <c r="AU197" s="326"/>
      <c r="AV197" s="705">
        <f>COUNTIF(beosztás!$BP199:$CT199,"DE")*8</f>
        <v>72</v>
      </c>
      <c r="AW197" s="706">
        <f>COUNTIF(beosztás!$BP199:$CT199,"DU")*8</f>
        <v>80</v>
      </c>
      <c r="AX197" s="706">
        <f>COUNTIF(beosztás!$BP199:$CT199,"ÉJ")*8</f>
        <v>0</v>
      </c>
      <c r="AY197" s="706">
        <f>COUNTIF(beosztás!$BP199:$CT199,"N")*12</f>
        <v>0</v>
      </c>
      <c r="AZ197" s="706">
        <f>COUNTIF(beosztás!$BP199:$CT199,"é")*12</f>
        <v>0</v>
      </c>
      <c r="BA197" s="706">
        <f>SUM(beosztás!$BP199:$CT199)</f>
        <v>0</v>
      </c>
      <c r="BB197" s="706">
        <f>COUNTIF(beosztás!$BP199:$CT199,"FÜ")*8</f>
        <v>8</v>
      </c>
      <c r="BC197" s="895">
        <f>(COUNTIF(beosztás!$BP199:$CT199,"SN")*12)+(COUNTIF(beosztás!$BP199:$CT199,"SDE")*8)+(COUNTIF(beosztás!$BP199:$CT199,"SDU")*8)+(COUNTIF(beosztás!$BP199:$CT199,"SÉ")*12)+(COUNTIF(beosztás!$BP199:$CT199,"SÉJ")*8)+(COUNTIF(beosztás!$BP199:$CT199,"S1")*1)+(COUNTIF(beosztás!$BP199:$CT199,"S2")*2)+(COUNTIF(beosztás!$BP199:$CT199,"S3")*3)+(COUNTIF(beosztás!$BP199:$CT199,"S4")*4)+(COUNTIF(beosztás!$BP199:$CT199,"S5")*5)+(COUNTIF(beosztás!$BP199:$CT199,"S6")*6)+(COUNTIF(beosztás!$BP199:$CT199,"S7")*7)+(COUNTIF(beosztás!$BP199:$CT199,"S8")*8)+(COUNTIF(beosztás!$BP199:$CT199,"S9")*9)+(COUNTIF(beosztás!$BP199:$CT199,"S10")*10)+(COUNTIF(beosztás!$BP199:$CT199,"S11")*11)+(COUNTIF(beosztás!$BP199:$CT199,"S12")*12)</f>
        <v>8</v>
      </c>
      <c r="BD197" s="706">
        <f>COUNTIF(beosztás!$BP199:$CT199,"BN")*12+COUNTIF(beosztás!$BP199:$CT199,"BÉ")*12+COUNTIF(beosztás!$BP199:$CT199,"BDE")*8+COUNTIF(beosztás!$BP199:$CT199,"BDU")*8+COUNTIF(beosztás!$BP199:$CT199,"BÉJ")*8+COUNTIF(beosztás!$BP199:$CT199,"B1")*1+COUNTIF(beosztás!$BP199:$CT199,"B2")*2+COUNTIF(beosztás!$BP199:$CT199,"B3")*3+COUNTIF(beosztás!$BP199:$CT199,"B5")*5+COUNTIF(beosztás!$BP199:$CT199,"B6")*6+COUNTIF(beosztás!$BP199:$CT199,"B7")*7+COUNTIF(beosztás!$BP199:$CT199,"B8")*8+COUNTIF(beosztás!$BP199:$CT199,"B9")*9+COUNTIF(beosztás!$BP199:$CT199,"B10")*10+COUNTIF(beosztás!$BP199:$CT199,"B11")*11+COUNTIF(beosztás!$BP199:$CT199,"B12")*12+COUNTIF(beosztás!$BP199:$CT199,"BP")*0</f>
        <v>0</v>
      </c>
      <c r="BE197" s="330">
        <f t="shared" si="919"/>
        <v>160</v>
      </c>
      <c r="BF197" s="706">
        <f>IF(C197="",0,alapadatok!$AN$4)</f>
        <v>160</v>
      </c>
      <c r="BG197" s="330">
        <f t="shared" si="920"/>
        <v>0</v>
      </c>
      <c r="BH197" s="739">
        <f t="shared" si="921"/>
        <v>8</v>
      </c>
      <c r="BI197" s="325"/>
      <c r="BJ197" s="705">
        <f>COUNTIF(beosztás!$CU199:$DX199,"DE")*8</f>
        <v>88</v>
      </c>
      <c r="BK197" s="706">
        <f>COUNTIF(beosztás!$CU199:$DX199,"DU")*8</f>
        <v>80</v>
      </c>
      <c r="BL197" s="706">
        <f>COUNTIF(beosztás!$CU199:$DX199,"ÉJ")*8</f>
        <v>0</v>
      </c>
      <c r="BM197" s="706">
        <f>COUNTIF(beosztás!$CU199:$DX199,"N")*12</f>
        <v>0</v>
      </c>
      <c r="BN197" s="706">
        <f>COUNTIF(beosztás!$CU199:$DX199,"É")*12</f>
        <v>0</v>
      </c>
      <c r="BO197" s="706">
        <f>SUM(beosztás!$CU199:$DX199)</f>
        <v>0</v>
      </c>
      <c r="BP197" s="895">
        <f>(COUNTIF(beosztás!$CU199:$DX199,"SN")*12)+(COUNTIF(beosztás!$CU199:$DX199,"SDE")*8)+(COUNTIF(beosztás!$CU199:$DX199,"SDU")*8)+(COUNTIF(beosztás!$CU199:$DX199,"SÉ")*12)+(COUNTIF(beosztás!$CU199:$DX199,"SÉJ")*8)+(COUNTIF(beosztás!$CU199:$DX199,"S1")*1)+(COUNTIF(beosztás!$CU199:$DX199,"S2")*2)+(COUNTIF(beosztás!$CU199:$DX199,"S3")*3)+(COUNTIF(beosztás!$CU199:$DX199,"S4")*4)+(COUNTIF(beosztás!$CU199:$DX199,"S5")*5)+(COUNTIF(beosztás!$CU199:$DX199,"S6")*6)+(COUNTIF(beosztás!$CU199:$DX199,"S7")*7)+(COUNTIF(beosztás!$CU199:$DX199,"S8")*8)+(COUNTIF(beosztás!$CU199:$DX199,"S9")*9)+(COUNTIF(beosztás!$CU199:$DX199,"S10")*10)+(COUNTIF(beosztás!$CU199:$DX199,"S11")*11)+(COUNTIF(beosztás!$CU199:$DX199,"S12")*12)</f>
        <v>0</v>
      </c>
      <c r="BQ197" s="706">
        <f>COUNTIF(beosztás!$CU199:$DX199,"FÜ")*8</f>
        <v>8</v>
      </c>
      <c r="BR197" s="706">
        <f>COUNTIF(beosztás!$CU199:$DX199,"BN")*12+COUNTIF(beosztás!$CU199:$DX199,"BÉ")*12+COUNTIF(beosztás!$CU199:$DX199,"BDE")*8+COUNTIF(beosztás!$CU199:$DX199,"BDU")*8+COUNTIF(beosztás!$CU199:$DX199,"BÉJ")*8+COUNTIF(beosztás!$CU199:$DX199,"B1")*1+COUNTIF(beosztás!$CU199:$DX199,"B2")*2+COUNTIF(beosztás!$CU199:$DX199,"B3")*3+COUNTIF(beosztás!$CU199:$DX199,"B5")*5+COUNTIF(beosztás!$CU199:$DX199,"B6")*6+COUNTIF(beosztás!$CU199:$DX199,"B7")*7+COUNTIF(beosztás!$CU199:$DX199,"B8")*8+COUNTIF(beosztás!$CU199:$DX199,"B9")*9+COUNTIF(beosztás!$CU199:$DX199,"B10")*10+COUNTIF(beosztás!$CU199:$DX199,"B11")*11+COUNTIF(beosztás!$CU199:$DX199,"B12")*12+COUNTIF(beosztás!$CU199:$DX199,"BP")*0</f>
        <v>0</v>
      </c>
      <c r="BS197" s="330">
        <f t="shared" si="922"/>
        <v>168</v>
      </c>
      <c r="BT197" s="706">
        <f>IF(C197="",0,alapadatok!$AN$5)</f>
        <v>168</v>
      </c>
      <c r="BU197" s="330">
        <f t="shared" si="923"/>
        <v>0</v>
      </c>
      <c r="BV197" s="739">
        <f t="shared" si="924"/>
        <v>0</v>
      </c>
      <c r="BW197" s="325"/>
      <c r="BX197" s="329">
        <f t="shared" si="925"/>
        <v>160</v>
      </c>
      <c r="BY197" s="330">
        <f t="shared" si="926"/>
        <v>160</v>
      </c>
      <c r="BZ197" s="330">
        <f t="shared" si="927"/>
        <v>0</v>
      </c>
      <c r="CA197" s="330">
        <f t="shared" si="928"/>
        <v>0</v>
      </c>
      <c r="CB197" s="330">
        <f t="shared" si="929"/>
        <v>0</v>
      </c>
      <c r="CC197" s="330">
        <f t="shared" si="930"/>
        <v>0</v>
      </c>
      <c r="CD197" s="330">
        <f t="shared" si="931"/>
        <v>8</v>
      </c>
      <c r="CE197" s="330">
        <f t="shared" si="932"/>
        <v>16</v>
      </c>
      <c r="CF197" s="330">
        <f t="shared" si="933"/>
        <v>0</v>
      </c>
      <c r="CG197" s="330">
        <f t="shared" si="934"/>
        <v>328</v>
      </c>
      <c r="CH197" s="330">
        <f t="shared" si="935"/>
        <v>328</v>
      </c>
      <c r="CI197" s="330">
        <f t="shared" si="936"/>
        <v>0</v>
      </c>
      <c r="CJ197" s="739">
        <f t="shared" si="937"/>
        <v>8</v>
      </c>
      <c r="CK197" s="326"/>
      <c r="CL197" s="705">
        <f>COUNTIF(beosztás!$DY199:$FC199,"DE")*8</f>
        <v>0</v>
      </c>
      <c r="CM197" s="706">
        <f>COUNTIF(beosztás!$DY199:$FC199,"DU")*8</f>
        <v>0</v>
      </c>
      <c r="CN197" s="706">
        <f>COUNTIF(beosztás!$DY199:$FC199,"ÉJ")*8</f>
        <v>0</v>
      </c>
      <c r="CO197" s="706">
        <f>COUNTIF(beosztás!$DY199:$FC199,"N")*12</f>
        <v>0</v>
      </c>
      <c r="CP197" s="706">
        <f>COUNTIF(beosztás!$DY199:$FC199,"é")*12</f>
        <v>0</v>
      </c>
      <c r="CQ197" s="706">
        <f>SUM(beosztás!$DY199:$FC199)</f>
        <v>0</v>
      </c>
      <c r="CR197" s="706">
        <f>COUNTIF(beosztás!$DY199:$FC199,"FÜ")*8</f>
        <v>8</v>
      </c>
      <c r="CS197" s="895">
        <f>(COUNTIF(beosztás!$DY199:$FC199,"SN")*12)+(COUNTIF(beosztás!$DY199:$FC199,"SDE")*8)+(COUNTIF(beosztás!$DY199:$FC199,"SDU")*8)+(COUNTIF(beosztás!$DY199:$FC199,"SÉ")*12)+(COUNTIF(beosztás!$DY199:$FC199,"SÉJ")*8)+(COUNTIF(beosztás!$DY199:$FC199,"S1")*1)+(COUNTIF(beosztás!$DY199:$FC199,"S2")*2)+(COUNTIF(beosztás!$DY199:$FC199,"S3")*3)+(COUNTIF(beosztás!$DY199:$FC199,"S4")*4)+(COUNTIF(beosztás!$DY199:$FC199,"S5")*5)+(COUNTIF(beosztás!$DY199:$FC199,"S6")*6)+(COUNTIF(beosztás!$DY199:$FC199,"S7")*7)+(COUNTIF(beosztás!$DY199:$FC199,"S8")*8)+(COUNTIF(beosztás!$DY199:$FC199,"S9")*9)+(COUNTIF(beosztás!$DY199:$FC199,"S10")*10)+(COUNTIF(beosztás!$DY199:$FC199,"S11")*11)+(COUNTIF(beosztás!$DY199:$FC199,"S12")*12)</f>
        <v>0</v>
      </c>
      <c r="CT197" s="706">
        <f>COUNTIF(beosztás!$DY199:$FC199,"BN")*12+COUNTIF(beosztás!$DY199:$FC199,"BÉ")*12+COUNTIF(beosztás!$DY199:$FC199,"BDE")*8+COUNTIF(beosztás!$DY199:$FC199,"BDU")*8+COUNTIF(beosztás!$DY199:$FC199,"BÉJ")*8+COUNTIF(beosztás!$DY199:$FC199,"B1")*1+COUNTIF(beosztás!$DY199:$FC199,"B2")*2+COUNTIF(beosztás!$DY199:$FC199,"B3")*3+COUNTIF(beosztás!$DY199:$FC199,"B5")*5+COUNTIF(beosztás!$DY199:$FC199,"B6")*6+COUNTIF(beosztás!$DY199:$FC199,"B7")*7+COUNTIF(beosztás!$DY199:$FC199,"B8")*8+COUNTIF(beosztás!$DY199:$FC199,"B9")*9+COUNTIF(beosztás!$DY199:$FC199,"B10")*10+COUNTIF(beosztás!$DY199:$FC199,"B11")*11+COUNTIF(beosztás!$DY199:$FC199,"B12")*12+COUNTIF(beosztás!$DY199:$FC199,"BP")*0</f>
        <v>0</v>
      </c>
      <c r="CU197" s="330">
        <f t="shared" si="938"/>
        <v>0</v>
      </c>
      <c r="CV197" s="706">
        <f>IF(C197="",0,alapadatok!$AN$6)</f>
        <v>168</v>
      </c>
      <c r="CW197" s="330">
        <f t="shared" si="863"/>
        <v>-168</v>
      </c>
      <c r="CX197" s="905">
        <f t="shared" si="939"/>
        <v>0</v>
      </c>
      <c r="CY197" s="325"/>
      <c r="CZ197" s="705">
        <f>COUNTIF(beosztás!$FD199:$GG199,"DE")*8</f>
        <v>0</v>
      </c>
      <c r="DA197" s="706">
        <f>COUNTIF(beosztás!$FD199:$GG199,"DU")*8</f>
        <v>0</v>
      </c>
      <c r="DB197" s="706">
        <f>COUNTIF(beosztás!$FD199:$GG199,"ÉJ")*8</f>
        <v>0</v>
      </c>
      <c r="DC197" s="706">
        <f>COUNTIF(beosztás!$FD199:$GG199,"N")*12</f>
        <v>0</v>
      </c>
      <c r="DD197" s="706">
        <f>COUNTIF(beosztás!$FD199:$GG199,"É")*12</f>
        <v>0</v>
      </c>
      <c r="DE197" s="706">
        <f>SUM(beosztás!$FD199:$GG199)</f>
        <v>0</v>
      </c>
      <c r="DF197" s="895">
        <f>(COUNTIF(beosztás!$FD199:$GG199,"SN")*12)+(COUNTIF(beosztás!$FD199:$GG199,"SDE")*8)+(COUNTIF(beosztás!$FD199:$GG199,"SDU")*8)+(COUNTIF(beosztás!$FD199:$GG199,"SÉ")*12)+(COUNTIF(beosztás!$FD199:$GG199,"SÉJ")*8)+(COUNTIF(beosztás!$FD199:$GG199,"S1")*1)+(COUNTIF(beosztás!$FD199:$GG199,"S2")*2)+(COUNTIF(beosztás!$FD199:$GG199,"S3")*3)+(COUNTIF(beosztás!$FD199:$GG199,"S4")*4)+(COUNTIF(beosztás!$FD199:$GG199,"S5")*5)+(COUNTIF(beosztás!$FD199:$GG199,"S6")*6)+(COUNTIF(beosztás!$FD199:$GG199,"S7")*7)+(COUNTIF(beosztás!$FD199:$GG199,"S8")*8)+(COUNTIF(beosztás!$FD199:$GG199,"S9")*9)+(COUNTIF(beosztás!$FD199:$GG199,"S10")*10)+(COUNTIF(beosztás!$FD199:$GG199,"S11")*11)+(COUNTIF(beosztás!$FD199:$GG199,"S12")*12)</f>
        <v>0</v>
      </c>
      <c r="DG197" s="706">
        <f>COUNTIF(beosztás!$FD199:$GG199,"FÜ")*8</f>
        <v>0</v>
      </c>
      <c r="DH197" s="706">
        <f>COUNTIF(beosztás!$FD199:$GG199,"BN")*12+COUNTIF(beosztás!$FD199:$GG199,"BÉ")*12+COUNTIF(beosztás!$FD199:$GG199,"BDE")*8+COUNTIF(beosztás!$FD199:$GG199,"BDU")*8+COUNTIF(beosztás!$FD199:$GG199,"BÉJ")*8+COUNTIF(beosztás!$FD199:$GG199,"B1")*1+COUNTIF(beosztás!$FD199:$GG199,"B2")*2+COUNTIF(beosztás!$FD199:$GG199,"B3")*3+COUNTIF(beosztás!$FD199:$GG199,"B5")*5+COUNTIF(beosztás!$FD199:$GG199,"B6")*6+COUNTIF(beosztás!$FD199:$GG199,"B7")*7+COUNTIF(beosztás!$FD199:$GG199,"B8")*8+COUNTIF(beosztás!$FD199:$GG199,"B9")*9+COUNTIF(beosztás!$FD199:$GG199,"B10")*10+COUNTIF(beosztás!$FD199:$GG199,"B11")*11+COUNTIF(beosztás!$FD199:$GG199,"B12")*12+COUNTIF(beosztás!$FD199:$GG199,"BP")*0</f>
        <v>0</v>
      </c>
      <c r="DI197" s="330">
        <f t="shared" si="940"/>
        <v>0</v>
      </c>
      <c r="DJ197" s="706">
        <f>IF(C197="",0,alapadatok!$AN$7)</f>
        <v>160</v>
      </c>
      <c r="DK197" s="330">
        <f t="shared" si="864"/>
        <v>-160</v>
      </c>
      <c r="DL197" s="739">
        <f t="shared" si="941"/>
        <v>0</v>
      </c>
      <c r="DM197" s="325"/>
      <c r="DN197" s="329">
        <f t="shared" si="865"/>
        <v>0</v>
      </c>
      <c r="DO197" s="330">
        <f t="shared" si="866"/>
        <v>0</v>
      </c>
      <c r="DP197" s="330">
        <f t="shared" si="867"/>
        <v>0</v>
      </c>
      <c r="DQ197" s="330">
        <f t="shared" si="868"/>
        <v>0</v>
      </c>
      <c r="DR197" s="330">
        <f t="shared" si="869"/>
        <v>0</v>
      </c>
      <c r="DS197" s="330">
        <f t="shared" si="870"/>
        <v>0</v>
      </c>
      <c r="DT197" s="330">
        <f t="shared" si="871"/>
        <v>0</v>
      </c>
      <c r="DU197" s="330">
        <f t="shared" si="872"/>
        <v>8</v>
      </c>
      <c r="DV197" s="330">
        <f t="shared" si="873"/>
        <v>0</v>
      </c>
      <c r="DW197" s="330">
        <f t="shared" si="874"/>
        <v>0</v>
      </c>
      <c r="DX197" s="330">
        <f t="shared" si="875"/>
        <v>328</v>
      </c>
      <c r="DY197" s="330">
        <f t="shared" si="876"/>
        <v>-328</v>
      </c>
      <c r="DZ197" s="905">
        <f t="shared" si="942"/>
        <v>0</v>
      </c>
      <c r="EA197" s="326"/>
      <c r="EB197" s="705">
        <f>COUNTIF(beosztás!$GH199:$HL199,"DE")*8</f>
        <v>0</v>
      </c>
      <c r="EC197" s="706">
        <f>COUNTIF(beosztás!$GH199:$HL199,"DU")*8</f>
        <v>0</v>
      </c>
      <c r="ED197" s="706">
        <f>COUNTIF(beosztás!$GH199:$HL199,"ÉJ")*8</f>
        <v>0</v>
      </c>
      <c r="EE197" s="706">
        <f>COUNTIF(beosztás!$GH199:$HL199,"N")*12</f>
        <v>0</v>
      </c>
      <c r="EF197" s="706">
        <f>COUNTIF(beosztás!$GH199:$HL199,"é")*12</f>
        <v>0</v>
      </c>
      <c r="EG197" s="706">
        <f>SUM(beosztás!$GH199:$HL199)</f>
        <v>0</v>
      </c>
      <c r="EH197" s="706">
        <f>COUNTIF(beosztás!$GH199:$HL199,"FÜ")*8</f>
        <v>0</v>
      </c>
      <c r="EI197" s="895">
        <f>(COUNTIF(beosztás!$GH199:$HL199,"SN")*12)+(COUNTIF(beosztás!$GH199:$HL199,"SDE")*8)+(COUNTIF(beosztás!$GH199:$HL199,"SDU")*8)+(COUNTIF(beosztás!$GH199:$HL199,"SÉ")*12)+(COUNTIF(beosztás!$GH199:$HL199,"SÉJ")*8)+(COUNTIF(beosztás!$GH199:$HL199,"S1")*1)+(COUNTIF(beosztás!$GH199:$HL199,"S2")*2)+(COUNTIF(beosztás!$GH199:$HL199,"S3")*3)+(COUNTIF(beosztás!$GH199:$HL199,"S4")*4)+(COUNTIF(beosztás!$GH199:$HL199,"S5")*5)+(COUNTIF(beosztás!$GH199:$HL199,"S6")*6)+(COUNTIF(beosztás!$GH199:$HL199,"S7")*7)+(COUNTIF(beosztás!$GH199:$HL199,"S8")*8)+(COUNTIF(beosztás!$GH199:$HL199,"S9")*9)+(COUNTIF(beosztás!$GH199:$HL199,"S10")*10)+(COUNTIF(beosztás!$GH199:$HL199,"S11")*11)+(COUNTIF(beosztás!$GH199:$HL199,"S12")*12)</f>
        <v>0</v>
      </c>
      <c r="EJ197" s="706">
        <f>COUNTIF(beosztás!$GH199:$HL199,"BN")*12+COUNTIF(beosztás!$GH199:$HL199,"BÉ")*12+COUNTIF(beosztás!$GH199:$HL199,"BDE")*8+COUNTIF(beosztás!$GH199:$HL199,"BDU")*8+COUNTIF(beosztás!$GH199:$HL199,"BÉJ")*8+COUNTIF(beosztás!$GH199:$HL199,"B1")*1+COUNTIF(beosztás!$GH199:$HL199,"B2")*2+COUNTIF(beosztás!$GH199:$HL199,"B3")*3+COUNTIF(beosztás!$GH199:$HL199,"B5")*5+COUNTIF(beosztás!$GH199:$HL199,"B6")*6+COUNTIF(beosztás!$GH199:$HL199,"B7")*7+COUNTIF(beosztás!$GH199:$HL199,"B8")*8+COUNTIF(beosztás!$GH199:$HL199,"B9")*9+COUNTIF(beosztás!$GH199:$HL199,"B10")*10+COUNTIF(beosztás!$GH199:$HL199,"B11")*11+COUNTIF(beosztás!$GH199:$HL199,"B12")*12+COUNTIF(beosztás!$GH199:$HL199,"BP")*0</f>
        <v>0</v>
      </c>
      <c r="EK197" s="330">
        <f t="shared" si="943"/>
        <v>0</v>
      </c>
      <c r="EL197" s="706">
        <f>IF(C197="",0,alapadatok!$AN$8)</f>
        <v>184</v>
      </c>
      <c r="EM197" s="330">
        <f t="shared" si="877"/>
        <v>-184</v>
      </c>
      <c r="EN197" s="905">
        <f t="shared" si="944"/>
        <v>0</v>
      </c>
      <c r="EO197" s="325"/>
      <c r="EP197" s="705">
        <f>COUNTIF(beosztás!$HM199:$IQ199,"DE")*8</f>
        <v>0</v>
      </c>
      <c r="EQ197" s="706">
        <f>COUNTIF(beosztás!$HM199:$IQ199,"DU")*8</f>
        <v>0</v>
      </c>
      <c r="ER197" s="706">
        <f>COUNTIF(beosztás!$HM199:$IQ199,"ÉJ")*8</f>
        <v>0</v>
      </c>
      <c r="ES197" s="706">
        <f>COUNTIF(beosztás!$HM199:$IQ199,"N")*12</f>
        <v>0</v>
      </c>
      <c r="ET197" s="706">
        <f>COUNTIF(beosztás!$HM199:$IQ199,"É")*12</f>
        <v>0</v>
      </c>
      <c r="EU197" s="706">
        <f>SUM(beosztás!$HM199:$IQ199)</f>
        <v>0</v>
      </c>
      <c r="EV197" s="895">
        <f>(COUNTIF(beosztás!$HM199:$IQ199,"SN")*12)+(COUNTIF(beosztás!$HM199:$IQ199,"SDE")*8)+(COUNTIF(beosztás!$HM199:$IQ199,"SDU")*8)+(COUNTIF(beosztás!$HM199:$IQ199,"SÉ")*12)+(COUNTIF(beosztás!$HM199:$IQ199,"SÉJ")*8)+(COUNTIF(beosztás!$HM199:$IQ199,"S1")*1)+(COUNTIF(beosztás!$HM199:$IQ199,"S2")*2)+(COUNTIF(beosztás!$HM199:$IQ199,"S3")*3)+(COUNTIF(beosztás!$HM199:$IQ199,"S4")*4)+(COUNTIF(beosztás!$HM199:$IQ199,"S5")*5)+(COUNTIF(beosztás!$HM199:$IQ199,"S6")*6)+(COUNTIF(beosztás!$HM199:$IQ199,"S7")*7)+(COUNTIF(beosztás!$HM199:$IQ199,"S8")*8)+(COUNTIF(beosztás!$HM199:$IQ199,"S9")*9)+(COUNTIF(beosztás!$HM199:$IQ199,"S10")*10)+(COUNTIF(beosztás!$HM199:$IQ199,"S11")*11)+(COUNTIF(beosztás!$HM199:$IQ199,"S12")*12)</f>
        <v>0</v>
      </c>
      <c r="EW197" s="706">
        <f>COUNTIF(beosztás!$HM199:$IQ199,"FÜ")*8</f>
        <v>0</v>
      </c>
      <c r="EX197" s="706">
        <f>COUNTIF(beosztás!$HM199:$IQ199,"BN")*12+COUNTIF(beosztás!$HM199:$IQ199,"BÉ")*12+COUNTIF(beosztás!$HM199:$IQ199,"BDE")*8+COUNTIF(beosztás!$HM199:$IQ199,"BDU")*8+COUNTIF(beosztás!$HM199:$IQ199,"BÉJ")*8+COUNTIF(beosztás!$HM199:$IQ199,"B1")*1+COUNTIF(beosztás!$HM199:$IQ199,"B2")*2+COUNTIF(beosztás!$HM199:$IQ199,"B3")*3+COUNTIF(beosztás!$HM199:$IQ199,"B5")*5+COUNTIF(beosztás!$HM199:$IQ199,"B6")*6+COUNTIF(beosztás!$HM199:$IQ199,"B7")*7+COUNTIF(beosztás!$HM199:$IQ199,"B8")*8+COUNTIF(beosztás!$HM199:$IQ199,"B9")*9+COUNTIF(beosztás!$HM199:$IQ199,"B10")*10+COUNTIF(beosztás!$HM199:$IQ199,"B11")*11+COUNTIF(beosztás!$HM199:$IQ199,"B12")*12+COUNTIF(beosztás!$HM199:$IQ199,"BP")*0</f>
        <v>0</v>
      </c>
      <c r="EY197" s="330">
        <f t="shared" si="945"/>
        <v>0</v>
      </c>
      <c r="EZ197" s="706">
        <f>IF(C197="",0,alapadatok!$AN$9)</f>
        <v>168</v>
      </c>
      <c r="FA197" s="330">
        <f t="shared" si="878"/>
        <v>-168</v>
      </c>
      <c r="FB197" s="905">
        <f t="shared" si="946"/>
        <v>0</v>
      </c>
      <c r="FC197" s="325"/>
      <c r="FD197" s="329">
        <f t="shared" si="879"/>
        <v>0</v>
      </c>
      <c r="FE197" s="330">
        <f t="shared" si="880"/>
        <v>0</v>
      </c>
      <c r="FF197" s="330">
        <f t="shared" si="881"/>
        <v>0</v>
      </c>
      <c r="FG197" s="330">
        <f t="shared" si="882"/>
        <v>0</v>
      </c>
      <c r="FH197" s="330">
        <f t="shared" si="883"/>
        <v>0</v>
      </c>
      <c r="FI197" s="330">
        <f t="shared" si="884"/>
        <v>0</v>
      </c>
      <c r="FJ197" s="330">
        <f t="shared" si="885"/>
        <v>0</v>
      </c>
      <c r="FK197" s="330">
        <f t="shared" si="886"/>
        <v>0</v>
      </c>
      <c r="FL197" s="330">
        <f t="shared" si="887"/>
        <v>0</v>
      </c>
      <c r="FM197" s="330">
        <f t="shared" si="888"/>
        <v>0</v>
      </c>
      <c r="FN197" s="330">
        <f t="shared" si="889"/>
        <v>352</v>
      </c>
      <c r="FO197" s="330">
        <f t="shared" si="890"/>
        <v>-352</v>
      </c>
      <c r="FP197" s="905">
        <f t="shared" si="947"/>
        <v>0</v>
      </c>
      <c r="FQ197" s="326"/>
      <c r="FR197" s="705">
        <f>COUNTIF(beosztás!$IR199:$JU199,"DE")*8</f>
        <v>0</v>
      </c>
      <c r="FS197" s="706">
        <f>COUNTIF(beosztás!$IR199:$JU199,"DU")*8</f>
        <v>0</v>
      </c>
      <c r="FT197" s="706">
        <f>COUNTIF(beosztás!$IR199:$JU199,"ÉJ")*8</f>
        <v>0</v>
      </c>
      <c r="FU197" s="706">
        <f>COUNTIF(beosztás!$IR199:$JU199,"N")*12</f>
        <v>0</v>
      </c>
      <c r="FV197" s="706">
        <f>COUNTIF(beosztás!$IR199:$JU199,"é")*12</f>
        <v>0</v>
      </c>
      <c r="FW197" s="706">
        <f>SUM(beosztás!$IR199:$JU199)</f>
        <v>0</v>
      </c>
      <c r="FX197" s="706">
        <f>COUNTIF(beosztás!$IR199:$JU199,"FÜ")*8</f>
        <v>0</v>
      </c>
      <c r="FY197" s="895">
        <f>(COUNTIF(beosztás!$IR199:$JU199,"SN")*12)+(COUNTIF(beosztás!$IR199:$JU199,"SDE")*8)+(COUNTIF(beosztás!$IR199:$JU199,"SDU")*8)+(COUNTIF(beosztás!$IR199:$JU199,"SÉ")*12)+(COUNTIF(beosztás!$IR199:$JU199,"SÉJ")*8)+(COUNTIF(beosztás!$IR199:$JU199,"S1")*1)+(COUNTIF(beosztás!$IR199:$JU199,"S2")*2)+(COUNTIF(beosztás!$IR199:$JU199,"S3")*3)+(COUNTIF(beosztás!$IR199:$JU199,"S4")*4)+(COUNTIF(beosztás!$IR199:$JU199,"S5")*5)+(COUNTIF(beosztás!$IR199:$JU199,"S6")*6)+(COUNTIF(beosztás!$IR199:$JU199,"S7")*7)+(COUNTIF(beosztás!$IR199:$JU199,"S8")*8)+(COUNTIF(beosztás!$IR199:$JU199,"S9")*9)+(COUNTIF(beosztás!$IR199:$JU199,"S10")*10)+(COUNTIF(beosztás!$IR199:$JU199,"S11")*11)+(COUNTIF(beosztás!$IR199:$JU199,"S12")*12)</f>
        <v>0</v>
      </c>
      <c r="FZ197" s="706">
        <f>COUNTIF(beosztás!$IR199:$JU199,"BN")*12+COUNTIF(beosztás!$IR199:$JU199,"BÉ")*12+COUNTIF(beosztás!$IR199:$JU199,"BDE")*8+COUNTIF(beosztás!$IR199:$JU199,"BDU")*8+COUNTIF(beosztás!$IR199:$JU199,"BÉJ")*8+COUNTIF(beosztás!$IR199:$JU199,"B1")*1+COUNTIF(beosztás!$IR199:$JU199,"B2")*2+COUNTIF(beosztás!$IR199:$JU199,"B3")*3+COUNTIF(beosztás!$IR199:$JU199,"B5")*5+COUNTIF(beosztás!$IR199:$JU199,"B6")*6+COUNTIF(beosztás!$IR199:$JU199,"B7")*7+COUNTIF(beosztás!$IR199:$JU199,"B8")*8+COUNTIF(beosztás!$IR199:$JU199,"B9")*9+COUNTIF(beosztás!$IR199:$JU199,"B10")*10+COUNTIF(beosztás!$IR199:$JU199,"B11")*11+COUNTIF(beosztás!$IR199:$JU199,"B12")*12+COUNTIF(beosztás!$IR199:$JU199,"BP")*0</f>
        <v>0</v>
      </c>
      <c r="GA197" s="330">
        <f t="shared" si="948"/>
        <v>0</v>
      </c>
      <c r="GB197" s="706">
        <f>IF(C197="",0,alapadatok!$AN$10)</f>
        <v>168</v>
      </c>
      <c r="GC197" s="330">
        <f t="shared" si="891"/>
        <v>-168</v>
      </c>
      <c r="GD197" s="905">
        <f t="shared" si="949"/>
        <v>0</v>
      </c>
      <c r="GE197" s="327"/>
      <c r="GF197" s="705">
        <f>COUNTIF(beosztás!$JV199:$KZ199,"DE")*8</f>
        <v>0</v>
      </c>
      <c r="GG197" s="706">
        <f>COUNTIF(beosztás!$JV199:$KZ199,"DU")*8</f>
        <v>0</v>
      </c>
      <c r="GH197" s="706">
        <f>COUNTIF(beosztás!$JV199:$KZ199,"ÉJ")*8</f>
        <v>0</v>
      </c>
      <c r="GI197" s="706">
        <f>COUNTIF(beosztás!$JV199:$KZ199,"N")*12</f>
        <v>0</v>
      </c>
      <c r="GJ197" s="706">
        <f>COUNTIF(beosztás!$JV199:$KZ199,"É")*12</f>
        <v>0</v>
      </c>
      <c r="GK197" s="706">
        <f>SUM(beosztás!$JV199:$KZ199)</f>
        <v>0</v>
      </c>
      <c r="GL197" s="895">
        <f>(COUNTIF(beosztás!$JV199:$KZ199,"SN")*12)+(COUNTIF(beosztás!$JV199:$KZ199,"SDE")*8)+(COUNTIF(beosztás!$JV199:$KZ199,"SDU")*8)+(COUNTIF(beosztás!$JV199:$KZ199,"SÉ")*12)+(COUNTIF(beosztás!$JV199:$KZ199,"SÉJ")*8)+(COUNTIF(beosztás!$JV199:$KZ199,"S1")*1)+(COUNTIF(beosztás!$JV199:$KZ199,"S2")*2)+(COUNTIF(beosztás!$JV199:$KZ199,"S3")*3)+(COUNTIF(beosztás!$JV199:$KZ199,"S4")*4)+(COUNTIF(beosztás!$JV199:$KZ199,"S5")*5)+(COUNTIF(beosztás!$JV199:$KZ199,"S6")*6)+(COUNTIF(beosztás!$JV199:$KZ199,"S7")*7)+(COUNTIF(beosztás!$JV199:$KZ199,"S8")*8)+(COUNTIF(beosztás!$JV199:$KZ199,"S9")*9)+(COUNTIF(beosztás!$JV199:$KZ199,"S10")*10)+(COUNTIF(beosztás!$JV199:$KZ199,"S11")*11)+(COUNTIF(beosztás!$JV199:$KZ199,"S12")*12)</f>
        <v>0</v>
      </c>
      <c r="GM197" s="706">
        <f>COUNTIF(beosztás!$JV199:$KZ199,"FÜ")*8</f>
        <v>0</v>
      </c>
      <c r="GN197" s="706">
        <f>COUNTIF(beosztás!$JV199:$KZ199,"BN")*12+COUNTIF(beosztás!$JV199:$KZ199,"BÉ")*12+COUNTIF(beosztás!$JV199:$KZ199,"BDE")*8+COUNTIF(beosztás!$JV199:$KZ199,"BDU")*8+COUNTIF(beosztás!$JV199:$KZ199,"BÉJ")*8+COUNTIF(beosztás!$JV199:$KZ199,"B1")*1+COUNTIF(beosztás!$JV199:$KZ199,"B2")*2+COUNTIF(beosztás!$JV199:$KZ199,"B3")*3+COUNTIF(beosztás!$JV199:$KZ199,"B5")*5+COUNTIF(beosztás!$JV199:$KZ199,"B6")*6+COUNTIF(beosztás!$JV199:$KZ199,"B7")*7+COUNTIF(beosztás!$JV199:$KZ199,"B8")*8+COUNTIF(beosztás!$JV199:$KZ199,"B9")*9+COUNTIF(beosztás!$JV199:$KZ199,"B10")*10+COUNTIF(beosztás!$JV199:$KZ199,"B11")*11+COUNTIF(beosztás!$JV199:$KZ199,"B12")*12+COUNTIF(beosztás!$JV199:$KZ199,"BP")*0</f>
        <v>0</v>
      </c>
      <c r="GO197" s="330">
        <f t="shared" si="950"/>
        <v>0</v>
      </c>
      <c r="GP197" s="706">
        <f>IF(C197="",0,alapadatok!$AN$11)</f>
        <v>176</v>
      </c>
      <c r="GQ197" s="330">
        <f t="shared" si="892"/>
        <v>-176</v>
      </c>
      <c r="GR197" s="905">
        <f t="shared" si="951"/>
        <v>0</v>
      </c>
      <c r="GS197" s="327"/>
      <c r="GT197" s="329">
        <f t="shared" si="893"/>
        <v>0</v>
      </c>
      <c r="GU197" s="330">
        <f t="shared" si="894"/>
        <v>0</v>
      </c>
      <c r="GV197" s="330">
        <f t="shared" si="895"/>
        <v>0</v>
      </c>
      <c r="GW197" s="330">
        <f t="shared" si="896"/>
        <v>0</v>
      </c>
      <c r="GX197" s="330">
        <f t="shared" si="897"/>
        <v>0</v>
      </c>
      <c r="GY197" s="330">
        <f t="shared" si="898"/>
        <v>0</v>
      </c>
      <c r="GZ197" s="330">
        <f t="shared" si="899"/>
        <v>0</v>
      </c>
      <c r="HA197" s="330">
        <f t="shared" si="900"/>
        <v>0</v>
      </c>
      <c r="HB197" s="330">
        <f t="shared" si="901"/>
        <v>0</v>
      </c>
      <c r="HC197" s="330">
        <f t="shared" si="902"/>
        <v>0</v>
      </c>
      <c r="HD197" s="330">
        <f t="shared" si="903"/>
        <v>344</v>
      </c>
      <c r="HE197" s="330">
        <f t="shared" si="904"/>
        <v>-344</v>
      </c>
      <c r="HF197" s="905">
        <f t="shared" si="952"/>
        <v>0</v>
      </c>
      <c r="HG197" s="326"/>
      <c r="HH197" s="705">
        <f>COUNTIF(beosztás!$LA199:$MD199,"DE")*8</f>
        <v>0</v>
      </c>
      <c r="HI197" s="706">
        <f>COUNTIF(beosztás!$LA199:$MD199,"DU")*8</f>
        <v>0</v>
      </c>
      <c r="HJ197" s="706">
        <f>COUNTIF(beosztás!$LA199:$MD199,"ÉJ")*8</f>
        <v>0</v>
      </c>
      <c r="HK197" s="706">
        <f>COUNTIF(beosztás!$LA199:$MD199,"N")*12</f>
        <v>0</v>
      </c>
      <c r="HL197" s="706">
        <f>COUNTIF(beosztás!$LA199:$MD199,"é")*12</f>
        <v>0</v>
      </c>
      <c r="HM197" s="706">
        <f>SUM(beosztás!$LA199:$MD199)</f>
        <v>0</v>
      </c>
      <c r="HN197" s="706">
        <f>COUNTIF(beosztás!$LA199:$MD199,"FÜ")*8</f>
        <v>8</v>
      </c>
      <c r="HO197" s="895">
        <f>(COUNTIF(beosztás!$LA199:$MD199,"SN")*12)+(COUNTIF(beosztás!$LA199:$MD199,"SDE")*8)+(COUNTIF(beosztás!$LA199:$MD199,"SDU")*8)+(COUNTIF(beosztás!$LA199:$MD199,"SÉ")*12)+(COUNTIF(beosztás!$LA199:$MD199,"SÉJ")*8)+(COUNTIF(beosztás!$LA199:$MD199,"S1")*1)+(COUNTIF(beosztás!$LA199:$MD199,"S2")*2)+(COUNTIF(beosztás!$LA199:$MD199,"S3")*3)+(COUNTIF(beosztás!$LA199:$MD199,"S4")*4)+(COUNTIF(beosztás!$LA199:$MD199,"S5")*5)+(COUNTIF(beosztás!$LA199:$MD199,"S6")*6)+(COUNTIF(beosztás!$LA199:$MD199,"S7")*7)+(COUNTIF(beosztás!$LA199:$MD199,"S8")*8)+(COUNTIF(beosztás!$LA199:$MD199,"S9")*9)+(COUNTIF(beosztás!$LA199:$MD199,"S10")*10)+(COUNTIF(beosztás!$LA199:$MD199,"S11")*11)+(COUNTIF(beosztás!$LA199:$MD199,"S12")*12)</f>
        <v>0</v>
      </c>
      <c r="HP197" s="706">
        <f>COUNTIF(beosztás!$LA199:$MD199,"BN")*12+COUNTIF(beosztás!$LA199:$MD199,"BÉ")*12+COUNTIF(beosztás!$LA199:$MD199,"BDE")*8+COUNTIF(beosztás!$LA199:$MD199,"BDU")*8+COUNTIF(beosztás!$LA199:$MD199,"BÉJ")*8+COUNTIF(beosztás!$LA199:$MD199,"B1")*1+COUNTIF(beosztás!$LA199:$MD199,"B2")*2+COUNTIF(beosztás!$LA199:$MD199,"B3")*3+COUNTIF(beosztás!$KZ199:$MC199,"B5")*5+COUNTIF(beosztás!$KZ199:$MC199,"B6")*6+COUNTIF(beosztás!$KZ199:$MC199,"B7")*7+COUNTIF(beosztás!$KZ199:$MC199,"B8")*8+COUNTIF(beosztás!$LA199:$MD199,"B9")*9+COUNTIF(beosztás!$LA199:$MD199,"B10")*10+COUNTIF(beosztás!$LA199:$MD199,"B11")*11+COUNTIF(beosztás!$LA199:$MD199,"B12")*12+COUNTIF(beosztás!$LA199:$MD199,"BP")*0</f>
        <v>0</v>
      </c>
      <c r="HQ197" s="330">
        <f t="shared" si="953"/>
        <v>0</v>
      </c>
      <c r="HR197" s="706">
        <f>IF(C197="",0,alapadatok!$AN$12)</f>
        <v>160</v>
      </c>
      <c r="HS197" s="330">
        <f t="shared" si="954"/>
        <v>-160</v>
      </c>
      <c r="HT197" s="905">
        <f t="shared" si="955"/>
        <v>0</v>
      </c>
      <c r="HU197" s="327"/>
      <c r="HV197" s="705">
        <f>COUNTIF(beosztás!$ME199:$NI199,"DE")*8</f>
        <v>0</v>
      </c>
      <c r="HW197" s="706">
        <f>COUNTIF(beosztás!$ME199:$NI199,"DU")*8</f>
        <v>0</v>
      </c>
      <c r="HX197" s="706">
        <f>COUNTIF(beosztás!$ME199:$NI199,"ÉJ")*8</f>
        <v>0</v>
      </c>
      <c r="HY197" s="706">
        <f>COUNTIF(beosztás!$ME199:$NI199,"N")*12</f>
        <v>0</v>
      </c>
      <c r="HZ197" s="706">
        <f>COUNTIF(beosztás!$ME199:$NI199,"É")*12</f>
        <v>0</v>
      </c>
      <c r="IA197" s="706">
        <f>SUM(beosztás!$ME199:$NI199)</f>
        <v>0</v>
      </c>
      <c r="IB197" s="706">
        <f>(COUNTIF(beosztás!$ME199:$NI199,"SN")*12)+(COUNTIF(beosztás!$ME199:$NI199,"SDE")*8)+(COUNTIF(beosztás!$ME199:$NI199,"SDU")*8)+(COUNTIF(beosztás!$ME199:$NI199,"SÉ")*12)+(COUNTIF(beosztás!$ME199:$NI199,"SÉJ")*8)+(COUNTIF(beosztás!$ME199:$NI199,"S1")*1)+(COUNTIF(beosztás!$ME199:$NI199,"S2")*2)+(COUNTIF(beosztás!$ME199:$NI199,"S3")*3)+(COUNTIF(beosztás!$ME199:$NI199,"S4")*4)+(COUNTIF(beosztás!$ME199:$NI199,"S5")*5)+(COUNTIF(beosztás!$ME199:$NI199,"S6")*6)+(COUNTIF(beosztás!$ME199:$NI199,"S7")*7)+(COUNTIF(beosztás!$ME199:$NI199,"S8")*8)+(COUNTIF(beosztás!$ME199:$NI199,"S9")*9)+(COUNTIF(beosztás!$ME199:$NI199,"S10")*10)+(COUNTIF(beosztás!$ME199:$NI199,"S11")*11)+(COUNTIF(beosztás!$ME199:$NI199,"S12")*12)</f>
        <v>0</v>
      </c>
      <c r="IC197" s="706">
        <f>COUNTIF(beosztás!$ME199:$NI199,"FÜ")*8</f>
        <v>0</v>
      </c>
      <c r="ID197" s="706">
        <f>COUNTIF(beosztás!$ME199:$NI199,"BN")*12+COUNTIF(beosztás!$ME199:$NI199,"BÉ")*12+COUNTIF(beosztás!$ME199:$NI199,"BDE")*8+COUNTIF(beosztás!$ME199:$NI199,"BDU")*8+COUNTIF(beosztás!$ME199:$NI199,"BÉJ")*8+COUNTIF(beosztás!$ME199:$NI199,"B1")*1+COUNTIF(beosztás!$ME199:$NI199,"B2")*2+COUNTIF(beosztás!$ME199:$NI199,"B3")*3+COUNTIF(beosztás!$ME199:$NI199,"B5")*5+COUNTIF(beosztás!$ME199:$NI199,"B6")*6+COUNTIF(beosztás!$ME199:$NI199,"B7")*7+COUNTIF(beosztás!$ME199:$NI199,"B8")*8+COUNTIF(beosztás!$ME199:$NI199,"B9")*9+COUNTIF(beosztás!$ME199:$NI199,"B10")*10+COUNTIF(beosztás!$ME199:$NI199,"B11")*11+COUNTIF(beosztás!$ME199:$NI199,"B12")*12+COUNTIF(beosztás!$ME199:$NI199,"BP")*0</f>
        <v>0</v>
      </c>
      <c r="IE197" s="330">
        <f t="shared" si="956"/>
        <v>0</v>
      </c>
      <c r="IF197" s="706">
        <f>IF(C197="",0,alapadatok!$AN$13)</f>
        <v>160</v>
      </c>
      <c r="IG197" s="330">
        <f t="shared" si="957"/>
        <v>-160</v>
      </c>
      <c r="IH197" s="739">
        <f t="shared" si="958"/>
        <v>0</v>
      </c>
      <c r="II197" s="327"/>
      <c r="IJ197" s="329">
        <f t="shared" si="959"/>
        <v>0</v>
      </c>
      <c r="IK197" s="330">
        <f t="shared" si="960"/>
        <v>0</v>
      </c>
      <c r="IL197" s="330">
        <f t="shared" si="961"/>
        <v>0</v>
      </c>
      <c r="IM197" s="330">
        <f t="shared" si="962"/>
        <v>0</v>
      </c>
      <c r="IN197" s="330">
        <f t="shared" si="963"/>
        <v>0</v>
      </c>
      <c r="IO197" s="330">
        <f t="shared" si="964"/>
        <v>0</v>
      </c>
      <c r="IP197" s="330">
        <f t="shared" si="965"/>
        <v>0</v>
      </c>
      <c r="IQ197" s="330">
        <f t="shared" si="966"/>
        <v>8</v>
      </c>
      <c r="IR197" s="330">
        <f t="shared" si="967"/>
        <v>0</v>
      </c>
      <c r="IS197" s="330">
        <f t="shared" si="968"/>
        <v>0</v>
      </c>
      <c r="IT197" s="330">
        <f t="shared" si="969"/>
        <v>320</v>
      </c>
      <c r="IU197" s="330">
        <f t="shared" si="970"/>
        <v>-320</v>
      </c>
      <c r="IV197" s="905">
        <f t="shared" si="971"/>
        <v>0</v>
      </c>
      <c r="IW197" s="328"/>
      <c r="JF197" s="21"/>
      <c r="JG197" s="21"/>
    </row>
    <row r="198" spans="1:267" ht="15.75" hidden="1" thickBot="1" x14ac:dyDescent="0.3">
      <c r="A198" s="434">
        <f>IF(beosztás!A200=0,"",beosztás!A200)</f>
        <v>6</v>
      </c>
      <c r="B198" s="435" t="str">
        <f>IF(beosztás!B200=0,"",beosztás!B200)</f>
        <v/>
      </c>
      <c r="C198" s="436" t="str">
        <f>IF(beosztás!C200=0,"",beosztás!C200)</f>
        <v/>
      </c>
      <c r="D198" s="437" t="str">
        <f>IF(beosztás!D200=0,"",beosztás!D200)</f>
        <v/>
      </c>
      <c r="E198" s="18"/>
      <c r="F198" s="705">
        <f>COUNTIF(beosztás!$I200:$AM200,"DE")*8</f>
        <v>0</v>
      </c>
      <c r="G198" s="706">
        <f>COUNTIF(beosztás!$I200:$AM200,"DU")*8</f>
        <v>0</v>
      </c>
      <c r="H198" s="706">
        <f>COUNTIF(beosztás!$I200:$AM200,"ÉJ")*8</f>
        <v>0</v>
      </c>
      <c r="I198" s="706">
        <f>COUNTIF(beosztás!$I200:$AM200,"N")*12</f>
        <v>0</v>
      </c>
      <c r="J198" s="706">
        <f>COUNTIF(beosztás!$I200:$AM200,"é")*12</f>
        <v>0</v>
      </c>
      <c r="K198" s="706">
        <f>SUM(beosztás!$I200:$AM200)</f>
        <v>0</v>
      </c>
      <c r="L198" s="706">
        <f>COUNTIF(beosztás!$I200:$AM200,"FÜ")*8</f>
        <v>0</v>
      </c>
      <c r="M198" s="706">
        <f>(COUNTIF(beosztás!$I200:$AM200,"SN")*12)+(COUNTIF(beosztás!$I200:$AM200,"SDE")*8)+(COUNTIF(beosztás!$I200:$AM200,"SDU")*8)+(COUNTIF(beosztás!$I200:$AM200,"S1")*1)+(COUNTIF(beosztás!$I200:$AM200,"S2")*2)+(COUNTIF(beosztás!$I200:$AM200,"S3")*3)+(COUNTIF(beosztás!$I200:$AM200,"S4")*4)+(COUNTIF(beosztás!$I200:$AM200,"S5")*5)+(COUNTIF(beosztás!$I200:$AM200,"S6")*6)+(COUNTIF(beosztás!$I200:$AM200,"S7")*7)+(COUNTIF(beosztás!$I200:$AM200,"S8")*8)+(COUNTIF(beosztás!$I200:$AM200,"S9")*9)+(COUNTIF(beosztás!$I200:$AM200,"S10")*10)+(COUNTIF(beosztás!$I200:$AM200,"S11")*11)+(COUNTIF(beosztás!$I200:$AM200,"S12")*12)+(COUNTIF(beosztás!$I200:$AM200,"SÉ")*12)+(COUNTIF(beosztás!$I200:$AM200,"SÉJ")*8)</f>
        <v>0</v>
      </c>
      <c r="N198" s="706">
        <f>COUNTIF(beosztás!$I200:$AM200,"BN")*12+COUNTIF(beosztás!$I200:$AM200,"BÉ")*12+COUNTIF(beosztás!$I200:$AM200,"BDE")*8+COUNTIF(beosztás!$I200:$AM200,"BDU")*8+COUNTIF(beosztás!$I200:$AM200,"BÉJ")*8+COUNTIF(beosztás!$I200:$AM200,"B1")*1+COUNTIF(beosztás!$I200:$AM200,"B2")*2+COUNTIF(beosztás!$I200:$AM200,"B3")*3+COUNTIF(beosztás!$I200:$AM200,"B5")*5+COUNTIF(beosztás!$I200:$AM200,"B6")*6+COUNTIF(beosztás!$I200:$AM200,"B7")*7+COUNTIF(beosztás!$I200:$AM200,"B8")*8+COUNTIF(beosztás!$I200:$AM200,"B9")*9+COUNTIF(beosztás!$I200:$AM200,"B10")*10+COUNTIF(beosztás!$I200:$AM200,"B11")*11+COUNTIF(beosztás!$I200:$AM200,"B12")*12+COUNTIF(beosztás!$I200:$AM200,"BP")*0</f>
        <v>0</v>
      </c>
      <c r="O198" s="330">
        <f t="shared" si="905"/>
        <v>0</v>
      </c>
      <c r="P198" s="706">
        <f>IF(C198="",0,alapadatok!$AN$2)</f>
        <v>0</v>
      </c>
      <c r="Q198" s="330">
        <f t="shared" si="906"/>
        <v>0</v>
      </c>
      <c r="R198" s="739">
        <f t="shared" si="907"/>
        <v>0</v>
      </c>
      <c r="S198" s="325"/>
      <c r="T198" s="705">
        <f>COUNTIF(beosztás!$AN200:$BO200,"DE")*8</f>
        <v>0</v>
      </c>
      <c r="U198" s="706">
        <f>COUNTIF(beosztás!$AN200:$BO200,"DU")*8</f>
        <v>0</v>
      </c>
      <c r="V198" s="706">
        <f>COUNTIF(beosztás!$AN200:$BO200,"ÉJ")*8</f>
        <v>0</v>
      </c>
      <c r="W198" s="706">
        <f>COUNTIF(beosztás!$AN200:$BO200,"N")*12</f>
        <v>0</v>
      </c>
      <c r="X198" s="706">
        <f>COUNTIF(beosztás!$AN200:$BO200,"É")*12</f>
        <v>0</v>
      </c>
      <c r="Y198" s="706">
        <f>SUM(beosztás!$AN200:$BO200)</f>
        <v>0</v>
      </c>
      <c r="Z198" s="706">
        <f>(COUNTIF(beosztás!$AN200:$BO200,"SN")*12)+(COUNTIF(beosztás!$AN200:$BO200,"SDE")*8)+(COUNTIF(beosztás!$AN200:$BO200,"SDU")*8)+(COUNTIF(beosztás!$AN200:$BO200,"SÉ")*12)+(COUNTIF(beosztás!$AN200:$BO200,"SÉJ")*8)+(COUNTIF(beosztás!$AN200:$BO200,"S1")*1)+(COUNTIF(beosztás!$AN200:$BO200,"S2")*2)+(COUNTIF(beosztás!$AN200:$BO200,"S3")*3)+(COUNTIF(beosztás!$AN200:$BO200,"S4")*4)+(COUNTIF(beosztás!$AN200:$BO200,"S5")*5)+(COUNTIF(beosztás!$AN200:$BO200,"S6")*6)+(COUNTIF(beosztás!$AN200:$BO200,"S7")*7)+(COUNTIF(beosztás!$AN200:$BO200,"S8")*8)+(COUNTIF(beosztás!$AN200:$BO200,"S9")*9)+(COUNTIF(beosztás!$AN200:$BO200,"S10")*10)+(COUNTIF(beosztás!$AN200:$BO200,"S11")*11)+(COUNTIF(beosztás!$AN200:$BO200,"S12")*12)</f>
        <v>0</v>
      </c>
      <c r="AA198" s="706">
        <f>COUNTIF(beosztás!$AN200:$BO200,"FÜ")*8</f>
        <v>0</v>
      </c>
      <c r="AB198" s="706">
        <f>COUNTIF(beosztás!$AN200:$BO200,"BN")*12+COUNTIF(beosztás!$AN200:$BO200,"BÉ")*12+COUNTIF(beosztás!$AN200:$BO200,"BDE")*8+COUNTIF(beosztás!$AN200:$BO200,"BDU")*8+COUNTIF(beosztás!$AN200:$BO200,"BÉJ")*8+COUNTIF(beosztás!$AN200:$BO200,"B1")*1+COUNTIF(beosztás!$AN200:$BO200,"B2")*2+COUNTIF(beosztás!$AN200:$BO200,"B3")*3+COUNTIF(beosztás!$AN200:$BO200,"B5")*5+COUNTIF(beosztás!$AN200:$BO200,"B6")*6+COUNTIF(beosztás!$AN200:$BO200,"B7")*7+COUNTIF(beosztás!$AN200:$BO200,"B8")*8+COUNTIF(beosztás!$AN200:$BO200,"B9")*9+COUNTIF(beosztás!$AN200:$BO200,"B10")*10+COUNTIF(beosztás!$AN200:$BO200,"B11")*11+COUNTIF(beosztás!$AN200:$BO200,"B12")*12+COUNTIF(beosztás!$AN200:$BO200,"BP")*0</f>
        <v>0</v>
      </c>
      <c r="AC198" s="330">
        <f t="shared" si="908"/>
        <v>0</v>
      </c>
      <c r="AD198" s="706">
        <f>IF(C198="",0,alapadatok!$AN$3)</f>
        <v>0</v>
      </c>
      <c r="AE198" s="330">
        <f t="shared" si="685"/>
        <v>0</v>
      </c>
      <c r="AF198" s="739">
        <f t="shared" si="909"/>
        <v>0</v>
      </c>
      <c r="AG198" s="325"/>
      <c r="AH198" s="329">
        <f t="shared" si="910"/>
        <v>0</v>
      </c>
      <c r="AI198" s="330">
        <f t="shared" si="911"/>
        <v>0</v>
      </c>
      <c r="AJ198" s="330">
        <f t="shared" si="912"/>
        <v>0</v>
      </c>
      <c r="AK198" s="330">
        <f t="shared" si="913"/>
        <v>0</v>
      </c>
      <c r="AL198" s="330">
        <f t="shared" si="914"/>
        <v>0</v>
      </c>
      <c r="AM198" s="330">
        <f t="shared" si="915"/>
        <v>0</v>
      </c>
      <c r="AN198" s="330">
        <f t="shared" si="916"/>
        <v>0</v>
      </c>
      <c r="AO198" s="330">
        <f t="shared" si="917"/>
        <v>0</v>
      </c>
      <c r="AP198" s="330">
        <f t="shared" si="686"/>
        <v>0</v>
      </c>
      <c r="AQ198" s="330">
        <f t="shared" si="687"/>
        <v>0</v>
      </c>
      <c r="AR198" s="330">
        <f t="shared" si="688"/>
        <v>0</v>
      </c>
      <c r="AS198" s="330">
        <f t="shared" si="689"/>
        <v>0</v>
      </c>
      <c r="AT198" s="739">
        <f t="shared" si="918"/>
        <v>0</v>
      </c>
      <c r="AU198" s="326"/>
      <c r="AV198" s="705">
        <f>COUNTIF(beosztás!$BP200:$CT200,"DE")*8</f>
        <v>0</v>
      </c>
      <c r="AW198" s="706">
        <f>COUNTIF(beosztás!$BP200:$CT200,"DU")*8</f>
        <v>0</v>
      </c>
      <c r="AX198" s="706">
        <f>COUNTIF(beosztás!$BP200:$CT200,"ÉJ")*8</f>
        <v>0</v>
      </c>
      <c r="AY198" s="706">
        <f>COUNTIF(beosztás!$BP200:$CT200,"N")*12</f>
        <v>0</v>
      </c>
      <c r="AZ198" s="706">
        <f>COUNTIF(beosztás!$BP200:$CT200,"é")*12</f>
        <v>0</v>
      </c>
      <c r="BA198" s="706">
        <f>SUM(beosztás!$BP200:$CT200)</f>
        <v>0</v>
      </c>
      <c r="BB198" s="706">
        <f>COUNTIF(beosztás!$BP200:$CT200,"FÜ")*8</f>
        <v>0</v>
      </c>
      <c r="BC198" s="895">
        <f>(COUNTIF(beosztás!$BP200:$CT200,"SN")*12)+(COUNTIF(beosztás!$BP200:$CT200,"SDE")*8)+(COUNTIF(beosztás!$BP200:$CT200,"SDU")*8)+(COUNTIF(beosztás!$BP200:$CT200,"SÉ")*12)+(COUNTIF(beosztás!$BP200:$CT200,"SÉJ")*8)+(COUNTIF(beosztás!$BP200:$CT200,"S1")*1)+(COUNTIF(beosztás!$BP200:$CT200,"S2")*2)+(COUNTIF(beosztás!$BP200:$CT200,"S3")*3)+(COUNTIF(beosztás!$BP200:$CT200,"S4")*4)+(COUNTIF(beosztás!$BP200:$CT200,"S5")*5)+(COUNTIF(beosztás!$BP200:$CT200,"S6")*6)+(COUNTIF(beosztás!$BP200:$CT200,"S7")*7)+(COUNTIF(beosztás!$BP200:$CT200,"S8")*8)+(COUNTIF(beosztás!$BP200:$CT200,"S9")*9)+(COUNTIF(beosztás!$BP200:$CT200,"S10")*10)+(COUNTIF(beosztás!$BP200:$CT200,"S11")*11)+(COUNTIF(beosztás!$BP200:$CT200,"S12")*12)</f>
        <v>0</v>
      </c>
      <c r="BD198" s="706">
        <f>COUNTIF(beosztás!$BP200:$CT200,"BN")*12+COUNTIF(beosztás!$BP200:$CT200,"BÉ")*12+COUNTIF(beosztás!$BP200:$CT200,"BDE")*8+COUNTIF(beosztás!$BP200:$CT200,"BDU")*8+COUNTIF(beosztás!$BP200:$CT200,"BÉJ")*8+COUNTIF(beosztás!$BP200:$CT200,"B1")*1+COUNTIF(beosztás!$BP200:$CT200,"B2")*2+COUNTIF(beosztás!$BP200:$CT200,"B3")*3+COUNTIF(beosztás!$BP200:$CT200,"B5")*5+COUNTIF(beosztás!$BP200:$CT200,"B6")*6+COUNTIF(beosztás!$BP200:$CT200,"B7")*7+COUNTIF(beosztás!$BP200:$CT200,"B8")*8+COUNTIF(beosztás!$BP200:$CT200,"B9")*9+COUNTIF(beosztás!$BP200:$CT200,"B10")*10+COUNTIF(beosztás!$BP200:$CT200,"B11")*11+COUNTIF(beosztás!$BP200:$CT200,"B12")*12+COUNTIF(beosztás!$BP200:$CT200,"BP")*0</f>
        <v>0</v>
      </c>
      <c r="BE198" s="330">
        <f t="shared" si="919"/>
        <v>0</v>
      </c>
      <c r="BF198" s="706">
        <f>IF(C198="",0,alapadatok!$AN$4)</f>
        <v>0</v>
      </c>
      <c r="BG198" s="330">
        <f t="shared" si="920"/>
        <v>0</v>
      </c>
      <c r="BH198" s="739">
        <f t="shared" si="921"/>
        <v>0</v>
      </c>
      <c r="BI198" s="325"/>
      <c r="BJ198" s="705">
        <f>COUNTIF(beosztás!$CU200:$DX200,"DE")*8</f>
        <v>0</v>
      </c>
      <c r="BK198" s="706">
        <f>COUNTIF(beosztás!$CU200:$DX200,"DU")*8</f>
        <v>0</v>
      </c>
      <c r="BL198" s="706">
        <f>COUNTIF(beosztás!$CU200:$DX200,"ÉJ")*8</f>
        <v>0</v>
      </c>
      <c r="BM198" s="706">
        <f>COUNTIF(beosztás!$CU200:$DX200,"N")*12</f>
        <v>0</v>
      </c>
      <c r="BN198" s="706">
        <f>COUNTIF(beosztás!$CU200:$DX200,"É")*12</f>
        <v>0</v>
      </c>
      <c r="BO198" s="706">
        <f>SUM(beosztás!$CU200:$DX200)</f>
        <v>0</v>
      </c>
      <c r="BP198" s="895">
        <f>(COUNTIF(beosztás!$CU200:$DX200,"SN")*12)+(COUNTIF(beosztás!$CU200:$DX200,"SDE")*8)+(COUNTIF(beosztás!$CU200:$DX200,"SDU")*8)+(COUNTIF(beosztás!$CU200:$DX200,"SÉ")*12)+(COUNTIF(beosztás!$CU200:$DX200,"SÉJ")*8)+(COUNTIF(beosztás!$CU200:$DX200,"S1")*1)+(COUNTIF(beosztás!$CU200:$DX200,"S2")*2)+(COUNTIF(beosztás!$CU200:$DX200,"S3")*3)+(COUNTIF(beosztás!$CU200:$DX200,"S4")*4)+(COUNTIF(beosztás!$CU200:$DX200,"S5")*5)+(COUNTIF(beosztás!$CU200:$DX200,"S6")*6)+(COUNTIF(beosztás!$CU200:$DX200,"S7")*7)+(COUNTIF(beosztás!$CU200:$DX200,"S8")*8)+(COUNTIF(beosztás!$CU200:$DX200,"S9")*9)+(COUNTIF(beosztás!$CU200:$DX200,"S10")*10)+(COUNTIF(beosztás!$CU200:$DX200,"S11")*11)+(COUNTIF(beosztás!$CU200:$DX200,"S12")*12)</f>
        <v>0</v>
      </c>
      <c r="BQ198" s="706">
        <f>COUNTIF(beosztás!$CU200:$DX200,"FÜ")*8</f>
        <v>0</v>
      </c>
      <c r="BR198" s="706">
        <f>COUNTIF(beosztás!$CU200:$DX200,"BN")*12+COUNTIF(beosztás!$CU200:$DX200,"BÉ")*12+COUNTIF(beosztás!$CU200:$DX200,"BDE")*8+COUNTIF(beosztás!$CU200:$DX200,"BDU")*8+COUNTIF(beosztás!$CU200:$DX200,"BÉJ")*8+COUNTIF(beosztás!$CU200:$DX200,"B1")*1+COUNTIF(beosztás!$CU200:$DX200,"B2")*2+COUNTIF(beosztás!$CU200:$DX200,"B3")*3+COUNTIF(beosztás!$CU200:$DX200,"B5")*5+COUNTIF(beosztás!$CU200:$DX200,"B6")*6+COUNTIF(beosztás!$CU200:$DX200,"B7")*7+COUNTIF(beosztás!$CU200:$DX200,"B8")*8+COUNTIF(beosztás!$CU200:$DX200,"B9")*9+COUNTIF(beosztás!$CU200:$DX200,"B10")*10+COUNTIF(beosztás!$CU200:$DX200,"B11")*11+COUNTIF(beosztás!$CU200:$DX200,"B12")*12+COUNTIF(beosztás!$CU200:$DX200,"BP")*0</f>
        <v>0</v>
      </c>
      <c r="BS198" s="330">
        <f t="shared" si="922"/>
        <v>0</v>
      </c>
      <c r="BT198" s="706">
        <f>IF(C198="",0,alapadatok!$AN$5)</f>
        <v>0</v>
      </c>
      <c r="BU198" s="330">
        <f t="shared" si="923"/>
        <v>0</v>
      </c>
      <c r="BV198" s="739">
        <f t="shared" si="924"/>
        <v>0</v>
      </c>
      <c r="BW198" s="325"/>
      <c r="BX198" s="329">
        <f t="shared" si="925"/>
        <v>0</v>
      </c>
      <c r="BY198" s="330">
        <f t="shared" si="926"/>
        <v>0</v>
      </c>
      <c r="BZ198" s="330">
        <f t="shared" si="927"/>
        <v>0</v>
      </c>
      <c r="CA198" s="330">
        <f t="shared" si="928"/>
        <v>0</v>
      </c>
      <c r="CB198" s="330">
        <f t="shared" si="929"/>
        <v>0</v>
      </c>
      <c r="CC198" s="330">
        <f t="shared" si="930"/>
        <v>0</v>
      </c>
      <c r="CD198" s="330">
        <f t="shared" si="931"/>
        <v>0</v>
      </c>
      <c r="CE198" s="330">
        <f t="shared" si="932"/>
        <v>0</v>
      </c>
      <c r="CF198" s="330">
        <f t="shared" si="933"/>
        <v>0</v>
      </c>
      <c r="CG198" s="330">
        <f t="shared" si="934"/>
        <v>0</v>
      </c>
      <c r="CH198" s="330">
        <f t="shared" si="935"/>
        <v>0</v>
      </c>
      <c r="CI198" s="330">
        <f t="shared" si="936"/>
        <v>0</v>
      </c>
      <c r="CJ198" s="739">
        <f t="shared" si="937"/>
        <v>0</v>
      </c>
      <c r="CK198" s="326"/>
      <c r="CL198" s="705">
        <f>COUNTIF(beosztás!$DY200:$FC200,"DE")*8</f>
        <v>0</v>
      </c>
      <c r="CM198" s="706">
        <f>COUNTIF(beosztás!$DY200:$FC200,"DU")*8</f>
        <v>0</v>
      </c>
      <c r="CN198" s="706">
        <f>COUNTIF(beosztás!$DY200:$FC200,"ÉJ")*8</f>
        <v>0</v>
      </c>
      <c r="CO198" s="706">
        <f>COUNTIF(beosztás!$DY200:$FC200,"N")*12</f>
        <v>0</v>
      </c>
      <c r="CP198" s="706">
        <f>COUNTIF(beosztás!$DY200:$FC200,"é")*12</f>
        <v>0</v>
      </c>
      <c r="CQ198" s="706">
        <f>SUM(beosztás!$DY200:$FC200)</f>
        <v>0</v>
      </c>
      <c r="CR198" s="706">
        <f>COUNTIF(beosztás!$DY200:$FC200,"FÜ")*8</f>
        <v>0</v>
      </c>
      <c r="CS198" s="895">
        <f>(COUNTIF(beosztás!$DY200:$FC200,"SN")*12)+(COUNTIF(beosztás!$DY200:$FC200,"SDE")*8)+(COUNTIF(beosztás!$DY200:$FC200,"SDU")*8)+(COUNTIF(beosztás!$DY200:$FC200,"SÉ")*12)+(COUNTIF(beosztás!$DY200:$FC200,"SÉJ")*8)+(COUNTIF(beosztás!$DY200:$FC200,"S1")*1)+(COUNTIF(beosztás!$DY200:$FC200,"S2")*2)+(COUNTIF(beosztás!$DY200:$FC200,"S3")*3)+(COUNTIF(beosztás!$DY200:$FC200,"S4")*4)+(COUNTIF(beosztás!$DY200:$FC200,"S5")*5)+(COUNTIF(beosztás!$DY200:$FC200,"S6")*6)+(COUNTIF(beosztás!$DY200:$FC200,"S7")*7)+(COUNTIF(beosztás!$DY200:$FC200,"S8")*8)+(COUNTIF(beosztás!$DY200:$FC200,"S9")*9)+(COUNTIF(beosztás!$DY200:$FC200,"S10")*10)+(COUNTIF(beosztás!$DY200:$FC200,"S11")*11)+(COUNTIF(beosztás!$DY200:$FC200,"S12")*12)</f>
        <v>0</v>
      </c>
      <c r="CT198" s="706">
        <f>COUNTIF(beosztás!$DY200:$FC200,"BN")*12+COUNTIF(beosztás!$DY200:$FC200,"BÉ")*12+COUNTIF(beosztás!$DY200:$FC200,"BDE")*8+COUNTIF(beosztás!$DY200:$FC200,"BDU")*8+COUNTIF(beosztás!$DY200:$FC200,"BÉJ")*8+COUNTIF(beosztás!$DY200:$FC200,"B1")*1+COUNTIF(beosztás!$DY200:$FC200,"B2")*2+COUNTIF(beosztás!$DY200:$FC200,"B3")*3+COUNTIF(beosztás!$DY200:$FC200,"B5")*5+COUNTIF(beosztás!$DY200:$FC200,"B6")*6+COUNTIF(beosztás!$DY200:$FC200,"B7")*7+COUNTIF(beosztás!$DY200:$FC200,"B8")*8+COUNTIF(beosztás!$DY200:$FC200,"B9")*9+COUNTIF(beosztás!$DY200:$FC200,"B10")*10+COUNTIF(beosztás!$DY200:$FC200,"B11")*11+COUNTIF(beosztás!$DY200:$FC200,"B12")*12+COUNTIF(beosztás!$DY200:$FC200,"BP")*0</f>
        <v>0</v>
      </c>
      <c r="CU198" s="330">
        <f t="shared" si="938"/>
        <v>0</v>
      </c>
      <c r="CV198" s="706">
        <f>IF(C198="",0,alapadatok!$AN$6)</f>
        <v>0</v>
      </c>
      <c r="CW198" s="330">
        <f t="shared" si="863"/>
        <v>0</v>
      </c>
      <c r="CX198" s="905">
        <f t="shared" si="939"/>
        <v>0</v>
      </c>
      <c r="CY198" s="325"/>
      <c r="CZ198" s="705">
        <f>COUNTIF(beosztás!$FD200:$GG200,"DE")*8</f>
        <v>0</v>
      </c>
      <c r="DA198" s="706">
        <f>COUNTIF(beosztás!$FD200:$GG200,"DU")*8</f>
        <v>0</v>
      </c>
      <c r="DB198" s="706">
        <f>COUNTIF(beosztás!$FD200:$GG200,"ÉJ")*8</f>
        <v>0</v>
      </c>
      <c r="DC198" s="706">
        <f>COUNTIF(beosztás!$FD200:$GG200,"N")*12</f>
        <v>0</v>
      </c>
      <c r="DD198" s="706">
        <f>COUNTIF(beosztás!$FD200:$GG200,"É")*12</f>
        <v>0</v>
      </c>
      <c r="DE198" s="706">
        <f>SUM(beosztás!$FD200:$GG200)</f>
        <v>0</v>
      </c>
      <c r="DF198" s="895">
        <f>(COUNTIF(beosztás!$FD200:$GG200,"SN")*12)+(COUNTIF(beosztás!$FD200:$GG200,"SDE")*8)+(COUNTIF(beosztás!$FD200:$GG200,"SDU")*8)+(COUNTIF(beosztás!$FD200:$GG200,"SÉ")*12)+(COUNTIF(beosztás!$FD200:$GG200,"SÉJ")*8)+(COUNTIF(beosztás!$FD200:$GG200,"S1")*1)+(COUNTIF(beosztás!$FD200:$GG200,"S2")*2)+(COUNTIF(beosztás!$FD200:$GG200,"S3")*3)+(COUNTIF(beosztás!$FD200:$GG200,"S4")*4)+(COUNTIF(beosztás!$FD200:$GG200,"S5")*5)+(COUNTIF(beosztás!$FD200:$GG200,"S6")*6)+(COUNTIF(beosztás!$FD200:$GG200,"S7")*7)+(COUNTIF(beosztás!$FD200:$GG200,"S8")*8)+(COUNTIF(beosztás!$FD200:$GG200,"S9")*9)+(COUNTIF(beosztás!$FD200:$GG200,"S10")*10)+(COUNTIF(beosztás!$FD200:$GG200,"S11")*11)+(COUNTIF(beosztás!$FD200:$GG200,"S12")*12)</f>
        <v>0</v>
      </c>
      <c r="DG198" s="706">
        <f>COUNTIF(beosztás!$FD200:$GG200,"FÜ")*8</f>
        <v>0</v>
      </c>
      <c r="DH198" s="706">
        <f>COUNTIF(beosztás!$FD200:$GG200,"BN")*12+COUNTIF(beosztás!$FD200:$GG200,"BÉ")*12+COUNTIF(beosztás!$FD200:$GG200,"BDE")*8+COUNTIF(beosztás!$FD200:$GG200,"BDU")*8+COUNTIF(beosztás!$FD200:$GG200,"BÉJ")*8+COUNTIF(beosztás!$FD200:$GG200,"B1")*1+COUNTIF(beosztás!$FD200:$GG200,"B2")*2+COUNTIF(beosztás!$FD200:$GG200,"B3")*3+COUNTIF(beosztás!$FD200:$GG200,"B5")*5+COUNTIF(beosztás!$FD200:$GG200,"B6")*6+COUNTIF(beosztás!$FD200:$GG200,"B7")*7+COUNTIF(beosztás!$FD200:$GG200,"B8")*8+COUNTIF(beosztás!$FD200:$GG200,"B9")*9+COUNTIF(beosztás!$FD200:$GG200,"B10")*10+COUNTIF(beosztás!$FD200:$GG200,"B11")*11+COUNTIF(beosztás!$FD200:$GG200,"B12")*12+COUNTIF(beosztás!$FD200:$GG200,"BP")*0</f>
        <v>0</v>
      </c>
      <c r="DI198" s="330">
        <f t="shared" si="940"/>
        <v>0</v>
      </c>
      <c r="DJ198" s="706">
        <f>IF(C198="",0,alapadatok!$AN$7)</f>
        <v>0</v>
      </c>
      <c r="DK198" s="330">
        <f t="shared" si="864"/>
        <v>0</v>
      </c>
      <c r="DL198" s="739">
        <f t="shared" si="941"/>
        <v>0</v>
      </c>
      <c r="DM198" s="325"/>
      <c r="DN198" s="329">
        <f t="shared" si="865"/>
        <v>0</v>
      </c>
      <c r="DO198" s="330">
        <f t="shared" si="866"/>
        <v>0</v>
      </c>
      <c r="DP198" s="330">
        <f t="shared" si="867"/>
        <v>0</v>
      </c>
      <c r="DQ198" s="330">
        <f t="shared" si="868"/>
        <v>0</v>
      </c>
      <c r="DR198" s="330">
        <f t="shared" si="869"/>
        <v>0</v>
      </c>
      <c r="DS198" s="330">
        <f t="shared" si="870"/>
        <v>0</v>
      </c>
      <c r="DT198" s="330">
        <f t="shared" si="871"/>
        <v>0</v>
      </c>
      <c r="DU198" s="330">
        <f t="shared" si="872"/>
        <v>0</v>
      </c>
      <c r="DV198" s="330">
        <f t="shared" si="873"/>
        <v>0</v>
      </c>
      <c r="DW198" s="330">
        <f t="shared" si="874"/>
        <v>0</v>
      </c>
      <c r="DX198" s="330">
        <f t="shared" si="875"/>
        <v>0</v>
      </c>
      <c r="DY198" s="330">
        <f t="shared" si="876"/>
        <v>0</v>
      </c>
      <c r="DZ198" s="905">
        <f t="shared" si="942"/>
        <v>0</v>
      </c>
      <c r="EA198" s="326"/>
      <c r="EB198" s="705">
        <f>COUNTIF(beosztás!$GH200:$HL200,"DE")*8</f>
        <v>0</v>
      </c>
      <c r="EC198" s="706">
        <f>COUNTIF(beosztás!$GH200:$HL200,"DU")*8</f>
        <v>0</v>
      </c>
      <c r="ED198" s="706">
        <f>COUNTIF(beosztás!$GH200:$HL200,"ÉJ")*8</f>
        <v>0</v>
      </c>
      <c r="EE198" s="706">
        <f>COUNTIF(beosztás!$GH200:$HL200,"N")*12</f>
        <v>0</v>
      </c>
      <c r="EF198" s="706">
        <f>COUNTIF(beosztás!$GH200:$HL200,"é")*12</f>
        <v>0</v>
      </c>
      <c r="EG198" s="706">
        <f>SUM(beosztás!$GH200:$HL200)</f>
        <v>0</v>
      </c>
      <c r="EH198" s="706">
        <f>COUNTIF(beosztás!$GH200:$HL200,"FÜ")*8</f>
        <v>0</v>
      </c>
      <c r="EI198" s="895">
        <f>(COUNTIF(beosztás!$GH200:$HL200,"SN")*12)+(COUNTIF(beosztás!$GH200:$HL200,"SDE")*8)+(COUNTIF(beosztás!$GH200:$HL200,"SDU")*8)+(COUNTIF(beosztás!$GH200:$HL200,"SÉ")*12)+(COUNTIF(beosztás!$GH200:$HL200,"SÉJ")*8)+(COUNTIF(beosztás!$GH200:$HL200,"S1")*1)+(COUNTIF(beosztás!$GH200:$HL200,"S2")*2)+(COUNTIF(beosztás!$GH200:$HL200,"S3")*3)+(COUNTIF(beosztás!$GH200:$HL200,"S4")*4)+(COUNTIF(beosztás!$GH200:$HL200,"S5")*5)+(COUNTIF(beosztás!$GH200:$HL200,"S6")*6)+(COUNTIF(beosztás!$GH200:$HL200,"S7")*7)+(COUNTIF(beosztás!$GH200:$HL200,"S8")*8)+(COUNTIF(beosztás!$GH200:$HL200,"S9")*9)+(COUNTIF(beosztás!$GH200:$HL200,"S10")*10)+(COUNTIF(beosztás!$GH200:$HL200,"S11")*11)+(COUNTIF(beosztás!$GH200:$HL200,"S12")*12)</f>
        <v>0</v>
      </c>
      <c r="EJ198" s="706">
        <f>COUNTIF(beosztás!$GH200:$HL200,"BN")*12+COUNTIF(beosztás!$GH200:$HL200,"BÉ")*12+COUNTIF(beosztás!$GH200:$HL200,"BDE")*8+COUNTIF(beosztás!$GH200:$HL200,"BDU")*8+COUNTIF(beosztás!$GH200:$HL200,"BÉJ")*8+COUNTIF(beosztás!$GH200:$HL200,"B1")*1+COUNTIF(beosztás!$GH200:$HL200,"B2")*2+COUNTIF(beosztás!$GH200:$HL200,"B3")*3+COUNTIF(beosztás!$GH200:$HL200,"B5")*5+COUNTIF(beosztás!$GH200:$HL200,"B6")*6+COUNTIF(beosztás!$GH200:$HL200,"B7")*7+COUNTIF(beosztás!$GH200:$HL200,"B8")*8+COUNTIF(beosztás!$GH200:$HL200,"B9")*9+COUNTIF(beosztás!$GH200:$HL200,"B10")*10+COUNTIF(beosztás!$GH200:$HL200,"B11")*11+COUNTIF(beosztás!$GH200:$HL200,"B12")*12+COUNTIF(beosztás!$GH200:$HL200,"BP")*0</f>
        <v>0</v>
      </c>
      <c r="EK198" s="330">
        <f t="shared" si="943"/>
        <v>0</v>
      </c>
      <c r="EL198" s="706">
        <f>IF(C198="",0,alapadatok!$AN$8)</f>
        <v>0</v>
      </c>
      <c r="EM198" s="330">
        <f t="shared" si="877"/>
        <v>0</v>
      </c>
      <c r="EN198" s="905">
        <f t="shared" si="944"/>
        <v>0</v>
      </c>
      <c r="EO198" s="325"/>
      <c r="EP198" s="705">
        <f>COUNTIF(beosztás!$HM200:$IQ200,"DE")*8</f>
        <v>0</v>
      </c>
      <c r="EQ198" s="706">
        <f>COUNTIF(beosztás!$HM200:$IQ200,"DU")*8</f>
        <v>0</v>
      </c>
      <c r="ER198" s="706">
        <f>COUNTIF(beosztás!$HM200:$IQ200,"ÉJ")*8</f>
        <v>0</v>
      </c>
      <c r="ES198" s="706">
        <f>COUNTIF(beosztás!$HM200:$IQ200,"N")*12</f>
        <v>0</v>
      </c>
      <c r="ET198" s="706">
        <f>COUNTIF(beosztás!$HM200:$IQ200,"É")*12</f>
        <v>0</v>
      </c>
      <c r="EU198" s="706">
        <f>SUM(beosztás!$HM200:$IQ200)</f>
        <v>0</v>
      </c>
      <c r="EV198" s="895">
        <f>(COUNTIF(beosztás!$HM200:$IQ200,"SN")*12)+(COUNTIF(beosztás!$HM200:$IQ200,"SDE")*8)+(COUNTIF(beosztás!$HM200:$IQ200,"SDU")*8)+(COUNTIF(beosztás!$HM200:$IQ200,"SÉ")*12)+(COUNTIF(beosztás!$HM200:$IQ200,"SÉJ")*8)+(COUNTIF(beosztás!$HM200:$IQ200,"S1")*1)+(COUNTIF(beosztás!$HM200:$IQ200,"S2")*2)+(COUNTIF(beosztás!$HM200:$IQ200,"S3")*3)+(COUNTIF(beosztás!$HM200:$IQ200,"S4")*4)+(COUNTIF(beosztás!$HM200:$IQ200,"S5")*5)+(COUNTIF(beosztás!$HM200:$IQ200,"S6")*6)+(COUNTIF(beosztás!$HM200:$IQ200,"S7")*7)+(COUNTIF(beosztás!$HM200:$IQ200,"S8")*8)+(COUNTIF(beosztás!$HM200:$IQ200,"S9")*9)+(COUNTIF(beosztás!$HM200:$IQ200,"S10")*10)+(COUNTIF(beosztás!$HM200:$IQ200,"S11")*11)+(COUNTIF(beosztás!$HM200:$IQ200,"S12")*12)</f>
        <v>0</v>
      </c>
      <c r="EW198" s="706">
        <f>COUNTIF(beosztás!$HM200:$IQ200,"FÜ")*8</f>
        <v>0</v>
      </c>
      <c r="EX198" s="706">
        <f>COUNTIF(beosztás!$HM200:$IQ200,"BN")*12+COUNTIF(beosztás!$HM200:$IQ200,"BÉ")*12+COUNTIF(beosztás!$HM200:$IQ200,"BDE")*8+COUNTIF(beosztás!$HM200:$IQ200,"BDU")*8+COUNTIF(beosztás!$HM200:$IQ200,"BÉJ")*8+COUNTIF(beosztás!$HM200:$IQ200,"B1")*1+COUNTIF(beosztás!$HM200:$IQ200,"B2")*2+COUNTIF(beosztás!$HM200:$IQ200,"B3")*3+COUNTIF(beosztás!$HM200:$IQ200,"B5")*5+COUNTIF(beosztás!$HM200:$IQ200,"B6")*6+COUNTIF(beosztás!$HM200:$IQ200,"B7")*7+COUNTIF(beosztás!$HM200:$IQ200,"B8")*8+COUNTIF(beosztás!$HM200:$IQ200,"B9")*9+COUNTIF(beosztás!$HM200:$IQ200,"B10")*10+COUNTIF(beosztás!$HM200:$IQ200,"B11")*11+COUNTIF(beosztás!$HM200:$IQ200,"B12")*12+COUNTIF(beosztás!$HM200:$IQ200,"BP")*0</f>
        <v>0</v>
      </c>
      <c r="EY198" s="330">
        <f t="shared" si="945"/>
        <v>0</v>
      </c>
      <c r="EZ198" s="706">
        <f>IF(C198="",0,alapadatok!$AN$9)</f>
        <v>0</v>
      </c>
      <c r="FA198" s="330">
        <f t="shared" si="878"/>
        <v>0</v>
      </c>
      <c r="FB198" s="905">
        <f t="shared" si="946"/>
        <v>0</v>
      </c>
      <c r="FC198" s="325"/>
      <c r="FD198" s="329">
        <f t="shared" si="879"/>
        <v>0</v>
      </c>
      <c r="FE198" s="330">
        <f t="shared" si="880"/>
        <v>0</v>
      </c>
      <c r="FF198" s="330">
        <f t="shared" si="881"/>
        <v>0</v>
      </c>
      <c r="FG198" s="330">
        <f t="shared" si="882"/>
        <v>0</v>
      </c>
      <c r="FH198" s="330">
        <f t="shared" si="883"/>
        <v>0</v>
      </c>
      <c r="FI198" s="330">
        <f t="shared" si="884"/>
        <v>0</v>
      </c>
      <c r="FJ198" s="330">
        <f t="shared" si="885"/>
        <v>0</v>
      </c>
      <c r="FK198" s="330">
        <f t="shared" si="886"/>
        <v>0</v>
      </c>
      <c r="FL198" s="330">
        <f t="shared" si="887"/>
        <v>0</v>
      </c>
      <c r="FM198" s="330">
        <f t="shared" si="888"/>
        <v>0</v>
      </c>
      <c r="FN198" s="330">
        <f t="shared" si="889"/>
        <v>0</v>
      </c>
      <c r="FO198" s="330">
        <f t="shared" si="890"/>
        <v>0</v>
      </c>
      <c r="FP198" s="905">
        <f t="shared" si="947"/>
        <v>0</v>
      </c>
      <c r="FQ198" s="326"/>
      <c r="FR198" s="705">
        <f>COUNTIF(beosztás!$IR200:$JU200,"DE")*8</f>
        <v>0</v>
      </c>
      <c r="FS198" s="706">
        <f>COUNTIF(beosztás!$IR200:$JU200,"DU")*8</f>
        <v>0</v>
      </c>
      <c r="FT198" s="706">
        <f>COUNTIF(beosztás!$IR200:$JU200,"ÉJ")*8</f>
        <v>0</v>
      </c>
      <c r="FU198" s="706">
        <f>COUNTIF(beosztás!$IR200:$JU200,"N")*12</f>
        <v>0</v>
      </c>
      <c r="FV198" s="706">
        <f>COUNTIF(beosztás!$IR200:$JU200,"é")*12</f>
        <v>0</v>
      </c>
      <c r="FW198" s="706">
        <f>SUM(beosztás!$IR200:$JU200)</f>
        <v>0</v>
      </c>
      <c r="FX198" s="706">
        <f>COUNTIF(beosztás!$IR200:$JU200,"FÜ")*8</f>
        <v>0</v>
      </c>
      <c r="FY198" s="895">
        <f>(COUNTIF(beosztás!$IR200:$JU200,"SN")*12)+(COUNTIF(beosztás!$IR200:$JU200,"SDE")*8)+(COUNTIF(beosztás!$IR200:$JU200,"SDU")*8)+(COUNTIF(beosztás!$IR200:$JU200,"SÉ")*12)+(COUNTIF(beosztás!$IR200:$JU200,"SÉJ")*8)+(COUNTIF(beosztás!$IR200:$JU200,"S1")*1)+(COUNTIF(beosztás!$IR200:$JU200,"S2")*2)+(COUNTIF(beosztás!$IR200:$JU200,"S3")*3)+(COUNTIF(beosztás!$IR200:$JU200,"S4")*4)+(COUNTIF(beosztás!$IR200:$JU200,"S5")*5)+(COUNTIF(beosztás!$IR200:$JU200,"S6")*6)+(COUNTIF(beosztás!$IR200:$JU200,"S7")*7)+(COUNTIF(beosztás!$IR200:$JU200,"S8")*8)+(COUNTIF(beosztás!$IR200:$JU200,"S9")*9)+(COUNTIF(beosztás!$IR200:$JU200,"S10")*10)+(COUNTIF(beosztás!$IR200:$JU200,"S11")*11)+(COUNTIF(beosztás!$IR200:$JU200,"S12")*12)</f>
        <v>0</v>
      </c>
      <c r="FZ198" s="706">
        <f>COUNTIF(beosztás!$IR200:$JU200,"BN")*12+COUNTIF(beosztás!$IR200:$JU200,"BÉ")*12+COUNTIF(beosztás!$IR200:$JU200,"BDE")*8+COUNTIF(beosztás!$IR200:$JU200,"BDU")*8+COUNTIF(beosztás!$IR200:$JU200,"BÉJ")*8+COUNTIF(beosztás!$IR200:$JU200,"B1")*1+COUNTIF(beosztás!$IR200:$JU200,"B2")*2+COUNTIF(beosztás!$IR200:$JU200,"B3")*3+COUNTIF(beosztás!$IR200:$JU200,"B5")*5+COUNTIF(beosztás!$IR200:$JU200,"B6")*6+COUNTIF(beosztás!$IR200:$JU200,"B7")*7+COUNTIF(beosztás!$IR200:$JU200,"B8")*8+COUNTIF(beosztás!$IR200:$JU200,"B9")*9+COUNTIF(beosztás!$IR200:$JU200,"B10")*10+COUNTIF(beosztás!$IR200:$JU200,"B11")*11+COUNTIF(beosztás!$IR200:$JU200,"B12")*12+COUNTIF(beosztás!$IR200:$JU200,"BP")*0</f>
        <v>0</v>
      </c>
      <c r="GA198" s="330">
        <f t="shared" si="948"/>
        <v>0</v>
      </c>
      <c r="GB198" s="706">
        <f>IF(C198="",0,alapadatok!$AN$10)</f>
        <v>0</v>
      </c>
      <c r="GC198" s="330">
        <f t="shared" si="891"/>
        <v>0</v>
      </c>
      <c r="GD198" s="905">
        <f t="shared" si="949"/>
        <v>0</v>
      </c>
      <c r="GE198" s="327"/>
      <c r="GF198" s="705">
        <f>COUNTIF(beosztás!$JV200:$KZ200,"DE")*8</f>
        <v>0</v>
      </c>
      <c r="GG198" s="706">
        <f>COUNTIF(beosztás!$JV200:$KZ200,"DU")*8</f>
        <v>0</v>
      </c>
      <c r="GH198" s="706">
        <f>COUNTIF(beosztás!$JV200:$KZ200,"ÉJ")*8</f>
        <v>0</v>
      </c>
      <c r="GI198" s="706">
        <f>COUNTIF(beosztás!$JV200:$KZ200,"N")*12</f>
        <v>0</v>
      </c>
      <c r="GJ198" s="706">
        <f>COUNTIF(beosztás!$JV200:$KZ200,"É")*12</f>
        <v>0</v>
      </c>
      <c r="GK198" s="706">
        <f>SUM(beosztás!$JV200:$KZ200)</f>
        <v>0</v>
      </c>
      <c r="GL198" s="895">
        <f>(COUNTIF(beosztás!$JV200:$KZ200,"SN")*12)+(COUNTIF(beosztás!$JV200:$KZ200,"SDE")*8)+(COUNTIF(beosztás!$JV200:$KZ200,"SDU")*8)+(COUNTIF(beosztás!$JV200:$KZ200,"SÉ")*12)+(COUNTIF(beosztás!$JV200:$KZ200,"SÉJ")*8)+(COUNTIF(beosztás!$JV200:$KZ200,"S1")*1)+(COUNTIF(beosztás!$JV200:$KZ200,"S2")*2)+(COUNTIF(beosztás!$JV200:$KZ200,"S3")*3)+(COUNTIF(beosztás!$JV200:$KZ200,"S4")*4)+(COUNTIF(beosztás!$JV200:$KZ200,"S5")*5)+(COUNTIF(beosztás!$JV200:$KZ200,"S6")*6)+(COUNTIF(beosztás!$JV200:$KZ200,"S7")*7)+(COUNTIF(beosztás!$JV200:$KZ200,"S8")*8)+(COUNTIF(beosztás!$JV200:$KZ200,"S9")*9)+(COUNTIF(beosztás!$JV200:$KZ200,"S10")*10)+(COUNTIF(beosztás!$JV200:$KZ200,"S11")*11)+(COUNTIF(beosztás!$JV200:$KZ200,"S12")*12)</f>
        <v>0</v>
      </c>
      <c r="GM198" s="706">
        <f>COUNTIF(beosztás!$JV200:$KZ200,"FÜ")*8</f>
        <v>0</v>
      </c>
      <c r="GN198" s="706">
        <f>COUNTIF(beosztás!$JV200:$KZ200,"BN")*12+COUNTIF(beosztás!$JV200:$KZ200,"BÉ")*12+COUNTIF(beosztás!$JV200:$KZ200,"BDE")*8+COUNTIF(beosztás!$JV200:$KZ200,"BDU")*8+COUNTIF(beosztás!$JV200:$KZ200,"BÉJ")*8+COUNTIF(beosztás!$JV200:$KZ200,"B1")*1+COUNTIF(beosztás!$JV200:$KZ200,"B2")*2+COUNTIF(beosztás!$JV200:$KZ200,"B3")*3+COUNTIF(beosztás!$JV200:$KZ200,"B5")*5+COUNTIF(beosztás!$JV200:$KZ200,"B6")*6+COUNTIF(beosztás!$JV200:$KZ200,"B7")*7+COUNTIF(beosztás!$JV200:$KZ200,"B8")*8+COUNTIF(beosztás!$JV200:$KZ200,"B9")*9+COUNTIF(beosztás!$JV200:$KZ200,"B10")*10+COUNTIF(beosztás!$JV200:$KZ200,"B11")*11+COUNTIF(beosztás!$JV200:$KZ200,"B12")*12+COUNTIF(beosztás!$JV200:$KZ200,"BP")*0</f>
        <v>0</v>
      </c>
      <c r="GO198" s="330">
        <f t="shared" si="950"/>
        <v>0</v>
      </c>
      <c r="GP198" s="706">
        <f>IF(C198="",0,alapadatok!$AN$11)</f>
        <v>0</v>
      </c>
      <c r="GQ198" s="330">
        <f t="shared" si="892"/>
        <v>0</v>
      </c>
      <c r="GR198" s="905">
        <f t="shared" si="951"/>
        <v>0</v>
      </c>
      <c r="GS198" s="327"/>
      <c r="GT198" s="329">
        <f t="shared" si="893"/>
        <v>0</v>
      </c>
      <c r="GU198" s="330">
        <f t="shared" si="894"/>
        <v>0</v>
      </c>
      <c r="GV198" s="330">
        <f t="shared" si="895"/>
        <v>0</v>
      </c>
      <c r="GW198" s="330">
        <f t="shared" si="896"/>
        <v>0</v>
      </c>
      <c r="GX198" s="330">
        <f t="shared" si="897"/>
        <v>0</v>
      </c>
      <c r="GY198" s="330">
        <f t="shared" si="898"/>
        <v>0</v>
      </c>
      <c r="GZ198" s="330">
        <f t="shared" si="899"/>
        <v>0</v>
      </c>
      <c r="HA198" s="330">
        <f t="shared" si="900"/>
        <v>0</v>
      </c>
      <c r="HB198" s="330">
        <f t="shared" si="901"/>
        <v>0</v>
      </c>
      <c r="HC198" s="330">
        <f t="shared" si="902"/>
        <v>0</v>
      </c>
      <c r="HD198" s="330">
        <f t="shared" si="903"/>
        <v>0</v>
      </c>
      <c r="HE198" s="330">
        <f t="shared" si="904"/>
        <v>0</v>
      </c>
      <c r="HF198" s="905">
        <f t="shared" si="952"/>
        <v>0</v>
      </c>
      <c r="HG198" s="326"/>
      <c r="HH198" s="705">
        <f>COUNTIF(beosztás!$LA200:$MD200,"DE")*8</f>
        <v>0</v>
      </c>
      <c r="HI198" s="706">
        <f>COUNTIF(beosztás!$LA200:$MD200,"DU")*8</f>
        <v>0</v>
      </c>
      <c r="HJ198" s="706">
        <f>COUNTIF(beosztás!$LA200:$MD200,"ÉJ")*8</f>
        <v>0</v>
      </c>
      <c r="HK198" s="706">
        <f>COUNTIF(beosztás!$LA200:$MD200,"N")*12</f>
        <v>0</v>
      </c>
      <c r="HL198" s="706">
        <f>COUNTIF(beosztás!$LA200:$MD200,"é")*12</f>
        <v>0</v>
      </c>
      <c r="HM198" s="706">
        <f>SUM(beosztás!$LA200:$MD200)</f>
        <v>0</v>
      </c>
      <c r="HN198" s="706">
        <f>COUNTIF(beosztás!$LA200:$MD200,"FÜ")*8</f>
        <v>0</v>
      </c>
      <c r="HO198" s="895">
        <f>(COUNTIF(beosztás!$LA200:$MD200,"SN")*12)+(COUNTIF(beosztás!$LA200:$MD200,"SDE")*8)+(COUNTIF(beosztás!$LA200:$MD200,"SDU")*8)+(COUNTIF(beosztás!$LA200:$MD200,"SÉ")*12)+(COUNTIF(beosztás!$LA200:$MD200,"SÉJ")*8)+(COUNTIF(beosztás!$LA200:$MD200,"S1")*1)+(COUNTIF(beosztás!$LA200:$MD200,"S2")*2)+(COUNTIF(beosztás!$LA200:$MD200,"S3")*3)+(COUNTIF(beosztás!$LA200:$MD200,"S4")*4)+(COUNTIF(beosztás!$LA200:$MD200,"S5")*5)+(COUNTIF(beosztás!$LA200:$MD200,"S6")*6)+(COUNTIF(beosztás!$LA200:$MD200,"S7")*7)+(COUNTIF(beosztás!$LA200:$MD200,"S8")*8)+(COUNTIF(beosztás!$LA200:$MD200,"S9")*9)+(COUNTIF(beosztás!$LA200:$MD200,"S10")*10)+(COUNTIF(beosztás!$LA200:$MD200,"S11")*11)+(COUNTIF(beosztás!$LA200:$MD200,"S12")*12)</f>
        <v>0</v>
      </c>
      <c r="HP198" s="706">
        <f>COUNTIF(beosztás!$LA200:$MD200,"BN")*12+COUNTIF(beosztás!$LA200:$MD200,"BÉ")*12+COUNTIF(beosztás!$LA200:$MD200,"BDE")*8+COUNTIF(beosztás!$LA200:$MD200,"BDU")*8+COUNTIF(beosztás!$LA200:$MD200,"BÉJ")*8+COUNTIF(beosztás!$LA200:$MD200,"B1")*1+COUNTIF(beosztás!$LA200:$MD200,"B2")*2+COUNTIF(beosztás!$LA200:$MD200,"B3")*3+COUNTIF(beosztás!$KZ200:$MC200,"B5")*5+COUNTIF(beosztás!$KZ200:$MC200,"B6")*6+COUNTIF(beosztás!$KZ200:$MC200,"B7")*7+COUNTIF(beosztás!$KZ200:$MC200,"B8")*8+COUNTIF(beosztás!$LA200:$MD200,"B9")*9+COUNTIF(beosztás!$LA200:$MD200,"B10")*10+COUNTIF(beosztás!$LA200:$MD200,"B11")*11+COUNTIF(beosztás!$LA200:$MD200,"B12")*12+COUNTIF(beosztás!$LA200:$MD200,"BP")*0</f>
        <v>0</v>
      </c>
      <c r="HQ198" s="330">
        <f t="shared" si="953"/>
        <v>0</v>
      </c>
      <c r="HR198" s="706">
        <f>IF(C198="",0,alapadatok!$AN$12)</f>
        <v>0</v>
      </c>
      <c r="HS198" s="330">
        <f t="shared" si="954"/>
        <v>0</v>
      </c>
      <c r="HT198" s="905">
        <f t="shared" si="955"/>
        <v>0</v>
      </c>
      <c r="HU198" s="327"/>
      <c r="HV198" s="705">
        <f>COUNTIF(beosztás!$ME200:$NI200,"DE")*8</f>
        <v>0</v>
      </c>
      <c r="HW198" s="706">
        <f>COUNTIF(beosztás!$ME200:$NI200,"DU")*8</f>
        <v>0</v>
      </c>
      <c r="HX198" s="706">
        <f>COUNTIF(beosztás!$ME200:$NI200,"ÉJ")*8</f>
        <v>0</v>
      </c>
      <c r="HY198" s="706">
        <f>COUNTIF(beosztás!$ME200:$NI200,"N")*12</f>
        <v>0</v>
      </c>
      <c r="HZ198" s="706">
        <f>COUNTIF(beosztás!$ME200:$NI200,"É")*12</f>
        <v>0</v>
      </c>
      <c r="IA198" s="706">
        <f>SUM(beosztás!$ME200:$NI200)</f>
        <v>0</v>
      </c>
      <c r="IB198" s="706">
        <f>(COUNTIF(beosztás!$ME200:$NI200,"SN")*12)+(COUNTIF(beosztás!$ME200:$NI200,"SDE")*8)+(COUNTIF(beosztás!$ME200:$NI200,"SDU")*8)+(COUNTIF(beosztás!$ME200:$NI200,"SÉ")*12)+(COUNTIF(beosztás!$ME200:$NI200,"SÉJ")*8)+(COUNTIF(beosztás!$ME200:$NI200,"S1")*1)+(COUNTIF(beosztás!$ME200:$NI200,"S2")*2)+(COUNTIF(beosztás!$ME200:$NI200,"S3")*3)+(COUNTIF(beosztás!$ME200:$NI200,"S4")*4)+(COUNTIF(beosztás!$ME200:$NI200,"S5")*5)+(COUNTIF(beosztás!$ME200:$NI200,"S6")*6)+(COUNTIF(beosztás!$ME200:$NI200,"S7")*7)+(COUNTIF(beosztás!$ME200:$NI200,"S8")*8)+(COUNTIF(beosztás!$ME200:$NI200,"S9")*9)+(COUNTIF(beosztás!$ME200:$NI200,"S10")*10)+(COUNTIF(beosztás!$ME200:$NI200,"S11")*11)+(COUNTIF(beosztás!$ME200:$NI200,"S12")*12)</f>
        <v>0</v>
      </c>
      <c r="IC198" s="706">
        <f>COUNTIF(beosztás!$ME200:$NI200,"FÜ")*8</f>
        <v>0</v>
      </c>
      <c r="ID198" s="706">
        <f>COUNTIF(beosztás!$ME200:$NI200,"BN")*12+COUNTIF(beosztás!$ME200:$NI200,"BÉ")*12+COUNTIF(beosztás!$ME200:$NI200,"BDE")*8+COUNTIF(beosztás!$ME200:$NI200,"BDU")*8+COUNTIF(beosztás!$ME200:$NI200,"BÉJ")*8+COUNTIF(beosztás!$ME200:$NI200,"B1")*1+COUNTIF(beosztás!$ME200:$NI200,"B2")*2+COUNTIF(beosztás!$ME200:$NI200,"B3")*3+COUNTIF(beosztás!$ME200:$NI200,"B5")*5+COUNTIF(beosztás!$ME200:$NI200,"B6")*6+COUNTIF(beosztás!$ME200:$NI200,"B7")*7+COUNTIF(beosztás!$ME200:$NI200,"B8")*8+COUNTIF(beosztás!$ME200:$NI200,"B9")*9+COUNTIF(beosztás!$ME200:$NI200,"B10")*10+COUNTIF(beosztás!$ME200:$NI200,"B11")*11+COUNTIF(beosztás!$ME200:$NI200,"B12")*12+COUNTIF(beosztás!$ME200:$NI200,"BP")*0</f>
        <v>0</v>
      </c>
      <c r="IE198" s="330">
        <f t="shared" si="956"/>
        <v>0</v>
      </c>
      <c r="IF198" s="706">
        <f>IF(C198="",0,alapadatok!$AN$13)</f>
        <v>0</v>
      </c>
      <c r="IG198" s="330">
        <f t="shared" si="957"/>
        <v>0</v>
      </c>
      <c r="IH198" s="739">
        <f t="shared" si="958"/>
        <v>0</v>
      </c>
      <c r="II198" s="327"/>
      <c r="IJ198" s="329">
        <f t="shared" si="959"/>
        <v>0</v>
      </c>
      <c r="IK198" s="330">
        <f t="shared" si="960"/>
        <v>0</v>
      </c>
      <c r="IL198" s="330">
        <f t="shared" si="961"/>
        <v>0</v>
      </c>
      <c r="IM198" s="330">
        <f t="shared" si="962"/>
        <v>0</v>
      </c>
      <c r="IN198" s="330">
        <f t="shared" si="963"/>
        <v>0</v>
      </c>
      <c r="IO198" s="330">
        <f t="shared" si="964"/>
        <v>0</v>
      </c>
      <c r="IP198" s="330">
        <f t="shared" si="965"/>
        <v>0</v>
      </c>
      <c r="IQ198" s="330">
        <f t="shared" si="966"/>
        <v>0</v>
      </c>
      <c r="IR198" s="330">
        <f t="shared" si="967"/>
        <v>0</v>
      </c>
      <c r="IS198" s="330">
        <f t="shared" si="968"/>
        <v>0</v>
      </c>
      <c r="IT198" s="330">
        <f t="shared" si="969"/>
        <v>0</v>
      </c>
      <c r="IU198" s="330">
        <f t="shared" si="970"/>
        <v>0</v>
      </c>
      <c r="IV198" s="905">
        <f t="shared" si="971"/>
        <v>0</v>
      </c>
      <c r="IW198" s="328"/>
      <c r="JF198" s="21"/>
      <c r="JG198" s="21"/>
    </row>
    <row r="199" spans="1:267" ht="15.75" hidden="1" thickBot="1" x14ac:dyDescent="0.3">
      <c r="A199" s="67">
        <f>IF(beosztás!A201=0,"",beosztás!A201)</f>
        <v>7</v>
      </c>
      <c r="B199" s="68" t="str">
        <f>IF(beosztás!B201=0,"",beosztás!B201)</f>
        <v/>
      </c>
      <c r="C199" s="69" t="str">
        <f>IF(beosztás!C201=0,"",beosztás!C201)</f>
        <v/>
      </c>
      <c r="D199" s="70" t="str">
        <f>IF(beosztás!D201=0,"",beosztás!D201)</f>
        <v/>
      </c>
      <c r="E199" s="18"/>
      <c r="F199" s="709">
        <f>COUNTIF(beosztás!$I201:$AM201,"DE")*8</f>
        <v>0</v>
      </c>
      <c r="G199" s="710">
        <f>COUNTIF(beosztás!$I201:$AM201,"DU")*8</f>
        <v>0</v>
      </c>
      <c r="H199" s="710">
        <f>COUNTIF(beosztás!$I201:$AM201,"ÉJ")*8</f>
        <v>0</v>
      </c>
      <c r="I199" s="710">
        <f>COUNTIF(beosztás!$I201:$AM201,"N")*12</f>
        <v>0</v>
      </c>
      <c r="J199" s="710">
        <f>COUNTIF(beosztás!$I201:$AM201,"é")*12</f>
        <v>0</v>
      </c>
      <c r="K199" s="710">
        <f>SUM(beosztás!$I201:$AM201)</f>
        <v>0</v>
      </c>
      <c r="L199" s="710">
        <f>COUNTIF(beosztás!$I201:$AM201,"FÜ")*8</f>
        <v>0</v>
      </c>
      <c r="M199" s="710">
        <f>(COUNTIF(beosztás!$I201:$AM201,"SN")*12)+(COUNTIF(beosztás!$I201:$AM201,"SDE")*8)+(COUNTIF(beosztás!$I201:$AM201,"SDU")*8)+(COUNTIF(beosztás!$I201:$AM201,"S1")*1)+(COUNTIF(beosztás!$I201:$AM201,"S2")*2)+(COUNTIF(beosztás!$I201:$AM201,"S3")*3)+(COUNTIF(beosztás!$I201:$AM201,"S4")*4)+(COUNTIF(beosztás!$I201:$AM201,"S5")*5)+(COUNTIF(beosztás!$I201:$AM201,"S6")*6)+(COUNTIF(beosztás!$I201:$AM201,"S7")*7)+(COUNTIF(beosztás!$I201:$AM201,"S8")*8)+(COUNTIF(beosztás!$I201:$AM201,"S9")*9)+(COUNTIF(beosztás!$I201:$AM201,"S10")*10)+(COUNTIF(beosztás!$I201:$AM201,"S11")*11)+(COUNTIF(beosztás!$I201:$AM201,"S12")*12)+(COUNTIF(beosztás!$I201:$AM201,"SÉ")*12)+(COUNTIF(beosztás!$I201:$AM201,"SÉJ")*8)</f>
        <v>0</v>
      </c>
      <c r="N199" s="710">
        <f>COUNTIF(beosztás!$I201:$AM201,"BN")*12+COUNTIF(beosztás!$I201:$AM201,"BÉ")*12+COUNTIF(beosztás!$I201:$AM201,"BDE")*8+COUNTIF(beosztás!$I201:$AM201,"BDU")*8+COUNTIF(beosztás!$I201:$AM201,"BÉJ")*8+COUNTIF(beosztás!$I201:$AM201,"B1")*1+COUNTIF(beosztás!$I201:$AM201,"B2")*2+COUNTIF(beosztás!$I201:$AM201,"B3")*3+COUNTIF(beosztás!$I201:$AM201,"B5")*5+COUNTIF(beosztás!$I201:$AM201,"B6")*6+COUNTIF(beosztás!$I201:$AM201,"B7")*7+COUNTIF(beosztás!$I201:$AM201,"B8")*8+COUNTIF(beosztás!$I201:$AM201,"B9")*9+COUNTIF(beosztás!$I201:$AM201,"B10")*10+COUNTIF(beosztás!$I201:$AM201,"B11")*11+COUNTIF(beosztás!$I201:$AM201,"B12")*12+COUNTIF(beosztás!$I201:$AM201,"BP")*0</f>
        <v>0</v>
      </c>
      <c r="O199" s="24">
        <f t="shared" si="905"/>
        <v>0</v>
      </c>
      <c r="P199" s="710">
        <f>IF(C199="",0,alapadatok!$AN$2)</f>
        <v>0</v>
      </c>
      <c r="Q199" s="19">
        <f t="shared" si="906"/>
        <v>0</v>
      </c>
      <c r="R199" s="741">
        <f t="shared" si="907"/>
        <v>0</v>
      </c>
      <c r="S199" s="40"/>
      <c r="T199" s="709">
        <f>COUNTIF(beosztás!$AN201:$BO201,"DE")*8</f>
        <v>0</v>
      </c>
      <c r="U199" s="710">
        <f>COUNTIF(beosztás!$AN201:$BO201,"DU")*8</f>
        <v>0</v>
      </c>
      <c r="V199" s="710">
        <f>COUNTIF(beosztás!$AN201:$BO201,"ÉJ")*8</f>
        <v>0</v>
      </c>
      <c r="W199" s="710">
        <f>COUNTIF(beosztás!$AN201:$BO201,"N")*12</f>
        <v>0</v>
      </c>
      <c r="X199" s="710">
        <f>COUNTIF(beosztás!$AN201:$BO201,"É")*12</f>
        <v>0</v>
      </c>
      <c r="Y199" s="710">
        <f>SUM(beosztás!$AN201:$BO201)</f>
        <v>0</v>
      </c>
      <c r="Z199" s="710">
        <f>(COUNTIF(beosztás!$AN201:$BO201,"SN")*12)+(COUNTIF(beosztás!$AN201:$BO201,"SDE")*8)+(COUNTIF(beosztás!$AN201:$BO201,"SDU")*8)+(COUNTIF(beosztás!$AN201:$BO201,"SÉ")*12)+(COUNTIF(beosztás!$AN201:$BO201,"SÉJ")*8)+(COUNTIF(beosztás!$AN201:$BO201,"S1")*1)+(COUNTIF(beosztás!$AN201:$BO201,"S2")*2)+(COUNTIF(beosztás!$AN201:$BO201,"S3")*3)+(COUNTIF(beosztás!$AN201:$BO201,"S4")*4)+(COUNTIF(beosztás!$AN201:$BO201,"S5")*5)+(COUNTIF(beosztás!$AN201:$BO201,"S6")*6)+(COUNTIF(beosztás!$AN201:$BO201,"S7")*7)+(COUNTIF(beosztás!$AN201:$BO201,"S8")*8)+(COUNTIF(beosztás!$AN201:$BO201,"S9")*9)+(COUNTIF(beosztás!$AN201:$BO201,"S10")*10)+(COUNTIF(beosztás!$AN201:$BO201,"S11")*11)+(COUNTIF(beosztás!$AN201:$BO201,"S12")*12)</f>
        <v>0</v>
      </c>
      <c r="AA199" s="710">
        <f>COUNTIF(beosztás!$AN201:$BO201,"FÜ")*8</f>
        <v>0</v>
      </c>
      <c r="AB199" s="710">
        <f>COUNTIF(beosztás!$AN201:$BO201,"BN")*12+COUNTIF(beosztás!$AN201:$BO201,"BÉ")*12+COUNTIF(beosztás!$AN201:$BO201,"BDE")*8+COUNTIF(beosztás!$AN201:$BO201,"BDU")*8+COUNTIF(beosztás!$AN201:$BO201,"BÉJ")*8+COUNTIF(beosztás!$AN201:$BO201,"B1")*1+COUNTIF(beosztás!$AN201:$BO201,"B2")*2+COUNTIF(beosztás!$AN201:$BO201,"B3")*3+COUNTIF(beosztás!$AN201:$BO201,"B5")*5+COUNTIF(beosztás!$AN201:$BO201,"B6")*6+COUNTIF(beosztás!$AN201:$BO201,"B7")*7+COUNTIF(beosztás!$AN201:$BO201,"B8")*8+COUNTIF(beosztás!$AN201:$BO201,"B9")*9+COUNTIF(beosztás!$AN201:$BO201,"B10")*10+COUNTIF(beosztás!$AN201:$BO201,"B11")*11+COUNTIF(beosztás!$AN201:$BO201,"B12")*12+COUNTIF(beosztás!$AN201:$BO201,"BP")*0</f>
        <v>0</v>
      </c>
      <c r="AC199" s="24">
        <f t="shared" si="908"/>
        <v>0</v>
      </c>
      <c r="AD199" s="710">
        <f>IF(C199="",0,alapadatok!$AN$3)</f>
        <v>0</v>
      </c>
      <c r="AE199" s="19">
        <f t="shared" si="685"/>
        <v>0</v>
      </c>
      <c r="AF199" s="741">
        <f t="shared" si="909"/>
        <v>0</v>
      </c>
      <c r="AG199" s="40"/>
      <c r="AH199" s="25">
        <f t="shared" si="910"/>
        <v>0</v>
      </c>
      <c r="AI199" s="24">
        <f t="shared" si="911"/>
        <v>0</v>
      </c>
      <c r="AJ199" s="24">
        <f t="shared" si="912"/>
        <v>0</v>
      </c>
      <c r="AK199" s="24">
        <f t="shared" si="913"/>
        <v>0</v>
      </c>
      <c r="AL199" s="24">
        <f t="shared" si="914"/>
        <v>0</v>
      </c>
      <c r="AM199" s="24">
        <f t="shared" si="915"/>
        <v>0</v>
      </c>
      <c r="AN199" s="24">
        <f t="shared" si="916"/>
        <v>0</v>
      </c>
      <c r="AO199" s="24">
        <f t="shared" si="917"/>
        <v>0</v>
      </c>
      <c r="AP199" s="24">
        <f t="shared" si="686"/>
        <v>0</v>
      </c>
      <c r="AQ199" s="24">
        <f t="shared" si="687"/>
        <v>0</v>
      </c>
      <c r="AR199" s="24">
        <f t="shared" si="688"/>
        <v>0</v>
      </c>
      <c r="AS199" s="19">
        <f t="shared" si="689"/>
        <v>0</v>
      </c>
      <c r="AT199" s="741">
        <f t="shared" si="918"/>
        <v>0</v>
      </c>
      <c r="AU199" s="41"/>
      <c r="AV199" s="709">
        <f>COUNTIF(beosztás!$BP201:$CT201,"DE")*8</f>
        <v>0</v>
      </c>
      <c r="AW199" s="710">
        <f>COUNTIF(beosztás!$BP201:$CT201,"DU")*8</f>
        <v>0</v>
      </c>
      <c r="AX199" s="710">
        <f>COUNTIF(beosztás!$BP201:$CT201,"ÉJ")*8</f>
        <v>0</v>
      </c>
      <c r="AY199" s="710">
        <f>COUNTIF(beosztás!$BP201:$CT201,"N")*12</f>
        <v>0</v>
      </c>
      <c r="AZ199" s="710">
        <f>COUNTIF(beosztás!$BP201:$CT201,"é")*12</f>
        <v>0</v>
      </c>
      <c r="BA199" s="710">
        <f>SUM(beosztás!$BP201:$CT201)</f>
        <v>0</v>
      </c>
      <c r="BB199" s="710">
        <f>COUNTIF(beosztás!$BP201:$CT201,"FÜ")*8</f>
        <v>0</v>
      </c>
      <c r="BC199" s="897">
        <f>(COUNTIF(beosztás!$BP201:$CT201,"SN")*12)+(COUNTIF(beosztás!$BP201:$CT201,"SDE")*8)+(COUNTIF(beosztás!$BP201:$CT201,"SDU")*8)+(COUNTIF(beosztás!$BP201:$CT201,"SÉ")*12)+(COUNTIF(beosztás!$BP201:$CT201,"SÉJ")*8)+(COUNTIF(beosztás!$BP201:$CT201,"S1")*1)+(COUNTIF(beosztás!$BP201:$CT201,"S2")*2)+(COUNTIF(beosztás!$BP201:$CT201,"S3")*3)+(COUNTIF(beosztás!$BP201:$CT201,"S4")*4)+(COUNTIF(beosztás!$BP201:$CT201,"S5")*5)+(COUNTIF(beosztás!$BP201:$CT201,"S6")*6)+(COUNTIF(beosztás!$BP201:$CT201,"S7")*7)+(COUNTIF(beosztás!$BP201:$CT201,"S8")*8)+(COUNTIF(beosztás!$BP201:$CT201,"S9")*9)+(COUNTIF(beosztás!$BP201:$CT201,"S10")*10)+(COUNTIF(beosztás!$BP201:$CT201,"S11")*11)+(COUNTIF(beosztás!$BP201:$CT201,"S12")*12)</f>
        <v>0</v>
      </c>
      <c r="BD199" s="710">
        <f>COUNTIF(beosztás!$BP201:$CT201,"BN")*12+COUNTIF(beosztás!$BP201:$CT201,"BÉ")*12+COUNTIF(beosztás!$BP201:$CT201,"BDE")*8+COUNTIF(beosztás!$BP201:$CT201,"BDU")*8+COUNTIF(beosztás!$BP201:$CT201,"BÉJ")*8+COUNTIF(beosztás!$BP201:$CT201,"B1")*1+COUNTIF(beosztás!$BP201:$CT201,"B2")*2+COUNTIF(beosztás!$BP201:$CT201,"B3")*3+COUNTIF(beosztás!$BP201:$CT201,"B5")*5+COUNTIF(beosztás!$BP201:$CT201,"B6")*6+COUNTIF(beosztás!$BP201:$CT201,"B7")*7+COUNTIF(beosztás!$BP201:$CT201,"B8")*8+COUNTIF(beosztás!$BP201:$CT201,"B9")*9+COUNTIF(beosztás!$BP201:$CT201,"B10")*10+COUNTIF(beosztás!$BP201:$CT201,"B11")*11+COUNTIF(beosztás!$BP201:$CT201,"B12")*12+COUNTIF(beosztás!$BP201:$CT201,"BP")*0</f>
        <v>0</v>
      </c>
      <c r="BE199" s="24">
        <f t="shared" si="919"/>
        <v>0</v>
      </c>
      <c r="BF199" s="710">
        <f>IF(C199="",0,alapadatok!$AN$4)</f>
        <v>0</v>
      </c>
      <c r="BG199" s="19">
        <f t="shared" si="920"/>
        <v>0</v>
      </c>
      <c r="BH199" s="741">
        <f t="shared" si="921"/>
        <v>0</v>
      </c>
      <c r="BI199" s="40"/>
      <c r="BJ199" s="709">
        <f>COUNTIF(beosztás!$CU201:$DX201,"DE")*8</f>
        <v>0</v>
      </c>
      <c r="BK199" s="710">
        <f>COUNTIF(beosztás!$CU201:$DX201,"DU")*8</f>
        <v>0</v>
      </c>
      <c r="BL199" s="710">
        <f>COUNTIF(beosztás!$CU201:$DX201,"ÉJ")*8</f>
        <v>0</v>
      </c>
      <c r="BM199" s="710">
        <f>COUNTIF(beosztás!$CU201:$DX201,"N")*12</f>
        <v>0</v>
      </c>
      <c r="BN199" s="710">
        <f>COUNTIF(beosztás!$CU201:$DX201,"É")*12</f>
        <v>0</v>
      </c>
      <c r="BO199" s="710">
        <f>SUM(beosztás!$CU201:$DX201)</f>
        <v>0</v>
      </c>
      <c r="BP199" s="897">
        <f>(COUNTIF(beosztás!$CU201:$DX201,"SN")*12)+(COUNTIF(beosztás!$CU201:$DX201,"SDE")*8)+(COUNTIF(beosztás!$CU201:$DX201,"SDU")*8)+(COUNTIF(beosztás!$CU201:$DX201,"SÉ")*12)+(COUNTIF(beosztás!$CU201:$DX201,"SÉJ")*8)+(COUNTIF(beosztás!$CU201:$DX201,"S1")*1)+(COUNTIF(beosztás!$CU201:$DX201,"S2")*2)+(COUNTIF(beosztás!$CU201:$DX201,"S3")*3)+(COUNTIF(beosztás!$CU201:$DX201,"S4")*4)+(COUNTIF(beosztás!$CU201:$DX201,"S5")*5)+(COUNTIF(beosztás!$CU201:$DX201,"S6")*6)+(COUNTIF(beosztás!$CU201:$DX201,"S7")*7)+(COUNTIF(beosztás!$CU201:$DX201,"S8")*8)+(COUNTIF(beosztás!$CU201:$DX201,"S9")*9)+(COUNTIF(beosztás!$CU201:$DX201,"S10")*10)+(COUNTIF(beosztás!$CU201:$DX201,"S11")*11)+(COUNTIF(beosztás!$CU201:$DX201,"S12")*12)</f>
        <v>0</v>
      </c>
      <c r="BQ199" s="710">
        <f>COUNTIF(beosztás!$CU201:$DX201,"FÜ")*8</f>
        <v>0</v>
      </c>
      <c r="BR199" s="710">
        <f>COUNTIF(beosztás!$CU201:$DX201,"BN")*12+COUNTIF(beosztás!$CU201:$DX201,"BÉ")*12+COUNTIF(beosztás!$CU201:$DX201,"BDE")*8+COUNTIF(beosztás!$CU201:$DX201,"BDU")*8+COUNTIF(beosztás!$CU201:$DX201,"BÉJ")*8+COUNTIF(beosztás!$CU201:$DX201,"B1")*1+COUNTIF(beosztás!$CU201:$DX201,"B2")*2+COUNTIF(beosztás!$CU201:$DX201,"B3")*3+COUNTIF(beosztás!$CU201:$DX201,"B5")*5+COUNTIF(beosztás!$CU201:$DX201,"B6")*6+COUNTIF(beosztás!$CU201:$DX201,"B7")*7+COUNTIF(beosztás!$CU201:$DX201,"B8")*8+COUNTIF(beosztás!$CU201:$DX201,"B9")*9+COUNTIF(beosztás!$CU201:$DX201,"B10")*10+COUNTIF(beosztás!$CU201:$DX201,"B11")*11+COUNTIF(beosztás!$CU201:$DX201,"B12")*12+COUNTIF(beosztás!$CU201:$DX201,"BP")*0</f>
        <v>0</v>
      </c>
      <c r="BS199" s="24">
        <f t="shared" si="922"/>
        <v>0</v>
      </c>
      <c r="BT199" s="710">
        <f>IF(C199="",0,alapadatok!$AN$5)</f>
        <v>0</v>
      </c>
      <c r="BU199" s="19">
        <f t="shared" si="923"/>
        <v>0</v>
      </c>
      <c r="BV199" s="741">
        <f t="shared" si="924"/>
        <v>0</v>
      </c>
      <c r="BW199" s="40"/>
      <c r="BX199" s="25">
        <f t="shared" si="925"/>
        <v>0</v>
      </c>
      <c r="BY199" s="24">
        <f t="shared" si="926"/>
        <v>0</v>
      </c>
      <c r="BZ199" s="24">
        <f t="shared" si="927"/>
        <v>0</v>
      </c>
      <c r="CA199" s="24">
        <f t="shared" si="928"/>
        <v>0</v>
      </c>
      <c r="CB199" s="24">
        <f t="shared" si="929"/>
        <v>0</v>
      </c>
      <c r="CC199" s="24">
        <f t="shared" si="930"/>
        <v>0</v>
      </c>
      <c r="CD199" s="24">
        <f t="shared" si="931"/>
        <v>0</v>
      </c>
      <c r="CE199" s="24">
        <f t="shared" si="932"/>
        <v>0</v>
      </c>
      <c r="CF199" s="24">
        <f t="shared" si="933"/>
        <v>0</v>
      </c>
      <c r="CG199" s="24">
        <f t="shared" si="934"/>
        <v>0</v>
      </c>
      <c r="CH199" s="24">
        <f t="shared" si="935"/>
        <v>0</v>
      </c>
      <c r="CI199" s="19">
        <f t="shared" si="936"/>
        <v>0</v>
      </c>
      <c r="CJ199" s="741">
        <f t="shared" si="937"/>
        <v>0</v>
      </c>
      <c r="CK199" s="41"/>
      <c r="CL199" s="709">
        <f>COUNTIF(beosztás!$DY201:$FC201,"DE")*8</f>
        <v>0</v>
      </c>
      <c r="CM199" s="710">
        <f>COUNTIF(beosztás!$DY201:$FC201,"DU")*8</f>
        <v>0</v>
      </c>
      <c r="CN199" s="710">
        <f>COUNTIF(beosztás!$DY201:$FC201,"ÉJ")*8</f>
        <v>0</v>
      </c>
      <c r="CO199" s="710">
        <f>COUNTIF(beosztás!$DY201:$FC201,"N")*12</f>
        <v>0</v>
      </c>
      <c r="CP199" s="710">
        <f>COUNTIF(beosztás!$DY201:$FC201,"é")*12</f>
        <v>0</v>
      </c>
      <c r="CQ199" s="710">
        <f>SUM(beosztás!$DY201:$FC201)</f>
        <v>0</v>
      </c>
      <c r="CR199" s="710">
        <f>COUNTIF(beosztás!$DY201:$FC201,"FÜ")*8</f>
        <v>0</v>
      </c>
      <c r="CS199" s="897">
        <f>(COUNTIF(beosztás!$DY201:$FC201,"SN")*12)+(COUNTIF(beosztás!$DY201:$FC201,"SDE")*8)+(COUNTIF(beosztás!$DY201:$FC201,"SDU")*8)+(COUNTIF(beosztás!$DY201:$FC201,"SÉ")*12)+(COUNTIF(beosztás!$DY201:$FC201,"SÉJ")*8)+(COUNTIF(beosztás!$DY201:$FC201,"S1")*1)+(COUNTIF(beosztás!$DY201:$FC201,"S2")*2)+(COUNTIF(beosztás!$DY201:$FC201,"S3")*3)+(COUNTIF(beosztás!$DY201:$FC201,"S4")*4)+(COUNTIF(beosztás!$DY201:$FC201,"S5")*5)+(COUNTIF(beosztás!$DY201:$FC201,"S6")*6)+(COUNTIF(beosztás!$DY201:$FC201,"S7")*7)+(COUNTIF(beosztás!$DY201:$FC201,"S8")*8)+(COUNTIF(beosztás!$DY201:$FC201,"S9")*9)+(COUNTIF(beosztás!$DY201:$FC201,"S10")*10)+(COUNTIF(beosztás!$DY201:$FC201,"S11")*11)+(COUNTIF(beosztás!$DY201:$FC201,"S12")*12)</f>
        <v>0</v>
      </c>
      <c r="CT199" s="710">
        <f>COUNTIF(beosztás!$DY201:$FC201,"BN")*12+COUNTIF(beosztás!$DY201:$FC201,"BÉ")*12+COUNTIF(beosztás!$DY201:$FC201,"BDE")*8+COUNTIF(beosztás!$DY201:$FC201,"BDU")*8+COUNTIF(beosztás!$DY201:$FC201,"BÉJ")*8+COUNTIF(beosztás!$DY201:$FC201,"B1")*1+COUNTIF(beosztás!$DY201:$FC201,"B2")*2+COUNTIF(beosztás!$DY201:$FC201,"B3")*3+COUNTIF(beosztás!$DY201:$FC201,"B5")*5+COUNTIF(beosztás!$DY201:$FC201,"B6")*6+COUNTIF(beosztás!$DY201:$FC201,"B7")*7+COUNTIF(beosztás!$DY201:$FC201,"B8")*8+COUNTIF(beosztás!$DY201:$FC201,"B9")*9+COUNTIF(beosztás!$DY201:$FC201,"B10")*10+COUNTIF(beosztás!$DY201:$FC201,"B11")*11+COUNTIF(beosztás!$DY201:$FC201,"B12")*12+COUNTIF(beosztás!$DY201:$FC201,"BP")*0</f>
        <v>0</v>
      </c>
      <c r="CU199" s="24">
        <f t="shared" si="938"/>
        <v>0</v>
      </c>
      <c r="CV199" s="710">
        <f>IF(C199="",0,alapadatok!$AN$6)</f>
        <v>0</v>
      </c>
      <c r="CW199" s="19">
        <f t="shared" si="863"/>
        <v>0</v>
      </c>
      <c r="CX199" s="907">
        <f t="shared" si="939"/>
        <v>0</v>
      </c>
      <c r="CY199" s="40"/>
      <c r="CZ199" s="709">
        <f>COUNTIF(beosztás!$FD201:$GG201,"DE")*8</f>
        <v>0</v>
      </c>
      <c r="DA199" s="710">
        <f>COUNTIF(beosztás!$FD201:$GG201,"DU")*8</f>
        <v>0</v>
      </c>
      <c r="DB199" s="710">
        <f>COUNTIF(beosztás!$FD201:$GG201,"ÉJ")*8</f>
        <v>0</v>
      </c>
      <c r="DC199" s="710">
        <f>COUNTIF(beosztás!$FD201:$GG201,"N")*12</f>
        <v>0</v>
      </c>
      <c r="DD199" s="710">
        <f>COUNTIF(beosztás!$FD201:$GG201,"É")*12</f>
        <v>0</v>
      </c>
      <c r="DE199" s="710">
        <f>SUM(beosztás!$FD201:$GG201)</f>
        <v>0</v>
      </c>
      <c r="DF199" s="897">
        <f>(COUNTIF(beosztás!$FD201:$GG201,"SN")*12)+(COUNTIF(beosztás!$FD201:$GG201,"SDE")*8)+(COUNTIF(beosztás!$FD201:$GG201,"SDU")*8)+(COUNTIF(beosztás!$FD201:$GG201,"SÉ")*12)+(COUNTIF(beosztás!$FD201:$GG201,"SÉJ")*8)+(COUNTIF(beosztás!$FD201:$GG201,"S1")*1)+(COUNTIF(beosztás!$FD201:$GG201,"S2")*2)+(COUNTIF(beosztás!$FD201:$GG201,"S3")*3)+(COUNTIF(beosztás!$FD201:$GG201,"S4")*4)+(COUNTIF(beosztás!$FD201:$GG201,"S5")*5)+(COUNTIF(beosztás!$FD201:$GG201,"S6")*6)+(COUNTIF(beosztás!$FD201:$GG201,"S7")*7)+(COUNTIF(beosztás!$FD201:$GG201,"S8")*8)+(COUNTIF(beosztás!$FD201:$GG201,"S9")*9)+(COUNTIF(beosztás!$FD201:$GG201,"S10")*10)+(COUNTIF(beosztás!$FD201:$GG201,"S11")*11)+(COUNTIF(beosztás!$FD201:$GG201,"S12")*12)</f>
        <v>0</v>
      </c>
      <c r="DG199" s="710">
        <f>COUNTIF(beosztás!$FD201:$GG201,"FÜ")*8</f>
        <v>0</v>
      </c>
      <c r="DH199" s="710">
        <f>COUNTIF(beosztás!$FD201:$GG201,"BN")*12+COUNTIF(beosztás!$FD201:$GG201,"BÉ")*12+COUNTIF(beosztás!$FD201:$GG201,"BDE")*8+COUNTIF(beosztás!$FD201:$GG201,"BDU")*8+COUNTIF(beosztás!$FD201:$GG201,"BÉJ")*8+COUNTIF(beosztás!$FD201:$GG201,"B1")*1+COUNTIF(beosztás!$FD201:$GG201,"B2")*2+COUNTIF(beosztás!$FD201:$GG201,"B3")*3+COUNTIF(beosztás!$FD201:$GG201,"B5")*5+COUNTIF(beosztás!$FD201:$GG201,"B6")*6+COUNTIF(beosztás!$FD201:$GG201,"B7")*7+COUNTIF(beosztás!$FD201:$GG201,"B8")*8+COUNTIF(beosztás!$FD201:$GG201,"B9")*9+COUNTIF(beosztás!$FD201:$GG201,"B10")*10+COUNTIF(beosztás!$FD201:$GG201,"B11")*11+COUNTIF(beosztás!$FD201:$GG201,"B12")*12+COUNTIF(beosztás!$FD201:$GG201,"BP")*0</f>
        <v>0</v>
      </c>
      <c r="DI199" s="24">
        <f t="shared" si="940"/>
        <v>0</v>
      </c>
      <c r="DJ199" s="710">
        <f>IF(C199="",0,alapadatok!$AN$7)</f>
        <v>0</v>
      </c>
      <c r="DK199" s="19">
        <f t="shared" si="864"/>
        <v>0</v>
      </c>
      <c r="DL199" s="741">
        <f t="shared" si="941"/>
        <v>0</v>
      </c>
      <c r="DM199" s="40"/>
      <c r="DN199" s="25">
        <f t="shared" si="865"/>
        <v>0</v>
      </c>
      <c r="DO199" s="24">
        <f t="shared" si="866"/>
        <v>0</v>
      </c>
      <c r="DP199" s="24">
        <f t="shared" si="867"/>
        <v>0</v>
      </c>
      <c r="DQ199" s="24">
        <f t="shared" si="868"/>
        <v>0</v>
      </c>
      <c r="DR199" s="24">
        <f t="shared" si="869"/>
        <v>0</v>
      </c>
      <c r="DS199" s="24">
        <f t="shared" si="870"/>
        <v>0</v>
      </c>
      <c r="DT199" s="24">
        <f t="shared" si="871"/>
        <v>0</v>
      </c>
      <c r="DU199" s="24">
        <f t="shared" si="872"/>
        <v>0</v>
      </c>
      <c r="DV199" s="24">
        <f t="shared" si="873"/>
        <v>0</v>
      </c>
      <c r="DW199" s="24">
        <f t="shared" si="874"/>
        <v>0</v>
      </c>
      <c r="DX199" s="24">
        <f t="shared" si="875"/>
        <v>0</v>
      </c>
      <c r="DY199" s="19">
        <f t="shared" si="876"/>
        <v>0</v>
      </c>
      <c r="DZ199" s="907">
        <f t="shared" si="942"/>
        <v>0</v>
      </c>
      <c r="EA199" s="41"/>
      <c r="EB199" s="709">
        <f>COUNTIF(beosztás!$GH201:$HL201,"DE")*8</f>
        <v>0</v>
      </c>
      <c r="EC199" s="710">
        <f>COUNTIF(beosztás!$GH201:$HL201,"DU")*8</f>
        <v>0</v>
      </c>
      <c r="ED199" s="710">
        <f>COUNTIF(beosztás!$GH201:$HL201,"ÉJ")*8</f>
        <v>0</v>
      </c>
      <c r="EE199" s="710">
        <f>COUNTIF(beosztás!$GH201:$HL201,"N")*12</f>
        <v>0</v>
      </c>
      <c r="EF199" s="710">
        <f>COUNTIF(beosztás!$GH201:$HL201,"é")*12</f>
        <v>0</v>
      </c>
      <c r="EG199" s="710">
        <f>SUM(beosztás!$GH201:$HL201)</f>
        <v>0</v>
      </c>
      <c r="EH199" s="710">
        <f>COUNTIF(beosztás!$GH201:$HL201,"FÜ")*8</f>
        <v>0</v>
      </c>
      <c r="EI199" s="897">
        <f>(COUNTIF(beosztás!$GH201:$HL201,"SN")*12)+(COUNTIF(beosztás!$GH201:$HL201,"SDE")*8)+(COUNTIF(beosztás!$GH201:$HL201,"SDU")*8)+(COUNTIF(beosztás!$GH201:$HL201,"SÉ")*12)+(COUNTIF(beosztás!$GH201:$HL201,"SÉJ")*8)+(COUNTIF(beosztás!$GH201:$HL201,"S1")*1)+(COUNTIF(beosztás!$GH201:$HL201,"S2")*2)+(COUNTIF(beosztás!$GH201:$HL201,"S3")*3)+(COUNTIF(beosztás!$GH201:$HL201,"S4")*4)+(COUNTIF(beosztás!$GH201:$HL201,"S5")*5)+(COUNTIF(beosztás!$GH201:$HL201,"S6")*6)+(COUNTIF(beosztás!$GH201:$HL201,"S7")*7)+(COUNTIF(beosztás!$GH201:$HL201,"S8")*8)+(COUNTIF(beosztás!$GH201:$HL201,"S9")*9)+(COUNTIF(beosztás!$GH201:$HL201,"S10")*10)+(COUNTIF(beosztás!$GH201:$HL201,"S11")*11)+(COUNTIF(beosztás!$GH201:$HL201,"S12")*12)</f>
        <v>0</v>
      </c>
      <c r="EJ199" s="710">
        <f>COUNTIF(beosztás!$GH201:$HL201,"BN")*12+COUNTIF(beosztás!$GH201:$HL201,"BÉ")*12+COUNTIF(beosztás!$GH201:$HL201,"BDE")*8+COUNTIF(beosztás!$GH201:$HL201,"BDU")*8+COUNTIF(beosztás!$GH201:$HL201,"BÉJ")*8+COUNTIF(beosztás!$GH201:$HL201,"B1")*1+COUNTIF(beosztás!$GH201:$HL201,"B2")*2+COUNTIF(beosztás!$GH201:$HL201,"B3")*3+COUNTIF(beosztás!$GH201:$HL201,"B5")*5+COUNTIF(beosztás!$GH201:$HL201,"B6")*6+COUNTIF(beosztás!$GH201:$HL201,"B7")*7+COUNTIF(beosztás!$GH201:$HL201,"B8")*8+COUNTIF(beosztás!$GH201:$HL201,"B9")*9+COUNTIF(beosztás!$GH201:$HL201,"B10")*10+COUNTIF(beosztás!$GH201:$HL201,"B11")*11+COUNTIF(beosztás!$GH201:$HL201,"B12")*12+COUNTIF(beosztás!$GH201:$HL201,"BP")*0</f>
        <v>0</v>
      </c>
      <c r="EK199" s="24">
        <f t="shared" si="943"/>
        <v>0</v>
      </c>
      <c r="EL199" s="710">
        <f>IF(C199="",0,alapadatok!$AN$8)</f>
        <v>0</v>
      </c>
      <c r="EM199" s="19">
        <f t="shared" si="877"/>
        <v>0</v>
      </c>
      <c r="EN199" s="907">
        <f t="shared" si="944"/>
        <v>0</v>
      </c>
      <c r="EO199" s="40"/>
      <c r="EP199" s="709">
        <f>COUNTIF(beosztás!$HM201:$IQ201,"DE")*8</f>
        <v>0</v>
      </c>
      <c r="EQ199" s="710">
        <f>COUNTIF(beosztás!$HM201:$IQ201,"DU")*8</f>
        <v>0</v>
      </c>
      <c r="ER199" s="710">
        <f>COUNTIF(beosztás!$HM201:$IQ201,"ÉJ")*8</f>
        <v>0</v>
      </c>
      <c r="ES199" s="710">
        <f>COUNTIF(beosztás!$HM201:$IQ201,"N")*12</f>
        <v>0</v>
      </c>
      <c r="ET199" s="710">
        <f>COUNTIF(beosztás!$HM201:$IQ201,"É")*12</f>
        <v>0</v>
      </c>
      <c r="EU199" s="710">
        <f>SUM(beosztás!$HM201:$IQ201)</f>
        <v>0</v>
      </c>
      <c r="EV199" s="897">
        <f>(COUNTIF(beosztás!$HM201:$IQ201,"SN")*12)+(COUNTIF(beosztás!$HM201:$IQ201,"SDE")*8)+(COUNTIF(beosztás!$HM201:$IQ201,"SDU")*8)+(COUNTIF(beosztás!$HM201:$IQ201,"SÉ")*12)+(COUNTIF(beosztás!$HM201:$IQ201,"SÉJ")*8)+(COUNTIF(beosztás!$HM201:$IQ201,"S1")*1)+(COUNTIF(beosztás!$HM201:$IQ201,"S2")*2)+(COUNTIF(beosztás!$HM201:$IQ201,"S3")*3)+(COUNTIF(beosztás!$HM201:$IQ201,"S4")*4)+(COUNTIF(beosztás!$HM201:$IQ201,"S5")*5)+(COUNTIF(beosztás!$HM201:$IQ201,"S6")*6)+(COUNTIF(beosztás!$HM201:$IQ201,"S7")*7)+(COUNTIF(beosztás!$HM201:$IQ201,"S8")*8)+(COUNTIF(beosztás!$HM201:$IQ201,"S9")*9)+(COUNTIF(beosztás!$HM201:$IQ201,"S10")*10)+(COUNTIF(beosztás!$HM201:$IQ201,"S11")*11)+(COUNTIF(beosztás!$HM201:$IQ201,"S12")*12)</f>
        <v>0</v>
      </c>
      <c r="EW199" s="710">
        <f>COUNTIF(beosztás!$HM201:$IQ201,"FÜ")*8</f>
        <v>0</v>
      </c>
      <c r="EX199" s="710">
        <f>COUNTIF(beosztás!$HM201:$IQ201,"BN")*12+COUNTIF(beosztás!$HM201:$IQ201,"BÉ")*12+COUNTIF(beosztás!$HM201:$IQ201,"BDE")*8+COUNTIF(beosztás!$HM201:$IQ201,"BDU")*8+COUNTIF(beosztás!$HM201:$IQ201,"BÉJ")*8+COUNTIF(beosztás!$HM201:$IQ201,"B1")*1+COUNTIF(beosztás!$HM201:$IQ201,"B2")*2+COUNTIF(beosztás!$HM201:$IQ201,"B3")*3+COUNTIF(beosztás!$HM201:$IQ201,"B5")*5+COUNTIF(beosztás!$HM201:$IQ201,"B6")*6+COUNTIF(beosztás!$HM201:$IQ201,"B7")*7+COUNTIF(beosztás!$HM201:$IQ201,"B8")*8+COUNTIF(beosztás!$HM201:$IQ201,"B9")*9+COUNTIF(beosztás!$HM201:$IQ201,"B10")*10+COUNTIF(beosztás!$HM201:$IQ201,"B11")*11+COUNTIF(beosztás!$HM201:$IQ201,"B12")*12+COUNTIF(beosztás!$HM201:$IQ201,"BP")*0</f>
        <v>0</v>
      </c>
      <c r="EY199" s="24">
        <f t="shared" si="945"/>
        <v>0</v>
      </c>
      <c r="EZ199" s="710">
        <f>IF(C199="",0,alapadatok!$AN$9)</f>
        <v>0</v>
      </c>
      <c r="FA199" s="19">
        <f t="shared" si="878"/>
        <v>0</v>
      </c>
      <c r="FB199" s="907">
        <f t="shared" si="946"/>
        <v>0</v>
      </c>
      <c r="FC199" s="40"/>
      <c r="FD199" s="25">
        <f t="shared" si="879"/>
        <v>0</v>
      </c>
      <c r="FE199" s="24">
        <f t="shared" si="880"/>
        <v>0</v>
      </c>
      <c r="FF199" s="24">
        <f t="shared" si="881"/>
        <v>0</v>
      </c>
      <c r="FG199" s="24">
        <f t="shared" si="882"/>
        <v>0</v>
      </c>
      <c r="FH199" s="24">
        <f t="shared" si="883"/>
        <v>0</v>
      </c>
      <c r="FI199" s="24">
        <f t="shared" si="884"/>
        <v>0</v>
      </c>
      <c r="FJ199" s="24">
        <f t="shared" si="885"/>
        <v>0</v>
      </c>
      <c r="FK199" s="24">
        <f t="shared" si="886"/>
        <v>0</v>
      </c>
      <c r="FL199" s="24">
        <f t="shared" si="887"/>
        <v>0</v>
      </c>
      <c r="FM199" s="24">
        <f t="shared" si="888"/>
        <v>0</v>
      </c>
      <c r="FN199" s="24">
        <f t="shared" si="889"/>
        <v>0</v>
      </c>
      <c r="FO199" s="19">
        <f t="shared" si="890"/>
        <v>0</v>
      </c>
      <c r="FP199" s="907">
        <f t="shared" si="947"/>
        <v>0</v>
      </c>
      <c r="FQ199" s="41"/>
      <c r="FR199" s="709">
        <f>COUNTIF(beosztás!$IR201:$JU201,"DE")*8</f>
        <v>0</v>
      </c>
      <c r="FS199" s="710">
        <f>COUNTIF(beosztás!$IR201:$JU201,"DU")*8</f>
        <v>0</v>
      </c>
      <c r="FT199" s="710">
        <f>COUNTIF(beosztás!$IR201:$JU201,"ÉJ")*8</f>
        <v>0</v>
      </c>
      <c r="FU199" s="710">
        <f>COUNTIF(beosztás!$IR201:$JU201,"N")*12</f>
        <v>0</v>
      </c>
      <c r="FV199" s="710">
        <f>COUNTIF(beosztás!$IR201:$JU201,"é")*12</f>
        <v>0</v>
      </c>
      <c r="FW199" s="710">
        <f>SUM(beosztás!$IR201:$JU201)</f>
        <v>0</v>
      </c>
      <c r="FX199" s="710">
        <f>COUNTIF(beosztás!$IR201:$JU201,"FÜ")*8</f>
        <v>0</v>
      </c>
      <c r="FY199" s="897">
        <f>(COUNTIF(beosztás!$IR201:$JU201,"SN")*12)+(COUNTIF(beosztás!$IR201:$JU201,"SDE")*8)+(COUNTIF(beosztás!$IR201:$JU201,"SDU")*8)+(COUNTIF(beosztás!$IR201:$JU201,"SÉ")*12)+(COUNTIF(beosztás!$IR201:$JU201,"SÉJ")*8)+(COUNTIF(beosztás!$IR201:$JU201,"S1")*1)+(COUNTIF(beosztás!$IR201:$JU201,"S2")*2)+(COUNTIF(beosztás!$IR201:$JU201,"S3")*3)+(COUNTIF(beosztás!$IR201:$JU201,"S4")*4)+(COUNTIF(beosztás!$IR201:$JU201,"S5")*5)+(COUNTIF(beosztás!$IR201:$JU201,"S6")*6)+(COUNTIF(beosztás!$IR201:$JU201,"S7")*7)+(COUNTIF(beosztás!$IR201:$JU201,"S8")*8)+(COUNTIF(beosztás!$IR201:$JU201,"S9")*9)+(COUNTIF(beosztás!$IR201:$JU201,"S10")*10)+(COUNTIF(beosztás!$IR201:$JU201,"S11")*11)+(COUNTIF(beosztás!$IR201:$JU201,"S12")*12)</f>
        <v>0</v>
      </c>
      <c r="FZ199" s="710">
        <f>COUNTIF(beosztás!$IR201:$JU201,"BN")*12+COUNTIF(beosztás!$IR201:$JU201,"BÉ")*12+COUNTIF(beosztás!$IR201:$JU201,"BDE")*8+COUNTIF(beosztás!$IR201:$JU201,"BDU")*8+COUNTIF(beosztás!$IR201:$JU201,"BÉJ")*8+COUNTIF(beosztás!$IR201:$JU201,"B1")*1+COUNTIF(beosztás!$IR201:$JU201,"B2")*2+COUNTIF(beosztás!$IR201:$JU201,"B3")*3+COUNTIF(beosztás!$IR201:$JU201,"B5")*5+COUNTIF(beosztás!$IR201:$JU201,"B6")*6+COUNTIF(beosztás!$IR201:$JU201,"B7")*7+COUNTIF(beosztás!$IR201:$JU201,"B8")*8+COUNTIF(beosztás!$IR201:$JU201,"B9")*9+COUNTIF(beosztás!$IR201:$JU201,"B10")*10+COUNTIF(beosztás!$IR201:$JU201,"B11")*11+COUNTIF(beosztás!$IR201:$JU201,"B12")*12+COUNTIF(beosztás!$IR201:$JU201,"BP")*0</f>
        <v>0</v>
      </c>
      <c r="GA199" s="24">
        <f t="shared" si="948"/>
        <v>0</v>
      </c>
      <c r="GB199" s="710">
        <f>IF(C199="",0,alapadatok!$AN$10)</f>
        <v>0</v>
      </c>
      <c r="GC199" s="19">
        <f t="shared" si="891"/>
        <v>0</v>
      </c>
      <c r="GD199" s="907">
        <f t="shared" si="949"/>
        <v>0</v>
      </c>
      <c r="GE199" s="42"/>
      <c r="GF199" s="709">
        <f>COUNTIF(beosztás!$JV201:$KZ201,"DE")*8</f>
        <v>0</v>
      </c>
      <c r="GG199" s="710">
        <f>COUNTIF(beosztás!$JV201:$KZ201,"DU")*8</f>
        <v>0</v>
      </c>
      <c r="GH199" s="710">
        <f>COUNTIF(beosztás!$JV201:$KZ201,"ÉJ")*8</f>
        <v>0</v>
      </c>
      <c r="GI199" s="710">
        <f>COUNTIF(beosztás!$JV201:$KZ201,"N")*12</f>
        <v>0</v>
      </c>
      <c r="GJ199" s="710">
        <f>COUNTIF(beosztás!$JV201:$KZ201,"É")*12</f>
        <v>0</v>
      </c>
      <c r="GK199" s="710">
        <f>SUM(beosztás!$JV201:$KZ201)</f>
        <v>0</v>
      </c>
      <c r="GL199" s="897">
        <f>(COUNTIF(beosztás!$JV201:$KZ201,"SN")*12)+(COUNTIF(beosztás!$JV201:$KZ201,"SDE")*8)+(COUNTIF(beosztás!$JV201:$KZ201,"SDU")*8)+(COUNTIF(beosztás!$JV201:$KZ201,"SÉ")*12)+(COUNTIF(beosztás!$JV201:$KZ201,"SÉJ")*8)+(COUNTIF(beosztás!$JV201:$KZ201,"S1")*1)+(COUNTIF(beosztás!$JV201:$KZ201,"S2")*2)+(COUNTIF(beosztás!$JV201:$KZ201,"S3")*3)+(COUNTIF(beosztás!$JV201:$KZ201,"S4")*4)+(COUNTIF(beosztás!$JV201:$KZ201,"S5")*5)+(COUNTIF(beosztás!$JV201:$KZ201,"S6")*6)+(COUNTIF(beosztás!$JV201:$KZ201,"S7")*7)+(COUNTIF(beosztás!$JV201:$KZ201,"S8")*8)+(COUNTIF(beosztás!$JV201:$KZ201,"S9")*9)+(COUNTIF(beosztás!$JV201:$KZ201,"S10")*10)+(COUNTIF(beosztás!$JV201:$KZ201,"S11")*11)+(COUNTIF(beosztás!$JV201:$KZ201,"S12")*12)</f>
        <v>0</v>
      </c>
      <c r="GM199" s="710">
        <f>COUNTIF(beosztás!$JV201:$KZ201,"FÜ")*8</f>
        <v>0</v>
      </c>
      <c r="GN199" s="710">
        <f>COUNTIF(beosztás!$JV201:$KZ201,"BN")*12+COUNTIF(beosztás!$JV201:$KZ201,"BÉ")*12+COUNTIF(beosztás!$JV201:$KZ201,"BDE")*8+COUNTIF(beosztás!$JV201:$KZ201,"BDU")*8+COUNTIF(beosztás!$JV201:$KZ201,"BÉJ")*8+COUNTIF(beosztás!$JV201:$KZ201,"B1")*1+COUNTIF(beosztás!$JV201:$KZ201,"B2")*2+COUNTIF(beosztás!$JV201:$KZ201,"B3")*3+COUNTIF(beosztás!$JV201:$KZ201,"B5")*5+COUNTIF(beosztás!$JV201:$KZ201,"B6")*6+COUNTIF(beosztás!$JV201:$KZ201,"B7")*7+COUNTIF(beosztás!$JV201:$KZ201,"B8")*8+COUNTIF(beosztás!$JV201:$KZ201,"B9")*9+COUNTIF(beosztás!$JV201:$KZ201,"B10")*10+COUNTIF(beosztás!$JV201:$KZ201,"B11")*11+COUNTIF(beosztás!$JV201:$KZ201,"B12")*12+COUNTIF(beosztás!$JV201:$KZ201,"BP")*0</f>
        <v>0</v>
      </c>
      <c r="GO199" s="24">
        <f t="shared" si="950"/>
        <v>0</v>
      </c>
      <c r="GP199" s="710">
        <f>IF(C199="",0,alapadatok!$AN$11)</f>
        <v>0</v>
      </c>
      <c r="GQ199" s="19">
        <f t="shared" si="892"/>
        <v>0</v>
      </c>
      <c r="GR199" s="907">
        <f t="shared" si="951"/>
        <v>0</v>
      </c>
      <c r="GS199" s="42"/>
      <c r="GT199" s="25">
        <f t="shared" si="893"/>
        <v>0</v>
      </c>
      <c r="GU199" s="24">
        <f t="shared" si="894"/>
        <v>0</v>
      </c>
      <c r="GV199" s="24">
        <f t="shared" si="895"/>
        <v>0</v>
      </c>
      <c r="GW199" s="24">
        <f t="shared" si="896"/>
        <v>0</v>
      </c>
      <c r="GX199" s="24">
        <f t="shared" si="897"/>
        <v>0</v>
      </c>
      <c r="GY199" s="24">
        <f t="shared" si="898"/>
        <v>0</v>
      </c>
      <c r="GZ199" s="24">
        <f t="shared" si="899"/>
        <v>0</v>
      </c>
      <c r="HA199" s="24">
        <f t="shared" si="900"/>
        <v>0</v>
      </c>
      <c r="HB199" s="24">
        <f t="shared" si="901"/>
        <v>0</v>
      </c>
      <c r="HC199" s="24">
        <f t="shared" si="902"/>
        <v>0</v>
      </c>
      <c r="HD199" s="24">
        <f t="shared" si="903"/>
        <v>0</v>
      </c>
      <c r="HE199" s="19">
        <f t="shared" si="904"/>
        <v>0</v>
      </c>
      <c r="HF199" s="907">
        <f t="shared" si="952"/>
        <v>0</v>
      </c>
      <c r="HG199" s="41"/>
      <c r="HH199" s="709">
        <f>COUNTIF(beosztás!$LA201:$MD201,"DE")*8</f>
        <v>0</v>
      </c>
      <c r="HI199" s="710">
        <f>COUNTIF(beosztás!$LA201:$MD201,"DU")*8</f>
        <v>0</v>
      </c>
      <c r="HJ199" s="710">
        <f>COUNTIF(beosztás!$LA201:$MD201,"ÉJ")*8</f>
        <v>0</v>
      </c>
      <c r="HK199" s="710">
        <f>COUNTIF(beosztás!$LA201:$MD201,"N")*12</f>
        <v>0</v>
      </c>
      <c r="HL199" s="710">
        <f>COUNTIF(beosztás!$LA201:$MD201,"é")*12</f>
        <v>0</v>
      </c>
      <c r="HM199" s="710">
        <f>SUM(beosztás!$LA201:$MD201)</f>
        <v>0</v>
      </c>
      <c r="HN199" s="710">
        <f>COUNTIF(beosztás!$LA201:$MD201,"FÜ")*8</f>
        <v>0</v>
      </c>
      <c r="HO199" s="897">
        <f>(COUNTIF(beosztás!$LA201:$MD201,"SN")*12)+(COUNTIF(beosztás!$LA201:$MD201,"SDE")*8)+(COUNTIF(beosztás!$LA201:$MD201,"SDU")*8)+(COUNTIF(beosztás!$LA201:$MD201,"SÉ")*12)+(COUNTIF(beosztás!$LA201:$MD201,"SÉJ")*8)+(COUNTIF(beosztás!$LA201:$MD201,"S1")*1)+(COUNTIF(beosztás!$LA201:$MD201,"S2")*2)+(COUNTIF(beosztás!$LA201:$MD201,"S3")*3)+(COUNTIF(beosztás!$LA201:$MD201,"S4")*4)+(COUNTIF(beosztás!$LA201:$MD201,"S5")*5)+(COUNTIF(beosztás!$LA201:$MD201,"S6")*6)+(COUNTIF(beosztás!$LA201:$MD201,"S7")*7)+(COUNTIF(beosztás!$LA201:$MD201,"S8")*8)+(COUNTIF(beosztás!$LA201:$MD201,"S9")*9)+(COUNTIF(beosztás!$LA201:$MD201,"S10")*10)+(COUNTIF(beosztás!$LA201:$MD201,"S11")*11)+(COUNTIF(beosztás!$LA201:$MD201,"S12")*12)</f>
        <v>0</v>
      </c>
      <c r="HP199" s="710">
        <f>COUNTIF(beosztás!$LA201:$MD201,"BN")*12+COUNTIF(beosztás!$LA201:$MD201,"BÉ")*12+COUNTIF(beosztás!$LA201:$MD201,"BDE")*8+COUNTIF(beosztás!$LA201:$MD201,"BDU")*8+COUNTIF(beosztás!$LA201:$MD201,"BÉJ")*8+COUNTIF(beosztás!$LA201:$MD201,"B1")*1+COUNTIF(beosztás!$LA201:$MD201,"B2")*2+COUNTIF(beosztás!$LA201:$MD201,"B3")*3+COUNTIF(beosztás!$KZ201:$MC201,"B5")*5+COUNTIF(beosztás!$KZ201:$MC201,"B6")*6+COUNTIF(beosztás!$KZ201:$MC201,"B7")*7+COUNTIF(beosztás!$KZ201:$MC201,"B8")*8+COUNTIF(beosztás!$LA201:$MD201,"B9")*9+COUNTIF(beosztás!$LA201:$MD201,"B10")*10+COUNTIF(beosztás!$LA201:$MD201,"B11")*11+COUNTIF(beosztás!$LA201:$MD201,"B12")*12+COUNTIF(beosztás!$LA201:$MD201,"BP")*0</f>
        <v>0</v>
      </c>
      <c r="HQ199" s="24">
        <f t="shared" si="953"/>
        <v>0</v>
      </c>
      <c r="HR199" s="710">
        <f>IF(C199="",0,alapadatok!$AN$12)</f>
        <v>0</v>
      </c>
      <c r="HS199" s="19">
        <f t="shared" si="954"/>
        <v>0</v>
      </c>
      <c r="HT199" s="907">
        <f t="shared" si="955"/>
        <v>0</v>
      </c>
      <c r="HU199" s="42"/>
      <c r="HV199" s="709">
        <f>COUNTIF(beosztás!$ME201:$NI201,"DE")*8</f>
        <v>0</v>
      </c>
      <c r="HW199" s="710">
        <f>COUNTIF(beosztás!$ME201:$NI201,"DU")*8</f>
        <v>0</v>
      </c>
      <c r="HX199" s="710">
        <f>COUNTIF(beosztás!$ME201:$NI201,"ÉJ")*8</f>
        <v>0</v>
      </c>
      <c r="HY199" s="710">
        <f>COUNTIF(beosztás!$ME201:$NI201,"N")*12</f>
        <v>0</v>
      </c>
      <c r="HZ199" s="710">
        <f>COUNTIF(beosztás!$ME201:$NI201,"É")*12</f>
        <v>0</v>
      </c>
      <c r="IA199" s="710">
        <f>SUM(beosztás!$ME201:$NI201)</f>
        <v>0</v>
      </c>
      <c r="IB199" s="710">
        <f>(COUNTIF(beosztás!$ME201:$NI201,"SN")*12)+(COUNTIF(beosztás!$ME201:$NI201,"SDE")*8)+(COUNTIF(beosztás!$ME201:$NI201,"SDU")*8)+(COUNTIF(beosztás!$ME201:$NI201,"SÉ")*12)+(COUNTIF(beosztás!$ME201:$NI201,"SÉJ")*8)+(COUNTIF(beosztás!$ME201:$NI201,"S1")*1)+(COUNTIF(beosztás!$ME201:$NI201,"S2")*2)+(COUNTIF(beosztás!$ME201:$NI201,"S3")*3)+(COUNTIF(beosztás!$ME201:$NI201,"S4")*4)+(COUNTIF(beosztás!$ME201:$NI201,"S5")*5)+(COUNTIF(beosztás!$ME201:$NI201,"S6")*6)+(COUNTIF(beosztás!$ME201:$NI201,"S7")*7)+(COUNTIF(beosztás!$ME201:$NI201,"S8")*8)+(COUNTIF(beosztás!$ME201:$NI201,"S9")*9)+(COUNTIF(beosztás!$ME201:$NI201,"S10")*10)+(COUNTIF(beosztás!$ME201:$NI201,"S11")*11)+(COUNTIF(beosztás!$ME201:$NI201,"S12")*12)</f>
        <v>0</v>
      </c>
      <c r="IC199" s="710">
        <f>COUNTIF(beosztás!$ME201:$NI201,"FÜ")*8</f>
        <v>0</v>
      </c>
      <c r="ID199" s="710">
        <f>COUNTIF(beosztás!$ME201:$NI201,"BN")*12+COUNTIF(beosztás!$ME201:$NI201,"BÉ")*12+COUNTIF(beosztás!$ME201:$NI201,"BDE")*8+COUNTIF(beosztás!$ME201:$NI201,"BDU")*8+COUNTIF(beosztás!$ME201:$NI201,"BÉJ")*8+COUNTIF(beosztás!$ME201:$NI201,"B1")*1+COUNTIF(beosztás!$ME201:$NI201,"B2")*2+COUNTIF(beosztás!$ME201:$NI201,"B3")*3+COUNTIF(beosztás!$ME201:$NI201,"B5")*5+COUNTIF(beosztás!$ME201:$NI201,"B6")*6+COUNTIF(beosztás!$ME201:$NI201,"B7")*7+COUNTIF(beosztás!$ME201:$NI201,"B8")*8+COUNTIF(beosztás!$ME201:$NI201,"B9")*9+COUNTIF(beosztás!$ME201:$NI201,"B10")*10+COUNTIF(beosztás!$ME201:$NI201,"B11")*11+COUNTIF(beosztás!$ME201:$NI201,"B12")*12+COUNTIF(beosztás!$ME201:$NI201,"BP")*0</f>
        <v>0</v>
      </c>
      <c r="IE199" s="24">
        <f t="shared" si="956"/>
        <v>0</v>
      </c>
      <c r="IF199" s="710">
        <f>IF(C199="",0,alapadatok!$AN$13)</f>
        <v>0</v>
      </c>
      <c r="IG199" s="19">
        <f t="shared" si="957"/>
        <v>0</v>
      </c>
      <c r="IH199" s="741">
        <f t="shared" si="958"/>
        <v>0</v>
      </c>
      <c r="II199" s="42"/>
      <c r="IJ199" s="25">
        <f t="shared" si="959"/>
        <v>0</v>
      </c>
      <c r="IK199" s="24">
        <f t="shared" si="960"/>
        <v>0</v>
      </c>
      <c r="IL199" s="24">
        <f t="shared" si="961"/>
        <v>0</v>
      </c>
      <c r="IM199" s="24">
        <f t="shared" si="962"/>
        <v>0</v>
      </c>
      <c r="IN199" s="24">
        <f t="shared" si="963"/>
        <v>0</v>
      </c>
      <c r="IO199" s="24">
        <f t="shared" si="964"/>
        <v>0</v>
      </c>
      <c r="IP199" s="24">
        <f t="shared" si="965"/>
        <v>0</v>
      </c>
      <c r="IQ199" s="24">
        <f t="shared" si="966"/>
        <v>0</v>
      </c>
      <c r="IR199" s="24">
        <f t="shared" si="967"/>
        <v>0</v>
      </c>
      <c r="IS199" s="24">
        <f t="shared" si="968"/>
        <v>0</v>
      </c>
      <c r="IT199" s="24">
        <f t="shared" si="969"/>
        <v>0</v>
      </c>
      <c r="IU199" s="19">
        <f t="shared" si="970"/>
        <v>0</v>
      </c>
      <c r="IV199" s="907">
        <f t="shared" si="971"/>
        <v>0</v>
      </c>
      <c r="IW199" s="43"/>
      <c r="JF199" s="21"/>
      <c r="JG199" s="21"/>
    </row>
    <row r="200" spans="1:267" ht="15.75" hidden="1" thickBot="1" x14ac:dyDescent="0.3">
      <c r="A200" s="67">
        <f>IF(beosztás!A202=0,"",beosztás!A202)</f>
        <v>8</v>
      </c>
      <c r="B200" s="68" t="str">
        <f>IF(beosztás!B202=0,"",beosztás!B202)</f>
        <v/>
      </c>
      <c r="C200" s="69" t="str">
        <f>IF(beosztás!C202=0,"",beosztás!C202)</f>
        <v/>
      </c>
      <c r="D200" s="70" t="str">
        <f>IF(beosztás!D202=0,"",beosztás!D202)</f>
        <v/>
      </c>
      <c r="E200" s="18"/>
      <c r="F200" s="709">
        <f>COUNTIF(beosztás!$I202:$AM202,"DE")*8</f>
        <v>0</v>
      </c>
      <c r="G200" s="710">
        <f>COUNTIF(beosztás!$I202:$AM202,"DU")*8</f>
        <v>0</v>
      </c>
      <c r="H200" s="710">
        <f>COUNTIF(beosztás!$I202:$AM202,"ÉJ")*8</f>
        <v>0</v>
      </c>
      <c r="I200" s="710">
        <f>COUNTIF(beosztás!$I202:$AM202,"N")*12</f>
        <v>0</v>
      </c>
      <c r="J200" s="710">
        <f>COUNTIF(beosztás!$I202:$AM202,"é")*12</f>
        <v>0</v>
      </c>
      <c r="K200" s="710">
        <f>SUM(beosztás!$I202:$AM202)</f>
        <v>0</v>
      </c>
      <c r="L200" s="710">
        <f>COUNTIF(beosztás!$I202:$AM202,"FÜ")*8</f>
        <v>0</v>
      </c>
      <c r="M200" s="710">
        <f>(COUNTIF(beosztás!$I202:$AM202,"SN")*12)+(COUNTIF(beosztás!$I202:$AM202,"SDE")*8)+(COUNTIF(beosztás!$I202:$AM202,"SDU")*8)+(COUNTIF(beosztás!$I202:$AM202,"S1")*1)+(COUNTIF(beosztás!$I202:$AM202,"S2")*2)+(COUNTIF(beosztás!$I202:$AM202,"S3")*3)+(COUNTIF(beosztás!$I202:$AM202,"S4")*4)+(COUNTIF(beosztás!$I202:$AM202,"S5")*5)+(COUNTIF(beosztás!$I202:$AM202,"S6")*6)+(COUNTIF(beosztás!$I202:$AM202,"S7")*7)+(COUNTIF(beosztás!$I202:$AM202,"S8")*8)+(COUNTIF(beosztás!$I202:$AM202,"S9")*9)+(COUNTIF(beosztás!$I202:$AM202,"S10")*10)+(COUNTIF(beosztás!$I202:$AM202,"S11")*11)+(COUNTIF(beosztás!$I202:$AM202,"S12")*12)+(COUNTIF(beosztás!$I202:$AM202,"SÉ")*12)+(COUNTIF(beosztás!$I202:$AM202,"SÉJ")*8)</f>
        <v>0</v>
      </c>
      <c r="N200" s="710">
        <f>COUNTIF(beosztás!$I202:$AM202,"BN")*12+COUNTIF(beosztás!$I202:$AM202,"BÉ")*12+COUNTIF(beosztás!$I202:$AM202,"BDE")*8+COUNTIF(beosztás!$I202:$AM202,"BDU")*8+COUNTIF(beosztás!$I202:$AM202,"BÉJ")*8+COUNTIF(beosztás!$I202:$AM202,"B1")*1+COUNTIF(beosztás!$I202:$AM202,"B2")*2+COUNTIF(beosztás!$I202:$AM202,"B3")*3+COUNTIF(beosztás!$I202:$AM202,"B5")*5+COUNTIF(beosztás!$I202:$AM202,"B6")*6+COUNTIF(beosztás!$I202:$AM202,"B7")*7+COUNTIF(beosztás!$I202:$AM202,"B8")*8+COUNTIF(beosztás!$I202:$AM202,"B9")*9+COUNTIF(beosztás!$I202:$AM202,"B10")*10+COUNTIF(beosztás!$I202:$AM202,"B11")*11+COUNTIF(beosztás!$I202:$AM202,"B12")*12+COUNTIF(beosztás!$I202:$AM202,"BP")*0</f>
        <v>0</v>
      </c>
      <c r="O200" s="24">
        <f t="shared" si="905"/>
        <v>0</v>
      </c>
      <c r="P200" s="710">
        <f>IF(C200="",0,alapadatok!$AN$2)</f>
        <v>0</v>
      </c>
      <c r="Q200" s="19">
        <f t="shared" si="906"/>
        <v>0</v>
      </c>
      <c r="R200" s="741">
        <f t="shared" si="907"/>
        <v>0</v>
      </c>
      <c r="S200" s="40"/>
      <c r="T200" s="709">
        <f>COUNTIF(beosztás!$AN202:$BO202,"DE")*8</f>
        <v>0</v>
      </c>
      <c r="U200" s="710">
        <f>COUNTIF(beosztás!$AN202:$BO202,"DU")*8</f>
        <v>0</v>
      </c>
      <c r="V200" s="710">
        <f>COUNTIF(beosztás!$AN202:$BO202,"ÉJ")*8</f>
        <v>0</v>
      </c>
      <c r="W200" s="710">
        <f>COUNTIF(beosztás!$AN202:$BO202,"N")*12</f>
        <v>0</v>
      </c>
      <c r="X200" s="710">
        <f>COUNTIF(beosztás!$AN202:$BO202,"É")*12</f>
        <v>0</v>
      </c>
      <c r="Y200" s="710">
        <f>SUM(beosztás!$AN202:$BO202)</f>
        <v>0</v>
      </c>
      <c r="Z200" s="710">
        <f>(COUNTIF(beosztás!$AN202:$BO202,"SN")*12)+(COUNTIF(beosztás!$AN202:$BO202,"SDE")*8)+(COUNTIF(beosztás!$AN202:$BO202,"SDU")*8)+(COUNTIF(beosztás!$AN202:$BO202,"SÉ")*12)+(COUNTIF(beosztás!$AN202:$BO202,"SÉJ")*8)+(COUNTIF(beosztás!$AN202:$BO202,"S1")*1)+(COUNTIF(beosztás!$AN202:$BO202,"S2")*2)+(COUNTIF(beosztás!$AN202:$BO202,"S3")*3)+(COUNTIF(beosztás!$AN202:$BO202,"S4")*4)+(COUNTIF(beosztás!$AN202:$BO202,"S5")*5)+(COUNTIF(beosztás!$AN202:$BO202,"S6")*6)+(COUNTIF(beosztás!$AN202:$BO202,"S7")*7)+(COUNTIF(beosztás!$AN202:$BO202,"S8")*8)+(COUNTIF(beosztás!$AN202:$BO202,"S9")*9)+(COUNTIF(beosztás!$AN202:$BO202,"S10")*10)+(COUNTIF(beosztás!$AN202:$BO202,"S11")*11)+(COUNTIF(beosztás!$AN202:$BO202,"S12")*12)</f>
        <v>0</v>
      </c>
      <c r="AA200" s="710">
        <f>COUNTIF(beosztás!$AN202:$BO202,"FÜ")*8</f>
        <v>0</v>
      </c>
      <c r="AB200" s="710">
        <f>COUNTIF(beosztás!$AN202:$BO202,"BN")*12+COUNTIF(beosztás!$AN202:$BO202,"BÉ")*12+COUNTIF(beosztás!$AN202:$BO202,"BDE")*8+COUNTIF(beosztás!$AN202:$BO202,"BDU")*8+COUNTIF(beosztás!$AN202:$BO202,"BÉJ")*8+COUNTIF(beosztás!$AN202:$BO202,"B1")*1+COUNTIF(beosztás!$AN202:$BO202,"B2")*2+COUNTIF(beosztás!$AN202:$BO202,"B3")*3+COUNTIF(beosztás!$AN202:$BO202,"B5")*5+COUNTIF(beosztás!$AN202:$BO202,"B6")*6+COUNTIF(beosztás!$AN202:$BO202,"B7")*7+COUNTIF(beosztás!$AN202:$BO202,"B8")*8+COUNTIF(beosztás!$AN202:$BO202,"B9")*9+COUNTIF(beosztás!$AN202:$BO202,"B10")*10+COUNTIF(beosztás!$AN202:$BO202,"B11")*11+COUNTIF(beosztás!$AN202:$BO202,"B12")*12+COUNTIF(beosztás!$AN202:$BO202,"BP")*0</f>
        <v>0</v>
      </c>
      <c r="AC200" s="24">
        <f t="shared" si="908"/>
        <v>0</v>
      </c>
      <c r="AD200" s="710">
        <f>IF(C200="",0,alapadatok!$AN$3)</f>
        <v>0</v>
      </c>
      <c r="AE200" s="19">
        <f t="shared" si="685"/>
        <v>0</v>
      </c>
      <c r="AF200" s="741">
        <f t="shared" si="909"/>
        <v>0</v>
      </c>
      <c r="AG200" s="40"/>
      <c r="AH200" s="25">
        <f t="shared" si="910"/>
        <v>0</v>
      </c>
      <c r="AI200" s="24">
        <f t="shared" si="911"/>
        <v>0</v>
      </c>
      <c r="AJ200" s="24">
        <f t="shared" si="912"/>
        <v>0</v>
      </c>
      <c r="AK200" s="24">
        <f t="shared" si="913"/>
        <v>0</v>
      </c>
      <c r="AL200" s="24">
        <f t="shared" si="914"/>
        <v>0</v>
      </c>
      <c r="AM200" s="24">
        <f t="shared" si="915"/>
        <v>0</v>
      </c>
      <c r="AN200" s="24">
        <f t="shared" si="916"/>
        <v>0</v>
      </c>
      <c r="AO200" s="24">
        <f t="shared" si="917"/>
        <v>0</v>
      </c>
      <c r="AP200" s="24">
        <f t="shared" si="686"/>
        <v>0</v>
      </c>
      <c r="AQ200" s="24">
        <f t="shared" si="687"/>
        <v>0</v>
      </c>
      <c r="AR200" s="24">
        <f t="shared" si="688"/>
        <v>0</v>
      </c>
      <c r="AS200" s="19">
        <f t="shared" si="689"/>
        <v>0</v>
      </c>
      <c r="AT200" s="741">
        <f t="shared" si="918"/>
        <v>0</v>
      </c>
      <c r="AU200" s="41"/>
      <c r="AV200" s="709">
        <f>COUNTIF(beosztás!$BP202:$CT202,"DE")*8</f>
        <v>0</v>
      </c>
      <c r="AW200" s="710">
        <f>COUNTIF(beosztás!$BP202:$CT202,"DU")*8</f>
        <v>0</v>
      </c>
      <c r="AX200" s="710">
        <f>COUNTIF(beosztás!$BP202:$CT202,"ÉJ")*8</f>
        <v>0</v>
      </c>
      <c r="AY200" s="710">
        <f>COUNTIF(beosztás!$BP202:$CT202,"N")*12</f>
        <v>0</v>
      </c>
      <c r="AZ200" s="710">
        <f>COUNTIF(beosztás!$BP202:$CT202,"é")*12</f>
        <v>0</v>
      </c>
      <c r="BA200" s="710">
        <f>SUM(beosztás!$BP202:$CT202)</f>
        <v>0</v>
      </c>
      <c r="BB200" s="710">
        <f>COUNTIF(beosztás!$BP202:$CT202,"FÜ")*8</f>
        <v>0</v>
      </c>
      <c r="BC200" s="897">
        <f>(COUNTIF(beosztás!$BP202:$CT202,"SN")*12)+(COUNTIF(beosztás!$BP202:$CT202,"SDE")*8)+(COUNTIF(beosztás!$BP202:$CT202,"SDU")*8)+(COUNTIF(beosztás!$BP202:$CT202,"SÉ")*12)+(COUNTIF(beosztás!$BP202:$CT202,"SÉJ")*8)+(COUNTIF(beosztás!$BP202:$CT202,"S1")*1)+(COUNTIF(beosztás!$BP202:$CT202,"S2")*2)+(COUNTIF(beosztás!$BP202:$CT202,"S3")*3)+(COUNTIF(beosztás!$BP202:$CT202,"S4")*4)+(COUNTIF(beosztás!$BP202:$CT202,"S5")*5)+(COUNTIF(beosztás!$BP202:$CT202,"S6")*6)+(COUNTIF(beosztás!$BP202:$CT202,"S7")*7)+(COUNTIF(beosztás!$BP202:$CT202,"S8")*8)+(COUNTIF(beosztás!$BP202:$CT202,"S9")*9)+(COUNTIF(beosztás!$BP202:$CT202,"S10")*10)+(COUNTIF(beosztás!$BP202:$CT202,"S11")*11)+(COUNTIF(beosztás!$BP202:$CT202,"S12")*12)</f>
        <v>0</v>
      </c>
      <c r="BD200" s="710">
        <f>COUNTIF(beosztás!$BP202:$CT202,"BN")*12+COUNTIF(beosztás!$BP202:$CT202,"BÉ")*12+COUNTIF(beosztás!$BP202:$CT202,"BDE")*8+COUNTIF(beosztás!$BP202:$CT202,"BDU")*8+COUNTIF(beosztás!$BP202:$CT202,"BÉJ")*8+COUNTIF(beosztás!$BP202:$CT202,"B1")*1+COUNTIF(beosztás!$BP202:$CT202,"B2")*2+COUNTIF(beosztás!$BP202:$CT202,"B3")*3+COUNTIF(beosztás!$BP202:$CT202,"B5")*5+COUNTIF(beosztás!$BP202:$CT202,"B6")*6+COUNTIF(beosztás!$BP202:$CT202,"B7")*7+COUNTIF(beosztás!$BP202:$CT202,"B8")*8+COUNTIF(beosztás!$BP202:$CT202,"B9")*9+COUNTIF(beosztás!$BP202:$CT202,"B10")*10+COUNTIF(beosztás!$BP202:$CT202,"B11")*11+COUNTIF(beosztás!$BP202:$CT202,"B12")*12+COUNTIF(beosztás!$BP202:$CT202,"BP")*0</f>
        <v>0</v>
      </c>
      <c r="BE200" s="24">
        <f t="shared" si="919"/>
        <v>0</v>
      </c>
      <c r="BF200" s="710">
        <f>IF(C200="",0,alapadatok!$AN$4)</f>
        <v>0</v>
      </c>
      <c r="BG200" s="19">
        <f t="shared" si="920"/>
        <v>0</v>
      </c>
      <c r="BH200" s="741">
        <f t="shared" si="921"/>
        <v>0</v>
      </c>
      <c r="BI200" s="40"/>
      <c r="BJ200" s="709">
        <f>COUNTIF(beosztás!$CU202:$DX202,"DE")*8</f>
        <v>0</v>
      </c>
      <c r="BK200" s="710">
        <f>COUNTIF(beosztás!$CU202:$DX202,"DU")*8</f>
        <v>0</v>
      </c>
      <c r="BL200" s="710">
        <f>COUNTIF(beosztás!$CU202:$DX202,"ÉJ")*8</f>
        <v>0</v>
      </c>
      <c r="BM200" s="710">
        <f>COUNTIF(beosztás!$CU202:$DX202,"N")*12</f>
        <v>0</v>
      </c>
      <c r="BN200" s="710">
        <f>COUNTIF(beosztás!$CU202:$DX202,"É")*12</f>
        <v>0</v>
      </c>
      <c r="BO200" s="710">
        <f>SUM(beosztás!$CU202:$DX202)</f>
        <v>0</v>
      </c>
      <c r="BP200" s="897">
        <f>(COUNTIF(beosztás!$CU202:$DX202,"SN")*12)+(COUNTIF(beosztás!$CU202:$DX202,"SDE")*8)+(COUNTIF(beosztás!$CU202:$DX202,"SDU")*8)+(COUNTIF(beosztás!$CU202:$DX202,"SÉ")*12)+(COUNTIF(beosztás!$CU202:$DX202,"SÉJ")*8)+(COUNTIF(beosztás!$CU202:$DX202,"S1")*1)+(COUNTIF(beosztás!$CU202:$DX202,"S2")*2)+(COUNTIF(beosztás!$CU202:$DX202,"S3")*3)+(COUNTIF(beosztás!$CU202:$DX202,"S4")*4)+(COUNTIF(beosztás!$CU202:$DX202,"S5")*5)+(COUNTIF(beosztás!$CU202:$DX202,"S6")*6)+(COUNTIF(beosztás!$CU202:$DX202,"S7")*7)+(COUNTIF(beosztás!$CU202:$DX202,"S8")*8)+(COUNTIF(beosztás!$CU202:$DX202,"S9")*9)+(COUNTIF(beosztás!$CU202:$DX202,"S10")*10)+(COUNTIF(beosztás!$CU202:$DX202,"S11")*11)+(COUNTIF(beosztás!$CU202:$DX202,"S12")*12)</f>
        <v>0</v>
      </c>
      <c r="BQ200" s="710">
        <f>COUNTIF(beosztás!$CU202:$DX202,"FÜ")*8</f>
        <v>0</v>
      </c>
      <c r="BR200" s="710">
        <f>COUNTIF(beosztás!$CU202:$DX202,"BN")*12+COUNTIF(beosztás!$CU202:$DX202,"BÉ")*12+COUNTIF(beosztás!$CU202:$DX202,"BDE")*8+COUNTIF(beosztás!$CU202:$DX202,"BDU")*8+COUNTIF(beosztás!$CU202:$DX202,"BÉJ")*8+COUNTIF(beosztás!$CU202:$DX202,"B1")*1+COUNTIF(beosztás!$CU202:$DX202,"B2")*2+COUNTIF(beosztás!$CU202:$DX202,"B3")*3+COUNTIF(beosztás!$CU202:$DX202,"B5")*5+COUNTIF(beosztás!$CU202:$DX202,"B6")*6+COUNTIF(beosztás!$CU202:$DX202,"B7")*7+COUNTIF(beosztás!$CU202:$DX202,"B8")*8+COUNTIF(beosztás!$CU202:$DX202,"B9")*9+COUNTIF(beosztás!$CU202:$DX202,"B10")*10+COUNTIF(beosztás!$CU202:$DX202,"B11")*11+COUNTIF(beosztás!$CU202:$DX202,"B12")*12+COUNTIF(beosztás!$CU202:$DX202,"BP")*0</f>
        <v>0</v>
      </c>
      <c r="BS200" s="24">
        <f t="shared" si="922"/>
        <v>0</v>
      </c>
      <c r="BT200" s="710">
        <f>IF(C200="",0,alapadatok!$AN$5)</f>
        <v>0</v>
      </c>
      <c r="BU200" s="19">
        <f t="shared" si="923"/>
        <v>0</v>
      </c>
      <c r="BV200" s="741">
        <f t="shared" si="924"/>
        <v>0</v>
      </c>
      <c r="BW200" s="40"/>
      <c r="BX200" s="25">
        <f t="shared" si="925"/>
        <v>0</v>
      </c>
      <c r="BY200" s="24">
        <f t="shared" si="926"/>
        <v>0</v>
      </c>
      <c r="BZ200" s="24">
        <f t="shared" si="927"/>
        <v>0</v>
      </c>
      <c r="CA200" s="24">
        <f t="shared" si="928"/>
        <v>0</v>
      </c>
      <c r="CB200" s="24">
        <f t="shared" si="929"/>
        <v>0</v>
      </c>
      <c r="CC200" s="24">
        <f t="shared" si="930"/>
        <v>0</v>
      </c>
      <c r="CD200" s="24">
        <f t="shared" si="931"/>
        <v>0</v>
      </c>
      <c r="CE200" s="24">
        <f t="shared" si="932"/>
        <v>0</v>
      </c>
      <c r="CF200" s="24">
        <f t="shared" si="933"/>
        <v>0</v>
      </c>
      <c r="CG200" s="24">
        <f t="shared" si="934"/>
        <v>0</v>
      </c>
      <c r="CH200" s="24">
        <f t="shared" si="935"/>
        <v>0</v>
      </c>
      <c r="CI200" s="19">
        <f t="shared" si="936"/>
        <v>0</v>
      </c>
      <c r="CJ200" s="741">
        <f t="shared" si="937"/>
        <v>0</v>
      </c>
      <c r="CK200" s="41"/>
      <c r="CL200" s="709">
        <f>COUNTIF(beosztás!$DY202:$FC202,"DE")*8</f>
        <v>0</v>
      </c>
      <c r="CM200" s="710">
        <f>COUNTIF(beosztás!$DY202:$FC202,"DU")*8</f>
        <v>0</v>
      </c>
      <c r="CN200" s="710">
        <f>COUNTIF(beosztás!$DY202:$FC202,"ÉJ")*8</f>
        <v>0</v>
      </c>
      <c r="CO200" s="710">
        <f>COUNTIF(beosztás!$DY202:$FC202,"N")*12</f>
        <v>0</v>
      </c>
      <c r="CP200" s="710">
        <f>COUNTIF(beosztás!$DY202:$FC202,"é")*12</f>
        <v>0</v>
      </c>
      <c r="CQ200" s="710">
        <f>SUM(beosztás!$DY202:$FC202)</f>
        <v>0</v>
      </c>
      <c r="CR200" s="710">
        <f>COUNTIF(beosztás!$DY202:$FC202,"FÜ")*8</f>
        <v>0</v>
      </c>
      <c r="CS200" s="897">
        <f>(COUNTIF(beosztás!$DY202:$FC202,"SN")*12)+(COUNTIF(beosztás!$DY202:$FC202,"SDE")*8)+(COUNTIF(beosztás!$DY202:$FC202,"SDU")*8)+(COUNTIF(beosztás!$DY202:$FC202,"SÉ")*12)+(COUNTIF(beosztás!$DY202:$FC202,"SÉJ")*8)+(COUNTIF(beosztás!$DY202:$FC202,"S1")*1)+(COUNTIF(beosztás!$DY202:$FC202,"S2")*2)+(COUNTIF(beosztás!$DY202:$FC202,"S3")*3)+(COUNTIF(beosztás!$DY202:$FC202,"S4")*4)+(COUNTIF(beosztás!$DY202:$FC202,"S5")*5)+(COUNTIF(beosztás!$DY202:$FC202,"S6")*6)+(COUNTIF(beosztás!$DY202:$FC202,"S7")*7)+(COUNTIF(beosztás!$DY202:$FC202,"S8")*8)+(COUNTIF(beosztás!$DY202:$FC202,"S9")*9)+(COUNTIF(beosztás!$DY202:$FC202,"S10")*10)+(COUNTIF(beosztás!$DY202:$FC202,"S11")*11)+(COUNTIF(beosztás!$DY202:$FC202,"S12")*12)</f>
        <v>0</v>
      </c>
      <c r="CT200" s="710">
        <f>COUNTIF(beosztás!$DY202:$FC202,"BN")*12+COUNTIF(beosztás!$DY202:$FC202,"BÉ")*12+COUNTIF(beosztás!$DY202:$FC202,"BDE")*8+COUNTIF(beosztás!$DY202:$FC202,"BDU")*8+COUNTIF(beosztás!$DY202:$FC202,"BÉJ")*8+COUNTIF(beosztás!$DY202:$FC202,"B1")*1+COUNTIF(beosztás!$DY202:$FC202,"B2")*2+COUNTIF(beosztás!$DY202:$FC202,"B3")*3+COUNTIF(beosztás!$DY202:$FC202,"B5")*5+COUNTIF(beosztás!$DY202:$FC202,"B6")*6+COUNTIF(beosztás!$DY202:$FC202,"B7")*7+COUNTIF(beosztás!$DY202:$FC202,"B8")*8+COUNTIF(beosztás!$DY202:$FC202,"B9")*9+COUNTIF(beosztás!$DY202:$FC202,"B10")*10+COUNTIF(beosztás!$DY202:$FC202,"B11")*11+COUNTIF(beosztás!$DY202:$FC202,"B12")*12+COUNTIF(beosztás!$DY202:$FC202,"BP")*0</f>
        <v>0</v>
      </c>
      <c r="CU200" s="24">
        <f t="shared" si="938"/>
        <v>0</v>
      </c>
      <c r="CV200" s="710">
        <f>IF(C200="",0,alapadatok!$AN$6)</f>
        <v>0</v>
      </c>
      <c r="CW200" s="19">
        <f t="shared" si="863"/>
        <v>0</v>
      </c>
      <c r="CX200" s="907">
        <f t="shared" si="939"/>
        <v>0</v>
      </c>
      <c r="CY200" s="40"/>
      <c r="CZ200" s="709">
        <f>COUNTIF(beosztás!$FD202:$GG202,"DE")*8</f>
        <v>0</v>
      </c>
      <c r="DA200" s="710">
        <f>COUNTIF(beosztás!$FD202:$GG202,"DU")*8</f>
        <v>0</v>
      </c>
      <c r="DB200" s="710">
        <f>COUNTIF(beosztás!$FD202:$GG202,"ÉJ")*8</f>
        <v>0</v>
      </c>
      <c r="DC200" s="710">
        <f>COUNTIF(beosztás!$FD202:$GG202,"N")*12</f>
        <v>0</v>
      </c>
      <c r="DD200" s="710">
        <f>COUNTIF(beosztás!$FD202:$GG202,"É")*12</f>
        <v>0</v>
      </c>
      <c r="DE200" s="710">
        <f>SUM(beosztás!$FD202:$GG202)</f>
        <v>0</v>
      </c>
      <c r="DF200" s="897">
        <f>(COUNTIF(beosztás!$FD202:$GG202,"SN")*12)+(COUNTIF(beosztás!$FD202:$GG202,"SDE")*8)+(COUNTIF(beosztás!$FD202:$GG202,"SDU")*8)+(COUNTIF(beosztás!$FD202:$GG202,"SÉ")*12)+(COUNTIF(beosztás!$FD202:$GG202,"SÉJ")*8)+(COUNTIF(beosztás!$FD202:$GG202,"S1")*1)+(COUNTIF(beosztás!$FD202:$GG202,"S2")*2)+(COUNTIF(beosztás!$FD202:$GG202,"S3")*3)+(COUNTIF(beosztás!$FD202:$GG202,"S4")*4)+(COUNTIF(beosztás!$FD202:$GG202,"S5")*5)+(COUNTIF(beosztás!$FD202:$GG202,"S6")*6)+(COUNTIF(beosztás!$FD202:$GG202,"S7")*7)+(COUNTIF(beosztás!$FD202:$GG202,"S8")*8)+(COUNTIF(beosztás!$FD202:$GG202,"S9")*9)+(COUNTIF(beosztás!$FD202:$GG202,"S10")*10)+(COUNTIF(beosztás!$FD202:$GG202,"S11")*11)+(COUNTIF(beosztás!$FD202:$GG202,"S12")*12)</f>
        <v>0</v>
      </c>
      <c r="DG200" s="710">
        <f>COUNTIF(beosztás!$FD202:$GG202,"FÜ")*8</f>
        <v>0</v>
      </c>
      <c r="DH200" s="710">
        <f>COUNTIF(beosztás!$FD202:$GG202,"BN")*12+COUNTIF(beosztás!$FD202:$GG202,"BÉ")*12+COUNTIF(beosztás!$FD202:$GG202,"BDE")*8+COUNTIF(beosztás!$FD202:$GG202,"BDU")*8+COUNTIF(beosztás!$FD202:$GG202,"BÉJ")*8+COUNTIF(beosztás!$FD202:$GG202,"B1")*1+COUNTIF(beosztás!$FD202:$GG202,"B2")*2+COUNTIF(beosztás!$FD202:$GG202,"B3")*3+COUNTIF(beosztás!$FD202:$GG202,"B5")*5+COUNTIF(beosztás!$FD202:$GG202,"B6")*6+COUNTIF(beosztás!$FD202:$GG202,"B7")*7+COUNTIF(beosztás!$FD202:$GG202,"B8")*8+COUNTIF(beosztás!$FD202:$GG202,"B9")*9+COUNTIF(beosztás!$FD202:$GG202,"B10")*10+COUNTIF(beosztás!$FD202:$GG202,"B11")*11+COUNTIF(beosztás!$FD202:$GG202,"B12")*12+COUNTIF(beosztás!$FD202:$GG202,"BP")*0</f>
        <v>0</v>
      </c>
      <c r="DI200" s="24">
        <f t="shared" si="940"/>
        <v>0</v>
      </c>
      <c r="DJ200" s="710">
        <f>IF(C200="",0,alapadatok!$AN$7)</f>
        <v>0</v>
      </c>
      <c r="DK200" s="19">
        <f t="shared" si="864"/>
        <v>0</v>
      </c>
      <c r="DL200" s="741">
        <f t="shared" si="941"/>
        <v>0</v>
      </c>
      <c r="DM200" s="40"/>
      <c r="DN200" s="25">
        <f t="shared" si="865"/>
        <v>0</v>
      </c>
      <c r="DO200" s="24">
        <f t="shared" si="866"/>
        <v>0</v>
      </c>
      <c r="DP200" s="24">
        <f t="shared" si="867"/>
        <v>0</v>
      </c>
      <c r="DQ200" s="24">
        <f t="shared" si="868"/>
        <v>0</v>
      </c>
      <c r="DR200" s="24">
        <f t="shared" si="869"/>
        <v>0</v>
      </c>
      <c r="DS200" s="24">
        <f t="shared" si="870"/>
        <v>0</v>
      </c>
      <c r="DT200" s="24">
        <f t="shared" si="871"/>
        <v>0</v>
      </c>
      <c r="DU200" s="24">
        <f t="shared" si="872"/>
        <v>0</v>
      </c>
      <c r="DV200" s="24">
        <f t="shared" si="873"/>
        <v>0</v>
      </c>
      <c r="DW200" s="24">
        <f t="shared" si="874"/>
        <v>0</v>
      </c>
      <c r="DX200" s="24">
        <f t="shared" si="875"/>
        <v>0</v>
      </c>
      <c r="DY200" s="19">
        <f t="shared" si="876"/>
        <v>0</v>
      </c>
      <c r="DZ200" s="907">
        <f t="shared" si="942"/>
        <v>0</v>
      </c>
      <c r="EA200" s="41"/>
      <c r="EB200" s="709">
        <f>COUNTIF(beosztás!$GH202:$HL202,"DE")*8</f>
        <v>0</v>
      </c>
      <c r="EC200" s="710">
        <f>COUNTIF(beosztás!$GH202:$HL202,"DU")*8</f>
        <v>0</v>
      </c>
      <c r="ED200" s="710">
        <f>COUNTIF(beosztás!$GH202:$HL202,"ÉJ")*8</f>
        <v>0</v>
      </c>
      <c r="EE200" s="710">
        <f>COUNTIF(beosztás!$GH202:$HL202,"N")*12</f>
        <v>0</v>
      </c>
      <c r="EF200" s="710">
        <f>COUNTIF(beosztás!$GH202:$HL202,"é")*12</f>
        <v>0</v>
      </c>
      <c r="EG200" s="710">
        <f>SUM(beosztás!$GH202:$HL202)</f>
        <v>0</v>
      </c>
      <c r="EH200" s="710">
        <f>COUNTIF(beosztás!$GH202:$HL202,"FÜ")*8</f>
        <v>0</v>
      </c>
      <c r="EI200" s="897">
        <f>(COUNTIF(beosztás!$GH202:$HL202,"SN")*12)+(COUNTIF(beosztás!$GH202:$HL202,"SDE")*8)+(COUNTIF(beosztás!$GH202:$HL202,"SDU")*8)+(COUNTIF(beosztás!$GH202:$HL202,"SÉ")*12)+(COUNTIF(beosztás!$GH202:$HL202,"SÉJ")*8)+(COUNTIF(beosztás!$GH202:$HL202,"S1")*1)+(COUNTIF(beosztás!$GH202:$HL202,"S2")*2)+(COUNTIF(beosztás!$GH202:$HL202,"S3")*3)+(COUNTIF(beosztás!$GH202:$HL202,"S4")*4)+(COUNTIF(beosztás!$GH202:$HL202,"S5")*5)+(COUNTIF(beosztás!$GH202:$HL202,"S6")*6)+(COUNTIF(beosztás!$GH202:$HL202,"S7")*7)+(COUNTIF(beosztás!$GH202:$HL202,"S8")*8)+(COUNTIF(beosztás!$GH202:$HL202,"S9")*9)+(COUNTIF(beosztás!$GH202:$HL202,"S10")*10)+(COUNTIF(beosztás!$GH202:$HL202,"S11")*11)+(COUNTIF(beosztás!$GH202:$HL202,"S12")*12)</f>
        <v>0</v>
      </c>
      <c r="EJ200" s="710">
        <f>COUNTIF(beosztás!$GH202:$HL202,"BN")*12+COUNTIF(beosztás!$GH202:$HL202,"BÉ")*12+COUNTIF(beosztás!$GH202:$HL202,"BDE")*8+COUNTIF(beosztás!$GH202:$HL202,"BDU")*8+COUNTIF(beosztás!$GH202:$HL202,"BÉJ")*8+COUNTIF(beosztás!$GH202:$HL202,"B1")*1+COUNTIF(beosztás!$GH202:$HL202,"B2")*2+COUNTIF(beosztás!$GH202:$HL202,"B3")*3+COUNTIF(beosztás!$GH202:$HL202,"B5")*5+COUNTIF(beosztás!$GH202:$HL202,"B6")*6+COUNTIF(beosztás!$GH202:$HL202,"B7")*7+COUNTIF(beosztás!$GH202:$HL202,"B8")*8+COUNTIF(beosztás!$GH202:$HL202,"B9")*9+COUNTIF(beosztás!$GH202:$HL202,"B10")*10+COUNTIF(beosztás!$GH202:$HL202,"B11")*11+COUNTIF(beosztás!$GH202:$HL202,"B12")*12+COUNTIF(beosztás!$GH202:$HL202,"BP")*0</f>
        <v>0</v>
      </c>
      <c r="EK200" s="24">
        <f t="shared" si="943"/>
        <v>0</v>
      </c>
      <c r="EL200" s="710">
        <f>IF(C200="",0,alapadatok!$AN$8)</f>
        <v>0</v>
      </c>
      <c r="EM200" s="19">
        <f t="shared" si="877"/>
        <v>0</v>
      </c>
      <c r="EN200" s="907">
        <f t="shared" si="944"/>
        <v>0</v>
      </c>
      <c r="EO200" s="40"/>
      <c r="EP200" s="709">
        <f>COUNTIF(beosztás!$HM202:$IQ202,"DE")*8</f>
        <v>0</v>
      </c>
      <c r="EQ200" s="710">
        <f>COUNTIF(beosztás!$HM202:$IQ202,"DU")*8</f>
        <v>0</v>
      </c>
      <c r="ER200" s="710">
        <f>COUNTIF(beosztás!$HM202:$IQ202,"ÉJ")*8</f>
        <v>0</v>
      </c>
      <c r="ES200" s="710">
        <f>COUNTIF(beosztás!$HM202:$IQ202,"N")*12</f>
        <v>0</v>
      </c>
      <c r="ET200" s="710">
        <f>COUNTIF(beosztás!$HM202:$IQ202,"É")*12</f>
        <v>0</v>
      </c>
      <c r="EU200" s="710">
        <f>SUM(beosztás!$HM202:$IQ202)</f>
        <v>0</v>
      </c>
      <c r="EV200" s="897">
        <f>(COUNTIF(beosztás!$HM202:$IQ202,"SN")*12)+(COUNTIF(beosztás!$HM202:$IQ202,"SDE")*8)+(COUNTIF(beosztás!$HM202:$IQ202,"SDU")*8)+(COUNTIF(beosztás!$HM202:$IQ202,"SÉ")*12)+(COUNTIF(beosztás!$HM202:$IQ202,"SÉJ")*8)+(COUNTIF(beosztás!$HM202:$IQ202,"S1")*1)+(COUNTIF(beosztás!$HM202:$IQ202,"S2")*2)+(COUNTIF(beosztás!$HM202:$IQ202,"S3")*3)+(COUNTIF(beosztás!$HM202:$IQ202,"S4")*4)+(COUNTIF(beosztás!$HM202:$IQ202,"S5")*5)+(COUNTIF(beosztás!$HM202:$IQ202,"S6")*6)+(COUNTIF(beosztás!$HM202:$IQ202,"S7")*7)+(COUNTIF(beosztás!$HM202:$IQ202,"S8")*8)+(COUNTIF(beosztás!$HM202:$IQ202,"S9")*9)+(COUNTIF(beosztás!$HM202:$IQ202,"S10")*10)+(COUNTIF(beosztás!$HM202:$IQ202,"S11")*11)+(COUNTIF(beosztás!$HM202:$IQ202,"S12")*12)</f>
        <v>0</v>
      </c>
      <c r="EW200" s="710">
        <f>COUNTIF(beosztás!$HM202:$IQ202,"FÜ")*8</f>
        <v>0</v>
      </c>
      <c r="EX200" s="710">
        <f>COUNTIF(beosztás!$HM202:$IQ202,"BN")*12+COUNTIF(beosztás!$HM202:$IQ202,"BÉ")*12+COUNTIF(beosztás!$HM202:$IQ202,"BDE")*8+COUNTIF(beosztás!$HM202:$IQ202,"BDU")*8+COUNTIF(beosztás!$HM202:$IQ202,"BÉJ")*8+COUNTIF(beosztás!$HM202:$IQ202,"B1")*1+COUNTIF(beosztás!$HM202:$IQ202,"B2")*2+COUNTIF(beosztás!$HM202:$IQ202,"B3")*3+COUNTIF(beosztás!$HM202:$IQ202,"B5")*5+COUNTIF(beosztás!$HM202:$IQ202,"B6")*6+COUNTIF(beosztás!$HM202:$IQ202,"B7")*7+COUNTIF(beosztás!$HM202:$IQ202,"B8")*8+COUNTIF(beosztás!$HM202:$IQ202,"B9")*9+COUNTIF(beosztás!$HM202:$IQ202,"B10")*10+COUNTIF(beosztás!$HM202:$IQ202,"B11")*11+COUNTIF(beosztás!$HM202:$IQ202,"B12")*12+COUNTIF(beosztás!$HM202:$IQ202,"BP")*0</f>
        <v>0</v>
      </c>
      <c r="EY200" s="24">
        <f t="shared" si="945"/>
        <v>0</v>
      </c>
      <c r="EZ200" s="710">
        <f>IF(C200="",0,alapadatok!$AN$9)</f>
        <v>0</v>
      </c>
      <c r="FA200" s="19">
        <f t="shared" si="878"/>
        <v>0</v>
      </c>
      <c r="FB200" s="907">
        <f t="shared" si="946"/>
        <v>0</v>
      </c>
      <c r="FC200" s="40"/>
      <c r="FD200" s="25">
        <f t="shared" si="879"/>
        <v>0</v>
      </c>
      <c r="FE200" s="24">
        <f t="shared" si="880"/>
        <v>0</v>
      </c>
      <c r="FF200" s="24">
        <f t="shared" si="881"/>
        <v>0</v>
      </c>
      <c r="FG200" s="24">
        <f t="shared" si="882"/>
        <v>0</v>
      </c>
      <c r="FH200" s="24">
        <f t="shared" si="883"/>
        <v>0</v>
      </c>
      <c r="FI200" s="24">
        <f t="shared" si="884"/>
        <v>0</v>
      </c>
      <c r="FJ200" s="24">
        <f t="shared" si="885"/>
        <v>0</v>
      </c>
      <c r="FK200" s="24">
        <f t="shared" si="886"/>
        <v>0</v>
      </c>
      <c r="FL200" s="24">
        <f t="shared" si="887"/>
        <v>0</v>
      </c>
      <c r="FM200" s="24">
        <f t="shared" si="888"/>
        <v>0</v>
      </c>
      <c r="FN200" s="24">
        <f t="shared" si="889"/>
        <v>0</v>
      </c>
      <c r="FO200" s="19">
        <f t="shared" si="890"/>
        <v>0</v>
      </c>
      <c r="FP200" s="907">
        <f t="shared" si="947"/>
        <v>0</v>
      </c>
      <c r="FQ200" s="41"/>
      <c r="FR200" s="709">
        <f>COUNTIF(beosztás!$IR202:$JU202,"DE")*8</f>
        <v>0</v>
      </c>
      <c r="FS200" s="710">
        <f>COUNTIF(beosztás!$IR202:$JU202,"DU")*8</f>
        <v>0</v>
      </c>
      <c r="FT200" s="710">
        <f>COUNTIF(beosztás!$IR202:$JU202,"ÉJ")*8</f>
        <v>0</v>
      </c>
      <c r="FU200" s="710">
        <f>COUNTIF(beosztás!$IR202:$JU202,"N")*12</f>
        <v>0</v>
      </c>
      <c r="FV200" s="710">
        <f>COUNTIF(beosztás!$IR202:$JU202,"é")*12</f>
        <v>0</v>
      </c>
      <c r="FW200" s="710">
        <f>SUM(beosztás!$IR202:$JU202)</f>
        <v>0</v>
      </c>
      <c r="FX200" s="710">
        <f>COUNTIF(beosztás!$IR202:$JU202,"FÜ")*8</f>
        <v>0</v>
      </c>
      <c r="FY200" s="897">
        <f>(COUNTIF(beosztás!$IR202:$JU202,"SN")*12)+(COUNTIF(beosztás!$IR202:$JU202,"SDE")*8)+(COUNTIF(beosztás!$IR202:$JU202,"SDU")*8)+(COUNTIF(beosztás!$IR202:$JU202,"SÉ")*12)+(COUNTIF(beosztás!$IR202:$JU202,"SÉJ")*8)+(COUNTIF(beosztás!$IR202:$JU202,"S1")*1)+(COUNTIF(beosztás!$IR202:$JU202,"S2")*2)+(COUNTIF(beosztás!$IR202:$JU202,"S3")*3)+(COUNTIF(beosztás!$IR202:$JU202,"S4")*4)+(COUNTIF(beosztás!$IR202:$JU202,"S5")*5)+(COUNTIF(beosztás!$IR202:$JU202,"S6")*6)+(COUNTIF(beosztás!$IR202:$JU202,"S7")*7)+(COUNTIF(beosztás!$IR202:$JU202,"S8")*8)+(COUNTIF(beosztás!$IR202:$JU202,"S9")*9)+(COUNTIF(beosztás!$IR202:$JU202,"S10")*10)+(COUNTIF(beosztás!$IR202:$JU202,"S11")*11)+(COUNTIF(beosztás!$IR202:$JU202,"S12")*12)</f>
        <v>0</v>
      </c>
      <c r="FZ200" s="710">
        <f>COUNTIF(beosztás!$IR202:$JU202,"BN")*12+COUNTIF(beosztás!$IR202:$JU202,"BÉ")*12+COUNTIF(beosztás!$IR202:$JU202,"BDE")*8+COUNTIF(beosztás!$IR202:$JU202,"BDU")*8+COUNTIF(beosztás!$IR202:$JU202,"BÉJ")*8+COUNTIF(beosztás!$IR202:$JU202,"B1")*1+COUNTIF(beosztás!$IR202:$JU202,"B2")*2+COUNTIF(beosztás!$IR202:$JU202,"B3")*3+COUNTIF(beosztás!$IR202:$JU202,"B5")*5+COUNTIF(beosztás!$IR202:$JU202,"B6")*6+COUNTIF(beosztás!$IR202:$JU202,"B7")*7+COUNTIF(beosztás!$IR202:$JU202,"B8")*8+COUNTIF(beosztás!$IR202:$JU202,"B9")*9+COUNTIF(beosztás!$IR202:$JU202,"B10")*10+COUNTIF(beosztás!$IR202:$JU202,"B11")*11+COUNTIF(beosztás!$IR202:$JU202,"B12")*12+COUNTIF(beosztás!$IR202:$JU202,"BP")*0</f>
        <v>0</v>
      </c>
      <c r="GA200" s="24">
        <f t="shared" si="948"/>
        <v>0</v>
      </c>
      <c r="GB200" s="710">
        <f>IF(C200="",0,alapadatok!$AN$10)</f>
        <v>0</v>
      </c>
      <c r="GC200" s="19">
        <f t="shared" si="891"/>
        <v>0</v>
      </c>
      <c r="GD200" s="907">
        <f t="shared" si="949"/>
        <v>0</v>
      </c>
      <c r="GE200" s="42"/>
      <c r="GF200" s="709">
        <f>COUNTIF(beosztás!$JV202:$KZ202,"DE")*8</f>
        <v>0</v>
      </c>
      <c r="GG200" s="710">
        <f>COUNTIF(beosztás!$JV202:$KZ202,"DU")*8</f>
        <v>0</v>
      </c>
      <c r="GH200" s="710">
        <f>COUNTIF(beosztás!$JV202:$KZ202,"ÉJ")*8</f>
        <v>0</v>
      </c>
      <c r="GI200" s="710">
        <f>COUNTIF(beosztás!$JV202:$KZ202,"N")*12</f>
        <v>0</v>
      </c>
      <c r="GJ200" s="710">
        <f>COUNTIF(beosztás!$JV202:$KZ202,"É")*12</f>
        <v>0</v>
      </c>
      <c r="GK200" s="710">
        <f>SUM(beosztás!$JV202:$KZ202)</f>
        <v>0</v>
      </c>
      <c r="GL200" s="897">
        <f>(COUNTIF(beosztás!$JV202:$KZ202,"SN")*12)+(COUNTIF(beosztás!$JV202:$KZ202,"SDE")*8)+(COUNTIF(beosztás!$JV202:$KZ202,"SDU")*8)+(COUNTIF(beosztás!$JV202:$KZ202,"SÉ")*12)+(COUNTIF(beosztás!$JV202:$KZ202,"SÉJ")*8)+(COUNTIF(beosztás!$JV202:$KZ202,"S1")*1)+(COUNTIF(beosztás!$JV202:$KZ202,"S2")*2)+(COUNTIF(beosztás!$JV202:$KZ202,"S3")*3)+(COUNTIF(beosztás!$JV202:$KZ202,"S4")*4)+(COUNTIF(beosztás!$JV202:$KZ202,"S5")*5)+(COUNTIF(beosztás!$JV202:$KZ202,"S6")*6)+(COUNTIF(beosztás!$JV202:$KZ202,"S7")*7)+(COUNTIF(beosztás!$JV202:$KZ202,"S8")*8)+(COUNTIF(beosztás!$JV202:$KZ202,"S9")*9)+(COUNTIF(beosztás!$JV202:$KZ202,"S10")*10)+(COUNTIF(beosztás!$JV202:$KZ202,"S11")*11)+(COUNTIF(beosztás!$JV202:$KZ202,"S12")*12)</f>
        <v>0</v>
      </c>
      <c r="GM200" s="710">
        <f>COUNTIF(beosztás!$JV202:$KZ202,"FÜ")*8</f>
        <v>0</v>
      </c>
      <c r="GN200" s="710">
        <f>COUNTIF(beosztás!$JV202:$KZ202,"BN")*12+COUNTIF(beosztás!$JV202:$KZ202,"BÉ")*12+COUNTIF(beosztás!$JV202:$KZ202,"BDE")*8+COUNTIF(beosztás!$JV202:$KZ202,"BDU")*8+COUNTIF(beosztás!$JV202:$KZ202,"BÉJ")*8+COUNTIF(beosztás!$JV202:$KZ202,"B1")*1+COUNTIF(beosztás!$JV202:$KZ202,"B2")*2+COUNTIF(beosztás!$JV202:$KZ202,"B3")*3+COUNTIF(beosztás!$JV202:$KZ202,"B5")*5+COUNTIF(beosztás!$JV202:$KZ202,"B6")*6+COUNTIF(beosztás!$JV202:$KZ202,"B7")*7+COUNTIF(beosztás!$JV202:$KZ202,"B8")*8+COUNTIF(beosztás!$JV202:$KZ202,"B9")*9+COUNTIF(beosztás!$JV202:$KZ202,"B10")*10+COUNTIF(beosztás!$JV202:$KZ202,"B11")*11+COUNTIF(beosztás!$JV202:$KZ202,"B12")*12+COUNTIF(beosztás!$JV202:$KZ202,"BP")*0</f>
        <v>0</v>
      </c>
      <c r="GO200" s="24">
        <f t="shared" si="950"/>
        <v>0</v>
      </c>
      <c r="GP200" s="710">
        <f>IF(C200="",0,alapadatok!$AN$11)</f>
        <v>0</v>
      </c>
      <c r="GQ200" s="19">
        <f t="shared" si="892"/>
        <v>0</v>
      </c>
      <c r="GR200" s="907">
        <f t="shared" si="951"/>
        <v>0</v>
      </c>
      <c r="GS200" s="42"/>
      <c r="GT200" s="25">
        <f t="shared" si="893"/>
        <v>0</v>
      </c>
      <c r="GU200" s="24">
        <f t="shared" si="894"/>
        <v>0</v>
      </c>
      <c r="GV200" s="24">
        <f t="shared" si="895"/>
        <v>0</v>
      </c>
      <c r="GW200" s="24">
        <f t="shared" si="896"/>
        <v>0</v>
      </c>
      <c r="GX200" s="24">
        <f t="shared" si="897"/>
        <v>0</v>
      </c>
      <c r="GY200" s="24">
        <f t="shared" si="898"/>
        <v>0</v>
      </c>
      <c r="GZ200" s="24">
        <f t="shared" si="899"/>
        <v>0</v>
      </c>
      <c r="HA200" s="24">
        <f t="shared" si="900"/>
        <v>0</v>
      </c>
      <c r="HB200" s="24">
        <f t="shared" si="901"/>
        <v>0</v>
      </c>
      <c r="HC200" s="24">
        <f t="shared" si="902"/>
        <v>0</v>
      </c>
      <c r="HD200" s="24">
        <f t="shared" si="903"/>
        <v>0</v>
      </c>
      <c r="HE200" s="19">
        <f t="shared" si="904"/>
        <v>0</v>
      </c>
      <c r="HF200" s="907">
        <f t="shared" si="952"/>
        <v>0</v>
      </c>
      <c r="HG200" s="41"/>
      <c r="HH200" s="709">
        <f>COUNTIF(beosztás!$LA202:$MD202,"DE")*8</f>
        <v>0</v>
      </c>
      <c r="HI200" s="710">
        <f>COUNTIF(beosztás!$LA202:$MD202,"DU")*8</f>
        <v>0</v>
      </c>
      <c r="HJ200" s="710">
        <f>COUNTIF(beosztás!$LA202:$MD202,"ÉJ")*8</f>
        <v>0</v>
      </c>
      <c r="HK200" s="710">
        <f>COUNTIF(beosztás!$LA202:$MD202,"N")*12</f>
        <v>0</v>
      </c>
      <c r="HL200" s="710">
        <f>COUNTIF(beosztás!$LA202:$MD202,"é")*12</f>
        <v>0</v>
      </c>
      <c r="HM200" s="710">
        <f>SUM(beosztás!$LA202:$MD202)</f>
        <v>0</v>
      </c>
      <c r="HN200" s="710">
        <f>COUNTIF(beosztás!$LA202:$MD202,"FÜ")*8</f>
        <v>0</v>
      </c>
      <c r="HO200" s="897">
        <f>(COUNTIF(beosztás!$LA202:$MD202,"SN")*12)+(COUNTIF(beosztás!$LA202:$MD202,"SDE")*8)+(COUNTIF(beosztás!$LA202:$MD202,"SDU")*8)+(COUNTIF(beosztás!$LA202:$MD202,"SÉ")*12)+(COUNTIF(beosztás!$LA202:$MD202,"SÉJ")*8)+(COUNTIF(beosztás!$LA202:$MD202,"S1")*1)+(COUNTIF(beosztás!$LA202:$MD202,"S2")*2)+(COUNTIF(beosztás!$LA202:$MD202,"S3")*3)+(COUNTIF(beosztás!$LA202:$MD202,"S4")*4)+(COUNTIF(beosztás!$LA202:$MD202,"S5")*5)+(COUNTIF(beosztás!$LA202:$MD202,"S6")*6)+(COUNTIF(beosztás!$LA202:$MD202,"S7")*7)+(COUNTIF(beosztás!$LA202:$MD202,"S8")*8)+(COUNTIF(beosztás!$LA202:$MD202,"S9")*9)+(COUNTIF(beosztás!$LA202:$MD202,"S10")*10)+(COUNTIF(beosztás!$LA202:$MD202,"S11")*11)+(COUNTIF(beosztás!$LA202:$MD202,"S12")*12)</f>
        <v>0</v>
      </c>
      <c r="HP200" s="710">
        <f>COUNTIF(beosztás!$LA202:$MD202,"BN")*12+COUNTIF(beosztás!$LA202:$MD202,"BÉ")*12+COUNTIF(beosztás!$LA202:$MD202,"BDE")*8+COUNTIF(beosztás!$LA202:$MD202,"BDU")*8+COUNTIF(beosztás!$LA202:$MD202,"BÉJ")*8+COUNTIF(beosztás!$LA202:$MD202,"B1")*1+COUNTIF(beosztás!$LA202:$MD202,"B2")*2+COUNTIF(beosztás!$LA202:$MD202,"B3")*3+COUNTIF(beosztás!$KZ202:$MC202,"B5")*5+COUNTIF(beosztás!$KZ202:$MC202,"B6")*6+COUNTIF(beosztás!$KZ202:$MC202,"B7")*7+COUNTIF(beosztás!$KZ202:$MC202,"B8")*8+COUNTIF(beosztás!$LA202:$MD202,"B9")*9+COUNTIF(beosztás!$LA202:$MD202,"B10")*10+COUNTIF(beosztás!$LA202:$MD202,"B11")*11+COUNTIF(beosztás!$LA202:$MD202,"B12")*12+COUNTIF(beosztás!$LA202:$MD202,"BP")*0</f>
        <v>0</v>
      </c>
      <c r="HQ200" s="24">
        <f t="shared" si="953"/>
        <v>0</v>
      </c>
      <c r="HR200" s="710">
        <f>IF(C200="",0,alapadatok!$AN$12)</f>
        <v>0</v>
      </c>
      <c r="HS200" s="19">
        <f t="shared" si="954"/>
        <v>0</v>
      </c>
      <c r="HT200" s="907">
        <f t="shared" si="955"/>
        <v>0</v>
      </c>
      <c r="HU200" s="42"/>
      <c r="HV200" s="709">
        <f>COUNTIF(beosztás!$ME202:$NI202,"DE")*8</f>
        <v>0</v>
      </c>
      <c r="HW200" s="710">
        <f>COUNTIF(beosztás!$ME202:$NI202,"DU")*8</f>
        <v>0</v>
      </c>
      <c r="HX200" s="710">
        <f>COUNTIF(beosztás!$ME202:$NI202,"ÉJ")*8</f>
        <v>0</v>
      </c>
      <c r="HY200" s="710">
        <f>COUNTIF(beosztás!$ME202:$NI202,"N")*12</f>
        <v>0</v>
      </c>
      <c r="HZ200" s="710">
        <f>COUNTIF(beosztás!$ME202:$NI202,"É")*12</f>
        <v>0</v>
      </c>
      <c r="IA200" s="710">
        <f>SUM(beosztás!$ME202:$NI202)</f>
        <v>0</v>
      </c>
      <c r="IB200" s="710">
        <f>(COUNTIF(beosztás!$ME202:$NI202,"SN")*12)+(COUNTIF(beosztás!$ME202:$NI202,"SDE")*8)+(COUNTIF(beosztás!$ME202:$NI202,"SDU")*8)+(COUNTIF(beosztás!$ME202:$NI202,"SÉ")*12)+(COUNTIF(beosztás!$ME202:$NI202,"SÉJ")*8)+(COUNTIF(beosztás!$ME202:$NI202,"S1")*1)+(COUNTIF(beosztás!$ME202:$NI202,"S2")*2)+(COUNTIF(beosztás!$ME202:$NI202,"S3")*3)+(COUNTIF(beosztás!$ME202:$NI202,"S4")*4)+(COUNTIF(beosztás!$ME202:$NI202,"S5")*5)+(COUNTIF(beosztás!$ME202:$NI202,"S6")*6)+(COUNTIF(beosztás!$ME202:$NI202,"S7")*7)+(COUNTIF(beosztás!$ME202:$NI202,"S8")*8)+(COUNTIF(beosztás!$ME202:$NI202,"S9")*9)+(COUNTIF(beosztás!$ME202:$NI202,"S10")*10)+(COUNTIF(beosztás!$ME202:$NI202,"S11")*11)+(COUNTIF(beosztás!$ME202:$NI202,"S12")*12)</f>
        <v>0</v>
      </c>
      <c r="IC200" s="710">
        <f>COUNTIF(beosztás!$ME202:$NI202,"FÜ")*8</f>
        <v>0</v>
      </c>
      <c r="ID200" s="710">
        <f>COUNTIF(beosztás!$ME202:$NI202,"BN")*12+COUNTIF(beosztás!$ME202:$NI202,"BÉ")*12+COUNTIF(beosztás!$ME202:$NI202,"BDE")*8+COUNTIF(beosztás!$ME202:$NI202,"BDU")*8+COUNTIF(beosztás!$ME202:$NI202,"BÉJ")*8+COUNTIF(beosztás!$ME202:$NI202,"B1")*1+COUNTIF(beosztás!$ME202:$NI202,"B2")*2+COUNTIF(beosztás!$ME202:$NI202,"B3")*3+COUNTIF(beosztás!$ME202:$NI202,"B5")*5+COUNTIF(beosztás!$ME202:$NI202,"B6")*6+COUNTIF(beosztás!$ME202:$NI202,"B7")*7+COUNTIF(beosztás!$ME202:$NI202,"B8")*8+COUNTIF(beosztás!$ME202:$NI202,"B9")*9+COUNTIF(beosztás!$ME202:$NI202,"B10")*10+COUNTIF(beosztás!$ME202:$NI202,"B11")*11+COUNTIF(beosztás!$ME202:$NI202,"B12")*12+COUNTIF(beosztás!$ME202:$NI202,"BP")*0</f>
        <v>0</v>
      </c>
      <c r="IE200" s="24">
        <f t="shared" si="956"/>
        <v>0</v>
      </c>
      <c r="IF200" s="710">
        <f>IF(C200="",0,alapadatok!$AN$13)</f>
        <v>0</v>
      </c>
      <c r="IG200" s="19">
        <f t="shared" si="957"/>
        <v>0</v>
      </c>
      <c r="IH200" s="741">
        <f t="shared" si="958"/>
        <v>0</v>
      </c>
      <c r="II200" s="42"/>
      <c r="IJ200" s="25">
        <f t="shared" si="959"/>
        <v>0</v>
      </c>
      <c r="IK200" s="24">
        <f t="shared" si="960"/>
        <v>0</v>
      </c>
      <c r="IL200" s="24">
        <f t="shared" si="961"/>
        <v>0</v>
      </c>
      <c r="IM200" s="24">
        <f t="shared" si="962"/>
        <v>0</v>
      </c>
      <c r="IN200" s="24">
        <f t="shared" si="963"/>
        <v>0</v>
      </c>
      <c r="IO200" s="24">
        <f t="shared" si="964"/>
        <v>0</v>
      </c>
      <c r="IP200" s="24">
        <f t="shared" si="965"/>
        <v>0</v>
      </c>
      <c r="IQ200" s="24">
        <f t="shared" si="966"/>
        <v>0</v>
      </c>
      <c r="IR200" s="24">
        <f t="shared" si="967"/>
        <v>0</v>
      </c>
      <c r="IS200" s="24">
        <f t="shared" si="968"/>
        <v>0</v>
      </c>
      <c r="IT200" s="24">
        <f t="shared" si="969"/>
        <v>0</v>
      </c>
      <c r="IU200" s="19">
        <f t="shared" si="970"/>
        <v>0</v>
      </c>
      <c r="IV200" s="907">
        <f t="shared" si="971"/>
        <v>0</v>
      </c>
      <c r="IW200" s="43"/>
      <c r="JF200" s="21"/>
      <c r="JG200" s="21"/>
    </row>
    <row r="201" spans="1:267" ht="15.75" hidden="1" thickBot="1" x14ac:dyDescent="0.3">
      <c r="A201" s="67">
        <f>IF(beosztás!A203=0,"",beosztás!A203)</f>
        <v>9</v>
      </c>
      <c r="B201" s="68" t="str">
        <f>IF(beosztás!B203=0,"",beosztás!B203)</f>
        <v/>
      </c>
      <c r="C201" s="69" t="str">
        <f>IF(beosztás!C203=0,"",beosztás!C203)</f>
        <v/>
      </c>
      <c r="D201" s="70" t="str">
        <f>IF(beosztás!D203=0,"",beosztás!D203)</f>
        <v/>
      </c>
      <c r="E201" s="18"/>
      <c r="F201" s="709">
        <f>COUNTIF(beosztás!$I203:$AM203,"DE")*8</f>
        <v>0</v>
      </c>
      <c r="G201" s="710">
        <f>COUNTIF(beosztás!$I203:$AM203,"DU")*8</f>
        <v>0</v>
      </c>
      <c r="H201" s="710">
        <f>COUNTIF(beosztás!$I203:$AM203,"ÉJ")*8</f>
        <v>0</v>
      </c>
      <c r="I201" s="710">
        <f>COUNTIF(beosztás!$I203:$AM203,"N")*12</f>
        <v>0</v>
      </c>
      <c r="J201" s="710">
        <f>COUNTIF(beosztás!$I203:$AM203,"é")*12</f>
        <v>0</v>
      </c>
      <c r="K201" s="710">
        <f>SUM(beosztás!$I203:$AM203)</f>
        <v>0</v>
      </c>
      <c r="L201" s="710">
        <f>COUNTIF(beosztás!$I203:$AM203,"FÜ")*8</f>
        <v>0</v>
      </c>
      <c r="M201" s="710">
        <f>(COUNTIF(beosztás!$I203:$AM203,"SN")*12)+(COUNTIF(beosztás!$I203:$AM203,"SDE")*8)+(COUNTIF(beosztás!$I203:$AM203,"SDU")*8)+(COUNTIF(beosztás!$I203:$AM203,"S1")*1)+(COUNTIF(beosztás!$I203:$AM203,"S2")*2)+(COUNTIF(beosztás!$I203:$AM203,"S3")*3)+(COUNTIF(beosztás!$I203:$AM203,"S4")*4)+(COUNTIF(beosztás!$I203:$AM203,"S5")*5)+(COUNTIF(beosztás!$I203:$AM203,"S6")*6)+(COUNTIF(beosztás!$I203:$AM203,"S7")*7)+(COUNTIF(beosztás!$I203:$AM203,"S8")*8)+(COUNTIF(beosztás!$I203:$AM203,"S9")*9)+(COUNTIF(beosztás!$I203:$AM203,"S10")*10)+(COUNTIF(beosztás!$I203:$AM203,"S11")*11)+(COUNTIF(beosztás!$I203:$AM203,"S12")*12)+(COUNTIF(beosztás!$I203:$AM203,"SÉ")*12)+(COUNTIF(beosztás!$I203:$AM203,"SÉJ")*8)</f>
        <v>0</v>
      </c>
      <c r="N201" s="710">
        <f>COUNTIF(beosztás!$I203:$AM203,"BN")*12+COUNTIF(beosztás!$I203:$AM203,"BÉ")*12+COUNTIF(beosztás!$I203:$AM203,"BDE")*8+COUNTIF(beosztás!$I203:$AM203,"BDU")*8+COUNTIF(beosztás!$I203:$AM203,"BÉJ")*8+COUNTIF(beosztás!$I203:$AM203,"B1")*1+COUNTIF(beosztás!$I203:$AM203,"B2")*2+COUNTIF(beosztás!$I203:$AM203,"B3")*3+COUNTIF(beosztás!$I203:$AM203,"B5")*5+COUNTIF(beosztás!$I203:$AM203,"B6")*6+COUNTIF(beosztás!$I203:$AM203,"B7")*7+COUNTIF(beosztás!$I203:$AM203,"B8")*8+COUNTIF(beosztás!$I203:$AM203,"B9")*9+COUNTIF(beosztás!$I203:$AM203,"B10")*10+COUNTIF(beosztás!$I203:$AM203,"B11")*11+COUNTIF(beosztás!$I203:$AM203,"B12")*12+COUNTIF(beosztás!$I203:$AM203,"BP")*0</f>
        <v>0</v>
      </c>
      <c r="O201" s="24">
        <f t="shared" si="905"/>
        <v>0</v>
      </c>
      <c r="P201" s="710">
        <f>IF(C201="",0,alapadatok!$AN$2)</f>
        <v>0</v>
      </c>
      <c r="Q201" s="19">
        <f t="shared" si="906"/>
        <v>0</v>
      </c>
      <c r="R201" s="741">
        <f t="shared" si="907"/>
        <v>0</v>
      </c>
      <c r="S201" s="40"/>
      <c r="T201" s="709">
        <f>COUNTIF(beosztás!$AN203:$BO203,"DE")*8</f>
        <v>0</v>
      </c>
      <c r="U201" s="710">
        <f>COUNTIF(beosztás!$AN203:$BO203,"DU")*8</f>
        <v>0</v>
      </c>
      <c r="V201" s="710">
        <f>COUNTIF(beosztás!$AN203:$BO203,"ÉJ")*8</f>
        <v>0</v>
      </c>
      <c r="W201" s="710">
        <f>COUNTIF(beosztás!$AN203:$BO203,"N")*12</f>
        <v>0</v>
      </c>
      <c r="X201" s="710">
        <f>COUNTIF(beosztás!$AN203:$BO203,"É")*12</f>
        <v>0</v>
      </c>
      <c r="Y201" s="710">
        <f>SUM(beosztás!$AN203:$BO203)</f>
        <v>0</v>
      </c>
      <c r="Z201" s="710">
        <f>(COUNTIF(beosztás!$AN203:$BO203,"SN")*12)+(COUNTIF(beosztás!$AN203:$BO203,"SDE")*8)+(COUNTIF(beosztás!$AN203:$BO203,"SDU")*8)+(COUNTIF(beosztás!$AN203:$BO203,"SÉ")*12)+(COUNTIF(beosztás!$AN203:$BO203,"SÉJ")*8)+(COUNTIF(beosztás!$AN203:$BO203,"S1")*1)+(COUNTIF(beosztás!$AN203:$BO203,"S2")*2)+(COUNTIF(beosztás!$AN203:$BO203,"S3")*3)+(COUNTIF(beosztás!$AN203:$BO203,"S4")*4)+(COUNTIF(beosztás!$AN203:$BO203,"S5")*5)+(COUNTIF(beosztás!$AN203:$BO203,"S6")*6)+(COUNTIF(beosztás!$AN203:$BO203,"S7")*7)+(COUNTIF(beosztás!$AN203:$BO203,"S8")*8)+(COUNTIF(beosztás!$AN203:$BO203,"S9")*9)+(COUNTIF(beosztás!$AN203:$BO203,"S10")*10)+(COUNTIF(beosztás!$AN203:$BO203,"S11")*11)+(COUNTIF(beosztás!$AN203:$BO203,"S12")*12)</f>
        <v>0</v>
      </c>
      <c r="AA201" s="710">
        <f>COUNTIF(beosztás!$AN203:$BO203,"FÜ")*8</f>
        <v>0</v>
      </c>
      <c r="AB201" s="710">
        <f>COUNTIF(beosztás!$AN203:$BO203,"BN")*12+COUNTIF(beosztás!$AN203:$BO203,"BÉ")*12+COUNTIF(beosztás!$AN203:$BO203,"BDE")*8+COUNTIF(beosztás!$AN203:$BO203,"BDU")*8+COUNTIF(beosztás!$AN203:$BO203,"BÉJ")*8+COUNTIF(beosztás!$AN203:$BO203,"B1")*1+COUNTIF(beosztás!$AN203:$BO203,"B2")*2+COUNTIF(beosztás!$AN203:$BO203,"B3")*3+COUNTIF(beosztás!$AN203:$BO203,"B5")*5+COUNTIF(beosztás!$AN203:$BO203,"B6")*6+COUNTIF(beosztás!$AN203:$BO203,"B7")*7+COUNTIF(beosztás!$AN203:$BO203,"B8")*8+COUNTIF(beosztás!$AN203:$BO203,"B9")*9+COUNTIF(beosztás!$AN203:$BO203,"B10")*10+COUNTIF(beosztás!$AN203:$BO203,"B11")*11+COUNTIF(beosztás!$AN203:$BO203,"B12")*12+COUNTIF(beosztás!$AN203:$BO203,"BP")*0</f>
        <v>0</v>
      </c>
      <c r="AC201" s="24">
        <f t="shared" si="908"/>
        <v>0</v>
      </c>
      <c r="AD201" s="710">
        <f>IF(C201="",0,alapadatok!$AN$3)</f>
        <v>0</v>
      </c>
      <c r="AE201" s="19">
        <f t="shared" si="685"/>
        <v>0</v>
      </c>
      <c r="AF201" s="741">
        <f t="shared" si="909"/>
        <v>0</v>
      </c>
      <c r="AG201" s="40"/>
      <c r="AH201" s="25">
        <f t="shared" si="910"/>
        <v>0</v>
      </c>
      <c r="AI201" s="24">
        <f t="shared" si="911"/>
        <v>0</v>
      </c>
      <c r="AJ201" s="24">
        <f t="shared" si="912"/>
        <v>0</v>
      </c>
      <c r="AK201" s="24">
        <f t="shared" si="913"/>
        <v>0</v>
      </c>
      <c r="AL201" s="24">
        <f t="shared" si="914"/>
        <v>0</v>
      </c>
      <c r="AM201" s="24">
        <f t="shared" si="915"/>
        <v>0</v>
      </c>
      <c r="AN201" s="24">
        <f t="shared" si="916"/>
        <v>0</v>
      </c>
      <c r="AO201" s="24">
        <f t="shared" si="917"/>
        <v>0</v>
      </c>
      <c r="AP201" s="24">
        <f t="shared" si="686"/>
        <v>0</v>
      </c>
      <c r="AQ201" s="24">
        <f t="shared" si="687"/>
        <v>0</v>
      </c>
      <c r="AR201" s="24">
        <f t="shared" si="688"/>
        <v>0</v>
      </c>
      <c r="AS201" s="19">
        <f t="shared" si="689"/>
        <v>0</v>
      </c>
      <c r="AT201" s="741">
        <f t="shared" si="918"/>
        <v>0</v>
      </c>
      <c r="AU201" s="41"/>
      <c r="AV201" s="709">
        <f>COUNTIF(beosztás!$BP203:$CT203,"DE")*8</f>
        <v>0</v>
      </c>
      <c r="AW201" s="710">
        <f>COUNTIF(beosztás!$BP203:$CT203,"DU")*8</f>
        <v>0</v>
      </c>
      <c r="AX201" s="710">
        <f>COUNTIF(beosztás!$BP203:$CT203,"ÉJ")*8</f>
        <v>0</v>
      </c>
      <c r="AY201" s="710">
        <f>COUNTIF(beosztás!$BP203:$CT203,"N")*12</f>
        <v>0</v>
      </c>
      <c r="AZ201" s="710">
        <f>COUNTIF(beosztás!$BP203:$CT203,"é")*12</f>
        <v>0</v>
      </c>
      <c r="BA201" s="710">
        <f>SUM(beosztás!$BP203:$CT203)</f>
        <v>0</v>
      </c>
      <c r="BB201" s="710">
        <f>COUNTIF(beosztás!$BP203:$CT203,"FÜ")*8</f>
        <v>0</v>
      </c>
      <c r="BC201" s="897">
        <f>(COUNTIF(beosztás!$BP203:$CT203,"SN")*12)+(COUNTIF(beosztás!$BP203:$CT203,"SDE")*8)+(COUNTIF(beosztás!$BP203:$CT203,"SDU")*8)+(COUNTIF(beosztás!$BP203:$CT203,"SÉ")*12)+(COUNTIF(beosztás!$BP203:$CT203,"SÉJ")*8)+(COUNTIF(beosztás!$BP203:$CT203,"S1")*1)+(COUNTIF(beosztás!$BP203:$CT203,"S2")*2)+(COUNTIF(beosztás!$BP203:$CT203,"S3")*3)+(COUNTIF(beosztás!$BP203:$CT203,"S4")*4)+(COUNTIF(beosztás!$BP203:$CT203,"S5")*5)+(COUNTIF(beosztás!$BP203:$CT203,"S6")*6)+(COUNTIF(beosztás!$BP203:$CT203,"S7")*7)+(COUNTIF(beosztás!$BP203:$CT203,"S8")*8)+(COUNTIF(beosztás!$BP203:$CT203,"S9")*9)+(COUNTIF(beosztás!$BP203:$CT203,"S10")*10)+(COUNTIF(beosztás!$BP203:$CT203,"S11")*11)+(COUNTIF(beosztás!$BP203:$CT203,"S12")*12)</f>
        <v>0</v>
      </c>
      <c r="BD201" s="710">
        <f>COUNTIF(beosztás!$BP203:$CT203,"BN")*12+COUNTIF(beosztás!$BP203:$CT203,"BÉ")*12+COUNTIF(beosztás!$BP203:$CT203,"BDE")*8+COUNTIF(beosztás!$BP203:$CT203,"BDU")*8+COUNTIF(beosztás!$BP203:$CT203,"BÉJ")*8+COUNTIF(beosztás!$BP203:$CT203,"B1")*1+COUNTIF(beosztás!$BP203:$CT203,"B2")*2+COUNTIF(beosztás!$BP203:$CT203,"B3")*3+COUNTIF(beosztás!$BP203:$CT203,"B5")*5+COUNTIF(beosztás!$BP203:$CT203,"B6")*6+COUNTIF(beosztás!$BP203:$CT203,"B7")*7+COUNTIF(beosztás!$BP203:$CT203,"B8")*8+COUNTIF(beosztás!$BP203:$CT203,"B9")*9+COUNTIF(beosztás!$BP203:$CT203,"B10")*10+COUNTIF(beosztás!$BP203:$CT203,"B11")*11+COUNTIF(beosztás!$BP203:$CT203,"B12")*12+COUNTIF(beosztás!$BP203:$CT203,"BP")*0</f>
        <v>0</v>
      </c>
      <c r="BE201" s="24">
        <f t="shared" si="919"/>
        <v>0</v>
      </c>
      <c r="BF201" s="710">
        <f>IF(C201="",0,alapadatok!$AN$4)</f>
        <v>0</v>
      </c>
      <c r="BG201" s="19">
        <f t="shared" si="920"/>
        <v>0</v>
      </c>
      <c r="BH201" s="741">
        <f t="shared" si="921"/>
        <v>0</v>
      </c>
      <c r="BI201" s="40"/>
      <c r="BJ201" s="709">
        <f>COUNTIF(beosztás!$CU203:$DX203,"DE")*8</f>
        <v>0</v>
      </c>
      <c r="BK201" s="710">
        <f>COUNTIF(beosztás!$CU203:$DX203,"DU")*8</f>
        <v>0</v>
      </c>
      <c r="BL201" s="710">
        <f>COUNTIF(beosztás!$CU203:$DX203,"ÉJ")*8</f>
        <v>0</v>
      </c>
      <c r="BM201" s="710">
        <f>COUNTIF(beosztás!$CU203:$DX203,"N")*12</f>
        <v>0</v>
      </c>
      <c r="BN201" s="710">
        <f>COUNTIF(beosztás!$CU203:$DX203,"É")*12</f>
        <v>0</v>
      </c>
      <c r="BO201" s="710">
        <f>SUM(beosztás!$CU203:$DX203)</f>
        <v>0</v>
      </c>
      <c r="BP201" s="897">
        <f>(COUNTIF(beosztás!$CU203:$DX203,"SN")*12)+(COUNTIF(beosztás!$CU203:$DX203,"SDE")*8)+(COUNTIF(beosztás!$CU203:$DX203,"SDU")*8)+(COUNTIF(beosztás!$CU203:$DX203,"SÉ")*12)+(COUNTIF(beosztás!$CU203:$DX203,"SÉJ")*8)+(COUNTIF(beosztás!$CU203:$DX203,"S1")*1)+(COUNTIF(beosztás!$CU203:$DX203,"S2")*2)+(COUNTIF(beosztás!$CU203:$DX203,"S3")*3)+(COUNTIF(beosztás!$CU203:$DX203,"S4")*4)+(COUNTIF(beosztás!$CU203:$DX203,"S5")*5)+(COUNTIF(beosztás!$CU203:$DX203,"S6")*6)+(COUNTIF(beosztás!$CU203:$DX203,"S7")*7)+(COUNTIF(beosztás!$CU203:$DX203,"S8")*8)+(COUNTIF(beosztás!$CU203:$DX203,"S9")*9)+(COUNTIF(beosztás!$CU203:$DX203,"S10")*10)+(COUNTIF(beosztás!$CU203:$DX203,"S11")*11)+(COUNTIF(beosztás!$CU203:$DX203,"S12")*12)</f>
        <v>0</v>
      </c>
      <c r="BQ201" s="710">
        <f>COUNTIF(beosztás!$CU203:$DX203,"FÜ")*8</f>
        <v>0</v>
      </c>
      <c r="BR201" s="710">
        <f>COUNTIF(beosztás!$CU203:$DX203,"BN")*12+COUNTIF(beosztás!$CU203:$DX203,"BÉ")*12+COUNTIF(beosztás!$CU203:$DX203,"BDE")*8+COUNTIF(beosztás!$CU203:$DX203,"BDU")*8+COUNTIF(beosztás!$CU203:$DX203,"BÉJ")*8+COUNTIF(beosztás!$CU203:$DX203,"B1")*1+COUNTIF(beosztás!$CU203:$DX203,"B2")*2+COUNTIF(beosztás!$CU203:$DX203,"B3")*3+COUNTIF(beosztás!$CU203:$DX203,"B5")*5+COUNTIF(beosztás!$CU203:$DX203,"B6")*6+COUNTIF(beosztás!$CU203:$DX203,"B7")*7+COUNTIF(beosztás!$CU203:$DX203,"B8")*8+COUNTIF(beosztás!$CU203:$DX203,"B9")*9+COUNTIF(beosztás!$CU203:$DX203,"B10")*10+COUNTIF(beosztás!$CU203:$DX203,"B11")*11+COUNTIF(beosztás!$CU203:$DX203,"B12")*12+COUNTIF(beosztás!$CU203:$DX203,"BP")*0</f>
        <v>0</v>
      </c>
      <c r="BS201" s="24">
        <f t="shared" si="922"/>
        <v>0</v>
      </c>
      <c r="BT201" s="710">
        <f>IF(C201="",0,alapadatok!$AN$5)</f>
        <v>0</v>
      </c>
      <c r="BU201" s="19">
        <f t="shared" si="923"/>
        <v>0</v>
      </c>
      <c r="BV201" s="741">
        <f t="shared" si="924"/>
        <v>0</v>
      </c>
      <c r="BW201" s="40"/>
      <c r="BX201" s="25">
        <f t="shared" si="925"/>
        <v>0</v>
      </c>
      <c r="BY201" s="24">
        <f t="shared" si="926"/>
        <v>0</v>
      </c>
      <c r="BZ201" s="24">
        <f t="shared" si="927"/>
        <v>0</v>
      </c>
      <c r="CA201" s="24">
        <f t="shared" si="928"/>
        <v>0</v>
      </c>
      <c r="CB201" s="24">
        <f t="shared" si="929"/>
        <v>0</v>
      </c>
      <c r="CC201" s="24">
        <f t="shared" si="930"/>
        <v>0</v>
      </c>
      <c r="CD201" s="24">
        <f t="shared" si="931"/>
        <v>0</v>
      </c>
      <c r="CE201" s="24">
        <f t="shared" si="932"/>
        <v>0</v>
      </c>
      <c r="CF201" s="24">
        <f t="shared" si="933"/>
        <v>0</v>
      </c>
      <c r="CG201" s="24">
        <f t="shared" si="934"/>
        <v>0</v>
      </c>
      <c r="CH201" s="24">
        <f t="shared" si="935"/>
        <v>0</v>
      </c>
      <c r="CI201" s="19">
        <f t="shared" si="936"/>
        <v>0</v>
      </c>
      <c r="CJ201" s="741">
        <f t="shared" si="937"/>
        <v>0</v>
      </c>
      <c r="CK201" s="41"/>
      <c r="CL201" s="709">
        <f>COUNTIF(beosztás!$DY203:$FC203,"DE")*8</f>
        <v>0</v>
      </c>
      <c r="CM201" s="710">
        <f>COUNTIF(beosztás!$DY203:$FC203,"DU")*8</f>
        <v>0</v>
      </c>
      <c r="CN201" s="710">
        <f>COUNTIF(beosztás!$DY203:$FC203,"ÉJ")*8</f>
        <v>0</v>
      </c>
      <c r="CO201" s="710">
        <f>COUNTIF(beosztás!$DY203:$FC203,"N")*12</f>
        <v>0</v>
      </c>
      <c r="CP201" s="710">
        <f>COUNTIF(beosztás!$DY203:$FC203,"é")*12</f>
        <v>0</v>
      </c>
      <c r="CQ201" s="710">
        <f>SUM(beosztás!$DY203:$FC203)</f>
        <v>0</v>
      </c>
      <c r="CR201" s="710">
        <f>COUNTIF(beosztás!$DY203:$FC203,"FÜ")*8</f>
        <v>0</v>
      </c>
      <c r="CS201" s="897">
        <f>(COUNTIF(beosztás!$DY203:$FC203,"SN")*12)+(COUNTIF(beosztás!$DY203:$FC203,"SDE")*8)+(COUNTIF(beosztás!$DY203:$FC203,"SDU")*8)+(COUNTIF(beosztás!$DY203:$FC203,"SÉ")*12)+(COUNTIF(beosztás!$DY203:$FC203,"SÉJ")*8)+(COUNTIF(beosztás!$DY203:$FC203,"S1")*1)+(COUNTIF(beosztás!$DY203:$FC203,"S2")*2)+(COUNTIF(beosztás!$DY203:$FC203,"S3")*3)+(COUNTIF(beosztás!$DY203:$FC203,"S4")*4)+(COUNTIF(beosztás!$DY203:$FC203,"S5")*5)+(COUNTIF(beosztás!$DY203:$FC203,"S6")*6)+(COUNTIF(beosztás!$DY203:$FC203,"S7")*7)+(COUNTIF(beosztás!$DY203:$FC203,"S8")*8)+(COUNTIF(beosztás!$DY203:$FC203,"S9")*9)+(COUNTIF(beosztás!$DY203:$FC203,"S10")*10)+(COUNTIF(beosztás!$DY203:$FC203,"S11")*11)+(COUNTIF(beosztás!$DY203:$FC203,"S12")*12)</f>
        <v>0</v>
      </c>
      <c r="CT201" s="710">
        <f>COUNTIF(beosztás!$DY203:$FC203,"BN")*12+COUNTIF(beosztás!$DY203:$FC203,"BÉ")*12+COUNTIF(beosztás!$DY203:$FC203,"BDE")*8+COUNTIF(beosztás!$DY203:$FC203,"BDU")*8+COUNTIF(beosztás!$DY203:$FC203,"BÉJ")*8+COUNTIF(beosztás!$DY203:$FC203,"B1")*1+COUNTIF(beosztás!$DY203:$FC203,"B2")*2+COUNTIF(beosztás!$DY203:$FC203,"B3")*3+COUNTIF(beosztás!$DY203:$FC203,"B5")*5+COUNTIF(beosztás!$DY203:$FC203,"B6")*6+COUNTIF(beosztás!$DY203:$FC203,"B7")*7+COUNTIF(beosztás!$DY203:$FC203,"B8")*8+COUNTIF(beosztás!$DY203:$FC203,"B9")*9+COUNTIF(beosztás!$DY203:$FC203,"B10")*10+COUNTIF(beosztás!$DY203:$FC203,"B11")*11+COUNTIF(beosztás!$DY203:$FC203,"B12")*12+COUNTIF(beosztás!$DY203:$FC203,"BP")*0</f>
        <v>0</v>
      </c>
      <c r="CU201" s="24">
        <f t="shared" si="938"/>
        <v>0</v>
      </c>
      <c r="CV201" s="710">
        <f>IF(C201="",0,alapadatok!$AN$6)</f>
        <v>0</v>
      </c>
      <c r="CW201" s="19">
        <f t="shared" si="863"/>
        <v>0</v>
      </c>
      <c r="CX201" s="907">
        <f t="shared" si="939"/>
        <v>0</v>
      </c>
      <c r="CY201" s="40"/>
      <c r="CZ201" s="709">
        <f>COUNTIF(beosztás!$FD203:$GG203,"DE")*8</f>
        <v>0</v>
      </c>
      <c r="DA201" s="710">
        <f>COUNTIF(beosztás!$FD203:$GG203,"DU")*8</f>
        <v>0</v>
      </c>
      <c r="DB201" s="710">
        <f>COUNTIF(beosztás!$FD203:$GG203,"ÉJ")*8</f>
        <v>0</v>
      </c>
      <c r="DC201" s="710">
        <f>COUNTIF(beosztás!$FD203:$GG203,"N")*12</f>
        <v>0</v>
      </c>
      <c r="DD201" s="710">
        <f>COUNTIF(beosztás!$FD203:$GG203,"É")*12</f>
        <v>0</v>
      </c>
      <c r="DE201" s="710">
        <f>SUM(beosztás!$FD203:$GG203)</f>
        <v>0</v>
      </c>
      <c r="DF201" s="897">
        <f>(COUNTIF(beosztás!$FD203:$GG203,"SN")*12)+(COUNTIF(beosztás!$FD203:$GG203,"SDE")*8)+(COUNTIF(beosztás!$FD203:$GG203,"SDU")*8)+(COUNTIF(beosztás!$FD203:$GG203,"SÉ")*12)+(COUNTIF(beosztás!$FD203:$GG203,"SÉJ")*8)+(COUNTIF(beosztás!$FD203:$GG203,"S1")*1)+(COUNTIF(beosztás!$FD203:$GG203,"S2")*2)+(COUNTIF(beosztás!$FD203:$GG203,"S3")*3)+(COUNTIF(beosztás!$FD203:$GG203,"S4")*4)+(COUNTIF(beosztás!$FD203:$GG203,"S5")*5)+(COUNTIF(beosztás!$FD203:$GG203,"S6")*6)+(COUNTIF(beosztás!$FD203:$GG203,"S7")*7)+(COUNTIF(beosztás!$FD203:$GG203,"S8")*8)+(COUNTIF(beosztás!$FD203:$GG203,"S9")*9)+(COUNTIF(beosztás!$FD203:$GG203,"S10")*10)+(COUNTIF(beosztás!$FD203:$GG203,"S11")*11)+(COUNTIF(beosztás!$FD203:$GG203,"S12")*12)</f>
        <v>0</v>
      </c>
      <c r="DG201" s="710">
        <f>COUNTIF(beosztás!$FD203:$GG203,"FÜ")*8</f>
        <v>0</v>
      </c>
      <c r="DH201" s="710">
        <f>COUNTIF(beosztás!$FD203:$GG203,"BN")*12+COUNTIF(beosztás!$FD203:$GG203,"BÉ")*12+COUNTIF(beosztás!$FD203:$GG203,"BDE")*8+COUNTIF(beosztás!$FD203:$GG203,"BDU")*8+COUNTIF(beosztás!$FD203:$GG203,"BÉJ")*8+COUNTIF(beosztás!$FD203:$GG203,"B1")*1+COUNTIF(beosztás!$FD203:$GG203,"B2")*2+COUNTIF(beosztás!$FD203:$GG203,"B3")*3+COUNTIF(beosztás!$FD203:$GG203,"B5")*5+COUNTIF(beosztás!$FD203:$GG203,"B6")*6+COUNTIF(beosztás!$FD203:$GG203,"B7")*7+COUNTIF(beosztás!$FD203:$GG203,"B8")*8+COUNTIF(beosztás!$FD203:$GG203,"B9")*9+COUNTIF(beosztás!$FD203:$GG203,"B10")*10+COUNTIF(beosztás!$FD203:$GG203,"B11")*11+COUNTIF(beosztás!$FD203:$GG203,"B12")*12+COUNTIF(beosztás!$FD203:$GG203,"BP")*0</f>
        <v>0</v>
      </c>
      <c r="DI201" s="24">
        <f t="shared" si="940"/>
        <v>0</v>
      </c>
      <c r="DJ201" s="710">
        <f>IF(C201="",0,alapadatok!$AN$7)</f>
        <v>0</v>
      </c>
      <c r="DK201" s="19">
        <f t="shared" si="864"/>
        <v>0</v>
      </c>
      <c r="DL201" s="741">
        <f t="shared" si="941"/>
        <v>0</v>
      </c>
      <c r="DM201" s="40"/>
      <c r="DN201" s="25">
        <f t="shared" si="865"/>
        <v>0</v>
      </c>
      <c r="DO201" s="24">
        <f t="shared" si="866"/>
        <v>0</v>
      </c>
      <c r="DP201" s="24">
        <f t="shared" si="867"/>
        <v>0</v>
      </c>
      <c r="DQ201" s="24">
        <f t="shared" si="868"/>
        <v>0</v>
      </c>
      <c r="DR201" s="24">
        <f t="shared" si="869"/>
        <v>0</v>
      </c>
      <c r="DS201" s="24">
        <f t="shared" si="870"/>
        <v>0</v>
      </c>
      <c r="DT201" s="24">
        <f t="shared" si="871"/>
        <v>0</v>
      </c>
      <c r="DU201" s="24">
        <f t="shared" si="872"/>
        <v>0</v>
      </c>
      <c r="DV201" s="24">
        <f t="shared" si="873"/>
        <v>0</v>
      </c>
      <c r="DW201" s="24">
        <f t="shared" si="874"/>
        <v>0</v>
      </c>
      <c r="DX201" s="24">
        <f t="shared" si="875"/>
        <v>0</v>
      </c>
      <c r="DY201" s="19">
        <f t="shared" si="876"/>
        <v>0</v>
      </c>
      <c r="DZ201" s="907">
        <f t="shared" si="942"/>
        <v>0</v>
      </c>
      <c r="EA201" s="41"/>
      <c r="EB201" s="709">
        <f>COUNTIF(beosztás!$GH203:$HL203,"DE")*8</f>
        <v>0</v>
      </c>
      <c r="EC201" s="710">
        <f>COUNTIF(beosztás!$GH203:$HL203,"DU")*8</f>
        <v>0</v>
      </c>
      <c r="ED201" s="710">
        <f>COUNTIF(beosztás!$GH203:$HL203,"ÉJ")*8</f>
        <v>0</v>
      </c>
      <c r="EE201" s="710">
        <f>COUNTIF(beosztás!$GH203:$HL203,"N")*12</f>
        <v>0</v>
      </c>
      <c r="EF201" s="710">
        <f>COUNTIF(beosztás!$GH203:$HL203,"é")*12</f>
        <v>0</v>
      </c>
      <c r="EG201" s="710">
        <f>SUM(beosztás!$GH203:$HL203)</f>
        <v>0</v>
      </c>
      <c r="EH201" s="710">
        <f>COUNTIF(beosztás!$GH203:$HL203,"FÜ")*8</f>
        <v>0</v>
      </c>
      <c r="EI201" s="897">
        <f>(COUNTIF(beosztás!$GH203:$HL203,"SN")*12)+(COUNTIF(beosztás!$GH203:$HL203,"SDE")*8)+(COUNTIF(beosztás!$GH203:$HL203,"SDU")*8)+(COUNTIF(beosztás!$GH203:$HL203,"SÉ")*12)+(COUNTIF(beosztás!$GH203:$HL203,"SÉJ")*8)+(COUNTIF(beosztás!$GH203:$HL203,"S1")*1)+(COUNTIF(beosztás!$GH203:$HL203,"S2")*2)+(COUNTIF(beosztás!$GH203:$HL203,"S3")*3)+(COUNTIF(beosztás!$GH203:$HL203,"S4")*4)+(COUNTIF(beosztás!$GH203:$HL203,"S5")*5)+(COUNTIF(beosztás!$GH203:$HL203,"S6")*6)+(COUNTIF(beosztás!$GH203:$HL203,"S7")*7)+(COUNTIF(beosztás!$GH203:$HL203,"S8")*8)+(COUNTIF(beosztás!$GH203:$HL203,"S9")*9)+(COUNTIF(beosztás!$GH203:$HL203,"S10")*10)+(COUNTIF(beosztás!$GH203:$HL203,"S11")*11)+(COUNTIF(beosztás!$GH203:$HL203,"S12")*12)</f>
        <v>0</v>
      </c>
      <c r="EJ201" s="710">
        <f>COUNTIF(beosztás!$GH203:$HL203,"BN")*12+COUNTIF(beosztás!$GH203:$HL203,"BÉ")*12+COUNTIF(beosztás!$GH203:$HL203,"BDE")*8+COUNTIF(beosztás!$GH203:$HL203,"BDU")*8+COUNTIF(beosztás!$GH203:$HL203,"BÉJ")*8+COUNTIF(beosztás!$GH203:$HL203,"B1")*1+COUNTIF(beosztás!$GH203:$HL203,"B2")*2+COUNTIF(beosztás!$GH203:$HL203,"B3")*3+COUNTIF(beosztás!$GH203:$HL203,"B5")*5+COUNTIF(beosztás!$GH203:$HL203,"B6")*6+COUNTIF(beosztás!$GH203:$HL203,"B7")*7+COUNTIF(beosztás!$GH203:$HL203,"B8")*8+COUNTIF(beosztás!$GH203:$HL203,"B9")*9+COUNTIF(beosztás!$GH203:$HL203,"B10")*10+COUNTIF(beosztás!$GH203:$HL203,"B11")*11+COUNTIF(beosztás!$GH203:$HL203,"B12")*12+COUNTIF(beosztás!$GH203:$HL203,"BP")*0</f>
        <v>0</v>
      </c>
      <c r="EK201" s="24">
        <f t="shared" si="943"/>
        <v>0</v>
      </c>
      <c r="EL201" s="710">
        <f>IF(C201="",0,alapadatok!$AN$8)</f>
        <v>0</v>
      </c>
      <c r="EM201" s="19">
        <f t="shared" si="877"/>
        <v>0</v>
      </c>
      <c r="EN201" s="907">
        <f t="shared" si="944"/>
        <v>0</v>
      </c>
      <c r="EO201" s="40"/>
      <c r="EP201" s="709">
        <f>COUNTIF(beosztás!$HM203:$IQ203,"DE")*8</f>
        <v>0</v>
      </c>
      <c r="EQ201" s="710">
        <f>COUNTIF(beosztás!$HM203:$IQ203,"DU")*8</f>
        <v>0</v>
      </c>
      <c r="ER201" s="710">
        <f>COUNTIF(beosztás!$HM203:$IQ203,"ÉJ")*8</f>
        <v>0</v>
      </c>
      <c r="ES201" s="710">
        <f>COUNTIF(beosztás!$HM203:$IQ203,"N")*12</f>
        <v>0</v>
      </c>
      <c r="ET201" s="710">
        <f>COUNTIF(beosztás!$HM203:$IQ203,"É")*12</f>
        <v>0</v>
      </c>
      <c r="EU201" s="710">
        <f>SUM(beosztás!$HM203:$IQ203)</f>
        <v>0</v>
      </c>
      <c r="EV201" s="897">
        <f>(COUNTIF(beosztás!$HM203:$IQ203,"SN")*12)+(COUNTIF(beosztás!$HM203:$IQ203,"SDE")*8)+(COUNTIF(beosztás!$HM203:$IQ203,"SDU")*8)+(COUNTIF(beosztás!$HM203:$IQ203,"SÉ")*12)+(COUNTIF(beosztás!$HM203:$IQ203,"SÉJ")*8)+(COUNTIF(beosztás!$HM203:$IQ203,"S1")*1)+(COUNTIF(beosztás!$HM203:$IQ203,"S2")*2)+(COUNTIF(beosztás!$HM203:$IQ203,"S3")*3)+(COUNTIF(beosztás!$HM203:$IQ203,"S4")*4)+(COUNTIF(beosztás!$HM203:$IQ203,"S5")*5)+(COUNTIF(beosztás!$HM203:$IQ203,"S6")*6)+(COUNTIF(beosztás!$HM203:$IQ203,"S7")*7)+(COUNTIF(beosztás!$HM203:$IQ203,"S8")*8)+(COUNTIF(beosztás!$HM203:$IQ203,"S9")*9)+(COUNTIF(beosztás!$HM203:$IQ203,"S10")*10)+(COUNTIF(beosztás!$HM203:$IQ203,"S11")*11)+(COUNTIF(beosztás!$HM203:$IQ203,"S12")*12)</f>
        <v>0</v>
      </c>
      <c r="EW201" s="710">
        <f>COUNTIF(beosztás!$HM203:$IQ203,"FÜ")*8</f>
        <v>0</v>
      </c>
      <c r="EX201" s="710">
        <f>COUNTIF(beosztás!$HM203:$IQ203,"BN")*12+COUNTIF(beosztás!$HM203:$IQ203,"BÉ")*12+COUNTIF(beosztás!$HM203:$IQ203,"BDE")*8+COUNTIF(beosztás!$HM203:$IQ203,"BDU")*8+COUNTIF(beosztás!$HM203:$IQ203,"BÉJ")*8+COUNTIF(beosztás!$HM203:$IQ203,"B1")*1+COUNTIF(beosztás!$HM203:$IQ203,"B2")*2+COUNTIF(beosztás!$HM203:$IQ203,"B3")*3+COUNTIF(beosztás!$HM203:$IQ203,"B5")*5+COUNTIF(beosztás!$HM203:$IQ203,"B6")*6+COUNTIF(beosztás!$HM203:$IQ203,"B7")*7+COUNTIF(beosztás!$HM203:$IQ203,"B8")*8+COUNTIF(beosztás!$HM203:$IQ203,"B9")*9+COUNTIF(beosztás!$HM203:$IQ203,"B10")*10+COUNTIF(beosztás!$HM203:$IQ203,"B11")*11+COUNTIF(beosztás!$HM203:$IQ203,"B12")*12+COUNTIF(beosztás!$HM203:$IQ203,"BP")*0</f>
        <v>0</v>
      </c>
      <c r="EY201" s="24">
        <f t="shared" si="945"/>
        <v>0</v>
      </c>
      <c r="EZ201" s="710">
        <f>IF(C201="",0,alapadatok!$AN$9)</f>
        <v>0</v>
      </c>
      <c r="FA201" s="19">
        <f t="shared" si="878"/>
        <v>0</v>
      </c>
      <c r="FB201" s="907">
        <f t="shared" si="946"/>
        <v>0</v>
      </c>
      <c r="FC201" s="40"/>
      <c r="FD201" s="25">
        <f t="shared" si="879"/>
        <v>0</v>
      </c>
      <c r="FE201" s="24">
        <f t="shared" si="880"/>
        <v>0</v>
      </c>
      <c r="FF201" s="24">
        <f t="shared" si="881"/>
        <v>0</v>
      </c>
      <c r="FG201" s="24">
        <f t="shared" si="882"/>
        <v>0</v>
      </c>
      <c r="FH201" s="24">
        <f t="shared" si="883"/>
        <v>0</v>
      </c>
      <c r="FI201" s="24">
        <f t="shared" si="884"/>
        <v>0</v>
      </c>
      <c r="FJ201" s="24">
        <f t="shared" si="885"/>
        <v>0</v>
      </c>
      <c r="FK201" s="24">
        <f t="shared" si="886"/>
        <v>0</v>
      </c>
      <c r="FL201" s="24">
        <f t="shared" si="887"/>
        <v>0</v>
      </c>
      <c r="FM201" s="24">
        <f t="shared" si="888"/>
        <v>0</v>
      </c>
      <c r="FN201" s="24">
        <f t="shared" si="889"/>
        <v>0</v>
      </c>
      <c r="FO201" s="19">
        <f t="shared" si="890"/>
        <v>0</v>
      </c>
      <c r="FP201" s="907">
        <f t="shared" si="947"/>
        <v>0</v>
      </c>
      <c r="FQ201" s="41"/>
      <c r="FR201" s="709">
        <f>COUNTIF(beosztás!$IR203:$JU203,"DE")*8</f>
        <v>0</v>
      </c>
      <c r="FS201" s="710">
        <f>COUNTIF(beosztás!$IR203:$JU203,"DU")*8</f>
        <v>0</v>
      </c>
      <c r="FT201" s="710">
        <f>COUNTIF(beosztás!$IR203:$JU203,"ÉJ")*8</f>
        <v>0</v>
      </c>
      <c r="FU201" s="710">
        <f>COUNTIF(beosztás!$IR203:$JU203,"N")*12</f>
        <v>0</v>
      </c>
      <c r="FV201" s="710">
        <f>COUNTIF(beosztás!$IR203:$JU203,"é")*12</f>
        <v>0</v>
      </c>
      <c r="FW201" s="710">
        <f>SUM(beosztás!$IR203:$JU203)</f>
        <v>0</v>
      </c>
      <c r="FX201" s="710">
        <f>COUNTIF(beosztás!$IR203:$JU203,"FÜ")*8</f>
        <v>0</v>
      </c>
      <c r="FY201" s="897">
        <f>(COUNTIF(beosztás!$IR203:$JU203,"SN")*12)+(COUNTIF(beosztás!$IR203:$JU203,"SDE")*8)+(COUNTIF(beosztás!$IR203:$JU203,"SDU")*8)+(COUNTIF(beosztás!$IR203:$JU203,"SÉ")*12)+(COUNTIF(beosztás!$IR203:$JU203,"SÉJ")*8)+(COUNTIF(beosztás!$IR203:$JU203,"S1")*1)+(COUNTIF(beosztás!$IR203:$JU203,"S2")*2)+(COUNTIF(beosztás!$IR203:$JU203,"S3")*3)+(COUNTIF(beosztás!$IR203:$JU203,"S4")*4)+(COUNTIF(beosztás!$IR203:$JU203,"S5")*5)+(COUNTIF(beosztás!$IR203:$JU203,"S6")*6)+(COUNTIF(beosztás!$IR203:$JU203,"S7")*7)+(COUNTIF(beosztás!$IR203:$JU203,"S8")*8)+(COUNTIF(beosztás!$IR203:$JU203,"S9")*9)+(COUNTIF(beosztás!$IR203:$JU203,"S10")*10)+(COUNTIF(beosztás!$IR203:$JU203,"S11")*11)+(COUNTIF(beosztás!$IR203:$JU203,"S12")*12)</f>
        <v>0</v>
      </c>
      <c r="FZ201" s="710">
        <f>COUNTIF(beosztás!$IR203:$JU203,"BN")*12+COUNTIF(beosztás!$IR203:$JU203,"BÉ")*12+COUNTIF(beosztás!$IR203:$JU203,"BDE")*8+COUNTIF(beosztás!$IR203:$JU203,"BDU")*8+COUNTIF(beosztás!$IR203:$JU203,"BÉJ")*8+COUNTIF(beosztás!$IR203:$JU203,"B1")*1+COUNTIF(beosztás!$IR203:$JU203,"B2")*2+COUNTIF(beosztás!$IR203:$JU203,"B3")*3+COUNTIF(beosztás!$IR203:$JU203,"B5")*5+COUNTIF(beosztás!$IR203:$JU203,"B6")*6+COUNTIF(beosztás!$IR203:$JU203,"B7")*7+COUNTIF(beosztás!$IR203:$JU203,"B8")*8+COUNTIF(beosztás!$IR203:$JU203,"B9")*9+COUNTIF(beosztás!$IR203:$JU203,"B10")*10+COUNTIF(beosztás!$IR203:$JU203,"B11")*11+COUNTIF(beosztás!$IR203:$JU203,"B12")*12+COUNTIF(beosztás!$IR203:$JU203,"BP")*0</f>
        <v>0</v>
      </c>
      <c r="GA201" s="24">
        <f t="shared" si="948"/>
        <v>0</v>
      </c>
      <c r="GB201" s="710">
        <f>IF(C201="",0,alapadatok!$AN$10)</f>
        <v>0</v>
      </c>
      <c r="GC201" s="19">
        <f t="shared" si="891"/>
        <v>0</v>
      </c>
      <c r="GD201" s="907">
        <f t="shared" si="949"/>
        <v>0</v>
      </c>
      <c r="GE201" s="42"/>
      <c r="GF201" s="709">
        <f>COUNTIF(beosztás!$JV203:$KZ203,"DE")*8</f>
        <v>0</v>
      </c>
      <c r="GG201" s="710">
        <f>COUNTIF(beosztás!$JV203:$KZ203,"DU")*8</f>
        <v>0</v>
      </c>
      <c r="GH201" s="710">
        <f>COUNTIF(beosztás!$JV203:$KZ203,"ÉJ")*8</f>
        <v>0</v>
      </c>
      <c r="GI201" s="710">
        <f>COUNTIF(beosztás!$JV203:$KZ203,"N")*12</f>
        <v>0</v>
      </c>
      <c r="GJ201" s="710">
        <f>COUNTIF(beosztás!$JV203:$KZ203,"É")*12</f>
        <v>0</v>
      </c>
      <c r="GK201" s="710">
        <f>SUM(beosztás!$JV203:$KZ203)</f>
        <v>0</v>
      </c>
      <c r="GL201" s="897">
        <f>(COUNTIF(beosztás!$JV203:$KZ203,"SN")*12)+(COUNTIF(beosztás!$JV203:$KZ203,"SDE")*8)+(COUNTIF(beosztás!$JV203:$KZ203,"SDU")*8)+(COUNTIF(beosztás!$JV203:$KZ203,"SÉ")*12)+(COUNTIF(beosztás!$JV203:$KZ203,"SÉJ")*8)+(COUNTIF(beosztás!$JV203:$KZ203,"S1")*1)+(COUNTIF(beosztás!$JV203:$KZ203,"S2")*2)+(COUNTIF(beosztás!$JV203:$KZ203,"S3")*3)+(COUNTIF(beosztás!$JV203:$KZ203,"S4")*4)+(COUNTIF(beosztás!$JV203:$KZ203,"S5")*5)+(COUNTIF(beosztás!$JV203:$KZ203,"S6")*6)+(COUNTIF(beosztás!$JV203:$KZ203,"S7")*7)+(COUNTIF(beosztás!$JV203:$KZ203,"S8")*8)+(COUNTIF(beosztás!$JV203:$KZ203,"S9")*9)+(COUNTIF(beosztás!$JV203:$KZ203,"S10")*10)+(COUNTIF(beosztás!$JV203:$KZ203,"S11")*11)+(COUNTIF(beosztás!$JV203:$KZ203,"S12")*12)</f>
        <v>0</v>
      </c>
      <c r="GM201" s="710">
        <f>COUNTIF(beosztás!$JV203:$KZ203,"FÜ")*8</f>
        <v>0</v>
      </c>
      <c r="GN201" s="710">
        <f>COUNTIF(beosztás!$JV203:$KZ203,"BN")*12+COUNTIF(beosztás!$JV203:$KZ203,"BÉ")*12+COUNTIF(beosztás!$JV203:$KZ203,"BDE")*8+COUNTIF(beosztás!$JV203:$KZ203,"BDU")*8+COUNTIF(beosztás!$JV203:$KZ203,"BÉJ")*8+COUNTIF(beosztás!$JV203:$KZ203,"B1")*1+COUNTIF(beosztás!$JV203:$KZ203,"B2")*2+COUNTIF(beosztás!$JV203:$KZ203,"B3")*3+COUNTIF(beosztás!$JV203:$KZ203,"B5")*5+COUNTIF(beosztás!$JV203:$KZ203,"B6")*6+COUNTIF(beosztás!$JV203:$KZ203,"B7")*7+COUNTIF(beosztás!$JV203:$KZ203,"B8")*8+COUNTIF(beosztás!$JV203:$KZ203,"B9")*9+COUNTIF(beosztás!$JV203:$KZ203,"B10")*10+COUNTIF(beosztás!$JV203:$KZ203,"B11")*11+COUNTIF(beosztás!$JV203:$KZ203,"B12")*12+COUNTIF(beosztás!$JV203:$KZ203,"BP")*0</f>
        <v>0</v>
      </c>
      <c r="GO201" s="24">
        <f t="shared" si="950"/>
        <v>0</v>
      </c>
      <c r="GP201" s="710">
        <f>IF(C201="",0,alapadatok!$AN$11)</f>
        <v>0</v>
      </c>
      <c r="GQ201" s="19">
        <f t="shared" si="892"/>
        <v>0</v>
      </c>
      <c r="GR201" s="907">
        <f t="shared" si="951"/>
        <v>0</v>
      </c>
      <c r="GS201" s="42"/>
      <c r="GT201" s="25">
        <f t="shared" si="893"/>
        <v>0</v>
      </c>
      <c r="GU201" s="24">
        <f t="shared" si="894"/>
        <v>0</v>
      </c>
      <c r="GV201" s="24">
        <f t="shared" si="895"/>
        <v>0</v>
      </c>
      <c r="GW201" s="24">
        <f t="shared" si="896"/>
        <v>0</v>
      </c>
      <c r="GX201" s="24">
        <f t="shared" si="897"/>
        <v>0</v>
      </c>
      <c r="GY201" s="24">
        <f t="shared" si="898"/>
        <v>0</v>
      </c>
      <c r="GZ201" s="24">
        <f t="shared" si="899"/>
        <v>0</v>
      </c>
      <c r="HA201" s="24">
        <f t="shared" si="900"/>
        <v>0</v>
      </c>
      <c r="HB201" s="24">
        <f t="shared" si="901"/>
        <v>0</v>
      </c>
      <c r="HC201" s="24">
        <f t="shared" si="902"/>
        <v>0</v>
      </c>
      <c r="HD201" s="24">
        <f t="shared" si="903"/>
        <v>0</v>
      </c>
      <c r="HE201" s="19">
        <f t="shared" si="904"/>
        <v>0</v>
      </c>
      <c r="HF201" s="907">
        <f t="shared" si="952"/>
        <v>0</v>
      </c>
      <c r="HG201" s="41"/>
      <c r="HH201" s="709">
        <f>COUNTIF(beosztás!$LA203:$MD203,"DE")*8</f>
        <v>0</v>
      </c>
      <c r="HI201" s="710">
        <f>COUNTIF(beosztás!$LA203:$MD203,"DU")*8</f>
        <v>0</v>
      </c>
      <c r="HJ201" s="710">
        <f>COUNTIF(beosztás!$LA203:$MD203,"ÉJ")*8</f>
        <v>0</v>
      </c>
      <c r="HK201" s="710">
        <f>COUNTIF(beosztás!$LA203:$MD203,"N")*12</f>
        <v>0</v>
      </c>
      <c r="HL201" s="710">
        <f>COUNTIF(beosztás!$LA203:$MD203,"é")*12</f>
        <v>0</v>
      </c>
      <c r="HM201" s="710">
        <f>SUM(beosztás!$LA203:$MD203)</f>
        <v>0</v>
      </c>
      <c r="HN201" s="710">
        <f>COUNTIF(beosztás!$LA203:$MD203,"FÜ")*8</f>
        <v>0</v>
      </c>
      <c r="HO201" s="897">
        <f>(COUNTIF(beosztás!$LA203:$MD203,"SN")*12)+(COUNTIF(beosztás!$LA203:$MD203,"SDE")*8)+(COUNTIF(beosztás!$LA203:$MD203,"SDU")*8)+(COUNTIF(beosztás!$LA203:$MD203,"SÉ")*12)+(COUNTIF(beosztás!$LA203:$MD203,"SÉJ")*8)+(COUNTIF(beosztás!$LA203:$MD203,"S1")*1)+(COUNTIF(beosztás!$LA203:$MD203,"S2")*2)+(COUNTIF(beosztás!$LA203:$MD203,"S3")*3)+(COUNTIF(beosztás!$LA203:$MD203,"S4")*4)+(COUNTIF(beosztás!$LA203:$MD203,"S5")*5)+(COUNTIF(beosztás!$LA203:$MD203,"S6")*6)+(COUNTIF(beosztás!$LA203:$MD203,"S7")*7)+(COUNTIF(beosztás!$LA203:$MD203,"S8")*8)+(COUNTIF(beosztás!$LA203:$MD203,"S9")*9)+(COUNTIF(beosztás!$LA203:$MD203,"S10")*10)+(COUNTIF(beosztás!$LA203:$MD203,"S11")*11)+(COUNTIF(beosztás!$LA203:$MD203,"S12")*12)</f>
        <v>0</v>
      </c>
      <c r="HP201" s="710">
        <f>COUNTIF(beosztás!$LA203:$MD203,"BN")*12+COUNTIF(beosztás!$LA203:$MD203,"BÉ")*12+COUNTIF(beosztás!$LA203:$MD203,"BDE")*8+COUNTIF(beosztás!$LA203:$MD203,"BDU")*8+COUNTIF(beosztás!$LA203:$MD203,"BÉJ")*8+COUNTIF(beosztás!$LA203:$MD203,"B1")*1+COUNTIF(beosztás!$LA203:$MD203,"B2")*2+COUNTIF(beosztás!$LA203:$MD203,"B3")*3+COUNTIF(beosztás!$KZ203:$MC203,"B5")*5+COUNTIF(beosztás!$KZ203:$MC203,"B6")*6+COUNTIF(beosztás!$KZ203:$MC203,"B7")*7+COUNTIF(beosztás!$KZ203:$MC203,"B8")*8+COUNTIF(beosztás!$LA203:$MD203,"B9")*9+COUNTIF(beosztás!$LA203:$MD203,"B10")*10+COUNTIF(beosztás!$LA203:$MD203,"B11")*11+COUNTIF(beosztás!$LA203:$MD203,"B12")*12+COUNTIF(beosztás!$LA203:$MD203,"BP")*0</f>
        <v>0</v>
      </c>
      <c r="HQ201" s="24">
        <f t="shared" si="953"/>
        <v>0</v>
      </c>
      <c r="HR201" s="710">
        <f>IF(C201="",0,alapadatok!$AN$12)</f>
        <v>0</v>
      </c>
      <c r="HS201" s="19">
        <f t="shared" si="954"/>
        <v>0</v>
      </c>
      <c r="HT201" s="907">
        <f t="shared" si="955"/>
        <v>0</v>
      </c>
      <c r="HU201" s="42"/>
      <c r="HV201" s="709">
        <f>COUNTIF(beosztás!$ME203:$NI203,"DE")*8</f>
        <v>0</v>
      </c>
      <c r="HW201" s="710">
        <f>COUNTIF(beosztás!$ME203:$NI203,"DU")*8</f>
        <v>0</v>
      </c>
      <c r="HX201" s="710">
        <f>COUNTIF(beosztás!$ME203:$NI203,"ÉJ")*8</f>
        <v>0</v>
      </c>
      <c r="HY201" s="710">
        <f>COUNTIF(beosztás!$ME203:$NI203,"N")*12</f>
        <v>0</v>
      </c>
      <c r="HZ201" s="710">
        <f>COUNTIF(beosztás!$ME203:$NI203,"É")*12</f>
        <v>0</v>
      </c>
      <c r="IA201" s="710">
        <f>SUM(beosztás!$ME203:$NI203)</f>
        <v>0</v>
      </c>
      <c r="IB201" s="710">
        <f>(COUNTIF(beosztás!$ME203:$NI203,"SN")*12)+(COUNTIF(beosztás!$ME203:$NI203,"SDE")*8)+(COUNTIF(beosztás!$ME203:$NI203,"SDU")*8)+(COUNTIF(beosztás!$ME203:$NI203,"SÉ")*12)+(COUNTIF(beosztás!$ME203:$NI203,"SÉJ")*8)+(COUNTIF(beosztás!$ME203:$NI203,"S1")*1)+(COUNTIF(beosztás!$ME203:$NI203,"S2")*2)+(COUNTIF(beosztás!$ME203:$NI203,"S3")*3)+(COUNTIF(beosztás!$ME203:$NI203,"S4")*4)+(COUNTIF(beosztás!$ME203:$NI203,"S5")*5)+(COUNTIF(beosztás!$ME203:$NI203,"S6")*6)+(COUNTIF(beosztás!$ME203:$NI203,"S7")*7)+(COUNTIF(beosztás!$ME203:$NI203,"S8")*8)+(COUNTIF(beosztás!$ME203:$NI203,"S9")*9)+(COUNTIF(beosztás!$ME203:$NI203,"S10")*10)+(COUNTIF(beosztás!$ME203:$NI203,"S11")*11)+(COUNTIF(beosztás!$ME203:$NI203,"S12")*12)</f>
        <v>0</v>
      </c>
      <c r="IC201" s="710">
        <f>COUNTIF(beosztás!$ME203:$NI203,"FÜ")*8</f>
        <v>0</v>
      </c>
      <c r="ID201" s="710">
        <f>COUNTIF(beosztás!$ME203:$NI203,"BN")*12+COUNTIF(beosztás!$ME203:$NI203,"BÉ")*12+COUNTIF(beosztás!$ME203:$NI203,"BDE")*8+COUNTIF(beosztás!$ME203:$NI203,"BDU")*8+COUNTIF(beosztás!$ME203:$NI203,"BÉJ")*8+COUNTIF(beosztás!$ME203:$NI203,"B1")*1+COUNTIF(beosztás!$ME203:$NI203,"B2")*2+COUNTIF(beosztás!$ME203:$NI203,"B3")*3+COUNTIF(beosztás!$ME203:$NI203,"B5")*5+COUNTIF(beosztás!$ME203:$NI203,"B6")*6+COUNTIF(beosztás!$ME203:$NI203,"B7")*7+COUNTIF(beosztás!$ME203:$NI203,"B8")*8+COUNTIF(beosztás!$ME203:$NI203,"B9")*9+COUNTIF(beosztás!$ME203:$NI203,"B10")*10+COUNTIF(beosztás!$ME203:$NI203,"B11")*11+COUNTIF(beosztás!$ME203:$NI203,"B12")*12+COUNTIF(beosztás!$ME203:$NI203,"BP")*0</f>
        <v>0</v>
      </c>
      <c r="IE201" s="24">
        <f t="shared" si="956"/>
        <v>0</v>
      </c>
      <c r="IF201" s="710">
        <f>IF(C201="",0,alapadatok!$AN$13)</f>
        <v>0</v>
      </c>
      <c r="IG201" s="19">
        <f t="shared" si="957"/>
        <v>0</v>
      </c>
      <c r="IH201" s="741">
        <f t="shared" si="958"/>
        <v>0</v>
      </c>
      <c r="II201" s="42"/>
      <c r="IJ201" s="25">
        <f t="shared" si="959"/>
        <v>0</v>
      </c>
      <c r="IK201" s="24">
        <f t="shared" si="960"/>
        <v>0</v>
      </c>
      <c r="IL201" s="24">
        <f t="shared" si="961"/>
        <v>0</v>
      </c>
      <c r="IM201" s="24">
        <f t="shared" si="962"/>
        <v>0</v>
      </c>
      <c r="IN201" s="24">
        <f t="shared" si="963"/>
        <v>0</v>
      </c>
      <c r="IO201" s="24">
        <f t="shared" si="964"/>
        <v>0</v>
      </c>
      <c r="IP201" s="24">
        <f t="shared" si="965"/>
        <v>0</v>
      </c>
      <c r="IQ201" s="24">
        <f t="shared" si="966"/>
        <v>0</v>
      </c>
      <c r="IR201" s="24">
        <f t="shared" si="967"/>
        <v>0</v>
      </c>
      <c r="IS201" s="24">
        <f t="shared" si="968"/>
        <v>0</v>
      </c>
      <c r="IT201" s="24">
        <f t="shared" si="969"/>
        <v>0</v>
      </c>
      <c r="IU201" s="19">
        <f t="shared" si="970"/>
        <v>0</v>
      </c>
      <c r="IV201" s="907">
        <f t="shared" si="971"/>
        <v>0</v>
      </c>
      <c r="IW201" s="43"/>
      <c r="JF201" s="21"/>
      <c r="JG201" s="21"/>
    </row>
    <row r="202" spans="1:267" ht="15.75" hidden="1" thickBot="1" x14ac:dyDescent="0.3">
      <c r="A202" s="67">
        <f>IF(beosztás!A204=0,"",beosztás!A204)</f>
        <v>10</v>
      </c>
      <c r="B202" s="68" t="str">
        <f>IF(beosztás!B204=0,"",beosztás!B204)</f>
        <v/>
      </c>
      <c r="C202" s="69" t="str">
        <f>IF(beosztás!C204=0,"",beosztás!C204)</f>
        <v/>
      </c>
      <c r="D202" s="70" t="str">
        <f>IF(beosztás!D204=0,"",beosztás!D204)</f>
        <v xml:space="preserve"> </v>
      </c>
      <c r="E202" s="18"/>
      <c r="F202" s="709">
        <f>COUNTIF(beosztás!$I204:$AM204,"DE")*8</f>
        <v>0</v>
      </c>
      <c r="G202" s="710">
        <f>COUNTIF(beosztás!$I204:$AM204,"DU")*8</f>
        <v>0</v>
      </c>
      <c r="H202" s="710">
        <f>COUNTIF(beosztás!$I204:$AM204,"ÉJ")*8</f>
        <v>0</v>
      </c>
      <c r="I202" s="710">
        <f>COUNTIF(beosztás!$I204:$AM204,"N")*12</f>
        <v>0</v>
      </c>
      <c r="J202" s="710">
        <f>COUNTIF(beosztás!$I204:$AM204,"é")*12</f>
        <v>0</v>
      </c>
      <c r="K202" s="710">
        <f>SUM(beosztás!$I204:$AM204)</f>
        <v>0</v>
      </c>
      <c r="L202" s="710">
        <f>COUNTIF(beosztás!$I204:$AM204,"FÜ")*8</f>
        <v>0</v>
      </c>
      <c r="M202" s="710">
        <f>(COUNTIF(beosztás!$I204:$AM204,"SN")*12)+(COUNTIF(beosztás!$I204:$AM204,"SDE")*8)+(COUNTIF(beosztás!$I204:$AM204,"SDU")*8)+(COUNTIF(beosztás!$I204:$AM204,"S1")*1)+(COUNTIF(beosztás!$I204:$AM204,"S2")*2)+(COUNTIF(beosztás!$I204:$AM204,"S3")*3)+(COUNTIF(beosztás!$I204:$AM204,"S4")*4)+(COUNTIF(beosztás!$I204:$AM204,"S5")*5)+(COUNTIF(beosztás!$I204:$AM204,"S6")*6)+(COUNTIF(beosztás!$I204:$AM204,"S7")*7)+(COUNTIF(beosztás!$I204:$AM204,"S8")*8)+(COUNTIF(beosztás!$I204:$AM204,"S9")*9)+(COUNTIF(beosztás!$I204:$AM204,"S10")*10)+(COUNTIF(beosztás!$I204:$AM204,"S11")*11)+(COUNTIF(beosztás!$I204:$AM204,"S12")*12)+(COUNTIF(beosztás!$I204:$AM204,"SÉ")*12)+(COUNTIF(beosztás!$I204:$AM204,"SÉJ")*8)</f>
        <v>0</v>
      </c>
      <c r="N202" s="710">
        <f>COUNTIF(beosztás!$I204:$AM204,"BN")*12+COUNTIF(beosztás!$I204:$AM204,"BÉ")*12+COUNTIF(beosztás!$I204:$AM204,"BDE")*8+COUNTIF(beosztás!$I204:$AM204,"BDU")*8+COUNTIF(beosztás!$I204:$AM204,"BÉJ")*8+COUNTIF(beosztás!$I204:$AM204,"B1")*1+COUNTIF(beosztás!$I204:$AM204,"B2")*2+COUNTIF(beosztás!$I204:$AM204,"B3")*3+COUNTIF(beosztás!$I204:$AM204,"B5")*5+COUNTIF(beosztás!$I204:$AM204,"B6")*6+COUNTIF(beosztás!$I204:$AM204,"B7")*7+COUNTIF(beosztás!$I204:$AM204,"B8")*8+COUNTIF(beosztás!$I204:$AM204,"B9")*9+COUNTIF(beosztás!$I204:$AM204,"B10")*10+COUNTIF(beosztás!$I204:$AM204,"B11")*11+COUNTIF(beosztás!$I204:$AM204,"B12")*12+COUNTIF(beosztás!$I204:$AM204,"BP")*0</f>
        <v>0</v>
      </c>
      <c r="O202" s="24">
        <f t="shared" si="905"/>
        <v>0</v>
      </c>
      <c r="P202" s="710">
        <f>IF(C202="",0,alapadatok!$AN$2)</f>
        <v>0</v>
      </c>
      <c r="Q202" s="19">
        <f t="shared" si="906"/>
        <v>0</v>
      </c>
      <c r="R202" s="741">
        <f t="shared" si="907"/>
        <v>0</v>
      </c>
      <c r="S202" s="40"/>
      <c r="T202" s="709">
        <f>COUNTIF(beosztás!$AN204:$BO204,"DE")*8</f>
        <v>0</v>
      </c>
      <c r="U202" s="710">
        <f>COUNTIF(beosztás!$AN204:$BO204,"DU")*8</f>
        <v>0</v>
      </c>
      <c r="V202" s="710">
        <f>COUNTIF(beosztás!$AN204:$BO204,"ÉJ")*8</f>
        <v>0</v>
      </c>
      <c r="W202" s="710">
        <f>COUNTIF(beosztás!$AN204:$BO204,"N")*12</f>
        <v>0</v>
      </c>
      <c r="X202" s="710">
        <f>COUNTIF(beosztás!$AN204:$BO204,"É")*12</f>
        <v>0</v>
      </c>
      <c r="Y202" s="710">
        <f>SUM(beosztás!$AN204:$BO204)</f>
        <v>0</v>
      </c>
      <c r="Z202" s="710">
        <f>(COUNTIF(beosztás!$AN204:$BO204,"SN")*12)+(COUNTIF(beosztás!$AN204:$BO204,"SDE")*8)+(COUNTIF(beosztás!$AN204:$BO204,"SDU")*8)+(COUNTIF(beosztás!$AN204:$BO204,"SÉ")*12)+(COUNTIF(beosztás!$AN204:$BO204,"SÉJ")*8)+(COUNTIF(beosztás!$AN204:$BO204,"S1")*1)+(COUNTIF(beosztás!$AN204:$BO204,"S2")*2)+(COUNTIF(beosztás!$AN204:$BO204,"S3")*3)+(COUNTIF(beosztás!$AN204:$BO204,"S4")*4)+(COUNTIF(beosztás!$AN204:$BO204,"S5")*5)+(COUNTIF(beosztás!$AN204:$BO204,"S6")*6)+(COUNTIF(beosztás!$AN204:$BO204,"S7")*7)+(COUNTIF(beosztás!$AN204:$BO204,"S8")*8)+(COUNTIF(beosztás!$AN204:$BO204,"S9")*9)+(COUNTIF(beosztás!$AN204:$BO204,"S10")*10)+(COUNTIF(beosztás!$AN204:$BO204,"S11")*11)+(COUNTIF(beosztás!$AN204:$BO204,"S12")*12)</f>
        <v>0</v>
      </c>
      <c r="AA202" s="710">
        <f>COUNTIF(beosztás!$AN204:$BO204,"FÜ")*8</f>
        <v>0</v>
      </c>
      <c r="AB202" s="710">
        <f>COUNTIF(beosztás!$AN204:$BO204,"BN")*12+COUNTIF(beosztás!$AN204:$BO204,"BÉ")*12+COUNTIF(beosztás!$AN204:$BO204,"BDE")*8+COUNTIF(beosztás!$AN204:$BO204,"BDU")*8+COUNTIF(beosztás!$AN204:$BO204,"BÉJ")*8+COUNTIF(beosztás!$AN204:$BO204,"B1")*1+COUNTIF(beosztás!$AN204:$BO204,"B2")*2+COUNTIF(beosztás!$AN204:$BO204,"B3")*3+COUNTIF(beosztás!$AN204:$BO204,"B5")*5+COUNTIF(beosztás!$AN204:$BO204,"B6")*6+COUNTIF(beosztás!$AN204:$BO204,"B7")*7+COUNTIF(beosztás!$AN204:$BO204,"B8")*8+COUNTIF(beosztás!$AN204:$BO204,"B9")*9+COUNTIF(beosztás!$AN204:$BO204,"B10")*10+COUNTIF(beosztás!$AN204:$BO204,"B11")*11+COUNTIF(beosztás!$AN204:$BO204,"B12")*12+COUNTIF(beosztás!$AN204:$BO204,"BP")*0</f>
        <v>0</v>
      </c>
      <c r="AC202" s="24">
        <f t="shared" si="908"/>
        <v>0</v>
      </c>
      <c r="AD202" s="710">
        <f>IF(C202="",0,alapadatok!$AN$3)</f>
        <v>0</v>
      </c>
      <c r="AE202" s="19">
        <f t="shared" si="685"/>
        <v>0</v>
      </c>
      <c r="AF202" s="741">
        <f t="shared" si="909"/>
        <v>0</v>
      </c>
      <c r="AG202" s="40"/>
      <c r="AH202" s="25">
        <f t="shared" si="910"/>
        <v>0</v>
      </c>
      <c r="AI202" s="24">
        <f t="shared" si="911"/>
        <v>0</v>
      </c>
      <c r="AJ202" s="24">
        <f t="shared" si="912"/>
        <v>0</v>
      </c>
      <c r="AK202" s="24">
        <f t="shared" si="913"/>
        <v>0</v>
      </c>
      <c r="AL202" s="24">
        <f t="shared" si="914"/>
        <v>0</v>
      </c>
      <c r="AM202" s="24">
        <f t="shared" si="915"/>
        <v>0</v>
      </c>
      <c r="AN202" s="24">
        <f t="shared" si="916"/>
        <v>0</v>
      </c>
      <c r="AO202" s="24">
        <f t="shared" si="917"/>
        <v>0</v>
      </c>
      <c r="AP202" s="24">
        <f t="shared" si="686"/>
        <v>0</v>
      </c>
      <c r="AQ202" s="24">
        <f t="shared" si="687"/>
        <v>0</v>
      </c>
      <c r="AR202" s="24">
        <f t="shared" si="688"/>
        <v>0</v>
      </c>
      <c r="AS202" s="19">
        <f t="shared" si="689"/>
        <v>0</v>
      </c>
      <c r="AT202" s="741">
        <f t="shared" si="918"/>
        <v>0</v>
      </c>
      <c r="AU202" s="41"/>
      <c r="AV202" s="709">
        <f>COUNTIF(beosztás!$BP204:$CT204,"DE")*8</f>
        <v>0</v>
      </c>
      <c r="AW202" s="710">
        <f>COUNTIF(beosztás!$BP204:$CT204,"DU")*8</f>
        <v>0</v>
      </c>
      <c r="AX202" s="710">
        <f>COUNTIF(beosztás!$BP204:$CT204,"ÉJ")*8</f>
        <v>0</v>
      </c>
      <c r="AY202" s="710">
        <f>COUNTIF(beosztás!$BP204:$CT204,"N")*12</f>
        <v>0</v>
      </c>
      <c r="AZ202" s="710">
        <f>COUNTIF(beosztás!$BP204:$CT204,"é")*12</f>
        <v>0</v>
      </c>
      <c r="BA202" s="710">
        <f>SUM(beosztás!$BP204:$CT204)</f>
        <v>0</v>
      </c>
      <c r="BB202" s="710">
        <f>COUNTIF(beosztás!$BP204:$CT204,"FÜ")*8</f>
        <v>0</v>
      </c>
      <c r="BC202" s="897">
        <f>(COUNTIF(beosztás!$BP204:$CT204,"SN")*12)+(COUNTIF(beosztás!$BP204:$CT204,"SDE")*8)+(COUNTIF(beosztás!$BP204:$CT204,"SDU")*8)+(COUNTIF(beosztás!$BP204:$CT204,"SÉ")*12)+(COUNTIF(beosztás!$BP204:$CT204,"SÉJ")*8)+(COUNTIF(beosztás!$BP204:$CT204,"S1")*1)+(COUNTIF(beosztás!$BP204:$CT204,"S2")*2)+(COUNTIF(beosztás!$BP204:$CT204,"S3")*3)+(COUNTIF(beosztás!$BP204:$CT204,"S4")*4)+(COUNTIF(beosztás!$BP204:$CT204,"S5")*5)+(COUNTIF(beosztás!$BP204:$CT204,"S6")*6)+(COUNTIF(beosztás!$BP204:$CT204,"S7")*7)+(COUNTIF(beosztás!$BP204:$CT204,"S8")*8)+(COUNTIF(beosztás!$BP204:$CT204,"S9")*9)+(COUNTIF(beosztás!$BP204:$CT204,"S10")*10)+(COUNTIF(beosztás!$BP204:$CT204,"S11")*11)+(COUNTIF(beosztás!$BP204:$CT204,"S12")*12)</f>
        <v>0</v>
      </c>
      <c r="BD202" s="710">
        <f>COUNTIF(beosztás!$BP204:$CT204,"BN")*12+COUNTIF(beosztás!$BP204:$CT204,"BÉ")*12+COUNTIF(beosztás!$BP204:$CT204,"BDE")*8+COUNTIF(beosztás!$BP204:$CT204,"BDU")*8+COUNTIF(beosztás!$BP204:$CT204,"BÉJ")*8+COUNTIF(beosztás!$BP204:$CT204,"B1")*1+COUNTIF(beosztás!$BP204:$CT204,"B2")*2+COUNTIF(beosztás!$BP204:$CT204,"B3")*3+COUNTIF(beosztás!$BP204:$CT204,"B5")*5+COUNTIF(beosztás!$BP204:$CT204,"B6")*6+COUNTIF(beosztás!$BP204:$CT204,"B7")*7+COUNTIF(beosztás!$BP204:$CT204,"B8")*8+COUNTIF(beosztás!$BP204:$CT204,"B9")*9+COUNTIF(beosztás!$BP204:$CT204,"B10")*10+COUNTIF(beosztás!$BP204:$CT204,"B11")*11+COUNTIF(beosztás!$BP204:$CT204,"B12")*12+COUNTIF(beosztás!$BP204:$CT204,"BP")*0</f>
        <v>0</v>
      </c>
      <c r="BE202" s="24">
        <f t="shared" si="919"/>
        <v>0</v>
      </c>
      <c r="BF202" s="710">
        <f>IF(C202="",0,alapadatok!$AN$4)</f>
        <v>0</v>
      </c>
      <c r="BG202" s="19">
        <f t="shared" si="920"/>
        <v>0</v>
      </c>
      <c r="BH202" s="741">
        <f t="shared" si="921"/>
        <v>0</v>
      </c>
      <c r="BI202" s="40"/>
      <c r="BJ202" s="709">
        <f>COUNTIF(beosztás!$CU204:$DX204,"DE")*8</f>
        <v>0</v>
      </c>
      <c r="BK202" s="710">
        <f>COUNTIF(beosztás!$CU204:$DX204,"DU")*8</f>
        <v>0</v>
      </c>
      <c r="BL202" s="710">
        <f>COUNTIF(beosztás!$CU204:$DX204,"ÉJ")*8</f>
        <v>0</v>
      </c>
      <c r="BM202" s="710">
        <f>COUNTIF(beosztás!$CU204:$DX204,"N")*12</f>
        <v>0</v>
      </c>
      <c r="BN202" s="710">
        <f>COUNTIF(beosztás!$CU204:$DX204,"É")*12</f>
        <v>0</v>
      </c>
      <c r="BO202" s="710">
        <f>SUM(beosztás!$CU204:$DX204)</f>
        <v>0</v>
      </c>
      <c r="BP202" s="897">
        <f>(COUNTIF(beosztás!$CU204:$DX204,"SN")*12)+(COUNTIF(beosztás!$CU204:$DX204,"SDE")*8)+(COUNTIF(beosztás!$CU204:$DX204,"SDU")*8)+(COUNTIF(beosztás!$CU204:$DX204,"SÉ")*12)+(COUNTIF(beosztás!$CU204:$DX204,"SÉJ")*8)+(COUNTIF(beosztás!$CU204:$DX204,"S1")*1)+(COUNTIF(beosztás!$CU204:$DX204,"S2")*2)+(COUNTIF(beosztás!$CU204:$DX204,"S3")*3)+(COUNTIF(beosztás!$CU204:$DX204,"S4")*4)+(COUNTIF(beosztás!$CU204:$DX204,"S5")*5)+(COUNTIF(beosztás!$CU204:$DX204,"S6")*6)+(COUNTIF(beosztás!$CU204:$DX204,"S7")*7)+(COUNTIF(beosztás!$CU204:$DX204,"S8")*8)+(COUNTIF(beosztás!$CU204:$DX204,"S9")*9)+(COUNTIF(beosztás!$CU204:$DX204,"S10")*10)+(COUNTIF(beosztás!$CU204:$DX204,"S11")*11)+(COUNTIF(beosztás!$CU204:$DX204,"S12")*12)</f>
        <v>0</v>
      </c>
      <c r="BQ202" s="710">
        <f>COUNTIF(beosztás!$CU204:$DX204,"FÜ")*8</f>
        <v>0</v>
      </c>
      <c r="BR202" s="710">
        <f>COUNTIF(beosztás!$CU204:$DX204,"BN")*12+COUNTIF(beosztás!$CU204:$DX204,"BÉ")*12+COUNTIF(beosztás!$CU204:$DX204,"BDE")*8+COUNTIF(beosztás!$CU204:$DX204,"BDU")*8+COUNTIF(beosztás!$CU204:$DX204,"BÉJ")*8+COUNTIF(beosztás!$CU204:$DX204,"B1")*1+COUNTIF(beosztás!$CU204:$DX204,"B2")*2+COUNTIF(beosztás!$CU204:$DX204,"B3")*3+COUNTIF(beosztás!$CU204:$DX204,"B5")*5+COUNTIF(beosztás!$CU204:$DX204,"B6")*6+COUNTIF(beosztás!$CU204:$DX204,"B7")*7+COUNTIF(beosztás!$CU204:$DX204,"B8")*8+COUNTIF(beosztás!$CU204:$DX204,"B9")*9+COUNTIF(beosztás!$CU204:$DX204,"B10")*10+COUNTIF(beosztás!$CU204:$DX204,"B11")*11+COUNTIF(beosztás!$CU204:$DX204,"B12")*12+COUNTIF(beosztás!$CU204:$DX204,"BP")*0</f>
        <v>0</v>
      </c>
      <c r="BS202" s="24">
        <f t="shared" si="922"/>
        <v>0</v>
      </c>
      <c r="BT202" s="710">
        <f>IF(C202="",0,alapadatok!$AN$5)</f>
        <v>0</v>
      </c>
      <c r="BU202" s="19">
        <f t="shared" si="923"/>
        <v>0</v>
      </c>
      <c r="BV202" s="741">
        <f t="shared" si="924"/>
        <v>0</v>
      </c>
      <c r="BW202" s="40"/>
      <c r="BX202" s="25">
        <f t="shared" si="925"/>
        <v>0</v>
      </c>
      <c r="BY202" s="24">
        <f t="shared" si="926"/>
        <v>0</v>
      </c>
      <c r="BZ202" s="24">
        <f t="shared" si="927"/>
        <v>0</v>
      </c>
      <c r="CA202" s="24">
        <f t="shared" si="928"/>
        <v>0</v>
      </c>
      <c r="CB202" s="24">
        <f t="shared" si="929"/>
        <v>0</v>
      </c>
      <c r="CC202" s="24">
        <f t="shared" si="930"/>
        <v>0</v>
      </c>
      <c r="CD202" s="24">
        <f t="shared" si="931"/>
        <v>0</v>
      </c>
      <c r="CE202" s="24">
        <f t="shared" si="932"/>
        <v>0</v>
      </c>
      <c r="CF202" s="24">
        <f t="shared" si="933"/>
        <v>0</v>
      </c>
      <c r="CG202" s="24">
        <f t="shared" si="934"/>
        <v>0</v>
      </c>
      <c r="CH202" s="24">
        <f t="shared" si="935"/>
        <v>0</v>
      </c>
      <c r="CI202" s="19">
        <f t="shared" si="936"/>
        <v>0</v>
      </c>
      <c r="CJ202" s="741">
        <f t="shared" si="937"/>
        <v>0</v>
      </c>
      <c r="CK202" s="41"/>
      <c r="CL202" s="709">
        <f>COUNTIF(beosztás!$DY204:$FC204,"DE")*8</f>
        <v>0</v>
      </c>
      <c r="CM202" s="710">
        <f>COUNTIF(beosztás!$DY204:$FC204,"DU")*8</f>
        <v>0</v>
      </c>
      <c r="CN202" s="710">
        <f>COUNTIF(beosztás!$DY204:$FC204,"ÉJ")*8</f>
        <v>0</v>
      </c>
      <c r="CO202" s="710">
        <f>COUNTIF(beosztás!$DY204:$FC204,"N")*12</f>
        <v>0</v>
      </c>
      <c r="CP202" s="710">
        <f>COUNTIF(beosztás!$DY204:$FC204,"é")*12</f>
        <v>0</v>
      </c>
      <c r="CQ202" s="710">
        <f>SUM(beosztás!$DY204:$FC204)</f>
        <v>0</v>
      </c>
      <c r="CR202" s="710">
        <f>COUNTIF(beosztás!$DY204:$FC204,"FÜ")*8</f>
        <v>0</v>
      </c>
      <c r="CS202" s="897">
        <f>(COUNTIF(beosztás!$DY204:$FC204,"SN")*12)+(COUNTIF(beosztás!$DY204:$FC204,"SDE")*8)+(COUNTIF(beosztás!$DY204:$FC204,"SDU")*8)+(COUNTIF(beosztás!$DY204:$FC204,"SÉ")*12)+(COUNTIF(beosztás!$DY204:$FC204,"SÉJ")*8)+(COUNTIF(beosztás!$DY204:$FC204,"S1")*1)+(COUNTIF(beosztás!$DY204:$FC204,"S2")*2)+(COUNTIF(beosztás!$DY204:$FC204,"S3")*3)+(COUNTIF(beosztás!$DY204:$FC204,"S4")*4)+(COUNTIF(beosztás!$DY204:$FC204,"S5")*5)+(COUNTIF(beosztás!$DY204:$FC204,"S6")*6)+(COUNTIF(beosztás!$DY204:$FC204,"S7")*7)+(COUNTIF(beosztás!$DY204:$FC204,"S8")*8)+(COUNTIF(beosztás!$DY204:$FC204,"S9")*9)+(COUNTIF(beosztás!$DY204:$FC204,"S10")*10)+(COUNTIF(beosztás!$DY204:$FC204,"S11")*11)+(COUNTIF(beosztás!$DY204:$FC204,"S12")*12)</f>
        <v>0</v>
      </c>
      <c r="CT202" s="710">
        <f>COUNTIF(beosztás!$DY204:$FC204,"BN")*12+COUNTIF(beosztás!$DY204:$FC204,"BÉ")*12+COUNTIF(beosztás!$DY204:$FC204,"BDE")*8+COUNTIF(beosztás!$DY204:$FC204,"BDU")*8+COUNTIF(beosztás!$DY204:$FC204,"BÉJ")*8+COUNTIF(beosztás!$DY204:$FC204,"B1")*1+COUNTIF(beosztás!$DY204:$FC204,"B2")*2+COUNTIF(beosztás!$DY204:$FC204,"B3")*3+COUNTIF(beosztás!$DY204:$FC204,"B5")*5+COUNTIF(beosztás!$DY204:$FC204,"B6")*6+COUNTIF(beosztás!$DY204:$FC204,"B7")*7+COUNTIF(beosztás!$DY204:$FC204,"B8")*8+COUNTIF(beosztás!$DY204:$FC204,"B9")*9+COUNTIF(beosztás!$DY204:$FC204,"B10")*10+COUNTIF(beosztás!$DY204:$FC204,"B11")*11+COUNTIF(beosztás!$DY204:$FC204,"B12")*12+COUNTIF(beosztás!$DY204:$FC204,"BP")*0</f>
        <v>0</v>
      </c>
      <c r="CU202" s="24">
        <f t="shared" si="938"/>
        <v>0</v>
      </c>
      <c r="CV202" s="710">
        <f>IF(C202="",0,alapadatok!$AN$6)</f>
        <v>0</v>
      </c>
      <c r="CW202" s="19">
        <f t="shared" si="863"/>
        <v>0</v>
      </c>
      <c r="CX202" s="907">
        <f t="shared" si="939"/>
        <v>0</v>
      </c>
      <c r="CY202" s="40"/>
      <c r="CZ202" s="709">
        <f>COUNTIF(beosztás!$FD204:$GG204,"DE")*8</f>
        <v>0</v>
      </c>
      <c r="DA202" s="710">
        <f>COUNTIF(beosztás!$FD204:$GG204,"DU")*8</f>
        <v>0</v>
      </c>
      <c r="DB202" s="710">
        <f>COUNTIF(beosztás!$FD204:$GG204,"ÉJ")*8</f>
        <v>0</v>
      </c>
      <c r="DC202" s="710">
        <f>COUNTIF(beosztás!$FD204:$GG204,"N")*12</f>
        <v>0</v>
      </c>
      <c r="DD202" s="710">
        <f>COUNTIF(beosztás!$FD204:$GG204,"É")*12</f>
        <v>0</v>
      </c>
      <c r="DE202" s="710">
        <f>SUM(beosztás!$FD204:$GG204)</f>
        <v>0</v>
      </c>
      <c r="DF202" s="897">
        <f>(COUNTIF(beosztás!$FD204:$GG204,"SN")*12)+(COUNTIF(beosztás!$FD204:$GG204,"SDE")*8)+(COUNTIF(beosztás!$FD204:$GG204,"SDU")*8)+(COUNTIF(beosztás!$FD204:$GG204,"SÉ")*12)+(COUNTIF(beosztás!$FD204:$GG204,"SÉJ")*8)+(COUNTIF(beosztás!$FD204:$GG204,"S1")*1)+(COUNTIF(beosztás!$FD204:$GG204,"S2")*2)+(COUNTIF(beosztás!$FD204:$GG204,"S3")*3)+(COUNTIF(beosztás!$FD204:$GG204,"S4")*4)+(COUNTIF(beosztás!$FD204:$GG204,"S5")*5)+(COUNTIF(beosztás!$FD204:$GG204,"S6")*6)+(COUNTIF(beosztás!$FD204:$GG204,"S7")*7)+(COUNTIF(beosztás!$FD204:$GG204,"S8")*8)+(COUNTIF(beosztás!$FD204:$GG204,"S9")*9)+(COUNTIF(beosztás!$FD204:$GG204,"S10")*10)+(COUNTIF(beosztás!$FD204:$GG204,"S11")*11)+(COUNTIF(beosztás!$FD204:$GG204,"S12")*12)</f>
        <v>0</v>
      </c>
      <c r="DG202" s="710">
        <f>COUNTIF(beosztás!$FD204:$GG204,"FÜ")*8</f>
        <v>0</v>
      </c>
      <c r="DH202" s="710">
        <f>COUNTIF(beosztás!$FD204:$GG204,"BN")*12+COUNTIF(beosztás!$FD204:$GG204,"BÉ")*12+COUNTIF(beosztás!$FD204:$GG204,"BDE")*8+COUNTIF(beosztás!$FD204:$GG204,"BDU")*8+COUNTIF(beosztás!$FD204:$GG204,"BÉJ")*8+COUNTIF(beosztás!$FD204:$GG204,"B1")*1+COUNTIF(beosztás!$FD204:$GG204,"B2")*2+COUNTIF(beosztás!$FD204:$GG204,"B3")*3+COUNTIF(beosztás!$FD204:$GG204,"B5")*5+COUNTIF(beosztás!$FD204:$GG204,"B6")*6+COUNTIF(beosztás!$FD204:$GG204,"B7")*7+COUNTIF(beosztás!$FD204:$GG204,"B8")*8+COUNTIF(beosztás!$FD204:$GG204,"B9")*9+COUNTIF(beosztás!$FD204:$GG204,"B10")*10+COUNTIF(beosztás!$FD204:$GG204,"B11")*11+COUNTIF(beosztás!$FD204:$GG204,"B12")*12+COUNTIF(beosztás!$FD204:$GG204,"BP")*0</f>
        <v>0</v>
      </c>
      <c r="DI202" s="24">
        <f t="shared" si="940"/>
        <v>0</v>
      </c>
      <c r="DJ202" s="710">
        <f>IF(C202="",0,alapadatok!$AN$7)</f>
        <v>0</v>
      </c>
      <c r="DK202" s="19">
        <f t="shared" si="864"/>
        <v>0</v>
      </c>
      <c r="DL202" s="741">
        <f t="shared" si="941"/>
        <v>0</v>
      </c>
      <c r="DM202" s="40"/>
      <c r="DN202" s="25">
        <f t="shared" si="865"/>
        <v>0</v>
      </c>
      <c r="DO202" s="24">
        <f t="shared" si="866"/>
        <v>0</v>
      </c>
      <c r="DP202" s="24">
        <f t="shared" si="867"/>
        <v>0</v>
      </c>
      <c r="DQ202" s="24">
        <f t="shared" si="868"/>
        <v>0</v>
      </c>
      <c r="DR202" s="24">
        <f t="shared" si="869"/>
        <v>0</v>
      </c>
      <c r="DS202" s="24">
        <f t="shared" si="870"/>
        <v>0</v>
      </c>
      <c r="DT202" s="24">
        <f t="shared" si="871"/>
        <v>0</v>
      </c>
      <c r="DU202" s="24">
        <f t="shared" si="872"/>
        <v>0</v>
      </c>
      <c r="DV202" s="24">
        <f t="shared" si="873"/>
        <v>0</v>
      </c>
      <c r="DW202" s="24">
        <f t="shared" si="874"/>
        <v>0</v>
      </c>
      <c r="DX202" s="24">
        <f t="shared" si="875"/>
        <v>0</v>
      </c>
      <c r="DY202" s="19">
        <f t="shared" si="876"/>
        <v>0</v>
      </c>
      <c r="DZ202" s="907">
        <f t="shared" si="942"/>
        <v>0</v>
      </c>
      <c r="EA202" s="41"/>
      <c r="EB202" s="709">
        <f>COUNTIF(beosztás!$GH204:$HL204,"DE")*8</f>
        <v>0</v>
      </c>
      <c r="EC202" s="710">
        <f>COUNTIF(beosztás!$GH204:$HL204,"DU")*8</f>
        <v>0</v>
      </c>
      <c r="ED202" s="710">
        <f>COUNTIF(beosztás!$GH204:$HL204,"ÉJ")*8</f>
        <v>0</v>
      </c>
      <c r="EE202" s="710">
        <f>COUNTIF(beosztás!$GH204:$HL204,"N")*12</f>
        <v>0</v>
      </c>
      <c r="EF202" s="710">
        <f>COUNTIF(beosztás!$GH204:$HL204,"é")*12</f>
        <v>0</v>
      </c>
      <c r="EG202" s="710">
        <f>SUM(beosztás!$GH204:$HL204)</f>
        <v>0</v>
      </c>
      <c r="EH202" s="710">
        <f>COUNTIF(beosztás!$GH204:$HL204,"FÜ")*8</f>
        <v>0</v>
      </c>
      <c r="EI202" s="897">
        <f>(COUNTIF(beosztás!$GH204:$HL204,"SN")*12)+(COUNTIF(beosztás!$GH204:$HL204,"SDE")*8)+(COUNTIF(beosztás!$GH204:$HL204,"SDU")*8)+(COUNTIF(beosztás!$GH204:$HL204,"SÉ")*12)+(COUNTIF(beosztás!$GH204:$HL204,"SÉJ")*8)+(COUNTIF(beosztás!$GH204:$HL204,"S1")*1)+(COUNTIF(beosztás!$GH204:$HL204,"S2")*2)+(COUNTIF(beosztás!$GH204:$HL204,"S3")*3)+(COUNTIF(beosztás!$GH204:$HL204,"S4")*4)+(COUNTIF(beosztás!$GH204:$HL204,"S5")*5)+(COUNTIF(beosztás!$GH204:$HL204,"S6")*6)+(COUNTIF(beosztás!$GH204:$HL204,"S7")*7)+(COUNTIF(beosztás!$GH204:$HL204,"S8")*8)+(COUNTIF(beosztás!$GH204:$HL204,"S9")*9)+(COUNTIF(beosztás!$GH204:$HL204,"S10")*10)+(COUNTIF(beosztás!$GH204:$HL204,"S11")*11)+(COUNTIF(beosztás!$GH204:$HL204,"S12")*12)</f>
        <v>0</v>
      </c>
      <c r="EJ202" s="710">
        <f>COUNTIF(beosztás!$GH204:$HL204,"BN")*12+COUNTIF(beosztás!$GH204:$HL204,"BÉ")*12+COUNTIF(beosztás!$GH204:$HL204,"BDE")*8+COUNTIF(beosztás!$GH204:$HL204,"BDU")*8+COUNTIF(beosztás!$GH204:$HL204,"BÉJ")*8+COUNTIF(beosztás!$GH204:$HL204,"B1")*1+COUNTIF(beosztás!$GH204:$HL204,"B2")*2+COUNTIF(beosztás!$GH204:$HL204,"B3")*3+COUNTIF(beosztás!$GH204:$HL204,"B5")*5+COUNTIF(beosztás!$GH204:$HL204,"B6")*6+COUNTIF(beosztás!$GH204:$HL204,"B7")*7+COUNTIF(beosztás!$GH204:$HL204,"B8")*8+COUNTIF(beosztás!$GH204:$HL204,"B9")*9+COUNTIF(beosztás!$GH204:$HL204,"B10")*10+COUNTIF(beosztás!$GH204:$HL204,"B11")*11+COUNTIF(beosztás!$GH204:$HL204,"B12")*12+COUNTIF(beosztás!$GH204:$HL204,"BP")*0</f>
        <v>0</v>
      </c>
      <c r="EK202" s="24">
        <f t="shared" si="943"/>
        <v>0</v>
      </c>
      <c r="EL202" s="710">
        <f>IF(C202="",0,alapadatok!$AN$8)</f>
        <v>0</v>
      </c>
      <c r="EM202" s="19">
        <f t="shared" si="877"/>
        <v>0</v>
      </c>
      <c r="EN202" s="907">
        <f t="shared" si="944"/>
        <v>0</v>
      </c>
      <c r="EO202" s="40"/>
      <c r="EP202" s="709">
        <f>COUNTIF(beosztás!$HM204:$IQ204,"DE")*8</f>
        <v>0</v>
      </c>
      <c r="EQ202" s="710">
        <f>COUNTIF(beosztás!$HM204:$IQ204,"DU")*8</f>
        <v>0</v>
      </c>
      <c r="ER202" s="710">
        <f>COUNTIF(beosztás!$HM204:$IQ204,"ÉJ")*8</f>
        <v>0</v>
      </c>
      <c r="ES202" s="710">
        <f>COUNTIF(beosztás!$HM204:$IQ204,"N")*12</f>
        <v>0</v>
      </c>
      <c r="ET202" s="710">
        <f>COUNTIF(beosztás!$HM204:$IQ204,"É")*12</f>
        <v>0</v>
      </c>
      <c r="EU202" s="710">
        <f>SUM(beosztás!$HM204:$IQ204)</f>
        <v>0</v>
      </c>
      <c r="EV202" s="897">
        <f>(COUNTIF(beosztás!$HM204:$IQ204,"SN")*12)+(COUNTIF(beosztás!$HM204:$IQ204,"SDE")*8)+(COUNTIF(beosztás!$HM204:$IQ204,"SDU")*8)+(COUNTIF(beosztás!$HM204:$IQ204,"SÉ")*12)+(COUNTIF(beosztás!$HM204:$IQ204,"SÉJ")*8)+(COUNTIF(beosztás!$HM204:$IQ204,"S1")*1)+(COUNTIF(beosztás!$HM204:$IQ204,"S2")*2)+(COUNTIF(beosztás!$HM204:$IQ204,"S3")*3)+(COUNTIF(beosztás!$HM204:$IQ204,"S4")*4)+(COUNTIF(beosztás!$HM204:$IQ204,"S5")*5)+(COUNTIF(beosztás!$HM204:$IQ204,"S6")*6)+(COUNTIF(beosztás!$HM204:$IQ204,"S7")*7)+(COUNTIF(beosztás!$HM204:$IQ204,"S8")*8)+(COUNTIF(beosztás!$HM204:$IQ204,"S9")*9)+(COUNTIF(beosztás!$HM204:$IQ204,"S10")*10)+(COUNTIF(beosztás!$HM204:$IQ204,"S11")*11)+(COUNTIF(beosztás!$HM204:$IQ204,"S12")*12)</f>
        <v>0</v>
      </c>
      <c r="EW202" s="710">
        <f>COUNTIF(beosztás!$HM204:$IQ204,"FÜ")*8</f>
        <v>0</v>
      </c>
      <c r="EX202" s="710">
        <f>COUNTIF(beosztás!$HM204:$IQ204,"BN")*12+COUNTIF(beosztás!$HM204:$IQ204,"BÉ")*12+COUNTIF(beosztás!$HM204:$IQ204,"BDE")*8+COUNTIF(beosztás!$HM204:$IQ204,"BDU")*8+COUNTIF(beosztás!$HM204:$IQ204,"BÉJ")*8+COUNTIF(beosztás!$HM204:$IQ204,"B1")*1+COUNTIF(beosztás!$HM204:$IQ204,"B2")*2+COUNTIF(beosztás!$HM204:$IQ204,"B3")*3+COUNTIF(beosztás!$HM204:$IQ204,"B5")*5+COUNTIF(beosztás!$HM204:$IQ204,"B6")*6+COUNTIF(beosztás!$HM204:$IQ204,"B7")*7+COUNTIF(beosztás!$HM204:$IQ204,"B8")*8+COUNTIF(beosztás!$HM204:$IQ204,"B9")*9+COUNTIF(beosztás!$HM204:$IQ204,"B10")*10+COUNTIF(beosztás!$HM204:$IQ204,"B11")*11+COUNTIF(beosztás!$HM204:$IQ204,"B12")*12+COUNTIF(beosztás!$HM204:$IQ204,"BP")*0</f>
        <v>0</v>
      </c>
      <c r="EY202" s="24">
        <f t="shared" si="945"/>
        <v>0</v>
      </c>
      <c r="EZ202" s="710">
        <f>IF(C202="",0,alapadatok!$AN$9)</f>
        <v>0</v>
      </c>
      <c r="FA202" s="19">
        <f t="shared" si="878"/>
        <v>0</v>
      </c>
      <c r="FB202" s="907">
        <f t="shared" si="946"/>
        <v>0</v>
      </c>
      <c r="FC202" s="40"/>
      <c r="FD202" s="25">
        <f t="shared" si="879"/>
        <v>0</v>
      </c>
      <c r="FE202" s="24">
        <f t="shared" si="880"/>
        <v>0</v>
      </c>
      <c r="FF202" s="24">
        <f t="shared" si="881"/>
        <v>0</v>
      </c>
      <c r="FG202" s="24">
        <f t="shared" si="882"/>
        <v>0</v>
      </c>
      <c r="FH202" s="24">
        <f t="shared" si="883"/>
        <v>0</v>
      </c>
      <c r="FI202" s="24">
        <f t="shared" si="884"/>
        <v>0</v>
      </c>
      <c r="FJ202" s="24">
        <f t="shared" si="885"/>
        <v>0</v>
      </c>
      <c r="FK202" s="24">
        <f t="shared" si="886"/>
        <v>0</v>
      </c>
      <c r="FL202" s="24">
        <f t="shared" si="887"/>
        <v>0</v>
      </c>
      <c r="FM202" s="24">
        <f t="shared" si="888"/>
        <v>0</v>
      </c>
      <c r="FN202" s="24">
        <f t="shared" si="889"/>
        <v>0</v>
      </c>
      <c r="FO202" s="19">
        <f t="shared" si="890"/>
        <v>0</v>
      </c>
      <c r="FP202" s="907">
        <f t="shared" si="947"/>
        <v>0</v>
      </c>
      <c r="FQ202" s="41"/>
      <c r="FR202" s="709">
        <f>COUNTIF(beosztás!$IR204:$JU204,"DE")*8</f>
        <v>0</v>
      </c>
      <c r="FS202" s="710">
        <f>COUNTIF(beosztás!$IR204:$JU204,"DU")*8</f>
        <v>0</v>
      </c>
      <c r="FT202" s="710">
        <f>COUNTIF(beosztás!$IR204:$JU204,"ÉJ")*8</f>
        <v>0</v>
      </c>
      <c r="FU202" s="710">
        <f>COUNTIF(beosztás!$IR204:$JU204,"N")*12</f>
        <v>0</v>
      </c>
      <c r="FV202" s="710">
        <f>COUNTIF(beosztás!$IR204:$JU204,"é")*12</f>
        <v>0</v>
      </c>
      <c r="FW202" s="710">
        <f>SUM(beosztás!$IR204:$JU204)</f>
        <v>0</v>
      </c>
      <c r="FX202" s="710">
        <f>COUNTIF(beosztás!$IR204:$JU204,"FÜ")*8</f>
        <v>0</v>
      </c>
      <c r="FY202" s="897">
        <f>(COUNTIF(beosztás!$IR204:$JU204,"SN")*12)+(COUNTIF(beosztás!$IR204:$JU204,"SDE")*8)+(COUNTIF(beosztás!$IR204:$JU204,"SDU")*8)+(COUNTIF(beosztás!$IR204:$JU204,"SÉ")*12)+(COUNTIF(beosztás!$IR204:$JU204,"SÉJ")*8)+(COUNTIF(beosztás!$IR204:$JU204,"S1")*1)+(COUNTIF(beosztás!$IR204:$JU204,"S2")*2)+(COUNTIF(beosztás!$IR204:$JU204,"S3")*3)+(COUNTIF(beosztás!$IR204:$JU204,"S4")*4)+(COUNTIF(beosztás!$IR204:$JU204,"S5")*5)+(COUNTIF(beosztás!$IR204:$JU204,"S6")*6)+(COUNTIF(beosztás!$IR204:$JU204,"S7")*7)+(COUNTIF(beosztás!$IR204:$JU204,"S8")*8)+(COUNTIF(beosztás!$IR204:$JU204,"S9")*9)+(COUNTIF(beosztás!$IR204:$JU204,"S10")*10)+(COUNTIF(beosztás!$IR204:$JU204,"S11")*11)+(COUNTIF(beosztás!$IR204:$JU204,"S12")*12)</f>
        <v>0</v>
      </c>
      <c r="FZ202" s="710">
        <f>COUNTIF(beosztás!$IR204:$JU204,"BN")*12+COUNTIF(beosztás!$IR204:$JU204,"BÉ")*12+COUNTIF(beosztás!$IR204:$JU204,"BDE")*8+COUNTIF(beosztás!$IR204:$JU204,"BDU")*8+COUNTIF(beosztás!$IR204:$JU204,"BÉJ")*8+COUNTIF(beosztás!$IR204:$JU204,"B1")*1+COUNTIF(beosztás!$IR204:$JU204,"B2")*2+COUNTIF(beosztás!$IR204:$JU204,"B3")*3+COUNTIF(beosztás!$IR204:$JU204,"B5")*5+COUNTIF(beosztás!$IR204:$JU204,"B6")*6+COUNTIF(beosztás!$IR204:$JU204,"B7")*7+COUNTIF(beosztás!$IR204:$JU204,"B8")*8+COUNTIF(beosztás!$IR204:$JU204,"B9")*9+COUNTIF(beosztás!$IR204:$JU204,"B10")*10+COUNTIF(beosztás!$IR204:$JU204,"B11")*11+COUNTIF(beosztás!$IR204:$JU204,"B12")*12+COUNTIF(beosztás!$IR204:$JU204,"BP")*0</f>
        <v>0</v>
      </c>
      <c r="GA202" s="24">
        <f t="shared" si="948"/>
        <v>0</v>
      </c>
      <c r="GB202" s="710">
        <f>IF(C202="",0,alapadatok!$AN$10)</f>
        <v>0</v>
      </c>
      <c r="GC202" s="19">
        <f t="shared" si="891"/>
        <v>0</v>
      </c>
      <c r="GD202" s="907">
        <f t="shared" si="949"/>
        <v>0</v>
      </c>
      <c r="GE202" s="42"/>
      <c r="GF202" s="709">
        <f>COUNTIF(beosztás!$JV204:$KZ204,"DE")*8</f>
        <v>0</v>
      </c>
      <c r="GG202" s="710">
        <f>COUNTIF(beosztás!$JV204:$KZ204,"DU")*8</f>
        <v>0</v>
      </c>
      <c r="GH202" s="710">
        <f>COUNTIF(beosztás!$JV204:$KZ204,"ÉJ")*8</f>
        <v>0</v>
      </c>
      <c r="GI202" s="710">
        <f>COUNTIF(beosztás!$JV204:$KZ204,"N")*12</f>
        <v>0</v>
      </c>
      <c r="GJ202" s="710">
        <f>COUNTIF(beosztás!$JV204:$KZ204,"É")*12</f>
        <v>0</v>
      </c>
      <c r="GK202" s="710">
        <f>SUM(beosztás!$JV204:$KZ204)</f>
        <v>0</v>
      </c>
      <c r="GL202" s="897">
        <f>(COUNTIF(beosztás!$JV204:$KZ204,"SN")*12)+(COUNTIF(beosztás!$JV204:$KZ204,"SDE")*8)+(COUNTIF(beosztás!$JV204:$KZ204,"SDU")*8)+(COUNTIF(beosztás!$JV204:$KZ204,"SÉ")*12)+(COUNTIF(beosztás!$JV204:$KZ204,"SÉJ")*8)+(COUNTIF(beosztás!$JV204:$KZ204,"S1")*1)+(COUNTIF(beosztás!$JV204:$KZ204,"S2")*2)+(COUNTIF(beosztás!$JV204:$KZ204,"S3")*3)+(COUNTIF(beosztás!$JV204:$KZ204,"S4")*4)+(COUNTIF(beosztás!$JV204:$KZ204,"S5")*5)+(COUNTIF(beosztás!$JV204:$KZ204,"S6")*6)+(COUNTIF(beosztás!$JV204:$KZ204,"S7")*7)+(COUNTIF(beosztás!$JV204:$KZ204,"S8")*8)+(COUNTIF(beosztás!$JV204:$KZ204,"S9")*9)+(COUNTIF(beosztás!$JV204:$KZ204,"S10")*10)+(COUNTIF(beosztás!$JV204:$KZ204,"S11")*11)+(COUNTIF(beosztás!$JV204:$KZ204,"S12")*12)</f>
        <v>0</v>
      </c>
      <c r="GM202" s="710">
        <f>COUNTIF(beosztás!$JV204:$KZ204,"FÜ")*8</f>
        <v>0</v>
      </c>
      <c r="GN202" s="710">
        <f>COUNTIF(beosztás!$JV204:$KZ204,"BN")*12+COUNTIF(beosztás!$JV204:$KZ204,"BÉ")*12+COUNTIF(beosztás!$JV204:$KZ204,"BDE")*8+COUNTIF(beosztás!$JV204:$KZ204,"BDU")*8+COUNTIF(beosztás!$JV204:$KZ204,"BÉJ")*8+COUNTIF(beosztás!$JV204:$KZ204,"B1")*1+COUNTIF(beosztás!$JV204:$KZ204,"B2")*2+COUNTIF(beosztás!$JV204:$KZ204,"B3")*3+COUNTIF(beosztás!$JV204:$KZ204,"B5")*5+COUNTIF(beosztás!$JV204:$KZ204,"B6")*6+COUNTIF(beosztás!$JV204:$KZ204,"B7")*7+COUNTIF(beosztás!$JV204:$KZ204,"B8")*8+COUNTIF(beosztás!$JV204:$KZ204,"B9")*9+COUNTIF(beosztás!$JV204:$KZ204,"B10")*10+COUNTIF(beosztás!$JV204:$KZ204,"B11")*11+COUNTIF(beosztás!$JV204:$KZ204,"B12")*12+COUNTIF(beosztás!$JV204:$KZ204,"BP")*0</f>
        <v>0</v>
      </c>
      <c r="GO202" s="24">
        <f t="shared" si="950"/>
        <v>0</v>
      </c>
      <c r="GP202" s="710">
        <f>IF(C202="",0,alapadatok!$AN$11)</f>
        <v>0</v>
      </c>
      <c r="GQ202" s="19">
        <f t="shared" si="892"/>
        <v>0</v>
      </c>
      <c r="GR202" s="907">
        <f t="shared" si="951"/>
        <v>0</v>
      </c>
      <c r="GS202" s="42"/>
      <c r="GT202" s="25">
        <f t="shared" si="893"/>
        <v>0</v>
      </c>
      <c r="GU202" s="24">
        <f t="shared" si="894"/>
        <v>0</v>
      </c>
      <c r="GV202" s="24">
        <f t="shared" si="895"/>
        <v>0</v>
      </c>
      <c r="GW202" s="24">
        <f t="shared" si="896"/>
        <v>0</v>
      </c>
      <c r="GX202" s="24">
        <f t="shared" si="897"/>
        <v>0</v>
      </c>
      <c r="GY202" s="24">
        <f t="shared" si="898"/>
        <v>0</v>
      </c>
      <c r="GZ202" s="24">
        <f t="shared" si="899"/>
        <v>0</v>
      </c>
      <c r="HA202" s="24">
        <f t="shared" si="900"/>
        <v>0</v>
      </c>
      <c r="HB202" s="24">
        <f t="shared" si="901"/>
        <v>0</v>
      </c>
      <c r="HC202" s="24">
        <f t="shared" si="902"/>
        <v>0</v>
      </c>
      <c r="HD202" s="24">
        <f t="shared" si="903"/>
        <v>0</v>
      </c>
      <c r="HE202" s="19">
        <f t="shared" si="904"/>
        <v>0</v>
      </c>
      <c r="HF202" s="907">
        <f t="shared" si="952"/>
        <v>0</v>
      </c>
      <c r="HG202" s="41"/>
      <c r="HH202" s="709">
        <f>COUNTIF(beosztás!$LA204:$MD204,"DE")*8</f>
        <v>0</v>
      </c>
      <c r="HI202" s="710">
        <f>COUNTIF(beosztás!$LA204:$MD204,"DU")*8</f>
        <v>0</v>
      </c>
      <c r="HJ202" s="710">
        <f>COUNTIF(beosztás!$LA204:$MD204,"ÉJ")*8</f>
        <v>0</v>
      </c>
      <c r="HK202" s="710">
        <f>COUNTIF(beosztás!$LA204:$MD204,"N")*12</f>
        <v>0</v>
      </c>
      <c r="HL202" s="710">
        <f>COUNTIF(beosztás!$LA204:$MD204,"é")*12</f>
        <v>0</v>
      </c>
      <c r="HM202" s="710">
        <f>SUM(beosztás!$LA204:$MD204)</f>
        <v>0</v>
      </c>
      <c r="HN202" s="710">
        <f>COUNTIF(beosztás!$LA204:$MD204,"FÜ")*8</f>
        <v>0</v>
      </c>
      <c r="HO202" s="897">
        <f>(COUNTIF(beosztás!$LA204:$MD204,"SN")*12)+(COUNTIF(beosztás!$LA204:$MD204,"SDE")*8)+(COUNTIF(beosztás!$LA204:$MD204,"SDU")*8)+(COUNTIF(beosztás!$LA204:$MD204,"SÉ")*12)+(COUNTIF(beosztás!$LA204:$MD204,"SÉJ")*8)+(COUNTIF(beosztás!$LA204:$MD204,"S1")*1)+(COUNTIF(beosztás!$LA204:$MD204,"S2")*2)+(COUNTIF(beosztás!$LA204:$MD204,"S3")*3)+(COUNTIF(beosztás!$LA204:$MD204,"S4")*4)+(COUNTIF(beosztás!$LA204:$MD204,"S5")*5)+(COUNTIF(beosztás!$LA204:$MD204,"S6")*6)+(COUNTIF(beosztás!$LA204:$MD204,"S7")*7)+(COUNTIF(beosztás!$LA204:$MD204,"S8")*8)+(COUNTIF(beosztás!$LA204:$MD204,"S9")*9)+(COUNTIF(beosztás!$LA204:$MD204,"S10")*10)+(COUNTIF(beosztás!$LA204:$MD204,"S11")*11)+(COUNTIF(beosztás!$LA204:$MD204,"S12")*12)</f>
        <v>0</v>
      </c>
      <c r="HP202" s="710">
        <f>COUNTIF(beosztás!$LA204:$MD204,"BN")*12+COUNTIF(beosztás!$LA204:$MD204,"BÉ")*12+COUNTIF(beosztás!$LA204:$MD204,"BDE")*8+COUNTIF(beosztás!$LA204:$MD204,"BDU")*8+COUNTIF(beosztás!$LA204:$MD204,"BÉJ")*8+COUNTIF(beosztás!$LA204:$MD204,"B1")*1+COUNTIF(beosztás!$LA204:$MD204,"B2")*2+COUNTIF(beosztás!$LA204:$MD204,"B3")*3+COUNTIF(beosztás!$KZ204:$MC204,"B5")*5+COUNTIF(beosztás!$KZ204:$MC204,"B6")*6+COUNTIF(beosztás!$KZ204:$MC204,"B7")*7+COUNTIF(beosztás!$KZ204:$MC204,"B8")*8+COUNTIF(beosztás!$LA204:$MD204,"B9")*9+COUNTIF(beosztás!$LA204:$MD204,"B10")*10+COUNTIF(beosztás!$LA204:$MD204,"B11")*11+COUNTIF(beosztás!$LA204:$MD204,"B12")*12+COUNTIF(beosztás!$LA204:$MD204,"BP")*0</f>
        <v>0</v>
      </c>
      <c r="HQ202" s="24">
        <f t="shared" si="953"/>
        <v>0</v>
      </c>
      <c r="HR202" s="710">
        <f>IF(C202="",0,alapadatok!$AN$12)</f>
        <v>0</v>
      </c>
      <c r="HS202" s="19">
        <f t="shared" si="954"/>
        <v>0</v>
      </c>
      <c r="HT202" s="907">
        <f t="shared" si="955"/>
        <v>0</v>
      </c>
      <c r="HU202" s="42"/>
      <c r="HV202" s="709">
        <f>COUNTIF(beosztás!$ME204:$NI204,"DE")*8</f>
        <v>0</v>
      </c>
      <c r="HW202" s="710">
        <f>COUNTIF(beosztás!$ME204:$NI204,"DU")*8</f>
        <v>0</v>
      </c>
      <c r="HX202" s="710">
        <f>COUNTIF(beosztás!$ME204:$NI204,"ÉJ")*8</f>
        <v>0</v>
      </c>
      <c r="HY202" s="710">
        <f>COUNTIF(beosztás!$ME204:$NI204,"N")*12</f>
        <v>0</v>
      </c>
      <c r="HZ202" s="710">
        <f>COUNTIF(beosztás!$ME204:$NI204,"É")*12</f>
        <v>0</v>
      </c>
      <c r="IA202" s="710">
        <f>SUM(beosztás!$ME204:$NI204)</f>
        <v>0</v>
      </c>
      <c r="IB202" s="710">
        <f>(COUNTIF(beosztás!$ME204:$NI204,"SN")*12)+(COUNTIF(beosztás!$ME204:$NI204,"SDE")*8)+(COUNTIF(beosztás!$ME204:$NI204,"SDU")*8)+(COUNTIF(beosztás!$ME204:$NI204,"SÉ")*12)+(COUNTIF(beosztás!$ME204:$NI204,"SÉJ")*8)+(COUNTIF(beosztás!$ME204:$NI204,"S1")*1)+(COUNTIF(beosztás!$ME204:$NI204,"S2")*2)+(COUNTIF(beosztás!$ME204:$NI204,"S3")*3)+(COUNTIF(beosztás!$ME204:$NI204,"S4")*4)+(COUNTIF(beosztás!$ME204:$NI204,"S5")*5)+(COUNTIF(beosztás!$ME204:$NI204,"S6")*6)+(COUNTIF(beosztás!$ME204:$NI204,"S7")*7)+(COUNTIF(beosztás!$ME204:$NI204,"S8")*8)+(COUNTIF(beosztás!$ME204:$NI204,"S9")*9)+(COUNTIF(beosztás!$ME204:$NI204,"S10")*10)+(COUNTIF(beosztás!$ME204:$NI204,"S11")*11)+(COUNTIF(beosztás!$ME204:$NI204,"S12")*12)</f>
        <v>0</v>
      </c>
      <c r="IC202" s="710">
        <f>COUNTIF(beosztás!$ME204:$NI204,"FÜ")*8</f>
        <v>0</v>
      </c>
      <c r="ID202" s="710">
        <f>COUNTIF(beosztás!$ME204:$NI204,"BN")*12+COUNTIF(beosztás!$ME204:$NI204,"BÉ")*12+COUNTIF(beosztás!$ME204:$NI204,"BDE")*8+COUNTIF(beosztás!$ME204:$NI204,"BDU")*8+COUNTIF(beosztás!$ME204:$NI204,"BÉJ")*8+COUNTIF(beosztás!$ME204:$NI204,"B1")*1+COUNTIF(beosztás!$ME204:$NI204,"B2")*2+COUNTIF(beosztás!$ME204:$NI204,"B3")*3+COUNTIF(beosztás!$ME204:$NI204,"B5")*5+COUNTIF(beosztás!$ME204:$NI204,"B6")*6+COUNTIF(beosztás!$ME204:$NI204,"B7")*7+COUNTIF(beosztás!$ME204:$NI204,"B8")*8+COUNTIF(beosztás!$ME204:$NI204,"B9")*9+COUNTIF(beosztás!$ME204:$NI204,"B10")*10+COUNTIF(beosztás!$ME204:$NI204,"B11")*11+COUNTIF(beosztás!$ME204:$NI204,"B12")*12+COUNTIF(beosztás!$ME204:$NI204,"BP")*0</f>
        <v>0</v>
      </c>
      <c r="IE202" s="24">
        <f t="shared" si="956"/>
        <v>0</v>
      </c>
      <c r="IF202" s="710">
        <f>IF(C202="",0,alapadatok!$AN$13)</f>
        <v>0</v>
      </c>
      <c r="IG202" s="19">
        <f t="shared" si="957"/>
        <v>0</v>
      </c>
      <c r="IH202" s="741">
        <f t="shared" si="958"/>
        <v>0</v>
      </c>
      <c r="II202" s="42"/>
      <c r="IJ202" s="25">
        <f t="shared" si="959"/>
        <v>0</v>
      </c>
      <c r="IK202" s="24">
        <f t="shared" si="960"/>
        <v>0</v>
      </c>
      <c r="IL202" s="24">
        <f t="shared" si="961"/>
        <v>0</v>
      </c>
      <c r="IM202" s="24">
        <f t="shared" si="962"/>
        <v>0</v>
      </c>
      <c r="IN202" s="24">
        <f t="shared" si="963"/>
        <v>0</v>
      </c>
      <c r="IO202" s="24">
        <f t="shared" si="964"/>
        <v>0</v>
      </c>
      <c r="IP202" s="24">
        <f t="shared" si="965"/>
        <v>0</v>
      </c>
      <c r="IQ202" s="24">
        <f t="shared" si="966"/>
        <v>0</v>
      </c>
      <c r="IR202" s="24">
        <f t="shared" si="967"/>
        <v>0</v>
      </c>
      <c r="IS202" s="24">
        <f t="shared" si="968"/>
        <v>0</v>
      </c>
      <c r="IT202" s="24">
        <f t="shared" si="969"/>
        <v>0</v>
      </c>
      <c r="IU202" s="19">
        <f t="shared" si="970"/>
        <v>0</v>
      </c>
      <c r="IV202" s="907">
        <f t="shared" si="971"/>
        <v>0</v>
      </c>
      <c r="IW202" s="43"/>
      <c r="JF202" s="21"/>
      <c r="JG202" s="21"/>
    </row>
    <row r="203" spans="1:267" ht="15.75" hidden="1" thickBot="1" x14ac:dyDescent="0.3">
      <c r="A203" s="67">
        <f>IF(beosztás!A205=0,"",beosztás!A205)</f>
        <v>11</v>
      </c>
      <c r="B203" s="68" t="str">
        <f>IF(beosztás!B205=0,"",beosztás!B205)</f>
        <v/>
      </c>
      <c r="C203" s="69" t="str">
        <f>IF(beosztás!C205=0,"",beosztás!C205)</f>
        <v/>
      </c>
      <c r="D203" s="70" t="str">
        <f>IF(beosztás!D205=0,"",beosztás!D205)</f>
        <v/>
      </c>
      <c r="E203" s="18"/>
      <c r="F203" s="709">
        <f>COUNTIF(beosztás!$I205:$AM205,"DE")*8</f>
        <v>0</v>
      </c>
      <c r="G203" s="710">
        <f>COUNTIF(beosztás!$I205:$AM205,"DU")*8</f>
        <v>0</v>
      </c>
      <c r="H203" s="710">
        <f>COUNTIF(beosztás!$I205:$AM205,"ÉJ")*8</f>
        <v>0</v>
      </c>
      <c r="I203" s="710">
        <f>COUNTIF(beosztás!$I205:$AM205,"N")*12</f>
        <v>0</v>
      </c>
      <c r="J203" s="710">
        <f>COUNTIF(beosztás!$I205:$AM205,"é")*12</f>
        <v>0</v>
      </c>
      <c r="K203" s="710">
        <f>SUM(beosztás!$I205:$AM205)</f>
        <v>0</v>
      </c>
      <c r="L203" s="710">
        <f>COUNTIF(beosztás!$I205:$AM205,"FÜ")*8</f>
        <v>0</v>
      </c>
      <c r="M203" s="710">
        <f>(COUNTIF(beosztás!$I205:$AM205,"SN")*12)+(COUNTIF(beosztás!$I205:$AM205,"SDE")*8)+(COUNTIF(beosztás!$I205:$AM205,"SDU")*8)+(COUNTIF(beosztás!$I205:$AM205,"S1")*1)+(COUNTIF(beosztás!$I205:$AM205,"S2")*2)+(COUNTIF(beosztás!$I205:$AM205,"S3")*3)+(COUNTIF(beosztás!$I205:$AM205,"S4")*4)+(COUNTIF(beosztás!$I205:$AM205,"S5")*5)+(COUNTIF(beosztás!$I205:$AM205,"S6")*6)+(COUNTIF(beosztás!$I205:$AM205,"S7")*7)+(COUNTIF(beosztás!$I205:$AM205,"S8")*8)+(COUNTIF(beosztás!$I205:$AM205,"S9")*9)+(COUNTIF(beosztás!$I205:$AM205,"S10")*10)+(COUNTIF(beosztás!$I205:$AM205,"S11")*11)+(COUNTIF(beosztás!$I205:$AM205,"S12")*12)+(COUNTIF(beosztás!$I205:$AM205,"SÉ")*12)+(COUNTIF(beosztás!$I205:$AM205,"SÉJ")*8)</f>
        <v>0</v>
      </c>
      <c r="N203" s="710">
        <f>COUNTIF(beosztás!$I205:$AM205,"BN")*12+COUNTIF(beosztás!$I205:$AM205,"BÉ")*12+COUNTIF(beosztás!$I205:$AM205,"BDE")*8+COUNTIF(beosztás!$I205:$AM205,"BDU")*8+COUNTIF(beosztás!$I205:$AM205,"BÉJ")*8+COUNTIF(beosztás!$I205:$AM205,"B1")*1+COUNTIF(beosztás!$I205:$AM205,"B2")*2+COUNTIF(beosztás!$I205:$AM205,"B3")*3+COUNTIF(beosztás!$I205:$AM205,"B5")*5+COUNTIF(beosztás!$I205:$AM205,"B6")*6+COUNTIF(beosztás!$I205:$AM205,"B7")*7+COUNTIF(beosztás!$I205:$AM205,"B8")*8+COUNTIF(beosztás!$I205:$AM205,"B9")*9+COUNTIF(beosztás!$I205:$AM205,"B10")*10+COUNTIF(beosztás!$I205:$AM205,"B11")*11+COUNTIF(beosztás!$I205:$AM205,"B12")*12+COUNTIF(beosztás!$I205:$AM205,"BP")*0</f>
        <v>0</v>
      </c>
      <c r="O203" s="24">
        <f t="shared" si="905"/>
        <v>0</v>
      </c>
      <c r="P203" s="710">
        <f>IF(C203="",0,alapadatok!$AN$2)</f>
        <v>0</v>
      </c>
      <c r="Q203" s="19">
        <f t="shared" si="906"/>
        <v>0</v>
      </c>
      <c r="R203" s="741">
        <f t="shared" si="907"/>
        <v>0</v>
      </c>
      <c r="S203" s="40"/>
      <c r="T203" s="709">
        <f>COUNTIF(beosztás!$AN205:$BO205,"DE")*8</f>
        <v>0</v>
      </c>
      <c r="U203" s="710">
        <f>COUNTIF(beosztás!$AN205:$BO205,"DU")*8</f>
        <v>0</v>
      </c>
      <c r="V203" s="710">
        <f>COUNTIF(beosztás!$AN205:$BO205,"ÉJ")*8</f>
        <v>0</v>
      </c>
      <c r="W203" s="710">
        <f>COUNTIF(beosztás!$AN205:$BO205,"N")*12</f>
        <v>0</v>
      </c>
      <c r="X203" s="710">
        <f>COUNTIF(beosztás!$AN205:$BO205,"É")*12</f>
        <v>0</v>
      </c>
      <c r="Y203" s="710">
        <f>SUM(beosztás!$AN205:$BO205)</f>
        <v>0</v>
      </c>
      <c r="Z203" s="710">
        <f>(COUNTIF(beosztás!$AN205:$BO205,"SN")*12)+(COUNTIF(beosztás!$AN205:$BO205,"SDE")*8)+(COUNTIF(beosztás!$AN205:$BO205,"SDU")*8)+(COUNTIF(beosztás!$AN205:$BO205,"SÉ")*12)+(COUNTIF(beosztás!$AN205:$BO205,"SÉJ")*8)+(COUNTIF(beosztás!$AN205:$BO205,"S1")*1)+(COUNTIF(beosztás!$AN205:$BO205,"S2")*2)+(COUNTIF(beosztás!$AN205:$BO205,"S3")*3)+(COUNTIF(beosztás!$AN205:$BO205,"S4")*4)+(COUNTIF(beosztás!$AN205:$BO205,"S5")*5)+(COUNTIF(beosztás!$AN205:$BO205,"S6")*6)+(COUNTIF(beosztás!$AN205:$BO205,"S7")*7)+(COUNTIF(beosztás!$AN205:$BO205,"S8")*8)+(COUNTIF(beosztás!$AN205:$BO205,"S9")*9)+(COUNTIF(beosztás!$AN205:$BO205,"S10")*10)+(COUNTIF(beosztás!$AN205:$BO205,"S11")*11)+(COUNTIF(beosztás!$AN205:$BO205,"S12")*12)</f>
        <v>0</v>
      </c>
      <c r="AA203" s="710">
        <f>COUNTIF(beosztás!$AN205:$BO205,"FÜ")*8</f>
        <v>0</v>
      </c>
      <c r="AB203" s="710">
        <f>COUNTIF(beosztás!$AN205:$BO205,"BN")*12+COUNTIF(beosztás!$AN205:$BO205,"BÉ")*12+COUNTIF(beosztás!$AN205:$BO205,"BDE")*8+COUNTIF(beosztás!$AN205:$BO205,"BDU")*8+COUNTIF(beosztás!$AN205:$BO205,"BÉJ")*8+COUNTIF(beosztás!$AN205:$BO205,"B1")*1+COUNTIF(beosztás!$AN205:$BO205,"B2")*2+COUNTIF(beosztás!$AN205:$BO205,"B3")*3+COUNTIF(beosztás!$AN205:$BO205,"B5")*5+COUNTIF(beosztás!$AN205:$BO205,"B6")*6+COUNTIF(beosztás!$AN205:$BO205,"B7")*7+COUNTIF(beosztás!$AN205:$BO205,"B8")*8+COUNTIF(beosztás!$AN205:$BO205,"B9")*9+COUNTIF(beosztás!$AN205:$BO205,"B10")*10+COUNTIF(beosztás!$AN205:$BO205,"B11")*11+COUNTIF(beosztás!$AN205:$BO205,"B12")*12+COUNTIF(beosztás!$AN205:$BO205,"BP")*0</f>
        <v>0</v>
      </c>
      <c r="AC203" s="24">
        <f t="shared" si="908"/>
        <v>0</v>
      </c>
      <c r="AD203" s="710">
        <f>IF(C203="",0,alapadatok!$AN$3)</f>
        <v>0</v>
      </c>
      <c r="AE203" s="19">
        <f t="shared" si="685"/>
        <v>0</v>
      </c>
      <c r="AF203" s="741">
        <f t="shared" si="909"/>
        <v>0</v>
      </c>
      <c r="AG203" s="40"/>
      <c r="AH203" s="25">
        <f t="shared" si="910"/>
        <v>0</v>
      </c>
      <c r="AI203" s="24">
        <f t="shared" si="911"/>
        <v>0</v>
      </c>
      <c r="AJ203" s="24">
        <f t="shared" si="912"/>
        <v>0</v>
      </c>
      <c r="AK203" s="24">
        <f t="shared" si="913"/>
        <v>0</v>
      </c>
      <c r="AL203" s="24">
        <f t="shared" si="914"/>
        <v>0</v>
      </c>
      <c r="AM203" s="24">
        <f t="shared" si="915"/>
        <v>0</v>
      </c>
      <c r="AN203" s="24">
        <f t="shared" si="916"/>
        <v>0</v>
      </c>
      <c r="AO203" s="24">
        <f t="shared" si="917"/>
        <v>0</v>
      </c>
      <c r="AP203" s="24">
        <f t="shared" si="686"/>
        <v>0</v>
      </c>
      <c r="AQ203" s="24">
        <f t="shared" si="687"/>
        <v>0</v>
      </c>
      <c r="AR203" s="24">
        <f t="shared" si="688"/>
        <v>0</v>
      </c>
      <c r="AS203" s="19">
        <f t="shared" si="689"/>
        <v>0</v>
      </c>
      <c r="AT203" s="741">
        <f t="shared" si="918"/>
        <v>0</v>
      </c>
      <c r="AU203" s="41"/>
      <c r="AV203" s="709">
        <f>COUNTIF(beosztás!$BP205:$CT205,"DE")*8</f>
        <v>0</v>
      </c>
      <c r="AW203" s="710">
        <f>COUNTIF(beosztás!$BP205:$CT205,"DU")*8</f>
        <v>0</v>
      </c>
      <c r="AX203" s="710">
        <f>COUNTIF(beosztás!$BP205:$CT205,"ÉJ")*8</f>
        <v>0</v>
      </c>
      <c r="AY203" s="710">
        <f>COUNTIF(beosztás!$BP205:$CT205,"N")*12</f>
        <v>0</v>
      </c>
      <c r="AZ203" s="710">
        <f>COUNTIF(beosztás!$BP205:$CT205,"é")*12</f>
        <v>0</v>
      </c>
      <c r="BA203" s="710">
        <f>SUM(beosztás!$BP205:$CT205)</f>
        <v>0</v>
      </c>
      <c r="BB203" s="710">
        <f>COUNTIF(beosztás!$BP205:$CT205,"FÜ")*8</f>
        <v>0</v>
      </c>
      <c r="BC203" s="897">
        <f>(COUNTIF(beosztás!$BP205:$CT205,"SN")*12)+(COUNTIF(beosztás!$BP205:$CT205,"SDE")*8)+(COUNTIF(beosztás!$BP205:$CT205,"SDU")*8)+(COUNTIF(beosztás!$BP205:$CT205,"SÉ")*12)+(COUNTIF(beosztás!$BP205:$CT205,"SÉJ")*8)+(COUNTIF(beosztás!$BP205:$CT205,"S1")*1)+(COUNTIF(beosztás!$BP205:$CT205,"S2")*2)+(COUNTIF(beosztás!$BP205:$CT205,"S3")*3)+(COUNTIF(beosztás!$BP205:$CT205,"S4")*4)+(COUNTIF(beosztás!$BP205:$CT205,"S5")*5)+(COUNTIF(beosztás!$BP205:$CT205,"S6")*6)+(COUNTIF(beosztás!$BP205:$CT205,"S7")*7)+(COUNTIF(beosztás!$BP205:$CT205,"S8")*8)+(COUNTIF(beosztás!$BP205:$CT205,"S9")*9)+(COUNTIF(beosztás!$BP205:$CT205,"S10")*10)+(COUNTIF(beosztás!$BP205:$CT205,"S11")*11)+(COUNTIF(beosztás!$BP205:$CT205,"S12")*12)</f>
        <v>0</v>
      </c>
      <c r="BD203" s="710">
        <f>COUNTIF(beosztás!$BP205:$CT205,"BN")*12+COUNTIF(beosztás!$BP205:$CT205,"BÉ")*12+COUNTIF(beosztás!$BP205:$CT205,"BDE")*8+COUNTIF(beosztás!$BP205:$CT205,"BDU")*8+COUNTIF(beosztás!$BP205:$CT205,"BÉJ")*8+COUNTIF(beosztás!$BP205:$CT205,"B1")*1+COUNTIF(beosztás!$BP205:$CT205,"B2")*2+COUNTIF(beosztás!$BP205:$CT205,"B3")*3+COUNTIF(beosztás!$BP205:$CT205,"B5")*5+COUNTIF(beosztás!$BP205:$CT205,"B6")*6+COUNTIF(beosztás!$BP205:$CT205,"B7")*7+COUNTIF(beosztás!$BP205:$CT205,"B8")*8+COUNTIF(beosztás!$BP205:$CT205,"B9")*9+COUNTIF(beosztás!$BP205:$CT205,"B10")*10+COUNTIF(beosztás!$BP205:$CT205,"B11")*11+COUNTIF(beosztás!$BP205:$CT205,"B12")*12+COUNTIF(beosztás!$BP205:$CT205,"BP")*0</f>
        <v>0</v>
      </c>
      <c r="BE203" s="24">
        <f t="shared" si="919"/>
        <v>0</v>
      </c>
      <c r="BF203" s="710">
        <f>IF(C203="",0,alapadatok!$AN$4)</f>
        <v>0</v>
      </c>
      <c r="BG203" s="19">
        <f t="shared" si="920"/>
        <v>0</v>
      </c>
      <c r="BH203" s="741">
        <f t="shared" si="921"/>
        <v>0</v>
      </c>
      <c r="BI203" s="40"/>
      <c r="BJ203" s="709">
        <f>COUNTIF(beosztás!$CU205:$DX205,"DE")*8</f>
        <v>0</v>
      </c>
      <c r="BK203" s="710">
        <f>COUNTIF(beosztás!$CU205:$DX205,"DU")*8</f>
        <v>0</v>
      </c>
      <c r="BL203" s="710">
        <f>COUNTIF(beosztás!$CU205:$DX205,"ÉJ")*8</f>
        <v>0</v>
      </c>
      <c r="BM203" s="710">
        <f>COUNTIF(beosztás!$CU205:$DX205,"N")*12</f>
        <v>0</v>
      </c>
      <c r="BN203" s="710">
        <f>COUNTIF(beosztás!$CU205:$DX205,"É")*12</f>
        <v>0</v>
      </c>
      <c r="BO203" s="710">
        <f>SUM(beosztás!$CU205:$DX205)</f>
        <v>0</v>
      </c>
      <c r="BP203" s="897">
        <f>(COUNTIF(beosztás!$CU205:$DX205,"SN")*12)+(COUNTIF(beosztás!$CU205:$DX205,"SDE")*8)+(COUNTIF(beosztás!$CU205:$DX205,"SDU")*8)+(COUNTIF(beosztás!$CU205:$DX205,"SÉ")*12)+(COUNTIF(beosztás!$CU205:$DX205,"SÉJ")*8)+(COUNTIF(beosztás!$CU205:$DX205,"S1")*1)+(COUNTIF(beosztás!$CU205:$DX205,"S2")*2)+(COUNTIF(beosztás!$CU205:$DX205,"S3")*3)+(COUNTIF(beosztás!$CU205:$DX205,"S4")*4)+(COUNTIF(beosztás!$CU205:$DX205,"S5")*5)+(COUNTIF(beosztás!$CU205:$DX205,"S6")*6)+(COUNTIF(beosztás!$CU205:$DX205,"S7")*7)+(COUNTIF(beosztás!$CU205:$DX205,"S8")*8)+(COUNTIF(beosztás!$CU205:$DX205,"S9")*9)+(COUNTIF(beosztás!$CU205:$DX205,"S10")*10)+(COUNTIF(beosztás!$CU205:$DX205,"S11")*11)+(COUNTIF(beosztás!$CU205:$DX205,"S12")*12)</f>
        <v>0</v>
      </c>
      <c r="BQ203" s="710">
        <f>COUNTIF(beosztás!$CU205:$DX205,"FÜ")*8</f>
        <v>0</v>
      </c>
      <c r="BR203" s="710">
        <f>COUNTIF(beosztás!$CU205:$DX205,"BN")*12+COUNTIF(beosztás!$CU205:$DX205,"BÉ")*12+COUNTIF(beosztás!$CU205:$DX205,"BDE")*8+COUNTIF(beosztás!$CU205:$DX205,"BDU")*8+COUNTIF(beosztás!$CU205:$DX205,"BÉJ")*8+COUNTIF(beosztás!$CU205:$DX205,"B1")*1+COUNTIF(beosztás!$CU205:$DX205,"B2")*2+COUNTIF(beosztás!$CU205:$DX205,"B3")*3+COUNTIF(beosztás!$CU205:$DX205,"B5")*5+COUNTIF(beosztás!$CU205:$DX205,"B6")*6+COUNTIF(beosztás!$CU205:$DX205,"B7")*7+COUNTIF(beosztás!$CU205:$DX205,"B8")*8+COUNTIF(beosztás!$CU205:$DX205,"B9")*9+COUNTIF(beosztás!$CU205:$DX205,"B10")*10+COUNTIF(beosztás!$CU205:$DX205,"B11")*11+COUNTIF(beosztás!$CU205:$DX205,"B12")*12+COUNTIF(beosztás!$CU205:$DX205,"BP")*0</f>
        <v>0</v>
      </c>
      <c r="BS203" s="24">
        <f t="shared" si="922"/>
        <v>0</v>
      </c>
      <c r="BT203" s="710">
        <f>IF(C203="",0,alapadatok!$AN$5)</f>
        <v>0</v>
      </c>
      <c r="BU203" s="19">
        <f t="shared" si="923"/>
        <v>0</v>
      </c>
      <c r="BV203" s="741">
        <f t="shared" si="924"/>
        <v>0</v>
      </c>
      <c r="BW203" s="40"/>
      <c r="BX203" s="25">
        <f t="shared" si="925"/>
        <v>0</v>
      </c>
      <c r="BY203" s="24">
        <f t="shared" si="926"/>
        <v>0</v>
      </c>
      <c r="BZ203" s="24">
        <f t="shared" si="927"/>
        <v>0</v>
      </c>
      <c r="CA203" s="24">
        <f t="shared" si="928"/>
        <v>0</v>
      </c>
      <c r="CB203" s="24">
        <f t="shared" si="929"/>
        <v>0</v>
      </c>
      <c r="CC203" s="24">
        <f t="shared" si="930"/>
        <v>0</v>
      </c>
      <c r="CD203" s="24">
        <f t="shared" si="931"/>
        <v>0</v>
      </c>
      <c r="CE203" s="24">
        <f t="shared" si="932"/>
        <v>0</v>
      </c>
      <c r="CF203" s="24">
        <f t="shared" si="933"/>
        <v>0</v>
      </c>
      <c r="CG203" s="24">
        <f t="shared" si="934"/>
        <v>0</v>
      </c>
      <c r="CH203" s="24">
        <f t="shared" si="935"/>
        <v>0</v>
      </c>
      <c r="CI203" s="19">
        <f t="shared" si="936"/>
        <v>0</v>
      </c>
      <c r="CJ203" s="741">
        <f t="shared" si="937"/>
        <v>0</v>
      </c>
      <c r="CK203" s="41"/>
      <c r="CL203" s="709">
        <f>COUNTIF(beosztás!$DY205:$FC205,"DE")*8</f>
        <v>0</v>
      </c>
      <c r="CM203" s="710">
        <f>COUNTIF(beosztás!$DY205:$FC205,"DU")*8</f>
        <v>0</v>
      </c>
      <c r="CN203" s="710">
        <f>COUNTIF(beosztás!$DY205:$FC205,"ÉJ")*8</f>
        <v>0</v>
      </c>
      <c r="CO203" s="710">
        <f>COUNTIF(beosztás!$DY205:$FC205,"N")*12</f>
        <v>0</v>
      </c>
      <c r="CP203" s="710">
        <f>COUNTIF(beosztás!$DY205:$FC205,"é")*12</f>
        <v>0</v>
      </c>
      <c r="CQ203" s="710">
        <f>SUM(beosztás!$DY205:$FC205)</f>
        <v>0</v>
      </c>
      <c r="CR203" s="710">
        <f>COUNTIF(beosztás!$DY205:$FC205,"FÜ")*8</f>
        <v>0</v>
      </c>
      <c r="CS203" s="897">
        <f>(COUNTIF(beosztás!$DY205:$FC205,"SN")*12)+(COUNTIF(beosztás!$DY205:$FC205,"SDE")*8)+(COUNTIF(beosztás!$DY205:$FC205,"SDU")*8)+(COUNTIF(beosztás!$DY205:$FC205,"SÉ")*12)+(COUNTIF(beosztás!$DY205:$FC205,"SÉJ")*8)+(COUNTIF(beosztás!$DY205:$FC205,"S1")*1)+(COUNTIF(beosztás!$DY205:$FC205,"S2")*2)+(COUNTIF(beosztás!$DY205:$FC205,"S3")*3)+(COUNTIF(beosztás!$DY205:$FC205,"S4")*4)+(COUNTIF(beosztás!$DY205:$FC205,"S5")*5)+(COUNTIF(beosztás!$DY205:$FC205,"S6")*6)+(COUNTIF(beosztás!$DY205:$FC205,"S7")*7)+(COUNTIF(beosztás!$DY205:$FC205,"S8")*8)+(COUNTIF(beosztás!$DY205:$FC205,"S9")*9)+(COUNTIF(beosztás!$DY205:$FC205,"S10")*10)+(COUNTIF(beosztás!$DY205:$FC205,"S11")*11)+(COUNTIF(beosztás!$DY205:$FC205,"S12")*12)</f>
        <v>0</v>
      </c>
      <c r="CT203" s="710">
        <f>COUNTIF(beosztás!$DY205:$FC205,"BN")*12+COUNTIF(beosztás!$DY205:$FC205,"BÉ")*12+COUNTIF(beosztás!$DY205:$FC205,"BDE")*8+COUNTIF(beosztás!$DY205:$FC205,"BDU")*8+COUNTIF(beosztás!$DY205:$FC205,"BÉJ")*8+COUNTIF(beosztás!$DY205:$FC205,"B1")*1+COUNTIF(beosztás!$DY205:$FC205,"B2")*2+COUNTIF(beosztás!$DY205:$FC205,"B3")*3+COUNTIF(beosztás!$DY205:$FC205,"B5")*5+COUNTIF(beosztás!$DY205:$FC205,"B6")*6+COUNTIF(beosztás!$DY205:$FC205,"B7")*7+COUNTIF(beosztás!$DY205:$FC205,"B8")*8+COUNTIF(beosztás!$DY205:$FC205,"B9")*9+COUNTIF(beosztás!$DY205:$FC205,"B10")*10+COUNTIF(beosztás!$DY205:$FC205,"B11")*11+COUNTIF(beosztás!$DY205:$FC205,"B12")*12+COUNTIF(beosztás!$DY205:$FC205,"BP")*0</f>
        <v>0</v>
      </c>
      <c r="CU203" s="24">
        <f t="shared" si="938"/>
        <v>0</v>
      </c>
      <c r="CV203" s="710">
        <f>IF(C203="",0,alapadatok!$AN$6)</f>
        <v>0</v>
      </c>
      <c r="CW203" s="19">
        <f t="shared" si="863"/>
        <v>0</v>
      </c>
      <c r="CX203" s="907">
        <f t="shared" si="939"/>
        <v>0</v>
      </c>
      <c r="CY203" s="40"/>
      <c r="CZ203" s="709">
        <f>COUNTIF(beosztás!$FD205:$GG205,"DE")*8</f>
        <v>0</v>
      </c>
      <c r="DA203" s="710">
        <f>COUNTIF(beosztás!$FD205:$GG205,"DU")*8</f>
        <v>0</v>
      </c>
      <c r="DB203" s="710">
        <f>COUNTIF(beosztás!$FD205:$GG205,"ÉJ")*8</f>
        <v>0</v>
      </c>
      <c r="DC203" s="710">
        <f>COUNTIF(beosztás!$FD205:$GG205,"N")*12</f>
        <v>0</v>
      </c>
      <c r="DD203" s="710">
        <f>COUNTIF(beosztás!$FD205:$GG205,"É")*12</f>
        <v>0</v>
      </c>
      <c r="DE203" s="710">
        <f>SUM(beosztás!$FD205:$GG205)</f>
        <v>0</v>
      </c>
      <c r="DF203" s="897">
        <f>(COUNTIF(beosztás!$FD205:$GG205,"SN")*12)+(COUNTIF(beosztás!$FD205:$GG205,"SDE")*8)+(COUNTIF(beosztás!$FD205:$GG205,"SDU")*8)+(COUNTIF(beosztás!$FD205:$GG205,"SÉ")*12)+(COUNTIF(beosztás!$FD205:$GG205,"SÉJ")*8)+(COUNTIF(beosztás!$FD205:$GG205,"S1")*1)+(COUNTIF(beosztás!$FD205:$GG205,"S2")*2)+(COUNTIF(beosztás!$FD205:$GG205,"S3")*3)+(COUNTIF(beosztás!$FD205:$GG205,"S4")*4)+(COUNTIF(beosztás!$FD205:$GG205,"S5")*5)+(COUNTIF(beosztás!$FD205:$GG205,"S6")*6)+(COUNTIF(beosztás!$FD205:$GG205,"S7")*7)+(COUNTIF(beosztás!$FD205:$GG205,"S8")*8)+(COUNTIF(beosztás!$FD205:$GG205,"S9")*9)+(COUNTIF(beosztás!$FD205:$GG205,"S10")*10)+(COUNTIF(beosztás!$FD205:$GG205,"S11")*11)+(COUNTIF(beosztás!$FD205:$GG205,"S12")*12)</f>
        <v>0</v>
      </c>
      <c r="DG203" s="710">
        <f>COUNTIF(beosztás!$FD205:$GG205,"FÜ")*8</f>
        <v>0</v>
      </c>
      <c r="DH203" s="710">
        <f>COUNTIF(beosztás!$FD205:$GG205,"BN")*12+COUNTIF(beosztás!$FD205:$GG205,"BÉ")*12+COUNTIF(beosztás!$FD205:$GG205,"BDE")*8+COUNTIF(beosztás!$FD205:$GG205,"BDU")*8+COUNTIF(beosztás!$FD205:$GG205,"BÉJ")*8+COUNTIF(beosztás!$FD205:$GG205,"B1")*1+COUNTIF(beosztás!$FD205:$GG205,"B2")*2+COUNTIF(beosztás!$FD205:$GG205,"B3")*3+COUNTIF(beosztás!$FD205:$GG205,"B5")*5+COUNTIF(beosztás!$FD205:$GG205,"B6")*6+COUNTIF(beosztás!$FD205:$GG205,"B7")*7+COUNTIF(beosztás!$FD205:$GG205,"B8")*8+COUNTIF(beosztás!$FD205:$GG205,"B9")*9+COUNTIF(beosztás!$FD205:$GG205,"B10")*10+COUNTIF(beosztás!$FD205:$GG205,"B11")*11+COUNTIF(beosztás!$FD205:$GG205,"B12")*12+COUNTIF(beosztás!$FD205:$GG205,"BP")*0</f>
        <v>0</v>
      </c>
      <c r="DI203" s="24">
        <f t="shared" si="940"/>
        <v>0</v>
      </c>
      <c r="DJ203" s="710">
        <f>IF(C203="",0,alapadatok!$AN$7)</f>
        <v>0</v>
      </c>
      <c r="DK203" s="19">
        <f t="shared" si="864"/>
        <v>0</v>
      </c>
      <c r="DL203" s="741">
        <f t="shared" si="941"/>
        <v>0</v>
      </c>
      <c r="DM203" s="40"/>
      <c r="DN203" s="25">
        <f t="shared" si="865"/>
        <v>0</v>
      </c>
      <c r="DO203" s="24">
        <f t="shared" si="866"/>
        <v>0</v>
      </c>
      <c r="DP203" s="24">
        <f t="shared" si="867"/>
        <v>0</v>
      </c>
      <c r="DQ203" s="24">
        <f t="shared" si="868"/>
        <v>0</v>
      </c>
      <c r="DR203" s="24">
        <f t="shared" si="869"/>
        <v>0</v>
      </c>
      <c r="DS203" s="24">
        <f t="shared" si="870"/>
        <v>0</v>
      </c>
      <c r="DT203" s="24">
        <f t="shared" si="871"/>
        <v>0</v>
      </c>
      <c r="DU203" s="24">
        <f t="shared" si="872"/>
        <v>0</v>
      </c>
      <c r="DV203" s="24">
        <f t="shared" si="873"/>
        <v>0</v>
      </c>
      <c r="DW203" s="24">
        <f t="shared" si="874"/>
        <v>0</v>
      </c>
      <c r="DX203" s="24">
        <f t="shared" si="875"/>
        <v>0</v>
      </c>
      <c r="DY203" s="19">
        <f t="shared" si="876"/>
        <v>0</v>
      </c>
      <c r="DZ203" s="907">
        <f t="shared" si="942"/>
        <v>0</v>
      </c>
      <c r="EA203" s="41"/>
      <c r="EB203" s="709">
        <f>COUNTIF(beosztás!$GH205:$HL205,"DE")*8</f>
        <v>0</v>
      </c>
      <c r="EC203" s="710">
        <f>COUNTIF(beosztás!$GH205:$HL205,"DU")*8</f>
        <v>0</v>
      </c>
      <c r="ED203" s="710">
        <f>COUNTIF(beosztás!$GH205:$HL205,"ÉJ")*8</f>
        <v>0</v>
      </c>
      <c r="EE203" s="710">
        <f>COUNTIF(beosztás!$GH205:$HL205,"N")*12</f>
        <v>0</v>
      </c>
      <c r="EF203" s="710">
        <f>COUNTIF(beosztás!$GH205:$HL205,"é")*12</f>
        <v>0</v>
      </c>
      <c r="EG203" s="710">
        <f>SUM(beosztás!$GH205:$HL205)</f>
        <v>0</v>
      </c>
      <c r="EH203" s="710">
        <f>COUNTIF(beosztás!$GH205:$HL205,"FÜ")*8</f>
        <v>0</v>
      </c>
      <c r="EI203" s="897">
        <f>(COUNTIF(beosztás!$GH205:$HL205,"SN")*12)+(COUNTIF(beosztás!$GH205:$HL205,"SDE")*8)+(COUNTIF(beosztás!$GH205:$HL205,"SDU")*8)+(COUNTIF(beosztás!$GH205:$HL205,"SÉ")*12)+(COUNTIF(beosztás!$GH205:$HL205,"SÉJ")*8)+(COUNTIF(beosztás!$GH205:$HL205,"S1")*1)+(COUNTIF(beosztás!$GH205:$HL205,"S2")*2)+(COUNTIF(beosztás!$GH205:$HL205,"S3")*3)+(COUNTIF(beosztás!$GH205:$HL205,"S4")*4)+(COUNTIF(beosztás!$GH205:$HL205,"S5")*5)+(COUNTIF(beosztás!$GH205:$HL205,"S6")*6)+(COUNTIF(beosztás!$GH205:$HL205,"S7")*7)+(COUNTIF(beosztás!$GH205:$HL205,"S8")*8)+(COUNTIF(beosztás!$GH205:$HL205,"S9")*9)+(COUNTIF(beosztás!$GH205:$HL205,"S10")*10)+(COUNTIF(beosztás!$GH205:$HL205,"S11")*11)+(COUNTIF(beosztás!$GH205:$HL205,"S12")*12)</f>
        <v>0</v>
      </c>
      <c r="EJ203" s="710">
        <f>COUNTIF(beosztás!$GH205:$HL205,"BN")*12+COUNTIF(beosztás!$GH205:$HL205,"BÉ")*12+COUNTIF(beosztás!$GH205:$HL205,"BDE")*8+COUNTIF(beosztás!$GH205:$HL205,"BDU")*8+COUNTIF(beosztás!$GH205:$HL205,"BÉJ")*8+COUNTIF(beosztás!$GH205:$HL205,"B1")*1+COUNTIF(beosztás!$GH205:$HL205,"B2")*2+COUNTIF(beosztás!$GH205:$HL205,"B3")*3+COUNTIF(beosztás!$GH205:$HL205,"B5")*5+COUNTIF(beosztás!$GH205:$HL205,"B6")*6+COUNTIF(beosztás!$GH205:$HL205,"B7")*7+COUNTIF(beosztás!$GH205:$HL205,"B8")*8+COUNTIF(beosztás!$GH205:$HL205,"B9")*9+COUNTIF(beosztás!$GH205:$HL205,"B10")*10+COUNTIF(beosztás!$GH205:$HL205,"B11")*11+COUNTIF(beosztás!$GH205:$HL205,"B12")*12+COUNTIF(beosztás!$GH205:$HL205,"BP")*0</f>
        <v>0</v>
      </c>
      <c r="EK203" s="24">
        <f t="shared" si="943"/>
        <v>0</v>
      </c>
      <c r="EL203" s="710">
        <f>IF(C203="",0,alapadatok!$AN$8)</f>
        <v>0</v>
      </c>
      <c r="EM203" s="19">
        <f t="shared" si="877"/>
        <v>0</v>
      </c>
      <c r="EN203" s="907">
        <f t="shared" si="944"/>
        <v>0</v>
      </c>
      <c r="EO203" s="40"/>
      <c r="EP203" s="709">
        <f>COUNTIF(beosztás!$HM205:$IQ205,"DE")*8</f>
        <v>0</v>
      </c>
      <c r="EQ203" s="710">
        <f>COUNTIF(beosztás!$HM205:$IQ205,"DU")*8</f>
        <v>0</v>
      </c>
      <c r="ER203" s="710">
        <f>COUNTIF(beosztás!$HM205:$IQ205,"ÉJ")*8</f>
        <v>0</v>
      </c>
      <c r="ES203" s="710">
        <f>COUNTIF(beosztás!$HM205:$IQ205,"N")*12</f>
        <v>0</v>
      </c>
      <c r="ET203" s="710">
        <f>COUNTIF(beosztás!$HM205:$IQ205,"É")*12</f>
        <v>0</v>
      </c>
      <c r="EU203" s="710">
        <f>SUM(beosztás!$HM205:$IQ205)</f>
        <v>0</v>
      </c>
      <c r="EV203" s="897">
        <f>(COUNTIF(beosztás!$HM205:$IQ205,"SN")*12)+(COUNTIF(beosztás!$HM205:$IQ205,"SDE")*8)+(COUNTIF(beosztás!$HM205:$IQ205,"SDU")*8)+(COUNTIF(beosztás!$HM205:$IQ205,"SÉ")*12)+(COUNTIF(beosztás!$HM205:$IQ205,"SÉJ")*8)+(COUNTIF(beosztás!$HM205:$IQ205,"S1")*1)+(COUNTIF(beosztás!$HM205:$IQ205,"S2")*2)+(COUNTIF(beosztás!$HM205:$IQ205,"S3")*3)+(COUNTIF(beosztás!$HM205:$IQ205,"S4")*4)+(COUNTIF(beosztás!$HM205:$IQ205,"S5")*5)+(COUNTIF(beosztás!$HM205:$IQ205,"S6")*6)+(COUNTIF(beosztás!$HM205:$IQ205,"S7")*7)+(COUNTIF(beosztás!$HM205:$IQ205,"S8")*8)+(COUNTIF(beosztás!$HM205:$IQ205,"S9")*9)+(COUNTIF(beosztás!$HM205:$IQ205,"S10")*10)+(COUNTIF(beosztás!$HM205:$IQ205,"S11")*11)+(COUNTIF(beosztás!$HM205:$IQ205,"S12")*12)</f>
        <v>0</v>
      </c>
      <c r="EW203" s="710">
        <f>COUNTIF(beosztás!$HM205:$IQ205,"FÜ")*8</f>
        <v>0</v>
      </c>
      <c r="EX203" s="710">
        <f>COUNTIF(beosztás!$HM205:$IQ205,"BN")*12+COUNTIF(beosztás!$HM205:$IQ205,"BÉ")*12+COUNTIF(beosztás!$HM205:$IQ205,"BDE")*8+COUNTIF(beosztás!$HM205:$IQ205,"BDU")*8+COUNTIF(beosztás!$HM205:$IQ205,"BÉJ")*8+COUNTIF(beosztás!$HM205:$IQ205,"B1")*1+COUNTIF(beosztás!$HM205:$IQ205,"B2")*2+COUNTIF(beosztás!$HM205:$IQ205,"B3")*3+COUNTIF(beosztás!$HM205:$IQ205,"B5")*5+COUNTIF(beosztás!$HM205:$IQ205,"B6")*6+COUNTIF(beosztás!$HM205:$IQ205,"B7")*7+COUNTIF(beosztás!$HM205:$IQ205,"B8")*8+COUNTIF(beosztás!$HM205:$IQ205,"B9")*9+COUNTIF(beosztás!$HM205:$IQ205,"B10")*10+COUNTIF(beosztás!$HM205:$IQ205,"B11")*11+COUNTIF(beosztás!$HM205:$IQ205,"B12")*12+COUNTIF(beosztás!$HM205:$IQ205,"BP")*0</f>
        <v>0</v>
      </c>
      <c r="EY203" s="24">
        <f t="shared" si="945"/>
        <v>0</v>
      </c>
      <c r="EZ203" s="710">
        <f>IF(C203="",0,alapadatok!$AN$9)</f>
        <v>0</v>
      </c>
      <c r="FA203" s="19">
        <f t="shared" si="878"/>
        <v>0</v>
      </c>
      <c r="FB203" s="907">
        <f t="shared" si="946"/>
        <v>0</v>
      </c>
      <c r="FC203" s="40"/>
      <c r="FD203" s="25">
        <f t="shared" si="879"/>
        <v>0</v>
      </c>
      <c r="FE203" s="24">
        <f t="shared" si="880"/>
        <v>0</v>
      </c>
      <c r="FF203" s="24">
        <f t="shared" si="881"/>
        <v>0</v>
      </c>
      <c r="FG203" s="24">
        <f t="shared" si="882"/>
        <v>0</v>
      </c>
      <c r="FH203" s="24">
        <f t="shared" si="883"/>
        <v>0</v>
      </c>
      <c r="FI203" s="24">
        <f t="shared" si="884"/>
        <v>0</v>
      </c>
      <c r="FJ203" s="24">
        <f t="shared" si="885"/>
        <v>0</v>
      </c>
      <c r="FK203" s="24">
        <f t="shared" si="886"/>
        <v>0</v>
      </c>
      <c r="FL203" s="24">
        <f t="shared" si="887"/>
        <v>0</v>
      </c>
      <c r="FM203" s="24">
        <f t="shared" si="888"/>
        <v>0</v>
      </c>
      <c r="FN203" s="24">
        <f t="shared" si="889"/>
        <v>0</v>
      </c>
      <c r="FO203" s="19">
        <f t="shared" si="890"/>
        <v>0</v>
      </c>
      <c r="FP203" s="907">
        <f t="shared" si="947"/>
        <v>0</v>
      </c>
      <c r="FQ203" s="41"/>
      <c r="FR203" s="709">
        <f>COUNTIF(beosztás!$IR205:$JU205,"DE")*8</f>
        <v>0</v>
      </c>
      <c r="FS203" s="710">
        <f>COUNTIF(beosztás!$IR205:$JU205,"DU")*8</f>
        <v>0</v>
      </c>
      <c r="FT203" s="710">
        <f>COUNTIF(beosztás!$IR205:$JU205,"ÉJ")*8</f>
        <v>0</v>
      </c>
      <c r="FU203" s="710">
        <f>COUNTIF(beosztás!$IR205:$JU205,"N")*12</f>
        <v>0</v>
      </c>
      <c r="FV203" s="710">
        <f>COUNTIF(beosztás!$IR205:$JU205,"é")*12</f>
        <v>0</v>
      </c>
      <c r="FW203" s="710">
        <f>SUM(beosztás!$IR205:$JU205)</f>
        <v>0</v>
      </c>
      <c r="FX203" s="710">
        <f>COUNTIF(beosztás!$IR205:$JU205,"FÜ")*8</f>
        <v>0</v>
      </c>
      <c r="FY203" s="897">
        <f>(COUNTIF(beosztás!$IR205:$JU205,"SN")*12)+(COUNTIF(beosztás!$IR205:$JU205,"SDE")*8)+(COUNTIF(beosztás!$IR205:$JU205,"SDU")*8)+(COUNTIF(beosztás!$IR205:$JU205,"SÉ")*12)+(COUNTIF(beosztás!$IR205:$JU205,"SÉJ")*8)+(COUNTIF(beosztás!$IR205:$JU205,"S1")*1)+(COUNTIF(beosztás!$IR205:$JU205,"S2")*2)+(COUNTIF(beosztás!$IR205:$JU205,"S3")*3)+(COUNTIF(beosztás!$IR205:$JU205,"S4")*4)+(COUNTIF(beosztás!$IR205:$JU205,"S5")*5)+(COUNTIF(beosztás!$IR205:$JU205,"S6")*6)+(COUNTIF(beosztás!$IR205:$JU205,"S7")*7)+(COUNTIF(beosztás!$IR205:$JU205,"S8")*8)+(COUNTIF(beosztás!$IR205:$JU205,"S9")*9)+(COUNTIF(beosztás!$IR205:$JU205,"S10")*10)+(COUNTIF(beosztás!$IR205:$JU205,"S11")*11)+(COUNTIF(beosztás!$IR205:$JU205,"S12")*12)</f>
        <v>0</v>
      </c>
      <c r="FZ203" s="710">
        <f>COUNTIF(beosztás!$IR205:$JU205,"BN")*12+COUNTIF(beosztás!$IR205:$JU205,"BÉ")*12+COUNTIF(beosztás!$IR205:$JU205,"BDE")*8+COUNTIF(beosztás!$IR205:$JU205,"BDU")*8+COUNTIF(beosztás!$IR205:$JU205,"BÉJ")*8+COUNTIF(beosztás!$IR205:$JU205,"B1")*1+COUNTIF(beosztás!$IR205:$JU205,"B2")*2+COUNTIF(beosztás!$IR205:$JU205,"B3")*3+COUNTIF(beosztás!$IR205:$JU205,"B5")*5+COUNTIF(beosztás!$IR205:$JU205,"B6")*6+COUNTIF(beosztás!$IR205:$JU205,"B7")*7+COUNTIF(beosztás!$IR205:$JU205,"B8")*8+COUNTIF(beosztás!$IR205:$JU205,"B9")*9+COUNTIF(beosztás!$IR205:$JU205,"B10")*10+COUNTIF(beosztás!$IR205:$JU205,"B11")*11+COUNTIF(beosztás!$IR205:$JU205,"B12")*12+COUNTIF(beosztás!$IR205:$JU205,"BP")*0</f>
        <v>0</v>
      </c>
      <c r="GA203" s="24">
        <f t="shared" si="948"/>
        <v>0</v>
      </c>
      <c r="GB203" s="710">
        <f>IF(C203="",0,alapadatok!$AN$10)</f>
        <v>0</v>
      </c>
      <c r="GC203" s="19">
        <f t="shared" si="891"/>
        <v>0</v>
      </c>
      <c r="GD203" s="907">
        <f t="shared" si="949"/>
        <v>0</v>
      </c>
      <c r="GE203" s="42"/>
      <c r="GF203" s="709">
        <f>COUNTIF(beosztás!$JV205:$KZ205,"DE")*8</f>
        <v>0</v>
      </c>
      <c r="GG203" s="710">
        <f>COUNTIF(beosztás!$JV205:$KZ205,"DU")*8</f>
        <v>0</v>
      </c>
      <c r="GH203" s="710">
        <f>COUNTIF(beosztás!$JV205:$KZ205,"ÉJ")*8</f>
        <v>0</v>
      </c>
      <c r="GI203" s="710">
        <f>COUNTIF(beosztás!$JV205:$KZ205,"N")*12</f>
        <v>0</v>
      </c>
      <c r="GJ203" s="710">
        <f>COUNTIF(beosztás!$JV205:$KZ205,"É")*12</f>
        <v>0</v>
      </c>
      <c r="GK203" s="710">
        <f>SUM(beosztás!$JV205:$KZ205)</f>
        <v>0</v>
      </c>
      <c r="GL203" s="897">
        <f>(COUNTIF(beosztás!$JV205:$KZ205,"SN")*12)+(COUNTIF(beosztás!$JV205:$KZ205,"SDE")*8)+(COUNTIF(beosztás!$JV205:$KZ205,"SDU")*8)+(COUNTIF(beosztás!$JV205:$KZ205,"SÉ")*12)+(COUNTIF(beosztás!$JV205:$KZ205,"SÉJ")*8)+(COUNTIF(beosztás!$JV205:$KZ205,"S1")*1)+(COUNTIF(beosztás!$JV205:$KZ205,"S2")*2)+(COUNTIF(beosztás!$JV205:$KZ205,"S3")*3)+(COUNTIF(beosztás!$JV205:$KZ205,"S4")*4)+(COUNTIF(beosztás!$JV205:$KZ205,"S5")*5)+(COUNTIF(beosztás!$JV205:$KZ205,"S6")*6)+(COUNTIF(beosztás!$JV205:$KZ205,"S7")*7)+(COUNTIF(beosztás!$JV205:$KZ205,"S8")*8)+(COUNTIF(beosztás!$JV205:$KZ205,"S9")*9)+(COUNTIF(beosztás!$JV205:$KZ205,"S10")*10)+(COUNTIF(beosztás!$JV205:$KZ205,"S11")*11)+(COUNTIF(beosztás!$JV205:$KZ205,"S12")*12)</f>
        <v>0</v>
      </c>
      <c r="GM203" s="710">
        <f>COUNTIF(beosztás!$JV205:$KZ205,"FÜ")*8</f>
        <v>0</v>
      </c>
      <c r="GN203" s="710">
        <f>COUNTIF(beosztás!$JV205:$KZ205,"BN")*12+COUNTIF(beosztás!$JV205:$KZ205,"BÉ")*12+COUNTIF(beosztás!$JV205:$KZ205,"BDE")*8+COUNTIF(beosztás!$JV205:$KZ205,"BDU")*8+COUNTIF(beosztás!$JV205:$KZ205,"BÉJ")*8+COUNTIF(beosztás!$JV205:$KZ205,"B1")*1+COUNTIF(beosztás!$JV205:$KZ205,"B2")*2+COUNTIF(beosztás!$JV205:$KZ205,"B3")*3+COUNTIF(beosztás!$JV205:$KZ205,"B5")*5+COUNTIF(beosztás!$JV205:$KZ205,"B6")*6+COUNTIF(beosztás!$JV205:$KZ205,"B7")*7+COUNTIF(beosztás!$JV205:$KZ205,"B8")*8+COUNTIF(beosztás!$JV205:$KZ205,"B9")*9+COUNTIF(beosztás!$JV205:$KZ205,"B10")*10+COUNTIF(beosztás!$JV205:$KZ205,"B11")*11+COUNTIF(beosztás!$JV205:$KZ205,"B12")*12+COUNTIF(beosztás!$JV205:$KZ205,"BP")*0</f>
        <v>0</v>
      </c>
      <c r="GO203" s="24">
        <f t="shared" si="950"/>
        <v>0</v>
      </c>
      <c r="GP203" s="710">
        <f>IF(C203="",0,alapadatok!$AN$11)</f>
        <v>0</v>
      </c>
      <c r="GQ203" s="19">
        <f t="shared" si="892"/>
        <v>0</v>
      </c>
      <c r="GR203" s="907">
        <f t="shared" si="951"/>
        <v>0</v>
      </c>
      <c r="GS203" s="42"/>
      <c r="GT203" s="25">
        <f t="shared" si="893"/>
        <v>0</v>
      </c>
      <c r="GU203" s="24">
        <f t="shared" si="894"/>
        <v>0</v>
      </c>
      <c r="GV203" s="24">
        <f t="shared" si="895"/>
        <v>0</v>
      </c>
      <c r="GW203" s="24">
        <f t="shared" si="896"/>
        <v>0</v>
      </c>
      <c r="GX203" s="24">
        <f t="shared" si="897"/>
        <v>0</v>
      </c>
      <c r="GY203" s="24">
        <f t="shared" si="898"/>
        <v>0</v>
      </c>
      <c r="GZ203" s="24">
        <f t="shared" si="899"/>
        <v>0</v>
      </c>
      <c r="HA203" s="24">
        <f t="shared" si="900"/>
        <v>0</v>
      </c>
      <c r="HB203" s="24">
        <f t="shared" si="901"/>
        <v>0</v>
      </c>
      <c r="HC203" s="24">
        <f t="shared" si="902"/>
        <v>0</v>
      </c>
      <c r="HD203" s="24">
        <f t="shared" si="903"/>
        <v>0</v>
      </c>
      <c r="HE203" s="19">
        <f t="shared" si="904"/>
        <v>0</v>
      </c>
      <c r="HF203" s="907">
        <f t="shared" si="952"/>
        <v>0</v>
      </c>
      <c r="HG203" s="41"/>
      <c r="HH203" s="709">
        <f>COUNTIF(beosztás!$LA205:$MD205,"DE")*8</f>
        <v>0</v>
      </c>
      <c r="HI203" s="710">
        <f>COUNTIF(beosztás!$LA205:$MD205,"DU")*8</f>
        <v>0</v>
      </c>
      <c r="HJ203" s="710">
        <f>COUNTIF(beosztás!$LA205:$MD205,"ÉJ")*8</f>
        <v>0</v>
      </c>
      <c r="HK203" s="710">
        <f>COUNTIF(beosztás!$LA205:$MD205,"N")*12</f>
        <v>0</v>
      </c>
      <c r="HL203" s="710">
        <f>COUNTIF(beosztás!$LA205:$MD205,"é")*12</f>
        <v>0</v>
      </c>
      <c r="HM203" s="710">
        <f>SUM(beosztás!$LA205:$MD205)</f>
        <v>0</v>
      </c>
      <c r="HN203" s="710">
        <f>COUNTIF(beosztás!$LA205:$MD205,"FÜ")*8</f>
        <v>0</v>
      </c>
      <c r="HO203" s="897">
        <f>(COUNTIF(beosztás!$LA205:$MD205,"SN")*12)+(COUNTIF(beosztás!$LA205:$MD205,"SDE")*8)+(COUNTIF(beosztás!$LA205:$MD205,"SDU")*8)+(COUNTIF(beosztás!$LA205:$MD205,"SÉ")*12)+(COUNTIF(beosztás!$LA205:$MD205,"SÉJ")*8)+(COUNTIF(beosztás!$LA205:$MD205,"S1")*1)+(COUNTIF(beosztás!$LA205:$MD205,"S2")*2)+(COUNTIF(beosztás!$LA205:$MD205,"S3")*3)+(COUNTIF(beosztás!$LA205:$MD205,"S4")*4)+(COUNTIF(beosztás!$LA205:$MD205,"S5")*5)+(COUNTIF(beosztás!$LA205:$MD205,"S6")*6)+(COUNTIF(beosztás!$LA205:$MD205,"S7")*7)+(COUNTIF(beosztás!$LA205:$MD205,"S8")*8)+(COUNTIF(beosztás!$LA205:$MD205,"S9")*9)+(COUNTIF(beosztás!$LA205:$MD205,"S10")*10)+(COUNTIF(beosztás!$LA205:$MD205,"S11")*11)+(COUNTIF(beosztás!$LA205:$MD205,"S12")*12)</f>
        <v>0</v>
      </c>
      <c r="HP203" s="710">
        <f>COUNTIF(beosztás!$LA205:$MD205,"BN")*12+COUNTIF(beosztás!$LA205:$MD205,"BÉ")*12+COUNTIF(beosztás!$LA205:$MD205,"BDE")*8+COUNTIF(beosztás!$LA205:$MD205,"BDU")*8+COUNTIF(beosztás!$LA205:$MD205,"BÉJ")*8+COUNTIF(beosztás!$LA205:$MD205,"B1")*1+COUNTIF(beosztás!$LA205:$MD205,"B2")*2+COUNTIF(beosztás!$LA205:$MD205,"B3")*3+COUNTIF(beosztás!$KZ205:$MC205,"B5")*5+COUNTIF(beosztás!$KZ205:$MC205,"B6")*6+COUNTIF(beosztás!$KZ205:$MC205,"B7")*7+COUNTIF(beosztás!$KZ205:$MC205,"B8")*8+COUNTIF(beosztás!$LA205:$MD205,"B9")*9+COUNTIF(beosztás!$LA205:$MD205,"B10")*10+COUNTIF(beosztás!$LA205:$MD205,"B11")*11+COUNTIF(beosztás!$LA205:$MD205,"B12")*12+COUNTIF(beosztás!$LA205:$MD205,"BP")*0</f>
        <v>0</v>
      </c>
      <c r="HQ203" s="24">
        <f t="shared" si="953"/>
        <v>0</v>
      </c>
      <c r="HR203" s="710">
        <f>IF(C203="",0,alapadatok!$AN$12)</f>
        <v>0</v>
      </c>
      <c r="HS203" s="19">
        <f t="shared" si="954"/>
        <v>0</v>
      </c>
      <c r="HT203" s="907">
        <f t="shared" si="955"/>
        <v>0</v>
      </c>
      <c r="HU203" s="42"/>
      <c r="HV203" s="709">
        <f>COUNTIF(beosztás!$ME205:$NI205,"DE")*8</f>
        <v>0</v>
      </c>
      <c r="HW203" s="710">
        <f>COUNTIF(beosztás!$ME205:$NI205,"DU")*8</f>
        <v>0</v>
      </c>
      <c r="HX203" s="710">
        <f>COUNTIF(beosztás!$ME205:$NI205,"ÉJ")*8</f>
        <v>0</v>
      </c>
      <c r="HY203" s="710">
        <f>COUNTIF(beosztás!$ME205:$NI205,"N")*12</f>
        <v>0</v>
      </c>
      <c r="HZ203" s="710">
        <f>COUNTIF(beosztás!$ME205:$NI205,"É")*12</f>
        <v>0</v>
      </c>
      <c r="IA203" s="710">
        <f>SUM(beosztás!$ME205:$NI205)</f>
        <v>0</v>
      </c>
      <c r="IB203" s="710">
        <f>(COUNTIF(beosztás!$ME205:$NI205,"SN")*12)+(COUNTIF(beosztás!$ME205:$NI205,"SDE")*8)+(COUNTIF(beosztás!$ME205:$NI205,"SDU")*8)+(COUNTIF(beosztás!$ME205:$NI205,"SÉ")*12)+(COUNTIF(beosztás!$ME205:$NI205,"SÉJ")*8)+(COUNTIF(beosztás!$ME205:$NI205,"S1")*1)+(COUNTIF(beosztás!$ME205:$NI205,"S2")*2)+(COUNTIF(beosztás!$ME205:$NI205,"S3")*3)+(COUNTIF(beosztás!$ME205:$NI205,"S4")*4)+(COUNTIF(beosztás!$ME205:$NI205,"S5")*5)+(COUNTIF(beosztás!$ME205:$NI205,"S6")*6)+(COUNTIF(beosztás!$ME205:$NI205,"S7")*7)+(COUNTIF(beosztás!$ME205:$NI205,"S8")*8)+(COUNTIF(beosztás!$ME205:$NI205,"S9")*9)+(COUNTIF(beosztás!$ME205:$NI205,"S10")*10)+(COUNTIF(beosztás!$ME205:$NI205,"S11")*11)+(COUNTIF(beosztás!$ME205:$NI205,"S12")*12)</f>
        <v>0</v>
      </c>
      <c r="IC203" s="710">
        <f>COUNTIF(beosztás!$ME205:$NI205,"FÜ")*8</f>
        <v>0</v>
      </c>
      <c r="ID203" s="710">
        <f>COUNTIF(beosztás!$ME205:$NI205,"BN")*12+COUNTIF(beosztás!$ME205:$NI205,"BÉ")*12+COUNTIF(beosztás!$ME205:$NI205,"BDE")*8+COUNTIF(beosztás!$ME205:$NI205,"BDU")*8+COUNTIF(beosztás!$ME205:$NI205,"BÉJ")*8+COUNTIF(beosztás!$ME205:$NI205,"B1")*1+COUNTIF(beosztás!$ME205:$NI205,"B2")*2+COUNTIF(beosztás!$ME205:$NI205,"B3")*3+COUNTIF(beosztás!$ME205:$NI205,"B5")*5+COUNTIF(beosztás!$ME205:$NI205,"B6")*6+COUNTIF(beosztás!$ME205:$NI205,"B7")*7+COUNTIF(beosztás!$ME205:$NI205,"B8")*8+COUNTIF(beosztás!$ME205:$NI205,"B9")*9+COUNTIF(beosztás!$ME205:$NI205,"B10")*10+COUNTIF(beosztás!$ME205:$NI205,"B11")*11+COUNTIF(beosztás!$ME205:$NI205,"B12")*12+COUNTIF(beosztás!$ME205:$NI205,"BP")*0</f>
        <v>0</v>
      </c>
      <c r="IE203" s="24">
        <f t="shared" si="956"/>
        <v>0</v>
      </c>
      <c r="IF203" s="710">
        <f>IF(C203="",0,alapadatok!$AN$13)</f>
        <v>0</v>
      </c>
      <c r="IG203" s="19">
        <f t="shared" si="957"/>
        <v>0</v>
      </c>
      <c r="IH203" s="741">
        <f t="shared" si="958"/>
        <v>0</v>
      </c>
      <c r="II203" s="42"/>
      <c r="IJ203" s="25">
        <f t="shared" si="959"/>
        <v>0</v>
      </c>
      <c r="IK203" s="24">
        <f t="shared" si="960"/>
        <v>0</v>
      </c>
      <c r="IL203" s="24">
        <f t="shared" si="961"/>
        <v>0</v>
      </c>
      <c r="IM203" s="24">
        <f t="shared" si="962"/>
        <v>0</v>
      </c>
      <c r="IN203" s="24">
        <f t="shared" si="963"/>
        <v>0</v>
      </c>
      <c r="IO203" s="24">
        <f t="shared" si="964"/>
        <v>0</v>
      </c>
      <c r="IP203" s="24">
        <f t="shared" si="965"/>
        <v>0</v>
      </c>
      <c r="IQ203" s="24">
        <f t="shared" si="966"/>
        <v>0</v>
      </c>
      <c r="IR203" s="24">
        <f t="shared" si="967"/>
        <v>0</v>
      </c>
      <c r="IS203" s="24">
        <f t="shared" si="968"/>
        <v>0</v>
      </c>
      <c r="IT203" s="24">
        <f t="shared" si="969"/>
        <v>0</v>
      </c>
      <c r="IU203" s="19">
        <f t="shared" si="970"/>
        <v>0</v>
      </c>
      <c r="IV203" s="907">
        <f t="shared" si="971"/>
        <v>0</v>
      </c>
      <c r="IW203" s="43"/>
      <c r="JF203" s="21"/>
      <c r="JG203" s="21"/>
    </row>
    <row r="204" spans="1:267" ht="15.75" hidden="1" thickBot="1" x14ac:dyDescent="0.3">
      <c r="A204" s="67">
        <f>IF(beosztás!A206=0,"",beosztás!A206)</f>
        <v>12</v>
      </c>
      <c r="B204" s="68" t="str">
        <f>IF(beosztás!B206=0,"",beosztás!B206)</f>
        <v/>
      </c>
      <c r="C204" s="69" t="str">
        <f>IF(beosztás!C206=0,"",beosztás!C206)</f>
        <v/>
      </c>
      <c r="D204" s="70" t="str">
        <f>IF(beosztás!D206=0,"",beosztás!D206)</f>
        <v/>
      </c>
      <c r="E204" s="18"/>
      <c r="F204" s="709">
        <f>COUNTIF(beosztás!$I206:$AM206,"DE")*8</f>
        <v>0</v>
      </c>
      <c r="G204" s="710">
        <f>COUNTIF(beosztás!$I206:$AM206,"DU")*8</f>
        <v>0</v>
      </c>
      <c r="H204" s="710">
        <f>COUNTIF(beosztás!$I206:$AM206,"ÉJ")*8</f>
        <v>0</v>
      </c>
      <c r="I204" s="710">
        <f>COUNTIF(beosztás!$I206:$AM206,"N")*12</f>
        <v>0</v>
      </c>
      <c r="J204" s="710">
        <f>COUNTIF(beosztás!$I206:$AM206,"é")*12</f>
        <v>0</v>
      </c>
      <c r="K204" s="710">
        <f>SUM(beosztás!$I206:$AM206)</f>
        <v>0</v>
      </c>
      <c r="L204" s="710">
        <f>COUNTIF(beosztás!$I206:$AM206,"FÜ")*8</f>
        <v>0</v>
      </c>
      <c r="M204" s="710">
        <f>(COUNTIF(beosztás!$I206:$AM206,"SN")*12)+(COUNTIF(beosztás!$I206:$AM206,"SDE")*8)+(COUNTIF(beosztás!$I206:$AM206,"SDU")*8)+(COUNTIF(beosztás!$I206:$AM206,"S1")*1)+(COUNTIF(beosztás!$I206:$AM206,"S2")*2)+(COUNTIF(beosztás!$I206:$AM206,"S3")*3)+(COUNTIF(beosztás!$I206:$AM206,"S4")*4)+(COUNTIF(beosztás!$I206:$AM206,"S5")*5)+(COUNTIF(beosztás!$I206:$AM206,"S6")*6)+(COUNTIF(beosztás!$I206:$AM206,"S7")*7)+(COUNTIF(beosztás!$I206:$AM206,"S8")*8)+(COUNTIF(beosztás!$I206:$AM206,"S9")*9)+(COUNTIF(beosztás!$I206:$AM206,"S10")*10)+(COUNTIF(beosztás!$I206:$AM206,"S11")*11)+(COUNTIF(beosztás!$I206:$AM206,"S12")*12)+(COUNTIF(beosztás!$I206:$AM206,"SÉ")*12)+(COUNTIF(beosztás!$I206:$AM206,"SÉJ")*8)</f>
        <v>0</v>
      </c>
      <c r="N204" s="710">
        <f>COUNTIF(beosztás!$I206:$AM206,"BN")*12+COUNTIF(beosztás!$I206:$AM206,"BÉ")*12+COUNTIF(beosztás!$I206:$AM206,"BDE")*8+COUNTIF(beosztás!$I206:$AM206,"BDU")*8+COUNTIF(beosztás!$I206:$AM206,"BÉJ")*8+COUNTIF(beosztás!$I206:$AM206,"B1")*1+COUNTIF(beosztás!$I206:$AM206,"B2")*2+COUNTIF(beosztás!$I206:$AM206,"B3")*3+COUNTIF(beosztás!$I206:$AM206,"B5")*5+COUNTIF(beosztás!$I206:$AM206,"B6")*6+COUNTIF(beosztás!$I206:$AM206,"B7")*7+COUNTIF(beosztás!$I206:$AM206,"B8")*8+COUNTIF(beosztás!$I206:$AM206,"B9")*9+COUNTIF(beosztás!$I206:$AM206,"B10")*10+COUNTIF(beosztás!$I206:$AM206,"B11")*11+COUNTIF(beosztás!$I206:$AM206,"B12")*12+COUNTIF(beosztás!$I206:$AM206,"BP")*0</f>
        <v>0</v>
      </c>
      <c r="O204" s="24">
        <f t="shared" si="905"/>
        <v>0</v>
      </c>
      <c r="P204" s="710">
        <f>IF(C204="",0,alapadatok!$AN$2)</f>
        <v>0</v>
      </c>
      <c r="Q204" s="19">
        <f t="shared" si="906"/>
        <v>0</v>
      </c>
      <c r="R204" s="741">
        <f t="shared" si="907"/>
        <v>0</v>
      </c>
      <c r="S204" s="40"/>
      <c r="T204" s="709">
        <f>COUNTIF(beosztás!$AN206:$BO206,"DE")*8</f>
        <v>0</v>
      </c>
      <c r="U204" s="710">
        <f>COUNTIF(beosztás!$AN206:$BO206,"DU")*8</f>
        <v>0</v>
      </c>
      <c r="V204" s="710">
        <f>COUNTIF(beosztás!$AN206:$BO206,"ÉJ")*8</f>
        <v>0</v>
      </c>
      <c r="W204" s="710">
        <f>COUNTIF(beosztás!$AN206:$BO206,"N")*12</f>
        <v>0</v>
      </c>
      <c r="X204" s="710">
        <f>COUNTIF(beosztás!$AN206:$BO206,"É")*12</f>
        <v>0</v>
      </c>
      <c r="Y204" s="710">
        <f>SUM(beosztás!$AN206:$BO206)</f>
        <v>0</v>
      </c>
      <c r="Z204" s="710">
        <f>(COUNTIF(beosztás!$AN206:$BO206,"SN")*12)+(COUNTIF(beosztás!$AN206:$BO206,"SDE")*8)+(COUNTIF(beosztás!$AN206:$BO206,"SDU")*8)+(COUNTIF(beosztás!$AN206:$BO206,"SÉ")*12)+(COUNTIF(beosztás!$AN206:$BO206,"SÉJ")*8)+(COUNTIF(beosztás!$AN206:$BO206,"S1")*1)+(COUNTIF(beosztás!$AN206:$BO206,"S2")*2)+(COUNTIF(beosztás!$AN206:$BO206,"S3")*3)+(COUNTIF(beosztás!$AN206:$BO206,"S4")*4)+(COUNTIF(beosztás!$AN206:$BO206,"S5")*5)+(COUNTIF(beosztás!$AN206:$BO206,"S6")*6)+(COUNTIF(beosztás!$AN206:$BO206,"S7")*7)+(COUNTIF(beosztás!$AN206:$BO206,"S8")*8)+(COUNTIF(beosztás!$AN206:$BO206,"S9")*9)+(COUNTIF(beosztás!$AN206:$BO206,"S10")*10)+(COUNTIF(beosztás!$AN206:$BO206,"S11")*11)+(COUNTIF(beosztás!$AN206:$BO206,"S12")*12)</f>
        <v>0</v>
      </c>
      <c r="AA204" s="710">
        <f>COUNTIF(beosztás!$AN206:$BO206,"FÜ")*8</f>
        <v>0</v>
      </c>
      <c r="AB204" s="710">
        <f>COUNTIF(beosztás!$AN206:$BO206,"BN")*12+COUNTIF(beosztás!$AN206:$BO206,"BÉ")*12+COUNTIF(beosztás!$AN206:$BO206,"BDE")*8+COUNTIF(beosztás!$AN206:$BO206,"BDU")*8+COUNTIF(beosztás!$AN206:$BO206,"BÉJ")*8+COUNTIF(beosztás!$AN206:$BO206,"B1")*1+COUNTIF(beosztás!$AN206:$BO206,"B2")*2+COUNTIF(beosztás!$AN206:$BO206,"B3")*3+COUNTIF(beosztás!$AN206:$BO206,"B5")*5+COUNTIF(beosztás!$AN206:$BO206,"B6")*6+COUNTIF(beosztás!$AN206:$BO206,"B7")*7+COUNTIF(beosztás!$AN206:$BO206,"B8")*8+COUNTIF(beosztás!$AN206:$BO206,"B9")*9+COUNTIF(beosztás!$AN206:$BO206,"B10")*10+COUNTIF(beosztás!$AN206:$BO206,"B11")*11+COUNTIF(beosztás!$AN206:$BO206,"B12")*12+COUNTIF(beosztás!$AN206:$BO206,"BP")*0</f>
        <v>0</v>
      </c>
      <c r="AC204" s="24">
        <f t="shared" si="908"/>
        <v>0</v>
      </c>
      <c r="AD204" s="710">
        <f>IF(C204="",0,alapadatok!$AN$3)</f>
        <v>0</v>
      </c>
      <c r="AE204" s="19">
        <f t="shared" si="685"/>
        <v>0</v>
      </c>
      <c r="AF204" s="741">
        <f t="shared" si="909"/>
        <v>0</v>
      </c>
      <c r="AG204" s="40"/>
      <c r="AH204" s="25">
        <f t="shared" si="910"/>
        <v>0</v>
      </c>
      <c r="AI204" s="24">
        <f t="shared" si="911"/>
        <v>0</v>
      </c>
      <c r="AJ204" s="24">
        <f t="shared" si="912"/>
        <v>0</v>
      </c>
      <c r="AK204" s="24">
        <f t="shared" si="913"/>
        <v>0</v>
      </c>
      <c r="AL204" s="24">
        <f t="shared" si="914"/>
        <v>0</v>
      </c>
      <c r="AM204" s="24">
        <f t="shared" si="915"/>
        <v>0</v>
      </c>
      <c r="AN204" s="24">
        <f t="shared" si="916"/>
        <v>0</v>
      </c>
      <c r="AO204" s="24">
        <f t="shared" si="917"/>
        <v>0</v>
      </c>
      <c r="AP204" s="24">
        <f t="shared" si="686"/>
        <v>0</v>
      </c>
      <c r="AQ204" s="24">
        <f t="shared" si="687"/>
        <v>0</v>
      </c>
      <c r="AR204" s="24">
        <f t="shared" si="688"/>
        <v>0</v>
      </c>
      <c r="AS204" s="19">
        <f t="shared" si="689"/>
        <v>0</v>
      </c>
      <c r="AT204" s="741">
        <f t="shared" si="918"/>
        <v>0</v>
      </c>
      <c r="AU204" s="41"/>
      <c r="AV204" s="709">
        <f>COUNTIF(beosztás!$BP206:$CT206,"DE")*8</f>
        <v>0</v>
      </c>
      <c r="AW204" s="710">
        <f>COUNTIF(beosztás!$BP206:$CT206,"DU")*8</f>
        <v>0</v>
      </c>
      <c r="AX204" s="710">
        <f>COUNTIF(beosztás!$BP206:$CT206,"ÉJ")*8</f>
        <v>0</v>
      </c>
      <c r="AY204" s="710">
        <f>COUNTIF(beosztás!$BP206:$CT206,"N")*12</f>
        <v>0</v>
      </c>
      <c r="AZ204" s="710">
        <f>COUNTIF(beosztás!$BP206:$CT206,"é")*12</f>
        <v>0</v>
      </c>
      <c r="BA204" s="710">
        <f>SUM(beosztás!$BP206:$CT206)</f>
        <v>0</v>
      </c>
      <c r="BB204" s="710">
        <f>COUNTIF(beosztás!$BP206:$CT206,"FÜ")*8</f>
        <v>0</v>
      </c>
      <c r="BC204" s="897">
        <f>(COUNTIF(beosztás!$BP206:$CT206,"SN")*12)+(COUNTIF(beosztás!$BP206:$CT206,"SDE")*8)+(COUNTIF(beosztás!$BP206:$CT206,"SDU")*8)+(COUNTIF(beosztás!$BP206:$CT206,"SÉ")*12)+(COUNTIF(beosztás!$BP206:$CT206,"SÉJ")*8)+(COUNTIF(beosztás!$BP206:$CT206,"S1")*1)+(COUNTIF(beosztás!$BP206:$CT206,"S2")*2)+(COUNTIF(beosztás!$BP206:$CT206,"S3")*3)+(COUNTIF(beosztás!$BP206:$CT206,"S4")*4)+(COUNTIF(beosztás!$BP206:$CT206,"S5")*5)+(COUNTIF(beosztás!$BP206:$CT206,"S6")*6)+(COUNTIF(beosztás!$BP206:$CT206,"S7")*7)+(COUNTIF(beosztás!$BP206:$CT206,"S8")*8)+(COUNTIF(beosztás!$BP206:$CT206,"S9")*9)+(COUNTIF(beosztás!$BP206:$CT206,"S10")*10)+(COUNTIF(beosztás!$BP206:$CT206,"S11")*11)+(COUNTIF(beosztás!$BP206:$CT206,"S12")*12)</f>
        <v>0</v>
      </c>
      <c r="BD204" s="710">
        <f>COUNTIF(beosztás!$BP206:$CT206,"BN")*12+COUNTIF(beosztás!$BP206:$CT206,"BÉ")*12+COUNTIF(beosztás!$BP206:$CT206,"BDE")*8+COUNTIF(beosztás!$BP206:$CT206,"BDU")*8+COUNTIF(beosztás!$BP206:$CT206,"BÉJ")*8+COUNTIF(beosztás!$BP206:$CT206,"B1")*1+COUNTIF(beosztás!$BP206:$CT206,"B2")*2+COUNTIF(beosztás!$BP206:$CT206,"B3")*3+COUNTIF(beosztás!$BP206:$CT206,"B5")*5+COUNTIF(beosztás!$BP206:$CT206,"B6")*6+COUNTIF(beosztás!$BP206:$CT206,"B7")*7+COUNTIF(beosztás!$BP206:$CT206,"B8")*8+COUNTIF(beosztás!$BP206:$CT206,"B9")*9+COUNTIF(beosztás!$BP206:$CT206,"B10")*10+COUNTIF(beosztás!$BP206:$CT206,"B11")*11+COUNTIF(beosztás!$BP206:$CT206,"B12")*12+COUNTIF(beosztás!$BP206:$CT206,"BP")*0</f>
        <v>0</v>
      </c>
      <c r="BE204" s="24">
        <f t="shared" si="919"/>
        <v>0</v>
      </c>
      <c r="BF204" s="710">
        <f>IF(C204="",0,alapadatok!$AN$4)</f>
        <v>0</v>
      </c>
      <c r="BG204" s="19">
        <f t="shared" si="920"/>
        <v>0</v>
      </c>
      <c r="BH204" s="741">
        <f t="shared" si="921"/>
        <v>0</v>
      </c>
      <c r="BI204" s="40"/>
      <c r="BJ204" s="709">
        <f>COUNTIF(beosztás!$CU206:$DX206,"DE")*8</f>
        <v>0</v>
      </c>
      <c r="BK204" s="710">
        <f>COUNTIF(beosztás!$CU206:$DX206,"DU")*8</f>
        <v>0</v>
      </c>
      <c r="BL204" s="710">
        <f>COUNTIF(beosztás!$CU206:$DX206,"ÉJ")*8</f>
        <v>0</v>
      </c>
      <c r="BM204" s="710">
        <f>COUNTIF(beosztás!$CU206:$DX206,"N")*12</f>
        <v>0</v>
      </c>
      <c r="BN204" s="710">
        <f>COUNTIF(beosztás!$CU206:$DX206,"É")*12</f>
        <v>0</v>
      </c>
      <c r="BO204" s="710">
        <f>SUM(beosztás!$CU206:$DX206)</f>
        <v>0</v>
      </c>
      <c r="BP204" s="897">
        <f>(COUNTIF(beosztás!$CU206:$DX206,"SN")*12)+(COUNTIF(beosztás!$CU206:$DX206,"SDE")*8)+(COUNTIF(beosztás!$CU206:$DX206,"SDU")*8)+(COUNTIF(beosztás!$CU206:$DX206,"SÉ")*12)+(COUNTIF(beosztás!$CU206:$DX206,"SÉJ")*8)+(COUNTIF(beosztás!$CU206:$DX206,"S1")*1)+(COUNTIF(beosztás!$CU206:$DX206,"S2")*2)+(COUNTIF(beosztás!$CU206:$DX206,"S3")*3)+(COUNTIF(beosztás!$CU206:$DX206,"S4")*4)+(COUNTIF(beosztás!$CU206:$DX206,"S5")*5)+(COUNTIF(beosztás!$CU206:$DX206,"S6")*6)+(COUNTIF(beosztás!$CU206:$DX206,"S7")*7)+(COUNTIF(beosztás!$CU206:$DX206,"S8")*8)+(COUNTIF(beosztás!$CU206:$DX206,"S9")*9)+(COUNTIF(beosztás!$CU206:$DX206,"S10")*10)+(COUNTIF(beosztás!$CU206:$DX206,"S11")*11)+(COUNTIF(beosztás!$CU206:$DX206,"S12")*12)</f>
        <v>0</v>
      </c>
      <c r="BQ204" s="710">
        <f>COUNTIF(beosztás!$CU206:$DX206,"FÜ")*8</f>
        <v>0</v>
      </c>
      <c r="BR204" s="710">
        <f>COUNTIF(beosztás!$CU206:$DX206,"BN")*12+COUNTIF(beosztás!$CU206:$DX206,"BÉ")*12+COUNTIF(beosztás!$CU206:$DX206,"BDE")*8+COUNTIF(beosztás!$CU206:$DX206,"BDU")*8+COUNTIF(beosztás!$CU206:$DX206,"BÉJ")*8+COUNTIF(beosztás!$CU206:$DX206,"B1")*1+COUNTIF(beosztás!$CU206:$DX206,"B2")*2+COUNTIF(beosztás!$CU206:$DX206,"B3")*3+COUNTIF(beosztás!$CU206:$DX206,"B5")*5+COUNTIF(beosztás!$CU206:$DX206,"B6")*6+COUNTIF(beosztás!$CU206:$DX206,"B7")*7+COUNTIF(beosztás!$CU206:$DX206,"B8")*8+COUNTIF(beosztás!$CU206:$DX206,"B9")*9+COUNTIF(beosztás!$CU206:$DX206,"B10")*10+COUNTIF(beosztás!$CU206:$DX206,"B11")*11+COUNTIF(beosztás!$CU206:$DX206,"B12")*12+COUNTIF(beosztás!$CU206:$DX206,"BP")*0</f>
        <v>0</v>
      </c>
      <c r="BS204" s="24">
        <f t="shared" si="922"/>
        <v>0</v>
      </c>
      <c r="BT204" s="710">
        <f>IF(C204="",0,alapadatok!$AN$5)</f>
        <v>0</v>
      </c>
      <c r="BU204" s="19">
        <f t="shared" si="923"/>
        <v>0</v>
      </c>
      <c r="BV204" s="741">
        <f t="shared" si="924"/>
        <v>0</v>
      </c>
      <c r="BW204" s="40"/>
      <c r="BX204" s="25">
        <f t="shared" si="925"/>
        <v>0</v>
      </c>
      <c r="BY204" s="24">
        <f t="shared" si="926"/>
        <v>0</v>
      </c>
      <c r="BZ204" s="24">
        <f t="shared" si="927"/>
        <v>0</v>
      </c>
      <c r="CA204" s="24">
        <f t="shared" si="928"/>
        <v>0</v>
      </c>
      <c r="CB204" s="24">
        <f t="shared" si="929"/>
        <v>0</v>
      </c>
      <c r="CC204" s="24">
        <f t="shared" si="930"/>
        <v>0</v>
      </c>
      <c r="CD204" s="24">
        <f t="shared" si="931"/>
        <v>0</v>
      </c>
      <c r="CE204" s="24">
        <f t="shared" si="932"/>
        <v>0</v>
      </c>
      <c r="CF204" s="24">
        <f t="shared" si="933"/>
        <v>0</v>
      </c>
      <c r="CG204" s="24">
        <f t="shared" si="934"/>
        <v>0</v>
      </c>
      <c r="CH204" s="24">
        <f t="shared" si="935"/>
        <v>0</v>
      </c>
      <c r="CI204" s="19">
        <f t="shared" si="936"/>
        <v>0</v>
      </c>
      <c r="CJ204" s="741">
        <f t="shared" si="937"/>
        <v>0</v>
      </c>
      <c r="CK204" s="41"/>
      <c r="CL204" s="709">
        <f>COUNTIF(beosztás!$DY206:$FC206,"DE")*8</f>
        <v>0</v>
      </c>
      <c r="CM204" s="710">
        <f>COUNTIF(beosztás!$DY206:$FC206,"DU")*8</f>
        <v>0</v>
      </c>
      <c r="CN204" s="710">
        <f>COUNTIF(beosztás!$DY206:$FC206,"ÉJ")*8</f>
        <v>0</v>
      </c>
      <c r="CO204" s="710">
        <f>COUNTIF(beosztás!$DY206:$FC206,"N")*12</f>
        <v>0</v>
      </c>
      <c r="CP204" s="710">
        <f>COUNTIF(beosztás!$DY206:$FC206,"é")*12</f>
        <v>0</v>
      </c>
      <c r="CQ204" s="710">
        <f>SUM(beosztás!$DY206:$FC206)</f>
        <v>0</v>
      </c>
      <c r="CR204" s="710">
        <f>COUNTIF(beosztás!$DY206:$FC206,"FÜ")*8</f>
        <v>0</v>
      </c>
      <c r="CS204" s="897">
        <f>(COUNTIF(beosztás!$DY206:$FC206,"SN")*12)+(COUNTIF(beosztás!$DY206:$FC206,"SDE")*8)+(COUNTIF(beosztás!$DY206:$FC206,"SDU")*8)+(COUNTIF(beosztás!$DY206:$FC206,"SÉ")*12)+(COUNTIF(beosztás!$DY206:$FC206,"SÉJ")*8)+(COUNTIF(beosztás!$DY206:$FC206,"S1")*1)+(COUNTIF(beosztás!$DY206:$FC206,"S2")*2)+(COUNTIF(beosztás!$DY206:$FC206,"S3")*3)+(COUNTIF(beosztás!$DY206:$FC206,"S4")*4)+(COUNTIF(beosztás!$DY206:$FC206,"S5")*5)+(COUNTIF(beosztás!$DY206:$FC206,"S6")*6)+(COUNTIF(beosztás!$DY206:$FC206,"S7")*7)+(COUNTIF(beosztás!$DY206:$FC206,"S8")*8)+(COUNTIF(beosztás!$DY206:$FC206,"S9")*9)+(COUNTIF(beosztás!$DY206:$FC206,"S10")*10)+(COUNTIF(beosztás!$DY206:$FC206,"S11")*11)+(COUNTIF(beosztás!$DY206:$FC206,"S12")*12)</f>
        <v>0</v>
      </c>
      <c r="CT204" s="710">
        <f>COUNTIF(beosztás!$DY206:$FC206,"BN")*12+COUNTIF(beosztás!$DY206:$FC206,"BÉ")*12+COUNTIF(beosztás!$DY206:$FC206,"BDE")*8+COUNTIF(beosztás!$DY206:$FC206,"BDU")*8+COUNTIF(beosztás!$DY206:$FC206,"BÉJ")*8+COUNTIF(beosztás!$DY206:$FC206,"B1")*1+COUNTIF(beosztás!$DY206:$FC206,"B2")*2+COUNTIF(beosztás!$DY206:$FC206,"B3")*3+COUNTIF(beosztás!$DY206:$FC206,"B5")*5+COUNTIF(beosztás!$DY206:$FC206,"B6")*6+COUNTIF(beosztás!$DY206:$FC206,"B7")*7+COUNTIF(beosztás!$DY206:$FC206,"B8")*8+COUNTIF(beosztás!$DY206:$FC206,"B9")*9+COUNTIF(beosztás!$DY206:$FC206,"B10")*10+COUNTIF(beosztás!$DY206:$FC206,"B11")*11+COUNTIF(beosztás!$DY206:$FC206,"B12")*12+COUNTIF(beosztás!$DY206:$FC206,"BP")*0</f>
        <v>0</v>
      </c>
      <c r="CU204" s="24">
        <f t="shared" si="938"/>
        <v>0</v>
      </c>
      <c r="CV204" s="710">
        <f>IF(C204="",0,alapadatok!$AN$6)</f>
        <v>0</v>
      </c>
      <c r="CW204" s="19">
        <f t="shared" si="863"/>
        <v>0</v>
      </c>
      <c r="CX204" s="907">
        <f t="shared" si="939"/>
        <v>0</v>
      </c>
      <c r="CY204" s="40"/>
      <c r="CZ204" s="709">
        <f>COUNTIF(beosztás!$FD206:$GG206,"DE")*8</f>
        <v>0</v>
      </c>
      <c r="DA204" s="710">
        <f>COUNTIF(beosztás!$FD206:$GG206,"DU")*8</f>
        <v>0</v>
      </c>
      <c r="DB204" s="710">
        <f>COUNTIF(beosztás!$FD206:$GG206,"ÉJ")*8</f>
        <v>0</v>
      </c>
      <c r="DC204" s="710">
        <f>COUNTIF(beosztás!$FD206:$GG206,"N")*12</f>
        <v>0</v>
      </c>
      <c r="DD204" s="710">
        <f>COUNTIF(beosztás!$FD206:$GG206,"É")*12</f>
        <v>0</v>
      </c>
      <c r="DE204" s="710">
        <f>SUM(beosztás!$FD206:$GG206)</f>
        <v>0</v>
      </c>
      <c r="DF204" s="897">
        <f>(COUNTIF(beosztás!$FD206:$GG206,"SN")*12)+(COUNTIF(beosztás!$FD206:$GG206,"SDE")*8)+(COUNTIF(beosztás!$FD206:$GG206,"SDU")*8)+(COUNTIF(beosztás!$FD206:$GG206,"SÉ")*12)+(COUNTIF(beosztás!$FD206:$GG206,"SÉJ")*8)+(COUNTIF(beosztás!$FD206:$GG206,"S1")*1)+(COUNTIF(beosztás!$FD206:$GG206,"S2")*2)+(COUNTIF(beosztás!$FD206:$GG206,"S3")*3)+(COUNTIF(beosztás!$FD206:$GG206,"S4")*4)+(COUNTIF(beosztás!$FD206:$GG206,"S5")*5)+(COUNTIF(beosztás!$FD206:$GG206,"S6")*6)+(COUNTIF(beosztás!$FD206:$GG206,"S7")*7)+(COUNTIF(beosztás!$FD206:$GG206,"S8")*8)+(COUNTIF(beosztás!$FD206:$GG206,"S9")*9)+(COUNTIF(beosztás!$FD206:$GG206,"S10")*10)+(COUNTIF(beosztás!$FD206:$GG206,"S11")*11)+(COUNTIF(beosztás!$FD206:$GG206,"S12")*12)</f>
        <v>0</v>
      </c>
      <c r="DG204" s="710">
        <f>COUNTIF(beosztás!$FD206:$GG206,"FÜ")*8</f>
        <v>0</v>
      </c>
      <c r="DH204" s="710">
        <f>COUNTIF(beosztás!$FD206:$GG206,"BN")*12+COUNTIF(beosztás!$FD206:$GG206,"BÉ")*12+COUNTIF(beosztás!$FD206:$GG206,"BDE")*8+COUNTIF(beosztás!$FD206:$GG206,"BDU")*8+COUNTIF(beosztás!$FD206:$GG206,"BÉJ")*8+COUNTIF(beosztás!$FD206:$GG206,"B1")*1+COUNTIF(beosztás!$FD206:$GG206,"B2")*2+COUNTIF(beosztás!$FD206:$GG206,"B3")*3+COUNTIF(beosztás!$FD206:$GG206,"B5")*5+COUNTIF(beosztás!$FD206:$GG206,"B6")*6+COUNTIF(beosztás!$FD206:$GG206,"B7")*7+COUNTIF(beosztás!$FD206:$GG206,"B8")*8+COUNTIF(beosztás!$FD206:$GG206,"B9")*9+COUNTIF(beosztás!$FD206:$GG206,"B10")*10+COUNTIF(beosztás!$FD206:$GG206,"B11")*11+COUNTIF(beosztás!$FD206:$GG206,"B12")*12+COUNTIF(beosztás!$FD206:$GG206,"BP")*0</f>
        <v>0</v>
      </c>
      <c r="DI204" s="24">
        <f t="shared" si="940"/>
        <v>0</v>
      </c>
      <c r="DJ204" s="710">
        <f>IF(C204="",0,alapadatok!$AN$7)</f>
        <v>0</v>
      </c>
      <c r="DK204" s="19">
        <f t="shared" si="864"/>
        <v>0</v>
      </c>
      <c r="DL204" s="741">
        <f t="shared" si="941"/>
        <v>0</v>
      </c>
      <c r="DM204" s="40"/>
      <c r="DN204" s="25">
        <f t="shared" si="865"/>
        <v>0</v>
      </c>
      <c r="DO204" s="24">
        <f t="shared" si="866"/>
        <v>0</v>
      </c>
      <c r="DP204" s="24">
        <f t="shared" si="867"/>
        <v>0</v>
      </c>
      <c r="DQ204" s="24">
        <f t="shared" si="868"/>
        <v>0</v>
      </c>
      <c r="DR204" s="24">
        <f t="shared" si="869"/>
        <v>0</v>
      </c>
      <c r="DS204" s="24">
        <f t="shared" si="870"/>
        <v>0</v>
      </c>
      <c r="DT204" s="24">
        <f t="shared" si="871"/>
        <v>0</v>
      </c>
      <c r="DU204" s="24">
        <f t="shared" si="872"/>
        <v>0</v>
      </c>
      <c r="DV204" s="24">
        <f t="shared" si="873"/>
        <v>0</v>
      </c>
      <c r="DW204" s="24">
        <f t="shared" si="874"/>
        <v>0</v>
      </c>
      <c r="DX204" s="24">
        <f t="shared" si="875"/>
        <v>0</v>
      </c>
      <c r="DY204" s="19">
        <f t="shared" si="876"/>
        <v>0</v>
      </c>
      <c r="DZ204" s="907">
        <f t="shared" si="942"/>
        <v>0</v>
      </c>
      <c r="EA204" s="41"/>
      <c r="EB204" s="709">
        <f>COUNTIF(beosztás!$GH206:$HL206,"DE")*8</f>
        <v>0</v>
      </c>
      <c r="EC204" s="710">
        <f>COUNTIF(beosztás!$GH206:$HL206,"DU")*8</f>
        <v>0</v>
      </c>
      <c r="ED204" s="710">
        <f>COUNTIF(beosztás!$GH206:$HL206,"ÉJ")*8</f>
        <v>0</v>
      </c>
      <c r="EE204" s="710">
        <f>COUNTIF(beosztás!$GH206:$HL206,"N")*12</f>
        <v>0</v>
      </c>
      <c r="EF204" s="710">
        <f>COUNTIF(beosztás!$GH206:$HL206,"é")*12</f>
        <v>0</v>
      </c>
      <c r="EG204" s="710">
        <f>SUM(beosztás!$GH206:$HL206)</f>
        <v>0</v>
      </c>
      <c r="EH204" s="710">
        <f>COUNTIF(beosztás!$GH206:$HL206,"FÜ")*8</f>
        <v>0</v>
      </c>
      <c r="EI204" s="897">
        <f>(COUNTIF(beosztás!$GH206:$HL206,"SN")*12)+(COUNTIF(beosztás!$GH206:$HL206,"SDE")*8)+(COUNTIF(beosztás!$GH206:$HL206,"SDU")*8)+(COUNTIF(beosztás!$GH206:$HL206,"SÉ")*12)+(COUNTIF(beosztás!$GH206:$HL206,"SÉJ")*8)+(COUNTIF(beosztás!$GH206:$HL206,"S1")*1)+(COUNTIF(beosztás!$GH206:$HL206,"S2")*2)+(COUNTIF(beosztás!$GH206:$HL206,"S3")*3)+(COUNTIF(beosztás!$GH206:$HL206,"S4")*4)+(COUNTIF(beosztás!$GH206:$HL206,"S5")*5)+(COUNTIF(beosztás!$GH206:$HL206,"S6")*6)+(COUNTIF(beosztás!$GH206:$HL206,"S7")*7)+(COUNTIF(beosztás!$GH206:$HL206,"S8")*8)+(COUNTIF(beosztás!$GH206:$HL206,"S9")*9)+(COUNTIF(beosztás!$GH206:$HL206,"S10")*10)+(COUNTIF(beosztás!$GH206:$HL206,"S11")*11)+(COUNTIF(beosztás!$GH206:$HL206,"S12")*12)</f>
        <v>0</v>
      </c>
      <c r="EJ204" s="710">
        <f>COUNTIF(beosztás!$GH206:$HL206,"BN")*12+COUNTIF(beosztás!$GH206:$HL206,"BÉ")*12+COUNTIF(beosztás!$GH206:$HL206,"BDE")*8+COUNTIF(beosztás!$GH206:$HL206,"BDU")*8+COUNTIF(beosztás!$GH206:$HL206,"BÉJ")*8+COUNTIF(beosztás!$GH206:$HL206,"B1")*1+COUNTIF(beosztás!$GH206:$HL206,"B2")*2+COUNTIF(beosztás!$GH206:$HL206,"B3")*3+COUNTIF(beosztás!$GH206:$HL206,"B5")*5+COUNTIF(beosztás!$GH206:$HL206,"B6")*6+COUNTIF(beosztás!$GH206:$HL206,"B7")*7+COUNTIF(beosztás!$GH206:$HL206,"B8")*8+COUNTIF(beosztás!$GH206:$HL206,"B9")*9+COUNTIF(beosztás!$GH206:$HL206,"B10")*10+COUNTIF(beosztás!$GH206:$HL206,"B11")*11+COUNTIF(beosztás!$GH206:$HL206,"B12")*12+COUNTIF(beosztás!$GH206:$HL206,"BP")*0</f>
        <v>0</v>
      </c>
      <c r="EK204" s="24">
        <f t="shared" si="943"/>
        <v>0</v>
      </c>
      <c r="EL204" s="710">
        <f>IF(C204="",0,alapadatok!$AN$8)</f>
        <v>0</v>
      </c>
      <c r="EM204" s="19">
        <f t="shared" si="877"/>
        <v>0</v>
      </c>
      <c r="EN204" s="907">
        <f t="shared" si="944"/>
        <v>0</v>
      </c>
      <c r="EO204" s="40"/>
      <c r="EP204" s="709">
        <f>COUNTIF(beosztás!$HM206:$IQ206,"DE")*8</f>
        <v>0</v>
      </c>
      <c r="EQ204" s="710">
        <f>COUNTIF(beosztás!$HM206:$IQ206,"DU")*8</f>
        <v>0</v>
      </c>
      <c r="ER204" s="710">
        <f>COUNTIF(beosztás!$HM206:$IQ206,"ÉJ")*8</f>
        <v>0</v>
      </c>
      <c r="ES204" s="710">
        <f>COUNTIF(beosztás!$HM206:$IQ206,"N")*12</f>
        <v>0</v>
      </c>
      <c r="ET204" s="710">
        <f>COUNTIF(beosztás!$HM206:$IQ206,"É")*12</f>
        <v>0</v>
      </c>
      <c r="EU204" s="710">
        <f>SUM(beosztás!$HM206:$IQ206)</f>
        <v>0</v>
      </c>
      <c r="EV204" s="897">
        <f>(COUNTIF(beosztás!$HM206:$IQ206,"SN")*12)+(COUNTIF(beosztás!$HM206:$IQ206,"SDE")*8)+(COUNTIF(beosztás!$HM206:$IQ206,"SDU")*8)+(COUNTIF(beosztás!$HM206:$IQ206,"SÉ")*12)+(COUNTIF(beosztás!$HM206:$IQ206,"SÉJ")*8)+(COUNTIF(beosztás!$HM206:$IQ206,"S1")*1)+(COUNTIF(beosztás!$HM206:$IQ206,"S2")*2)+(COUNTIF(beosztás!$HM206:$IQ206,"S3")*3)+(COUNTIF(beosztás!$HM206:$IQ206,"S4")*4)+(COUNTIF(beosztás!$HM206:$IQ206,"S5")*5)+(COUNTIF(beosztás!$HM206:$IQ206,"S6")*6)+(COUNTIF(beosztás!$HM206:$IQ206,"S7")*7)+(COUNTIF(beosztás!$HM206:$IQ206,"S8")*8)+(COUNTIF(beosztás!$HM206:$IQ206,"S9")*9)+(COUNTIF(beosztás!$HM206:$IQ206,"S10")*10)+(COUNTIF(beosztás!$HM206:$IQ206,"S11")*11)+(COUNTIF(beosztás!$HM206:$IQ206,"S12")*12)</f>
        <v>0</v>
      </c>
      <c r="EW204" s="710">
        <f>COUNTIF(beosztás!$HM206:$IQ206,"FÜ")*8</f>
        <v>0</v>
      </c>
      <c r="EX204" s="710">
        <f>COUNTIF(beosztás!$HM206:$IQ206,"BN")*12+COUNTIF(beosztás!$HM206:$IQ206,"BÉ")*12+COUNTIF(beosztás!$HM206:$IQ206,"BDE")*8+COUNTIF(beosztás!$HM206:$IQ206,"BDU")*8+COUNTIF(beosztás!$HM206:$IQ206,"BÉJ")*8+COUNTIF(beosztás!$HM206:$IQ206,"B1")*1+COUNTIF(beosztás!$HM206:$IQ206,"B2")*2+COUNTIF(beosztás!$HM206:$IQ206,"B3")*3+COUNTIF(beosztás!$HM206:$IQ206,"B5")*5+COUNTIF(beosztás!$HM206:$IQ206,"B6")*6+COUNTIF(beosztás!$HM206:$IQ206,"B7")*7+COUNTIF(beosztás!$HM206:$IQ206,"B8")*8+COUNTIF(beosztás!$HM206:$IQ206,"B9")*9+COUNTIF(beosztás!$HM206:$IQ206,"B10")*10+COUNTIF(beosztás!$HM206:$IQ206,"B11")*11+COUNTIF(beosztás!$HM206:$IQ206,"B12")*12+COUNTIF(beosztás!$HM206:$IQ206,"BP")*0</f>
        <v>0</v>
      </c>
      <c r="EY204" s="24">
        <f t="shared" si="945"/>
        <v>0</v>
      </c>
      <c r="EZ204" s="710">
        <f>IF(C204="",0,alapadatok!$AN$9)</f>
        <v>0</v>
      </c>
      <c r="FA204" s="19">
        <f t="shared" si="878"/>
        <v>0</v>
      </c>
      <c r="FB204" s="907">
        <f t="shared" si="946"/>
        <v>0</v>
      </c>
      <c r="FC204" s="40"/>
      <c r="FD204" s="25">
        <f t="shared" si="879"/>
        <v>0</v>
      </c>
      <c r="FE204" s="24">
        <f t="shared" si="880"/>
        <v>0</v>
      </c>
      <c r="FF204" s="24">
        <f t="shared" si="881"/>
        <v>0</v>
      </c>
      <c r="FG204" s="24">
        <f t="shared" si="882"/>
        <v>0</v>
      </c>
      <c r="FH204" s="24">
        <f t="shared" si="883"/>
        <v>0</v>
      </c>
      <c r="FI204" s="24">
        <f t="shared" si="884"/>
        <v>0</v>
      </c>
      <c r="FJ204" s="24">
        <f t="shared" si="885"/>
        <v>0</v>
      </c>
      <c r="FK204" s="24">
        <f t="shared" si="886"/>
        <v>0</v>
      </c>
      <c r="FL204" s="24">
        <f t="shared" si="887"/>
        <v>0</v>
      </c>
      <c r="FM204" s="24">
        <f t="shared" si="888"/>
        <v>0</v>
      </c>
      <c r="FN204" s="24">
        <f t="shared" si="889"/>
        <v>0</v>
      </c>
      <c r="FO204" s="19">
        <f t="shared" si="890"/>
        <v>0</v>
      </c>
      <c r="FP204" s="907">
        <f t="shared" si="947"/>
        <v>0</v>
      </c>
      <c r="FQ204" s="41"/>
      <c r="FR204" s="709">
        <f>COUNTIF(beosztás!$IR206:$JU206,"DE")*8</f>
        <v>0</v>
      </c>
      <c r="FS204" s="710">
        <f>COUNTIF(beosztás!$IR206:$JU206,"DU")*8</f>
        <v>0</v>
      </c>
      <c r="FT204" s="710">
        <f>COUNTIF(beosztás!$IR206:$JU206,"ÉJ")*8</f>
        <v>0</v>
      </c>
      <c r="FU204" s="710">
        <f>COUNTIF(beosztás!$IR206:$JU206,"N")*12</f>
        <v>0</v>
      </c>
      <c r="FV204" s="710">
        <f>COUNTIF(beosztás!$IR206:$JU206,"é")*12</f>
        <v>0</v>
      </c>
      <c r="FW204" s="710">
        <f>SUM(beosztás!$IR206:$JU206)</f>
        <v>0</v>
      </c>
      <c r="FX204" s="710">
        <f>COUNTIF(beosztás!$IR206:$JU206,"FÜ")*8</f>
        <v>0</v>
      </c>
      <c r="FY204" s="897">
        <f>(COUNTIF(beosztás!$IR206:$JU206,"SN")*12)+(COUNTIF(beosztás!$IR206:$JU206,"SDE")*8)+(COUNTIF(beosztás!$IR206:$JU206,"SDU")*8)+(COUNTIF(beosztás!$IR206:$JU206,"SÉ")*12)+(COUNTIF(beosztás!$IR206:$JU206,"SÉJ")*8)+(COUNTIF(beosztás!$IR206:$JU206,"S1")*1)+(COUNTIF(beosztás!$IR206:$JU206,"S2")*2)+(COUNTIF(beosztás!$IR206:$JU206,"S3")*3)+(COUNTIF(beosztás!$IR206:$JU206,"S4")*4)+(COUNTIF(beosztás!$IR206:$JU206,"S5")*5)+(COUNTIF(beosztás!$IR206:$JU206,"S6")*6)+(COUNTIF(beosztás!$IR206:$JU206,"S7")*7)+(COUNTIF(beosztás!$IR206:$JU206,"S8")*8)+(COUNTIF(beosztás!$IR206:$JU206,"S9")*9)+(COUNTIF(beosztás!$IR206:$JU206,"S10")*10)+(COUNTIF(beosztás!$IR206:$JU206,"S11")*11)+(COUNTIF(beosztás!$IR206:$JU206,"S12")*12)</f>
        <v>0</v>
      </c>
      <c r="FZ204" s="710">
        <f>COUNTIF(beosztás!$IR206:$JU206,"BN")*12+COUNTIF(beosztás!$IR206:$JU206,"BÉ")*12+COUNTIF(beosztás!$IR206:$JU206,"BDE")*8+COUNTIF(beosztás!$IR206:$JU206,"BDU")*8+COUNTIF(beosztás!$IR206:$JU206,"BÉJ")*8+COUNTIF(beosztás!$IR206:$JU206,"B1")*1+COUNTIF(beosztás!$IR206:$JU206,"B2")*2+COUNTIF(beosztás!$IR206:$JU206,"B3")*3+COUNTIF(beosztás!$IR206:$JU206,"B5")*5+COUNTIF(beosztás!$IR206:$JU206,"B6")*6+COUNTIF(beosztás!$IR206:$JU206,"B7")*7+COUNTIF(beosztás!$IR206:$JU206,"B8")*8+COUNTIF(beosztás!$IR206:$JU206,"B9")*9+COUNTIF(beosztás!$IR206:$JU206,"B10")*10+COUNTIF(beosztás!$IR206:$JU206,"B11")*11+COUNTIF(beosztás!$IR206:$JU206,"B12")*12+COUNTIF(beosztás!$IR206:$JU206,"BP")*0</f>
        <v>0</v>
      </c>
      <c r="GA204" s="24">
        <f t="shared" si="948"/>
        <v>0</v>
      </c>
      <c r="GB204" s="710">
        <f>IF(C204="",0,alapadatok!$AN$10)</f>
        <v>0</v>
      </c>
      <c r="GC204" s="19">
        <f t="shared" si="891"/>
        <v>0</v>
      </c>
      <c r="GD204" s="907">
        <f t="shared" si="949"/>
        <v>0</v>
      </c>
      <c r="GE204" s="42"/>
      <c r="GF204" s="709">
        <f>COUNTIF(beosztás!$JV206:$KZ206,"DE")*8</f>
        <v>0</v>
      </c>
      <c r="GG204" s="710">
        <f>COUNTIF(beosztás!$JV206:$KZ206,"DU")*8</f>
        <v>0</v>
      </c>
      <c r="GH204" s="710">
        <f>COUNTIF(beosztás!$JV206:$KZ206,"ÉJ")*8</f>
        <v>0</v>
      </c>
      <c r="GI204" s="710">
        <f>COUNTIF(beosztás!$JV206:$KZ206,"N")*12</f>
        <v>0</v>
      </c>
      <c r="GJ204" s="710">
        <f>COUNTIF(beosztás!$JV206:$KZ206,"É")*12</f>
        <v>0</v>
      </c>
      <c r="GK204" s="710">
        <f>SUM(beosztás!$JV206:$KZ206)</f>
        <v>0</v>
      </c>
      <c r="GL204" s="897">
        <f>(COUNTIF(beosztás!$JV206:$KZ206,"SN")*12)+(COUNTIF(beosztás!$JV206:$KZ206,"SDE")*8)+(COUNTIF(beosztás!$JV206:$KZ206,"SDU")*8)+(COUNTIF(beosztás!$JV206:$KZ206,"SÉ")*12)+(COUNTIF(beosztás!$JV206:$KZ206,"SÉJ")*8)+(COUNTIF(beosztás!$JV206:$KZ206,"S1")*1)+(COUNTIF(beosztás!$JV206:$KZ206,"S2")*2)+(COUNTIF(beosztás!$JV206:$KZ206,"S3")*3)+(COUNTIF(beosztás!$JV206:$KZ206,"S4")*4)+(COUNTIF(beosztás!$JV206:$KZ206,"S5")*5)+(COUNTIF(beosztás!$JV206:$KZ206,"S6")*6)+(COUNTIF(beosztás!$JV206:$KZ206,"S7")*7)+(COUNTIF(beosztás!$JV206:$KZ206,"S8")*8)+(COUNTIF(beosztás!$JV206:$KZ206,"S9")*9)+(COUNTIF(beosztás!$JV206:$KZ206,"S10")*10)+(COUNTIF(beosztás!$JV206:$KZ206,"S11")*11)+(COUNTIF(beosztás!$JV206:$KZ206,"S12")*12)</f>
        <v>0</v>
      </c>
      <c r="GM204" s="710">
        <f>COUNTIF(beosztás!$JV206:$KZ206,"FÜ")*8</f>
        <v>0</v>
      </c>
      <c r="GN204" s="710">
        <f>COUNTIF(beosztás!$JV206:$KZ206,"BN")*12+COUNTIF(beosztás!$JV206:$KZ206,"BÉ")*12+COUNTIF(beosztás!$JV206:$KZ206,"BDE")*8+COUNTIF(beosztás!$JV206:$KZ206,"BDU")*8+COUNTIF(beosztás!$JV206:$KZ206,"BÉJ")*8+COUNTIF(beosztás!$JV206:$KZ206,"B1")*1+COUNTIF(beosztás!$JV206:$KZ206,"B2")*2+COUNTIF(beosztás!$JV206:$KZ206,"B3")*3+COUNTIF(beosztás!$JV206:$KZ206,"B5")*5+COUNTIF(beosztás!$JV206:$KZ206,"B6")*6+COUNTIF(beosztás!$JV206:$KZ206,"B7")*7+COUNTIF(beosztás!$JV206:$KZ206,"B8")*8+COUNTIF(beosztás!$JV206:$KZ206,"B9")*9+COUNTIF(beosztás!$JV206:$KZ206,"B10")*10+COUNTIF(beosztás!$JV206:$KZ206,"B11")*11+COUNTIF(beosztás!$JV206:$KZ206,"B12")*12+COUNTIF(beosztás!$JV206:$KZ206,"BP")*0</f>
        <v>0</v>
      </c>
      <c r="GO204" s="24">
        <f t="shared" si="950"/>
        <v>0</v>
      </c>
      <c r="GP204" s="710">
        <f>IF(C204="",0,alapadatok!$AN$11)</f>
        <v>0</v>
      </c>
      <c r="GQ204" s="19">
        <f t="shared" si="892"/>
        <v>0</v>
      </c>
      <c r="GR204" s="907">
        <f t="shared" si="951"/>
        <v>0</v>
      </c>
      <c r="GS204" s="42"/>
      <c r="GT204" s="25">
        <f t="shared" si="893"/>
        <v>0</v>
      </c>
      <c r="GU204" s="24">
        <f t="shared" si="894"/>
        <v>0</v>
      </c>
      <c r="GV204" s="24">
        <f t="shared" si="895"/>
        <v>0</v>
      </c>
      <c r="GW204" s="24">
        <f t="shared" si="896"/>
        <v>0</v>
      </c>
      <c r="GX204" s="24">
        <f t="shared" si="897"/>
        <v>0</v>
      </c>
      <c r="GY204" s="24">
        <f t="shared" si="898"/>
        <v>0</v>
      </c>
      <c r="GZ204" s="24">
        <f t="shared" si="899"/>
        <v>0</v>
      </c>
      <c r="HA204" s="24">
        <f t="shared" si="900"/>
        <v>0</v>
      </c>
      <c r="HB204" s="24">
        <f t="shared" si="901"/>
        <v>0</v>
      </c>
      <c r="HC204" s="24">
        <f t="shared" si="902"/>
        <v>0</v>
      </c>
      <c r="HD204" s="24">
        <f t="shared" si="903"/>
        <v>0</v>
      </c>
      <c r="HE204" s="19">
        <f t="shared" si="904"/>
        <v>0</v>
      </c>
      <c r="HF204" s="907">
        <f t="shared" si="952"/>
        <v>0</v>
      </c>
      <c r="HG204" s="41"/>
      <c r="HH204" s="709">
        <f>COUNTIF(beosztás!$LA206:$MD206,"DE")*8</f>
        <v>0</v>
      </c>
      <c r="HI204" s="710">
        <f>COUNTIF(beosztás!$LA206:$MD206,"DU")*8</f>
        <v>0</v>
      </c>
      <c r="HJ204" s="710">
        <f>COUNTIF(beosztás!$LA206:$MD206,"ÉJ")*8</f>
        <v>0</v>
      </c>
      <c r="HK204" s="710">
        <f>COUNTIF(beosztás!$LA206:$MD206,"N")*12</f>
        <v>0</v>
      </c>
      <c r="HL204" s="710">
        <f>COUNTIF(beosztás!$LA206:$MD206,"é")*12</f>
        <v>0</v>
      </c>
      <c r="HM204" s="710">
        <f>SUM(beosztás!$LA206:$MD206)</f>
        <v>0</v>
      </c>
      <c r="HN204" s="710">
        <f>COUNTIF(beosztás!$LA206:$MD206,"FÜ")*8</f>
        <v>0</v>
      </c>
      <c r="HO204" s="897">
        <f>(COUNTIF(beosztás!$LA206:$MD206,"SN")*12)+(COUNTIF(beosztás!$LA206:$MD206,"SDE")*8)+(COUNTIF(beosztás!$LA206:$MD206,"SDU")*8)+(COUNTIF(beosztás!$LA206:$MD206,"SÉ")*12)+(COUNTIF(beosztás!$LA206:$MD206,"SÉJ")*8)+(COUNTIF(beosztás!$LA206:$MD206,"S1")*1)+(COUNTIF(beosztás!$LA206:$MD206,"S2")*2)+(COUNTIF(beosztás!$LA206:$MD206,"S3")*3)+(COUNTIF(beosztás!$LA206:$MD206,"S4")*4)+(COUNTIF(beosztás!$LA206:$MD206,"S5")*5)+(COUNTIF(beosztás!$LA206:$MD206,"S6")*6)+(COUNTIF(beosztás!$LA206:$MD206,"S7")*7)+(COUNTIF(beosztás!$LA206:$MD206,"S8")*8)+(COUNTIF(beosztás!$LA206:$MD206,"S9")*9)+(COUNTIF(beosztás!$LA206:$MD206,"S10")*10)+(COUNTIF(beosztás!$LA206:$MD206,"S11")*11)+(COUNTIF(beosztás!$LA206:$MD206,"S12")*12)</f>
        <v>0</v>
      </c>
      <c r="HP204" s="710">
        <f>COUNTIF(beosztás!$LA206:$MD206,"BN")*12+COUNTIF(beosztás!$LA206:$MD206,"BÉ")*12+COUNTIF(beosztás!$LA206:$MD206,"BDE")*8+COUNTIF(beosztás!$LA206:$MD206,"BDU")*8+COUNTIF(beosztás!$LA206:$MD206,"BÉJ")*8+COUNTIF(beosztás!$LA206:$MD206,"B1")*1+COUNTIF(beosztás!$LA206:$MD206,"B2")*2+COUNTIF(beosztás!$LA206:$MD206,"B3")*3+COUNTIF(beosztás!$KZ206:$MC206,"B5")*5+COUNTIF(beosztás!$KZ206:$MC206,"B6")*6+COUNTIF(beosztás!$KZ206:$MC206,"B7")*7+COUNTIF(beosztás!$KZ206:$MC206,"B8")*8+COUNTIF(beosztás!$LA206:$MD206,"B9")*9+COUNTIF(beosztás!$LA206:$MD206,"B10")*10+COUNTIF(beosztás!$LA206:$MD206,"B11")*11+COUNTIF(beosztás!$LA206:$MD206,"B12")*12+COUNTIF(beosztás!$LA206:$MD206,"BP")*0</f>
        <v>0</v>
      </c>
      <c r="HQ204" s="24">
        <f t="shared" si="953"/>
        <v>0</v>
      </c>
      <c r="HR204" s="710">
        <f>IF(C204="",0,alapadatok!$AN$12)</f>
        <v>0</v>
      </c>
      <c r="HS204" s="19">
        <f t="shared" si="954"/>
        <v>0</v>
      </c>
      <c r="HT204" s="907">
        <f t="shared" si="955"/>
        <v>0</v>
      </c>
      <c r="HU204" s="42"/>
      <c r="HV204" s="709">
        <f>COUNTIF(beosztás!$ME206:$NI206,"DE")*8</f>
        <v>0</v>
      </c>
      <c r="HW204" s="710">
        <f>COUNTIF(beosztás!$ME206:$NI206,"DU")*8</f>
        <v>0</v>
      </c>
      <c r="HX204" s="710">
        <f>COUNTIF(beosztás!$ME206:$NI206,"ÉJ")*8</f>
        <v>0</v>
      </c>
      <c r="HY204" s="710">
        <f>COUNTIF(beosztás!$ME206:$NI206,"N")*12</f>
        <v>0</v>
      </c>
      <c r="HZ204" s="710">
        <f>COUNTIF(beosztás!$ME206:$NI206,"É")*12</f>
        <v>0</v>
      </c>
      <c r="IA204" s="710">
        <f>SUM(beosztás!$ME206:$NI206)</f>
        <v>0</v>
      </c>
      <c r="IB204" s="710">
        <f>(COUNTIF(beosztás!$ME206:$NI206,"SN")*12)+(COUNTIF(beosztás!$ME206:$NI206,"SDE")*8)+(COUNTIF(beosztás!$ME206:$NI206,"SDU")*8)+(COUNTIF(beosztás!$ME206:$NI206,"SÉ")*12)+(COUNTIF(beosztás!$ME206:$NI206,"SÉJ")*8)+(COUNTIF(beosztás!$ME206:$NI206,"S1")*1)+(COUNTIF(beosztás!$ME206:$NI206,"S2")*2)+(COUNTIF(beosztás!$ME206:$NI206,"S3")*3)+(COUNTIF(beosztás!$ME206:$NI206,"S4")*4)+(COUNTIF(beosztás!$ME206:$NI206,"S5")*5)+(COUNTIF(beosztás!$ME206:$NI206,"S6")*6)+(COUNTIF(beosztás!$ME206:$NI206,"S7")*7)+(COUNTIF(beosztás!$ME206:$NI206,"S8")*8)+(COUNTIF(beosztás!$ME206:$NI206,"S9")*9)+(COUNTIF(beosztás!$ME206:$NI206,"S10")*10)+(COUNTIF(beosztás!$ME206:$NI206,"S11")*11)+(COUNTIF(beosztás!$ME206:$NI206,"S12")*12)</f>
        <v>0</v>
      </c>
      <c r="IC204" s="710">
        <f>COUNTIF(beosztás!$ME206:$NI206,"FÜ")*8</f>
        <v>0</v>
      </c>
      <c r="ID204" s="710">
        <f>COUNTIF(beosztás!$ME206:$NI206,"BN")*12+COUNTIF(beosztás!$ME206:$NI206,"BÉ")*12+COUNTIF(beosztás!$ME206:$NI206,"BDE")*8+COUNTIF(beosztás!$ME206:$NI206,"BDU")*8+COUNTIF(beosztás!$ME206:$NI206,"BÉJ")*8+COUNTIF(beosztás!$ME206:$NI206,"B1")*1+COUNTIF(beosztás!$ME206:$NI206,"B2")*2+COUNTIF(beosztás!$ME206:$NI206,"B3")*3+COUNTIF(beosztás!$ME206:$NI206,"B5")*5+COUNTIF(beosztás!$ME206:$NI206,"B6")*6+COUNTIF(beosztás!$ME206:$NI206,"B7")*7+COUNTIF(beosztás!$ME206:$NI206,"B8")*8+COUNTIF(beosztás!$ME206:$NI206,"B9")*9+COUNTIF(beosztás!$ME206:$NI206,"B10")*10+COUNTIF(beosztás!$ME206:$NI206,"B11")*11+COUNTIF(beosztás!$ME206:$NI206,"B12")*12+COUNTIF(beosztás!$ME206:$NI206,"BP")*0</f>
        <v>0</v>
      </c>
      <c r="IE204" s="24">
        <f t="shared" si="956"/>
        <v>0</v>
      </c>
      <c r="IF204" s="710">
        <f>IF(C204="",0,alapadatok!$AN$13)</f>
        <v>0</v>
      </c>
      <c r="IG204" s="19">
        <f t="shared" si="957"/>
        <v>0</v>
      </c>
      <c r="IH204" s="741">
        <f t="shared" si="958"/>
        <v>0</v>
      </c>
      <c r="II204" s="42"/>
      <c r="IJ204" s="25">
        <f t="shared" si="959"/>
        <v>0</v>
      </c>
      <c r="IK204" s="24">
        <f t="shared" si="960"/>
        <v>0</v>
      </c>
      <c r="IL204" s="24">
        <f t="shared" si="961"/>
        <v>0</v>
      </c>
      <c r="IM204" s="24">
        <f t="shared" si="962"/>
        <v>0</v>
      </c>
      <c r="IN204" s="24">
        <f t="shared" si="963"/>
        <v>0</v>
      </c>
      <c r="IO204" s="24">
        <f t="shared" si="964"/>
        <v>0</v>
      </c>
      <c r="IP204" s="24">
        <f t="shared" si="965"/>
        <v>0</v>
      </c>
      <c r="IQ204" s="24">
        <f t="shared" si="966"/>
        <v>0</v>
      </c>
      <c r="IR204" s="24">
        <f t="shared" si="967"/>
        <v>0</v>
      </c>
      <c r="IS204" s="24">
        <f t="shared" si="968"/>
        <v>0</v>
      </c>
      <c r="IT204" s="24">
        <f t="shared" si="969"/>
        <v>0</v>
      </c>
      <c r="IU204" s="19">
        <f t="shared" si="970"/>
        <v>0</v>
      </c>
      <c r="IV204" s="907">
        <f t="shared" si="971"/>
        <v>0</v>
      </c>
      <c r="IW204" s="43"/>
      <c r="JF204" s="21"/>
      <c r="JG204" s="21"/>
    </row>
    <row r="205" spans="1:267" ht="15.75" hidden="1" thickBot="1" x14ac:dyDescent="0.3">
      <c r="A205" s="67">
        <f>IF(beosztás!A207=0,"",beosztás!A207)</f>
        <v>13</v>
      </c>
      <c r="B205" s="68" t="str">
        <f>IF(beosztás!B207=0,"",beosztás!B207)</f>
        <v/>
      </c>
      <c r="C205" s="69" t="str">
        <f>IF(beosztás!C207=0,"",beosztás!C207)</f>
        <v/>
      </c>
      <c r="D205" s="70" t="str">
        <f>IF(beosztás!D207=0,"",beosztás!D207)</f>
        <v/>
      </c>
      <c r="E205" s="18"/>
      <c r="F205" s="709">
        <f>COUNTIF(beosztás!$I207:$AM207,"DE")*8</f>
        <v>0</v>
      </c>
      <c r="G205" s="710">
        <f>COUNTIF(beosztás!$I207:$AM207,"DU")*8</f>
        <v>0</v>
      </c>
      <c r="H205" s="710">
        <f>COUNTIF(beosztás!$I207:$AM207,"ÉJ")*8</f>
        <v>0</v>
      </c>
      <c r="I205" s="710">
        <f>COUNTIF(beosztás!$I207:$AM207,"N")*12</f>
        <v>0</v>
      </c>
      <c r="J205" s="710">
        <f>COUNTIF(beosztás!$I207:$AM207,"é")*12</f>
        <v>0</v>
      </c>
      <c r="K205" s="710">
        <f>SUM(beosztás!$I207:$AM207)</f>
        <v>0</v>
      </c>
      <c r="L205" s="710">
        <f>COUNTIF(beosztás!$I207:$AM207,"FÜ")*8</f>
        <v>0</v>
      </c>
      <c r="M205" s="710">
        <f>(COUNTIF(beosztás!$I207:$AM207,"SN")*12)+(COUNTIF(beosztás!$I207:$AM207,"SDE")*8)+(COUNTIF(beosztás!$I207:$AM207,"SDU")*8)+(COUNTIF(beosztás!$I207:$AM207,"S1")*1)+(COUNTIF(beosztás!$I207:$AM207,"S2")*2)+(COUNTIF(beosztás!$I207:$AM207,"S3")*3)+(COUNTIF(beosztás!$I207:$AM207,"S4")*4)+(COUNTIF(beosztás!$I207:$AM207,"S5")*5)+(COUNTIF(beosztás!$I207:$AM207,"S6")*6)+(COUNTIF(beosztás!$I207:$AM207,"S7")*7)+(COUNTIF(beosztás!$I207:$AM207,"S8")*8)+(COUNTIF(beosztás!$I207:$AM207,"S9")*9)+(COUNTIF(beosztás!$I207:$AM207,"S10")*10)+(COUNTIF(beosztás!$I207:$AM207,"S11")*11)+(COUNTIF(beosztás!$I207:$AM207,"S12")*12)+(COUNTIF(beosztás!$I207:$AM207,"SÉ")*12)+(COUNTIF(beosztás!$I207:$AM207,"SÉJ")*8)</f>
        <v>0</v>
      </c>
      <c r="N205" s="710">
        <f>COUNTIF(beosztás!$I207:$AM207,"BN")*12+COUNTIF(beosztás!$I207:$AM207,"BÉ")*12+COUNTIF(beosztás!$I207:$AM207,"BDE")*8+COUNTIF(beosztás!$I207:$AM207,"BDU")*8+COUNTIF(beosztás!$I207:$AM207,"BÉJ")*8+COUNTIF(beosztás!$I207:$AM207,"B1")*1+COUNTIF(beosztás!$I207:$AM207,"B2")*2+COUNTIF(beosztás!$I207:$AM207,"B3")*3+COUNTIF(beosztás!$I207:$AM207,"B5")*5+COUNTIF(beosztás!$I207:$AM207,"B6")*6+COUNTIF(beosztás!$I207:$AM207,"B7")*7+COUNTIF(beosztás!$I207:$AM207,"B8")*8+COUNTIF(beosztás!$I207:$AM207,"B9")*9+COUNTIF(beosztás!$I207:$AM207,"B10")*10+COUNTIF(beosztás!$I207:$AM207,"B11")*11+COUNTIF(beosztás!$I207:$AM207,"B12")*12+COUNTIF(beosztás!$I207:$AM207,"BP")*0</f>
        <v>0</v>
      </c>
      <c r="O205" s="24">
        <f t="shared" si="905"/>
        <v>0</v>
      </c>
      <c r="P205" s="710">
        <f>IF(C205="",0,alapadatok!$AN$2)</f>
        <v>0</v>
      </c>
      <c r="Q205" s="19">
        <f t="shared" si="906"/>
        <v>0</v>
      </c>
      <c r="R205" s="741">
        <f t="shared" si="907"/>
        <v>0</v>
      </c>
      <c r="S205" s="40"/>
      <c r="T205" s="709">
        <f>COUNTIF(beosztás!$AN207:$BO207,"DE")*8</f>
        <v>0</v>
      </c>
      <c r="U205" s="710">
        <f>COUNTIF(beosztás!$AN207:$BO207,"DU")*8</f>
        <v>0</v>
      </c>
      <c r="V205" s="710">
        <f>COUNTIF(beosztás!$AN207:$BO207,"ÉJ")*8</f>
        <v>0</v>
      </c>
      <c r="W205" s="710">
        <f>COUNTIF(beosztás!$AN207:$BO207,"N")*12</f>
        <v>0</v>
      </c>
      <c r="X205" s="710">
        <f>COUNTIF(beosztás!$AN207:$BO207,"É")*12</f>
        <v>0</v>
      </c>
      <c r="Y205" s="710">
        <f>SUM(beosztás!$AN207:$BO207)</f>
        <v>0</v>
      </c>
      <c r="Z205" s="710">
        <f>(COUNTIF(beosztás!$AN207:$BO207,"SN")*12)+(COUNTIF(beosztás!$AN207:$BO207,"SDE")*8)+(COUNTIF(beosztás!$AN207:$BO207,"SDU")*8)+(COUNTIF(beosztás!$AN207:$BO207,"SÉ")*12)+(COUNTIF(beosztás!$AN207:$BO207,"SÉJ")*8)+(COUNTIF(beosztás!$AN207:$BO207,"S1")*1)+(COUNTIF(beosztás!$AN207:$BO207,"S2")*2)+(COUNTIF(beosztás!$AN207:$BO207,"S3")*3)+(COUNTIF(beosztás!$AN207:$BO207,"S4")*4)+(COUNTIF(beosztás!$AN207:$BO207,"S5")*5)+(COUNTIF(beosztás!$AN207:$BO207,"S6")*6)+(COUNTIF(beosztás!$AN207:$BO207,"S7")*7)+(COUNTIF(beosztás!$AN207:$BO207,"S8")*8)+(COUNTIF(beosztás!$AN207:$BO207,"S9")*9)+(COUNTIF(beosztás!$AN207:$BO207,"S10")*10)+(COUNTIF(beosztás!$AN207:$BO207,"S11")*11)+(COUNTIF(beosztás!$AN207:$BO207,"S12")*12)</f>
        <v>0</v>
      </c>
      <c r="AA205" s="710">
        <f>COUNTIF(beosztás!$AN207:$BO207,"FÜ")*8</f>
        <v>0</v>
      </c>
      <c r="AB205" s="710">
        <f>COUNTIF(beosztás!$AN207:$BO207,"BN")*12+COUNTIF(beosztás!$AN207:$BO207,"BÉ")*12+COUNTIF(beosztás!$AN207:$BO207,"BDE")*8+COUNTIF(beosztás!$AN207:$BO207,"BDU")*8+COUNTIF(beosztás!$AN207:$BO207,"BÉJ")*8+COUNTIF(beosztás!$AN207:$BO207,"B1")*1+COUNTIF(beosztás!$AN207:$BO207,"B2")*2+COUNTIF(beosztás!$AN207:$BO207,"B3")*3+COUNTIF(beosztás!$AN207:$BO207,"B5")*5+COUNTIF(beosztás!$AN207:$BO207,"B6")*6+COUNTIF(beosztás!$AN207:$BO207,"B7")*7+COUNTIF(beosztás!$AN207:$BO207,"B8")*8+COUNTIF(beosztás!$AN207:$BO207,"B9")*9+COUNTIF(beosztás!$AN207:$BO207,"B10")*10+COUNTIF(beosztás!$AN207:$BO207,"B11")*11+COUNTIF(beosztás!$AN207:$BO207,"B12")*12+COUNTIF(beosztás!$AN207:$BO207,"BP")*0</f>
        <v>0</v>
      </c>
      <c r="AC205" s="24">
        <f t="shared" si="908"/>
        <v>0</v>
      </c>
      <c r="AD205" s="710">
        <f>IF(C205="",0,alapadatok!$AN$3)</f>
        <v>0</v>
      </c>
      <c r="AE205" s="19">
        <f t="shared" si="685"/>
        <v>0</v>
      </c>
      <c r="AF205" s="741">
        <f t="shared" si="909"/>
        <v>0</v>
      </c>
      <c r="AG205" s="40"/>
      <c r="AH205" s="25">
        <f t="shared" si="910"/>
        <v>0</v>
      </c>
      <c r="AI205" s="24">
        <f t="shared" si="911"/>
        <v>0</v>
      </c>
      <c r="AJ205" s="24">
        <f t="shared" si="912"/>
        <v>0</v>
      </c>
      <c r="AK205" s="24">
        <f t="shared" si="913"/>
        <v>0</v>
      </c>
      <c r="AL205" s="24">
        <f t="shared" si="914"/>
        <v>0</v>
      </c>
      <c r="AM205" s="24">
        <f t="shared" si="915"/>
        <v>0</v>
      </c>
      <c r="AN205" s="24">
        <f t="shared" si="916"/>
        <v>0</v>
      </c>
      <c r="AO205" s="24">
        <f t="shared" si="917"/>
        <v>0</v>
      </c>
      <c r="AP205" s="24">
        <f t="shared" si="686"/>
        <v>0</v>
      </c>
      <c r="AQ205" s="24">
        <f t="shared" si="687"/>
        <v>0</v>
      </c>
      <c r="AR205" s="24">
        <f t="shared" si="688"/>
        <v>0</v>
      </c>
      <c r="AS205" s="19">
        <f t="shared" si="689"/>
        <v>0</v>
      </c>
      <c r="AT205" s="741">
        <f t="shared" si="918"/>
        <v>0</v>
      </c>
      <c r="AU205" s="41"/>
      <c r="AV205" s="709">
        <f>COUNTIF(beosztás!$BP207:$CT207,"DE")*8</f>
        <v>0</v>
      </c>
      <c r="AW205" s="710">
        <f>COUNTIF(beosztás!$BP207:$CT207,"DU")*8</f>
        <v>0</v>
      </c>
      <c r="AX205" s="710">
        <f>COUNTIF(beosztás!$BP207:$CT207,"ÉJ")*8</f>
        <v>0</v>
      </c>
      <c r="AY205" s="710">
        <f>COUNTIF(beosztás!$BP207:$CT207,"N")*12</f>
        <v>0</v>
      </c>
      <c r="AZ205" s="710">
        <f>COUNTIF(beosztás!$BP207:$CT207,"é")*12</f>
        <v>0</v>
      </c>
      <c r="BA205" s="710">
        <f>SUM(beosztás!$BP207:$CT207)</f>
        <v>0</v>
      </c>
      <c r="BB205" s="710">
        <f>COUNTIF(beosztás!$BP207:$CT207,"FÜ")*8</f>
        <v>0</v>
      </c>
      <c r="BC205" s="897">
        <f>(COUNTIF(beosztás!$BP207:$CT207,"SN")*12)+(COUNTIF(beosztás!$BP207:$CT207,"SDE")*8)+(COUNTIF(beosztás!$BP207:$CT207,"SDU")*8)+(COUNTIF(beosztás!$BP207:$CT207,"SÉ")*12)+(COUNTIF(beosztás!$BP207:$CT207,"SÉJ")*8)+(COUNTIF(beosztás!$BP207:$CT207,"S1")*1)+(COUNTIF(beosztás!$BP207:$CT207,"S2")*2)+(COUNTIF(beosztás!$BP207:$CT207,"S3")*3)+(COUNTIF(beosztás!$BP207:$CT207,"S4")*4)+(COUNTIF(beosztás!$BP207:$CT207,"S5")*5)+(COUNTIF(beosztás!$BP207:$CT207,"S6")*6)+(COUNTIF(beosztás!$BP207:$CT207,"S7")*7)+(COUNTIF(beosztás!$BP207:$CT207,"S8")*8)+(COUNTIF(beosztás!$BP207:$CT207,"S9")*9)+(COUNTIF(beosztás!$BP207:$CT207,"S10")*10)+(COUNTIF(beosztás!$BP207:$CT207,"S11")*11)+(COUNTIF(beosztás!$BP207:$CT207,"S12")*12)</f>
        <v>0</v>
      </c>
      <c r="BD205" s="710">
        <f>COUNTIF(beosztás!$BP207:$CT207,"BN")*12+COUNTIF(beosztás!$BP207:$CT207,"BÉ")*12+COUNTIF(beosztás!$BP207:$CT207,"BDE")*8+COUNTIF(beosztás!$BP207:$CT207,"BDU")*8+COUNTIF(beosztás!$BP207:$CT207,"BÉJ")*8+COUNTIF(beosztás!$BP207:$CT207,"B1")*1+COUNTIF(beosztás!$BP207:$CT207,"B2")*2+COUNTIF(beosztás!$BP207:$CT207,"B3")*3+COUNTIF(beosztás!$BP207:$CT207,"B5")*5+COUNTIF(beosztás!$BP207:$CT207,"B6")*6+COUNTIF(beosztás!$BP207:$CT207,"B7")*7+COUNTIF(beosztás!$BP207:$CT207,"B8")*8+COUNTIF(beosztás!$BP207:$CT207,"B9")*9+COUNTIF(beosztás!$BP207:$CT207,"B10")*10+COUNTIF(beosztás!$BP207:$CT207,"B11")*11+COUNTIF(beosztás!$BP207:$CT207,"B12")*12+COUNTIF(beosztás!$BP207:$CT207,"BP")*0</f>
        <v>0</v>
      </c>
      <c r="BE205" s="24">
        <f t="shared" si="919"/>
        <v>0</v>
      </c>
      <c r="BF205" s="710">
        <f>IF(C205="",0,alapadatok!$AN$4)</f>
        <v>0</v>
      </c>
      <c r="BG205" s="19">
        <f t="shared" si="920"/>
        <v>0</v>
      </c>
      <c r="BH205" s="741">
        <f t="shared" si="921"/>
        <v>0</v>
      </c>
      <c r="BI205" s="40"/>
      <c r="BJ205" s="709">
        <f>COUNTIF(beosztás!$CU207:$DX207,"DE")*8</f>
        <v>0</v>
      </c>
      <c r="BK205" s="710">
        <f>COUNTIF(beosztás!$CU207:$DX207,"DU")*8</f>
        <v>0</v>
      </c>
      <c r="BL205" s="710">
        <f>COUNTIF(beosztás!$CU207:$DX207,"ÉJ")*8</f>
        <v>0</v>
      </c>
      <c r="BM205" s="710">
        <f>COUNTIF(beosztás!$CU207:$DX207,"N")*12</f>
        <v>0</v>
      </c>
      <c r="BN205" s="710">
        <f>COUNTIF(beosztás!$CU207:$DX207,"É")*12</f>
        <v>0</v>
      </c>
      <c r="BO205" s="710">
        <f>SUM(beosztás!$CU207:$DX207)</f>
        <v>0</v>
      </c>
      <c r="BP205" s="897">
        <f>(COUNTIF(beosztás!$CU207:$DX207,"SN")*12)+(COUNTIF(beosztás!$CU207:$DX207,"SDE")*8)+(COUNTIF(beosztás!$CU207:$DX207,"SDU")*8)+(COUNTIF(beosztás!$CU207:$DX207,"SÉ")*12)+(COUNTIF(beosztás!$CU207:$DX207,"SÉJ")*8)+(COUNTIF(beosztás!$CU207:$DX207,"S1")*1)+(COUNTIF(beosztás!$CU207:$DX207,"S2")*2)+(COUNTIF(beosztás!$CU207:$DX207,"S3")*3)+(COUNTIF(beosztás!$CU207:$DX207,"S4")*4)+(COUNTIF(beosztás!$CU207:$DX207,"S5")*5)+(COUNTIF(beosztás!$CU207:$DX207,"S6")*6)+(COUNTIF(beosztás!$CU207:$DX207,"S7")*7)+(COUNTIF(beosztás!$CU207:$DX207,"S8")*8)+(COUNTIF(beosztás!$CU207:$DX207,"S9")*9)+(COUNTIF(beosztás!$CU207:$DX207,"S10")*10)+(COUNTIF(beosztás!$CU207:$DX207,"S11")*11)+(COUNTIF(beosztás!$CU207:$DX207,"S12")*12)</f>
        <v>0</v>
      </c>
      <c r="BQ205" s="710">
        <f>COUNTIF(beosztás!$CU207:$DX207,"FÜ")*8</f>
        <v>0</v>
      </c>
      <c r="BR205" s="710">
        <f>COUNTIF(beosztás!$CU207:$DX207,"BN")*12+COUNTIF(beosztás!$CU207:$DX207,"BÉ")*12+COUNTIF(beosztás!$CU207:$DX207,"BDE")*8+COUNTIF(beosztás!$CU207:$DX207,"BDU")*8+COUNTIF(beosztás!$CU207:$DX207,"BÉJ")*8+COUNTIF(beosztás!$CU207:$DX207,"B1")*1+COUNTIF(beosztás!$CU207:$DX207,"B2")*2+COUNTIF(beosztás!$CU207:$DX207,"B3")*3+COUNTIF(beosztás!$CU207:$DX207,"B5")*5+COUNTIF(beosztás!$CU207:$DX207,"B6")*6+COUNTIF(beosztás!$CU207:$DX207,"B7")*7+COUNTIF(beosztás!$CU207:$DX207,"B8")*8+COUNTIF(beosztás!$CU207:$DX207,"B9")*9+COUNTIF(beosztás!$CU207:$DX207,"B10")*10+COUNTIF(beosztás!$CU207:$DX207,"B11")*11+COUNTIF(beosztás!$CU207:$DX207,"B12")*12+COUNTIF(beosztás!$CU207:$DX207,"BP")*0</f>
        <v>0</v>
      </c>
      <c r="BS205" s="24">
        <f t="shared" si="922"/>
        <v>0</v>
      </c>
      <c r="BT205" s="710">
        <f>IF(C205="",0,alapadatok!$AN$5)</f>
        <v>0</v>
      </c>
      <c r="BU205" s="19">
        <f t="shared" si="923"/>
        <v>0</v>
      </c>
      <c r="BV205" s="741">
        <f t="shared" si="924"/>
        <v>0</v>
      </c>
      <c r="BW205" s="40"/>
      <c r="BX205" s="25">
        <f t="shared" si="925"/>
        <v>0</v>
      </c>
      <c r="BY205" s="24">
        <f t="shared" si="926"/>
        <v>0</v>
      </c>
      <c r="BZ205" s="24">
        <f t="shared" si="927"/>
        <v>0</v>
      </c>
      <c r="CA205" s="24">
        <f t="shared" si="928"/>
        <v>0</v>
      </c>
      <c r="CB205" s="24">
        <f t="shared" si="929"/>
        <v>0</v>
      </c>
      <c r="CC205" s="24">
        <f t="shared" si="930"/>
        <v>0</v>
      </c>
      <c r="CD205" s="24">
        <f t="shared" si="931"/>
        <v>0</v>
      </c>
      <c r="CE205" s="24">
        <f t="shared" si="932"/>
        <v>0</v>
      </c>
      <c r="CF205" s="24">
        <f t="shared" si="933"/>
        <v>0</v>
      </c>
      <c r="CG205" s="24">
        <f t="shared" si="934"/>
        <v>0</v>
      </c>
      <c r="CH205" s="24">
        <f t="shared" si="935"/>
        <v>0</v>
      </c>
      <c r="CI205" s="19">
        <f t="shared" si="936"/>
        <v>0</v>
      </c>
      <c r="CJ205" s="741">
        <f t="shared" si="937"/>
        <v>0</v>
      </c>
      <c r="CK205" s="41"/>
      <c r="CL205" s="709">
        <f>COUNTIF(beosztás!$DY207:$FC207,"DE")*8</f>
        <v>0</v>
      </c>
      <c r="CM205" s="710">
        <f>COUNTIF(beosztás!$DY207:$FC207,"DU")*8</f>
        <v>0</v>
      </c>
      <c r="CN205" s="710">
        <f>COUNTIF(beosztás!$DY207:$FC207,"ÉJ")*8</f>
        <v>0</v>
      </c>
      <c r="CO205" s="710">
        <f>COUNTIF(beosztás!$DY207:$FC207,"N")*12</f>
        <v>0</v>
      </c>
      <c r="CP205" s="710">
        <f>COUNTIF(beosztás!$DY207:$FC207,"é")*12</f>
        <v>0</v>
      </c>
      <c r="CQ205" s="710">
        <f>SUM(beosztás!$DY207:$FC207)</f>
        <v>0</v>
      </c>
      <c r="CR205" s="710">
        <f>COUNTIF(beosztás!$DY207:$FC207,"FÜ")*8</f>
        <v>0</v>
      </c>
      <c r="CS205" s="897">
        <f>(COUNTIF(beosztás!$DY207:$FC207,"SN")*12)+(COUNTIF(beosztás!$DY207:$FC207,"SDE")*8)+(COUNTIF(beosztás!$DY207:$FC207,"SDU")*8)+(COUNTIF(beosztás!$DY207:$FC207,"SÉ")*12)+(COUNTIF(beosztás!$DY207:$FC207,"SÉJ")*8)+(COUNTIF(beosztás!$DY207:$FC207,"S1")*1)+(COUNTIF(beosztás!$DY207:$FC207,"S2")*2)+(COUNTIF(beosztás!$DY207:$FC207,"S3")*3)+(COUNTIF(beosztás!$DY207:$FC207,"S4")*4)+(COUNTIF(beosztás!$DY207:$FC207,"S5")*5)+(COUNTIF(beosztás!$DY207:$FC207,"S6")*6)+(COUNTIF(beosztás!$DY207:$FC207,"S7")*7)+(COUNTIF(beosztás!$DY207:$FC207,"S8")*8)+(COUNTIF(beosztás!$DY207:$FC207,"S9")*9)+(COUNTIF(beosztás!$DY207:$FC207,"S10")*10)+(COUNTIF(beosztás!$DY207:$FC207,"S11")*11)+(COUNTIF(beosztás!$DY207:$FC207,"S12")*12)</f>
        <v>0</v>
      </c>
      <c r="CT205" s="710">
        <f>COUNTIF(beosztás!$DY207:$FC207,"BN")*12+COUNTIF(beosztás!$DY207:$FC207,"BÉ")*12+COUNTIF(beosztás!$DY207:$FC207,"BDE")*8+COUNTIF(beosztás!$DY207:$FC207,"BDU")*8+COUNTIF(beosztás!$DY207:$FC207,"BÉJ")*8+COUNTIF(beosztás!$DY207:$FC207,"B1")*1+COUNTIF(beosztás!$DY207:$FC207,"B2")*2+COUNTIF(beosztás!$DY207:$FC207,"B3")*3+COUNTIF(beosztás!$DY207:$FC207,"B5")*5+COUNTIF(beosztás!$DY207:$FC207,"B6")*6+COUNTIF(beosztás!$DY207:$FC207,"B7")*7+COUNTIF(beosztás!$DY207:$FC207,"B8")*8+COUNTIF(beosztás!$DY207:$FC207,"B9")*9+COUNTIF(beosztás!$DY207:$FC207,"B10")*10+COUNTIF(beosztás!$DY207:$FC207,"B11")*11+COUNTIF(beosztás!$DY207:$FC207,"B12")*12+COUNTIF(beosztás!$DY207:$FC207,"BP")*0</f>
        <v>0</v>
      </c>
      <c r="CU205" s="24">
        <f t="shared" si="938"/>
        <v>0</v>
      </c>
      <c r="CV205" s="710">
        <f>IF(C205="",0,alapadatok!$AN$6)</f>
        <v>0</v>
      </c>
      <c r="CW205" s="19">
        <f t="shared" si="863"/>
        <v>0</v>
      </c>
      <c r="CX205" s="907">
        <f t="shared" si="939"/>
        <v>0</v>
      </c>
      <c r="CY205" s="40"/>
      <c r="CZ205" s="709">
        <f>COUNTIF(beosztás!$FD207:$GG207,"DE")*8</f>
        <v>0</v>
      </c>
      <c r="DA205" s="710">
        <f>COUNTIF(beosztás!$FD207:$GG207,"DU")*8</f>
        <v>0</v>
      </c>
      <c r="DB205" s="710">
        <f>COUNTIF(beosztás!$FD207:$GG207,"ÉJ")*8</f>
        <v>0</v>
      </c>
      <c r="DC205" s="710">
        <f>COUNTIF(beosztás!$FD207:$GG207,"N")*12</f>
        <v>0</v>
      </c>
      <c r="DD205" s="710">
        <f>COUNTIF(beosztás!$FD207:$GG207,"É")*12</f>
        <v>0</v>
      </c>
      <c r="DE205" s="710">
        <f>SUM(beosztás!$FD207:$GG207)</f>
        <v>0</v>
      </c>
      <c r="DF205" s="897">
        <f>(COUNTIF(beosztás!$FD207:$GG207,"SN")*12)+(COUNTIF(beosztás!$FD207:$GG207,"SDE")*8)+(COUNTIF(beosztás!$FD207:$GG207,"SDU")*8)+(COUNTIF(beosztás!$FD207:$GG207,"SÉ")*12)+(COUNTIF(beosztás!$FD207:$GG207,"SÉJ")*8)+(COUNTIF(beosztás!$FD207:$GG207,"S1")*1)+(COUNTIF(beosztás!$FD207:$GG207,"S2")*2)+(COUNTIF(beosztás!$FD207:$GG207,"S3")*3)+(COUNTIF(beosztás!$FD207:$GG207,"S4")*4)+(COUNTIF(beosztás!$FD207:$GG207,"S5")*5)+(COUNTIF(beosztás!$FD207:$GG207,"S6")*6)+(COUNTIF(beosztás!$FD207:$GG207,"S7")*7)+(COUNTIF(beosztás!$FD207:$GG207,"S8")*8)+(COUNTIF(beosztás!$FD207:$GG207,"S9")*9)+(COUNTIF(beosztás!$FD207:$GG207,"S10")*10)+(COUNTIF(beosztás!$FD207:$GG207,"S11")*11)+(COUNTIF(beosztás!$FD207:$GG207,"S12")*12)</f>
        <v>0</v>
      </c>
      <c r="DG205" s="710">
        <f>COUNTIF(beosztás!$FD207:$GG207,"FÜ")*8</f>
        <v>0</v>
      </c>
      <c r="DH205" s="710">
        <f>COUNTIF(beosztás!$FD207:$GG207,"BN")*12+COUNTIF(beosztás!$FD207:$GG207,"BÉ")*12+COUNTIF(beosztás!$FD207:$GG207,"BDE")*8+COUNTIF(beosztás!$FD207:$GG207,"BDU")*8+COUNTIF(beosztás!$FD207:$GG207,"BÉJ")*8+COUNTIF(beosztás!$FD207:$GG207,"B1")*1+COUNTIF(beosztás!$FD207:$GG207,"B2")*2+COUNTIF(beosztás!$FD207:$GG207,"B3")*3+COUNTIF(beosztás!$FD207:$GG207,"B5")*5+COUNTIF(beosztás!$FD207:$GG207,"B6")*6+COUNTIF(beosztás!$FD207:$GG207,"B7")*7+COUNTIF(beosztás!$FD207:$GG207,"B8")*8+COUNTIF(beosztás!$FD207:$GG207,"B9")*9+COUNTIF(beosztás!$FD207:$GG207,"B10")*10+COUNTIF(beosztás!$FD207:$GG207,"B11")*11+COUNTIF(beosztás!$FD207:$GG207,"B12")*12+COUNTIF(beosztás!$FD207:$GG207,"BP")*0</f>
        <v>0</v>
      </c>
      <c r="DI205" s="24">
        <f t="shared" si="940"/>
        <v>0</v>
      </c>
      <c r="DJ205" s="710">
        <f>IF(C205="",0,alapadatok!$AN$7)</f>
        <v>0</v>
      </c>
      <c r="DK205" s="19">
        <f t="shared" si="864"/>
        <v>0</v>
      </c>
      <c r="DL205" s="741">
        <f t="shared" si="941"/>
        <v>0</v>
      </c>
      <c r="DM205" s="40"/>
      <c r="DN205" s="25">
        <f t="shared" si="865"/>
        <v>0</v>
      </c>
      <c r="DO205" s="24">
        <f t="shared" si="866"/>
        <v>0</v>
      </c>
      <c r="DP205" s="24">
        <f t="shared" si="867"/>
        <v>0</v>
      </c>
      <c r="DQ205" s="24">
        <f t="shared" si="868"/>
        <v>0</v>
      </c>
      <c r="DR205" s="24">
        <f t="shared" si="869"/>
        <v>0</v>
      </c>
      <c r="DS205" s="24">
        <f t="shared" si="870"/>
        <v>0</v>
      </c>
      <c r="DT205" s="24">
        <f t="shared" si="871"/>
        <v>0</v>
      </c>
      <c r="DU205" s="24">
        <f t="shared" si="872"/>
        <v>0</v>
      </c>
      <c r="DV205" s="24">
        <f t="shared" si="873"/>
        <v>0</v>
      </c>
      <c r="DW205" s="24">
        <f t="shared" si="874"/>
        <v>0</v>
      </c>
      <c r="DX205" s="24">
        <f t="shared" si="875"/>
        <v>0</v>
      </c>
      <c r="DY205" s="19">
        <f t="shared" si="876"/>
        <v>0</v>
      </c>
      <c r="DZ205" s="907">
        <f t="shared" si="942"/>
        <v>0</v>
      </c>
      <c r="EA205" s="41"/>
      <c r="EB205" s="709">
        <f>COUNTIF(beosztás!$GH207:$HL207,"DE")*8</f>
        <v>0</v>
      </c>
      <c r="EC205" s="710">
        <f>COUNTIF(beosztás!$GH207:$HL207,"DU")*8</f>
        <v>0</v>
      </c>
      <c r="ED205" s="710">
        <f>COUNTIF(beosztás!$GH207:$HL207,"ÉJ")*8</f>
        <v>0</v>
      </c>
      <c r="EE205" s="710">
        <f>COUNTIF(beosztás!$GH207:$HL207,"N")*12</f>
        <v>0</v>
      </c>
      <c r="EF205" s="710">
        <f>COUNTIF(beosztás!$GH207:$HL207,"é")*12</f>
        <v>0</v>
      </c>
      <c r="EG205" s="710">
        <f>SUM(beosztás!$GH207:$HL207)</f>
        <v>0</v>
      </c>
      <c r="EH205" s="710">
        <f>COUNTIF(beosztás!$GH207:$HL207,"FÜ")*8</f>
        <v>0</v>
      </c>
      <c r="EI205" s="897">
        <f>(COUNTIF(beosztás!$GH207:$HL207,"SN")*12)+(COUNTIF(beosztás!$GH207:$HL207,"SDE")*8)+(COUNTIF(beosztás!$GH207:$HL207,"SDU")*8)+(COUNTIF(beosztás!$GH207:$HL207,"SÉ")*12)+(COUNTIF(beosztás!$GH207:$HL207,"SÉJ")*8)+(COUNTIF(beosztás!$GH207:$HL207,"S1")*1)+(COUNTIF(beosztás!$GH207:$HL207,"S2")*2)+(COUNTIF(beosztás!$GH207:$HL207,"S3")*3)+(COUNTIF(beosztás!$GH207:$HL207,"S4")*4)+(COUNTIF(beosztás!$GH207:$HL207,"S5")*5)+(COUNTIF(beosztás!$GH207:$HL207,"S6")*6)+(COUNTIF(beosztás!$GH207:$HL207,"S7")*7)+(COUNTIF(beosztás!$GH207:$HL207,"S8")*8)+(COUNTIF(beosztás!$GH207:$HL207,"S9")*9)+(COUNTIF(beosztás!$GH207:$HL207,"S10")*10)+(COUNTIF(beosztás!$GH207:$HL207,"S11")*11)+(COUNTIF(beosztás!$GH207:$HL207,"S12")*12)</f>
        <v>0</v>
      </c>
      <c r="EJ205" s="710">
        <f>COUNTIF(beosztás!$GH207:$HL207,"BN")*12+COUNTIF(beosztás!$GH207:$HL207,"BÉ")*12+COUNTIF(beosztás!$GH207:$HL207,"BDE")*8+COUNTIF(beosztás!$GH207:$HL207,"BDU")*8+COUNTIF(beosztás!$GH207:$HL207,"BÉJ")*8+COUNTIF(beosztás!$GH207:$HL207,"B1")*1+COUNTIF(beosztás!$GH207:$HL207,"B2")*2+COUNTIF(beosztás!$GH207:$HL207,"B3")*3+COUNTIF(beosztás!$GH207:$HL207,"B5")*5+COUNTIF(beosztás!$GH207:$HL207,"B6")*6+COUNTIF(beosztás!$GH207:$HL207,"B7")*7+COUNTIF(beosztás!$GH207:$HL207,"B8")*8+COUNTIF(beosztás!$GH207:$HL207,"B9")*9+COUNTIF(beosztás!$GH207:$HL207,"B10")*10+COUNTIF(beosztás!$GH207:$HL207,"B11")*11+COUNTIF(beosztás!$GH207:$HL207,"B12")*12+COUNTIF(beosztás!$GH207:$HL207,"BP")*0</f>
        <v>0</v>
      </c>
      <c r="EK205" s="24">
        <f t="shared" si="943"/>
        <v>0</v>
      </c>
      <c r="EL205" s="710">
        <f>IF(C205="",0,alapadatok!$AN$8)</f>
        <v>0</v>
      </c>
      <c r="EM205" s="19">
        <f t="shared" si="877"/>
        <v>0</v>
      </c>
      <c r="EN205" s="907">
        <f t="shared" si="944"/>
        <v>0</v>
      </c>
      <c r="EO205" s="40"/>
      <c r="EP205" s="709">
        <f>COUNTIF(beosztás!$HM207:$IQ207,"DE")*8</f>
        <v>0</v>
      </c>
      <c r="EQ205" s="710">
        <f>COUNTIF(beosztás!$HM207:$IQ207,"DU")*8</f>
        <v>0</v>
      </c>
      <c r="ER205" s="710">
        <f>COUNTIF(beosztás!$HM207:$IQ207,"ÉJ")*8</f>
        <v>0</v>
      </c>
      <c r="ES205" s="710">
        <f>COUNTIF(beosztás!$HM207:$IQ207,"N")*12</f>
        <v>0</v>
      </c>
      <c r="ET205" s="710">
        <f>COUNTIF(beosztás!$HM207:$IQ207,"É")*12</f>
        <v>0</v>
      </c>
      <c r="EU205" s="710">
        <f>SUM(beosztás!$HM207:$IQ207)</f>
        <v>0</v>
      </c>
      <c r="EV205" s="897">
        <f>(COUNTIF(beosztás!$HM207:$IQ207,"SN")*12)+(COUNTIF(beosztás!$HM207:$IQ207,"SDE")*8)+(COUNTIF(beosztás!$HM207:$IQ207,"SDU")*8)+(COUNTIF(beosztás!$HM207:$IQ207,"SÉ")*12)+(COUNTIF(beosztás!$HM207:$IQ207,"SÉJ")*8)+(COUNTIF(beosztás!$HM207:$IQ207,"S1")*1)+(COUNTIF(beosztás!$HM207:$IQ207,"S2")*2)+(COUNTIF(beosztás!$HM207:$IQ207,"S3")*3)+(COUNTIF(beosztás!$HM207:$IQ207,"S4")*4)+(COUNTIF(beosztás!$HM207:$IQ207,"S5")*5)+(COUNTIF(beosztás!$HM207:$IQ207,"S6")*6)+(COUNTIF(beosztás!$HM207:$IQ207,"S7")*7)+(COUNTIF(beosztás!$HM207:$IQ207,"S8")*8)+(COUNTIF(beosztás!$HM207:$IQ207,"S9")*9)+(COUNTIF(beosztás!$HM207:$IQ207,"S10")*10)+(COUNTIF(beosztás!$HM207:$IQ207,"S11")*11)+(COUNTIF(beosztás!$HM207:$IQ207,"S12")*12)</f>
        <v>0</v>
      </c>
      <c r="EW205" s="710">
        <f>COUNTIF(beosztás!$HM207:$IQ207,"FÜ")*8</f>
        <v>0</v>
      </c>
      <c r="EX205" s="710">
        <f>COUNTIF(beosztás!$HM207:$IQ207,"BN")*12+COUNTIF(beosztás!$HM207:$IQ207,"BÉ")*12+COUNTIF(beosztás!$HM207:$IQ207,"BDE")*8+COUNTIF(beosztás!$HM207:$IQ207,"BDU")*8+COUNTIF(beosztás!$HM207:$IQ207,"BÉJ")*8+COUNTIF(beosztás!$HM207:$IQ207,"B1")*1+COUNTIF(beosztás!$HM207:$IQ207,"B2")*2+COUNTIF(beosztás!$HM207:$IQ207,"B3")*3+COUNTIF(beosztás!$HM207:$IQ207,"B5")*5+COUNTIF(beosztás!$HM207:$IQ207,"B6")*6+COUNTIF(beosztás!$HM207:$IQ207,"B7")*7+COUNTIF(beosztás!$HM207:$IQ207,"B8")*8+COUNTIF(beosztás!$HM207:$IQ207,"B9")*9+COUNTIF(beosztás!$HM207:$IQ207,"B10")*10+COUNTIF(beosztás!$HM207:$IQ207,"B11")*11+COUNTIF(beosztás!$HM207:$IQ207,"B12")*12+COUNTIF(beosztás!$HM207:$IQ207,"BP")*0</f>
        <v>0</v>
      </c>
      <c r="EY205" s="24">
        <f t="shared" si="945"/>
        <v>0</v>
      </c>
      <c r="EZ205" s="710">
        <f>IF(C205="",0,alapadatok!$AN$9)</f>
        <v>0</v>
      </c>
      <c r="FA205" s="19">
        <f t="shared" si="878"/>
        <v>0</v>
      </c>
      <c r="FB205" s="907">
        <f t="shared" si="946"/>
        <v>0</v>
      </c>
      <c r="FC205" s="40"/>
      <c r="FD205" s="25">
        <f t="shared" si="879"/>
        <v>0</v>
      </c>
      <c r="FE205" s="24">
        <f t="shared" si="880"/>
        <v>0</v>
      </c>
      <c r="FF205" s="24">
        <f t="shared" si="881"/>
        <v>0</v>
      </c>
      <c r="FG205" s="24">
        <f t="shared" si="882"/>
        <v>0</v>
      </c>
      <c r="FH205" s="24">
        <f t="shared" si="883"/>
        <v>0</v>
      </c>
      <c r="FI205" s="24">
        <f t="shared" si="884"/>
        <v>0</v>
      </c>
      <c r="FJ205" s="24">
        <f t="shared" si="885"/>
        <v>0</v>
      </c>
      <c r="FK205" s="24">
        <f t="shared" si="886"/>
        <v>0</v>
      </c>
      <c r="FL205" s="24">
        <f t="shared" si="887"/>
        <v>0</v>
      </c>
      <c r="FM205" s="24">
        <f t="shared" si="888"/>
        <v>0</v>
      </c>
      <c r="FN205" s="24">
        <f t="shared" si="889"/>
        <v>0</v>
      </c>
      <c r="FO205" s="19">
        <f t="shared" si="890"/>
        <v>0</v>
      </c>
      <c r="FP205" s="907">
        <f t="shared" si="947"/>
        <v>0</v>
      </c>
      <c r="FQ205" s="41"/>
      <c r="FR205" s="709">
        <f>COUNTIF(beosztás!$IR207:$JU207,"DE")*8</f>
        <v>0</v>
      </c>
      <c r="FS205" s="710">
        <f>COUNTIF(beosztás!$IR207:$JU207,"DU")*8</f>
        <v>0</v>
      </c>
      <c r="FT205" s="710">
        <f>COUNTIF(beosztás!$IR207:$JU207,"ÉJ")*8</f>
        <v>0</v>
      </c>
      <c r="FU205" s="710">
        <f>COUNTIF(beosztás!$IR207:$JU207,"N")*12</f>
        <v>0</v>
      </c>
      <c r="FV205" s="710">
        <f>COUNTIF(beosztás!$IR207:$JU207,"é")*12</f>
        <v>0</v>
      </c>
      <c r="FW205" s="710">
        <f>SUM(beosztás!$IR207:$JU207)</f>
        <v>0</v>
      </c>
      <c r="FX205" s="710">
        <f>COUNTIF(beosztás!$IR207:$JU207,"FÜ")*8</f>
        <v>0</v>
      </c>
      <c r="FY205" s="897">
        <f>(COUNTIF(beosztás!$IR207:$JU207,"SN")*12)+(COUNTIF(beosztás!$IR207:$JU207,"SDE")*8)+(COUNTIF(beosztás!$IR207:$JU207,"SDU")*8)+(COUNTIF(beosztás!$IR207:$JU207,"SÉ")*12)+(COUNTIF(beosztás!$IR207:$JU207,"SÉJ")*8)+(COUNTIF(beosztás!$IR207:$JU207,"S1")*1)+(COUNTIF(beosztás!$IR207:$JU207,"S2")*2)+(COUNTIF(beosztás!$IR207:$JU207,"S3")*3)+(COUNTIF(beosztás!$IR207:$JU207,"S4")*4)+(COUNTIF(beosztás!$IR207:$JU207,"S5")*5)+(COUNTIF(beosztás!$IR207:$JU207,"S6")*6)+(COUNTIF(beosztás!$IR207:$JU207,"S7")*7)+(COUNTIF(beosztás!$IR207:$JU207,"S8")*8)+(COUNTIF(beosztás!$IR207:$JU207,"S9")*9)+(COUNTIF(beosztás!$IR207:$JU207,"S10")*10)+(COUNTIF(beosztás!$IR207:$JU207,"S11")*11)+(COUNTIF(beosztás!$IR207:$JU207,"S12")*12)</f>
        <v>0</v>
      </c>
      <c r="FZ205" s="710">
        <f>COUNTIF(beosztás!$IR207:$JU207,"BN")*12+COUNTIF(beosztás!$IR207:$JU207,"BÉ")*12+COUNTIF(beosztás!$IR207:$JU207,"BDE")*8+COUNTIF(beosztás!$IR207:$JU207,"BDU")*8+COUNTIF(beosztás!$IR207:$JU207,"BÉJ")*8+COUNTIF(beosztás!$IR207:$JU207,"B1")*1+COUNTIF(beosztás!$IR207:$JU207,"B2")*2+COUNTIF(beosztás!$IR207:$JU207,"B3")*3+COUNTIF(beosztás!$IR207:$JU207,"B5")*5+COUNTIF(beosztás!$IR207:$JU207,"B6")*6+COUNTIF(beosztás!$IR207:$JU207,"B7")*7+COUNTIF(beosztás!$IR207:$JU207,"B8")*8+COUNTIF(beosztás!$IR207:$JU207,"B9")*9+COUNTIF(beosztás!$IR207:$JU207,"B10")*10+COUNTIF(beosztás!$IR207:$JU207,"B11")*11+COUNTIF(beosztás!$IR207:$JU207,"B12")*12+COUNTIF(beosztás!$IR207:$JU207,"BP")*0</f>
        <v>0</v>
      </c>
      <c r="GA205" s="24">
        <f t="shared" si="948"/>
        <v>0</v>
      </c>
      <c r="GB205" s="710">
        <f>IF(C205="",0,alapadatok!$AN$10)</f>
        <v>0</v>
      </c>
      <c r="GC205" s="19">
        <f t="shared" si="891"/>
        <v>0</v>
      </c>
      <c r="GD205" s="907">
        <f t="shared" si="949"/>
        <v>0</v>
      </c>
      <c r="GE205" s="42"/>
      <c r="GF205" s="709">
        <f>COUNTIF(beosztás!$JV207:$KZ207,"DE")*8</f>
        <v>0</v>
      </c>
      <c r="GG205" s="710">
        <f>COUNTIF(beosztás!$JV207:$KZ207,"DU")*8</f>
        <v>0</v>
      </c>
      <c r="GH205" s="710">
        <f>COUNTIF(beosztás!$JV207:$KZ207,"ÉJ")*8</f>
        <v>0</v>
      </c>
      <c r="GI205" s="710">
        <f>COUNTIF(beosztás!$JV207:$KZ207,"N")*12</f>
        <v>0</v>
      </c>
      <c r="GJ205" s="710">
        <f>COUNTIF(beosztás!$JV207:$KZ207,"É")*12</f>
        <v>0</v>
      </c>
      <c r="GK205" s="710">
        <f>SUM(beosztás!$JV207:$KZ207)</f>
        <v>0</v>
      </c>
      <c r="GL205" s="897">
        <f>(COUNTIF(beosztás!$JV207:$KZ207,"SN")*12)+(COUNTIF(beosztás!$JV207:$KZ207,"SDE")*8)+(COUNTIF(beosztás!$JV207:$KZ207,"SDU")*8)+(COUNTIF(beosztás!$JV207:$KZ207,"SÉ")*12)+(COUNTIF(beosztás!$JV207:$KZ207,"SÉJ")*8)+(COUNTIF(beosztás!$JV207:$KZ207,"S1")*1)+(COUNTIF(beosztás!$JV207:$KZ207,"S2")*2)+(COUNTIF(beosztás!$JV207:$KZ207,"S3")*3)+(COUNTIF(beosztás!$JV207:$KZ207,"S4")*4)+(COUNTIF(beosztás!$JV207:$KZ207,"S5")*5)+(COUNTIF(beosztás!$JV207:$KZ207,"S6")*6)+(COUNTIF(beosztás!$JV207:$KZ207,"S7")*7)+(COUNTIF(beosztás!$JV207:$KZ207,"S8")*8)+(COUNTIF(beosztás!$JV207:$KZ207,"S9")*9)+(COUNTIF(beosztás!$JV207:$KZ207,"S10")*10)+(COUNTIF(beosztás!$JV207:$KZ207,"S11")*11)+(COUNTIF(beosztás!$JV207:$KZ207,"S12")*12)</f>
        <v>0</v>
      </c>
      <c r="GM205" s="710">
        <f>COUNTIF(beosztás!$JV207:$KZ207,"FÜ")*8</f>
        <v>0</v>
      </c>
      <c r="GN205" s="710">
        <f>COUNTIF(beosztás!$JV207:$KZ207,"BN")*12+COUNTIF(beosztás!$JV207:$KZ207,"BÉ")*12+COUNTIF(beosztás!$JV207:$KZ207,"BDE")*8+COUNTIF(beosztás!$JV207:$KZ207,"BDU")*8+COUNTIF(beosztás!$JV207:$KZ207,"BÉJ")*8+COUNTIF(beosztás!$JV207:$KZ207,"B1")*1+COUNTIF(beosztás!$JV207:$KZ207,"B2")*2+COUNTIF(beosztás!$JV207:$KZ207,"B3")*3+COUNTIF(beosztás!$JV207:$KZ207,"B5")*5+COUNTIF(beosztás!$JV207:$KZ207,"B6")*6+COUNTIF(beosztás!$JV207:$KZ207,"B7")*7+COUNTIF(beosztás!$JV207:$KZ207,"B8")*8+COUNTIF(beosztás!$JV207:$KZ207,"B9")*9+COUNTIF(beosztás!$JV207:$KZ207,"B10")*10+COUNTIF(beosztás!$JV207:$KZ207,"B11")*11+COUNTIF(beosztás!$JV207:$KZ207,"B12")*12+COUNTIF(beosztás!$JV207:$KZ207,"BP")*0</f>
        <v>0</v>
      </c>
      <c r="GO205" s="24">
        <f t="shared" si="950"/>
        <v>0</v>
      </c>
      <c r="GP205" s="710">
        <f>IF(C205="",0,alapadatok!$AN$11)</f>
        <v>0</v>
      </c>
      <c r="GQ205" s="19">
        <f t="shared" si="892"/>
        <v>0</v>
      </c>
      <c r="GR205" s="907">
        <f t="shared" si="951"/>
        <v>0</v>
      </c>
      <c r="GS205" s="42"/>
      <c r="GT205" s="25">
        <f t="shared" si="893"/>
        <v>0</v>
      </c>
      <c r="GU205" s="24">
        <f t="shared" si="894"/>
        <v>0</v>
      </c>
      <c r="GV205" s="24">
        <f t="shared" si="895"/>
        <v>0</v>
      </c>
      <c r="GW205" s="24">
        <f t="shared" si="896"/>
        <v>0</v>
      </c>
      <c r="GX205" s="24">
        <f t="shared" si="897"/>
        <v>0</v>
      </c>
      <c r="GY205" s="24">
        <f t="shared" si="898"/>
        <v>0</v>
      </c>
      <c r="GZ205" s="24">
        <f t="shared" si="899"/>
        <v>0</v>
      </c>
      <c r="HA205" s="24">
        <f t="shared" si="900"/>
        <v>0</v>
      </c>
      <c r="HB205" s="24">
        <f t="shared" si="901"/>
        <v>0</v>
      </c>
      <c r="HC205" s="24">
        <f t="shared" si="902"/>
        <v>0</v>
      </c>
      <c r="HD205" s="24">
        <f t="shared" si="903"/>
        <v>0</v>
      </c>
      <c r="HE205" s="19">
        <f t="shared" si="904"/>
        <v>0</v>
      </c>
      <c r="HF205" s="907">
        <f t="shared" si="952"/>
        <v>0</v>
      </c>
      <c r="HG205" s="41"/>
      <c r="HH205" s="709">
        <f>COUNTIF(beosztás!$LA207:$MD207,"DE")*8</f>
        <v>0</v>
      </c>
      <c r="HI205" s="710">
        <f>COUNTIF(beosztás!$LA207:$MD207,"DU")*8</f>
        <v>0</v>
      </c>
      <c r="HJ205" s="710">
        <f>COUNTIF(beosztás!$LA207:$MD207,"ÉJ")*8</f>
        <v>0</v>
      </c>
      <c r="HK205" s="710">
        <f>COUNTIF(beosztás!$LA207:$MD207,"N")*12</f>
        <v>0</v>
      </c>
      <c r="HL205" s="710">
        <f>COUNTIF(beosztás!$LA207:$MD207,"é")*12</f>
        <v>0</v>
      </c>
      <c r="HM205" s="710">
        <f>SUM(beosztás!$LA207:$MD207)</f>
        <v>0</v>
      </c>
      <c r="HN205" s="710">
        <f>COUNTIF(beosztás!$LA207:$MD207,"FÜ")*8</f>
        <v>0</v>
      </c>
      <c r="HO205" s="897">
        <f>(COUNTIF(beosztás!$LA207:$MD207,"SN")*12)+(COUNTIF(beosztás!$LA207:$MD207,"SDE")*8)+(COUNTIF(beosztás!$LA207:$MD207,"SDU")*8)+(COUNTIF(beosztás!$LA207:$MD207,"SÉ")*12)+(COUNTIF(beosztás!$LA207:$MD207,"SÉJ")*8)+(COUNTIF(beosztás!$LA207:$MD207,"S1")*1)+(COUNTIF(beosztás!$LA207:$MD207,"S2")*2)+(COUNTIF(beosztás!$LA207:$MD207,"S3")*3)+(COUNTIF(beosztás!$LA207:$MD207,"S4")*4)+(COUNTIF(beosztás!$LA207:$MD207,"S5")*5)+(COUNTIF(beosztás!$LA207:$MD207,"S6")*6)+(COUNTIF(beosztás!$LA207:$MD207,"S7")*7)+(COUNTIF(beosztás!$LA207:$MD207,"S8")*8)+(COUNTIF(beosztás!$LA207:$MD207,"S9")*9)+(COUNTIF(beosztás!$LA207:$MD207,"S10")*10)+(COUNTIF(beosztás!$LA207:$MD207,"S11")*11)+(COUNTIF(beosztás!$LA207:$MD207,"S12")*12)</f>
        <v>0</v>
      </c>
      <c r="HP205" s="710">
        <f>COUNTIF(beosztás!$LA207:$MD207,"BN")*12+COUNTIF(beosztás!$LA207:$MD207,"BÉ")*12+COUNTIF(beosztás!$LA207:$MD207,"BDE")*8+COUNTIF(beosztás!$LA207:$MD207,"BDU")*8+COUNTIF(beosztás!$LA207:$MD207,"BÉJ")*8+COUNTIF(beosztás!$LA207:$MD207,"B1")*1+COUNTIF(beosztás!$LA207:$MD207,"B2")*2+COUNTIF(beosztás!$LA207:$MD207,"B3")*3+COUNTIF(beosztás!$KZ207:$MC207,"B5")*5+COUNTIF(beosztás!$KZ207:$MC207,"B6")*6+COUNTIF(beosztás!$KZ207:$MC207,"B7")*7+COUNTIF(beosztás!$KZ207:$MC207,"B8")*8+COUNTIF(beosztás!$LA207:$MD207,"B9")*9+COUNTIF(beosztás!$LA207:$MD207,"B10")*10+COUNTIF(beosztás!$LA207:$MD207,"B11")*11+COUNTIF(beosztás!$LA207:$MD207,"B12")*12+COUNTIF(beosztás!$LA207:$MD207,"BP")*0</f>
        <v>0</v>
      </c>
      <c r="HQ205" s="24">
        <f t="shared" si="953"/>
        <v>0</v>
      </c>
      <c r="HR205" s="710">
        <f>IF(C205="",0,alapadatok!$AN$12)</f>
        <v>0</v>
      </c>
      <c r="HS205" s="19">
        <f t="shared" si="954"/>
        <v>0</v>
      </c>
      <c r="HT205" s="907">
        <f t="shared" si="955"/>
        <v>0</v>
      </c>
      <c r="HU205" s="42"/>
      <c r="HV205" s="709">
        <f>COUNTIF(beosztás!$ME207:$NI207,"DE")*8</f>
        <v>0</v>
      </c>
      <c r="HW205" s="710">
        <f>COUNTIF(beosztás!$ME207:$NI207,"DU")*8</f>
        <v>0</v>
      </c>
      <c r="HX205" s="710">
        <f>COUNTIF(beosztás!$ME207:$NI207,"ÉJ")*8</f>
        <v>0</v>
      </c>
      <c r="HY205" s="710">
        <f>COUNTIF(beosztás!$ME207:$NI207,"N")*12</f>
        <v>0</v>
      </c>
      <c r="HZ205" s="710">
        <f>COUNTIF(beosztás!$ME207:$NI207,"É")*12</f>
        <v>0</v>
      </c>
      <c r="IA205" s="710">
        <f>SUM(beosztás!$ME207:$NI207)</f>
        <v>0</v>
      </c>
      <c r="IB205" s="710">
        <f>(COUNTIF(beosztás!$ME207:$NI207,"SN")*12)+(COUNTIF(beosztás!$ME207:$NI207,"SDE")*8)+(COUNTIF(beosztás!$ME207:$NI207,"SDU")*8)+(COUNTIF(beosztás!$ME207:$NI207,"SÉ")*12)+(COUNTIF(beosztás!$ME207:$NI207,"SÉJ")*8)+(COUNTIF(beosztás!$ME207:$NI207,"S1")*1)+(COUNTIF(beosztás!$ME207:$NI207,"S2")*2)+(COUNTIF(beosztás!$ME207:$NI207,"S3")*3)+(COUNTIF(beosztás!$ME207:$NI207,"S4")*4)+(COUNTIF(beosztás!$ME207:$NI207,"S5")*5)+(COUNTIF(beosztás!$ME207:$NI207,"S6")*6)+(COUNTIF(beosztás!$ME207:$NI207,"S7")*7)+(COUNTIF(beosztás!$ME207:$NI207,"S8")*8)+(COUNTIF(beosztás!$ME207:$NI207,"S9")*9)+(COUNTIF(beosztás!$ME207:$NI207,"S10")*10)+(COUNTIF(beosztás!$ME207:$NI207,"S11")*11)+(COUNTIF(beosztás!$ME207:$NI207,"S12")*12)</f>
        <v>0</v>
      </c>
      <c r="IC205" s="710">
        <f>COUNTIF(beosztás!$ME207:$NI207,"FÜ")*8</f>
        <v>0</v>
      </c>
      <c r="ID205" s="710">
        <f>COUNTIF(beosztás!$ME207:$NI207,"BN")*12+COUNTIF(beosztás!$ME207:$NI207,"BÉ")*12+COUNTIF(beosztás!$ME207:$NI207,"BDE")*8+COUNTIF(beosztás!$ME207:$NI207,"BDU")*8+COUNTIF(beosztás!$ME207:$NI207,"BÉJ")*8+COUNTIF(beosztás!$ME207:$NI207,"B1")*1+COUNTIF(beosztás!$ME207:$NI207,"B2")*2+COUNTIF(beosztás!$ME207:$NI207,"B3")*3+COUNTIF(beosztás!$ME207:$NI207,"B5")*5+COUNTIF(beosztás!$ME207:$NI207,"B6")*6+COUNTIF(beosztás!$ME207:$NI207,"B7")*7+COUNTIF(beosztás!$ME207:$NI207,"B8")*8+COUNTIF(beosztás!$ME207:$NI207,"B9")*9+COUNTIF(beosztás!$ME207:$NI207,"B10")*10+COUNTIF(beosztás!$ME207:$NI207,"B11")*11+COUNTIF(beosztás!$ME207:$NI207,"B12")*12+COUNTIF(beosztás!$ME207:$NI207,"BP")*0</f>
        <v>0</v>
      </c>
      <c r="IE205" s="24">
        <f t="shared" si="956"/>
        <v>0</v>
      </c>
      <c r="IF205" s="710">
        <f>IF(C205="",0,alapadatok!$AN$13)</f>
        <v>0</v>
      </c>
      <c r="IG205" s="19">
        <f t="shared" si="957"/>
        <v>0</v>
      </c>
      <c r="IH205" s="741">
        <f t="shared" si="958"/>
        <v>0</v>
      </c>
      <c r="II205" s="42"/>
      <c r="IJ205" s="25">
        <f t="shared" si="959"/>
        <v>0</v>
      </c>
      <c r="IK205" s="24">
        <f t="shared" si="960"/>
        <v>0</v>
      </c>
      <c r="IL205" s="24">
        <f t="shared" si="961"/>
        <v>0</v>
      </c>
      <c r="IM205" s="24">
        <f t="shared" si="962"/>
        <v>0</v>
      </c>
      <c r="IN205" s="24">
        <f t="shared" si="963"/>
        <v>0</v>
      </c>
      <c r="IO205" s="24">
        <f t="shared" si="964"/>
        <v>0</v>
      </c>
      <c r="IP205" s="24">
        <f t="shared" si="965"/>
        <v>0</v>
      </c>
      <c r="IQ205" s="24">
        <f t="shared" si="966"/>
        <v>0</v>
      </c>
      <c r="IR205" s="24">
        <f t="shared" si="967"/>
        <v>0</v>
      </c>
      <c r="IS205" s="24">
        <f t="shared" si="968"/>
        <v>0</v>
      </c>
      <c r="IT205" s="24">
        <f t="shared" si="969"/>
        <v>0</v>
      </c>
      <c r="IU205" s="19">
        <f t="shared" si="970"/>
        <v>0</v>
      </c>
      <c r="IV205" s="907">
        <f t="shared" si="971"/>
        <v>0</v>
      </c>
      <c r="IW205" s="43"/>
      <c r="JF205" s="21"/>
      <c r="JG205" s="21"/>
    </row>
    <row r="206" spans="1:267" ht="15.75" hidden="1" thickBot="1" x14ac:dyDescent="0.3">
      <c r="A206" s="67">
        <f>IF(beosztás!A208=0,"",beosztás!A208)</f>
        <v>14</v>
      </c>
      <c r="B206" s="68" t="str">
        <f>IF(beosztás!B208=0,"",beosztás!B208)</f>
        <v/>
      </c>
      <c r="C206" s="69" t="str">
        <f>IF(beosztás!C208=0,"",beosztás!C208)</f>
        <v/>
      </c>
      <c r="D206" s="70" t="str">
        <f>IF(beosztás!D208=0,"",beosztás!D208)</f>
        <v/>
      </c>
      <c r="E206" s="18"/>
      <c r="F206" s="709">
        <f>COUNTIF(beosztás!$I208:$AM208,"DE")*8</f>
        <v>0</v>
      </c>
      <c r="G206" s="710">
        <f>COUNTIF(beosztás!$I208:$AM208,"DU")*8</f>
        <v>0</v>
      </c>
      <c r="H206" s="710">
        <f>COUNTIF(beosztás!$I208:$AM208,"ÉJ")*8</f>
        <v>0</v>
      </c>
      <c r="I206" s="710">
        <f>COUNTIF(beosztás!$I208:$AM208,"N")*12</f>
        <v>0</v>
      </c>
      <c r="J206" s="710">
        <f>COUNTIF(beosztás!$I208:$AM208,"é")*12</f>
        <v>0</v>
      </c>
      <c r="K206" s="710">
        <f>SUM(beosztás!$I208:$AM208)</f>
        <v>0</v>
      </c>
      <c r="L206" s="710">
        <f>COUNTIF(beosztás!$I208:$AM208,"FÜ")*8</f>
        <v>0</v>
      </c>
      <c r="M206" s="710">
        <f>(COUNTIF(beosztás!$I208:$AM208,"SN")*12)+(COUNTIF(beosztás!$I208:$AM208,"SDE")*8)+(COUNTIF(beosztás!$I208:$AM208,"SDU")*8)+(COUNTIF(beosztás!$I208:$AM208,"S1")*1)+(COUNTIF(beosztás!$I208:$AM208,"S2")*2)+(COUNTIF(beosztás!$I208:$AM208,"S3")*3)+(COUNTIF(beosztás!$I208:$AM208,"S4")*4)+(COUNTIF(beosztás!$I208:$AM208,"S5")*5)+(COUNTIF(beosztás!$I208:$AM208,"S6")*6)+(COUNTIF(beosztás!$I208:$AM208,"S7")*7)+(COUNTIF(beosztás!$I208:$AM208,"S8")*8)+(COUNTIF(beosztás!$I208:$AM208,"S9")*9)+(COUNTIF(beosztás!$I208:$AM208,"S10")*10)+(COUNTIF(beosztás!$I208:$AM208,"S11")*11)+(COUNTIF(beosztás!$I208:$AM208,"S12")*12)+(COUNTIF(beosztás!$I208:$AM208,"SÉ")*12)+(COUNTIF(beosztás!$I208:$AM208,"SÉJ")*8)</f>
        <v>0</v>
      </c>
      <c r="N206" s="710">
        <f>COUNTIF(beosztás!$I208:$AM208,"BN")*12+COUNTIF(beosztás!$I208:$AM208,"BÉ")*12+COUNTIF(beosztás!$I208:$AM208,"BDE")*8+COUNTIF(beosztás!$I208:$AM208,"BDU")*8+COUNTIF(beosztás!$I208:$AM208,"BÉJ")*8+COUNTIF(beosztás!$I208:$AM208,"B1")*1+COUNTIF(beosztás!$I208:$AM208,"B2")*2+COUNTIF(beosztás!$I208:$AM208,"B3")*3+COUNTIF(beosztás!$I208:$AM208,"B5")*5+COUNTIF(beosztás!$I208:$AM208,"B6")*6+COUNTIF(beosztás!$I208:$AM208,"B7")*7+COUNTIF(beosztás!$I208:$AM208,"B8")*8+COUNTIF(beosztás!$I208:$AM208,"B9")*9+COUNTIF(beosztás!$I208:$AM208,"B10")*10+COUNTIF(beosztás!$I208:$AM208,"B11")*11+COUNTIF(beosztás!$I208:$AM208,"B12")*12+COUNTIF(beosztás!$I208:$AM208,"BP")*0</f>
        <v>0</v>
      </c>
      <c r="O206" s="24">
        <f t="shared" si="905"/>
        <v>0</v>
      </c>
      <c r="P206" s="710">
        <f>IF(C206="",0,alapadatok!$AN$2)</f>
        <v>0</v>
      </c>
      <c r="Q206" s="19">
        <f t="shared" si="906"/>
        <v>0</v>
      </c>
      <c r="R206" s="741">
        <f t="shared" si="907"/>
        <v>0</v>
      </c>
      <c r="S206" s="40"/>
      <c r="T206" s="709">
        <f>COUNTIF(beosztás!$AN208:$BO208,"DE")*8</f>
        <v>0</v>
      </c>
      <c r="U206" s="710">
        <f>COUNTIF(beosztás!$AN208:$BO208,"DU")*8</f>
        <v>0</v>
      </c>
      <c r="V206" s="710">
        <f>COUNTIF(beosztás!$AN208:$BO208,"ÉJ")*8</f>
        <v>0</v>
      </c>
      <c r="W206" s="710">
        <f>COUNTIF(beosztás!$AN208:$BO208,"N")*12</f>
        <v>0</v>
      </c>
      <c r="X206" s="710">
        <f>COUNTIF(beosztás!$AN208:$BO208,"É")*12</f>
        <v>0</v>
      </c>
      <c r="Y206" s="710">
        <f>SUM(beosztás!$AN208:$BO208)</f>
        <v>0</v>
      </c>
      <c r="Z206" s="710">
        <f>(COUNTIF(beosztás!$AN208:$BO208,"SN")*12)+(COUNTIF(beosztás!$AN208:$BO208,"SDE")*8)+(COUNTIF(beosztás!$AN208:$BO208,"SDU")*8)+(COUNTIF(beosztás!$AN208:$BO208,"SÉ")*12)+(COUNTIF(beosztás!$AN208:$BO208,"SÉJ")*8)+(COUNTIF(beosztás!$AN208:$BO208,"S1")*1)+(COUNTIF(beosztás!$AN208:$BO208,"S2")*2)+(COUNTIF(beosztás!$AN208:$BO208,"S3")*3)+(COUNTIF(beosztás!$AN208:$BO208,"S4")*4)+(COUNTIF(beosztás!$AN208:$BO208,"S5")*5)+(COUNTIF(beosztás!$AN208:$BO208,"S6")*6)+(COUNTIF(beosztás!$AN208:$BO208,"S7")*7)+(COUNTIF(beosztás!$AN208:$BO208,"S8")*8)+(COUNTIF(beosztás!$AN208:$BO208,"S9")*9)+(COUNTIF(beosztás!$AN208:$BO208,"S10")*10)+(COUNTIF(beosztás!$AN208:$BO208,"S11")*11)+(COUNTIF(beosztás!$AN208:$BO208,"S12")*12)</f>
        <v>0</v>
      </c>
      <c r="AA206" s="710">
        <f>COUNTIF(beosztás!$AN208:$BO208,"FÜ")*8</f>
        <v>0</v>
      </c>
      <c r="AB206" s="710">
        <f>COUNTIF(beosztás!$AN208:$BO208,"BN")*12+COUNTIF(beosztás!$AN208:$BO208,"BÉ")*12+COUNTIF(beosztás!$AN208:$BO208,"BDE")*8+COUNTIF(beosztás!$AN208:$BO208,"BDU")*8+COUNTIF(beosztás!$AN208:$BO208,"BÉJ")*8+COUNTIF(beosztás!$AN208:$BO208,"B1")*1+COUNTIF(beosztás!$AN208:$BO208,"B2")*2+COUNTIF(beosztás!$AN208:$BO208,"B3")*3+COUNTIF(beosztás!$AN208:$BO208,"B5")*5+COUNTIF(beosztás!$AN208:$BO208,"B6")*6+COUNTIF(beosztás!$AN208:$BO208,"B7")*7+COUNTIF(beosztás!$AN208:$BO208,"B8")*8+COUNTIF(beosztás!$AN208:$BO208,"B9")*9+COUNTIF(beosztás!$AN208:$BO208,"B10")*10+COUNTIF(beosztás!$AN208:$BO208,"B11")*11+COUNTIF(beosztás!$AN208:$BO208,"B12")*12+COUNTIF(beosztás!$AN208:$BO208,"BP")*0</f>
        <v>0</v>
      </c>
      <c r="AC206" s="24">
        <f t="shared" si="908"/>
        <v>0</v>
      </c>
      <c r="AD206" s="710">
        <f>IF(C206="",0,alapadatok!$AN$3)</f>
        <v>0</v>
      </c>
      <c r="AE206" s="19">
        <f t="shared" si="685"/>
        <v>0</v>
      </c>
      <c r="AF206" s="741">
        <f t="shared" si="909"/>
        <v>0</v>
      </c>
      <c r="AG206" s="40"/>
      <c r="AH206" s="25">
        <f t="shared" si="910"/>
        <v>0</v>
      </c>
      <c r="AI206" s="24">
        <f t="shared" si="911"/>
        <v>0</v>
      </c>
      <c r="AJ206" s="24">
        <f t="shared" si="912"/>
        <v>0</v>
      </c>
      <c r="AK206" s="24">
        <f t="shared" si="913"/>
        <v>0</v>
      </c>
      <c r="AL206" s="24">
        <f t="shared" si="914"/>
        <v>0</v>
      </c>
      <c r="AM206" s="24">
        <f t="shared" si="915"/>
        <v>0</v>
      </c>
      <c r="AN206" s="24">
        <f t="shared" si="916"/>
        <v>0</v>
      </c>
      <c r="AO206" s="24">
        <f t="shared" si="917"/>
        <v>0</v>
      </c>
      <c r="AP206" s="24">
        <f t="shared" si="686"/>
        <v>0</v>
      </c>
      <c r="AQ206" s="24">
        <f t="shared" si="687"/>
        <v>0</v>
      </c>
      <c r="AR206" s="24">
        <f t="shared" si="688"/>
        <v>0</v>
      </c>
      <c r="AS206" s="19">
        <f t="shared" si="689"/>
        <v>0</v>
      </c>
      <c r="AT206" s="741">
        <f t="shared" si="918"/>
        <v>0</v>
      </c>
      <c r="AU206" s="41"/>
      <c r="AV206" s="709">
        <f>COUNTIF(beosztás!$BP208:$CT208,"DE")*8</f>
        <v>0</v>
      </c>
      <c r="AW206" s="710">
        <f>COUNTIF(beosztás!$BP208:$CT208,"DU")*8</f>
        <v>0</v>
      </c>
      <c r="AX206" s="710">
        <f>COUNTIF(beosztás!$BP208:$CT208,"ÉJ")*8</f>
        <v>0</v>
      </c>
      <c r="AY206" s="710">
        <f>COUNTIF(beosztás!$BP208:$CT208,"N")*12</f>
        <v>0</v>
      </c>
      <c r="AZ206" s="710">
        <f>COUNTIF(beosztás!$BP208:$CT208,"é")*12</f>
        <v>0</v>
      </c>
      <c r="BA206" s="710">
        <f>SUM(beosztás!$BP208:$CT208)</f>
        <v>0</v>
      </c>
      <c r="BB206" s="710">
        <f>COUNTIF(beosztás!$BP208:$CT208,"FÜ")*8</f>
        <v>0</v>
      </c>
      <c r="BC206" s="897">
        <f>(COUNTIF(beosztás!$BP208:$CT208,"SN")*12)+(COUNTIF(beosztás!$BP208:$CT208,"SDE")*8)+(COUNTIF(beosztás!$BP208:$CT208,"SDU")*8)+(COUNTIF(beosztás!$BP208:$CT208,"SÉ")*12)+(COUNTIF(beosztás!$BP208:$CT208,"SÉJ")*8)+(COUNTIF(beosztás!$BP208:$CT208,"S1")*1)+(COUNTIF(beosztás!$BP208:$CT208,"S2")*2)+(COUNTIF(beosztás!$BP208:$CT208,"S3")*3)+(COUNTIF(beosztás!$BP208:$CT208,"S4")*4)+(COUNTIF(beosztás!$BP208:$CT208,"S5")*5)+(COUNTIF(beosztás!$BP208:$CT208,"S6")*6)+(COUNTIF(beosztás!$BP208:$CT208,"S7")*7)+(COUNTIF(beosztás!$BP208:$CT208,"S8")*8)+(COUNTIF(beosztás!$BP208:$CT208,"S9")*9)+(COUNTIF(beosztás!$BP208:$CT208,"S10")*10)+(COUNTIF(beosztás!$BP208:$CT208,"S11")*11)+(COUNTIF(beosztás!$BP208:$CT208,"S12")*12)</f>
        <v>0</v>
      </c>
      <c r="BD206" s="710">
        <f>COUNTIF(beosztás!$BP208:$CT208,"BN")*12+COUNTIF(beosztás!$BP208:$CT208,"BÉ")*12+COUNTIF(beosztás!$BP208:$CT208,"BDE")*8+COUNTIF(beosztás!$BP208:$CT208,"BDU")*8+COUNTIF(beosztás!$BP208:$CT208,"BÉJ")*8+COUNTIF(beosztás!$BP208:$CT208,"B1")*1+COUNTIF(beosztás!$BP208:$CT208,"B2")*2+COUNTIF(beosztás!$BP208:$CT208,"B3")*3+COUNTIF(beosztás!$BP208:$CT208,"B5")*5+COUNTIF(beosztás!$BP208:$CT208,"B6")*6+COUNTIF(beosztás!$BP208:$CT208,"B7")*7+COUNTIF(beosztás!$BP208:$CT208,"B8")*8+COUNTIF(beosztás!$BP208:$CT208,"B9")*9+COUNTIF(beosztás!$BP208:$CT208,"B10")*10+COUNTIF(beosztás!$BP208:$CT208,"B11")*11+COUNTIF(beosztás!$BP208:$CT208,"B12")*12+COUNTIF(beosztás!$BP208:$CT208,"BP")*0</f>
        <v>0</v>
      </c>
      <c r="BE206" s="24">
        <f t="shared" si="919"/>
        <v>0</v>
      </c>
      <c r="BF206" s="710">
        <f>IF(C206="",0,alapadatok!$AN$4)</f>
        <v>0</v>
      </c>
      <c r="BG206" s="19">
        <f t="shared" si="920"/>
        <v>0</v>
      </c>
      <c r="BH206" s="741">
        <f t="shared" si="921"/>
        <v>0</v>
      </c>
      <c r="BI206" s="40"/>
      <c r="BJ206" s="709">
        <f>COUNTIF(beosztás!$CU208:$DX208,"DE")*8</f>
        <v>0</v>
      </c>
      <c r="BK206" s="710">
        <f>COUNTIF(beosztás!$CU208:$DX208,"DU")*8</f>
        <v>0</v>
      </c>
      <c r="BL206" s="710">
        <f>COUNTIF(beosztás!$CU208:$DX208,"ÉJ")*8</f>
        <v>0</v>
      </c>
      <c r="BM206" s="710">
        <f>COUNTIF(beosztás!$CU208:$DX208,"N")*12</f>
        <v>0</v>
      </c>
      <c r="BN206" s="710">
        <f>COUNTIF(beosztás!$CU208:$DX208,"É")*12</f>
        <v>0</v>
      </c>
      <c r="BO206" s="710">
        <f>SUM(beosztás!$CU208:$DX208)</f>
        <v>0</v>
      </c>
      <c r="BP206" s="897">
        <f>(COUNTIF(beosztás!$CU208:$DX208,"SN")*12)+(COUNTIF(beosztás!$CU208:$DX208,"SDE")*8)+(COUNTIF(beosztás!$CU208:$DX208,"SDU")*8)+(COUNTIF(beosztás!$CU208:$DX208,"SÉ")*12)+(COUNTIF(beosztás!$CU208:$DX208,"SÉJ")*8)+(COUNTIF(beosztás!$CU208:$DX208,"S1")*1)+(COUNTIF(beosztás!$CU208:$DX208,"S2")*2)+(COUNTIF(beosztás!$CU208:$DX208,"S3")*3)+(COUNTIF(beosztás!$CU208:$DX208,"S4")*4)+(COUNTIF(beosztás!$CU208:$DX208,"S5")*5)+(COUNTIF(beosztás!$CU208:$DX208,"S6")*6)+(COUNTIF(beosztás!$CU208:$DX208,"S7")*7)+(COUNTIF(beosztás!$CU208:$DX208,"S8")*8)+(COUNTIF(beosztás!$CU208:$DX208,"S9")*9)+(COUNTIF(beosztás!$CU208:$DX208,"S10")*10)+(COUNTIF(beosztás!$CU208:$DX208,"S11")*11)+(COUNTIF(beosztás!$CU208:$DX208,"S12")*12)</f>
        <v>0</v>
      </c>
      <c r="BQ206" s="710">
        <f>COUNTIF(beosztás!$CU208:$DX208,"FÜ")*8</f>
        <v>0</v>
      </c>
      <c r="BR206" s="710">
        <f>COUNTIF(beosztás!$CU208:$DX208,"BN")*12+COUNTIF(beosztás!$CU208:$DX208,"BÉ")*12+COUNTIF(beosztás!$CU208:$DX208,"BDE")*8+COUNTIF(beosztás!$CU208:$DX208,"BDU")*8+COUNTIF(beosztás!$CU208:$DX208,"BÉJ")*8+COUNTIF(beosztás!$CU208:$DX208,"B1")*1+COUNTIF(beosztás!$CU208:$DX208,"B2")*2+COUNTIF(beosztás!$CU208:$DX208,"B3")*3+COUNTIF(beosztás!$CU208:$DX208,"B5")*5+COUNTIF(beosztás!$CU208:$DX208,"B6")*6+COUNTIF(beosztás!$CU208:$DX208,"B7")*7+COUNTIF(beosztás!$CU208:$DX208,"B8")*8+COUNTIF(beosztás!$CU208:$DX208,"B9")*9+COUNTIF(beosztás!$CU208:$DX208,"B10")*10+COUNTIF(beosztás!$CU208:$DX208,"B11")*11+COUNTIF(beosztás!$CU208:$DX208,"B12")*12+COUNTIF(beosztás!$CU208:$DX208,"BP")*0</f>
        <v>0</v>
      </c>
      <c r="BS206" s="24">
        <f t="shared" si="922"/>
        <v>0</v>
      </c>
      <c r="BT206" s="710">
        <f>IF(C206="",0,alapadatok!$AN$5)</f>
        <v>0</v>
      </c>
      <c r="BU206" s="19">
        <f t="shared" si="923"/>
        <v>0</v>
      </c>
      <c r="BV206" s="741">
        <f t="shared" si="924"/>
        <v>0</v>
      </c>
      <c r="BW206" s="40"/>
      <c r="BX206" s="25">
        <f t="shared" si="925"/>
        <v>0</v>
      </c>
      <c r="BY206" s="24">
        <f t="shared" si="926"/>
        <v>0</v>
      </c>
      <c r="BZ206" s="24">
        <f t="shared" si="927"/>
        <v>0</v>
      </c>
      <c r="CA206" s="24">
        <f t="shared" si="928"/>
        <v>0</v>
      </c>
      <c r="CB206" s="24">
        <f t="shared" si="929"/>
        <v>0</v>
      </c>
      <c r="CC206" s="24">
        <f t="shared" si="930"/>
        <v>0</v>
      </c>
      <c r="CD206" s="24">
        <f t="shared" si="931"/>
        <v>0</v>
      </c>
      <c r="CE206" s="24">
        <f t="shared" si="932"/>
        <v>0</v>
      </c>
      <c r="CF206" s="24">
        <f t="shared" si="933"/>
        <v>0</v>
      </c>
      <c r="CG206" s="24">
        <f t="shared" si="934"/>
        <v>0</v>
      </c>
      <c r="CH206" s="24">
        <f t="shared" si="935"/>
        <v>0</v>
      </c>
      <c r="CI206" s="19">
        <f t="shared" si="936"/>
        <v>0</v>
      </c>
      <c r="CJ206" s="741">
        <f t="shared" si="937"/>
        <v>0</v>
      </c>
      <c r="CK206" s="41"/>
      <c r="CL206" s="709">
        <f>COUNTIF(beosztás!$DY208:$FC208,"DE")*8</f>
        <v>0</v>
      </c>
      <c r="CM206" s="710">
        <f>COUNTIF(beosztás!$DY208:$FC208,"DU")*8</f>
        <v>0</v>
      </c>
      <c r="CN206" s="710">
        <f>COUNTIF(beosztás!$DY208:$FC208,"ÉJ")*8</f>
        <v>0</v>
      </c>
      <c r="CO206" s="710">
        <f>COUNTIF(beosztás!$DY208:$FC208,"N")*12</f>
        <v>0</v>
      </c>
      <c r="CP206" s="710">
        <f>COUNTIF(beosztás!$DY208:$FC208,"é")*12</f>
        <v>0</v>
      </c>
      <c r="CQ206" s="710">
        <f>SUM(beosztás!$DY208:$FC208)</f>
        <v>0</v>
      </c>
      <c r="CR206" s="710">
        <f>COUNTIF(beosztás!$DY208:$FC208,"FÜ")*8</f>
        <v>0</v>
      </c>
      <c r="CS206" s="897">
        <f>(COUNTIF(beosztás!$DY208:$FC208,"SN")*12)+(COUNTIF(beosztás!$DY208:$FC208,"SDE")*8)+(COUNTIF(beosztás!$DY208:$FC208,"SDU")*8)+(COUNTIF(beosztás!$DY208:$FC208,"SÉ")*12)+(COUNTIF(beosztás!$DY208:$FC208,"SÉJ")*8)+(COUNTIF(beosztás!$DY208:$FC208,"S1")*1)+(COUNTIF(beosztás!$DY208:$FC208,"S2")*2)+(COUNTIF(beosztás!$DY208:$FC208,"S3")*3)+(COUNTIF(beosztás!$DY208:$FC208,"S4")*4)+(COUNTIF(beosztás!$DY208:$FC208,"S5")*5)+(COUNTIF(beosztás!$DY208:$FC208,"S6")*6)+(COUNTIF(beosztás!$DY208:$FC208,"S7")*7)+(COUNTIF(beosztás!$DY208:$FC208,"S8")*8)+(COUNTIF(beosztás!$DY208:$FC208,"S9")*9)+(COUNTIF(beosztás!$DY208:$FC208,"S10")*10)+(COUNTIF(beosztás!$DY208:$FC208,"S11")*11)+(COUNTIF(beosztás!$DY208:$FC208,"S12")*12)</f>
        <v>0</v>
      </c>
      <c r="CT206" s="710">
        <f>COUNTIF(beosztás!$DY208:$FC208,"BN")*12+COUNTIF(beosztás!$DY208:$FC208,"BÉ")*12+COUNTIF(beosztás!$DY208:$FC208,"BDE")*8+COUNTIF(beosztás!$DY208:$FC208,"BDU")*8+COUNTIF(beosztás!$DY208:$FC208,"BÉJ")*8+COUNTIF(beosztás!$DY208:$FC208,"B1")*1+COUNTIF(beosztás!$DY208:$FC208,"B2")*2+COUNTIF(beosztás!$DY208:$FC208,"B3")*3+COUNTIF(beosztás!$DY208:$FC208,"B5")*5+COUNTIF(beosztás!$DY208:$FC208,"B6")*6+COUNTIF(beosztás!$DY208:$FC208,"B7")*7+COUNTIF(beosztás!$DY208:$FC208,"B8")*8+COUNTIF(beosztás!$DY208:$FC208,"B9")*9+COUNTIF(beosztás!$DY208:$FC208,"B10")*10+COUNTIF(beosztás!$DY208:$FC208,"B11")*11+COUNTIF(beosztás!$DY208:$FC208,"B12")*12+COUNTIF(beosztás!$DY208:$FC208,"BP")*0</f>
        <v>0</v>
      </c>
      <c r="CU206" s="24">
        <f t="shared" si="938"/>
        <v>0</v>
      </c>
      <c r="CV206" s="710">
        <f>IF(C206="",0,alapadatok!$AN$6)</f>
        <v>0</v>
      </c>
      <c r="CW206" s="19">
        <f t="shared" si="863"/>
        <v>0</v>
      </c>
      <c r="CX206" s="907">
        <f t="shared" si="939"/>
        <v>0</v>
      </c>
      <c r="CY206" s="40"/>
      <c r="CZ206" s="709">
        <f>COUNTIF(beosztás!$FD208:$GG208,"DE")*8</f>
        <v>0</v>
      </c>
      <c r="DA206" s="710">
        <f>COUNTIF(beosztás!$FD208:$GG208,"DU")*8</f>
        <v>0</v>
      </c>
      <c r="DB206" s="710">
        <f>COUNTIF(beosztás!$FD208:$GG208,"ÉJ")*8</f>
        <v>0</v>
      </c>
      <c r="DC206" s="710">
        <f>COUNTIF(beosztás!$FD208:$GG208,"N")*12</f>
        <v>0</v>
      </c>
      <c r="DD206" s="710">
        <f>COUNTIF(beosztás!$FD208:$GG208,"É")*12</f>
        <v>0</v>
      </c>
      <c r="DE206" s="710">
        <f>SUM(beosztás!$FD208:$GG208)</f>
        <v>0</v>
      </c>
      <c r="DF206" s="897">
        <f>(COUNTIF(beosztás!$FD208:$GG208,"SN")*12)+(COUNTIF(beosztás!$FD208:$GG208,"SDE")*8)+(COUNTIF(beosztás!$FD208:$GG208,"SDU")*8)+(COUNTIF(beosztás!$FD208:$GG208,"SÉ")*12)+(COUNTIF(beosztás!$FD208:$GG208,"SÉJ")*8)+(COUNTIF(beosztás!$FD208:$GG208,"S1")*1)+(COUNTIF(beosztás!$FD208:$GG208,"S2")*2)+(COUNTIF(beosztás!$FD208:$GG208,"S3")*3)+(COUNTIF(beosztás!$FD208:$GG208,"S4")*4)+(COUNTIF(beosztás!$FD208:$GG208,"S5")*5)+(COUNTIF(beosztás!$FD208:$GG208,"S6")*6)+(COUNTIF(beosztás!$FD208:$GG208,"S7")*7)+(COUNTIF(beosztás!$FD208:$GG208,"S8")*8)+(COUNTIF(beosztás!$FD208:$GG208,"S9")*9)+(COUNTIF(beosztás!$FD208:$GG208,"S10")*10)+(COUNTIF(beosztás!$FD208:$GG208,"S11")*11)+(COUNTIF(beosztás!$FD208:$GG208,"S12")*12)</f>
        <v>0</v>
      </c>
      <c r="DG206" s="710">
        <f>COUNTIF(beosztás!$FD208:$GG208,"FÜ")*8</f>
        <v>0</v>
      </c>
      <c r="DH206" s="710">
        <f>COUNTIF(beosztás!$FD208:$GG208,"BN")*12+COUNTIF(beosztás!$FD208:$GG208,"BÉ")*12+COUNTIF(beosztás!$FD208:$GG208,"BDE")*8+COUNTIF(beosztás!$FD208:$GG208,"BDU")*8+COUNTIF(beosztás!$FD208:$GG208,"BÉJ")*8+COUNTIF(beosztás!$FD208:$GG208,"B1")*1+COUNTIF(beosztás!$FD208:$GG208,"B2")*2+COUNTIF(beosztás!$FD208:$GG208,"B3")*3+COUNTIF(beosztás!$FD208:$GG208,"B5")*5+COUNTIF(beosztás!$FD208:$GG208,"B6")*6+COUNTIF(beosztás!$FD208:$GG208,"B7")*7+COUNTIF(beosztás!$FD208:$GG208,"B8")*8+COUNTIF(beosztás!$FD208:$GG208,"B9")*9+COUNTIF(beosztás!$FD208:$GG208,"B10")*10+COUNTIF(beosztás!$FD208:$GG208,"B11")*11+COUNTIF(beosztás!$FD208:$GG208,"B12")*12+COUNTIF(beosztás!$FD208:$GG208,"BP")*0</f>
        <v>0</v>
      </c>
      <c r="DI206" s="24">
        <f t="shared" si="940"/>
        <v>0</v>
      </c>
      <c r="DJ206" s="710">
        <f>IF(C206="",0,alapadatok!$AN$7)</f>
        <v>0</v>
      </c>
      <c r="DK206" s="19">
        <f t="shared" si="864"/>
        <v>0</v>
      </c>
      <c r="DL206" s="741">
        <f t="shared" si="941"/>
        <v>0</v>
      </c>
      <c r="DM206" s="40"/>
      <c r="DN206" s="25">
        <f t="shared" si="865"/>
        <v>0</v>
      </c>
      <c r="DO206" s="24">
        <f t="shared" si="866"/>
        <v>0</v>
      </c>
      <c r="DP206" s="24">
        <f t="shared" si="867"/>
        <v>0</v>
      </c>
      <c r="DQ206" s="24">
        <f t="shared" si="868"/>
        <v>0</v>
      </c>
      <c r="DR206" s="24">
        <f t="shared" si="869"/>
        <v>0</v>
      </c>
      <c r="DS206" s="24">
        <f t="shared" si="870"/>
        <v>0</v>
      </c>
      <c r="DT206" s="24">
        <f t="shared" si="871"/>
        <v>0</v>
      </c>
      <c r="DU206" s="24">
        <f t="shared" si="872"/>
        <v>0</v>
      </c>
      <c r="DV206" s="24">
        <f t="shared" si="873"/>
        <v>0</v>
      </c>
      <c r="DW206" s="24">
        <f t="shared" si="874"/>
        <v>0</v>
      </c>
      <c r="DX206" s="24">
        <f t="shared" si="875"/>
        <v>0</v>
      </c>
      <c r="DY206" s="19">
        <f t="shared" si="876"/>
        <v>0</v>
      </c>
      <c r="DZ206" s="907">
        <f t="shared" si="942"/>
        <v>0</v>
      </c>
      <c r="EA206" s="41"/>
      <c r="EB206" s="709">
        <f>COUNTIF(beosztás!$GH208:$HL208,"DE")*8</f>
        <v>0</v>
      </c>
      <c r="EC206" s="710">
        <f>COUNTIF(beosztás!$GH208:$HL208,"DU")*8</f>
        <v>0</v>
      </c>
      <c r="ED206" s="710">
        <f>COUNTIF(beosztás!$GH208:$HL208,"ÉJ")*8</f>
        <v>0</v>
      </c>
      <c r="EE206" s="710">
        <f>COUNTIF(beosztás!$GH208:$HL208,"N")*12</f>
        <v>0</v>
      </c>
      <c r="EF206" s="710">
        <f>COUNTIF(beosztás!$GH208:$HL208,"é")*12</f>
        <v>0</v>
      </c>
      <c r="EG206" s="710">
        <f>SUM(beosztás!$GH208:$HL208)</f>
        <v>0</v>
      </c>
      <c r="EH206" s="710">
        <f>COUNTIF(beosztás!$GH208:$HL208,"FÜ")*8</f>
        <v>0</v>
      </c>
      <c r="EI206" s="897">
        <f>(COUNTIF(beosztás!$GH208:$HL208,"SN")*12)+(COUNTIF(beosztás!$GH208:$HL208,"SDE")*8)+(COUNTIF(beosztás!$GH208:$HL208,"SDU")*8)+(COUNTIF(beosztás!$GH208:$HL208,"SÉ")*12)+(COUNTIF(beosztás!$GH208:$HL208,"SÉJ")*8)+(COUNTIF(beosztás!$GH208:$HL208,"S1")*1)+(COUNTIF(beosztás!$GH208:$HL208,"S2")*2)+(COUNTIF(beosztás!$GH208:$HL208,"S3")*3)+(COUNTIF(beosztás!$GH208:$HL208,"S4")*4)+(COUNTIF(beosztás!$GH208:$HL208,"S5")*5)+(COUNTIF(beosztás!$GH208:$HL208,"S6")*6)+(COUNTIF(beosztás!$GH208:$HL208,"S7")*7)+(COUNTIF(beosztás!$GH208:$HL208,"S8")*8)+(COUNTIF(beosztás!$GH208:$HL208,"S9")*9)+(COUNTIF(beosztás!$GH208:$HL208,"S10")*10)+(COUNTIF(beosztás!$GH208:$HL208,"S11")*11)+(COUNTIF(beosztás!$GH208:$HL208,"S12")*12)</f>
        <v>0</v>
      </c>
      <c r="EJ206" s="710">
        <f>COUNTIF(beosztás!$GH208:$HL208,"BN")*12+COUNTIF(beosztás!$GH208:$HL208,"BÉ")*12+COUNTIF(beosztás!$GH208:$HL208,"BDE")*8+COUNTIF(beosztás!$GH208:$HL208,"BDU")*8+COUNTIF(beosztás!$GH208:$HL208,"BÉJ")*8+COUNTIF(beosztás!$GH208:$HL208,"B1")*1+COUNTIF(beosztás!$GH208:$HL208,"B2")*2+COUNTIF(beosztás!$GH208:$HL208,"B3")*3+COUNTIF(beosztás!$GH208:$HL208,"B5")*5+COUNTIF(beosztás!$GH208:$HL208,"B6")*6+COUNTIF(beosztás!$GH208:$HL208,"B7")*7+COUNTIF(beosztás!$GH208:$HL208,"B8")*8+COUNTIF(beosztás!$GH208:$HL208,"B9")*9+COUNTIF(beosztás!$GH208:$HL208,"B10")*10+COUNTIF(beosztás!$GH208:$HL208,"B11")*11+COUNTIF(beosztás!$GH208:$HL208,"B12")*12+COUNTIF(beosztás!$GH208:$HL208,"BP")*0</f>
        <v>0</v>
      </c>
      <c r="EK206" s="24">
        <f t="shared" si="943"/>
        <v>0</v>
      </c>
      <c r="EL206" s="710">
        <f>IF(C206="",0,alapadatok!$AN$8)</f>
        <v>0</v>
      </c>
      <c r="EM206" s="19">
        <f t="shared" si="877"/>
        <v>0</v>
      </c>
      <c r="EN206" s="907">
        <f t="shared" si="944"/>
        <v>0</v>
      </c>
      <c r="EO206" s="40"/>
      <c r="EP206" s="709">
        <f>COUNTIF(beosztás!$HM208:$IQ208,"DE")*8</f>
        <v>0</v>
      </c>
      <c r="EQ206" s="710">
        <f>COUNTIF(beosztás!$HM208:$IQ208,"DU")*8</f>
        <v>0</v>
      </c>
      <c r="ER206" s="710">
        <f>COUNTIF(beosztás!$HM208:$IQ208,"ÉJ")*8</f>
        <v>0</v>
      </c>
      <c r="ES206" s="710">
        <f>COUNTIF(beosztás!$HM208:$IQ208,"N")*12</f>
        <v>0</v>
      </c>
      <c r="ET206" s="710">
        <f>COUNTIF(beosztás!$HM208:$IQ208,"É")*12</f>
        <v>0</v>
      </c>
      <c r="EU206" s="710">
        <f>SUM(beosztás!$HM208:$IQ208)</f>
        <v>0</v>
      </c>
      <c r="EV206" s="897">
        <f>(COUNTIF(beosztás!$HM208:$IQ208,"SN")*12)+(COUNTIF(beosztás!$HM208:$IQ208,"SDE")*8)+(COUNTIF(beosztás!$HM208:$IQ208,"SDU")*8)+(COUNTIF(beosztás!$HM208:$IQ208,"SÉ")*12)+(COUNTIF(beosztás!$HM208:$IQ208,"SÉJ")*8)+(COUNTIF(beosztás!$HM208:$IQ208,"S1")*1)+(COUNTIF(beosztás!$HM208:$IQ208,"S2")*2)+(COUNTIF(beosztás!$HM208:$IQ208,"S3")*3)+(COUNTIF(beosztás!$HM208:$IQ208,"S4")*4)+(COUNTIF(beosztás!$HM208:$IQ208,"S5")*5)+(COUNTIF(beosztás!$HM208:$IQ208,"S6")*6)+(COUNTIF(beosztás!$HM208:$IQ208,"S7")*7)+(COUNTIF(beosztás!$HM208:$IQ208,"S8")*8)+(COUNTIF(beosztás!$HM208:$IQ208,"S9")*9)+(COUNTIF(beosztás!$HM208:$IQ208,"S10")*10)+(COUNTIF(beosztás!$HM208:$IQ208,"S11")*11)+(COUNTIF(beosztás!$HM208:$IQ208,"S12")*12)</f>
        <v>0</v>
      </c>
      <c r="EW206" s="710">
        <f>COUNTIF(beosztás!$HM208:$IQ208,"FÜ")*8</f>
        <v>0</v>
      </c>
      <c r="EX206" s="710">
        <f>COUNTIF(beosztás!$HM208:$IQ208,"BN")*12+COUNTIF(beosztás!$HM208:$IQ208,"BÉ")*12+COUNTIF(beosztás!$HM208:$IQ208,"BDE")*8+COUNTIF(beosztás!$HM208:$IQ208,"BDU")*8+COUNTIF(beosztás!$HM208:$IQ208,"BÉJ")*8+COUNTIF(beosztás!$HM208:$IQ208,"B1")*1+COUNTIF(beosztás!$HM208:$IQ208,"B2")*2+COUNTIF(beosztás!$HM208:$IQ208,"B3")*3+COUNTIF(beosztás!$HM208:$IQ208,"B5")*5+COUNTIF(beosztás!$HM208:$IQ208,"B6")*6+COUNTIF(beosztás!$HM208:$IQ208,"B7")*7+COUNTIF(beosztás!$HM208:$IQ208,"B8")*8+COUNTIF(beosztás!$HM208:$IQ208,"B9")*9+COUNTIF(beosztás!$HM208:$IQ208,"B10")*10+COUNTIF(beosztás!$HM208:$IQ208,"B11")*11+COUNTIF(beosztás!$HM208:$IQ208,"B12")*12+COUNTIF(beosztás!$HM208:$IQ208,"BP")*0</f>
        <v>0</v>
      </c>
      <c r="EY206" s="24">
        <f t="shared" si="945"/>
        <v>0</v>
      </c>
      <c r="EZ206" s="710">
        <f>IF(C206="",0,alapadatok!$AN$9)</f>
        <v>0</v>
      </c>
      <c r="FA206" s="19">
        <f t="shared" si="878"/>
        <v>0</v>
      </c>
      <c r="FB206" s="907">
        <f t="shared" si="946"/>
        <v>0</v>
      </c>
      <c r="FC206" s="40"/>
      <c r="FD206" s="25">
        <f t="shared" si="879"/>
        <v>0</v>
      </c>
      <c r="FE206" s="24">
        <f t="shared" si="880"/>
        <v>0</v>
      </c>
      <c r="FF206" s="24">
        <f t="shared" si="881"/>
        <v>0</v>
      </c>
      <c r="FG206" s="24">
        <f t="shared" si="882"/>
        <v>0</v>
      </c>
      <c r="FH206" s="24">
        <f t="shared" si="883"/>
        <v>0</v>
      </c>
      <c r="FI206" s="24">
        <f t="shared" si="884"/>
        <v>0</v>
      </c>
      <c r="FJ206" s="24">
        <f t="shared" si="885"/>
        <v>0</v>
      </c>
      <c r="FK206" s="24">
        <f t="shared" si="886"/>
        <v>0</v>
      </c>
      <c r="FL206" s="24">
        <f t="shared" si="887"/>
        <v>0</v>
      </c>
      <c r="FM206" s="24">
        <f t="shared" si="888"/>
        <v>0</v>
      </c>
      <c r="FN206" s="24">
        <f t="shared" si="889"/>
        <v>0</v>
      </c>
      <c r="FO206" s="19">
        <f t="shared" si="890"/>
        <v>0</v>
      </c>
      <c r="FP206" s="907">
        <f t="shared" si="947"/>
        <v>0</v>
      </c>
      <c r="FQ206" s="41"/>
      <c r="FR206" s="709">
        <f>COUNTIF(beosztás!$IR208:$JU208,"DE")*8</f>
        <v>0</v>
      </c>
      <c r="FS206" s="710">
        <f>COUNTIF(beosztás!$IR208:$JU208,"DU")*8</f>
        <v>0</v>
      </c>
      <c r="FT206" s="710">
        <f>COUNTIF(beosztás!$IR208:$JU208,"ÉJ")*8</f>
        <v>0</v>
      </c>
      <c r="FU206" s="710">
        <f>COUNTIF(beosztás!$IR208:$JU208,"N")*12</f>
        <v>0</v>
      </c>
      <c r="FV206" s="710">
        <f>COUNTIF(beosztás!$IR208:$JU208,"é")*12</f>
        <v>0</v>
      </c>
      <c r="FW206" s="710">
        <f>SUM(beosztás!$IR208:$JU208)</f>
        <v>0</v>
      </c>
      <c r="FX206" s="710">
        <f>COUNTIF(beosztás!$IR208:$JU208,"FÜ")*8</f>
        <v>0</v>
      </c>
      <c r="FY206" s="897">
        <f>(COUNTIF(beosztás!$IR208:$JU208,"SN")*12)+(COUNTIF(beosztás!$IR208:$JU208,"SDE")*8)+(COUNTIF(beosztás!$IR208:$JU208,"SDU")*8)+(COUNTIF(beosztás!$IR208:$JU208,"SÉ")*12)+(COUNTIF(beosztás!$IR208:$JU208,"SÉJ")*8)+(COUNTIF(beosztás!$IR208:$JU208,"S1")*1)+(COUNTIF(beosztás!$IR208:$JU208,"S2")*2)+(COUNTIF(beosztás!$IR208:$JU208,"S3")*3)+(COUNTIF(beosztás!$IR208:$JU208,"S4")*4)+(COUNTIF(beosztás!$IR208:$JU208,"S5")*5)+(COUNTIF(beosztás!$IR208:$JU208,"S6")*6)+(COUNTIF(beosztás!$IR208:$JU208,"S7")*7)+(COUNTIF(beosztás!$IR208:$JU208,"S8")*8)+(COUNTIF(beosztás!$IR208:$JU208,"S9")*9)+(COUNTIF(beosztás!$IR208:$JU208,"S10")*10)+(COUNTIF(beosztás!$IR208:$JU208,"S11")*11)+(COUNTIF(beosztás!$IR208:$JU208,"S12")*12)</f>
        <v>0</v>
      </c>
      <c r="FZ206" s="710">
        <f>COUNTIF(beosztás!$IR208:$JU208,"BN")*12+COUNTIF(beosztás!$IR208:$JU208,"BÉ")*12+COUNTIF(beosztás!$IR208:$JU208,"BDE")*8+COUNTIF(beosztás!$IR208:$JU208,"BDU")*8+COUNTIF(beosztás!$IR208:$JU208,"BÉJ")*8+COUNTIF(beosztás!$IR208:$JU208,"B1")*1+COUNTIF(beosztás!$IR208:$JU208,"B2")*2+COUNTIF(beosztás!$IR208:$JU208,"B3")*3+COUNTIF(beosztás!$IR208:$JU208,"B5")*5+COUNTIF(beosztás!$IR208:$JU208,"B6")*6+COUNTIF(beosztás!$IR208:$JU208,"B7")*7+COUNTIF(beosztás!$IR208:$JU208,"B8")*8+COUNTIF(beosztás!$IR208:$JU208,"B9")*9+COUNTIF(beosztás!$IR208:$JU208,"B10")*10+COUNTIF(beosztás!$IR208:$JU208,"B11")*11+COUNTIF(beosztás!$IR208:$JU208,"B12")*12+COUNTIF(beosztás!$IR208:$JU208,"BP")*0</f>
        <v>0</v>
      </c>
      <c r="GA206" s="24">
        <f t="shared" si="948"/>
        <v>0</v>
      </c>
      <c r="GB206" s="710">
        <f>IF(C206="",0,alapadatok!$AN$10)</f>
        <v>0</v>
      </c>
      <c r="GC206" s="19">
        <f t="shared" si="891"/>
        <v>0</v>
      </c>
      <c r="GD206" s="907">
        <f t="shared" si="949"/>
        <v>0</v>
      </c>
      <c r="GE206" s="42"/>
      <c r="GF206" s="709">
        <f>COUNTIF(beosztás!$JV208:$KZ208,"DE")*8</f>
        <v>0</v>
      </c>
      <c r="GG206" s="710">
        <f>COUNTIF(beosztás!$JV208:$KZ208,"DU")*8</f>
        <v>0</v>
      </c>
      <c r="GH206" s="710">
        <f>COUNTIF(beosztás!$JV208:$KZ208,"ÉJ")*8</f>
        <v>0</v>
      </c>
      <c r="GI206" s="710">
        <f>COUNTIF(beosztás!$JV208:$KZ208,"N")*12</f>
        <v>0</v>
      </c>
      <c r="GJ206" s="710">
        <f>COUNTIF(beosztás!$JV208:$KZ208,"É")*12</f>
        <v>0</v>
      </c>
      <c r="GK206" s="710">
        <f>SUM(beosztás!$JV208:$KZ208)</f>
        <v>0</v>
      </c>
      <c r="GL206" s="897">
        <f>(COUNTIF(beosztás!$JV208:$KZ208,"SN")*12)+(COUNTIF(beosztás!$JV208:$KZ208,"SDE")*8)+(COUNTIF(beosztás!$JV208:$KZ208,"SDU")*8)+(COUNTIF(beosztás!$JV208:$KZ208,"SÉ")*12)+(COUNTIF(beosztás!$JV208:$KZ208,"SÉJ")*8)+(COUNTIF(beosztás!$JV208:$KZ208,"S1")*1)+(COUNTIF(beosztás!$JV208:$KZ208,"S2")*2)+(COUNTIF(beosztás!$JV208:$KZ208,"S3")*3)+(COUNTIF(beosztás!$JV208:$KZ208,"S4")*4)+(COUNTIF(beosztás!$JV208:$KZ208,"S5")*5)+(COUNTIF(beosztás!$JV208:$KZ208,"S6")*6)+(COUNTIF(beosztás!$JV208:$KZ208,"S7")*7)+(COUNTIF(beosztás!$JV208:$KZ208,"S8")*8)+(COUNTIF(beosztás!$JV208:$KZ208,"S9")*9)+(COUNTIF(beosztás!$JV208:$KZ208,"S10")*10)+(COUNTIF(beosztás!$JV208:$KZ208,"S11")*11)+(COUNTIF(beosztás!$JV208:$KZ208,"S12")*12)</f>
        <v>0</v>
      </c>
      <c r="GM206" s="710">
        <f>COUNTIF(beosztás!$JV208:$KZ208,"FÜ")*8</f>
        <v>0</v>
      </c>
      <c r="GN206" s="710">
        <f>COUNTIF(beosztás!$JV208:$KZ208,"BN")*12+COUNTIF(beosztás!$JV208:$KZ208,"BÉ")*12+COUNTIF(beosztás!$JV208:$KZ208,"BDE")*8+COUNTIF(beosztás!$JV208:$KZ208,"BDU")*8+COUNTIF(beosztás!$JV208:$KZ208,"BÉJ")*8+COUNTIF(beosztás!$JV208:$KZ208,"B1")*1+COUNTIF(beosztás!$JV208:$KZ208,"B2")*2+COUNTIF(beosztás!$JV208:$KZ208,"B3")*3+COUNTIF(beosztás!$JV208:$KZ208,"B5")*5+COUNTIF(beosztás!$JV208:$KZ208,"B6")*6+COUNTIF(beosztás!$JV208:$KZ208,"B7")*7+COUNTIF(beosztás!$JV208:$KZ208,"B8")*8+COUNTIF(beosztás!$JV208:$KZ208,"B9")*9+COUNTIF(beosztás!$JV208:$KZ208,"B10")*10+COUNTIF(beosztás!$JV208:$KZ208,"B11")*11+COUNTIF(beosztás!$JV208:$KZ208,"B12")*12+COUNTIF(beosztás!$JV208:$KZ208,"BP")*0</f>
        <v>0</v>
      </c>
      <c r="GO206" s="24">
        <f t="shared" si="950"/>
        <v>0</v>
      </c>
      <c r="GP206" s="710">
        <f>IF(C206="",0,alapadatok!$AN$11)</f>
        <v>0</v>
      </c>
      <c r="GQ206" s="19">
        <f t="shared" si="892"/>
        <v>0</v>
      </c>
      <c r="GR206" s="907">
        <f t="shared" si="951"/>
        <v>0</v>
      </c>
      <c r="GS206" s="42"/>
      <c r="GT206" s="25">
        <f t="shared" si="893"/>
        <v>0</v>
      </c>
      <c r="GU206" s="24">
        <f t="shared" si="894"/>
        <v>0</v>
      </c>
      <c r="GV206" s="24">
        <f t="shared" si="895"/>
        <v>0</v>
      </c>
      <c r="GW206" s="24">
        <f t="shared" si="896"/>
        <v>0</v>
      </c>
      <c r="GX206" s="24">
        <f t="shared" si="897"/>
        <v>0</v>
      </c>
      <c r="GY206" s="24">
        <f t="shared" si="898"/>
        <v>0</v>
      </c>
      <c r="GZ206" s="24">
        <f t="shared" si="899"/>
        <v>0</v>
      </c>
      <c r="HA206" s="24">
        <f t="shared" si="900"/>
        <v>0</v>
      </c>
      <c r="HB206" s="24">
        <f t="shared" si="901"/>
        <v>0</v>
      </c>
      <c r="HC206" s="24">
        <f t="shared" si="902"/>
        <v>0</v>
      </c>
      <c r="HD206" s="24">
        <f t="shared" si="903"/>
        <v>0</v>
      </c>
      <c r="HE206" s="19">
        <f t="shared" si="904"/>
        <v>0</v>
      </c>
      <c r="HF206" s="907">
        <f t="shared" si="952"/>
        <v>0</v>
      </c>
      <c r="HG206" s="41"/>
      <c r="HH206" s="709">
        <f>COUNTIF(beosztás!$LA208:$MD208,"DE")*8</f>
        <v>0</v>
      </c>
      <c r="HI206" s="710">
        <f>COUNTIF(beosztás!$LA208:$MD208,"DU")*8</f>
        <v>0</v>
      </c>
      <c r="HJ206" s="710">
        <f>COUNTIF(beosztás!$LA208:$MD208,"ÉJ")*8</f>
        <v>0</v>
      </c>
      <c r="HK206" s="710">
        <f>COUNTIF(beosztás!$LA208:$MD208,"N")*12</f>
        <v>0</v>
      </c>
      <c r="HL206" s="710">
        <f>COUNTIF(beosztás!$LA208:$MD208,"é")*12</f>
        <v>0</v>
      </c>
      <c r="HM206" s="710">
        <f>SUM(beosztás!$LA208:$MD208)</f>
        <v>0</v>
      </c>
      <c r="HN206" s="710">
        <f>COUNTIF(beosztás!$LA208:$MD208,"FÜ")*8</f>
        <v>0</v>
      </c>
      <c r="HO206" s="897">
        <f>(COUNTIF(beosztás!$LA208:$MD208,"SN")*12)+(COUNTIF(beosztás!$LA208:$MD208,"SDE")*8)+(COUNTIF(beosztás!$LA208:$MD208,"SDU")*8)+(COUNTIF(beosztás!$LA208:$MD208,"SÉ")*12)+(COUNTIF(beosztás!$LA208:$MD208,"SÉJ")*8)+(COUNTIF(beosztás!$LA208:$MD208,"S1")*1)+(COUNTIF(beosztás!$LA208:$MD208,"S2")*2)+(COUNTIF(beosztás!$LA208:$MD208,"S3")*3)+(COUNTIF(beosztás!$LA208:$MD208,"S4")*4)+(COUNTIF(beosztás!$LA208:$MD208,"S5")*5)+(COUNTIF(beosztás!$LA208:$MD208,"S6")*6)+(COUNTIF(beosztás!$LA208:$MD208,"S7")*7)+(COUNTIF(beosztás!$LA208:$MD208,"S8")*8)+(COUNTIF(beosztás!$LA208:$MD208,"S9")*9)+(COUNTIF(beosztás!$LA208:$MD208,"S10")*10)+(COUNTIF(beosztás!$LA208:$MD208,"S11")*11)+(COUNTIF(beosztás!$LA208:$MD208,"S12")*12)</f>
        <v>0</v>
      </c>
      <c r="HP206" s="710">
        <f>COUNTIF(beosztás!$LA208:$MD208,"BN")*12+COUNTIF(beosztás!$LA208:$MD208,"BÉ")*12+COUNTIF(beosztás!$LA208:$MD208,"BDE")*8+COUNTIF(beosztás!$LA208:$MD208,"BDU")*8+COUNTIF(beosztás!$LA208:$MD208,"BÉJ")*8+COUNTIF(beosztás!$LA208:$MD208,"B1")*1+COUNTIF(beosztás!$LA208:$MD208,"B2")*2+COUNTIF(beosztás!$LA208:$MD208,"B3")*3+COUNTIF(beosztás!$KZ208:$MC208,"B5")*5+COUNTIF(beosztás!$KZ208:$MC208,"B6")*6+COUNTIF(beosztás!$KZ208:$MC208,"B7")*7+COUNTIF(beosztás!$KZ208:$MC208,"B8")*8+COUNTIF(beosztás!$LA208:$MD208,"B9")*9+COUNTIF(beosztás!$LA208:$MD208,"B10")*10+COUNTIF(beosztás!$LA208:$MD208,"B11")*11+COUNTIF(beosztás!$LA208:$MD208,"B12")*12+COUNTIF(beosztás!$LA208:$MD208,"BP")*0</f>
        <v>0</v>
      </c>
      <c r="HQ206" s="24">
        <f t="shared" si="953"/>
        <v>0</v>
      </c>
      <c r="HR206" s="710">
        <f>IF(C206="",0,alapadatok!$AN$12)</f>
        <v>0</v>
      </c>
      <c r="HS206" s="19">
        <f t="shared" si="954"/>
        <v>0</v>
      </c>
      <c r="HT206" s="907">
        <f t="shared" si="955"/>
        <v>0</v>
      </c>
      <c r="HU206" s="42"/>
      <c r="HV206" s="709">
        <f>COUNTIF(beosztás!$ME208:$NI208,"DE")*8</f>
        <v>0</v>
      </c>
      <c r="HW206" s="710">
        <f>COUNTIF(beosztás!$ME208:$NI208,"DU")*8</f>
        <v>0</v>
      </c>
      <c r="HX206" s="710">
        <f>COUNTIF(beosztás!$ME208:$NI208,"ÉJ")*8</f>
        <v>0</v>
      </c>
      <c r="HY206" s="710">
        <f>COUNTIF(beosztás!$ME208:$NI208,"N")*12</f>
        <v>0</v>
      </c>
      <c r="HZ206" s="710">
        <f>COUNTIF(beosztás!$ME208:$NI208,"É")*12</f>
        <v>0</v>
      </c>
      <c r="IA206" s="710">
        <f>SUM(beosztás!$ME208:$NI208)</f>
        <v>0</v>
      </c>
      <c r="IB206" s="710">
        <f>(COUNTIF(beosztás!$ME208:$NI208,"SN")*12)+(COUNTIF(beosztás!$ME208:$NI208,"SDE")*8)+(COUNTIF(beosztás!$ME208:$NI208,"SDU")*8)+(COUNTIF(beosztás!$ME208:$NI208,"SÉ")*12)+(COUNTIF(beosztás!$ME208:$NI208,"SÉJ")*8)+(COUNTIF(beosztás!$ME208:$NI208,"S1")*1)+(COUNTIF(beosztás!$ME208:$NI208,"S2")*2)+(COUNTIF(beosztás!$ME208:$NI208,"S3")*3)+(COUNTIF(beosztás!$ME208:$NI208,"S4")*4)+(COUNTIF(beosztás!$ME208:$NI208,"S5")*5)+(COUNTIF(beosztás!$ME208:$NI208,"S6")*6)+(COUNTIF(beosztás!$ME208:$NI208,"S7")*7)+(COUNTIF(beosztás!$ME208:$NI208,"S8")*8)+(COUNTIF(beosztás!$ME208:$NI208,"S9")*9)+(COUNTIF(beosztás!$ME208:$NI208,"S10")*10)+(COUNTIF(beosztás!$ME208:$NI208,"S11")*11)+(COUNTIF(beosztás!$ME208:$NI208,"S12")*12)</f>
        <v>0</v>
      </c>
      <c r="IC206" s="710">
        <f>COUNTIF(beosztás!$ME208:$NI208,"FÜ")*8</f>
        <v>0</v>
      </c>
      <c r="ID206" s="710">
        <f>COUNTIF(beosztás!$ME208:$NI208,"BN")*12+COUNTIF(beosztás!$ME208:$NI208,"BÉ")*12+COUNTIF(beosztás!$ME208:$NI208,"BDE")*8+COUNTIF(beosztás!$ME208:$NI208,"BDU")*8+COUNTIF(beosztás!$ME208:$NI208,"BÉJ")*8+COUNTIF(beosztás!$ME208:$NI208,"B1")*1+COUNTIF(beosztás!$ME208:$NI208,"B2")*2+COUNTIF(beosztás!$ME208:$NI208,"B3")*3+COUNTIF(beosztás!$ME208:$NI208,"B5")*5+COUNTIF(beosztás!$ME208:$NI208,"B6")*6+COUNTIF(beosztás!$ME208:$NI208,"B7")*7+COUNTIF(beosztás!$ME208:$NI208,"B8")*8+COUNTIF(beosztás!$ME208:$NI208,"B9")*9+COUNTIF(beosztás!$ME208:$NI208,"B10")*10+COUNTIF(beosztás!$ME208:$NI208,"B11")*11+COUNTIF(beosztás!$ME208:$NI208,"B12")*12+COUNTIF(beosztás!$ME208:$NI208,"BP")*0</f>
        <v>0</v>
      </c>
      <c r="IE206" s="24">
        <f t="shared" si="956"/>
        <v>0</v>
      </c>
      <c r="IF206" s="710">
        <f>IF(C206="",0,alapadatok!$AN$13)</f>
        <v>0</v>
      </c>
      <c r="IG206" s="19">
        <f t="shared" si="957"/>
        <v>0</v>
      </c>
      <c r="IH206" s="741">
        <f t="shared" si="958"/>
        <v>0</v>
      </c>
      <c r="II206" s="42"/>
      <c r="IJ206" s="25">
        <f t="shared" si="959"/>
        <v>0</v>
      </c>
      <c r="IK206" s="24">
        <f t="shared" si="960"/>
        <v>0</v>
      </c>
      <c r="IL206" s="24">
        <f t="shared" si="961"/>
        <v>0</v>
      </c>
      <c r="IM206" s="24">
        <f t="shared" si="962"/>
        <v>0</v>
      </c>
      <c r="IN206" s="24">
        <f t="shared" si="963"/>
        <v>0</v>
      </c>
      <c r="IO206" s="24">
        <f t="shared" si="964"/>
        <v>0</v>
      </c>
      <c r="IP206" s="24">
        <f t="shared" si="965"/>
        <v>0</v>
      </c>
      <c r="IQ206" s="24">
        <f t="shared" si="966"/>
        <v>0</v>
      </c>
      <c r="IR206" s="24">
        <f t="shared" si="967"/>
        <v>0</v>
      </c>
      <c r="IS206" s="24">
        <f t="shared" si="968"/>
        <v>0</v>
      </c>
      <c r="IT206" s="24">
        <f t="shared" si="969"/>
        <v>0</v>
      </c>
      <c r="IU206" s="19">
        <f t="shared" si="970"/>
        <v>0</v>
      </c>
      <c r="IV206" s="907">
        <f t="shared" si="971"/>
        <v>0</v>
      </c>
      <c r="IW206" s="43"/>
      <c r="JF206" s="21"/>
      <c r="JG206" s="21"/>
    </row>
    <row r="207" spans="1:267" ht="15.75" hidden="1" thickBot="1" x14ac:dyDescent="0.3">
      <c r="A207" s="71">
        <f>IF(beosztás!A209=0,"",beosztás!A209)</f>
        <v>15</v>
      </c>
      <c r="B207" s="72" t="str">
        <f>IF(beosztás!B209=0,"",beosztás!B209)</f>
        <v/>
      </c>
      <c r="C207" s="73" t="str">
        <f>IF(beosztás!C209=0,"",beosztás!C209)</f>
        <v/>
      </c>
      <c r="D207" s="74" t="str">
        <f>IF(beosztás!D209=0,"",beosztás!D209)</f>
        <v/>
      </c>
      <c r="E207" s="18"/>
      <c r="F207" s="713">
        <f>COUNTIF(beosztás!$I209:$AM209,"DE")*8</f>
        <v>0</v>
      </c>
      <c r="G207" s="714">
        <f>COUNTIF(beosztás!$I209:$AM209,"DU")*8</f>
        <v>0</v>
      </c>
      <c r="H207" s="714">
        <f>COUNTIF(beosztás!$I209:$AM209,"ÉJ")*8</f>
        <v>0</v>
      </c>
      <c r="I207" s="714">
        <f>COUNTIF(beosztás!$I209:$AM209,"N")*12</f>
        <v>0</v>
      </c>
      <c r="J207" s="714">
        <f>COUNTIF(beosztás!$I209:$AM209,"é")*12</f>
        <v>0</v>
      </c>
      <c r="K207" s="714">
        <f>SUM(beosztás!$I209:$AM209)</f>
        <v>0</v>
      </c>
      <c r="L207" s="714">
        <f>COUNTIF(beosztás!$I209:$AM209,"FÜ")*8</f>
        <v>0</v>
      </c>
      <c r="M207" s="714">
        <f>(COUNTIF(beosztás!$I209:$AM209,"SN")*12)+(COUNTIF(beosztás!$I209:$AM209,"SDE")*8)+(COUNTIF(beosztás!$I209:$AM209,"SDU")*8)+(COUNTIF(beosztás!$I209:$AM209,"S1")*1)+(COUNTIF(beosztás!$I209:$AM209,"S2")*2)+(COUNTIF(beosztás!$I209:$AM209,"S3")*3)+(COUNTIF(beosztás!$I209:$AM209,"S4")*4)+(COUNTIF(beosztás!$I209:$AM209,"S5")*5)+(COUNTIF(beosztás!$I209:$AM209,"S6")*6)+(COUNTIF(beosztás!$I209:$AM209,"S7")*7)+(COUNTIF(beosztás!$I209:$AM209,"S8")*8)+(COUNTIF(beosztás!$I209:$AM209,"S9")*9)+(COUNTIF(beosztás!$I209:$AM209,"S10")*10)+(COUNTIF(beosztás!$I209:$AM209,"S11")*11)+(COUNTIF(beosztás!$I209:$AM209,"S12")*12)+(COUNTIF(beosztás!$I209:$AM209,"SÉ")*12)+(COUNTIF(beosztás!$I209:$AM209,"SÉJ")*8)</f>
        <v>0</v>
      </c>
      <c r="N207" s="714">
        <f>COUNTIF(beosztás!$I209:$AM209,"BN")*12+COUNTIF(beosztás!$I209:$AM209,"BÉ")*12+COUNTIF(beosztás!$I209:$AM209,"BDE")*8+COUNTIF(beosztás!$I209:$AM209,"BDU")*8+COUNTIF(beosztás!$I209:$AM209,"BÉJ")*8+COUNTIF(beosztás!$I209:$AM209,"B1")*1+COUNTIF(beosztás!$I209:$AM209,"B2")*2+COUNTIF(beosztás!$I209:$AM209,"B3")*3+COUNTIF(beosztás!$I209:$AM209,"B5")*5+COUNTIF(beosztás!$I209:$AM209,"B6")*6+COUNTIF(beosztás!$I209:$AM209,"B7")*7+COUNTIF(beosztás!$I209:$AM209,"B8")*8+COUNTIF(beosztás!$I209:$AM209,"B9")*9+COUNTIF(beosztás!$I209:$AM209,"B10")*10+COUNTIF(beosztás!$I209:$AM209,"B11")*11+COUNTIF(beosztás!$I209:$AM209,"B12")*12+COUNTIF(beosztás!$I209:$AM209,"BP")*0</f>
        <v>0</v>
      </c>
      <c r="O207" s="28">
        <f t="shared" si="905"/>
        <v>0</v>
      </c>
      <c r="P207" s="714">
        <f>IF(C207="",0,alapadatok!$AN$2)</f>
        <v>0</v>
      </c>
      <c r="Q207" s="23">
        <f t="shared" si="906"/>
        <v>0</v>
      </c>
      <c r="R207" s="743">
        <f t="shared" si="907"/>
        <v>0</v>
      </c>
      <c r="S207" s="40"/>
      <c r="T207" s="713">
        <f>COUNTIF(beosztás!$AN209:$BO209,"DE")*8</f>
        <v>0</v>
      </c>
      <c r="U207" s="714">
        <f>COUNTIF(beosztás!$AN209:$BO209,"DU")*8</f>
        <v>0</v>
      </c>
      <c r="V207" s="714">
        <f>COUNTIF(beosztás!$AN209:$BO209,"ÉJ")*8</f>
        <v>0</v>
      </c>
      <c r="W207" s="714">
        <f>COUNTIF(beosztás!$AN209:$BO209,"N")*12</f>
        <v>0</v>
      </c>
      <c r="X207" s="714">
        <f>COUNTIF(beosztás!$AN209:$BO209,"É")*12</f>
        <v>0</v>
      </c>
      <c r="Y207" s="714">
        <f>SUM(beosztás!$AN209:$BO209)</f>
        <v>0</v>
      </c>
      <c r="Z207" s="714">
        <f>(COUNTIF(beosztás!$AN209:$BO209,"SN")*12)+(COUNTIF(beosztás!$AN209:$BO209,"SDE")*8)+(COUNTIF(beosztás!$AN209:$BO209,"SDU")*8)+(COUNTIF(beosztás!$AN209:$BO209,"SÉ")*12)+(COUNTIF(beosztás!$AN209:$BO209,"SÉJ")*8)+(COUNTIF(beosztás!$AN209:$BO209,"S1")*1)+(COUNTIF(beosztás!$AN209:$BO209,"S2")*2)+(COUNTIF(beosztás!$AN209:$BO209,"S3")*3)+(COUNTIF(beosztás!$AN209:$BO209,"S4")*4)+(COUNTIF(beosztás!$AN209:$BO209,"S5")*5)+(COUNTIF(beosztás!$AN209:$BO209,"S6")*6)+(COUNTIF(beosztás!$AN209:$BO209,"S7")*7)+(COUNTIF(beosztás!$AN209:$BO209,"S8")*8)+(COUNTIF(beosztás!$AN209:$BO209,"S9")*9)+(COUNTIF(beosztás!$AN209:$BO209,"S10")*10)+(COUNTIF(beosztás!$AN209:$BO209,"S11")*11)+(COUNTIF(beosztás!$AN209:$BO209,"S12")*12)</f>
        <v>0</v>
      </c>
      <c r="AA207" s="714">
        <f>COUNTIF(beosztás!$AN209:$BO209,"FÜ")*8</f>
        <v>0</v>
      </c>
      <c r="AB207" s="714">
        <f>COUNTIF(beosztás!$AN209:$BO209,"BN")*12+COUNTIF(beosztás!$AN209:$BO209,"BÉ")*12+COUNTIF(beosztás!$AN209:$BO209,"BDE")*8+COUNTIF(beosztás!$AN209:$BO209,"BDU")*8+COUNTIF(beosztás!$AN209:$BO209,"BÉJ")*8+COUNTIF(beosztás!$AN209:$BO209,"B1")*1+COUNTIF(beosztás!$AN209:$BO209,"B2")*2+COUNTIF(beosztás!$AN209:$BO209,"B3")*3+COUNTIF(beosztás!$AN209:$BO209,"B5")*5+COUNTIF(beosztás!$AN209:$BO209,"B6")*6+COUNTIF(beosztás!$AN209:$BO209,"B7")*7+COUNTIF(beosztás!$AN209:$BO209,"B8")*8+COUNTIF(beosztás!$AN209:$BO209,"B9")*9+COUNTIF(beosztás!$AN209:$BO209,"B10")*10+COUNTIF(beosztás!$AN209:$BO209,"B11")*11+COUNTIF(beosztás!$AN209:$BO209,"B12")*12+COUNTIF(beosztás!$AN209:$BO209,"BP")*0</f>
        <v>0</v>
      </c>
      <c r="AC207" s="28">
        <f t="shared" si="908"/>
        <v>0</v>
      </c>
      <c r="AD207" s="714">
        <f>IF(C207="",0,alapadatok!$AN$3)</f>
        <v>0</v>
      </c>
      <c r="AE207" s="23">
        <f t="shared" si="685"/>
        <v>0</v>
      </c>
      <c r="AF207" s="743">
        <f t="shared" si="909"/>
        <v>0</v>
      </c>
      <c r="AG207" s="40"/>
      <c r="AH207" s="27">
        <f t="shared" si="910"/>
        <v>0</v>
      </c>
      <c r="AI207" s="28">
        <f t="shared" si="911"/>
        <v>0</v>
      </c>
      <c r="AJ207" s="28">
        <f t="shared" si="912"/>
        <v>0</v>
      </c>
      <c r="AK207" s="28">
        <f t="shared" si="913"/>
        <v>0</v>
      </c>
      <c r="AL207" s="28">
        <f t="shared" si="914"/>
        <v>0</v>
      </c>
      <c r="AM207" s="28">
        <f t="shared" si="915"/>
        <v>0</v>
      </c>
      <c r="AN207" s="28">
        <f t="shared" si="916"/>
        <v>0</v>
      </c>
      <c r="AO207" s="28">
        <f t="shared" si="917"/>
        <v>0</v>
      </c>
      <c r="AP207" s="28">
        <f t="shared" si="686"/>
        <v>0</v>
      </c>
      <c r="AQ207" s="28">
        <f t="shared" si="687"/>
        <v>0</v>
      </c>
      <c r="AR207" s="28">
        <f t="shared" si="688"/>
        <v>0</v>
      </c>
      <c r="AS207" s="23">
        <f t="shared" si="689"/>
        <v>0</v>
      </c>
      <c r="AT207" s="743">
        <f t="shared" si="918"/>
        <v>0</v>
      </c>
      <c r="AU207" s="41"/>
      <c r="AV207" s="713">
        <f>COUNTIF(beosztás!$BP209:$CT209,"DE")*8</f>
        <v>0</v>
      </c>
      <c r="AW207" s="714">
        <f>COUNTIF(beosztás!$BP209:$CT209,"DU")*8</f>
        <v>0</v>
      </c>
      <c r="AX207" s="714">
        <f>COUNTIF(beosztás!$BP209:$CT209,"ÉJ")*8</f>
        <v>0</v>
      </c>
      <c r="AY207" s="714">
        <f>COUNTIF(beosztás!$BP209:$CT209,"N")*12</f>
        <v>0</v>
      </c>
      <c r="AZ207" s="714">
        <f>COUNTIF(beosztás!$BP209:$CT209,"é")*12</f>
        <v>0</v>
      </c>
      <c r="BA207" s="714">
        <f>SUM(beosztás!$BP209:$CT209)</f>
        <v>0</v>
      </c>
      <c r="BB207" s="714">
        <f>COUNTIF(beosztás!$BP209:$CT209,"FÜ")*8</f>
        <v>0</v>
      </c>
      <c r="BC207" s="899">
        <f>(COUNTIF(beosztás!$BP209:$CT209,"SN")*12)+(COUNTIF(beosztás!$BP209:$CT209,"SDE")*8)+(COUNTIF(beosztás!$BP209:$CT209,"SDU")*8)+(COUNTIF(beosztás!$BP209:$CT209,"SÉ")*12)+(COUNTIF(beosztás!$BP209:$CT209,"SÉJ")*8)+(COUNTIF(beosztás!$BP209:$CT209,"S1")*1)+(COUNTIF(beosztás!$BP209:$CT209,"S2")*2)+(COUNTIF(beosztás!$BP209:$CT209,"S3")*3)+(COUNTIF(beosztás!$BP209:$CT209,"S4")*4)+(COUNTIF(beosztás!$BP209:$CT209,"S5")*5)+(COUNTIF(beosztás!$BP209:$CT209,"S6")*6)+(COUNTIF(beosztás!$BP209:$CT209,"S7")*7)+(COUNTIF(beosztás!$BP209:$CT209,"S8")*8)+(COUNTIF(beosztás!$BP209:$CT209,"S9")*9)+(COUNTIF(beosztás!$BP209:$CT209,"S10")*10)+(COUNTIF(beosztás!$BP209:$CT209,"S11")*11)+(COUNTIF(beosztás!$BP209:$CT209,"S12")*12)</f>
        <v>0</v>
      </c>
      <c r="BD207" s="714">
        <f>COUNTIF(beosztás!$BP209:$CT209,"BN")*12+COUNTIF(beosztás!$BP209:$CT209,"BÉ")*12+COUNTIF(beosztás!$BP209:$CT209,"BDE")*8+COUNTIF(beosztás!$BP209:$CT209,"BDU")*8+COUNTIF(beosztás!$BP209:$CT209,"BÉJ")*8+COUNTIF(beosztás!$BP209:$CT209,"B1")*1+COUNTIF(beosztás!$BP209:$CT209,"B2")*2+COUNTIF(beosztás!$BP209:$CT209,"B3")*3+COUNTIF(beosztás!$BP209:$CT209,"B5")*5+COUNTIF(beosztás!$BP209:$CT209,"B6")*6+COUNTIF(beosztás!$BP209:$CT209,"B7")*7+COUNTIF(beosztás!$BP209:$CT209,"B8")*8+COUNTIF(beosztás!$BP209:$CT209,"B9")*9+COUNTIF(beosztás!$BP209:$CT209,"B10")*10+COUNTIF(beosztás!$BP209:$CT209,"B11")*11+COUNTIF(beosztás!$BP209:$CT209,"B12")*12+COUNTIF(beosztás!$BP209:$CT209,"BP")*0</f>
        <v>0</v>
      </c>
      <c r="BE207" s="28">
        <f t="shared" si="919"/>
        <v>0</v>
      </c>
      <c r="BF207" s="714">
        <f>IF(C207="",0,alapadatok!$AN$4)</f>
        <v>0</v>
      </c>
      <c r="BG207" s="23">
        <f t="shared" si="920"/>
        <v>0</v>
      </c>
      <c r="BH207" s="743">
        <f t="shared" si="921"/>
        <v>0</v>
      </c>
      <c r="BI207" s="40"/>
      <c r="BJ207" s="713">
        <f>COUNTIF(beosztás!$CU209:$DX209,"DE")*8</f>
        <v>0</v>
      </c>
      <c r="BK207" s="714">
        <f>COUNTIF(beosztás!$CU209:$DX209,"DU")*8</f>
        <v>0</v>
      </c>
      <c r="BL207" s="714">
        <f>COUNTIF(beosztás!$CU209:$DX209,"ÉJ")*8</f>
        <v>0</v>
      </c>
      <c r="BM207" s="714">
        <f>COUNTIF(beosztás!$CU209:$DX209,"N")*12</f>
        <v>0</v>
      </c>
      <c r="BN207" s="714">
        <f>COUNTIF(beosztás!$CU209:$DX209,"É")*12</f>
        <v>0</v>
      </c>
      <c r="BO207" s="714">
        <f>SUM(beosztás!$CU209:$DX209)</f>
        <v>0</v>
      </c>
      <c r="BP207" s="899">
        <f>(COUNTIF(beosztás!$CU209:$DX209,"SN")*12)+(COUNTIF(beosztás!$CU209:$DX209,"SDE")*8)+(COUNTIF(beosztás!$CU209:$DX209,"SDU")*8)+(COUNTIF(beosztás!$CU209:$DX209,"SÉ")*12)+(COUNTIF(beosztás!$CU209:$DX209,"SÉJ")*8)+(COUNTIF(beosztás!$CU209:$DX209,"S1")*1)+(COUNTIF(beosztás!$CU209:$DX209,"S2")*2)+(COUNTIF(beosztás!$CU209:$DX209,"S3")*3)+(COUNTIF(beosztás!$CU209:$DX209,"S4")*4)+(COUNTIF(beosztás!$CU209:$DX209,"S5")*5)+(COUNTIF(beosztás!$CU209:$DX209,"S6")*6)+(COUNTIF(beosztás!$CU209:$DX209,"S7")*7)+(COUNTIF(beosztás!$CU209:$DX209,"S8")*8)+(COUNTIF(beosztás!$CU209:$DX209,"S9")*9)+(COUNTIF(beosztás!$CU209:$DX209,"S10")*10)+(COUNTIF(beosztás!$CU209:$DX209,"S11")*11)+(COUNTIF(beosztás!$CU209:$DX209,"S12")*12)</f>
        <v>0</v>
      </c>
      <c r="BQ207" s="714">
        <f>COUNTIF(beosztás!$CU209:$DX209,"FÜ")*8</f>
        <v>0</v>
      </c>
      <c r="BR207" s="714">
        <f>COUNTIF(beosztás!$CU209:$DX209,"BN")*12+COUNTIF(beosztás!$CU209:$DX209,"BÉ")*12+COUNTIF(beosztás!$CU209:$DX209,"BDE")*8+COUNTIF(beosztás!$CU209:$DX209,"BDU")*8+COUNTIF(beosztás!$CU209:$DX209,"BÉJ")*8+COUNTIF(beosztás!$CU209:$DX209,"B1")*1+COUNTIF(beosztás!$CU209:$DX209,"B2")*2+COUNTIF(beosztás!$CU209:$DX209,"B3")*3+COUNTIF(beosztás!$CU209:$DX209,"B5")*5+COUNTIF(beosztás!$CU209:$DX209,"B6")*6+COUNTIF(beosztás!$CU209:$DX209,"B7")*7+COUNTIF(beosztás!$CU209:$DX209,"B8")*8+COUNTIF(beosztás!$CU209:$DX209,"B9")*9+COUNTIF(beosztás!$CU209:$DX209,"B10")*10+COUNTIF(beosztás!$CU209:$DX209,"B11")*11+COUNTIF(beosztás!$CU209:$DX209,"B12")*12+COUNTIF(beosztás!$CU209:$DX209,"BP")*0</f>
        <v>0</v>
      </c>
      <c r="BS207" s="28">
        <f t="shared" si="922"/>
        <v>0</v>
      </c>
      <c r="BT207" s="714">
        <f>IF(C207="",0,alapadatok!$AN$5)</f>
        <v>0</v>
      </c>
      <c r="BU207" s="23">
        <f t="shared" si="923"/>
        <v>0</v>
      </c>
      <c r="BV207" s="743">
        <f t="shared" si="924"/>
        <v>0</v>
      </c>
      <c r="BW207" s="40"/>
      <c r="BX207" s="27">
        <f t="shared" si="925"/>
        <v>0</v>
      </c>
      <c r="BY207" s="28">
        <f t="shared" si="926"/>
        <v>0</v>
      </c>
      <c r="BZ207" s="28">
        <f t="shared" si="927"/>
        <v>0</v>
      </c>
      <c r="CA207" s="28">
        <f t="shared" si="928"/>
        <v>0</v>
      </c>
      <c r="CB207" s="28">
        <f t="shared" si="929"/>
        <v>0</v>
      </c>
      <c r="CC207" s="28">
        <f t="shared" si="930"/>
        <v>0</v>
      </c>
      <c r="CD207" s="28">
        <f t="shared" si="931"/>
        <v>0</v>
      </c>
      <c r="CE207" s="28">
        <f t="shared" si="932"/>
        <v>0</v>
      </c>
      <c r="CF207" s="28">
        <f t="shared" si="933"/>
        <v>0</v>
      </c>
      <c r="CG207" s="28">
        <f t="shared" si="934"/>
        <v>0</v>
      </c>
      <c r="CH207" s="28">
        <f t="shared" si="935"/>
        <v>0</v>
      </c>
      <c r="CI207" s="23">
        <f t="shared" si="936"/>
        <v>0</v>
      </c>
      <c r="CJ207" s="743">
        <f t="shared" si="937"/>
        <v>0</v>
      </c>
      <c r="CK207" s="41"/>
      <c r="CL207" s="713">
        <f>COUNTIF(beosztás!$DY209:$FC209,"DE")*8</f>
        <v>0</v>
      </c>
      <c r="CM207" s="714">
        <f>COUNTIF(beosztás!$DY209:$FC209,"DU")*8</f>
        <v>0</v>
      </c>
      <c r="CN207" s="714">
        <f>COUNTIF(beosztás!$DY209:$FC209,"ÉJ")*8</f>
        <v>0</v>
      </c>
      <c r="CO207" s="714">
        <f>COUNTIF(beosztás!$DY209:$FC209,"N")*12</f>
        <v>0</v>
      </c>
      <c r="CP207" s="714">
        <f>COUNTIF(beosztás!$DY209:$FC209,"é")*12</f>
        <v>0</v>
      </c>
      <c r="CQ207" s="714">
        <f>SUM(beosztás!$DY209:$FC209)</f>
        <v>0</v>
      </c>
      <c r="CR207" s="714">
        <f>COUNTIF(beosztás!$DY209:$FC209,"FÜ")*8</f>
        <v>0</v>
      </c>
      <c r="CS207" s="899">
        <f>(COUNTIF(beosztás!$DY209:$FC209,"SN")*12)+(COUNTIF(beosztás!$DY209:$FC209,"SDE")*8)+(COUNTIF(beosztás!$DY209:$FC209,"SDU")*8)+(COUNTIF(beosztás!$DY209:$FC209,"SÉ")*12)+(COUNTIF(beosztás!$DY209:$FC209,"SÉJ")*8)+(COUNTIF(beosztás!$DY209:$FC209,"S1")*1)+(COUNTIF(beosztás!$DY209:$FC209,"S2")*2)+(COUNTIF(beosztás!$DY209:$FC209,"S3")*3)+(COUNTIF(beosztás!$DY209:$FC209,"S4")*4)+(COUNTIF(beosztás!$DY209:$FC209,"S5")*5)+(COUNTIF(beosztás!$DY209:$FC209,"S6")*6)+(COUNTIF(beosztás!$DY209:$FC209,"S7")*7)+(COUNTIF(beosztás!$DY209:$FC209,"S8")*8)+(COUNTIF(beosztás!$DY209:$FC209,"S9")*9)+(COUNTIF(beosztás!$DY209:$FC209,"S10")*10)+(COUNTIF(beosztás!$DY209:$FC209,"S11")*11)+(COUNTIF(beosztás!$DY209:$FC209,"S12")*12)</f>
        <v>0</v>
      </c>
      <c r="CT207" s="714">
        <f>COUNTIF(beosztás!$DY209:$FC209,"BN")*12+COUNTIF(beosztás!$DY209:$FC209,"BÉ")*12+COUNTIF(beosztás!$DY209:$FC209,"BDE")*8+COUNTIF(beosztás!$DY209:$FC209,"BDU")*8+COUNTIF(beosztás!$DY209:$FC209,"BÉJ")*8+COUNTIF(beosztás!$DY209:$FC209,"B1")*1+COUNTIF(beosztás!$DY209:$FC209,"B2")*2+COUNTIF(beosztás!$DY209:$FC209,"B3")*3+COUNTIF(beosztás!$DY209:$FC209,"B5")*5+COUNTIF(beosztás!$DY209:$FC209,"B6")*6+COUNTIF(beosztás!$DY209:$FC209,"B7")*7+COUNTIF(beosztás!$DY209:$FC209,"B8")*8+COUNTIF(beosztás!$DY209:$FC209,"B9")*9+COUNTIF(beosztás!$DY209:$FC209,"B10")*10+COUNTIF(beosztás!$DY209:$FC209,"B11")*11+COUNTIF(beosztás!$DY209:$FC209,"B12")*12+COUNTIF(beosztás!$DY209:$FC209,"BP")*0</f>
        <v>0</v>
      </c>
      <c r="CU207" s="28">
        <f t="shared" si="938"/>
        <v>0</v>
      </c>
      <c r="CV207" s="714">
        <f>IF(C207="",0,alapadatok!$AN$6)</f>
        <v>0</v>
      </c>
      <c r="CW207" s="23">
        <f t="shared" si="863"/>
        <v>0</v>
      </c>
      <c r="CX207" s="909">
        <f t="shared" si="939"/>
        <v>0</v>
      </c>
      <c r="CY207" s="40"/>
      <c r="CZ207" s="713">
        <f>COUNTIF(beosztás!$FD209:$GG209,"DE")*8</f>
        <v>0</v>
      </c>
      <c r="DA207" s="714">
        <f>COUNTIF(beosztás!$FD209:$GG209,"DU")*8</f>
        <v>0</v>
      </c>
      <c r="DB207" s="714">
        <f>COUNTIF(beosztás!$FD209:$GG209,"ÉJ")*8</f>
        <v>0</v>
      </c>
      <c r="DC207" s="714">
        <f>COUNTIF(beosztás!$FD209:$GG209,"N")*12</f>
        <v>0</v>
      </c>
      <c r="DD207" s="714">
        <f>COUNTIF(beosztás!$FD209:$GG209,"É")*12</f>
        <v>0</v>
      </c>
      <c r="DE207" s="714">
        <f>SUM(beosztás!$FD209:$GG209)</f>
        <v>0</v>
      </c>
      <c r="DF207" s="899">
        <f>(COUNTIF(beosztás!$FD209:$GG209,"SN")*12)+(COUNTIF(beosztás!$FD209:$GG209,"SDE")*8)+(COUNTIF(beosztás!$FD209:$GG209,"SDU")*8)+(COUNTIF(beosztás!$FD209:$GG209,"SÉ")*12)+(COUNTIF(beosztás!$FD209:$GG209,"SÉJ")*8)+(COUNTIF(beosztás!$FD209:$GG209,"S1")*1)+(COUNTIF(beosztás!$FD209:$GG209,"S2")*2)+(COUNTIF(beosztás!$FD209:$GG209,"S3")*3)+(COUNTIF(beosztás!$FD209:$GG209,"S4")*4)+(COUNTIF(beosztás!$FD209:$GG209,"S5")*5)+(COUNTIF(beosztás!$FD209:$GG209,"S6")*6)+(COUNTIF(beosztás!$FD209:$GG209,"S7")*7)+(COUNTIF(beosztás!$FD209:$GG209,"S8")*8)+(COUNTIF(beosztás!$FD209:$GG209,"S9")*9)+(COUNTIF(beosztás!$FD209:$GG209,"S10")*10)+(COUNTIF(beosztás!$FD209:$GG209,"S11")*11)+(COUNTIF(beosztás!$FD209:$GG209,"S12")*12)</f>
        <v>0</v>
      </c>
      <c r="DG207" s="714">
        <f>COUNTIF(beosztás!$FD209:$GG209,"FÜ")*8</f>
        <v>0</v>
      </c>
      <c r="DH207" s="714">
        <f>COUNTIF(beosztás!$FD209:$GG209,"BN")*12+COUNTIF(beosztás!$FD209:$GG209,"BÉ")*12+COUNTIF(beosztás!$FD209:$GG209,"BDE")*8+COUNTIF(beosztás!$FD209:$GG209,"BDU")*8+COUNTIF(beosztás!$FD209:$GG209,"BÉJ")*8+COUNTIF(beosztás!$FD209:$GG209,"B1")*1+COUNTIF(beosztás!$FD209:$GG209,"B2")*2+COUNTIF(beosztás!$FD209:$GG209,"B3")*3+COUNTIF(beosztás!$FD209:$GG209,"B5")*5+COUNTIF(beosztás!$FD209:$GG209,"B6")*6+COUNTIF(beosztás!$FD209:$GG209,"B7")*7+COUNTIF(beosztás!$FD209:$GG209,"B8")*8+COUNTIF(beosztás!$FD209:$GG209,"B9")*9+COUNTIF(beosztás!$FD209:$GG209,"B10")*10+COUNTIF(beosztás!$FD209:$GG209,"B11")*11+COUNTIF(beosztás!$FD209:$GG209,"B12")*12+COUNTIF(beosztás!$FD209:$GG209,"BP")*0</f>
        <v>0</v>
      </c>
      <c r="DI207" s="28">
        <f t="shared" si="940"/>
        <v>0</v>
      </c>
      <c r="DJ207" s="714">
        <f>IF(C207="",0,alapadatok!$AN$7)</f>
        <v>0</v>
      </c>
      <c r="DK207" s="23">
        <f t="shared" si="864"/>
        <v>0</v>
      </c>
      <c r="DL207" s="743">
        <f t="shared" si="941"/>
        <v>0</v>
      </c>
      <c r="DM207" s="40"/>
      <c r="DN207" s="27">
        <f t="shared" si="865"/>
        <v>0</v>
      </c>
      <c r="DO207" s="28">
        <f t="shared" si="866"/>
        <v>0</v>
      </c>
      <c r="DP207" s="28">
        <f t="shared" si="867"/>
        <v>0</v>
      </c>
      <c r="DQ207" s="28">
        <f t="shared" si="868"/>
        <v>0</v>
      </c>
      <c r="DR207" s="28">
        <f t="shared" si="869"/>
        <v>0</v>
      </c>
      <c r="DS207" s="28">
        <f t="shared" si="870"/>
        <v>0</v>
      </c>
      <c r="DT207" s="28">
        <f t="shared" si="871"/>
        <v>0</v>
      </c>
      <c r="DU207" s="28">
        <f t="shared" si="872"/>
        <v>0</v>
      </c>
      <c r="DV207" s="28">
        <f t="shared" si="873"/>
        <v>0</v>
      </c>
      <c r="DW207" s="28">
        <f t="shared" si="874"/>
        <v>0</v>
      </c>
      <c r="DX207" s="28">
        <f t="shared" si="875"/>
        <v>0</v>
      </c>
      <c r="DY207" s="23">
        <f t="shared" si="876"/>
        <v>0</v>
      </c>
      <c r="DZ207" s="909">
        <f t="shared" si="942"/>
        <v>0</v>
      </c>
      <c r="EA207" s="41"/>
      <c r="EB207" s="713">
        <f>COUNTIF(beosztás!$GH209:$HL209,"DE")*8</f>
        <v>0</v>
      </c>
      <c r="EC207" s="714">
        <f>COUNTIF(beosztás!$GH209:$HL209,"DU")*8</f>
        <v>0</v>
      </c>
      <c r="ED207" s="714">
        <f>COUNTIF(beosztás!$GH209:$HL209,"ÉJ")*8</f>
        <v>0</v>
      </c>
      <c r="EE207" s="714">
        <f>COUNTIF(beosztás!$GH209:$HL209,"N")*12</f>
        <v>0</v>
      </c>
      <c r="EF207" s="714">
        <f>COUNTIF(beosztás!$GH209:$HL209,"é")*12</f>
        <v>0</v>
      </c>
      <c r="EG207" s="714">
        <f>SUM(beosztás!$GH209:$HL209)</f>
        <v>0</v>
      </c>
      <c r="EH207" s="714">
        <f>COUNTIF(beosztás!$GH209:$HL209,"FÜ")*8</f>
        <v>0</v>
      </c>
      <c r="EI207" s="899">
        <f>(COUNTIF(beosztás!$GH209:$HL209,"SN")*12)+(COUNTIF(beosztás!$GH209:$HL209,"SDE")*8)+(COUNTIF(beosztás!$GH209:$HL209,"SDU")*8)+(COUNTIF(beosztás!$GH209:$HL209,"SÉ")*12)+(COUNTIF(beosztás!$GH209:$HL209,"SÉJ")*8)+(COUNTIF(beosztás!$GH209:$HL209,"S1")*1)+(COUNTIF(beosztás!$GH209:$HL209,"S2")*2)+(COUNTIF(beosztás!$GH209:$HL209,"S3")*3)+(COUNTIF(beosztás!$GH209:$HL209,"S4")*4)+(COUNTIF(beosztás!$GH209:$HL209,"S5")*5)+(COUNTIF(beosztás!$GH209:$HL209,"S6")*6)+(COUNTIF(beosztás!$GH209:$HL209,"S7")*7)+(COUNTIF(beosztás!$GH209:$HL209,"S8")*8)+(COUNTIF(beosztás!$GH209:$HL209,"S9")*9)+(COUNTIF(beosztás!$GH209:$HL209,"S10")*10)+(COUNTIF(beosztás!$GH209:$HL209,"S11")*11)+(COUNTIF(beosztás!$GH209:$HL209,"S12")*12)</f>
        <v>0</v>
      </c>
      <c r="EJ207" s="714">
        <f>COUNTIF(beosztás!$GH209:$HL209,"BN")*12+COUNTIF(beosztás!$GH209:$HL209,"BÉ")*12+COUNTIF(beosztás!$GH209:$HL209,"BDE")*8+COUNTIF(beosztás!$GH209:$HL209,"BDU")*8+COUNTIF(beosztás!$GH209:$HL209,"BÉJ")*8+COUNTIF(beosztás!$GH209:$HL209,"B1")*1+COUNTIF(beosztás!$GH209:$HL209,"B2")*2+COUNTIF(beosztás!$GH209:$HL209,"B3")*3+COUNTIF(beosztás!$GH209:$HL209,"B5")*5+COUNTIF(beosztás!$GH209:$HL209,"B6")*6+COUNTIF(beosztás!$GH209:$HL209,"B7")*7+COUNTIF(beosztás!$GH209:$HL209,"B8")*8+COUNTIF(beosztás!$GH209:$HL209,"B9")*9+COUNTIF(beosztás!$GH209:$HL209,"B10")*10+COUNTIF(beosztás!$GH209:$HL209,"B11")*11+COUNTIF(beosztás!$GH209:$HL209,"B12")*12+COUNTIF(beosztás!$GH209:$HL209,"BP")*0</f>
        <v>0</v>
      </c>
      <c r="EK207" s="28">
        <f t="shared" si="943"/>
        <v>0</v>
      </c>
      <c r="EL207" s="714">
        <f>IF(C207="",0,alapadatok!$AN$8)</f>
        <v>0</v>
      </c>
      <c r="EM207" s="23">
        <f t="shared" si="877"/>
        <v>0</v>
      </c>
      <c r="EN207" s="909">
        <f t="shared" si="944"/>
        <v>0</v>
      </c>
      <c r="EO207" s="40"/>
      <c r="EP207" s="713">
        <f>COUNTIF(beosztás!$HM209:$IQ209,"DE")*8</f>
        <v>0</v>
      </c>
      <c r="EQ207" s="714">
        <f>COUNTIF(beosztás!$HM209:$IQ209,"DU")*8</f>
        <v>0</v>
      </c>
      <c r="ER207" s="714">
        <f>COUNTIF(beosztás!$HM209:$IQ209,"ÉJ")*8</f>
        <v>0</v>
      </c>
      <c r="ES207" s="714">
        <f>COUNTIF(beosztás!$HM209:$IQ209,"N")*12</f>
        <v>0</v>
      </c>
      <c r="ET207" s="714">
        <f>COUNTIF(beosztás!$HM209:$IQ209,"É")*12</f>
        <v>0</v>
      </c>
      <c r="EU207" s="714">
        <f>SUM(beosztás!$HM209:$IQ209)</f>
        <v>0</v>
      </c>
      <c r="EV207" s="899">
        <f>(COUNTIF(beosztás!$HM209:$IQ209,"SN")*12)+(COUNTIF(beosztás!$HM209:$IQ209,"SDE")*8)+(COUNTIF(beosztás!$HM209:$IQ209,"SDU")*8)+(COUNTIF(beosztás!$HM209:$IQ209,"SÉ")*12)+(COUNTIF(beosztás!$HM209:$IQ209,"SÉJ")*8)+(COUNTIF(beosztás!$HM209:$IQ209,"S1")*1)+(COUNTIF(beosztás!$HM209:$IQ209,"S2")*2)+(COUNTIF(beosztás!$HM209:$IQ209,"S3")*3)+(COUNTIF(beosztás!$HM209:$IQ209,"S4")*4)+(COUNTIF(beosztás!$HM209:$IQ209,"S5")*5)+(COUNTIF(beosztás!$HM209:$IQ209,"S6")*6)+(COUNTIF(beosztás!$HM209:$IQ209,"S7")*7)+(COUNTIF(beosztás!$HM209:$IQ209,"S8")*8)+(COUNTIF(beosztás!$HM209:$IQ209,"S9")*9)+(COUNTIF(beosztás!$HM209:$IQ209,"S10")*10)+(COUNTIF(beosztás!$HM209:$IQ209,"S11")*11)+(COUNTIF(beosztás!$HM209:$IQ209,"S12")*12)</f>
        <v>0</v>
      </c>
      <c r="EW207" s="714">
        <f>COUNTIF(beosztás!$HM209:$IQ209,"FÜ")*8</f>
        <v>0</v>
      </c>
      <c r="EX207" s="714">
        <f>COUNTIF(beosztás!$HM209:$IQ209,"BN")*12+COUNTIF(beosztás!$HM209:$IQ209,"BÉ")*12+COUNTIF(beosztás!$HM209:$IQ209,"BDE")*8+COUNTIF(beosztás!$HM209:$IQ209,"BDU")*8+COUNTIF(beosztás!$HM209:$IQ209,"BÉJ")*8+COUNTIF(beosztás!$HM209:$IQ209,"B1")*1+COUNTIF(beosztás!$HM209:$IQ209,"B2")*2+COUNTIF(beosztás!$HM209:$IQ209,"B3")*3+COUNTIF(beosztás!$HM209:$IQ209,"B5")*5+COUNTIF(beosztás!$HM209:$IQ209,"B6")*6+COUNTIF(beosztás!$HM209:$IQ209,"B7")*7+COUNTIF(beosztás!$HM209:$IQ209,"B8")*8+COUNTIF(beosztás!$HM209:$IQ209,"B9")*9+COUNTIF(beosztás!$HM209:$IQ209,"B10")*10+COUNTIF(beosztás!$HM209:$IQ209,"B11")*11+COUNTIF(beosztás!$HM209:$IQ209,"B12")*12+COUNTIF(beosztás!$HM209:$IQ209,"BP")*0</f>
        <v>0</v>
      </c>
      <c r="EY207" s="28">
        <f t="shared" si="945"/>
        <v>0</v>
      </c>
      <c r="EZ207" s="714">
        <f>IF(C207="",0,alapadatok!$AN$9)</f>
        <v>0</v>
      </c>
      <c r="FA207" s="23">
        <f t="shared" si="878"/>
        <v>0</v>
      </c>
      <c r="FB207" s="909">
        <f t="shared" si="946"/>
        <v>0</v>
      </c>
      <c r="FC207" s="40"/>
      <c r="FD207" s="27">
        <f t="shared" si="879"/>
        <v>0</v>
      </c>
      <c r="FE207" s="28">
        <f t="shared" si="880"/>
        <v>0</v>
      </c>
      <c r="FF207" s="28">
        <f t="shared" si="881"/>
        <v>0</v>
      </c>
      <c r="FG207" s="28">
        <f t="shared" si="882"/>
        <v>0</v>
      </c>
      <c r="FH207" s="28">
        <f t="shared" si="883"/>
        <v>0</v>
      </c>
      <c r="FI207" s="28">
        <f t="shared" si="884"/>
        <v>0</v>
      </c>
      <c r="FJ207" s="28">
        <f t="shared" si="885"/>
        <v>0</v>
      </c>
      <c r="FK207" s="28">
        <f t="shared" si="886"/>
        <v>0</v>
      </c>
      <c r="FL207" s="28">
        <f t="shared" si="887"/>
        <v>0</v>
      </c>
      <c r="FM207" s="28">
        <f t="shared" si="888"/>
        <v>0</v>
      </c>
      <c r="FN207" s="28">
        <f t="shared" si="889"/>
        <v>0</v>
      </c>
      <c r="FO207" s="23">
        <f t="shared" si="890"/>
        <v>0</v>
      </c>
      <c r="FP207" s="909">
        <f t="shared" si="947"/>
        <v>0</v>
      </c>
      <c r="FQ207" s="41"/>
      <c r="FR207" s="713">
        <f>COUNTIF(beosztás!$IR209:$JU209,"DE")*8</f>
        <v>0</v>
      </c>
      <c r="FS207" s="714">
        <f>COUNTIF(beosztás!$IR209:$JU209,"DU")*8</f>
        <v>0</v>
      </c>
      <c r="FT207" s="714">
        <f>COUNTIF(beosztás!$IR209:$JU209,"ÉJ")*8</f>
        <v>0</v>
      </c>
      <c r="FU207" s="714">
        <f>COUNTIF(beosztás!$IR209:$JU209,"N")*12</f>
        <v>0</v>
      </c>
      <c r="FV207" s="714">
        <f>COUNTIF(beosztás!$IR209:$JU209,"é")*12</f>
        <v>0</v>
      </c>
      <c r="FW207" s="714">
        <f>SUM(beosztás!$IR209:$JU209)</f>
        <v>0</v>
      </c>
      <c r="FX207" s="714">
        <f>COUNTIF(beosztás!$IR209:$JU209,"FÜ")*8</f>
        <v>0</v>
      </c>
      <c r="FY207" s="899">
        <f>(COUNTIF(beosztás!$IR209:$JU209,"SN")*12)+(COUNTIF(beosztás!$IR209:$JU209,"SDE")*8)+(COUNTIF(beosztás!$IR209:$JU209,"SDU")*8)+(COUNTIF(beosztás!$IR209:$JU209,"SÉ")*12)+(COUNTIF(beosztás!$IR209:$JU209,"SÉJ")*8)+(COUNTIF(beosztás!$IR209:$JU209,"S1")*1)+(COUNTIF(beosztás!$IR209:$JU209,"S2")*2)+(COUNTIF(beosztás!$IR209:$JU209,"S3")*3)+(COUNTIF(beosztás!$IR209:$JU209,"S4")*4)+(COUNTIF(beosztás!$IR209:$JU209,"S5")*5)+(COUNTIF(beosztás!$IR209:$JU209,"S6")*6)+(COUNTIF(beosztás!$IR209:$JU209,"S7")*7)+(COUNTIF(beosztás!$IR209:$JU209,"S8")*8)+(COUNTIF(beosztás!$IR209:$JU209,"S9")*9)+(COUNTIF(beosztás!$IR209:$JU209,"S10")*10)+(COUNTIF(beosztás!$IR209:$JU209,"S11")*11)+(COUNTIF(beosztás!$IR209:$JU209,"S12")*12)</f>
        <v>0</v>
      </c>
      <c r="FZ207" s="714">
        <f>COUNTIF(beosztás!$IR209:$JU209,"BN")*12+COUNTIF(beosztás!$IR209:$JU209,"BÉ")*12+COUNTIF(beosztás!$IR209:$JU209,"BDE")*8+COUNTIF(beosztás!$IR209:$JU209,"BDU")*8+COUNTIF(beosztás!$IR209:$JU209,"BÉJ")*8+COUNTIF(beosztás!$IR209:$JU209,"B1")*1+COUNTIF(beosztás!$IR209:$JU209,"B2")*2+COUNTIF(beosztás!$IR209:$JU209,"B3")*3+COUNTIF(beosztás!$IR209:$JU209,"B5")*5+COUNTIF(beosztás!$IR209:$JU209,"B6")*6+COUNTIF(beosztás!$IR209:$JU209,"B7")*7+COUNTIF(beosztás!$IR209:$JU209,"B8")*8+COUNTIF(beosztás!$IR209:$JU209,"B9")*9+COUNTIF(beosztás!$IR209:$JU209,"B10")*10+COUNTIF(beosztás!$IR209:$JU209,"B11")*11+COUNTIF(beosztás!$IR209:$JU209,"B12")*12+COUNTIF(beosztás!$IR209:$JU209,"BP")*0</f>
        <v>0</v>
      </c>
      <c r="GA207" s="28">
        <f t="shared" si="948"/>
        <v>0</v>
      </c>
      <c r="GB207" s="714">
        <f>IF(C207="",0,alapadatok!$AN$10)</f>
        <v>0</v>
      </c>
      <c r="GC207" s="23">
        <f t="shared" si="891"/>
        <v>0</v>
      </c>
      <c r="GD207" s="909">
        <f t="shared" si="949"/>
        <v>0</v>
      </c>
      <c r="GE207" s="42"/>
      <c r="GF207" s="713">
        <f>COUNTIF(beosztás!$JV209:$KZ209,"DE")*8</f>
        <v>0</v>
      </c>
      <c r="GG207" s="714">
        <f>COUNTIF(beosztás!$JV209:$KZ209,"DU")*8</f>
        <v>0</v>
      </c>
      <c r="GH207" s="714">
        <f>COUNTIF(beosztás!$JV209:$KZ209,"ÉJ")*8</f>
        <v>0</v>
      </c>
      <c r="GI207" s="714">
        <f>COUNTIF(beosztás!$JV209:$KZ209,"N")*12</f>
        <v>0</v>
      </c>
      <c r="GJ207" s="714">
        <f>COUNTIF(beosztás!$JV209:$KZ209,"É")*12</f>
        <v>0</v>
      </c>
      <c r="GK207" s="714">
        <f>SUM(beosztás!$JV209:$KZ209)</f>
        <v>0</v>
      </c>
      <c r="GL207" s="899">
        <f>(COUNTIF(beosztás!$JV209:$KZ209,"SN")*12)+(COUNTIF(beosztás!$JV209:$KZ209,"SDE")*8)+(COUNTIF(beosztás!$JV209:$KZ209,"SDU")*8)+(COUNTIF(beosztás!$JV209:$KZ209,"SÉ")*12)+(COUNTIF(beosztás!$JV209:$KZ209,"SÉJ")*8)+(COUNTIF(beosztás!$JV209:$KZ209,"S1")*1)+(COUNTIF(beosztás!$JV209:$KZ209,"S2")*2)+(COUNTIF(beosztás!$JV209:$KZ209,"S3")*3)+(COUNTIF(beosztás!$JV209:$KZ209,"S4")*4)+(COUNTIF(beosztás!$JV209:$KZ209,"S5")*5)+(COUNTIF(beosztás!$JV209:$KZ209,"S6")*6)+(COUNTIF(beosztás!$JV209:$KZ209,"S7")*7)+(COUNTIF(beosztás!$JV209:$KZ209,"S8")*8)+(COUNTIF(beosztás!$JV209:$KZ209,"S9")*9)+(COUNTIF(beosztás!$JV209:$KZ209,"S10")*10)+(COUNTIF(beosztás!$JV209:$KZ209,"S11")*11)+(COUNTIF(beosztás!$JV209:$KZ209,"S12")*12)</f>
        <v>0</v>
      </c>
      <c r="GM207" s="714">
        <f>COUNTIF(beosztás!$JV209:$KZ209,"FÜ")*8</f>
        <v>0</v>
      </c>
      <c r="GN207" s="714">
        <f>COUNTIF(beosztás!$JV209:$KZ209,"BN")*12+COUNTIF(beosztás!$JV209:$KZ209,"BÉ")*12+COUNTIF(beosztás!$JV209:$KZ209,"BDE")*8+COUNTIF(beosztás!$JV209:$KZ209,"BDU")*8+COUNTIF(beosztás!$JV209:$KZ209,"BÉJ")*8+COUNTIF(beosztás!$JV209:$KZ209,"B1")*1+COUNTIF(beosztás!$JV209:$KZ209,"B2")*2+COUNTIF(beosztás!$JV209:$KZ209,"B3")*3+COUNTIF(beosztás!$JV209:$KZ209,"B5")*5+COUNTIF(beosztás!$JV209:$KZ209,"B6")*6+COUNTIF(beosztás!$JV209:$KZ209,"B7")*7+COUNTIF(beosztás!$JV209:$KZ209,"B8")*8+COUNTIF(beosztás!$JV209:$KZ209,"B9")*9+COUNTIF(beosztás!$JV209:$KZ209,"B10")*10+COUNTIF(beosztás!$JV209:$KZ209,"B11")*11+COUNTIF(beosztás!$JV209:$KZ209,"B12")*12+COUNTIF(beosztás!$JV209:$KZ209,"BP")*0</f>
        <v>0</v>
      </c>
      <c r="GO207" s="28">
        <f t="shared" si="950"/>
        <v>0</v>
      </c>
      <c r="GP207" s="714">
        <f>IF(C207="",0,alapadatok!$AN$11)</f>
        <v>0</v>
      </c>
      <c r="GQ207" s="23">
        <f t="shared" si="892"/>
        <v>0</v>
      </c>
      <c r="GR207" s="909">
        <f t="shared" si="951"/>
        <v>0</v>
      </c>
      <c r="GS207" s="42"/>
      <c r="GT207" s="27">
        <f t="shared" si="893"/>
        <v>0</v>
      </c>
      <c r="GU207" s="28">
        <f t="shared" si="894"/>
        <v>0</v>
      </c>
      <c r="GV207" s="28">
        <f t="shared" si="895"/>
        <v>0</v>
      </c>
      <c r="GW207" s="28">
        <f t="shared" si="896"/>
        <v>0</v>
      </c>
      <c r="GX207" s="28">
        <f t="shared" si="897"/>
        <v>0</v>
      </c>
      <c r="GY207" s="28">
        <f t="shared" si="898"/>
        <v>0</v>
      </c>
      <c r="GZ207" s="28">
        <f t="shared" si="899"/>
        <v>0</v>
      </c>
      <c r="HA207" s="28">
        <f t="shared" si="900"/>
        <v>0</v>
      </c>
      <c r="HB207" s="28">
        <f t="shared" si="901"/>
        <v>0</v>
      </c>
      <c r="HC207" s="28">
        <f t="shared" si="902"/>
        <v>0</v>
      </c>
      <c r="HD207" s="28">
        <f t="shared" si="903"/>
        <v>0</v>
      </c>
      <c r="HE207" s="23">
        <f t="shared" si="904"/>
        <v>0</v>
      </c>
      <c r="HF207" s="909">
        <f t="shared" si="952"/>
        <v>0</v>
      </c>
      <c r="HG207" s="41"/>
      <c r="HH207" s="713">
        <f>COUNTIF(beosztás!$LA209:$MD209,"DE")*8</f>
        <v>0</v>
      </c>
      <c r="HI207" s="714">
        <f>COUNTIF(beosztás!$LA209:$MD209,"DU")*8</f>
        <v>0</v>
      </c>
      <c r="HJ207" s="714">
        <f>COUNTIF(beosztás!$LA209:$MD209,"ÉJ")*8</f>
        <v>0</v>
      </c>
      <c r="HK207" s="714">
        <f>COUNTIF(beosztás!$LA209:$MD209,"N")*12</f>
        <v>0</v>
      </c>
      <c r="HL207" s="714">
        <f>COUNTIF(beosztás!$LA209:$MD209,"é")*12</f>
        <v>0</v>
      </c>
      <c r="HM207" s="714">
        <f>SUM(beosztás!$LA209:$MD209)</f>
        <v>0</v>
      </c>
      <c r="HN207" s="714">
        <f>COUNTIF(beosztás!$LA209:$MD209,"FÜ")*8</f>
        <v>0</v>
      </c>
      <c r="HO207" s="899">
        <f>(COUNTIF(beosztás!$LA209:$MD209,"SN")*12)+(COUNTIF(beosztás!$LA209:$MD209,"SDE")*8)+(COUNTIF(beosztás!$LA209:$MD209,"SDU")*8)+(COUNTIF(beosztás!$LA209:$MD209,"SÉ")*12)+(COUNTIF(beosztás!$LA209:$MD209,"SÉJ")*8)+(COUNTIF(beosztás!$LA209:$MD209,"S1")*1)+(COUNTIF(beosztás!$LA209:$MD209,"S2")*2)+(COUNTIF(beosztás!$LA209:$MD209,"S3")*3)+(COUNTIF(beosztás!$LA209:$MD209,"S4")*4)+(COUNTIF(beosztás!$LA209:$MD209,"S5")*5)+(COUNTIF(beosztás!$LA209:$MD209,"S6")*6)+(COUNTIF(beosztás!$LA209:$MD209,"S7")*7)+(COUNTIF(beosztás!$LA209:$MD209,"S8")*8)+(COUNTIF(beosztás!$LA209:$MD209,"S9")*9)+(COUNTIF(beosztás!$LA209:$MD209,"S10")*10)+(COUNTIF(beosztás!$LA209:$MD209,"S11")*11)+(COUNTIF(beosztás!$LA209:$MD209,"S12")*12)</f>
        <v>0</v>
      </c>
      <c r="HP207" s="714">
        <f>COUNTIF(beosztás!$LA209:$MD209,"BN")*12+COUNTIF(beosztás!$LA209:$MD209,"BÉ")*12+COUNTIF(beosztás!$LA209:$MD209,"BDE")*8+COUNTIF(beosztás!$LA209:$MD209,"BDU")*8+COUNTIF(beosztás!$LA209:$MD209,"BÉJ")*8+COUNTIF(beosztás!$LA209:$MD209,"B1")*1+COUNTIF(beosztás!$LA209:$MD209,"B2")*2+COUNTIF(beosztás!$LA209:$MD209,"B3")*3+COUNTIF(beosztás!$KZ209:$MC209,"B5")*5+COUNTIF(beosztás!$KZ209:$MC209,"B6")*6+COUNTIF(beosztás!$KZ209:$MC209,"B7")*7+COUNTIF(beosztás!$KZ209:$MC209,"B8")*8+COUNTIF(beosztás!$LA209:$MD209,"B9")*9+COUNTIF(beosztás!$LA209:$MD209,"B10")*10+COUNTIF(beosztás!$LA209:$MD209,"B11")*11+COUNTIF(beosztás!$LA209:$MD209,"B12")*12+COUNTIF(beosztás!$LA209:$MD209,"BP")*0</f>
        <v>0</v>
      </c>
      <c r="HQ207" s="28">
        <f t="shared" si="953"/>
        <v>0</v>
      </c>
      <c r="HR207" s="714">
        <f>IF(C207="",0,alapadatok!$AN$12)</f>
        <v>0</v>
      </c>
      <c r="HS207" s="23">
        <f t="shared" si="954"/>
        <v>0</v>
      </c>
      <c r="HT207" s="909">
        <f t="shared" si="955"/>
        <v>0</v>
      </c>
      <c r="HU207" s="42"/>
      <c r="HV207" s="713">
        <f>COUNTIF(beosztás!$ME209:$NI209,"DE")*8</f>
        <v>0</v>
      </c>
      <c r="HW207" s="714">
        <f>COUNTIF(beosztás!$ME209:$NI209,"DU")*8</f>
        <v>0</v>
      </c>
      <c r="HX207" s="714">
        <f>COUNTIF(beosztás!$ME209:$NI209,"ÉJ")*8</f>
        <v>0</v>
      </c>
      <c r="HY207" s="714">
        <f>COUNTIF(beosztás!$ME209:$NI209,"N")*12</f>
        <v>0</v>
      </c>
      <c r="HZ207" s="714">
        <f>COUNTIF(beosztás!$ME209:$NI209,"É")*12</f>
        <v>0</v>
      </c>
      <c r="IA207" s="714">
        <f>SUM(beosztás!$ME209:$NI209)</f>
        <v>0</v>
      </c>
      <c r="IB207" s="714">
        <f>(COUNTIF(beosztás!$ME209:$NI209,"SN")*12)+(COUNTIF(beosztás!$ME209:$NI209,"SDE")*8)+(COUNTIF(beosztás!$ME209:$NI209,"SDU")*8)+(COUNTIF(beosztás!$ME209:$NI209,"SÉ")*12)+(COUNTIF(beosztás!$ME209:$NI209,"SÉJ")*8)+(COUNTIF(beosztás!$ME209:$NI209,"S1")*1)+(COUNTIF(beosztás!$ME209:$NI209,"S2")*2)+(COUNTIF(beosztás!$ME209:$NI209,"S3")*3)+(COUNTIF(beosztás!$ME209:$NI209,"S4")*4)+(COUNTIF(beosztás!$ME209:$NI209,"S5")*5)+(COUNTIF(beosztás!$ME209:$NI209,"S6")*6)+(COUNTIF(beosztás!$ME209:$NI209,"S7")*7)+(COUNTIF(beosztás!$ME209:$NI209,"S8")*8)+(COUNTIF(beosztás!$ME209:$NI209,"S9")*9)+(COUNTIF(beosztás!$ME209:$NI209,"S10")*10)+(COUNTIF(beosztás!$ME209:$NI209,"S11")*11)+(COUNTIF(beosztás!$ME209:$NI209,"S12")*12)</f>
        <v>0</v>
      </c>
      <c r="IC207" s="714">
        <f>COUNTIF(beosztás!$ME209:$NI209,"FÜ")*8</f>
        <v>0</v>
      </c>
      <c r="ID207" s="714">
        <f>COUNTIF(beosztás!$ME209:$NI209,"BN")*12+COUNTIF(beosztás!$ME209:$NI209,"BÉ")*12+COUNTIF(beosztás!$ME209:$NI209,"BDE")*8+COUNTIF(beosztás!$ME209:$NI209,"BDU")*8+COUNTIF(beosztás!$ME209:$NI209,"BÉJ")*8+COUNTIF(beosztás!$ME209:$NI209,"B1")*1+COUNTIF(beosztás!$ME209:$NI209,"B2")*2+COUNTIF(beosztás!$ME209:$NI209,"B3")*3+COUNTIF(beosztás!$ME209:$NI209,"B5")*5+COUNTIF(beosztás!$ME209:$NI209,"B6")*6+COUNTIF(beosztás!$ME209:$NI209,"B7")*7+COUNTIF(beosztás!$ME209:$NI209,"B8")*8+COUNTIF(beosztás!$ME209:$NI209,"B9")*9+COUNTIF(beosztás!$ME209:$NI209,"B10")*10+COUNTIF(beosztás!$ME209:$NI209,"B11")*11+COUNTIF(beosztás!$ME209:$NI209,"B12")*12+COUNTIF(beosztás!$ME209:$NI209,"BP")*0</f>
        <v>0</v>
      </c>
      <c r="IE207" s="28">
        <f t="shared" si="956"/>
        <v>0</v>
      </c>
      <c r="IF207" s="714">
        <f>IF(C207="",0,alapadatok!$AN$13)</f>
        <v>0</v>
      </c>
      <c r="IG207" s="23">
        <f t="shared" si="957"/>
        <v>0</v>
      </c>
      <c r="IH207" s="743">
        <f t="shared" si="958"/>
        <v>0</v>
      </c>
      <c r="II207" s="42"/>
      <c r="IJ207" s="27">
        <f t="shared" si="959"/>
        <v>0</v>
      </c>
      <c r="IK207" s="28">
        <f t="shared" si="960"/>
        <v>0</v>
      </c>
      <c r="IL207" s="28">
        <f t="shared" si="961"/>
        <v>0</v>
      </c>
      <c r="IM207" s="28">
        <f t="shared" si="962"/>
        <v>0</v>
      </c>
      <c r="IN207" s="28">
        <f t="shared" si="963"/>
        <v>0</v>
      </c>
      <c r="IO207" s="28">
        <f t="shared" si="964"/>
        <v>0</v>
      </c>
      <c r="IP207" s="28">
        <f t="shared" si="965"/>
        <v>0</v>
      </c>
      <c r="IQ207" s="28">
        <f t="shared" si="966"/>
        <v>0</v>
      </c>
      <c r="IR207" s="28">
        <f t="shared" si="967"/>
        <v>0</v>
      </c>
      <c r="IS207" s="28">
        <f t="shared" si="968"/>
        <v>0</v>
      </c>
      <c r="IT207" s="28">
        <f t="shared" si="969"/>
        <v>0</v>
      </c>
      <c r="IU207" s="23">
        <f t="shared" si="970"/>
        <v>0</v>
      </c>
      <c r="IV207" s="909">
        <f t="shared" si="971"/>
        <v>0</v>
      </c>
      <c r="IW207" s="43"/>
      <c r="JF207" s="21"/>
      <c r="JG207" s="21"/>
    </row>
    <row r="208" spans="1:267" ht="16.5" thickBot="1" x14ac:dyDescent="0.3">
      <c r="A208" s="438" t="str">
        <f>IF(beosztás!A210=0,"",beosztás!A210)</f>
        <v/>
      </c>
      <c r="B208" s="439" t="str">
        <f>IF(beosztás!B210=0,"",beosztás!B210)</f>
        <v/>
      </c>
      <c r="C208" s="439" t="str">
        <f>IF(beosztás!C210=0,"",beosztás!C210)</f>
        <v>Maintenance</v>
      </c>
      <c r="D208" s="440">
        <v>212</v>
      </c>
      <c r="E208" s="18"/>
      <c r="F208" s="574"/>
      <c r="G208" s="575"/>
      <c r="H208" s="575"/>
      <c r="I208" s="575"/>
      <c r="J208" s="575"/>
      <c r="K208" s="575"/>
      <c r="L208" s="575"/>
      <c r="M208" s="575"/>
      <c r="N208" s="575"/>
      <c r="O208" s="575"/>
      <c r="P208" s="575"/>
      <c r="Q208" s="575"/>
      <c r="R208" s="576"/>
      <c r="S208" s="325"/>
      <c r="T208" s="577"/>
      <c r="U208" s="578"/>
      <c r="V208" s="578"/>
      <c r="W208" s="578"/>
      <c r="X208" s="578"/>
      <c r="Y208" s="578"/>
      <c r="Z208" s="578"/>
      <c r="AA208" s="578"/>
      <c r="AB208" s="578"/>
      <c r="AC208" s="578"/>
      <c r="AD208" s="578"/>
      <c r="AE208" s="578"/>
      <c r="AF208" s="579"/>
      <c r="AG208" s="325"/>
      <c r="AH208" s="580"/>
      <c r="AI208" s="581"/>
      <c r="AJ208" s="581"/>
      <c r="AK208" s="581"/>
      <c r="AL208" s="581"/>
      <c r="AM208" s="581"/>
      <c r="AN208" s="581"/>
      <c r="AO208" s="581"/>
      <c r="AP208" s="581"/>
      <c r="AQ208" s="581"/>
      <c r="AR208" s="581"/>
      <c r="AS208" s="581"/>
      <c r="AT208" s="582"/>
      <c r="AU208" s="326"/>
      <c r="AV208" s="574"/>
      <c r="AW208" s="575"/>
      <c r="AX208" s="575"/>
      <c r="AY208" s="575"/>
      <c r="AZ208" s="575"/>
      <c r="BA208" s="575"/>
      <c r="BB208" s="575"/>
      <c r="BC208" s="575"/>
      <c r="BD208" s="575"/>
      <c r="BE208" s="575"/>
      <c r="BF208" s="575"/>
      <c r="BG208" s="575"/>
      <c r="BH208" s="576"/>
      <c r="BI208" s="325"/>
      <c r="BJ208" s="565"/>
      <c r="BK208" s="566"/>
      <c r="BL208" s="566"/>
      <c r="BM208" s="566"/>
      <c r="BN208" s="566"/>
      <c r="BO208" s="566"/>
      <c r="BP208" s="566"/>
      <c r="BQ208" s="566"/>
      <c r="BR208" s="566"/>
      <c r="BS208" s="566"/>
      <c r="BT208" s="566"/>
      <c r="BU208" s="566"/>
      <c r="BV208" s="567"/>
      <c r="BW208" s="36"/>
      <c r="BX208" s="568"/>
      <c r="BY208" s="569"/>
      <c r="BZ208" s="569"/>
      <c r="CA208" s="569"/>
      <c r="CB208" s="569"/>
      <c r="CC208" s="569"/>
      <c r="CD208" s="569"/>
      <c r="CE208" s="569"/>
      <c r="CF208" s="569"/>
      <c r="CG208" s="569"/>
      <c r="CH208" s="569"/>
      <c r="CI208" s="569"/>
      <c r="CJ208" s="570"/>
      <c r="CK208" s="37"/>
      <c r="CL208" s="562"/>
      <c r="CM208" s="563"/>
      <c r="CN208" s="563"/>
      <c r="CO208" s="563"/>
      <c r="CP208" s="563"/>
      <c r="CQ208" s="563"/>
      <c r="CR208" s="563"/>
      <c r="CS208" s="563"/>
      <c r="CT208" s="563"/>
      <c r="CU208" s="563"/>
      <c r="CV208" s="563"/>
      <c r="CW208" s="563"/>
      <c r="CX208" s="564"/>
      <c r="CY208" s="36"/>
      <c r="CZ208" s="565"/>
      <c r="DA208" s="566"/>
      <c r="DB208" s="566"/>
      <c r="DC208" s="566"/>
      <c r="DD208" s="566"/>
      <c r="DE208" s="566"/>
      <c r="DF208" s="566"/>
      <c r="DG208" s="566"/>
      <c r="DH208" s="566"/>
      <c r="DI208" s="566"/>
      <c r="DJ208" s="566"/>
      <c r="DK208" s="566"/>
      <c r="DL208" s="567"/>
      <c r="DM208" s="36"/>
      <c r="DN208" s="568"/>
      <c r="DO208" s="569"/>
      <c r="DP208" s="569"/>
      <c r="DQ208" s="569"/>
      <c r="DR208" s="569"/>
      <c r="DS208" s="569"/>
      <c r="DT208" s="569"/>
      <c r="DU208" s="569"/>
      <c r="DV208" s="569"/>
      <c r="DW208" s="569"/>
      <c r="DX208" s="569"/>
      <c r="DY208" s="569"/>
      <c r="DZ208" s="570"/>
      <c r="EA208" s="326"/>
      <c r="EB208" s="726"/>
      <c r="EC208" s="727"/>
      <c r="ED208" s="727"/>
      <c r="EE208" s="727"/>
      <c r="EF208" s="727"/>
      <c r="EG208" s="727"/>
      <c r="EH208" s="727"/>
      <c r="EI208" s="727"/>
      <c r="EJ208" s="727"/>
      <c r="EK208" s="727"/>
      <c r="EL208" s="727"/>
      <c r="EM208" s="727"/>
      <c r="EN208" s="728"/>
      <c r="EO208" s="36"/>
      <c r="EP208" s="720"/>
      <c r="EQ208" s="721"/>
      <c r="ER208" s="721"/>
      <c r="ES208" s="721"/>
      <c r="ET208" s="721"/>
      <c r="EU208" s="721"/>
      <c r="EV208" s="721"/>
      <c r="EW208" s="721"/>
      <c r="EX208" s="721"/>
      <c r="EY208" s="721"/>
      <c r="EZ208" s="721"/>
      <c r="FA208" s="721"/>
      <c r="FB208" s="722"/>
      <c r="FC208" s="36"/>
      <c r="FD208" s="723"/>
      <c r="FE208" s="724"/>
      <c r="FF208" s="724"/>
      <c r="FG208" s="724"/>
      <c r="FH208" s="724"/>
      <c r="FI208" s="724"/>
      <c r="FJ208" s="724"/>
      <c r="FK208" s="724"/>
      <c r="FL208" s="724"/>
      <c r="FM208" s="724"/>
      <c r="FN208" s="724"/>
      <c r="FO208" s="724"/>
      <c r="FP208" s="725"/>
      <c r="FQ208" s="37"/>
      <c r="FR208" s="732"/>
      <c r="FS208" s="733"/>
      <c r="FT208" s="733"/>
      <c r="FU208" s="733"/>
      <c r="FV208" s="733"/>
      <c r="FW208" s="733"/>
      <c r="FX208" s="733"/>
      <c r="FY208" s="733"/>
      <c r="FZ208" s="733"/>
      <c r="GA208" s="733"/>
      <c r="GB208" s="733"/>
      <c r="GC208" s="733"/>
      <c r="GD208" s="734"/>
      <c r="GE208" s="36"/>
      <c r="GF208" s="735"/>
      <c r="GG208" s="736"/>
      <c r="GH208" s="736"/>
      <c r="GI208" s="736"/>
      <c r="GJ208" s="736"/>
      <c r="GK208" s="736"/>
      <c r="GL208" s="736"/>
      <c r="GM208" s="736"/>
      <c r="GN208" s="736"/>
      <c r="GO208" s="736"/>
      <c r="GP208" s="736"/>
      <c r="GQ208" s="736"/>
      <c r="GR208" s="737"/>
      <c r="GS208" s="36"/>
      <c r="GT208" s="729"/>
      <c r="GU208" s="730"/>
      <c r="GV208" s="730"/>
      <c r="GW208" s="730"/>
      <c r="GX208" s="730"/>
      <c r="GY208" s="730"/>
      <c r="GZ208" s="730"/>
      <c r="HA208" s="730"/>
      <c r="HB208" s="730"/>
      <c r="HC208" s="730"/>
      <c r="HD208" s="730"/>
      <c r="HE208" s="730"/>
      <c r="HF208" s="731"/>
      <c r="HG208" s="37"/>
      <c r="HH208" s="732"/>
      <c r="HI208" s="733"/>
      <c r="HJ208" s="733"/>
      <c r="HK208" s="733"/>
      <c r="HL208" s="733"/>
      <c r="HM208" s="733"/>
      <c r="HN208" s="733"/>
      <c r="HO208" s="733"/>
      <c r="HP208" s="733"/>
      <c r="HQ208" s="733"/>
      <c r="HR208" s="733"/>
      <c r="HS208" s="733"/>
      <c r="HT208" s="734"/>
      <c r="HU208" s="36"/>
      <c r="HV208" s="735"/>
      <c r="HW208" s="736"/>
      <c r="HX208" s="736"/>
      <c r="HY208" s="736"/>
      <c r="HZ208" s="736"/>
      <c r="IA208" s="736"/>
      <c r="IB208" s="736"/>
      <c r="IC208" s="736"/>
      <c r="ID208" s="736"/>
      <c r="IE208" s="736"/>
      <c r="IF208" s="736"/>
      <c r="IG208" s="736"/>
      <c r="IH208" s="737"/>
      <c r="II208" s="38"/>
      <c r="IJ208" s="729"/>
      <c r="IK208" s="730"/>
      <c r="IL208" s="730"/>
      <c r="IM208" s="730"/>
      <c r="IN208" s="730"/>
      <c r="IO208" s="730"/>
      <c r="IP208" s="730"/>
      <c r="IQ208" s="730"/>
      <c r="IR208" s="730"/>
      <c r="IS208" s="730"/>
      <c r="IT208" s="730"/>
      <c r="IU208" s="730"/>
      <c r="IV208" s="731"/>
      <c r="IW208" s="328"/>
      <c r="JF208" s="21"/>
      <c r="JG208" s="21"/>
    </row>
    <row r="209" spans="1:267" ht="16.5" thickBot="1" x14ac:dyDescent="0.3">
      <c r="A209" s="441" t="str">
        <f>IF(beosztás!A211=0,"",beosztás!A211)</f>
        <v/>
      </c>
      <c r="B209" s="441" t="str">
        <f>IF(beosztás!B211=0,"",beosztás!B211)</f>
        <v>Dolg. Kód</v>
      </c>
      <c r="C209" s="441" t="str">
        <f>IF(beosztás!C211=0,"",beosztás!C211)</f>
        <v>Név</v>
      </c>
      <c r="D209" s="441"/>
      <c r="E209" s="18"/>
      <c r="F209" s="368"/>
      <c r="G209" s="369"/>
      <c r="H209" s="369"/>
      <c r="I209" s="369"/>
      <c r="J209" s="369"/>
      <c r="K209" s="369"/>
      <c r="L209" s="369"/>
      <c r="M209" s="369"/>
      <c r="N209" s="369"/>
      <c r="O209" s="369"/>
      <c r="P209" s="369"/>
      <c r="Q209" s="369"/>
      <c r="R209" s="370"/>
      <c r="S209" s="325"/>
      <c r="T209" s="368"/>
      <c r="U209" s="369"/>
      <c r="V209" s="369"/>
      <c r="W209" s="369"/>
      <c r="X209" s="369"/>
      <c r="Y209" s="369"/>
      <c r="Z209" s="369"/>
      <c r="AA209" s="369"/>
      <c r="AB209" s="369"/>
      <c r="AC209" s="369"/>
      <c r="AD209" s="369"/>
      <c r="AE209" s="369"/>
      <c r="AF209" s="370"/>
      <c r="AG209" s="325"/>
      <c r="AH209" s="368"/>
      <c r="AI209" s="369"/>
      <c r="AJ209" s="369"/>
      <c r="AK209" s="369"/>
      <c r="AL209" s="369"/>
      <c r="AM209" s="369"/>
      <c r="AN209" s="888" t="s">
        <v>390</v>
      </c>
      <c r="AO209" s="894"/>
      <c r="AP209" s="894"/>
      <c r="AQ209" s="894"/>
      <c r="AR209" s="894">
        <f>IFERROR(AVERAGEIF(AS210:AS224,"&gt;0",AS210:AS224),0)</f>
        <v>12</v>
      </c>
      <c r="AS209" s="369"/>
      <c r="AT209" s="370"/>
      <c r="AU209" s="326"/>
      <c r="AV209" s="368"/>
      <c r="AW209" s="369"/>
      <c r="AX209" s="369"/>
      <c r="AY209" s="369"/>
      <c r="AZ209" s="369"/>
      <c r="BA209" s="369"/>
      <c r="BB209" s="369"/>
      <c r="BC209" s="369"/>
      <c r="BD209" s="369"/>
      <c r="BE209" s="369"/>
      <c r="BF209" s="369"/>
      <c r="BG209" s="369"/>
      <c r="BH209" s="370"/>
      <c r="BI209" s="325"/>
      <c r="BJ209" s="368"/>
      <c r="BK209" s="369"/>
      <c r="BL209" s="369"/>
      <c r="BM209" s="369"/>
      <c r="BN209" s="369"/>
      <c r="BO209" s="369"/>
      <c r="BP209" s="369"/>
      <c r="BQ209" s="369"/>
      <c r="BR209" s="369"/>
      <c r="BS209" s="369"/>
      <c r="BT209" s="369"/>
      <c r="BU209" s="369"/>
      <c r="BV209" s="370"/>
      <c r="BW209" s="325"/>
      <c r="BX209" s="368"/>
      <c r="BY209" s="369"/>
      <c r="BZ209" s="369"/>
      <c r="CA209" s="369"/>
      <c r="CB209" s="369"/>
      <c r="CC209" s="369"/>
      <c r="CD209" s="888" t="s">
        <v>390</v>
      </c>
      <c r="CE209" s="894"/>
      <c r="CF209" s="894"/>
      <c r="CG209" s="894"/>
      <c r="CH209" s="894">
        <f>IFERROR(AVERAGEIF(CI210:CI224,"&gt;0",CI210:CI224),0)</f>
        <v>0</v>
      </c>
      <c r="CI209" s="369"/>
      <c r="CJ209" s="370"/>
      <c r="CK209" s="326"/>
      <c r="CL209" s="368"/>
      <c r="CM209" s="369"/>
      <c r="CN209" s="369"/>
      <c r="CO209" s="369"/>
      <c r="CP209" s="369"/>
      <c r="CQ209" s="369"/>
      <c r="CR209" s="369"/>
      <c r="CS209" s="369"/>
      <c r="CT209" s="369"/>
      <c r="CU209" s="369"/>
      <c r="CV209" s="369"/>
      <c r="CW209" s="369"/>
      <c r="CX209" s="370"/>
      <c r="CY209" s="325"/>
      <c r="CZ209" s="368"/>
      <c r="DA209" s="369"/>
      <c r="DB209" s="369"/>
      <c r="DC209" s="369"/>
      <c r="DD209" s="369"/>
      <c r="DE209" s="369"/>
      <c r="DF209" s="369"/>
      <c r="DG209" s="369"/>
      <c r="DH209" s="369"/>
      <c r="DI209" s="369"/>
      <c r="DJ209" s="369"/>
      <c r="DK209" s="369"/>
      <c r="DL209" s="370"/>
      <c r="DM209" s="325"/>
      <c r="DN209" s="368"/>
      <c r="DO209" s="369"/>
      <c r="DP209" s="369"/>
      <c r="DQ209" s="369"/>
      <c r="DR209" s="369"/>
      <c r="DS209" s="369"/>
      <c r="DT209" s="888" t="s">
        <v>390</v>
      </c>
      <c r="DU209" s="894"/>
      <c r="DV209" s="894"/>
      <c r="DW209" s="894"/>
      <c r="DX209" s="894">
        <f>IFERROR(AVERAGEIF(DY210:DY224,"&gt;0",DY210:DY224),0)</f>
        <v>0</v>
      </c>
      <c r="DY209" s="369"/>
      <c r="DZ209" s="370"/>
      <c r="EA209" s="326"/>
      <c r="EB209" s="368"/>
      <c r="EC209" s="369"/>
      <c r="ED209" s="369"/>
      <c r="EE209" s="369"/>
      <c r="EF209" s="369"/>
      <c r="EG209" s="369"/>
      <c r="EH209" s="369"/>
      <c r="EI209" s="369"/>
      <c r="EJ209" s="369"/>
      <c r="EK209" s="369"/>
      <c r="EL209" s="369"/>
      <c r="EM209" s="369"/>
      <c r="EN209" s="370"/>
      <c r="EO209" s="325"/>
      <c r="EP209" s="368"/>
      <c r="EQ209" s="369"/>
      <c r="ER209" s="369"/>
      <c r="ES209" s="369"/>
      <c r="ET209" s="369"/>
      <c r="EU209" s="369"/>
      <c r="EV209" s="369"/>
      <c r="EW209" s="369"/>
      <c r="EX209" s="369"/>
      <c r="EY209" s="369"/>
      <c r="EZ209" s="369"/>
      <c r="FA209" s="369"/>
      <c r="FB209" s="370"/>
      <c r="FC209" s="325"/>
      <c r="FD209" s="368"/>
      <c r="FE209" s="369"/>
      <c r="FF209" s="369"/>
      <c r="FG209" s="369"/>
      <c r="FH209" s="369"/>
      <c r="FI209" s="369"/>
      <c r="FJ209" s="888" t="s">
        <v>390</v>
      </c>
      <c r="FK209" s="894"/>
      <c r="FL209" s="894"/>
      <c r="FM209" s="894"/>
      <c r="FN209" s="894">
        <f>IFERROR(AVERAGEIF(FO210:FO224,"&gt;0",FO210:FO224),0)</f>
        <v>0</v>
      </c>
      <c r="FO209" s="369"/>
      <c r="FP209" s="370"/>
      <c r="FQ209" s="326"/>
      <c r="FR209" s="368"/>
      <c r="FS209" s="369"/>
      <c r="FT209" s="369"/>
      <c r="FU209" s="369"/>
      <c r="FV209" s="369"/>
      <c r="FW209" s="369"/>
      <c r="FX209" s="369"/>
      <c r="FY209" s="369"/>
      <c r="FZ209" s="369"/>
      <c r="GA209" s="369"/>
      <c r="GB209" s="369"/>
      <c r="GC209" s="369"/>
      <c r="GD209" s="370"/>
      <c r="GE209" s="327"/>
      <c r="GF209" s="368"/>
      <c r="GG209" s="369"/>
      <c r="GH209" s="369"/>
      <c r="GI209" s="369"/>
      <c r="GJ209" s="369"/>
      <c r="GK209" s="369"/>
      <c r="GL209" s="369"/>
      <c r="GM209" s="369"/>
      <c r="GN209" s="369"/>
      <c r="GO209" s="369"/>
      <c r="GP209" s="369"/>
      <c r="GQ209" s="369"/>
      <c r="GR209" s="370"/>
      <c r="GS209" s="327"/>
      <c r="GT209" s="368"/>
      <c r="GU209" s="369"/>
      <c r="GV209" s="369"/>
      <c r="GW209" s="369"/>
      <c r="GX209" s="369"/>
      <c r="GY209" s="369"/>
      <c r="GZ209" s="888" t="s">
        <v>390</v>
      </c>
      <c r="HA209" s="894"/>
      <c r="HB209" s="894"/>
      <c r="HC209" s="894"/>
      <c r="HD209" s="894">
        <f>IFERROR(AVERAGEIF(HE210:HE224,"&gt;0",HE210:HE224),0)</f>
        <v>0</v>
      </c>
      <c r="HE209" s="369"/>
      <c r="HF209" s="370"/>
      <c r="HG209" s="326"/>
      <c r="HH209" s="368"/>
      <c r="HI209" s="369"/>
      <c r="HJ209" s="369"/>
      <c r="HK209" s="369"/>
      <c r="HL209" s="369"/>
      <c r="HM209" s="369"/>
      <c r="HN209" s="369"/>
      <c r="HO209" s="369"/>
      <c r="HP209" s="369"/>
      <c r="HQ209" s="369"/>
      <c r="HR209" s="369"/>
      <c r="HS209" s="369"/>
      <c r="HT209" s="370"/>
      <c r="HU209" s="327"/>
      <c r="HV209" s="368"/>
      <c r="HW209" s="369"/>
      <c r="HX209" s="369"/>
      <c r="HY209" s="369"/>
      <c r="HZ209" s="369"/>
      <c r="IA209" s="369"/>
      <c r="IB209" s="369"/>
      <c r="IC209" s="369"/>
      <c r="ID209" s="369"/>
      <c r="IE209" s="369"/>
      <c r="IF209" s="369"/>
      <c r="IG209" s="369"/>
      <c r="IH209" s="370"/>
      <c r="II209" s="327"/>
      <c r="IJ209" s="368"/>
      <c r="IK209" s="369"/>
      <c r="IL209" s="369"/>
      <c r="IM209" s="369"/>
      <c r="IN209" s="369"/>
      <c r="IO209" s="369"/>
      <c r="IP209" s="888" t="s">
        <v>390</v>
      </c>
      <c r="IQ209" s="894"/>
      <c r="IR209" s="894"/>
      <c r="IS209" s="894"/>
      <c r="IT209" s="894">
        <f>IFERROR(AVERAGEIF(IU210:IU224,"&gt;0",IU210:IU224),0)</f>
        <v>0</v>
      </c>
      <c r="IU209" s="369"/>
      <c r="IV209" s="370"/>
      <c r="IW209" s="328"/>
      <c r="JF209" s="21"/>
      <c r="JG209" s="21"/>
    </row>
    <row r="210" spans="1:267" x14ac:dyDescent="0.25">
      <c r="A210" s="442">
        <f>IF(beosztás!A212=0,"",beosztás!A212)</f>
        <v>1</v>
      </c>
      <c r="B210" s="443">
        <f>IF(beosztás!B212=0,"",beosztás!B212)</f>
        <v>77</v>
      </c>
      <c r="C210" s="444" t="str">
        <f>IF(beosztás!C212=0,"",beosztás!C212)</f>
        <v>Kohan József</v>
      </c>
      <c r="D210" s="445" t="str">
        <f>IF(beosztás!D212=0,"",beosztás!D212)</f>
        <v>mechanikus karbantartó</v>
      </c>
      <c r="E210" s="18"/>
      <c r="F210" s="703">
        <f>COUNTIF(beosztás!$I212:$AM212,"DE")*8</f>
        <v>16</v>
      </c>
      <c r="G210" s="704">
        <f>COUNTIF(beosztás!$I212:$AM212,"DU")*8</f>
        <v>0</v>
      </c>
      <c r="H210" s="704">
        <f>COUNTIF(beosztás!$I212:$AM212,"ÉJ")*8</f>
        <v>0</v>
      </c>
      <c r="I210" s="704">
        <f>COUNTIF(beosztás!$I212:$AM212,"N")*12</f>
        <v>108</v>
      </c>
      <c r="J210" s="704">
        <f>COUNTIF(beosztás!$I212:$AM212,"é")*12</f>
        <v>24</v>
      </c>
      <c r="K210" s="704">
        <f>SUM(beosztás!$I212:$AM212)</f>
        <v>13</v>
      </c>
      <c r="L210" s="704">
        <f>COUNTIF(beosztás!$I212:$AM212,"FÜ")*8</f>
        <v>8</v>
      </c>
      <c r="M210" s="704">
        <f>(COUNTIF(beosztás!$I212:$AM212,"SN")*12)+(COUNTIF(beosztás!$I212:$AM212,"SDE")*8)+(COUNTIF(beosztás!$I212:$AM212,"SDU")*8)+(COUNTIF(beosztás!$I212:$AM212,"S1")*1)+(COUNTIF(beosztás!$I212:$AM212,"S2")*2)+(COUNTIF(beosztás!$I212:$AM212,"S3")*3)+(COUNTIF(beosztás!$I212:$AM212,"S4")*4)+(COUNTIF(beosztás!$I212:$AM212,"S5")*5)+(COUNTIF(beosztás!$I212:$AM212,"S6")*6)+(COUNTIF(beosztás!$I212:$AM212,"S7")*7)+(COUNTIF(beosztás!$I212:$AM212,"S8")*8)+(COUNTIF(beosztás!$I212:$AM212,"S9")*9)+(COUNTIF(beosztás!$I212:$AM212,"S10")*10)+(COUNTIF(beosztás!$I212:$AM212,"S11")*11)+(COUNTIF(beosztás!$I212:$AM212,"S12")*12)+(COUNTIF(beosztás!$I212:$AM212,"SÉ")*12)+(COUNTIF(beosztás!$I212:$AM212,"SÉJ")*8)</f>
        <v>16</v>
      </c>
      <c r="N210" s="704">
        <f>COUNTIF(beosztás!$I212:$AM212,"BN")*12+COUNTIF(beosztás!$I212:$AM212,"BÉ")*12+COUNTIF(beosztás!$I212:$AM212,"BDE")*8+COUNTIF(beosztás!$I212:$AM212,"BDU")*8+COUNTIF(beosztás!$I212:$AM212,"BÉJ")*8+COUNTIF(beosztás!$I212:$AM212,"B1")*1+COUNTIF(beosztás!$I212:$AM212,"B2")*2+COUNTIF(beosztás!$I212:$AM212,"B3")*3+COUNTIF(beosztás!$I212:$AM212,"B5")*5+COUNTIF(beosztás!$I212:$AM212,"B6")*6+COUNTIF(beosztás!$I212:$AM212,"B7")*7+COUNTIF(beosztás!$I212:$AM212,"B8")*8+COUNTIF(beosztás!$I212:$AM212,"B9")*9+COUNTIF(beosztás!$I212:$AM212,"B10")*10+COUNTIF(beosztás!$I212:$AM212,"B11")*11+COUNTIF(beosztás!$I212:$AM212,"B12")*12+COUNTIF(beosztás!$I212:$AM212,"BP")*0</f>
        <v>0</v>
      </c>
      <c r="O210" s="323">
        <f t="shared" ref="O210:O224" si="972">SUM(F210:N210)-L210</f>
        <v>177</v>
      </c>
      <c r="P210" s="704">
        <f>IF(C210="",0,alapadatok!$AN$2)</f>
        <v>176</v>
      </c>
      <c r="Q210" s="323">
        <f t="shared" si="906"/>
        <v>1</v>
      </c>
      <c r="R210" s="738">
        <f t="shared" ref="R210:R224" si="973">M210</f>
        <v>16</v>
      </c>
      <c r="S210" s="325"/>
      <c r="T210" s="703">
        <f>COUNTIF(beosztás!$AN212:$BO212,"DE")*8</f>
        <v>72</v>
      </c>
      <c r="U210" s="704">
        <f>COUNTIF(beosztás!$AN212:$BO212,"DU")*8</f>
        <v>0</v>
      </c>
      <c r="V210" s="704">
        <f>COUNTIF(beosztás!$AN212:$BO212,"ÉJ")*8</f>
        <v>0</v>
      </c>
      <c r="W210" s="704">
        <f>COUNTIF(beosztás!$AN212:$BO212,"N")*12</f>
        <v>60</v>
      </c>
      <c r="X210" s="704">
        <f>COUNTIF(beosztás!$AN212:$BO212,"É")*12</f>
        <v>36</v>
      </c>
      <c r="Y210" s="704">
        <f>SUM(beosztás!$AN212:$BO212)</f>
        <v>0</v>
      </c>
      <c r="Z210" s="704">
        <f>(COUNTIF(beosztás!$AN212:$BO212,"SN")*12)+(COUNTIF(beosztás!$AN212:$BO212,"SDE")*8)+(COUNTIF(beosztás!$AN212:$BO212,"SDU")*8)+(COUNTIF(beosztás!$AN212:$BO212,"SÉ")*12)+(COUNTIF(beosztás!$AN212:$BO212,"SÉJ")*8)+(COUNTIF(beosztás!$AN212:$BO212,"S1")*1)+(COUNTIF(beosztás!$AN212:$BO212,"S2")*2)+(COUNTIF(beosztás!$AN212:$BO212,"S3")*3)+(COUNTIF(beosztás!$AN212:$BO212,"S4")*4)+(COUNTIF(beosztás!$AN212:$BO212,"S5")*5)+(COUNTIF(beosztás!$AN212:$BO212,"S6")*6)+(COUNTIF(beosztás!$AN212:$BO212,"S7")*7)+(COUNTIF(beosztás!$AN212:$BO212,"S8")*8)+(COUNTIF(beosztás!$AN212:$BO212,"S9")*9)+(COUNTIF(beosztás!$AN212:$BO212,"S10")*10)+(COUNTIF(beosztás!$AN212:$BO212,"S11")*11)+(COUNTIF(beosztás!$AN212:$BO212,"S12")*12)</f>
        <v>0</v>
      </c>
      <c r="AA210" s="704">
        <f>COUNTIF(beosztás!$AN212:$BO212,"FÜ")*8</f>
        <v>0</v>
      </c>
      <c r="AB210" s="704">
        <f>COUNTIF(beosztás!$AN212:$BO212,"BN")*12+COUNTIF(beosztás!$AN212:$BO212,"BÉ")*12+COUNTIF(beosztás!$AN212:$BO212,"BDE")*8+COUNTIF(beosztás!$AN212:$BO212,"BDU")*8+COUNTIF(beosztás!$AN212:$BO212,"BÉJ")*8+COUNTIF(beosztás!$AN212:$BO212,"B1")*1+COUNTIF(beosztás!$AN212:$BO212,"B2")*2+COUNTIF(beosztás!$AN212:$BO212,"B3")*3+COUNTIF(beosztás!$AN212:$BO212,"B5")*5+COUNTIF(beosztás!$AN212:$BO212,"B6")*6+COUNTIF(beosztás!$AN212:$BO212,"B7")*7+COUNTIF(beosztás!$AN212:$BO212,"B8")*8+COUNTIF(beosztás!$AN212:$BO212,"B9")*9+COUNTIF(beosztás!$AN212:$BO212,"B10")*10+COUNTIF(beosztás!$AN212:$BO212,"B11")*11+COUNTIF(beosztás!$AN212:$BO212,"B12")*12+COUNTIF(beosztás!$AN212:$BO212,"BP")*0</f>
        <v>0</v>
      </c>
      <c r="AC210" s="323">
        <f t="shared" ref="AC210:AC224" si="974">SUM(T210:AB210)-AA210</f>
        <v>168</v>
      </c>
      <c r="AD210" s="704">
        <f>IF(C210="",0,alapadatok!$AN$3)</f>
        <v>160</v>
      </c>
      <c r="AE210" s="323">
        <f t="shared" si="685"/>
        <v>8</v>
      </c>
      <c r="AF210" s="738">
        <f t="shared" ref="AF210:AF224" si="975">Z210</f>
        <v>0</v>
      </c>
      <c r="AG210" s="325"/>
      <c r="AH210" s="322">
        <f t="shared" ref="AH210:AH224" si="976">F210+T210</f>
        <v>88</v>
      </c>
      <c r="AI210" s="323">
        <f t="shared" ref="AI210:AI224" si="977">G210+U210</f>
        <v>0</v>
      </c>
      <c r="AJ210" s="323">
        <f t="shared" ref="AJ210:AJ224" si="978">H210+V210</f>
        <v>0</v>
      </c>
      <c r="AK210" s="323">
        <f t="shared" ref="AK210:AK224" si="979">I210+W210</f>
        <v>168</v>
      </c>
      <c r="AL210" s="323">
        <f t="shared" ref="AL210:AL224" si="980">J210+X210</f>
        <v>60</v>
      </c>
      <c r="AM210" s="323">
        <f t="shared" ref="AM210:AM224" si="981">K210+Y210</f>
        <v>13</v>
      </c>
      <c r="AN210" s="323">
        <f t="shared" ref="AN210:AN224" si="982">M210+Z210</f>
        <v>16</v>
      </c>
      <c r="AO210" s="323">
        <f t="shared" ref="AO210:AO224" si="983">L210+AA210</f>
        <v>8</v>
      </c>
      <c r="AP210" s="323">
        <f t="shared" si="686"/>
        <v>0</v>
      </c>
      <c r="AQ210" s="323">
        <f t="shared" si="687"/>
        <v>345</v>
      </c>
      <c r="AR210" s="323">
        <f t="shared" si="688"/>
        <v>336</v>
      </c>
      <c r="AS210" s="323">
        <f t="shared" si="689"/>
        <v>9</v>
      </c>
      <c r="AT210" s="738">
        <f t="shared" ref="AT210:AT224" si="984">AN210</f>
        <v>16</v>
      </c>
      <c r="AU210" s="326"/>
      <c r="AV210" s="703">
        <f>COUNTIF(beosztás!$BP212:$CT212,"DE")*8</f>
        <v>0</v>
      </c>
      <c r="AW210" s="704">
        <f>COUNTIF(beosztás!$BP212:$CT212,"DU")*8</f>
        <v>0</v>
      </c>
      <c r="AX210" s="704">
        <f>COUNTIF(beosztás!$BP212:$CT212,"ÉJ")*8</f>
        <v>0</v>
      </c>
      <c r="AY210" s="704">
        <f>COUNTIF(beosztás!$BP212:$CT212,"N")*12</f>
        <v>144</v>
      </c>
      <c r="AZ210" s="704">
        <f>COUNTIF(beosztás!$BP212:$CT212,"é")*12</f>
        <v>12</v>
      </c>
      <c r="BA210" s="704">
        <f>SUM(beosztás!$BP212:$CT212)</f>
        <v>5</v>
      </c>
      <c r="BB210" s="704">
        <f>COUNTIF(beosztás!$BP212:$CT212,"FÜ")*8</f>
        <v>8</v>
      </c>
      <c r="BC210" s="876">
        <f>(COUNTIF(beosztás!$BP212:$CT212,"SN")*12)+(COUNTIF(beosztás!$BP212:$CT212,"SDE")*8)+(COUNTIF(beosztás!$BP212:$CT212,"SDU")*8)+(COUNTIF(beosztás!$BP212:$CT212,"SÉ")*12)+(COUNTIF(beosztás!$BP212:$CT212,"SÉJ")*8)+(COUNTIF(beosztás!$BP212:$CT212,"S1")*1)+(COUNTIF(beosztás!$BP212:$CT212,"S2")*2)+(COUNTIF(beosztás!$BP212:$CT212,"S3")*3)+(COUNTIF(beosztás!$BP212:$CT212,"S4")*4)+(COUNTIF(beosztás!$BP212:$CT212,"S5")*5)+(COUNTIF(beosztás!$BP212:$CT212,"S6")*6)+(COUNTIF(beosztás!$BP212:$CT212,"S7")*7)+(COUNTIF(beosztás!$BP212:$CT212,"S8")*8)+(COUNTIF(beosztás!$BP212:$CT212,"S9")*9)+(COUNTIF(beosztás!$BP212:$CT212,"S10")*10)+(COUNTIF(beosztás!$BP212:$CT212,"S11")*11)+(COUNTIF(beosztás!$BP212:$CT212,"S12")*12)</f>
        <v>0</v>
      </c>
      <c r="BD210" s="704">
        <f>COUNTIF(beosztás!$BP212:$CT212,"BN")*12+COUNTIF(beosztás!$BP212:$CT212,"BÉ")*12+COUNTIF(beosztás!$BP212:$CT212,"BDE")*8+COUNTIF(beosztás!$BP212:$CT212,"BDU")*8+COUNTIF(beosztás!$BP212:$CT212,"BÉJ")*8+COUNTIF(beosztás!$BP212:$CT212,"B1")*1+COUNTIF(beosztás!$BP212:$CT212,"B2")*2+COUNTIF(beosztás!$BP212:$CT212,"B3")*3+COUNTIF(beosztás!$BP212:$CT212,"B5")*5+COUNTIF(beosztás!$BP212:$CT212,"B6")*6+COUNTIF(beosztás!$BP212:$CT212,"B7")*7+COUNTIF(beosztás!$BP212:$CT212,"B8")*8+COUNTIF(beosztás!$BP212:$CT212,"B9")*9+COUNTIF(beosztás!$BP212:$CT212,"B10")*10+COUNTIF(beosztás!$BP212:$CT212,"B11")*11+COUNTIF(beosztás!$BP212:$CT212,"B12")*12+COUNTIF(beosztás!$BP212:$CT212,"BP")*0</f>
        <v>0</v>
      </c>
      <c r="BE210" s="323">
        <f t="shared" ref="BE210:BE223" si="985">SUM(AV210:BD210)-BB210</f>
        <v>161</v>
      </c>
      <c r="BF210" s="704">
        <f>IF(C210="",0,alapadatok!$AN$4)</f>
        <v>160</v>
      </c>
      <c r="BG210" s="323">
        <f t="shared" si="920"/>
        <v>1</v>
      </c>
      <c r="BH210" s="738">
        <f t="shared" ref="BH210:BH216" si="986">BC210</f>
        <v>0</v>
      </c>
      <c r="BI210" s="325"/>
      <c r="BJ210" s="703">
        <f>COUNTIF(beosztás!$CU212:$DX212,"DE")*8</f>
        <v>0</v>
      </c>
      <c r="BK210" s="704">
        <f>COUNTIF(beosztás!$CU212:$DX212,"DU")*8</f>
        <v>0</v>
      </c>
      <c r="BL210" s="704">
        <f>COUNTIF(beosztás!$CU212:$DX212,"ÉJ")*8</f>
        <v>0</v>
      </c>
      <c r="BM210" s="704">
        <f>COUNTIF(beosztás!$CU212:$DX212,"N")*12</f>
        <v>0</v>
      </c>
      <c r="BN210" s="704">
        <f>COUNTIF(beosztás!$CU212:$DX212,"É")*12</f>
        <v>36</v>
      </c>
      <c r="BO210" s="704">
        <f>SUM(beosztás!$CU212:$DX212)</f>
        <v>0</v>
      </c>
      <c r="BP210" s="876">
        <f>(COUNTIF(beosztás!$CU212:$DX212,"SN")*12)+(COUNTIF(beosztás!$CU212:$DX212,"SDE")*8)+(COUNTIF(beosztás!$CU212:$DX212,"SDU")*8)+(COUNTIF(beosztás!$CU212:$DX212,"SÉ")*12)+(COUNTIF(beosztás!$CU212:$DX212,"SÉJ")*8)+(COUNTIF(beosztás!$CU212:$DX212,"S1")*1)+(COUNTIF(beosztás!$CU212:$DX212,"S2")*2)+(COUNTIF(beosztás!$CU212:$DX212,"S3")*3)+(COUNTIF(beosztás!$CU212:$DX212,"S4")*4)+(COUNTIF(beosztás!$CU212:$DX212,"S5")*5)+(COUNTIF(beosztás!$CU212:$DX212,"S6")*6)+(COUNTIF(beosztás!$CU212:$DX212,"S7")*7)+(COUNTIF(beosztás!$CU212:$DX212,"S8")*8)+(COUNTIF(beosztás!$CU212:$DX212,"S9")*9)+(COUNTIF(beosztás!$CU212:$DX212,"S10")*10)+(COUNTIF(beosztás!$CU212:$DX212,"S11")*11)+(COUNTIF(beosztás!$CU212:$DX212,"S12")*12)</f>
        <v>0</v>
      </c>
      <c r="BQ210" s="704">
        <f>COUNTIF(beosztás!$CU212:$DX212,"FÜ")*8</f>
        <v>8</v>
      </c>
      <c r="BR210" s="704">
        <f>COUNTIF(beosztás!$CU212:$DX212,"BN")*12+COUNTIF(beosztás!$CU212:$DX212,"BÉ")*12+COUNTIF(beosztás!$CU212:$DX212,"BDE")*8+COUNTIF(beosztás!$CU212:$DX212,"BDU")*8+COUNTIF(beosztás!$CU212:$DX212,"BÉJ")*8+COUNTIF(beosztás!$CU212:$DX212,"B1")*1+COUNTIF(beosztás!$CU212:$DX212,"B2")*2+COUNTIF(beosztás!$CU212:$DX212,"B3")*3+COUNTIF(beosztás!$CU212:$DX212,"B5")*5+COUNTIF(beosztás!$CU212:$DX212,"B6")*6+COUNTIF(beosztás!$CU212:$DX212,"B7")*7+COUNTIF(beosztás!$CU212:$DX212,"B8")*8+COUNTIF(beosztás!$CU212:$DX212,"B9")*9+COUNTIF(beosztás!$CU212:$DX212,"B10")*10+COUNTIF(beosztás!$CU212:$DX212,"B11")*11+COUNTIF(beosztás!$CU212:$DX212,"B12")*12+COUNTIF(beosztás!$CU212:$DX212,"BP")*0</f>
        <v>0</v>
      </c>
      <c r="BS210" s="323">
        <f t="shared" ref="BS210:BS224" si="987">SUM(BJ210:BR210)-BQ210</f>
        <v>36</v>
      </c>
      <c r="BT210" s="704">
        <f>IF(C210="",0,alapadatok!$AN$5)</f>
        <v>168</v>
      </c>
      <c r="BU210" s="323">
        <f t="shared" si="923"/>
        <v>-132</v>
      </c>
      <c r="BV210" s="738">
        <f t="shared" ref="BV210:BV224" si="988">BP210</f>
        <v>0</v>
      </c>
      <c r="BW210" s="325"/>
      <c r="BX210" s="322">
        <f t="shared" si="925"/>
        <v>0</v>
      </c>
      <c r="BY210" s="323">
        <f t="shared" si="926"/>
        <v>0</v>
      </c>
      <c r="BZ210" s="323">
        <f t="shared" si="927"/>
        <v>0</v>
      </c>
      <c r="CA210" s="323">
        <f t="shared" si="928"/>
        <v>144</v>
      </c>
      <c r="CB210" s="323">
        <f t="shared" si="929"/>
        <v>48</v>
      </c>
      <c r="CC210" s="323">
        <f t="shared" si="930"/>
        <v>5</v>
      </c>
      <c r="CD210" s="323">
        <f t="shared" si="931"/>
        <v>0</v>
      </c>
      <c r="CE210" s="323">
        <f t="shared" si="932"/>
        <v>16</v>
      </c>
      <c r="CF210" s="323">
        <f t="shared" si="933"/>
        <v>0</v>
      </c>
      <c r="CG210" s="323">
        <f t="shared" si="934"/>
        <v>197</v>
      </c>
      <c r="CH210" s="323">
        <f t="shared" si="935"/>
        <v>328</v>
      </c>
      <c r="CI210" s="323">
        <f t="shared" si="936"/>
        <v>-131</v>
      </c>
      <c r="CJ210" s="738">
        <f t="shared" ref="CJ210:CJ224" si="989">CD210</f>
        <v>0</v>
      </c>
      <c r="CK210" s="326"/>
      <c r="CL210" s="703">
        <f>COUNTIF(beosztás!$DY212:$FC212,"DE")*8</f>
        <v>0</v>
      </c>
      <c r="CM210" s="704">
        <f>COUNTIF(beosztás!$DY212:$FC212,"DU")*8</f>
        <v>0</v>
      </c>
      <c r="CN210" s="704">
        <f>COUNTIF(beosztás!$DY212:$FC212,"ÉJ")*8</f>
        <v>0</v>
      </c>
      <c r="CO210" s="704">
        <f>COUNTIF(beosztás!$DY212:$FC212,"N")*12</f>
        <v>0</v>
      </c>
      <c r="CP210" s="704">
        <f>COUNTIF(beosztás!$DY212:$FC212,"é")*12</f>
        <v>0</v>
      </c>
      <c r="CQ210" s="704">
        <f>SUM(beosztás!$DY212:$FC212)</f>
        <v>0</v>
      </c>
      <c r="CR210" s="704">
        <f>COUNTIF(beosztás!$DY212:$FC212,"FÜ")*8</f>
        <v>0</v>
      </c>
      <c r="CS210" s="876">
        <f>(COUNTIF(beosztás!$DY212:$FC212,"SN")*12)+(COUNTIF(beosztás!$DY212:$FC212,"SDE")*8)+(COUNTIF(beosztás!$DY212:$FC212,"SDU")*8)+(COUNTIF(beosztás!$DY212:$FC212,"SÉ")*12)+(COUNTIF(beosztás!$DY212:$FC212,"SÉJ")*8)+(COUNTIF(beosztás!$DY212:$FC212,"S1")*1)+(COUNTIF(beosztás!$DY212:$FC212,"S2")*2)+(COUNTIF(beosztás!$DY212:$FC212,"S3")*3)+(COUNTIF(beosztás!$DY212:$FC212,"S4")*4)+(COUNTIF(beosztás!$DY212:$FC212,"S5")*5)+(COUNTIF(beosztás!$DY212:$FC212,"S6")*6)+(COUNTIF(beosztás!$DY212:$FC212,"S7")*7)+(COUNTIF(beosztás!$DY212:$FC212,"S8")*8)+(COUNTIF(beosztás!$DY212:$FC212,"S9")*9)+(COUNTIF(beosztás!$DY212:$FC212,"S10")*10)+(COUNTIF(beosztás!$DY212:$FC212,"S11")*11)+(COUNTIF(beosztás!$DY212:$FC212,"S12")*12)</f>
        <v>0</v>
      </c>
      <c r="CT210" s="704">
        <f>COUNTIF(beosztás!$DY212:$FC212,"BN")*12+COUNTIF(beosztás!$DY212:$FC212,"BÉ")*12+COUNTIF(beosztás!$DY212:$FC212,"BDE")*8+COUNTIF(beosztás!$DY212:$FC212,"BDU")*8+COUNTIF(beosztás!$DY212:$FC212,"BÉJ")*8+COUNTIF(beosztás!$DY212:$FC212,"B1")*1+COUNTIF(beosztás!$DY212:$FC212,"B2")*2+COUNTIF(beosztás!$DY212:$FC212,"B3")*3+COUNTIF(beosztás!$DY212:$FC212,"B5")*5+COUNTIF(beosztás!$DY212:$FC212,"B6")*6+COUNTIF(beosztás!$DY212:$FC212,"B7")*7+COUNTIF(beosztás!$DY212:$FC212,"B8")*8+COUNTIF(beosztás!$DY212:$FC212,"B9")*9+COUNTIF(beosztás!$DY212:$FC212,"B10")*10+COUNTIF(beosztás!$DY212:$FC212,"B11")*11+COUNTIF(beosztás!$DY212:$FC212,"B12")*12+COUNTIF(beosztás!$DY212:$FC212,"BP")*0</f>
        <v>0</v>
      </c>
      <c r="CU210" s="323">
        <f t="shared" ref="CU210:CU224" si="990">SUM(CL210:CT210)-CR210</f>
        <v>0</v>
      </c>
      <c r="CV210" s="704">
        <f>IF(C210="",0,alapadatok!$AN$6)</f>
        <v>168</v>
      </c>
      <c r="CW210" s="323">
        <f t="shared" si="863"/>
        <v>-168</v>
      </c>
      <c r="CX210" s="877">
        <f t="shared" ref="CX210:CX224" si="991">CS210</f>
        <v>0</v>
      </c>
      <c r="CY210" s="325"/>
      <c r="CZ210" s="703">
        <f>COUNTIF(beosztás!$FD212:$GG212,"DE")*8</f>
        <v>0</v>
      </c>
      <c r="DA210" s="704">
        <f>COUNTIF(beosztás!$FD212:$GG212,"DU")*8</f>
        <v>0</v>
      </c>
      <c r="DB210" s="704">
        <f>COUNTIF(beosztás!$FD212:$GG212,"ÉJ")*8</f>
        <v>0</v>
      </c>
      <c r="DC210" s="704">
        <f>COUNTIF(beosztás!$FD212:$GG212,"N")*12</f>
        <v>0</v>
      </c>
      <c r="DD210" s="704">
        <f>COUNTIF(beosztás!$FD212:$GG212,"É")*12</f>
        <v>0</v>
      </c>
      <c r="DE210" s="704">
        <f>SUM(beosztás!$FD212:$GG212)</f>
        <v>0</v>
      </c>
      <c r="DF210" s="876">
        <f>(COUNTIF(beosztás!$FD212:$GG212,"SN")*12)+(COUNTIF(beosztás!$FD212:$GG212,"SDE")*8)+(COUNTIF(beosztás!$FD212:$GG212,"SDU")*8)+(COUNTIF(beosztás!$FD212:$GG212,"SÉ")*12)+(COUNTIF(beosztás!$FD212:$GG212,"SÉJ")*8)+(COUNTIF(beosztás!$FD212:$GG212,"S1")*1)+(COUNTIF(beosztás!$FD212:$GG212,"S2")*2)+(COUNTIF(beosztás!$FD212:$GG212,"S3")*3)+(COUNTIF(beosztás!$FD212:$GG212,"S4")*4)+(COUNTIF(beosztás!$FD212:$GG212,"S5")*5)+(COUNTIF(beosztás!$FD212:$GG212,"S6")*6)+(COUNTIF(beosztás!$FD212:$GG212,"S7")*7)+(COUNTIF(beosztás!$FD212:$GG212,"S8")*8)+(COUNTIF(beosztás!$FD212:$GG212,"S9")*9)+(COUNTIF(beosztás!$FD212:$GG212,"S10")*10)+(COUNTIF(beosztás!$FD212:$GG212,"S11")*11)+(COUNTIF(beosztás!$FD212:$GG212,"S12")*12)</f>
        <v>0</v>
      </c>
      <c r="DG210" s="704">
        <f>COUNTIF(beosztás!$FD212:$GG212,"FÜ")*8</f>
        <v>0</v>
      </c>
      <c r="DH210" s="704">
        <f>COUNTIF(beosztás!$FD212:$GG212,"BN")*12+COUNTIF(beosztás!$FD212:$GG212,"BÉ")*12+COUNTIF(beosztás!$FD212:$GG212,"BDE")*8+COUNTIF(beosztás!$FD212:$GG212,"BDU")*8+COUNTIF(beosztás!$FD212:$GG212,"BÉJ")*8+COUNTIF(beosztás!$FD212:$GG212,"B1")*1+COUNTIF(beosztás!$FD212:$GG212,"B2")*2+COUNTIF(beosztás!$FD212:$GG212,"B3")*3+COUNTIF(beosztás!$FD212:$GG212,"B5")*5+COUNTIF(beosztás!$FD212:$GG212,"B6")*6+COUNTIF(beosztás!$FD212:$GG212,"B7")*7+COUNTIF(beosztás!$FD212:$GG212,"B8")*8+COUNTIF(beosztás!$FD212:$GG212,"B9")*9+COUNTIF(beosztás!$FD212:$GG212,"B10")*10+COUNTIF(beosztás!$FD212:$GG212,"B11")*11+COUNTIF(beosztás!$FD212:$GG212,"B12")*12+COUNTIF(beosztás!$FD212:$GG212,"BP")*0</f>
        <v>0</v>
      </c>
      <c r="DI210" s="323">
        <f t="shared" ref="DI210:DI223" si="992">SUM(CZ210:DH210)-DG210</f>
        <v>0</v>
      </c>
      <c r="DJ210" s="704">
        <f>IF(C210="",0,alapadatok!$AN$7)</f>
        <v>160</v>
      </c>
      <c r="DK210" s="323">
        <f t="shared" si="864"/>
        <v>-160</v>
      </c>
      <c r="DL210" s="738">
        <f t="shared" ref="DL210:DL224" si="993">DF210</f>
        <v>0</v>
      </c>
      <c r="DM210" s="325"/>
      <c r="DN210" s="322">
        <f t="shared" si="865"/>
        <v>0</v>
      </c>
      <c r="DO210" s="323">
        <f t="shared" si="866"/>
        <v>0</v>
      </c>
      <c r="DP210" s="323">
        <f t="shared" si="867"/>
        <v>0</v>
      </c>
      <c r="DQ210" s="323">
        <f t="shared" si="868"/>
        <v>0</v>
      </c>
      <c r="DR210" s="323">
        <f t="shared" si="869"/>
        <v>0</v>
      </c>
      <c r="DS210" s="323">
        <f t="shared" si="870"/>
        <v>0</v>
      </c>
      <c r="DT210" s="323">
        <f t="shared" si="871"/>
        <v>0</v>
      </c>
      <c r="DU210" s="323">
        <f t="shared" si="872"/>
        <v>0</v>
      </c>
      <c r="DV210" s="323">
        <f t="shared" si="873"/>
        <v>0</v>
      </c>
      <c r="DW210" s="323">
        <f t="shared" si="874"/>
        <v>0</v>
      </c>
      <c r="DX210" s="323">
        <f t="shared" si="875"/>
        <v>328</v>
      </c>
      <c r="DY210" s="323">
        <f t="shared" si="876"/>
        <v>-328</v>
      </c>
      <c r="DZ210" s="877">
        <f t="shared" ref="DZ210:DZ224" si="994">DT210</f>
        <v>0</v>
      </c>
      <c r="EA210" s="326"/>
      <c r="EB210" s="703">
        <f>COUNTIF(beosztás!$GH212:$HL212,"DE")*8</f>
        <v>0</v>
      </c>
      <c r="EC210" s="704">
        <f>COUNTIF(beosztás!$GH212:$HL212,"DU")*8</f>
        <v>0</v>
      </c>
      <c r="ED210" s="704">
        <f>COUNTIF(beosztás!$GH212:$HL212,"ÉJ")*8</f>
        <v>0</v>
      </c>
      <c r="EE210" s="704">
        <f>COUNTIF(beosztás!$GH212:$HL212,"N")*12</f>
        <v>0</v>
      </c>
      <c r="EF210" s="704">
        <f>COUNTIF(beosztás!$GH212:$HL212,"é")*12</f>
        <v>0</v>
      </c>
      <c r="EG210" s="704">
        <f>SUM(beosztás!$GH212:$HL212)</f>
        <v>0</v>
      </c>
      <c r="EH210" s="704">
        <f>COUNTIF(beosztás!$GH212:$HL212,"FÜ")*8</f>
        <v>0</v>
      </c>
      <c r="EI210" s="876">
        <f>(COUNTIF(beosztás!$GH212:$HL212,"SN")*12)+(COUNTIF(beosztás!$GH212:$HL212,"SDE")*8)+(COUNTIF(beosztás!$GH212:$HL212,"SDU")*8)+(COUNTIF(beosztás!$GH212:$HL212,"SÉ")*12)+(COUNTIF(beosztás!$GH212:$HL212,"SÉJ")*8)+(COUNTIF(beosztás!$GH212:$HL212,"S1")*1)+(COUNTIF(beosztás!$GH212:$HL212,"S2")*2)+(COUNTIF(beosztás!$GH212:$HL212,"S3")*3)+(COUNTIF(beosztás!$GH212:$HL212,"S4")*4)+(COUNTIF(beosztás!$GH212:$HL212,"S5")*5)+(COUNTIF(beosztás!$GH212:$HL212,"S6")*6)+(COUNTIF(beosztás!$GH212:$HL212,"S7")*7)+(COUNTIF(beosztás!$GH212:$HL212,"S8")*8)+(COUNTIF(beosztás!$GH212:$HL212,"S9")*9)+(COUNTIF(beosztás!$GH212:$HL212,"S10")*10)+(COUNTIF(beosztás!$GH212:$HL212,"S11")*11)+(COUNTIF(beosztás!$GH212:$HL212,"S12")*12)</f>
        <v>0</v>
      </c>
      <c r="EJ210" s="704">
        <f>COUNTIF(beosztás!$GH212:$HL212,"BN")*12+COUNTIF(beosztás!$GH212:$HL212,"BÉ")*12+COUNTIF(beosztás!$GH212:$HL212,"BDE")*8+COUNTIF(beosztás!$GH212:$HL212,"BDU")*8+COUNTIF(beosztás!$GH212:$HL212,"BÉJ")*8+COUNTIF(beosztás!$GH212:$HL212,"B1")*1+COUNTIF(beosztás!$GH212:$HL212,"B2")*2+COUNTIF(beosztás!$GH212:$HL212,"B3")*3+COUNTIF(beosztás!$GH212:$HL212,"B5")*5+COUNTIF(beosztás!$GH212:$HL212,"B6")*6+COUNTIF(beosztás!$GH212:$HL212,"B7")*7+COUNTIF(beosztás!$GH212:$HL212,"B8")*8+COUNTIF(beosztás!$GH212:$HL212,"B9")*9+COUNTIF(beosztás!$GH212:$HL212,"B10")*10+COUNTIF(beosztás!$GH212:$HL212,"B11")*11+COUNTIF(beosztás!$GH212:$HL212,"B12")*12+COUNTIF(beosztás!$GH212:$HL212,"BP")*0</f>
        <v>0</v>
      </c>
      <c r="EK210" s="323">
        <f t="shared" ref="EK210:EK224" si="995">SUM(EB210:EJ210)-EH210</f>
        <v>0</v>
      </c>
      <c r="EL210" s="704">
        <f>IF(C210="",0,alapadatok!$AN$8)</f>
        <v>184</v>
      </c>
      <c r="EM210" s="323">
        <f t="shared" si="877"/>
        <v>-184</v>
      </c>
      <c r="EN210" s="877">
        <f t="shared" ref="EN210:EN224" si="996">EI210</f>
        <v>0</v>
      </c>
      <c r="EO210" s="325"/>
      <c r="EP210" s="703">
        <f>COUNTIF(beosztás!$HM212:$IQ212,"DE")*8</f>
        <v>0</v>
      </c>
      <c r="EQ210" s="704">
        <f>COUNTIF(beosztás!$HM212:$IQ212,"DU")*8</f>
        <v>0</v>
      </c>
      <c r="ER210" s="704">
        <f>COUNTIF(beosztás!$HM212:$IQ212,"ÉJ")*8</f>
        <v>0</v>
      </c>
      <c r="ES210" s="704">
        <f>COUNTIF(beosztás!$HM212:$IQ212,"N")*12</f>
        <v>0</v>
      </c>
      <c r="ET210" s="704">
        <f>COUNTIF(beosztás!$HM212:$IQ212,"É")*12</f>
        <v>0</v>
      </c>
      <c r="EU210" s="704">
        <f>SUM(beosztás!$HM212:$IQ212)</f>
        <v>0</v>
      </c>
      <c r="EV210" s="876">
        <f>(COUNTIF(beosztás!$HM212:$IQ212,"SN")*12)+(COUNTIF(beosztás!$HM212:$IQ212,"SDE")*8)+(COUNTIF(beosztás!$HM212:$IQ212,"SDU")*8)+(COUNTIF(beosztás!$HM212:$IQ212,"SÉ")*12)+(COUNTIF(beosztás!$HM212:$IQ212,"SÉJ")*8)+(COUNTIF(beosztás!$HM212:$IQ212,"S1")*1)+(COUNTIF(beosztás!$HM212:$IQ212,"S2")*2)+(COUNTIF(beosztás!$HM212:$IQ212,"S3")*3)+(COUNTIF(beosztás!$HM212:$IQ212,"S4")*4)+(COUNTIF(beosztás!$HM212:$IQ212,"S5")*5)+(COUNTIF(beosztás!$HM212:$IQ212,"S6")*6)+(COUNTIF(beosztás!$HM212:$IQ212,"S7")*7)+(COUNTIF(beosztás!$HM212:$IQ212,"S8")*8)+(COUNTIF(beosztás!$HM212:$IQ212,"S9")*9)+(COUNTIF(beosztás!$HM212:$IQ212,"S10")*10)+(COUNTIF(beosztás!$HM212:$IQ212,"S11")*11)+(COUNTIF(beosztás!$HM212:$IQ212,"S12")*12)</f>
        <v>0</v>
      </c>
      <c r="EW210" s="704">
        <f>COUNTIF(beosztás!$HM212:$IQ212,"FÜ")*8</f>
        <v>0</v>
      </c>
      <c r="EX210" s="704">
        <f>COUNTIF(beosztás!$HM212:$IQ212,"BN")*12+COUNTIF(beosztás!$HM212:$IQ212,"BÉ")*12+COUNTIF(beosztás!$HM212:$IQ212,"BDE")*8+COUNTIF(beosztás!$HM212:$IQ212,"BDU")*8+COUNTIF(beosztás!$HM212:$IQ212,"BÉJ")*8+COUNTIF(beosztás!$HM212:$IQ212,"B1")*1+COUNTIF(beosztás!$HM212:$IQ212,"B2")*2+COUNTIF(beosztás!$HM212:$IQ212,"B3")*3+COUNTIF(beosztás!$HM212:$IQ212,"B5")*5+COUNTIF(beosztás!$HM212:$IQ212,"B6")*6+COUNTIF(beosztás!$HM212:$IQ212,"B7")*7+COUNTIF(beosztás!$HM212:$IQ212,"B8")*8+COUNTIF(beosztás!$HM212:$IQ212,"B9")*9+COUNTIF(beosztás!$HM212:$IQ212,"B10")*10+COUNTIF(beosztás!$HM212:$IQ212,"B11")*11+COUNTIF(beosztás!$HM212:$IQ212,"B12")*12+COUNTIF(beosztás!$HM212:$IQ212,"BP")*0</f>
        <v>0</v>
      </c>
      <c r="EY210" s="323">
        <f t="shared" ref="EY210:EY223" si="997">SUM(EP210:EX210)-EW210</f>
        <v>0</v>
      </c>
      <c r="EZ210" s="704">
        <f>IF(C210="",0,alapadatok!$AN$9)</f>
        <v>168</v>
      </c>
      <c r="FA210" s="323">
        <f t="shared" si="878"/>
        <v>-168</v>
      </c>
      <c r="FB210" s="877">
        <f t="shared" ref="FB210:FB224" si="998">EV210</f>
        <v>0</v>
      </c>
      <c r="FC210" s="325"/>
      <c r="FD210" s="322">
        <f t="shared" si="879"/>
        <v>0</v>
      </c>
      <c r="FE210" s="323">
        <f t="shared" si="880"/>
        <v>0</v>
      </c>
      <c r="FF210" s="323">
        <f t="shared" si="881"/>
        <v>0</v>
      </c>
      <c r="FG210" s="323">
        <f t="shared" si="882"/>
        <v>0</v>
      </c>
      <c r="FH210" s="323">
        <f t="shared" si="883"/>
        <v>0</v>
      </c>
      <c r="FI210" s="323">
        <f t="shared" si="884"/>
        <v>0</v>
      </c>
      <c r="FJ210" s="323">
        <f t="shared" si="885"/>
        <v>0</v>
      </c>
      <c r="FK210" s="323">
        <f t="shared" si="886"/>
        <v>0</v>
      </c>
      <c r="FL210" s="323">
        <f t="shared" si="887"/>
        <v>0</v>
      </c>
      <c r="FM210" s="323">
        <f t="shared" si="888"/>
        <v>0</v>
      </c>
      <c r="FN210" s="323">
        <f t="shared" si="889"/>
        <v>352</v>
      </c>
      <c r="FO210" s="323">
        <f t="shared" si="890"/>
        <v>-352</v>
      </c>
      <c r="FP210" s="877">
        <f t="shared" ref="FP210:FP224" si="999">FJ210</f>
        <v>0</v>
      </c>
      <c r="FQ210" s="326"/>
      <c r="FR210" s="703">
        <f>COUNTIF(beosztás!$IR212:$JU212,"DE")*8</f>
        <v>0</v>
      </c>
      <c r="FS210" s="704">
        <f>COUNTIF(beosztás!$IR212:$JU212,"DU")*8</f>
        <v>0</v>
      </c>
      <c r="FT210" s="704">
        <f>COUNTIF(beosztás!$IR212:$JU212,"ÉJ")*8</f>
        <v>0</v>
      </c>
      <c r="FU210" s="704">
        <f>COUNTIF(beosztás!$IR212:$JU212,"N")*12</f>
        <v>0</v>
      </c>
      <c r="FV210" s="704">
        <f>COUNTIF(beosztás!$IR212:$JU212,"é")*12</f>
        <v>0</v>
      </c>
      <c r="FW210" s="704">
        <f>SUM(beosztás!$IR212:$JU212)</f>
        <v>0</v>
      </c>
      <c r="FX210" s="704">
        <f>COUNTIF(beosztás!$IR212:$JU212,"FÜ")*8</f>
        <v>0</v>
      </c>
      <c r="FY210" s="876">
        <f>(COUNTIF(beosztás!$IR212:$JU212,"SN")*12)+(COUNTIF(beosztás!$IR212:$JU212,"SDE")*8)+(COUNTIF(beosztás!$IR212:$JU212,"SDU")*8)+(COUNTIF(beosztás!$IR212:$JU212,"SÉ")*12)+(COUNTIF(beosztás!$IR212:$JU212,"SÉJ")*8)+(COUNTIF(beosztás!$IR212:$JU212,"S1")*1)+(COUNTIF(beosztás!$IR212:$JU212,"S2")*2)+(COUNTIF(beosztás!$IR212:$JU212,"S3")*3)+(COUNTIF(beosztás!$IR212:$JU212,"S4")*4)+(COUNTIF(beosztás!$IR212:$JU212,"S5")*5)+(COUNTIF(beosztás!$IR212:$JU212,"S6")*6)+(COUNTIF(beosztás!$IR212:$JU212,"S7")*7)+(COUNTIF(beosztás!$IR212:$JU212,"S8")*8)+(COUNTIF(beosztás!$IR212:$JU212,"S9")*9)+(COUNTIF(beosztás!$IR212:$JU212,"S10")*10)+(COUNTIF(beosztás!$IR212:$JU212,"S11")*11)+(COUNTIF(beosztás!$IR212:$JU212,"S12")*12)</f>
        <v>0</v>
      </c>
      <c r="FZ210" s="704">
        <f>COUNTIF(beosztás!$IR212:$JU212,"BN")*12+COUNTIF(beosztás!$IR212:$JU212,"BÉ")*12+COUNTIF(beosztás!$IR212:$JU212,"BDE")*8+COUNTIF(beosztás!$IR212:$JU212,"BDU")*8+COUNTIF(beosztás!$IR212:$JU212,"BÉJ")*8+COUNTIF(beosztás!$IR212:$JU212,"B1")*1+COUNTIF(beosztás!$IR212:$JU212,"B2")*2+COUNTIF(beosztás!$IR212:$JU212,"B3")*3+COUNTIF(beosztás!$IR212:$JU212,"B5")*5+COUNTIF(beosztás!$IR212:$JU212,"B6")*6+COUNTIF(beosztás!$IR212:$JU212,"B7")*7+COUNTIF(beosztás!$IR212:$JU212,"B8")*8+COUNTIF(beosztás!$IR212:$JU212,"B9")*9+COUNTIF(beosztás!$IR212:$JU212,"B10")*10+COUNTIF(beosztás!$IR212:$JU212,"B11")*11+COUNTIF(beosztás!$IR212:$JU212,"B12")*12+COUNTIF(beosztás!$IR212:$JU212,"BP")*0</f>
        <v>0</v>
      </c>
      <c r="GA210" s="323">
        <f t="shared" ref="GA210:GA224" si="1000">SUM(FR210:FZ210)-FX210</f>
        <v>0</v>
      </c>
      <c r="GB210" s="704">
        <f>IF(C210="",0,alapadatok!$AN$10)</f>
        <v>168</v>
      </c>
      <c r="GC210" s="323">
        <f t="shared" si="891"/>
        <v>-168</v>
      </c>
      <c r="GD210" s="877">
        <f t="shared" ref="GD210:GD224" si="1001">FY210</f>
        <v>0</v>
      </c>
      <c r="GE210" s="327"/>
      <c r="GF210" s="703">
        <f>COUNTIF(beosztás!$JV212:$KZ212,"DE")*8</f>
        <v>0</v>
      </c>
      <c r="GG210" s="704">
        <f>COUNTIF(beosztás!$JV212:$KZ212,"DU")*8</f>
        <v>0</v>
      </c>
      <c r="GH210" s="704">
        <f>COUNTIF(beosztás!$JV212:$KZ212,"ÉJ")*8</f>
        <v>0</v>
      </c>
      <c r="GI210" s="704">
        <f>COUNTIF(beosztás!$JV212:$KZ212,"N")*12</f>
        <v>0</v>
      </c>
      <c r="GJ210" s="704">
        <f>COUNTIF(beosztás!$JV212:$KZ212,"É")*12</f>
        <v>0</v>
      </c>
      <c r="GK210" s="704">
        <f>SUM(beosztás!$JV212:$KZ212)</f>
        <v>0</v>
      </c>
      <c r="GL210" s="876">
        <f>(COUNTIF(beosztás!$JV212:$KZ212,"SN")*12)+(COUNTIF(beosztás!$JV212:$KZ212,"SDE")*8)+(COUNTIF(beosztás!$JV212:$KZ212,"SDU")*8)+(COUNTIF(beosztás!$JV212:$KZ212,"SÉ")*12)+(COUNTIF(beosztás!$JV212:$KZ212,"SÉJ")*8)+(COUNTIF(beosztás!$JV212:$KZ212,"S1")*1)+(COUNTIF(beosztás!$JV212:$KZ212,"S2")*2)+(COUNTIF(beosztás!$JV212:$KZ212,"S3")*3)+(COUNTIF(beosztás!$JV212:$KZ212,"S4")*4)+(COUNTIF(beosztás!$JV212:$KZ212,"S5")*5)+(COUNTIF(beosztás!$JV212:$KZ212,"S6")*6)+(COUNTIF(beosztás!$JV212:$KZ212,"S7")*7)+(COUNTIF(beosztás!$JV212:$KZ212,"S8")*8)+(COUNTIF(beosztás!$JV212:$KZ212,"S9")*9)+(COUNTIF(beosztás!$JV212:$KZ212,"S10")*10)+(COUNTIF(beosztás!$JV212:$KZ212,"S11")*11)+(COUNTIF(beosztás!$JV212:$KZ212,"S12")*12)</f>
        <v>0</v>
      </c>
      <c r="GM210" s="704">
        <f>COUNTIF(beosztás!$JV212:$KZ212,"FÜ")*8</f>
        <v>0</v>
      </c>
      <c r="GN210" s="704">
        <f>COUNTIF(beosztás!$JV212:$KZ212,"BN")*12+COUNTIF(beosztás!$JV212:$KZ212,"BÉ")*12+COUNTIF(beosztás!$JV212:$KZ212,"BDE")*8+COUNTIF(beosztás!$JV212:$KZ212,"BDU")*8+COUNTIF(beosztás!$JV212:$KZ212,"BÉJ")*8+COUNTIF(beosztás!$JV212:$KZ212,"B1")*1+COUNTIF(beosztás!$JV212:$KZ212,"B2")*2+COUNTIF(beosztás!$JV212:$KZ212,"B3")*3+COUNTIF(beosztás!$JV212:$KZ212,"B5")*5+COUNTIF(beosztás!$JV212:$KZ212,"B6")*6+COUNTIF(beosztás!$JV212:$KZ212,"B7")*7+COUNTIF(beosztás!$JV212:$KZ212,"B8")*8+COUNTIF(beosztás!$JV212:$KZ212,"B9")*9+COUNTIF(beosztás!$JV212:$KZ212,"B10")*10+COUNTIF(beosztás!$JV212:$KZ212,"B11")*11+COUNTIF(beosztás!$JV212:$KZ212,"B12")*12+COUNTIF(beosztás!$JV212:$KZ212,"BP")*0</f>
        <v>0</v>
      </c>
      <c r="GO210" s="323">
        <f t="shared" ref="GO210:GO223" si="1002">SUM(GF210:GN210)-GM210</f>
        <v>0</v>
      </c>
      <c r="GP210" s="704">
        <f>IF(C210="",0,alapadatok!$AN$11)</f>
        <v>176</v>
      </c>
      <c r="GQ210" s="323">
        <f t="shared" si="892"/>
        <v>-176</v>
      </c>
      <c r="GR210" s="877">
        <f t="shared" ref="GR210:GR224" si="1003">GL210</f>
        <v>0</v>
      </c>
      <c r="GS210" s="327"/>
      <c r="GT210" s="322">
        <f t="shared" si="893"/>
        <v>0</v>
      </c>
      <c r="GU210" s="323">
        <f t="shared" si="894"/>
        <v>0</v>
      </c>
      <c r="GV210" s="323">
        <f t="shared" si="895"/>
        <v>0</v>
      </c>
      <c r="GW210" s="323">
        <f t="shared" si="896"/>
        <v>0</v>
      </c>
      <c r="GX210" s="323">
        <f t="shared" si="897"/>
        <v>0</v>
      </c>
      <c r="GY210" s="323">
        <f t="shared" si="898"/>
        <v>0</v>
      </c>
      <c r="GZ210" s="323">
        <f t="shared" si="899"/>
        <v>0</v>
      </c>
      <c r="HA210" s="323">
        <f t="shared" si="900"/>
        <v>0</v>
      </c>
      <c r="HB210" s="323">
        <f t="shared" si="901"/>
        <v>0</v>
      </c>
      <c r="HC210" s="323">
        <f t="shared" si="902"/>
        <v>0</v>
      </c>
      <c r="HD210" s="323">
        <f t="shared" si="903"/>
        <v>344</v>
      </c>
      <c r="HE210" s="323">
        <f t="shared" si="904"/>
        <v>-344</v>
      </c>
      <c r="HF210" s="877">
        <f t="shared" ref="HF210:HF224" si="1004">GZ210</f>
        <v>0</v>
      </c>
      <c r="HG210" s="326"/>
      <c r="HH210" s="703">
        <f>COUNTIF(beosztás!$LA212:$MD212,"DE")*8</f>
        <v>0</v>
      </c>
      <c r="HI210" s="704">
        <f>COUNTIF(beosztás!$LA212:$MD212,"DU")*8</f>
        <v>0</v>
      </c>
      <c r="HJ210" s="704">
        <f>COUNTIF(beosztás!$LA212:$MD212,"ÉJ")*8</f>
        <v>0</v>
      </c>
      <c r="HK210" s="704">
        <f>COUNTIF(beosztás!$LA212:$MD212,"N")*12</f>
        <v>0</v>
      </c>
      <c r="HL210" s="704">
        <f>COUNTIF(beosztás!$LA212:$MD212,"é")*12</f>
        <v>0</v>
      </c>
      <c r="HM210" s="704">
        <f>SUM(beosztás!$LA212:$MD212)</f>
        <v>0</v>
      </c>
      <c r="HN210" s="704">
        <f>COUNTIF(beosztás!$LA212:$MD212,"FÜ")*8</f>
        <v>0</v>
      </c>
      <c r="HO210" s="876">
        <f>(COUNTIF(beosztás!$LA212:$MD212,"SN")*12)+(COUNTIF(beosztás!$LA212:$MD212,"SDE")*8)+(COUNTIF(beosztás!$LA212:$MD212,"SDU")*8)+(COUNTIF(beosztás!$LA212:$MD212,"SÉ")*12)+(COUNTIF(beosztás!$LA212:$MD212,"SÉJ")*8)+(COUNTIF(beosztás!$LA212:$MD212,"S1")*1)+(COUNTIF(beosztás!$LA212:$MD212,"S2")*2)+(COUNTIF(beosztás!$LA212:$MD212,"S3")*3)+(COUNTIF(beosztás!$LA212:$MD212,"S4")*4)+(COUNTIF(beosztás!$LA212:$MD212,"S5")*5)+(COUNTIF(beosztás!$LA212:$MD212,"S6")*6)+(COUNTIF(beosztás!$LA212:$MD212,"S7")*7)+(COUNTIF(beosztás!$LA212:$MD212,"S8")*8)+(COUNTIF(beosztás!$LA212:$MD212,"S9")*9)+(COUNTIF(beosztás!$LA212:$MD212,"S10")*10)+(COUNTIF(beosztás!$LA212:$MD212,"S11")*11)+(COUNTIF(beosztás!$LA212:$MD212,"S12")*12)</f>
        <v>0</v>
      </c>
      <c r="HP210" s="704">
        <f>COUNTIF(beosztás!$LA212:$MD212,"BN")*12+COUNTIF(beosztás!$LA212:$MD212,"BÉ")*12+COUNTIF(beosztás!$LA212:$MD212,"BDE")*8+COUNTIF(beosztás!$LA212:$MD212,"BDU")*8+COUNTIF(beosztás!$LA212:$MD212,"BÉJ")*8+COUNTIF(beosztás!$LA212:$MD212,"B1")*1+COUNTIF(beosztás!$LA212:$MD212,"B2")*2+COUNTIF(beosztás!$LA212:$MD212,"B3")*3+COUNTIF(beosztás!$KZ212:$MC212,"B5")*5+COUNTIF(beosztás!$KZ212:$MC212,"B6")*6+COUNTIF(beosztás!$KZ212:$MC212,"B7")*7+COUNTIF(beosztás!$KZ212:$MC212,"B8")*8+COUNTIF(beosztás!$LA212:$MD212,"B9")*9+COUNTIF(beosztás!$LA212:$MD212,"B10")*10+COUNTIF(beosztás!$LA212:$MD212,"B11")*11+COUNTIF(beosztás!$LA212:$MD212,"B12")*12+COUNTIF(beosztás!$LA212:$MD212,"BP")*0</f>
        <v>0</v>
      </c>
      <c r="HQ210" s="323">
        <f t="shared" ref="HQ210:HQ224" si="1005">SUM(HH210:HP210)-HN210</f>
        <v>0</v>
      </c>
      <c r="HR210" s="704">
        <f>IF(C210="",0,alapadatok!$AN$12)</f>
        <v>160</v>
      </c>
      <c r="HS210" s="323">
        <f t="shared" si="954"/>
        <v>-160</v>
      </c>
      <c r="HT210" s="877">
        <f t="shared" ref="HT210:HT224" si="1006">HO210</f>
        <v>0</v>
      </c>
      <c r="HU210" s="327"/>
      <c r="HV210" s="703">
        <f>COUNTIF(beosztás!$ME212:$NI212,"DE")*8</f>
        <v>0</v>
      </c>
      <c r="HW210" s="704">
        <f>COUNTIF(beosztás!$ME212:$NI212,"DU")*8</f>
        <v>0</v>
      </c>
      <c r="HX210" s="704">
        <f>COUNTIF(beosztás!$ME212:$NI212,"ÉJ")*8</f>
        <v>0</v>
      </c>
      <c r="HY210" s="704">
        <f>COUNTIF(beosztás!$ME212:$NI212,"N")*12</f>
        <v>0</v>
      </c>
      <c r="HZ210" s="704">
        <f>COUNTIF(beosztás!$ME212:$NI212,"É")*12</f>
        <v>0</v>
      </c>
      <c r="IA210" s="704">
        <f>SUM(beosztás!$ME212:$NI212)</f>
        <v>0</v>
      </c>
      <c r="IB210" s="704">
        <f>(COUNTIF(beosztás!$ME212:$NI212,"SN")*12)+(COUNTIF(beosztás!$ME212:$NI212,"SDE")*8)+(COUNTIF(beosztás!$ME212:$NI212,"SDU")*8)+(COUNTIF(beosztás!$ME212:$NI212,"SÉ")*12)+(COUNTIF(beosztás!$ME212:$NI212,"SÉJ")*8)+(COUNTIF(beosztás!$ME212:$NI212,"S1")*1)+(COUNTIF(beosztás!$ME212:$NI212,"S2")*2)+(COUNTIF(beosztás!$ME212:$NI212,"S3")*3)+(COUNTIF(beosztás!$ME212:$NI212,"S4")*4)+(COUNTIF(beosztás!$ME212:$NI212,"S5")*5)+(COUNTIF(beosztás!$ME212:$NI212,"S6")*6)+(COUNTIF(beosztás!$ME212:$NI212,"S7")*7)+(COUNTIF(beosztás!$ME212:$NI212,"S8")*8)+(COUNTIF(beosztás!$ME212:$NI212,"S9")*9)+(COUNTIF(beosztás!$ME212:$NI212,"S10")*10)+(COUNTIF(beosztás!$ME212:$NI212,"S11")*11)+(COUNTIF(beosztás!$ME212:$NI212,"S12")*12)</f>
        <v>0</v>
      </c>
      <c r="IC210" s="704">
        <f>COUNTIF(beosztás!$ME212:$NI212,"FÜ")*8</f>
        <v>0</v>
      </c>
      <c r="ID210" s="704">
        <f>COUNTIF(beosztás!$ME212:$NI212,"BN")*12+COUNTIF(beosztás!$ME212:$NI212,"BÉ")*12+COUNTIF(beosztás!$ME212:$NI212,"BDE")*8+COUNTIF(beosztás!$ME212:$NI212,"BDU")*8+COUNTIF(beosztás!$ME212:$NI212,"BÉJ")*8+COUNTIF(beosztás!$ME212:$NI212,"B1")*1+COUNTIF(beosztás!$ME212:$NI212,"B2")*2+COUNTIF(beosztás!$ME212:$NI212,"B3")*3+COUNTIF(beosztás!$ME212:$NI212,"B5")*5+COUNTIF(beosztás!$ME212:$NI212,"B6")*6+COUNTIF(beosztás!$ME212:$NI212,"B7")*7+COUNTIF(beosztás!$ME212:$NI212,"B8")*8+COUNTIF(beosztás!$ME212:$NI212,"B9")*9+COUNTIF(beosztás!$ME212:$NI212,"B10")*10+COUNTIF(beosztás!$ME212:$NI212,"B11")*11+COUNTIF(beosztás!$ME212:$NI212,"B12")*12+COUNTIF(beosztás!$ME212:$NI212,"BP")*0</f>
        <v>0</v>
      </c>
      <c r="IE210" s="323">
        <f t="shared" si="956"/>
        <v>0</v>
      </c>
      <c r="IF210" s="704">
        <f>IF(C210="",0,alapadatok!$AN$13)</f>
        <v>160</v>
      </c>
      <c r="IG210" s="323">
        <f t="shared" si="957"/>
        <v>-160</v>
      </c>
      <c r="IH210" s="738">
        <f t="shared" ref="IH210:IH224" si="1007">IB210</f>
        <v>0</v>
      </c>
      <c r="II210" s="327"/>
      <c r="IJ210" s="322">
        <f t="shared" si="959"/>
        <v>0</v>
      </c>
      <c r="IK210" s="323">
        <f t="shared" si="960"/>
        <v>0</v>
      </c>
      <c r="IL210" s="323">
        <f t="shared" si="961"/>
        <v>0</v>
      </c>
      <c r="IM210" s="323">
        <f t="shared" si="962"/>
        <v>0</v>
      </c>
      <c r="IN210" s="323">
        <f t="shared" si="963"/>
        <v>0</v>
      </c>
      <c r="IO210" s="323">
        <f t="shared" si="964"/>
        <v>0</v>
      </c>
      <c r="IP210" s="323">
        <f t="shared" si="965"/>
        <v>0</v>
      </c>
      <c r="IQ210" s="323">
        <f t="shared" si="966"/>
        <v>0</v>
      </c>
      <c r="IR210" s="323">
        <f t="shared" si="967"/>
        <v>0</v>
      </c>
      <c r="IS210" s="323">
        <f t="shared" si="968"/>
        <v>0</v>
      </c>
      <c r="IT210" s="323">
        <f t="shared" si="969"/>
        <v>320</v>
      </c>
      <c r="IU210" s="323">
        <f t="shared" si="970"/>
        <v>-320</v>
      </c>
      <c r="IV210" s="877">
        <f t="shared" ref="IV210:IV224" si="1008">IP210</f>
        <v>0</v>
      </c>
      <c r="IW210" s="328"/>
      <c r="JF210" s="21"/>
      <c r="JG210" s="21"/>
    </row>
    <row r="211" spans="1:267" x14ac:dyDescent="0.25">
      <c r="A211" s="446">
        <f>IF(beosztás!A213=0,"",beosztás!A213)</f>
        <v>2</v>
      </c>
      <c r="B211" s="447">
        <f>IF(beosztás!B213=0,"",beosztás!B213)</f>
        <v>122</v>
      </c>
      <c r="C211" s="448" t="str">
        <f>IF(beosztás!C213=0,"",beosztás!C213)</f>
        <v>Lendér Tamás</v>
      </c>
      <c r="D211" s="449" t="str">
        <f>IF(beosztás!D213=0,"",beosztás!D213)</f>
        <v>mechanikus karbantartó</v>
      </c>
      <c r="E211" s="18"/>
      <c r="F211" s="705">
        <f>COUNTIF(beosztás!$I213:$AM213,"DE")*8</f>
        <v>24</v>
      </c>
      <c r="G211" s="706">
        <f>COUNTIF(beosztás!$I213:$AM213,"DU")*8</f>
        <v>0</v>
      </c>
      <c r="H211" s="706">
        <f>COUNTIF(beosztás!$I213:$AM213,"ÉJ")*8</f>
        <v>0</v>
      </c>
      <c r="I211" s="706">
        <f>COUNTIF(beosztás!$I213:$AM213,"N")*12</f>
        <v>96</v>
      </c>
      <c r="J211" s="706">
        <f>COUNTIF(beosztás!$I213:$AM213,"é")*12</f>
        <v>24</v>
      </c>
      <c r="K211" s="706">
        <f>SUM(beosztás!$I213:$AM213)</f>
        <v>6</v>
      </c>
      <c r="L211" s="706">
        <f>COUNTIF(beosztás!$I213:$AM213,"FÜ")*8</f>
        <v>8</v>
      </c>
      <c r="M211" s="706">
        <f>(COUNTIF(beosztás!$I213:$AM213,"SN")*12)+(COUNTIF(beosztás!$I213:$AM213,"SDE")*8)+(COUNTIF(beosztás!$I213:$AM213,"SDU")*8)+(COUNTIF(beosztás!$I213:$AM213,"S1")*1)+(COUNTIF(beosztás!$I213:$AM213,"S2")*2)+(COUNTIF(beosztás!$I213:$AM213,"S3")*3)+(COUNTIF(beosztás!$I213:$AM213,"S4")*4)+(COUNTIF(beosztás!$I213:$AM213,"S5")*5)+(COUNTIF(beosztás!$I213:$AM213,"S6")*6)+(COUNTIF(beosztás!$I213:$AM213,"S7")*7)+(COUNTIF(beosztás!$I213:$AM213,"S8")*8)+(COUNTIF(beosztás!$I213:$AM213,"S9")*9)+(COUNTIF(beosztás!$I213:$AM213,"S10")*10)+(COUNTIF(beosztás!$I213:$AM213,"S11")*11)+(COUNTIF(beosztás!$I213:$AM213,"S12")*12)+(COUNTIF(beosztás!$I213:$AM213,"SÉ")*12)+(COUNTIF(beosztás!$I213:$AM213,"SÉJ")*8)</f>
        <v>24</v>
      </c>
      <c r="N211" s="706">
        <f>COUNTIF(beosztás!$I213:$AM213,"BN")*12+COUNTIF(beosztás!$I213:$AM213,"BÉ")*12+COUNTIF(beosztás!$I213:$AM213,"BDE")*8+COUNTIF(beosztás!$I213:$AM213,"BDU")*8+COUNTIF(beosztás!$I213:$AM213,"BÉJ")*8+COUNTIF(beosztás!$I213:$AM213,"B1")*1+COUNTIF(beosztás!$I213:$AM213,"B2")*2+COUNTIF(beosztás!$I213:$AM213,"B3")*3+COUNTIF(beosztás!$I213:$AM213,"B5")*5+COUNTIF(beosztás!$I213:$AM213,"B6")*6+COUNTIF(beosztás!$I213:$AM213,"B7")*7+COUNTIF(beosztás!$I213:$AM213,"B8")*8+COUNTIF(beosztás!$I213:$AM213,"B9")*9+COUNTIF(beosztás!$I213:$AM213,"B10")*10+COUNTIF(beosztás!$I213:$AM213,"B11")*11+COUNTIF(beosztás!$I213:$AM213,"B12")*12+COUNTIF(beosztás!$I213:$AM213,"BP")*0</f>
        <v>0</v>
      </c>
      <c r="O211" s="330">
        <f t="shared" si="972"/>
        <v>174</v>
      </c>
      <c r="P211" s="706">
        <f>IF(C211="",0,alapadatok!$AN$2)</f>
        <v>176</v>
      </c>
      <c r="Q211" s="330">
        <f t="shared" si="906"/>
        <v>-2</v>
      </c>
      <c r="R211" s="739">
        <f t="shared" si="973"/>
        <v>24</v>
      </c>
      <c r="S211" s="325"/>
      <c r="T211" s="705">
        <f>COUNTIF(beosztás!$AN213:$BO213,"DE")*8</f>
        <v>72</v>
      </c>
      <c r="U211" s="706">
        <f>COUNTIF(beosztás!$AN213:$BO213,"DU")*8</f>
        <v>0</v>
      </c>
      <c r="V211" s="706">
        <f>COUNTIF(beosztás!$AN213:$BO213,"ÉJ")*8</f>
        <v>0</v>
      </c>
      <c r="W211" s="706">
        <f>COUNTIF(beosztás!$AN213:$BO213,"N")*12</f>
        <v>72</v>
      </c>
      <c r="X211" s="706">
        <f>COUNTIF(beosztás!$AN213:$BO213,"É")*12</f>
        <v>36</v>
      </c>
      <c r="Y211" s="706">
        <f>SUM(beosztás!$AN213:$BO213)</f>
        <v>0</v>
      </c>
      <c r="Z211" s="706">
        <f>(COUNTIF(beosztás!$AN213:$BO213,"SN")*12)+(COUNTIF(beosztás!$AN213:$BO213,"SDE")*8)+(COUNTIF(beosztás!$AN213:$BO213,"SDU")*8)+(COUNTIF(beosztás!$AN213:$BO213,"SÉ")*12)+(COUNTIF(beosztás!$AN213:$BO213,"SÉJ")*8)+(COUNTIF(beosztás!$AN213:$BO213,"S1")*1)+(COUNTIF(beosztás!$AN213:$BO213,"S2")*2)+(COUNTIF(beosztás!$AN213:$BO213,"S3")*3)+(COUNTIF(beosztás!$AN213:$BO213,"S4")*4)+(COUNTIF(beosztás!$AN213:$BO213,"S5")*5)+(COUNTIF(beosztás!$AN213:$BO213,"S6")*6)+(COUNTIF(beosztás!$AN213:$BO213,"S7")*7)+(COUNTIF(beosztás!$AN213:$BO213,"S8")*8)+(COUNTIF(beosztás!$AN213:$BO213,"S9")*9)+(COUNTIF(beosztás!$AN213:$BO213,"S10")*10)+(COUNTIF(beosztás!$AN213:$BO213,"S11")*11)+(COUNTIF(beosztás!$AN213:$BO213,"S12")*12)</f>
        <v>0</v>
      </c>
      <c r="AA211" s="706">
        <f>COUNTIF(beosztás!$AN213:$BO213,"FÜ")*8</f>
        <v>0</v>
      </c>
      <c r="AB211" s="706">
        <f>COUNTIF(beosztás!$AN213:$BO213,"BN")*12+COUNTIF(beosztás!$AN213:$BO213,"BÉ")*12+COUNTIF(beosztás!$AN213:$BO213,"BDE")*8+COUNTIF(beosztás!$AN213:$BO213,"BDU")*8+COUNTIF(beosztás!$AN213:$BO213,"BÉJ")*8+COUNTIF(beosztás!$AN213:$BO213,"B1")*1+COUNTIF(beosztás!$AN213:$BO213,"B2")*2+COUNTIF(beosztás!$AN213:$BO213,"B3")*3+COUNTIF(beosztás!$AN213:$BO213,"B5")*5+COUNTIF(beosztás!$AN213:$BO213,"B6")*6+COUNTIF(beosztás!$AN213:$BO213,"B7")*7+COUNTIF(beosztás!$AN213:$BO213,"B8")*8+COUNTIF(beosztás!$AN213:$BO213,"B9")*9+COUNTIF(beosztás!$AN213:$BO213,"B10")*10+COUNTIF(beosztás!$AN213:$BO213,"B11")*11+COUNTIF(beosztás!$AN213:$BO213,"B12")*12+COUNTIF(beosztás!$AN213:$BO213,"BP")*0</f>
        <v>0</v>
      </c>
      <c r="AC211" s="330">
        <f t="shared" si="974"/>
        <v>180</v>
      </c>
      <c r="AD211" s="706">
        <f>IF(C211="",0,alapadatok!$AN$3)</f>
        <v>160</v>
      </c>
      <c r="AE211" s="330">
        <f t="shared" si="685"/>
        <v>20</v>
      </c>
      <c r="AF211" s="739">
        <f t="shared" si="975"/>
        <v>0</v>
      </c>
      <c r="AG211" s="325"/>
      <c r="AH211" s="329">
        <f t="shared" si="976"/>
        <v>96</v>
      </c>
      <c r="AI211" s="330">
        <f t="shared" si="977"/>
        <v>0</v>
      </c>
      <c r="AJ211" s="330">
        <f t="shared" si="978"/>
        <v>0</v>
      </c>
      <c r="AK211" s="330">
        <f t="shared" si="979"/>
        <v>168</v>
      </c>
      <c r="AL211" s="330">
        <f t="shared" si="980"/>
        <v>60</v>
      </c>
      <c r="AM211" s="330">
        <f t="shared" si="981"/>
        <v>6</v>
      </c>
      <c r="AN211" s="330">
        <f t="shared" si="982"/>
        <v>24</v>
      </c>
      <c r="AO211" s="330">
        <f t="shared" si="983"/>
        <v>8</v>
      </c>
      <c r="AP211" s="330">
        <f t="shared" si="686"/>
        <v>0</v>
      </c>
      <c r="AQ211" s="330">
        <f t="shared" si="687"/>
        <v>354</v>
      </c>
      <c r="AR211" s="330">
        <f t="shared" si="688"/>
        <v>336</v>
      </c>
      <c r="AS211" s="330">
        <f t="shared" si="689"/>
        <v>18</v>
      </c>
      <c r="AT211" s="739">
        <f t="shared" si="984"/>
        <v>24</v>
      </c>
      <c r="AU211" s="326"/>
      <c r="AV211" s="705">
        <f>COUNTIF(beosztás!$BP213:$CT213,"DE")*8</f>
        <v>8</v>
      </c>
      <c r="AW211" s="706">
        <f>COUNTIF(beosztás!$BP213:$CT213,"DU")*8</f>
        <v>0</v>
      </c>
      <c r="AX211" s="706">
        <f>COUNTIF(beosztás!$BP213:$CT213,"ÉJ")*8</f>
        <v>0</v>
      </c>
      <c r="AY211" s="706">
        <f>COUNTIF(beosztás!$BP213:$CT213,"N")*12</f>
        <v>108</v>
      </c>
      <c r="AZ211" s="706">
        <f>COUNTIF(beosztás!$BP213:$CT213,"é")*12</f>
        <v>36</v>
      </c>
      <c r="BA211" s="706">
        <f>SUM(beosztás!$BP213:$CT213)</f>
        <v>0</v>
      </c>
      <c r="BB211" s="706">
        <f>COUNTIF(beosztás!$BP213:$CT213,"FÜ")*8</f>
        <v>8</v>
      </c>
      <c r="BC211" s="895">
        <f>(COUNTIF(beosztás!$BP213:$CT213,"SN")*12)+(COUNTIF(beosztás!$BP213:$CT213,"SDE")*8)+(COUNTIF(beosztás!$BP213:$CT213,"SDU")*8)+(COUNTIF(beosztás!$BP213:$CT213,"SÉ")*12)+(COUNTIF(beosztás!$BP213:$CT213,"SÉJ")*8)+(COUNTIF(beosztás!$BP213:$CT213,"S1")*1)+(COUNTIF(beosztás!$BP213:$CT213,"S2")*2)+(COUNTIF(beosztás!$BP213:$CT213,"S3")*3)+(COUNTIF(beosztás!$BP213:$CT213,"S4")*4)+(COUNTIF(beosztás!$BP213:$CT213,"S5")*5)+(COUNTIF(beosztás!$BP213:$CT213,"S6")*6)+(COUNTIF(beosztás!$BP213:$CT213,"S7")*7)+(COUNTIF(beosztás!$BP213:$CT213,"S8")*8)+(COUNTIF(beosztás!$BP213:$CT213,"S9")*9)+(COUNTIF(beosztás!$BP213:$CT213,"S10")*10)+(COUNTIF(beosztás!$BP213:$CT213,"S11")*11)+(COUNTIF(beosztás!$BP213:$CT213,"S12")*12)</f>
        <v>12</v>
      </c>
      <c r="BD211" s="706">
        <f>COUNTIF(beosztás!$BP213:$CT213,"BN")*12+COUNTIF(beosztás!$BP213:$CT213,"BÉ")*12+COUNTIF(beosztás!$BP213:$CT213,"BDE")*8+COUNTIF(beosztás!$BP213:$CT213,"BDU")*8+COUNTIF(beosztás!$BP213:$CT213,"BÉJ")*8+COUNTIF(beosztás!$BP213:$CT213,"B1")*1+COUNTIF(beosztás!$BP213:$CT213,"B2")*2+COUNTIF(beosztás!$BP213:$CT213,"B3")*3+COUNTIF(beosztás!$BP213:$CT213,"B5")*5+COUNTIF(beosztás!$BP213:$CT213,"B6")*6+COUNTIF(beosztás!$BP213:$CT213,"B7")*7+COUNTIF(beosztás!$BP213:$CT213,"B8")*8+COUNTIF(beosztás!$BP213:$CT213,"B9")*9+COUNTIF(beosztás!$BP213:$CT213,"B10")*10+COUNTIF(beosztás!$BP213:$CT213,"B11")*11+COUNTIF(beosztás!$BP213:$CT213,"B12")*12+COUNTIF(beosztás!$BP213:$CT213,"BP")*0</f>
        <v>0</v>
      </c>
      <c r="BE211" s="330">
        <f t="shared" si="985"/>
        <v>164</v>
      </c>
      <c r="BF211" s="706">
        <f>IF(C211="",0,alapadatok!$AN$4)</f>
        <v>160</v>
      </c>
      <c r="BG211" s="330">
        <f t="shared" si="920"/>
        <v>4</v>
      </c>
      <c r="BH211" s="739">
        <f t="shared" si="986"/>
        <v>12</v>
      </c>
      <c r="BI211" s="325"/>
      <c r="BJ211" s="705">
        <f>COUNTIF(beosztás!$CU213:$DX213,"DE")*8</f>
        <v>8</v>
      </c>
      <c r="BK211" s="706">
        <f>COUNTIF(beosztás!$CU213:$DX213,"DU")*8</f>
        <v>0</v>
      </c>
      <c r="BL211" s="706">
        <f>COUNTIF(beosztás!$CU213:$DX213,"ÉJ")*8</f>
        <v>0</v>
      </c>
      <c r="BM211" s="706">
        <f>COUNTIF(beosztás!$CU213:$DX213,"N")*12</f>
        <v>36</v>
      </c>
      <c r="BN211" s="706">
        <f>COUNTIF(beosztás!$CU213:$DX213,"É")*12</f>
        <v>0</v>
      </c>
      <c r="BO211" s="706">
        <f>SUM(beosztás!$CU213:$DX213)</f>
        <v>0</v>
      </c>
      <c r="BP211" s="895">
        <f>(COUNTIF(beosztás!$CU213:$DX213,"SN")*12)+(COUNTIF(beosztás!$CU213:$DX213,"SDE")*8)+(COUNTIF(beosztás!$CU213:$DX213,"SDU")*8)+(COUNTIF(beosztás!$CU213:$DX213,"SÉ")*12)+(COUNTIF(beosztás!$CU213:$DX213,"SÉJ")*8)+(COUNTIF(beosztás!$CU213:$DX213,"S1")*1)+(COUNTIF(beosztás!$CU213:$DX213,"S2")*2)+(COUNTIF(beosztás!$CU213:$DX213,"S3")*3)+(COUNTIF(beosztás!$CU213:$DX213,"S4")*4)+(COUNTIF(beosztás!$CU213:$DX213,"S5")*5)+(COUNTIF(beosztás!$CU213:$DX213,"S6")*6)+(COUNTIF(beosztás!$CU213:$DX213,"S7")*7)+(COUNTIF(beosztás!$CU213:$DX213,"S8")*8)+(COUNTIF(beosztás!$CU213:$DX213,"S9")*9)+(COUNTIF(beosztás!$CU213:$DX213,"S10")*10)+(COUNTIF(beosztás!$CU213:$DX213,"S11")*11)+(COUNTIF(beosztás!$CU213:$DX213,"S12")*12)</f>
        <v>0</v>
      </c>
      <c r="BQ211" s="706">
        <f>COUNTIF(beosztás!$CU213:$DX213,"FÜ")*8</f>
        <v>8</v>
      </c>
      <c r="BR211" s="706">
        <f>COUNTIF(beosztás!$CU213:$DX213,"BN")*12+COUNTIF(beosztás!$CU213:$DX213,"BÉ")*12+COUNTIF(beosztás!$CU213:$DX213,"BDE")*8+COUNTIF(beosztás!$CU213:$DX213,"BDU")*8+COUNTIF(beosztás!$CU213:$DX213,"BÉJ")*8+COUNTIF(beosztás!$CU213:$DX213,"B1")*1+COUNTIF(beosztás!$CU213:$DX213,"B2")*2+COUNTIF(beosztás!$CU213:$DX213,"B3")*3+COUNTIF(beosztás!$CU213:$DX213,"B5")*5+COUNTIF(beosztás!$CU213:$DX213,"B6")*6+COUNTIF(beosztás!$CU213:$DX213,"B7")*7+COUNTIF(beosztás!$CU213:$DX213,"B8")*8+COUNTIF(beosztás!$CU213:$DX213,"B9")*9+COUNTIF(beosztás!$CU213:$DX213,"B10")*10+COUNTIF(beosztás!$CU213:$DX213,"B11")*11+COUNTIF(beosztás!$CU213:$DX213,"B12")*12+COUNTIF(beosztás!$CU213:$DX213,"BP")*0</f>
        <v>0</v>
      </c>
      <c r="BS211" s="330">
        <f t="shared" si="987"/>
        <v>44</v>
      </c>
      <c r="BT211" s="706">
        <f>IF(C211="",0,alapadatok!$AN$5)</f>
        <v>168</v>
      </c>
      <c r="BU211" s="330">
        <f t="shared" si="923"/>
        <v>-124</v>
      </c>
      <c r="BV211" s="739">
        <f t="shared" si="988"/>
        <v>0</v>
      </c>
      <c r="BW211" s="325"/>
      <c r="BX211" s="329">
        <f t="shared" si="925"/>
        <v>16</v>
      </c>
      <c r="BY211" s="330">
        <f t="shared" si="926"/>
        <v>0</v>
      </c>
      <c r="BZ211" s="330">
        <f t="shared" si="927"/>
        <v>0</v>
      </c>
      <c r="CA211" s="330">
        <f t="shared" si="928"/>
        <v>144</v>
      </c>
      <c r="CB211" s="330">
        <f t="shared" si="929"/>
        <v>36</v>
      </c>
      <c r="CC211" s="330">
        <f t="shared" si="930"/>
        <v>0</v>
      </c>
      <c r="CD211" s="330">
        <f t="shared" si="931"/>
        <v>12</v>
      </c>
      <c r="CE211" s="330">
        <f t="shared" si="932"/>
        <v>16</v>
      </c>
      <c r="CF211" s="330">
        <f t="shared" si="933"/>
        <v>0</v>
      </c>
      <c r="CG211" s="330">
        <f t="shared" si="934"/>
        <v>208</v>
      </c>
      <c r="CH211" s="330">
        <f t="shared" si="935"/>
        <v>328</v>
      </c>
      <c r="CI211" s="330">
        <f t="shared" si="936"/>
        <v>-120</v>
      </c>
      <c r="CJ211" s="739">
        <f t="shared" si="989"/>
        <v>12</v>
      </c>
      <c r="CK211" s="326"/>
      <c r="CL211" s="705">
        <f>COUNTIF(beosztás!$DY213:$FC213,"DE")*8</f>
        <v>0</v>
      </c>
      <c r="CM211" s="706">
        <f>COUNTIF(beosztás!$DY213:$FC213,"DU")*8</f>
        <v>0</v>
      </c>
      <c r="CN211" s="706">
        <f>COUNTIF(beosztás!$DY213:$FC213,"ÉJ")*8</f>
        <v>0</v>
      </c>
      <c r="CO211" s="706">
        <f>COUNTIF(beosztás!$DY213:$FC213,"N")*12</f>
        <v>0</v>
      </c>
      <c r="CP211" s="706">
        <f>COUNTIF(beosztás!$DY213:$FC213,"é")*12</f>
        <v>0</v>
      </c>
      <c r="CQ211" s="706">
        <f>SUM(beosztás!$DY213:$FC213)</f>
        <v>0</v>
      </c>
      <c r="CR211" s="706">
        <f>COUNTIF(beosztás!$DY213:$FC213,"FÜ")*8</f>
        <v>0</v>
      </c>
      <c r="CS211" s="895">
        <f>(COUNTIF(beosztás!$DY213:$FC213,"SN")*12)+(COUNTIF(beosztás!$DY213:$FC213,"SDE")*8)+(COUNTIF(beosztás!$DY213:$FC213,"SDU")*8)+(COUNTIF(beosztás!$DY213:$FC213,"SÉ")*12)+(COUNTIF(beosztás!$DY213:$FC213,"SÉJ")*8)+(COUNTIF(beosztás!$DY213:$FC213,"S1")*1)+(COUNTIF(beosztás!$DY213:$FC213,"S2")*2)+(COUNTIF(beosztás!$DY213:$FC213,"S3")*3)+(COUNTIF(beosztás!$DY213:$FC213,"S4")*4)+(COUNTIF(beosztás!$DY213:$FC213,"S5")*5)+(COUNTIF(beosztás!$DY213:$FC213,"S6")*6)+(COUNTIF(beosztás!$DY213:$FC213,"S7")*7)+(COUNTIF(beosztás!$DY213:$FC213,"S8")*8)+(COUNTIF(beosztás!$DY213:$FC213,"S9")*9)+(COUNTIF(beosztás!$DY213:$FC213,"S10")*10)+(COUNTIF(beosztás!$DY213:$FC213,"S11")*11)+(COUNTIF(beosztás!$DY213:$FC213,"S12")*12)</f>
        <v>0</v>
      </c>
      <c r="CT211" s="706">
        <f>COUNTIF(beosztás!$DY213:$FC213,"BN")*12+COUNTIF(beosztás!$DY213:$FC213,"BÉ")*12+COUNTIF(beosztás!$DY213:$FC213,"BDE")*8+COUNTIF(beosztás!$DY213:$FC213,"BDU")*8+COUNTIF(beosztás!$DY213:$FC213,"BÉJ")*8+COUNTIF(beosztás!$DY213:$FC213,"B1")*1+COUNTIF(beosztás!$DY213:$FC213,"B2")*2+COUNTIF(beosztás!$DY213:$FC213,"B3")*3+COUNTIF(beosztás!$DY213:$FC213,"B5")*5+COUNTIF(beosztás!$DY213:$FC213,"B6")*6+COUNTIF(beosztás!$DY213:$FC213,"B7")*7+COUNTIF(beosztás!$DY213:$FC213,"B8")*8+COUNTIF(beosztás!$DY213:$FC213,"B9")*9+COUNTIF(beosztás!$DY213:$FC213,"B10")*10+COUNTIF(beosztás!$DY213:$FC213,"B11")*11+COUNTIF(beosztás!$DY213:$FC213,"B12")*12+COUNTIF(beosztás!$DY213:$FC213,"BP")*0</f>
        <v>0</v>
      </c>
      <c r="CU211" s="330">
        <f t="shared" si="990"/>
        <v>0</v>
      </c>
      <c r="CV211" s="706">
        <f>IF(C211="",0,alapadatok!$AN$6)</f>
        <v>168</v>
      </c>
      <c r="CW211" s="330">
        <f t="shared" si="863"/>
        <v>-168</v>
      </c>
      <c r="CX211" s="905">
        <f t="shared" si="991"/>
        <v>0</v>
      </c>
      <c r="CY211" s="325"/>
      <c r="CZ211" s="705">
        <f>COUNTIF(beosztás!$FD213:$GG213,"DE")*8</f>
        <v>0</v>
      </c>
      <c r="DA211" s="706">
        <f>COUNTIF(beosztás!$FD213:$GG213,"DU")*8</f>
        <v>0</v>
      </c>
      <c r="DB211" s="706">
        <f>COUNTIF(beosztás!$FD213:$GG213,"ÉJ")*8</f>
        <v>0</v>
      </c>
      <c r="DC211" s="706">
        <f>COUNTIF(beosztás!$FD213:$GG213,"N")*12</f>
        <v>0</v>
      </c>
      <c r="DD211" s="706">
        <f>COUNTIF(beosztás!$FD213:$GG213,"É")*12</f>
        <v>0</v>
      </c>
      <c r="DE211" s="706">
        <f>SUM(beosztás!$FD213:$GG213)</f>
        <v>0</v>
      </c>
      <c r="DF211" s="895">
        <f>(COUNTIF(beosztás!$FD213:$GG213,"SN")*12)+(COUNTIF(beosztás!$FD213:$GG213,"SDE")*8)+(COUNTIF(beosztás!$FD213:$GG213,"SDU")*8)+(COUNTIF(beosztás!$FD213:$GG213,"SÉ")*12)+(COUNTIF(beosztás!$FD213:$GG213,"SÉJ")*8)+(COUNTIF(beosztás!$FD213:$GG213,"S1")*1)+(COUNTIF(beosztás!$FD213:$GG213,"S2")*2)+(COUNTIF(beosztás!$FD213:$GG213,"S3")*3)+(COUNTIF(beosztás!$FD213:$GG213,"S4")*4)+(COUNTIF(beosztás!$FD213:$GG213,"S5")*5)+(COUNTIF(beosztás!$FD213:$GG213,"S6")*6)+(COUNTIF(beosztás!$FD213:$GG213,"S7")*7)+(COUNTIF(beosztás!$FD213:$GG213,"S8")*8)+(COUNTIF(beosztás!$FD213:$GG213,"S9")*9)+(COUNTIF(beosztás!$FD213:$GG213,"S10")*10)+(COUNTIF(beosztás!$FD213:$GG213,"S11")*11)+(COUNTIF(beosztás!$FD213:$GG213,"S12")*12)</f>
        <v>0</v>
      </c>
      <c r="DG211" s="706">
        <f>COUNTIF(beosztás!$FD213:$GG213,"FÜ")*8</f>
        <v>0</v>
      </c>
      <c r="DH211" s="706">
        <f>COUNTIF(beosztás!$FD213:$GG213,"BN")*12+COUNTIF(beosztás!$FD213:$GG213,"BÉ")*12+COUNTIF(beosztás!$FD213:$GG213,"BDE")*8+COUNTIF(beosztás!$FD213:$GG213,"BDU")*8+COUNTIF(beosztás!$FD213:$GG213,"BÉJ")*8+COUNTIF(beosztás!$FD213:$GG213,"B1")*1+COUNTIF(beosztás!$FD213:$GG213,"B2")*2+COUNTIF(beosztás!$FD213:$GG213,"B3")*3+COUNTIF(beosztás!$FD213:$GG213,"B5")*5+COUNTIF(beosztás!$FD213:$GG213,"B6")*6+COUNTIF(beosztás!$FD213:$GG213,"B7")*7+COUNTIF(beosztás!$FD213:$GG213,"B8")*8+COUNTIF(beosztás!$FD213:$GG213,"B9")*9+COUNTIF(beosztás!$FD213:$GG213,"B10")*10+COUNTIF(beosztás!$FD213:$GG213,"B11")*11+COUNTIF(beosztás!$FD213:$GG213,"B12")*12+COUNTIF(beosztás!$FD213:$GG213,"BP")*0</f>
        <v>0</v>
      </c>
      <c r="DI211" s="330">
        <f t="shared" si="992"/>
        <v>0</v>
      </c>
      <c r="DJ211" s="706">
        <f>IF(C211="",0,alapadatok!$AN$7)</f>
        <v>160</v>
      </c>
      <c r="DK211" s="330">
        <f t="shared" si="864"/>
        <v>-160</v>
      </c>
      <c r="DL211" s="739">
        <f t="shared" si="993"/>
        <v>0</v>
      </c>
      <c r="DM211" s="325"/>
      <c r="DN211" s="329">
        <f t="shared" si="865"/>
        <v>0</v>
      </c>
      <c r="DO211" s="330">
        <f t="shared" si="866"/>
        <v>0</v>
      </c>
      <c r="DP211" s="330">
        <f t="shared" si="867"/>
        <v>0</v>
      </c>
      <c r="DQ211" s="330">
        <f t="shared" si="868"/>
        <v>0</v>
      </c>
      <c r="DR211" s="330">
        <f t="shared" si="869"/>
        <v>0</v>
      </c>
      <c r="DS211" s="330">
        <f t="shared" si="870"/>
        <v>0</v>
      </c>
      <c r="DT211" s="330">
        <f t="shared" si="871"/>
        <v>0</v>
      </c>
      <c r="DU211" s="330">
        <f t="shared" si="872"/>
        <v>0</v>
      </c>
      <c r="DV211" s="330">
        <f t="shared" si="873"/>
        <v>0</v>
      </c>
      <c r="DW211" s="330">
        <f t="shared" si="874"/>
        <v>0</v>
      </c>
      <c r="DX211" s="330">
        <f t="shared" si="875"/>
        <v>328</v>
      </c>
      <c r="DY211" s="330">
        <f t="shared" si="876"/>
        <v>-328</v>
      </c>
      <c r="DZ211" s="905">
        <f t="shared" si="994"/>
        <v>0</v>
      </c>
      <c r="EA211" s="326"/>
      <c r="EB211" s="705">
        <f>COUNTIF(beosztás!$GH213:$HL213,"DE")*8</f>
        <v>0</v>
      </c>
      <c r="EC211" s="706">
        <f>COUNTIF(beosztás!$GH213:$HL213,"DU")*8</f>
        <v>0</v>
      </c>
      <c r="ED211" s="706">
        <f>COUNTIF(beosztás!$GH213:$HL213,"ÉJ")*8</f>
        <v>0</v>
      </c>
      <c r="EE211" s="706">
        <f>COUNTIF(beosztás!$GH213:$HL213,"N")*12</f>
        <v>0</v>
      </c>
      <c r="EF211" s="706">
        <f>COUNTIF(beosztás!$GH213:$HL213,"é")*12</f>
        <v>0</v>
      </c>
      <c r="EG211" s="706">
        <f>SUM(beosztás!$GH213:$HL213)</f>
        <v>0</v>
      </c>
      <c r="EH211" s="706">
        <f>COUNTIF(beosztás!$GH213:$HL213,"FÜ")*8</f>
        <v>0</v>
      </c>
      <c r="EI211" s="895">
        <f>(COUNTIF(beosztás!$GH213:$HL213,"SN")*12)+(COUNTIF(beosztás!$GH213:$HL213,"SDE")*8)+(COUNTIF(beosztás!$GH213:$HL213,"SDU")*8)+(COUNTIF(beosztás!$GH213:$HL213,"SÉ")*12)+(COUNTIF(beosztás!$GH213:$HL213,"SÉJ")*8)+(COUNTIF(beosztás!$GH213:$HL213,"S1")*1)+(COUNTIF(beosztás!$GH213:$HL213,"S2")*2)+(COUNTIF(beosztás!$GH213:$HL213,"S3")*3)+(COUNTIF(beosztás!$GH213:$HL213,"S4")*4)+(COUNTIF(beosztás!$GH213:$HL213,"S5")*5)+(COUNTIF(beosztás!$GH213:$HL213,"S6")*6)+(COUNTIF(beosztás!$GH213:$HL213,"S7")*7)+(COUNTIF(beosztás!$GH213:$HL213,"S8")*8)+(COUNTIF(beosztás!$GH213:$HL213,"S9")*9)+(COUNTIF(beosztás!$GH213:$HL213,"S10")*10)+(COUNTIF(beosztás!$GH213:$HL213,"S11")*11)+(COUNTIF(beosztás!$GH213:$HL213,"S12")*12)</f>
        <v>0</v>
      </c>
      <c r="EJ211" s="706">
        <f>COUNTIF(beosztás!$GH213:$HL213,"BN")*12+COUNTIF(beosztás!$GH213:$HL213,"BÉ")*12+COUNTIF(beosztás!$GH213:$HL213,"BDE")*8+COUNTIF(beosztás!$GH213:$HL213,"BDU")*8+COUNTIF(beosztás!$GH213:$HL213,"BÉJ")*8+COUNTIF(beosztás!$GH213:$HL213,"B1")*1+COUNTIF(beosztás!$GH213:$HL213,"B2")*2+COUNTIF(beosztás!$GH213:$HL213,"B3")*3+COUNTIF(beosztás!$GH213:$HL213,"B5")*5+COUNTIF(beosztás!$GH213:$HL213,"B6")*6+COUNTIF(beosztás!$GH213:$HL213,"B7")*7+COUNTIF(beosztás!$GH213:$HL213,"B8")*8+COUNTIF(beosztás!$GH213:$HL213,"B9")*9+COUNTIF(beosztás!$GH213:$HL213,"B10")*10+COUNTIF(beosztás!$GH213:$HL213,"B11")*11+COUNTIF(beosztás!$GH213:$HL213,"B12")*12+COUNTIF(beosztás!$GH213:$HL213,"BP")*0</f>
        <v>0</v>
      </c>
      <c r="EK211" s="330">
        <f t="shared" si="995"/>
        <v>0</v>
      </c>
      <c r="EL211" s="706">
        <f>IF(C211="",0,alapadatok!$AN$8)</f>
        <v>184</v>
      </c>
      <c r="EM211" s="330">
        <f t="shared" si="877"/>
        <v>-184</v>
      </c>
      <c r="EN211" s="905">
        <f t="shared" si="996"/>
        <v>0</v>
      </c>
      <c r="EO211" s="325"/>
      <c r="EP211" s="705">
        <f>COUNTIF(beosztás!$HM213:$IQ213,"DE")*8</f>
        <v>0</v>
      </c>
      <c r="EQ211" s="706">
        <f>COUNTIF(beosztás!$HM213:$IQ213,"DU")*8</f>
        <v>0</v>
      </c>
      <c r="ER211" s="706">
        <f>COUNTIF(beosztás!$HM213:$IQ213,"ÉJ")*8</f>
        <v>0</v>
      </c>
      <c r="ES211" s="706">
        <f>COUNTIF(beosztás!$HM213:$IQ213,"N")*12</f>
        <v>0</v>
      </c>
      <c r="ET211" s="706">
        <f>COUNTIF(beosztás!$HM213:$IQ213,"É")*12</f>
        <v>0</v>
      </c>
      <c r="EU211" s="706">
        <f>SUM(beosztás!$HM213:$IQ213)</f>
        <v>0</v>
      </c>
      <c r="EV211" s="895">
        <f>(COUNTIF(beosztás!$HM213:$IQ213,"SN")*12)+(COUNTIF(beosztás!$HM213:$IQ213,"SDE")*8)+(COUNTIF(beosztás!$HM213:$IQ213,"SDU")*8)+(COUNTIF(beosztás!$HM213:$IQ213,"SÉ")*12)+(COUNTIF(beosztás!$HM213:$IQ213,"SÉJ")*8)+(COUNTIF(beosztás!$HM213:$IQ213,"S1")*1)+(COUNTIF(beosztás!$HM213:$IQ213,"S2")*2)+(COUNTIF(beosztás!$HM213:$IQ213,"S3")*3)+(COUNTIF(beosztás!$HM213:$IQ213,"S4")*4)+(COUNTIF(beosztás!$HM213:$IQ213,"S5")*5)+(COUNTIF(beosztás!$HM213:$IQ213,"S6")*6)+(COUNTIF(beosztás!$HM213:$IQ213,"S7")*7)+(COUNTIF(beosztás!$HM213:$IQ213,"S8")*8)+(COUNTIF(beosztás!$HM213:$IQ213,"S9")*9)+(COUNTIF(beosztás!$HM213:$IQ213,"S10")*10)+(COUNTIF(beosztás!$HM213:$IQ213,"S11")*11)+(COUNTIF(beosztás!$HM213:$IQ213,"S12")*12)</f>
        <v>0</v>
      </c>
      <c r="EW211" s="706">
        <f>COUNTIF(beosztás!$HM213:$IQ213,"FÜ")*8</f>
        <v>0</v>
      </c>
      <c r="EX211" s="706">
        <f>COUNTIF(beosztás!$HM213:$IQ213,"BN")*12+COUNTIF(beosztás!$HM213:$IQ213,"BÉ")*12+COUNTIF(beosztás!$HM213:$IQ213,"BDE")*8+COUNTIF(beosztás!$HM213:$IQ213,"BDU")*8+COUNTIF(beosztás!$HM213:$IQ213,"BÉJ")*8+COUNTIF(beosztás!$HM213:$IQ213,"B1")*1+COUNTIF(beosztás!$HM213:$IQ213,"B2")*2+COUNTIF(beosztás!$HM213:$IQ213,"B3")*3+COUNTIF(beosztás!$HM213:$IQ213,"B5")*5+COUNTIF(beosztás!$HM213:$IQ213,"B6")*6+COUNTIF(beosztás!$HM213:$IQ213,"B7")*7+COUNTIF(beosztás!$HM213:$IQ213,"B8")*8+COUNTIF(beosztás!$HM213:$IQ213,"B9")*9+COUNTIF(beosztás!$HM213:$IQ213,"B10")*10+COUNTIF(beosztás!$HM213:$IQ213,"B11")*11+COUNTIF(beosztás!$HM213:$IQ213,"B12")*12+COUNTIF(beosztás!$HM213:$IQ213,"BP")*0</f>
        <v>0</v>
      </c>
      <c r="EY211" s="330">
        <f t="shared" si="997"/>
        <v>0</v>
      </c>
      <c r="EZ211" s="706">
        <f>IF(C211="",0,alapadatok!$AN$9)</f>
        <v>168</v>
      </c>
      <c r="FA211" s="330">
        <f t="shared" si="878"/>
        <v>-168</v>
      </c>
      <c r="FB211" s="905">
        <f t="shared" si="998"/>
        <v>0</v>
      </c>
      <c r="FC211" s="325"/>
      <c r="FD211" s="329">
        <f t="shared" si="879"/>
        <v>0</v>
      </c>
      <c r="FE211" s="330">
        <f t="shared" si="880"/>
        <v>0</v>
      </c>
      <c r="FF211" s="330">
        <f t="shared" si="881"/>
        <v>0</v>
      </c>
      <c r="FG211" s="330">
        <f t="shared" si="882"/>
        <v>0</v>
      </c>
      <c r="FH211" s="330">
        <f t="shared" si="883"/>
        <v>0</v>
      </c>
      <c r="FI211" s="330">
        <f t="shared" si="884"/>
        <v>0</v>
      </c>
      <c r="FJ211" s="330">
        <f t="shared" si="885"/>
        <v>0</v>
      </c>
      <c r="FK211" s="330">
        <f t="shared" si="886"/>
        <v>0</v>
      </c>
      <c r="FL211" s="330">
        <f t="shared" si="887"/>
        <v>0</v>
      </c>
      <c r="FM211" s="330">
        <f t="shared" si="888"/>
        <v>0</v>
      </c>
      <c r="FN211" s="330">
        <f t="shared" si="889"/>
        <v>352</v>
      </c>
      <c r="FO211" s="330">
        <f t="shared" si="890"/>
        <v>-352</v>
      </c>
      <c r="FP211" s="905">
        <f t="shared" si="999"/>
        <v>0</v>
      </c>
      <c r="FQ211" s="326"/>
      <c r="FR211" s="705">
        <f>COUNTIF(beosztás!$IR213:$JU213,"DE")*8</f>
        <v>0</v>
      </c>
      <c r="FS211" s="706">
        <f>COUNTIF(beosztás!$IR213:$JU213,"DU")*8</f>
        <v>0</v>
      </c>
      <c r="FT211" s="706">
        <f>COUNTIF(beosztás!$IR213:$JU213,"ÉJ")*8</f>
        <v>0</v>
      </c>
      <c r="FU211" s="706">
        <f>COUNTIF(beosztás!$IR213:$JU213,"N")*12</f>
        <v>0</v>
      </c>
      <c r="FV211" s="706">
        <f>COUNTIF(beosztás!$IR213:$JU213,"é")*12</f>
        <v>0</v>
      </c>
      <c r="FW211" s="706">
        <f>SUM(beosztás!$IR213:$JU213)</f>
        <v>0</v>
      </c>
      <c r="FX211" s="706">
        <f>COUNTIF(beosztás!$IR213:$JU213,"FÜ")*8</f>
        <v>0</v>
      </c>
      <c r="FY211" s="895">
        <f>(COUNTIF(beosztás!$IR213:$JU213,"SN")*12)+(COUNTIF(beosztás!$IR213:$JU213,"SDE")*8)+(COUNTIF(beosztás!$IR213:$JU213,"SDU")*8)+(COUNTIF(beosztás!$IR213:$JU213,"SÉ")*12)+(COUNTIF(beosztás!$IR213:$JU213,"SÉJ")*8)+(COUNTIF(beosztás!$IR213:$JU213,"S1")*1)+(COUNTIF(beosztás!$IR213:$JU213,"S2")*2)+(COUNTIF(beosztás!$IR213:$JU213,"S3")*3)+(COUNTIF(beosztás!$IR213:$JU213,"S4")*4)+(COUNTIF(beosztás!$IR213:$JU213,"S5")*5)+(COUNTIF(beosztás!$IR213:$JU213,"S6")*6)+(COUNTIF(beosztás!$IR213:$JU213,"S7")*7)+(COUNTIF(beosztás!$IR213:$JU213,"S8")*8)+(COUNTIF(beosztás!$IR213:$JU213,"S9")*9)+(COUNTIF(beosztás!$IR213:$JU213,"S10")*10)+(COUNTIF(beosztás!$IR213:$JU213,"S11")*11)+(COUNTIF(beosztás!$IR213:$JU213,"S12")*12)</f>
        <v>0</v>
      </c>
      <c r="FZ211" s="706">
        <f>COUNTIF(beosztás!$IR213:$JU213,"BN")*12+COUNTIF(beosztás!$IR213:$JU213,"BÉ")*12+COUNTIF(beosztás!$IR213:$JU213,"BDE")*8+COUNTIF(beosztás!$IR213:$JU213,"BDU")*8+COUNTIF(beosztás!$IR213:$JU213,"BÉJ")*8+COUNTIF(beosztás!$IR213:$JU213,"B1")*1+COUNTIF(beosztás!$IR213:$JU213,"B2")*2+COUNTIF(beosztás!$IR213:$JU213,"B3")*3+COUNTIF(beosztás!$IR213:$JU213,"B5")*5+COUNTIF(beosztás!$IR213:$JU213,"B6")*6+COUNTIF(beosztás!$IR213:$JU213,"B7")*7+COUNTIF(beosztás!$IR213:$JU213,"B8")*8+COUNTIF(beosztás!$IR213:$JU213,"B9")*9+COUNTIF(beosztás!$IR213:$JU213,"B10")*10+COUNTIF(beosztás!$IR213:$JU213,"B11")*11+COUNTIF(beosztás!$IR213:$JU213,"B12")*12+COUNTIF(beosztás!$IR213:$JU213,"BP")*0</f>
        <v>0</v>
      </c>
      <c r="GA211" s="330">
        <f t="shared" si="1000"/>
        <v>0</v>
      </c>
      <c r="GB211" s="706">
        <f>IF(C211="",0,alapadatok!$AN$10)</f>
        <v>168</v>
      </c>
      <c r="GC211" s="330">
        <f t="shared" si="891"/>
        <v>-168</v>
      </c>
      <c r="GD211" s="905">
        <f t="shared" si="1001"/>
        <v>0</v>
      </c>
      <c r="GE211" s="327"/>
      <c r="GF211" s="705">
        <f>COUNTIF(beosztás!$JV213:$KZ213,"DE")*8</f>
        <v>0</v>
      </c>
      <c r="GG211" s="706">
        <f>COUNTIF(beosztás!$JV213:$KZ213,"DU")*8</f>
        <v>0</v>
      </c>
      <c r="GH211" s="706">
        <f>COUNTIF(beosztás!$JV213:$KZ213,"ÉJ")*8</f>
        <v>0</v>
      </c>
      <c r="GI211" s="706">
        <f>COUNTIF(beosztás!$JV213:$KZ213,"N")*12</f>
        <v>0</v>
      </c>
      <c r="GJ211" s="706">
        <f>COUNTIF(beosztás!$JV213:$KZ213,"É")*12</f>
        <v>0</v>
      </c>
      <c r="GK211" s="706">
        <f>SUM(beosztás!$JV213:$KZ213)</f>
        <v>0</v>
      </c>
      <c r="GL211" s="895">
        <f>(COUNTIF(beosztás!$JV213:$KZ213,"SN")*12)+(COUNTIF(beosztás!$JV213:$KZ213,"SDE")*8)+(COUNTIF(beosztás!$JV213:$KZ213,"SDU")*8)+(COUNTIF(beosztás!$JV213:$KZ213,"SÉ")*12)+(COUNTIF(beosztás!$JV213:$KZ213,"SÉJ")*8)+(COUNTIF(beosztás!$JV213:$KZ213,"S1")*1)+(COUNTIF(beosztás!$JV213:$KZ213,"S2")*2)+(COUNTIF(beosztás!$JV213:$KZ213,"S3")*3)+(COUNTIF(beosztás!$JV213:$KZ213,"S4")*4)+(COUNTIF(beosztás!$JV213:$KZ213,"S5")*5)+(COUNTIF(beosztás!$JV213:$KZ213,"S6")*6)+(COUNTIF(beosztás!$JV213:$KZ213,"S7")*7)+(COUNTIF(beosztás!$JV213:$KZ213,"S8")*8)+(COUNTIF(beosztás!$JV213:$KZ213,"S9")*9)+(COUNTIF(beosztás!$JV213:$KZ213,"S10")*10)+(COUNTIF(beosztás!$JV213:$KZ213,"S11")*11)+(COUNTIF(beosztás!$JV213:$KZ213,"S12")*12)</f>
        <v>0</v>
      </c>
      <c r="GM211" s="706">
        <f>COUNTIF(beosztás!$JV213:$KZ213,"FÜ")*8</f>
        <v>0</v>
      </c>
      <c r="GN211" s="706">
        <f>COUNTIF(beosztás!$JV213:$KZ213,"BN")*12+COUNTIF(beosztás!$JV213:$KZ213,"BÉ")*12+COUNTIF(beosztás!$JV213:$KZ213,"BDE")*8+COUNTIF(beosztás!$JV213:$KZ213,"BDU")*8+COUNTIF(beosztás!$JV213:$KZ213,"BÉJ")*8+COUNTIF(beosztás!$JV213:$KZ213,"B1")*1+COUNTIF(beosztás!$JV213:$KZ213,"B2")*2+COUNTIF(beosztás!$JV213:$KZ213,"B3")*3+COUNTIF(beosztás!$JV213:$KZ213,"B5")*5+COUNTIF(beosztás!$JV213:$KZ213,"B6")*6+COUNTIF(beosztás!$JV213:$KZ213,"B7")*7+COUNTIF(beosztás!$JV213:$KZ213,"B8")*8+COUNTIF(beosztás!$JV213:$KZ213,"B9")*9+COUNTIF(beosztás!$JV213:$KZ213,"B10")*10+COUNTIF(beosztás!$JV213:$KZ213,"B11")*11+COUNTIF(beosztás!$JV213:$KZ213,"B12")*12+COUNTIF(beosztás!$JV213:$KZ213,"BP")*0</f>
        <v>0</v>
      </c>
      <c r="GO211" s="330">
        <f t="shared" si="1002"/>
        <v>0</v>
      </c>
      <c r="GP211" s="706">
        <f>IF(C211="",0,alapadatok!$AN$11)</f>
        <v>176</v>
      </c>
      <c r="GQ211" s="330">
        <f t="shared" si="892"/>
        <v>-176</v>
      </c>
      <c r="GR211" s="905">
        <f t="shared" si="1003"/>
        <v>0</v>
      </c>
      <c r="GS211" s="327"/>
      <c r="GT211" s="329">
        <f t="shared" si="893"/>
        <v>0</v>
      </c>
      <c r="GU211" s="330">
        <f t="shared" si="894"/>
        <v>0</v>
      </c>
      <c r="GV211" s="330">
        <f t="shared" si="895"/>
        <v>0</v>
      </c>
      <c r="GW211" s="330">
        <f t="shared" si="896"/>
        <v>0</v>
      </c>
      <c r="GX211" s="330">
        <f t="shared" si="897"/>
        <v>0</v>
      </c>
      <c r="GY211" s="330">
        <f t="shared" si="898"/>
        <v>0</v>
      </c>
      <c r="GZ211" s="330">
        <f t="shared" si="899"/>
        <v>0</v>
      </c>
      <c r="HA211" s="330">
        <f t="shared" si="900"/>
        <v>0</v>
      </c>
      <c r="HB211" s="330">
        <f t="shared" si="901"/>
        <v>0</v>
      </c>
      <c r="HC211" s="330">
        <f t="shared" si="902"/>
        <v>0</v>
      </c>
      <c r="HD211" s="330">
        <f t="shared" si="903"/>
        <v>344</v>
      </c>
      <c r="HE211" s="330">
        <f t="shared" si="904"/>
        <v>-344</v>
      </c>
      <c r="HF211" s="905">
        <f t="shared" si="1004"/>
        <v>0</v>
      </c>
      <c r="HG211" s="326"/>
      <c r="HH211" s="705">
        <f>COUNTIF(beosztás!$LA213:$MD213,"DE")*8</f>
        <v>0</v>
      </c>
      <c r="HI211" s="706">
        <f>COUNTIF(beosztás!$LA213:$MD213,"DU")*8</f>
        <v>0</v>
      </c>
      <c r="HJ211" s="706">
        <f>COUNTIF(beosztás!$LA213:$MD213,"ÉJ")*8</f>
        <v>0</v>
      </c>
      <c r="HK211" s="706">
        <f>COUNTIF(beosztás!$LA213:$MD213,"N")*12</f>
        <v>0</v>
      </c>
      <c r="HL211" s="706">
        <f>COUNTIF(beosztás!$LA213:$MD213,"é")*12</f>
        <v>0</v>
      </c>
      <c r="HM211" s="706">
        <f>SUM(beosztás!$LA213:$MD213)</f>
        <v>0</v>
      </c>
      <c r="HN211" s="706">
        <f>COUNTIF(beosztás!$LA213:$MD213,"FÜ")*8</f>
        <v>0</v>
      </c>
      <c r="HO211" s="895">
        <f>(COUNTIF(beosztás!$LA213:$MD213,"SN")*12)+(COUNTIF(beosztás!$LA213:$MD213,"SDE")*8)+(COUNTIF(beosztás!$LA213:$MD213,"SDU")*8)+(COUNTIF(beosztás!$LA213:$MD213,"SÉ")*12)+(COUNTIF(beosztás!$LA213:$MD213,"SÉJ")*8)+(COUNTIF(beosztás!$LA213:$MD213,"S1")*1)+(COUNTIF(beosztás!$LA213:$MD213,"S2")*2)+(COUNTIF(beosztás!$LA213:$MD213,"S3")*3)+(COUNTIF(beosztás!$LA213:$MD213,"S4")*4)+(COUNTIF(beosztás!$LA213:$MD213,"S5")*5)+(COUNTIF(beosztás!$LA213:$MD213,"S6")*6)+(COUNTIF(beosztás!$LA213:$MD213,"S7")*7)+(COUNTIF(beosztás!$LA213:$MD213,"S8")*8)+(COUNTIF(beosztás!$LA213:$MD213,"S9")*9)+(COUNTIF(beosztás!$LA213:$MD213,"S10")*10)+(COUNTIF(beosztás!$LA213:$MD213,"S11")*11)+(COUNTIF(beosztás!$LA213:$MD213,"S12")*12)</f>
        <v>0</v>
      </c>
      <c r="HP211" s="706">
        <f>COUNTIF(beosztás!$LA213:$MD213,"BN")*12+COUNTIF(beosztás!$LA213:$MD213,"BÉ")*12+COUNTIF(beosztás!$LA213:$MD213,"BDE")*8+COUNTIF(beosztás!$LA213:$MD213,"BDU")*8+COUNTIF(beosztás!$LA213:$MD213,"BÉJ")*8+COUNTIF(beosztás!$LA213:$MD213,"B1")*1+COUNTIF(beosztás!$LA213:$MD213,"B2")*2+COUNTIF(beosztás!$LA213:$MD213,"B3")*3+COUNTIF(beosztás!$KZ213:$MC213,"B5")*5+COUNTIF(beosztás!$KZ213:$MC213,"B6")*6+COUNTIF(beosztás!$KZ213:$MC213,"B7")*7+COUNTIF(beosztás!$KZ213:$MC213,"B8")*8+COUNTIF(beosztás!$LA213:$MD213,"B9")*9+COUNTIF(beosztás!$LA213:$MD213,"B10")*10+COUNTIF(beosztás!$LA213:$MD213,"B11")*11+COUNTIF(beosztás!$LA213:$MD213,"B12")*12+COUNTIF(beosztás!$LA213:$MD213,"BP")*0</f>
        <v>0</v>
      </c>
      <c r="HQ211" s="330">
        <f t="shared" si="1005"/>
        <v>0</v>
      </c>
      <c r="HR211" s="706">
        <f>IF(C211="",0,alapadatok!$AN$12)</f>
        <v>160</v>
      </c>
      <c r="HS211" s="330">
        <f t="shared" si="954"/>
        <v>-160</v>
      </c>
      <c r="HT211" s="905">
        <f t="shared" si="1006"/>
        <v>0</v>
      </c>
      <c r="HU211" s="327"/>
      <c r="HV211" s="705">
        <f>COUNTIF(beosztás!$ME213:$NI213,"DE")*8</f>
        <v>0</v>
      </c>
      <c r="HW211" s="706">
        <f>COUNTIF(beosztás!$ME213:$NI213,"DU")*8</f>
        <v>0</v>
      </c>
      <c r="HX211" s="706">
        <f>COUNTIF(beosztás!$ME213:$NI213,"ÉJ")*8</f>
        <v>0</v>
      </c>
      <c r="HY211" s="706">
        <f>COUNTIF(beosztás!$ME213:$NI213,"N")*12</f>
        <v>0</v>
      </c>
      <c r="HZ211" s="706">
        <f>COUNTIF(beosztás!$ME213:$NI213,"É")*12</f>
        <v>0</v>
      </c>
      <c r="IA211" s="706">
        <f>SUM(beosztás!$ME213:$NI213)</f>
        <v>0</v>
      </c>
      <c r="IB211" s="706">
        <f>(COUNTIF(beosztás!$ME213:$NI213,"SN")*12)+(COUNTIF(beosztás!$ME213:$NI213,"SDE")*8)+(COUNTIF(beosztás!$ME213:$NI213,"SDU")*8)+(COUNTIF(beosztás!$ME213:$NI213,"SÉ")*12)+(COUNTIF(beosztás!$ME213:$NI213,"SÉJ")*8)+(COUNTIF(beosztás!$ME213:$NI213,"S1")*1)+(COUNTIF(beosztás!$ME213:$NI213,"S2")*2)+(COUNTIF(beosztás!$ME213:$NI213,"S3")*3)+(COUNTIF(beosztás!$ME213:$NI213,"S4")*4)+(COUNTIF(beosztás!$ME213:$NI213,"S5")*5)+(COUNTIF(beosztás!$ME213:$NI213,"S6")*6)+(COUNTIF(beosztás!$ME213:$NI213,"S7")*7)+(COUNTIF(beosztás!$ME213:$NI213,"S8")*8)+(COUNTIF(beosztás!$ME213:$NI213,"S9")*9)+(COUNTIF(beosztás!$ME213:$NI213,"S10")*10)+(COUNTIF(beosztás!$ME213:$NI213,"S11")*11)+(COUNTIF(beosztás!$ME213:$NI213,"S12")*12)</f>
        <v>0</v>
      </c>
      <c r="IC211" s="706">
        <f>COUNTIF(beosztás!$ME213:$NI213,"FÜ")*8</f>
        <v>0</v>
      </c>
      <c r="ID211" s="706">
        <f>COUNTIF(beosztás!$ME213:$NI213,"BN")*12+COUNTIF(beosztás!$ME213:$NI213,"BÉ")*12+COUNTIF(beosztás!$ME213:$NI213,"BDE")*8+COUNTIF(beosztás!$ME213:$NI213,"BDU")*8+COUNTIF(beosztás!$ME213:$NI213,"BÉJ")*8+COUNTIF(beosztás!$ME213:$NI213,"B1")*1+COUNTIF(beosztás!$ME213:$NI213,"B2")*2+COUNTIF(beosztás!$ME213:$NI213,"B3")*3+COUNTIF(beosztás!$ME213:$NI213,"B5")*5+COUNTIF(beosztás!$ME213:$NI213,"B6")*6+COUNTIF(beosztás!$ME213:$NI213,"B7")*7+COUNTIF(beosztás!$ME213:$NI213,"B8")*8+COUNTIF(beosztás!$ME213:$NI213,"B9")*9+COUNTIF(beosztás!$ME213:$NI213,"B10")*10+COUNTIF(beosztás!$ME213:$NI213,"B11")*11+COUNTIF(beosztás!$ME213:$NI213,"B12")*12+COUNTIF(beosztás!$ME213:$NI213,"BP")*0</f>
        <v>0</v>
      </c>
      <c r="IE211" s="330">
        <f t="shared" si="956"/>
        <v>0</v>
      </c>
      <c r="IF211" s="706">
        <f>IF(C211="",0,alapadatok!$AN$13)</f>
        <v>160</v>
      </c>
      <c r="IG211" s="330">
        <f t="shared" si="957"/>
        <v>-160</v>
      </c>
      <c r="IH211" s="739">
        <f t="shared" si="1007"/>
        <v>0</v>
      </c>
      <c r="II211" s="327"/>
      <c r="IJ211" s="329">
        <f t="shared" si="959"/>
        <v>0</v>
      </c>
      <c r="IK211" s="330">
        <f t="shared" si="960"/>
        <v>0</v>
      </c>
      <c r="IL211" s="330">
        <f t="shared" si="961"/>
        <v>0</v>
      </c>
      <c r="IM211" s="330">
        <f t="shared" si="962"/>
        <v>0</v>
      </c>
      <c r="IN211" s="330">
        <f t="shared" si="963"/>
        <v>0</v>
      </c>
      <c r="IO211" s="330">
        <f t="shared" si="964"/>
        <v>0</v>
      </c>
      <c r="IP211" s="330">
        <f t="shared" si="965"/>
        <v>0</v>
      </c>
      <c r="IQ211" s="330">
        <f t="shared" si="966"/>
        <v>0</v>
      </c>
      <c r="IR211" s="330">
        <f t="shared" si="967"/>
        <v>0</v>
      </c>
      <c r="IS211" s="330">
        <f t="shared" si="968"/>
        <v>0</v>
      </c>
      <c r="IT211" s="330">
        <f t="shared" si="969"/>
        <v>320</v>
      </c>
      <c r="IU211" s="330">
        <f t="shared" si="970"/>
        <v>-320</v>
      </c>
      <c r="IV211" s="905">
        <f t="shared" si="1008"/>
        <v>0</v>
      </c>
      <c r="IW211" s="328"/>
      <c r="JF211" s="21"/>
      <c r="JG211" s="21"/>
    </row>
    <row r="212" spans="1:267" x14ac:dyDescent="0.25">
      <c r="A212" s="446">
        <f>IF(beosztás!A214=0,"",beosztás!A214)</f>
        <v>3</v>
      </c>
      <c r="B212" s="447">
        <f>IF(beosztás!B214=0,"",beosztás!B214)</f>
        <v>123</v>
      </c>
      <c r="C212" s="448" t="str">
        <f>IF(beosztás!C214=0,"",beosztás!C214)</f>
        <v>Fazekas Pál</v>
      </c>
      <c r="D212" s="449" t="str">
        <f>IF(beosztás!D214=0,"",beosztás!D214)</f>
        <v>mechanikus karbantartó</v>
      </c>
      <c r="E212" s="18"/>
      <c r="F212" s="705">
        <f>COUNTIF(beosztás!$I214:$AM214,"DE")*8</f>
        <v>16</v>
      </c>
      <c r="G212" s="706">
        <f>COUNTIF(beosztás!$I214:$AM214,"DU")*8</f>
        <v>0</v>
      </c>
      <c r="H212" s="706">
        <f>COUNTIF(beosztás!$I214:$AM214,"ÉJ")*8</f>
        <v>0</v>
      </c>
      <c r="I212" s="706">
        <f>COUNTIF(beosztás!$I214:$AM214,"N")*12</f>
        <v>96</v>
      </c>
      <c r="J212" s="706">
        <f>COUNTIF(beosztás!$I214:$AM214,"é")*12</f>
        <v>36</v>
      </c>
      <c r="K212" s="706">
        <f>SUM(beosztás!$I214:$AM214)</f>
        <v>13</v>
      </c>
      <c r="L212" s="706">
        <f>COUNTIF(beosztás!$I214:$AM214,"FÜ")*8</f>
        <v>8</v>
      </c>
      <c r="M212" s="706">
        <f>(COUNTIF(beosztás!$I214:$AM214,"SN")*12)+(COUNTIF(beosztás!$I214:$AM214,"SDE")*8)+(COUNTIF(beosztás!$I214:$AM214,"SDU")*8)+(COUNTIF(beosztás!$I214:$AM214,"S1")*1)+(COUNTIF(beosztás!$I214:$AM214,"S2")*2)+(COUNTIF(beosztás!$I214:$AM214,"S3")*3)+(COUNTIF(beosztás!$I214:$AM214,"S4")*4)+(COUNTIF(beosztás!$I214:$AM214,"S5")*5)+(COUNTIF(beosztás!$I214:$AM214,"S6")*6)+(COUNTIF(beosztás!$I214:$AM214,"S7")*7)+(COUNTIF(beosztás!$I214:$AM214,"S8")*8)+(COUNTIF(beosztás!$I214:$AM214,"S9")*9)+(COUNTIF(beosztás!$I214:$AM214,"S10")*10)+(COUNTIF(beosztás!$I214:$AM214,"S11")*11)+(COUNTIF(beosztás!$I214:$AM214,"S12")*12)+(COUNTIF(beosztás!$I214:$AM214,"SÉ")*12)+(COUNTIF(beosztás!$I214:$AM214,"SÉJ")*8)</f>
        <v>16</v>
      </c>
      <c r="N212" s="706">
        <f>COUNTIF(beosztás!$I214:$AM214,"BN")*12+COUNTIF(beosztás!$I214:$AM214,"BÉ")*12+COUNTIF(beosztás!$I214:$AM214,"BDE")*8+COUNTIF(beosztás!$I214:$AM214,"BDU")*8+COUNTIF(beosztás!$I214:$AM214,"BÉJ")*8+COUNTIF(beosztás!$I214:$AM214,"B1")*1+COUNTIF(beosztás!$I214:$AM214,"B2")*2+COUNTIF(beosztás!$I214:$AM214,"B3")*3+COUNTIF(beosztás!$I214:$AM214,"B5")*5+COUNTIF(beosztás!$I214:$AM214,"B6")*6+COUNTIF(beosztás!$I214:$AM214,"B7")*7+COUNTIF(beosztás!$I214:$AM214,"B8")*8+COUNTIF(beosztás!$I214:$AM214,"B9")*9+COUNTIF(beosztás!$I214:$AM214,"B10")*10+COUNTIF(beosztás!$I214:$AM214,"B11")*11+COUNTIF(beosztás!$I214:$AM214,"B12")*12+COUNTIF(beosztás!$I214:$AM214,"BP")*0</f>
        <v>0</v>
      </c>
      <c r="O212" s="330">
        <f t="shared" si="972"/>
        <v>177</v>
      </c>
      <c r="P212" s="706">
        <f>IF(C212="",0,alapadatok!$AN$2)</f>
        <v>176</v>
      </c>
      <c r="Q212" s="330">
        <f t="shared" si="906"/>
        <v>1</v>
      </c>
      <c r="R212" s="739">
        <f t="shared" si="973"/>
        <v>16</v>
      </c>
      <c r="S212" s="325"/>
      <c r="T212" s="705">
        <f>COUNTIF(beosztás!$AN214:$BO214,"DE")*8</f>
        <v>88</v>
      </c>
      <c r="U212" s="706">
        <f>COUNTIF(beosztás!$AN214:$BO214,"DU")*8</f>
        <v>0</v>
      </c>
      <c r="V212" s="706">
        <f>COUNTIF(beosztás!$AN214:$BO214,"ÉJ")*8</f>
        <v>0</v>
      </c>
      <c r="W212" s="706">
        <f>COUNTIF(beosztás!$AN214:$BO214,"N")*12</f>
        <v>60</v>
      </c>
      <c r="X212" s="706">
        <f>COUNTIF(beosztás!$AN214:$BO214,"É")*12</f>
        <v>24</v>
      </c>
      <c r="Y212" s="706">
        <f>SUM(beosztás!$AN214:$BO214)</f>
        <v>0</v>
      </c>
      <c r="Z212" s="706">
        <f>(COUNTIF(beosztás!$AN214:$BO214,"SN")*12)+(COUNTIF(beosztás!$AN214:$BO214,"SDE")*8)+(COUNTIF(beosztás!$AN214:$BO214,"SDU")*8)+(COUNTIF(beosztás!$AN214:$BO214,"SÉ")*12)+(COUNTIF(beosztás!$AN214:$BO214,"SÉJ")*8)+(COUNTIF(beosztás!$AN214:$BO214,"S1")*1)+(COUNTIF(beosztás!$AN214:$BO214,"S2")*2)+(COUNTIF(beosztás!$AN214:$BO214,"S3")*3)+(COUNTIF(beosztás!$AN214:$BO214,"S4")*4)+(COUNTIF(beosztás!$AN214:$BO214,"S5")*5)+(COUNTIF(beosztás!$AN214:$BO214,"S6")*6)+(COUNTIF(beosztás!$AN214:$BO214,"S7")*7)+(COUNTIF(beosztás!$AN214:$BO214,"S8")*8)+(COUNTIF(beosztás!$AN214:$BO214,"S9")*9)+(COUNTIF(beosztás!$AN214:$BO214,"S10")*10)+(COUNTIF(beosztás!$AN214:$BO214,"S11")*11)+(COUNTIF(beosztás!$AN214:$BO214,"S12")*12)</f>
        <v>0</v>
      </c>
      <c r="AA212" s="706">
        <f>COUNTIF(beosztás!$AN214:$BO214,"FÜ")*8</f>
        <v>0</v>
      </c>
      <c r="AB212" s="706">
        <f>COUNTIF(beosztás!$AN214:$BO214,"BN")*12+COUNTIF(beosztás!$AN214:$BO214,"BÉ")*12+COUNTIF(beosztás!$AN214:$BO214,"BDE")*8+COUNTIF(beosztás!$AN214:$BO214,"BDU")*8+COUNTIF(beosztás!$AN214:$BO214,"BÉJ")*8+COUNTIF(beosztás!$AN214:$BO214,"B1")*1+COUNTIF(beosztás!$AN214:$BO214,"B2")*2+COUNTIF(beosztás!$AN214:$BO214,"B3")*3+COUNTIF(beosztás!$AN214:$BO214,"B5")*5+COUNTIF(beosztás!$AN214:$BO214,"B6")*6+COUNTIF(beosztás!$AN214:$BO214,"B7")*7+COUNTIF(beosztás!$AN214:$BO214,"B8")*8+COUNTIF(beosztás!$AN214:$BO214,"B9")*9+COUNTIF(beosztás!$AN214:$BO214,"B10")*10+COUNTIF(beosztás!$AN214:$BO214,"B11")*11+COUNTIF(beosztás!$AN214:$BO214,"B12")*12+COUNTIF(beosztás!$AN214:$BO214,"BP")*0</f>
        <v>0</v>
      </c>
      <c r="AC212" s="330">
        <f t="shared" si="974"/>
        <v>172</v>
      </c>
      <c r="AD212" s="706">
        <f>IF(C212="",0,alapadatok!$AN$3)</f>
        <v>160</v>
      </c>
      <c r="AE212" s="330">
        <f t="shared" si="685"/>
        <v>12</v>
      </c>
      <c r="AF212" s="739">
        <f t="shared" si="975"/>
        <v>0</v>
      </c>
      <c r="AG212" s="325"/>
      <c r="AH212" s="329">
        <f t="shared" si="976"/>
        <v>104</v>
      </c>
      <c r="AI212" s="330">
        <f t="shared" si="977"/>
        <v>0</v>
      </c>
      <c r="AJ212" s="330">
        <f t="shared" si="978"/>
        <v>0</v>
      </c>
      <c r="AK212" s="330">
        <f t="shared" si="979"/>
        <v>156</v>
      </c>
      <c r="AL212" s="330">
        <f t="shared" si="980"/>
        <v>60</v>
      </c>
      <c r="AM212" s="330">
        <f t="shared" si="981"/>
        <v>13</v>
      </c>
      <c r="AN212" s="330">
        <f t="shared" si="982"/>
        <v>16</v>
      </c>
      <c r="AO212" s="330">
        <f t="shared" si="983"/>
        <v>8</v>
      </c>
      <c r="AP212" s="330">
        <f t="shared" si="686"/>
        <v>0</v>
      </c>
      <c r="AQ212" s="330">
        <f t="shared" si="687"/>
        <v>349</v>
      </c>
      <c r="AR212" s="330">
        <f t="shared" si="688"/>
        <v>336</v>
      </c>
      <c r="AS212" s="330">
        <f t="shared" si="689"/>
        <v>13</v>
      </c>
      <c r="AT212" s="739">
        <f t="shared" si="984"/>
        <v>16</v>
      </c>
      <c r="AU212" s="326"/>
      <c r="AV212" s="705">
        <f>COUNTIF(beosztás!$BP214:$CT214,"DE")*8</f>
        <v>8</v>
      </c>
      <c r="AW212" s="706">
        <f>COUNTIF(beosztás!$BP214:$CT214,"DU")*8</f>
        <v>0</v>
      </c>
      <c r="AX212" s="706">
        <f>COUNTIF(beosztás!$BP214:$CT214,"ÉJ")*8</f>
        <v>8</v>
      </c>
      <c r="AY212" s="706">
        <f>COUNTIF(beosztás!$BP214:$CT214,"N")*12</f>
        <v>72</v>
      </c>
      <c r="AZ212" s="706">
        <f>COUNTIF(beosztás!$BP214:$CT214,"é")*12</f>
        <v>48</v>
      </c>
      <c r="BA212" s="706">
        <f>SUM(beosztás!$BP214:$CT214)</f>
        <v>0</v>
      </c>
      <c r="BB212" s="706">
        <f>COUNTIF(beosztás!$BP214:$CT214,"FÜ")*8</f>
        <v>8</v>
      </c>
      <c r="BC212" s="895">
        <f>(COUNTIF(beosztás!$BP214:$CT214,"SN")*12)+(COUNTIF(beosztás!$BP214:$CT214,"SDE")*8)+(COUNTIF(beosztás!$BP214:$CT214,"SDU")*8)+(COUNTIF(beosztás!$BP214:$CT214,"SÉ")*12)+(COUNTIF(beosztás!$BP214:$CT214,"SÉJ")*8)+(COUNTIF(beosztás!$BP214:$CT214,"S1")*1)+(COUNTIF(beosztás!$BP214:$CT214,"S2")*2)+(COUNTIF(beosztás!$BP214:$CT214,"S3")*3)+(COUNTIF(beosztás!$BP214:$CT214,"S4")*4)+(COUNTIF(beosztás!$BP214:$CT214,"S5")*5)+(COUNTIF(beosztás!$BP214:$CT214,"S6")*6)+(COUNTIF(beosztás!$BP214:$CT214,"S7")*7)+(COUNTIF(beosztás!$BP214:$CT214,"S8")*8)+(COUNTIF(beosztás!$BP214:$CT214,"S9")*9)+(COUNTIF(beosztás!$BP214:$CT214,"S10")*10)+(COUNTIF(beosztás!$BP214:$CT214,"S11")*11)+(COUNTIF(beosztás!$BP214:$CT214,"S12")*12)</f>
        <v>24</v>
      </c>
      <c r="BD212" s="706">
        <f>COUNTIF(beosztás!$BP214:$CT214,"BN")*12+COUNTIF(beosztás!$BP214:$CT214,"BÉ")*12+COUNTIF(beosztás!$BP214:$CT214,"BDE")*8+COUNTIF(beosztás!$BP214:$CT214,"BDU")*8+COUNTIF(beosztás!$BP214:$CT214,"BÉJ")*8+COUNTIF(beosztás!$BP214:$CT214,"B1")*1+COUNTIF(beosztás!$BP214:$CT214,"B2")*2+COUNTIF(beosztás!$BP214:$CT214,"B3")*3+COUNTIF(beosztás!$BP214:$CT214,"B5")*5+COUNTIF(beosztás!$BP214:$CT214,"B6")*6+COUNTIF(beosztás!$BP214:$CT214,"B7")*7+COUNTIF(beosztás!$BP214:$CT214,"B8")*8+COUNTIF(beosztás!$BP214:$CT214,"B9")*9+COUNTIF(beosztás!$BP214:$CT214,"B10")*10+COUNTIF(beosztás!$BP214:$CT214,"B11")*11+COUNTIF(beosztás!$BP214:$CT214,"B12")*12+COUNTIF(beosztás!$BP214:$CT214,"BP")*0</f>
        <v>0</v>
      </c>
      <c r="BE212" s="330">
        <f t="shared" si="985"/>
        <v>160</v>
      </c>
      <c r="BF212" s="706">
        <f>IF(C212="",0,alapadatok!$AN$4)</f>
        <v>160</v>
      </c>
      <c r="BG212" s="330">
        <f t="shared" si="920"/>
        <v>0</v>
      </c>
      <c r="BH212" s="739">
        <f t="shared" si="986"/>
        <v>24</v>
      </c>
      <c r="BI212" s="325"/>
      <c r="BJ212" s="705">
        <f>COUNTIF(beosztás!$CU214:$DX214,"DE")*8</f>
        <v>0</v>
      </c>
      <c r="BK212" s="706">
        <f>COUNTIF(beosztás!$CU214:$DX214,"DU")*8</f>
        <v>0</v>
      </c>
      <c r="BL212" s="706">
        <f>COUNTIF(beosztás!$CU214:$DX214,"ÉJ")*8</f>
        <v>0</v>
      </c>
      <c r="BM212" s="706">
        <f>COUNTIF(beosztás!$CU214:$DX214,"N")*12</f>
        <v>36</v>
      </c>
      <c r="BN212" s="706">
        <f>COUNTIF(beosztás!$CU214:$DX214,"É")*12</f>
        <v>0</v>
      </c>
      <c r="BO212" s="706">
        <f>SUM(beosztás!$CU214:$DX214)</f>
        <v>0</v>
      </c>
      <c r="BP212" s="895">
        <f>(COUNTIF(beosztás!$CU214:$DX214,"SN")*12)+(COUNTIF(beosztás!$CU214:$DX214,"SDE")*8)+(COUNTIF(beosztás!$CU214:$DX214,"SDU")*8)+(COUNTIF(beosztás!$CU214:$DX214,"SÉ")*12)+(COUNTIF(beosztás!$CU214:$DX214,"SÉJ")*8)+(COUNTIF(beosztás!$CU214:$DX214,"S1")*1)+(COUNTIF(beosztás!$CU214:$DX214,"S2")*2)+(COUNTIF(beosztás!$CU214:$DX214,"S3")*3)+(COUNTIF(beosztás!$CU214:$DX214,"S4")*4)+(COUNTIF(beosztás!$CU214:$DX214,"S5")*5)+(COUNTIF(beosztás!$CU214:$DX214,"S6")*6)+(COUNTIF(beosztás!$CU214:$DX214,"S7")*7)+(COUNTIF(beosztás!$CU214:$DX214,"S8")*8)+(COUNTIF(beosztás!$CU214:$DX214,"S9")*9)+(COUNTIF(beosztás!$CU214:$DX214,"S10")*10)+(COUNTIF(beosztás!$CU214:$DX214,"S11")*11)+(COUNTIF(beosztás!$CU214:$DX214,"S12")*12)</f>
        <v>0</v>
      </c>
      <c r="BQ212" s="706">
        <f>COUNTIF(beosztás!$CU214:$DX214,"FÜ")*8</f>
        <v>8</v>
      </c>
      <c r="BR212" s="706">
        <f>COUNTIF(beosztás!$CU214:$DX214,"BN")*12+COUNTIF(beosztás!$CU214:$DX214,"BÉ")*12+COUNTIF(beosztás!$CU214:$DX214,"BDE")*8+COUNTIF(beosztás!$CU214:$DX214,"BDU")*8+COUNTIF(beosztás!$CU214:$DX214,"BÉJ")*8+COUNTIF(beosztás!$CU214:$DX214,"B1")*1+COUNTIF(beosztás!$CU214:$DX214,"B2")*2+COUNTIF(beosztás!$CU214:$DX214,"B3")*3+COUNTIF(beosztás!$CU214:$DX214,"B5")*5+COUNTIF(beosztás!$CU214:$DX214,"B6")*6+COUNTIF(beosztás!$CU214:$DX214,"B7")*7+COUNTIF(beosztás!$CU214:$DX214,"B8")*8+COUNTIF(beosztás!$CU214:$DX214,"B9")*9+COUNTIF(beosztás!$CU214:$DX214,"B10")*10+COUNTIF(beosztás!$CU214:$DX214,"B11")*11+COUNTIF(beosztás!$CU214:$DX214,"B12")*12+COUNTIF(beosztás!$CU214:$DX214,"BP")*0</f>
        <v>0</v>
      </c>
      <c r="BS212" s="330">
        <f t="shared" si="987"/>
        <v>36</v>
      </c>
      <c r="BT212" s="706">
        <f>IF(C212="",0,alapadatok!$AN$5)</f>
        <v>168</v>
      </c>
      <c r="BU212" s="330">
        <f t="shared" si="923"/>
        <v>-132</v>
      </c>
      <c r="BV212" s="739">
        <f t="shared" si="988"/>
        <v>0</v>
      </c>
      <c r="BW212" s="325"/>
      <c r="BX212" s="329">
        <f t="shared" si="925"/>
        <v>8</v>
      </c>
      <c r="BY212" s="330">
        <f t="shared" si="926"/>
        <v>0</v>
      </c>
      <c r="BZ212" s="330">
        <f t="shared" si="927"/>
        <v>8</v>
      </c>
      <c r="CA212" s="330">
        <f t="shared" si="928"/>
        <v>108</v>
      </c>
      <c r="CB212" s="330">
        <f t="shared" si="929"/>
        <v>48</v>
      </c>
      <c r="CC212" s="330">
        <f t="shared" si="930"/>
        <v>0</v>
      </c>
      <c r="CD212" s="330">
        <f t="shared" si="931"/>
        <v>24</v>
      </c>
      <c r="CE212" s="330">
        <f t="shared" si="932"/>
        <v>16</v>
      </c>
      <c r="CF212" s="330">
        <f t="shared" si="933"/>
        <v>0</v>
      </c>
      <c r="CG212" s="330">
        <f t="shared" si="934"/>
        <v>196</v>
      </c>
      <c r="CH212" s="330">
        <f t="shared" si="935"/>
        <v>328</v>
      </c>
      <c r="CI212" s="330">
        <f t="shared" si="936"/>
        <v>-132</v>
      </c>
      <c r="CJ212" s="739">
        <f t="shared" si="989"/>
        <v>24</v>
      </c>
      <c r="CK212" s="326"/>
      <c r="CL212" s="705">
        <f>COUNTIF(beosztás!$DY214:$FC214,"DE")*8</f>
        <v>0</v>
      </c>
      <c r="CM212" s="706">
        <f>COUNTIF(beosztás!$DY214:$FC214,"DU")*8</f>
        <v>0</v>
      </c>
      <c r="CN212" s="706">
        <f>COUNTIF(beosztás!$DY214:$FC214,"ÉJ")*8</f>
        <v>0</v>
      </c>
      <c r="CO212" s="706">
        <f>COUNTIF(beosztás!$DY214:$FC214,"N")*12</f>
        <v>0</v>
      </c>
      <c r="CP212" s="706">
        <f>COUNTIF(beosztás!$DY214:$FC214,"é")*12</f>
        <v>0</v>
      </c>
      <c r="CQ212" s="706">
        <f>SUM(beosztás!$DY214:$FC214)</f>
        <v>0</v>
      </c>
      <c r="CR212" s="706">
        <f>COUNTIF(beosztás!$DY214:$FC214,"FÜ")*8</f>
        <v>0</v>
      </c>
      <c r="CS212" s="895">
        <f>(COUNTIF(beosztás!$DY214:$FC214,"SN")*12)+(COUNTIF(beosztás!$DY214:$FC214,"SDE")*8)+(COUNTIF(beosztás!$DY214:$FC214,"SDU")*8)+(COUNTIF(beosztás!$DY214:$FC214,"SÉ")*12)+(COUNTIF(beosztás!$DY214:$FC214,"SÉJ")*8)+(COUNTIF(beosztás!$DY214:$FC214,"S1")*1)+(COUNTIF(beosztás!$DY214:$FC214,"S2")*2)+(COUNTIF(beosztás!$DY214:$FC214,"S3")*3)+(COUNTIF(beosztás!$DY214:$FC214,"S4")*4)+(COUNTIF(beosztás!$DY214:$FC214,"S5")*5)+(COUNTIF(beosztás!$DY214:$FC214,"S6")*6)+(COUNTIF(beosztás!$DY214:$FC214,"S7")*7)+(COUNTIF(beosztás!$DY214:$FC214,"S8")*8)+(COUNTIF(beosztás!$DY214:$FC214,"S9")*9)+(COUNTIF(beosztás!$DY214:$FC214,"S10")*10)+(COUNTIF(beosztás!$DY214:$FC214,"S11")*11)+(COUNTIF(beosztás!$DY214:$FC214,"S12")*12)</f>
        <v>0</v>
      </c>
      <c r="CT212" s="706">
        <f>COUNTIF(beosztás!$DY214:$FC214,"BN")*12+COUNTIF(beosztás!$DY214:$FC214,"BÉ")*12+COUNTIF(beosztás!$DY214:$FC214,"BDE")*8+COUNTIF(beosztás!$DY214:$FC214,"BDU")*8+COUNTIF(beosztás!$DY214:$FC214,"BÉJ")*8+COUNTIF(beosztás!$DY214:$FC214,"B1")*1+COUNTIF(beosztás!$DY214:$FC214,"B2")*2+COUNTIF(beosztás!$DY214:$FC214,"B3")*3+COUNTIF(beosztás!$DY214:$FC214,"B5")*5+COUNTIF(beosztás!$DY214:$FC214,"B6")*6+COUNTIF(beosztás!$DY214:$FC214,"B7")*7+COUNTIF(beosztás!$DY214:$FC214,"B8")*8+COUNTIF(beosztás!$DY214:$FC214,"B9")*9+COUNTIF(beosztás!$DY214:$FC214,"B10")*10+COUNTIF(beosztás!$DY214:$FC214,"B11")*11+COUNTIF(beosztás!$DY214:$FC214,"B12")*12+COUNTIF(beosztás!$DY214:$FC214,"BP")*0</f>
        <v>0</v>
      </c>
      <c r="CU212" s="330">
        <f t="shared" si="990"/>
        <v>0</v>
      </c>
      <c r="CV212" s="706">
        <f>IF(C212="",0,alapadatok!$AN$6)</f>
        <v>168</v>
      </c>
      <c r="CW212" s="330">
        <f t="shared" si="863"/>
        <v>-168</v>
      </c>
      <c r="CX212" s="905">
        <f t="shared" si="991"/>
        <v>0</v>
      </c>
      <c r="CY212" s="325"/>
      <c r="CZ212" s="705">
        <f>COUNTIF(beosztás!$FD214:$GG214,"DE")*8</f>
        <v>0</v>
      </c>
      <c r="DA212" s="706">
        <f>COUNTIF(beosztás!$FD214:$GG214,"DU")*8</f>
        <v>0</v>
      </c>
      <c r="DB212" s="706">
        <f>COUNTIF(beosztás!$FD214:$GG214,"ÉJ")*8</f>
        <v>0</v>
      </c>
      <c r="DC212" s="706">
        <f>COUNTIF(beosztás!$FD214:$GG214,"N")*12</f>
        <v>0</v>
      </c>
      <c r="DD212" s="706">
        <f>COUNTIF(beosztás!$FD214:$GG214,"É")*12</f>
        <v>0</v>
      </c>
      <c r="DE212" s="706">
        <f>SUM(beosztás!$FD214:$GG214)</f>
        <v>0</v>
      </c>
      <c r="DF212" s="895">
        <f>(COUNTIF(beosztás!$FD214:$GG214,"SN")*12)+(COUNTIF(beosztás!$FD214:$GG214,"SDE")*8)+(COUNTIF(beosztás!$FD214:$GG214,"SDU")*8)+(COUNTIF(beosztás!$FD214:$GG214,"SÉ")*12)+(COUNTIF(beosztás!$FD214:$GG214,"SÉJ")*8)+(COUNTIF(beosztás!$FD214:$GG214,"S1")*1)+(COUNTIF(beosztás!$FD214:$GG214,"S2")*2)+(COUNTIF(beosztás!$FD214:$GG214,"S3")*3)+(COUNTIF(beosztás!$FD214:$GG214,"S4")*4)+(COUNTIF(beosztás!$FD214:$GG214,"S5")*5)+(COUNTIF(beosztás!$FD214:$GG214,"S6")*6)+(COUNTIF(beosztás!$FD214:$GG214,"S7")*7)+(COUNTIF(beosztás!$FD214:$GG214,"S8")*8)+(COUNTIF(beosztás!$FD214:$GG214,"S9")*9)+(COUNTIF(beosztás!$FD214:$GG214,"S10")*10)+(COUNTIF(beosztás!$FD214:$GG214,"S11")*11)+(COUNTIF(beosztás!$FD214:$GG214,"S12")*12)</f>
        <v>0</v>
      </c>
      <c r="DG212" s="706">
        <f>COUNTIF(beosztás!$FD214:$GG214,"FÜ")*8</f>
        <v>0</v>
      </c>
      <c r="DH212" s="706">
        <f>COUNTIF(beosztás!$FD214:$GG214,"BN")*12+COUNTIF(beosztás!$FD214:$GG214,"BÉ")*12+COUNTIF(beosztás!$FD214:$GG214,"BDE")*8+COUNTIF(beosztás!$FD214:$GG214,"BDU")*8+COUNTIF(beosztás!$FD214:$GG214,"BÉJ")*8+COUNTIF(beosztás!$FD214:$GG214,"B1")*1+COUNTIF(beosztás!$FD214:$GG214,"B2")*2+COUNTIF(beosztás!$FD214:$GG214,"B3")*3+COUNTIF(beosztás!$FD214:$GG214,"B5")*5+COUNTIF(beosztás!$FD214:$GG214,"B6")*6+COUNTIF(beosztás!$FD214:$GG214,"B7")*7+COUNTIF(beosztás!$FD214:$GG214,"B8")*8+COUNTIF(beosztás!$FD214:$GG214,"B9")*9+COUNTIF(beosztás!$FD214:$GG214,"B10")*10+COUNTIF(beosztás!$FD214:$GG214,"B11")*11+COUNTIF(beosztás!$FD214:$GG214,"B12")*12+COUNTIF(beosztás!$FD214:$GG214,"BP")*0</f>
        <v>0</v>
      </c>
      <c r="DI212" s="330">
        <f t="shared" si="992"/>
        <v>0</v>
      </c>
      <c r="DJ212" s="706">
        <f>IF(C212="",0,alapadatok!$AN$7)</f>
        <v>160</v>
      </c>
      <c r="DK212" s="330">
        <f t="shared" si="864"/>
        <v>-160</v>
      </c>
      <c r="DL212" s="739">
        <f t="shared" si="993"/>
        <v>0</v>
      </c>
      <c r="DM212" s="325"/>
      <c r="DN212" s="329">
        <f t="shared" si="865"/>
        <v>0</v>
      </c>
      <c r="DO212" s="330">
        <f t="shared" si="866"/>
        <v>0</v>
      </c>
      <c r="DP212" s="330">
        <f t="shared" si="867"/>
        <v>0</v>
      </c>
      <c r="DQ212" s="330">
        <f t="shared" si="868"/>
        <v>0</v>
      </c>
      <c r="DR212" s="330">
        <f t="shared" si="869"/>
        <v>0</v>
      </c>
      <c r="DS212" s="330">
        <f t="shared" si="870"/>
        <v>0</v>
      </c>
      <c r="DT212" s="330">
        <f t="shared" si="871"/>
        <v>0</v>
      </c>
      <c r="DU212" s="330">
        <f t="shared" si="872"/>
        <v>0</v>
      </c>
      <c r="DV212" s="330">
        <f t="shared" si="873"/>
        <v>0</v>
      </c>
      <c r="DW212" s="330">
        <f t="shared" si="874"/>
        <v>0</v>
      </c>
      <c r="DX212" s="330">
        <f t="shared" si="875"/>
        <v>328</v>
      </c>
      <c r="DY212" s="330">
        <f t="shared" si="876"/>
        <v>-328</v>
      </c>
      <c r="DZ212" s="905">
        <f t="shared" si="994"/>
        <v>0</v>
      </c>
      <c r="EA212" s="326"/>
      <c r="EB212" s="705">
        <f>COUNTIF(beosztás!$GH214:$HL214,"DE")*8</f>
        <v>0</v>
      </c>
      <c r="EC212" s="706">
        <f>COUNTIF(beosztás!$GH214:$HL214,"DU")*8</f>
        <v>0</v>
      </c>
      <c r="ED212" s="706">
        <f>COUNTIF(beosztás!$GH214:$HL214,"ÉJ")*8</f>
        <v>0</v>
      </c>
      <c r="EE212" s="706">
        <f>COUNTIF(beosztás!$GH214:$HL214,"N")*12</f>
        <v>0</v>
      </c>
      <c r="EF212" s="706">
        <f>COUNTIF(beosztás!$GH214:$HL214,"é")*12</f>
        <v>0</v>
      </c>
      <c r="EG212" s="706">
        <f>SUM(beosztás!$GH214:$HL214)</f>
        <v>0</v>
      </c>
      <c r="EH212" s="706">
        <f>COUNTIF(beosztás!$GH214:$HL214,"FÜ")*8</f>
        <v>0</v>
      </c>
      <c r="EI212" s="895">
        <f>(COUNTIF(beosztás!$GH214:$HL214,"SN")*12)+(COUNTIF(beosztás!$GH214:$HL214,"SDE")*8)+(COUNTIF(beosztás!$GH214:$HL214,"SDU")*8)+(COUNTIF(beosztás!$GH214:$HL214,"SÉ")*12)+(COUNTIF(beosztás!$GH214:$HL214,"SÉJ")*8)+(COUNTIF(beosztás!$GH214:$HL214,"S1")*1)+(COUNTIF(beosztás!$GH214:$HL214,"S2")*2)+(COUNTIF(beosztás!$GH214:$HL214,"S3")*3)+(COUNTIF(beosztás!$GH214:$HL214,"S4")*4)+(COUNTIF(beosztás!$GH214:$HL214,"S5")*5)+(COUNTIF(beosztás!$GH214:$HL214,"S6")*6)+(COUNTIF(beosztás!$GH214:$HL214,"S7")*7)+(COUNTIF(beosztás!$GH214:$HL214,"S8")*8)+(COUNTIF(beosztás!$GH214:$HL214,"S9")*9)+(COUNTIF(beosztás!$GH214:$HL214,"S10")*10)+(COUNTIF(beosztás!$GH214:$HL214,"S11")*11)+(COUNTIF(beosztás!$GH214:$HL214,"S12")*12)</f>
        <v>0</v>
      </c>
      <c r="EJ212" s="706">
        <f>COUNTIF(beosztás!$GH214:$HL214,"BN")*12+COUNTIF(beosztás!$GH214:$HL214,"BÉ")*12+COUNTIF(beosztás!$GH214:$HL214,"BDE")*8+COUNTIF(beosztás!$GH214:$HL214,"BDU")*8+COUNTIF(beosztás!$GH214:$HL214,"BÉJ")*8+COUNTIF(beosztás!$GH214:$HL214,"B1")*1+COUNTIF(beosztás!$GH214:$HL214,"B2")*2+COUNTIF(beosztás!$GH214:$HL214,"B3")*3+COUNTIF(beosztás!$GH214:$HL214,"B5")*5+COUNTIF(beosztás!$GH214:$HL214,"B6")*6+COUNTIF(beosztás!$GH214:$HL214,"B7")*7+COUNTIF(beosztás!$GH214:$HL214,"B8")*8+COUNTIF(beosztás!$GH214:$HL214,"B9")*9+COUNTIF(beosztás!$GH214:$HL214,"B10")*10+COUNTIF(beosztás!$GH214:$HL214,"B11")*11+COUNTIF(beosztás!$GH214:$HL214,"B12")*12+COUNTIF(beosztás!$GH214:$HL214,"BP")*0</f>
        <v>0</v>
      </c>
      <c r="EK212" s="330">
        <f t="shared" si="995"/>
        <v>0</v>
      </c>
      <c r="EL212" s="706">
        <f>IF(C212="",0,alapadatok!$AN$8)</f>
        <v>184</v>
      </c>
      <c r="EM212" s="330">
        <f t="shared" si="877"/>
        <v>-184</v>
      </c>
      <c r="EN212" s="905">
        <f t="shared" si="996"/>
        <v>0</v>
      </c>
      <c r="EO212" s="325"/>
      <c r="EP212" s="705">
        <f>COUNTIF(beosztás!$HM214:$IQ214,"DE")*8</f>
        <v>0</v>
      </c>
      <c r="EQ212" s="706">
        <f>COUNTIF(beosztás!$HM214:$IQ214,"DU")*8</f>
        <v>0</v>
      </c>
      <c r="ER212" s="706">
        <f>COUNTIF(beosztás!$HM214:$IQ214,"ÉJ")*8</f>
        <v>0</v>
      </c>
      <c r="ES212" s="706">
        <f>COUNTIF(beosztás!$HM214:$IQ214,"N")*12</f>
        <v>0</v>
      </c>
      <c r="ET212" s="706">
        <f>COUNTIF(beosztás!$HM214:$IQ214,"É")*12</f>
        <v>0</v>
      </c>
      <c r="EU212" s="706">
        <f>SUM(beosztás!$HM214:$IQ214)</f>
        <v>0</v>
      </c>
      <c r="EV212" s="895">
        <f>(COUNTIF(beosztás!$HM214:$IQ214,"SN")*12)+(COUNTIF(beosztás!$HM214:$IQ214,"SDE")*8)+(COUNTIF(beosztás!$HM214:$IQ214,"SDU")*8)+(COUNTIF(beosztás!$HM214:$IQ214,"SÉ")*12)+(COUNTIF(beosztás!$HM214:$IQ214,"SÉJ")*8)+(COUNTIF(beosztás!$HM214:$IQ214,"S1")*1)+(COUNTIF(beosztás!$HM214:$IQ214,"S2")*2)+(COUNTIF(beosztás!$HM214:$IQ214,"S3")*3)+(COUNTIF(beosztás!$HM214:$IQ214,"S4")*4)+(COUNTIF(beosztás!$HM214:$IQ214,"S5")*5)+(COUNTIF(beosztás!$HM214:$IQ214,"S6")*6)+(COUNTIF(beosztás!$HM214:$IQ214,"S7")*7)+(COUNTIF(beosztás!$HM214:$IQ214,"S8")*8)+(COUNTIF(beosztás!$HM214:$IQ214,"S9")*9)+(COUNTIF(beosztás!$HM214:$IQ214,"S10")*10)+(COUNTIF(beosztás!$HM214:$IQ214,"S11")*11)+(COUNTIF(beosztás!$HM214:$IQ214,"S12")*12)</f>
        <v>0</v>
      </c>
      <c r="EW212" s="706">
        <f>COUNTIF(beosztás!$HM214:$IQ214,"FÜ")*8</f>
        <v>0</v>
      </c>
      <c r="EX212" s="706">
        <f>COUNTIF(beosztás!$HM214:$IQ214,"BN")*12+COUNTIF(beosztás!$HM214:$IQ214,"BÉ")*12+COUNTIF(beosztás!$HM214:$IQ214,"BDE")*8+COUNTIF(beosztás!$HM214:$IQ214,"BDU")*8+COUNTIF(beosztás!$HM214:$IQ214,"BÉJ")*8+COUNTIF(beosztás!$HM214:$IQ214,"B1")*1+COUNTIF(beosztás!$HM214:$IQ214,"B2")*2+COUNTIF(beosztás!$HM214:$IQ214,"B3")*3+COUNTIF(beosztás!$HM214:$IQ214,"B5")*5+COUNTIF(beosztás!$HM214:$IQ214,"B6")*6+COUNTIF(beosztás!$HM214:$IQ214,"B7")*7+COUNTIF(beosztás!$HM214:$IQ214,"B8")*8+COUNTIF(beosztás!$HM214:$IQ214,"B9")*9+COUNTIF(beosztás!$HM214:$IQ214,"B10")*10+COUNTIF(beosztás!$HM214:$IQ214,"B11")*11+COUNTIF(beosztás!$HM214:$IQ214,"B12")*12+COUNTIF(beosztás!$HM214:$IQ214,"BP")*0</f>
        <v>0</v>
      </c>
      <c r="EY212" s="330">
        <f t="shared" si="997"/>
        <v>0</v>
      </c>
      <c r="EZ212" s="706">
        <f>IF(C212="",0,alapadatok!$AN$9)</f>
        <v>168</v>
      </c>
      <c r="FA212" s="330">
        <f t="shared" si="878"/>
        <v>-168</v>
      </c>
      <c r="FB212" s="905">
        <f t="shared" si="998"/>
        <v>0</v>
      </c>
      <c r="FC212" s="325"/>
      <c r="FD212" s="329">
        <f t="shared" si="879"/>
        <v>0</v>
      </c>
      <c r="FE212" s="330">
        <f t="shared" si="880"/>
        <v>0</v>
      </c>
      <c r="FF212" s="330">
        <f t="shared" si="881"/>
        <v>0</v>
      </c>
      <c r="FG212" s="330">
        <f t="shared" si="882"/>
        <v>0</v>
      </c>
      <c r="FH212" s="330">
        <f t="shared" si="883"/>
        <v>0</v>
      </c>
      <c r="FI212" s="330">
        <f t="shared" si="884"/>
        <v>0</v>
      </c>
      <c r="FJ212" s="330">
        <f t="shared" si="885"/>
        <v>0</v>
      </c>
      <c r="FK212" s="330">
        <f t="shared" si="886"/>
        <v>0</v>
      </c>
      <c r="FL212" s="330">
        <f t="shared" si="887"/>
        <v>0</v>
      </c>
      <c r="FM212" s="330">
        <f t="shared" si="888"/>
        <v>0</v>
      </c>
      <c r="FN212" s="330">
        <f t="shared" si="889"/>
        <v>352</v>
      </c>
      <c r="FO212" s="330">
        <f t="shared" si="890"/>
        <v>-352</v>
      </c>
      <c r="FP212" s="905">
        <f t="shared" si="999"/>
        <v>0</v>
      </c>
      <c r="FQ212" s="326"/>
      <c r="FR212" s="705">
        <f>COUNTIF(beosztás!$IR214:$JU214,"DE")*8</f>
        <v>0</v>
      </c>
      <c r="FS212" s="706">
        <f>COUNTIF(beosztás!$IR214:$JU214,"DU")*8</f>
        <v>0</v>
      </c>
      <c r="FT212" s="706">
        <f>COUNTIF(beosztás!$IR214:$JU214,"ÉJ")*8</f>
        <v>0</v>
      </c>
      <c r="FU212" s="706">
        <f>COUNTIF(beosztás!$IR214:$JU214,"N")*12</f>
        <v>0</v>
      </c>
      <c r="FV212" s="706">
        <f>COUNTIF(beosztás!$IR214:$JU214,"é")*12</f>
        <v>0</v>
      </c>
      <c r="FW212" s="706">
        <f>SUM(beosztás!$IR214:$JU214)</f>
        <v>0</v>
      </c>
      <c r="FX212" s="706">
        <f>COUNTIF(beosztás!$IR214:$JU214,"FÜ")*8</f>
        <v>0</v>
      </c>
      <c r="FY212" s="895">
        <f>(COUNTIF(beosztás!$IR214:$JU214,"SN")*12)+(COUNTIF(beosztás!$IR214:$JU214,"SDE")*8)+(COUNTIF(beosztás!$IR214:$JU214,"SDU")*8)+(COUNTIF(beosztás!$IR214:$JU214,"SÉ")*12)+(COUNTIF(beosztás!$IR214:$JU214,"SÉJ")*8)+(COUNTIF(beosztás!$IR214:$JU214,"S1")*1)+(COUNTIF(beosztás!$IR214:$JU214,"S2")*2)+(COUNTIF(beosztás!$IR214:$JU214,"S3")*3)+(COUNTIF(beosztás!$IR214:$JU214,"S4")*4)+(COUNTIF(beosztás!$IR214:$JU214,"S5")*5)+(COUNTIF(beosztás!$IR214:$JU214,"S6")*6)+(COUNTIF(beosztás!$IR214:$JU214,"S7")*7)+(COUNTIF(beosztás!$IR214:$JU214,"S8")*8)+(COUNTIF(beosztás!$IR214:$JU214,"S9")*9)+(COUNTIF(beosztás!$IR214:$JU214,"S10")*10)+(COUNTIF(beosztás!$IR214:$JU214,"S11")*11)+(COUNTIF(beosztás!$IR214:$JU214,"S12")*12)</f>
        <v>0</v>
      </c>
      <c r="FZ212" s="706">
        <f>COUNTIF(beosztás!$IR214:$JU214,"BN")*12+COUNTIF(beosztás!$IR214:$JU214,"BÉ")*12+COUNTIF(beosztás!$IR214:$JU214,"BDE")*8+COUNTIF(beosztás!$IR214:$JU214,"BDU")*8+COUNTIF(beosztás!$IR214:$JU214,"BÉJ")*8+COUNTIF(beosztás!$IR214:$JU214,"B1")*1+COUNTIF(beosztás!$IR214:$JU214,"B2")*2+COUNTIF(beosztás!$IR214:$JU214,"B3")*3+COUNTIF(beosztás!$IR214:$JU214,"B5")*5+COUNTIF(beosztás!$IR214:$JU214,"B6")*6+COUNTIF(beosztás!$IR214:$JU214,"B7")*7+COUNTIF(beosztás!$IR214:$JU214,"B8")*8+COUNTIF(beosztás!$IR214:$JU214,"B9")*9+COUNTIF(beosztás!$IR214:$JU214,"B10")*10+COUNTIF(beosztás!$IR214:$JU214,"B11")*11+COUNTIF(beosztás!$IR214:$JU214,"B12")*12+COUNTIF(beosztás!$IR214:$JU214,"BP")*0</f>
        <v>0</v>
      </c>
      <c r="GA212" s="330">
        <f t="shared" si="1000"/>
        <v>0</v>
      </c>
      <c r="GB212" s="706">
        <f>IF(C212="",0,alapadatok!$AN$10)</f>
        <v>168</v>
      </c>
      <c r="GC212" s="330">
        <f t="shared" si="891"/>
        <v>-168</v>
      </c>
      <c r="GD212" s="905">
        <f t="shared" si="1001"/>
        <v>0</v>
      </c>
      <c r="GE212" s="327"/>
      <c r="GF212" s="705">
        <f>COUNTIF(beosztás!$JV214:$KZ214,"DE")*8</f>
        <v>0</v>
      </c>
      <c r="GG212" s="706">
        <f>COUNTIF(beosztás!$JV214:$KZ214,"DU")*8</f>
        <v>0</v>
      </c>
      <c r="GH212" s="706">
        <f>COUNTIF(beosztás!$JV214:$KZ214,"ÉJ")*8</f>
        <v>0</v>
      </c>
      <c r="GI212" s="706">
        <f>COUNTIF(beosztás!$JV214:$KZ214,"N")*12</f>
        <v>0</v>
      </c>
      <c r="GJ212" s="706">
        <f>COUNTIF(beosztás!$JV214:$KZ214,"É")*12</f>
        <v>0</v>
      </c>
      <c r="GK212" s="706">
        <f>SUM(beosztás!$JV214:$KZ214)</f>
        <v>0</v>
      </c>
      <c r="GL212" s="895">
        <f>(COUNTIF(beosztás!$JV214:$KZ214,"SN")*12)+(COUNTIF(beosztás!$JV214:$KZ214,"SDE")*8)+(COUNTIF(beosztás!$JV214:$KZ214,"SDU")*8)+(COUNTIF(beosztás!$JV214:$KZ214,"SÉ")*12)+(COUNTIF(beosztás!$JV214:$KZ214,"SÉJ")*8)+(COUNTIF(beosztás!$JV214:$KZ214,"S1")*1)+(COUNTIF(beosztás!$JV214:$KZ214,"S2")*2)+(COUNTIF(beosztás!$JV214:$KZ214,"S3")*3)+(COUNTIF(beosztás!$JV214:$KZ214,"S4")*4)+(COUNTIF(beosztás!$JV214:$KZ214,"S5")*5)+(COUNTIF(beosztás!$JV214:$KZ214,"S6")*6)+(COUNTIF(beosztás!$JV214:$KZ214,"S7")*7)+(COUNTIF(beosztás!$JV214:$KZ214,"S8")*8)+(COUNTIF(beosztás!$JV214:$KZ214,"S9")*9)+(COUNTIF(beosztás!$JV214:$KZ214,"S10")*10)+(COUNTIF(beosztás!$JV214:$KZ214,"S11")*11)+(COUNTIF(beosztás!$JV214:$KZ214,"S12")*12)</f>
        <v>0</v>
      </c>
      <c r="GM212" s="706">
        <f>COUNTIF(beosztás!$JV214:$KZ214,"FÜ")*8</f>
        <v>0</v>
      </c>
      <c r="GN212" s="706">
        <f>COUNTIF(beosztás!$JV214:$KZ214,"BN")*12+COUNTIF(beosztás!$JV214:$KZ214,"BÉ")*12+COUNTIF(beosztás!$JV214:$KZ214,"BDE")*8+COUNTIF(beosztás!$JV214:$KZ214,"BDU")*8+COUNTIF(beosztás!$JV214:$KZ214,"BÉJ")*8+COUNTIF(beosztás!$JV214:$KZ214,"B1")*1+COUNTIF(beosztás!$JV214:$KZ214,"B2")*2+COUNTIF(beosztás!$JV214:$KZ214,"B3")*3+COUNTIF(beosztás!$JV214:$KZ214,"B5")*5+COUNTIF(beosztás!$JV214:$KZ214,"B6")*6+COUNTIF(beosztás!$JV214:$KZ214,"B7")*7+COUNTIF(beosztás!$JV214:$KZ214,"B8")*8+COUNTIF(beosztás!$JV214:$KZ214,"B9")*9+COUNTIF(beosztás!$JV214:$KZ214,"B10")*10+COUNTIF(beosztás!$JV214:$KZ214,"B11")*11+COUNTIF(beosztás!$JV214:$KZ214,"B12")*12+COUNTIF(beosztás!$JV214:$KZ214,"BP")*0</f>
        <v>0</v>
      </c>
      <c r="GO212" s="330">
        <f t="shared" si="1002"/>
        <v>0</v>
      </c>
      <c r="GP212" s="706">
        <f>IF(C212="",0,alapadatok!$AN$11)</f>
        <v>176</v>
      </c>
      <c r="GQ212" s="330">
        <f t="shared" si="892"/>
        <v>-176</v>
      </c>
      <c r="GR212" s="905">
        <f t="shared" si="1003"/>
        <v>0</v>
      </c>
      <c r="GS212" s="327"/>
      <c r="GT212" s="329">
        <f t="shared" si="893"/>
        <v>0</v>
      </c>
      <c r="GU212" s="330">
        <f t="shared" si="894"/>
        <v>0</v>
      </c>
      <c r="GV212" s="330">
        <f t="shared" si="895"/>
        <v>0</v>
      </c>
      <c r="GW212" s="330">
        <f t="shared" si="896"/>
        <v>0</v>
      </c>
      <c r="GX212" s="330">
        <f t="shared" si="897"/>
        <v>0</v>
      </c>
      <c r="GY212" s="330">
        <f t="shared" si="898"/>
        <v>0</v>
      </c>
      <c r="GZ212" s="330">
        <f t="shared" si="899"/>
        <v>0</v>
      </c>
      <c r="HA212" s="330">
        <f t="shared" si="900"/>
        <v>0</v>
      </c>
      <c r="HB212" s="330">
        <f t="shared" si="901"/>
        <v>0</v>
      </c>
      <c r="HC212" s="330">
        <f t="shared" si="902"/>
        <v>0</v>
      </c>
      <c r="HD212" s="330">
        <f t="shared" si="903"/>
        <v>344</v>
      </c>
      <c r="HE212" s="330">
        <f t="shared" si="904"/>
        <v>-344</v>
      </c>
      <c r="HF212" s="905">
        <f t="shared" si="1004"/>
        <v>0</v>
      </c>
      <c r="HG212" s="326"/>
      <c r="HH212" s="705">
        <f>COUNTIF(beosztás!$LA214:$MD214,"DE")*8</f>
        <v>0</v>
      </c>
      <c r="HI212" s="706">
        <f>COUNTIF(beosztás!$LA214:$MD214,"DU")*8</f>
        <v>0</v>
      </c>
      <c r="HJ212" s="706">
        <f>COUNTIF(beosztás!$LA214:$MD214,"ÉJ")*8</f>
        <v>0</v>
      </c>
      <c r="HK212" s="706">
        <f>COUNTIF(beosztás!$LA214:$MD214,"N")*12</f>
        <v>0</v>
      </c>
      <c r="HL212" s="706">
        <f>COUNTIF(beosztás!$LA214:$MD214,"é")*12</f>
        <v>0</v>
      </c>
      <c r="HM212" s="706">
        <f>SUM(beosztás!$LA214:$MD214)</f>
        <v>0</v>
      </c>
      <c r="HN212" s="706">
        <f>COUNTIF(beosztás!$LA214:$MD214,"FÜ")*8</f>
        <v>0</v>
      </c>
      <c r="HO212" s="895">
        <f>(COUNTIF(beosztás!$LA214:$MD214,"SN")*12)+(COUNTIF(beosztás!$LA214:$MD214,"SDE")*8)+(COUNTIF(beosztás!$LA214:$MD214,"SDU")*8)+(COUNTIF(beosztás!$LA214:$MD214,"SÉ")*12)+(COUNTIF(beosztás!$LA214:$MD214,"SÉJ")*8)+(COUNTIF(beosztás!$LA214:$MD214,"S1")*1)+(COUNTIF(beosztás!$LA214:$MD214,"S2")*2)+(COUNTIF(beosztás!$LA214:$MD214,"S3")*3)+(COUNTIF(beosztás!$LA214:$MD214,"S4")*4)+(COUNTIF(beosztás!$LA214:$MD214,"S5")*5)+(COUNTIF(beosztás!$LA214:$MD214,"S6")*6)+(COUNTIF(beosztás!$LA214:$MD214,"S7")*7)+(COUNTIF(beosztás!$LA214:$MD214,"S8")*8)+(COUNTIF(beosztás!$LA214:$MD214,"S9")*9)+(COUNTIF(beosztás!$LA214:$MD214,"S10")*10)+(COUNTIF(beosztás!$LA214:$MD214,"S11")*11)+(COUNTIF(beosztás!$LA214:$MD214,"S12")*12)</f>
        <v>0</v>
      </c>
      <c r="HP212" s="706">
        <f>COUNTIF(beosztás!$LA214:$MD214,"BN")*12+COUNTIF(beosztás!$LA214:$MD214,"BÉ")*12+COUNTIF(beosztás!$LA214:$MD214,"BDE")*8+COUNTIF(beosztás!$LA214:$MD214,"BDU")*8+COUNTIF(beosztás!$LA214:$MD214,"BÉJ")*8+COUNTIF(beosztás!$LA214:$MD214,"B1")*1+COUNTIF(beosztás!$LA214:$MD214,"B2")*2+COUNTIF(beosztás!$LA214:$MD214,"B3")*3+COUNTIF(beosztás!$KZ214:$MC214,"B5")*5+COUNTIF(beosztás!$KZ214:$MC214,"B6")*6+COUNTIF(beosztás!$KZ214:$MC214,"B7")*7+COUNTIF(beosztás!$KZ214:$MC214,"B8")*8+COUNTIF(beosztás!$LA214:$MD214,"B9")*9+COUNTIF(beosztás!$LA214:$MD214,"B10")*10+COUNTIF(beosztás!$LA214:$MD214,"B11")*11+COUNTIF(beosztás!$LA214:$MD214,"B12")*12+COUNTIF(beosztás!$LA214:$MD214,"BP")*0</f>
        <v>0</v>
      </c>
      <c r="HQ212" s="330">
        <f t="shared" si="1005"/>
        <v>0</v>
      </c>
      <c r="HR212" s="706">
        <f>IF(C212="",0,alapadatok!$AN$12)</f>
        <v>160</v>
      </c>
      <c r="HS212" s="330">
        <f t="shared" si="954"/>
        <v>-160</v>
      </c>
      <c r="HT212" s="905">
        <f t="shared" si="1006"/>
        <v>0</v>
      </c>
      <c r="HU212" s="327"/>
      <c r="HV212" s="705">
        <f>COUNTIF(beosztás!$ME214:$NI214,"DE")*8</f>
        <v>0</v>
      </c>
      <c r="HW212" s="706">
        <f>COUNTIF(beosztás!$ME214:$NI214,"DU")*8</f>
        <v>0</v>
      </c>
      <c r="HX212" s="706">
        <f>COUNTIF(beosztás!$ME214:$NI214,"ÉJ")*8</f>
        <v>0</v>
      </c>
      <c r="HY212" s="706">
        <f>COUNTIF(beosztás!$ME214:$NI214,"N")*12</f>
        <v>0</v>
      </c>
      <c r="HZ212" s="706">
        <f>COUNTIF(beosztás!$ME214:$NI214,"É")*12</f>
        <v>0</v>
      </c>
      <c r="IA212" s="706">
        <f>SUM(beosztás!$ME214:$NI214)</f>
        <v>0</v>
      </c>
      <c r="IB212" s="706">
        <f>(COUNTIF(beosztás!$ME214:$NI214,"SN")*12)+(COUNTIF(beosztás!$ME214:$NI214,"SDE")*8)+(COUNTIF(beosztás!$ME214:$NI214,"SDU")*8)+(COUNTIF(beosztás!$ME214:$NI214,"SÉ")*12)+(COUNTIF(beosztás!$ME214:$NI214,"SÉJ")*8)+(COUNTIF(beosztás!$ME214:$NI214,"S1")*1)+(COUNTIF(beosztás!$ME214:$NI214,"S2")*2)+(COUNTIF(beosztás!$ME214:$NI214,"S3")*3)+(COUNTIF(beosztás!$ME214:$NI214,"S4")*4)+(COUNTIF(beosztás!$ME214:$NI214,"S5")*5)+(COUNTIF(beosztás!$ME214:$NI214,"S6")*6)+(COUNTIF(beosztás!$ME214:$NI214,"S7")*7)+(COUNTIF(beosztás!$ME214:$NI214,"S8")*8)+(COUNTIF(beosztás!$ME214:$NI214,"S9")*9)+(COUNTIF(beosztás!$ME214:$NI214,"S10")*10)+(COUNTIF(beosztás!$ME214:$NI214,"S11")*11)+(COUNTIF(beosztás!$ME214:$NI214,"S12")*12)</f>
        <v>0</v>
      </c>
      <c r="IC212" s="706">
        <f>COUNTIF(beosztás!$ME214:$NI214,"FÜ")*8</f>
        <v>0</v>
      </c>
      <c r="ID212" s="706">
        <f>COUNTIF(beosztás!$ME214:$NI214,"BN")*12+COUNTIF(beosztás!$ME214:$NI214,"BÉ")*12+COUNTIF(beosztás!$ME214:$NI214,"BDE")*8+COUNTIF(beosztás!$ME214:$NI214,"BDU")*8+COUNTIF(beosztás!$ME214:$NI214,"BÉJ")*8+COUNTIF(beosztás!$ME214:$NI214,"B1")*1+COUNTIF(beosztás!$ME214:$NI214,"B2")*2+COUNTIF(beosztás!$ME214:$NI214,"B3")*3+COUNTIF(beosztás!$ME214:$NI214,"B5")*5+COUNTIF(beosztás!$ME214:$NI214,"B6")*6+COUNTIF(beosztás!$ME214:$NI214,"B7")*7+COUNTIF(beosztás!$ME214:$NI214,"B8")*8+COUNTIF(beosztás!$ME214:$NI214,"B9")*9+COUNTIF(beosztás!$ME214:$NI214,"B10")*10+COUNTIF(beosztás!$ME214:$NI214,"B11")*11+COUNTIF(beosztás!$ME214:$NI214,"B12")*12+COUNTIF(beosztás!$ME214:$NI214,"BP")*0</f>
        <v>0</v>
      </c>
      <c r="IE212" s="330">
        <f t="shared" si="956"/>
        <v>0</v>
      </c>
      <c r="IF212" s="706">
        <f>IF(C212="",0,alapadatok!$AN$13)</f>
        <v>160</v>
      </c>
      <c r="IG212" s="330">
        <f t="shared" si="957"/>
        <v>-160</v>
      </c>
      <c r="IH212" s="739">
        <f t="shared" si="1007"/>
        <v>0</v>
      </c>
      <c r="II212" s="327"/>
      <c r="IJ212" s="329">
        <f t="shared" si="959"/>
        <v>0</v>
      </c>
      <c r="IK212" s="330">
        <f t="shared" si="960"/>
        <v>0</v>
      </c>
      <c r="IL212" s="330">
        <f t="shared" si="961"/>
        <v>0</v>
      </c>
      <c r="IM212" s="330">
        <f t="shared" si="962"/>
        <v>0</v>
      </c>
      <c r="IN212" s="330">
        <f t="shared" si="963"/>
        <v>0</v>
      </c>
      <c r="IO212" s="330">
        <f t="shared" si="964"/>
        <v>0</v>
      </c>
      <c r="IP212" s="330">
        <f t="shared" si="965"/>
        <v>0</v>
      </c>
      <c r="IQ212" s="330">
        <f t="shared" si="966"/>
        <v>0</v>
      </c>
      <c r="IR212" s="330">
        <f t="shared" si="967"/>
        <v>0</v>
      </c>
      <c r="IS212" s="330">
        <f t="shared" si="968"/>
        <v>0</v>
      </c>
      <c r="IT212" s="330">
        <f t="shared" si="969"/>
        <v>320</v>
      </c>
      <c r="IU212" s="330">
        <f t="shared" si="970"/>
        <v>-320</v>
      </c>
      <c r="IV212" s="905">
        <f t="shared" si="1008"/>
        <v>0</v>
      </c>
      <c r="IW212" s="328"/>
      <c r="JF212" s="21"/>
      <c r="JG212" s="21"/>
    </row>
    <row r="213" spans="1:267" x14ac:dyDescent="0.25">
      <c r="A213" s="446">
        <f>IF(beosztás!A215=0,"",beosztás!A215)</f>
        <v>4</v>
      </c>
      <c r="B213" s="447">
        <f>IF(beosztás!B215=0,"",beosztás!B215)</f>
        <v>98</v>
      </c>
      <c r="C213" s="448" t="str">
        <f>IF(beosztás!C215=0,"",beosztás!C215)</f>
        <v>Strupka János</v>
      </c>
      <c r="D213" s="449" t="str">
        <f>IF(beosztás!D215=0,"",beosztás!D215)</f>
        <v>elektromos karbantartó</v>
      </c>
      <c r="E213" s="18"/>
      <c r="F213" s="705">
        <f>COUNTIF(beosztás!$I215:$AM215,"DE")*8</f>
        <v>24</v>
      </c>
      <c r="G213" s="706">
        <f>COUNTIF(beosztás!$I215:$AM215,"DU")*8</f>
        <v>0</v>
      </c>
      <c r="H213" s="706">
        <f>COUNTIF(beosztás!$I215:$AM215,"ÉJ")*8</f>
        <v>0</v>
      </c>
      <c r="I213" s="706">
        <f>COUNTIF(beosztás!$I215:$AM215,"N")*12</f>
        <v>120</v>
      </c>
      <c r="J213" s="706">
        <f>COUNTIF(beosztás!$I215:$AM215,"é")*12</f>
        <v>24</v>
      </c>
      <c r="K213" s="706">
        <f>SUM(beosztás!$I215:$AM215)</f>
        <v>0</v>
      </c>
      <c r="L213" s="706">
        <f>COUNTIF(beosztás!$I215:$AM215,"FÜ")*8</f>
        <v>8</v>
      </c>
      <c r="M213" s="706">
        <f>(COUNTIF(beosztás!$I215:$AM215,"SN")*12)+(COUNTIF(beosztás!$I215:$AM215,"SDE")*8)+(COUNTIF(beosztás!$I215:$AM215,"SDU")*8)+(COUNTIF(beosztás!$I215:$AM215,"S1")*1)+(COUNTIF(beosztás!$I215:$AM215,"S2")*2)+(COUNTIF(beosztás!$I215:$AM215,"S3")*3)+(COUNTIF(beosztás!$I215:$AM215,"S4")*4)+(COUNTIF(beosztás!$I215:$AM215,"S5")*5)+(COUNTIF(beosztás!$I215:$AM215,"S6")*6)+(COUNTIF(beosztás!$I215:$AM215,"S7")*7)+(COUNTIF(beosztás!$I215:$AM215,"S8")*8)+(COUNTIF(beosztás!$I215:$AM215,"S9")*9)+(COUNTIF(beosztás!$I215:$AM215,"S10")*10)+(COUNTIF(beosztás!$I215:$AM215,"S11")*11)+(COUNTIF(beosztás!$I215:$AM215,"S12")*12)+(COUNTIF(beosztás!$I215:$AM215,"SÉ")*12)+(COUNTIF(beosztás!$I215:$AM215,"SÉJ")*8)</f>
        <v>8</v>
      </c>
      <c r="N213" s="706">
        <f>COUNTIF(beosztás!$I215:$AM215,"BN")*12+COUNTIF(beosztás!$I215:$AM215,"BÉ")*12+COUNTIF(beosztás!$I215:$AM215,"BDE")*8+COUNTIF(beosztás!$I215:$AM215,"BDU")*8+COUNTIF(beosztás!$I215:$AM215,"BÉJ")*8+COUNTIF(beosztás!$I215:$AM215,"B1")*1+COUNTIF(beosztás!$I215:$AM215,"B2")*2+COUNTIF(beosztás!$I215:$AM215,"B3")*3+COUNTIF(beosztás!$I215:$AM215,"B5")*5+COUNTIF(beosztás!$I215:$AM215,"B6")*6+COUNTIF(beosztás!$I215:$AM215,"B7")*7+COUNTIF(beosztás!$I215:$AM215,"B8")*8+COUNTIF(beosztás!$I215:$AM215,"B9")*9+COUNTIF(beosztás!$I215:$AM215,"B10")*10+COUNTIF(beosztás!$I215:$AM215,"B11")*11+COUNTIF(beosztás!$I215:$AM215,"B12")*12+COUNTIF(beosztás!$I215:$AM215,"BP")*0</f>
        <v>0</v>
      </c>
      <c r="O213" s="330">
        <f t="shared" si="972"/>
        <v>176</v>
      </c>
      <c r="P213" s="706">
        <f>IF(C213="",0,alapadatok!$AN$2)</f>
        <v>176</v>
      </c>
      <c r="Q213" s="330">
        <f t="shared" si="906"/>
        <v>0</v>
      </c>
      <c r="R213" s="739">
        <f t="shared" si="973"/>
        <v>8</v>
      </c>
      <c r="S213" s="325"/>
      <c r="T213" s="705">
        <f>COUNTIF(beosztás!$AN215:$BO215,"DE")*8</f>
        <v>72</v>
      </c>
      <c r="U213" s="706">
        <f>COUNTIF(beosztás!$AN215:$BO215,"DU")*8</f>
        <v>0</v>
      </c>
      <c r="V213" s="706">
        <f>COUNTIF(beosztás!$AN215:$BO215,"ÉJ")*8</f>
        <v>0</v>
      </c>
      <c r="W213" s="706">
        <f>COUNTIF(beosztás!$AN215:$BO215,"N")*12</f>
        <v>60</v>
      </c>
      <c r="X213" s="706">
        <f>COUNTIF(beosztás!$AN215:$BO215,"É")*12</f>
        <v>36</v>
      </c>
      <c r="Y213" s="706">
        <f>SUM(beosztás!$AN215:$BO215)</f>
        <v>0</v>
      </c>
      <c r="Z213" s="706">
        <f>(COUNTIF(beosztás!$AN215:$BO215,"SN")*12)+(COUNTIF(beosztás!$AN215:$BO215,"SDE")*8)+(COUNTIF(beosztás!$AN215:$BO215,"SDU")*8)+(COUNTIF(beosztás!$AN215:$BO215,"SÉ")*12)+(COUNTIF(beosztás!$AN215:$BO215,"SÉJ")*8)+(COUNTIF(beosztás!$AN215:$BO215,"S1")*1)+(COUNTIF(beosztás!$AN215:$BO215,"S2")*2)+(COUNTIF(beosztás!$AN215:$BO215,"S3")*3)+(COUNTIF(beosztás!$AN215:$BO215,"S4")*4)+(COUNTIF(beosztás!$AN215:$BO215,"S5")*5)+(COUNTIF(beosztás!$AN215:$BO215,"S6")*6)+(COUNTIF(beosztás!$AN215:$BO215,"S7")*7)+(COUNTIF(beosztás!$AN215:$BO215,"S8")*8)+(COUNTIF(beosztás!$AN215:$BO215,"S9")*9)+(COUNTIF(beosztás!$AN215:$BO215,"S10")*10)+(COUNTIF(beosztás!$AN215:$BO215,"S11")*11)+(COUNTIF(beosztás!$AN215:$BO215,"S12")*12)</f>
        <v>0</v>
      </c>
      <c r="AA213" s="706">
        <f>COUNTIF(beosztás!$AN215:$BO215,"FÜ")*8</f>
        <v>0</v>
      </c>
      <c r="AB213" s="706">
        <f>COUNTIF(beosztás!$AN215:$BO215,"BN")*12+COUNTIF(beosztás!$AN215:$BO215,"BÉ")*12+COUNTIF(beosztás!$AN215:$BO215,"BDE")*8+COUNTIF(beosztás!$AN215:$BO215,"BDU")*8+COUNTIF(beosztás!$AN215:$BO215,"BÉJ")*8+COUNTIF(beosztás!$AN215:$BO215,"B1")*1+COUNTIF(beosztás!$AN215:$BO215,"B2")*2+COUNTIF(beosztás!$AN215:$BO215,"B3")*3+COUNTIF(beosztás!$AN215:$BO215,"B5")*5+COUNTIF(beosztás!$AN215:$BO215,"B6")*6+COUNTIF(beosztás!$AN215:$BO215,"B7")*7+COUNTIF(beosztás!$AN215:$BO215,"B8")*8+COUNTIF(beosztás!$AN215:$BO215,"B9")*9+COUNTIF(beosztás!$AN215:$BO215,"B10")*10+COUNTIF(beosztás!$AN215:$BO215,"B11")*11+COUNTIF(beosztás!$AN215:$BO215,"B12")*12+COUNTIF(beosztás!$AN215:$BO215,"BP")*0</f>
        <v>0</v>
      </c>
      <c r="AC213" s="330">
        <f t="shared" si="974"/>
        <v>168</v>
      </c>
      <c r="AD213" s="706">
        <f>IF(C213="",0,alapadatok!$AN$3)</f>
        <v>160</v>
      </c>
      <c r="AE213" s="330">
        <f t="shared" si="685"/>
        <v>8</v>
      </c>
      <c r="AF213" s="739">
        <f t="shared" si="975"/>
        <v>0</v>
      </c>
      <c r="AG213" s="325"/>
      <c r="AH213" s="329">
        <f t="shared" si="976"/>
        <v>96</v>
      </c>
      <c r="AI213" s="330">
        <f t="shared" si="977"/>
        <v>0</v>
      </c>
      <c r="AJ213" s="330">
        <f t="shared" si="978"/>
        <v>0</v>
      </c>
      <c r="AK213" s="330">
        <f t="shared" si="979"/>
        <v>180</v>
      </c>
      <c r="AL213" s="330">
        <f t="shared" si="980"/>
        <v>60</v>
      </c>
      <c r="AM213" s="330">
        <f t="shared" si="981"/>
        <v>0</v>
      </c>
      <c r="AN213" s="330">
        <f t="shared" si="982"/>
        <v>8</v>
      </c>
      <c r="AO213" s="330">
        <f t="shared" si="983"/>
        <v>8</v>
      </c>
      <c r="AP213" s="330">
        <f t="shared" si="686"/>
        <v>0</v>
      </c>
      <c r="AQ213" s="330">
        <f t="shared" si="687"/>
        <v>344</v>
      </c>
      <c r="AR213" s="330">
        <f t="shared" si="688"/>
        <v>336</v>
      </c>
      <c r="AS213" s="330">
        <f t="shared" si="689"/>
        <v>8</v>
      </c>
      <c r="AT213" s="739">
        <f t="shared" si="984"/>
        <v>8</v>
      </c>
      <c r="AU213" s="326"/>
      <c r="AV213" s="705">
        <f>COUNTIF(beosztás!$BP215:$CT215,"DE")*8</f>
        <v>16</v>
      </c>
      <c r="AW213" s="706">
        <f>COUNTIF(beosztás!$BP215:$CT215,"DU")*8</f>
        <v>0</v>
      </c>
      <c r="AX213" s="706">
        <f>COUNTIF(beosztás!$BP215:$CT215,"ÉJ")*8</f>
        <v>0</v>
      </c>
      <c r="AY213" s="706">
        <f>COUNTIF(beosztás!$BP215:$CT215,"N")*12</f>
        <v>132</v>
      </c>
      <c r="AZ213" s="706">
        <f>COUNTIF(beosztás!$BP215:$CT215,"é")*12</f>
        <v>24</v>
      </c>
      <c r="BA213" s="706">
        <f>SUM(beosztás!$BP215:$CT215)</f>
        <v>0</v>
      </c>
      <c r="BB213" s="706">
        <f>COUNTIF(beosztás!$BP215:$CT215,"FÜ")*8</f>
        <v>8</v>
      </c>
      <c r="BC213" s="895">
        <f>(COUNTIF(beosztás!$BP215:$CT215,"SN")*12)+(COUNTIF(beosztás!$BP215:$CT215,"SDE")*8)+(COUNTIF(beosztás!$BP215:$CT215,"SDU")*8)+(COUNTIF(beosztás!$BP215:$CT215,"SÉ")*12)+(COUNTIF(beosztás!$BP215:$CT215,"SÉJ")*8)+(COUNTIF(beosztás!$BP215:$CT215,"S1")*1)+(COUNTIF(beosztás!$BP215:$CT215,"S2")*2)+(COUNTIF(beosztás!$BP215:$CT215,"S3")*3)+(COUNTIF(beosztás!$BP215:$CT215,"S4")*4)+(COUNTIF(beosztás!$BP215:$CT215,"S5")*5)+(COUNTIF(beosztás!$BP215:$CT215,"S6")*6)+(COUNTIF(beosztás!$BP215:$CT215,"S7")*7)+(COUNTIF(beosztás!$BP215:$CT215,"S8")*8)+(COUNTIF(beosztás!$BP215:$CT215,"S9")*9)+(COUNTIF(beosztás!$BP215:$CT215,"S10")*10)+(COUNTIF(beosztás!$BP215:$CT215,"S11")*11)+(COUNTIF(beosztás!$BP215:$CT215,"S12")*12)</f>
        <v>0</v>
      </c>
      <c r="BD213" s="706">
        <f>COUNTIF(beosztás!$BP215:$CT215,"BN")*12+COUNTIF(beosztás!$BP215:$CT215,"BÉ")*12+COUNTIF(beosztás!$BP215:$CT215,"BDE")*8+COUNTIF(beosztás!$BP215:$CT215,"BDU")*8+COUNTIF(beosztás!$BP215:$CT215,"BÉJ")*8+COUNTIF(beosztás!$BP215:$CT215,"B1")*1+COUNTIF(beosztás!$BP215:$CT215,"B2")*2+COUNTIF(beosztás!$BP215:$CT215,"B3")*3+COUNTIF(beosztás!$BP215:$CT215,"B5")*5+COUNTIF(beosztás!$BP215:$CT215,"B6")*6+COUNTIF(beosztás!$BP215:$CT215,"B7")*7+COUNTIF(beosztás!$BP215:$CT215,"B8")*8+COUNTIF(beosztás!$BP215:$CT215,"B9")*9+COUNTIF(beosztás!$BP215:$CT215,"B10")*10+COUNTIF(beosztás!$BP215:$CT215,"B11")*11+COUNTIF(beosztás!$BP215:$CT215,"B12")*12+COUNTIF(beosztás!$BP215:$CT215,"BP")*0</f>
        <v>0</v>
      </c>
      <c r="BE213" s="330">
        <f t="shared" si="985"/>
        <v>172</v>
      </c>
      <c r="BF213" s="706">
        <f>IF(C213="",0,alapadatok!$AN$4)</f>
        <v>160</v>
      </c>
      <c r="BG213" s="330">
        <f t="shared" si="920"/>
        <v>12</v>
      </c>
      <c r="BH213" s="739">
        <f t="shared" si="986"/>
        <v>0</v>
      </c>
      <c r="BI213" s="325"/>
      <c r="BJ213" s="705">
        <f>COUNTIF(beosztás!$CU215:$DX215,"DE")*8</f>
        <v>0</v>
      </c>
      <c r="BK213" s="706">
        <f>COUNTIF(beosztás!$CU215:$DX215,"DU")*8</f>
        <v>0</v>
      </c>
      <c r="BL213" s="706">
        <f>COUNTIF(beosztás!$CU215:$DX215,"ÉJ")*8</f>
        <v>0</v>
      </c>
      <c r="BM213" s="706">
        <f>COUNTIF(beosztás!$CU215:$DX215,"N")*12</f>
        <v>0</v>
      </c>
      <c r="BN213" s="706">
        <f>COUNTIF(beosztás!$CU215:$DX215,"É")*12</f>
        <v>36</v>
      </c>
      <c r="BO213" s="706">
        <f>SUM(beosztás!$CU215:$DX215)</f>
        <v>0</v>
      </c>
      <c r="BP213" s="895">
        <f>(COUNTIF(beosztás!$CU215:$DX215,"SN")*12)+(COUNTIF(beosztás!$CU215:$DX215,"SDE")*8)+(COUNTIF(beosztás!$CU215:$DX215,"SDU")*8)+(COUNTIF(beosztás!$CU215:$DX215,"SÉ")*12)+(COUNTIF(beosztás!$CU215:$DX215,"SÉJ")*8)+(COUNTIF(beosztás!$CU215:$DX215,"S1")*1)+(COUNTIF(beosztás!$CU215:$DX215,"S2")*2)+(COUNTIF(beosztás!$CU215:$DX215,"S3")*3)+(COUNTIF(beosztás!$CU215:$DX215,"S4")*4)+(COUNTIF(beosztás!$CU215:$DX215,"S5")*5)+(COUNTIF(beosztás!$CU215:$DX215,"S6")*6)+(COUNTIF(beosztás!$CU215:$DX215,"S7")*7)+(COUNTIF(beosztás!$CU215:$DX215,"S8")*8)+(COUNTIF(beosztás!$CU215:$DX215,"S9")*9)+(COUNTIF(beosztás!$CU215:$DX215,"S10")*10)+(COUNTIF(beosztás!$CU215:$DX215,"S11")*11)+(COUNTIF(beosztás!$CU215:$DX215,"S12")*12)</f>
        <v>0</v>
      </c>
      <c r="BQ213" s="706">
        <f>COUNTIF(beosztás!$CU215:$DX215,"FÜ")*8</f>
        <v>8</v>
      </c>
      <c r="BR213" s="706">
        <f>COUNTIF(beosztás!$CU215:$DX215,"BN")*12+COUNTIF(beosztás!$CU215:$DX215,"BÉ")*12+COUNTIF(beosztás!$CU215:$DX215,"BDE")*8+COUNTIF(beosztás!$CU215:$DX215,"BDU")*8+COUNTIF(beosztás!$CU215:$DX215,"BÉJ")*8+COUNTIF(beosztás!$CU215:$DX215,"B1")*1+COUNTIF(beosztás!$CU215:$DX215,"B2")*2+COUNTIF(beosztás!$CU215:$DX215,"B3")*3+COUNTIF(beosztás!$CU215:$DX215,"B5")*5+COUNTIF(beosztás!$CU215:$DX215,"B6")*6+COUNTIF(beosztás!$CU215:$DX215,"B7")*7+COUNTIF(beosztás!$CU215:$DX215,"B8")*8+COUNTIF(beosztás!$CU215:$DX215,"B9")*9+COUNTIF(beosztás!$CU215:$DX215,"B10")*10+COUNTIF(beosztás!$CU215:$DX215,"B11")*11+COUNTIF(beosztás!$CU215:$DX215,"B12")*12+COUNTIF(beosztás!$CU215:$DX215,"BP")*0</f>
        <v>0</v>
      </c>
      <c r="BS213" s="330">
        <f t="shared" si="987"/>
        <v>36</v>
      </c>
      <c r="BT213" s="706">
        <f>IF(C213="",0,alapadatok!$AN$5)</f>
        <v>168</v>
      </c>
      <c r="BU213" s="330">
        <f t="shared" si="923"/>
        <v>-132</v>
      </c>
      <c r="BV213" s="739">
        <f t="shared" si="988"/>
        <v>0</v>
      </c>
      <c r="BW213" s="325"/>
      <c r="BX213" s="329">
        <f t="shared" si="925"/>
        <v>16</v>
      </c>
      <c r="BY213" s="330">
        <f t="shared" si="926"/>
        <v>0</v>
      </c>
      <c r="BZ213" s="330">
        <f t="shared" si="927"/>
        <v>0</v>
      </c>
      <c r="CA213" s="330">
        <f t="shared" si="928"/>
        <v>132</v>
      </c>
      <c r="CB213" s="330">
        <f t="shared" si="929"/>
        <v>60</v>
      </c>
      <c r="CC213" s="330">
        <f t="shared" si="930"/>
        <v>0</v>
      </c>
      <c r="CD213" s="330">
        <f t="shared" si="931"/>
        <v>0</v>
      </c>
      <c r="CE213" s="330">
        <f t="shared" si="932"/>
        <v>16</v>
      </c>
      <c r="CF213" s="330">
        <f t="shared" si="933"/>
        <v>0</v>
      </c>
      <c r="CG213" s="330">
        <f t="shared" si="934"/>
        <v>208</v>
      </c>
      <c r="CH213" s="330">
        <f t="shared" si="935"/>
        <v>328</v>
      </c>
      <c r="CI213" s="330">
        <f t="shared" si="936"/>
        <v>-120</v>
      </c>
      <c r="CJ213" s="739">
        <f t="shared" si="989"/>
        <v>0</v>
      </c>
      <c r="CK213" s="326"/>
      <c r="CL213" s="705">
        <f>COUNTIF(beosztás!$DY215:$FC215,"DE")*8</f>
        <v>0</v>
      </c>
      <c r="CM213" s="706">
        <f>COUNTIF(beosztás!$DY215:$FC215,"DU")*8</f>
        <v>0</v>
      </c>
      <c r="CN213" s="706">
        <f>COUNTIF(beosztás!$DY215:$FC215,"ÉJ")*8</f>
        <v>0</v>
      </c>
      <c r="CO213" s="706">
        <f>COUNTIF(beosztás!$DY215:$FC215,"N")*12</f>
        <v>0</v>
      </c>
      <c r="CP213" s="706">
        <f>COUNTIF(beosztás!$DY215:$FC215,"é")*12</f>
        <v>0</v>
      </c>
      <c r="CQ213" s="706">
        <f>SUM(beosztás!$DY215:$FC215)</f>
        <v>0</v>
      </c>
      <c r="CR213" s="706">
        <f>COUNTIF(beosztás!$DY215:$FC215,"FÜ")*8</f>
        <v>0</v>
      </c>
      <c r="CS213" s="895">
        <f>(COUNTIF(beosztás!$DY215:$FC215,"SN")*12)+(COUNTIF(beosztás!$DY215:$FC215,"SDE")*8)+(COUNTIF(beosztás!$DY215:$FC215,"SDU")*8)+(COUNTIF(beosztás!$DY215:$FC215,"SÉ")*12)+(COUNTIF(beosztás!$DY215:$FC215,"SÉJ")*8)+(COUNTIF(beosztás!$DY215:$FC215,"S1")*1)+(COUNTIF(beosztás!$DY215:$FC215,"S2")*2)+(COUNTIF(beosztás!$DY215:$FC215,"S3")*3)+(COUNTIF(beosztás!$DY215:$FC215,"S4")*4)+(COUNTIF(beosztás!$DY215:$FC215,"S5")*5)+(COUNTIF(beosztás!$DY215:$FC215,"S6")*6)+(COUNTIF(beosztás!$DY215:$FC215,"S7")*7)+(COUNTIF(beosztás!$DY215:$FC215,"S8")*8)+(COUNTIF(beosztás!$DY215:$FC215,"S9")*9)+(COUNTIF(beosztás!$DY215:$FC215,"S10")*10)+(COUNTIF(beosztás!$DY215:$FC215,"S11")*11)+(COUNTIF(beosztás!$DY215:$FC215,"S12")*12)</f>
        <v>0</v>
      </c>
      <c r="CT213" s="706">
        <f>COUNTIF(beosztás!$DY215:$FC215,"BN")*12+COUNTIF(beosztás!$DY215:$FC215,"BÉ")*12+COUNTIF(beosztás!$DY215:$FC215,"BDE")*8+COUNTIF(beosztás!$DY215:$FC215,"BDU")*8+COUNTIF(beosztás!$DY215:$FC215,"BÉJ")*8+COUNTIF(beosztás!$DY215:$FC215,"B1")*1+COUNTIF(beosztás!$DY215:$FC215,"B2")*2+COUNTIF(beosztás!$DY215:$FC215,"B3")*3+COUNTIF(beosztás!$DY215:$FC215,"B5")*5+COUNTIF(beosztás!$DY215:$FC215,"B6")*6+COUNTIF(beosztás!$DY215:$FC215,"B7")*7+COUNTIF(beosztás!$DY215:$FC215,"B8")*8+COUNTIF(beosztás!$DY215:$FC215,"B9")*9+COUNTIF(beosztás!$DY215:$FC215,"B10")*10+COUNTIF(beosztás!$DY215:$FC215,"B11")*11+COUNTIF(beosztás!$DY215:$FC215,"B12")*12+COUNTIF(beosztás!$DY215:$FC215,"BP")*0</f>
        <v>0</v>
      </c>
      <c r="CU213" s="330">
        <f t="shared" si="990"/>
        <v>0</v>
      </c>
      <c r="CV213" s="706">
        <f>IF(C213="",0,alapadatok!$AN$6)</f>
        <v>168</v>
      </c>
      <c r="CW213" s="330">
        <f t="shared" si="863"/>
        <v>-168</v>
      </c>
      <c r="CX213" s="905">
        <f t="shared" si="991"/>
        <v>0</v>
      </c>
      <c r="CY213" s="325"/>
      <c r="CZ213" s="705">
        <f>COUNTIF(beosztás!$FD215:$GG215,"DE")*8</f>
        <v>0</v>
      </c>
      <c r="DA213" s="706">
        <f>COUNTIF(beosztás!$FD215:$GG215,"DU")*8</f>
        <v>0</v>
      </c>
      <c r="DB213" s="706">
        <f>COUNTIF(beosztás!$FD215:$GG215,"ÉJ")*8</f>
        <v>0</v>
      </c>
      <c r="DC213" s="706">
        <f>COUNTIF(beosztás!$FD215:$GG215,"N")*12</f>
        <v>0</v>
      </c>
      <c r="DD213" s="706">
        <f>COUNTIF(beosztás!$FD215:$GG215,"É")*12</f>
        <v>0</v>
      </c>
      <c r="DE213" s="706">
        <f>SUM(beosztás!$FD215:$GG215)</f>
        <v>0</v>
      </c>
      <c r="DF213" s="895">
        <f>(COUNTIF(beosztás!$FD215:$GG215,"SN")*12)+(COUNTIF(beosztás!$FD215:$GG215,"SDE")*8)+(COUNTIF(beosztás!$FD215:$GG215,"SDU")*8)+(COUNTIF(beosztás!$FD215:$GG215,"SÉ")*12)+(COUNTIF(beosztás!$FD215:$GG215,"SÉJ")*8)+(COUNTIF(beosztás!$FD215:$GG215,"S1")*1)+(COUNTIF(beosztás!$FD215:$GG215,"S2")*2)+(COUNTIF(beosztás!$FD215:$GG215,"S3")*3)+(COUNTIF(beosztás!$FD215:$GG215,"S4")*4)+(COUNTIF(beosztás!$FD215:$GG215,"S5")*5)+(COUNTIF(beosztás!$FD215:$GG215,"S6")*6)+(COUNTIF(beosztás!$FD215:$GG215,"S7")*7)+(COUNTIF(beosztás!$FD215:$GG215,"S8")*8)+(COUNTIF(beosztás!$FD215:$GG215,"S9")*9)+(COUNTIF(beosztás!$FD215:$GG215,"S10")*10)+(COUNTIF(beosztás!$FD215:$GG215,"S11")*11)+(COUNTIF(beosztás!$FD215:$GG215,"S12")*12)</f>
        <v>0</v>
      </c>
      <c r="DG213" s="706">
        <f>COUNTIF(beosztás!$FD215:$GG215,"FÜ")*8</f>
        <v>0</v>
      </c>
      <c r="DH213" s="706">
        <f>COUNTIF(beosztás!$FD215:$GG215,"BN")*12+COUNTIF(beosztás!$FD215:$GG215,"BÉ")*12+COUNTIF(beosztás!$FD215:$GG215,"BDE")*8+COUNTIF(beosztás!$FD215:$GG215,"BDU")*8+COUNTIF(beosztás!$FD215:$GG215,"BÉJ")*8+COUNTIF(beosztás!$FD215:$GG215,"B1")*1+COUNTIF(beosztás!$FD215:$GG215,"B2")*2+COUNTIF(beosztás!$FD215:$GG215,"B3")*3+COUNTIF(beosztás!$FD215:$GG215,"B5")*5+COUNTIF(beosztás!$FD215:$GG215,"B6")*6+COUNTIF(beosztás!$FD215:$GG215,"B7")*7+COUNTIF(beosztás!$FD215:$GG215,"B8")*8+COUNTIF(beosztás!$FD215:$GG215,"B9")*9+COUNTIF(beosztás!$FD215:$GG215,"B10")*10+COUNTIF(beosztás!$FD215:$GG215,"B11")*11+COUNTIF(beosztás!$FD215:$GG215,"B12")*12+COUNTIF(beosztás!$FD215:$GG215,"BP")*0</f>
        <v>0</v>
      </c>
      <c r="DI213" s="330">
        <f t="shared" si="992"/>
        <v>0</v>
      </c>
      <c r="DJ213" s="706">
        <f>IF(C213="",0,alapadatok!$AN$7)</f>
        <v>160</v>
      </c>
      <c r="DK213" s="330">
        <f t="shared" si="864"/>
        <v>-160</v>
      </c>
      <c r="DL213" s="739">
        <f t="shared" si="993"/>
        <v>0</v>
      </c>
      <c r="DM213" s="325"/>
      <c r="DN213" s="329">
        <f t="shared" si="865"/>
        <v>0</v>
      </c>
      <c r="DO213" s="330">
        <f t="shared" si="866"/>
        <v>0</v>
      </c>
      <c r="DP213" s="330">
        <f t="shared" si="867"/>
        <v>0</v>
      </c>
      <c r="DQ213" s="330">
        <f t="shared" si="868"/>
        <v>0</v>
      </c>
      <c r="DR213" s="330">
        <f t="shared" si="869"/>
        <v>0</v>
      </c>
      <c r="DS213" s="330">
        <f t="shared" si="870"/>
        <v>0</v>
      </c>
      <c r="DT213" s="330">
        <f t="shared" si="871"/>
        <v>0</v>
      </c>
      <c r="DU213" s="330">
        <f t="shared" si="872"/>
        <v>0</v>
      </c>
      <c r="DV213" s="330">
        <f t="shared" si="873"/>
        <v>0</v>
      </c>
      <c r="DW213" s="330">
        <f t="shared" si="874"/>
        <v>0</v>
      </c>
      <c r="DX213" s="330">
        <f t="shared" si="875"/>
        <v>328</v>
      </c>
      <c r="DY213" s="330">
        <f t="shared" si="876"/>
        <v>-328</v>
      </c>
      <c r="DZ213" s="905">
        <f t="shared" si="994"/>
        <v>0</v>
      </c>
      <c r="EA213" s="326"/>
      <c r="EB213" s="705">
        <f>COUNTIF(beosztás!$GH215:$HL215,"DE")*8</f>
        <v>0</v>
      </c>
      <c r="EC213" s="706">
        <f>COUNTIF(beosztás!$GH215:$HL215,"DU")*8</f>
        <v>0</v>
      </c>
      <c r="ED213" s="706">
        <f>COUNTIF(beosztás!$GH215:$HL215,"ÉJ")*8</f>
        <v>0</v>
      </c>
      <c r="EE213" s="706">
        <f>COUNTIF(beosztás!$GH215:$HL215,"N")*12</f>
        <v>0</v>
      </c>
      <c r="EF213" s="706">
        <f>COUNTIF(beosztás!$GH215:$HL215,"é")*12</f>
        <v>0</v>
      </c>
      <c r="EG213" s="706">
        <f>SUM(beosztás!$GH215:$HL215)</f>
        <v>0</v>
      </c>
      <c r="EH213" s="706">
        <f>COUNTIF(beosztás!$GH215:$HL215,"FÜ")*8</f>
        <v>0</v>
      </c>
      <c r="EI213" s="895">
        <f>(COUNTIF(beosztás!$GH215:$HL215,"SN")*12)+(COUNTIF(beosztás!$GH215:$HL215,"SDE")*8)+(COUNTIF(beosztás!$GH215:$HL215,"SDU")*8)+(COUNTIF(beosztás!$GH215:$HL215,"SÉ")*12)+(COUNTIF(beosztás!$GH215:$HL215,"SÉJ")*8)+(COUNTIF(beosztás!$GH215:$HL215,"S1")*1)+(COUNTIF(beosztás!$GH215:$HL215,"S2")*2)+(COUNTIF(beosztás!$GH215:$HL215,"S3")*3)+(COUNTIF(beosztás!$GH215:$HL215,"S4")*4)+(COUNTIF(beosztás!$GH215:$HL215,"S5")*5)+(COUNTIF(beosztás!$GH215:$HL215,"S6")*6)+(COUNTIF(beosztás!$GH215:$HL215,"S7")*7)+(COUNTIF(beosztás!$GH215:$HL215,"S8")*8)+(COUNTIF(beosztás!$GH215:$HL215,"S9")*9)+(COUNTIF(beosztás!$GH215:$HL215,"S10")*10)+(COUNTIF(beosztás!$GH215:$HL215,"S11")*11)+(COUNTIF(beosztás!$GH215:$HL215,"S12")*12)</f>
        <v>0</v>
      </c>
      <c r="EJ213" s="706">
        <f>COUNTIF(beosztás!$GH215:$HL215,"BN")*12+COUNTIF(beosztás!$GH215:$HL215,"BÉ")*12+COUNTIF(beosztás!$GH215:$HL215,"BDE")*8+COUNTIF(beosztás!$GH215:$HL215,"BDU")*8+COUNTIF(beosztás!$GH215:$HL215,"BÉJ")*8+COUNTIF(beosztás!$GH215:$HL215,"B1")*1+COUNTIF(beosztás!$GH215:$HL215,"B2")*2+COUNTIF(beosztás!$GH215:$HL215,"B3")*3+COUNTIF(beosztás!$GH215:$HL215,"B5")*5+COUNTIF(beosztás!$GH215:$HL215,"B6")*6+COUNTIF(beosztás!$GH215:$HL215,"B7")*7+COUNTIF(beosztás!$GH215:$HL215,"B8")*8+COUNTIF(beosztás!$GH215:$HL215,"B9")*9+COUNTIF(beosztás!$GH215:$HL215,"B10")*10+COUNTIF(beosztás!$GH215:$HL215,"B11")*11+COUNTIF(beosztás!$GH215:$HL215,"B12")*12+COUNTIF(beosztás!$GH215:$HL215,"BP")*0</f>
        <v>0</v>
      </c>
      <c r="EK213" s="330">
        <f t="shared" si="995"/>
        <v>0</v>
      </c>
      <c r="EL213" s="706">
        <f>IF(C213="",0,alapadatok!$AN$8)</f>
        <v>184</v>
      </c>
      <c r="EM213" s="330">
        <f t="shared" si="877"/>
        <v>-184</v>
      </c>
      <c r="EN213" s="905">
        <f t="shared" si="996"/>
        <v>0</v>
      </c>
      <c r="EO213" s="325"/>
      <c r="EP213" s="705">
        <f>COUNTIF(beosztás!$HM215:$IQ215,"DE")*8</f>
        <v>0</v>
      </c>
      <c r="EQ213" s="706">
        <f>COUNTIF(beosztás!$HM215:$IQ215,"DU")*8</f>
        <v>0</v>
      </c>
      <c r="ER213" s="706">
        <f>COUNTIF(beosztás!$HM215:$IQ215,"ÉJ")*8</f>
        <v>0</v>
      </c>
      <c r="ES213" s="706">
        <f>COUNTIF(beosztás!$HM215:$IQ215,"N")*12</f>
        <v>0</v>
      </c>
      <c r="ET213" s="706">
        <f>COUNTIF(beosztás!$HM215:$IQ215,"É")*12</f>
        <v>0</v>
      </c>
      <c r="EU213" s="706">
        <f>SUM(beosztás!$HM215:$IQ215)</f>
        <v>0</v>
      </c>
      <c r="EV213" s="895">
        <f>(COUNTIF(beosztás!$HM215:$IQ215,"SN")*12)+(COUNTIF(beosztás!$HM215:$IQ215,"SDE")*8)+(COUNTIF(beosztás!$HM215:$IQ215,"SDU")*8)+(COUNTIF(beosztás!$HM215:$IQ215,"SÉ")*12)+(COUNTIF(beosztás!$HM215:$IQ215,"SÉJ")*8)+(COUNTIF(beosztás!$HM215:$IQ215,"S1")*1)+(COUNTIF(beosztás!$HM215:$IQ215,"S2")*2)+(COUNTIF(beosztás!$HM215:$IQ215,"S3")*3)+(COUNTIF(beosztás!$HM215:$IQ215,"S4")*4)+(COUNTIF(beosztás!$HM215:$IQ215,"S5")*5)+(COUNTIF(beosztás!$HM215:$IQ215,"S6")*6)+(COUNTIF(beosztás!$HM215:$IQ215,"S7")*7)+(COUNTIF(beosztás!$HM215:$IQ215,"S8")*8)+(COUNTIF(beosztás!$HM215:$IQ215,"S9")*9)+(COUNTIF(beosztás!$HM215:$IQ215,"S10")*10)+(COUNTIF(beosztás!$HM215:$IQ215,"S11")*11)+(COUNTIF(beosztás!$HM215:$IQ215,"S12")*12)</f>
        <v>0</v>
      </c>
      <c r="EW213" s="706">
        <f>COUNTIF(beosztás!$HM215:$IQ215,"FÜ")*8</f>
        <v>0</v>
      </c>
      <c r="EX213" s="706">
        <f>COUNTIF(beosztás!$HM215:$IQ215,"BN")*12+COUNTIF(beosztás!$HM215:$IQ215,"BÉ")*12+COUNTIF(beosztás!$HM215:$IQ215,"BDE")*8+COUNTIF(beosztás!$HM215:$IQ215,"BDU")*8+COUNTIF(beosztás!$HM215:$IQ215,"BÉJ")*8+COUNTIF(beosztás!$HM215:$IQ215,"B1")*1+COUNTIF(beosztás!$HM215:$IQ215,"B2")*2+COUNTIF(beosztás!$HM215:$IQ215,"B3")*3+COUNTIF(beosztás!$HM215:$IQ215,"B5")*5+COUNTIF(beosztás!$HM215:$IQ215,"B6")*6+COUNTIF(beosztás!$HM215:$IQ215,"B7")*7+COUNTIF(beosztás!$HM215:$IQ215,"B8")*8+COUNTIF(beosztás!$HM215:$IQ215,"B9")*9+COUNTIF(beosztás!$HM215:$IQ215,"B10")*10+COUNTIF(beosztás!$HM215:$IQ215,"B11")*11+COUNTIF(beosztás!$HM215:$IQ215,"B12")*12+COUNTIF(beosztás!$HM215:$IQ215,"BP")*0</f>
        <v>0</v>
      </c>
      <c r="EY213" s="330">
        <f t="shared" si="997"/>
        <v>0</v>
      </c>
      <c r="EZ213" s="706">
        <f>IF(C213="",0,alapadatok!$AN$9)</f>
        <v>168</v>
      </c>
      <c r="FA213" s="330">
        <f t="shared" si="878"/>
        <v>-168</v>
      </c>
      <c r="FB213" s="905">
        <f t="shared" si="998"/>
        <v>0</v>
      </c>
      <c r="FC213" s="325"/>
      <c r="FD213" s="329">
        <f t="shared" si="879"/>
        <v>0</v>
      </c>
      <c r="FE213" s="330">
        <f t="shared" si="880"/>
        <v>0</v>
      </c>
      <c r="FF213" s="330">
        <f t="shared" si="881"/>
        <v>0</v>
      </c>
      <c r="FG213" s="330">
        <f t="shared" si="882"/>
        <v>0</v>
      </c>
      <c r="FH213" s="330">
        <f t="shared" si="883"/>
        <v>0</v>
      </c>
      <c r="FI213" s="330">
        <f t="shared" si="884"/>
        <v>0</v>
      </c>
      <c r="FJ213" s="330">
        <f t="shared" si="885"/>
        <v>0</v>
      </c>
      <c r="FK213" s="330">
        <f t="shared" si="886"/>
        <v>0</v>
      </c>
      <c r="FL213" s="330">
        <f t="shared" si="887"/>
        <v>0</v>
      </c>
      <c r="FM213" s="330">
        <f t="shared" si="888"/>
        <v>0</v>
      </c>
      <c r="FN213" s="330">
        <f t="shared" si="889"/>
        <v>352</v>
      </c>
      <c r="FO213" s="330">
        <f t="shared" si="890"/>
        <v>-352</v>
      </c>
      <c r="FP213" s="905">
        <f t="shared" si="999"/>
        <v>0</v>
      </c>
      <c r="FQ213" s="326"/>
      <c r="FR213" s="705">
        <f>COUNTIF(beosztás!$IR215:$JU215,"DE")*8</f>
        <v>0</v>
      </c>
      <c r="FS213" s="706">
        <f>COUNTIF(beosztás!$IR215:$JU215,"DU")*8</f>
        <v>0</v>
      </c>
      <c r="FT213" s="706">
        <f>COUNTIF(beosztás!$IR215:$JU215,"ÉJ")*8</f>
        <v>0</v>
      </c>
      <c r="FU213" s="706">
        <f>COUNTIF(beosztás!$IR215:$JU215,"N")*12</f>
        <v>0</v>
      </c>
      <c r="FV213" s="706">
        <f>COUNTIF(beosztás!$IR215:$JU215,"é")*12</f>
        <v>0</v>
      </c>
      <c r="FW213" s="706">
        <f>SUM(beosztás!$IR215:$JU215)</f>
        <v>0</v>
      </c>
      <c r="FX213" s="706">
        <f>COUNTIF(beosztás!$IR215:$JU215,"FÜ")*8</f>
        <v>0</v>
      </c>
      <c r="FY213" s="895">
        <f>(COUNTIF(beosztás!$IR215:$JU215,"SN")*12)+(COUNTIF(beosztás!$IR215:$JU215,"SDE")*8)+(COUNTIF(beosztás!$IR215:$JU215,"SDU")*8)+(COUNTIF(beosztás!$IR215:$JU215,"SÉ")*12)+(COUNTIF(beosztás!$IR215:$JU215,"SÉJ")*8)+(COUNTIF(beosztás!$IR215:$JU215,"S1")*1)+(COUNTIF(beosztás!$IR215:$JU215,"S2")*2)+(COUNTIF(beosztás!$IR215:$JU215,"S3")*3)+(COUNTIF(beosztás!$IR215:$JU215,"S4")*4)+(COUNTIF(beosztás!$IR215:$JU215,"S5")*5)+(COUNTIF(beosztás!$IR215:$JU215,"S6")*6)+(COUNTIF(beosztás!$IR215:$JU215,"S7")*7)+(COUNTIF(beosztás!$IR215:$JU215,"S8")*8)+(COUNTIF(beosztás!$IR215:$JU215,"S9")*9)+(COUNTIF(beosztás!$IR215:$JU215,"S10")*10)+(COUNTIF(beosztás!$IR215:$JU215,"S11")*11)+(COUNTIF(beosztás!$IR215:$JU215,"S12")*12)</f>
        <v>0</v>
      </c>
      <c r="FZ213" s="706">
        <f>COUNTIF(beosztás!$IR215:$JU215,"BN")*12+COUNTIF(beosztás!$IR215:$JU215,"BÉ")*12+COUNTIF(beosztás!$IR215:$JU215,"BDE")*8+COUNTIF(beosztás!$IR215:$JU215,"BDU")*8+COUNTIF(beosztás!$IR215:$JU215,"BÉJ")*8+COUNTIF(beosztás!$IR215:$JU215,"B1")*1+COUNTIF(beosztás!$IR215:$JU215,"B2")*2+COUNTIF(beosztás!$IR215:$JU215,"B3")*3+COUNTIF(beosztás!$IR215:$JU215,"B5")*5+COUNTIF(beosztás!$IR215:$JU215,"B6")*6+COUNTIF(beosztás!$IR215:$JU215,"B7")*7+COUNTIF(beosztás!$IR215:$JU215,"B8")*8+COUNTIF(beosztás!$IR215:$JU215,"B9")*9+COUNTIF(beosztás!$IR215:$JU215,"B10")*10+COUNTIF(beosztás!$IR215:$JU215,"B11")*11+COUNTIF(beosztás!$IR215:$JU215,"B12")*12+COUNTIF(beosztás!$IR215:$JU215,"BP")*0</f>
        <v>0</v>
      </c>
      <c r="GA213" s="330">
        <f t="shared" si="1000"/>
        <v>0</v>
      </c>
      <c r="GB213" s="706">
        <f>IF(C213="",0,alapadatok!$AN$10)</f>
        <v>168</v>
      </c>
      <c r="GC213" s="330">
        <f t="shared" si="891"/>
        <v>-168</v>
      </c>
      <c r="GD213" s="905">
        <f t="shared" si="1001"/>
        <v>0</v>
      </c>
      <c r="GE213" s="327"/>
      <c r="GF213" s="705">
        <f>COUNTIF(beosztás!$JV215:$KZ215,"DE")*8</f>
        <v>0</v>
      </c>
      <c r="GG213" s="706">
        <f>COUNTIF(beosztás!$JV215:$KZ215,"DU")*8</f>
        <v>0</v>
      </c>
      <c r="GH213" s="706">
        <f>COUNTIF(beosztás!$JV215:$KZ215,"ÉJ")*8</f>
        <v>0</v>
      </c>
      <c r="GI213" s="706">
        <f>COUNTIF(beosztás!$JV215:$KZ215,"N")*12</f>
        <v>0</v>
      </c>
      <c r="GJ213" s="706">
        <f>COUNTIF(beosztás!$JV215:$KZ215,"É")*12</f>
        <v>0</v>
      </c>
      <c r="GK213" s="706">
        <f>SUM(beosztás!$JV215:$KZ215)</f>
        <v>0</v>
      </c>
      <c r="GL213" s="895">
        <f>(COUNTIF(beosztás!$JV215:$KZ215,"SN")*12)+(COUNTIF(beosztás!$JV215:$KZ215,"SDE")*8)+(COUNTIF(beosztás!$JV215:$KZ215,"SDU")*8)+(COUNTIF(beosztás!$JV215:$KZ215,"SÉ")*12)+(COUNTIF(beosztás!$JV215:$KZ215,"SÉJ")*8)+(COUNTIF(beosztás!$JV215:$KZ215,"S1")*1)+(COUNTIF(beosztás!$JV215:$KZ215,"S2")*2)+(COUNTIF(beosztás!$JV215:$KZ215,"S3")*3)+(COUNTIF(beosztás!$JV215:$KZ215,"S4")*4)+(COUNTIF(beosztás!$JV215:$KZ215,"S5")*5)+(COUNTIF(beosztás!$JV215:$KZ215,"S6")*6)+(COUNTIF(beosztás!$JV215:$KZ215,"S7")*7)+(COUNTIF(beosztás!$JV215:$KZ215,"S8")*8)+(COUNTIF(beosztás!$JV215:$KZ215,"S9")*9)+(COUNTIF(beosztás!$JV215:$KZ215,"S10")*10)+(COUNTIF(beosztás!$JV215:$KZ215,"S11")*11)+(COUNTIF(beosztás!$JV215:$KZ215,"S12")*12)</f>
        <v>0</v>
      </c>
      <c r="GM213" s="706">
        <f>COUNTIF(beosztás!$JV215:$KZ215,"FÜ")*8</f>
        <v>0</v>
      </c>
      <c r="GN213" s="706">
        <f>COUNTIF(beosztás!$JV215:$KZ215,"BN")*12+COUNTIF(beosztás!$JV215:$KZ215,"BÉ")*12+COUNTIF(beosztás!$JV215:$KZ215,"BDE")*8+COUNTIF(beosztás!$JV215:$KZ215,"BDU")*8+COUNTIF(beosztás!$JV215:$KZ215,"BÉJ")*8+COUNTIF(beosztás!$JV215:$KZ215,"B1")*1+COUNTIF(beosztás!$JV215:$KZ215,"B2")*2+COUNTIF(beosztás!$JV215:$KZ215,"B3")*3+COUNTIF(beosztás!$JV215:$KZ215,"B5")*5+COUNTIF(beosztás!$JV215:$KZ215,"B6")*6+COUNTIF(beosztás!$JV215:$KZ215,"B7")*7+COUNTIF(beosztás!$JV215:$KZ215,"B8")*8+COUNTIF(beosztás!$JV215:$KZ215,"B9")*9+COUNTIF(beosztás!$JV215:$KZ215,"B10")*10+COUNTIF(beosztás!$JV215:$KZ215,"B11")*11+COUNTIF(beosztás!$JV215:$KZ215,"B12")*12+COUNTIF(beosztás!$JV215:$KZ215,"BP")*0</f>
        <v>0</v>
      </c>
      <c r="GO213" s="330">
        <f t="shared" si="1002"/>
        <v>0</v>
      </c>
      <c r="GP213" s="706">
        <f>IF(C213="",0,alapadatok!$AN$11)</f>
        <v>176</v>
      </c>
      <c r="GQ213" s="330">
        <f t="shared" si="892"/>
        <v>-176</v>
      </c>
      <c r="GR213" s="905">
        <f t="shared" si="1003"/>
        <v>0</v>
      </c>
      <c r="GS213" s="327"/>
      <c r="GT213" s="329">
        <f t="shared" si="893"/>
        <v>0</v>
      </c>
      <c r="GU213" s="330">
        <f t="shared" si="894"/>
        <v>0</v>
      </c>
      <c r="GV213" s="330">
        <f t="shared" si="895"/>
        <v>0</v>
      </c>
      <c r="GW213" s="330">
        <f t="shared" si="896"/>
        <v>0</v>
      </c>
      <c r="GX213" s="330">
        <f t="shared" si="897"/>
        <v>0</v>
      </c>
      <c r="GY213" s="330">
        <f t="shared" si="898"/>
        <v>0</v>
      </c>
      <c r="GZ213" s="330">
        <f t="shared" si="899"/>
        <v>0</v>
      </c>
      <c r="HA213" s="330">
        <f t="shared" si="900"/>
        <v>0</v>
      </c>
      <c r="HB213" s="330">
        <f t="shared" si="901"/>
        <v>0</v>
      </c>
      <c r="HC213" s="330">
        <f t="shared" si="902"/>
        <v>0</v>
      </c>
      <c r="HD213" s="330">
        <f t="shared" si="903"/>
        <v>344</v>
      </c>
      <c r="HE213" s="330">
        <f t="shared" si="904"/>
        <v>-344</v>
      </c>
      <c r="HF213" s="905">
        <f t="shared" si="1004"/>
        <v>0</v>
      </c>
      <c r="HG213" s="326"/>
      <c r="HH213" s="705">
        <f>COUNTIF(beosztás!$LA215:$MD215,"DE")*8</f>
        <v>0</v>
      </c>
      <c r="HI213" s="706">
        <f>COUNTIF(beosztás!$LA215:$MD215,"DU")*8</f>
        <v>0</v>
      </c>
      <c r="HJ213" s="706">
        <f>COUNTIF(beosztás!$LA215:$MD215,"ÉJ")*8</f>
        <v>0</v>
      </c>
      <c r="HK213" s="706">
        <f>COUNTIF(beosztás!$LA215:$MD215,"N")*12</f>
        <v>0</v>
      </c>
      <c r="HL213" s="706">
        <f>COUNTIF(beosztás!$LA215:$MD215,"é")*12</f>
        <v>0</v>
      </c>
      <c r="HM213" s="706">
        <f>SUM(beosztás!$LA215:$MD215)</f>
        <v>0</v>
      </c>
      <c r="HN213" s="706">
        <f>COUNTIF(beosztás!$LA215:$MD215,"FÜ")*8</f>
        <v>0</v>
      </c>
      <c r="HO213" s="895">
        <f>(COUNTIF(beosztás!$LA215:$MD215,"SN")*12)+(COUNTIF(beosztás!$LA215:$MD215,"SDE")*8)+(COUNTIF(beosztás!$LA215:$MD215,"SDU")*8)+(COUNTIF(beosztás!$LA215:$MD215,"SÉ")*12)+(COUNTIF(beosztás!$LA215:$MD215,"SÉJ")*8)+(COUNTIF(beosztás!$LA215:$MD215,"S1")*1)+(COUNTIF(beosztás!$LA215:$MD215,"S2")*2)+(COUNTIF(beosztás!$LA215:$MD215,"S3")*3)+(COUNTIF(beosztás!$LA215:$MD215,"S4")*4)+(COUNTIF(beosztás!$LA215:$MD215,"S5")*5)+(COUNTIF(beosztás!$LA215:$MD215,"S6")*6)+(COUNTIF(beosztás!$LA215:$MD215,"S7")*7)+(COUNTIF(beosztás!$LA215:$MD215,"S8")*8)+(COUNTIF(beosztás!$LA215:$MD215,"S9")*9)+(COUNTIF(beosztás!$LA215:$MD215,"S10")*10)+(COUNTIF(beosztás!$LA215:$MD215,"S11")*11)+(COUNTIF(beosztás!$LA215:$MD215,"S12")*12)</f>
        <v>0</v>
      </c>
      <c r="HP213" s="706">
        <f>COUNTIF(beosztás!$LA215:$MD215,"BN")*12+COUNTIF(beosztás!$LA215:$MD215,"BÉ")*12+COUNTIF(beosztás!$LA215:$MD215,"BDE")*8+COUNTIF(beosztás!$LA215:$MD215,"BDU")*8+COUNTIF(beosztás!$LA215:$MD215,"BÉJ")*8+COUNTIF(beosztás!$LA215:$MD215,"B1")*1+COUNTIF(beosztás!$LA215:$MD215,"B2")*2+COUNTIF(beosztás!$LA215:$MD215,"B3")*3+COUNTIF(beosztás!$KZ215:$MC215,"B5")*5+COUNTIF(beosztás!$KZ215:$MC215,"B6")*6+COUNTIF(beosztás!$KZ215:$MC215,"B7")*7+COUNTIF(beosztás!$KZ215:$MC215,"B8")*8+COUNTIF(beosztás!$LA215:$MD215,"B9")*9+COUNTIF(beosztás!$LA215:$MD215,"B10")*10+COUNTIF(beosztás!$LA215:$MD215,"B11")*11+COUNTIF(beosztás!$LA215:$MD215,"B12")*12+COUNTIF(beosztás!$LA215:$MD215,"BP")*0</f>
        <v>0</v>
      </c>
      <c r="HQ213" s="330">
        <f t="shared" si="1005"/>
        <v>0</v>
      </c>
      <c r="HR213" s="706">
        <f>IF(C213="",0,alapadatok!$AN$12)</f>
        <v>160</v>
      </c>
      <c r="HS213" s="330">
        <f t="shared" si="954"/>
        <v>-160</v>
      </c>
      <c r="HT213" s="905">
        <f t="shared" si="1006"/>
        <v>0</v>
      </c>
      <c r="HU213" s="327"/>
      <c r="HV213" s="705">
        <f>COUNTIF(beosztás!$ME215:$NI215,"DE")*8</f>
        <v>0</v>
      </c>
      <c r="HW213" s="706">
        <f>COUNTIF(beosztás!$ME215:$NI215,"DU")*8</f>
        <v>0</v>
      </c>
      <c r="HX213" s="706">
        <f>COUNTIF(beosztás!$ME215:$NI215,"ÉJ")*8</f>
        <v>0</v>
      </c>
      <c r="HY213" s="706">
        <f>COUNTIF(beosztás!$ME215:$NI215,"N")*12</f>
        <v>0</v>
      </c>
      <c r="HZ213" s="706">
        <f>COUNTIF(beosztás!$ME215:$NI215,"É")*12</f>
        <v>0</v>
      </c>
      <c r="IA213" s="706">
        <f>SUM(beosztás!$ME215:$NI215)</f>
        <v>0</v>
      </c>
      <c r="IB213" s="706">
        <f>(COUNTIF(beosztás!$ME215:$NI215,"SN")*12)+(COUNTIF(beosztás!$ME215:$NI215,"SDE")*8)+(COUNTIF(beosztás!$ME215:$NI215,"SDU")*8)+(COUNTIF(beosztás!$ME215:$NI215,"SÉ")*12)+(COUNTIF(beosztás!$ME215:$NI215,"SÉJ")*8)+(COUNTIF(beosztás!$ME215:$NI215,"S1")*1)+(COUNTIF(beosztás!$ME215:$NI215,"S2")*2)+(COUNTIF(beosztás!$ME215:$NI215,"S3")*3)+(COUNTIF(beosztás!$ME215:$NI215,"S4")*4)+(COUNTIF(beosztás!$ME215:$NI215,"S5")*5)+(COUNTIF(beosztás!$ME215:$NI215,"S6")*6)+(COUNTIF(beosztás!$ME215:$NI215,"S7")*7)+(COUNTIF(beosztás!$ME215:$NI215,"S8")*8)+(COUNTIF(beosztás!$ME215:$NI215,"S9")*9)+(COUNTIF(beosztás!$ME215:$NI215,"S10")*10)+(COUNTIF(beosztás!$ME215:$NI215,"S11")*11)+(COUNTIF(beosztás!$ME215:$NI215,"S12")*12)</f>
        <v>0</v>
      </c>
      <c r="IC213" s="706">
        <f>COUNTIF(beosztás!$ME215:$NI215,"FÜ")*8</f>
        <v>0</v>
      </c>
      <c r="ID213" s="706">
        <f>COUNTIF(beosztás!$ME215:$NI215,"BN")*12+COUNTIF(beosztás!$ME215:$NI215,"BÉ")*12+COUNTIF(beosztás!$ME215:$NI215,"BDE")*8+COUNTIF(beosztás!$ME215:$NI215,"BDU")*8+COUNTIF(beosztás!$ME215:$NI215,"BÉJ")*8+COUNTIF(beosztás!$ME215:$NI215,"B1")*1+COUNTIF(beosztás!$ME215:$NI215,"B2")*2+COUNTIF(beosztás!$ME215:$NI215,"B3")*3+COUNTIF(beosztás!$ME215:$NI215,"B5")*5+COUNTIF(beosztás!$ME215:$NI215,"B6")*6+COUNTIF(beosztás!$ME215:$NI215,"B7")*7+COUNTIF(beosztás!$ME215:$NI215,"B8")*8+COUNTIF(beosztás!$ME215:$NI215,"B9")*9+COUNTIF(beosztás!$ME215:$NI215,"B10")*10+COUNTIF(beosztás!$ME215:$NI215,"B11")*11+COUNTIF(beosztás!$ME215:$NI215,"B12")*12+COUNTIF(beosztás!$ME215:$NI215,"BP")*0</f>
        <v>0</v>
      </c>
      <c r="IE213" s="330">
        <f t="shared" si="956"/>
        <v>0</v>
      </c>
      <c r="IF213" s="706">
        <f>IF(C213="",0,alapadatok!$AN$13)</f>
        <v>160</v>
      </c>
      <c r="IG213" s="330">
        <f t="shared" si="957"/>
        <v>-160</v>
      </c>
      <c r="IH213" s="739">
        <f t="shared" si="1007"/>
        <v>0</v>
      </c>
      <c r="II213" s="327"/>
      <c r="IJ213" s="329">
        <f t="shared" si="959"/>
        <v>0</v>
      </c>
      <c r="IK213" s="330">
        <f t="shared" si="960"/>
        <v>0</v>
      </c>
      <c r="IL213" s="330">
        <f t="shared" si="961"/>
        <v>0</v>
      </c>
      <c r="IM213" s="330">
        <f t="shared" si="962"/>
        <v>0</v>
      </c>
      <c r="IN213" s="330">
        <f t="shared" si="963"/>
        <v>0</v>
      </c>
      <c r="IO213" s="330">
        <f t="shared" si="964"/>
        <v>0</v>
      </c>
      <c r="IP213" s="330">
        <f t="shared" si="965"/>
        <v>0</v>
      </c>
      <c r="IQ213" s="330">
        <f t="shared" si="966"/>
        <v>0</v>
      </c>
      <c r="IR213" s="330">
        <f t="shared" si="967"/>
        <v>0</v>
      </c>
      <c r="IS213" s="330">
        <f t="shared" si="968"/>
        <v>0</v>
      </c>
      <c r="IT213" s="330">
        <f t="shared" si="969"/>
        <v>320</v>
      </c>
      <c r="IU213" s="330">
        <f t="shared" si="970"/>
        <v>-320</v>
      </c>
      <c r="IV213" s="905">
        <f t="shared" si="1008"/>
        <v>0</v>
      </c>
      <c r="IW213" s="328"/>
      <c r="JF213" s="21"/>
      <c r="JG213" s="21"/>
    </row>
    <row r="214" spans="1:267" x14ac:dyDescent="0.25">
      <c r="A214" s="446">
        <f>IF(beosztás!A216=0,"",beosztás!A216)</f>
        <v>5</v>
      </c>
      <c r="B214" s="447">
        <f>IF(beosztás!B216=0,"",beosztás!B216)</f>
        <v>259</v>
      </c>
      <c r="C214" s="448" t="str">
        <f>IF(beosztás!C216=0,"",beosztás!C216)</f>
        <v>Verrasztó László</v>
      </c>
      <c r="D214" s="449" t="str">
        <f>IF(beosztás!D216=0,"",beosztás!D216)</f>
        <v>elektromos karbantartó</v>
      </c>
      <c r="E214" s="18"/>
      <c r="F214" s="705">
        <f>COUNTIF(beosztás!$I216:$AM216,"DE")*8</f>
        <v>24</v>
      </c>
      <c r="G214" s="706">
        <f>COUNTIF(beosztás!$I216:$AM216,"DU")*8</f>
        <v>0</v>
      </c>
      <c r="H214" s="706">
        <f>COUNTIF(beosztás!$I216:$AM216,"ÉJ")*8</f>
        <v>0</v>
      </c>
      <c r="I214" s="706">
        <f>COUNTIF(beosztás!$I216:$AM216,"N")*12</f>
        <v>120</v>
      </c>
      <c r="J214" s="706">
        <f>COUNTIF(beosztás!$I216:$AM216,"é")*12</f>
        <v>24</v>
      </c>
      <c r="K214" s="706">
        <f>SUM(beosztás!$I216:$AM216)</f>
        <v>0</v>
      </c>
      <c r="L214" s="706">
        <f>COUNTIF(beosztás!$I216:$AM216,"FÜ")*8</f>
        <v>8</v>
      </c>
      <c r="M214" s="706">
        <f>(COUNTIF(beosztás!$I216:$AM216,"SN")*12)+(COUNTIF(beosztás!$I216:$AM216,"SDE")*8)+(COUNTIF(beosztás!$I216:$AM216,"SDU")*8)+(COUNTIF(beosztás!$I216:$AM216,"S1")*1)+(COUNTIF(beosztás!$I216:$AM216,"S2")*2)+(COUNTIF(beosztás!$I216:$AM216,"S3")*3)+(COUNTIF(beosztás!$I216:$AM216,"S4")*4)+(COUNTIF(beosztás!$I216:$AM216,"S5")*5)+(COUNTIF(beosztás!$I216:$AM216,"S6")*6)+(COUNTIF(beosztás!$I216:$AM216,"S7")*7)+(COUNTIF(beosztás!$I216:$AM216,"S8")*8)+(COUNTIF(beosztás!$I216:$AM216,"S9")*9)+(COUNTIF(beosztás!$I216:$AM216,"S10")*10)+(COUNTIF(beosztás!$I216:$AM216,"S11")*11)+(COUNTIF(beosztás!$I216:$AM216,"S12")*12)+(COUNTIF(beosztás!$I216:$AM216,"SÉ")*12)+(COUNTIF(beosztás!$I216:$AM216,"SÉJ")*8)</f>
        <v>8</v>
      </c>
      <c r="N214" s="706">
        <f>COUNTIF(beosztás!$I216:$AM216,"BN")*12+COUNTIF(beosztás!$I216:$AM216,"BÉ")*12+COUNTIF(beosztás!$I216:$AM216,"BDE")*8+COUNTIF(beosztás!$I216:$AM216,"BDU")*8+COUNTIF(beosztás!$I216:$AM216,"BÉJ")*8+COUNTIF(beosztás!$I216:$AM216,"B1")*1+COUNTIF(beosztás!$I216:$AM216,"B2")*2+COUNTIF(beosztás!$I216:$AM216,"B3")*3+COUNTIF(beosztás!$I216:$AM216,"B5")*5+COUNTIF(beosztás!$I216:$AM216,"B6")*6+COUNTIF(beosztás!$I216:$AM216,"B7")*7+COUNTIF(beosztás!$I216:$AM216,"B8")*8+COUNTIF(beosztás!$I216:$AM216,"B9")*9+COUNTIF(beosztás!$I216:$AM216,"B10")*10+COUNTIF(beosztás!$I216:$AM216,"B11")*11+COUNTIF(beosztás!$I216:$AM216,"B12")*12+COUNTIF(beosztás!$I216:$AM216,"BP")*0</f>
        <v>0</v>
      </c>
      <c r="O214" s="330">
        <f t="shared" si="972"/>
        <v>176</v>
      </c>
      <c r="P214" s="706">
        <f>IF(C214="",0,alapadatok!$AN$2)</f>
        <v>176</v>
      </c>
      <c r="Q214" s="330">
        <f t="shared" si="906"/>
        <v>0</v>
      </c>
      <c r="R214" s="739">
        <f t="shared" si="973"/>
        <v>8</v>
      </c>
      <c r="S214" s="325"/>
      <c r="T214" s="705">
        <f>COUNTIF(beosztás!$AN216:$BO216,"DE")*8</f>
        <v>80</v>
      </c>
      <c r="U214" s="706">
        <f>COUNTIF(beosztás!$AN216:$BO216,"DU")*8</f>
        <v>0</v>
      </c>
      <c r="V214" s="706">
        <f>COUNTIF(beosztás!$AN216:$BO216,"ÉJ")*8</f>
        <v>0</v>
      </c>
      <c r="W214" s="706">
        <f>COUNTIF(beosztás!$AN216:$BO216,"N")*12</f>
        <v>60</v>
      </c>
      <c r="X214" s="706">
        <f>COUNTIF(beosztás!$AN216:$BO216,"É")*12</f>
        <v>36</v>
      </c>
      <c r="Y214" s="706">
        <f>SUM(beosztás!$AN216:$BO216)</f>
        <v>0</v>
      </c>
      <c r="Z214" s="706">
        <f>(COUNTIF(beosztás!$AN216:$BO216,"SN")*12)+(COUNTIF(beosztás!$AN216:$BO216,"SDE")*8)+(COUNTIF(beosztás!$AN216:$BO216,"SDU")*8)+(COUNTIF(beosztás!$AN216:$BO216,"SÉ")*12)+(COUNTIF(beosztás!$AN216:$BO216,"SÉJ")*8)+(COUNTIF(beosztás!$AN216:$BO216,"S1")*1)+(COUNTIF(beosztás!$AN216:$BO216,"S2")*2)+(COUNTIF(beosztás!$AN216:$BO216,"S3")*3)+(COUNTIF(beosztás!$AN216:$BO216,"S4")*4)+(COUNTIF(beosztás!$AN216:$BO216,"S5")*5)+(COUNTIF(beosztás!$AN216:$BO216,"S6")*6)+(COUNTIF(beosztás!$AN216:$BO216,"S7")*7)+(COUNTIF(beosztás!$AN216:$BO216,"S8")*8)+(COUNTIF(beosztás!$AN216:$BO216,"S9")*9)+(COUNTIF(beosztás!$AN216:$BO216,"S10")*10)+(COUNTIF(beosztás!$AN216:$BO216,"S11")*11)+(COUNTIF(beosztás!$AN216:$BO216,"S12")*12)</f>
        <v>0</v>
      </c>
      <c r="AA214" s="706">
        <f>COUNTIF(beosztás!$AN216:$BO216,"FÜ")*8</f>
        <v>0</v>
      </c>
      <c r="AB214" s="706">
        <f>COUNTIF(beosztás!$AN216:$BO216,"BN")*12+COUNTIF(beosztás!$AN216:$BO216,"BÉ")*12+COUNTIF(beosztás!$AN216:$BO216,"BDE")*8+COUNTIF(beosztás!$AN216:$BO216,"BDU")*8+COUNTIF(beosztás!$AN216:$BO216,"BÉJ")*8+COUNTIF(beosztás!$AN216:$BO216,"B1")*1+COUNTIF(beosztás!$AN216:$BO216,"B2")*2+COUNTIF(beosztás!$AN216:$BO216,"B3")*3+COUNTIF(beosztás!$AN216:$BO216,"B5")*5+COUNTIF(beosztás!$AN216:$BO216,"B6")*6+COUNTIF(beosztás!$AN216:$BO216,"B7")*7+COUNTIF(beosztás!$AN216:$BO216,"B8")*8+COUNTIF(beosztás!$AN216:$BO216,"B9")*9+COUNTIF(beosztás!$AN216:$BO216,"B10")*10+COUNTIF(beosztás!$AN216:$BO216,"B11")*11+COUNTIF(beosztás!$AN216:$BO216,"B12")*12+COUNTIF(beosztás!$AN216:$BO216,"BP")*0</f>
        <v>0</v>
      </c>
      <c r="AC214" s="330">
        <f t="shared" si="974"/>
        <v>176</v>
      </c>
      <c r="AD214" s="706">
        <f>IF(C214="",0,alapadatok!$AN$3)</f>
        <v>160</v>
      </c>
      <c r="AE214" s="330">
        <f t="shared" si="685"/>
        <v>16</v>
      </c>
      <c r="AF214" s="739">
        <f t="shared" si="975"/>
        <v>0</v>
      </c>
      <c r="AG214" s="325"/>
      <c r="AH214" s="329">
        <f t="shared" si="976"/>
        <v>104</v>
      </c>
      <c r="AI214" s="330">
        <f t="shared" si="977"/>
        <v>0</v>
      </c>
      <c r="AJ214" s="330">
        <f t="shared" si="978"/>
        <v>0</v>
      </c>
      <c r="AK214" s="330">
        <f t="shared" si="979"/>
        <v>180</v>
      </c>
      <c r="AL214" s="330">
        <f t="shared" si="980"/>
        <v>60</v>
      </c>
      <c r="AM214" s="330">
        <f t="shared" si="981"/>
        <v>0</v>
      </c>
      <c r="AN214" s="330">
        <f t="shared" si="982"/>
        <v>8</v>
      </c>
      <c r="AO214" s="330">
        <f t="shared" si="983"/>
        <v>8</v>
      </c>
      <c r="AP214" s="330">
        <f t="shared" si="686"/>
        <v>0</v>
      </c>
      <c r="AQ214" s="330">
        <f t="shared" si="687"/>
        <v>352</v>
      </c>
      <c r="AR214" s="330">
        <f t="shared" si="688"/>
        <v>336</v>
      </c>
      <c r="AS214" s="330">
        <f t="shared" si="689"/>
        <v>16</v>
      </c>
      <c r="AT214" s="739">
        <f t="shared" si="984"/>
        <v>8</v>
      </c>
      <c r="AU214" s="326"/>
      <c r="AV214" s="705">
        <f>COUNTIF(beosztás!$BP216:$CT216,"DE")*8</f>
        <v>8</v>
      </c>
      <c r="AW214" s="706">
        <f>COUNTIF(beosztás!$BP216:$CT216,"DU")*8</f>
        <v>0</v>
      </c>
      <c r="AX214" s="706">
        <f>COUNTIF(beosztás!$BP216:$CT216,"ÉJ")*8</f>
        <v>0</v>
      </c>
      <c r="AY214" s="706">
        <f>COUNTIF(beosztás!$BP216:$CT216,"N")*12</f>
        <v>132</v>
      </c>
      <c r="AZ214" s="706">
        <f>COUNTIF(beosztás!$BP216:$CT216,"é")*12</f>
        <v>24</v>
      </c>
      <c r="BA214" s="706">
        <f>SUM(beosztás!$BP216:$CT216)</f>
        <v>0</v>
      </c>
      <c r="BB214" s="706">
        <f>COUNTIF(beosztás!$BP216:$CT216,"FÜ")*8</f>
        <v>8</v>
      </c>
      <c r="BC214" s="895">
        <f>(COUNTIF(beosztás!$BP216:$CT216,"SN")*12)+(COUNTIF(beosztás!$BP216:$CT216,"SDE")*8)+(COUNTIF(beosztás!$BP216:$CT216,"SDU")*8)+(COUNTIF(beosztás!$BP216:$CT216,"SÉ")*12)+(COUNTIF(beosztás!$BP216:$CT216,"SÉJ")*8)+(COUNTIF(beosztás!$BP216:$CT216,"S1")*1)+(COUNTIF(beosztás!$BP216:$CT216,"S2")*2)+(COUNTIF(beosztás!$BP216:$CT216,"S3")*3)+(COUNTIF(beosztás!$BP216:$CT216,"S4")*4)+(COUNTIF(beosztás!$BP216:$CT216,"S5")*5)+(COUNTIF(beosztás!$BP216:$CT216,"S6")*6)+(COUNTIF(beosztás!$BP216:$CT216,"S7")*7)+(COUNTIF(beosztás!$BP216:$CT216,"S8")*8)+(COUNTIF(beosztás!$BP216:$CT216,"S9")*9)+(COUNTIF(beosztás!$BP216:$CT216,"S10")*10)+(COUNTIF(beosztás!$BP216:$CT216,"S11")*11)+(COUNTIF(beosztás!$BP216:$CT216,"S12")*12)</f>
        <v>0</v>
      </c>
      <c r="BD214" s="706">
        <f>COUNTIF(beosztás!$BP216:$CT216,"BN")*12+COUNTIF(beosztás!$BP216:$CT216,"BÉ")*12+COUNTIF(beosztás!$BP216:$CT216,"BDE")*8+COUNTIF(beosztás!$BP216:$CT216,"BDU")*8+COUNTIF(beosztás!$BP216:$CT216,"BÉJ")*8+COUNTIF(beosztás!$BP216:$CT216,"B1")*1+COUNTIF(beosztás!$BP216:$CT216,"B2")*2+COUNTIF(beosztás!$BP216:$CT216,"B3")*3+COUNTIF(beosztás!$BP216:$CT216,"B5")*5+COUNTIF(beosztás!$BP216:$CT216,"B6")*6+COUNTIF(beosztás!$BP216:$CT216,"B7")*7+COUNTIF(beosztás!$BP216:$CT216,"B8")*8+COUNTIF(beosztás!$BP216:$CT216,"B9")*9+COUNTIF(beosztás!$BP216:$CT216,"B10")*10+COUNTIF(beosztás!$BP216:$CT216,"B11")*11+COUNTIF(beosztás!$BP216:$CT216,"B12")*12+COUNTIF(beosztás!$BP216:$CT216,"BP")*0</f>
        <v>0</v>
      </c>
      <c r="BE214" s="330">
        <f t="shared" si="985"/>
        <v>164</v>
      </c>
      <c r="BF214" s="706">
        <f>IF(C214="",0,alapadatok!$AN$4)</f>
        <v>160</v>
      </c>
      <c r="BG214" s="330">
        <f t="shared" si="920"/>
        <v>4</v>
      </c>
      <c r="BH214" s="739">
        <f t="shared" si="986"/>
        <v>0</v>
      </c>
      <c r="BI214" s="325"/>
      <c r="BJ214" s="705">
        <f>COUNTIF(beosztás!$CU216:$DX216,"DE")*8</f>
        <v>8</v>
      </c>
      <c r="BK214" s="706">
        <f>COUNTIF(beosztás!$CU216:$DX216,"DU")*8</f>
        <v>0</v>
      </c>
      <c r="BL214" s="706">
        <f>COUNTIF(beosztás!$CU216:$DX216,"ÉJ")*8</f>
        <v>0</v>
      </c>
      <c r="BM214" s="706">
        <f>COUNTIF(beosztás!$CU216:$DX216,"N")*12</f>
        <v>12</v>
      </c>
      <c r="BN214" s="706">
        <f>COUNTIF(beosztás!$CU216:$DX216,"É")*12</f>
        <v>0</v>
      </c>
      <c r="BO214" s="706">
        <f>SUM(beosztás!$CU216:$DX216)</f>
        <v>0</v>
      </c>
      <c r="BP214" s="895">
        <f>(COUNTIF(beosztás!$CU216:$DX216,"SN")*12)+(COUNTIF(beosztás!$CU216:$DX216,"SDE")*8)+(COUNTIF(beosztás!$CU216:$DX216,"SDU")*8)+(COUNTIF(beosztás!$CU216:$DX216,"SÉ")*12)+(COUNTIF(beosztás!$CU216:$DX216,"SÉJ")*8)+(COUNTIF(beosztás!$CU216:$DX216,"S1")*1)+(COUNTIF(beosztás!$CU216:$DX216,"S2")*2)+(COUNTIF(beosztás!$CU216:$DX216,"S3")*3)+(COUNTIF(beosztás!$CU216:$DX216,"S4")*4)+(COUNTIF(beosztás!$CU216:$DX216,"S5")*5)+(COUNTIF(beosztás!$CU216:$DX216,"S6")*6)+(COUNTIF(beosztás!$CU216:$DX216,"S7")*7)+(COUNTIF(beosztás!$CU216:$DX216,"S8")*8)+(COUNTIF(beosztás!$CU216:$DX216,"S9")*9)+(COUNTIF(beosztás!$CU216:$DX216,"S10")*10)+(COUNTIF(beosztás!$CU216:$DX216,"S11")*11)+(COUNTIF(beosztás!$CU216:$DX216,"S12")*12)</f>
        <v>0</v>
      </c>
      <c r="BQ214" s="706">
        <f>COUNTIF(beosztás!$CU216:$DX216,"FÜ")*8</f>
        <v>8</v>
      </c>
      <c r="BR214" s="706">
        <f>COUNTIF(beosztás!$CU216:$DX216,"BN")*12+COUNTIF(beosztás!$CU216:$DX216,"BÉ")*12+COUNTIF(beosztás!$CU216:$DX216,"BDE")*8+COUNTIF(beosztás!$CU216:$DX216,"BDU")*8+COUNTIF(beosztás!$CU216:$DX216,"BÉJ")*8+COUNTIF(beosztás!$CU216:$DX216,"B1")*1+COUNTIF(beosztás!$CU216:$DX216,"B2")*2+COUNTIF(beosztás!$CU216:$DX216,"B3")*3+COUNTIF(beosztás!$CU216:$DX216,"B5")*5+COUNTIF(beosztás!$CU216:$DX216,"B6")*6+COUNTIF(beosztás!$CU216:$DX216,"B7")*7+COUNTIF(beosztás!$CU216:$DX216,"B8")*8+COUNTIF(beosztás!$CU216:$DX216,"B9")*9+COUNTIF(beosztás!$CU216:$DX216,"B10")*10+COUNTIF(beosztás!$CU216:$DX216,"B11")*11+COUNTIF(beosztás!$CU216:$DX216,"B12")*12+COUNTIF(beosztás!$CU216:$DX216,"BP")*0</f>
        <v>0</v>
      </c>
      <c r="BS214" s="330">
        <f t="shared" si="987"/>
        <v>20</v>
      </c>
      <c r="BT214" s="706">
        <f>IF(C214="",0,alapadatok!$AN$5)</f>
        <v>168</v>
      </c>
      <c r="BU214" s="330">
        <f t="shared" si="923"/>
        <v>-148</v>
      </c>
      <c r="BV214" s="739">
        <f t="shared" si="988"/>
        <v>0</v>
      </c>
      <c r="BW214" s="325"/>
      <c r="BX214" s="329">
        <f t="shared" si="925"/>
        <v>16</v>
      </c>
      <c r="BY214" s="330">
        <f t="shared" si="926"/>
        <v>0</v>
      </c>
      <c r="BZ214" s="330">
        <f t="shared" si="927"/>
        <v>0</v>
      </c>
      <c r="CA214" s="330">
        <f t="shared" si="928"/>
        <v>144</v>
      </c>
      <c r="CB214" s="330">
        <f t="shared" si="929"/>
        <v>24</v>
      </c>
      <c r="CC214" s="330">
        <f t="shared" si="930"/>
        <v>0</v>
      </c>
      <c r="CD214" s="330">
        <f t="shared" si="931"/>
        <v>0</v>
      </c>
      <c r="CE214" s="330">
        <f t="shared" si="932"/>
        <v>16</v>
      </c>
      <c r="CF214" s="330">
        <f t="shared" si="933"/>
        <v>0</v>
      </c>
      <c r="CG214" s="330">
        <f t="shared" si="934"/>
        <v>184</v>
      </c>
      <c r="CH214" s="330">
        <f t="shared" si="935"/>
        <v>328</v>
      </c>
      <c r="CI214" s="330">
        <f t="shared" si="936"/>
        <v>-144</v>
      </c>
      <c r="CJ214" s="739">
        <f t="shared" si="989"/>
        <v>0</v>
      </c>
      <c r="CK214" s="326"/>
      <c r="CL214" s="705">
        <f>COUNTIF(beosztás!$DY216:$FC216,"DE")*8</f>
        <v>0</v>
      </c>
      <c r="CM214" s="706">
        <f>COUNTIF(beosztás!$DY216:$FC216,"DU")*8</f>
        <v>0</v>
      </c>
      <c r="CN214" s="706">
        <f>COUNTIF(beosztás!$DY216:$FC216,"ÉJ")*8</f>
        <v>0</v>
      </c>
      <c r="CO214" s="706">
        <f>COUNTIF(beosztás!$DY216:$FC216,"N")*12</f>
        <v>0</v>
      </c>
      <c r="CP214" s="706">
        <f>COUNTIF(beosztás!$DY216:$FC216,"é")*12</f>
        <v>0</v>
      </c>
      <c r="CQ214" s="706">
        <f>SUM(beosztás!$DY216:$FC216)</f>
        <v>0</v>
      </c>
      <c r="CR214" s="706">
        <f>COUNTIF(beosztás!$DY216:$FC216,"FÜ")*8</f>
        <v>0</v>
      </c>
      <c r="CS214" s="895">
        <f>(COUNTIF(beosztás!$DY216:$FC216,"SN")*12)+(COUNTIF(beosztás!$DY216:$FC216,"SDE")*8)+(COUNTIF(beosztás!$DY216:$FC216,"SDU")*8)+(COUNTIF(beosztás!$DY216:$FC216,"SÉ")*12)+(COUNTIF(beosztás!$DY216:$FC216,"SÉJ")*8)+(COUNTIF(beosztás!$DY216:$FC216,"S1")*1)+(COUNTIF(beosztás!$DY216:$FC216,"S2")*2)+(COUNTIF(beosztás!$DY216:$FC216,"S3")*3)+(COUNTIF(beosztás!$DY216:$FC216,"S4")*4)+(COUNTIF(beosztás!$DY216:$FC216,"S5")*5)+(COUNTIF(beosztás!$DY216:$FC216,"S6")*6)+(COUNTIF(beosztás!$DY216:$FC216,"S7")*7)+(COUNTIF(beosztás!$DY216:$FC216,"S8")*8)+(COUNTIF(beosztás!$DY216:$FC216,"S9")*9)+(COUNTIF(beosztás!$DY216:$FC216,"S10")*10)+(COUNTIF(beosztás!$DY216:$FC216,"S11")*11)+(COUNTIF(beosztás!$DY216:$FC216,"S12")*12)</f>
        <v>0</v>
      </c>
      <c r="CT214" s="706">
        <f>COUNTIF(beosztás!$DY216:$FC216,"BN")*12+COUNTIF(beosztás!$DY216:$FC216,"BÉ")*12+COUNTIF(beosztás!$DY216:$FC216,"BDE")*8+COUNTIF(beosztás!$DY216:$FC216,"BDU")*8+COUNTIF(beosztás!$DY216:$FC216,"BÉJ")*8+COUNTIF(beosztás!$DY216:$FC216,"B1")*1+COUNTIF(beosztás!$DY216:$FC216,"B2")*2+COUNTIF(beosztás!$DY216:$FC216,"B3")*3+COUNTIF(beosztás!$DY216:$FC216,"B5")*5+COUNTIF(beosztás!$DY216:$FC216,"B6")*6+COUNTIF(beosztás!$DY216:$FC216,"B7")*7+COUNTIF(beosztás!$DY216:$FC216,"B8")*8+COUNTIF(beosztás!$DY216:$FC216,"B9")*9+COUNTIF(beosztás!$DY216:$FC216,"B10")*10+COUNTIF(beosztás!$DY216:$FC216,"B11")*11+COUNTIF(beosztás!$DY216:$FC216,"B12")*12+COUNTIF(beosztás!$DY216:$FC216,"BP")*0</f>
        <v>0</v>
      </c>
      <c r="CU214" s="330">
        <f t="shared" si="990"/>
        <v>0</v>
      </c>
      <c r="CV214" s="706">
        <f>IF(C214="",0,alapadatok!$AN$6)</f>
        <v>168</v>
      </c>
      <c r="CW214" s="330">
        <f t="shared" si="863"/>
        <v>-168</v>
      </c>
      <c r="CX214" s="905">
        <f t="shared" si="991"/>
        <v>0</v>
      </c>
      <c r="CY214" s="325"/>
      <c r="CZ214" s="705">
        <f>COUNTIF(beosztás!$FD216:$GG216,"DE")*8</f>
        <v>0</v>
      </c>
      <c r="DA214" s="706">
        <f>COUNTIF(beosztás!$FD216:$GG216,"DU")*8</f>
        <v>0</v>
      </c>
      <c r="DB214" s="706">
        <f>COUNTIF(beosztás!$FD216:$GG216,"ÉJ")*8</f>
        <v>0</v>
      </c>
      <c r="DC214" s="706">
        <f>COUNTIF(beosztás!$FD216:$GG216,"N")*12</f>
        <v>0</v>
      </c>
      <c r="DD214" s="706">
        <f>COUNTIF(beosztás!$FD216:$GG216,"É")*12</f>
        <v>0</v>
      </c>
      <c r="DE214" s="706">
        <f>SUM(beosztás!$FD216:$GG216)</f>
        <v>0</v>
      </c>
      <c r="DF214" s="895">
        <f>(COUNTIF(beosztás!$FD216:$GG216,"SN")*12)+(COUNTIF(beosztás!$FD216:$GG216,"SDE")*8)+(COUNTIF(beosztás!$FD216:$GG216,"SDU")*8)+(COUNTIF(beosztás!$FD216:$GG216,"SÉ")*12)+(COUNTIF(beosztás!$FD216:$GG216,"SÉJ")*8)+(COUNTIF(beosztás!$FD216:$GG216,"S1")*1)+(COUNTIF(beosztás!$FD216:$GG216,"S2")*2)+(COUNTIF(beosztás!$FD216:$GG216,"S3")*3)+(COUNTIF(beosztás!$FD216:$GG216,"S4")*4)+(COUNTIF(beosztás!$FD216:$GG216,"S5")*5)+(COUNTIF(beosztás!$FD216:$GG216,"S6")*6)+(COUNTIF(beosztás!$FD216:$GG216,"S7")*7)+(COUNTIF(beosztás!$FD216:$GG216,"S8")*8)+(COUNTIF(beosztás!$FD216:$GG216,"S9")*9)+(COUNTIF(beosztás!$FD216:$GG216,"S10")*10)+(COUNTIF(beosztás!$FD216:$GG216,"S11")*11)+(COUNTIF(beosztás!$FD216:$GG216,"S12")*12)</f>
        <v>0</v>
      </c>
      <c r="DG214" s="706">
        <f>COUNTIF(beosztás!$FD216:$GG216,"FÜ")*8</f>
        <v>0</v>
      </c>
      <c r="DH214" s="706">
        <f>COUNTIF(beosztás!$FD216:$GG216,"BN")*12+COUNTIF(beosztás!$FD216:$GG216,"BÉ")*12+COUNTIF(beosztás!$FD216:$GG216,"BDE")*8+COUNTIF(beosztás!$FD216:$GG216,"BDU")*8+COUNTIF(beosztás!$FD216:$GG216,"BÉJ")*8+COUNTIF(beosztás!$FD216:$GG216,"B1")*1+COUNTIF(beosztás!$FD216:$GG216,"B2")*2+COUNTIF(beosztás!$FD216:$GG216,"B3")*3+COUNTIF(beosztás!$FD216:$GG216,"B5")*5+COUNTIF(beosztás!$FD216:$GG216,"B6")*6+COUNTIF(beosztás!$FD216:$GG216,"B7")*7+COUNTIF(beosztás!$FD216:$GG216,"B8")*8+COUNTIF(beosztás!$FD216:$GG216,"B9")*9+COUNTIF(beosztás!$FD216:$GG216,"B10")*10+COUNTIF(beosztás!$FD216:$GG216,"B11")*11+COUNTIF(beosztás!$FD216:$GG216,"B12")*12+COUNTIF(beosztás!$FD216:$GG216,"BP")*0</f>
        <v>0</v>
      </c>
      <c r="DI214" s="330">
        <f t="shared" si="992"/>
        <v>0</v>
      </c>
      <c r="DJ214" s="706">
        <f>IF(C214="",0,alapadatok!$AN$7)</f>
        <v>160</v>
      </c>
      <c r="DK214" s="330">
        <f t="shared" si="864"/>
        <v>-160</v>
      </c>
      <c r="DL214" s="739">
        <f t="shared" si="993"/>
        <v>0</v>
      </c>
      <c r="DM214" s="325"/>
      <c r="DN214" s="329">
        <f t="shared" si="865"/>
        <v>0</v>
      </c>
      <c r="DO214" s="330">
        <f t="shared" si="866"/>
        <v>0</v>
      </c>
      <c r="DP214" s="330">
        <f t="shared" si="867"/>
        <v>0</v>
      </c>
      <c r="DQ214" s="330">
        <f t="shared" si="868"/>
        <v>0</v>
      </c>
      <c r="DR214" s="330">
        <f t="shared" si="869"/>
        <v>0</v>
      </c>
      <c r="DS214" s="330">
        <f t="shared" si="870"/>
        <v>0</v>
      </c>
      <c r="DT214" s="330">
        <f t="shared" si="871"/>
        <v>0</v>
      </c>
      <c r="DU214" s="330">
        <f t="shared" si="872"/>
        <v>0</v>
      </c>
      <c r="DV214" s="330">
        <f t="shared" si="873"/>
        <v>0</v>
      </c>
      <c r="DW214" s="330">
        <f t="shared" si="874"/>
        <v>0</v>
      </c>
      <c r="DX214" s="330">
        <f t="shared" si="875"/>
        <v>328</v>
      </c>
      <c r="DY214" s="330">
        <f t="shared" si="876"/>
        <v>-328</v>
      </c>
      <c r="DZ214" s="905">
        <f t="shared" si="994"/>
        <v>0</v>
      </c>
      <c r="EA214" s="326"/>
      <c r="EB214" s="705">
        <f>COUNTIF(beosztás!$GH216:$HL216,"DE")*8</f>
        <v>0</v>
      </c>
      <c r="EC214" s="706">
        <f>COUNTIF(beosztás!$GH216:$HL216,"DU")*8</f>
        <v>0</v>
      </c>
      <c r="ED214" s="706">
        <f>COUNTIF(beosztás!$GH216:$HL216,"ÉJ")*8</f>
        <v>0</v>
      </c>
      <c r="EE214" s="706">
        <f>COUNTIF(beosztás!$GH216:$HL216,"N")*12</f>
        <v>0</v>
      </c>
      <c r="EF214" s="706">
        <f>COUNTIF(beosztás!$GH216:$HL216,"é")*12</f>
        <v>0</v>
      </c>
      <c r="EG214" s="706">
        <f>SUM(beosztás!$GH216:$HL216)</f>
        <v>0</v>
      </c>
      <c r="EH214" s="706">
        <f>COUNTIF(beosztás!$GH216:$HL216,"FÜ")*8</f>
        <v>0</v>
      </c>
      <c r="EI214" s="895">
        <f>(COUNTIF(beosztás!$GH216:$HL216,"SN")*12)+(COUNTIF(beosztás!$GH216:$HL216,"SDE")*8)+(COUNTIF(beosztás!$GH216:$HL216,"SDU")*8)+(COUNTIF(beosztás!$GH216:$HL216,"SÉ")*12)+(COUNTIF(beosztás!$GH216:$HL216,"SÉJ")*8)+(COUNTIF(beosztás!$GH216:$HL216,"S1")*1)+(COUNTIF(beosztás!$GH216:$HL216,"S2")*2)+(COUNTIF(beosztás!$GH216:$HL216,"S3")*3)+(COUNTIF(beosztás!$GH216:$HL216,"S4")*4)+(COUNTIF(beosztás!$GH216:$HL216,"S5")*5)+(COUNTIF(beosztás!$GH216:$HL216,"S6")*6)+(COUNTIF(beosztás!$GH216:$HL216,"S7")*7)+(COUNTIF(beosztás!$GH216:$HL216,"S8")*8)+(COUNTIF(beosztás!$GH216:$HL216,"S9")*9)+(COUNTIF(beosztás!$GH216:$HL216,"S10")*10)+(COUNTIF(beosztás!$GH216:$HL216,"S11")*11)+(COUNTIF(beosztás!$GH216:$HL216,"S12")*12)</f>
        <v>0</v>
      </c>
      <c r="EJ214" s="706">
        <f>COUNTIF(beosztás!$GH216:$HL216,"BN")*12+COUNTIF(beosztás!$GH216:$HL216,"BÉ")*12+COUNTIF(beosztás!$GH216:$HL216,"BDE")*8+COUNTIF(beosztás!$GH216:$HL216,"BDU")*8+COUNTIF(beosztás!$GH216:$HL216,"BÉJ")*8+COUNTIF(beosztás!$GH216:$HL216,"B1")*1+COUNTIF(beosztás!$GH216:$HL216,"B2")*2+COUNTIF(beosztás!$GH216:$HL216,"B3")*3+COUNTIF(beosztás!$GH216:$HL216,"B5")*5+COUNTIF(beosztás!$GH216:$HL216,"B6")*6+COUNTIF(beosztás!$GH216:$HL216,"B7")*7+COUNTIF(beosztás!$GH216:$HL216,"B8")*8+COUNTIF(beosztás!$GH216:$HL216,"B9")*9+COUNTIF(beosztás!$GH216:$HL216,"B10")*10+COUNTIF(beosztás!$GH216:$HL216,"B11")*11+COUNTIF(beosztás!$GH216:$HL216,"B12")*12+COUNTIF(beosztás!$GH216:$HL216,"BP")*0</f>
        <v>0</v>
      </c>
      <c r="EK214" s="330">
        <f t="shared" si="995"/>
        <v>0</v>
      </c>
      <c r="EL214" s="706">
        <f>IF(C214="",0,alapadatok!$AN$8)</f>
        <v>184</v>
      </c>
      <c r="EM214" s="330">
        <f t="shared" si="877"/>
        <v>-184</v>
      </c>
      <c r="EN214" s="905">
        <f t="shared" si="996"/>
        <v>0</v>
      </c>
      <c r="EO214" s="325"/>
      <c r="EP214" s="705">
        <f>COUNTIF(beosztás!$HM216:$IQ216,"DE")*8</f>
        <v>0</v>
      </c>
      <c r="EQ214" s="706">
        <f>COUNTIF(beosztás!$HM216:$IQ216,"DU")*8</f>
        <v>0</v>
      </c>
      <c r="ER214" s="706">
        <f>COUNTIF(beosztás!$HM216:$IQ216,"ÉJ")*8</f>
        <v>0</v>
      </c>
      <c r="ES214" s="706">
        <f>COUNTIF(beosztás!$HM216:$IQ216,"N")*12</f>
        <v>0</v>
      </c>
      <c r="ET214" s="706">
        <f>COUNTIF(beosztás!$HM216:$IQ216,"É")*12</f>
        <v>0</v>
      </c>
      <c r="EU214" s="706">
        <f>SUM(beosztás!$HM216:$IQ216)</f>
        <v>0</v>
      </c>
      <c r="EV214" s="895">
        <f>(COUNTIF(beosztás!$HM216:$IQ216,"SN")*12)+(COUNTIF(beosztás!$HM216:$IQ216,"SDE")*8)+(COUNTIF(beosztás!$HM216:$IQ216,"SDU")*8)+(COUNTIF(beosztás!$HM216:$IQ216,"SÉ")*12)+(COUNTIF(beosztás!$HM216:$IQ216,"SÉJ")*8)+(COUNTIF(beosztás!$HM216:$IQ216,"S1")*1)+(COUNTIF(beosztás!$HM216:$IQ216,"S2")*2)+(COUNTIF(beosztás!$HM216:$IQ216,"S3")*3)+(COUNTIF(beosztás!$HM216:$IQ216,"S4")*4)+(COUNTIF(beosztás!$HM216:$IQ216,"S5")*5)+(COUNTIF(beosztás!$HM216:$IQ216,"S6")*6)+(COUNTIF(beosztás!$HM216:$IQ216,"S7")*7)+(COUNTIF(beosztás!$HM216:$IQ216,"S8")*8)+(COUNTIF(beosztás!$HM216:$IQ216,"S9")*9)+(COUNTIF(beosztás!$HM216:$IQ216,"S10")*10)+(COUNTIF(beosztás!$HM216:$IQ216,"S11")*11)+(COUNTIF(beosztás!$HM216:$IQ216,"S12")*12)</f>
        <v>0</v>
      </c>
      <c r="EW214" s="706">
        <f>COUNTIF(beosztás!$HM216:$IQ216,"FÜ")*8</f>
        <v>0</v>
      </c>
      <c r="EX214" s="706">
        <f>COUNTIF(beosztás!$HM216:$IQ216,"BN")*12+COUNTIF(beosztás!$HM216:$IQ216,"BÉ")*12+COUNTIF(beosztás!$HM216:$IQ216,"BDE")*8+COUNTIF(beosztás!$HM216:$IQ216,"BDU")*8+COUNTIF(beosztás!$HM216:$IQ216,"BÉJ")*8+COUNTIF(beosztás!$HM216:$IQ216,"B1")*1+COUNTIF(beosztás!$HM216:$IQ216,"B2")*2+COUNTIF(beosztás!$HM216:$IQ216,"B3")*3+COUNTIF(beosztás!$HM216:$IQ216,"B5")*5+COUNTIF(beosztás!$HM216:$IQ216,"B6")*6+COUNTIF(beosztás!$HM216:$IQ216,"B7")*7+COUNTIF(beosztás!$HM216:$IQ216,"B8")*8+COUNTIF(beosztás!$HM216:$IQ216,"B9")*9+COUNTIF(beosztás!$HM216:$IQ216,"B10")*10+COUNTIF(beosztás!$HM216:$IQ216,"B11")*11+COUNTIF(beosztás!$HM216:$IQ216,"B12")*12+COUNTIF(beosztás!$HM216:$IQ216,"BP")*0</f>
        <v>0</v>
      </c>
      <c r="EY214" s="330">
        <f t="shared" si="997"/>
        <v>0</v>
      </c>
      <c r="EZ214" s="706">
        <f>IF(C214="",0,alapadatok!$AN$9)</f>
        <v>168</v>
      </c>
      <c r="FA214" s="330">
        <f t="shared" si="878"/>
        <v>-168</v>
      </c>
      <c r="FB214" s="905">
        <f t="shared" si="998"/>
        <v>0</v>
      </c>
      <c r="FC214" s="325"/>
      <c r="FD214" s="329">
        <f t="shared" si="879"/>
        <v>0</v>
      </c>
      <c r="FE214" s="330">
        <f t="shared" si="880"/>
        <v>0</v>
      </c>
      <c r="FF214" s="330">
        <f t="shared" si="881"/>
        <v>0</v>
      </c>
      <c r="FG214" s="330">
        <f t="shared" si="882"/>
        <v>0</v>
      </c>
      <c r="FH214" s="330">
        <f t="shared" si="883"/>
        <v>0</v>
      </c>
      <c r="FI214" s="330">
        <f t="shared" si="884"/>
        <v>0</v>
      </c>
      <c r="FJ214" s="330">
        <f t="shared" si="885"/>
        <v>0</v>
      </c>
      <c r="FK214" s="330">
        <f t="shared" si="886"/>
        <v>0</v>
      </c>
      <c r="FL214" s="330">
        <f t="shared" si="887"/>
        <v>0</v>
      </c>
      <c r="FM214" s="330">
        <f t="shared" si="888"/>
        <v>0</v>
      </c>
      <c r="FN214" s="330">
        <f t="shared" si="889"/>
        <v>352</v>
      </c>
      <c r="FO214" s="330">
        <f t="shared" si="890"/>
        <v>-352</v>
      </c>
      <c r="FP214" s="905">
        <f t="shared" si="999"/>
        <v>0</v>
      </c>
      <c r="FQ214" s="326"/>
      <c r="FR214" s="705">
        <f>COUNTIF(beosztás!$IR216:$JU216,"DE")*8</f>
        <v>0</v>
      </c>
      <c r="FS214" s="706">
        <f>COUNTIF(beosztás!$IR216:$JU216,"DU")*8</f>
        <v>0</v>
      </c>
      <c r="FT214" s="706">
        <f>COUNTIF(beosztás!$IR216:$JU216,"ÉJ")*8</f>
        <v>0</v>
      </c>
      <c r="FU214" s="706">
        <f>COUNTIF(beosztás!$IR216:$JU216,"N")*12</f>
        <v>0</v>
      </c>
      <c r="FV214" s="706">
        <f>COUNTIF(beosztás!$IR216:$JU216,"é")*12</f>
        <v>0</v>
      </c>
      <c r="FW214" s="706">
        <f>SUM(beosztás!$IR216:$JU216)</f>
        <v>0</v>
      </c>
      <c r="FX214" s="706">
        <f>COUNTIF(beosztás!$IR216:$JU216,"FÜ")*8</f>
        <v>0</v>
      </c>
      <c r="FY214" s="895">
        <f>(COUNTIF(beosztás!$IR216:$JU216,"SN")*12)+(COUNTIF(beosztás!$IR216:$JU216,"SDE")*8)+(COUNTIF(beosztás!$IR216:$JU216,"SDU")*8)+(COUNTIF(beosztás!$IR216:$JU216,"SÉ")*12)+(COUNTIF(beosztás!$IR216:$JU216,"SÉJ")*8)+(COUNTIF(beosztás!$IR216:$JU216,"S1")*1)+(COUNTIF(beosztás!$IR216:$JU216,"S2")*2)+(COUNTIF(beosztás!$IR216:$JU216,"S3")*3)+(COUNTIF(beosztás!$IR216:$JU216,"S4")*4)+(COUNTIF(beosztás!$IR216:$JU216,"S5")*5)+(COUNTIF(beosztás!$IR216:$JU216,"S6")*6)+(COUNTIF(beosztás!$IR216:$JU216,"S7")*7)+(COUNTIF(beosztás!$IR216:$JU216,"S8")*8)+(COUNTIF(beosztás!$IR216:$JU216,"S9")*9)+(COUNTIF(beosztás!$IR216:$JU216,"S10")*10)+(COUNTIF(beosztás!$IR216:$JU216,"S11")*11)+(COUNTIF(beosztás!$IR216:$JU216,"S12")*12)</f>
        <v>0</v>
      </c>
      <c r="FZ214" s="706">
        <f>COUNTIF(beosztás!$IR216:$JU216,"BN")*12+COUNTIF(beosztás!$IR216:$JU216,"BÉ")*12+COUNTIF(beosztás!$IR216:$JU216,"BDE")*8+COUNTIF(beosztás!$IR216:$JU216,"BDU")*8+COUNTIF(beosztás!$IR216:$JU216,"BÉJ")*8+COUNTIF(beosztás!$IR216:$JU216,"B1")*1+COUNTIF(beosztás!$IR216:$JU216,"B2")*2+COUNTIF(beosztás!$IR216:$JU216,"B3")*3+COUNTIF(beosztás!$IR216:$JU216,"B5")*5+COUNTIF(beosztás!$IR216:$JU216,"B6")*6+COUNTIF(beosztás!$IR216:$JU216,"B7")*7+COUNTIF(beosztás!$IR216:$JU216,"B8")*8+COUNTIF(beosztás!$IR216:$JU216,"B9")*9+COUNTIF(beosztás!$IR216:$JU216,"B10")*10+COUNTIF(beosztás!$IR216:$JU216,"B11")*11+COUNTIF(beosztás!$IR216:$JU216,"B12")*12+COUNTIF(beosztás!$IR216:$JU216,"BP")*0</f>
        <v>0</v>
      </c>
      <c r="GA214" s="330">
        <f t="shared" si="1000"/>
        <v>0</v>
      </c>
      <c r="GB214" s="706">
        <f>IF(C214="",0,alapadatok!$AN$10)</f>
        <v>168</v>
      </c>
      <c r="GC214" s="330">
        <f t="shared" si="891"/>
        <v>-168</v>
      </c>
      <c r="GD214" s="905">
        <f t="shared" si="1001"/>
        <v>0</v>
      </c>
      <c r="GE214" s="327"/>
      <c r="GF214" s="705">
        <f>COUNTIF(beosztás!$JV216:$KZ216,"DE")*8</f>
        <v>0</v>
      </c>
      <c r="GG214" s="706">
        <f>COUNTIF(beosztás!$JV216:$KZ216,"DU")*8</f>
        <v>0</v>
      </c>
      <c r="GH214" s="706">
        <f>COUNTIF(beosztás!$JV216:$KZ216,"ÉJ")*8</f>
        <v>0</v>
      </c>
      <c r="GI214" s="706">
        <f>COUNTIF(beosztás!$JV216:$KZ216,"N")*12</f>
        <v>0</v>
      </c>
      <c r="GJ214" s="706">
        <f>COUNTIF(beosztás!$JV216:$KZ216,"É")*12</f>
        <v>0</v>
      </c>
      <c r="GK214" s="706">
        <f>SUM(beosztás!$JV216:$KZ216)</f>
        <v>0</v>
      </c>
      <c r="GL214" s="895">
        <f>(COUNTIF(beosztás!$JV216:$KZ216,"SN")*12)+(COUNTIF(beosztás!$JV216:$KZ216,"SDE")*8)+(COUNTIF(beosztás!$JV216:$KZ216,"SDU")*8)+(COUNTIF(beosztás!$JV216:$KZ216,"SÉ")*12)+(COUNTIF(beosztás!$JV216:$KZ216,"SÉJ")*8)+(COUNTIF(beosztás!$JV216:$KZ216,"S1")*1)+(COUNTIF(beosztás!$JV216:$KZ216,"S2")*2)+(COUNTIF(beosztás!$JV216:$KZ216,"S3")*3)+(COUNTIF(beosztás!$JV216:$KZ216,"S4")*4)+(COUNTIF(beosztás!$JV216:$KZ216,"S5")*5)+(COUNTIF(beosztás!$JV216:$KZ216,"S6")*6)+(COUNTIF(beosztás!$JV216:$KZ216,"S7")*7)+(COUNTIF(beosztás!$JV216:$KZ216,"S8")*8)+(COUNTIF(beosztás!$JV216:$KZ216,"S9")*9)+(COUNTIF(beosztás!$JV216:$KZ216,"S10")*10)+(COUNTIF(beosztás!$JV216:$KZ216,"S11")*11)+(COUNTIF(beosztás!$JV216:$KZ216,"S12")*12)</f>
        <v>0</v>
      </c>
      <c r="GM214" s="706">
        <f>COUNTIF(beosztás!$JV216:$KZ216,"FÜ")*8</f>
        <v>0</v>
      </c>
      <c r="GN214" s="706">
        <f>COUNTIF(beosztás!$JV216:$KZ216,"BN")*12+COUNTIF(beosztás!$JV216:$KZ216,"BÉ")*12+COUNTIF(beosztás!$JV216:$KZ216,"BDE")*8+COUNTIF(beosztás!$JV216:$KZ216,"BDU")*8+COUNTIF(beosztás!$JV216:$KZ216,"BÉJ")*8+COUNTIF(beosztás!$JV216:$KZ216,"B1")*1+COUNTIF(beosztás!$JV216:$KZ216,"B2")*2+COUNTIF(beosztás!$JV216:$KZ216,"B3")*3+COUNTIF(beosztás!$JV216:$KZ216,"B5")*5+COUNTIF(beosztás!$JV216:$KZ216,"B6")*6+COUNTIF(beosztás!$JV216:$KZ216,"B7")*7+COUNTIF(beosztás!$JV216:$KZ216,"B8")*8+COUNTIF(beosztás!$JV216:$KZ216,"B9")*9+COUNTIF(beosztás!$JV216:$KZ216,"B10")*10+COUNTIF(beosztás!$JV216:$KZ216,"B11")*11+COUNTIF(beosztás!$JV216:$KZ216,"B12")*12+COUNTIF(beosztás!$JV216:$KZ216,"BP")*0</f>
        <v>0</v>
      </c>
      <c r="GO214" s="330">
        <f t="shared" si="1002"/>
        <v>0</v>
      </c>
      <c r="GP214" s="706">
        <f>IF(C214="",0,alapadatok!$AN$11)</f>
        <v>176</v>
      </c>
      <c r="GQ214" s="330">
        <f t="shared" si="892"/>
        <v>-176</v>
      </c>
      <c r="GR214" s="905">
        <f t="shared" si="1003"/>
        <v>0</v>
      </c>
      <c r="GS214" s="327"/>
      <c r="GT214" s="329">
        <f t="shared" si="893"/>
        <v>0</v>
      </c>
      <c r="GU214" s="330">
        <f t="shared" si="894"/>
        <v>0</v>
      </c>
      <c r="GV214" s="330">
        <f t="shared" si="895"/>
        <v>0</v>
      </c>
      <c r="GW214" s="330">
        <f t="shared" si="896"/>
        <v>0</v>
      </c>
      <c r="GX214" s="330">
        <f t="shared" si="897"/>
        <v>0</v>
      </c>
      <c r="GY214" s="330">
        <f t="shared" si="898"/>
        <v>0</v>
      </c>
      <c r="GZ214" s="330">
        <f t="shared" si="899"/>
        <v>0</v>
      </c>
      <c r="HA214" s="330">
        <f t="shared" si="900"/>
        <v>0</v>
      </c>
      <c r="HB214" s="330">
        <f t="shared" si="901"/>
        <v>0</v>
      </c>
      <c r="HC214" s="330">
        <f t="shared" si="902"/>
        <v>0</v>
      </c>
      <c r="HD214" s="330">
        <f t="shared" si="903"/>
        <v>344</v>
      </c>
      <c r="HE214" s="330">
        <f t="shared" si="904"/>
        <v>-344</v>
      </c>
      <c r="HF214" s="905">
        <f t="shared" si="1004"/>
        <v>0</v>
      </c>
      <c r="HG214" s="326"/>
      <c r="HH214" s="705">
        <f>COUNTIF(beosztás!$LA216:$MD216,"DE")*8</f>
        <v>0</v>
      </c>
      <c r="HI214" s="706">
        <f>COUNTIF(beosztás!$LA216:$MD216,"DU")*8</f>
        <v>0</v>
      </c>
      <c r="HJ214" s="706">
        <f>COUNTIF(beosztás!$LA216:$MD216,"ÉJ")*8</f>
        <v>0</v>
      </c>
      <c r="HK214" s="706">
        <f>COUNTIF(beosztás!$LA216:$MD216,"N")*12</f>
        <v>0</v>
      </c>
      <c r="HL214" s="706">
        <f>COUNTIF(beosztás!$LA216:$MD216,"é")*12</f>
        <v>0</v>
      </c>
      <c r="HM214" s="706">
        <f>SUM(beosztás!$LA216:$MD216)</f>
        <v>0</v>
      </c>
      <c r="HN214" s="706">
        <f>COUNTIF(beosztás!$LA216:$MD216,"FÜ")*8</f>
        <v>0</v>
      </c>
      <c r="HO214" s="895">
        <f>(COUNTIF(beosztás!$LA216:$MD216,"SN")*12)+(COUNTIF(beosztás!$LA216:$MD216,"SDE")*8)+(COUNTIF(beosztás!$LA216:$MD216,"SDU")*8)+(COUNTIF(beosztás!$LA216:$MD216,"SÉ")*12)+(COUNTIF(beosztás!$LA216:$MD216,"SÉJ")*8)+(COUNTIF(beosztás!$LA216:$MD216,"S1")*1)+(COUNTIF(beosztás!$LA216:$MD216,"S2")*2)+(COUNTIF(beosztás!$LA216:$MD216,"S3")*3)+(COUNTIF(beosztás!$LA216:$MD216,"S4")*4)+(COUNTIF(beosztás!$LA216:$MD216,"S5")*5)+(COUNTIF(beosztás!$LA216:$MD216,"S6")*6)+(COUNTIF(beosztás!$LA216:$MD216,"S7")*7)+(COUNTIF(beosztás!$LA216:$MD216,"S8")*8)+(COUNTIF(beosztás!$LA216:$MD216,"S9")*9)+(COUNTIF(beosztás!$LA216:$MD216,"S10")*10)+(COUNTIF(beosztás!$LA216:$MD216,"S11")*11)+(COUNTIF(beosztás!$LA216:$MD216,"S12")*12)</f>
        <v>0</v>
      </c>
      <c r="HP214" s="706">
        <f>COUNTIF(beosztás!$LA216:$MD216,"BN")*12+COUNTIF(beosztás!$LA216:$MD216,"BÉ")*12+COUNTIF(beosztás!$LA216:$MD216,"BDE")*8+COUNTIF(beosztás!$LA216:$MD216,"BDU")*8+COUNTIF(beosztás!$LA216:$MD216,"BÉJ")*8+COUNTIF(beosztás!$LA216:$MD216,"B1")*1+COUNTIF(beosztás!$LA216:$MD216,"B2")*2+COUNTIF(beosztás!$LA216:$MD216,"B3")*3+COUNTIF(beosztás!$KZ216:$MC216,"B5")*5+COUNTIF(beosztás!$KZ216:$MC216,"B6")*6+COUNTIF(beosztás!$KZ216:$MC216,"B7")*7+COUNTIF(beosztás!$KZ216:$MC216,"B8")*8+COUNTIF(beosztás!$LA216:$MD216,"B9")*9+COUNTIF(beosztás!$LA216:$MD216,"B10")*10+COUNTIF(beosztás!$LA216:$MD216,"B11")*11+COUNTIF(beosztás!$LA216:$MD216,"B12")*12+COUNTIF(beosztás!$LA216:$MD216,"BP")*0</f>
        <v>0</v>
      </c>
      <c r="HQ214" s="330">
        <f t="shared" si="1005"/>
        <v>0</v>
      </c>
      <c r="HR214" s="706">
        <f>IF(C214="",0,alapadatok!$AN$12)</f>
        <v>160</v>
      </c>
      <c r="HS214" s="330">
        <f t="shared" si="954"/>
        <v>-160</v>
      </c>
      <c r="HT214" s="905">
        <f t="shared" si="1006"/>
        <v>0</v>
      </c>
      <c r="HU214" s="327"/>
      <c r="HV214" s="705">
        <f>COUNTIF(beosztás!$ME216:$NI216,"DE")*8</f>
        <v>0</v>
      </c>
      <c r="HW214" s="706">
        <f>COUNTIF(beosztás!$ME216:$NI216,"DU")*8</f>
        <v>0</v>
      </c>
      <c r="HX214" s="706">
        <f>COUNTIF(beosztás!$ME216:$NI216,"ÉJ")*8</f>
        <v>0</v>
      </c>
      <c r="HY214" s="706">
        <f>COUNTIF(beosztás!$ME216:$NI216,"N")*12</f>
        <v>0</v>
      </c>
      <c r="HZ214" s="706">
        <f>COUNTIF(beosztás!$ME216:$NI216,"É")*12</f>
        <v>0</v>
      </c>
      <c r="IA214" s="706">
        <f>SUM(beosztás!$ME216:$NI216)</f>
        <v>0</v>
      </c>
      <c r="IB214" s="706">
        <f>(COUNTIF(beosztás!$ME216:$NI216,"SN")*12)+(COUNTIF(beosztás!$ME216:$NI216,"SDE")*8)+(COUNTIF(beosztás!$ME216:$NI216,"SDU")*8)+(COUNTIF(beosztás!$ME216:$NI216,"SÉ")*12)+(COUNTIF(beosztás!$ME216:$NI216,"SÉJ")*8)+(COUNTIF(beosztás!$ME216:$NI216,"S1")*1)+(COUNTIF(beosztás!$ME216:$NI216,"S2")*2)+(COUNTIF(beosztás!$ME216:$NI216,"S3")*3)+(COUNTIF(beosztás!$ME216:$NI216,"S4")*4)+(COUNTIF(beosztás!$ME216:$NI216,"S5")*5)+(COUNTIF(beosztás!$ME216:$NI216,"S6")*6)+(COUNTIF(beosztás!$ME216:$NI216,"S7")*7)+(COUNTIF(beosztás!$ME216:$NI216,"S8")*8)+(COUNTIF(beosztás!$ME216:$NI216,"S9")*9)+(COUNTIF(beosztás!$ME216:$NI216,"S10")*10)+(COUNTIF(beosztás!$ME216:$NI216,"S11")*11)+(COUNTIF(beosztás!$ME216:$NI216,"S12")*12)</f>
        <v>0</v>
      </c>
      <c r="IC214" s="706">
        <f>COUNTIF(beosztás!$ME216:$NI216,"FÜ")*8</f>
        <v>0</v>
      </c>
      <c r="ID214" s="706">
        <f>COUNTIF(beosztás!$ME216:$NI216,"BN")*12+COUNTIF(beosztás!$ME216:$NI216,"BÉ")*12+COUNTIF(beosztás!$ME216:$NI216,"BDE")*8+COUNTIF(beosztás!$ME216:$NI216,"BDU")*8+COUNTIF(beosztás!$ME216:$NI216,"BÉJ")*8+COUNTIF(beosztás!$ME216:$NI216,"B1")*1+COUNTIF(beosztás!$ME216:$NI216,"B2")*2+COUNTIF(beosztás!$ME216:$NI216,"B3")*3+COUNTIF(beosztás!$ME216:$NI216,"B5")*5+COUNTIF(beosztás!$ME216:$NI216,"B6")*6+COUNTIF(beosztás!$ME216:$NI216,"B7")*7+COUNTIF(beosztás!$ME216:$NI216,"B8")*8+COUNTIF(beosztás!$ME216:$NI216,"B9")*9+COUNTIF(beosztás!$ME216:$NI216,"B10")*10+COUNTIF(beosztás!$ME216:$NI216,"B11")*11+COUNTIF(beosztás!$ME216:$NI216,"B12")*12+COUNTIF(beosztás!$ME216:$NI216,"BP")*0</f>
        <v>0</v>
      </c>
      <c r="IE214" s="330">
        <f t="shared" si="956"/>
        <v>0</v>
      </c>
      <c r="IF214" s="706">
        <f>IF(C214="",0,alapadatok!$AN$13)</f>
        <v>160</v>
      </c>
      <c r="IG214" s="330">
        <f t="shared" si="957"/>
        <v>-160</v>
      </c>
      <c r="IH214" s="739">
        <f t="shared" si="1007"/>
        <v>0</v>
      </c>
      <c r="II214" s="327"/>
      <c r="IJ214" s="329">
        <f t="shared" si="959"/>
        <v>0</v>
      </c>
      <c r="IK214" s="330">
        <f t="shared" si="960"/>
        <v>0</v>
      </c>
      <c r="IL214" s="330">
        <f t="shared" si="961"/>
        <v>0</v>
      </c>
      <c r="IM214" s="330">
        <f t="shared" si="962"/>
        <v>0</v>
      </c>
      <c r="IN214" s="330">
        <f t="shared" si="963"/>
        <v>0</v>
      </c>
      <c r="IO214" s="330">
        <f t="shared" si="964"/>
        <v>0</v>
      </c>
      <c r="IP214" s="330">
        <f t="shared" si="965"/>
        <v>0</v>
      </c>
      <c r="IQ214" s="330">
        <f t="shared" si="966"/>
        <v>0</v>
      </c>
      <c r="IR214" s="330">
        <f t="shared" si="967"/>
        <v>0</v>
      </c>
      <c r="IS214" s="330">
        <f t="shared" si="968"/>
        <v>0</v>
      </c>
      <c r="IT214" s="330">
        <f t="shared" si="969"/>
        <v>320</v>
      </c>
      <c r="IU214" s="330">
        <f t="shared" si="970"/>
        <v>-320</v>
      </c>
      <c r="IV214" s="905">
        <f t="shared" si="1008"/>
        <v>0</v>
      </c>
      <c r="IW214" s="328"/>
      <c r="JF214" s="21"/>
      <c r="JG214" s="21"/>
    </row>
    <row r="215" spans="1:267" x14ac:dyDescent="0.25">
      <c r="A215" s="446">
        <f>IF(beosztás!A217=0,"",beosztás!A217)</f>
        <v>6</v>
      </c>
      <c r="B215" s="447">
        <f>IF(beosztás!B217=0,"",beosztás!B217)</f>
        <v>212</v>
      </c>
      <c r="C215" s="448" t="str">
        <f>IF(beosztás!C217=0,"",beosztás!C217)</f>
        <v>Waldner György</v>
      </c>
      <c r="D215" s="449" t="str">
        <f>IF(beosztás!D217=0,"",beosztás!D217)</f>
        <v>elektromos karbantartó</v>
      </c>
      <c r="E215" s="18"/>
      <c r="F215" s="705">
        <f>COUNTIF(beosztás!$I217:$AM217,"DE")*8</f>
        <v>16</v>
      </c>
      <c r="G215" s="706">
        <f>COUNTIF(beosztás!$I217:$AM217,"DU")*8</f>
        <v>0</v>
      </c>
      <c r="H215" s="706">
        <f>COUNTIF(beosztás!$I217:$AM217,"ÉJ")*8</f>
        <v>0</v>
      </c>
      <c r="I215" s="706">
        <f>COUNTIF(beosztás!$I217:$AM217,"N")*12</f>
        <v>108</v>
      </c>
      <c r="J215" s="706">
        <f>COUNTIF(beosztás!$I217:$AM217,"é")*12</f>
        <v>36</v>
      </c>
      <c r="K215" s="706">
        <f>SUM(beosztás!$I217:$AM217)</f>
        <v>0</v>
      </c>
      <c r="L215" s="706">
        <f>COUNTIF(beosztás!$I217:$AM217,"FÜ")*8</f>
        <v>8</v>
      </c>
      <c r="M215" s="706">
        <f>(COUNTIF(beosztás!$I217:$AM217,"SN")*12)+(COUNTIF(beosztás!$I217:$AM217,"SDE")*8)+(COUNTIF(beosztás!$I217:$AM217,"SDU")*8)+(COUNTIF(beosztás!$I217:$AM217,"S1")*1)+(COUNTIF(beosztás!$I217:$AM217,"S2")*2)+(COUNTIF(beosztás!$I217:$AM217,"S3")*3)+(COUNTIF(beosztás!$I217:$AM217,"S4")*4)+(COUNTIF(beosztás!$I217:$AM217,"S5")*5)+(COUNTIF(beosztás!$I217:$AM217,"S6")*6)+(COUNTIF(beosztás!$I217:$AM217,"S7")*7)+(COUNTIF(beosztás!$I217:$AM217,"S8")*8)+(COUNTIF(beosztás!$I217:$AM217,"S9")*9)+(COUNTIF(beosztás!$I217:$AM217,"S10")*10)+(COUNTIF(beosztás!$I217:$AM217,"S11")*11)+(COUNTIF(beosztás!$I217:$AM217,"S12")*12)+(COUNTIF(beosztás!$I217:$AM217,"SÉ")*12)+(COUNTIF(beosztás!$I217:$AM217,"SÉJ")*8)</f>
        <v>16</v>
      </c>
      <c r="N215" s="706">
        <f>COUNTIF(beosztás!$I217:$AM217,"BN")*12+COUNTIF(beosztás!$I217:$AM217,"BÉ")*12+COUNTIF(beosztás!$I217:$AM217,"BDE")*8+COUNTIF(beosztás!$I217:$AM217,"BDU")*8+COUNTIF(beosztás!$I217:$AM217,"BÉJ")*8+COUNTIF(beosztás!$I217:$AM217,"B1")*1+COUNTIF(beosztás!$I217:$AM217,"B2")*2+COUNTIF(beosztás!$I217:$AM217,"B3")*3+COUNTIF(beosztás!$I217:$AM217,"B5")*5+COUNTIF(beosztás!$I217:$AM217,"B6")*6+COUNTIF(beosztás!$I217:$AM217,"B7")*7+COUNTIF(beosztás!$I217:$AM217,"B8")*8+COUNTIF(beosztás!$I217:$AM217,"B9")*9+COUNTIF(beosztás!$I217:$AM217,"B10")*10+COUNTIF(beosztás!$I217:$AM217,"B11")*11+COUNTIF(beosztás!$I217:$AM217,"B12")*12+COUNTIF(beosztás!$I217:$AM217,"BP")*0</f>
        <v>0</v>
      </c>
      <c r="O215" s="330">
        <f t="shared" si="972"/>
        <v>176</v>
      </c>
      <c r="P215" s="706">
        <f>IF(C215="",0,alapadatok!$AN$2)</f>
        <v>176</v>
      </c>
      <c r="Q215" s="330">
        <f t="shared" si="906"/>
        <v>0</v>
      </c>
      <c r="R215" s="739">
        <f t="shared" si="973"/>
        <v>16</v>
      </c>
      <c r="S215" s="325"/>
      <c r="T215" s="705">
        <f>COUNTIF(beosztás!$AN217:$BO217,"DE")*8</f>
        <v>72</v>
      </c>
      <c r="U215" s="706">
        <f>COUNTIF(beosztás!$AN217:$BO217,"DU")*8</f>
        <v>0</v>
      </c>
      <c r="V215" s="706">
        <f>COUNTIF(beosztás!$AN217:$BO217,"ÉJ")*8</f>
        <v>0</v>
      </c>
      <c r="W215" s="706">
        <f>COUNTIF(beosztás!$AN217:$BO217,"N")*12</f>
        <v>72</v>
      </c>
      <c r="X215" s="706">
        <f>COUNTIF(beosztás!$AN217:$BO217,"É")*12</f>
        <v>24</v>
      </c>
      <c r="Y215" s="706">
        <f>SUM(beosztás!$AN217:$BO217)</f>
        <v>0</v>
      </c>
      <c r="Z215" s="706">
        <f>(COUNTIF(beosztás!$AN217:$BO217,"SN")*12)+(COUNTIF(beosztás!$AN217:$BO217,"SDE")*8)+(COUNTIF(beosztás!$AN217:$BO217,"SDU")*8)+(COUNTIF(beosztás!$AN217:$BO217,"SÉ")*12)+(COUNTIF(beosztás!$AN217:$BO217,"SÉJ")*8)+(COUNTIF(beosztás!$AN217:$BO217,"S1")*1)+(COUNTIF(beosztás!$AN217:$BO217,"S2")*2)+(COUNTIF(beosztás!$AN217:$BO217,"S3")*3)+(COUNTIF(beosztás!$AN217:$BO217,"S4")*4)+(COUNTIF(beosztás!$AN217:$BO217,"S5")*5)+(COUNTIF(beosztás!$AN217:$BO217,"S6")*6)+(COUNTIF(beosztás!$AN217:$BO217,"S7")*7)+(COUNTIF(beosztás!$AN217:$BO217,"S8")*8)+(COUNTIF(beosztás!$AN217:$BO217,"S9")*9)+(COUNTIF(beosztás!$AN217:$BO217,"S10")*10)+(COUNTIF(beosztás!$AN217:$BO217,"S11")*11)+(COUNTIF(beosztás!$AN217:$BO217,"S12")*12)</f>
        <v>0</v>
      </c>
      <c r="AA215" s="706">
        <f>COUNTIF(beosztás!$AN217:$BO217,"FÜ")*8</f>
        <v>0</v>
      </c>
      <c r="AB215" s="706">
        <f>COUNTIF(beosztás!$AN217:$BO217,"BN")*12+COUNTIF(beosztás!$AN217:$BO217,"BÉ")*12+COUNTIF(beosztás!$AN217:$BO217,"BDE")*8+COUNTIF(beosztás!$AN217:$BO217,"BDU")*8+COUNTIF(beosztás!$AN217:$BO217,"BÉJ")*8+COUNTIF(beosztás!$AN217:$BO217,"B1")*1+COUNTIF(beosztás!$AN217:$BO217,"B2")*2+COUNTIF(beosztás!$AN217:$BO217,"B3")*3+COUNTIF(beosztás!$AN217:$BO217,"B5")*5+COUNTIF(beosztás!$AN217:$BO217,"B6")*6+COUNTIF(beosztás!$AN217:$BO217,"B7")*7+COUNTIF(beosztás!$AN217:$BO217,"B8")*8+COUNTIF(beosztás!$AN217:$BO217,"B9")*9+COUNTIF(beosztás!$AN217:$BO217,"B10")*10+COUNTIF(beosztás!$AN217:$BO217,"B11")*11+COUNTIF(beosztás!$AN217:$BO217,"B12")*12+COUNTIF(beosztás!$AN217:$BO217,"BP")*0</f>
        <v>0</v>
      </c>
      <c r="AC215" s="330">
        <f t="shared" si="974"/>
        <v>168</v>
      </c>
      <c r="AD215" s="706">
        <f>IF(C215="",0,alapadatok!$AN$3)</f>
        <v>160</v>
      </c>
      <c r="AE215" s="330">
        <f t="shared" si="685"/>
        <v>8</v>
      </c>
      <c r="AF215" s="739">
        <f t="shared" si="975"/>
        <v>0</v>
      </c>
      <c r="AG215" s="325"/>
      <c r="AH215" s="329">
        <f t="shared" si="976"/>
        <v>88</v>
      </c>
      <c r="AI215" s="330">
        <f t="shared" si="977"/>
        <v>0</v>
      </c>
      <c r="AJ215" s="330">
        <f t="shared" si="978"/>
        <v>0</v>
      </c>
      <c r="AK215" s="330">
        <f t="shared" si="979"/>
        <v>180</v>
      </c>
      <c r="AL215" s="330">
        <f t="shared" si="980"/>
        <v>60</v>
      </c>
      <c r="AM215" s="330">
        <f t="shared" si="981"/>
        <v>0</v>
      </c>
      <c r="AN215" s="330">
        <f t="shared" si="982"/>
        <v>16</v>
      </c>
      <c r="AO215" s="330">
        <f t="shared" si="983"/>
        <v>8</v>
      </c>
      <c r="AP215" s="330">
        <f t="shared" si="686"/>
        <v>0</v>
      </c>
      <c r="AQ215" s="330">
        <f t="shared" si="687"/>
        <v>344</v>
      </c>
      <c r="AR215" s="330">
        <f t="shared" si="688"/>
        <v>336</v>
      </c>
      <c r="AS215" s="330">
        <f t="shared" si="689"/>
        <v>8</v>
      </c>
      <c r="AT215" s="739">
        <f t="shared" si="984"/>
        <v>16</v>
      </c>
      <c r="AU215" s="326"/>
      <c r="AV215" s="705">
        <f>COUNTIF(beosztás!$BP217:$CT217,"DE")*8</f>
        <v>8</v>
      </c>
      <c r="AW215" s="706">
        <f>COUNTIF(beosztás!$BP217:$CT217,"DU")*8</f>
        <v>0</v>
      </c>
      <c r="AX215" s="706">
        <f>COUNTIF(beosztás!$BP217:$CT217,"ÉJ")*8</f>
        <v>0</v>
      </c>
      <c r="AY215" s="706">
        <f>COUNTIF(beosztás!$BP217:$CT217,"N")*12</f>
        <v>108</v>
      </c>
      <c r="AZ215" s="706">
        <f>COUNTIF(beosztás!$BP217:$CT217,"é")*12</f>
        <v>48</v>
      </c>
      <c r="BA215" s="706">
        <f>SUM(beosztás!$BP217:$CT217)</f>
        <v>0</v>
      </c>
      <c r="BB215" s="706">
        <f>COUNTIF(beosztás!$BP217:$CT217,"FÜ")*8</f>
        <v>8</v>
      </c>
      <c r="BC215" s="895">
        <f>(COUNTIF(beosztás!$BP217:$CT217,"SN")*12)+(COUNTIF(beosztás!$BP217:$CT217,"SDE")*8)+(COUNTIF(beosztás!$BP217:$CT217,"SDU")*8)+(COUNTIF(beosztás!$BP217:$CT217,"SÉ")*12)+(COUNTIF(beosztás!$BP217:$CT217,"SÉJ")*8)+(COUNTIF(beosztás!$BP217:$CT217,"S1")*1)+(COUNTIF(beosztás!$BP217:$CT217,"S2")*2)+(COUNTIF(beosztás!$BP217:$CT217,"S3")*3)+(COUNTIF(beosztás!$BP217:$CT217,"S4")*4)+(COUNTIF(beosztás!$BP217:$CT217,"S5")*5)+(COUNTIF(beosztás!$BP217:$CT217,"S6")*6)+(COUNTIF(beosztás!$BP217:$CT217,"S7")*7)+(COUNTIF(beosztás!$BP217:$CT217,"S8")*8)+(COUNTIF(beosztás!$BP217:$CT217,"S9")*9)+(COUNTIF(beosztás!$BP217:$CT217,"S10")*10)+(COUNTIF(beosztás!$BP217:$CT217,"S11")*11)+(COUNTIF(beosztás!$BP217:$CT217,"S12")*12)</f>
        <v>0</v>
      </c>
      <c r="BD215" s="706">
        <f>COUNTIF(beosztás!$BP217:$CT217,"BN")*12+COUNTIF(beosztás!$BP217:$CT217,"BÉ")*12+COUNTIF(beosztás!$BP217:$CT217,"BDE")*8+COUNTIF(beosztás!$BP217:$CT217,"BDU")*8+COUNTIF(beosztás!$BP217:$CT217,"BÉJ")*8+COUNTIF(beosztás!$BP217:$CT217,"B1")*1+COUNTIF(beosztás!$BP217:$CT217,"B2")*2+COUNTIF(beosztás!$BP217:$CT217,"B3")*3+COUNTIF(beosztás!$BP217:$CT217,"B5")*5+COUNTIF(beosztás!$BP217:$CT217,"B6")*6+COUNTIF(beosztás!$BP217:$CT217,"B7")*7+COUNTIF(beosztás!$BP217:$CT217,"B8")*8+COUNTIF(beosztás!$BP217:$CT217,"B9")*9+COUNTIF(beosztás!$BP217:$CT217,"B10")*10+COUNTIF(beosztás!$BP217:$CT217,"B11")*11+COUNTIF(beosztás!$BP217:$CT217,"B12")*12+COUNTIF(beosztás!$BP217:$CT217,"BP")*0</f>
        <v>0</v>
      </c>
      <c r="BE215" s="330">
        <f t="shared" si="985"/>
        <v>164</v>
      </c>
      <c r="BF215" s="706">
        <f>IF(C215="",0,alapadatok!$AN$4)</f>
        <v>160</v>
      </c>
      <c r="BG215" s="330">
        <f t="shared" si="920"/>
        <v>4</v>
      </c>
      <c r="BH215" s="739">
        <f t="shared" si="986"/>
        <v>0</v>
      </c>
      <c r="BI215" s="325"/>
      <c r="BJ215" s="705">
        <f>COUNTIF(beosztás!$CU217:$DX217,"DE")*8</f>
        <v>0</v>
      </c>
      <c r="BK215" s="706">
        <f>COUNTIF(beosztás!$CU217:$DX217,"DU")*8</f>
        <v>0</v>
      </c>
      <c r="BL215" s="706">
        <f>COUNTIF(beosztás!$CU217:$DX217,"ÉJ")*8</f>
        <v>0</v>
      </c>
      <c r="BM215" s="706">
        <f>COUNTIF(beosztás!$CU217:$DX217,"N")*12</f>
        <v>36</v>
      </c>
      <c r="BN215" s="706">
        <f>COUNTIF(beosztás!$CU217:$DX217,"É")*12</f>
        <v>0</v>
      </c>
      <c r="BO215" s="706">
        <f>SUM(beosztás!$CU217:$DX217)</f>
        <v>0</v>
      </c>
      <c r="BP215" s="895">
        <f>(COUNTIF(beosztás!$CU217:$DX217,"SN")*12)+(COUNTIF(beosztás!$CU217:$DX217,"SDE")*8)+(COUNTIF(beosztás!$CU217:$DX217,"SDU")*8)+(COUNTIF(beosztás!$CU217:$DX217,"SÉ")*12)+(COUNTIF(beosztás!$CU217:$DX217,"SÉJ")*8)+(COUNTIF(beosztás!$CU217:$DX217,"S1")*1)+(COUNTIF(beosztás!$CU217:$DX217,"S2")*2)+(COUNTIF(beosztás!$CU217:$DX217,"S3")*3)+(COUNTIF(beosztás!$CU217:$DX217,"S4")*4)+(COUNTIF(beosztás!$CU217:$DX217,"S5")*5)+(COUNTIF(beosztás!$CU217:$DX217,"S6")*6)+(COUNTIF(beosztás!$CU217:$DX217,"S7")*7)+(COUNTIF(beosztás!$CU217:$DX217,"S8")*8)+(COUNTIF(beosztás!$CU217:$DX217,"S9")*9)+(COUNTIF(beosztás!$CU217:$DX217,"S10")*10)+(COUNTIF(beosztás!$CU217:$DX217,"S11")*11)+(COUNTIF(beosztás!$CU217:$DX217,"S12")*12)</f>
        <v>0</v>
      </c>
      <c r="BQ215" s="706">
        <f>COUNTIF(beosztás!$CU217:$DX217,"FÜ")*8</f>
        <v>8</v>
      </c>
      <c r="BR215" s="706">
        <f>COUNTIF(beosztás!$CU217:$DX217,"BN")*12+COUNTIF(beosztás!$CU217:$DX217,"BÉ")*12+COUNTIF(beosztás!$CU217:$DX217,"BDE")*8+COUNTIF(beosztás!$CU217:$DX217,"BDU")*8+COUNTIF(beosztás!$CU217:$DX217,"BÉJ")*8+COUNTIF(beosztás!$CU217:$DX217,"B1")*1+COUNTIF(beosztás!$CU217:$DX217,"B2")*2+COUNTIF(beosztás!$CU217:$DX217,"B3")*3+COUNTIF(beosztás!$CU217:$DX217,"B5")*5+COUNTIF(beosztás!$CU217:$DX217,"B6")*6+COUNTIF(beosztás!$CU217:$DX217,"B7")*7+COUNTIF(beosztás!$CU217:$DX217,"B8")*8+COUNTIF(beosztás!$CU217:$DX217,"B9")*9+COUNTIF(beosztás!$CU217:$DX217,"B10")*10+COUNTIF(beosztás!$CU217:$DX217,"B11")*11+COUNTIF(beosztás!$CU217:$DX217,"B12")*12+COUNTIF(beosztás!$CU217:$DX217,"BP")*0</f>
        <v>0</v>
      </c>
      <c r="BS215" s="330">
        <f t="shared" si="987"/>
        <v>36</v>
      </c>
      <c r="BT215" s="706">
        <f>IF(C215="",0,alapadatok!$AN$5)</f>
        <v>168</v>
      </c>
      <c r="BU215" s="330">
        <f t="shared" si="923"/>
        <v>-132</v>
      </c>
      <c r="BV215" s="739">
        <f t="shared" si="988"/>
        <v>0</v>
      </c>
      <c r="BW215" s="325"/>
      <c r="BX215" s="329">
        <f t="shared" si="925"/>
        <v>8</v>
      </c>
      <c r="BY215" s="330">
        <f t="shared" si="926"/>
        <v>0</v>
      </c>
      <c r="BZ215" s="330">
        <f t="shared" si="927"/>
        <v>0</v>
      </c>
      <c r="CA215" s="330">
        <f t="shared" si="928"/>
        <v>144</v>
      </c>
      <c r="CB215" s="330">
        <f t="shared" si="929"/>
        <v>48</v>
      </c>
      <c r="CC215" s="330">
        <f t="shared" si="930"/>
        <v>0</v>
      </c>
      <c r="CD215" s="330">
        <f t="shared" si="931"/>
        <v>0</v>
      </c>
      <c r="CE215" s="330">
        <f t="shared" si="932"/>
        <v>16</v>
      </c>
      <c r="CF215" s="330">
        <f t="shared" si="933"/>
        <v>0</v>
      </c>
      <c r="CG215" s="330">
        <f t="shared" si="934"/>
        <v>200</v>
      </c>
      <c r="CH215" s="330">
        <f t="shared" si="935"/>
        <v>328</v>
      </c>
      <c r="CI215" s="330">
        <f t="shared" si="936"/>
        <v>-128</v>
      </c>
      <c r="CJ215" s="739">
        <f t="shared" si="989"/>
        <v>0</v>
      </c>
      <c r="CK215" s="326"/>
      <c r="CL215" s="705">
        <f>COUNTIF(beosztás!$DY217:$FC217,"DE")*8</f>
        <v>0</v>
      </c>
      <c r="CM215" s="706">
        <f>COUNTIF(beosztás!$DY217:$FC217,"DU")*8</f>
        <v>0</v>
      </c>
      <c r="CN215" s="706">
        <f>COUNTIF(beosztás!$DY217:$FC217,"ÉJ")*8</f>
        <v>0</v>
      </c>
      <c r="CO215" s="706">
        <f>COUNTIF(beosztás!$DY217:$FC217,"N")*12</f>
        <v>0</v>
      </c>
      <c r="CP215" s="706">
        <f>COUNTIF(beosztás!$DY217:$FC217,"é")*12</f>
        <v>0</v>
      </c>
      <c r="CQ215" s="706">
        <f>SUM(beosztás!$DY217:$FC217)</f>
        <v>0</v>
      </c>
      <c r="CR215" s="706">
        <f>COUNTIF(beosztás!$DY217:$FC217,"FÜ")*8</f>
        <v>0</v>
      </c>
      <c r="CS215" s="895">
        <f>(COUNTIF(beosztás!$DY217:$FC217,"SN")*12)+(COUNTIF(beosztás!$DY217:$FC217,"SDE")*8)+(COUNTIF(beosztás!$DY217:$FC217,"SDU")*8)+(COUNTIF(beosztás!$DY217:$FC217,"SÉ")*12)+(COUNTIF(beosztás!$DY217:$FC217,"SÉJ")*8)+(COUNTIF(beosztás!$DY217:$FC217,"S1")*1)+(COUNTIF(beosztás!$DY217:$FC217,"S2")*2)+(COUNTIF(beosztás!$DY217:$FC217,"S3")*3)+(COUNTIF(beosztás!$DY217:$FC217,"S4")*4)+(COUNTIF(beosztás!$DY217:$FC217,"S5")*5)+(COUNTIF(beosztás!$DY217:$FC217,"S6")*6)+(COUNTIF(beosztás!$DY217:$FC217,"S7")*7)+(COUNTIF(beosztás!$DY217:$FC217,"S8")*8)+(COUNTIF(beosztás!$DY217:$FC217,"S9")*9)+(COUNTIF(beosztás!$DY217:$FC217,"S10")*10)+(COUNTIF(beosztás!$DY217:$FC217,"S11")*11)+(COUNTIF(beosztás!$DY217:$FC217,"S12")*12)</f>
        <v>0</v>
      </c>
      <c r="CT215" s="706">
        <f>COUNTIF(beosztás!$DY217:$FC217,"BN")*12+COUNTIF(beosztás!$DY217:$FC217,"BÉ")*12+COUNTIF(beosztás!$DY217:$FC217,"BDE")*8+COUNTIF(beosztás!$DY217:$FC217,"BDU")*8+COUNTIF(beosztás!$DY217:$FC217,"BÉJ")*8+COUNTIF(beosztás!$DY217:$FC217,"B1")*1+COUNTIF(beosztás!$DY217:$FC217,"B2")*2+COUNTIF(beosztás!$DY217:$FC217,"B3")*3+COUNTIF(beosztás!$DY217:$FC217,"B5")*5+COUNTIF(beosztás!$DY217:$FC217,"B6")*6+COUNTIF(beosztás!$DY217:$FC217,"B7")*7+COUNTIF(beosztás!$DY217:$FC217,"B8")*8+COUNTIF(beosztás!$DY217:$FC217,"B9")*9+COUNTIF(beosztás!$DY217:$FC217,"B10")*10+COUNTIF(beosztás!$DY217:$FC217,"B11")*11+COUNTIF(beosztás!$DY217:$FC217,"B12")*12+COUNTIF(beosztás!$DY217:$FC217,"BP")*0</f>
        <v>0</v>
      </c>
      <c r="CU215" s="330">
        <f t="shared" si="990"/>
        <v>0</v>
      </c>
      <c r="CV215" s="706">
        <f>IF(C215="",0,alapadatok!$AN$6)</f>
        <v>168</v>
      </c>
      <c r="CW215" s="330">
        <f t="shared" si="863"/>
        <v>-168</v>
      </c>
      <c r="CX215" s="905">
        <f t="shared" si="991"/>
        <v>0</v>
      </c>
      <c r="CY215" s="325"/>
      <c r="CZ215" s="705">
        <f>COUNTIF(beosztás!$FD217:$GG217,"DE")*8</f>
        <v>0</v>
      </c>
      <c r="DA215" s="706">
        <f>COUNTIF(beosztás!$FD217:$GG217,"DU")*8</f>
        <v>0</v>
      </c>
      <c r="DB215" s="706">
        <f>COUNTIF(beosztás!$FD217:$GG217,"ÉJ")*8</f>
        <v>0</v>
      </c>
      <c r="DC215" s="706">
        <f>COUNTIF(beosztás!$FD217:$GG217,"N")*12</f>
        <v>0</v>
      </c>
      <c r="DD215" s="706">
        <f>COUNTIF(beosztás!$FD217:$GG217,"É")*12</f>
        <v>0</v>
      </c>
      <c r="DE215" s="706">
        <f>SUM(beosztás!$FD217:$GG217)</f>
        <v>0</v>
      </c>
      <c r="DF215" s="895">
        <f>(COUNTIF(beosztás!$FD217:$GG217,"SN")*12)+(COUNTIF(beosztás!$FD217:$GG217,"SDE")*8)+(COUNTIF(beosztás!$FD217:$GG217,"SDU")*8)+(COUNTIF(beosztás!$FD217:$GG217,"SÉ")*12)+(COUNTIF(beosztás!$FD217:$GG217,"SÉJ")*8)+(COUNTIF(beosztás!$FD217:$GG217,"S1")*1)+(COUNTIF(beosztás!$FD217:$GG217,"S2")*2)+(COUNTIF(beosztás!$FD217:$GG217,"S3")*3)+(COUNTIF(beosztás!$FD217:$GG217,"S4")*4)+(COUNTIF(beosztás!$FD217:$GG217,"S5")*5)+(COUNTIF(beosztás!$FD217:$GG217,"S6")*6)+(COUNTIF(beosztás!$FD217:$GG217,"S7")*7)+(COUNTIF(beosztás!$FD217:$GG217,"S8")*8)+(COUNTIF(beosztás!$FD217:$GG217,"S9")*9)+(COUNTIF(beosztás!$FD217:$GG217,"S10")*10)+(COUNTIF(beosztás!$FD217:$GG217,"S11")*11)+(COUNTIF(beosztás!$FD217:$GG217,"S12")*12)</f>
        <v>0</v>
      </c>
      <c r="DG215" s="706">
        <f>COUNTIF(beosztás!$FD217:$GG217,"FÜ")*8</f>
        <v>0</v>
      </c>
      <c r="DH215" s="706">
        <f>COUNTIF(beosztás!$FD217:$GG217,"BN")*12+COUNTIF(beosztás!$FD217:$GG217,"BÉ")*12+COUNTIF(beosztás!$FD217:$GG217,"BDE")*8+COUNTIF(beosztás!$FD217:$GG217,"BDU")*8+COUNTIF(beosztás!$FD217:$GG217,"BÉJ")*8+COUNTIF(beosztás!$FD217:$GG217,"B1")*1+COUNTIF(beosztás!$FD217:$GG217,"B2")*2+COUNTIF(beosztás!$FD217:$GG217,"B3")*3+COUNTIF(beosztás!$FD217:$GG217,"B5")*5+COUNTIF(beosztás!$FD217:$GG217,"B6")*6+COUNTIF(beosztás!$FD217:$GG217,"B7")*7+COUNTIF(beosztás!$FD217:$GG217,"B8")*8+COUNTIF(beosztás!$FD217:$GG217,"B9")*9+COUNTIF(beosztás!$FD217:$GG217,"B10")*10+COUNTIF(beosztás!$FD217:$GG217,"B11")*11+COUNTIF(beosztás!$FD217:$GG217,"B12")*12+COUNTIF(beosztás!$FD217:$GG217,"BP")*0</f>
        <v>0</v>
      </c>
      <c r="DI215" s="330">
        <f t="shared" si="992"/>
        <v>0</v>
      </c>
      <c r="DJ215" s="706">
        <f>IF(C215="",0,alapadatok!$AN$7)</f>
        <v>160</v>
      </c>
      <c r="DK215" s="330">
        <f t="shared" si="864"/>
        <v>-160</v>
      </c>
      <c r="DL215" s="739">
        <f t="shared" si="993"/>
        <v>0</v>
      </c>
      <c r="DM215" s="325"/>
      <c r="DN215" s="329">
        <f t="shared" si="865"/>
        <v>0</v>
      </c>
      <c r="DO215" s="330">
        <f t="shared" si="866"/>
        <v>0</v>
      </c>
      <c r="DP215" s="330">
        <f t="shared" si="867"/>
        <v>0</v>
      </c>
      <c r="DQ215" s="330">
        <f t="shared" si="868"/>
        <v>0</v>
      </c>
      <c r="DR215" s="330">
        <f t="shared" si="869"/>
        <v>0</v>
      </c>
      <c r="DS215" s="330">
        <f t="shared" si="870"/>
        <v>0</v>
      </c>
      <c r="DT215" s="330">
        <f t="shared" si="871"/>
        <v>0</v>
      </c>
      <c r="DU215" s="330">
        <f t="shared" si="872"/>
        <v>0</v>
      </c>
      <c r="DV215" s="330">
        <f t="shared" si="873"/>
        <v>0</v>
      </c>
      <c r="DW215" s="330">
        <f t="shared" si="874"/>
        <v>0</v>
      </c>
      <c r="DX215" s="330">
        <f t="shared" si="875"/>
        <v>328</v>
      </c>
      <c r="DY215" s="330">
        <f t="shared" si="876"/>
        <v>-328</v>
      </c>
      <c r="DZ215" s="905">
        <f t="shared" si="994"/>
        <v>0</v>
      </c>
      <c r="EA215" s="326"/>
      <c r="EB215" s="705">
        <f>COUNTIF(beosztás!$GH217:$HL217,"DE")*8</f>
        <v>0</v>
      </c>
      <c r="EC215" s="706">
        <f>COUNTIF(beosztás!$GH217:$HL217,"DU")*8</f>
        <v>0</v>
      </c>
      <c r="ED215" s="706">
        <f>COUNTIF(beosztás!$GH217:$HL217,"ÉJ")*8</f>
        <v>0</v>
      </c>
      <c r="EE215" s="706">
        <f>COUNTIF(beosztás!$GH217:$HL217,"N")*12</f>
        <v>0</v>
      </c>
      <c r="EF215" s="706">
        <f>COUNTIF(beosztás!$GH217:$HL217,"é")*12</f>
        <v>0</v>
      </c>
      <c r="EG215" s="706">
        <f>SUM(beosztás!$GH217:$HL217)</f>
        <v>0</v>
      </c>
      <c r="EH215" s="706">
        <f>COUNTIF(beosztás!$GH217:$HL217,"FÜ")*8</f>
        <v>0</v>
      </c>
      <c r="EI215" s="895">
        <f>(COUNTIF(beosztás!$GH217:$HL217,"SN")*12)+(COUNTIF(beosztás!$GH217:$HL217,"SDE")*8)+(COUNTIF(beosztás!$GH217:$HL217,"SDU")*8)+(COUNTIF(beosztás!$GH217:$HL217,"SÉ")*12)+(COUNTIF(beosztás!$GH217:$HL217,"SÉJ")*8)+(COUNTIF(beosztás!$GH217:$HL217,"S1")*1)+(COUNTIF(beosztás!$GH217:$HL217,"S2")*2)+(COUNTIF(beosztás!$GH217:$HL217,"S3")*3)+(COUNTIF(beosztás!$GH217:$HL217,"S4")*4)+(COUNTIF(beosztás!$GH217:$HL217,"S5")*5)+(COUNTIF(beosztás!$GH217:$HL217,"S6")*6)+(COUNTIF(beosztás!$GH217:$HL217,"S7")*7)+(COUNTIF(beosztás!$GH217:$HL217,"S8")*8)+(COUNTIF(beosztás!$GH217:$HL217,"S9")*9)+(COUNTIF(beosztás!$GH217:$HL217,"S10")*10)+(COUNTIF(beosztás!$GH217:$HL217,"S11")*11)+(COUNTIF(beosztás!$GH217:$HL217,"S12")*12)</f>
        <v>0</v>
      </c>
      <c r="EJ215" s="706">
        <f>COUNTIF(beosztás!$GH217:$HL217,"BN")*12+COUNTIF(beosztás!$GH217:$HL217,"BÉ")*12+COUNTIF(beosztás!$GH217:$HL217,"BDE")*8+COUNTIF(beosztás!$GH217:$HL217,"BDU")*8+COUNTIF(beosztás!$GH217:$HL217,"BÉJ")*8+COUNTIF(beosztás!$GH217:$HL217,"B1")*1+COUNTIF(beosztás!$GH217:$HL217,"B2")*2+COUNTIF(beosztás!$GH217:$HL217,"B3")*3+COUNTIF(beosztás!$GH217:$HL217,"B5")*5+COUNTIF(beosztás!$GH217:$HL217,"B6")*6+COUNTIF(beosztás!$GH217:$HL217,"B7")*7+COUNTIF(beosztás!$GH217:$HL217,"B8")*8+COUNTIF(beosztás!$GH217:$HL217,"B9")*9+COUNTIF(beosztás!$GH217:$HL217,"B10")*10+COUNTIF(beosztás!$GH217:$HL217,"B11")*11+COUNTIF(beosztás!$GH217:$HL217,"B12")*12+COUNTIF(beosztás!$GH217:$HL217,"BP")*0</f>
        <v>0</v>
      </c>
      <c r="EK215" s="330">
        <f t="shared" si="995"/>
        <v>0</v>
      </c>
      <c r="EL215" s="706">
        <f>IF(C215="",0,alapadatok!$AN$8)</f>
        <v>184</v>
      </c>
      <c r="EM215" s="330">
        <f t="shared" si="877"/>
        <v>-184</v>
      </c>
      <c r="EN215" s="905">
        <f t="shared" si="996"/>
        <v>0</v>
      </c>
      <c r="EO215" s="325"/>
      <c r="EP215" s="705">
        <f>COUNTIF(beosztás!$HM217:$IQ217,"DE")*8</f>
        <v>0</v>
      </c>
      <c r="EQ215" s="706">
        <f>COUNTIF(beosztás!$HM217:$IQ217,"DU")*8</f>
        <v>0</v>
      </c>
      <c r="ER215" s="706">
        <f>COUNTIF(beosztás!$HM217:$IQ217,"ÉJ")*8</f>
        <v>0</v>
      </c>
      <c r="ES215" s="706">
        <f>COUNTIF(beosztás!$HM217:$IQ217,"N")*12</f>
        <v>0</v>
      </c>
      <c r="ET215" s="706">
        <f>COUNTIF(beosztás!$HM217:$IQ217,"É")*12</f>
        <v>0</v>
      </c>
      <c r="EU215" s="706">
        <f>SUM(beosztás!$HM217:$IQ217)</f>
        <v>0</v>
      </c>
      <c r="EV215" s="895">
        <f>(COUNTIF(beosztás!$HM217:$IQ217,"SN")*12)+(COUNTIF(beosztás!$HM217:$IQ217,"SDE")*8)+(COUNTIF(beosztás!$HM217:$IQ217,"SDU")*8)+(COUNTIF(beosztás!$HM217:$IQ217,"SÉ")*12)+(COUNTIF(beosztás!$HM217:$IQ217,"SÉJ")*8)+(COUNTIF(beosztás!$HM217:$IQ217,"S1")*1)+(COUNTIF(beosztás!$HM217:$IQ217,"S2")*2)+(COUNTIF(beosztás!$HM217:$IQ217,"S3")*3)+(COUNTIF(beosztás!$HM217:$IQ217,"S4")*4)+(COUNTIF(beosztás!$HM217:$IQ217,"S5")*5)+(COUNTIF(beosztás!$HM217:$IQ217,"S6")*6)+(COUNTIF(beosztás!$HM217:$IQ217,"S7")*7)+(COUNTIF(beosztás!$HM217:$IQ217,"S8")*8)+(COUNTIF(beosztás!$HM217:$IQ217,"S9")*9)+(COUNTIF(beosztás!$HM217:$IQ217,"S10")*10)+(COUNTIF(beosztás!$HM217:$IQ217,"S11")*11)+(COUNTIF(beosztás!$HM217:$IQ217,"S12")*12)</f>
        <v>0</v>
      </c>
      <c r="EW215" s="706">
        <f>COUNTIF(beosztás!$HM217:$IQ217,"FÜ")*8</f>
        <v>0</v>
      </c>
      <c r="EX215" s="706">
        <f>COUNTIF(beosztás!$HM217:$IQ217,"BN")*12+COUNTIF(beosztás!$HM217:$IQ217,"BÉ")*12+COUNTIF(beosztás!$HM217:$IQ217,"BDE")*8+COUNTIF(beosztás!$HM217:$IQ217,"BDU")*8+COUNTIF(beosztás!$HM217:$IQ217,"BÉJ")*8+COUNTIF(beosztás!$HM217:$IQ217,"B1")*1+COUNTIF(beosztás!$HM217:$IQ217,"B2")*2+COUNTIF(beosztás!$HM217:$IQ217,"B3")*3+COUNTIF(beosztás!$HM217:$IQ217,"B5")*5+COUNTIF(beosztás!$HM217:$IQ217,"B6")*6+COUNTIF(beosztás!$HM217:$IQ217,"B7")*7+COUNTIF(beosztás!$HM217:$IQ217,"B8")*8+COUNTIF(beosztás!$HM217:$IQ217,"B9")*9+COUNTIF(beosztás!$HM217:$IQ217,"B10")*10+COUNTIF(beosztás!$HM217:$IQ217,"B11")*11+COUNTIF(beosztás!$HM217:$IQ217,"B12")*12+COUNTIF(beosztás!$HM217:$IQ217,"BP")*0</f>
        <v>0</v>
      </c>
      <c r="EY215" s="330">
        <f t="shared" si="997"/>
        <v>0</v>
      </c>
      <c r="EZ215" s="706">
        <f>IF(C215="",0,alapadatok!$AN$9)</f>
        <v>168</v>
      </c>
      <c r="FA215" s="330">
        <f t="shared" si="878"/>
        <v>-168</v>
      </c>
      <c r="FB215" s="905">
        <f t="shared" si="998"/>
        <v>0</v>
      </c>
      <c r="FC215" s="325"/>
      <c r="FD215" s="329">
        <f t="shared" si="879"/>
        <v>0</v>
      </c>
      <c r="FE215" s="330">
        <f t="shared" si="880"/>
        <v>0</v>
      </c>
      <c r="FF215" s="330">
        <f t="shared" si="881"/>
        <v>0</v>
      </c>
      <c r="FG215" s="330">
        <f t="shared" si="882"/>
        <v>0</v>
      </c>
      <c r="FH215" s="330">
        <f t="shared" si="883"/>
        <v>0</v>
      </c>
      <c r="FI215" s="330">
        <f t="shared" si="884"/>
        <v>0</v>
      </c>
      <c r="FJ215" s="330">
        <f t="shared" si="885"/>
        <v>0</v>
      </c>
      <c r="FK215" s="330">
        <f t="shared" si="886"/>
        <v>0</v>
      </c>
      <c r="FL215" s="330">
        <f t="shared" si="887"/>
        <v>0</v>
      </c>
      <c r="FM215" s="330">
        <f t="shared" si="888"/>
        <v>0</v>
      </c>
      <c r="FN215" s="330">
        <f t="shared" si="889"/>
        <v>352</v>
      </c>
      <c r="FO215" s="330">
        <f t="shared" si="890"/>
        <v>-352</v>
      </c>
      <c r="FP215" s="905">
        <f t="shared" si="999"/>
        <v>0</v>
      </c>
      <c r="FQ215" s="326"/>
      <c r="FR215" s="705">
        <f>COUNTIF(beosztás!$IR217:$JU217,"DE")*8</f>
        <v>0</v>
      </c>
      <c r="FS215" s="706">
        <f>COUNTIF(beosztás!$IR217:$JU217,"DU")*8</f>
        <v>0</v>
      </c>
      <c r="FT215" s="706">
        <f>COUNTIF(beosztás!$IR217:$JU217,"ÉJ")*8</f>
        <v>0</v>
      </c>
      <c r="FU215" s="706">
        <f>COUNTIF(beosztás!$IR217:$JU217,"N")*12</f>
        <v>0</v>
      </c>
      <c r="FV215" s="706">
        <f>COUNTIF(beosztás!$IR217:$JU217,"é")*12</f>
        <v>0</v>
      </c>
      <c r="FW215" s="706">
        <f>SUM(beosztás!$IR217:$JU217)</f>
        <v>0</v>
      </c>
      <c r="FX215" s="706">
        <f>COUNTIF(beosztás!$IR217:$JU217,"FÜ")*8</f>
        <v>0</v>
      </c>
      <c r="FY215" s="895">
        <f>(COUNTIF(beosztás!$IR217:$JU217,"SN")*12)+(COUNTIF(beosztás!$IR217:$JU217,"SDE")*8)+(COUNTIF(beosztás!$IR217:$JU217,"SDU")*8)+(COUNTIF(beosztás!$IR217:$JU217,"SÉ")*12)+(COUNTIF(beosztás!$IR217:$JU217,"SÉJ")*8)+(COUNTIF(beosztás!$IR217:$JU217,"S1")*1)+(COUNTIF(beosztás!$IR217:$JU217,"S2")*2)+(COUNTIF(beosztás!$IR217:$JU217,"S3")*3)+(COUNTIF(beosztás!$IR217:$JU217,"S4")*4)+(COUNTIF(beosztás!$IR217:$JU217,"S5")*5)+(COUNTIF(beosztás!$IR217:$JU217,"S6")*6)+(COUNTIF(beosztás!$IR217:$JU217,"S7")*7)+(COUNTIF(beosztás!$IR217:$JU217,"S8")*8)+(COUNTIF(beosztás!$IR217:$JU217,"S9")*9)+(COUNTIF(beosztás!$IR217:$JU217,"S10")*10)+(COUNTIF(beosztás!$IR217:$JU217,"S11")*11)+(COUNTIF(beosztás!$IR217:$JU217,"S12")*12)</f>
        <v>0</v>
      </c>
      <c r="FZ215" s="706">
        <f>COUNTIF(beosztás!$IR217:$JU217,"BN")*12+COUNTIF(beosztás!$IR217:$JU217,"BÉ")*12+COUNTIF(beosztás!$IR217:$JU217,"BDE")*8+COUNTIF(beosztás!$IR217:$JU217,"BDU")*8+COUNTIF(beosztás!$IR217:$JU217,"BÉJ")*8+COUNTIF(beosztás!$IR217:$JU217,"B1")*1+COUNTIF(beosztás!$IR217:$JU217,"B2")*2+COUNTIF(beosztás!$IR217:$JU217,"B3")*3+COUNTIF(beosztás!$IR217:$JU217,"B5")*5+COUNTIF(beosztás!$IR217:$JU217,"B6")*6+COUNTIF(beosztás!$IR217:$JU217,"B7")*7+COUNTIF(beosztás!$IR217:$JU217,"B8")*8+COUNTIF(beosztás!$IR217:$JU217,"B9")*9+COUNTIF(beosztás!$IR217:$JU217,"B10")*10+COUNTIF(beosztás!$IR217:$JU217,"B11")*11+COUNTIF(beosztás!$IR217:$JU217,"B12")*12+COUNTIF(beosztás!$IR217:$JU217,"BP")*0</f>
        <v>0</v>
      </c>
      <c r="GA215" s="330">
        <f t="shared" si="1000"/>
        <v>0</v>
      </c>
      <c r="GB215" s="706">
        <f>IF(C215="",0,alapadatok!$AN$10)</f>
        <v>168</v>
      </c>
      <c r="GC215" s="330">
        <f t="shared" si="891"/>
        <v>-168</v>
      </c>
      <c r="GD215" s="905">
        <f t="shared" si="1001"/>
        <v>0</v>
      </c>
      <c r="GE215" s="327"/>
      <c r="GF215" s="705">
        <f>COUNTIF(beosztás!$JV217:$KZ217,"DE")*8</f>
        <v>0</v>
      </c>
      <c r="GG215" s="706">
        <f>COUNTIF(beosztás!$JV217:$KZ217,"DU")*8</f>
        <v>0</v>
      </c>
      <c r="GH215" s="706">
        <f>COUNTIF(beosztás!$JV217:$KZ217,"ÉJ")*8</f>
        <v>0</v>
      </c>
      <c r="GI215" s="706">
        <f>COUNTIF(beosztás!$JV217:$KZ217,"N")*12</f>
        <v>0</v>
      </c>
      <c r="GJ215" s="706">
        <f>COUNTIF(beosztás!$JV217:$KZ217,"É")*12</f>
        <v>0</v>
      </c>
      <c r="GK215" s="706">
        <f>SUM(beosztás!$JV217:$KZ217)</f>
        <v>0</v>
      </c>
      <c r="GL215" s="895">
        <f>(COUNTIF(beosztás!$JV217:$KZ217,"SN")*12)+(COUNTIF(beosztás!$JV217:$KZ217,"SDE")*8)+(COUNTIF(beosztás!$JV217:$KZ217,"SDU")*8)+(COUNTIF(beosztás!$JV217:$KZ217,"SÉ")*12)+(COUNTIF(beosztás!$JV217:$KZ217,"SÉJ")*8)+(COUNTIF(beosztás!$JV217:$KZ217,"S1")*1)+(COUNTIF(beosztás!$JV217:$KZ217,"S2")*2)+(COUNTIF(beosztás!$JV217:$KZ217,"S3")*3)+(COUNTIF(beosztás!$JV217:$KZ217,"S4")*4)+(COUNTIF(beosztás!$JV217:$KZ217,"S5")*5)+(COUNTIF(beosztás!$JV217:$KZ217,"S6")*6)+(COUNTIF(beosztás!$JV217:$KZ217,"S7")*7)+(COUNTIF(beosztás!$JV217:$KZ217,"S8")*8)+(COUNTIF(beosztás!$JV217:$KZ217,"S9")*9)+(COUNTIF(beosztás!$JV217:$KZ217,"S10")*10)+(COUNTIF(beosztás!$JV217:$KZ217,"S11")*11)+(COUNTIF(beosztás!$JV217:$KZ217,"S12")*12)</f>
        <v>0</v>
      </c>
      <c r="GM215" s="706">
        <f>COUNTIF(beosztás!$JV217:$KZ217,"FÜ")*8</f>
        <v>0</v>
      </c>
      <c r="GN215" s="706">
        <f>COUNTIF(beosztás!$JV217:$KZ217,"BN")*12+COUNTIF(beosztás!$JV217:$KZ217,"BÉ")*12+COUNTIF(beosztás!$JV217:$KZ217,"BDE")*8+COUNTIF(beosztás!$JV217:$KZ217,"BDU")*8+COUNTIF(beosztás!$JV217:$KZ217,"BÉJ")*8+COUNTIF(beosztás!$JV217:$KZ217,"B1")*1+COUNTIF(beosztás!$JV217:$KZ217,"B2")*2+COUNTIF(beosztás!$JV217:$KZ217,"B3")*3+COUNTIF(beosztás!$JV217:$KZ217,"B5")*5+COUNTIF(beosztás!$JV217:$KZ217,"B6")*6+COUNTIF(beosztás!$JV217:$KZ217,"B7")*7+COUNTIF(beosztás!$JV217:$KZ217,"B8")*8+COUNTIF(beosztás!$JV217:$KZ217,"B9")*9+COUNTIF(beosztás!$JV217:$KZ217,"B10")*10+COUNTIF(beosztás!$JV217:$KZ217,"B11")*11+COUNTIF(beosztás!$JV217:$KZ217,"B12")*12+COUNTIF(beosztás!$JV217:$KZ217,"BP")*0</f>
        <v>0</v>
      </c>
      <c r="GO215" s="330">
        <f t="shared" si="1002"/>
        <v>0</v>
      </c>
      <c r="GP215" s="706">
        <f>IF(C215="",0,alapadatok!$AN$11)</f>
        <v>176</v>
      </c>
      <c r="GQ215" s="330">
        <f t="shared" si="892"/>
        <v>-176</v>
      </c>
      <c r="GR215" s="905">
        <f t="shared" si="1003"/>
        <v>0</v>
      </c>
      <c r="GS215" s="327"/>
      <c r="GT215" s="329">
        <f t="shared" si="893"/>
        <v>0</v>
      </c>
      <c r="GU215" s="330">
        <f t="shared" si="894"/>
        <v>0</v>
      </c>
      <c r="GV215" s="330">
        <f t="shared" si="895"/>
        <v>0</v>
      </c>
      <c r="GW215" s="330">
        <f t="shared" si="896"/>
        <v>0</v>
      </c>
      <c r="GX215" s="330">
        <f t="shared" si="897"/>
        <v>0</v>
      </c>
      <c r="GY215" s="330">
        <f t="shared" si="898"/>
        <v>0</v>
      </c>
      <c r="GZ215" s="330">
        <f t="shared" si="899"/>
        <v>0</v>
      </c>
      <c r="HA215" s="330">
        <f t="shared" si="900"/>
        <v>0</v>
      </c>
      <c r="HB215" s="330">
        <f t="shared" si="901"/>
        <v>0</v>
      </c>
      <c r="HC215" s="330">
        <f t="shared" si="902"/>
        <v>0</v>
      </c>
      <c r="HD215" s="330">
        <f t="shared" si="903"/>
        <v>344</v>
      </c>
      <c r="HE215" s="330">
        <f t="shared" si="904"/>
        <v>-344</v>
      </c>
      <c r="HF215" s="905">
        <f t="shared" si="1004"/>
        <v>0</v>
      </c>
      <c r="HG215" s="326"/>
      <c r="HH215" s="705">
        <f>COUNTIF(beosztás!$LA217:$MD217,"DE")*8</f>
        <v>0</v>
      </c>
      <c r="HI215" s="706">
        <f>COUNTIF(beosztás!$LA217:$MD217,"DU")*8</f>
        <v>0</v>
      </c>
      <c r="HJ215" s="706">
        <f>COUNTIF(beosztás!$LA217:$MD217,"ÉJ")*8</f>
        <v>0</v>
      </c>
      <c r="HK215" s="706">
        <f>COUNTIF(beosztás!$LA217:$MD217,"N")*12</f>
        <v>0</v>
      </c>
      <c r="HL215" s="706">
        <f>COUNTIF(beosztás!$LA217:$MD217,"é")*12</f>
        <v>0</v>
      </c>
      <c r="HM215" s="706">
        <f>SUM(beosztás!$LA217:$MD217)</f>
        <v>0</v>
      </c>
      <c r="HN215" s="706">
        <f>COUNTIF(beosztás!$LA217:$MD217,"FÜ")*8</f>
        <v>0</v>
      </c>
      <c r="HO215" s="895">
        <f>(COUNTIF(beosztás!$LA217:$MD217,"SN")*12)+(COUNTIF(beosztás!$LA217:$MD217,"SDE")*8)+(COUNTIF(beosztás!$LA217:$MD217,"SDU")*8)+(COUNTIF(beosztás!$LA217:$MD217,"SÉ")*12)+(COUNTIF(beosztás!$LA217:$MD217,"SÉJ")*8)+(COUNTIF(beosztás!$LA217:$MD217,"S1")*1)+(COUNTIF(beosztás!$LA217:$MD217,"S2")*2)+(COUNTIF(beosztás!$LA217:$MD217,"S3")*3)+(COUNTIF(beosztás!$LA217:$MD217,"S4")*4)+(COUNTIF(beosztás!$LA217:$MD217,"S5")*5)+(COUNTIF(beosztás!$LA217:$MD217,"S6")*6)+(COUNTIF(beosztás!$LA217:$MD217,"S7")*7)+(COUNTIF(beosztás!$LA217:$MD217,"S8")*8)+(COUNTIF(beosztás!$LA217:$MD217,"S9")*9)+(COUNTIF(beosztás!$LA217:$MD217,"S10")*10)+(COUNTIF(beosztás!$LA217:$MD217,"S11")*11)+(COUNTIF(beosztás!$LA217:$MD217,"S12")*12)</f>
        <v>0</v>
      </c>
      <c r="HP215" s="706">
        <f>COUNTIF(beosztás!$LA217:$MD217,"BN")*12+COUNTIF(beosztás!$LA217:$MD217,"BÉ")*12+COUNTIF(beosztás!$LA217:$MD217,"BDE")*8+COUNTIF(beosztás!$LA217:$MD217,"BDU")*8+COUNTIF(beosztás!$LA217:$MD217,"BÉJ")*8+COUNTIF(beosztás!$LA217:$MD217,"B1")*1+COUNTIF(beosztás!$LA217:$MD217,"B2")*2+COUNTIF(beosztás!$LA217:$MD217,"B3")*3+COUNTIF(beosztás!$KZ217:$MC217,"B5")*5+COUNTIF(beosztás!$KZ217:$MC217,"B6")*6+COUNTIF(beosztás!$KZ217:$MC217,"B7")*7+COUNTIF(beosztás!$KZ217:$MC217,"B8")*8+COUNTIF(beosztás!$LA217:$MD217,"B9")*9+COUNTIF(beosztás!$LA217:$MD217,"B10")*10+COUNTIF(beosztás!$LA217:$MD217,"B11")*11+COUNTIF(beosztás!$LA217:$MD217,"B12")*12+COUNTIF(beosztás!$LA217:$MD217,"BP")*0</f>
        <v>0</v>
      </c>
      <c r="HQ215" s="330">
        <f t="shared" si="1005"/>
        <v>0</v>
      </c>
      <c r="HR215" s="706">
        <f>IF(C215="",0,alapadatok!$AN$12)</f>
        <v>160</v>
      </c>
      <c r="HS215" s="330">
        <f t="shared" si="954"/>
        <v>-160</v>
      </c>
      <c r="HT215" s="905">
        <f t="shared" si="1006"/>
        <v>0</v>
      </c>
      <c r="HU215" s="327"/>
      <c r="HV215" s="705">
        <f>COUNTIF(beosztás!$ME217:$NI217,"DE")*8</f>
        <v>0</v>
      </c>
      <c r="HW215" s="706">
        <f>COUNTIF(beosztás!$ME217:$NI217,"DU")*8</f>
        <v>0</v>
      </c>
      <c r="HX215" s="706">
        <f>COUNTIF(beosztás!$ME217:$NI217,"ÉJ")*8</f>
        <v>0</v>
      </c>
      <c r="HY215" s="706">
        <f>COUNTIF(beosztás!$ME217:$NI217,"N")*12</f>
        <v>0</v>
      </c>
      <c r="HZ215" s="706">
        <f>COUNTIF(beosztás!$ME217:$NI217,"É")*12</f>
        <v>0</v>
      </c>
      <c r="IA215" s="706">
        <f>SUM(beosztás!$ME217:$NI217)</f>
        <v>0</v>
      </c>
      <c r="IB215" s="706">
        <f>(COUNTIF(beosztás!$ME217:$NI217,"SN")*12)+(COUNTIF(beosztás!$ME217:$NI217,"SDE")*8)+(COUNTIF(beosztás!$ME217:$NI217,"SDU")*8)+(COUNTIF(beosztás!$ME217:$NI217,"SÉ")*12)+(COUNTIF(beosztás!$ME217:$NI217,"SÉJ")*8)+(COUNTIF(beosztás!$ME217:$NI217,"S1")*1)+(COUNTIF(beosztás!$ME217:$NI217,"S2")*2)+(COUNTIF(beosztás!$ME217:$NI217,"S3")*3)+(COUNTIF(beosztás!$ME217:$NI217,"S4")*4)+(COUNTIF(beosztás!$ME217:$NI217,"S5")*5)+(COUNTIF(beosztás!$ME217:$NI217,"S6")*6)+(COUNTIF(beosztás!$ME217:$NI217,"S7")*7)+(COUNTIF(beosztás!$ME217:$NI217,"S8")*8)+(COUNTIF(beosztás!$ME217:$NI217,"S9")*9)+(COUNTIF(beosztás!$ME217:$NI217,"S10")*10)+(COUNTIF(beosztás!$ME217:$NI217,"S11")*11)+(COUNTIF(beosztás!$ME217:$NI217,"S12")*12)</f>
        <v>0</v>
      </c>
      <c r="IC215" s="706">
        <f>COUNTIF(beosztás!$ME217:$NI217,"FÜ")*8</f>
        <v>0</v>
      </c>
      <c r="ID215" s="706">
        <f>COUNTIF(beosztás!$ME217:$NI217,"BN")*12+COUNTIF(beosztás!$ME217:$NI217,"BÉ")*12+COUNTIF(beosztás!$ME217:$NI217,"BDE")*8+COUNTIF(beosztás!$ME217:$NI217,"BDU")*8+COUNTIF(beosztás!$ME217:$NI217,"BÉJ")*8+COUNTIF(beosztás!$ME217:$NI217,"B1")*1+COUNTIF(beosztás!$ME217:$NI217,"B2")*2+COUNTIF(beosztás!$ME217:$NI217,"B3")*3+COUNTIF(beosztás!$ME217:$NI217,"B5")*5+COUNTIF(beosztás!$ME217:$NI217,"B6")*6+COUNTIF(beosztás!$ME217:$NI217,"B7")*7+COUNTIF(beosztás!$ME217:$NI217,"B8")*8+COUNTIF(beosztás!$ME217:$NI217,"B9")*9+COUNTIF(beosztás!$ME217:$NI217,"B10")*10+COUNTIF(beosztás!$ME217:$NI217,"B11")*11+COUNTIF(beosztás!$ME217:$NI217,"B12")*12+COUNTIF(beosztás!$ME217:$NI217,"BP")*0</f>
        <v>0</v>
      </c>
      <c r="IE215" s="330">
        <f t="shared" si="956"/>
        <v>0</v>
      </c>
      <c r="IF215" s="706">
        <f>IF(C215="",0,alapadatok!$AN$13)</f>
        <v>160</v>
      </c>
      <c r="IG215" s="330">
        <f t="shared" si="957"/>
        <v>-160</v>
      </c>
      <c r="IH215" s="739">
        <f t="shared" si="1007"/>
        <v>0</v>
      </c>
      <c r="II215" s="327"/>
      <c r="IJ215" s="329">
        <f t="shared" si="959"/>
        <v>0</v>
      </c>
      <c r="IK215" s="330">
        <f t="shared" si="960"/>
        <v>0</v>
      </c>
      <c r="IL215" s="330">
        <f t="shared" si="961"/>
        <v>0</v>
      </c>
      <c r="IM215" s="330">
        <f t="shared" si="962"/>
        <v>0</v>
      </c>
      <c r="IN215" s="330">
        <f t="shared" si="963"/>
        <v>0</v>
      </c>
      <c r="IO215" s="330">
        <f t="shared" si="964"/>
        <v>0</v>
      </c>
      <c r="IP215" s="330">
        <f t="shared" si="965"/>
        <v>0</v>
      </c>
      <c r="IQ215" s="330">
        <f t="shared" si="966"/>
        <v>0</v>
      </c>
      <c r="IR215" s="330">
        <f t="shared" si="967"/>
        <v>0</v>
      </c>
      <c r="IS215" s="330">
        <f t="shared" si="968"/>
        <v>0</v>
      </c>
      <c r="IT215" s="330">
        <f t="shared" si="969"/>
        <v>320</v>
      </c>
      <c r="IU215" s="330">
        <f t="shared" si="970"/>
        <v>-320</v>
      </c>
      <c r="IV215" s="905">
        <f t="shared" si="1008"/>
        <v>0</v>
      </c>
      <c r="IW215" s="328"/>
      <c r="JF215" s="21"/>
      <c r="JG215" s="21"/>
    </row>
    <row r="216" spans="1:267" ht="15.75" thickBot="1" x14ac:dyDescent="0.3">
      <c r="A216" s="446">
        <f>IF(beosztás!A218=0,"",beosztás!A218)</f>
        <v>7</v>
      </c>
      <c r="B216" s="447">
        <f>IF(beosztás!B218=0,"",beosztás!B218)</f>
        <v>118</v>
      </c>
      <c r="C216" s="448" t="str">
        <f>IF(beosztás!C218=0,"",beosztás!C218)</f>
        <v>Czank István</v>
      </c>
      <c r="D216" s="449" t="str">
        <f>IF(beosztás!D218=0,"",beosztás!D218)</f>
        <v>Labor</v>
      </c>
      <c r="E216" s="18"/>
      <c r="F216" s="705">
        <f>COUNTIF(beosztás!$I218:$AM218,"DE")*8</f>
        <v>144</v>
      </c>
      <c r="G216" s="706">
        <f>COUNTIF(beosztás!$I218:$AM218,"DU")*8</f>
        <v>0</v>
      </c>
      <c r="H216" s="706">
        <f>COUNTIF(beosztás!$I218:$AM218,"ÉJ")*8</f>
        <v>0</v>
      </c>
      <c r="I216" s="706">
        <f>COUNTIF(beosztás!$I218:$AM218,"N")*12</f>
        <v>0</v>
      </c>
      <c r="J216" s="706">
        <f>COUNTIF(beosztás!$I218:$AM218,"é")*12</f>
        <v>0</v>
      </c>
      <c r="K216" s="706">
        <f>SUM(beosztás!$I218:$AM218)</f>
        <v>0</v>
      </c>
      <c r="L216" s="706">
        <f>COUNTIF(beosztás!$I218:$AM218,"FÜ")*8</f>
        <v>8</v>
      </c>
      <c r="M216" s="706">
        <f>(COUNTIF(beosztás!$I218:$AM218,"SN")*12)+(COUNTIF(beosztás!$I218:$AM218,"SDE")*8)+(COUNTIF(beosztás!$I218:$AM218,"SDU")*8)+(COUNTIF(beosztás!$I218:$AM218,"S1")*1)+(COUNTIF(beosztás!$I218:$AM218,"S2")*2)+(COUNTIF(beosztás!$I218:$AM218,"S3")*3)+(COUNTIF(beosztás!$I218:$AM218,"S4")*4)+(COUNTIF(beosztás!$I218:$AM218,"S5")*5)+(COUNTIF(beosztás!$I218:$AM218,"S6")*6)+(COUNTIF(beosztás!$I218:$AM218,"S7")*7)+(COUNTIF(beosztás!$I218:$AM218,"S8")*8)+(COUNTIF(beosztás!$I218:$AM218,"S9")*9)+(COUNTIF(beosztás!$I218:$AM218,"S10")*10)+(COUNTIF(beosztás!$I218:$AM218,"S11")*11)+(COUNTIF(beosztás!$I218:$AM218,"S12")*12)+(COUNTIF(beosztás!$I218:$AM218,"SÉ")*12)+(COUNTIF(beosztás!$I218:$AM218,"SÉJ")*8)</f>
        <v>32</v>
      </c>
      <c r="N216" s="706">
        <f>COUNTIF(beosztás!$I218:$AM218,"BN")*12+COUNTIF(beosztás!$I218:$AM218,"BÉ")*12+COUNTIF(beosztás!$I218:$AM218,"BDE")*8+COUNTIF(beosztás!$I218:$AM218,"BDU")*8+COUNTIF(beosztás!$I218:$AM218,"BÉJ")*8+COUNTIF(beosztás!$I218:$AM218,"B1")*1+COUNTIF(beosztás!$I218:$AM218,"B2")*2+COUNTIF(beosztás!$I218:$AM218,"B3")*3+COUNTIF(beosztás!$I218:$AM218,"B5")*5+COUNTIF(beosztás!$I218:$AM218,"B6")*6+COUNTIF(beosztás!$I218:$AM218,"B7")*7+COUNTIF(beosztás!$I218:$AM218,"B8")*8+COUNTIF(beosztás!$I218:$AM218,"B9")*9+COUNTIF(beosztás!$I218:$AM218,"B10")*10+COUNTIF(beosztás!$I218:$AM218,"B11")*11+COUNTIF(beosztás!$I218:$AM218,"B12")*12+COUNTIF(beosztás!$I218:$AM218,"BP")*0</f>
        <v>0</v>
      </c>
      <c r="O216" s="330">
        <f t="shared" si="972"/>
        <v>176</v>
      </c>
      <c r="P216" s="706">
        <f>IF(C216="",0,alapadatok!$AN$2)</f>
        <v>176</v>
      </c>
      <c r="Q216" s="330">
        <f t="shared" si="906"/>
        <v>0</v>
      </c>
      <c r="R216" s="739">
        <f t="shared" si="973"/>
        <v>32</v>
      </c>
      <c r="S216" s="325"/>
      <c r="T216" s="705">
        <f>COUNTIF(beosztás!$AN218:$BO218,"DE")*8</f>
        <v>152</v>
      </c>
      <c r="U216" s="706">
        <f>COUNTIF(beosztás!$AN218:$BO218,"DU")*8</f>
        <v>0</v>
      </c>
      <c r="V216" s="706">
        <f>COUNTIF(beosztás!$AN218:$BO218,"ÉJ")*8</f>
        <v>0</v>
      </c>
      <c r="W216" s="706">
        <f>COUNTIF(beosztás!$AN218:$BO218,"N")*12</f>
        <v>0</v>
      </c>
      <c r="X216" s="706">
        <f>COUNTIF(beosztás!$AN218:$BO218,"É")*12</f>
        <v>0</v>
      </c>
      <c r="Y216" s="706">
        <f>SUM(beosztás!$AN218:$BO218)</f>
        <v>0</v>
      </c>
      <c r="Z216" s="706">
        <f>(COUNTIF(beosztás!$AN218:$BO218,"SN")*12)+(COUNTIF(beosztás!$AN218:$BO218,"SDE")*8)+(COUNTIF(beosztás!$AN218:$BO218,"SDU")*8)+(COUNTIF(beosztás!$AN218:$BO218,"SÉ")*12)+(COUNTIF(beosztás!$AN218:$BO218,"SÉJ")*8)+(COUNTIF(beosztás!$AN218:$BO218,"S1")*1)+(COUNTIF(beosztás!$AN218:$BO218,"S2")*2)+(COUNTIF(beosztás!$AN218:$BO218,"S3")*3)+(COUNTIF(beosztás!$AN218:$BO218,"S4")*4)+(COUNTIF(beosztás!$AN218:$BO218,"S5")*5)+(COUNTIF(beosztás!$AN218:$BO218,"S6")*6)+(COUNTIF(beosztás!$AN218:$BO218,"S7")*7)+(COUNTIF(beosztás!$AN218:$BO218,"S8")*8)+(COUNTIF(beosztás!$AN218:$BO218,"S9")*9)+(COUNTIF(beosztás!$AN218:$BO218,"S10")*10)+(COUNTIF(beosztás!$AN218:$BO218,"S11")*11)+(COUNTIF(beosztás!$AN218:$BO218,"S12")*12)</f>
        <v>8</v>
      </c>
      <c r="AA216" s="706">
        <f>COUNTIF(beosztás!$AN218:$BO218,"FÜ")*8</f>
        <v>0</v>
      </c>
      <c r="AB216" s="706">
        <f>COUNTIF(beosztás!$AN218:$BO218,"BN")*12+COUNTIF(beosztás!$AN218:$BO218,"BÉ")*12+COUNTIF(beosztás!$AN218:$BO218,"BDE")*8+COUNTIF(beosztás!$AN218:$BO218,"BDU")*8+COUNTIF(beosztás!$AN218:$BO218,"BÉJ")*8+COUNTIF(beosztás!$AN218:$BO218,"B1")*1+COUNTIF(beosztás!$AN218:$BO218,"B2")*2+COUNTIF(beosztás!$AN218:$BO218,"B3")*3+COUNTIF(beosztás!$AN218:$BO218,"B5")*5+COUNTIF(beosztás!$AN218:$BO218,"B6")*6+COUNTIF(beosztás!$AN218:$BO218,"B7")*7+COUNTIF(beosztás!$AN218:$BO218,"B8")*8+COUNTIF(beosztás!$AN218:$BO218,"B9")*9+COUNTIF(beosztás!$AN218:$BO218,"B10")*10+COUNTIF(beosztás!$AN218:$BO218,"B11")*11+COUNTIF(beosztás!$AN218:$BO218,"B12")*12+COUNTIF(beosztás!$AN218:$BO218,"BP")*0</f>
        <v>0</v>
      </c>
      <c r="AC216" s="330">
        <f t="shared" si="974"/>
        <v>160</v>
      </c>
      <c r="AD216" s="706">
        <f>IF(C216="",0,alapadatok!$AN$3)</f>
        <v>160</v>
      </c>
      <c r="AE216" s="330">
        <f t="shared" si="685"/>
        <v>0</v>
      </c>
      <c r="AF216" s="739">
        <f t="shared" si="975"/>
        <v>8</v>
      </c>
      <c r="AG216" s="325"/>
      <c r="AH216" s="329">
        <f t="shared" si="976"/>
        <v>296</v>
      </c>
      <c r="AI216" s="330">
        <f t="shared" si="977"/>
        <v>0</v>
      </c>
      <c r="AJ216" s="330">
        <f t="shared" si="978"/>
        <v>0</v>
      </c>
      <c r="AK216" s="330">
        <f t="shared" si="979"/>
        <v>0</v>
      </c>
      <c r="AL216" s="330">
        <f t="shared" si="980"/>
        <v>0</v>
      </c>
      <c r="AM216" s="330">
        <f t="shared" si="981"/>
        <v>0</v>
      </c>
      <c r="AN216" s="330">
        <f t="shared" si="982"/>
        <v>40</v>
      </c>
      <c r="AO216" s="330">
        <f t="shared" si="983"/>
        <v>8</v>
      </c>
      <c r="AP216" s="330">
        <f t="shared" si="686"/>
        <v>0</v>
      </c>
      <c r="AQ216" s="330">
        <f t="shared" si="687"/>
        <v>336</v>
      </c>
      <c r="AR216" s="330">
        <f t="shared" si="688"/>
        <v>336</v>
      </c>
      <c r="AS216" s="330">
        <f t="shared" si="689"/>
        <v>0</v>
      </c>
      <c r="AT216" s="739">
        <f t="shared" si="984"/>
        <v>40</v>
      </c>
      <c r="AU216" s="326"/>
      <c r="AV216" s="705">
        <f>COUNTIF(beosztás!$BP218:$CT218,"DE")*8</f>
        <v>160</v>
      </c>
      <c r="AW216" s="706">
        <f>COUNTIF(beosztás!$BP218:$CT218,"DU")*8</f>
        <v>0</v>
      </c>
      <c r="AX216" s="706">
        <f>COUNTIF(beosztás!$BP218:$CT218,"ÉJ")*8</f>
        <v>0</v>
      </c>
      <c r="AY216" s="706">
        <f>COUNTIF(beosztás!$BP218:$CT218,"N")*12</f>
        <v>0</v>
      </c>
      <c r="AZ216" s="706">
        <f>COUNTIF(beosztás!$BP218:$CT218,"é")*12</f>
        <v>0</v>
      </c>
      <c r="BA216" s="706">
        <f>SUM(beosztás!$BP218:$CT218)</f>
        <v>0</v>
      </c>
      <c r="BB216" s="706">
        <f>COUNTIF(beosztás!$BP218:$CT218,"FÜ")*8</f>
        <v>8</v>
      </c>
      <c r="BC216" s="895">
        <f>(COUNTIF(beosztás!$BP218:$CT218,"SN")*12)+(COUNTIF(beosztás!$BP218:$CT218,"SDE")*8)+(COUNTIF(beosztás!$BP218:$CT218,"SDU")*8)+(COUNTIF(beosztás!$BP218:$CT218,"SÉ")*12)+(COUNTIF(beosztás!$BP218:$CT218,"SÉJ")*8)+(COUNTIF(beosztás!$BP218:$CT218,"S1")*1)+(COUNTIF(beosztás!$BP218:$CT218,"S2")*2)+(COUNTIF(beosztás!$BP218:$CT218,"S3")*3)+(COUNTIF(beosztás!$BP218:$CT218,"S4")*4)+(COUNTIF(beosztás!$BP218:$CT218,"S5")*5)+(COUNTIF(beosztás!$BP218:$CT218,"S6")*6)+(COUNTIF(beosztás!$BP218:$CT218,"S7")*7)+(COUNTIF(beosztás!$BP218:$CT218,"S8")*8)+(COUNTIF(beosztás!$BP218:$CT218,"S9")*9)+(COUNTIF(beosztás!$BP218:$CT218,"S10")*10)+(COUNTIF(beosztás!$BP218:$CT218,"S11")*11)+(COUNTIF(beosztás!$BP218:$CT218,"S12")*12)</f>
        <v>0</v>
      </c>
      <c r="BD216" s="706">
        <f>COUNTIF(beosztás!$BP218:$CT218,"BN")*12+COUNTIF(beosztás!$BP218:$CT218,"BÉ")*12+COUNTIF(beosztás!$BP218:$CT218,"BDE")*8+COUNTIF(beosztás!$BP218:$CT218,"BDU")*8+COUNTIF(beosztás!$BP218:$CT218,"BÉJ")*8+COUNTIF(beosztás!$BP218:$CT218,"B1")*1+COUNTIF(beosztás!$BP218:$CT218,"B2")*2+COUNTIF(beosztás!$BP218:$CT218,"B3")*3+COUNTIF(beosztás!$BP218:$CT218,"B5")*5+COUNTIF(beosztás!$BP218:$CT218,"B6")*6+COUNTIF(beosztás!$BP218:$CT218,"B7")*7+COUNTIF(beosztás!$BP218:$CT218,"B8")*8+COUNTIF(beosztás!$BP218:$CT218,"B9")*9+COUNTIF(beosztás!$BP218:$CT218,"B10")*10+COUNTIF(beosztás!$BP218:$CT218,"B11")*11+COUNTIF(beosztás!$BP218:$CT218,"B12")*12+COUNTIF(beosztás!$BP218:$CT218,"BP")*0</f>
        <v>0</v>
      </c>
      <c r="BE216" s="330">
        <f t="shared" si="985"/>
        <v>160</v>
      </c>
      <c r="BF216" s="706">
        <f>IF(C216="",0,alapadatok!$AN$4)</f>
        <v>160</v>
      </c>
      <c r="BG216" s="330">
        <f t="shared" si="920"/>
        <v>0</v>
      </c>
      <c r="BH216" s="739">
        <f t="shared" si="986"/>
        <v>0</v>
      </c>
      <c r="BI216" s="325"/>
      <c r="BJ216" s="705">
        <f>COUNTIF(beosztás!$CU218:$DX218,"DE")*8</f>
        <v>0</v>
      </c>
      <c r="BK216" s="706">
        <f>COUNTIF(beosztás!$CU218:$DX218,"DU")*8</f>
        <v>0</v>
      </c>
      <c r="BL216" s="706">
        <f>COUNTIF(beosztás!$CU218:$DX218,"ÉJ")*8</f>
        <v>0</v>
      </c>
      <c r="BM216" s="706">
        <f>COUNTIF(beosztás!$CU218:$DX218,"N")*12</f>
        <v>0</v>
      </c>
      <c r="BN216" s="706">
        <f>COUNTIF(beosztás!$CU218:$DX218,"É")*12</f>
        <v>0</v>
      </c>
      <c r="BO216" s="706">
        <f>SUM(beosztás!$CU218:$DX218)</f>
        <v>0</v>
      </c>
      <c r="BP216" s="895">
        <f>(COUNTIF(beosztás!$CU218:$DX218,"SN")*12)+(COUNTIF(beosztás!$CU218:$DX218,"SDE")*8)+(COUNTIF(beosztás!$CU218:$DX218,"SDU")*8)+(COUNTIF(beosztás!$CU218:$DX218,"SÉ")*12)+(COUNTIF(beosztás!$CU218:$DX218,"SÉJ")*8)+(COUNTIF(beosztás!$CU218:$DX218,"S1")*1)+(COUNTIF(beosztás!$CU218:$DX218,"S2")*2)+(COUNTIF(beosztás!$CU218:$DX218,"S3")*3)+(COUNTIF(beosztás!$CU218:$DX218,"S4")*4)+(COUNTIF(beosztás!$CU218:$DX218,"S5")*5)+(COUNTIF(beosztás!$CU218:$DX218,"S6")*6)+(COUNTIF(beosztás!$CU218:$DX218,"S7")*7)+(COUNTIF(beosztás!$CU218:$DX218,"S8")*8)+(COUNTIF(beosztás!$CU218:$DX218,"S9")*9)+(COUNTIF(beosztás!$CU218:$DX218,"S10")*10)+(COUNTIF(beosztás!$CU218:$DX218,"S11")*11)+(COUNTIF(beosztás!$CU218:$DX218,"S12")*12)</f>
        <v>0</v>
      </c>
      <c r="BQ216" s="706">
        <f>COUNTIF(beosztás!$CU218:$DX218,"FÜ")*8</f>
        <v>8</v>
      </c>
      <c r="BR216" s="706">
        <f>COUNTIF(beosztás!$CU218:$DX218,"BN")*12+COUNTIF(beosztás!$CU218:$DX218,"BÉ")*12+COUNTIF(beosztás!$CU218:$DX218,"BDE")*8+COUNTIF(beosztás!$CU218:$DX218,"BDU")*8+COUNTIF(beosztás!$CU218:$DX218,"BÉJ")*8+COUNTIF(beosztás!$CU218:$DX218,"B1")*1+COUNTIF(beosztás!$CU218:$DX218,"B2")*2+COUNTIF(beosztás!$CU218:$DX218,"B3")*3+COUNTIF(beosztás!$CU218:$DX218,"B5")*5+COUNTIF(beosztás!$CU218:$DX218,"B6")*6+COUNTIF(beosztás!$CU218:$DX218,"B7")*7+COUNTIF(beosztás!$CU218:$DX218,"B8")*8+COUNTIF(beosztás!$CU218:$DX218,"B9")*9+COUNTIF(beosztás!$CU218:$DX218,"B10")*10+COUNTIF(beosztás!$CU218:$DX218,"B11")*11+COUNTIF(beosztás!$CU218:$DX218,"B12")*12+COUNTIF(beosztás!$CU218:$DX218,"BP")*0</f>
        <v>0</v>
      </c>
      <c r="BS216" s="330">
        <f t="shared" si="987"/>
        <v>0</v>
      </c>
      <c r="BT216" s="706">
        <f>IF(C216="",0,alapadatok!$AN$5)</f>
        <v>168</v>
      </c>
      <c r="BU216" s="330">
        <f t="shared" si="923"/>
        <v>-168</v>
      </c>
      <c r="BV216" s="739">
        <f t="shared" si="988"/>
        <v>0</v>
      </c>
      <c r="BW216" s="325"/>
      <c r="BX216" s="329">
        <f t="shared" si="925"/>
        <v>160</v>
      </c>
      <c r="BY216" s="330">
        <f t="shared" si="926"/>
        <v>0</v>
      </c>
      <c r="BZ216" s="330">
        <f t="shared" si="927"/>
        <v>0</v>
      </c>
      <c r="CA216" s="330">
        <f t="shared" si="928"/>
        <v>0</v>
      </c>
      <c r="CB216" s="330">
        <f t="shared" si="929"/>
        <v>0</v>
      </c>
      <c r="CC216" s="330">
        <f t="shared" si="930"/>
        <v>0</v>
      </c>
      <c r="CD216" s="330">
        <f t="shared" si="931"/>
        <v>0</v>
      </c>
      <c r="CE216" s="330">
        <f t="shared" si="932"/>
        <v>16</v>
      </c>
      <c r="CF216" s="330">
        <f t="shared" si="933"/>
        <v>0</v>
      </c>
      <c r="CG216" s="330">
        <f t="shared" si="934"/>
        <v>160</v>
      </c>
      <c r="CH216" s="330">
        <f t="shared" si="935"/>
        <v>328</v>
      </c>
      <c r="CI216" s="330">
        <f t="shared" si="936"/>
        <v>-168</v>
      </c>
      <c r="CJ216" s="739">
        <f t="shared" si="989"/>
        <v>0</v>
      </c>
      <c r="CK216" s="326"/>
      <c r="CL216" s="705">
        <f>COUNTIF(beosztás!$DY218:$FC218,"DE")*8</f>
        <v>0</v>
      </c>
      <c r="CM216" s="706">
        <f>COUNTIF(beosztás!$DY218:$FC218,"DU")*8</f>
        <v>0</v>
      </c>
      <c r="CN216" s="706">
        <f>COUNTIF(beosztás!$DY218:$FC218,"ÉJ")*8</f>
        <v>0</v>
      </c>
      <c r="CO216" s="706">
        <f>COUNTIF(beosztás!$DY218:$FC218,"N")*12</f>
        <v>0</v>
      </c>
      <c r="CP216" s="706">
        <f>COUNTIF(beosztás!$DY218:$FC218,"é")*12</f>
        <v>0</v>
      </c>
      <c r="CQ216" s="706">
        <f>SUM(beosztás!$DY218:$FC218)</f>
        <v>0</v>
      </c>
      <c r="CR216" s="706">
        <f>COUNTIF(beosztás!$DY218:$FC218,"FÜ")*8</f>
        <v>0</v>
      </c>
      <c r="CS216" s="895">
        <f>(COUNTIF(beosztás!$DY218:$FC218,"SN")*12)+(COUNTIF(beosztás!$DY218:$FC218,"SDE")*8)+(COUNTIF(beosztás!$DY218:$FC218,"SDU")*8)+(COUNTIF(beosztás!$DY218:$FC218,"SÉ")*12)+(COUNTIF(beosztás!$DY218:$FC218,"SÉJ")*8)+(COUNTIF(beosztás!$DY218:$FC218,"S1")*1)+(COUNTIF(beosztás!$DY218:$FC218,"S2")*2)+(COUNTIF(beosztás!$DY218:$FC218,"S3")*3)+(COUNTIF(beosztás!$DY218:$FC218,"S4")*4)+(COUNTIF(beosztás!$DY218:$FC218,"S5")*5)+(COUNTIF(beosztás!$DY218:$FC218,"S6")*6)+(COUNTIF(beosztás!$DY218:$FC218,"S7")*7)+(COUNTIF(beosztás!$DY218:$FC218,"S8")*8)+(COUNTIF(beosztás!$DY218:$FC218,"S9")*9)+(COUNTIF(beosztás!$DY218:$FC218,"S10")*10)+(COUNTIF(beosztás!$DY218:$FC218,"S11")*11)+(COUNTIF(beosztás!$DY218:$FC218,"S12")*12)</f>
        <v>0</v>
      </c>
      <c r="CT216" s="706">
        <f>COUNTIF(beosztás!$DY218:$FC218,"BN")*12+COUNTIF(beosztás!$DY218:$FC218,"BÉ")*12+COUNTIF(beosztás!$DY218:$FC218,"BDE")*8+COUNTIF(beosztás!$DY218:$FC218,"BDU")*8+COUNTIF(beosztás!$DY218:$FC218,"BÉJ")*8+COUNTIF(beosztás!$DY218:$FC218,"B1")*1+COUNTIF(beosztás!$DY218:$FC218,"B2")*2+COUNTIF(beosztás!$DY218:$FC218,"B3")*3+COUNTIF(beosztás!$DY218:$FC218,"B5")*5+COUNTIF(beosztás!$DY218:$FC218,"B6")*6+COUNTIF(beosztás!$DY218:$FC218,"B7")*7+COUNTIF(beosztás!$DY218:$FC218,"B8")*8+COUNTIF(beosztás!$DY218:$FC218,"B9")*9+COUNTIF(beosztás!$DY218:$FC218,"B10")*10+COUNTIF(beosztás!$DY218:$FC218,"B11")*11+COUNTIF(beosztás!$DY218:$FC218,"B12")*12+COUNTIF(beosztás!$DY218:$FC218,"BP")*0</f>
        <v>0</v>
      </c>
      <c r="CU216" s="330">
        <f t="shared" si="990"/>
        <v>0</v>
      </c>
      <c r="CV216" s="706">
        <f>IF(C216="",0,alapadatok!$AN$6)</f>
        <v>168</v>
      </c>
      <c r="CW216" s="330">
        <f t="shared" si="863"/>
        <v>-168</v>
      </c>
      <c r="CX216" s="905">
        <f t="shared" si="991"/>
        <v>0</v>
      </c>
      <c r="CY216" s="325"/>
      <c r="CZ216" s="705">
        <f>COUNTIF(beosztás!$FD218:$GG218,"DE")*8</f>
        <v>0</v>
      </c>
      <c r="DA216" s="706">
        <f>COUNTIF(beosztás!$FD218:$GG218,"DU")*8</f>
        <v>0</v>
      </c>
      <c r="DB216" s="706">
        <f>COUNTIF(beosztás!$FD218:$GG218,"ÉJ")*8</f>
        <v>0</v>
      </c>
      <c r="DC216" s="706">
        <f>COUNTIF(beosztás!$FD218:$GG218,"N")*12</f>
        <v>0</v>
      </c>
      <c r="DD216" s="706">
        <f>COUNTIF(beosztás!$FD218:$GG218,"É")*12</f>
        <v>0</v>
      </c>
      <c r="DE216" s="706">
        <f>SUM(beosztás!$FD218:$GG218)</f>
        <v>0</v>
      </c>
      <c r="DF216" s="895">
        <f>(COUNTIF(beosztás!$FD218:$GG218,"SN")*12)+(COUNTIF(beosztás!$FD218:$GG218,"SDE")*8)+(COUNTIF(beosztás!$FD218:$GG218,"SDU")*8)+(COUNTIF(beosztás!$FD218:$GG218,"SÉ")*12)+(COUNTIF(beosztás!$FD218:$GG218,"SÉJ")*8)+(COUNTIF(beosztás!$FD218:$GG218,"S1")*1)+(COUNTIF(beosztás!$FD218:$GG218,"S2")*2)+(COUNTIF(beosztás!$FD218:$GG218,"S3")*3)+(COUNTIF(beosztás!$FD218:$GG218,"S4")*4)+(COUNTIF(beosztás!$FD218:$GG218,"S5")*5)+(COUNTIF(beosztás!$FD218:$GG218,"S6")*6)+(COUNTIF(beosztás!$FD218:$GG218,"S7")*7)+(COUNTIF(beosztás!$FD218:$GG218,"S8")*8)+(COUNTIF(beosztás!$FD218:$GG218,"S9")*9)+(COUNTIF(beosztás!$FD218:$GG218,"S10")*10)+(COUNTIF(beosztás!$FD218:$GG218,"S11")*11)+(COUNTIF(beosztás!$FD218:$GG218,"S12")*12)</f>
        <v>0</v>
      </c>
      <c r="DG216" s="706">
        <f>COUNTIF(beosztás!$FD218:$GG218,"FÜ")*8</f>
        <v>0</v>
      </c>
      <c r="DH216" s="706">
        <f>COUNTIF(beosztás!$FD218:$GG218,"BN")*12+COUNTIF(beosztás!$FD218:$GG218,"BÉ")*12+COUNTIF(beosztás!$FD218:$GG218,"BDE")*8+COUNTIF(beosztás!$FD218:$GG218,"BDU")*8+COUNTIF(beosztás!$FD218:$GG218,"BÉJ")*8+COUNTIF(beosztás!$FD218:$GG218,"B1")*1+COUNTIF(beosztás!$FD218:$GG218,"B2")*2+COUNTIF(beosztás!$FD218:$GG218,"B3")*3+COUNTIF(beosztás!$FD218:$GG218,"B5")*5+COUNTIF(beosztás!$FD218:$GG218,"B6")*6+COUNTIF(beosztás!$FD218:$GG218,"B7")*7+COUNTIF(beosztás!$FD218:$GG218,"B8")*8+COUNTIF(beosztás!$FD218:$GG218,"B9")*9+COUNTIF(beosztás!$FD218:$GG218,"B10")*10+COUNTIF(beosztás!$FD218:$GG218,"B11")*11+COUNTIF(beosztás!$FD218:$GG218,"B12")*12+COUNTIF(beosztás!$FD218:$GG218,"BP")*0</f>
        <v>0</v>
      </c>
      <c r="DI216" s="330">
        <f t="shared" si="992"/>
        <v>0</v>
      </c>
      <c r="DJ216" s="706">
        <f>IF(C216="",0,alapadatok!$AN$7)</f>
        <v>160</v>
      </c>
      <c r="DK216" s="330">
        <f t="shared" si="864"/>
        <v>-160</v>
      </c>
      <c r="DL216" s="739">
        <f t="shared" si="993"/>
        <v>0</v>
      </c>
      <c r="DM216" s="325"/>
      <c r="DN216" s="329">
        <f t="shared" si="865"/>
        <v>0</v>
      </c>
      <c r="DO216" s="330">
        <f t="shared" si="866"/>
        <v>0</v>
      </c>
      <c r="DP216" s="330">
        <f t="shared" si="867"/>
        <v>0</v>
      </c>
      <c r="DQ216" s="330">
        <f t="shared" si="868"/>
        <v>0</v>
      </c>
      <c r="DR216" s="330">
        <f t="shared" si="869"/>
        <v>0</v>
      </c>
      <c r="DS216" s="330">
        <f t="shared" si="870"/>
        <v>0</v>
      </c>
      <c r="DT216" s="330">
        <f t="shared" si="871"/>
        <v>0</v>
      </c>
      <c r="DU216" s="330">
        <f t="shared" si="872"/>
        <v>0</v>
      </c>
      <c r="DV216" s="330">
        <f t="shared" si="873"/>
        <v>0</v>
      </c>
      <c r="DW216" s="330">
        <f t="shared" si="874"/>
        <v>0</v>
      </c>
      <c r="DX216" s="330">
        <f t="shared" si="875"/>
        <v>328</v>
      </c>
      <c r="DY216" s="330">
        <f t="shared" si="876"/>
        <v>-328</v>
      </c>
      <c r="DZ216" s="905">
        <f t="shared" si="994"/>
        <v>0</v>
      </c>
      <c r="EA216" s="326"/>
      <c r="EB216" s="705">
        <f>COUNTIF(beosztás!$GH218:$HL218,"DE")*8</f>
        <v>0</v>
      </c>
      <c r="EC216" s="706">
        <f>COUNTIF(beosztás!$GH218:$HL218,"DU")*8</f>
        <v>0</v>
      </c>
      <c r="ED216" s="706">
        <f>COUNTIF(beosztás!$GH218:$HL218,"ÉJ")*8</f>
        <v>0</v>
      </c>
      <c r="EE216" s="706">
        <f>COUNTIF(beosztás!$GH218:$HL218,"N")*12</f>
        <v>0</v>
      </c>
      <c r="EF216" s="706">
        <f>COUNTIF(beosztás!$GH218:$HL218,"é")*12</f>
        <v>0</v>
      </c>
      <c r="EG216" s="706">
        <f>SUM(beosztás!$GH218:$HL218)</f>
        <v>0</v>
      </c>
      <c r="EH216" s="706">
        <f>COUNTIF(beosztás!$GH218:$HL218,"FÜ")*8</f>
        <v>0</v>
      </c>
      <c r="EI216" s="895">
        <f>(COUNTIF(beosztás!$GH218:$HL218,"SN")*12)+(COUNTIF(beosztás!$GH218:$HL218,"SDE")*8)+(COUNTIF(beosztás!$GH218:$HL218,"SDU")*8)+(COUNTIF(beosztás!$GH218:$HL218,"SÉ")*12)+(COUNTIF(beosztás!$GH218:$HL218,"SÉJ")*8)+(COUNTIF(beosztás!$GH218:$HL218,"S1")*1)+(COUNTIF(beosztás!$GH218:$HL218,"S2")*2)+(COUNTIF(beosztás!$GH218:$HL218,"S3")*3)+(COUNTIF(beosztás!$GH218:$HL218,"S4")*4)+(COUNTIF(beosztás!$GH218:$HL218,"S5")*5)+(COUNTIF(beosztás!$GH218:$HL218,"S6")*6)+(COUNTIF(beosztás!$GH218:$HL218,"S7")*7)+(COUNTIF(beosztás!$GH218:$HL218,"S8")*8)+(COUNTIF(beosztás!$GH218:$HL218,"S9")*9)+(COUNTIF(beosztás!$GH218:$HL218,"S10")*10)+(COUNTIF(beosztás!$GH218:$HL218,"S11")*11)+(COUNTIF(beosztás!$GH218:$HL218,"S12")*12)</f>
        <v>0</v>
      </c>
      <c r="EJ216" s="706">
        <f>COUNTIF(beosztás!$GH218:$HL218,"BN")*12+COUNTIF(beosztás!$GH218:$HL218,"BÉ")*12+COUNTIF(beosztás!$GH218:$HL218,"BDE")*8+COUNTIF(beosztás!$GH218:$HL218,"BDU")*8+COUNTIF(beosztás!$GH218:$HL218,"BÉJ")*8+COUNTIF(beosztás!$GH218:$HL218,"B1")*1+COUNTIF(beosztás!$GH218:$HL218,"B2")*2+COUNTIF(beosztás!$GH218:$HL218,"B3")*3+COUNTIF(beosztás!$GH218:$HL218,"B5")*5+COUNTIF(beosztás!$GH218:$HL218,"B6")*6+COUNTIF(beosztás!$GH218:$HL218,"B7")*7+COUNTIF(beosztás!$GH218:$HL218,"B8")*8+COUNTIF(beosztás!$GH218:$HL218,"B9")*9+COUNTIF(beosztás!$GH218:$HL218,"B10")*10+COUNTIF(beosztás!$GH218:$HL218,"B11")*11+COUNTIF(beosztás!$GH218:$HL218,"B12")*12+COUNTIF(beosztás!$GH218:$HL218,"BP")*0</f>
        <v>0</v>
      </c>
      <c r="EK216" s="330">
        <f t="shared" si="995"/>
        <v>0</v>
      </c>
      <c r="EL216" s="706">
        <f>IF(C216="",0,alapadatok!$AN$8)</f>
        <v>184</v>
      </c>
      <c r="EM216" s="330">
        <f t="shared" si="877"/>
        <v>-184</v>
      </c>
      <c r="EN216" s="905">
        <f t="shared" si="996"/>
        <v>0</v>
      </c>
      <c r="EO216" s="325"/>
      <c r="EP216" s="705">
        <f>COUNTIF(beosztás!$HM218:$IQ218,"DE")*8</f>
        <v>0</v>
      </c>
      <c r="EQ216" s="706">
        <f>COUNTIF(beosztás!$HM218:$IQ218,"DU")*8</f>
        <v>0</v>
      </c>
      <c r="ER216" s="706">
        <f>COUNTIF(beosztás!$HM218:$IQ218,"ÉJ")*8</f>
        <v>0</v>
      </c>
      <c r="ES216" s="706">
        <f>COUNTIF(beosztás!$HM218:$IQ218,"N")*12</f>
        <v>0</v>
      </c>
      <c r="ET216" s="706">
        <f>COUNTIF(beosztás!$HM218:$IQ218,"É")*12</f>
        <v>0</v>
      </c>
      <c r="EU216" s="706">
        <f>SUM(beosztás!$HM218:$IQ218)</f>
        <v>0</v>
      </c>
      <c r="EV216" s="895">
        <f>(COUNTIF(beosztás!$HM218:$IQ218,"SN")*12)+(COUNTIF(beosztás!$HM218:$IQ218,"SDE")*8)+(COUNTIF(beosztás!$HM218:$IQ218,"SDU")*8)+(COUNTIF(beosztás!$HM218:$IQ218,"SÉ")*12)+(COUNTIF(beosztás!$HM218:$IQ218,"SÉJ")*8)+(COUNTIF(beosztás!$HM218:$IQ218,"S1")*1)+(COUNTIF(beosztás!$HM218:$IQ218,"S2")*2)+(COUNTIF(beosztás!$HM218:$IQ218,"S3")*3)+(COUNTIF(beosztás!$HM218:$IQ218,"S4")*4)+(COUNTIF(beosztás!$HM218:$IQ218,"S5")*5)+(COUNTIF(beosztás!$HM218:$IQ218,"S6")*6)+(COUNTIF(beosztás!$HM218:$IQ218,"S7")*7)+(COUNTIF(beosztás!$HM218:$IQ218,"S8")*8)+(COUNTIF(beosztás!$HM218:$IQ218,"S9")*9)+(COUNTIF(beosztás!$HM218:$IQ218,"S10")*10)+(COUNTIF(beosztás!$HM218:$IQ218,"S11")*11)+(COUNTIF(beosztás!$HM218:$IQ218,"S12")*12)</f>
        <v>0</v>
      </c>
      <c r="EW216" s="706">
        <f>COUNTIF(beosztás!$HM218:$IQ218,"FÜ")*8</f>
        <v>0</v>
      </c>
      <c r="EX216" s="706">
        <f>COUNTIF(beosztás!$HM218:$IQ218,"BN")*12+COUNTIF(beosztás!$HM218:$IQ218,"BÉ")*12+COUNTIF(beosztás!$HM218:$IQ218,"BDE")*8+COUNTIF(beosztás!$HM218:$IQ218,"BDU")*8+COUNTIF(beosztás!$HM218:$IQ218,"BÉJ")*8+COUNTIF(beosztás!$HM218:$IQ218,"B1")*1+COUNTIF(beosztás!$HM218:$IQ218,"B2")*2+COUNTIF(beosztás!$HM218:$IQ218,"B3")*3+COUNTIF(beosztás!$HM218:$IQ218,"B5")*5+COUNTIF(beosztás!$HM218:$IQ218,"B6")*6+COUNTIF(beosztás!$HM218:$IQ218,"B7")*7+COUNTIF(beosztás!$HM218:$IQ218,"B8")*8+COUNTIF(beosztás!$HM218:$IQ218,"B9")*9+COUNTIF(beosztás!$HM218:$IQ218,"B10")*10+COUNTIF(beosztás!$HM218:$IQ218,"B11")*11+COUNTIF(beosztás!$HM218:$IQ218,"B12")*12+COUNTIF(beosztás!$HM218:$IQ218,"BP")*0</f>
        <v>0</v>
      </c>
      <c r="EY216" s="330">
        <f t="shared" si="997"/>
        <v>0</v>
      </c>
      <c r="EZ216" s="706">
        <f>IF(C216="",0,alapadatok!$AN$9)</f>
        <v>168</v>
      </c>
      <c r="FA216" s="330">
        <f t="shared" si="878"/>
        <v>-168</v>
      </c>
      <c r="FB216" s="905">
        <f t="shared" si="998"/>
        <v>0</v>
      </c>
      <c r="FC216" s="325"/>
      <c r="FD216" s="329">
        <f t="shared" si="879"/>
        <v>0</v>
      </c>
      <c r="FE216" s="330">
        <f t="shared" si="880"/>
        <v>0</v>
      </c>
      <c r="FF216" s="330">
        <f t="shared" si="881"/>
        <v>0</v>
      </c>
      <c r="FG216" s="330">
        <f t="shared" si="882"/>
        <v>0</v>
      </c>
      <c r="FH216" s="330">
        <f t="shared" si="883"/>
        <v>0</v>
      </c>
      <c r="FI216" s="330">
        <f t="shared" si="884"/>
        <v>0</v>
      </c>
      <c r="FJ216" s="330">
        <f t="shared" si="885"/>
        <v>0</v>
      </c>
      <c r="FK216" s="330">
        <f t="shared" si="886"/>
        <v>0</v>
      </c>
      <c r="FL216" s="330">
        <f t="shared" si="887"/>
        <v>0</v>
      </c>
      <c r="FM216" s="330">
        <f t="shared" si="888"/>
        <v>0</v>
      </c>
      <c r="FN216" s="330">
        <f t="shared" si="889"/>
        <v>352</v>
      </c>
      <c r="FO216" s="330">
        <f t="shared" si="890"/>
        <v>-352</v>
      </c>
      <c r="FP216" s="905">
        <f t="shared" si="999"/>
        <v>0</v>
      </c>
      <c r="FQ216" s="326"/>
      <c r="FR216" s="705">
        <f>COUNTIF(beosztás!$IR218:$JU218,"DE")*8</f>
        <v>0</v>
      </c>
      <c r="FS216" s="706">
        <f>COUNTIF(beosztás!$IR218:$JU218,"DU")*8</f>
        <v>0</v>
      </c>
      <c r="FT216" s="706">
        <f>COUNTIF(beosztás!$IR218:$JU218,"ÉJ")*8</f>
        <v>0</v>
      </c>
      <c r="FU216" s="706">
        <f>COUNTIF(beosztás!$IR218:$JU218,"N")*12</f>
        <v>0</v>
      </c>
      <c r="FV216" s="706">
        <f>COUNTIF(beosztás!$IR218:$JU218,"é")*12</f>
        <v>0</v>
      </c>
      <c r="FW216" s="706">
        <f>SUM(beosztás!$IR218:$JU218)</f>
        <v>0</v>
      </c>
      <c r="FX216" s="706">
        <f>COUNTIF(beosztás!$IR218:$JU218,"FÜ")*8</f>
        <v>0</v>
      </c>
      <c r="FY216" s="895">
        <f>(COUNTIF(beosztás!$IR218:$JU218,"SN")*12)+(COUNTIF(beosztás!$IR218:$JU218,"SDE")*8)+(COUNTIF(beosztás!$IR218:$JU218,"SDU")*8)+(COUNTIF(beosztás!$IR218:$JU218,"SÉ")*12)+(COUNTIF(beosztás!$IR218:$JU218,"SÉJ")*8)+(COUNTIF(beosztás!$IR218:$JU218,"S1")*1)+(COUNTIF(beosztás!$IR218:$JU218,"S2")*2)+(COUNTIF(beosztás!$IR218:$JU218,"S3")*3)+(COUNTIF(beosztás!$IR218:$JU218,"S4")*4)+(COUNTIF(beosztás!$IR218:$JU218,"S5")*5)+(COUNTIF(beosztás!$IR218:$JU218,"S6")*6)+(COUNTIF(beosztás!$IR218:$JU218,"S7")*7)+(COUNTIF(beosztás!$IR218:$JU218,"S8")*8)+(COUNTIF(beosztás!$IR218:$JU218,"S9")*9)+(COUNTIF(beosztás!$IR218:$JU218,"S10")*10)+(COUNTIF(beosztás!$IR218:$JU218,"S11")*11)+(COUNTIF(beosztás!$IR218:$JU218,"S12")*12)</f>
        <v>0</v>
      </c>
      <c r="FZ216" s="706">
        <f>COUNTIF(beosztás!$IR218:$JU218,"BN")*12+COUNTIF(beosztás!$IR218:$JU218,"BÉ")*12+COUNTIF(beosztás!$IR218:$JU218,"BDE")*8+COUNTIF(beosztás!$IR218:$JU218,"BDU")*8+COUNTIF(beosztás!$IR218:$JU218,"BÉJ")*8+COUNTIF(beosztás!$IR218:$JU218,"B1")*1+COUNTIF(beosztás!$IR218:$JU218,"B2")*2+COUNTIF(beosztás!$IR218:$JU218,"B3")*3+COUNTIF(beosztás!$IR218:$JU218,"B5")*5+COUNTIF(beosztás!$IR218:$JU218,"B6")*6+COUNTIF(beosztás!$IR218:$JU218,"B7")*7+COUNTIF(beosztás!$IR218:$JU218,"B8")*8+COUNTIF(beosztás!$IR218:$JU218,"B9")*9+COUNTIF(beosztás!$IR218:$JU218,"B10")*10+COUNTIF(beosztás!$IR218:$JU218,"B11")*11+COUNTIF(beosztás!$IR218:$JU218,"B12")*12+COUNTIF(beosztás!$IR218:$JU218,"BP")*0</f>
        <v>0</v>
      </c>
      <c r="GA216" s="330">
        <f t="shared" si="1000"/>
        <v>0</v>
      </c>
      <c r="GB216" s="706">
        <f>IF(C216="",0,alapadatok!$AN$10)</f>
        <v>168</v>
      </c>
      <c r="GC216" s="330">
        <f t="shared" si="891"/>
        <v>-168</v>
      </c>
      <c r="GD216" s="905">
        <f t="shared" si="1001"/>
        <v>0</v>
      </c>
      <c r="GE216" s="327"/>
      <c r="GF216" s="705">
        <f>COUNTIF(beosztás!$JV218:$KZ218,"DE")*8</f>
        <v>0</v>
      </c>
      <c r="GG216" s="706">
        <f>COUNTIF(beosztás!$JV218:$KZ218,"DU")*8</f>
        <v>0</v>
      </c>
      <c r="GH216" s="706">
        <f>COUNTIF(beosztás!$JV218:$KZ218,"ÉJ")*8</f>
        <v>0</v>
      </c>
      <c r="GI216" s="706">
        <f>COUNTIF(beosztás!$JV218:$KZ218,"N")*12</f>
        <v>0</v>
      </c>
      <c r="GJ216" s="706">
        <f>COUNTIF(beosztás!$JV218:$KZ218,"É")*12</f>
        <v>0</v>
      </c>
      <c r="GK216" s="706">
        <f>SUM(beosztás!$JV218:$KZ218)</f>
        <v>0</v>
      </c>
      <c r="GL216" s="895">
        <f>(COUNTIF(beosztás!$JV218:$KZ218,"SN")*12)+(COUNTIF(beosztás!$JV218:$KZ218,"SDE")*8)+(COUNTIF(beosztás!$JV218:$KZ218,"SDU")*8)+(COUNTIF(beosztás!$JV218:$KZ218,"SÉ")*12)+(COUNTIF(beosztás!$JV218:$KZ218,"SÉJ")*8)+(COUNTIF(beosztás!$JV218:$KZ218,"S1")*1)+(COUNTIF(beosztás!$JV218:$KZ218,"S2")*2)+(COUNTIF(beosztás!$JV218:$KZ218,"S3")*3)+(COUNTIF(beosztás!$JV218:$KZ218,"S4")*4)+(COUNTIF(beosztás!$JV218:$KZ218,"S5")*5)+(COUNTIF(beosztás!$JV218:$KZ218,"S6")*6)+(COUNTIF(beosztás!$JV218:$KZ218,"S7")*7)+(COUNTIF(beosztás!$JV218:$KZ218,"S8")*8)+(COUNTIF(beosztás!$JV218:$KZ218,"S9")*9)+(COUNTIF(beosztás!$JV218:$KZ218,"S10")*10)+(COUNTIF(beosztás!$JV218:$KZ218,"S11")*11)+(COUNTIF(beosztás!$JV218:$KZ218,"S12")*12)</f>
        <v>0</v>
      </c>
      <c r="GM216" s="706">
        <f>COUNTIF(beosztás!$JV218:$KZ218,"FÜ")*8</f>
        <v>0</v>
      </c>
      <c r="GN216" s="706">
        <f>COUNTIF(beosztás!$JV218:$KZ218,"BN")*12+COUNTIF(beosztás!$JV218:$KZ218,"BÉ")*12+COUNTIF(beosztás!$JV218:$KZ218,"BDE")*8+COUNTIF(beosztás!$JV218:$KZ218,"BDU")*8+COUNTIF(beosztás!$JV218:$KZ218,"BÉJ")*8+COUNTIF(beosztás!$JV218:$KZ218,"B1")*1+COUNTIF(beosztás!$JV218:$KZ218,"B2")*2+COUNTIF(beosztás!$JV218:$KZ218,"B3")*3+COUNTIF(beosztás!$JV218:$KZ218,"B5")*5+COUNTIF(beosztás!$JV218:$KZ218,"B6")*6+COUNTIF(beosztás!$JV218:$KZ218,"B7")*7+COUNTIF(beosztás!$JV218:$KZ218,"B8")*8+COUNTIF(beosztás!$JV218:$KZ218,"B9")*9+COUNTIF(beosztás!$JV218:$KZ218,"B10")*10+COUNTIF(beosztás!$JV218:$KZ218,"B11")*11+COUNTIF(beosztás!$JV218:$KZ218,"B12")*12+COUNTIF(beosztás!$JV218:$KZ218,"BP")*0</f>
        <v>0</v>
      </c>
      <c r="GO216" s="330">
        <f t="shared" si="1002"/>
        <v>0</v>
      </c>
      <c r="GP216" s="706">
        <f>IF(C216="",0,alapadatok!$AN$11)</f>
        <v>176</v>
      </c>
      <c r="GQ216" s="330">
        <f t="shared" si="892"/>
        <v>-176</v>
      </c>
      <c r="GR216" s="905">
        <f t="shared" si="1003"/>
        <v>0</v>
      </c>
      <c r="GS216" s="327"/>
      <c r="GT216" s="329">
        <f t="shared" si="893"/>
        <v>0</v>
      </c>
      <c r="GU216" s="330">
        <f t="shared" si="894"/>
        <v>0</v>
      </c>
      <c r="GV216" s="330">
        <f t="shared" si="895"/>
        <v>0</v>
      </c>
      <c r="GW216" s="330">
        <f t="shared" si="896"/>
        <v>0</v>
      </c>
      <c r="GX216" s="330">
        <f t="shared" si="897"/>
        <v>0</v>
      </c>
      <c r="GY216" s="330">
        <f t="shared" si="898"/>
        <v>0</v>
      </c>
      <c r="GZ216" s="330">
        <f t="shared" si="899"/>
        <v>0</v>
      </c>
      <c r="HA216" s="330">
        <f t="shared" si="900"/>
        <v>0</v>
      </c>
      <c r="HB216" s="330">
        <f t="shared" si="901"/>
        <v>0</v>
      </c>
      <c r="HC216" s="330">
        <f t="shared" si="902"/>
        <v>0</v>
      </c>
      <c r="HD216" s="330">
        <f t="shared" si="903"/>
        <v>344</v>
      </c>
      <c r="HE216" s="330">
        <f t="shared" si="904"/>
        <v>-344</v>
      </c>
      <c r="HF216" s="905">
        <f t="shared" si="1004"/>
        <v>0</v>
      </c>
      <c r="HG216" s="326"/>
      <c r="HH216" s="705">
        <f>COUNTIF(beosztás!$LA218:$MD218,"DE")*8</f>
        <v>0</v>
      </c>
      <c r="HI216" s="706">
        <f>COUNTIF(beosztás!$LA218:$MD218,"DU")*8</f>
        <v>0</v>
      </c>
      <c r="HJ216" s="706">
        <f>COUNTIF(beosztás!$LA218:$MD218,"ÉJ")*8</f>
        <v>0</v>
      </c>
      <c r="HK216" s="706">
        <f>COUNTIF(beosztás!$LA218:$MD218,"N")*12</f>
        <v>0</v>
      </c>
      <c r="HL216" s="706">
        <f>COUNTIF(beosztás!$LA218:$MD218,"é")*12</f>
        <v>0</v>
      </c>
      <c r="HM216" s="706">
        <f>SUM(beosztás!$LA218:$MD218)</f>
        <v>0</v>
      </c>
      <c r="HN216" s="706">
        <f>COUNTIF(beosztás!$LA218:$MD218,"FÜ")*8</f>
        <v>0</v>
      </c>
      <c r="HO216" s="895">
        <f>(COUNTIF(beosztás!$LA218:$MD218,"SN")*12)+(COUNTIF(beosztás!$LA218:$MD218,"SDE")*8)+(COUNTIF(beosztás!$LA218:$MD218,"SDU")*8)+(COUNTIF(beosztás!$LA218:$MD218,"SÉ")*12)+(COUNTIF(beosztás!$LA218:$MD218,"SÉJ")*8)+(COUNTIF(beosztás!$LA218:$MD218,"S1")*1)+(COUNTIF(beosztás!$LA218:$MD218,"S2")*2)+(COUNTIF(beosztás!$LA218:$MD218,"S3")*3)+(COUNTIF(beosztás!$LA218:$MD218,"S4")*4)+(COUNTIF(beosztás!$LA218:$MD218,"S5")*5)+(COUNTIF(beosztás!$LA218:$MD218,"S6")*6)+(COUNTIF(beosztás!$LA218:$MD218,"S7")*7)+(COUNTIF(beosztás!$LA218:$MD218,"S8")*8)+(COUNTIF(beosztás!$LA218:$MD218,"S9")*9)+(COUNTIF(beosztás!$LA218:$MD218,"S10")*10)+(COUNTIF(beosztás!$LA218:$MD218,"S11")*11)+(COUNTIF(beosztás!$LA218:$MD218,"S12")*12)</f>
        <v>0</v>
      </c>
      <c r="HP216" s="706">
        <f>COUNTIF(beosztás!$LA218:$MD218,"BN")*12+COUNTIF(beosztás!$LA218:$MD218,"BÉ")*12+COUNTIF(beosztás!$LA218:$MD218,"BDE")*8+COUNTIF(beosztás!$LA218:$MD218,"BDU")*8+COUNTIF(beosztás!$LA218:$MD218,"BÉJ")*8+COUNTIF(beosztás!$LA218:$MD218,"B1")*1+COUNTIF(beosztás!$LA218:$MD218,"B2")*2+COUNTIF(beosztás!$LA218:$MD218,"B3")*3+COUNTIF(beosztás!$KZ218:$MC218,"B5")*5+COUNTIF(beosztás!$KZ218:$MC218,"B6")*6+COUNTIF(beosztás!$KZ218:$MC218,"B7")*7+COUNTIF(beosztás!$KZ218:$MC218,"B8")*8+COUNTIF(beosztás!$LA218:$MD218,"B9")*9+COUNTIF(beosztás!$LA218:$MD218,"B10")*10+COUNTIF(beosztás!$LA218:$MD218,"B11")*11+COUNTIF(beosztás!$LA218:$MD218,"B12")*12+COUNTIF(beosztás!$LA218:$MD218,"BP")*0</f>
        <v>0</v>
      </c>
      <c r="HQ216" s="330">
        <f t="shared" si="1005"/>
        <v>0</v>
      </c>
      <c r="HR216" s="706">
        <f>IF(C216="",0,alapadatok!$AN$12)</f>
        <v>160</v>
      </c>
      <c r="HS216" s="330">
        <f t="shared" si="954"/>
        <v>-160</v>
      </c>
      <c r="HT216" s="905">
        <f t="shared" si="1006"/>
        <v>0</v>
      </c>
      <c r="HU216" s="327"/>
      <c r="HV216" s="705">
        <f>COUNTIF(beosztás!$ME218:$NI218,"DE")*8</f>
        <v>0</v>
      </c>
      <c r="HW216" s="706">
        <f>COUNTIF(beosztás!$ME218:$NI218,"DU")*8</f>
        <v>0</v>
      </c>
      <c r="HX216" s="706">
        <f>COUNTIF(beosztás!$ME218:$NI218,"ÉJ")*8</f>
        <v>0</v>
      </c>
      <c r="HY216" s="706">
        <f>COUNTIF(beosztás!$ME218:$NI218,"N")*12</f>
        <v>0</v>
      </c>
      <c r="HZ216" s="706">
        <f>COUNTIF(beosztás!$ME218:$NI218,"É")*12</f>
        <v>0</v>
      </c>
      <c r="IA216" s="706">
        <f>SUM(beosztás!$ME218:$NI218)</f>
        <v>0</v>
      </c>
      <c r="IB216" s="706">
        <f>(COUNTIF(beosztás!$ME218:$NI218,"SN")*12)+(COUNTIF(beosztás!$ME218:$NI218,"SDE")*8)+(COUNTIF(beosztás!$ME218:$NI218,"SDU")*8)+(COUNTIF(beosztás!$ME218:$NI218,"SÉ")*12)+(COUNTIF(beosztás!$ME218:$NI218,"SÉJ")*8)+(COUNTIF(beosztás!$ME218:$NI218,"S1")*1)+(COUNTIF(beosztás!$ME218:$NI218,"S2")*2)+(COUNTIF(beosztás!$ME218:$NI218,"S3")*3)+(COUNTIF(beosztás!$ME218:$NI218,"S4")*4)+(COUNTIF(beosztás!$ME218:$NI218,"S5")*5)+(COUNTIF(beosztás!$ME218:$NI218,"S6")*6)+(COUNTIF(beosztás!$ME218:$NI218,"S7")*7)+(COUNTIF(beosztás!$ME218:$NI218,"S8")*8)+(COUNTIF(beosztás!$ME218:$NI218,"S9")*9)+(COUNTIF(beosztás!$ME218:$NI218,"S10")*10)+(COUNTIF(beosztás!$ME218:$NI218,"S11")*11)+(COUNTIF(beosztás!$ME218:$NI218,"S12")*12)</f>
        <v>0</v>
      </c>
      <c r="IC216" s="706">
        <f>COUNTIF(beosztás!$ME218:$NI218,"FÜ")*8</f>
        <v>0</v>
      </c>
      <c r="ID216" s="706">
        <f>COUNTIF(beosztás!$ME218:$NI218,"BN")*12+COUNTIF(beosztás!$ME218:$NI218,"BÉ")*12+COUNTIF(beosztás!$ME218:$NI218,"BDE")*8+COUNTIF(beosztás!$ME218:$NI218,"BDU")*8+COUNTIF(beosztás!$ME218:$NI218,"BÉJ")*8+COUNTIF(beosztás!$ME218:$NI218,"B1")*1+COUNTIF(beosztás!$ME218:$NI218,"B2")*2+COUNTIF(beosztás!$ME218:$NI218,"B3")*3+COUNTIF(beosztás!$ME218:$NI218,"B5")*5+COUNTIF(beosztás!$ME218:$NI218,"B6")*6+COUNTIF(beosztás!$ME218:$NI218,"B7")*7+COUNTIF(beosztás!$ME218:$NI218,"B8")*8+COUNTIF(beosztás!$ME218:$NI218,"B9")*9+COUNTIF(beosztás!$ME218:$NI218,"B10")*10+COUNTIF(beosztás!$ME218:$NI218,"B11")*11+COUNTIF(beosztás!$ME218:$NI218,"B12")*12+COUNTIF(beosztás!$ME218:$NI218,"BP")*0</f>
        <v>0</v>
      </c>
      <c r="IE216" s="330">
        <f t="shared" si="956"/>
        <v>0</v>
      </c>
      <c r="IF216" s="706">
        <f>IF(C216="",0,alapadatok!$AN$13)</f>
        <v>160</v>
      </c>
      <c r="IG216" s="330">
        <f t="shared" si="957"/>
        <v>-160</v>
      </c>
      <c r="IH216" s="739">
        <f t="shared" si="1007"/>
        <v>0</v>
      </c>
      <c r="II216" s="327"/>
      <c r="IJ216" s="329">
        <f t="shared" si="959"/>
        <v>0</v>
      </c>
      <c r="IK216" s="330">
        <f t="shared" si="960"/>
        <v>0</v>
      </c>
      <c r="IL216" s="330">
        <f t="shared" si="961"/>
        <v>0</v>
      </c>
      <c r="IM216" s="330">
        <f t="shared" si="962"/>
        <v>0</v>
      </c>
      <c r="IN216" s="330">
        <f t="shared" si="963"/>
        <v>0</v>
      </c>
      <c r="IO216" s="330">
        <f t="shared" si="964"/>
        <v>0</v>
      </c>
      <c r="IP216" s="330">
        <f t="shared" si="965"/>
        <v>0</v>
      </c>
      <c r="IQ216" s="330">
        <f t="shared" si="966"/>
        <v>0</v>
      </c>
      <c r="IR216" s="330">
        <f t="shared" si="967"/>
        <v>0</v>
      </c>
      <c r="IS216" s="330">
        <f t="shared" si="968"/>
        <v>0</v>
      </c>
      <c r="IT216" s="330">
        <f t="shared" si="969"/>
        <v>320</v>
      </c>
      <c r="IU216" s="330">
        <f t="shared" si="970"/>
        <v>-320</v>
      </c>
      <c r="IV216" s="905">
        <f t="shared" si="1008"/>
        <v>0</v>
      </c>
      <c r="IW216" s="328"/>
      <c r="JF216" s="21"/>
      <c r="JG216" s="21"/>
    </row>
    <row r="217" spans="1:267" ht="15.75" hidden="1" thickBot="1" x14ac:dyDescent="0.3">
      <c r="A217" s="75">
        <f>IF(beosztás!A219=0,"",beosztás!A219)</f>
        <v>8</v>
      </c>
      <c r="B217" s="76" t="str">
        <f>IF(beosztás!B219=0,"",beosztás!B219)</f>
        <v/>
      </c>
      <c r="C217" s="77" t="str">
        <f>IF(beosztás!C219=0,"",beosztás!C219)</f>
        <v/>
      </c>
      <c r="D217" s="78" t="str">
        <f>IF(beosztás!D219=0,"",beosztás!D219)</f>
        <v/>
      </c>
      <c r="E217" s="18"/>
      <c r="F217" s="709">
        <f>COUNTIF(beosztás!$I219:$AM219,"DE")*8</f>
        <v>0</v>
      </c>
      <c r="G217" s="710">
        <f>COUNTIF(beosztás!$I219:$AM219,"DU")*8</f>
        <v>0</v>
      </c>
      <c r="H217" s="710">
        <f>COUNTIF(beosztás!$I219:$AM219,"ÉJ")*8</f>
        <v>0</v>
      </c>
      <c r="I217" s="710">
        <f>COUNTIF(beosztás!$I219:$AM219,"N")*12</f>
        <v>0</v>
      </c>
      <c r="J217" s="710">
        <f>COUNTIF(beosztás!$I219:$AM219,"é")*12</f>
        <v>0</v>
      </c>
      <c r="K217" s="710">
        <f>SUM(beosztás!$I219:$AM219)</f>
        <v>0</v>
      </c>
      <c r="L217" s="710">
        <f>COUNTIF(beosztás!$I219:$AM219,"FÜ")*8</f>
        <v>0</v>
      </c>
      <c r="M217" s="710">
        <f>(COUNTIF(beosztás!$I219:$AM219,"SN")*12)+(COUNTIF(beosztás!$I219:$AM219,"SDE")*8)+(COUNTIF(beosztás!$I219:$AM219,"SDU")*8)+(COUNTIF(beosztás!$I219:$AM219,"S1")*1)+(COUNTIF(beosztás!$I219:$AM219,"S2")*2)+(COUNTIF(beosztás!$I219:$AM219,"S3")*3)+(COUNTIF(beosztás!$I219:$AM219,"S4")*4)+(COUNTIF(beosztás!$I219:$AM219,"S5")*5)+(COUNTIF(beosztás!$I219:$AM219,"S6")*6)+(COUNTIF(beosztás!$I219:$AM219,"S7")*7)+(COUNTIF(beosztás!$I219:$AM219,"S8")*8)+(COUNTIF(beosztás!$I219:$AM219,"S9")*9)+(COUNTIF(beosztás!$I219:$AM219,"S10")*10)+(COUNTIF(beosztás!$I219:$AM219,"S11")*11)+(COUNTIF(beosztás!$I219:$AM219,"S12")*12)+(COUNTIF(beosztás!$I219:$AM219,"SÉ")*12)+(COUNTIF(beosztás!$I219:$AM219,"SÉJ")*8)</f>
        <v>0</v>
      </c>
      <c r="N217" s="710">
        <f>COUNTIF(beosztás!$I219:$AM219,"BN")*12+COUNTIF(beosztás!$I219:$AM219,"BÉ")*12+COUNTIF(beosztás!$I219:$AM219,"BDE")*8+COUNTIF(beosztás!$I219:$AM219,"BDU")*8+COUNTIF(beosztás!$I219:$AM219,"BÉJ")*8+COUNTIF(beosztás!$I219:$AM219,"B1")*1+COUNTIF(beosztás!$I219:$AM219,"B2")*2+COUNTIF(beosztás!$I219:$AM219,"B3")*3+COUNTIF(beosztás!$I219:$AM219,"B5")*5+COUNTIF(beosztás!$I219:$AM219,"B6")*6+COUNTIF(beosztás!$I219:$AM219,"B7")*7+COUNTIF(beosztás!$I219:$AM219,"B8")*8+COUNTIF(beosztás!$I219:$AM219,"B9")*9+COUNTIF(beosztás!$I219:$AM219,"B10")*10+COUNTIF(beosztás!$I219:$AM219,"B11")*11+COUNTIF(beosztás!$I219:$AM219,"B12")*12+COUNTIF(beosztás!$I219:$AM219,"BP")*0</f>
        <v>0</v>
      </c>
      <c r="O217" s="24">
        <f t="shared" si="972"/>
        <v>0</v>
      </c>
      <c r="P217" s="710">
        <f>IF(C217="",0,alapadatok!$AN$2)</f>
        <v>0</v>
      </c>
      <c r="Q217" s="19">
        <f t="shared" si="906"/>
        <v>0</v>
      </c>
      <c r="R217" s="741">
        <f t="shared" si="973"/>
        <v>0</v>
      </c>
      <c r="S217" s="40"/>
      <c r="T217" s="709">
        <f>COUNTIF(beosztás!$AN219:$BO219,"DE")*8</f>
        <v>0</v>
      </c>
      <c r="U217" s="710">
        <f>COUNTIF(beosztás!$AN219:$BO219,"DU")*8</f>
        <v>0</v>
      </c>
      <c r="V217" s="710">
        <f>COUNTIF(beosztás!$AN219:$BO219,"ÉJ")*8</f>
        <v>0</v>
      </c>
      <c r="W217" s="710">
        <f>COUNTIF(beosztás!$AN219:$BO219,"N")*12</f>
        <v>0</v>
      </c>
      <c r="X217" s="710">
        <f>COUNTIF(beosztás!$AN219:$BO219,"É")*12</f>
        <v>0</v>
      </c>
      <c r="Y217" s="710">
        <f>SUM(beosztás!$AN219:$BO219)</f>
        <v>0</v>
      </c>
      <c r="Z217" s="710">
        <f>(COUNTIF(beosztás!$AN219:$BO219,"SN")*12)+(COUNTIF(beosztás!$AN219:$BO219,"SDE")*8)+(COUNTIF(beosztás!$AN219:$BO219,"SDU")*8)+(COUNTIF(beosztás!$AN219:$BO219,"SÉ")*12)+(COUNTIF(beosztás!$AN219:$BO219,"SÉJ")*8)+(COUNTIF(beosztás!$AN219:$BO219,"S1")*1)+(COUNTIF(beosztás!$AN219:$BO219,"S2")*2)+(COUNTIF(beosztás!$AN219:$BO219,"S3")*3)+(COUNTIF(beosztás!$AN219:$BO219,"S4")*4)+(COUNTIF(beosztás!$AN219:$BO219,"S5")*5)+(COUNTIF(beosztás!$AN219:$BO219,"S6")*6)+(COUNTIF(beosztás!$AN219:$BO219,"S7")*7)+(COUNTIF(beosztás!$AN219:$BO219,"S8")*8)+(COUNTIF(beosztás!$AN219:$BO219,"S9")*9)+(COUNTIF(beosztás!$AN219:$BO219,"S10")*10)+(COUNTIF(beosztás!$AN219:$BO219,"S11")*11)+(COUNTIF(beosztás!$AN219:$BO219,"S12")*12)</f>
        <v>0</v>
      </c>
      <c r="AA217" s="710">
        <f>COUNTIF(beosztás!$AN219:$BO219,"FÜ")*8</f>
        <v>0</v>
      </c>
      <c r="AB217" s="710">
        <f>COUNTIF(beosztás!$AN219:$BO219,"BN")*12+COUNTIF(beosztás!$AN219:$BO219,"BÉ")*12+COUNTIF(beosztás!$AN219:$BO219,"BDE")*8+COUNTIF(beosztás!$AN219:$BO219,"BDU")*8+COUNTIF(beosztás!$AN219:$BO219,"BÉJ")*8+COUNTIF(beosztás!$AN219:$BO219,"B1")*1+COUNTIF(beosztás!$AN219:$BO219,"B2")*2+COUNTIF(beosztás!$AN219:$BO219,"B3")*3+COUNTIF(beosztás!$AN219:$BO219,"B5")*5+COUNTIF(beosztás!$AN219:$BO219,"B6")*6+COUNTIF(beosztás!$AN219:$BO219,"B7")*7+COUNTIF(beosztás!$AN219:$BO219,"B8")*8+COUNTIF(beosztás!$AN219:$BO219,"B9")*9+COUNTIF(beosztás!$AN219:$BO219,"B10")*10+COUNTIF(beosztás!$AN219:$BO219,"B11")*11+COUNTIF(beosztás!$AN219:$BO219,"B12")*12+COUNTIF(beosztás!$AN219:$BO219,"BP")*0</f>
        <v>0</v>
      </c>
      <c r="AC217" s="24">
        <f t="shared" si="974"/>
        <v>0</v>
      </c>
      <c r="AD217" s="710">
        <f>IF(C217="",0,alapadatok!$AN$3)</f>
        <v>0</v>
      </c>
      <c r="AE217" s="19">
        <f t="shared" si="685"/>
        <v>0</v>
      </c>
      <c r="AF217" s="741">
        <f t="shared" si="975"/>
        <v>0</v>
      </c>
      <c r="AG217" s="40"/>
      <c r="AH217" s="25">
        <f t="shared" si="976"/>
        <v>0</v>
      </c>
      <c r="AI217" s="24">
        <f t="shared" si="977"/>
        <v>0</v>
      </c>
      <c r="AJ217" s="24">
        <f t="shared" si="978"/>
        <v>0</v>
      </c>
      <c r="AK217" s="24">
        <f t="shared" si="979"/>
        <v>0</v>
      </c>
      <c r="AL217" s="24">
        <f t="shared" si="980"/>
        <v>0</v>
      </c>
      <c r="AM217" s="24">
        <f t="shared" si="981"/>
        <v>0</v>
      </c>
      <c r="AN217" s="24">
        <f t="shared" si="982"/>
        <v>0</v>
      </c>
      <c r="AO217" s="24">
        <f t="shared" si="983"/>
        <v>0</v>
      </c>
      <c r="AP217" s="24">
        <f t="shared" si="686"/>
        <v>0</v>
      </c>
      <c r="AQ217" s="24">
        <f t="shared" si="687"/>
        <v>0</v>
      </c>
      <c r="AR217" s="24">
        <f t="shared" si="688"/>
        <v>0</v>
      </c>
      <c r="AS217" s="19">
        <f t="shared" si="689"/>
        <v>0</v>
      </c>
      <c r="AT217" s="741">
        <f t="shared" si="984"/>
        <v>0</v>
      </c>
      <c r="AU217" s="41"/>
      <c r="AV217" s="709">
        <f>COUNTIF(beosztás!$BP219:$CT219,"DE")*8</f>
        <v>0</v>
      </c>
      <c r="AW217" s="710">
        <f>COUNTIF(beosztás!$BP219:$CT219,"DU")*8</f>
        <v>0</v>
      </c>
      <c r="AX217" s="710">
        <f>COUNTIF(beosztás!$BP219:$CT219,"ÉJ")*8</f>
        <v>0</v>
      </c>
      <c r="AY217" s="710">
        <f>COUNTIF(beosztás!$BP219:$CT219,"N")*12</f>
        <v>0</v>
      </c>
      <c r="AZ217" s="710">
        <f>COUNTIF(beosztás!$BP219:$CT219,"é")*12</f>
        <v>0</v>
      </c>
      <c r="BA217" s="710">
        <f>SUM(beosztás!$BP219:$CT219)</f>
        <v>0</v>
      </c>
      <c r="BB217" s="710">
        <f>COUNTIF(beosztás!$BP219:$CT219,"FÜ")*8</f>
        <v>0</v>
      </c>
      <c r="BC217" s="897">
        <f>(COUNTIF(beosztás!$BP219:$CT219,"SN")*12)+(COUNTIF(beosztás!$BP219:$CT219,"SDE")*8)+(COUNTIF(beosztás!$BP219:$CT219,"SDU")*8)+(COUNTIF(beosztás!$BP219:$CT219,"SÉ")*12)+(COUNTIF(beosztás!$BP219:$CT219,"SÉJ")*8)+(COUNTIF(beosztás!$BP219:$CT219,"S1")*1)+(COUNTIF(beosztás!$BP219:$CT219,"S2")*2)+(COUNTIF(beosztás!$BP219:$CT219,"S3")*3)+(COUNTIF(beosztás!$BP219:$CT219,"S4")*4)+(COUNTIF(beosztás!$BP219:$CT219,"S5")*5)+(COUNTIF(beosztás!$BP219:$CT219,"S6")*6)+(COUNTIF(beosztás!$BP219:$CT219,"S7")*7)+(COUNTIF(beosztás!$BP219:$CT219,"S8")*8)+(COUNTIF(beosztás!$BP219:$CT219,"S9")*9)+(COUNTIF(beosztás!$BP219:$CT219,"S10")*10)+(COUNTIF(beosztás!$BP219:$CT219,"S11")*11)+(COUNTIF(beosztás!$BP219:$CT219,"S12")*12)</f>
        <v>0</v>
      </c>
      <c r="BD217" s="710">
        <f>COUNTIF(beosztás!$BP219:$CT219,"BN")*12+COUNTIF(beosztás!$BP219:$CT219,"BÉ")*12+COUNTIF(beosztás!$BP219:$CT219,"BDE")*8+COUNTIF(beosztás!$BP219:$CT219,"BDU")*8+COUNTIF(beosztás!$BP219:$CT219,"BÉJ")*8+COUNTIF(beosztás!$BP219:$CT219,"B1")*1+COUNTIF(beosztás!$BP219:$CT219,"B2")*2+COUNTIF(beosztás!$BP219:$CT219,"B3")*3+COUNTIF(beosztás!$BP219:$CT219,"B5")*5+COUNTIF(beosztás!$BP219:$CT219,"B6")*6+COUNTIF(beosztás!$BP219:$CT219,"B7")*7+COUNTIF(beosztás!$BP219:$CT219,"B8")*8+COUNTIF(beosztás!$BP219:$CT219,"B9")*9+COUNTIF(beosztás!$BP219:$CT219,"B10")*10+COUNTIF(beosztás!$BP219:$CT219,"B11")*11+COUNTIF(beosztás!$BP219:$CT219,"B12")*12+COUNTIF(beosztás!$BP219:$CT219,"BP")*0</f>
        <v>0</v>
      </c>
      <c r="BE217" s="24">
        <f t="shared" si="985"/>
        <v>0</v>
      </c>
      <c r="BF217" s="710">
        <f>IF(C217="",0,alapadatok!$AN$4)</f>
        <v>0</v>
      </c>
      <c r="BG217" s="19">
        <f t="shared" si="920"/>
        <v>0</v>
      </c>
      <c r="BH217" s="741">
        <f>BC217/alapadatok!$AP$2</f>
        <v>0</v>
      </c>
      <c r="BI217" s="40"/>
      <c r="BJ217" s="709">
        <f>COUNTIF(beosztás!$CU219:$DX219,"DE")*8</f>
        <v>0</v>
      </c>
      <c r="BK217" s="710">
        <f>COUNTIF(beosztás!$CU219:$DX219,"DU")*8</f>
        <v>0</v>
      </c>
      <c r="BL217" s="710">
        <f>COUNTIF(beosztás!$CU219:$DX219,"ÉJ")*8</f>
        <v>0</v>
      </c>
      <c r="BM217" s="710">
        <f>COUNTIF(beosztás!$CU219:$DX219,"N")*12</f>
        <v>0</v>
      </c>
      <c r="BN217" s="710">
        <f>COUNTIF(beosztás!$CU219:$DX219,"É")*12</f>
        <v>0</v>
      </c>
      <c r="BO217" s="710">
        <f>SUM(beosztás!$CU219:$DX219)</f>
        <v>0</v>
      </c>
      <c r="BP217" s="897">
        <f>(COUNTIF(beosztás!$CU219:$DX219,"SN")*12)+(COUNTIF(beosztás!$CU219:$DX219,"SDE")*8)+(COUNTIF(beosztás!$CU219:$DX219,"SDU")*8)+(COUNTIF(beosztás!$CU219:$DX219,"SÉ")*12)+(COUNTIF(beosztás!$CU219:$DX219,"SÉJ")*8)+(COUNTIF(beosztás!$CU219:$DX219,"S1")*1)+(COUNTIF(beosztás!$CU219:$DX219,"S2")*2)+(COUNTIF(beosztás!$CU219:$DX219,"S3")*3)+(COUNTIF(beosztás!$CU219:$DX219,"S4")*4)+(COUNTIF(beosztás!$CU219:$DX219,"S5")*5)+(COUNTIF(beosztás!$CU219:$DX219,"S6")*6)+(COUNTIF(beosztás!$CU219:$DX219,"S7")*7)+(COUNTIF(beosztás!$CU219:$DX219,"S8")*8)+(COUNTIF(beosztás!$CU219:$DX219,"S9")*9)+(COUNTIF(beosztás!$CU219:$DX219,"S10")*10)+(COUNTIF(beosztás!$CU219:$DX219,"S11")*11)+(COUNTIF(beosztás!$CU219:$DX219,"S12")*12)</f>
        <v>0</v>
      </c>
      <c r="BQ217" s="710">
        <f>COUNTIF(beosztás!$CU219:$DX219,"FÜ")*8</f>
        <v>0</v>
      </c>
      <c r="BR217" s="710">
        <f>COUNTIF(beosztás!$CU219:$DX219,"BN")*12+COUNTIF(beosztás!$CU219:$DX219,"BÉ")*12+COUNTIF(beosztás!$CU219:$DX219,"BDE")*8+COUNTIF(beosztás!$CU219:$DX219,"BDU")*8+COUNTIF(beosztás!$CU219:$DX219,"BÉJ")*8+COUNTIF(beosztás!$CU219:$DX219,"B1")*1+COUNTIF(beosztás!$CU219:$DX219,"B2")*2+COUNTIF(beosztás!$CU219:$DX219,"B3")*3+COUNTIF(beosztás!$CU219:$DX219,"B5")*5+COUNTIF(beosztás!$CU219:$DX219,"B6")*6+COUNTIF(beosztás!$CU219:$DX219,"B7")*7+COUNTIF(beosztás!$CU219:$DX219,"B8")*8+COUNTIF(beosztás!$CU219:$DX219,"B9")*9+COUNTIF(beosztás!$CU219:$DX219,"B10")*10+COUNTIF(beosztás!$CU219:$DX219,"B11")*11+COUNTIF(beosztás!$CU219:$DX219,"B12")*12+COUNTIF(beosztás!$CU219:$DX219,"BP")*0</f>
        <v>0</v>
      </c>
      <c r="BS217" s="24">
        <f t="shared" si="987"/>
        <v>0</v>
      </c>
      <c r="BT217" s="710">
        <f>IF(C217="",0,alapadatok!$AN$5)</f>
        <v>0</v>
      </c>
      <c r="BU217" s="19">
        <f t="shared" si="923"/>
        <v>0</v>
      </c>
      <c r="BV217" s="741">
        <f t="shared" si="988"/>
        <v>0</v>
      </c>
      <c r="BW217" s="40"/>
      <c r="BX217" s="25">
        <f t="shared" si="925"/>
        <v>0</v>
      </c>
      <c r="BY217" s="24">
        <f t="shared" si="926"/>
        <v>0</v>
      </c>
      <c r="BZ217" s="24">
        <f t="shared" si="927"/>
        <v>0</v>
      </c>
      <c r="CA217" s="24">
        <f t="shared" si="928"/>
        <v>0</v>
      </c>
      <c r="CB217" s="24">
        <f t="shared" si="929"/>
        <v>0</v>
      </c>
      <c r="CC217" s="24">
        <f t="shared" si="930"/>
        <v>0</v>
      </c>
      <c r="CD217" s="24">
        <f t="shared" si="931"/>
        <v>0</v>
      </c>
      <c r="CE217" s="24">
        <f t="shared" si="932"/>
        <v>0</v>
      </c>
      <c r="CF217" s="24">
        <f t="shared" si="933"/>
        <v>0</v>
      </c>
      <c r="CG217" s="24">
        <f t="shared" si="934"/>
        <v>0</v>
      </c>
      <c r="CH217" s="24">
        <f t="shared" si="935"/>
        <v>0</v>
      </c>
      <c r="CI217" s="19">
        <f t="shared" si="936"/>
        <v>0</v>
      </c>
      <c r="CJ217" s="741">
        <f t="shared" si="989"/>
        <v>0</v>
      </c>
      <c r="CK217" s="41"/>
      <c r="CL217" s="709">
        <f>COUNTIF(beosztás!$DY219:$FC219,"DE")*8</f>
        <v>0</v>
      </c>
      <c r="CM217" s="710">
        <f>COUNTIF(beosztás!$DY219:$FC219,"DU")*8</f>
        <v>0</v>
      </c>
      <c r="CN217" s="710">
        <f>COUNTIF(beosztás!$DY219:$FC219,"ÉJ")*8</f>
        <v>0</v>
      </c>
      <c r="CO217" s="710">
        <f>COUNTIF(beosztás!$DY219:$FC219,"N")*12</f>
        <v>0</v>
      </c>
      <c r="CP217" s="710">
        <f>COUNTIF(beosztás!$DY219:$FC219,"é")*12</f>
        <v>0</v>
      </c>
      <c r="CQ217" s="710">
        <f>SUM(beosztás!$DY219:$FC219)</f>
        <v>0</v>
      </c>
      <c r="CR217" s="710">
        <f>COUNTIF(beosztás!$DY219:$FC219,"FÜ")*8</f>
        <v>0</v>
      </c>
      <c r="CS217" s="897">
        <f>(COUNTIF(beosztás!$DY219:$FC219,"SN")*12)+(COUNTIF(beosztás!$DY219:$FC219,"SDE")*8)+(COUNTIF(beosztás!$DY219:$FC219,"SDU")*8)+(COUNTIF(beosztás!$DY219:$FC219,"SÉ")*12)+(COUNTIF(beosztás!$DY219:$FC219,"SÉJ")*8)+(COUNTIF(beosztás!$DY219:$FC219,"S1")*1)+(COUNTIF(beosztás!$DY219:$FC219,"S2")*2)+(COUNTIF(beosztás!$DY219:$FC219,"S3")*3)+(COUNTIF(beosztás!$DY219:$FC219,"S4")*4)+(COUNTIF(beosztás!$DY219:$FC219,"S5")*5)+(COUNTIF(beosztás!$DY219:$FC219,"S6")*6)+(COUNTIF(beosztás!$DY219:$FC219,"S7")*7)+(COUNTIF(beosztás!$DY219:$FC219,"S8")*8)+(COUNTIF(beosztás!$DY219:$FC219,"S9")*9)+(COUNTIF(beosztás!$DY219:$FC219,"S10")*10)+(COUNTIF(beosztás!$DY219:$FC219,"S11")*11)+(COUNTIF(beosztás!$DY219:$FC219,"S12")*12)</f>
        <v>0</v>
      </c>
      <c r="CT217" s="710">
        <f>COUNTIF(beosztás!$DY219:$FC219,"BN")*12+COUNTIF(beosztás!$DY219:$FC219,"BÉ")*12+COUNTIF(beosztás!$DY219:$FC219,"BDE")*8+COUNTIF(beosztás!$DY219:$FC219,"BDU")*8+COUNTIF(beosztás!$DY219:$FC219,"BÉJ")*8+COUNTIF(beosztás!$DY219:$FC219,"B1")*1+COUNTIF(beosztás!$DY219:$FC219,"B2")*2+COUNTIF(beosztás!$DY219:$FC219,"B3")*3+COUNTIF(beosztás!$DY219:$FC219,"B5")*5+COUNTIF(beosztás!$DY219:$FC219,"B6")*6+COUNTIF(beosztás!$DY219:$FC219,"B7")*7+COUNTIF(beosztás!$DY219:$FC219,"B8")*8+COUNTIF(beosztás!$DY219:$FC219,"B9")*9+COUNTIF(beosztás!$DY219:$FC219,"B10")*10+COUNTIF(beosztás!$DY219:$FC219,"B11")*11+COUNTIF(beosztás!$DY219:$FC219,"B12")*12+COUNTIF(beosztás!$DY219:$FC219,"BP")*0</f>
        <v>0</v>
      </c>
      <c r="CU217" s="24">
        <f t="shared" si="990"/>
        <v>0</v>
      </c>
      <c r="CV217" s="710">
        <f>IF(C217="",0,alapadatok!$AN$6)</f>
        <v>0</v>
      </c>
      <c r="CW217" s="19">
        <f t="shared" si="863"/>
        <v>0</v>
      </c>
      <c r="CX217" s="907">
        <f t="shared" si="991"/>
        <v>0</v>
      </c>
      <c r="CY217" s="40"/>
      <c r="CZ217" s="709">
        <f>COUNTIF(beosztás!$FD219:$GG219,"DE")*8</f>
        <v>0</v>
      </c>
      <c r="DA217" s="710">
        <f>COUNTIF(beosztás!$FD219:$GG219,"DU")*8</f>
        <v>0</v>
      </c>
      <c r="DB217" s="710">
        <f>COUNTIF(beosztás!$FD219:$GG219,"ÉJ")*8</f>
        <v>0</v>
      </c>
      <c r="DC217" s="710">
        <f>COUNTIF(beosztás!$FD219:$GG219,"N")*12</f>
        <v>0</v>
      </c>
      <c r="DD217" s="710">
        <f>COUNTIF(beosztás!$FD219:$GG219,"É")*12</f>
        <v>0</v>
      </c>
      <c r="DE217" s="710">
        <f>SUM(beosztás!$FD219:$GG219)</f>
        <v>0</v>
      </c>
      <c r="DF217" s="897">
        <f>(COUNTIF(beosztás!$FD219:$GG219,"SN")*12)+(COUNTIF(beosztás!$FD219:$GG219,"SDE")*8)+(COUNTIF(beosztás!$FD219:$GG219,"SDU")*8)+(COUNTIF(beosztás!$FD219:$GG219,"SÉ")*12)+(COUNTIF(beosztás!$FD219:$GG219,"SÉJ")*8)+(COUNTIF(beosztás!$FD219:$GG219,"S1")*1)+(COUNTIF(beosztás!$FD219:$GG219,"S2")*2)+(COUNTIF(beosztás!$FD219:$GG219,"S3")*3)+(COUNTIF(beosztás!$FD219:$GG219,"S4")*4)+(COUNTIF(beosztás!$FD219:$GG219,"S5")*5)+(COUNTIF(beosztás!$FD219:$GG219,"S6")*6)+(COUNTIF(beosztás!$FD219:$GG219,"S7")*7)+(COUNTIF(beosztás!$FD219:$GG219,"S8")*8)+(COUNTIF(beosztás!$FD219:$GG219,"S9")*9)+(COUNTIF(beosztás!$FD219:$GG219,"S10")*10)+(COUNTIF(beosztás!$FD219:$GG219,"S11")*11)+(COUNTIF(beosztás!$FD219:$GG219,"S12")*12)</f>
        <v>0</v>
      </c>
      <c r="DG217" s="710">
        <f>COUNTIF(beosztás!$FD219:$GG219,"FÜ")*8</f>
        <v>0</v>
      </c>
      <c r="DH217" s="710">
        <f>COUNTIF(beosztás!$FD219:$GG219,"BN")*12+COUNTIF(beosztás!$FD219:$GG219,"BÉ")*12+COUNTIF(beosztás!$FD219:$GG219,"BDE")*8+COUNTIF(beosztás!$FD219:$GG219,"BDU")*8+COUNTIF(beosztás!$FD219:$GG219,"BÉJ")*8+COUNTIF(beosztás!$FD219:$GG219,"B1")*1+COUNTIF(beosztás!$FD219:$GG219,"B2")*2+COUNTIF(beosztás!$FD219:$GG219,"B3")*3+COUNTIF(beosztás!$FD219:$GG219,"B5")*5+COUNTIF(beosztás!$FD219:$GG219,"B6")*6+COUNTIF(beosztás!$FD219:$GG219,"B7")*7+COUNTIF(beosztás!$FD219:$GG219,"B8")*8+COUNTIF(beosztás!$FD219:$GG219,"B9")*9+COUNTIF(beosztás!$FD219:$GG219,"B10")*10+COUNTIF(beosztás!$FD219:$GG219,"B11")*11+COUNTIF(beosztás!$FD219:$GG219,"B12")*12+COUNTIF(beosztás!$FD219:$GG219,"BP")*0</f>
        <v>0</v>
      </c>
      <c r="DI217" s="24">
        <f t="shared" si="992"/>
        <v>0</v>
      </c>
      <c r="DJ217" s="710">
        <f>IF(C217="",0,alapadatok!$AN$7)</f>
        <v>0</v>
      </c>
      <c r="DK217" s="19">
        <f t="shared" si="864"/>
        <v>0</v>
      </c>
      <c r="DL217" s="741">
        <f t="shared" si="993"/>
        <v>0</v>
      </c>
      <c r="DM217" s="40"/>
      <c r="DN217" s="25">
        <f t="shared" si="865"/>
        <v>0</v>
      </c>
      <c r="DO217" s="24">
        <f t="shared" si="866"/>
        <v>0</v>
      </c>
      <c r="DP217" s="24">
        <f t="shared" si="867"/>
        <v>0</v>
      </c>
      <c r="DQ217" s="24">
        <f t="shared" si="868"/>
        <v>0</v>
      </c>
      <c r="DR217" s="24">
        <f t="shared" si="869"/>
        <v>0</v>
      </c>
      <c r="DS217" s="24">
        <f t="shared" si="870"/>
        <v>0</v>
      </c>
      <c r="DT217" s="24">
        <f t="shared" si="871"/>
        <v>0</v>
      </c>
      <c r="DU217" s="24">
        <f t="shared" si="872"/>
        <v>0</v>
      </c>
      <c r="DV217" s="24">
        <f t="shared" si="873"/>
        <v>0</v>
      </c>
      <c r="DW217" s="24">
        <f t="shared" si="874"/>
        <v>0</v>
      </c>
      <c r="DX217" s="24">
        <f t="shared" si="875"/>
        <v>0</v>
      </c>
      <c r="DY217" s="19">
        <f t="shared" si="876"/>
        <v>0</v>
      </c>
      <c r="DZ217" s="907">
        <f t="shared" si="994"/>
        <v>0</v>
      </c>
      <c r="EA217" s="41"/>
      <c r="EB217" s="709">
        <f>COUNTIF(beosztás!$GH219:$HL219,"DE")*8</f>
        <v>0</v>
      </c>
      <c r="EC217" s="710">
        <f>COUNTIF(beosztás!$GH219:$HL219,"DU")*8</f>
        <v>0</v>
      </c>
      <c r="ED217" s="710">
        <f>COUNTIF(beosztás!$GH219:$HL219,"ÉJ")*8</f>
        <v>0</v>
      </c>
      <c r="EE217" s="710">
        <f>COUNTIF(beosztás!$GH219:$HL219,"N")*12</f>
        <v>0</v>
      </c>
      <c r="EF217" s="710">
        <f>COUNTIF(beosztás!$GH219:$HL219,"é")*12</f>
        <v>0</v>
      </c>
      <c r="EG217" s="710">
        <f>SUM(beosztás!$GH219:$HL219)</f>
        <v>0</v>
      </c>
      <c r="EH217" s="710">
        <f>COUNTIF(beosztás!$GH219:$HL219,"FÜ")*8</f>
        <v>0</v>
      </c>
      <c r="EI217" s="897">
        <f>(COUNTIF(beosztás!$GH219:$HL219,"SN")*12)+(COUNTIF(beosztás!$GH219:$HL219,"SDE")*8)+(COUNTIF(beosztás!$GH219:$HL219,"SDU")*8)+(COUNTIF(beosztás!$GH219:$HL219,"SÉ")*12)+(COUNTIF(beosztás!$GH219:$HL219,"SÉJ")*8)+(COUNTIF(beosztás!$GH219:$HL219,"S1")*1)+(COUNTIF(beosztás!$GH219:$HL219,"S2")*2)+(COUNTIF(beosztás!$GH219:$HL219,"S3")*3)+(COUNTIF(beosztás!$GH219:$HL219,"S4")*4)+(COUNTIF(beosztás!$GH219:$HL219,"S5")*5)+(COUNTIF(beosztás!$GH219:$HL219,"S6")*6)+(COUNTIF(beosztás!$GH219:$HL219,"S7")*7)+(COUNTIF(beosztás!$GH219:$HL219,"S8")*8)+(COUNTIF(beosztás!$GH219:$HL219,"S9")*9)+(COUNTIF(beosztás!$GH219:$HL219,"S10")*10)+(COUNTIF(beosztás!$GH219:$HL219,"S11")*11)+(COUNTIF(beosztás!$GH219:$HL219,"S12")*12)</f>
        <v>0</v>
      </c>
      <c r="EJ217" s="710">
        <f>COUNTIF(beosztás!$GH219:$HL219,"BN")*12+COUNTIF(beosztás!$GH219:$HL219,"BÉ")*12+COUNTIF(beosztás!$GH219:$HL219,"BDE")*8+COUNTIF(beosztás!$GH219:$HL219,"BDU")*8+COUNTIF(beosztás!$GH219:$HL219,"BÉJ")*8+COUNTIF(beosztás!$GH219:$HL219,"B1")*1+COUNTIF(beosztás!$GH219:$HL219,"B2")*2+COUNTIF(beosztás!$GH219:$HL219,"B3")*3+COUNTIF(beosztás!$GH219:$HL219,"B5")*5+COUNTIF(beosztás!$GH219:$HL219,"B6")*6+COUNTIF(beosztás!$GH219:$HL219,"B7")*7+COUNTIF(beosztás!$GH219:$HL219,"B8")*8+COUNTIF(beosztás!$GH219:$HL219,"B9")*9+COUNTIF(beosztás!$GH219:$HL219,"B10")*10+COUNTIF(beosztás!$GH219:$HL219,"B11")*11+COUNTIF(beosztás!$GH219:$HL219,"B12")*12+COUNTIF(beosztás!$GH219:$HL219,"BP")*0</f>
        <v>0</v>
      </c>
      <c r="EK217" s="24">
        <f t="shared" si="995"/>
        <v>0</v>
      </c>
      <c r="EL217" s="710">
        <f>IF(C217="",0,alapadatok!$AN$8)</f>
        <v>0</v>
      </c>
      <c r="EM217" s="19">
        <f t="shared" si="877"/>
        <v>0</v>
      </c>
      <c r="EN217" s="907">
        <f t="shared" si="996"/>
        <v>0</v>
      </c>
      <c r="EO217" s="40"/>
      <c r="EP217" s="709">
        <f>COUNTIF(beosztás!$HM219:$IQ219,"DE")*8</f>
        <v>0</v>
      </c>
      <c r="EQ217" s="710">
        <f>COUNTIF(beosztás!$HM219:$IQ219,"DU")*8</f>
        <v>0</v>
      </c>
      <c r="ER217" s="710">
        <f>COUNTIF(beosztás!$HM219:$IQ219,"ÉJ")*8</f>
        <v>0</v>
      </c>
      <c r="ES217" s="710">
        <f>COUNTIF(beosztás!$HM219:$IQ219,"N")*12</f>
        <v>0</v>
      </c>
      <c r="ET217" s="710">
        <f>COUNTIF(beosztás!$HM219:$IQ219,"É")*12</f>
        <v>0</v>
      </c>
      <c r="EU217" s="710">
        <f>SUM(beosztás!$HM219:$IQ219)</f>
        <v>0</v>
      </c>
      <c r="EV217" s="897">
        <f>(COUNTIF(beosztás!$HM219:$IQ219,"SN")*12)+(COUNTIF(beosztás!$HM219:$IQ219,"SDE")*8)+(COUNTIF(beosztás!$HM219:$IQ219,"SDU")*8)+(COUNTIF(beosztás!$HM219:$IQ219,"SÉ")*12)+(COUNTIF(beosztás!$HM219:$IQ219,"SÉJ")*8)+(COUNTIF(beosztás!$HM219:$IQ219,"S1")*1)+(COUNTIF(beosztás!$HM219:$IQ219,"S2")*2)+(COUNTIF(beosztás!$HM219:$IQ219,"S3")*3)+(COUNTIF(beosztás!$HM219:$IQ219,"S4")*4)+(COUNTIF(beosztás!$HM219:$IQ219,"S5")*5)+(COUNTIF(beosztás!$HM219:$IQ219,"S6")*6)+(COUNTIF(beosztás!$HM219:$IQ219,"S7")*7)+(COUNTIF(beosztás!$HM219:$IQ219,"S8")*8)+(COUNTIF(beosztás!$HM219:$IQ219,"S9")*9)+(COUNTIF(beosztás!$HM219:$IQ219,"S10")*10)+(COUNTIF(beosztás!$HM219:$IQ219,"S11")*11)+(COUNTIF(beosztás!$HM219:$IQ219,"S12")*12)</f>
        <v>0</v>
      </c>
      <c r="EW217" s="710">
        <f>COUNTIF(beosztás!$HM219:$IQ219,"FÜ")*8</f>
        <v>0</v>
      </c>
      <c r="EX217" s="710">
        <f>COUNTIF(beosztás!$HM219:$IQ219,"BN")*12+COUNTIF(beosztás!$HM219:$IQ219,"BÉ")*12+COUNTIF(beosztás!$HM219:$IQ219,"BDE")*8+COUNTIF(beosztás!$HM219:$IQ219,"BDU")*8+COUNTIF(beosztás!$HM219:$IQ219,"BÉJ")*8+COUNTIF(beosztás!$HM219:$IQ219,"B1")*1+COUNTIF(beosztás!$HM219:$IQ219,"B2")*2+COUNTIF(beosztás!$HM219:$IQ219,"B3")*3+COUNTIF(beosztás!$HM219:$IQ219,"B5")*5+COUNTIF(beosztás!$HM219:$IQ219,"B6")*6+COUNTIF(beosztás!$HM219:$IQ219,"B7")*7+COUNTIF(beosztás!$HM219:$IQ219,"B8")*8+COUNTIF(beosztás!$HM219:$IQ219,"B9")*9+COUNTIF(beosztás!$HM219:$IQ219,"B10")*10+COUNTIF(beosztás!$HM219:$IQ219,"B11")*11+COUNTIF(beosztás!$HM219:$IQ219,"B12")*12+COUNTIF(beosztás!$HM219:$IQ219,"BP")*0</f>
        <v>0</v>
      </c>
      <c r="EY217" s="24">
        <f t="shared" si="997"/>
        <v>0</v>
      </c>
      <c r="EZ217" s="710">
        <f>IF(C217="",0,alapadatok!$AN$9)</f>
        <v>0</v>
      </c>
      <c r="FA217" s="19">
        <f t="shared" si="878"/>
        <v>0</v>
      </c>
      <c r="FB217" s="907">
        <f t="shared" si="998"/>
        <v>0</v>
      </c>
      <c r="FC217" s="40"/>
      <c r="FD217" s="25">
        <f t="shared" si="879"/>
        <v>0</v>
      </c>
      <c r="FE217" s="24">
        <f t="shared" si="880"/>
        <v>0</v>
      </c>
      <c r="FF217" s="24">
        <f t="shared" si="881"/>
        <v>0</v>
      </c>
      <c r="FG217" s="24">
        <f t="shared" si="882"/>
        <v>0</v>
      </c>
      <c r="FH217" s="24">
        <f t="shared" si="883"/>
        <v>0</v>
      </c>
      <c r="FI217" s="24">
        <f t="shared" si="884"/>
        <v>0</v>
      </c>
      <c r="FJ217" s="24">
        <f t="shared" si="885"/>
        <v>0</v>
      </c>
      <c r="FK217" s="24">
        <f t="shared" si="886"/>
        <v>0</v>
      </c>
      <c r="FL217" s="24">
        <f t="shared" si="887"/>
        <v>0</v>
      </c>
      <c r="FM217" s="24">
        <f t="shared" si="888"/>
        <v>0</v>
      </c>
      <c r="FN217" s="24">
        <f t="shared" si="889"/>
        <v>0</v>
      </c>
      <c r="FO217" s="19">
        <f t="shared" si="890"/>
        <v>0</v>
      </c>
      <c r="FP217" s="907">
        <f t="shared" si="999"/>
        <v>0</v>
      </c>
      <c r="FQ217" s="41"/>
      <c r="FR217" s="709">
        <f>COUNTIF(beosztás!$IR219:$JU219,"DE")*8</f>
        <v>0</v>
      </c>
      <c r="FS217" s="710">
        <f>COUNTIF(beosztás!$IR219:$JU219,"DU")*8</f>
        <v>0</v>
      </c>
      <c r="FT217" s="710">
        <f>COUNTIF(beosztás!$IR219:$JU219,"ÉJ")*8</f>
        <v>0</v>
      </c>
      <c r="FU217" s="710">
        <f>COUNTIF(beosztás!$IR219:$JU219,"N")*12</f>
        <v>0</v>
      </c>
      <c r="FV217" s="710">
        <f>COUNTIF(beosztás!$IR219:$JU219,"é")*12</f>
        <v>0</v>
      </c>
      <c r="FW217" s="710">
        <f>SUM(beosztás!$IR219:$JU219)</f>
        <v>0</v>
      </c>
      <c r="FX217" s="710">
        <f>COUNTIF(beosztás!$IR219:$JU219,"FÜ")*8</f>
        <v>0</v>
      </c>
      <c r="FY217" s="897">
        <f>(COUNTIF(beosztás!$IR219:$JU219,"SN")*12)+(COUNTIF(beosztás!$IR219:$JU219,"SDE")*8)+(COUNTIF(beosztás!$IR219:$JU219,"SDU")*8)+(COUNTIF(beosztás!$IR219:$JU219,"SÉ")*12)+(COUNTIF(beosztás!$IR219:$JU219,"SÉJ")*8)+(COUNTIF(beosztás!$IR219:$JU219,"S1")*1)+(COUNTIF(beosztás!$IR219:$JU219,"S2")*2)+(COUNTIF(beosztás!$IR219:$JU219,"S3")*3)+(COUNTIF(beosztás!$IR219:$JU219,"S4")*4)+(COUNTIF(beosztás!$IR219:$JU219,"S5")*5)+(COUNTIF(beosztás!$IR219:$JU219,"S6")*6)+(COUNTIF(beosztás!$IR219:$JU219,"S7")*7)+(COUNTIF(beosztás!$IR219:$JU219,"S8")*8)+(COUNTIF(beosztás!$IR219:$JU219,"S9")*9)+(COUNTIF(beosztás!$IR219:$JU219,"S10")*10)+(COUNTIF(beosztás!$IR219:$JU219,"S11")*11)+(COUNTIF(beosztás!$IR219:$JU219,"S12")*12)</f>
        <v>0</v>
      </c>
      <c r="FZ217" s="710">
        <f>COUNTIF(beosztás!$IR219:$JU219,"BN")*12+COUNTIF(beosztás!$IR219:$JU219,"BÉ")*12+COUNTIF(beosztás!$IR219:$JU219,"BDE")*8+COUNTIF(beosztás!$IR219:$JU219,"BDU")*8+COUNTIF(beosztás!$IR219:$JU219,"BÉJ")*8+COUNTIF(beosztás!$IR219:$JU219,"B1")*1+COUNTIF(beosztás!$IR219:$JU219,"B2")*2+COUNTIF(beosztás!$IR219:$JU219,"B3")*3+COUNTIF(beosztás!$IR219:$JU219,"B5")*5+COUNTIF(beosztás!$IR219:$JU219,"B6")*6+COUNTIF(beosztás!$IR219:$JU219,"B7")*7+COUNTIF(beosztás!$IR219:$JU219,"B8")*8+COUNTIF(beosztás!$IR219:$JU219,"B9")*9+COUNTIF(beosztás!$IR219:$JU219,"B10")*10+COUNTIF(beosztás!$IR219:$JU219,"B11")*11+COUNTIF(beosztás!$IR219:$JU219,"B12")*12+COUNTIF(beosztás!$IR219:$JU219,"BP")*0</f>
        <v>0</v>
      </c>
      <c r="GA217" s="24">
        <f t="shared" si="1000"/>
        <v>0</v>
      </c>
      <c r="GB217" s="710">
        <f>IF(C217="",0,alapadatok!$AN$10)</f>
        <v>0</v>
      </c>
      <c r="GC217" s="19">
        <f t="shared" si="891"/>
        <v>0</v>
      </c>
      <c r="GD217" s="907">
        <f t="shared" si="1001"/>
        <v>0</v>
      </c>
      <c r="GE217" s="42"/>
      <c r="GF217" s="709">
        <f>COUNTIF(beosztás!$JV219:$KZ219,"DE")*8</f>
        <v>0</v>
      </c>
      <c r="GG217" s="710">
        <f>COUNTIF(beosztás!$JV219:$KZ219,"DU")*8</f>
        <v>0</v>
      </c>
      <c r="GH217" s="710">
        <f>COUNTIF(beosztás!$JV219:$KZ219,"ÉJ")*8</f>
        <v>0</v>
      </c>
      <c r="GI217" s="710">
        <f>COUNTIF(beosztás!$JV219:$KZ219,"N")*12</f>
        <v>0</v>
      </c>
      <c r="GJ217" s="710">
        <f>COUNTIF(beosztás!$JV219:$KZ219,"É")*12</f>
        <v>0</v>
      </c>
      <c r="GK217" s="710">
        <f>SUM(beosztás!$JV219:$KZ219)</f>
        <v>0</v>
      </c>
      <c r="GL217" s="897">
        <f>(COUNTIF(beosztás!$JV219:$KZ219,"SN")*12)+(COUNTIF(beosztás!$JV219:$KZ219,"SDE")*8)+(COUNTIF(beosztás!$JV219:$KZ219,"SDU")*8)+(COUNTIF(beosztás!$JV219:$KZ219,"SÉ")*12)+(COUNTIF(beosztás!$JV219:$KZ219,"SÉJ")*8)+(COUNTIF(beosztás!$JV219:$KZ219,"S1")*1)+(COUNTIF(beosztás!$JV219:$KZ219,"S2")*2)+(COUNTIF(beosztás!$JV219:$KZ219,"S3")*3)+(COUNTIF(beosztás!$JV219:$KZ219,"S4")*4)+(COUNTIF(beosztás!$JV219:$KZ219,"S5")*5)+(COUNTIF(beosztás!$JV219:$KZ219,"S6")*6)+(COUNTIF(beosztás!$JV219:$KZ219,"S7")*7)+(COUNTIF(beosztás!$JV219:$KZ219,"S8")*8)+(COUNTIF(beosztás!$JV219:$KZ219,"S9")*9)+(COUNTIF(beosztás!$JV219:$KZ219,"S10")*10)+(COUNTIF(beosztás!$JV219:$KZ219,"S11")*11)+(COUNTIF(beosztás!$JV219:$KZ219,"S12")*12)</f>
        <v>0</v>
      </c>
      <c r="GM217" s="710">
        <f>COUNTIF(beosztás!$JV219:$KZ219,"FÜ")*8</f>
        <v>0</v>
      </c>
      <c r="GN217" s="710">
        <f>COUNTIF(beosztás!$JV219:$KZ219,"BN")*12+COUNTIF(beosztás!$JV219:$KZ219,"BÉ")*12+COUNTIF(beosztás!$JV219:$KZ219,"BDE")*8+COUNTIF(beosztás!$JV219:$KZ219,"BDU")*8+COUNTIF(beosztás!$JV219:$KZ219,"BÉJ")*8+COUNTIF(beosztás!$JV219:$KZ219,"B1")*1+COUNTIF(beosztás!$JV219:$KZ219,"B2")*2+COUNTIF(beosztás!$JV219:$KZ219,"B3")*3+COUNTIF(beosztás!$JV219:$KZ219,"B5")*5+COUNTIF(beosztás!$JV219:$KZ219,"B6")*6+COUNTIF(beosztás!$JV219:$KZ219,"B7")*7+COUNTIF(beosztás!$JV219:$KZ219,"B8")*8+COUNTIF(beosztás!$JV219:$KZ219,"B9")*9+COUNTIF(beosztás!$JV219:$KZ219,"B10")*10+COUNTIF(beosztás!$JV219:$KZ219,"B11")*11+COUNTIF(beosztás!$JV219:$KZ219,"B12")*12+COUNTIF(beosztás!$JV219:$KZ219,"BP")*0</f>
        <v>0</v>
      </c>
      <c r="GO217" s="24">
        <f t="shared" si="1002"/>
        <v>0</v>
      </c>
      <c r="GP217" s="710">
        <f>IF(C217="",0,alapadatok!$AN$11)</f>
        <v>0</v>
      </c>
      <c r="GQ217" s="19">
        <f t="shared" si="892"/>
        <v>0</v>
      </c>
      <c r="GR217" s="907">
        <f t="shared" si="1003"/>
        <v>0</v>
      </c>
      <c r="GS217" s="42"/>
      <c r="GT217" s="25">
        <f t="shared" si="893"/>
        <v>0</v>
      </c>
      <c r="GU217" s="24">
        <f t="shared" si="894"/>
        <v>0</v>
      </c>
      <c r="GV217" s="24">
        <f t="shared" si="895"/>
        <v>0</v>
      </c>
      <c r="GW217" s="24">
        <f t="shared" si="896"/>
        <v>0</v>
      </c>
      <c r="GX217" s="24">
        <f t="shared" si="897"/>
        <v>0</v>
      </c>
      <c r="GY217" s="24">
        <f t="shared" si="898"/>
        <v>0</v>
      </c>
      <c r="GZ217" s="24">
        <f t="shared" si="899"/>
        <v>0</v>
      </c>
      <c r="HA217" s="24">
        <f t="shared" si="900"/>
        <v>0</v>
      </c>
      <c r="HB217" s="24">
        <f t="shared" si="901"/>
        <v>0</v>
      </c>
      <c r="HC217" s="24">
        <f t="shared" si="902"/>
        <v>0</v>
      </c>
      <c r="HD217" s="24">
        <f t="shared" si="903"/>
        <v>0</v>
      </c>
      <c r="HE217" s="19">
        <f t="shared" si="904"/>
        <v>0</v>
      </c>
      <c r="HF217" s="907">
        <f t="shared" si="1004"/>
        <v>0</v>
      </c>
      <c r="HG217" s="41"/>
      <c r="HH217" s="709">
        <f>COUNTIF(beosztás!$LA219:$MD219,"DE")*8</f>
        <v>0</v>
      </c>
      <c r="HI217" s="710">
        <f>COUNTIF(beosztás!$LA219:$MD219,"DU")*8</f>
        <v>0</v>
      </c>
      <c r="HJ217" s="710">
        <f>COUNTIF(beosztás!$LA219:$MD219,"ÉJ")*8</f>
        <v>0</v>
      </c>
      <c r="HK217" s="710">
        <f>COUNTIF(beosztás!$LA219:$MD219,"N")*12</f>
        <v>0</v>
      </c>
      <c r="HL217" s="710">
        <f>COUNTIF(beosztás!$LA219:$MD219,"é")*12</f>
        <v>0</v>
      </c>
      <c r="HM217" s="710">
        <f>SUM(beosztás!$LA219:$MD219)</f>
        <v>0</v>
      </c>
      <c r="HN217" s="710">
        <f>COUNTIF(beosztás!$LA219:$MD219,"FÜ")*8</f>
        <v>0</v>
      </c>
      <c r="HO217" s="897">
        <f>(COUNTIF(beosztás!$LA219:$MD219,"SN")*12)+(COUNTIF(beosztás!$LA219:$MD219,"SDE")*8)+(COUNTIF(beosztás!$LA219:$MD219,"SDU")*8)+(COUNTIF(beosztás!$LA219:$MD219,"SÉ")*12)+(COUNTIF(beosztás!$LA219:$MD219,"SÉJ")*8)+(COUNTIF(beosztás!$LA219:$MD219,"S1")*1)+(COUNTIF(beosztás!$LA219:$MD219,"S2")*2)+(COUNTIF(beosztás!$LA219:$MD219,"S3")*3)+(COUNTIF(beosztás!$LA219:$MD219,"S4")*4)+(COUNTIF(beosztás!$LA219:$MD219,"S5")*5)+(COUNTIF(beosztás!$LA219:$MD219,"S6")*6)+(COUNTIF(beosztás!$LA219:$MD219,"S7")*7)+(COUNTIF(beosztás!$LA219:$MD219,"S8")*8)+(COUNTIF(beosztás!$LA219:$MD219,"S9")*9)+(COUNTIF(beosztás!$LA219:$MD219,"S10")*10)+(COUNTIF(beosztás!$LA219:$MD219,"S11")*11)+(COUNTIF(beosztás!$LA219:$MD219,"S12")*12)</f>
        <v>0</v>
      </c>
      <c r="HP217" s="710">
        <f>COUNTIF(beosztás!$LA219:$MD219,"BN")*12+COUNTIF(beosztás!$LA219:$MD219,"BÉ")*12+COUNTIF(beosztás!$LA219:$MD219,"BDE")*8+COUNTIF(beosztás!$LA219:$MD219,"BDU")*8+COUNTIF(beosztás!$LA219:$MD219,"BÉJ")*8+COUNTIF(beosztás!$LA219:$MD219,"B1")*1+COUNTIF(beosztás!$LA219:$MD219,"B2")*2+COUNTIF(beosztás!$LA219:$MD219,"B3")*3+COUNTIF(beosztás!$KZ219:$MC219,"B5")*5+COUNTIF(beosztás!$KZ219:$MC219,"B6")*6+COUNTIF(beosztás!$KZ219:$MC219,"B7")*7+COUNTIF(beosztás!$KZ219:$MC219,"B8")*8+COUNTIF(beosztás!$LA219:$MD219,"B9")*9+COUNTIF(beosztás!$LA219:$MD219,"B10")*10+COUNTIF(beosztás!$LA219:$MD219,"B11")*11+COUNTIF(beosztás!$LA219:$MD219,"B12")*12+COUNTIF(beosztás!$LA219:$MD219,"BP")*0</f>
        <v>0</v>
      </c>
      <c r="HQ217" s="24">
        <f t="shared" si="1005"/>
        <v>0</v>
      </c>
      <c r="HR217" s="710">
        <f>IF(C217="",0,alapadatok!$AN$12)</f>
        <v>0</v>
      </c>
      <c r="HS217" s="19">
        <f t="shared" si="954"/>
        <v>0</v>
      </c>
      <c r="HT217" s="907">
        <f t="shared" si="1006"/>
        <v>0</v>
      </c>
      <c r="HU217" s="42"/>
      <c r="HV217" s="709">
        <f>COUNTIF(beosztás!$ME219:$NI219,"DE")*8</f>
        <v>0</v>
      </c>
      <c r="HW217" s="710">
        <f>COUNTIF(beosztás!$ME219:$NI219,"DU")*8</f>
        <v>0</v>
      </c>
      <c r="HX217" s="710">
        <f>COUNTIF(beosztás!$ME219:$NI219,"ÉJ")*8</f>
        <v>0</v>
      </c>
      <c r="HY217" s="710">
        <f>COUNTIF(beosztás!$ME219:$NI219,"N")*12</f>
        <v>0</v>
      </c>
      <c r="HZ217" s="710">
        <f>COUNTIF(beosztás!$ME219:$NI219,"É")*12</f>
        <v>0</v>
      </c>
      <c r="IA217" s="710">
        <f>SUM(beosztás!$ME219:$NI219)</f>
        <v>0</v>
      </c>
      <c r="IB217" s="710">
        <f>(COUNTIF(beosztás!$ME219:$NI219,"SN")*12)+(COUNTIF(beosztás!$ME219:$NI219,"SDE")*8)+(COUNTIF(beosztás!$ME219:$NI219,"SDU")*8)+(COUNTIF(beosztás!$ME219:$NI219,"SÉ")*12)+(COUNTIF(beosztás!$ME219:$NI219,"SÉJ")*8)+(COUNTIF(beosztás!$ME219:$NI219,"S1")*1)+(COUNTIF(beosztás!$ME219:$NI219,"S2")*2)+(COUNTIF(beosztás!$ME219:$NI219,"S3")*3)+(COUNTIF(beosztás!$ME219:$NI219,"S4")*4)+(COUNTIF(beosztás!$ME219:$NI219,"S5")*5)+(COUNTIF(beosztás!$ME219:$NI219,"S6")*6)+(COUNTIF(beosztás!$ME219:$NI219,"S7")*7)+(COUNTIF(beosztás!$ME219:$NI219,"S8")*8)+(COUNTIF(beosztás!$ME219:$NI219,"S9")*9)+(COUNTIF(beosztás!$ME219:$NI219,"S10")*10)+(COUNTIF(beosztás!$ME219:$NI219,"S11")*11)+(COUNTIF(beosztás!$ME219:$NI219,"S12")*12)</f>
        <v>0</v>
      </c>
      <c r="IC217" s="710">
        <f>COUNTIF(beosztás!$ME219:$NI219,"FÜ")*8</f>
        <v>0</v>
      </c>
      <c r="ID217" s="710">
        <f>COUNTIF(beosztás!$ME219:$NI219,"BN")*12+COUNTIF(beosztás!$ME219:$NI219,"BÉ")*12+COUNTIF(beosztás!$ME219:$NI219,"BDE")*8+COUNTIF(beosztás!$ME219:$NI219,"BDU")*8+COUNTIF(beosztás!$ME219:$NI219,"BÉJ")*8+COUNTIF(beosztás!$ME219:$NI219,"B1")*1+COUNTIF(beosztás!$ME219:$NI219,"B2")*2+COUNTIF(beosztás!$ME219:$NI219,"B3")*3+COUNTIF(beosztás!$ME219:$NI219,"B5")*5+COUNTIF(beosztás!$ME219:$NI219,"B6")*6+COUNTIF(beosztás!$ME219:$NI219,"B7")*7+COUNTIF(beosztás!$ME219:$NI219,"B8")*8+COUNTIF(beosztás!$ME219:$NI219,"B9")*9+COUNTIF(beosztás!$ME219:$NI219,"B10")*10+COUNTIF(beosztás!$ME219:$NI219,"B11")*11+COUNTIF(beosztás!$ME219:$NI219,"B12")*12+COUNTIF(beosztás!$ME219:$NI219,"BP")*0</f>
        <v>0</v>
      </c>
      <c r="IE217" s="24">
        <f t="shared" si="956"/>
        <v>0</v>
      </c>
      <c r="IF217" s="710">
        <f>IF(C217="",0,alapadatok!$AN$13)</f>
        <v>0</v>
      </c>
      <c r="IG217" s="19">
        <f t="shared" si="957"/>
        <v>0</v>
      </c>
      <c r="IH217" s="741">
        <f t="shared" si="1007"/>
        <v>0</v>
      </c>
      <c r="II217" s="42"/>
      <c r="IJ217" s="25">
        <f t="shared" si="959"/>
        <v>0</v>
      </c>
      <c r="IK217" s="24">
        <f t="shared" si="960"/>
        <v>0</v>
      </c>
      <c r="IL217" s="24">
        <f t="shared" si="961"/>
        <v>0</v>
      </c>
      <c r="IM217" s="24">
        <f t="shared" si="962"/>
        <v>0</v>
      </c>
      <c r="IN217" s="24">
        <f t="shared" si="963"/>
        <v>0</v>
      </c>
      <c r="IO217" s="24">
        <f t="shared" si="964"/>
        <v>0</v>
      </c>
      <c r="IP217" s="24">
        <f t="shared" si="965"/>
        <v>0</v>
      </c>
      <c r="IQ217" s="24">
        <f t="shared" si="966"/>
        <v>0</v>
      </c>
      <c r="IR217" s="24">
        <f t="shared" si="967"/>
        <v>0</v>
      </c>
      <c r="IS217" s="24">
        <f t="shared" si="968"/>
        <v>0</v>
      </c>
      <c r="IT217" s="24">
        <f t="shared" si="969"/>
        <v>0</v>
      </c>
      <c r="IU217" s="19">
        <f t="shared" si="970"/>
        <v>0</v>
      </c>
      <c r="IV217" s="907">
        <f t="shared" si="1008"/>
        <v>0</v>
      </c>
      <c r="IW217" s="43"/>
      <c r="JF217" s="21"/>
      <c r="JG217" s="21"/>
    </row>
    <row r="218" spans="1:267" ht="15.75" hidden="1" thickBot="1" x14ac:dyDescent="0.3">
      <c r="A218" s="75">
        <f>IF(beosztás!A220=0,"",beosztás!A220)</f>
        <v>9</v>
      </c>
      <c r="B218" s="76" t="str">
        <f>IF(beosztás!B220=0,"",beosztás!B220)</f>
        <v/>
      </c>
      <c r="C218" s="77" t="str">
        <f>IF(beosztás!C220=0,"",beosztás!C220)</f>
        <v/>
      </c>
      <c r="D218" s="78" t="str">
        <f>IF(beosztás!D220=0,"",beosztás!D220)</f>
        <v/>
      </c>
      <c r="E218" s="18"/>
      <c r="F218" s="709">
        <f>COUNTIF(beosztás!$I220:$AM220,"DE")*8</f>
        <v>0</v>
      </c>
      <c r="G218" s="710">
        <f>COUNTIF(beosztás!$I220:$AM220,"DU")*8</f>
        <v>0</v>
      </c>
      <c r="H218" s="710">
        <f>COUNTIF(beosztás!$I220:$AM220,"ÉJ")*8</f>
        <v>0</v>
      </c>
      <c r="I218" s="710">
        <f>COUNTIF(beosztás!$I220:$AM220,"N")*12</f>
        <v>0</v>
      </c>
      <c r="J218" s="710">
        <f>COUNTIF(beosztás!$I220:$AM220,"é")*12</f>
        <v>0</v>
      </c>
      <c r="K218" s="710">
        <f>SUM(beosztás!$I220:$AM220)</f>
        <v>0</v>
      </c>
      <c r="L218" s="710">
        <f>COUNTIF(beosztás!$I220:$AM220,"FÜ")*8</f>
        <v>0</v>
      </c>
      <c r="M218" s="710">
        <f>(COUNTIF(beosztás!$I220:$AM220,"SN")*12)+(COUNTIF(beosztás!$I220:$AM220,"SDE")*8)+(COUNTIF(beosztás!$I220:$AM220,"SDU")*8)+(COUNTIF(beosztás!$I220:$AM220,"S1")*1)+(COUNTIF(beosztás!$I220:$AM220,"S2")*2)+(COUNTIF(beosztás!$I220:$AM220,"S3")*3)+(COUNTIF(beosztás!$I220:$AM220,"S4")*4)+(COUNTIF(beosztás!$I220:$AM220,"S5")*5)+(COUNTIF(beosztás!$I220:$AM220,"S6")*6)+(COUNTIF(beosztás!$I220:$AM220,"S7")*7)+(COUNTIF(beosztás!$I220:$AM220,"S8")*8)+(COUNTIF(beosztás!$I220:$AM220,"S9")*9)+(COUNTIF(beosztás!$I220:$AM220,"S10")*10)+(COUNTIF(beosztás!$I220:$AM220,"S11")*11)+(COUNTIF(beosztás!$I220:$AM220,"S12")*12)+(COUNTIF(beosztás!$I220:$AM220,"SÉ")*12)+(COUNTIF(beosztás!$I220:$AM220,"SÉJ")*8)</f>
        <v>0</v>
      </c>
      <c r="N218" s="710">
        <f>COUNTIF(beosztás!$I220:$AM220,"BN")*12+COUNTIF(beosztás!$I220:$AM220,"BÉ")*12+COUNTIF(beosztás!$I220:$AM220,"BDE")*8+COUNTIF(beosztás!$I220:$AM220,"BDU")*8+COUNTIF(beosztás!$I220:$AM220,"BÉJ")*8+COUNTIF(beosztás!$I220:$AM220,"B1")*1+COUNTIF(beosztás!$I220:$AM220,"B2")*2+COUNTIF(beosztás!$I220:$AM220,"B3")*3+COUNTIF(beosztás!$I220:$AM220,"B5")*5+COUNTIF(beosztás!$I220:$AM220,"B6")*6+COUNTIF(beosztás!$I220:$AM220,"B7")*7+COUNTIF(beosztás!$I220:$AM220,"B8")*8+COUNTIF(beosztás!$I220:$AM220,"B9")*9+COUNTIF(beosztás!$I220:$AM220,"B10")*10+COUNTIF(beosztás!$I220:$AM220,"B11")*11+COUNTIF(beosztás!$I220:$AM220,"B12")*12+COUNTIF(beosztás!$I220:$AM220,"BP")*0</f>
        <v>0</v>
      </c>
      <c r="O218" s="24">
        <f t="shared" si="972"/>
        <v>0</v>
      </c>
      <c r="P218" s="710">
        <f>IF(C218="",0,alapadatok!$AN$2)</f>
        <v>0</v>
      </c>
      <c r="Q218" s="19">
        <f t="shared" si="906"/>
        <v>0</v>
      </c>
      <c r="R218" s="741">
        <f t="shared" si="973"/>
        <v>0</v>
      </c>
      <c r="S218" s="40"/>
      <c r="T218" s="709">
        <f>COUNTIF(beosztás!$AN220:$BO220,"DE")*8</f>
        <v>0</v>
      </c>
      <c r="U218" s="710">
        <f>COUNTIF(beosztás!$AN220:$BO220,"DU")*8</f>
        <v>0</v>
      </c>
      <c r="V218" s="710">
        <f>COUNTIF(beosztás!$AN220:$BO220,"ÉJ")*8</f>
        <v>0</v>
      </c>
      <c r="W218" s="710">
        <f>COUNTIF(beosztás!$AN220:$BO220,"N")*12</f>
        <v>0</v>
      </c>
      <c r="X218" s="710">
        <f>COUNTIF(beosztás!$AN220:$BO220,"É")*12</f>
        <v>0</v>
      </c>
      <c r="Y218" s="710">
        <f>SUM(beosztás!$AN220:$BO220)</f>
        <v>0</v>
      </c>
      <c r="Z218" s="710">
        <f>(COUNTIF(beosztás!$AN220:$BO220,"SN")*12)+(COUNTIF(beosztás!$AN220:$BO220,"SDE")*8)+(COUNTIF(beosztás!$AN220:$BO220,"SDU")*8)+(COUNTIF(beosztás!$AN220:$BO220,"SÉ")*12)+(COUNTIF(beosztás!$AN220:$BO220,"SÉJ")*8)+(COUNTIF(beosztás!$AN220:$BO220,"S1")*1)+(COUNTIF(beosztás!$AN220:$BO220,"S2")*2)+(COUNTIF(beosztás!$AN220:$BO220,"S3")*3)+(COUNTIF(beosztás!$AN220:$BO220,"S4")*4)+(COUNTIF(beosztás!$AN220:$BO220,"S5")*5)+(COUNTIF(beosztás!$AN220:$BO220,"S6")*6)+(COUNTIF(beosztás!$AN220:$BO220,"S7")*7)+(COUNTIF(beosztás!$AN220:$BO220,"S8")*8)+(COUNTIF(beosztás!$AN220:$BO220,"S9")*9)+(COUNTIF(beosztás!$AN220:$BO220,"S10")*10)+(COUNTIF(beosztás!$AN220:$BO220,"S11")*11)+(COUNTIF(beosztás!$AN220:$BO220,"S12")*12)</f>
        <v>0</v>
      </c>
      <c r="AA218" s="710">
        <f>COUNTIF(beosztás!$AN220:$BO220,"FÜ")*8</f>
        <v>0</v>
      </c>
      <c r="AB218" s="710">
        <f>COUNTIF(beosztás!$AN220:$BO220,"BN")*12+COUNTIF(beosztás!$AN220:$BO220,"BÉ")*12+COUNTIF(beosztás!$AN220:$BO220,"BDE")*8+COUNTIF(beosztás!$AN220:$BO220,"BDU")*8+COUNTIF(beosztás!$AN220:$BO220,"BÉJ")*8+COUNTIF(beosztás!$AN220:$BO220,"B1")*1+COUNTIF(beosztás!$AN220:$BO220,"B2")*2+COUNTIF(beosztás!$AN220:$BO220,"B3")*3+COUNTIF(beosztás!$AN220:$BO220,"B5")*5+COUNTIF(beosztás!$AN220:$BO220,"B6")*6+COUNTIF(beosztás!$AN220:$BO220,"B7")*7+COUNTIF(beosztás!$AN220:$BO220,"B8")*8+COUNTIF(beosztás!$AN220:$BO220,"B9")*9+COUNTIF(beosztás!$AN220:$BO220,"B10")*10+COUNTIF(beosztás!$AN220:$BO220,"B11")*11+COUNTIF(beosztás!$AN220:$BO220,"B12")*12+COUNTIF(beosztás!$AN220:$BO220,"BP")*0</f>
        <v>0</v>
      </c>
      <c r="AC218" s="24">
        <f t="shared" si="974"/>
        <v>0</v>
      </c>
      <c r="AD218" s="710">
        <f>IF(C218="",0,alapadatok!$AN$3)</f>
        <v>0</v>
      </c>
      <c r="AE218" s="19">
        <f t="shared" si="685"/>
        <v>0</v>
      </c>
      <c r="AF218" s="741">
        <f t="shared" si="975"/>
        <v>0</v>
      </c>
      <c r="AG218" s="40"/>
      <c r="AH218" s="25">
        <f t="shared" si="976"/>
        <v>0</v>
      </c>
      <c r="AI218" s="24">
        <f t="shared" si="977"/>
        <v>0</v>
      </c>
      <c r="AJ218" s="24">
        <f t="shared" si="978"/>
        <v>0</v>
      </c>
      <c r="AK218" s="24">
        <f t="shared" si="979"/>
        <v>0</v>
      </c>
      <c r="AL218" s="24">
        <f t="shared" si="980"/>
        <v>0</v>
      </c>
      <c r="AM218" s="24">
        <f t="shared" si="981"/>
        <v>0</v>
      </c>
      <c r="AN218" s="24">
        <f t="shared" si="982"/>
        <v>0</v>
      </c>
      <c r="AO218" s="24">
        <f t="shared" si="983"/>
        <v>0</v>
      </c>
      <c r="AP218" s="24">
        <f t="shared" si="686"/>
        <v>0</v>
      </c>
      <c r="AQ218" s="24">
        <f t="shared" si="687"/>
        <v>0</v>
      </c>
      <c r="AR218" s="24">
        <f t="shared" si="688"/>
        <v>0</v>
      </c>
      <c r="AS218" s="19">
        <f t="shared" si="689"/>
        <v>0</v>
      </c>
      <c r="AT218" s="741">
        <f t="shared" si="984"/>
        <v>0</v>
      </c>
      <c r="AU218" s="41"/>
      <c r="AV218" s="709">
        <f>COUNTIF(beosztás!$BP220:$CT220,"DE")*8</f>
        <v>0</v>
      </c>
      <c r="AW218" s="710">
        <f>COUNTIF(beosztás!$BP220:$CT220,"DU")*8</f>
        <v>0</v>
      </c>
      <c r="AX218" s="710">
        <f>COUNTIF(beosztás!$BP220:$CT220,"ÉJ")*8</f>
        <v>0</v>
      </c>
      <c r="AY218" s="710">
        <f>COUNTIF(beosztás!$BP220:$CT220,"N")*12</f>
        <v>0</v>
      </c>
      <c r="AZ218" s="710">
        <f>COUNTIF(beosztás!$BP220:$CT220,"é")*12</f>
        <v>0</v>
      </c>
      <c r="BA218" s="710">
        <f>SUM(beosztás!$BP220:$CT220)</f>
        <v>0</v>
      </c>
      <c r="BB218" s="710">
        <f>COUNTIF(beosztás!$BP220:$CT220,"FÜ")*8</f>
        <v>0</v>
      </c>
      <c r="BC218" s="897">
        <f>(COUNTIF(beosztás!$BP220:$CT220,"SN")*12)+(COUNTIF(beosztás!$BP220:$CT220,"SDE")*8)+(COUNTIF(beosztás!$BP220:$CT220,"SDU")*8)+(COUNTIF(beosztás!$BP220:$CT220,"SÉ")*12)+(COUNTIF(beosztás!$BP220:$CT220,"SÉJ")*8)+(COUNTIF(beosztás!$BP220:$CT220,"S1")*1)+(COUNTIF(beosztás!$BP220:$CT220,"S2")*2)+(COUNTIF(beosztás!$BP220:$CT220,"S3")*3)+(COUNTIF(beosztás!$BP220:$CT220,"S4")*4)+(COUNTIF(beosztás!$BP220:$CT220,"S5")*5)+(COUNTIF(beosztás!$BP220:$CT220,"S6")*6)+(COUNTIF(beosztás!$BP220:$CT220,"S7")*7)+(COUNTIF(beosztás!$BP220:$CT220,"S8")*8)+(COUNTIF(beosztás!$BP220:$CT220,"S9")*9)+(COUNTIF(beosztás!$BP220:$CT220,"S10")*10)+(COUNTIF(beosztás!$BP220:$CT220,"S11")*11)+(COUNTIF(beosztás!$BP220:$CT220,"S12")*12)</f>
        <v>0</v>
      </c>
      <c r="BD218" s="710">
        <f>COUNTIF(beosztás!$BP220:$CT220,"BN")*12+COUNTIF(beosztás!$BP220:$CT220,"BÉ")*12+COUNTIF(beosztás!$BP220:$CT220,"BDE")*8+COUNTIF(beosztás!$BP220:$CT220,"BDU")*8+COUNTIF(beosztás!$BP220:$CT220,"BÉJ")*8+COUNTIF(beosztás!$BP220:$CT220,"B1")*1+COUNTIF(beosztás!$BP220:$CT220,"B2")*2+COUNTIF(beosztás!$BP220:$CT220,"B3")*3+COUNTIF(beosztás!$BP220:$CT220,"B5")*5+COUNTIF(beosztás!$BP220:$CT220,"B6")*6+COUNTIF(beosztás!$BP220:$CT220,"B7")*7+COUNTIF(beosztás!$BP220:$CT220,"B8")*8+COUNTIF(beosztás!$BP220:$CT220,"B9")*9+COUNTIF(beosztás!$BP220:$CT220,"B10")*10+COUNTIF(beosztás!$BP220:$CT220,"B11")*11+COUNTIF(beosztás!$BP220:$CT220,"B12")*12+COUNTIF(beosztás!$BP220:$CT220,"BP")*0</f>
        <v>0</v>
      </c>
      <c r="BE218" s="24">
        <f t="shared" si="985"/>
        <v>0</v>
      </c>
      <c r="BF218" s="710">
        <f>IF(C218="",0,alapadatok!$AN$4)</f>
        <v>0</v>
      </c>
      <c r="BG218" s="19">
        <f t="shared" si="920"/>
        <v>0</v>
      </c>
      <c r="BH218" s="741">
        <f>BC218/alapadatok!$AP$2</f>
        <v>0</v>
      </c>
      <c r="BI218" s="40"/>
      <c r="BJ218" s="709">
        <f>COUNTIF(beosztás!$CU220:$DX220,"DE")*8</f>
        <v>0</v>
      </c>
      <c r="BK218" s="710">
        <f>COUNTIF(beosztás!$CU220:$DX220,"DU")*8</f>
        <v>0</v>
      </c>
      <c r="BL218" s="710">
        <f>COUNTIF(beosztás!$CU220:$DX220,"ÉJ")*8</f>
        <v>0</v>
      </c>
      <c r="BM218" s="710">
        <f>COUNTIF(beosztás!$CU220:$DX220,"N")*12</f>
        <v>0</v>
      </c>
      <c r="BN218" s="710">
        <f>COUNTIF(beosztás!$CU220:$DX220,"É")*12</f>
        <v>0</v>
      </c>
      <c r="BO218" s="710">
        <f>SUM(beosztás!$CU220:$DX220)</f>
        <v>0</v>
      </c>
      <c r="BP218" s="897">
        <f>(COUNTIF(beosztás!$CU220:$DX220,"SN")*12)+(COUNTIF(beosztás!$CU220:$DX220,"SDE")*8)+(COUNTIF(beosztás!$CU220:$DX220,"SDU")*8)+(COUNTIF(beosztás!$CU220:$DX220,"SÉ")*12)+(COUNTIF(beosztás!$CU220:$DX220,"SÉJ")*8)+(COUNTIF(beosztás!$CU220:$DX220,"S1")*1)+(COUNTIF(beosztás!$CU220:$DX220,"S2")*2)+(COUNTIF(beosztás!$CU220:$DX220,"S3")*3)+(COUNTIF(beosztás!$CU220:$DX220,"S4")*4)+(COUNTIF(beosztás!$CU220:$DX220,"S5")*5)+(COUNTIF(beosztás!$CU220:$DX220,"S6")*6)+(COUNTIF(beosztás!$CU220:$DX220,"S7")*7)+(COUNTIF(beosztás!$CU220:$DX220,"S8")*8)+(COUNTIF(beosztás!$CU220:$DX220,"S9")*9)+(COUNTIF(beosztás!$CU220:$DX220,"S10")*10)+(COUNTIF(beosztás!$CU220:$DX220,"S11")*11)+(COUNTIF(beosztás!$CU220:$DX220,"S12")*12)</f>
        <v>0</v>
      </c>
      <c r="BQ218" s="710">
        <f>COUNTIF(beosztás!$CU220:$DX220,"FÜ")*8</f>
        <v>0</v>
      </c>
      <c r="BR218" s="710">
        <f>COUNTIF(beosztás!$CU220:$DX220,"BN")*12+COUNTIF(beosztás!$CU220:$DX220,"BÉ")*12+COUNTIF(beosztás!$CU220:$DX220,"BDE")*8+COUNTIF(beosztás!$CU220:$DX220,"BDU")*8+COUNTIF(beosztás!$CU220:$DX220,"BÉJ")*8+COUNTIF(beosztás!$CU220:$DX220,"B1")*1+COUNTIF(beosztás!$CU220:$DX220,"B2")*2+COUNTIF(beosztás!$CU220:$DX220,"B3")*3+COUNTIF(beosztás!$CU220:$DX220,"B5")*5+COUNTIF(beosztás!$CU220:$DX220,"B6")*6+COUNTIF(beosztás!$CU220:$DX220,"B7")*7+COUNTIF(beosztás!$CU220:$DX220,"B8")*8+COUNTIF(beosztás!$CU220:$DX220,"B9")*9+COUNTIF(beosztás!$CU220:$DX220,"B10")*10+COUNTIF(beosztás!$CU220:$DX220,"B11")*11+COUNTIF(beosztás!$CU220:$DX220,"B12")*12+COUNTIF(beosztás!$CU220:$DX220,"BP")*0</f>
        <v>0</v>
      </c>
      <c r="BS218" s="24">
        <f t="shared" si="987"/>
        <v>0</v>
      </c>
      <c r="BT218" s="710">
        <f>IF(C218="",0,alapadatok!$AN$5)</f>
        <v>0</v>
      </c>
      <c r="BU218" s="19">
        <f t="shared" si="923"/>
        <v>0</v>
      </c>
      <c r="BV218" s="741">
        <f t="shared" si="988"/>
        <v>0</v>
      </c>
      <c r="BW218" s="40"/>
      <c r="BX218" s="25">
        <f t="shared" si="925"/>
        <v>0</v>
      </c>
      <c r="BY218" s="24">
        <f t="shared" si="926"/>
        <v>0</v>
      </c>
      <c r="BZ218" s="24">
        <f t="shared" si="927"/>
        <v>0</v>
      </c>
      <c r="CA218" s="24">
        <f t="shared" si="928"/>
        <v>0</v>
      </c>
      <c r="CB218" s="24">
        <f t="shared" si="929"/>
        <v>0</v>
      </c>
      <c r="CC218" s="24">
        <f t="shared" si="930"/>
        <v>0</v>
      </c>
      <c r="CD218" s="24">
        <f t="shared" si="931"/>
        <v>0</v>
      </c>
      <c r="CE218" s="24">
        <f t="shared" si="932"/>
        <v>0</v>
      </c>
      <c r="CF218" s="24">
        <f t="shared" si="933"/>
        <v>0</v>
      </c>
      <c r="CG218" s="24">
        <f t="shared" si="934"/>
        <v>0</v>
      </c>
      <c r="CH218" s="24">
        <f t="shared" si="935"/>
        <v>0</v>
      </c>
      <c r="CI218" s="19">
        <f t="shared" si="936"/>
        <v>0</v>
      </c>
      <c r="CJ218" s="741">
        <f t="shared" si="989"/>
        <v>0</v>
      </c>
      <c r="CK218" s="41"/>
      <c r="CL218" s="709">
        <f>COUNTIF(beosztás!$DY220:$FC220,"DE")*8</f>
        <v>0</v>
      </c>
      <c r="CM218" s="710">
        <f>COUNTIF(beosztás!$DY220:$FC220,"DU")*8</f>
        <v>0</v>
      </c>
      <c r="CN218" s="710">
        <f>COUNTIF(beosztás!$DY220:$FC220,"ÉJ")*8</f>
        <v>0</v>
      </c>
      <c r="CO218" s="710">
        <f>COUNTIF(beosztás!$DY220:$FC220,"N")*12</f>
        <v>0</v>
      </c>
      <c r="CP218" s="710">
        <f>COUNTIF(beosztás!$DY220:$FC220,"é")*12</f>
        <v>0</v>
      </c>
      <c r="CQ218" s="710">
        <f>SUM(beosztás!$DY220:$FC220)</f>
        <v>0</v>
      </c>
      <c r="CR218" s="710">
        <f>COUNTIF(beosztás!$DY220:$FC220,"FÜ")*8</f>
        <v>0</v>
      </c>
      <c r="CS218" s="897">
        <f>(COUNTIF(beosztás!$DY220:$FC220,"SN")*12)+(COUNTIF(beosztás!$DY220:$FC220,"SDE")*8)+(COUNTIF(beosztás!$DY220:$FC220,"SDU")*8)+(COUNTIF(beosztás!$DY220:$FC220,"SÉ")*12)+(COUNTIF(beosztás!$DY220:$FC220,"SÉJ")*8)+(COUNTIF(beosztás!$DY220:$FC220,"S1")*1)+(COUNTIF(beosztás!$DY220:$FC220,"S2")*2)+(COUNTIF(beosztás!$DY220:$FC220,"S3")*3)+(COUNTIF(beosztás!$DY220:$FC220,"S4")*4)+(COUNTIF(beosztás!$DY220:$FC220,"S5")*5)+(COUNTIF(beosztás!$DY220:$FC220,"S6")*6)+(COUNTIF(beosztás!$DY220:$FC220,"S7")*7)+(COUNTIF(beosztás!$DY220:$FC220,"S8")*8)+(COUNTIF(beosztás!$DY220:$FC220,"S9")*9)+(COUNTIF(beosztás!$DY220:$FC220,"S10")*10)+(COUNTIF(beosztás!$DY220:$FC220,"S11")*11)+(COUNTIF(beosztás!$DY220:$FC220,"S12")*12)</f>
        <v>0</v>
      </c>
      <c r="CT218" s="710">
        <f>COUNTIF(beosztás!$DY220:$FC220,"BN")*12+COUNTIF(beosztás!$DY220:$FC220,"BÉ")*12+COUNTIF(beosztás!$DY220:$FC220,"BDE")*8+COUNTIF(beosztás!$DY220:$FC220,"BDU")*8+COUNTIF(beosztás!$DY220:$FC220,"BÉJ")*8+COUNTIF(beosztás!$DY220:$FC220,"B1")*1+COUNTIF(beosztás!$DY220:$FC220,"B2")*2+COUNTIF(beosztás!$DY220:$FC220,"B3")*3+COUNTIF(beosztás!$DY220:$FC220,"B5")*5+COUNTIF(beosztás!$DY220:$FC220,"B6")*6+COUNTIF(beosztás!$DY220:$FC220,"B7")*7+COUNTIF(beosztás!$DY220:$FC220,"B8")*8+COUNTIF(beosztás!$DY220:$FC220,"B9")*9+COUNTIF(beosztás!$DY220:$FC220,"B10")*10+COUNTIF(beosztás!$DY220:$FC220,"B11")*11+COUNTIF(beosztás!$DY220:$FC220,"B12")*12+COUNTIF(beosztás!$DY220:$FC220,"BP")*0</f>
        <v>0</v>
      </c>
      <c r="CU218" s="24">
        <f t="shared" si="990"/>
        <v>0</v>
      </c>
      <c r="CV218" s="710">
        <f>IF(C218="",0,alapadatok!$AN$6)</f>
        <v>0</v>
      </c>
      <c r="CW218" s="19">
        <f t="shared" si="863"/>
        <v>0</v>
      </c>
      <c r="CX218" s="907">
        <f t="shared" si="991"/>
        <v>0</v>
      </c>
      <c r="CY218" s="40"/>
      <c r="CZ218" s="709">
        <f>COUNTIF(beosztás!$FD220:$GG220,"DE")*8</f>
        <v>0</v>
      </c>
      <c r="DA218" s="710">
        <f>COUNTIF(beosztás!$FD220:$GG220,"DU")*8</f>
        <v>0</v>
      </c>
      <c r="DB218" s="710">
        <f>COUNTIF(beosztás!$FD220:$GG220,"ÉJ")*8</f>
        <v>0</v>
      </c>
      <c r="DC218" s="710">
        <f>COUNTIF(beosztás!$FD220:$GG220,"N")*12</f>
        <v>0</v>
      </c>
      <c r="DD218" s="710">
        <f>COUNTIF(beosztás!$FD220:$GG220,"É")*12</f>
        <v>0</v>
      </c>
      <c r="DE218" s="710">
        <f>SUM(beosztás!$FD220:$GG220)</f>
        <v>0</v>
      </c>
      <c r="DF218" s="897">
        <f>(COUNTIF(beosztás!$FD220:$GG220,"SN")*12)+(COUNTIF(beosztás!$FD220:$GG220,"SDE")*8)+(COUNTIF(beosztás!$FD220:$GG220,"SDU")*8)+(COUNTIF(beosztás!$FD220:$GG220,"SÉ")*12)+(COUNTIF(beosztás!$FD220:$GG220,"SÉJ")*8)+(COUNTIF(beosztás!$FD220:$GG220,"S1")*1)+(COUNTIF(beosztás!$FD220:$GG220,"S2")*2)+(COUNTIF(beosztás!$FD220:$GG220,"S3")*3)+(COUNTIF(beosztás!$FD220:$GG220,"S4")*4)+(COUNTIF(beosztás!$FD220:$GG220,"S5")*5)+(COUNTIF(beosztás!$FD220:$GG220,"S6")*6)+(COUNTIF(beosztás!$FD220:$GG220,"S7")*7)+(COUNTIF(beosztás!$FD220:$GG220,"S8")*8)+(COUNTIF(beosztás!$FD220:$GG220,"S9")*9)+(COUNTIF(beosztás!$FD220:$GG220,"S10")*10)+(COUNTIF(beosztás!$FD220:$GG220,"S11")*11)+(COUNTIF(beosztás!$FD220:$GG220,"S12")*12)</f>
        <v>0</v>
      </c>
      <c r="DG218" s="710">
        <f>COUNTIF(beosztás!$FD220:$GG220,"FÜ")*8</f>
        <v>0</v>
      </c>
      <c r="DH218" s="710">
        <f>COUNTIF(beosztás!$FD220:$GG220,"BN")*12+COUNTIF(beosztás!$FD220:$GG220,"BÉ")*12+COUNTIF(beosztás!$FD220:$GG220,"BDE")*8+COUNTIF(beosztás!$FD220:$GG220,"BDU")*8+COUNTIF(beosztás!$FD220:$GG220,"BÉJ")*8+COUNTIF(beosztás!$FD220:$GG220,"B1")*1+COUNTIF(beosztás!$FD220:$GG220,"B2")*2+COUNTIF(beosztás!$FD220:$GG220,"B3")*3+COUNTIF(beosztás!$FD220:$GG220,"B5")*5+COUNTIF(beosztás!$FD220:$GG220,"B6")*6+COUNTIF(beosztás!$FD220:$GG220,"B7")*7+COUNTIF(beosztás!$FD220:$GG220,"B8")*8+COUNTIF(beosztás!$FD220:$GG220,"B9")*9+COUNTIF(beosztás!$FD220:$GG220,"B10")*10+COUNTIF(beosztás!$FD220:$GG220,"B11")*11+COUNTIF(beosztás!$FD220:$GG220,"B12")*12+COUNTIF(beosztás!$FD220:$GG220,"BP")*0</f>
        <v>0</v>
      </c>
      <c r="DI218" s="24">
        <f t="shared" si="992"/>
        <v>0</v>
      </c>
      <c r="DJ218" s="710">
        <f>IF(C218="",0,alapadatok!$AN$7)</f>
        <v>0</v>
      </c>
      <c r="DK218" s="19">
        <f t="shared" si="864"/>
        <v>0</v>
      </c>
      <c r="DL218" s="741">
        <f t="shared" si="993"/>
        <v>0</v>
      </c>
      <c r="DM218" s="40"/>
      <c r="DN218" s="25">
        <f t="shared" si="865"/>
        <v>0</v>
      </c>
      <c r="DO218" s="24">
        <f t="shared" si="866"/>
        <v>0</v>
      </c>
      <c r="DP218" s="24">
        <f t="shared" si="867"/>
        <v>0</v>
      </c>
      <c r="DQ218" s="24">
        <f t="shared" si="868"/>
        <v>0</v>
      </c>
      <c r="DR218" s="24">
        <f t="shared" si="869"/>
        <v>0</v>
      </c>
      <c r="DS218" s="24">
        <f t="shared" si="870"/>
        <v>0</v>
      </c>
      <c r="DT218" s="24">
        <f t="shared" si="871"/>
        <v>0</v>
      </c>
      <c r="DU218" s="24">
        <f t="shared" si="872"/>
        <v>0</v>
      </c>
      <c r="DV218" s="24">
        <f t="shared" si="873"/>
        <v>0</v>
      </c>
      <c r="DW218" s="24">
        <f t="shared" si="874"/>
        <v>0</v>
      </c>
      <c r="DX218" s="24">
        <f t="shared" si="875"/>
        <v>0</v>
      </c>
      <c r="DY218" s="19">
        <f t="shared" si="876"/>
        <v>0</v>
      </c>
      <c r="DZ218" s="907">
        <f t="shared" si="994"/>
        <v>0</v>
      </c>
      <c r="EA218" s="41"/>
      <c r="EB218" s="709">
        <f>COUNTIF(beosztás!$GH220:$HL220,"DE")*8</f>
        <v>0</v>
      </c>
      <c r="EC218" s="710">
        <f>COUNTIF(beosztás!$GH220:$HL220,"DU")*8</f>
        <v>0</v>
      </c>
      <c r="ED218" s="710">
        <f>COUNTIF(beosztás!$GH220:$HL220,"ÉJ")*8</f>
        <v>0</v>
      </c>
      <c r="EE218" s="710">
        <f>COUNTIF(beosztás!$GH220:$HL220,"N")*12</f>
        <v>0</v>
      </c>
      <c r="EF218" s="710">
        <f>COUNTIF(beosztás!$GH220:$HL220,"é")*12</f>
        <v>0</v>
      </c>
      <c r="EG218" s="710">
        <f>SUM(beosztás!$GH220:$HL220)</f>
        <v>0</v>
      </c>
      <c r="EH218" s="710">
        <f>COUNTIF(beosztás!$GH220:$HL220,"FÜ")*8</f>
        <v>0</v>
      </c>
      <c r="EI218" s="897">
        <f>(COUNTIF(beosztás!$GH220:$HL220,"SN")*12)+(COUNTIF(beosztás!$GH220:$HL220,"SDE")*8)+(COUNTIF(beosztás!$GH220:$HL220,"SDU")*8)+(COUNTIF(beosztás!$GH220:$HL220,"SÉ")*12)+(COUNTIF(beosztás!$GH220:$HL220,"SÉJ")*8)+(COUNTIF(beosztás!$GH220:$HL220,"S1")*1)+(COUNTIF(beosztás!$GH220:$HL220,"S2")*2)+(COUNTIF(beosztás!$GH220:$HL220,"S3")*3)+(COUNTIF(beosztás!$GH220:$HL220,"S4")*4)+(COUNTIF(beosztás!$GH220:$HL220,"S5")*5)+(COUNTIF(beosztás!$GH220:$HL220,"S6")*6)+(COUNTIF(beosztás!$GH220:$HL220,"S7")*7)+(COUNTIF(beosztás!$GH220:$HL220,"S8")*8)+(COUNTIF(beosztás!$GH220:$HL220,"S9")*9)+(COUNTIF(beosztás!$GH220:$HL220,"S10")*10)+(COUNTIF(beosztás!$GH220:$HL220,"S11")*11)+(COUNTIF(beosztás!$GH220:$HL220,"S12")*12)</f>
        <v>0</v>
      </c>
      <c r="EJ218" s="710">
        <f>COUNTIF(beosztás!$GH220:$HL220,"BN")*12+COUNTIF(beosztás!$GH220:$HL220,"BÉ")*12+COUNTIF(beosztás!$GH220:$HL220,"BDE")*8+COUNTIF(beosztás!$GH220:$HL220,"BDU")*8+COUNTIF(beosztás!$GH220:$HL220,"BÉJ")*8+COUNTIF(beosztás!$GH220:$HL220,"B1")*1+COUNTIF(beosztás!$GH220:$HL220,"B2")*2+COUNTIF(beosztás!$GH220:$HL220,"B3")*3+COUNTIF(beosztás!$GH220:$HL220,"B5")*5+COUNTIF(beosztás!$GH220:$HL220,"B6")*6+COUNTIF(beosztás!$GH220:$HL220,"B7")*7+COUNTIF(beosztás!$GH220:$HL220,"B8")*8+COUNTIF(beosztás!$GH220:$HL220,"B9")*9+COUNTIF(beosztás!$GH220:$HL220,"B10")*10+COUNTIF(beosztás!$GH220:$HL220,"B11")*11+COUNTIF(beosztás!$GH220:$HL220,"B12")*12+COUNTIF(beosztás!$GH220:$HL220,"BP")*0</f>
        <v>0</v>
      </c>
      <c r="EK218" s="24">
        <f t="shared" si="995"/>
        <v>0</v>
      </c>
      <c r="EL218" s="710">
        <f>IF(C218="",0,alapadatok!$AN$8)</f>
        <v>0</v>
      </c>
      <c r="EM218" s="19">
        <f t="shared" si="877"/>
        <v>0</v>
      </c>
      <c r="EN218" s="907">
        <f t="shared" si="996"/>
        <v>0</v>
      </c>
      <c r="EO218" s="40"/>
      <c r="EP218" s="709">
        <f>COUNTIF(beosztás!$HM220:$IQ220,"DE")*8</f>
        <v>0</v>
      </c>
      <c r="EQ218" s="710">
        <f>COUNTIF(beosztás!$HM220:$IQ220,"DU")*8</f>
        <v>0</v>
      </c>
      <c r="ER218" s="710">
        <f>COUNTIF(beosztás!$HM220:$IQ220,"ÉJ")*8</f>
        <v>0</v>
      </c>
      <c r="ES218" s="710">
        <f>COUNTIF(beosztás!$HM220:$IQ220,"N")*12</f>
        <v>0</v>
      </c>
      <c r="ET218" s="710">
        <f>COUNTIF(beosztás!$HM220:$IQ220,"É")*12</f>
        <v>0</v>
      </c>
      <c r="EU218" s="710">
        <f>SUM(beosztás!$HM220:$IQ220)</f>
        <v>0</v>
      </c>
      <c r="EV218" s="897">
        <f>(COUNTIF(beosztás!$HM220:$IQ220,"SN")*12)+(COUNTIF(beosztás!$HM220:$IQ220,"SDE")*8)+(COUNTIF(beosztás!$HM220:$IQ220,"SDU")*8)+(COUNTIF(beosztás!$HM220:$IQ220,"SÉ")*12)+(COUNTIF(beosztás!$HM220:$IQ220,"SÉJ")*8)+(COUNTIF(beosztás!$HM220:$IQ220,"S1")*1)+(COUNTIF(beosztás!$HM220:$IQ220,"S2")*2)+(COUNTIF(beosztás!$HM220:$IQ220,"S3")*3)+(COUNTIF(beosztás!$HM220:$IQ220,"S4")*4)+(COUNTIF(beosztás!$HM220:$IQ220,"S5")*5)+(COUNTIF(beosztás!$HM220:$IQ220,"S6")*6)+(COUNTIF(beosztás!$HM220:$IQ220,"S7")*7)+(COUNTIF(beosztás!$HM220:$IQ220,"S8")*8)+(COUNTIF(beosztás!$HM220:$IQ220,"S9")*9)+(COUNTIF(beosztás!$HM220:$IQ220,"S10")*10)+(COUNTIF(beosztás!$HM220:$IQ220,"S11")*11)+(COUNTIF(beosztás!$HM220:$IQ220,"S12")*12)</f>
        <v>0</v>
      </c>
      <c r="EW218" s="710">
        <f>COUNTIF(beosztás!$HM220:$IQ220,"FÜ")*8</f>
        <v>0</v>
      </c>
      <c r="EX218" s="710">
        <f>COUNTIF(beosztás!$HM220:$IQ220,"BN")*12+COUNTIF(beosztás!$HM220:$IQ220,"BÉ")*12+COUNTIF(beosztás!$HM220:$IQ220,"BDE")*8+COUNTIF(beosztás!$HM220:$IQ220,"BDU")*8+COUNTIF(beosztás!$HM220:$IQ220,"BÉJ")*8+COUNTIF(beosztás!$HM220:$IQ220,"B1")*1+COUNTIF(beosztás!$HM220:$IQ220,"B2")*2+COUNTIF(beosztás!$HM220:$IQ220,"B3")*3+COUNTIF(beosztás!$HM220:$IQ220,"B5")*5+COUNTIF(beosztás!$HM220:$IQ220,"B6")*6+COUNTIF(beosztás!$HM220:$IQ220,"B7")*7+COUNTIF(beosztás!$HM220:$IQ220,"B8")*8+COUNTIF(beosztás!$HM220:$IQ220,"B9")*9+COUNTIF(beosztás!$HM220:$IQ220,"B10")*10+COUNTIF(beosztás!$HM220:$IQ220,"B11")*11+COUNTIF(beosztás!$HM220:$IQ220,"B12")*12+COUNTIF(beosztás!$HM220:$IQ220,"BP")*0</f>
        <v>0</v>
      </c>
      <c r="EY218" s="24">
        <f t="shared" si="997"/>
        <v>0</v>
      </c>
      <c r="EZ218" s="710">
        <f>IF(C218="",0,alapadatok!$AN$9)</f>
        <v>0</v>
      </c>
      <c r="FA218" s="19">
        <f t="shared" si="878"/>
        <v>0</v>
      </c>
      <c r="FB218" s="907">
        <f t="shared" si="998"/>
        <v>0</v>
      </c>
      <c r="FC218" s="40"/>
      <c r="FD218" s="25">
        <f t="shared" si="879"/>
        <v>0</v>
      </c>
      <c r="FE218" s="24">
        <f t="shared" si="880"/>
        <v>0</v>
      </c>
      <c r="FF218" s="24">
        <f t="shared" si="881"/>
        <v>0</v>
      </c>
      <c r="FG218" s="24">
        <f t="shared" si="882"/>
        <v>0</v>
      </c>
      <c r="FH218" s="24">
        <f t="shared" si="883"/>
        <v>0</v>
      </c>
      <c r="FI218" s="24">
        <f t="shared" si="884"/>
        <v>0</v>
      </c>
      <c r="FJ218" s="24">
        <f t="shared" si="885"/>
        <v>0</v>
      </c>
      <c r="FK218" s="24">
        <f t="shared" si="886"/>
        <v>0</v>
      </c>
      <c r="FL218" s="24">
        <f t="shared" si="887"/>
        <v>0</v>
      </c>
      <c r="FM218" s="24">
        <f t="shared" si="888"/>
        <v>0</v>
      </c>
      <c r="FN218" s="24">
        <f t="shared" si="889"/>
        <v>0</v>
      </c>
      <c r="FO218" s="19">
        <f t="shared" si="890"/>
        <v>0</v>
      </c>
      <c r="FP218" s="907">
        <f t="shared" si="999"/>
        <v>0</v>
      </c>
      <c r="FQ218" s="41"/>
      <c r="FR218" s="709">
        <f>COUNTIF(beosztás!$IR220:$JU220,"DE")*8</f>
        <v>0</v>
      </c>
      <c r="FS218" s="710">
        <f>COUNTIF(beosztás!$IR220:$JU220,"DU")*8</f>
        <v>0</v>
      </c>
      <c r="FT218" s="710">
        <f>COUNTIF(beosztás!$IR220:$JU220,"ÉJ")*8</f>
        <v>0</v>
      </c>
      <c r="FU218" s="710">
        <f>COUNTIF(beosztás!$IR220:$JU220,"N")*12</f>
        <v>0</v>
      </c>
      <c r="FV218" s="710">
        <f>COUNTIF(beosztás!$IR220:$JU220,"é")*12</f>
        <v>0</v>
      </c>
      <c r="FW218" s="710">
        <f>SUM(beosztás!$IR220:$JU220)</f>
        <v>0</v>
      </c>
      <c r="FX218" s="710">
        <f>COUNTIF(beosztás!$IR220:$JU220,"FÜ")*8</f>
        <v>0</v>
      </c>
      <c r="FY218" s="897">
        <f>(COUNTIF(beosztás!$IR220:$JU220,"SN")*12)+(COUNTIF(beosztás!$IR220:$JU220,"SDE")*8)+(COUNTIF(beosztás!$IR220:$JU220,"SDU")*8)+(COUNTIF(beosztás!$IR220:$JU220,"SÉ")*12)+(COUNTIF(beosztás!$IR220:$JU220,"SÉJ")*8)+(COUNTIF(beosztás!$IR220:$JU220,"S1")*1)+(COUNTIF(beosztás!$IR220:$JU220,"S2")*2)+(COUNTIF(beosztás!$IR220:$JU220,"S3")*3)+(COUNTIF(beosztás!$IR220:$JU220,"S4")*4)+(COUNTIF(beosztás!$IR220:$JU220,"S5")*5)+(COUNTIF(beosztás!$IR220:$JU220,"S6")*6)+(COUNTIF(beosztás!$IR220:$JU220,"S7")*7)+(COUNTIF(beosztás!$IR220:$JU220,"S8")*8)+(COUNTIF(beosztás!$IR220:$JU220,"S9")*9)+(COUNTIF(beosztás!$IR220:$JU220,"S10")*10)+(COUNTIF(beosztás!$IR220:$JU220,"S11")*11)+(COUNTIF(beosztás!$IR220:$JU220,"S12")*12)</f>
        <v>0</v>
      </c>
      <c r="FZ218" s="710">
        <f>COUNTIF(beosztás!$IR220:$JU220,"BN")*12+COUNTIF(beosztás!$IR220:$JU220,"BÉ")*12+COUNTIF(beosztás!$IR220:$JU220,"BDE")*8+COUNTIF(beosztás!$IR220:$JU220,"BDU")*8+COUNTIF(beosztás!$IR220:$JU220,"BÉJ")*8+COUNTIF(beosztás!$IR220:$JU220,"B1")*1+COUNTIF(beosztás!$IR220:$JU220,"B2")*2+COUNTIF(beosztás!$IR220:$JU220,"B3")*3+COUNTIF(beosztás!$IR220:$JU220,"B5")*5+COUNTIF(beosztás!$IR220:$JU220,"B6")*6+COUNTIF(beosztás!$IR220:$JU220,"B7")*7+COUNTIF(beosztás!$IR220:$JU220,"B8")*8+COUNTIF(beosztás!$IR220:$JU220,"B9")*9+COUNTIF(beosztás!$IR220:$JU220,"B10")*10+COUNTIF(beosztás!$IR220:$JU220,"B11")*11+COUNTIF(beosztás!$IR220:$JU220,"B12")*12+COUNTIF(beosztás!$IR220:$JU220,"BP")*0</f>
        <v>0</v>
      </c>
      <c r="GA218" s="24">
        <f t="shared" si="1000"/>
        <v>0</v>
      </c>
      <c r="GB218" s="710">
        <f>IF(C218="",0,alapadatok!$AN$10)</f>
        <v>0</v>
      </c>
      <c r="GC218" s="19">
        <f t="shared" si="891"/>
        <v>0</v>
      </c>
      <c r="GD218" s="907">
        <f t="shared" si="1001"/>
        <v>0</v>
      </c>
      <c r="GE218" s="42"/>
      <c r="GF218" s="709">
        <f>COUNTIF(beosztás!$JV220:$KZ220,"DE")*8</f>
        <v>0</v>
      </c>
      <c r="GG218" s="710">
        <f>COUNTIF(beosztás!$JV220:$KZ220,"DU")*8</f>
        <v>0</v>
      </c>
      <c r="GH218" s="710">
        <f>COUNTIF(beosztás!$JV220:$KZ220,"ÉJ")*8</f>
        <v>0</v>
      </c>
      <c r="GI218" s="710">
        <f>COUNTIF(beosztás!$JV220:$KZ220,"N")*12</f>
        <v>0</v>
      </c>
      <c r="GJ218" s="710">
        <f>COUNTIF(beosztás!$JV220:$KZ220,"É")*12</f>
        <v>0</v>
      </c>
      <c r="GK218" s="710">
        <f>SUM(beosztás!$JV220:$KZ220)</f>
        <v>0</v>
      </c>
      <c r="GL218" s="897">
        <f>(COUNTIF(beosztás!$JV220:$KZ220,"SN")*12)+(COUNTIF(beosztás!$JV220:$KZ220,"SDE")*8)+(COUNTIF(beosztás!$JV220:$KZ220,"SDU")*8)+(COUNTIF(beosztás!$JV220:$KZ220,"SÉ")*12)+(COUNTIF(beosztás!$JV220:$KZ220,"SÉJ")*8)+(COUNTIF(beosztás!$JV220:$KZ220,"S1")*1)+(COUNTIF(beosztás!$JV220:$KZ220,"S2")*2)+(COUNTIF(beosztás!$JV220:$KZ220,"S3")*3)+(COUNTIF(beosztás!$JV220:$KZ220,"S4")*4)+(COUNTIF(beosztás!$JV220:$KZ220,"S5")*5)+(COUNTIF(beosztás!$JV220:$KZ220,"S6")*6)+(COUNTIF(beosztás!$JV220:$KZ220,"S7")*7)+(COUNTIF(beosztás!$JV220:$KZ220,"S8")*8)+(COUNTIF(beosztás!$JV220:$KZ220,"S9")*9)+(COUNTIF(beosztás!$JV220:$KZ220,"S10")*10)+(COUNTIF(beosztás!$JV220:$KZ220,"S11")*11)+(COUNTIF(beosztás!$JV220:$KZ220,"S12")*12)</f>
        <v>0</v>
      </c>
      <c r="GM218" s="710">
        <f>COUNTIF(beosztás!$JV220:$KZ220,"FÜ")*8</f>
        <v>0</v>
      </c>
      <c r="GN218" s="710">
        <f>COUNTIF(beosztás!$JV220:$KZ220,"BN")*12+COUNTIF(beosztás!$JV220:$KZ220,"BÉ")*12+COUNTIF(beosztás!$JV220:$KZ220,"BDE")*8+COUNTIF(beosztás!$JV220:$KZ220,"BDU")*8+COUNTIF(beosztás!$JV220:$KZ220,"BÉJ")*8+COUNTIF(beosztás!$JV220:$KZ220,"B1")*1+COUNTIF(beosztás!$JV220:$KZ220,"B2")*2+COUNTIF(beosztás!$JV220:$KZ220,"B3")*3+COUNTIF(beosztás!$JV220:$KZ220,"B5")*5+COUNTIF(beosztás!$JV220:$KZ220,"B6")*6+COUNTIF(beosztás!$JV220:$KZ220,"B7")*7+COUNTIF(beosztás!$JV220:$KZ220,"B8")*8+COUNTIF(beosztás!$JV220:$KZ220,"B9")*9+COUNTIF(beosztás!$JV220:$KZ220,"B10")*10+COUNTIF(beosztás!$JV220:$KZ220,"B11")*11+COUNTIF(beosztás!$JV220:$KZ220,"B12")*12+COUNTIF(beosztás!$JV220:$KZ220,"BP")*0</f>
        <v>0</v>
      </c>
      <c r="GO218" s="24">
        <f t="shared" si="1002"/>
        <v>0</v>
      </c>
      <c r="GP218" s="710">
        <f>IF(C218="",0,alapadatok!$AN$11)</f>
        <v>0</v>
      </c>
      <c r="GQ218" s="19">
        <f t="shared" si="892"/>
        <v>0</v>
      </c>
      <c r="GR218" s="907">
        <f t="shared" si="1003"/>
        <v>0</v>
      </c>
      <c r="GS218" s="42"/>
      <c r="GT218" s="25">
        <f t="shared" si="893"/>
        <v>0</v>
      </c>
      <c r="GU218" s="24">
        <f t="shared" si="894"/>
        <v>0</v>
      </c>
      <c r="GV218" s="24">
        <f t="shared" si="895"/>
        <v>0</v>
      </c>
      <c r="GW218" s="24">
        <f t="shared" si="896"/>
        <v>0</v>
      </c>
      <c r="GX218" s="24">
        <f t="shared" si="897"/>
        <v>0</v>
      </c>
      <c r="GY218" s="24">
        <f t="shared" si="898"/>
        <v>0</v>
      </c>
      <c r="GZ218" s="24">
        <f t="shared" si="899"/>
        <v>0</v>
      </c>
      <c r="HA218" s="24">
        <f t="shared" si="900"/>
        <v>0</v>
      </c>
      <c r="HB218" s="24">
        <f t="shared" si="901"/>
        <v>0</v>
      </c>
      <c r="HC218" s="24">
        <f t="shared" si="902"/>
        <v>0</v>
      </c>
      <c r="HD218" s="24">
        <f t="shared" si="903"/>
        <v>0</v>
      </c>
      <c r="HE218" s="19">
        <f t="shared" si="904"/>
        <v>0</v>
      </c>
      <c r="HF218" s="907">
        <f t="shared" si="1004"/>
        <v>0</v>
      </c>
      <c r="HG218" s="41"/>
      <c r="HH218" s="709">
        <f>COUNTIF(beosztás!$LA220:$MD220,"DE")*8</f>
        <v>0</v>
      </c>
      <c r="HI218" s="710">
        <f>COUNTIF(beosztás!$LA220:$MD220,"DU")*8</f>
        <v>0</v>
      </c>
      <c r="HJ218" s="710">
        <f>COUNTIF(beosztás!$LA220:$MD220,"ÉJ")*8</f>
        <v>0</v>
      </c>
      <c r="HK218" s="710">
        <f>COUNTIF(beosztás!$LA220:$MD220,"N")*12</f>
        <v>0</v>
      </c>
      <c r="HL218" s="710">
        <f>COUNTIF(beosztás!$LA220:$MD220,"é")*12</f>
        <v>0</v>
      </c>
      <c r="HM218" s="710">
        <f>SUM(beosztás!$LA220:$MD220)</f>
        <v>0</v>
      </c>
      <c r="HN218" s="710">
        <f>COUNTIF(beosztás!$LA220:$MD220,"FÜ")*8</f>
        <v>0</v>
      </c>
      <c r="HO218" s="897">
        <f>(COUNTIF(beosztás!$LA220:$MD220,"SN")*12)+(COUNTIF(beosztás!$LA220:$MD220,"SDE")*8)+(COUNTIF(beosztás!$LA220:$MD220,"SDU")*8)+(COUNTIF(beosztás!$LA220:$MD220,"SÉ")*12)+(COUNTIF(beosztás!$LA220:$MD220,"SÉJ")*8)+(COUNTIF(beosztás!$LA220:$MD220,"S1")*1)+(COUNTIF(beosztás!$LA220:$MD220,"S2")*2)+(COUNTIF(beosztás!$LA220:$MD220,"S3")*3)+(COUNTIF(beosztás!$LA220:$MD220,"S4")*4)+(COUNTIF(beosztás!$LA220:$MD220,"S5")*5)+(COUNTIF(beosztás!$LA220:$MD220,"S6")*6)+(COUNTIF(beosztás!$LA220:$MD220,"S7")*7)+(COUNTIF(beosztás!$LA220:$MD220,"S8")*8)+(COUNTIF(beosztás!$LA220:$MD220,"S9")*9)+(COUNTIF(beosztás!$LA220:$MD220,"S10")*10)+(COUNTIF(beosztás!$LA220:$MD220,"S11")*11)+(COUNTIF(beosztás!$LA220:$MD220,"S12")*12)</f>
        <v>0</v>
      </c>
      <c r="HP218" s="710">
        <f>COUNTIF(beosztás!$LA220:$MD220,"BN")*12+COUNTIF(beosztás!$LA220:$MD220,"BÉ")*12+COUNTIF(beosztás!$LA220:$MD220,"BDE")*8+COUNTIF(beosztás!$LA220:$MD220,"BDU")*8+COUNTIF(beosztás!$LA220:$MD220,"BÉJ")*8+COUNTIF(beosztás!$LA220:$MD220,"B1")*1+COUNTIF(beosztás!$LA220:$MD220,"B2")*2+COUNTIF(beosztás!$LA220:$MD220,"B3")*3+COUNTIF(beosztás!$KZ220:$MC220,"B5")*5+COUNTIF(beosztás!$KZ220:$MC220,"B6")*6+COUNTIF(beosztás!$KZ220:$MC220,"B7")*7+COUNTIF(beosztás!$KZ220:$MC220,"B8")*8+COUNTIF(beosztás!$LA220:$MD220,"B9")*9+COUNTIF(beosztás!$LA220:$MD220,"B10")*10+COUNTIF(beosztás!$LA220:$MD220,"B11")*11+COUNTIF(beosztás!$LA220:$MD220,"B12")*12+COUNTIF(beosztás!$LA220:$MD220,"BP")*0</f>
        <v>0</v>
      </c>
      <c r="HQ218" s="24">
        <f t="shared" si="1005"/>
        <v>0</v>
      </c>
      <c r="HR218" s="710">
        <f>IF(C218="",0,alapadatok!$AN$12)</f>
        <v>0</v>
      </c>
      <c r="HS218" s="19">
        <f t="shared" si="954"/>
        <v>0</v>
      </c>
      <c r="HT218" s="907">
        <f t="shared" si="1006"/>
        <v>0</v>
      </c>
      <c r="HU218" s="42"/>
      <c r="HV218" s="709">
        <f>COUNTIF(beosztás!$ME220:$NI220,"DE")*8</f>
        <v>0</v>
      </c>
      <c r="HW218" s="710">
        <f>COUNTIF(beosztás!$ME220:$NI220,"DU")*8</f>
        <v>0</v>
      </c>
      <c r="HX218" s="710">
        <f>COUNTIF(beosztás!$ME220:$NI220,"ÉJ")*8</f>
        <v>0</v>
      </c>
      <c r="HY218" s="710">
        <f>COUNTIF(beosztás!$ME220:$NI220,"N")*12</f>
        <v>0</v>
      </c>
      <c r="HZ218" s="710">
        <f>COUNTIF(beosztás!$ME220:$NI220,"É")*12</f>
        <v>0</v>
      </c>
      <c r="IA218" s="710">
        <f>SUM(beosztás!$ME220:$NI220)</f>
        <v>0</v>
      </c>
      <c r="IB218" s="710">
        <f>(COUNTIF(beosztás!$ME220:$NI220,"SN")*12)+(COUNTIF(beosztás!$ME220:$NI220,"SDE")*8)+(COUNTIF(beosztás!$ME220:$NI220,"SDU")*8)+(COUNTIF(beosztás!$ME220:$NI220,"SÉ")*12)+(COUNTIF(beosztás!$ME220:$NI220,"SÉJ")*8)+(COUNTIF(beosztás!$ME220:$NI220,"S1")*1)+(COUNTIF(beosztás!$ME220:$NI220,"S2")*2)+(COUNTIF(beosztás!$ME220:$NI220,"S3")*3)+(COUNTIF(beosztás!$ME220:$NI220,"S4")*4)+(COUNTIF(beosztás!$ME220:$NI220,"S5")*5)+(COUNTIF(beosztás!$ME220:$NI220,"S6")*6)+(COUNTIF(beosztás!$ME220:$NI220,"S7")*7)+(COUNTIF(beosztás!$ME220:$NI220,"S8")*8)+(COUNTIF(beosztás!$ME220:$NI220,"S9")*9)+(COUNTIF(beosztás!$ME220:$NI220,"S10")*10)+(COUNTIF(beosztás!$ME220:$NI220,"S11")*11)+(COUNTIF(beosztás!$ME220:$NI220,"S12")*12)</f>
        <v>0</v>
      </c>
      <c r="IC218" s="710">
        <f>COUNTIF(beosztás!$ME220:$NI220,"FÜ")*8</f>
        <v>0</v>
      </c>
      <c r="ID218" s="710">
        <f>COUNTIF(beosztás!$ME220:$NI220,"BN")*12+COUNTIF(beosztás!$ME220:$NI220,"BÉ")*12+COUNTIF(beosztás!$ME220:$NI220,"BDE")*8+COUNTIF(beosztás!$ME220:$NI220,"BDU")*8+COUNTIF(beosztás!$ME220:$NI220,"BÉJ")*8+COUNTIF(beosztás!$ME220:$NI220,"B1")*1+COUNTIF(beosztás!$ME220:$NI220,"B2")*2+COUNTIF(beosztás!$ME220:$NI220,"B3")*3+COUNTIF(beosztás!$ME220:$NI220,"B5")*5+COUNTIF(beosztás!$ME220:$NI220,"B6")*6+COUNTIF(beosztás!$ME220:$NI220,"B7")*7+COUNTIF(beosztás!$ME220:$NI220,"B8")*8+COUNTIF(beosztás!$ME220:$NI220,"B9")*9+COUNTIF(beosztás!$ME220:$NI220,"B10")*10+COUNTIF(beosztás!$ME220:$NI220,"B11")*11+COUNTIF(beosztás!$ME220:$NI220,"B12")*12+COUNTIF(beosztás!$ME220:$NI220,"BP")*0</f>
        <v>0</v>
      </c>
      <c r="IE218" s="24">
        <f t="shared" si="956"/>
        <v>0</v>
      </c>
      <c r="IF218" s="710">
        <f>IF(C218="",0,alapadatok!$AN$13)</f>
        <v>0</v>
      </c>
      <c r="IG218" s="19">
        <f t="shared" si="957"/>
        <v>0</v>
      </c>
      <c r="IH218" s="741">
        <f t="shared" si="1007"/>
        <v>0</v>
      </c>
      <c r="II218" s="42"/>
      <c r="IJ218" s="25">
        <f t="shared" si="959"/>
        <v>0</v>
      </c>
      <c r="IK218" s="24">
        <f t="shared" si="960"/>
        <v>0</v>
      </c>
      <c r="IL218" s="24">
        <f t="shared" si="961"/>
        <v>0</v>
      </c>
      <c r="IM218" s="24">
        <f t="shared" si="962"/>
        <v>0</v>
      </c>
      <c r="IN218" s="24">
        <f t="shared" si="963"/>
        <v>0</v>
      </c>
      <c r="IO218" s="24">
        <f t="shared" si="964"/>
        <v>0</v>
      </c>
      <c r="IP218" s="24">
        <f t="shared" si="965"/>
        <v>0</v>
      </c>
      <c r="IQ218" s="24">
        <f t="shared" si="966"/>
        <v>0</v>
      </c>
      <c r="IR218" s="24">
        <f t="shared" si="967"/>
        <v>0</v>
      </c>
      <c r="IS218" s="24">
        <f t="shared" si="968"/>
        <v>0</v>
      </c>
      <c r="IT218" s="24">
        <f t="shared" si="969"/>
        <v>0</v>
      </c>
      <c r="IU218" s="19">
        <f t="shared" si="970"/>
        <v>0</v>
      </c>
      <c r="IV218" s="907">
        <f t="shared" si="1008"/>
        <v>0</v>
      </c>
      <c r="IW218" s="43"/>
      <c r="JF218" s="21"/>
      <c r="JG218" s="21"/>
    </row>
    <row r="219" spans="1:267" ht="15.75" hidden="1" thickBot="1" x14ac:dyDescent="0.3">
      <c r="A219" s="75">
        <f>IF(beosztás!A221=0,"",beosztás!A221)</f>
        <v>10</v>
      </c>
      <c r="B219" s="76" t="str">
        <f>IF(beosztás!B221=0,"",beosztás!B221)</f>
        <v/>
      </c>
      <c r="C219" s="77" t="str">
        <f>IF(beosztás!C221=0,"",beosztás!C221)</f>
        <v/>
      </c>
      <c r="D219" s="78" t="str">
        <f>IF(beosztás!D221=0,"",beosztás!D221)</f>
        <v/>
      </c>
      <c r="E219" s="18"/>
      <c r="F219" s="709">
        <f>COUNTIF(beosztás!$I221:$AM221,"DE")*8</f>
        <v>0</v>
      </c>
      <c r="G219" s="710">
        <f>COUNTIF(beosztás!$I221:$AM221,"DU")*8</f>
        <v>0</v>
      </c>
      <c r="H219" s="710">
        <f>COUNTIF(beosztás!$I221:$AM221,"ÉJ")*8</f>
        <v>0</v>
      </c>
      <c r="I219" s="710">
        <f>COUNTIF(beosztás!$I221:$AM221,"N")*12</f>
        <v>0</v>
      </c>
      <c r="J219" s="710">
        <f>COUNTIF(beosztás!$I221:$AM221,"é")*12</f>
        <v>0</v>
      </c>
      <c r="K219" s="710">
        <f>SUM(beosztás!$I221:$AM221)</f>
        <v>0</v>
      </c>
      <c r="L219" s="710">
        <f>COUNTIF(beosztás!$I221:$AM221,"FÜ")*8</f>
        <v>0</v>
      </c>
      <c r="M219" s="710">
        <f>(COUNTIF(beosztás!$I221:$AM221,"SN")*12)+(COUNTIF(beosztás!$I221:$AM221,"SDE")*8)+(COUNTIF(beosztás!$I221:$AM221,"SDU")*8)+(COUNTIF(beosztás!$I221:$AM221,"S1")*1)+(COUNTIF(beosztás!$I221:$AM221,"S2")*2)+(COUNTIF(beosztás!$I221:$AM221,"S3")*3)+(COUNTIF(beosztás!$I221:$AM221,"S4")*4)+(COUNTIF(beosztás!$I221:$AM221,"S5")*5)+(COUNTIF(beosztás!$I221:$AM221,"S6")*6)+(COUNTIF(beosztás!$I221:$AM221,"S7")*7)+(COUNTIF(beosztás!$I221:$AM221,"S8")*8)+(COUNTIF(beosztás!$I221:$AM221,"S9")*9)+(COUNTIF(beosztás!$I221:$AM221,"S10")*10)+(COUNTIF(beosztás!$I221:$AM221,"S11")*11)+(COUNTIF(beosztás!$I221:$AM221,"S12")*12)+(COUNTIF(beosztás!$I221:$AM221,"SÉ")*12)+(COUNTIF(beosztás!$I221:$AM221,"SÉJ")*8)</f>
        <v>0</v>
      </c>
      <c r="N219" s="710">
        <f>COUNTIF(beosztás!$I221:$AM221,"BN")*12+COUNTIF(beosztás!$I221:$AM221,"BÉ")*12+COUNTIF(beosztás!$I221:$AM221,"BDE")*8+COUNTIF(beosztás!$I221:$AM221,"BDU")*8+COUNTIF(beosztás!$I221:$AM221,"BÉJ")*8+COUNTIF(beosztás!$I221:$AM221,"B1")*1+COUNTIF(beosztás!$I221:$AM221,"B2")*2+COUNTIF(beosztás!$I221:$AM221,"B3")*3+COUNTIF(beosztás!$I221:$AM221,"B5")*5+COUNTIF(beosztás!$I221:$AM221,"B6")*6+COUNTIF(beosztás!$I221:$AM221,"B7")*7+COUNTIF(beosztás!$I221:$AM221,"B8")*8+COUNTIF(beosztás!$I221:$AM221,"B9")*9+COUNTIF(beosztás!$I221:$AM221,"B10")*10+COUNTIF(beosztás!$I221:$AM221,"B11")*11+COUNTIF(beosztás!$I221:$AM221,"B12")*12+COUNTIF(beosztás!$I221:$AM221,"BP")*0</f>
        <v>0</v>
      </c>
      <c r="O219" s="24">
        <f t="shared" si="972"/>
        <v>0</v>
      </c>
      <c r="P219" s="710">
        <f>IF(C219="",0,alapadatok!$AN$2)</f>
        <v>0</v>
      </c>
      <c r="Q219" s="19">
        <f t="shared" si="906"/>
        <v>0</v>
      </c>
      <c r="R219" s="741">
        <f t="shared" si="973"/>
        <v>0</v>
      </c>
      <c r="S219" s="40"/>
      <c r="T219" s="709">
        <f>COUNTIF(beosztás!$AN221:$BO221,"DE")*8</f>
        <v>0</v>
      </c>
      <c r="U219" s="710">
        <f>COUNTIF(beosztás!$AN221:$BO221,"DU")*8</f>
        <v>0</v>
      </c>
      <c r="V219" s="710">
        <f>COUNTIF(beosztás!$AN221:$BO221,"ÉJ")*8</f>
        <v>0</v>
      </c>
      <c r="W219" s="710">
        <f>COUNTIF(beosztás!$AN221:$BO221,"N")*12</f>
        <v>0</v>
      </c>
      <c r="X219" s="710">
        <f>COUNTIF(beosztás!$AN221:$BO221,"É")*12</f>
        <v>0</v>
      </c>
      <c r="Y219" s="710">
        <f>SUM(beosztás!$AN221:$BO221)</f>
        <v>0</v>
      </c>
      <c r="Z219" s="710">
        <f>(COUNTIF(beosztás!$AN221:$BO221,"SN")*12)+(COUNTIF(beosztás!$AN221:$BO221,"SDE")*8)+(COUNTIF(beosztás!$AN221:$BO221,"SDU")*8)+(COUNTIF(beosztás!$AN221:$BO221,"SÉ")*12)+(COUNTIF(beosztás!$AN221:$BO221,"SÉJ")*8)+(COUNTIF(beosztás!$AN221:$BO221,"S1")*1)+(COUNTIF(beosztás!$AN221:$BO221,"S2")*2)+(COUNTIF(beosztás!$AN221:$BO221,"S3")*3)+(COUNTIF(beosztás!$AN221:$BO221,"S4")*4)+(COUNTIF(beosztás!$AN221:$BO221,"S5")*5)+(COUNTIF(beosztás!$AN221:$BO221,"S6")*6)+(COUNTIF(beosztás!$AN221:$BO221,"S7")*7)+(COUNTIF(beosztás!$AN221:$BO221,"S8")*8)+(COUNTIF(beosztás!$AN221:$BO221,"S9")*9)+(COUNTIF(beosztás!$AN221:$BO221,"S10")*10)+(COUNTIF(beosztás!$AN221:$BO221,"S11")*11)+(COUNTIF(beosztás!$AN221:$BO221,"S12")*12)</f>
        <v>0</v>
      </c>
      <c r="AA219" s="710">
        <f>COUNTIF(beosztás!$AN221:$BO221,"FÜ")*8</f>
        <v>0</v>
      </c>
      <c r="AB219" s="710">
        <f>COUNTIF(beosztás!$AN221:$BO221,"BN")*12+COUNTIF(beosztás!$AN221:$BO221,"BÉ")*12+COUNTIF(beosztás!$AN221:$BO221,"BDE")*8+COUNTIF(beosztás!$AN221:$BO221,"BDU")*8+COUNTIF(beosztás!$AN221:$BO221,"BÉJ")*8+COUNTIF(beosztás!$AN221:$BO221,"B1")*1+COUNTIF(beosztás!$AN221:$BO221,"B2")*2+COUNTIF(beosztás!$AN221:$BO221,"B3")*3+COUNTIF(beosztás!$AN221:$BO221,"B5")*5+COUNTIF(beosztás!$AN221:$BO221,"B6")*6+COUNTIF(beosztás!$AN221:$BO221,"B7")*7+COUNTIF(beosztás!$AN221:$BO221,"B8")*8+COUNTIF(beosztás!$AN221:$BO221,"B9")*9+COUNTIF(beosztás!$AN221:$BO221,"B10")*10+COUNTIF(beosztás!$AN221:$BO221,"B11")*11+COUNTIF(beosztás!$AN221:$BO221,"B12")*12+COUNTIF(beosztás!$AN221:$BO221,"BP")*0</f>
        <v>0</v>
      </c>
      <c r="AC219" s="24">
        <f t="shared" si="974"/>
        <v>0</v>
      </c>
      <c r="AD219" s="710">
        <f>IF(C219="",0,alapadatok!$AN$3)</f>
        <v>0</v>
      </c>
      <c r="AE219" s="19">
        <f t="shared" si="685"/>
        <v>0</v>
      </c>
      <c r="AF219" s="741">
        <f t="shared" si="975"/>
        <v>0</v>
      </c>
      <c r="AG219" s="40"/>
      <c r="AH219" s="25">
        <f t="shared" si="976"/>
        <v>0</v>
      </c>
      <c r="AI219" s="24">
        <f t="shared" si="977"/>
        <v>0</v>
      </c>
      <c r="AJ219" s="24">
        <f t="shared" si="978"/>
        <v>0</v>
      </c>
      <c r="AK219" s="24">
        <f t="shared" si="979"/>
        <v>0</v>
      </c>
      <c r="AL219" s="24">
        <f t="shared" si="980"/>
        <v>0</v>
      </c>
      <c r="AM219" s="24">
        <f t="shared" si="981"/>
        <v>0</v>
      </c>
      <c r="AN219" s="24">
        <f t="shared" si="982"/>
        <v>0</v>
      </c>
      <c r="AO219" s="24">
        <f t="shared" si="983"/>
        <v>0</v>
      </c>
      <c r="AP219" s="24">
        <f t="shared" si="686"/>
        <v>0</v>
      </c>
      <c r="AQ219" s="24">
        <f t="shared" si="687"/>
        <v>0</v>
      </c>
      <c r="AR219" s="24">
        <f t="shared" si="688"/>
        <v>0</v>
      </c>
      <c r="AS219" s="19">
        <f t="shared" si="689"/>
        <v>0</v>
      </c>
      <c r="AT219" s="741">
        <f t="shared" si="984"/>
        <v>0</v>
      </c>
      <c r="AU219" s="41"/>
      <c r="AV219" s="709">
        <f>COUNTIF(beosztás!$BP221:$CT221,"DE")*8</f>
        <v>0</v>
      </c>
      <c r="AW219" s="710">
        <f>COUNTIF(beosztás!$BP221:$CT221,"DU")*8</f>
        <v>0</v>
      </c>
      <c r="AX219" s="710">
        <f>COUNTIF(beosztás!$BP221:$CT221,"ÉJ")*8</f>
        <v>0</v>
      </c>
      <c r="AY219" s="710">
        <f>COUNTIF(beosztás!$BP221:$CT221,"N")*12</f>
        <v>0</v>
      </c>
      <c r="AZ219" s="710">
        <f>COUNTIF(beosztás!$BP221:$CT221,"é")*12</f>
        <v>0</v>
      </c>
      <c r="BA219" s="710">
        <f>SUM(beosztás!$BP221:$CT221)</f>
        <v>0</v>
      </c>
      <c r="BB219" s="710">
        <f>COUNTIF(beosztás!$BP221:$CT221,"FÜ")*8</f>
        <v>0</v>
      </c>
      <c r="BC219" s="897">
        <f>(COUNTIF(beosztás!$BP221:$CT221,"SN")*12)+(COUNTIF(beosztás!$BP221:$CT221,"SDE")*8)+(COUNTIF(beosztás!$BP221:$CT221,"SDU")*8)+(COUNTIF(beosztás!$BP221:$CT221,"SÉ")*12)+(COUNTIF(beosztás!$BP221:$CT221,"SÉJ")*8)+(COUNTIF(beosztás!$BP221:$CT221,"S1")*1)+(COUNTIF(beosztás!$BP221:$CT221,"S2")*2)+(COUNTIF(beosztás!$BP221:$CT221,"S3")*3)+(COUNTIF(beosztás!$BP221:$CT221,"S4")*4)+(COUNTIF(beosztás!$BP221:$CT221,"S5")*5)+(COUNTIF(beosztás!$BP221:$CT221,"S6")*6)+(COUNTIF(beosztás!$BP221:$CT221,"S7")*7)+(COUNTIF(beosztás!$BP221:$CT221,"S8")*8)+(COUNTIF(beosztás!$BP221:$CT221,"S9")*9)+(COUNTIF(beosztás!$BP221:$CT221,"S10")*10)+(COUNTIF(beosztás!$BP221:$CT221,"S11")*11)+(COUNTIF(beosztás!$BP221:$CT221,"S12")*12)</f>
        <v>0</v>
      </c>
      <c r="BD219" s="710">
        <f>COUNTIF(beosztás!$BP221:$CT221,"BN")*12+COUNTIF(beosztás!$BP221:$CT221,"BÉ")*12+COUNTIF(beosztás!$BP221:$CT221,"BDE")*8+COUNTIF(beosztás!$BP221:$CT221,"BDU")*8+COUNTIF(beosztás!$BP221:$CT221,"BÉJ")*8+COUNTIF(beosztás!$BP221:$CT221,"B1")*1+COUNTIF(beosztás!$BP221:$CT221,"B2")*2+COUNTIF(beosztás!$BP221:$CT221,"B3")*3+COUNTIF(beosztás!$BP221:$CT221,"B5")*5+COUNTIF(beosztás!$BP221:$CT221,"B6")*6+COUNTIF(beosztás!$BP221:$CT221,"B7")*7+COUNTIF(beosztás!$BP221:$CT221,"B8")*8+COUNTIF(beosztás!$BP221:$CT221,"B9")*9+COUNTIF(beosztás!$BP221:$CT221,"B10")*10+COUNTIF(beosztás!$BP221:$CT221,"B11")*11+COUNTIF(beosztás!$BP221:$CT221,"B12")*12+COUNTIF(beosztás!$BP221:$CT221,"BP")*0</f>
        <v>0</v>
      </c>
      <c r="BE219" s="24">
        <f t="shared" si="985"/>
        <v>0</v>
      </c>
      <c r="BF219" s="710">
        <f>IF(C219="",0,alapadatok!$AN$4)</f>
        <v>0</v>
      </c>
      <c r="BG219" s="19">
        <f t="shared" si="920"/>
        <v>0</v>
      </c>
      <c r="BH219" s="741">
        <f>BC219/alapadatok!$AP$2</f>
        <v>0</v>
      </c>
      <c r="BI219" s="40"/>
      <c r="BJ219" s="709">
        <f>COUNTIF(beosztás!$CU221:$DX221,"DE")*8</f>
        <v>0</v>
      </c>
      <c r="BK219" s="710">
        <f>COUNTIF(beosztás!$CU221:$DX221,"DU")*8</f>
        <v>0</v>
      </c>
      <c r="BL219" s="710">
        <f>COUNTIF(beosztás!$CU221:$DX221,"ÉJ")*8</f>
        <v>0</v>
      </c>
      <c r="BM219" s="710">
        <f>COUNTIF(beosztás!$CU221:$DX221,"N")*12</f>
        <v>0</v>
      </c>
      <c r="BN219" s="710">
        <f>COUNTIF(beosztás!$CU221:$DX221,"É")*12</f>
        <v>0</v>
      </c>
      <c r="BO219" s="710">
        <f>SUM(beosztás!$CU221:$DX221)</f>
        <v>0</v>
      </c>
      <c r="BP219" s="897">
        <f>(COUNTIF(beosztás!$CU221:$DX221,"SN")*12)+(COUNTIF(beosztás!$CU221:$DX221,"SDE")*8)+(COUNTIF(beosztás!$CU221:$DX221,"SDU")*8)+(COUNTIF(beosztás!$CU221:$DX221,"SÉ")*12)+(COUNTIF(beosztás!$CU221:$DX221,"SÉJ")*8)+(COUNTIF(beosztás!$CU221:$DX221,"S1")*1)+(COUNTIF(beosztás!$CU221:$DX221,"S2")*2)+(COUNTIF(beosztás!$CU221:$DX221,"S3")*3)+(COUNTIF(beosztás!$CU221:$DX221,"S4")*4)+(COUNTIF(beosztás!$CU221:$DX221,"S5")*5)+(COUNTIF(beosztás!$CU221:$DX221,"S6")*6)+(COUNTIF(beosztás!$CU221:$DX221,"S7")*7)+(COUNTIF(beosztás!$CU221:$DX221,"S8")*8)+(COUNTIF(beosztás!$CU221:$DX221,"S9")*9)+(COUNTIF(beosztás!$CU221:$DX221,"S10")*10)+(COUNTIF(beosztás!$CU221:$DX221,"S11")*11)+(COUNTIF(beosztás!$CU221:$DX221,"S12")*12)</f>
        <v>0</v>
      </c>
      <c r="BQ219" s="710">
        <f>COUNTIF(beosztás!$CU221:$DX221,"FÜ")*8</f>
        <v>0</v>
      </c>
      <c r="BR219" s="710">
        <f>COUNTIF(beosztás!$CU221:$DX221,"BN")*12+COUNTIF(beosztás!$CU221:$DX221,"BÉ")*12+COUNTIF(beosztás!$CU221:$DX221,"BDE")*8+COUNTIF(beosztás!$CU221:$DX221,"BDU")*8+COUNTIF(beosztás!$CU221:$DX221,"BÉJ")*8+COUNTIF(beosztás!$CU221:$DX221,"B1")*1+COUNTIF(beosztás!$CU221:$DX221,"B2")*2+COUNTIF(beosztás!$CU221:$DX221,"B3")*3+COUNTIF(beosztás!$CU221:$DX221,"B5")*5+COUNTIF(beosztás!$CU221:$DX221,"B6")*6+COUNTIF(beosztás!$CU221:$DX221,"B7")*7+COUNTIF(beosztás!$CU221:$DX221,"B8")*8+COUNTIF(beosztás!$CU221:$DX221,"B9")*9+COUNTIF(beosztás!$CU221:$DX221,"B10")*10+COUNTIF(beosztás!$CU221:$DX221,"B11")*11+COUNTIF(beosztás!$CU221:$DX221,"B12")*12+COUNTIF(beosztás!$CU221:$DX221,"BP")*0</f>
        <v>0</v>
      </c>
      <c r="BS219" s="24">
        <f t="shared" si="987"/>
        <v>0</v>
      </c>
      <c r="BT219" s="710">
        <f>IF(C219="",0,alapadatok!$AN$5)</f>
        <v>0</v>
      </c>
      <c r="BU219" s="19">
        <f t="shared" si="923"/>
        <v>0</v>
      </c>
      <c r="BV219" s="741">
        <f t="shared" si="988"/>
        <v>0</v>
      </c>
      <c r="BW219" s="40"/>
      <c r="BX219" s="25">
        <f t="shared" si="925"/>
        <v>0</v>
      </c>
      <c r="BY219" s="24">
        <f t="shared" si="926"/>
        <v>0</v>
      </c>
      <c r="BZ219" s="24">
        <f t="shared" si="927"/>
        <v>0</v>
      </c>
      <c r="CA219" s="24">
        <f t="shared" si="928"/>
        <v>0</v>
      </c>
      <c r="CB219" s="24">
        <f t="shared" si="929"/>
        <v>0</v>
      </c>
      <c r="CC219" s="24">
        <f t="shared" si="930"/>
        <v>0</v>
      </c>
      <c r="CD219" s="24">
        <f t="shared" si="931"/>
        <v>0</v>
      </c>
      <c r="CE219" s="24">
        <f t="shared" si="932"/>
        <v>0</v>
      </c>
      <c r="CF219" s="24">
        <f t="shared" si="933"/>
        <v>0</v>
      </c>
      <c r="CG219" s="24">
        <f t="shared" si="934"/>
        <v>0</v>
      </c>
      <c r="CH219" s="24">
        <f t="shared" si="935"/>
        <v>0</v>
      </c>
      <c r="CI219" s="19">
        <f t="shared" si="936"/>
        <v>0</v>
      </c>
      <c r="CJ219" s="741">
        <f t="shared" si="989"/>
        <v>0</v>
      </c>
      <c r="CK219" s="41"/>
      <c r="CL219" s="709">
        <f>COUNTIF(beosztás!$DY221:$FC221,"DE")*8</f>
        <v>0</v>
      </c>
      <c r="CM219" s="710">
        <f>COUNTIF(beosztás!$DY221:$FC221,"DU")*8</f>
        <v>0</v>
      </c>
      <c r="CN219" s="710">
        <f>COUNTIF(beosztás!$DY221:$FC221,"ÉJ")*8</f>
        <v>0</v>
      </c>
      <c r="CO219" s="710">
        <f>COUNTIF(beosztás!$DY221:$FC221,"N")*12</f>
        <v>0</v>
      </c>
      <c r="CP219" s="710">
        <f>COUNTIF(beosztás!$DY221:$FC221,"é")*12</f>
        <v>0</v>
      </c>
      <c r="CQ219" s="710">
        <f>SUM(beosztás!$DY221:$FC221)</f>
        <v>0</v>
      </c>
      <c r="CR219" s="710">
        <f>COUNTIF(beosztás!$DY221:$FC221,"FÜ")*8</f>
        <v>0</v>
      </c>
      <c r="CS219" s="897">
        <f>(COUNTIF(beosztás!$DY221:$FC221,"SN")*12)+(COUNTIF(beosztás!$DY221:$FC221,"SDE")*8)+(COUNTIF(beosztás!$DY221:$FC221,"SDU")*8)+(COUNTIF(beosztás!$DY221:$FC221,"SÉ")*12)+(COUNTIF(beosztás!$DY221:$FC221,"SÉJ")*8)+(COUNTIF(beosztás!$DY221:$FC221,"S1")*1)+(COUNTIF(beosztás!$DY221:$FC221,"S2")*2)+(COUNTIF(beosztás!$DY221:$FC221,"S3")*3)+(COUNTIF(beosztás!$DY221:$FC221,"S4")*4)+(COUNTIF(beosztás!$DY221:$FC221,"S5")*5)+(COUNTIF(beosztás!$DY221:$FC221,"S6")*6)+(COUNTIF(beosztás!$DY221:$FC221,"S7")*7)+(COUNTIF(beosztás!$DY221:$FC221,"S8")*8)+(COUNTIF(beosztás!$DY221:$FC221,"S9")*9)+(COUNTIF(beosztás!$DY221:$FC221,"S10")*10)+(COUNTIF(beosztás!$DY221:$FC221,"S11")*11)+(COUNTIF(beosztás!$DY221:$FC221,"S12")*12)</f>
        <v>0</v>
      </c>
      <c r="CT219" s="710">
        <f>COUNTIF(beosztás!$DY221:$FC221,"BN")*12+COUNTIF(beosztás!$DY221:$FC221,"BÉ")*12+COUNTIF(beosztás!$DY221:$FC221,"BDE")*8+COUNTIF(beosztás!$DY221:$FC221,"BDU")*8+COUNTIF(beosztás!$DY221:$FC221,"BÉJ")*8+COUNTIF(beosztás!$DY221:$FC221,"B1")*1+COUNTIF(beosztás!$DY221:$FC221,"B2")*2+COUNTIF(beosztás!$DY221:$FC221,"B3")*3+COUNTIF(beosztás!$DY221:$FC221,"B5")*5+COUNTIF(beosztás!$DY221:$FC221,"B6")*6+COUNTIF(beosztás!$DY221:$FC221,"B7")*7+COUNTIF(beosztás!$DY221:$FC221,"B8")*8+COUNTIF(beosztás!$DY221:$FC221,"B9")*9+COUNTIF(beosztás!$DY221:$FC221,"B10")*10+COUNTIF(beosztás!$DY221:$FC221,"B11")*11+COUNTIF(beosztás!$DY221:$FC221,"B12")*12+COUNTIF(beosztás!$DY221:$FC221,"BP")*0</f>
        <v>0</v>
      </c>
      <c r="CU219" s="24">
        <f t="shared" si="990"/>
        <v>0</v>
      </c>
      <c r="CV219" s="710">
        <f>IF(C219="",0,alapadatok!$AN$6)</f>
        <v>0</v>
      </c>
      <c r="CW219" s="19">
        <f t="shared" si="863"/>
        <v>0</v>
      </c>
      <c r="CX219" s="907">
        <f t="shared" si="991"/>
        <v>0</v>
      </c>
      <c r="CY219" s="40"/>
      <c r="CZ219" s="709">
        <f>COUNTIF(beosztás!$FD221:$GG221,"DE")*8</f>
        <v>0</v>
      </c>
      <c r="DA219" s="710">
        <f>COUNTIF(beosztás!$FD221:$GG221,"DU")*8</f>
        <v>0</v>
      </c>
      <c r="DB219" s="710">
        <f>COUNTIF(beosztás!$FD221:$GG221,"ÉJ")*8</f>
        <v>0</v>
      </c>
      <c r="DC219" s="710">
        <f>COUNTIF(beosztás!$FD221:$GG221,"N")*12</f>
        <v>0</v>
      </c>
      <c r="DD219" s="710">
        <f>COUNTIF(beosztás!$FD221:$GG221,"É")*12</f>
        <v>0</v>
      </c>
      <c r="DE219" s="710">
        <f>SUM(beosztás!$FD221:$GG221)</f>
        <v>0</v>
      </c>
      <c r="DF219" s="897">
        <f>(COUNTIF(beosztás!$FD221:$GG221,"SN")*12)+(COUNTIF(beosztás!$FD221:$GG221,"SDE")*8)+(COUNTIF(beosztás!$FD221:$GG221,"SDU")*8)+(COUNTIF(beosztás!$FD221:$GG221,"SÉ")*12)+(COUNTIF(beosztás!$FD221:$GG221,"SÉJ")*8)+(COUNTIF(beosztás!$FD221:$GG221,"S1")*1)+(COUNTIF(beosztás!$FD221:$GG221,"S2")*2)+(COUNTIF(beosztás!$FD221:$GG221,"S3")*3)+(COUNTIF(beosztás!$FD221:$GG221,"S4")*4)+(COUNTIF(beosztás!$FD221:$GG221,"S5")*5)+(COUNTIF(beosztás!$FD221:$GG221,"S6")*6)+(COUNTIF(beosztás!$FD221:$GG221,"S7")*7)+(COUNTIF(beosztás!$FD221:$GG221,"S8")*8)+(COUNTIF(beosztás!$FD221:$GG221,"S9")*9)+(COUNTIF(beosztás!$FD221:$GG221,"S10")*10)+(COUNTIF(beosztás!$FD221:$GG221,"S11")*11)+(COUNTIF(beosztás!$FD221:$GG221,"S12")*12)</f>
        <v>0</v>
      </c>
      <c r="DG219" s="710">
        <f>COUNTIF(beosztás!$FD221:$GG221,"FÜ")*8</f>
        <v>0</v>
      </c>
      <c r="DH219" s="710">
        <f>COUNTIF(beosztás!$FD221:$GG221,"BN")*12+COUNTIF(beosztás!$FD221:$GG221,"BÉ")*12+COUNTIF(beosztás!$FD221:$GG221,"BDE")*8+COUNTIF(beosztás!$FD221:$GG221,"BDU")*8+COUNTIF(beosztás!$FD221:$GG221,"BÉJ")*8+COUNTIF(beosztás!$FD221:$GG221,"B1")*1+COUNTIF(beosztás!$FD221:$GG221,"B2")*2+COUNTIF(beosztás!$FD221:$GG221,"B3")*3+COUNTIF(beosztás!$FD221:$GG221,"B5")*5+COUNTIF(beosztás!$FD221:$GG221,"B6")*6+COUNTIF(beosztás!$FD221:$GG221,"B7")*7+COUNTIF(beosztás!$FD221:$GG221,"B8")*8+COUNTIF(beosztás!$FD221:$GG221,"B9")*9+COUNTIF(beosztás!$FD221:$GG221,"B10")*10+COUNTIF(beosztás!$FD221:$GG221,"B11")*11+COUNTIF(beosztás!$FD221:$GG221,"B12")*12+COUNTIF(beosztás!$FD221:$GG221,"BP")*0</f>
        <v>0</v>
      </c>
      <c r="DI219" s="24">
        <f t="shared" si="992"/>
        <v>0</v>
      </c>
      <c r="DJ219" s="710">
        <f>IF(C219="",0,alapadatok!$AN$7)</f>
        <v>0</v>
      </c>
      <c r="DK219" s="19">
        <f t="shared" si="864"/>
        <v>0</v>
      </c>
      <c r="DL219" s="741">
        <f t="shared" si="993"/>
        <v>0</v>
      </c>
      <c r="DM219" s="40"/>
      <c r="DN219" s="25">
        <f t="shared" si="865"/>
        <v>0</v>
      </c>
      <c r="DO219" s="24">
        <f t="shared" si="866"/>
        <v>0</v>
      </c>
      <c r="DP219" s="24">
        <f t="shared" si="867"/>
        <v>0</v>
      </c>
      <c r="DQ219" s="24">
        <f t="shared" si="868"/>
        <v>0</v>
      </c>
      <c r="DR219" s="24">
        <f t="shared" si="869"/>
        <v>0</v>
      </c>
      <c r="DS219" s="24">
        <f t="shared" si="870"/>
        <v>0</v>
      </c>
      <c r="DT219" s="24">
        <f t="shared" si="871"/>
        <v>0</v>
      </c>
      <c r="DU219" s="24">
        <f t="shared" si="872"/>
        <v>0</v>
      </c>
      <c r="DV219" s="24">
        <f t="shared" si="873"/>
        <v>0</v>
      </c>
      <c r="DW219" s="24">
        <f t="shared" si="874"/>
        <v>0</v>
      </c>
      <c r="DX219" s="24">
        <f t="shared" si="875"/>
        <v>0</v>
      </c>
      <c r="DY219" s="19">
        <f t="shared" si="876"/>
        <v>0</v>
      </c>
      <c r="DZ219" s="907">
        <f t="shared" si="994"/>
        <v>0</v>
      </c>
      <c r="EA219" s="41"/>
      <c r="EB219" s="709">
        <f>COUNTIF(beosztás!$GH221:$HL221,"DE")*8</f>
        <v>0</v>
      </c>
      <c r="EC219" s="710">
        <f>COUNTIF(beosztás!$GH221:$HL221,"DU")*8</f>
        <v>0</v>
      </c>
      <c r="ED219" s="710">
        <f>COUNTIF(beosztás!$GH221:$HL221,"ÉJ")*8</f>
        <v>0</v>
      </c>
      <c r="EE219" s="710">
        <f>COUNTIF(beosztás!$GH221:$HL221,"N")*12</f>
        <v>0</v>
      </c>
      <c r="EF219" s="710">
        <f>COUNTIF(beosztás!$GH221:$HL221,"é")*12</f>
        <v>0</v>
      </c>
      <c r="EG219" s="710">
        <f>SUM(beosztás!$GH221:$HL221)</f>
        <v>0</v>
      </c>
      <c r="EH219" s="710">
        <f>COUNTIF(beosztás!$GH221:$HL221,"FÜ")*8</f>
        <v>0</v>
      </c>
      <c r="EI219" s="897">
        <f>(COUNTIF(beosztás!$GH221:$HL221,"SN")*12)+(COUNTIF(beosztás!$GH221:$HL221,"SDE")*8)+(COUNTIF(beosztás!$GH221:$HL221,"SDU")*8)+(COUNTIF(beosztás!$GH221:$HL221,"SÉ")*12)+(COUNTIF(beosztás!$GH221:$HL221,"SÉJ")*8)+(COUNTIF(beosztás!$GH221:$HL221,"S1")*1)+(COUNTIF(beosztás!$GH221:$HL221,"S2")*2)+(COUNTIF(beosztás!$GH221:$HL221,"S3")*3)+(COUNTIF(beosztás!$GH221:$HL221,"S4")*4)+(COUNTIF(beosztás!$GH221:$HL221,"S5")*5)+(COUNTIF(beosztás!$GH221:$HL221,"S6")*6)+(COUNTIF(beosztás!$GH221:$HL221,"S7")*7)+(COUNTIF(beosztás!$GH221:$HL221,"S8")*8)+(COUNTIF(beosztás!$GH221:$HL221,"S9")*9)+(COUNTIF(beosztás!$GH221:$HL221,"S10")*10)+(COUNTIF(beosztás!$GH221:$HL221,"S11")*11)+(COUNTIF(beosztás!$GH221:$HL221,"S12")*12)</f>
        <v>0</v>
      </c>
      <c r="EJ219" s="710">
        <f>COUNTIF(beosztás!$GH221:$HL221,"BN")*12+COUNTIF(beosztás!$GH221:$HL221,"BÉ")*12+COUNTIF(beosztás!$GH221:$HL221,"BDE")*8+COUNTIF(beosztás!$GH221:$HL221,"BDU")*8+COUNTIF(beosztás!$GH221:$HL221,"BÉJ")*8+COUNTIF(beosztás!$GH221:$HL221,"B1")*1+COUNTIF(beosztás!$GH221:$HL221,"B2")*2+COUNTIF(beosztás!$GH221:$HL221,"B3")*3+COUNTIF(beosztás!$GH221:$HL221,"B5")*5+COUNTIF(beosztás!$GH221:$HL221,"B6")*6+COUNTIF(beosztás!$GH221:$HL221,"B7")*7+COUNTIF(beosztás!$GH221:$HL221,"B8")*8+COUNTIF(beosztás!$GH221:$HL221,"B9")*9+COUNTIF(beosztás!$GH221:$HL221,"B10")*10+COUNTIF(beosztás!$GH221:$HL221,"B11")*11+COUNTIF(beosztás!$GH221:$HL221,"B12")*12+COUNTIF(beosztás!$GH221:$HL221,"BP")*0</f>
        <v>0</v>
      </c>
      <c r="EK219" s="24">
        <f t="shared" si="995"/>
        <v>0</v>
      </c>
      <c r="EL219" s="710">
        <f>IF(C219="",0,alapadatok!$AN$8)</f>
        <v>0</v>
      </c>
      <c r="EM219" s="19">
        <f t="shared" si="877"/>
        <v>0</v>
      </c>
      <c r="EN219" s="907">
        <f t="shared" si="996"/>
        <v>0</v>
      </c>
      <c r="EO219" s="40"/>
      <c r="EP219" s="709">
        <f>COUNTIF(beosztás!$HM221:$IQ221,"DE")*8</f>
        <v>0</v>
      </c>
      <c r="EQ219" s="710">
        <f>COUNTIF(beosztás!$HM221:$IQ221,"DU")*8</f>
        <v>0</v>
      </c>
      <c r="ER219" s="710">
        <f>COUNTIF(beosztás!$HM221:$IQ221,"ÉJ")*8</f>
        <v>0</v>
      </c>
      <c r="ES219" s="710">
        <f>COUNTIF(beosztás!$HM221:$IQ221,"N")*12</f>
        <v>0</v>
      </c>
      <c r="ET219" s="710">
        <f>COUNTIF(beosztás!$HM221:$IQ221,"É")*12</f>
        <v>0</v>
      </c>
      <c r="EU219" s="710">
        <f>SUM(beosztás!$HM221:$IQ221)</f>
        <v>0</v>
      </c>
      <c r="EV219" s="897">
        <f>(COUNTIF(beosztás!$HM221:$IQ221,"SN")*12)+(COUNTIF(beosztás!$HM221:$IQ221,"SDE")*8)+(COUNTIF(beosztás!$HM221:$IQ221,"SDU")*8)+(COUNTIF(beosztás!$HM221:$IQ221,"SÉ")*12)+(COUNTIF(beosztás!$HM221:$IQ221,"SÉJ")*8)+(COUNTIF(beosztás!$HM221:$IQ221,"S1")*1)+(COUNTIF(beosztás!$HM221:$IQ221,"S2")*2)+(COUNTIF(beosztás!$HM221:$IQ221,"S3")*3)+(COUNTIF(beosztás!$HM221:$IQ221,"S4")*4)+(COUNTIF(beosztás!$HM221:$IQ221,"S5")*5)+(COUNTIF(beosztás!$HM221:$IQ221,"S6")*6)+(COUNTIF(beosztás!$HM221:$IQ221,"S7")*7)+(COUNTIF(beosztás!$HM221:$IQ221,"S8")*8)+(COUNTIF(beosztás!$HM221:$IQ221,"S9")*9)+(COUNTIF(beosztás!$HM221:$IQ221,"S10")*10)+(COUNTIF(beosztás!$HM221:$IQ221,"S11")*11)+(COUNTIF(beosztás!$HM221:$IQ221,"S12")*12)</f>
        <v>0</v>
      </c>
      <c r="EW219" s="710">
        <f>COUNTIF(beosztás!$HM221:$IQ221,"FÜ")*8</f>
        <v>0</v>
      </c>
      <c r="EX219" s="710">
        <f>COUNTIF(beosztás!$HM221:$IQ221,"BN")*12+COUNTIF(beosztás!$HM221:$IQ221,"BÉ")*12+COUNTIF(beosztás!$HM221:$IQ221,"BDE")*8+COUNTIF(beosztás!$HM221:$IQ221,"BDU")*8+COUNTIF(beosztás!$HM221:$IQ221,"BÉJ")*8+COUNTIF(beosztás!$HM221:$IQ221,"B1")*1+COUNTIF(beosztás!$HM221:$IQ221,"B2")*2+COUNTIF(beosztás!$HM221:$IQ221,"B3")*3+COUNTIF(beosztás!$HM221:$IQ221,"B5")*5+COUNTIF(beosztás!$HM221:$IQ221,"B6")*6+COUNTIF(beosztás!$HM221:$IQ221,"B7")*7+COUNTIF(beosztás!$HM221:$IQ221,"B8")*8+COUNTIF(beosztás!$HM221:$IQ221,"B9")*9+COUNTIF(beosztás!$HM221:$IQ221,"B10")*10+COUNTIF(beosztás!$HM221:$IQ221,"B11")*11+COUNTIF(beosztás!$HM221:$IQ221,"B12")*12+COUNTIF(beosztás!$HM221:$IQ221,"BP")*0</f>
        <v>0</v>
      </c>
      <c r="EY219" s="24">
        <f t="shared" si="997"/>
        <v>0</v>
      </c>
      <c r="EZ219" s="710">
        <f>IF(C219="",0,alapadatok!$AN$9)</f>
        <v>0</v>
      </c>
      <c r="FA219" s="19">
        <f t="shared" si="878"/>
        <v>0</v>
      </c>
      <c r="FB219" s="907">
        <f t="shared" si="998"/>
        <v>0</v>
      </c>
      <c r="FC219" s="40"/>
      <c r="FD219" s="25">
        <f t="shared" si="879"/>
        <v>0</v>
      </c>
      <c r="FE219" s="24">
        <f t="shared" si="880"/>
        <v>0</v>
      </c>
      <c r="FF219" s="24">
        <f t="shared" si="881"/>
        <v>0</v>
      </c>
      <c r="FG219" s="24">
        <f t="shared" si="882"/>
        <v>0</v>
      </c>
      <c r="FH219" s="24">
        <f t="shared" si="883"/>
        <v>0</v>
      </c>
      <c r="FI219" s="24">
        <f t="shared" si="884"/>
        <v>0</v>
      </c>
      <c r="FJ219" s="24">
        <f t="shared" si="885"/>
        <v>0</v>
      </c>
      <c r="FK219" s="24">
        <f t="shared" si="886"/>
        <v>0</v>
      </c>
      <c r="FL219" s="24">
        <f t="shared" si="887"/>
        <v>0</v>
      </c>
      <c r="FM219" s="24">
        <f t="shared" si="888"/>
        <v>0</v>
      </c>
      <c r="FN219" s="24">
        <f t="shared" si="889"/>
        <v>0</v>
      </c>
      <c r="FO219" s="19">
        <f t="shared" si="890"/>
        <v>0</v>
      </c>
      <c r="FP219" s="907">
        <f t="shared" si="999"/>
        <v>0</v>
      </c>
      <c r="FQ219" s="41"/>
      <c r="FR219" s="709">
        <f>COUNTIF(beosztás!$IR221:$JU221,"DE")*8</f>
        <v>0</v>
      </c>
      <c r="FS219" s="710">
        <f>COUNTIF(beosztás!$IR221:$JU221,"DU")*8</f>
        <v>0</v>
      </c>
      <c r="FT219" s="710">
        <f>COUNTIF(beosztás!$IR221:$JU221,"ÉJ")*8</f>
        <v>0</v>
      </c>
      <c r="FU219" s="710">
        <f>COUNTIF(beosztás!$IR221:$JU221,"N")*12</f>
        <v>0</v>
      </c>
      <c r="FV219" s="710">
        <f>COUNTIF(beosztás!$IR221:$JU221,"é")*12</f>
        <v>0</v>
      </c>
      <c r="FW219" s="710">
        <f>SUM(beosztás!$IR221:$JU221)</f>
        <v>0</v>
      </c>
      <c r="FX219" s="710">
        <f>COUNTIF(beosztás!$IR221:$JU221,"FÜ")*8</f>
        <v>0</v>
      </c>
      <c r="FY219" s="897">
        <f>(COUNTIF(beosztás!$IR221:$JU221,"SN")*12)+(COUNTIF(beosztás!$IR221:$JU221,"SDE")*8)+(COUNTIF(beosztás!$IR221:$JU221,"SDU")*8)+(COUNTIF(beosztás!$IR221:$JU221,"SÉ")*12)+(COUNTIF(beosztás!$IR221:$JU221,"SÉJ")*8)+(COUNTIF(beosztás!$IR221:$JU221,"S1")*1)+(COUNTIF(beosztás!$IR221:$JU221,"S2")*2)+(COUNTIF(beosztás!$IR221:$JU221,"S3")*3)+(COUNTIF(beosztás!$IR221:$JU221,"S4")*4)+(COUNTIF(beosztás!$IR221:$JU221,"S5")*5)+(COUNTIF(beosztás!$IR221:$JU221,"S6")*6)+(COUNTIF(beosztás!$IR221:$JU221,"S7")*7)+(COUNTIF(beosztás!$IR221:$JU221,"S8")*8)+(COUNTIF(beosztás!$IR221:$JU221,"S9")*9)+(COUNTIF(beosztás!$IR221:$JU221,"S10")*10)+(COUNTIF(beosztás!$IR221:$JU221,"S11")*11)+(COUNTIF(beosztás!$IR221:$JU221,"S12")*12)</f>
        <v>0</v>
      </c>
      <c r="FZ219" s="710">
        <f>COUNTIF(beosztás!$IR221:$JU221,"BN")*12+COUNTIF(beosztás!$IR221:$JU221,"BÉ")*12+COUNTIF(beosztás!$IR221:$JU221,"BDE")*8+COUNTIF(beosztás!$IR221:$JU221,"BDU")*8+COUNTIF(beosztás!$IR221:$JU221,"BÉJ")*8+COUNTIF(beosztás!$IR221:$JU221,"B1")*1+COUNTIF(beosztás!$IR221:$JU221,"B2")*2+COUNTIF(beosztás!$IR221:$JU221,"B3")*3+COUNTIF(beosztás!$IR221:$JU221,"B5")*5+COUNTIF(beosztás!$IR221:$JU221,"B6")*6+COUNTIF(beosztás!$IR221:$JU221,"B7")*7+COUNTIF(beosztás!$IR221:$JU221,"B8")*8+COUNTIF(beosztás!$IR221:$JU221,"B9")*9+COUNTIF(beosztás!$IR221:$JU221,"B10")*10+COUNTIF(beosztás!$IR221:$JU221,"B11")*11+COUNTIF(beosztás!$IR221:$JU221,"B12")*12+COUNTIF(beosztás!$IR221:$JU221,"BP")*0</f>
        <v>0</v>
      </c>
      <c r="GA219" s="24">
        <f t="shared" si="1000"/>
        <v>0</v>
      </c>
      <c r="GB219" s="710">
        <f>IF(C219="",0,alapadatok!$AN$10)</f>
        <v>0</v>
      </c>
      <c r="GC219" s="19">
        <f t="shared" si="891"/>
        <v>0</v>
      </c>
      <c r="GD219" s="907">
        <f t="shared" si="1001"/>
        <v>0</v>
      </c>
      <c r="GE219" s="42"/>
      <c r="GF219" s="709">
        <f>COUNTIF(beosztás!$JV221:$KZ221,"DE")*8</f>
        <v>0</v>
      </c>
      <c r="GG219" s="710">
        <f>COUNTIF(beosztás!$JV221:$KZ221,"DU")*8</f>
        <v>0</v>
      </c>
      <c r="GH219" s="710">
        <f>COUNTIF(beosztás!$JV221:$KZ221,"ÉJ")*8</f>
        <v>0</v>
      </c>
      <c r="GI219" s="710">
        <f>COUNTIF(beosztás!$JV221:$KZ221,"N")*12</f>
        <v>0</v>
      </c>
      <c r="GJ219" s="710">
        <f>COUNTIF(beosztás!$JV221:$KZ221,"É")*12</f>
        <v>0</v>
      </c>
      <c r="GK219" s="710">
        <f>SUM(beosztás!$JV221:$KZ221)</f>
        <v>0</v>
      </c>
      <c r="GL219" s="897">
        <f>(COUNTIF(beosztás!$JV221:$KZ221,"SN")*12)+(COUNTIF(beosztás!$JV221:$KZ221,"SDE")*8)+(COUNTIF(beosztás!$JV221:$KZ221,"SDU")*8)+(COUNTIF(beosztás!$JV221:$KZ221,"SÉ")*12)+(COUNTIF(beosztás!$JV221:$KZ221,"SÉJ")*8)+(COUNTIF(beosztás!$JV221:$KZ221,"S1")*1)+(COUNTIF(beosztás!$JV221:$KZ221,"S2")*2)+(COUNTIF(beosztás!$JV221:$KZ221,"S3")*3)+(COUNTIF(beosztás!$JV221:$KZ221,"S4")*4)+(COUNTIF(beosztás!$JV221:$KZ221,"S5")*5)+(COUNTIF(beosztás!$JV221:$KZ221,"S6")*6)+(COUNTIF(beosztás!$JV221:$KZ221,"S7")*7)+(COUNTIF(beosztás!$JV221:$KZ221,"S8")*8)+(COUNTIF(beosztás!$JV221:$KZ221,"S9")*9)+(COUNTIF(beosztás!$JV221:$KZ221,"S10")*10)+(COUNTIF(beosztás!$JV221:$KZ221,"S11")*11)+(COUNTIF(beosztás!$JV221:$KZ221,"S12")*12)</f>
        <v>0</v>
      </c>
      <c r="GM219" s="710">
        <f>COUNTIF(beosztás!$JV221:$KZ221,"FÜ")*8</f>
        <v>0</v>
      </c>
      <c r="GN219" s="710">
        <f>COUNTIF(beosztás!$JV221:$KZ221,"BN")*12+COUNTIF(beosztás!$JV221:$KZ221,"BÉ")*12+COUNTIF(beosztás!$JV221:$KZ221,"BDE")*8+COUNTIF(beosztás!$JV221:$KZ221,"BDU")*8+COUNTIF(beosztás!$JV221:$KZ221,"BÉJ")*8+COUNTIF(beosztás!$JV221:$KZ221,"B1")*1+COUNTIF(beosztás!$JV221:$KZ221,"B2")*2+COUNTIF(beosztás!$JV221:$KZ221,"B3")*3+COUNTIF(beosztás!$JV221:$KZ221,"B5")*5+COUNTIF(beosztás!$JV221:$KZ221,"B6")*6+COUNTIF(beosztás!$JV221:$KZ221,"B7")*7+COUNTIF(beosztás!$JV221:$KZ221,"B8")*8+COUNTIF(beosztás!$JV221:$KZ221,"B9")*9+COUNTIF(beosztás!$JV221:$KZ221,"B10")*10+COUNTIF(beosztás!$JV221:$KZ221,"B11")*11+COUNTIF(beosztás!$JV221:$KZ221,"B12")*12+COUNTIF(beosztás!$JV221:$KZ221,"BP")*0</f>
        <v>0</v>
      </c>
      <c r="GO219" s="24">
        <f t="shared" si="1002"/>
        <v>0</v>
      </c>
      <c r="GP219" s="710">
        <f>IF(C219="",0,alapadatok!$AN$11)</f>
        <v>0</v>
      </c>
      <c r="GQ219" s="19">
        <f t="shared" si="892"/>
        <v>0</v>
      </c>
      <c r="GR219" s="907">
        <f t="shared" si="1003"/>
        <v>0</v>
      </c>
      <c r="GS219" s="42"/>
      <c r="GT219" s="25">
        <f t="shared" si="893"/>
        <v>0</v>
      </c>
      <c r="GU219" s="24">
        <f t="shared" si="894"/>
        <v>0</v>
      </c>
      <c r="GV219" s="24">
        <f t="shared" si="895"/>
        <v>0</v>
      </c>
      <c r="GW219" s="24">
        <f t="shared" si="896"/>
        <v>0</v>
      </c>
      <c r="GX219" s="24">
        <f t="shared" si="897"/>
        <v>0</v>
      </c>
      <c r="GY219" s="24">
        <f t="shared" si="898"/>
        <v>0</v>
      </c>
      <c r="GZ219" s="24">
        <f t="shared" si="899"/>
        <v>0</v>
      </c>
      <c r="HA219" s="24">
        <f t="shared" si="900"/>
        <v>0</v>
      </c>
      <c r="HB219" s="24">
        <f t="shared" si="901"/>
        <v>0</v>
      </c>
      <c r="HC219" s="24">
        <f t="shared" si="902"/>
        <v>0</v>
      </c>
      <c r="HD219" s="24">
        <f t="shared" si="903"/>
        <v>0</v>
      </c>
      <c r="HE219" s="19">
        <f t="shared" si="904"/>
        <v>0</v>
      </c>
      <c r="HF219" s="907">
        <f t="shared" si="1004"/>
        <v>0</v>
      </c>
      <c r="HG219" s="41"/>
      <c r="HH219" s="709">
        <f>COUNTIF(beosztás!$LA221:$MD221,"DE")*8</f>
        <v>0</v>
      </c>
      <c r="HI219" s="710">
        <f>COUNTIF(beosztás!$LA221:$MD221,"DU")*8</f>
        <v>0</v>
      </c>
      <c r="HJ219" s="710">
        <f>COUNTIF(beosztás!$LA221:$MD221,"ÉJ")*8</f>
        <v>0</v>
      </c>
      <c r="HK219" s="710">
        <f>COUNTIF(beosztás!$LA221:$MD221,"N")*12</f>
        <v>0</v>
      </c>
      <c r="HL219" s="710">
        <f>COUNTIF(beosztás!$LA221:$MD221,"é")*12</f>
        <v>0</v>
      </c>
      <c r="HM219" s="710">
        <f>SUM(beosztás!$LA221:$MD221)</f>
        <v>0</v>
      </c>
      <c r="HN219" s="710">
        <f>COUNTIF(beosztás!$LA221:$MD221,"FÜ")*8</f>
        <v>0</v>
      </c>
      <c r="HO219" s="897">
        <f>(COUNTIF(beosztás!$LA221:$MD221,"SN")*12)+(COUNTIF(beosztás!$LA221:$MD221,"SDE")*8)+(COUNTIF(beosztás!$LA221:$MD221,"SDU")*8)+(COUNTIF(beosztás!$LA221:$MD221,"SÉ")*12)+(COUNTIF(beosztás!$LA221:$MD221,"SÉJ")*8)+(COUNTIF(beosztás!$LA221:$MD221,"S1")*1)+(COUNTIF(beosztás!$LA221:$MD221,"S2")*2)+(COUNTIF(beosztás!$LA221:$MD221,"S3")*3)+(COUNTIF(beosztás!$LA221:$MD221,"S4")*4)+(COUNTIF(beosztás!$LA221:$MD221,"S5")*5)+(COUNTIF(beosztás!$LA221:$MD221,"S6")*6)+(COUNTIF(beosztás!$LA221:$MD221,"S7")*7)+(COUNTIF(beosztás!$LA221:$MD221,"S8")*8)+(COUNTIF(beosztás!$LA221:$MD221,"S9")*9)+(COUNTIF(beosztás!$LA221:$MD221,"S10")*10)+(COUNTIF(beosztás!$LA221:$MD221,"S11")*11)+(COUNTIF(beosztás!$LA221:$MD221,"S12")*12)</f>
        <v>0</v>
      </c>
      <c r="HP219" s="710">
        <f>COUNTIF(beosztás!$LA221:$MD221,"BN")*12+COUNTIF(beosztás!$LA221:$MD221,"BÉ")*12+COUNTIF(beosztás!$LA221:$MD221,"BDE")*8+COUNTIF(beosztás!$LA221:$MD221,"BDU")*8+COUNTIF(beosztás!$LA221:$MD221,"BÉJ")*8+COUNTIF(beosztás!$LA221:$MD221,"B1")*1+COUNTIF(beosztás!$LA221:$MD221,"B2")*2+COUNTIF(beosztás!$LA221:$MD221,"B3")*3+COUNTIF(beosztás!$KZ221:$MC221,"B5")*5+COUNTIF(beosztás!$KZ221:$MC221,"B6")*6+COUNTIF(beosztás!$KZ221:$MC221,"B7")*7+COUNTIF(beosztás!$KZ221:$MC221,"B8")*8+COUNTIF(beosztás!$LA221:$MD221,"B9")*9+COUNTIF(beosztás!$LA221:$MD221,"B10")*10+COUNTIF(beosztás!$LA221:$MD221,"B11")*11+COUNTIF(beosztás!$LA221:$MD221,"B12")*12+COUNTIF(beosztás!$LA221:$MD221,"BP")*0</f>
        <v>0</v>
      </c>
      <c r="HQ219" s="24">
        <f t="shared" si="1005"/>
        <v>0</v>
      </c>
      <c r="HR219" s="710">
        <f>IF(C219="",0,alapadatok!$AN$12)</f>
        <v>0</v>
      </c>
      <c r="HS219" s="19">
        <f t="shared" si="954"/>
        <v>0</v>
      </c>
      <c r="HT219" s="907">
        <f t="shared" si="1006"/>
        <v>0</v>
      </c>
      <c r="HU219" s="42"/>
      <c r="HV219" s="709">
        <f>COUNTIF(beosztás!$ME221:$NI221,"DE")*8</f>
        <v>0</v>
      </c>
      <c r="HW219" s="710">
        <f>COUNTIF(beosztás!$ME221:$NI221,"DU")*8</f>
        <v>0</v>
      </c>
      <c r="HX219" s="710">
        <f>COUNTIF(beosztás!$ME221:$NI221,"ÉJ")*8</f>
        <v>0</v>
      </c>
      <c r="HY219" s="710">
        <f>COUNTIF(beosztás!$ME221:$NI221,"N")*12</f>
        <v>0</v>
      </c>
      <c r="HZ219" s="710">
        <f>COUNTIF(beosztás!$ME221:$NI221,"É")*12</f>
        <v>0</v>
      </c>
      <c r="IA219" s="710">
        <f>SUM(beosztás!$ME221:$NI221)</f>
        <v>0</v>
      </c>
      <c r="IB219" s="710">
        <f>(COUNTIF(beosztás!$ME221:$NI221,"SN")*12)+(COUNTIF(beosztás!$ME221:$NI221,"SDE")*8)+(COUNTIF(beosztás!$ME221:$NI221,"SDU")*8)+(COUNTIF(beosztás!$ME221:$NI221,"SÉ")*12)+(COUNTIF(beosztás!$ME221:$NI221,"SÉJ")*8)+(COUNTIF(beosztás!$ME221:$NI221,"S1")*1)+(COUNTIF(beosztás!$ME221:$NI221,"S2")*2)+(COUNTIF(beosztás!$ME221:$NI221,"S3")*3)+(COUNTIF(beosztás!$ME221:$NI221,"S4")*4)+(COUNTIF(beosztás!$ME221:$NI221,"S5")*5)+(COUNTIF(beosztás!$ME221:$NI221,"S6")*6)+(COUNTIF(beosztás!$ME221:$NI221,"S7")*7)+(COUNTIF(beosztás!$ME221:$NI221,"S8")*8)+(COUNTIF(beosztás!$ME221:$NI221,"S9")*9)+(COUNTIF(beosztás!$ME221:$NI221,"S10")*10)+(COUNTIF(beosztás!$ME221:$NI221,"S11")*11)+(COUNTIF(beosztás!$ME221:$NI221,"S12")*12)</f>
        <v>0</v>
      </c>
      <c r="IC219" s="710">
        <f>COUNTIF(beosztás!$ME221:$NI221,"FÜ")*8</f>
        <v>0</v>
      </c>
      <c r="ID219" s="710">
        <f>COUNTIF(beosztás!$ME221:$NI221,"BN")*12+COUNTIF(beosztás!$ME221:$NI221,"BÉ")*12+COUNTIF(beosztás!$ME221:$NI221,"BDE")*8+COUNTIF(beosztás!$ME221:$NI221,"BDU")*8+COUNTIF(beosztás!$ME221:$NI221,"BÉJ")*8+COUNTIF(beosztás!$ME221:$NI221,"B1")*1+COUNTIF(beosztás!$ME221:$NI221,"B2")*2+COUNTIF(beosztás!$ME221:$NI221,"B3")*3+COUNTIF(beosztás!$ME221:$NI221,"B5")*5+COUNTIF(beosztás!$ME221:$NI221,"B6")*6+COUNTIF(beosztás!$ME221:$NI221,"B7")*7+COUNTIF(beosztás!$ME221:$NI221,"B8")*8+COUNTIF(beosztás!$ME221:$NI221,"B9")*9+COUNTIF(beosztás!$ME221:$NI221,"B10")*10+COUNTIF(beosztás!$ME221:$NI221,"B11")*11+COUNTIF(beosztás!$ME221:$NI221,"B12")*12+COUNTIF(beosztás!$ME221:$NI221,"BP")*0</f>
        <v>0</v>
      </c>
      <c r="IE219" s="24">
        <f t="shared" si="956"/>
        <v>0</v>
      </c>
      <c r="IF219" s="710">
        <f>IF(C219="",0,alapadatok!$AN$13)</f>
        <v>0</v>
      </c>
      <c r="IG219" s="19">
        <f t="shared" si="957"/>
        <v>0</v>
      </c>
      <c r="IH219" s="741">
        <f t="shared" si="1007"/>
        <v>0</v>
      </c>
      <c r="II219" s="42"/>
      <c r="IJ219" s="25">
        <f t="shared" si="959"/>
        <v>0</v>
      </c>
      <c r="IK219" s="24">
        <f t="shared" si="960"/>
        <v>0</v>
      </c>
      <c r="IL219" s="24">
        <f t="shared" si="961"/>
        <v>0</v>
      </c>
      <c r="IM219" s="24">
        <f t="shared" si="962"/>
        <v>0</v>
      </c>
      <c r="IN219" s="24">
        <f t="shared" si="963"/>
        <v>0</v>
      </c>
      <c r="IO219" s="24">
        <f t="shared" si="964"/>
        <v>0</v>
      </c>
      <c r="IP219" s="24">
        <f t="shared" si="965"/>
        <v>0</v>
      </c>
      <c r="IQ219" s="24">
        <f t="shared" si="966"/>
        <v>0</v>
      </c>
      <c r="IR219" s="24">
        <f t="shared" si="967"/>
        <v>0</v>
      </c>
      <c r="IS219" s="24">
        <f t="shared" si="968"/>
        <v>0</v>
      </c>
      <c r="IT219" s="24">
        <f t="shared" si="969"/>
        <v>0</v>
      </c>
      <c r="IU219" s="19">
        <f t="shared" si="970"/>
        <v>0</v>
      </c>
      <c r="IV219" s="907">
        <f t="shared" si="1008"/>
        <v>0</v>
      </c>
      <c r="IW219" s="43"/>
      <c r="JF219" s="21"/>
      <c r="JG219" s="21"/>
    </row>
    <row r="220" spans="1:267" ht="15.75" hidden="1" thickBot="1" x14ac:dyDescent="0.3">
      <c r="A220" s="75">
        <f>IF(beosztás!A222=0,"",beosztás!A222)</f>
        <v>11</v>
      </c>
      <c r="B220" s="76" t="str">
        <f>IF(beosztás!B222=0,"",beosztás!B222)</f>
        <v/>
      </c>
      <c r="C220" s="77" t="str">
        <f>IF(beosztás!C222=0,"",beosztás!C222)</f>
        <v/>
      </c>
      <c r="D220" s="78" t="str">
        <f>IF(beosztás!D222=0,"",beosztás!D222)</f>
        <v/>
      </c>
      <c r="E220" s="18"/>
      <c r="F220" s="709">
        <f>COUNTIF(beosztás!$I222:$AM222,"DE")*8</f>
        <v>0</v>
      </c>
      <c r="G220" s="710">
        <f>COUNTIF(beosztás!$I222:$AM222,"DU")*8</f>
        <v>0</v>
      </c>
      <c r="H220" s="710">
        <f>COUNTIF(beosztás!$I222:$AM222,"ÉJ")*8</f>
        <v>0</v>
      </c>
      <c r="I220" s="710">
        <f>COUNTIF(beosztás!$I222:$AM222,"N")*12</f>
        <v>0</v>
      </c>
      <c r="J220" s="710">
        <f>COUNTIF(beosztás!$I222:$AM222,"é")*12</f>
        <v>0</v>
      </c>
      <c r="K220" s="710">
        <f>SUM(beosztás!$I222:$AM222)</f>
        <v>0</v>
      </c>
      <c r="L220" s="710">
        <f>COUNTIF(beosztás!$I222:$AM222,"FÜ")*8</f>
        <v>0</v>
      </c>
      <c r="M220" s="710">
        <f>(COUNTIF(beosztás!$I222:$AM222,"SN")*12)+(COUNTIF(beosztás!$I222:$AM222,"SDE")*8)+(COUNTIF(beosztás!$I222:$AM222,"SDU")*8)+(COUNTIF(beosztás!$I222:$AM222,"S1")*1)+(COUNTIF(beosztás!$I222:$AM222,"S2")*2)+(COUNTIF(beosztás!$I222:$AM222,"S3")*3)+(COUNTIF(beosztás!$I222:$AM222,"S4")*4)+(COUNTIF(beosztás!$I222:$AM222,"S5")*5)+(COUNTIF(beosztás!$I222:$AM222,"S6")*6)+(COUNTIF(beosztás!$I222:$AM222,"S7")*7)+(COUNTIF(beosztás!$I222:$AM222,"S8")*8)+(COUNTIF(beosztás!$I222:$AM222,"S9")*9)+(COUNTIF(beosztás!$I222:$AM222,"S10")*10)+(COUNTIF(beosztás!$I222:$AM222,"S11")*11)+(COUNTIF(beosztás!$I222:$AM222,"S12")*12)+(COUNTIF(beosztás!$I222:$AM222,"SÉ")*12)+(COUNTIF(beosztás!$I222:$AM222,"SÉJ")*8)</f>
        <v>0</v>
      </c>
      <c r="N220" s="710">
        <f>COUNTIF(beosztás!$I222:$AM222,"BN")*12+COUNTIF(beosztás!$I222:$AM222,"BÉ")*12+COUNTIF(beosztás!$I222:$AM222,"BDE")*8+COUNTIF(beosztás!$I222:$AM222,"BDU")*8+COUNTIF(beosztás!$I222:$AM222,"BÉJ")*8+COUNTIF(beosztás!$I222:$AM222,"B1")*1+COUNTIF(beosztás!$I222:$AM222,"B2")*2+COUNTIF(beosztás!$I222:$AM222,"B3")*3+COUNTIF(beosztás!$I222:$AM222,"B5")*5+COUNTIF(beosztás!$I222:$AM222,"B6")*6+COUNTIF(beosztás!$I222:$AM222,"B7")*7+COUNTIF(beosztás!$I222:$AM222,"B8")*8+COUNTIF(beosztás!$I222:$AM222,"B9")*9+COUNTIF(beosztás!$I222:$AM222,"B10")*10+COUNTIF(beosztás!$I222:$AM222,"B11")*11+COUNTIF(beosztás!$I222:$AM222,"B12")*12+COUNTIF(beosztás!$I222:$AM222,"BP")*0</f>
        <v>0</v>
      </c>
      <c r="O220" s="24">
        <f t="shared" si="972"/>
        <v>0</v>
      </c>
      <c r="P220" s="710">
        <f>IF(C220="",0,alapadatok!$AN$2)</f>
        <v>0</v>
      </c>
      <c r="Q220" s="19">
        <f t="shared" si="906"/>
        <v>0</v>
      </c>
      <c r="R220" s="741">
        <f t="shared" si="973"/>
        <v>0</v>
      </c>
      <c r="S220" s="40"/>
      <c r="T220" s="709">
        <f>COUNTIF(beosztás!$AN222:$BO222,"DE")*8</f>
        <v>0</v>
      </c>
      <c r="U220" s="710">
        <f>COUNTIF(beosztás!$AN222:$BO222,"DU")*8</f>
        <v>0</v>
      </c>
      <c r="V220" s="710">
        <f>COUNTIF(beosztás!$AN222:$BO222,"ÉJ")*8</f>
        <v>0</v>
      </c>
      <c r="W220" s="710">
        <f>COUNTIF(beosztás!$AN222:$BO222,"N")*12</f>
        <v>0</v>
      </c>
      <c r="X220" s="710">
        <f>COUNTIF(beosztás!$AN222:$BO222,"É")*12</f>
        <v>0</v>
      </c>
      <c r="Y220" s="710">
        <f>SUM(beosztás!$AN222:$BO222)</f>
        <v>0</v>
      </c>
      <c r="Z220" s="710">
        <f>(COUNTIF(beosztás!$AN222:$BO222,"SN")*12)+(COUNTIF(beosztás!$AN222:$BO222,"SDE")*8)+(COUNTIF(beosztás!$AN222:$BO222,"SDU")*8)+(COUNTIF(beosztás!$AN222:$BO222,"SÉ")*12)+(COUNTIF(beosztás!$AN222:$BO222,"SÉJ")*8)+(COUNTIF(beosztás!$AN222:$BO222,"S1")*1)+(COUNTIF(beosztás!$AN222:$BO222,"S2")*2)+(COUNTIF(beosztás!$AN222:$BO222,"S3")*3)+(COUNTIF(beosztás!$AN222:$BO222,"S4")*4)+(COUNTIF(beosztás!$AN222:$BO222,"S5")*5)+(COUNTIF(beosztás!$AN222:$BO222,"S6")*6)+(COUNTIF(beosztás!$AN222:$BO222,"S7")*7)+(COUNTIF(beosztás!$AN222:$BO222,"S8")*8)+(COUNTIF(beosztás!$AN222:$BO222,"S9")*9)+(COUNTIF(beosztás!$AN222:$BO222,"S10")*10)+(COUNTIF(beosztás!$AN222:$BO222,"S11")*11)+(COUNTIF(beosztás!$AN222:$BO222,"S12")*12)</f>
        <v>0</v>
      </c>
      <c r="AA220" s="710">
        <f>COUNTIF(beosztás!$AN222:$BO222,"FÜ")*8</f>
        <v>0</v>
      </c>
      <c r="AB220" s="710">
        <f>COUNTIF(beosztás!$AN222:$BO222,"BN")*12+COUNTIF(beosztás!$AN222:$BO222,"BÉ")*12+COUNTIF(beosztás!$AN222:$BO222,"BDE")*8+COUNTIF(beosztás!$AN222:$BO222,"BDU")*8+COUNTIF(beosztás!$AN222:$BO222,"BÉJ")*8+COUNTIF(beosztás!$AN222:$BO222,"B1")*1+COUNTIF(beosztás!$AN222:$BO222,"B2")*2+COUNTIF(beosztás!$AN222:$BO222,"B3")*3+COUNTIF(beosztás!$AN222:$BO222,"B5")*5+COUNTIF(beosztás!$AN222:$BO222,"B6")*6+COUNTIF(beosztás!$AN222:$BO222,"B7")*7+COUNTIF(beosztás!$AN222:$BO222,"B8")*8+COUNTIF(beosztás!$AN222:$BO222,"B9")*9+COUNTIF(beosztás!$AN222:$BO222,"B10")*10+COUNTIF(beosztás!$AN222:$BO222,"B11")*11+COUNTIF(beosztás!$AN222:$BO222,"B12")*12+COUNTIF(beosztás!$AN222:$BO222,"BP")*0</f>
        <v>0</v>
      </c>
      <c r="AC220" s="24">
        <f t="shared" si="974"/>
        <v>0</v>
      </c>
      <c r="AD220" s="710">
        <f>IF(C220="",0,alapadatok!$AN$3)</f>
        <v>0</v>
      </c>
      <c r="AE220" s="19">
        <f t="shared" ref="AE220:AE224" si="1009">AC220-AD220</f>
        <v>0</v>
      </c>
      <c r="AF220" s="741">
        <f t="shared" si="975"/>
        <v>0</v>
      </c>
      <c r="AG220" s="40"/>
      <c r="AH220" s="25">
        <f t="shared" si="976"/>
        <v>0</v>
      </c>
      <c r="AI220" s="24">
        <f t="shared" si="977"/>
        <v>0</v>
      </c>
      <c r="AJ220" s="24">
        <f t="shared" si="978"/>
        <v>0</v>
      </c>
      <c r="AK220" s="24">
        <f t="shared" si="979"/>
        <v>0</v>
      </c>
      <c r="AL220" s="24">
        <f t="shared" si="980"/>
        <v>0</v>
      </c>
      <c r="AM220" s="24">
        <f t="shared" si="981"/>
        <v>0</v>
      </c>
      <c r="AN220" s="24">
        <f t="shared" si="982"/>
        <v>0</v>
      </c>
      <c r="AO220" s="24">
        <f t="shared" si="983"/>
        <v>0</v>
      </c>
      <c r="AP220" s="24">
        <f t="shared" ref="AP220:AP224" si="1010">N220+AB220</f>
        <v>0</v>
      </c>
      <c r="AQ220" s="24">
        <f t="shared" ref="AQ220:AQ224" si="1011">O220+AC220</f>
        <v>0</v>
      </c>
      <c r="AR220" s="24">
        <f t="shared" ref="AR220:AR224" si="1012">P220+AD220</f>
        <v>0</v>
      </c>
      <c r="AS220" s="19">
        <f t="shared" ref="AS220:AS224" si="1013">AQ220-AR220</f>
        <v>0</v>
      </c>
      <c r="AT220" s="741">
        <f t="shared" si="984"/>
        <v>0</v>
      </c>
      <c r="AU220" s="41"/>
      <c r="AV220" s="709">
        <f>COUNTIF(beosztás!$BP222:$CT222,"DE")*8</f>
        <v>0</v>
      </c>
      <c r="AW220" s="710">
        <f>COUNTIF(beosztás!$BP222:$CT222,"DU")*8</f>
        <v>0</v>
      </c>
      <c r="AX220" s="710">
        <f>COUNTIF(beosztás!$BP222:$CT222,"ÉJ")*8</f>
        <v>0</v>
      </c>
      <c r="AY220" s="710">
        <f>COUNTIF(beosztás!$BP222:$CT222,"N")*12</f>
        <v>0</v>
      </c>
      <c r="AZ220" s="710">
        <f>COUNTIF(beosztás!$BP222:$CT222,"é")*12</f>
        <v>0</v>
      </c>
      <c r="BA220" s="710">
        <f>SUM(beosztás!$BP222:$CT222)</f>
        <v>0</v>
      </c>
      <c r="BB220" s="710">
        <f>COUNTIF(beosztás!$BP222:$CT222,"FÜ")*8</f>
        <v>0</v>
      </c>
      <c r="BC220" s="897">
        <f>(COUNTIF(beosztás!$BP222:$CT222,"SN")*12)+(COUNTIF(beosztás!$BP222:$CT222,"SDE")*8)+(COUNTIF(beosztás!$BP222:$CT222,"SDU")*8)+(COUNTIF(beosztás!$BP222:$CT222,"SÉ")*12)+(COUNTIF(beosztás!$BP222:$CT222,"SÉJ")*8)+(COUNTIF(beosztás!$BP222:$CT222,"S1")*1)+(COUNTIF(beosztás!$BP222:$CT222,"S2")*2)+(COUNTIF(beosztás!$BP222:$CT222,"S3")*3)+(COUNTIF(beosztás!$BP222:$CT222,"S4")*4)+(COUNTIF(beosztás!$BP222:$CT222,"S5")*5)+(COUNTIF(beosztás!$BP222:$CT222,"S6")*6)+(COUNTIF(beosztás!$BP222:$CT222,"S7")*7)+(COUNTIF(beosztás!$BP222:$CT222,"S8")*8)+(COUNTIF(beosztás!$BP222:$CT222,"S9")*9)+(COUNTIF(beosztás!$BP222:$CT222,"S10")*10)+(COUNTIF(beosztás!$BP222:$CT222,"S11")*11)+(COUNTIF(beosztás!$BP222:$CT222,"S12")*12)</f>
        <v>0</v>
      </c>
      <c r="BD220" s="710">
        <f>COUNTIF(beosztás!$BP222:$CT222,"BN")*12+COUNTIF(beosztás!$BP222:$CT222,"BÉ")*12+COUNTIF(beosztás!$BP222:$CT222,"BDE")*8+COUNTIF(beosztás!$BP222:$CT222,"BDU")*8+COUNTIF(beosztás!$BP222:$CT222,"BÉJ")*8+COUNTIF(beosztás!$BP222:$CT222,"B1")*1+COUNTIF(beosztás!$BP222:$CT222,"B2")*2+COUNTIF(beosztás!$BP222:$CT222,"B3")*3+COUNTIF(beosztás!$BP222:$CT222,"B5")*5+COUNTIF(beosztás!$BP222:$CT222,"B6")*6+COUNTIF(beosztás!$BP222:$CT222,"B7")*7+COUNTIF(beosztás!$BP222:$CT222,"B8")*8+COUNTIF(beosztás!$BP222:$CT222,"B9")*9+COUNTIF(beosztás!$BP222:$CT222,"B10")*10+COUNTIF(beosztás!$BP222:$CT222,"B11")*11+COUNTIF(beosztás!$BP222:$CT222,"B12")*12+COUNTIF(beosztás!$BP222:$CT222,"BP")*0</f>
        <v>0</v>
      </c>
      <c r="BE220" s="24">
        <f t="shared" si="985"/>
        <v>0</v>
      </c>
      <c r="BF220" s="710">
        <f>IF(C220="",0,alapadatok!$AN$4)</f>
        <v>0</v>
      </c>
      <c r="BG220" s="19">
        <f t="shared" si="920"/>
        <v>0</v>
      </c>
      <c r="BH220" s="741">
        <f>BC220/alapadatok!$AP$2</f>
        <v>0</v>
      </c>
      <c r="BI220" s="40"/>
      <c r="BJ220" s="709">
        <f>COUNTIF(beosztás!$CU222:$DX222,"DE")*8</f>
        <v>0</v>
      </c>
      <c r="BK220" s="710">
        <f>COUNTIF(beosztás!$CU222:$DX222,"DU")*8</f>
        <v>0</v>
      </c>
      <c r="BL220" s="710">
        <f>COUNTIF(beosztás!$CU222:$DX222,"ÉJ")*8</f>
        <v>0</v>
      </c>
      <c r="BM220" s="710">
        <f>COUNTIF(beosztás!$CU222:$DX222,"N")*12</f>
        <v>0</v>
      </c>
      <c r="BN220" s="710">
        <f>COUNTIF(beosztás!$CU222:$DX222,"É")*12</f>
        <v>0</v>
      </c>
      <c r="BO220" s="710">
        <f>SUM(beosztás!$CU222:$DX222)</f>
        <v>0</v>
      </c>
      <c r="BP220" s="897">
        <f>(COUNTIF(beosztás!$CU222:$DX222,"SN")*12)+(COUNTIF(beosztás!$CU222:$DX222,"SDE")*8)+(COUNTIF(beosztás!$CU222:$DX222,"SDU")*8)+(COUNTIF(beosztás!$CU222:$DX222,"SÉ")*12)+(COUNTIF(beosztás!$CU222:$DX222,"SÉJ")*8)+(COUNTIF(beosztás!$CU222:$DX222,"S1")*1)+(COUNTIF(beosztás!$CU222:$DX222,"S2")*2)+(COUNTIF(beosztás!$CU222:$DX222,"S3")*3)+(COUNTIF(beosztás!$CU222:$DX222,"S4")*4)+(COUNTIF(beosztás!$CU222:$DX222,"S5")*5)+(COUNTIF(beosztás!$CU222:$DX222,"S6")*6)+(COUNTIF(beosztás!$CU222:$DX222,"S7")*7)+(COUNTIF(beosztás!$CU222:$DX222,"S8")*8)+(COUNTIF(beosztás!$CU222:$DX222,"S9")*9)+(COUNTIF(beosztás!$CU222:$DX222,"S10")*10)+(COUNTIF(beosztás!$CU222:$DX222,"S11")*11)+(COUNTIF(beosztás!$CU222:$DX222,"S12")*12)</f>
        <v>0</v>
      </c>
      <c r="BQ220" s="710">
        <f>COUNTIF(beosztás!$CU222:$DX222,"FÜ")*8</f>
        <v>0</v>
      </c>
      <c r="BR220" s="710">
        <f>COUNTIF(beosztás!$CU222:$DX222,"BN")*12+COUNTIF(beosztás!$CU222:$DX222,"BÉ")*12+COUNTIF(beosztás!$CU222:$DX222,"BDE")*8+COUNTIF(beosztás!$CU222:$DX222,"BDU")*8+COUNTIF(beosztás!$CU222:$DX222,"BÉJ")*8+COUNTIF(beosztás!$CU222:$DX222,"B1")*1+COUNTIF(beosztás!$CU222:$DX222,"B2")*2+COUNTIF(beosztás!$CU222:$DX222,"B3")*3+COUNTIF(beosztás!$CU222:$DX222,"B5")*5+COUNTIF(beosztás!$CU222:$DX222,"B6")*6+COUNTIF(beosztás!$CU222:$DX222,"B7")*7+COUNTIF(beosztás!$CU222:$DX222,"B8")*8+COUNTIF(beosztás!$CU222:$DX222,"B9")*9+COUNTIF(beosztás!$CU222:$DX222,"B10")*10+COUNTIF(beosztás!$CU222:$DX222,"B11")*11+COUNTIF(beosztás!$CU222:$DX222,"B12")*12+COUNTIF(beosztás!$CU222:$DX222,"BP")*0</f>
        <v>0</v>
      </c>
      <c r="BS220" s="24">
        <f t="shared" si="987"/>
        <v>0</v>
      </c>
      <c r="BT220" s="710">
        <f>IF(C220="",0,alapadatok!$AN$5)</f>
        <v>0</v>
      </c>
      <c r="BU220" s="19">
        <f t="shared" si="923"/>
        <v>0</v>
      </c>
      <c r="BV220" s="741">
        <f t="shared" si="988"/>
        <v>0</v>
      </c>
      <c r="BW220" s="40"/>
      <c r="BX220" s="25">
        <f t="shared" si="925"/>
        <v>0</v>
      </c>
      <c r="BY220" s="24">
        <f t="shared" si="926"/>
        <v>0</v>
      </c>
      <c r="BZ220" s="24">
        <f t="shared" si="927"/>
        <v>0</v>
      </c>
      <c r="CA220" s="24">
        <f t="shared" si="928"/>
        <v>0</v>
      </c>
      <c r="CB220" s="24">
        <f t="shared" si="929"/>
        <v>0</v>
      </c>
      <c r="CC220" s="24">
        <f t="shared" si="930"/>
        <v>0</v>
      </c>
      <c r="CD220" s="24">
        <f t="shared" si="931"/>
        <v>0</v>
      </c>
      <c r="CE220" s="24">
        <f t="shared" si="932"/>
        <v>0</v>
      </c>
      <c r="CF220" s="24">
        <f t="shared" si="933"/>
        <v>0</v>
      </c>
      <c r="CG220" s="24">
        <f t="shared" si="934"/>
        <v>0</v>
      </c>
      <c r="CH220" s="24">
        <f t="shared" si="935"/>
        <v>0</v>
      </c>
      <c r="CI220" s="19">
        <f t="shared" si="936"/>
        <v>0</v>
      </c>
      <c r="CJ220" s="741">
        <f t="shared" si="989"/>
        <v>0</v>
      </c>
      <c r="CK220" s="41"/>
      <c r="CL220" s="709">
        <f>COUNTIF(beosztás!$DY222:$FC222,"DE")*8</f>
        <v>0</v>
      </c>
      <c r="CM220" s="710">
        <f>COUNTIF(beosztás!$DY222:$FC222,"DU")*8</f>
        <v>0</v>
      </c>
      <c r="CN220" s="710">
        <f>COUNTIF(beosztás!$DY222:$FC222,"ÉJ")*8</f>
        <v>0</v>
      </c>
      <c r="CO220" s="710">
        <f>COUNTIF(beosztás!$DY222:$FC222,"N")*12</f>
        <v>0</v>
      </c>
      <c r="CP220" s="710">
        <f>COUNTIF(beosztás!$DY222:$FC222,"é")*12</f>
        <v>0</v>
      </c>
      <c r="CQ220" s="710">
        <f>SUM(beosztás!$DY222:$FC222)</f>
        <v>0</v>
      </c>
      <c r="CR220" s="710">
        <f>COUNTIF(beosztás!$DY222:$FC222,"FÜ")*8</f>
        <v>0</v>
      </c>
      <c r="CS220" s="897">
        <f>(COUNTIF(beosztás!$DY222:$FC222,"SN")*12)+(COUNTIF(beosztás!$DY222:$FC222,"SDE")*8)+(COUNTIF(beosztás!$DY222:$FC222,"SDU")*8)+(COUNTIF(beosztás!$DY222:$FC222,"SÉ")*12)+(COUNTIF(beosztás!$DY222:$FC222,"SÉJ")*8)+(COUNTIF(beosztás!$DY222:$FC222,"S1")*1)+(COUNTIF(beosztás!$DY222:$FC222,"S2")*2)+(COUNTIF(beosztás!$DY222:$FC222,"S3")*3)+(COUNTIF(beosztás!$DY222:$FC222,"S4")*4)+(COUNTIF(beosztás!$DY222:$FC222,"S5")*5)+(COUNTIF(beosztás!$DY222:$FC222,"S6")*6)+(COUNTIF(beosztás!$DY222:$FC222,"S7")*7)+(COUNTIF(beosztás!$DY222:$FC222,"S8")*8)+(COUNTIF(beosztás!$DY222:$FC222,"S9")*9)+(COUNTIF(beosztás!$DY222:$FC222,"S10")*10)+(COUNTIF(beosztás!$DY222:$FC222,"S11")*11)+(COUNTIF(beosztás!$DY222:$FC222,"S12")*12)</f>
        <v>0</v>
      </c>
      <c r="CT220" s="710">
        <f>COUNTIF(beosztás!$DY222:$FC222,"BN")*12+COUNTIF(beosztás!$DY222:$FC222,"BÉ")*12+COUNTIF(beosztás!$DY222:$FC222,"BDE")*8+COUNTIF(beosztás!$DY222:$FC222,"BDU")*8+COUNTIF(beosztás!$DY222:$FC222,"BÉJ")*8+COUNTIF(beosztás!$DY222:$FC222,"B1")*1+COUNTIF(beosztás!$DY222:$FC222,"B2")*2+COUNTIF(beosztás!$DY222:$FC222,"B3")*3+COUNTIF(beosztás!$DY222:$FC222,"B5")*5+COUNTIF(beosztás!$DY222:$FC222,"B6")*6+COUNTIF(beosztás!$DY222:$FC222,"B7")*7+COUNTIF(beosztás!$DY222:$FC222,"B8")*8+COUNTIF(beosztás!$DY222:$FC222,"B9")*9+COUNTIF(beosztás!$DY222:$FC222,"B10")*10+COUNTIF(beosztás!$DY222:$FC222,"B11")*11+COUNTIF(beosztás!$DY222:$FC222,"B12")*12+COUNTIF(beosztás!$DY222:$FC222,"BP")*0</f>
        <v>0</v>
      </c>
      <c r="CU220" s="24">
        <f t="shared" si="990"/>
        <v>0</v>
      </c>
      <c r="CV220" s="710">
        <f>IF(C220="",0,alapadatok!$AN$6)</f>
        <v>0</v>
      </c>
      <c r="CW220" s="19">
        <f t="shared" si="863"/>
        <v>0</v>
      </c>
      <c r="CX220" s="907">
        <f t="shared" si="991"/>
        <v>0</v>
      </c>
      <c r="CY220" s="40"/>
      <c r="CZ220" s="709">
        <f>COUNTIF(beosztás!$FD222:$GG222,"DE")*8</f>
        <v>0</v>
      </c>
      <c r="DA220" s="710">
        <f>COUNTIF(beosztás!$FD222:$GG222,"DU")*8</f>
        <v>0</v>
      </c>
      <c r="DB220" s="710">
        <f>COUNTIF(beosztás!$FD222:$GG222,"ÉJ")*8</f>
        <v>0</v>
      </c>
      <c r="DC220" s="710">
        <f>COUNTIF(beosztás!$FD222:$GG222,"N")*12</f>
        <v>0</v>
      </c>
      <c r="DD220" s="710">
        <f>COUNTIF(beosztás!$FD222:$GG222,"É")*12</f>
        <v>0</v>
      </c>
      <c r="DE220" s="710">
        <f>SUM(beosztás!$FD222:$GG222)</f>
        <v>0</v>
      </c>
      <c r="DF220" s="897">
        <f>(COUNTIF(beosztás!$FD222:$GG222,"SN")*12)+(COUNTIF(beosztás!$FD222:$GG222,"SDE")*8)+(COUNTIF(beosztás!$FD222:$GG222,"SDU")*8)+(COUNTIF(beosztás!$FD222:$GG222,"SÉ")*12)+(COUNTIF(beosztás!$FD222:$GG222,"SÉJ")*8)+(COUNTIF(beosztás!$FD222:$GG222,"S1")*1)+(COUNTIF(beosztás!$FD222:$GG222,"S2")*2)+(COUNTIF(beosztás!$FD222:$GG222,"S3")*3)+(COUNTIF(beosztás!$FD222:$GG222,"S4")*4)+(COUNTIF(beosztás!$FD222:$GG222,"S5")*5)+(COUNTIF(beosztás!$FD222:$GG222,"S6")*6)+(COUNTIF(beosztás!$FD222:$GG222,"S7")*7)+(COUNTIF(beosztás!$FD222:$GG222,"S8")*8)+(COUNTIF(beosztás!$FD222:$GG222,"S9")*9)+(COUNTIF(beosztás!$FD222:$GG222,"S10")*10)+(COUNTIF(beosztás!$FD222:$GG222,"S11")*11)+(COUNTIF(beosztás!$FD222:$GG222,"S12")*12)</f>
        <v>0</v>
      </c>
      <c r="DG220" s="710">
        <f>COUNTIF(beosztás!$FD222:$GG222,"FÜ")*8</f>
        <v>0</v>
      </c>
      <c r="DH220" s="710">
        <f>COUNTIF(beosztás!$FD222:$GG222,"BN")*12+COUNTIF(beosztás!$FD222:$GG222,"BÉ")*12+COUNTIF(beosztás!$FD222:$GG222,"BDE")*8+COUNTIF(beosztás!$FD222:$GG222,"BDU")*8+COUNTIF(beosztás!$FD222:$GG222,"BÉJ")*8+COUNTIF(beosztás!$FD222:$GG222,"B1")*1+COUNTIF(beosztás!$FD222:$GG222,"B2")*2+COUNTIF(beosztás!$FD222:$GG222,"B3")*3+COUNTIF(beosztás!$FD222:$GG222,"B5")*5+COUNTIF(beosztás!$FD222:$GG222,"B6")*6+COUNTIF(beosztás!$FD222:$GG222,"B7")*7+COUNTIF(beosztás!$FD222:$GG222,"B8")*8+COUNTIF(beosztás!$FD222:$GG222,"B9")*9+COUNTIF(beosztás!$FD222:$GG222,"B10")*10+COUNTIF(beosztás!$FD222:$GG222,"B11")*11+COUNTIF(beosztás!$FD222:$GG222,"B12")*12+COUNTIF(beosztás!$FD222:$GG222,"BP")*0</f>
        <v>0</v>
      </c>
      <c r="DI220" s="24">
        <f t="shared" si="992"/>
        <v>0</v>
      </c>
      <c r="DJ220" s="710">
        <f>IF(C220="",0,alapadatok!$AN$7)</f>
        <v>0</v>
      </c>
      <c r="DK220" s="19">
        <f t="shared" si="864"/>
        <v>0</v>
      </c>
      <c r="DL220" s="741">
        <f t="shared" si="993"/>
        <v>0</v>
      </c>
      <c r="DM220" s="40"/>
      <c r="DN220" s="25">
        <f t="shared" si="865"/>
        <v>0</v>
      </c>
      <c r="DO220" s="24">
        <f t="shared" si="866"/>
        <v>0</v>
      </c>
      <c r="DP220" s="24">
        <f t="shared" si="867"/>
        <v>0</v>
      </c>
      <c r="DQ220" s="24">
        <f t="shared" si="868"/>
        <v>0</v>
      </c>
      <c r="DR220" s="24">
        <f t="shared" si="869"/>
        <v>0</v>
      </c>
      <c r="DS220" s="24">
        <f t="shared" si="870"/>
        <v>0</v>
      </c>
      <c r="DT220" s="24">
        <f t="shared" si="871"/>
        <v>0</v>
      </c>
      <c r="DU220" s="24">
        <f t="shared" si="872"/>
        <v>0</v>
      </c>
      <c r="DV220" s="24">
        <f t="shared" si="873"/>
        <v>0</v>
      </c>
      <c r="DW220" s="24">
        <f t="shared" si="874"/>
        <v>0</v>
      </c>
      <c r="DX220" s="24">
        <f t="shared" si="875"/>
        <v>0</v>
      </c>
      <c r="DY220" s="19">
        <f t="shared" si="876"/>
        <v>0</v>
      </c>
      <c r="DZ220" s="907">
        <f t="shared" si="994"/>
        <v>0</v>
      </c>
      <c r="EA220" s="41"/>
      <c r="EB220" s="709">
        <f>COUNTIF(beosztás!$GH222:$HL222,"DE")*8</f>
        <v>0</v>
      </c>
      <c r="EC220" s="710">
        <f>COUNTIF(beosztás!$GH222:$HL222,"DU")*8</f>
        <v>0</v>
      </c>
      <c r="ED220" s="710">
        <f>COUNTIF(beosztás!$GH222:$HL222,"ÉJ")*8</f>
        <v>0</v>
      </c>
      <c r="EE220" s="710">
        <f>COUNTIF(beosztás!$GH222:$HL222,"N")*12</f>
        <v>0</v>
      </c>
      <c r="EF220" s="710">
        <f>COUNTIF(beosztás!$GH222:$HL222,"é")*12</f>
        <v>0</v>
      </c>
      <c r="EG220" s="710">
        <f>SUM(beosztás!$GH222:$HL222)</f>
        <v>0</v>
      </c>
      <c r="EH220" s="710">
        <f>COUNTIF(beosztás!$GH222:$HL222,"FÜ")*8</f>
        <v>0</v>
      </c>
      <c r="EI220" s="897">
        <f>(COUNTIF(beosztás!$GH222:$HL222,"SN")*12)+(COUNTIF(beosztás!$GH222:$HL222,"SDE")*8)+(COUNTIF(beosztás!$GH222:$HL222,"SDU")*8)+(COUNTIF(beosztás!$GH222:$HL222,"SÉ")*12)+(COUNTIF(beosztás!$GH222:$HL222,"SÉJ")*8)+(COUNTIF(beosztás!$GH222:$HL222,"S1")*1)+(COUNTIF(beosztás!$GH222:$HL222,"S2")*2)+(COUNTIF(beosztás!$GH222:$HL222,"S3")*3)+(COUNTIF(beosztás!$GH222:$HL222,"S4")*4)+(COUNTIF(beosztás!$GH222:$HL222,"S5")*5)+(COUNTIF(beosztás!$GH222:$HL222,"S6")*6)+(COUNTIF(beosztás!$GH222:$HL222,"S7")*7)+(COUNTIF(beosztás!$GH222:$HL222,"S8")*8)+(COUNTIF(beosztás!$GH222:$HL222,"S9")*9)+(COUNTIF(beosztás!$GH222:$HL222,"S10")*10)+(COUNTIF(beosztás!$GH222:$HL222,"S11")*11)+(COUNTIF(beosztás!$GH222:$HL222,"S12")*12)</f>
        <v>0</v>
      </c>
      <c r="EJ220" s="710">
        <f>COUNTIF(beosztás!$GH222:$HL222,"BN")*12+COUNTIF(beosztás!$GH222:$HL222,"BÉ")*12+COUNTIF(beosztás!$GH222:$HL222,"BDE")*8+COUNTIF(beosztás!$GH222:$HL222,"BDU")*8+COUNTIF(beosztás!$GH222:$HL222,"BÉJ")*8+COUNTIF(beosztás!$GH222:$HL222,"B1")*1+COUNTIF(beosztás!$GH222:$HL222,"B2")*2+COUNTIF(beosztás!$GH222:$HL222,"B3")*3+COUNTIF(beosztás!$GH222:$HL222,"B5")*5+COUNTIF(beosztás!$GH222:$HL222,"B6")*6+COUNTIF(beosztás!$GH222:$HL222,"B7")*7+COUNTIF(beosztás!$GH222:$HL222,"B8")*8+COUNTIF(beosztás!$GH222:$HL222,"B9")*9+COUNTIF(beosztás!$GH222:$HL222,"B10")*10+COUNTIF(beosztás!$GH222:$HL222,"B11")*11+COUNTIF(beosztás!$GH222:$HL222,"B12")*12+COUNTIF(beosztás!$GH222:$HL222,"BP")*0</f>
        <v>0</v>
      </c>
      <c r="EK220" s="24">
        <f t="shared" si="995"/>
        <v>0</v>
      </c>
      <c r="EL220" s="710">
        <f>IF(C220="",0,alapadatok!$AN$8)</f>
        <v>0</v>
      </c>
      <c r="EM220" s="19">
        <f t="shared" si="877"/>
        <v>0</v>
      </c>
      <c r="EN220" s="907">
        <f t="shared" si="996"/>
        <v>0</v>
      </c>
      <c r="EO220" s="40"/>
      <c r="EP220" s="709">
        <f>COUNTIF(beosztás!$HM222:$IQ222,"DE")*8</f>
        <v>0</v>
      </c>
      <c r="EQ220" s="710">
        <f>COUNTIF(beosztás!$HM222:$IQ222,"DU")*8</f>
        <v>0</v>
      </c>
      <c r="ER220" s="710">
        <f>COUNTIF(beosztás!$HM222:$IQ222,"ÉJ")*8</f>
        <v>0</v>
      </c>
      <c r="ES220" s="710">
        <f>COUNTIF(beosztás!$HM222:$IQ222,"N")*12</f>
        <v>0</v>
      </c>
      <c r="ET220" s="710">
        <f>COUNTIF(beosztás!$HM222:$IQ222,"É")*12</f>
        <v>0</v>
      </c>
      <c r="EU220" s="710">
        <f>SUM(beosztás!$HM222:$IQ222)</f>
        <v>0</v>
      </c>
      <c r="EV220" s="897">
        <f>(COUNTIF(beosztás!$HM222:$IQ222,"SN")*12)+(COUNTIF(beosztás!$HM222:$IQ222,"SDE")*8)+(COUNTIF(beosztás!$HM222:$IQ222,"SDU")*8)+(COUNTIF(beosztás!$HM222:$IQ222,"SÉ")*12)+(COUNTIF(beosztás!$HM222:$IQ222,"SÉJ")*8)+(COUNTIF(beosztás!$HM222:$IQ222,"S1")*1)+(COUNTIF(beosztás!$HM222:$IQ222,"S2")*2)+(COUNTIF(beosztás!$HM222:$IQ222,"S3")*3)+(COUNTIF(beosztás!$HM222:$IQ222,"S4")*4)+(COUNTIF(beosztás!$HM222:$IQ222,"S5")*5)+(COUNTIF(beosztás!$HM222:$IQ222,"S6")*6)+(COUNTIF(beosztás!$HM222:$IQ222,"S7")*7)+(COUNTIF(beosztás!$HM222:$IQ222,"S8")*8)+(COUNTIF(beosztás!$HM222:$IQ222,"S9")*9)+(COUNTIF(beosztás!$HM222:$IQ222,"S10")*10)+(COUNTIF(beosztás!$HM222:$IQ222,"S11")*11)+(COUNTIF(beosztás!$HM222:$IQ222,"S12")*12)</f>
        <v>0</v>
      </c>
      <c r="EW220" s="710">
        <f>COUNTIF(beosztás!$HM222:$IQ222,"FÜ")*8</f>
        <v>0</v>
      </c>
      <c r="EX220" s="710">
        <f>COUNTIF(beosztás!$HM222:$IQ222,"BN")*12+COUNTIF(beosztás!$HM222:$IQ222,"BÉ")*12+COUNTIF(beosztás!$HM222:$IQ222,"BDE")*8+COUNTIF(beosztás!$HM222:$IQ222,"BDU")*8+COUNTIF(beosztás!$HM222:$IQ222,"BÉJ")*8+COUNTIF(beosztás!$HM222:$IQ222,"B1")*1+COUNTIF(beosztás!$HM222:$IQ222,"B2")*2+COUNTIF(beosztás!$HM222:$IQ222,"B3")*3+COUNTIF(beosztás!$HM222:$IQ222,"B5")*5+COUNTIF(beosztás!$HM222:$IQ222,"B6")*6+COUNTIF(beosztás!$HM222:$IQ222,"B7")*7+COUNTIF(beosztás!$HM222:$IQ222,"B8")*8+COUNTIF(beosztás!$HM222:$IQ222,"B9")*9+COUNTIF(beosztás!$HM222:$IQ222,"B10")*10+COUNTIF(beosztás!$HM222:$IQ222,"B11")*11+COUNTIF(beosztás!$HM222:$IQ222,"B12")*12+COUNTIF(beosztás!$HM222:$IQ222,"BP")*0</f>
        <v>0</v>
      </c>
      <c r="EY220" s="24">
        <f t="shared" si="997"/>
        <v>0</v>
      </c>
      <c r="EZ220" s="710">
        <f>IF(C220="",0,alapadatok!$AN$9)</f>
        <v>0</v>
      </c>
      <c r="FA220" s="19">
        <f t="shared" si="878"/>
        <v>0</v>
      </c>
      <c r="FB220" s="907">
        <f t="shared" si="998"/>
        <v>0</v>
      </c>
      <c r="FC220" s="40"/>
      <c r="FD220" s="25">
        <f t="shared" si="879"/>
        <v>0</v>
      </c>
      <c r="FE220" s="24">
        <f t="shared" si="880"/>
        <v>0</v>
      </c>
      <c r="FF220" s="24">
        <f t="shared" si="881"/>
        <v>0</v>
      </c>
      <c r="FG220" s="24">
        <f t="shared" si="882"/>
        <v>0</v>
      </c>
      <c r="FH220" s="24">
        <f t="shared" si="883"/>
        <v>0</v>
      </c>
      <c r="FI220" s="24">
        <f t="shared" si="884"/>
        <v>0</v>
      </c>
      <c r="FJ220" s="24">
        <f t="shared" si="885"/>
        <v>0</v>
      </c>
      <c r="FK220" s="24">
        <f t="shared" si="886"/>
        <v>0</v>
      </c>
      <c r="FL220" s="24">
        <f t="shared" si="887"/>
        <v>0</v>
      </c>
      <c r="FM220" s="24">
        <f t="shared" si="888"/>
        <v>0</v>
      </c>
      <c r="FN220" s="24">
        <f t="shared" si="889"/>
        <v>0</v>
      </c>
      <c r="FO220" s="19">
        <f t="shared" si="890"/>
        <v>0</v>
      </c>
      <c r="FP220" s="907">
        <f t="shared" si="999"/>
        <v>0</v>
      </c>
      <c r="FQ220" s="41"/>
      <c r="FR220" s="709">
        <f>COUNTIF(beosztás!$IR222:$JU222,"DE")*8</f>
        <v>0</v>
      </c>
      <c r="FS220" s="710">
        <f>COUNTIF(beosztás!$IR222:$JU222,"DU")*8</f>
        <v>0</v>
      </c>
      <c r="FT220" s="710">
        <f>COUNTIF(beosztás!$IR222:$JU222,"ÉJ")*8</f>
        <v>0</v>
      </c>
      <c r="FU220" s="710">
        <f>COUNTIF(beosztás!$IR222:$JU222,"N")*12</f>
        <v>0</v>
      </c>
      <c r="FV220" s="710">
        <f>COUNTIF(beosztás!$IR222:$JU222,"é")*12</f>
        <v>0</v>
      </c>
      <c r="FW220" s="710">
        <f>SUM(beosztás!$IR222:$JU222)</f>
        <v>0</v>
      </c>
      <c r="FX220" s="710">
        <f>COUNTIF(beosztás!$IR222:$JU222,"FÜ")*8</f>
        <v>0</v>
      </c>
      <c r="FY220" s="897">
        <f>(COUNTIF(beosztás!$IR222:$JU222,"SN")*12)+(COUNTIF(beosztás!$IR222:$JU222,"SDE")*8)+(COUNTIF(beosztás!$IR222:$JU222,"SDU")*8)+(COUNTIF(beosztás!$IR222:$JU222,"SÉ")*12)+(COUNTIF(beosztás!$IR222:$JU222,"SÉJ")*8)+(COUNTIF(beosztás!$IR222:$JU222,"S1")*1)+(COUNTIF(beosztás!$IR222:$JU222,"S2")*2)+(COUNTIF(beosztás!$IR222:$JU222,"S3")*3)+(COUNTIF(beosztás!$IR222:$JU222,"S4")*4)+(COUNTIF(beosztás!$IR222:$JU222,"S5")*5)+(COUNTIF(beosztás!$IR222:$JU222,"S6")*6)+(COUNTIF(beosztás!$IR222:$JU222,"S7")*7)+(COUNTIF(beosztás!$IR222:$JU222,"S8")*8)+(COUNTIF(beosztás!$IR222:$JU222,"S9")*9)+(COUNTIF(beosztás!$IR222:$JU222,"S10")*10)+(COUNTIF(beosztás!$IR222:$JU222,"S11")*11)+(COUNTIF(beosztás!$IR222:$JU222,"S12")*12)</f>
        <v>0</v>
      </c>
      <c r="FZ220" s="710">
        <f>COUNTIF(beosztás!$IR222:$JU222,"BN")*12+COUNTIF(beosztás!$IR222:$JU222,"BÉ")*12+COUNTIF(beosztás!$IR222:$JU222,"BDE")*8+COUNTIF(beosztás!$IR222:$JU222,"BDU")*8+COUNTIF(beosztás!$IR222:$JU222,"BÉJ")*8+COUNTIF(beosztás!$IR222:$JU222,"B1")*1+COUNTIF(beosztás!$IR222:$JU222,"B2")*2+COUNTIF(beosztás!$IR222:$JU222,"B3")*3+COUNTIF(beosztás!$IR222:$JU222,"B5")*5+COUNTIF(beosztás!$IR222:$JU222,"B6")*6+COUNTIF(beosztás!$IR222:$JU222,"B7")*7+COUNTIF(beosztás!$IR222:$JU222,"B8")*8+COUNTIF(beosztás!$IR222:$JU222,"B9")*9+COUNTIF(beosztás!$IR222:$JU222,"B10")*10+COUNTIF(beosztás!$IR222:$JU222,"B11")*11+COUNTIF(beosztás!$IR222:$JU222,"B12")*12+COUNTIF(beosztás!$IR222:$JU222,"BP")*0</f>
        <v>0</v>
      </c>
      <c r="GA220" s="24">
        <f t="shared" si="1000"/>
        <v>0</v>
      </c>
      <c r="GB220" s="710">
        <f>IF(C220="",0,alapadatok!$AN$10)</f>
        <v>0</v>
      </c>
      <c r="GC220" s="19">
        <f t="shared" si="891"/>
        <v>0</v>
      </c>
      <c r="GD220" s="907">
        <f t="shared" si="1001"/>
        <v>0</v>
      </c>
      <c r="GE220" s="42"/>
      <c r="GF220" s="709">
        <f>COUNTIF(beosztás!$JV222:$KZ222,"DE")*8</f>
        <v>0</v>
      </c>
      <c r="GG220" s="710">
        <f>COUNTIF(beosztás!$JV222:$KZ222,"DU")*8</f>
        <v>0</v>
      </c>
      <c r="GH220" s="710">
        <f>COUNTIF(beosztás!$JV222:$KZ222,"ÉJ")*8</f>
        <v>0</v>
      </c>
      <c r="GI220" s="710">
        <f>COUNTIF(beosztás!$JV222:$KZ222,"N")*12</f>
        <v>0</v>
      </c>
      <c r="GJ220" s="710">
        <f>COUNTIF(beosztás!$JV222:$KZ222,"É")*12</f>
        <v>0</v>
      </c>
      <c r="GK220" s="710">
        <f>SUM(beosztás!$JV222:$KZ222)</f>
        <v>0</v>
      </c>
      <c r="GL220" s="897">
        <f>(COUNTIF(beosztás!$JV222:$KZ222,"SN")*12)+(COUNTIF(beosztás!$JV222:$KZ222,"SDE")*8)+(COUNTIF(beosztás!$JV222:$KZ222,"SDU")*8)+(COUNTIF(beosztás!$JV222:$KZ222,"SÉ")*12)+(COUNTIF(beosztás!$JV222:$KZ222,"SÉJ")*8)+(COUNTIF(beosztás!$JV222:$KZ222,"S1")*1)+(COUNTIF(beosztás!$JV222:$KZ222,"S2")*2)+(COUNTIF(beosztás!$JV222:$KZ222,"S3")*3)+(COUNTIF(beosztás!$JV222:$KZ222,"S4")*4)+(COUNTIF(beosztás!$JV222:$KZ222,"S5")*5)+(COUNTIF(beosztás!$JV222:$KZ222,"S6")*6)+(COUNTIF(beosztás!$JV222:$KZ222,"S7")*7)+(COUNTIF(beosztás!$JV222:$KZ222,"S8")*8)+(COUNTIF(beosztás!$JV222:$KZ222,"S9")*9)+(COUNTIF(beosztás!$JV222:$KZ222,"S10")*10)+(COUNTIF(beosztás!$JV222:$KZ222,"S11")*11)+(COUNTIF(beosztás!$JV222:$KZ222,"S12")*12)</f>
        <v>0</v>
      </c>
      <c r="GM220" s="710">
        <f>COUNTIF(beosztás!$JV222:$KZ222,"FÜ")*8</f>
        <v>0</v>
      </c>
      <c r="GN220" s="710">
        <f>COUNTIF(beosztás!$JV222:$KZ222,"BN")*12+COUNTIF(beosztás!$JV222:$KZ222,"BÉ")*12+COUNTIF(beosztás!$JV222:$KZ222,"BDE")*8+COUNTIF(beosztás!$JV222:$KZ222,"BDU")*8+COUNTIF(beosztás!$JV222:$KZ222,"BÉJ")*8+COUNTIF(beosztás!$JV222:$KZ222,"B1")*1+COUNTIF(beosztás!$JV222:$KZ222,"B2")*2+COUNTIF(beosztás!$JV222:$KZ222,"B3")*3+COUNTIF(beosztás!$JV222:$KZ222,"B5")*5+COUNTIF(beosztás!$JV222:$KZ222,"B6")*6+COUNTIF(beosztás!$JV222:$KZ222,"B7")*7+COUNTIF(beosztás!$JV222:$KZ222,"B8")*8+COUNTIF(beosztás!$JV222:$KZ222,"B9")*9+COUNTIF(beosztás!$JV222:$KZ222,"B10")*10+COUNTIF(beosztás!$JV222:$KZ222,"B11")*11+COUNTIF(beosztás!$JV222:$KZ222,"B12")*12+COUNTIF(beosztás!$JV222:$KZ222,"BP")*0</f>
        <v>0</v>
      </c>
      <c r="GO220" s="24">
        <f t="shared" si="1002"/>
        <v>0</v>
      </c>
      <c r="GP220" s="710">
        <f>IF(C220="",0,alapadatok!$AN$11)</f>
        <v>0</v>
      </c>
      <c r="GQ220" s="19">
        <f t="shared" si="892"/>
        <v>0</v>
      </c>
      <c r="GR220" s="907">
        <f t="shared" si="1003"/>
        <v>0</v>
      </c>
      <c r="GS220" s="42"/>
      <c r="GT220" s="25">
        <f t="shared" si="893"/>
        <v>0</v>
      </c>
      <c r="GU220" s="24">
        <f t="shared" si="894"/>
        <v>0</v>
      </c>
      <c r="GV220" s="24">
        <f t="shared" si="895"/>
        <v>0</v>
      </c>
      <c r="GW220" s="24">
        <f t="shared" si="896"/>
        <v>0</v>
      </c>
      <c r="GX220" s="24">
        <f t="shared" si="897"/>
        <v>0</v>
      </c>
      <c r="GY220" s="24">
        <f t="shared" si="898"/>
        <v>0</v>
      </c>
      <c r="GZ220" s="24">
        <f t="shared" si="899"/>
        <v>0</v>
      </c>
      <c r="HA220" s="24">
        <f t="shared" si="900"/>
        <v>0</v>
      </c>
      <c r="HB220" s="24">
        <f t="shared" si="901"/>
        <v>0</v>
      </c>
      <c r="HC220" s="24">
        <f t="shared" si="902"/>
        <v>0</v>
      </c>
      <c r="HD220" s="24">
        <f t="shared" si="903"/>
        <v>0</v>
      </c>
      <c r="HE220" s="19">
        <f t="shared" si="904"/>
        <v>0</v>
      </c>
      <c r="HF220" s="907">
        <f t="shared" si="1004"/>
        <v>0</v>
      </c>
      <c r="HG220" s="41"/>
      <c r="HH220" s="709">
        <f>COUNTIF(beosztás!$LA222:$MD222,"DE")*8</f>
        <v>0</v>
      </c>
      <c r="HI220" s="710">
        <f>COUNTIF(beosztás!$LA222:$MD222,"DU")*8</f>
        <v>0</v>
      </c>
      <c r="HJ220" s="710">
        <f>COUNTIF(beosztás!$LA222:$MD222,"ÉJ")*8</f>
        <v>0</v>
      </c>
      <c r="HK220" s="710">
        <f>COUNTIF(beosztás!$LA222:$MD222,"N")*12</f>
        <v>0</v>
      </c>
      <c r="HL220" s="710">
        <f>COUNTIF(beosztás!$LA222:$MD222,"é")*12</f>
        <v>0</v>
      </c>
      <c r="HM220" s="710">
        <f>SUM(beosztás!$LA222:$MD222)</f>
        <v>0</v>
      </c>
      <c r="HN220" s="710">
        <f>COUNTIF(beosztás!$LA222:$MD222,"FÜ")*8</f>
        <v>0</v>
      </c>
      <c r="HO220" s="897">
        <f>(COUNTIF(beosztás!$LA222:$MD222,"SN")*12)+(COUNTIF(beosztás!$LA222:$MD222,"SDE")*8)+(COUNTIF(beosztás!$LA222:$MD222,"SDU")*8)+(COUNTIF(beosztás!$LA222:$MD222,"SÉ")*12)+(COUNTIF(beosztás!$LA222:$MD222,"SÉJ")*8)+(COUNTIF(beosztás!$LA222:$MD222,"S1")*1)+(COUNTIF(beosztás!$LA222:$MD222,"S2")*2)+(COUNTIF(beosztás!$LA222:$MD222,"S3")*3)+(COUNTIF(beosztás!$LA222:$MD222,"S4")*4)+(COUNTIF(beosztás!$LA222:$MD222,"S5")*5)+(COUNTIF(beosztás!$LA222:$MD222,"S6")*6)+(COUNTIF(beosztás!$LA222:$MD222,"S7")*7)+(COUNTIF(beosztás!$LA222:$MD222,"S8")*8)+(COUNTIF(beosztás!$LA222:$MD222,"S9")*9)+(COUNTIF(beosztás!$LA222:$MD222,"S10")*10)+(COUNTIF(beosztás!$LA222:$MD222,"S11")*11)+(COUNTIF(beosztás!$LA222:$MD222,"S12")*12)</f>
        <v>0</v>
      </c>
      <c r="HP220" s="710">
        <f>COUNTIF(beosztás!$LA222:$MD222,"BN")*12+COUNTIF(beosztás!$LA222:$MD222,"BÉ")*12+COUNTIF(beosztás!$LA222:$MD222,"BDE")*8+COUNTIF(beosztás!$LA222:$MD222,"BDU")*8+COUNTIF(beosztás!$LA222:$MD222,"BÉJ")*8+COUNTIF(beosztás!$LA222:$MD222,"B1")*1+COUNTIF(beosztás!$LA222:$MD222,"B2")*2+COUNTIF(beosztás!$LA222:$MD222,"B3")*3+COUNTIF(beosztás!$KZ222:$MC222,"B5")*5+COUNTIF(beosztás!$KZ222:$MC222,"B6")*6+COUNTIF(beosztás!$KZ222:$MC222,"B7")*7+COUNTIF(beosztás!$KZ222:$MC222,"B8")*8+COUNTIF(beosztás!$LA222:$MD222,"B9")*9+COUNTIF(beosztás!$LA222:$MD222,"B10")*10+COUNTIF(beosztás!$LA222:$MD222,"B11")*11+COUNTIF(beosztás!$LA222:$MD222,"B12")*12+COUNTIF(beosztás!$LA222:$MD222,"BP")*0</f>
        <v>0</v>
      </c>
      <c r="HQ220" s="24">
        <f t="shared" si="1005"/>
        <v>0</v>
      </c>
      <c r="HR220" s="710">
        <f>IF(C220="",0,alapadatok!$AN$12)</f>
        <v>0</v>
      </c>
      <c r="HS220" s="19">
        <f t="shared" si="954"/>
        <v>0</v>
      </c>
      <c r="HT220" s="907">
        <f t="shared" si="1006"/>
        <v>0</v>
      </c>
      <c r="HU220" s="42"/>
      <c r="HV220" s="709">
        <f>COUNTIF(beosztás!$ME222:$NI222,"DE")*8</f>
        <v>0</v>
      </c>
      <c r="HW220" s="710">
        <f>COUNTIF(beosztás!$ME222:$NI222,"DU")*8</f>
        <v>0</v>
      </c>
      <c r="HX220" s="710">
        <f>COUNTIF(beosztás!$ME222:$NI222,"ÉJ")*8</f>
        <v>0</v>
      </c>
      <c r="HY220" s="710">
        <f>COUNTIF(beosztás!$ME222:$NI222,"N")*12</f>
        <v>0</v>
      </c>
      <c r="HZ220" s="710">
        <f>COUNTIF(beosztás!$ME222:$NI222,"É")*12</f>
        <v>0</v>
      </c>
      <c r="IA220" s="710">
        <f>SUM(beosztás!$ME222:$NI222)</f>
        <v>0</v>
      </c>
      <c r="IB220" s="710">
        <f>(COUNTIF(beosztás!$ME222:$NI222,"SN")*12)+(COUNTIF(beosztás!$ME222:$NI222,"SDE")*8)+(COUNTIF(beosztás!$ME222:$NI222,"SDU")*8)+(COUNTIF(beosztás!$ME222:$NI222,"SÉ")*12)+(COUNTIF(beosztás!$ME222:$NI222,"SÉJ")*8)+(COUNTIF(beosztás!$ME222:$NI222,"S1")*1)+(COUNTIF(beosztás!$ME222:$NI222,"S2")*2)+(COUNTIF(beosztás!$ME222:$NI222,"S3")*3)+(COUNTIF(beosztás!$ME222:$NI222,"S4")*4)+(COUNTIF(beosztás!$ME222:$NI222,"S5")*5)+(COUNTIF(beosztás!$ME222:$NI222,"S6")*6)+(COUNTIF(beosztás!$ME222:$NI222,"S7")*7)+(COUNTIF(beosztás!$ME222:$NI222,"S8")*8)+(COUNTIF(beosztás!$ME222:$NI222,"S9")*9)+(COUNTIF(beosztás!$ME222:$NI222,"S10")*10)+(COUNTIF(beosztás!$ME222:$NI222,"S11")*11)+(COUNTIF(beosztás!$ME222:$NI222,"S12")*12)</f>
        <v>0</v>
      </c>
      <c r="IC220" s="710">
        <f>COUNTIF(beosztás!$ME222:$NI222,"FÜ")*8</f>
        <v>0</v>
      </c>
      <c r="ID220" s="710">
        <f>COUNTIF(beosztás!$ME222:$NI222,"BN")*12+COUNTIF(beosztás!$ME222:$NI222,"BÉ")*12+COUNTIF(beosztás!$ME222:$NI222,"BDE")*8+COUNTIF(beosztás!$ME222:$NI222,"BDU")*8+COUNTIF(beosztás!$ME222:$NI222,"BÉJ")*8+COUNTIF(beosztás!$ME222:$NI222,"B1")*1+COUNTIF(beosztás!$ME222:$NI222,"B2")*2+COUNTIF(beosztás!$ME222:$NI222,"B3")*3+COUNTIF(beosztás!$ME222:$NI222,"B5")*5+COUNTIF(beosztás!$ME222:$NI222,"B6")*6+COUNTIF(beosztás!$ME222:$NI222,"B7")*7+COUNTIF(beosztás!$ME222:$NI222,"B8")*8+COUNTIF(beosztás!$ME222:$NI222,"B9")*9+COUNTIF(beosztás!$ME222:$NI222,"B10")*10+COUNTIF(beosztás!$ME222:$NI222,"B11")*11+COUNTIF(beosztás!$ME222:$NI222,"B12")*12+COUNTIF(beosztás!$ME222:$NI222,"BP")*0</f>
        <v>0</v>
      </c>
      <c r="IE220" s="24">
        <f t="shared" si="956"/>
        <v>0</v>
      </c>
      <c r="IF220" s="710">
        <f>IF(C220="",0,alapadatok!$AN$13)</f>
        <v>0</v>
      </c>
      <c r="IG220" s="19">
        <f t="shared" si="957"/>
        <v>0</v>
      </c>
      <c r="IH220" s="741">
        <f t="shared" si="1007"/>
        <v>0</v>
      </c>
      <c r="II220" s="42"/>
      <c r="IJ220" s="25">
        <f t="shared" si="959"/>
        <v>0</v>
      </c>
      <c r="IK220" s="24">
        <f t="shared" si="960"/>
        <v>0</v>
      </c>
      <c r="IL220" s="24">
        <f t="shared" si="961"/>
        <v>0</v>
      </c>
      <c r="IM220" s="24">
        <f t="shared" si="962"/>
        <v>0</v>
      </c>
      <c r="IN220" s="24">
        <f t="shared" si="963"/>
        <v>0</v>
      </c>
      <c r="IO220" s="24">
        <f t="shared" si="964"/>
        <v>0</v>
      </c>
      <c r="IP220" s="24">
        <f t="shared" si="965"/>
        <v>0</v>
      </c>
      <c r="IQ220" s="24">
        <f t="shared" si="966"/>
        <v>0</v>
      </c>
      <c r="IR220" s="24">
        <f t="shared" si="967"/>
        <v>0</v>
      </c>
      <c r="IS220" s="24">
        <f t="shared" si="968"/>
        <v>0</v>
      </c>
      <c r="IT220" s="24">
        <f t="shared" si="969"/>
        <v>0</v>
      </c>
      <c r="IU220" s="19">
        <f t="shared" si="970"/>
        <v>0</v>
      </c>
      <c r="IV220" s="907">
        <f t="shared" si="1008"/>
        <v>0</v>
      </c>
      <c r="IW220" s="43"/>
      <c r="JF220" s="21"/>
      <c r="JG220" s="21"/>
    </row>
    <row r="221" spans="1:267" ht="15.75" hidden="1" thickBot="1" x14ac:dyDescent="0.3">
      <c r="A221" s="75">
        <f>IF(beosztás!A223=0,"",beosztás!A223)</f>
        <v>12</v>
      </c>
      <c r="B221" s="76" t="str">
        <f>IF(beosztás!B223=0,"",beosztás!B223)</f>
        <v/>
      </c>
      <c r="C221" s="77" t="str">
        <f>IF(beosztás!C223=0,"",beosztás!C223)</f>
        <v/>
      </c>
      <c r="D221" s="78" t="str">
        <f>IF(beosztás!D223=0,"",beosztás!D223)</f>
        <v/>
      </c>
      <c r="E221" s="18"/>
      <c r="F221" s="709">
        <f>COUNTIF(beosztás!$I223:$AM223,"DE")*8</f>
        <v>0</v>
      </c>
      <c r="G221" s="710">
        <f>COUNTIF(beosztás!$I223:$AM223,"DU")*8</f>
        <v>0</v>
      </c>
      <c r="H221" s="710">
        <f>COUNTIF(beosztás!$I223:$AM223,"ÉJ")*8</f>
        <v>0</v>
      </c>
      <c r="I221" s="710">
        <f>COUNTIF(beosztás!$I223:$AM223,"N")*12</f>
        <v>0</v>
      </c>
      <c r="J221" s="710">
        <f>COUNTIF(beosztás!$I223:$AM223,"é")*12</f>
        <v>0</v>
      </c>
      <c r="K221" s="710">
        <f>SUM(beosztás!$I223:$AM223)</f>
        <v>0</v>
      </c>
      <c r="L221" s="710">
        <f>COUNTIF(beosztás!$I223:$AM223,"FÜ")*8</f>
        <v>0</v>
      </c>
      <c r="M221" s="710">
        <f>(COUNTIF(beosztás!$I223:$AM223,"SN")*12)+(COUNTIF(beosztás!$I223:$AM223,"SDE")*8)+(COUNTIF(beosztás!$I223:$AM223,"SDU")*8)+(COUNTIF(beosztás!$I223:$AM223,"S1")*1)+(COUNTIF(beosztás!$I223:$AM223,"S2")*2)+(COUNTIF(beosztás!$I223:$AM223,"S3")*3)+(COUNTIF(beosztás!$I223:$AM223,"S4")*4)+(COUNTIF(beosztás!$I223:$AM223,"S5")*5)+(COUNTIF(beosztás!$I223:$AM223,"S6")*6)+(COUNTIF(beosztás!$I223:$AM223,"S7")*7)+(COUNTIF(beosztás!$I223:$AM223,"S8")*8)+(COUNTIF(beosztás!$I223:$AM223,"S9")*9)+(COUNTIF(beosztás!$I223:$AM223,"S10")*10)+(COUNTIF(beosztás!$I223:$AM223,"S11")*11)+(COUNTIF(beosztás!$I223:$AM223,"S12")*12)+(COUNTIF(beosztás!$I223:$AM223,"SÉ")*12)+(COUNTIF(beosztás!$I223:$AM223,"SÉJ")*8)</f>
        <v>0</v>
      </c>
      <c r="N221" s="710">
        <f>COUNTIF(beosztás!$I223:$AM223,"BN")*12+COUNTIF(beosztás!$I223:$AM223,"BÉ")*12+COUNTIF(beosztás!$I223:$AM223,"BDE")*8+COUNTIF(beosztás!$I223:$AM223,"BDU")*8+COUNTIF(beosztás!$I223:$AM223,"BÉJ")*8+COUNTIF(beosztás!$I223:$AM223,"B1")*1+COUNTIF(beosztás!$I223:$AM223,"B2")*2+COUNTIF(beosztás!$I223:$AM223,"B3")*3+COUNTIF(beosztás!$I223:$AM223,"B5")*5+COUNTIF(beosztás!$I223:$AM223,"B6")*6+COUNTIF(beosztás!$I223:$AM223,"B7")*7+COUNTIF(beosztás!$I223:$AM223,"B8")*8+COUNTIF(beosztás!$I223:$AM223,"B9")*9+COUNTIF(beosztás!$I223:$AM223,"B10")*10+COUNTIF(beosztás!$I223:$AM223,"B11")*11+COUNTIF(beosztás!$I223:$AM223,"B12")*12+COUNTIF(beosztás!$I223:$AM223,"BP")*0</f>
        <v>0</v>
      </c>
      <c r="O221" s="24">
        <f t="shared" si="972"/>
        <v>0</v>
      </c>
      <c r="P221" s="710">
        <f>IF(C221="",0,alapadatok!$AN$2)</f>
        <v>0</v>
      </c>
      <c r="Q221" s="19">
        <f t="shared" si="906"/>
        <v>0</v>
      </c>
      <c r="R221" s="741">
        <f t="shared" si="973"/>
        <v>0</v>
      </c>
      <c r="S221" s="40"/>
      <c r="T221" s="709">
        <f>COUNTIF(beosztás!$AN223:$BO223,"DE")*8</f>
        <v>0</v>
      </c>
      <c r="U221" s="710">
        <f>COUNTIF(beosztás!$AN223:$BO223,"DU")*8</f>
        <v>0</v>
      </c>
      <c r="V221" s="710">
        <f>COUNTIF(beosztás!$AN223:$BO223,"ÉJ")*8</f>
        <v>0</v>
      </c>
      <c r="W221" s="710">
        <f>COUNTIF(beosztás!$AN223:$BO223,"N")*12</f>
        <v>0</v>
      </c>
      <c r="X221" s="710">
        <f>COUNTIF(beosztás!$AN223:$BO223,"É")*12</f>
        <v>0</v>
      </c>
      <c r="Y221" s="710">
        <f>SUM(beosztás!$AN223:$BO223)</f>
        <v>0</v>
      </c>
      <c r="Z221" s="710">
        <f>(COUNTIF(beosztás!$AN223:$BO223,"SN")*12)+(COUNTIF(beosztás!$AN223:$BO223,"SDE")*8)+(COUNTIF(beosztás!$AN223:$BO223,"SDU")*8)+(COUNTIF(beosztás!$AN223:$BO223,"SÉ")*12)+(COUNTIF(beosztás!$AN223:$BO223,"SÉJ")*8)+(COUNTIF(beosztás!$AN223:$BO223,"S1")*1)+(COUNTIF(beosztás!$AN223:$BO223,"S2")*2)+(COUNTIF(beosztás!$AN223:$BO223,"S3")*3)+(COUNTIF(beosztás!$AN223:$BO223,"S4")*4)+(COUNTIF(beosztás!$AN223:$BO223,"S5")*5)+(COUNTIF(beosztás!$AN223:$BO223,"S6")*6)+(COUNTIF(beosztás!$AN223:$BO223,"S7")*7)+(COUNTIF(beosztás!$AN223:$BO223,"S8")*8)+(COUNTIF(beosztás!$AN223:$BO223,"S9")*9)+(COUNTIF(beosztás!$AN223:$BO223,"S10")*10)+(COUNTIF(beosztás!$AN223:$BO223,"S11")*11)+(COUNTIF(beosztás!$AN223:$BO223,"S12")*12)</f>
        <v>0</v>
      </c>
      <c r="AA221" s="710">
        <f>COUNTIF(beosztás!$AN223:$BO223,"FÜ")*8</f>
        <v>0</v>
      </c>
      <c r="AB221" s="710">
        <f>COUNTIF(beosztás!$AN223:$BO223,"BN")*12+COUNTIF(beosztás!$AN223:$BO223,"BÉ")*12+COUNTIF(beosztás!$AN223:$BO223,"BDE")*8+COUNTIF(beosztás!$AN223:$BO223,"BDU")*8+COUNTIF(beosztás!$AN223:$BO223,"BÉJ")*8+COUNTIF(beosztás!$AN223:$BO223,"B1")*1+COUNTIF(beosztás!$AN223:$BO223,"B2")*2+COUNTIF(beosztás!$AN223:$BO223,"B3")*3+COUNTIF(beosztás!$AN223:$BO223,"B5")*5+COUNTIF(beosztás!$AN223:$BO223,"B6")*6+COUNTIF(beosztás!$AN223:$BO223,"B7")*7+COUNTIF(beosztás!$AN223:$BO223,"B8")*8+COUNTIF(beosztás!$AN223:$BO223,"B9")*9+COUNTIF(beosztás!$AN223:$BO223,"B10")*10+COUNTIF(beosztás!$AN223:$BO223,"B11")*11+COUNTIF(beosztás!$AN223:$BO223,"B12")*12+COUNTIF(beosztás!$AN223:$BO223,"BP")*0</f>
        <v>0</v>
      </c>
      <c r="AC221" s="24">
        <f t="shared" si="974"/>
        <v>0</v>
      </c>
      <c r="AD221" s="710">
        <f>IF(C221="",0,alapadatok!$AN$3)</f>
        <v>0</v>
      </c>
      <c r="AE221" s="19">
        <f t="shared" si="1009"/>
        <v>0</v>
      </c>
      <c r="AF221" s="741">
        <f t="shared" si="975"/>
        <v>0</v>
      </c>
      <c r="AG221" s="40"/>
      <c r="AH221" s="25">
        <f t="shared" si="976"/>
        <v>0</v>
      </c>
      <c r="AI221" s="24">
        <f t="shared" si="977"/>
        <v>0</v>
      </c>
      <c r="AJ221" s="24">
        <f t="shared" si="978"/>
        <v>0</v>
      </c>
      <c r="AK221" s="24">
        <f t="shared" si="979"/>
        <v>0</v>
      </c>
      <c r="AL221" s="24">
        <f t="shared" si="980"/>
        <v>0</v>
      </c>
      <c r="AM221" s="24">
        <f t="shared" si="981"/>
        <v>0</v>
      </c>
      <c r="AN221" s="24">
        <f t="shared" si="982"/>
        <v>0</v>
      </c>
      <c r="AO221" s="24">
        <f t="shared" si="983"/>
        <v>0</v>
      </c>
      <c r="AP221" s="24">
        <f t="shared" si="1010"/>
        <v>0</v>
      </c>
      <c r="AQ221" s="24">
        <f t="shared" si="1011"/>
        <v>0</v>
      </c>
      <c r="AR221" s="24">
        <f t="shared" si="1012"/>
        <v>0</v>
      </c>
      <c r="AS221" s="19">
        <f t="shared" si="1013"/>
        <v>0</v>
      </c>
      <c r="AT221" s="741">
        <f t="shared" si="984"/>
        <v>0</v>
      </c>
      <c r="AU221" s="41"/>
      <c r="AV221" s="709">
        <f>COUNTIF(beosztás!$BP223:$CT223,"DE")*8</f>
        <v>0</v>
      </c>
      <c r="AW221" s="710">
        <f>COUNTIF(beosztás!$BP223:$CT223,"DU")*8</f>
        <v>0</v>
      </c>
      <c r="AX221" s="710">
        <f>COUNTIF(beosztás!$BP223:$CT223,"ÉJ")*8</f>
        <v>0</v>
      </c>
      <c r="AY221" s="710">
        <f>COUNTIF(beosztás!$BP223:$CT223,"N")*12</f>
        <v>0</v>
      </c>
      <c r="AZ221" s="710">
        <f>COUNTIF(beosztás!$BP223:$CT223,"é")*12</f>
        <v>0</v>
      </c>
      <c r="BA221" s="710">
        <f>SUM(beosztás!$BP223:$CT223)</f>
        <v>0</v>
      </c>
      <c r="BB221" s="710">
        <f>COUNTIF(beosztás!$BP223:$CT223,"FÜ")*8</f>
        <v>0</v>
      </c>
      <c r="BC221" s="897">
        <f>(COUNTIF(beosztás!$BP223:$CT223,"SN")*12)+(COUNTIF(beosztás!$BP223:$CT223,"SDE")*8)+(COUNTIF(beosztás!$BP223:$CT223,"SDU")*8)+(COUNTIF(beosztás!$BP223:$CT223,"SÉ")*12)+(COUNTIF(beosztás!$BP223:$CT223,"SÉJ")*8)+(COUNTIF(beosztás!$BP223:$CT223,"S1")*1)+(COUNTIF(beosztás!$BP223:$CT223,"S2")*2)+(COUNTIF(beosztás!$BP223:$CT223,"S3")*3)+(COUNTIF(beosztás!$BP223:$CT223,"S4")*4)+(COUNTIF(beosztás!$BP223:$CT223,"S5")*5)+(COUNTIF(beosztás!$BP223:$CT223,"S6")*6)+(COUNTIF(beosztás!$BP223:$CT223,"S7")*7)+(COUNTIF(beosztás!$BP223:$CT223,"S8")*8)+(COUNTIF(beosztás!$BP223:$CT223,"S9")*9)+(COUNTIF(beosztás!$BP223:$CT223,"S10")*10)+(COUNTIF(beosztás!$BP223:$CT223,"S11")*11)+(COUNTIF(beosztás!$BP223:$CT223,"S12")*12)</f>
        <v>0</v>
      </c>
      <c r="BD221" s="710">
        <f>COUNTIF(beosztás!$BP223:$CT223,"BN")*12+COUNTIF(beosztás!$BP223:$CT223,"BÉ")*12+COUNTIF(beosztás!$BP223:$CT223,"BDE")*8+COUNTIF(beosztás!$BP223:$CT223,"BDU")*8+COUNTIF(beosztás!$BP223:$CT223,"BÉJ")*8+COUNTIF(beosztás!$BP223:$CT223,"B1")*1+COUNTIF(beosztás!$BP223:$CT223,"B2")*2+COUNTIF(beosztás!$BP223:$CT223,"B3")*3+COUNTIF(beosztás!$BP223:$CT223,"B5")*5+COUNTIF(beosztás!$BP223:$CT223,"B6")*6+COUNTIF(beosztás!$BP223:$CT223,"B7")*7+COUNTIF(beosztás!$BP223:$CT223,"B8")*8+COUNTIF(beosztás!$BP223:$CT223,"B9")*9+COUNTIF(beosztás!$BP223:$CT223,"B10")*10+COUNTIF(beosztás!$BP223:$CT223,"B11")*11+COUNTIF(beosztás!$BP223:$CT223,"B12")*12+COUNTIF(beosztás!$BP223:$CT223,"BP")*0</f>
        <v>0</v>
      </c>
      <c r="BE221" s="24">
        <f t="shared" si="985"/>
        <v>0</v>
      </c>
      <c r="BF221" s="710">
        <f>IF(C221="",0,alapadatok!$AN$4)</f>
        <v>0</v>
      </c>
      <c r="BG221" s="19">
        <f t="shared" si="920"/>
        <v>0</v>
      </c>
      <c r="BH221" s="741">
        <f>BC221/alapadatok!$AP$2</f>
        <v>0</v>
      </c>
      <c r="BI221" s="40"/>
      <c r="BJ221" s="709">
        <f>COUNTIF(beosztás!$CU223:$DX223,"DE")*8</f>
        <v>0</v>
      </c>
      <c r="BK221" s="710">
        <f>COUNTIF(beosztás!$CU223:$DX223,"DU")*8</f>
        <v>0</v>
      </c>
      <c r="BL221" s="710">
        <f>COUNTIF(beosztás!$CU223:$DX223,"ÉJ")*8</f>
        <v>0</v>
      </c>
      <c r="BM221" s="710">
        <f>COUNTIF(beosztás!$CU223:$DX223,"N")*12</f>
        <v>0</v>
      </c>
      <c r="BN221" s="710">
        <f>COUNTIF(beosztás!$CU223:$DX223,"É")*12</f>
        <v>0</v>
      </c>
      <c r="BO221" s="710">
        <f>SUM(beosztás!$CU223:$DX223)</f>
        <v>0</v>
      </c>
      <c r="BP221" s="897">
        <f>(COUNTIF(beosztás!$CU223:$DX223,"SN")*12)+(COUNTIF(beosztás!$CU223:$DX223,"SDE")*8)+(COUNTIF(beosztás!$CU223:$DX223,"SDU")*8)+(COUNTIF(beosztás!$CU223:$DX223,"SÉ")*12)+(COUNTIF(beosztás!$CU223:$DX223,"SÉJ")*8)+(COUNTIF(beosztás!$CU223:$DX223,"S1")*1)+(COUNTIF(beosztás!$CU223:$DX223,"S2")*2)+(COUNTIF(beosztás!$CU223:$DX223,"S3")*3)+(COUNTIF(beosztás!$CU223:$DX223,"S4")*4)+(COUNTIF(beosztás!$CU223:$DX223,"S5")*5)+(COUNTIF(beosztás!$CU223:$DX223,"S6")*6)+(COUNTIF(beosztás!$CU223:$DX223,"S7")*7)+(COUNTIF(beosztás!$CU223:$DX223,"S8")*8)+(COUNTIF(beosztás!$CU223:$DX223,"S9")*9)+(COUNTIF(beosztás!$CU223:$DX223,"S10")*10)+(COUNTIF(beosztás!$CU223:$DX223,"S11")*11)+(COUNTIF(beosztás!$CU223:$DX223,"S12")*12)</f>
        <v>0</v>
      </c>
      <c r="BQ221" s="710">
        <f>COUNTIF(beosztás!$CU223:$DX223,"FÜ")*8</f>
        <v>0</v>
      </c>
      <c r="BR221" s="710">
        <f>COUNTIF(beosztás!$CU223:$DX223,"BN")*12+COUNTIF(beosztás!$CU223:$DX223,"BÉ")*12+COUNTIF(beosztás!$CU223:$DX223,"BDE")*8+COUNTIF(beosztás!$CU223:$DX223,"BDU")*8+COUNTIF(beosztás!$CU223:$DX223,"BÉJ")*8+COUNTIF(beosztás!$CU223:$DX223,"B1")*1+COUNTIF(beosztás!$CU223:$DX223,"B2")*2+COUNTIF(beosztás!$CU223:$DX223,"B3")*3+COUNTIF(beosztás!$CU223:$DX223,"B5")*5+COUNTIF(beosztás!$CU223:$DX223,"B6")*6+COUNTIF(beosztás!$CU223:$DX223,"B7")*7+COUNTIF(beosztás!$CU223:$DX223,"B8")*8+COUNTIF(beosztás!$CU223:$DX223,"B9")*9+COUNTIF(beosztás!$CU223:$DX223,"B10")*10+COUNTIF(beosztás!$CU223:$DX223,"B11")*11+COUNTIF(beosztás!$CU223:$DX223,"B12")*12+COUNTIF(beosztás!$CU223:$DX223,"BP")*0</f>
        <v>0</v>
      </c>
      <c r="BS221" s="24">
        <f t="shared" si="987"/>
        <v>0</v>
      </c>
      <c r="BT221" s="710">
        <f>IF(C221="",0,alapadatok!$AN$5)</f>
        <v>0</v>
      </c>
      <c r="BU221" s="19">
        <f t="shared" si="923"/>
        <v>0</v>
      </c>
      <c r="BV221" s="741">
        <f t="shared" si="988"/>
        <v>0</v>
      </c>
      <c r="BW221" s="40"/>
      <c r="BX221" s="25">
        <f t="shared" si="925"/>
        <v>0</v>
      </c>
      <c r="BY221" s="24">
        <f t="shared" si="926"/>
        <v>0</v>
      </c>
      <c r="BZ221" s="24">
        <f t="shared" si="927"/>
        <v>0</v>
      </c>
      <c r="CA221" s="24">
        <f t="shared" si="928"/>
        <v>0</v>
      </c>
      <c r="CB221" s="24">
        <f t="shared" si="929"/>
        <v>0</v>
      </c>
      <c r="CC221" s="24">
        <f t="shared" si="930"/>
        <v>0</v>
      </c>
      <c r="CD221" s="24">
        <f t="shared" si="931"/>
        <v>0</v>
      </c>
      <c r="CE221" s="24">
        <f t="shared" si="932"/>
        <v>0</v>
      </c>
      <c r="CF221" s="24">
        <f t="shared" si="933"/>
        <v>0</v>
      </c>
      <c r="CG221" s="24">
        <f t="shared" si="934"/>
        <v>0</v>
      </c>
      <c r="CH221" s="24">
        <f t="shared" si="935"/>
        <v>0</v>
      </c>
      <c r="CI221" s="19">
        <f t="shared" si="936"/>
        <v>0</v>
      </c>
      <c r="CJ221" s="741">
        <f t="shared" si="989"/>
        <v>0</v>
      </c>
      <c r="CK221" s="41"/>
      <c r="CL221" s="709">
        <f>COUNTIF(beosztás!$DY223:$FC223,"DE")*8</f>
        <v>0</v>
      </c>
      <c r="CM221" s="710">
        <f>COUNTIF(beosztás!$DY223:$FC223,"DU")*8</f>
        <v>0</v>
      </c>
      <c r="CN221" s="710">
        <f>COUNTIF(beosztás!$DY223:$FC223,"ÉJ")*8</f>
        <v>0</v>
      </c>
      <c r="CO221" s="710">
        <f>COUNTIF(beosztás!$DY223:$FC223,"N")*12</f>
        <v>0</v>
      </c>
      <c r="CP221" s="710">
        <f>COUNTIF(beosztás!$DY223:$FC223,"é")*12</f>
        <v>0</v>
      </c>
      <c r="CQ221" s="710">
        <f>SUM(beosztás!$DY223:$FC223)</f>
        <v>0</v>
      </c>
      <c r="CR221" s="710">
        <f>COUNTIF(beosztás!$DY223:$FC223,"FÜ")*8</f>
        <v>0</v>
      </c>
      <c r="CS221" s="897">
        <f>(COUNTIF(beosztás!$DY223:$FC223,"SN")*12)+(COUNTIF(beosztás!$DY223:$FC223,"SDE")*8)+(COUNTIF(beosztás!$DY223:$FC223,"SDU")*8)+(COUNTIF(beosztás!$DY223:$FC223,"SÉ")*12)+(COUNTIF(beosztás!$DY223:$FC223,"SÉJ")*8)+(COUNTIF(beosztás!$DY223:$FC223,"S1")*1)+(COUNTIF(beosztás!$DY223:$FC223,"S2")*2)+(COUNTIF(beosztás!$DY223:$FC223,"S3")*3)+(COUNTIF(beosztás!$DY223:$FC223,"S4")*4)+(COUNTIF(beosztás!$DY223:$FC223,"S5")*5)+(COUNTIF(beosztás!$DY223:$FC223,"S6")*6)+(COUNTIF(beosztás!$DY223:$FC223,"S7")*7)+(COUNTIF(beosztás!$DY223:$FC223,"S8")*8)+(COUNTIF(beosztás!$DY223:$FC223,"S9")*9)+(COUNTIF(beosztás!$DY223:$FC223,"S10")*10)+(COUNTIF(beosztás!$DY223:$FC223,"S11")*11)+(COUNTIF(beosztás!$DY223:$FC223,"S12")*12)</f>
        <v>0</v>
      </c>
      <c r="CT221" s="710">
        <f>COUNTIF(beosztás!$DY223:$FC223,"BN")*12+COUNTIF(beosztás!$DY223:$FC223,"BÉ")*12+COUNTIF(beosztás!$DY223:$FC223,"BDE")*8+COUNTIF(beosztás!$DY223:$FC223,"BDU")*8+COUNTIF(beosztás!$DY223:$FC223,"BÉJ")*8+COUNTIF(beosztás!$DY223:$FC223,"B1")*1+COUNTIF(beosztás!$DY223:$FC223,"B2")*2+COUNTIF(beosztás!$DY223:$FC223,"B3")*3+COUNTIF(beosztás!$DY223:$FC223,"B5")*5+COUNTIF(beosztás!$DY223:$FC223,"B6")*6+COUNTIF(beosztás!$DY223:$FC223,"B7")*7+COUNTIF(beosztás!$DY223:$FC223,"B8")*8+COUNTIF(beosztás!$DY223:$FC223,"B9")*9+COUNTIF(beosztás!$DY223:$FC223,"B10")*10+COUNTIF(beosztás!$DY223:$FC223,"B11")*11+COUNTIF(beosztás!$DY223:$FC223,"B12")*12+COUNTIF(beosztás!$DY223:$FC223,"BP")*0</f>
        <v>0</v>
      </c>
      <c r="CU221" s="24">
        <f t="shared" si="990"/>
        <v>0</v>
      </c>
      <c r="CV221" s="710">
        <f>IF(C221="",0,alapadatok!$AN$6)</f>
        <v>0</v>
      </c>
      <c r="CW221" s="19">
        <f t="shared" si="863"/>
        <v>0</v>
      </c>
      <c r="CX221" s="907">
        <f t="shared" si="991"/>
        <v>0</v>
      </c>
      <c r="CY221" s="40"/>
      <c r="CZ221" s="709">
        <f>COUNTIF(beosztás!$FD223:$GG223,"DE")*8</f>
        <v>0</v>
      </c>
      <c r="DA221" s="710">
        <f>COUNTIF(beosztás!$FD223:$GG223,"DU")*8</f>
        <v>0</v>
      </c>
      <c r="DB221" s="710">
        <f>COUNTIF(beosztás!$FD223:$GG223,"ÉJ")*8</f>
        <v>0</v>
      </c>
      <c r="DC221" s="710">
        <f>COUNTIF(beosztás!$FD223:$GG223,"N")*12</f>
        <v>0</v>
      </c>
      <c r="DD221" s="710">
        <f>COUNTIF(beosztás!$FD223:$GG223,"É")*12</f>
        <v>0</v>
      </c>
      <c r="DE221" s="710">
        <f>SUM(beosztás!$FD223:$GG223)</f>
        <v>0</v>
      </c>
      <c r="DF221" s="897">
        <f>(COUNTIF(beosztás!$FD223:$GG223,"SN")*12)+(COUNTIF(beosztás!$FD223:$GG223,"SDE")*8)+(COUNTIF(beosztás!$FD223:$GG223,"SDU")*8)+(COUNTIF(beosztás!$FD223:$GG223,"SÉ")*12)+(COUNTIF(beosztás!$FD223:$GG223,"SÉJ")*8)+(COUNTIF(beosztás!$FD223:$GG223,"S1")*1)+(COUNTIF(beosztás!$FD223:$GG223,"S2")*2)+(COUNTIF(beosztás!$FD223:$GG223,"S3")*3)+(COUNTIF(beosztás!$FD223:$GG223,"S4")*4)+(COUNTIF(beosztás!$FD223:$GG223,"S5")*5)+(COUNTIF(beosztás!$FD223:$GG223,"S6")*6)+(COUNTIF(beosztás!$FD223:$GG223,"S7")*7)+(COUNTIF(beosztás!$FD223:$GG223,"S8")*8)+(COUNTIF(beosztás!$FD223:$GG223,"S9")*9)+(COUNTIF(beosztás!$FD223:$GG223,"S10")*10)+(COUNTIF(beosztás!$FD223:$GG223,"S11")*11)+(COUNTIF(beosztás!$FD223:$GG223,"S12")*12)</f>
        <v>0</v>
      </c>
      <c r="DG221" s="710">
        <f>COUNTIF(beosztás!$FD223:$GG223,"FÜ")*8</f>
        <v>0</v>
      </c>
      <c r="DH221" s="710">
        <f>COUNTIF(beosztás!$FD223:$GG223,"BN")*12+COUNTIF(beosztás!$FD223:$GG223,"BÉ")*12+COUNTIF(beosztás!$FD223:$GG223,"BDE")*8+COUNTIF(beosztás!$FD223:$GG223,"BDU")*8+COUNTIF(beosztás!$FD223:$GG223,"BÉJ")*8+COUNTIF(beosztás!$FD223:$GG223,"B1")*1+COUNTIF(beosztás!$FD223:$GG223,"B2")*2+COUNTIF(beosztás!$FD223:$GG223,"B3")*3+COUNTIF(beosztás!$FD223:$GG223,"B5")*5+COUNTIF(beosztás!$FD223:$GG223,"B6")*6+COUNTIF(beosztás!$FD223:$GG223,"B7")*7+COUNTIF(beosztás!$FD223:$GG223,"B8")*8+COUNTIF(beosztás!$FD223:$GG223,"B9")*9+COUNTIF(beosztás!$FD223:$GG223,"B10")*10+COUNTIF(beosztás!$FD223:$GG223,"B11")*11+COUNTIF(beosztás!$FD223:$GG223,"B12")*12+COUNTIF(beosztás!$FD223:$GG223,"BP")*0</f>
        <v>0</v>
      </c>
      <c r="DI221" s="24">
        <f t="shared" si="992"/>
        <v>0</v>
      </c>
      <c r="DJ221" s="710">
        <f>IF(C221="",0,alapadatok!$AN$7)</f>
        <v>0</v>
      </c>
      <c r="DK221" s="19">
        <f t="shared" si="864"/>
        <v>0</v>
      </c>
      <c r="DL221" s="741">
        <f t="shared" si="993"/>
        <v>0</v>
      </c>
      <c r="DM221" s="40"/>
      <c r="DN221" s="25">
        <f t="shared" si="865"/>
        <v>0</v>
      </c>
      <c r="DO221" s="24">
        <f t="shared" si="866"/>
        <v>0</v>
      </c>
      <c r="DP221" s="24">
        <f t="shared" si="867"/>
        <v>0</v>
      </c>
      <c r="DQ221" s="24">
        <f t="shared" si="868"/>
        <v>0</v>
      </c>
      <c r="DR221" s="24">
        <f t="shared" si="869"/>
        <v>0</v>
      </c>
      <c r="DS221" s="24">
        <f t="shared" si="870"/>
        <v>0</v>
      </c>
      <c r="DT221" s="24">
        <f t="shared" si="871"/>
        <v>0</v>
      </c>
      <c r="DU221" s="24">
        <f t="shared" si="872"/>
        <v>0</v>
      </c>
      <c r="DV221" s="24">
        <f t="shared" si="873"/>
        <v>0</v>
      </c>
      <c r="DW221" s="24">
        <f t="shared" si="874"/>
        <v>0</v>
      </c>
      <c r="DX221" s="24">
        <f t="shared" si="875"/>
        <v>0</v>
      </c>
      <c r="DY221" s="19">
        <f t="shared" si="876"/>
        <v>0</v>
      </c>
      <c r="DZ221" s="907">
        <f t="shared" si="994"/>
        <v>0</v>
      </c>
      <c r="EA221" s="41"/>
      <c r="EB221" s="709">
        <f>COUNTIF(beosztás!$GH223:$HL223,"DE")*8</f>
        <v>0</v>
      </c>
      <c r="EC221" s="710">
        <f>COUNTIF(beosztás!$GH223:$HL223,"DU")*8</f>
        <v>0</v>
      </c>
      <c r="ED221" s="710">
        <f>COUNTIF(beosztás!$GH223:$HL223,"ÉJ")*8</f>
        <v>0</v>
      </c>
      <c r="EE221" s="710">
        <f>COUNTIF(beosztás!$GH223:$HL223,"N")*12</f>
        <v>0</v>
      </c>
      <c r="EF221" s="710">
        <f>COUNTIF(beosztás!$GH223:$HL223,"é")*12</f>
        <v>0</v>
      </c>
      <c r="EG221" s="710">
        <f>SUM(beosztás!$GH223:$HL223)</f>
        <v>0</v>
      </c>
      <c r="EH221" s="710">
        <f>COUNTIF(beosztás!$GH223:$HL223,"FÜ")*8</f>
        <v>0</v>
      </c>
      <c r="EI221" s="897">
        <f>(COUNTIF(beosztás!$GH223:$HL223,"SN")*12)+(COUNTIF(beosztás!$GH223:$HL223,"SDE")*8)+(COUNTIF(beosztás!$GH223:$HL223,"SDU")*8)+(COUNTIF(beosztás!$GH223:$HL223,"SÉ")*12)+(COUNTIF(beosztás!$GH223:$HL223,"SÉJ")*8)+(COUNTIF(beosztás!$GH223:$HL223,"S1")*1)+(COUNTIF(beosztás!$GH223:$HL223,"S2")*2)+(COUNTIF(beosztás!$GH223:$HL223,"S3")*3)+(COUNTIF(beosztás!$GH223:$HL223,"S4")*4)+(COUNTIF(beosztás!$GH223:$HL223,"S5")*5)+(COUNTIF(beosztás!$GH223:$HL223,"S6")*6)+(COUNTIF(beosztás!$GH223:$HL223,"S7")*7)+(COUNTIF(beosztás!$GH223:$HL223,"S8")*8)+(COUNTIF(beosztás!$GH223:$HL223,"S9")*9)+(COUNTIF(beosztás!$GH223:$HL223,"S10")*10)+(COUNTIF(beosztás!$GH223:$HL223,"S11")*11)+(COUNTIF(beosztás!$GH223:$HL223,"S12")*12)</f>
        <v>0</v>
      </c>
      <c r="EJ221" s="710">
        <f>COUNTIF(beosztás!$GH223:$HL223,"BN")*12+COUNTIF(beosztás!$GH223:$HL223,"BÉ")*12+COUNTIF(beosztás!$GH223:$HL223,"BDE")*8+COUNTIF(beosztás!$GH223:$HL223,"BDU")*8+COUNTIF(beosztás!$GH223:$HL223,"BÉJ")*8+COUNTIF(beosztás!$GH223:$HL223,"B1")*1+COUNTIF(beosztás!$GH223:$HL223,"B2")*2+COUNTIF(beosztás!$GH223:$HL223,"B3")*3+COUNTIF(beosztás!$GH223:$HL223,"B5")*5+COUNTIF(beosztás!$GH223:$HL223,"B6")*6+COUNTIF(beosztás!$GH223:$HL223,"B7")*7+COUNTIF(beosztás!$GH223:$HL223,"B8")*8+COUNTIF(beosztás!$GH223:$HL223,"B9")*9+COUNTIF(beosztás!$GH223:$HL223,"B10")*10+COUNTIF(beosztás!$GH223:$HL223,"B11")*11+COUNTIF(beosztás!$GH223:$HL223,"B12")*12+COUNTIF(beosztás!$GH223:$HL223,"BP")*0</f>
        <v>0</v>
      </c>
      <c r="EK221" s="24">
        <f t="shared" si="995"/>
        <v>0</v>
      </c>
      <c r="EL221" s="710">
        <f>IF(C221="",0,alapadatok!$AN$8)</f>
        <v>0</v>
      </c>
      <c r="EM221" s="19">
        <f t="shared" si="877"/>
        <v>0</v>
      </c>
      <c r="EN221" s="907">
        <f t="shared" si="996"/>
        <v>0</v>
      </c>
      <c r="EO221" s="40"/>
      <c r="EP221" s="709">
        <f>COUNTIF(beosztás!$HM223:$IQ223,"DE")*8</f>
        <v>0</v>
      </c>
      <c r="EQ221" s="710">
        <f>COUNTIF(beosztás!$HM223:$IQ223,"DU")*8</f>
        <v>0</v>
      </c>
      <c r="ER221" s="710">
        <f>COUNTIF(beosztás!$HM223:$IQ223,"ÉJ")*8</f>
        <v>0</v>
      </c>
      <c r="ES221" s="710">
        <f>COUNTIF(beosztás!$HM223:$IQ223,"N")*12</f>
        <v>0</v>
      </c>
      <c r="ET221" s="710">
        <f>COUNTIF(beosztás!$HM223:$IQ223,"É")*12</f>
        <v>0</v>
      </c>
      <c r="EU221" s="710">
        <f>SUM(beosztás!$HM223:$IQ223)</f>
        <v>0</v>
      </c>
      <c r="EV221" s="897">
        <f>(COUNTIF(beosztás!$HM223:$IQ223,"SN")*12)+(COUNTIF(beosztás!$HM223:$IQ223,"SDE")*8)+(COUNTIF(beosztás!$HM223:$IQ223,"SDU")*8)+(COUNTIF(beosztás!$HM223:$IQ223,"SÉ")*12)+(COUNTIF(beosztás!$HM223:$IQ223,"SÉJ")*8)+(COUNTIF(beosztás!$HM223:$IQ223,"S1")*1)+(COUNTIF(beosztás!$HM223:$IQ223,"S2")*2)+(COUNTIF(beosztás!$HM223:$IQ223,"S3")*3)+(COUNTIF(beosztás!$HM223:$IQ223,"S4")*4)+(COUNTIF(beosztás!$HM223:$IQ223,"S5")*5)+(COUNTIF(beosztás!$HM223:$IQ223,"S6")*6)+(COUNTIF(beosztás!$HM223:$IQ223,"S7")*7)+(COUNTIF(beosztás!$HM223:$IQ223,"S8")*8)+(COUNTIF(beosztás!$HM223:$IQ223,"S9")*9)+(COUNTIF(beosztás!$HM223:$IQ223,"S10")*10)+(COUNTIF(beosztás!$HM223:$IQ223,"S11")*11)+(COUNTIF(beosztás!$HM223:$IQ223,"S12")*12)</f>
        <v>0</v>
      </c>
      <c r="EW221" s="710">
        <f>COUNTIF(beosztás!$HM223:$IQ223,"FÜ")*8</f>
        <v>0</v>
      </c>
      <c r="EX221" s="710">
        <f>COUNTIF(beosztás!$HM223:$IQ223,"BN")*12+COUNTIF(beosztás!$HM223:$IQ223,"BÉ")*12+COUNTIF(beosztás!$HM223:$IQ223,"BDE")*8+COUNTIF(beosztás!$HM223:$IQ223,"BDU")*8+COUNTIF(beosztás!$HM223:$IQ223,"BÉJ")*8+COUNTIF(beosztás!$HM223:$IQ223,"B1")*1+COUNTIF(beosztás!$HM223:$IQ223,"B2")*2+COUNTIF(beosztás!$HM223:$IQ223,"B3")*3+COUNTIF(beosztás!$HM223:$IQ223,"B5")*5+COUNTIF(beosztás!$HM223:$IQ223,"B6")*6+COUNTIF(beosztás!$HM223:$IQ223,"B7")*7+COUNTIF(beosztás!$HM223:$IQ223,"B8")*8+COUNTIF(beosztás!$HM223:$IQ223,"B9")*9+COUNTIF(beosztás!$HM223:$IQ223,"B10")*10+COUNTIF(beosztás!$HM223:$IQ223,"B11")*11+COUNTIF(beosztás!$HM223:$IQ223,"B12")*12+COUNTIF(beosztás!$HM223:$IQ223,"BP")*0</f>
        <v>0</v>
      </c>
      <c r="EY221" s="24">
        <f t="shared" si="997"/>
        <v>0</v>
      </c>
      <c r="EZ221" s="710">
        <f>IF(C221="",0,alapadatok!$AN$9)</f>
        <v>0</v>
      </c>
      <c r="FA221" s="19">
        <f t="shared" si="878"/>
        <v>0</v>
      </c>
      <c r="FB221" s="907">
        <f t="shared" si="998"/>
        <v>0</v>
      </c>
      <c r="FC221" s="40"/>
      <c r="FD221" s="25">
        <f t="shared" si="879"/>
        <v>0</v>
      </c>
      <c r="FE221" s="24">
        <f t="shared" si="880"/>
        <v>0</v>
      </c>
      <c r="FF221" s="24">
        <f t="shared" si="881"/>
        <v>0</v>
      </c>
      <c r="FG221" s="24">
        <f t="shared" si="882"/>
        <v>0</v>
      </c>
      <c r="FH221" s="24">
        <f t="shared" si="883"/>
        <v>0</v>
      </c>
      <c r="FI221" s="24">
        <f t="shared" si="884"/>
        <v>0</v>
      </c>
      <c r="FJ221" s="24">
        <f t="shared" si="885"/>
        <v>0</v>
      </c>
      <c r="FK221" s="24">
        <f t="shared" si="886"/>
        <v>0</v>
      </c>
      <c r="FL221" s="24">
        <f t="shared" si="887"/>
        <v>0</v>
      </c>
      <c r="FM221" s="24">
        <f t="shared" si="888"/>
        <v>0</v>
      </c>
      <c r="FN221" s="24">
        <f t="shared" si="889"/>
        <v>0</v>
      </c>
      <c r="FO221" s="19">
        <f t="shared" si="890"/>
        <v>0</v>
      </c>
      <c r="FP221" s="907">
        <f t="shared" si="999"/>
        <v>0</v>
      </c>
      <c r="FQ221" s="41"/>
      <c r="FR221" s="709">
        <f>COUNTIF(beosztás!$IR223:$JU223,"DE")*8</f>
        <v>0</v>
      </c>
      <c r="FS221" s="710">
        <f>COUNTIF(beosztás!$IR223:$JU223,"DU")*8</f>
        <v>0</v>
      </c>
      <c r="FT221" s="710">
        <f>COUNTIF(beosztás!$IR223:$JU223,"ÉJ")*8</f>
        <v>0</v>
      </c>
      <c r="FU221" s="710">
        <f>COUNTIF(beosztás!$IR223:$JU223,"N")*12</f>
        <v>0</v>
      </c>
      <c r="FV221" s="710">
        <f>COUNTIF(beosztás!$IR223:$JU223,"é")*12</f>
        <v>0</v>
      </c>
      <c r="FW221" s="710">
        <f>SUM(beosztás!$IR223:$JU223)</f>
        <v>0</v>
      </c>
      <c r="FX221" s="710">
        <f>COUNTIF(beosztás!$IR223:$JU223,"FÜ")*8</f>
        <v>0</v>
      </c>
      <c r="FY221" s="897">
        <f>(COUNTIF(beosztás!$IR223:$JU223,"SN")*12)+(COUNTIF(beosztás!$IR223:$JU223,"SDE")*8)+(COUNTIF(beosztás!$IR223:$JU223,"SDU")*8)+(COUNTIF(beosztás!$IR223:$JU223,"SÉ")*12)+(COUNTIF(beosztás!$IR223:$JU223,"SÉJ")*8)+(COUNTIF(beosztás!$IR223:$JU223,"S1")*1)+(COUNTIF(beosztás!$IR223:$JU223,"S2")*2)+(COUNTIF(beosztás!$IR223:$JU223,"S3")*3)+(COUNTIF(beosztás!$IR223:$JU223,"S4")*4)+(COUNTIF(beosztás!$IR223:$JU223,"S5")*5)+(COUNTIF(beosztás!$IR223:$JU223,"S6")*6)+(COUNTIF(beosztás!$IR223:$JU223,"S7")*7)+(COUNTIF(beosztás!$IR223:$JU223,"S8")*8)+(COUNTIF(beosztás!$IR223:$JU223,"S9")*9)+(COUNTIF(beosztás!$IR223:$JU223,"S10")*10)+(COUNTIF(beosztás!$IR223:$JU223,"S11")*11)+(COUNTIF(beosztás!$IR223:$JU223,"S12")*12)</f>
        <v>0</v>
      </c>
      <c r="FZ221" s="710">
        <f>COUNTIF(beosztás!$IR223:$JU223,"BN")*12+COUNTIF(beosztás!$IR223:$JU223,"BÉ")*12+COUNTIF(beosztás!$IR223:$JU223,"BDE")*8+COUNTIF(beosztás!$IR223:$JU223,"BDU")*8+COUNTIF(beosztás!$IR223:$JU223,"BÉJ")*8+COUNTIF(beosztás!$IR223:$JU223,"B1")*1+COUNTIF(beosztás!$IR223:$JU223,"B2")*2+COUNTIF(beosztás!$IR223:$JU223,"B3")*3+COUNTIF(beosztás!$IR223:$JU223,"B5")*5+COUNTIF(beosztás!$IR223:$JU223,"B6")*6+COUNTIF(beosztás!$IR223:$JU223,"B7")*7+COUNTIF(beosztás!$IR223:$JU223,"B8")*8+COUNTIF(beosztás!$IR223:$JU223,"B9")*9+COUNTIF(beosztás!$IR223:$JU223,"B10")*10+COUNTIF(beosztás!$IR223:$JU223,"B11")*11+COUNTIF(beosztás!$IR223:$JU223,"B12")*12+COUNTIF(beosztás!$IR223:$JU223,"BP")*0</f>
        <v>0</v>
      </c>
      <c r="GA221" s="24">
        <f t="shared" si="1000"/>
        <v>0</v>
      </c>
      <c r="GB221" s="710">
        <f>IF(C221="",0,alapadatok!$AN$10)</f>
        <v>0</v>
      </c>
      <c r="GC221" s="19">
        <f t="shared" si="891"/>
        <v>0</v>
      </c>
      <c r="GD221" s="907">
        <f t="shared" si="1001"/>
        <v>0</v>
      </c>
      <c r="GE221" s="42"/>
      <c r="GF221" s="709">
        <f>COUNTIF(beosztás!$JV223:$KZ223,"DE")*8</f>
        <v>0</v>
      </c>
      <c r="GG221" s="710">
        <f>COUNTIF(beosztás!$JV223:$KZ223,"DU")*8</f>
        <v>0</v>
      </c>
      <c r="GH221" s="710">
        <f>COUNTIF(beosztás!$JV223:$KZ223,"ÉJ")*8</f>
        <v>0</v>
      </c>
      <c r="GI221" s="710">
        <f>COUNTIF(beosztás!$JV223:$KZ223,"N")*12</f>
        <v>0</v>
      </c>
      <c r="GJ221" s="710">
        <f>COUNTIF(beosztás!$JV223:$KZ223,"É")*12</f>
        <v>0</v>
      </c>
      <c r="GK221" s="710">
        <f>SUM(beosztás!$JV223:$KZ223)</f>
        <v>0</v>
      </c>
      <c r="GL221" s="897">
        <f>(COUNTIF(beosztás!$JV223:$KZ223,"SN")*12)+(COUNTIF(beosztás!$JV223:$KZ223,"SDE")*8)+(COUNTIF(beosztás!$JV223:$KZ223,"SDU")*8)+(COUNTIF(beosztás!$JV223:$KZ223,"SÉ")*12)+(COUNTIF(beosztás!$JV223:$KZ223,"SÉJ")*8)+(COUNTIF(beosztás!$JV223:$KZ223,"S1")*1)+(COUNTIF(beosztás!$JV223:$KZ223,"S2")*2)+(COUNTIF(beosztás!$JV223:$KZ223,"S3")*3)+(COUNTIF(beosztás!$JV223:$KZ223,"S4")*4)+(COUNTIF(beosztás!$JV223:$KZ223,"S5")*5)+(COUNTIF(beosztás!$JV223:$KZ223,"S6")*6)+(COUNTIF(beosztás!$JV223:$KZ223,"S7")*7)+(COUNTIF(beosztás!$JV223:$KZ223,"S8")*8)+(COUNTIF(beosztás!$JV223:$KZ223,"S9")*9)+(COUNTIF(beosztás!$JV223:$KZ223,"S10")*10)+(COUNTIF(beosztás!$JV223:$KZ223,"S11")*11)+(COUNTIF(beosztás!$JV223:$KZ223,"S12")*12)</f>
        <v>0</v>
      </c>
      <c r="GM221" s="710">
        <f>COUNTIF(beosztás!$JV223:$KZ223,"FÜ")*8</f>
        <v>0</v>
      </c>
      <c r="GN221" s="710">
        <f>COUNTIF(beosztás!$JV223:$KZ223,"BN")*12+COUNTIF(beosztás!$JV223:$KZ223,"BÉ")*12+COUNTIF(beosztás!$JV223:$KZ223,"BDE")*8+COUNTIF(beosztás!$JV223:$KZ223,"BDU")*8+COUNTIF(beosztás!$JV223:$KZ223,"BÉJ")*8+COUNTIF(beosztás!$JV223:$KZ223,"B1")*1+COUNTIF(beosztás!$JV223:$KZ223,"B2")*2+COUNTIF(beosztás!$JV223:$KZ223,"B3")*3+COUNTIF(beosztás!$JV223:$KZ223,"B5")*5+COUNTIF(beosztás!$JV223:$KZ223,"B6")*6+COUNTIF(beosztás!$JV223:$KZ223,"B7")*7+COUNTIF(beosztás!$JV223:$KZ223,"B8")*8+COUNTIF(beosztás!$JV223:$KZ223,"B9")*9+COUNTIF(beosztás!$JV223:$KZ223,"B10")*10+COUNTIF(beosztás!$JV223:$KZ223,"B11")*11+COUNTIF(beosztás!$JV223:$KZ223,"B12")*12+COUNTIF(beosztás!$JV223:$KZ223,"BP")*0</f>
        <v>0</v>
      </c>
      <c r="GO221" s="24">
        <f t="shared" si="1002"/>
        <v>0</v>
      </c>
      <c r="GP221" s="710">
        <f>IF(C221="",0,alapadatok!$AN$11)</f>
        <v>0</v>
      </c>
      <c r="GQ221" s="19">
        <f t="shared" si="892"/>
        <v>0</v>
      </c>
      <c r="GR221" s="907">
        <f t="shared" si="1003"/>
        <v>0</v>
      </c>
      <c r="GS221" s="42"/>
      <c r="GT221" s="25">
        <f t="shared" si="893"/>
        <v>0</v>
      </c>
      <c r="GU221" s="24">
        <f t="shared" si="894"/>
        <v>0</v>
      </c>
      <c r="GV221" s="24">
        <f t="shared" si="895"/>
        <v>0</v>
      </c>
      <c r="GW221" s="24">
        <f t="shared" si="896"/>
        <v>0</v>
      </c>
      <c r="GX221" s="24">
        <f t="shared" si="897"/>
        <v>0</v>
      </c>
      <c r="GY221" s="24">
        <f t="shared" si="898"/>
        <v>0</v>
      </c>
      <c r="GZ221" s="24">
        <f t="shared" si="899"/>
        <v>0</v>
      </c>
      <c r="HA221" s="24">
        <f t="shared" si="900"/>
        <v>0</v>
      </c>
      <c r="HB221" s="24">
        <f t="shared" si="901"/>
        <v>0</v>
      </c>
      <c r="HC221" s="24">
        <f t="shared" si="902"/>
        <v>0</v>
      </c>
      <c r="HD221" s="24">
        <f t="shared" si="903"/>
        <v>0</v>
      </c>
      <c r="HE221" s="19">
        <f t="shared" si="904"/>
        <v>0</v>
      </c>
      <c r="HF221" s="907">
        <f t="shared" si="1004"/>
        <v>0</v>
      </c>
      <c r="HG221" s="41"/>
      <c r="HH221" s="709">
        <f>COUNTIF(beosztás!$LA223:$MD223,"DE")*8</f>
        <v>0</v>
      </c>
      <c r="HI221" s="710">
        <f>COUNTIF(beosztás!$LA223:$MD223,"DU")*8</f>
        <v>0</v>
      </c>
      <c r="HJ221" s="710">
        <f>COUNTIF(beosztás!$LA223:$MD223,"ÉJ")*8</f>
        <v>0</v>
      </c>
      <c r="HK221" s="710">
        <f>COUNTIF(beosztás!$LA223:$MD223,"N")*12</f>
        <v>0</v>
      </c>
      <c r="HL221" s="710">
        <f>COUNTIF(beosztás!$LA223:$MD223,"é")*12</f>
        <v>0</v>
      </c>
      <c r="HM221" s="710">
        <f>SUM(beosztás!$LA223:$MD223)</f>
        <v>0</v>
      </c>
      <c r="HN221" s="710">
        <f>COUNTIF(beosztás!$LA223:$MD223,"FÜ")*8</f>
        <v>0</v>
      </c>
      <c r="HO221" s="897">
        <f>(COUNTIF(beosztás!$LA223:$MD223,"SN")*12)+(COUNTIF(beosztás!$LA223:$MD223,"SDE")*8)+(COUNTIF(beosztás!$LA223:$MD223,"SDU")*8)+(COUNTIF(beosztás!$LA223:$MD223,"SÉ")*12)+(COUNTIF(beosztás!$LA223:$MD223,"SÉJ")*8)+(COUNTIF(beosztás!$LA223:$MD223,"S1")*1)+(COUNTIF(beosztás!$LA223:$MD223,"S2")*2)+(COUNTIF(beosztás!$LA223:$MD223,"S3")*3)+(COUNTIF(beosztás!$LA223:$MD223,"S4")*4)+(COUNTIF(beosztás!$LA223:$MD223,"S5")*5)+(COUNTIF(beosztás!$LA223:$MD223,"S6")*6)+(COUNTIF(beosztás!$LA223:$MD223,"S7")*7)+(COUNTIF(beosztás!$LA223:$MD223,"S8")*8)+(COUNTIF(beosztás!$LA223:$MD223,"S9")*9)+(COUNTIF(beosztás!$LA223:$MD223,"S10")*10)+(COUNTIF(beosztás!$LA223:$MD223,"S11")*11)+(COUNTIF(beosztás!$LA223:$MD223,"S12")*12)</f>
        <v>0</v>
      </c>
      <c r="HP221" s="710">
        <f>COUNTIF(beosztás!$LA223:$MD223,"BN")*12+COUNTIF(beosztás!$LA223:$MD223,"BÉ")*12+COUNTIF(beosztás!$LA223:$MD223,"BDE")*8+COUNTIF(beosztás!$LA223:$MD223,"BDU")*8+COUNTIF(beosztás!$LA223:$MD223,"BÉJ")*8+COUNTIF(beosztás!$LA223:$MD223,"B1")*1+COUNTIF(beosztás!$LA223:$MD223,"B2")*2+COUNTIF(beosztás!$LA223:$MD223,"B3")*3+COUNTIF(beosztás!$KZ223:$MC223,"B5")*5+COUNTIF(beosztás!$KZ223:$MC223,"B6")*6+COUNTIF(beosztás!$KZ223:$MC223,"B7")*7+COUNTIF(beosztás!$KZ223:$MC223,"B8")*8+COUNTIF(beosztás!$LA223:$MD223,"B9")*9+COUNTIF(beosztás!$LA223:$MD223,"B10")*10+COUNTIF(beosztás!$LA223:$MD223,"B11")*11+COUNTIF(beosztás!$LA223:$MD223,"B12")*12+COUNTIF(beosztás!$LA223:$MD223,"BP")*0</f>
        <v>0</v>
      </c>
      <c r="HQ221" s="24">
        <f t="shared" si="1005"/>
        <v>0</v>
      </c>
      <c r="HR221" s="710">
        <f>IF(C221="",0,alapadatok!$AN$12)</f>
        <v>0</v>
      </c>
      <c r="HS221" s="19">
        <f t="shared" si="954"/>
        <v>0</v>
      </c>
      <c r="HT221" s="907">
        <f t="shared" si="1006"/>
        <v>0</v>
      </c>
      <c r="HU221" s="42"/>
      <c r="HV221" s="709">
        <f>COUNTIF(beosztás!$ME223:$NI223,"DE")*8</f>
        <v>0</v>
      </c>
      <c r="HW221" s="710">
        <f>COUNTIF(beosztás!$ME223:$NI223,"DU")*8</f>
        <v>0</v>
      </c>
      <c r="HX221" s="710">
        <f>COUNTIF(beosztás!$ME223:$NI223,"ÉJ")*8</f>
        <v>0</v>
      </c>
      <c r="HY221" s="710">
        <f>COUNTIF(beosztás!$ME223:$NI223,"N")*12</f>
        <v>0</v>
      </c>
      <c r="HZ221" s="710">
        <f>COUNTIF(beosztás!$ME223:$NI223,"É")*12</f>
        <v>0</v>
      </c>
      <c r="IA221" s="710">
        <f>SUM(beosztás!$ME223:$NI223)</f>
        <v>0</v>
      </c>
      <c r="IB221" s="710">
        <f>(COUNTIF(beosztás!$ME223:$NI223,"SN")*12)+(COUNTIF(beosztás!$ME223:$NI223,"SDE")*8)+(COUNTIF(beosztás!$ME223:$NI223,"SDU")*8)+(COUNTIF(beosztás!$ME223:$NI223,"SÉ")*12)+(COUNTIF(beosztás!$ME223:$NI223,"SÉJ")*8)+(COUNTIF(beosztás!$ME223:$NI223,"S1")*1)+(COUNTIF(beosztás!$ME223:$NI223,"S2")*2)+(COUNTIF(beosztás!$ME223:$NI223,"S3")*3)+(COUNTIF(beosztás!$ME223:$NI223,"S4")*4)+(COUNTIF(beosztás!$ME223:$NI223,"S5")*5)+(COUNTIF(beosztás!$ME223:$NI223,"S6")*6)+(COUNTIF(beosztás!$ME223:$NI223,"S7")*7)+(COUNTIF(beosztás!$ME223:$NI223,"S8")*8)+(COUNTIF(beosztás!$ME223:$NI223,"S9")*9)+(COUNTIF(beosztás!$ME223:$NI223,"S10")*10)+(COUNTIF(beosztás!$ME223:$NI223,"S11")*11)+(COUNTIF(beosztás!$ME223:$NI223,"S12")*12)</f>
        <v>0</v>
      </c>
      <c r="IC221" s="710">
        <f>COUNTIF(beosztás!$ME223:$NI223,"FÜ")*8</f>
        <v>0</v>
      </c>
      <c r="ID221" s="710">
        <f>COUNTIF(beosztás!$ME223:$NI223,"BN")*12+COUNTIF(beosztás!$ME223:$NI223,"BÉ")*12+COUNTIF(beosztás!$ME223:$NI223,"BDE")*8+COUNTIF(beosztás!$ME223:$NI223,"BDU")*8+COUNTIF(beosztás!$ME223:$NI223,"BÉJ")*8+COUNTIF(beosztás!$ME223:$NI223,"B1")*1+COUNTIF(beosztás!$ME223:$NI223,"B2")*2+COUNTIF(beosztás!$ME223:$NI223,"B3")*3+COUNTIF(beosztás!$ME223:$NI223,"B5")*5+COUNTIF(beosztás!$ME223:$NI223,"B6")*6+COUNTIF(beosztás!$ME223:$NI223,"B7")*7+COUNTIF(beosztás!$ME223:$NI223,"B8")*8+COUNTIF(beosztás!$ME223:$NI223,"B9")*9+COUNTIF(beosztás!$ME223:$NI223,"B10")*10+COUNTIF(beosztás!$ME223:$NI223,"B11")*11+COUNTIF(beosztás!$ME223:$NI223,"B12")*12+COUNTIF(beosztás!$ME223:$NI223,"BP")*0</f>
        <v>0</v>
      </c>
      <c r="IE221" s="24">
        <f t="shared" si="956"/>
        <v>0</v>
      </c>
      <c r="IF221" s="710">
        <f>IF(C221="",0,alapadatok!$AN$13)</f>
        <v>0</v>
      </c>
      <c r="IG221" s="19">
        <f t="shared" si="957"/>
        <v>0</v>
      </c>
      <c r="IH221" s="741">
        <f t="shared" si="1007"/>
        <v>0</v>
      </c>
      <c r="II221" s="42"/>
      <c r="IJ221" s="25">
        <f t="shared" si="959"/>
        <v>0</v>
      </c>
      <c r="IK221" s="24">
        <f t="shared" si="960"/>
        <v>0</v>
      </c>
      <c r="IL221" s="24">
        <f t="shared" si="961"/>
        <v>0</v>
      </c>
      <c r="IM221" s="24">
        <f t="shared" si="962"/>
        <v>0</v>
      </c>
      <c r="IN221" s="24">
        <f t="shared" si="963"/>
        <v>0</v>
      </c>
      <c r="IO221" s="24">
        <f t="shared" si="964"/>
        <v>0</v>
      </c>
      <c r="IP221" s="24">
        <f t="shared" si="965"/>
        <v>0</v>
      </c>
      <c r="IQ221" s="24">
        <f t="shared" si="966"/>
        <v>0</v>
      </c>
      <c r="IR221" s="24">
        <f t="shared" si="967"/>
        <v>0</v>
      </c>
      <c r="IS221" s="24">
        <f t="shared" si="968"/>
        <v>0</v>
      </c>
      <c r="IT221" s="24">
        <f t="shared" si="969"/>
        <v>0</v>
      </c>
      <c r="IU221" s="19">
        <f t="shared" si="970"/>
        <v>0</v>
      </c>
      <c r="IV221" s="907">
        <f t="shared" si="1008"/>
        <v>0</v>
      </c>
      <c r="IW221" s="43"/>
      <c r="JF221" s="21"/>
      <c r="JG221" s="21"/>
    </row>
    <row r="222" spans="1:267" ht="15.75" hidden="1" thickBot="1" x14ac:dyDescent="0.3">
      <c r="A222" s="75">
        <f>IF(beosztás!A224=0,"",beosztás!A224)</f>
        <v>13</v>
      </c>
      <c r="B222" s="76" t="str">
        <f>IF(beosztás!B224=0,"",beosztás!B224)</f>
        <v/>
      </c>
      <c r="C222" s="77" t="str">
        <f>IF(beosztás!C224=0,"",beosztás!C224)</f>
        <v/>
      </c>
      <c r="D222" s="78" t="str">
        <f>IF(beosztás!D224=0,"",beosztás!D224)</f>
        <v/>
      </c>
      <c r="E222" s="18"/>
      <c r="F222" s="709">
        <f>COUNTIF(beosztás!$I224:$AM224,"DE")*8</f>
        <v>0</v>
      </c>
      <c r="G222" s="710">
        <f>COUNTIF(beosztás!$I224:$AM224,"DU")*8</f>
        <v>0</v>
      </c>
      <c r="H222" s="710">
        <f>COUNTIF(beosztás!$I224:$AM224,"ÉJ")*8</f>
        <v>0</v>
      </c>
      <c r="I222" s="710">
        <f>COUNTIF(beosztás!$I224:$AM224,"N")*12</f>
        <v>0</v>
      </c>
      <c r="J222" s="710">
        <f>COUNTIF(beosztás!$I224:$AM224,"é")*12</f>
        <v>0</v>
      </c>
      <c r="K222" s="710">
        <f>SUM(beosztás!$I224:$AM224)</f>
        <v>0</v>
      </c>
      <c r="L222" s="710">
        <f>COUNTIF(beosztás!$I224:$AM224,"FÜ")*8</f>
        <v>0</v>
      </c>
      <c r="M222" s="710">
        <f>(COUNTIF(beosztás!$I224:$AM224,"SN")*12)+(COUNTIF(beosztás!$I224:$AM224,"SDE")*8)+(COUNTIF(beosztás!$I224:$AM224,"SDU")*8)+(COUNTIF(beosztás!$I224:$AM224,"S1")*1)+(COUNTIF(beosztás!$I224:$AM224,"S2")*2)+(COUNTIF(beosztás!$I224:$AM224,"S3")*3)+(COUNTIF(beosztás!$I224:$AM224,"S4")*4)+(COUNTIF(beosztás!$I224:$AM224,"S5")*5)+(COUNTIF(beosztás!$I224:$AM224,"S6")*6)+(COUNTIF(beosztás!$I224:$AM224,"S7")*7)+(COUNTIF(beosztás!$I224:$AM224,"S8")*8)+(COUNTIF(beosztás!$I224:$AM224,"S9")*9)+(COUNTIF(beosztás!$I224:$AM224,"S10")*10)+(COUNTIF(beosztás!$I224:$AM224,"S11")*11)+(COUNTIF(beosztás!$I224:$AM224,"S12")*12)+(COUNTIF(beosztás!$I224:$AM224,"SÉ")*12)+(COUNTIF(beosztás!$I224:$AM224,"SÉJ")*8)</f>
        <v>0</v>
      </c>
      <c r="N222" s="710">
        <f>COUNTIF(beosztás!$I224:$AM224,"BN")*12+COUNTIF(beosztás!$I224:$AM224,"BÉ")*12+COUNTIF(beosztás!$I224:$AM224,"BDE")*8+COUNTIF(beosztás!$I224:$AM224,"BDU")*8+COUNTIF(beosztás!$I224:$AM224,"BÉJ")*8+COUNTIF(beosztás!$I224:$AM224,"B1")*1+COUNTIF(beosztás!$I224:$AM224,"B2")*2+COUNTIF(beosztás!$I224:$AM224,"B3")*3+COUNTIF(beosztás!$I224:$AM224,"B5")*5+COUNTIF(beosztás!$I224:$AM224,"B6")*6+COUNTIF(beosztás!$I224:$AM224,"B7")*7+COUNTIF(beosztás!$I224:$AM224,"B8")*8+COUNTIF(beosztás!$I224:$AM224,"B9")*9+COUNTIF(beosztás!$I224:$AM224,"B10")*10+COUNTIF(beosztás!$I224:$AM224,"B11")*11+COUNTIF(beosztás!$I224:$AM224,"B12")*12+COUNTIF(beosztás!$I224:$AM224,"BP")*0</f>
        <v>0</v>
      </c>
      <c r="O222" s="24">
        <f t="shared" si="972"/>
        <v>0</v>
      </c>
      <c r="P222" s="710">
        <f>IF(C222="",0,alapadatok!$AN$2)</f>
        <v>0</v>
      </c>
      <c r="Q222" s="19">
        <f t="shared" si="906"/>
        <v>0</v>
      </c>
      <c r="R222" s="741">
        <f t="shared" si="973"/>
        <v>0</v>
      </c>
      <c r="S222" s="40"/>
      <c r="T222" s="709">
        <f>COUNTIF(beosztás!$AN224:$BO224,"DE")*8</f>
        <v>0</v>
      </c>
      <c r="U222" s="710">
        <f>COUNTIF(beosztás!$AN224:$BO224,"DU")*8</f>
        <v>0</v>
      </c>
      <c r="V222" s="710">
        <f>COUNTIF(beosztás!$AN224:$BO224,"ÉJ")*8</f>
        <v>0</v>
      </c>
      <c r="W222" s="710">
        <f>COUNTIF(beosztás!$AN224:$BO224,"N")*12</f>
        <v>0</v>
      </c>
      <c r="X222" s="710">
        <f>COUNTIF(beosztás!$AN224:$BO224,"É")*12</f>
        <v>0</v>
      </c>
      <c r="Y222" s="710">
        <f>SUM(beosztás!$AN224:$BO224)</f>
        <v>0</v>
      </c>
      <c r="Z222" s="710">
        <f>(COUNTIF(beosztás!$AN224:$BO224,"SN")*12)+(COUNTIF(beosztás!$AN224:$BO224,"SDE")*8)+(COUNTIF(beosztás!$AN224:$BO224,"SDU")*8)+(COUNTIF(beosztás!$AN224:$BO224,"SÉ")*12)+(COUNTIF(beosztás!$AN224:$BO224,"SÉJ")*8)+(COUNTIF(beosztás!$AN224:$BO224,"S1")*1)+(COUNTIF(beosztás!$AN224:$BO224,"S2")*2)+(COUNTIF(beosztás!$AN224:$BO224,"S3")*3)+(COUNTIF(beosztás!$AN224:$BO224,"S4")*4)+(COUNTIF(beosztás!$AN224:$BO224,"S5")*5)+(COUNTIF(beosztás!$AN224:$BO224,"S6")*6)+(COUNTIF(beosztás!$AN224:$BO224,"S7")*7)+(COUNTIF(beosztás!$AN224:$BO224,"S8")*8)+(COUNTIF(beosztás!$AN224:$BO224,"S9")*9)+(COUNTIF(beosztás!$AN224:$BO224,"S10")*10)+(COUNTIF(beosztás!$AN224:$BO224,"S11")*11)+(COUNTIF(beosztás!$AN224:$BO224,"S12")*12)</f>
        <v>0</v>
      </c>
      <c r="AA222" s="710">
        <f>COUNTIF(beosztás!$AN224:$BO224,"FÜ")*8</f>
        <v>0</v>
      </c>
      <c r="AB222" s="710">
        <f>COUNTIF(beosztás!$AN224:$BO224,"BN")*12+COUNTIF(beosztás!$AN224:$BO224,"BÉ")*12+COUNTIF(beosztás!$AN224:$BO224,"BDE")*8+COUNTIF(beosztás!$AN224:$BO224,"BDU")*8+COUNTIF(beosztás!$AN224:$BO224,"BÉJ")*8+COUNTIF(beosztás!$AN224:$BO224,"B1")*1+COUNTIF(beosztás!$AN224:$BO224,"B2")*2+COUNTIF(beosztás!$AN224:$BO224,"B3")*3+COUNTIF(beosztás!$AN224:$BO224,"B5")*5+COUNTIF(beosztás!$AN224:$BO224,"B6")*6+COUNTIF(beosztás!$AN224:$BO224,"B7")*7+COUNTIF(beosztás!$AN224:$BO224,"B8")*8+COUNTIF(beosztás!$AN224:$BO224,"B9")*9+COUNTIF(beosztás!$AN224:$BO224,"B10")*10+COUNTIF(beosztás!$AN224:$BO224,"B11")*11+COUNTIF(beosztás!$AN224:$BO224,"B12")*12+COUNTIF(beosztás!$AN224:$BO224,"BP")*0</f>
        <v>0</v>
      </c>
      <c r="AC222" s="24">
        <f t="shared" si="974"/>
        <v>0</v>
      </c>
      <c r="AD222" s="710">
        <f>IF(C222="",0,alapadatok!$AN$3)</f>
        <v>0</v>
      </c>
      <c r="AE222" s="19">
        <f t="shared" si="1009"/>
        <v>0</v>
      </c>
      <c r="AF222" s="741">
        <f t="shared" si="975"/>
        <v>0</v>
      </c>
      <c r="AG222" s="40"/>
      <c r="AH222" s="25">
        <f t="shared" si="976"/>
        <v>0</v>
      </c>
      <c r="AI222" s="24">
        <f t="shared" si="977"/>
        <v>0</v>
      </c>
      <c r="AJ222" s="24">
        <f t="shared" si="978"/>
        <v>0</v>
      </c>
      <c r="AK222" s="24">
        <f t="shared" si="979"/>
        <v>0</v>
      </c>
      <c r="AL222" s="24">
        <f t="shared" si="980"/>
        <v>0</v>
      </c>
      <c r="AM222" s="24">
        <f t="shared" si="981"/>
        <v>0</v>
      </c>
      <c r="AN222" s="24">
        <f t="shared" si="982"/>
        <v>0</v>
      </c>
      <c r="AO222" s="24">
        <f t="shared" si="983"/>
        <v>0</v>
      </c>
      <c r="AP222" s="24">
        <f t="shared" si="1010"/>
        <v>0</v>
      </c>
      <c r="AQ222" s="24">
        <f t="shared" si="1011"/>
        <v>0</v>
      </c>
      <c r="AR222" s="24">
        <f t="shared" si="1012"/>
        <v>0</v>
      </c>
      <c r="AS222" s="19">
        <f t="shared" si="1013"/>
        <v>0</v>
      </c>
      <c r="AT222" s="741">
        <f t="shared" si="984"/>
        <v>0</v>
      </c>
      <c r="AU222" s="41"/>
      <c r="AV222" s="709">
        <f>COUNTIF(beosztás!$BP224:$CT224,"DE")*8</f>
        <v>0</v>
      </c>
      <c r="AW222" s="710">
        <f>COUNTIF(beosztás!$BP224:$CT224,"DU")*8</f>
        <v>0</v>
      </c>
      <c r="AX222" s="710">
        <f>COUNTIF(beosztás!$BP224:$CT224,"ÉJ")*8</f>
        <v>0</v>
      </c>
      <c r="AY222" s="710">
        <f>COUNTIF(beosztás!$BP224:$CT224,"N")*12</f>
        <v>0</v>
      </c>
      <c r="AZ222" s="710">
        <f>COUNTIF(beosztás!$BP224:$CT224,"é")*12</f>
        <v>0</v>
      </c>
      <c r="BA222" s="710">
        <f>SUM(beosztás!$BP224:$CT224)</f>
        <v>0</v>
      </c>
      <c r="BB222" s="710">
        <f>COUNTIF(beosztás!$BP224:$CT224,"FÜ")*8</f>
        <v>0</v>
      </c>
      <c r="BC222" s="897">
        <f>(COUNTIF(beosztás!$BP224:$CT224,"SN")*12)+(COUNTIF(beosztás!$BP224:$CT224,"SDE")*8)+(COUNTIF(beosztás!$BP224:$CT224,"SDU")*8)+(COUNTIF(beosztás!$BP224:$CT224,"SÉ")*12)+(COUNTIF(beosztás!$BP224:$CT224,"SÉJ")*8)+(COUNTIF(beosztás!$BP224:$CT224,"S1")*1)+(COUNTIF(beosztás!$BP224:$CT224,"S2")*2)+(COUNTIF(beosztás!$BP224:$CT224,"S3")*3)+(COUNTIF(beosztás!$BP224:$CT224,"S4")*4)+(COUNTIF(beosztás!$BP224:$CT224,"S5")*5)+(COUNTIF(beosztás!$BP224:$CT224,"S6")*6)+(COUNTIF(beosztás!$BP224:$CT224,"S7")*7)+(COUNTIF(beosztás!$BP224:$CT224,"S8")*8)+(COUNTIF(beosztás!$BP224:$CT224,"S9")*9)+(COUNTIF(beosztás!$BP224:$CT224,"S10")*10)+(COUNTIF(beosztás!$BP224:$CT224,"S11")*11)+(COUNTIF(beosztás!$BP224:$CT224,"S12")*12)</f>
        <v>0</v>
      </c>
      <c r="BD222" s="710">
        <f>COUNTIF(beosztás!$BP224:$CT224,"BN")*12+COUNTIF(beosztás!$BP224:$CT224,"BÉ")*12+COUNTIF(beosztás!$BP224:$CT224,"BDE")*8+COUNTIF(beosztás!$BP224:$CT224,"BDU")*8+COUNTIF(beosztás!$BP224:$CT224,"BÉJ")*8+COUNTIF(beosztás!$BP224:$CT224,"B1")*1+COUNTIF(beosztás!$BP224:$CT224,"B2")*2+COUNTIF(beosztás!$BP224:$CT224,"B3")*3+COUNTIF(beosztás!$BP224:$CT224,"B5")*5+COUNTIF(beosztás!$BP224:$CT224,"B6")*6+COUNTIF(beosztás!$BP224:$CT224,"B7")*7+COUNTIF(beosztás!$BP224:$CT224,"B8")*8+COUNTIF(beosztás!$BP224:$CT224,"B9")*9+COUNTIF(beosztás!$BP224:$CT224,"B10")*10+COUNTIF(beosztás!$BP224:$CT224,"B11")*11+COUNTIF(beosztás!$BP224:$CT224,"B12")*12+COUNTIF(beosztás!$BP224:$CT224,"BP")*0</f>
        <v>0</v>
      </c>
      <c r="BE222" s="24">
        <f t="shared" si="985"/>
        <v>0</v>
      </c>
      <c r="BF222" s="710">
        <f>IF(C222="",0,alapadatok!$AN$4)</f>
        <v>0</v>
      </c>
      <c r="BG222" s="19">
        <f t="shared" si="920"/>
        <v>0</v>
      </c>
      <c r="BH222" s="741">
        <f>BC222/alapadatok!$AP$2</f>
        <v>0</v>
      </c>
      <c r="BI222" s="40"/>
      <c r="BJ222" s="709">
        <f>COUNTIF(beosztás!$CU224:$DX224,"DE")*8</f>
        <v>0</v>
      </c>
      <c r="BK222" s="710">
        <f>COUNTIF(beosztás!$CU224:$DX224,"DU")*8</f>
        <v>0</v>
      </c>
      <c r="BL222" s="710">
        <f>COUNTIF(beosztás!$CU224:$DX224,"ÉJ")*8</f>
        <v>0</v>
      </c>
      <c r="BM222" s="710">
        <f>COUNTIF(beosztás!$CU224:$DX224,"N")*12</f>
        <v>0</v>
      </c>
      <c r="BN222" s="710">
        <f>COUNTIF(beosztás!$CU224:$DX224,"É")*12</f>
        <v>0</v>
      </c>
      <c r="BO222" s="710">
        <f>SUM(beosztás!$CU224:$DX224)</f>
        <v>0</v>
      </c>
      <c r="BP222" s="897">
        <f>(COUNTIF(beosztás!$CU224:$DX224,"SN")*12)+(COUNTIF(beosztás!$CU224:$DX224,"SDE")*8)+(COUNTIF(beosztás!$CU224:$DX224,"SDU")*8)+(COUNTIF(beosztás!$CU224:$DX224,"SÉ")*12)+(COUNTIF(beosztás!$CU224:$DX224,"SÉJ")*8)+(COUNTIF(beosztás!$CU224:$DX224,"S1")*1)+(COUNTIF(beosztás!$CU224:$DX224,"S2")*2)+(COUNTIF(beosztás!$CU224:$DX224,"S3")*3)+(COUNTIF(beosztás!$CU224:$DX224,"S4")*4)+(COUNTIF(beosztás!$CU224:$DX224,"S5")*5)+(COUNTIF(beosztás!$CU224:$DX224,"S6")*6)+(COUNTIF(beosztás!$CU224:$DX224,"S7")*7)+(COUNTIF(beosztás!$CU224:$DX224,"S8")*8)+(COUNTIF(beosztás!$CU224:$DX224,"S9")*9)+(COUNTIF(beosztás!$CU224:$DX224,"S10")*10)+(COUNTIF(beosztás!$CU224:$DX224,"S11")*11)+(COUNTIF(beosztás!$CU224:$DX224,"S12")*12)</f>
        <v>0</v>
      </c>
      <c r="BQ222" s="710">
        <f>COUNTIF(beosztás!$CU224:$DX224,"FÜ")*8</f>
        <v>0</v>
      </c>
      <c r="BR222" s="710">
        <f>COUNTIF(beosztás!$CU224:$DX224,"BN")*12+COUNTIF(beosztás!$CU224:$DX224,"BÉ")*12+COUNTIF(beosztás!$CU224:$DX224,"BDE")*8+COUNTIF(beosztás!$CU224:$DX224,"BDU")*8+COUNTIF(beosztás!$CU224:$DX224,"BÉJ")*8+COUNTIF(beosztás!$CU224:$DX224,"B1")*1+COUNTIF(beosztás!$CU224:$DX224,"B2")*2+COUNTIF(beosztás!$CU224:$DX224,"B3")*3+COUNTIF(beosztás!$CU224:$DX224,"B5")*5+COUNTIF(beosztás!$CU224:$DX224,"B6")*6+COUNTIF(beosztás!$CU224:$DX224,"B7")*7+COUNTIF(beosztás!$CU224:$DX224,"B8")*8+COUNTIF(beosztás!$CU224:$DX224,"B9")*9+COUNTIF(beosztás!$CU224:$DX224,"B10")*10+COUNTIF(beosztás!$CU224:$DX224,"B11")*11+COUNTIF(beosztás!$CU224:$DX224,"B12")*12+COUNTIF(beosztás!$CU224:$DX224,"BP")*0</f>
        <v>0</v>
      </c>
      <c r="BS222" s="24">
        <f t="shared" si="987"/>
        <v>0</v>
      </c>
      <c r="BT222" s="710">
        <f>IF(C222="",0,alapadatok!$AN$5)</f>
        <v>0</v>
      </c>
      <c r="BU222" s="19">
        <f t="shared" si="923"/>
        <v>0</v>
      </c>
      <c r="BV222" s="741">
        <f t="shared" si="988"/>
        <v>0</v>
      </c>
      <c r="BW222" s="40"/>
      <c r="BX222" s="25">
        <f t="shared" si="925"/>
        <v>0</v>
      </c>
      <c r="BY222" s="24">
        <f t="shared" si="926"/>
        <v>0</v>
      </c>
      <c r="BZ222" s="24">
        <f t="shared" si="927"/>
        <v>0</v>
      </c>
      <c r="CA222" s="24">
        <f t="shared" si="928"/>
        <v>0</v>
      </c>
      <c r="CB222" s="24">
        <f t="shared" si="929"/>
        <v>0</v>
      </c>
      <c r="CC222" s="24">
        <f t="shared" si="930"/>
        <v>0</v>
      </c>
      <c r="CD222" s="24">
        <f t="shared" si="931"/>
        <v>0</v>
      </c>
      <c r="CE222" s="24">
        <f t="shared" si="932"/>
        <v>0</v>
      </c>
      <c r="CF222" s="24">
        <f t="shared" si="933"/>
        <v>0</v>
      </c>
      <c r="CG222" s="24">
        <f t="shared" si="934"/>
        <v>0</v>
      </c>
      <c r="CH222" s="24">
        <f t="shared" si="935"/>
        <v>0</v>
      </c>
      <c r="CI222" s="19">
        <f t="shared" si="936"/>
        <v>0</v>
      </c>
      <c r="CJ222" s="741">
        <f t="shared" si="989"/>
        <v>0</v>
      </c>
      <c r="CK222" s="41"/>
      <c r="CL222" s="709">
        <f>COUNTIF(beosztás!$DY224:$FC224,"DE")*8</f>
        <v>0</v>
      </c>
      <c r="CM222" s="710">
        <f>COUNTIF(beosztás!$DY224:$FC224,"DU")*8</f>
        <v>0</v>
      </c>
      <c r="CN222" s="710">
        <f>COUNTIF(beosztás!$DY224:$FC224,"ÉJ")*8</f>
        <v>0</v>
      </c>
      <c r="CO222" s="710">
        <f>COUNTIF(beosztás!$DY224:$FC224,"N")*12</f>
        <v>0</v>
      </c>
      <c r="CP222" s="710">
        <f>COUNTIF(beosztás!$DY224:$FC224,"é")*12</f>
        <v>0</v>
      </c>
      <c r="CQ222" s="710">
        <f>SUM(beosztás!$DY224:$FC224)</f>
        <v>0</v>
      </c>
      <c r="CR222" s="710">
        <f>COUNTIF(beosztás!$DY224:$FC224,"FÜ")*8</f>
        <v>0</v>
      </c>
      <c r="CS222" s="897">
        <f>(COUNTIF(beosztás!$DY224:$FC224,"SN")*12)+(COUNTIF(beosztás!$DY224:$FC224,"SDE")*8)+(COUNTIF(beosztás!$DY224:$FC224,"SDU")*8)+(COUNTIF(beosztás!$DY224:$FC224,"SÉ")*12)+(COUNTIF(beosztás!$DY224:$FC224,"SÉJ")*8)+(COUNTIF(beosztás!$DY224:$FC224,"S1")*1)+(COUNTIF(beosztás!$DY224:$FC224,"S2")*2)+(COUNTIF(beosztás!$DY224:$FC224,"S3")*3)+(COUNTIF(beosztás!$DY224:$FC224,"S4")*4)+(COUNTIF(beosztás!$DY224:$FC224,"S5")*5)+(COUNTIF(beosztás!$DY224:$FC224,"S6")*6)+(COUNTIF(beosztás!$DY224:$FC224,"S7")*7)+(COUNTIF(beosztás!$DY224:$FC224,"S8")*8)+(COUNTIF(beosztás!$DY224:$FC224,"S9")*9)+(COUNTIF(beosztás!$DY224:$FC224,"S10")*10)+(COUNTIF(beosztás!$DY224:$FC224,"S11")*11)+(COUNTIF(beosztás!$DY224:$FC224,"S12")*12)</f>
        <v>0</v>
      </c>
      <c r="CT222" s="710">
        <f>COUNTIF(beosztás!$DY224:$FC224,"BN")*12+COUNTIF(beosztás!$DY224:$FC224,"BÉ")*12+COUNTIF(beosztás!$DY224:$FC224,"BDE")*8+COUNTIF(beosztás!$DY224:$FC224,"BDU")*8+COUNTIF(beosztás!$DY224:$FC224,"BÉJ")*8+COUNTIF(beosztás!$DY224:$FC224,"B1")*1+COUNTIF(beosztás!$DY224:$FC224,"B2")*2+COUNTIF(beosztás!$DY224:$FC224,"B3")*3+COUNTIF(beosztás!$DY224:$FC224,"B5")*5+COUNTIF(beosztás!$DY224:$FC224,"B6")*6+COUNTIF(beosztás!$DY224:$FC224,"B7")*7+COUNTIF(beosztás!$DY224:$FC224,"B8")*8+COUNTIF(beosztás!$DY224:$FC224,"B9")*9+COUNTIF(beosztás!$DY224:$FC224,"B10")*10+COUNTIF(beosztás!$DY224:$FC224,"B11")*11+COUNTIF(beosztás!$DY224:$FC224,"B12")*12+COUNTIF(beosztás!$DY224:$FC224,"BP")*0</f>
        <v>0</v>
      </c>
      <c r="CU222" s="24">
        <f t="shared" si="990"/>
        <v>0</v>
      </c>
      <c r="CV222" s="710">
        <f>IF(C222="",0,alapadatok!$AN$6)</f>
        <v>0</v>
      </c>
      <c r="CW222" s="19">
        <f t="shared" si="863"/>
        <v>0</v>
      </c>
      <c r="CX222" s="907">
        <f t="shared" si="991"/>
        <v>0</v>
      </c>
      <c r="CY222" s="40"/>
      <c r="CZ222" s="709">
        <f>COUNTIF(beosztás!$FD224:$GG224,"DE")*8</f>
        <v>0</v>
      </c>
      <c r="DA222" s="710">
        <f>COUNTIF(beosztás!$FD224:$GG224,"DU")*8</f>
        <v>0</v>
      </c>
      <c r="DB222" s="710">
        <f>COUNTIF(beosztás!$FD224:$GG224,"ÉJ")*8</f>
        <v>0</v>
      </c>
      <c r="DC222" s="710">
        <f>COUNTIF(beosztás!$FD224:$GG224,"N")*12</f>
        <v>0</v>
      </c>
      <c r="DD222" s="710">
        <f>COUNTIF(beosztás!$FD224:$GG224,"É")*12</f>
        <v>0</v>
      </c>
      <c r="DE222" s="710">
        <f>SUM(beosztás!$FD224:$GG224)</f>
        <v>0</v>
      </c>
      <c r="DF222" s="897">
        <f>(COUNTIF(beosztás!$FD224:$GG224,"SN")*12)+(COUNTIF(beosztás!$FD224:$GG224,"SDE")*8)+(COUNTIF(beosztás!$FD224:$GG224,"SDU")*8)+(COUNTIF(beosztás!$FD224:$GG224,"SÉ")*12)+(COUNTIF(beosztás!$FD224:$GG224,"SÉJ")*8)+(COUNTIF(beosztás!$FD224:$GG224,"S1")*1)+(COUNTIF(beosztás!$FD224:$GG224,"S2")*2)+(COUNTIF(beosztás!$FD224:$GG224,"S3")*3)+(COUNTIF(beosztás!$FD224:$GG224,"S4")*4)+(COUNTIF(beosztás!$FD224:$GG224,"S5")*5)+(COUNTIF(beosztás!$FD224:$GG224,"S6")*6)+(COUNTIF(beosztás!$FD224:$GG224,"S7")*7)+(COUNTIF(beosztás!$FD224:$GG224,"S8")*8)+(COUNTIF(beosztás!$FD224:$GG224,"S9")*9)+(COUNTIF(beosztás!$FD224:$GG224,"S10")*10)+(COUNTIF(beosztás!$FD224:$GG224,"S11")*11)+(COUNTIF(beosztás!$FD224:$GG224,"S12")*12)</f>
        <v>0</v>
      </c>
      <c r="DG222" s="710">
        <f>COUNTIF(beosztás!$FD224:$GG224,"FÜ")*8</f>
        <v>0</v>
      </c>
      <c r="DH222" s="710">
        <f>COUNTIF(beosztás!$FD224:$GG224,"BN")*12+COUNTIF(beosztás!$FD224:$GG224,"BÉ")*12+COUNTIF(beosztás!$FD224:$GG224,"BDE")*8+COUNTIF(beosztás!$FD224:$GG224,"BDU")*8+COUNTIF(beosztás!$FD224:$GG224,"BÉJ")*8+COUNTIF(beosztás!$FD224:$GG224,"B1")*1+COUNTIF(beosztás!$FD224:$GG224,"B2")*2+COUNTIF(beosztás!$FD224:$GG224,"B3")*3+COUNTIF(beosztás!$FD224:$GG224,"B5")*5+COUNTIF(beosztás!$FD224:$GG224,"B6")*6+COUNTIF(beosztás!$FD224:$GG224,"B7")*7+COUNTIF(beosztás!$FD224:$GG224,"B8")*8+COUNTIF(beosztás!$FD224:$GG224,"B9")*9+COUNTIF(beosztás!$FD224:$GG224,"B10")*10+COUNTIF(beosztás!$FD224:$GG224,"B11")*11+COUNTIF(beosztás!$FD224:$GG224,"B12")*12+COUNTIF(beosztás!$FD224:$GG224,"BP")*0</f>
        <v>0</v>
      </c>
      <c r="DI222" s="24">
        <f t="shared" si="992"/>
        <v>0</v>
      </c>
      <c r="DJ222" s="710">
        <f>IF(C222="",0,alapadatok!$AN$7)</f>
        <v>0</v>
      </c>
      <c r="DK222" s="19">
        <f t="shared" si="864"/>
        <v>0</v>
      </c>
      <c r="DL222" s="741">
        <f t="shared" si="993"/>
        <v>0</v>
      </c>
      <c r="DM222" s="40"/>
      <c r="DN222" s="25">
        <f t="shared" si="865"/>
        <v>0</v>
      </c>
      <c r="DO222" s="24">
        <f t="shared" si="866"/>
        <v>0</v>
      </c>
      <c r="DP222" s="24">
        <f t="shared" si="867"/>
        <v>0</v>
      </c>
      <c r="DQ222" s="24">
        <f t="shared" si="868"/>
        <v>0</v>
      </c>
      <c r="DR222" s="24">
        <f t="shared" si="869"/>
        <v>0</v>
      </c>
      <c r="DS222" s="24">
        <f t="shared" si="870"/>
        <v>0</v>
      </c>
      <c r="DT222" s="24">
        <f t="shared" si="871"/>
        <v>0</v>
      </c>
      <c r="DU222" s="24">
        <f t="shared" si="872"/>
        <v>0</v>
      </c>
      <c r="DV222" s="24">
        <f t="shared" si="873"/>
        <v>0</v>
      </c>
      <c r="DW222" s="24">
        <f t="shared" si="874"/>
        <v>0</v>
      </c>
      <c r="DX222" s="24">
        <f t="shared" si="875"/>
        <v>0</v>
      </c>
      <c r="DY222" s="19">
        <f t="shared" si="876"/>
        <v>0</v>
      </c>
      <c r="DZ222" s="907">
        <f t="shared" si="994"/>
        <v>0</v>
      </c>
      <c r="EA222" s="41"/>
      <c r="EB222" s="709">
        <f>COUNTIF(beosztás!$GH224:$HL224,"DE")*8</f>
        <v>0</v>
      </c>
      <c r="EC222" s="710">
        <f>COUNTIF(beosztás!$GH224:$HL224,"DU")*8</f>
        <v>0</v>
      </c>
      <c r="ED222" s="710">
        <f>COUNTIF(beosztás!$GH224:$HL224,"ÉJ")*8</f>
        <v>0</v>
      </c>
      <c r="EE222" s="710">
        <f>COUNTIF(beosztás!$GH224:$HL224,"N")*12</f>
        <v>0</v>
      </c>
      <c r="EF222" s="710">
        <f>COUNTIF(beosztás!$GH224:$HL224,"é")*12</f>
        <v>0</v>
      </c>
      <c r="EG222" s="710">
        <f>SUM(beosztás!$GH224:$HL224)</f>
        <v>0</v>
      </c>
      <c r="EH222" s="710">
        <f>COUNTIF(beosztás!$GH224:$HL224,"FÜ")*8</f>
        <v>0</v>
      </c>
      <c r="EI222" s="897">
        <f>(COUNTIF(beosztás!$GH224:$HL224,"SN")*12)+(COUNTIF(beosztás!$GH224:$HL224,"SDE")*8)+(COUNTIF(beosztás!$GH224:$HL224,"SDU")*8)+(COUNTIF(beosztás!$GH224:$HL224,"SÉ")*12)+(COUNTIF(beosztás!$GH224:$HL224,"SÉJ")*8)+(COUNTIF(beosztás!$GH224:$HL224,"S1")*1)+(COUNTIF(beosztás!$GH224:$HL224,"S2")*2)+(COUNTIF(beosztás!$GH224:$HL224,"S3")*3)+(COUNTIF(beosztás!$GH224:$HL224,"S4")*4)+(COUNTIF(beosztás!$GH224:$HL224,"S5")*5)+(COUNTIF(beosztás!$GH224:$HL224,"S6")*6)+(COUNTIF(beosztás!$GH224:$HL224,"S7")*7)+(COUNTIF(beosztás!$GH224:$HL224,"S8")*8)+(COUNTIF(beosztás!$GH224:$HL224,"S9")*9)+(COUNTIF(beosztás!$GH224:$HL224,"S10")*10)+(COUNTIF(beosztás!$GH224:$HL224,"S11")*11)+(COUNTIF(beosztás!$GH224:$HL224,"S12")*12)</f>
        <v>0</v>
      </c>
      <c r="EJ222" s="710">
        <f>COUNTIF(beosztás!$GH224:$HL224,"BN")*12+COUNTIF(beosztás!$GH224:$HL224,"BÉ")*12+COUNTIF(beosztás!$GH224:$HL224,"BDE")*8+COUNTIF(beosztás!$GH224:$HL224,"BDU")*8+COUNTIF(beosztás!$GH224:$HL224,"BÉJ")*8+COUNTIF(beosztás!$GH224:$HL224,"B1")*1+COUNTIF(beosztás!$GH224:$HL224,"B2")*2+COUNTIF(beosztás!$GH224:$HL224,"B3")*3+COUNTIF(beosztás!$GH224:$HL224,"B5")*5+COUNTIF(beosztás!$GH224:$HL224,"B6")*6+COUNTIF(beosztás!$GH224:$HL224,"B7")*7+COUNTIF(beosztás!$GH224:$HL224,"B8")*8+COUNTIF(beosztás!$GH224:$HL224,"B9")*9+COUNTIF(beosztás!$GH224:$HL224,"B10")*10+COUNTIF(beosztás!$GH224:$HL224,"B11")*11+COUNTIF(beosztás!$GH224:$HL224,"B12")*12+COUNTIF(beosztás!$GH224:$HL224,"BP")*0</f>
        <v>0</v>
      </c>
      <c r="EK222" s="24">
        <f t="shared" si="995"/>
        <v>0</v>
      </c>
      <c r="EL222" s="710">
        <f>IF(C222="",0,alapadatok!$AN$8)</f>
        <v>0</v>
      </c>
      <c r="EM222" s="19">
        <f t="shared" si="877"/>
        <v>0</v>
      </c>
      <c r="EN222" s="907">
        <f t="shared" si="996"/>
        <v>0</v>
      </c>
      <c r="EO222" s="40"/>
      <c r="EP222" s="709">
        <f>COUNTIF(beosztás!$HM224:$IQ224,"DE")*8</f>
        <v>0</v>
      </c>
      <c r="EQ222" s="710">
        <f>COUNTIF(beosztás!$HM224:$IQ224,"DU")*8</f>
        <v>0</v>
      </c>
      <c r="ER222" s="710">
        <f>COUNTIF(beosztás!$HM224:$IQ224,"ÉJ")*8</f>
        <v>0</v>
      </c>
      <c r="ES222" s="710">
        <f>COUNTIF(beosztás!$HM224:$IQ224,"N")*12</f>
        <v>0</v>
      </c>
      <c r="ET222" s="710">
        <f>COUNTIF(beosztás!$HM224:$IQ224,"É")*12</f>
        <v>0</v>
      </c>
      <c r="EU222" s="710">
        <f>SUM(beosztás!$HM224:$IQ224)</f>
        <v>0</v>
      </c>
      <c r="EV222" s="897">
        <f>(COUNTIF(beosztás!$HM224:$IQ224,"SN")*12)+(COUNTIF(beosztás!$HM224:$IQ224,"SDE")*8)+(COUNTIF(beosztás!$HM224:$IQ224,"SDU")*8)+(COUNTIF(beosztás!$HM224:$IQ224,"SÉ")*12)+(COUNTIF(beosztás!$HM224:$IQ224,"SÉJ")*8)+(COUNTIF(beosztás!$HM224:$IQ224,"S1")*1)+(COUNTIF(beosztás!$HM224:$IQ224,"S2")*2)+(COUNTIF(beosztás!$HM224:$IQ224,"S3")*3)+(COUNTIF(beosztás!$HM224:$IQ224,"S4")*4)+(COUNTIF(beosztás!$HM224:$IQ224,"S5")*5)+(COUNTIF(beosztás!$HM224:$IQ224,"S6")*6)+(COUNTIF(beosztás!$HM224:$IQ224,"S7")*7)+(COUNTIF(beosztás!$HM224:$IQ224,"S8")*8)+(COUNTIF(beosztás!$HM224:$IQ224,"S9")*9)+(COUNTIF(beosztás!$HM224:$IQ224,"S10")*10)+(COUNTIF(beosztás!$HM224:$IQ224,"S11")*11)+(COUNTIF(beosztás!$HM224:$IQ224,"S12")*12)</f>
        <v>0</v>
      </c>
      <c r="EW222" s="710">
        <f>COUNTIF(beosztás!$HM224:$IQ224,"FÜ")*8</f>
        <v>0</v>
      </c>
      <c r="EX222" s="710">
        <f>COUNTIF(beosztás!$HM224:$IQ224,"BN")*12+COUNTIF(beosztás!$HM224:$IQ224,"BÉ")*12+COUNTIF(beosztás!$HM224:$IQ224,"BDE")*8+COUNTIF(beosztás!$HM224:$IQ224,"BDU")*8+COUNTIF(beosztás!$HM224:$IQ224,"BÉJ")*8+COUNTIF(beosztás!$HM224:$IQ224,"B1")*1+COUNTIF(beosztás!$HM224:$IQ224,"B2")*2+COUNTIF(beosztás!$HM224:$IQ224,"B3")*3+COUNTIF(beosztás!$HM224:$IQ224,"B5")*5+COUNTIF(beosztás!$HM224:$IQ224,"B6")*6+COUNTIF(beosztás!$HM224:$IQ224,"B7")*7+COUNTIF(beosztás!$HM224:$IQ224,"B8")*8+COUNTIF(beosztás!$HM224:$IQ224,"B9")*9+COUNTIF(beosztás!$HM224:$IQ224,"B10")*10+COUNTIF(beosztás!$HM224:$IQ224,"B11")*11+COUNTIF(beosztás!$HM224:$IQ224,"B12")*12+COUNTIF(beosztás!$HM224:$IQ224,"BP")*0</f>
        <v>0</v>
      </c>
      <c r="EY222" s="24">
        <f t="shared" si="997"/>
        <v>0</v>
      </c>
      <c r="EZ222" s="710">
        <f>IF(C222="",0,alapadatok!$AN$9)</f>
        <v>0</v>
      </c>
      <c r="FA222" s="19">
        <f t="shared" si="878"/>
        <v>0</v>
      </c>
      <c r="FB222" s="907">
        <f t="shared" si="998"/>
        <v>0</v>
      </c>
      <c r="FC222" s="40"/>
      <c r="FD222" s="25">
        <f t="shared" si="879"/>
        <v>0</v>
      </c>
      <c r="FE222" s="24">
        <f t="shared" si="880"/>
        <v>0</v>
      </c>
      <c r="FF222" s="24">
        <f t="shared" si="881"/>
        <v>0</v>
      </c>
      <c r="FG222" s="24">
        <f t="shared" si="882"/>
        <v>0</v>
      </c>
      <c r="FH222" s="24">
        <f t="shared" si="883"/>
        <v>0</v>
      </c>
      <c r="FI222" s="24">
        <f t="shared" si="884"/>
        <v>0</v>
      </c>
      <c r="FJ222" s="24">
        <f t="shared" si="885"/>
        <v>0</v>
      </c>
      <c r="FK222" s="24">
        <f t="shared" si="886"/>
        <v>0</v>
      </c>
      <c r="FL222" s="24">
        <f t="shared" si="887"/>
        <v>0</v>
      </c>
      <c r="FM222" s="24">
        <f t="shared" si="888"/>
        <v>0</v>
      </c>
      <c r="FN222" s="24">
        <f t="shared" si="889"/>
        <v>0</v>
      </c>
      <c r="FO222" s="19">
        <f t="shared" si="890"/>
        <v>0</v>
      </c>
      <c r="FP222" s="907">
        <f t="shared" si="999"/>
        <v>0</v>
      </c>
      <c r="FQ222" s="41"/>
      <c r="FR222" s="709">
        <f>COUNTIF(beosztás!$IR224:$JU224,"DE")*8</f>
        <v>0</v>
      </c>
      <c r="FS222" s="710">
        <f>COUNTIF(beosztás!$IR224:$JU224,"DU")*8</f>
        <v>0</v>
      </c>
      <c r="FT222" s="710">
        <f>COUNTIF(beosztás!$IR224:$JU224,"ÉJ")*8</f>
        <v>0</v>
      </c>
      <c r="FU222" s="710">
        <f>COUNTIF(beosztás!$IR224:$JU224,"N")*12</f>
        <v>0</v>
      </c>
      <c r="FV222" s="710">
        <f>COUNTIF(beosztás!$IR224:$JU224,"é")*12</f>
        <v>0</v>
      </c>
      <c r="FW222" s="710">
        <f>SUM(beosztás!$IR224:$JU224)</f>
        <v>0</v>
      </c>
      <c r="FX222" s="710">
        <f>COUNTIF(beosztás!$IR224:$JU224,"FÜ")*8</f>
        <v>0</v>
      </c>
      <c r="FY222" s="897">
        <f>(COUNTIF(beosztás!$IR224:$JU224,"SN")*12)+(COUNTIF(beosztás!$IR224:$JU224,"SDE")*8)+(COUNTIF(beosztás!$IR224:$JU224,"SDU")*8)+(COUNTIF(beosztás!$IR224:$JU224,"SÉ")*12)+(COUNTIF(beosztás!$IR224:$JU224,"SÉJ")*8)+(COUNTIF(beosztás!$IR224:$JU224,"S1")*1)+(COUNTIF(beosztás!$IR224:$JU224,"S2")*2)+(COUNTIF(beosztás!$IR224:$JU224,"S3")*3)+(COUNTIF(beosztás!$IR224:$JU224,"S4")*4)+(COUNTIF(beosztás!$IR224:$JU224,"S5")*5)+(COUNTIF(beosztás!$IR224:$JU224,"S6")*6)+(COUNTIF(beosztás!$IR224:$JU224,"S7")*7)+(COUNTIF(beosztás!$IR224:$JU224,"S8")*8)+(COUNTIF(beosztás!$IR224:$JU224,"S9")*9)+(COUNTIF(beosztás!$IR224:$JU224,"S10")*10)+(COUNTIF(beosztás!$IR224:$JU224,"S11")*11)+(COUNTIF(beosztás!$IR224:$JU224,"S12")*12)</f>
        <v>0</v>
      </c>
      <c r="FZ222" s="710">
        <f>COUNTIF(beosztás!$IR224:$JU224,"BN")*12+COUNTIF(beosztás!$IR224:$JU224,"BÉ")*12+COUNTIF(beosztás!$IR224:$JU224,"BDE")*8+COUNTIF(beosztás!$IR224:$JU224,"BDU")*8+COUNTIF(beosztás!$IR224:$JU224,"BÉJ")*8+COUNTIF(beosztás!$IR224:$JU224,"B1")*1+COUNTIF(beosztás!$IR224:$JU224,"B2")*2+COUNTIF(beosztás!$IR224:$JU224,"B3")*3+COUNTIF(beosztás!$IR224:$JU224,"B5")*5+COUNTIF(beosztás!$IR224:$JU224,"B6")*6+COUNTIF(beosztás!$IR224:$JU224,"B7")*7+COUNTIF(beosztás!$IR224:$JU224,"B8")*8+COUNTIF(beosztás!$IR224:$JU224,"B9")*9+COUNTIF(beosztás!$IR224:$JU224,"B10")*10+COUNTIF(beosztás!$IR224:$JU224,"B11")*11+COUNTIF(beosztás!$IR224:$JU224,"B12")*12+COUNTIF(beosztás!$IR224:$JU224,"BP")*0</f>
        <v>0</v>
      </c>
      <c r="GA222" s="24">
        <f t="shared" si="1000"/>
        <v>0</v>
      </c>
      <c r="GB222" s="710">
        <f>IF(C222="",0,alapadatok!$AN$10)</f>
        <v>0</v>
      </c>
      <c r="GC222" s="19">
        <f t="shared" si="891"/>
        <v>0</v>
      </c>
      <c r="GD222" s="907">
        <f t="shared" si="1001"/>
        <v>0</v>
      </c>
      <c r="GE222" s="42"/>
      <c r="GF222" s="709">
        <f>COUNTIF(beosztás!$JV224:$KZ224,"DE")*8</f>
        <v>0</v>
      </c>
      <c r="GG222" s="710">
        <f>COUNTIF(beosztás!$JV224:$KZ224,"DU")*8</f>
        <v>0</v>
      </c>
      <c r="GH222" s="710">
        <f>COUNTIF(beosztás!$JV224:$KZ224,"ÉJ")*8</f>
        <v>0</v>
      </c>
      <c r="GI222" s="710">
        <f>COUNTIF(beosztás!$JV224:$KZ224,"N")*12</f>
        <v>0</v>
      </c>
      <c r="GJ222" s="710">
        <f>COUNTIF(beosztás!$JV224:$KZ224,"É")*12</f>
        <v>0</v>
      </c>
      <c r="GK222" s="710">
        <f>SUM(beosztás!$JV224:$KZ224)</f>
        <v>0</v>
      </c>
      <c r="GL222" s="897">
        <f>(COUNTIF(beosztás!$JV224:$KZ224,"SN")*12)+(COUNTIF(beosztás!$JV224:$KZ224,"SDE")*8)+(COUNTIF(beosztás!$JV224:$KZ224,"SDU")*8)+(COUNTIF(beosztás!$JV224:$KZ224,"SÉ")*12)+(COUNTIF(beosztás!$JV224:$KZ224,"SÉJ")*8)+(COUNTIF(beosztás!$JV224:$KZ224,"S1")*1)+(COUNTIF(beosztás!$JV224:$KZ224,"S2")*2)+(COUNTIF(beosztás!$JV224:$KZ224,"S3")*3)+(COUNTIF(beosztás!$JV224:$KZ224,"S4")*4)+(COUNTIF(beosztás!$JV224:$KZ224,"S5")*5)+(COUNTIF(beosztás!$JV224:$KZ224,"S6")*6)+(COUNTIF(beosztás!$JV224:$KZ224,"S7")*7)+(COUNTIF(beosztás!$JV224:$KZ224,"S8")*8)+(COUNTIF(beosztás!$JV224:$KZ224,"S9")*9)+(COUNTIF(beosztás!$JV224:$KZ224,"S10")*10)+(COUNTIF(beosztás!$JV224:$KZ224,"S11")*11)+(COUNTIF(beosztás!$JV224:$KZ224,"S12")*12)</f>
        <v>0</v>
      </c>
      <c r="GM222" s="710">
        <f>COUNTIF(beosztás!$JV224:$KZ224,"FÜ")*8</f>
        <v>0</v>
      </c>
      <c r="GN222" s="710">
        <f>COUNTIF(beosztás!$JV224:$KZ224,"BN")*12+COUNTIF(beosztás!$JV224:$KZ224,"BÉ")*12+COUNTIF(beosztás!$JV224:$KZ224,"BDE")*8+COUNTIF(beosztás!$JV224:$KZ224,"BDU")*8+COUNTIF(beosztás!$JV224:$KZ224,"BÉJ")*8+COUNTIF(beosztás!$JV224:$KZ224,"B1")*1+COUNTIF(beosztás!$JV224:$KZ224,"B2")*2+COUNTIF(beosztás!$JV224:$KZ224,"B3")*3+COUNTIF(beosztás!$JV224:$KZ224,"B5")*5+COUNTIF(beosztás!$JV224:$KZ224,"B6")*6+COUNTIF(beosztás!$JV224:$KZ224,"B7")*7+COUNTIF(beosztás!$JV224:$KZ224,"B8")*8+COUNTIF(beosztás!$JV224:$KZ224,"B9")*9+COUNTIF(beosztás!$JV224:$KZ224,"B10")*10+COUNTIF(beosztás!$JV224:$KZ224,"B11")*11+COUNTIF(beosztás!$JV224:$KZ224,"B12")*12+COUNTIF(beosztás!$JV224:$KZ224,"BP")*0</f>
        <v>0</v>
      </c>
      <c r="GO222" s="24">
        <f t="shared" si="1002"/>
        <v>0</v>
      </c>
      <c r="GP222" s="710">
        <f>IF(C222="",0,alapadatok!$AN$11)</f>
        <v>0</v>
      </c>
      <c r="GQ222" s="19">
        <f t="shared" si="892"/>
        <v>0</v>
      </c>
      <c r="GR222" s="907">
        <f t="shared" si="1003"/>
        <v>0</v>
      </c>
      <c r="GS222" s="42"/>
      <c r="GT222" s="25">
        <f t="shared" si="893"/>
        <v>0</v>
      </c>
      <c r="GU222" s="24">
        <f t="shared" si="894"/>
        <v>0</v>
      </c>
      <c r="GV222" s="24">
        <f t="shared" si="895"/>
        <v>0</v>
      </c>
      <c r="GW222" s="24">
        <f t="shared" si="896"/>
        <v>0</v>
      </c>
      <c r="GX222" s="24">
        <f t="shared" si="897"/>
        <v>0</v>
      </c>
      <c r="GY222" s="24">
        <f t="shared" si="898"/>
        <v>0</v>
      </c>
      <c r="GZ222" s="24">
        <f t="shared" si="899"/>
        <v>0</v>
      </c>
      <c r="HA222" s="24">
        <f t="shared" si="900"/>
        <v>0</v>
      </c>
      <c r="HB222" s="24">
        <f t="shared" si="901"/>
        <v>0</v>
      </c>
      <c r="HC222" s="24">
        <f t="shared" si="902"/>
        <v>0</v>
      </c>
      <c r="HD222" s="24">
        <f t="shared" si="903"/>
        <v>0</v>
      </c>
      <c r="HE222" s="19">
        <f t="shared" si="904"/>
        <v>0</v>
      </c>
      <c r="HF222" s="907">
        <f t="shared" si="1004"/>
        <v>0</v>
      </c>
      <c r="HG222" s="41"/>
      <c r="HH222" s="709">
        <f>COUNTIF(beosztás!$LA224:$MD224,"DE")*8</f>
        <v>0</v>
      </c>
      <c r="HI222" s="710">
        <f>COUNTIF(beosztás!$LA224:$MD224,"DU")*8</f>
        <v>0</v>
      </c>
      <c r="HJ222" s="710">
        <f>COUNTIF(beosztás!$LA224:$MD224,"ÉJ")*8</f>
        <v>0</v>
      </c>
      <c r="HK222" s="710">
        <f>COUNTIF(beosztás!$LA224:$MD224,"N")*12</f>
        <v>0</v>
      </c>
      <c r="HL222" s="710">
        <f>COUNTIF(beosztás!$LA224:$MD224,"é")*12</f>
        <v>0</v>
      </c>
      <c r="HM222" s="710">
        <f>SUM(beosztás!$LA224:$MD224)</f>
        <v>0</v>
      </c>
      <c r="HN222" s="710">
        <f>COUNTIF(beosztás!$LA224:$MD224,"FÜ")*8</f>
        <v>0</v>
      </c>
      <c r="HO222" s="897">
        <f>(COUNTIF(beosztás!$LA224:$MD224,"SN")*12)+(COUNTIF(beosztás!$LA224:$MD224,"SDE")*8)+(COUNTIF(beosztás!$LA224:$MD224,"SDU")*8)+(COUNTIF(beosztás!$LA224:$MD224,"SÉ")*12)+(COUNTIF(beosztás!$LA224:$MD224,"SÉJ")*8)+(COUNTIF(beosztás!$LA224:$MD224,"S1")*1)+(COUNTIF(beosztás!$LA224:$MD224,"S2")*2)+(COUNTIF(beosztás!$LA224:$MD224,"S3")*3)+(COUNTIF(beosztás!$LA224:$MD224,"S4")*4)+(COUNTIF(beosztás!$LA224:$MD224,"S5")*5)+(COUNTIF(beosztás!$LA224:$MD224,"S6")*6)+(COUNTIF(beosztás!$LA224:$MD224,"S7")*7)+(COUNTIF(beosztás!$LA224:$MD224,"S8")*8)+(COUNTIF(beosztás!$LA224:$MD224,"S9")*9)+(COUNTIF(beosztás!$LA224:$MD224,"S10")*10)+(COUNTIF(beosztás!$LA224:$MD224,"S11")*11)+(COUNTIF(beosztás!$LA224:$MD224,"S12")*12)</f>
        <v>0</v>
      </c>
      <c r="HP222" s="710">
        <f>COUNTIF(beosztás!$LA224:$MD224,"BN")*12+COUNTIF(beosztás!$LA224:$MD224,"BÉ")*12+COUNTIF(beosztás!$LA224:$MD224,"BDE")*8+COUNTIF(beosztás!$LA224:$MD224,"BDU")*8+COUNTIF(beosztás!$LA224:$MD224,"BÉJ")*8+COUNTIF(beosztás!$LA224:$MD224,"B1")*1+COUNTIF(beosztás!$LA224:$MD224,"B2")*2+COUNTIF(beosztás!$LA224:$MD224,"B3")*3+COUNTIF(beosztás!$KZ224:$MC224,"B5")*5+COUNTIF(beosztás!$KZ224:$MC224,"B6")*6+COUNTIF(beosztás!$KZ224:$MC224,"B7")*7+COUNTIF(beosztás!$KZ224:$MC224,"B8")*8+COUNTIF(beosztás!$LA224:$MD224,"B9")*9+COUNTIF(beosztás!$LA224:$MD224,"B10")*10+COUNTIF(beosztás!$LA224:$MD224,"B11")*11+COUNTIF(beosztás!$LA224:$MD224,"B12")*12+COUNTIF(beosztás!$LA224:$MD224,"BP")*0</f>
        <v>0</v>
      </c>
      <c r="HQ222" s="24">
        <f t="shared" si="1005"/>
        <v>0</v>
      </c>
      <c r="HR222" s="710">
        <f>IF(C222="",0,alapadatok!$AN$12)</f>
        <v>0</v>
      </c>
      <c r="HS222" s="19">
        <f t="shared" si="954"/>
        <v>0</v>
      </c>
      <c r="HT222" s="907">
        <f t="shared" si="1006"/>
        <v>0</v>
      </c>
      <c r="HU222" s="42"/>
      <c r="HV222" s="709">
        <f>COUNTIF(beosztás!$ME224:$NI224,"DE")*8</f>
        <v>0</v>
      </c>
      <c r="HW222" s="710">
        <f>COUNTIF(beosztás!$ME224:$NI224,"DU")*8</f>
        <v>0</v>
      </c>
      <c r="HX222" s="710">
        <f>COUNTIF(beosztás!$ME224:$NI224,"ÉJ")*8</f>
        <v>0</v>
      </c>
      <c r="HY222" s="710">
        <f>COUNTIF(beosztás!$ME224:$NI224,"N")*12</f>
        <v>0</v>
      </c>
      <c r="HZ222" s="710">
        <f>COUNTIF(beosztás!$ME224:$NI224,"É")*12</f>
        <v>0</v>
      </c>
      <c r="IA222" s="710">
        <f>SUM(beosztás!$ME224:$NI224)</f>
        <v>0</v>
      </c>
      <c r="IB222" s="710">
        <f>(COUNTIF(beosztás!$ME224:$NI224,"SN")*12)+(COUNTIF(beosztás!$ME224:$NI224,"SDE")*8)+(COUNTIF(beosztás!$ME224:$NI224,"SDU")*8)+(COUNTIF(beosztás!$ME224:$NI224,"SÉ")*12)+(COUNTIF(beosztás!$ME224:$NI224,"SÉJ")*8)+(COUNTIF(beosztás!$ME224:$NI224,"S1")*1)+(COUNTIF(beosztás!$ME224:$NI224,"S2")*2)+(COUNTIF(beosztás!$ME224:$NI224,"S3")*3)+(COUNTIF(beosztás!$ME224:$NI224,"S4")*4)+(COUNTIF(beosztás!$ME224:$NI224,"S5")*5)+(COUNTIF(beosztás!$ME224:$NI224,"S6")*6)+(COUNTIF(beosztás!$ME224:$NI224,"S7")*7)+(COUNTIF(beosztás!$ME224:$NI224,"S8")*8)+(COUNTIF(beosztás!$ME224:$NI224,"S9")*9)+(COUNTIF(beosztás!$ME224:$NI224,"S10")*10)+(COUNTIF(beosztás!$ME224:$NI224,"S11")*11)+(COUNTIF(beosztás!$ME224:$NI224,"S12")*12)</f>
        <v>0</v>
      </c>
      <c r="IC222" s="710">
        <f>COUNTIF(beosztás!$ME224:$NI224,"FÜ")*8</f>
        <v>0</v>
      </c>
      <c r="ID222" s="710">
        <f>COUNTIF(beosztás!$ME224:$NI224,"BN")*12+COUNTIF(beosztás!$ME224:$NI224,"BÉ")*12+COUNTIF(beosztás!$ME224:$NI224,"BDE")*8+COUNTIF(beosztás!$ME224:$NI224,"BDU")*8+COUNTIF(beosztás!$ME224:$NI224,"BÉJ")*8+COUNTIF(beosztás!$ME224:$NI224,"B1")*1+COUNTIF(beosztás!$ME224:$NI224,"B2")*2+COUNTIF(beosztás!$ME224:$NI224,"B3")*3+COUNTIF(beosztás!$ME224:$NI224,"B5")*5+COUNTIF(beosztás!$ME224:$NI224,"B6")*6+COUNTIF(beosztás!$ME224:$NI224,"B7")*7+COUNTIF(beosztás!$ME224:$NI224,"B8")*8+COUNTIF(beosztás!$ME224:$NI224,"B9")*9+COUNTIF(beosztás!$ME224:$NI224,"B10")*10+COUNTIF(beosztás!$ME224:$NI224,"B11")*11+COUNTIF(beosztás!$ME224:$NI224,"B12")*12+COUNTIF(beosztás!$ME224:$NI224,"BP")*0</f>
        <v>0</v>
      </c>
      <c r="IE222" s="24">
        <f t="shared" si="956"/>
        <v>0</v>
      </c>
      <c r="IF222" s="710">
        <f>IF(C222="",0,alapadatok!$AN$13)</f>
        <v>0</v>
      </c>
      <c r="IG222" s="19">
        <f t="shared" si="957"/>
        <v>0</v>
      </c>
      <c r="IH222" s="741">
        <f t="shared" si="1007"/>
        <v>0</v>
      </c>
      <c r="II222" s="42"/>
      <c r="IJ222" s="25">
        <f t="shared" si="959"/>
        <v>0</v>
      </c>
      <c r="IK222" s="24">
        <f t="shared" si="960"/>
        <v>0</v>
      </c>
      <c r="IL222" s="24">
        <f t="shared" si="961"/>
        <v>0</v>
      </c>
      <c r="IM222" s="24">
        <f t="shared" si="962"/>
        <v>0</v>
      </c>
      <c r="IN222" s="24">
        <f t="shared" si="963"/>
        <v>0</v>
      </c>
      <c r="IO222" s="24">
        <f t="shared" si="964"/>
        <v>0</v>
      </c>
      <c r="IP222" s="24">
        <f t="shared" si="965"/>
        <v>0</v>
      </c>
      <c r="IQ222" s="24">
        <f t="shared" si="966"/>
        <v>0</v>
      </c>
      <c r="IR222" s="24">
        <f t="shared" si="967"/>
        <v>0</v>
      </c>
      <c r="IS222" s="24">
        <f t="shared" si="968"/>
        <v>0</v>
      </c>
      <c r="IT222" s="24">
        <f t="shared" si="969"/>
        <v>0</v>
      </c>
      <c r="IU222" s="19">
        <f t="shared" si="970"/>
        <v>0</v>
      </c>
      <c r="IV222" s="907">
        <f t="shared" si="1008"/>
        <v>0</v>
      </c>
      <c r="IW222" s="43"/>
      <c r="JF222" s="21"/>
      <c r="JG222" s="21"/>
    </row>
    <row r="223" spans="1:267" ht="15.75" hidden="1" thickBot="1" x14ac:dyDescent="0.3">
      <c r="A223" s="75">
        <f>IF(beosztás!A225=0,"",beosztás!A225)</f>
        <v>14</v>
      </c>
      <c r="B223" s="76" t="str">
        <f>IF(beosztás!B225=0,"",beosztás!B225)</f>
        <v/>
      </c>
      <c r="C223" s="77" t="str">
        <f>IF(beosztás!C225=0,"",beosztás!C225)</f>
        <v/>
      </c>
      <c r="D223" s="78" t="str">
        <f>IF(beosztás!D225=0,"",beosztás!D225)</f>
        <v/>
      </c>
      <c r="E223" s="18"/>
      <c r="F223" s="709">
        <f>COUNTIF(beosztás!$I225:$AM225,"DE")*8</f>
        <v>0</v>
      </c>
      <c r="G223" s="710">
        <f>COUNTIF(beosztás!$I225:$AM225,"DU")*8</f>
        <v>0</v>
      </c>
      <c r="H223" s="710">
        <f>COUNTIF(beosztás!$I225:$AM225,"ÉJ")*8</f>
        <v>0</v>
      </c>
      <c r="I223" s="710">
        <f>COUNTIF(beosztás!$I225:$AM225,"N")*12</f>
        <v>0</v>
      </c>
      <c r="J223" s="710">
        <f>COUNTIF(beosztás!$I225:$AM225,"é")*12</f>
        <v>0</v>
      </c>
      <c r="K223" s="710">
        <f>SUM(beosztás!$I225:$AM225)</f>
        <v>0</v>
      </c>
      <c r="L223" s="710">
        <f>COUNTIF(beosztás!$I225:$AM225,"FÜ")*8</f>
        <v>0</v>
      </c>
      <c r="M223" s="710">
        <f>(COUNTIF(beosztás!$I225:$AM225,"SN")*12)+(COUNTIF(beosztás!$I225:$AM225,"SDE")*8)+(COUNTIF(beosztás!$I225:$AM225,"SDU")*8)+(COUNTIF(beosztás!$I225:$AM225,"S1")*1)+(COUNTIF(beosztás!$I225:$AM225,"S2")*2)+(COUNTIF(beosztás!$I225:$AM225,"S3")*3)+(COUNTIF(beosztás!$I225:$AM225,"S4")*4)+(COUNTIF(beosztás!$I225:$AM225,"S5")*5)+(COUNTIF(beosztás!$I225:$AM225,"S6")*6)+(COUNTIF(beosztás!$I225:$AM225,"S7")*7)+(COUNTIF(beosztás!$I225:$AM225,"S8")*8)+(COUNTIF(beosztás!$I225:$AM225,"S9")*9)+(COUNTIF(beosztás!$I225:$AM225,"S10")*10)+(COUNTIF(beosztás!$I225:$AM225,"S11")*11)+(COUNTIF(beosztás!$I225:$AM225,"S12")*12)+(COUNTIF(beosztás!$I225:$AM225,"SÉ")*12)+(COUNTIF(beosztás!$I225:$AM225,"SÉJ")*8)</f>
        <v>0</v>
      </c>
      <c r="N223" s="710">
        <f>COUNTIF(beosztás!$I225:$AM225,"BN")*12+COUNTIF(beosztás!$I225:$AM225,"BÉ")*12+COUNTIF(beosztás!$I225:$AM225,"BDE")*8+COUNTIF(beosztás!$I225:$AM225,"BDU")*8+COUNTIF(beosztás!$I225:$AM225,"BÉJ")*8+COUNTIF(beosztás!$I225:$AM225,"B1")*1+COUNTIF(beosztás!$I225:$AM225,"B2")*2+COUNTIF(beosztás!$I225:$AM225,"B3")*3+COUNTIF(beosztás!$I225:$AM225,"B5")*5+COUNTIF(beosztás!$I225:$AM225,"B6")*6+COUNTIF(beosztás!$I225:$AM225,"B7")*7+COUNTIF(beosztás!$I225:$AM225,"B8")*8+COUNTIF(beosztás!$I225:$AM225,"B9")*9+COUNTIF(beosztás!$I225:$AM225,"B10")*10+COUNTIF(beosztás!$I225:$AM225,"B11")*11+COUNTIF(beosztás!$I225:$AM225,"B12")*12+COUNTIF(beosztás!$I225:$AM225,"BP")*0</f>
        <v>0</v>
      </c>
      <c r="O223" s="24">
        <f t="shared" si="972"/>
        <v>0</v>
      </c>
      <c r="P223" s="710">
        <f>IF(C223="",0,alapadatok!$AN$2)</f>
        <v>0</v>
      </c>
      <c r="Q223" s="19">
        <f t="shared" si="906"/>
        <v>0</v>
      </c>
      <c r="R223" s="741">
        <f t="shared" si="973"/>
        <v>0</v>
      </c>
      <c r="S223" s="40"/>
      <c r="T223" s="709">
        <f>COUNTIF(beosztás!$AN225:$BO225,"DE")*8</f>
        <v>0</v>
      </c>
      <c r="U223" s="710">
        <f>COUNTIF(beosztás!$AN225:$BO225,"DU")*8</f>
        <v>0</v>
      </c>
      <c r="V223" s="710">
        <f>COUNTIF(beosztás!$AN225:$BO225,"ÉJ")*8</f>
        <v>0</v>
      </c>
      <c r="W223" s="710">
        <f>COUNTIF(beosztás!$AN225:$BO225,"N")*12</f>
        <v>0</v>
      </c>
      <c r="X223" s="710">
        <f>COUNTIF(beosztás!$AN225:$BO225,"É")*12</f>
        <v>0</v>
      </c>
      <c r="Y223" s="710">
        <f>SUM(beosztás!$AN225:$BO225)</f>
        <v>0</v>
      </c>
      <c r="Z223" s="710">
        <f>(COUNTIF(beosztás!$AN225:$BO225,"SN")*12)+(COUNTIF(beosztás!$AN225:$BO225,"SDE")*8)+(COUNTIF(beosztás!$AN225:$BO225,"SDU")*8)+(COUNTIF(beosztás!$AN225:$BO225,"SÉ")*12)+(COUNTIF(beosztás!$AN225:$BO225,"SÉJ")*8)+(COUNTIF(beosztás!$AN225:$BO225,"S1")*1)+(COUNTIF(beosztás!$AN225:$BO225,"S2")*2)+(COUNTIF(beosztás!$AN225:$BO225,"S3")*3)+(COUNTIF(beosztás!$AN225:$BO225,"S4")*4)+(COUNTIF(beosztás!$AN225:$BO225,"S5")*5)+(COUNTIF(beosztás!$AN225:$BO225,"S6")*6)+(COUNTIF(beosztás!$AN225:$BO225,"S7")*7)+(COUNTIF(beosztás!$AN225:$BO225,"S8")*8)+(COUNTIF(beosztás!$AN225:$BO225,"S9")*9)+(COUNTIF(beosztás!$AN225:$BO225,"S10")*10)+(COUNTIF(beosztás!$AN225:$BO225,"S11")*11)+(COUNTIF(beosztás!$AN225:$BO225,"S12")*12)</f>
        <v>0</v>
      </c>
      <c r="AA223" s="710">
        <f>COUNTIF(beosztás!$AN225:$BO225,"FÜ")*8</f>
        <v>0</v>
      </c>
      <c r="AB223" s="710">
        <f>COUNTIF(beosztás!$AN225:$BO225,"BN")*12+COUNTIF(beosztás!$AN225:$BO225,"BÉ")*12+COUNTIF(beosztás!$AN225:$BO225,"BDE")*8+COUNTIF(beosztás!$AN225:$BO225,"BDU")*8+COUNTIF(beosztás!$AN225:$BO225,"BÉJ")*8+COUNTIF(beosztás!$AN225:$BO225,"B1")*1+COUNTIF(beosztás!$AN225:$BO225,"B2")*2+COUNTIF(beosztás!$AN225:$BO225,"B3")*3+COUNTIF(beosztás!$AN225:$BO225,"B5")*5+COUNTIF(beosztás!$AN225:$BO225,"B6")*6+COUNTIF(beosztás!$AN225:$BO225,"B7")*7+COUNTIF(beosztás!$AN225:$BO225,"B8")*8+COUNTIF(beosztás!$AN225:$BO225,"B9")*9+COUNTIF(beosztás!$AN225:$BO225,"B10")*10+COUNTIF(beosztás!$AN225:$BO225,"B11")*11+COUNTIF(beosztás!$AN225:$BO225,"B12")*12+COUNTIF(beosztás!$AN225:$BO225,"BP")*0</f>
        <v>0</v>
      </c>
      <c r="AC223" s="24">
        <f t="shared" si="974"/>
        <v>0</v>
      </c>
      <c r="AD223" s="710">
        <f>IF(C223="",0,alapadatok!$AN$3)</f>
        <v>0</v>
      </c>
      <c r="AE223" s="19">
        <f t="shared" si="1009"/>
        <v>0</v>
      </c>
      <c r="AF223" s="741">
        <f t="shared" si="975"/>
        <v>0</v>
      </c>
      <c r="AG223" s="40"/>
      <c r="AH223" s="25">
        <f t="shared" si="976"/>
        <v>0</v>
      </c>
      <c r="AI223" s="24">
        <f t="shared" si="977"/>
        <v>0</v>
      </c>
      <c r="AJ223" s="24">
        <f t="shared" si="978"/>
        <v>0</v>
      </c>
      <c r="AK223" s="24">
        <f t="shared" si="979"/>
        <v>0</v>
      </c>
      <c r="AL223" s="24">
        <f t="shared" si="980"/>
        <v>0</v>
      </c>
      <c r="AM223" s="24">
        <f t="shared" si="981"/>
        <v>0</v>
      </c>
      <c r="AN223" s="24">
        <f t="shared" si="982"/>
        <v>0</v>
      </c>
      <c r="AO223" s="24">
        <f t="shared" si="983"/>
        <v>0</v>
      </c>
      <c r="AP223" s="24">
        <f t="shared" si="1010"/>
        <v>0</v>
      </c>
      <c r="AQ223" s="24">
        <f t="shared" si="1011"/>
        <v>0</v>
      </c>
      <c r="AR223" s="24">
        <f t="shared" si="1012"/>
        <v>0</v>
      </c>
      <c r="AS223" s="19">
        <f t="shared" si="1013"/>
        <v>0</v>
      </c>
      <c r="AT223" s="741">
        <f t="shared" si="984"/>
        <v>0</v>
      </c>
      <c r="AU223" s="41"/>
      <c r="AV223" s="709">
        <f>COUNTIF(beosztás!$BP225:$CT225,"DE")*8</f>
        <v>0</v>
      </c>
      <c r="AW223" s="710">
        <f>COUNTIF(beosztás!$BP225:$CT225,"DU")*8</f>
        <v>0</v>
      </c>
      <c r="AX223" s="710">
        <f>COUNTIF(beosztás!$BP225:$CT225,"ÉJ")*8</f>
        <v>0</v>
      </c>
      <c r="AY223" s="710">
        <f>COUNTIF(beosztás!$BP225:$CT225,"N")*12</f>
        <v>0</v>
      </c>
      <c r="AZ223" s="710">
        <f>COUNTIF(beosztás!$BP225:$CT225,"é")*12</f>
        <v>0</v>
      </c>
      <c r="BA223" s="710">
        <f>SUM(beosztás!$BP225:$CT225)</f>
        <v>0</v>
      </c>
      <c r="BB223" s="710">
        <f>COUNTIF(beosztás!$BP225:$CT225,"FÜ")*8</f>
        <v>0</v>
      </c>
      <c r="BC223" s="897">
        <f>(COUNTIF(beosztás!$BP225:$CT225,"SN")*12)+(COUNTIF(beosztás!$BP225:$CT225,"SDE")*8)+(COUNTIF(beosztás!$BP225:$CT225,"SDU")*8)+(COUNTIF(beosztás!$BP225:$CT225,"SÉ")*12)+(COUNTIF(beosztás!$BP225:$CT225,"SÉJ")*8)+(COUNTIF(beosztás!$BP225:$CT225,"S1")*1)+(COUNTIF(beosztás!$BP225:$CT225,"S2")*2)+(COUNTIF(beosztás!$BP225:$CT225,"S3")*3)+(COUNTIF(beosztás!$BP225:$CT225,"S4")*4)+(COUNTIF(beosztás!$BP225:$CT225,"S5")*5)+(COUNTIF(beosztás!$BP225:$CT225,"S6")*6)+(COUNTIF(beosztás!$BP225:$CT225,"S7")*7)+(COUNTIF(beosztás!$BP225:$CT225,"S8")*8)+(COUNTIF(beosztás!$BP225:$CT225,"S9")*9)+(COUNTIF(beosztás!$BP225:$CT225,"S10")*10)+(COUNTIF(beosztás!$BP225:$CT225,"S11")*11)+(COUNTIF(beosztás!$BP225:$CT225,"S12")*12)</f>
        <v>0</v>
      </c>
      <c r="BD223" s="710">
        <f>COUNTIF(beosztás!$BP225:$CT225,"BN")*12+COUNTIF(beosztás!$BP225:$CT225,"BÉ")*12+COUNTIF(beosztás!$BP225:$CT225,"BDE")*8+COUNTIF(beosztás!$BP225:$CT225,"BDU")*8+COUNTIF(beosztás!$BP225:$CT225,"BÉJ")*8+COUNTIF(beosztás!$BP225:$CT225,"B1")*1+COUNTIF(beosztás!$BP225:$CT225,"B2")*2+COUNTIF(beosztás!$BP225:$CT225,"B3")*3+COUNTIF(beosztás!$BP225:$CT225,"B5")*5+COUNTIF(beosztás!$BP225:$CT225,"B6")*6+COUNTIF(beosztás!$BP225:$CT225,"B7")*7+COUNTIF(beosztás!$BP225:$CT225,"B8")*8+COUNTIF(beosztás!$BP225:$CT225,"B9")*9+COUNTIF(beosztás!$BP225:$CT225,"B10")*10+COUNTIF(beosztás!$BP225:$CT225,"B11")*11+COUNTIF(beosztás!$BP225:$CT225,"B12")*12+COUNTIF(beosztás!$BP225:$CT225,"BP")*0</f>
        <v>0</v>
      </c>
      <c r="BE223" s="24">
        <f t="shared" si="985"/>
        <v>0</v>
      </c>
      <c r="BF223" s="710">
        <f>IF(C223="",0,alapadatok!$AN$4)</f>
        <v>0</v>
      </c>
      <c r="BG223" s="19">
        <f t="shared" si="920"/>
        <v>0</v>
      </c>
      <c r="BH223" s="741">
        <f>BC223/alapadatok!$AP$2</f>
        <v>0</v>
      </c>
      <c r="BI223" s="40"/>
      <c r="BJ223" s="709">
        <f>COUNTIF(beosztás!$CU225:$DX225,"DE")*8</f>
        <v>0</v>
      </c>
      <c r="BK223" s="710">
        <f>COUNTIF(beosztás!$CU225:$DX225,"DU")*8</f>
        <v>0</v>
      </c>
      <c r="BL223" s="710">
        <f>COUNTIF(beosztás!$CU225:$DX225,"ÉJ")*8</f>
        <v>0</v>
      </c>
      <c r="BM223" s="710">
        <f>COUNTIF(beosztás!$CU225:$DX225,"N")*12</f>
        <v>0</v>
      </c>
      <c r="BN223" s="710">
        <f>COUNTIF(beosztás!$CU225:$DX225,"É")*12</f>
        <v>0</v>
      </c>
      <c r="BO223" s="710">
        <f>SUM(beosztás!$CU225:$DX225)</f>
        <v>0</v>
      </c>
      <c r="BP223" s="897">
        <f>(COUNTIF(beosztás!$CU225:$DX225,"SN")*12)+(COUNTIF(beosztás!$CU225:$DX225,"SDE")*8)+(COUNTIF(beosztás!$CU225:$DX225,"SDU")*8)+(COUNTIF(beosztás!$CU225:$DX225,"SÉ")*12)+(COUNTIF(beosztás!$CU225:$DX225,"SÉJ")*8)+(COUNTIF(beosztás!$CU225:$DX225,"S1")*1)+(COUNTIF(beosztás!$CU225:$DX225,"S2")*2)+(COUNTIF(beosztás!$CU225:$DX225,"S3")*3)+(COUNTIF(beosztás!$CU225:$DX225,"S4")*4)+(COUNTIF(beosztás!$CU225:$DX225,"S5")*5)+(COUNTIF(beosztás!$CU225:$DX225,"S6")*6)+(COUNTIF(beosztás!$CU225:$DX225,"S7")*7)+(COUNTIF(beosztás!$CU225:$DX225,"S8")*8)+(COUNTIF(beosztás!$CU225:$DX225,"S9")*9)+(COUNTIF(beosztás!$CU225:$DX225,"S10")*10)+(COUNTIF(beosztás!$CU225:$DX225,"S11")*11)+(COUNTIF(beosztás!$CU225:$DX225,"S12")*12)</f>
        <v>0</v>
      </c>
      <c r="BQ223" s="710">
        <f>COUNTIF(beosztás!$CU225:$DX225,"FÜ")*8</f>
        <v>0</v>
      </c>
      <c r="BR223" s="710">
        <f>COUNTIF(beosztás!$CU225:$DX225,"BN")*12+COUNTIF(beosztás!$CU225:$DX225,"BÉ")*12+COUNTIF(beosztás!$CU225:$DX225,"BDE")*8+COUNTIF(beosztás!$CU225:$DX225,"BDU")*8+COUNTIF(beosztás!$CU225:$DX225,"BÉJ")*8+COUNTIF(beosztás!$CU225:$DX225,"B1")*1+COUNTIF(beosztás!$CU225:$DX225,"B2")*2+COUNTIF(beosztás!$CU225:$DX225,"B3")*3+COUNTIF(beosztás!$CU225:$DX225,"B5")*5+COUNTIF(beosztás!$CU225:$DX225,"B6")*6+COUNTIF(beosztás!$CU225:$DX225,"B7")*7+COUNTIF(beosztás!$CU225:$DX225,"B8")*8+COUNTIF(beosztás!$CU225:$DX225,"B9")*9+COUNTIF(beosztás!$CU225:$DX225,"B10")*10+COUNTIF(beosztás!$CU225:$DX225,"B11")*11+COUNTIF(beosztás!$CU225:$DX225,"B12")*12+COUNTIF(beosztás!$CU225:$DX225,"BP")*0</f>
        <v>0</v>
      </c>
      <c r="BS223" s="24">
        <f t="shared" si="987"/>
        <v>0</v>
      </c>
      <c r="BT223" s="710">
        <f>IF(C223="",0,alapadatok!$AN$5)</f>
        <v>0</v>
      </c>
      <c r="BU223" s="19">
        <f t="shared" si="923"/>
        <v>0</v>
      </c>
      <c r="BV223" s="741">
        <f t="shared" si="988"/>
        <v>0</v>
      </c>
      <c r="BW223" s="40"/>
      <c r="BX223" s="25">
        <f t="shared" si="925"/>
        <v>0</v>
      </c>
      <c r="BY223" s="24">
        <f t="shared" si="926"/>
        <v>0</v>
      </c>
      <c r="BZ223" s="24">
        <f t="shared" si="927"/>
        <v>0</v>
      </c>
      <c r="CA223" s="24">
        <f t="shared" si="928"/>
        <v>0</v>
      </c>
      <c r="CB223" s="24">
        <f t="shared" si="929"/>
        <v>0</v>
      </c>
      <c r="CC223" s="24">
        <f t="shared" si="930"/>
        <v>0</v>
      </c>
      <c r="CD223" s="24">
        <f t="shared" si="931"/>
        <v>0</v>
      </c>
      <c r="CE223" s="24">
        <f t="shared" si="932"/>
        <v>0</v>
      </c>
      <c r="CF223" s="24">
        <f t="shared" si="933"/>
        <v>0</v>
      </c>
      <c r="CG223" s="24">
        <f t="shared" si="934"/>
        <v>0</v>
      </c>
      <c r="CH223" s="24">
        <f t="shared" si="935"/>
        <v>0</v>
      </c>
      <c r="CI223" s="19">
        <f t="shared" si="936"/>
        <v>0</v>
      </c>
      <c r="CJ223" s="741">
        <f t="shared" si="989"/>
        <v>0</v>
      </c>
      <c r="CK223" s="41"/>
      <c r="CL223" s="709">
        <f>COUNTIF(beosztás!$DY225:$FC225,"DE")*8</f>
        <v>0</v>
      </c>
      <c r="CM223" s="710">
        <f>COUNTIF(beosztás!$DY225:$FC225,"DU")*8</f>
        <v>0</v>
      </c>
      <c r="CN223" s="710">
        <f>COUNTIF(beosztás!$DY225:$FC225,"ÉJ")*8</f>
        <v>0</v>
      </c>
      <c r="CO223" s="710">
        <f>COUNTIF(beosztás!$DY225:$FC225,"N")*12</f>
        <v>0</v>
      </c>
      <c r="CP223" s="710">
        <f>COUNTIF(beosztás!$DY225:$FC225,"é")*12</f>
        <v>0</v>
      </c>
      <c r="CQ223" s="710">
        <f>SUM(beosztás!$DY225:$FC225)</f>
        <v>0</v>
      </c>
      <c r="CR223" s="710">
        <f>COUNTIF(beosztás!$DY225:$FC225,"FÜ")*8</f>
        <v>0</v>
      </c>
      <c r="CS223" s="897">
        <f>(COUNTIF(beosztás!$DY225:$FC225,"SN")*12)+(COUNTIF(beosztás!$DY225:$FC225,"SDE")*8)+(COUNTIF(beosztás!$DY225:$FC225,"SDU")*8)+(COUNTIF(beosztás!$DY225:$FC225,"SÉ")*12)+(COUNTIF(beosztás!$DY225:$FC225,"SÉJ")*8)+(COUNTIF(beosztás!$DY225:$FC225,"S1")*1)+(COUNTIF(beosztás!$DY225:$FC225,"S2")*2)+(COUNTIF(beosztás!$DY225:$FC225,"S3")*3)+(COUNTIF(beosztás!$DY225:$FC225,"S4")*4)+(COUNTIF(beosztás!$DY225:$FC225,"S5")*5)+(COUNTIF(beosztás!$DY225:$FC225,"S6")*6)+(COUNTIF(beosztás!$DY225:$FC225,"S7")*7)+(COUNTIF(beosztás!$DY225:$FC225,"S8")*8)+(COUNTIF(beosztás!$DY225:$FC225,"S9")*9)+(COUNTIF(beosztás!$DY225:$FC225,"S10")*10)+(COUNTIF(beosztás!$DY225:$FC225,"S11")*11)+(COUNTIF(beosztás!$DY225:$FC225,"S12")*12)</f>
        <v>0</v>
      </c>
      <c r="CT223" s="710">
        <f>COUNTIF(beosztás!$DY225:$FC225,"BN")*12+COUNTIF(beosztás!$DY225:$FC225,"BÉ")*12+COUNTIF(beosztás!$DY225:$FC225,"BDE")*8+COUNTIF(beosztás!$DY225:$FC225,"BDU")*8+COUNTIF(beosztás!$DY225:$FC225,"BÉJ")*8+COUNTIF(beosztás!$DY225:$FC225,"B1")*1+COUNTIF(beosztás!$DY225:$FC225,"B2")*2+COUNTIF(beosztás!$DY225:$FC225,"B3")*3+COUNTIF(beosztás!$DY225:$FC225,"B5")*5+COUNTIF(beosztás!$DY225:$FC225,"B6")*6+COUNTIF(beosztás!$DY225:$FC225,"B7")*7+COUNTIF(beosztás!$DY225:$FC225,"B8")*8+COUNTIF(beosztás!$DY225:$FC225,"B9")*9+COUNTIF(beosztás!$DY225:$FC225,"B10")*10+COUNTIF(beosztás!$DY225:$FC225,"B11")*11+COUNTIF(beosztás!$DY225:$FC225,"B12")*12+COUNTIF(beosztás!$DY225:$FC225,"BP")*0</f>
        <v>0</v>
      </c>
      <c r="CU223" s="24">
        <f t="shared" si="990"/>
        <v>0</v>
      </c>
      <c r="CV223" s="710">
        <f>IF(C223="",0,alapadatok!$AN$6)</f>
        <v>0</v>
      </c>
      <c r="CW223" s="19">
        <f t="shared" si="863"/>
        <v>0</v>
      </c>
      <c r="CX223" s="907">
        <f t="shared" si="991"/>
        <v>0</v>
      </c>
      <c r="CY223" s="40"/>
      <c r="CZ223" s="709">
        <f>COUNTIF(beosztás!$FD225:$GG225,"DE")*8</f>
        <v>0</v>
      </c>
      <c r="DA223" s="710">
        <f>COUNTIF(beosztás!$FD225:$GG225,"DU")*8</f>
        <v>0</v>
      </c>
      <c r="DB223" s="710">
        <f>COUNTIF(beosztás!$FD225:$GG225,"ÉJ")*8</f>
        <v>0</v>
      </c>
      <c r="DC223" s="710">
        <f>COUNTIF(beosztás!$FD225:$GG225,"N")*12</f>
        <v>0</v>
      </c>
      <c r="DD223" s="710">
        <f>COUNTIF(beosztás!$FD225:$GG225,"É")*12</f>
        <v>0</v>
      </c>
      <c r="DE223" s="710">
        <f>SUM(beosztás!$FD225:$GG225)</f>
        <v>0</v>
      </c>
      <c r="DF223" s="897">
        <f>(COUNTIF(beosztás!$FD225:$GG225,"SN")*12)+(COUNTIF(beosztás!$FD225:$GG225,"SDE")*8)+(COUNTIF(beosztás!$FD225:$GG225,"SDU")*8)+(COUNTIF(beosztás!$FD225:$GG225,"SÉ")*12)+(COUNTIF(beosztás!$FD225:$GG225,"SÉJ")*8)+(COUNTIF(beosztás!$FD225:$GG225,"S1")*1)+(COUNTIF(beosztás!$FD225:$GG225,"S2")*2)+(COUNTIF(beosztás!$FD225:$GG225,"S3")*3)+(COUNTIF(beosztás!$FD225:$GG225,"S4")*4)+(COUNTIF(beosztás!$FD225:$GG225,"S5")*5)+(COUNTIF(beosztás!$FD225:$GG225,"S6")*6)+(COUNTIF(beosztás!$FD225:$GG225,"S7")*7)+(COUNTIF(beosztás!$FD225:$GG225,"S8")*8)+(COUNTIF(beosztás!$FD225:$GG225,"S9")*9)+(COUNTIF(beosztás!$FD225:$GG225,"S10")*10)+(COUNTIF(beosztás!$FD225:$GG225,"S11")*11)+(COUNTIF(beosztás!$FD225:$GG225,"S12")*12)</f>
        <v>0</v>
      </c>
      <c r="DG223" s="710">
        <f>COUNTIF(beosztás!$FD225:$GG225,"FÜ")*8</f>
        <v>0</v>
      </c>
      <c r="DH223" s="710">
        <f>COUNTIF(beosztás!$FD225:$GG225,"BN")*12+COUNTIF(beosztás!$FD225:$GG225,"BÉ")*12+COUNTIF(beosztás!$FD225:$GG225,"BDE")*8+COUNTIF(beosztás!$FD225:$GG225,"BDU")*8+COUNTIF(beosztás!$FD225:$GG225,"BÉJ")*8+COUNTIF(beosztás!$FD225:$GG225,"B1")*1+COUNTIF(beosztás!$FD225:$GG225,"B2")*2+COUNTIF(beosztás!$FD225:$GG225,"B3")*3+COUNTIF(beosztás!$FD225:$GG225,"B5")*5+COUNTIF(beosztás!$FD225:$GG225,"B6")*6+COUNTIF(beosztás!$FD225:$GG225,"B7")*7+COUNTIF(beosztás!$FD225:$GG225,"B8")*8+COUNTIF(beosztás!$FD225:$GG225,"B9")*9+COUNTIF(beosztás!$FD225:$GG225,"B10")*10+COUNTIF(beosztás!$FD225:$GG225,"B11")*11+COUNTIF(beosztás!$FD225:$GG225,"B12")*12+COUNTIF(beosztás!$FD225:$GG225,"BP")*0</f>
        <v>0</v>
      </c>
      <c r="DI223" s="24">
        <f t="shared" si="992"/>
        <v>0</v>
      </c>
      <c r="DJ223" s="710">
        <f>IF(C223="",0,alapadatok!$AN$7)</f>
        <v>0</v>
      </c>
      <c r="DK223" s="19">
        <f t="shared" si="864"/>
        <v>0</v>
      </c>
      <c r="DL223" s="741">
        <f t="shared" si="993"/>
        <v>0</v>
      </c>
      <c r="DM223" s="40"/>
      <c r="DN223" s="25">
        <f t="shared" si="865"/>
        <v>0</v>
      </c>
      <c r="DO223" s="24">
        <f t="shared" si="866"/>
        <v>0</v>
      </c>
      <c r="DP223" s="24">
        <f t="shared" si="867"/>
        <v>0</v>
      </c>
      <c r="DQ223" s="24">
        <f t="shared" si="868"/>
        <v>0</v>
      </c>
      <c r="DR223" s="24">
        <f t="shared" si="869"/>
        <v>0</v>
      </c>
      <c r="DS223" s="24">
        <f t="shared" si="870"/>
        <v>0</v>
      </c>
      <c r="DT223" s="24">
        <f t="shared" si="871"/>
        <v>0</v>
      </c>
      <c r="DU223" s="24">
        <f t="shared" si="872"/>
        <v>0</v>
      </c>
      <c r="DV223" s="24">
        <f t="shared" si="873"/>
        <v>0</v>
      </c>
      <c r="DW223" s="24">
        <f t="shared" si="874"/>
        <v>0</v>
      </c>
      <c r="DX223" s="24">
        <f t="shared" si="875"/>
        <v>0</v>
      </c>
      <c r="DY223" s="19">
        <f t="shared" si="876"/>
        <v>0</v>
      </c>
      <c r="DZ223" s="907">
        <f t="shared" si="994"/>
        <v>0</v>
      </c>
      <c r="EA223" s="41"/>
      <c r="EB223" s="709">
        <f>COUNTIF(beosztás!$GH225:$HL225,"DE")*8</f>
        <v>0</v>
      </c>
      <c r="EC223" s="710">
        <f>COUNTIF(beosztás!$GH225:$HL225,"DU")*8</f>
        <v>0</v>
      </c>
      <c r="ED223" s="710">
        <f>COUNTIF(beosztás!$GH225:$HL225,"ÉJ")*8</f>
        <v>0</v>
      </c>
      <c r="EE223" s="710">
        <f>COUNTIF(beosztás!$GH225:$HL225,"N")*12</f>
        <v>0</v>
      </c>
      <c r="EF223" s="710">
        <f>COUNTIF(beosztás!$GH225:$HL225,"é")*12</f>
        <v>0</v>
      </c>
      <c r="EG223" s="710">
        <f>SUM(beosztás!$GH225:$HL225)</f>
        <v>0</v>
      </c>
      <c r="EH223" s="710">
        <f>COUNTIF(beosztás!$GH225:$HL225,"FÜ")*8</f>
        <v>0</v>
      </c>
      <c r="EI223" s="897">
        <f>(COUNTIF(beosztás!$GH225:$HL225,"SN")*12)+(COUNTIF(beosztás!$GH225:$HL225,"SDE")*8)+(COUNTIF(beosztás!$GH225:$HL225,"SDU")*8)+(COUNTIF(beosztás!$GH225:$HL225,"SÉ")*12)+(COUNTIF(beosztás!$GH225:$HL225,"SÉJ")*8)+(COUNTIF(beosztás!$GH225:$HL225,"S1")*1)+(COUNTIF(beosztás!$GH225:$HL225,"S2")*2)+(COUNTIF(beosztás!$GH225:$HL225,"S3")*3)+(COUNTIF(beosztás!$GH225:$HL225,"S4")*4)+(COUNTIF(beosztás!$GH225:$HL225,"S5")*5)+(COUNTIF(beosztás!$GH225:$HL225,"S6")*6)+(COUNTIF(beosztás!$GH225:$HL225,"S7")*7)+(COUNTIF(beosztás!$GH225:$HL225,"S8")*8)+(COUNTIF(beosztás!$GH225:$HL225,"S9")*9)+(COUNTIF(beosztás!$GH225:$HL225,"S10")*10)+(COUNTIF(beosztás!$GH225:$HL225,"S11")*11)+(COUNTIF(beosztás!$GH225:$HL225,"S12")*12)</f>
        <v>0</v>
      </c>
      <c r="EJ223" s="710">
        <f>COUNTIF(beosztás!$GH225:$HL225,"BN")*12+COUNTIF(beosztás!$GH225:$HL225,"BÉ")*12+COUNTIF(beosztás!$GH225:$HL225,"BDE")*8+COUNTIF(beosztás!$GH225:$HL225,"BDU")*8+COUNTIF(beosztás!$GH225:$HL225,"BÉJ")*8+COUNTIF(beosztás!$GH225:$HL225,"B1")*1+COUNTIF(beosztás!$GH225:$HL225,"B2")*2+COUNTIF(beosztás!$GH225:$HL225,"B3")*3+COUNTIF(beosztás!$GH225:$HL225,"B5")*5+COUNTIF(beosztás!$GH225:$HL225,"B6")*6+COUNTIF(beosztás!$GH225:$HL225,"B7")*7+COUNTIF(beosztás!$GH225:$HL225,"B8")*8+COUNTIF(beosztás!$GH225:$HL225,"B9")*9+COUNTIF(beosztás!$GH225:$HL225,"B10")*10+COUNTIF(beosztás!$GH225:$HL225,"B11")*11+COUNTIF(beosztás!$GH225:$HL225,"B12")*12+COUNTIF(beosztás!$GH225:$HL225,"BP")*0</f>
        <v>0</v>
      </c>
      <c r="EK223" s="24">
        <f t="shared" si="995"/>
        <v>0</v>
      </c>
      <c r="EL223" s="710">
        <f>IF(C223="",0,alapadatok!$AN$8)</f>
        <v>0</v>
      </c>
      <c r="EM223" s="19">
        <f t="shared" si="877"/>
        <v>0</v>
      </c>
      <c r="EN223" s="907">
        <f t="shared" si="996"/>
        <v>0</v>
      </c>
      <c r="EO223" s="40"/>
      <c r="EP223" s="709">
        <f>COUNTIF(beosztás!$HM225:$IQ225,"DE")*8</f>
        <v>0</v>
      </c>
      <c r="EQ223" s="710">
        <f>COUNTIF(beosztás!$HM225:$IQ225,"DU")*8</f>
        <v>0</v>
      </c>
      <c r="ER223" s="710">
        <f>COUNTIF(beosztás!$HM225:$IQ225,"ÉJ")*8</f>
        <v>0</v>
      </c>
      <c r="ES223" s="710">
        <f>COUNTIF(beosztás!$HM225:$IQ225,"N")*12</f>
        <v>0</v>
      </c>
      <c r="ET223" s="710">
        <f>COUNTIF(beosztás!$HM225:$IQ225,"É")*12</f>
        <v>0</v>
      </c>
      <c r="EU223" s="710">
        <f>SUM(beosztás!$HM225:$IQ225)</f>
        <v>0</v>
      </c>
      <c r="EV223" s="897">
        <f>(COUNTIF(beosztás!$HM225:$IQ225,"SN")*12)+(COUNTIF(beosztás!$HM225:$IQ225,"SDE")*8)+(COUNTIF(beosztás!$HM225:$IQ225,"SDU")*8)+(COUNTIF(beosztás!$HM225:$IQ225,"SÉ")*12)+(COUNTIF(beosztás!$HM225:$IQ225,"SÉJ")*8)+(COUNTIF(beosztás!$HM225:$IQ225,"S1")*1)+(COUNTIF(beosztás!$HM225:$IQ225,"S2")*2)+(COUNTIF(beosztás!$HM225:$IQ225,"S3")*3)+(COUNTIF(beosztás!$HM225:$IQ225,"S4")*4)+(COUNTIF(beosztás!$HM225:$IQ225,"S5")*5)+(COUNTIF(beosztás!$HM225:$IQ225,"S6")*6)+(COUNTIF(beosztás!$HM225:$IQ225,"S7")*7)+(COUNTIF(beosztás!$HM225:$IQ225,"S8")*8)+(COUNTIF(beosztás!$HM225:$IQ225,"S9")*9)+(COUNTIF(beosztás!$HM225:$IQ225,"S10")*10)+(COUNTIF(beosztás!$HM225:$IQ225,"S11")*11)+(COUNTIF(beosztás!$HM225:$IQ225,"S12")*12)</f>
        <v>0</v>
      </c>
      <c r="EW223" s="710">
        <f>COUNTIF(beosztás!$HM225:$IQ225,"FÜ")*8</f>
        <v>0</v>
      </c>
      <c r="EX223" s="710">
        <f>COUNTIF(beosztás!$HM225:$IQ225,"BN")*12+COUNTIF(beosztás!$HM225:$IQ225,"BÉ")*12+COUNTIF(beosztás!$HM225:$IQ225,"BDE")*8+COUNTIF(beosztás!$HM225:$IQ225,"BDU")*8+COUNTIF(beosztás!$HM225:$IQ225,"BÉJ")*8+COUNTIF(beosztás!$HM225:$IQ225,"B1")*1+COUNTIF(beosztás!$HM225:$IQ225,"B2")*2+COUNTIF(beosztás!$HM225:$IQ225,"B3")*3+COUNTIF(beosztás!$HM225:$IQ225,"B5")*5+COUNTIF(beosztás!$HM225:$IQ225,"B6")*6+COUNTIF(beosztás!$HM225:$IQ225,"B7")*7+COUNTIF(beosztás!$HM225:$IQ225,"B8")*8+COUNTIF(beosztás!$HM225:$IQ225,"B9")*9+COUNTIF(beosztás!$HM225:$IQ225,"B10")*10+COUNTIF(beosztás!$HM225:$IQ225,"B11")*11+COUNTIF(beosztás!$HM225:$IQ225,"B12")*12+COUNTIF(beosztás!$HM225:$IQ225,"BP")*0</f>
        <v>0</v>
      </c>
      <c r="EY223" s="24">
        <f t="shared" si="997"/>
        <v>0</v>
      </c>
      <c r="EZ223" s="710">
        <f>IF(C223="",0,alapadatok!$AN$9)</f>
        <v>0</v>
      </c>
      <c r="FA223" s="19">
        <f t="shared" si="878"/>
        <v>0</v>
      </c>
      <c r="FB223" s="907">
        <f t="shared" si="998"/>
        <v>0</v>
      </c>
      <c r="FC223" s="40"/>
      <c r="FD223" s="25">
        <f t="shared" si="879"/>
        <v>0</v>
      </c>
      <c r="FE223" s="24">
        <f t="shared" si="880"/>
        <v>0</v>
      </c>
      <c r="FF223" s="24">
        <f t="shared" si="881"/>
        <v>0</v>
      </c>
      <c r="FG223" s="24">
        <f t="shared" si="882"/>
        <v>0</v>
      </c>
      <c r="FH223" s="24">
        <f t="shared" si="883"/>
        <v>0</v>
      </c>
      <c r="FI223" s="24">
        <f t="shared" si="884"/>
        <v>0</v>
      </c>
      <c r="FJ223" s="24">
        <f t="shared" si="885"/>
        <v>0</v>
      </c>
      <c r="FK223" s="24">
        <f t="shared" si="886"/>
        <v>0</v>
      </c>
      <c r="FL223" s="24">
        <f t="shared" si="887"/>
        <v>0</v>
      </c>
      <c r="FM223" s="24">
        <f t="shared" si="888"/>
        <v>0</v>
      </c>
      <c r="FN223" s="24">
        <f t="shared" si="889"/>
        <v>0</v>
      </c>
      <c r="FO223" s="19">
        <f t="shared" si="890"/>
        <v>0</v>
      </c>
      <c r="FP223" s="907">
        <f t="shared" si="999"/>
        <v>0</v>
      </c>
      <c r="FQ223" s="41"/>
      <c r="FR223" s="709">
        <f>COUNTIF(beosztás!$IR225:$JU225,"DE")*8</f>
        <v>0</v>
      </c>
      <c r="FS223" s="710">
        <f>COUNTIF(beosztás!$IR225:$JU225,"DU")*8</f>
        <v>0</v>
      </c>
      <c r="FT223" s="710">
        <f>COUNTIF(beosztás!$IR225:$JU225,"ÉJ")*8</f>
        <v>0</v>
      </c>
      <c r="FU223" s="710">
        <f>COUNTIF(beosztás!$IR225:$JU225,"N")*12</f>
        <v>0</v>
      </c>
      <c r="FV223" s="710">
        <f>COUNTIF(beosztás!$IR225:$JU225,"é")*12</f>
        <v>0</v>
      </c>
      <c r="FW223" s="710">
        <f>SUM(beosztás!$IR225:$JU225)</f>
        <v>0</v>
      </c>
      <c r="FX223" s="710">
        <f>COUNTIF(beosztás!$IR225:$JU225,"FÜ")*8</f>
        <v>0</v>
      </c>
      <c r="FY223" s="897">
        <f>(COUNTIF(beosztás!$IR225:$JU225,"SN")*12)+(COUNTIF(beosztás!$IR225:$JU225,"SDE")*8)+(COUNTIF(beosztás!$IR225:$JU225,"SDU")*8)+(COUNTIF(beosztás!$IR225:$JU225,"SÉ")*12)+(COUNTIF(beosztás!$IR225:$JU225,"SÉJ")*8)+(COUNTIF(beosztás!$IR225:$JU225,"S1")*1)+(COUNTIF(beosztás!$IR225:$JU225,"S2")*2)+(COUNTIF(beosztás!$IR225:$JU225,"S3")*3)+(COUNTIF(beosztás!$IR225:$JU225,"S4")*4)+(COUNTIF(beosztás!$IR225:$JU225,"S5")*5)+(COUNTIF(beosztás!$IR225:$JU225,"S6")*6)+(COUNTIF(beosztás!$IR225:$JU225,"S7")*7)+(COUNTIF(beosztás!$IR225:$JU225,"S8")*8)+(COUNTIF(beosztás!$IR225:$JU225,"S9")*9)+(COUNTIF(beosztás!$IR225:$JU225,"S10")*10)+(COUNTIF(beosztás!$IR225:$JU225,"S11")*11)+(COUNTIF(beosztás!$IR225:$JU225,"S12")*12)</f>
        <v>0</v>
      </c>
      <c r="FZ223" s="710">
        <f>COUNTIF(beosztás!$IR225:$JU225,"BN")*12+COUNTIF(beosztás!$IR225:$JU225,"BÉ")*12+COUNTIF(beosztás!$IR225:$JU225,"BDE")*8+COUNTIF(beosztás!$IR225:$JU225,"BDU")*8+COUNTIF(beosztás!$IR225:$JU225,"BÉJ")*8+COUNTIF(beosztás!$IR225:$JU225,"B1")*1+COUNTIF(beosztás!$IR225:$JU225,"B2")*2+COUNTIF(beosztás!$IR225:$JU225,"B3")*3+COUNTIF(beosztás!$IR225:$JU225,"B5")*5+COUNTIF(beosztás!$IR225:$JU225,"B6")*6+COUNTIF(beosztás!$IR225:$JU225,"B7")*7+COUNTIF(beosztás!$IR225:$JU225,"B8")*8+COUNTIF(beosztás!$IR225:$JU225,"B9")*9+COUNTIF(beosztás!$IR225:$JU225,"B10")*10+COUNTIF(beosztás!$IR225:$JU225,"B11")*11+COUNTIF(beosztás!$IR225:$JU225,"B12")*12+COUNTIF(beosztás!$IR225:$JU225,"BP")*0</f>
        <v>0</v>
      </c>
      <c r="GA223" s="24">
        <f t="shared" si="1000"/>
        <v>0</v>
      </c>
      <c r="GB223" s="710">
        <f>IF(C223="",0,alapadatok!$AN$10)</f>
        <v>0</v>
      </c>
      <c r="GC223" s="19">
        <f t="shared" si="891"/>
        <v>0</v>
      </c>
      <c r="GD223" s="907">
        <f t="shared" si="1001"/>
        <v>0</v>
      </c>
      <c r="GE223" s="42"/>
      <c r="GF223" s="709">
        <f>COUNTIF(beosztás!$JV225:$KZ225,"DE")*8</f>
        <v>0</v>
      </c>
      <c r="GG223" s="710">
        <f>COUNTIF(beosztás!$JV225:$KZ225,"DU")*8</f>
        <v>0</v>
      </c>
      <c r="GH223" s="710">
        <f>COUNTIF(beosztás!$JV225:$KZ225,"ÉJ")*8</f>
        <v>0</v>
      </c>
      <c r="GI223" s="710">
        <f>COUNTIF(beosztás!$JV225:$KZ225,"N")*12</f>
        <v>0</v>
      </c>
      <c r="GJ223" s="710">
        <f>COUNTIF(beosztás!$JV225:$KZ225,"É")*12</f>
        <v>0</v>
      </c>
      <c r="GK223" s="710">
        <f>SUM(beosztás!$JV225:$KZ225)</f>
        <v>0</v>
      </c>
      <c r="GL223" s="897">
        <f>(COUNTIF(beosztás!$JV225:$KZ225,"SN")*12)+(COUNTIF(beosztás!$JV225:$KZ225,"SDE")*8)+(COUNTIF(beosztás!$JV225:$KZ225,"SDU")*8)+(COUNTIF(beosztás!$JV225:$KZ225,"SÉ")*12)+(COUNTIF(beosztás!$JV225:$KZ225,"SÉJ")*8)+(COUNTIF(beosztás!$JV225:$KZ225,"S1")*1)+(COUNTIF(beosztás!$JV225:$KZ225,"S2")*2)+(COUNTIF(beosztás!$JV225:$KZ225,"S3")*3)+(COUNTIF(beosztás!$JV225:$KZ225,"S4")*4)+(COUNTIF(beosztás!$JV225:$KZ225,"S5")*5)+(COUNTIF(beosztás!$JV225:$KZ225,"S6")*6)+(COUNTIF(beosztás!$JV225:$KZ225,"S7")*7)+(COUNTIF(beosztás!$JV225:$KZ225,"S8")*8)+(COUNTIF(beosztás!$JV225:$KZ225,"S9")*9)+(COUNTIF(beosztás!$JV225:$KZ225,"S10")*10)+(COUNTIF(beosztás!$JV225:$KZ225,"S11")*11)+(COUNTIF(beosztás!$JV225:$KZ225,"S12")*12)</f>
        <v>0</v>
      </c>
      <c r="GM223" s="710">
        <f>COUNTIF(beosztás!$JV225:$KZ225,"FÜ")*8</f>
        <v>0</v>
      </c>
      <c r="GN223" s="710">
        <f>COUNTIF(beosztás!$JV225:$KZ225,"BN")*12+COUNTIF(beosztás!$JV225:$KZ225,"BÉ")*12+COUNTIF(beosztás!$JV225:$KZ225,"BDE")*8+COUNTIF(beosztás!$JV225:$KZ225,"BDU")*8+COUNTIF(beosztás!$JV225:$KZ225,"BÉJ")*8+COUNTIF(beosztás!$JV225:$KZ225,"B1")*1+COUNTIF(beosztás!$JV225:$KZ225,"B2")*2+COUNTIF(beosztás!$JV225:$KZ225,"B3")*3+COUNTIF(beosztás!$JV225:$KZ225,"B5")*5+COUNTIF(beosztás!$JV225:$KZ225,"B6")*6+COUNTIF(beosztás!$JV225:$KZ225,"B7")*7+COUNTIF(beosztás!$JV225:$KZ225,"B8")*8+COUNTIF(beosztás!$JV225:$KZ225,"B9")*9+COUNTIF(beosztás!$JV225:$KZ225,"B10")*10+COUNTIF(beosztás!$JV225:$KZ225,"B11")*11+COUNTIF(beosztás!$JV225:$KZ225,"B12")*12+COUNTIF(beosztás!$JV225:$KZ225,"BP")*0</f>
        <v>0</v>
      </c>
      <c r="GO223" s="24">
        <f t="shared" si="1002"/>
        <v>0</v>
      </c>
      <c r="GP223" s="710">
        <f>IF(C223="",0,alapadatok!$AN$11)</f>
        <v>0</v>
      </c>
      <c r="GQ223" s="19">
        <f t="shared" si="892"/>
        <v>0</v>
      </c>
      <c r="GR223" s="907">
        <f t="shared" si="1003"/>
        <v>0</v>
      </c>
      <c r="GS223" s="42"/>
      <c r="GT223" s="25">
        <f t="shared" si="893"/>
        <v>0</v>
      </c>
      <c r="GU223" s="24">
        <f t="shared" si="894"/>
        <v>0</v>
      </c>
      <c r="GV223" s="24">
        <f t="shared" si="895"/>
        <v>0</v>
      </c>
      <c r="GW223" s="24">
        <f t="shared" si="896"/>
        <v>0</v>
      </c>
      <c r="GX223" s="24">
        <f t="shared" si="897"/>
        <v>0</v>
      </c>
      <c r="GY223" s="24">
        <f t="shared" si="898"/>
        <v>0</v>
      </c>
      <c r="GZ223" s="24">
        <f t="shared" si="899"/>
        <v>0</v>
      </c>
      <c r="HA223" s="24">
        <f t="shared" si="900"/>
        <v>0</v>
      </c>
      <c r="HB223" s="24">
        <f t="shared" si="901"/>
        <v>0</v>
      </c>
      <c r="HC223" s="24">
        <f t="shared" si="902"/>
        <v>0</v>
      </c>
      <c r="HD223" s="24">
        <f t="shared" si="903"/>
        <v>0</v>
      </c>
      <c r="HE223" s="19">
        <f t="shared" si="904"/>
        <v>0</v>
      </c>
      <c r="HF223" s="907">
        <f t="shared" si="1004"/>
        <v>0</v>
      </c>
      <c r="HG223" s="41"/>
      <c r="HH223" s="709">
        <f>COUNTIF(beosztás!$LA225:$MD225,"DE")*8</f>
        <v>0</v>
      </c>
      <c r="HI223" s="710">
        <f>COUNTIF(beosztás!$LA225:$MD225,"DU")*8</f>
        <v>0</v>
      </c>
      <c r="HJ223" s="710">
        <f>COUNTIF(beosztás!$LA225:$MD225,"ÉJ")*8</f>
        <v>0</v>
      </c>
      <c r="HK223" s="710">
        <f>COUNTIF(beosztás!$LA225:$MD225,"N")*12</f>
        <v>0</v>
      </c>
      <c r="HL223" s="710">
        <f>COUNTIF(beosztás!$LA225:$MD225,"é")*12</f>
        <v>0</v>
      </c>
      <c r="HM223" s="710">
        <f>SUM(beosztás!$LA225:$MD225)</f>
        <v>0</v>
      </c>
      <c r="HN223" s="710">
        <f>COUNTIF(beosztás!$LA225:$MD225,"FÜ")*8</f>
        <v>0</v>
      </c>
      <c r="HO223" s="897">
        <f>(COUNTIF(beosztás!$LA225:$MD225,"SN")*12)+(COUNTIF(beosztás!$LA225:$MD225,"SDE")*8)+(COUNTIF(beosztás!$LA225:$MD225,"SDU")*8)+(COUNTIF(beosztás!$LA225:$MD225,"SÉ")*12)+(COUNTIF(beosztás!$LA225:$MD225,"SÉJ")*8)+(COUNTIF(beosztás!$LA225:$MD225,"S1")*1)+(COUNTIF(beosztás!$LA225:$MD225,"S2")*2)+(COUNTIF(beosztás!$LA225:$MD225,"S3")*3)+(COUNTIF(beosztás!$LA225:$MD225,"S4")*4)+(COUNTIF(beosztás!$LA225:$MD225,"S5")*5)+(COUNTIF(beosztás!$LA225:$MD225,"S6")*6)+(COUNTIF(beosztás!$LA225:$MD225,"S7")*7)+(COUNTIF(beosztás!$LA225:$MD225,"S8")*8)+(COUNTIF(beosztás!$LA225:$MD225,"S9")*9)+(COUNTIF(beosztás!$LA225:$MD225,"S10")*10)+(COUNTIF(beosztás!$LA225:$MD225,"S11")*11)+(COUNTIF(beosztás!$LA225:$MD225,"S12")*12)</f>
        <v>0</v>
      </c>
      <c r="HP223" s="710">
        <f>COUNTIF(beosztás!$LA225:$MD225,"BN")*12+COUNTIF(beosztás!$LA225:$MD225,"BÉ")*12+COUNTIF(beosztás!$LA225:$MD225,"BDE")*8+COUNTIF(beosztás!$LA225:$MD225,"BDU")*8+COUNTIF(beosztás!$LA225:$MD225,"BÉJ")*8+COUNTIF(beosztás!$LA225:$MD225,"B1")*1+COUNTIF(beosztás!$LA225:$MD225,"B2")*2+COUNTIF(beosztás!$LA225:$MD225,"B3")*3+COUNTIF(beosztás!$KZ225:$MC225,"B5")*5+COUNTIF(beosztás!$KZ225:$MC225,"B6")*6+COUNTIF(beosztás!$KZ225:$MC225,"B7")*7+COUNTIF(beosztás!$KZ225:$MC225,"B8")*8+COUNTIF(beosztás!$LA225:$MD225,"B9")*9+COUNTIF(beosztás!$LA225:$MD225,"B10")*10+COUNTIF(beosztás!$LA225:$MD225,"B11")*11+COUNTIF(beosztás!$LA225:$MD225,"B12")*12+COUNTIF(beosztás!$LA225:$MD225,"BP")*0</f>
        <v>0</v>
      </c>
      <c r="HQ223" s="24">
        <f t="shared" si="1005"/>
        <v>0</v>
      </c>
      <c r="HR223" s="710">
        <f>IF(C223="",0,alapadatok!$AN$12)</f>
        <v>0</v>
      </c>
      <c r="HS223" s="19">
        <f t="shared" si="954"/>
        <v>0</v>
      </c>
      <c r="HT223" s="907">
        <f t="shared" si="1006"/>
        <v>0</v>
      </c>
      <c r="HU223" s="42"/>
      <c r="HV223" s="709">
        <f>COUNTIF(beosztás!$ME225:$NI225,"DE")*8</f>
        <v>0</v>
      </c>
      <c r="HW223" s="710">
        <f>COUNTIF(beosztás!$ME225:$NI225,"DU")*8</f>
        <v>0</v>
      </c>
      <c r="HX223" s="710">
        <f>COUNTIF(beosztás!$ME225:$NI225,"ÉJ")*8</f>
        <v>0</v>
      </c>
      <c r="HY223" s="710">
        <f>COUNTIF(beosztás!$ME225:$NI225,"N")*12</f>
        <v>0</v>
      </c>
      <c r="HZ223" s="710">
        <f>COUNTIF(beosztás!$ME225:$NI225,"É")*12</f>
        <v>0</v>
      </c>
      <c r="IA223" s="710">
        <f>SUM(beosztás!$ME225:$NI225)</f>
        <v>0</v>
      </c>
      <c r="IB223" s="710">
        <f>(COUNTIF(beosztás!$ME225:$NI225,"SN")*12)+(COUNTIF(beosztás!$ME225:$NI225,"SDE")*8)+(COUNTIF(beosztás!$ME225:$NI225,"SDU")*8)+(COUNTIF(beosztás!$ME225:$NI225,"SÉ")*12)+(COUNTIF(beosztás!$ME225:$NI225,"SÉJ")*8)+(COUNTIF(beosztás!$ME225:$NI225,"S1")*1)+(COUNTIF(beosztás!$ME225:$NI225,"S2")*2)+(COUNTIF(beosztás!$ME225:$NI225,"S3")*3)+(COUNTIF(beosztás!$ME225:$NI225,"S4")*4)+(COUNTIF(beosztás!$ME225:$NI225,"S5")*5)+(COUNTIF(beosztás!$ME225:$NI225,"S6")*6)+(COUNTIF(beosztás!$ME225:$NI225,"S7")*7)+(COUNTIF(beosztás!$ME225:$NI225,"S8")*8)+(COUNTIF(beosztás!$ME225:$NI225,"S9")*9)+(COUNTIF(beosztás!$ME225:$NI225,"S10")*10)+(COUNTIF(beosztás!$ME225:$NI225,"S11")*11)+(COUNTIF(beosztás!$ME225:$NI225,"S12")*12)</f>
        <v>0</v>
      </c>
      <c r="IC223" s="710">
        <f>COUNTIF(beosztás!$ME225:$NI225,"FÜ")*8</f>
        <v>0</v>
      </c>
      <c r="ID223" s="710">
        <f>COUNTIF(beosztás!$ME225:$NI225,"BN")*12+COUNTIF(beosztás!$ME225:$NI225,"BÉ")*12+COUNTIF(beosztás!$ME225:$NI225,"BDE")*8+COUNTIF(beosztás!$ME225:$NI225,"BDU")*8+COUNTIF(beosztás!$ME225:$NI225,"BÉJ")*8+COUNTIF(beosztás!$ME225:$NI225,"B1")*1+COUNTIF(beosztás!$ME225:$NI225,"B2")*2+COUNTIF(beosztás!$ME225:$NI225,"B3")*3+COUNTIF(beosztás!$ME225:$NI225,"B5")*5+COUNTIF(beosztás!$ME225:$NI225,"B6")*6+COUNTIF(beosztás!$ME225:$NI225,"B7")*7+COUNTIF(beosztás!$ME225:$NI225,"B8")*8+COUNTIF(beosztás!$ME225:$NI225,"B9")*9+COUNTIF(beosztás!$ME225:$NI225,"B10")*10+COUNTIF(beosztás!$ME225:$NI225,"B11")*11+COUNTIF(beosztás!$ME225:$NI225,"B12")*12+COUNTIF(beosztás!$ME225:$NI225,"BP")*0</f>
        <v>0</v>
      </c>
      <c r="IE223" s="24">
        <f t="shared" si="956"/>
        <v>0</v>
      </c>
      <c r="IF223" s="710">
        <f>IF(C223="",0,alapadatok!$AN$13)</f>
        <v>0</v>
      </c>
      <c r="IG223" s="19">
        <f t="shared" si="957"/>
        <v>0</v>
      </c>
      <c r="IH223" s="741">
        <f t="shared" si="1007"/>
        <v>0</v>
      </c>
      <c r="II223" s="42"/>
      <c r="IJ223" s="25">
        <f t="shared" si="959"/>
        <v>0</v>
      </c>
      <c r="IK223" s="24">
        <f t="shared" si="960"/>
        <v>0</v>
      </c>
      <c r="IL223" s="24">
        <f t="shared" si="961"/>
        <v>0</v>
      </c>
      <c r="IM223" s="24">
        <f t="shared" si="962"/>
        <v>0</v>
      </c>
      <c r="IN223" s="24">
        <f t="shared" si="963"/>
        <v>0</v>
      </c>
      <c r="IO223" s="24">
        <f t="shared" si="964"/>
        <v>0</v>
      </c>
      <c r="IP223" s="24">
        <f t="shared" si="965"/>
        <v>0</v>
      </c>
      <c r="IQ223" s="24">
        <f t="shared" si="966"/>
        <v>0</v>
      </c>
      <c r="IR223" s="24">
        <f t="shared" si="967"/>
        <v>0</v>
      </c>
      <c r="IS223" s="24">
        <f t="shared" si="968"/>
        <v>0</v>
      </c>
      <c r="IT223" s="24">
        <f t="shared" si="969"/>
        <v>0</v>
      </c>
      <c r="IU223" s="19">
        <f t="shared" si="970"/>
        <v>0</v>
      </c>
      <c r="IV223" s="907">
        <f t="shared" si="1008"/>
        <v>0</v>
      </c>
      <c r="IW223" s="43"/>
      <c r="JF223" s="21"/>
      <c r="JG223" s="21"/>
    </row>
    <row r="224" spans="1:267" ht="15.75" hidden="1" thickBot="1" x14ac:dyDescent="0.3">
      <c r="A224" s="79">
        <f>IF(beosztás!A226=0,"",beosztás!A226)</f>
        <v>15</v>
      </c>
      <c r="B224" s="80" t="str">
        <f>IF(beosztás!B226=0,"",beosztás!B226)</f>
        <v/>
      </c>
      <c r="C224" s="81" t="str">
        <f>IF(beosztás!C226=0,"",beosztás!C226)</f>
        <v/>
      </c>
      <c r="D224" s="82" t="str">
        <f>IF(beosztás!D226=0,"",beosztás!D226)</f>
        <v/>
      </c>
      <c r="E224" s="18"/>
      <c r="F224" s="713">
        <f>COUNTIF(beosztás!$I226:$AM226,"DE")*8</f>
        <v>0</v>
      </c>
      <c r="G224" s="714">
        <f>COUNTIF(beosztás!$I226:$AM226,"DU")*8</f>
        <v>0</v>
      </c>
      <c r="H224" s="714">
        <f>COUNTIF(beosztás!$I226:$AM226,"ÉJ")*8</f>
        <v>0</v>
      </c>
      <c r="I224" s="714">
        <f>COUNTIF(beosztás!$I226:$AM226,"N")*12</f>
        <v>0</v>
      </c>
      <c r="J224" s="714">
        <f>COUNTIF(beosztás!$I226:$AM226,"é")*12</f>
        <v>0</v>
      </c>
      <c r="K224" s="714">
        <f>SUM(beosztás!$I226:$AM226)</f>
        <v>0</v>
      </c>
      <c r="L224" s="714">
        <f>COUNTIF(beosztás!$I226:$AM226,"FÜ")*8</f>
        <v>0</v>
      </c>
      <c r="M224" s="714">
        <f>(COUNTIF(beosztás!$I226:$AM226,"SN")*12)+(COUNTIF(beosztás!$I226:$AM226,"SDE")*8)+(COUNTIF(beosztás!$I226:$AM226,"SDU")*8)+(COUNTIF(beosztás!$I226:$AM226,"S1")*1)+(COUNTIF(beosztás!$I226:$AM226,"S2")*2)+(COUNTIF(beosztás!$I226:$AM226,"S3")*3)+(COUNTIF(beosztás!$I226:$AM226,"S4")*4)+(COUNTIF(beosztás!$I226:$AM226,"S5")*5)+(COUNTIF(beosztás!$I226:$AM226,"S6")*6)+(COUNTIF(beosztás!$I226:$AM226,"S7")*7)+(COUNTIF(beosztás!$I226:$AM226,"S8")*8)+(COUNTIF(beosztás!$I226:$AM226,"S9")*9)+(COUNTIF(beosztás!$I226:$AM226,"S10")*10)+(COUNTIF(beosztás!$I226:$AM226,"S11")*11)+(COUNTIF(beosztás!$I226:$AM226,"S12")*12)+(COUNTIF(beosztás!$I226:$AM226,"SÉ")*12)+(COUNTIF(beosztás!$I226:$AM226,"SÉJ")*8)</f>
        <v>0</v>
      </c>
      <c r="N224" s="714">
        <f>COUNTIF(beosztás!$I226:$AM226,"BN")*12+COUNTIF(beosztás!$I226:$AM226,"BÉ")*12+COUNTIF(beosztás!$I226:$AM226,"BDE")*8+COUNTIF(beosztás!$I226:$AM226,"BDU")*8+COUNTIF(beosztás!$I226:$AM226,"BÉJ")*8+COUNTIF(beosztás!$I226:$AM226,"B1")*1+COUNTIF(beosztás!$I226:$AM226,"B2")*2+COUNTIF(beosztás!$I226:$AM226,"B3")*3+COUNTIF(beosztás!$I226:$AM226,"B5")*5+COUNTIF(beosztás!$I226:$AM226,"B6")*6+COUNTIF(beosztás!$I226:$AM226,"B7")*7+COUNTIF(beosztás!$I226:$AM226,"B8")*8+COUNTIF(beosztás!$I226:$AM226,"B9")*9+COUNTIF(beosztás!$I226:$AM226,"B10")*10+COUNTIF(beosztás!$I226:$AM226,"B11")*11+COUNTIF(beosztás!$I226:$AM226,"B12")*12+COUNTIF(beosztás!$I226:$AM226,"BP")*0</f>
        <v>0</v>
      </c>
      <c r="O224" s="28">
        <f t="shared" si="972"/>
        <v>0</v>
      </c>
      <c r="P224" s="714">
        <f>IF(C224="",0,alapadatok!$AN$2)</f>
        <v>0</v>
      </c>
      <c r="Q224" s="23">
        <f t="shared" si="906"/>
        <v>0</v>
      </c>
      <c r="R224" s="743">
        <f t="shared" si="973"/>
        <v>0</v>
      </c>
      <c r="S224" s="40"/>
      <c r="T224" s="713">
        <f>COUNTIF(beosztás!$AN226:$BO226,"DE")*8</f>
        <v>0</v>
      </c>
      <c r="U224" s="714">
        <f>COUNTIF(beosztás!$AN226:$BO226,"DU")*8</f>
        <v>0</v>
      </c>
      <c r="V224" s="714">
        <f>COUNTIF(beosztás!$AN226:$BO226,"ÉJ")*8</f>
        <v>0</v>
      </c>
      <c r="W224" s="714">
        <f>COUNTIF(beosztás!$AN226:$BO226,"N")*12</f>
        <v>0</v>
      </c>
      <c r="X224" s="714">
        <f>COUNTIF(beosztás!$AN226:$BO226,"É")*12</f>
        <v>0</v>
      </c>
      <c r="Y224" s="714">
        <f>SUM(beosztás!$AN226:$BO226)</f>
        <v>0</v>
      </c>
      <c r="Z224" s="714">
        <f>(COUNTIF(beosztás!$AN226:$BO226,"SN")*12)+(COUNTIF(beosztás!$AN226:$BO226,"SDE")*8)+(COUNTIF(beosztás!$AN226:$BO226,"SDU")*8)+(COUNTIF(beosztás!$AN226:$BO226,"SÉ")*12)+(COUNTIF(beosztás!$AN226:$BO226,"SÉJ")*8)+(COUNTIF(beosztás!$AN226:$BO226,"S1")*1)+(COUNTIF(beosztás!$AN226:$BO226,"S2")*2)+(COUNTIF(beosztás!$AN226:$BO226,"S3")*3)+(COUNTIF(beosztás!$AN226:$BO226,"S4")*4)+(COUNTIF(beosztás!$AN226:$BO226,"S5")*5)+(COUNTIF(beosztás!$AN226:$BO226,"S6")*6)+(COUNTIF(beosztás!$AN226:$BO226,"S7")*7)+(COUNTIF(beosztás!$AN226:$BO226,"S8")*8)+(COUNTIF(beosztás!$AN226:$BO226,"S9")*9)+(COUNTIF(beosztás!$AN226:$BO226,"S10")*10)+(COUNTIF(beosztás!$AN226:$BO226,"S11")*11)+(COUNTIF(beosztás!$AN226:$BO226,"S12")*12)</f>
        <v>0</v>
      </c>
      <c r="AA224" s="714">
        <f>COUNTIF(beosztás!$AN226:$BO226,"FÜ")*8</f>
        <v>0</v>
      </c>
      <c r="AB224" s="714">
        <f>COUNTIF(beosztás!$AN226:$BO226,"BN")*12+COUNTIF(beosztás!$AN226:$BO226,"BÉ")*12+COUNTIF(beosztás!$AN226:$BO226,"BDE")*8+COUNTIF(beosztás!$AN226:$BO226,"BDU")*8+COUNTIF(beosztás!$AN226:$BO226,"BÉJ")*8+COUNTIF(beosztás!$AN226:$BO226,"B1")*1+COUNTIF(beosztás!$AN226:$BO226,"B2")*2+COUNTIF(beosztás!$AN226:$BO226,"B3")*3+COUNTIF(beosztás!$AN226:$BO226,"B5")*5+COUNTIF(beosztás!$AN226:$BO226,"B6")*6+COUNTIF(beosztás!$AN226:$BO226,"B7")*7+COUNTIF(beosztás!$AN226:$BO226,"B8")*8+COUNTIF(beosztás!$AN226:$BO226,"B9")*9+COUNTIF(beosztás!$AN226:$BO226,"B10")*10+COUNTIF(beosztás!$AN226:$BO226,"B11")*11+COUNTIF(beosztás!$AN226:$BO226,"B12")*12+COUNTIF(beosztás!$AN226:$BO226,"BP")*0</f>
        <v>0</v>
      </c>
      <c r="AC224" s="28">
        <f t="shared" si="974"/>
        <v>0</v>
      </c>
      <c r="AD224" s="714">
        <f>IF(C224="",0,alapadatok!$AN$3)</f>
        <v>0</v>
      </c>
      <c r="AE224" s="23">
        <f t="shared" si="1009"/>
        <v>0</v>
      </c>
      <c r="AF224" s="743">
        <f t="shared" si="975"/>
        <v>0</v>
      </c>
      <c r="AG224" s="40"/>
      <c r="AH224" s="27">
        <f t="shared" si="976"/>
        <v>0</v>
      </c>
      <c r="AI224" s="28">
        <f t="shared" si="977"/>
        <v>0</v>
      </c>
      <c r="AJ224" s="28">
        <f t="shared" si="978"/>
        <v>0</v>
      </c>
      <c r="AK224" s="28">
        <f t="shared" si="979"/>
        <v>0</v>
      </c>
      <c r="AL224" s="28">
        <f t="shared" si="980"/>
        <v>0</v>
      </c>
      <c r="AM224" s="28">
        <f t="shared" si="981"/>
        <v>0</v>
      </c>
      <c r="AN224" s="28">
        <f t="shared" si="982"/>
        <v>0</v>
      </c>
      <c r="AO224" s="28">
        <f t="shared" si="983"/>
        <v>0</v>
      </c>
      <c r="AP224" s="28">
        <f t="shared" si="1010"/>
        <v>0</v>
      </c>
      <c r="AQ224" s="28">
        <f t="shared" si="1011"/>
        <v>0</v>
      </c>
      <c r="AR224" s="28">
        <f t="shared" si="1012"/>
        <v>0</v>
      </c>
      <c r="AS224" s="23">
        <f t="shared" si="1013"/>
        <v>0</v>
      </c>
      <c r="AT224" s="743">
        <f t="shared" si="984"/>
        <v>0</v>
      </c>
      <c r="AU224" s="41"/>
      <c r="AV224" s="713">
        <f>COUNTIF(beosztás!$BP226:$CT226,"DE")*8</f>
        <v>0</v>
      </c>
      <c r="AW224" s="714">
        <f>COUNTIF(beosztás!$BP226:$CT226,"DU")*8</f>
        <v>0</v>
      </c>
      <c r="AX224" s="714">
        <f>COUNTIF(beosztás!$BP226:$CT226,"ÉJ")*8</f>
        <v>0</v>
      </c>
      <c r="AY224" s="714">
        <f>COUNTIF(beosztás!$BP226:$CT226,"N")*12</f>
        <v>0</v>
      </c>
      <c r="AZ224" s="714">
        <f>COUNTIF(beosztás!$BP226:$CT226,"é")*12</f>
        <v>0</v>
      </c>
      <c r="BA224" s="714">
        <f>SUM(beosztás!$BP226:$CT226)</f>
        <v>0</v>
      </c>
      <c r="BB224" s="714">
        <f>COUNTIF(beosztás!$BP226:$CT226,"FÜ")*8</f>
        <v>0</v>
      </c>
      <c r="BC224" s="899">
        <f>(COUNTIF(beosztás!$BP226:$CT226,"SN")*12)+(COUNTIF(beosztás!$BP226:$CT226,"SDE")*8)+(COUNTIF(beosztás!$BP226:$CT226,"SDU")*8)+(COUNTIF(beosztás!$BP226:$CT226,"SÉ")*12)+(COUNTIF(beosztás!$BP226:$CT226,"SÉJ")*8)+(COUNTIF(beosztás!$BP226:$CT226,"S1")*1)+(COUNTIF(beosztás!$BP226:$CT226,"S2")*2)+(COUNTIF(beosztás!$BP226:$CT226,"S3")*3)+(COUNTIF(beosztás!$BP226:$CT226,"S4")*4)+(COUNTIF(beosztás!$BP226:$CT226,"S5")*5)+(COUNTIF(beosztás!$BP226:$CT226,"S6")*6)+(COUNTIF(beosztás!$BP226:$CT226,"S7")*7)+(COUNTIF(beosztás!$BP226:$CT226,"S8")*8)+(COUNTIF(beosztás!$BP226:$CT226,"S9")*9)+(COUNTIF(beosztás!$BP226:$CT226,"S10")*10)+(COUNTIF(beosztás!$BP226:$CT226,"S11")*11)+(COUNTIF(beosztás!$BP226:$CT226,"S12")*12)</f>
        <v>0</v>
      </c>
      <c r="BD224" s="714">
        <f>COUNTIF(beosztás!$BP226:$CT226,"BN")*12+COUNTIF(beosztás!$BP226:$CT226,"BÉ")*12+COUNTIF(beosztás!$BP226:$CT226,"BDE")*8+COUNTIF(beosztás!$BP226:$CT226,"BDU")*8+COUNTIF(beosztás!$BP226:$CT226,"BÉJ")*8+COUNTIF(beosztás!$BP226:$CT226,"B1")*1+COUNTIF(beosztás!$BP226:$CT226,"B2")*2+COUNTIF(beosztás!$BP226:$CT226,"B3")*3+COUNTIF(beosztás!$BP226:$CT226,"B5")*5+COUNTIF(beosztás!$BP226:$CT226,"B6")*6+COUNTIF(beosztás!$BP226:$CT226,"B7")*7+COUNTIF(beosztás!$BP226:$CT226,"B8")*8+COUNTIF(beosztás!$BP226:$CT226,"B9")*9+COUNTIF(beosztás!$BP226:$CT226,"B10")*10+COUNTIF(beosztás!$BP226:$CT226,"B11")*11+COUNTIF(beosztás!$BP226:$CT226,"B12")*12+COUNTIF(beosztás!$BP226:$CT226,"BP")*0</f>
        <v>0</v>
      </c>
      <c r="BE224" s="28">
        <f>SUM(AV224:BD224)-BB224</f>
        <v>0</v>
      </c>
      <c r="BF224" s="714">
        <f>IF(C224="",0,alapadatok!$AN$4)</f>
        <v>0</v>
      </c>
      <c r="BG224" s="23">
        <f t="shared" si="920"/>
        <v>0</v>
      </c>
      <c r="BH224" s="743">
        <f>BC224/alapadatok!$AP$2</f>
        <v>0</v>
      </c>
      <c r="BI224" s="40"/>
      <c r="BJ224" s="713">
        <f>COUNTIF(beosztás!$CU226:$DX226,"DE")*8</f>
        <v>0</v>
      </c>
      <c r="BK224" s="714">
        <f>COUNTIF(beosztás!$CU226:$DX226,"DU")*8</f>
        <v>0</v>
      </c>
      <c r="BL224" s="714">
        <f>COUNTIF(beosztás!$CU226:$DX226,"ÉJ")*8</f>
        <v>0</v>
      </c>
      <c r="BM224" s="714">
        <f>COUNTIF(beosztás!$CU226:$DX226,"N")*12</f>
        <v>0</v>
      </c>
      <c r="BN224" s="714">
        <f>COUNTIF(beosztás!$CU226:$DX226,"É")*12</f>
        <v>0</v>
      </c>
      <c r="BO224" s="714">
        <f>SUM(beosztás!$CU226:$DX226)</f>
        <v>0</v>
      </c>
      <c r="BP224" s="899">
        <f>(COUNTIF(beosztás!$CU226:$DX226,"SN")*12)+(COUNTIF(beosztás!$CU226:$DX226,"SDE")*8)+(COUNTIF(beosztás!$CU226:$DX226,"SDU")*8)+(COUNTIF(beosztás!$CU226:$DX226,"SÉ")*12)+(COUNTIF(beosztás!$CU226:$DX226,"SÉJ")*8)+(COUNTIF(beosztás!$CU226:$DX226,"S1")*1)+(COUNTIF(beosztás!$CU226:$DX226,"S2")*2)+(COUNTIF(beosztás!$CU226:$DX226,"S3")*3)+(COUNTIF(beosztás!$CU226:$DX226,"S4")*4)+(COUNTIF(beosztás!$CU226:$DX226,"S5")*5)+(COUNTIF(beosztás!$CU226:$DX226,"S6")*6)+(COUNTIF(beosztás!$CU226:$DX226,"S7")*7)+(COUNTIF(beosztás!$CU226:$DX226,"S8")*8)+(COUNTIF(beosztás!$CU226:$DX226,"S9")*9)+(COUNTIF(beosztás!$CU226:$DX226,"S10")*10)+(COUNTIF(beosztás!$CU226:$DX226,"S11")*11)+(COUNTIF(beosztás!$CU226:$DX226,"S12")*12)</f>
        <v>0</v>
      </c>
      <c r="BQ224" s="714">
        <f>COUNTIF(beosztás!$CU226:$DX226,"FÜ")*8</f>
        <v>0</v>
      </c>
      <c r="BR224" s="714">
        <f>COUNTIF(beosztás!$CU226:$DX226,"BN")*12+COUNTIF(beosztás!$CU226:$DX226,"BÉ")*12+COUNTIF(beosztás!$CU226:$DX226,"BDE")*8+COUNTIF(beosztás!$CU226:$DX226,"BDU")*8+COUNTIF(beosztás!$CU226:$DX226,"BÉJ")*8+COUNTIF(beosztás!$CU226:$DX226,"B1")*1+COUNTIF(beosztás!$CU226:$DX226,"B2")*2+COUNTIF(beosztás!$CU226:$DX226,"B3")*3+COUNTIF(beosztás!$CU226:$DX226,"B5")*5+COUNTIF(beosztás!$CU226:$DX226,"B6")*6+COUNTIF(beosztás!$CU226:$DX226,"B7")*7+COUNTIF(beosztás!$CU226:$DX226,"B8")*8+COUNTIF(beosztás!$CU226:$DX226,"B9")*9+COUNTIF(beosztás!$CU226:$DX226,"B10")*10+COUNTIF(beosztás!$CU226:$DX226,"B11")*11+COUNTIF(beosztás!$CU226:$DX226,"B12")*12+COUNTIF(beosztás!$CU226:$DX226,"BP")*0</f>
        <v>0</v>
      </c>
      <c r="BS224" s="28">
        <f t="shared" si="987"/>
        <v>0</v>
      </c>
      <c r="BT224" s="714">
        <f>IF(C224="",0,alapadatok!$AN$5)</f>
        <v>0</v>
      </c>
      <c r="BU224" s="23">
        <f t="shared" si="923"/>
        <v>0</v>
      </c>
      <c r="BV224" s="743">
        <f t="shared" si="988"/>
        <v>0</v>
      </c>
      <c r="BW224" s="40"/>
      <c r="BX224" s="27">
        <f t="shared" si="925"/>
        <v>0</v>
      </c>
      <c r="BY224" s="28">
        <f t="shared" si="926"/>
        <v>0</v>
      </c>
      <c r="BZ224" s="28">
        <f t="shared" si="927"/>
        <v>0</v>
      </c>
      <c r="CA224" s="28">
        <f t="shared" si="928"/>
        <v>0</v>
      </c>
      <c r="CB224" s="28">
        <f t="shared" si="929"/>
        <v>0</v>
      </c>
      <c r="CC224" s="28">
        <f t="shared" si="930"/>
        <v>0</v>
      </c>
      <c r="CD224" s="28">
        <f t="shared" si="931"/>
        <v>0</v>
      </c>
      <c r="CE224" s="28">
        <f t="shared" si="932"/>
        <v>0</v>
      </c>
      <c r="CF224" s="28">
        <f t="shared" si="933"/>
        <v>0</v>
      </c>
      <c r="CG224" s="28">
        <f t="shared" si="934"/>
        <v>0</v>
      </c>
      <c r="CH224" s="28">
        <f t="shared" si="935"/>
        <v>0</v>
      </c>
      <c r="CI224" s="23">
        <f t="shared" si="936"/>
        <v>0</v>
      </c>
      <c r="CJ224" s="743">
        <f t="shared" si="989"/>
        <v>0</v>
      </c>
      <c r="CK224" s="41"/>
      <c r="CL224" s="713">
        <f>COUNTIF(beosztás!$DY226:$FC226,"DE")*8</f>
        <v>0</v>
      </c>
      <c r="CM224" s="714">
        <f>COUNTIF(beosztás!$DY226:$FC226,"DU")*8</f>
        <v>0</v>
      </c>
      <c r="CN224" s="714">
        <f>COUNTIF(beosztás!$DY226:$FC226,"ÉJ")*8</f>
        <v>0</v>
      </c>
      <c r="CO224" s="714">
        <f>COUNTIF(beosztás!$DY226:$FC226,"N")*12</f>
        <v>0</v>
      </c>
      <c r="CP224" s="714">
        <f>COUNTIF(beosztás!$DY226:$FC226,"é")*12</f>
        <v>0</v>
      </c>
      <c r="CQ224" s="714">
        <f>SUM(beosztás!$DY226:$FC226)</f>
        <v>0</v>
      </c>
      <c r="CR224" s="714">
        <f>COUNTIF(beosztás!$DY226:$FC226,"FÜ")*8</f>
        <v>0</v>
      </c>
      <c r="CS224" s="899">
        <f>(COUNTIF(beosztás!$DY226:$FC226,"SN")*12)+(COUNTIF(beosztás!$DY226:$FC226,"SDE")*8)+(COUNTIF(beosztás!$DY226:$FC226,"SDU")*8)+(COUNTIF(beosztás!$DY226:$FC226,"SÉ")*12)+(COUNTIF(beosztás!$DY226:$FC226,"SÉJ")*8)+(COUNTIF(beosztás!$DY226:$FC226,"S1")*1)+(COUNTIF(beosztás!$DY226:$FC226,"S2")*2)+(COUNTIF(beosztás!$DY226:$FC226,"S3")*3)+(COUNTIF(beosztás!$DY226:$FC226,"S4")*4)+(COUNTIF(beosztás!$DY226:$FC226,"S5")*5)+(COUNTIF(beosztás!$DY226:$FC226,"S6")*6)+(COUNTIF(beosztás!$DY226:$FC226,"S7")*7)+(COUNTIF(beosztás!$DY226:$FC226,"S8")*8)+(COUNTIF(beosztás!$DY226:$FC226,"S9")*9)+(COUNTIF(beosztás!$DY226:$FC226,"S10")*10)+(COUNTIF(beosztás!$DY226:$FC226,"S11")*11)+(COUNTIF(beosztás!$DY226:$FC226,"S12")*12)</f>
        <v>0</v>
      </c>
      <c r="CT224" s="714">
        <f>COUNTIF(beosztás!$DY226:$FC226,"BN")*12+COUNTIF(beosztás!$DY226:$FC226,"BÉ")*12+COUNTIF(beosztás!$DY226:$FC226,"BDE")*8+COUNTIF(beosztás!$DY226:$FC226,"BDU")*8+COUNTIF(beosztás!$DY226:$FC226,"BÉJ")*8+COUNTIF(beosztás!$DY226:$FC226,"B1")*1+COUNTIF(beosztás!$DY226:$FC226,"B2")*2+COUNTIF(beosztás!$DY226:$FC226,"B3")*3+COUNTIF(beosztás!$DY226:$FC226,"B5")*5+COUNTIF(beosztás!$DY226:$FC226,"B6")*6+COUNTIF(beosztás!$DY226:$FC226,"B7")*7+COUNTIF(beosztás!$DY226:$FC226,"B8")*8+COUNTIF(beosztás!$DY226:$FC226,"B9")*9+COUNTIF(beosztás!$DY226:$FC226,"B10")*10+COUNTIF(beosztás!$DY226:$FC226,"B11")*11+COUNTIF(beosztás!$DY226:$FC226,"B12")*12+COUNTIF(beosztás!$DY226:$FC226,"BP")*0</f>
        <v>0</v>
      </c>
      <c r="CU224" s="28">
        <f t="shared" si="990"/>
        <v>0</v>
      </c>
      <c r="CV224" s="714">
        <f>IF(C224="",0,alapadatok!$AN$6)</f>
        <v>0</v>
      </c>
      <c r="CW224" s="23">
        <f t="shared" si="863"/>
        <v>0</v>
      </c>
      <c r="CX224" s="909">
        <f t="shared" si="991"/>
        <v>0</v>
      </c>
      <c r="CY224" s="40"/>
      <c r="CZ224" s="713">
        <f>COUNTIF(beosztás!$FD226:$GG226,"DE")*8</f>
        <v>0</v>
      </c>
      <c r="DA224" s="714">
        <f>COUNTIF(beosztás!$FD226:$GG226,"DU")*8</f>
        <v>0</v>
      </c>
      <c r="DB224" s="714">
        <f>COUNTIF(beosztás!$FD226:$GG226,"ÉJ")*8</f>
        <v>0</v>
      </c>
      <c r="DC224" s="714">
        <f>COUNTIF(beosztás!$FD226:$GG226,"N")*12</f>
        <v>0</v>
      </c>
      <c r="DD224" s="714">
        <f>COUNTIF(beosztás!$FD226:$GG226,"É")*12</f>
        <v>0</v>
      </c>
      <c r="DE224" s="714">
        <f>SUM(beosztás!$FD226:$GG226)</f>
        <v>0</v>
      </c>
      <c r="DF224" s="899">
        <f>(COUNTIF(beosztás!$FD226:$GG226,"SN")*12)+(COUNTIF(beosztás!$FD226:$GG226,"SDE")*8)+(COUNTIF(beosztás!$FD226:$GG226,"SDU")*8)+(COUNTIF(beosztás!$FD226:$GG226,"SÉ")*12)+(COUNTIF(beosztás!$FD226:$GG226,"SÉJ")*8)+(COUNTIF(beosztás!$FD226:$GG226,"S1")*1)+(COUNTIF(beosztás!$FD226:$GG226,"S2")*2)+(COUNTIF(beosztás!$FD226:$GG226,"S3")*3)+(COUNTIF(beosztás!$FD226:$GG226,"S4")*4)+(COUNTIF(beosztás!$FD226:$GG226,"S5")*5)+(COUNTIF(beosztás!$FD226:$GG226,"S6")*6)+(COUNTIF(beosztás!$FD226:$GG226,"S7")*7)+(COUNTIF(beosztás!$FD226:$GG226,"S8")*8)+(COUNTIF(beosztás!$FD226:$GG226,"S9")*9)+(COUNTIF(beosztás!$FD226:$GG226,"S10")*10)+(COUNTIF(beosztás!$FD226:$GG226,"S11")*11)+(COUNTIF(beosztás!$FD226:$GG226,"S12")*12)</f>
        <v>0</v>
      </c>
      <c r="DG224" s="714">
        <f>COUNTIF(beosztás!$FD226:$GG226,"FÜ")*8</f>
        <v>0</v>
      </c>
      <c r="DH224" s="714">
        <f>COUNTIF(beosztás!$FD226:$GG226,"BN")*12+COUNTIF(beosztás!$FD226:$GG226,"BÉ")*12+COUNTIF(beosztás!$FD226:$GG226,"BDE")*8+COUNTIF(beosztás!$FD226:$GG226,"BDU")*8+COUNTIF(beosztás!$FD226:$GG226,"BÉJ")*8+COUNTIF(beosztás!$FD226:$GG226,"B1")*1+COUNTIF(beosztás!$FD226:$GG226,"B2")*2+COUNTIF(beosztás!$FD226:$GG226,"B3")*3+COUNTIF(beosztás!$FD226:$GG226,"B5")*5+COUNTIF(beosztás!$FD226:$GG226,"B6")*6+COUNTIF(beosztás!$FD226:$GG226,"B7")*7+COUNTIF(beosztás!$FD226:$GG226,"B8")*8+COUNTIF(beosztás!$FD226:$GG226,"B9")*9+COUNTIF(beosztás!$FD226:$GG226,"B10")*10+COUNTIF(beosztás!$FD226:$GG226,"B11")*11+COUNTIF(beosztás!$FD226:$GG226,"B12")*12+COUNTIF(beosztás!$FD226:$GG226,"BP")*0</f>
        <v>0</v>
      </c>
      <c r="DI224" s="28">
        <f>SUM(CZ224:DH224)-DG224</f>
        <v>0</v>
      </c>
      <c r="DJ224" s="714">
        <f>IF(C224="",0,alapadatok!$AN$7)</f>
        <v>0</v>
      </c>
      <c r="DK224" s="23">
        <f t="shared" si="864"/>
        <v>0</v>
      </c>
      <c r="DL224" s="743">
        <f t="shared" si="993"/>
        <v>0</v>
      </c>
      <c r="DM224" s="40"/>
      <c r="DN224" s="27">
        <f t="shared" si="865"/>
        <v>0</v>
      </c>
      <c r="DO224" s="28">
        <f t="shared" si="866"/>
        <v>0</v>
      </c>
      <c r="DP224" s="28">
        <f t="shared" si="867"/>
        <v>0</v>
      </c>
      <c r="DQ224" s="28">
        <f t="shared" si="868"/>
        <v>0</v>
      </c>
      <c r="DR224" s="28">
        <f t="shared" si="869"/>
        <v>0</v>
      </c>
      <c r="DS224" s="28">
        <f t="shared" si="870"/>
        <v>0</v>
      </c>
      <c r="DT224" s="28">
        <f t="shared" si="871"/>
        <v>0</v>
      </c>
      <c r="DU224" s="28">
        <f t="shared" si="872"/>
        <v>0</v>
      </c>
      <c r="DV224" s="28">
        <f t="shared" si="873"/>
        <v>0</v>
      </c>
      <c r="DW224" s="28">
        <f t="shared" si="874"/>
        <v>0</v>
      </c>
      <c r="DX224" s="28">
        <f t="shared" si="875"/>
        <v>0</v>
      </c>
      <c r="DY224" s="23">
        <f t="shared" si="876"/>
        <v>0</v>
      </c>
      <c r="DZ224" s="909">
        <f t="shared" si="994"/>
        <v>0</v>
      </c>
      <c r="EA224" s="41"/>
      <c r="EB224" s="713">
        <f>COUNTIF(beosztás!$GH226:$HL226,"DE")*8</f>
        <v>0</v>
      </c>
      <c r="EC224" s="714">
        <f>COUNTIF(beosztás!$GH226:$HL226,"DU")*8</f>
        <v>0</v>
      </c>
      <c r="ED224" s="714">
        <f>COUNTIF(beosztás!$GH226:$HL226,"ÉJ")*8</f>
        <v>0</v>
      </c>
      <c r="EE224" s="714">
        <f>COUNTIF(beosztás!$GH226:$HL226,"N")*12</f>
        <v>0</v>
      </c>
      <c r="EF224" s="714">
        <f>COUNTIF(beosztás!$GH226:$HL226,"é")*12</f>
        <v>0</v>
      </c>
      <c r="EG224" s="714">
        <f>SUM(beosztás!$GH226:$HL226)</f>
        <v>0</v>
      </c>
      <c r="EH224" s="714">
        <f>COUNTIF(beosztás!$GH226:$HL226,"FÜ")*8</f>
        <v>0</v>
      </c>
      <c r="EI224" s="899">
        <f>(COUNTIF(beosztás!$GH226:$HL226,"SN")*12)+(COUNTIF(beosztás!$GH226:$HL226,"SDE")*8)+(COUNTIF(beosztás!$GH226:$HL226,"SDU")*8)+(COUNTIF(beosztás!$GH226:$HL226,"SÉ")*12)+(COUNTIF(beosztás!$GH226:$HL226,"SÉJ")*8)+(COUNTIF(beosztás!$GH226:$HL226,"S1")*1)+(COUNTIF(beosztás!$GH226:$HL226,"S2")*2)+(COUNTIF(beosztás!$GH226:$HL226,"S3")*3)+(COUNTIF(beosztás!$GH226:$HL226,"S4")*4)+(COUNTIF(beosztás!$GH226:$HL226,"S5")*5)+(COUNTIF(beosztás!$GH226:$HL226,"S6")*6)+(COUNTIF(beosztás!$GH226:$HL226,"S7")*7)+(COUNTIF(beosztás!$GH226:$HL226,"S8")*8)+(COUNTIF(beosztás!$GH226:$HL226,"S9")*9)+(COUNTIF(beosztás!$GH226:$HL226,"S10")*10)+(COUNTIF(beosztás!$GH226:$HL226,"S11")*11)+(COUNTIF(beosztás!$GH226:$HL226,"S12")*12)</f>
        <v>0</v>
      </c>
      <c r="EJ224" s="714">
        <f>COUNTIF(beosztás!$GH226:$HL226,"BN")*12+COUNTIF(beosztás!$GH226:$HL226,"BÉ")*12+COUNTIF(beosztás!$GH226:$HL226,"BDE")*8+COUNTIF(beosztás!$GH226:$HL226,"BDU")*8+COUNTIF(beosztás!$GH226:$HL226,"BÉJ")*8+COUNTIF(beosztás!$GH226:$HL226,"B1")*1+COUNTIF(beosztás!$GH226:$HL226,"B2")*2+COUNTIF(beosztás!$GH226:$HL226,"B3")*3+COUNTIF(beosztás!$GH226:$HL226,"B5")*5+COUNTIF(beosztás!$GH226:$HL226,"B6")*6+COUNTIF(beosztás!$GH226:$HL226,"B7")*7+COUNTIF(beosztás!$GH226:$HL226,"B8")*8+COUNTIF(beosztás!$GH226:$HL226,"B9")*9+COUNTIF(beosztás!$GH226:$HL226,"B10")*10+COUNTIF(beosztás!$GH226:$HL226,"B11")*11+COUNTIF(beosztás!$GH226:$HL226,"B12")*12+COUNTIF(beosztás!$GH226:$HL226,"BP")*0</f>
        <v>0</v>
      </c>
      <c r="EK224" s="28">
        <f t="shared" si="995"/>
        <v>0</v>
      </c>
      <c r="EL224" s="714">
        <f>IF(C224="",0,alapadatok!$AN$8)</f>
        <v>0</v>
      </c>
      <c r="EM224" s="23">
        <f t="shared" si="877"/>
        <v>0</v>
      </c>
      <c r="EN224" s="909">
        <f t="shared" si="996"/>
        <v>0</v>
      </c>
      <c r="EO224" s="40"/>
      <c r="EP224" s="713">
        <f>COUNTIF(beosztás!$HM226:$IQ226,"DE")*8</f>
        <v>0</v>
      </c>
      <c r="EQ224" s="714">
        <f>COUNTIF(beosztás!$HM226:$IQ226,"DU")*8</f>
        <v>0</v>
      </c>
      <c r="ER224" s="714">
        <f>COUNTIF(beosztás!$HM226:$IQ226,"ÉJ")*8</f>
        <v>0</v>
      </c>
      <c r="ES224" s="714">
        <f>COUNTIF(beosztás!$HM226:$IQ226,"N")*12</f>
        <v>0</v>
      </c>
      <c r="ET224" s="714">
        <f>COUNTIF(beosztás!$HM226:$IQ226,"É")*12</f>
        <v>0</v>
      </c>
      <c r="EU224" s="714">
        <f>SUM(beosztás!$HM226:$IQ226)</f>
        <v>0</v>
      </c>
      <c r="EV224" s="899">
        <f>(COUNTIF(beosztás!$HM226:$IQ226,"SN")*12)+(COUNTIF(beosztás!$HM226:$IQ226,"SDE")*8)+(COUNTIF(beosztás!$HM226:$IQ226,"SDU")*8)+(COUNTIF(beosztás!$HM226:$IQ226,"SÉ")*12)+(COUNTIF(beosztás!$HM226:$IQ226,"SÉJ")*8)+(COUNTIF(beosztás!$HM226:$IQ226,"S1")*1)+(COUNTIF(beosztás!$HM226:$IQ226,"S2")*2)+(COUNTIF(beosztás!$HM226:$IQ226,"S3")*3)+(COUNTIF(beosztás!$HM226:$IQ226,"S4")*4)+(COUNTIF(beosztás!$HM226:$IQ226,"S5")*5)+(COUNTIF(beosztás!$HM226:$IQ226,"S6")*6)+(COUNTIF(beosztás!$HM226:$IQ226,"S7")*7)+(COUNTIF(beosztás!$HM226:$IQ226,"S8")*8)+(COUNTIF(beosztás!$HM226:$IQ226,"S9")*9)+(COUNTIF(beosztás!$HM226:$IQ226,"S10")*10)+(COUNTIF(beosztás!$HM226:$IQ226,"S11")*11)+(COUNTIF(beosztás!$HM226:$IQ226,"S12")*12)</f>
        <v>0</v>
      </c>
      <c r="EW224" s="714">
        <f>COUNTIF(beosztás!$HM226:$IQ226,"FÜ")*8</f>
        <v>0</v>
      </c>
      <c r="EX224" s="714">
        <f>COUNTIF(beosztás!$HM226:$IQ226,"BN")*12+COUNTIF(beosztás!$HM226:$IQ226,"BÉ")*12+COUNTIF(beosztás!$HM226:$IQ226,"BDE")*8+COUNTIF(beosztás!$HM226:$IQ226,"BDU")*8+COUNTIF(beosztás!$HM226:$IQ226,"BÉJ")*8+COUNTIF(beosztás!$HM226:$IQ226,"B1")*1+COUNTIF(beosztás!$HM226:$IQ226,"B2")*2+COUNTIF(beosztás!$HM226:$IQ226,"B3")*3+COUNTIF(beosztás!$HM226:$IQ226,"B5")*5+COUNTIF(beosztás!$HM226:$IQ226,"B6")*6+COUNTIF(beosztás!$HM226:$IQ226,"B7")*7+COUNTIF(beosztás!$HM226:$IQ226,"B8")*8+COUNTIF(beosztás!$HM226:$IQ226,"B9")*9+COUNTIF(beosztás!$HM226:$IQ226,"B10")*10+COUNTIF(beosztás!$HM226:$IQ226,"B11")*11+COUNTIF(beosztás!$HM226:$IQ226,"B12")*12+COUNTIF(beosztás!$HM226:$IQ226,"BP")*0</f>
        <v>0</v>
      </c>
      <c r="EY224" s="28">
        <f>SUM(EP224:EX224)-EW224</f>
        <v>0</v>
      </c>
      <c r="EZ224" s="714">
        <f>IF(C224="",0,alapadatok!$AN$9)</f>
        <v>0</v>
      </c>
      <c r="FA224" s="23">
        <f t="shared" si="878"/>
        <v>0</v>
      </c>
      <c r="FB224" s="909">
        <f t="shared" si="998"/>
        <v>0</v>
      </c>
      <c r="FC224" s="40"/>
      <c r="FD224" s="27">
        <f t="shared" si="879"/>
        <v>0</v>
      </c>
      <c r="FE224" s="28">
        <f t="shared" si="880"/>
        <v>0</v>
      </c>
      <c r="FF224" s="28">
        <f t="shared" si="881"/>
        <v>0</v>
      </c>
      <c r="FG224" s="28">
        <f t="shared" si="882"/>
        <v>0</v>
      </c>
      <c r="FH224" s="28">
        <f t="shared" si="883"/>
        <v>0</v>
      </c>
      <c r="FI224" s="28">
        <f t="shared" si="884"/>
        <v>0</v>
      </c>
      <c r="FJ224" s="28">
        <f t="shared" si="885"/>
        <v>0</v>
      </c>
      <c r="FK224" s="28">
        <f t="shared" si="886"/>
        <v>0</v>
      </c>
      <c r="FL224" s="28">
        <f t="shared" si="887"/>
        <v>0</v>
      </c>
      <c r="FM224" s="28">
        <f t="shared" si="888"/>
        <v>0</v>
      </c>
      <c r="FN224" s="28">
        <f t="shared" si="889"/>
        <v>0</v>
      </c>
      <c r="FO224" s="23">
        <f t="shared" si="890"/>
        <v>0</v>
      </c>
      <c r="FP224" s="909">
        <f t="shared" si="999"/>
        <v>0</v>
      </c>
      <c r="FQ224" s="41"/>
      <c r="FR224" s="713">
        <f>COUNTIF(beosztás!$IR226:$JU226,"DE")*8</f>
        <v>0</v>
      </c>
      <c r="FS224" s="714">
        <f>COUNTIF(beosztás!$IR226:$JU226,"DU")*8</f>
        <v>0</v>
      </c>
      <c r="FT224" s="714">
        <f>COUNTIF(beosztás!$IR226:$JU226,"ÉJ")*8</f>
        <v>0</v>
      </c>
      <c r="FU224" s="714">
        <f>COUNTIF(beosztás!$IR226:$JU226,"N")*12</f>
        <v>0</v>
      </c>
      <c r="FV224" s="714">
        <f>COUNTIF(beosztás!$IR226:$JU226,"é")*12</f>
        <v>0</v>
      </c>
      <c r="FW224" s="714">
        <f>SUM(beosztás!$IR226:$JU226)</f>
        <v>0</v>
      </c>
      <c r="FX224" s="714">
        <f>COUNTIF(beosztás!$IR226:$JU226,"FÜ")*8</f>
        <v>0</v>
      </c>
      <c r="FY224" s="899">
        <f>(COUNTIF(beosztás!$IR226:$JU226,"SN")*12)+(COUNTIF(beosztás!$IR226:$JU226,"SDE")*8)+(COUNTIF(beosztás!$IR226:$JU226,"SDU")*8)+(COUNTIF(beosztás!$IR226:$JU226,"SÉ")*12)+(COUNTIF(beosztás!$IR226:$JU226,"SÉJ")*8)+(COUNTIF(beosztás!$IR226:$JU226,"S1")*1)+(COUNTIF(beosztás!$IR226:$JU226,"S2")*2)+(COUNTIF(beosztás!$IR226:$JU226,"S3")*3)+(COUNTIF(beosztás!$IR226:$JU226,"S4")*4)+(COUNTIF(beosztás!$IR226:$JU226,"S5")*5)+(COUNTIF(beosztás!$IR226:$JU226,"S6")*6)+(COUNTIF(beosztás!$IR226:$JU226,"S7")*7)+(COUNTIF(beosztás!$IR226:$JU226,"S8")*8)+(COUNTIF(beosztás!$IR226:$JU226,"S9")*9)+(COUNTIF(beosztás!$IR226:$JU226,"S10")*10)+(COUNTIF(beosztás!$IR226:$JU226,"S11")*11)+(COUNTIF(beosztás!$IR226:$JU226,"S12")*12)</f>
        <v>0</v>
      </c>
      <c r="FZ224" s="714">
        <f>COUNTIF(beosztás!$IR226:$JU226,"BN")*12+COUNTIF(beosztás!$IR226:$JU226,"BÉ")*12+COUNTIF(beosztás!$IR226:$JU226,"BDE")*8+COUNTIF(beosztás!$IR226:$JU226,"BDU")*8+COUNTIF(beosztás!$IR226:$JU226,"BÉJ")*8+COUNTIF(beosztás!$IR226:$JU226,"B1")*1+COUNTIF(beosztás!$IR226:$JU226,"B2")*2+COUNTIF(beosztás!$IR226:$JU226,"B3")*3+COUNTIF(beosztás!$IR226:$JU226,"B5")*5+COUNTIF(beosztás!$IR226:$JU226,"B6")*6+COUNTIF(beosztás!$IR226:$JU226,"B7")*7+COUNTIF(beosztás!$IR226:$JU226,"B8")*8+COUNTIF(beosztás!$IR226:$JU226,"B9")*9+COUNTIF(beosztás!$IR226:$JU226,"B10")*10+COUNTIF(beosztás!$IR226:$JU226,"B11")*11+COUNTIF(beosztás!$IR226:$JU226,"B12")*12+COUNTIF(beosztás!$IR226:$JU226,"BP")*0</f>
        <v>0</v>
      </c>
      <c r="GA224" s="28">
        <f t="shared" si="1000"/>
        <v>0</v>
      </c>
      <c r="GB224" s="714">
        <f>IF(C224="",0,alapadatok!$AN$10)</f>
        <v>0</v>
      </c>
      <c r="GC224" s="23">
        <f t="shared" si="891"/>
        <v>0</v>
      </c>
      <c r="GD224" s="909">
        <f t="shared" si="1001"/>
        <v>0</v>
      </c>
      <c r="GE224" s="42"/>
      <c r="GF224" s="713">
        <f>COUNTIF(beosztás!$JV226:$KZ226,"DE")*8</f>
        <v>0</v>
      </c>
      <c r="GG224" s="714">
        <f>COUNTIF(beosztás!$JV226:$KZ226,"DU")*8</f>
        <v>0</v>
      </c>
      <c r="GH224" s="714">
        <f>COUNTIF(beosztás!$JV226:$KZ226,"ÉJ")*8</f>
        <v>0</v>
      </c>
      <c r="GI224" s="714">
        <f>COUNTIF(beosztás!$JV226:$KZ226,"N")*12</f>
        <v>0</v>
      </c>
      <c r="GJ224" s="714">
        <f>COUNTIF(beosztás!$JV226:$KZ226,"É")*12</f>
        <v>0</v>
      </c>
      <c r="GK224" s="714">
        <f>SUM(beosztás!$JV226:$KZ226)</f>
        <v>0</v>
      </c>
      <c r="GL224" s="899">
        <f>(COUNTIF(beosztás!$JV226:$KZ226,"SN")*12)+(COUNTIF(beosztás!$JV226:$KZ226,"SDE")*8)+(COUNTIF(beosztás!$JV226:$KZ226,"SDU")*8)+(COUNTIF(beosztás!$JV226:$KZ226,"SÉ")*12)+(COUNTIF(beosztás!$JV226:$KZ226,"SÉJ")*8)+(COUNTIF(beosztás!$JV226:$KZ226,"S1")*1)+(COUNTIF(beosztás!$JV226:$KZ226,"S2")*2)+(COUNTIF(beosztás!$JV226:$KZ226,"S3")*3)+(COUNTIF(beosztás!$JV226:$KZ226,"S4")*4)+(COUNTIF(beosztás!$JV226:$KZ226,"S5")*5)+(COUNTIF(beosztás!$JV226:$KZ226,"S6")*6)+(COUNTIF(beosztás!$JV226:$KZ226,"S7")*7)+(COUNTIF(beosztás!$JV226:$KZ226,"S8")*8)+(COUNTIF(beosztás!$JV226:$KZ226,"S9")*9)+(COUNTIF(beosztás!$JV226:$KZ226,"S10")*10)+(COUNTIF(beosztás!$JV226:$KZ226,"S11")*11)+(COUNTIF(beosztás!$JV226:$KZ226,"S12")*12)</f>
        <v>0</v>
      </c>
      <c r="GM224" s="714">
        <f>COUNTIF(beosztás!$JV226:$KZ226,"FÜ")*8</f>
        <v>0</v>
      </c>
      <c r="GN224" s="714">
        <f>COUNTIF(beosztás!$JV226:$KZ226,"BN")*12+COUNTIF(beosztás!$JV226:$KZ226,"BÉ")*12+COUNTIF(beosztás!$JV226:$KZ226,"BDE")*8+COUNTIF(beosztás!$JV226:$KZ226,"BDU")*8+COUNTIF(beosztás!$JV226:$KZ226,"BÉJ")*8+COUNTIF(beosztás!$JV226:$KZ226,"B1")*1+COUNTIF(beosztás!$JV226:$KZ226,"B2")*2+COUNTIF(beosztás!$JV226:$KZ226,"B3")*3+COUNTIF(beosztás!$JV226:$KZ226,"B5")*5+COUNTIF(beosztás!$JV226:$KZ226,"B6")*6+COUNTIF(beosztás!$JV226:$KZ226,"B7")*7+COUNTIF(beosztás!$JV226:$KZ226,"B8")*8+COUNTIF(beosztás!$JV226:$KZ226,"B9")*9+COUNTIF(beosztás!$JV226:$KZ226,"B10")*10+COUNTIF(beosztás!$JV226:$KZ226,"B11")*11+COUNTIF(beosztás!$JV226:$KZ226,"B12")*12+COUNTIF(beosztás!$JV226:$KZ226,"BP")*0</f>
        <v>0</v>
      </c>
      <c r="GO224" s="28">
        <f>SUM(GF224:GN224)-GM224</f>
        <v>0</v>
      </c>
      <c r="GP224" s="714">
        <f>IF(C224="",0,alapadatok!$AN$11)</f>
        <v>0</v>
      </c>
      <c r="GQ224" s="23">
        <f t="shared" si="892"/>
        <v>0</v>
      </c>
      <c r="GR224" s="909">
        <f t="shared" si="1003"/>
        <v>0</v>
      </c>
      <c r="GS224" s="42"/>
      <c r="GT224" s="27">
        <f t="shared" si="893"/>
        <v>0</v>
      </c>
      <c r="GU224" s="28">
        <f t="shared" si="894"/>
        <v>0</v>
      </c>
      <c r="GV224" s="28">
        <f t="shared" si="895"/>
        <v>0</v>
      </c>
      <c r="GW224" s="28">
        <f t="shared" si="896"/>
        <v>0</v>
      </c>
      <c r="GX224" s="28">
        <f t="shared" si="897"/>
        <v>0</v>
      </c>
      <c r="GY224" s="28">
        <f t="shared" si="898"/>
        <v>0</v>
      </c>
      <c r="GZ224" s="28">
        <f t="shared" si="899"/>
        <v>0</v>
      </c>
      <c r="HA224" s="28">
        <f t="shared" si="900"/>
        <v>0</v>
      </c>
      <c r="HB224" s="28">
        <f t="shared" si="901"/>
        <v>0</v>
      </c>
      <c r="HC224" s="28">
        <f t="shared" si="902"/>
        <v>0</v>
      </c>
      <c r="HD224" s="28">
        <f t="shared" si="903"/>
        <v>0</v>
      </c>
      <c r="HE224" s="23">
        <f t="shared" si="904"/>
        <v>0</v>
      </c>
      <c r="HF224" s="909">
        <f t="shared" si="1004"/>
        <v>0</v>
      </c>
      <c r="HG224" s="41"/>
      <c r="HH224" s="713">
        <f>COUNTIF(beosztás!$LA226:$MD226,"DE")*8</f>
        <v>0</v>
      </c>
      <c r="HI224" s="714">
        <f>COUNTIF(beosztás!$LA226:$MD226,"DU")*8</f>
        <v>0</v>
      </c>
      <c r="HJ224" s="714">
        <f>COUNTIF(beosztás!$LA226:$MD226,"ÉJ")*8</f>
        <v>0</v>
      </c>
      <c r="HK224" s="714">
        <f>COUNTIF(beosztás!$LA226:$MD226,"N")*12</f>
        <v>0</v>
      </c>
      <c r="HL224" s="714">
        <f>COUNTIF(beosztás!$LA226:$MD226,"é")*12</f>
        <v>0</v>
      </c>
      <c r="HM224" s="714">
        <f>SUM(beosztás!$LA226:$MD226)</f>
        <v>0</v>
      </c>
      <c r="HN224" s="714">
        <f>COUNTIF(beosztás!$LA226:$MD226,"FÜ")*8</f>
        <v>0</v>
      </c>
      <c r="HO224" s="899">
        <f>(COUNTIF(beosztás!$LA226:$MD226,"SN")*12)+(COUNTIF(beosztás!$LA226:$MD226,"SDE")*8)+(COUNTIF(beosztás!$LA226:$MD226,"SDU")*8)+(COUNTIF(beosztás!$LA226:$MD226,"SÉ")*12)+(COUNTIF(beosztás!$LA226:$MD226,"SÉJ")*8)+(COUNTIF(beosztás!$LA226:$MD226,"S1")*1)+(COUNTIF(beosztás!$LA226:$MD226,"S2")*2)+(COUNTIF(beosztás!$LA226:$MD226,"S3")*3)+(COUNTIF(beosztás!$LA226:$MD226,"S4")*4)+(COUNTIF(beosztás!$LA226:$MD226,"S5")*5)+(COUNTIF(beosztás!$LA226:$MD226,"S6")*6)+(COUNTIF(beosztás!$LA226:$MD226,"S7")*7)+(COUNTIF(beosztás!$LA226:$MD226,"S8")*8)+(COUNTIF(beosztás!$LA226:$MD226,"S9")*9)+(COUNTIF(beosztás!$LA226:$MD226,"S10")*10)+(COUNTIF(beosztás!$LA226:$MD226,"S11")*11)+(COUNTIF(beosztás!$LA226:$MD226,"S12")*12)</f>
        <v>0</v>
      </c>
      <c r="HP224" s="714">
        <f>COUNTIF(beosztás!$LA226:$MD226,"BN")*12+COUNTIF(beosztás!$LA226:$MD226,"BÉ")*12+COUNTIF(beosztás!$LA226:$MD226,"BDE")*8+COUNTIF(beosztás!$LA226:$MD226,"BDU")*8+COUNTIF(beosztás!$LA226:$MD226,"BÉJ")*8+COUNTIF(beosztás!$LA226:$MD226,"B1")*1+COUNTIF(beosztás!$LA226:$MD226,"B2")*2+COUNTIF(beosztás!$LA226:$MD226,"B3")*3+COUNTIF(beosztás!$KZ226:$MC226,"B5")*5+COUNTIF(beosztás!$KZ226:$MC226,"B6")*6+COUNTIF(beosztás!$KZ226:$MC226,"B7")*7+COUNTIF(beosztás!$KZ226:$MC226,"B8")*8+COUNTIF(beosztás!$LA226:$MD226,"B9")*9+COUNTIF(beosztás!$LA226:$MD226,"B10")*10+COUNTIF(beosztás!$LA226:$MD226,"B11")*11+COUNTIF(beosztás!$LA226:$MD226,"B12")*12+COUNTIF(beosztás!$LA226:$MD226,"BP")*0</f>
        <v>0</v>
      </c>
      <c r="HQ224" s="28">
        <f t="shared" si="1005"/>
        <v>0</v>
      </c>
      <c r="HR224" s="714">
        <f>IF(C224="",0,alapadatok!$AN$12)</f>
        <v>0</v>
      </c>
      <c r="HS224" s="23">
        <f t="shared" si="954"/>
        <v>0</v>
      </c>
      <c r="HT224" s="909">
        <f t="shared" si="1006"/>
        <v>0</v>
      </c>
      <c r="HU224" s="42"/>
      <c r="HV224" s="713">
        <f>COUNTIF(beosztás!$ME226:$NI226,"DE")*8</f>
        <v>0</v>
      </c>
      <c r="HW224" s="714">
        <f>COUNTIF(beosztás!$ME226:$NI226,"DU")*8</f>
        <v>0</v>
      </c>
      <c r="HX224" s="714">
        <f>COUNTIF(beosztás!$ME226:$NI226,"ÉJ")*8</f>
        <v>0</v>
      </c>
      <c r="HY224" s="714">
        <f>COUNTIF(beosztás!$ME226:$NI226,"N")*12</f>
        <v>0</v>
      </c>
      <c r="HZ224" s="714">
        <f>COUNTIF(beosztás!$ME226:$NI226,"É")*12</f>
        <v>0</v>
      </c>
      <c r="IA224" s="714">
        <f>SUM(beosztás!$ME226:$NI226)</f>
        <v>0</v>
      </c>
      <c r="IB224" s="714">
        <f>(COUNTIF(beosztás!$ME226:$NI226,"SN")*12)+(COUNTIF(beosztás!$ME226:$NI226,"SDE")*8)+(COUNTIF(beosztás!$ME226:$NI226,"SDU")*8)+(COUNTIF(beosztás!$ME226:$NI226,"SÉ")*12)+(COUNTIF(beosztás!$ME226:$NI226,"SÉJ")*8)+(COUNTIF(beosztás!$ME226:$NI226,"S1")*1)+(COUNTIF(beosztás!$ME226:$NI226,"S2")*2)+(COUNTIF(beosztás!$ME226:$NI226,"S3")*3)+(COUNTIF(beosztás!$ME226:$NI226,"S4")*4)+(COUNTIF(beosztás!$ME226:$NI226,"S5")*5)+(COUNTIF(beosztás!$ME226:$NI226,"S6")*6)+(COUNTIF(beosztás!$ME226:$NI226,"S7")*7)+(COUNTIF(beosztás!$ME226:$NI226,"S8")*8)+(COUNTIF(beosztás!$ME226:$NI226,"S9")*9)+(COUNTIF(beosztás!$ME226:$NI226,"S10")*10)+(COUNTIF(beosztás!$ME226:$NI226,"S11")*11)+(COUNTIF(beosztás!$ME226:$NI226,"S12")*12)</f>
        <v>0</v>
      </c>
      <c r="IC224" s="714">
        <f>COUNTIF(beosztás!$ME226:$NI226,"FÜ")*8</f>
        <v>0</v>
      </c>
      <c r="ID224" s="714">
        <f>COUNTIF(beosztás!$ME226:$NI226,"BN")*12+COUNTIF(beosztás!$ME226:$NI226,"BÉ")*12+COUNTIF(beosztás!$ME226:$NI226,"BDE")*8+COUNTIF(beosztás!$ME226:$NI226,"BDU")*8+COUNTIF(beosztás!$ME226:$NI226,"BÉJ")*8+COUNTIF(beosztás!$ME226:$NI226,"B1")*1+COUNTIF(beosztás!$ME226:$NI226,"B2")*2+COUNTIF(beosztás!$ME226:$NI226,"B3")*3+COUNTIF(beosztás!$ME226:$NI226,"B5")*5+COUNTIF(beosztás!$ME226:$NI226,"B6")*6+COUNTIF(beosztás!$ME226:$NI226,"B7")*7+COUNTIF(beosztás!$ME226:$NI226,"B8")*8+COUNTIF(beosztás!$ME226:$NI226,"B9")*9+COUNTIF(beosztás!$ME226:$NI226,"B10")*10+COUNTIF(beosztás!$ME226:$NI226,"B11")*11+COUNTIF(beosztás!$ME226:$NI226,"B12")*12+COUNTIF(beosztás!$ME226:$NI226,"BP")*0</f>
        <v>0</v>
      </c>
      <c r="IE224" s="28">
        <f>SUM(HV224:ID224)-IC224</f>
        <v>0</v>
      </c>
      <c r="IF224" s="714">
        <f>IF(C224="",0,alapadatok!$AN$13)</f>
        <v>0</v>
      </c>
      <c r="IG224" s="23">
        <f t="shared" si="957"/>
        <v>0</v>
      </c>
      <c r="IH224" s="743">
        <f t="shared" si="1007"/>
        <v>0</v>
      </c>
      <c r="II224" s="42"/>
      <c r="IJ224" s="27">
        <f t="shared" si="959"/>
        <v>0</v>
      </c>
      <c r="IK224" s="28">
        <f t="shared" si="960"/>
        <v>0</v>
      </c>
      <c r="IL224" s="28">
        <f t="shared" si="961"/>
        <v>0</v>
      </c>
      <c r="IM224" s="28">
        <f t="shared" si="962"/>
        <v>0</v>
      </c>
      <c r="IN224" s="28">
        <f t="shared" si="963"/>
        <v>0</v>
      </c>
      <c r="IO224" s="28">
        <f t="shared" si="964"/>
        <v>0</v>
      </c>
      <c r="IP224" s="28">
        <f t="shared" si="965"/>
        <v>0</v>
      </c>
      <c r="IQ224" s="28">
        <f t="shared" si="966"/>
        <v>0</v>
      </c>
      <c r="IR224" s="28">
        <f t="shared" si="967"/>
        <v>0</v>
      </c>
      <c r="IS224" s="28">
        <f t="shared" si="968"/>
        <v>0</v>
      </c>
      <c r="IT224" s="28">
        <f t="shared" si="969"/>
        <v>0</v>
      </c>
      <c r="IU224" s="23">
        <f t="shared" si="970"/>
        <v>0</v>
      </c>
      <c r="IV224" s="909">
        <f t="shared" si="1008"/>
        <v>0</v>
      </c>
      <c r="IW224" s="43"/>
      <c r="JF224" s="21"/>
      <c r="JG224" s="21"/>
    </row>
    <row r="225" spans="1:267" ht="6.75" customHeight="1" thickBot="1" x14ac:dyDescent="0.3">
      <c r="A225" s="371"/>
      <c r="B225" s="372"/>
      <c r="C225" s="372"/>
      <c r="D225" s="372"/>
      <c r="E225" s="30"/>
      <c r="F225" s="371"/>
      <c r="G225" s="372"/>
      <c r="H225" s="372"/>
      <c r="I225" s="372"/>
      <c r="J225" s="372"/>
      <c r="K225" s="372"/>
      <c r="L225" s="372"/>
      <c r="M225" s="372"/>
      <c r="N225" s="372"/>
      <c r="O225" s="372"/>
      <c r="P225" s="372"/>
      <c r="Q225" s="372"/>
      <c r="R225" s="372"/>
      <c r="S225" s="372"/>
      <c r="T225" s="372"/>
      <c r="U225" s="372"/>
      <c r="V225" s="372"/>
      <c r="W225" s="372"/>
      <c r="X225" s="372"/>
      <c r="Y225" s="372"/>
      <c r="Z225" s="372"/>
      <c r="AA225" s="372"/>
      <c r="AB225" s="372"/>
      <c r="AC225" s="372"/>
      <c r="AD225" s="372"/>
      <c r="AE225" s="372"/>
      <c r="AF225" s="372"/>
      <c r="AG225" s="372"/>
      <c r="AH225" s="372"/>
      <c r="AI225" s="372"/>
      <c r="AJ225" s="372"/>
      <c r="AK225" s="372"/>
      <c r="AL225" s="372"/>
      <c r="AM225" s="372"/>
      <c r="AN225" s="372"/>
      <c r="AO225" s="372"/>
      <c r="AP225" s="372"/>
      <c r="AQ225" s="372"/>
      <c r="AR225" s="372"/>
      <c r="AS225" s="372"/>
      <c r="AT225" s="372"/>
      <c r="AU225" s="372"/>
      <c r="AV225" s="372"/>
      <c r="AW225" s="372"/>
      <c r="AX225" s="372"/>
      <c r="AY225" s="372"/>
      <c r="AZ225" s="372"/>
      <c r="BA225" s="372"/>
      <c r="BB225" s="372"/>
      <c r="BC225" s="372"/>
      <c r="BD225" s="372"/>
      <c r="BE225" s="372"/>
      <c r="BF225" s="372"/>
      <c r="BG225" s="372"/>
      <c r="BH225" s="372"/>
      <c r="BI225" s="372"/>
      <c r="BJ225" s="372"/>
      <c r="BK225" s="372"/>
      <c r="BL225" s="372"/>
      <c r="BM225" s="372"/>
      <c r="BN225" s="372"/>
      <c r="BO225" s="372"/>
      <c r="BP225" s="372"/>
      <c r="BQ225" s="372"/>
      <c r="BR225" s="372"/>
      <c r="BS225" s="372"/>
      <c r="BT225" s="372"/>
      <c r="BU225" s="372"/>
      <c r="BV225" s="372"/>
      <c r="BW225" s="372"/>
      <c r="BX225" s="372"/>
      <c r="BY225" s="372"/>
      <c r="BZ225" s="372"/>
      <c r="CA225" s="372"/>
      <c r="CB225" s="372"/>
      <c r="CC225" s="372"/>
      <c r="CD225" s="372"/>
      <c r="CE225" s="372"/>
      <c r="CF225" s="372"/>
      <c r="CG225" s="372"/>
      <c r="CH225" s="372"/>
      <c r="CI225" s="372"/>
      <c r="CJ225" s="372"/>
      <c r="CK225" s="372"/>
      <c r="CL225" s="372"/>
      <c r="CM225" s="372"/>
      <c r="CN225" s="372"/>
      <c r="CO225" s="372"/>
      <c r="CP225" s="372"/>
      <c r="CQ225" s="372"/>
      <c r="CR225" s="372"/>
      <c r="CS225" s="372"/>
      <c r="CT225" s="372"/>
      <c r="CU225" s="372"/>
      <c r="CV225" s="372"/>
      <c r="CW225" s="372"/>
      <c r="CX225" s="372"/>
      <c r="CY225" s="372"/>
      <c r="CZ225" s="372"/>
      <c r="DA225" s="372"/>
      <c r="DB225" s="372"/>
      <c r="DC225" s="372"/>
      <c r="DD225" s="372"/>
      <c r="DE225" s="372"/>
      <c r="DF225" s="372"/>
      <c r="DG225" s="372"/>
      <c r="DH225" s="372"/>
      <c r="DI225" s="372"/>
      <c r="DJ225" s="372"/>
      <c r="DK225" s="372"/>
      <c r="DL225" s="372"/>
      <c r="DM225" s="372"/>
      <c r="DN225" s="372"/>
      <c r="DO225" s="372"/>
      <c r="DP225" s="372"/>
      <c r="DQ225" s="372"/>
      <c r="DR225" s="372"/>
      <c r="DS225" s="372"/>
      <c r="DT225" s="372"/>
      <c r="DU225" s="372"/>
      <c r="DV225" s="372"/>
      <c r="DW225" s="372"/>
      <c r="DX225" s="372"/>
      <c r="DY225" s="372"/>
      <c r="DZ225" s="372"/>
      <c r="EA225" s="372"/>
      <c r="EB225" s="372"/>
      <c r="EC225" s="372"/>
      <c r="ED225" s="372"/>
      <c r="EE225" s="372"/>
      <c r="EF225" s="372"/>
      <c r="EG225" s="372"/>
      <c r="EH225" s="372"/>
      <c r="EI225" s="372"/>
      <c r="EJ225" s="372"/>
      <c r="EK225" s="372"/>
      <c r="EL225" s="372"/>
      <c r="EM225" s="372"/>
      <c r="EN225" s="372"/>
      <c r="EO225" s="372"/>
      <c r="EP225" s="372"/>
      <c r="EQ225" s="372"/>
      <c r="ER225" s="372"/>
      <c r="ES225" s="372"/>
      <c r="ET225" s="372"/>
      <c r="EU225" s="372"/>
      <c r="EV225" s="372"/>
      <c r="EW225" s="372"/>
      <c r="EX225" s="372"/>
      <c r="EY225" s="372"/>
      <c r="EZ225" s="372"/>
      <c r="FA225" s="372"/>
      <c r="FB225" s="372"/>
      <c r="FC225" s="372"/>
      <c r="FD225" s="372"/>
      <c r="FE225" s="372"/>
      <c r="FF225" s="372"/>
      <c r="FG225" s="372"/>
      <c r="FH225" s="372"/>
      <c r="FI225" s="372"/>
      <c r="FJ225" s="372"/>
      <c r="FK225" s="372"/>
      <c r="FL225" s="372"/>
      <c r="FM225" s="372"/>
      <c r="FN225" s="372"/>
      <c r="FO225" s="372"/>
      <c r="FP225" s="372"/>
      <c r="FQ225" s="372"/>
      <c r="FR225" s="372"/>
      <c r="FS225" s="372"/>
      <c r="FT225" s="372"/>
      <c r="FU225" s="372"/>
      <c r="FV225" s="372"/>
      <c r="FW225" s="372"/>
      <c r="FX225" s="372"/>
      <c r="FY225" s="372"/>
      <c r="FZ225" s="372"/>
      <c r="GA225" s="372"/>
      <c r="GB225" s="372"/>
      <c r="GC225" s="372"/>
      <c r="GD225" s="372"/>
      <c r="GE225" s="372"/>
      <c r="GF225" s="372"/>
      <c r="GG225" s="372"/>
      <c r="GH225" s="372"/>
      <c r="GI225" s="372"/>
      <c r="GJ225" s="372"/>
      <c r="GK225" s="372"/>
      <c r="GL225" s="372"/>
      <c r="GM225" s="372"/>
      <c r="GN225" s="372"/>
      <c r="GO225" s="372"/>
      <c r="GP225" s="372"/>
      <c r="GQ225" s="372"/>
      <c r="GR225" s="372"/>
      <c r="GS225" s="372"/>
      <c r="GT225" s="372"/>
      <c r="GU225" s="372"/>
      <c r="GV225" s="372"/>
      <c r="GW225" s="372"/>
      <c r="GX225" s="372"/>
      <c r="GY225" s="372"/>
      <c r="GZ225" s="372"/>
      <c r="HA225" s="372"/>
      <c r="HB225" s="372"/>
      <c r="HC225" s="372"/>
      <c r="HD225" s="372"/>
      <c r="HE225" s="372"/>
      <c r="HF225" s="372"/>
      <c r="HG225" s="372"/>
      <c r="HH225" s="372"/>
      <c r="HI225" s="372"/>
      <c r="HJ225" s="372"/>
      <c r="HK225" s="372"/>
      <c r="HL225" s="372"/>
      <c r="HM225" s="372"/>
      <c r="HN225" s="372"/>
      <c r="HO225" s="372"/>
      <c r="HP225" s="372"/>
      <c r="HQ225" s="372"/>
      <c r="HR225" s="372"/>
      <c r="HS225" s="372"/>
      <c r="HT225" s="372"/>
      <c r="HU225" s="372"/>
      <c r="HV225" s="372"/>
      <c r="HW225" s="372"/>
      <c r="HX225" s="372"/>
      <c r="HY225" s="372"/>
      <c r="HZ225" s="372"/>
      <c r="IA225" s="372"/>
      <c r="IB225" s="372"/>
      <c r="IC225" s="372"/>
      <c r="ID225" s="372"/>
      <c r="IE225" s="372"/>
      <c r="IF225" s="372"/>
      <c r="IG225" s="372"/>
      <c r="IH225" s="372"/>
      <c r="II225" s="372"/>
      <c r="IJ225" s="373"/>
      <c r="IK225" s="373"/>
      <c r="IL225" s="373"/>
      <c r="IM225" s="373"/>
      <c r="IN225" s="373"/>
      <c r="IO225" s="373"/>
      <c r="IP225" s="373"/>
      <c r="IQ225" s="373"/>
      <c r="IR225" s="373"/>
      <c r="IS225" s="373"/>
      <c r="IT225" s="373"/>
      <c r="IU225" s="373"/>
      <c r="IV225" s="374"/>
      <c r="IW225" s="375"/>
    </row>
    <row r="226" spans="1:267" s="21" customFormat="1" x14ac:dyDescent="0.25">
      <c r="JF226" s="22"/>
      <c r="JG226" s="22"/>
    </row>
    <row r="227" spans="1:267" s="21" customFormat="1" x14ac:dyDescent="0.25">
      <c r="JF227" s="22"/>
      <c r="JG227" s="22"/>
    </row>
    <row r="228" spans="1:267" s="21" customFormat="1" x14ac:dyDescent="0.25">
      <c r="JF228" s="22"/>
      <c r="JG228" s="22"/>
    </row>
    <row r="229" spans="1:267" s="21" customFormat="1" x14ac:dyDescent="0.25">
      <c r="JF229" s="22"/>
      <c r="JG229" s="22"/>
    </row>
    <row r="230" spans="1:267" s="21" customFormat="1" x14ac:dyDescent="0.25">
      <c r="JF230" s="22"/>
      <c r="JG230" s="22"/>
    </row>
    <row r="231" spans="1:267" s="21" customFormat="1" x14ac:dyDescent="0.25">
      <c r="JF231" s="22"/>
      <c r="JG231" s="22"/>
    </row>
    <row r="232" spans="1:267" s="21" customFormat="1" x14ac:dyDescent="0.25">
      <c r="JF232" s="22"/>
      <c r="JG232" s="22"/>
    </row>
    <row r="233" spans="1:267" s="21" customFormat="1" x14ac:dyDescent="0.25">
      <c r="JF233" s="22"/>
      <c r="JG233" s="22"/>
    </row>
    <row r="234" spans="1:267" s="21" customFormat="1" x14ac:dyDescent="0.25">
      <c r="JF234" s="22"/>
      <c r="JG234" s="22"/>
    </row>
    <row r="235" spans="1:267" s="21" customFormat="1" x14ac:dyDescent="0.25">
      <c r="JF235" s="22"/>
      <c r="JG235" s="22"/>
    </row>
    <row r="236" spans="1:267" s="21" customFormat="1" x14ac:dyDescent="0.25">
      <c r="JF236" s="22"/>
      <c r="JG236" s="22"/>
    </row>
    <row r="237" spans="1:267" s="21" customFormat="1" x14ac:dyDescent="0.25">
      <c r="JF237" s="22"/>
      <c r="JG237" s="22"/>
    </row>
    <row r="238" spans="1:267" s="21" customFormat="1" x14ac:dyDescent="0.25">
      <c r="JF238" s="22"/>
      <c r="JG238" s="22"/>
    </row>
    <row r="239" spans="1:267" s="21" customFormat="1" x14ac:dyDescent="0.25">
      <c r="JF239" s="22"/>
      <c r="JG239" s="22"/>
    </row>
    <row r="240" spans="1:267" s="21" customFormat="1" x14ac:dyDescent="0.25">
      <c r="JF240" s="22"/>
      <c r="JG240" s="22"/>
    </row>
    <row r="241" spans="266:267" s="21" customFormat="1" x14ac:dyDescent="0.25">
      <c r="JF241" s="22"/>
      <c r="JG241" s="22"/>
    </row>
    <row r="242" spans="266:267" s="21" customFormat="1" x14ac:dyDescent="0.25">
      <c r="JF242" s="22"/>
      <c r="JG242" s="22"/>
    </row>
    <row r="243" spans="266:267" s="21" customFormat="1" x14ac:dyDescent="0.25">
      <c r="JF243" s="22"/>
      <c r="JG243" s="22"/>
    </row>
    <row r="244" spans="266:267" s="21" customFormat="1" x14ac:dyDescent="0.25">
      <c r="JF244" s="22"/>
      <c r="JG244" s="22"/>
    </row>
    <row r="245" spans="266:267" s="21" customFormat="1" x14ac:dyDescent="0.25">
      <c r="JF245" s="22"/>
      <c r="JG245" s="22"/>
    </row>
    <row r="246" spans="266:267" s="21" customFormat="1" x14ac:dyDescent="0.25">
      <c r="JF246" s="22"/>
      <c r="JG246" s="22"/>
    </row>
    <row r="247" spans="266:267" s="21" customFormat="1" x14ac:dyDescent="0.25">
      <c r="JF247" s="22"/>
      <c r="JG247" s="22"/>
    </row>
    <row r="248" spans="266:267" s="21" customFormat="1" x14ac:dyDescent="0.25">
      <c r="JF248" s="22"/>
      <c r="JG248" s="22"/>
    </row>
    <row r="249" spans="266:267" s="21" customFormat="1" x14ac:dyDescent="0.25">
      <c r="JF249" s="22"/>
      <c r="JG249" s="22"/>
    </row>
    <row r="250" spans="266:267" s="21" customFormat="1" x14ac:dyDescent="0.25">
      <c r="JF250" s="22"/>
      <c r="JG250" s="22"/>
    </row>
    <row r="251" spans="266:267" s="21" customFormat="1" x14ac:dyDescent="0.25">
      <c r="JF251" s="22"/>
      <c r="JG251" s="22"/>
    </row>
    <row r="252" spans="266:267" s="21" customFormat="1" x14ac:dyDescent="0.25">
      <c r="JF252" s="22"/>
      <c r="JG252" s="22"/>
    </row>
    <row r="253" spans="266:267" s="21" customFormat="1" x14ac:dyDescent="0.25">
      <c r="JF253" s="22"/>
      <c r="JG253" s="22"/>
    </row>
    <row r="254" spans="266:267" s="21" customFormat="1" x14ac:dyDescent="0.25">
      <c r="JF254" s="22"/>
      <c r="JG254" s="22"/>
    </row>
    <row r="255" spans="266:267" s="21" customFormat="1" x14ac:dyDescent="0.25">
      <c r="JF255" s="22"/>
      <c r="JG255" s="22"/>
    </row>
    <row r="256" spans="266:267" s="21" customFormat="1" x14ac:dyDescent="0.25">
      <c r="JF256" s="22"/>
      <c r="JG256" s="22"/>
    </row>
    <row r="257" spans="266:267" s="21" customFormat="1" x14ac:dyDescent="0.25">
      <c r="JF257" s="22"/>
      <c r="JG257" s="22"/>
    </row>
    <row r="258" spans="266:267" s="21" customFormat="1" x14ac:dyDescent="0.25">
      <c r="JF258" s="22"/>
      <c r="JG258" s="22"/>
    </row>
    <row r="259" spans="266:267" s="21" customFormat="1" x14ac:dyDescent="0.25">
      <c r="JF259" s="22"/>
      <c r="JG259" s="22"/>
    </row>
    <row r="260" spans="266:267" s="21" customFormat="1" x14ac:dyDescent="0.25">
      <c r="JF260" s="22"/>
      <c r="JG260" s="22"/>
    </row>
    <row r="261" spans="266:267" s="21" customFormat="1" x14ac:dyDescent="0.25">
      <c r="JF261" s="22"/>
      <c r="JG261" s="22"/>
    </row>
    <row r="262" spans="266:267" s="21" customFormat="1" x14ac:dyDescent="0.25">
      <c r="JF262" s="22"/>
      <c r="JG262" s="22"/>
    </row>
    <row r="263" spans="266:267" s="21" customFormat="1" x14ac:dyDescent="0.25">
      <c r="JF263" s="22"/>
      <c r="JG263" s="22"/>
    </row>
    <row r="264" spans="266:267" s="21" customFormat="1" x14ac:dyDescent="0.25">
      <c r="JF264" s="22"/>
      <c r="JG264" s="22"/>
    </row>
    <row r="265" spans="266:267" s="21" customFormat="1" x14ac:dyDescent="0.25">
      <c r="JF265" s="22"/>
      <c r="JG265" s="22"/>
    </row>
    <row r="266" spans="266:267" s="21" customFormat="1" x14ac:dyDescent="0.25">
      <c r="JF266" s="22"/>
      <c r="JG266" s="22"/>
    </row>
    <row r="267" spans="266:267" s="21" customFormat="1" x14ac:dyDescent="0.25">
      <c r="JF267" s="22"/>
      <c r="JG267" s="22"/>
    </row>
    <row r="268" spans="266:267" s="21" customFormat="1" x14ac:dyDescent="0.25">
      <c r="JF268" s="22"/>
      <c r="JG268" s="22"/>
    </row>
    <row r="269" spans="266:267" s="21" customFormat="1" x14ac:dyDescent="0.25">
      <c r="JF269" s="22"/>
      <c r="JG269" s="22"/>
    </row>
    <row r="270" spans="266:267" s="21" customFormat="1" x14ac:dyDescent="0.25">
      <c r="JF270" s="22"/>
      <c r="JG270" s="22"/>
    </row>
    <row r="271" spans="266:267" s="21" customFormat="1" x14ac:dyDescent="0.25">
      <c r="JF271" s="22"/>
      <c r="JG271" s="22"/>
    </row>
    <row r="272" spans="266:267" s="21" customFormat="1" x14ac:dyDescent="0.25">
      <c r="JF272" s="22"/>
      <c r="JG272" s="22"/>
    </row>
    <row r="273" spans="266:267" s="21" customFormat="1" x14ac:dyDescent="0.25">
      <c r="JF273" s="22"/>
      <c r="JG273" s="22"/>
    </row>
    <row r="274" spans="266:267" s="21" customFormat="1" x14ac:dyDescent="0.25">
      <c r="JF274" s="22"/>
      <c r="JG274" s="22"/>
    </row>
    <row r="275" spans="266:267" s="21" customFormat="1" x14ac:dyDescent="0.25">
      <c r="JF275" s="22"/>
      <c r="JG275" s="22"/>
    </row>
    <row r="276" spans="266:267" s="21" customFormat="1" x14ac:dyDescent="0.25">
      <c r="JF276" s="22"/>
      <c r="JG276" s="22"/>
    </row>
    <row r="277" spans="266:267" s="21" customFormat="1" x14ac:dyDescent="0.25">
      <c r="JF277" s="22"/>
      <c r="JG277" s="22"/>
    </row>
    <row r="278" spans="266:267" s="21" customFormat="1" x14ac:dyDescent="0.25">
      <c r="JF278" s="22"/>
      <c r="JG278" s="22"/>
    </row>
    <row r="279" spans="266:267" s="21" customFormat="1" x14ac:dyDescent="0.25">
      <c r="JF279" s="22"/>
      <c r="JG279" s="22"/>
    </row>
    <row r="280" spans="266:267" s="21" customFormat="1" x14ac:dyDescent="0.25">
      <c r="JF280" s="22"/>
      <c r="JG280" s="22"/>
    </row>
    <row r="281" spans="266:267" s="21" customFormat="1" x14ac:dyDescent="0.25">
      <c r="JF281" s="22"/>
      <c r="JG281" s="22"/>
    </row>
    <row r="282" spans="266:267" s="21" customFormat="1" x14ac:dyDescent="0.25">
      <c r="JF282" s="22"/>
      <c r="JG282" s="22"/>
    </row>
    <row r="283" spans="266:267" s="21" customFormat="1" x14ac:dyDescent="0.25">
      <c r="JF283" s="22"/>
      <c r="JG283" s="22"/>
    </row>
    <row r="284" spans="266:267" s="21" customFormat="1" x14ac:dyDescent="0.25">
      <c r="JF284" s="22"/>
      <c r="JG284" s="22"/>
    </row>
    <row r="285" spans="266:267" s="21" customFormat="1" x14ac:dyDescent="0.25">
      <c r="JF285" s="22"/>
      <c r="JG285" s="22"/>
    </row>
    <row r="286" spans="266:267" s="21" customFormat="1" x14ac:dyDescent="0.25">
      <c r="JF286" s="22"/>
      <c r="JG286" s="22"/>
    </row>
    <row r="287" spans="266:267" s="21" customFormat="1" x14ac:dyDescent="0.25">
      <c r="JF287" s="22"/>
      <c r="JG287" s="22"/>
    </row>
    <row r="288" spans="266:267" s="21" customFormat="1" x14ac:dyDescent="0.25">
      <c r="JF288" s="22"/>
      <c r="JG288" s="22"/>
    </row>
    <row r="289" spans="266:267" s="21" customFormat="1" x14ac:dyDescent="0.25">
      <c r="JF289" s="22"/>
      <c r="JG289" s="22"/>
    </row>
    <row r="290" spans="266:267" s="21" customFormat="1" x14ac:dyDescent="0.25">
      <c r="JF290" s="22"/>
      <c r="JG290" s="22"/>
    </row>
    <row r="291" spans="266:267" s="21" customFormat="1" x14ac:dyDescent="0.25">
      <c r="JF291" s="22"/>
      <c r="JG291" s="22"/>
    </row>
    <row r="292" spans="266:267" s="21" customFormat="1" x14ac:dyDescent="0.25">
      <c r="JF292" s="22"/>
      <c r="JG292" s="22"/>
    </row>
    <row r="293" spans="266:267" s="21" customFormat="1" x14ac:dyDescent="0.25">
      <c r="JF293" s="22"/>
      <c r="JG293" s="22"/>
    </row>
    <row r="294" spans="266:267" s="21" customFormat="1" x14ac:dyDescent="0.25">
      <c r="JF294" s="22"/>
      <c r="JG294" s="22"/>
    </row>
    <row r="295" spans="266:267" s="21" customFormat="1" x14ac:dyDescent="0.25">
      <c r="JF295" s="22"/>
      <c r="JG295" s="22"/>
    </row>
    <row r="296" spans="266:267" s="21" customFormat="1" x14ac:dyDescent="0.25">
      <c r="JF296" s="22"/>
      <c r="JG296" s="22"/>
    </row>
    <row r="297" spans="266:267" s="21" customFormat="1" x14ac:dyDescent="0.25">
      <c r="JF297" s="22"/>
      <c r="JG297" s="22"/>
    </row>
    <row r="298" spans="266:267" s="21" customFormat="1" x14ac:dyDescent="0.25">
      <c r="JF298" s="22"/>
      <c r="JG298" s="22"/>
    </row>
    <row r="299" spans="266:267" s="21" customFormat="1" x14ac:dyDescent="0.25">
      <c r="JF299" s="22"/>
      <c r="JG299" s="22"/>
    </row>
    <row r="300" spans="266:267" s="21" customFormat="1" x14ac:dyDescent="0.25">
      <c r="JF300" s="22"/>
      <c r="JG300" s="22"/>
    </row>
    <row r="301" spans="266:267" s="21" customFormat="1" x14ac:dyDescent="0.25">
      <c r="JF301" s="22"/>
      <c r="JG301" s="22"/>
    </row>
    <row r="302" spans="266:267" s="21" customFormat="1" x14ac:dyDescent="0.25">
      <c r="JF302" s="22"/>
      <c r="JG302" s="22"/>
    </row>
    <row r="303" spans="266:267" s="21" customFormat="1" x14ac:dyDescent="0.25">
      <c r="JF303" s="22"/>
      <c r="JG303" s="22"/>
    </row>
    <row r="304" spans="266:267" s="21" customFormat="1" x14ac:dyDescent="0.25">
      <c r="JF304" s="22"/>
      <c r="JG304" s="22"/>
    </row>
    <row r="305" spans="266:267" s="21" customFormat="1" x14ac:dyDescent="0.25">
      <c r="JF305" s="22"/>
      <c r="JG305" s="22"/>
    </row>
    <row r="306" spans="266:267" s="21" customFormat="1" x14ac:dyDescent="0.25">
      <c r="JF306" s="22"/>
      <c r="JG306" s="22"/>
    </row>
    <row r="307" spans="266:267" s="21" customFormat="1" x14ac:dyDescent="0.25">
      <c r="JF307" s="22"/>
      <c r="JG307" s="22"/>
    </row>
    <row r="308" spans="266:267" s="21" customFormat="1" x14ac:dyDescent="0.25">
      <c r="JF308" s="22"/>
      <c r="JG308" s="22"/>
    </row>
    <row r="309" spans="266:267" s="21" customFormat="1" x14ac:dyDescent="0.25">
      <c r="JF309" s="22"/>
      <c r="JG309" s="22"/>
    </row>
    <row r="310" spans="266:267" s="21" customFormat="1" x14ac:dyDescent="0.25">
      <c r="JF310" s="22"/>
      <c r="JG310" s="22"/>
    </row>
    <row r="311" spans="266:267" s="21" customFormat="1" x14ac:dyDescent="0.25">
      <c r="JF311" s="22"/>
      <c r="JG311" s="22"/>
    </row>
    <row r="312" spans="266:267" s="21" customFormat="1" x14ac:dyDescent="0.25">
      <c r="JF312" s="22"/>
      <c r="JG312" s="22"/>
    </row>
    <row r="313" spans="266:267" s="21" customFormat="1" x14ac:dyDescent="0.25">
      <c r="JF313" s="22"/>
      <c r="JG313" s="22"/>
    </row>
    <row r="314" spans="266:267" s="21" customFormat="1" x14ac:dyDescent="0.25">
      <c r="JF314" s="22"/>
      <c r="JG314" s="22"/>
    </row>
    <row r="315" spans="266:267" s="21" customFormat="1" x14ac:dyDescent="0.25">
      <c r="JF315" s="22"/>
      <c r="JG315" s="22"/>
    </row>
    <row r="316" spans="266:267" s="21" customFormat="1" x14ac:dyDescent="0.25">
      <c r="JF316" s="22"/>
      <c r="JG316" s="22"/>
    </row>
    <row r="317" spans="266:267" s="21" customFormat="1" x14ac:dyDescent="0.25">
      <c r="JF317" s="22"/>
      <c r="JG317" s="22"/>
    </row>
    <row r="318" spans="266:267" s="21" customFormat="1" x14ac:dyDescent="0.25">
      <c r="JF318" s="22"/>
      <c r="JG318" s="22"/>
    </row>
    <row r="319" spans="266:267" s="21" customFormat="1" x14ac:dyDescent="0.25">
      <c r="JF319" s="22"/>
      <c r="JG319" s="22"/>
    </row>
    <row r="320" spans="266:267" s="21" customFormat="1" x14ac:dyDescent="0.25">
      <c r="JF320" s="22"/>
      <c r="JG320" s="22"/>
    </row>
    <row r="321" spans="266:267" s="21" customFormat="1" x14ac:dyDescent="0.25">
      <c r="JF321" s="22"/>
      <c r="JG321" s="22"/>
    </row>
    <row r="322" spans="266:267" s="21" customFormat="1" x14ac:dyDescent="0.25">
      <c r="JF322" s="22"/>
      <c r="JG322" s="22"/>
    </row>
    <row r="323" spans="266:267" s="21" customFormat="1" x14ac:dyDescent="0.25">
      <c r="JF323" s="22"/>
      <c r="JG323" s="22"/>
    </row>
    <row r="324" spans="266:267" s="21" customFormat="1" x14ac:dyDescent="0.25">
      <c r="JF324" s="22"/>
      <c r="JG324" s="22"/>
    </row>
    <row r="325" spans="266:267" s="21" customFormat="1" x14ac:dyDescent="0.25">
      <c r="JF325" s="22"/>
      <c r="JG325" s="22"/>
    </row>
    <row r="326" spans="266:267" s="21" customFormat="1" x14ac:dyDescent="0.25">
      <c r="JF326" s="22"/>
      <c r="JG326" s="22"/>
    </row>
    <row r="327" spans="266:267" s="21" customFormat="1" x14ac:dyDescent="0.25">
      <c r="JF327" s="22"/>
      <c r="JG327" s="22"/>
    </row>
    <row r="328" spans="266:267" s="21" customFormat="1" x14ac:dyDescent="0.25">
      <c r="JF328" s="22"/>
      <c r="JG328" s="22"/>
    </row>
    <row r="329" spans="266:267" s="21" customFormat="1" x14ac:dyDescent="0.25">
      <c r="JF329" s="22"/>
      <c r="JG329" s="22"/>
    </row>
    <row r="330" spans="266:267" s="21" customFormat="1" x14ac:dyDescent="0.25">
      <c r="JF330" s="22"/>
      <c r="JG330" s="22"/>
    </row>
    <row r="331" spans="266:267" s="21" customFormat="1" x14ac:dyDescent="0.25">
      <c r="JF331" s="22"/>
      <c r="JG331" s="22"/>
    </row>
    <row r="332" spans="266:267" s="21" customFormat="1" x14ac:dyDescent="0.25">
      <c r="JF332" s="22"/>
      <c r="JG332" s="22"/>
    </row>
    <row r="333" spans="266:267" s="21" customFormat="1" x14ac:dyDescent="0.25">
      <c r="JF333" s="22"/>
      <c r="JG333" s="22"/>
    </row>
    <row r="334" spans="266:267" s="21" customFormat="1" x14ac:dyDescent="0.25">
      <c r="JF334" s="22"/>
      <c r="JG334" s="22"/>
    </row>
    <row r="335" spans="266:267" s="21" customFormat="1" x14ac:dyDescent="0.25">
      <c r="JF335" s="22"/>
      <c r="JG335" s="22"/>
    </row>
    <row r="336" spans="266:267" s="21" customFormat="1" x14ac:dyDescent="0.25">
      <c r="JF336" s="22"/>
      <c r="JG336" s="22"/>
    </row>
    <row r="337" spans="266:267" s="21" customFormat="1" x14ac:dyDescent="0.25">
      <c r="JF337" s="22"/>
      <c r="JG337" s="22"/>
    </row>
    <row r="338" spans="266:267" s="21" customFormat="1" x14ac:dyDescent="0.25">
      <c r="JF338" s="22"/>
      <c r="JG338" s="22"/>
    </row>
    <row r="339" spans="266:267" s="21" customFormat="1" x14ac:dyDescent="0.25">
      <c r="JF339" s="22"/>
      <c r="JG339" s="22"/>
    </row>
    <row r="340" spans="266:267" s="21" customFormat="1" x14ac:dyDescent="0.25">
      <c r="JF340" s="22"/>
      <c r="JG340" s="22"/>
    </row>
    <row r="341" spans="266:267" s="21" customFormat="1" x14ac:dyDescent="0.25">
      <c r="JF341" s="22"/>
      <c r="JG341" s="22"/>
    </row>
    <row r="342" spans="266:267" s="21" customFormat="1" x14ac:dyDescent="0.25">
      <c r="JF342" s="22"/>
      <c r="JG342" s="22"/>
    </row>
    <row r="343" spans="266:267" s="21" customFormat="1" x14ac:dyDescent="0.25">
      <c r="JF343" s="22"/>
      <c r="JG343" s="22"/>
    </row>
    <row r="344" spans="266:267" s="21" customFormat="1" x14ac:dyDescent="0.25">
      <c r="JF344" s="22"/>
      <c r="JG344" s="22"/>
    </row>
    <row r="345" spans="266:267" s="21" customFormat="1" x14ac:dyDescent="0.25">
      <c r="JF345" s="22"/>
      <c r="JG345" s="22"/>
    </row>
    <row r="346" spans="266:267" s="21" customFormat="1" x14ac:dyDescent="0.25">
      <c r="JF346" s="22"/>
      <c r="JG346" s="22"/>
    </row>
    <row r="347" spans="266:267" s="21" customFormat="1" x14ac:dyDescent="0.25">
      <c r="JF347" s="22"/>
      <c r="JG347" s="22"/>
    </row>
    <row r="348" spans="266:267" s="21" customFormat="1" x14ac:dyDescent="0.25">
      <c r="JF348" s="22"/>
      <c r="JG348" s="22"/>
    </row>
    <row r="349" spans="266:267" s="21" customFormat="1" x14ac:dyDescent="0.25">
      <c r="JF349" s="22"/>
      <c r="JG349" s="22"/>
    </row>
    <row r="350" spans="266:267" s="21" customFormat="1" x14ac:dyDescent="0.25">
      <c r="JF350" s="22"/>
      <c r="JG350" s="22"/>
    </row>
    <row r="351" spans="266:267" s="21" customFormat="1" x14ac:dyDescent="0.25">
      <c r="JF351" s="22"/>
      <c r="JG351" s="22"/>
    </row>
    <row r="352" spans="266:267" s="21" customFormat="1" x14ac:dyDescent="0.25">
      <c r="JF352" s="22"/>
      <c r="JG352" s="22"/>
    </row>
    <row r="353" spans="266:267" s="21" customFormat="1" x14ac:dyDescent="0.25">
      <c r="JF353" s="22"/>
      <c r="JG353" s="22"/>
    </row>
    <row r="354" spans="266:267" s="21" customFormat="1" x14ac:dyDescent="0.25">
      <c r="JF354" s="22"/>
      <c r="JG354" s="22"/>
    </row>
    <row r="355" spans="266:267" s="21" customFormat="1" x14ac:dyDescent="0.25">
      <c r="JF355" s="22"/>
      <c r="JG355" s="22"/>
    </row>
    <row r="356" spans="266:267" s="21" customFormat="1" x14ac:dyDescent="0.25">
      <c r="JF356" s="22"/>
      <c r="JG356" s="22"/>
    </row>
    <row r="357" spans="266:267" s="21" customFormat="1" x14ac:dyDescent="0.25">
      <c r="JF357" s="22"/>
      <c r="JG357" s="22"/>
    </row>
    <row r="358" spans="266:267" s="21" customFormat="1" x14ac:dyDescent="0.25">
      <c r="JF358" s="22"/>
      <c r="JG358" s="22"/>
    </row>
    <row r="359" spans="266:267" s="21" customFormat="1" x14ac:dyDescent="0.25">
      <c r="JF359" s="22"/>
      <c r="JG359" s="22"/>
    </row>
    <row r="360" spans="266:267" s="21" customFormat="1" x14ac:dyDescent="0.25">
      <c r="JF360" s="22"/>
      <c r="JG360" s="22"/>
    </row>
    <row r="361" spans="266:267" s="21" customFormat="1" x14ac:dyDescent="0.25">
      <c r="JF361" s="22"/>
      <c r="JG361" s="22"/>
    </row>
    <row r="362" spans="266:267" s="21" customFormat="1" x14ac:dyDescent="0.25">
      <c r="JF362" s="22"/>
      <c r="JG362" s="22"/>
    </row>
    <row r="363" spans="266:267" s="21" customFormat="1" x14ac:dyDescent="0.25">
      <c r="JF363" s="22"/>
      <c r="JG363" s="22"/>
    </row>
    <row r="364" spans="266:267" s="21" customFormat="1" x14ac:dyDescent="0.25">
      <c r="JF364" s="22"/>
      <c r="JG364" s="22"/>
    </row>
    <row r="365" spans="266:267" s="21" customFormat="1" x14ac:dyDescent="0.25">
      <c r="JF365" s="22"/>
      <c r="JG365" s="22"/>
    </row>
    <row r="366" spans="266:267" s="21" customFormat="1" x14ac:dyDescent="0.25">
      <c r="JF366" s="22"/>
      <c r="JG366" s="22"/>
    </row>
    <row r="367" spans="266:267" s="21" customFormat="1" x14ac:dyDescent="0.25">
      <c r="JF367" s="22"/>
      <c r="JG367" s="22"/>
    </row>
    <row r="368" spans="266:267" s="21" customFormat="1" x14ac:dyDescent="0.25">
      <c r="JF368" s="22"/>
      <c r="JG368" s="22"/>
    </row>
    <row r="369" spans="266:267" s="21" customFormat="1" x14ac:dyDescent="0.25">
      <c r="JF369" s="22"/>
      <c r="JG369" s="22"/>
    </row>
    <row r="370" spans="266:267" s="21" customFormat="1" x14ac:dyDescent="0.25">
      <c r="JF370" s="22"/>
      <c r="JG370" s="22"/>
    </row>
    <row r="371" spans="266:267" s="21" customFormat="1" x14ac:dyDescent="0.25">
      <c r="JF371" s="22"/>
      <c r="JG371" s="22"/>
    </row>
    <row r="372" spans="266:267" s="21" customFormat="1" x14ac:dyDescent="0.25">
      <c r="JF372" s="22"/>
      <c r="JG372" s="22"/>
    </row>
    <row r="373" spans="266:267" s="21" customFormat="1" x14ac:dyDescent="0.25">
      <c r="JF373" s="22"/>
      <c r="JG373" s="22"/>
    </row>
    <row r="374" spans="266:267" s="21" customFormat="1" x14ac:dyDescent="0.25">
      <c r="JF374" s="22"/>
      <c r="JG374" s="22"/>
    </row>
    <row r="375" spans="266:267" s="21" customFormat="1" x14ac:dyDescent="0.25">
      <c r="JF375" s="22"/>
      <c r="JG375" s="22"/>
    </row>
    <row r="376" spans="266:267" s="21" customFormat="1" x14ac:dyDescent="0.25">
      <c r="JF376" s="22"/>
      <c r="JG376" s="22"/>
    </row>
    <row r="377" spans="266:267" s="21" customFormat="1" x14ac:dyDescent="0.25">
      <c r="JF377" s="22"/>
      <c r="JG377" s="22"/>
    </row>
    <row r="378" spans="266:267" s="21" customFormat="1" x14ac:dyDescent="0.25">
      <c r="JF378" s="22"/>
      <c r="JG378" s="22"/>
    </row>
    <row r="379" spans="266:267" s="21" customFormat="1" x14ac:dyDescent="0.25">
      <c r="JF379" s="22"/>
      <c r="JG379" s="22"/>
    </row>
    <row r="380" spans="266:267" s="21" customFormat="1" x14ac:dyDescent="0.25">
      <c r="JF380" s="22"/>
      <c r="JG380" s="22"/>
    </row>
    <row r="381" spans="266:267" s="21" customFormat="1" x14ac:dyDescent="0.25">
      <c r="JF381" s="22"/>
      <c r="JG381" s="22"/>
    </row>
    <row r="382" spans="266:267" s="21" customFormat="1" x14ac:dyDescent="0.25">
      <c r="JF382" s="22"/>
      <c r="JG382" s="22"/>
    </row>
    <row r="383" spans="266:267" s="21" customFormat="1" x14ac:dyDescent="0.25">
      <c r="JF383" s="22"/>
      <c r="JG383" s="22"/>
    </row>
    <row r="384" spans="266:267" s="21" customFormat="1" x14ac:dyDescent="0.25">
      <c r="JF384" s="22"/>
      <c r="JG384" s="22"/>
    </row>
    <row r="385" spans="266:267" s="21" customFormat="1" x14ac:dyDescent="0.25">
      <c r="JF385" s="22"/>
      <c r="JG385" s="22"/>
    </row>
    <row r="386" spans="266:267" s="21" customFormat="1" x14ac:dyDescent="0.25">
      <c r="JF386" s="22"/>
      <c r="JG386" s="22"/>
    </row>
    <row r="387" spans="266:267" s="21" customFormat="1" x14ac:dyDescent="0.25">
      <c r="JF387" s="22"/>
      <c r="JG387" s="22"/>
    </row>
    <row r="388" spans="266:267" s="21" customFormat="1" x14ac:dyDescent="0.25">
      <c r="JF388" s="22"/>
      <c r="JG388" s="22"/>
    </row>
    <row r="389" spans="266:267" s="21" customFormat="1" x14ac:dyDescent="0.25">
      <c r="JF389" s="22"/>
      <c r="JG389" s="22"/>
    </row>
    <row r="390" spans="266:267" s="21" customFormat="1" x14ac:dyDescent="0.25">
      <c r="JF390" s="22"/>
      <c r="JG390" s="22"/>
    </row>
    <row r="391" spans="266:267" s="21" customFormat="1" x14ac:dyDescent="0.25">
      <c r="JF391" s="22"/>
      <c r="JG391" s="22"/>
    </row>
    <row r="392" spans="266:267" s="21" customFormat="1" x14ac:dyDescent="0.25">
      <c r="JF392" s="22"/>
      <c r="JG392" s="22"/>
    </row>
    <row r="393" spans="266:267" s="21" customFormat="1" x14ac:dyDescent="0.25">
      <c r="JF393" s="22"/>
      <c r="JG393" s="22"/>
    </row>
    <row r="394" spans="266:267" s="21" customFormat="1" x14ac:dyDescent="0.25">
      <c r="JF394" s="22"/>
      <c r="JG394" s="22"/>
    </row>
    <row r="395" spans="266:267" s="21" customFormat="1" x14ac:dyDescent="0.25">
      <c r="JF395" s="22"/>
      <c r="JG395" s="22"/>
    </row>
    <row r="396" spans="266:267" s="21" customFormat="1" x14ac:dyDescent="0.25">
      <c r="JF396" s="22"/>
      <c r="JG396" s="22"/>
    </row>
    <row r="397" spans="266:267" s="21" customFormat="1" x14ac:dyDescent="0.25">
      <c r="JF397" s="22"/>
      <c r="JG397" s="22"/>
    </row>
    <row r="398" spans="266:267" s="21" customFormat="1" x14ac:dyDescent="0.25">
      <c r="JF398" s="22"/>
      <c r="JG398" s="22"/>
    </row>
    <row r="399" spans="266:267" s="21" customFormat="1" x14ac:dyDescent="0.25">
      <c r="JF399" s="22"/>
      <c r="JG399" s="22"/>
    </row>
    <row r="400" spans="266:267" s="21" customFormat="1" x14ac:dyDescent="0.25">
      <c r="JF400" s="22"/>
      <c r="JG400" s="22"/>
    </row>
    <row r="401" spans="266:267" s="21" customFormat="1" x14ac:dyDescent="0.25">
      <c r="JF401" s="22"/>
      <c r="JG401" s="22"/>
    </row>
    <row r="402" spans="266:267" s="21" customFormat="1" x14ac:dyDescent="0.25">
      <c r="JF402" s="22"/>
      <c r="JG402" s="22"/>
    </row>
    <row r="403" spans="266:267" s="21" customFormat="1" x14ac:dyDescent="0.25">
      <c r="JF403" s="22"/>
      <c r="JG403" s="22"/>
    </row>
    <row r="404" spans="266:267" s="21" customFormat="1" x14ac:dyDescent="0.25">
      <c r="JF404" s="22"/>
      <c r="JG404" s="22"/>
    </row>
    <row r="405" spans="266:267" s="21" customFormat="1" x14ac:dyDescent="0.25">
      <c r="JF405" s="22"/>
      <c r="JG405" s="22"/>
    </row>
    <row r="406" spans="266:267" s="21" customFormat="1" x14ac:dyDescent="0.25">
      <c r="JF406" s="22"/>
      <c r="JG406" s="22"/>
    </row>
    <row r="407" spans="266:267" s="21" customFormat="1" x14ac:dyDescent="0.25">
      <c r="JF407" s="22"/>
      <c r="JG407" s="22"/>
    </row>
    <row r="408" spans="266:267" s="21" customFormat="1" x14ac:dyDescent="0.25">
      <c r="JF408" s="22"/>
      <c r="JG408" s="22"/>
    </row>
    <row r="409" spans="266:267" s="21" customFormat="1" x14ac:dyDescent="0.25">
      <c r="JF409" s="22"/>
      <c r="JG409" s="22"/>
    </row>
    <row r="410" spans="266:267" s="21" customFormat="1" x14ac:dyDescent="0.25">
      <c r="JF410" s="22"/>
      <c r="JG410" s="22"/>
    </row>
    <row r="411" spans="266:267" s="21" customFormat="1" x14ac:dyDescent="0.25">
      <c r="JF411" s="22"/>
      <c r="JG411" s="22"/>
    </row>
    <row r="412" spans="266:267" s="21" customFormat="1" x14ac:dyDescent="0.25">
      <c r="JF412" s="22"/>
      <c r="JG412" s="22"/>
    </row>
    <row r="413" spans="266:267" s="21" customFormat="1" x14ac:dyDescent="0.25">
      <c r="JF413" s="22"/>
      <c r="JG413" s="22"/>
    </row>
    <row r="414" spans="266:267" s="21" customFormat="1" x14ac:dyDescent="0.25">
      <c r="JF414" s="22"/>
      <c r="JG414" s="22"/>
    </row>
    <row r="415" spans="266:267" s="21" customFormat="1" x14ac:dyDescent="0.25">
      <c r="JF415" s="22"/>
      <c r="JG415" s="22"/>
    </row>
    <row r="416" spans="266:267" s="21" customFormat="1" x14ac:dyDescent="0.25">
      <c r="JF416" s="22"/>
      <c r="JG416" s="22"/>
    </row>
    <row r="417" spans="266:267" s="21" customFormat="1" x14ac:dyDescent="0.25">
      <c r="JF417" s="22"/>
      <c r="JG417" s="22"/>
    </row>
    <row r="418" spans="266:267" s="21" customFormat="1" x14ac:dyDescent="0.25">
      <c r="JF418" s="22"/>
      <c r="JG418" s="22"/>
    </row>
    <row r="419" spans="266:267" s="21" customFormat="1" x14ac:dyDescent="0.25">
      <c r="JF419" s="22"/>
      <c r="JG419" s="22"/>
    </row>
    <row r="420" spans="266:267" s="21" customFormat="1" x14ac:dyDescent="0.25">
      <c r="JF420" s="22"/>
      <c r="JG420" s="22"/>
    </row>
    <row r="421" spans="266:267" s="21" customFormat="1" x14ac:dyDescent="0.25">
      <c r="JF421" s="22"/>
      <c r="JG421" s="22"/>
    </row>
    <row r="422" spans="266:267" s="21" customFormat="1" x14ac:dyDescent="0.25">
      <c r="JF422" s="22"/>
      <c r="JG422" s="22"/>
    </row>
    <row r="423" spans="266:267" s="21" customFormat="1" x14ac:dyDescent="0.25">
      <c r="JF423" s="22"/>
      <c r="JG423" s="22"/>
    </row>
    <row r="424" spans="266:267" s="21" customFormat="1" x14ac:dyDescent="0.25">
      <c r="JF424" s="22"/>
      <c r="JG424" s="22"/>
    </row>
    <row r="425" spans="266:267" s="21" customFormat="1" x14ac:dyDescent="0.25">
      <c r="JF425" s="22"/>
      <c r="JG425" s="22"/>
    </row>
    <row r="426" spans="266:267" s="21" customFormat="1" x14ac:dyDescent="0.25">
      <c r="JF426" s="22"/>
      <c r="JG426" s="22"/>
    </row>
    <row r="427" spans="266:267" s="21" customFormat="1" x14ac:dyDescent="0.25">
      <c r="JF427" s="22"/>
      <c r="JG427" s="22"/>
    </row>
    <row r="428" spans="266:267" s="21" customFormat="1" x14ac:dyDescent="0.25">
      <c r="JF428" s="22"/>
      <c r="JG428" s="22"/>
    </row>
    <row r="429" spans="266:267" s="21" customFormat="1" x14ac:dyDescent="0.25">
      <c r="JF429" s="22"/>
      <c r="JG429" s="22"/>
    </row>
    <row r="430" spans="266:267" s="21" customFormat="1" x14ac:dyDescent="0.25">
      <c r="JF430" s="22"/>
      <c r="JG430" s="22"/>
    </row>
    <row r="431" spans="266:267" s="21" customFormat="1" x14ac:dyDescent="0.25">
      <c r="JF431" s="22"/>
      <c r="JG431" s="22"/>
    </row>
    <row r="432" spans="266:267" s="21" customFormat="1" x14ac:dyDescent="0.25">
      <c r="JF432" s="22"/>
      <c r="JG432" s="22"/>
    </row>
    <row r="433" spans="266:267" s="21" customFormat="1" x14ac:dyDescent="0.25">
      <c r="JF433" s="22"/>
      <c r="JG433" s="22"/>
    </row>
    <row r="434" spans="266:267" s="21" customFormat="1" x14ac:dyDescent="0.25">
      <c r="JF434" s="22"/>
      <c r="JG434" s="22"/>
    </row>
    <row r="435" spans="266:267" s="21" customFormat="1" x14ac:dyDescent="0.25">
      <c r="JF435" s="22"/>
      <c r="JG435" s="22"/>
    </row>
    <row r="436" spans="266:267" s="21" customFormat="1" x14ac:dyDescent="0.25">
      <c r="JF436" s="22"/>
      <c r="JG436" s="22"/>
    </row>
    <row r="437" spans="266:267" s="21" customFormat="1" x14ac:dyDescent="0.25">
      <c r="JF437" s="22"/>
      <c r="JG437" s="22"/>
    </row>
    <row r="438" spans="266:267" s="21" customFormat="1" x14ac:dyDescent="0.25">
      <c r="JF438" s="22"/>
      <c r="JG438" s="22"/>
    </row>
    <row r="439" spans="266:267" s="21" customFormat="1" x14ac:dyDescent="0.25">
      <c r="JF439" s="22"/>
      <c r="JG439" s="22"/>
    </row>
    <row r="440" spans="266:267" s="21" customFormat="1" x14ac:dyDescent="0.25">
      <c r="JF440" s="22"/>
      <c r="JG440" s="22"/>
    </row>
    <row r="441" spans="266:267" s="21" customFormat="1" x14ac:dyDescent="0.25">
      <c r="JF441" s="22"/>
      <c r="JG441" s="22"/>
    </row>
    <row r="442" spans="266:267" s="21" customFormat="1" x14ac:dyDescent="0.25">
      <c r="JF442" s="22"/>
      <c r="JG442" s="22"/>
    </row>
    <row r="443" spans="266:267" s="21" customFormat="1" x14ac:dyDescent="0.25">
      <c r="JF443" s="22"/>
      <c r="JG443" s="22"/>
    </row>
    <row r="444" spans="266:267" s="21" customFormat="1" x14ac:dyDescent="0.25">
      <c r="JF444" s="22"/>
      <c r="JG444" s="22"/>
    </row>
    <row r="445" spans="266:267" s="21" customFormat="1" x14ac:dyDescent="0.25">
      <c r="JF445" s="22"/>
      <c r="JG445" s="22"/>
    </row>
    <row r="446" spans="266:267" s="21" customFormat="1" x14ac:dyDescent="0.25">
      <c r="JF446" s="22"/>
      <c r="JG446" s="22"/>
    </row>
    <row r="447" spans="266:267" s="21" customFormat="1" x14ac:dyDescent="0.25">
      <c r="JF447" s="22"/>
      <c r="JG447" s="22"/>
    </row>
    <row r="448" spans="266:267" s="21" customFormat="1" x14ac:dyDescent="0.25">
      <c r="JF448" s="22"/>
      <c r="JG448" s="22"/>
    </row>
    <row r="449" spans="266:267" s="21" customFormat="1" x14ac:dyDescent="0.25">
      <c r="JF449" s="22"/>
      <c r="JG449" s="22"/>
    </row>
    <row r="450" spans="266:267" s="21" customFormat="1" x14ac:dyDescent="0.25">
      <c r="JF450" s="22"/>
      <c r="JG450" s="22"/>
    </row>
    <row r="451" spans="266:267" s="21" customFormat="1" x14ac:dyDescent="0.25">
      <c r="JF451" s="22"/>
      <c r="JG451" s="22"/>
    </row>
    <row r="452" spans="266:267" s="21" customFormat="1" x14ac:dyDescent="0.25">
      <c r="JF452" s="22"/>
      <c r="JG452" s="22"/>
    </row>
    <row r="453" spans="266:267" s="21" customFormat="1" x14ac:dyDescent="0.25">
      <c r="JF453" s="22"/>
      <c r="JG453" s="22"/>
    </row>
    <row r="454" spans="266:267" s="21" customFormat="1" x14ac:dyDescent="0.25">
      <c r="JF454" s="22"/>
      <c r="JG454" s="22"/>
    </row>
    <row r="455" spans="266:267" s="21" customFormat="1" x14ac:dyDescent="0.25">
      <c r="JF455" s="22"/>
      <c r="JG455" s="22"/>
    </row>
    <row r="456" spans="266:267" s="21" customFormat="1" x14ac:dyDescent="0.25">
      <c r="JF456" s="22"/>
      <c r="JG456" s="22"/>
    </row>
    <row r="457" spans="266:267" s="21" customFormat="1" x14ac:dyDescent="0.25">
      <c r="JF457" s="22"/>
      <c r="JG457" s="22"/>
    </row>
    <row r="458" spans="266:267" s="21" customFormat="1" x14ac:dyDescent="0.25">
      <c r="JF458" s="22"/>
      <c r="JG458" s="22"/>
    </row>
    <row r="459" spans="266:267" s="21" customFormat="1" x14ac:dyDescent="0.25">
      <c r="JF459" s="22"/>
      <c r="JG459" s="22"/>
    </row>
    <row r="460" spans="266:267" s="21" customFormat="1" x14ac:dyDescent="0.25">
      <c r="JF460" s="22"/>
      <c r="JG460" s="22"/>
    </row>
    <row r="461" spans="266:267" s="21" customFormat="1" x14ac:dyDescent="0.25">
      <c r="JF461" s="22"/>
      <c r="JG461" s="22"/>
    </row>
    <row r="462" spans="266:267" s="21" customFormat="1" x14ac:dyDescent="0.25">
      <c r="JF462" s="22"/>
      <c r="JG462" s="22"/>
    </row>
    <row r="463" spans="266:267" s="21" customFormat="1" x14ac:dyDescent="0.25">
      <c r="JF463" s="22"/>
      <c r="JG463" s="22"/>
    </row>
    <row r="464" spans="266:267" s="21" customFormat="1" x14ac:dyDescent="0.25">
      <c r="JF464" s="22"/>
      <c r="JG464" s="22"/>
    </row>
    <row r="465" spans="266:267" s="21" customFormat="1" x14ac:dyDescent="0.25">
      <c r="JF465" s="22"/>
      <c r="JG465" s="22"/>
    </row>
    <row r="466" spans="266:267" s="21" customFormat="1" x14ac:dyDescent="0.25">
      <c r="JF466" s="22"/>
      <c r="JG466" s="22"/>
    </row>
    <row r="467" spans="266:267" s="21" customFormat="1" x14ac:dyDescent="0.25">
      <c r="JF467" s="22"/>
      <c r="JG467" s="22"/>
    </row>
    <row r="468" spans="266:267" s="21" customFormat="1" x14ac:dyDescent="0.25">
      <c r="JF468" s="22"/>
      <c r="JG468" s="22"/>
    </row>
    <row r="469" spans="266:267" s="21" customFormat="1" x14ac:dyDescent="0.25">
      <c r="JF469" s="22"/>
      <c r="JG469" s="22"/>
    </row>
    <row r="470" spans="266:267" s="21" customFormat="1" x14ac:dyDescent="0.25">
      <c r="JF470" s="22"/>
      <c r="JG470" s="22"/>
    </row>
    <row r="471" spans="266:267" s="21" customFormat="1" x14ac:dyDescent="0.25">
      <c r="JF471" s="22"/>
      <c r="JG471" s="22"/>
    </row>
    <row r="472" spans="266:267" s="21" customFormat="1" x14ac:dyDescent="0.25">
      <c r="JF472" s="22"/>
      <c r="JG472" s="22"/>
    </row>
    <row r="473" spans="266:267" s="21" customFormat="1" x14ac:dyDescent="0.25">
      <c r="JF473" s="22"/>
      <c r="JG473" s="22"/>
    </row>
    <row r="474" spans="266:267" s="21" customFormat="1" x14ac:dyDescent="0.25">
      <c r="JF474" s="22"/>
      <c r="JG474" s="22"/>
    </row>
    <row r="475" spans="266:267" s="21" customFormat="1" x14ac:dyDescent="0.25">
      <c r="JF475" s="22"/>
      <c r="JG475" s="22"/>
    </row>
    <row r="476" spans="266:267" s="21" customFormat="1" x14ac:dyDescent="0.25">
      <c r="JF476" s="22"/>
      <c r="JG476" s="22"/>
    </row>
    <row r="477" spans="266:267" s="21" customFormat="1" x14ac:dyDescent="0.25">
      <c r="JF477" s="22"/>
      <c r="JG477" s="22"/>
    </row>
    <row r="478" spans="266:267" s="21" customFormat="1" x14ac:dyDescent="0.25">
      <c r="JF478" s="22"/>
      <c r="JG478" s="22"/>
    </row>
    <row r="479" spans="266:267" s="21" customFormat="1" x14ac:dyDescent="0.25">
      <c r="JF479" s="22"/>
      <c r="JG479" s="22"/>
    </row>
    <row r="480" spans="266:267" s="21" customFormat="1" x14ac:dyDescent="0.25">
      <c r="JF480" s="22"/>
      <c r="JG480" s="22"/>
    </row>
    <row r="481" spans="266:267" s="21" customFormat="1" x14ac:dyDescent="0.25">
      <c r="JF481" s="22"/>
      <c r="JG481" s="22"/>
    </row>
    <row r="482" spans="266:267" s="21" customFormat="1" x14ac:dyDescent="0.25">
      <c r="JF482" s="22"/>
      <c r="JG482" s="22"/>
    </row>
    <row r="483" spans="266:267" s="21" customFormat="1" x14ac:dyDescent="0.25">
      <c r="JF483" s="22"/>
      <c r="JG483" s="22"/>
    </row>
    <row r="484" spans="266:267" s="21" customFormat="1" x14ac:dyDescent="0.25">
      <c r="JF484" s="22"/>
      <c r="JG484" s="22"/>
    </row>
    <row r="485" spans="266:267" s="21" customFormat="1" x14ac:dyDescent="0.25">
      <c r="JF485" s="22"/>
      <c r="JG485" s="22"/>
    </row>
    <row r="486" spans="266:267" s="21" customFormat="1" x14ac:dyDescent="0.25">
      <c r="JF486" s="22"/>
      <c r="JG486" s="22"/>
    </row>
    <row r="487" spans="266:267" s="21" customFormat="1" x14ac:dyDescent="0.25">
      <c r="JF487" s="22"/>
      <c r="JG487" s="22"/>
    </row>
    <row r="488" spans="266:267" s="21" customFormat="1" x14ac:dyDescent="0.25">
      <c r="JF488" s="22"/>
      <c r="JG488" s="22"/>
    </row>
    <row r="489" spans="266:267" s="21" customFormat="1" x14ac:dyDescent="0.25">
      <c r="JF489" s="22"/>
      <c r="JG489" s="22"/>
    </row>
    <row r="490" spans="266:267" s="21" customFormat="1" x14ac:dyDescent="0.25">
      <c r="JF490" s="22"/>
      <c r="JG490" s="22"/>
    </row>
    <row r="491" spans="266:267" s="21" customFormat="1" x14ac:dyDescent="0.25">
      <c r="JF491" s="22"/>
      <c r="JG491" s="22"/>
    </row>
    <row r="492" spans="266:267" s="21" customFormat="1" x14ac:dyDescent="0.25">
      <c r="JF492" s="22"/>
      <c r="JG492" s="22"/>
    </row>
    <row r="493" spans="266:267" s="21" customFormat="1" x14ac:dyDescent="0.25">
      <c r="JF493" s="22"/>
      <c r="JG493" s="22"/>
    </row>
    <row r="494" spans="266:267" s="21" customFormat="1" x14ac:dyDescent="0.25">
      <c r="JF494" s="22"/>
      <c r="JG494" s="22"/>
    </row>
    <row r="495" spans="266:267" s="21" customFormat="1" x14ac:dyDescent="0.25">
      <c r="JF495" s="22"/>
      <c r="JG495" s="22"/>
    </row>
    <row r="496" spans="266:267" s="21" customFormat="1" x14ac:dyDescent="0.25">
      <c r="JF496" s="22"/>
      <c r="JG496" s="22"/>
    </row>
    <row r="497" spans="266:267" s="21" customFormat="1" x14ac:dyDescent="0.25">
      <c r="JF497" s="22"/>
      <c r="JG497" s="22"/>
    </row>
    <row r="498" spans="266:267" s="21" customFormat="1" x14ac:dyDescent="0.25">
      <c r="JF498" s="22"/>
      <c r="JG498" s="22"/>
    </row>
    <row r="499" spans="266:267" s="21" customFormat="1" x14ac:dyDescent="0.25">
      <c r="JF499" s="22"/>
      <c r="JG499" s="22"/>
    </row>
    <row r="500" spans="266:267" s="21" customFormat="1" x14ac:dyDescent="0.25">
      <c r="JF500" s="22"/>
      <c r="JG500" s="22"/>
    </row>
    <row r="501" spans="266:267" s="21" customFormat="1" x14ac:dyDescent="0.25">
      <c r="JF501" s="22"/>
      <c r="JG501" s="22"/>
    </row>
    <row r="502" spans="266:267" s="21" customFormat="1" x14ac:dyDescent="0.25">
      <c r="JF502" s="22"/>
      <c r="JG502" s="22"/>
    </row>
    <row r="503" spans="266:267" s="21" customFormat="1" x14ac:dyDescent="0.25">
      <c r="JF503" s="22"/>
      <c r="JG503" s="22"/>
    </row>
    <row r="504" spans="266:267" s="21" customFormat="1" x14ac:dyDescent="0.25">
      <c r="JF504" s="22"/>
      <c r="JG504" s="22"/>
    </row>
    <row r="505" spans="266:267" s="21" customFormat="1" x14ac:dyDescent="0.25">
      <c r="JF505" s="22"/>
      <c r="JG505" s="22"/>
    </row>
    <row r="506" spans="266:267" s="21" customFormat="1" x14ac:dyDescent="0.25">
      <c r="JF506" s="22"/>
      <c r="JG506" s="22"/>
    </row>
    <row r="507" spans="266:267" s="21" customFormat="1" x14ac:dyDescent="0.25">
      <c r="JF507" s="22"/>
      <c r="JG507" s="22"/>
    </row>
    <row r="508" spans="266:267" s="21" customFormat="1" x14ac:dyDescent="0.25">
      <c r="JF508" s="22"/>
      <c r="JG508" s="22"/>
    </row>
    <row r="509" spans="266:267" s="21" customFormat="1" x14ac:dyDescent="0.25">
      <c r="JF509" s="22"/>
      <c r="JG509" s="22"/>
    </row>
    <row r="510" spans="266:267" s="21" customFormat="1" x14ac:dyDescent="0.25">
      <c r="JF510" s="22"/>
      <c r="JG510" s="22"/>
    </row>
    <row r="511" spans="266:267" s="21" customFormat="1" x14ac:dyDescent="0.25">
      <c r="JF511" s="22"/>
      <c r="JG511" s="22"/>
    </row>
    <row r="512" spans="266:267" s="21" customFormat="1" x14ac:dyDescent="0.25">
      <c r="JF512" s="22"/>
      <c r="JG512" s="22"/>
    </row>
    <row r="513" spans="266:267" s="21" customFormat="1" x14ac:dyDescent="0.25">
      <c r="JF513" s="22"/>
      <c r="JG513" s="22"/>
    </row>
    <row r="514" spans="266:267" s="21" customFormat="1" x14ac:dyDescent="0.25">
      <c r="JF514" s="22"/>
      <c r="JG514" s="22"/>
    </row>
    <row r="515" spans="266:267" s="21" customFormat="1" x14ac:dyDescent="0.25">
      <c r="JF515" s="22"/>
      <c r="JG515" s="22"/>
    </row>
    <row r="516" spans="266:267" s="21" customFormat="1" x14ac:dyDescent="0.25">
      <c r="JF516" s="22"/>
      <c r="JG516" s="22"/>
    </row>
    <row r="517" spans="266:267" s="21" customFormat="1" x14ac:dyDescent="0.25">
      <c r="JF517" s="22"/>
      <c r="JG517" s="22"/>
    </row>
    <row r="518" spans="266:267" s="21" customFormat="1" x14ac:dyDescent="0.25">
      <c r="JF518" s="22"/>
      <c r="JG518" s="22"/>
    </row>
    <row r="519" spans="266:267" s="21" customFormat="1" x14ac:dyDescent="0.25">
      <c r="JF519" s="22"/>
      <c r="JG519" s="22"/>
    </row>
    <row r="520" spans="266:267" s="21" customFormat="1" x14ac:dyDescent="0.25">
      <c r="JF520" s="22"/>
      <c r="JG520" s="22"/>
    </row>
    <row r="521" spans="266:267" s="21" customFormat="1" x14ac:dyDescent="0.25">
      <c r="JF521" s="22"/>
      <c r="JG521" s="22"/>
    </row>
    <row r="522" spans="266:267" s="21" customFormat="1" x14ac:dyDescent="0.25">
      <c r="JF522" s="22"/>
      <c r="JG522" s="22"/>
    </row>
    <row r="523" spans="266:267" s="21" customFormat="1" x14ac:dyDescent="0.25">
      <c r="JF523" s="22"/>
      <c r="JG523" s="22"/>
    </row>
    <row r="524" spans="266:267" s="21" customFormat="1" x14ac:dyDescent="0.25">
      <c r="JF524" s="22"/>
      <c r="JG524" s="22"/>
    </row>
    <row r="525" spans="266:267" s="21" customFormat="1" x14ac:dyDescent="0.25">
      <c r="JF525" s="22"/>
      <c r="JG525" s="22"/>
    </row>
    <row r="526" spans="266:267" s="21" customFormat="1" x14ac:dyDescent="0.25">
      <c r="JF526" s="22"/>
      <c r="JG526" s="22"/>
    </row>
    <row r="527" spans="266:267" s="21" customFormat="1" x14ac:dyDescent="0.25">
      <c r="JF527" s="22"/>
      <c r="JG527" s="22"/>
    </row>
    <row r="528" spans="266:267" s="21" customFormat="1" x14ac:dyDescent="0.25">
      <c r="JF528" s="22"/>
      <c r="JG528" s="22"/>
    </row>
    <row r="529" spans="266:267" s="21" customFormat="1" x14ac:dyDescent="0.25">
      <c r="JF529" s="22"/>
      <c r="JG529" s="22"/>
    </row>
    <row r="530" spans="266:267" s="21" customFormat="1" x14ac:dyDescent="0.25">
      <c r="JF530" s="22"/>
      <c r="JG530" s="22"/>
    </row>
    <row r="531" spans="266:267" s="21" customFormat="1" x14ac:dyDescent="0.25">
      <c r="JF531" s="22"/>
      <c r="JG531" s="22"/>
    </row>
    <row r="532" spans="266:267" s="21" customFormat="1" x14ac:dyDescent="0.25">
      <c r="JF532" s="22"/>
      <c r="JG532" s="22"/>
    </row>
    <row r="533" spans="266:267" s="21" customFormat="1" x14ac:dyDescent="0.25">
      <c r="JF533" s="22"/>
      <c r="JG533" s="22"/>
    </row>
    <row r="534" spans="266:267" s="21" customFormat="1" x14ac:dyDescent="0.25">
      <c r="JF534" s="22"/>
      <c r="JG534" s="22"/>
    </row>
    <row r="535" spans="266:267" s="21" customFormat="1" x14ac:dyDescent="0.25">
      <c r="JF535" s="22"/>
      <c r="JG535" s="22"/>
    </row>
    <row r="536" spans="266:267" s="21" customFormat="1" x14ac:dyDescent="0.25">
      <c r="JF536" s="22"/>
      <c r="JG536" s="22"/>
    </row>
    <row r="537" spans="266:267" s="21" customFormat="1" x14ac:dyDescent="0.25">
      <c r="JF537" s="22"/>
      <c r="JG537" s="22"/>
    </row>
    <row r="538" spans="266:267" s="21" customFormat="1" x14ac:dyDescent="0.25">
      <c r="JF538" s="22"/>
      <c r="JG538" s="22"/>
    </row>
    <row r="539" spans="266:267" s="21" customFormat="1" x14ac:dyDescent="0.25">
      <c r="JF539" s="22"/>
      <c r="JG539" s="22"/>
    </row>
    <row r="540" spans="266:267" s="21" customFormat="1" x14ac:dyDescent="0.25">
      <c r="JF540" s="22"/>
      <c r="JG540" s="22"/>
    </row>
    <row r="541" spans="266:267" s="21" customFormat="1" x14ac:dyDescent="0.25">
      <c r="JF541" s="22"/>
      <c r="JG541" s="22"/>
    </row>
    <row r="542" spans="266:267" s="21" customFormat="1" x14ac:dyDescent="0.25">
      <c r="JF542" s="22"/>
      <c r="JG542" s="22"/>
    </row>
    <row r="543" spans="266:267" s="21" customFormat="1" x14ac:dyDescent="0.25">
      <c r="JF543" s="22"/>
      <c r="JG543" s="22"/>
    </row>
    <row r="544" spans="266:267" s="21" customFormat="1" x14ac:dyDescent="0.25">
      <c r="JF544" s="22"/>
      <c r="JG544" s="22"/>
    </row>
    <row r="545" spans="266:267" s="21" customFormat="1" x14ac:dyDescent="0.25">
      <c r="JF545" s="22"/>
      <c r="JG545" s="22"/>
    </row>
    <row r="546" spans="266:267" s="21" customFormat="1" x14ac:dyDescent="0.25">
      <c r="JF546" s="22"/>
      <c r="JG546" s="22"/>
    </row>
    <row r="547" spans="266:267" s="21" customFormat="1" x14ac:dyDescent="0.25">
      <c r="JF547" s="22"/>
      <c r="JG547" s="22"/>
    </row>
    <row r="548" spans="266:267" s="21" customFormat="1" x14ac:dyDescent="0.25">
      <c r="JF548" s="22"/>
      <c r="JG548" s="22"/>
    </row>
    <row r="549" spans="266:267" s="21" customFormat="1" x14ac:dyDescent="0.25">
      <c r="JF549" s="22"/>
      <c r="JG549" s="22"/>
    </row>
    <row r="550" spans="266:267" s="21" customFormat="1" x14ac:dyDescent="0.25">
      <c r="JF550" s="22"/>
      <c r="JG550" s="22"/>
    </row>
    <row r="551" spans="266:267" s="21" customFormat="1" x14ac:dyDescent="0.25">
      <c r="JF551" s="22"/>
      <c r="JG551" s="22"/>
    </row>
    <row r="552" spans="266:267" s="21" customFormat="1" x14ac:dyDescent="0.25">
      <c r="JF552" s="22"/>
      <c r="JG552" s="22"/>
    </row>
    <row r="553" spans="266:267" s="21" customFormat="1" x14ac:dyDescent="0.25">
      <c r="JF553" s="22"/>
      <c r="JG553" s="22"/>
    </row>
    <row r="554" spans="266:267" s="21" customFormat="1" x14ac:dyDescent="0.25">
      <c r="JF554" s="22"/>
      <c r="JG554" s="22"/>
    </row>
    <row r="555" spans="266:267" s="21" customFormat="1" x14ac:dyDescent="0.25">
      <c r="JF555" s="22"/>
      <c r="JG555" s="22"/>
    </row>
    <row r="556" spans="266:267" s="21" customFormat="1" x14ac:dyDescent="0.25">
      <c r="JF556" s="22"/>
      <c r="JG556" s="22"/>
    </row>
    <row r="557" spans="266:267" s="21" customFormat="1" x14ac:dyDescent="0.25">
      <c r="JF557" s="22"/>
      <c r="JG557" s="22"/>
    </row>
    <row r="558" spans="266:267" s="21" customFormat="1" x14ac:dyDescent="0.25">
      <c r="JF558" s="22"/>
      <c r="JG558" s="22"/>
    </row>
    <row r="559" spans="266:267" s="21" customFormat="1" x14ac:dyDescent="0.25">
      <c r="JF559" s="22"/>
      <c r="JG559" s="22"/>
    </row>
    <row r="560" spans="266:267" s="21" customFormat="1" x14ac:dyDescent="0.25">
      <c r="JF560" s="22"/>
      <c r="JG560" s="22"/>
    </row>
    <row r="561" spans="266:267" s="21" customFormat="1" x14ac:dyDescent="0.25">
      <c r="JF561" s="22"/>
      <c r="JG561" s="22"/>
    </row>
    <row r="562" spans="266:267" s="21" customFormat="1" x14ac:dyDescent="0.25">
      <c r="JF562" s="22"/>
      <c r="JG562" s="22"/>
    </row>
    <row r="563" spans="266:267" s="21" customFormat="1" x14ac:dyDescent="0.25">
      <c r="JF563" s="22"/>
      <c r="JG563" s="22"/>
    </row>
    <row r="564" spans="266:267" s="21" customFormat="1" x14ac:dyDescent="0.25">
      <c r="JF564" s="22"/>
      <c r="JG564" s="22"/>
    </row>
    <row r="565" spans="266:267" s="21" customFormat="1" x14ac:dyDescent="0.25">
      <c r="JF565" s="22"/>
      <c r="JG565" s="22"/>
    </row>
    <row r="566" spans="266:267" s="21" customFormat="1" x14ac:dyDescent="0.25">
      <c r="JF566" s="22"/>
      <c r="JG566" s="22"/>
    </row>
    <row r="567" spans="266:267" s="21" customFormat="1" x14ac:dyDescent="0.25">
      <c r="JF567" s="22"/>
      <c r="JG567" s="22"/>
    </row>
    <row r="568" spans="266:267" s="21" customFormat="1" x14ac:dyDescent="0.25">
      <c r="JF568" s="22"/>
      <c r="JG568" s="22"/>
    </row>
    <row r="569" spans="266:267" s="21" customFormat="1" x14ac:dyDescent="0.25">
      <c r="JF569" s="22"/>
      <c r="JG569" s="22"/>
    </row>
    <row r="570" spans="266:267" s="21" customFormat="1" x14ac:dyDescent="0.25">
      <c r="JF570" s="22"/>
      <c r="JG570" s="22"/>
    </row>
    <row r="571" spans="266:267" s="21" customFormat="1" x14ac:dyDescent="0.25">
      <c r="JF571" s="22"/>
      <c r="JG571" s="22"/>
    </row>
    <row r="572" spans="266:267" s="21" customFormat="1" x14ac:dyDescent="0.25">
      <c r="JF572" s="22"/>
      <c r="JG572" s="22"/>
    </row>
    <row r="573" spans="266:267" s="21" customFormat="1" x14ac:dyDescent="0.25">
      <c r="JF573" s="22"/>
      <c r="JG573" s="22"/>
    </row>
    <row r="574" spans="266:267" s="21" customFormat="1" x14ac:dyDescent="0.25">
      <c r="JF574" s="22"/>
      <c r="JG574" s="22"/>
    </row>
    <row r="575" spans="266:267" s="21" customFormat="1" x14ac:dyDescent="0.25">
      <c r="JF575" s="22"/>
      <c r="JG575" s="22"/>
    </row>
    <row r="576" spans="266:267" s="21" customFormat="1" x14ac:dyDescent="0.25">
      <c r="JF576" s="22"/>
      <c r="JG576" s="22"/>
    </row>
    <row r="577" spans="266:267" s="21" customFormat="1" x14ac:dyDescent="0.25">
      <c r="JF577" s="22"/>
      <c r="JG577" s="22"/>
    </row>
    <row r="578" spans="266:267" s="21" customFormat="1" x14ac:dyDescent="0.25">
      <c r="JF578" s="22"/>
      <c r="JG578" s="22"/>
    </row>
    <row r="579" spans="266:267" s="21" customFormat="1" x14ac:dyDescent="0.25">
      <c r="JF579" s="22"/>
      <c r="JG579" s="22"/>
    </row>
    <row r="580" spans="266:267" s="21" customFormat="1" x14ac:dyDescent="0.25">
      <c r="JF580" s="22"/>
      <c r="JG580" s="22"/>
    </row>
    <row r="581" spans="266:267" s="21" customFormat="1" x14ac:dyDescent="0.25">
      <c r="JF581" s="22"/>
      <c r="JG581" s="22"/>
    </row>
    <row r="582" spans="266:267" s="21" customFormat="1" x14ac:dyDescent="0.25">
      <c r="JF582" s="22"/>
      <c r="JG582" s="22"/>
    </row>
    <row r="583" spans="266:267" s="21" customFormat="1" x14ac:dyDescent="0.25">
      <c r="JF583" s="22"/>
      <c r="JG583" s="22"/>
    </row>
    <row r="584" spans="266:267" s="21" customFormat="1" x14ac:dyDescent="0.25">
      <c r="JF584" s="22"/>
      <c r="JG584" s="22"/>
    </row>
    <row r="585" spans="266:267" s="21" customFormat="1" x14ac:dyDescent="0.25">
      <c r="JF585" s="22"/>
      <c r="JG585" s="22"/>
    </row>
    <row r="586" spans="266:267" s="21" customFormat="1" x14ac:dyDescent="0.25">
      <c r="JF586" s="22"/>
      <c r="JG586" s="22"/>
    </row>
    <row r="587" spans="266:267" s="21" customFormat="1" x14ac:dyDescent="0.25">
      <c r="JF587" s="22"/>
      <c r="JG587" s="22"/>
    </row>
    <row r="588" spans="266:267" s="21" customFormat="1" x14ac:dyDescent="0.25">
      <c r="JF588" s="22"/>
      <c r="JG588" s="22"/>
    </row>
    <row r="589" spans="266:267" s="21" customFormat="1" x14ac:dyDescent="0.25">
      <c r="JF589" s="22"/>
      <c r="JG589" s="22"/>
    </row>
    <row r="590" spans="266:267" s="21" customFormat="1" x14ac:dyDescent="0.25">
      <c r="JF590" s="22"/>
      <c r="JG590" s="22"/>
    </row>
    <row r="591" spans="266:267" s="21" customFormat="1" x14ac:dyDescent="0.25">
      <c r="JF591" s="22"/>
      <c r="JG591" s="22"/>
    </row>
    <row r="592" spans="266:267" s="21" customFormat="1" x14ac:dyDescent="0.25">
      <c r="JF592" s="22"/>
      <c r="JG592" s="22"/>
    </row>
    <row r="593" spans="266:267" s="21" customFormat="1" x14ac:dyDescent="0.25">
      <c r="JF593" s="22"/>
      <c r="JG593" s="22"/>
    </row>
    <row r="594" spans="266:267" s="21" customFormat="1" x14ac:dyDescent="0.25">
      <c r="JF594" s="22"/>
      <c r="JG594" s="22"/>
    </row>
    <row r="595" spans="266:267" s="21" customFormat="1" x14ac:dyDescent="0.25">
      <c r="JF595" s="22"/>
      <c r="JG595" s="22"/>
    </row>
    <row r="596" spans="266:267" s="21" customFormat="1" x14ac:dyDescent="0.25">
      <c r="JF596" s="22"/>
      <c r="JG596" s="22"/>
    </row>
    <row r="597" spans="266:267" s="21" customFormat="1" x14ac:dyDescent="0.25">
      <c r="JF597" s="22"/>
      <c r="JG597" s="22"/>
    </row>
    <row r="598" spans="266:267" s="21" customFormat="1" x14ac:dyDescent="0.25">
      <c r="JF598" s="22"/>
      <c r="JG598" s="22"/>
    </row>
    <row r="599" spans="266:267" s="21" customFormat="1" x14ac:dyDescent="0.25">
      <c r="JF599" s="22"/>
      <c r="JG599" s="22"/>
    </row>
    <row r="600" spans="266:267" s="21" customFormat="1" x14ac:dyDescent="0.25">
      <c r="JF600" s="22"/>
      <c r="JG600" s="22"/>
    </row>
    <row r="601" spans="266:267" s="21" customFormat="1" x14ac:dyDescent="0.25">
      <c r="JF601" s="22"/>
      <c r="JG601" s="22"/>
    </row>
    <row r="602" spans="266:267" s="21" customFormat="1" x14ac:dyDescent="0.25">
      <c r="JF602" s="22"/>
      <c r="JG602" s="22"/>
    </row>
    <row r="603" spans="266:267" s="21" customFormat="1" x14ac:dyDescent="0.25">
      <c r="JF603" s="22"/>
      <c r="JG603" s="22"/>
    </row>
    <row r="604" spans="266:267" s="21" customFormat="1" x14ac:dyDescent="0.25">
      <c r="JF604" s="22"/>
      <c r="JG604" s="22"/>
    </row>
    <row r="605" spans="266:267" s="21" customFormat="1" x14ac:dyDescent="0.25">
      <c r="JF605" s="22"/>
      <c r="JG605" s="22"/>
    </row>
    <row r="606" spans="266:267" s="21" customFormat="1" x14ac:dyDescent="0.25">
      <c r="JF606" s="22"/>
      <c r="JG606" s="22"/>
    </row>
    <row r="607" spans="266:267" s="21" customFormat="1" x14ac:dyDescent="0.25">
      <c r="JF607" s="22"/>
      <c r="JG607" s="22"/>
    </row>
    <row r="608" spans="266:267" s="21" customFormat="1" x14ac:dyDescent="0.25">
      <c r="JF608" s="22"/>
      <c r="JG608" s="22"/>
    </row>
    <row r="609" spans="266:267" s="21" customFormat="1" x14ac:dyDescent="0.25">
      <c r="JF609" s="22"/>
      <c r="JG609" s="22"/>
    </row>
    <row r="610" spans="266:267" s="21" customFormat="1" x14ac:dyDescent="0.25">
      <c r="JF610" s="22"/>
      <c r="JG610" s="22"/>
    </row>
    <row r="611" spans="266:267" s="21" customFormat="1" x14ac:dyDescent="0.25">
      <c r="JF611" s="22"/>
      <c r="JG611" s="22"/>
    </row>
    <row r="612" spans="266:267" s="21" customFormat="1" x14ac:dyDescent="0.25">
      <c r="JF612" s="22"/>
      <c r="JG612" s="22"/>
    </row>
    <row r="613" spans="266:267" s="21" customFormat="1" x14ac:dyDescent="0.25">
      <c r="JF613" s="22"/>
      <c r="JG613" s="22"/>
    </row>
    <row r="614" spans="266:267" s="21" customFormat="1" x14ac:dyDescent="0.25">
      <c r="JF614" s="22"/>
      <c r="JG614" s="22"/>
    </row>
    <row r="615" spans="266:267" s="21" customFormat="1" x14ac:dyDescent="0.25">
      <c r="JF615" s="22"/>
      <c r="JG615" s="22"/>
    </row>
    <row r="616" spans="266:267" s="21" customFormat="1" x14ac:dyDescent="0.25">
      <c r="JF616" s="22"/>
      <c r="JG616" s="22"/>
    </row>
    <row r="617" spans="266:267" s="21" customFormat="1" x14ac:dyDescent="0.25">
      <c r="JF617" s="22"/>
      <c r="JG617" s="22"/>
    </row>
    <row r="618" spans="266:267" s="21" customFormat="1" x14ac:dyDescent="0.25">
      <c r="JF618" s="22"/>
      <c r="JG618" s="22"/>
    </row>
    <row r="619" spans="266:267" s="21" customFormat="1" x14ac:dyDescent="0.25">
      <c r="JF619" s="22"/>
      <c r="JG619" s="22"/>
    </row>
    <row r="620" spans="266:267" s="21" customFormat="1" x14ac:dyDescent="0.25">
      <c r="JF620" s="22"/>
      <c r="JG620" s="22"/>
    </row>
    <row r="621" spans="266:267" s="21" customFormat="1" x14ac:dyDescent="0.25">
      <c r="JF621" s="22"/>
      <c r="JG621" s="22"/>
    </row>
    <row r="622" spans="266:267" s="21" customFormat="1" x14ac:dyDescent="0.25">
      <c r="JF622" s="22"/>
      <c r="JG622" s="22"/>
    </row>
    <row r="623" spans="266:267" s="21" customFormat="1" x14ac:dyDescent="0.25">
      <c r="JF623" s="22"/>
      <c r="JG623" s="22"/>
    </row>
    <row r="624" spans="266:267" s="21" customFormat="1" x14ac:dyDescent="0.25">
      <c r="JF624" s="22"/>
      <c r="JG624" s="22"/>
    </row>
    <row r="625" spans="266:267" s="21" customFormat="1" x14ac:dyDescent="0.25">
      <c r="JF625" s="22"/>
      <c r="JG625" s="22"/>
    </row>
    <row r="626" spans="266:267" s="21" customFormat="1" x14ac:dyDescent="0.25">
      <c r="JF626" s="22"/>
      <c r="JG626" s="22"/>
    </row>
    <row r="627" spans="266:267" s="21" customFormat="1" x14ac:dyDescent="0.25">
      <c r="JF627" s="22"/>
      <c r="JG627" s="22"/>
    </row>
    <row r="628" spans="266:267" s="21" customFormat="1" x14ac:dyDescent="0.25">
      <c r="JF628" s="22"/>
      <c r="JG628" s="22"/>
    </row>
    <row r="629" spans="266:267" s="21" customFormat="1" x14ac:dyDescent="0.25">
      <c r="JF629" s="22"/>
      <c r="JG629" s="22"/>
    </row>
    <row r="630" spans="266:267" s="21" customFormat="1" x14ac:dyDescent="0.25">
      <c r="JF630" s="22"/>
      <c r="JG630" s="22"/>
    </row>
    <row r="631" spans="266:267" s="21" customFormat="1" x14ac:dyDescent="0.25">
      <c r="JF631" s="22"/>
      <c r="JG631" s="22"/>
    </row>
    <row r="632" spans="266:267" s="21" customFormat="1" x14ac:dyDescent="0.25">
      <c r="JF632" s="22"/>
      <c r="JG632" s="22"/>
    </row>
    <row r="633" spans="266:267" s="21" customFormat="1" x14ac:dyDescent="0.25">
      <c r="JF633" s="22"/>
      <c r="JG633" s="22"/>
    </row>
    <row r="634" spans="266:267" s="21" customFormat="1" x14ac:dyDescent="0.25">
      <c r="JF634" s="22"/>
      <c r="JG634" s="22"/>
    </row>
    <row r="635" spans="266:267" s="21" customFormat="1" x14ac:dyDescent="0.25">
      <c r="JF635" s="22"/>
      <c r="JG635" s="22"/>
    </row>
    <row r="636" spans="266:267" s="21" customFormat="1" x14ac:dyDescent="0.25">
      <c r="JF636" s="22"/>
      <c r="JG636" s="22"/>
    </row>
    <row r="637" spans="266:267" s="21" customFormat="1" x14ac:dyDescent="0.25">
      <c r="JF637" s="22"/>
      <c r="JG637" s="22"/>
    </row>
    <row r="638" spans="266:267" s="21" customFormat="1" x14ac:dyDescent="0.25">
      <c r="JF638" s="22"/>
      <c r="JG638" s="22"/>
    </row>
    <row r="639" spans="266:267" s="21" customFormat="1" x14ac:dyDescent="0.25">
      <c r="JF639" s="22"/>
      <c r="JG639" s="22"/>
    </row>
    <row r="640" spans="266:267" s="21" customFormat="1" x14ac:dyDescent="0.25">
      <c r="JF640" s="22"/>
      <c r="JG640" s="22"/>
    </row>
    <row r="641" spans="266:267" s="21" customFormat="1" x14ac:dyDescent="0.25">
      <c r="JF641" s="22"/>
      <c r="JG641" s="22"/>
    </row>
    <row r="642" spans="266:267" s="21" customFormat="1" x14ac:dyDescent="0.25">
      <c r="JF642" s="22"/>
      <c r="JG642" s="22"/>
    </row>
    <row r="643" spans="266:267" s="21" customFormat="1" x14ac:dyDescent="0.25">
      <c r="JF643" s="22"/>
      <c r="JG643" s="22"/>
    </row>
    <row r="644" spans="266:267" s="21" customFormat="1" x14ac:dyDescent="0.25">
      <c r="JF644" s="22"/>
      <c r="JG644" s="22"/>
    </row>
    <row r="645" spans="266:267" s="21" customFormat="1" x14ac:dyDescent="0.25">
      <c r="JF645" s="22"/>
      <c r="JG645" s="22"/>
    </row>
    <row r="646" spans="266:267" s="21" customFormat="1" x14ac:dyDescent="0.25">
      <c r="JF646" s="22"/>
      <c r="JG646" s="22"/>
    </row>
    <row r="647" spans="266:267" s="21" customFormat="1" x14ac:dyDescent="0.25">
      <c r="JF647" s="22"/>
      <c r="JG647" s="22"/>
    </row>
    <row r="648" spans="266:267" s="21" customFormat="1" x14ac:dyDescent="0.25">
      <c r="JF648" s="22"/>
      <c r="JG648" s="22"/>
    </row>
    <row r="649" spans="266:267" s="21" customFormat="1" x14ac:dyDescent="0.25">
      <c r="JF649" s="22"/>
      <c r="JG649" s="22"/>
    </row>
    <row r="650" spans="266:267" s="21" customFormat="1" x14ac:dyDescent="0.25">
      <c r="JF650" s="22"/>
      <c r="JG650" s="22"/>
    </row>
    <row r="651" spans="266:267" s="21" customFormat="1" x14ac:dyDescent="0.25">
      <c r="JF651" s="22"/>
      <c r="JG651" s="22"/>
    </row>
    <row r="652" spans="266:267" s="21" customFormat="1" x14ac:dyDescent="0.25">
      <c r="JF652" s="22"/>
      <c r="JG652" s="22"/>
    </row>
    <row r="653" spans="266:267" s="21" customFormat="1" x14ac:dyDescent="0.25">
      <c r="JF653" s="22"/>
      <c r="JG653" s="22"/>
    </row>
    <row r="654" spans="266:267" s="21" customFormat="1" x14ac:dyDescent="0.25">
      <c r="JF654" s="22"/>
      <c r="JG654" s="22"/>
    </row>
    <row r="655" spans="266:267" s="21" customFormat="1" x14ac:dyDescent="0.25">
      <c r="JF655" s="22"/>
      <c r="JG655" s="22"/>
    </row>
    <row r="656" spans="266:267" s="21" customFormat="1" x14ac:dyDescent="0.25">
      <c r="JF656" s="22"/>
      <c r="JG656" s="22"/>
    </row>
    <row r="657" spans="266:267" s="21" customFormat="1" x14ac:dyDescent="0.25">
      <c r="JF657" s="22"/>
      <c r="JG657" s="22"/>
    </row>
    <row r="658" spans="266:267" s="21" customFormat="1" x14ac:dyDescent="0.25">
      <c r="JF658" s="22"/>
      <c r="JG658" s="22"/>
    </row>
    <row r="659" spans="266:267" s="21" customFormat="1" x14ac:dyDescent="0.25">
      <c r="JF659" s="22"/>
      <c r="JG659" s="22"/>
    </row>
    <row r="660" spans="266:267" s="21" customFormat="1" x14ac:dyDescent="0.25">
      <c r="JF660" s="22"/>
      <c r="JG660" s="22"/>
    </row>
    <row r="661" spans="266:267" s="21" customFormat="1" x14ac:dyDescent="0.25">
      <c r="JF661" s="22"/>
      <c r="JG661" s="22"/>
    </row>
    <row r="662" spans="266:267" s="21" customFormat="1" x14ac:dyDescent="0.25">
      <c r="JF662" s="22"/>
      <c r="JG662" s="22"/>
    </row>
    <row r="663" spans="266:267" s="21" customFormat="1" x14ac:dyDescent="0.25">
      <c r="JF663" s="22"/>
      <c r="JG663" s="22"/>
    </row>
    <row r="664" spans="266:267" s="21" customFormat="1" x14ac:dyDescent="0.25">
      <c r="JF664" s="22"/>
      <c r="JG664" s="22"/>
    </row>
    <row r="665" spans="266:267" s="21" customFormat="1" x14ac:dyDescent="0.25">
      <c r="JF665" s="22"/>
      <c r="JG665" s="22"/>
    </row>
    <row r="666" spans="266:267" s="21" customFormat="1" x14ac:dyDescent="0.25">
      <c r="JF666" s="22"/>
      <c r="JG666" s="22"/>
    </row>
    <row r="667" spans="266:267" s="21" customFormat="1" x14ac:dyDescent="0.25">
      <c r="JF667" s="22"/>
      <c r="JG667" s="22"/>
    </row>
    <row r="668" spans="266:267" s="21" customFormat="1" x14ac:dyDescent="0.25">
      <c r="JF668" s="22"/>
      <c r="JG668" s="22"/>
    </row>
    <row r="669" spans="266:267" s="21" customFormat="1" x14ac:dyDescent="0.25">
      <c r="JF669" s="22"/>
      <c r="JG669" s="22"/>
    </row>
    <row r="670" spans="266:267" s="21" customFormat="1" x14ac:dyDescent="0.25">
      <c r="JF670" s="22"/>
      <c r="JG670" s="22"/>
    </row>
    <row r="671" spans="266:267" s="21" customFormat="1" x14ac:dyDescent="0.25">
      <c r="JF671" s="22"/>
      <c r="JG671" s="22"/>
    </row>
    <row r="672" spans="266:267" s="21" customFormat="1" x14ac:dyDescent="0.25">
      <c r="JF672" s="22"/>
      <c r="JG672" s="22"/>
    </row>
    <row r="673" spans="266:267" s="21" customFormat="1" x14ac:dyDescent="0.25">
      <c r="JF673" s="22"/>
      <c r="JG673" s="22"/>
    </row>
    <row r="674" spans="266:267" s="21" customFormat="1" x14ac:dyDescent="0.25">
      <c r="JF674" s="22"/>
      <c r="JG674" s="22"/>
    </row>
    <row r="675" spans="266:267" s="21" customFormat="1" x14ac:dyDescent="0.25">
      <c r="JF675" s="22"/>
      <c r="JG675" s="22"/>
    </row>
    <row r="676" spans="266:267" s="21" customFormat="1" x14ac:dyDescent="0.25">
      <c r="JF676" s="22"/>
      <c r="JG676" s="22"/>
    </row>
    <row r="677" spans="266:267" s="21" customFormat="1" x14ac:dyDescent="0.25">
      <c r="JF677" s="22"/>
      <c r="JG677" s="22"/>
    </row>
    <row r="678" spans="266:267" s="21" customFormat="1" x14ac:dyDescent="0.25">
      <c r="JF678" s="22"/>
      <c r="JG678" s="22"/>
    </row>
    <row r="679" spans="266:267" s="21" customFormat="1" x14ac:dyDescent="0.25">
      <c r="JF679" s="22"/>
      <c r="JG679" s="22"/>
    </row>
    <row r="680" spans="266:267" s="21" customFormat="1" x14ac:dyDescent="0.25">
      <c r="JF680" s="22"/>
      <c r="JG680" s="22"/>
    </row>
    <row r="681" spans="266:267" s="21" customFormat="1" x14ac:dyDescent="0.25">
      <c r="JF681" s="22"/>
      <c r="JG681" s="22"/>
    </row>
    <row r="682" spans="266:267" s="21" customFormat="1" x14ac:dyDescent="0.25">
      <c r="JF682" s="22"/>
      <c r="JG682" s="22"/>
    </row>
    <row r="683" spans="266:267" s="21" customFormat="1" x14ac:dyDescent="0.25">
      <c r="JF683" s="22"/>
      <c r="JG683" s="22"/>
    </row>
    <row r="684" spans="266:267" s="21" customFormat="1" x14ac:dyDescent="0.25">
      <c r="JF684" s="22"/>
      <c r="JG684" s="22"/>
    </row>
    <row r="685" spans="266:267" s="21" customFormat="1" x14ac:dyDescent="0.25">
      <c r="JF685" s="22"/>
      <c r="JG685" s="22"/>
    </row>
    <row r="686" spans="266:267" s="21" customFormat="1" x14ac:dyDescent="0.25">
      <c r="JF686" s="22"/>
      <c r="JG686" s="22"/>
    </row>
    <row r="687" spans="266:267" s="21" customFormat="1" x14ac:dyDescent="0.25">
      <c r="JF687" s="22"/>
      <c r="JG687" s="22"/>
    </row>
    <row r="688" spans="266:267" s="21" customFormat="1" x14ac:dyDescent="0.25">
      <c r="JF688" s="22"/>
      <c r="JG688" s="22"/>
    </row>
    <row r="689" spans="266:267" s="21" customFormat="1" x14ac:dyDescent="0.25">
      <c r="JF689" s="22"/>
      <c r="JG689" s="22"/>
    </row>
    <row r="690" spans="266:267" s="21" customFormat="1" x14ac:dyDescent="0.25">
      <c r="JF690" s="22"/>
      <c r="JG690" s="22"/>
    </row>
    <row r="691" spans="266:267" s="21" customFormat="1" x14ac:dyDescent="0.25">
      <c r="JF691" s="22"/>
      <c r="JG691" s="22"/>
    </row>
    <row r="692" spans="266:267" s="21" customFormat="1" x14ac:dyDescent="0.25">
      <c r="JF692" s="22"/>
      <c r="JG692" s="22"/>
    </row>
    <row r="693" spans="266:267" s="21" customFormat="1" x14ac:dyDescent="0.25">
      <c r="JF693" s="22"/>
      <c r="JG693" s="22"/>
    </row>
    <row r="694" spans="266:267" s="21" customFormat="1" x14ac:dyDescent="0.25">
      <c r="JF694" s="22"/>
      <c r="JG694" s="22"/>
    </row>
    <row r="695" spans="266:267" s="21" customFormat="1" x14ac:dyDescent="0.25">
      <c r="JF695" s="22"/>
      <c r="JG695" s="22"/>
    </row>
    <row r="696" spans="266:267" s="21" customFormat="1" x14ac:dyDescent="0.25">
      <c r="JF696" s="22"/>
      <c r="JG696" s="22"/>
    </row>
    <row r="697" spans="266:267" s="21" customFormat="1" x14ac:dyDescent="0.25">
      <c r="JF697" s="22"/>
      <c r="JG697" s="22"/>
    </row>
    <row r="698" spans="266:267" s="21" customFormat="1" x14ac:dyDescent="0.25">
      <c r="JF698" s="22"/>
      <c r="JG698" s="22"/>
    </row>
    <row r="699" spans="266:267" s="21" customFormat="1" x14ac:dyDescent="0.25">
      <c r="JF699" s="22"/>
      <c r="JG699" s="22"/>
    </row>
    <row r="700" spans="266:267" s="21" customFormat="1" x14ac:dyDescent="0.25">
      <c r="JF700" s="22"/>
      <c r="JG700" s="22"/>
    </row>
    <row r="701" spans="266:267" s="21" customFormat="1" x14ac:dyDescent="0.25">
      <c r="JF701" s="22"/>
      <c r="JG701" s="22"/>
    </row>
    <row r="702" spans="266:267" s="21" customFormat="1" x14ac:dyDescent="0.25">
      <c r="JF702" s="22"/>
      <c r="JG702" s="22"/>
    </row>
    <row r="703" spans="266:267" s="21" customFormat="1" x14ac:dyDescent="0.25">
      <c r="JF703" s="22"/>
      <c r="JG703" s="22"/>
    </row>
    <row r="704" spans="266:267" s="21" customFormat="1" x14ac:dyDescent="0.25">
      <c r="JF704" s="22"/>
      <c r="JG704" s="22"/>
    </row>
    <row r="705" spans="266:267" s="21" customFormat="1" x14ac:dyDescent="0.25">
      <c r="JF705" s="22"/>
      <c r="JG705" s="22"/>
    </row>
    <row r="706" spans="266:267" s="21" customFormat="1" x14ac:dyDescent="0.25">
      <c r="JF706" s="22"/>
      <c r="JG706" s="22"/>
    </row>
    <row r="707" spans="266:267" s="21" customFormat="1" x14ac:dyDescent="0.25">
      <c r="JF707" s="22"/>
      <c r="JG707" s="22"/>
    </row>
    <row r="708" spans="266:267" s="21" customFormat="1" x14ac:dyDescent="0.25">
      <c r="JF708" s="22"/>
      <c r="JG708" s="22"/>
    </row>
    <row r="709" spans="266:267" s="21" customFormat="1" x14ac:dyDescent="0.25">
      <c r="JF709" s="22"/>
      <c r="JG709" s="22"/>
    </row>
    <row r="710" spans="266:267" s="21" customFormat="1" x14ac:dyDescent="0.25">
      <c r="JF710" s="22"/>
      <c r="JG710" s="22"/>
    </row>
    <row r="711" spans="266:267" s="21" customFormat="1" x14ac:dyDescent="0.25">
      <c r="JF711" s="22"/>
      <c r="JG711" s="22"/>
    </row>
    <row r="712" spans="266:267" s="21" customFormat="1" x14ac:dyDescent="0.25">
      <c r="JF712" s="22"/>
      <c r="JG712" s="22"/>
    </row>
    <row r="713" spans="266:267" s="21" customFormat="1" x14ac:dyDescent="0.25">
      <c r="JF713" s="22"/>
      <c r="JG713" s="22"/>
    </row>
    <row r="714" spans="266:267" s="21" customFormat="1" x14ac:dyDescent="0.25">
      <c r="JF714" s="22"/>
      <c r="JG714" s="22"/>
    </row>
    <row r="715" spans="266:267" s="21" customFormat="1" x14ac:dyDescent="0.25">
      <c r="JF715" s="22"/>
      <c r="JG715" s="22"/>
    </row>
    <row r="716" spans="266:267" s="21" customFormat="1" x14ac:dyDescent="0.25">
      <c r="JF716" s="22"/>
      <c r="JG716" s="22"/>
    </row>
    <row r="717" spans="266:267" s="21" customFormat="1" x14ac:dyDescent="0.25">
      <c r="JF717" s="22"/>
      <c r="JG717" s="22"/>
    </row>
    <row r="718" spans="266:267" s="21" customFormat="1" x14ac:dyDescent="0.25">
      <c r="JF718" s="22"/>
      <c r="JG718" s="22"/>
    </row>
    <row r="719" spans="266:267" s="21" customFormat="1" x14ac:dyDescent="0.25">
      <c r="JF719" s="22"/>
      <c r="JG719" s="22"/>
    </row>
    <row r="720" spans="266:267" s="21" customFormat="1" x14ac:dyDescent="0.25">
      <c r="JF720" s="22"/>
      <c r="JG720" s="22"/>
    </row>
    <row r="721" spans="266:267" s="21" customFormat="1" x14ac:dyDescent="0.25">
      <c r="JF721" s="22"/>
      <c r="JG721" s="22"/>
    </row>
    <row r="722" spans="266:267" s="21" customFormat="1" x14ac:dyDescent="0.25">
      <c r="JF722" s="22"/>
      <c r="JG722" s="22"/>
    </row>
    <row r="723" spans="266:267" s="21" customFormat="1" x14ac:dyDescent="0.25">
      <c r="JF723" s="22"/>
      <c r="JG723" s="22"/>
    </row>
    <row r="724" spans="266:267" s="21" customFormat="1" x14ac:dyDescent="0.25">
      <c r="JF724" s="22"/>
      <c r="JG724" s="22"/>
    </row>
    <row r="725" spans="266:267" s="21" customFormat="1" x14ac:dyDescent="0.25">
      <c r="JF725" s="22"/>
      <c r="JG725" s="22"/>
    </row>
    <row r="726" spans="266:267" s="21" customFormat="1" x14ac:dyDescent="0.25">
      <c r="JF726" s="22"/>
      <c r="JG726" s="22"/>
    </row>
    <row r="727" spans="266:267" s="21" customFormat="1" x14ac:dyDescent="0.25">
      <c r="JF727" s="22"/>
      <c r="JG727" s="22"/>
    </row>
    <row r="728" spans="266:267" s="21" customFormat="1" x14ac:dyDescent="0.25">
      <c r="JF728" s="22"/>
      <c r="JG728" s="22"/>
    </row>
    <row r="729" spans="266:267" s="21" customFormat="1" x14ac:dyDescent="0.25">
      <c r="JF729" s="22"/>
      <c r="JG729" s="22"/>
    </row>
    <row r="730" spans="266:267" s="21" customFormat="1" x14ac:dyDescent="0.25">
      <c r="JF730" s="22"/>
      <c r="JG730" s="22"/>
    </row>
    <row r="731" spans="266:267" s="21" customFormat="1" x14ac:dyDescent="0.25">
      <c r="JF731" s="22"/>
      <c r="JG731" s="22"/>
    </row>
    <row r="732" spans="266:267" s="21" customFormat="1" x14ac:dyDescent="0.25">
      <c r="JF732" s="22"/>
      <c r="JG732" s="22"/>
    </row>
    <row r="733" spans="266:267" s="21" customFormat="1" x14ac:dyDescent="0.25">
      <c r="JF733" s="22"/>
      <c r="JG733" s="22"/>
    </row>
    <row r="734" spans="266:267" s="21" customFormat="1" x14ac:dyDescent="0.25">
      <c r="JF734" s="22"/>
      <c r="JG734" s="22"/>
    </row>
    <row r="735" spans="266:267" s="21" customFormat="1" x14ac:dyDescent="0.25">
      <c r="JF735" s="22"/>
      <c r="JG735" s="22"/>
    </row>
    <row r="736" spans="266:267" s="21" customFormat="1" x14ac:dyDescent="0.25">
      <c r="JF736" s="22"/>
      <c r="JG736" s="22"/>
    </row>
    <row r="737" spans="266:267" s="21" customFormat="1" x14ac:dyDescent="0.25">
      <c r="JF737" s="22"/>
      <c r="JG737" s="22"/>
    </row>
    <row r="738" spans="266:267" s="21" customFormat="1" x14ac:dyDescent="0.25">
      <c r="JF738" s="22"/>
      <c r="JG738" s="22"/>
    </row>
    <row r="739" spans="266:267" s="21" customFormat="1" x14ac:dyDescent="0.25">
      <c r="JF739" s="22"/>
      <c r="JG739" s="22"/>
    </row>
    <row r="740" spans="266:267" s="21" customFormat="1" x14ac:dyDescent="0.25">
      <c r="JF740" s="22"/>
      <c r="JG740" s="22"/>
    </row>
    <row r="741" spans="266:267" s="21" customFormat="1" x14ac:dyDescent="0.25">
      <c r="JF741" s="22"/>
      <c r="JG741" s="22"/>
    </row>
    <row r="742" spans="266:267" s="21" customFormat="1" x14ac:dyDescent="0.25">
      <c r="JF742" s="22"/>
      <c r="JG742" s="22"/>
    </row>
    <row r="743" spans="266:267" s="21" customFormat="1" x14ac:dyDescent="0.25">
      <c r="JF743" s="22"/>
      <c r="JG743" s="22"/>
    </row>
    <row r="744" spans="266:267" s="21" customFormat="1" x14ac:dyDescent="0.25">
      <c r="JF744" s="22"/>
      <c r="JG744" s="22"/>
    </row>
    <row r="745" spans="266:267" s="21" customFormat="1" x14ac:dyDescent="0.25">
      <c r="JF745" s="22"/>
      <c r="JG745" s="22"/>
    </row>
    <row r="746" spans="266:267" s="21" customFormat="1" x14ac:dyDescent="0.25">
      <c r="JF746" s="22"/>
      <c r="JG746" s="22"/>
    </row>
    <row r="747" spans="266:267" s="21" customFormat="1" x14ac:dyDescent="0.25">
      <c r="JF747" s="22"/>
      <c r="JG747" s="22"/>
    </row>
    <row r="748" spans="266:267" s="21" customFormat="1" x14ac:dyDescent="0.25">
      <c r="JF748" s="22"/>
      <c r="JG748" s="22"/>
    </row>
    <row r="749" spans="266:267" s="21" customFormat="1" x14ac:dyDescent="0.25">
      <c r="JF749" s="22"/>
      <c r="JG749" s="22"/>
    </row>
    <row r="750" spans="266:267" s="21" customFormat="1" x14ac:dyDescent="0.25">
      <c r="JF750" s="22"/>
      <c r="JG750" s="22"/>
    </row>
    <row r="751" spans="266:267" s="21" customFormat="1" x14ac:dyDescent="0.25">
      <c r="JF751" s="22"/>
      <c r="JG751" s="22"/>
    </row>
    <row r="752" spans="266:267" s="21" customFormat="1" x14ac:dyDescent="0.25">
      <c r="JF752" s="22"/>
      <c r="JG752" s="22"/>
    </row>
    <row r="753" spans="266:267" s="21" customFormat="1" x14ac:dyDescent="0.25">
      <c r="JF753" s="22"/>
      <c r="JG753" s="22"/>
    </row>
    <row r="754" spans="266:267" s="21" customFormat="1" x14ac:dyDescent="0.25">
      <c r="JF754" s="22"/>
      <c r="JG754" s="22"/>
    </row>
    <row r="755" spans="266:267" s="21" customFormat="1" x14ac:dyDescent="0.25">
      <c r="JF755" s="22"/>
      <c r="JG755" s="22"/>
    </row>
    <row r="756" spans="266:267" s="21" customFormat="1" x14ac:dyDescent="0.25">
      <c r="JF756" s="22"/>
      <c r="JG756" s="22"/>
    </row>
    <row r="757" spans="266:267" s="21" customFormat="1" x14ac:dyDescent="0.25">
      <c r="JF757" s="22"/>
      <c r="JG757" s="22"/>
    </row>
    <row r="758" spans="266:267" s="21" customFormat="1" x14ac:dyDescent="0.25">
      <c r="JF758" s="22"/>
      <c r="JG758" s="22"/>
    </row>
    <row r="759" spans="266:267" s="21" customFormat="1" x14ac:dyDescent="0.25">
      <c r="JF759" s="22"/>
      <c r="JG759" s="22"/>
    </row>
    <row r="760" spans="266:267" s="21" customFormat="1" x14ac:dyDescent="0.25">
      <c r="JF760" s="22"/>
      <c r="JG760" s="22"/>
    </row>
    <row r="761" spans="266:267" s="21" customFormat="1" x14ac:dyDescent="0.25">
      <c r="JF761" s="22"/>
      <c r="JG761" s="22"/>
    </row>
    <row r="762" spans="266:267" s="21" customFormat="1" x14ac:dyDescent="0.25">
      <c r="JF762" s="22"/>
      <c r="JG762" s="22"/>
    </row>
    <row r="763" spans="266:267" s="21" customFormat="1" x14ac:dyDescent="0.25">
      <c r="JF763" s="22"/>
      <c r="JG763" s="22"/>
    </row>
    <row r="764" spans="266:267" s="21" customFormat="1" x14ac:dyDescent="0.25">
      <c r="JF764" s="22"/>
      <c r="JG764" s="22"/>
    </row>
    <row r="765" spans="266:267" s="21" customFormat="1" x14ac:dyDescent="0.25">
      <c r="JF765" s="22"/>
      <c r="JG765" s="22"/>
    </row>
    <row r="766" spans="266:267" s="21" customFormat="1" x14ac:dyDescent="0.25">
      <c r="JF766" s="22"/>
      <c r="JG766" s="22"/>
    </row>
    <row r="767" spans="266:267" s="21" customFormat="1" x14ac:dyDescent="0.25">
      <c r="JF767" s="22"/>
      <c r="JG767" s="22"/>
    </row>
    <row r="768" spans="266:267" s="21" customFormat="1" x14ac:dyDescent="0.25">
      <c r="JF768" s="22"/>
      <c r="JG768" s="22"/>
    </row>
    <row r="769" spans="266:267" s="21" customFormat="1" x14ac:dyDescent="0.25">
      <c r="JF769" s="22"/>
      <c r="JG769" s="22"/>
    </row>
    <row r="770" spans="266:267" s="21" customFormat="1" x14ac:dyDescent="0.25">
      <c r="JF770" s="22"/>
      <c r="JG770" s="22"/>
    </row>
    <row r="771" spans="266:267" s="21" customFormat="1" x14ac:dyDescent="0.25">
      <c r="JF771" s="22"/>
      <c r="JG771" s="22"/>
    </row>
    <row r="772" spans="266:267" s="21" customFormat="1" x14ac:dyDescent="0.25">
      <c r="JF772" s="22"/>
      <c r="JG772" s="22"/>
    </row>
    <row r="773" spans="266:267" s="21" customFormat="1" x14ac:dyDescent="0.25">
      <c r="JF773" s="22"/>
      <c r="JG773" s="22"/>
    </row>
    <row r="774" spans="266:267" s="21" customFormat="1" x14ac:dyDescent="0.25">
      <c r="JF774" s="22"/>
      <c r="JG774" s="22"/>
    </row>
    <row r="775" spans="266:267" s="21" customFormat="1" x14ac:dyDescent="0.25">
      <c r="JF775" s="22"/>
      <c r="JG775" s="22"/>
    </row>
    <row r="776" spans="266:267" s="21" customFormat="1" x14ac:dyDescent="0.25">
      <c r="JF776" s="22"/>
      <c r="JG776" s="22"/>
    </row>
    <row r="777" spans="266:267" s="21" customFormat="1" x14ac:dyDescent="0.25">
      <c r="JF777" s="22"/>
      <c r="JG777" s="22"/>
    </row>
    <row r="778" spans="266:267" s="21" customFormat="1" x14ac:dyDescent="0.25">
      <c r="JF778" s="22"/>
      <c r="JG778" s="22"/>
    </row>
    <row r="779" spans="266:267" s="21" customFormat="1" x14ac:dyDescent="0.25">
      <c r="JF779" s="22"/>
      <c r="JG779" s="22"/>
    </row>
    <row r="780" spans="266:267" s="21" customFormat="1" x14ac:dyDescent="0.25">
      <c r="JF780" s="22"/>
      <c r="JG780" s="22"/>
    </row>
    <row r="781" spans="266:267" s="21" customFormat="1" x14ac:dyDescent="0.25">
      <c r="JF781" s="22"/>
      <c r="JG781" s="22"/>
    </row>
    <row r="782" spans="266:267" s="21" customFormat="1" x14ac:dyDescent="0.25">
      <c r="JF782" s="22"/>
      <c r="JG782" s="22"/>
    </row>
    <row r="783" spans="266:267" s="21" customFormat="1" x14ac:dyDescent="0.25">
      <c r="JF783" s="22"/>
      <c r="JG783" s="22"/>
    </row>
    <row r="784" spans="266:267" s="21" customFormat="1" x14ac:dyDescent="0.25">
      <c r="JF784" s="22"/>
      <c r="JG784" s="22"/>
    </row>
    <row r="785" spans="266:267" s="21" customFormat="1" x14ac:dyDescent="0.25">
      <c r="JF785" s="22"/>
      <c r="JG785" s="22"/>
    </row>
    <row r="786" spans="266:267" s="21" customFormat="1" x14ac:dyDescent="0.25">
      <c r="JF786" s="22"/>
      <c r="JG786" s="22"/>
    </row>
    <row r="787" spans="266:267" s="21" customFormat="1" x14ac:dyDescent="0.25">
      <c r="JF787" s="22"/>
      <c r="JG787" s="22"/>
    </row>
    <row r="788" spans="266:267" s="21" customFormat="1" x14ac:dyDescent="0.25">
      <c r="JF788" s="22"/>
      <c r="JG788" s="22"/>
    </row>
    <row r="789" spans="266:267" s="21" customFormat="1" x14ac:dyDescent="0.25">
      <c r="JF789" s="22"/>
      <c r="JG789" s="22"/>
    </row>
    <row r="790" spans="266:267" s="21" customFormat="1" x14ac:dyDescent="0.25">
      <c r="JF790" s="22"/>
      <c r="JG790" s="22"/>
    </row>
    <row r="791" spans="266:267" s="21" customFormat="1" x14ac:dyDescent="0.25">
      <c r="JF791" s="22"/>
      <c r="JG791" s="22"/>
    </row>
    <row r="792" spans="266:267" s="21" customFormat="1" x14ac:dyDescent="0.25">
      <c r="JF792" s="22"/>
      <c r="JG792" s="22"/>
    </row>
    <row r="793" spans="266:267" s="21" customFormat="1" x14ac:dyDescent="0.25">
      <c r="JF793" s="22"/>
      <c r="JG793" s="22"/>
    </row>
    <row r="794" spans="266:267" s="21" customFormat="1" x14ac:dyDescent="0.25">
      <c r="JF794" s="22"/>
      <c r="JG794" s="22"/>
    </row>
    <row r="795" spans="266:267" s="21" customFormat="1" x14ac:dyDescent="0.25">
      <c r="JF795" s="22"/>
      <c r="JG795" s="22"/>
    </row>
    <row r="796" spans="266:267" s="21" customFormat="1" x14ac:dyDescent="0.25">
      <c r="JF796" s="22"/>
      <c r="JG796" s="22"/>
    </row>
    <row r="797" spans="266:267" s="21" customFormat="1" x14ac:dyDescent="0.25">
      <c r="JF797" s="22"/>
      <c r="JG797" s="22"/>
    </row>
    <row r="798" spans="266:267" s="21" customFormat="1" x14ac:dyDescent="0.25">
      <c r="JF798" s="22"/>
      <c r="JG798" s="22"/>
    </row>
    <row r="799" spans="266:267" s="21" customFormat="1" x14ac:dyDescent="0.25">
      <c r="JF799" s="22"/>
      <c r="JG799" s="22"/>
    </row>
    <row r="800" spans="266:267" s="21" customFormat="1" x14ac:dyDescent="0.25">
      <c r="JF800" s="22"/>
      <c r="JG800" s="22"/>
    </row>
    <row r="801" spans="266:267" s="21" customFormat="1" x14ac:dyDescent="0.25">
      <c r="JF801" s="22"/>
      <c r="JG801" s="22"/>
    </row>
    <row r="802" spans="266:267" s="21" customFormat="1" x14ac:dyDescent="0.25">
      <c r="JF802" s="22"/>
      <c r="JG802" s="22"/>
    </row>
    <row r="803" spans="266:267" s="21" customFormat="1" x14ac:dyDescent="0.25">
      <c r="JF803" s="22"/>
      <c r="JG803" s="22"/>
    </row>
    <row r="804" spans="266:267" s="21" customFormat="1" x14ac:dyDescent="0.25">
      <c r="JF804" s="22"/>
      <c r="JG804" s="22"/>
    </row>
    <row r="805" spans="266:267" s="21" customFormat="1" x14ac:dyDescent="0.25">
      <c r="JF805" s="22"/>
      <c r="JG805" s="22"/>
    </row>
    <row r="806" spans="266:267" s="21" customFormat="1" x14ac:dyDescent="0.25">
      <c r="JF806" s="22"/>
      <c r="JG806" s="22"/>
    </row>
    <row r="807" spans="266:267" s="21" customFormat="1" x14ac:dyDescent="0.25">
      <c r="JF807" s="22"/>
      <c r="JG807" s="22"/>
    </row>
    <row r="808" spans="266:267" s="21" customFormat="1" x14ac:dyDescent="0.25">
      <c r="JF808" s="22"/>
      <c r="JG808" s="22"/>
    </row>
    <row r="809" spans="266:267" s="21" customFormat="1" x14ac:dyDescent="0.25">
      <c r="JF809" s="22"/>
      <c r="JG809" s="22"/>
    </row>
    <row r="810" spans="266:267" s="21" customFormat="1" x14ac:dyDescent="0.25">
      <c r="JF810" s="22"/>
      <c r="JG810" s="22"/>
    </row>
    <row r="811" spans="266:267" s="21" customFormat="1" x14ac:dyDescent="0.25">
      <c r="JF811" s="22"/>
      <c r="JG811" s="22"/>
    </row>
    <row r="812" spans="266:267" s="21" customFormat="1" x14ac:dyDescent="0.25">
      <c r="JF812" s="22"/>
      <c r="JG812" s="22"/>
    </row>
    <row r="813" spans="266:267" s="21" customFormat="1" x14ac:dyDescent="0.25">
      <c r="JF813" s="22"/>
      <c r="JG813" s="22"/>
    </row>
    <row r="814" spans="266:267" s="21" customFormat="1" x14ac:dyDescent="0.25">
      <c r="JF814" s="22"/>
      <c r="JG814" s="22"/>
    </row>
    <row r="815" spans="266:267" s="21" customFormat="1" x14ac:dyDescent="0.25">
      <c r="JF815" s="22"/>
      <c r="JG815" s="22"/>
    </row>
    <row r="816" spans="266:267" s="21" customFormat="1" x14ac:dyDescent="0.25">
      <c r="JF816" s="22"/>
      <c r="JG816" s="22"/>
    </row>
    <row r="817" spans="266:267" s="21" customFormat="1" x14ac:dyDescent="0.25">
      <c r="JF817" s="22"/>
      <c r="JG817" s="22"/>
    </row>
    <row r="818" spans="266:267" s="21" customFormat="1" x14ac:dyDescent="0.25">
      <c r="JF818" s="22"/>
      <c r="JG818" s="22"/>
    </row>
    <row r="819" spans="266:267" s="21" customFormat="1" x14ac:dyDescent="0.25">
      <c r="JF819" s="22"/>
      <c r="JG819" s="22"/>
    </row>
    <row r="820" spans="266:267" s="21" customFormat="1" x14ac:dyDescent="0.25">
      <c r="JF820" s="22"/>
      <c r="JG820" s="22"/>
    </row>
    <row r="821" spans="266:267" s="21" customFormat="1" x14ac:dyDescent="0.25">
      <c r="JF821" s="22"/>
      <c r="JG821" s="22"/>
    </row>
    <row r="822" spans="266:267" s="21" customFormat="1" x14ac:dyDescent="0.25">
      <c r="JF822" s="22"/>
      <c r="JG822" s="22"/>
    </row>
    <row r="823" spans="266:267" s="21" customFormat="1" x14ac:dyDescent="0.25">
      <c r="JF823" s="22"/>
      <c r="JG823" s="22"/>
    </row>
    <row r="824" spans="266:267" s="21" customFormat="1" x14ac:dyDescent="0.25">
      <c r="JF824" s="22"/>
      <c r="JG824" s="22"/>
    </row>
    <row r="825" spans="266:267" s="21" customFormat="1" x14ac:dyDescent="0.25">
      <c r="JF825" s="22"/>
      <c r="JG825" s="22"/>
    </row>
    <row r="826" spans="266:267" s="21" customFormat="1" x14ac:dyDescent="0.25">
      <c r="JF826" s="22"/>
      <c r="JG826" s="22"/>
    </row>
    <row r="827" spans="266:267" s="21" customFormat="1" x14ac:dyDescent="0.25">
      <c r="JF827" s="22"/>
      <c r="JG827" s="22"/>
    </row>
    <row r="828" spans="266:267" s="21" customFormat="1" x14ac:dyDescent="0.25">
      <c r="JF828" s="22"/>
      <c r="JG828" s="22"/>
    </row>
    <row r="829" spans="266:267" s="21" customFormat="1" x14ac:dyDescent="0.25">
      <c r="JF829" s="22"/>
      <c r="JG829" s="22"/>
    </row>
    <row r="830" spans="266:267" s="21" customFormat="1" x14ac:dyDescent="0.25">
      <c r="JF830" s="22"/>
      <c r="JG830" s="22"/>
    </row>
    <row r="831" spans="266:267" s="21" customFormat="1" x14ac:dyDescent="0.25">
      <c r="JF831" s="22"/>
      <c r="JG831" s="22"/>
    </row>
    <row r="832" spans="266:267" s="21" customFormat="1" x14ac:dyDescent="0.25">
      <c r="JF832" s="22"/>
      <c r="JG832" s="22"/>
    </row>
    <row r="833" spans="266:267" s="21" customFormat="1" x14ac:dyDescent="0.25">
      <c r="JF833" s="22"/>
      <c r="JG833" s="22"/>
    </row>
    <row r="834" spans="266:267" s="21" customFormat="1" x14ac:dyDescent="0.25">
      <c r="JF834" s="22"/>
      <c r="JG834" s="22"/>
    </row>
    <row r="835" spans="266:267" s="21" customFormat="1" x14ac:dyDescent="0.25">
      <c r="JF835" s="22"/>
      <c r="JG835" s="22"/>
    </row>
    <row r="836" spans="266:267" s="21" customFormat="1" x14ac:dyDescent="0.25">
      <c r="JF836" s="22"/>
      <c r="JG836" s="22"/>
    </row>
    <row r="837" spans="266:267" s="21" customFormat="1" x14ac:dyDescent="0.25">
      <c r="JF837" s="22"/>
      <c r="JG837" s="22"/>
    </row>
    <row r="838" spans="266:267" s="21" customFormat="1" x14ac:dyDescent="0.25">
      <c r="JF838" s="22"/>
      <c r="JG838" s="22"/>
    </row>
    <row r="839" spans="266:267" s="21" customFormat="1" x14ac:dyDescent="0.25">
      <c r="JF839" s="22"/>
      <c r="JG839" s="22"/>
    </row>
    <row r="840" spans="266:267" s="21" customFormat="1" x14ac:dyDescent="0.25">
      <c r="JF840" s="22"/>
      <c r="JG840" s="22"/>
    </row>
    <row r="841" spans="266:267" s="21" customFormat="1" x14ac:dyDescent="0.25">
      <c r="JF841" s="22"/>
      <c r="JG841" s="22"/>
    </row>
    <row r="842" spans="266:267" s="21" customFormat="1" x14ac:dyDescent="0.25">
      <c r="JF842" s="22"/>
      <c r="JG842" s="22"/>
    </row>
    <row r="843" spans="266:267" s="21" customFormat="1" x14ac:dyDescent="0.25">
      <c r="JF843" s="22"/>
      <c r="JG843" s="22"/>
    </row>
    <row r="844" spans="266:267" s="21" customFormat="1" x14ac:dyDescent="0.25">
      <c r="JF844" s="22"/>
      <c r="JG844" s="22"/>
    </row>
    <row r="845" spans="266:267" s="21" customFormat="1" x14ac:dyDescent="0.25">
      <c r="JF845" s="22"/>
      <c r="JG845" s="22"/>
    </row>
    <row r="846" spans="266:267" s="21" customFormat="1" x14ac:dyDescent="0.25">
      <c r="JF846" s="22"/>
      <c r="JG846" s="22"/>
    </row>
    <row r="847" spans="266:267" s="21" customFormat="1" x14ac:dyDescent="0.25">
      <c r="JF847" s="22"/>
      <c r="JG847" s="22"/>
    </row>
    <row r="848" spans="266:267" s="21" customFormat="1" x14ac:dyDescent="0.25">
      <c r="JF848" s="22"/>
      <c r="JG848" s="22"/>
    </row>
    <row r="849" spans="266:267" s="21" customFormat="1" x14ac:dyDescent="0.25">
      <c r="JF849" s="22"/>
      <c r="JG849" s="22"/>
    </row>
    <row r="850" spans="266:267" s="21" customFormat="1" x14ac:dyDescent="0.25">
      <c r="JF850" s="22"/>
      <c r="JG850" s="22"/>
    </row>
    <row r="851" spans="266:267" s="21" customFormat="1" x14ac:dyDescent="0.25">
      <c r="JF851" s="22"/>
      <c r="JG851" s="22"/>
    </row>
    <row r="852" spans="266:267" s="21" customFormat="1" x14ac:dyDescent="0.25">
      <c r="JF852" s="22"/>
      <c r="JG852" s="22"/>
    </row>
    <row r="853" spans="266:267" s="21" customFormat="1" x14ac:dyDescent="0.25">
      <c r="JF853" s="22"/>
      <c r="JG853" s="22"/>
    </row>
    <row r="854" spans="266:267" s="21" customFormat="1" x14ac:dyDescent="0.25">
      <c r="JF854" s="22"/>
      <c r="JG854" s="22"/>
    </row>
    <row r="855" spans="266:267" s="21" customFormat="1" x14ac:dyDescent="0.25">
      <c r="JF855" s="22"/>
      <c r="JG855" s="22"/>
    </row>
    <row r="856" spans="266:267" s="21" customFormat="1" x14ac:dyDescent="0.25">
      <c r="JF856" s="22"/>
      <c r="JG856" s="22"/>
    </row>
    <row r="857" spans="266:267" s="21" customFormat="1" x14ac:dyDescent="0.25">
      <c r="JF857" s="22"/>
      <c r="JG857" s="22"/>
    </row>
    <row r="858" spans="266:267" s="21" customFormat="1" x14ac:dyDescent="0.25">
      <c r="JF858" s="22"/>
      <c r="JG858" s="22"/>
    </row>
    <row r="859" spans="266:267" s="21" customFormat="1" x14ac:dyDescent="0.25">
      <c r="JF859" s="22"/>
      <c r="JG859" s="22"/>
    </row>
    <row r="860" spans="266:267" s="21" customFormat="1" x14ac:dyDescent="0.25">
      <c r="JF860" s="22"/>
      <c r="JG860" s="22"/>
    </row>
    <row r="861" spans="266:267" s="21" customFormat="1" x14ac:dyDescent="0.25">
      <c r="JF861" s="22"/>
      <c r="JG861" s="22"/>
    </row>
    <row r="862" spans="266:267" s="21" customFormat="1" x14ac:dyDescent="0.25">
      <c r="JF862" s="22"/>
      <c r="JG862" s="22"/>
    </row>
    <row r="863" spans="266:267" s="21" customFormat="1" x14ac:dyDescent="0.25">
      <c r="JF863" s="22"/>
      <c r="JG863" s="22"/>
    </row>
    <row r="864" spans="266:267" s="21" customFormat="1" x14ac:dyDescent="0.25">
      <c r="JF864" s="22"/>
      <c r="JG864" s="22"/>
    </row>
    <row r="865" spans="266:267" s="21" customFormat="1" x14ac:dyDescent="0.25">
      <c r="JF865" s="22"/>
      <c r="JG865" s="22"/>
    </row>
    <row r="866" spans="266:267" s="21" customFormat="1" x14ac:dyDescent="0.25">
      <c r="JF866" s="22"/>
      <c r="JG866" s="22"/>
    </row>
    <row r="867" spans="266:267" s="21" customFormat="1" x14ac:dyDescent="0.25">
      <c r="JF867" s="22"/>
      <c r="JG867" s="22"/>
    </row>
    <row r="868" spans="266:267" s="21" customFormat="1" x14ac:dyDescent="0.25">
      <c r="JF868" s="22"/>
      <c r="JG868" s="22"/>
    </row>
    <row r="869" spans="266:267" s="21" customFormat="1" x14ac:dyDescent="0.25">
      <c r="JF869" s="22"/>
      <c r="JG869" s="22"/>
    </row>
    <row r="870" spans="266:267" s="21" customFormat="1" x14ac:dyDescent="0.25">
      <c r="JF870" s="22"/>
      <c r="JG870" s="22"/>
    </row>
    <row r="871" spans="266:267" s="21" customFormat="1" x14ac:dyDescent="0.25">
      <c r="JF871" s="22"/>
      <c r="JG871" s="22"/>
    </row>
    <row r="872" spans="266:267" s="21" customFormat="1" x14ac:dyDescent="0.25">
      <c r="JF872" s="22"/>
      <c r="JG872" s="22"/>
    </row>
    <row r="873" spans="266:267" s="21" customFormat="1" x14ac:dyDescent="0.25">
      <c r="JF873" s="22"/>
      <c r="JG873" s="22"/>
    </row>
    <row r="874" spans="266:267" s="21" customFormat="1" x14ac:dyDescent="0.25">
      <c r="JF874" s="22"/>
      <c r="JG874" s="22"/>
    </row>
    <row r="875" spans="266:267" s="21" customFormat="1" x14ac:dyDescent="0.25">
      <c r="JF875" s="22"/>
      <c r="JG875" s="22"/>
    </row>
    <row r="876" spans="266:267" s="21" customFormat="1" x14ac:dyDescent="0.25">
      <c r="JF876" s="22"/>
      <c r="JG876" s="22"/>
    </row>
    <row r="877" spans="266:267" s="21" customFormat="1" x14ac:dyDescent="0.25">
      <c r="JF877" s="22"/>
      <c r="JG877" s="22"/>
    </row>
    <row r="878" spans="266:267" s="21" customFormat="1" x14ac:dyDescent="0.25">
      <c r="JF878" s="22"/>
      <c r="JG878" s="22"/>
    </row>
    <row r="879" spans="266:267" s="21" customFormat="1" x14ac:dyDescent="0.25">
      <c r="JF879" s="22"/>
      <c r="JG879" s="22"/>
    </row>
    <row r="880" spans="266:267" s="21" customFormat="1" x14ac:dyDescent="0.25">
      <c r="JF880" s="22"/>
      <c r="JG880" s="22"/>
    </row>
    <row r="881" spans="266:267" s="21" customFormat="1" x14ac:dyDescent="0.25">
      <c r="JF881" s="22"/>
      <c r="JG881" s="22"/>
    </row>
    <row r="882" spans="266:267" s="21" customFormat="1" x14ac:dyDescent="0.25">
      <c r="JF882" s="22"/>
      <c r="JG882" s="22"/>
    </row>
    <row r="883" spans="266:267" s="21" customFormat="1" x14ac:dyDescent="0.25">
      <c r="JF883" s="22"/>
      <c r="JG883" s="22"/>
    </row>
    <row r="884" spans="266:267" s="21" customFormat="1" x14ac:dyDescent="0.25">
      <c r="JF884" s="22"/>
      <c r="JG884" s="22"/>
    </row>
    <row r="885" spans="266:267" s="21" customFormat="1" x14ac:dyDescent="0.25">
      <c r="JF885" s="22"/>
      <c r="JG885" s="22"/>
    </row>
    <row r="886" spans="266:267" s="21" customFormat="1" x14ac:dyDescent="0.25">
      <c r="JF886" s="22"/>
      <c r="JG886" s="22"/>
    </row>
    <row r="887" spans="266:267" s="21" customFormat="1" x14ac:dyDescent="0.25">
      <c r="JF887" s="22"/>
      <c r="JG887" s="22"/>
    </row>
    <row r="888" spans="266:267" s="21" customFormat="1" x14ac:dyDescent="0.25">
      <c r="JF888" s="22"/>
      <c r="JG888" s="22"/>
    </row>
    <row r="889" spans="266:267" s="21" customFormat="1" x14ac:dyDescent="0.25">
      <c r="JF889" s="22"/>
      <c r="JG889" s="22"/>
    </row>
    <row r="890" spans="266:267" s="21" customFormat="1" x14ac:dyDescent="0.25">
      <c r="JF890" s="22"/>
      <c r="JG890" s="22"/>
    </row>
    <row r="891" spans="266:267" s="21" customFormat="1" x14ac:dyDescent="0.25">
      <c r="JF891" s="22"/>
      <c r="JG891" s="22"/>
    </row>
    <row r="892" spans="266:267" s="21" customFormat="1" x14ac:dyDescent="0.25">
      <c r="JF892" s="22"/>
      <c r="JG892" s="22"/>
    </row>
    <row r="893" spans="266:267" s="21" customFormat="1" x14ac:dyDescent="0.25">
      <c r="JF893" s="22"/>
      <c r="JG893" s="22"/>
    </row>
    <row r="894" spans="266:267" s="21" customFormat="1" x14ac:dyDescent="0.25">
      <c r="JF894" s="22"/>
      <c r="JG894" s="22"/>
    </row>
    <row r="895" spans="266:267" s="21" customFormat="1" x14ac:dyDescent="0.25">
      <c r="JF895" s="22"/>
      <c r="JG895" s="22"/>
    </row>
    <row r="896" spans="266:267" s="21" customFormat="1" x14ac:dyDescent="0.25">
      <c r="JF896" s="22"/>
      <c r="JG896" s="22"/>
    </row>
    <row r="897" spans="266:267" s="21" customFormat="1" x14ac:dyDescent="0.25">
      <c r="JF897" s="22"/>
      <c r="JG897" s="22"/>
    </row>
    <row r="898" spans="266:267" s="21" customFormat="1" x14ac:dyDescent="0.25">
      <c r="JF898" s="22"/>
      <c r="JG898" s="22"/>
    </row>
    <row r="899" spans="266:267" s="21" customFormat="1" x14ac:dyDescent="0.25">
      <c r="JF899" s="22"/>
      <c r="JG899" s="22"/>
    </row>
    <row r="900" spans="266:267" s="21" customFormat="1" x14ac:dyDescent="0.25">
      <c r="JF900" s="22"/>
      <c r="JG900" s="22"/>
    </row>
    <row r="901" spans="266:267" s="21" customFormat="1" x14ac:dyDescent="0.25">
      <c r="JF901" s="22"/>
      <c r="JG901" s="22"/>
    </row>
    <row r="902" spans="266:267" s="21" customFormat="1" x14ac:dyDescent="0.25">
      <c r="JF902" s="22"/>
      <c r="JG902" s="22"/>
    </row>
    <row r="903" spans="266:267" s="21" customFormat="1" x14ac:dyDescent="0.25">
      <c r="JF903" s="22"/>
      <c r="JG903" s="22"/>
    </row>
    <row r="904" spans="266:267" s="21" customFormat="1" x14ac:dyDescent="0.25">
      <c r="JF904" s="22"/>
      <c r="JG904" s="22"/>
    </row>
    <row r="905" spans="266:267" s="21" customFormat="1" x14ac:dyDescent="0.25">
      <c r="JF905" s="22"/>
      <c r="JG905" s="22"/>
    </row>
    <row r="906" spans="266:267" s="21" customFormat="1" x14ac:dyDescent="0.25">
      <c r="JF906" s="22"/>
      <c r="JG906" s="22"/>
    </row>
    <row r="907" spans="266:267" s="21" customFormat="1" x14ac:dyDescent="0.25">
      <c r="JF907" s="22"/>
      <c r="JG907" s="22"/>
    </row>
    <row r="908" spans="266:267" s="21" customFormat="1" x14ac:dyDescent="0.25">
      <c r="JF908" s="22"/>
      <c r="JG908" s="22"/>
    </row>
    <row r="909" spans="266:267" s="21" customFormat="1" x14ac:dyDescent="0.25">
      <c r="JF909" s="22"/>
      <c r="JG909" s="22"/>
    </row>
    <row r="910" spans="266:267" s="21" customFormat="1" x14ac:dyDescent="0.25">
      <c r="JF910" s="22"/>
      <c r="JG910" s="22"/>
    </row>
    <row r="911" spans="266:267" s="21" customFormat="1" x14ac:dyDescent="0.25">
      <c r="JF911" s="22"/>
      <c r="JG911" s="22"/>
    </row>
    <row r="912" spans="266:267" s="21" customFormat="1" x14ac:dyDescent="0.25">
      <c r="JF912" s="22"/>
      <c r="JG912" s="22"/>
    </row>
    <row r="913" spans="266:267" s="21" customFormat="1" x14ac:dyDescent="0.25">
      <c r="JF913" s="22"/>
      <c r="JG913" s="22"/>
    </row>
    <row r="914" spans="266:267" s="21" customFormat="1" x14ac:dyDescent="0.25">
      <c r="JF914" s="22"/>
      <c r="JG914" s="22"/>
    </row>
    <row r="915" spans="266:267" s="21" customFormat="1" x14ac:dyDescent="0.25">
      <c r="JF915" s="22"/>
      <c r="JG915" s="22"/>
    </row>
    <row r="916" spans="266:267" s="21" customFormat="1" x14ac:dyDescent="0.25">
      <c r="JF916" s="22"/>
      <c r="JG916" s="22"/>
    </row>
    <row r="917" spans="266:267" s="21" customFormat="1" x14ac:dyDescent="0.25">
      <c r="JF917" s="22"/>
      <c r="JG917" s="22"/>
    </row>
    <row r="918" spans="266:267" s="21" customFormat="1" x14ac:dyDescent="0.25">
      <c r="JF918" s="22"/>
      <c r="JG918" s="22"/>
    </row>
    <row r="919" spans="266:267" s="21" customFormat="1" x14ac:dyDescent="0.25">
      <c r="JF919" s="22"/>
      <c r="JG919" s="22"/>
    </row>
    <row r="920" spans="266:267" s="21" customFormat="1" x14ac:dyDescent="0.25">
      <c r="JF920" s="22"/>
      <c r="JG920" s="22"/>
    </row>
    <row r="921" spans="266:267" s="21" customFormat="1" x14ac:dyDescent="0.25">
      <c r="JF921" s="22"/>
      <c r="JG921" s="22"/>
    </row>
    <row r="922" spans="266:267" s="21" customFormat="1" x14ac:dyDescent="0.25">
      <c r="JF922" s="22"/>
      <c r="JG922" s="22"/>
    </row>
    <row r="923" spans="266:267" s="21" customFormat="1" x14ac:dyDescent="0.25">
      <c r="JF923" s="22"/>
      <c r="JG923" s="22"/>
    </row>
    <row r="924" spans="266:267" s="21" customFormat="1" x14ac:dyDescent="0.25">
      <c r="JF924" s="22"/>
      <c r="JG924" s="22"/>
    </row>
    <row r="925" spans="266:267" s="21" customFormat="1" x14ac:dyDescent="0.25">
      <c r="JF925" s="22"/>
      <c r="JG925" s="22"/>
    </row>
    <row r="926" spans="266:267" s="21" customFormat="1" x14ac:dyDescent="0.25">
      <c r="JF926" s="22"/>
      <c r="JG926" s="22"/>
    </row>
    <row r="927" spans="266:267" s="21" customFormat="1" x14ac:dyDescent="0.25">
      <c r="JF927" s="22"/>
      <c r="JG927" s="22"/>
    </row>
    <row r="928" spans="266:267" s="21" customFormat="1" x14ac:dyDescent="0.25">
      <c r="JF928" s="22"/>
      <c r="JG928" s="22"/>
    </row>
    <row r="929" spans="266:267" s="21" customFormat="1" x14ac:dyDescent="0.25">
      <c r="JF929" s="22"/>
      <c r="JG929" s="22"/>
    </row>
    <row r="930" spans="266:267" s="21" customFormat="1" x14ac:dyDescent="0.25">
      <c r="JF930" s="22"/>
      <c r="JG930" s="22"/>
    </row>
    <row r="931" spans="266:267" s="21" customFormat="1" x14ac:dyDescent="0.25">
      <c r="JF931" s="22"/>
      <c r="JG931" s="22"/>
    </row>
    <row r="932" spans="266:267" s="21" customFormat="1" x14ac:dyDescent="0.25">
      <c r="JF932" s="22"/>
      <c r="JG932" s="22"/>
    </row>
    <row r="933" spans="266:267" s="21" customFormat="1" x14ac:dyDescent="0.25">
      <c r="JF933" s="22"/>
      <c r="JG933" s="22"/>
    </row>
    <row r="934" spans="266:267" s="21" customFormat="1" x14ac:dyDescent="0.25">
      <c r="JF934" s="22"/>
      <c r="JG934" s="22"/>
    </row>
    <row r="935" spans="266:267" s="21" customFormat="1" x14ac:dyDescent="0.25">
      <c r="JF935" s="22"/>
      <c r="JG935" s="22"/>
    </row>
    <row r="936" spans="266:267" s="21" customFormat="1" x14ac:dyDescent="0.25">
      <c r="JF936" s="22"/>
      <c r="JG936" s="22"/>
    </row>
    <row r="937" spans="266:267" s="21" customFormat="1" x14ac:dyDescent="0.25">
      <c r="JF937" s="22"/>
      <c r="JG937" s="22"/>
    </row>
    <row r="938" spans="266:267" s="21" customFormat="1" x14ac:dyDescent="0.25">
      <c r="JF938" s="22"/>
      <c r="JG938" s="22"/>
    </row>
    <row r="939" spans="266:267" s="21" customFormat="1" x14ac:dyDescent="0.25">
      <c r="JF939" s="22"/>
      <c r="JG939" s="22"/>
    </row>
    <row r="940" spans="266:267" s="21" customFormat="1" x14ac:dyDescent="0.25">
      <c r="JF940" s="22"/>
      <c r="JG940" s="22"/>
    </row>
    <row r="941" spans="266:267" s="21" customFormat="1" x14ac:dyDescent="0.25">
      <c r="JF941" s="22"/>
      <c r="JG941" s="22"/>
    </row>
    <row r="942" spans="266:267" s="21" customFormat="1" x14ac:dyDescent="0.25">
      <c r="JF942" s="22"/>
      <c r="JG942" s="22"/>
    </row>
    <row r="943" spans="266:267" s="21" customFormat="1" x14ac:dyDescent="0.25">
      <c r="JF943" s="22"/>
      <c r="JG943" s="22"/>
    </row>
    <row r="944" spans="266:267" s="21" customFormat="1" x14ac:dyDescent="0.25">
      <c r="JF944" s="22"/>
      <c r="JG944" s="22"/>
    </row>
    <row r="945" spans="266:267" s="21" customFormat="1" x14ac:dyDescent="0.25">
      <c r="JF945" s="22"/>
      <c r="JG945" s="22"/>
    </row>
    <row r="946" spans="266:267" s="21" customFormat="1" x14ac:dyDescent="0.25">
      <c r="JF946" s="22"/>
      <c r="JG946" s="22"/>
    </row>
    <row r="947" spans="266:267" s="21" customFormat="1" x14ac:dyDescent="0.25">
      <c r="JF947" s="22"/>
      <c r="JG947" s="22"/>
    </row>
    <row r="948" spans="266:267" s="21" customFormat="1" x14ac:dyDescent="0.25">
      <c r="JF948" s="22"/>
      <c r="JG948" s="22"/>
    </row>
    <row r="949" spans="266:267" s="21" customFormat="1" x14ac:dyDescent="0.25">
      <c r="JF949" s="22"/>
      <c r="JG949" s="22"/>
    </row>
    <row r="950" spans="266:267" s="21" customFormat="1" x14ac:dyDescent="0.25">
      <c r="JF950" s="22"/>
      <c r="JG950" s="22"/>
    </row>
    <row r="951" spans="266:267" s="21" customFormat="1" x14ac:dyDescent="0.25">
      <c r="JF951" s="22"/>
      <c r="JG951" s="22"/>
    </row>
    <row r="952" spans="266:267" s="21" customFormat="1" x14ac:dyDescent="0.25">
      <c r="JF952" s="22"/>
      <c r="JG952" s="22"/>
    </row>
    <row r="953" spans="266:267" s="21" customFormat="1" x14ac:dyDescent="0.25">
      <c r="JF953" s="22"/>
      <c r="JG953" s="22"/>
    </row>
    <row r="954" spans="266:267" s="21" customFormat="1" x14ac:dyDescent="0.25">
      <c r="JF954" s="22"/>
      <c r="JG954" s="22"/>
    </row>
    <row r="955" spans="266:267" s="21" customFormat="1" x14ac:dyDescent="0.25">
      <c r="JF955" s="22"/>
      <c r="JG955" s="22"/>
    </row>
    <row r="956" spans="266:267" s="21" customFormat="1" x14ac:dyDescent="0.25">
      <c r="JF956" s="22"/>
      <c r="JG956" s="22"/>
    </row>
    <row r="957" spans="266:267" s="21" customFormat="1" x14ac:dyDescent="0.25">
      <c r="JF957" s="22"/>
      <c r="JG957" s="22"/>
    </row>
    <row r="958" spans="266:267" s="21" customFormat="1" x14ac:dyDescent="0.25">
      <c r="JF958" s="22"/>
      <c r="JG958" s="22"/>
    </row>
    <row r="959" spans="266:267" s="21" customFormat="1" x14ac:dyDescent="0.25">
      <c r="JF959" s="22"/>
      <c r="JG959" s="22"/>
    </row>
    <row r="960" spans="266:267" s="21" customFormat="1" x14ac:dyDescent="0.25">
      <c r="JF960" s="22"/>
      <c r="JG960" s="22"/>
    </row>
    <row r="961" spans="266:267" s="21" customFormat="1" x14ac:dyDescent="0.25">
      <c r="JF961" s="22"/>
      <c r="JG961" s="22"/>
    </row>
    <row r="962" spans="266:267" s="21" customFormat="1" x14ac:dyDescent="0.25">
      <c r="JF962" s="22"/>
      <c r="JG962" s="22"/>
    </row>
    <row r="963" spans="266:267" s="21" customFormat="1" x14ac:dyDescent="0.25">
      <c r="JF963" s="22"/>
      <c r="JG963" s="22"/>
    </row>
    <row r="964" spans="266:267" s="21" customFormat="1" x14ac:dyDescent="0.25">
      <c r="JF964" s="22"/>
      <c r="JG964" s="22"/>
    </row>
    <row r="965" spans="266:267" s="21" customFormat="1" x14ac:dyDescent="0.25">
      <c r="JF965" s="22"/>
      <c r="JG965" s="22"/>
    </row>
    <row r="966" spans="266:267" s="21" customFormat="1" x14ac:dyDescent="0.25">
      <c r="JF966" s="22"/>
      <c r="JG966" s="22"/>
    </row>
    <row r="967" spans="266:267" s="21" customFormat="1" x14ac:dyDescent="0.25">
      <c r="JF967" s="22"/>
      <c r="JG967" s="22"/>
    </row>
    <row r="968" spans="266:267" s="21" customFormat="1" x14ac:dyDescent="0.25">
      <c r="JF968" s="22"/>
      <c r="JG968" s="22"/>
    </row>
    <row r="969" spans="266:267" s="21" customFormat="1" x14ac:dyDescent="0.25">
      <c r="JF969" s="22"/>
      <c r="JG969" s="22"/>
    </row>
    <row r="970" spans="266:267" s="21" customFormat="1" x14ac:dyDescent="0.25">
      <c r="JF970" s="22"/>
      <c r="JG970" s="22"/>
    </row>
    <row r="971" spans="266:267" s="21" customFormat="1" x14ac:dyDescent="0.25">
      <c r="JF971" s="22"/>
      <c r="JG971" s="22"/>
    </row>
    <row r="972" spans="266:267" s="21" customFormat="1" x14ac:dyDescent="0.25">
      <c r="JF972" s="22"/>
      <c r="JG972" s="22"/>
    </row>
    <row r="973" spans="266:267" s="21" customFormat="1" x14ac:dyDescent="0.25">
      <c r="JF973" s="22"/>
      <c r="JG973" s="22"/>
    </row>
    <row r="974" spans="266:267" s="21" customFormat="1" x14ac:dyDescent="0.25">
      <c r="JF974" s="22"/>
      <c r="JG974" s="22"/>
    </row>
    <row r="975" spans="266:267" s="21" customFormat="1" x14ac:dyDescent="0.25">
      <c r="JF975" s="22"/>
      <c r="JG975" s="22"/>
    </row>
    <row r="976" spans="266:267" s="21" customFormat="1" x14ac:dyDescent="0.25">
      <c r="JF976" s="22"/>
      <c r="JG976" s="22"/>
    </row>
    <row r="977" spans="266:267" s="21" customFormat="1" x14ac:dyDescent="0.25">
      <c r="JF977" s="22"/>
      <c r="JG977" s="22"/>
    </row>
    <row r="978" spans="266:267" s="21" customFormat="1" x14ac:dyDescent="0.25">
      <c r="JF978" s="22"/>
      <c r="JG978" s="22"/>
    </row>
    <row r="979" spans="266:267" s="21" customFormat="1" x14ac:dyDescent="0.25">
      <c r="JF979" s="22"/>
      <c r="JG979" s="22"/>
    </row>
    <row r="980" spans="266:267" s="21" customFormat="1" x14ac:dyDescent="0.25">
      <c r="JF980" s="22"/>
      <c r="JG980" s="22"/>
    </row>
    <row r="981" spans="266:267" s="21" customFormat="1" x14ac:dyDescent="0.25">
      <c r="JF981" s="22"/>
      <c r="JG981" s="22"/>
    </row>
    <row r="982" spans="266:267" s="21" customFormat="1" x14ac:dyDescent="0.25">
      <c r="JF982" s="22"/>
      <c r="JG982" s="22"/>
    </row>
    <row r="983" spans="266:267" s="21" customFormat="1" x14ac:dyDescent="0.25">
      <c r="JF983" s="22"/>
      <c r="JG983" s="22"/>
    </row>
    <row r="984" spans="266:267" s="21" customFormat="1" x14ac:dyDescent="0.25">
      <c r="JF984" s="22"/>
      <c r="JG984" s="22"/>
    </row>
    <row r="985" spans="266:267" s="21" customFormat="1" x14ac:dyDescent="0.25">
      <c r="JF985" s="22"/>
      <c r="JG985" s="22"/>
    </row>
    <row r="986" spans="266:267" s="21" customFormat="1" x14ac:dyDescent="0.25">
      <c r="JF986" s="22"/>
      <c r="JG986" s="22"/>
    </row>
    <row r="987" spans="266:267" s="21" customFormat="1" x14ac:dyDescent="0.25">
      <c r="JF987" s="22"/>
      <c r="JG987" s="22"/>
    </row>
    <row r="988" spans="266:267" s="21" customFormat="1" x14ac:dyDescent="0.25">
      <c r="JF988" s="22"/>
      <c r="JG988" s="22"/>
    </row>
    <row r="989" spans="266:267" s="21" customFormat="1" x14ac:dyDescent="0.25">
      <c r="JF989" s="22"/>
      <c r="JG989" s="22"/>
    </row>
    <row r="990" spans="266:267" s="21" customFormat="1" x14ac:dyDescent="0.25">
      <c r="JF990" s="22"/>
      <c r="JG990" s="22"/>
    </row>
    <row r="991" spans="266:267" s="21" customFormat="1" x14ac:dyDescent="0.25">
      <c r="JF991" s="22"/>
      <c r="JG991" s="22"/>
    </row>
    <row r="992" spans="266:267" s="21" customFormat="1" x14ac:dyDescent="0.25">
      <c r="JF992" s="22"/>
      <c r="JG992" s="22"/>
    </row>
    <row r="993" spans="266:267" s="21" customFormat="1" x14ac:dyDescent="0.25">
      <c r="JF993" s="22"/>
      <c r="JG993" s="22"/>
    </row>
    <row r="994" spans="266:267" s="21" customFormat="1" x14ac:dyDescent="0.25">
      <c r="JF994" s="22"/>
      <c r="JG994" s="22"/>
    </row>
    <row r="995" spans="266:267" s="21" customFormat="1" x14ac:dyDescent="0.25">
      <c r="JF995" s="22"/>
      <c r="JG995" s="22"/>
    </row>
    <row r="996" spans="266:267" s="21" customFormat="1" x14ac:dyDescent="0.25">
      <c r="JF996" s="22"/>
      <c r="JG996" s="22"/>
    </row>
    <row r="997" spans="266:267" s="21" customFormat="1" x14ac:dyDescent="0.25">
      <c r="JF997" s="22"/>
      <c r="JG997" s="22"/>
    </row>
    <row r="998" spans="266:267" s="21" customFormat="1" x14ac:dyDescent="0.25">
      <c r="JF998" s="22"/>
      <c r="JG998" s="22"/>
    </row>
    <row r="999" spans="266:267" s="21" customFormat="1" x14ac:dyDescent="0.25">
      <c r="JF999" s="22"/>
      <c r="JG999" s="22"/>
    </row>
    <row r="1000" spans="266:267" s="21" customFormat="1" x14ac:dyDescent="0.25">
      <c r="JF1000" s="22"/>
      <c r="JG1000" s="22"/>
    </row>
    <row r="1001" spans="266:267" s="21" customFormat="1" x14ac:dyDescent="0.25">
      <c r="JF1001" s="22"/>
      <c r="JG1001" s="22"/>
    </row>
    <row r="1002" spans="266:267" s="21" customFormat="1" x14ac:dyDescent="0.25">
      <c r="JF1002" s="22"/>
      <c r="JG1002" s="22"/>
    </row>
    <row r="1003" spans="266:267" s="21" customFormat="1" x14ac:dyDescent="0.25">
      <c r="JF1003" s="22"/>
      <c r="JG1003" s="22"/>
    </row>
    <row r="1004" spans="266:267" s="21" customFormat="1" x14ac:dyDescent="0.25">
      <c r="JF1004" s="22"/>
      <c r="JG1004" s="22"/>
    </row>
    <row r="1005" spans="266:267" s="21" customFormat="1" x14ac:dyDescent="0.25">
      <c r="JF1005" s="22"/>
      <c r="JG1005" s="22"/>
    </row>
    <row r="1006" spans="266:267" s="21" customFormat="1" x14ac:dyDescent="0.25">
      <c r="JF1006" s="22"/>
      <c r="JG1006" s="22"/>
    </row>
    <row r="1007" spans="266:267" s="21" customFormat="1" x14ac:dyDescent="0.25">
      <c r="JF1007" s="22"/>
      <c r="JG1007" s="22"/>
    </row>
    <row r="1008" spans="266:267" s="21" customFormat="1" x14ac:dyDescent="0.25">
      <c r="JF1008" s="22"/>
      <c r="JG1008" s="22"/>
    </row>
    <row r="1009" spans="266:267" s="21" customFormat="1" x14ac:dyDescent="0.25">
      <c r="JF1009" s="22"/>
      <c r="JG1009" s="22"/>
    </row>
    <row r="1010" spans="266:267" s="21" customFormat="1" x14ac:dyDescent="0.25">
      <c r="JF1010" s="22"/>
      <c r="JG1010" s="22"/>
    </row>
    <row r="1011" spans="266:267" s="21" customFormat="1" x14ac:dyDescent="0.25">
      <c r="JF1011" s="22"/>
      <c r="JG1011" s="22"/>
    </row>
    <row r="1012" spans="266:267" s="21" customFormat="1" x14ac:dyDescent="0.25">
      <c r="JF1012" s="22"/>
      <c r="JG1012" s="22"/>
    </row>
    <row r="1013" spans="266:267" s="21" customFormat="1" x14ac:dyDescent="0.25">
      <c r="JF1013" s="22"/>
      <c r="JG1013" s="22"/>
    </row>
    <row r="1014" spans="266:267" s="21" customFormat="1" x14ac:dyDescent="0.25">
      <c r="JF1014" s="22"/>
      <c r="JG1014" s="22"/>
    </row>
    <row r="1015" spans="266:267" s="21" customFormat="1" x14ac:dyDescent="0.25">
      <c r="JF1015" s="22"/>
      <c r="JG1015" s="22"/>
    </row>
    <row r="1016" spans="266:267" s="21" customFormat="1" x14ac:dyDescent="0.25">
      <c r="JF1016" s="22"/>
      <c r="JG1016" s="22"/>
    </row>
    <row r="1017" spans="266:267" s="21" customFormat="1" x14ac:dyDescent="0.25">
      <c r="JF1017" s="22"/>
      <c r="JG1017" s="22"/>
    </row>
    <row r="1018" spans="266:267" s="21" customFormat="1" x14ac:dyDescent="0.25">
      <c r="JF1018" s="22"/>
      <c r="JG1018" s="22"/>
    </row>
    <row r="1019" spans="266:267" s="21" customFormat="1" x14ac:dyDescent="0.25">
      <c r="JF1019" s="22"/>
      <c r="JG1019" s="22"/>
    </row>
    <row r="1020" spans="266:267" s="21" customFormat="1" x14ac:dyDescent="0.25">
      <c r="JF1020" s="22"/>
      <c r="JG1020" s="22"/>
    </row>
    <row r="1021" spans="266:267" s="21" customFormat="1" x14ac:dyDescent="0.25">
      <c r="JF1021" s="22"/>
      <c r="JG1021" s="22"/>
    </row>
    <row r="1022" spans="266:267" s="21" customFormat="1" x14ac:dyDescent="0.25">
      <c r="JF1022" s="22"/>
      <c r="JG1022" s="22"/>
    </row>
    <row r="1023" spans="266:267" s="21" customFormat="1" x14ac:dyDescent="0.25">
      <c r="JF1023" s="22"/>
      <c r="JG1023" s="22"/>
    </row>
    <row r="1024" spans="266:267" s="21" customFormat="1" x14ac:dyDescent="0.25">
      <c r="JF1024" s="22"/>
      <c r="JG1024" s="22"/>
    </row>
    <row r="1025" spans="266:267" s="21" customFormat="1" x14ac:dyDescent="0.25">
      <c r="JF1025" s="22"/>
      <c r="JG1025" s="22"/>
    </row>
    <row r="1026" spans="266:267" s="21" customFormat="1" x14ac:dyDescent="0.25">
      <c r="JF1026" s="22"/>
      <c r="JG1026" s="22"/>
    </row>
    <row r="1027" spans="266:267" s="21" customFormat="1" x14ac:dyDescent="0.25">
      <c r="JF1027" s="22"/>
      <c r="JG1027" s="22"/>
    </row>
    <row r="1028" spans="266:267" s="21" customFormat="1" x14ac:dyDescent="0.25">
      <c r="JF1028" s="22"/>
      <c r="JG1028" s="22"/>
    </row>
    <row r="1029" spans="266:267" s="21" customFormat="1" x14ac:dyDescent="0.25">
      <c r="JF1029" s="22"/>
      <c r="JG1029" s="22"/>
    </row>
    <row r="1030" spans="266:267" s="21" customFormat="1" x14ac:dyDescent="0.25">
      <c r="JF1030" s="22"/>
      <c r="JG1030" s="22"/>
    </row>
    <row r="1031" spans="266:267" s="21" customFormat="1" x14ac:dyDescent="0.25">
      <c r="JF1031" s="22"/>
      <c r="JG1031" s="22"/>
    </row>
    <row r="1032" spans="266:267" s="21" customFormat="1" x14ac:dyDescent="0.25">
      <c r="JF1032" s="22"/>
      <c r="JG1032" s="22"/>
    </row>
    <row r="1033" spans="266:267" s="21" customFormat="1" x14ac:dyDescent="0.25">
      <c r="JF1033" s="22"/>
      <c r="JG1033" s="22"/>
    </row>
    <row r="1034" spans="266:267" s="21" customFormat="1" x14ac:dyDescent="0.25">
      <c r="JF1034" s="22"/>
      <c r="JG1034" s="22"/>
    </row>
    <row r="1035" spans="266:267" s="21" customFormat="1" x14ac:dyDescent="0.25">
      <c r="JF1035" s="22"/>
      <c r="JG1035" s="22"/>
    </row>
    <row r="1036" spans="266:267" s="21" customFormat="1" x14ac:dyDescent="0.25">
      <c r="JF1036" s="22"/>
      <c r="JG1036" s="22"/>
    </row>
    <row r="1037" spans="266:267" s="21" customFormat="1" x14ac:dyDescent="0.25">
      <c r="JF1037" s="22"/>
      <c r="JG1037" s="22"/>
    </row>
    <row r="1038" spans="266:267" s="21" customFormat="1" x14ac:dyDescent="0.25">
      <c r="JF1038" s="22"/>
      <c r="JG1038" s="22"/>
    </row>
    <row r="1039" spans="266:267" s="21" customFormat="1" x14ac:dyDescent="0.25">
      <c r="JF1039" s="22"/>
      <c r="JG1039" s="22"/>
    </row>
    <row r="1040" spans="266:267" s="21" customFormat="1" x14ac:dyDescent="0.25">
      <c r="JF1040" s="22"/>
      <c r="JG1040" s="22"/>
    </row>
    <row r="1041" spans="266:267" s="21" customFormat="1" x14ac:dyDescent="0.25">
      <c r="JF1041" s="22"/>
      <c r="JG1041" s="22"/>
    </row>
    <row r="1042" spans="266:267" s="21" customFormat="1" x14ac:dyDescent="0.25">
      <c r="JF1042" s="22"/>
      <c r="JG1042" s="22"/>
    </row>
    <row r="1043" spans="266:267" s="21" customFormat="1" x14ac:dyDescent="0.25">
      <c r="JF1043" s="22"/>
      <c r="JG1043" s="22"/>
    </row>
    <row r="1044" spans="266:267" s="21" customFormat="1" x14ac:dyDescent="0.25">
      <c r="JF1044" s="22"/>
      <c r="JG1044" s="22"/>
    </row>
    <row r="1045" spans="266:267" s="21" customFormat="1" x14ac:dyDescent="0.25">
      <c r="JF1045" s="22"/>
      <c r="JG1045" s="22"/>
    </row>
    <row r="1046" spans="266:267" s="21" customFormat="1" x14ac:dyDescent="0.25">
      <c r="JF1046" s="22"/>
      <c r="JG1046" s="22"/>
    </row>
    <row r="1047" spans="266:267" s="21" customFormat="1" x14ac:dyDescent="0.25">
      <c r="JF1047" s="22"/>
      <c r="JG1047" s="22"/>
    </row>
    <row r="1048" spans="266:267" s="21" customFormat="1" x14ac:dyDescent="0.25">
      <c r="JF1048" s="22"/>
      <c r="JG1048" s="22"/>
    </row>
    <row r="1049" spans="266:267" s="21" customFormat="1" x14ac:dyDescent="0.25">
      <c r="JF1049" s="22"/>
      <c r="JG1049" s="22"/>
    </row>
    <row r="1050" spans="266:267" s="21" customFormat="1" x14ac:dyDescent="0.25">
      <c r="JF1050" s="22"/>
      <c r="JG1050" s="22"/>
    </row>
    <row r="1051" spans="266:267" s="21" customFormat="1" x14ac:dyDescent="0.25">
      <c r="JF1051" s="22"/>
      <c r="JG1051" s="22"/>
    </row>
    <row r="1052" spans="266:267" s="21" customFormat="1" x14ac:dyDescent="0.25">
      <c r="JF1052" s="22"/>
      <c r="JG1052" s="22"/>
    </row>
    <row r="1053" spans="266:267" s="21" customFormat="1" x14ac:dyDescent="0.25">
      <c r="JF1053" s="22"/>
      <c r="JG1053" s="22"/>
    </row>
    <row r="1054" spans="266:267" s="21" customFormat="1" x14ac:dyDescent="0.25">
      <c r="JF1054" s="22"/>
      <c r="JG1054" s="22"/>
    </row>
    <row r="1055" spans="266:267" s="21" customFormat="1" x14ac:dyDescent="0.25">
      <c r="JF1055" s="22"/>
      <c r="JG1055" s="22"/>
    </row>
    <row r="1056" spans="266:267" s="21" customFormat="1" x14ac:dyDescent="0.25">
      <c r="JF1056" s="22"/>
      <c r="JG1056" s="22"/>
    </row>
    <row r="1057" spans="266:267" s="21" customFormat="1" x14ac:dyDescent="0.25">
      <c r="JF1057" s="22"/>
      <c r="JG1057" s="22"/>
    </row>
    <row r="1058" spans="266:267" s="21" customFormat="1" x14ac:dyDescent="0.25">
      <c r="JF1058" s="22"/>
      <c r="JG1058" s="22"/>
    </row>
    <row r="1059" spans="266:267" s="21" customFormat="1" x14ac:dyDescent="0.25">
      <c r="JF1059" s="22"/>
      <c r="JG1059" s="22"/>
    </row>
    <row r="1060" spans="266:267" s="21" customFormat="1" x14ac:dyDescent="0.25">
      <c r="JF1060" s="22"/>
      <c r="JG1060" s="22"/>
    </row>
    <row r="1061" spans="266:267" s="21" customFormat="1" x14ac:dyDescent="0.25">
      <c r="JF1061" s="22"/>
      <c r="JG1061" s="22"/>
    </row>
    <row r="1062" spans="266:267" s="21" customFormat="1" x14ac:dyDescent="0.25">
      <c r="JF1062" s="22"/>
      <c r="JG1062" s="22"/>
    </row>
    <row r="1063" spans="266:267" s="21" customFormat="1" x14ac:dyDescent="0.25">
      <c r="JF1063" s="22"/>
      <c r="JG1063" s="22"/>
    </row>
    <row r="1064" spans="266:267" s="21" customFormat="1" x14ac:dyDescent="0.25">
      <c r="JF1064" s="22"/>
      <c r="JG1064" s="22"/>
    </row>
    <row r="1065" spans="266:267" s="21" customFormat="1" x14ac:dyDescent="0.25">
      <c r="JF1065" s="22"/>
      <c r="JG1065" s="22"/>
    </row>
    <row r="1066" spans="266:267" s="21" customFormat="1" x14ac:dyDescent="0.25">
      <c r="JF1066" s="22"/>
      <c r="JG1066" s="22"/>
    </row>
    <row r="1067" spans="266:267" s="21" customFormat="1" x14ac:dyDescent="0.25">
      <c r="JF1067" s="22"/>
      <c r="JG1067" s="22"/>
    </row>
    <row r="1068" spans="266:267" s="21" customFormat="1" x14ac:dyDescent="0.25">
      <c r="JF1068" s="22"/>
      <c r="JG1068" s="22"/>
    </row>
    <row r="1069" spans="266:267" s="21" customFormat="1" x14ac:dyDescent="0.25">
      <c r="JF1069" s="22"/>
      <c r="JG1069" s="22"/>
    </row>
    <row r="1070" spans="266:267" s="21" customFormat="1" x14ac:dyDescent="0.25">
      <c r="JF1070" s="22"/>
      <c r="JG1070" s="22"/>
    </row>
    <row r="1071" spans="266:267" s="21" customFormat="1" x14ac:dyDescent="0.25">
      <c r="JF1071" s="22"/>
      <c r="JG1071" s="22"/>
    </row>
    <row r="1072" spans="266:267" s="21" customFormat="1" x14ac:dyDescent="0.25">
      <c r="JF1072" s="22"/>
      <c r="JG1072" s="22"/>
    </row>
    <row r="1073" spans="266:267" s="21" customFormat="1" x14ac:dyDescent="0.25">
      <c r="JF1073" s="22"/>
      <c r="JG1073" s="22"/>
    </row>
    <row r="1074" spans="266:267" s="21" customFormat="1" x14ac:dyDescent="0.25">
      <c r="JF1074" s="22"/>
      <c r="JG1074" s="22"/>
    </row>
    <row r="1075" spans="266:267" s="21" customFormat="1" x14ac:dyDescent="0.25">
      <c r="JF1075" s="22"/>
      <c r="JG1075" s="22"/>
    </row>
    <row r="1076" spans="266:267" s="21" customFormat="1" x14ac:dyDescent="0.25">
      <c r="JF1076" s="22"/>
      <c r="JG1076" s="22"/>
    </row>
    <row r="1077" spans="266:267" s="21" customFormat="1" x14ac:dyDescent="0.25">
      <c r="JF1077" s="22"/>
      <c r="JG1077" s="22"/>
    </row>
    <row r="1078" spans="266:267" s="21" customFormat="1" x14ac:dyDescent="0.25">
      <c r="JF1078" s="22"/>
      <c r="JG1078" s="22"/>
    </row>
    <row r="1079" spans="266:267" s="21" customFormat="1" x14ac:dyDescent="0.25">
      <c r="JF1079" s="22"/>
      <c r="JG1079" s="22"/>
    </row>
    <row r="1080" spans="266:267" s="21" customFormat="1" x14ac:dyDescent="0.25">
      <c r="JF1080" s="22"/>
      <c r="JG1080" s="22"/>
    </row>
    <row r="1081" spans="266:267" s="21" customFormat="1" x14ac:dyDescent="0.25">
      <c r="JF1081" s="22"/>
      <c r="JG1081" s="22"/>
    </row>
    <row r="1082" spans="266:267" s="21" customFormat="1" x14ac:dyDescent="0.25">
      <c r="JF1082" s="22"/>
      <c r="JG1082" s="22"/>
    </row>
    <row r="1083" spans="266:267" s="21" customFormat="1" x14ac:dyDescent="0.25">
      <c r="JF1083" s="22"/>
      <c r="JG1083" s="22"/>
    </row>
    <row r="1084" spans="266:267" s="21" customFormat="1" x14ac:dyDescent="0.25">
      <c r="JF1084" s="22"/>
      <c r="JG1084" s="22"/>
    </row>
    <row r="1085" spans="266:267" s="21" customFormat="1" x14ac:dyDescent="0.25">
      <c r="JF1085" s="22"/>
      <c r="JG1085" s="22"/>
    </row>
    <row r="1086" spans="266:267" s="21" customFormat="1" x14ac:dyDescent="0.25">
      <c r="JF1086" s="22"/>
      <c r="JG1086" s="22"/>
    </row>
    <row r="1087" spans="266:267" s="21" customFormat="1" x14ac:dyDescent="0.25">
      <c r="JF1087" s="22"/>
      <c r="JG1087" s="22"/>
    </row>
    <row r="1088" spans="266:267" s="21" customFormat="1" x14ac:dyDescent="0.25">
      <c r="JF1088" s="22"/>
      <c r="JG1088" s="22"/>
    </row>
    <row r="1089" spans="266:267" s="21" customFormat="1" x14ac:dyDescent="0.25">
      <c r="JF1089" s="22"/>
      <c r="JG1089" s="22"/>
    </row>
    <row r="1090" spans="266:267" s="21" customFormat="1" x14ac:dyDescent="0.25">
      <c r="JF1090" s="22"/>
      <c r="JG1090" s="22"/>
    </row>
    <row r="1091" spans="266:267" s="21" customFormat="1" x14ac:dyDescent="0.25">
      <c r="JF1091" s="22"/>
      <c r="JG1091" s="22"/>
    </row>
    <row r="1092" spans="266:267" s="21" customFormat="1" x14ac:dyDescent="0.25">
      <c r="JF1092" s="22"/>
      <c r="JG1092" s="22"/>
    </row>
    <row r="1093" spans="266:267" s="21" customFormat="1" x14ac:dyDescent="0.25">
      <c r="JF1093" s="22"/>
      <c r="JG1093" s="22"/>
    </row>
    <row r="1094" spans="266:267" s="21" customFormat="1" x14ac:dyDescent="0.25">
      <c r="JF1094" s="22"/>
      <c r="JG1094" s="22"/>
    </row>
    <row r="1095" spans="266:267" s="21" customFormat="1" x14ac:dyDescent="0.25">
      <c r="JF1095" s="22"/>
      <c r="JG1095" s="22"/>
    </row>
    <row r="1096" spans="266:267" s="21" customFormat="1" x14ac:dyDescent="0.25">
      <c r="JF1096" s="22"/>
      <c r="JG1096" s="22"/>
    </row>
    <row r="1097" spans="266:267" s="21" customFormat="1" x14ac:dyDescent="0.25">
      <c r="JF1097" s="22"/>
      <c r="JG1097" s="22"/>
    </row>
    <row r="1098" spans="266:267" s="21" customFormat="1" x14ac:dyDescent="0.25">
      <c r="JF1098" s="22"/>
      <c r="JG1098" s="22"/>
    </row>
    <row r="1099" spans="266:267" s="21" customFormat="1" x14ac:dyDescent="0.25">
      <c r="JF1099" s="22"/>
      <c r="JG1099" s="22"/>
    </row>
    <row r="1100" spans="266:267" s="21" customFormat="1" x14ac:dyDescent="0.25">
      <c r="JF1100" s="22"/>
      <c r="JG1100" s="22"/>
    </row>
    <row r="1101" spans="266:267" s="21" customFormat="1" x14ac:dyDescent="0.25">
      <c r="JF1101" s="22"/>
      <c r="JG1101" s="22"/>
    </row>
    <row r="1102" spans="266:267" s="21" customFormat="1" x14ac:dyDescent="0.25">
      <c r="JF1102" s="22"/>
      <c r="JG1102" s="22"/>
    </row>
    <row r="1103" spans="266:267" s="21" customFormat="1" x14ac:dyDescent="0.25">
      <c r="JF1103" s="22"/>
      <c r="JG1103" s="22"/>
    </row>
    <row r="1104" spans="266:267" s="21" customFormat="1" x14ac:dyDescent="0.25">
      <c r="JF1104" s="22"/>
      <c r="JG1104" s="22"/>
    </row>
    <row r="1105" spans="266:267" s="21" customFormat="1" x14ac:dyDescent="0.25">
      <c r="JF1105" s="22"/>
      <c r="JG1105" s="22"/>
    </row>
    <row r="1106" spans="266:267" s="21" customFormat="1" x14ac:dyDescent="0.25">
      <c r="JF1106" s="22"/>
      <c r="JG1106" s="22"/>
    </row>
    <row r="1107" spans="266:267" s="21" customFormat="1" x14ac:dyDescent="0.25">
      <c r="JF1107" s="22"/>
      <c r="JG1107" s="22"/>
    </row>
    <row r="1108" spans="266:267" s="21" customFormat="1" x14ac:dyDescent="0.25">
      <c r="JF1108" s="22"/>
      <c r="JG1108" s="22"/>
    </row>
    <row r="1109" spans="266:267" s="21" customFormat="1" x14ac:dyDescent="0.25">
      <c r="JF1109" s="22"/>
      <c r="JG1109" s="22"/>
    </row>
    <row r="1110" spans="266:267" s="21" customFormat="1" x14ac:dyDescent="0.25">
      <c r="JF1110" s="22"/>
      <c r="JG1110" s="22"/>
    </row>
    <row r="1111" spans="266:267" s="21" customFormat="1" x14ac:dyDescent="0.25">
      <c r="JF1111" s="22"/>
      <c r="JG1111" s="22"/>
    </row>
    <row r="1112" spans="266:267" s="21" customFormat="1" x14ac:dyDescent="0.25">
      <c r="JF1112" s="22"/>
      <c r="JG1112" s="22"/>
    </row>
    <row r="1113" spans="266:267" s="21" customFormat="1" x14ac:dyDescent="0.25">
      <c r="JF1113" s="22"/>
      <c r="JG1113" s="22"/>
    </row>
    <row r="1114" spans="266:267" s="21" customFormat="1" x14ac:dyDescent="0.25">
      <c r="JF1114" s="22"/>
      <c r="JG1114" s="22"/>
    </row>
    <row r="1115" spans="266:267" s="21" customFormat="1" x14ac:dyDescent="0.25">
      <c r="JF1115" s="22"/>
      <c r="JG1115" s="22"/>
    </row>
    <row r="1116" spans="266:267" s="21" customFormat="1" x14ac:dyDescent="0.25">
      <c r="JF1116" s="22"/>
      <c r="JG1116" s="22"/>
    </row>
    <row r="1117" spans="266:267" s="21" customFormat="1" x14ac:dyDescent="0.25">
      <c r="JF1117" s="22"/>
      <c r="JG1117" s="22"/>
    </row>
    <row r="1118" spans="266:267" s="21" customFormat="1" x14ac:dyDescent="0.25">
      <c r="JF1118" s="22"/>
      <c r="JG1118" s="22"/>
    </row>
    <row r="1119" spans="266:267" s="21" customFormat="1" x14ac:dyDescent="0.25">
      <c r="JF1119" s="22"/>
      <c r="JG1119" s="22"/>
    </row>
    <row r="1120" spans="266:267" s="21" customFormat="1" x14ac:dyDescent="0.25">
      <c r="JF1120" s="22"/>
      <c r="JG1120" s="22"/>
    </row>
    <row r="1121" spans="266:267" s="21" customFormat="1" x14ac:dyDescent="0.25">
      <c r="JF1121" s="22"/>
      <c r="JG1121" s="22"/>
    </row>
    <row r="1122" spans="266:267" s="21" customFormat="1" x14ac:dyDescent="0.25">
      <c r="JF1122" s="22"/>
      <c r="JG1122" s="22"/>
    </row>
    <row r="1123" spans="266:267" s="21" customFormat="1" x14ac:dyDescent="0.25">
      <c r="JF1123" s="22"/>
      <c r="JG1123" s="22"/>
    </row>
    <row r="1124" spans="266:267" s="21" customFormat="1" x14ac:dyDescent="0.25">
      <c r="JF1124" s="22"/>
      <c r="JG1124" s="22"/>
    </row>
    <row r="1125" spans="266:267" s="21" customFormat="1" x14ac:dyDescent="0.25">
      <c r="JF1125" s="22"/>
      <c r="JG1125" s="22"/>
    </row>
    <row r="1126" spans="266:267" s="21" customFormat="1" x14ac:dyDescent="0.25">
      <c r="JF1126" s="22"/>
      <c r="JG1126" s="22"/>
    </row>
    <row r="1127" spans="266:267" s="21" customFormat="1" x14ac:dyDescent="0.25">
      <c r="JF1127" s="22"/>
      <c r="JG1127" s="22"/>
    </row>
    <row r="1128" spans="266:267" s="21" customFormat="1" x14ac:dyDescent="0.25">
      <c r="JF1128" s="22"/>
      <c r="JG1128" s="22"/>
    </row>
    <row r="1129" spans="266:267" s="21" customFormat="1" x14ac:dyDescent="0.25">
      <c r="JF1129" s="22"/>
      <c r="JG1129" s="22"/>
    </row>
    <row r="1130" spans="266:267" s="21" customFormat="1" x14ac:dyDescent="0.25">
      <c r="JF1130" s="22"/>
      <c r="JG1130" s="22"/>
    </row>
    <row r="1131" spans="266:267" s="21" customFormat="1" x14ac:dyDescent="0.25">
      <c r="JF1131" s="22"/>
      <c r="JG1131" s="22"/>
    </row>
    <row r="1132" spans="266:267" s="21" customFormat="1" x14ac:dyDescent="0.25">
      <c r="JF1132" s="22"/>
      <c r="JG1132" s="22"/>
    </row>
    <row r="1133" spans="266:267" s="21" customFormat="1" x14ac:dyDescent="0.25">
      <c r="JF1133" s="22"/>
      <c r="JG1133" s="22"/>
    </row>
    <row r="1134" spans="266:267" s="21" customFormat="1" x14ac:dyDescent="0.25">
      <c r="JF1134" s="22"/>
      <c r="JG1134" s="22"/>
    </row>
    <row r="1135" spans="266:267" s="21" customFormat="1" x14ac:dyDescent="0.25">
      <c r="JF1135" s="22"/>
      <c r="JG1135" s="22"/>
    </row>
    <row r="1136" spans="266:267" s="21" customFormat="1" x14ac:dyDescent="0.25">
      <c r="JF1136" s="22"/>
      <c r="JG1136" s="22"/>
    </row>
    <row r="1137" spans="266:267" s="21" customFormat="1" x14ac:dyDescent="0.25">
      <c r="JF1137" s="22"/>
      <c r="JG1137" s="22"/>
    </row>
    <row r="1138" spans="266:267" s="21" customFormat="1" x14ac:dyDescent="0.25">
      <c r="JF1138" s="22"/>
      <c r="JG1138" s="22"/>
    </row>
    <row r="1139" spans="266:267" s="21" customFormat="1" x14ac:dyDescent="0.25">
      <c r="JF1139" s="22"/>
      <c r="JG1139" s="22"/>
    </row>
    <row r="1140" spans="266:267" s="21" customFormat="1" x14ac:dyDescent="0.25">
      <c r="JF1140" s="22"/>
      <c r="JG1140" s="22"/>
    </row>
    <row r="1141" spans="266:267" s="21" customFormat="1" x14ac:dyDescent="0.25">
      <c r="JF1141" s="22"/>
      <c r="JG1141" s="22"/>
    </row>
    <row r="1142" spans="266:267" s="21" customFormat="1" x14ac:dyDescent="0.25">
      <c r="JF1142" s="22"/>
      <c r="JG1142" s="22"/>
    </row>
    <row r="1143" spans="266:267" s="21" customFormat="1" x14ac:dyDescent="0.25">
      <c r="JF1143" s="22"/>
      <c r="JG1143" s="22"/>
    </row>
    <row r="1144" spans="266:267" s="21" customFormat="1" x14ac:dyDescent="0.25">
      <c r="JF1144" s="22"/>
      <c r="JG1144" s="22"/>
    </row>
    <row r="1145" spans="266:267" s="21" customFormat="1" x14ac:dyDescent="0.25">
      <c r="JF1145" s="22"/>
      <c r="JG1145" s="22"/>
    </row>
    <row r="1146" spans="266:267" s="21" customFormat="1" x14ac:dyDescent="0.25">
      <c r="JF1146" s="22"/>
      <c r="JG1146" s="22"/>
    </row>
    <row r="1147" spans="266:267" s="21" customFormat="1" x14ac:dyDescent="0.25">
      <c r="JF1147" s="22"/>
      <c r="JG1147" s="22"/>
    </row>
    <row r="1148" spans="266:267" s="21" customFormat="1" x14ac:dyDescent="0.25">
      <c r="JF1148" s="22"/>
      <c r="JG1148" s="22"/>
    </row>
    <row r="1149" spans="266:267" s="21" customFormat="1" x14ac:dyDescent="0.25">
      <c r="JF1149" s="22"/>
      <c r="JG1149" s="22"/>
    </row>
    <row r="1150" spans="266:267" s="21" customFormat="1" x14ac:dyDescent="0.25">
      <c r="JF1150" s="22"/>
      <c r="JG1150" s="22"/>
    </row>
    <row r="1151" spans="266:267" s="21" customFormat="1" x14ac:dyDescent="0.25">
      <c r="JF1151" s="22"/>
      <c r="JG1151" s="22"/>
    </row>
    <row r="1152" spans="266:267" s="21" customFormat="1" x14ac:dyDescent="0.25">
      <c r="JF1152" s="22"/>
      <c r="JG1152" s="22"/>
    </row>
    <row r="1153" spans="266:267" s="21" customFormat="1" x14ac:dyDescent="0.25">
      <c r="JF1153" s="22"/>
      <c r="JG1153" s="22"/>
    </row>
    <row r="1154" spans="266:267" s="21" customFormat="1" x14ac:dyDescent="0.25">
      <c r="JF1154" s="22"/>
      <c r="JG1154" s="22"/>
    </row>
    <row r="1155" spans="266:267" s="21" customFormat="1" x14ac:dyDescent="0.25">
      <c r="JF1155" s="22"/>
      <c r="JG1155" s="22"/>
    </row>
    <row r="1156" spans="266:267" s="21" customFormat="1" x14ac:dyDescent="0.25">
      <c r="JF1156" s="22"/>
      <c r="JG1156" s="22"/>
    </row>
    <row r="1157" spans="266:267" s="21" customFormat="1" x14ac:dyDescent="0.25">
      <c r="JF1157" s="22"/>
      <c r="JG1157" s="22"/>
    </row>
    <row r="1158" spans="266:267" s="21" customFormat="1" x14ac:dyDescent="0.25">
      <c r="JF1158" s="22"/>
      <c r="JG1158" s="22"/>
    </row>
    <row r="1159" spans="266:267" s="21" customFormat="1" x14ac:dyDescent="0.25">
      <c r="JF1159" s="22"/>
      <c r="JG1159" s="22"/>
    </row>
    <row r="1160" spans="266:267" s="21" customFormat="1" x14ac:dyDescent="0.25">
      <c r="JF1160" s="22"/>
      <c r="JG1160" s="22"/>
    </row>
    <row r="1161" spans="266:267" s="21" customFormat="1" x14ac:dyDescent="0.25">
      <c r="JF1161" s="22"/>
      <c r="JG1161" s="22"/>
    </row>
    <row r="1162" spans="266:267" s="21" customFormat="1" x14ac:dyDescent="0.25">
      <c r="JF1162" s="22"/>
      <c r="JG1162" s="22"/>
    </row>
    <row r="1163" spans="266:267" s="21" customFormat="1" x14ac:dyDescent="0.25">
      <c r="JF1163" s="22"/>
      <c r="JG1163" s="22"/>
    </row>
    <row r="1164" spans="266:267" s="21" customFormat="1" x14ac:dyDescent="0.25">
      <c r="JF1164" s="22"/>
      <c r="JG1164" s="22"/>
    </row>
    <row r="1165" spans="266:267" s="21" customFormat="1" x14ac:dyDescent="0.25">
      <c r="JF1165" s="22"/>
      <c r="JG1165" s="22"/>
    </row>
    <row r="1166" spans="266:267" s="21" customFormat="1" x14ac:dyDescent="0.25">
      <c r="JF1166" s="22"/>
      <c r="JG1166" s="22"/>
    </row>
    <row r="1167" spans="266:267" s="21" customFormat="1" x14ac:dyDescent="0.25">
      <c r="JF1167" s="22"/>
      <c r="JG1167" s="22"/>
    </row>
    <row r="1168" spans="266:267" s="21" customFormat="1" x14ac:dyDescent="0.25">
      <c r="JF1168" s="22"/>
      <c r="JG1168" s="22"/>
    </row>
    <row r="1169" spans="266:267" s="21" customFormat="1" x14ac:dyDescent="0.25">
      <c r="JF1169" s="22"/>
      <c r="JG1169" s="22"/>
    </row>
    <row r="1170" spans="266:267" s="21" customFormat="1" x14ac:dyDescent="0.25">
      <c r="JF1170" s="22"/>
      <c r="JG1170" s="22"/>
    </row>
    <row r="1171" spans="266:267" s="21" customFormat="1" x14ac:dyDescent="0.25">
      <c r="JF1171" s="22"/>
      <c r="JG1171" s="22"/>
    </row>
    <row r="1172" spans="266:267" s="21" customFormat="1" x14ac:dyDescent="0.25">
      <c r="JF1172" s="22"/>
      <c r="JG1172" s="22"/>
    </row>
    <row r="1173" spans="266:267" s="21" customFormat="1" x14ac:dyDescent="0.25">
      <c r="JF1173" s="22"/>
      <c r="JG1173" s="22"/>
    </row>
    <row r="1174" spans="266:267" s="21" customFormat="1" x14ac:dyDescent="0.25">
      <c r="JF1174" s="22"/>
      <c r="JG1174" s="22"/>
    </row>
    <row r="1175" spans="266:267" s="21" customFormat="1" x14ac:dyDescent="0.25">
      <c r="JF1175" s="22"/>
      <c r="JG1175" s="22"/>
    </row>
    <row r="1176" spans="266:267" s="21" customFormat="1" x14ac:dyDescent="0.25">
      <c r="JF1176" s="22"/>
      <c r="JG1176" s="22"/>
    </row>
    <row r="1177" spans="266:267" s="21" customFormat="1" x14ac:dyDescent="0.25">
      <c r="JF1177" s="22"/>
      <c r="JG1177" s="22"/>
    </row>
    <row r="1178" spans="266:267" s="21" customFormat="1" x14ac:dyDescent="0.25">
      <c r="JF1178" s="22"/>
      <c r="JG1178" s="22"/>
    </row>
    <row r="1179" spans="266:267" s="21" customFormat="1" x14ac:dyDescent="0.25">
      <c r="JF1179" s="22"/>
      <c r="JG1179" s="22"/>
    </row>
    <row r="1180" spans="266:267" s="21" customFormat="1" x14ac:dyDescent="0.25">
      <c r="JF1180" s="22"/>
      <c r="JG1180" s="22"/>
    </row>
    <row r="1181" spans="266:267" s="21" customFormat="1" x14ac:dyDescent="0.25">
      <c r="JF1181" s="22"/>
      <c r="JG1181" s="22"/>
    </row>
    <row r="1182" spans="266:267" s="21" customFormat="1" x14ac:dyDescent="0.25">
      <c r="JF1182" s="22"/>
      <c r="JG1182" s="22"/>
    </row>
    <row r="1183" spans="266:267" s="21" customFormat="1" x14ac:dyDescent="0.25">
      <c r="JF1183" s="22"/>
      <c r="JG1183" s="22"/>
    </row>
    <row r="1184" spans="266:267" s="21" customFormat="1" x14ac:dyDescent="0.25">
      <c r="JF1184" s="22"/>
      <c r="JG1184" s="22"/>
    </row>
    <row r="1185" spans="266:267" s="21" customFormat="1" x14ac:dyDescent="0.25">
      <c r="JF1185" s="22"/>
      <c r="JG1185" s="22"/>
    </row>
    <row r="1186" spans="266:267" s="21" customFormat="1" x14ac:dyDescent="0.25">
      <c r="JF1186" s="22"/>
      <c r="JG1186" s="22"/>
    </row>
    <row r="1187" spans="266:267" s="21" customFormat="1" x14ac:dyDescent="0.25">
      <c r="JF1187" s="22"/>
      <c r="JG1187" s="22"/>
    </row>
    <row r="1188" spans="266:267" s="21" customFormat="1" x14ac:dyDescent="0.25">
      <c r="JF1188" s="22"/>
      <c r="JG1188" s="22"/>
    </row>
    <row r="1189" spans="266:267" s="21" customFormat="1" x14ac:dyDescent="0.25">
      <c r="JF1189" s="22"/>
      <c r="JG1189" s="22"/>
    </row>
    <row r="1190" spans="266:267" s="21" customFormat="1" x14ac:dyDescent="0.25">
      <c r="JF1190" s="22"/>
      <c r="JG1190" s="22"/>
    </row>
    <row r="1191" spans="266:267" s="21" customFormat="1" x14ac:dyDescent="0.25">
      <c r="JF1191" s="22"/>
      <c r="JG1191" s="22"/>
    </row>
    <row r="1192" spans="266:267" s="21" customFormat="1" x14ac:dyDescent="0.25">
      <c r="JF1192" s="22"/>
      <c r="JG1192" s="22"/>
    </row>
    <row r="1193" spans="266:267" s="21" customFormat="1" x14ac:dyDescent="0.25">
      <c r="JF1193" s="22"/>
      <c r="JG1193" s="22"/>
    </row>
    <row r="1194" spans="266:267" s="21" customFormat="1" x14ac:dyDescent="0.25">
      <c r="JF1194" s="22"/>
      <c r="JG1194" s="22"/>
    </row>
    <row r="1195" spans="266:267" s="21" customFormat="1" x14ac:dyDescent="0.25">
      <c r="JF1195" s="22"/>
      <c r="JG1195" s="22"/>
    </row>
    <row r="1196" spans="266:267" s="21" customFormat="1" x14ac:dyDescent="0.25">
      <c r="JF1196" s="22"/>
      <c r="JG1196" s="22"/>
    </row>
    <row r="1197" spans="266:267" s="21" customFormat="1" x14ac:dyDescent="0.25">
      <c r="JF1197" s="22"/>
      <c r="JG1197" s="22"/>
    </row>
    <row r="1198" spans="266:267" s="21" customFormat="1" x14ac:dyDescent="0.25">
      <c r="JF1198" s="22"/>
      <c r="JG1198" s="22"/>
    </row>
    <row r="1199" spans="266:267" s="21" customFormat="1" x14ac:dyDescent="0.25">
      <c r="JF1199" s="22"/>
      <c r="JG1199" s="22"/>
    </row>
    <row r="1200" spans="266:267" s="21" customFormat="1" x14ac:dyDescent="0.25">
      <c r="JF1200" s="22"/>
      <c r="JG1200" s="22"/>
    </row>
    <row r="1201" spans="266:267" s="21" customFormat="1" x14ac:dyDescent="0.25">
      <c r="JF1201" s="22"/>
      <c r="JG1201" s="22"/>
    </row>
    <row r="1202" spans="266:267" s="21" customFormat="1" x14ac:dyDescent="0.25">
      <c r="JF1202" s="22"/>
      <c r="JG1202" s="22"/>
    </row>
    <row r="1203" spans="266:267" s="21" customFormat="1" x14ac:dyDescent="0.25">
      <c r="JF1203" s="22"/>
      <c r="JG1203" s="22"/>
    </row>
    <row r="1204" spans="266:267" s="21" customFormat="1" x14ac:dyDescent="0.25">
      <c r="JF1204" s="22"/>
      <c r="JG1204" s="22"/>
    </row>
    <row r="1205" spans="266:267" s="21" customFormat="1" x14ac:dyDescent="0.25">
      <c r="JF1205" s="22"/>
      <c r="JG1205" s="22"/>
    </row>
    <row r="1206" spans="266:267" s="21" customFormat="1" x14ac:dyDescent="0.25">
      <c r="JF1206" s="22"/>
      <c r="JG1206" s="22"/>
    </row>
    <row r="1207" spans="266:267" s="21" customFormat="1" x14ac:dyDescent="0.25">
      <c r="JF1207" s="22"/>
      <c r="JG1207" s="22"/>
    </row>
    <row r="1208" spans="266:267" s="21" customFormat="1" x14ac:dyDescent="0.25">
      <c r="JF1208" s="22"/>
      <c r="JG1208" s="22"/>
    </row>
    <row r="1209" spans="266:267" s="21" customFormat="1" x14ac:dyDescent="0.25">
      <c r="JF1209" s="22"/>
      <c r="JG1209" s="22"/>
    </row>
    <row r="1210" spans="266:267" s="21" customFormat="1" x14ac:dyDescent="0.25">
      <c r="JF1210" s="22"/>
      <c r="JG1210" s="22"/>
    </row>
    <row r="1211" spans="266:267" s="21" customFormat="1" x14ac:dyDescent="0.25">
      <c r="JF1211" s="22"/>
      <c r="JG1211" s="22"/>
    </row>
    <row r="1212" spans="266:267" s="21" customFormat="1" x14ac:dyDescent="0.25">
      <c r="JF1212" s="22"/>
      <c r="JG1212" s="22"/>
    </row>
    <row r="1213" spans="266:267" s="21" customFormat="1" x14ac:dyDescent="0.25">
      <c r="JF1213" s="22"/>
      <c r="JG1213" s="22"/>
    </row>
    <row r="1214" spans="266:267" s="21" customFormat="1" x14ac:dyDescent="0.25">
      <c r="JF1214" s="22"/>
      <c r="JG1214" s="22"/>
    </row>
    <row r="1215" spans="266:267" s="21" customFormat="1" x14ac:dyDescent="0.25">
      <c r="JF1215" s="22"/>
      <c r="JG1215" s="22"/>
    </row>
    <row r="1216" spans="266:267" s="21" customFormat="1" x14ac:dyDescent="0.25">
      <c r="JF1216" s="22"/>
      <c r="JG1216" s="22"/>
    </row>
    <row r="1217" spans="266:267" s="21" customFormat="1" x14ac:dyDescent="0.25">
      <c r="JF1217" s="22"/>
      <c r="JG1217" s="22"/>
    </row>
    <row r="1218" spans="266:267" s="21" customFormat="1" x14ac:dyDescent="0.25">
      <c r="JF1218" s="22"/>
      <c r="JG1218" s="22"/>
    </row>
    <row r="1219" spans="266:267" s="21" customFormat="1" x14ac:dyDescent="0.25">
      <c r="JF1219" s="22"/>
      <c r="JG1219" s="22"/>
    </row>
    <row r="1220" spans="266:267" s="21" customFormat="1" x14ac:dyDescent="0.25">
      <c r="JF1220" s="22"/>
      <c r="JG1220" s="22"/>
    </row>
    <row r="1221" spans="266:267" s="21" customFormat="1" x14ac:dyDescent="0.25">
      <c r="JF1221" s="22"/>
      <c r="JG1221" s="22"/>
    </row>
    <row r="1222" spans="266:267" s="21" customFormat="1" x14ac:dyDescent="0.25">
      <c r="JF1222" s="22"/>
      <c r="JG1222" s="22"/>
    </row>
    <row r="1223" spans="266:267" s="21" customFormat="1" x14ac:dyDescent="0.25">
      <c r="JF1223" s="22"/>
      <c r="JG1223" s="22"/>
    </row>
    <row r="1224" spans="266:267" s="21" customFormat="1" x14ac:dyDescent="0.25">
      <c r="JF1224" s="22"/>
      <c r="JG1224" s="22"/>
    </row>
    <row r="1225" spans="266:267" s="21" customFormat="1" x14ac:dyDescent="0.25">
      <c r="JF1225" s="22"/>
      <c r="JG1225" s="22"/>
    </row>
    <row r="1226" spans="266:267" s="21" customFormat="1" x14ac:dyDescent="0.25">
      <c r="JF1226" s="22"/>
      <c r="JG1226" s="22"/>
    </row>
    <row r="1227" spans="266:267" s="21" customFormat="1" x14ac:dyDescent="0.25">
      <c r="JF1227" s="22"/>
      <c r="JG1227" s="22"/>
    </row>
    <row r="1228" spans="266:267" s="21" customFormat="1" x14ac:dyDescent="0.25">
      <c r="JF1228" s="22"/>
      <c r="JG1228" s="22"/>
    </row>
    <row r="1229" spans="266:267" s="21" customFormat="1" x14ac:dyDescent="0.25">
      <c r="JF1229" s="22"/>
      <c r="JG1229" s="22"/>
    </row>
    <row r="1230" spans="266:267" s="21" customFormat="1" x14ac:dyDescent="0.25">
      <c r="JF1230" s="22"/>
      <c r="JG1230" s="22"/>
    </row>
    <row r="1231" spans="266:267" s="21" customFormat="1" x14ac:dyDescent="0.25">
      <c r="JF1231" s="22"/>
      <c r="JG1231" s="22"/>
    </row>
    <row r="1232" spans="266:267" s="21" customFormat="1" x14ac:dyDescent="0.25">
      <c r="JF1232" s="22"/>
      <c r="JG1232" s="22"/>
    </row>
    <row r="1233" spans="266:267" s="21" customFormat="1" x14ac:dyDescent="0.25">
      <c r="JF1233" s="22"/>
      <c r="JG1233" s="22"/>
    </row>
    <row r="1234" spans="266:267" s="21" customFormat="1" x14ac:dyDescent="0.25">
      <c r="JF1234" s="22"/>
      <c r="JG1234" s="22"/>
    </row>
    <row r="1235" spans="266:267" s="21" customFormat="1" x14ac:dyDescent="0.25">
      <c r="JF1235" s="22"/>
      <c r="JG1235" s="22"/>
    </row>
    <row r="1236" spans="266:267" s="21" customFormat="1" x14ac:dyDescent="0.25">
      <c r="JF1236" s="22"/>
      <c r="JG1236" s="22"/>
    </row>
    <row r="1237" spans="266:267" s="21" customFormat="1" x14ac:dyDescent="0.25">
      <c r="JF1237" s="22"/>
      <c r="JG1237" s="22"/>
    </row>
    <row r="1238" spans="266:267" s="21" customFormat="1" x14ac:dyDescent="0.25">
      <c r="JF1238" s="22"/>
      <c r="JG1238" s="22"/>
    </row>
    <row r="1239" spans="266:267" s="21" customFormat="1" x14ac:dyDescent="0.25">
      <c r="JF1239" s="22"/>
      <c r="JG1239" s="22"/>
    </row>
    <row r="1240" spans="266:267" s="21" customFormat="1" x14ac:dyDescent="0.25">
      <c r="JF1240" s="22"/>
      <c r="JG1240" s="22"/>
    </row>
    <row r="1241" spans="266:267" s="21" customFormat="1" x14ac:dyDescent="0.25">
      <c r="JF1241" s="22"/>
      <c r="JG1241" s="22"/>
    </row>
    <row r="1242" spans="266:267" s="21" customFormat="1" x14ac:dyDescent="0.25">
      <c r="JF1242" s="22"/>
      <c r="JG1242" s="22"/>
    </row>
    <row r="1243" spans="266:267" s="21" customFormat="1" x14ac:dyDescent="0.25">
      <c r="JF1243" s="22"/>
      <c r="JG1243" s="22"/>
    </row>
    <row r="1244" spans="266:267" s="21" customFormat="1" x14ac:dyDescent="0.25">
      <c r="JF1244" s="22"/>
      <c r="JG1244" s="22"/>
    </row>
    <row r="1245" spans="266:267" s="21" customFormat="1" x14ac:dyDescent="0.25">
      <c r="JF1245" s="22"/>
      <c r="JG1245" s="22"/>
    </row>
    <row r="1246" spans="266:267" s="21" customFormat="1" x14ac:dyDescent="0.25">
      <c r="JF1246" s="22"/>
      <c r="JG1246" s="22"/>
    </row>
    <row r="1247" spans="266:267" s="21" customFormat="1" x14ac:dyDescent="0.25">
      <c r="JF1247" s="22"/>
      <c r="JG1247" s="22"/>
    </row>
    <row r="1248" spans="266:267" s="21" customFormat="1" x14ac:dyDescent="0.25">
      <c r="JF1248" s="22"/>
      <c r="JG1248" s="22"/>
    </row>
    <row r="1249" spans="266:267" s="21" customFormat="1" x14ac:dyDescent="0.25">
      <c r="JF1249" s="22"/>
      <c r="JG1249" s="22"/>
    </row>
    <row r="1250" spans="266:267" s="21" customFormat="1" x14ac:dyDescent="0.25">
      <c r="JF1250" s="22"/>
      <c r="JG1250" s="22"/>
    </row>
    <row r="1251" spans="266:267" s="21" customFormat="1" x14ac:dyDescent="0.25">
      <c r="JF1251" s="22"/>
      <c r="JG1251" s="22"/>
    </row>
    <row r="1252" spans="266:267" s="21" customFormat="1" x14ac:dyDescent="0.25">
      <c r="JF1252" s="22"/>
      <c r="JG1252" s="22"/>
    </row>
    <row r="1253" spans="266:267" s="21" customFormat="1" x14ac:dyDescent="0.25">
      <c r="JF1253" s="22"/>
      <c r="JG1253" s="22"/>
    </row>
    <row r="1254" spans="266:267" s="21" customFormat="1" x14ac:dyDescent="0.25">
      <c r="JF1254" s="22"/>
      <c r="JG1254" s="22"/>
    </row>
    <row r="1255" spans="266:267" s="21" customFormat="1" x14ac:dyDescent="0.25">
      <c r="JF1255" s="22"/>
      <c r="JG1255" s="22"/>
    </row>
    <row r="1256" spans="266:267" s="21" customFormat="1" x14ac:dyDescent="0.25">
      <c r="JF1256" s="22"/>
      <c r="JG1256" s="22"/>
    </row>
    <row r="1257" spans="266:267" s="21" customFormat="1" x14ac:dyDescent="0.25">
      <c r="JF1257" s="22"/>
      <c r="JG1257" s="22"/>
    </row>
    <row r="1258" spans="266:267" s="21" customFormat="1" x14ac:dyDescent="0.25">
      <c r="JF1258" s="22"/>
      <c r="JG1258" s="22"/>
    </row>
    <row r="1259" spans="266:267" s="21" customFormat="1" x14ac:dyDescent="0.25">
      <c r="JF1259" s="22"/>
      <c r="JG1259" s="22"/>
    </row>
    <row r="1260" spans="266:267" s="21" customFormat="1" x14ac:dyDescent="0.25">
      <c r="JF1260" s="22"/>
      <c r="JG1260" s="22"/>
    </row>
    <row r="1261" spans="266:267" s="21" customFormat="1" x14ac:dyDescent="0.25">
      <c r="JF1261" s="22"/>
      <c r="JG1261" s="22"/>
    </row>
    <row r="1262" spans="266:267" s="21" customFormat="1" x14ac:dyDescent="0.25">
      <c r="JF1262" s="22"/>
      <c r="JG1262" s="22"/>
    </row>
    <row r="1263" spans="266:267" s="21" customFormat="1" x14ac:dyDescent="0.25">
      <c r="JF1263" s="22"/>
      <c r="JG1263" s="22"/>
    </row>
    <row r="1264" spans="266:267" s="21" customFormat="1" x14ac:dyDescent="0.25">
      <c r="JF1264" s="22"/>
      <c r="JG1264" s="22"/>
    </row>
    <row r="1265" spans="266:267" s="21" customFormat="1" x14ac:dyDescent="0.25">
      <c r="JF1265" s="22"/>
      <c r="JG1265" s="22"/>
    </row>
    <row r="1266" spans="266:267" s="21" customFormat="1" x14ac:dyDescent="0.25">
      <c r="JF1266" s="22"/>
      <c r="JG1266" s="22"/>
    </row>
    <row r="1267" spans="266:267" s="21" customFormat="1" x14ac:dyDescent="0.25">
      <c r="JF1267" s="22"/>
      <c r="JG1267" s="22"/>
    </row>
    <row r="1268" spans="266:267" s="21" customFormat="1" x14ac:dyDescent="0.25">
      <c r="JF1268" s="22"/>
      <c r="JG1268" s="22"/>
    </row>
    <row r="1269" spans="266:267" s="21" customFormat="1" x14ac:dyDescent="0.25">
      <c r="JF1269" s="22"/>
      <c r="JG1269" s="22"/>
    </row>
    <row r="1270" spans="266:267" s="21" customFormat="1" x14ac:dyDescent="0.25">
      <c r="JF1270" s="22"/>
      <c r="JG1270" s="22"/>
    </row>
    <row r="1271" spans="266:267" s="21" customFormat="1" x14ac:dyDescent="0.25">
      <c r="JF1271" s="22"/>
      <c r="JG1271" s="22"/>
    </row>
    <row r="1272" spans="266:267" s="21" customFormat="1" x14ac:dyDescent="0.25">
      <c r="JF1272" s="22"/>
      <c r="JG1272" s="22"/>
    </row>
  </sheetData>
  <sheetProtection password="CC11" sheet="1" objects="1" scenarios="1" sort="0" autoFilter="0"/>
  <autoFilter ref="A9:D224">
    <filterColumn colId="2">
      <customFilters>
        <customFilter operator="notEqual" val=" "/>
      </customFilters>
    </filterColumn>
  </autoFilter>
  <customSheetViews>
    <customSheetView guid="{7DA296DB-43CC-4FAA-B30A-F76F08E10BE6}" scale="70" filter="1" showAutoFilter="1" hiddenColumns="1">
      <pane xSplit="5" ySplit="9" topLeftCell="AW10" activePane="bottomRight" state="frozen"/>
      <selection pane="bottomRight" activeCell="A82" sqref="A82:XFD82"/>
      <pageMargins left="0.7" right="0.7" top="0.75" bottom="0.75" header="0.3" footer="0.3"/>
      <pageSetup paperSize="9" orientation="portrait" r:id="rId1"/>
      <autoFilter ref="A9:D224">
        <filterColumn colId="2">
          <customFilters>
            <customFilter operator="notEqual" val=" "/>
          </customFilters>
        </filterColumn>
      </autoFilter>
    </customSheetView>
    <customSheetView guid="{99DAB54F-9998-492B-954C-CE1032159A97}" scale="70" filter="1" showAutoFilter="1" hiddenColumns="1">
      <pane xSplit="5" ySplit="9" topLeftCell="AW151" activePane="bottomRight" state="frozen"/>
      <selection pane="bottomRight" activeCell="B194" sqref="B194"/>
      <pageMargins left="0.7" right="0.7" top="0.75" bottom="0.75" header="0.3" footer="0.3"/>
      <pageSetup paperSize="9" orientation="portrait" r:id="rId2"/>
      <autoFilter ref="A9:D224">
        <filterColumn colId="2">
          <customFilters>
            <customFilter operator="notEqual" val=" "/>
          </customFilters>
        </filterColumn>
      </autoFilter>
    </customSheetView>
    <customSheetView guid="{98B54243-17AA-4C58-A903-4F7DE38BFF74}" scale="70" filter="1" showAutoFilter="1" hiddenColumns="1">
      <pane xSplit="5" ySplit="9" topLeftCell="AG10" activePane="bottomRight" state="frozen"/>
      <selection pane="bottomRight" activeCell="BF50" sqref="BF50:BF66"/>
      <pageMargins left="0.7" right="0.7" top="0.75" bottom="0.75" header="0.3" footer="0.3"/>
      <pageSetup paperSize="9" orientation="portrait" r:id="rId3"/>
      <autoFilter ref="A9:D224">
        <filterColumn colId="2">
          <customFilters>
            <customFilter operator="notEqual" val=" "/>
          </customFilters>
        </filterColumn>
      </autoFilter>
    </customSheetView>
    <customSheetView guid="{DE027F13-EE7B-491D-9CF8-E2E18DD61ED8}" scale="70" filter="1" showAutoFilter="1" hiddenColumns="1">
      <pane xSplit="5" ySplit="9" topLeftCell="AP43" activePane="bottomRight" state="frozen"/>
      <selection pane="bottomRight" activeCell="BE197" sqref="BE197"/>
      <pageMargins left="0.7" right="0.7" top="0.75" bottom="0.75" header="0.3" footer="0.3"/>
      <pageSetup paperSize="9" orientation="portrait" r:id="rId4"/>
      <autoFilter ref="A9:D224">
        <filterColumn colId="2">
          <customFilters>
            <customFilter operator="notEqual" val=" "/>
          </customFilters>
        </filterColumn>
      </autoFilter>
    </customSheetView>
    <customSheetView guid="{78725C7C-D5F4-4171-A3BF-852E9E67648B}" scale="70" filter="1" showAutoFilter="1" hiddenColumns="1">
      <pane xSplit="5" ySplit="9" topLeftCell="AK162" activePane="bottomRight" state="frozen"/>
      <selection pane="bottomRight" activeCell="BG210" sqref="BG210"/>
      <pageMargins left="0.7" right="0.7" top="0.75" bottom="0.75" header="0.3" footer="0.3"/>
      <pageSetup paperSize="9" orientation="portrait" r:id="rId5"/>
      <autoFilter ref="A9:D224">
        <filterColumn colId="2">
          <customFilters>
            <customFilter operator="notEqual" val=" "/>
          </customFilters>
        </filterColumn>
      </autoFilter>
    </customSheetView>
    <customSheetView guid="{10D493BC-5883-40CD-9812-0373CBDA2F53}" scale="70" filter="1" showAutoFilter="1" hiddenColumns="1">
      <pane xSplit="5" ySplit="9" topLeftCell="P14" activePane="bottomRight" state="frozen"/>
      <selection pane="bottomRight" activeCell="AP61" sqref="AP61"/>
      <pageMargins left="0.7" right="0.7" top="0.75" bottom="0.75" header="0.3" footer="0.3"/>
      <pageSetup paperSize="9" orientation="portrait" r:id="rId6"/>
      <autoFilter ref="A9:D224">
        <filterColumn colId="2">
          <customFilters>
            <customFilter operator="notEqual" val=" "/>
          </customFilters>
        </filterColumn>
      </autoFilter>
    </customSheetView>
    <customSheetView guid="{C9A773E5-105B-471E-8D6C-AA117A6DC6FC}" scale="70" filter="1" showAutoFilter="1" hiddenColumns="1">
      <pane xSplit="5" ySplit="9" topLeftCell="T24" activePane="bottomRight" state="frozen"/>
      <selection pane="bottomRight" activeCell="K175" sqref="K175"/>
      <pageMargins left="0.7" right="0.7" top="0.75" bottom="0.75" header="0.3" footer="0.3"/>
      <pageSetup paperSize="9" orientation="portrait" r:id="rId7"/>
      <autoFilter ref="A9:D224">
        <filterColumn colId="2">
          <customFilters>
            <customFilter operator="notEqual" val=" "/>
          </customFilters>
        </filterColumn>
      </autoFilter>
    </customSheetView>
    <customSheetView guid="{43A82A29-4912-4F7F-8B05-3068C93337DE}" scale="70" filter="1" showAutoFilter="1" hiddenColumns="1">
      <pane xSplit="5" ySplit="9" topLeftCell="FZ125" activePane="bottomRight" state="frozen"/>
      <selection pane="bottomRight" activeCell="GR167" sqref="GR167"/>
      <pageMargins left="0.7" right="0.7" top="0.75" bottom="0.75" header="0.3" footer="0.3"/>
      <pageSetup paperSize="9" orientation="portrait" r:id="rId8"/>
      <autoFilter ref="A9:D180">
        <filterColumn colId="2">
          <customFilters>
            <customFilter operator="notEqual" val=" "/>
          </customFilters>
        </filterColumn>
      </autoFilter>
    </customSheetView>
    <customSheetView guid="{13D990A2-7A43-4408-A14A-0BBC740B34E7}" scale="70" filter="1" showAutoFilter="1" hiddenColumns="1">
      <pane xSplit="5" ySplit="9" topLeftCell="FQ135" activePane="bottomRight" state="frozen"/>
      <selection pane="bottomRight" activeCell="GP27" sqref="GP27"/>
      <pageMargins left="0.7" right="0.7" top="0.75" bottom="0.75" header="0.3" footer="0.3"/>
      <pageSetup paperSize="9" orientation="portrait" r:id="rId9"/>
      <autoFilter ref="A9:D180">
        <filterColumn colId="2">
          <customFilters>
            <customFilter operator="notEqual" val=" "/>
          </customFilters>
        </filterColumn>
      </autoFilter>
    </customSheetView>
    <customSheetView guid="{38325982-3034-41A5-87AE-C5F97D918CAA}" scale="70" filter="1" showAutoFilter="1" hiddenColumns="1">
      <pane xSplit="5" ySplit="9" topLeftCell="FQ23" activePane="bottomRight" state="frozen"/>
      <selection pane="bottomRight" activeCell="GC53" sqref="GC53"/>
      <pageMargins left="0.7" right="0.7" top="0.75" bottom="0.75" header="0.3" footer="0.3"/>
      <pageSetup paperSize="9" orientation="portrait" r:id="rId10"/>
      <autoFilter ref="A9:D180">
        <filterColumn colId="2">
          <customFilters>
            <customFilter operator="notEqual" val=" "/>
          </customFilters>
        </filterColumn>
      </autoFilter>
    </customSheetView>
    <customSheetView guid="{C59CEEC7-3FE0-4962-B269-7B9ABF21C7B4}" scale="70" filter="1" showAutoFilter="1" hiddenColumns="1">
      <pane xSplit="5" ySplit="9" topLeftCell="FM129" activePane="bottomRight" state="frozen"/>
      <selection pane="bottomRight" activeCell="GC166" sqref="GC166"/>
      <pageMargins left="0.7" right="0.7" top="0.75" bottom="0.75" header="0.3" footer="0.3"/>
      <pageSetup paperSize="9" orientation="portrait" r:id="rId11"/>
      <autoFilter ref="A9:D180">
        <filterColumn colId="2">
          <customFilters>
            <customFilter operator="notEqual" val=" "/>
          </customFilters>
        </filterColumn>
      </autoFilter>
    </customSheetView>
    <customSheetView guid="{5B3A94DD-F138-4F10-BDCF-51726F52F5EA}" scale="70" filter="1" showAutoFilter="1" hiddenColumns="1">
      <pane xSplit="5" ySplit="9" topLeftCell="EF123" activePane="bottomRight" state="frozen"/>
      <selection pane="bottomRight" activeCell="FO168" sqref="FO168"/>
      <pageMargins left="0.7" right="0.7" top="0.75" bottom="0.75" header="0.3" footer="0.3"/>
      <pageSetup paperSize="9" orientation="portrait" r:id="rId12"/>
      <autoFilter ref="A9:D180">
        <filterColumn colId="2">
          <customFilters>
            <customFilter operator="notEqual" val=" "/>
          </customFilters>
        </filterColumn>
      </autoFilter>
    </customSheetView>
    <customSheetView guid="{9B7E6E96-3130-49B9-ABF2-1207FBFACEF7}" scale="70" filter="1" showAutoFilter="1" hiddenColumns="1">
      <pane xSplit="4" ySplit="9" topLeftCell="DY116" activePane="bottomRight" state="frozen"/>
      <selection pane="bottomRight" activeCell="EM136" sqref="EM136"/>
      <pageMargins left="0.7" right="0.7" top="0.75" bottom="0.75" header="0.3" footer="0.3"/>
      <pageSetup paperSize="9" orientation="portrait" r:id="rId13"/>
      <autoFilter ref="C9:D173">
        <filterColumn colId="0">
          <customFilters>
            <customFilter operator="notEqual" val=" "/>
          </customFilters>
        </filterColumn>
      </autoFilter>
    </customSheetView>
    <customSheetView guid="{B7F3A255-7A5D-4CFA-B5B9-6AD248070729}" scale="70" filter="1" showAutoFilter="1" hiddenColumns="1">
      <pane xSplit="4" ySplit="9" topLeftCell="CH117" activePane="bottomRight" state="frozen"/>
      <selection pane="bottomRight" activeCell="C163" sqref="C163:C164"/>
      <pageMargins left="0.7" right="0.7" top="0.75" bottom="0.75" header="0.3" footer="0.3"/>
      <pageSetup paperSize="9" orientation="portrait" r:id="rId14"/>
      <autoFilter ref="C9:D173">
        <filterColumn colId="0">
          <customFilters>
            <customFilter operator="notEqual" val=" "/>
          </customFilters>
        </filterColumn>
      </autoFilter>
    </customSheetView>
    <customSheetView guid="{50AD3F31-68BE-4AFE-B329-9874A0A64339}" scale="70" filter="1" showAutoFilter="1" hiddenColumns="1">
      <pane xSplit="4" ySplit="9" topLeftCell="CH10" activePane="bottomRight" state="frozen"/>
      <selection pane="bottomRight" activeCell="DS22" sqref="DS22"/>
      <pageMargins left="0.7" right="0.7" top="0.75" bottom="0.75" header="0.3" footer="0.3"/>
      <pageSetup paperSize="9" orientation="portrait" r:id="rId15"/>
      <autoFilter ref="C9:D173">
        <filterColumn colId="0">
          <customFilters>
            <customFilter operator="notEqual" val=" "/>
          </customFilters>
        </filterColumn>
      </autoFilter>
    </customSheetView>
    <customSheetView guid="{92AE600C-6962-4338-96C7-CEB3340C326C}" scale="70" filter="1" showAutoFilter="1">
      <pane xSplit="4" ySplit="9" topLeftCell="CT10" activePane="bottomRight" state="frozen"/>
      <selection pane="bottomRight" activeCell="DF32" sqref="DF32"/>
      <pageMargins left="0.7" right="0.7" top="0.75" bottom="0.75" header="0.3" footer="0.3"/>
      <pageSetup paperSize="9" orientation="portrait" r:id="rId16"/>
      <autoFilter ref="C9:D173">
        <filterColumn colId="0">
          <customFilters>
            <customFilter operator="notEqual" val=" "/>
          </customFilters>
        </filterColumn>
      </autoFilter>
    </customSheetView>
    <customSheetView guid="{3B516D37-AC31-47A4-8854-740EC104D63A}" scale="60" filter="1" showAutoFilter="1">
      <pane xSplit="4" ySplit="9" topLeftCell="AS10" activePane="bottomRight" state="frozen"/>
      <selection pane="bottomRight" activeCell="BG56" sqref="BG56"/>
      <pageMargins left="0.7" right="0.7" top="0.75" bottom="0.75" header="0.3" footer="0.3"/>
      <pageSetup paperSize="9" orientation="portrait" r:id="rId17"/>
      <autoFilter ref="C9:D173">
        <filterColumn colId="0">
          <customFilters>
            <customFilter operator="notEqual" val=" "/>
          </customFilters>
        </filterColumn>
      </autoFilter>
    </customSheetView>
    <customSheetView guid="{F07A1C48-2CD1-4031-AB58-49A7BEA045DB}" scale="80" filter="1" showAutoFilter="1">
      <pane xSplit="4" ySplit="9" topLeftCell="AL135" activePane="bottomRight" state="frozen"/>
      <selection pane="bottomRight" activeCell="BG161" sqref="BG161"/>
      <pageMargins left="0.7" right="0.7" top="0.75" bottom="0.75" header="0.3" footer="0.3"/>
      <pageSetup paperSize="9" orientation="portrait" r:id="rId18"/>
      <autoFilter ref="C9:D173">
        <filterColumn colId="0">
          <customFilters>
            <customFilter operator="notEqual" val=" "/>
          </customFilters>
        </filterColumn>
      </autoFilter>
    </customSheetView>
    <customSheetView guid="{95BFB75C-38E1-4528-A11B-73AE47BDF3F8}" scale="80" filter="1" showAutoFilter="1">
      <pane xSplit="4" ySplit="9" topLeftCell="BE10" activePane="bottomRight" state="frozen"/>
      <selection pane="bottomRight" activeCell="CI52" sqref="CI52"/>
      <pageMargins left="0.7" right="0.7" top="0.75" bottom="0.75" header="0.3" footer="0.3"/>
      <pageSetup paperSize="9" orientation="portrait" r:id="rId19"/>
      <autoFilter ref="C9:D173">
        <filterColumn colId="0">
          <customFilters>
            <customFilter operator="notEqual" val=" "/>
          </customFilters>
        </filterColumn>
      </autoFilter>
    </customSheetView>
    <customSheetView guid="{477C537A-FE9D-418E-8990-DB91F94F0703}" scale="80" filter="1" showAutoFilter="1">
      <pane xSplit="4" ySplit="9" topLeftCell="T10" activePane="bottomRight" state="frozen"/>
      <selection pane="bottomRight" activeCell="A51" sqref="A51:XFD51"/>
      <pageMargins left="0.7" right="0.7" top="0.75" bottom="0.75" header="0.3" footer="0.3"/>
      <pageSetup paperSize="9" orientation="portrait" r:id="rId20"/>
      <autoFilter ref="C9:D173">
        <filterColumn colId="0">
          <customFilters>
            <customFilter operator="notEqual" val=" "/>
          </customFilters>
        </filterColumn>
      </autoFilter>
    </customSheetView>
    <customSheetView guid="{9396B418-0DC7-4CAE-9839-4E1FE529C903}" scale="80" filter="1" showAutoFilter="1" hiddenColumns="1">
      <pane xSplit="4" ySplit="9" topLeftCell="E10" activePane="bottomRight" state="frozen"/>
      <selection pane="bottomRight" activeCell="AI12" sqref="AI12"/>
      <pageMargins left="0.7" right="0.7" top="0.75" bottom="0.75" header="0.3" footer="0.3"/>
      <pageSetup paperSize="9" orientation="portrait" verticalDpi="0" r:id="rId21"/>
      <autoFilter ref="C9:D173">
        <filterColumn colId="0">
          <customFilters>
            <customFilter operator="notEqual" val=" "/>
          </customFilters>
        </filterColumn>
      </autoFilter>
    </customSheetView>
    <customSheetView guid="{A72DD7E4-8E17-45C1-B6EA-82FDF646C0B8}" scale="80" showRowCol="0" filter="1" showAutoFilter="1" hiddenColumns="1">
      <pane xSplit="4" ySplit="9" topLeftCell="E10" activePane="bottomRight" state="frozen"/>
      <selection pane="bottomRight" activeCell="AM20" sqref="AM20"/>
      <pageMargins left="0.7" right="0.7" top="0.75" bottom="0.75" header="0.3" footer="0.3"/>
      <pageSetup paperSize="9" orientation="portrait" verticalDpi="0" r:id="rId22"/>
      <autoFilter ref="C9:D173">
        <filterColumn colId="0">
          <customFilters>
            <customFilter operator="notEqual" val=" "/>
          </customFilters>
        </filterColumn>
      </autoFilter>
    </customSheetView>
    <customSheetView guid="{8AF12799-4D4F-42A7-B50B-ABF2190CEE3A}" scale="80" filter="1" showAutoFilter="1">
      <pane xSplit="4" ySplit="9" topLeftCell="AB75" activePane="bottomRight" state="frozen"/>
      <selection pane="bottomRight" activeCell="AS127" sqref="AS127"/>
      <pageMargins left="0.7" right="0.7" top="0.75" bottom="0.75" header="0.3" footer="0.3"/>
      <pageSetup paperSize="9" orientation="portrait" r:id="rId23"/>
      <autoFilter ref="C9:D173">
        <filterColumn colId="0">
          <customFilters>
            <customFilter operator="notEqual" val=" "/>
          </customFilters>
        </filterColumn>
      </autoFilter>
    </customSheetView>
    <customSheetView guid="{BFA61A4E-DA05-4251-B89B-5EE0FD39ACE7}" scale="70" filter="1" showAutoFilter="1">
      <pane xSplit="4" ySplit="9" topLeftCell="CE56" activePane="bottomRight" state="frozen"/>
      <selection pane="bottomRight" activeCell="CW80" sqref="CW80"/>
      <pageMargins left="0.7" right="0.7" top="0.75" bottom="0.75" header="0.3" footer="0.3"/>
      <pageSetup paperSize="9" orientation="portrait" r:id="rId24"/>
      <autoFilter ref="C9:D173">
        <filterColumn colId="0">
          <customFilters>
            <customFilter operator="notEqual" val=" "/>
          </customFilters>
        </filterColumn>
      </autoFilter>
    </customSheetView>
    <customSheetView guid="{50C77F42-DB75-4D40-A2E5-EF4942B0EB50}" scale="90" filter="1" showAutoFilter="1">
      <pane xSplit="4" ySplit="9" topLeftCell="DD10" activePane="bottomRight" state="frozen"/>
      <selection pane="bottomRight" activeCell="DJ35" sqref="DJ35"/>
      <pageMargins left="0.7" right="0.7" top="0.75" bottom="0.75" header="0.3" footer="0.3"/>
      <pageSetup paperSize="9" orientation="portrait" r:id="rId25"/>
      <autoFilter ref="C9:D173">
        <filterColumn colId="0">
          <customFilters>
            <customFilter operator="notEqual" val=" "/>
          </customFilters>
        </filterColumn>
      </autoFilter>
    </customSheetView>
    <customSheetView guid="{31315FDF-B501-4C4F-9772-414F637B2A52}" scale="70" filter="1" showAutoFilter="1">
      <pane xSplit="4" ySplit="9" topLeftCell="CR10" activePane="bottomRight" state="frozen"/>
      <selection pane="bottomRight" activeCell="DJ36" sqref="DJ36"/>
      <pageMargins left="0.7" right="0.7" top="0.75" bottom="0.75" header="0.3" footer="0.3"/>
      <pageSetup paperSize="9" orientation="portrait" r:id="rId26"/>
      <autoFilter ref="C9:D173">
        <filterColumn colId="0">
          <customFilters>
            <customFilter operator="notEqual" val=" "/>
          </customFilters>
        </filterColumn>
      </autoFilter>
    </customSheetView>
    <customSheetView guid="{346C95C1-1CC6-4D7E-A98D-95E6FB8F3D0C}" scale="70" filter="1" showAutoFilter="1" hiddenColumns="1">
      <pane xSplit="5" ySplit="9" topLeftCell="EF123" activePane="bottomRight" state="frozen"/>
      <selection pane="bottomRight" activeCell="FO168" sqref="FO168"/>
      <pageMargins left="0.7" right="0.7" top="0.75" bottom="0.75" header="0.3" footer="0.3"/>
      <pageSetup paperSize="9" orientation="portrait" r:id="rId27"/>
      <autoFilter ref="A9:D180">
        <filterColumn colId="2">
          <customFilters>
            <customFilter operator="notEqual" val=" "/>
          </customFilters>
        </filterColumn>
      </autoFilter>
    </customSheetView>
    <customSheetView guid="{7C6BB9A7-B2A0-4A75-9522-BDD6A2F54D2A}" scale="90" filter="1" showAutoFilter="1" hiddenColumns="1">
      <pane xSplit="5" ySplit="9" topLeftCell="GR149" activePane="bottomRight" state="frozen"/>
      <selection pane="bottomRight" activeCell="HE168" sqref="HE168"/>
      <pageMargins left="0.7" right="0.7" top="0.75" bottom="0.75" header="0.3" footer="0.3"/>
      <pageSetup paperSize="9" orientation="portrait" r:id="rId28"/>
      <autoFilter ref="A9:D180">
        <filterColumn colId="2">
          <customFilters>
            <customFilter operator="notEqual" val=" "/>
          </customFilters>
        </filterColumn>
      </autoFilter>
    </customSheetView>
    <customSheetView guid="{D5427FDC-0840-4BD5-BC42-22E35BFF96BA}" scale="90" filter="1" showAutoFilter="1" hiddenColumns="1">
      <pane xSplit="5" ySplit="9" topLeftCell="GR149" activePane="bottomRight" state="frozen"/>
      <selection pane="bottomRight" activeCell="HE166" sqref="HE166"/>
      <pageMargins left="0.7" right="0.7" top="0.75" bottom="0.75" header="0.3" footer="0.3"/>
      <pageSetup paperSize="9" orientation="portrait" r:id="rId29"/>
      <autoFilter ref="A9:D180">
        <filterColumn colId="2">
          <customFilters>
            <customFilter operator="notEqual" val=" "/>
          </customFilters>
        </filterColumn>
      </autoFilter>
    </customSheetView>
    <customSheetView guid="{BD7B78EF-30C4-45E5-81E0-4657ED2D6ECC}" scale="90" filter="1" showAutoFilter="1" hiddenColumns="1">
      <pane xSplit="5" ySplit="9" topLeftCell="N10" activePane="bottomRight" state="frozen"/>
      <selection pane="bottomRight" activeCell="N11" sqref="N11"/>
      <pageMargins left="0.7" right="0.7" top="0.75" bottom="0.75" header="0.3" footer="0.3"/>
      <pageSetup paperSize="9" orientation="portrait" r:id="rId30"/>
      <autoFilter ref="A9:D224">
        <filterColumn colId="2">
          <customFilters>
            <customFilter operator="notEqual" val=" "/>
          </customFilters>
        </filterColumn>
      </autoFilter>
    </customSheetView>
    <customSheetView guid="{D7472A55-53F6-4F75-9BD0-118390EEEE61}" scale="70" filter="1" showAutoFilter="1" hiddenColumns="1">
      <pane xSplit="5" ySplit="9" topLeftCell="F10" activePane="bottomRight" state="frozen"/>
      <selection pane="bottomRight" activeCell="A62" sqref="A62:XFD62"/>
      <pageMargins left="0.7" right="0.7" top="0.75" bottom="0.75" header="0.3" footer="0.3"/>
      <pageSetup paperSize="9" orientation="portrait" r:id="rId31"/>
      <autoFilter ref="A9:D224">
        <filterColumn colId="2">
          <customFilters>
            <customFilter operator="notEqual" val=" "/>
          </customFilters>
        </filterColumn>
      </autoFilter>
    </customSheetView>
    <customSheetView guid="{2886425B-FDB9-4377-9EA8-C029DC51F951}" scale="70" filter="1" showAutoFilter="1" hiddenColumns="1">
      <pane xSplit="5" ySplit="9" topLeftCell="AG148" activePane="bottomRight" state="frozen"/>
      <selection pane="bottomRight" activeCell="CJ210" sqref="CJ210"/>
      <pageMargins left="0.7" right="0.7" top="0.75" bottom="0.75" header="0.3" footer="0.3"/>
      <pageSetup paperSize="9" orientation="portrait" r:id="rId32"/>
      <autoFilter ref="A9:D224">
        <filterColumn colId="2">
          <customFilters>
            <customFilter operator="notEqual" val=" "/>
          </customFilters>
        </filterColumn>
      </autoFilter>
    </customSheetView>
    <customSheetView guid="{EC21DF5B-E5BE-4E3D-99FF-D14A3AECB1FB}" scale="70" filter="1" showAutoFilter="1" hiddenColumns="1">
      <pane xSplit="5" ySplit="9" topLeftCell="AW105" activePane="bottomRight" state="frozen"/>
      <selection pane="bottomRight" activeCell="BG175" sqref="BG175"/>
      <pageMargins left="0.7" right="0.7" top="0.75" bottom="0.75" header="0.3" footer="0.3"/>
      <pageSetup paperSize="9" orientation="portrait" r:id="rId33"/>
      <autoFilter ref="A9:D224">
        <filterColumn colId="2">
          <customFilters>
            <customFilter operator="notEqual" val=" "/>
          </customFilters>
        </filterColumn>
      </autoFilter>
    </customSheetView>
    <customSheetView guid="{CE09DF15-FC71-45DB-A715-5E342A1E9DF6}" scale="70" filter="1" showAutoFilter="1" hiddenColumns="1">
      <pane xSplit="5" ySplit="9" topLeftCell="AW105" activePane="bottomRight" state="frozen"/>
      <selection pane="bottomRight" activeCell="B194" sqref="B194"/>
      <pageMargins left="0.7" right="0.7" top="0.75" bottom="0.75" header="0.3" footer="0.3"/>
      <pageSetup paperSize="9" orientation="portrait" r:id="rId34"/>
      <autoFilter ref="A9:D224">
        <filterColumn colId="2">
          <customFilters>
            <customFilter operator="notEqual" val=" "/>
          </customFilters>
        </filterColumn>
      </autoFilter>
    </customSheetView>
    <customSheetView guid="{AE54AF70-AD6D-48EF-9A8E-16C4FF58B875}" scale="70" filter="1" showAutoFilter="1" hiddenColumns="1">
      <pane xSplit="5" ySplit="9" topLeftCell="AW151" activePane="bottomRight" state="frozen"/>
      <selection pane="bottomRight" activeCell="B194" sqref="B194"/>
      <pageMargins left="0.7" right="0.7" top="0.75" bottom="0.75" header="0.3" footer="0.3"/>
      <pageSetup paperSize="9" orientation="portrait" r:id="rId35"/>
      <autoFilter ref="A9:D224">
        <filterColumn colId="2">
          <customFilters>
            <customFilter operator="notEqual" val=" "/>
          </customFilters>
        </filterColumn>
      </autoFilter>
    </customSheetView>
  </customSheetViews>
  <mergeCells count="21">
    <mergeCell ref="CZ7:DL7"/>
    <mergeCell ref="DN7:DZ7"/>
    <mergeCell ref="F7:R7"/>
    <mergeCell ref="T7:AF7"/>
    <mergeCell ref="AH7:AT7"/>
    <mergeCell ref="D1:D5"/>
    <mergeCell ref="A7:D7"/>
    <mergeCell ref="E1:IW5"/>
    <mergeCell ref="GT7:HF7"/>
    <mergeCell ref="HH7:HT7"/>
    <mergeCell ref="HV7:IH7"/>
    <mergeCell ref="IJ7:IV7"/>
    <mergeCell ref="EB7:EN7"/>
    <mergeCell ref="EP7:FB7"/>
    <mergeCell ref="FD7:FP7"/>
    <mergeCell ref="FR7:GD7"/>
    <mergeCell ref="GF7:GR7"/>
    <mergeCell ref="AV7:BH7"/>
    <mergeCell ref="BJ7:BV7"/>
    <mergeCell ref="BX7:CJ7"/>
    <mergeCell ref="CL7:CX7"/>
  </mergeCells>
  <conditionalFormatting sqref="IG17:IG47 IU17:IU47 HS17:HS47 HE17:HE47 GQ17:GQ47 GC17:GC47 FO17:FO47 FA17:FA47 EM17:EM47 DK17:DK47 CW17:CW47 BU17:BU47 BG17:BG47 AS17:AS47 AE17:AE47 DY17:DY47 CI17:CI47 Q17:Q47 IU50:IU79 HE50:HE79 GQ50:GQ79 IG50:IG79 HS50:HS79 FO50:FO79 FA50:FA79 EM50:EM79 GC50:GC79 DK50:DK79 CW50:CW79 CI50:CI79 DY50:DY79 Q50:Q79 BU50:BU79 BG50:BG79 AS50:AS79 AE50:AE79 Q114:Q143 Q193:Q207 IU210:IU224 IG210:IG224 HS210:HS224 HE210:HE224 GQ210:GQ224 GC210:GC224 FO210:FO224 FA210:FA224 EM210:EM224 DY210:DY224 DK210:DK224 CW210:CW224 CI210:CI224 BU210:BU224 BG210:BG224 Q210:Q224 AE210:AE224 AS210:AS224 AE193:AE207 AS193:AS207 BG193:BG207 BU193:BU207 CI193:CI207 CW193:CW207 DK193:DK207 DY193:DY207 EM193:EM207 FA193:FA207 FO193:FO207 GC193:GC207 GQ193:GQ207 HE193:HE207 HS193:HS207 IG193:IG207 IU193:IU207 Q146:Q190 AE114:AE143 BU114:BU143 BG114:BG143 AS114:AS143 CI114:CI143 CW114:CW143 DK114:DK143 DY114:DY143 EM114:EM143 FA114:FA143 FO114:FO143 GC114:GC143 GQ114:GQ143 HE114:HE143 HS114:HS143 IG114:IG143 IU114:IU143 AE146:AE190 AS146:AS190 BG146:BG190 BU146:BU190 CI146:CI190 IG146:IG190 IU146:IU190 HS146:HS190 GQ146:GQ190 HE146:HE190 GC146:GC190 CW146:CW190 EM146:EM190 FA146:FA190 FO146:FO190 DK146:DK190 DY146:DY190">
    <cfRule type="cellIs" dxfId="85" priority="64" stopIfTrue="1" operator="greaterThan">
      <formula>0</formula>
    </cfRule>
    <cfRule type="cellIs" dxfId="84" priority="65" stopIfTrue="1" operator="equal">
      <formula>0</formula>
    </cfRule>
    <cfRule type="cellIs" dxfId="83" priority="66" stopIfTrue="1" operator="lessThan">
      <formula>0</formula>
    </cfRule>
  </conditionalFormatting>
  <conditionalFormatting sqref="IG10 IU10 HS10 HE10 GQ10 GC10 FO10 FA10 EM10 DK10 CW10 BU10 BG10 AS10 AE10 DY10 CI10 Q10">
    <cfRule type="cellIs" dxfId="82" priority="7" stopIfTrue="1" operator="greaterThan">
      <formula>0</formula>
    </cfRule>
    <cfRule type="cellIs" dxfId="81" priority="8" stopIfTrue="1" operator="equal">
      <formula>0</formula>
    </cfRule>
    <cfRule type="cellIs" dxfId="80" priority="9" stopIfTrue="1" operator="lessThan">
      <formula>0</formula>
    </cfRule>
  </conditionalFormatting>
  <conditionalFormatting sqref="IG11:IG13 IU11:IU13 HS11:HS13 HE11:HE13 GQ11:GQ13 GC11:GC13 FO11:FO13 FA11:FA13 EM11:EM13 DK11:DK13 CW11:CW13 BU11:BU13 BG11:BG13 AS11:AS13 AE11:AE13 DY11:DY13 CI11:CI13 Q11:Q13">
    <cfRule type="cellIs" dxfId="79" priority="4" stopIfTrue="1" operator="greaterThan">
      <formula>0</formula>
    </cfRule>
    <cfRule type="cellIs" dxfId="78" priority="5" stopIfTrue="1" operator="equal">
      <formula>0</formula>
    </cfRule>
    <cfRule type="cellIs" dxfId="77" priority="6" stopIfTrue="1" operator="lessThan">
      <formula>0</formula>
    </cfRule>
  </conditionalFormatting>
  <conditionalFormatting sqref="Q82:Q111 AE82:AE111 BU82:BU111 BG82:BG111 AS82:AS111 CI82:CI111 CW82:CW111 DK82:DK111 DY82:DY111 EM82:EM111 FA82:FA111 FO82:FO111 GC82:GC111 GQ82:GQ111 HE82:HE111 HS82:HS111 IG82:IG111 IU82:IU111">
    <cfRule type="cellIs" dxfId="76" priority="1" stopIfTrue="1" operator="greaterThan">
      <formula>0</formula>
    </cfRule>
    <cfRule type="cellIs" dxfId="75" priority="2" stopIfTrue="1" operator="equal">
      <formula>0</formula>
    </cfRule>
    <cfRule type="cellIs" dxfId="74" priority="3" stopIfTrue="1" operator="lessThan">
      <formula>0</formula>
    </cfRule>
  </conditionalFormatting>
  <pageMargins left="0.7" right="0.7" top="0.75" bottom="0.75" header="0.3" footer="0.3"/>
  <pageSetup paperSize="9" orientation="portrait" r:id="rId36"/>
  <drawing r:id="rId3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3" filterMode="1"/>
  <dimension ref="A1:CS617"/>
  <sheetViews>
    <sheetView topLeftCell="C1" zoomScaleNormal="100" workbookViewId="0">
      <pane xSplit="2" ySplit="10" topLeftCell="E153" activePane="bottomRight" state="frozen"/>
      <selection activeCell="C1" sqref="C1"/>
      <selection pane="topRight" activeCell="E1" sqref="E1"/>
      <selection pane="bottomLeft" activeCell="C11" sqref="C11"/>
      <selection pane="bottomRight" activeCell="S61" sqref="S61"/>
    </sheetView>
  </sheetViews>
  <sheetFormatPr defaultRowHeight="11.25" x14ac:dyDescent="0.2"/>
  <cols>
    <col min="1" max="1" width="2.7109375" style="1" bestFit="1" customWidth="1"/>
    <col min="2" max="2" width="7.28515625" style="1" bestFit="1" customWidth="1"/>
    <col min="3" max="3" width="14" style="1" bestFit="1" customWidth="1"/>
    <col min="4" max="4" width="15.28515625" style="1" customWidth="1"/>
    <col min="5" max="5" width="5" style="3" bestFit="1" customWidth="1"/>
    <col min="6" max="16" width="4" style="1" customWidth="1"/>
    <col min="17" max="17" width="5.5703125" style="3" bestFit="1" customWidth="1"/>
    <col min="18" max="18" width="6" style="1" customWidth="1"/>
    <col min="19" max="19" width="4" style="1" customWidth="1"/>
    <col min="20" max="20" width="1.28515625" style="1" customWidth="1"/>
    <col min="21" max="32" width="4" style="1" customWidth="1"/>
    <col min="33" max="33" width="5.85546875" style="1" customWidth="1"/>
    <col min="34" max="34" width="1.28515625" style="1" customWidth="1"/>
    <col min="35" max="35" width="4.140625" style="1" customWidth="1"/>
    <col min="36" max="40" width="4" style="1" customWidth="1"/>
    <col min="41" max="41" width="4.85546875" style="1" customWidth="1"/>
    <col min="42" max="42" width="1.28515625" style="1" customWidth="1"/>
    <col min="43" max="97" width="9.140625" style="83"/>
    <col min="98" max="16384" width="9.140625" style="1"/>
  </cols>
  <sheetData>
    <row r="1" spans="1:42" ht="12" thickBot="1" x14ac:dyDescent="0.25">
      <c r="A1" s="7"/>
      <c r="B1" s="7"/>
      <c r="C1" s="252"/>
      <c r="D1" s="252"/>
      <c r="E1" s="253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3"/>
      <c r="R1" s="252"/>
      <c r="S1" s="252"/>
      <c r="T1" s="252"/>
      <c r="U1" s="252"/>
      <c r="V1" s="252"/>
      <c r="W1" s="252"/>
      <c r="X1" s="252"/>
      <c r="Y1" s="252"/>
      <c r="Z1" s="252"/>
      <c r="AA1" s="252"/>
      <c r="AB1" s="252"/>
      <c r="AC1" s="252"/>
      <c r="AD1" s="252"/>
      <c r="AE1" s="252"/>
      <c r="AF1" s="252"/>
      <c r="AG1" s="252"/>
      <c r="AH1" s="252"/>
      <c r="AI1" s="252"/>
      <c r="AJ1" s="252"/>
      <c r="AK1" s="252"/>
      <c r="AL1" s="252"/>
      <c r="AM1" s="252"/>
      <c r="AN1" s="252"/>
      <c r="AO1" s="252"/>
      <c r="AP1" s="7"/>
    </row>
    <row r="2" spans="1:42" x14ac:dyDescent="0.2">
      <c r="C2" s="139"/>
      <c r="D2" s="139"/>
      <c r="E2" s="1344" t="s">
        <v>164</v>
      </c>
      <c r="F2" s="1345"/>
      <c r="G2" s="1345"/>
      <c r="H2" s="1345"/>
      <c r="I2" s="1345"/>
      <c r="J2" s="1345"/>
      <c r="K2" s="1345"/>
      <c r="L2" s="1345"/>
      <c r="M2" s="1345"/>
      <c r="N2" s="1345"/>
      <c r="O2" s="1345"/>
      <c r="P2" s="1345"/>
      <c r="Q2" s="1345"/>
      <c r="R2" s="1345"/>
      <c r="S2" s="1346"/>
      <c r="T2" s="253"/>
      <c r="U2" s="1344" t="s">
        <v>167</v>
      </c>
      <c r="V2" s="1345"/>
      <c r="W2" s="1345"/>
      <c r="X2" s="1345"/>
      <c r="Y2" s="1345"/>
      <c r="Z2" s="1345"/>
      <c r="AA2" s="1345"/>
      <c r="AB2" s="1345"/>
      <c r="AC2" s="1345"/>
      <c r="AD2" s="1345"/>
      <c r="AE2" s="1345"/>
      <c r="AF2" s="1345"/>
      <c r="AG2" s="1346"/>
      <c r="AH2" s="253"/>
      <c r="AI2" s="1344" t="s">
        <v>181</v>
      </c>
      <c r="AJ2" s="1345"/>
      <c r="AK2" s="1345"/>
      <c r="AL2" s="1345"/>
      <c r="AM2" s="1345"/>
      <c r="AN2" s="1345"/>
      <c r="AO2" s="1346"/>
      <c r="AP2" s="7"/>
    </row>
    <row r="3" spans="1:42" ht="12" thickBot="1" x14ac:dyDescent="0.25">
      <c r="C3" s="139"/>
      <c r="D3" s="139"/>
      <c r="E3" s="1347"/>
      <c r="F3" s="1348"/>
      <c r="G3" s="1348"/>
      <c r="H3" s="1348"/>
      <c r="I3" s="1348"/>
      <c r="J3" s="1348"/>
      <c r="K3" s="1348"/>
      <c r="L3" s="1348"/>
      <c r="M3" s="1348"/>
      <c r="N3" s="1348"/>
      <c r="O3" s="1348"/>
      <c r="P3" s="1348"/>
      <c r="Q3" s="1348"/>
      <c r="R3" s="1348"/>
      <c r="S3" s="1349"/>
      <c r="T3" s="253"/>
      <c r="U3" s="1347"/>
      <c r="V3" s="1348"/>
      <c r="W3" s="1348"/>
      <c r="X3" s="1348"/>
      <c r="Y3" s="1348"/>
      <c r="Z3" s="1348"/>
      <c r="AA3" s="1348"/>
      <c r="AB3" s="1348"/>
      <c r="AC3" s="1348"/>
      <c r="AD3" s="1348"/>
      <c r="AE3" s="1348"/>
      <c r="AF3" s="1348"/>
      <c r="AG3" s="1349"/>
      <c r="AH3" s="253"/>
      <c r="AI3" s="1347"/>
      <c r="AJ3" s="1348"/>
      <c r="AK3" s="1348"/>
      <c r="AL3" s="1348"/>
      <c r="AM3" s="1348"/>
      <c r="AN3" s="1348"/>
      <c r="AO3" s="1349"/>
      <c r="AP3" s="7"/>
    </row>
    <row r="4" spans="1:42" ht="11.25" customHeight="1" x14ac:dyDescent="0.2">
      <c r="C4" s="139"/>
      <c r="D4" s="139"/>
      <c r="E4" s="1336" t="s">
        <v>160</v>
      </c>
      <c r="F4" s="1336" t="s">
        <v>111</v>
      </c>
      <c r="G4" s="1336" t="s">
        <v>112</v>
      </c>
      <c r="H4" s="1336" t="s">
        <v>113</v>
      </c>
      <c r="I4" s="1336" t="s">
        <v>114</v>
      </c>
      <c r="J4" s="1336" t="s">
        <v>115</v>
      </c>
      <c r="K4" s="1336" t="s">
        <v>116</v>
      </c>
      <c r="L4" s="1336" t="s">
        <v>117</v>
      </c>
      <c r="M4" s="1336" t="s">
        <v>118</v>
      </c>
      <c r="N4" s="1336" t="s">
        <v>119</v>
      </c>
      <c r="O4" s="1336" t="s">
        <v>120</v>
      </c>
      <c r="P4" s="1336" t="s">
        <v>121</v>
      </c>
      <c r="Q4" s="1340" t="s">
        <v>161</v>
      </c>
      <c r="R4" s="1340" t="s">
        <v>162</v>
      </c>
      <c r="S4" s="1340" t="s">
        <v>163</v>
      </c>
      <c r="T4" s="254"/>
      <c r="U4" s="1336" t="s">
        <v>160</v>
      </c>
      <c r="V4" s="1336" t="s">
        <v>111</v>
      </c>
      <c r="W4" s="1336" t="s">
        <v>112</v>
      </c>
      <c r="X4" s="1336" t="s">
        <v>113</v>
      </c>
      <c r="Y4" s="1336" t="s">
        <v>114</v>
      </c>
      <c r="Z4" s="1336" t="s">
        <v>115</v>
      </c>
      <c r="AA4" s="1336" t="s">
        <v>116</v>
      </c>
      <c r="AB4" s="1336" t="s">
        <v>117</v>
      </c>
      <c r="AC4" s="1336" t="s">
        <v>118</v>
      </c>
      <c r="AD4" s="1336" t="s">
        <v>119</v>
      </c>
      <c r="AE4" s="1336" t="s">
        <v>120</v>
      </c>
      <c r="AF4" s="1336" t="s">
        <v>121</v>
      </c>
      <c r="AG4" s="1338" t="s">
        <v>165</v>
      </c>
      <c r="AH4" s="255"/>
      <c r="AI4" s="1342" t="s">
        <v>168</v>
      </c>
      <c r="AJ4" s="1342" t="s">
        <v>169</v>
      </c>
      <c r="AK4" s="1342" t="s">
        <v>170</v>
      </c>
      <c r="AL4" s="1342" t="s">
        <v>171</v>
      </c>
      <c r="AM4" s="1342" t="s">
        <v>172</v>
      </c>
      <c r="AN4" s="1342" t="s">
        <v>173</v>
      </c>
      <c r="AO4" s="1350" t="s">
        <v>174</v>
      </c>
      <c r="AP4" s="7"/>
    </row>
    <row r="5" spans="1:42" x14ac:dyDescent="0.2">
      <c r="C5" s="139"/>
      <c r="D5" s="139"/>
      <c r="E5" s="1337"/>
      <c r="F5" s="1337"/>
      <c r="G5" s="1337"/>
      <c r="H5" s="1337"/>
      <c r="I5" s="1337"/>
      <c r="J5" s="1337"/>
      <c r="K5" s="1337"/>
      <c r="L5" s="1337"/>
      <c r="M5" s="1337"/>
      <c r="N5" s="1337"/>
      <c r="O5" s="1337"/>
      <c r="P5" s="1337"/>
      <c r="Q5" s="1341"/>
      <c r="R5" s="1341"/>
      <c r="S5" s="1341"/>
      <c r="T5" s="254"/>
      <c r="U5" s="1337"/>
      <c r="V5" s="1337"/>
      <c r="W5" s="1337"/>
      <c r="X5" s="1337"/>
      <c r="Y5" s="1337"/>
      <c r="Z5" s="1337"/>
      <c r="AA5" s="1337"/>
      <c r="AB5" s="1337"/>
      <c r="AC5" s="1337"/>
      <c r="AD5" s="1337"/>
      <c r="AE5" s="1337"/>
      <c r="AF5" s="1337"/>
      <c r="AG5" s="1339"/>
      <c r="AH5" s="255"/>
      <c r="AI5" s="1343"/>
      <c r="AJ5" s="1343"/>
      <c r="AK5" s="1343"/>
      <c r="AL5" s="1343"/>
      <c r="AM5" s="1343"/>
      <c r="AN5" s="1343"/>
      <c r="AO5" s="1351"/>
      <c r="AP5" s="7"/>
    </row>
    <row r="6" spans="1:42" x14ac:dyDescent="0.2">
      <c r="C6" s="139"/>
      <c r="D6" s="139"/>
      <c r="E6" s="1337"/>
      <c r="F6" s="1337"/>
      <c r="G6" s="1337"/>
      <c r="H6" s="1337"/>
      <c r="I6" s="1337"/>
      <c r="J6" s="1337"/>
      <c r="K6" s="1337"/>
      <c r="L6" s="1337"/>
      <c r="M6" s="1337"/>
      <c r="N6" s="1337"/>
      <c r="O6" s="1337"/>
      <c r="P6" s="1337"/>
      <c r="Q6" s="1341"/>
      <c r="R6" s="1341"/>
      <c r="S6" s="1341"/>
      <c r="T6" s="254"/>
      <c r="U6" s="1337"/>
      <c r="V6" s="1337"/>
      <c r="W6" s="1337"/>
      <c r="X6" s="1337"/>
      <c r="Y6" s="1337"/>
      <c r="Z6" s="1337"/>
      <c r="AA6" s="1337"/>
      <c r="AB6" s="1337"/>
      <c r="AC6" s="1337"/>
      <c r="AD6" s="1337"/>
      <c r="AE6" s="1337"/>
      <c r="AF6" s="1337"/>
      <c r="AG6" s="1339"/>
      <c r="AH6" s="255"/>
      <c r="AI6" s="1343"/>
      <c r="AJ6" s="1343"/>
      <c r="AK6" s="1343"/>
      <c r="AL6" s="1343"/>
      <c r="AM6" s="1343"/>
      <c r="AN6" s="1343"/>
      <c r="AO6" s="1351"/>
      <c r="AP6" s="7"/>
    </row>
    <row r="7" spans="1:42" x14ac:dyDescent="0.2">
      <c r="C7" s="139"/>
      <c r="D7" s="139"/>
      <c r="E7" s="1337"/>
      <c r="F7" s="1337"/>
      <c r="G7" s="1337"/>
      <c r="H7" s="1337"/>
      <c r="I7" s="1337"/>
      <c r="J7" s="1337"/>
      <c r="K7" s="1337"/>
      <c r="L7" s="1337"/>
      <c r="M7" s="1337"/>
      <c r="N7" s="1337"/>
      <c r="O7" s="1337"/>
      <c r="P7" s="1337"/>
      <c r="Q7" s="1341"/>
      <c r="R7" s="1341"/>
      <c r="S7" s="1341"/>
      <c r="T7" s="254"/>
      <c r="U7" s="1337"/>
      <c r="V7" s="1337"/>
      <c r="W7" s="1337"/>
      <c r="X7" s="1337"/>
      <c r="Y7" s="1337"/>
      <c r="Z7" s="1337"/>
      <c r="AA7" s="1337"/>
      <c r="AB7" s="1337"/>
      <c r="AC7" s="1337"/>
      <c r="AD7" s="1337"/>
      <c r="AE7" s="1337"/>
      <c r="AF7" s="1337"/>
      <c r="AG7" s="1339"/>
      <c r="AH7" s="255"/>
      <c r="AI7" s="1343"/>
      <c r="AJ7" s="1343"/>
      <c r="AK7" s="1343"/>
      <c r="AL7" s="1343"/>
      <c r="AM7" s="1343"/>
      <c r="AN7" s="1343"/>
      <c r="AO7" s="1351"/>
      <c r="AP7" s="7"/>
    </row>
    <row r="8" spans="1:42" x14ac:dyDescent="0.2">
      <c r="C8" s="139"/>
      <c r="D8" s="139"/>
      <c r="E8" s="1337"/>
      <c r="F8" s="1337"/>
      <c r="G8" s="1337"/>
      <c r="H8" s="1337"/>
      <c r="I8" s="1337"/>
      <c r="J8" s="1337"/>
      <c r="K8" s="1337"/>
      <c r="L8" s="1337"/>
      <c r="M8" s="1337"/>
      <c r="N8" s="1337"/>
      <c r="O8" s="1337"/>
      <c r="P8" s="1337"/>
      <c r="Q8" s="1341"/>
      <c r="R8" s="1341"/>
      <c r="S8" s="1341"/>
      <c r="T8" s="254"/>
      <c r="U8" s="1337"/>
      <c r="V8" s="1337"/>
      <c r="W8" s="1337"/>
      <c r="X8" s="1337"/>
      <c r="Y8" s="1337"/>
      <c r="Z8" s="1337"/>
      <c r="AA8" s="1337"/>
      <c r="AB8" s="1337"/>
      <c r="AC8" s="1337"/>
      <c r="AD8" s="1337"/>
      <c r="AE8" s="1337"/>
      <c r="AF8" s="1337"/>
      <c r="AG8" s="1339"/>
      <c r="AH8" s="255"/>
      <c r="AI8" s="1343"/>
      <c r="AJ8" s="1343"/>
      <c r="AK8" s="1343"/>
      <c r="AL8" s="1343"/>
      <c r="AM8" s="1343"/>
      <c r="AN8" s="1343"/>
      <c r="AO8" s="1351"/>
      <c r="AP8" s="7"/>
    </row>
    <row r="9" spans="1:42" x14ac:dyDescent="0.2">
      <c r="C9" s="139"/>
      <c r="D9" s="139"/>
      <c r="E9" s="1337"/>
      <c r="F9" s="1337"/>
      <c r="G9" s="1337"/>
      <c r="H9" s="1337"/>
      <c r="I9" s="1337"/>
      <c r="J9" s="1337"/>
      <c r="K9" s="1337"/>
      <c r="L9" s="1337"/>
      <c r="M9" s="1337"/>
      <c r="N9" s="1337"/>
      <c r="O9" s="1337"/>
      <c r="P9" s="1337"/>
      <c r="Q9" s="1341"/>
      <c r="R9" s="1341"/>
      <c r="S9" s="1341"/>
      <c r="T9" s="254"/>
      <c r="U9" s="1337"/>
      <c r="V9" s="1337"/>
      <c r="W9" s="1337"/>
      <c r="X9" s="1337"/>
      <c r="Y9" s="1337"/>
      <c r="Z9" s="1337"/>
      <c r="AA9" s="1337"/>
      <c r="AB9" s="1337"/>
      <c r="AC9" s="1337"/>
      <c r="AD9" s="1337"/>
      <c r="AE9" s="1337"/>
      <c r="AF9" s="1337"/>
      <c r="AG9" s="1339"/>
      <c r="AH9" s="255"/>
      <c r="AI9" s="1343"/>
      <c r="AJ9" s="1343"/>
      <c r="AK9" s="1343"/>
      <c r="AL9" s="1343"/>
      <c r="AM9" s="1343"/>
      <c r="AN9" s="1343"/>
      <c r="AO9" s="1351"/>
      <c r="AP9" s="7"/>
    </row>
    <row r="10" spans="1:42" ht="12" thickBot="1" x14ac:dyDescent="0.25">
      <c r="C10" s="1334" t="s">
        <v>374</v>
      </c>
      <c r="D10" s="1335"/>
      <c r="E10" s="1337"/>
      <c r="F10" s="1337"/>
      <c r="G10" s="1337"/>
      <c r="H10" s="1337"/>
      <c r="I10" s="1337"/>
      <c r="J10" s="1337"/>
      <c r="K10" s="1337"/>
      <c r="L10" s="1337"/>
      <c r="M10" s="1337"/>
      <c r="N10" s="1337"/>
      <c r="O10" s="1337"/>
      <c r="P10" s="1337"/>
      <c r="Q10" s="1341"/>
      <c r="R10" s="1341"/>
      <c r="S10" s="1341"/>
      <c r="T10" s="254"/>
      <c r="U10" s="1337"/>
      <c r="V10" s="1337"/>
      <c r="W10" s="1337"/>
      <c r="X10" s="1337"/>
      <c r="Y10" s="1337"/>
      <c r="Z10" s="1337"/>
      <c r="AA10" s="1337"/>
      <c r="AB10" s="1337"/>
      <c r="AC10" s="1337"/>
      <c r="AD10" s="1337"/>
      <c r="AE10" s="1337"/>
      <c r="AF10" s="1337"/>
      <c r="AG10" s="1339"/>
      <c r="AH10" s="255"/>
      <c r="AI10" s="1343"/>
      <c r="AJ10" s="1343"/>
      <c r="AK10" s="1343"/>
      <c r="AL10" s="1343"/>
      <c r="AM10" s="1343"/>
      <c r="AN10" s="1343"/>
      <c r="AO10" s="1351"/>
      <c r="AP10" s="7"/>
    </row>
    <row r="11" spans="1:42" ht="13.5" thickBot="1" x14ac:dyDescent="0.25">
      <c r="C11" s="588" t="str">
        <f>IF(beosztás!C10=0,"",beosztás!C10)</f>
        <v>Shift supervisor</v>
      </c>
      <c r="D11" s="1173" t="s">
        <v>427</v>
      </c>
      <c r="E11" s="1211">
        <f>E12+E18+E51+E83+E115</f>
        <v>1296</v>
      </c>
      <c r="F11" s="1212">
        <f t="shared" ref="F11:Q11" si="0">F12+F18+F51+F83+F115</f>
        <v>450</v>
      </c>
      <c r="G11" s="1212">
        <f t="shared" si="0"/>
        <v>1420</v>
      </c>
      <c r="H11" s="1212">
        <f t="shared" si="0"/>
        <v>0</v>
      </c>
      <c r="I11" s="1212">
        <f t="shared" si="0"/>
        <v>0</v>
      </c>
      <c r="J11" s="1212">
        <f t="shared" si="0"/>
        <v>0</v>
      </c>
      <c r="K11" s="1212">
        <f t="shared" si="0"/>
        <v>0</v>
      </c>
      <c r="L11" s="1212">
        <f t="shared" si="0"/>
        <v>0</v>
      </c>
      <c r="M11" s="1212">
        <f t="shared" si="0"/>
        <v>0</v>
      </c>
      <c r="N11" s="1212">
        <f t="shared" si="0"/>
        <v>0</v>
      </c>
      <c r="O11" s="1212">
        <f t="shared" si="0"/>
        <v>0</v>
      </c>
      <c r="P11" s="1212">
        <f t="shared" si="0"/>
        <v>0</v>
      </c>
      <c r="Q11" s="1212">
        <f t="shared" si="0"/>
        <v>9088</v>
      </c>
      <c r="R11" s="1213">
        <f>(E11+F11+G11+H11+I11+J11+K11+L11+M11+N11+O11+P11)/Q11</f>
        <v>0.34837147887323944</v>
      </c>
      <c r="S11" s="593"/>
      <c r="T11" s="254"/>
      <c r="U11" s="591"/>
      <c r="V11" s="592"/>
      <c r="W11" s="592"/>
      <c r="X11" s="592"/>
      <c r="Y11" s="592"/>
      <c r="Z11" s="592"/>
      <c r="AA11" s="592"/>
      <c r="AB11" s="592"/>
      <c r="AC11" s="592"/>
      <c r="AD11" s="592"/>
      <c r="AE11" s="592"/>
      <c r="AF11" s="592"/>
      <c r="AG11" s="597"/>
      <c r="AH11" s="255"/>
      <c r="AI11" s="1332" t="s">
        <v>391</v>
      </c>
      <c r="AJ11" s="1332"/>
      <c r="AK11" s="1332"/>
      <c r="AL11" s="1332"/>
      <c r="AM11" s="1332"/>
      <c r="AN11" s="1333"/>
      <c r="AO11" s="599"/>
      <c r="AP11" s="7"/>
    </row>
    <row r="12" spans="1:42" ht="14.25" thickTop="1" thickBot="1" x14ac:dyDescent="0.25">
      <c r="C12" s="589" t="str">
        <f>IF(beosztás!C11=0,"",beosztás!C11)</f>
        <v>Név</v>
      </c>
      <c r="D12" s="590"/>
      <c r="E12" s="1172">
        <f>SUBTOTAL(9,E13:E16)</f>
        <v>112</v>
      </c>
      <c r="F12" s="1174">
        <f t="shared" ref="F12:Q12" si="1">SUBTOTAL(9,F13:F16)</f>
        <v>40</v>
      </c>
      <c r="G12" s="1174">
        <f t="shared" si="1"/>
        <v>112</v>
      </c>
      <c r="H12" s="1174">
        <f t="shared" si="1"/>
        <v>0</v>
      </c>
      <c r="I12" s="1174">
        <f t="shared" si="1"/>
        <v>0</v>
      </c>
      <c r="J12" s="1174">
        <f t="shared" si="1"/>
        <v>0</v>
      </c>
      <c r="K12" s="1174">
        <f t="shared" si="1"/>
        <v>0</v>
      </c>
      <c r="L12" s="1174">
        <f t="shared" si="1"/>
        <v>0</v>
      </c>
      <c r="M12" s="1174">
        <f t="shared" si="1"/>
        <v>0</v>
      </c>
      <c r="N12" s="1174">
        <f t="shared" si="1"/>
        <v>0</v>
      </c>
      <c r="O12" s="1174">
        <f t="shared" si="1"/>
        <v>0</v>
      </c>
      <c r="P12" s="1174">
        <f t="shared" si="1"/>
        <v>0</v>
      </c>
      <c r="Q12" s="1174">
        <f t="shared" si="1"/>
        <v>872</v>
      </c>
      <c r="R12" s="1207">
        <f>SUBTOTAL(9,R13:R16)/Q12</f>
        <v>0.30275229357798167</v>
      </c>
      <c r="S12" s="596"/>
      <c r="T12" s="254"/>
      <c r="U12" s="594"/>
      <c r="V12" s="595"/>
      <c r="W12" s="595"/>
      <c r="X12" s="595"/>
      <c r="Y12" s="595"/>
      <c r="Z12" s="595"/>
      <c r="AA12" s="595"/>
      <c r="AB12" s="595"/>
      <c r="AC12" s="595"/>
      <c r="AD12" s="595"/>
      <c r="AE12" s="595"/>
      <c r="AF12" s="595"/>
      <c r="AG12" s="598"/>
      <c r="AH12" s="255"/>
      <c r="AI12" s="920">
        <f>alapadatok!AU18</f>
        <v>72</v>
      </c>
      <c r="AJ12" s="920">
        <f>alapadatok!AU19</f>
        <v>64</v>
      </c>
      <c r="AK12" s="920">
        <f>alapadatok!AU20</f>
        <v>72</v>
      </c>
      <c r="AL12" s="920">
        <f>alapadatok!AU21</f>
        <v>72</v>
      </c>
      <c r="AM12" s="920">
        <f>alapadatok!AU22</f>
        <v>72</v>
      </c>
      <c r="AN12" s="920">
        <f>alapadatok!AU23</f>
        <v>64</v>
      </c>
      <c r="AO12" s="921">
        <f>alapadatok!AU24</f>
        <v>250</v>
      </c>
      <c r="AP12" s="7"/>
    </row>
    <row r="13" spans="1:42" x14ac:dyDescent="0.2">
      <c r="C13" s="256" t="str">
        <f>IF(beosztás!C12=0,"",beosztás!C12)</f>
        <v>Faragó Norbert</v>
      </c>
      <c r="D13" s="257" t="str">
        <f>IF(beosztás!D12=0,"",beosztás!D12)</f>
        <v>Shift supervisor</v>
      </c>
      <c r="E13" s="982">
        <f>'havi összesítő'!R10</f>
        <v>48</v>
      </c>
      <c r="F13" s="983">
        <f>'havi összesítő'!AF10</f>
        <v>16</v>
      </c>
      <c r="G13" s="259">
        <f>'havi összesítő'!BH10</f>
        <v>28</v>
      </c>
      <c r="H13" s="259">
        <f>'havi összesítő'!BV10</f>
        <v>0</v>
      </c>
      <c r="I13" s="259">
        <f>'havi összesítő'!CX10</f>
        <v>0</v>
      </c>
      <c r="J13" s="259">
        <f>'havi összesítő'!DL10</f>
        <v>0</v>
      </c>
      <c r="K13" s="259">
        <f>'havi összesítő'!EN10</f>
        <v>0</v>
      </c>
      <c r="L13" s="259">
        <f>'havi összesítő'!FB10</f>
        <v>0</v>
      </c>
      <c r="M13" s="259">
        <f>'havi összesítő'!GD10</f>
        <v>0</v>
      </c>
      <c r="N13" s="259">
        <f>'havi összesítő'!GR10</f>
        <v>0</v>
      </c>
      <c r="O13" s="259">
        <f>'havi összesítő'!HT10</f>
        <v>0</v>
      </c>
      <c r="P13" s="259">
        <f>'havi összesítő'!IH10</f>
        <v>0</v>
      </c>
      <c r="Q13" s="746">
        <f>alapadatok!J128</f>
        <v>280</v>
      </c>
      <c r="R13" s="259">
        <f>SUM(E13:P13)</f>
        <v>92</v>
      </c>
      <c r="S13" s="260">
        <f>Q13-R13</f>
        <v>188</v>
      </c>
      <c r="T13" s="261"/>
      <c r="U13" s="258">
        <f>'havi összesítő'!N10/8</f>
        <v>0</v>
      </c>
      <c r="V13" s="259">
        <f>'havi összesítő'!AB10/8</f>
        <v>0</v>
      </c>
      <c r="W13" s="259">
        <f>'havi összesítő'!BD10/8</f>
        <v>0</v>
      </c>
      <c r="X13" s="259">
        <f>'havi összesítő'!BR10/8</f>
        <v>0</v>
      </c>
      <c r="Y13" s="259">
        <f>'havi összesítő'!CT10/8</f>
        <v>0</v>
      </c>
      <c r="Z13" s="259">
        <f>'havi összesítő'!DH10/8</f>
        <v>0</v>
      </c>
      <c r="AA13" s="259">
        <f>'havi összesítő'!EJ10/8</f>
        <v>0</v>
      </c>
      <c r="AB13" s="259">
        <f>'havi összesítő'!EX10/8</f>
        <v>0</v>
      </c>
      <c r="AC13" s="259">
        <f>'havi összesítő'!FZ10/8</f>
        <v>0</v>
      </c>
      <c r="AD13" s="259">
        <f>'havi összesítő'!GN10/8</f>
        <v>0</v>
      </c>
      <c r="AE13" s="259">
        <f>'havi összesítő'!HP10/8</f>
        <v>0</v>
      </c>
      <c r="AF13" s="259">
        <f>'havi összesítő'!ID10/8</f>
        <v>0</v>
      </c>
      <c r="AG13" s="260">
        <f>SUM(U13:AF13)</f>
        <v>0</v>
      </c>
      <c r="AH13" s="261"/>
      <c r="AI13" s="258">
        <f>IF('havi összesítő'!AS10&lt;0,0,'havi összesítő'!AS10)</f>
        <v>0</v>
      </c>
      <c r="AJ13" s="259">
        <f>IF('havi összesítő'!CI10&lt;0,0,'havi összesítő'!CI10)</f>
        <v>0</v>
      </c>
      <c r="AK13" s="259">
        <f>IF('havi összesítő'!DY10&lt;0,0,'havi összesítő'!DY10)</f>
        <v>0</v>
      </c>
      <c r="AL13" s="259">
        <f>IF('havi összesítő'!FO10&lt;0,0,'havi összesítő'!FO10)</f>
        <v>0</v>
      </c>
      <c r="AM13" s="259">
        <f>IF('havi összesítő'!HE10&lt;0,0,'havi összesítő'!HE10)</f>
        <v>0</v>
      </c>
      <c r="AN13" s="259">
        <f>IF('havi összesítő'!IU10&lt;0,0,'havi összesítő'!IU10)</f>
        <v>0</v>
      </c>
      <c r="AO13" s="260">
        <f>SUM(AI13:AN13)</f>
        <v>0</v>
      </c>
      <c r="AP13" s="7"/>
    </row>
    <row r="14" spans="1:42" x14ac:dyDescent="0.2">
      <c r="C14" s="262" t="str">
        <f>IF(beosztás!C13=0,"",beosztás!C13)</f>
        <v>Tunner Péter</v>
      </c>
      <c r="D14" s="263" t="str">
        <f>IF(beosztás!D13=0,"",beosztás!D13)</f>
        <v>Shift supervisor</v>
      </c>
      <c r="E14" s="982">
        <f>'havi összesítő'!R11</f>
        <v>24</v>
      </c>
      <c r="F14" s="984">
        <f>'havi összesítő'!AF11</f>
        <v>4</v>
      </c>
      <c r="G14" s="265">
        <f>'havi összesítő'!BH11</f>
        <v>24</v>
      </c>
      <c r="H14" s="265">
        <f>'havi összesítő'!BV11</f>
        <v>0</v>
      </c>
      <c r="I14" s="265">
        <f>'havi összesítő'!CX11</f>
        <v>0</v>
      </c>
      <c r="J14" s="265">
        <f>'havi összesítő'!DL11</f>
        <v>0</v>
      </c>
      <c r="K14" s="265">
        <f>'havi összesítő'!EN11</f>
        <v>0</v>
      </c>
      <c r="L14" s="265">
        <f>'havi összesítő'!FB11</f>
        <v>0</v>
      </c>
      <c r="M14" s="265">
        <f>'havi összesítő'!GD11</f>
        <v>0</v>
      </c>
      <c r="N14" s="265">
        <f>'havi összesítő'!GR11</f>
        <v>0</v>
      </c>
      <c r="O14" s="265">
        <f>'havi összesítő'!HT11</f>
        <v>0</v>
      </c>
      <c r="P14" s="265">
        <f>'havi összesítő'!IH11</f>
        <v>0</v>
      </c>
      <c r="Q14" s="746">
        <f>alapadatok!J129</f>
        <v>200</v>
      </c>
      <c r="R14" s="265">
        <f t="shared" ref="R14:R16" si="2">SUM(E14:P14)</f>
        <v>52</v>
      </c>
      <c r="S14" s="266">
        <f t="shared" ref="S14:S16" si="3">Q14-R14</f>
        <v>148</v>
      </c>
      <c r="T14" s="261"/>
      <c r="U14" s="264">
        <f>'havi összesítő'!N11/8</f>
        <v>0</v>
      </c>
      <c r="V14" s="265">
        <f>'havi összesítő'!AB11/8</f>
        <v>0</v>
      </c>
      <c r="W14" s="265">
        <f>'havi összesítő'!BD11/8</f>
        <v>0</v>
      </c>
      <c r="X14" s="259">
        <f>'havi összesítő'!BR11/8</f>
        <v>0</v>
      </c>
      <c r="Y14" s="265">
        <f>'havi összesítő'!CT11/8</f>
        <v>0</v>
      </c>
      <c r="Z14" s="265">
        <f>'havi összesítő'!DH11/8</f>
        <v>0</v>
      </c>
      <c r="AA14" s="265">
        <f>'havi összesítő'!EJ11/8</f>
        <v>0</v>
      </c>
      <c r="AB14" s="265">
        <f>'havi összesítő'!EX11/8</f>
        <v>0</v>
      </c>
      <c r="AC14" s="265">
        <f>'havi összesítő'!FZ11/8</f>
        <v>0</v>
      </c>
      <c r="AD14" s="265">
        <f>'havi összesítő'!GN11/8</f>
        <v>0</v>
      </c>
      <c r="AE14" s="265">
        <f>'havi összesítő'!HP11/8</f>
        <v>0</v>
      </c>
      <c r="AF14" s="265">
        <f>'havi összesítő'!ID11/8</f>
        <v>0</v>
      </c>
      <c r="AG14" s="266">
        <f t="shared" ref="AG14:AG16" si="4">SUM(U14:AF14)</f>
        <v>0</v>
      </c>
      <c r="AH14" s="261"/>
      <c r="AI14" s="258">
        <f>IF('havi összesítő'!AS11&lt;0,0,'havi összesítő'!AS11)</f>
        <v>0</v>
      </c>
      <c r="AJ14" s="259">
        <f>IF('havi összesítő'!CI11&lt;0,0,'havi összesítő'!CI11)</f>
        <v>0</v>
      </c>
      <c r="AK14" s="259">
        <f>IF('havi összesítő'!DY11&lt;0,0,'havi összesítő'!DY11)</f>
        <v>0</v>
      </c>
      <c r="AL14" s="259">
        <f>IF('havi összesítő'!FO11&lt;0,0,'havi összesítő'!FO11)</f>
        <v>0</v>
      </c>
      <c r="AM14" s="259">
        <f>IF('havi összesítő'!HE11&lt;0,0,'havi összesítő'!HE11)</f>
        <v>0</v>
      </c>
      <c r="AN14" s="259">
        <f>IF('havi összesítő'!IU11&lt;0,0,'havi összesítő'!IU11)</f>
        <v>0</v>
      </c>
      <c r="AO14" s="260">
        <f t="shared" ref="AO14:AO16" si="5">SUM(AI14:AN14)</f>
        <v>0</v>
      </c>
      <c r="AP14" s="7"/>
    </row>
    <row r="15" spans="1:42" x14ac:dyDescent="0.2">
      <c r="C15" s="262" t="str">
        <f>IF(beosztás!C14=0,"",beosztás!C14)</f>
        <v>Nagy Ferenc1</v>
      </c>
      <c r="D15" s="263" t="str">
        <f>IF(beosztás!D14=0,"",beosztás!D14)</f>
        <v>Shift supervisor</v>
      </c>
      <c r="E15" s="982">
        <f>'havi összesítő'!R12</f>
        <v>32</v>
      </c>
      <c r="F15" s="984">
        <f>'havi összesítő'!AF12</f>
        <v>12</v>
      </c>
      <c r="G15" s="265">
        <f>'havi összesítő'!BH12</f>
        <v>44</v>
      </c>
      <c r="H15" s="265">
        <f>'havi összesítő'!BV12</f>
        <v>0</v>
      </c>
      <c r="I15" s="265">
        <f>'havi összesítő'!CX12</f>
        <v>0</v>
      </c>
      <c r="J15" s="265">
        <f>'havi összesítő'!DL12</f>
        <v>0</v>
      </c>
      <c r="K15" s="265">
        <f>'havi összesítő'!EN12</f>
        <v>0</v>
      </c>
      <c r="L15" s="265">
        <f>'havi összesítő'!FB12</f>
        <v>0</v>
      </c>
      <c r="M15" s="265">
        <f>'havi összesítő'!GD12</f>
        <v>0</v>
      </c>
      <c r="N15" s="265">
        <f>'havi összesítő'!GR12</f>
        <v>0</v>
      </c>
      <c r="O15" s="265">
        <f>'havi összesítő'!HT12</f>
        <v>0</v>
      </c>
      <c r="P15" s="265">
        <f>'havi összesítő'!IH12</f>
        <v>0</v>
      </c>
      <c r="Q15" s="746">
        <f>alapadatok!J130</f>
        <v>224</v>
      </c>
      <c r="R15" s="265">
        <f t="shared" si="2"/>
        <v>88</v>
      </c>
      <c r="S15" s="266">
        <f t="shared" si="3"/>
        <v>136</v>
      </c>
      <c r="T15" s="261"/>
      <c r="U15" s="264">
        <f>'havi összesítő'!N12/8</f>
        <v>0</v>
      </c>
      <c r="V15" s="265">
        <f>'havi összesítő'!AB12/8</f>
        <v>0</v>
      </c>
      <c r="W15" s="265">
        <f>'havi összesítő'!BD12/8</f>
        <v>0</v>
      </c>
      <c r="X15" s="259">
        <f>'havi összesítő'!BR12/8</f>
        <v>0</v>
      </c>
      <c r="Y15" s="265">
        <f>'havi összesítő'!CT12/8</f>
        <v>0</v>
      </c>
      <c r="Z15" s="265">
        <f>'havi összesítő'!DH12/8</f>
        <v>0</v>
      </c>
      <c r="AA15" s="265">
        <f>'havi összesítő'!EJ12/8</f>
        <v>0</v>
      </c>
      <c r="AB15" s="265">
        <f>'havi összesítő'!EX12/8</f>
        <v>0</v>
      </c>
      <c r="AC15" s="265">
        <f>'havi összesítő'!FZ12/8</f>
        <v>0</v>
      </c>
      <c r="AD15" s="265">
        <f>'havi összesítő'!GN12/8</f>
        <v>0</v>
      </c>
      <c r="AE15" s="265">
        <f>'havi összesítő'!HP12/8</f>
        <v>0</v>
      </c>
      <c r="AF15" s="265">
        <f>'havi összesítő'!ID12/8</f>
        <v>0</v>
      </c>
      <c r="AG15" s="266">
        <f t="shared" si="4"/>
        <v>0</v>
      </c>
      <c r="AH15" s="261"/>
      <c r="AI15" s="258">
        <f>IF('havi összesítő'!AS12&lt;0,0,'havi összesítő'!AS12)</f>
        <v>0</v>
      </c>
      <c r="AJ15" s="259">
        <f>IF('havi összesítő'!CI12&lt;0,0,'havi összesítő'!CI12)</f>
        <v>0</v>
      </c>
      <c r="AK15" s="259">
        <f>IF('havi összesítő'!DY12&lt;0,0,'havi összesítő'!DY12)</f>
        <v>0</v>
      </c>
      <c r="AL15" s="259">
        <f>IF('havi összesítő'!FO12&lt;0,0,'havi összesítő'!FO12)</f>
        <v>0</v>
      </c>
      <c r="AM15" s="259">
        <f>IF('havi összesítő'!HE12&lt;0,0,'havi összesítő'!HE12)</f>
        <v>0</v>
      </c>
      <c r="AN15" s="259">
        <f>IF('havi összesítő'!IU12&lt;0,0,'havi összesítő'!IU12)</f>
        <v>0</v>
      </c>
      <c r="AO15" s="260">
        <f t="shared" si="5"/>
        <v>0</v>
      </c>
      <c r="AP15" s="7"/>
    </row>
    <row r="16" spans="1:42" ht="12" thickBot="1" x14ac:dyDescent="0.25">
      <c r="C16" s="262" t="str">
        <f>IF(beosztás!C15=0,"",beosztás!C15)</f>
        <v>Ratzki Gergő</v>
      </c>
      <c r="D16" s="263" t="str">
        <f>IF(beosztás!D15=0,"",beosztás!D15)</f>
        <v>Shift supervisor</v>
      </c>
      <c r="E16" s="982">
        <f>'havi összesítő'!R13</f>
        <v>8</v>
      </c>
      <c r="F16" s="984">
        <f>'havi összesítő'!AF13</f>
        <v>8</v>
      </c>
      <c r="G16" s="265">
        <f>'havi összesítő'!BH13</f>
        <v>16</v>
      </c>
      <c r="H16" s="265">
        <f>'havi összesítő'!BV13</f>
        <v>0</v>
      </c>
      <c r="I16" s="265">
        <f>'havi összesítő'!CX13</f>
        <v>0</v>
      </c>
      <c r="J16" s="265">
        <f>'havi összesítő'!DL13</f>
        <v>0</v>
      </c>
      <c r="K16" s="265">
        <f>'havi összesítő'!EN13</f>
        <v>0</v>
      </c>
      <c r="L16" s="265">
        <f>'havi összesítő'!FB13</f>
        <v>0</v>
      </c>
      <c r="M16" s="265">
        <f>'havi összesítő'!GD13</f>
        <v>0</v>
      </c>
      <c r="N16" s="265">
        <f>'havi összesítő'!GR13</f>
        <v>0</v>
      </c>
      <c r="O16" s="265">
        <f>'havi összesítő'!HT13</f>
        <v>0</v>
      </c>
      <c r="P16" s="265">
        <f>'havi összesítő'!IH13</f>
        <v>0</v>
      </c>
      <c r="Q16" s="746">
        <f>alapadatok!J131</f>
        <v>168</v>
      </c>
      <c r="R16" s="265">
        <f t="shared" si="2"/>
        <v>32</v>
      </c>
      <c r="S16" s="266">
        <f t="shared" si="3"/>
        <v>136</v>
      </c>
      <c r="T16" s="261"/>
      <c r="U16" s="264">
        <f>'havi összesítő'!N13/8</f>
        <v>0</v>
      </c>
      <c r="V16" s="265">
        <f>'havi összesítő'!AB13/8</f>
        <v>0</v>
      </c>
      <c r="W16" s="265">
        <f>'havi összesítő'!BD13/8</f>
        <v>0</v>
      </c>
      <c r="X16" s="259">
        <f>'havi összesítő'!BR13/8</f>
        <v>0</v>
      </c>
      <c r="Y16" s="265">
        <f>'havi összesítő'!CT13/8</f>
        <v>0</v>
      </c>
      <c r="Z16" s="265">
        <f>'havi összesítő'!DH13/8</f>
        <v>0</v>
      </c>
      <c r="AA16" s="265">
        <f>'havi összesítő'!EJ13/8</f>
        <v>0</v>
      </c>
      <c r="AB16" s="265">
        <f>'havi összesítő'!EX13/8</f>
        <v>0</v>
      </c>
      <c r="AC16" s="265">
        <f>'havi összesítő'!FZ13/8</f>
        <v>0</v>
      </c>
      <c r="AD16" s="265">
        <f>'havi összesítő'!GN13/8</f>
        <v>0</v>
      </c>
      <c r="AE16" s="265">
        <f>'havi összesítő'!HP13/8</f>
        <v>0</v>
      </c>
      <c r="AF16" s="265">
        <f>'havi összesítő'!ID13/8</f>
        <v>0</v>
      </c>
      <c r="AG16" s="266">
        <f t="shared" si="4"/>
        <v>0</v>
      </c>
      <c r="AH16" s="261"/>
      <c r="AI16" s="258">
        <f>IF('havi összesítő'!AS13&lt;0,0,'havi összesítő'!AS13)</f>
        <v>0</v>
      </c>
      <c r="AJ16" s="259">
        <f>IF('havi összesítő'!CI13&lt;0,0,'havi összesítő'!CI13)</f>
        <v>2</v>
      </c>
      <c r="AK16" s="259">
        <f>IF('havi összesítő'!DY13&lt;0,0,'havi összesítő'!DY13)</f>
        <v>0</v>
      </c>
      <c r="AL16" s="259">
        <f>IF('havi összesítő'!FO13&lt;0,0,'havi összesítő'!FO13)</f>
        <v>0</v>
      </c>
      <c r="AM16" s="259">
        <f>IF('havi összesítő'!HE13&lt;0,0,'havi összesítő'!HE13)</f>
        <v>0</v>
      </c>
      <c r="AN16" s="259">
        <f>IF('havi összesítő'!IU13&lt;0,0,'havi összesítő'!IU13)</f>
        <v>0</v>
      </c>
      <c r="AO16" s="260">
        <f t="shared" si="5"/>
        <v>2</v>
      </c>
      <c r="AP16" s="7"/>
    </row>
    <row r="17" spans="1:42" ht="9" customHeight="1" thickBot="1" x14ac:dyDescent="0.25">
      <c r="A17" s="90" t="str">
        <f>IF(beosztás!A17=0,"",beosztás!A17)</f>
        <v/>
      </c>
      <c r="B17" s="91" t="str">
        <f>IF(beosztás!B17=0,"",beosztás!B17)</f>
        <v/>
      </c>
      <c r="C17" s="800" t="str">
        <f>IF(beosztás!C17=0,"",beosztás!C17)</f>
        <v>Green</v>
      </c>
      <c r="D17" s="801"/>
      <c r="E17" s="802"/>
      <c r="F17" s="803"/>
      <c r="G17" s="803"/>
      <c r="H17" s="803"/>
      <c r="I17" s="803"/>
      <c r="J17" s="803"/>
      <c r="K17" s="803"/>
      <c r="L17" s="803"/>
      <c r="M17" s="803"/>
      <c r="N17" s="803"/>
      <c r="O17" s="803"/>
      <c r="P17" s="803"/>
      <c r="Q17" s="804"/>
      <c r="R17" s="804"/>
      <c r="S17" s="805"/>
      <c r="T17" s="254"/>
      <c r="U17" s="802"/>
      <c r="V17" s="803"/>
      <c r="W17" s="803"/>
      <c r="X17" s="803"/>
      <c r="Y17" s="803"/>
      <c r="Z17" s="803"/>
      <c r="AA17" s="803"/>
      <c r="AB17" s="803"/>
      <c r="AC17" s="803"/>
      <c r="AD17" s="803"/>
      <c r="AE17" s="803"/>
      <c r="AF17" s="803"/>
      <c r="AG17" s="811"/>
      <c r="AH17" s="255"/>
      <c r="AI17" s="813"/>
      <c r="AJ17" s="814"/>
      <c r="AK17" s="814"/>
      <c r="AL17" s="814"/>
      <c r="AM17" s="814"/>
      <c r="AN17" s="814"/>
      <c r="AO17" s="815"/>
      <c r="AP17" s="7"/>
    </row>
    <row r="18" spans="1:42" ht="12" thickBot="1" x14ac:dyDescent="0.25">
      <c r="A18" s="92" t="str">
        <f>IF(beosztás!A18=0,"",beosztás!A18)</f>
        <v/>
      </c>
      <c r="B18" s="93" t="str">
        <f>IF(beosztás!B18=0,"",beosztás!B18)</f>
        <v>Dolg. Kód</v>
      </c>
      <c r="C18" s="806" t="str">
        <f>IF(beosztás!C18=0,"",beosztás!C18)</f>
        <v>Név</v>
      </c>
      <c r="D18" s="807"/>
      <c r="E18" s="1175">
        <f>SUBTOTAL(9,E19:E49)</f>
        <v>456</v>
      </c>
      <c r="F18" s="1176">
        <f t="shared" ref="F18:Q18" si="6">SUBTOTAL(9,F19:F49)</f>
        <v>236</v>
      </c>
      <c r="G18" s="1176">
        <f t="shared" si="6"/>
        <v>424</v>
      </c>
      <c r="H18" s="1176">
        <f t="shared" si="6"/>
        <v>0</v>
      </c>
      <c r="I18" s="1176">
        <f t="shared" si="6"/>
        <v>0</v>
      </c>
      <c r="J18" s="1176">
        <f t="shared" si="6"/>
        <v>0</v>
      </c>
      <c r="K18" s="1176">
        <f t="shared" si="6"/>
        <v>0</v>
      </c>
      <c r="L18" s="1176">
        <f t="shared" si="6"/>
        <v>0</v>
      </c>
      <c r="M18" s="1176">
        <f t="shared" si="6"/>
        <v>0</v>
      </c>
      <c r="N18" s="1176">
        <f t="shared" si="6"/>
        <v>0</v>
      </c>
      <c r="O18" s="1176">
        <f t="shared" si="6"/>
        <v>0</v>
      </c>
      <c r="P18" s="1176">
        <f t="shared" si="6"/>
        <v>0</v>
      </c>
      <c r="Q18" s="1176">
        <f t="shared" si="6"/>
        <v>3592</v>
      </c>
      <c r="R18" s="1208">
        <f>SUBTOTAL(9,R19:R49)/Q18</f>
        <v>0.3106904231625835</v>
      </c>
      <c r="S18" s="810"/>
      <c r="T18" s="254"/>
      <c r="U18" s="808"/>
      <c r="V18" s="809"/>
      <c r="W18" s="809"/>
      <c r="X18" s="809"/>
      <c r="Y18" s="809"/>
      <c r="Z18" s="809"/>
      <c r="AA18" s="809"/>
      <c r="AB18" s="809"/>
      <c r="AC18" s="809"/>
      <c r="AD18" s="809"/>
      <c r="AE18" s="809"/>
      <c r="AF18" s="809"/>
      <c r="AG18" s="812"/>
      <c r="AH18" s="255"/>
      <c r="AI18" s="816"/>
      <c r="AJ18" s="817"/>
      <c r="AK18" s="817"/>
      <c r="AL18" s="817"/>
      <c r="AM18" s="817"/>
      <c r="AN18" s="817"/>
      <c r="AO18" s="818"/>
      <c r="AP18" s="7"/>
    </row>
    <row r="19" spans="1:42" x14ac:dyDescent="0.2">
      <c r="A19" s="94">
        <f>IF(beosztás!A19=0,"",beosztás!A19)</f>
        <v>1</v>
      </c>
      <c r="B19" s="95">
        <f>IF(beosztás!B19=0,"",beosztás!B19)</f>
        <v>228</v>
      </c>
      <c r="C19" s="256" t="str">
        <f>IF(beosztás!C19=0,"",beosztás!C19)</f>
        <v>Erdős István</v>
      </c>
      <c r="D19" s="257" t="str">
        <f>IF(beosztás!D19=0,"",beosztás!D19)</f>
        <v>Coil</v>
      </c>
      <c r="E19" s="985">
        <f>'havi összesítő'!R17</f>
        <v>24</v>
      </c>
      <c r="F19" s="983">
        <f>'havi összesítő'!AF17</f>
        <v>8</v>
      </c>
      <c r="G19" s="259">
        <f>'havi összesítő'!BH17</f>
        <v>32</v>
      </c>
      <c r="H19" s="259">
        <f>'havi összesítő'!BV17</f>
        <v>0</v>
      </c>
      <c r="I19" s="259">
        <f>'havi összesítő'!CX17</f>
        <v>0</v>
      </c>
      <c r="J19" s="259">
        <f>'havi összesítő'!DL17</f>
        <v>0</v>
      </c>
      <c r="K19" s="259">
        <f>'havi összesítő'!EN17</f>
        <v>0</v>
      </c>
      <c r="L19" s="259">
        <f>'havi összesítő'!FB17</f>
        <v>0</v>
      </c>
      <c r="M19" s="259">
        <f>'havi összesítő'!GD17</f>
        <v>0</v>
      </c>
      <c r="N19" s="259">
        <f>'havi összesítő'!GR17</f>
        <v>0</v>
      </c>
      <c r="O19" s="259">
        <f>'havi összesítő'!HT17</f>
        <v>0</v>
      </c>
      <c r="P19" s="259">
        <f>'havi összesítő'!IH17</f>
        <v>0</v>
      </c>
      <c r="Q19" s="746">
        <f>alapadatok!J3</f>
        <v>160</v>
      </c>
      <c r="R19" s="259">
        <f>SUM(E19:P19)</f>
        <v>64</v>
      </c>
      <c r="S19" s="260">
        <f>Q19-R19</f>
        <v>96</v>
      </c>
      <c r="T19" s="261"/>
      <c r="U19" s="258">
        <f>'havi összesítő'!N17/8</f>
        <v>0</v>
      </c>
      <c r="V19" s="259">
        <f>'havi összesítő'!AB17/8</f>
        <v>0</v>
      </c>
      <c r="W19" s="259">
        <f>'havi összesítő'!BD17/8</f>
        <v>0</v>
      </c>
      <c r="X19" s="259">
        <f>'havi összesítő'!BR17/8</f>
        <v>0</v>
      </c>
      <c r="Y19" s="259">
        <f>'havi összesítő'!CT17/8</f>
        <v>0</v>
      </c>
      <c r="Z19" s="259">
        <f>'havi összesítő'!DH17/8</f>
        <v>0</v>
      </c>
      <c r="AA19" s="259">
        <f>'havi összesítő'!EJ17/8</f>
        <v>0</v>
      </c>
      <c r="AB19" s="259">
        <f>'havi összesítő'!EX17/8</f>
        <v>0</v>
      </c>
      <c r="AC19" s="259">
        <f>'havi összesítő'!FZ17/8</f>
        <v>0</v>
      </c>
      <c r="AD19" s="259">
        <f>'havi összesítő'!GN17/8</f>
        <v>0</v>
      </c>
      <c r="AE19" s="259">
        <f>'havi összesítő'!HP17/8</f>
        <v>0</v>
      </c>
      <c r="AF19" s="259">
        <f>'havi összesítő'!ID17/8</f>
        <v>0</v>
      </c>
      <c r="AG19" s="260">
        <f>SUM(U19:AF19)</f>
        <v>0</v>
      </c>
      <c r="AH19" s="261"/>
      <c r="AI19" s="258">
        <f>IF('havi összesítő'!AS17&lt;0,0,'havi összesítő'!AS17)</f>
        <v>0</v>
      </c>
      <c r="AJ19" s="259">
        <f>IF('havi összesítő'!CI17&lt;0,0,'havi összesítő'!CI17)</f>
        <v>0</v>
      </c>
      <c r="AK19" s="259">
        <f>IF('havi összesítő'!DY17&lt;0,0,'havi összesítő'!DY17)</f>
        <v>0</v>
      </c>
      <c r="AL19" s="259">
        <f>IF('havi összesítő'!FO17&lt;0,0,'havi összesítő'!FO17)</f>
        <v>0</v>
      </c>
      <c r="AM19" s="259">
        <f>IF('havi összesítő'!HE17&lt;0,0,'havi összesítő'!HE17)</f>
        <v>0</v>
      </c>
      <c r="AN19" s="259">
        <f>IF('havi összesítő'!IU17&lt;0,0,'havi összesítő'!IU17)</f>
        <v>0</v>
      </c>
      <c r="AO19" s="260">
        <f>SUM(AI19:AN19)</f>
        <v>0</v>
      </c>
      <c r="AP19" s="7"/>
    </row>
    <row r="20" spans="1:42" hidden="1" x14ac:dyDescent="0.2">
      <c r="A20" s="96">
        <f>IF(beosztás!A20=0,"",beosztás!A20)</f>
        <v>2</v>
      </c>
      <c r="B20" s="97" t="str">
        <f>IF(beosztás!B20=0,"",beosztás!B20)</f>
        <v/>
      </c>
      <c r="C20" s="262" t="str">
        <f>IF(beosztás!C20=0,"",beosztás!C20)</f>
        <v/>
      </c>
      <c r="D20" s="263" t="str">
        <f>IF(beosztás!D20=0,"",beosztás!D20)</f>
        <v/>
      </c>
      <c r="E20" s="982">
        <f>'havi összesítő'!R18</f>
        <v>0</v>
      </c>
      <c r="F20" s="984">
        <f>'havi összesítő'!AF18</f>
        <v>0</v>
      </c>
      <c r="G20" s="265">
        <f>'havi összesítő'!BH18</f>
        <v>12</v>
      </c>
      <c r="H20" s="265">
        <f>'havi összesítő'!BV18</f>
        <v>0</v>
      </c>
      <c r="I20" s="265">
        <f>'havi összesítő'!CX18</f>
        <v>0</v>
      </c>
      <c r="J20" s="265">
        <f>'havi összesítő'!DL18</f>
        <v>0</v>
      </c>
      <c r="K20" s="265">
        <f>'havi összesítő'!EN18</f>
        <v>0</v>
      </c>
      <c r="L20" s="265">
        <f>'havi összesítő'!FB18</f>
        <v>0</v>
      </c>
      <c r="M20" s="265">
        <f>'havi összesítő'!GD18</f>
        <v>0</v>
      </c>
      <c r="N20" s="265">
        <f>'havi összesítő'!GR18</f>
        <v>0</v>
      </c>
      <c r="O20" s="265">
        <f>'havi összesítő'!HT18</f>
        <v>0</v>
      </c>
      <c r="P20" s="265">
        <f>'havi összesítő'!IH18</f>
        <v>0</v>
      </c>
      <c r="Q20" s="747">
        <f>alapadatok!J4</f>
        <v>0</v>
      </c>
      <c r="R20" s="265">
        <f t="shared" ref="R20:R52" si="7">SUM(E20:P20)</f>
        <v>12</v>
      </c>
      <c r="S20" s="266">
        <f t="shared" ref="S20:S81" si="8">Q20-R20</f>
        <v>-12</v>
      </c>
      <c r="T20" s="261"/>
      <c r="U20" s="264">
        <f>'havi összesítő'!N18/8</f>
        <v>0</v>
      </c>
      <c r="V20" s="265">
        <f>'havi összesítő'!AB18/8</f>
        <v>0</v>
      </c>
      <c r="W20" s="265">
        <f>'havi összesítő'!BD18/8</f>
        <v>0</v>
      </c>
      <c r="X20" s="259">
        <f>'havi összesítő'!BR18/8</f>
        <v>0</v>
      </c>
      <c r="Y20" s="265">
        <f>'havi összesítő'!CT18/8</f>
        <v>0</v>
      </c>
      <c r="Z20" s="265">
        <f>'havi összesítő'!DH18/8</f>
        <v>0</v>
      </c>
      <c r="AA20" s="265">
        <f>'havi összesítő'!EJ18/8</f>
        <v>0</v>
      </c>
      <c r="AB20" s="265">
        <f>'havi összesítő'!EX18/8</f>
        <v>0</v>
      </c>
      <c r="AC20" s="265">
        <f>'havi összesítő'!FZ18/8</f>
        <v>0</v>
      </c>
      <c r="AD20" s="265">
        <f>'havi összesítő'!GN18/8</f>
        <v>0</v>
      </c>
      <c r="AE20" s="265">
        <f>'havi összesítő'!HP18/8</f>
        <v>0</v>
      </c>
      <c r="AF20" s="265">
        <f>'havi összesítő'!ID18/8</f>
        <v>0</v>
      </c>
      <c r="AG20" s="266">
        <f t="shared" ref="AG20:AG81" si="9">SUM(U20:AF20)</f>
        <v>0</v>
      </c>
      <c r="AH20" s="261"/>
      <c r="AI20" s="258">
        <f>IF('havi összesítő'!AS18&lt;0,0,'havi összesítő'!AS18)</f>
        <v>0</v>
      </c>
      <c r="AJ20" s="259">
        <f>IF('havi összesítő'!CI18&lt;0,0,'havi összesítő'!CI18)</f>
        <v>12</v>
      </c>
      <c r="AK20" s="259">
        <f>IF('havi összesítő'!DY18&lt;0,0,'havi összesítő'!DY18)</f>
        <v>0</v>
      </c>
      <c r="AL20" s="259">
        <f>IF('havi összesítő'!FO18&lt;0,0,'havi összesítő'!FO18)</f>
        <v>0</v>
      </c>
      <c r="AM20" s="259">
        <f>IF('havi összesítő'!HE18&lt;0,0,'havi összesítő'!HE18)</f>
        <v>0</v>
      </c>
      <c r="AN20" s="259">
        <f>IF('havi összesítő'!IU18&lt;0,0,'havi összesítő'!IU18)</f>
        <v>0</v>
      </c>
      <c r="AO20" s="260">
        <f t="shared" ref="AO20:AO81" si="10">SUM(AI20:AN20)</f>
        <v>12</v>
      </c>
      <c r="AP20" s="7"/>
    </row>
    <row r="21" spans="1:42" x14ac:dyDescent="0.2">
      <c r="A21" s="96">
        <f>IF(beosztás!A21=0,"",beosztás!A21)</f>
        <v>3</v>
      </c>
      <c r="B21" s="97">
        <f>IF(beosztás!B21=0,"",beosztás!B21)</f>
        <v>109</v>
      </c>
      <c r="C21" s="262" t="str">
        <f>IF(beosztás!C21=0,"",beosztás!C21)</f>
        <v>Kaldenecker István</v>
      </c>
      <c r="D21" s="263" t="str">
        <f>IF(beosztás!D21=0,"",beosztás!D21)</f>
        <v>Stacker</v>
      </c>
      <c r="E21" s="982">
        <f>'havi összesítő'!R19</f>
        <v>24</v>
      </c>
      <c r="F21" s="984">
        <f>'havi összesítő'!AF19</f>
        <v>8</v>
      </c>
      <c r="G21" s="265">
        <f>'havi összesítő'!BH19</f>
        <v>20</v>
      </c>
      <c r="H21" s="265">
        <f>'havi összesítő'!BV19</f>
        <v>0</v>
      </c>
      <c r="I21" s="265">
        <f>'havi összesítő'!CX19</f>
        <v>0</v>
      </c>
      <c r="J21" s="265">
        <f>'havi összesítő'!DL19</f>
        <v>0</v>
      </c>
      <c r="K21" s="265">
        <f>'havi összesítő'!EN19</f>
        <v>0</v>
      </c>
      <c r="L21" s="265">
        <f>'havi összesítő'!FB19</f>
        <v>0</v>
      </c>
      <c r="M21" s="265">
        <f>'havi összesítő'!GD19</f>
        <v>0</v>
      </c>
      <c r="N21" s="265">
        <f>'havi összesítő'!GR19</f>
        <v>0</v>
      </c>
      <c r="O21" s="265">
        <f>'havi összesítő'!HT19</f>
        <v>0</v>
      </c>
      <c r="P21" s="265">
        <f>'havi összesítő'!IH19</f>
        <v>0</v>
      </c>
      <c r="Q21" s="747">
        <f>alapadatok!J5</f>
        <v>240</v>
      </c>
      <c r="R21" s="265">
        <f t="shared" si="7"/>
        <v>52</v>
      </c>
      <c r="S21" s="266">
        <f t="shared" si="8"/>
        <v>188</v>
      </c>
      <c r="T21" s="261"/>
      <c r="U21" s="264">
        <f>'havi összesítő'!N19/8</f>
        <v>0</v>
      </c>
      <c r="V21" s="265">
        <f>'havi összesítő'!AB19/8</f>
        <v>0</v>
      </c>
      <c r="W21" s="265">
        <f>'havi összesítő'!BD19/8</f>
        <v>0</v>
      </c>
      <c r="X21" s="259">
        <f>'havi összesítő'!BR19/8</f>
        <v>0</v>
      </c>
      <c r="Y21" s="265">
        <f>'havi összesítő'!CT19/8</f>
        <v>0</v>
      </c>
      <c r="Z21" s="265">
        <f>'havi összesítő'!DH19/8</f>
        <v>0</v>
      </c>
      <c r="AA21" s="265">
        <f>'havi összesítő'!EJ19/8</f>
        <v>0</v>
      </c>
      <c r="AB21" s="265">
        <f>'havi összesítő'!EX19/8</f>
        <v>0</v>
      </c>
      <c r="AC21" s="265">
        <f>'havi összesítő'!FZ19/8</f>
        <v>0</v>
      </c>
      <c r="AD21" s="265">
        <f>'havi összesítő'!GN19/8</f>
        <v>0</v>
      </c>
      <c r="AE21" s="265">
        <f>'havi összesítő'!HP19/8</f>
        <v>0</v>
      </c>
      <c r="AF21" s="265">
        <f>'havi összesítő'!ID19/8</f>
        <v>0</v>
      </c>
      <c r="AG21" s="266">
        <f t="shared" si="9"/>
        <v>0</v>
      </c>
      <c r="AH21" s="261"/>
      <c r="AI21" s="258">
        <f>IF('havi összesítő'!AS19&lt;0,0,'havi összesítő'!AS19)</f>
        <v>0</v>
      </c>
      <c r="AJ21" s="259">
        <f>IF('havi összesítő'!CI19&lt;0,0,'havi összesítő'!CI19)</f>
        <v>0</v>
      </c>
      <c r="AK21" s="259">
        <f>IF('havi összesítő'!DY19&lt;0,0,'havi összesítő'!DY19)</f>
        <v>0</v>
      </c>
      <c r="AL21" s="259">
        <f>IF('havi összesítő'!FO19&lt;0,0,'havi összesítő'!FO19)</f>
        <v>0</v>
      </c>
      <c r="AM21" s="259">
        <f>IF('havi összesítő'!HE19&lt;0,0,'havi összesítő'!HE19)</f>
        <v>0</v>
      </c>
      <c r="AN21" s="259">
        <f>IF('havi összesítő'!IU19&lt;0,0,'havi összesítő'!IU19)</f>
        <v>0</v>
      </c>
      <c r="AO21" s="260">
        <f t="shared" si="10"/>
        <v>0</v>
      </c>
      <c r="AP21" s="7"/>
    </row>
    <row r="22" spans="1:42" hidden="1" x14ac:dyDescent="0.2">
      <c r="A22" s="96">
        <f>IF(beosztás!A22=0,"",beosztás!A22)</f>
        <v>4</v>
      </c>
      <c r="B22" s="97" t="str">
        <f>IF(beosztás!B22=0,"",beosztás!B22)</f>
        <v/>
      </c>
      <c r="C22" s="262" t="str">
        <f>IF(beosztás!C22=0,"",beosztás!C22)</f>
        <v/>
      </c>
      <c r="D22" s="263" t="str">
        <f>IF(beosztás!D22=0,"",beosztás!D22)</f>
        <v/>
      </c>
      <c r="E22" s="982">
        <f>'havi összesítő'!R20</f>
        <v>0</v>
      </c>
      <c r="F22" s="984">
        <f>'havi összesítő'!AF20</f>
        <v>0</v>
      </c>
      <c r="G22" s="265">
        <f>'havi összesítő'!BH20</f>
        <v>8</v>
      </c>
      <c r="H22" s="265">
        <f>'havi összesítő'!BV20</f>
        <v>0</v>
      </c>
      <c r="I22" s="265">
        <f>'havi összesítő'!CX20</f>
        <v>0</v>
      </c>
      <c r="J22" s="265">
        <f>'havi összesítő'!DL20</f>
        <v>0</v>
      </c>
      <c r="K22" s="265">
        <f>'havi összesítő'!EN20</f>
        <v>0</v>
      </c>
      <c r="L22" s="265">
        <f>'havi összesítő'!FB20</f>
        <v>0</v>
      </c>
      <c r="M22" s="265">
        <f>'havi összesítő'!GD20</f>
        <v>0</v>
      </c>
      <c r="N22" s="265">
        <f>'havi összesítő'!GR20</f>
        <v>0</v>
      </c>
      <c r="O22" s="265">
        <f>'havi összesítő'!HT20</f>
        <v>0</v>
      </c>
      <c r="P22" s="265">
        <f>'havi összesítő'!IH20</f>
        <v>0</v>
      </c>
      <c r="Q22" s="747">
        <f>alapadatok!J6</f>
        <v>0</v>
      </c>
      <c r="R22" s="265">
        <f t="shared" si="7"/>
        <v>8</v>
      </c>
      <c r="S22" s="266">
        <f t="shared" si="8"/>
        <v>-8</v>
      </c>
      <c r="T22" s="261"/>
      <c r="U22" s="264">
        <f>'havi összesítő'!N20/8</f>
        <v>0</v>
      </c>
      <c r="V22" s="265">
        <f>'havi összesítő'!AB20/8</f>
        <v>0</v>
      </c>
      <c r="W22" s="265">
        <f>'havi összesítő'!BD20/8</f>
        <v>0</v>
      </c>
      <c r="X22" s="259">
        <f>'havi összesítő'!BR20/8</f>
        <v>0</v>
      </c>
      <c r="Y22" s="265">
        <f>'havi összesítő'!CT20/8</f>
        <v>0</v>
      </c>
      <c r="Z22" s="265">
        <f>'havi összesítő'!DH20/8</f>
        <v>0</v>
      </c>
      <c r="AA22" s="265">
        <f>'havi összesítő'!EJ20/8</f>
        <v>0</v>
      </c>
      <c r="AB22" s="265">
        <f>'havi összesítő'!EX20/8</f>
        <v>0</v>
      </c>
      <c r="AC22" s="265">
        <f>'havi összesítő'!FZ20/8</f>
        <v>0</v>
      </c>
      <c r="AD22" s="265">
        <f>'havi összesítő'!GN20/8</f>
        <v>0</v>
      </c>
      <c r="AE22" s="265">
        <f>'havi összesítő'!HP20/8</f>
        <v>0</v>
      </c>
      <c r="AF22" s="265">
        <f>'havi összesítő'!ID20/8</f>
        <v>0</v>
      </c>
      <c r="AG22" s="266">
        <f t="shared" si="9"/>
        <v>0</v>
      </c>
      <c r="AH22" s="261"/>
      <c r="AI22" s="258">
        <f>IF('havi összesítő'!AS20&lt;0,0,'havi összesítő'!AS20)</f>
        <v>0</v>
      </c>
      <c r="AJ22" s="259">
        <f>IF('havi összesítő'!CI20&lt;0,0,'havi összesítő'!CI20)</f>
        <v>8</v>
      </c>
      <c r="AK22" s="259">
        <f>IF('havi összesítő'!DY20&lt;0,0,'havi összesítő'!DY20)</f>
        <v>0</v>
      </c>
      <c r="AL22" s="259">
        <f>IF('havi összesítő'!FO20&lt;0,0,'havi összesítő'!FO20)</f>
        <v>0</v>
      </c>
      <c r="AM22" s="259">
        <f>IF('havi összesítő'!HE20&lt;0,0,'havi összesítő'!HE20)</f>
        <v>0</v>
      </c>
      <c r="AN22" s="259">
        <f>IF('havi összesítő'!IU20&lt;0,0,'havi összesítő'!IU20)</f>
        <v>0</v>
      </c>
      <c r="AO22" s="260">
        <f t="shared" si="10"/>
        <v>8</v>
      </c>
      <c r="AP22" s="7"/>
    </row>
    <row r="23" spans="1:42" x14ac:dyDescent="0.2">
      <c r="A23" s="96">
        <f>IF(beosztás!A23=0,"",beosztás!A23)</f>
        <v>5</v>
      </c>
      <c r="B23" s="97">
        <f>IF(beosztás!B23=0,"",beosztás!B23)</f>
        <v>121</v>
      </c>
      <c r="C23" s="262" t="str">
        <f>IF(beosztás!C23=0,"",beosztás!C23)</f>
        <v>Nagy Ferenc 2</v>
      </c>
      <c r="D23" s="263" t="str">
        <f>IF(beosztás!D23=0,"",beosztás!D23)</f>
        <v>Packaging coordinator</v>
      </c>
      <c r="E23" s="982">
        <f>'havi összesítő'!R21</f>
        <v>24</v>
      </c>
      <c r="F23" s="984">
        <f>'havi összesítő'!AF21</f>
        <v>26</v>
      </c>
      <c r="G23" s="265">
        <f>'havi összesítő'!BH21</f>
        <v>32</v>
      </c>
      <c r="H23" s="265">
        <f>'havi összesítő'!BV21</f>
        <v>0</v>
      </c>
      <c r="I23" s="265">
        <f>'havi összesítő'!CX21</f>
        <v>0</v>
      </c>
      <c r="J23" s="265">
        <f>'havi összesítő'!DL21</f>
        <v>0</v>
      </c>
      <c r="K23" s="265">
        <f>'havi összesítő'!EN21</f>
        <v>0</v>
      </c>
      <c r="L23" s="265">
        <f>'havi összesítő'!FB21</f>
        <v>0</v>
      </c>
      <c r="M23" s="265">
        <f>'havi összesítő'!GD21</f>
        <v>0</v>
      </c>
      <c r="N23" s="265">
        <f>'havi összesítő'!GR21</f>
        <v>0</v>
      </c>
      <c r="O23" s="265">
        <f>'havi összesítő'!HT21</f>
        <v>0</v>
      </c>
      <c r="P23" s="265">
        <f>'havi összesítő'!IH21</f>
        <v>0</v>
      </c>
      <c r="Q23" s="747">
        <f>alapadatok!J7</f>
        <v>200</v>
      </c>
      <c r="R23" s="265">
        <f t="shared" si="7"/>
        <v>82</v>
      </c>
      <c r="S23" s="266">
        <f t="shared" si="8"/>
        <v>118</v>
      </c>
      <c r="T23" s="261"/>
      <c r="U23" s="264">
        <f>'havi összesítő'!N21/8</f>
        <v>0</v>
      </c>
      <c r="V23" s="265">
        <f>'havi összesítő'!AB21/8</f>
        <v>0</v>
      </c>
      <c r="W23" s="265">
        <f>'havi összesítő'!BD21/8</f>
        <v>0</v>
      </c>
      <c r="X23" s="259">
        <f>'havi összesítő'!BR21/8</f>
        <v>0</v>
      </c>
      <c r="Y23" s="265">
        <f>'havi összesítő'!CT21/8</f>
        <v>0</v>
      </c>
      <c r="Z23" s="265">
        <f>'havi összesítő'!DH21/8</f>
        <v>0</v>
      </c>
      <c r="AA23" s="265">
        <f>'havi összesítő'!EJ21/8</f>
        <v>0</v>
      </c>
      <c r="AB23" s="265">
        <f>'havi összesítő'!EX21/8</f>
        <v>0</v>
      </c>
      <c r="AC23" s="265">
        <f>'havi összesítő'!FZ21/8</f>
        <v>0</v>
      </c>
      <c r="AD23" s="265">
        <f>'havi összesítő'!GN21/8</f>
        <v>0</v>
      </c>
      <c r="AE23" s="265">
        <f>'havi összesítő'!HP21/8</f>
        <v>0</v>
      </c>
      <c r="AF23" s="265">
        <f>'havi összesítő'!ID21/8</f>
        <v>0</v>
      </c>
      <c r="AG23" s="266">
        <f t="shared" si="9"/>
        <v>0</v>
      </c>
      <c r="AH23" s="261"/>
      <c r="AI23" s="258">
        <f>IF('havi összesítő'!AS21&lt;0,0,'havi összesítő'!AS21)</f>
        <v>0</v>
      </c>
      <c r="AJ23" s="259">
        <f>IF('havi összesítő'!CI21&lt;0,0,'havi összesítő'!CI21)</f>
        <v>0</v>
      </c>
      <c r="AK23" s="259">
        <f>IF('havi összesítő'!DY21&lt;0,0,'havi összesítő'!DY21)</f>
        <v>0</v>
      </c>
      <c r="AL23" s="259">
        <f>IF('havi összesítő'!FO21&lt;0,0,'havi összesítő'!FO21)</f>
        <v>0</v>
      </c>
      <c r="AM23" s="259">
        <f>IF('havi összesítő'!HE21&lt;0,0,'havi összesítő'!HE21)</f>
        <v>0</v>
      </c>
      <c r="AN23" s="259">
        <f>IF('havi összesítő'!IU21&lt;0,0,'havi összesítő'!IU21)</f>
        <v>0</v>
      </c>
      <c r="AO23" s="260">
        <f t="shared" si="10"/>
        <v>0</v>
      </c>
      <c r="AP23" s="7"/>
    </row>
    <row r="24" spans="1:42" x14ac:dyDescent="0.2">
      <c r="A24" s="96">
        <f>IF(beosztás!A24=0,"",beosztás!A24)</f>
        <v>6</v>
      </c>
      <c r="B24" s="97">
        <f>IF(beosztás!B24=0,"",beosztás!B24)</f>
        <v>205</v>
      </c>
      <c r="C24" s="262" t="str">
        <f>IF(beosztás!C24=0,"",beosztás!C24)</f>
        <v>Rakita János</v>
      </c>
      <c r="D24" s="263" t="str">
        <f>IF(beosztás!D24=0,"",beosztás!D24)</f>
        <v>End controller</v>
      </c>
      <c r="E24" s="982">
        <f>'havi összesítő'!R22</f>
        <v>24</v>
      </c>
      <c r="F24" s="984">
        <f>'havi összesítő'!AF22</f>
        <v>0</v>
      </c>
      <c r="G24" s="265">
        <f>'havi összesítő'!BH22</f>
        <v>32</v>
      </c>
      <c r="H24" s="265">
        <f>'havi összesítő'!BV22</f>
        <v>0</v>
      </c>
      <c r="I24" s="265">
        <f>'havi összesítő'!CX22</f>
        <v>0</v>
      </c>
      <c r="J24" s="265">
        <f>'havi összesítő'!DL22</f>
        <v>0</v>
      </c>
      <c r="K24" s="265">
        <f>'havi összesítő'!EN22</f>
        <v>0</v>
      </c>
      <c r="L24" s="265">
        <f>'havi összesítő'!FB22</f>
        <v>0</v>
      </c>
      <c r="M24" s="265">
        <f>'havi összesítő'!GD22</f>
        <v>0</v>
      </c>
      <c r="N24" s="265">
        <f>'havi összesítő'!GR22</f>
        <v>0</v>
      </c>
      <c r="O24" s="265">
        <f>'havi összesítő'!HT22</f>
        <v>0</v>
      </c>
      <c r="P24" s="265">
        <f>'havi összesítő'!IH22</f>
        <v>0</v>
      </c>
      <c r="Q24" s="747">
        <f>alapadatok!J8</f>
        <v>176</v>
      </c>
      <c r="R24" s="265">
        <f t="shared" si="7"/>
        <v>56</v>
      </c>
      <c r="S24" s="266">
        <f t="shared" si="8"/>
        <v>120</v>
      </c>
      <c r="T24" s="261"/>
      <c r="U24" s="264">
        <f>'havi összesítő'!N22/8</f>
        <v>9</v>
      </c>
      <c r="V24" s="265">
        <f>'havi összesítő'!AB22/8</f>
        <v>0</v>
      </c>
      <c r="W24" s="265">
        <f>'havi összesítő'!BD22/8</f>
        <v>0</v>
      </c>
      <c r="X24" s="265">
        <f>'havi összesítő'!BR22</f>
        <v>0</v>
      </c>
      <c r="Y24" s="265">
        <f>'havi összesítő'!CT22/8</f>
        <v>0</v>
      </c>
      <c r="Z24" s="265">
        <f>'havi összesítő'!DH22/8</f>
        <v>0</v>
      </c>
      <c r="AA24" s="265">
        <f>'havi összesítő'!EJ22/8</f>
        <v>0</v>
      </c>
      <c r="AB24" s="265">
        <f>'havi összesítő'!EX22/8</f>
        <v>0</v>
      </c>
      <c r="AC24" s="265">
        <f>'havi összesítő'!FZ22/8</f>
        <v>0</v>
      </c>
      <c r="AD24" s="265">
        <f>'havi összesítő'!GN22/8</f>
        <v>0</v>
      </c>
      <c r="AE24" s="265">
        <f>'havi összesítő'!HP22/8</f>
        <v>0</v>
      </c>
      <c r="AF24" s="265">
        <f>'havi összesítő'!ID22/8</f>
        <v>0</v>
      </c>
      <c r="AG24" s="266">
        <f t="shared" si="9"/>
        <v>9</v>
      </c>
      <c r="AH24" s="261"/>
      <c r="AI24" s="258">
        <f>IF('havi összesítő'!AS22&lt;0,0,'havi összesítő'!AS22)</f>
        <v>4</v>
      </c>
      <c r="AJ24" s="259">
        <f>IF('havi összesítő'!CI22&lt;0,0,'havi összesítő'!CI22)</f>
        <v>0</v>
      </c>
      <c r="AK24" s="259">
        <f>IF('havi összesítő'!DY22&lt;0,0,'havi összesítő'!DY22)</f>
        <v>0</v>
      </c>
      <c r="AL24" s="259">
        <f>IF('havi összesítő'!FO22&lt;0,0,'havi összesítő'!FO22)</f>
        <v>0</v>
      </c>
      <c r="AM24" s="259">
        <f>IF('havi összesítő'!HE22&lt;0,0,'havi összesítő'!HE22)</f>
        <v>0</v>
      </c>
      <c r="AN24" s="259">
        <f>IF('havi összesítő'!IU22&lt;0,0,'havi összesítő'!IU22)</f>
        <v>0</v>
      </c>
      <c r="AO24" s="260">
        <f t="shared" si="10"/>
        <v>4</v>
      </c>
      <c r="AP24" s="7"/>
    </row>
    <row r="25" spans="1:42" x14ac:dyDescent="0.2">
      <c r="A25" s="96">
        <f>IF(beosztás!A25=0,"",beosztás!A25)</f>
        <v>7</v>
      </c>
      <c r="B25" s="97">
        <f>IF(beosztás!B25=0,"",beosztás!B25)</f>
        <v>76</v>
      </c>
      <c r="C25" s="262" t="str">
        <f>IF(beosztás!C25=0,"",beosztás!C25)</f>
        <v>Surman Attila</v>
      </c>
      <c r="D25" s="263" t="str">
        <f>IF(beosztás!D25=0,"",beosztás!D25)</f>
        <v>Multi 1</v>
      </c>
      <c r="E25" s="982">
        <f>'havi összesítő'!R23</f>
        <v>24</v>
      </c>
      <c r="F25" s="984">
        <f>'havi összesítő'!AF23</f>
        <v>16</v>
      </c>
      <c r="G25" s="265">
        <f>'havi összesítő'!BH23</f>
        <v>20</v>
      </c>
      <c r="H25" s="265">
        <f>'havi összesítő'!BV23</f>
        <v>0</v>
      </c>
      <c r="I25" s="265">
        <f>'havi összesítő'!CX23</f>
        <v>0</v>
      </c>
      <c r="J25" s="265">
        <f>'havi összesítő'!DL23</f>
        <v>0</v>
      </c>
      <c r="K25" s="265">
        <f>'havi összesítő'!EN23</f>
        <v>0</v>
      </c>
      <c r="L25" s="265">
        <f>'havi összesítő'!FB23</f>
        <v>0</v>
      </c>
      <c r="M25" s="265">
        <f>'havi összesítő'!GD23</f>
        <v>0</v>
      </c>
      <c r="N25" s="265">
        <f>'havi összesítő'!GR23</f>
        <v>0</v>
      </c>
      <c r="O25" s="265">
        <f>'havi összesítő'!HT23</f>
        <v>0</v>
      </c>
      <c r="P25" s="265">
        <f>'havi összesítő'!IH23</f>
        <v>0</v>
      </c>
      <c r="Q25" s="747">
        <f>alapadatok!J9</f>
        <v>200</v>
      </c>
      <c r="R25" s="265">
        <f t="shared" si="7"/>
        <v>60</v>
      </c>
      <c r="S25" s="266">
        <f t="shared" si="8"/>
        <v>140</v>
      </c>
      <c r="T25" s="261"/>
      <c r="U25" s="264">
        <f>'havi összesítő'!N23/8</f>
        <v>0</v>
      </c>
      <c r="V25" s="265">
        <f>'havi összesítő'!AB23/8</f>
        <v>0</v>
      </c>
      <c r="W25" s="265">
        <f>'havi összesítő'!BD23/8</f>
        <v>0</v>
      </c>
      <c r="X25" s="259">
        <f>'havi összesítő'!BR23/8</f>
        <v>0</v>
      </c>
      <c r="Y25" s="265">
        <f>'havi összesítő'!CT23/8</f>
        <v>0</v>
      </c>
      <c r="Z25" s="265">
        <f>'havi összesítő'!DH23/8</f>
        <v>0</v>
      </c>
      <c r="AA25" s="265">
        <f>'havi összesítő'!EJ23/8</f>
        <v>0</v>
      </c>
      <c r="AB25" s="265">
        <f>'havi összesítő'!EX23/8</f>
        <v>0</v>
      </c>
      <c r="AC25" s="265">
        <f>'havi összesítő'!FZ23/8</f>
        <v>0</v>
      </c>
      <c r="AD25" s="265">
        <f>'havi összesítő'!GN23/8</f>
        <v>0</v>
      </c>
      <c r="AE25" s="265">
        <f>'havi összesítő'!HP23/8</f>
        <v>0</v>
      </c>
      <c r="AF25" s="265">
        <f>'havi összesítő'!ID23/8</f>
        <v>0</v>
      </c>
      <c r="AG25" s="266">
        <f t="shared" si="9"/>
        <v>0</v>
      </c>
      <c r="AH25" s="261"/>
      <c r="AI25" s="258">
        <f>IF('havi összesítő'!AS23&lt;0,0,'havi összesítő'!AS23)</f>
        <v>0</v>
      </c>
      <c r="AJ25" s="259">
        <f>IF('havi összesítő'!CI23&lt;0,0,'havi összesítő'!CI23)</f>
        <v>0</v>
      </c>
      <c r="AK25" s="259">
        <f>IF('havi összesítő'!DY23&lt;0,0,'havi összesítő'!DY23)</f>
        <v>0</v>
      </c>
      <c r="AL25" s="259">
        <f>IF('havi összesítő'!FO23&lt;0,0,'havi összesítő'!FO23)</f>
        <v>0</v>
      </c>
      <c r="AM25" s="259">
        <f>IF('havi összesítő'!HE23&lt;0,0,'havi összesítő'!HE23)</f>
        <v>0</v>
      </c>
      <c r="AN25" s="259">
        <f>IF('havi összesítő'!IU23&lt;0,0,'havi összesítő'!IU23)</f>
        <v>0</v>
      </c>
      <c r="AO25" s="260">
        <f t="shared" si="10"/>
        <v>0</v>
      </c>
      <c r="AP25" s="7"/>
    </row>
    <row r="26" spans="1:42" x14ac:dyDescent="0.2">
      <c r="A26" s="96">
        <f>IF(beosztás!A26=0,"",beosztás!A26)</f>
        <v>8</v>
      </c>
      <c r="B26" s="97">
        <f>IF(beosztás!B26=0,"",beosztás!B26)</f>
        <v>39</v>
      </c>
      <c r="C26" s="262" t="str">
        <f>IF(beosztás!C26=0,"",beosztás!C26)</f>
        <v>Sztahó Zoltán</v>
      </c>
      <c r="D26" s="263" t="str">
        <f>IF(beosztás!D26=0,"",beosztás!D26)</f>
        <v>Mill</v>
      </c>
      <c r="E26" s="982">
        <f>'havi összesítő'!R24</f>
        <v>24</v>
      </c>
      <c r="F26" s="984">
        <f>'havi összesítő'!AF24</f>
        <v>8</v>
      </c>
      <c r="G26" s="265">
        <f>'havi összesítő'!BH24</f>
        <v>20</v>
      </c>
      <c r="H26" s="265">
        <f>'havi összesítő'!BV24</f>
        <v>0</v>
      </c>
      <c r="I26" s="265">
        <f>'havi összesítő'!CX24</f>
        <v>0</v>
      </c>
      <c r="J26" s="265">
        <f>'havi összesítő'!DL24</f>
        <v>0</v>
      </c>
      <c r="K26" s="265">
        <f>'havi összesítő'!EN24</f>
        <v>0</v>
      </c>
      <c r="L26" s="265">
        <f>'havi összesítő'!FB24</f>
        <v>0</v>
      </c>
      <c r="M26" s="265">
        <f>'havi összesítő'!GD24</f>
        <v>0</v>
      </c>
      <c r="N26" s="265">
        <f>'havi összesítő'!GR24</f>
        <v>0</v>
      </c>
      <c r="O26" s="265">
        <f>'havi összesítő'!HT24</f>
        <v>0</v>
      </c>
      <c r="P26" s="265">
        <f>'havi összesítő'!IH24</f>
        <v>0</v>
      </c>
      <c r="Q26" s="747">
        <f>alapadatok!J10</f>
        <v>248</v>
      </c>
      <c r="R26" s="265">
        <f t="shared" si="7"/>
        <v>52</v>
      </c>
      <c r="S26" s="266">
        <f t="shared" si="8"/>
        <v>196</v>
      </c>
      <c r="T26" s="261"/>
      <c r="U26" s="264">
        <f>'havi összesítő'!N24/8</f>
        <v>0</v>
      </c>
      <c r="V26" s="265">
        <f>'havi összesítő'!AB24/8</f>
        <v>0</v>
      </c>
      <c r="W26" s="265">
        <f>'havi összesítő'!BD24/8</f>
        <v>0</v>
      </c>
      <c r="X26" s="259">
        <f>'havi összesítő'!BR24/8</f>
        <v>0</v>
      </c>
      <c r="Y26" s="265">
        <f>'havi összesítő'!CT24/8</f>
        <v>0</v>
      </c>
      <c r="Z26" s="265">
        <f>'havi összesítő'!DH24/8</f>
        <v>0</v>
      </c>
      <c r="AA26" s="265">
        <f>'havi összesítő'!EJ24/8</f>
        <v>0</v>
      </c>
      <c r="AB26" s="265">
        <f>'havi összesítő'!EX24/8</f>
        <v>0</v>
      </c>
      <c r="AC26" s="265">
        <f>'havi összesítő'!FZ24/8</f>
        <v>0</v>
      </c>
      <c r="AD26" s="265">
        <f>'havi összesítő'!GN24/8</f>
        <v>0</v>
      </c>
      <c r="AE26" s="265">
        <f>'havi összesítő'!HP24/8</f>
        <v>0</v>
      </c>
      <c r="AF26" s="265">
        <f>'havi összesítő'!ID24/8</f>
        <v>0</v>
      </c>
      <c r="AG26" s="266">
        <f t="shared" si="9"/>
        <v>0</v>
      </c>
      <c r="AH26" s="261"/>
      <c r="AI26" s="258">
        <f>IF('havi összesítő'!AS24&lt;0,0,'havi összesítő'!AS24)</f>
        <v>0</v>
      </c>
      <c r="AJ26" s="259">
        <f>IF('havi összesítő'!CI24&lt;0,0,'havi összesítő'!CI24)</f>
        <v>0</v>
      </c>
      <c r="AK26" s="259">
        <f>IF('havi összesítő'!DY24&lt;0,0,'havi összesítő'!DY24)</f>
        <v>0</v>
      </c>
      <c r="AL26" s="259">
        <f>IF('havi összesítő'!FO24&lt;0,0,'havi összesítő'!FO24)</f>
        <v>0</v>
      </c>
      <c r="AM26" s="259">
        <f>IF('havi összesítő'!HE24&lt;0,0,'havi összesítő'!HE24)</f>
        <v>0</v>
      </c>
      <c r="AN26" s="259">
        <f>IF('havi összesítő'!IU24&lt;0,0,'havi összesítő'!IU24)</f>
        <v>0</v>
      </c>
      <c r="AO26" s="260">
        <f t="shared" si="10"/>
        <v>0</v>
      </c>
      <c r="AP26" s="7"/>
    </row>
    <row r="27" spans="1:42" x14ac:dyDescent="0.2">
      <c r="A27" s="96">
        <f>IF(beosztás!A27=0,"",beosztás!A27)</f>
        <v>9</v>
      </c>
      <c r="B27" s="97">
        <f>IF(beosztás!B27=0,"",beosztás!B27)</f>
        <v>114</v>
      </c>
      <c r="C27" s="262" t="str">
        <f>IF(beosztás!C27=0,"",beosztás!C27)</f>
        <v>Vajda István</v>
      </c>
      <c r="D27" s="263" t="str">
        <f>IF(beosztás!D27=0,"",beosztás!D27)</f>
        <v>Laydown</v>
      </c>
      <c r="E27" s="982">
        <f>'havi összesítő'!R25</f>
        <v>24</v>
      </c>
      <c r="F27" s="984">
        <f>'havi összesítő'!AF25</f>
        <v>8</v>
      </c>
      <c r="G27" s="265">
        <f>'havi összesítő'!BH25</f>
        <v>20</v>
      </c>
      <c r="H27" s="265">
        <f>'havi összesítő'!BV25</f>
        <v>0</v>
      </c>
      <c r="I27" s="265">
        <f>'havi összesítő'!CX25</f>
        <v>0</v>
      </c>
      <c r="J27" s="265">
        <f>'havi összesítő'!DL25</f>
        <v>0</v>
      </c>
      <c r="K27" s="265">
        <f>'havi összesítő'!EN25</f>
        <v>0</v>
      </c>
      <c r="L27" s="265">
        <f>'havi összesítő'!FB25</f>
        <v>0</v>
      </c>
      <c r="M27" s="265">
        <f>'havi összesítő'!GD25</f>
        <v>0</v>
      </c>
      <c r="N27" s="265">
        <f>'havi összesítő'!GR25</f>
        <v>0</v>
      </c>
      <c r="O27" s="265">
        <f>'havi összesítő'!HT25</f>
        <v>0</v>
      </c>
      <c r="P27" s="265">
        <f>'havi összesítő'!IH25</f>
        <v>0</v>
      </c>
      <c r="Q27" s="747">
        <f>alapadatok!J11</f>
        <v>240</v>
      </c>
      <c r="R27" s="265">
        <f t="shared" si="7"/>
        <v>52</v>
      </c>
      <c r="S27" s="266">
        <f t="shared" si="8"/>
        <v>188</v>
      </c>
      <c r="T27" s="261"/>
      <c r="U27" s="264">
        <f>'havi összesítő'!N25/8</f>
        <v>0</v>
      </c>
      <c r="V27" s="265">
        <f>'havi összesítő'!AB25/8</f>
        <v>0</v>
      </c>
      <c r="W27" s="265">
        <f>'havi összesítő'!BD25/8</f>
        <v>0</v>
      </c>
      <c r="X27" s="259">
        <f>'havi összesítő'!BR25/8</f>
        <v>0</v>
      </c>
      <c r="Y27" s="265">
        <f>'havi összesítő'!CT25/8</f>
        <v>0</v>
      </c>
      <c r="Z27" s="265">
        <f>'havi összesítő'!DH25/8</f>
        <v>0</v>
      </c>
      <c r="AA27" s="265">
        <f>'havi összesítő'!EJ25/8</f>
        <v>0</v>
      </c>
      <c r="AB27" s="265">
        <f>'havi összesítő'!EX25/8</f>
        <v>0</v>
      </c>
      <c r="AC27" s="265">
        <f>'havi összesítő'!FZ25/8</f>
        <v>0</v>
      </c>
      <c r="AD27" s="265">
        <f>'havi összesítő'!GN25/8</f>
        <v>0</v>
      </c>
      <c r="AE27" s="265">
        <f>'havi összesítő'!HP25/8</f>
        <v>0</v>
      </c>
      <c r="AF27" s="265">
        <f>'havi összesítő'!ID25/8</f>
        <v>0</v>
      </c>
      <c r="AG27" s="266">
        <f t="shared" si="9"/>
        <v>0</v>
      </c>
      <c r="AH27" s="261"/>
      <c r="AI27" s="258">
        <f>IF('havi összesítő'!AS25&lt;0,0,'havi összesítő'!AS25)</f>
        <v>0</v>
      </c>
      <c r="AJ27" s="259">
        <f>IF('havi összesítő'!CI25&lt;0,0,'havi összesítő'!CI25)</f>
        <v>0</v>
      </c>
      <c r="AK27" s="259">
        <f>IF('havi összesítő'!DY25&lt;0,0,'havi összesítő'!DY25)</f>
        <v>0</v>
      </c>
      <c r="AL27" s="259">
        <f>IF('havi összesítő'!FO25&lt;0,0,'havi összesítő'!FO25)</f>
        <v>0</v>
      </c>
      <c r="AM27" s="259">
        <f>IF('havi összesítő'!HE25&lt;0,0,'havi összesítő'!HE25)</f>
        <v>0</v>
      </c>
      <c r="AN27" s="259">
        <f>IF('havi összesítő'!IU25&lt;0,0,'havi összesítő'!IU25)</f>
        <v>0</v>
      </c>
      <c r="AO27" s="260">
        <f t="shared" si="10"/>
        <v>0</v>
      </c>
      <c r="AP27" s="7"/>
    </row>
    <row r="28" spans="1:42" x14ac:dyDescent="0.2">
      <c r="A28" s="96">
        <f>IF(beosztás!A28=0,"",beosztás!A28)</f>
        <v>10</v>
      </c>
      <c r="B28" s="97">
        <f>IF(beosztás!B28=0,"",beosztás!B28)</f>
        <v>204</v>
      </c>
      <c r="C28" s="262" t="str">
        <f>IF(beosztás!C28=0,"",beosztás!C28)</f>
        <v>Vajda László</v>
      </c>
      <c r="D28" s="263" t="str">
        <f>IF(beosztás!D28=0,"",beosztás!D28)</f>
        <v>Packaging</v>
      </c>
      <c r="E28" s="982">
        <f>'havi összesítő'!R26</f>
        <v>24</v>
      </c>
      <c r="F28" s="984">
        <f>'havi összesítő'!AF26</f>
        <v>28</v>
      </c>
      <c r="G28" s="265">
        <f>'havi összesítő'!BH26</f>
        <v>20</v>
      </c>
      <c r="H28" s="265">
        <f>'havi összesítő'!BV26</f>
        <v>0</v>
      </c>
      <c r="I28" s="265">
        <f>'havi összesítő'!CX26</f>
        <v>0</v>
      </c>
      <c r="J28" s="265">
        <f>'havi összesítő'!DL26</f>
        <v>0</v>
      </c>
      <c r="K28" s="265">
        <f>'havi összesítő'!EN26</f>
        <v>0</v>
      </c>
      <c r="L28" s="265">
        <f>'havi összesítő'!FB26</f>
        <v>0</v>
      </c>
      <c r="M28" s="265">
        <f>'havi összesítő'!GD26</f>
        <v>0</v>
      </c>
      <c r="N28" s="265">
        <f>'havi összesítő'!GR26</f>
        <v>0</v>
      </c>
      <c r="O28" s="265">
        <f>'havi összesítő'!HT26</f>
        <v>0</v>
      </c>
      <c r="P28" s="265">
        <f>'havi összesítő'!IH26</f>
        <v>0</v>
      </c>
      <c r="Q28" s="747">
        <f>alapadatok!J12</f>
        <v>272</v>
      </c>
      <c r="R28" s="265">
        <f t="shared" si="7"/>
        <v>72</v>
      </c>
      <c r="S28" s="266">
        <f t="shared" si="8"/>
        <v>200</v>
      </c>
      <c r="T28" s="261"/>
      <c r="U28" s="264">
        <f>'havi összesítő'!N26/8</f>
        <v>1</v>
      </c>
      <c r="V28" s="265">
        <f>'havi összesítő'!AB26/8</f>
        <v>6</v>
      </c>
      <c r="W28" s="265">
        <f>'havi összesítő'!BD26/8</f>
        <v>0</v>
      </c>
      <c r="X28" s="259">
        <f>'havi összesítő'!BR26/8</f>
        <v>0</v>
      </c>
      <c r="Y28" s="265">
        <f>'havi összesítő'!CT26/8</f>
        <v>0</v>
      </c>
      <c r="Z28" s="265">
        <f>'havi összesítő'!DH26/8</f>
        <v>0</v>
      </c>
      <c r="AA28" s="265">
        <f>'havi összesítő'!EJ26/8</f>
        <v>0</v>
      </c>
      <c r="AB28" s="265">
        <f>'havi összesítő'!EX26/8</f>
        <v>0</v>
      </c>
      <c r="AC28" s="265">
        <f>'havi összesítő'!FZ26/8</f>
        <v>0</v>
      </c>
      <c r="AD28" s="265">
        <f>'havi összesítő'!GN26/8</f>
        <v>0</v>
      </c>
      <c r="AE28" s="265">
        <f>'havi összesítő'!HP26/8</f>
        <v>0</v>
      </c>
      <c r="AF28" s="265">
        <f>'havi összesítő'!ID26/8</f>
        <v>0</v>
      </c>
      <c r="AG28" s="266">
        <f t="shared" si="9"/>
        <v>7</v>
      </c>
      <c r="AH28" s="261"/>
      <c r="AI28" s="258">
        <f>IF('havi összesítő'!AS26&lt;0,0,'havi összesítő'!AS26)</f>
        <v>0</v>
      </c>
      <c r="AJ28" s="259">
        <f>IF('havi összesítő'!CI26&lt;0,0,'havi összesítő'!CI26)</f>
        <v>0</v>
      </c>
      <c r="AK28" s="259">
        <f>IF('havi összesítő'!DY26&lt;0,0,'havi összesítő'!DY26)</f>
        <v>0</v>
      </c>
      <c r="AL28" s="259">
        <f>IF('havi összesítő'!FO26&lt;0,0,'havi összesítő'!FO26)</f>
        <v>0</v>
      </c>
      <c r="AM28" s="259">
        <f>IF('havi összesítő'!HE26&lt;0,0,'havi összesítő'!HE26)</f>
        <v>0</v>
      </c>
      <c r="AN28" s="259">
        <f>IF('havi összesítő'!IU26&lt;0,0,'havi összesítő'!IU26)</f>
        <v>0</v>
      </c>
      <c r="AO28" s="260">
        <f t="shared" si="10"/>
        <v>0</v>
      </c>
      <c r="AP28" s="7"/>
    </row>
    <row r="29" spans="1:42" x14ac:dyDescent="0.2">
      <c r="A29" s="96">
        <f>IF(beosztás!A29=0,"",beosztás!A29)</f>
        <v>11</v>
      </c>
      <c r="B29" s="97">
        <f>IF(beosztás!B29=0,"",beosztás!B29)</f>
        <v>271</v>
      </c>
      <c r="C29" s="262" t="str">
        <f>IF(beosztás!C29=0,"",beosztás!C29)</f>
        <v>Verrasztó Oszkár</v>
      </c>
      <c r="D29" s="263" t="str">
        <f>IF(beosztás!D29=0,"",beosztás!D29)</f>
        <v>Saw</v>
      </c>
      <c r="E29" s="982">
        <f>'havi összesítő'!R27</f>
        <v>24</v>
      </c>
      <c r="F29" s="984">
        <f>'havi összesítő'!AF27</f>
        <v>12</v>
      </c>
      <c r="G29" s="265">
        <f>'havi összesítő'!BH27</f>
        <v>24</v>
      </c>
      <c r="H29" s="265">
        <f>'havi összesítő'!BV27</f>
        <v>0</v>
      </c>
      <c r="I29" s="265">
        <f>'havi összesítő'!CX27</f>
        <v>0</v>
      </c>
      <c r="J29" s="265">
        <f>'havi összesítő'!DL27</f>
        <v>0</v>
      </c>
      <c r="K29" s="265">
        <f>'havi összesítő'!EN27</f>
        <v>0</v>
      </c>
      <c r="L29" s="265">
        <f>'havi összesítő'!FB27</f>
        <v>0</v>
      </c>
      <c r="M29" s="265">
        <f>'havi összesítő'!GD27</f>
        <v>0</v>
      </c>
      <c r="N29" s="265">
        <f>'havi összesítő'!GR27</f>
        <v>0</v>
      </c>
      <c r="O29" s="265">
        <f>'havi összesítő'!HT27</f>
        <v>0</v>
      </c>
      <c r="P29" s="265">
        <f>'havi összesítő'!IH27</f>
        <v>0</v>
      </c>
      <c r="Q29" s="747">
        <f>alapadatok!J13</f>
        <v>184</v>
      </c>
      <c r="R29" s="265">
        <f t="shared" si="7"/>
        <v>60</v>
      </c>
      <c r="S29" s="266">
        <f t="shared" si="8"/>
        <v>124</v>
      </c>
      <c r="T29" s="261"/>
      <c r="U29" s="264">
        <f>'havi összesítő'!N27/8</f>
        <v>0</v>
      </c>
      <c r="V29" s="265">
        <f>'havi összesítő'!AB27/8</f>
        <v>0</v>
      </c>
      <c r="W29" s="265">
        <f>'havi összesítő'!BD27/8</f>
        <v>0</v>
      </c>
      <c r="X29" s="259">
        <f>'havi összesítő'!BR27/8</f>
        <v>3</v>
      </c>
      <c r="Y29" s="265">
        <f>'havi összesítő'!CT27/8</f>
        <v>0</v>
      </c>
      <c r="Z29" s="265">
        <f>'havi összesítő'!DH27/8</f>
        <v>0</v>
      </c>
      <c r="AA29" s="265">
        <f>'havi összesítő'!EJ27/8</f>
        <v>0</v>
      </c>
      <c r="AB29" s="265">
        <f>'havi összesítő'!EX27/8</f>
        <v>0</v>
      </c>
      <c r="AC29" s="265">
        <f>'havi összesítő'!FZ27/8</f>
        <v>0</v>
      </c>
      <c r="AD29" s="265">
        <f>'havi összesítő'!GN27/8</f>
        <v>0</v>
      </c>
      <c r="AE29" s="265">
        <f>'havi összesítő'!HP27/8</f>
        <v>0</v>
      </c>
      <c r="AF29" s="265">
        <f>'havi összesítő'!ID27/8</f>
        <v>0</v>
      </c>
      <c r="AG29" s="266">
        <f t="shared" si="9"/>
        <v>3</v>
      </c>
      <c r="AH29" s="261"/>
      <c r="AI29" s="258">
        <f>IF('havi összesítő'!AS27&lt;0,0,'havi összesítő'!AS27)</f>
        <v>0</v>
      </c>
      <c r="AJ29" s="259">
        <f>IF('havi összesítő'!CI27&lt;0,0,'havi összesítő'!CI27)</f>
        <v>0</v>
      </c>
      <c r="AK29" s="259">
        <f>IF('havi összesítő'!DY27&lt;0,0,'havi összesítő'!DY27)</f>
        <v>0</v>
      </c>
      <c r="AL29" s="259">
        <f>IF('havi összesítő'!FO27&lt;0,0,'havi összesítő'!FO27)</f>
        <v>0</v>
      </c>
      <c r="AM29" s="259">
        <f>IF('havi összesítő'!HE27&lt;0,0,'havi összesítő'!HE27)</f>
        <v>0</v>
      </c>
      <c r="AN29" s="259">
        <f>IF('havi összesítő'!IU27&lt;0,0,'havi összesítő'!IU27)</f>
        <v>0</v>
      </c>
      <c r="AO29" s="260">
        <f t="shared" si="10"/>
        <v>0</v>
      </c>
      <c r="AP29" s="7"/>
    </row>
    <row r="30" spans="1:42" x14ac:dyDescent="0.2">
      <c r="A30" s="96">
        <f>IF(beosztás!A30=0,"",beosztás!A30)</f>
        <v>12</v>
      </c>
      <c r="B30" s="97">
        <f>IF(beosztás!B30=0,"",beosztás!B30)</f>
        <v>272</v>
      </c>
      <c r="C30" s="262" t="str">
        <f>IF(beosztás!C30=0,"",beosztás!C30)</f>
        <v>Orsós Ármin</v>
      </c>
      <c r="D30" s="263" t="str">
        <f>IF(beosztás!D30=0,"",beosztás!D30)</f>
        <v>Logistics, line loader</v>
      </c>
      <c r="E30" s="982">
        <f>'havi összesítő'!R28</f>
        <v>24</v>
      </c>
      <c r="F30" s="984">
        <f>'havi összesítő'!AF28</f>
        <v>42</v>
      </c>
      <c r="G30" s="265">
        <f>'havi összesítő'!BH28</f>
        <v>20</v>
      </c>
      <c r="H30" s="265">
        <f>'havi összesítő'!BV28</f>
        <v>0</v>
      </c>
      <c r="I30" s="265">
        <f>'havi összesítő'!CX28</f>
        <v>0</v>
      </c>
      <c r="J30" s="265">
        <f>'havi összesítő'!DL28</f>
        <v>0</v>
      </c>
      <c r="K30" s="265">
        <f>'havi összesítő'!EN28</f>
        <v>0</v>
      </c>
      <c r="L30" s="265">
        <f>'havi összesítő'!FB28</f>
        <v>0</v>
      </c>
      <c r="M30" s="265">
        <f>'havi összesítő'!GD28</f>
        <v>0</v>
      </c>
      <c r="N30" s="265">
        <f>'havi összesítő'!GR28</f>
        <v>0</v>
      </c>
      <c r="O30" s="265">
        <f>'havi összesítő'!HT28</f>
        <v>0</v>
      </c>
      <c r="P30" s="265">
        <f>'havi összesítő'!IH28</f>
        <v>0</v>
      </c>
      <c r="Q30" s="747">
        <f>alapadatok!J14</f>
        <v>248</v>
      </c>
      <c r="R30" s="265">
        <f t="shared" si="7"/>
        <v>86</v>
      </c>
      <c r="S30" s="266">
        <f t="shared" si="8"/>
        <v>162</v>
      </c>
      <c r="T30" s="261"/>
      <c r="U30" s="264">
        <f>'havi összesítő'!N28/8</f>
        <v>0</v>
      </c>
      <c r="V30" s="265">
        <f>'havi összesítő'!AB28/8</f>
        <v>0</v>
      </c>
      <c r="W30" s="265">
        <f>'havi összesítő'!BD28/8</f>
        <v>0</v>
      </c>
      <c r="X30" s="259">
        <f>'havi összesítő'!BR28/8</f>
        <v>0</v>
      </c>
      <c r="Y30" s="265">
        <f>'havi összesítő'!CT28/8</f>
        <v>0</v>
      </c>
      <c r="Z30" s="265">
        <f>'havi összesítő'!DH28/8</f>
        <v>0</v>
      </c>
      <c r="AA30" s="265">
        <f>'havi összesítő'!EJ28/8</f>
        <v>0</v>
      </c>
      <c r="AB30" s="265">
        <f>'havi összesítő'!EX28/8</f>
        <v>0</v>
      </c>
      <c r="AC30" s="265">
        <f>'havi összesítő'!FZ28/8</f>
        <v>0</v>
      </c>
      <c r="AD30" s="265">
        <f>'havi összesítő'!GN28/8</f>
        <v>0</v>
      </c>
      <c r="AE30" s="265">
        <f>'havi összesítő'!HP28/8</f>
        <v>0</v>
      </c>
      <c r="AF30" s="265">
        <f>'havi összesítő'!ID28/8</f>
        <v>0</v>
      </c>
      <c r="AG30" s="266">
        <f t="shared" si="9"/>
        <v>0</v>
      </c>
      <c r="AH30" s="261"/>
      <c r="AI30" s="258">
        <f>IF('havi összesítő'!AS28&lt;0,0,'havi összesítő'!AS28)</f>
        <v>0</v>
      </c>
      <c r="AJ30" s="259">
        <f>IF('havi összesítő'!CI28&lt;0,0,'havi összesítő'!CI28)</f>
        <v>0</v>
      </c>
      <c r="AK30" s="259">
        <f>IF('havi összesítő'!DY28&lt;0,0,'havi összesítő'!DY28)</f>
        <v>0</v>
      </c>
      <c r="AL30" s="259">
        <f>IF('havi összesítő'!FO28&lt;0,0,'havi összesítő'!FO28)</f>
        <v>0</v>
      </c>
      <c r="AM30" s="259">
        <f>IF('havi összesítő'!HE28&lt;0,0,'havi összesítő'!HE28)</f>
        <v>0</v>
      </c>
      <c r="AN30" s="259">
        <f>IF('havi összesítő'!IU28&lt;0,0,'havi összesítő'!IU28)</f>
        <v>0</v>
      </c>
      <c r="AO30" s="260">
        <f t="shared" si="10"/>
        <v>0</v>
      </c>
      <c r="AP30" s="7"/>
    </row>
    <row r="31" spans="1:42" hidden="1" x14ac:dyDescent="0.2">
      <c r="A31" s="96">
        <f>IF(beosztás!A31=0,"",beosztás!A31)</f>
        <v>13</v>
      </c>
      <c r="B31" s="97" t="str">
        <f>IF(beosztás!B31=0,"",beosztás!B31)</f>
        <v/>
      </c>
      <c r="C31" s="262" t="str">
        <f>IF(beosztás!C31=0,"",beosztás!C31)</f>
        <v/>
      </c>
      <c r="D31" s="263" t="str">
        <f>IF(beosztás!D31=0,"",beosztás!D31)</f>
        <v/>
      </c>
      <c r="E31" s="982">
        <f>'havi összesítő'!R29</f>
        <v>0</v>
      </c>
      <c r="F31" s="984">
        <f>'havi összesítő'!AF29</f>
        <v>0</v>
      </c>
      <c r="G31" s="265">
        <f>'havi összesítő'!BH29</f>
        <v>8</v>
      </c>
      <c r="H31" s="265">
        <f>'havi összesítő'!BV29</f>
        <v>0</v>
      </c>
      <c r="I31" s="265">
        <f>'havi összesítő'!CX29</f>
        <v>0</v>
      </c>
      <c r="J31" s="265">
        <f>'havi összesítő'!DL29</f>
        <v>0</v>
      </c>
      <c r="K31" s="265">
        <f>'havi összesítő'!EN29</f>
        <v>0</v>
      </c>
      <c r="L31" s="265">
        <f>'havi összesítő'!FB29</f>
        <v>0</v>
      </c>
      <c r="M31" s="265">
        <f>'havi összesítő'!GD29</f>
        <v>0</v>
      </c>
      <c r="N31" s="265">
        <f>'havi összesítő'!GR29</f>
        <v>0</v>
      </c>
      <c r="O31" s="265">
        <f>'havi összesítő'!HT29</f>
        <v>0</v>
      </c>
      <c r="P31" s="265">
        <f>'havi összesítő'!IH29</f>
        <v>0</v>
      </c>
      <c r="Q31" s="747">
        <f>alapadatok!J15</f>
        <v>0</v>
      </c>
      <c r="R31" s="265">
        <f t="shared" si="7"/>
        <v>8</v>
      </c>
      <c r="S31" s="266">
        <f t="shared" si="8"/>
        <v>-8</v>
      </c>
      <c r="T31" s="261"/>
      <c r="U31" s="264">
        <f>'havi összesítő'!N29/8</f>
        <v>0</v>
      </c>
      <c r="V31" s="265">
        <f>'havi összesítő'!AB29/8</f>
        <v>0</v>
      </c>
      <c r="W31" s="265">
        <f>'havi összesítő'!BD29/8</f>
        <v>0</v>
      </c>
      <c r="X31" s="259">
        <f>'havi összesítő'!BR29/8</f>
        <v>0</v>
      </c>
      <c r="Y31" s="265">
        <f>'havi összesítő'!CT29/8</f>
        <v>0</v>
      </c>
      <c r="Z31" s="265">
        <f>'havi összesítő'!DH29/8</f>
        <v>0</v>
      </c>
      <c r="AA31" s="265">
        <f>'havi összesítő'!EJ29/8</f>
        <v>0</v>
      </c>
      <c r="AB31" s="265">
        <f>'havi összesítő'!EX29/8</f>
        <v>0</v>
      </c>
      <c r="AC31" s="265">
        <f>'havi összesítő'!FZ29/8</f>
        <v>0</v>
      </c>
      <c r="AD31" s="265">
        <f>'havi összesítő'!GN29/8</f>
        <v>0</v>
      </c>
      <c r="AE31" s="265">
        <f>'havi összesítő'!HP29/8</f>
        <v>0</v>
      </c>
      <c r="AF31" s="265">
        <f>'havi összesítő'!ID29/8</f>
        <v>0</v>
      </c>
      <c r="AG31" s="266">
        <f t="shared" si="9"/>
        <v>0</v>
      </c>
      <c r="AH31" s="261"/>
      <c r="AI31" s="258">
        <f>IF('havi összesítő'!AS29&lt;0,0,'havi összesítő'!AS29)</f>
        <v>0</v>
      </c>
      <c r="AJ31" s="259">
        <f>IF('havi összesítő'!CI29&lt;0,0,'havi összesítő'!CI29)</f>
        <v>8</v>
      </c>
      <c r="AK31" s="259">
        <f>IF('havi összesítő'!DY29&lt;0,0,'havi összesítő'!DY29)</f>
        <v>0</v>
      </c>
      <c r="AL31" s="259">
        <f>IF('havi összesítő'!FO29&lt;0,0,'havi összesítő'!FO29)</f>
        <v>0</v>
      </c>
      <c r="AM31" s="259">
        <f>IF('havi összesítő'!HE29&lt;0,0,'havi összesítő'!HE29)</f>
        <v>0</v>
      </c>
      <c r="AN31" s="259">
        <f>IF('havi összesítő'!IU29&lt;0,0,'havi összesítő'!IU29)</f>
        <v>0</v>
      </c>
      <c r="AO31" s="260">
        <f t="shared" si="10"/>
        <v>8</v>
      </c>
      <c r="AP31" s="7"/>
    </row>
    <row r="32" spans="1:42" x14ac:dyDescent="0.2">
      <c r="A32" s="96">
        <f>IF(beosztás!A32=0,"",beosztás!A32)</f>
        <v>14</v>
      </c>
      <c r="B32" s="97" t="str">
        <f>IF(beosztás!B32=0,"",beosztás!B32)</f>
        <v/>
      </c>
      <c r="C32" s="262" t="str">
        <f>IF(beosztás!C32=0,"",beosztás!C32)</f>
        <v xml:space="preserve">Kádár Lajos </v>
      </c>
      <c r="D32" s="263" t="str">
        <f>IF(beosztás!D32=0,"",beosztás!D32)</f>
        <v>Multi</v>
      </c>
      <c r="E32" s="982">
        <f>'havi összesítő'!R30</f>
        <v>24</v>
      </c>
      <c r="F32" s="984">
        <f>'havi összesítő'!AF30</f>
        <v>20</v>
      </c>
      <c r="G32" s="265">
        <f>'havi összesítő'!BH30</f>
        <v>56</v>
      </c>
      <c r="H32" s="265">
        <f>'havi összesítő'!BV30</f>
        <v>0</v>
      </c>
      <c r="I32" s="265">
        <f>'havi összesítő'!CX30</f>
        <v>0</v>
      </c>
      <c r="J32" s="265">
        <f>'havi összesítő'!DL30</f>
        <v>0</v>
      </c>
      <c r="K32" s="265">
        <f>'havi összesítő'!EN30</f>
        <v>0</v>
      </c>
      <c r="L32" s="265">
        <f>'havi összesítő'!FB30</f>
        <v>0</v>
      </c>
      <c r="M32" s="265">
        <f>'havi összesítő'!GD30</f>
        <v>0</v>
      </c>
      <c r="N32" s="265">
        <f>'havi összesítő'!GR30</f>
        <v>0</v>
      </c>
      <c r="O32" s="265">
        <f>'havi összesítő'!HT30</f>
        <v>0</v>
      </c>
      <c r="P32" s="265">
        <f>'havi összesítő'!IH30</f>
        <v>0</v>
      </c>
      <c r="Q32" s="747">
        <f>alapadatok!J16</f>
        <v>200</v>
      </c>
      <c r="R32" s="265">
        <f t="shared" si="7"/>
        <v>100</v>
      </c>
      <c r="S32" s="266">
        <f t="shared" si="8"/>
        <v>100</v>
      </c>
      <c r="T32" s="261"/>
      <c r="U32" s="264">
        <f>'havi összesítő'!N30/8</f>
        <v>0</v>
      </c>
      <c r="V32" s="265">
        <f>'havi összesítő'!AB30/8</f>
        <v>0</v>
      </c>
      <c r="W32" s="265">
        <f>'havi összesítő'!BD30/8</f>
        <v>0</v>
      </c>
      <c r="X32" s="259">
        <f>'havi összesítő'!BR30/8</f>
        <v>0</v>
      </c>
      <c r="Y32" s="265">
        <f>'havi összesítő'!CT30/8</f>
        <v>0</v>
      </c>
      <c r="Z32" s="265">
        <f>'havi összesítő'!DH30/8</f>
        <v>0</v>
      </c>
      <c r="AA32" s="265">
        <f>'havi összesítő'!EJ30/8</f>
        <v>0</v>
      </c>
      <c r="AB32" s="265">
        <f>'havi összesítő'!EX30/8</f>
        <v>0</v>
      </c>
      <c r="AC32" s="265">
        <f>'havi összesítő'!FZ30/8</f>
        <v>0</v>
      </c>
      <c r="AD32" s="265">
        <f>'havi összesítő'!GN30/8</f>
        <v>0</v>
      </c>
      <c r="AE32" s="265">
        <f>'havi összesítő'!HP30/8</f>
        <v>0</v>
      </c>
      <c r="AF32" s="265">
        <f>'havi összesítő'!ID30/8</f>
        <v>0</v>
      </c>
      <c r="AG32" s="266">
        <f t="shared" si="9"/>
        <v>0</v>
      </c>
      <c r="AH32" s="261"/>
      <c r="AI32" s="258">
        <f>IF('havi összesítő'!AS30&lt;0,0,'havi összesítő'!AS30)</f>
        <v>0</v>
      </c>
      <c r="AJ32" s="259">
        <f>IF('havi összesítő'!CI30&lt;0,0,'havi összesítő'!CI30)</f>
        <v>0</v>
      </c>
      <c r="AK32" s="259">
        <f>IF('havi összesítő'!DY30&lt;0,0,'havi összesítő'!DY30)</f>
        <v>0</v>
      </c>
      <c r="AL32" s="259">
        <f>IF('havi összesítő'!FO30&lt;0,0,'havi összesítő'!FO30)</f>
        <v>0</v>
      </c>
      <c r="AM32" s="259">
        <f>IF('havi összesítő'!HE30&lt;0,0,'havi összesítő'!HE30)</f>
        <v>0</v>
      </c>
      <c r="AN32" s="259">
        <f>IF('havi összesítő'!IU30&lt;0,0,'havi összesítő'!IU30)</f>
        <v>0</v>
      </c>
      <c r="AO32" s="260">
        <f t="shared" si="10"/>
        <v>0</v>
      </c>
      <c r="AP32" s="7"/>
    </row>
    <row r="33" spans="1:42" hidden="1" x14ac:dyDescent="0.2">
      <c r="A33" s="96">
        <f>IF(beosztás!A33=0,"",beosztás!A33)</f>
        <v>15</v>
      </c>
      <c r="B33" s="97" t="str">
        <f>IF(beosztás!B33=0,"",beosztás!B33)</f>
        <v/>
      </c>
      <c r="C33" s="262" t="str">
        <f>IF(beosztás!C33=0,"",beosztás!C33)</f>
        <v/>
      </c>
      <c r="D33" s="263" t="str">
        <f>IF(beosztás!D33=0,"",beosztás!D33)</f>
        <v/>
      </c>
      <c r="E33" s="982">
        <f>'havi összesítő'!R31</f>
        <v>0</v>
      </c>
      <c r="F33" s="984">
        <f>'havi összesítő'!AF31</f>
        <v>0</v>
      </c>
      <c r="G33" s="265">
        <f>'havi összesítő'!BH31</f>
        <v>8</v>
      </c>
      <c r="H33" s="265">
        <f>'havi összesítő'!BV31</f>
        <v>0</v>
      </c>
      <c r="I33" s="265">
        <f>'havi összesítő'!CX31</f>
        <v>0</v>
      </c>
      <c r="J33" s="265">
        <f>'havi összesítő'!DL31</f>
        <v>0</v>
      </c>
      <c r="K33" s="265">
        <f>'havi összesítő'!EN31</f>
        <v>0</v>
      </c>
      <c r="L33" s="265">
        <f>'havi összesítő'!FB31</f>
        <v>0</v>
      </c>
      <c r="M33" s="265">
        <f>'havi összesítő'!GD31</f>
        <v>0</v>
      </c>
      <c r="N33" s="265">
        <f>'havi összesítő'!GR31</f>
        <v>0</v>
      </c>
      <c r="O33" s="265">
        <f>'havi összesítő'!HT31</f>
        <v>0</v>
      </c>
      <c r="P33" s="265">
        <f>'havi összesítő'!IH31</f>
        <v>0</v>
      </c>
      <c r="Q33" s="747">
        <f>alapadatok!J17</f>
        <v>0</v>
      </c>
      <c r="R33" s="265">
        <f t="shared" si="7"/>
        <v>8</v>
      </c>
      <c r="S33" s="266">
        <f t="shared" si="8"/>
        <v>-8</v>
      </c>
      <c r="T33" s="261"/>
      <c r="U33" s="264">
        <f>'havi összesítő'!N31/8</f>
        <v>0</v>
      </c>
      <c r="V33" s="265">
        <f>'havi összesítő'!AB31/8</f>
        <v>0</v>
      </c>
      <c r="W33" s="265">
        <f>'havi összesítő'!BD31/8</f>
        <v>0</v>
      </c>
      <c r="X33" s="259">
        <f>'havi összesítő'!BR31/8</f>
        <v>0</v>
      </c>
      <c r="Y33" s="265">
        <f>'havi összesítő'!CT31/8</f>
        <v>0</v>
      </c>
      <c r="Z33" s="265">
        <f>'havi összesítő'!DH31/8</f>
        <v>0</v>
      </c>
      <c r="AA33" s="265">
        <f>'havi összesítő'!EJ31/8</f>
        <v>0</v>
      </c>
      <c r="AB33" s="265">
        <f>'havi összesítő'!EX31/8</f>
        <v>0</v>
      </c>
      <c r="AC33" s="265">
        <f>'havi összesítő'!FZ31/8</f>
        <v>0</v>
      </c>
      <c r="AD33" s="265">
        <f>'havi összesítő'!GN31/8</f>
        <v>0</v>
      </c>
      <c r="AE33" s="265">
        <f>'havi összesítő'!HP31/8</f>
        <v>0</v>
      </c>
      <c r="AF33" s="265">
        <f>'havi összesítő'!ID31/8</f>
        <v>0</v>
      </c>
      <c r="AG33" s="266">
        <f t="shared" si="9"/>
        <v>0</v>
      </c>
      <c r="AH33" s="261"/>
      <c r="AI33" s="258">
        <f>IF('havi összesítő'!AS31&lt;0,0,'havi összesítő'!AS31)</f>
        <v>0</v>
      </c>
      <c r="AJ33" s="259">
        <f>IF('havi összesítő'!CI31&lt;0,0,'havi összesítő'!CI31)</f>
        <v>8</v>
      </c>
      <c r="AK33" s="259">
        <f>IF('havi összesítő'!DY31&lt;0,0,'havi összesítő'!DY31)</f>
        <v>0</v>
      </c>
      <c r="AL33" s="259">
        <f>IF('havi összesítő'!FO31&lt;0,0,'havi összesítő'!FO31)</f>
        <v>0</v>
      </c>
      <c r="AM33" s="259">
        <f>IF('havi összesítő'!HE31&lt;0,0,'havi összesítő'!HE31)</f>
        <v>0</v>
      </c>
      <c r="AN33" s="259">
        <f>IF('havi összesítő'!IU31&lt;0,0,'havi összesítő'!IU31)</f>
        <v>0</v>
      </c>
      <c r="AO33" s="260">
        <f t="shared" si="10"/>
        <v>8</v>
      </c>
      <c r="AP33" s="7"/>
    </row>
    <row r="34" spans="1:42" x14ac:dyDescent="0.2">
      <c r="A34" s="96">
        <f>IF(beosztás!A34=0,"",beosztás!A34)</f>
        <v>16</v>
      </c>
      <c r="B34" s="97">
        <f>IF(beosztás!B34=0,"",beosztás!B34)</f>
        <v>238</v>
      </c>
      <c r="C34" s="8" t="str">
        <f>IF(beosztás!C34=0,"",beosztás!C34)</f>
        <v>Tóth Péter</v>
      </c>
      <c r="D34" s="9" t="str">
        <f>IF(beosztás!D34=0,"",beosztás!D34)</f>
        <v>Packaging</v>
      </c>
      <c r="E34" s="986">
        <f>'havi összesítő'!R32</f>
        <v>56</v>
      </c>
      <c r="F34" s="987">
        <f>'havi összesítő'!AF32</f>
        <v>16</v>
      </c>
      <c r="G34" s="85">
        <f>'havi összesítő'!BH32</f>
        <v>20</v>
      </c>
      <c r="H34" s="85">
        <f>'havi összesítő'!BV32</f>
        <v>0</v>
      </c>
      <c r="I34" s="85">
        <f>'havi összesítő'!CX32</f>
        <v>0</v>
      </c>
      <c r="J34" s="85">
        <f>'havi összesítő'!DL32</f>
        <v>0</v>
      </c>
      <c r="K34" s="85">
        <f>'havi összesítő'!EN32</f>
        <v>0</v>
      </c>
      <c r="L34" s="85">
        <f>'havi összesítő'!FB32</f>
        <v>0</v>
      </c>
      <c r="M34" s="85">
        <f>'havi összesítő'!GD32</f>
        <v>0</v>
      </c>
      <c r="N34" s="85">
        <f>'havi összesítő'!GR32</f>
        <v>0</v>
      </c>
      <c r="O34" s="85">
        <f>'havi összesítő'!HT32</f>
        <v>0</v>
      </c>
      <c r="P34" s="85">
        <f>'havi összesítő'!IH32</f>
        <v>0</v>
      </c>
      <c r="Q34" s="748">
        <f>alapadatok!J18</f>
        <v>272</v>
      </c>
      <c r="R34" s="85">
        <f t="shared" si="7"/>
        <v>92</v>
      </c>
      <c r="S34" s="86">
        <f t="shared" si="8"/>
        <v>180</v>
      </c>
      <c r="T34" s="121"/>
      <c r="U34" s="84">
        <f>'havi összesítő'!N32/8</f>
        <v>0</v>
      </c>
      <c r="V34" s="85">
        <f>'havi összesítő'!AB32/8</f>
        <v>0</v>
      </c>
      <c r="W34" s="85">
        <f>'havi összesítő'!BD32/8</f>
        <v>0</v>
      </c>
      <c r="X34" s="85">
        <f>'havi összesítő'!BR32</f>
        <v>0</v>
      </c>
      <c r="Y34" s="85">
        <f>'havi összesítő'!CT32/8</f>
        <v>0</v>
      </c>
      <c r="Z34" s="85">
        <f>'havi összesítő'!DH32/8</f>
        <v>0</v>
      </c>
      <c r="AA34" s="85">
        <f>'havi összesítő'!EJ32/8</f>
        <v>0</v>
      </c>
      <c r="AB34" s="85">
        <f>'havi összesítő'!EX32/8</f>
        <v>0</v>
      </c>
      <c r="AC34" s="85">
        <f>'havi összesítő'!FZ32/8</f>
        <v>0</v>
      </c>
      <c r="AD34" s="85">
        <f>'havi összesítő'!GN32/8</f>
        <v>0</v>
      </c>
      <c r="AE34" s="85">
        <f>'havi összesítő'!HP32/8</f>
        <v>0</v>
      </c>
      <c r="AF34" s="85">
        <f>'havi összesítő'!ID32/8</f>
        <v>0</v>
      </c>
      <c r="AG34" s="86">
        <f t="shared" si="9"/>
        <v>0</v>
      </c>
      <c r="AH34" s="121"/>
      <c r="AI34" s="258">
        <f>IF('havi összesítő'!AS32&lt;0,0,'havi összesítő'!AS32)</f>
        <v>0</v>
      </c>
      <c r="AJ34" s="259">
        <f>IF('havi összesítő'!CI32&lt;0,0,'havi összesítő'!CI32)</f>
        <v>0</v>
      </c>
      <c r="AK34" s="259">
        <f>IF('havi összesítő'!DY32&lt;0,0,'havi összesítő'!DY32)</f>
        <v>0</v>
      </c>
      <c r="AL34" s="259">
        <f>IF('havi összesítő'!FO32&lt;0,0,'havi összesítő'!FO32)</f>
        <v>0</v>
      </c>
      <c r="AM34" s="259">
        <f>IF('havi összesítő'!HE32&lt;0,0,'havi összesítő'!HE32)</f>
        <v>0</v>
      </c>
      <c r="AN34" s="259">
        <f>IF('havi összesítő'!IU32&lt;0,0,'havi összesítő'!IU32)</f>
        <v>0</v>
      </c>
      <c r="AO34" s="260">
        <f t="shared" si="10"/>
        <v>0</v>
      </c>
      <c r="AP34" s="7"/>
    </row>
    <row r="35" spans="1:42" x14ac:dyDescent="0.2">
      <c r="A35" s="96">
        <f>IF(beosztás!A35=0,"",beosztás!A35)</f>
        <v>17</v>
      </c>
      <c r="B35" s="97">
        <f>IF(beosztás!B35=0,"",beosztás!B35)</f>
        <v>269</v>
      </c>
      <c r="C35" s="8" t="str">
        <f>IF(beosztás!C35=0,"",beosztás!C35)</f>
        <v>Gallai Pál László</v>
      </c>
      <c r="D35" s="9" t="str">
        <f>IF(beosztás!D35=0,"",beosztás!D35)</f>
        <v>Laydown</v>
      </c>
      <c r="E35" s="986">
        <f>'havi összesítő'!R33</f>
        <v>16</v>
      </c>
      <c r="F35" s="987">
        <f>'havi összesítő'!AF33</f>
        <v>0</v>
      </c>
      <c r="G35" s="85">
        <f>'havi összesítő'!BH33</f>
        <v>20</v>
      </c>
      <c r="H35" s="85">
        <f>'havi összesítő'!BV33</f>
        <v>0</v>
      </c>
      <c r="I35" s="85">
        <f>'havi összesítő'!CX33</f>
        <v>0</v>
      </c>
      <c r="J35" s="85">
        <f>'havi összesítő'!DL33</f>
        <v>0</v>
      </c>
      <c r="K35" s="85">
        <f>'havi összesítő'!EN33</f>
        <v>0</v>
      </c>
      <c r="L35" s="85">
        <f>'havi összesítő'!FB33</f>
        <v>0</v>
      </c>
      <c r="M35" s="85">
        <f>'havi összesítő'!GD33</f>
        <v>0</v>
      </c>
      <c r="N35" s="85">
        <f>'havi összesítő'!GR33</f>
        <v>0</v>
      </c>
      <c r="O35" s="85">
        <f>'havi összesítő'!HT33</f>
        <v>0</v>
      </c>
      <c r="P35" s="85">
        <f>'havi összesítő'!IH33</f>
        <v>0</v>
      </c>
      <c r="Q35" s="748">
        <f>alapadatok!J19</f>
        <v>184</v>
      </c>
      <c r="R35" s="85">
        <f t="shared" si="7"/>
        <v>36</v>
      </c>
      <c r="S35" s="86">
        <f t="shared" si="8"/>
        <v>148</v>
      </c>
      <c r="T35" s="121"/>
      <c r="U35" s="84">
        <f>'havi összesítő'!N33/8</f>
        <v>0</v>
      </c>
      <c r="V35" s="85">
        <f>'havi összesítő'!AB33/8</f>
        <v>0</v>
      </c>
      <c r="W35" s="85">
        <f>'havi összesítő'!BD33/8</f>
        <v>0</v>
      </c>
      <c r="X35" s="85">
        <f>'havi összesítő'!BR33</f>
        <v>0</v>
      </c>
      <c r="Y35" s="85">
        <f>'havi összesítő'!CT33/8</f>
        <v>0</v>
      </c>
      <c r="Z35" s="85">
        <f>'havi összesítő'!DH33/8</f>
        <v>0</v>
      </c>
      <c r="AA35" s="85">
        <f>'havi összesítő'!EJ33/8</f>
        <v>0</v>
      </c>
      <c r="AB35" s="85">
        <f>'havi összesítő'!EX33/8</f>
        <v>0</v>
      </c>
      <c r="AC35" s="85">
        <f>'havi összesítő'!FZ33/8</f>
        <v>0</v>
      </c>
      <c r="AD35" s="85">
        <f>'havi összesítő'!GN33/8</f>
        <v>0</v>
      </c>
      <c r="AE35" s="85">
        <f>'havi összesítő'!HP33/8</f>
        <v>0</v>
      </c>
      <c r="AF35" s="85">
        <f>'havi összesítő'!ID33/8</f>
        <v>0</v>
      </c>
      <c r="AG35" s="86">
        <f t="shared" si="9"/>
        <v>0</v>
      </c>
      <c r="AH35" s="121"/>
      <c r="AI35" s="258">
        <f>IF('havi összesítő'!AS33&lt;0,0,'havi összesítő'!AS33)</f>
        <v>2</v>
      </c>
      <c r="AJ35" s="259">
        <f>IF('havi összesítő'!CI33&lt;0,0,'havi összesítő'!CI33)</f>
        <v>0</v>
      </c>
      <c r="AK35" s="259">
        <f>IF('havi összesítő'!DY33&lt;0,0,'havi összesítő'!DY33)</f>
        <v>0</v>
      </c>
      <c r="AL35" s="259">
        <f>IF('havi összesítő'!FO33&lt;0,0,'havi összesítő'!FO33)</f>
        <v>0</v>
      </c>
      <c r="AM35" s="259">
        <f>IF('havi összesítő'!HE33&lt;0,0,'havi összesítő'!HE33)</f>
        <v>0</v>
      </c>
      <c r="AN35" s="259">
        <f>IF('havi összesítő'!IU33&lt;0,0,'havi összesítő'!IU33)</f>
        <v>0</v>
      </c>
      <c r="AO35" s="260">
        <f t="shared" si="10"/>
        <v>2</v>
      </c>
      <c r="AP35" s="7"/>
    </row>
    <row r="36" spans="1:42" x14ac:dyDescent="0.2">
      <c r="A36" s="96">
        <f>IF(beosztás!A36=0,"",beosztás!A36)</f>
        <v>18</v>
      </c>
      <c r="B36" s="97">
        <f>IF(beosztás!B36=0,"",beosztás!B36)</f>
        <v>236</v>
      </c>
      <c r="C36" s="8" t="str">
        <f>IF(beosztás!C36=0,"",beosztás!C36)</f>
        <v>Polgár Róbert</v>
      </c>
      <c r="D36" s="9" t="str">
        <f>IF(beosztás!D36=0,"",beosztás!D36)</f>
        <v>Packaging</v>
      </c>
      <c r="E36" s="986">
        <f>'havi összesítő'!R34</f>
        <v>24</v>
      </c>
      <c r="F36" s="987">
        <f>'havi összesítő'!AF34</f>
        <v>8</v>
      </c>
      <c r="G36" s="85">
        <f>'havi összesítő'!BH34</f>
        <v>20</v>
      </c>
      <c r="H36" s="85">
        <f>'havi összesítő'!BV34</f>
        <v>0</v>
      </c>
      <c r="I36" s="85">
        <f>'havi összesítő'!CX34</f>
        <v>0</v>
      </c>
      <c r="J36" s="85">
        <f>'havi összesítő'!DL34</f>
        <v>0</v>
      </c>
      <c r="K36" s="85">
        <f>'havi összesítő'!EN34</f>
        <v>0</v>
      </c>
      <c r="L36" s="85">
        <f>'havi összesítő'!FB34</f>
        <v>0</v>
      </c>
      <c r="M36" s="85">
        <f>'havi összesítő'!GD34</f>
        <v>0</v>
      </c>
      <c r="N36" s="85">
        <f>'havi összesítő'!GR34</f>
        <v>0</v>
      </c>
      <c r="O36" s="85">
        <f>'havi összesítő'!HT34</f>
        <v>0</v>
      </c>
      <c r="P36" s="85">
        <f>'havi összesítő'!IH34</f>
        <v>0</v>
      </c>
      <c r="Q36" s="748">
        <f>alapadatok!J20</f>
        <v>240</v>
      </c>
      <c r="R36" s="85">
        <f t="shared" si="7"/>
        <v>52</v>
      </c>
      <c r="S36" s="86">
        <f t="shared" si="8"/>
        <v>188</v>
      </c>
      <c r="T36" s="121"/>
      <c r="U36" s="84">
        <f>'havi összesítő'!N34/8</f>
        <v>0</v>
      </c>
      <c r="V36" s="85">
        <f>'havi összesítő'!AB34/8</f>
        <v>0</v>
      </c>
      <c r="W36" s="85">
        <f>'havi összesítő'!BD34/8</f>
        <v>0</v>
      </c>
      <c r="X36" s="85">
        <f>'havi összesítő'!BR34</f>
        <v>0</v>
      </c>
      <c r="Y36" s="85">
        <f>'havi összesítő'!CT34/8</f>
        <v>0</v>
      </c>
      <c r="Z36" s="85">
        <f>'havi összesítő'!DH34/8</f>
        <v>0</v>
      </c>
      <c r="AA36" s="85">
        <f>'havi összesítő'!EJ34/8</f>
        <v>0</v>
      </c>
      <c r="AB36" s="85">
        <f>'havi összesítő'!EX34/8</f>
        <v>0</v>
      </c>
      <c r="AC36" s="85">
        <f>'havi összesítő'!FZ34/8</f>
        <v>0</v>
      </c>
      <c r="AD36" s="85">
        <f>'havi összesítő'!GN34/8</f>
        <v>0</v>
      </c>
      <c r="AE36" s="85">
        <f>'havi összesítő'!HP34/8</f>
        <v>0</v>
      </c>
      <c r="AF36" s="85">
        <f>'havi összesítő'!ID34/8</f>
        <v>0</v>
      </c>
      <c r="AG36" s="86">
        <f t="shared" si="9"/>
        <v>0</v>
      </c>
      <c r="AH36" s="121"/>
      <c r="AI36" s="258">
        <f>IF('havi összesítő'!AS34&lt;0,0,'havi összesítő'!AS34)</f>
        <v>0</v>
      </c>
      <c r="AJ36" s="259">
        <f>IF('havi összesítő'!CI34&lt;0,0,'havi összesítő'!CI34)</f>
        <v>0</v>
      </c>
      <c r="AK36" s="259">
        <f>IF('havi összesítő'!DY34&lt;0,0,'havi összesítő'!DY34)</f>
        <v>0</v>
      </c>
      <c r="AL36" s="259">
        <f>IF('havi összesítő'!FO34&lt;0,0,'havi összesítő'!FO34)</f>
        <v>0</v>
      </c>
      <c r="AM36" s="259">
        <f>IF('havi összesítő'!HE34&lt;0,0,'havi összesítő'!HE34)</f>
        <v>0</v>
      </c>
      <c r="AN36" s="259">
        <f>IF('havi összesítő'!IU34&lt;0,0,'havi összesítő'!IU34)</f>
        <v>0</v>
      </c>
      <c r="AO36" s="260">
        <f t="shared" si="10"/>
        <v>0</v>
      </c>
      <c r="AP36" s="7"/>
    </row>
    <row r="37" spans="1:42" hidden="1" x14ac:dyDescent="0.2">
      <c r="A37" s="96">
        <f>IF(beosztás!A37=0,"",beosztás!A37)</f>
        <v>19</v>
      </c>
      <c r="B37" s="97" t="str">
        <f>IF(beosztás!B37=0,"",beosztás!B37)</f>
        <v/>
      </c>
      <c r="C37" s="8" t="str">
        <f>IF(beosztás!C37=0,"",beosztás!C37)</f>
        <v/>
      </c>
      <c r="D37" s="9" t="str">
        <f>IF(beosztás!D37=0,"",beosztás!D37)</f>
        <v/>
      </c>
      <c r="E37" s="986">
        <f>'havi összesítő'!R35</f>
        <v>0</v>
      </c>
      <c r="F37" s="987">
        <f>'havi összesítő'!AF35</f>
        <v>0</v>
      </c>
      <c r="G37" s="85">
        <f>'havi összesítő'!BH35</f>
        <v>8</v>
      </c>
      <c r="H37" s="85">
        <f>'havi összesítő'!BV35</f>
        <v>0</v>
      </c>
      <c r="I37" s="85">
        <f>'havi összesítő'!CX35</f>
        <v>0</v>
      </c>
      <c r="J37" s="85">
        <f>'havi összesítő'!DL35</f>
        <v>0</v>
      </c>
      <c r="K37" s="85">
        <f>'havi összesítő'!EN35</f>
        <v>0</v>
      </c>
      <c r="L37" s="85">
        <f>'havi összesítő'!FB35</f>
        <v>0</v>
      </c>
      <c r="M37" s="85">
        <f>'havi összesítő'!GD35</f>
        <v>0</v>
      </c>
      <c r="N37" s="85">
        <f>'havi összesítő'!GR35</f>
        <v>0</v>
      </c>
      <c r="O37" s="85">
        <f>'havi összesítő'!HT35</f>
        <v>0</v>
      </c>
      <c r="P37" s="85">
        <f>'havi összesítő'!IH35</f>
        <v>0</v>
      </c>
      <c r="Q37" s="748">
        <f>alapadatok!J21</f>
        <v>0</v>
      </c>
      <c r="R37" s="85">
        <f t="shared" si="7"/>
        <v>8</v>
      </c>
      <c r="S37" s="86">
        <f t="shared" si="8"/>
        <v>-8</v>
      </c>
      <c r="T37" s="121"/>
      <c r="U37" s="84">
        <f>'havi összesítő'!N35/8</f>
        <v>0</v>
      </c>
      <c r="V37" s="85">
        <f>'havi összesítő'!AB35/8</f>
        <v>0</v>
      </c>
      <c r="W37" s="85">
        <f>'havi összesítő'!BD35/8</f>
        <v>0</v>
      </c>
      <c r="X37" s="85">
        <f>'havi összesítő'!BR35</f>
        <v>0</v>
      </c>
      <c r="Y37" s="85">
        <f>'havi összesítő'!CT35/8</f>
        <v>0</v>
      </c>
      <c r="Z37" s="85">
        <f>'havi összesítő'!DH35/8</f>
        <v>0</v>
      </c>
      <c r="AA37" s="85">
        <f>'havi összesítő'!EJ35/8</f>
        <v>0</v>
      </c>
      <c r="AB37" s="85">
        <f>'havi összesítő'!EX35/8</f>
        <v>0</v>
      </c>
      <c r="AC37" s="85">
        <f>'havi összesítő'!FZ35/8</f>
        <v>0</v>
      </c>
      <c r="AD37" s="85">
        <f>'havi összesítő'!GN35/8</f>
        <v>0</v>
      </c>
      <c r="AE37" s="85">
        <f>'havi összesítő'!HP35/8</f>
        <v>0</v>
      </c>
      <c r="AF37" s="85">
        <f>'havi összesítő'!ID35/8</f>
        <v>0</v>
      </c>
      <c r="AG37" s="86">
        <f t="shared" si="9"/>
        <v>0</v>
      </c>
      <c r="AH37" s="121"/>
      <c r="AI37" s="258">
        <f>IF('havi összesítő'!AS35&lt;0,0,'havi összesítő'!AS35)</f>
        <v>0</v>
      </c>
      <c r="AJ37" s="259">
        <f>IF('havi összesítő'!CI35&lt;0,0,'havi összesítő'!CI35)</f>
        <v>8</v>
      </c>
      <c r="AK37" s="259">
        <f>IF('havi összesítő'!DY35&lt;0,0,'havi összesítő'!DY35)</f>
        <v>0</v>
      </c>
      <c r="AL37" s="259">
        <f>IF('havi összesítő'!FO35&lt;0,0,'havi összesítő'!FO35)</f>
        <v>0</v>
      </c>
      <c r="AM37" s="259">
        <f>IF('havi összesítő'!HE35&lt;0,0,'havi összesítő'!HE35)</f>
        <v>0</v>
      </c>
      <c r="AN37" s="259">
        <f>IF('havi összesítő'!IU35&lt;0,0,'havi összesítő'!IU35)</f>
        <v>0</v>
      </c>
      <c r="AO37" s="260">
        <f t="shared" si="10"/>
        <v>8</v>
      </c>
      <c r="AP37" s="7"/>
    </row>
    <row r="38" spans="1:42" hidden="1" x14ac:dyDescent="0.2">
      <c r="A38" s="96">
        <f>IF(beosztás!A38=0,"",beosztás!A38)</f>
        <v>20</v>
      </c>
      <c r="B38" s="97" t="str">
        <f>IF(beosztás!B38=0,"",beosztás!B38)</f>
        <v/>
      </c>
      <c r="C38" s="8" t="str">
        <f>IF(beosztás!C38=0,"",beosztás!C38)</f>
        <v/>
      </c>
      <c r="D38" s="9" t="str">
        <f>IF(beosztás!D38=0,"",beosztás!D38)</f>
        <v/>
      </c>
      <c r="E38" s="986">
        <f>'havi összesítő'!R36</f>
        <v>0</v>
      </c>
      <c r="F38" s="987">
        <f>'havi összesítő'!AF36</f>
        <v>0</v>
      </c>
      <c r="G38" s="85">
        <f>'havi összesítő'!BH36</f>
        <v>8</v>
      </c>
      <c r="H38" s="85">
        <f>'havi összesítő'!BV36</f>
        <v>0</v>
      </c>
      <c r="I38" s="85">
        <f>'havi összesítő'!CX36</f>
        <v>0</v>
      </c>
      <c r="J38" s="85">
        <f>'havi összesítő'!DL36</f>
        <v>0</v>
      </c>
      <c r="K38" s="85">
        <f>'havi összesítő'!EN36</f>
        <v>0</v>
      </c>
      <c r="L38" s="85">
        <f>'havi összesítő'!FB36</f>
        <v>0</v>
      </c>
      <c r="M38" s="85">
        <f>'havi összesítő'!GD36</f>
        <v>0</v>
      </c>
      <c r="N38" s="85">
        <f>'havi összesítő'!GR36</f>
        <v>0</v>
      </c>
      <c r="O38" s="85">
        <f>'havi összesítő'!HT36</f>
        <v>0</v>
      </c>
      <c r="P38" s="85">
        <f>'havi összesítő'!IH36</f>
        <v>0</v>
      </c>
      <c r="Q38" s="748">
        <f>alapadatok!J22</f>
        <v>0</v>
      </c>
      <c r="R38" s="85">
        <f t="shared" si="7"/>
        <v>8</v>
      </c>
      <c r="S38" s="86">
        <f t="shared" si="8"/>
        <v>-8</v>
      </c>
      <c r="T38" s="121"/>
      <c r="U38" s="84">
        <f>'havi összesítő'!N36/8</f>
        <v>0</v>
      </c>
      <c r="V38" s="85">
        <f>'havi összesítő'!AB36/8</f>
        <v>0</v>
      </c>
      <c r="W38" s="85">
        <f>'havi összesítő'!BD36/8</f>
        <v>0</v>
      </c>
      <c r="X38" s="85">
        <f>'havi összesítő'!BR36</f>
        <v>0</v>
      </c>
      <c r="Y38" s="85">
        <f>'havi összesítő'!CT36/8</f>
        <v>0</v>
      </c>
      <c r="Z38" s="85">
        <f>'havi összesítő'!DH36/8</f>
        <v>0</v>
      </c>
      <c r="AA38" s="85">
        <f>'havi összesítő'!EJ36/8</f>
        <v>0</v>
      </c>
      <c r="AB38" s="85">
        <f>'havi összesítő'!EX36/8</f>
        <v>0</v>
      </c>
      <c r="AC38" s="85">
        <f>'havi összesítő'!FZ36/8</f>
        <v>0</v>
      </c>
      <c r="AD38" s="85">
        <f>'havi összesítő'!GN36/8</f>
        <v>0</v>
      </c>
      <c r="AE38" s="85">
        <f>'havi összesítő'!HP36/8</f>
        <v>0</v>
      </c>
      <c r="AF38" s="85">
        <f>'havi összesítő'!ID36/8</f>
        <v>0</v>
      </c>
      <c r="AG38" s="86">
        <f t="shared" si="9"/>
        <v>0</v>
      </c>
      <c r="AH38" s="121"/>
      <c r="AI38" s="258">
        <f>IF('havi összesítő'!AS36&lt;0,0,'havi összesítő'!AS36)</f>
        <v>0</v>
      </c>
      <c r="AJ38" s="259">
        <f>IF('havi összesítő'!CI36&lt;0,0,'havi összesítő'!CI36)</f>
        <v>8</v>
      </c>
      <c r="AK38" s="259">
        <f>IF('havi összesítő'!DY36&lt;0,0,'havi összesítő'!DY36)</f>
        <v>0</v>
      </c>
      <c r="AL38" s="259">
        <f>IF('havi összesítő'!FO36&lt;0,0,'havi összesítő'!FO36)</f>
        <v>0</v>
      </c>
      <c r="AM38" s="259">
        <f>IF('havi összesítő'!HE36&lt;0,0,'havi összesítő'!HE36)</f>
        <v>0</v>
      </c>
      <c r="AN38" s="259">
        <f>IF('havi összesítő'!IU36&lt;0,0,'havi összesítő'!IU36)</f>
        <v>0</v>
      </c>
      <c r="AO38" s="260">
        <f t="shared" si="10"/>
        <v>8</v>
      </c>
      <c r="AP38" s="7"/>
    </row>
    <row r="39" spans="1:42" hidden="1" x14ac:dyDescent="0.2">
      <c r="A39" s="96">
        <f>IF(beosztás!A39=0,"",beosztás!A39)</f>
        <v>21</v>
      </c>
      <c r="B39" s="97" t="str">
        <f>IF(beosztás!B39=0,"",beosztás!B39)</f>
        <v/>
      </c>
      <c r="C39" s="8" t="str">
        <f>IF(beosztás!C39=0,"",beosztás!C39)</f>
        <v/>
      </c>
      <c r="D39" s="9" t="str">
        <f>IF(beosztás!D39=0,"",beosztás!D39)</f>
        <v/>
      </c>
      <c r="E39" s="986">
        <f>'havi összesítő'!R37</f>
        <v>0</v>
      </c>
      <c r="F39" s="987">
        <f>'havi összesítő'!AF37</f>
        <v>0</v>
      </c>
      <c r="G39" s="85">
        <f>'havi összesítő'!BH37</f>
        <v>8</v>
      </c>
      <c r="H39" s="85">
        <f>'havi összesítő'!BV37</f>
        <v>0</v>
      </c>
      <c r="I39" s="85">
        <f>'havi összesítő'!CX37</f>
        <v>0</v>
      </c>
      <c r="J39" s="85">
        <f>'havi összesítő'!DL37</f>
        <v>0</v>
      </c>
      <c r="K39" s="85">
        <f>'havi összesítő'!EN37</f>
        <v>0</v>
      </c>
      <c r="L39" s="85">
        <f>'havi összesítő'!FB37</f>
        <v>0</v>
      </c>
      <c r="M39" s="85">
        <f>'havi összesítő'!GD37</f>
        <v>0</v>
      </c>
      <c r="N39" s="85">
        <f>'havi összesítő'!GR37</f>
        <v>0</v>
      </c>
      <c r="O39" s="85">
        <f>'havi összesítő'!HT37</f>
        <v>0</v>
      </c>
      <c r="P39" s="85">
        <f>'havi összesítő'!IH37</f>
        <v>0</v>
      </c>
      <c r="Q39" s="748">
        <f>alapadatok!J23</f>
        <v>0</v>
      </c>
      <c r="R39" s="85">
        <f t="shared" si="7"/>
        <v>8</v>
      </c>
      <c r="S39" s="86">
        <f t="shared" si="8"/>
        <v>-8</v>
      </c>
      <c r="T39" s="121"/>
      <c r="U39" s="84">
        <f>'havi összesítő'!N37/8</f>
        <v>0</v>
      </c>
      <c r="V39" s="85">
        <f>'havi összesítő'!AB37/8</f>
        <v>0</v>
      </c>
      <c r="W39" s="85">
        <f>'havi összesítő'!BD37/8</f>
        <v>0</v>
      </c>
      <c r="X39" s="85">
        <f>'havi összesítő'!BR37</f>
        <v>0</v>
      </c>
      <c r="Y39" s="85">
        <f>'havi összesítő'!CT37/8</f>
        <v>0</v>
      </c>
      <c r="Z39" s="85">
        <f>'havi összesítő'!DH37/8</f>
        <v>0</v>
      </c>
      <c r="AA39" s="85">
        <f>'havi összesítő'!EJ37/8</f>
        <v>0</v>
      </c>
      <c r="AB39" s="85">
        <f>'havi összesítő'!EX37/8</f>
        <v>0</v>
      </c>
      <c r="AC39" s="85">
        <f>'havi összesítő'!FZ37/8</f>
        <v>0</v>
      </c>
      <c r="AD39" s="85">
        <f>'havi összesítő'!GN37/8</f>
        <v>0</v>
      </c>
      <c r="AE39" s="85">
        <f>'havi összesítő'!HP37/8</f>
        <v>0</v>
      </c>
      <c r="AF39" s="85">
        <f>'havi összesítő'!ID37/8</f>
        <v>0</v>
      </c>
      <c r="AG39" s="86">
        <f t="shared" si="9"/>
        <v>0</v>
      </c>
      <c r="AH39" s="121"/>
      <c r="AI39" s="258">
        <f>IF('havi összesítő'!AS37&lt;0,0,'havi összesítő'!AS37)</f>
        <v>0</v>
      </c>
      <c r="AJ39" s="259">
        <f>IF('havi összesítő'!CI37&lt;0,0,'havi összesítő'!CI37)</f>
        <v>8</v>
      </c>
      <c r="AK39" s="259">
        <f>IF('havi összesítő'!DY37&lt;0,0,'havi összesítő'!DY37)</f>
        <v>0</v>
      </c>
      <c r="AL39" s="259">
        <f>IF('havi összesítő'!FO37&lt;0,0,'havi összesítő'!FO37)</f>
        <v>0</v>
      </c>
      <c r="AM39" s="259">
        <f>IF('havi összesítő'!HE37&lt;0,0,'havi összesítő'!HE37)</f>
        <v>0</v>
      </c>
      <c r="AN39" s="259">
        <f>IF('havi összesítő'!IU37&lt;0,0,'havi összesítő'!IU37)</f>
        <v>0</v>
      </c>
      <c r="AO39" s="260">
        <f t="shared" si="10"/>
        <v>8</v>
      </c>
      <c r="AP39" s="7"/>
    </row>
    <row r="40" spans="1:42" hidden="1" x14ac:dyDescent="0.2">
      <c r="A40" s="96">
        <f>IF(beosztás!A40=0,"",beosztás!A40)</f>
        <v>22</v>
      </c>
      <c r="B40" s="97" t="str">
        <f>IF(beosztás!B40=0,"",beosztás!B40)</f>
        <v/>
      </c>
      <c r="C40" s="262" t="str">
        <f>IF(beosztás!C40=0,"",beosztás!C40)</f>
        <v/>
      </c>
      <c r="D40" s="263" t="str">
        <f>IF(beosztás!D40=0,"",beosztás!D40)</f>
        <v/>
      </c>
      <c r="E40" s="982">
        <f>'havi összesítő'!R38</f>
        <v>0</v>
      </c>
      <c r="F40" s="984">
        <f>'havi összesítő'!AF38</f>
        <v>0</v>
      </c>
      <c r="G40" s="265">
        <f>'havi összesítő'!BH38</f>
        <v>8</v>
      </c>
      <c r="H40" s="265">
        <f>'havi összesítő'!BV38</f>
        <v>0</v>
      </c>
      <c r="I40" s="265">
        <f>'havi összesítő'!CX38</f>
        <v>0</v>
      </c>
      <c r="J40" s="265">
        <f>'havi összesítő'!DL38</f>
        <v>0</v>
      </c>
      <c r="K40" s="265">
        <f>'havi összesítő'!EN38</f>
        <v>0</v>
      </c>
      <c r="L40" s="265">
        <f>'havi összesítő'!FB38</f>
        <v>0</v>
      </c>
      <c r="M40" s="265">
        <f>'havi összesítő'!GD38</f>
        <v>0</v>
      </c>
      <c r="N40" s="265">
        <f>'havi összesítő'!GR38</f>
        <v>0</v>
      </c>
      <c r="O40" s="265">
        <f>'havi összesítő'!HT38</f>
        <v>0</v>
      </c>
      <c r="P40" s="265">
        <f>'havi összesítő'!IH38</f>
        <v>0</v>
      </c>
      <c r="Q40" s="747">
        <f>alapadatok!J24</f>
        <v>0</v>
      </c>
      <c r="R40" s="265">
        <f t="shared" si="7"/>
        <v>8</v>
      </c>
      <c r="S40" s="266">
        <f t="shared" si="8"/>
        <v>-8</v>
      </c>
      <c r="T40" s="261"/>
      <c r="U40" s="264">
        <f>'havi összesítő'!N38/8</f>
        <v>0</v>
      </c>
      <c r="V40" s="265">
        <f>'havi összesítő'!AB38/8</f>
        <v>0</v>
      </c>
      <c r="W40" s="265">
        <f>'havi összesítő'!BD38/8</f>
        <v>0</v>
      </c>
      <c r="X40" s="265">
        <f>'havi összesítő'!BR38</f>
        <v>0</v>
      </c>
      <c r="Y40" s="265">
        <f>'havi összesítő'!CT38/8</f>
        <v>0</v>
      </c>
      <c r="Z40" s="265">
        <f>'havi összesítő'!DH38/8</f>
        <v>0</v>
      </c>
      <c r="AA40" s="265">
        <f>'havi összesítő'!EJ38/8</f>
        <v>0</v>
      </c>
      <c r="AB40" s="265">
        <f>'havi összesítő'!EX38/8</f>
        <v>0</v>
      </c>
      <c r="AC40" s="265">
        <f>'havi összesítő'!FZ38/8</f>
        <v>0</v>
      </c>
      <c r="AD40" s="265">
        <f>'havi összesítő'!GN38/8</f>
        <v>0</v>
      </c>
      <c r="AE40" s="265">
        <f>'havi összesítő'!HP38/8</f>
        <v>0</v>
      </c>
      <c r="AF40" s="265">
        <f>'havi összesítő'!ID38/8</f>
        <v>0</v>
      </c>
      <c r="AG40" s="266">
        <f t="shared" si="9"/>
        <v>0</v>
      </c>
      <c r="AH40" s="261"/>
      <c r="AI40" s="258">
        <f>IF('havi összesítő'!AS38&lt;0,0,'havi összesítő'!AS38)</f>
        <v>0</v>
      </c>
      <c r="AJ40" s="259">
        <f>IF('havi összesítő'!CI38&lt;0,0,'havi összesítő'!CI38)</f>
        <v>8</v>
      </c>
      <c r="AK40" s="259">
        <f>IF('havi összesítő'!DY38&lt;0,0,'havi összesítő'!DY38)</f>
        <v>0</v>
      </c>
      <c r="AL40" s="259">
        <f>IF('havi összesítő'!FO38&lt;0,0,'havi összesítő'!FO38)</f>
        <v>0</v>
      </c>
      <c r="AM40" s="259">
        <f>IF('havi összesítő'!HE38&lt;0,0,'havi összesítő'!HE38)</f>
        <v>0</v>
      </c>
      <c r="AN40" s="259">
        <f>IF('havi összesítő'!IU38&lt;0,0,'havi összesítő'!IU38)</f>
        <v>0</v>
      </c>
      <c r="AO40" s="260">
        <f t="shared" si="10"/>
        <v>8</v>
      </c>
      <c r="AP40" s="7"/>
    </row>
    <row r="41" spans="1:42" hidden="1" x14ac:dyDescent="0.2">
      <c r="A41" s="96">
        <f>IF(beosztás!A41=0,"",beosztás!A41)</f>
        <v>23</v>
      </c>
      <c r="B41" s="97" t="str">
        <f>IF(beosztás!B41=0,"",beosztás!B41)</f>
        <v/>
      </c>
      <c r="C41" s="262" t="str">
        <f>IF(beosztás!C41=0,"",beosztás!C41)</f>
        <v/>
      </c>
      <c r="D41" s="263" t="str">
        <f>IF(beosztás!D41=0,"",beosztás!D41)</f>
        <v/>
      </c>
      <c r="E41" s="982">
        <f>'havi összesítő'!R39</f>
        <v>0</v>
      </c>
      <c r="F41" s="984">
        <f>'havi összesítő'!AF39</f>
        <v>0</v>
      </c>
      <c r="G41" s="265">
        <f>'havi összesítő'!BH39</f>
        <v>8</v>
      </c>
      <c r="H41" s="265">
        <f>'havi összesítő'!BV39</f>
        <v>0</v>
      </c>
      <c r="I41" s="265">
        <f>'havi összesítő'!CX39</f>
        <v>0</v>
      </c>
      <c r="J41" s="265">
        <f>'havi összesítő'!DL39</f>
        <v>0</v>
      </c>
      <c r="K41" s="265">
        <f>'havi összesítő'!EN39</f>
        <v>0</v>
      </c>
      <c r="L41" s="265">
        <f>'havi összesítő'!FB39</f>
        <v>0</v>
      </c>
      <c r="M41" s="265">
        <f>'havi összesítő'!GD39</f>
        <v>0</v>
      </c>
      <c r="N41" s="265">
        <f>'havi összesítő'!GR39</f>
        <v>0</v>
      </c>
      <c r="O41" s="265">
        <f>'havi összesítő'!HT39</f>
        <v>0</v>
      </c>
      <c r="P41" s="265">
        <f>'havi összesítő'!IH39</f>
        <v>0</v>
      </c>
      <c r="Q41" s="747">
        <f>alapadatok!J25</f>
        <v>0</v>
      </c>
      <c r="R41" s="265">
        <f t="shared" si="7"/>
        <v>8</v>
      </c>
      <c r="S41" s="266">
        <f t="shared" si="8"/>
        <v>-8</v>
      </c>
      <c r="T41" s="261"/>
      <c r="U41" s="264">
        <f>'havi összesítő'!N39/8</f>
        <v>0</v>
      </c>
      <c r="V41" s="265">
        <f>'havi összesítő'!AB39/8</f>
        <v>0</v>
      </c>
      <c r="W41" s="265">
        <f>'havi összesítő'!BD39/8</f>
        <v>0</v>
      </c>
      <c r="X41" s="259">
        <f>'havi összesítő'!BR39/8</f>
        <v>0</v>
      </c>
      <c r="Y41" s="265">
        <f>'havi összesítő'!CT39/8</f>
        <v>0</v>
      </c>
      <c r="Z41" s="265">
        <f>'havi összesítő'!DH39/8</f>
        <v>0</v>
      </c>
      <c r="AA41" s="265">
        <f>'havi összesítő'!EJ39/8</f>
        <v>0</v>
      </c>
      <c r="AB41" s="265">
        <f>'havi összesítő'!EX39/8</f>
        <v>0</v>
      </c>
      <c r="AC41" s="265">
        <f>'havi összesítő'!FZ39/8</f>
        <v>0</v>
      </c>
      <c r="AD41" s="265">
        <f>'havi összesítő'!GN39/8</f>
        <v>0</v>
      </c>
      <c r="AE41" s="265">
        <f>'havi összesítő'!HP39/8</f>
        <v>0</v>
      </c>
      <c r="AF41" s="265">
        <f>'havi összesítő'!ID39/8</f>
        <v>0</v>
      </c>
      <c r="AG41" s="266">
        <f t="shared" si="9"/>
        <v>0</v>
      </c>
      <c r="AH41" s="261"/>
      <c r="AI41" s="258">
        <f>IF('havi összesítő'!AS39&lt;0,0,'havi összesítő'!AS39)</f>
        <v>0</v>
      </c>
      <c r="AJ41" s="259">
        <f>IF('havi összesítő'!CI39&lt;0,0,'havi összesítő'!CI39)</f>
        <v>8</v>
      </c>
      <c r="AK41" s="259">
        <f>IF('havi összesítő'!DY39&lt;0,0,'havi összesítő'!DY39)</f>
        <v>0</v>
      </c>
      <c r="AL41" s="259">
        <f>IF('havi összesítő'!FO39&lt;0,0,'havi összesítő'!FO39)</f>
        <v>0</v>
      </c>
      <c r="AM41" s="259">
        <f>IF('havi összesítő'!HE39&lt;0,0,'havi összesítő'!HE39)</f>
        <v>0</v>
      </c>
      <c r="AN41" s="259">
        <f>IF('havi összesítő'!IU39&lt;0,0,'havi összesítő'!IU39)</f>
        <v>0</v>
      </c>
      <c r="AO41" s="260">
        <f t="shared" si="10"/>
        <v>8</v>
      </c>
      <c r="AP41" s="7"/>
    </row>
    <row r="42" spans="1:42" hidden="1" x14ac:dyDescent="0.2">
      <c r="A42" s="96">
        <f>IF(beosztás!A42=0,"",beosztás!A42)</f>
        <v>24</v>
      </c>
      <c r="B42" s="97" t="str">
        <f>IF(beosztás!B42=0,"",beosztás!B42)</f>
        <v/>
      </c>
      <c r="C42" s="8" t="str">
        <f>IF(beosztás!C42=0,"",beosztás!C42)</f>
        <v/>
      </c>
      <c r="D42" s="9" t="str">
        <f>IF(beosztás!D42=0,"",beosztás!D42)</f>
        <v/>
      </c>
      <c r="E42" s="986">
        <f>'havi összesítő'!R40</f>
        <v>0</v>
      </c>
      <c r="F42" s="987">
        <f>'havi összesítő'!AF40</f>
        <v>0</v>
      </c>
      <c r="G42" s="85">
        <f>'havi összesítő'!BH40</f>
        <v>8</v>
      </c>
      <c r="H42" s="85">
        <f>'havi összesítő'!BV40</f>
        <v>0</v>
      </c>
      <c r="I42" s="85">
        <f>'havi összesítő'!CX40</f>
        <v>0</v>
      </c>
      <c r="J42" s="85">
        <f>'havi összesítő'!DL40</f>
        <v>0</v>
      </c>
      <c r="K42" s="85">
        <f>'havi összesítő'!EN40</f>
        <v>0</v>
      </c>
      <c r="L42" s="85">
        <f>'havi összesítő'!FB40</f>
        <v>0</v>
      </c>
      <c r="M42" s="85">
        <f>'havi összesítő'!GD40</f>
        <v>0</v>
      </c>
      <c r="N42" s="85">
        <f>'havi összesítő'!GR40</f>
        <v>0</v>
      </c>
      <c r="O42" s="85">
        <f>'havi összesítő'!HT40</f>
        <v>0</v>
      </c>
      <c r="P42" s="85">
        <f>'havi összesítő'!IH40</f>
        <v>0</v>
      </c>
      <c r="Q42" s="748">
        <f>alapadatok!J26</f>
        <v>0</v>
      </c>
      <c r="R42" s="85">
        <f t="shared" si="7"/>
        <v>8</v>
      </c>
      <c r="S42" s="86">
        <f t="shared" si="8"/>
        <v>-8</v>
      </c>
      <c r="T42" s="121"/>
      <c r="U42" s="84">
        <f>'havi összesítő'!N40/8</f>
        <v>0</v>
      </c>
      <c r="V42" s="85">
        <f>'havi összesítő'!AB40/8</f>
        <v>0</v>
      </c>
      <c r="W42" s="85">
        <f>'havi összesítő'!BD40/8</f>
        <v>0</v>
      </c>
      <c r="X42" s="85">
        <f>'havi összesítő'!BR40</f>
        <v>0</v>
      </c>
      <c r="Y42" s="85">
        <f>'havi összesítő'!CT40/8</f>
        <v>0</v>
      </c>
      <c r="Z42" s="85">
        <f>'havi összesítő'!DH40/8</f>
        <v>0</v>
      </c>
      <c r="AA42" s="85">
        <f>'havi összesítő'!EJ40/8</f>
        <v>0</v>
      </c>
      <c r="AB42" s="85">
        <f>'havi összesítő'!EX40/8</f>
        <v>0</v>
      </c>
      <c r="AC42" s="85">
        <f>'havi összesítő'!FZ40/8</f>
        <v>0</v>
      </c>
      <c r="AD42" s="85">
        <f>'havi összesítő'!GN40/8</f>
        <v>0</v>
      </c>
      <c r="AE42" s="85">
        <f>'havi összesítő'!HP40/8</f>
        <v>0</v>
      </c>
      <c r="AF42" s="85">
        <f>'havi összesítő'!ID40/8</f>
        <v>0</v>
      </c>
      <c r="AG42" s="86">
        <f t="shared" si="9"/>
        <v>0</v>
      </c>
      <c r="AH42" s="121"/>
      <c r="AI42" s="258">
        <f>IF('havi összesítő'!AS40&lt;0,0,'havi összesítő'!AS40)</f>
        <v>0</v>
      </c>
      <c r="AJ42" s="259">
        <f>IF('havi összesítő'!CI40&lt;0,0,'havi összesítő'!CI40)</f>
        <v>8</v>
      </c>
      <c r="AK42" s="259">
        <f>IF('havi összesítő'!DY40&lt;0,0,'havi összesítő'!DY40)</f>
        <v>0</v>
      </c>
      <c r="AL42" s="259">
        <f>IF('havi összesítő'!FO40&lt;0,0,'havi összesítő'!FO40)</f>
        <v>0</v>
      </c>
      <c r="AM42" s="259">
        <f>IF('havi összesítő'!HE40&lt;0,0,'havi összesítő'!HE40)</f>
        <v>0</v>
      </c>
      <c r="AN42" s="259">
        <f>IF('havi összesítő'!IU40&lt;0,0,'havi összesítő'!IU40)</f>
        <v>0</v>
      </c>
      <c r="AO42" s="260">
        <f t="shared" si="10"/>
        <v>8</v>
      </c>
      <c r="AP42" s="7"/>
    </row>
    <row r="43" spans="1:42" x14ac:dyDescent="0.2">
      <c r="A43" s="96">
        <f>IF(beosztás!A43=0,"",beosztás!A43)</f>
        <v>25</v>
      </c>
      <c r="B43" s="97">
        <f>IF(beosztás!B43=0,"",beosztás!B43)</f>
        <v>44792</v>
      </c>
      <c r="C43" s="8" t="str">
        <f>IF(beosztás!C43=0,"",beosztás!C43)</f>
        <v>Miták Norbert(PJ)</v>
      </c>
      <c r="D43" s="9" t="str">
        <f>IF(beosztás!D43=0,"",beosztás!D43)</f>
        <v>Quality controller</v>
      </c>
      <c r="E43" s="986">
        <f>'havi összesítő'!R41</f>
        <v>24</v>
      </c>
      <c r="F43" s="987">
        <f>'havi összesítő'!AF41</f>
        <v>0</v>
      </c>
      <c r="G43" s="85">
        <f>'havi összesítő'!BH41</f>
        <v>20</v>
      </c>
      <c r="H43" s="85">
        <f>'havi összesítő'!BV41</f>
        <v>0</v>
      </c>
      <c r="I43" s="85">
        <f>'havi összesítő'!CX41</f>
        <v>0</v>
      </c>
      <c r="J43" s="85">
        <f>'havi összesítő'!DL41</f>
        <v>0</v>
      </c>
      <c r="K43" s="85">
        <f>'havi összesítő'!EN41</f>
        <v>0</v>
      </c>
      <c r="L43" s="85">
        <f>'havi összesítő'!FB41</f>
        <v>0</v>
      </c>
      <c r="M43" s="85">
        <f>'havi összesítő'!GD41</f>
        <v>0</v>
      </c>
      <c r="N43" s="85">
        <f>'havi összesítő'!GR41</f>
        <v>0</v>
      </c>
      <c r="O43" s="85">
        <f>'havi összesítő'!HT41</f>
        <v>0</v>
      </c>
      <c r="P43" s="85">
        <f>'havi összesítő'!IH41</f>
        <v>0</v>
      </c>
      <c r="Q43" s="748">
        <f>alapadatok!J27</f>
        <v>160</v>
      </c>
      <c r="R43" s="85">
        <f t="shared" si="7"/>
        <v>44</v>
      </c>
      <c r="S43" s="86">
        <f t="shared" si="8"/>
        <v>116</v>
      </c>
      <c r="T43" s="121"/>
      <c r="U43" s="84">
        <f>'havi összesítő'!N41/8</f>
        <v>0</v>
      </c>
      <c r="V43" s="85">
        <f>'havi összesítő'!AB41/8</f>
        <v>0</v>
      </c>
      <c r="W43" s="85">
        <f>'havi összesítő'!BD41/8</f>
        <v>0</v>
      </c>
      <c r="X43" s="259">
        <f>'havi összesítő'!BR41/8</f>
        <v>0</v>
      </c>
      <c r="Y43" s="85">
        <f>'havi összesítő'!CT41/8</f>
        <v>0</v>
      </c>
      <c r="Z43" s="85">
        <f>'havi összesítő'!DH41/8</f>
        <v>0</v>
      </c>
      <c r="AA43" s="85">
        <f>'havi összesítő'!EJ41/8</f>
        <v>0</v>
      </c>
      <c r="AB43" s="85">
        <f>'havi összesítő'!EX41/8</f>
        <v>0</v>
      </c>
      <c r="AC43" s="85">
        <f>'havi összesítő'!FZ41/8</f>
        <v>0</v>
      </c>
      <c r="AD43" s="85">
        <f>'havi összesítő'!GN41/8</f>
        <v>0</v>
      </c>
      <c r="AE43" s="85">
        <f>'havi összesítő'!HP41/8</f>
        <v>0</v>
      </c>
      <c r="AF43" s="85">
        <f>'havi összesítő'!ID41/8</f>
        <v>0</v>
      </c>
      <c r="AG43" s="86">
        <f t="shared" si="9"/>
        <v>0</v>
      </c>
      <c r="AH43" s="121"/>
      <c r="AI43" s="258">
        <f>IF('havi összesítő'!AS41&lt;0,0,'havi összesítő'!AS41)</f>
        <v>0</v>
      </c>
      <c r="AJ43" s="259">
        <f>IF('havi összesítő'!CI41&lt;0,0,'havi összesítő'!CI41)</f>
        <v>0</v>
      </c>
      <c r="AK43" s="259">
        <f>IF('havi összesítő'!DY41&lt;0,0,'havi összesítő'!DY41)</f>
        <v>0</v>
      </c>
      <c r="AL43" s="259">
        <f>IF('havi összesítő'!FO41&lt;0,0,'havi összesítő'!FO41)</f>
        <v>0</v>
      </c>
      <c r="AM43" s="259">
        <f>IF('havi összesítő'!HE41&lt;0,0,'havi összesítő'!HE41)</f>
        <v>0</v>
      </c>
      <c r="AN43" s="259">
        <f>IF('havi összesítő'!IU41&lt;0,0,'havi összesítő'!IU41)</f>
        <v>0</v>
      </c>
      <c r="AO43" s="260">
        <f t="shared" si="10"/>
        <v>0</v>
      </c>
      <c r="AP43" s="7"/>
    </row>
    <row r="44" spans="1:42" x14ac:dyDescent="0.2">
      <c r="A44" s="96">
        <f>IF(beosztás!A44=0,"",beosztás!A44)</f>
        <v>26</v>
      </c>
      <c r="B44" s="97">
        <f>IF(beosztás!B44=0,"",beosztás!B44)</f>
        <v>44469</v>
      </c>
      <c r="C44" s="8" t="str">
        <f>IF(beosztás!C44=0,"",beosztás!C44)</f>
        <v>Sztahó József(PJ)</v>
      </c>
      <c r="D44" s="9" t="str">
        <f>IF(beosztás!D44=0,"",beosztás!D44)</f>
        <v xml:space="preserve"> Packing</v>
      </c>
      <c r="E44" s="986">
        <f>'havi összesítő'!R42</f>
        <v>24</v>
      </c>
      <c r="F44" s="987">
        <f>'havi összesítő'!AF42</f>
        <v>20</v>
      </c>
      <c r="G44" s="85">
        <f>'havi összesítő'!BH42</f>
        <v>12</v>
      </c>
      <c r="H44" s="85">
        <f>'havi összesítő'!BV42</f>
        <v>0</v>
      </c>
      <c r="I44" s="85">
        <f>'havi összesítő'!CX42</f>
        <v>0</v>
      </c>
      <c r="J44" s="85">
        <f>'havi összesítő'!DL42</f>
        <v>0</v>
      </c>
      <c r="K44" s="85">
        <f>'havi összesítő'!EN42</f>
        <v>0</v>
      </c>
      <c r="L44" s="85">
        <f>'havi összesítő'!FB42</f>
        <v>0</v>
      </c>
      <c r="M44" s="85">
        <f>'havi összesítő'!GD42</f>
        <v>0</v>
      </c>
      <c r="N44" s="85">
        <f>'havi összesítő'!GR42</f>
        <v>0</v>
      </c>
      <c r="O44" s="85">
        <f>'havi összesítő'!HT42</f>
        <v>0</v>
      </c>
      <c r="P44" s="85">
        <f>'havi összesítő'!IH42</f>
        <v>0</v>
      </c>
      <c r="Q44" s="748">
        <f>alapadatok!J28</f>
        <v>168</v>
      </c>
      <c r="R44" s="85">
        <f t="shared" si="7"/>
        <v>56</v>
      </c>
      <c r="S44" s="86">
        <f t="shared" si="8"/>
        <v>112</v>
      </c>
      <c r="T44" s="121"/>
      <c r="U44" s="84">
        <f>'havi összesítő'!N42/8</f>
        <v>0</v>
      </c>
      <c r="V44" s="85">
        <f>'havi összesítő'!AB42/8</f>
        <v>0</v>
      </c>
      <c r="W44" s="85">
        <f>'havi összesítő'!BD42/8</f>
        <v>0</v>
      </c>
      <c r="X44" s="259">
        <f>'havi összesítő'!BR42/8</f>
        <v>0</v>
      </c>
      <c r="Y44" s="85">
        <f>'havi összesítő'!CT42/8</f>
        <v>0</v>
      </c>
      <c r="Z44" s="85">
        <f>'havi összesítő'!DH42/8</f>
        <v>0</v>
      </c>
      <c r="AA44" s="85">
        <f>'havi összesítő'!EJ42/8</f>
        <v>0</v>
      </c>
      <c r="AB44" s="85">
        <f>'havi összesítő'!EX42/8</f>
        <v>0</v>
      </c>
      <c r="AC44" s="85">
        <f>'havi összesítő'!FZ42/8</f>
        <v>0</v>
      </c>
      <c r="AD44" s="85">
        <f>'havi összesítő'!GN42/8</f>
        <v>0</v>
      </c>
      <c r="AE44" s="85">
        <f>'havi összesítő'!HP42/8</f>
        <v>0</v>
      </c>
      <c r="AF44" s="85">
        <f>'havi összesítő'!ID42/8</f>
        <v>0</v>
      </c>
      <c r="AG44" s="86">
        <f t="shared" si="9"/>
        <v>0</v>
      </c>
      <c r="AH44" s="121"/>
      <c r="AI44" s="258">
        <f>IF('havi összesítő'!AS42&lt;0,0,'havi összesítő'!AS42)</f>
        <v>0</v>
      </c>
      <c r="AJ44" s="259">
        <f>IF('havi összesítő'!CI42&lt;0,0,'havi összesítő'!CI42)</f>
        <v>0</v>
      </c>
      <c r="AK44" s="259">
        <f>IF('havi összesítő'!DY42&lt;0,0,'havi összesítő'!DY42)</f>
        <v>0</v>
      </c>
      <c r="AL44" s="259">
        <f>IF('havi összesítő'!FO42&lt;0,0,'havi összesítő'!FO42)</f>
        <v>0</v>
      </c>
      <c r="AM44" s="259">
        <f>IF('havi összesítő'!HE42&lt;0,0,'havi összesítő'!HE42)</f>
        <v>0</v>
      </c>
      <c r="AN44" s="259">
        <f>IF('havi összesítő'!IU42&lt;0,0,'havi összesítő'!IU42)</f>
        <v>0</v>
      </c>
      <c r="AO44" s="260">
        <f t="shared" si="10"/>
        <v>0</v>
      </c>
      <c r="AP44" s="7"/>
    </row>
    <row r="45" spans="1:42" ht="12" thickBot="1" x14ac:dyDescent="0.25">
      <c r="A45" s="96">
        <f>IF(beosztás!A45=0,"",beosztás!A45)</f>
        <v>27</v>
      </c>
      <c r="B45" s="97">
        <f>IF(beosztás!B45=0,"",beosztás!B45)</f>
        <v>44793</v>
      </c>
      <c r="C45" s="8" t="str">
        <f>IF(beosztás!C45=0,"",beosztás!C45)</f>
        <v>Szebelédi Viktor(PJ)</v>
      </c>
      <c r="D45" s="9" t="str">
        <f>IF(beosztás!D45=0,"",beosztás!D45)</f>
        <v>Benchmark/Panel Mill</v>
      </c>
      <c r="E45" s="986">
        <f>'havi összesítő'!R43</f>
        <v>48</v>
      </c>
      <c r="F45" s="987">
        <f>'havi összesítő'!AF43</f>
        <v>16</v>
      </c>
      <c r="G45" s="85">
        <f>'havi összesítő'!BH43</f>
        <v>36</v>
      </c>
      <c r="H45" s="85">
        <f>'havi összesítő'!BV43</f>
        <v>0</v>
      </c>
      <c r="I45" s="85">
        <f>'havi összesítő'!CX43</f>
        <v>0</v>
      </c>
      <c r="J45" s="85">
        <f>'havi összesítő'!DL43</f>
        <v>0</v>
      </c>
      <c r="K45" s="85">
        <f>'havi összesítő'!EN43</f>
        <v>0</v>
      </c>
      <c r="L45" s="85">
        <f>'havi összesítő'!FB43</f>
        <v>0</v>
      </c>
      <c r="M45" s="85">
        <f>'havi összesítő'!GD43</f>
        <v>0</v>
      </c>
      <c r="N45" s="85">
        <f>'havi összesítő'!GR43</f>
        <v>0</v>
      </c>
      <c r="O45" s="85">
        <f>'havi összesítő'!HT43</f>
        <v>0</v>
      </c>
      <c r="P45" s="85">
        <f>'havi összesítő'!IH43</f>
        <v>0</v>
      </c>
      <c r="Q45" s="748">
        <f>alapadatok!J29</f>
        <v>200</v>
      </c>
      <c r="R45" s="85">
        <f t="shared" si="7"/>
        <v>100</v>
      </c>
      <c r="S45" s="86">
        <f t="shared" si="8"/>
        <v>100</v>
      </c>
      <c r="T45" s="121"/>
      <c r="U45" s="84">
        <f>'havi összesítő'!N43/8</f>
        <v>0</v>
      </c>
      <c r="V45" s="85">
        <f>'havi összesítő'!AB43/8</f>
        <v>0</v>
      </c>
      <c r="W45" s="85">
        <f>'havi összesítő'!BD43/8</f>
        <v>0</v>
      </c>
      <c r="X45" s="85">
        <f>'havi összesítő'!BR43</f>
        <v>0</v>
      </c>
      <c r="Y45" s="85">
        <f>'havi összesítő'!CT43/8</f>
        <v>0</v>
      </c>
      <c r="Z45" s="85">
        <f>'havi összesítő'!DH43/8</f>
        <v>0</v>
      </c>
      <c r="AA45" s="85">
        <f>'havi összesítő'!EJ43/8</f>
        <v>0</v>
      </c>
      <c r="AB45" s="85">
        <f>'havi összesítő'!EX43/8</f>
        <v>0</v>
      </c>
      <c r="AC45" s="85">
        <f>'havi összesítő'!FZ43/8</f>
        <v>0</v>
      </c>
      <c r="AD45" s="85">
        <f>'havi összesítő'!GN43/8</f>
        <v>0</v>
      </c>
      <c r="AE45" s="85">
        <f>'havi összesítő'!HP43/8</f>
        <v>0</v>
      </c>
      <c r="AF45" s="85">
        <f>'havi összesítő'!ID43/8</f>
        <v>0</v>
      </c>
      <c r="AG45" s="86">
        <f t="shared" si="9"/>
        <v>0</v>
      </c>
      <c r="AH45" s="121"/>
      <c r="AI45" s="258">
        <f>IF('havi összesítő'!AS43&lt;0,0,'havi összesítő'!AS43)</f>
        <v>0</v>
      </c>
      <c r="AJ45" s="259">
        <f>IF('havi összesítő'!CI43&lt;0,0,'havi összesítő'!CI43)</f>
        <v>0</v>
      </c>
      <c r="AK45" s="259">
        <f>IF('havi összesítő'!DY43&lt;0,0,'havi összesítő'!DY43)</f>
        <v>0</v>
      </c>
      <c r="AL45" s="259">
        <f>IF('havi összesítő'!FO43&lt;0,0,'havi összesítő'!FO43)</f>
        <v>0</v>
      </c>
      <c r="AM45" s="259">
        <f>IF('havi összesítő'!HE43&lt;0,0,'havi összesítő'!HE43)</f>
        <v>0</v>
      </c>
      <c r="AN45" s="259">
        <f>IF('havi összesítő'!IU43&lt;0,0,'havi összesítő'!IU43)</f>
        <v>0</v>
      </c>
      <c r="AO45" s="260">
        <f t="shared" si="10"/>
        <v>0</v>
      </c>
      <c r="AP45" s="7"/>
    </row>
    <row r="46" spans="1:42" ht="12" hidden="1" thickBot="1" x14ac:dyDescent="0.25">
      <c r="A46" s="96">
        <f>IF(beosztás!A46=0,"",beosztás!A46)</f>
        <v>28</v>
      </c>
      <c r="B46" s="97" t="str">
        <f>IF(beosztás!B46=0,"",beosztás!B46)</f>
        <v/>
      </c>
      <c r="C46" s="8" t="str">
        <f>IF(beosztás!C46=0,"",beosztás!C46)</f>
        <v/>
      </c>
      <c r="D46" s="9" t="str">
        <f>IF(beosztás!D46=0,"",beosztás!D46)</f>
        <v/>
      </c>
      <c r="E46" s="986">
        <f>'havi összesítő'!R44</f>
        <v>0</v>
      </c>
      <c r="F46" s="987">
        <f>'havi összesítő'!AF44</f>
        <v>0</v>
      </c>
      <c r="G46" s="85">
        <f>'havi összesítő'!BH44</f>
        <v>0</v>
      </c>
      <c r="H46" s="85">
        <f>'havi összesítő'!BV44</f>
        <v>0</v>
      </c>
      <c r="I46" s="85">
        <f>'havi összesítő'!CX44</f>
        <v>0</v>
      </c>
      <c r="J46" s="85">
        <f>'havi összesítő'!DL44</f>
        <v>0</v>
      </c>
      <c r="K46" s="85">
        <f>'havi összesítő'!EN44</f>
        <v>0</v>
      </c>
      <c r="L46" s="85">
        <f>'havi összesítő'!FB44</f>
        <v>0</v>
      </c>
      <c r="M46" s="85">
        <f>'havi összesítő'!GD44</f>
        <v>0</v>
      </c>
      <c r="N46" s="85">
        <f>'havi összesítő'!GR44</f>
        <v>0</v>
      </c>
      <c r="O46" s="85">
        <f>'havi összesítő'!HT44</f>
        <v>0</v>
      </c>
      <c r="P46" s="85">
        <f>'havi összesítő'!IH44</f>
        <v>0</v>
      </c>
      <c r="Q46" s="748">
        <f>alapadatok!J30</f>
        <v>0</v>
      </c>
      <c r="R46" s="85">
        <f t="shared" si="7"/>
        <v>0</v>
      </c>
      <c r="S46" s="86">
        <f t="shared" si="8"/>
        <v>0</v>
      </c>
      <c r="T46" s="121"/>
      <c r="U46" s="84">
        <f>'havi összesítő'!N44/8</f>
        <v>0</v>
      </c>
      <c r="V46" s="85">
        <f>'havi összesítő'!AB44/8</f>
        <v>0</v>
      </c>
      <c r="W46" s="85">
        <f>'havi összesítő'!BD44/8</f>
        <v>0</v>
      </c>
      <c r="X46" s="85">
        <f>'havi összesítő'!BR44</f>
        <v>0</v>
      </c>
      <c r="Y46" s="85">
        <f>'havi összesítő'!CT44/8</f>
        <v>0</v>
      </c>
      <c r="Z46" s="85">
        <f>'havi összesítő'!DH44/8</f>
        <v>0</v>
      </c>
      <c r="AA46" s="85">
        <f>'havi összesítő'!EJ44/8</f>
        <v>0</v>
      </c>
      <c r="AB46" s="85">
        <f>'havi összesítő'!EX44/8</f>
        <v>0</v>
      </c>
      <c r="AC46" s="85">
        <f>'havi összesítő'!FZ44/8</f>
        <v>0</v>
      </c>
      <c r="AD46" s="85">
        <f>'havi összesítő'!GN44/8</f>
        <v>0</v>
      </c>
      <c r="AE46" s="85">
        <f>'havi összesítő'!HP44/8</f>
        <v>0</v>
      </c>
      <c r="AF46" s="85">
        <f>'havi összesítő'!ID44/8</f>
        <v>0</v>
      </c>
      <c r="AG46" s="86">
        <f t="shared" si="9"/>
        <v>0</v>
      </c>
      <c r="AH46" s="121"/>
      <c r="AI46" s="258">
        <f>IF('havi összesítő'!AS44&lt;0,0,'havi összesítő'!AS44)</f>
        <v>0</v>
      </c>
      <c r="AJ46" s="259">
        <f>IF('havi összesítő'!CI44&lt;0,0,'havi összesítő'!CI44)</f>
        <v>0</v>
      </c>
      <c r="AK46" s="259">
        <f>IF('havi összesítő'!DY44&lt;0,0,'havi összesítő'!DY44)</f>
        <v>0</v>
      </c>
      <c r="AL46" s="259">
        <f>IF('havi összesítő'!FO44&lt;0,0,'havi összesítő'!FO44)</f>
        <v>0</v>
      </c>
      <c r="AM46" s="259">
        <f>IF('havi összesítő'!HE44&lt;0,0,'havi összesítő'!HE44)</f>
        <v>0</v>
      </c>
      <c r="AN46" s="259">
        <f>IF('havi összesítő'!IU44&lt;0,0,'havi összesítő'!IU44)</f>
        <v>0</v>
      </c>
      <c r="AO46" s="260">
        <f t="shared" si="10"/>
        <v>0</v>
      </c>
      <c r="AP46" s="7"/>
    </row>
    <row r="47" spans="1:42" ht="12" hidden="1" thickBot="1" x14ac:dyDescent="0.25">
      <c r="A47" s="96">
        <f>IF(beosztás!A47=0,"",beosztás!A47)</f>
        <v>29</v>
      </c>
      <c r="B47" s="97" t="str">
        <f>IF(beosztás!B47=0,"",beosztás!B47)</f>
        <v/>
      </c>
      <c r="C47" s="8" t="str">
        <f>IF(beosztás!C47=0,"",beosztás!C47)</f>
        <v/>
      </c>
      <c r="D47" s="9" t="str">
        <f>IF(beosztás!D47=0,"",beosztás!D47)</f>
        <v/>
      </c>
      <c r="E47" s="986">
        <f>'havi összesítő'!R45</f>
        <v>0</v>
      </c>
      <c r="F47" s="987">
        <f>'havi összesítő'!AF45</f>
        <v>0</v>
      </c>
      <c r="G47" s="85">
        <f>'havi összesítő'!BH45</f>
        <v>0</v>
      </c>
      <c r="H47" s="85">
        <f>'havi összesítő'!BV45</f>
        <v>0</v>
      </c>
      <c r="I47" s="85">
        <f>'havi összesítő'!CX45</f>
        <v>0</v>
      </c>
      <c r="J47" s="85">
        <f>'havi összesítő'!DL45</f>
        <v>0</v>
      </c>
      <c r="K47" s="85">
        <f>'havi összesítő'!EN45</f>
        <v>0</v>
      </c>
      <c r="L47" s="85">
        <f>'havi összesítő'!FB45</f>
        <v>0</v>
      </c>
      <c r="M47" s="85">
        <f>'havi összesítő'!GD45</f>
        <v>0</v>
      </c>
      <c r="N47" s="85">
        <f>'havi összesítő'!GR45</f>
        <v>0</v>
      </c>
      <c r="O47" s="85">
        <f>'havi összesítő'!HT45</f>
        <v>0</v>
      </c>
      <c r="P47" s="85">
        <f>'havi összesítő'!IH45</f>
        <v>0</v>
      </c>
      <c r="Q47" s="748">
        <f>alapadatok!J31</f>
        <v>0</v>
      </c>
      <c r="R47" s="85">
        <f t="shared" si="7"/>
        <v>0</v>
      </c>
      <c r="S47" s="86">
        <f t="shared" si="8"/>
        <v>0</v>
      </c>
      <c r="T47" s="121"/>
      <c r="U47" s="84">
        <f>'havi összesítő'!N45/8</f>
        <v>0</v>
      </c>
      <c r="V47" s="85">
        <f>'havi összesítő'!AB45/8</f>
        <v>0</v>
      </c>
      <c r="W47" s="85">
        <f>'havi összesítő'!BD45/8</f>
        <v>0</v>
      </c>
      <c r="X47" s="85">
        <f>'havi összesítő'!BR45</f>
        <v>0</v>
      </c>
      <c r="Y47" s="85">
        <f>'havi összesítő'!CT45/8</f>
        <v>0</v>
      </c>
      <c r="Z47" s="85">
        <f>'havi összesítő'!DH45/8</f>
        <v>0</v>
      </c>
      <c r="AA47" s="85">
        <f>'havi összesítő'!EJ45/8</f>
        <v>0</v>
      </c>
      <c r="AB47" s="85">
        <f>'havi összesítő'!EX45/8</f>
        <v>0</v>
      </c>
      <c r="AC47" s="85">
        <f>'havi összesítő'!FZ45/8</f>
        <v>0</v>
      </c>
      <c r="AD47" s="85">
        <f>'havi összesítő'!GN45/8</f>
        <v>0</v>
      </c>
      <c r="AE47" s="85">
        <f>'havi összesítő'!HP45/8</f>
        <v>0</v>
      </c>
      <c r="AF47" s="85">
        <f>'havi összesítő'!ID45/8</f>
        <v>0</v>
      </c>
      <c r="AG47" s="86">
        <f t="shared" si="9"/>
        <v>0</v>
      </c>
      <c r="AH47" s="121"/>
      <c r="AI47" s="258">
        <f>IF('havi összesítő'!AS45&lt;0,0,'havi összesítő'!AS45)</f>
        <v>0</v>
      </c>
      <c r="AJ47" s="259">
        <f>IF('havi összesítő'!CI45&lt;0,0,'havi összesítő'!CI45)</f>
        <v>0</v>
      </c>
      <c r="AK47" s="259">
        <f>IF('havi összesítő'!DY45&lt;0,0,'havi összesítő'!DY45)</f>
        <v>0</v>
      </c>
      <c r="AL47" s="259">
        <f>IF('havi összesítő'!FO45&lt;0,0,'havi összesítő'!FO45)</f>
        <v>0</v>
      </c>
      <c r="AM47" s="259">
        <f>IF('havi összesítő'!HE45&lt;0,0,'havi összesítő'!HE45)</f>
        <v>0</v>
      </c>
      <c r="AN47" s="259">
        <f>IF('havi összesítő'!IU45&lt;0,0,'havi összesítő'!IU45)</f>
        <v>0</v>
      </c>
      <c r="AO47" s="260">
        <f t="shared" si="10"/>
        <v>0</v>
      </c>
      <c r="AP47" s="7"/>
    </row>
    <row r="48" spans="1:42" ht="12" hidden="1" thickBot="1" x14ac:dyDescent="0.25">
      <c r="A48" s="96">
        <f>IF(beosztás!A48=0,"",beosztás!A48)</f>
        <v>30</v>
      </c>
      <c r="B48" s="97" t="str">
        <f>IF(beosztás!B48=0,"",beosztás!B48)</f>
        <v/>
      </c>
      <c r="C48" s="8" t="str">
        <f>IF(beosztás!C48=0,"",beosztás!C48)</f>
        <v/>
      </c>
      <c r="D48" s="9" t="str">
        <f>IF(beosztás!D48=0,"",beosztás!D48)</f>
        <v/>
      </c>
      <c r="E48" s="986">
        <f>'havi összesítő'!R46</f>
        <v>0</v>
      </c>
      <c r="F48" s="987">
        <f>'havi összesítő'!AF46</f>
        <v>0</v>
      </c>
      <c r="G48" s="85">
        <f>'havi összesítő'!BH46</f>
        <v>0</v>
      </c>
      <c r="H48" s="85">
        <f>'havi összesítő'!BV46</f>
        <v>0</v>
      </c>
      <c r="I48" s="85">
        <f>'havi összesítő'!CX46</f>
        <v>0</v>
      </c>
      <c r="J48" s="85">
        <f>'havi összesítő'!DL46</f>
        <v>0</v>
      </c>
      <c r="K48" s="85">
        <f>'havi összesítő'!EN46</f>
        <v>0</v>
      </c>
      <c r="L48" s="85">
        <f>'havi összesítő'!FB46</f>
        <v>0</v>
      </c>
      <c r="M48" s="85">
        <f>'havi összesítő'!GD46</f>
        <v>0</v>
      </c>
      <c r="N48" s="85">
        <f>'havi összesítő'!GR46</f>
        <v>0</v>
      </c>
      <c r="O48" s="85">
        <f>'havi összesítő'!HT46</f>
        <v>0</v>
      </c>
      <c r="P48" s="85">
        <f>'havi összesítő'!IH46</f>
        <v>0</v>
      </c>
      <c r="Q48" s="748">
        <f>alapadatok!J32</f>
        <v>0</v>
      </c>
      <c r="R48" s="85">
        <f t="shared" si="7"/>
        <v>0</v>
      </c>
      <c r="S48" s="86">
        <f t="shared" si="8"/>
        <v>0</v>
      </c>
      <c r="T48" s="121"/>
      <c r="U48" s="84">
        <f>'havi összesítő'!N46/8</f>
        <v>0</v>
      </c>
      <c r="V48" s="85">
        <f>'havi összesítő'!AB46/8</f>
        <v>0</v>
      </c>
      <c r="W48" s="85">
        <f>'havi összesítő'!BD46/8</f>
        <v>0</v>
      </c>
      <c r="X48" s="85">
        <f>'havi összesítő'!BR46</f>
        <v>0</v>
      </c>
      <c r="Y48" s="85">
        <f>'havi összesítő'!CT46/8</f>
        <v>0</v>
      </c>
      <c r="Z48" s="85">
        <f>'havi összesítő'!DH46/8</f>
        <v>0</v>
      </c>
      <c r="AA48" s="85">
        <f>'havi összesítő'!EJ46/8</f>
        <v>0</v>
      </c>
      <c r="AB48" s="85">
        <f>'havi összesítő'!EX46/8</f>
        <v>0</v>
      </c>
      <c r="AC48" s="85">
        <f>'havi összesítő'!FZ46/8</f>
        <v>0</v>
      </c>
      <c r="AD48" s="85">
        <f>'havi összesítő'!GN46/8</f>
        <v>0</v>
      </c>
      <c r="AE48" s="85">
        <f>'havi összesítő'!HP46/8</f>
        <v>0</v>
      </c>
      <c r="AF48" s="85">
        <f>'havi összesítő'!ID46/8</f>
        <v>0</v>
      </c>
      <c r="AG48" s="86">
        <f t="shared" si="9"/>
        <v>0</v>
      </c>
      <c r="AH48" s="121"/>
      <c r="AI48" s="258">
        <f>IF('havi összesítő'!AS46&lt;0,0,'havi összesítő'!AS46)</f>
        <v>0</v>
      </c>
      <c r="AJ48" s="259">
        <f>IF('havi összesítő'!CI46&lt;0,0,'havi összesítő'!CI46)</f>
        <v>0</v>
      </c>
      <c r="AK48" s="259">
        <f>IF('havi összesítő'!DY46&lt;0,0,'havi összesítő'!DY46)</f>
        <v>0</v>
      </c>
      <c r="AL48" s="259">
        <f>IF('havi összesítő'!FO46&lt;0,0,'havi összesítő'!FO46)</f>
        <v>0</v>
      </c>
      <c r="AM48" s="259">
        <f>IF('havi összesítő'!HE46&lt;0,0,'havi összesítő'!HE46)</f>
        <v>0</v>
      </c>
      <c r="AN48" s="259">
        <f>IF('havi összesítő'!IU46&lt;0,0,'havi összesítő'!IU46)</f>
        <v>0</v>
      </c>
      <c r="AO48" s="260">
        <f t="shared" si="10"/>
        <v>0</v>
      </c>
      <c r="AP48" s="7"/>
    </row>
    <row r="49" spans="1:42" ht="12" hidden="1" thickBot="1" x14ac:dyDescent="0.25">
      <c r="A49" s="98">
        <f>IF(beosztás!A49=0,"",beosztás!A49)</f>
        <v>31</v>
      </c>
      <c r="B49" s="99" t="str">
        <f>IF(beosztás!B49=0,"",beosztás!B49)</f>
        <v/>
      </c>
      <c r="C49" s="123" t="str">
        <f>IF(beosztás!C49=0,"",beosztás!C49)</f>
        <v/>
      </c>
      <c r="D49" s="124" t="str">
        <f>IF(beosztás!D49=0,"",beosztás!D49)</f>
        <v/>
      </c>
      <c r="E49" s="988">
        <f>'havi összesítő'!R47</f>
        <v>0</v>
      </c>
      <c r="F49" s="989">
        <f>'havi összesítő'!AF47</f>
        <v>0</v>
      </c>
      <c r="G49" s="88">
        <f>'havi összesítő'!BH47</f>
        <v>0</v>
      </c>
      <c r="H49" s="88">
        <f>'havi összesítő'!BV47</f>
        <v>0</v>
      </c>
      <c r="I49" s="88">
        <f>'havi összesítő'!CX47</f>
        <v>0</v>
      </c>
      <c r="J49" s="88">
        <f>'havi összesítő'!DL47</f>
        <v>0</v>
      </c>
      <c r="K49" s="88">
        <f>'havi összesítő'!EN47</f>
        <v>0</v>
      </c>
      <c r="L49" s="88">
        <f>'havi összesítő'!FB47</f>
        <v>0</v>
      </c>
      <c r="M49" s="88">
        <f>'havi összesítő'!GD47</f>
        <v>0</v>
      </c>
      <c r="N49" s="88">
        <f>'havi összesítő'!GR47</f>
        <v>0</v>
      </c>
      <c r="O49" s="88">
        <f>'havi összesítő'!HT47</f>
        <v>0</v>
      </c>
      <c r="P49" s="88">
        <f>'havi összesítő'!IH47</f>
        <v>0</v>
      </c>
      <c r="Q49" s="749">
        <f>alapadatok!J33</f>
        <v>0</v>
      </c>
      <c r="R49" s="88">
        <f t="shared" si="7"/>
        <v>0</v>
      </c>
      <c r="S49" s="89">
        <f t="shared" si="8"/>
        <v>0</v>
      </c>
      <c r="T49" s="121"/>
      <c r="U49" s="87">
        <f>'havi összesítő'!N47/8</f>
        <v>0</v>
      </c>
      <c r="V49" s="88">
        <f>'havi összesítő'!AB47/8</f>
        <v>0</v>
      </c>
      <c r="W49" s="88">
        <f>'havi összesítő'!BD47/8</f>
        <v>0</v>
      </c>
      <c r="X49" s="88">
        <f>'havi összesítő'!BR47</f>
        <v>0</v>
      </c>
      <c r="Y49" s="88">
        <f>'havi összesítő'!CT47/8</f>
        <v>0</v>
      </c>
      <c r="Z49" s="88">
        <f>'havi összesítő'!DH47/8</f>
        <v>0</v>
      </c>
      <c r="AA49" s="88">
        <f>'havi összesítő'!EJ47/8</f>
        <v>0</v>
      </c>
      <c r="AB49" s="88">
        <f>'havi összesítő'!EX47/8</f>
        <v>0</v>
      </c>
      <c r="AC49" s="88">
        <f>'havi összesítő'!FZ47/8</f>
        <v>0</v>
      </c>
      <c r="AD49" s="88">
        <f>'havi összesítő'!GN47/8</f>
        <v>0</v>
      </c>
      <c r="AE49" s="88">
        <f>'havi összesítő'!HP47/8</f>
        <v>0</v>
      </c>
      <c r="AF49" s="88">
        <f>'havi összesítő'!ID47/8</f>
        <v>0</v>
      </c>
      <c r="AG49" s="89">
        <f t="shared" si="9"/>
        <v>0</v>
      </c>
      <c r="AH49" s="121"/>
      <c r="AI49" s="258">
        <f>IF('havi összesítő'!AS47&lt;0,0,'havi összesítő'!AS47)</f>
        <v>0</v>
      </c>
      <c r="AJ49" s="259">
        <f>IF('havi összesítő'!CI47&lt;0,0,'havi összesítő'!CI47)</f>
        <v>0</v>
      </c>
      <c r="AK49" s="259">
        <f>IF('havi összesítő'!DY47&lt;0,0,'havi összesítő'!DY47)</f>
        <v>0</v>
      </c>
      <c r="AL49" s="259">
        <f>IF('havi összesítő'!FO47&lt;0,0,'havi összesítő'!FO47)</f>
        <v>0</v>
      </c>
      <c r="AM49" s="259">
        <f>IF('havi összesítő'!HE47&lt;0,0,'havi összesítő'!HE47)</f>
        <v>0</v>
      </c>
      <c r="AN49" s="259">
        <f>IF('havi összesítő'!IU47&lt;0,0,'havi összesítő'!IU47)</f>
        <v>0</v>
      </c>
      <c r="AO49" s="260">
        <f t="shared" si="10"/>
        <v>0</v>
      </c>
      <c r="AP49" s="7"/>
    </row>
    <row r="50" spans="1:42" ht="12" thickBot="1" x14ac:dyDescent="0.25">
      <c r="A50" s="100" t="str">
        <f>IF(beosztás!A50=0,"",beosztás!A50)</f>
        <v/>
      </c>
      <c r="B50" s="101" t="str">
        <f>IF(beosztás!B50=0,"",beosztás!B50)</f>
        <v/>
      </c>
      <c r="C50" s="819" t="str">
        <f>IF(beosztás!C50=0,"",beosztás!C50)</f>
        <v>Orange</v>
      </c>
      <c r="D50" s="820"/>
      <c r="E50" s="821"/>
      <c r="F50" s="821"/>
      <c r="G50" s="821"/>
      <c r="H50" s="821"/>
      <c r="I50" s="821"/>
      <c r="J50" s="821"/>
      <c r="K50" s="821"/>
      <c r="L50" s="821"/>
      <c r="M50" s="821"/>
      <c r="N50" s="821"/>
      <c r="O50" s="821"/>
      <c r="P50" s="821"/>
      <c r="Q50" s="821"/>
      <c r="R50" s="821"/>
      <c r="S50" s="822"/>
      <c r="T50" s="261"/>
      <c r="U50" s="826"/>
      <c r="V50" s="821"/>
      <c r="W50" s="821"/>
      <c r="X50" s="821"/>
      <c r="Y50" s="821"/>
      <c r="Z50" s="821"/>
      <c r="AA50" s="821"/>
      <c r="AB50" s="821"/>
      <c r="AC50" s="821"/>
      <c r="AD50" s="821"/>
      <c r="AE50" s="821"/>
      <c r="AF50" s="821"/>
      <c r="AG50" s="822"/>
      <c r="AH50" s="261"/>
      <c r="AI50" s="826"/>
      <c r="AJ50" s="821"/>
      <c r="AK50" s="821"/>
      <c r="AL50" s="821"/>
      <c r="AM50" s="821"/>
      <c r="AN50" s="821"/>
      <c r="AO50" s="822"/>
      <c r="AP50" s="7"/>
    </row>
    <row r="51" spans="1:42" ht="12" thickBot="1" x14ac:dyDescent="0.25">
      <c r="A51" s="102" t="str">
        <f>IF(beosztás!A51=0,"",beosztás!A51)</f>
        <v/>
      </c>
      <c r="B51" s="103" t="str">
        <f>IF(beosztás!B51=0,"",beosztás!B51)</f>
        <v>Dolg. Kód</v>
      </c>
      <c r="C51" s="823" t="str">
        <f>IF(beosztás!C51=0,"",beosztás!C51)</f>
        <v>Név</v>
      </c>
      <c r="D51" s="823"/>
      <c r="E51" s="1178">
        <f>SUBTOTAL(9,E52:E81)</f>
        <v>580</v>
      </c>
      <c r="F51" s="1177">
        <f t="shared" ref="F51:Q51" si="11">SUBTOTAL(9,F52:F81)</f>
        <v>136</v>
      </c>
      <c r="G51" s="1177">
        <f t="shared" si="11"/>
        <v>852</v>
      </c>
      <c r="H51" s="1177">
        <f t="shared" si="11"/>
        <v>0</v>
      </c>
      <c r="I51" s="1177">
        <f t="shared" si="11"/>
        <v>0</v>
      </c>
      <c r="J51" s="1177">
        <f t="shared" si="11"/>
        <v>0</v>
      </c>
      <c r="K51" s="1177">
        <f t="shared" si="11"/>
        <v>0</v>
      </c>
      <c r="L51" s="1177">
        <f t="shared" si="11"/>
        <v>0</v>
      </c>
      <c r="M51" s="1177">
        <f t="shared" si="11"/>
        <v>0</v>
      </c>
      <c r="N51" s="1177">
        <f t="shared" si="11"/>
        <v>0</v>
      </c>
      <c r="O51" s="1177">
        <f t="shared" si="11"/>
        <v>0</v>
      </c>
      <c r="P51" s="1177">
        <f t="shared" si="11"/>
        <v>0</v>
      </c>
      <c r="Q51" s="1177">
        <f t="shared" si="11"/>
        <v>3552</v>
      </c>
      <c r="R51" s="1209">
        <f>SUBTOTAL(9,R52:R81)/Q51</f>
        <v>0.44144144144144143</v>
      </c>
      <c r="S51" s="825"/>
      <c r="T51" s="261"/>
      <c r="U51" s="827"/>
      <c r="V51" s="824"/>
      <c r="W51" s="824"/>
      <c r="X51" s="824"/>
      <c r="Y51" s="824"/>
      <c r="Z51" s="824"/>
      <c r="AA51" s="824"/>
      <c r="AB51" s="824"/>
      <c r="AC51" s="824"/>
      <c r="AD51" s="824"/>
      <c r="AE51" s="824"/>
      <c r="AF51" s="824"/>
      <c r="AG51" s="825"/>
      <c r="AH51" s="261"/>
      <c r="AI51" s="827"/>
      <c r="AJ51" s="824"/>
      <c r="AK51" s="824"/>
      <c r="AL51" s="824"/>
      <c r="AM51" s="824"/>
      <c r="AN51" s="824"/>
      <c r="AO51" s="824"/>
      <c r="AP51" s="7"/>
    </row>
    <row r="52" spans="1:42" x14ac:dyDescent="0.2">
      <c r="A52" s="104">
        <f>IF(beosztás!A52=0,"",beosztás!A52)</f>
        <v>1</v>
      </c>
      <c r="B52" s="105">
        <f>IF(beosztás!B52=0,"",beosztás!B52)</f>
        <v>237</v>
      </c>
      <c r="C52" s="267" t="str">
        <f>IF(beosztás!C52=0,"",beosztás!C52)</f>
        <v>Bálint Zoltán</v>
      </c>
      <c r="D52" s="268" t="str">
        <f>IF(beosztás!D52=0,"",beosztás!D52)</f>
        <v>Laydown</v>
      </c>
      <c r="E52" s="990">
        <f>'havi összesítő'!R50</f>
        <v>24</v>
      </c>
      <c r="F52" s="991">
        <f>'havi összesítő'!AF50</f>
        <v>4</v>
      </c>
      <c r="G52" s="269">
        <f>'havi összesítő'!BH50</f>
        <v>48</v>
      </c>
      <c r="H52" s="269">
        <f>'havi összesítő'!BV50</f>
        <v>0</v>
      </c>
      <c r="I52" s="269">
        <f>'havi összesítő'!CX50</f>
        <v>0</v>
      </c>
      <c r="J52" s="269">
        <f>'havi összesítő'!DL50</f>
        <v>0</v>
      </c>
      <c r="K52" s="269">
        <f>'havi összesítő'!EN50</f>
        <v>0</v>
      </c>
      <c r="L52" s="269">
        <f>'havi összesítő'!FB50</f>
        <v>0</v>
      </c>
      <c r="M52" s="269">
        <f>'havi összesítő'!GD50</f>
        <v>0</v>
      </c>
      <c r="N52" s="269">
        <f>'havi összesítő'!GR50</f>
        <v>0</v>
      </c>
      <c r="O52" s="269">
        <f>'havi összesítő'!HT50</f>
        <v>0</v>
      </c>
      <c r="P52" s="269">
        <f>'havi összesítő'!IH50</f>
        <v>0</v>
      </c>
      <c r="Q52" s="750">
        <f>alapadatok!J35</f>
        <v>200</v>
      </c>
      <c r="R52" s="269">
        <f t="shared" si="7"/>
        <v>76</v>
      </c>
      <c r="S52" s="270">
        <f t="shared" si="8"/>
        <v>124</v>
      </c>
      <c r="T52" s="261"/>
      <c r="U52" s="271">
        <f>'havi összesítő'!N50/8</f>
        <v>2</v>
      </c>
      <c r="V52" s="269">
        <f>'havi összesítő'!AB50/8</f>
        <v>1</v>
      </c>
      <c r="W52" s="269">
        <f>'havi összesítő'!BD50/8</f>
        <v>0</v>
      </c>
      <c r="X52" s="269">
        <f>'havi összesítő'!BR50/8</f>
        <v>0</v>
      </c>
      <c r="Y52" s="269">
        <f>'havi összesítő'!CT50/8</f>
        <v>0</v>
      </c>
      <c r="Z52" s="269">
        <f>'havi összesítő'!DH50/8</f>
        <v>0</v>
      </c>
      <c r="AA52" s="269">
        <f>'havi összesítő'!EJ50/8</f>
        <v>0</v>
      </c>
      <c r="AB52" s="269">
        <f>'havi összesítő'!EX50/8</f>
        <v>0</v>
      </c>
      <c r="AC52" s="269">
        <f>'havi összesítő'!FZ50/8</f>
        <v>0</v>
      </c>
      <c r="AD52" s="269">
        <f>'havi összesítő'!GN50/8</f>
        <v>0</v>
      </c>
      <c r="AE52" s="269">
        <f>'havi összesítő'!HP50/8</f>
        <v>0</v>
      </c>
      <c r="AF52" s="269">
        <f>'havi összesítő'!ID50/8</f>
        <v>0</v>
      </c>
      <c r="AG52" s="270">
        <f t="shared" si="9"/>
        <v>3</v>
      </c>
      <c r="AH52" s="261"/>
      <c r="AI52" s="271">
        <f>IF('havi összesítő'!AS50&lt;0,0,'havi összesítő'!AS50)</f>
        <v>0</v>
      </c>
      <c r="AJ52" s="269">
        <f>IF('havi összesítő'!CI50&lt;0,0,'havi összesítő'!CI50)</f>
        <v>8</v>
      </c>
      <c r="AK52" s="269">
        <f>IF('havi összesítő'!DY50&lt;0,0,'havi összesítő'!DY50)</f>
        <v>0</v>
      </c>
      <c r="AL52" s="269">
        <f>IF('havi összesítő'!FO50&lt;0,0,'havi összesítő'!FO50)</f>
        <v>0</v>
      </c>
      <c r="AM52" s="269">
        <f>IF('havi összesítő'!HE50&lt;0,0,'havi összesítő'!HE50)</f>
        <v>0</v>
      </c>
      <c r="AN52" s="269">
        <f>IF('havi összesítő'!IU50&lt;0,0,'havi összesítő'!IU50)</f>
        <v>0</v>
      </c>
      <c r="AO52" s="270">
        <f t="shared" si="10"/>
        <v>8</v>
      </c>
      <c r="AP52" s="7"/>
    </row>
    <row r="53" spans="1:42" x14ac:dyDescent="0.2">
      <c r="A53" s="96">
        <f>IF(beosztás!A53=0,"",beosztás!A53)</f>
        <v>2</v>
      </c>
      <c r="B53" s="97">
        <f>IF(beosztás!B53=0,"",beosztás!B53)</f>
        <v>53</v>
      </c>
      <c r="C53" s="272" t="str">
        <f>IF(beosztás!C53=0,"",beosztás!C53)</f>
        <v>Erdei Sándor</v>
      </c>
      <c r="D53" s="273" t="str">
        <f>IF(beosztás!D53=0,"",beosztás!D53)</f>
        <v>Quality controller</v>
      </c>
      <c r="E53" s="992">
        <f>'havi összesítő'!R51</f>
        <v>48</v>
      </c>
      <c r="F53" s="984">
        <f>'havi összesítő'!AF51</f>
        <v>4</v>
      </c>
      <c r="G53" s="265">
        <f>'havi összesítő'!BH51</f>
        <v>60</v>
      </c>
      <c r="H53" s="265">
        <f>'havi összesítő'!BV51</f>
        <v>0</v>
      </c>
      <c r="I53" s="265">
        <f>'havi összesítő'!CX51</f>
        <v>0</v>
      </c>
      <c r="J53" s="265">
        <f>'havi összesítő'!DL51</f>
        <v>0</v>
      </c>
      <c r="K53" s="265">
        <f>'havi összesítő'!EN51</f>
        <v>0</v>
      </c>
      <c r="L53" s="265">
        <f>'havi összesítő'!FB51</f>
        <v>0</v>
      </c>
      <c r="M53" s="265">
        <f>'havi összesítő'!GD51</f>
        <v>0</v>
      </c>
      <c r="N53" s="265">
        <f>'havi összesítő'!GR51</f>
        <v>0</v>
      </c>
      <c r="O53" s="265">
        <f>'havi összesítő'!HT51</f>
        <v>0</v>
      </c>
      <c r="P53" s="265">
        <f>'havi összesítő'!IH51</f>
        <v>0</v>
      </c>
      <c r="Q53" s="747">
        <f>alapadatok!J36</f>
        <v>280</v>
      </c>
      <c r="R53" s="265">
        <f>SUM(E53:P53)</f>
        <v>112</v>
      </c>
      <c r="S53" s="266">
        <f t="shared" si="8"/>
        <v>168</v>
      </c>
      <c r="T53" s="261"/>
      <c r="U53" s="264">
        <f>'havi összesítő'!N51/8</f>
        <v>0</v>
      </c>
      <c r="V53" s="265">
        <f>'havi összesítő'!AB51/8</f>
        <v>0</v>
      </c>
      <c r="W53" s="265">
        <f>'havi összesítő'!BD51/8</f>
        <v>0</v>
      </c>
      <c r="X53" s="265">
        <f>'havi összesítő'!BR51/8</f>
        <v>0</v>
      </c>
      <c r="Y53" s="265">
        <f>'havi összesítő'!CT51/8</f>
        <v>0</v>
      </c>
      <c r="Z53" s="265">
        <f>'havi összesítő'!DH51/8</f>
        <v>0</v>
      </c>
      <c r="AA53" s="265">
        <f>'havi összesítő'!EJ51/8</f>
        <v>0</v>
      </c>
      <c r="AB53" s="265">
        <f>'havi összesítő'!EX51/8</f>
        <v>0</v>
      </c>
      <c r="AC53" s="265">
        <f>'havi összesítő'!FZ51/8</f>
        <v>0</v>
      </c>
      <c r="AD53" s="265">
        <f>'havi összesítő'!GN51/8</f>
        <v>0</v>
      </c>
      <c r="AE53" s="265">
        <f>'havi összesítő'!HP51/8</f>
        <v>0</v>
      </c>
      <c r="AF53" s="265">
        <f>'havi összesítő'!ID51/8</f>
        <v>0</v>
      </c>
      <c r="AG53" s="266">
        <f t="shared" si="9"/>
        <v>0</v>
      </c>
      <c r="AH53" s="261"/>
      <c r="AI53" s="264">
        <f>IF('havi összesítő'!AS51&lt;0,0,'havi összesítő'!AS51)</f>
        <v>0</v>
      </c>
      <c r="AJ53" s="265">
        <f>IF('havi összesítő'!CI51&lt;0,0,'havi összesítő'!CI51)</f>
        <v>8</v>
      </c>
      <c r="AK53" s="265">
        <f>IF('havi összesítő'!DY51&lt;0,0,'havi összesítő'!DY51)</f>
        <v>0</v>
      </c>
      <c r="AL53" s="265">
        <f>IF('havi összesítő'!FO51&lt;0,0,'havi összesítő'!FO51)</f>
        <v>0</v>
      </c>
      <c r="AM53" s="265">
        <f>IF('havi összesítő'!HE51&lt;0,0,'havi összesítő'!HE51)</f>
        <v>0</v>
      </c>
      <c r="AN53" s="265">
        <f>IF('havi összesítő'!IU51&lt;0,0,'havi összesítő'!IU51)</f>
        <v>0</v>
      </c>
      <c r="AO53" s="260">
        <f t="shared" si="10"/>
        <v>8</v>
      </c>
      <c r="AP53" s="7"/>
    </row>
    <row r="54" spans="1:42" hidden="1" x14ac:dyDescent="0.2">
      <c r="A54" s="96">
        <f>IF(beosztás!A54=0,"",beosztás!A54)</f>
        <v>3</v>
      </c>
      <c r="B54" s="97" t="str">
        <f>IF(beosztás!B54=0,"",beosztás!B54)</f>
        <v/>
      </c>
      <c r="C54" s="272" t="str">
        <f>IF(beosztás!C54=0,"",beosztás!C54)</f>
        <v/>
      </c>
      <c r="D54" s="273" t="str">
        <f>IF(beosztás!D54=0,"",beosztás!D54)</f>
        <v/>
      </c>
      <c r="E54" s="992">
        <f>'havi összesítő'!R52</f>
        <v>0</v>
      </c>
      <c r="F54" s="984">
        <f>'havi összesítő'!AF52</f>
        <v>0</v>
      </c>
      <c r="G54" s="265">
        <f>'havi összesítő'!BH52</f>
        <v>0</v>
      </c>
      <c r="H54" s="265">
        <f>'havi összesítő'!BV52</f>
        <v>0</v>
      </c>
      <c r="I54" s="265">
        <f>'havi összesítő'!CX52</f>
        <v>0</v>
      </c>
      <c r="J54" s="265">
        <f>'havi összesítő'!DL52</f>
        <v>0</v>
      </c>
      <c r="K54" s="265">
        <f>'havi összesítő'!EN52</f>
        <v>0</v>
      </c>
      <c r="L54" s="265">
        <f>'havi összesítő'!FB52</f>
        <v>0</v>
      </c>
      <c r="M54" s="265">
        <f>'havi összesítő'!GD52</f>
        <v>0</v>
      </c>
      <c r="N54" s="265">
        <f>'havi összesítő'!GR52</f>
        <v>0</v>
      </c>
      <c r="O54" s="265">
        <f>'havi összesítő'!HT52</f>
        <v>0</v>
      </c>
      <c r="P54" s="265">
        <f>'havi összesítő'!IH52</f>
        <v>0</v>
      </c>
      <c r="Q54" s="747">
        <f>alapadatok!J37</f>
        <v>0</v>
      </c>
      <c r="R54" s="265">
        <f t="shared" ref="R54:R113" si="12">SUM(E54:P54)</f>
        <v>0</v>
      </c>
      <c r="S54" s="266">
        <f t="shared" si="8"/>
        <v>0</v>
      </c>
      <c r="T54" s="261"/>
      <c r="U54" s="264">
        <f>'havi összesítő'!N52/8</f>
        <v>0</v>
      </c>
      <c r="V54" s="265">
        <f>'havi összesítő'!AB52/8</f>
        <v>0</v>
      </c>
      <c r="W54" s="265">
        <f>'havi összesítő'!BD52/8</f>
        <v>0</v>
      </c>
      <c r="X54" s="265">
        <f>'havi összesítő'!BR52/8</f>
        <v>0</v>
      </c>
      <c r="Y54" s="265">
        <f>'havi összesítő'!CT52/8</f>
        <v>0</v>
      </c>
      <c r="Z54" s="265">
        <f>'havi összesítő'!DH52/8</f>
        <v>0</v>
      </c>
      <c r="AA54" s="265">
        <f>'havi összesítő'!EJ52/8</f>
        <v>0</v>
      </c>
      <c r="AB54" s="265">
        <f>'havi összesítő'!EX52/8</f>
        <v>0</v>
      </c>
      <c r="AC54" s="265">
        <f>'havi összesítő'!FZ52/8</f>
        <v>0</v>
      </c>
      <c r="AD54" s="265">
        <f>'havi összesítő'!GN52/8</f>
        <v>0</v>
      </c>
      <c r="AE54" s="265">
        <f>'havi összesítő'!HP52/8</f>
        <v>0</v>
      </c>
      <c r="AF54" s="265">
        <f>'havi összesítő'!ID52/8</f>
        <v>0</v>
      </c>
      <c r="AG54" s="266">
        <f t="shared" si="9"/>
        <v>0</v>
      </c>
      <c r="AH54" s="261"/>
      <c r="AI54" s="264">
        <f>IF('havi összesítő'!AS52&lt;0,0,'havi összesítő'!AS52)</f>
        <v>0</v>
      </c>
      <c r="AJ54" s="265">
        <f>IF('havi összesítő'!CI52&lt;0,0,'havi összesítő'!CI52)</f>
        <v>0</v>
      </c>
      <c r="AK54" s="265">
        <f>IF('havi összesítő'!DY52&lt;0,0,'havi összesítő'!DY52)</f>
        <v>0</v>
      </c>
      <c r="AL54" s="265">
        <f>IF('havi összesítő'!FO52&lt;0,0,'havi összesítő'!FO52)</f>
        <v>0</v>
      </c>
      <c r="AM54" s="265">
        <f>IF('havi összesítő'!HE52&lt;0,0,'havi összesítő'!HE52)</f>
        <v>0</v>
      </c>
      <c r="AN54" s="265">
        <f>IF('havi összesítő'!IU52&lt;0,0,'havi összesítő'!IU52)</f>
        <v>0</v>
      </c>
      <c r="AO54" s="260">
        <f t="shared" si="10"/>
        <v>0</v>
      </c>
      <c r="AP54" s="7"/>
    </row>
    <row r="55" spans="1:42" x14ac:dyDescent="0.2">
      <c r="A55" s="96">
        <f>IF(beosztás!A55=0,"",beosztás!A55)</f>
        <v>4</v>
      </c>
      <c r="B55" s="97">
        <f>IF(beosztás!B55=0,"",beosztás!B55)</f>
        <v>232</v>
      </c>
      <c r="C55" s="272" t="str">
        <f>IF(beosztás!C55=0,"",beosztás!C55)</f>
        <v>Gulyás József</v>
      </c>
      <c r="D55" s="273" t="str">
        <f>IF(beosztás!D55=0,"",beosztás!D55)</f>
        <v>Packaging coordinator</v>
      </c>
      <c r="E55" s="992">
        <f>'havi összesítő'!R53</f>
        <v>24</v>
      </c>
      <c r="F55" s="984">
        <f>'havi összesítő'!AF53</f>
        <v>0</v>
      </c>
      <c r="G55" s="265">
        <f>'havi összesítő'!BH53</f>
        <v>48</v>
      </c>
      <c r="H55" s="265">
        <f>'havi összesítő'!BV53</f>
        <v>0</v>
      </c>
      <c r="I55" s="265">
        <f>'havi összesítő'!CX53</f>
        <v>0</v>
      </c>
      <c r="J55" s="265">
        <f>'havi összesítő'!DL53</f>
        <v>0</v>
      </c>
      <c r="K55" s="265">
        <f>'havi összesítő'!EN53</f>
        <v>0</v>
      </c>
      <c r="L55" s="265">
        <f>'havi összesítő'!FB53</f>
        <v>0</v>
      </c>
      <c r="M55" s="265">
        <f>'havi összesítő'!GD53</f>
        <v>0</v>
      </c>
      <c r="N55" s="265">
        <f>'havi összesítő'!GR53</f>
        <v>0</v>
      </c>
      <c r="O55" s="265">
        <f>'havi összesítő'!HT53</f>
        <v>0</v>
      </c>
      <c r="P55" s="265">
        <f>'havi összesítő'!IH53</f>
        <v>0</v>
      </c>
      <c r="Q55" s="747">
        <f>alapadatok!J38</f>
        <v>192</v>
      </c>
      <c r="R55" s="265">
        <f t="shared" si="12"/>
        <v>72</v>
      </c>
      <c r="S55" s="266">
        <f t="shared" si="8"/>
        <v>120</v>
      </c>
      <c r="T55" s="261"/>
      <c r="U55" s="264">
        <f>'havi összesítő'!N53/8</f>
        <v>0</v>
      </c>
      <c r="V55" s="265">
        <f>'havi összesítő'!AB53/8</f>
        <v>0</v>
      </c>
      <c r="W55" s="265">
        <f>'havi összesítő'!BD53/8</f>
        <v>0</v>
      </c>
      <c r="X55" s="265">
        <f>'havi összesítő'!BR53/8</f>
        <v>0</v>
      </c>
      <c r="Y55" s="265">
        <f>'havi összesítő'!CT53/8</f>
        <v>0</v>
      </c>
      <c r="Z55" s="265">
        <f>'havi összesítő'!DH53/8</f>
        <v>0</v>
      </c>
      <c r="AA55" s="265">
        <f>'havi összesítő'!EJ53/8</f>
        <v>0</v>
      </c>
      <c r="AB55" s="265">
        <f>'havi összesítő'!EX53/8</f>
        <v>0</v>
      </c>
      <c r="AC55" s="265">
        <f>'havi összesítő'!FZ53/8</f>
        <v>0</v>
      </c>
      <c r="AD55" s="265">
        <f>'havi összesítő'!GN53/8</f>
        <v>0</v>
      </c>
      <c r="AE55" s="265">
        <f>'havi összesítő'!HP53/8</f>
        <v>0</v>
      </c>
      <c r="AF55" s="265">
        <f>'havi összesítő'!ID53/8</f>
        <v>0</v>
      </c>
      <c r="AG55" s="266">
        <f t="shared" si="9"/>
        <v>0</v>
      </c>
      <c r="AH55" s="261"/>
      <c r="AI55" s="264">
        <f>IF('havi összesítő'!AS53&lt;0,0,'havi összesítő'!AS53)</f>
        <v>4</v>
      </c>
      <c r="AJ55" s="265">
        <f>IF('havi összesítő'!CI53&lt;0,0,'havi összesítő'!CI53)</f>
        <v>8</v>
      </c>
      <c r="AK55" s="265">
        <f>IF('havi összesítő'!DY53&lt;0,0,'havi összesítő'!DY53)</f>
        <v>0</v>
      </c>
      <c r="AL55" s="265">
        <f>IF('havi összesítő'!FO53&lt;0,0,'havi összesítő'!FO53)</f>
        <v>0</v>
      </c>
      <c r="AM55" s="265">
        <f>IF('havi összesítő'!HE53&lt;0,0,'havi összesítő'!HE53)</f>
        <v>0</v>
      </c>
      <c r="AN55" s="265">
        <f>IF('havi összesítő'!IU53&lt;0,0,'havi összesítő'!IU53)</f>
        <v>0</v>
      </c>
      <c r="AO55" s="260">
        <f t="shared" si="10"/>
        <v>12</v>
      </c>
      <c r="AP55" s="7"/>
    </row>
    <row r="56" spans="1:42" x14ac:dyDescent="0.2">
      <c r="A56" s="96">
        <f>IF(beosztás!A56=0,"",beosztás!A56)</f>
        <v>5</v>
      </c>
      <c r="B56" s="97">
        <f>IF(beosztás!B56=0,"",beosztás!B56)</f>
        <v>270</v>
      </c>
      <c r="C56" s="272" t="str">
        <f>IF(beosztás!C56=0,"",beosztás!C56)</f>
        <v>Kovács József</v>
      </c>
      <c r="D56" s="273" t="str">
        <f>IF(beosztás!D56=0,"",beosztás!D56)</f>
        <v>Saw</v>
      </c>
      <c r="E56" s="992">
        <f>'havi összesítő'!R54</f>
        <v>24</v>
      </c>
      <c r="F56" s="984">
        <f>'havi összesítő'!AF54</f>
        <v>16</v>
      </c>
      <c r="G56" s="265">
        <f>'havi összesítő'!BH54</f>
        <v>48</v>
      </c>
      <c r="H56" s="265">
        <f>'havi összesítő'!BV54</f>
        <v>0</v>
      </c>
      <c r="I56" s="265">
        <f>'havi összesítő'!CX54</f>
        <v>0</v>
      </c>
      <c r="J56" s="265">
        <f>'havi összesítő'!DL54</f>
        <v>0</v>
      </c>
      <c r="K56" s="265">
        <f>'havi összesítő'!EN54</f>
        <v>0</v>
      </c>
      <c r="L56" s="265">
        <f>'havi összesítő'!FB54</f>
        <v>0</v>
      </c>
      <c r="M56" s="265">
        <f>'havi összesítő'!GD54</f>
        <v>0</v>
      </c>
      <c r="N56" s="265">
        <f>'havi összesítő'!GR54</f>
        <v>0</v>
      </c>
      <c r="O56" s="265">
        <f>'havi összesítő'!HT54</f>
        <v>0</v>
      </c>
      <c r="P56" s="265">
        <f>'havi összesítő'!IH54</f>
        <v>0</v>
      </c>
      <c r="Q56" s="747">
        <f>alapadatok!J39</f>
        <v>176</v>
      </c>
      <c r="R56" s="265">
        <f t="shared" si="12"/>
        <v>88</v>
      </c>
      <c r="S56" s="266">
        <f t="shared" si="8"/>
        <v>88</v>
      </c>
      <c r="T56" s="261"/>
      <c r="U56" s="264">
        <f>'havi összesítő'!N54/8</f>
        <v>0</v>
      </c>
      <c r="V56" s="265">
        <f>'havi összesítő'!AB54/8</f>
        <v>0</v>
      </c>
      <c r="W56" s="265">
        <f>'havi összesítő'!BD54/8</f>
        <v>0</v>
      </c>
      <c r="X56" s="265">
        <f>'havi összesítő'!BR54/8</f>
        <v>0</v>
      </c>
      <c r="Y56" s="265">
        <f>'havi összesítő'!CT54/8</f>
        <v>0</v>
      </c>
      <c r="Z56" s="265">
        <f>'havi összesítő'!DH54/8</f>
        <v>0</v>
      </c>
      <c r="AA56" s="265">
        <f>'havi összesítő'!EJ54/8</f>
        <v>0</v>
      </c>
      <c r="AB56" s="265">
        <f>'havi összesítő'!EX54/8</f>
        <v>0</v>
      </c>
      <c r="AC56" s="265">
        <f>'havi összesítő'!FZ54/8</f>
        <v>0</v>
      </c>
      <c r="AD56" s="265">
        <f>'havi összesítő'!GN54/8</f>
        <v>0</v>
      </c>
      <c r="AE56" s="265">
        <f>'havi összesítő'!HP54/8</f>
        <v>0</v>
      </c>
      <c r="AF56" s="265">
        <f>'havi összesítő'!ID54/8</f>
        <v>0</v>
      </c>
      <c r="AG56" s="266">
        <f t="shared" si="9"/>
        <v>0</v>
      </c>
      <c r="AH56" s="261"/>
      <c r="AI56" s="264">
        <f>IF('havi összesítő'!AS54&lt;0,0,'havi összesítő'!AS54)</f>
        <v>0</v>
      </c>
      <c r="AJ56" s="265">
        <f>IF('havi összesítő'!CI54&lt;0,0,'havi összesítő'!CI54)</f>
        <v>8</v>
      </c>
      <c r="AK56" s="265">
        <f>IF('havi összesítő'!DY54&lt;0,0,'havi összesítő'!DY54)</f>
        <v>0</v>
      </c>
      <c r="AL56" s="265">
        <f>IF('havi összesítő'!FO54&lt;0,0,'havi összesítő'!FO54)</f>
        <v>0</v>
      </c>
      <c r="AM56" s="265">
        <f>IF('havi összesítő'!HE54&lt;0,0,'havi összesítő'!HE54)</f>
        <v>0</v>
      </c>
      <c r="AN56" s="265">
        <f>IF('havi összesítő'!IU54&lt;0,0,'havi összesítő'!IU54)</f>
        <v>0</v>
      </c>
      <c r="AO56" s="260">
        <f t="shared" si="10"/>
        <v>8</v>
      </c>
      <c r="AP56" s="7"/>
    </row>
    <row r="57" spans="1:42" x14ac:dyDescent="0.2">
      <c r="A57" s="96">
        <f>IF(beosztás!A57=0,"",beosztás!A57)</f>
        <v>6</v>
      </c>
      <c r="B57" s="97">
        <f>IF(beosztás!B57=0,"",beosztás!B57)</f>
        <v>209</v>
      </c>
      <c r="C57" s="272" t="str">
        <f>IF(beosztás!C57=0,"",beosztás!C57)</f>
        <v>Kröpfl Péter</v>
      </c>
      <c r="D57" s="273" t="str">
        <f>IF(beosztás!D57=0,"",beosztás!D57)</f>
        <v>Multi 2</v>
      </c>
      <c r="E57" s="992">
        <f>'havi összesítő'!R55</f>
        <v>24</v>
      </c>
      <c r="F57" s="984">
        <f>'havi összesítő'!AF55</f>
        <v>0</v>
      </c>
      <c r="G57" s="265">
        <f>'havi összesítő'!BH55</f>
        <v>48</v>
      </c>
      <c r="H57" s="265">
        <f>'havi összesítő'!BV55</f>
        <v>0</v>
      </c>
      <c r="I57" s="265">
        <f>'havi összesítő'!CX55</f>
        <v>0</v>
      </c>
      <c r="J57" s="265">
        <f>'havi összesítő'!DL55</f>
        <v>0</v>
      </c>
      <c r="K57" s="265">
        <f>'havi összesítő'!EN55</f>
        <v>0</v>
      </c>
      <c r="L57" s="265">
        <f>'havi összesítő'!FB55</f>
        <v>0</v>
      </c>
      <c r="M57" s="265">
        <f>'havi összesítő'!GD55</f>
        <v>0</v>
      </c>
      <c r="N57" s="265">
        <f>'havi összesítő'!GR55</f>
        <v>0</v>
      </c>
      <c r="O57" s="265">
        <f>'havi összesítő'!HT55</f>
        <v>0</v>
      </c>
      <c r="P57" s="265">
        <f>'havi összesítő'!IH55</f>
        <v>0</v>
      </c>
      <c r="Q57" s="747">
        <f>alapadatok!J40</f>
        <v>168</v>
      </c>
      <c r="R57" s="265">
        <f t="shared" si="12"/>
        <v>72</v>
      </c>
      <c r="S57" s="266">
        <f t="shared" si="8"/>
        <v>96</v>
      </c>
      <c r="T57" s="261"/>
      <c r="U57" s="264">
        <f>'havi összesítő'!N55/8</f>
        <v>0</v>
      </c>
      <c r="V57" s="265">
        <f>'havi összesítő'!AB55/8</f>
        <v>0</v>
      </c>
      <c r="W57" s="265">
        <f>'havi összesítő'!BD55/8</f>
        <v>0</v>
      </c>
      <c r="X57" s="265">
        <f>'havi összesítő'!BR55/8</f>
        <v>0</v>
      </c>
      <c r="Y57" s="265">
        <f>'havi összesítő'!CT55/8</f>
        <v>0</v>
      </c>
      <c r="Z57" s="265">
        <f>'havi összesítő'!DH55/8</f>
        <v>0</v>
      </c>
      <c r="AA57" s="265">
        <f>'havi összesítő'!EJ55/8</f>
        <v>0</v>
      </c>
      <c r="AB57" s="265">
        <f>'havi összesítő'!EX55/8</f>
        <v>0</v>
      </c>
      <c r="AC57" s="265">
        <f>'havi összesítő'!FZ55/8</f>
        <v>0</v>
      </c>
      <c r="AD57" s="265">
        <f>'havi összesítő'!GN55/8</f>
        <v>0</v>
      </c>
      <c r="AE57" s="265">
        <f>'havi összesítő'!HP55/8</f>
        <v>0</v>
      </c>
      <c r="AF57" s="265">
        <f>'havi összesítő'!ID55/8</f>
        <v>0</v>
      </c>
      <c r="AG57" s="266">
        <f t="shared" si="9"/>
        <v>0</v>
      </c>
      <c r="AH57" s="261"/>
      <c r="AI57" s="264">
        <f>IF('havi összesítő'!AS55&lt;0,0,'havi összesítő'!AS55)</f>
        <v>4</v>
      </c>
      <c r="AJ57" s="265">
        <f>IF('havi összesítő'!CI55&lt;0,0,'havi összesítő'!CI55)</f>
        <v>8</v>
      </c>
      <c r="AK57" s="265">
        <f>IF('havi összesítő'!DY55&lt;0,0,'havi összesítő'!DY55)</f>
        <v>0</v>
      </c>
      <c r="AL57" s="265">
        <f>IF('havi összesítő'!FO55&lt;0,0,'havi összesítő'!FO55)</f>
        <v>0</v>
      </c>
      <c r="AM57" s="265">
        <f>IF('havi összesítő'!HE55&lt;0,0,'havi összesítő'!HE55)</f>
        <v>0</v>
      </c>
      <c r="AN57" s="265">
        <f>IF('havi összesítő'!IU55&lt;0,0,'havi összesítő'!IU55)</f>
        <v>0</v>
      </c>
      <c r="AO57" s="260">
        <f t="shared" si="10"/>
        <v>12</v>
      </c>
      <c r="AP57" s="7"/>
    </row>
    <row r="58" spans="1:42" x14ac:dyDescent="0.2">
      <c r="A58" s="96">
        <f>IF(beosztás!A58=0,"",beosztás!A58)</f>
        <v>7</v>
      </c>
      <c r="B58" s="97">
        <f>IF(beosztás!B58=0,"",beosztás!B58)</f>
        <v>75</v>
      </c>
      <c r="C58" s="272" t="str">
        <f>IF(beosztás!C58=0,"",beosztás!C58)</f>
        <v>Majeczki Miklós</v>
      </c>
      <c r="D58" s="273" t="str">
        <f>IF(beosztás!D58=0,"",beosztás!D58)</f>
        <v>Multi 1</v>
      </c>
      <c r="E58" s="992">
        <f>'havi összesítő'!R56</f>
        <v>36</v>
      </c>
      <c r="F58" s="984">
        <f>'havi összesítő'!AF56</f>
        <v>0</v>
      </c>
      <c r="G58" s="265">
        <f>'havi összesítő'!BH56</f>
        <v>48</v>
      </c>
      <c r="H58" s="265">
        <f>'havi összesítő'!BV56</f>
        <v>0</v>
      </c>
      <c r="I58" s="265">
        <f>'havi összesítő'!CX56</f>
        <v>0</v>
      </c>
      <c r="J58" s="265">
        <f>'havi összesítő'!DL56</f>
        <v>0</v>
      </c>
      <c r="K58" s="265">
        <f>'havi összesítő'!EN56</f>
        <v>0</v>
      </c>
      <c r="L58" s="265">
        <f>'havi összesítő'!FB56</f>
        <v>0</v>
      </c>
      <c r="M58" s="265">
        <f>'havi összesítő'!GD56</f>
        <v>0</v>
      </c>
      <c r="N58" s="265">
        <f>'havi összesítő'!GR56</f>
        <v>0</v>
      </c>
      <c r="O58" s="265">
        <f>'havi összesítő'!HT56</f>
        <v>0</v>
      </c>
      <c r="P58" s="265">
        <f>'havi összesítő'!IH56</f>
        <v>0</v>
      </c>
      <c r="Q58" s="747">
        <f>alapadatok!J41</f>
        <v>248</v>
      </c>
      <c r="R58" s="265">
        <f t="shared" si="12"/>
        <v>84</v>
      </c>
      <c r="S58" s="266">
        <f t="shared" si="8"/>
        <v>164</v>
      </c>
      <c r="T58" s="261"/>
      <c r="U58" s="264">
        <f>'havi összesítő'!N56/8</f>
        <v>0</v>
      </c>
      <c r="V58" s="265">
        <f>'havi összesítő'!AB56/8</f>
        <v>0</v>
      </c>
      <c r="W58" s="265">
        <f>'havi összesítő'!BD56/8</f>
        <v>0</v>
      </c>
      <c r="X58" s="265">
        <f>'havi összesítő'!BR56/8</f>
        <v>0</v>
      </c>
      <c r="Y58" s="265">
        <f>'havi összesítő'!CT56/8</f>
        <v>0</v>
      </c>
      <c r="Z58" s="265">
        <f>'havi összesítő'!DH56/8</f>
        <v>0</v>
      </c>
      <c r="AA58" s="265">
        <f>'havi összesítő'!EJ56/8</f>
        <v>0</v>
      </c>
      <c r="AB58" s="265">
        <f>'havi összesítő'!EX56/8</f>
        <v>0</v>
      </c>
      <c r="AC58" s="265">
        <f>'havi összesítő'!FZ56/8</f>
        <v>0</v>
      </c>
      <c r="AD58" s="265">
        <f>'havi összesítő'!GN56/8</f>
        <v>0</v>
      </c>
      <c r="AE58" s="265">
        <f>'havi összesítő'!HP56/8</f>
        <v>0</v>
      </c>
      <c r="AF58" s="265">
        <f>'havi összesítő'!ID56/8</f>
        <v>0</v>
      </c>
      <c r="AG58" s="266">
        <f t="shared" si="9"/>
        <v>0</v>
      </c>
      <c r="AH58" s="261"/>
      <c r="AI58" s="264">
        <f>IF('havi összesítő'!AS56&lt;0,0,'havi összesítő'!AS56)</f>
        <v>4</v>
      </c>
      <c r="AJ58" s="265">
        <f>IF('havi összesítő'!CI56&lt;0,0,'havi összesítő'!CI56)</f>
        <v>8</v>
      </c>
      <c r="AK58" s="265">
        <f>IF('havi összesítő'!DY56&lt;0,0,'havi összesítő'!DY56)</f>
        <v>0</v>
      </c>
      <c r="AL58" s="265">
        <f>IF('havi összesítő'!FO56&lt;0,0,'havi összesítő'!FO56)</f>
        <v>0</v>
      </c>
      <c r="AM58" s="265">
        <f>IF('havi összesítő'!HE56&lt;0,0,'havi összesítő'!HE56)</f>
        <v>0</v>
      </c>
      <c r="AN58" s="265">
        <f>IF('havi összesítő'!IU56&lt;0,0,'havi összesítő'!IU56)</f>
        <v>0</v>
      </c>
      <c r="AO58" s="260">
        <f t="shared" si="10"/>
        <v>12</v>
      </c>
      <c r="AP58" s="7"/>
    </row>
    <row r="59" spans="1:42" x14ac:dyDescent="0.2">
      <c r="A59" s="96">
        <f>IF(beosztás!A59=0,"",beosztás!A59)</f>
        <v>8</v>
      </c>
      <c r="B59" s="97">
        <f>IF(beosztás!B59=0,"",beosztás!B59)</f>
        <v>117</v>
      </c>
      <c r="C59" s="272" t="str">
        <f>IF(beosztás!C59=0,"",beosztás!C59)</f>
        <v>Osvalda Zoltán</v>
      </c>
      <c r="D59" s="273" t="str">
        <f>IF(beosztás!D59=0,"",beosztás!D59)</f>
        <v>End controller</v>
      </c>
      <c r="E59" s="992">
        <f>'havi összesítő'!R57</f>
        <v>48</v>
      </c>
      <c r="F59" s="984">
        <f>'havi összesítő'!AF57</f>
        <v>48</v>
      </c>
      <c r="G59" s="265">
        <f>'havi összesítő'!BH57</f>
        <v>24</v>
      </c>
      <c r="H59" s="265">
        <f>'havi összesítő'!BV57</f>
        <v>0</v>
      </c>
      <c r="I59" s="265">
        <f>'havi összesítő'!CX57</f>
        <v>0</v>
      </c>
      <c r="J59" s="265">
        <f>'havi összesítő'!DL57</f>
        <v>0</v>
      </c>
      <c r="K59" s="265">
        <f>'havi összesítő'!EN57</f>
        <v>0</v>
      </c>
      <c r="L59" s="265">
        <f>'havi összesítő'!FB57</f>
        <v>0</v>
      </c>
      <c r="M59" s="265">
        <f>'havi összesítő'!GD57</f>
        <v>0</v>
      </c>
      <c r="N59" s="265">
        <f>'havi összesítő'!GR57</f>
        <v>0</v>
      </c>
      <c r="O59" s="265">
        <f>'havi összesítő'!HT57</f>
        <v>0</v>
      </c>
      <c r="P59" s="265">
        <f>'havi összesítő'!IH57</f>
        <v>0</v>
      </c>
      <c r="Q59" s="747">
        <f>alapadatok!J42</f>
        <v>240</v>
      </c>
      <c r="R59" s="265">
        <f t="shared" si="12"/>
        <v>120</v>
      </c>
      <c r="S59" s="266">
        <f t="shared" si="8"/>
        <v>120</v>
      </c>
      <c r="T59" s="261"/>
      <c r="U59" s="264">
        <f>'havi összesítő'!N57/8</f>
        <v>0</v>
      </c>
      <c r="V59" s="265">
        <f>'havi összesítő'!AB57/8</f>
        <v>0</v>
      </c>
      <c r="W59" s="265">
        <f>'havi összesítő'!BD57/8</f>
        <v>10</v>
      </c>
      <c r="X59" s="265">
        <f>'havi összesítő'!BR57/8</f>
        <v>0</v>
      </c>
      <c r="Y59" s="265">
        <f>'havi összesítő'!CT57/8</f>
        <v>0</v>
      </c>
      <c r="Z59" s="265">
        <f>'havi összesítő'!DH57/8</f>
        <v>0</v>
      </c>
      <c r="AA59" s="265">
        <f>'havi összesítő'!EJ57/8</f>
        <v>0</v>
      </c>
      <c r="AB59" s="265">
        <f>'havi összesítő'!EX57/8</f>
        <v>0</v>
      </c>
      <c r="AC59" s="265">
        <f>'havi összesítő'!FZ57/8</f>
        <v>0</v>
      </c>
      <c r="AD59" s="265">
        <f>'havi összesítő'!GN57/8</f>
        <v>0</v>
      </c>
      <c r="AE59" s="265">
        <f>'havi összesítő'!HP57/8</f>
        <v>0</v>
      </c>
      <c r="AF59" s="265">
        <f>'havi összesítő'!ID57/8</f>
        <v>0</v>
      </c>
      <c r="AG59" s="266">
        <f t="shared" si="9"/>
        <v>10</v>
      </c>
      <c r="AH59" s="261"/>
      <c r="AI59" s="264">
        <f>IF('havi összesítő'!AS57&lt;0,0,'havi összesítő'!AS57)</f>
        <v>0</v>
      </c>
      <c r="AJ59" s="265">
        <f>IF('havi összesítő'!CI57&lt;0,0,'havi összesítő'!CI57)</f>
        <v>8</v>
      </c>
      <c r="AK59" s="265">
        <f>IF('havi összesítő'!DY57&lt;0,0,'havi összesítő'!DY57)</f>
        <v>0</v>
      </c>
      <c r="AL59" s="265">
        <f>IF('havi összesítő'!FO57&lt;0,0,'havi összesítő'!FO57)</f>
        <v>0</v>
      </c>
      <c r="AM59" s="265">
        <f>IF('havi összesítő'!HE57&lt;0,0,'havi összesítő'!HE57)</f>
        <v>0</v>
      </c>
      <c r="AN59" s="265">
        <f>IF('havi összesítő'!IU57&lt;0,0,'havi összesítő'!IU57)</f>
        <v>0</v>
      </c>
      <c r="AO59" s="260">
        <f t="shared" si="10"/>
        <v>8</v>
      </c>
      <c r="AP59" s="7"/>
    </row>
    <row r="60" spans="1:42" x14ac:dyDescent="0.2">
      <c r="A60" s="96">
        <f>IF(beosztás!A60=0,"",beosztás!A60)</f>
        <v>9</v>
      </c>
      <c r="B60" s="97">
        <f>IF(beosztás!B60=0,"",beosztás!B60)</f>
        <v>46</v>
      </c>
      <c r="C60" s="272" t="str">
        <f>IF(beosztás!C60=0,"",beosztás!C60)</f>
        <v>Várszegi Ferenc</v>
      </c>
      <c r="D60" s="273" t="str">
        <f>IF(beosztás!D60=0,"",beosztás!D60)</f>
        <v>Multi 2</v>
      </c>
      <c r="E60" s="992">
        <f>'havi összesítő'!R58</f>
        <v>68</v>
      </c>
      <c r="F60" s="984">
        <f>'havi összesítő'!AF58</f>
        <v>12</v>
      </c>
      <c r="G60" s="265">
        <f>'havi összesítő'!BH58</f>
        <v>60</v>
      </c>
      <c r="H60" s="265">
        <f>'havi összesítő'!BV58</f>
        <v>0</v>
      </c>
      <c r="I60" s="265">
        <f>'havi összesítő'!CX58</f>
        <v>0</v>
      </c>
      <c r="J60" s="265">
        <f>'havi összesítő'!DL58</f>
        <v>0</v>
      </c>
      <c r="K60" s="265">
        <f>'havi összesítő'!EN58</f>
        <v>0</v>
      </c>
      <c r="L60" s="265">
        <f>'havi összesítő'!FB58</f>
        <v>0</v>
      </c>
      <c r="M60" s="265">
        <f>'havi összesítő'!GD58</f>
        <v>0</v>
      </c>
      <c r="N60" s="265">
        <f>'havi összesítő'!GR58</f>
        <v>0</v>
      </c>
      <c r="O60" s="265">
        <f>'havi összesítő'!HT58</f>
        <v>0</v>
      </c>
      <c r="P60" s="265">
        <f>'havi összesítő'!IH58</f>
        <v>0</v>
      </c>
      <c r="Q60" s="747">
        <f>alapadatok!J43</f>
        <v>264</v>
      </c>
      <c r="R60" s="265">
        <f t="shared" si="12"/>
        <v>140</v>
      </c>
      <c r="S60" s="266">
        <f t="shared" si="8"/>
        <v>124</v>
      </c>
      <c r="T60" s="261"/>
      <c r="U60" s="264">
        <f>'havi összesítő'!N58/8</f>
        <v>0</v>
      </c>
      <c r="V60" s="265">
        <f>'havi összesítő'!AB58/8</f>
        <v>7.5</v>
      </c>
      <c r="W60" s="265">
        <f>'havi összesítő'!BD58/8</f>
        <v>0</v>
      </c>
      <c r="X60" s="265">
        <f>'havi összesítő'!BR58/8</f>
        <v>0</v>
      </c>
      <c r="Y60" s="265">
        <f>'havi összesítő'!CT58/8</f>
        <v>0</v>
      </c>
      <c r="Z60" s="265">
        <f>'havi összesítő'!DH58/8</f>
        <v>0</v>
      </c>
      <c r="AA60" s="265">
        <f>'havi összesítő'!EJ58/8</f>
        <v>0</v>
      </c>
      <c r="AB60" s="265">
        <f>'havi összesítő'!EX58/8</f>
        <v>0</v>
      </c>
      <c r="AC60" s="265">
        <f>'havi összesítő'!FZ58/8</f>
        <v>0</v>
      </c>
      <c r="AD60" s="265">
        <f>'havi összesítő'!GN58/8</f>
        <v>0</v>
      </c>
      <c r="AE60" s="265">
        <f>'havi összesítő'!HP58/8</f>
        <v>0</v>
      </c>
      <c r="AF60" s="265">
        <f>'havi összesítő'!ID58/8</f>
        <v>0</v>
      </c>
      <c r="AG60" s="266">
        <f t="shared" si="9"/>
        <v>7.5</v>
      </c>
      <c r="AH60" s="261"/>
      <c r="AI60" s="264">
        <f>IF('havi összesítő'!AS58&lt;0,0,'havi összesítő'!AS58)</f>
        <v>0</v>
      </c>
      <c r="AJ60" s="265">
        <f>IF('havi összesítő'!CI58&lt;0,0,'havi összesítő'!CI58)</f>
        <v>4</v>
      </c>
      <c r="AK60" s="265">
        <f>IF('havi összesítő'!DY58&lt;0,0,'havi összesítő'!DY58)</f>
        <v>0</v>
      </c>
      <c r="AL60" s="265">
        <f>IF('havi összesítő'!FO58&lt;0,0,'havi összesítő'!FO58)</f>
        <v>0</v>
      </c>
      <c r="AM60" s="265">
        <f>IF('havi összesítő'!HE58&lt;0,0,'havi összesítő'!HE58)</f>
        <v>0</v>
      </c>
      <c r="AN60" s="265">
        <f>IF('havi összesítő'!IU58&lt;0,0,'havi összesítő'!IU58)</f>
        <v>0</v>
      </c>
      <c r="AO60" s="260">
        <f t="shared" si="10"/>
        <v>4</v>
      </c>
      <c r="AP60" s="7"/>
    </row>
    <row r="61" spans="1:42" x14ac:dyDescent="0.2">
      <c r="A61" s="96">
        <f>IF(beosztás!A61=0,"",beosztás!A61)</f>
        <v>10</v>
      </c>
      <c r="B61" s="97">
        <f>IF(beosztás!B61=0,"",beosztás!B61)</f>
        <v>199</v>
      </c>
      <c r="C61" s="272" t="str">
        <f>IF(beosztás!C61=0,"",beosztás!C61)</f>
        <v>Rajszki Roland</v>
      </c>
      <c r="D61" s="273" t="str">
        <f>IF(beosztás!D61=0,"",beosztás!D61)</f>
        <v>Quality controller</v>
      </c>
      <c r="E61" s="992">
        <f>'havi összesítő'!R59</f>
        <v>24</v>
      </c>
      <c r="F61" s="984">
        <f>'havi összesítő'!AF59</f>
        <v>0</v>
      </c>
      <c r="G61" s="265">
        <f>'havi összesítő'!BH59</f>
        <v>60</v>
      </c>
      <c r="H61" s="265">
        <f>'havi összesítő'!BV59</f>
        <v>0</v>
      </c>
      <c r="I61" s="265">
        <f>'havi összesítő'!CX59</f>
        <v>0</v>
      </c>
      <c r="J61" s="265">
        <f>'havi összesítő'!DL59</f>
        <v>0</v>
      </c>
      <c r="K61" s="265">
        <f>'havi összesítő'!EN59</f>
        <v>0</v>
      </c>
      <c r="L61" s="265">
        <f>'havi összesítő'!FB59</f>
        <v>0</v>
      </c>
      <c r="M61" s="265">
        <f>'havi összesítő'!GD59</f>
        <v>0</v>
      </c>
      <c r="N61" s="265">
        <f>'havi összesítő'!GR59</f>
        <v>0</v>
      </c>
      <c r="O61" s="265">
        <f>'havi összesítő'!HT59</f>
        <v>0</v>
      </c>
      <c r="P61" s="265">
        <f>'havi összesítő'!IH59</f>
        <v>0</v>
      </c>
      <c r="Q61" s="747">
        <f>alapadatok!J44</f>
        <v>224</v>
      </c>
      <c r="R61" s="265">
        <f t="shared" si="12"/>
        <v>84</v>
      </c>
      <c r="S61" s="266">
        <f t="shared" si="8"/>
        <v>140</v>
      </c>
      <c r="T61" s="261"/>
      <c r="U61" s="264">
        <f>'havi összesítő'!N59/8</f>
        <v>0</v>
      </c>
      <c r="V61" s="265">
        <f>'havi összesítő'!AB59/8</f>
        <v>0</v>
      </c>
      <c r="W61" s="265">
        <f>'havi összesítő'!BD59/8</f>
        <v>0</v>
      </c>
      <c r="X61" s="265">
        <f>'havi összesítő'!BR59/8</f>
        <v>0</v>
      </c>
      <c r="Y61" s="265">
        <f>'havi összesítő'!CT59/8</f>
        <v>0</v>
      </c>
      <c r="Z61" s="265">
        <f>'havi összesítő'!DH59/8</f>
        <v>0</v>
      </c>
      <c r="AA61" s="265">
        <f>'havi összesítő'!EJ59/8</f>
        <v>0</v>
      </c>
      <c r="AB61" s="265">
        <f>'havi összesítő'!EX59/8</f>
        <v>0</v>
      </c>
      <c r="AC61" s="265">
        <f>'havi összesítő'!FZ59/8</f>
        <v>0</v>
      </c>
      <c r="AD61" s="265">
        <f>'havi összesítő'!GN59/8</f>
        <v>0</v>
      </c>
      <c r="AE61" s="265">
        <f>'havi összesítő'!HP59/8</f>
        <v>0</v>
      </c>
      <c r="AF61" s="265">
        <f>'havi összesítő'!ID59/8</f>
        <v>0</v>
      </c>
      <c r="AG61" s="266">
        <f t="shared" si="9"/>
        <v>0</v>
      </c>
      <c r="AH61" s="261"/>
      <c r="AI61" s="264">
        <f>IF('havi összesítő'!AS59&lt;0,0,'havi összesítő'!AS59)</f>
        <v>0</v>
      </c>
      <c r="AJ61" s="265">
        <f>IF('havi összesítő'!CI59&lt;0,0,'havi összesítő'!CI59)</f>
        <v>0</v>
      </c>
      <c r="AK61" s="265">
        <f>IF('havi összesítő'!DY59&lt;0,0,'havi összesítő'!DY59)</f>
        <v>0</v>
      </c>
      <c r="AL61" s="265">
        <f>IF('havi összesítő'!FO59&lt;0,0,'havi összesítő'!FO59)</f>
        <v>0</v>
      </c>
      <c r="AM61" s="265">
        <f>IF('havi összesítő'!HE59&lt;0,0,'havi összesítő'!HE59)</f>
        <v>0</v>
      </c>
      <c r="AN61" s="265">
        <f>IF('havi összesítő'!IU59&lt;0,0,'havi összesítő'!IU59)</f>
        <v>0</v>
      </c>
      <c r="AO61" s="260">
        <f t="shared" si="10"/>
        <v>0</v>
      </c>
      <c r="AP61" s="7"/>
    </row>
    <row r="62" spans="1:42" x14ac:dyDescent="0.2">
      <c r="A62" s="96">
        <f>IF(beosztás!A62=0,"",beosztás!A62)</f>
        <v>11</v>
      </c>
      <c r="B62" s="97">
        <f>IF(beosztás!B62=0,"",beosztás!B62)</f>
        <v>229</v>
      </c>
      <c r="C62" s="272" t="str">
        <f>IF(beosztás!C62=0,"",beosztás!C62)</f>
        <v>Svajer Zsolt</v>
      </c>
      <c r="D62" s="273" t="str">
        <f>IF(beosztás!D62=0,"",beosztás!D62)</f>
        <v>Stacker</v>
      </c>
      <c r="E62" s="992">
        <f>'havi összesítő'!R60</f>
        <v>48</v>
      </c>
      <c r="F62" s="984">
        <f>'havi összesítő'!AF60</f>
        <v>8</v>
      </c>
      <c r="G62" s="265">
        <f>'havi összesítő'!BH60</f>
        <v>48</v>
      </c>
      <c r="H62" s="265">
        <f>'havi összesítő'!BV60</f>
        <v>0</v>
      </c>
      <c r="I62" s="265">
        <f>'havi összesítő'!CX60</f>
        <v>0</v>
      </c>
      <c r="J62" s="265">
        <f>'havi összesítő'!DL60</f>
        <v>0</v>
      </c>
      <c r="K62" s="265">
        <f>'havi összesítő'!EN60</f>
        <v>0</v>
      </c>
      <c r="L62" s="265">
        <f>'havi összesítő'!FB60</f>
        <v>0</v>
      </c>
      <c r="M62" s="265">
        <f>'havi összesítő'!GD60</f>
        <v>0</v>
      </c>
      <c r="N62" s="265">
        <f>'havi összesítő'!GR60</f>
        <v>0</v>
      </c>
      <c r="O62" s="265">
        <f>'havi összesítő'!HT60</f>
        <v>0</v>
      </c>
      <c r="P62" s="265">
        <f>'havi összesítő'!IH60</f>
        <v>0</v>
      </c>
      <c r="Q62" s="747">
        <f>alapadatok!J45</f>
        <v>232</v>
      </c>
      <c r="R62" s="265">
        <f t="shared" si="12"/>
        <v>104</v>
      </c>
      <c r="S62" s="266">
        <f t="shared" si="8"/>
        <v>128</v>
      </c>
      <c r="T62" s="261"/>
      <c r="U62" s="264">
        <f>'havi összesítő'!N60/8</f>
        <v>0</v>
      </c>
      <c r="V62" s="265">
        <f>'havi összesítő'!AB60/8</f>
        <v>0</v>
      </c>
      <c r="W62" s="265">
        <f>'havi összesítő'!BD60/8</f>
        <v>0</v>
      </c>
      <c r="X62" s="265">
        <f>'havi összesítő'!BR60/8</f>
        <v>0</v>
      </c>
      <c r="Y62" s="265">
        <f>'havi összesítő'!CT60/8</f>
        <v>0</v>
      </c>
      <c r="Z62" s="265">
        <f>'havi összesítő'!DH60/8</f>
        <v>0</v>
      </c>
      <c r="AA62" s="265">
        <f>'havi összesítő'!EJ60/8</f>
        <v>0</v>
      </c>
      <c r="AB62" s="265">
        <f>'havi összesítő'!EX60/8</f>
        <v>0</v>
      </c>
      <c r="AC62" s="265">
        <f>'havi összesítő'!FZ60/8</f>
        <v>0</v>
      </c>
      <c r="AD62" s="265">
        <f>'havi összesítő'!GN60/8</f>
        <v>0</v>
      </c>
      <c r="AE62" s="265">
        <f>'havi összesítő'!HP60/8</f>
        <v>0</v>
      </c>
      <c r="AF62" s="265">
        <f>'havi összesítő'!ID60/8</f>
        <v>0</v>
      </c>
      <c r="AG62" s="266">
        <f t="shared" si="9"/>
        <v>0</v>
      </c>
      <c r="AH62" s="261"/>
      <c r="AI62" s="264">
        <f>IF('havi összesítő'!AS60&lt;0,0,'havi összesítő'!AS60)</f>
        <v>0</v>
      </c>
      <c r="AJ62" s="265">
        <f>IF('havi összesítő'!CI60&lt;0,0,'havi összesítő'!CI60)</f>
        <v>0</v>
      </c>
      <c r="AK62" s="265">
        <f>IF('havi összesítő'!DY60&lt;0,0,'havi összesítő'!DY60)</f>
        <v>0</v>
      </c>
      <c r="AL62" s="265">
        <f>IF('havi összesítő'!FO60&lt;0,0,'havi összesítő'!FO60)</f>
        <v>0</v>
      </c>
      <c r="AM62" s="265">
        <f>IF('havi összesítő'!HE60&lt;0,0,'havi összesítő'!HE60)</f>
        <v>0</v>
      </c>
      <c r="AN62" s="265">
        <f>IF('havi összesítő'!IU60&lt;0,0,'havi összesítő'!IU60)</f>
        <v>0</v>
      </c>
      <c r="AO62" s="260">
        <f t="shared" si="10"/>
        <v>0</v>
      </c>
      <c r="AP62" s="7"/>
    </row>
    <row r="63" spans="1:42" x14ac:dyDescent="0.2">
      <c r="A63" s="96">
        <f>IF(beosztás!A63=0,"",beosztás!A63)</f>
        <v>12</v>
      </c>
      <c r="B63" s="97">
        <f>IF(beosztás!B63=0,"",beosztás!B63)</f>
        <v>119</v>
      </c>
      <c r="C63" s="272" t="str">
        <f>IF(beosztás!C63=0,"",beosztás!C63)</f>
        <v>Tabányi János</v>
      </c>
      <c r="D63" s="273" t="str">
        <f>IF(beosztás!D63=0,"",beosztás!D63)</f>
        <v>Coil</v>
      </c>
      <c r="E63" s="992">
        <f>'havi összesítő'!R61</f>
        <v>56</v>
      </c>
      <c r="F63" s="984">
        <f>'havi összesítő'!AF61</f>
        <v>16</v>
      </c>
      <c r="G63" s="265">
        <f>'havi összesítő'!BH61</f>
        <v>96</v>
      </c>
      <c r="H63" s="265">
        <f>'havi összesítő'!BV61</f>
        <v>0</v>
      </c>
      <c r="I63" s="265">
        <f>'havi összesítő'!CX61</f>
        <v>0</v>
      </c>
      <c r="J63" s="265">
        <f>'havi összesítő'!DL61</f>
        <v>0</v>
      </c>
      <c r="K63" s="265">
        <f>'havi összesítő'!EN61</f>
        <v>0</v>
      </c>
      <c r="L63" s="265">
        <f>'havi összesítő'!FB61</f>
        <v>0</v>
      </c>
      <c r="M63" s="265">
        <f>'havi összesítő'!GD61</f>
        <v>0</v>
      </c>
      <c r="N63" s="265">
        <f>'havi összesítő'!GR61</f>
        <v>0</v>
      </c>
      <c r="O63" s="265">
        <f>'havi összesítő'!HT61</f>
        <v>0</v>
      </c>
      <c r="P63" s="265">
        <f>'havi összesítő'!IH61</f>
        <v>0</v>
      </c>
      <c r="Q63" s="747">
        <f>alapadatok!J46</f>
        <v>264</v>
      </c>
      <c r="R63" s="265">
        <f t="shared" si="12"/>
        <v>168</v>
      </c>
      <c r="S63" s="266">
        <f t="shared" si="8"/>
        <v>96</v>
      </c>
      <c r="T63" s="261"/>
      <c r="U63" s="264">
        <f>'havi összesítő'!N61/8</f>
        <v>0</v>
      </c>
      <c r="V63" s="265">
        <f>'havi összesítő'!AB61/8</f>
        <v>0</v>
      </c>
      <c r="W63" s="265">
        <f>'havi összesítő'!BD61/8</f>
        <v>1.5</v>
      </c>
      <c r="X63" s="265">
        <f>'havi összesítő'!BR61/8</f>
        <v>0</v>
      </c>
      <c r="Y63" s="265">
        <f>'havi összesítő'!CT61/8</f>
        <v>0</v>
      </c>
      <c r="Z63" s="265">
        <f>'havi összesítő'!DH61/8</f>
        <v>0</v>
      </c>
      <c r="AA63" s="265">
        <f>'havi összesítő'!EJ61/8</f>
        <v>0</v>
      </c>
      <c r="AB63" s="265">
        <f>'havi összesítő'!EX61/8</f>
        <v>0</v>
      </c>
      <c r="AC63" s="265">
        <f>'havi összesítő'!FZ61/8</f>
        <v>0</v>
      </c>
      <c r="AD63" s="265">
        <f>'havi összesítő'!GN61/8</f>
        <v>0</v>
      </c>
      <c r="AE63" s="265">
        <f>'havi összesítő'!HP61/8</f>
        <v>0</v>
      </c>
      <c r="AF63" s="265">
        <f>'havi összesítő'!ID61/8</f>
        <v>0</v>
      </c>
      <c r="AG63" s="266">
        <f t="shared" si="9"/>
        <v>1.5</v>
      </c>
      <c r="AH63" s="261"/>
      <c r="AI63" s="264">
        <f>IF('havi összesítő'!AS61&lt;0,0,'havi összesítő'!AS61)</f>
        <v>0</v>
      </c>
      <c r="AJ63" s="265">
        <f>IF('havi összesítő'!CI61&lt;0,0,'havi összesítő'!CI61)</f>
        <v>8</v>
      </c>
      <c r="AK63" s="265">
        <f>IF('havi összesítő'!DY61&lt;0,0,'havi összesítő'!DY61)</f>
        <v>0</v>
      </c>
      <c r="AL63" s="265">
        <f>IF('havi összesítő'!FO61&lt;0,0,'havi összesítő'!FO61)</f>
        <v>0</v>
      </c>
      <c r="AM63" s="265">
        <f>IF('havi összesítő'!HE61&lt;0,0,'havi összesítő'!HE61)</f>
        <v>0</v>
      </c>
      <c r="AN63" s="265">
        <f>IF('havi összesítő'!IU61&lt;0,0,'havi összesítő'!IU61)</f>
        <v>0</v>
      </c>
      <c r="AO63" s="260">
        <f t="shared" si="10"/>
        <v>8</v>
      </c>
      <c r="AP63" s="7"/>
    </row>
    <row r="64" spans="1:42" x14ac:dyDescent="0.2">
      <c r="A64" s="96">
        <f>IF(beosztás!A64=0,"",beosztás!A64)</f>
        <v>13</v>
      </c>
      <c r="B64" s="97">
        <f>IF(beosztás!B64=0,"",beosztás!B64)</f>
        <v>217</v>
      </c>
      <c r="C64" s="272" t="str">
        <f>IF(beosztás!C64=0,"",beosztás!C64)</f>
        <v>Víg Zoltán</v>
      </c>
      <c r="D64" s="273" t="str">
        <f>IF(beosztás!D64=0,"",beosztás!D64)</f>
        <v>Mill</v>
      </c>
      <c r="E64" s="992">
        <f>'havi összesítő'!R62</f>
        <v>24</v>
      </c>
      <c r="F64" s="984">
        <f>'havi összesítő'!AF62</f>
        <v>0</v>
      </c>
      <c r="G64" s="265">
        <f>'havi összesítő'!BH62</f>
        <v>60</v>
      </c>
      <c r="H64" s="265">
        <f>'havi összesítő'!BV62</f>
        <v>0</v>
      </c>
      <c r="I64" s="265">
        <f>'havi összesítő'!CX62</f>
        <v>0</v>
      </c>
      <c r="J64" s="265">
        <f>'havi összesítő'!DL62</f>
        <v>0</v>
      </c>
      <c r="K64" s="265">
        <f>'havi összesítő'!EN62</f>
        <v>0</v>
      </c>
      <c r="L64" s="265">
        <f>'havi összesítő'!FB62</f>
        <v>0</v>
      </c>
      <c r="M64" s="265">
        <f>'havi összesítő'!GD62</f>
        <v>0</v>
      </c>
      <c r="N64" s="265">
        <f>'havi összesítő'!GR62</f>
        <v>0</v>
      </c>
      <c r="O64" s="265">
        <f>'havi összesítő'!HT62</f>
        <v>0</v>
      </c>
      <c r="P64" s="265">
        <f>'havi összesítő'!IH62</f>
        <v>0</v>
      </c>
      <c r="Q64" s="747">
        <f>alapadatok!J47</f>
        <v>216</v>
      </c>
      <c r="R64" s="265">
        <f t="shared" si="12"/>
        <v>84</v>
      </c>
      <c r="S64" s="266">
        <f t="shared" si="8"/>
        <v>132</v>
      </c>
      <c r="T64" s="261"/>
      <c r="U64" s="264">
        <f>'havi összesítő'!N62/8</f>
        <v>7.5</v>
      </c>
      <c r="V64" s="265">
        <f>'havi összesítő'!AB62/8</f>
        <v>0</v>
      </c>
      <c r="W64" s="265">
        <f>'havi összesítő'!BD62/8</f>
        <v>0</v>
      </c>
      <c r="X64" s="265">
        <f>'havi összesítő'!BR62/8</f>
        <v>0</v>
      </c>
      <c r="Y64" s="265">
        <f>'havi összesítő'!CT62/8</f>
        <v>0</v>
      </c>
      <c r="Z64" s="265">
        <f>'havi összesítő'!DH62/8</f>
        <v>0</v>
      </c>
      <c r="AA64" s="265">
        <f>'havi összesítő'!EJ62/8</f>
        <v>0</v>
      </c>
      <c r="AB64" s="265">
        <f>'havi összesítő'!EX62/8</f>
        <v>0</v>
      </c>
      <c r="AC64" s="265">
        <f>'havi összesítő'!FZ62/8</f>
        <v>0</v>
      </c>
      <c r="AD64" s="265">
        <f>'havi összesítő'!GN62/8</f>
        <v>0</v>
      </c>
      <c r="AE64" s="265">
        <f>'havi összesítő'!HP62/8</f>
        <v>0</v>
      </c>
      <c r="AF64" s="265">
        <f>'havi összesítő'!ID62/8</f>
        <v>0</v>
      </c>
      <c r="AG64" s="266">
        <f t="shared" si="9"/>
        <v>7.5</v>
      </c>
      <c r="AH64" s="261"/>
      <c r="AI64" s="264">
        <f>IF('havi összesítő'!AS62&lt;0,0,'havi összesítő'!AS62)</f>
        <v>4</v>
      </c>
      <c r="AJ64" s="265">
        <f>IF('havi összesítő'!CI62&lt;0,0,'havi összesítő'!CI62)</f>
        <v>8</v>
      </c>
      <c r="AK64" s="265">
        <f>IF('havi összesítő'!DY62&lt;0,0,'havi összesítő'!DY62)</f>
        <v>0</v>
      </c>
      <c r="AL64" s="265">
        <f>IF('havi összesítő'!FO62&lt;0,0,'havi összesítő'!FO62)</f>
        <v>0</v>
      </c>
      <c r="AM64" s="265">
        <f>IF('havi összesítő'!HE62&lt;0,0,'havi összesítő'!HE62)</f>
        <v>0</v>
      </c>
      <c r="AN64" s="265">
        <f>IF('havi összesítő'!IU62&lt;0,0,'havi összesítő'!IU62)</f>
        <v>0</v>
      </c>
      <c r="AO64" s="260">
        <f t="shared" si="10"/>
        <v>12</v>
      </c>
      <c r="AP64" s="7"/>
    </row>
    <row r="65" spans="1:42" x14ac:dyDescent="0.2">
      <c r="A65" s="96">
        <f>IF(beosztás!A65=0,"",beosztás!A65)</f>
        <v>14</v>
      </c>
      <c r="B65" s="97">
        <f>IF(beosztás!B65=0,"",beosztás!B65)</f>
        <v>284</v>
      </c>
      <c r="C65" s="272" t="str">
        <f>IF(beosztás!C65=0,"",beosztás!C65)</f>
        <v>Jarábik József</v>
      </c>
      <c r="D65" s="273" t="str">
        <f>IF(beosztás!D65=0,"",beosztás!D65)</f>
        <v>Line loader</v>
      </c>
      <c r="E65" s="992">
        <f>'havi összesítő'!R63</f>
        <v>32</v>
      </c>
      <c r="F65" s="984">
        <f>'havi összesítő'!AF63</f>
        <v>24</v>
      </c>
      <c r="G65" s="265">
        <f>'havi összesítő'!BH63</f>
        <v>48</v>
      </c>
      <c r="H65" s="265">
        <f>'havi összesítő'!BV63</f>
        <v>0</v>
      </c>
      <c r="I65" s="265">
        <f>'havi összesítő'!CX63</f>
        <v>0</v>
      </c>
      <c r="J65" s="265">
        <f>'havi összesítő'!DL63</f>
        <v>0</v>
      </c>
      <c r="K65" s="265">
        <f>'havi összesítő'!EN63</f>
        <v>0</v>
      </c>
      <c r="L65" s="265">
        <f>'havi összesítő'!FB63</f>
        <v>0</v>
      </c>
      <c r="M65" s="265">
        <f>'havi összesítő'!GD63</f>
        <v>0</v>
      </c>
      <c r="N65" s="265">
        <f>'havi összesítő'!GR63</f>
        <v>0</v>
      </c>
      <c r="O65" s="265">
        <f>'havi összesítő'!HT63</f>
        <v>0</v>
      </c>
      <c r="P65" s="265">
        <f>'havi összesítő'!IH63</f>
        <v>0</v>
      </c>
      <c r="Q65" s="747">
        <f>alapadatok!J48</f>
        <v>200</v>
      </c>
      <c r="R65" s="265">
        <f t="shared" si="12"/>
        <v>104</v>
      </c>
      <c r="S65" s="266">
        <f t="shared" si="8"/>
        <v>96</v>
      </c>
      <c r="T65" s="261"/>
      <c r="U65" s="264">
        <f>'havi összesítő'!N63/8</f>
        <v>0</v>
      </c>
      <c r="V65" s="265">
        <f>'havi összesítő'!AB63/8</f>
        <v>0</v>
      </c>
      <c r="W65" s="265">
        <f>'havi összesítő'!BD63/8</f>
        <v>0</v>
      </c>
      <c r="X65" s="265">
        <f>'havi összesítő'!BR63/8</f>
        <v>0</v>
      </c>
      <c r="Y65" s="265">
        <f>'havi összesítő'!CT63/8</f>
        <v>0</v>
      </c>
      <c r="Z65" s="265">
        <f>'havi összesítő'!DH63/8</f>
        <v>0</v>
      </c>
      <c r="AA65" s="265">
        <f>'havi összesítő'!EJ63/8</f>
        <v>0</v>
      </c>
      <c r="AB65" s="265">
        <f>'havi összesítő'!EX63/8</f>
        <v>0</v>
      </c>
      <c r="AC65" s="265">
        <f>'havi összesítő'!FZ63/8</f>
        <v>0</v>
      </c>
      <c r="AD65" s="265">
        <f>'havi összesítő'!GN63/8</f>
        <v>0</v>
      </c>
      <c r="AE65" s="265">
        <f>'havi összesítő'!HP63/8</f>
        <v>0</v>
      </c>
      <c r="AF65" s="265">
        <f>'havi összesítő'!ID63/8</f>
        <v>0</v>
      </c>
      <c r="AG65" s="266">
        <f t="shared" si="9"/>
        <v>0</v>
      </c>
      <c r="AH65" s="261"/>
      <c r="AI65" s="264">
        <f>IF('havi összesítő'!AS63&lt;0,0,'havi összesítő'!AS63)</f>
        <v>0</v>
      </c>
      <c r="AJ65" s="265">
        <f>IF('havi összesítő'!CI63&lt;0,0,'havi összesítő'!CI63)</f>
        <v>8</v>
      </c>
      <c r="AK65" s="265">
        <f>IF('havi összesítő'!DY63&lt;0,0,'havi összesítő'!DY63)</f>
        <v>0</v>
      </c>
      <c r="AL65" s="265">
        <f>IF('havi összesítő'!FO63&lt;0,0,'havi összesítő'!FO63)</f>
        <v>0</v>
      </c>
      <c r="AM65" s="265">
        <f>IF('havi összesítő'!HE63&lt;0,0,'havi összesítő'!HE63)</f>
        <v>0</v>
      </c>
      <c r="AN65" s="265">
        <f>IF('havi összesítő'!IU63&lt;0,0,'havi összesítő'!IU63)</f>
        <v>0</v>
      </c>
      <c r="AO65" s="260">
        <f t="shared" si="10"/>
        <v>8</v>
      </c>
      <c r="AP65" s="7"/>
    </row>
    <row r="66" spans="1:42" x14ac:dyDescent="0.2">
      <c r="A66" s="96">
        <f>IF(beosztás!A66=0,"",beosztás!A66)</f>
        <v>15</v>
      </c>
      <c r="B66" s="97">
        <f>IF(beosztás!B66=0,"",beosztás!B66)</f>
        <v>288</v>
      </c>
      <c r="C66" s="272" t="str">
        <f>IF(beosztás!C66=0,"",beosztás!C66)</f>
        <v>Kis László</v>
      </c>
      <c r="D66" s="273" t="str">
        <f>IF(beosztás!D66=0,"",beosztás!D66)</f>
        <v>Packing</v>
      </c>
      <c r="E66" s="992">
        <f>'havi összesítő'!R64</f>
        <v>32</v>
      </c>
      <c r="F66" s="984">
        <f>'havi összesítő'!AF64</f>
        <v>0</v>
      </c>
      <c r="G66" s="265">
        <f>'havi összesítő'!BH64</f>
        <v>48</v>
      </c>
      <c r="H66" s="265">
        <f>'havi összesítő'!BV64</f>
        <v>0</v>
      </c>
      <c r="I66" s="265">
        <f>'havi összesítő'!CX64</f>
        <v>0</v>
      </c>
      <c r="J66" s="265">
        <f>'havi összesítő'!DL64</f>
        <v>0</v>
      </c>
      <c r="K66" s="265">
        <f>'havi összesítő'!EN64</f>
        <v>0</v>
      </c>
      <c r="L66" s="265">
        <f>'havi összesítő'!FB64</f>
        <v>0</v>
      </c>
      <c r="M66" s="265">
        <f>'havi összesítő'!GD64</f>
        <v>0</v>
      </c>
      <c r="N66" s="265">
        <f>'havi összesítő'!GR64</f>
        <v>0</v>
      </c>
      <c r="O66" s="265">
        <f>'havi összesítő'!HT64</f>
        <v>0</v>
      </c>
      <c r="P66" s="265">
        <f>'havi összesítő'!IH64</f>
        <v>0</v>
      </c>
      <c r="Q66" s="747">
        <f>alapadatok!J49</f>
        <v>240</v>
      </c>
      <c r="R66" s="265">
        <f t="shared" si="12"/>
        <v>80</v>
      </c>
      <c r="S66" s="266">
        <f t="shared" si="8"/>
        <v>160</v>
      </c>
      <c r="T66" s="261"/>
      <c r="U66" s="264">
        <f>'havi összesítő'!N64/8</f>
        <v>0</v>
      </c>
      <c r="V66" s="265">
        <f>'havi összesítő'!AB64/8</f>
        <v>0</v>
      </c>
      <c r="W66" s="265">
        <f>'havi összesítő'!BD64/8</f>
        <v>0</v>
      </c>
      <c r="X66" s="265">
        <f>'havi összesítő'!BR64/8</f>
        <v>0</v>
      </c>
      <c r="Y66" s="265">
        <f>'havi összesítő'!CT64/8</f>
        <v>0</v>
      </c>
      <c r="Z66" s="265">
        <f>'havi összesítő'!DH64/8</f>
        <v>0</v>
      </c>
      <c r="AA66" s="265">
        <f>'havi összesítő'!EJ64/8</f>
        <v>0</v>
      </c>
      <c r="AB66" s="265">
        <f>'havi összesítő'!EX64/8</f>
        <v>0</v>
      </c>
      <c r="AC66" s="265">
        <f>'havi összesítő'!FZ64/8</f>
        <v>0</v>
      </c>
      <c r="AD66" s="265">
        <f>'havi összesítő'!GN64/8</f>
        <v>0</v>
      </c>
      <c r="AE66" s="265">
        <f>'havi összesítő'!HP64/8</f>
        <v>0</v>
      </c>
      <c r="AF66" s="265">
        <f>'havi összesítő'!ID64/8</f>
        <v>0</v>
      </c>
      <c r="AG66" s="266">
        <f t="shared" si="9"/>
        <v>0</v>
      </c>
      <c r="AH66" s="261"/>
      <c r="AI66" s="264">
        <f>IF('havi összesítő'!AS64&lt;0,0,'havi összesítő'!AS64)</f>
        <v>4</v>
      </c>
      <c r="AJ66" s="265">
        <f>IF('havi összesítő'!CI64&lt;0,0,'havi összesítő'!CI64)</f>
        <v>8</v>
      </c>
      <c r="AK66" s="265">
        <f>IF('havi összesítő'!DY64&lt;0,0,'havi összesítő'!DY64)</f>
        <v>0</v>
      </c>
      <c r="AL66" s="265">
        <f>IF('havi összesítő'!FO64&lt;0,0,'havi összesítő'!FO64)</f>
        <v>0</v>
      </c>
      <c r="AM66" s="265">
        <f>IF('havi összesítő'!HE64&lt;0,0,'havi összesítő'!HE64)</f>
        <v>0</v>
      </c>
      <c r="AN66" s="265">
        <f>IF('havi összesítő'!IU64&lt;0,0,'havi összesítő'!IU64)</f>
        <v>0</v>
      </c>
      <c r="AO66" s="260">
        <f t="shared" si="10"/>
        <v>12</v>
      </c>
      <c r="AP66" s="7"/>
    </row>
    <row r="67" spans="1:42" x14ac:dyDescent="0.2">
      <c r="A67" s="96">
        <f>IF(beosztás!A67=0,"",beosztás!A67)</f>
        <v>16</v>
      </c>
      <c r="B67" s="97">
        <f>IF(beosztás!B67=0,"",beosztás!B67)</f>
        <v>206</v>
      </c>
      <c r="C67" s="272" t="str">
        <f>IF(beosztás!C67=0,"",beosztás!C67)</f>
        <v>Jakab Zoltán</v>
      </c>
      <c r="D67" s="273" t="str">
        <f>IF(beosztás!D67=0,"",beosztás!D67)</f>
        <v>Laydown/Packaging</v>
      </c>
      <c r="E67" s="992">
        <f>'havi összesítő'!R65</f>
        <v>44</v>
      </c>
      <c r="F67" s="984">
        <f>'havi összesítő'!AF65</f>
        <v>0</v>
      </c>
      <c r="G67" s="265">
        <f>'havi összesítő'!BH65</f>
        <v>60</v>
      </c>
      <c r="H67" s="265">
        <f>'havi összesítő'!BV65</f>
        <v>0</v>
      </c>
      <c r="I67" s="265">
        <f>'havi összesítő'!CX65</f>
        <v>0</v>
      </c>
      <c r="J67" s="265">
        <f>'havi összesítő'!DL65</f>
        <v>0</v>
      </c>
      <c r="K67" s="265">
        <f>'havi összesítő'!EN65</f>
        <v>0</v>
      </c>
      <c r="L67" s="265">
        <f>'havi összesítő'!FB65</f>
        <v>0</v>
      </c>
      <c r="M67" s="265">
        <f>'havi összesítő'!GD65</f>
        <v>0</v>
      </c>
      <c r="N67" s="265">
        <f>'havi összesítő'!GR65</f>
        <v>0</v>
      </c>
      <c r="O67" s="265">
        <f>'havi összesítő'!HT65</f>
        <v>0</v>
      </c>
      <c r="P67" s="265">
        <f>'havi összesítő'!IH65</f>
        <v>0</v>
      </c>
      <c r="Q67" s="747">
        <f>alapadatok!J50</f>
        <v>232</v>
      </c>
      <c r="R67" s="265">
        <f t="shared" si="12"/>
        <v>104</v>
      </c>
      <c r="S67" s="266">
        <f t="shared" si="8"/>
        <v>128</v>
      </c>
      <c r="T67" s="261"/>
      <c r="U67" s="264">
        <f>'havi összesítő'!N65/8</f>
        <v>0</v>
      </c>
      <c r="V67" s="265">
        <f>'havi összesítő'!AB65/8</f>
        <v>5.5</v>
      </c>
      <c r="W67" s="265">
        <f>'havi összesítő'!BD65/8</f>
        <v>0</v>
      </c>
      <c r="X67" s="265">
        <f>'havi összesítő'!BR65</f>
        <v>0</v>
      </c>
      <c r="Y67" s="265">
        <f>'havi összesítő'!CT65/8</f>
        <v>0</v>
      </c>
      <c r="Z67" s="265">
        <f>'havi összesítő'!DH65/8</f>
        <v>0</v>
      </c>
      <c r="AA67" s="265">
        <f>'havi összesítő'!EJ65/8</f>
        <v>0</v>
      </c>
      <c r="AB67" s="265">
        <f>'havi összesítő'!EX65/8</f>
        <v>0</v>
      </c>
      <c r="AC67" s="265">
        <f>'havi összesítő'!FZ65/8</f>
        <v>0</v>
      </c>
      <c r="AD67" s="265">
        <f>'havi összesítő'!GN65/8</f>
        <v>0</v>
      </c>
      <c r="AE67" s="265">
        <f>'havi összesítő'!HP65/8</f>
        <v>0</v>
      </c>
      <c r="AF67" s="265">
        <f>'havi összesítő'!ID65/8</f>
        <v>0</v>
      </c>
      <c r="AG67" s="266">
        <f t="shared" si="9"/>
        <v>5.5</v>
      </c>
      <c r="AH67" s="261"/>
      <c r="AI67" s="264">
        <f>IF('havi összesítő'!AS65&lt;0,0,'havi összesítő'!AS65)</f>
        <v>0</v>
      </c>
      <c r="AJ67" s="265">
        <f>IF('havi összesítő'!CI65&lt;0,0,'havi összesítő'!CI65)</f>
        <v>8</v>
      </c>
      <c r="AK67" s="265">
        <f>IF('havi összesítő'!DY65&lt;0,0,'havi összesítő'!DY65)</f>
        <v>0</v>
      </c>
      <c r="AL67" s="265">
        <f>IF('havi összesítő'!FO65&lt;0,0,'havi összesítő'!FO65)</f>
        <v>0</v>
      </c>
      <c r="AM67" s="265">
        <f>IF('havi összesítő'!HE65&lt;0,0,'havi összesítő'!HE65)</f>
        <v>0</v>
      </c>
      <c r="AN67" s="265">
        <f>IF('havi összesítő'!IU65&lt;0,0,'havi összesítő'!IU65)</f>
        <v>0</v>
      </c>
      <c r="AO67" s="260">
        <f t="shared" si="10"/>
        <v>8</v>
      </c>
      <c r="AP67" s="7"/>
    </row>
    <row r="68" spans="1:42" ht="12" thickBot="1" x14ac:dyDescent="0.25">
      <c r="A68" s="96">
        <f>IF(beosztás!A68=0,"",beosztás!A68)</f>
        <v>17</v>
      </c>
      <c r="B68" s="97">
        <f>IF(beosztás!B68=0,"",beosztás!B68)</f>
        <v>42</v>
      </c>
      <c r="C68" s="125" t="str">
        <f>IF(beosztás!C68=0,"",beosztás!C68)</f>
        <v>Kovács Zsolt</v>
      </c>
      <c r="D68" s="126" t="str">
        <f>IF(beosztás!D68=0,"",beosztás!D68)</f>
        <v>Packaging / Saw</v>
      </c>
      <c r="E68" s="993">
        <f>'havi összesítő'!R66</f>
        <v>24</v>
      </c>
      <c r="F68" s="987">
        <f>'havi összesítő'!AF66</f>
        <v>4</v>
      </c>
      <c r="G68" s="85">
        <f>'havi összesítő'!BH66</f>
        <v>48</v>
      </c>
      <c r="H68" s="85">
        <f>'havi összesítő'!BV66</f>
        <v>0</v>
      </c>
      <c r="I68" s="85">
        <f>'havi összesítő'!CX66</f>
        <v>0</v>
      </c>
      <c r="J68" s="85">
        <f>'havi összesítő'!DL66</f>
        <v>0</v>
      </c>
      <c r="K68" s="85">
        <f>'havi összesítő'!EN66</f>
        <v>0</v>
      </c>
      <c r="L68" s="85">
        <f>'havi összesítő'!FB66</f>
        <v>0</v>
      </c>
      <c r="M68" s="85">
        <f>'havi összesítő'!GD66</f>
        <v>0</v>
      </c>
      <c r="N68" s="85">
        <f>'havi összesítő'!GR66</f>
        <v>0</v>
      </c>
      <c r="O68" s="85">
        <f>'havi összesítő'!HT66</f>
        <v>0</v>
      </c>
      <c r="P68" s="85">
        <f>'havi összesítő'!IH66</f>
        <v>0</v>
      </c>
      <c r="Q68" s="748">
        <f>alapadatok!J51</f>
        <v>176</v>
      </c>
      <c r="R68" s="85">
        <f t="shared" si="12"/>
        <v>76</v>
      </c>
      <c r="S68" s="86">
        <f t="shared" si="8"/>
        <v>100</v>
      </c>
      <c r="T68" s="121"/>
      <c r="U68" s="84">
        <f>'havi összesítő'!N66/8</f>
        <v>0</v>
      </c>
      <c r="V68" s="85">
        <f>'havi összesítő'!AB66/8</f>
        <v>0</v>
      </c>
      <c r="W68" s="85">
        <f>'havi összesítő'!BD66/8</f>
        <v>0</v>
      </c>
      <c r="X68" s="85">
        <f>'havi összesítő'!BR66</f>
        <v>0</v>
      </c>
      <c r="Y68" s="85">
        <f>'havi összesítő'!CT66/8</f>
        <v>0</v>
      </c>
      <c r="Z68" s="85">
        <f>'havi összesítő'!DH66/8</f>
        <v>0</v>
      </c>
      <c r="AA68" s="85">
        <f>'havi összesítő'!EJ66/8</f>
        <v>0</v>
      </c>
      <c r="AB68" s="85">
        <f>'havi összesítő'!EX66/8</f>
        <v>0</v>
      </c>
      <c r="AC68" s="85">
        <f>'havi összesítő'!FZ66/8</f>
        <v>0</v>
      </c>
      <c r="AD68" s="85">
        <f>'havi összesítő'!GN66/8</f>
        <v>0</v>
      </c>
      <c r="AE68" s="85">
        <f>'havi összesítő'!HP66/8</f>
        <v>0</v>
      </c>
      <c r="AF68" s="85">
        <f>'havi összesítő'!ID66/8</f>
        <v>0</v>
      </c>
      <c r="AG68" s="86">
        <f t="shared" si="9"/>
        <v>0</v>
      </c>
      <c r="AH68" s="121"/>
      <c r="AI68" s="84">
        <f>IF('havi összesítő'!AS66&lt;0,0,'havi összesítő'!AS66)</f>
        <v>0</v>
      </c>
      <c r="AJ68" s="85">
        <f>IF('havi összesítő'!CI66&lt;0,0,'havi összesítő'!CI66)</f>
        <v>8</v>
      </c>
      <c r="AK68" s="85">
        <f>IF('havi összesítő'!DY66&lt;0,0,'havi összesítő'!DY66)</f>
        <v>0</v>
      </c>
      <c r="AL68" s="85">
        <f>IF('havi összesítő'!FO66&lt;0,0,'havi összesítő'!FO66)</f>
        <v>0</v>
      </c>
      <c r="AM68" s="85">
        <f>IF('havi összesítő'!HE66&lt;0,0,'havi összesítő'!HE66)</f>
        <v>0</v>
      </c>
      <c r="AN68" s="85">
        <f>IF('havi összesítő'!IU66&lt;0,0,'havi összesítő'!IU66)</f>
        <v>0</v>
      </c>
      <c r="AO68" s="260">
        <f t="shared" si="10"/>
        <v>8</v>
      </c>
      <c r="AP68" s="7"/>
    </row>
    <row r="69" spans="1:42" ht="12" hidden="1" thickBot="1" x14ac:dyDescent="0.25">
      <c r="A69" s="96">
        <f>IF(beosztás!A69=0,"",beosztás!A69)</f>
        <v>18</v>
      </c>
      <c r="B69" s="97" t="str">
        <f>IF(beosztás!B69=0,"",beosztás!B69)</f>
        <v/>
      </c>
      <c r="C69" s="125" t="str">
        <f>IF(beosztás!C69=0,"",beosztás!C69)</f>
        <v/>
      </c>
      <c r="D69" s="126" t="str">
        <f>IF(beosztás!D69=0,"",beosztás!D69)</f>
        <v/>
      </c>
      <c r="E69" s="993">
        <f>'havi összesítő'!R67</f>
        <v>0</v>
      </c>
      <c r="F69" s="987">
        <f>'havi összesítő'!AF67</f>
        <v>0</v>
      </c>
      <c r="G69" s="85">
        <f>'havi összesítő'!BH67</f>
        <v>0</v>
      </c>
      <c r="H69" s="85">
        <f>'havi összesítő'!BV67</f>
        <v>0</v>
      </c>
      <c r="I69" s="85">
        <f>'havi összesítő'!CX67</f>
        <v>0</v>
      </c>
      <c r="J69" s="85">
        <f>'havi összesítő'!DL67</f>
        <v>0</v>
      </c>
      <c r="K69" s="85">
        <f>'havi összesítő'!EN67</f>
        <v>0</v>
      </c>
      <c r="L69" s="85">
        <f>'havi összesítő'!FB67</f>
        <v>0</v>
      </c>
      <c r="M69" s="85">
        <f>'havi összesítő'!GD67</f>
        <v>0</v>
      </c>
      <c r="N69" s="85">
        <f>'havi összesítő'!GR67</f>
        <v>0</v>
      </c>
      <c r="O69" s="85">
        <f>'havi összesítő'!HT67</f>
        <v>0</v>
      </c>
      <c r="P69" s="85">
        <f>'havi összesítő'!IH67</f>
        <v>0</v>
      </c>
      <c r="Q69" s="748">
        <f>alapadatok!J52</f>
        <v>0</v>
      </c>
      <c r="R69" s="85">
        <f t="shared" si="12"/>
        <v>0</v>
      </c>
      <c r="S69" s="86">
        <f t="shared" si="8"/>
        <v>0</v>
      </c>
      <c r="T69" s="121"/>
      <c r="U69" s="84">
        <f>'havi összesítő'!N67/8</f>
        <v>0</v>
      </c>
      <c r="V69" s="85">
        <f>'havi összesítő'!AB67/8</f>
        <v>0</v>
      </c>
      <c r="W69" s="85">
        <f>'havi összesítő'!BD67/8</f>
        <v>0</v>
      </c>
      <c r="X69" s="85">
        <f>'havi összesítő'!BR67</f>
        <v>0</v>
      </c>
      <c r="Y69" s="85">
        <f>'havi összesítő'!CT67/8</f>
        <v>0</v>
      </c>
      <c r="Z69" s="85">
        <f>'havi összesítő'!DH67/8</f>
        <v>0</v>
      </c>
      <c r="AA69" s="85">
        <f>'havi összesítő'!EJ67/8</f>
        <v>0</v>
      </c>
      <c r="AB69" s="85">
        <f>'havi összesítő'!EX67/8</f>
        <v>0</v>
      </c>
      <c r="AC69" s="85">
        <f>'havi összesítő'!FZ67/8</f>
        <v>0</v>
      </c>
      <c r="AD69" s="85">
        <f>'havi összesítő'!GN67/8</f>
        <v>0</v>
      </c>
      <c r="AE69" s="85">
        <f>'havi összesítő'!HP67/8</f>
        <v>0</v>
      </c>
      <c r="AF69" s="85">
        <f>'havi összesítő'!ID67/8</f>
        <v>0</v>
      </c>
      <c r="AG69" s="86">
        <f t="shared" si="9"/>
        <v>0</v>
      </c>
      <c r="AH69" s="121"/>
      <c r="AI69" s="84">
        <f>IF('havi összesítő'!AS67&lt;0,0,'havi összesítő'!AS67)</f>
        <v>0</v>
      </c>
      <c r="AJ69" s="85">
        <f>IF('havi összesítő'!CI67&lt;0,0,'havi összesítő'!CI67)</f>
        <v>0</v>
      </c>
      <c r="AK69" s="85">
        <f>IF('havi összesítő'!DY67&lt;0,0,'havi összesítő'!DY67)</f>
        <v>0</v>
      </c>
      <c r="AL69" s="85">
        <f>IF('havi összesítő'!FO67&lt;0,0,'havi összesítő'!FO67)</f>
        <v>0</v>
      </c>
      <c r="AM69" s="85">
        <f>IF('havi összesítő'!HE67&lt;0,0,'havi összesítő'!HE67)</f>
        <v>0</v>
      </c>
      <c r="AN69" s="85">
        <f>IF('havi összesítő'!IU67&lt;0,0,'havi összesítő'!IU67)</f>
        <v>0</v>
      </c>
      <c r="AO69" s="260">
        <f t="shared" si="10"/>
        <v>0</v>
      </c>
      <c r="AP69" s="7"/>
    </row>
    <row r="70" spans="1:42" ht="12" hidden="1" thickBot="1" x14ac:dyDescent="0.25">
      <c r="A70" s="96">
        <f>IF(beosztás!A70=0,"",beosztás!A70)</f>
        <v>19</v>
      </c>
      <c r="B70" s="97" t="str">
        <f>IF(beosztás!B70=0,"",beosztás!B70)</f>
        <v/>
      </c>
      <c r="C70" s="125" t="str">
        <f>IF(beosztás!C70=0,"",beosztás!C70)</f>
        <v/>
      </c>
      <c r="D70" s="126" t="str">
        <f>IF(beosztás!D70=0,"",beosztás!D70)</f>
        <v/>
      </c>
      <c r="E70" s="993">
        <f>'havi összesítő'!R68</f>
        <v>0</v>
      </c>
      <c r="F70" s="987">
        <f>'havi összesítő'!AF68</f>
        <v>0</v>
      </c>
      <c r="G70" s="85">
        <f>'havi összesítő'!BH68</f>
        <v>0</v>
      </c>
      <c r="H70" s="85">
        <f>'havi összesítő'!BV68</f>
        <v>0</v>
      </c>
      <c r="I70" s="85">
        <f>'havi összesítő'!CX68</f>
        <v>0</v>
      </c>
      <c r="J70" s="85">
        <f>'havi összesítő'!DL68</f>
        <v>0</v>
      </c>
      <c r="K70" s="85">
        <f>'havi összesítő'!EN68</f>
        <v>0</v>
      </c>
      <c r="L70" s="85">
        <f>'havi összesítő'!FB68</f>
        <v>0</v>
      </c>
      <c r="M70" s="85">
        <f>'havi összesítő'!GD68</f>
        <v>0</v>
      </c>
      <c r="N70" s="85">
        <f>'havi összesítő'!GR68</f>
        <v>0</v>
      </c>
      <c r="O70" s="85">
        <f>'havi összesítő'!HT68</f>
        <v>0</v>
      </c>
      <c r="P70" s="85">
        <f>'havi összesítő'!IH68</f>
        <v>0</v>
      </c>
      <c r="Q70" s="748">
        <f>alapadatok!J53</f>
        <v>0</v>
      </c>
      <c r="R70" s="85">
        <f t="shared" si="12"/>
        <v>0</v>
      </c>
      <c r="S70" s="86">
        <f t="shared" si="8"/>
        <v>0</v>
      </c>
      <c r="T70" s="121"/>
      <c r="U70" s="84">
        <f>'havi összesítő'!N68/8</f>
        <v>0</v>
      </c>
      <c r="V70" s="85">
        <f>'havi összesítő'!AB68/8</f>
        <v>0</v>
      </c>
      <c r="W70" s="85">
        <f>'havi összesítő'!BD68/8</f>
        <v>0</v>
      </c>
      <c r="X70" s="85">
        <f>'havi összesítő'!BR68</f>
        <v>0</v>
      </c>
      <c r="Y70" s="85">
        <f>'havi összesítő'!CT68/8</f>
        <v>0</v>
      </c>
      <c r="Z70" s="85">
        <f>'havi összesítő'!DH68/8</f>
        <v>0</v>
      </c>
      <c r="AA70" s="85">
        <f>'havi összesítő'!EJ68/8</f>
        <v>0</v>
      </c>
      <c r="AB70" s="85">
        <f>'havi összesítő'!EX68/8</f>
        <v>0</v>
      </c>
      <c r="AC70" s="85">
        <f>'havi összesítő'!FZ68/8</f>
        <v>0</v>
      </c>
      <c r="AD70" s="85">
        <f>'havi összesítő'!GN68/8</f>
        <v>0</v>
      </c>
      <c r="AE70" s="85">
        <f>'havi összesítő'!HP68/8</f>
        <v>0</v>
      </c>
      <c r="AF70" s="85">
        <f>'havi összesítő'!ID68/8</f>
        <v>0</v>
      </c>
      <c r="AG70" s="86">
        <f t="shared" si="9"/>
        <v>0</v>
      </c>
      <c r="AH70" s="121"/>
      <c r="AI70" s="84">
        <f>IF('havi összesítő'!AS68&lt;0,0,'havi összesítő'!AS68)</f>
        <v>0</v>
      </c>
      <c r="AJ70" s="85">
        <f>IF('havi összesítő'!CI68&lt;0,0,'havi összesítő'!CI68)</f>
        <v>0</v>
      </c>
      <c r="AK70" s="85">
        <f>IF('havi összesítő'!DY68&lt;0,0,'havi összesítő'!DY68)</f>
        <v>0</v>
      </c>
      <c r="AL70" s="85">
        <f>IF('havi összesítő'!FO68&lt;0,0,'havi összesítő'!FO68)</f>
        <v>0</v>
      </c>
      <c r="AM70" s="85">
        <f>IF('havi összesítő'!HE68&lt;0,0,'havi összesítő'!HE68)</f>
        <v>0</v>
      </c>
      <c r="AN70" s="85">
        <f>IF('havi összesítő'!IU68&lt;0,0,'havi összesítő'!IU68)</f>
        <v>0</v>
      </c>
      <c r="AO70" s="260">
        <f t="shared" si="10"/>
        <v>0</v>
      </c>
      <c r="AP70" s="7"/>
    </row>
    <row r="71" spans="1:42" ht="12" hidden="1" thickBot="1" x14ac:dyDescent="0.25">
      <c r="A71" s="96">
        <f>IF(beosztás!A71=0,"",beosztás!A71)</f>
        <v>20</v>
      </c>
      <c r="B71" s="97" t="str">
        <f>IF(beosztás!B71=0,"",beosztás!B71)</f>
        <v/>
      </c>
      <c r="C71" s="125" t="str">
        <f>IF(beosztás!C71=0,"",beosztás!C71)</f>
        <v/>
      </c>
      <c r="D71" s="126" t="str">
        <f>IF(beosztás!D71=0,"",beosztás!D71)</f>
        <v/>
      </c>
      <c r="E71" s="993">
        <f>'havi összesítő'!R69</f>
        <v>0</v>
      </c>
      <c r="F71" s="987">
        <f>'havi összesítő'!AF69</f>
        <v>0</v>
      </c>
      <c r="G71" s="85">
        <f>'havi összesítő'!BH69</f>
        <v>0</v>
      </c>
      <c r="H71" s="85">
        <f>'havi összesítő'!BV69</f>
        <v>0</v>
      </c>
      <c r="I71" s="85">
        <f>'havi összesítő'!CX69</f>
        <v>0</v>
      </c>
      <c r="J71" s="85">
        <f>'havi összesítő'!DL69</f>
        <v>0</v>
      </c>
      <c r="K71" s="85">
        <f>'havi összesítő'!EN69</f>
        <v>0</v>
      </c>
      <c r="L71" s="85">
        <f>'havi összesítő'!FB69</f>
        <v>0</v>
      </c>
      <c r="M71" s="85">
        <f>'havi összesítő'!GD69</f>
        <v>0</v>
      </c>
      <c r="N71" s="85">
        <f>'havi összesítő'!GR69</f>
        <v>0</v>
      </c>
      <c r="O71" s="85">
        <f>'havi összesítő'!HT69</f>
        <v>0</v>
      </c>
      <c r="P71" s="85">
        <f>'havi összesítő'!IH69</f>
        <v>0</v>
      </c>
      <c r="Q71" s="748">
        <f>alapadatok!J54</f>
        <v>0</v>
      </c>
      <c r="R71" s="85">
        <f t="shared" si="12"/>
        <v>0</v>
      </c>
      <c r="S71" s="86">
        <f t="shared" si="8"/>
        <v>0</v>
      </c>
      <c r="T71" s="121"/>
      <c r="U71" s="84">
        <f>'havi összesítő'!N69/8</f>
        <v>0</v>
      </c>
      <c r="V71" s="85">
        <f>'havi összesítő'!AB69/8</f>
        <v>0</v>
      </c>
      <c r="W71" s="85">
        <f>'havi összesítő'!BD69/8</f>
        <v>0</v>
      </c>
      <c r="X71" s="85">
        <f>'havi összesítő'!BR69</f>
        <v>0</v>
      </c>
      <c r="Y71" s="85">
        <f>'havi összesítő'!CT69/8</f>
        <v>0</v>
      </c>
      <c r="Z71" s="85">
        <f>'havi összesítő'!DH69/8</f>
        <v>0</v>
      </c>
      <c r="AA71" s="85">
        <f>'havi összesítő'!EJ69/8</f>
        <v>0</v>
      </c>
      <c r="AB71" s="85">
        <f>'havi összesítő'!EX69/8</f>
        <v>0</v>
      </c>
      <c r="AC71" s="85">
        <f>'havi összesítő'!FZ69/8</f>
        <v>0</v>
      </c>
      <c r="AD71" s="85">
        <f>'havi összesítő'!GN69/8</f>
        <v>0</v>
      </c>
      <c r="AE71" s="85">
        <f>'havi összesítő'!HP69/8</f>
        <v>0</v>
      </c>
      <c r="AF71" s="85">
        <f>'havi összesítő'!ID69/8</f>
        <v>0</v>
      </c>
      <c r="AG71" s="86">
        <f t="shared" si="9"/>
        <v>0</v>
      </c>
      <c r="AH71" s="121"/>
      <c r="AI71" s="84">
        <f>IF('havi összesítő'!AS69&lt;0,0,'havi összesítő'!AS69)</f>
        <v>0</v>
      </c>
      <c r="AJ71" s="85">
        <f>IF('havi összesítő'!CI69&lt;0,0,'havi összesítő'!CI69)</f>
        <v>0</v>
      </c>
      <c r="AK71" s="85">
        <f>IF('havi összesítő'!DY69&lt;0,0,'havi összesítő'!DY69)</f>
        <v>0</v>
      </c>
      <c r="AL71" s="85">
        <f>IF('havi összesítő'!FO69&lt;0,0,'havi összesítő'!FO69)</f>
        <v>0</v>
      </c>
      <c r="AM71" s="85">
        <f>IF('havi összesítő'!HE69&lt;0,0,'havi összesítő'!HE69)</f>
        <v>0</v>
      </c>
      <c r="AN71" s="85">
        <f>IF('havi összesítő'!IU69&lt;0,0,'havi összesítő'!IU69)</f>
        <v>0</v>
      </c>
      <c r="AO71" s="260">
        <f t="shared" si="10"/>
        <v>0</v>
      </c>
      <c r="AP71" s="7"/>
    </row>
    <row r="72" spans="1:42" ht="12" hidden="1" thickBot="1" x14ac:dyDescent="0.25">
      <c r="A72" s="96">
        <f>IF(beosztás!A72=0,"",beosztás!A72)</f>
        <v>21</v>
      </c>
      <c r="B72" s="97" t="str">
        <f>IF(beosztás!B72=0,"",beosztás!B72)</f>
        <v/>
      </c>
      <c r="C72" s="125" t="str">
        <f>IF(beosztás!C72=0,"",beosztás!C72)</f>
        <v/>
      </c>
      <c r="D72" s="126" t="str">
        <f>IF(beosztás!D72=0,"",beosztás!D72)</f>
        <v/>
      </c>
      <c r="E72" s="993">
        <f>'havi összesítő'!R70</f>
        <v>0</v>
      </c>
      <c r="F72" s="987">
        <f>'havi összesítő'!AF70</f>
        <v>0</v>
      </c>
      <c r="G72" s="85">
        <f>'havi összesítő'!BH70</f>
        <v>0</v>
      </c>
      <c r="H72" s="85">
        <f>'havi összesítő'!BV70</f>
        <v>0</v>
      </c>
      <c r="I72" s="85">
        <f>'havi összesítő'!CX70</f>
        <v>0</v>
      </c>
      <c r="J72" s="85">
        <f>'havi összesítő'!DL70</f>
        <v>0</v>
      </c>
      <c r="K72" s="85">
        <f>'havi összesítő'!EN70</f>
        <v>0</v>
      </c>
      <c r="L72" s="85">
        <f>'havi összesítő'!FB70</f>
        <v>0</v>
      </c>
      <c r="M72" s="85">
        <f>'havi összesítő'!GD70</f>
        <v>0</v>
      </c>
      <c r="N72" s="85">
        <f>'havi összesítő'!GR70</f>
        <v>0</v>
      </c>
      <c r="O72" s="85">
        <f>'havi összesítő'!HT70</f>
        <v>0</v>
      </c>
      <c r="P72" s="85">
        <f>'havi összesítő'!IH70</f>
        <v>0</v>
      </c>
      <c r="Q72" s="748">
        <f>alapadatok!J55</f>
        <v>0</v>
      </c>
      <c r="R72" s="85">
        <f t="shared" si="12"/>
        <v>0</v>
      </c>
      <c r="S72" s="86">
        <f t="shared" si="8"/>
        <v>0</v>
      </c>
      <c r="T72" s="121"/>
      <c r="U72" s="84">
        <f>'havi összesítő'!N70/8</f>
        <v>0</v>
      </c>
      <c r="V72" s="85">
        <f>'havi összesítő'!AB70/8</f>
        <v>0</v>
      </c>
      <c r="W72" s="85">
        <f>'havi összesítő'!BD70/8</f>
        <v>0</v>
      </c>
      <c r="X72" s="85">
        <f>'havi összesítő'!BR70</f>
        <v>0</v>
      </c>
      <c r="Y72" s="85">
        <f>'havi összesítő'!CT70/8</f>
        <v>0</v>
      </c>
      <c r="Z72" s="85">
        <f>'havi összesítő'!DH70/8</f>
        <v>0</v>
      </c>
      <c r="AA72" s="85">
        <f>'havi összesítő'!EJ70/8</f>
        <v>0</v>
      </c>
      <c r="AB72" s="85">
        <f>'havi összesítő'!EX70/8</f>
        <v>0</v>
      </c>
      <c r="AC72" s="85">
        <f>'havi összesítő'!FZ70/8</f>
        <v>0</v>
      </c>
      <c r="AD72" s="85">
        <f>'havi összesítő'!GN70/8</f>
        <v>0</v>
      </c>
      <c r="AE72" s="85">
        <f>'havi összesítő'!HP70/8</f>
        <v>0</v>
      </c>
      <c r="AF72" s="85">
        <f>'havi összesítő'!ID70/8</f>
        <v>0</v>
      </c>
      <c r="AG72" s="86">
        <f t="shared" si="9"/>
        <v>0</v>
      </c>
      <c r="AH72" s="121"/>
      <c r="AI72" s="84">
        <f>IF('havi összesítő'!AS70&lt;0,0,'havi összesítő'!AS70)</f>
        <v>0</v>
      </c>
      <c r="AJ72" s="85">
        <f>IF('havi összesítő'!CI70&lt;0,0,'havi összesítő'!CI70)</f>
        <v>0</v>
      </c>
      <c r="AK72" s="85">
        <f>IF('havi összesítő'!DY70&lt;0,0,'havi összesítő'!DY70)</f>
        <v>0</v>
      </c>
      <c r="AL72" s="85">
        <f>IF('havi összesítő'!FO70&lt;0,0,'havi összesítő'!FO70)</f>
        <v>0</v>
      </c>
      <c r="AM72" s="85">
        <f>IF('havi összesítő'!HE70&lt;0,0,'havi összesítő'!HE70)</f>
        <v>0</v>
      </c>
      <c r="AN72" s="85">
        <f>IF('havi összesítő'!IU70&lt;0,0,'havi összesítő'!IU70)</f>
        <v>0</v>
      </c>
      <c r="AO72" s="260">
        <f t="shared" si="10"/>
        <v>0</v>
      </c>
      <c r="AP72" s="7"/>
    </row>
    <row r="73" spans="1:42" ht="12" hidden="1" thickBot="1" x14ac:dyDescent="0.25">
      <c r="A73" s="96">
        <f>IF(beosztás!A73=0,"",beosztás!A73)</f>
        <v>22</v>
      </c>
      <c r="B73" s="97" t="str">
        <f>IF(beosztás!B73=0,"",beosztás!B73)</f>
        <v/>
      </c>
      <c r="C73" s="272" t="str">
        <f>IF(beosztás!C73=0,"",beosztás!C73)</f>
        <v/>
      </c>
      <c r="D73" s="273" t="str">
        <f>IF(beosztás!D73=0,"",beosztás!D73)</f>
        <v/>
      </c>
      <c r="E73" s="992">
        <f>'havi összesítő'!R71</f>
        <v>0</v>
      </c>
      <c r="F73" s="984">
        <f>'havi összesítő'!AF71</f>
        <v>0</v>
      </c>
      <c r="G73" s="265">
        <f>'havi összesítő'!BH71</f>
        <v>0</v>
      </c>
      <c r="H73" s="265">
        <f>'havi összesítő'!BV71</f>
        <v>0</v>
      </c>
      <c r="I73" s="265">
        <f>'havi összesítő'!CX71</f>
        <v>0</v>
      </c>
      <c r="J73" s="265">
        <f>'havi összesítő'!DL71</f>
        <v>0</v>
      </c>
      <c r="K73" s="265">
        <f>'havi összesítő'!EN71</f>
        <v>0</v>
      </c>
      <c r="L73" s="265">
        <f>'havi összesítő'!FB71</f>
        <v>0</v>
      </c>
      <c r="M73" s="265">
        <f>'havi összesítő'!GD71</f>
        <v>0</v>
      </c>
      <c r="N73" s="265">
        <f>'havi összesítő'!GR71</f>
        <v>0</v>
      </c>
      <c r="O73" s="265">
        <f>'havi összesítő'!HT71</f>
        <v>0</v>
      </c>
      <c r="P73" s="265">
        <f>'havi összesítő'!IH71</f>
        <v>0</v>
      </c>
      <c r="Q73" s="747">
        <f>alapadatok!J56</f>
        <v>0</v>
      </c>
      <c r="R73" s="265">
        <f t="shared" si="12"/>
        <v>0</v>
      </c>
      <c r="S73" s="266">
        <f t="shared" si="8"/>
        <v>0</v>
      </c>
      <c r="T73" s="261"/>
      <c r="U73" s="264">
        <f>'havi összesítő'!N71/8</f>
        <v>0</v>
      </c>
      <c r="V73" s="265">
        <f>'havi összesítő'!AB71/8</f>
        <v>0</v>
      </c>
      <c r="W73" s="265">
        <f>'havi összesítő'!BD71/8</f>
        <v>0</v>
      </c>
      <c r="X73" s="265">
        <f>'havi összesítő'!BR71/8</f>
        <v>0</v>
      </c>
      <c r="Y73" s="265">
        <f>'havi összesítő'!CT71/8</f>
        <v>0</v>
      </c>
      <c r="Z73" s="265">
        <f>'havi összesítő'!DH71/8</f>
        <v>0</v>
      </c>
      <c r="AA73" s="265">
        <f>'havi összesítő'!EJ71/8</f>
        <v>0</v>
      </c>
      <c r="AB73" s="265">
        <f>'havi összesítő'!EX71/8</f>
        <v>0</v>
      </c>
      <c r="AC73" s="265">
        <f>'havi összesítő'!FZ71/8</f>
        <v>0</v>
      </c>
      <c r="AD73" s="265">
        <f>'havi összesítő'!GN71/8</f>
        <v>0</v>
      </c>
      <c r="AE73" s="265">
        <f>'havi összesítő'!HP71/8</f>
        <v>0</v>
      </c>
      <c r="AF73" s="265">
        <f>'havi összesítő'!ID71/8</f>
        <v>0</v>
      </c>
      <c r="AG73" s="266">
        <f t="shared" si="9"/>
        <v>0</v>
      </c>
      <c r="AH73" s="261"/>
      <c r="AI73" s="264">
        <f>IF('havi összesítő'!AS71&lt;0,0,'havi összesítő'!AS71)</f>
        <v>0</v>
      </c>
      <c r="AJ73" s="265">
        <f>IF('havi összesítő'!CI71&lt;0,0,'havi összesítő'!CI71)</f>
        <v>0</v>
      </c>
      <c r="AK73" s="265">
        <f>IF('havi összesítő'!DY71&lt;0,0,'havi összesítő'!DY71)</f>
        <v>0</v>
      </c>
      <c r="AL73" s="265">
        <f>IF('havi összesítő'!FO71&lt;0,0,'havi összesítő'!FO71)</f>
        <v>0</v>
      </c>
      <c r="AM73" s="265">
        <f>IF('havi összesítő'!HE71&lt;0,0,'havi összesítő'!HE71)</f>
        <v>0</v>
      </c>
      <c r="AN73" s="265">
        <f>IF('havi összesítő'!IU71&lt;0,0,'havi összesítő'!IU71)</f>
        <v>0</v>
      </c>
      <c r="AO73" s="260">
        <f t="shared" si="10"/>
        <v>0</v>
      </c>
      <c r="AP73" s="7"/>
    </row>
    <row r="74" spans="1:42" ht="12" hidden="1" thickBot="1" x14ac:dyDescent="0.25">
      <c r="A74" s="96">
        <f>IF(beosztás!A74=0,"",beosztás!A74)</f>
        <v>23</v>
      </c>
      <c r="B74" s="97" t="str">
        <f>IF(beosztás!B74=0,"",beosztás!B74)</f>
        <v/>
      </c>
      <c r="C74" s="125" t="str">
        <f>IF(beosztás!C74=0,"",beosztás!C74)</f>
        <v/>
      </c>
      <c r="D74" s="126" t="str">
        <f>IF(beosztás!D74=0,"",beosztás!D74)</f>
        <v/>
      </c>
      <c r="E74" s="993">
        <f>'havi összesítő'!R72</f>
        <v>0</v>
      </c>
      <c r="F74" s="987">
        <f>'havi összesítő'!AF72</f>
        <v>0</v>
      </c>
      <c r="G74" s="85">
        <f>'havi összesítő'!BH72</f>
        <v>0</v>
      </c>
      <c r="H74" s="85">
        <f>'havi összesítő'!BV72</f>
        <v>0</v>
      </c>
      <c r="I74" s="85">
        <f>'havi összesítő'!CX72</f>
        <v>0</v>
      </c>
      <c r="J74" s="85">
        <f>'havi összesítő'!DL72</f>
        <v>0</v>
      </c>
      <c r="K74" s="85">
        <f>'havi összesítő'!EN72</f>
        <v>0</v>
      </c>
      <c r="L74" s="85">
        <f>'havi összesítő'!FB72</f>
        <v>0</v>
      </c>
      <c r="M74" s="85">
        <f>'havi összesítő'!GD72</f>
        <v>0</v>
      </c>
      <c r="N74" s="85">
        <f>'havi összesítő'!GR72</f>
        <v>0</v>
      </c>
      <c r="O74" s="85">
        <f>'havi összesítő'!HT72</f>
        <v>0</v>
      </c>
      <c r="P74" s="85">
        <f>'havi összesítő'!IH72</f>
        <v>0</v>
      </c>
      <c r="Q74" s="748">
        <f>alapadatok!J57</f>
        <v>0</v>
      </c>
      <c r="R74" s="85">
        <f t="shared" si="12"/>
        <v>0</v>
      </c>
      <c r="S74" s="86">
        <f t="shared" si="8"/>
        <v>0</v>
      </c>
      <c r="T74" s="121"/>
      <c r="U74" s="84">
        <f>'havi összesítő'!N72/8</f>
        <v>0</v>
      </c>
      <c r="V74" s="85">
        <f>'havi összesítő'!AB72/8</f>
        <v>0</v>
      </c>
      <c r="W74" s="85">
        <f>'havi összesítő'!BD72/8</f>
        <v>0</v>
      </c>
      <c r="X74" s="265">
        <f>'havi összesítő'!BR72/8</f>
        <v>0</v>
      </c>
      <c r="Y74" s="85">
        <f>'havi összesítő'!CT72/8</f>
        <v>0</v>
      </c>
      <c r="Z74" s="85">
        <f>'havi összesítő'!DH72/8</f>
        <v>0</v>
      </c>
      <c r="AA74" s="85">
        <f>'havi összesítő'!EJ72/8</f>
        <v>0</v>
      </c>
      <c r="AB74" s="85">
        <f>'havi összesítő'!EX72/8</f>
        <v>0</v>
      </c>
      <c r="AC74" s="85">
        <f>'havi összesítő'!FZ72/8</f>
        <v>0</v>
      </c>
      <c r="AD74" s="85">
        <f>'havi összesítő'!GN72/8</f>
        <v>0</v>
      </c>
      <c r="AE74" s="85">
        <f>'havi összesítő'!HP72/8</f>
        <v>0</v>
      </c>
      <c r="AF74" s="85">
        <f>'havi összesítő'!ID72/8</f>
        <v>0</v>
      </c>
      <c r="AG74" s="86">
        <f t="shared" si="9"/>
        <v>0</v>
      </c>
      <c r="AH74" s="121"/>
      <c r="AI74" s="84">
        <f>IF('havi összesítő'!AS72&lt;0,0,'havi összesítő'!AS72)</f>
        <v>0</v>
      </c>
      <c r="AJ74" s="85">
        <f>IF('havi összesítő'!CI72&lt;0,0,'havi összesítő'!CI72)</f>
        <v>0</v>
      </c>
      <c r="AK74" s="85">
        <f>IF('havi összesítő'!DY72&lt;0,0,'havi összesítő'!DY72)</f>
        <v>0</v>
      </c>
      <c r="AL74" s="85">
        <f>IF('havi összesítő'!FO72&lt;0,0,'havi összesítő'!FO72)</f>
        <v>0</v>
      </c>
      <c r="AM74" s="85">
        <f>IF('havi összesítő'!HE72&lt;0,0,'havi összesítő'!HE72)</f>
        <v>0</v>
      </c>
      <c r="AN74" s="85">
        <f>IF('havi összesítő'!IU72&lt;0,0,'havi összesítő'!IU72)</f>
        <v>0</v>
      </c>
      <c r="AO74" s="260">
        <f t="shared" si="10"/>
        <v>0</v>
      </c>
      <c r="AP74" s="7"/>
    </row>
    <row r="75" spans="1:42" ht="12" hidden="1" thickBot="1" x14ac:dyDescent="0.25">
      <c r="A75" s="96">
        <f>IF(beosztás!A75=0,"",beosztás!A75)</f>
        <v>24</v>
      </c>
      <c r="B75" s="97" t="str">
        <f>IF(beosztás!B75=0,"",beosztás!B75)</f>
        <v/>
      </c>
      <c r="C75" s="125" t="str">
        <f>IF(beosztás!C75=0,"",beosztás!C75)</f>
        <v/>
      </c>
      <c r="D75" s="126" t="str">
        <f>IF(beosztás!D75=0,"",beosztás!D75)</f>
        <v/>
      </c>
      <c r="E75" s="993">
        <f>'havi összesítő'!R73</f>
        <v>0</v>
      </c>
      <c r="F75" s="987">
        <f>'havi összesítő'!AF73</f>
        <v>0</v>
      </c>
      <c r="G75" s="85">
        <f>'havi összesítő'!BH73</f>
        <v>0</v>
      </c>
      <c r="H75" s="85">
        <f>'havi összesítő'!BV73</f>
        <v>0</v>
      </c>
      <c r="I75" s="85">
        <f>'havi összesítő'!CX73</f>
        <v>0</v>
      </c>
      <c r="J75" s="85">
        <f>'havi összesítő'!DL73</f>
        <v>0</v>
      </c>
      <c r="K75" s="85">
        <f>'havi összesítő'!EN73</f>
        <v>0</v>
      </c>
      <c r="L75" s="85">
        <f>'havi összesítő'!FB73</f>
        <v>0</v>
      </c>
      <c r="M75" s="85">
        <f>'havi összesítő'!GD73</f>
        <v>0</v>
      </c>
      <c r="N75" s="85">
        <f>'havi összesítő'!GR73</f>
        <v>0</v>
      </c>
      <c r="O75" s="85">
        <f>'havi összesítő'!HT73</f>
        <v>0</v>
      </c>
      <c r="P75" s="85">
        <f>'havi összesítő'!IH73</f>
        <v>0</v>
      </c>
      <c r="Q75" s="748">
        <f>alapadatok!J58</f>
        <v>0</v>
      </c>
      <c r="R75" s="85">
        <f t="shared" si="12"/>
        <v>0</v>
      </c>
      <c r="S75" s="86">
        <f t="shared" si="8"/>
        <v>0</v>
      </c>
      <c r="T75" s="121"/>
      <c r="U75" s="84">
        <f>'havi összesítő'!N73/8</f>
        <v>0</v>
      </c>
      <c r="V75" s="85">
        <f>'havi összesítő'!AB73/8</f>
        <v>0</v>
      </c>
      <c r="W75" s="85">
        <f>'havi összesítő'!BD73/8</f>
        <v>0</v>
      </c>
      <c r="X75" s="85">
        <f>'havi összesítő'!BR73</f>
        <v>0</v>
      </c>
      <c r="Y75" s="85">
        <f>'havi összesítő'!CT73/8</f>
        <v>0</v>
      </c>
      <c r="Z75" s="85">
        <f>'havi összesítő'!DH73/8</f>
        <v>0</v>
      </c>
      <c r="AA75" s="85">
        <f>'havi összesítő'!EJ73/8</f>
        <v>0</v>
      </c>
      <c r="AB75" s="85">
        <f>'havi összesítő'!EX73/8</f>
        <v>0</v>
      </c>
      <c r="AC75" s="85">
        <f>'havi összesítő'!FZ73/8</f>
        <v>0</v>
      </c>
      <c r="AD75" s="85">
        <f>'havi összesítő'!GN73/8</f>
        <v>0</v>
      </c>
      <c r="AE75" s="85">
        <f>'havi összesítő'!HP73/8</f>
        <v>0</v>
      </c>
      <c r="AF75" s="85">
        <f>'havi összesítő'!ID73/8</f>
        <v>0</v>
      </c>
      <c r="AG75" s="86">
        <f t="shared" si="9"/>
        <v>0</v>
      </c>
      <c r="AH75" s="121"/>
      <c r="AI75" s="84">
        <f>IF('havi összesítő'!AS73&lt;0,0,'havi összesítő'!AS73)</f>
        <v>0</v>
      </c>
      <c r="AJ75" s="85">
        <f>IF('havi összesítő'!CI73&lt;0,0,'havi összesítő'!CI73)</f>
        <v>0</v>
      </c>
      <c r="AK75" s="85">
        <f>IF('havi összesítő'!DY73&lt;0,0,'havi összesítő'!DY73)</f>
        <v>0</v>
      </c>
      <c r="AL75" s="85">
        <f>IF('havi összesítő'!FO73&lt;0,0,'havi összesítő'!FO73)</f>
        <v>0</v>
      </c>
      <c r="AM75" s="85">
        <f>IF('havi összesítő'!HE73&lt;0,0,'havi összesítő'!HE73)</f>
        <v>0</v>
      </c>
      <c r="AN75" s="85">
        <f>IF('havi összesítő'!IU73&lt;0,0,'havi összesítő'!IU73)</f>
        <v>0</v>
      </c>
      <c r="AO75" s="260">
        <f t="shared" si="10"/>
        <v>0</v>
      </c>
      <c r="AP75" s="7"/>
    </row>
    <row r="76" spans="1:42" ht="12" hidden="1" thickBot="1" x14ac:dyDescent="0.25">
      <c r="A76" s="96">
        <f>IF(beosztás!A76=0,"",beosztás!A76)</f>
        <v>25</v>
      </c>
      <c r="B76" s="97" t="str">
        <f>IF(beosztás!B76=0,"",beosztás!B76)</f>
        <v/>
      </c>
      <c r="C76" s="125" t="str">
        <f>IF(beosztás!C76=0,"",beosztás!C76)</f>
        <v/>
      </c>
      <c r="D76" s="126" t="str">
        <f>IF(beosztás!D76=0,"",beosztás!D76)</f>
        <v/>
      </c>
      <c r="E76" s="993">
        <f>'havi összesítő'!R74</f>
        <v>0</v>
      </c>
      <c r="F76" s="987">
        <f>'havi összesítő'!AF74</f>
        <v>0</v>
      </c>
      <c r="G76" s="85">
        <f>'havi összesítő'!BH74</f>
        <v>0</v>
      </c>
      <c r="H76" s="85">
        <f>'havi összesítő'!BV74</f>
        <v>0</v>
      </c>
      <c r="I76" s="85">
        <f>'havi összesítő'!CX74</f>
        <v>0</v>
      </c>
      <c r="J76" s="85">
        <f>'havi összesítő'!DL74</f>
        <v>0</v>
      </c>
      <c r="K76" s="85">
        <f>'havi összesítő'!EN74</f>
        <v>0</v>
      </c>
      <c r="L76" s="85">
        <f>'havi összesítő'!FB74</f>
        <v>0</v>
      </c>
      <c r="M76" s="85">
        <f>'havi összesítő'!GD74</f>
        <v>0</v>
      </c>
      <c r="N76" s="85">
        <f>'havi összesítő'!GR74</f>
        <v>0</v>
      </c>
      <c r="O76" s="85">
        <f>'havi összesítő'!HT74</f>
        <v>0</v>
      </c>
      <c r="P76" s="85">
        <f>'havi összesítő'!IH74</f>
        <v>0</v>
      </c>
      <c r="Q76" s="748">
        <f>alapadatok!J59</f>
        <v>0</v>
      </c>
      <c r="R76" s="85">
        <f t="shared" si="12"/>
        <v>0</v>
      </c>
      <c r="S76" s="86">
        <f t="shared" si="8"/>
        <v>0</v>
      </c>
      <c r="T76" s="121"/>
      <c r="U76" s="84">
        <f>'havi összesítő'!N74/8</f>
        <v>0</v>
      </c>
      <c r="V76" s="85">
        <f>'havi összesítő'!AB74/8</f>
        <v>0</v>
      </c>
      <c r="W76" s="85">
        <f>'havi összesítő'!BD74/8</f>
        <v>0</v>
      </c>
      <c r="X76" s="85">
        <f>'havi összesítő'!BR74</f>
        <v>0</v>
      </c>
      <c r="Y76" s="85">
        <f>'havi összesítő'!CT74/8</f>
        <v>0</v>
      </c>
      <c r="Z76" s="85">
        <f>'havi összesítő'!DH74/8</f>
        <v>0</v>
      </c>
      <c r="AA76" s="85">
        <f>'havi összesítő'!EJ74/8</f>
        <v>0</v>
      </c>
      <c r="AB76" s="85">
        <f>'havi összesítő'!EX74/8</f>
        <v>0</v>
      </c>
      <c r="AC76" s="85">
        <f>'havi összesítő'!FZ74/8</f>
        <v>0</v>
      </c>
      <c r="AD76" s="85">
        <f>'havi összesítő'!GN74/8</f>
        <v>0</v>
      </c>
      <c r="AE76" s="85">
        <f>'havi összesítő'!HP74/8</f>
        <v>0</v>
      </c>
      <c r="AF76" s="85">
        <f>'havi összesítő'!ID74/8</f>
        <v>0</v>
      </c>
      <c r="AG76" s="86">
        <f t="shared" si="9"/>
        <v>0</v>
      </c>
      <c r="AH76" s="121"/>
      <c r="AI76" s="84">
        <f>IF('havi összesítő'!AS74&lt;0,0,'havi összesítő'!AS74)</f>
        <v>0</v>
      </c>
      <c r="AJ76" s="85">
        <f>IF('havi összesítő'!CI74&lt;0,0,'havi összesítő'!CI74)</f>
        <v>0</v>
      </c>
      <c r="AK76" s="85">
        <f>IF('havi összesítő'!DY74&lt;0,0,'havi összesítő'!DY74)</f>
        <v>0</v>
      </c>
      <c r="AL76" s="85">
        <f>IF('havi összesítő'!FO74&lt;0,0,'havi összesítő'!FO74)</f>
        <v>0</v>
      </c>
      <c r="AM76" s="85">
        <f>IF('havi összesítő'!HE74&lt;0,0,'havi összesítő'!HE74)</f>
        <v>0</v>
      </c>
      <c r="AN76" s="85">
        <f>IF('havi összesítő'!IU74&lt;0,0,'havi összesítő'!IU74)</f>
        <v>0</v>
      </c>
      <c r="AO76" s="260">
        <f t="shared" si="10"/>
        <v>0</v>
      </c>
      <c r="AP76" s="7"/>
    </row>
    <row r="77" spans="1:42" ht="12" hidden="1" thickBot="1" x14ac:dyDescent="0.25">
      <c r="A77" s="96">
        <f>IF(beosztás!A77=0,"",beosztás!A77)</f>
        <v>26</v>
      </c>
      <c r="B77" s="97" t="str">
        <f>IF(beosztás!B77=0,"",beosztás!B77)</f>
        <v/>
      </c>
      <c r="C77" s="125" t="str">
        <f>IF(beosztás!C77=0,"",beosztás!C77)</f>
        <v/>
      </c>
      <c r="D77" s="126" t="str">
        <f>IF(beosztás!D77=0,"",beosztás!D77)</f>
        <v/>
      </c>
      <c r="E77" s="993">
        <f>'havi összesítő'!R75</f>
        <v>0</v>
      </c>
      <c r="F77" s="987">
        <f>'havi összesítő'!AF75</f>
        <v>0</v>
      </c>
      <c r="G77" s="85">
        <f>'havi összesítő'!BH75</f>
        <v>0</v>
      </c>
      <c r="H77" s="85">
        <f>'havi összesítő'!BV75</f>
        <v>0</v>
      </c>
      <c r="I77" s="85">
        <f>'havi összesítő'!CX75</f>
        <v>0</v>
      </c>
      <c r="J77" s="85">
        <f>'havi összesítő'!DL75</f>
        <v>0</v>
      </c>
      <c r="K77" s="85">
        <f>'havi összesítő'!EN75</f>
        <v>0</v>
      </c>
      <c r="L77" s="85">
        <f>'havi összesítő'!FB75</f>
        <v>0</v>
      </c>
      <c r="M77" s="85">
        <f>'havi összesítő'!GD75</f>
        <v>0</v>
      </c>
      <c r="N77" s="85">
        <f>'havi összesítő'!GR75</f>
        <v>0</v>
      </c>
      <c r="O77" s="85">
        <f>'havi összesítő'!HT75</f>
        <v>0</v>
      </c>
      <c r="P77" s="85">
        <f>'havi összesítő'!IH75</f>
        <v>0</v>
      </c>
      <c r="Q77" s="748">
        <f>alapadatok!J60</f>
        <v>0</v>
      </c>
      <c r="R77" s="85">
        <f t="shared" si="12"/>
        <v>0</v>
      </c>
      <c r="S77" s="86">
        <f t="shared" si="8"/>
        <v>0</v>
      </c>
      <c r="T77" s="121"/>
      <c r="U77" s="84">
        <f>'havi összesítő'!N75/8</f>
        <v>0</v>
      </c>
      <c r="V77" s="85">
        <f>'havi összesítő'!AB75/8</f>
        <v>0</v>
      </c>
      <c r="W77" s="85">
        <f>'havi összesítő'!BD75/8</f>
        <v>0</v>
      </c>
      <c r="X77" s="85">
        <f>'havi összesítő'!BR75</f>
        <v>0</v>
      </c>
      <c r="Y77" s="85">
        <f>'havi összesítő'!CT75/8</f>
        <v>0</v>
      </c>
      <c r="Z77" s="85">
        <f>'havi összesítő'!DH75/8</f>
        <v>0</v>
      </c>
      <c r="AA77" s="85">
        <f>'havi összesítő'!EJ75/8</f>
        <v>0</v>
      </c>
      <c r="AB77" s="85">
        <f>'havi összesítő'!EX75/8</f>
        <v>0</v>
      </c>
      <c r="AC77" s="85">
        <f>'havi összesítő'!FZ75/8</f>
        <v>0</v>
      </c>
      <c r="AD77" s="85">
        <f>'havi összesítő'!GN75/8</f>
        <v>0</v>
      </c>
      <c r="AE77" s="85">
        <f>'havi összesítő'!HP75/8</f>
        <v>0</v>
      </c>
      <c r="AF77" s="85">
        <f>'havi összesítő'!ID75/8</f>
        <v>0</v>
      </c>
      <c r="AG77" s="86">
        <f t="shared" si="9"/>
        <v>0</v>
      </c>
      <c r="AH77" s="121"/>
      <c r="AI77" s="84">
        <f>IF('havi összesítő'!AS75&lt;0,0,'havi összesítő'!AS75)</f>
        <v>0</v>
      </c>
      <c r="AJ77" s="85">
        <f>IF('havi összesítő'!CI75&lt;0,0,'havi összesítő'!CI75)</f>
        <v>0</v>
      </c>
      <c r="AK77" s="85">
        <f>IF('havi összesítő'!DY75&lt;0,0,'havi összesítő'!DY75)</f>
        <v>0</v>
      </c>
      <c r="AL77" s="85">
        <f>IF('havi összesítő'!FO75&lt;0,0,'havi összesítő'!FO75)</f>
        <v>0</v>
      </c>
      <c r="AM77" s="85">
        <f>IF('havi összesítő'!HE75&lt;0,0,'havi összesítő'!HE75)</f>
        <v>0</v>
      </c>
      <c r="AN77" s="85">
        <f>IF('havi összesítő'!IU75&lt;0,0,'havi összesítő'!IU75)</f>
        <v>0</v>
      </c>
      <c r="AO77" s="260">
        <f t="shared" si="10"/>
        <v>0</v>
      </c>
      <c r="AP77" s="7"/>
    </row>
    <row r="78" spans="1:42" ht="12" hidden="1" thickBot="1" x14ac:dyDescent="0.25">
      <c r="A78" s="96">
        <f>IF(beosztás!A78=0,"",beosztás!A78)</f>
        <v>27</v>
      </c>
      <c r="B78" s="97" t="str">
        <f>IF(beosztás!B78=0,"",beosztás!B78)</f>
        <v/>
      </c>
      <c r="C78" s="125" t="str">
        <f>IF(beosztás!C78=0,"",beosztás!C78)</f>
        <v/>
      </c>
      <c r="D78" s="126" t="str">
        <f>IF(beosztás!D78=0,"",beosztás!D78)</f>
        <v/>
      </c>
      <c r="E78" s="993">
        <f>'havi összesítő'!R76</f>
        <v>0</v>
      </c>
      <c r="F78" s="987">
        <f>'havi összesítő'!AF76</f>
        <v>0</v>
      </c>
      <c r="G78" s="85">
        <f>'havi összesítő'!BH76</f>
        <v>0</v>
      </c>
      <c r="H78" s="85">
        <f>'havi összesítő'!BV76</f>
        <v>0</v>
      </c>
      <c r="I78" s="85">
        <f>'havi összesítő'!CX76</f>
        <v>0</v>
      </c>
      <c r="J78" s="85">
        <f>'havi összesítő'!DL76</f>
        <v>0</v>
      </c>
      <c r="K78" s="85">
        <f>'havi összesítő'!EN76</f>
        <v>0</v>
      </c>
      <c r="L78" s="85">
        <f>'havi összesítő'!FB76</f>
        <v>0</v>
      </c>
      <c r="M78" s="85">
        <f>'havi összesítő'!GD76</f>
        <v>0</v>
      </c>
      <c r="N78" s="85">
        <f>'havi összesítő'!GR76</f>
        <v>0</v>
      </c>
      <c r="O78" s="85">
        <f>'havi összesítő'!HT76</f>
        <v>0</v>
      </c>
      <c r="P78" s="85">
        <f>'havi összesítő'!IH76</f>
        <v>0</v>
      </c>
      <c r="Q78" s="748">
        <f>alapadatok!J61</f>
        <v>0</v>
      </c>
      <c r="R78" s="85">
        <f t="shared" si="12"/>
        <v>0</v>
      </c>
      <c r="S78" s="86">
        <f t="shared" si="8"/>
        <v>0</v>
      </c>
      <c r="T78" s="121"/>
      <c r="U78" s="84">
        <f>'havi összesítő'!N76/8</f>
        <v>0</v>
      </c>
      <c r="V78" s="85">
        <f>'havi összesítő'!AB76/8</f>
        <v>0</v>
      </c>
      <c r="W78" s="85">
        <f>'havi összesítő'!BD76/8</f>
        <v>0</v>
      </c>
      <c r="X78" s="85">
        <f>'havi összesítő'!BR76</f>
        <v>0</v>
      </c>
      <c r="Y78" s="85">
        <f>'havi összesítő'!CT76/8</f>
        <v>0</v>
      </c>
      <c r="Z78" s="85">
        <f>'havi összesítő'!DH76/8</f>
        <v>0</v>
      </c>
      <c r="AA78" s="85">
        <f>'havi összesítő'!EJ76/8</f>
        <v>0</v>
      </c>
      <c r="AB78" s="85">
        <f>'havi összesítő'!EX76/8</f>
        <v>0</v>
      </c>
      <c r="AC78" s="85">
        <f>'havi összesítő'!FZ76/8</f>
        <v>0</v>
      </c>
      <c r="AD78" s="85">
        <f>'havi összesítő'!GN76/8</f>
        <v>0</v>
      </c>
      <c r="AE78" s="85">
        <f>'havi összesítő'!HP76/8</f>
        <v>0</v>
      </c>
      <c r="AF78" s="85">
        <f>'havi összesítő'!ID76/8</f>
        <v>0</v>
      </c>
      <c r="AG78" s="86">
        <f t="shared" si="9"/>
        <v>0</v>
      </c>
      <c r="AH78" s="121"/>
      <c r="AI78" s="84">
        <f>IF('havi összesítő'!AS76&lt;0,0,'havi összesítő'!AS76)</f>
        <v>0</v>
      </c>
      <c r="AJ78" s="85">
        <f>IF('havi összesítő'!CI76&lt;0,0,'havi összesítő'!CI76)</f>
        <v>0</v>
      </c>
      <c r="AK78" s="85">
        <f>IF('havi összesítő'!DY76&lt;0,0,'havi összesítő'!DY76)</f>
        <v>0</v>
      </c>
      <c r="AL78" s="85">
        <f>IF('havi összesítő'!FO76&lt;0,0,'havi összesítő'!FO76)</f>
        <v>0</v>
      </c>
      <c r="AM78" s="85">
        <f>IF('havi összesítő'!HE76&lt;0,0,'havi összesítő'!HE76)</f>
        <v>0</v>
      </c>
      <c r="AN78" s="85">
        <f>IF('havi összesítő'!IU76&lt;0,0,'havi összesítő'!IU76)</f>
        <v>0</v>
      </c>
      <c r="AO78" s="260">
        <f t="shared" si="10"/>
        <v>0</v>
      </c>
      <c r="AP78" s="7"/>
    </row>
    <row r="79" spans="1:42" ht="12" hidden="1" thickBot="1" x14ac:dyDescent="0.25">
      <c r="A79" s="96">
        <f>IF(beosztás!A79=0,"",beosztás!A79)</f>
        <v>28</v>
      </c>
      <c r="B79" s="97" t="str">
        <f>IF(beosztás!B79=0,"",beosztás!B79)</f>
        <v/>
      </c>
      <c r="C79" s="125" t="str">
        <f>IF(beosztás!C79=0,"",beosztás!C79)</f>
        <v/>
      </c>
      <c r="D79" s="126" t="str">
        <f>IF(beosztás!D79=0,"",beosztás!D79)</f>
        <v/>
      </c>
      <c r="E79" s="993">
        <f>'havi összesítő'!R77</f>
        <v>0</v>
      </c>
      <c r="F79" s="987">
        <f>'havi összesítő'!AF77</f>
        <v>0</v>
      </c>
      <c r="G79" s="85">
        <f>'havi összesítő'!BH77</f>
        <v>0</v>
      </c>
      <c r="H79" s="85">
        <f>'havi összesítő'!BV77</f>
        <v>0</v>
      </c>
      <c r="I79" s="85">
        <f>'havi összesítő'!CX77</f>
        <v>0</v>
      </c>
      <c r="J79" s="85">
        <f>'havi összesítő'!DL77</f>
        <v>0</v>
      </c>
      <c r="K79" s="85">
        <f>'havi összesítő'!EN77</f>
        <v>0</v>
      </c>
      <c r="L79" s="85">
        <f>'havi összesítő'!FB77</f>
        <v>0</v>
      </c>
      <c r="M79" s="85">
        <f>'havi összesítő'!GD77</f>
        <v>0</v>
      </c>
      <c r="N79" s="85">
        <f>'havi összesítő'!GR77</f>
        <v>0</v>
      </c>
      <c r="O79" s="85">
        <f>'havi összesítő'!HT77</f>
        <v>0</v>
      </c>
      <c r="P79" s="85">
        <f>'havi összesítő'!IH77</f>
        <v>0</v>
      </c>
      <c r="Q79" s="748">
        <f>alapadatok!J62</f>
        <v>0</v>
      </c>
      <c r="R79" s="85">
        <f t="shared" si="12"/>
        <v>0</v>
      </c>
      <c r="S79" s="86">
        <f t="shared" si="8"/>
        <v>0</v>
      </c>
      <c r="T79" s="121"/>
      <c r="U79" s="84">
        <f>'havi összesítő'!N77/8</f>
        <v>0</v>
      </c>
      <c r="V79" s="85">
        <f>'havi összesítő'!AB77/8</f>
        <v>0</v>
      </c>
      <c r="W79" s="85">
        <f>'havi összesítő'!BD77/8</f>
        <v>0</v>
      </c>
      <c r="X79" s="85">
        <f>'havi összesítő'!BR77</f>
        <v>0</v>
      </c>
      <c r="Y79" s="85">
        <f>'havi összesítő'!CT77/8</f>
        <v>0</v>
      </c>
      <c r="Z79" s="85">
        <f>'havi összesítő'!DH77/8</f>
        <v>0</v>
      </c>
      <c r="AA79" s="85">
        <f>'havi összesítő'!EJ77/8</f>
        <v>0</v>
      </c>
      <c r="AB79" s="85">
        <f>'havi összesítő'!EX77/8</f>
        <v>0</v>
      </c>
      <c r="AC79" s="85">
        <f>'havi összesítő'!FZ77/8</f>
        <v>0</v>
      </c>
      <c r="AD79" s="85">
        <f>'havi összesítő'!GN77/8</f>
        <v>0</v>
      </c>
      <c r="AE79" s="85">
        <f>'havi összesítő'!HP77/8</f>
        <v>0</v>
      </c>
      <c r="AF79" s="85">
        <f>'havi összesítő'!ID77/8</f>
        <v>0</v>
      </c>
      <c r="AG79" s="86">
        <f t="shared" si="9"/>
        <v>0</v>
      </c>
      <c r="AH79" s="121"/>
      <c r="AI79" s="84">
        <f>IF('havi összesítő'!AS77&lt;0,0,'havi összesítő'!AS77)</f>
        <v>0</v>
      </c>
      <c r="AJ79" s="85">
        <f>IF('havi összesítő'!CI77&lt;0,0,'havi összesítő'!CI77)</f>
        <v>0</v>
      </c>
      <c r="AK79" s="85">
        <f>IF('havi összesítő'!DY77&lt;0,0,'havi összesítő'!DY77)</f>
        <v>0</v>
      </c>
      <c r="AL79" s="85">
        <f>IF('havi összesítő'!FO77&lt;0,0,'havi összesítő'!FO77)</f>
        <v>0</v>
      </c>
      <c r="AM79" s="85">
        <f>IF('havi összesítő'!HE77&lt;0,0,'havi összesítő'!HE77)</f>
        <v>0</v>
      </c>
      <c r="AN79" s="85">
        <f>IF('havi összesítő'!IU77&lt;0,0,'havi összesítő'!IU77)</f>
        <v>0</v>
      </c>
      <c r="AO79" s="260">
        <f t="shared" si="10"/>
        <v>0</v>
      </c>
      <c r="AP79" s="7"/>
    </row>
    <row r="80" spans="1:42" ht="12" hidden="1" thickBot="1" x14ac:dyDescent="0.25">
      <c r="A80" s="96">
        <f>IF(beosztás!A80=0,"",beosztás!A80)</f>
        <v>29</v>
      </c>
      <c r="B80" s="97" t="str">
        <f>IF(beosztás!B80=0,"",beosztás!B80)</f>
        <v/>
      </c>
      <c r="C80" s="125" t="str">
        <f>IF(beosztás!C80=0,"",beosztás!C80)</f>
        <v/>
      </c>
      <c r="D80" s="126" t="str">
        <f>IF(beosztás!D80=0,"",beosztás!D80)</f>
        <v/>
      </c>
      <c r="E80" s="993">
        <f>'havi összesítő'!R78</f>
        <v>0</v>
      </c>
      <c r="F80" s="987">
        <f>'havi összesítő'!AF78</f>
        <v>0</v>
      </c>
      <c r="G80" s="85">
        <f>'havi összesítő'!BH78</f>
        <v>0</v>
      </c>
      <c r="H80" s="85">
        <f>'havi összesítő'!BV78</f>
        <v>0</v>
      </c>
      <c r="I80" s="85">
        <f>'havi összesítő'!CX78</f>
        <v>0</v>
      </c>
      <c r="J80" s="85">
        <f>'havi összesítő'!DL78</f>
        <v>0</v>
      </c>
      <c r="K80" s="85">
        <f>'havi összesítő'!EN78</f>
        <v>0</v>
      </c>
      <c r="L80" s="85">
        <f>'havi összesítő'!FB78</f>
        <v>0</v>
      </c>
      <c r="M80" s="85">
        <f>'havi összesítő'!GD78</f>
        <v>0</v>
      </c>
      <c r="N80" s="85">
        <f>'havi összesítő'!GR78</f>
        <v>0</v>
      </c>
      <c r="O80" s="85">
        <f>'havi összesítő'!HT78</f>
        <v>0</v>
      </c>
      <c r="P80" s="85">
        <f>'havi összesítő'!IH78</f>
        <v>0</v>
      </c>
      <c r="Q80" s="748">
        <f>alapadatok!J63</f>
        <v>0</v>
      </c>
      <c r="R80" s="85">
        <f t="shared" si="12"/>
        <v>0</v>
      </c>
      <c r="S80" s="86">
        <f t="shared" si="8"/>
        <v>0</v>
      </c>
      <c r="T80" s="121"/>
      <c r="U80" s="84">
        <f>'havi összesítő'!N78/8</f>
        <v>0</v>
      </c>
      <c r="V80" s="85">
        <f>'havi összesítő'!AB78/8</f>
        <v>0</v>
      </c>
      <c r="W80" s="85">
        <f>'havi összesítő'!BD78/8</f>
        <v>0</v>
      </c>
      <c r="X80" s="85">
        <f>'havi összesítő'!BR78</f>
        <v>0</v>
      </c>
      <c r="Y80" s="85">
        <f>'havi összesítő'!CT78/8</f>
        <v>0</v>
      </c>
      <c r="Z80" s="85">
        <f>'havi összesítő'!DH78/8</f>
        <v>0</v>
      </c>
      <c r="AA80" s="85">
        <f>'havi összesítő'!EJ78/8</f>
        <v>0</v>
      </c>
      <c r="AB80" s="85">
        <f>'havi összesítő'!EX78/8</f>
        <v>0</v>
      </c>
      <c r="AC80" s="85">
        <f>'havi összesítő'!FZ78/8</f>
        <v>0</v>
      </c>
      <c r="AD80" s="85">
        <f>'havi összesítő'!GN78/8</f>
        <v>0</v>
      </c>
      <c r="AE80" s="85">
        <f>'havi összesítő'!HP78/8</f>
        <v>0</v>
      </c>
      <c r="AF80" s="85">
        <f>'havi összesítő'!ID78/8</f>
        <v>0</v>
      </c>
      <c r="AG80" s="86">
        <f t="shared" si="9"/>
        <v>0</v>
      </c>
      <c r="AH80" s="121"/>
      <c r="AI80" s="84">
        <f>IF('havi összesítő'!AS78&lt;0,0,'havi összesítő'!AS78)</f>
        <v>0</v>
      </c>
      <c r="AJ80" s="85">
        <f>IF('havi összesítő'!CI78&lt;0,0,'havi összesítő'!CI78)</f>
        <v>0</v>
      </c>
      <c r="AK80" s="85">
        <f>IF('havi összesítő'!DY78&lt;0,0,'havi összesítő'!DY78)</f>
        <v>0</v>
      </c>
      <c r="AL80" s="85">
        <f>IF('havi összesítő'!FO78&lt;0,0,'havi összesítő'!FO78)</f>
        <v>0</v>
      </c>
      <c r="AM80" s="85">
        <f>IF('havi összesítő'!HE78&lt;0,0,'havi összesítő'!HE78)</f>
        <v>0</v>
      </c>
      <c r="AN80" s="85">
        <f>IF('havi összesítő'!IU78&lt;0,0,'havi összesítő'!IU78)</f>
        <v>0</v>
      </c>
      <c r="AO80" s="260">
        <f t="shared" si="10"/>
        <v>0</v>
      </c>
      <c r="AP80" s="7"/>
    </row>
    <row r="81" spans="1:42" ht="12" hidden="1" thickBot="1" x14ac:dyDescent="0.25">
      <c r="A81" s="96">
        <f>IF(beosztás!A81=0,"",beosztás!A81)</f>
        <v>30</v>
      </c>
      <c r="B81" s="97" t="str">
        <f>IF(beosztás!B81=0,"",beosztás!B81)</f>
        <v/>
      </c>
      <c r="C81" s="127" t="str">
        <f>IF(beosztás!C81=0,"",beosztás!C81)</f>
        <v/>
      </c>
      <c r="D81" s="128" t="str">
        <f>IF(beosztás!D81=0,"",beosztás!D81)</f>
        <v/>
      </c>
      <c r="E81" s="993">
        <f>'havi összesítő'!R79</f>
        <v>0</v>
      </c>
      <c r="F81" s="987">
        <f>'havi összesítő'!AF79</f>
        <v>0</v>
      </c>
      <c r="G81" s="85">
        <f>'havi összesítő'!BH79</f>
        <v>0</v>
      </c>
      <c r="H81" s="85">
        <f>'havi összesítő'!BV79</f>
        <v>0</v>
      </c>
      <c r="I81" s="85">
        <f>'havi összesítő'!CX79</f>
        <v>0</v>
      </c>
      <c r="J81" s="85">
        <f>'havi összesítő'!DL79</f>
        <v>0</v>
      </c>
      <c r="K81" s="85">
        <f>'havi összesítő'!EN79</f>
        <v>0</v>
      </c>
      <c r="L81" s="85">
        <f>'havi összesítő'!FB79</f>
        <v>0</v>
      </c>
      <c r="M81" s="85">
        <f>'havi összesítő'!GD79</f>
        <v>0</v>
      </c>
      <c r="N81" s="85">
        <f>'havi összesítő'!GR79</f>
        <v>0</v>
      </c>
      <c r="O81" s="85">
        <f>'havi összesítő'!HT79</f>
        <v>0</v>
      </c>
      <c r="P81" s="85">
        <f>'havi összesítő'!IH79</f>
        <v>0</v>
      </c>
      <c r="Q81" s="748">
        <f>alapadatok!J64</f>
        <v>0</v>
      </c>
      <c r="R81" s="85">
        <f t="shared" si="12"/>
        <v>0</v>
      </c>
      <c r="S81" s="86">
        <f t="shared" si="8"/>
        <v>0</v>
      </c>
      <c r="T81" s="121"/>
      <c r="U81" s="84">
        <f>'havi összesítő'!N79/8</f>
        <v>0</v>
      </c>
      <c r="V81" s="85">
        <f>'havi összesítő'!AB79/8</f>
        <v>0</v>
      </c>
      <c r="W81" s="85">
        <f>'havi összesítő'!BD79/8</f>
        <v>0</v>
      </c>
      <c r="X81" s="85">
        <f>'havi összesítő'!BR79</f>
        <v>0</v>
      </c>
      <c r="Y81" s="85">
        <f>'havi összesítő'!CT79/8</f>
        <v>0</v>
      </c>
      <c r="Z81" s="85">
        <f>'havi összesítő'!DH79/8</f>
        <v>0</v>
      </c>
      <c r="AA81" s="85">
        <f>'havi összesítő'!EJ79/8</f>
        <v>0</v>
      </c>
      <c r="AB81" s="85">
        <f>'havi összesítő'!EX79/8</f>
        <v>0</v>
      </c>
      <c r="AC81" s="85">
        <f>'havi összesítő'!FZ79/8</f>
        <v>0</v>
      </c>
      <c r="AD81" s="85">
        <f>'havi összesítő'!GN79/8</f>
        <v>0</v>
      </c>
      <c r="AE81" s="85">
        <f>'havi összesítő'!HP79/8</f>
        <v>0</v>
      </c>
      <c r="AF81" s="85">
        <f>'havi összesítő'!ID79/8</f>
        <v>0</v>
      </c>
      <c r="AG81" s="86">
        <f t="shared" si="9"/>
        <v>0</v>
      </c>
      <c r="AH81" s="121"/>
      <c r="AI81" s="87">
        <f>IF('havi összesítő'!AS79&lt;0,0,'havi összesítő'!AS79)</f>
        <v>0</v>
      </c>
      <c r="AJ81" s="88">
        <f>IF('havi összesítő'!CI79&lt;0,0,'havi összesítő'!CI79)</f>
        <v>0</v>
      </c>
      <c r="AK81" s="88">
        <f>IF('havi összesítő'!DY79&lt;0,0,'havi összesítő'!DY79)</f>
        <v>0</v>
      </c>
      <c r="AL81" s="88">
        <f>IF('havi összesítő'!FO79&lt;0,0,'havi összesítő'!FO79)</f>
        <v>0</v>
      </c>
      <c r="AM81" s="88">
        <f>IF('havi összesítő'!HE79&lt;0,0,'havi összesítő'!HE79)</f>
        <v>0</v>
      </c>
      <c r="AN81" s="88">
        <f>IF('havi összesítő'!IU79&lt;0,0,'havi összesítő'!IU79)</f>
        <v>0</v>
      </c>
      <c r="AO81" s="922">
        <f t="shared" si="10"/>
        <v>0</v>
      </c>
      <c r="AP81" s="7"/>
    </row>
    <row r="82" spans="1:42" ht="12" thickBot="1" x14ac:dyDescent="0.25">
      <c r="A82" s="106" t="str">
        <f>IF(beosztás!A114=0,"",beosztás!A114)</f>
        <v/>
      </c>
      <c r="B82" s="107" t="str">
        <f>IF(beosztás!B114=0,"",beosztás!B114)</f>
        <v/>
      </c>
      <c r="C82" s="828" t="str">
        <f>IF(beosztás!C82=0,"",beosztás!C82)</f>
        <v>blue</v>
      </c>
      <c r="D82" s="829" t="str">
        <f>IF(beosztás!D82=0,"",beosztás!D82)</f>
        <v>segédsor</v>
      </c>
      <c r="E82" s="836"/>
      <c r="F82" s="830"/>
      <c r="G82" s="830"/>
      <c r="H82" s="830"/>
      <c r="I82" s="830"/>
      <c r="J82" s="830"/>
      <c r="K82" s="830"/>
      <c r="L82" s="830"/>
      <c r="M82" s="830"/>
      <c r="N82" s="830"/>
      <c r="O82" s="830"/>
      <c r="P82" s="830"/>
      <c r="Q82" s="830"/>
      <c r="R82" s="830"/>
      <c r="S82" s="831"/>
      <c r="T82" s="261"/>
      <c r="U82" s="836"/>
      <c r="V82" s="830"/>
      <c r="W82" s="830"/>
      <c r="X82" s="830"/>
      <c r="Y82" s="830"/>
      <c r="Z82" s="830"/>
      <c r="AA82" s="830"/>
      <c r="AB82" s="830"/>
      <c r="AC82" s="830"/>
      <c r="AD82" s="830"/>
      <c r="AE82" s="830"/>
      <c r="AF82" s="830"/>
      <c r="AG82" s="831"/>
      <c r="AH82" s="261"/>
      <c r="AI82" s="836"/>
      <c r="AJ82" s="830"/>
      <c r="AK82" s="830"/>
      <c r="AL82" s="830"/>
      <c r="AM82" s="830"/>
      <c r="AN82" s="830"/>
      <c r="AO82" s="831"/>
      <c r="AP82" s="7"/>
    </row>
    <row r="83" spans="1:42" ht="12" thickBot="1" x14ac:dyDescent="0.25">
      <c r="A83" s="108" t="str">
        <f>IF(beosztás!A115=0,"",beosztás!A115)</f>
        <v/>
      </c>
      <c r="B83" s="106" t="str">
        <f>IF(beosztás!B115=0,"",beosztás!B115)</f>
        <v>Dolg. Kód</v>
      </c>
      <c r="C83" s="832" t="str">
        <f>IF(beosztás!C83=0,"",beosztás!C83)</f>
        <v>Név</v>
      </c>
      <c r="D83" s="833" t="str">
        <f>IF(beosztás!D83=0,"",beosztás!D83)</f>
        <v>Munkakör/napi létszám</v>
      </c>
      <c r="E83" s="1180">
        <f>SUBTOTAL(9,E84:E113)</f>
        <v>148</v>
      </c>
      <c r="F83" s="1179">
        <f t="shared" ref="F83:Q83" si="13">SUBTOTAL(9,F84:F113)</f>
        <v>38</v>
      </c>
      <c r="G83" s="1179">
        <f t="shared" si="13"/>
        <v>32</v>
      </c>
      <c r="H83" s="1179">
        <f t="shared" si="13"/>
        <v>0</v>
      </c>
      <c r="I83" s="1179">
        <f t="shared" si="13"/>
        <v>0</v>
      </c>
      <c r="J83" s="1179">
        <f t="shared" si="13"/>
        <v>0</v>
      </c>
      <c r="K83" s="1179">
        <f t="shared" si="13"/>
        <v>0</v>
      </c>
      <c r="L83" s="1179">
        <f t="shared" si="13"/>
        <v>0</v>
      </c>
      <c r="M83" s="1179">
        <f t="shared" si="13"/>
        <v>0</v>
      </c>
      <c r="N83" s="1179">
        <f t="shared" si="13"/>
        <v>0</v>
      </c>
      <c r="O83" s="1179">
        <f t="shared" si="13"/>
        <v>0</v>
      </c>
      <c r="P83" s="1179">
        <f t="shared" si="13"/>
        <v>0</v>
      </c>
      <c r="Q83" s="1179">
        <f t="shared" si="13"/>
        <v>1072</v>
      </c>
      <c r="R83" s="1210">
        <f>SUBTOTAL(9,R84:R113)/Q83</f>
        <v>0.20335820895522388</v>
      </c>
      <c r="S83" s="835"/>
      <c r="T83" s="261"/>
      <c r="U83" s="837"/>
      <c r="V83" s="834"/>
      <c r="W83" s="834"/>
      <c r="X83" s="834"/>
      <c r="Y83" s="834"/>
      <c r="Z83" s="834"/>
      <c r="AA83" s="834"/>
      <c r="AB83" s="834"/>
      <c r="AC83" s="834"/>
      <c r="AD83" s="834"/>
      <c r="AE83" s="834"/>
      <c r="AF83" s="834"/>
      <c r="AG83" s="835"/>
      <c r="AH83" s="261"/>
      <c r="AI83" s="837"/>
      <c r="AJ83" s="834"/>
      <c r="AK83" s="834"/>
      <c r="AL83" s="834"/>
      <c r="AM83" s="834"/>
      <c r="AN83" s="834"/>
      <c r="AO83" s="835"/>
      <c r="AP83" s="7"/>
    </row>
    <row r="84" spans="1:42" hidden="1" x14ac:dyDescent="0.2">
      <c r="A84" s="104">
        <f>IF(beosztás!A116=0,"",beosztás!A116)</f>
        <v>1</v>
      </c>
      <c r="B84" s="105" t="str">
        <f>IF(beosztás!B116=0,"",beosztás!B116)</f>
        <v/>
      </c>
      <c r="C84" s="718" t="str">
        <f>IF(beosztás!C84=0,"",beosztás!C84)</f>
        <v/>
      </c>
      <c r="D84" s="718" t="str">
        <f>IF(beosztás!D84=0,"",beosztás!D84)</f>
        <v/>
      </c>
      <c r="E84" s="990">
        <f>'havi összesítő'!R82</f>
        <v>0</v>
      </c>
      <c r="F84" s="991">
        <f>'havi összesítő'!AF82</f>
        <v>0</v>
      </c>
      <c r="G84" s="269">
        <f>'havi összesítő'!BH82</f>
        <v>0</v>
      </c>
      <c r="H84" s="269">
        <f>'havi összesítő'!BV82</f>
        <v>0</v>
      </c>
      <c r="I84" s="269">
        <f>'havi összesítő'!CX82</f>
        <v>0</v>
      </c>
      <c r="J84" s="269">
        <f>'havi összesítő'!DL82</f>
        <v>0</v>
      </c>
      <c r="K84" s="269">
        <f>'havi összesítő'!EN82</f>
        <v>0</v>
      </c>
      <c r="L84" s="269">
        <f>'havi összesítő'!FB82</f>
        <v>0</v>
      </c>
      <c r="M84" s="269">
        <f>'havi összesítő'!GD82</f>
        <v>0</v>
      </c>
      <c r="N84" s="269">
        <f>'havi összesítő'!GR82</f>
        <v>0</v>
      </c>
      <c r="O84" s="269">
        <f>'havi összesítő'!HT82</f>
        <v>0</v>
      </c>
      <c r="P84" s="269">
        <f>'havi összesítő'!IH82</f>
        <v>0</v>
      </c>
      <c r="Q84" s="750">
        <f>alapadatok!J66</f>
        <v>0</v>
      </c>
      <c r="R84" s="269">
        <f t="shared" si="12"/>
        <v>0</v>
      </c>
      <c r="S84" s="270">
        <f t="shared" ref="S84:S177" si="14">Q84-R84</f>
        <v>0</v>
      </c>
      <c r="T84" s="261"/>
      <c r="U84" s="271">
        <f>'havi összesítő'!N82/8</f>
        <v>0</v>
      </c>
      <c r="V84" s="269">
        <f>'havi összesítő'!AB82/8</f>
        <v>0</v>
      </c>
      <c r="W84" s="269">
        <f>'havi összesítő'!BD82/8</f>
        <v>0</v>
      </c>
      <c r="X84" s="269">
        <f>'havi összesítő'!BR82/8</f>
        <v>0</v>
      </c>
      <c r="Y84" s="269">
        <f>'havi összesítő'!CT82/8</f>
        <v>0</v>
      </c>
      <c r="Z84" s="269">
        <f>'havi összesítő'!DH82/8</f>
        <v>0</v>
      </c>
      <c r="AA84" s="269">
        <f>'havi összesítő'!EJ82/8</f>
        <v>0</v>
      </c>
      <c r="AB84" s="269">
        <f>'havi összesítő'!EX82/8</f>
        <v>0</v>
      </c>
      <c r="AC84" s="269">
        <f>'havi összesítő'!FZ82/8</f>
        <v>0</v>
      </c>
      <c r="AD84" s="269">
        <f>'havi összesítő'!GN82/8</f>
        <v>0</v>
      </c>
      <c r="AE84" s="269">
        <f>'havi összesítő'!HP82/8</f>
        <v>0</v>
      </c>
      <c r="AF84" s="269">
        <f>'havi összesítő'!ID82/8</f>
        <v>0</v>
      </c>
      <c r="AG84" s="270">
        <f t="shared" ref="AG84:AG177" si="15">SUM(U84:AF84)</f>
        <v>0</v>
      </c>
      <c r="AH84" s="261"/>
      <c r="AI84" s="271">
        <f>IF('havi összesítő'!AS114&lt;0,0,'havi összesítő'!AS114)</f>
        <v>0</v>
      </c>
      <c r="AJ84" s="269">
        <f>IF('havi összesítő'!CI114&lt;0,0,'havi összesítő'!CI114)</f>
        <v>0</v>
      </c>
      <c r="AK84" s="269">
        <f>IF('havi összesítő'!DY114&lt;0,0,'havi összesítő'!DY114)</f>
        <v>0</v>
      </c>
      <c r="AL84" s="269">
        <f>IF('havi összesítő'!FO114&lt;0,0,'havi összesítő'!FO114)</f>
        <v>0</v>
      </c>
      <c r="AM84" s="269">
        <f>IF('havi összesítő'!HE114&lt;0,0,'havi összesítő'!HE114)</f>
        <v>0</v>
      </c>
      <c r="AN84" s="269">
        <f>IF('havi összesítő'!IU114&lt;0,0,'havi összesítő'!IU114)</f>
        <v>0</v>
      </c>
      <c r="AO84" s="270">
        <f t="shared" ref="AO84:AO177" si="16">SUM(AI84:AN84)</f>
        <v>0</v>
      </c>
      <c r="AP84" s="7"/>
    </row>
    <row r="85" spans="1:42" hidden="1" x14ac:dyDescent="0.2">
      <c r="A85" s="96">
        <f>IF(beosztás!A117=0,"",beosztás!A117)</f>
        <v>2</v>
      </c>
      <c r="B85" s="97" t="str">
        <f>IF(beosztás!B117=0,"",beosztás!B117)</f>
        <v/>
      </c>
      <c r="C85" s="129" t="str">
        <f>IF(beosztás!C85=0,"",beosztás!C85)</f>
        <v/>
      </c>
      <c r="D85" s="129" t="str">
        <f>IF(beosztás!D85=0,"",beosztás!D85)</f>
        <v/>
      </c>
      <c r="E85" s="992">
        <f>'havi összesítő'!R83</f>
        <v>0</v>
      </c>
      <c r="F85" s="984">
        <f>'havi összesítő'!AF83</f>
        <v>0</v>
      </c>
      <c r="G85" s="265">
        <f>'havi összesítő'!BH83</f>
        <v>0</v>
      </c>
      <c r="H85" s="265">
        <f>'havi összesítő'!BV83</f>
        <v>0</v>
      </c>
      <c r="I85" s="265">
        <f>'havi összesítő'!CX83</f>
        <v>0</v>
      </c>
      <c r="J85" s="265">
        <f>'havi összesítő'!DL83</f>
        <v>0</v>
      </c>
      <c r="K85" s="265">
        <f>'havi összesítő'!EN83</f>
        <v>0</v>
      </c>
      <c r="L85" s="265">
        <f>'havi összesítő'!FB83</f>
        <v>0</v>
      </c>
      <c r="M85" s="265">
        <f>'havi összesítő'!GD83</f>
        <v>0</v>
      </c>
      <c r="N85" s="265">
        <f>'havi összesítő'!GR83</f>
        <v>0</v>
      </c>
      <c r="O85" s="265">
        <f>'havi összesítő'!HT83</f>
        <v>0</v>
      </c>
      <c r="P85" s="265">
        <f>'havi összesítő'!IH83</f>
        <v>0</v>
      </c>
      <c r="Q85" s="747">
        <f>alapadatok!J67</f>
        <v>0</v>
      </c>
      <c r="R85" s="265">
        <f t="shared" si="12"/>
        <v>0</v>
      </c>
      <c r="S85" s="266">
        <f t="shared" si="14"/>
        <v>0</v>
      </c>
      <c r="T85" s="261"/>
      <c r="U85" s="264">
        <f>'havi összesítő'!N83/8</f>
        <v>0</v>
      </c>
      <c r="V85" s="265">
        <f>'havi összesítő'!AB83/8</f>
        <v>0</v>
      </c>
      <c r="W85" s="265">
        <f>'havi összesítő'!BD83/8</f>
        <v>0</v>
      </c>
      <c r="X85" s="265">
        <f>'havi összesítő'!BR83/8</f>
        <v>0</v>
      </c>
      <c r="Y85" s="265">
        <f>'havi összesítő'!CT83/8</f>
        <v>0</v>
      </c>
      <c r="Z85" s="265">
        <f>'havi összesítő'!DH83/8</f>
        <v>0</v>
      </c>
      <c r="AA85" s="265">
        <f>'havi összesítő'!EJ83/8</f>
        <v>0</v>
      </c>
      <c r="AB85" s="265">
        <f>'havi összesítő'!EX83/8</f>
        <v>0</v>
      </c>
      <c r="AC85" s="265">
        <f>'havi összesítő'!FZ83/8</f>
        <v>0</v>
      </c>
      <c r="AD85" s="265">
        <f>'havi összesítő'!GN83/8</f>
        <v>0</v>
      </c>
      <c r="AE85" s="265">
        <f>'havi összesítő'!HP83/8</f>
        <v>0</v>
      </c>
      <c r="AF85" s="265">
        <f>'havi összesítő'!ID83/8</f>
        <v>0</v>
      </c>
      <c r="AG85" s="266">
        <f t="shared" si="15"/>
        <v>0</v>
      </c>
      <c r="AH85" s="261"/>
      <c r="AI85" s="264">
        <f>IF('havi összesítő'!AS115&lt;0,0,'havi összesítő'!AS115)</f>
        <v>0</v>
      </c>
      <c r="AJ85" s="265">
        <f>IF('havi összesítő'!CI115&lt;0,0,'havi összesítő'!CI115)</f>
        <v>0</v>
      </c>
      <c r="AK85" s="265">
        <f>IF('havi összesítő'!DY115&lt;0,0,'havi összesítő'!DY115)</f>
        <v>0</v>
      </c>
      <c r="AL85" s="265">
        <f>IF('havi összesítő'!FO115&lt;0,0,'havi összesítő'!FO115)</f>
        <v>0</v>
      </c>
      <c r="AM85" s="265">
        <f>IF('havi összesítő'!HE115&lt;0,0,'havi összesítő'!HE115)</f>
        <v>0</v>
      </c>
      <c r="AN85" s="265">
        <f>IF('havi összesítő'!IU115&lt;0,0,'havi összesítő'!IU115)</f>
        <v>0</v>
      </c>
      <c r="AO85" s="260">
        <f t="shared" si="16"/>
        <v>0</v>
      </c>
      <c r="AP85" s="7"/>
    </row>
    <row r="86" spans="1:42" x14ac:dyDescent="0.2">
      <c r="A86" s="96">
        <f>IF(beosztás!A118=0,"",beosztás!A118)</f>
        <v>3</v>
      </c>
      <c r="B86" s="97" t="str">
        <f>IF(beosztás!B118=0,"",beosztás!B118)</f>
        <v/>
      </c>
      <c r="C86" s="129" t="str">
        <f>IF(beosztás!C86=0,"",beosztás!C86)</f>
        <v>Sári Pál</v>
      </c>
      <c r="D86" s="129" t="str">
        <f>IF(beosztás!D86=0,"",beosztás!D86)</f>
        <v>Second loader</v>
      </c>
      <c r="E86" s="992">
        <f>'havi összesítő'!R84</f>
        <v>40</v>
      </c>
      <c r="F86" s="984">
        <f>'havi összesítő'!AF84</f>
        <v>38</v>
      </c>
      <c r="G86" s="265">
        <f>'havi összesítő'!BH84</f>
        <v>32</v>
      </c>
      <c r="H86" s="265">
        <f>'havi összesítő'!BV84</f>
        <v>0</v>
      </c>
      <c r="I86" s="265">
        <f>'havi összesítő'!CX84</f>
        <v>0</v>
      </c>
      <c r="J86" s="265">
        <f>'havi összesítő'!DL84</f>
        <v>0</v>
      </c>
      <c r="K86" s="265">
        <f>'havi összesítő'!EN84</f>
        <v>0</v>
      </c>
      <c r="L86" s="265">
        <f>'havi összesítő'!FB84</f>
        <v>0</v>
      </c>
      <c r="M86" s="265">
        <f>'havi összesítő'!GD84</f>
        <v>0</v>
      </c>
      <c r="N86" s="265">
        <f>'havi összesítő'!GR84</f>
        <v>0</v>
      </c>
      <c r="O86" s="265">
        <f>'havi összesítő'!HT84</f>
        <v>0</v>
      </c>
      <c r="P86" s="265">
        <f>'havi összesítő'!IH84</f>
        <v>0</v>
      </c>
      <c r="Q86" s="747">
        <f>alapadatok!J68</f>
        <v>280</v>
      </c>
      <c r="R86" s="265">
        <f t="shared" si="12"/>
        <v>110</v>
      </c>
      <c r="S86" s="266">
        <f t="shared" si="14"/>
        <v>170</v>
      </c>
      <c r="T86" s="261"/>
      <c r="U86" s="264">
        <f>'havi összesítő'!N84/8</f>
        <v>0</v>
      </c>
      <c r="V86" s="265">
        <f>'havi összesítő'!AB84/8</f>
        <v>0</v>
      </c>
      <c r="W86" s="265">
        <f>'havi összesítő'!BD84/8</f>
        <v>0</v>
      </c>
      <c r="X86" s="265">
        <f>'havi összesítő'!BR84/8</f>
        <v>0</v>
      </c>
      <c r="Y86" s="265">
        <f>'havi összesítő'!CT84/8</f>
        <v>0</v>
      </c>
      <c r="Z86" s="265">
        <f>'havi összesítő'!DH84/8</f>
        <v>0</v>
      </c>
      <c r="AA86" s="265">
        <f>'havi összesítő'!EJ84/8</f>
        <v>0</v>
      </c>
      <c r="AB86" s="265">
        <f>'havi összesítő'!EX84/8</f>
        <v>0</v>
      </c>
      <c r="AC86" s="265">
        <f>'havi összesítő'!FZ84/8</f>
        <v>0</v>
      </c>
      <c r="AD86" s="265">
        <f>'havi összesítő'!GN84/8</f>
        <v>0</v>
      </c>
      <c r="AE86" s="265">
        <f>'havi összesítő'!HP84/8</f>
        <v>0</v>
      </c>
      <c r="AF86" s="265">
        <f>'havi összesítő'!ID84/8</f>
        <v>0</v>
      </c>
      <c r="AG86" s="266">
        <f t="shared" si="15"/>
        <v>0</v>
      </c>
      <c r="AH86" s="261"/>
      <c r="AI86" s="264">
        <f>IF('havi összesítő'!AS116&lt;0,0,'havi összesítő'!AS116)</f>
        <v>0</v>
      </c>
      <c r="AJ86" s="265">
        <f>IF('havi összesítő'!CI116&lt;0,0,'havi összesítő'!CI116)</f>
        <v>0</v>
      </c>
      <c r="AK86" s="265">
        <f>IF('havi összesítő'!DY116&lt;0,0,'havi összesítő'!DY116)</f>
        <v>0</v>
      </c>
      <c r="AL86" s="265">
        <f>IF('havi összesítő'!FO116&lt;0,0,'havi összesítő'!FO116)</f>
        <v>0</v>
      </c>
      <c r="AM86" s="265">
        <f>IF('havi összesítő'!HE116&lt;0,0,'havi összesítő'!HE116)</f>
        <v>0</v>
      </c>
      <c r="AN86" s="265">
        <f>IF('havi összesítő'!IU116&lt;0,0,'havi összesítő'!IU116)</f>
        <v>0</v>
      </c>
      <c r="AO86" s="260">
        <f t="shared" si="16"/>
        <v>0</v>
      </c>
      <c r="AP86" s="7"/>
    </row>
    <row r="87" spans="1:42" hidden="1" x14ac:dyDescent="0.2">
      <c r="A87" s="96">
        <f>IF(beosztás!A119=0,"",beosztás!A119)</f>
        <v>4</v>
      </c>
      <c r="B87" s="97" t="str">
        <f>IF(beosztás!B119=0,"",beosztás!B119)</f>
        <v/>
      </c>
      <c r="C87" s="129" t="str">
        <f>IF(beosztás!C87=0,"",beosztás!C87)</f>
        <v/>
      </c>
      <c r="D87" s="129" t="str">
        <f>IF(beosztás!D87=0,"",beosztás!D87)</f>
        <v/>
      </c>
      <c r="E87" s="993">
        <f>'havi összesítő'!R85</f>
        <v>0</v>
      </c>
      <c r="F87" s="987">
        <f>'havi összesítő'!AF85</f>
        <v>0</v>
      </c>
      <c r="G87" s="85">
        <f>'havi összesítő'!BH85</f>
        <v>0</v>
      </c>
      <c r="H87" s="85">
        <f>'havi összesítő'!BV85</f>
        <v>0</v>
      </c>
      <c r="I87" s="85">
        <f>'havi összesítő'!CX85</f>
        <v>0</v>
      </c>
      <c r="J87" s="85">
        <f>'havi összesítő'!DL85</f>
        <v>0</v>
      </c>
      <c r="K87" s="85">
        <f>'havi összesítő'!EN85</f>
        <v>0</v>
      </c>
      <c r="L87" s="85">
        <f>'havi összesítő'!FB85</f>
        <v>0</v>
      </c>
      <c r="M87" s="85">
        <f>'havi összesítő'!GD85</f>
        <v>0</v>
      </c>
      <c r="N87" s="85">
        <f>'havi összesítő'!GR85</f>
        <v>0</v>
      </c>
      <c r="O87" s="85">
        <f>'havi összesítő'!HT85</f>
        <v>0</v>
      </c>
      <c r="P87" s="85">
        <f>'havi összesítő'!IH85</f>
        <v>0</v>
      </c>
      <c r="Q87" s="748">
        <f>alapadatok!J69</f>
        <v>0</v>
      </c>
      <c r="R87" s="85">
        <f t="shared" si="12"/>
        <v>0</v>
      </c>
      <c r="S87" s="86">
        <f t="shared" si="14"/>
        <v>0</v>
      </c>
      <c r="T87" s="121"/>
      <c r="U87" s="84">
        <f>'havi összesítő'!N85/8</f>
        <v>0</v>
      </c>
      <c r="V87" s="85">
        <f>'havi összesítő'!AB85/8</f>
        <v>0</v>
      </c>
      <c r="W87" s="85">
        <f>'havi összesítő'!BD85/8</f>
        <v>0</v>
      </c>
      <c r="X87" s="265">
        <f>'havi összesítő'!BR85/8</f>
        <v>0</v>
      </c>
      <c r="Y87" s="85">
        <f>'havi összesítő'!CT85/8</f>
        <v>0</v>
      </c>
      <c r="Z87" s="85">
        <f>'havi összesítő'!DH85/8</f>
        <v>0</v>
      </c>
      <c r="AA87" s="85">
        <f>'havi összesítő'!EJ85/8</f>
        <v>0</v>
      </c>
      <c r="AB87" s="85">
        <f>'havi összesítő'!EX85/8</f>
        <v>0</v>
      </c>
      <c r="AC87" s="85">
        <f>'havi összesítő'!FZ85/8</f>
        <v>0</v>
      </c>
      <c r="AD87" s="85">
        <f>'havi összesítő'!GN85/8</f>
        <v>0</v>
      </c>
      <c r="AE87" s="85">
        <f>'havi összesítő'!HP85/8</f>
        <v>0</v>
      </c>
      <c r="AF87" s="85">
        <f>'havi összesítő'!ID85/8</f>
        <v>0</v>
      </c>
      <c r="AG87" s="86">
        <f t="shared" si="15"/>
        <v>0</v>
      </c>
      <c r="AH87" s="121"/>
      <c r="AI87" s="84">
        <f>IF('havi összesítő'!AS117&lt;0,0,'havi összesítő'!AS117)</f>
        <v>0</v>
      </c>
      <c r="AJ87" s="85">
        <f>IF('havi összesítő'!CI117&lt;0,0,'havi összesítő'!CI117)</f>
        <v>0</v>
      </c>
      <c r="AK87" s="85">
        <f>IF('havi összesítő'!DY117&lt;0,0,'havi összesítő'!DY117)</f>
        <v>0</v>
      </c>
      <c r="AL87" s="85">
        <f>IF('havi összesítő'!FO117&lt;0,0,'havi összesítő'!FO117)</f>
        <v>0</v>
      </c>
      <c r="AM87" s="85">
        <f>IF('havi összesítő'!HE117&lt;0,0,'havi összesítő'!HE117)</f>
        <v>0</v>
      </c>
      <c r="AN87" s="85">
        <f>IF('havi összesítő'!IU117&lt;0,0,'havi összesítő'!IU117)</f>
        <v>0</v>
      </c>
      <c r="AO87" s="260">
        <f t="shared" si="16"/>
        <v>0</v>
      </c>
      <c r="AP87" s="7"/>
    </row>
    <row r="88" spans="1:42" hidden="1" x14ac:dyDescent="0.2">
      <c r="A88" s="96">
        <f>IF(beosztás!A120=0,"",beosztás!A120)</f>
        <v>5</v>
      </c>
      <c r="B88" s="97" t="str">
        <f>IF(beosztás!B120=0,"",beosztás!B120)</f>
        <v/>
      </c>
      <c r="C88" s="129" t="str">
        <f>IF(beosztás!C88=0,"",beosztás!C88)</f>
        <v/>
      </c>
      <c r="D88" s="129" t="str">
        <f>IF(beosztás!D88=0,"",beosztás!D88)</f>
        <v/>
      </c>
      <c r="E88" s="993">
        <f>'havi összesítő'!R86</f>
        <v>0</v>
      </c>
      <c r="F88" s="987">
        <f>'havi összesítő'!AF86</f>
        <v>0</v>
      </c>
      <c r="G88" s="85">
        <f>'havi összesítő'!BH86</f>
        <v>0</v>
      </c>
      <c r="H88" s="85">
        <f>'havi összesítő'!BV86</f>
        <v>0</v>
      </c>
      <c r="I88" s="85">
        <f>'havi összesítő'!CX86</f>
        <v>0</v>
      </c>
      <c r="J88" s="85">
        <f>'havi összesítő'!DL86</f>
        <v>0</v>
      </c>
      <c r="K88" s="85">
        <f>'havi összesítő'!EN86</f>
        <v>0</v>
      </c>
      <c r="L88" s="85">
        <f>'havi összesítő'!FB86</f>
        <v>0</v>
      </c>
      <c r="M88" s="85">
        <f>'havi összesítő'!GD86</f>
        <v>0</v>
      </c>
      <c r="N88" s="85">
        <f>'havi összesítő'!GR86</f>
        <v>0</v>
      </c>
      <c r="O88" s="85">
        <f>'havi összesítő'!HT86</f>
        <v>0</v>
      </c>
      <c r="P88" s="85">
        <f>'havi összesítő'!IH86</f>
        <v>0</v>
      </c>
      <c r="Q88" s="748">
        <f>alapadatok!J70</f>
        <v>0</v>
      </c>
      <c r="R88" s="85">
        <f t="shared" si="12"/>
        <v>0</v>
      </c>
      <c r="S88" s="86">
        <f t="shared" si="14"/>
        <v>0</v>
      </c>
      <c r="T88" s="121"/>
      <c r="U88" s="84">
        <f>'havi összesítő'!N86/8</f>
        <v>0</v>
      </c>
      <c r="V88" s="85">
        <f>'havi összesítő'!AB86/8</f>
        <v>0</v>
      </c>
      <c r="W88" s="85">
        <f>'havi összesítő'!BD86/8</f>
        <v>0</v>
      </c>
      <c r="X88" s="265">
        <f>'havi összesítő'!BR86/8</f>
        <v>0</v>
      </c>
      <c r="Y88" s="85">
        <f>'havi összesítő'!CT86/8</f>
        <v>0</v>
      </c>
      <c r="Z88" s="85">
        <f>'havi összesítő'!DH86/8</f>
        <v>0</v>
      </c>
      <c r="AA88" s="85">
        <f>'havi összesítő'!EJ86/8</f>
        <v>0</v>
      </c>
      <c r="AB88" s="85">
        <f>'havi összesítő'!EX86/8</f>
        <v>0</v>
      </c>
      <c r="AC88" s="85">
        <f>'havi összesítő'!FZ86/8</f>
        <v>0</v>
      </c>
      <c r="AD88" s="85">
        <f>'havi összesítő'!GN86/8</f>
        <v>0</v>
      </c>
      <c r="AE88" s="85">
        <f>'havi összesítő'!HP86/8</f>
        <v>0</v>
      </c>
      <c r="AF88" s="85">
        <f>'havi összesítő'!ID86/8</f>
        <v>0</v>
      </c>
      <c r="AG88" s="86">
        <f t="shared" si="15"/>
        <v>0</v>
      </c>
      <c r="AH88" s="121"/>
      <c r="AI88" s="84">
        <f>IF('havi összesítő'!AS118&lt;0,0,'havi összesítő'!AS118)</f>
        <v>0</v>
      </c>
      <c r="AJ88" s="85">
        <f>IF('havi összesítő'!CI118&lt;0,0,'havi összesítő'!CI118)</f>
        <v>0</v>
      </c>
      <c r="AK88" s="85">
        <f>IF('havi összesítő'!DY118&lt;0,0,'havi összesítő'!DY118)</f>
        <v>0</v>
      </c>
      <c r="AL88" s="85">
        <f>IF('havi összesítő'!FO118&lt;0,0,'havi összesítő'!FO118)</f>
        <v>0</v>
      </c>
      <c r="AM88" s="85">
        <f>IF('havi összesítő'!HE118&lt;0,0,'havi összesítő'!HE118)</f>
        <v>0</v>
      </c>
      <c r="AN88" s="85">
        <f>IF('havi összesítő'!IU118&lt;0,0,'havi összesítő'!IU118)</f>
        <v>0</v>
      </c>
      <c r="AO88" s="260">
        <f t="shared" si="16"/>
        <v>0</v>
      </c>
      <c r="AP88" s="7"/>
    </row>
    <row r="89" spans="1:42" hidden="1" x14ac:dyDescent="0.2">
      <c r="A89" s="96">
        <f>IF(beosztás!A121=0,"",beosztás!A121)</f>
        <v>6</v>
      </c>
      <c r="B89" s="97" t="str">
        <f>IF(beosztás!B121=0,"",beosztás!B121)</f>
        <v/>
      </c>
      <c r="C89" s="129" t="str">
        <f>IF(beosztás!C89=0,"",beosztás!C89)</f>
        <v/>
      </c>
      <c r="D89" s="129" t="str">
        <f>IF(beosztás!D89=0,"",beosztás!D89)</f>
        <v/>
      </c>
      <c r="E89" s="993">
        <f>'havi összesítő'!R87</f>
        <v>0</v>
      </c>
      <c r="F89" s="987">
        <f>'havi összesítő'!AF87</f>
        <v>0</v>
      </c>
      <c r="G89" s="85">
        <f>'havi összesítő'!BH87</f>
        <v>0</v>
      </c>
      <c r="H89" s="85">
        <f>'havi összesítő'!BV87</f>
        <v>0</v>
      </c>
      <c r="I89" s="85">
        <f>'havi összesítő'!CX87</f>
        <v>0</v>
      </c>
      <c r="J89" s="85">
        <f>'havi összesítő'!DL87</f>
        <v>0</v>
      </c>
      <c r="K89" s="85">
        <f>'havi összesítő'!EN87</f>
        <v>0</v>
      </c>
      <c r="L89" s="85">
        <f>'havi összesítő'!FB87</f>
        <v>0</v>
      </c>
      <c r="M89" s="85">
        <f>'havi összesítő'!GD87</f>
        <v>0</v>
      </c>
      <c r="N89" s="85">
        <f>'havi összesítő'!GR87</f>
        <v>0</v>
      </c>
      <c r="O89" s="85">
        <f>'havi összesítő'!HT87</f>
        <v>0</v>
      </c>
      <c r="P89" s="85">
        <f>'havi összesítő'!IH87</f>
        <v>0</v>
      </c>
      <c r="Q89" s="748">
        <f>alapadatok!J71</f>
        <v>0</v>
      </c>
      <c r="R89" s="85">
        <f t="shared" si="12"/>
        <v>0</v>
      </c>
      <c r="S89" s="86">
        <f t="shared" si="14"/>
        <v>0</v>
      </c>
      <c r="T89" s="121"/>
      <c r="U89" s="84">
        <f>'havi összesítő'!N87/8</f>
        <v>0</v>
      </c>
      <c r="V89" s="85">
        <f>'havi összesítő'!AB87/8</f>
        <v>0</v>
      </c>
      <c r="W89" s="85">
        <f>'havi összesítő'!BD87/8</f>
        <v>0</v>
      </c>
      <c r="X89" s="265">
        <f>'havi összesítő'!BR87/8</f>
        <v>0</v>
      </c>
      <c r="Y89" s="85">
        <f>'havi összesítő'!CT87/8</f>
        <v>0</v>
      </c>
      <c r="Z89" s="85">
        <f>'havi összesítő'!DH87/8</f>
        <v>0</v>
      </c>
      <c r="AA89" s="85">
        <f>'havi összesítő'!EJ87/8</f>
        <v>0</v>
      </c>
      <c r="AB89" s="85">
        <f>'havi összesítő'!EX87/8</f>
        <v>0</v>
      </c>
      <c r="AC89" s="85">
        <f>'havi összesítő'!FZ87/8</f>
        <v>0</v>
      </c>
      <c r="AD89" s="85">
        <f>'havi összesítő'!GN87/8</f>
        <v>0</v>
      </c>
      <c r="AE89" s="85">
        <f>'havi összesítő'!HP87/8</f>
        <v>0</v>
      </c>
      <c r="AF89" s="85">
        <f>'havi összesítő'!ID87/8</f>
        <v>0</v>
      </c>
      <c r="AG89" s="86">
        <f t="shared" si="15"/>
        <v>0</v>
      </c>
      <c r="AH89" s="121"/>
      <c r="AI89" s="84">
        <f>IF('havi összesítő'!AS119&lt;0,0,'havi összesítő'!AS119)</f>
        <v>0</v>
      </c>
      <c r="AJ89" s="85">
        <f>IF('havi összesítő'!CI119&lt;0,0,'havi összesítő'!CI119)</f>
        <v>0</v>
      </c>
      <c r="AK89" s="85">
        <f>IF('havi összesítő'!DY119&lt;0,0,'havi összesítő'!DY119)</f>
        <v>0</v>
      </c>
      <c r="AL89" s="85">
        <f>IF('havi összesítő'!FO119&lt;0,0,'havi összesítő'!FO119)</f>
        <v>0</v>
      </c>
      <c r="AM89" s="85">
        <f>IF('havi összesítő'!HE119&lt;0,0,'havi összesítő'!HE119)</f>
        <v>0</v>
      </c>
      <c r="AN89" s="85">
        <f>IF('havi összesítő'!IU119&lt;0,0,'havi összesítő'!IU119)</f>
        <v>0</v>
      </c>
      <c r="AO89" s="260">
        <f t="shared" si="16"/>
        <v>0</v>
      </c>
      <c r="AP89" s="7"/>
    </row>
    <row r="90" spans="1:42" hidden="1" x14ac:dyDescent="0.2">
      <c r="A90" s="96">
        <f>IF(beosztás!A122=0,"",beosztás!A122)</f>
        <v>7</v>
      </c>
      <c r="B90" s="97" t="str">
        <f>IF(beosztás!B122=0,"",beosztás!B122)</f>
        <v/>
      </c>
      <c r="C90" s="129" t="str">
        <f>IF(beosztás!C90=0,"",beosztás!C90)</f>
        <v/>
      </c>
      <c r="D90" s="129" t="str">
        <f>IF(beosztás!D90=0,"",beosztás!D90)</f>
        <v/>
      </c>
      <c r="E90" s="993">
        <f>'havi összesítő'!R88</f>
        <v>0</v>
      </c>
      <c r="F90" s="987">
        <f>'havi összesítő'!AF88</f>
        <v>0</v>
      </c>
      <c r="G90" s="85">
        <f>'havi összesítő'!BH88</f>
        <v>0</v>
      </c>
      <c r="H90" s="85">
        <f>'havi összesítő'!BV88</f>
        <v>0</v>
      </c>
      <c r="I90" s="85">
        <f>'havi összesítő'!CX88</f>
        <v>0</v>
      </c>
      <c r="J90" s="85">
        <f>'havi összesítő'!DL88</f>
        <v>0</v>
      </c>
      <c r="K90" s="85">
        <f>'havi összesítő'!EN88</f>
        <v>0</v>
      </c>
      <c r="L90" s="85">
        <f>'havi összesítő'!FB88</f>
        <v>0</v>
      </c>
      <c r="M90" s="85">
        <f>'havi összesítő'!GD88</f>
        <v>0</v>
      </c>
      <c r="N90" s="85">
        <f>'havi összesítő'!GR88</f>
        <v>0</v>
      </c>
      <c r="O90" s="85">
        <f>'havi összesítő'!HT88</f>
        <v>0</v>
      </c>
      <c r="P90" s="85">
        <f>'havi összesítő'!IH88</f>
        <v>0</v>
      </c>
      <c r="Q90" s="748">
        <f>alapadatok!J72</f>
        <v>0</v>
      </c>
      <c r="R90" s="85">
        <f t="shared" si="12"/>
        <v>0</v>
      </c>
      <c r="S90" s="86">
        <f t="shared" si="14"/>
        <v>0</v>
      </c>
      <c r="T90" s="121"/>
      <c r="U90" s="84">
        <f>'havi összesítő'!N88/8</f>
        <v>0</v>
      </c>
      <c r="V90" s="85">
        <f>'havi összesítő'!AB88/8</f>
        <v>0</v>
      </c>
      <c r="W90" s="85">
        <f>'havi összesítő'!BD88/8</f>
        <v>0</v>
      </c>
      <c r="X90" s="85">
        <f>'havi összesítő'!BR88/8</f>
        <v>0</v>
      </c>
      <c r="Y90" s="85">
        <f>'havi összesítő'!CT88/8</f>
        <v>0</v>
      </c>
      <c r="Z90" s="85">
        <f>'havi összesítő'!DH88/8</f>
        <v>0</v>
      </c>
      <c r="AA90" s="85">
        <f>'havi összesítő'!EJ88/8</f>
        <v>0</v>
      </c>
      <c r="AB90" s="85">
        <f>'havi összesítő'!EX88/8</f>
        <v>0</v>
      </c>
      <c r="AC90" s="85">
        <f>'havi összesítő'!FZ88/8</f>
        <v>0</v>
      </c>
      <c r="AD90" s="85">
        <f>'havi összesítő'!GN88/8</f>
        <v>0</v>
      </c>
      <c r="AE90" s="85">
        <f>'havi összesítő'!HP88/8</f>
        <v>0</v>
      </c>
      <c r="AF90" s="85">
        <f>'havi összesítő'!ID88/8</f>
        <v>0</v>
      </c>
      <c r="AG90" s="86">
        <f t="shared" si="15"/>
        <v>0</v>
      </c>
      <c r="AH90" s="121"/>
      <c r="AI90" s="84">
        <f>IF('havi összesítő'!AS120&lt;0,0,'havi összesítő'!AS120)</f>
        <v>0</v>
      </c>
      <c r="AJ90" s="85">
        <f>IF('havi összesítő'!CI120&lt;0,0,'havi összesítő'!CI120)</f>
        <v>0</v>
      </c>
      <c r="AK90" s="85">
        <f>IF('havi összesítő'!DY120&lt;0,0,'havi összesítő'!DY120)</f>
        <v>0</v>
      </c>
      <c r="AL90" s="85">
        <f>IF('havi összesítő'!FO120&lt;0,0,'havi összesítő'!FO120)</f>
        <v>0</v>
      </c>
      <c r="AM90" s="85">
        <f>IF('havi összesítő'!HE120&lt;0,0,'havi összesítő'!HE120)</f>
        <v>0</v>
      </c>
      <c r="AN90" s="85">
        <f>IF('havi összesítő'!IU120&lt;0,0,'havi összesítő'!IU120)</f>
        <v>0</v>
      </c>
      <c r="AO90" s="260">
        <f t="shared" si="16"/>
        <v>0</v>
      </c>
      <c r="AP90" s="7"/>
    </row>
    <row r="91" spans="1:42" hidden="1" x14ac:dyDescent="0.2">
      <c r="A91" s="96">
        <f>IF(beosztás!A123=0,"",beosztás!A123)</f>
        <v>8</v>
      </c>
      <c r="B91" s="97" t="str">
        <f>IF(beosztás!B123=0,"",beosztás!B123)</f>
        <v/>
      </c>
      <c r="C91" s="129" t="str">
        <f>IF(beosztás!C91=0,"",beosztás!C91)</f>
        <v/>
      </c>
      <c r="D91" s="129" t="str">
        <f>IF(beosztás!D91=0,"",beosztás!D91)</f>
        <v/>
      </c>
      <c r="E91" s="993">
        <f>'havi összesítő'!R89</f>
        <v>0</v>
      </c>
      <c r="F91" s="987">
        <f>'havi összesítő'!AF89</f>
        <v>0</v>
      </c>
      <c r="G91" s="85">
        <f>'havi összesítő'!BH89</f>
        <v>0</v>
      </c>
      <c r="H91" s="85">
        <f>'havi összesítő'!BV89</f>
        <v>0</v>
      </c>
      <c r="I91" s="85">
        <f>'havi összesítő'!CX89</f>
        <v>0</v>
      </c>
      <c r="J91" s="85">
        <f>'havi összesítő'!DL89</f>
        <v>0</v>
      </c>
      <c r="K91" s="85">
        <f>'havi összesítő'!EN89</f>
        <v>0</v>
      </c>
      <c r="L91" s="85">
        <f>'havi összesítő'!FB89</f>
        <v>0</v>
      </c>
      <c r="M91" s="85">
        <f>'havi összesítő'!GD89</f>
        <v>0</v>
      </c>
      <c r="N91" s="85">
        <f>'havi összesítő'!GR89</f>
        <v>0</v>
      </c>
      <c r="O91" s="85">
        <f>'havi összesítő'!HT89</f>
        <v>0</v>
      </c>
      <c r="P91" s="85">
        <f>'havi összesítő'!IH89</f>
        <v>0</v>
      </c>
      <c r="Q91" s="748">
        <f>alapadatok!J73</f>
        <v>0</v>
      </c>
      <c r="R91" s="85">
        <f t="shared" si="12"/>
        <v>0</v>
      </c>
      <c r="S91" s="86">
        <f t="shared" si="14"/>
        <v>0</v>
      </c>
      <c r="T91" s="121"/>
      <c r="U91" s="84">
        <f>'havi összesítő'!N89/8</f>
        <v>0</v>
      </c>
      <c r="V91" s="85">
        <f>'havi összesítő'!AB89/8</f>
        <v>0</v>
      </c>
      <c r="W91" s="85">
        <f>'havi összesítő'!BD89/8</f>
        <v>0</v>
      </c>
      <c r="X91" s="85">
        <f>'havi összesítő'!BR89/8</f>
        <v>0</v>
      </c>
      <c r="Y91" s="85">
        <f>'havi összesítő'!CT89/8</f>
        <v>0</v>
      </c>
      <c r="Z91" s="85">
        <f>'havi összesítő'!DH89/8</f>
        <v>0</v>
      </c>
      <c r="AA91" s="85">
        <f>'havi összesítő'!EJ89/8</f>
        <v>0</v>
      </c>
      <c r="AB91" s="85">
        <f>'havi összesítő'!EX89/8</f>
        <v>0</v>
      </c>
      <c r="AC91" s="85">
        <f>'havi összesítő'!FZ89/8</f>
        <v>0</v>
      </c>
      <c r="AD91" s="85">
        <f>'havi összesítő'!GN89/8</f>
        <v>0</v>
      </c>
      <c r="AE91" s="85">
        <f>'havi összesítő'!HP89/8</f>
        <v>0</v>
      </c>
      <c r="AF91" s="85">
        <f>'havi összesítő'!ID89/8</f>
        <v>0</v>
      </c>
      <c r="AG91" s="86">
        <f t="shared" si="15"/>
        <v>0</v>
      </c>
      <c r="AH91" s="121"/>
      <c r="AI91" s="84">
        <f>IF('havi összesítő'!AS121&lt;0,0,'havi összesítő'!AS121)</f>
        <v>0</v>
      </c>
      <c r="AJ91" s="85">
        <f>IF('havi összesítő'!CI121&lt;0,0,'havi összesítő'!CI121)</f>
        <v>0</v>
      </c>
      <c r="AK91" s="85">
        <f>IF('havi összesítő'!DY121&lt;0,0,'havi összesítő'!DY121)</f>
        <v>0</v>
      </c>
      <c r="AL91" s="85">
        <f>IF('havi összesítő'!FO121&lt;0,0,'havi összesítő'!FO121)</f>
        <v>0</v>
      </c>
      <c r="AM91" s="85">
        <f>IF('havi összesítő'!HE121&lt;0,0,'havi összesítő'!HE121)</f>
        <v>0</v>
      </c>
      <c r="AN91" s="85">
        <f>IF('havi összesítő'!IU121&lt;0,0,'havi összesítő'!IU121)</f>
        <v>0</v>
      </c>
      <c r="AO91" s="260">
        <f t="shared" si="16"/>
        <v>0</v>
      </c>
      <c r="AP91" s="7"/>
    </row>
    <row r="92" spans="1:42" hidden="1" x14ac:dyDescent="0.2">
      <c r="A92" s="96">
        <f>IF(beosztás!A124=0,"",beosztás!A124)</f>
        <v>9</v>
      </c>
      <c r="B92" s="97" t="str">
        <f>IF(beosztás!B124=0,"",beosztás!B124)</f>
        <v/>
      </c>
      <c r="C92" s="129" t="str">
        <f>IF(beosztás!C92=0,"",beosztás!C92)</f>
        <v/>
      </c>
      <c r="D92" s="129" t="str">
        <f>IF(beosztás!D92=0,"",beosztás!D92)</f>
        <v/>
      </c>
      <c r="E92" s="993">
        <f>'havi összesítő'!R90</f>
        <v>0</v>
      </c>
      <c r="F92" s="987">
        <f>'havi összesítő'!AF90</f>
        <v>0</v>
      </c>
      <c r="G92" s="85">
        <f>'havi összesítő'!BH90</f>
        <v>0</v>
      </c>
      <c r="H92" s="85">
        <f>'havi összesítő'!BV90</f>
        <v>0</v>
      </c>
      <c r="I92" s="85">
        <f>'havi összesítő'!CX90</f>
        <v>0</v>
      </c>
      <c r="J92" s="85">
        <f>'havi összesítő'!DL90</f>
        <v>0</v>
      </c>
      <c r="K92" s="85">
        <f>'havi összesítő'!EN90</f>
        <v>0</v>
      </c>
      <c r="L92" s="85">
        <f>'havi összesítő'!FB90</f>
        <v>0</v>
      </c>
      <c r="M92" s="85">
        <f>'havi összesítő'!GD90</f>
        <v>0</v>
      </c>
      <c r="N92" s="85">
        <f>'havi összesítő'!GR90</f>
        <v>0</v>
      </c>
      <c r="O92" s="85">
        <f>'havi összesítő'!HT90</f>
        <v>0</v>
      </c>
      <c r="P92" s="85">
        <f>'havi összesítő'!IH90</f>
        <v>0</v>
      </c>
      <c r="Q92" s="748">
        <f>alapadatok!J74</f>
        <v>0</v>
      </c>
      <c r="R92" s="85">
        <f t="shared" si="12"/>
        <v>0</v>
      </c>
      <c r="S92" s="86">
        <f t="shared" si="14"/>
        <v>0</v>
      </c>
      <c r="T92" s="121"/>
      <c r="U92" s="84">
        <f>'havi összesítő'!N90/8</f>
        <v>0</v>
      </c>
      <c r="V92" s="85">
        <f>'havi összesítő'!AB90/8</f>
        <v>0</v>
      </c>
      <c r="W92" s="85">
        <f>'havi összesítő'!BD90/8</f>
        <v>0</v>
      </c>
      <c r="X92" s="85">
        <f>'havi összesítő'!BR90/8</f>
        <v>0</v>
      </c>
      <c r="Y92" s="85">
        <f>'havi összesítő'!CT90/8</f>
        <v>0</v>
      </c>
      <c r="Z92" s="85">
        <f>'havi összesítő'!DH90/8</f>
        <v>0</v>
      </c>
      <c r="AA92" s="85">
        <f>'havi összesítő'!EJ90/8</f>
        <v>0</v>
      </c>
      <c r="AB92" s="85">
        <f>'havi összesítő'!EX90/8</f>
        <v>0</v>
      </c>
      <c r="AC92" s="85">
        <f>'havi összesítő'!FZ90/8</f>
        <v>0</v>
      </c>
      <c r="AD92" s="85">
        <f>'havi összesítő'!GN90/8</f>
        <v>0</v>
      </c>
      <c r="AE92" s="85">
        <f>'havi összesítő'!HP90/8</f>
        <v>0</v>
      </c>
      <c r="AF92" s="85">
        <f>'havi összesítő'!ID90/8</f>
        <v>0</v>
      </c>
      <c r="AG92" s="86">
        <f t="shared" si="15"/>
        <v>0</v>
      </c>
      <c r="AH92" s="121"/>
      <c r="AI92" s="84">
        <f>IF('havi összesítő'!AS122&lt;0,0,'havi összesítő'!AS122)</f>
        <v>0</v>
      </c>
      <c r="AJ92" s="85">
        <f>IF('havi összesítő'!CI122&lt;0,0,'havi összesítő'!CI122)</f>
        <v>0</v>
      </c>
      <c r="AK92" s="85">
        <f>IF('havi összesítő'!DY122&lt;0,0,'havi összesítő'!DY122)</f>
        <v>0</v>
      </c>
      <c r="AL92" s="85">
        <f>IF('havi összesítő'!FO122&lt;0,0,'havi összesítő'!FO122)</f>
        <v>0</v>
      </c>
      <c r="AM92" s="85">
        <f>IF('havi összesítő'!HE122&lt;0,0,'havi összesítő'!HE122)</f>
        <v>0</v>
      </c>
      <c r="AN92" s="85">
        <f>IF('havi összesítő'!IU122&lt;0,0,'havi összesítő'!IU122)</f>
        <v>0</v>
      </c>
      <c r="AO92" s="260">
        <f t="shared" si="16"/>
        <v>0</v>
      </c>
      <c r="AP92" s="7"/>
    </row>
    <row r="93" spans="1:42" hidden="1" x14ac:dyDescent="0.2">
      <c r="A93" s="96">
        <f>IF(beosztás!A125=0,"",beosztás!A125)</f>
        <v>10</v>
      </c>
      <c r="B93" s="97" t="str">
        <f>IF(beosztás!B125=0,"",beosztás!B125)</f>
        <v/>
      </c>
      <c r="C93" s="129" t="str">
        <f>IF(beosztás!C93=0,"",beosztás!C93)</f>
        <v/>
      </c>
      <c r="D93" s="129" t="str">
        <f>IF(beosztás!D93=0,"",beosztás!D93)</f>
        <v/>
      </c>
      <c r="E93" s="993">
        <f>'havi összesítő'!R91</f>
        <v>0</v>
      </c>
      <c r="F93" s="987">
        <f>'havi összesítő'!AF91</f>
        <v>0</v>
      </c>
      <c r="G93" s="85">
        <f>'havi összesítő'!BH91</f>
        <v>0</v>
      </c>
      <c r="H93" s="85">
        <f>'havi összesítő'!BV91</f>
        <v>0</v>
      </c>
      <c r="I93" s="85">
        <f>'havi összesítő'!CX91</f>
        <v>0</v>
      </c>
      <c r="J93" s="85">
        <f>'havi összesítő'!DL91</f>
        <v>0</v>
      </c>
      <c r="K93" s="85">
        <f>'havi összesítő'!EN91</f>
        <v>0</v>
      </c>
      <c r="L93" s="85">
        <f>'havi összesítő'!FB91</f>
        <v>0</v>
      </c>
      <c r="M93" s="85">
        <f>'havi összesítő'!GD91</f>
        <v>0</v>
      </c>
      <c r="N93" s="85">
        <f>'havi összesítő'!GR91</f>
        <v>0</v>
      </c>
      <c r="O93" s="85">
        <f>'havi összesítő'!HT91</f>
        <v>0</v>
      </c>
      <c r="P93" s="85">
        <f>'havi összesítő'!IH91</f>
        <v>0</v>
      </c>
      <c r="Q93" s="748">
        <f>alapadatok!J75</f>
        <v>0</v>
      </c>
      <c r="R93" s="85">
        <f t="shared" si="12"/>
        <v>0</v>
      </c>
      <c r="S93" s="86">
        <f t="shared" si="14"/>
        <v>0</v>
      </c>
      <c r="T93" s="121"/>
      <c r="U93" s="84">
        <f>'havi összesítő'!N91/8</f>
        <v>0</v>
      </c>
      <c r="V93" s="85">
        <f>'havi összesítő'!AB91/8</f>
        <v>0</v>
      </c>
      <c r="W93" s="85">
        <f>'havi összesítő'!BD91/8</f>
        <v>0</v>
      </c>
      <c r="X93" s="85">
        <f>'havi összesítő'!BR91/8</f>
        <v>0</v>
      </c>
      <c r="Y93" s="85">
        <f>'havi összesítő'!CT91/8</f>
        <v>0</v>
      </c>
      <c r="Z93" s="85">
        <f>'havi összesítő'!DH91/8</f>
        <v>0</v>
      </c>
      <c r="AA93" s="85">
        <f>'havi összesítő'!EJ91/8</f>
        <v>0</v>
      </c>
      <c r="AB93" s="85">
        <f>'havi összesítő'!EX91/8</f>
        <v>0</v>
      </c>
      <c r="AC93" s="85">
        <f>'havi összesítő'!FZ91/8</f>
        <v>0</v>
      </c>
      <c r="AD93" s="85">
        <f>'havi összesítő'!GN91/8</f>
        <v>0</v>
      </c>
      <c r="AE93" s="85">
        <f>'havi összesítő'!HP91/8</f>
        <v>0</v>
      </c>
      <c r="AF93" s="85">
        <f>'havi összesítő'!ID91/8</f>
        <v>0</v>
      </c>
      <c r="AG93" s="86">
        <f t="shared" si="15"/>
        <v>0</v>
      </c>
      <c r="AH93" s="121"/>
      <c r="AI93" s="84">
        <f>IF('havi összesítő'!AS123&lt;0,0,'havi összesítő'!AS123)</f>
        <v>0</v>
      </c>
      <c r="AJ93" s="85">
        <f>IF('havi összesítő'!CI123&lt;0,0,'havi összesítő'!CI123)</f>
        <v>0</v>
      </c>
      <c r="AK93" s="85">
        <f>IF('havi összesítő'!DY123&lt;0,0,'havi összesítő'!DY123)</f>
        <v>0</v>
      </c>
      <c r="AL93" s="85">
        <f>IF('havi összesítő'!FO123&lt;0,0,'havi összesítő'!FO123)</f>
        <v>0</v>
      </c>
      <c r="AM93" s="85">
        <f>IF('havi összesítő'!HE123&lt;0,0,'havi összesítő'!HE123)</f>
        <v>0</v>
      </c>
      <c r="AN93" s="85">
        <f>IF('havi összesítő'!IU123&lt;0,0,'havi összesítő'!IU123)</f>
        <v>0</v>
      </c>
      <c r="AO93" s="260">
        <f t="shared" si="16"/>
        <v>0</v>
      </c>
      <c r="AP93" s="7"/>
    </row>
    <row r="94" spans="1:42" hidden="1" x14ac:dyDescent="0.2">
      <c r="A94" s="96">
        <f>IF(beosztás!A126=0,"",beosztás!A126)</f>
        <v>11</v>
      </c>
      <c r="B94" s="97" t="str">
        <f>IF(beosztás!B126=0,"",beosztás!B126)</f>
        <v/>
      </c>
      <c r="C94" s="129" t="str">
        <f>IF(beosztás!C94=0,"",beosztás!C94)</f>
        <v/>
      </c>
      <c r="D94" s="129" t="str">
        <f>IF(beosztás!D94=0,"",beosztás!D94)</f>
        <v/>
      </c>
      <c r="E94" s="993">
        <f>'havi összesítő'!R92</f>
        <v>0</v>
      </c>
      <c r="F94" s="987">
        <f>'havi összesítő'!AF92</f>
        <v>0</v>
      </c>
      <c r="G94" s="85">
        <f>'havi összesítő'!BH92</f>
        <v>0</v>
      </c>
      <c r="H94" s="85">
        <f>'havi összesítő'!BV92</f>
        <v>0</v>
      </c>
      <c r="I94" s="85">
        <f>'havi összesítő'!CX92</f>
        <v>0</v>
      </c>
      <c r="J94" s="85">
        <f>'havi összesítő'!DL92</f>
        <v>0</v>
      </c>
      <c r="K94" s="85">
        <f>'havi összesítő'!EN92</f>
        <v>0</v>
      </c>
      <c r="L94" s="85">
        <f>'havi összesítő'!FB92</f>
        <v>0</v>
      </c>
      <c r="M94" s="85">
        <f>'havi összesítő'!GD92</f>
        <v>0</v>
      </c>
      <c r="N94" s="85">
        <f>'havi összesítő'!GR92</f>
        <v>0</v>
      </c>
      <c r="O94" s="85">
        <f>'havi összesítő'!HT92</f>
        <v>0</v>
      </c>
      <c r="P94" s="85">
        <f>'havi összesítő'!IH92</f>
        <v>0</v>
      </c>
      <c r="Q94" s="748">
        <f>alapadatok!J76</f>
        <v>0</v>
      </c>
      <c r="R94" s="85">
        <f t="shared" si="12"/>
        <v>0</v>
      </c>
      <c r="S94" s="86">
        <f t="shared" si="14"/>
        <v>0</v>
      </c>
      <c r="T94" s="121"/>
      <c r="U94" s="84">
        <f>'havi összesítő'!N92/8</f>
        <v>0</v>
      </c>
      <c r="V94" s="85">
        <f>'havi összesítő'!AB92/8</f>
        <v>0</v>
      </c>
      <c r="W94" s="85">
        <f>'havi összesítő'!BD92/8</f>
        <v>0</v>
      </c>
      <c r="X94" s="85">
        <f>'havi összesítő'!BR92/8</f>
        <v>0</v>
      </c>
      <c r="Y94" s="85">
        <f>'havi összesítő'!CT92/8</f>
        <v>0</v>
      </c>
      <c r="Z94" s="85">
        <f>'havi összesítő'!DH92/8</f>
        <v>0</v>
      </c>
      <c r="AA94" s="85">
        <f>'havi összesítő'!EJ92/8</f>
        <v>0</v>
      </c>
      <c r="AB94" s="85">
        <f>'havi összesítő'!EX92/8</f>
        <v>0</v>
      </c>
      <c r="AC94" s="85">
        <f>'havi összesítő'!FZ92/8</f>
        <v>0</v>
      </c>
      <c r="AD94" s="85">
        <f>'havi összesítő'!GN92/8</f>
        <v>0</v>
      </c>
      <c r="AE94" s="85">
        <f>'havi összesítő'!HP92/8</f>
        <v>0</v>
      </c>
      <c r="AF94" s="85">
        <f>'havi összesítő'!ID92/8</f>
        <v>0</v>
      </c>
      <c r="AG94" s="86">
        <f t="shared" si="15"/>
        <v>0</v>
      </c>
      <c r="AH94" s="121"/>
      <c r="AI94" s="84">
        <f>IF('havi összesítő'!AS124&lt;0,0,'havi összesítő'!AS124)</f>
        <v>0</v>
      </c>
      <c r="AJ94" s="85">
        <f>IF('havi összesítő'!CI124&lt;0,0,'havi összesítő'!CI124)</f>
        <v>0</v>
      </c>
      <c r="AK94" s="85">
        <f>IF('havi összesítő'!DY124&lt;0,0,'havi összesítő'!DY124)</f>
        <v>0</v>
      </c>
      <c r="AL94" s="85">
        <f>IF('havi összesítő'!FO124&lt;0,0,'havi összesítő'!FO124)</f>
        <v>0</v>
      </c>
      <c r="AM94" s="85">
        <f>IF('havi összesítő'!HE124&lt;0,0,'havi összesítő'!HE124)</f>
        <v>0</v>
      </c>
      <c r="AN94" s="85">
        <f>IF('havi összesítő'!IU124&lt;0,0,'havi összesítő'!IU124)</f>
        <v>0</v>
      </c>
      <c r="AO94" s="260">
        <f t="shared" si="16"/>
        <v>0</v>
      </c>
      <c r="AP94" s="7"/>
    </row>
    <row r="95" spans="1:42" hidden="1" x14ac:dyDescent="0.2">
      <c r="A95" s="96">
        <f>IF(beosztás!A127=0,"",beosztás!A127)</f>
        <v>12</v>
      </c>
      <c r="B95" s="97" t="str">
        <f>IF(beosztás!B127=0,"",beosztás!B127)</f>
        <v/>
      </c>
      <c r="C95" s="129" t="str">
        <f>IF(beosztás!C95=0,"",beosztás!C95)</f>
        <v/>
      </c>
      <c r="D95" s="129" t="str">
        <f>IF(beosztás!D95=0,"",beosztás!D95)</f>
        <v/>
      </c>
      <c r="E95" s="993">
        <f>'havi összesítő'!R93</f>
        <v>0</v>
      </c>
      <c r="F95" s="987">
        <f>'havi összesítő'!AF93</f>
        <v>0</v>
      </c>
      <c r="G95" s="85">
        <f>'havi összesítő'!BH93</f>
        <v>0</v>
      </c>
      <c r="H95" s="85">
        <f>'havi összesítő'!BV93</f>
        <v>0</v>
      </c>
      <c r="I95" s="85">
        <f>'havi összesítő'!CX93</f>
        <v>0</v>
      </c>
      <c r="J95" s="85">
        <f>'havi összesítő'!DL93</f>
        <v>0</v>
      </c>
      <c r="K95" s="85">
        <f>'havi összesítő'!EN93</f>
        <v>0</v>
      </c>
      <c r="L95" s="85">
        <f>'havi összesítő'!FB93</f>
        <v>0</v>
      </c>
      <c r="M95" s="85">
        <f>'havi összesítő'!GD93</f>
        <v>0</v>
      </c>
      <c r="N95" s="85">
        <f>'havi összesítő'!GR93</f>
        <v>0</v>
      </c>
      <c r="O95" s="85">
        <f>'havi összesítő'!HT93</f>
        <v>0</v>
      </c>
      <c r="P95" s="85">
        <f>'havi összesítő'!IH93</f>
        <v>0</v>
      </c>
      <c r="Q95" s="748">
        <f>alapadatok!J77</f>
        <v>0</v>
      </c>
      <c r="R95" s="85">
        <f t="shared" si="12"/>
        <v>0</v>
      </c>
      <c r="S95" s="86">
        <f t="shared" si="14"/>
        <v>0</v>
      </c>
      <c r="T95" s="121"/>
      <c r="U95" s="84">
        <f>'havi összesítő'!N93/8</f>
        <v>0</v>
      </c>
      <c r="V95" s="85">
        <f>'havi összesítő'!AB93/8</f>
        <v>0</v>
      </c>
      <c r="W95" s="85">
        <f>'havi összesítő'!BD93/8</f>
        <v>0</v>
      </c>
      <c r="X95" s="85">
        <f>'havi összesítő'!BR93/8</f>
        <v>0</v>
      </c>
      <c r="Y95" s="85">
        <f>'havi összesítő'!CT93/8</f>
        <v>0</v>
      </c>
      <c r="Z95" s="85">
        <f>'havi összesítő'!DH93/8</f>
        <v>0</v>
      </c>
      <c r="AA95" s="85">
        <f>'havi összesítő'!EJ93/8</f>
        <v>0</v>
      </c>
      <c r="AB95" s="85">
        <f>'havi összesítő'!EX93/8</f>
        <v>0</v>
      </c>
      <c r="AC95" s="85">
        <f>'havi összesítő'!FZ93/8</f>
        <v>0</v>
      </c>
      <c r="AD95" s="85">
        <f>'havi összesítő'!GN93/8</f>
        <v>0</v>
      </c>
      <c r="AE95" s="85">
        <f>'havi összesítő'!HP93/8</f>
        <v>0</v>
      </c>
      <c r="AF95" s="85">
        <f>'havi összesítő'!ID93/8</f>
        <v>0</v>
      </c>
      <c r="AG95" s="86">
        <f t="shared" si="15"/>
        <v>0</v>
      </c>
      <c r="AH95" s="121"/>
      <c r="AI95" s="84">
        <f>IF('havi összesítő'!AS125&lt;0,0,'havi összesítő'!AS125)</f>
        <v>0</v>
      </c>
      <c r="AJ95" s="85">
        <f>IF('havi összesítő'!CI125&lt;0,0,'havi összesítő'!CI125)</f>
        <v>0</v>
      </c>
      <c r="AK95" s="85">
        <f>IF('havi összesítő'!DY125&lt;0,0,'havi összesítő'!DY125)</f>
        <v>0</v>
      </c>
      <c r="AL95" s="85">
        <f>IF('havi összesítő'!FO125&lt;0,0,'havi összesítő'!FO125)</f>
        <v>0</v>
      </c>
      <c r="AM95" s="85">
        <f>IF('havi összesítő'!HE125&lt;0,0,'havi összesítő'!HE125)</f>
        <v>0</v>
      </c>
      <c r="AN95" s="85">
        <f>IF('havi összesítő'!IU125&lt;0,0,'havi összesítő'!IU125)</f>
        <v>0</v>
      </c>
      <c r="AO95" s="260">
        <f t="shared" si="16"/>
        <v>0</v>
      </c>
      <c r="AP95" s="7"/>
    </row>
    <row r="96" spans="1:42" hidden="1" x14ac:dyDescent="0.2">
      <c r="A96" s="96">
        <f>IF(beosztás!A128=0,"",beosztás!A128)</f>
        <v>13</v>
      </c>
      <c r="B96" s="97" t="str">
        <f>IF(beosztás!B128=0,"",beosztás!B128)</f>
        <v/>
      </c>
      <c r="C96" s="129" t="str">
        <f>IF(beosztás!C96=0,"",beosztás!C96)</f>
        <v/>
      </c>
      <c r="D96" s="129" t="str">
        <f>IF(beosztás!D96=0,"",beosztás!D96)</f>
        <v/>
      </c>
      <c r="E96" s="993">
        <f>'havi összesítő'!R94</f>
        <v>0</v>
      </c>
      <c r="F96" s="987">
        <f>'havi összesítő'!AF94</f>
        <v>0</v>
      </c>
      <c r="G96" s="85">
        <f>'havi összesítő'!BH94</f>
        <v>0</v>
      </c>
      <c r="H96" s="85">
        <f>'havi összesítő'!BV94</f>
        <v>0</v>
      </c>
      <c r="I96" s="85">
        <f>'havi összesítő'!CX94</f>
        <v>0</v>
      </c>
      <c r="J96" s="85">
        <f>'havi összesítő'!DL94</f>
        <v>0</v>
      </c>
      <c r="K96" s="85">
        <f>'havi összesítő'!EN94</f>
        <v>0</v>
      </c>
      <c r="L96" s="85">
        <f>'havi összesítő'!FB94</f>
        <v>0</v>
      </c>
      <c r="M96" s="85">
        <f>'havi összesítő'!GD94</f>
        <v>0</v>
      </c>
      <c r="N96" s="85">
        <f>'havi összesítő'!GR94</f>
        <v>0</v>
      </c>
      <c r="O96" s="85">
        <f>'havi összesítő'!HT94</f>
        <v>0</v>
      </c>
      <c r="P96" s="85">
        <f>'havi összesítő'!IH94</f>
        <v>0</v>
      </c>
      <c r="Q96" s="748">
        <f>alapadatok!J78</f>
        <v>0</v>
      </c>
      <c r="R96" s="85">
        <f t="shared" si="12"/>
        <v>0</v>
      </c>
      <c r="S96" s="86">
        <f t="shared" si="14"/>
        <v>0</v>
      </c>
      <c r="T96" s="121"/>
      <c r="U96" s="84">
        <f>'havi összesítő'!N94/8</f>
        <v>0</v>
      </c>
      <c r="V96" s="85">
        <f>'havi összesítő'!AB94/8</f>
        <v>0</v>
      </c>
      <c r="W96" s="85">
        <f>'havi összesítő'!BD94/8</f>
        <v>0</v>
      </c>
      <c r="X96" s="85">
        <f>'havi összesítő'!BR94/8</f>
        <v>0</v>
      </c>
      <c r="Y96" s="85">
        <f>'havi összesítő'!CT94/8</f>
        <v>0</v>
      </c>
      <c r="Z96" s="85">
        <f>'havi összesítő'!DH94/8</f>
        <v>0</v>
      </c>
      <c r="AA96" s="85">
        <f>'havi összesítő'!EJ94/8</f>
        <v>0</v>
      </c>
      <c r="AB96" s="85">
        <f>'havi összesítő'!EX94/8</f>
        <v>0</v>
      </c>
      <c r="AC96" s="85">
        <f>'havi összesítő'!FZ94/8</f>
        <v>0</v>
      </c>
      <c r="AD96" s="85">
        <f>'havi összesítő'!GN94/8</f>
        <v>0</v>
      </c>
      <c r="AE96" s="85">
        <f>'havi összesítő'!HP94/8</f>
        <v>0</v>
      </c>
      <c r="AF96" s="85">
        <f>'havi összesítő'!ID94/8</f>
        <v>0</v>
      </c>
      <c r="AG96" s="86">
        <f t="shared" si="15"/>
        <v>0</v>
      </c>
      <c r="AH96" s="121"/>
      <c r="AI96" s="84">
        <f>IF('havi összesítő'!AS126&lt;0,0,'havi összesítő'!AS126)</f>
        <v>0</v>
      </c>
      <c r="AJ96" s="85">
        <f>IF('havi összesítő'!CI126&lt;0,0,'havi összesítő'!CI126)</f>
        <v>0</v>
      </c>
      <c r="AK96" s="85">
        <f>IF('havi összesítő'!DY126&lt;0,0,'havi összesítő'!DY126)</f>
        <v>0</v>
      </c>
      <c r="AL96" s="85">
        <f>IF('havi összesítő'!FO126&lt;0,0,'havi összesítő'!FO126)</f>
        <v>0</v>
      </c>
      <c r="AM96" s="85">
        <f>IF('havi összesítő'!HE126&lt;0,0,'havi összesítő'!HE126)</f>
        <v>0</v>
      </c>
      <c r="AN96" s="85">
        <f>IF('havi összesítő'!IU126&lt;0,0,'havi összesítő'!IU126)</f>
        <v>0</v>
      </c>
      <c r="AO96" s="260">
        <f t="shared" si="16"/>
        <v>0</v>
      </c>
      <c r="AP96" s="7"/>
    </row>
    <row r="97" spans="1:42" hidden="1" x14ac:dyDescent="0.2">
      <c r="A97" s="96">
        <f>IF(beosztás!A129=0,"",beosztás!A129)</f>
        <v>14</v>
      </c>
      <c r="B97" s="97" t="str">
        <f>IF(beosztás!B129=0,"",beosztás!B129)</f>
        <v/>
      </c>
      <c r="C97" s="129" t="str">
        <f>IF(beosztás!C97=0,"",beosztás!C97)</f>
        <v/>
      </c>
      <c r="D97" s="129" t="str">
        <f>IF(beosztás!D97=0,"",beosztás!D97)</f>
        <v/>
      </c>
      <c r="E97" s="993">
        <f>'havi összesítő'!R95</f>
        <v>0</v>
      </c>
      <c r="F97" s="987">
        <f>'havi összesítő'!AF95</f>
        <v>0</v>
      </c>
      <c r="G97" s="85">
        <f>'havi összesítő'!BH95</f>
        <v>0</v>
      </c>
      <c r="H97" s="85">
        <f>'havi összesítő'!BV95</f>
        <v>0</v>
      </c>
      <c r="I97" s="85">
        <f>'havi összesítő'!CX95</f>
        <v>0</v>
      </c>
      <c r="J97" s="85">
        <f>'havi összesítő'!DL95</f>
        <v>0</v>
      </c>
      <c r="K97" s="85">
        <f>'havi összesítő'!EN95</f>
        <v>0</v>
      </c>
      <c r="L97" s="85">
        <f>'havi összesítő'!FB95</f>
        <v>0</v>
      </c>
      <c r="M97" s="85">
        <f>'havi összesítő'!GD95</f>
        <v>0</v>
      </c>
      <c r="N97" s="85">
        <f>'havi összesítő'!GR95</f>
        <v>0</v>
      </c>
      <c r="O97" s="85">
        <f>'havi összesítő'!HT95</f>
        <v>0</v>
      </c>
      <c r="P97" s="85">
        <f>'havi összesítő'!IH95</f>
        <v>0</v>
      </c>
      <c r="Q97" s="748">
        <f>alapadatok!J79</f>
        <v>0</v>
      </c>
      <c r="R97" s="85">
        <f t="shared" si="12"/>
        <v>0</v>
      </c>
      <c r="S97" s="86">
        <f t="shared" si="14"/>
        <v>0</v>
      </c>
      <c r="T97" s="121"/>
      <c r="U97" s="84">
        <f>'havi összesítő'!N95/8</f>
        <v>0</v>
      </c>
      <c r="V97" s="85">
        <f>'havi összesítő'!AB95/8</f>
        <v>0</v>
      </c>
      <c r="W97" s="85">
        <f>'havi összesítő'!BD95/8</f>
        <v>0</v>
      </c>
      <c r="X97" s="85">
        <f>'havi összesítő'!BR95/8</f>
        <v>0</v>
      </c>
      <c r="Y97" s="85">
        <f>'havi összesítő'!CT95/8</f>
        <v>0</v>
      </c>
      <c r="Z97" s="85">
        <f>'havi összesítő'!DH95/8</f>
        <v>0</v>
      </c>
      <c r="AA97" s="85">
        <f>'havi összesítő'!EJ95/8</f>
        <v>0</v>
      </c>
      <c r="AB97" s="85">
        <f>'havi összesítő'!EX95/8</f>
        <v>0</v>
      </c>
      <c r="AC97" s="85">
        <f>'havi összesítő'!FZ95/8</f>
        <v>0</v>
      </c>
      <c r="AD97" s="85">
        <f>'havi összesítő'!GN95/8</f>
        <v>0</v>
      </c>
      <c r="AE97" s="85">
        <f>'havi összesítő'!HP95/8</f>
        <v>0</v>
      </c>
      <c r="AF97" s="85">
        <f>'havi összesítő'!ID95/8</f>
        <v>0</v>
      </c>
      <c r="AG97" s="86">
        <f t="shared" si="15"/>
        <v>0</v>
      </c>
      <c r="AH97" s="121"/>
      <c r="AI97" s="84">
        <f>IF('havi összesítő'!AS127&lt;0,0,'havi összesítő'!AS127)</f>
        <v>0</v>
      </c>
      <c r="AJ97" s="85">
        <f>IF('havi összesítő'!CI127&lt;0,0,'havi összesítő'!CI127)</f>
        <v>0</v>
      </c>
      <c r="AK97" s="85">
        <f>IF('havi összesítő'!DY127&lt;0,0,'havi összesítő'!DY127)</f>
        <v>0</v>
      </c>
      <c r="AL97" s="85">
        <f>IF('havi összesítő'!FO127&lt;0,0,'havi összesítő'!FO127)</f>
        <v>0</v>
      </c>
      <c r="AM97" s="85">
        <f>IF('havi összesítő'!HE127&lt;0,0,'havi összesítő'!HE127)</f>
        <v>0</v>
      </c>
      <c r="AN97" s="85">
        <f>IF('havi összesítő'!IU127&lt;0,0,'havi összesítő'!IU127)</f>
        <v>0</v>
      </c>
      <c r="AO97" s="260">
        <f t="shared" si="16"/>
        <v>0</v>
      </c>
      <c r="AP97" s="7"/>
    </row>
    <row r="98" spans="1:42" hidden="1" x14ac:dyDescent="0.2">
      <c r="A98" s="96">
        <f>IF(beosztás!A130=0,"",beosztás!A130)</f>
        <v>15</v>
      </c>
      <c r="B98" s="97" t="str">
        <f>IF(beosztás!B130=0,"",beosztás!B130)</f>
        <v/>
      </c>
      <c r="C98" s="129" t="str">
        <f>IF(beosztás!C98=0,"",beosztás!C98)</f>
        <v/>
      </c>
      <c r="D98" s="129" t="str">
        <f>IF(beosztás!D98=0,"",beosztás!D98)</f>
        <v/>
      </c>
      <c r="E98" s="993">
        <f>'havi összesítő'!R96</f>
        <v>0</v>
      </c>
      <c r="F98" s="987">
        <f>'havi összesítő'!AF96</f>
        <v>0</v>
      </c>
      <c r="G98" s="85">
        <f>'havi összesítő'!BH96</f>
        <v>0</v>
      </c>
      <c r="H98" s="85">
        <f>'havi összesítő'!BV96</f>
        <v>0</v>
      </c>
      <c r="I98" s="85">
        <f>'havi összesítő'!CX96</f>
        <v>0</v>
      </c>
      <c r="J98" s="85">
        <f>'havi összesítő'!DL96</f>
        <v>0</v>
      </c>
      <c r="K98" s="85">
        <f>'havi összesítő'!EN96</f>
        <v>0</v>
      </c>
      <c r="L98" s="85">
        <f>'havi összesítő'!FB96</f>
        <v>0</v>
      </c>
      <c r="M98" s="85">
        <f>'havi összesítő'!GD96</f>
        <v>0</v>
      </c>
      <c r="N98" s="85">
        <f>'havi összesítő'!GR96</f>
        <v>0</v>
      </c>
      <c r="O98" s="85">
        <f>'havi összesítő'!HT96</f>
        <v>0</v>
      </c>
      <c r="P98" s="85">
        <f>'havi összesítő'!IH96</f>
        <v>0</v>
      </c>
      <c r="Q98" s="748">
        <f>alapadatok!J80</f>
        <v>0</v>
      </c>
      <c r="R98" s="85">
        <f t="shared" si="12"/>
        <v>0</v>
      </c>
      <c r="S98" s="86">
        <f t="shared" si="14"/>
        <v>0</v>
      </c>
      <c r="T98" s="121"/>
      <c r="U98" s="84">
        <f>'havi összesítő'!N96/8</f>
        <v>0</v>
      </c>
      <c r="V98" s="85">
        <f>'havi összesítő'!AB96/8</f>
        <v>0</v>
      </c>
      <c r="W98" s="85">
        <f>'havi összesítő'!BD96/8</f>
        <v>0</v>
      </c>
      <c r="X98" s="85">
        <f>'havi összesítő'!BR96/8</f>
        <v>0</v>
      </c>
      <c r="Y98" s="85">
        <f>'havi összesítő'!CT96/8</f>
        <v>0</v>
      </c>
      <c r="Z98" s="85">
        <f>'havi összesítő'!DH96/8</f>
        <v>0</v>
      </c>
      <c r="AA98" s="85">
        <f>'havi összesítő'!EJ96/8</f>
        <v>0</v>
      </c>
      <c r="AB98" s="85">
        <f>'havi összesítő'!EX96/8</f>
        <v>0</v>
      </c>
      <c r="AC98" s="85">
        <f>'havi összesítő'!FZ96/8</f>
        <v>0</v>
      </c>
      <c r="AD98" s="85">
        <f>'havi összesítő'!GN96/8</f>
        <v>0</v>
      </c>
      <c r="AE98" s="85">
        <f>'havi összesítő'!HP96/8</f>
        <v>0</v>
      </c>
      <c r="AF98" s="85">
        <f>'havi összesítő'!ID96/8</f>
        <v>0</v>
      </c>
      <c r="AG98" s="86">
        <f t="shared" si="15"/>
        <v>0</v>
      </c>
      <c r="AH98" s="121"/>
      <c r="AI98" s="84">
        <f>IF('havi összesítő'!AS128&lt;0,0,'havi összesítő'!AS128)</f>
        <v>0</v>
      </c>
      <c r="AJ98" s="85">
        <f>IF('havi összesítő'!CI128&lt;0,0,'havi összesítő'!CI128)</f>
        <v>0</v>
      </c>
      <c r="AK98" s="85">
        <f>IF('havi összesítő'!DY128&lt;0,0,'havi összesítő'!DY128)</f>
        <v>0</v>
      </c>
      <c r="AL98" s="85">
        <f>IF('havi összesítő'!FO128&lt;0,0,'havi összesítő'!FO128)</f>
        <v>0</v>
      </c>
      <c r="AM98" s="85">
        <f>IF('havi összesítő'!HE128&lt;0,0,'havi összesítő'!HE128)</f>
        <v>0</v>
      </c>
      <c r="AN98" s="85">
        <f>IF('havi összesítő'!IU128&lt;0,0,'havi összesítő'!IU128)</f>
        <v>0</v>
      </c>
      <c r="AO98" s="260">
        <f t="shared" si="16"/>
        <v>0</v>
      </c>
      <c r="AP98" s="7"/>
    </row>
    <row r="99" spans="1:42" hidden="1" x14ac:dyDescent="0.2">
      <c r="A99" s="96">
        <f>IF(beosztás!A131=0,"",beosztás!A131)</f>
        <v>16</v>
      </c>
      <c r="B99" s="97" t="str">
        <f>IF(beosztás!B131=0,"",beosztás!B131)</f>
        <v/>
      </c>
      <c r="C99" s="129" t="str">
        <f>IF(beosztás!C99=0,"",beosztás!C99)</f>
        <v/>
      </c>
      <c r="D99" s="129" t="str">
        <f>IF(beosztás!D99=0,"",beosztás!D99)</f>
        <v/>
      </c>
      <c r="E99" s="993">
        <f>'havi összesítő'!R97</f>
        <v>0</v>
      </c>
      <c r="F99" s="987">
        <f>'havi összesítő'!AF97</f>
        <v>0</v>
      </c>
      <c r="G99" s="85">
        <f>'havi összesítő'!BH97</f>
        <v>0</v>
      </c>
      <c r="H99" s="85">
        <f>'havi összesítő'!BV97</f>
        <v>0</v>
      </c>
      <c r="I99" s="85">
        <f>'havi összesítő'!CX97</f>
        <v>0</v>
      </c>
      <c r="J99" s="85">
        <f>'havi összesítő'!DL97</f>
        <v>0</v>
      </c>
      <c r="K99" s="85">
        <f>'havi összesítő'!EN97</f>
        <v>0</v>
      </c>
      <c r="L99" s="85">
        <f>'havi összesítő'!FB97</f>
        <v>0</v>
      </c>
      <c r="M99" s="85">
        <f>'havi összesítő'!GD97</f>
        <v>0</v>
      </c>
      <c r="N99" s="85">
        <f>'havi összesítő'!GR97</f>
        <v>0</v>
      </c>
      <c r="O99" s="85">
        <f>'havi összesítő'!HT97</f>
        <v>0</v>
      </c>
      <c r="P99" s="85">
        <f>'havi összesítő'!IH97</f>
        <v>0</v>
      </c>
      <c r="Q99" s="748">
        <f>alapadatok!J81</f>
        <v>0</v>
      </c>
      <c r="R99" s="85">
        <f t="shared" si="12"/>
        <v>0</v>
      </c>
      <c r="S99" s="86">
        <f t="shared" si="14"/>
        <v>0</v>
      </c>
      <c r="T99" s="121"/>
      <c r="U99" s="84">
        <f>'havi összesítő'!N97/8</f>
        <v>0</v>
      </c>
      <c r="V99" s="85">
        <f>'havi összesítő'!AB97/8</f>
        <v>0</v>
      </c>
      <c r="W99" s="85">
        <f>'havi összesítő'!BD97/8</f>
        <v>0</v>
      </c>
      <c r="X99" s="85">
        <f>'havi összesítő'!BR97/8</f>
        <v>0</v>
      </c>
      <c r="Y99" s="85">
        <f>'havi összesítő'!CT97/8</f>
        <v>0</v>
      </c>
      <c r="Z99" s="85">
        <f>'havi összesítő'!DH97/8</f>
        <v>0</v>
      </c>
      <c r="AA99" s="85">
        <f>'havi összesítő'!EJ97/8</f>
        <v>0</v>
      </c>
      <c r="AB99" s="85">
        <f>'havi összesítő'!EX97/8</f>
        <v>0</v>
      </c>
      <c r="AC99" s="85">
        <f>'havi összesítő'!FZ97/8</f>
        <v>0</v>
      </c>
      <c r="AD99" s="85">
        <f>'havi összesítő'!GN97/8</f>
        <v>0</v>
      </c>
      <c r="AE99" s="85">
        <f>'havi összesítő'!HP97/8</f>
        <v>0</v>
      </c>
      <c r="AF99" s="85">
        <f>'havi összesítő'!ID97/8</f>
        <v>0</v>
      </c>
      <c r="AG99" s="86">
        <f t="shared" si="15"/>
        <v>0</v>
      </c>
      <c r="AH99" s="121"/>
      <c r="AI99" s="84">
        <f>IF('havi összesítő'!AS129&lt;0,0,'havi összesítő'!AS129)</f>
        <v>0</v>
      </c>
      <c r="AJ99" s="85">
        <f>IF('havi összesítő'!CI129&lt;0,0,'havi összesítő'!CI129)</f>
        <v>0</v>
      </c>
      <c r="AK99" s="85">
        <f>IF('havi összesítő'!DY129&lt;0,0,'havi összesítő'!DY129)</f>
        <v>0</v>
      </c>
      <c r="AL99" s="85">
        <f>IF('havi összesítő'!FO129&lt;0,0,'havi összesítő'!FO129)</f>
        <v>0</v>
      </c>
      <c r="AM99" s="85">
        <f>IF('havi összesítő'!HE129&lt;0,0,'havi összesítő'!HE129)</f>
        <v>0</v>
      </c>
      <c r="AN99" s="85">
        <f>IF('havi összesítő'!IU129&lt;0,0,'havi összesítő'!IU129)</f>
        <v>0</v>
      </c>
      <c r="AO99" s="260">
        <f t="shared" si="16"/>
        <v>0</v>
      </c>
      <c r="AP99" s="7"/>
    </row>
    <row r="100" spans="1:42" hidden="1" x14ac:dyDescent="0.2">
      <c r="A100" s="96">
        <f>IF(beosztás!A132=0,"",beosztás!A132)</f>
        <v>17</v>
      </c>
      <c r="B100" s="97" t="str">
        <f>IF(beosztás!B132=0,"",beosztás!B132)</f>
        <v/>
      </c>
      <c r="C100" s="129" t="str">
        <f>IF(beosztás!C100=0,"",beosztás!C100)</f>
        <v/>
      </c>
      <c r="D100" s="129" t="str">
        <f>IF(beosztás!D100=0,"",beosztás!D100)</f>
        <v/>
      </c>
      <c r="E100" s="993">
        <f>'havi összesítő'!R98</f>
        <v>0</v>
      </c>
      <c r="F100" s="987">
        <f>'havi összesítő'!AF98</f>
        <v>0</v>
      </c>
      <c r="G100" s="85">
        <f>'havi összesítő'!BH98</f>
        <v>0</v>
      </c>
      <c r="H100" s="85">
        <f>'havi összesítő'!BV98</f>
        <v>0</v>
      </c>
      <c r="I100" s="85">
        <f>'havi összesítő'!CX98</f>
        <v>0</v>
      </c>
      <c r="J100" s="85">
        <f>'havi összesítő'!DL98</f>
        <v>0</v>
      </c>
      <c r="K100" s="85">
        <f>'havi összesítő'!EN98</f>
        <v>0</v>
      </c>
      <c r="L100" s="85">
        <f>'havi összesítő'!FB98</f>
        <v>0</v>
      </c>
      <c r="M100" s="85">
        <f>'havi összesítő'!GD98</f>
        <v>0</v>
      </c>
      <c r="N100" s="85">
        <f>'havi összesítő'!GR98</f>
        <v>0</v>
      </c>
      <c r="O100" s="85">
        <f>'havi összesítő'!HT98</f>
        <v>0</v>
      </c>
      <c r="P100" s="85">
        <f>'havi összesítő'!IH98</f>
        <v>0</v>
      </c>
      <c r="Q100" s="748">
        <f>alapadatok!J82</f>
        <v>0</v>
      </c>
      <c r="R100" s="85">
        <f t="shared" si="12"/>
        <v>0</v>
      </c>
      <c r="S100" s="86">
        <f t="shared" si="14"/>
        <v>0</v>
      </c>
      <c r="T100" s="121"/>
      <c r="U100" s="84">
        <f>'havi összesítő'!N98/8</f>
        <v>0</v>
      </c>
      <c r="V100" s="85">
        <f>'havi összesítő'!AB98/8</f>
        <v>0</v>
      </c>
      <c r="W100" s="85">
        <f>'havi összesítő'!BD98/8</f>
        <v>0</v>
      </c>
      <c r="X100" s="85">
        <f>'havi összesítő'!BR98/8</f>
        <v>0</v>
      </c>
      <c r="Y100" s="85">
        <f>'havi összesítő'!CT98/8</f>
        <v>0</v>
      </c>
      <c r="Z100" s="85">
        <f>'havi összesítő'!DH98/8</f>
        <v>0</v>
      </c>
      <c r="AA100" s="85">
        <f>'havi összesítő'!EJ98/8</f>
        <v>0</v>
      </c>
      <c r="AB100" s="85">
        <f>'havi összesítő'!EX98/8</f>
        <v>0</v>
      </c>
      <c r="AC100" s="85">
        <f>'havi összesítő'!FZ98/8</f>
        <v>0</v>
      </c>
      <c r="AD100" s="85">
        <f>'havi összesítő'!GN98/8</f>
        <v>0</v>
      </c>
      <c r="AE100" s="85">
        <f>'havi összesítő'!HP98/8</f>
        <v>0</v>
      </c>
      <c r="AF100" s="85">
        <f>'havi összesítő'!ID98/8</f>
        <v>0</v>
      </c>
      <c r="AG100" s="86">
        <f t="shared" si="15"/>
        <v>0</v>
      </c>
      <c r="AH100" s="121"/>
      <c r="AI100" s="84">
        <f>IF('havi összesítő'!AS130&lt;0,0,'havi összesítő'!AS130)</f>
        <v>0</v>
      </c>
      <c r="AJ100" s="85">
        <f>IF('havi összesítő'!CI130&lt;0,0,'havi összesítő'!CI130)</f>
        <v>0</v>
      </c>
      <c r="AK100" s="85">
        <f>IF('havi összesítő'!DY130&lt;0,0,'havi összesítő'!DY130)</f>
        <v>0</v>
      </c>
      <c r="AL100" s="85">
        <f>IF('havi összesítő'!FO130&lt;0,0,'havi összesítő'!FO130)</f>
        <v>0</v>
      </c>
      <c r="AM100" s="85">
        <f>IF('havi összesítő'!HE130&lt;0,0,'havi összesítő'!HE130)</f>
        <v>0</v>
      </c>
      <c r="AN100" s="85">
        <f>IF('havi összesítő'!IU130&lt;0,0,'havi összesítő'!IU130)</f>
        <v>0</v>
      </c>
      <c r="AO100" s="260">
        <f t="shared" si="16"/>
        <v>0</v>
      </c>
      <c r="AP100" s="7"/>
    </row>
    <row r="101" spans="1:42" hidden="1" x14ac:dyDescent="0.2">
      <c r="A101" s="96">
        <f>IF(beosztás!A133=0,"",beosztás!A133)</f>
        <v>18</v>
      </c>
      <c r="B101" s="97" t="str">
        <f>IF(beosztás!B133=0,"",beosztás!B133)</f>
        <v/>
      </c>
      <c r="C101" s="129" t="str">
        <f>IF(beosztás!C101=0,"",beosztás!C101)</f>
        <v/>
      </c>
      <c r="D101" s="129" t="str">
        <f>IF(beosztás!D101=0,"",beosztás!D101)</f>
        <v/>
      </c>
      <c r="E101" s="993">
        <f>'havi összesítő'!R99</f>
        <v>0</v>
      </c>
      <c r="F101" s="987">
        <f>'havi összesítő'!AF99</f>
        <v>0</v>
      </c>
      <c r="G101" s="85">
        <f>'havi összesítő'!BH99</f>
        <v>0</v>
      </c>
      <c r="H101" s="85">
        <f>'havi összesítő'!BV99</f>
        <v>0</v>
      </c>
      <c r="I101" s="85">
        <f>'havi összesítő'!CX99</f>
        <v>0</v>
      </c>
      <c r="J101" s="85">
        <f>'havi összesítő'!DL99</f>
        <v>0</v>
      </c>
      <c r="K101" s="85">
        <f>'havi összesítő'!EN99</f>
        <v>0</v>
      </c>
      <c r="L101" s="85">
        <f>'havi összesítő'!FB99</f>
        <v>0</v>
      </c>
      <c r="M101" s="85">
        <f>'havi összesítő'!GD99</f>
        <v>0</v>
      </c>
      <c r="N101" s="85">
        <f>'havi összesítő'!GR99</f>
        <v>0</v>
      </c>
      <c r="O101" s="85">
        <f>'havi összesítő'!HT99</f>
        <v>0</v>
      </c>
      <c r="P101" s="85">
        <f>'havi összesítő'!IH99</f>
        <v>0</v>
      </c>
      <c r="Q101" s="748">
        <f>alapadatok!J83</f>
        <v>0</v>
      </c>
      <c r="R101" s="85">
        <f t="shared" si="12"/>
        <v>0</v>
      </c>
      <c r="S101" s="86">
        <f t="shared" si="14"/>
        <v>0</v>
      </c>
      <c r="T101" s="121"/>
      <c r="U101" s="84">
        <f>'havi összesítő'!N99/8</f>
        <v>0</v>
      </c>
      <c r="V101" s="85">
        <f>'havi összesítő'!AB99/8</f>
        <v>0</v>
      </c>
      <c r="W101" s="85">
        <f>'havi összesítő'!BD99/8</f>
        <v>0</v>
      </c>
      <c r="X101" s="85">
        <f>'havi összesítő'!BR99/8</f>
        <v>0</v>
      </c>
      <c r="Y101" s="85">
        <f>'havi összesítő'!CT99/8</f>
        <v>0</v>
      </c>
      <c r="Z101" s="85">
        <f>'havi összesítő'!DH99/8</f>
        <v>0</v>
      </c>
      <c r="AA101" s="85">
        <f>'havi összesítő'!EJ99/8</f>
        <v>0</v>
      </c>
      <c r="AB101" s="85">
        <f>'havi összesítő'!EX99/8</f>
        <v>0</v>
      </c>
      <c r="AC101" s="85">
        <f>'havi összesítő'!FZ99/8</f>
        <v>0</v>
      </c>
      <c r="AD101" s="85">
        <f>'havi összesítő'!GN99/8</f>
        <v>0</v>
      </c>
      <c r="AE101" s="85">
        <f>'havi összesítő'!HP99/8</f>
        <v>0</v>
      </c>
      <c r="AF101" s="85">
        <f>'havi összesítő'!ID99/8</f>
        <v>0</v>
      </c>
      <c r="AG101" s="86">
        <f t="shared" si="15"/>
        <v>0</v>
      </c>
      <c r="AH101" s="121"/>
      <c r="AI101" s="84">
        <f>IF('havi összesítő'!AS131&lt;0,0,'havi összesítő'!AS131)</f>
        <v>0</v>
      </c>
      <c r="AJ101" s="85">
        <f>IF('havi összesítő'!CI131&lt;0,0,'havi összesítő'!CI131)</f>
        <v>0</v>
      </c>
      <c r="AK101" s="85">
        <f>IF('havi összesítő'!DY131&lt;0,0,'havi összesítő'!DY131)</f>
        <v>0</v>
      </c>
      <c r="AL101" s="85">
        <f>IF('havi összesítő'!FO131&lt;0,0,'havi összesítő'!FO131)</f>
        <v>0</v>
      </c>
      <c r="AM101" s="85">
        <f>IF('havi összesítő'!HE131&lt;0,0,'havi összesítő'!HE131)</f>
        <v>0</v>
      </c>
      <c r="AN101" s="85">
        <f>IF('havi összesítő'!IU131&lt;0,0,'havi összesítő'!IU131)</f>
        <v>0</v>
      </c>
      <c r="AO101" s="260">
        <f t="shared" si="16"/>
        <v>0</v>
      </c>
      <c r="AP101" s="7"/>
    </row>
    <row r="102" spans="1:42" hidden="1" x14ac:dyDescent="0.2">
      <c r="A102" s="96">
        <f>IF(beosztás!A134=0,"",beosztás!A134)</f>
        <v>19</v>
      </c>
      <c r="B102" s="97" t="str">
        <f>IF(beosztás!B134=0,"",beosztás!B134)</f>
        <v/>
      </c>
      <c r="C102" s="129" t="str">
        <f>IF(beosztás!C102=0,"",beosztás!C102)</f>
        <v/>
      </c>
      <c r="D102" s="129" t="str">
        <f>IF(beosztás!D102=0,"",beosztás!D102)</f>
        <v/>
      </c>
      <c r="E102" s="993">
        <f>'havi összesítő'!R100</f>
        <v>0</v>
      </c>
      <c r="F102" s="987">
        <f>'havi összesítő'!AF100</f>
        <v>0</v>
      </c>
      <c r="G102" s="85">
        <f>'havi összesítő'!BH100</f>
        <v>0</v>
      </c>
      <c r="H102" s="85">
        <f>'havi összesítő'!BV100</f>
        <v>0</v>
      </c>
      <c r="I102" s="85">
        <f>'havi összesítő'!CX100</f>
        <v>0</v>
      </c>
      <c r="J102" s="85">
        <f>'havi összesítő'!DL100</f>
        <v>0</v>
      </c>
      <c r="K102" s="85">
        <f>'havi összesítő'!EN100</f>
        <v>0</v>
      </c>
      <c r="L102" s="85">
        <f>'havi összesítő'!FB100</f>
        <v>0</v>
      </c>
      <c r="M102" s="85">
        <f>'havi összesítő'!GD100</f>
        <v>0</v>
      </c>
      <c r="N102" s="85">
        <f>'havi összesítő'!GR100</f>
        <v>0</v>
      </c>
      <c r="O102" s="85">
        <f>'havi összesítő'!HT100</f>
        <v>0</v>
      </c>
      <c r="P102" s="85">
        <f>'havi összesítő'!IH100</f>
        <v>0</v>
      </c>
      <c r="Q102" s="748">
        <f>alapadatok!J84</f>
        <v>0</v>
      </c>
      <c r="R102" s="85">
        <f t="shared" si="12"/>
        <v>0</v>
      </c>
      <c r="S102" s="86">
        <f t="shared" si="14"/>
        <v>0</v>
      </c>
      <c r="T102" s="121"/>
      <c r="U102" s="84">
        <f>'havi összesítő'!N100/8</f>
        <v>0</v>
      </c>
      <c r="V102" s="85">
        <f>'havi összesítő'!AB100/8</f>
        <v>0</v>
      </c>
      <c r="W102" s="85">
        <f>'havi összesítő'!BD100/8</f>
        <v>0</v>
      </c>
      <c r="X102" s="85">
        <f>'havi összesítő'!BR100/8</f>
        <v>0</v>
      </c>
      <c r="Y102" s="85">
        <f>'havi összesítő'!CT100/8</f>
        <v>0</v>
      </c>
      <c r="Z102" s="85">
        <f>'havi összesítő'!DH100/8</f>
        <v>0</v>
      </c>
      <c r="AA102" s="85">
        <f>'havi összesítő'!EJ100/8</f>
        <v>0</v>
      </c>
      <c r="AB102" s="85">
        <f>'havi összesítő'!EX100/8</f>
        <v>0</v>
      </c>
      <c r="AC102" s="85">
        <f>'havi összesítő'!FZ100/8</f>
        <v>0</v>
      </c>
      <c r="AD102" s="85">
        <f>'havi összesítő'!GN100/8</f>
        <v>0</v>
      </c>
      <c r="AE102" s="85">
        <f>'havi összesítő'!HP100/8</f>
        <v>0</v>
      </c>
      <c r="AF102" s="85">
        <f>'havi összesítő'!ID100/8</f>
        <v>0</v>
      </c>
      <c r="AG102" s="86">
        <f t="shared" si="15"/>
        <v>0</v>
      </c>
      <c r="AH102" s="121"/>
      <c r="AI102" s="84">
        <f>IF('havi összesítő'!AS132&lt;0,0,'havi összesítő'!AS132)</f>
        <v>0</v>
      </c>
      <c r="AJ102" s="85">
        <f>IF('havi összesítő'!CI132&lt;0,0,'havi összesítő'!CI132)</f>
        <v>0</v>
      </c>
      <c r="AK102" s="85">
        <f>IF('havi összesítő'!DY132&lt;0,0,'havi összesítő'!DY132)</f>
        <v>0</v>
      </c>
      <c r="AL102" s="85">
        <f>IF('havi összesítő'!FO132&lt;0,0,'havi összesítő'!FO132)</f>
        <v>0</v>
      </c>
      <c r="AM102" s="85">
        <f>IF('havi összesítő'!HE132&lt;0,0,'havi összesítő'!HE132)</f>
        <v>0</v>
      </c>
      <c r="AN102" s="85">
        <f>IF('havi összesítő'!IU132&lt;0,0,'havi összesítő'!IU132)</f>
        <v>0</v>
      </c>
      <c r="AO102" s="260">
        <f t="shared" si="16"/>
        <v>0</v>
      </c>
      <c r="AP102" s="7"/>
    </row>
    <row r="103" spans="1:42" x14ac:dyDescent="0.2">
      <c r="A103" s="96">
        <f>IF(beosztás!A135=0,"",beosztás!A135)</f>
        <v>20</v>
      </c>
      <c r="B103" s="97" t="str">
        <f>IF(beosztás!B135=0,"",beosztás!B135)</f>
        <v/>
      </c>
      <c r="C103" s="129" t="str">
        <f>IF(beosztás!C103=0,"",beosztás!C103)</f>
        <v>Zsidi György(PJ)</v>
      </c>
      <c r="D103" s="129" t="str">
        <f>IF(beosztás!D103=0,"",beosztás!D103)</f>
        <v>Benchmark</v>
      </c>
      <c r="E103" s="992">
        <f>'havi összesítő'!R101</f>
        <v>32</v>
      </c>
      <c r="F103" s="984">
        <f>'havi összesítő'!AF101</f>
        <v>0</v>
      </c>
      <c r="G103" s="265">
        <f>'havi összesítő'!BH101</f>
        <v>0</v>
      </c>
      <c r="H103" s="265">
        <f>'havi összesítő'!BV101</f>
        <v>0</v>
      </c>
      <c r="I103" s="265">
        <f>'havi összesítő'!CX101</f>
        <v>0</v>
      </c>
      <c r="J103" s="265">
        <f>'havi összesítő'!DL101</f>
        <v>0</v>
      </c>
      <c r="K103" s="265">
        <f>'havi összesítő'!EN101</f>
        <v>0</v>
      </c>
      <c r="L103" s="265">
        <f>'havi összesítő'!FB101</f>
        <v>0</v>
      </c>
      <c r="M103" s="265">
        <f>'havi összesítő'!GD101</f>
        <v>0</v>
      </c>
      <c r="N103" s="265">
        <f>'havi összesítő'!GR101</f>
        <v>0</v>
      </c>
      <c r="O103" s="265">
        <f>'havi összesítő'!HT101</f>
        <v>0</v>
      </c>
      <c r="P103" s="265">
        <f>'havi összesítő'!IH101</f>
        <v>0</v>
      </c>
      <c r="Q103" s="747">
        <f>alapadatok!J85</f>
        <v>176</v>
      </c>
      <c r="R103" s="265">
        <f t="shared" si="12"/>
        <v>32</v>
      </c>
      <c r="S103" s="266">
        <f t="shared" si="14"/>
        <v>144</v>
      </c>
      <c r="T103" s="261"/>
      <c r="U103" s="264">
        <f>'havi összesítő'!N101/8</f>
        <v>0</v>
      </c>
      <c r="V103" s="265">
        <f>'havi összesítő'!AB101/8</f>
        <v>0</v>
      </c>
      <c r="W103" s="265">
        <f>'havi összesítő'!BD101/8</f>
        <v>0</v>
      </c>
      <c r="X103" s="265">
        <f>'havi összesítő'!BR101/8</f>
        <v>0</v>
      </c>
      <c r="Y103" s="265">
        <f>'havi összesítő'!CT101/8</f>
        <v>0</v>
      </c>
      <c r="Z103" s="265">
        <f>'havi összesítő'!DH101/8</f>
        <v>0</v>
      </c>
      <c r="AA103" s="265">
        <f>'havi összesítő'!EJ101/8</f>
        <v>0</v>
      </c>
      <c r="AB103" s="265">
        <f>'havi összesítő'!EX101/8</f>
        <v>0</v>
      </c>
      <c r="AC103" s="265">
        <f>'havi összesítő'!FZ101/8</f>
        <v>0</v>
      </c>
      <c r="AD103" s="265">
        <f>'havi összesítő'!GN101/8</f>
        <v>0</v>
      </c>
      <c r="AE103" s="265">
        <f>'havi összesítő'!HP101/8</f>
        <v>0</v>
      </c>
      <c r="AF103" s="265">
        <f>'havi összesítő'!ID101/8</f>
        <v>0</v>
      </c>
      <c r="AG103" s="266">
        <f t="shared" si="15"/>
        <v>0</v>
      </c>
      <c r="AH103" s="261"/>
      <c r="AI103" s="264">
        <f>IF('havi összesítő'!AS133&lt;0,0,'havi összesítő'!AS133)</f>
        <v>0</v>
      </c>
      <c r="AJ103" s="265">
        <f>IF('havi összesítő'!CI133&lt;0,0,'havi összesítő'!CI133)</f>
        <v>0</v>
      </c>
      <c r="AK103" s="265">
        <f>IF('havi összesítő'!DY133&lt;0,0,'havi összesítő'!DY133)</f>
        <v>0</v>
      </c>
      <c r="AL103" s="265">
        <f>IF('havi összesítő'!FO133&lt;0,0,'havi összesítő'!FO133)</f>
        <v>0</v>
      </c>
      <c r="AM103" s="265">
        <f>IF('havi összesítő'!HE133&lt;0,0,'havi összesítő'!HE133)</f>
        <v>0</v>
      </c>
      <c r="AN103" s="265">
        <f>IF('havi összesítő'!IU133&lt;0,0,'havi összesítő'!IU133)</f>
        <v>0</v>
      </c>
      <c r="AO103" s="260">
        <f t="shared" si="16"/>
        <v>0</v>
      </c>
      <c r="AP103" s="7"/>
    </row>
    <row r="104" spans="1:42" x14ac:dyDescent="0.2">
      <c r="A104" s="96">
        <f>IF(beosztás!A136=0,"",beosztás!A136)</f>
        <v>21</v>
      </c>
      <c r="B104" s="97" t="str">
        <f>IF(beosztás!B136=0,"",beosztás!B136)</f>
        <v/>
      </c>
      <c r="C104" s="129" t="str">
        <f>IF(beosztás!C104=0,"",beosztás!C104)</f>
        <v>Garajszki István (PJ)</v>
      </c>
      <c r="D104" s="129" t="str">
        <f>IF(beosztás!D104=0,"",beosztás!D104)</f>
        <v>Laydown</v>
      </c>
      <c r="E104" s="993">
        <f>'havi összesítő'!R102</f>
        <v>36</v>
      </c>
      <c r="F104" s="987">
        <f>'havi összesítő'!AF102</f>
        <v>0</v>
      </c>
      <c r="G104" s="85">
        <f>'havi összesítő'!BH102</f>
        <v>0</v>
      </c>
      <c r="H104" s="85">
        <f>'havi összesítő'!BV102</f>
        <v>0</v>
      </c>
      <c r="I104" s="85">
        <f>'havi összesítő'!CX102</f>
        <v>0</v>
      </c>
      <c r="J104" s="85">
        <f>'havi összesítő'!DL102</f>
        <v>0</v>
      </c>
      <c r="K104" s="85">
        <f>'havi összesítő'!EN102</f>
        <v>0</v>
      </c>
      <c r="L104" s="85">
        <f>'havi összesítő'!FB102</f>
        <v>0</v>
      </c>
      <c r="M104" s="85">
        <f>'havi összesítő'!GD102</f>
        <v>0</v>
      </c>
      <c r="N104" s="85">
        <f>'havi összesítő'!GR102</f>
        <v>0</v>
      </c>
      <c r="O104" s="85">
        <f>'havi összesítő'!HT102</f>
        <v>0</v>
      </c>
      <c r="P104" s="85">
        <f>'havi összesítő'!IH102</f>
        <v>0</v>
      </c>
      <c r="Q104" s="748">
        <f>alapadatok!J86</f>
        <v>240</v>
      </c>
      <c r="R104" s="85">
        <f t="shared" si="12"/>
        <v>36</v>
      </c>
      <c r="S104" s="86">
        <f t="shared" si="14"/>
        <v>204</v>
      </c>
      <c r="T104" s="121"/>
      <c r="U104" s="84">
        <f>'havi összesítő'!N102/8</f>
        <v>0</v>
      </c>
      <c r="V104" s="85">
        <f>'havi összesítő'!AB102/8</f>
        <v>0</v>
      </c>
      <c r="W104" s="85">
        <f>'havi összesítő'!BD102/8</f>
        <v>0</v>
      </c>
      <c r="X104" s="85">
        <f>'havi összesítő'!BR102/8</f>
        <v>0</v>
      </c>
      <c r="Y104" s="85">
        <f>'havi összesítő'!CT102/8</f>
        <v>0</v>
      </c>
      <c r="Z104" s="85">
        <f>'havi összesítő'!DH102/8</f>
        <v>0</v>
      </c>
      <c r="AA104" s="85">
        <f>'havi összesítő'!EJ102/8</f>
        <v>0</v>
      </c>
      <c r="AB104" s="85">
        <f>'havi összesítő'!EX102/8</f>
        <v>0</v>
      </c>
      <c r="AC104" s="85">
        <f>'havi összesítő'!FZ102/8</f>
        <v>0</v>
      </c>
      <c r="AD104" s="85">
        <f>'havi összesítő'!GN102/8</f>
        <v>0</v>
      </c>
      <c r="AE104" s="85">
        <f>'havi összesítő'!HP102/8</f>
        <v>0</v>
      </c>
      <c r="AF104" s="85">
        <f>'havi összesítő'!ID102/8</f>
        <v>0</v>
      </c>
      <c r="AG104" s="86">
        <f t="shared" si="15"/>
        <v>0</v>
      </c>
      <c r="AH104" s="121"/>
      <c r="AI104" s="84">
        <f>IF('havi összesítő'!AS134&lt;0,0,'havi összesítő'!AS134)</f>
        <v>0</v>
      </c>
      <c r="AJ104" s="85">
        <f>IF('havi összesítő'!CI134&lt;0,0,'havi összesítő'!CI134)</f>
        <v>0</v>
      </c>
      <c r="AK104" s="85">
        <f>IF('havi összesítő'!DY134&lt;0,0,'havi összesítő'!DY134)</f>
        <v>0</v>
      </c>
      <c r="AL104" s="85">
        <f>IF('havi összesítő'!FO134&lt;0,0,'havi összesítő'!FO134)</f>
        <v>0</v>
      </c>
      <c r="AM104" s="85">
        <f>IF('havi összesítő'!HE134&lt;0,0,'havi összesítő'!HE134)</f>
        <v>0</v>
      </c>
      <c r="AN104" s="85">
        <f>IF('havi összesítő'!IU134&lt;0,0,'havi összesítő'!IU134)</f>
        <v>0</v>
      </c>
      <c r="AO104" s="260">
        <f t="shared" si="16"/>
        <v>0</v>
      </c>
      <c r="AP104" s="7"/>
    </row>
    <row r="105" spans="1:42" x14ac:dyDescent="0.2">
      <c r="A105" s="96">
        <f>IF(beosztás!A137=0,"",beosztás!A137)</f>
        <v>22</v>
      </c>
      <c r="B105" s="97" t="str">
        <f>IF(beosztás!B137=0,"",beosztás!B137)</f>
        <v/>
      </c>
      <c r="C105" s="129" t="str">
        <f>IF(beosztás!C105=0,"",beosztás!C105)</f>
        <v>Farkas Ferenc(PJ)</v>
      </c>
      <c r="D105" s="129" t="str">
        <f>IF(beosztás!D105=0,"",beosztás!D105)</f>
        <v xml:space="preserve"> Packing</v>
      </c>
      <c r="E105" s="993">
        <f>'havi összesítő'!R103</f>
        <v>24</v>
      </c>
      <c r="F105" s="987">
        <f>'havi összesítő'!AF103</f>
        <v>0</v>
      </c>
      <c r="G105" s="85">
        <f>'havi összesítő'!BH103</f>
        <v>0</v>
      </c>
      <c r="H105" s="85">
        <f>'havi összesítő'!BV103</f>
        <v>0</v>
      </c>
      <c r="I105" s="85">
        <f>'havi összesítő'!CX103</f>
        <v>0</v>
      </c>
      <c r="J105" s="85">
        <f>'havi összesítő'!DL103</f>
        <v>0</v>
      </c>
      <c r="K105" s="85">
        <f>'havi összesítő'!EN103</f>
        <v>0</v>
      </c>
      <c r="L105" s="85">
        <f>'havi összesítő'!FB103</f>
        <v>0</v>
      </c>
      <c r="M105" s="85">
        <f>'havi összesítő'!GD103</f>
        <v>0</v>
      </c>
      <c r="N105" s="85">
        <f>'havi összesítő'!GR103</f>
        <v>0</v>
      </c>
      <c r="O105" s="85">
        <f>'havi összesítő'!HT103</f>
        <v>0</v>
      </c>
      <c r="P105" s="85">
        <f>'havi összesítő'!IH103</f>
        <v>0</v>
      </c>
      <c r="Q105" s="748">
        <f>alapadatok!J87</f>
        <v>200</v>
      </c>
      <c r="R105" s="85">
        <f t="shared" si="12"/>
        <v>24</v>
      </c>
      <c r="S105" s="86">
        <f t="shared" si="14"/>
        <v>176</v>
      </c>
      <c r="T105" s="121"/>
      <c r="U105" s="84">
        <f>'havi összesítő'!N103/8</f>
        <v>0</v>
      </c>
      <c r="V105" s="85">
        <f>'havi összesítő'!AB103/8</f>
        <v>0</v>
      </c>
      <c r="W105" s="85">
        <f>'havi összesítő'!BD103/8</f>
        <v>0</v>
      </c>
      <c r="X105" s="85">
        <f>'havi összesítő'!BR103/8</f>
        <v>0</v>
      </c>
      <c r="Y105" s="85">
        <f>'havi összesítő'!CT103/8</f>
        <v>0</v>
      </c>
      <c r="Z105" s="85">
        <f>'havi összesítő'!DH103/8</f>
        <v>0</v>
      </c>
      <c r="AA105" s="85">
        <f>'havi összesítő'!EJ103/8</f>
        <v>0</v>
      </c>
      <c r="AB105" s="85">
        <f>'havi összesítő'!EX103/8</f>
        <v>0</v>
      </c>
      <c r="AC105" s="85">
        <f>'havi összesítő'!FZ103/8</f>
        <v>0</v>
      </c>
      <c r="AD105" s="85">
        <f>'havi összesítő'!GN103/8</f>
        <v>0</v>
      </c>
      <c r="AE105" s="85">
        <f>'havi összesítő'!HP103/8</f>
        <v>0</v>
      </c>
      <c r="AF105" s="85">
        <f>'havi összesítő'!ID103/8</f>
        <v>0</v>
      </c>
      <c r="AG105" s="86">
        <f t="shared" si="15"/>
        <v>0</v>
      </c>
      <c r="AH105" s="121"/>
      <c r="AI105" s="84">
        <f>IF('havi összesítő'!AS135&lt;0,0,'havi összesítő'!AS135)</f>
        <v>0</v>
      </c>
      <c r="AJ105" s="85">
        <f>IF('havi összesítő'!CI135&lt;0,0,'havi összesítő'!CI135)</f>
        <v>0</v>
      </c>
      <c r="AK105" s="85">
        <f>IF('havi összesítő'!DY135&lt;0,0,'havi összesítő'!DY135)</f>
        <v>0</v>
      </c>
      <c r="AL105" s="85">
        <f>IF('havi összesítő'!FO135&lt;0,0,'havi összesítő'!FO135)</f>
        <v>0</v>
      </c>
      <c r="AM105" s="85">
        <f>IF('havi összesítő'!HE135&lt;0,0,'havi összesítő'!HE135)</f>
        <v>0</v>
      </c>
      <c r="AN105" s="85">
        <f>IF('havi összesítő'!IU135&lt;0,0,'havi összesítő'!IU135)</f>
        <v>0</v>
      </c>
      <c r="AO105" s="260">
        <f t="shared" si="16"/>
        <v>0</v>
      </c>
      <c r="AP105" s="7"/>
    </row>
    <row r="106" spans="1:42" hidden="1" x14ac:dyDescent="0.2">
      <c r="A106" s="96">
        <f>IF(beosztás!A138=0,"",beosztás!A138)</f>
        <v>23</v>
      </c>
      <c r="B106" s="97" t="str">
        <f>IF(beosztás!B138=0,"",beosztás!B138)</f>
        <v/>
      </c>
      <c r="C106" s="129" t="str">
        <f>IF(beosztás!C106=0,"",beosztás!C106)</f>
        <v/>
      </c>
      <c r="D106" s="129" t="str">
        <f>IF(beosztás!D106=0,"",beosztás!D106)</f>
        <v/>
      </c>
      <c r="E106" s="993">
        <f>'havi összesítő'!R104</f>
        <v>0</v>
      </c>
      <c r="F106" s="987">
        <f>'havi összesítő'!AF104</f>
        <v>0</v>
      </c>
      <c r="G106" s="85">
        <f>'havi összesítő'!BH104</f>
        <v>0</v>
      </c>
      <c r="H106" s="85">
        <f>'havi összesítő'!BV104</f>
        <v>0</v>
      </c>
      <c r="I106" s="85">
        <f>'havi összesítő'!CX104</f>
        <v>0</v>
      </c>
      <c r="J106" s="85">
        <f>'havi összesítő'!DL104</f>
        <v>0</v>
      </c>
      <c r="K106" s="85">
        <f>'havi összesítő'!EN104</f>
        <v>0</v>
      </c>
      <c r="L106" s="85">
        <f>'havi összesítő'!FB104</f>
        <v>0</v>
      </c>
      <c r="M106" s="85">
        <f>'havi összesítő'!GD104</f>
        <v>0</v>
      </c>
      <c r="N106" s="85">
        <f>'havi összesítő'!GR104</f>
        <v>0</v>
      </c>
      <c r="O106" s="85">
        <f>'havi összesítő'!HT104</f>
        <v>0</v>
      </c>
      <c r="P106" s="85">
        <f>'havi összesítő'!IH104</f>
        <v>0</v>
      </c>
      <c r="Q106" s="748">
        <f>alapadatok!J88</f>
        <v>0</v>
      </c>
      <c r="R106" s="85">
        <f t="shared" si="12"/>
        <v>0</v>
      </c>
      <c r="S106" s="86">
        <f t="shared" si="14"/>
        <v>0</v>
      </c>
      <c r="T106" s="121"/>
      <c r="U106" s="84">
        <f>'havi összesítő'!N104/8</f>
        <v>0</v>
      </c>
      <c r="V106" s="85">
        <f>'havi összesítő'!AB104/8</f>
        <v>0</v>
      </c>
      <c r="W106" s="85">
        <f>'havi összesítő'!BD104/8</f>
        <v>0</v>
      </c>
      <c r="X106" s="85">
        <f>'havi összesítő'!BR104/8</f>
        <v>0</v>
      </c>
      <c r="Y106" s="85">
        <f>'havi összesítő'!CT104/8</f>
        <v>0</v>
      </c>
      <c r="Z106" s="85">
        <f>'havi összesítő'!DH104/8</f>
        <v>0</v>
      </c>
      <c r="AA106" s="85">
        <f>'havi összesítő'!EJ104/8</f>
        <v>0</v>
      </c>
      <c r="AB106" s="85">
        <f>'havi összesítő'!EX104/8</f>
        <v>0</v>
      </c>
      <c r="AC106" s="85">
        <f>'havi összesítő'!FZ104/8</f>
        <v>0</v>
      </c>
      <c r="AD106" s="85">
        <f>'havi összesítő'!GN104/8</f>
        <v>0</v>
      </c>
      <c r="AE106" s="85">
        <f>'havi összesítő'!HP104/8</f>
        <v>0</v>
      </c>
      <c r="AF106" s="85">
        <f>'havi összesítő'!ID104/8</f>
        <v>0</v>
      </c>
      <c r="AG106" s="86">
        <f t="shared" si="15"/>
        <v>0</v>
      </c>
      <c r="AH106" s="121"/>
      <c r="AI106" s="84">
        <f>IF('havi összesítő'!AS136&lt;0,0,'havi összesítő'!AS136)</f>
        <v>0</v>
      </c>
      <c r="AJ106" s="85">
        <f>IF('havi összesítő'!CI136&lt;0,0,'havi összesítő'!CI136)</f>
        <v>0</v>
      </c>
      <c r="AK106" s="85">
        <f>IF('havi összesítő'!DY136&lt;0,0,'havi összesítő'!DY136)</f>
        <v>0</v>
      </c>
      <c r="AL106" s="85">
        <f>IF('havi összesítő'!FO136&lt;0,0,'havi összesítő'!FO136)</f>
        <v>0</v>
      </c>
      <c r="AM106" s="85">
        <f>IF('havi összesítő'!HE136&lt;0,0,'havi összesítő'!HE136)</f>
        <v>0</v>
      </c>
      <c r="AN106" s="85">
        <f>IF('havi összesítő'!IU136&lt;0,0,'havi összesítő'!IU136)</f>
        <v>0</v>
      </c>
      <c r="AO106" s="260">
        <f t="shared" si="16"/>
        <v>0</v>
      </c>
      <c r="AP106" s="7"/>
    </row>
    <row r="107" spans="1:42" ht="12" thickBot="1" x14ac:dyDescent="0.25">
      <c r="A107" s="96">
        <f>IF(beosztás!A139=0,"",beosztás!A139)</f>
        <v>24</v>
      </c>
      <c r="B107" s="97" t="str">
        <f>IF(beosztás!B139=0,"",beosztás!B139)</f>
        <v/>
      </c>
      <c r="C107" s="129" t="str">
        <f>IF(beosztás!C107=0,"",beosztás!C107)</f>
        <v>Varga Károly(PJ)</v>
      </c>
      <c r="D107" s="129" t="str">
        <f>IF(beosztás!D107=0,"",beosztás!D107)</f>
        <v>Benchmark/Panel Pac</v>
      </c>
      <c r="E107" s="993">
        <f>'havi összesítő'!R105</f>
        <v>16</v>
      </c>
      <c r="F107" s="987">
        <f>'havi összesítő'!AF105</f>
        <v>0</v>
      </c>
      <c r="G107" s="85">
        <f>'havi összesítő'!BH105</f>
        <v>0</v>
      </c>
      <c r="H107" s="85">
        <f>'havi összesítő'!BV105</f>
        <v>0</v>
      </c>
      <c r="I107" s="85">
        <f>'havi összesítő'!CX105</f>
        <v>0</v>
      </c>
      <c r="J107" s="85">
        <f>'havi összesítő'!DL105</f>
        <v>0</v>
      </c>
      <c r="K107" s="85">
        <f>'havi összesítő'!EN105</f>
        <v>0</v>
      </c>
      <c r="L107" s="85">
        <f>'havi összesítő'!FB105</f>
        <v>0</v>
      </c>
      <c r="M107" s="85">
        <f>'havi összesítő'!GD105</f>
        <v>0</v>
      </c>
      <c r="N107" s="85">
        <f>'havi összesítő'!GR105</f>
        <v>0</v>
      </c>
      <c r="O107" s="85">
        <f>'havi összesítő'!HT105</f>
        <v>0</v>
      </c>
      <c r="P107" s="85">
        <f>'havi összesítő'!IH105</f>
        <v>0</v>
      </c>
      <c r="Q107" s="748">
        <f>alapadatok!J89</f>
        <v>176</v>
      </c>
      <c r="R107" s="85">
        <f t="shared" si="12"/>
        <v>16</v>
      </c>
      <c r="S107" s="86">
        <f t="shared" si="14"/>
        <v>160</v>
      </c>
      <c r="T107" s="121"/>
      <c r="U107" s="84">
        <f>'havi összesítő'!N105/8</f>
        <v>0</v>
      </c>
      <c r="V107" s="85">
        <f>'havi összesítő'!AB105/8</f>
        <v>0</v>
      </c>
      <c r="W107" s="85">
        <f>'havi összesítő'!BD105/8</f>
        <v>0</v>
      </c>
      <c r="X107" s="85">
        <f>'havi összesítő'!BR105/8</f>
        <v>0</v>
      </c>
      <c r="Y107" s="85">
        <f>'havi összesítő'!CT105/8</f>
        <v>0</v>
      </c>
      <c r="Z107" s="85">
        <f>'havi összesítő'!DH105/8</f>
        <v>0</v>
      </c>
      <c r="AA107" s="85">
        <f>'havi összesítő'!EJ105/8</f>
        <v>0</v>
      </c>
      <c r="AB107" s="85">
        <f>'havi összesítő'!EX105/8</f>
        <v>0</v>
      </c>
      <c r="AC107" s="85">
        <f>'havi összesítő'!FZ105/8</f>
        <v>0</v>
      </c>
      <c r="AD107" s="85">
        <f>'havi összesítő'!GN105/8</f>
        <v>0</v>
      </c>
      <c r="AE107" s="85">
        <f>'havi összesítő'!HP105/8</f>
        <v>0</v>
      </c>
      <c r="AF107" s="85">
        <f>'havi összesítő'!ID105/8</f>
        <v>0</v>
      </c>
      <c r="AG107" s="86">
        <f t="shared" si="15"/>
        <v>0</v>
      </c>
      <c r="AH107" s="121"/>
      <c r="AI107" s="84">
        <f>IF('havi összesítő'!AS137&lt;0,0,'havi összesítő'!AS137)</f>
        <v>0</v>
      </c>
      <c r="AJ107" s="85">
        <f>IF('havi összesítő'!CI137&lt;0,0,'havi összesítő'!CI137)</f>
        <v>0</v>
      </c>
      <c r="AK107" s="85">
        <f>IF('havi összesítő'!DY137&lt;0,0,'havi összesítő'!DY137)</f>
        <v>0</v>
      </c>
      <c r="AL107" s="85">
        <f>IF('havi összesítő'!FO137&lt;0,0,'havi összesítő'!FO137)</f>
        <v>0</v>
      </c>
      <c r="AM107" s="85">
        <f>IF('havi összesítő'!HE137&lt;0,0,'havi összesítő'!HE137)</f>
        <v>0</v>
      </c>
      <c r="AN107" s="85">
        <f>IF('havi összesítő'!IU137&lt;0,0,'havi összesítő'!IU137)</f>
        <v>0</v>
      </c>
      <c r="AO107" s="260">
        <f t="shared" si="16"/>
        <v>0</v>
      </c>
      <c r="AP107" s="7"/>
    </row>
    <row r="108" spans="1:42" ht="12" hidden="1" thickBot="1" x14ac:dyDescent="0.25">
      <c r="A108" s="96">
        <f>IF(beosztás!A140=0,"",beosztás!A140)</f>
        <v>25</v>
      </c>
      <c r="B108" s="97" t="str">
        <f>IF(beosztás!B140=0,"",beosztás!B140)</f>
        <v/>
      </c>
      <c r="C108" s="129" t="str">
        <f>IF(beosztás!C108=0,"",beosztás!C108)</f>
        <v/>
      </c>
      <c r="D108" s="129" t="str">
        <f>IF(beosztás!D108=0,"",beosztás!D108)</f>
        <v/>
      </c>
      <c r="E108" s="993">
        <f>'havi összesítő'!R106</f>
        <v>0</v>
      </c>
      <c r="F108" s="987">
        <f>'havi összesítő'!AF106</f>
        <v>0</v>
      </c>
      <c r="G108" s="85">
        <f>'havi összesítő'!BH106</f>
        <v>0</v>
      </c>
      <c r="H108" s="85">
        <f>'havi összesítő'!BV106</f>
        <v>0</v>
      </c>
      <c r="I108" s="85">
        <f>'havi összesítő'!CX106</f>
        <v>0</v>
      </c>
      <c r="J108" s="85">
        <f>'havi összesítő'!DL106</f>
        <v>0</v>
      </c>
      <c r="K108" s="85">
        <f>'havi összesítő'!EN106</f>
        <v>0</v>
      </c>
      <c r="L108" s="85">
        <f>'havi összesítő'!FB106</f>
        <v>0</v>
      </c>
      <c r="M108" s="85">
        <f>'havi összesítő'!GD106</f>
        <v>0</v>
      </c>
      <c r="N108" s="85">
        <f>'havi összesítő'!GR106</f>
        <v>0</v>
      </c>
      <c r="O108" s="85">
        <f>'havi összesítő'!HT106</f>
        <v>0</v>
      </c>
      <c r="P108" s="85">
        <f>'havi összesítő'!IH106</f>
        <v>0</v>
      </c>
      <c r="Q108" s="748">
        <f>alapadatok!J90</f>
        <v>0</v>
      </c>
      <c r="R108" s="85">
        <f t="shared" si="12"/>
        <v>0</v>
      </c>
      <c r="S108" s="86">
        <f t="shared" si="14"/>
        <v>0</v>
      </c>
      <c r="T108" s="121"/>
      <c r="U108" s="84">
        <f>'havi összesítő'!N106/8</f>
        <v>0</v>
      </c>
      <c r="V108" s="85">
        <f>'havi összesítő'!AB106/8</f>
        <v>0</v>
      </c>
      <c r="W108" s="85">
        <f>'havi összesítő'!BD106/8</f>
        <v>0</v>
      </c>
      <c r="X108" s="85">
        <f>'havi összesítő'!BR106/8</f>
        <v>0</v>
      </c>
      <c r="Y108" s="85">
        <f>'havi összesítő'!CT106/8</f>
        <v>0</v>
      </c>
      <c r="Z108" s="85">
        <f>'havi összesítő'!DH106/8</f>
        <v>0</v>
      </c>
      <c r="AA108" s="85">
        <f>'havi összesítő'!EJ106/8</f>
        <v>0</v>
      </c>
      <c r="AB108" s="85">
        <f>'havi összesítő'!EX106/8</f>
        <v>0</v>
      </c>
      <c r="AC108" s="85">
        <f>'havi összesítő'!FZ106/8</f>
        <v>0</v>
      </c>
      <c r="AD108" s="85">
        <f>'havi összesítő'!GN106/8</f>
        <v>0</v>
      </c>
      <c r="AE108" s="85">
        <f>'havi összesítő'!HP106/8</f>
        <v>0</v>
      </c>
      <c r="AF108" s="85">
        <f>'havi összesítő'!ID106/8</f>
        <v>0</v>
      </c>
      <c r="AG108" s="86">
        <f t="shared" si="15"/>
        <v>0</v>
      </c>
      <c r="AH108" s="121"/>
      <c r="AI108" s="84">
        <f>IF('havi összesítő'!AS138&lt;0,0,'havi összesítő'!AS138)</f>
        <v>0</v>
      </c>
      <c r="AJ108" s="85">
        <f>IF('havi összesítő'!CI138&lt;0,0,'havi összesítő'!CI138)</f>
        <v>0</v>
      </c>
      <c r="AK108" s="85">
        <f>IF('havi összesítő'!DY138&lt;0,0,'havi összesítő'!DY138)</f>
        <v>0</v>
      </c>
      <c r="AL108" s="85">
        <f>IF('havi összesítő'!FO138&lt;0,0,'havi összesítő'!FO138)</f>
        <v>0</v>
      </c>
      <c r="AM108" s="85">
        <f>IF('havi összesítő'!HE138&lt;0,0,'havi összesítő'!HE138)</f>
        <v>0</v>
      </c>
      <c r="AN108" s="85">
        <f>IF('havi összesítő'!IU138&lt;0,0,'havi összesítő'!IU138)</f>
        <v>0</v>
      </c>
      <c r="AO108" s="260">
        <f t="shared" si="16"/>
        <v>0</v>
      </c>
      <c r="AP108" s="7"/>
    </row>
    <row r="109" spans="1:42" ht="12" hidden="1" thickBot="1" x14ac:dyDescent="0.25">
      <c r="A109" s="96">
        <f>IF(beosztás!A141=0,"",beosztás!A141)</f>
        <v>26</v>
      </c>
      <c r="B109" s="97" t="str">
        <f>IF(beosztás!B141=0,"",beosztás!B141)</f>
        <v/>
      </c>
      <c r="C109" s="129" t="str">
        <f>IF(beosztás!C109=0,"",beosztás!C109)</f>
        <v/>
      </c>
      <c r="D109" s="129" t="str">
        <f>IF(beosztás!D109=0,"",beosztás!D109)</f>
        <v/>
      </c>
      <c r="E109" s="993">
        <f>'havi összesítő'!R107</f>
        <v>0</v>
      </c>
      <c r="F109" s="987">
        <f>'havi összesítő'!AF107</f>
        <v>0</v>
      </c>
      <c r="G109" s="85">
        <f>'havi összesítő'!BH107</f>
        <v>0</v>
      </c>
      <c r="H109" s="85">
        <f>'havi összesítő'!BV107</f>
        <v>0</v>
      </c>
      <c r="I109" s="85">
        <f>'havi összesítő'!CX107</f>
        <v>0</v>
      </c>
      <c r="J109" s="85">
        <f>'havi összesítő'!DL107</f>
        <v>0</v>
      </c>
      <c r="K109" s="85">
        <f>'havi összesítő'!EN107</f>
        <v>0</v>
      </c>
      <c r="L109" s="85">
        <f>'havi összesítő'!FB107</f>
        <v>0</v>
      </c>
      <c r="M109" s="85">
        <f>'havi összesítő'!GD107</f>
        <v>0</v>
      </c>
      <c r="N109" s="85">
        <f>'havi összesítő'!GR107</f>
        <v>0</v>
      </c>
      <c r="O109" s="85">
        <f>'havi összesítő'!HT107</f>
        <v>0</v>
      </c>
      <c r="P109" s="85">
        <f>'havi összesítő'!IH107</f>
        <v>0</v>
      </c>
      <c r="Q109" s="748">
        <f>alapadatok!J91</f>
        <v>0</v>
      </c>
      <c r="R109" s="85">
        <f t="shared" si="12"/>
        <v>0</v>
      </c>
      <c r="S109" s="86">
        <f t="shared" si="14"/>
        <v>0</v>
      </c>
      <c r="T109" s="121"/>
      <c r="U109" s="84">
        <f>'havi összesítő'!N107/8</f>
        <v>0</v>
      </c>
      <c r="V109" s="85">
        <f>'havi összesítő'!AB107/8</f>
        <v>0</v>
      </c>
      <c r="W109" s="85">
        <f>'havi összesítő'!BD107/8</f>
        <v>0</v>
      </c>
      <c r="X109" s="85">
        <f>'havi összesítő'!BR107/8</f>
        <v>0</v>
      </c>
      <c r="Y109" s="85">
        <f>'havi összesítő'!CT107/8</f>
        <v>0</v>
      </c>
      <c r="Z109" s="85">
        <f>'havi összesítő'!DH107/8</f>
        <v>0</v>
      </c>
      <c r="AA109" s="85">
        <f>'havi összesítő'!EJ107/8</f>
        <v>0</v>
      </c>
      <c r="AB109" s="85">
        <f>'havi összesítő'!EX107/8</f>
        <v>0</v>
      </c>
      <c r="AC109" s="85">
        <f>'havi összesítő'!FZ107/8</f>
        <v>0</v>
      </c>
      <c r="AD109" s="85">
        <f>'havi összesítő'!GN107/8</f>
        <v>0</v>
      </c>
      <c r="AE109" s="85">
        <f>'havi összesítő'!HP107/8</f>
        <v>0</v>
      </c>
      <c r="AF109" s="85">
        <f>'havi összesítő'!ID107/8</f>
        <v>0</v>
      </c>
      <c r="AG109" s="86">
        <f t="shared" si="15"/>
        <v>0</v>
      </c>
      <c r="AH109" s="121"/>
      <c r="AI109" s="84">
        <f>IF('havi összesítő'!AS139&lt;0,0,'havi összesítő'!AS139)</f>
        <v>0</v>
      </c>
      <c r="AJ109" s="85">
        <f>IF('havi összesítő'!CI139&lt;0,0,'havi összesítő'!CI139)</f>
        <v>0</v>
      </c>
      <c r="AK109" s="85">
        <f>IF('havi összesítő'!DY139&lt;0,0,'havi összesítő'!DY139)</f>
        <v>0</v>
      </c>
      <c r="AL109" s="85">
        <f>IF('havi összesítő'!FO139&lt;0,0,'havi összesítő'!FO139)</f>
        <v>0</v>
      </c>
      <c r="AM109" s="85">
        <f>IF('havi összesítő'!HE139&lt;0,0,'havi összesítő'!HE139)</f>
        <v>0</v>
      </c>
      <c r="AN109" s="85">
        <f>IF('havi összesítő'!IU139&lt;0,0,'havi összesítő'!IU139)</f>
        <v>0</v>
      </c>
      <c r="AO109" s="260">
        <f t="shared" si="16"/>
        <v>0</v>
      </c>
      <c r="AP109" s="7"/>
    </row>
    <row r="110" spans="1:42" ht="12" hidden="1" thickBot="1" x14ac:dyDescent="0.25">
      <c r="A110" s="96">
        <f>IF(beosztás!A142=0,"",beosztás!A142)</f>
        <v>27</v>
      </c>
      <c r="B110" s="97" t="str">
        <f>IF(beosztás!B142=0,"",beosztás!B142)</f>
        <v/>
      </c>
      <c r="C110" s="129" t="str">
        <f>IF(beosztás!C110=0,"",beosztás!C110)</f>
        <v/>
      </c>
      <c r="D110" s="129" t="str">
        <f>IF(beosztás!D110=0,"",beosztás!D110)</f>
        <v/>
      </c>
      <c r="E110" s="993">
        <f>'havi összesítő'!R108</f>
        <v>0</v>
      </c>
      <c r="F110" s="987">
        <f>'havi összesítő'!AF108</f>
        <v>0</v>
      </c>
      <c r="G110" s="85">
        <f>'havi összesítő'!BH108</f>
        <v>0</v>
      </c>
      <c r="H110" s="85">
        <f>'havi összesítő'!BV108</f>
        <v>0</v>
      </c>
      <c r="I110" s="85">
        <f>'havi összesítő'!CX108</f>
        <v>0</v>
      </c>
      <c r="J110" s="85">
        <f>'havi összesítő'!DL108</f>
        <v>0</v>
      </c>
      <c r="K110" s="85">
        <f>'havi összesítő'!EN108</f>
        <v>0</v>
      </c>
      <c r="L110" s="85">
        <f>'havi összesítő'!FB108</f>
        <v>0</v>
      </c>
      <c r="M110" s="85">
        <f>'havi összesítő'!GD108</f>
        <v>0</v>
      </c>
      <c r="N110" s="85">
        <f>'havi összesítő'!GR108</f>
        <v>0</v>
      </c>
      <c r="O110" s="85">
        <f>'havi összesítő'!HT108</f>
        <v>0</v>
      </c>
      <c r="P110" s="85">
        <f>'havi összesítő'!IH108</f>
        <v>0</v>
      </c>
      <c r="Q110" s="748">
        <f>alapadatok!J92</f>
        <v>0</v>
      </c>
      <c r="R110" s="85">
        <f t="shared" si="12"/>
        <v>0</v>
      </c>
      <c r="S110" s="86">
        <f t="shared" si="14"/>
        <v>0</v>
      </c>
      <c r="T110" s="121"/>
      <c r="U110" s="84">
        <f>'havi összesítő'!N108/8</f>
        <v>0</v>
      </c>
      <c r="V110" s="85">
        <f>'havi összesítő'!AB108/8</f>
        <v>0</v>
      </c>
      <c r="W110" s="85">
        <f>'havi összesítő'!BD108/8</f>
        <v>0</v>
      </c>
      <c r="X110" s="85">
        <f>'havi összesítő'!BR108/8</f>
        <v>0</v>
      </c>
      <c r="Y110" s="85">
        <f>'havi összesítő'!CT108/8</f>
        <v>0</v>
      </c>
      <c r="Z110" s="85">
        <f>'havi összesítő'!DH108/8</f>
        <v>0</v>
      </c>
      <c r="AA110" s="85">
        <f>'havi összesítő'!EJ108/8</f>
        <v>0</v>
      </c>
      <c r="AB110" s="85">
        <f>'havi összesítő'!EX108/8</f>
        <v>0</v>
      </c>
      <c r="AC110" s="85">
        <f>'havi összesítő'!FZ108/8</f>
        <v>0</v>
      </c>
      <c r="AD110" s="85">
        <f>'havi összesítő'!GN108/8</f>
        <v>0</v>
      </c>
      <c r="AE110" s="85">
        <f>'havi összesítő'!HP108/8</f>
        <v>0</v>
      </c>
      <c r="AF110" s="85">
        <f>'havi összesítő'!ID108/8</f>
        <v>0</v>
      </c>
      <c r="AG110" s="86">
        <f t="shared" si="15"/>
        <v>0</v>
      </c>
      <c r="AH110" s="121"/>
      <c r="AI110" s="84">
        <f>IF('havi összesítő'!AS140&lt;0,0,'havi összesítő'!AS140)</f>
        <v>0</v>
      </c>
      <c r="AJ110" s="85">
        <f>IF('havi összesítő'!CI140&lt;0,0,'havi összesítő'!CI140)</f>
        <v>0</v>
      </c>
      <c r="AK110" s="85">
        <f>IF('havi összesítő'!DY140&lt;0,0,'havi összesítő'!DY140)</f>
        <v>0</v>
      </c>
      <c r="AL110" s="85">
        <f>IF('havi összesítő'!FO140&lt;0,0,'havi összesítő'!FO140)</f>
        <v>0</v>
      </c>
      <c r="AM110" s="85">
        <f>IF('havi összesítő'!HE140&lt;0,0,'havi összesítő'!HE140)</f>
        <v>0</v>
      </c>
      <c r="AN110" s="85">
        <f>IF('havi összesítő'!IU140&lt;0,0,'havi összesítő'!IU140)</f>
        <v>0</v>
      </c>
      <c r="AO110" s="260">
        <f t="shared" si="16"/>
        <v>0</v>
      </c>
      <c r="AP110" s="7"/>
    </row>
    <row r="111" spans="1:42" ht="12" hidden="1" thickBot="1" x14ac:dyDescent="0.25">
      <c r="A111" s="96">
        <f>IF(beosztás!A143=0,"",beosztás!A143)</f>
        <v>28</v>
      </c>
      <c r="B111" s="97" t="str">
        <f>IF(beosztás!B143=0,"",beosztás!B143)</f>
        <v/>
      </c>
      <c r="C111" s="129" t="str">
        <f>IF(beosztás!C111=0,"",beosztás!C111)</f>
        <v/>
      </c>
      <c r="D111" s="129" t="str">
        <f>IF(beosztás!D111=0,"",beosztás!D111)</f>
        <v/>
      </c>
      <c r="E111" s="993">
        <f>'havi összesítő'!R109</f>
        <v>0</v>
      </c>
      <c r="F111" s="987">
        <f>'havi összesítő'!AF109</f>
        <v>0</v>
      </c>
      <c r="G111" s="85">
        <f>'havi összesítő'!BH109</f>
        <v>0</v>
      </c>
      <c r="H111" s="85">
        <f>'havi összesítő'!BV109</f>
        <v>0</v>
      </c>
      <c r="I111" s="85">
        <f>'havi összesítő'!CX109</f>
        <v>0</v>
      </c>
      <c r="J111" s="85">
        <f>'havi összesítő'!DL109</f>
        <v>0</v>
      </c>
      <c r="K111" s="85">
        <f>'havi összesítő'!EN109</f>
        <v>0</v>
      </c>
      <c r="L111" s="85">
        <f>'havi összesítő'!FB109</f>
        <v>0</v>
      </c>
      <c r="M111" s="85">
        <f>'havi összesítő'!GD109</f>
        <v>0</v>
      </c>
      <c r="N111" s="85">
        <f>'havi összesítő'!GR109</f>
        <v>0</v>
      </c>
      <c r="O111" s="85">
        <f>'havi összesítő'!HT109</f>
        <v>0</v>
      </c>
      <c r="P111" s="85">
        <f>'havi összesítő'!IH109</f>
        <v>0</v>
      </c>
      <c r="Q111" s="748">
        <f>alapadatok!J93</f>
        <v>0</v>
      </c>
      <c r="R111" s="85">
        <f t="shared" si="12"/>
        <v>0</v>
      </c>
      <c r="S111" s="86">
        <f t="shared" si="14"/>
        <v>0</v>
      </c>
      <c r="T111" s="121"/>
      <c r="U111" s="84">
        <f>'havi összesítő'!N109/8</f>
        <v>0</v>
      </c>
      <c r="V111" s="85">
        <f>'havi összesítő'!AB109/8</f>
        <v>0</v>
      </c>
      <c r="W111" s="85">
        <f>'havi összesítő'!BD109/8</f>
        <v>0</v>
      </c>
      <c r="X111" s="85">
        <f>'havi összesítő'!BR109/8</f>
        <v>0</v>
      </c>
      <c r="Y111" s="85">
        <f>'havi összesítő'!CT109/8</f>
        <v>0</v>
      </c>
      <c r="Z111" s="85">
        <f>'havi összesítő'!DH109/8</f>
        <v>0</v>
      </c>
      <c r="AA111" s="85">
        <f>'havi összesítő'!EJ109/8</f>
        <v>0</v>
      </c>
      <c r="AB111" s="85">
        <f>'havi összesítő'!EX109/8</f>
        <v>0</v>
      </c>
      <c r="AC111" s="85">
        <f>'havi összesítő'!FZ109/8</f>
        <v>0</v>
      </c>
      <c r="AD111" s="85">
        <f>'havi összesítő'!GN109/8</f>
        <v>0</v>
      </c>
      <c r="AE111" s="85">
        <f>'havi összesítő'!HP109/8</f>
        <v>0</v>
      </c>
      <c r="AF111" s="85">
        <f>'havi összesítő'!ID109/8</f>
        <v>0</v>
      </c>
      <c r="AG111" s="86">
        <f t="shared" si="15"/>
        <v>0</v>
      </c>
      <c r="AH111" s="121"/>
      <c r="AI111" s="84">
        <f>IF('havi összesítő'!AS141&lt;0,0,'havi összesítő'!AS141)</f>
        <v>0</v>
      </c>
      <c r="AJ111" s="85">
        <f>IF('havi összesítő'!CI141&lt;0,0,'havi összesítő'!CI141)</f>
        <v>0</v>
      </c>
      <c r="AK111" s="85">
        <f>IF('havi összesítő'!DY141&lt;0,0,'havi összesítő'!DY141)</f>
        <v>0</v>
      </c>
      <c r="AL111" s="85">
        <f>IF('havi összesítő'!FO141&lt;0,0,'havi összesítő'!FO141)</f>
        <v>0</v>
      </c>
      <c r="AM111" s="85">
        <f>IF('havi összesítő'!HE141&lt;0,0,'havi összesítő'!HE141)</f>
        <v>0</v>
      </c>
      <c r="AN111" s="85">
        <f>IF('havi összesítő'!IU141&lt;0,0,'havi összesítő'!IU141)</f>
        <v>0</v>
      </c>
      <c r="AO111" s="260">
        <f t="shared" si="16"/>
        <v>0</v>
      </c>
      <c r="AP111" s="7"/>
    </row>
    <row r="112" spans="1:42" ht="12" hidden="1" thickBot="1" x14ac:dyDescent="0.25">
      <c r="A112" s="96">
        <f>IF(beosztás!A144=0,"",beosztás!A144)</f>
        <v>29</v>
      </c>
      <c r="B112" s="97" t="str">
        <f>IF(beosztás!B144=0,"",beosztás!B144)</f>
        <v/>
      </c>
      <c r="C112" s="129" t="str">
        <f>IF(beosztás!C112=0,"",beosztás!C112)</f>
        <v/>
      </c>
      <c r="D112" s="129" t="str">
        <f>IF(beosztás!D112=0,"",beosztás!D112)</f>
        <v/>
      </c>
      <c r="E112" s="993">
        <f>'havi összesítő'!R110</f>
        <v>0</v>
      </c>
      <c r="F112" s="987">
        <f>'havi összesítő'!AF110</f>
        <v>0</v>
      </c>
      <c r="G112" s="85">
        <f>'havi összesítő'!BH110</f>
        <v>0</v>
      </c>
      <c r="H112" s="85">
        <f>'havi összesítő'!BV110</f>
        <v>0</v>
      </c>
      <c r="I112" s="85">
        <f>'havi összesítő'!CX110</f>
        <v>0</v>
      </c>
      <c r="J112" s="85">
        <f>'havi összesítő'!DL110</f>
        <v>0</v>
      </c>
      <c r="K112" s="85">
        <f>'havi összesítő'!EN110</f>
        <v>0</v>
      </c>
      <c r="L112" s="85">
        <f>'havi összesítő'!FB110</f>
        <v>0</v>
      </c>
      <c r="M112" s="85">
        <f>'havi összesítő'!GD110</f>
        <v>0</v>
      </c>
      <c r="N112" s="85">
        <f>'havi összesítő'!GR110</f>
        <v>0</v>
      </c>
      <c r="O112" s="85">
        <f>'havi összesítő'!HT110</f>
        <v>0</v>
      </c>
      <c r="P112" s="85">
        <f>'havi összesítő'!IH110</f>
        <v>0</v>
      </c>
      <c r="Q112" s="748">
        <f>alapadatok!J94</f>
        <v>0</v>
      </c>
      <c r="R112" s="85">
        <f t="shared" si="12"/>
        <v>0</v>
      </c>
      <c r="S112" s="86">
        <f t="shared" si="14"/>
        <v>0</v>
      </c>
      <c r="T112" s="121"/>
      <c r="U112" s="84">
        <f>'havi összesítő'!N110/8</f>
        <v>0</v>
      </c>
      <c r="V112" s="85">
        <f>'havi összesítő'!AB110/8</f>
        <v>0</v>
      </c>
      <c r="W112" s="85">
        <f>'havi összesítő'!BD110/8</f>
        <v>0</v>
      </c>
      <c r="X112" s="85">
        <f>'havi összesítő'!BR110/8</f>
        <v>0</v>
      </c>
      <c r="Y112" s="85">
        <f>'havi összesítő'!CT110/8</f>
        <v>0</v>
      </c>
      <c r="Z112" s="85">
        <f>'havi összesítő'!DH110/8</f>
        <v>0</v>
      </c>
      <c r="AA112" s="85">
        <f>'havi összesítő'!EJ110/8</f>
        <v>0</v>
      </c>
      <c r="AB112" s="85">
        <f>'havi összesítő'!EX110/8</f>
        <v>0</v>
      </c>
      <c r="AC112" s="85">
        <f>'havi összesítő'!FZ110/8</f>
        <v>0</v>
      </c>
      <c r="AD112" s="85">
        <f>'havi összesítő'!GN110/8</f>
        <v>0</v>
      </c>
      <c r="AE112" s="85">
        <f>'havi összesítő'!HP110/8</f>
        <v>0</v>
      </c>
      <c r="AF112" s="85">
        <f>'havi összesítő'!ID110/8</f>
        <v>0</v>
      </c>
      <c r="AG112" s="86">
        <f t="shared" si="15"/>
        <v>0</v>
      </c>
      <c r="AH112" s="121"/>
      <c r="AI112" s="84">
        <f>IF('havi összesítő'!AS142&lt;0,0,'havi összesítő'!AS142)</f>
        <v>0</v>
      </c>
      <c r="AJ112" s="85">
        <f>IF('havi összesítő'!CI142&lt;0,0,'havi összesítő'!CI142)</f>
        <v>0</v>
      </c>
      <c r="AK112" s="85">
        <f>IF('havi összesítő'!DY142&lt;0,0,'havi összesítő'!DY142)</f>
        <v>0</v>
      </c>
      <c r="AL112" s="85">
        <f>IF('havi összesítő'!FO142&lt;0,0,'havi összesítő'!FO142)</f>
        <v>0</v>
      </c>
      <c r="AM112" s="85">
        <f>IF('havi összesítő'!HE142&lt;0,0,'havi összesítő'!HE142)</f>
        <v>0</v>
      </c>
      <c r="AN112" s="85">
        <f>IF('havi összesítő'!IU142&lt;0,0,'havi összesítő'!IU142)</f>
        <v>0</v>
      </c>
      <c r="AO112" s="260">
        <f t="shared" si="16"/>
        <v>0</v>
      </c>
      <c r="AP112" s="7"/>
    </row>
    <row r="113" spans="1:42" ht="12" hidden="1" thickBot="1" x14ac:dyDescent="0.25">
      <c r="A113" s="96">
        <f>IF(beosztás!A145=0,"",beosztás!A145)</f>
        <v>30</v>
      </c>
      <c r="B113" s="97" t="str">
        <f>IF(beosztás!B145=0,"",beosztás!B145)</f>
        <v/>
      </c>
      <c r="C113" s="719" t="str">
        <f>IF(beosztás!C113=0,"",beosztás!C113)</f>
        <v/>
      </c>
      <c r="D113" s="719" t="str">
        <f>IF(beosztás!D113=0,"",beosztás!D113)</f>
        <v/>
      </c>
      <c r="E113" s="994">
        <f>'havi összesítő'!R111</f>
        <v>0</v>
      </c>
      <c r="F113" s="995">
        <f>'havi összesítő'!AF111</f>
        <v>0</v>
      </c>
      <c r="G113" s="751">
        <f>'havi összesítő'!BH111</f>
        <v>0</v>
      </c>
      <c r="H113" s="751">
        <f>'havi összesítő'!BV111</f>
        <v>0</v>
      </c>
      <c r="I113" s="751">
        <f>'havi összesítő'!CX111</f>
        <v>0</v>
      </c>
      <c r="J113" s="751">
        <f>'havi összesítő'!DL111</f>
        <v>0</v>
      </c>
      <c r="K113" s="751">
        <f>'havi összesítő'!EN111</f>
        <v>0</v>
      </c>
      <c r="L113" s="751">
        <f>'havi összesítő'!FB111</f>
        <v>0</v>
      </c>
      <c r="M113" s="751">
        <f>'havi összesítő'!GD111</f>
        <v>0</v>
      </c>
      <c r="N113" s="751">
        <f>'havi összesítő'!GR111</f>
        <v>0</v>
      </c>
      <c r="O113" s="751">
        <f>'havi összesítő'!HT111</f>
        <v>0</v>
      </c>
      <c r="P113" s="751">
        <f>'havi összesítő'!IH111</f>
        <v>0</v>
      </c>
      <c r="Q113" s="838">
        <f>alapadatok!J95</f>
        <v>0</v>
      </c>
      <c r="R113" s="751">
        <f t="shared" si="12"/>
        <v>0</v>
      </c>
      <c r="S113" s="752">
        <f t="shared" si="14"/>
        <v>0</v>
      </c>
      <c r="T113" s="121"/>
      <c r="U113" s="753">
        <f>'havi összesítő'!N111/8</f>
        <v>0</v>
      </c>
      <c r="V113" s="751">
        <f>'havi összesítő'!AB111/8</f>
        <v>0</v>
      </c>
      <c r="W113" s="751">
        <f>'havi összesítő'!BD111/8</f>
        <v>0</v>
      </c>
      <c r="X113" s="751">
        <f>'havi összesítő'!BR111/8</f>
        <v>0</v>
      </c>
      <c r="Y113" s="751">
        <f>'havi összesítő'!CT111/8</f>
        <v>0</v>
      </c>
      <c r="Z113" s="751">
        <f>'havi összesítő'!DH111/8</f>
        <v>0</v>
      </c>
      <c r="AA113" s="751">
        <f>'havi összesítő'!EJ111/8</f>
        <v>0</v>
      </c>
      <c r="AB113" s="751">
        <f>'havi összesítő'!EX111/8</f>
        <v>0</v>
      </c>
      <c r="AC113" s="751">
        <f>'havi összesítő'!FZ111/8</f>
        <v>0</v>
      </c>
      <c r="AD113" s="751">
        <f>'havi összesítő'!GN111/8</f>
        <v>0</v>
      </c>
      <c r="AE113" s="751">
        <f>'havi összesítő'!HP111/8</f>
        <v>0</v>
      </c>
      <c r="AF113" s="751">
        <f>'havi összesítő'!ID111/8</f>
        <v>0</v>
      </c>
      <c r="AG113" s="752">
        <f t="shared" si="15"/>
        <v>0</v>
      </c>
      <c r="AH113" s="121"/>
      <c r="AI113" s="87">
        <f>IF('havi összesítő'!AS143&lt;0,0,'havi összesítő'!AS143)</f>
        <v>0</v>
      </c>
      <c r="AJ113" s="88">
        <f>IF('havi összesítő'!CI143&lt;0,0,'havi összesítő'!CI143)</f>
        <v>0</v>
      </c>
      <c r="AK113" s="88">
        <f>IF('havi összesítő'!DY143&lt;0,0,'havi összesítő'!DY143)</f>
        <v>0</v>
      </c>
      <c r="AL113" s="88">
        <f>IF('havi összesítő'!FO143&lt;0,0,'havi összesítő'!FO143)</f>
        <v>0</v>
      </c>
      <c r="AM113" s="88">
        <f>IF('havi összesítő'!HE143&lt;0,0,'havi összesítő'!HE143)</f>
        <v>0</v>
      </c>
      <c r="AN113" s="88">
        <f>IF('havi összesítő'!IU143&lt;0,0,'havi összesítő'!IU143)</f>
        <v>0</v>
      </c>
      <c r="AO113" s="922">
        <f t="shared" si="16"/>
        <v>0</v>
      </c>
      <c r="AP113" s="7"/>
    </row>
    <row r="114" spans="1:42" x14ac:dyDescent="0.2">
      <c r="A114" s="715"/>
      <c r="B114" s="716"/>
      <c r="C114" s="841" t="str">
        <f>IF(beosztás!C114=0,"",beosztás!C114)</f>
        <v>Red</v>
      </c>
      <c r="D114" s="842" t="str">
        <f>IF(beosztás!D114=0,"",beosztás!D114)</f>
        <v>segédsor</v>
      </c>
      <c r="E114" s="843"/>
      <c r="F114" s="843"/>
      <c r="G114" s="843"/>
      <c r="H114" s="843"/>
      <c r="I114" s="843"/>
      <c r="J114" s="843"/>
      <c r="K114" s="843"/>
      <c r="L114" s="843"/>
      <c r="M114" s="843"/>
      <c r="N114" s="843"/>
      <c r="O114" s="843"/>
      <c r="P114" s="843"/>
      <c r="Q114" s="843"/>
      <c r="R114" s="843"/>
      <c r="S114" s="844"/>
      <c r="T114" s="121"/>
      <c r="U114" s="849"/>
      <c r="V114" s="843"/>
      <c r="W114" s="843"/>
      <c r="X114" s="843"/>
      <c r="Y114" s="843"/>
      <c r="Z114" s="843"/>
      <c r="AA114" s="843"/>
      <c r="AB114" s="843"/>
      <c r="AC114" s="843"/>
      <c r="AD114" s="843"/>
      <c r="AE114" s="843"/>
      <c r="AF114" s="843"/>
      <c r="AG114" s="844"/>
      <c r="AH114" s="121"/>
      <c r="AI114" s="849"/>
      <c r="AJ114" s="843"/>
      <c r="AK114" s="843"/>
      <c r="AL114" s="843"/>
      <c r="AM114" s="843"/>
      <c r="AN114" s="843"/>
      <c r="AO114" s="844"/>
      <c r="AP114" s="7"/>
    </row>
    <row r="115" spans="1:42" ht="12" thickBot="1" x14ac:dyDescent="0.25">
      <c r="A115" s="715"/>
      <c r="B115" s="716"/>
      <c r="C115" s="845" t="str">
        <f>IF(beosztás!C115=0,"",beosztás!C115)</f>
        <v>Név</v>
      </c>
      <c r="D115" s="846" t="str">
        <f>IF(beosztás!D115=0,"",beosztás!D115)</f>
        <v>Munkakör/napi létszám</v>
      </c>
      <c r="E115" s="1182">
        <f>SUBTOTAL(9,E116:E145)</f>
        <v>0</v>
      </c>
      <c r="F115" s="1181">
        <f t="shared" ref="F115:Q115" si="17">SUBTOTAL(9,F116:F145)</f>
        <v>0</v>
      </c>
      <c r="G115" s="1181">
        <f t="shared" si="17"/>
        <v>0</v>
      </c>
      <c r="H115" s="1181">
        <f t="shared" si="17"/>
        <v>0</v>
      </c>
      <c r="I115" s="1181">
        <f t="shared" si="17"/>
        <v>0</v>
      </c>
      <c r="J115" s="1181">
        <f t="shared" si="17"/>
        <v>0</v>
      </c>
      <c r="K115" s="1181">
        <f t="shared" si="17"/>
        <v>0</v>
      </c>
      <c r="L115" s="1181">
        <f t="shared" si="17"/>
        <v>0</v>
      </c>
      <c r="M115" s="1181">
        <f t="shared" si="17"/>
        <v>0</v>
      </c>
      <c r="N115" s="1181">
        <f t="shared" si="17"/>
        <v>0</v>
      </c>
      <c r="O115" s="1181">
        <f t="shared" si="17"/>
        <v>0</v>
      </c>
      <c r="P115" s="1181">
        <f t="shared" si="17"/>
        <v>0</v>
      </c>
      <c r="Q115" s="1181">
        <f t="shared" si="17"/>
        <v>0</v>
      </c>
      <c r="R115" s="1181" t="e">
        <f>SUBTOTAL(9,R116:R145)/Q115</f>
        <v>#DIV/0!</v>
      </c>
      <c r="S115" s="848"/>
      <c r="T115" s="121"/>
      <c r="U115" s="850"/>
      <c r="V115" s="847"/>
      <c r="W115" s="847"/>
      <c r="X115" s="847"/>
      <c r="Y115" s="847"/>
      <c r="Z115" s="847"/>
      <c r="AA115" s="847"/>
      <c r="AB115" s="847"/>
      <c r="AC115" s="847"/>
      <c r="AD115" s="847"/>
      <c r="AE115" s="847"/>
      <c r="AF115" s="847"/>
      <c r="AG115" s="848"/>
      <c r="AH115" s="121"/>
      <c r="AI115" s="850"/>
      <c r="AJ115" s="847"/>
      <c r="AK115" s="847"/>
      <c r="AL115" s="847"/>
      <c r="AM115" s="847"/>
      <c r="AN115" s="847"/>
      <c r="AO115" s="848"/>
      <c r="AP115" s="7"/>
    </row>
    <row r="116" spans="1:42" ht="12" hidden="1" thickBot="1" x14ac:dyDescent="0.25">
      <c r="A116" s="715"/>
      <c r="B116" s="716"/>
      <c r="C116" s="717" t="str">
        <f>IF(beosztás!C116=0,"",beosztás!C116)</f>
        <v/>
      </c>
      <c r="D116" s="717" t="str">
        <f>IF(beosztás!D116=0,"",beosztás!D116)</f>
        <v/>
      </c>
      <c r="E116" s="996">
        <f>'havi összesítő'!R114</f>
        <v>0</v>
      </c>
      <c r="F116" s="997">
        <f>'havi összesítő'!AF114</f>
        <v>0</v>
      </c>
      <c r="G116" s="839">
        <f>'havi összesítő'!BH114</f>
        <v>0</v>
      </c>
      <c r="H116" s="839">
        <f>'havi összesítő'!BV114</f>
        <v>0</v>
      </c>
      <c r="I116" s="839">
        <f>'havi összesítő'!CX114</f>
        <v>0</v>
      </c>
      <c r="J116" s="839">
        <f>'havi összesítő'!DL114</f>
        <v>0</v>
      </c>
      <c r="K116" s="839">
        <f>'havi összesítő'!EN114</f>
        <v>0</v>
      </c>
      <c r="L116" s="839">
        <f>'havi összesítő'!FB114</f>
        <v>0</v>
      </c>
      <c r="M116" s="839">
        <f>'havi összesítő'!GD114</f>
        <v>0</v>
      </c>
      <c r="N116" s="839">
        <f>'havi összesítő'!GR114</f>
        <v>0</v>
      </c>
      <c r="O116" s="839">
        <f>'havi összesítő'!HT114</f>
        <v>0</v>
      </c>
      <c r="P116" s="839">
        <f>'havi összesítő'!IH114</f>
        <v>0</v>
      </c>
      <c r="Q116" s="999">
        <f>alapadatok!J97</f>
        <v>0</v>
      </c>
      <c r="R116" s="839">
        <f t="shared" ref="R116" si="18">SUM(E116:P116)</f>
        <v>0</v>
      </c>
      <c r="S116" s="840">
        <f t="shared" ref="S116" si="19">Q116-R116</f>
        <v>0</v>
      </c>
      <c r="T116" s="121"/>
      <c r="U116" s="839">
        <f>'havi összesítő'!N114/8</f>
        <v>0</v>
      </c>
      <c r="V116" s="839">
        <f>'havi összesítő'!AB114/8</f>
        <v>0</v>
      </c>
      <c r="W116" s="839">
        <f>'havi összesítő'!BD114/8</f>
        <v>0</v>
      </c>
      <c r="X116" s="839">
        <f>'havi összesítő'!BR114/8</f>
        <v>0</v>
      </c>
      <c r="Y116" s="839">
        <f>'havi összesítő'!CT114/8</f>
        <v>0</v>
      </c>
      <c r="Z116" s="839">
        <f>'havi összesítő'!DH114/8</f>
        <v>0</v>
      </c>
      <c r="AA116" s="839">
        <f>'havi összesítő'!EJ114/8</f>
        <v>0</v>
      </c>
      <c r="AB116" s="839">
        <f>'havi összesítő'!EX114/8</f>
        <v>0</v>
      </c>
      <c r="AC116" s="839">
        <f>'havi összesítő'!FZ114/8</f>
        <v>0</v>
      </c>
      <c r="AD116" s="839">
        <f>'havi összesítő'!GN114/8</f>
        <v>0</v>
      </c>
      <c r="AE116" s="839">
        <f>'havi összesítő'!HP114/8</f>
        <v>0</v>
      </c>
      <c r="AF116" s="839">
        <f>'havi összesítő'!ID114/8</f>
        <v>0</v>
      </c>
      <c r="AG116" s="839">
        <f t="shared" ref="AG116:AG145" si="20">SUM(U116:AF116)</f>
        <v>0</v>
      </c>
      <c r="AH116" s="121"/>
      <c r="AI116" s="851">
        <f>IF('havi összesítő'!AS114&lt;0,0,'havi összesítő'!AS114)</f>
        <v>0</v>
      </c>
      <c r="AJ116" s="852">
        <f>IF('havi összesítő'!CI114&lt;0,0,'havi összesítő'!CI114)</f>
        <v>0</v>
      </c>
      <c r="AK116" s="852">
        <f>IF('havi összesítő'!DY114&lt;0,0,'havi összesítő'!DY114)</f>
        <v>0</v>
      </c>
      <c r="AL116" s="852">
        <f>IF('havi összesítő'!FO114&lt;0,0,'havi összesítő'!FO114)</f>
        <v>0</v>
      </c>
      <c r="AM116" s="852">
        <f>IF('havi összesítő'!HE114&lt;0,0,'havi összesítő'!HE114)</f>
        <v>0</v>
      </c>
      <c r="AN116" s="852">
        <f>IF('havi összesítő'!IU114&lt;0,0,'havi összesítő'!IU114)</f>
        <v>0</v>
      </c>
      <c r="AO116" s="270">
        <f t="shared" ref="AO116" si="21">SUM(AI116:AN116)</f>
        <v>0</v>
      </c>
      <c r="AP116" s="7"/>
    </row>
    <row r="117" spans="1:42" ht="12" hidden="1" thickBot="1" x14ac:dyDescent="0.25">
      <c r="A117" s="715"/>
      <c r="B117" s="716"/>
      <c r="C117" s="125" t="str">
        <f>IF(beosztás!C117=0,"",beosztás!C117)</f>
        <v/>
      </c>
      <c r="D117" s="125" t="str">
        <f>IF(beosztás!D117=0,"",beosztás!D117)</f>
        <v/>
      </c>
      <c r="E117" s="987">
        <f>'havi összesítő'!R115</f>
        <v>0</v>
      </c>
      <c r="F117" s="987">
        <f>'havi összesítő'!AF115</f>
        <v>0</v>
      </c>
      <c r="G117" s="85">
        <f>'havi összesítő'!BH115</f>
        <v>0</v>
      </c>
      <c r="H117" s="85">
        <f>'havi összesítő'!BV115</f>
        <v>0</v>
      </c>
      <c r="I117" s="85">
        <f>'havi összesítő'!CX115</f>
        <v>0</v>
      </c>
      <c r="J117" s="85">
        <f>'havi összesítő'!DL115</f>
        <v>0</v>
      </c>
      <c r="K117" s="85">
        <f>'havi összesítő'!EN115</f>
        <v>0</v>
      </c>
      <c r="L117" s="85">
        <f>'havi összesítő'!FB115</f>
        <v>0</v>
      </c>
      <c r="M117" s="85">
        <f>'havi összesítő'!GD115</f>
        <v>0</v>
      </c>
      <c r="N117" s="85">
        <f>'havi összesítő'!GR115</f>
        <v>0</v>
      </c>
      <c r="O117" s="85">
        <f>'havi összesítő'!HT115</f>
        <v>0</v>
      </c>
      <c r="P117" s="85">
        <f>'havi összesítő'!IH115</f>
        <v>0</v>
      </c>
      <c r="Q117" s="748">
        <f>alapadatok!J98</f>
        <v>0</v>
      </c>
      <c r="R117" s="85">
        <f t="shared" ref="R117:R145" si="22">SUM(E117:P117)</f>
        <v>0</v>
      </c>
      <c r="S117" s="85">
        <f t="shared" ref="S117:S145" si="23">Q117-R117</f>
        <v>0</v>
      </c>
      <c r="T117" s="121"/>
      <c r="U117" s="85">
        <f>'havi összesítő'!N115/8</f>
        <v>0</v>
      </c>
      <c r="V117" s="85">
        <f>'havi összesítő'!AB115/8</f>
        <v>0</v>
      </c>
      <c r="W117" s="85">
        <f>'havi összesítő'!BD115/8</f>
        <v>0</v>
      </c>
      <c r="X117" s="85">
        <f>'havi összesítő'!BR115/8</f>
        <v>0</v>
      </c>
      <c r="Y117" s="85">
        <f>'havi összesítő'!CT115/8</f>
        <v>0</v>
      </c>
      <c r="Z117" s="85">
        <f>'havi összesítő'!DH115/8</f>
        <v>0</v>
      </c>
      <c r="AA117" s="85">
        <f>'havi összesítő'!EJ115/8</f>
        <v>0</v>
      </c>
      <c r="AB117" s="85">
        <f>'havi összesítő'!EX115/8</f>
        <v>0</v>
      </c>
      <c r="AC117" s="85">
        <f>'havi összesítő'!FZ115/8</f>
        <v>0</v>
      </c>
      <c r="AD117" s="85">
        <f>'havi összesítő'!GN115/8</f>
        <v>0</v>
      </c>
      <c r="AE117" s="85">
        <f>'havi összesítő'!HP115/8</f>
        <v>0</v>
      </c>
      <c r="AF117" s="85">
        <f>'havi összesítő'!ID115/8</f>
        <v>0</v>
      </c>
      <c r="AG117" s="85">
        <f t="shared" si="20"/>
        <v>0</v>
      </c>
      <c r="AH117" s="121"/>
      <c r="AI117" s="84">
        <f>IF('havi összesítő'!AS115&lt;0,0,'havi összesítő'!AS115)</f>
        <v>0</v>
      </c>
      <c r="AJ117" s="85">
        <f>IF('havi összesítő'!CI115&lt;0,0,'havi összesítő'!CI115)</f>
        <v>0</v>
      </c>
      <c r="AK117" s="85">
        <f>IF('havi összesítő'!DY115&lt;0,0,'havi összesítő'!DY115)</f>
        <v>0</v>
      </c>
      <c r="AL117" s="85">
        <f>IF('havi összesítő'!FO115&lt;0,0,'havi összesítő'!FO115)</f>
        <v>0</v>
      </c>
      <c r="AM117" s="85">
        <f>IF('havi összesítő'!HE115&lt;0,0,'havi összesítő'!HE115)</f>
        <v>0</v>
      </c>
      <c r="AN117" s="85">
        <f>IF('havi összesítő'!IU115&lt;0,0,'havi összesítő'!IU115)</f>
        <v>0</v>
      </c>
      <c r="AO117" s="266">
        <f t="shared" ref="AO117:AO145" si="24">SUM(AI117:AN117)</f>
        <v>0</v>
      </c>
      <c r="AP117" s="7"/>
    </row>
    <row r="118" spans="1:42" ht="12" hidden="1" thickBot="1" x14ac:dyDescent="0.25">
      <c r="A118" s="715"/>
      <c r="B118" s="716"/>
      <c r="C118" s="125" t="str">
        <f>IF(beosztás!C118=0,"",beosztás!C118)</f>
        <v/>
      </c>
      <c r="D118" s="125" t="str">
        <f>IF(beosztás!D118=0,"",beosztás!D118)</f>
        <v/>
      </c>
      <c r="E118" s="987">
        <f>'havi összesítő'!R116</f>
        <v>0</v>
      </c>
      <c r="F118" s="987">
        <f>'havi összesítő'!AF116</f>
        <v>0</v>
      </c>
      <c r="G118" s="85">
        <f>'havi összesítő'!BH116</f>
        <v>0</v>
      </c>
      <c r="H118" s="85">
        <f>'havi összesítő'!BV116</f>
        <v>0</v>
      </c>
      <c r="I118" s="85">
        <f>'havi összesítő'!CX116</f>
        <v>0</v>
      </c>
      <c r="J118" s="85">
        <f>'havi összesítő'!DL116</f>
        <v>0</v>
      </c>
      <c r="K118" s="85">
        <f>'havi összesítő'!EN116</f>
        <v>0</v>
      </c>
      <c r="L118" s="85">
        <f>'havi összesítő'!FB116</f>
        <v>0</v>
      </c>
      <c r="M118" s="85">
        <f>'havi összesítő'!GD116</f>
        <v>0</v>
      </c>
      <c r="N118" s="85">
        <f>'havi összesítő'!GR116</f>
        <v>0</v>
      </c>
      <c r="O118" s="85">
        <f>'havi összesítő'!HT116</f>
        <v>0</v>
      </c>
      <c r="P118" s="85">
        <f>'havi összesítő'!IH116</f>
        <v>0</v>
      </c>
      <c r="Q118" s="748">
        <f>alapadatok!J99</f>
        <v>0</v>
      </c>
      <c r="R118" s="85">
        <f t="shared" si="22"/>
        <v>0</v>
      </c>
      <c r="S118" s="85">
        <f t="shared" si="23"/>
        <v>0</v>
      </c>
      <c r="T118" s="121"/>
      <c r="U118" s="85">
        <f>'havi összesítő'!N116/8</f>
        <v>0</v>
      </c>
      <c r="V118" s="85">
        <f>'havi összesítő'!AB116/8</f>
        <v>0</v>
      </c>
      <c r="W118" s="85">
        <f>'havi összesítő'!BD116/8</f>
        <v>0</v>
      </c>
      <c r="X118" s="85">
        <f>'havi összesítő'!BR116/8</f>
        <v>0</v>
      </c>
      <c r="Y118" s="85">
        <f>'havi összesítő'!CT116/8</f>
        <v>0</v>
      </c>
      <c r="Z118" s="85">
        <f>'havi összesítő'!DH116/8</f>
        <v>0</v>
      </c>
      <c r="AA118" s="85">
        <f>'havi összesítő'!EJ116/8</f>
        <v>0</v>
      </c>
      <c r="AB118" s="85">
        <f>'havi összesítő'!EX116/8</f>
        <v>0</v>
      </c>
      <c r="AC118" s="85">
        <f>'havi összesítő'!FZ116/8</f>
        <v>0</v>
      </c>
      <c r="AD118" s="85">
        <f>'havi összesítő'!GN116/8</f>
        <v>0</v>
      </c>
      <c r="AE118" s="85">
        <f>'havi összesítő'!HP116/8</f>
        <v>0</v>
      </c>
      <c r="AF118" s="85">
        <f>'havi összesítő'!ID116/8</f>
        <v>0</v>
      </c>
      <c r="AG118" s="85">
        <f t="shared" si="20"/>
        <v>0</v>
      </c>
      <c r="AH118" s="121"/>
      <c r="AI118" s="84">
        <f>IF('havi összesítő'!AS116&lt;0,0,'havi összesítő'!AS116)</f>
        <v>0</v>
      </c>
      <c r="AJ118" s="85">
        <f>IF('havi összesítő'!CI116&lt;0,0,'havi összesítő'!CI116)</f>
        <v>0</v>
      </c>
      <c r="AK118" s="85">
        <f>IF('havi összesítő'!DY116&lt;0,0,'havi összesítő'!DY116)</f>
        <v>0</v>
      </c>
      <c r="AL118" s="85">
        <f>IF('havi összesítő'!FO116&lt;0,0,'havi összesítő'!FO116)</f>
        <v>0</v>
      </c>
      <c r="AM118" s="85">
        <f>IF('havi összesítő'!HE116&lt;0,0,'havi összesítő'!HE116)</f>
        <v>0</v>
      </c>
      <c r="AN118" s="85">
        <f>IF('havi összesítő'!IU116&lt;0,0,'havi összesítő'!IU116)</f>
        <v>0</v>
      </c>
      <c r="AO118" s="266">
        <f t="shared" si="24"/>
        <v>0</v>
      </c>
      <c r="AP118" s="7"/>
    </row>
    <row r="119" spans="1:42" ht="12" hidden="1" thickBot="1" x14ac:dyDescent="0.25">
      <c r="A119" s="715"/>
      <c r="B119" s="716"/>
      <c r="C119" s="125" t="str">
        <f>IF(beosztás!C119=0,"",beosztás!C119)</f>
        <v/>
      </c>
      <c r="D119" s="125" t="str">
        <f>IF(beosztás!D119=0,"",beosztás!D119)</f>
        <v/>
      </c>
      <c r="E119" s="987">
        <f>'havi összesítő'!R117</f>
        <v>0</v>
      </c>
      <c r="F119" s="987">
        <f>'havi összesítő'!AF117</f>
        <v>0</v>
      </c>
      <c r="G119" s="85">
        <f>'havi összesítő'!BH117</f>
        <v>0</v>
      </c>
      <c r="H119" s="85">
        <f>'havi összesítő'!BV117</f>
        <v>0</v>
      </c>
      <c r="I119" s="85">
        <f>'havi összesítő'!CX117</f>
        <v>0</v>
      </c>
      <c r="J119" s="85">
        <f>'havi összesítő'!DL117</f>
        <v>0</v>
      </c>
      <c r="K119" s="85">
        <f>'havi összesítő'!EN117</f>
        <v>0</v>
      </c>
      <c r="L119" s="85">
        <f>'havi összesítő'!FB117</f>
        <v>0</v>
      </c>
      <c r="M119" s="85">
        <f>'havi összesítő'!GD117</f>
        <v>0</v>
      </c>
      <c r="N119" s="85">
        <f>'havi összesítő'!GR117</f>
        <v>0</v>
      </c>
      <c r="O119" s="85">
        <f>'havi összesítő'!HT117</f>
        <v>0</v>
      </c>
      <c r="P119" s="85">
        <f>'havi összesítő'!IH117</f>
        <v>0</v>
      </c>
      <c r="Q119" s="748">
        <f>alapadatok!J100</f>
        <v>0</v>
      </c>
      <c r="R119" s="85">
        <f t="shared" si="22"/>
        <v>0</v>
      </c>
      <c r="S119" s="85">
        <f t="shared" si="23"/>
        <v>0</v>
      </c>
      <c r="T119" s="121"/>
      <c r="U119" s="85">
        <f>'havi összesítő'!N117/8</f>
        <v>0</v>
      </c>
      <c r="V119" s="85">
        <f>'havi összesítő'!AB117/8</f>
        <v>0</v>
      </c>
      <c r="W119" s="85">
        <f>'havi összesítő'!BD117/8</f>
        <v>0</v>
      </c>
      <c r="X119" s="85">
        <f>'havi összesítő'!BR117/8</f>
        <v>0</v>
      </c>
      <c r="Y119" s="85">
        <f>'havi összesítő'!CT117/8</f>
        <v>0</v>
      </c>
      <c r="Z119" s="85">
        <f>'havi összesítő'!DH117/8</f>
        <v>0</v>
      </c>
      <c r="AA119" s="85">
        <f>'havi összesítő'!EJ117/8</f>
        <v>0</v>
      </c>
      <c r="AB119" s="85">
        <f>'havi összesítő'!EX117/8</f>
        <v>0</v>
      </c>
      <c r="AC119" s="85">
        <f>'havi összesítő'!FZ117/8</f>
        <v>0</v>
      </c>
      <c r="AD119" s="85">
        <f>'havi összesítő'!GN117/8</f>
        <v>0</v>
      </c>
      <c r="AE119" s="85">
        <f>'havi összesítő'!HP117/8</f>
        <v>0</v>
      </c>
      <c r="AF119" s="85">
        <f>'havi összesítő'!ID117/8</f>
        <v>0</v>
      </c>
      <c r="AG119" s="85">
        <f t="shared" si="20"/>
        <v>0</v>
      </c>
      <c r="AH119" s="121"/>
      <c r="AI119" s="84">
        <f>IF('havi összesítő'!AS117&lt;0,0,'havi összesítő'!AS117)</f>
        <v>0</v>
      </c>
      <c r="AJ119" s="85">
        <f>IF('havi összesítő'!CI117&lt;0,0,'havi összesítő'!CI117)</f>
        <v>0</v>
      </c>
      <c r="AK119" s="85">
        <f>IF('havi összesítő'!DY117&lt;0,0,'havi összesítő'!DY117)</f>
        <v>0</v>
      </c>
      <c r="AL119" s="85">
        <f>IF('havi összesítő'!FO117&lt;0,0,'havi összesítő'!FO117)</f>
        <v>0</v>
      </c>
      <c r="AM119" s="85">
        <f>IF('havi összesítő'!HE117&lt;0,0,'havi összesítő'!HE117)</f>
        <v>0</v>
      </c>
      <c r="AN119" s="85">
        <f>IF('havi összesítő'!IU117&lt;0,0,'havi összesítő'!IU117)</f>
        <v>0</v>
      </c>
      <c r="AO119" s="266">
        <f t="shared" si="24"/>
        <v>0</v>
      </c>
      <c r="AP119" s="7"/>
    </row>
    <row r="120" spans="1:42" ht="12" hidden="1" thickBot="1" x14ac:dyDescent="0.25">
      <c r="A120" s="715"/>
      <c r="B120" s="716"/>
      <c r="C120" s="125" t="str">
        <f>IF(beosztás!C120=0,"",beosztás!C120)</f>
        <v/>
      </c>
      <c r="D120" s="125" t="str">
        <f>IF(beosztás!D120=0,"",beosztás!D120)</f>
        <v/>
      </c>
      <c r="E120" s="987">
        <f>'havi összesítő'!R118</f>
        <v>0</v>
      </c>
      <c r="F120" s="987">
        <f>'havi összesítő'!AF118</f>
        <v>0</v>
      </c>
      <c r="G120" s="85">
        <f>'havi összesítő'!BH118</f>
        <v>0</v>
      </c>
      <c r="H120" s="85">
        <f>'havi összesítő'!BV118</f>
        <v>0</v>
      </c>
      <c r="I120" s="85">
        <f>'havi összesítő'!CX118</f>
        <v>0</v>
      </c>
      <c r="J120" s="85">
        <f>'havi összesítő'!DL118</f>
        <v>0</v>
      </c>
      <c r="K120" s="85">
        <f>'havi összesítő'!EN118</f>
        <v>0</v>
      </c>
      <c r="L120" s="85">
        <f>'havi összesítő'!FB118</f>
        <v>0</v>
      </c>
      <c r="M120" s="85">
        <f>'havi összesítő'!GD118</f>
        <v>0</v>
      </c>
      <c r="N120" s="85">
        <f>'havi összesítő'!GR118</f>
        <v>0</v>
      </c>
      <c r="O120" s="85">
        <f>'havi összesítő'!HT118</f>
        <v>0</v>
      </c>
      <c r="P120" s="85">
        <f>'havi összesítő'!IH118</f>
        <v>0</v>
      </c>
      <c r="Q120" s="748">
        <f>alapadatok!J101</f>
        <v>0</v>
      </c>
      <c r="R120" s="85">
        <f t="shared" si="22"/>
        <v>0</v>
      </c>
      <c r="S120" s="85">
        <f t="shared" si="23"/>
        <v>0</v>
      </c>
      <c r="T120" s="121"/>
      <c r="U120" s="85">
        <f>'havi összesítő'!N118/8</f>
        <v>0</v>
      </c>
      <c r="V120" s="85">
        <f>'havi összesítő'!AB118/8</f>
        <v>0</v>
      </c>
      <c r="W120" s="85">
        <f>'havi összesítő'!BD118/8</f>
        <v>0</v>
      </c>
      <c r="X120" s="85">
        <f>'havi összesítő'!BR118/8</f>
        <v>0</v>
      </c>
      <c r="Y120" s="85">
        <f>'havi összesítő'!CT118/8</f>
        <v>0</v>
      </c>
      <c r="Z120" s="85">
        <f>'havi összesítő'!DH118/8</f>
        <v>0</v>
      </c>
      <c r="AA120" s="85">
        <f>'havi összesítő'!EJ118/8</f>
        <v>0</v>
      </c>
      <c r="AB120" s="85">
        <f>'havi összesítő'!EX118/8</f>
        <v>0</v>
      </c>
      <c r="AC120" s="85">
        <f>'havi összesítő'!FZ118/8</f>
        <v>0</v>
      </c>
      <c r="AD120" s="85">
        <f>'havi összesítő'!GN118/8</f>
        <v>0</v>
      </c>
      <c r="AE120" s="85">
        <f>'havi összesítő'!HP118/8</f>
        <v>0</v>
      </c>
      <c r="AF120" s="85">
        <f>'havi összesítő'!ID118/8</f>
        <v>0</v>
      </c>
      <c r="AG120" s="85">
        <f t="shared" si="20"/>
        <v>0</v>
      </c>
      <c r="AH120" s="121"/>
      <c r="AI120" s="84">
        <f>IF('havi összesítő'!AS118&lt;0,0,'havi összesítő'!AS118)</f>
        <v>0</v>
      </c>
      <c r="AJ120" s="85">
        <f>IF('havi összesítő'!CI118&lt;0,0,'havi összesítő'!CI118)</f>
        <v>0</v>
      </c>
      <c r="AK120" s="85">
        <f>IF('havi összesítő'!DY118&lt;0,0,'havi összesítő'!DY118)</f>
        <v>0</v>
      </c>
      <c r="AL120" s="85">
        <f>IF('havi összesítő'!FO118&lt;0,0,'havi összesítő'!FO118)</f>
        <v>0</v>
      </c>
      <c r="AM120" s="85">
        <f>IF('havi összesítő'!HE118&lt;0,0,'havi összesítő'!HE118)</f>
        <v>0</v>
      </c>
      <c r="AN120" s="85">
        <f>IF('havi összesítő'!IU118&lt;0,0,'havi összesítő'!IU118)</f>
        <v>0</v>
      </c>
      <c r="AO120" s="266">
        <f t="shared" si="24"/>
        <v>0</v>
      </c>
      <c r="AP120" s="7"/>
    </row>
    <row r="121" spans="1:42" ht="12" hidden="1" thickBot="1" x14ac:dyDescent="0.25">
      <c r="A121" s="715"/>
      <c r="B121" s="716"/>
      <c r="C121" s="125" t="str">
        <f>IF(beosztás!C121=0,"",beosztás!C121)</f>
        <v/>
      </c>
      <c r="D121" s="125" t="str">
        <f>IF(beosztás!D121=0,"",beosztás!D121)</f>
        <v/>
      </c>
      <c r="E121" s="987">
        <f>'havi összesítő'!R119</f>
        <v>0</v>
      </c>
      <c r="F121" s="987">
        <f>'havi összesítő'!AF119</f>
        <v>0</v>
      </c>
      <c r="G121" s="85">
        <f>'havi összesítő'!BH119</f>
        <v>0</v>
      </c>
      <c r="H121" s="85">
        <f>'havi összesítő'!BV119</f>
        <v>0</v>
      </c>
      <c r="I121" s="85">
        <f>'havi összesítő'!CX119</f>
        <v>0</v>
      </c>
      <c r="J121" s="85">
        <f>'havi összesítő'!DL119</f>
        <v>0</v>
      </c>
      <c r="K121" s="85">
        <f>'havi összesítő'!EN119</f>
        <v>0</v>
      </c>
      <c r="L121" s="85">
        <f>'havi összesítő'!FB119</f>
        <v>0</v>
      </c>
      <c r="M121" s="85">
        <f>'havi összesítő'!GD119</f>
        <v>0</v>
      </c>
      <c r="N121" s="85">
        <f>'havi összesítő'!GR119</f>
        <v>0</v>
      </c>
      <c r="O121" s="85">
        <f>'havi összesítő'!HT119</f>
        <v>0</v>
      </c>
      <c r="P121" s="85">
        <f>'havi összesítő'!IH119</f>
        <v>0</v>
      </c>
      <c r="Q121" s="748">
        <f>alapadatok!J102</f>
        <v>0</v>
      </c>
      <c r="R121" s="85">
        <f t="shared" si="22"/>
        <v>0</v>
      </c>
      <c r="S121" s="85">
        <f t="shared" si="23"/>
        <v>0</v>
      </c>
      <c r="T121" s="121"/>
      <c r="U121" s="85">
        <f>'havi összesítő'!N119/8</f>
        <v>0</v>
      </c>
      <c r="V121" s="85">
        <f>'havi összesítő'!AB119/8</f>
        <v>0</v>
      </c>
      <c r="W121" s="85">
        <f>'havi összesítő'!BD119/8</f>
        <v>0</v>
      </c>
      <c r="X121" s="85">
        <f>'havi összesítő'!BR119/8</f>
        <v>0</v>
      </c>
      <c r="Y121" s="85">
        <f>'havi összesítő'!CT119/8</f>
        <v>0</v>
      </c>
      <c r="Z121" s="85">
        <f>'havi összesítő'!DH119/8</f>
        <v>0</v>
      </c>
      <c r="AA121" s="85">
        <f>'havi összesítő'!EJ119/8</f>
        <v>0</v>
      </c>
      <c r="AB121" s="85">
        <f>'havi összesítő'!EX119/8</f>
        <v>0</v>
      </c>
      <c r="AC121" s="85">
        <f>'havi összesítő'!FZ119/8</f>
        <v>0</v>
      </c>
      <c r="AD121" s="85">
        <f>'havi összesítő'!GN119/8</f>
        <v>0</v>
      </c>
      <c r="AE121" s="85">
        <f>'havi összesítő'!HP119/8</f>
        <v>0</v>
      </c>
      <c r="AF121" s="85">
        <f>'havi összesítő'!ID119/8</f>
        <v>0</v>
      </c>
      <c r="AG121" s="85">
        <f t="shared" si="20"/>
        <v>0</v>
      </c>
      <c r="AH121" s="121"/>
      <c r="AI121" s="84">
        <f>IF('havi összesítő'!AS119&lt;0,0,'havi összesítő'!AS119)</f>
        <v>0</v>
      </c>
      <c r="AJ121" s="85">
        <f>IF('havi összesítő'!CI119&lt;0,0,'havi összesítő'!CI119)</f>
        <v>0</v>
      </c>
      <c r="AK121" s="85">
        <f>IF('havi összesítő'!DY119&lt;0,0,'havi összesítő'!DY119)</f>
        <v>0</v>
      </c>
      <c r="AL121" s="85">
        <f>IF('havi összesítő'!FO119&lt;0,0,'havi összesítő'!FO119)</f>
        <v>0</v>
      </c>
      <c r="AM121" s="85">
        <f>IF('havi összesítő'!HE119&lt;0,0,'havi összesítő'!HE119)</f>
        <v>0</v>
      </c>
      <c r="AN121" s="85">
        <f>IF('havi összesítő'!IU119&lt;0,0,'havi összesítő'!IU119)</f>
        <v>0</v>
      </c>
      <c r="AO121" s="266">
        <f t="shared" si="24"/>
        <v>0</v>
      </c>
      <c r="AP121" s="7"/>
    </row>
    <row r="122" spans="1:42" ht="12" hidden="1" thickBot="1" x14ac:dyDescent="0.25">
      <c r="A122" s="715"/>
      <c r="B122" s="716"/>
      <c r="C122" s="125" t="str">
        <f>IF(beosztás!C122=0,"",beosztás!C122)</f>
        <v/>
      </c>
      <c r="D122" s="125" t="str">
        <f>IF(beosztás!D122=0,"",beosztás!D122)</f>
        <v/>
      </c>
      <c r="E122" s="987">
        <f>'havi összesítő'!R120</f>
        <v>0</v>
      </c>
      <c r="F122" s="987">
        <f>'havi összesítő'!AF120</f>
        <v>0</v>
      </c>
      <c r="G122" s="85">
        <f>'havi összesítő'!BH120</f>
        <v>0</v>
      </c>
      <c r="H122" s="85">
        <f>'havi összesítő'!BV120</f>
        <v>0</v>
      </c>
      <c r="I122" s="85">
        <f>'havi összesítő'!CX120</f>
        <v>0</v>
      </c>
      <c r="J122" s="85">
        <f>'havi összesítő'!DL120</f>
        <v>0</v>
      </c>
      <c r="K122" s="85">
        <f>'havi összesítő'!EN120</f>
        <v>0</v>
      </c>
      <c r="L122" s="85">
        <f>'havi összesítő'!FB120</f>
        <v>0</v>
      </c>
      <c r="M122" s="85">
        <f>'havi összesítő'!GD120</f>
        <v>0</v>
      </c>
      <c r="N122" s="85">
        <f>'havi összesítő'!GR120</f>
        <v>0</v>
      </c>
      <c r="O122" s="85">
        <f>'havi összesítő'!HT120</f>
        <v>0</v>
      </c>
      <c r="P122" s="85">
        <f>'havi összesítő'!IH120</f>
        <v>0</v>
      </c>
      <c r="Q122" s="748">
        <f>alapadatok!J103</f>
        <v>0</v>
      </c>
      <c r="R122" s="85">
        <f t="shared" si="22"/>
        <v>0</v>
      </c>
      <c r="S122" s="85">
        <f t="shared" si="23"/>
        <v>0</v>
      </c>
      <c r="T122" s="121"/>
      <c r="U122" s="85">
        <f>'havi összesítő'!N120/8</f>
        <v>0</v>
      </c>
      <c r="V122" s="85">
        <f>'havi összesítő'!AB120/8</f>
        <v>0</v>
      </c>
      <c r="W122" s="85">
        <f>'havi összesítő'!BD120/8</f>
        <v>0</v>
      </c>
      <c r="X122" s="85">
        <f>'havi összesítő'!BR120/8</f>
        <v>0</v>
      </c>
      <c r="Y122" s="85">
        <f>'havi összesítő'!CT120/8</f>
        <v>0</v>
      </c>
      <c r="Z122" s="85">
        <f>'havi összesítő'!DH120/8</f>
        <v>0</v>
      </c>
      <c r="AA122" s="85">
        <f>'havi összesítő'!EJ120/8</f>
        <v>0</v>
      </c>
      <c r="AB122" s="85">
        <f>'havi összesítő'!EX120/8</f>
        <v>0</v>
      </c>
      <c r="AC122" s="85">
        <f>'havi összesítő'!FZ120/8</f>
        <v>0</v>
      </c>
      <c r="AD122" s="85">
        <f>'havi összesítő'!GN120/8</f>
        <v>0</v>
      </c>
      <c r="AE122" s="85">
        <f>'havi összesítő'!HP120/8</f>
        <v>0</v>
      </c>
      <c r="AF122" s="85">
        <f>'havi összesítő'!ID120/8</f>
        <v>0</v>
      </c>
      <c r="AG122" s="85">
        <f t="shared" si="20"/>
        <v>0</v>
      </c>
      <c r="AH122" s="121"/>
      <c r="AI122" s="84">
        <f>IF('havi összesítő'!AS120&lt;0,0,'havi összesítő'!AS120)</f>
        <v>0</v>
      </c>
      <c r="AJ122" s="85">
        <f>IF('havi összesítő'!CI120&lt;0,0,'havi összesítő'!CI120)</f>
        <v>0</v>
      </c>
      <c r="AK122" s="85">
        <f>IF('havi összesítő'!DY120&lt;0,0,'havi összesítő'!DY120)</f>
        <v>0</v>
      </c>
      <c r="AL122" s="85">
        <f>IF('havi összesítő'!FO120&lt;0,0,'havi összesítő'!FO120)</f>
        <v>0</v>
      </c>
      <c r="AM122" s="85">
        <f>IF('havi összesítő'!HE120&lt;0,0,'havi összesítő'!HE120)</f>
        <v>0</v>
      </c>
      <c r="AN122" s="85">
        <f>IF('havi összesítő'!IU120&lt;0,0,'havi összesítő'!IU120)</f>
        <v>0</v>
      </c>
      <c r="AO122" s="266">
        <f t="shared" si="24"/>
        <v>0</v>
      </c>
      <c r="AP122" s="7"/>
    </row>
    <row r="123" spans="1:42" ht="12" hidden="1" thickBot="1" x14ac:dyDescent="0.25">
      <c r="A123" s="715"/>
      <c r="B123" s="716"/>
      <c r="C123" s="125" t="str">
        <f>IF(beosztás!C123=0,"",beosztás!C123)</f>
        <v/>
      </c>
      <c r="D123" s="125" t="str">
        <f>IF(beosztás!D123=0,"",beosztás!D123)</f>
        <v/>
      </c>
      <c r="E123" s="987">
        <f>'havi összesítő'!R121</f>
        <v>0</v>
      </c>
      <c r="F123" s="987">
        <f>'havi összesítő'!AF121</f>
        <v>0</v>
      </c>
      <c r="G123" s="85">
        <f>'havi összesítő'!BH121</f>
        <v>0</v>
      </c>
      <c r="H123" s="85">
        <f>'havi összesítő'!BV121</f>
        <v>0</v>
      </c>
      <c r="I123" s="85">
        <f>'havi összesítő'!CX121</f>
        <v>0</v>
      </c>
      <c r="J123" s="85">
        <f>'havi összesítő'!DL121</f>
        <v>0</v>
      </c>
      <c r="K123" s="85">
        <f>'havi összesítő'!EN121</f>
        <v>0</v>
      </c>
      <c r="L123" s="85">
        <f>'havi összesítő'!FB121</f>
        <v>0</v>
      </c>
      <c r="M123" s="85">
        <f>'havi összesítő'!GD121</f>
        <v>0</v>
      </c>
      <c r="N123" s="85">
        <f>'havi összesítő'!GR121</f>
        <v>0</v>
      </c>
      <c r="O123" s="85">
        <f>'havi összesítő'!HT121</f>
        <v>0</v>
      </c>
      <c r="P123" s="85">
        <f>'havi összesítő'!IH121</f>
        <v>0</v>
      </c>
      <c r="Q123" s="748">
        <f>alapadatok!J104</f>
        <v>0</v>
      </c>
      <c r="R123" s="85">
        <f t="shared" si="22"/>
        <v>0</v>
      </c>
      <c r="S123" s="85">
        <f t="shared" si="23"/>
        <v>0</v>
      </c>
      <c r="T123" s="121"/>
      <c r="U123" s="85">
        <f>'havi összesítő'!N121/8</f>
        <v>0</v>
      </c>
      <c r="V123" s="85">
        <f>'havi összesítő'!AB121/8</f>
        <v>0</v>
      </c>
      <c r="W123" s="85">
        <f>'havi összesítő'!BD121/8</f>
        <v>0</v>
      </c>
      <c r="X123" s="85">
        <f>'havi összesítő'!BR121/8</f>
        <v>0</v>
      </c>
      <c r="Y123" s="85">
        <f>'havi összesítő'!CT121/8</f>
        <v>0</v>
      </c>
      <c r="Z123" s="85">
        <f>'havi összesítő'!DH121/8</f>
        <v>0</v>
      </c>
      <c r="AA123" s="85">
        <f>'havi összesítő'!EJ121/8</f>
        <v>0</v>
      </c>
      <c r="AB123" s="85">
        <f>'havi összesítő'!EX121/8</f>
        <v>0</v>
      </c>
      <c r="AC123" s="85">
        <f>'havi összesítő'!FZ121/8</f>
        <v>0</v>
      </c>
      <c r="AD123" s="85">
        <f>'havi összesítő'!GN121/8</f>
        <v>0</v>
      </c>
      <c r="AE123" s="85">
        <f>'havi összesítő'!HP121/8</f>
        <v>0</v>
      </c>
      <c r="AF123" s="85">
        <f>'havi összesítő'!ID121/8</f>
        <v>0</v>
      </c>
      <c r="AG123" s="85">
        <f t="shared" si="20"/>
        <v>0</v>
      </c>
      <c r="AH123" s="121"/>
      <c r="AI123" s="84">
        <f>IF('havi összesítő'!AS121&lt;0,0,'havi összesítő'!AS121)</f>
        <v>0</v>
      </c>
      <c r="AJ123" s="85">
        <f>IF('havi összesítő'!CI121&lt;0,0,'havi összesítő'!CI121)</f>
        <v>0</v>
      </c>
      <c r="AK123" s="85">
        <f>IF('havi összesítő'!DY121&lt;0,0,'havi összesítő'!DY121)</f>
        <v>0</v>
      </c>
      <c r="AL123" s="85">
        <f>IF('havi összesítő'!FO121&lt;0,0,'havi összesítő'!FO121)</f>
        <v>0</v>
      </c>
      <c r="AM123" s="85">
        <f>IF('havi összesítő'!HE121&lt;0,0,'havi összesítő'!HE121)</f>
        <v>0</v>
      </c>
      <c r="AN123" s="85">
        <f>IF('havi összesítő'!IU121&lt;0,0,'havi összesítő'!IU121)</f>
        <v>0</v>
      </c>
      <c r="AO123" s="266">
        <f t="shared" si="24"/>
        <v>0</v>
      </c>
      <c r="AP123" s="7"/>
    </row>
    <row r="124" spans="1:42" ht="12" hidden="1" thickBot="1" x14ac:dyDescent="0.25">
      <c r="A124" s="715"/>
      <c r="B124" s="716"/>
      <c r="C124" s="125" t="str">
        <f>IF(beosztás!C124=0,"",beosztás!C124)</f>
        <v/>
      </c>
      <c r="D124" s="125" t="str">
        <f>IF(beosztás!D124=0,"",beosztás!D124)</f>
        <v/>
      </c>
      <c r="E124" s="987">
        <f>'havi összesítő'!R122</f>
        <v>0</v>
      </c>
      <c r="F124" s="987">
        <f>'havi összesítő'!AF122</f>
        <v>0</v>
      </c>
      <c r="G124" s="85">
        <f>'havi összesítő'!BH122</f>
        <v>0</v>
      </c>
      <c r="H124" s="85">
        <f>'havi összesítő'!BV122</f>
        <v>0</v>
      </c>
      <c r="I124" s="85">
        <f>'havi összesítő'!CX122</f>
        <v>0</v>
      </c>
      <c r="J124" s="85">
        <f>'havi összesítő'!DL122</f>
        <v>0</v>
      </c>
      <c r="K124" s="85">
        <f>'havi összesítő'!EN122</f>
        <v>0</v>
      </c>
      <c r="L124" s="85">
        <f>'havi összesítő'!FB122</f>
        <v>0</v>
      </c>
      <c r="M124" s="85">
        <f>'havi összesítő'!GD122</f>
        <v>0</v>
      </c>
      <c r="N124" s="85">
        <f>'havi összesítő'!GR122</f>
        <v>0</v>
      </c>
      <c r="O124" s="85">
        <f>'havi összesítő'!HT122</f>
        <v>0</v>
      </c>
      <c r="P124" s="85">
        <f>'havi összesítő'!IH122</f>
        <v>0</v>
      </c>
      <c r="Q124" s="748">
        <f>alapadatok!J105</f>
        <v>0</v>
      </c>
      <c r="R124" s="85">
        <f t="shared" si="22"/>
        <v>0</v>
      </c>
      <c r="S124" s="85">
        <f t="shared" si="23"/>
        <v>0</v>
      </c>
      <c r="T124" s="121"/>
      <c r="U124" s="85">
        <f>'havi összesítő'!N122/8</f>
        <v>0</v>
      </c>
      <c r="V124" s="85">
        <f>'havi összesítő'!AB122/8</f>
        <v>0</v>
      </c>
      <c r="W124" s="85">
        <f>'havi összesítő'!BD122/8</f>
        <v>0</v>
      </c>
      <c r="X124" s="85">
        <f>'havi összesítő'!BR122/8</f>
        <v>0</v>
      </c>
      <c r="Y124" s="85">
        <f>'havi összesítő'!CT122/8</f>
        <v>0</v>
      </c>
      <c r="Z124" s="85">
        <f>'havi összesítő'!DH122/8</f>
        <v>0</v>
      </c>
      <c r="AA124" s="85">
        <f>'havi összesítő'!EJ122/8</f>
        <v>0</v>
      </c>
      <c r="AB124" s="85">
        <f>'havi összesítő'!EX122/8</f>
        <v>0</v>
      </c>
      <c r="AC124" s="85">
        <f>'havi összesítő'!FZ122/8</f>
        <v>0</v>
      </c>
      <c r="AD124" s="85">
        <f>'havi összesítő'!GN122/8</f>
        <v>0</v>
      </c>
      <c r="AE124" s="85">
        <f>'havi összesítő'!HP122/8</f>
        <v>0</v>
      </c>
      <c r="AF124" s="85">
        <f>'havi összesítő'!ID122/8</f>
        <v>0</v>
      </c>
      <c r="AG124" s="85">
        <f t="shared" si="20"/>
        <v>0</v>
      </c>
      <c r="AH124" s="121"/>
      <c r="AI124" s="84">
        <f>IF('havi összesítő'!AS122&lt;0,0,'havi összesítő'!AS122)</f>
        <v>0</v>
      </c>
      <c r="AJ124" s="85">
        <f>IF('havi összesítő'!CI122&lt;0,0,'havi összesítő'!CI122)</f>
        <v>0</v>
      </c>
      <c r="AK124" s="85">
        <f>IF('havi összesítő'!DY122&lt;0,0,'havi összesítő'!DY122)</f>
        <v>0</v>
      </c>
      <c r="AL124" s="85">
        <f>IF('havi összesítő'!FO122&lt;0,0,'havi összesítő'!FO122)</f>
        <v>0</v>
      </c>
      <c r="AM124" s="85">
        <f>IF('havi összesítő'!HE122&lt;0,0,'havi összesítő'!HE122)</f>
        <v>0</v>
      </c>
      <c r="AN124" s="85">
        <f>IF('havi összesítő'!IU122&lt;0,0,'havi összesítő'!IU122)</f>
        <v>0</v>
      </c>
      <c r="AO124" s="266">
        <f t="shared" si="24"/>
        <v>0</v>
      </c>
      <c r="AP124" s="7"/>
    </row>
    <row r="125" spans="1:42" ht="12" hidden="1" thickBot="1" x14ac:dyDescent="0.25">
      <c r="A125" s="715"/>
      <c r="B125" s="716"/>
      <c r="C125" s="125" t="str">
        <f>IF(beosztás!C125=0,"",beosztás!C125)</f>
        <v/>
      </c>
      <c r="D125" s="125" t="str">
        <f>IF(beosztás!D125=0,"",beosztás!D125)</f>
        <v/>
      </c>
      <c r="E125" s="987">
        <f>'havi összesítő'!R123</f>
        <v>0</v>
      </c>
      <c r="F125" s="987">
        <f>'havi összesítő'!AF123</f>
        <v>0</v>
      </c>
      <c r="G125" s="85">
        <f>'havi összesítő'!BH123</f>
        <v>0</v>
      </c>
      <c r="H125" s="85">
        <f>'havi összesítő'!BV123</f>
        <v>0</v>
      </c>
      <c r="I125" s="85">
        <f>'havi összesítő'!CX123</f>
        <v>0</v>
      </c>
      <c r="J125" s="85">
        <f>'havi összesítő'!DL123</f>
        <v>0</v>
      </c>
      <c r="K125" s="85">
        <f>'havi összesítő'!EN123</f>
        <v>0</v>
      </c>
      <c r="L125" s="85">
        <f>'havi összesítő'!FB123</f>
        <v>0</v>
      </c>
      <c r="M125" s="85">
        <f>'havi összesítő'!GD123</f>
        <v>0</v>
      </c>
      <c r="N125" s="85">
        <f>'havi összesítő'!GR123</f>
        <v>0</v>
      </c>
      <c r="O125" s="85">
        <f>'havi összesítő'!HT123</f>
        <v>0</v>
      </c>
      <c r="P125" s="85">
        <f>'havi összesítő'!IH123</f>
        <v>0</v>
      </c>
      <c r="Q125" s="748">
        <f>alapadatok!J106</f>
        <v>0</v>
      </c>
      <c r="R125" s="85">
        <f t="shared" si="22"/>
        <v>0</v>
      </c>
      <c r="S125" s="85">
        <f t="shared" si="23"/>
        <v>0</v>
      </c>
      <c r="T125" s="121"/>
      <c r="U125" s="85">
        <f>'havi összesítő'!N123/8</f>
        <v>0</v>
      </c>
      <c r="V125" s="85">
        <f>'havi összesítő'!AB123/8</f>
        <v>0</v>
      </c>
      <c r="W125" s="85">
        <f>'havi összesítő'!BD123/8</f>
        <v>0</v>
      </c>
      <c r="X125" s="85">
        <f>'havi összesítő'!BR123/8</f>
        <v>0</v>
      </c>
      <c r="Y125" s="85">
        <f>'havi összesítő'!CT123/8</f>
        <v>0</v>
      </c>
      <c r="Z125" s="85">
        <f>'havi összesítő'!DH123/8</f>
        <v>0</v>
      </c>
      <c r="AA125" s="85">
        <f>'havi összesítő'!EJ123/8</f>
        <v>0</v>
      </c>
      <c r="AB125" s="85">
        <f>'havi összesítő'!EX123/8</f>
        <v>0</v>
      </c>
      <c r="AC125" s="85">
        <f>'havi összesítő'!FZ123/8</f>
        <v>0</v>
      </c>
      <c r="AD125" s="85">
        <f>'havi összesítő'!GN123/8</f>
        <v>0</v>
      </c>
      <c r="AE125" s="85">
        <f>'havi összesítő'!HP123/8</f>
        <v>0</v>
      </c>
      <c r="AF125" s="85">
        <f>'havi összesítő'!ID123/8</f>
        <v>0</v>
      </c>
      <c r="AG125" s="85">
        <f t="shared" si="20"/>
        <v>0</v>
      </c>
      <c r="AH125" s="121"/>
      <c r="AI125" s="84">
        <f>IF('havi összesítő'!AS123&lt;0,0,'havi összesítő'!AS123)</f>
        <v>0</v>
      </c>
      <c r="AJ125" s="85">
        <f>IF('havi összesítő'!CI123&lt;0,0,'havi összesítő'!CI123)</f>
        <v>0</v>
      </c>
      <c r="AK125" s="85">
        <f>IF('havi összesítő'!DY123&lt;0,0,'havi összesítő'!DY123)</f>
        <v>0</v>
      </c>
      <c r="AL125" s="85">
        <f>IF('havi összesítő'!FO123&lt;0,0,'havi összesítő'!FO123)</f>
        <v>0</v>
      </c>
      <c r="AM125" s="85">
        <f>IF('havi összesítő'!HE123&lt;0,0,'havi összesítő'!HE123)</f>
        <v>0</v>
      </c>
      <c r="AN125" s="85">
        <f>IF('havi összesítő'!IU123&lt;0,0,'havi összesítő'!IU123)</f>
        <v>0</v>
      </c>
      <c r="AO125" s="266">
        <f t="shared" si="24"/>
        <v>0</v>
      </c>
      <c r="AP125" s="7"/>
    </row>
    <row r="126" spans="1:42" ht="12" hidden="1" thickBot="1" x14ac:dyDescent="0.25">
      <c r="A126" s="715"/>
      <c r="B126" s="716"/>
      <c r="C126" s="125" t="str">
        <f>IF(beosztás!C126=0,"",beosztás!C126)</f>
        <v/>
      </c>
      <c r="D126" s="125" t="str">
        <f>IF(beosztás!D126=0,"",beosztás!D126)</f>
        <v/>
      </c>
      <c r="E126" s="987">
        <f>'havi összesítő'!R124</f>
        <v>0</v>
      </c>
      <c r="F126" s="987">
        <f>'havi összesítő'!AF124</f>
        <v>0</v>
      </c>
      <c r="G126" s="85">
        <f>'havi összesítő'!BH124</f>
        <v>0</v>
      </c>
      <c r="H126" s="85">
        <f>'havi összesítő'!BV124</f>
        <v>0</v>
      </c>
      <c r="I126" s="85">
        <f>'havi összesítő'!CX124</f>
        <v>0</v>
      </c>
      <c r="J126" s="85">
        <f>'havi összesítő'!DL124</f>
        <v>0</v>
      </c>
      <c r="K126" s="85">
        <f>'havi összesítő'!EN124</f>
        <v>0</v>
      </c>
      <c r="L126" s="85">
        <f>'havi összesítő'!FB124</f>
        <v>0</v>
      </c>
      <c r="M126" s="85">
        <f>'havi összesítő'!GD124</f>
        <v>0</v>
      </c>
      <c r="N126" s="85">
        <f>'havi összesítő'!GR124</f>
        <v>0</v>
      </c>
      <c r="O126" s="85">
        <f>'havi összesítő'!HT124</f>
        <v>0</v>
      </c>
      <c r="P126" s="85">
        <f>'havi összesítő'!IH124</f>
        <v>0</v>
      </c>
      <c r="Q126" s="748">
        <f>alapadatok!J107</f>
        <v>0</v>
      </c>
      <c r="R126" s="85">
        <f t="shared" si="22"/>
        <v>0</v>
      </c>
      <c r="S126" s="85">
        <f t="shared" si="23"/>
        <v>0</v>
      </c>
      <c r="T126" s="121"/>
      <c r="U126" s="85">
        <f>'havi összesítő'!N124/8</f>
        <v>0</v>
      </c>
      <c r="V126" s="85">
        <f>'havi összesítő'!AB124/8</f>
        <v>0</v>
      </c>
      <c r="W126" s="85">
        <f>'havi összesítő'!BD124/8</f>
        <v>0</v>
      </c>
      <c r="X126" s="85">
        <f>'havi összesítő'!BR124/8</f>
        <v>0</v>
      </c>
      <c r="Y126" s="85">
        <f>'havi összesítő'!CT124/8</f>
        <v>0</v>
      </c>
      <c r="Z126" s="85">
        <f>'havi összesítő'!DH124/8</f>
        <v>0</v>
      </c>
      <c r="AA126" s="85">
        <f>'havi összesítő'!EJ124/8</f>
        <v>0</v>
      </c>
      <c r="AB126" s="85">
        <f>'havi összesítő'!EX124/8</f>
        <v>0</v>
      </c>
      <c r="AC126" s="85">
        <f>'havi összesítő'!FZ124/8</f>
        <v>0</v>
      </c>
      <c r="AD126" s="85">
        <f>'havi összesítő'!GN124/8</f>
        <v>0</v>
      </c>
      <c r="AE126" s="85">
        <f>'havi összesítő'!HP124/8</f>
        <v>0</v>
      </c>
      <c r="AF126" s="85">
        <f>'havi összesítő'!ID124/8</f>
        <v>0</v>
      </c>
      <c r="AG126" s="85">
        <f t="shared" si="20"/>
        <v>0</v>
      </c>
      <c r="AH126" s="121"/>
      <c r="AI126" s="84">
        <f>IF('havi összesítő'!AS124&lt;0,0,'havi összesítő'!AS124)</f>
        <v>0</v>
      </c>
      <c r="AJ126" s="85">
        <f>IF('havi összesítő'!CI124&lt;0,0,'havi összesítő'!CI124)</f>
        <v>0</v>
      </c>
      <c r="AK126" s="85">
        <f>IF('havi összesítő'!DY124&lt;0,0,'havi összesítő'!DY124)</f>
        <v>0</v>
      </c>
      <c r="AL126" s="85">
        <f>IF('havi összesítő'!FO124&lt;0,0,'havi összesítő'!FO124)</f>
        <v>0</v>
      </c>
      <c r="AM126" s="85">
        <f>IF('havi összesítő'!HE124&lt;0,0,'havi összesítő'!HE124)</f>
        <v>0</v>
      </c>
      <c r="AN126" s="85">
        <f>IF('havi összesítő'!IU124&lt;0,0,'havi összesítő'!IU124)</f>
        <v>0</v>
      </c>
      <c r="AO126" s="266">
        <f t="shared" si="24"/>
        <v>0</v>
      </c>
      <c r="AP126" s="7"/>
    </row>
    <row r="127" spans="1:42" ht="12" hidden="1" thickBot="1" x14ac:dyDescent="0.25">
      <c r="A127" s="715"/>
      <c r="B127" s="716"/>
      <c r="C127" s="125" t="str">
        <f>IF(beosztás!C127=0,"",beosztás!C127)</f>
        <v/>
      </c>
      <c r="D127" s="125" t="str">
        <f>IF(beosztás!D127=0,"",beosztás!D127)</f>
        <v/>
      </c>
      <c r="E127" s="987">
        <f>'havi összesítő'!R125</f>
        <v>0</v>
      </c>
      <c r="F127" s="987">
        <f>'havi összesítő'!AF125</f>
        <v>0</v>
      </c>
      <c r="G127" s="85">
        <f>'havi összesítő'!BH125</f>
        <v>0</v>
      </c>
      <c r="H127" s="85">
        <f>'havi összesítő'!BV125</f>
        <v>0</v>
      </c>
      <c r="I127" s="85">
        <f>'havi összesítő'!CX125</f>
        <v>0</v>
      </c>
      <c r="J127" s="85">
        <f>'havi összesítő'!DL125</f>
        <v>0</v>
      </c>
      <c r="K127" s="85">
        <f>'havi összesítő'!EN125</f>
        <v>0</v>
      </c>
      <c r="L127" s="85">
        <f>'havi összesítő'!FB125</f>
        <v>0</v>
      </c>
      <c r="M127" s="85">
        <f>'havi összesítő'!GD125</f>
        <v>0</v>
      </c>
      <c r="N127" s="85">
        <f>'havi összesítő'!GR125</f>
        <v>0</v>
      </c>
      <c r="O127" s="85">
        <f>'havi összesítő'!HT125</f>
        <v>0</v>
      </c>
      <c r="P127" s="85">
        <f>'havi összesítő'!IH125</f>
        <v>0</v>
      </c>
      <c r="Q127" s="748">
        <f>alapadatok!J108</f>
        <v>0</v>
      </c>
      <c r="R127" s="85">
        <f t="shared" si="22"/>
        <v>0</v>
      </c>
      <c r="S127" s="85">
        <f t="shared" si="23"/>
        <v>0</v>
      </c>
      <c r="T127" s="121"/>
      <c r="U127" s="85">
        <f>'havi összesítő'!N125/8</f>
        <v>0</v>
      </c>
      <c r="V127" s="85">
        <f>'havi összesítő'!AB125/8</f>
        <v>0</v>
      </c>
      <c r="W127" s="85">
        <f>'havi összesítő'!BD125/8</f>
        <v>0</v>
      </c>
      <c r="X127" s="85">
        <f>'havi összesítő'!BR125/8</f>
        <v>0</v>
      </c>
      <c r="Y127" s="85">
        <f>'havi összesítő'!CT125/8</f>
        <v>0</v>
      </c>
      <c r="Z127" s="85">
        <f>'havi összesítő'!DH125/8</f>
        <v>0</v>
      </c>
      <c r="AA127" s="85">
        <f>'havi összesítő'!EJ125/8</f>
        <v>0</v>
      </c>
      <c r="AB127" s="85">
        <f>'havi összesítő'!EX125/8</f>
        <v>0</v>
      </c>
      <c r="AC127" s="85">
        <f>'havi összesítő'!FZ125/8</f>
        <v>0</v>
      </c>
      <c r="AD127" s="85">
        <f>'havi összesítő'!GN125/8</f>
        <v>0</v>
      </c>
      <c r="AE127" s="85">
        <f>'havi összesítő'!HP125/8</f>
        <v>0</v>
      </c>
      <c r="AF127" s="85">
        <f>'havi összesítő'!ID125/8</f>
        <v>0</v>
      </c>
      <c r="AG127" s="85">
        <f t="shared" si="20"/>
        <v>0</v>
      </c>
      <c r="AH127" s="121"/>
      <c r="AI127" s="84">
        <f>IF('havi összesítő'!AS125&lt;0,0,'havi összesítő'!AS125)</f>
        <v>0</v>
      </c>
      <c r="AJ127" s="85">
        <f>IF('havi összesítő'!CI125&lt;0,0,'havi összesítő'!CI125)</f>
        <v>0</v>
      </c>
      <c r="AK127" s="85">
        <f>IF('havi összesítő'!DY125&lt;0,0,'havi összesítő'!DY125)</f>
        <v>0</v>
      </c>
      <c r="AL127" s="85">
        <f>IF('havi összesítő'!FO125&lt;0,0,'havi összesítő'!FO125)</f>
        <v>0</v>
      </c>
      <c r="AM127" s="85">
        <f>IF('havi összesítő'!HE125&lt;0,0,'havi összesítő'!HE125)</f>
        <v>0</v>
      </c>
      <c r="AN127" s="85">
        <f>IF('havi összesítő'!IU125&lt;0,0,'havi összesítő'!IU125)</f>
        <v>0</v>
      </c>
      <c r="AO127" s="266">
        <f t="shared" si="24"/>
        <v>0</v>
      </c>
      <c r="AP127" s="7"/>
    </row>
    <row r="128" spans="1:42" ht="12" hidden="1" thickBot="1" x14ac:dyDescent="0.25">
      <c r="A128" s="715"/>
      <c r="B128" s="716"/>
      <c r="C128" s="125" t="str">
        <f>IF(beosztás!C128=0,"",beosztás!C128)</f>
        <v/>
      </c>
      <c r="D128" s="125" t="str">
        <f>IF(beosztás!D128=0,"",beosztás!D128)</f>
        <v/>
      </c>
      <c r="E128" s="987">
        <f>'havi összesítő'!R126</f>
        <v>0</v>
      </c>
      <c r="F128" s="987">
        <f>'havi összesítő'!AF126</f>
        <v>0</v>
      </c>
      <c r="G128" s="85">
        <f>'havi összesítő'!BH126</f>
        <v>0</v>
      </c>
      <c r="H128" s="85">
        <f>'havi összesítő'!BV126</f>
        <v>0</v>
      </c>
      <c r="I128" s="85">
        <f>'havi összesítő'!CX126</f>
        <v>0</v>
      </c>
      <c r="J128" s="85">
        <f>'havi összesítő'!DL126</f>
        <v>0</v>
      </c>
      <c r="K128" s="85">
        <f>'havi összesítő'!EN126</f>
        <v>0</v>
      </c>
      <c r="L128" s="85">
        <f>'havi összesítő'!FB126</f>
        <v>0</v>
      </c>
      <c r="M128" s="85">
        <f>'havi összesítő'!GD126</f>
        <v>0</v>
      </c>
      <c r="N128" s="85">
        <f>'havi összesítő'!GR126</f>
        <v>0</v>
      </c>
      <c r="O128" s="85">
        <f>'havi összesítő'!HT126</f>
        <v>0</v>
      </c>
      <c r="P128" s="85">
        <f>'havi összesítő'!IH126</f>
        <v>0</v>
      </c>
      <c r="Q128" s="748">
        <f>alapadatok!J109</f>
        <v>0</v>
      </c>
      <c r="R128" s="85">
        <f t="shared" si="22"/>
        <v>0</v>
      </c>
      <c r="S128" s="85">
        <f t="shared" si="23"/>
        <v>0</v>
      </c>
      <c r="T128" s="121"/>
      <c r="U128" s="85">
        <f>'havi összesítő'!N126/8</f>
        <v>0</v>
      </c>
      <c r="V128" s="85">
        <f>'havi összesítő'!AB126/8</f>
        <v>0</v>
      </c>
      <c r="W128" s="85">
        <f>'havi összesítő'!BD126/8</f>
        <v>0</v>
      </c>
      <c r="X128" s="85">
        <f>'havi összesítő'!BR126/8</f>
        <v>0</v>
      </c>
      <c r="Y128" s="85">
        <f>'havi összesítő'!CT126/8</f>
        <v>0</v>
      </c>
      <c r="Z128" s="85">
        <f>'havi összesítő'!DH126/8</f>
        <v>0</v>
      </c>
      <c r="AA128" s="85">
        <f>'havi összesítő'!EJ126/8</f>
        <v>0</v>
      </c>
      <c r="AB128" s="85">
        <f>'havi összesítő'!EX126/8</f>
        <v>0</v>
      </c>
      <c r="AC128" s="85">
        <f>'havi összesítő'!FZ126/8</f>
        <v>0</v>
      </c>
      <c r="AD128" s="85">
        <f>'havi összesítő'!GN126/8</f>
        <v>0</v>
      </c>
      <c r="AE128" s="85">
        <f>'havi összesítő'!HP126/8</f>
        <v>0</v>
      </c>
      <c r="AF128" s="85">
        <f>'havi összesítő'!ID126/8</f>
        <v>0</v>
      </c>
      <c r="AG128" s="85">
        <f t="shared" si="20"/>
        <v>0</v>
      </c>
      <c r="AH128" s="121"/>
      <c r="AI128" s="84">
        <f>IF('havi összesítő'!AS126&lt;0,0,'havi összesítő'!AS126)</f>
        <v>0</v>
      </c>
      <c r="AJ128" s="85">
        <f>IF('havi összesítő'!CI126&lt;0,0,'havi összesítő'!CI126)</f>
        <v>0</v>
      </c>
      <c r="AK128" s="85">
        <f>IF('havi összesítő'!DY126&lt;0,0,'havi összesítő'!DY126)</f>
        <v>0</v>
      </c>
      <c r="AL128" s="85">
        <f>IF('havi összesítő'!FO126&lt;0,0,'havi összesítő'!FO126)</f>
        <v>0</v>
      </c>
      <c r="AM128" s="85">
        <f>IF('havi összesítő'!HE126&lt;0,0,'havi összesítő'!HE126)</f>
        <v>0</v>
      </c>
      <c r="AN128" s="85">
        <f>IF('havi összesítő'!IU126&lt;0,0,'havi összesítő'!IU126)</f>
        <v>0</v>
      </c>
      <c r="AO128" s="266">
        <f t="shared" si="24"/>
        <v>0</v>
      </c>
      <c r="AP128" s="7"/>
    </row>
    <row r="129" spans="1:42" ht="12" hidden="1" thickBot="1" x14ac:dyDescent="0.25">
      <c r="A129" s="715"/>
      <c r="B129" s="716"/>
      <c r="C129" s="125" t="str">
        <f>IF(beosztás!C129=0,"",beosztás!C129)</f>
        <v/>
      </c>
      <c r="D129" s="125" t="str">
        <f>IF(beosztás!D129=0,"",beosztás!D129)</f>
        <v/>
      </c>
      <c r="E129" s="987">
        <f>'havi összesítő'!R127</f>
        <v>0</v>
      </c>
      <c r="F129" s="987">
        <f>'havi összesítő'!AF127</f>
        <v>0</v>
      </c>
      <c r="G129" s="85">
        <f>'havi összesítő'!BH127</f>
        <v>0</v>
      </c>
      <c r="H129" s="85">
        <f>'havi összesítő'!BV127</f>
        <v>0</v>
      </c>
      <c r="I129" s="85">
        <f>'havi összesítő'!CX127</f>
        <v>0</v>
      </c>
      <c r="J129" s="85">
        <f>'havi összesítő'!DL127</f>
        <v>0</v>
      </c>
      <c r="K129" s="85">
        <f>'havi összesítő'!EN127</f>
        <v>0</v>
      </c>
      <c r="L129" s="85">
        <f>'havi összesítő'!FB127</f>
        <v>0</v>
      </c>
      <c r="M129" s="85">
        <f>'havi összesítő'!GD127</f>
        <v>0</v>
      </c>
      <c r="N129" s="85">
        <f>'havi összesítő'!GR127</f>
        <v>0</v>
      </c>
      <c r="O129" s="85">
        <f>'havi összesítő'!HT127</f>
        <v>0</v>
      </c>
      <c r="P129" s="85">
        <f>'havi összesítő'!IH127</f>
        <v>0</v>
      </c>
      <c r="Q129" s="748">
        <f>alapadatok!J110</f>
        <v>0</v>
      </c>
      <c r="R129" s="85">
        <f t="shared" si="22"/>
        <v>0</v>
      </c>
      <c r="S129" s="85">
        <f t="shared" si="23"/>
        <v>0</v>
      </c>
      <c r="T129" s="121"/>
      <c r="U129" s="85">
        <f>'havi összesítő'!N127/8</f>
        <v>0</v>
      </c>
      <c r="V129" s="85">
        <f>'havi összesítő'!AB127/8</f>
        <v>0</v>
      </c>
      <c r="W129" s="85">
        <f>'havi összesítő'!BD127/8</f>
        <v>0</v>
      </c>
      <c r="X129" s="85">
        <f>'havi összesítő'!BR127/8</f>
        <v>0</v>
      </c>
      <c r="Y129" s="85">
        <f>'havi összesítő'!CT127/8</f>
        <v>0</v>
      </c>
      <c r="Z129" s="85">
        <f>'havi összesítő'!DH127/8</f>
        <v>0</v>
      </c>
      <c r="AA129" s="85">
        <f>'havi összesítő'!EJ127/8</f>
        <v>0</v>
      </c>
      <c r="AB129" s="85">
        <f>'havi összesítő'!EX127/8</f>
        <v>0</v>
      </c>
      <c r="AC129" s="85">
        <f>'havi összesítő'!FZ127/8</f>
        <v>0</v>
      </c>
      <c r="AD129" s="85">
        <f>'havi összesítő'!GN127/8</f>
        <v>0</v>
      </c>
      <c r="AE129" s="85">
        <f>'havi összesítő'!HP127/8</f>
        <v>0</v>
      </c>
      <c r="AF129" s="85">
        <f>'havi összesítő'!ID127/8</f>
        <v>0</v>
      </c>
      <c r="AG129" s="85">
        <f t="shared" si="20"/>
        <v>0</v>
      </c>
      <c r="AH129" s="121"/>
      <c r="AI129" s="84">
        <f>IF('havi összesítő'!AS127&lt;0,0,'havi összesítő'!AS127)</f>
        <v>0</v>
      </c>
      <c r="AJ129" s="85">
        <f>IF('havi összesítő'!CI127&lt;0,0,'havi összesítő'!CI127)</f>
        <v>0</v>
      </c>
      <c r="AK129" s="85">
        <f>IF('havi összesítő'!DY127&lt;0,0,'havi összesítő'!DY127)</f>
        <v>0</v>
      </c>
      <c r="AL129" s="85">
        <f>IF('havi összesítő'!FO127&lt;0,0,'havi összesítő'!FO127)</f>
        <v>0</v>
      </c>
      <c r="AM129" s="85">
        <f>IF('havi összesítő'!HE127&lt;0,0,'havi összesítő'!HE127)</f>
        <v>0</v>
      </c>
      <c r="AN129" s="85">
        <f>IF('havi összesítő'!IU127&lt;0,0,'havi összesítő'!IU127)</f>
        <v>0</v>
      </c>
      <c r="AO129" s="266">
        <f t="shared" si="24"/>
        <v>0</v>
      </c>
      <c r="AP129" s="7"/>
    </row>
    <row r="130" spans="1:42" ht="12" hidden="1" thickBot="1" x14ac:dyDescent="0.25">
      <c r="A130" s="715"/>
      <c r="B130" s="716"/>
      <c r="C130" s="125" t="str">
        <f>IF(beosztás!C130=0,"",beosztás!C130)</f>
        <v/>
      </c>
      <c r="D130" s="125" t="str">
        <f>IF(beosztás!D130=0,"",beosztás!D130)</f>
        <v/>
      </c>
      <c r="E130" s="987">
        <f>'havi összesítő'!R128</f>
        <v>0</v>
      </c>
      <c r="F130" s="987">
        <f>'havi összesítő'!AF128</f>
        <v>0</v>
      </c>
      <c r="G130" s="85">
        <f>'havi összesítő'!BH128</f>
        <v>0</v>
      </c>
      <c r="H130" s="85">
        <f>'havi összesítő'!BV128</f>
        <v>0</v>
      </c>
      <c r="I130" s="85">
        <f>'havi összesítő'!CX128</f>
        <v>0</v>
      </c>
      <c r="J130" s="85">
        <f>'havi összesítő'!DL128</f>
        <v>0</v>
      </c>
      <c r="K130" s="85">
        <f>'havi összesítő'!EN128</f>
        <v>0</v>
      </c>
      <c r="L130" s="85">
        <f>'havi összesítő'!FB128</f>
        <v>0</v>
      </c>
      <c r="M130" s="85">
        <f>'havi összesítő'!GD128</f>
        <v>0</v>
      </c>
      <c r="N130" s="85">
        <f>'havi összesítő'!GR128</f>
        <v>0</v>
      </c>
      <c r="O130" s="85">
        <f>'havi összesítő'!HT128</f>
        <v>0</v>
      </c>
      <c r="P130" s="85">
        <f>'havi összesítő'!IH128</f>
        <v>0</v>
      </c>
      <c r="Q130" s="748">
        <f>alapadatok!J111</f>
        <v>0</v>
      </c>
      <c r="R130" s="85">
        <f t="shared" si="22"/>
        <v>0</v>
      </c>
      <c r="S130" s="85">
        <f t="shared" si="23"/>
        <v>0</v>
      </c>
      <c r="T130" s="121"/>
      <c r="U130" s="85">
        <f>'havi összesítő'!N128/8</f>
        <v>0</v>
      </c>
      <c r="V130" s="85">
        <f>'havi összesítő'!AB128/8</f>
        <v>0</v>
      </c>
      <c r="W130" s="85">
        <f>'havi összesítő'!BD128/8</f>
        <v>0</v>
      </c>
      <c r="X130" s="85">
        <f>'havi összesítő'!BR128/8</f>
        <v>0</v>
      </c>
      <c r="Y130" s="85">
        <f>'havi összesítő'!CT128/8</f>
        <v>0</v>
      </c>
      <c r="Z130" s="85">
        <f>'havi összesítő'!DH128/8</f>
        <v>0</v>
      </c>
      <c r="AA130" s="85">
        <f>'havi összesítő'!EJ128/8</f>
        <v>0</v>
      </c>
      <c r="AB130" s="85">
        <f>'havi összesítő'!EX128/8</f>
        <v>0</v>
      </c>
      <c r="AC130" s="85">
        <f>'havi összesítő'!FZ128/8</f>
        <v>0</v>
      </c>
      <c r="AD130" s="85">
        <f>'havi összesítő'!GN128/8</f>
        <v>0</v>
      </c>
      <c r="AE130" s="85">
        <f>'havi összesítő'!HP128/8</f>
        <v>0</v>
      </c>
      <c r="AF130" s="85">
        <f>'havi összesítő'!ID128/8</f>
        <v>0</v>
      </c>
      <c r="AG130" s="85">
        <f t="shared" si="20"/>
        <v>0</v>
      </c>
      <c r="AH130" s="121"/>
      <c r="AI130" s="84">
        <f>IF('havi összesítő'!AS128&lt;0,0,'havi összesítő'!AS128)</f>
        <v>0</v>
      </c>
      <c r="AJ130" s="85">
        <f>IF('havi összesítő'!CI128&lt;0,0,'havi összesítő'!CI128)</f>
        <v>0</v>
      </c>
      <c r="AK130" s="85">
        <f>IF('havi összesítő'!DY128&lt;0,0,'havi összesítő'!DY128)</f>
        <v>0</v>
      </c>
      <c r="AL130" s="85">
        <f>IF('havi összesítő'!FO128&lt;0,0,'havi összesítő'!FO128)</f>
        <v>0</v>
      </c>
      <c r="AM130" s="85">
        <f>IF('havi összesítő'!HE128&lt;0,0,'havi összesítő'!HE128)</f>
        <v>0</v>
      </c>
      <c r="AN130" s="85">
        <f>IF('havi összesítő'!IU128&lt;0,0,'havi összesítő'!IU128)</f>
        <v>0</v>
      </c>
      <c r="AO130" s="266">
        <f t="shared" si="24"/>
        <v>0</v>
      </c>
      <c r="AP130" s="7"/>
    </row>
    <row r="131" spans="1:42" ht="12" hidden="1" thickBot="1" x14ac:dyDescent="0.25">
      <c r="A131" s="715"/>
      <c r="B131" s="716"/>
      <c r="C131" s="125" t="str">
        <f>IF(beosztás!C131=0,"",beosztás!C131)</f>
        <v/>
      </c>
      <c r="D131" s="125" t="str">
        <f>IF(beosztás!D131=0,"",beosztás!D131)</f>
        <v/>
      </c>
      <c r="E131" s="987">
        <f>'havi összesítő'!R129</f>
        <v>0</v>
      </c>
      <c r="F131" s="987">
        <f>'havi összesítő'!AF129</f>
        <v>0</v>
      </c>
      <c r="G131" s="85">
        <f>'havi összesítő'!BH129</f>
        <v>0</v>
      </c>
      <c r="H131" s="85">
        <f>'havi összesítő'!BV129</f>
        <v>0</v>
      </c>
      <c r="I131" s="85">
        <f>'havi összesítő'!CX129</f>
        <v>0</v>
      </c>
      <c r="J131" s="85">
        <f>'havi összesítő'!DL129</f>
        <v>0</v>
      </c>
      <c r="K131" s="85">
        <f>'havi összesítő'!EN129</f>
        <v>0</v>
      </c>
      <c r="L131" s="85">
        <f>'havi összesítő'!FB129</f>
        <v>0</v>
      </c>
      <c r="M131" s="85">
        <f>'havi összesítő'!GD129</f>
        <v>0</v>
      </c>
      <c r="N131" s="85">
        <f>'havi összesítő'!GR129</f>
        <v>0</v>
      </c>
      <c r="O131" s="85">
        <f>'havi összesítő'!HT129</f>
        <v>0</v>
      </c>
      <c r="P131" s="85">
        <f>'havi összesítő'!IH129</f>
        <v>0</v>
      </c>
      <c r="Q131" s="748">
        <f>alapadatok!J112</f>
        <v>0</v>
      </c>
      <c r="R131" s="85">
        <f t="shared" si="22"/>
        <v>0</v>
      </c>
      <c r="S131" s="85">
        <f t="shared" si="23"/>
        <v>0</v>
      </c>
      <c r="T131" s="121"/>
      <c r="U131" s="85">
        <f>'havi összesítő'!N129/8</f>
        <v>0</v>
      </c>
      <c r="V131" s="85">
        <f>'havi összesítő'!AB129/8</f>
        <v>0</v>
      </c>
      <c r="W131" s="85">
        <f>'havi összesítő'!BD129/8</f>
        <v>0</v>
      </c>
      <c r="X131" s="85">
        <f>'havi összesítő'!BR129/8</f>
        <v>0</v>
      </c>
      <c r="Y131" s="85">
        <f>'havi összesítő'!CT129/8</f>
        <v>0</v>
      </c>
      <c r="Z131" s="85">
        <f>'havi összesítő'!DH129/8</f>
        <v>0</v>
      </c>
      <c r="AA131" s="85">
        <f>'havi összesítő'!EJ129/8</f>
        <v>0</v>
      </c>
      <c r="AB131" s="85">
        <f>'havi összesítő'!EX129/8</f>
        <v>0</v>
      </c>
      <c r="AC131" s="85">
        <f>'havi összesítő'!FZ129/8</f>
        <v>0</v>
      </c>
      <c r="AD131" s="85">
        <f>'havi összesítő'!GN129/8</f>
        <v>0</v>
      </c>
      <c r="AE131" s="85">
        <f>'havi összesítő'!HP129/8</f>
        <v>0</v>
      </c>
      <c r="AF131" s="85">
        <f>'havi összesítő'!ID129/8</f>
        <v>0</v>
      </c>
      <c r="AG131" s="85">
        <f t="shared" si="20"/>
        <v>0</v>
      </c>
      <c r="AH131" s="121"/>
      <c r="AI131" s="84">
        <f>IF('havi összesítő'!AS129&lt;0,0,'havi összesítő'!AS129)</f>
        <v>0</v>
      </c>
      <c r="AJ131" s="85">
        <f>IF('havi összesítő'!CI129&lt;0,0,'havi összesítő'!CI129)</f>
        <v>0</v>
      </c>
      <c r="AK131" s="85">
        <f>IF('havi összesítő'!DY129&lt;0,0,'havi összesítő'!DY129)</f>
        <v>0</v>
      </c>
      <c r="AL131" s="85">
        <f>IF('havi összesítő'!FO129&lt;0,0,'havi összesítő'!FO129)</f>
        <v>0</v>
      </c>
      <c r="AM131" s="85">
        <f>IF('havi összesítő'!HE129&lt;0,0,'havi összesítő'!HE129)</f>
        <v>0</v>
      </c>
      <c r="AN131" s="85">
        <f>IF('havi összesítő'!IU129&lt;0,0,'havi összesítő'!IU129)</f>
        <v>0</v>
      </c>
      <c r="AO131" s="266">
        <f t="shared" si="24"/>
        <v>0</v>
      </c>
      <c r="AP131" s="7"/>
    </row>
    <row r="132" spans="1:42" ht="12" hidden="1" thickBot="1" x14ac:dyDescent="0.25">
      <c r="A132" s="715"/>
      <c r="B132" s="716"/>
      <c r="C132" s="125" t="str">
        <f>IF(beosztás!C132=0,"",beosztás!C132)</f>
        <v/>
      </c>
      <c r="D132" s="125" t="str">
        <f>IF(beosztás!D132=0,"",beosztás!D132)</f>
        <v/>
      </c>
      <c r="E132" s="987">
        <f>'havi összesítő'!R130</f>
        <v>0</v>
      </c>
      <c r="F132" s="987">
        <f>'havi összesítő'!AF130</f>
        <v>0</v>
      </c>
      <c r="G132" s="85">
        <f>'havi összesítő'!BH130</f>
        <v>0</v>
      </c>
      <c r="H132" s="85">
        <f>'havi összesítő'!BV130</f>
        <v>0</v>
      </c>
      <c r="I132" s="85">
        <f>'havi összesítő'!CX130</f>
        <v>0</v>
      </c>
      <c r="J132" s="85">
        <f>'havi összesítő'!DL130</f>
        <v>0</v>
      </c>
      <c r="K132" s="85">
        <f>'havi összesítő'!EN130</f>
        <v>0</v>
      </c>
      <c r="L132" s="85">
        <f>'havi összesítő'!FB130</f>
        <v>0</v>
      </c>
      <c r="M132" s="85">
        <f>'havi összesítő'!GD130</f>
        <v>0</v>
      </c>
      <c r="N132" s="85">
        <f>'havi összesítő'!GR130</f>
        <v>0</v>
      </c>
      <c r="O132" s="85">
        <f>'havi összesítő'!HT130</f>
        <v>0</v>
      </c>
      <c r="P132" s="85">
        <f>'havi összesítő'!IH130</f>
        <v>0</v>
      </c>
      <c r="Q132" s="748">
        <f>alapadatok!J113</f>
        <v>0</v>
      </c>
      <c r="R132" s="85">
        <f t="shared" si="22"/>
        <v>0</v>
      </c>
      <c r="S132" s="85">
        <f t="shared" si="23"/>
        <v>0</v>
      </c>
      <c r="T132" s="121"/>
      <c r="U132" s="85">
        <f>'havi összesítő'!N130/8</f>
        <v>0</v>
      </c>
      <c r="V132" s="85">
        <f>'havi összesítő'!AB130/8</f>
        <v>0</v>
      </c>
      <c r="W132" s="85">
        <f>'havi összesítő'!BD130/8</f>
        <v>0</v>
      </c>
      <c r="X132" s="85">
        <f>'havi összesítő'!BR130/8</f>
        <v>0</v>
      </c>
      <c r="Y132" s="85">
        <f>'havi összesítő'!CT130/8</f>
        <v>0</v>
      </c>
      <c r="Z132" s="85">
        <f>'havi összesítő'!DH130/8</f>
        <v>0</v>
      </c>
      <c r="AA132" s="85">
        <f>'havi összesítő'!EJ130/8</f>
        <v>0</v>
      </c>
      <c r="AB132" s="85">
        <f>'havi összesítő'!EX130/8</f>
        <v>0</v>
      </c>
      <c r="AC132" s="85">
        <f>'havi összesítő'!FZ130/8</f>
        <v>0</v>
      </c>
      <c r="AD132" s="85">
        <f>'havi összesítő'!GN130/8</f>
        <v>0</v>
      </c>
      <c r="AE132" s="85">
        <f>'havi összesítő'!HP130/8</f>
        <v>0</v>
      </c>
      <c r="AF132" s="85">
        <f>'havi összesítő'!ID130/8</f>
        <v>0</v>
      </c>
      <c r="AG132" s="85">
        <f t="shared" si="20"/>
        <v>0</v>
      </c>
      <c r="AH132" s="121"/>
      <c r="AI132" s="84">
        <f>IF('havi összesítő'!AS130&lt;0,0,'havi összesítő'!AS130)</f>
        <v>0</v>
      </c>
      <c r="AJ132" s="85">
        <f>IF('havi összesítő'!CI130&lt;0,0,'havi összesítő'!CI130)</f>
        <v>0</v>
      </c>
      <c r="AK132" s="85">
        <f>IF('havi összesítő'!DY130&lt;0,0,'havi összesítő'!DY130)</f>
        <v>0</v>
      </c>
      <c r="AL132" s="85">
        <f>IF('havi összesítő'!FO130&lt;0,0,'havi összesítő'!FO130)</f>
        <v>0</v>
      </c>
      <c r="AM132" s="85">
        <f>IF('havi összesítő'!HE130&lt;0,0,'havi összesítő'!HE130)</f>
        <v>0</v>
      </c>
      <c r="AN132" s="85">
        <f>IF('havi összesítő'!IU130&lt;0,0,'havi összesítő'!IU130)</f>
        <v>0</v>
      </c>
      <c r="AO132" s="266">
        <f t="shared" si="24"/>
        <v>0</v>
      </c>
      <c r="AP132" s="7"/>
    </row>
    <row r="133" spans="1:42" ht="12" hidden="1" thickBot="1" x14ac:dyDescent="0.25">
      <c r="A133" s="715"/>
      <c r="B133" s="716"/>
      <c r="C133" s="125" t="str">
        <f>IF(beosztás!C133=0,"",beosztás!C133)</f>
        <v/>
      </c>
      <c r="D133" s="125" t="str">
        <f>IF(beosztás!D133=0,"",beosztás!D133)</f>
        <v/>
      </c>
      <c r="E133" s="987">
        <f>'havi összesítő'!R131</f>
        <v>0</v>
      </c>
      <c r="F133" s="987">
        <f>'havi összesítő'!AF131</f>
        <v>0</v>
      </c>
      <c r="G133" s="85">
        <f>'havi összesítő'!BH131</f>
        <v>0</v>
      </c>
      <c r="H133" s="85">
        <f>'havi összesítő'!BV131</f>
        <v>0</v>
      </c>
      <c r="I133" s="85">
        <f>'havi összesítő'!CX131</f>
        <v>0</v>
      </c>
      <c r="J133" s="85">
        <f>'havi összesítő'!DL131</f>
        <v>0</v>
      </c>
      <c r="K133" s="85">
        <f>'havi összesítő'!EN131</f>
        <v>0</v>
      </c>
      <c r="L133" s="85">
        <f>'havi összesítő'!FB131</f>
        <v>0</v>
      </c>
      <c r="M133" s="85">
        <f>'havi összesítő'!GD131</f>
        <v>0</v>
      </c>
      <c r="N133" s="85">
        <f>'havi összesítő'!GR131</f>
        <v>0</v>
      </c>
      <c r="O133" s="85">
        <f>'havi összesítő'!HT131</f>
        <v>0</v>
      </c>
      <c r="P133" s="85">
        <f>'havi összesítő'!IH131</f>
        <v>0</v>
      </c>
      <c r="Q133" s="748">
        <f>alapadatok!J114</f>
        <v>0</v>
      </c>
      <c r="R133" s="85">
        <f t="shared" si="22"/>
        <v>0</v>
      </c>
      <c r="S133" s="85">
        <f t="shared" si="23"/>
        <v>0</v>
      </c>
      <c r="T133" s="121"/>
      <c r="U133" s="85">
        <f>'havi összesítő'!N131/8</f>
        <v>0</v>
      </c>
      <c r="V133" s="85">
        <f>'havi összesítő'!AB131/8</f>
        <v>0</v>
      </c>
      <c r="W133" s="85">
        <f>'havi összesítő'!BD131/8</f>
        <v>0</v>
      </c>
      <c r="X133" s="85">
        <f>'havi összesítő'!BR131/8</f>
        <v>0</v>
      </c>
      <c r="Y133" s="85">
        <f>'havi összesítő'!CT131/8</f>
        <v>0</v>
      </c>
      <c r="Z133" s="85">
        <f>'havi összesítő'!DH131/8</f>
        <v>0</v>
      </c>
      <c r="AA133" s="85">
        <f>'havi összesítő'!EJ131/8</f>
        <v>0</v>
      </c>
      <c r="AB133" s="85">
        <f>'havi összesítő'!EX131/8</f>
        <v>0</v>
      </c>
      <c r="AC133" s="85">
        <f>'havi összesítő'!FZ131/8</f>
        <v>0</v>
      </c>
      <c r="AD133" s="85">
        <f>'havi összesítő'!GN131/8</f>
        <v>0</v>
      </c>
      <c r="AE133" s="85">
        <f>'havi összesítő'!HP131/8</f>
        <v>0</v>
      </c>
      <c r="AF133" s="85">
        <f>'havi összesítő'!ID131/8</f>
        <v>0</v>
      </c>
      <c r="AG133" s="85">
        <f t="shared" si="20"/>
        <v>0</v>
      </c>
      <c r="AH133" s="121"/>
      <c r="AI133" s="84">
        <f>IF('havi összesítő'!AS131&lt;0,0,'havi összesítő'!AS131)</f>
        <v>0</v>
      </c>
      <c r="AJ133" s="85">
        <f>IF('havi összesítő'!CI131&lt;0,0,'havi összesítő'!CI131)</f>
        <v>0</v>
      </c>
      <c r="AK133" s="85">
        <f>IF('havi összesítő'!DY131&lt;0,0,'havi összesítő'!DY131)</f>
        <v>0</v>
      </c>
      <c r="AL133" s="85">
        <f>IF('havi összesítő'!FO131&lt;0,0,'havi összesítő'!FO131)</f>
        <v>0</v>
      </c>
      <c r="AM133" s="85">
        <f>IF('havi összesítő'!HE131&lt;0,0,'havi összesítő'!HE131)</f>
        <v>0</v>
      </c>
      <c r="AN133" s="85">
        <f>IF('havi összesítő'!IU131&lt;0,0,'havi összesítő'!IU131)</f>
        <v>0</v>
      </c>
      <c r="AO133" s="266">
        <f t="shared" si="24"/>
        <v>0</v>
      </c>
      <c r="AP133" s="7"/>
    </row>
    <row r="134" spans="1:42" ht="12" hidden="1" thickBot="1" x14ac:dyDescent="0.25">
      <c r="A134" s="715"/>
      <c r="B134" s="716"/>
      <c r="C134" s="125" t="str">
        <f>IF(beosztás!C134=0,"",beosztás!C134)</f>
        <v/>
      </c>
      <c r="D134" s="125" t="str">
        <f>IF(beosztás!D134=0,"",beosztás!D134)</f>
        <v/>
      </c>
      <c r="E134" s="987">
        <f>'havi összesítő'!R132</f>
        <v>0</v>
      </c>
      <c r="F134" s="987">
        <f>'havi összesítő'!AF132</f>
        <v>0</v>
      </c>
      <c r="G134" s="85">
        <f>'havi összesítő'!BH132</f>
        <v>0</v>
      </c>
      <c r="H134" s="85">
        <f>'havi összesítő'!BV132</f>
        <v>0</v>
      </c>
      <c r="I134" s="85">
        <f>'havi összesítő'!CX132</f>
        <v>0</v>
      </c>
      <c r="J134" s="85">
        <f>'havi összesítő'!DL132</f>
        <v>0</v>
      </c>
      <c r="K134" s="85">
        <f>'havi összesítő'!EN132</f>
        <v>0</v>
      </c>
      <c r="L134" s="85">
        <f>'havi összesítő'!FB132</f>
        <v>0</v>
      </c>
      <c r="M134" s="85">
        <f>'havi összesítő'!GD132</f>
        <v>0</v>
      </c>
      <c r="N134" s="85">
        <f>'havi összesítő'!GR132</f>
        <v>0</v>
      </c>
      <c r="O134" s="85">
        <f>'havi összesítő'!HT132</f>
        <v>0</v>
      </c>
      <c r="P134" s="85">
        <f>'havi összesítő'!IH132</f>
        <v>0</v>
      </c>
      <c r="Q134" s="748">
        <f>alapadatok!J115</f>
        <v>0</v>
      </c>
      <c r="R134" s="85">
        <f t="shared" si="22"/>
        <v>0</v>
      </c>
      <c r="S134" s="85">
        <f t="shared" si="23"/>
        <v>0</v>
      </c>
      <c r="T134" s="121"/>
      <c r="U134" s="85">
        <f>'havi összesítő'!N132/8</f>
        <v>0</v>
      </c>
      <c r="V134" s="85">
        <f>'havi összesítő'!AB132/8</f>
        <v>0</v>
      </c>
      <c r="W134" s="85">
        <f>'havi összesítő'!BD132/8</f>
        <v>0</v>
      </c>
      <c r="X134" s="85">
        <f>'havi összesítő'!BR132/8</f>
        <v>0</v>
      </c>
      <c r="Y134" s="85">
        <f>'havi összesítő'!CT132/8</f>
        <v>0</v>
      </c>
      <c r="Z134" s="85">
        <f>'havi összesítő'!DH132/8</f>
        <v>0</v>
      </c>
      <c r="AA134" s="85">
        <f>'havi összesítő'!EJ132/8</f>
        <v>0</v>
      </c>
      <c r="AB134" s="85">
        <f>'havi összesítő'!EX132/8</f>
        <v>0</v>
      </c>
      <c r="AC134" s="85">
        <f>'havi összesítő'!FZ132/8</f>
        <v>0</v>
      </c>
      <c r="AD134" s="85">
        <f>'havi összesítő'!GN132/8</f>
        <v>0</v>
      </c>
      <c r="AE134" s="85">
        <f>'havi összesítő'!HP132/8</f>
        <v>0</v>
      </c>
      <c r="AF134" s="85">
        <f>'havi összesítő'!ID132/8</f>
        <v>0</v>
      </c>
      <c r="AG134" s="85">
        <f t="shared" si="20"/>
        <v>0</v>
      </c>
      <c r="AH134" s="121"/>
      <c r="AI134" s="84">
        <f>IF('havi összesítő'!AS132&lt;0,0,'havi összesítő'!AS132)</f>
        <v>0</v>
      </c>
      <c r="AJ134" s="85">
        <f>IF('havi összesítő'!CI132&lt;0,0,'havi összesítő'!CI132)</f>
        <v>0</v>
      </c>
      <c r="AK134" s="85">
        <f>IF('havi összesítő'!DY132&lt;0,0,'havi összesítő'!DY132)</f>
        <v>0</v>
      </c>
      <c r="AL134" s="85">
        <f>IF('havi összesítő'!FO132&lt;0,0,'havi összesítő'!FO132)</f>
        <v>0</v>
      </c>
      <c r="AM134" s="85">
        <f>IF('havi összesítő'!HE132&lt;0,0,'havi összesítő'!HE132)</f>
        <v>0</v>
      </c>
      <c r="AN134" s="85">
        <f>IF('havi összesítő'!IU132&lt;0,0,'havi összesítő'!IU132)</f>
        <v>0</v>
      </c>
      <c r="AO134" s="266">
        <f t="shared" si="24"/>
        <v>0</v>
      </c>
      <c r="AP134" s="7"/>
    </row>
    <row r="135" spans="1:42" ht="12" hidden="1" thickBot="1" x14ac:dyDescent="0.25">
      <c r="A135" s="715"/>
      <c r="B135" s="716"/>
      <c r="C135" s="125" t="str">
        <f>IF(beosztás!C135=0,"",beosztás!C135)</f>
        <v/>
      </c>
      <c r="D135" s="125" t="str">
        <f>IF(beosztás!D135=0,"",beosztás!D135)</f>
        <v/>
      </c>
      <c r="E135" s="987">
        <f>'havi összesítő'!R133</f>
        <v>0</v>
      </c>
      <c r="F135" s="987">
        <f>'havi összesítő'!AF133</f>
        <v>0</v>
      </c>
      <c r="G135" s="85">
        <f>'havi összesítő'!BH133</f>
        <v>0</v>
      </c>
      <c r="H135" s="85">
        <f>'havi összesítő'!BV133</f>
        <v>0</v>
      </c>
      <c r="I135" s="85">
        <f>'havi összesítő'!CX133</f>
        <v>0</v>
      </c>
      <c r="J135" s="85">
        <f>'havi összesítő'!DL133</f>
        <v>0</v>
      </c>
      <c r="K135" s="85">
        <f>'havi összesítő'!EN133</f>
        <v>0</v>
      </c>
      <c r="L135" s="85">
        <f>'havi összesítő'!FB133</f>
        <v>0</v>
      </c>
      <c r="M135" s="85">
        <f>'havi összesítő'!GD133</f>
        <v>0</v>
      </c>
      <c r="N135" s="85">
        <f>'havi összesítő'!GR133</f>
        <v>0</v>
      </c>
      <c r="O135" s="85">
        <f>'havi összesítő'!HT133</f>
        <v>0</v>
      </c>
      <c r="P135" s="85">
        <f>'havi összesítő'!IH133</f>
        <v>0</v>
      </c>
      <c r="Q135" s="748">
        <f>alapadatok!J116</f>
        <v>0</v>
      </c>
      <c r="R135" s="85">
        <f t="shared" si="22"/>
        <v>0</v>
      </c>
      <c r="S135" s="85">
        <f t="shared" si="23"/>
        <v>0</v>
      </c>
      <c r="T135" s="121"/>
      <c r="U135" s="85">
        <f>'havi összesítő'!N133/8</f>
        <v>0</v>
      </c>
      <c r="V135" s="85">
        <f>'havi összesítő'!AB133/8</f>
        <v>0</v>
      </c>
      <c r="W135" s="85">
        <f>'havi összesítő'!BD133/8</f>
        <v>0</v>
      </c>
      <c r="X135" s="85">
        <f>'havi összesítő'!BR133/8</f>
        <v>0</v>
      </c>
      <c r="Y135" s="85">
        <f>'havi összesítő'!CT133/8</f>
        <v>0</v>
      </c>
      <c r="Z135" s="85">
        <f>'havi összesítő'!DH133/8</f>
        <v>0</v>
      </c>
      <c r="AA135" s="85">
        <f>'havi összesítő'!EJ133/8</f>
        <v>0</v>
      </c>
      <c r="AB135" s="85">
        <f>'havi összesítő'!EX133/8</f>
        <v>0</v>
      </c>
      <c r="AC135" s="85">
        <f>'havi összesítő'!FZ133/8</f>
        <v>0</v>
      </c>
      <c r="AD135" s="85">
        <f>'havi összesítő'!GN133/8</f>
        <v>0</v>
      </c>
      <c r="AE135" s="85">
        <f>'havi összesítő'!HP133/8</f>
        <v>0</v>
      </c>
      <c r="AF135" s="85">
        <f>'havi összesítő'!ID133/8</f>
        <v>0</v>
      </c>
      <c r="AG135" s="85">
        <f t="shared" si="20"/>
        <v>0</v>
      </c>
      <c r="AH135" s="121"/>
      <c r="AI135" s="84">
        <f>IF('havi összesítő'!AS133&lt;0,0,'havi összesítő'!AS133)</f>
        <v>0</v>
      </c>
      <c r="AJ135" s="85">
        <f>IF('havi összesítő'!CI133&lt;0,0,'havi összesítő'!CI133)</f>
        <v>0</v>
      </c>
      <c r="AK135" s="85">
        <f>IF('havi összesítő'!DY133&lt;0,0,'havi összesítő'!DY133)</f>
        <v>0</v>
      </c>
      <c r="AL135" s="85">
        <f>IF('havi összesítő'!FO133&lt;0,0,'havi összesítő'!FO133)</f>
        <v>0</v>
      </c>
      <c r="AM135" s="85">
        <f>IF('havi összesítő'!HE133&lt;0,0,'havi összesítő'!HE133)</f>
        <v>0</v>
      </c>
      <c r="AN135" s="85">
        <f>IF('havi összesítő'!IU133&lt;0,0,'havi összesítő'!IU133)</f>
        <v>0</v>
      </c>
      <c r="AO135" s="266">
        <f t="shared" si="24"/>
        <v>0</v>
      </c>
      <c r="AP135" s="7"/>
    </row>
    <row r="136" spans="1:42" ht="12" hidden="1" thickBot="1" x14ac:dyDescent="0.25">
      <c r="A136" s="715"/>
      <c r="B136" s="716"/>
      <c r="C136" s="125" t="str">
        <f>IF(beosztás!C136=0,"",beosztás!C136)</f>
        <v/>
      </c>
      <c r="D136" s="125" t="str">
        <f>IF(beosztás!D136=0,"",beosztás!D136)</f>
        <v/>
      </c>
      <c r="E136" s="987">
        <f>'havi összesítő'!R134</f>
        <v>0</v>
      </c>
      <c r="F136" s="987">
        <f>'havi összesítő'!AF134</f>
        <v>0</v>
      </c>
      <c r="G136" s="85">
        <f>'havi összesítő'!BH134</f>
        <v>0</v>
      </c>
      <c r="H136" s="85">
        <f>'havi összesítő'!BV134</f>
        <v>0</v>
      </c>
      <c r="I136" s="85">
        <f>'havi összesítő'!CX134</f>
        <v>0</v>
      </c>
      <c r="J136" s="85">
        <f>'havi összesítő'!DL134</f>
        <v>0</v>
      </c>
      <c r="K136" s="85">
        <f>'havi összesítő'!EN134</f>
        <v>0</v>
      </c>
      <c r="L136" s="85">
        <f>'havi összesítő'!FB134</f>
        <v>0</v>
      </c>
      <c r="M136" s="85">
        <f>'havi összesítő'!GD134</f>
        <v>0</v>
      </c>
      <c r="N136" s="85">
        <f>'havi összesítő'!GR134</f>
        <v>0</v>
      </c>
      <c r="O136" s="85">
        <f>'havi összesítő'!HT134</f>
        <v>0</v>
      </c>
      <c r="P136" s="85">
        <f>'havi összesítő'!IH134</f>
        <v>0</v>
      </c>
      <c r="Q136" s="748">
        <f>alapadatok!J117</f>
        <v>0</v>
      </c>
      <c r="R136" s="85">
        <f t="shared" si="22"/>
        <v>0</v>
      </c>
      <c r="S136" s="85">
        <f t="shared" si="23"/>
        <v>0</v>
      </c>
      <c r="T136" s="121"/>
      <c r="U136" s="85">
        <f>'havi összesítő'!N134/8</f>
        <v>0</v>
      </c>
      <c r="V136" s="85">
        <f>'havi összesítő'!AB134/8</f>
        <v>0</v>
      </c>
      <c r="W136" s="85">
        <f>'havi összesítő'!BD134/8</f>
        <v>0</v>
      </c>
      <c r="X136" s="85">
        <f>'havi összesítő'!BR134/8</f>
        <v>0</v>
      </c>
      <c r="Y136" s="85">
        <f>'havi összesítő'!CT134/8</f>
        <v>0</v>
      </c>
      <c r="Z136" s="85">
        <f>'havi összesítő'!DH134/8</f>
        <v>0</v>
      </c>
      <c r="AA136" s="85">
        <f>'havi összesítő'!EJ134/8</f>
        <v>0</v>
      </c>
      <c r="AB136" s="85">
        <f>'havi összesítő'!EX134/8</f>
        <v>0</v>
      </c>
      <c r="AC136" s="85">
        <f>'havi összesítő'!FZ134/8</f>
        <v>0</v>
      </c>
      <c r="AD136" s="85">
        <f>'havi összesítő'!GN134/8</f>
        <v>0</v>
      </c>
      <c r="AE136" s="85">
        <f>'havi összesítő'!HP134/8</f>
        <v>0</v>
      </c>
      <c r="AF136" s="85">
        <f>'havi összesítő'!ID134/8</f>
        <v>0</v>
      </c>
      <c r="AG136" s="85">
        <f t="shared" si="20"/>
        <v>0</v>
      </c>
      <c r="AH136" s="121"/>
      <c r="AI136" s="84">
        <f>IF('havi összesítő'!AS134&lt;0,0,'havi összesítő'!AS134)</f>
        <v>0</v>
      </c>
      <c r="AJ136" s="85">
        <f>IF('havi összesítő'!CI134&lt;0,0,'havi összesítő'!CI134)</f>
        <v>0</v>
      </c>
      <c r="AK136" s="85">
        <f>IF('havi összesítő'!DY134&lt;0,0,'havi összesítő'!DY134)</f>
        <v>0</v>
      </c>
      <c r="AL136" s="85">
        <f>IF('havi összesítő'!FO134&lt;0,0,'havi összesítő'!FO134)</f>
        <v>0</v>
      </c>
      <c r="AM136" s="85">
        <f>IF('havi összesítő'!HE134&lt;0,0,'havi összesítő'!HE134)</f>
        <v>0</v>
      </c>
      <c r="AN136" s="85">
        <f>IF('havi összesítő'!IU134&lt;0,0,'havi összesítő'!IU134)</f>
        <v>0</v>
      </c>
      <c r="AO136" s="266">
        <f t="shared" si="24"/>
        <v>0</v>
      </c>
      <c r="AP136" s="7"/>
    </row>
    <row r="137" spans="1:42" ht="12" hidden="1" thickBot="1" x14ac:dyDescent="0.25">
      <c r="A137" s="715"/>
      <c r="B137" s="716"/>
      <c r="C137" s="125" t="str">
        <f>IF(beosztás!C137=0,"",beosztás!C137)</f>
        <v/>
      </c>
      <c r="D137" s="125" t="str">
        <f>IF(beosztás!D137=0,"",beosztás!D137)</f>
        <v/>
      </c>
      <c r="E137" s="987">
        <f>'havi összesítő'!R135</f>
        <v>0</v>
      </c>
      <c r="F137" s="987">
        <f>'havi összesítő'!AF135</f>
        <v>0</v>
      </c>
      <c r="G137" s="85">
        <f>'havi összesítő'!BH135</f>
        <v>0</v>
      </c>
      <c r="H137" s="85">
        <f>'havi összesítő'!BV135</f>
        <v>0</v>
      </c>
      <c r="I137" s="85">
        <f>'havi összesítő'!CX135</f>
        <v>0</v>
      </c>
      <c r="J137" s="85">
        <f>'havi összesítő'!DL135</f>
        <v>0</v>
      </c>
      <c r="K137" s="85">
        <f>'havi összesítő'!EN135</f>
        <v>0</v>
      </c>
      <c r="L137" s="85">
        <f>'havi összesítő'!FB135</f>
        <v>0</v>
      </c>
      <c r="M137" s="85">
        <f>'havi összesítő'!GD135</f>
        <v>0</v>
      </c>
      <c r="N137" s="85">
        <f>'havi összesítő'!GR135</f>
        <v>0</v>
      </c>
      <c r="O137" s="85">
        <f>'havi összesítő'!HT135</f>
        <v>0</v>
      </c>
      <c r="P137" s="85">
        <f>'havi összesítő'!IH135</f>
        <v>0</v>
      </c>
      <c r="Q137" s="748">
        <f>alapadatok!J118</f>
        <v>0</v>
      </c>
      <c r="R137" s="85">
        <f t="shared" si="22"/>
        <v>0</v>
      </c>
      <c r="S137" s="85">
        <f t="shared" si="23"/>
        <v>0</v>
      </c>
      <c r="T137" s="121"/>
      <c r="U137" s="85">
        <f>'havi összesítő'!N135/8</f>
        <v>0</v>
      </c>
      <c r="V137" s="85">
        <f>'havi összesítő'!AB135/8</f>
        <v>0</v>
      </c>
      <c r="W137" s="85">
        <f>'havi összesítő'!BD135/8</f>
        <v>0</v>
      </c>
      <c r="X137" s="85">
        <f>'havi összesítő'!BR135/8</f>
        <v>0</v>
      </c>
      <c r="Y137" s="85">
        <f>'havi összesítő'!CT135/8</f>
        <v>0</v>
      </c>
      <c r="Z137" s="85">
        <f>'havi összesítő'!DH135/8</f>
        <v>0</v>
      </c>
      <c r="AA137" s="85">
        <f>'havi összesítő'!EJ135/8</f>
        <v>0</v>
      </c>
      <c r="AB137" s="85">
        <f>'havi összesítő'!EX135/8</f>
        <v>0</v>
      </c>
      <c r="AC137" s="85">
        <f>'havi összesítő'!FZ135/8</f>
        <v>0</v>
      </c>
      <c r="AD137" s="85">
        <f>'havi összesítő'!GN135/8</f>
        <v>0</v>
      </c>
      <c r="AE137" s="85">
        <f>'havi összesítő'!HP135/8</f>
        <v>0</v>
      </c>
      <c r="AF137" s="85">
        <f>'havi összesítő'!ID135/8</f>
        <v>0</v>
      </c>
      <c r="AG137" s="85">
        <f t="shared" si="20"/>
        <v>0</v>
      </c>
      <c r="AH137" s="121"/>
      <c r="AI137" s="84">
        <f>IF('havi összesítő'!AS135&lt;0,0,'havi összesítő'!AS135)</f>
        <v>0</v>
      </c>
      <c r="AJ137" s="85">
        <f>IF('havi összesítő'!CI135&lt;0,0,'havi összesítő'!CI135)</f>
        <v>0</v>
      </c>
      <c r="AK137" s="85">
        <f>IF('havi összesítő'!DY135&lt;0,0,'havi összesítő'!DY135)</f>
        <v>0</v>
      </c>
      <c r="AL137" s="85">
        <f>IF('havi összesítő'!FO135&lt;0,0,'havi összesítő'!FO135)</f>
        <v>0</v>
      </c>
      <c r="AM137" s="85">
        <f>IF('havi összesítő'!HE135&lt;0,0,'havi összesítő'!HE135)</f>
        <v>0</v>
      </c>
      <c r="AN137" s="85">
        <f>IF('havi összesítő'!IU135&lt;0,0,'havi összesítő'!IU135)</f>
        <v>0</v>
      </c>
      <c r="AO137" s="266">
        <f t="shared" si="24"/>
        <v>0</v>
      </c>
      <c r="AP137" s="7"/>
    </row>
    <row r="138" spans="1:42" ht="12" hidden="1" thickBot="1" x14ac:dyDescent="0.25">
      <c r="A138" s="715"/>
      <c r="B138" s="716"/>
      <c r="C138" s="125" t="str">
        <f>IF(beosztás!C138=0,"",beosztás!C138)</f>
        <v/>
      </c>
      <c r="D138" s="125" t="str">
        <f>IF(beosztás!D138=0,"",beosztás!D138)</f>
        <v/>
      </c>
      <c r="E138" s="987">
        <f>'havi összesítő'!R136</f>
        <v>0</v>
      </c>
      <c r="F138" s="987">
        <f>'havi összesítő'!AF136</f>
        <v>0</v>
      </c>
      <c r="G138" s="85">
        <f>'havi összesítő'!BH136</f>
        <v>0</v>
      </c>
      <c r="H138" s="85">
        <f>'havi összesítő'!BV136</f>
        <v>0</v>
      </c>
      <c r="I138" s="85">
        <f>'havi összesítő'!CX136</f>
        <v>0</v>
      </c>
      <c r="J138" s="85">
        <f>'havi összesítő'!DL136</f>
        <v>0</v>
      </c>
      <c r="K138" s="85">
        <f>'havi összesítő'!EN136</f>
        <v>0</v>
      </c>
      <c r="L138" s="85">
        <f>'havi összesítő'!FB136</f>
        <v>0</v>
      </c>
      <c r="M138" s="85">
        <f>'havi összesítő'!GD136</f>
        <v>0</v>
      </c>
      <c r="N138" s="85">
        <f>'havi összesítő'!GR136</f>
        <v>0</v>
      </c>
      <c r="O138" s="85">
        <f>'havi összesítő'!HT136</f>
        <v>0</v>
      </c>
      <c r="P138" s="85">
        <f>'havi összesítő'!IH136</f>
        <v>0</v>
      </c>
      <c r="Q138" s="748">
        <f>alapadatok!J119</f>
        <v>0</v>
      </c>
      <c r="R138" s="85">
        <f t="shared" si="22"/>
        <v>0</v>
      </c>
      <c r="S138" s="85">
        <f t="shared" si="23"/>
        <v>0</v>
      </c>
      <c r="T138" s="121"/>
      <c r="U138" s="85">
        <f>'havi összesítő'!N136/8</f>
        <v>0</v>
      </c>
      <c r="V138" s="85">
        <f>'havi összesítő'!AB136/8</f>
        <v>0</v>
      </c>
      <c r="W138" s="85">
        <f>'havi összesítő'!BD136/8</f>
        <v>0</v>
      </c>
      <c r="X138" s="85">
        <f>'havi összesítő'!BR136/8</f>
        <v>0</v>
      </c>
      <c r="Y138" s="85">
        <f>'havi összesítő'!CT136/8</f>
        <v>0</v>
      </c>
      <c r="Z138" s="85">
        <f>'havi összesítő'!DH136/8</f>
        <v>0</v>
      </c>
      <c r="AA138" s="85">
        <f>'havi összesítő'!EJ136/8</f>
        <v>0</v>
      </c>
      <c r="AB138" s="85">
        <f>'havi összesítő'!EX136/8</f>
        <v>0</v>
      </c>
      <c r="AC138" s="85">
        <f>'havi összesítő'!FZ136/8</f>
        <v>0</v>
      </c>
      <c r="AD138" s="85">
        <f>'havi összesítő'!GN136/8</f>
        <v>0</v>
      </c>
      <c r="AE138" s="85">
        <f>'havi összesítő'!HP136/8</f>
        <v>0</v>
      </c>
      <c r="AF138" s="85">
        <f>'havi összesítő'!ID136/8</f>
        <v>0</v>
      </c>
      <c r="AG138" s="85">
        <f t="shared" si="20"/>
        <v>0</v>
      </c>
      <c r="AH138" s="121"/>
      <c r="AI138" s="84">
        <f>IF('havi összesítő'!AS136&lt;0,0,'havi összesítő'!AS136)</f>
        <v>0</v>
      </c>
      <c r="AJ138" s="85">
        <f>IF('havi összesítő'!CI136&lt;0,0,'havi összesítő'!CI136)</f>
        <v>0</v>
      </c>
      <c r="AK138" s="85">
        <f>IF('havi összesítő'!DY136&lt;0,0,'havi összesítő'!DY136)</f>
        <v>0</v>
      </c>
      <c r="AL138" s="85">
        <f>IF('havi összesítő'!FO136&lt;0,0,'havi összesítő'!FO136)</f>
        <v>0</v>
      </c>
      <c r="AM138" s="85">
        <f>IF('havi összesítő'!HE136&lt;0,0,'havi összesítő'!HE136)</f>
        <v>0</v>
      </c>
      <c r="AN138" s="85">
        <f>IF('havi összesítő'!IU136&lt;0,0,'havi összesítő'!IU136)</f>
        <v>0</v>
      </c>
      <c r="AO138" s="266">
        <f t="shared" si="24"/>
        <v>0</v>
      </c>
      <c r="AP138" s="7"/>
    </row>
    <row r="139" spans="1:42" ht="12" hidden="1" thickBot="1" x14ac:dyDescent="0.25">
      <c r="A139" s="715"/>
      <c r="B139" s="716"/>
      <c r="C139" s="125" t="str">
        <f>IF(beosztás!C139=0,"",beosztás!C139)</f>
        <v/>
      </c>
      <c r="D139" s="125" t="str">
        <f>IF(beosztás!D139=0,"",beosztás!D139)</f>
        <v/>
      </c>
      <c r="E139" s="987">
        <f>'havi összesítő'!R137</f>
        <v>0</v>
      </c>
      <c r="F139" s="987">
        <f>'havi összesítő'!AF137</f>
        <v>0</v>
      </c>
      <c r="G139" s="85">
        <f>'havi összesítő'!BH137</f>
        <v>0</v>
      </c>
      <c r="H139" s="85">
        <f>'havi összesítő'!BV137</f>
        <v>0</v>
      </c>
      <c r="I139" s="85">
        <f>'havi összesítő'!CX137</f>
        <v>0</v>
      </c>
      <c r="J139" s="85">
        <f>'havi összesítő'!DL137</f>
        <v>0</v>
      </c>
      <c r="K139" s="85">
        <f>'havi összesítő'!EN137</f>
        <v>0</v>
      </c>
      <c r="L139" s="85">
        <f>'havi összesítő'!FB137</f>
        <v>0</v>
      </c>
      <c r="M139" s="85">
        <f>'havi összesítő'!GD137</f>
        <v>0</v>
      </c>
      <c r="N139" s="85">
        <f>'havi összesítő'!GR137</f>
        <v>0</v>
      </c>
      <c r="O139" s="85">
        <f>'havi összesítő'!HT137</f>
        <v>0</v>
      </c>
      <c r="P139" s="85">
        <f>'havi összesítő'!IH137</f>
        <v>0</v>
      </c>
      <c r="Q139" s="748">
        <f>alapadatok!J120</f>
        <v>0</v>
      </c>
      <c r="R139" s="85">
        <f t="shared" si="22"/>
        <v>0</v>
      </c>
      <c r="S139" s="85">
        <f t="shared" si="23"/>
        <v>0</v>
      </c>
      <c r="T139" s="121"/>
      <c r="U139" s="85">
        <f>'havi összesítő'!N137/8</f>
        <v>0</v>
      </c>
      <c r="V139" s="85">
        <f>'havi összesítő'!AB137/8</f>
        <v>0</v>
      </c>
      <c r="W139" s="85">
        <f>'havi összesítő'!BD137/8</f>
        <v>0</v>
      </c>
      <c r="X139" s="85">
        <f>'havi összesítő'!BR137/8</f>
        <v>0</v>
      </c>
      <c r="Y139" s="85">
        <f>'havi összesítő'!CT137/8</f>
        <v>0</v>
      </c>
      <c r="Z139" s="85">
        <f>'havi összesítő'!DH137/8</f>
        <v>0</v>
      </c>
      <c r="AA139" s="85">
        <f>'havi összesítő'!EJ137/8</f>
        <v>0</v>
      </c>
      <c r="AB139" s="85">
        <f>'havi összesítő'!EX137/8</f>
        <v>0</v>
      </c>
      <c r="AC139" s="85">
        <f>'havi összesítő'!FZ137/8</f>
        <v>0</v>
      </c>
      <c r="AD139" s="85">
        <f>'havi összesítő'!GN137/8</f>
        <v>0</v>
      </c>
      <c r="AE139" s="85">
        <f>'havi összesítő'!HP137/8</f>
        <v>0</v>
      </c>
      <c r="AF139" s="85">
        <f>'havi összesítő'!ID137/8</f>
        <v>0</v>
      </c>
      <c r="AG139" s="85">
        <f t="shared" si="20"/>
        <v>0</v>
      </c>
      <c r="AH139" s="121"/>
      <c r="AI139" s="84">
        <f>IF('havi összesítő'!AS137&lt;0,0,'havi összesítő'!AS137)</f>
        <v>0</v>
      </c>
      <c r="AJ139" s="85">
        <f>IF('havi összesítő'!CI137&lt;0,0,'havi összesítő'!CI137)</f>
        <v>0</v>
      </c>
      <c r="AK139" s="85">
        <f>IF('havi összesítő'!DY137&lt;0,0,'havi összesítő'!DY137)</f>
        <v>0</v>
      </c>
      <c r="AL139" s="85">
        <f>IF('havi összesítő'!FO137&lt;0,0,'havi összesítő'!FO137)</f>
        <v>0</v>
      </c>
      <c r="AM139" s="85">
        <f>IF('havi összesítő'!HE137&lt;0,0,'havi összesítő'!HE137)</f>
        <v>0</v>
      </c>
      <c r="AN139" s="85">
        <f>IF('havi összesítő'!IU137&lt;0,0,'havi összesítő'!IU137)</f>
        <v>0</v>
      </c>
      <c r="AO139" s="266">
        <f t="shared" si="24"/>
        <v>0</v>
      </c>
      <c r="AP139" s="7"/>
    </row>
    <row r="140" spans="1:42" ht="12" hidden="1" thickBot="1" x14ac:dyDescent="0.25">
      <c r="A140" s="715"/>
      <c r="B140" s="716"/>
      <c r="C140" s="125" t="str">
        <f>IF(beosztás!C140=0,"",beosztás!C140)</f>
        <v/>
      </c>
      <c r="D140" s="125" t="str">
        <f>IF(beosztás!D140=0,"",beosztás!D140)</f>
        <v/>
      </c>
      <c r="E140" s="987">
        <f>'havi összesítő'!R138</f>
        <v>0</v>
      </c>
      <c r="F140" s="987">
        <f>'havi összesítő'!AF138</f>
        <v>0</v>
      </c>
      <c r="G140" s="85">
        <f>'havi összesítő'!BH138</f>
        <v>0</v>
      </c>
      <c r="H140" s="85">
        <f>'havi összesítő'!BV138</f>
        <v>0</v>
      </c>
      <c r="I140" s="85">
        <f>'havi összesítő'!CX138</f>
        <v>0</v>
      </c>
      <c r="J140" s="85">
        <f>'havi összesítő'!DL138</f>
        <v>0</v>
      </c>
      <c r="K140" s="85">
        <f>'havi összesítő'!EN138</f>
        <v>0</v>
      </c>
      <c r="L140" s="85">
        <f>'havi összesítő'!FB138</f>
        <v>0</v>
      </c>
      <c r="M140" s="85">
        <f>'havi összesítő'!GD138</f>
        <v>0</v>
      </c>
      <c r="N140" s="85">
        <f>'havi összesítő'!GR138</f>
        <v>0</v>
      </c>
      <c r="O140" s="85">
        <f>'havi összesítő'!HT138</f>
        <v>0</v>
      </c>
      <c r="P140" s="85">
        <f>'havi összesítő'!IH138</f>
        <v>0</v>
      </c>
      <c r="Q140" s="748">
        <f>alapadatok!J121</f>
        <v>0</v>
      </c>
      <c r="R140" s="85">
        <f t="shared" si="22"/>
        <v>0</v>
      </c>
      <c r="S140" s="85">
        <f t="shared" si="23"/>
        <v>0</v>
      </c>
      <c r="T140" s="121"/>
      <c r="U140" s="85">
        <f>'havi összesítő'!N138/8</f>
        <v>0</v>
      </c>
      <c r="V140" s="85">
        <f>'havi összesítő'!AB138/8</f>
        <v>0</v>
      </c>
      <c r="W140" s="85">
        <f>'havi összesítő'!BD138/8</f>
        <v>0</v>
      </c>
      <c r="X140" s="85">
        <f>'havi összesítő'!BR138/8</f>
        <v>0</v>
      </c>
      <c r="Y140" s="85">
        <f>'havi összesítő'!CT138/8</f>
        <v>0</v>
      </c>
      <c r="Z140" s="85">
        <f>'havi összesítő'!DH138/8</f>
        <v>0</v>
      </c>
      <c r="AA140" s="85">
        <f>'havi összesítő'!EJ138/8</f>
        <v>0</v>
      </c>
      <c r="AB140" s="85">
        <f>'havi összesítő'!EX138/8</f>
        <v>0</v>
      </c>
      <c r="AC140" s="85">
        <f>'havi összesítő'!FZ138/8</f>
        <v>0</v>
      </c>
      <c r="AD140" s="85">
        <f>'havi összesítő'!GN138/8</f>
        <v>0</v>
      </c>
      <c r="AE140" s="85">
        <f>'havi összesítő'!HP138/8</f>
        <v>0</v>
      </c>
      <c r="AF140" s="85">
        <f>'havi összesítő'!ID138/8</f>
        <v>0</v>
      </c>
      <c r="AG140" s="85">
        <f t="shared" si="20"/>
        <v>0</v>
      </c>
      <c r="AH140" s="121"/>
      <c r="AI140" s="84">
        <f>IF('havi összesítő'!AS138&lt;0,0,'havi összesítő'!AS138)</f>
        <v>0</v>
      </c>
      <c r="AJ140" s="85">
        <f>IF('havi összesítő'!CI138&lt;0,0,'havi összesítő'!CI138)</f>
        <v>0</v>
      </c>
      <c r="AK140" s="85">
        <f>IF('havi összesítő'!DY138&lt;0,0,'havi összesítő'!DY138)</f>
        <v>0</v>
      </c>
      <c r="AL140" s="85">
        <f>IF('havi összesítő'!FO138&lt;0,0,'havi összesítő'!FO138)</f>
        <v>0</v>
      </c>
      <c r="AM140" s="85">
        <f>IF('havi összesítő'!HE138&lt;0,0,'havi összesítő'!HE138)</f>
        <v>0</v>
      </c>
      <c r="AN140" s="85">
        <f>IF('havi összesítő'!IU138&lt;0,0,'havi összesítő'!IU138)</f>
        <v>0</v>
      </c>
      <c r="AO140" s="266">
        <f t="shared" si="24"/>
        <v>0</v>
      </c>
      <c r="AP140" s="7"/>
    </row>
    <row r="141" spans="1:42" ht="12" hidden="1" thickBot="1" x14ac:dyDescent="0.25">
      <c r="A141" s="715"/>
      <c r="B141" s="716"/>
      <c r="C141" s="125" t="str">
        <f>IF(beosztás!C141=0,"",beosztás!C141)</f>
        <v/>
      </c>
      <c r="D141" s="125" t="str">
        <f>IF(beosztás!D141=0,"",beosztás!D141)</f>
        <v/>
      </c>
      <c r="E141" s="987">
        <f>'havi összesítő'!R139</f>
        <v>0</v>
      </c>
      <c r="F141" s="987">
        <f>'havi összesítő'!AF139</f>
        <v>0</v>
      </c>
      <c r="G141" s="85">
        <f>'havi összesítő'!BH139</f>
        <v>0</v>
      </c>
      <c r="H141" s="85">
        <f>'havi összesítő'!BV139</f>
        <v>0</v>
      </c>
      <c r="I141" s="85">
        <f>'havi összesítő'!CX139</f>
        <v>0</v>
      </c>
      <c r="J141" s="85">
        <f>'havi összesítő'!DL139</f>
        <v>0</v>
      </c>
      <c r="K141" s="85">
        <f>'havi összesítő'!EN139</f>
        <v>0</v>
      </c>
      <c r="L141" s="85">
        <f>'havi összesítő'!FB139</f>
        <v>0</v>
      </c>
      <c r="M141" s="85">
        <f>'havi összesítő'!GD139</f>
        <v>0</v>
      </c>
      <c r="N141" s="85">
        <f>'havi összesítő'!GR139</f>
        <v>0</v>
      </c>
      <c r="O141" s="85">
        <f>'havi összesítő'!HT139</f>
        <v>0</v>
      </c>
      <c r="P141" s="85">
        <f>'havi összesítő'!IH139</f>
        <v>0</v>
      </c>
      <c r="Q141" s="748">
        <f>alapadatok!J122</f>
        <v>0</v>
      </c>
      <c r="R141" s="85">
        <f t="shared" si="22"/>
        <v>0</v>
      </c>
      <c r="S141" s="85">
        <f t="shared" si="23"/>
        <v>0</v>
      </c>
      <c r="T141" s="121"/>
      <c r="U141" s="85">
        <f>'havi összesítő'!N139/8</f>
        <v>0</v>
      </c>
      <c r="V141" s="85">
        <f>'havi összesítő'!AB139/8</f>
        <v>0</v>
      </c>
      <c r="W141" s="85">
        <f>'havi összesítő'!BD139/8</f>
        <v>0</v>
      </c>
      <c r="X141" s="85">
        <f>'havi összesítő'!BR139/8</f>
        <v>0</v>
      </c>
      <c r="Y141" s="85">
        <f>'havi összesítő'!CT139/8</f>
        <v>0</v>
      </c>
      <c r="Z141" s="85">
        <f>'havi összesítő'!DH139/8</f>
        <v>0</v>
      </c>
      <c r="AA141" s="85">
        <f>'havi összesítő'!EJ139/8</f>
        <v>0</v>
      </c>
      <c r="AB141" s="85">
        <f>'havi összesítő'!EX139/8</f>
        <v>0</v>
      </c>
      <c r="AC141" s="85">
        <f>'havi összesítő'!FZ139/8</f>
        <v>0</v>
      </c>
      <c r="AD141" s="85">
        <f>'havi összesítő'!GN139/8</f>
        <v>0</v>
      </c>
      <c r="AE141" s="85">
        <f>'havi összesítő'!HP139/8</f>
        <v>0</v>
      </c>
      <c r="AF141" s="85">
        <f>'havi összesítő'!ID139/8</f>
        <v>0</v>
      </c>
      <c r="AG141" s="85">
        <f t="shared" si="20"/>
        <v>0</v>
      </c>
      <c r="AH141" s="121"/>
      <c r="AI141" s="84">
        <f>IF('havi összesítő'!AS139&lt;0,0,'havi összesítő'!AS139)</f>
        <v>0</v>
      </c>
      <c r="AJ141" s="85">
        <f>IF('havi összesítő'!CI139&lt;0,0,'havi összesítő'!CI139)</f>
        <v>0</v>
      </c>
      <c r="AK141" s="85">
        <f>IF('havi összesítő'!DY139&lt;0,0,'havi összesítő'!DY139)</f>
        <v>0</v>
      </c>
      <c r="AL141" s="85">
        <f>IF('havi összesítő'!FO139&lt;0,0,'havi összesítő'!FO139)</f>
        <v>0</v>
      </c>
      <c r="AM141" s="85">
        <f>IF('havi összesítő'!HE139&lt;0,0,'havi összesítő'!HE139)</f>
        <v>0</v>
      </c>
      <c r="AN141" s="85">
        <f>IF('havi összesítő'!IU139&lt;0,0,'havi összesítő'!IU139)</f>
        <v>0</v>
      </c>
      <c r="AO141" s="266">
        <f t="shared" si="24"/>
        <v>0</v>
      </c>
      <c r="AP141" s="7"/>
    </row>
    <row r="142" spans="1:42" ht="12" hidden="1" thickBot="1" x14ac:dyDescent="0.25">
      <c r="A142" s="715"/>
      <c r="B142" s="716"/>
      <c r="C142" s="125" t="str">
        <f>IF(beosztás!C142=0,"",beosztás!C142)</f>
        <v/>
      </c>
      <c r="D142" s="125" t="str">
        <f>IF(beosztás!D142=0,"",beosztás!D142)</f>
        <v/>
      </c>
      <c r="E142" s="987">
        <f>'havi összesítő'!R140</f>
        <v>0</v>
      </c>
      <c r="F142" s="987">
        <f>'havi összesítő'!AF140</f>
        <v>0</v>
      </c>
      <c r="G142" s="85">
        <f>'havi összesítő'!BH140</f>
        <v>0</v>
      </c>
      <c r="H142" s="85">
        <f>'havi összesítő'!BV140</f>
        <v>0</v>
      </c>
      <c r="I142" s="85">
        <f>'havi összesítő'!CX140</f>
        <v>0</v>
      </c>
      <c r="J142" s="85">
        <f>'havi összesítő'!DL140</f>
        <v>0</v>
      </c>
      <c r="K142" s="85">
        <f>'havi összesítő'!EN140</f>
        <v>0</v>
      </c>
      <c r="L142" s="85">
        <f>'havi összesítő'!FB140</f>
        <v>0</v>
      </c>
      <c r="M142" s="85">
        <f>'havi összesítő'!GD140</f>
        <v>0</v>
      </c>
      <c r="N142" s="85">
        <f>'havi összesítő'!GR140</f>
        <v>0</v>
      </c>
      <c r="O142" s="85">
        <f>'havi összesítő'!HT140</f>
        <v>0</v>
      </c>
      <c r="P142" s="85">
        <f>'havi összesítő'!IH140</f>
        <v>0</v>
      </c>
      <c r="Q142" s="748">
        <f>alapadatok!J123</f>
        <v>0</v>
      </c>
      <c r="R142" s="85">
        <f t="shared" si="22"/>
        <v>0</v>
      </c>
      <c r="S142" s="85">
        <f t="shared" si="23"/>
        <v>0</v>
      </c>
      <c r="T142" s="121"/>
      <c r="U142" s="85">
        <f>'havi összesítő'!N140/8</f>
        <v>0</v>
      </c>
      <c r="V142" s="85">
        <f>'havi összesítő'!AB140/8</f>
        <v>0</v>
      </c>
      <c r="W142" s="85">
        <f>'havi összesítő'!BD140/8</f>
        <v>0</v>
      </c>
      <c r="X142" s="85">
        <f>'havi összesítő'!BR140/8</f>
        <v>0</v>
      </c>
      <c r="Y142" s="85">
        <f>'havi összesítő'!CT140/8</f>
        <v>0</v>
      </c>
      <c r="Z142" s="85">
        <f>'havi összesítő'!DH140/8</f>
        <v>0</v>
      </c>
      <c r="AA142" s="85">
        <f>'havi összesítő'!EJ140/8</f>
        <v>0</v>
      </c>
      <c r="AB142" s="85">
        <f>'havi összesítő'!EX140/8</f>
        <v>0</v>
      </c>
      <c r="AC142" s="85">
        <f>'havi összesítő'!FZ140/8</f>
        <v>0</v>
      </c>
      <c r="AD142" s="85">
        <f>'havi összesítő'!GN140/8</f>
        <v>0</v>
      </c>
      <c r="AE142" s="85">
        <f>'havi összesítő'!HP140/8</f>
        <v>0</v>
      </c>
      <c r="AF142" s="85">
        <f>'havi összesítő'!ID140/8</f>
        <v>0</v>
      </c>
      <c r="AG142" s="85">
        <f t="shared" si="20"/>
        <v>0</v>
      </c>
      <c r="AH142" s="121"/>
      <c r="AI142" s="84">
        <f>IF('havi összesítő'!AS140&lt;0,0,'havi összesítő'!AS140)</f>
        <v>0</v>
      </c>
      <c r="AJ142" s="85">
        <f>IF('havi összesítő'!CI140&lt;0,0,'havi összesítő'!CI140)</f>
        <v>0</v>
      </c>
      <c r="AK142" s="85">
        <f>IF('havi összesítő'!DY140&lt;0,0,'havi összesítő'!DY140)</f>
        <v>0</v>
      </c>
      <c r="AL142" s="85">
        <f>IF('havi összesítő'!FO140&lt;0,0,'havi összesítő'!FO140)</f>
        <v>0</v>
      </c>
      <c r="AM142" s="85">
        <f>IF('havi összesítő'!HE140&lt;0,0,'havi összesítő'!HE140)</f>
        <v>0</v>
      </c>
      <c r="AN142" s="85">
        <f>IF('havi összesítő'!IU140&lt;0,0,'havi összesítő'!IU140)</f>
        <v>0</v>
      </c>
      <c r="AO142" s="266">
        <f t="shared" si="24"/>
        <v>0</v>
      </c>
      <c r="AP142" s="7"/>
    </row>
    <row r="143" spans="1:42" ht="12" hidden="1" thickBot="1" x14ac:dyDescent="0.25">
      <c r="A143" s="715"/>
      <c r="B143" s="716"/>
      <c r="C143" s="125" t="str">
        <f>IF(beosztás!C143=0,"",beosztás!C143)</f>
        <v/>
      </c>
      <c r="D143" s="125" t="str">
        <f>IF(beosztás!D143=0,"",beosztás!D143)</f>
        <v/>
      </c>
      <c r="E143" s="987">
        <f>'havi összesítő'!R141</f>
        <v>0</v>
      </c>
      <c r="F143" s="987">
        <f>'havi összesítő'!AF141</f>
        <v>0</v>
      </c>
      <c r="G143" s="85">
        <f>'havi összesítő'!BH141</f>
        <v>0</v>
      </c>
      <c r="H143" s="85">
        <f>'havi összesítő'!BV141</f>
        <v>0</v>
      </c>
      <c r="I143" s="85">
        <f>'havi összesítő'!CX141</f>
        <v>0</v>
      </c>
      <c r="J143" s="85">
        <f>'havi összesítő'!DL141</f>
        <v>0</v>
      </c>
      <c r="K143" s="85">
        <f>'havi összesítő'!EN141</f>
        <v>0</v>
      </c>
      <c r="L143" s="85">
        <f>'havi összesítő'!FB141</f>
        <v>0</v>
      </c>
      <c r="M143" s="85">
        <f>'havi összesítő'!GD141</f>
        <v>0</v>
      </c>
      <c r="N143" s="85">
        <f>'havi összesítő'!GR141</f>
        <v>0</v>
      </c>
      <c r="O143" s="85">
        <f>'havi összesítő'!HT141</f>
        <v>0</v>
      </c>
      <c r="P143" s="85">
        <f>'havi összesítő'!IH141</f>
        <v>0</v>
      </c>
      <c r="Q143" s="748">
        <f>alapadatok!J124</f>
        <v>0</v>
      </c>
      <c r="R143" s="85">
        <f t="shared" si="22"/>
        <v>0</v>
      </c>
      <c r="S143" s="85">
        <f t="shared" si="23"/>
        <v>0</v>
      </c>
      <c r="T143" s="121"/>
      <c r="U143" s="85">
        <f>'havi összesítő'!N141/8</f>
        <v>0</v>
      </c>
      <c r="V143" s="85">
        <f>'havi összesítő'!AB141/8</f>
        <v>0</v>
      </c>
      <c r="W143" s="85">
        <f>'havi összesítő'!BD141/8</f>
        <v>0</v>
      </c>
      <c r="X143" s="85">
        <f>'havi összesítő'!BR141/8</f>
        <v>0</v>
      </c>
      <c r="Y143" s="85">
        <f>'havi összesítő'!CT141/8</f>
        <v>0</v>
      </c>
      <c r="Z143" s="85">
        <f>'havi összesítő'!DH141/8</f>
        <v>0</v>
      </c>
      <c r="AA143" s="85">
        <f>'havi összesítő'!EJ141/8</f>
        <v>0</v>
      </c>
      <c r="AB143" s="85">
        <f>'havi összesítő'!EX141/8</f>
        <v>0</v>
      </c>
      <c r="AC143" s="85">
        <f>'havi összesítő'!FZ141/8</f>
        <v>0</v>
      </c>
      <c r="AD143" s="85">
        <f>'havi összesítő'!GN141/8</f>
        <v>0</v>
      </c>
      <c r="AE143" s="85">
        <f>'havi összesítő'!HP141/8</f>
        <v>0</v>
      </c>
      <c r="AF143" s="85">
        <f>'havi összesítő'!ID141/8</f>
        <v>0</v>
      </c>
      <c r="AG143" s="85">
        <f t="shared" si="20"/>
        <v>0</v>
      </c>
      <c r="AH143" s="121"/>
      <c r="AI143" s="84">
        <f>IF('havi összesítő'!AS141&lt;0,0,'havi összesítő'!AS141)</f>
        <v>0</v>
      </c>
      <c r="AJ143" s="85">
        <f>IF('havi összesítő'!CI141&lt;0,0,'havi összesítő'!CI141)</f>
        <v>0</v>
      </c>
      <c r="AK143" s="85">
        <f>IF('havi összesítő'!DY141&lt;0,0,'havi összesítő'!DY141)</f>
        <v>0</v>
      </c>
      <c r="AL143" s="85">
        <f>IF('havi összesítő'!FO141&lt;0,0,'havi összesítő'!FO141)</f>
        <v>0</v>
      </c>
      <c r="AM143" s="85">
        <f>IF('havi összesítő'!HE141&lt;0,0,'havi összesítő'!HE141)</f>
        <v>0</v>
      </c>
      <c r="AN143" s="85">
        <f>IF('havi összesítő'!IU141&lt;0,0,'havi összesítő'!IU141)</f>
        <v>0</v>
      </c>
      <c r="AO143" s="266">
        <f t="shared" si="24"/>
        <v>0</v>
      </c>
      <c r="AP143" s="7"/>
    </row>
    <row r="144" spans="1:42" ht="12" hidden="1" thickBot="1" x14ac:dyDescent="0.25">
      <c r="A144" s="715"/>
      <c r="B144" s="716"/>
      <c r="C144" s="125" t="str">
        <f>IF(beosztás!C144=0,"",beosztás!C144)</f>
        <v/>
      </c>
      <c r="D144" s="125" t="str">
        <f>IF(beosztás!D144=0,"",beosztás!D144)</f>
        <v/>
      </c>
      <c r="E144" s="987">
        <f>'havi összesítő'!R142</f>
        <v>0</v>
      </c>
      <c r="F144" s="987">
        <f>'havi összesítő'!AF142</f>
        <v>0</v>
      </c>
      <c r="G144" s="85">
        <f>'havi összesítő'!BH142</f>
        <v>0</v>
      </c>
      <c r="H144" s="85">
        <f>'havi összesítő'!BV142</f>
        <v>0</v>
      </c>
      <c r="I144" s="85">
        <f>'havi összesítő'!CX142</f>
        <v>0</v>
      </c>
      <c r="J144" s="85">
        <f>'havi összesítő'!DL142</f>
        <v>0</v>
      </c>
      <c r="K144" s="85">
        <f>'havi összesítő'!EN142</f>
        <v>0</v>
      </c>
      <c r="L144" s="85">
        <f>'havi összesítő'!FB142</f>
        <v>0</v>
      </c>
      <c r="M144" s="85">
        <f>'havi összesítő'!GD142</f>
        <v>0</v>
      </c>
      <c r="N144" s="85">
        <f>'havi összesítő'!GR142</f>
        <v>0</v>
      </c>
      <c r="O144" s="85">
        <f>'havi összesítő'!HT142</f>
        <v>0</v>
      </c>
      <c r="P144" s="85">
        <f>'havi összesítő'!IH142</f>
        <v>0</v>
      </c>
      <c r="Q144" s="748">
        <f>alapadatok!J125</f>
        <v>0</v>
      </c>
      <c r="R144" s="85">
        <f t="shared" si="22"/>
        <v>0</v>
      </c>
      <c r="S144" s="85">
        <f t="shared" si="23"/>
        <v>0</v>
      </c>
      <c r="T144" s="121"/>
      <c r="U144" s="85">
        <f>'havi összesítő'!N142/8</f>
        <v>0</v>
      </c>
      <c r="V144" s="85">
        <f>'havi összesítő'!AB142/8</f>
        <v>0</v>
      </c>
      <c r="W144" s="85">
        <f>'havi összesítő'!BD142/8</f>
        <v>0</v>
      </c>
      <c r="X144" s="85">
        <f>'havi összesítő'!BR142/8</f>
        <v>0</v>
      </c>
      <c r="Y144" s="85">
        <f>'havi összesítő'!CT142/8</f>
        <v>0</v>
      </c>
      <c r="Z144" s="85">
        <f>'havi összesítő'!DH142/8</f>
        <v>0</v>
      </c>
      <c r="AA144" s="85">
        <f>'havi összesítő'!EJ142/8</f>
        <v>0</v>
      </c>
      <c r="AB144" s="85">
        <f>'havi összesítő'!EX142/8</f>
        <v>0</v>
      </c>
      <c r="AC144" s="85">
        <f>'havi összesítő'!FZ142/8</f>
        <v>0</v>
      </c>
      <c r="AD144" s="85">
        <f>'havi összesítő'!GN142/8</f>
        <v>0</v>
      </c>
      <c r="AE144" s="85">
        <f>'havi összesítő'!HP142/8</f>
        <v>0</v>
      </c>
      <c r="AF144" s="85">
        <f>'havi összesítő'!ID142/8</f>
        <v>0</v>
      </c>
      <c r="AG144" s="85">
        <f t="shared" si="20"/>
        <v>0</v>
      </c>
      <c r="AH144" s="121"/>
      <c r="AI144" s="84">
        <f>IF('havi összesítő'!AS142&lt;0,0,'havi összesítő'!AS142)</f>
        <v>0</v>
      </c>
      <c r="AJ144" s="85">
        <f>IF('havi összesítő'!CI142&lt;0,0,'havi összesítő'!CI142)</f>
        <v>0</v>
      </c>
      <c r="AK144" s="85">
        <f>IF('havi összesítő'!DY142&lt;0,0,'havi összesítő'!DY142)</f>
        <v>0</v>
      </c>
      <c r="AL144" s="85">
        <f>IF('havi összesítő'!FO142&lt;0,0,'havi összesítő'!FO142)</f>
        <v>0</v>
      </c>
      <c r="AM144" s="85">
        <f>IF('havi összesítő'!HE142&lt;0,0,'havi összesítő'!HE142)</f>
        <v>0</v>
      </c>
      <c r="AN144" s="85">
        <f>IF('havi összesítő'!IU142&lt;0,0,'havi összesítő'!IU142)</f>
        <v>0</v>
      </c>
      <c r="AO144" s="266">
        <f t="shared" si="24"/>
        <v>0</v>
      </c>
      <c r="AP144" s="7"/>
    </row>
    <row r="145" spans="1:42" ht="12" hidden="1" thickBot="1" x14ac:dyDescent="0.25">
      <c r="A145" s="715"/>
      <c r="B145" s="716"/>
      <c r="C145" s="125" t="str">
        <f>IF(beosztás!C145=0,"",beosztás!C145)</f>
        <v/>
      </c>
      <c r="D145" s="125" t="str">
        <f>IF(beosztás!D145=0,"",beosztás!D145)</f>
        <v/>
      </c>
      <c r="E145" s="987">
        <f>'havi összesítő'!R143</f>
        <v>0</v>
      </c>
      <c r="F145" s="987">
        <f>'havi összesítő'!AF143</f>
        <v>0</v>
      </c>
      <c r="G145" s="85">
        <f>'havi összesítő'!BH143</f>
        <v>0</v>
      </c>
      <c r="H145" s="85">
        <f>'havi összesítő'!BV143</f>
        <v>0</v>
      </c>
      <c r="I145" s="85">
        <f>'havi összesítő'!CX143</f>
        <v>0</v>
      </c>
      <c r="J145" s="85">
        <f>'havi összesítő'!DL143</f>
        <v>0</v>
      </c>
      <c r="K145" s="85">
        <f>'havi összesítő'!EN143</f>
        <v>0</v>
      </c>
      <c r="L145" s="85">
        <f>'havi összesítő'!FB143</f>
        <v>0</v>
      </c>
      <c r="M145" s="85">
        <f>'havi összesítő'!GD143</f>
        <v>0</v>
      </c>
      <c r="N145" s="85">
        <f>'havi összesítő'!GR143</f>
        <v>0</v>
      </c>
      <c r="O145" s="85">
        <f>'havi összesítő'!HT143</f>
        <v>0</v>
      </c>
      <c r="P145" s="85">
        <f>'havi összesítő'!IH143</f>
        <v>0</v>
      </c>
      <c r="Q145" s="748">
        <f>alapadatok!J126</f>
        <v>0</v>
      </c>
      <c r="R145" s="85">
        <f t="shared" si="22"/>
        <v>0</v>
      </c>
      <c r="S145" s="85">
        <f t="shared" si="23"/>
        <v>0</v>
      </c>
      <c r="T145" s="121"/>
      <c r="U145" s="85">
        <f>'havi összesítő'!N143/8</f>
        <v>0</v>
      </c>
      <c r="V145" s="85">
        <f>'havi összesítő'!AB143/8</f>
        <v>0</v>
      </c>
      <c r="W145" s="85">
        <f>'havi összesítő'!BD143/8</f>
        <v>0</v>
      </c>
      <c r="X145" s="85">
        <f>'havi összesítő'!BR143/8</f>
        <v>0</v>
      </c>
      <c r="Y145" s="85">
        <f>'havi összesítő'!CT143/8</f>
        <v>0</v>
      </c>
      <c r="Z145" s="85">
        <f>'havi összesítő'!DH143/8</f>
        <v>0</v>
      </c>
      <c r="AA145" s="85">
        <f>'havi összesítő'!EJ143/8</f>
        <v>0</v>
      </c>
      <c r="AB145" s="85">
        <f>'havi összesítő'!EX143/8</f>
        <v>0</v>
      </c>
      <c r="AC145" s="85">
        <f>'havi összesítő'!FZ143/8</f>
        <v>0</v>
      </c>
      <c r="AD145" s="85">
        <f>'havi összesítő'!GN143/8</f>
        <v>0</v>
      </c>
      <c r="AE145" s="85">
        <f>'havi összesítő'!HP143/8</f>
        <v>0</v>
      </c>
      <c r="AF145" s="85">
        <f>'havi összesítő'!ID143/8</f>
        <v>0</v>
      </c>
      <c r="AG145" s="85">
        <f t="shared" si="20"/>
        <v>0</v>
      </c>
      <c r="AH145" s="121"/>
      <c r="AI145" s="87">
        <f>IF('havi összesítő'!AS143&lt;0,0,'havi összesítő'!AS143)</f>
        <v>0</v>
      </c>
      <c r="AJ145" s="88">
        <f>IF('havi összesítő'!CI143&lt;0,0,'havi összesítő'!CI143)</f>
        <v>0</v>
      </c>
      <c r="AK145" s="88">
        <f>IF('havi összesítő'!DY143&lt;0,0,'havi összesítő'!DY143)</f>
        <v>0</v>
      </c>
      <c r="AL145" s="88">
        <f>IF('havi összesítő'!FO143&lt;0,0,'havi összesítő'!FO143)</f>
        <v>0</v>
      </c>
      <c r="AM145" s="88">
        <f>IF('havi összesítő'!HE143&lt;0,0,'havi összesítő'!HE143)</f>
        <v>0</v>
      </c>
      <c r="AN145" s="88">
        <f>IF('havi összesítő'!IU143&lt;0,0,'havi összesítő'!IU143)</f>
        <v>0</v>
      </c>
      <c r="AO145" s="853">
        <f t="shared" si="24"/>
        <v>0</v>
      </c>
      <c r="AP145" s="7"/>
    </row>
    <row r="146" spans="1:42" ht="12" thickBot="1" x14ac:dyDescent="0.25">
      <c r="A146" s="111" t="str">
        <f>IF(beosztás!A146=0,"",beosztás!A146)</f>
        <v/>
      </c>
      <c r="B146" s="112" t="str">
        <f>IF(beosztás!B146=0,"",beosztás!B146)</f>
        <v/>
      </c>
      <c r="C146" s="274" t="str">
        <f>IF(beosztás!C146=0,"",beosztás!C146)</f>
        <v>ACC/Benchmark</v>
      </c>
      <c r="D146" s="275"/>
      <c r="E146" s="280"/>
      <c r="F146" s="280"/>
      <c r="G146" s="280"/>
      <c r="H146" s="280"/>
      <c r="I146" s="280"/>
      <c r="J146" s="280"/>
      <c r="K146" s="280"/>
      <c r="L146" s="280"/>
      <c r="M146" s="280"/>
      <c r="N146" s="280"/>
      <c r="O146" s="280"/>
      <c r="P146" s="280"/>
      <c r="Q146" s="280"/>
      <c r="R146" s="280"/>
      <c r="S146" s="281"/>
      <c r="T146" s="261"/>
      <c r="U146" s="282"/>
      <c r="V146" s="280"/>
      <c r="W146" s="280"/>
      <c r="X146" s="280"/>
      <c r="Y146" s="280"/>
      <c r="Z146" s="280"/>
      <c r="AA146" s="280"/>
      <c r="AB146" s="280"/>
      <c r="AC146" s="280"/>
      <c r="AD146" s="280"/>
      <c r="AE146" s="280"/>
      <c r="AF146" s="280"/>
      <c r="AG146" s="281"/>
      <c r="AH146" s="261"/>
      <c r="AI146" s="278"/>
      <c r="AJ146" s="276"/>
      <c r="AK146" s="276"/>
      <c r="AL146" s="276"/>
      <c r="AM146" s="276"/>
      <c r="AN146" s="276"/>
      <c r="AO146" s="277"/>
      <c r="AP146" s="7"/>
    </row>
    <row r="147" spans="1:42" ht="12" thickBot="1" x14ac:dyDescent="0.25">
      <c r="A147" s="113" t="str">
        <f>IF(beosztás!A147=0,"",beosztás!A147)</f>
        <v/>
      </c>
      <c r="B147" s="113" t="str">
        <f>IF(beosztás!B147=0,"",beosztás!B147)</f>
        <v>Dolg. Kód</v>
      </c>
      <c r="C147" s="279" t="str">
        <f>IF(beosztás!C147=0,"",beosztás!C147)</f>
        <v>Név</v>
      </c>
      <c r="D147" s="279"/>
      <c r="E147" s="1183">
        <f>SUBTOTAL(9,E148:E192)</f>
        <v>928</v>
      </c>
      <c r="F147" s="1184">
        <f t="shared" ref="F147:P147" si="25">SUBTOTAL(9,F148:F192)</f>
        <v>272</v>
      </c>
      <c r="G147" s="1184">
        <f t="shared" si="25"/>
        <v>128</v>
      </c>
      <c r="H147" s="1184">
        <f t="shared" si="25"/>
        <v>0</v>
      </c>
      <c r="I147" s="1184">
        <f t="shared" si="25"/>
        <v>0</v>
      </c>
      <c r="J147" s="1184">
        <f t="shared" si="25"/>
        <v>0</v>
      </c>
      <c r="K147" s="1184">
        <f t="shared" si="25"/>
        <v>0</v>
      </c>
      <c r="L147" s="1184">
        <f t="shared" si="25"/>
        <v>0</v>
      </c>
      <c r="M147" s="1184">
        <f t="shared" si="25"/>
        <v>0</v>
      </c>
      <c r="N147" s="1184">
        <f t="shared" si="25"/>
        <v>0</v>
      </c>
      <c r="O147" s="1184">
        <f t="shared" si="25"/>
        <v>0</v>
      </c>
      <c r="P147" s="1184">
        <f t="shared" si="25"/>
        <v>0</v>
      </c>
      <c r="Q147" s="280"/>
      <c r="R147" s="280"/>
      <c r="S147" s="281"/>
      <c r="T147" s="261"/>
      <c r="U147" s="282"/>
      <c r="V147" s="280"/>
      <c r="W147" s="280"/>
      <c r="X147" s="280"/>
      <c r="Y147" s="280"/>
      <c r="Z147" s="280"/>
      <c r="AA147" s="280"/>
      <c r="AB147" s="280"/>
      <c r="AC147" s="280"/>
      <c r="AD147" s="280"/>
      <c r="AE147" s="280"/>
      <c r="AF147" s="280"/>
      <c r="AG147" s="281"/>
      <c r="AH147" s="261"/>
      <c r="AI147" s="282"/>
      <c r="AJ147" s="280"/>
      <c r="AK147" s="280"/>
      <c r="AL147" s="280"/>
      <c r="AM147" s="280"/>
      <c r="AN147" s="280"/>
      <c r="AO147" s="281"/>
      <c r="AP147" s="7"/>
    </row>
    <row r="148" spans="1:42" x14ac:dyDescent="0.2">
      <c r="A148" s="94">
        <f>IF(beosztás!A148=0,"",beosztás!A148)</f>
        <v>1</v>
      </c>
      <c r="B148" s="95">
        <f>IF(beosztás!B148=0,"",beosztás!B148)</f>
        <v>96</v>
      </c>
      <c r="C148" s="283" t="str">
        <f>IF(beosztás!C148=0,"",beosztás!C148)</f>
        <v>Dori László</v>
      </c>
      <c r="D148" s="283" t="str">
        <f>IF(beosztás!D148=0,"",beosztás!D148)</f>
        <v>ACC</v>
      </c>
      <c r="E148" s="990">
        <f>'havi összesítő'!R146</f>
        <v>64</v>
      </c>
      <c r="F148" s="991">
        <f>'havi összesítő'!AF146</f>
        <v>0</v>
      </c>
      <c r="G148" s="269">
        <f>'havi összesítő'!BH146</f>
        <v>8</v>
      </c>
      <c r="H148" s="269">
        <f>'havi összesítő'!BV146</f>
        <v>0</v>
      </c>
      <c r="I148" s="269">
        <f>'havi összesítő'!CX146</f>
        <v>0</v>
      </c>
      <c r="J148" s="269">
        <f>'havi összesítő'!DL146</f>
        <v>0</v>
      </c>
      <c r="K148" s="269">
        <f>'havi összesítő'!EN146</f>
        <v>0</v>
      </c>
      <c r="L148" s="269">
        <f>'havi összesítő'!FB146</f>
        <v>0</v>
      </c>
      <c r="M148" s="269">
        <f>'havi összesítő'!GD146</f>
        <v>0</v>
      </c>
      <c r="N148" s="269">
        <f>'havi összesítő'!GR146</f>
        <v>0</v>
      </c>
      <c r="O148" s="269">
        <f>'havi összesítő'!HT146</f>
        <v>0</v>
      </c>
      <c r="P148" s="269">
        <f>'havi összesítő'!IH146</f>
        <v>0</v>
      </c>
      <c r="Q148" s="750">
        <f>alapadatok!V3</f>
        <v>264</v>
      </c>
      <c r="R148" s="269">
        <f t="shared" ref="R148:R225" si="26">SUM(E148:P148)</f>
        <v>72</v>
      </c>
      <c r="S148" s="270">
        <f t="shared" si="14"/>
        <v>192</v>
      </c>
      <c r="T148" s="261"/>
      <c r="U148" s="271">
        <f>'havi összesítő'!N146/8</f>
        <v>0</v>
      </c>
      <c r="V148" s="269">
        <f>'havi összesítő'!AB146/8</f>
        <v>0</v>
      </c>
      <c r="W148" s="269">
        <f>'havi összesítő'!BD146/8</f>
        <v>0</v>
      </c>
      <c r="X148" s="269">
        <f>'havi összesítő'!BR146</f>
        <v>0</v>
      </c>
      <c r="Y148" s="269">
        <f>'havi összesítő'!CT146/8</f>
        <v>0</v>
      </c>
      <c r="Z148" s="269">
        <f>'havi összesítő'!DH146/8</f>
        <v>0</v>
      </c>
      <c r="AA148" s="269">
        <f>'havi összesítő'!EJ146/8</f>
        <v>0</v>
      </c>
      <c r="AB148" s="269">
        <f>'havi összesítő'!EX146/8</f>
        <v>0</v>
      </c>
      <c r="AC148" s="269">
        <f>'havi összesítő'!FZ146/8</f>
        <v>0</v>
      </c>
      <c r="AD148" s="269">
        <f>'havi összesítő'!GN146/8</f>
        <v>0</v>
      </c>
      <c r="AE148" s="269">
        <f>'havi összesítő'!HP146/8</f>
        <v>0</v>
      </c>
      <c r="AF148" s="269">
        <f>'havi összesítő'!ID146/8</f>
        <v>0</v>
      </c>
      <c r="AG148" s="270">
        <f t="shared" si="15"/>
        <v>0</v>
      </c>
      <c r="AH148" s="261"/>
      <c r="AI148" s="271">
        <f>IF('havi összesítő'!AS146&lt;0,0,'havi összesítő'!AS146)</f>
        <v>0</v>
      </c>
      <c r="AJ148" s="269">
        <f>IF('havi összesítő'!CI146&lt;0,0,'havi összesítő'!CI146)</f>
        <v>0</v>
      </c>
      <c r="AK148" s="269">
        <f>IF('havi összesítő'!DY146&lt;0,0,'havi összesítő'!DY146)</f>
        <v>0</v>
      </c>
      <c r="AL148" s="269">
        <f>IF('havi összesítő'!FO146&lt;0,0,'havi összesítő'!FO146)</f>
        <v>0</v>
      </c>
      <c r="AM148" s="269">
        <f>IF('havi összesítő'!HE146&lt;0,0,'havi összesítő'!HE146)</f>
        <v>0</v>
      </c>
      <c r="AN148" s="269">
        <f>IF('havi összesítő'!IU146&lt;0,0,'havi összesítő'!IU146)</f>
        <v>0</v>
      </c>
      <c r="AO148" s="270">
        <f t="shared" si="16"/>
        <v>0</v>
      </c>
      <c r="AP148" s="7"/>
    </row>
    <row r="149" spans="1:42" x14ac:dyDescent="0.2">
      <c r="A149" s="96">
        <f>IF(beosztás!A149=0,"",beosztás!A149)</f>
        <v>2</v>
      </c>
      <c r="B149" s="97">
        <f>IF(beosztás!B149=0,"",beosztás!B149)</f>
        <v>291</v>
      </c>
      <c r="C149" s="283" t="str">
        <f>IF(beosztás!C149=0,"",beosztás!C149)</f>
        <v>Ágoston Ferenc</v>
      </c>
      <c r="D149" s="283" t="str">
        <f>IF(beosztás!D149=0,"",beosztás!D149)</f>
        <v>ACC</v>
      </c>
      <c r="E149" s="992">
        <f>'havi összesítő'!R147</f>
        <v>48</v>
      </c>
      <c r="F149" s="984">
        <f>'havi összesítő'!AF147</f>
        <v>16</v>
      </c>
      <c r="G149" s="265">
        <f>'havi összesítő'!BH147</f>
        <v>8</v>
      </c>
      <c r="H149" s="265">
        <f>'havi összesítő'!BV147</f>
        <v>0</v>
      </c>
      <c r="I149" s="265">
        <f>'havi összesítő'!CX147</f>
        <v>0</v>
      </c>
      <c r="J149" s="265">
        <f>'havi összesítő'!DL147</f>
        <v>0</v>
      </c>
      <c r="K149" s="265">
        <f>'havi összesítő'!EN147</f>
        <v>0</v>
      </c>
      <c r="L149" s="265">
        <f>'havi összesítő'!FB147</f>
        <v>0</v>
      </c>
      <c r="M149" s="265">
        <f>'havi összesítő'!GD147</f>
        <v>0</v>
      </c>
      <c r="N149" s="265">
        <f>'havi összesítő'!GR147</f>
        <v>0</v>
      </c>
      <c r="O149" s="265">
        <f>'havi összesítő'!HT147</f>
        <v>0</v>
      </c>
      <c r="P149" s="265">
        <f>'havi összesítő'!IH147</f>
        <v>0</v>
      </c>
      <c r="Q149" s="747">
        <f>alapadatok!V4</f>
        <v>216</v>
      </c>
      <c r="R149" s="265">
        <f t="shared" si="26"/>
        <v>72</v>
      </c>
      <c r="S149" s="266">
        <f t="shared" si="14"/>
        <v>144</v>
      </c>
      <c r="T149" s="261"/>
      <c r="U149" s="264">
        <f>'havi összesítő'!N147/8</f>
        <v>0</v>
      </c>
      <c r="V149" s="265">
        <f>'havi összesítő'!AB147/8</f>
        <v>0</v>
      </c>
      <c r="W149" s="265">
        <f>'havi összesítő'!BD147/8</f>
        <v>0</v>
      </c>
      <c r="X149" s="265">
        <f>'havi összesítő'!BR147</f>
        <v>0</v>
      </c>
      <c r="Y149" s="265">
        <f>'havi összesítő'!CT147/8</f>
        <v>0</v>
      </c>
      <c r="Z149" s="265">
        <f>'havi összesítő'!DH147/8</f>
        <v>0</v>
      </c>
      <c r="AA149" s="265">
        <f>'havi összesítő'!EJ147/8</f>
        <v>0</v>
      </c>
      <c r="AB149" s="265">
        <f>'havi összesítő'!EX147/8</f>
        <v>0</v>
      </c>
      <c r="AC149" s="265">
        <f>'havi összesítő'!FZ147/8</f>
        <v>0</v>
      </c>
      <c r="AD149" s="265">
        <f>'havi összesítő'!GN147/8</f>
        <v>0</v>
      </c>
      <c r="AE149" s="265">
        <f>'havi összesítő'!HP147/8</f>
        <v>0</v>
      </c>
      <c r="AF149" s="265">
        <f>'havi összesítő'!ID147/8</f>
        <v>0</v>
      </c>
      <c r="AG149" s="266">
        <f t="shared" si="15"/>
        <v>0</v>
      </c>
      <c r="AH149" s="261"/>
      <c r="AI149" s="264">
        <f>IF('havi összesítő'!AS147&lt;0,0,'havi összesítő'!AS147)</f>
        <v>0</v>
      </c>
      <c r="AJ149" s="265">
        <f>IF('havi összesítő'!CI147&lt;0,0,'havi összesítő'!CI147)</f>
        <v>0</v>
      </c>
      <c r="AK149" s="265">
        <f>IF('havi összesítő'!DY147&lt;0,0,'havi összesítő'!DY147)</f>
        <v>0</v>
      </c>
      <c r="AL149" s="265">
        <f>IF('havi összesítő'!FO147&lt;0,0,'havi összesítő'!FO147)</f>
        <v>0</v>
      </c>
      <c r="AM149" s="265">
        <f>IF('havi összesítő'!HE147&lt;0,0,'havi összesítő'!HE147)</f>
        <v>0</v>
      </c>
      <c r="AN149" s="265">
        <f>IF('havi összesítő'!IU147&lt;0,0,'havi összesítő'!IU147)</f>
        <v>0</v>
      </c>
      <c r="AO149" s="260">
        <f t="shared" si="16"/>
        <v>0</v>
      </c>
      <c r="AP149" s="7"/>
    </row>
    <row r="150" spans="1:42" x14ac:dyDescent="0.2">
      <c r="A150" s="96">
        <f>IF(beosztás!A150=0,"",beosztás!A150)</f>
        <v>3</v>
      </c>
      <c r="B150" s="97">
        <f>IF(beosztás!B150=0,"",beosztás!B150)</f>
        <v>166</v>
      </c>
      <c r="C150" s="283" t="str">
        <f>IF(beosztás!C150=0,"",beosztás!C150)</f>
        <v>Bukodi János</v>
      </c>
      <c r="D150" s="283" t="str">
        <f>IF(beosztás!D150=0,"",beosztás!D150)</f>
        <v>ACC</v>
      </c>
      <c r="E150" s="992">
        <f>'havi összesítő'!R148</f>
        <v>72</v>
      </c>
      <c r="F150" s="984">
        <f>'havi összesítő'!AF148</f>
        <v>24</v>
      </c>
      <c r="G150" s="265">
        <f>'havi összesítő'!BH148</f>
        <v>0</v>
      </c>
      <c r="H150" s="265">
        <f>'havi összesítő'!BV148</f>
        <v>0</v>
      </c>
      <c r="I150" s="265">
        <f>'havi összesítő'!CX148</f>
        <v>0</v>
      </c>
      <c r="J150" s="265">
        <f>'havi összesítő'!DL148</f>
        <v>0</v>
      </c>
      <c r="K150" s="265">
        <f>'havi összesítő'!EN148</f>
        <v>0</v>
      </c>
      <c r="L150" s="265">
        <f>'havi összesítő'!FB148</f>
        <v>0</v>
      </c>
      <c r="M150" s="265">
        <f>'havi összesítő'!GD148</f>
        <v>0</v>
      </c>
      <c r="N150" s="265">
        <f>'havi összesítő'!GR148</f>
        <v>0</v>
      </c>
      <c r="O150" s="265">
        <f>'havi összesítő'!HT148</f>
        <v>0</v>
      </c>
      <c r="P150" s="265">
        <f>'havi összesítő'!IH148</f>
        <v>0</v>
      </c>
      <c r="Q150" s="747">
        <f>alapadatok!V5</f>
        <v>256</v>
      </c>
      <c r="R150" s="265">
        <f t="shared" si="26"/>
        <v>96</v>
      </c>
      <c r="S150" s="266">
        <f t="shared" si="14"/>
        <v>160</v>
      </c>
      <c r="T150" s="261"/>
      <c r="U150" s="264">
        <f>'havi összesítő'!N148/8</f>
        <v>0</v>
      </c>
      <c r="V150" s="265">
        <f>'havi összesítő'!AB148/8</f>
        <v>0</v>
      </c>
      <c r="W150" s="265">
        <f>'havi összesítő'!BD148/8</f>
        <v>0</v>
      </c>
      <c r="X150" s="265">
        <f>'havi összesítő'!BR148</f>
        <v>0</v>
      </c>
      <c r="Y150" s="265">
        <f>'havi összesítő'!CT148/8</f>
        <v>0</v>
      </c>
      <c r="Z150" s="265">
        <f>'havi összesítő'!DH148/8</f>
        <v>0</v>
      </c>
      <c r="AA150" s="265">
        <f>'havi összesítő'!EJ148/8</f>
        <v>0</v>
      </c>
      <c r="AB150" s="265">
        <f>'havi összesítő'!EX148/8</f>
        <v>0</v>
      </c>
      <c r="AC150" s="265">
        <f>'havi összesítő'!FZ148/8</f>
        <v>0</v>
      </c>
      <c r="AD150" s="265">
        <f>'havi összesítő'!GN148/8</f>
        <v>0</v>
      </c>
      <c r="AE150" s="265">
        <f>'havi összesítő'!HP148/8</f>
        <v>0</v>
      </c>
      <c r="AF150" s="265">
        <f>'havi összesítő'!ID148/8</f>
        <v>0</v>
      </c>
      <c r="AG150" s="266">
        <f t="shared" si="15"/>
        <v>0</v>
      </c>
      <c r="AH150" s="261"/>
      <c r="AI150" s="264">
        <f>IF('havi összesítő'!AS148&lt;0,0,'havi összesítő'!AS148)</f>
        <v>0</v>
      </c>
      <c r="AJ150" s="265">
        <f>IF('havi összesítő'!CI148&lt;0,0,'havi összesítő'!CI148)</f>
        <v>0</v>
      </c>
      <c r="AK150" s="265">
        <f>IF('havi összesítő'!DY148&lt;0,0,'havi összesítő'!DY148)</f>
        <v>0</v>
      </c>
      <c r="AL150" s="265">
        <f>IF('havi összesítő'!FO148&lt;0,0,'havi összesítő'!FO148)</f>
        <v>0</v>
      </c>
      <c r="AM150" s="265">
        <f>IF('havi összesítő'!HE148&lt;0,0,'havi összesítő'!HE148)</f>
        <v>0</v>
      </c>
      <c r="AN150" s="265">
        <f>IF('havi összesítő'!IU148&lt;0,0,'havi összesítő'!IU148)</f>
        <v>0</v>
      </c>
      <c r="AO150" s="260">
        <f t="shared" si="16"/>
        <v>0</v>
      </c>
      <c r="AP150" s="7"/>
    </row>
    <row r="151" spans="1:42" x14ac:dyDescent="0.2">
      <c r="A151" s="96">
        <f>IF(beosztás!A151=0,"",beosztás!A151)</f>
        <v>4</v>
      </c>
      <c r="B151" s="97">
        <f>IF(beosztás!B151=0,"",beosztás!B151)</f>
        <v>148</v>
      </c>
      <c r="C151" s="283" t="str">
        <f>IF(beosztás!C151=0,"",beosztás!C151)</f>
        <v>Fekete Sándor</v>
      </c>
      <c r="D151" s="283" t="str">
        <f>IF(beosztás!D151=0,"",beosztás!D151)</f>
        <v>ACC</v>
      </c>
      <c r="E151" s="992">
        <f>'havi összesítő'!R149</f>
        <v>72</v>
      </c>
      <c r="F151" s="984">
        <f>'havi összesítő'!AF149</f>
        <v>16</v>
      </c>
      <c r="G151" s="265">
        <f>'havi összesítő'!BH149</f>
        <v>0</v>
      </c>
      <c r="H151" s="265">
        <f>'havi összesítő'!BV149</f>
        <v>0</v>
      </c>
      <c r="I151" s="265">
        <f>'havi összesítő'!CX149</f>
        <v>0</v>
      </c>
      <c r="J151" s="265">
        <f>'havi összesítő'!DL149</f>
        <v>0</v>
      </c>
      <c r="K151" s="265">
        <f>'havi összesítő'!EN149</f>
        <v>0</v>
      </c>
      <c r="L151" s="265">
        <f>'havi összesítő'!FB149</f>
        <v>0</v>
      </c>
      <c r="M151" s="265">
        <f>'havi összesítő'!GD149</f>
        <v>0</v>
      </c>
      <c r="N151" s="265">
        <f>'havi összesítő'!GR149</f>
        <v>0</v>
      </c>
      <c r="O151" s="265">
        <f>'havi összesítő'!HT149</f>
        <v>0</v>
      </c>
      <c r="P151" s="265">
        <f>'havi összesítő'!IH149</f>
        <v>0</v>
      </c>
      <c r="Q151" s="747">
        <f>alapadatok!V6</f>
        <v>216</v>
      </c>
      <c r="R151" s="265">
        <f t="shared" si="26"/>
        <v>88</v>
      </c>
      <c r="S151" s="266">
        <f t="shared" si="14"/>
        <v>128</v>
      </c>
      <c r="T151" s="261"/>
      <c r="U151" s="264">
        <f>'havi összesítő'!N149/8</f>
        <v>0</v>
      </c>
      <c r="V151" s="265">
        <f>'havi összesítő'!AB149/8</f>
        <v>0</v>
      </c>
      <c r="W151" s="265">
        <f>'havi összesítő'!BD149/8</f>
        <v>0</v>
      </c>
      <c r="X151" s="265">
        <f>'havi összesítő'!BR149</f>
        <v>0</v>
      </c>
      <c r="Y151" s="265">
        <f>'havi összesítő'!CT149/8</f>
        <v>0</v>
      </c>
      <c r="Z151" s="265">
        <f>'havi összesítő'!DH149/8</f>
        <v>0</v>
      </c>
      <c r="AA151" s="265">
        <f>'havi összesítő'!EJ149/8</f>
        <v>0</v>
      </c>
      <c r="AB151" s="265">
        <f>'havi összesítő'!EX149/8</f>
        <v>0</v>
      </c>
      <c r="AC151" s="265">
        <f>'havi összesítő'!FZ149/8</f>
        <v>0</v>
      </c>
      <c r="AD151" s="265">
        <f>'havi összesítő'!GN149/8</f>
        <v>0</v>
      </c>
      <c r="AE151" s="265">
        <f>'havi összesítő'!HP149/8</f>
        <v>0</v>
      </c>
      <c r="AF151" s="265">
        <f>'havi összesítő'!ID149/8</f>
        <v>0</v>
      </c>
      <c r="AG151" s="266">
        <f t="shared" si="15"/>
        <v>0</v>
      </c>
      <c r="AH151" s="261"/>
      <c r="AI151" s="264">
        <f>IF('havi összesítő'!AS149&lt;0,0,'havi összesítő'!AS149)</f>
        <v>0</v>
      </c>
      <c r="AJ151" s="265">
        <f>IF('havi összesítő'!CI149&lt;0,0,'havi összesítő'!CI149)</f>
        <v>0</v>
      </c>
      <c r="AK151" s="265">
        <f>IF('havi összesítő'!DY149&lt;0,0,'havi összesítő'!DY149)</f>
        <v>0</v>
      </c>
      <c r="AL151" s="265">
        <f>IF('havi összesítő'!FO149&lt;0,0,'havi összesítő'!FO149)</f>
        <v>0</v>
      </c>
      <c r="AM151" s="265">
        <f>IF('havi összesítő'!HE149&lt;0,0,'havi összesítő'!HE149)</f>
        <v>0</v>
      </c>
      <c r="AN151" s="265">
        <f>IF('havi összesítő'!IU149&lt;0,0,'havi összesítő'!IU149)</f>
        <v>0</v>
      </c>
      <c r="AO151" s="260">
        <f t="shared" si="16"/>
        <v>0</v>
      </c>
      <c r="AP151" s="7"/>
    </row>
    <row r="152" spans="1:42" hidden="1" x14ac:dyDescent="0.2">
      <c r="A152" s="96">
        <f>IF(beosztás!A152=0,"",beosztás!A152)</f>
        <v>5</v>
      </c>
      <c r="B152" s="97" t="str">
        <f>IF(beosztás!B152=0,"",beosztás!B152)</f>
        <v/>
      </c>
      <c r="C152" s="283" t="str">
        <f>IF(beosztás!C152=0,"",beosztás!C152)</f>
        <v/>
      </c>
      <c r="D152" s="283" t="str">
        <f>IF(beosztás!D152=0,"",beosztás!D152)</f>
        <v/>
      </c>
      <c r="E152" s="992">
        <f>'havi összesítő'!R150</f>
        <v>0</v>
      </c>
      <c r="F152" s="984">
        <f>'havi összesítő'!AF150</f>
        <v>0</v>
      </c>
      <c r="G152" s="265">
        <f>'havi összesítő'!BH150</f>
        <v>0</v>
      </c>
      <c r="H152" s="265">
        <f>'havi összesítő'!BV150</f>
        <v>0</v>
      </c>
      <c r="I152" s="265">
        <f>'havi összesítő'!CX150</f>
        <v>0</v>
      </c>
      <c r="J152" s="265">
        <f>'havi összesítő'!DL150</f>
        <v>0</v>
      </c>
      <c r="K152" s="265">
        <f>'havi összesítő'!EN150</f>
        <v>0</v>
      </c>
      <c r="L152" s="265">
        <f>'havi összesítő'!FB150</f>
        <v>0</v>
      </c>
      <c r="M152" s="265">
        <f>'havi összesítő'!GD150</f>
        <v>0</v>
      </c>
      <c r="N152" s="265">
        <f>'havi összesítő'!GR150</f>
        <v>0</v>
      </c>
      <c r="O152" s="265">
        <f>'havi összesítő'!HT150</f>
        <v>0</v>
      </c>
      <c r="P152" s="265">
        <f>'havi összesítő'!IH150</f>
        <v>0</v>
      </c>
      <c r="Q152" s="747">
        <f>alapadatok!V7</f>
        <v>0</v>
      </c>
      <c r="R152" s="265">
        <f t="shared" si="26"/>
        <v>0</v>
      </c>
      <c r="S152" s="266">
        <f t="shared" si="14"/>
        <v>0</v>
      </c>
      <c r="T152" s="261"/>
      <c r="U152" s="264">
        <f>'havi összesítő'!N150/8</f>
        <v>0</v>
      </c>
      <c r="V152" s="265">
        <f>'havi összesítő'!AB150/8</f>
        <v>0</v>
      </c>
      <c r="W152" s="265">
        <f>'havi összesítő'!BD150/8</f>
        <v>0</v>
      </c>
      <c r="X152" s="265">
        <f>'havi összesítő'!BR150</f>
        <v>0</v>
      </c>
      <c r="Y152" s="265">
        <f>'havi összesítő'!CT150/8</f>
        <v>0</v>
      </c>
      <c r="Z152" s="265">
        <f>'havi összesítő'!DH150/8</f>
        <v>0</v>
      </c>
      <c r="AA152" s="265">
        <f>'havi összesítő'!EJ150/8</f>
        <v>0</v>
      </c>
      <c r="AB152" s="265">
        <f>'havi összesítő'!EX150/8</f>
        <v>0</v>
      </c>
      <c r="AC152" s="265">
        <f>'havi összesítő'!FZ150/8</f>
        <v>0</v>
      </c>
      <c r="AD152" s="265">
        <f>'havi összesítő'!GN150/8</f>
        <v>0</v>
      </c>
      <c r="AE152" s="265">
        <f>'havi összesítő'!HP150/8</f>
        <v>0</v>
      </c>
      <c r="AF152" s="265">
        <f>'havi összesítő'!ID150/8</f>
        <v>0</v>
      </c>
      <c r="AG152" s="266">
        <f t="shared" si="15"/>
        <v>0</v>
      </c>
      <c r="AH152" s="261"/>
      <c r="AI152" s="264">
        <f>IF('havi összesítő'!AS150&lt;0,0,'havi összesítő'!AS150)</f>
        <v>40</v>
      </c>
      <c r="AJ152" s="265">
        <f>IF('havi összesítő'!CI150&lt;0,0,'havi összesítő'!CI150)</f>
        <v>72</v>
      </c>
      <c r="AK152" s="265">
        <f>IF('havi összesítő'!DY150&lt;0,0,'havi összesítő'!DY150)</f>
        <v>0</v>
      </c>
      <c r="AL152" s="265">
        <f>IF('havi összesítő'!FO150&lt;0,0,'havi összesítő'!FO150)</f>
        <v>0</v>
      </c>
      <c r="AM152" s="265">
        <f>IF('havi összesítő'!HE150&lt;0,0,'havi összesítő'!HE150)</f>
        <v>0</v>
      </c>
      <c r="AN152" s="265">
        <f>IF('havi összesítő'!IU150&lt;0,0,'havi összesítő'!IU150)</f>
        <v>0</v>
      </c>
      <c r="AO152" s="260">
        <f t="shared" si="16"/>
        <v>112</v>
      </c>
      <c r="AP152" s="7"/>
    </row>
    <row r="153" spans="1:42" x14ac:dyDescent="0.2">
      <c r="A153" s="96">
        <f>IF(beosztás!A153=0,"",beosztás!A153)</f>
        <v>6</v>
      </c>
      <c r="B153" s="97">
        <f>IF(beosztás!B153=0,"",beosztás!B153)</f>
        <v>142</v>
      </c>
      <c r="C153" s="283" t="str">
        <f>IF(beosztás!C153=0,"",beosztás!C153)</f>
        <v>Holecz Ferenc</v>
      </c>
      <c r="D153" s="283" t="str">
        <f>IF(beosztás!D153=0,"",beosztás!D153)</f>
        <v>ACC</v>
      </c>
      <c r="E153" s="992">
        <f>'havi összesítő'!R151</f>
        <v>8</v>
      </c>
      <c r="F153" s="984">
        <f>'havi összesítő'!AF151</f>
        <v>40</v>
      </c>
      <c r="G153" s="265">
        <f>'havi összesítő'!BH151</f>
        <v>0</v>
      </c>
      <c r="H153" s="265">
        <f>'havi összesítő'!BV151</f>
        <v>0</v>
      </c>
      <c r="I153" s="265">
        <f>'havi összesítő'!CX151</f>
        <v>0</v>
      </c>
      <c r="J153" s="265">
        <f>'havi összesítő'!DL151</f>
        <v>0</v>
      </c>
      <c r="K153" s="265">
        <f>'havi összesítő'!EN151</f>
        <v>0</v>
      </c>
      <c r="L153" s="265">
        <f>'havi összesítő'!FB151</f>
        <v>0</v>
      </c>
      <c r="M153" s="265">
        <f>'havi összesítő'!GD151</f>
        <v>0</v>
      </c>
      <c r="N153" s="265">
        <f>'havi összesítő'!GR151</f>
        <v>0</v>
      </c>
      <c r="O153" s="265">
        <f>'havi összesítő'!HT151</f>
        <v>0</v>
      </c>
      <c r="P153" s="265">
        <f>'havi összesítő'!IH151</f>
        <v>0</v>
      </c>
      <c r="Q153" s="747">
        <f>alapadatok!V8</f>
        <v>272</v>
      </c>
      <c r="R153" s="265">
        <f t="shared" si="26"/>
        <v>48</v>
      </c>
      <c r="S153" s="266">
        <f t="shared" si="14"/>
        <v>224</v>
      </c>
      <c r="T153" s="261"/>
      <c r="U153" s="264">
        <f>'havi összesítő'!N151/8</f>
        <v>0</v>
      </c>
      <c r="V153" s="265">
        <f>'havi összesítő'!AB151/8</f>
        <v>0</v>
      </c>
      <c r="W153" s="265">
        <f>'havi összesítő'!BD151/8</f>
        <v>0</v>
      </c>
      <c r="X153" s="265">
        <f>'havi összesítő'!BR151</f>
        <v>0</v>
      </c>
      <c r="Y153" s="265">
        <f>'havi összesítő'!CT151/8</f>
        <v>0</v>
      </c>
      <c r="Z153" s="265">
        <f>'havi összesítő'!DH151/8</f>
        <v>0</v>
      </c>
      <c r="AA153" s="265">
        <f>'havi összesítő'!EJ151/8</f>
        <v>0</v>
      </c>
      <c r="AB153" s="265">
        <f>'havi összesítő'!EX151/8</f>
        <v>0</v>
      </c>
      <c r="AC153" s="265">
        <f>'havi összesítő'!FZ151/8</f>
        <v>0</v>
      </c>
      <c r="AD153" s="265">
        <f>'havi összesítő'!GN151/8</f>
        <v>0</v>
      </c>
      <c r="AE153" s="265">
        <f>'havi összesítő'!HP151/8</f>
        <v>0</v>
      </c>
      <c r="AF153" s="265">
        <f>'havi összesítő'!ID151/8</f>
        <v>0</v>
      </c>
      <c r="AG153" s="266">
        <f t="shared" si="15"/>
        <v>0</v>
      </c>
      <c r="AH153" s="261"/>
      <c r="AI153" s="264">
        <f>IF('havi összesítő'!AS151&lt;0,0,'havi összesítő'!AS151)</f>
        <v>0</v>
      </c>
      <c r="AJ153" s="265">
        <f>IF('havi összesítő'!CI151&lt;0,0,'havi összesítő'!CI151)</f>
        <v>0</v>
      </c>
      <c r="AK153" s="265">
        <f>IF('havi összesítő'!DY151&lt;0,0,'havi összesítő'!DY151)</f>
        <v>0</v>
      </c>
      <c r="AL153" s="265">
        <f>IF('havi összesítő'!FO151&lt;0,0,'havi összesítő'!FO151)</f>
        <v>0</v>
      </c>
      <c r="AM153" s="265">
        <f>IF('havi összesítő'!HE151&lt;0,0,'havi összesítő'!HE151)</f>
        <v>0</v>
      </c>
      <c r="AN153" s="265">
        <f>IF('havi összesítő'!IU151&lt;0,0,'havi összesítő'!IU151)</f>
        <v>0</v>
      </c>
      <c r="AO153" s="260">
        <f t="shared" si="16"/>
        <v>0</v>
      </c>
      <c r="AP153" s="7"/>
    </row>
    <row r="154" spans="1:42" x14ac:dyDescent="0.2">
      <c r="A154" s="96">
        <f>IF(beosztás!A154=0,"",beosztás!A154)</f>
        <v>7</v>
      </c>
      <c r="B154" s="97">
        <f>IF(beosztás!B154=0,"",beosztás!B154)</f>
        <v>51</v>
      </c>
      <c r="C154" s="283" t="str">
        <f>IF(beosztás!C154=0,"",beosztás!C154)</f>
        <v>Kaldenecker János</v>
      </c>
      <c r="D154" s="283" t="str">
        <f>IF(beosztás!D154=0,"",beosztás!D154)</f>
        <v>ACC</v>
      </c>
      <c r="E154" s="992">
        <f>'havi összesítő'!R152</f>
        <v>64</v>
      </c>
      <c r="F154" s="984">
        <f>'havi összesítő'!AF152</f>
        <v>48</v>
      </c>
      <c r="G154" s="265">
        <f>'havi összesítő'!BH152</f>
        <v>0</v>
      </c>
      <c r="H154" s="265">
        <f>'havi összesítő'!BV152</f>
        <v>0</v>
      </c>
      <c r="I154" s="265">
        <f>'havi összesítő'!CX152</f>
        <v>0</v>
      </c>
      <c r="J154" s="265">
        <f>'havi összesítő'!DL152</f>
        <v>0</v>
      </c>
      <c r="K154" s="265">
        <f>'havi összesítő'!EN152</f>
        <v>0</v>
      </c>
      <c r="L154" s="265">
        <f>'havi összesítő'!FB152</f>
        <v>0</v>
      </c>
      <c r="M154" s="265">
        <f>'havi összesítő'!GD152</f>
        <v>0</v>
      </c>
      <c r="N154" s="265">
        <f>'havi összesítő'!GR152</f>
        <v>0</v>
      </c>
      <c r="O154" s="265">
        <f>'havi összesítő'!HT152</f>
        <v>0</v>
      </c>
      <c r="P154" s="265">
        <f>'havi összesítő'!IH152</f>
        <v>0</v>
      </c>
      <c r="Q154" s="747">
        <f>alapadatok!V9</f>
        <v>296</v>
      </c>
      <c r="R154" s="265">
        <f t="shared" si="26"/>
        <v>112</v>
      </c>
      <c r="S154" s="266">
        <f t="shared" si="14"/>
        <v>184</v>
      </c>
      <c r="T154" s="261"/>
      <c r="U154" s="264">
        <f>'havi összesítő'!N152/8</f>
        <v>0</v>
      </c>
      <c r="V154" s="265">
        <f>'havi összesítő'!AB152/8</f>
        <v>0</v>
      </c>
      <c r="W154" s="265">
        <f>'havi összesítő'!BD152/8</f>
        <v>0</v>
      </c>
      <c r="X154" s="265">
        <f>'havi összesítő'!BR152</f>
        <v>0</v>
      </c>
      <c r="Y154" s="265">
        <f>'havi összesítő'!CT152/8</f>
        <v>0</v>
      </c>
      <c r="Z154" s="265">
        <f>'havi összesítő'!DH152/8</f>
        <v>0</v>
      </c>
      <c r="AA154" s="265">
        <f>'havi összesítő'!EJ152/8</f>
        <v>0</v>
      </c>
      <c r="AB154" s="265">
        <f>'havi összesítő'!EX152/8</f>
        <v>0</v>
      </c>
      <c r="AC154" s="265">
        <f>'havi összesítő'!FZ152/8</f>
        <v>0</v>
      </c>
      <c r="AD154" s="265">
        <f>'havi összesítő'!GN152/8</f>
        <v>0</v>
      </c>
      <c r="AE154" s="265">
        <f>'havi összesítő'!HP152/8</f>
        <v>0</v>
      </c>
      <c r="AF154" s="265">
        <f>'havi összesítő'!ID152/8</f>
        <v>0</v>
      </c>
      <c r="AG154" s="266">
        <f t="shared" si="15"/>
        <v>0</v>
      </c>
      <c r="AH154" s="261"/>
      <c r="AI154" s="264">
        <f>IF('havi összesítő'!AS152&lt;0,0,'havi összesítő'!AS152)</f>
        <v>0</v>
      </c>
      <c r="AJ154" s="265">
        <f>IF('havi összesítő'!CI152&lt;0,0,'havi összesítő'!CI152)</f>
        <v>0</v>
      </c>
      <c r="AK154" s="265">
        <f>IF('havi összesítő'!DY152&lt;0,0,'havi összesítő'!DY152)</f>
        <v>0</v>
      </c>
      <c r="AL154" s="265">
        <f>IF('havi összesítő'!FO152&lt;0,0,'havi összesítő'!FO152)</f>
        <v>0</v>
      </c>
      <c r="AM154" s="265">
        <f>IF('havi összesítő'!HE152&lt;0,0,'havi összesítő'!HE152)</f>
        <v>0</v>
      </c>
      <c r="AN154" s="265">
        <f>IF('havi összesítő'!IU152&lt;0,0,'havi összesítő'!IU152)</f>
        <v>0</v>
      </c>
      <c r="AO154" s="260">
        <f t="shared" si="16"/>
        <v>0</v>
      </c>
      <c r="AP154" s="7"/>
    </row>
    <row r="155" spans="1:42" x14ac:dyDescent="0.2">
      <c r="A155" s="96">
        <f>IF(beosztás!A155=0,"",beosztás!A155)</f>
        <v>8</v>
      </c>
      <c r="B155" s="97">
        <f>IF(beosztás!B155=0,"",beosztás!B155)</f>
        <v>155</v>
      </c>
      <c r="C155" s="283" t="str">
        <f>IF(beosztás!C155=0,"",beosztás!C155)</f>
        <v>Nagy Róbert</v>
      </c>
      <c r="D155" s="283" t="str">
        <f>IF(beosztás!D155=0,"",beosztás!D155)</f>
        <v>ACC</v>
      </c>
      <c r="E155" s="992">
        <f>'havi összesítő'!R153</f>
        <v>80</v>
      </c>
      <c r="F155" s="984">
        <f>'havi összesítő'!AF153</f>
        <v>8</v>
      </c>
      <c r="G155" s="265">
        <f>'havi összesítő'!BH153</f>
        <v>8</v>
      </c>
      <c r="H155" s="265">
        <f>'havi összesítő'!BV153</f>
        <v>0</v>
      </c>
      <c r="I155" s="265">
        <f>'havi összesítő'!CX153</f>
        <v>0</v>
      </c>
      <c r="J155" s="265">
        <f>'havi összesítő'!DL153</f>
        <v>0</v>
      </c>
      <c r="K155" s="265">
        <f>'havi összesítő'!EN153</f>
        <v>0</v>
      </c>
      <c r="L155" s="265">
        <f>'havi összesítő'!FB153</f>
        <v>0</v>
      </c>
      <c r="M155" s="265">
        <f>'havi összesítő'!GD153</f>
        <v>0</v>
      </c>
      <c r="N155" s="265">
        <f>'havi összesítő'!GR153</f>
        <v>0</v>
      </c>
      <c r="O155" s="265">
        <f>'havi összesítő'!HT153</f>
        <v>0</v>
      </c>
      <c r="P155" s="265">
        <f>'havi összesítő'!IH153</f>
        <v>0</v>
      </c>
      <c r="Q155" s="747">
        <f>alapadatok!V10</f>
        <v>208</v>
      </c>
      <c r="R155" s="265">
        <f t="shared" si="26"/>
        <v>96</v>
      </c>
      <c r="S155" s="266">
        <f t="shared" si="14"/>
        <v>112</v>
      </c>
      <c r="T155" s="261"/>
      <c r="U155" s="264">
        <f>'havi összesítő'!N153/8</f>
        <v>0</v>
      </c>
      <c r="V155" s="265">
        <f>'havi összesítő'!AB153/8</f>
        <v>0</v>
      </c>
      <c r="W155" s="265">
        <f>'havi összesítő'!BD153/8</f>
        <v>0</v>
      </c>
      <c r="X155" s="265">
        <f>'havi összesítő'!BR153</f>
        <v>0</v>
      </c>
      <c r="Y155" s="265">
        <f>'havi összesítő'!CT153/8</f>
        <v>0</v>
      </c>
      <c r="Z155" s="265">
        <f>'havi összesítő'!DH153/8</f>
        <v>0</v>
      </c>
      <c r="AA155" s="265">
        <f>'havi összesítő'!EJ153/8</f>
        <v>0</v>
      </c>
      <c r="AB155" s="265">
        <f>'havi összesítő'!EX153/8</f>
        <v>0</v>
      </c>
      <c r="AC155" s="265">
        <f>'havi összesítő'!FZ153/8</f>
        <v>0</v>
      </c>
      <c r="AD155" s="265">
        <f>'havi összesítő'!GN153/8</f>
        <v>0</v>
      </c>
      <c r="AE155" s="265">
        <f>'havi összesítő'!HP153/8</f>
        <v>0</v>
      </c>
      <c r="AF155" s="265">
        <f>'havi összesítő'!ID153/8</f>
        <v>0</v>
      </c>
      <c r="AG155" s="266">
        <f t="shared" si="15"/>
        <v>0</v>
      </c>
      <c r="AH155" s="261"/>
      <c r="AI155" s="264">
        <f>IF('havi összesítő'!AS153&lt;0,0,'havi összesítő'!AS153)</f>
        <v>0</v>
      </c>
      <c r="AJ155" s="265">
        <f>IF('havi összesítő'!CI153&lt;0,0,'havi összesítő'!CI153)</f>
        <v>0</v>
      </c>
      <c r="AK155" s="265">
        <f>IF('havi összesítő'!DY153&lt;0,0,'havi összesítő'!DY153)</f>
        <v>0</v>
      </c>
      <c r="AL155" s="265">
        <f>IF('havi összesítő'!FO153&lt;0,0,'havi összesítő'!FO153)</f>
        <v>0</v>
      </c>
      <c r="AM155" s="265">
        <f>IF('havi összesítő'!HE153&lt;0,0,'havi összesítő'!HE153)</f>
        <v>0</v>
      </c>
      <c r="AN155" s="265">
        <f>IF('havi összesítő'!IU153&lt;0,0,'havi összesítő'!IU153)</f>
        <v>0</v>
      </c>
      <c r="AO155" s="260">
        <f t="shared" si="16"/>
        <v>0</v>
      </c>
      <c r="AP155" s="7"/>
    </row>
    <row r="156" spans="1:42" x14ac:dyDescent="0.2">
      <c r="A156" s="96">
        <f>IF(beosztás!A156=0,"",beosztás!A156)</f>
        <v>9</v>
      </c>
      <c r="B156" s="97">
        <f>IF(beosztás!B156=0,"",beosztás!B156)</f>
        <v>287</v>
      </c>
      <c r="C156" s="283" t="str">
        <f>IF(beosztás!C156=0,"",beosztás!C156)</f>
        <v>Demeter István</v>
      </c>
      <c r="D156" s="283" t="str">
        <f>IF(beosztás!D156=0,"",beosztás!D156)</f>
        <v>ACC</v>
      </c>
      <c r="E156" s="992">
        <f>'havi összesítő'!R154</f>
        <v>64</v>
      </c>
      <c r="F156" s="984">
        <f>'havi összesítő'!AF154</f>
        <v>24</v>
      </c>
      <c r="G156" s="265">
        <f>'havi összesítő'!BH154</f>
        <v>16</v>
      </c>
      <c r="H156" s="265">
        <f>'havi összesítő'!BV154</f>
        <v>0</v>
      </c>
      <c r="I156" s="265">
        <f>'havi összesítő'!CX154</f>
        <v>0</v>
      </c>
      <c r="J156" s="265">
        <f>'havi összesítő'!DL154</f>
        <v>0</v>
      </c>
      <c r="K156" s="265">
        <f>'havi összesítő'!EN154</f>
        <v>0</v>
      </c>
      <c r="L156" s="265">
        <f>'havi összesítő'!FB154</f>
        <v>0</v>
      </c>
      <c r="M156" s="265">
        <f>'havi összesítő'!GD154</f>
        <v>0</v>
      </c>
      <c r="N156" s="265">
        <f>'havi összesítő'!GR154</f>
        <v>0</v>
      </c>
      <c r="O156" s="265">
        <f>'havi összesítő'!HT154</f>
        <v>0</v>
      </c>
      <c r="P156" s="265">
        <f>'havi összesítő'!IH154</f>
        <v>0</v>
      </c>
      <c r="Q156" s="747">
        <f>alapadatok!V11</f>
        <v>256</v>
      </c>
      <c r="R156" s="265">
        <f t="shared" si="26"/>
        <v>104</v>
      </c>
      <c r="S156" s="266">
        <f t="shared" si="14"/>
        <v>152</v>
      </c>
      <c r="T156" s="261"/>
      <c r="U156" s="264">
        <f>'havi összesítő'!N154/8</f>
        <v>0</v>
      </c>
      <c r="V156" s="265">
        <f>'havi összesítő'!AB154/8</f>
        <v>0</v>
      </c>
      <c r="W156" s="265">
        <f>'havi összesítő'!BD154/8</f>
        <v>0</v>
      </c>
      <c r="X156" s="265">
        <f>'havi összesítő'!BR154</f>
        <v>0</v>
      </c>
      <c r="Y156" s="265">
        <f>'havi összesítő'!CT154/8</f>
        <v>0</v>
      </c>
      <c r="Z156" s="265">
        <f>'havi összesítő'!DH154/8</f>
        <v>0</v>
      </c>
      <c r="AA156" s="265">
        <f>'havi összesítő'!EJ154/8</f>
        <v>0</v>
      </c>
      <c r="AB156" s="265">
        <f>'havi összesítő'!EX154/8</f>
        <v>0</v>
      </c>
      <c r="AC156" s="265">
        <f>'havi összesítő'!FZ154/8</f>
        <v>0</v>
      </c>
      <c r="AD156" s="265">
        <f>'havi összesítő'!GN154/8</f>
        <v>0</v>
      </c>
      <c r="AE156" s="265">
        <f>'havi összesítő'!HP154/8</f>
        <v>0</v>
      </c>
      <c r="AF156" s="265">
        <f>'havi összesítő'!ID154/8</f>
        <v>0</v>
      </c>
      <c r="AG156" s="266">
        <f t="shared" si="15"/>
        <v>0</v>
      </c>
      <c r="AH156" s="261"/>
      <c r="AI156" s="264">
        <f>IF('havi összesítő'!AS154&lt;0,0,'havi összesítő'!AS154)</f>
        <v>0</v>
      </c>
      <c r="AJ156" s="265">
        <f>IF('havi összesítő'!CI154&lt;0,0,'havi összesítő'!CI154)</f>
        <v>0</v>
      </c>
      <c r="AK156" s="265">
        <f>IF('havi összesítő'!DY154&lt;0,0,'havi összesítő'!DY154)</f>
        <v>0</v>
      </c>
      <c r="AL156" s="265">
        <f>IF('havi összesítő'!FO154&lt;0,0,'havi összesítő'!FO154)</f>
        <v>0</v>
      </c>
      <c r="AM156" s="265">
        <f>IF('havi összesítő'!HE154&lt;0,0,'havi összesítő'!HE154)</f>
        <v>0</v>
      </c>
      <c r="AN156" s="265">
        <f>IF('havi összesítő'!IU154&lt;0,0,'havi összesítő'!IU154)</f>
        <v>0</v>
      </c>
      <c r="AO156" s="260">
        <f t="shared" si="16"/>
        <v>0</v>
      </c>
      <c r="AP156" s="7"/>
    </row>
    <row r="157" spans="1:42" hidden="1" x14ac:dyDescent="0.2">
      <c r="A157" s="96">
        <f>IF(beosztás!A157=0,"",beosztás!A157)</f>
        <v>10</v>
      </c>
      <c r="B157" s="97" t="str">
        <f>IF(beosztás!B157=0,"",beosztás!B157)</f>
        <v/>
      </c>
      <c r="C157" s="283" t="str">
        <f>IF(beosztás!C157=0,"",beosztás!C157)</f>
        <v/>
      </c>
      <c r="D157" s="283" t="str">
        <f>IF(beosztás!D157=0,"",beosztás!D157)</f>
        <v/>
      </c>
      <c r="E157" s="992">
        <f>'havi összesítő'!R155</f>
        <v>0</v>
      </c>
      <c r="F157" s="984">
        <f>'havi összesítő'!AF155</f>
        <v>0</v>
      </c>
      <c r="G157" s="265">
        <f>'havi összesítő'!BH155</f>
        <v>0</v>
      </c>
      <c r="H157" s="265">
        <f>'havi összesítő'!BV155</f>
        <v>0</v>
      </c>
      <c r="I157" s="265">
        <f>'havi összesítő'!CX155</f>
        <v>0</v>
      </c>
      <c r="J157" s="265">
        <f>'havi összesítő'!DL155</f>
        <v>0</v>
      </c>
      <c r="K157" s="265">
        <f>'havi összesítő'!EN155</f>
        <v>0</v>
      </c>
      <c r="L157" s="265">
        <f>'havi összesítő'!FB155</f>
        <v>0</v>
      </c>
      <c r="M157" s="265">
        <f>'havi összesítő'!GD155</f>
        <v>0</v>
      </c>
      <c r="N157" s="265">
        <f>'havi összesítő'!GR155</f>
        <v>0</v>
      </c>
      <c r="O157" s="265">
        <f>'havi összesítő'!HT155</f>
        <v>0</v>
      </c>
      <c r="P157" s="265">
        <f>'havi összesítő'!IH155</f>
        <v>0</v>
      </c>
      <c r="Q157" s="747">
        <f>alapadatok!V12</f>
        <v>0</v>
      </c>
      <c r="R157" s="265">
        <f t="shared" si="26"/>
        <v>0</v>
      </c>
      <c r="S157" s="266">
        <f t="shared" si="14"/>
        <v>0</v>
      </c>
      <c r="T157" s="261"/>
      <c r="U157" s="264">
        <f>'havi összesítő'!N155/8</f>
        <v>0</v>
      </c>
      <c r="V157" s="265">
        <f>'havi összesítő'!AB155/8</f>
        <v>0</v>
      </c>
      <c r="W157" s="265">
        <f>'havi összesítő'!BD155/8</f>
        <v>0</v>
      </c>
      <c r="X157" s="265">
        <f>'havi összesítő'!BR155</f>
        <v>0</v>
      </c>
      <c r="Y157" s="265">
        <f>'havi összesítő'!CT155/8</f>
        <v>0</v>
      </c>
      <c r="Z157" s="265">
        <f>'havi összesítő'!DH155/8</f>
        <v>0</v>
      </c>
      <c r="AA157" s="265">
        <f>'havi összesítő'!EJ155/8</f>
        <v>0</v>
      </c>
      <c r="AB157" s="265">
        <f>'havi összesítő'!EX155/8</f>
        <v>0</v>
      </c>
      <c r="AC157" s="265">
        <f>'havi összesítő'!FZ155/8</f>
        <v>0</v>
      </c>
      <c r="AD157" s="265">
        <f>'havi összesítő'!GN155/8</f>
        <v>0</v>
      </c>
      <c r="AE157" s="265">
        <f>'havi összesítő'!HP155/8</f>
        <v>0</v>
      </c>
      <c r="AF157" s="265">
        <f>'havi összesítő'!ID155/8</f>
        <v>0</v>
      </c>
      <c r="AG157" s="266">
        <f t="shared" si="15"/>
        <v>0</v>
      </c>
      <c r="AH157" s="261"/>
      <c r="AI157" s="264">
        <f>IF('havi összesítő'!AS155&lt;0,0,'havi összesítő'!AS155)</f>
        <v>0</v>
      </c>
      <c r="AJ157" s="265">
        <f>IF('havi összesítő'!CI155&lt;0,0,'havi összesítő'!CI155)</f>
        <v>40</v>
      </c>
      <c r="AK157" s="265">
        <f>IF('havi összesítő'!DY155&lt;0,0,'havi összesítő'!DY155)</f>
        <v>0</v>
      </c>
      <c r="AL157" s="265">
        <f>IF('havi összesítő'!FO155&lt;0,0,'havi összesítő'!FO155)</f>
        <v>0</v>
      </c>
      <c r="AM157" s="265">
        <f>IF('havi összesítő'!HE155&lt;0,0,'havi összesítő'!HE155)</f>
        <v>0</v>
      </c>
      <c r="AN157" s="265">
        <f>IF('havi összesítő'!IU155&lt;0,0,'havi összesítő'!IU155)</f>
        <v>0</v>
      </c>
      <c r="AO157" s="260">
        <f t="shared" si="16"/>
        <v>40</v>
      </c>
      <c r="AP157" s="7"/>
    </row>
    <row r="158" spans="1:42" hidden="1" x14ac:dyDescent="0.2">
      <c r="A158" s="96">
        <f>IF(beosztás!A158=0,"",beosztás!A158)</f>
        <v>11</v>
      </c>
      <c r="B158" s="97" t="str">
        <f>IF(beosztás!B158=0,"",beosztás!B158)</f>
        <v/>
      </c>
      <c r="C158" s="283" t="str">
        <f>IF(beosztás!C158=0,"",beosztás!C158)</f>
        <v/>
      </c>
      <c r="D158" s="283" t="str">
        <f>IF(beosztás!D158=0,"",beosztás!D158)</f>
        <v/>
      </c>
      <c r="E158" s="992">
        <f>'havi összesítő'!R156</f>
        <v>0</v>
      </c>
      <c r="F158" s="984">
        <f>'havi összesítő'!AF156</f>
        <v>0</v>
      </c>
      <c r="G158" s="265">
        <f>'havi összesítő'!BH156</f>
        <v>0</v>
      </c>
      <c r="H158" s="265">
        <f>'havi összesítő'!BV156</f>
        <v>0</v>
      </c>
      <c r="I158" s="265">
        <f>'havi összesítő'!CX156</f>
        <v>0</v>
      </c>
      <c r="J158" s="265">
        <f>'havi összesítő'!DL156</f>
        <v>0</v>
      </c>
      <c r="K158" s="265">
        <f>'havi összesítő'!EN156</f>
        <v>0</v>
      </c>
      <c r="L158" s="265">
        <f>'havi összesítő'!FB156</f>
        <v>0</v>
      </c>
      <c r="M158" s="265">
        <f>'havi összesítő'!GD156</f>
        <v>0</v>
      </c>
      <c r="N158" s="265">
        <f>'havi összesítő'!GR156</f>
        <v>0</v>
      </c>
      <c r="O158" s="265">
        <f>'havi összesítő'!HT156</f>
        <v>0</v>
      </c>
      <c r="P158" s="265">
        <f>'havi összesítő'!IH156</f>
        <v>0</v>
      </c>
      <c r="Q158" s="747">
        <f>alapadatok!V13</f>
        <v>0</v>
      </c>
      <c r="R158" s="265">
        <f t="shared" si="26"/>
        <v>0</v>
      </c>
      <c r="S158" s="266">
        <f t="shared" si="14"/>
        <v>0</v>
      </c>
      <c r="T158" s="261"/>
      <c r="U158" s="264">
        <f>'havi összesítő'!N156/8</f>
        <v>0</v>
      </c>
      <c r="V158" s="265">
        <f>'havi összesítő'!AB156/8</f>
        <v>0</v>
      </c>
      <c r="W158" s="265">
        <f>'havi összesítő'!BD156/8</f>
        <v>0</v>
      </c>
      <c r="X158" s="265">
        <f>'havi összesítő'!BR156</f>
        <v>0</v>
      </c>
      <c r="Y158" s="265">
        <f>'havi összesítő'!CT156/8</f>
        <v>0</v>
      </c>
      <c r="Z158" s="265">
        <f>'havi összesítő'!DH156/8</f>
        <v>0</v>
      </c>
      <c r="AA158" s="265">
        <f>'havi összesítő'!EJ156/8</f>
        <v>0</v>
      </c>
      <c r="AB158" s="265">
        <f>'havi összesítő'!EX156/8</f>
        <v>0</v>
      </c>
      <c r="AC158" s="265">
        <f>'havi összesítő'!FZ156/8</f>
        <v>0</v>
      </c>
      <c r="AD158" s="265">
        <f>'havi összesítő'!GN156/8</f>
        <v>0</v>
      </c>
      <c r="AE158" s="265">
        <f>'havi összesítő'!HP156/8</f>
        <v>0</v>
      </c>
      <c r="AF158" s="265">
        <f>'havi összesítő'!ID156/8</f>
        <v>0</v>
      </c>
      <c r="AG158" s="266">
        <f t="shared" si="15"/>
        <v>0</v>
      </c>
      <c r="AH158" s="261"/>
      <c r="AI158" s="264">
        <f>IF('havi összesítő'!AS156&lt;0,0,'havi összesítő'!AS156)</f>
        <v>0</v>
      </c>
      <c r="AJ158" s="265">
        <f>IF('havi összesítő'!CI156&lt;0,0,'havi összesítő'!CI156)</f>
        <v>40</v>
      </c>
      <c r="AK158" s="265">
        <f>IF('havi összesítő'!DY156&lt;0,0,'havi összesítő'!DY156)</f>
        <v>0</v>
      </c>
      <c r="AL158" s="265">
        <f>IF('havi összesítő'!FO156&lt;0,0,'havi összesítő'!FO156)</f>
        <v>0</v>
      </c>
      <c r="AM158" s="265">
        <f>IF('havi összesítő'!HE156&lt;0,0,'havi összesítő'!HE156)</f>
        <v>0</v>
      </c>
      <c r="AN158" s="265">
        <f>IF('havi összesítő'!IU156&lt;0,0,'havi összesítő'!IU156)</f>
        <v>0</v>
      </c>
      <c r="AO158" s="260">
        <f t="shared" si="16"/>
        <v>40</v>
      </c>
      <c r="AP158" s="7"/>
    </row>
    <row r="159" spans="1:42" hidden="1" x14ac:dyDescent="0.2">
      <c r="A159" s="96">
        <f>IF(beosztás!A159=0,"",beosztás!A159)</f>
        <v>12</v>
      </c>
      <c r="B159" s="97" t="str">
        <f>IF(beosztás!B159=0,"",beosztás!B159)</f>
        <v/>
      </c>
      <c r="C159" s="283" t="str">
        <f>IF(beosztás!C159=0,"",beosztás!C159)</f>
        <v/>
      </c>
      <c r="D159" s="283" t="str">
        <f>IF(beosztás!D159=0,"",beosztás!D159)</f>
        <v/>
      </c>
      <c r="E159" s="992">
        <f>'havi összesítő'!R157</f>
        <v>0</v>
      </c>
      <c r="F159" s="984">
        <f>'havi összesítő'!AF157</f>
        <v>0</v>
      </c>
      <c r="G159" s="265">
        <f>'havi összesítő'!BH157</f>
        <v>0</v>
      </c>
      <c r="H159" s="265">
        <f>'havi összesítő'!BV157</f>
        <v>0</v>
      </c>
      <c r="I159" s="265">
        <f>'havi összesítő'!CX157</f>
        <v>0</v>
      </c>
      <c r="J159" s="265">
        <f>'havi összesítő'!DL157</f>
        <v>0</v>
      </c>
      <c r="K159" s="265">
        <f>'havi összesítő'!EN157</f>
        <v>0</v>
      </c>
      <c r="L159" s="265">
        <f>'havi összesítő'!FB157</f>
        <v>0</v>
      </c>
      <c r="M159" s="265">
        <f>'havi összesítő'!GD157</f>
        <v>0</v>
      </c>
      <c r="N159" s="265">
        <f>'havi összesítő'!GR157</f>
        <v>0</v>
      </c>
      <c r="O159" s="265">
        <f>'havi összesítő'!HT157</f>
        <v>0</v>
      </c>
      <c r="P159" s="265">
        <f>'havi összesítő'!IH157</f>
        <v>0</v>
      </c>
      <c r="Q159" s="747">
        <f>alapadatok!V14</f>
        <v>0</v>
      </c>
      <c r="R159" s="265">
        <f t="shared" si="26"/>
        <v>0</v>
      </c>
      <c r="S159" s="266">
        <f t="shared" si="14"/>
        <v>0</v>
      </c>
      <c r="T159" s="261"/>
      <c r="U159" s="264">
        <f>'havi összesítő'!N157/8</f>
        <v>0</v>
      </c>
      <c r="V159" s="265">
        <f>'havi összesítő'!AB157/8</f>
        <v>0</v>
      </c>
      <c r="W159" s="265">
        <f>'havi összesítő'!BD157/8</f>
        <v>0</v>
      </c>
      <c r="X159" s="265">
        <f>'havi összesítő'!BR157</f>
        <v>0</v>
      </c>
      <c r="Y159" s="265">
        <f>'havi összesítő'!CT157/8</f>
        <v>0</v>
      </c>
      <c r="Z159" s="265">
        <f>'havi összesítő'!DH157/8</f>
        <v>0</v>
      </c>
      <c r="AA159" s="265">
        <f>'havi összesítő'!EJ157/8</f>
        <v>0</v>
      </c>
      <c r="AB159" s="265">
        <f>'havi összesítő'!EX157/8</f>
        <v>0</v>
      </c>
      <c r="AC159" s="265">
        <f>'havi összesítő'!FZ157/8</f>
        <v>0</v>
      </c>
      <c r="AD159" s="265">
        <f>'havi összesítő'!GN157/8</f>
        <v>0</v>
      </c>
      <c r="AE159" s="265">
        <f>'havi összesítő'!HP157/8</f>
        <v>0</v>
      </c>
      <c r="AF159" s="265">
        <f>'havi összesítő'!ID157/8</f>
        <v>0</v>
      </c>
      <c r="AG159" s="266">
        <f t="shared" si="15"/>
        <v>0</v>
      </c>
      <c r="AH159" s="261"/>
      <c r="AI159" s="264">
        <f>IF('havi összesítő'!AS157&lt;0,0,'havi összesítő'!AS157)</f>
        <v>0</v>
      </c>
      <c r="AJ159" s="265">
        <f>IF('havi összesítő'!CI157&lt;0,0,'havi összesítő'!CI157)</f>
        <v>40</v>
      </c>
      <c r="AK159" s="265">
        <f>IF('havi összesítő'!DY157&lt;0,0,'havi összesítő'!DY157)</f>
        <v>0</v>
      </c>
      <c r="AL159" s="265">
        <f>IF('havi összesítő'!FO157&lt;0,0,'havi összesítő'!FO157)</f>
        <v>0</v>
      </c>
      <c r="AM159" s="265">
        <f>IF('havi összesítő'!HE157&lt;0,0,'havi összesítő'!HE157)</f>
        <v>0</v>
      </c>
      <c r="AN159" s="265">
        <f>IF('havi összesítő'!IU157&lt;0,0,'havi összesítő'!IU157)</f>
        <v>0</v>
      </c>
      <c r="AO159" s="260">
        <f t="shared" si="16"/>
        <v>40</v>
      </c>
      <c r="AP159" s="7"/>
    </row>
    <row r="160" spans="1:42" hidden="1" x14ac:dyDescent="0.2">
      <c r="A160" s="96">
        <f>IF(beosztás!A160=0,"",beosztás!A160)</f>
        <v>13</v>
      </c>
      <c r="B160" s="97" t="str">
        <f>IF(beosztás!B160=0,"",beosztás!B160)</f>
        <v/>
      </c>
      <c r="C160" s="283" t="str">
        <f>IF(beosztás!C160=0,"",beosztás!C160)</f>
        <v/>
      </c>
      <c r="D160" s="283" t="str">
        <f>IF(beosztás!D160=0,"",beosztás!D160)</f>
        <v/>
      </c>
      <c r="E160" s="992">
        <f>'havi összesítő'!R158</f>
        <v>0</v>
      </c>
      <c r="F160" s="984">
        <f>'havi összesítő'!AF158</f>
        <v>0</v>
      </c>
      <c r="G160" s="265">
        <f>'havi összesítő'!BH158</f>
        <v>0</v>
      </c>
      <c r="H160" s="265">
        <f>'havi összesítő'!BV158</f>
        <v>0</v>
      </c>
      <c r="I160" s="265">
        <f>'havi összesítő'!CX158</f>
        <v>0</v>
      </c>
      <c r="J160" s="265">
        <f>'havi összesítő'!DL158</f>
        <v>0</v>
      </c>
      <c r="K160" s="265">
        <f>'havi összesítő'!EN158</f>
        <v>0</v>
      </c>
      <c r="L160" s="265">
        <f>'havi összesítő'!FB158</f>
        <v>0</v>
      </c>
      <c r="M160" s="265">
        <f>'havi összesítő'!GD158</f>
        <v>0</v>
      </c>
      <c r="N160" s="265">
        <f>'havi összesítő'!GR158</f>
        <v>0</v>
      </c>
      <c r="O160" s="265">
        <f>'havi összesítő'!HT158</f>
        <v>0</v>
      </c>
      <c r="P160" s="265">
        <f>'havi összesítő'!IH158</f>
        <v>0</v>
      </c>
      <c r="Q160" s="747">
        <f>alapadatok!V15</f>
        <v>0</v>
      </c>
      <c r="R160" s="265">
        <f t="shared" si="26"/>
        <v>0</v>
      </c>
      <c r="S160" s="266">
        <f t="shared" si="14"/>
        <v>0</v>
      </c>
      <c r="T160" s="261"/>
      <c r="U160" s="264">
        <f>'havi összesítő'!N158/8</f>
        <v>0</v>
      </c>
      <c r="V160" s="265">
        <f>'havi összesítő'!AB158/8</f>
        <v>0</v>
      </c>
      <c r="W160" s="265">
        <f>'havi összesítő'!BD158/8</f>
        <v>0</v>
      </c>
      <c r="X160" s="265">
        <f>'havi összesítő'!BR158</f>
        <v>0</v>
      </c>
      <c r="Y160" s="265">
        <f>'havi összesítő'!CT158/8</f>
        <v>0</v>
      </c>
      <c r="Z160" s="265">
        <f>'havi összesítő'!DH158/8</f>
        <v>0</v>
      </c>
      <c r="AA160" s="265">
        <f>'havi összesítő'!EJ158/8</f>
        <v>0</v>
      </c>
      <c r="AB160" s="265">
        <f>'havi összesítő'!EX158/8</f>
        <v>0</v>
      </c>
      <c r="AC160" s="265">
        <f>'havi összesítő'!FZ158/8</f>
        <v>0</v>
      </c>
      <c r="AD160" s="265">
        <f>'havi összesítő'!GN158/8</f>
        <v>0</v>
      </c>
      <c r="AE160" s="265">
        <f>'havi összesítő'!HP158/8</f>
        <v>0</v>
      </c>
      <c r="AF160" s="265">
        <f>'havi összesítő'!ID158/8</f>
        <v>0</v>
      </c>
      <c r="AG160" s="266">
        <f t="shared" si="15"/>
        <v>0</v>
      </c>
      <c r="AH160" s="261"/>
      <c r="AI160" s="264">
        <f>IF('havi összesítő'!AS158&lt;0,0,'havi összesítő'!AS158)</f>
        <v>0</v>
      </c>
      <c r="AJ160" s="265">
        <f>IF('havi összesítő'!CI158&lt;0,0,'havi összesítő'!CI158)</f>
        <v>40</v>
      </c>
      <c r="AK160" s="265">
        <f>IF('havi összesítő'!DY158&lt;0,0,'havi összesítő'!DY158)</f>
        <v>0</v>
      </c>
      <c r="AL160" s="265">
        <f>IF('havi összesítő'!FO158&lt;0,0,'havi összesítő'!FO158)</f>
        <v>0</v>
      </c>
      <c r="AM160" s="265">
        <f>IF('havi összesítő'!HE158&lt;0,0,'havi összesítő'!HE158)</f>
        <v>0</v>
      </c>
      <c r="AN160" s="265">
        <f>IF('havi összesítő'!IU158&lt;0,0,'havi összesítő'!IU158)</f>
        <v>0</v>
      </c>
      <c r="AO160" s="260">
        <f t="shared" si="16"/>
        <v>40</v>
      </c>
      <c r="AP160" s="7"/>
    </row>
    <row r="161" spans="1:42" x14ac:dyDescent="0.2">
      <c r="A161" s="96">
        <f>IF(beosztás!A161=0,"",beosztás!A161)</f>
        <v>14</v>
      </c>
      <c r="B161" s="97">
        <f>IF(beosztás!B161=0,"",beosztás!B161)</f>
        <v>44077</v>
      </c>
      <c r="C161" s="283" t="str">
        <f>IF(beosztás!C161=0,"",beosztás!C161)</f>
        <v>Puha Ferenc(PJ)</v>
      </c>
      <c r="D161" s="283" t="str">
        <f>IF(beosztás!D161=0,"",beosztás!D161)</f>
        <v>Benchmark</v>
      </c>
      <c r="E161" s="992">
        <f>'havi összesítő'!R159</f>
        <v>8</v>
      </c>
      <c r="F161" s="984">
        <f>'havi összesítő'!AF159</f>
        <v>40</v>
      </c>
      <c r="G161" s="265">
        <f>'havi összesítő'!BH159</f>
        <v>16</v>
      </c>
      <c r="H161" s="265">
        <f>'havi összesítő'!BV159</f>
        <v>0</v>
      </c>
      <c r="I161" s="265">
        <f>'havi összesítő'!CX159</f>
        <v>0</v>
      </c>
      <c r="J161" s="265">
        <f>'havi összesítő'!DL159</f>
        <v>0</v>
      </c>
      <c r="K161" s="265">
        <f>'havi összesítő'!EN159</f>
        <v>0</v>
      </c>
      <c r="L161" s="265">
        <f>'havi összesítő'!FB159</f>
        <v>0</v>
      </c>
      <c r="M161" s="265">
        <f>'havi összesítő'!GD159</f>
        <v>0</v>
      </c>
      <c r="N161" s="265">
        <f>'havi összesítő'!GR159</f>
        <v>0</v>
      </c>
      <c r="O161" s="265">
        <f>'havi összesítő'!HT159</f>
        <v>0</v>
      </c>
      <c r="P161" s="265">
        <f>'havi összesítő'!IH159</f>
        <v>0</v>
      </c>
      <c r="Q161" s="747">
        <f>alapadatok!V16</f>
        <v>248</v>
      </c>
      <c r="R161" s="265">
        <f t="shared" si="26"/>
        <v>64</v>
      </c>
      <c r="S161" s="266">
        <f t="shared" si="14"/>
        <v>184</v>
      </c>
      <c r="T161" s="261"/>
      <c r="U161" s="264">
        <f>'havi összesítő'!N159/8</f>
        <v>0</v>
      </c>
      <c r="V161" s="265">
        <f>'havi összesítő'!AB159/8</f>
        <v>0</v>
      </c>
      <c r="W161" s="265">
        <f>'havi összesítő'!BD159/8</f>
        <v>0</v>
      </c>
      <c r="X161" s="265">
        <f>'havi összesítő'!BR159</f>
        <v>0</v>
      </c>
      <c r="Y161" s="265">
        <f>'havi összesítő'!CT159/8</f>
        <v>0</v>
      </c>
      <c r="Z161" s="265">
        <f>'havi összesítő'!DH159/8</f>
        <v>0</v>
      </c>
      <c r="AA161" s="265">
        <f>'havi összesítő'!EJ159/8</f>
        <v>0</v>
      </c>
      <c r="AB161" s="265">
        <f>'havi összesítő'!EX159/8</f>
        <v>0</v>
      </c>
      <c r="AC161" s="265">
        <f>'havi összesítő'!FZ159/8</f>
        <v>0</v>
      </c>
      <c r="AD161" s="265">
        <f>'havi összesítő'!GN159/8</f>
        <v>0</v>
      </c>
      <c r="AE161" s="265">
        <f>'havi összesítő'!HP159/8</f>
        <v>0</v>
      </c>
      <c r="AF161" s="265">
        <f>'havi összesítő'!ID159/8</f>
        <v>0</v>
      </c>
      <c r="AG161" s="266">
        <f t="shared" si="15"/>
        <v>0</v>
      </c>
      <c r="AH161" s="261"/>
      <c r="AI161" s="264">
        <f>IF('havi összesítő'!AS159&lt;0,0,'havi összesítő'!AS159)</f>
        <v>0</v>
      </c>
      <c r="AJ161" s="265">
        <f>IF('havi összesítő'!CI159&lt;0,0,'havi összesítő'!CI159)</f>
        <v>0</v>
      </c>
      <c r="AK161" s="265">
        <f>IF('havi összesítő'!DY159&lt;0,0,'havi összesítő'!DY159)</f>
        <v>0</v>
      </c>
      <c r="AL161" s="265">
        <f>IF('havi összesítő'!FO159&lt;0,0,'havi összesítő'!FO159)</f>
        <v>0</v>
      </c>
      <c r="AM161" s="265">
        <f>IF('havi összesítő'!HE159&lt;0,0,'havi összesítő'!HE159)</f>
        <v>0</v>
      </c>
      <c r="AN161" s="265">
        <f>IF('havi összesítő'!IU159&lt;0,0,'havi összesítő'!IU159)</f>
        <v>0</v>
      </c>
      <c r="AO161" s="260">
        <f t="shared" si="16"/>
        <v>0</v>
      </c>
      <c r="AP161" s="7"/>
    </row>
    <row r="162" spans="1:42" x14ac:dyDescent="0.2">
      <c r="A162" s="96">
        <f>IF(beosztás!A162=0,"",beosztás!A162)</f>
        <v>15</v>
      </c>
      <c r="B162" s="97">
        <f>IF(beosztás!B162=0,"",beosztás!B162)</f>
        <v>44068</v>
      </c>
      <c r="C162" s="283" t="str">
        <f>IF(beosztás!C162=0,"",beosztás!C162)</f>
        <v>Gecser Ferenc(PJ)</v>
      </c>
      <c r="D162" s="283" t="str">
        <f>IF(beosztás!D162=0,"",beosztás!D162)</f>
        <v>Benchmark</v>
      </c>
      <c r="E162" s="992">
        <f>'havi összesítő'!R160</f>
        <v>56</v>
      </c>
      <c r="F162" s="984">
        <f>'havi összesítő'!AF160</f>
        <v>16</v>
      </c>
      <c r="G162" s="265">
        <f>'havi összesítő'!BH160</f>
        <v>16</v>
      </c>
      <c r="H162" s="265">
        <f>'havi összesítő'!BV160</f>
        <v>0</v>
      </c>
      <c r="I162" s="265">
        <f>'havi összesítő'!CX160</f>
        <v>0</v>
      </c>
      <c r="J162" s="265">
        <f>'havi összesítő'!DL160</f>
        <v>0</v>
      </c>
      <c r="K162" s="265">
        <f>'havi összesítő'!EN160</f>
        <v>0</v>
      </c>
      <c r="L162" s="265">
        <f>'havi összesítő'!FB160</f>
        <v>0</v>
      </c>
      <c r="M162" s="265">
        <f>'havi összesítő'!GD160</f>
        <v>0</v>
      </c>
      <c r="N162" s="265">
        <f>'havi összesítő'!GR160</f>
        <v>0</v>
      </c>
      <c r="O162" s="265">
        <f>'havi összesítő'!HT160</f>
        <v>0</v>
      </c>
      <c r="P162" s="265">
        <f>'havi összesítő'!IH160</f>
        <v>0</v>
      </c>
      <c r="Q162" s="747">
        <f>alapadatok!V17</f>
        <v>248</v>
      </c>
      <c r="R162" s="265">
        <f t="shared" si="26"/>
        <v>88</v>
      </c>
      <c r="S162" s="266">
        <f t="shared" si="14"/>
        <v>160</v>
      </c>
      <c r="T162" s="261"/>
      <c r="U162" s="264">
        <f>'havi összesítő'!N160/8</f>
        <v>0</v>
      </c>
      <c r="V162" s="265">
        <f>'havi összesítő'!AB160/8</f>
        <v>0</v>
      </c>
      <c r="W162" s="265">
        <f>'havi összesítő'!BD160/8</f>
        <v>0</v>
      </c>
      <c r="X162" s="265">
        <f>'havi összesítő'!BR160</f>
        <v>0</v>
      </c>
      <c r="Y162" s="265">
        <f>'havi összesítő'!CT160/8</f>
        <v>0</v>
      </c>
      <c r="Z162" s="265">
        <f>'havi összesítő'!DH160/8</f>
        <v>0</v>
      </c>
      <c r="AA162" s="265">
        <f>'havi összesítő'!EJ160/8</f>
        <v>0</v>
      </c>
      <c r="AB162" s="265">
        <f>'havi összesítő'!EX160/8</f>
        <v>0</v>
      </c>
      <c r="AC162" s="265">
        <f>'havi összesítő'!FZ160/8</f>
        <v>0</v>
      </c>
      <c r="AD162" s="265">
        <f>'havi összesítő'!GN160/8</f>
        <v>0</v>
      </c>
      <c r="AE162" s="265">
        <f>'havi összesítő'!HP160/8</f>
        <v>0</v>
      </c>
      <c r="AF162" s="265">
        <f>'havi összesítő'!ID160/8</f>
        <v>0</v>
      </c>
      <c r="AG162" s="266">
        <f t="shared" si="15"/>
        <v>0</v>
      </c>
      <c r="AH162" s="261"/>
      <c r="AI162" s="264">
        <f>IF('havi összesítő'!AS160&lt;0,0,'havi összesítő'!AS160)</f>
        <v>0</v>
      </c>
      <c r="AJ162" s="265">
        <f>IF('havi összesítő'!CI160&lt;0,0,'havi összesítő'!CI160)</f>
        <v>0</v>
      </c>
      <c r="AK162" s="265">
        <f>IF('havi összesítő'!DY160&lt;0,0,'havi összesítő'!DY160)</f>
        <v>0</v>
      </c>
      <c r="AL162" s="265">
        <f>IF('havi összesítő'!FO160&lt;0,0,'havi összesítő'!FO160)</f>
        <v>0</v>
      </c>
      <c r="AM162" s="265">
        <f>IF('havi összesítő'!HE160&lt;0,0,'havi összesítő'!HE160)</f>
        <v>0</v>
      </c>
      <c r="AN162" s="265">
        <f>IF('havi összesítő'!IU160&lt;0,0,'havi összesítő'!IU160)</f>
        <v>0</v>
      </c>
      <c r="AO162" s="260">
        <f t="shared" si="16"/>
        <v>0</v>
      </c>
      <c r="AP162" s="7"/>
    </row>
    <row r="163" spans="1:42" x14ac:dyDescent="0.2">
      <c r="A163" s="96">
        <f>IF(beosztás!A163=0,"",beosztás!A163)</f>
        <v>16</v>
      </c>
      <c r="B163" s="97">
        <f>IF(beosztás!B163=0,"",beosztás!B163)</f>
        <v>44536</v>
      </c>
      <c r="C163" s="283" t="str">
        <f>IF(beosztás!C163=0,"",beosztás!C163)</f>
        <v>Birizdó János(PJ)</v>
      </c>
      <c r="D163" s="283" t="str">
        <f>IF(beosztás!D163=0,"",beosztás!D163)</f>
        <v>Benchmark</v>
      </c>
      <c r="E163" s="992">
        <f>'havi összesítő'!R161</f>
        <v>64</v>
      </c>
      <c r="F163" s="984">
        <f>'havi összesítő'!AF161</f>
        <v>16</v>
      </c>
      <c r="G163" s="265">
        <f>'havi összesítő'!BH161</f>
        <v>8</v>
      </c>
      <c r="H163" s="265">
        <f>'havi összesítő'!BV161</f>
        <v>0</v>
      </c>
      <c r="I163" s="265">
        <f>'havi összesítő'!CX161</f>
        <v>0</v>
      </c>
      <c r="J163" s="265">
        <f>'havi összesítő'!DL161</f>
        <v>0</v>
      </c>
      <c r="K163" s="265">
        <f>'havi összesítő'!EN161</f>
        <v>0</v>
      </c>
      <c r="L163" s="265">
        <f>'havi összesítő'!FB161</f>
        <v>0</v>
      </c>
      <c r="M163" s="265">
        <f>'havi összesítő'!GD161</f>
        <v>0</v>
      </c>
      <c r="N163" s="265">
        <f>'havi összesítő'!GR161</f>
        <v>0</v>
      </c>
      <c r="O163" s="265">
        <f>'havi összesítő'!HT161</f>
        <v>0</v>
      </c>
      <c r="P163" s="265">
        <f>'havi összesítő'!IH161</f>
        <v>0</v>
      </c>
      <c r="Q163" s="747">
        <f>alapadatok!V18</f>
        <v>216</v>
      </c>
      <c r="R163" s="265">
        <f t="shared" si="26"/>
        <v>88</v>
      </c>
      <c r="S163" s="266">
        <f t="shared" si="14"/>
        <v>128</v>
      </c>
      <c r="T163" s="261"/>
      <c r="U163" s="264">
        <f>'havi összesítő'!N161/8</f>
        <v>0</v>
      </c>
      <c r="V163" s="265">
        <f>'havi összesítő'!AB161/8</f>
        <v>0</v>
      </c>
      <c r="W163" s="265">
        <f>'havi összesítő'!BD161/8</f>
        <v>14</v>
      </c>
      <c r="X163" s="265">
        <f>'havi összesítő'!BR161</f>
        <v>0</v>
      </c>
      <c r="Y163" s="265">
        <f>'havi összesítő'!CT161/8</f>
        <v>0</v>
      </c>
      <c r="Z163" s="265">
        <f>'havi összesítő'!DH161/8</f>
        <v>0</v>
      </c>
      <c r="AA163" s="265">
        <f>'havi összesítő'!EJ161/8</f>
        <v>0</v>
      </c>
      <c r="AB163" s="265">
        <f>'havi összesítő'!EX161/8</f>
        <v>0</v>
      </c>
      <c r="AC163" s="265">
        <f>'havi összesítő'!FZ161/8</f>
        <v>0</v>
      </c>
      <c r="AD163" s="265">
        <f>'havi összesítő'!GN161/8</f>
        <v>0</v>
      </c>
      <c r="AE163" s="265">
        <f>'havi összesítő'!HP161/8</f>
        <v>0</v>
      </c>
      <c r="AF163" s="265">
        <f>'havi összesítő'!ID161/8</f>
        <v>0</v>
      </c>
      <c r="AG163" s="266">
        <f t="shared" si="15"/>
        <v>14</v>
      </c>
      <c r="AH163" s="261"/>
      <c r="AI163" s="264">
        <f>IF('havi összesítő'!AS161&lt;0,0,'havi összesítő'!AS161)</f>
        <v>0</v>
      </c>
      <c r="AJ163" s="265">
        <f>IF('havi összesítő'!CI161&lt;0,0,'havi összesítő'!CI161)</f>
        <v>0</v>
      </c>
      <c r="AK163" s="265">
        <f>IF('havi összesítő'!DY161&lt;0,0,'havi összesítő'!DY161)</f>
        <v>0</v>
      </c>
      <c r="AL163" s="265">
        <f>IF('havi összesítő'!FO161&lt;0,0,'havi összesítő'!FO161)</f>
        <v>0</v>
      </c>
      <c r="AM163" s="265">
        <f>IF('havi összesítő'!HE161&lt;0,0,'havi összesítő'!HE161)</f>
        <v>0</v>
      </c>
      <c r="AN163" s="265">
        <f>IF('havi összesítő'!IU161&lt;0,0,'havi összesítő'!IU161)</f>
        <v>0</v>
      </c>
      <c r="AO163" s="260">
        <f t="shared" si="16"/>
        <v>0</v>
      </c>
      <c r="AP163" s="7"/>
    </row>
    <row r="164" spans="1:42" x14ac:dyDescent="0.2">
      <c r="A164" s="96">
        <f>IF(beosztás!A164=0,"",beosztás!A164)</f>
        <v>17</v>
      </c>
      <c r="B164" s="97">
        <f>IF(beosztás!B164=0,"",beosztás!B164)</f>
        <v>44440</v>
      </c>
      <c r="C164" s="283" t="str">
        <f>IF(beosztás!C164=0,"",beosztás!C164)</f>
        <v>Gogolák András(PJ)</v>
      </c>
      <c r="D164" s="283" t="str">
        <f>IF(beosztás!D164=0,"",beosztás!D164)</f>
        <v>Benchmark</v>
      </c>
      <c r="E164" s="992">
        <f>'havi összesítő'!R162</f>
        <v>72</v>
      </c>
      <c r="F164" s="984">
        <f>'havi összesítő'!AF162</f>
        <v>0</v>
      </c>
      <c r="G164" s="265">
        <f>'havi összesítő'!BH162</f>
        <v>0</v>
      </c>
      <c r="H164" s="265">
        <f>'havi összesítő'!BV162</f>
        <v>0</v>
      </c>
      <c r="I164" s="265">
        <f>'havi összesítő'!CX162</f>
        <v>0</v>
      </c>
      <c r="J164" s="265">
        <f>'havi összesítő'!DL162</f>
        <v>0</v>
      </c>
      <c r="K164" s="265">
        <f>'havi összesítő'!EN162</f>
        <v>0</v>
      </c>
      <c r="L164" s="265">
        <f>'havi összesítő'!FB162</f>
        <v>0</v>
      </c>
      <c r="M164" s="265">
        <f>'havi összesítő'!GD162</f>
        <v>0</v>
      </c>
      <c r="N164" s="265">
        <f>'havi összesítő'!GR162</f>
        <v>0</v>
      </c>
      <c r="O164" s="265">
        <f>'havi összesítő'!HT162</f>
        <v>0</v>
      </c>
      <c r="P164" s="265">
        <f>'havi összesítő'!IH162</f>
        <v>0</v>
      </c>
      <c r="Q164" s="747">
        <f>alapadatok!V19</f>
        <v>200</v>
      </c>
      <c r="R164" s="265">
        <f t="shared" si="26"/>
        <v>72</v>
      </c>
      <c r="S164" s="266">
        <f t="shared" si="14"/>
        <v>128</v>
      </c>
      <c r="T164" s="261"/>
      <c r="U164" s="264">
        <f>'havi összesítő'!N162/8</f>
        <v>0</v>
      </c>
      <c r="V164" s="265">
        <f>'havi összesítő'!AB162/8</f>
        <v>0</v>
      </c>
      <c r="W164" s="265">
        <f>'havi összesítő'!BD162/8</f>
        <v>0</v>
      </c>
      <c r="X164" s="265">
        <f>'havi összesítő'!BR162</f>
        <v>0</v>
      </c>
      <c r="Y164" s="265">
        <f>'havi összesítő'!CT162/8</f>
        <v>0</v>
      </c>
      <c r="Z164" s="265">
        <f>'havi összesítő'!DH162/8</f>
        <v>0</v>
      </c>
      <c r="AA164" s="265">
        <f>'havi összesítő'!EJ162/8</f>
        <v>0</v>
      </c>
      <c r="AB164" s="265">
        <f>'havi összesítő'!EX162/8</f>
        <v>0</v>
      </c>
      <c r="AC164" s="265">
        <f>'havi összesítő'!FZ162/8</f>
        <v>0</v>
      </c>
      <c r="AD164" s="265">
        <f>'havi összesítő'!GN162/8</f>
        <v>0</v>
      </c>
      <c r="AE164" s="265">
        <f>'havi összesítő'!HP162/8</f>
        <v>0</v>
      </c>
      <c r="AF164" s="265">
        <f>'havi összesítő'!ID162/8</f>
        <v>0</v>
      </c>
      <c r="AG164" s="266">
        <f t="shared" si="15"/>
        <v>0</v>
      </c>
      <c r="AH164" s="261"/>
      <c r="AI164" s="264">
        <f>IF('havi összesítő'!AS162&lt;0,0,'havi összesítő'!AS162)</f>
        <v>0</v>
      </c>
      <c r="AJ164" s="265">
        <f>IF('havi összesítő'!CI162&lt;0,0,'havi összesítő'!CI162)</f>
        <v>0</v>
      </c>
      <c r="AK164" s="265">
        <f>IF('havi összesítő'!DY162&lt;0,0,'havi összesítő'!DY162)</f>
        <v>0</v>
      </c>
      <c r="AL164" s="265">
        <f>IF('havi összesítő'!FO162&lt;0,0,'havi összesítő'!FO162)</f>
        <v>0</v>
      </c>
      <c r="AM164" s="265">
        <f>IF('havi összesítő'!HE162&lt;0,0,'havi összesítő'!HE162)</f>
        <v>0</v>
      </c>
      <c r="AN164" s="265">
        <f>IF('havi összesítő'!IU162&lt;0,0,'havi összesítő'!IU162)</f>
        <v>0</v>
      </c>
      <c r="AO164" s="260">
        <f t="shared" si="16"/>
        <v>0</v>
      </c>
      <c r="AP164" s="7"/>
    </row>
    <row r="165" spans="1:42" x14ac:dyDescent="0.2">
      <c r="A165" s="96">
        <f>IF(beosztás!A165=0,"",beosztás!A165)</f>
        <v>18</v>
      </c>
      <c r="B165" s="97">
        <f>IF(beosztás!B165=0,"",beosztás!B165)</f>
        <v>43988</v>
      </c>
      <c r="C165" s="130" t="str">
        <f>IF(beosztás!C165=0,"",beosztás!C165)</f>
        <v>Zajacz Gábor(PJ)</v>
      </c>
      <c r="D165" s="283" t="str">
        <f>IF(beosztás!D165=0,"",beosztás!D165)</f>
        <v>ACC</v>
      </c>
      <c r="E165" s="993">
        <f>'havi összesítő'!R163</f>
        <v>16</v>
      </c>
      <c r="F165" s="987">
        <f>'havi összesítő'!AF163</f>
        <v>24</v>
      </c>
      <c r="G165" s="85">
        <f>'havi összesítő'!BH163</f>
        <v>48</v>
      </c>
      <c r="H165" s="85">
        <f>'havi összesítő'!BV163</f>
        <v>0</v>
      </c>
      <c r="I165" s="85">
        <f>'havi összesítő'!CX163</f>
        <v>0</v>
      </c>
      <c r="J165" s="85">
        <f>'havi összesítő'!DL163</f>
        <v>0</v>
      </c>
      <c r="K165" s="85">
        <f>'havi összesítő'!EN163</f>
        <v>0</v>
      </c>
      <c r="L165" s="85">
        <f>'havi összesítő'!FB163</f>
        <v>0</v>
      </c>
      <c r="M165" s="85">
        <f>'havi összesítő'!GD163</f>
        <v>0</v>
      </c>
      <c r="N165" s="85">
        <f>'havi összesítő'!GR163</f>
        <v>0</v>
      </c>
      <c r="O165" s="85">
        <f>'havi összesítő'!HT163</f>
        <v>0</v>
      </c>
      <c r="P165" s="85">
        <f>'havi összesítő'!IH163</f>
        <v>0</v>
      </c>
      <c r="Q165" s="748">
        <f>alapadatok!V20</f>
        <v>168</v>
      </c>
      <c r="R165" s="85">
        <f t="shared" si="26"/>
        <v>88</v>
      </c>
      <c r="S165" s="86">
        <f t="shared" si="14"/>
        <v>80</v>
      </c>
      <c r="T165" s="121"/>
      <c r="U165" s="84">
        <f>'havi összesítő'!N163/8</f>
        <v>0</v>
      </c>
      <c r="V165" s="85">
        <f>'havi összesítő'!AB163/8</f>
        <v>0</v>
      </c>
      <c r="W165" s="85">
        <f>'havi összesítő'!BD163/8</f>
        <v>0</v>
      </c>
      <c r="X165" s="85">
        <f>'havi összesítő'!BR163</f>
        <v>0</v>
      </c>
      <c r="Y165" s="85">
        <f>'havi összesítő'!CT163/8</f>
        <v>0</v>
      </c>
      <c r="Z165" s="85">
        <f>'havi összesítő'!DH163/8</f>
        <v>0</v>
      </c>
      <c r="AA165" s="85">
        <f>'havi összesítő'!EJ163/8</f>
        <v>0</v>
      </c>
      <c r="AB165" s="85">
        <f>'havi összesítő'!EX163/8</f>
        <v>0</v>
      </c>
      <c r="AC165" s="85">
        <f>'havi összesítő'!FZ163/8</f>
        <v>0</v>
      </c>
      <c r="AD165" s="85">
        <f>'havi összesítő'!GN163/8</f>
        <v>0</v>
      </c>
      <c r="AE165" s="85">
        <f>'havi összesítő'!HP163/8</f>
        <v>0</v>
      </c>
      <c r="AF165" s="85">
        <f>'havi összesítő'!ID163/8</f>
        <v>0</v>
      </c>
      <c r="AG165" s="86">
        <f t="shared" si="15"/>
        <v>0</v>
      </c>
      <c r="AH165" s="121"/>
      <c r="AI165" s="84">
        <f>IF('havi összesítő'!AS163&lt;0,0,'havi összesítő'!AS163)</f>
        <v>0</v>
      </c>
      <c r="AJ165" s="85">
        <f>IF('havi összesítő'!CI163&lt;0,0,'havi összesítő'!CI163)</f>
        <v>0</v>
      </c>
      <c r="AK165" s="85">
        <f>IF('havi összesítő'!DY163&lt;0,0,'havi összesítő'!DY163)</f>
        <v>0</v>
      </c>
      <c r="AL165" s="85">
        <f>IF('havi összesítő'!FO163&lt;0,0,'havi összesítő'!FO163)</f>
        <v>0</v>
      </c>
      <c r="AM165" s="85">
        <f>IF('havi összesítő'!HE163&lt;0,0,'havi összesítő'!HE163)</f>
        <v>0</v>
      </c>
      <c r="AN165" s="85">
        <f>IF('havi összesítő'!IU163&lt;0,0,'havi összesítő'!IU163)</f>
        <v>0</v>
      </c>
      <c r="AO165" s="260">
        <f t="shared" si="16"/>
        <v>0</v>
      </c>
      <c r="AP165" s="7"/>
    </row>
    <row r="166" spans="1:42" hidden="1" x14ac:dyDescent="0.2">
      <c r="A166" s="96">
        <f>IF(beosztás!A166=0,"",beosztás!A166)</f>
        <v>19</v>
      </c>
      <c r="B166" s="97" t="str">
        <f>IF(beosztás!B166=0,"",beosztás!B166)</f>
        <v/>
      </c>
      <c r="C166" s="130" t="str">
        <f>IF(beosztás!C166=0,"",beosztás!C166)</f>
        <v/>
      </c>
      <c r="D166" s="283" t="str">
        <f>IF(beosztás!D166=0,"",beosztás!D166)</f>
        <v/>
      </c>
      <c r="E166" s="993">
        <f>'havi összesítő'!R164</f>
        <v>0</v>
      </c>
      <c r="F166" s="987">
        <f>'havi összesítő'!AF164</f>
        <v>0</v>
      </c>
      <c r="G166" s="85">
        <f>'havi összesítő'!BH164</f>
        <v>0</v>
      </c>
      <c r="H166" s="85">
        <f>'havi összesítő'!BV164</f>
        <v>0</v>
      </c>
      <c r="I166" s="85">
        <f>'havi összesítő'!CX164</f>
        <v>0</v>
      </c>
      <c r="J166" s="85">
        <f>'havi összesítő'!DL164</f>
        <v>0</v>
      </c>
      <c r="K166" s="85">
        <f>'havi összesítő'!EN164</f>
        <v>0</v>
      </c>
      <c r="L166" s="85">
        <f>'havi összesítő'!FB164</f>
        <v>0</v>
      </c>
      <c r="M166" s="85">
        <f>'havi összesítő'!GD164</f>
        <v>0</v>
      </c>
      <c r="N166" s="85">
        <f>'havi összesítő'!GR164</f>
        <v>0</v>
      </c>
      <c r="O166" s="85">
        <f>'havi összesítő'!HT164</f>
        <v>0</v>
      </c>
      <c r="P166" s="85">
        <f>'havi összesítő'!IH164</f>
        <v>0</v>
      </c>
      <c r="Q166" s="748">
        <f>alapadatok!V21</f>
        <v>0</v>
      </c>
      <c r="R166" s="85">
        <f t="shared" si="26"/>
        <v>0</v>
      </c>
      <c r="S166" s="86">
        <f t="shared" si="14"/>
        <v>0</v>
      </c>
      <c r="T166" s="121"/>
      <c r="U166" s="84">
        <f>'havi összesítő'!N164/8</f>
        <v>0</v>
      </c>
      <c r="V166" s="85">
        <f>'havi összesítő'!AB164/8</f>
        <v>0</v>
      </c>
      <c r="W166" s="85">
        <f>'havi összesítő'!BD164/8</f>
        <v>0</v>
      </c>
      <c r="X166" s="85">
        <f>'havi összesítő'!BR164</f>
        <v>0</v>
      </c>
      <c r="Y166" s="85">
        <f>'havi összesítő'!CT164/8</f>
        <v>0</v>
      </c>
      <c r="Z166" s="85">
        <f>'havi összesítő'!DH164/8</f>
        <v>0</v>
      </c>
      <c r="AA166" s="85">
        <f>'havi összesítő'!EJ164/8</f>
        <v>0</v>
      </c>
      <c r="AB166" s="85">
        <f>'havi összesítő'!EX164/8</f>
        <v>0</v>
      </c>
      <c r="AC166" s="85">
        <f>'havi összesítő'!FZ164/8</f>
        <v>0</v>
      </c>
      <c r="AD166" s="85">
        <f>'havi összesítő'!GN164/8</f>
        <v>0</v>
      </c>
      <c r="AE166" s="85">
        <f>'havi összesítő'!HP164/8</f>
        <v>0</v>
      </c>
      <c r="AF166" s="85">
        <f>'havi összesítő'!ID164/8</f>
        <v>0</v>
      </c>
      <c r="AG166" s="86">
        <f t="shared" si="15"/>
        <v>0</v>
      </c>
      <c r="AH166" s="121"/>
      <c r="AI166" s="84">
        <f>IF('havi összesítő'!AS164&lt;0,0,'havi összesítő'!AS164)</f>
        <v>0</v>
      </c>
      <c r="AJ166" s="85">
        <f>IF('havi összesítő'!CI164&lt;0,0,'havi összesítő'!CI164)</f>
        <v>144</v>
      </c>
      <c r="AK166" s="85">
        <f>IF('havi összesítő'!DY164&lt;0,0,'havi összesítő'!DY164)</f>
        <v>0</v>
      </c>
      <c r="AL166" s="85">
        <f>IF('havi összesítő'!FO164&lt;0,0,'havi összesítő'!FO164)</f>
        <v>0</v>
      </c>
      <c r="AM166" s="85">
        <f>IF('havi összesítő'!HE164&lt;0,0,'havi összesítő'!HE164)</f>
        <v>0</v>
      </c>
      <c r="AN166" s="85">
        <f>IF('havi összesítő'!IU164&lt;0,0,'havi összesítő'!IU164)</f>
        <v>0</v>
      </c>
      <c r="AO166" s="260">
        <f t="shared" si="16"/>
        <v>144</v>
      </c>
      <c r="AP166" s="7"/>
    </row>
    <row r="167" spans="1:42" hidden="1" x14ac:dyDescent="0.2">
      <c r="A167" s="96">
        <f>IF(beosztás!A167=0,"",beosztás!A167)</f>
        <v>20</v>
      </c>
      <c r="B167" s="97" t="str">
        <f>IF(beosztás!B167=0,"",beosztás!B167)</f>
        <v/>
      </c>
      <c r="C167" s="130" t="str">
        <f>IF(beosztás!C167=0,"",beosztás!C167)</f>
        <v/>
      </c>
      <c r="D167" s="283" t="str">
        <f>IF(beosztás!D167=0,"",beosztás!D167)</f>
        <v/>
      </c>
      <c r="E167" s="993">
        <f>'havi összesítő'!R165</f>
        <v>0</v>
      </c>
      <c r="F167" s="987">
        <f>'havi összesítő'!AF165</f>
        <v>0</v>
      </c>
      <c r="G167" s="85">
        <f>'havi összesítő'!BH165</f>
        <v>0</v>
      </c>
      <c r="H167" s="85">
        <f>'havi összesítő'!BV165</f>
        <v>0</v>
      </c>
      <c r="I167" s="85">
        <f>'havi összesítő'!CX165</f>
        <v>0</v>
      </c>
      <c r="J167" s="85">
        <f>'havi összesítő'!DL165</f>
        <v>0</v>
      </c>
      <c r="K167" s="85">
        <f>'havi összesítő'!EN165</f>
        <v>0</v>
      </c>
      <c r="L167" s="85">
        <f>'havi összesítő'!FB165</f>
        <v>0</v>
      </c>
      <c r="M167" s="85">
        <f>'havi összesítő'!GD165</f>
        <v>0</v>
      </c>
      <c r="N167" s="85">
        <f>'havi összesítő'!GR165</f>
        <v>0</v>
      </c>
      <c r="O167" s="85">
        <f>'havi összesítő'!HT165</f>
        <v>0</v>
      </c>
      <c r="P167" s="85">
        <f>'havi összesítő'!IH165</f>
        <v>0</v>
      </c>
      <c r="Q167" s="748">
        <f>alapadatok!V22</f>
        <v>0</v>
      </c>
      <c r="R167" s="85">
        <f t="shared" si="26"/>
        <v>0</v>
      </c>
      <c r="S167" s="86">
        <f t="shared" si="14"/>
        <v>0</v>
      </c>
      <c r="T167" s="121"/>
      <c r="U167" s="84">
        <f>'havi összesítő'!N165/8</f>
        <v>0</v>
      </c>
      <c r="V167" s="85">
        <f>'havi összesítő'!AB165/8</f>
        <v>0</v>
      </c>
      <c r="W167" s="85">
        <f>'havi összesítő'!BD165/8</f>
        <v>0</v>
      </c>
      <c r="X167" s="85">
        <f>'havi összesítő'!BR165</f>
        <v>0</v>
      </c>
      <c r="Y167" s="85">
        <f>'havi összesítő'!CT165/8</f>
        <v>0</v>
      </c>
      <c r="Z167" s="85">
        <f>'havi összesítő'!DH165/8</f>
        <v>0</v>
      </c>
      <c r="AA167" s="85">
        <f>'havi összesítő'!EJ165/8</f>
        <v>0</v>
      </c>
      <c r="AB167" s="85">
        <f>'havi összesítő'!EX165/8</f>
        <v>0</v>
      </c>
      <c r="AC167" s="85">
        <f>'havi összesítő'!FZ165/8</f>
        <v>0</v>
      </c>
      <c r="AD167" s="85">
        <f>'havi összesítő'!GN165/8</f>
        <v>0</v>
      </c>
      <c r="AE167" s="85">
        <f>'havi összesítő'!HP165/8</f>
        <v>0</v>
      </c>
      <c r="AF167" s="85">
        <f>'havi összesítő'!ID165/8</f>
        <v>0</v>
      </c>
      <c r="AG167" s="86">
        <f t="shared" si="15"/>
        <v>0</v>
      </c>
      <c r="AH167" s="121"/>
      <c r="AI167" s="84">
        <f>IF('havi összesítő'!AS165&lt;0,0,'havi összesítő'!AS165)</f>
        <v>0</v>
      </c>
      <c r="AJ167" s="85">
        <f>IF('havi összesítő'!CI165&lt;0,0,'havi összesítő'!CI165)</f>
        <v>72</v>
      </c>
      <c r="AK167" s="85">
        <f>IF('havi összesítő'!DY165&lt;0,0,'havi összesítő'!DY165)</f>
        <v>0</v>
      </c>
      <c r="AL167" s="85">
        <f>IF('havi összesítő'!FO165&lt;0,0,'havi összesítő'!FO165)</f>
        <v>0</v>
      </c>
      <c r="AM167" s="85">
        <f>IF('havi összesítő'!HE165&lt;0,0,'havi összesítő'!HE165)</f>
        <v>0</v>
      </c>
      <c r="AN167" s="85">
        <f>IF('havi összesítő'!IU165&lt;0,0,'havi összesítő'!IU165)</f>
        <v>0</v>
      </c>
      <c r="AO167" s="260">
        <f t="shared" si="16"/>
        <v>72</v>
      </c>
      <c r="AP167" s="7"/>
    </row>
    <row r="168" spans="1:42" x14ac:dyDescent="0.2">
      <c r="A168" s="96">
        <f>IF(beosztás!A168=0,"",beosztás!A168)</f>
        <v>21</v>
      </c>
      <c r="B168" s="97">
        <f>IF(beosztás!B168=0,"",beosztás!B168)</f>
        <v>44700</v>
      </c>
      <c r="C168" s="130" t="str">
        <f>IF(beosztás!C168=0,"",beosztás!C168)</f>
        <v>Kolozsi Balázs(PJ)</v>
      </c>
      <c r="D168" s="283" t="str">
        <f>IF(beosztás!D168=0,"",beosztás!D168)</f>
        <v>Benchmark</v>
      </c>
      <c r="E168" s="993">
        <f>'havi összesítő'!R166</f>
        <v>72</v>
      </c>
      <c r="F168" s="987">
        <f>'havi összesítő'!AF166</f>
        <v>0</v>
      </c>
      <c r="G168" s="85">
        <f>'havi összesítő'!BH166</f>
        <v>0</v>
      </c>
      <c r="H168" s="85">
        <f>'havi összesítő'!BV166</f>
        <v>0</v>
      </c>
      <c r="I168" s="85">
        <f>'havi összesítő'!CX166</f>
        <v>0</v>
      </c>
      <c r="J168" s="85">
        <f>'havi összesítő'!DL166</f>
        <v>0</v>
      </c>
      <c r="K168" s="85">
        <f>'havi összesítő'!EN166</f>
        <v>0</v>
      </c>
      <c r="L168" s="85">
        <f>'havi összesítő'!FB166</f>
        <v>0</v>
      </c>
      <c r="M168" s="85">
        <f>'havi összesítő'!GD166</f>
        <v>0</v>
      </c>
      <c r="N168" s="85">
        <f>'havi összesítő'!GR166</f>
        <v>0</v>
      </c>
      <c r="O168" s="85">
        <f>'havi összesítő'!HT166</f>
        <v>0</v>
      </c>
      <c r="P168" s="85">
        <f>'havi összesítő'!IH166</f>
        <v>0</v>
      </c>
      <c r="Q168" s="748">
        <f>alapadatok!V23</f>
        <v>168</v>
      </c>
      <c r="R168" s="85">
        <f t="shared" si="26"/>
        <v>72</v>
      </c>
      <c r="S168" s="86">
        <f t="shared" si="14"/>
        <v>96</v>
      </c>
      <c r="T168" s="121"/>
      <c r="U168" s="84">
        <f>'havi összesítő'!N166/8</f>
        <v>0</v>
      </c>
      <c r="V168" s="85">
        <f>'havi összesítő'!AB166/8</f>
        <v>0</v>
      </c>
      <c r="W168" s="85">
        <f>'havi összesítő'!BD166/8</f>
        <v>0</v>
      </c>
      <c r="X168" s="85">
        <f>'havi összesítő'!BR166</f>
        <v>0</v>
      </c>
      <c r="Y168" s="85">
        <f>'havi összesítő'!CT166/8</f>
        <v>0</v>
      </c>
      <c r="Z168" s="85">
        <f>'havi összesítő'!DH166/8</f>
        <v>0</v>
      </c>
      <c r="AA168" s="85">
        <f>'havi összesítő'!EJ166/8</f>
        <v>0</v>
      </c>
      <c r="AB168" s="85">
        <f>'havi összesítő'!EX166/8</f>
        <v>0</v>
      </c>
      <c r="AC168" s="85">
        <f>'havi összesítő'!FZ166/8</f>
        <v>0</v>
      </c>
      <c r="AD168" s="85">
        <f>'havi összesítő'!GN166/8</f>
        <v>0</v>
      </c>
      <c r="AE168" s="85">
        <f>'havi összesítő'!HP166/8</f>
        <v>0</v>
      </c>
      <c r="AF168" s="85">
        <f>'havi összesítő'!ID166/8</f>
        <v>0</v>
      </c>
      <c r="AG168" s="86">
        <f t="shared" si="15"/>
        <v>0</v>
      </c>
      <c r="AH168" s="121"/>
      <c r="AI168" s="84">
        <f>IF('havi összesítő'!AS166&lt;0,0,'havi összesítő'!AS166)</f>
        <v>0</v>
      </c>
      <c r="AJ168" s="85">
        <f>IF('havi összesítő'!CI166&lt;0,0,'havi összesítő'!CI166)</f>
        <v>0</v>
      </c>
      <c r="AK168" s="85">
        <f>IF('havi összesítő'!DY166&lt;0,0,'havi összesítő'!DY166)</f>
        <v>0</v>
      </c>
      <c r="AL168" s="85">
        <f>IF('havi összesítő'!FO166&lt;0,0,'havi összesítő'!FO166)</f>
        <v>0</v>
      </c>
      <c r="AM168" s="85">
        <f>IF('havi összesítő'!HE166&lt;0,0,'havi összesítő'!HE166)</f>
        <v>0</v>
      </c>
      <c r="AN168" s="85">
        <f>IF('havi összesítő'!IU166&lt;0,0,'havi összesítő'!IU166)</f>
        <v>0</v>
      </c>
      <c r="AO168" s="260">
        <f t="shared" si="16"/>
        <v>0</v>
      </c>
      <c r="AP168" s="7"/>
    </row>
    <row r="169" spans="1:42" x14ac:dyDescent="0.2">
      <c r="A169" s="96">
        <f>IF(beosztás!A169=0,"",beosztás!A169)</f>
        <v>22</v>
      </c>
      <c r="B169" s="97">
        <f>IF(beosztás!B169=0,"",beosztás!B169)</f>
        <v>44750</v>
      </c>
      <c r="C169" s="130" t="str">
        <f>IF(beosztás!C169=0,"",beosztás!C169)</f>
        <v>Talapka Zsolt(PJ)</v>
      </c>
      <c r="D169" s="283" t="str">
        <f>IF(beosztás!D169=0,"",beosztás!D169)</f>
        <v>Benchmark</v>
      </c>
      <c r="E169" s="993">
        <f>'havi összesítő'!R167</f>
        <v>40</v>
      </c>
      <c r="F169" s="987">
        <f>'havi összesítő'!AF167</f>
        <v>0</v>
      </c>
      <c r="G169" s="85">
        <f>'havi összesítő'!BH167</f>
        <v>0</v>
      </c>
      <c r="H169" s="85">
        <f>'havi összesítő'!BV167</f>
        <v>0</v>
      </c>
      <c r="I169" s="85">
        <f>'havi összesítő'!CX167</f>
        <v>0</v>
      </c>
      <c r="J169" s="85">
        <f>'havi összesítő'!DL167</f>
        <v>0</v>
      </c>
      <c r="K169" s="85">
        <f>'havi összesítő'!EN167</f>
        <v>0</v>
      </c>
      <c r="L169" s="85">
        <f>'havi összesítő'!FB167</f>
        <v>0</v>
      </c>
      <c r="M169" s="85">
        <f>'havi összesítő'!GD167</f>
        <v>0</v>
      </c>
      <c r="N169" s="85">
        <f>'havi összesítő'!GR167</f>
        <v>0</v>
      </c>
      <c r="O169" s="85">
        <f>'havi összesítő'!HT167</f>
        <v>0</v>
      </c>
      <c r="P169" s="85">
        <f>'havi összesítő'!IH167</f>
        <v>0</v>
      </c>
      <c r="Q169" s="748">
        <f>alapadatok!V24</f>
        <v>200</v>
      </c>
      <c r="R169" s="85">
        <f t="shared" si="26"/>
        <v>40</v>
      </c>
      <c r="S169" s="86">
        <f t="shared" si="14"/>
        <v>160</v>
      </c>
      <c r="T169" s="121"/>
      <c r="U169" s="84">
        <f>'havi összesítő'!N167/8</f>
        <v>0</v>
      </c>
      <c r="V169" s="85">
        <f>'havi összesítő'!AB167/8</f>
        <v>0</v>
      </c>
      <c r="W169" s="85">
        <f>'havi összesítő'!BD167/8</f>
        <v>0</v>
      </c>
      <c r="X169" s="85">
        <f>'havi összesítő'!BR167</f>
        <v>0</v>
      </c>
      <c r="Y169" s="85">
        <f>'havi összesítő'!CT167/8</f>
        <v>0</v>
      </c>
      <c r="Z169" s="85">
        <f>'havi összesítő'!DH167/8</f>
        <v>0</v>
      </c>
      <c r="AA169" s="85">
        <f>'havi összesítő'!EJ167/8</f>
        <v>0</v>
      </c>
      <c r="AB169" s="85">
        <f>'havi összesítő'!EX167/8</f>
        <v>0</v>
      </c>
      <c r="AC169" s="85">
        <f>'havi összesítő'!FZ167/8</f>
        <v>0</v>
      </c>
      <c r="AD169" s="85">
        <f>'havi összesítő'!GN167/8</f>
        <v>0</v>
      </c>
      <c r="AE169" s="85">
        <f>'havi összesítő'!HP167/8</f>
        <v>0</v>
      </c>
      <c r="AF169" s="85">
        <f>'havi összesítő'!ID167/8</f>
        <v>0</v>
      </c>
      <c r="AG169" s="86">
        <f t="shared" si="15"/>
        <v>0</v>
      </c>
      <c r="AH169" s="121"/>
      <c r="AI169" s="84">
        <f>IF('havi összesítő'!AS167&lt;0,0,'havi összesítő'!AS167)</f>
        <v>0</v>
      </c>
      <c r="AJ169" s="85">
        <f>IF('havi összesítő'!CI167&lt;0,0,'havi összesítő'!CI167)</f>
        <v>0</v>
      </c>
      <c r="AK169" s="85">
        <f>IF('havi összesítő'!DY167&lt;0,0,'havi összesítő'!DY167)</f>
        <v>0</v>
      </c>
      <c r="AL169" s="85">
        <f>IF('havi összesítő'!FO167&lt;0,0,'havi összesítő'!FO167)</f>
        <v>0</v>
      </c>
      <c r="AM169" s="85">
        <f>IF('havi összesítő'!HE167&lt;0,0,'havi összesítő'!HE167)</f>
        <v>0</v>
      </c>
      <c r="AN169" s="85">
        <f>IF('havi összesítő'!IU167&lt;0,0,'havi összesítő'!IU167)</f>
        <v>0</v>
      </c>
      <c r="AO169" s="260">
        <f t="shared" si="16"/>
        <v>0</v>
      </c>
      <c r="AP169" s="7"/>
    </row>
    <row r="170" spans="1:42" hidden="1" x14ac:dyDescent="0.2">
      <c r="A170" s="96">
        <f>IF(beosztás!A184=0,"",beosztás!A184)</f>
        <v>37</v>
      </c>
      <c r="B170" s="97" t="str">
        <f>IF(beosztás!B184=0,"",beosztás!B184)</f>
        <v/>
      </c>
      <c r="C170" s="130" t="str">
        <f>IF(beosztás!C170=0,"",beosztás!C170)</f>
        <v/>
      </c>
      <c r="D170" s="283" t="str">
        <f>IF(beosztás!D170=0,"",beosztás!D170)</f>
        <v/>
      </c>
      <c r="E170" s="993">
        <f>'havi összesítő'!R168</f>
        <v>0</v>
      </c>
      <c r="F170" s="987">
        <f>'havi összesítő'!AF168</f>
        <v>0</v>
      </c>
      <c r="G170" s="85">
        <f>'havi összesítő'!BH175</f>
        <v>0</v>
      </c>
      <c r="H170" s="85">
        <f>'havi összesítő'!BV175</f>
        <v>0</v>
      </c>
      <c r="I170" s="85">
        <f>'havi összesítő'!CX175</f>
        <v>0</v>
      </c>
      <c r="J170" s="85">
        <f>'havi összesítő'!DL175</f>
        <v>0</v>
      </c>
      <c r="K170" s="85">
        <f>'havi összesítő'!EN175</f>
        <v>0</v>
      </c>
      <c r="L170" s="85">
        <f>'havi összesítő'!FB175</f>
        <v>0</v>
      </c>
      <c r="M170" s="85">
        <f>'havi összesítő'!GD175</f>
        <v>0</v>
      </c>
      <c r="N170" s="85">
        <f>'havi összesítő'!GR175</f>
        <v>0</v>
      </c>
      <c r="O170" s="85">
        <f>'havi összesítő'!HT175</f>
        <v>0</v>
      </c>
      <c r="P170" s="85">
        <f>'havi összesítő'!IH175</f>
        <v>0</v>
      </c>
      <c r="Q170" s="748">
        <f>alapadatok!V25</f>
        <v>0</v>
      </c>
      <c r="R170" s="85">
        <f t="shared" si="26"/>
        <v>0</v>
      </c>
      <c r="S170" s="86">
        <f t="shared" si="14"/>
        <v>0</v>
      </c>
      <c r="T170" s="121"/>
      <c r="U170" s="84">
        <f>'havi összesítő'!N175/8</f>
        <v>0</v>
      </c>
      <c r="V170" s="85">
        <f>'havi összesítő'!AB175/8</f>
        <v>0</v>
      </c>
      <c r="W170" s="85">
        <f>'havi összesítő'!BD175/8</f>
        <v>0</v>
      </c>
      <c r="X170" s="85">
        <f>'havi összesítő'!BR175</f>
        <v>0</v>
      </c>
      <c r="Y170" s="85">
        <f>'havi összesítő'!CT175/8</f>
        <v>0</v>
      </c>
      <c r="Z170" s="85">
        <f>'havi összesítő'!DH175/8</f>
        <v>0</v>
      </c>
      <c r="AA170" s="85">
        <f>'havi összesítő'!EJ175/8</f>
        <v>0</v>
      </c>
      <c r="AB170" s="85">
        <f>'havi összesítő'!EX175/8</f>
        <v>0</v>
      </c>
      <c r="AC170" s="85">
        <f>'havi összesítő'!FZ175/8</f>
        <v>0</v>
      </c>
      <c r="AD170" s="85">
        <f>'havi összesítő'!GN175/8</f>
        <v>0</v>
      </c>
      <c r="AE170" s="85">
        <f>'havi összesítő'!HP175/8</f>
        <v>0</v>
      </c>
      <c r="AF170" s="85">
        <f>'havi összesítő'!ID175/8</f>
        <v>0</v>
      </c>
      <c r="AG170" s="86">
        <f t="shared" si="15"/>
        <v>0</v>
      </c>
      <c r="AH170" s="121"/>
      <c r="AI170" s="84">
        <f>IF('havi összesítő'!AS175&lt;0,0,'havi összesítő'!AS175)</f>
        <v>0</v>
      </c>
      <c r="AJ170" s="85">
        <f>IF('havi összesítő'!CI175&lt;0,0,'havi összesítő'!CI175)</f>
        <v>0</v>
      </c>
      <c r="AK170" s="85">
        <f>IF('havi összesítő'!DY175&lt;0,0,'havi összesítő'!DY175)</f>
        <v>0</v>
      </c>
      <c r="AL170" s="85">
        <f>IF('havi összesítő'!FO175&lt;0,0,'havi összesítő'!FO175)</f>
        <v>0</v>
      </c>
      <c r="AM170" s="85">
        <f>IF('havi összesítő'!HE175&lt;0,0,'havi összesítő'!HE175)</f>
        <v>0</v>
      </c>
      <c r="AN170" s="85">
        <f>IF('havi összesítő'!IU175&lt;0,0,'havi összesítő'!IU175)</f>
        <v>0</v>
      </c>
      <c r="AO170" s="260">
        <f t="shared" si="16"/>
        <v>0</v>
      </c>
      <c r="AP170" s="7"/>
    </row>
    <row r="171" spans="1:42" x14ac:dyDescent="0.2">
      <c r="A171" s="96">
        <f>IF(beosztás!A185=0,"",beosztás!A185)</f>
        <v>38</v>
      </c>
      <c r="B171" s="97" t="str">
        <f>IF(beosztás!B185=0,"",beosztás!B185)</f>
        <v/>
      </c>
      <c r="C171" s="130" t="str">
        <f>IF(beosztás!C171=0,"",beosztás!C171)</f>
        <v>Schmitter Zsolt(PJ)</v>
      </c>
      <c r="D171" s="283" t="str">
        <f>IF(beosztás!D171=0,"",beosztás!D171)</f>
        <v>Benchmark</v>
      </c>
      <c r="E171" s="993">
        <f>'havi összesítő'!R169</f>
        <v>24</v>
      </c>
      <c r="F171" s="987">
        <f>'havi összesítő'!AF169</f>
        <v>0</v>
      </c>
      <c r="G171" s="85">
        <f>'havi összesítő'!BH182</f>
        <v>0</v>
      </c>
      <c r="H171" s="85">
        <f>'havi összesítő'!BV182</f>
        <v>0</v>
      </c>
      <c r="I171" s="85">
        <f>'havi összesítő'!CX182</f>
        <v>0</v>
      </c>
      <c r="J171" s="85">
        <f>'havi összesítő'!DL182</f>
        <v>0</v>
      </c>
      <c r="K171" s="85">
        <f>'havi összesítő'!EN182</f>
        <v>0</v>
      </c>
      <c r="L171" s="85">
        <f>'havi összesítő'!FB182</f>
        <v>0</v>
      </c>
      <c r="M171" s="85">
        <f>'havi összesítő'!GD182</f>
        <v>0</v>
      </c>
      <c r="N171" s="85">
        <f>'havi összesítő'!GR182</f>
        <v>0</v>
      </c>
      <c r="O171" s="85">
        <f>'havi összesítő'!HT182</f>
        <v>0</v>
      </c>
      <c r="P171" s="85">
        <f>'havi összesítő'!IH182</f>
        <v>0</v>
      </c>
      <c r="Q171" s="748">
        <f>alapadatok!V26</f>
        <v>160</v>
      </c>
      <c r="R171" s="85">
        <f t="shared" si="26"/>
        <v>24</v>
      </c>
      <c r="S171" s="86">
        <f t="shared" si="14"/>
        <v>136</v>
      </c>
      <c r="T171" s="121"/>
      <c r="U171" s="84">
        <f>'havi összesítő'!N182/8</f>
        <v>0</v>
      </c>
      <c r="V171" s="85">
        <f>'havi összesítő'!AB182/8</f>
        <v>0</v>
      </c>
      <c r="W171" s="85">
        <f>'havi összesítő'!BD182/8</f>
        <v>0</v>
      </c>
      <c r="X171" s="85">
        <f>'havi összesítő'!BR182</f>
        <v>0</v>
      </c>
      <c r="Y171" s="85">
        <f>'havi összesítő'!CT182/8</f>
        <v>0</v>
      </c>
      <c r="Z171" s="85">
        <f>'havi összesítő'!DH182/8</f>
        <v>0</v>
      </c>
      <c r="AA171" s="85">
        <f>'havi összesítő'!EJ182/8</f>
        <v>0</v>
      </c>
      <c r="AB171" s="85">
        <f>'havi összesítő'!EX182/8</f>
        <v>0</v>
      </c>
      <c r="AC171" s="85">
        <f>'havi összesítő'!FZ182/8</f>
        <v>0</v>
      </c>
      <c r="AD171" s="85">
        <f>'havi összesítő'!GN182/8</f>
        <v>0</v>
      </c>
      <c r="AE171" s="85">
        <f>'havi összesítő'!HP182/8</f>
        <v>0</v>
      </c>
      <c r="AF171" s="85">
        <f>'havi összesítő'!ID182/8</f>
        <v>0</v>
      </c>
      <c r="AG171" s="86">
        <f t="shared" si="15"/>
        <v>0</v>
      </c>
      <c r="AH171" s="121"/>
      <c r="AI171" s="84">
        <f>IF('havi összesítő'!AS182&lt;0,0,'havi összesítő'!AS182)</f>
        <v>0</v>
      </c>
      <c r="AJ171" s="85">
        <f>IF('havi összesítő'!CI182&lt;0,0,'havi összesítő'!CI182)</f>
        <v>0</v>
      </c>
      <c r="AK171" s="85">
        <f>IF('havi összesítő'!DY182&lt;0,0,'havi összesítő'!DY182)</f>
        <v>0</v>
      </c>
      <c r="AL171" s="85">
        <f>IF('havi összesítő'!FO182&lt;0,0,'havi összesítő'!FO182)</f>
        <v>0</v>
      </c>
      <c r="AM171" s="85">
        <f>IF('havi összesítő'!HE182&lt;0,0,'havi összesítő'!HE182)</f>
        <v>0</v>
      </c>
      <c r="AN171" s="85">
        <f>IF('havi összesítő'!IU182&lt;0,0,'havi összesítő'!IU182)</f>
        <v>0</v>
      </c>
      <c r="AO171" s="260">
        <f t="shared" si="16"/>
        <v>0</v>
      </c>
      <c r="AP171" s="7"/>
    </row>
    <row r="172" spans="1:42" x14ac:dyDescent="0.2">
      <c r="A172" s="96">
        <f>IF(beosztás!A186=0,"",beosztás!A186)</f>
        <v>39</v>
      </c>
      <c r="B172" s="97" t="str">
        <f>IF(beosztás!B186=0,"",beosztás!B186)</f>
        <v/>
      </c>
      <c r="C172" s="130" t="str">
        <f>IF(beosztás!C172=0,"",beosztás!C172)</f>
        <v>Kovács Gergely(PJ)</v>
      </c>
      <c r="D172" s="283" t="str">
        <f>IF(beosztás!D172=0,"",beosztás!D172)</f>
        <v>Benchmark</v>
      </c>
      <c r="E172" s="993">
        <f>'havi összesítő'!R170</f>
        <v>32</v>
      </c>
      <c r="F172" s="987">
        <f>'havi összesítő'!AF170</f>
        <v>0</v>
      </c>
      <c r="G172" s="85">
        <f>'havi összesítő'!BH183</f>
        <v>0</v>
      </c>
      <c r="H172" s="85">
        <f>'havi összesítő'!BV183</f>
        <v>0</v>
      </c>
      <c r="I172" s="85">
        <f>'havi összesítő'!CX183</f>
        <v>0</v>
      </c>
      <c r="J172" s="85">
        <f>'havi összesítő'!DL183</f>
        <v>0</v>
      </c>
      <c r="K172" s="85">
        <f>'havi összesítő'!EN183</f>
        <v>0</v>
      </c>
      <c r="L172" s="85">
        <f>'havi összesítő'!FB183</f>
        <v>0</v>
      </c>
      <c r="M172" s="85">
        <f>'havi összesítő'!GD183</f>
        <v>0</v>
      </c>
      <c r="N172" s="85">
        <f>'havi összesítő'!GR183</f>
        <v>0</v>
      </c>
      <c r="O172" s="85">
        <f>'havi összesítő'!HT183</f>
        <v>0</v>
      </c>
      <c r="P172" s="85">
        <f>'havi összesítő'!IH183</f>
        <v>0</v>
      </c>
      <c r="Q172" s="748">
        <f>alapadatok!V27</f>
        <v>168</v>
      </c>
      <c r="R172" s="85">
        <f t="shared" si="26"/>
        <v>32</v>
      </c>
      <c r="S172" s="86">
        <f t="shared" si="14"/>
        <v>136</v>
      </c>
      <c r="T172" s="121"/>
      <c r="U172" s="84">
        <f>'havi összesítő'!N183/8</f>
        <v>0</v>
      </c>
      <c r="V172" s="85">
        <f>'havi összesítő'!AB183/8</f>
        <v>0</v>
      </c>
      <c r="W172" s="85">
        <f>'havi összesítő'!BD183/8</f>
        <v>0</v>
      </c>
      <c r="X172" s="85">
        <f>'havi összesítő'!BR183</f>
        <v>0</v>
      </c>
      <c r="Y172" s="85">
        <f>'havi összesítő'!CT183/8</f>
        <v>0</v>
      </c>
      <c r="Z172" s="85">
        <f>'havi összesítő'!DH183/8</f>
        <v>0</v>
      </c>
      <c r="AA172" s="85">
        <f>'havi összesítő'!EJ183/8</f>
        <v>0</v>
      </c>
      <c r="AB172" s="85">
        <f>'havi összesítő'!EX183/8</f>
        <v>0</v>
      </c>
      <c r="AC172" s="85">
        <f>'havi összesítő'!FZ183/8</f>
        <v>0</v>
      </c>
      <c r="AD172" s="85">
        <f>'havi összesítő'!GN183/8</f>
        <v>0</v>
      </c>
      <c r="AE172" s="85">
        <f>'havi összesítő'!HP183/8</f>
        <v>0</v>
      </c>
      <c r="AF172" s="85">
        <f>'havi összesítő'!ID183/8</f>
        <v>0</v>
      </c>
      <c r="AG172" s="86">
        <f t="shared" si="15"/>
        <v>0</v>
      </c>
      <c r="AH172" s="121"/>
      <c r="AI172" s="84">
        <f>IF('havi összesítő'!AS183&lt;0,0,'havi összesítő'!AS183)</f>
        <v>0</v>
      </c>
      <c r="AJ172" s="85">
        <f>IF('havi összesítő'!CI183&lt;0,0,'havi összesítő'!CI183)</f>
        <v>0</v>
      </c>
      <c r="AK172" s="85">
        <f>IF('havi összesítő'!DY183&lt;0,0,'havi összesítő'!DY183)</f>
        <v>0</v>
      </c>
      <c r="AL172" s="85">
        <f>IF('havi összesítő'!FO183&lt;0,0,'havi összesítő'!FO183)</f>
        <v>0</v>
      </c>
      <c r="AM172" s="85">
        <f>IF('havi összesítő'!HE183&lt;0,0,'havi összesítő'!HE183)</f>
        <v>0</v>
      </c>
      <c r="AN172" s="85">
        <f>IF('havi összesítő'!IU183&lt;0,0,'havi összesítő'!IU183)</f>
        <v>0</v>
      </c>
      <c r="AO172" s="260">
        <f t="shared" si="16"/>
        <v>0</v>
      </c>
      <c r="AP172" s="7"/>
    </row>
    <row r="173" spans="1:42" hidden="1" x14ac:dyDescent="0.2">
      <c r="A173" s="96">
        <f>IF(beosztás!A187=0,"",beosztás!A187)</f>
        <v>40</v>
      </c>
      <c r="B173" s="97" t="str">
        <f>IF(beosztás!B187=0,"",beosztás!B187)</f>
        <v/>
      </c>
      <c r="C173" s="130" t="str">
        <f>IF(beosztás!C173=0,"",beosztás!C173)</f>
        <v/>
      </c>
      <c r="D173" s="283" t="str">
        <f>IF(beosztás!D173=0,"",beosztás!D173)</f>
        <v/>
      </c>
      <c r="E173" s="993">
        <f>'havi összesítő'!R171</f>
        <v>0</v>
      </c>
      <c r="F173" s="987">
        <f>'havi összesítő'!AF171</f>
        <v>0</v>
      </c>
      <c r="G173" s="85">
        <f>'havi összesítő'!BH184</f>
        <v>0</v>
      </c>
      <c r="H173" s="85">
        <f>'havi összesítő'!BV184</f>
        <v>0</v>
      </c>
      <c r="I173" s="85">
        <f>'havi összesítő'!CX184</f>
        <v>0</v>
      </c>
      <c r="J173" s="85">
        <f>'havi összesítő'!DL184</f>
        <v>0</v>
      </c>
      <c r="K173" s="85">
        <f>'havi összesítő'!EN184</f>
        <v>0</v>
      </c>
      <c r="L173" s="85">
        <f>'havi összesítő'!FB184</f>
        <v>0</v>
      </c>
      <c r="M173" s="85">
        <f>'havi összesítő'!GD184</f>
        <v>0</v>
      </c>
      <c r="N173" s="85">
        <f>'havi összesítő'!GR184</f>
        <v>0</v>
      </c>
      <c r="O173" s="85">
        <f>'havi összesítő'!HT184</f>
        <v>0</v>
      </c>
      <c r="P173" s="85">
        <f>'havi összesítő'!IH184</f>
        <v>0</v>
      </c>
      <c r="Q173" s="748">
        <f>alapadatok!V28</f>
        <v>0</v>
      </c>
      <c r="R173" s="85">
        <f t="shared" si="26"/>
        <v>0</v>
      </c>
      <c r="S173" s="86">
        <f t="shared" si="14"/>
        <v>0</v>
      </c>
      <c r="T173" s="121"/>
      <c r="U173" s="84">
        <f>'havi összesítő'!N184/8</f>
        <v>0</v>
      </c>
      <c r="V173" s="85">
        <f>'havi összesítő'!AB184/8</f>
        <v>0</v>
      </c>
      <c r="W173" s="85">
        <f>'havi összesítő'!BD184/8</f>
        <v>0</v>
      </c>
      <c r="X173" s="85">
        <f>'havi összesítő'!BR184</f>
        <v>0</v>
      </c>
      <c r="Y173" s="85">
        <f>'havi összesítő'!CT184/8</f>
        <v>0</v>
      </c>
      <c r="Z173" s="85">
        <f>'havi összesítő'!DH184/8</f>
        <v>0</v>
      </c>
      <c r="AA173" s="85">
        <f>'havi összesítő'!EJ184/8</f>
        <v>0</v>
      </c>
      <c r="AB173" s="85">
        <f>'havi összesítő'!EX184/8</f>
        <v>0</v>
      </c>
      <c r="AC173" s="85">
        <f>'havi összesítő'!FZ184/8</f>
        <v>0</v>
      </c>
      <c r="AD173" s="85">
        <f>'havi összesítő'!GN184/8</f>
        <v>0</v>
      </c>
      <c r="AE173" s="85">
        <f>'havi összesítő'!HP184/8</f>
        <v>0</v>
      </c>
      <c r="AF173" s="85">
        <f>'havi összesítő'!ID184/8</f>
        <v>0</v>
      </c>
      <c r="AG173" s="86">
        <f t="shared" si="15"/>
        <v>0</v>
      </c>
      <c r="AH173" s="121"/>
      <c r="AI173" s="84">
        <f>IF('havi összesítő'!AS184&lt;0,0,'havi összesítő'!AS184)</f>
        <v>0</v>
      </c>
      <c r="AJ173" s="85">
        <f>IF('havi összesítő'!CI184&lt;0,0,'havi összesítő'!CI184)</f>
        <v>0</v>
      </c>
      <c r="AK173" s="85">
        <f>IF('havi összesítő'!DY184&lt;0,0,'havi összesítő'!DY184)</f>
        <v>0</v>
      </c>
      <c r="AL173" s="85">
        <f>IF('havi összesítő'!FO184&lt;0,0,'havi összesítő'!FO184)</f>
        <v>0</v>
      </c>
      <c r="AM173" s="85">
        <f>IF('havi összesítő'!HE184&lt;0,0,'havi összesítő'!HE184)</f>
        <v>0</v>
      </c>
      <c r="AN173" s="85">
        <f>IF('havi összesítő'!IU184&lt;0,0,'havi összesítő'!IU184)</f>
        <v>0</v>
      </c>
      <c r="AO173" s="260">
        <f t="shared" si="16"/>
        <v>0</v>
      </c>
      <c r="AP173" s="7"/>
    </row>
    <row r="174" spans="1:42" x14ac:dyDescent="0.2">
      <c r="A174" s="96">
        <f>IF(beosztás!A188=0,"",beosztás!A188)</f>
        <v>41</v>
      </c>
      <c r="B174" s="97" t="str">
        <f>IF(beosztás!B188=0,"",beosztás!B188)</f>
        <v/>
      </c>
      <c r="C174" s="130" t="str">
        <f>IF(beosztás!C174=0,"",beosztás!C174)</f>
        <v>Molnár Gábor(PJ)</v>
      </c>
      <c r="D174" s="283" t="str">
        <f>IF(beosztás!D174=0,"",beosztás!D174)</f>
        <v>Benchmark</v>
      </c>
      <c r="E174" s="993">
        <f>'havi összesítő'!R172</f>
        <v>40</v>
      </c>
      <c r="F174" s="987">
        <f>'havi összesítő'!AF172</f>
        <v>0</v>
      </c>
      <c r="G174" s="85">
        <f>'havi összesítő'!BH185</f>
        <v>0</v>
      </c>
      <c r="H174" s="85">
        <f>'havi összesítő'!BV185</f>
        <v>0</v>
      </c>
      <c r="I174" s="85">
        <f>'havi összesítő'!CX185</f>
        <v>0</v>
      </c>
      <c r="J174" s="85">
        <f>'havi összesítő'!DL185</f>
        <v>0</v>
      </c>
      <c r="K174" s="85">
        <f>'havi összesítő'!EN185</f>
        <v>0</v>
      </c>
      <c r="L174" s="85">
        <f>'havi összesítő'!FB185</f>
        <v>0</v>
      </c>
      <c r="M174" s="85">
        <f>'havi összesítő'!GD185</f>
        <v>0</v>
      </c>
      <c r="N174" s="85">
        <f>'havi összesítő'!GR185</f>
        <v>0</v>
      </c>
      <c r="O174" s="85">
        <f>'havi összesítő'!HT185</f>
        <v>0</v>
      </c>
      <c r="P174" s="85">
        <f>'havi összesítő'!IH185</f>
        <v>0</v>
      </c>
      <c r="Q174" s="748">
        <f>alapadatok!V29</f>
        <v>168</v>
      </c>
      <c r="R174" s="85">
        <f t="shared" si="26"/>
        <v>40</v>
      </c>
      <c r="S174" s="86">
        <f t="shared" si="14"/>
        <v>128</v>
      </c>
      <c r="T174" s="121"/>
      <c r="U174" s="84">
        <f>'havi összesítő'!N185/8</f>
        <v>0</v>
      </c>
      <c r="V174" s="85">
        <f>'havi összesítő'!AB185/8</f>
        <v>0</v>
      </c>
      <c r="W174" s="85">
        <f>'havi összesítő'!BD185/8</f>
        <v>0</v>
      </c>
      <c r="X174" s="85">
        <f>'havi összesítő'!BR185</f>
        <v>0</v>
      </c>
      <c r="Y174" s="85">
        <f>'havi összesítő'!CT185/8</f>
        <v>0</v>
      </c>
      <c r="Z174" s="85">
        <f>'havi összesítő'!DH185/8</f>
        <v>0</v>
      </c>
      <c r="AA174" s="85">
        <f>'havi összesítő'!EJ185/8</f>
        <v>0</v>
      </c>
      <c r="AB174" s="85">
        <f>'havi összesítő'!EX185/8</f>
        <v>0</v>
      </c>
      <c r="AC174" s="85">
        <f>'havi összesítő'!FZ185/8</f>
        <v>0</v>
      </c>
      <c r="AD174" s="85">
        <f>'havi összesítő'!GN185/8</f>
        <v>0</v>
      </c>
      <c r="AE174" s="85">
        <f>'havi összesítő'!HP185/8</f>
        <v>0</v>
      </c>
      <c r="AF174" s="85">
        <f>'havi összesítő'!ID185/8</f>
        <v>0</v>
      </c>
      <c r="AG174" s="86">
        <f t="shared" si="15"/>
        <v>0</v>
      </c>
      <c r="AH174" s="121"/>
      <c r="AI174" s="84">
        <f>IF('havi összesítő'!AS185&lt;0,0,'havi összesítő'!AS185)</f>
        <v>0</v>
      </c>
      <c r="AJ174" s="85">
        <f>IF('havi összesítő'!CI185&lt;0,0,'havi összesítő'!CI185)</f>
        <v>0</v>
      </c>
      <c r="AK174" s="85">
        <f>IF('havi összesítő'!DY185&lt;0,0,'havi összesítő'!DY185)</f>
        <v>0</v>
      </c>
      <c r="AL174" s="85">
        <f>IF('havi összesítő'!FO185&lt;0,0,'havi összesítő'!FO185)</f>
        <v>0</v>
      </c>
      <c r="AM174" s="85">
        <f>IF('havi összesítő'!HE185&lt;0,0,'havi összesítő'!HE185)</f>
        <v>0</v>
      </c>
      <c r="AN174" s="85">
        <f>IF('havi összesítő'!IU185&lt;0,0,'havi összesítő'!IU185)</f>
        <v>0</v>
      </c>
      <c r="AO174" s="260">
        <f t="shared" si="16"/>
        <v>0</v>
      </c>
      <c r="AP174" s="7"/>
    </row>
    <row r="175" spans="1:42" hidden="1" x14ac:dyDescent="0.2">
      <c r="A175" s="96">
        <f>IF(beosztás!A189=0,"",beosztás!A189)</f>
        <v>42</v>
      </c>
      <c r="B175" s="97" t="str">
        <f>IF(beosztás!B189=0,"",beosztás!B189)</f>
        <v/>
      </c>
      <c r="C175" s="130" t="str">
        <f>IF(beosztás!C175=0,"",beosztás!C175)</f>
        <v/>
      </c>
      <c r="D175" s="283" t="str">
        <f>IF(beosztás!D175=0,"",beosztás!D175)</f>
        <v/>
      </c>
      <c r="E175" s="993">
        <f>'havi összesítő'!R173</f>
        <v>0</v>
      </c>
      <c r="F175" s="987">
        <f>'havi összesítő'!AF173</f>
        <v>0</v>
      </c>
      <c r="G175" s="85">
        <f>'havi összesítő'!BH186</f>
        <v>0</v>
      </c>
      <c r="H175" s="85">
        <f>'havi összesítő'!BV186</f>
        <v>0</v>
      </c>
      <c r="I175" s="85">
        <f>'havi összesítő'!CX186</f>
        <v>0</v>
      </c>
      <c r="J175" s="85">
        <f>'havi összesítő'!DL186</f>
        <v>0</v>
      </c>
      <c r="K175" s="85">
        <f>'havi összesítő'!EN186</f>
        <v>0</v>
      </c>
      <c r="L175" s="85">
        <f>'havi összesítő'!FB186</f>
        <v>0</v>
      </c>
      <c r="M175" s="85">
        <f>'havi összesítő'!GD186</f>
        <v>0</v>
      </c>
      <c r="N175" s="85">
        <f>'havi összesítő'!GR186</f>
        <v>0</v>
      </c>
      <c r="O175" s="85">
        <f>'havi összesítő'!HT186</f>
        <v>0</v>
      </c>
      <c r="P175" s="85">
        <f>'havi összesítő'!IH186</f>
        <v>0</v>
      </c>
      <c r="Q175" s="748">
        <f>alapadatok!V30</f>
        <v>0</v>
      </c>
      <c r="R175" s="85">
        <f t="shared" si="26"/>
        <v>0</v>
      </c>
      <c r="S175" s="86">
        <f t="shared" si="14"/>
        <v>0</v>
      </c>
      <c r="T175" s="121"/>
      <c r="U175" s="84">
        <f>'havi összesítő'!N186/8</f>
        <v>0</v>
      </c>
      <c r="V175" s="85">
        <f>'havi összesítő'!AB186/8</f>
        <v>0</v>
      </c>
      <c r="W175" s="85">
        <f>'havi összesítő'!BD186/8</f>
        <v>0</v>
      </c>
      <c r="X175" s="85">
        <f>'havi összesítő'!BR186</f>
        <v>0</v>
      </c>
      <c r="Y175" s="85">
        <f>'havi összesítő'!CT186/8</f>
        <v>0</v>
      </c>
      <c r="Z175" s="85">
        <f>'havi összesítő'!DH186/8</f>
        <v>0</v>
      </c>
      <c r="AA175" s="85">
        <f>'havi összesítő'!EJ186/8</f>
        <v>0</v>
      </c>
      <c r="AB175" s="85">
        <f>'havi összesítő'!EX186/8</f>
        <v>0</v>
      </c>
      <c r="AC175" s="85">
        <f>'havi összesítő'!FZ186/8</f>
        <v>0</v>
      </c>
      <c r="AD175" s="85">
        <f>'havi összesítő'!GN186/8</f>
        <v>0</v>
      </c>
      <c r="AE175" s="85">
        <f>'havi összesítő'!HP186/8</f>
        <v>0</v>
      </c>
      <c r="AF175" s="85">
        <f>'havi összesítő'!ID186/8</f>
        <v>0</v>
      </c>
      <c r="AG175" s="86">
        <f t="shared" si="15"/>
        <v>0</v>
      </c>
      <c r="AH175" s="121"/>
      <c r="AI175" s="84">
        <f>IF('havi összesítő'!AS186&lt;0,0,'havi összesítő'!AS186)</f>
        <v>0</v>
      </c>
      <c r="AJ175" s="85">
        <f>IF('havi összesítő'!CI186&lt;0,0,'havi összesítő'!CI186)</f>
        <v>0</v>
      </c>
      <c r="AK175" s="85">
        <f>IF('havi összesítő'!DY186&lt;0,0,'havi összesítő'!DY186)</f>
        <v>0</v>
      </c>
      <c r="AL175" s="85">
        <f>IF('havi összesítő'!FO186&lt;0,0,'havi összesítő'!FO186)</f>
        <v>0</v>
      </c>
      <c r="AM175" s="85">
        <f>IF('havi összesítő'!HE186&lt;0,0,'havi összesítő'!HE186)</f>
        <v>0</v>
      </c>
      <c r="AN175" s="85">
        <f>IF('havi összesítő'!IU186&lt;0,0,'havi összesítő'!IU186)</f>
        <v>0</v>
      </c>
      <c r="AO175" s="260">
        <f t="shared" si="16"/>
        <v>0</v>
      </c>
      <c r="AP175" s="7"/>
    </row>
    <row r="176" spans="1:42" hidden="1" x14ac:dyDescent="0.2">
      <c r="A176" s="96">
        <f>IF(beosztás!A190=0,"",beosztás!A190)</f>
        <v>43</v>
      </c>
      <c r="B176" s="97" t="str">
        <f>IF(beosztás!B190=0,"",beosztás!B190)</f>
        <v/>
      </c>
      <c r="C176" s="130" t="str">
        <f>IF(beosztás!C176=0,"",beosztás!C176)</f>
        <v/>
      </c>
      <c r="D176" s="283" t="str">
        <f>IF(beosztás!D176=0,"",beosztás!D176)</f>
        <v/>
      </c>
      <c r="E176" s="993">
        <f>'havi összesítő'!R174</f>
        <v>0</v>
      </c>
      <c r="F176" s="987">
        <f>'havi összesítő'!AF174</f>
        <v>0</v>
      </c>
      <c r="G176" s="85">
        <f>'havi összesítő'!BH187</f>
        <v>0</v>
      </c>
      <c r="H176" s="85">
        <f>'havi összesítő'!BV187</f>
        <v>0</v>
      </c>
      <c r="I176" s="85">
        <f>'havi összesítő'!CX187</f>
        <v>0</v>
      </c>
      <c r="J176" s="85">
        <f>'havi összesítő'!DL187</f>
        <v>0</v>
      </c>
      <c r="K176" s="85">
        <f>'havi összesítő'!EN187</f>
        <v>0</v>
      </c>
      <c r="L176" s="85">
        <f>'havi összesítő'!FB187</f>
        <v>0</v>
      </c>
      <c r="M176" s="85">
        <f>'havi összesítő'!GD187</f>
        <v>0</v>
      </c>
      <c r="N176" s="85">
        <f>'havi összesítő'!GR187</f>
        <v>0</v>
      </c>
      <c r="O176" s="85">
        <f>'havi összesítő'!HT187</f>
        <v>0</v>
      </c>
      <c r="P176" s="85">
        <f>'havi összesítő'!IH187</f>
        <v>0</v>
      </c>
      <c r="Q176" s="748">
        <f>alapadatok!V31</f>
        <v>0</v>
      </c>
      <c r="R176" s="85">
        <f t="shared" si="26"/>
        <v>0</v>
      </c>
      <c r="S176" s="86">
        <f t="shared" si="14"/>
        <v>0</v>
      </c>
      <c r="T176" s="121"/>
      <c r="U176" s="84">
        <f>'havi összesítő'!N187/8</f>
        <v>0</v>
      </c>
      <c r="V176" s="85">
        <f>'havi összesítő'!AB187/8</f>
        <v>0</v>
      </c>
      <c r="W176" s="85">
        <f>'havi összesítő'!BD187/8</f>
        <v>0</v>
      </c>
      <c r="X176" s="85">
        <f>'havi összesítő'!BR187</f>
        <v>0</v>
      </c>
      <c r="Y176" s="85">
        <f>'havi összesítő'!CT187/8</f>
        <v>0</v>
      </c>
      <c r="Z176" s="85">
        <f>'havi összesítő'!DH187/8</f>
        <v>0</v>
      </c>
      <c r="AA176" s="85">
        <f>'havi összesítő'!EJ187/8</f>
        <v>0</v>
      </c>
      <c r="AB176" s="85">
        <f>'havi összesítő'!EX187/8</f>
        <v>0</v>
      </c>
      <c r="AC176" s="85">
        <f>'havi összesítő'!FZ187/8</f>
        <v>0</v>
      </c>
      <c r="AD176" s="85">
        <f>'havi összesítő'!GN187/8</f>
        <v>0</v>
      </c>
      <c r="AE176" s="85">
        <f>'havi összesítő'!HP187/8</f>
        <v>0</v>
      </c>
      <c r="AF176" s="85">
        <f>'havi összesítő'!ID187/8</f>
        <v>0</v>
      </c>
      <c r="AG176" s="86">
        <f t="shared" si="15"/>
        <v>0</v>
      </c>
      <c r="AH176" s="121"/>
      <c r="AI176" s="84">
        <f>IF('havi összesítő'!AS187&lt;0,0,'havi összesítő'!AS187)</f>
        <v>0</v>
      </c>
      <c r="AJ176" s="85">
        <f>IF('havi összesítő'!CI187&lt;0,0,'havi összesítő'!CI187)</f>
        <v>0</v>
      </c>
      <c r="AK176" s="85">
        <f>IF('havi összesítő'!DY187&lt;0,0,'havi összesítő'!DY187)</f>
        <v>0</v>
      </c>
      <c r="AL176" s="85">
        <f>IF('havi összesítő'!FO187&lt;0,0,'havi összesítő'!FO187)</f>
        <v>0</v>
      </c>
      <c r="AM176" s="85">
        <f>IF('havi összesítő'!HE187&lt;0,0,'havi összesítő'!HE187)</f>
        <v>0</v>
      </c>
      <c r="AN176" s="85">
        <f>IF('havi összesítő'!IU187&lt;0,0,'havi összesítő'!IU187)</f>
        <v>0</v>
      </c>
      <c r="AO176" s="260">
        <f t="shared" si="16"/>
        <v>0</v>
      </c>
      <c r="AP176" s="7"/>
    </row>
    <row r="177" spans="1:42" ht="12" thickBot="1" x14ac:dyDescent="0.25">
      <c r="A177" s="96">
        <f>IF(beosztás!A191=0,"",beosztás!A191)</f>
        <v>44</v>
      </c>
      <c r="B177" s="97" t="str">
        <f>IF(beosztás!B191=0,"",beosztás!B191)</f>
        <v/>
      </c>
      <c r="C177" s="130" t="str">
        <f>IF(beosztás!C177=0,"",beosztás!C177)</f>
        <v>Kardos István(PJ)</v>
      </c>
      <c r="D177" s="283" t="str">
        <f>IF(beosztás!D177=0,"",beosztás!D177)</f>
        <v>Benchmark</v>
      </c>
      <c r="E177" s="993">
        <f>'havi összesítő'!R175</f>
        <v>32</v>
      </c>
      <c r="F177" s="987">
        <f>'havi összesítő'!AF175</f>
        <v>0</v>
      </c>
      <c r="G177" s="85">
        <f>'havi összesítő'!BH189</f>
        <v>0</v>
      </c>
      <c r="H177" s="85">
        <f>'havi összesítő'!BV189</f>
        <v>0</v>
      </c>
      <c r="I177" s="85">
        <f>'havi összesítő'!CX189</f>
        <v>0</v>
      </c>
      <c r="J177" s="85">
        <f>'havi összesítő'!DL189</f>
        <v>0</v>
      </c>
      <c r="K177" s="85">
        <f>'havi összesítő'!EN189</f>
        <v>0</v>
      </c>
      <c r="L177" s="85">
        <f>'havi összesítő'!FB189</f>
        <v>0</v>
      </c>
      <c r="M177" s="85">
        <f>'havi összesítő'!GD189</f>
        <v>0</v>
      </c>
      <c r="N177" s="85">
        <f>'havi összesítő'!GR189</f>
        <v>0</v>
      </c>
      <c r="O177" s="85">
        <f>'havi összesítő'!HT189</f>
        <v>0</v>
      </c>
      <c r="P177" s="85">
        <f>'havi összesítő'!IH189</f>
        <v>0</v>
      </c>
      <c r="Q177" s="748">
        <f>alapadatok!V32</f>
        <v>184</v>
      </c>
      <c r="R177" s="85">
        <f t="shared" si="26"/>
        <v>32</v>
      </c>
      <c r="S177" s="86">
        <f t="shared" si="14"/>
        <v>152</v>
      </c>
      <c r="T177" s="121"/>
      <c r="U177" s="84">
        <f>'havi összesítő'!N189/8</f>
        <v>0</v>
      </c>
      <c r="V177" s="85">
        <f>'havi összesítő'!AB189/8</f>
        <v>0</v>
      </c>
      <c r="W177" s="85">
        <f>'havi összesítő'!BD189/8</f>
        <v>0</v>
      </c>
      <c r="X177" s="85">
        <f>'havi összesítő'!BR189</f>
        <v>0</v>
      </c>
      <c r="Y177" s="85">
        <f>'havi összesítő'!CT189/8</f>
        <v>0</v>
      </c>
      <c r="Z177" s="85">
        <f>'havi összesítő'!DH189/8</f>
        <v>0</v>
      </c>
      <c r="AA177" s="85">
        <f>'havi összesítő'!EJ189/8</f>
        <v>0</v>
      </c>
      <c r="AB177" s="85">
        <f>'havi összesítő'!EX189/8</f>
        <v>0</v>
      </c>
      <c r="AC177" s="85">
        <f>'havi összesítő'!FZ189/8</f>
        <v>0</v>
      </c>
      <c r="AD177" s="85">
        <f>'havi összesítő'!GN189/8</f>
        <v>0</v>
      </c>
      <c r="AE177" s="85">
        <f>'havi összesítő'!HP189/8</f>
        <v>0</v>
      </c>
      <c r="AF177" s="85">
        <f>'havi összesítő'!ID189/8</f>
        <v>0</v>
      </c>
      <c r="AG177" s="86">
        <f t="shared" si="15"/>
        <v>0</v>
      </c>
      <c r="AH177" s="121"/>
      <c r="AI177" s="84">
        <f>IF('havi összesítő'!AS189&lt;0,0,'havi összesítő'!AS189)</f>
        <v>0</v>
      </c>
      <c r="AJ177" s="85">
        <f>IF('havi összesítő'!CI189&lt;0,0,'havi összesítő'!CI189)</f>
        <v>0</v>
      </c>
      <c r="AK177" s="85">
        <f>IF('havi összesítő'!DY189&lt;0,0,'havi összesítő'!DY189)</f>
        <v>0</v>
      </c>
      <c r="AL177" s="85">
        <f>IF('havi összesítő'!FO189&lt;0,0,'havi összesítő'!FO189)</f>
        <v>0</v>
      </c>
      <c r="AM177" s="85">
        <f>IF('havi összesítő'!HE189&lt;0,0,'havi összesítő'!HE189)</f>
        <v>0</v>
      </c>
      <c r="AN177" s="85">
        <f>IF('havi összesítő'!IU189&lt;0,0,'havi összesítő'!IU189)</f>
        <v>0</v>
      </c>
      <c r="AO177" s="260">
        <f t="shared" si="16"/>
        <v>0</v>
      </c>
      <c r="AP177" s="7"/>
    </row>
    <row r="178" spans="1:42" ht="12" hidden="1" thickBot="1" x14ac:dyDescent="0.25">
      <c r="A178" s="98"/>
      <c r="B178" s="99"/>
      <c r="C178" s="130" t="str">
        <f>IF(beosztás!C178=0,"",beosztás!C178)</f>
        <v/>
      </c>
      <c r="D178" s="283" t="str">
        <f>IF(beosztás!D178=0,"",beosztás!D178)</f>
        <v/>
      </c>
      <c r="E178" s="993">
        <f>'havi összesítő'!R176</f>
        <v>0</v>
      </c>
      <c r="F178" s="987">
        <f>'havi összesítő'!AF176</f>
        <v>0</v>
      </c>
      <c r="G178" s="85">
        <f>'havi összesítő'!BH190</f>
        <v>0</v>
      </c>
      <c r="H178" s="85">
        <f>'havi összesítő'!BV190</f>
        <v>0</v>
      </c>
      <c r="I178" s="85">
        <f>'havi összesítő'!CX190</f>
        <v>0</v>
      </c>
      <c r="J178" s="85">
        <f>'havi összesítő'!DL190</f>
        <v>0</v>
      </c>
      <c r="K178" s="85">
        <f>'havi összesítő'!EN190</f>
        <v>0</v>
      </c>
      <c r="L178" s="85">
        <f>'havi összesítő'!FB190</f>
        <v>0</v>
      </c>
      <c r="M178" s="85">
        <f>'havi összesítő'!GD190</f>
        <v>0</v>
      </c>
      <c r="N178" s="85">
        <f>'havi összesítő'!GR190</f>
        <v>0</v>
      </c>
      <c r="O178" s="85">
        <f>'havi összesítő'!HT190</f>
        <v>0</v>
      </c>
      <c r="P178" s="85">
        <f>'havi összesítő'!IH190</f>
        <v>0</v>
      </c>
      <c r="Q178" s="748">
        <f>alapadatok!V33</f>
        <v>0</v>
      </c>
      <c r="R178" s="85">
        <f t="shared" ref="R178:R192" si="27">SUM(E178:P178)</f>
        <v>0</v>
      </c>
      <c r="S178" s="86">
        <f t="shared" ref="S178:S192" si="28">Q178-R178</f>
        <v>0</v>
      </c>
      <c r="T178" s="121"/>
      <c r="U178" s="84">
        <f>'havi összesítő'!N190/8</f>
        <v>0</v>
      </c>
      <c r="V178" s="85">
        <f>'havi összesítő'!AB190/8</f>
        <v>0</v>
      </c>
      <c r="W178" s="85">
        <f>'havi összesítő'!BD190/8</f>
        <v>0</v>
      </c>
      <c r="X178" s="85">
        <f>'havi összesítő'!BR190</f>
        <v>0</v>
      </c>
      <c r="Y178" s="85">
        <f>'havi összesítő'!CT190/8</f>
        <v>0</v>
      </c>
      <c r="Z178" s="85">
        <f>'havi összesítő'!DH190/8</f>
        <v>0</v>
      </c>
      <c r="AA178" s="85">
        <f>'havi összesítő'!EJ190/8</f>
        <v>0</v>
      </c>
      <c r="AB178" s="85">
        <f>'havi összesítő'!EX190/8</f>
        <v>0</v>
      </c>
      <c r="AC178" s="85">
        <f>'havi összesítő'!FZ190/8</f>
        <v>0</v>
      </c>
      <c r="AD178" s="85">
        <f>'havi összesítő'!GN190/8</f>
        <v>0</v>
      </c>
      <c r="AE178" s="85">
        <f>'havi összesítő'!HP190/8</f>
        <v>0</v>
      </c>
      <c r="AF178" s="85">
        <f>'havi összesítő'!ID190/8</f>
        <v>0</v>
      </c>
      <c r="AG178" s="86">
        <f t="shared" ref="AG178:AG192" si="29">SUM(U178:AF178)</f>
        <v>0</v>
      </c>
      <c r="AH178" s="121"/>
      <c r="AI178" s="84">
        <f>IF('havi összesítő'!AS190&lt;0,0,'havi összesítő'!AS190)</f>
        <v>0</v>
      </c>
      <c r="AJ178" s="85">
        <f>IF('havi összesítő'!CI190&lt;0,0,'havi összesítő'!CI190)</f>
        <v>0</v>
      </c>
      <c r="AK178" s="85">
        <f>IF('havi összesítő'!DY190&lt;0,0,'havi összesítő'!DY190)</f>
        <v>0</v>
      </c>
      <c r="AL178" s="85">
        <f>IF('havi összesítő'!FO190&lt;0,0,'havi összesítő'!FO190)</f>
        <v>0</v>
      </c>
      <c r="AM178" s="85">
        <f>IF('havi összesítő'!HE190&lt;0,0,'havi összesítő'!HE190)</f>
        <v>0</v>
      </c>
      <c r="AN178" s="85">
        <f>IF('havi összesítő'!IU190&lt;0,0,'havi összesítő'!IU190)</f>
        <v>0</v>
      </c>
      <c r="AO178" s="260">
        <f t="shared" ref="AO178:AO192" si="30">SUM(AI178:AN178)</f>
        <v>0</v>
      </c>
      <c r="AP178" s="7"/>
    </row>
    <row r="179" spans="1:42" ht="12" hidden="1" thickBot="1" x14ac:dyDescent="0.25">
      <c r="A179" s="98"/>
      <c r="B179" s="99"/>
      <c r="C179" s="130" t="str">
        <f>IF(beosztás!C179=0,"",beosztás!C179)</f>
        <v/>
      </c>
      <c r="D179" s="283" t="str">
        <f>IF(beosztás!D179=0,"",beosztás!D179)</f>
        <v/>
      </c>
      <c r="E179" s="993">
        <f>'havi összesítő'!R177</f>
        <v>0</v>
      </c>
      <c r="F179" s="987">
        <f>'havi összesítő'!AF177</f>
        <v>0</v>
      </c>
      <c r="G179" s="85">
        <f>'havi összesítő'!BH191</f>
        <v>0</v>
      </c>
      <c r="H179" s="85">
        <f>'havi összesítő'!BV191</f>
        <v>0</v>
      </c>
      <c r="I179" s="85">
        <f>'havi összesítő'!CX191</f>
        <v>0</v>
      </c>
      <c r="J179" s="85">
        <f>'havi összesítő'!DL191</f>
        <v>0</v>
      </c>
      <c r="K179" s="85">
        <f>'havi összesítő'!EN191</f>
        <v>0</v>
      </c>
      <c r="L179" s="85">
        <f>'havi összesítő'!FB191</f>
        <v>0</v>
      </c>
      <c r="M179" s="85">
        <f>'havi összesítő'!GD191</f>
        <v>0</v>
      </c>
      <c r="N179" s="85">
        <f>'havi összesítő'!GR191</f>
        <v>0</v>
      </c>
      <c r="O179" s="85">
        <f>'havi összesítő'!HT191</f>
        <v>0</v>
      </c>
      <c r="P179" s="85">
        <f>'havi összesítő'!IH191</f>
        <v>0</v>
      </c>
      <c r="Q179" s="748">
        <f>alapadatok!V34</f>
        <v>0</v>
      </c>
      <c r="R179" s="85">
        <f t="shared" si="27"/>
        <v>0</v>
      </c>
      <c r="S179" s="86">
        <f t="shared" si="28"/>
        <v>0</v>
      </c>
      <c r="T179" s="121"/>
      <c r="U179" s="84">
        <f>'havi összesítő'!N191/8</f>
        <v>0</v>
      </c>
      <c r="V179" s="85">
        <f>'havi összesítő'!AB191/8</f>
        <v>0</v>
      </c>
      <c r="W179" s="85">
        <f>'havi összesítő'!BD191/8</f>
        <v>0</v>
      </c>
      <c r="X179" s="85">
        <f>'havi összesítő'!BR191</f>
        <v>0</v>
      </c>
      <c r="Y179" s="85">
        <f>'havi összesítő'!CT191/8</f>
        <v>0</v>
      </c>
      <c r="Z179" s="85">
        <f>'havi összesítő'!DH191/8</f>
        <v>0</v>
      </c>
      <c r="AA179" s="85">
        <f>'havi összesítő'!EJ191/8</f>
        <v>0</v>
      </c>
      <c r="AB179" s="85">
        <f>'havi összesítő'!EX191/8</f>
        <v>0</v>
      </c>
      <c r="AC179" s="85">
        <f>'havi összesítő'!FZ191/8</f>
        <v>0</v>
      </c>
      <c r="AD179" s="85">
        <f>'havi összesítő'!GN191/8</f>
        <v>0</v>
      </c>
      <c r="AE179" s="85">
        <f>'havi összesítő'!HP191/8</f>
        <v>0</v>
      </c>
      <c r="AF179" s="85">
        <f>'havi összesítő'!ID191/8</f>
        <v>0</v>
      </c>
      <c r="AG179" s="86">
        <f t="shared" si="29"/>
        <v>0</v>
      </c>
      <c r="AH179" s="121"/>
      <c r="AI179" s="84">
        <f>IF('havi összesítő'!AS191&lt;0,0,'havi összesítő'!AS191)</f>
        <v>0</v>
      </c>
      <c r="AJ179" s="85">
        <f>IF('havi összesítő'!CI191&lt;0,0,'havi összesítő'!CI191)</f>
        <v>0</v>
      </c>
      <c r="AK179" s="85">
        <f>IF('havi összesítő'!DY191&lt;0,0,'havi összesítő'!DY191)</f>
        <v>0</v>
      </c>
      <c r="AL179" s="85">
        <f>IF('havi összesítő'!FO191&lt;0,0,'havi összesítő'!FO191)</f>
        <v>0</v>
      </c>
      <c r="AM179" s="85">
        <f>IF('havi összesítő'!HE191&lt;0,0,'havi összesítő'!HE191)</f>
        <v>0</v>
      </c>
      <c r="AN179" s="85">
        <f>IF('havi összesítő'!IU191&lt;0,0,'havi összesítő'!IU191)</f>
        <v>0</v>
      </c>
      <c r="AO179" s="260">
        <f t="shared" si="30"/>
        <v>0</v>
      </c>
      <c r="AP179" s="7"/>
    </row>
    <row r="180" spans="1:42" ht="12" hidden="1" thickBot="1" x14ac:dyDescent="0.25">
      <c r="A180" s="98"/>
      <c r="B180" s="99"/>
      <c r="C180" s="130" t="str">
        <f>IF(beosztás!C180=0,"",beosztás!C180)</f>
        <v/>
      </c>
      <c r="D180" s="283" t="str">
        <f>IF(beosztás!D180=0,"",beosztás!D180)</f>
        <v/>
      </c>
      <c r="E180" s="993">
        <f>'havi összesítő'!R178</f>
        <v>0</v>
      </c>
      <c r="F180" s="987">
        <f>'havi összesítő'!AF178</f>
        <v>0</v>
      </c>
      <c r="G180" s="85">
        <f>'havi összesítő'!BH192</f>
        <v>0</v>
      </c>
      <c r="H180" s="85">
        <f>'havi összesítő'!BV192</f>
        <v>0</v>
      </c>
      <c r="I180" s="85">
        <f>'havi összesítő'!CX192</f>
        <v>0</v>
      </c>
      <c r="J180" s="85">
        <f>'havi összesítő'!DL192</f>
        <v>0</v>
      </c>
      <c r="K180" s="85">
        <f>'havi összesítő'!EN192</f>
        <v>0</v>
      </c>
      <c r="L180" s="85">
        <f>'havi összesítő'!FB192</f>
        <v>0</v>
      </c>
      <c r="M180" s="85">
        <f>'havi összesítő'!GD192</f>
        <v>0</v>
      </c>
      <c r="N180" s="85">
        <f>'havi összesítő'!GR192</f>
        <v>0</v>
      </c>
      <c r="O180" s="85">
        <f>'havi összesítő'!HT192</f>
        <v>0</v>
      </c>
      <c r="P180" s="85">
        <f>'havi összesítő'!IH192</f>
        <v>0</v>
      </c>
      <c r="Q180" s="748">
        <f>alapadatok!V35</f>
        <v>0</v>
      </c>
      <c r="R180" s="85">
        <f t="shared" si="27"/>
        <v>0</v>
      </c>
      <c r="S180" s="86">
        <f t="shared" si="28"/>
        <v>0</v>
      </c>
      <c r="T180" s="121"/>
      <c r="U180" s="84">
        <f>'havi összesítő'!N192/8</f>
        <v>0</v>
      </c>
      <c r="V180" s="85">
        <f>'havi összesítő'!AB192/8</f>
        <v>0</v>
      </c>
      <c r="W180" s="85">
        <f>'havi összesítő'!BD192/8</f>
        <v>0</v>
      </c>
      <c r="X180" s="85">
        <f>'havi összesítő'!BR192</f>
        <v>0</v>
      </c>
      <c r="Y180" s="85">
        <f>'havi összesítő'!CT192/8</f>
        <v>0</v>
      </c>
      <c r="Z180" s="85">
        <f>'havi összesítő'!DH192/8</f>
        <v>0</v>
      </c>
      <c r="AA180" s="85">
        <f>'havi összesítő'!EJ192/8</f>
        <v>0</v>
      </c>
      <c r="AB180" s="85">
        <f>'havi összesítő'!EX192/8</f>
        <v>0</v>
      </c>
      <c r="AC180" s="85">
        <f>'havi összesítő'!FZ192/8</f>
        <v>0</v>
      </c>
      <c r="AD180" s="85">
        <f>'havi összesítő'!GN192/8</f>
        <v>0</v>
      </c>
      <c r="AE180" s="85">
        <f>'havi összesítő'!HP192/8</f>
        <v>0</v>
      </c>
      <c r="AF180" s="85">
        <f>'havi összesítő'!ID192/8</f>
        <v>0</v>
      </c>
      <c r="AG180" s="86">
        <f t="shared" si="29"/>
        <v>0</v>
      </c>
      <c r="AH180" s="121"/>
      <c r="AI180" s="84">
        <f>IF('havi összesítő'!AS192&lt;0,0,'havi összesítő'!AS192)</f>
        <v>0</v>
      </c>
      <c r="AJ180" s="85">
        <f>IF('havi összesítő'!CI192&lt;0,0,'havi összesítő'!CI192)</f>
        <v>0</v>
      </c>
      <c r="AK180" s="85">
        <f>IF('havi összesítő'!DY192&lt;0,0,'havi összesítő'!DY192)</f>
        <v>0</v>
      </c>
      <c r="AL180" s="85">
        <f>IF('havi összesítő'!FO192&lt;0,0,'havi összesítő'!FO192)</f>
        <v>0</v>
      </c>
      <c r="AM180" s="85">
        <f>IF('havi összesítő'!HE192&lt;0,0,'havi összesítő'!HE192)</f>
        <v>0</v>
      </c>
      <c r="AN180" s="85">
        <f>IF('havi összesítő'!IU192&lt;0,0,'havi összesítő'!IU192)</f>
        <v>0</v>
      </c>
      <c r="AO180" s="260">
        <f t="shared" si="30"/>
        <v>0</v>
      </c>
      <c r="AP180" s="7"/>
    </row>
    <row r="181" spans="1:42" ht="12" hidden="1" thickBot="1" x14ac:dyDescent="0.25">
      <c r="A181" s="98"/>
      <c r="B181" s="99"/>
      <c r="C181" s="130" t="str">
        <f>IF(beosztás!C181=0,"",beosztás!C181)</f>
        <v/>
      </c>
      <c r="D181" s="283" t="str">
        <f>IF(beosztás!D181=0,"",beosztás!D181)</f>
        <v/>
      </c>
      <c r="E181" s="993">
        <f>'havi összesítő'!R179</f>
        <v>0</v>
      </c>
      <c r="F181" s="987">
        <f>'havi összesítő'!AF179</f>
        <v>0</v>
      </c>
      <c r="G181" s="85">
        <f>'havi összesítő'!BH193</f>
        <v>16</v>
      </c>
      <c r="H181" s="85">
        <f>'havi összesítő'!BV193</f>
        <v>0</v>
      </c>
      <c r="I181" s="85">
        <f>'havi összesítő'!CX193</f>
        <v>0</v>
      </c>
      <c r="J181" s="85">
        <f>'havi összesítő'!DL193</f>
        <v>0</v>
      </c>
      <c r="K181" s="85">
        <f>'havi összesítő'!EN193</f>
        <v>0</v>
      </c>
      <c r="L181" s="85">
        <f>'havi összesítő'!FB193</f>
        <v>0</v>
      </c>
      <c r="M181" s="85">
        <f>'havi összesítő'!GD193</f>
        <v>0</v>
      </c>
      <c r="N181" s="85">
        <f>'havi összesítő'!GR193</f>
        <v>0</v>
      </c>
      <c r="O181" s="85">
        <f>'havi összesítő'!HT193</f>
        <v>0</v>
      </c>
      <c r="P181" s="85">
        <f>'havi összesítő'!IH193</f>
        <v>0</v>
      </c>
      <c r="Q181" s="748">
        <f>alapadatok!V36</f>
        <v>0</v>
      </c>
      <c r="R181" s="85">
        <f t="shared" si="27"/>
        <v>16</v>
      </c>
      <c r="S181" s="86">
        <f t="shared" si="28"/>
        <v>-16</v>
      </c>
      <c r="T181" s="121"/>
      <c r="U181" s="84">
        <f>'havi összesítő'!N193/8</f>
        <v>0</v>
      </c>
      <c r="V181" s="85">
        <f>'havi összesítő'!AB193/8</f>
        <v>0</v>
      </c>
      <c r="W181" s="85">
        <f>'havi összesítő'!BD193/8</f>
        <v>0</v>
      </c>
      <c r="X181" s="85">
        <f>'havi összesítő'!BR193</f>
        <v>0</v>
      </c>
      <c r="Y181" s="85">
        <f>'havi összesítő'!CT193/8</f>
        <v>0</v>
      </c>
      <c r="Z181" s="85">
        <f>'havi összesítő'!DH193/8</f>
        <v>0</v>
      </c>
      <c r="AA181" s="85">
        <f>'havi összesítő'!EJ193/8</f>
        <v>0</v>
      </c>
      <c r="AB181" s="85">
        <f>'havi összesítő'!EX193/8</f>
        <v>0</v>
      </c>
      <c r="AC181" s="85">
        <f>'havi összesítő'!FZ193/8</f>
        <v>0</v>
      </c>
      <c r="AD181" s="85">
        <f>'havi összesítő'!GN193/8</f>
        <v>0</v>
      </c>
      <c r="AE181" s="85">
        <f>'havi összesítő'!HP193/8</f>
        <v>0</v>
      </c>
      <c r="AF181" s="85">
        <f>'havi összesítő'!ID193/8</f>
        <v>0</v>
      </c>
      <c r="AG181" s="86">
        <f t="shared" si="29"/>
        <v>0</v>
      </c>
      <c r="AH181" s="121"/>
      <c r="AI181" s="84">
        <f>IF('havi összesítő'!AS193&lt;0,0,'havi összesítő'!AS193)</f>
        <v>0</v>
      </c>
      <c r="AJ181" s="85">
        <f>IF('havi összesítő'!CI193&lt;0,0,'havi összesítő'!CI193)</f>
        <v>0</v>
      </c>
      <c r="AK181" s="85">
        <f>IF('havi összesítő'!DY193&lt;0,0,'havi összesítő'!DY193)</f>
        <v>0</v>
      </c>
      <c r="AL181" s="85">
        <f>IF('havi összesítő'!FO193&lt;0,0,'havi összesítő'!FO193)</f>
        <v>0</v>
      </c>
      <c r="AM181" s="85">
        <f>IF('havi összesítő'!HE193&lt;0,0,'havi összesítő'!HE193)</f>
        <v>0</v>
      </c>
      <c r="AN181" s="85">
        <f>IF('havi összesítő'!IU193&lt;0,0,'havi összesítő'!IU193)</f>
        <v>0</v>
      </c>
      <c r="AO181" s="260">
        <f t="shared" si="30"/>
        <v>0</v>
      </c>
      <c r="AP181" s="7"/>
    </row>
    <row r="182" spans="1:42" ht="12" hidden="1" thickBot="1" x14ac:dyDescent="0.25">
      <c r="A182" s="98"/>
      <c r="B182" s="99"/>
      <c r="C182" s="130" t="str">
        <f>IF(beosztás!C182=0,"",beosztás!C182)</f>
        <v/>
      </c>
      <c r="D182" s="283" t="str">
        <f>IF(beosztás!D182=0,"",beosztás!D182)</f>
        <v/>
      </c>
      <c r="E182" s="993">
        <f>'havi összesítő'!R180</f>
        <v>0</v>
      </c>
      <c r="F182" s="987">
        <f>'havi összesítő'!AF180</f>
        <v>0</v>
      </c>
      <c r="G182" s="85">
        <f>'havi összesítő'!BH194</f>
        <v>24</v>
      </c>
      <c r="H182" s="85">
        <f>'havi összesítő'!BV194</f>
        <v>0</v>
      </c>
      <c r="I182" s="85">
        <f>'havi összesítő'!CX194</f>
        <v>0</v>
      </c>
      <c r="J182" s="85">
        <f>'havi összesítő'!DL194</f>
        <v>0</v>
      </c>
      <c r="K182" s="85">
        <f>'havi összesítő'!EN194</f>
        <v>0</v>
      </c>
      <c r="L182" s="85">
        <f>'havi összesítő'!FB194</f>
        <v>0</v>
      </c>
      <c r="M182" s="85">
        <f>'havi összesítő'!GD194</f>
        <v>0</v>
      </c>
      <c r="N182" s="85">
        <f>'havi összesítő'!GR194</f>
        <v>0</v>
      </c>
      <c r="O182" s="85">
        <f>'havi összesítő'!HT194</f>
        <v>0</v>
      </c>
      <c r="P182" s="85">
        <f>'havi összesítő'!IH194</f>
        <v>0</v>
      </c>
      <c r="Q182" s="748">
        <f>alapadatok!V37</f>
        <v>0</v>
      </c>
      <c r="R182" s="85">
        <f t="shared" si="27"/>
        <v>24</v>
      </c>
      <c r="S182" s="86">
        <f t="shared" si="28"/>
        <v>-24</v>
      </c>
      <c r="T182" s="121"/>
      <c r="U182" s="84">
        <f>'havi összesítő'!N194/8</f>
        <v>0</v>
      </c>
      <c r="V182" s="85">
        <f>'havi összesítő'!AB194/8</f>
        <v>0</v>
      </c>
      <c r="W182" s="85">
        <f>'havi összesítő'!BD194/8</f>
        <v>0</v>
      </c>
      <c r="X182" s="85">
        <f>'havi összesítő'!BR194</f>
        <v>0</v>
      </c>
      <c r="Y182" s="85">
        <f>'havi összesítő'!CT194/8</f>
        <v>0</v>
      </c>
      <c r="Z182" s="85">
        <f>'havi összesítő'!DH194/8</f>
        <v>0</v>
      </c>
      <c r="AA182" s="85">
        <f>'havi összesítő'!EJ194/8</f>
        <v>0</v>
      </c>
      <c r="AB182" s="85">
        <f>'havi összesítő'!EX194/8</f>
        <v>0</v>
      </c>
      <c r="AC182" s="85">
        <f>'havi összesítő'!FZ194/8</f>
        <v>0</v>
      </c>
      <c r="AD182" s="85">
        <f>'havi összesítő'!GN194/8</f>
        <v>0</v>
      </c>
      <c r="AE182" s="85">
        <f>'havi összesítő'!HP194/8</f>
        <v>0</v>
      </c>
      <c r="AF182" s="85">
        <f>'havi összesítő'!ID194/8</f>
        <v>0</v>
      </c>
      <c r="AG182" s="86">
        <f t="shared" si="29"/>
        <v>0</v>
      </c>
      <c r="AH182" s="121"/>
      <c r="AI182" s="84">
        <f>IF('havi összesítő'!AS194&lt;0,0,'havi összesítő'!AS194)</f>
        <v>0</v>
      </c>
      <c r="AJ182" s="85">
        <f>IF('havi összesítő'!CI194&lt;0,0,'havi összesítő'!CI194)</f>
        <v>0</v>
      </c>
      <c r="AK182" s="85">
        <f>IF('havi összesítő'!DY194&lt;0,0,'havi összesítő'!DY194)</f>
        <v>0</v>
      </c>
      <c r="AL182" s="85">
        <f>IF('havi összesítő'!FO194&lt;0,0,'havi összesítő'!FO194)</f>
        <v>0</v>
      </c>
      <c r="AM182" s="85">
        <f>IF('havi összesítő'!HE194&lt;0,0,'havi összesítő'!HE194)</f>
        <v>0</v>
      </c>
      <c r="AN182" s="85">
        <f>IF('havi összesítő'!IU194&lt;0,0,'havi összesítő'!IU194)</f>
        <v>0</v>
      </c>
      <c r="AO182" s="260">
        <f t="shared" si="30"/>
        <v>0</v>
      </c>
      <c r="AP182" s="7"/>
    </row>
    <row r="183" spans="1:42" ht="12" hidden="1" thickBot="1" x14ac:dyDescent="0.25">
      <c r="A183" s="98"/>
      <c r="B183" s="99"/>
      <c r="C183" s="130" t="str">
        <f>IF(beosztás!C183=0,"",beosztás!C183)</f>
        <v/>
      </c>
      <c r="D183" s="283" t="str">
        <f>IF(beosztás!D183=0,"",beosztás!D183)</f>
        <v/>
      </c>
      <c r="E183" s="993">
        <f>'havi összesítő'!R181</f>
        <v>0</v>
      </c>
      <c r="F183" s="987">
        <f>'havi összesítő'!AF181</f>
        <v>0</v>
      </c>
      <c r="G183" s="85">
        <f>'havi összesítő'!BH195</f>
        <v>16</v>
      </c>
      <c r="H183" s="85">
        <f>'havi összesítő'!BV195</f>
        <v>8</v>
      </c>
      <c r="I183" s="85">
        <f>'havi összesítő'!CX195</f>
        <v>0</v>
      </c>
      <c r="J183" s="85">
        <f>'havi összesítő'!DL195</f>
        <v>0</v>
      </c>
      <c r="K183" s="85">
        <f>'havi összesítő'!EN195</f>
        <v>0</v>
      </c>
      <c r="L183" s="85">
        <f>'havi összesítő'!FB195</f>
        <v>0</v>
      </c>
      <c r="M183" s="85">
        <f>'havi összesítő'!GD195</f>
        <v>0</v>
      </c>
      <c r="N183" s="85">
        <f>'havi összesítő'!GR195</f>
        <v>0</v>
      </c>
      <c r="O183" s="85">
        <f>'havi összesítő'!HT195</f>
        <v>0</v>
      </c>
      <c r="P183" s="85">
        <f>'havi összesítő'!IH195</f>
        <v>0</v>
      </c>
      <c r="Q183" s="748">
        <f>alapadatok!V38</f>
        <v>0</v>
      </c>
      <c r="R183" s="85">
        <f t="shared" si="27"/>
        <v>24</v>
      </c>
      <c r="S183" s="86">
        <f t="shared" si="28"/>
        <v>-24</v>
      </c>
      <c r="T183" s="121"/>
      <c r="U183" s="84">
        <f>'havi összesítő'!N195/8</f>
        <v>0</v>
      </c>
      <c r="V183" s="85">
        <f>'havi összesítő'!AB195/8</f>
        <v>0</v>
      </c>
      <c r="W183" s="85">
        <f>'havi összesítő'!BD195/8</f>
        <v>0</v>
      </c>
      <c r="X183" s="85">
        <f>'havi összesítő'!BR195</f>
        <v>0</v>
      </c>
      <c r="Y183" s="85">
        <f>'havi összesítő'!CT195/8</f>
        <v>0</v>
      </c>
      <c r="Z183" s="85">
        <f>'havi összesítő'!DH195/8</f>
        <v>0</v>
      </c>
      <c r="AA183" s="85">
        <f>'havi összesítő'!EJ195/8</f>
        <v>0</v>
      </c>
      <c r="AB183" s="85">
        <f>'havi összesítő'!EX195/8</f>
        <v>0</v>
      </c>
      <c r="AC183" s="85">
        <f>'havi összesítő'!FZ195/8</f>
        <v>0</v>
      </c>
      <c r="AD183" s="85">
        <f>'havi összesítő'!GN195/8</f>
        <v>0</v>
      </c>
      <c r="AE183" s="85">
        <f>'havi összesítő'!HP195/8</f>
        <v>0</v>
      </c>
      <c r="AF183" s="85">
        <f>'havi összesítő'!ID195/8</f>
        <v>0</v>
      </c>
      <c r="AG183" s="86">
        <f t="shared" si="29"/>
        <v>0</v>
      </c>
      <c r="AH183" s="121"/>
      <c r="AI183" s="84">
        <f>IF('havi összesítő'!AS195&lt;0,0,'havi összesítő'!AS195)</f>
        <v>0</v>
      </c>
      <c r="AJ183" s="85">
        <f>IF('havi összesítő'!CI195&lt;0,0,'havi összesítő'!CI195)</f>
        <v>0</v>
      </c>
      <c r="AK183" s="85">
        <f>IF('havi összesítő'!DY195&lt;0,0,'havi összesítő'!DY195)</f>
        <v>0</v>
      </c>
      <c r="AL183" s="85">
        <f>IF('havi összesítő'!FO195&lt;0,0,'havi összesítő'!FO195)</f>
        <v>0</v>
      </c>
      <c r="AM183" s="85">
        <f>IF('havi összesítő'!HE195&lt;0,0,'havi összesítő'!HE195)</f>
        <v>0</v>
      </c>
      <c r="AN183" s="85">
        <f>IF('havi összesítő'!IU195&lt;0,0,'havi összesítő'!IU195)</f>
        <v>0</v>
      </c>
      <c r="AO183" s="260">
        <f t="shared" si="30"/>
        <v>0</v>
      </c>
      <c r="AP183" s="7"/>
    </row>
    <row r="184" spans="1:42" ht="12" hidden="1" thickBot="1" x14ac:dyDescent="0.25">
      <c r="A184" s="98"/>
      <c r="B184" s="99"/>
      <c r="C184" s="130" t="str">
        <f>IF(beosztás!C184=0,"",beosztás!C184)</f>
        <v/>
      </c>
      <c r="D184" s="283" t="str">
        <f>IF(beosztás!D184=0,"",beosztás!D184)</f>
        <v/>
      </c>
      <c r="E184" s="993">
        <f>'havi összesítő'!R182</f>
        <v>0</v>
      </c>
      <c r="F184" s="987">
        <f>'havi összesítő'!AF182</f>
        <v>0</v>
      </c>
      <c r="G184" s="85">
        <f>'havi összesítő'!BH196</f>
        <v>0</v>
      </c>
      <c r="H184" s="85">
        <f>'havi összesítő'!BV196</f>
        <v>0</v>
      </c>
      <c r="I184" s="85">
        <f>'havi összesítő'!CX196</f>
        <v>0</v>
      </c>
      <c r="J184" s="85">
        <f>'havi összesítő'!DL196</f>
        <v>0</v>
      </c>
      <c r="K184" s="85">
        <f>'havi összesítő'!EN196</f>
        <v>0</v>
      </c>
      <c r="L184" s="85">
        <f>'havi összesítő'!FB196</f>
        <v>0</v>
      </c>
      <c r="M184" s="85">
        <f>'havi összesítő'!GD196</f>
        <v>0</v>
      </c>
      <c r="N184" s="85">
        <f>'havi összesítő'!GR196</f>
        <v>0</v>
      </c>
      <c r="O184" s="85">
        <f>'havi összesítő'!HT196</f>
        <v>0</v>
      </c>
      <c r="P184" s="85">
        <f>'havi összesítő'!IH196</f>
        <v>0</v>
      </c>
      <c r="Q184" s="748">
        <f>alapadatok!V39</f>
        <v>0</v>
      </c>
      <c r="R184" s="85">
        <f t="shared" si="27"/>
        <v>0</v>
      </c>
      <c r="S184" s="86">
        <f t="shared" si="28"/>
        <v>0</v>
      </c>
      <c r="T184" s="121"/>
      <c r="U184" s="84">
        <f>'havi összesítő'!N196/8</f>
        <v>0</v>
      </c>
      <c r="V184" s="85">
        <f>'havi összesítő'!AB196/8</f>
        <v>0</v>
      </c>
      <c r="W184" s="85">
        <f>'havi összesítő'!BD196/8</f>
        <v>0</v>
      </c>
      <c r="X184" s="85">
        <f>'havi összesítő'!BR196</f>
        <v>0</v>
      </c>
      <c r="Y184" s="85">
        <f>'havi összesítő'!CT196/8</f>
        <v>0</v>
      </c>
      <c r="Z184" s="85">
        <f>'havi összesítő'!DH196/8</f>
        <v>0</v>
      </c>
      <c r="AA184" s="85">
        <f>'havi összesítő'!EJ196/8</f>
        <v>0</v>
      </c>
      <c r="AB184" s="85">
        <f>'havi összesítő'!EX196/8</f>
        <v>0</v>
      </c>
      <c r="AC184" s="85">
        <f>'havi összesítő'!FZ196/8</f>
        <v>0</v>
      </c>
      <c r="AD184" s="85">
        <f>'havi összesítő'!GN196/8</f>
        <v>0</v>
      </c>
      <c r="AE184" s="85">
        <f>'havi összesítő'!HP196/8</f>
        <v>0</v>
      </c>
      <c r="AF184" s="85">
        <f>'havi összesítő'!ID196/8</f>
        <v>0</v>
      </c>
      <c r="AG184" s="86">
        <f t="shared" si="29"/>
        <v>0</v>
      </c>
      <c r="AH184" s="121"/>
      <c r="AI184" s="84">
        <f>IF('havi összesítő'!AS196&lt;0,0,'havi összesítő'!AS196)</f>
        <v>0</v>
      </c>
      <c r="AJ184" s="85">
        <f>IF('havi összesítő'!CI196&lt;0,0,'havi összesítő'!CI196)</f>
        <v>0</v>
      </c>
      <c r="AK184" s="85">
        <f>IF('havi összesítő'!DY196&lt;0,0,'havi összesítő'!DY196)</f>
        <v>0</v>
      </c>
      <c r="AL184" s="85">
        <f>IF('havi összesítő'!FO196&lt;0,0,'havi összesítő'!FO196)</f>
        <v>0</v>
      </c>
      <c r="AM184" s="85">
        <f>IF('havi összesítő'!HE196&lt;0,0,'havi összesítő'!HE196)</f>
        <v>0</v>
      </c>
      <c r="AN184" s="85">
        <f>IF('havi összesítő'!IU196&lt;0,0,'havi összesítő'!IU196)</f>
        <v>0</v>
      </c>
      <c r="AO184" s="260">
        <f t="shared" si="30"/>
        <v>0</v>
      </c>
      <c r="AP184" s="7"/>
    </row>
    <row r="185" spans="1:42" ht="12" hidden="1" thickBot="1" x14ac:dyDescent="0.25">
      <c r="A185" s="98"/>
      <c r="B185" s="99"/>
      <c r="C185" s="130" t="str">
        <f>IF(beosztás!C185=0,"",beosztás!C185)</f>
        <v/>
      </c>
      <c r="D185" s="283" t="str">
        <f>IF(beosztás!D185=0,"",beosztás!D185)</f>
        <v/>
      </c>
      <c r="E185" s="993">
        <f>'havi összesítő'!R183</f>
        <v>0</v>
      </c>
      <c r="F185" s="987">
        <f>'havi összesítő'!AF183</f>
        <v>0</v>
      </c>
      <c r="G185" s="85">
        <f>'havi összesítő'!BH197</f>
        <v>8</v>
      </c>
      <c r="H185" s="85">
        <f>'havi összesítő'!BV197</f>
        <v>0</v>
      </c>
      <c r="I185" s="85">
        <f>'havi összesítő'!CX197</f>
        <v>0</v>
      </c>
      <c r="J185" s="85">
        <f>'havi összesítő'!DL197</f>
        <v>0</v>
      </c>
      <c r="K185" s="85">
        <f>'havi összesítő'!EN197</f>
        <v>0</v>
      </c>
      <c r="L185" s="85">
        <f>'havi összesítő'!FB197</f>
        <v>0</v>
      </c>
      <c r="M185" s="85">
        <f>'havi összesítő'!GD197</f>
        <v>0</v>
      </c>
      <c r="N185" s="85">
        <f>'havi összesítő'!GR197</f>
        <v>0</v>
      </c>
      <c r="O185" s="85">
        <f>'havi összesítő'!HT197</f>
        <v>0</v>
      </c>
      <c r="P185" s="85">
        <f>'havi összesítő'!IH197</f>
        <v>0</v>
      </c>
      <c r="Q185" s="748">
        <f>alapadatok!V40</f>
        <v>0</v>
      </c>
      <c r="R185" s="85">
        <f t="shared" si="27"/>
        <v>8</v>
      </c>
      <c r="S185" s="86">
        <f t="shared" si="28"/>
        <v>-8</v>
      </c>
      <c r="T185" s="121"/>
      <c r="U185" s="84">
        <f>'havi összesítő'!N197/8</f>
        <v>0</v>
      </c>
      <c r="V185" s="85">
        <f>'havi összesítő'!AB197/8</f>
        <v>0</v>
      </c>
      <c r="W185" s="85">
        <f>'havi összesítő'!BD197/8</f>
        <v>0</v>
      </c>
      <c r="X185" s="85">
        <f>'havi összesítő'!BR197</f>
        <v>0</v>
      </c>
      <c r="Y185" s="85">
        <f>'havi összesítő'!CT197/8</f>
        <v>0</v>
      </c>
      <c r="Z185" s="85">
        <f>'havi összesítő'!DH197/8</f>
        <v>0</v>
      </c>
      <c r="AA185" s="85">
        <f>'havi összesítő'!EJ197/8</f>
        <v>0</v>
      </c>
      <c r="AB185" s="85">
        <f>'havi összesítő'!EX197/8</f>
        <v>0</v>
      </c>
      <c r="AC185" s="85">
        <f>'havi összesítő'!FZ197/8</f>
        <v>0</v>
      </c>
      <c r="AD185" s="85">
        <f>'havi összesítő'!GN197/8</f>
        <v>0</v>
      </c>
      <c r="AE185" s="85">
        <f>'havi összesítő'!HP197/8</f>
        <v>0</v>
      </c>
      <c r="AF185" s="85">
        <f>'havi összesítő'!ID197/8</f>
        <v>0</v>
      </c>
      <c r="AG185" s="86">
        <f t="shared" si="29"/>
        <v>0</v>
      </c>
      <c r="AH185" s="121"/>
      <c r="AI185" s="84">
        <f>IF('havi összesítő'!AS197&lt;0,0,'havi összesítő'!AS197)</f>
        <v>0</v>
      </c>
      <c r="AJ185" s="85">
        <f>IF('havi összesítő'!CI197&lt;0,0,'havi összesítő'!CI197)</f>
        <v>0</v>
      </c>
      <c r="AK185" s="85">
        <f>IF('havi összesítő'!DY197&lt;0,0,'havi összesítő'!DY197)</f>
        <v>0</v>
      </c>
      <c r="AL185" s="85">
        <f>IF('havi összesítő'!FO197&lt;0,0,'havi összesítő'!FO197)</f>
        <v>0</v>
      </c>
      <c r="AM185" s="85">
        <f>IF('havi összesítő'!HE197&lt;0,0,'havi összesítő'!HE197)</f>
        <v>0</v>
      </c>
      <c r="AN185" s="85">
        <f>IF('havi összesítő'!IU197&lt;0,0,'havi összesítő'!IU197)</f>
        <v>0</v>
      </c>
      <c r="AO185" s="260">
        <f t="shared" si="30"/>
        <v>0</v>
      </c>
      <c r="AP185" s="7"/>
    </row>
    <row r="186" spans="1:42" ht="12" hidden="1" thickBot="1" x14ac:dyDescent="0.25">
      <c r="A186" s="98"/>
      <c r="B186" s="99"/>
      <c r="C186" s="130" t="str">
        <f>IF(beosztás!C186=0,"",beosztás!C186)</f>
        <v/>
      </c>
      <c r="D186" s="283" t="str">
        <f>IF(beosztás!D186=0,"",beosztás!D186)</f>
        <v/>
      </c>
      <c r="E186" s="993">
        <f>'havi összesítő'!R184</f>
        <v>0</v>
      </c>
      <c r="F186" s="987">
        <f>'havi összesítő'!AF184</f>
        <v>0</v>
      </c>
      <c r="G186" s="85">
        <f>'havi összesítő'!BH198</f>
        <v>0</v>
      </c>
      <c r="H186" s="85">
        <f>'havi összesítő'!BV198</f>
        <v>0</v>
      </c>
      <c r="I186" s="85">
        <f>'havi összesítő'!CX198</f>
        <v>0</v>
      </c>
      <c r="J186" s="85">
        <f>'havi összesítő'!DL198</f>
        <v>0</v>
      </c>
      <c r="K186" s="85">
        <f>'havi összesítő'!EN198</f>
        <v>0</v>
      </c>
      <c r="L186" s="85">
        <f>'havi összesítő'!FB198</f>
        <v>0</v>
      </c>
      <c r="M186" s="85">
        <f>'havi összesítő'!GD198</f>
        <v>0</v>
      </c>
      <c r="N186" s="85">
        <f>'havi összesítő'!GR198</f>
        <v>0</v>
      </c>
      <c r="O186" s="85">
        <f>'havi összesítő'!HT198</f>
        <v>0</v>
      </c>
      <c r="P186" s="85">
        <f>'havi összesítő'!IH198</f>
        <v>0</v>
      </c>
      <c r="Q186" s="748">
        <f>alapadatok!V41</f>
        <v>0</v>
      </c>
      <c r="R186" s="85">
        <f t="shared" si="27"/>
        <v>0</v>
      </c>
      <c r="S186" s="86">
        <f t="shared" si="28"/>
        <v>0</v>
      </c>
      <c r="T186" s="121"/>
      <c r="U186" s="84">
        <f>'havi összesítő'!N198/8</f>
        <v>0</v>
      </c>
      <c r="V186" s="85">
        <f>'havi összesítő'!AB198/8</f>
        <v>0</v>
      </c>
      <c r="W186" s="85">
        <f>'havi összesítő'!BD198/8</f>
        <v>0</v>
      </c>
      <c r="X186" s="85">
        <f>'havi összesítő'!BR198</f>
        <v>0</v>
      </c>
      <c r="Y186" s="85">
        <f>'havi összesítő'!CT198/8</f>
        <v>0</v>
      </c>
      <c r="Z186" s="85">
        <f>'havi összesítő'!DH198/8</f>
        <v>0</v>
      </c>
      <c r="AA186" s="85">
        <f>'havi összesítő'!EJ198/8</f>
        <v>0</v>
      </c>
      <c r="AB186" s="85">
        <f>'havi összesítő'!EX198/8</f>
        <v>0</v>
      </c>
      <c r="AC186" s="85">
        <f>'havi összesítő'!FZ198/8</f>
        <v>0</v>
      </c>
      <c r="AD186" s="85">
        <f>'havi összesítő'!GN198/8</f>
        <v>0</v>
      </c>
      <c r="AE186" s="85">
        <f>'havi összesítő'!HP198/8</f>
        <v>0</v>
      </c>
      <c r="AF186" s="85">
        <f>'havi összesítő'!ID198/8</f>
        <v>0</v>
      </c>
      <c r="AG186" s="86">
        <f t="shared" si="29"/>
        <v>0</v>
      </c>
      <c r="AH186" s="121"/>
      <c r="AI186" s="84">
        <f>IF('havi összesítő'!AS198&lt;0,0,'havi összesítő'!AS198)</f>
        <v>0</v>
      </c>
      <c r="AJ186" s="85">
        <f>IF('havi összesítő'!CI198&lt;0,0,'havi összesítő'!CI198)</f>
        <v>0</v>
      </c>
      <c r="AK186" s="85">
        <f>IF('havi összesítő'!DY198&lt;0,0,'havi összesítő'!DY198)</f>
        <v>0</v>
      </c>
      <c r="AL186" s="85">
        <f>IF('havi összesítő'!FO198&lt;0,0,'havi összesítő'!FO198)</f>
        <v>0</v>
      </c>
      <c r="AM186" s="85">
        <f>IF('havi összesítő'!HE198&lt;0,0,'havi összesítő'!HE198)</f>
        <v>0</v>
      </c>
      <c r="AN186" s="85">
        <f>IF('havi összesítő'!IU198&lt;0,0,'havi összesítő'!IU198)</f>
        <v>0</v>
      </c>
      <c r="AO186" s="260">
        <f t="shared" si="30"/>
        <v>0</v>
      </c>
      <c r="AP186" s="7"/>
    </row>
    <row r="187" spans="1:42" ht="12" hidden="1" thickBot="1" x14ac:dyDescent="0.25">
      <c r="A187" s="98"/>
      <c r="B187" s="99"/>
      <c r="C187" s="130" t="str">
        <f>IF(beosztás!C187=0,"",beosztás!C187)</f>
        <v/>
      </c>
      <c r="D187" s="283" t="str">
        <f>IF(beosztás!D187=0,"",beosztás!D187)</f>
        <v/>
      </c>
      <c r="E187" s="993">
        <f>'havi összesítő'!R185</f>
        <v>0</v>
      </c>
      <c r="F187" s="987">
        <f>'havi összesítő'!AF185</f>
        <v>0</v>
      </c>
      <c r="G187" s="85">
        <f>'havi összesítő'!BH199</f>
        <v>0</v>
      </c>
      <c r="H187" s="85">
        <f>'havi összesítő'!BV199</f>
        <v>0</v>
      </c>
      <c r="I187" s="85">
        <f>'havi összesítő'!CX199</f>
        <v>0</v>
      </c>
      <c r="J187" s="85">
        <f>'havi összesítő'!DL199</f>
        <v>0</v>
      </c>
      <c r="K187" s="85">
        <f>'havi összesítő'!EN199</f>
        <v>0</v>
      </c>
      <c r="L187" s="85">
        <f>'havi összesítő'!FB199</f>
        <v>0</v>
      </c>
      <c r="M187" s="85">
        <f>'havi összesítő'!GD199</f>
        <v>0</v>
      </c>
      <c r="N187" s="85">
        <f>'havi összesítő'!GR199</f>
        <v>0</v>
      </c>
      <c r="O187" s="85">
        <f>'havi összesítő'!HT199</f>
        <v>0</v>
      </c>
      <c r="P187" s="85">
        <f>'havi összesítő'!IH199</f>
        <v>0</v>
      </c>
      <c r="Q187" s="748">
        <f>alapadatok!V42</f>
        <v>0</v>
      </c>
      <c r="R187" s="85">
        <f t="shared" si="27"/>
        <v>0</v>
      </c>
      <c r="S187" s="86">
        <f t="shared" si="28"/>
        <v>0</v>
      </c>
      <c r="T187" s="121"/>
      <c r="U187" s="84">
        <f>'havi összesítő'!N199/8</f>
        <v>0</v>
      </c>
      <c r="V187" s="85">
        <f>'havi összesítő'!AB199/8</f>
        <v>0</v>
      </c>
      <c r="W187" s="85">
        <f>'havi összesítő'!BD199/8</f>
        <v>0</v>
      </c>
      <c r="X187" s="85">
        <f>'havi összesítő'!BR199</f>
        <v>0</v>
      </c>
      <c r="Y187" s="85">
        <f>'havi összesítő'!CT199/8</f>
        <v>0</v>
      </c>
      <c r="Z187" s="85">
        <f>'havi összesítő'!DH199/8</f>
        <v>0</v>
      </c>
      <c r="AA187" s="85">
        <f>'havi összesítő'!EJ199/8</f>
        <v>0</v>
      </c>
      <c r="AB187" s="85">
        <f>'havi összesítő'!EX199/8</f>
        <v>0</v>
      </c>
      <c r="AC187" s="85">
        <f>'havi összesítő'!FZ199/8</f>
        <v>0</v>
      </c>
      <c r="AD187" s="85">
        <f>'havi összesítő'!GN199/8</f>
        <v>0</v>
      </c>
      <c r="AE187" s="85">
        <f>'havi összesítő'!HP199/8</f>
        <v>0</v>
      </c>
      <c r="AF187" s="85">
        <f>'havi összesítő'!ID199/8</f>
        <v>0</v>
      </c>
      <c r="AG187" s="86">
        <f t="shared" si="29"/>
        <v>0</v>
      </c>
      <c r="AH187" s="121"/>
      <c r="AI187" s="84">
        <f>IF('havi összesítő'!AS199&lt;0,0,'havi összesítő'!AS199)</f>
        <v>0</v>
      </c>
      <c r="AJ187" s="85">
        <f>IF('havi összesítő'!CI199&lt;0,0,'havi összesítő'!CI199)</f>
        <v>0</v>
      </c>
      <c r="AK187" s="85">
        <f>IF('havi összesítő'!DY199&lt;0,0,'havi összesítő'!DY199)</f>
        <v>0</v>
      </c>
      <c r="AL187" s="85">
        <f>IF('havi összesítő'!FO199&lt;0,0,'havi összesítő'!FO199)</f>
        <v>0</v>
      </c>
      <c r="AM187" s="85">
        <f>IF('havi összesítő'!HE199&lt;0,0,'havi összesítő'!HE199)</f>
        <v>0</v>
      </c>
      <c r="AN187" s="85">
        <f>IF('havi összesítő'!IU199&lt;0,0,'havi összesítő'!IU199)</f>
        <v>0</v>
      </c>
      <c r="AO187" s="260">
        <f t="shared" si="30"/>
        <v>0</v>
      </c>
      <c r="AP187" s="7"/>
    </row>
    <row r="188" spans="1:42" ht="12" hidden="1" thickBot="1" x14ac:dyDescent="0.25">
      <c r="A188" s="98"/>
      <c r="B188" s="99"/>
      <c r="C188" s="130" t="str">
        <f>IF(beosztás!C188=0,"",beosztás!C188)</f>
        <v/>
      </c>
      <c r="D188" s="283" t="str">
        <f>IF(beosztás!D188=0,"",beosztás!D188)</f>
        <v/>
      </c>
      <c r="E188" s="993">
        <f>'havi összesítő'!R186</f>
        <v>0</v>
      </c>
      <c r="F188" s="987">
        <f>'havi összesítő'!AF186</f>
        <v>0</v>
      </c>
      <c r="G188" s="85">
        <f>'havi összesítő'!BH200</f>
        <v>0</v>
      </c>
      <c r="H188" s="85">
        <f>'havi összesítő'!BV200</f>
        <v>0</v>
      </c>
      <c r="I188" s="85">
        <f>'havi összesítő'!CX200</f>
        <v>0</v>
      </c>
      <c r="J188" s="85">
        <f>'havi összesítő'!DL200</f>
        <v>0</v>
      </c>
      <c r="K188" s="85">
        <f>'havi összesítő'!EN200</f>
        <v>0</v>
      </c>
      <c r="L188" s="85">
        <f>'havi összesítő'!FB200</f>
        <v>0</v>
      </c>
      <c r="M188" s="85">
        <f>'havi összesítő'!GD200</f>
        <v>0</v>
      </c>
      <c r="N188" s="85">
        <f>'havi összesítő'!GR200</f>
        <v>0</v>
      </c>
      <c r="O188" s="85">
        <f>'havi összesítő'!HT200</f>
        <v>0</v>
      </c>
      <c r="P188" s="85">
        <f>'havi összesítő'!IH200</f>
        <v>0</v>
      </c>
      <c r="Q188" s="748">
        <f>alapadatok!V43</f>
        <v>0</v>
      </c>
      <c r="R188" s="85">
        <f t="shared" si="27"/>
        <v>0</v>
      </c>
      <c r="S188" s="86">
        <f t="shared" si="28"/>
        <v>0</v>
      </c>
      <c r="T188" s="121"/>
      <c r="U188" s="84">
        <f>'havi összesítő'!N200/8</f>
        <v>0</v>
      </c>
      <c r="V188" s="85">
        <f>'havi összesítő'!AB200/8</f>
        <v>0</v>
      </c>
      <c r="W188" s="85">
        <f>'havi összesítő'!BD200/8</f>
        <v>0</v>
      </c>
      <c r="X188" s="85">
        <f>'havi összesítő'!BR200</f>
        <v>0</v>
      </c>
      <c r="Y188" s="85">
        <f>'havi összesítő'!CT200/8</f>
        <v>0</v>
      </c>
      <c r="Z188" s="85">
        <f>'havi összesítő'!DH200/8</f>
        <v>0</v>
      </c>
      <c r="AA188" s="85">
        <f>'havi összesítő'!EJ200/8</f>
        <v>0</v>
      </c>
      <c r="AB188" s="85">
        <f>'havi összesítő'!EX200/8</f>
        <v>0</v>
      </c>
      <c r="AC188" s="85">
        <f>'havi összesítő'!FZ200/8</f>
        <v>0</v>
      </c>
      <c r="AD188" s="85">
        <f>'havi összesítő'!GN200/8</f>
        <v>0</v>
      </c>
      <c r="AE188" s="85">
        <f>'havi összesítő'!HP200/8</f>
        <v>0</v>
      </c>
      <c r="AF188" s="85">
        <f>'havi összesítő'!ID200/8</f>
        <v>0</v>
      </c>
      <c r="AG188" s="86">
        <f t="shared" si="29"/>
        <v>0</v>
      </c>
      <c r="AH188" s="121"/>
      <c r="AI188" s="84">
        <f>IF('havi összesítő'!AS200&lt;0,0,'havi összesítő'!AS200)</f>
        <v>0</v>
      </c>
      <c r="AJ188" s="85">
        <f>IF('havi összesítő'!CI200&lt;0,0,'havi összesítő'!CI200)</f>
        <v>0</v>
      </c>
      <c r="AK188" s="85">
        <f>IF('havi összesítő'!DY200&lt;0,0,'havi összesítő'!DY200)</f>
        <v>0</v>
      </c>
      <c r="AL188" s="85">
        <f>IF('havi összesítő'!FO200&lt;0,0,'havi összesítő'!FO200)</f>
        <v>0</v>
      </c>
      <c r="AM188" s="85">
        <f>IF('havi összesítő'!HE200&lt;0,0,'havi összesítő'!HE200)</f>
        <v>0</v>
      </c>
      <c r="AN188" s="85">
        <f>IF('havi összesítő'!IU200&lt;0,0,'havi összesítő'!IU200)</f>
        <v>0</v>
      </c>
      <c r="AO188" s="260">
        <f t="shared" si="30"/>
        <v>0</v>
      </c>
      <c r="AP188" s="7"/>
    </row>
    <row r="189" spans="1:42" ht="12" hidden="1" thickBot="1" x14ac:dyDescent="0.25">
      <c r="A189" s="98"/>
      <c r="B189" s="99"/>
      <c r="C189" s="130" t="str">
        <f>IF(beosztás!C189=0,"",beosztás!C189)</f>
        <v/>
      </c>
      <c r="D189" s="283" t="str">
        <f>IF(beosztás!D189=0,"",beosztás!D189)</f>
        <v/>
      </c>
      <c r="E189" s="993">
        <f>'havi összesítő'!R187</f>
        <v>0</v>
      </c>
      <c r="F189" s="987">
        <f>'havi összesítő'!AF187</f>
        <v>0</v>
      </c>
      <c r="G189" s="85">
        <f>'havi összesítő'!BH201</f>
        <v>0</v>
      </c>
      <c r="H189" s="85">
        <f>'havi összesítő'!BV201</f>
        <v>0</v>
      </c>
      <c r="I189" s="85">
        <f>'havi összesítő'!CX201</f>
        <v>0</v>
      </c>
      <c r="J189" s="85">
        <f>'havi összesítő'!DL201</f>
        <v>0</v>
      </c>
      <c r="K189" s="85">
        <f>'havi összesítő'!EN201</f>
        <v>0</v>
      </c>
      <c r="L189" s="85">
        <f>'havi összesítő'!FB201</f>
        <v>0</v>
      </c>
      <c r="M189" s="85">
        <f>'havi összesítő'!GD201</f>
        <v>0</v>
      </c>
      <c r="N189" s="85">
        <f>'havi összesítő'!GR201</f>
        <v>0</v>
      </c>
      <c r="O189" s="85">
        <f>'havi összesítő'!HT201</f>
        <v>0</v>
      </c>
      <c r="P189" s="85">
        <f>'havi összesítő'!IH201</f>
        <v>0</v>
      </c>
      <c r="Q189" s="748">
        <f>alapadatok!V44</f>
        <v>0</v>
      </c>
      <c r="R189" s="85">
        <f t="shared" si="27"/>
        <v>0</v>
      </c>
      <c r="S189" s="86">
        <f t="shared" si="28"/>
        <v>0</v>
      </c>
      <c r="T189" s="121"/>
      <c r="U189" s="84">
        <f>'havi összesítő'!N201/8</f>
        <v>0</v>
      </c>
      <c r="V189" s="85">
        <f>'havi összesítő'!AB201/8</f>
        <v>0</v>
      </c>
      <c r="W189" s="85">
        <f>'havi összesítő'!BD201/8</f>
        <v>0</v>
      </c>
      <c r="X189" s="85">
        <f>'havi összesítő'!BR201</f>
        <v>0</v>
      </c>
      <c r="Y189" s="85">
        <f>'havi összesítő'!CT201/8</f>
        <v>0</v>
      </c>
      <c r="Z189" s="85">
        <f>'havi összesítő'!DH201/8</f>
        <v>0</v>
      </c>
      <c r="AA189" s="85">
        <f>'havi összesítő'!EJ201/8</f>
        <v>0</v>
      </c>
      <c r="AB189" s="85">
        <f>'havi összesítő'!EX201/8</f>
        <v>0</v>
      </c>
      <c r="AC189" s="85">
        <f>'havi összesítő'!FZ201/8</f>
        <v>0</v>
      </c>
      <c r="AD189" s="85">
        <f>'havi összesítő'!GN201/8</f>
        <v>0</v>
      </c>
      <c r="AE189" s="85">
        <f>'havi összesítő'!HP201/8</f>
        <v>0</v>
      </c>
      <c r="AF189" s="85">
        <f>'havi összesítő'!ID201/8</f>
        <v>0</v>
      </c>
      <c r="AG189" s="86">
        <f t="shared" si="29"/>
        <v>0</v>
      </c>
      <c r="AH189" s="121"/>
      <c r="AI189" s="84">
        <f>IF('havi összesítő'!AS201&lt;0,0,'havi összesítő'!AS201)</f>
        <v>0</v>
      </c>
      <c r="AJ189" s="85">
        <f>IF('havi összesítő'!CI201&lt;0,0,'havi összesítő'!CI201)</f>
        <v>0</v>
      </c>
      <c r="AK189" s="85">
        <f>IF('havi összesítő'!DY201&lt;0,0,'havi összesítő'!DY201)</f>
        <v>0</v>
      </c>
      <c r="AL189" s="85">
        <f>IF('havi összesítő'!FO201&lt;0,0,'havi összesítő'!FO201)</f>
        <v>0</v>
      </c>
      <c r="AM189" s="85">
        <f>IF('havi összesítő'!HE201&lt;0,0,'havi összesítő'!HE201)</f>
        <v>0</v>
      </c>
      <c r="AN189" s="85">
        <f>IF('havi összesítő'!IU201&lt;0,0,'havi összesítő'!IU201)</f>
        <v>0</v>
      </c>
      <c r="AO189" s="260">
        <f t="shared" si="30"/>
        <v>0</v>
      </c>
      <c r="AP189" s="7"/>
    </row>
    <row r="190" spans="1:42" ht="12" hidden="1" thickBot="1" x14ac:dyDescent="0.25">
      <c r="A190" s="98"/>
      <c r="B190" s="99"/>
      <c r="C190" s="130" t="str">
        <f>IF(beosztás!C190=0,"",beosztás!C190)</f>
        <v/>
      </c>
      <c r="D190" s="283" t="str">
        <f>IF(beosztás!D190=0,"",beosztás!D190)</f>
        <v/>
      </c>
      <c r="E190" s="993">
        <f>'havi összesítő'!R188</f>
        <v>0</v>
      </c>
      <c r="F190" s="987">
        <f>'havi összesítő'!AF188</f>
        <v>0</v>
      </c>
      <c r="G190" s="85">
        <f>'havi összesítő'!BH202</f>
        <v>0</v>
      </c>
      <c r="H190" s="85">
        <f>'havi összesítő'!BV202</f>
        <v>0</v>
      </c>
      <c r="I190" s="85">
        <f>'havi összesítő'!CX202</f>
        <v>0</v>
      </c>
      <c r="J190" s="85">
        <f>'havi összesítő'!DL202</f>
        <v>0</v>
      </c>
      <c r="K190" s="85">
        <f>'havi összesítő'!EN202</f>
        <v>0</v>
      </c>
      <c r="L190" s="85">
        <f>'havi összesítő'!FB202</f>
        <v>0</v>
      </c>
      <c r="M190" s="85">
        <f>'havi összesítő'!GD202</f>
        <v>0</v>
      </c>
      <c r="N190" s="85">
        <f>'havi összesítő'!GR202</f>
        <v>0</v>
      </c>
      <c r="O190" s="85">
        <f>'havi összesítő'!HT202</f>
        <v>0</v>
      </c>
      <c r="P190" s="85">
        <f>'havi összesítő'!IH202</f>
        <v>0</v>
      </c>
      <c r="Q190" s="748">
        <f>alapadatok!V45</f>
        <v>0</v>
      </c>
      <c r="R190" s="85">
        <f t="shared" si="27"/>
        <v>0</v>
      </c>
      <c r="S190" s="86">
        <f t="shared" si="28"/>
        <v>0</v>
      </c>
      <c r="T190" s="121"/>
      <c r="U190" s="84">
        <f>'havi összesítő'!N202/8</f>
        <v>0</v>
      </c>
      <c r="V190" s="85">
        <f>'havi összesítő'!AB202/8</f>
        <v>0</v>
      </c>
      <c r="W190" s="85">
        <f>'havi összesítő'!BD202/8</f>
        <v>0</v>
      </c>
      <c r="X190" s="85">
        <f>'havi összesítő'!BR202</f>
        <v>0</v>
      </c>
      <c r="Y190" s="85">
        <f>'havi összesítő'!CT202/8</f>
        <v>0</v>
      </c>
      <c r="Z190" s="85">
        <f>'havi összesítő'!DH202/8</f>
        <v>0</v>
      </c>
      <c r="AA190" s="85">
        <f>'havi összesítő'!EJ202/8</f>
        <v>0</v>
      </c>
      <c r="AB190" s="85">
        <f>'havi összesítő'!EX202/8</f>
        <v>0</v>
      </c>
      <c r="AC190" s="85">
        <f>'havi összesítő'!FZ202/8</f>
        <v>0</v>
      </c>
      <c r="AD190" s="85">
        <f>'havi összesítő'!GN202/8</f>
        <v>0</v>
      </c>
      <c r="AE190" s="85">
        <f>'havi összesítő'!HP202/8</f>
        <v>0</v>
      </c>
      <c r="AF190" s="85">
        <f>'havi összesítő'!ID202/8</f>
        <v>0</v>
      </c>
      <c r="AG190" s="86">
        <f t="shared" si="29"/>
        <v>0</v>
      </c>
      <c r="AH190" s="121"/>
      <c r="AI190" s="84">
        <f>IF('havi összesítő'!AS202&lt;0,0,'havi összesítő'!AS202)</f>
        <v>0</v>
      </c>
      <c r="AJ190" s="85">
        <f>IF('havi összesítő'!CI202&lt;0,0,'havi összesítő'!CI202)</f>
        <v>0</v>
      </c>
      <c r="AK190" s="85">
        <f>IF('havi összesítő'!DY202&lt;0,0,'havi összesítő'!DY202)</f>
        <v>0</v>
      </c>
      <c r="AL190" s="85">
        <f>IF('havi összesítő'!FO202&lt;0,0,'havi összesítő'!FO202)</f>
        <v>0</v>
      </c>
      <c r="AM190" s="85">
        <f>IF('havi összesítő'!HE202&lt;0,0,'havi összesítő'!HE202)</f>
        <v>0</v>
      </c>
      <c r="AN190" s="85">
        <f>IF('havi összesítő'!IU202&lt;0,0,'havi összesítő'!IU202)</f>
        <v>0</v>
      </c>
      <c r="AO190" s="260">
        <f t="shared" si="30"/>
        <v>0</v>
      </c>
      <c r="AP190" s="7"/>
    </row>
    <row r="191" spans="1:42" ht="12" hidden="1" thickBot="1" x14ac:dyDescent="0.25">
      <c r="A191" s="98"/>
      <c r="B191" s="99"/>
      <c r="C191" s="130" t="str">
        <f>IF(beosztás!C191=0,"",beosztás!C191)</f>
        <v/>
      </c>
      <c r="D191" s="283" t="str">
        <f>IF(beosztás!D191=0,"",beosztás!D191)</f>
        <v/>
      </c>
      <c r="E191" s="993">
        <f>'havi összesítő'!R189</f>
        <v>0</v>
      </c>
      <c r="F191" s="987">
        <f>'havi összesítő'!AF189</f>
        <v>0</v>
      </c>
      <c r="G191" s="85">
        <f>'havi összesítő'!BH203</f>
        <v>0</v>
      </c>
      <c r="H191" s="85">
        <f>'havi összesítő'!BV203</f>
        <v>0</v>
      </c>
      <c r="I191" s="85">
        <f>'havi összesítő'!CX203</f>
        <v>0</v>
      </c>
      <c r="J191" s="85">
        <f>'havi összesítő'!DL203</f>
        <v>0</v>
      </c>
      <c r="K191" s="85">
        <f>'havi összesítő'!EN203</f>
        <v>0</v>
      </c>
      <c r="L191" s="85">
        <f>'havi összesítő'!FB203</f>
        <v>0</v>
      </c>
      <c r="M191" s="85">
        <f>'havi összesítő'!GD203</f>
        <v>0</v>
      </c>
      <c r="N191" s="85">
        <f>'havi összesítő'!GR203</f>
        <v>0</v>
      </c>
      <c r="O191" s="85">
        <f>'havi összesítő'!HT203</f>
        <v>0</v>
      </c>
      <c r="P191" s="85">
        <f>'havi összesítő'!IH203</f>
        <v>0</v>
      </c>
      <c r="Q191" s="748">
        <f>alapadatok!V46</f>
        <v>0</v>
      </c>
      <c r="R191" s="85">
        <f t="shared" si="27"/>
        <v>0</v>
      </c>
      <c r="S191" s="86">
        <f t="shared" si="28"/>
        <v>0</v>
      </c>
      <c r="T191" s="121"/>
      <c r="U191" s="84">
        <f>'havi összesítő'!N203/8</f>
        <v>0</v>
      </c>
      <c r="V191" s="85">
        <f>'havi összesítő'!AB203/8</f>
        <v>0</v>
      </c>
      <c r="W191" s="85">
        <f>'havi összesítő'!BD203/8</f>
        <v>0</v>
      </c>
      <c r="X191" s="85">
        <f>'havi összesítő'!BR203</f>
        <v>0</v>
      </c>
      <c r="Y191" s="85">
        <f>'havi összesítő'!CT203/8</f>
        <v>0</v>
      </c>
      <c r="Z191" s="85">
        <f>'havi összesítő'!DH203/8</f>
        <v>0</v>
      </c>
      <c r="AA191" s="85">
        <f>'havi összesítő'!EJ203/8</f>
        <v>0</v>
      </c>
      <c r="AB191" s="85">
        <f>'havi összesítő'!EX203/8</f>
        <v>0</v>
      </c>
      <c r="AC191" s="85">
        <f>'havi összesítő'!FZ203/8</f>
        <v>0</v>
      </c>
      <c r="AD191" s="85">
        <f>'havi összesítő'!GN203/8</f>
        <v>0</v>
      </c>
      <c r="AE191" s="85">
        <f>'havi összesítő'!HP203/8</f>
        <v>0</v>
      </c>
      <c r="AF191" s="85">
        <f>'havi összesítő'!ID203/8</f>
        <v>0</v>
      </c>
      <c r="AG191" s="86">
        <f t="shared" si="29"/>
        <v>0</v>
      </c>
      <c r="AH191" s="121"/>
      <c r="AI191" s="84">
        <f>IF('havi összesítő'!AS203&lt;0,0,'havi összesítő'!AS203)</f>
        <v>0</v>
      </c>
      <c r="AJ191" s="85">
        <f>IF('havi összesítő'!CI203&lt;0,0,'havi összesítő'!CI203)</f>
        <v>0</v>
      </c>
      <c r="AK191" s="85">
        <f>IF('havi összesítő'!DY203&lt;0,0,'havi összesítő'!DY203)</f>
        <v>0</v>
      </c>
      <c r="AL191" s="85">
        <f>IF('havi összesítő'!FO203&lt;0,0,'havi összesítő'!FO203)</f>
        <v>0</v>
      </c>
      <c r="AM191" s="85">
        <f>IF('havi összesítő'!HE203&lt;0,0,'havi összesítő'!HE203)</f>
        <v>0</v>
      </c>
      <c r="AN191" s="85">
        <f>IF('havi összesítő'!IU203&lt;0,0,'havi összesítő'!IU203)</f>
        <v>0</v>
      </c>
      <c r="AO191" s="260">
        <f t="shared" si="30"/>
        <v>0</v>
      </c>
      <c r="AP191" s="7"/>
    </row>
    <row r="192" spans="1:42" ht="12" hidden="1" thickBot="1" x14ac:dyDescent="0.25">
      <c r="A192" s="98"/>
      <c r="B192" s="99"/>
      <c r="C192" s="130" t="str">
        <f>IF(beosztás!C192=0,"",beosztás!C192)</f>
        <v/>
      </c>
      <c r="D192" s="283" t="str">
        <f>IF(beosztás!D192=0,"",beosztás!D192)</f>
        <v/>
      </c>
      <c r="E192" s="993">
        <f>'havi összesítő'!R190</f>
        <v>0</v>
      </c>
      <c r="F192" s="987">
        <f>'havi összesítő'!AF190</f>
        <v>0</v>
      </c>
      <c r="G192" s="85">
        <f>'havi összesítő'!BH204</f>
        <v>0</v>
      </c>
      <c r="H192" s="85">
        <f>'havi összesítő'!BV204</f>
        <v>0</v>
      </c>
      <c r="I192" s="85">
        <f>'havi összesítő'!CX204</f>
        <v>0</v>
      </c>
      <c r="J192" s="85">
        <f>'havi összesítő'!DL204</f>
        <v>0</v>
      </c>
      <c r="K192" s="85">
        <f>'havi összesítő'!EN204</f>
        <v>0</v>
      </c>
      <c r="L192" s="85">
        <f>'havi összesítő'!FB204</f>
        <v>0</v>
      </c>
      <c r="M192" s="85">
        <f>'havi összesítő'!GD204</f>
        <v>0</v>
      </c>
      <c r="N192" s="85">
        <f>'havi összesítő'!GR204</f>
        <v>0</v>
      </c>
      <c r="O192" s="85">
        <f>'havi összesítő'!HT204</f>
        <v>0</v>
      </c>
      <c r="P192" s="85">
        <f>'havi összesítő'!IH204</f>
        <v>0</v>
      </c>
      <c r="Q192" s="748">
        <f>alapadatok!V47</f>
        <v>0</v>
      </c>
      <c r="R192" s="85">
        <f t="shared" si="27"/>
        <v>0</v>
      </c>
      <c r="S192" s="86">
        <f t="shared" si="28"/>
        <v>0</v>
      </c>
      <c r="T192" s="121"/>
      <c r="U192" s="84">
        <f>'havi összesítő'!N204/8</f>
        <v>0</v>
      </c>
      <c r="V192" s="85">
        <f>'havi összesítő'!AB204/8</f>
        <v>0</v>
      </c>
      <c r="W192" s="85">
        <f>'havi összesítő'!BD204/8</f>
        <v>0</v>
      </c>
      <c r="X192" s="85">
        <f>'havi összesítő'!BR204</f>
        <v>0</v>
      </c>
      <c r="Y192" s="85">
        <f>'havi összesítő'!CT204/8</f>
        <v>0</v>
      </c>
      <c r="Z192" s="85">
        <f>'havi összesítő'!DH204/8</f>
        <v>0</v>
      </c>
      <c r="AA192" s="85">
        <f>'havi összesítő'!EJ204/8</f>
        <v>0</v>
      </c>
      <c r="AB192" s="85">
        <f>'havi összesítő'!EX204/8</f>
        <v>0</v>
      </c>
      <c r="AC192" s="85">
        <f>'havi összesítő'!FZ204/8</f>
        <v>0</v>
      </c>
      <c r="AD192" s="85">
        <f>'havi összesítő'!GN204/8</f>
        <v>0</v>
      </c>
      <c r="AE192" s="85">
        <f>'havi összesítő'!HP204/8</f>
        <v>0</v>
      </c>
      <c r="AF192" s="85">
        <f>'havi összesítő'!ID204/8</f>
        <v>0</v>
      </c>
      <c r="AG192" s="86">
        <f t="shared" si="29"/>
        <v>0</v>
      </c>
      <c r="AH192" s="121"/>
      <c r="AI192" s="87">
        <f>IF('havi összesítő'!AS204&lt;0,0,'havi összesítő'!AS204)</f>
        <v>0</v>
      </c>
      <c r="AJ192" s="88">
        <f>IF('havi összesítő'!CI204&lt;0,0,'havi összesítő'!CI204)</f>
        <v>0</v>
      </c>
      <c r="AK192" s="88">
        <f>IF('havi összesítő'!DY204&lt;0,0,'havi összesítő'!DY204)</f>
        <v>0</v>
      </c>
      <c r="AL192" s="88">
        <f>IF('havi összesítő'!FO204&lt;0,0,'havi összesítő'!FO204)</f>
        <v>0</v>
      </c>
      <c r="AM192" s="88">
        <f>IF('havi összesítő'!HE204&lt;0,0,'havi összesítő'!HE204)</f>
        <v>0</v>
      </c>
      <c r="AN192" s="88">
        <f>IF('havi összesítő'!IU204&lt;0,0,'havi összesítő'!IU204)</f>
        <v>0</v>
      </c>
      <c r="AO192" s="922">
        <f t="shared" si="30"/>
        <v>0</v>
      </c>
      <c r="AP192" s="7"/>
    </row>
    <row r="193" spans="1:42" ht="12" thickBot="1" x14ac:dyDescent="0.25">
      <c r="A193" s="114" t="str">
        <f>IF(beosztás!A193=0,"",beosztás!A193)</f>
        <v/>
      </c>
      <c r="B193" s="115" t="str">
        <f>IF(beosztás!B193=0,"",beosztás!B193)</f>
        <v/>
      </c>
      <c r="C193" s="284" t="str">
        <f>IF(beosztás!C193=0,"",beosztás!C193)</f>
        <v>Logistic</v>
      </c>
      <c r="D193" s="285"/>
      <c r="E193" s="286"/>
      <c r="F193" s="286"/>
      <c r="G193" s="286"/>
      <c r="H193" s="286"/>
      <c r="I193" s="286"/>
      <c r="J193" s="286"/>
      <c r="K193" s="286"/>
      <c r="L193" s="286"/>
      <c r="M193" s="286"/>
      <c r="N193" s="286"/>
      <c r="O193" s="286"/>
      <c r="P193" s="286"/>
      <c r="Q193" s="286"/>
      <c r="R193" s="286"/>
      <c r="S193" s="287"/>
      <c r="T193" s="261"/>
      <c r="U193" s="288"/>
      <c r="V193" s="286"/>
      <c r="W193" s="286"/>
      <c r="X193" s="286"/>
      <c r="Y193" s="286"/>
      <c r="Z193" s="286"/>
      <c r="AA193" s="286"/>
      <c r="AB193" s="286"/>
      <c r="AC193" s="286"/>
      <c r="AD193" s="286"/>
      <c r="AE193" s="286"/>
      <c r="AF193" s="286"/>
      <c r="AG193" s="287"/>
      <c r="AH193" s="261"/>
      <c r="AI193" s="292"/>
      <c r="AJ193" s="290"/>
      <c r="AK193" s="290"/>
      <c r="AL193" s="290"/>
      <c r="AM193" s="290"/>
      <c r="AN193" s="290"/>
      <c r="AO193" s="291"/>
      <c r="AP193" s="7"/>
    </row>
    <row r="194" spans="1:42" ht="12" thickBot="1" x14ac:dyDescent="0.25">
      <c r="A194" s="116" t="str">
        <f>IF(beosztás!A194=0,"",beosztás!A194)</f>
        <v/>
      </c>
      <c r="B194" s="116" t="str">
        <f>IF(beosztás!B194=0,"",beosztás!B194)</f>
        <v>Dolg. Kód</v>
      </c>
      <c r="C194" s="289" t="str">
        <f>IF(beosztás!C194=0,"",beosztás!C194)</f>
        <v>Név</v>
      </c>
      <c r="D194" s="289"/>
      <c r="E194" s="1186">
        <f>SUBTOTAL(9,E195:E209)</f>
        <v>24</v>
      </c>
      <c r="F194" s="1185">
        <f t="shared" ref="F194:P194" si="31">SUBTOTAL(9,F195:F209)</f>
        <v>40</v>
      </c>
      <c r="G194" s="1185">
        <f t="shared" si="31"/>
        <v>64</v>
      </c>
      <c r="H194" s="1185">
        <f t="shared" si="31"/>
        <v>8</v>
      </c>
      <c r="I194" s="1185">
        <f t="shared" si="31"/>
        <v>0</v>
      </c>
      <c r="J194" s="1185">
        <f t="shared" si="31"/>
        <v>0</v>
      </c>
      <c r="K194" s="1185">
        <f t="shared" si="31"/>
        <v>0</v>
      </c>
      <c r="L194" s="1185">
        <f t="shared" si="31"/>
        <v>0</v>
      </c>
      <c r="M194" s="1185">
        <f t="shared" si="31"/>
        <v>0</v>
      </c>
      <c r="N194" s="1185">
        <f t="shared" si="31"/>
        <v>0</v>
      </c>
      <c r="O194" s="1185">
        <f t="shared" si="31"/>
        <v>0</v>
      </c>
      <c r="P194" s="1185">
        <f t="shared" si="31"/>
        <v>0</v>
      </c>
      <c r="Q194" s="290"/>
      <c r="R194" s="290"/>
      <c r="S194" s="291"/>
      <c r="T194" s="261"/>
      <c r="U194" s="292"/>
      <c r="V194" s="290"/>
      <c r="W194" s="290"/>
      <c r="X194" s="290"/>
      <c r="Y194" s="290"/>
      <c r="Z194" s="290"/>
      <c r="AA194" s="290"/>
      <c r="AB194" s="290"/>
      <c r="AC194" s="290"/>
      <c r="AD194" s="290"/>
      <c r="AE194" s="290"/>
      <c r="AF194" s="290"/>
      <c r="AG194" s="291"/>
      <c r="AH194" s="261"/>
      <c r="AI194" s="292"/>
      <c r="AJ194" s="290"/>
      <c r="AK194" s="290"/>
      <c r="AL194" s="290"/>
      <c r="AM194" s="290"/>
      <c r="AN194" s="290"/>
      <c r="AO194" s="291"/>
      <c r="AP194" s="7"/>
    </row>
    <row r="195" spans="1:42" x14ac:dyDescent="0.2">
      <c r="A195" s="104">
        <f>IF(beosztás!A195=0,"",beosztás!A195)</f>
        <v>1</v>
      </c>
      <c r="B195" s="105">
        <f>IF(beosztás!B195=0,"",beosztás!B195)</f>
        <v>177</v>
      </c>
      <c r="C195" s="293" t="str">
        <f>IF(beosztás!C195=0,"",beosztás!C195)</f>
        <v>Tóth Antal</v>
      </c>
      <c r="D195" s="294" t="str">
        <f>IF(beosztás!D195=0,"",beosztás!D195)</f>
        <v>Truck loader</v>
      </c>
      <c r="E195" s="990">
        <f>'havi összesítő'!R193</f>
        <v>8</v>
      </c>
      <c r="F195" s="991">
        <f>'havi összesítő'!AF193</f>
        <v>16</v>
      </c>
      <c r="G195" s="269">
        <f>'havi összesítő'!BH193</f>
        <v>16</v>
      </c>
      <c r="H195" s="269">
        <f>'havi összesítő'!BV193</f>
        <v>0</v>
      </c>
      <c r="I195" s="269">
        <f>'havi összesítő'!CX193</f>
        <v>0</v>
      </c>
      <c r="J195" s="269">
        <f>'havi összesítő'!DL193</f>
        <v>0</v>
      </c>
      <c r="K195" s="269">
        <f>'havi összesítő'!EN193</f>
        <v>0</v>
      </c>
      <c r="L195" s="269">
        <f>'havi összesítő'!FB193</f>
        <v>0</v>
      </c>
      <c r="M195" s="269">
        <f>'havi összesítő'!GD193</f>
        <v>0</v>
      </c>
      <c r="N195" s="269">
        <f>'havi összesítő'!GR193</f>
        <v>0</v>
      </c>
      <c r="O195" s="269">
        <f>'havi összesítő'!HT193</f>
        <v>0</v>
      </c>
      <c r="P195" s="269">
        <f>'havi összesítő'!IH193</f>
        <v>0</v>
      </c>
      <c r="Q195" s="750">
        <f>alapadatok!AH3</f>
        <v>200</v>
      </c>
      <c r="R195" s="269">
        <f t="shared" si="26"/>
        <v>40</v>
      </c>
      <c r="S195" s="270">
        <f t="shared" ref="S195:S226" si="32">Q195-R195</f>
        <v>160</v>
      </c>
      <c r="T195" s="261"/>
      <c r="U195" s="271">
        <f>'havi összesítő'!N193/8</f>
        <v>0</v>
      </c>
      <c r="V195" s="269">
        <f>'havi összesítő'!AB193/8</f>
        <v>0</v>
      </c>
      <c r="W195" s="269">
        <f>'havi összesítő'!BD193/8</f>
        <v>0</v>
      </c>
      <c r="X195" s="269">
        <f>'havi összesítő'!BR193</f>
        <v>0</v>
      </c>
      <c r="Y195" s="269">
        <f>'havi összesítő'!CT193/8</f>
        <v>0</v>
      </c>
      <c r="Z195" s="269">
        <f>'havi összesítő'!DH193/8</f>
        <v>0</v>
      </c>
      <c r="AA195" s="269">
        <f>'havi összesítő'!EJ193/8</f>
        <v>0</v>
      </c>
      <c r="AB195" s="269">
        <f>'havi összesítő'!EX193/8</f>
        <v>0</v>
      </c>
      <c r="AC195" s="269">
        <f>'havi összesítő'!FZ193/8</f>
        <v>0</v>
      </c>
      <c r="AD195" s="269">
        <f>'havi összesítő'!GN193/8</f>
        <v>0</v>
      </c>
      <c r="AE195" s="269">
        <f>'havi összesítő'!HP193/8</f>
        <v>0</v>
      </c>
      <c r="AF195" s="269">
        <f>'havi összesítő'!ID193/8</f>
        <v>0</v>
      </c>
      <c r="AG195" s="270">
        <f t="shared" ref="AG195:AG226" si="33">SUM(U195:AF195)</f>
        <v>0</v>
      </c>
      <c r="AH195" s="261"/>
      <c r="AI195" s="271">
        <f>IF('havi összesítő'!AS193&lt;0,0,'havi összesítő'!AS193)</f>
        <v>0</v>
      </c>
      <c r="AJ195" s="269">
        <f>IF('havi összesítő'!CI193&lt;0,0,'havi összesítő'!CI193)</f>
        <v>0</v>
      </c>
      <c r="AK195" s="269">
        <f>IF('havi összesítő'!DY193&lt;0,0,'havi összesítő'!DY193)</f>
        <v>0</v>
      </c>
      <c r="AL195" s="269">
        <f>IF('havi összesítő'!FO193&lt;0,0,'havi összesítő'!FO193)</f>
        <v>0</v>
      </c>
      <c r="AM195" s="269">
        <f>IF('havi összesítő'!HE193&lt;0,0,'havi összesítő'!HE193)</f>
        <v>0</v>
      </c>
      <c r="AN195" s="269">
        <f>IF('havi összesítő'!IU193&lt;0,0,'havi összesítő'!IU193)</f>
        <v>0</v>
      </c>
      <c r="AO195" s="270">
        <f t="shared" ref="AO195:AO226" si="34">SUM(AI195:AN195)</f>
        <v>0</v>
      </c>
      <c r="AP195" s="7"/>
    </row>
    <row r="196" spans="1:42" x14ac:dyDescent="0.2">
      <c r="A196" s="96">
        <f>IF(beosztás!A196=0,"",beosztás!A196)</f>
        <v>2</v>
      </c>
      <c r="B196" s="97">
        <f>IF(beosztás!B196=0,"",beosztás!B196)</f>
        <v>293</v>
      </c>
      <c r="C196" s="295" t="str">
        <f>IF(beosztás!C196=0,"",beosztás!C196)</f>
        <v>Jurik Roland</v>
      </c>
      <c r="D196" s="296" t="str">
        <f>IF(beosztás!D196=0,"",beosztás!D196)</f>
        <v>Truck loader</v>
      </c>
      <c r="E196" s="992">
        <f>'havi összesítő'!R194</f>
        <v>8</v>
      </c>
      <c r="F196" s="984">
        <f>'havi összesítő'!AF194</f>
        <v>24</v>
      </c>
      <c r="G196" s="265">
        <f>'havi összesítő'!BH194</f>
        <v>24</v>
      </c>
      <c r="H196" s="265">
        <f>'havi összesítő'!BV194</f>
        <v>0</v>
      </c>
      <c r="I196" s="265">
        <f>'havi összesítő'!CX194</f>
        <v>0</v>
      </c>
      <c r="J196" s="265">
        <f>'havi összesítő'!DL194</f>
        <v>0</v>
      </c>
      <c r="K196" s="265">
        <f>'havi összesítő'!EN194</f>
        <v>0</v>
      </c>
      <c r="L196" s="265">
        <f>'havi összesítő'!FB194</f>
        <v>0</v>
      </c>
      <c r="M196" s="265">
        <f>'havi összesítő'!GD194</f>
        <v>0</v>
      </c>
      <c r="N196" s="265">
        <f>'havi összesítő'!GR194</f>
        <v>0</v>
      </c>
      <c r="O196" s="265">
        <f>'havi összesítő'!HT194</f>
        <v>0</v>
      </c>
      <c r="P196" s="265">
        <f>'havi összesítő'!IH194</f>
        <v>0</v>
      </c>
      <c r="Q196" s="747">
        <f>alapadatok!AH4</f>
        <v>176</v>
      </c>
      <c r="R196" s="265">
        <f t="shared" si="26"/>
        <v>56</v>
      </c>
      <c r="S196" s="266">
        <f t="shared" si="32"/>
        <v>120</v>
      </c>
      <c r="T196" s="261"/>
      <c r="U196" s="264">
        <f>'havi összesítő'!N194/8</f>
        <v>0</v>
      </c>
      <c r="V196" s="265">
        <f>'havi összesítő'!AB194/8</f>
        <v>0</v>
      </c>
      <c r="W196" s="265">
        <f>'havi összesítő'!BD194/8</f>
        <v>0</v>
      </c>
      <c r="X196" s="265">
        <f>'havi összesítő'!BR194</f>
        <v>0</v>
      </c>
      <c r="Y196" s="265">
        <f>'havi összesítő'!CT194/8</f>
        <v>0</v>
      </c>
      <c r="Z196" s="265">
        <f>'havi összesítő'!DH194/8</f>
        <v>0</v>
      </c>
      <c r="AA196" s="265">
        <f>'havi összesítő'!EJ194/8</f>
        <v>0</v>
      </c>
      <c r="AB196" s="265">
        <f>'havi összesítő'!EX194/8</f>
        <v>0</v>
      </c>
      <c r="AC196" s="265">
        <f>'havi összesítő'!FZ194/8</f>
        <v>0</v>
      </c>
      <c r="AD196" s="265">
        <f>'havi összesítő'!GN194/8</f>
        <v>0</v>
      </c>
      <c r="AE196" s="265">
        <f>'havi összesítő'!HP194/8</f>
        <v>0</v>
      </c>
      <c r="AF196" s="265">
        <f>'havi összesítő'!ID194/8</f>
        <v>0</v>
      </c>
      <c r="AG196" s="266">
        <f t="shared" si="33"/>
        <v>0</v>
      </c>
      <c r="AH196" s="261"/>
      <c r="AI196" s="264">
        <f>IF('havi összesítő'!AS194&lt;0,0,'havi összesítő'!AS194)</f>
        <v>0</v>
      </c>
      <c r="AJ196" s="265">
        <f>IF('havi összesítő'!CI194&lt;0,0,'havi összesítő'!CI194)</f>
        <v>0</v>
      </c>
      <c r="AK196" s="265">
        <f>IF('havi összesítő'!DY194&lt;0,0,'havi összesítő'!DY194)</f>
        <v>0</v>
      </c>
      <c r="AL196" s="265">
        <f>IF('havi összesítő'!FO194&lt;0,0,'havi összesítő'!FO194)</f>
        <v>0</v>
      </c>
      <c r="AM196" s="265">
        <f>IF('havi összesítő'!HE194&lt;0,0,'havi összesítő'!HE194)</f>
        <v>0</v>
      </c>
      <c r="AN196" s="265">
        <f>IF('havi összesítő'!IU194&lt;0,0,'havi összesítő'!IU194)</f>
        <v>0</v>
      </c>
      <c r="AO196" s="260">
        <f t="shared" si="34"/>
        <v>0</v>
      </c>
      <c r="AP196" s="7"/>
    </row>
    <row r="197" spans="1:42" x14ac:dyDescent="0.2">
      <c r="A197" s="96">
        <f>IF(beosztás!A197=0,"",beosztás!A197)</f>
        <v>3</v>
      </c>
      <c r="B197" s="97">
        <f>IF(beosztás!B197=0,"",beosztás!B197)</f>
        <v>186</v>
      </c>
      <c r="C197" s="295" t="str">
        <f>IF(beosztás!C197=0,"",beosztás!C197)</f>
        <v>Volenszki István</v>
      </c>
      <c r="D197" s="296" t="str">
        <f>IF(beosztás!D197=0,"",beosztás!D197)</f>
        <v>warehouse</v>
      </c>
      <c r="E197" s="992">
        <f>'havi összesítő'!R195</f>
        <v>0</v>
      </c>
      <c r="F197" s="984">
        <f>'havi összesítő'!AF195</f>
        <v>0</v>
      </c>
      <c r="G197" s="265">
        <f>'havi összesítő'!BH195</f>
        <v>16</v>
      </c>
      <c r="H197" s="265">
        <f>'havi összesítő'!BV195</f>
        <v>8</v>
      </c>
      <c r="I197" s="265">
        <f>'havi összesítő'!CX195</f>
        <v>0</v>
      </c>
      <c r="J197" s="265">
        <f>'havi összesítő'!DL195</f>
        <v>0</v>
      </c>
      <c r="K197" s="265">
        <f>'havi összesítő'!EN195</f>
        <v>0</v>
      </c>
      <c r="L197" s="265">
        <f>'havi összesítő'!FB195</f>
        <v>0</v>
      </c>
      <c r="M197" s="265">
        <f>'havi összesítő'!GD195</f>
        <v>0</v>
      </c>
      <c r="N197" s="265">
        <f>'havi összesítő'!GR195</f>
        <v>0</v>
      </c>
      <c r="O197" s="265">
        <f>'havi összesítő'!HT195</f>
        <v>0</v>
      </c>
      <c r="P197" s="265">
        <f>'havi összesítő'!IH195</f>
        <v>0</v>
      </c>
      <c r="Q197" s="747">
        <f>alapadatok!AH5</f>
        <v>216</v>
      </c>
      <c r="R197" s="265">
        <f t="shared" si="26"/>
        <v>24</v>
      </c>
      <c r="S197" s="266">
        <f t="shared" si="32"/>
        <v>192</v>
      </c>
      <c r="T197" s="261"/>
      <c r="U197" s="264">
        <f>'havi összesítő'!N195/8</f>
        <v>0</v>
      </c>
      <c r="V197" s="265">
        <f>'havi összesítő'!AB195/8</f>
        <v>0</v>
      </c>
      <c r="W197" s="265">
        <f>'havi összesítő'!BD195/8</f>
        <v>0</v>
      </c>
      <c r="X197" s="265">
        <f>'havi összesítő'!BR195</f>
        <v>0</v>
      </c>
      <c r="Y197" s="265">
        <f>'havi összesítő'!CT195/8</f>
        <v>0</v>
      </c>
      <c r="Z197" s="265">
        <f>'havi összesítő'!DH195/8</f>
        <v>0</v>
      </c>
      <c r="AA197" s="265">
        <f>'havi összesítő'!EJ195/8</f>
        <v>0</v>
      </c>
      <c r="AB197" s="265">
        <f>'havi összesítő'!EX195/8</f>
        <v>0</v>
      </c>
      <c r="AC197" s="265">
        <f>'havi összesítő'!FZ195/8</f>
        <v>0</v>
      </c>
      <c r="AD197" s="265">
        <f>'havi összesítő'!GN195/8</f>
        <v>0</v>
      </c>
      <c r="AE197" s="265">
        <f>'havi összesítő'!HP195/8</f>
        <v>0</v>
      </c>
      <c r="AF197" s="265">
        <f>'havi összesítő'!ID195/8</f>
        <v>0</v>
      </c>
      <c r="AG197" s="266">
        <f t="shared" si="33"/>
        <v>0</v>
      </c>
      <c r="AH197" s="261"/>
      <c r="AI197" s="264">
        <f>IF('havi összesítő'!AS195&lt;0,0,'havi összesítő'!AS195)</f>
        <v>0</v>
      </c>
      <c r="AJ197" s="265">
        <f>IF('havi összesítő'!CI195&lt;0,0,'havi összesítő'!CI195)</f>
        <v>0</v>
      </c>
      <c r="AK197" s="265">
        <f>IF('havi összesítő'!DY195&lt;0,0,'havi összesítő'!DY195)</f>
        <v>0</v>
      </c>
      <c r="AL197" s="265">
        <f>IF('havi összesítő'!FO195&lt;0,0,'havi összesítő'!FO195)</f>
        <v>0</v>
      </c>
      <c r="AM197" s="265">
        <f>IF('havi összesítő'!HE195&lt;0,0,'havi összesítő'!HE195)</f>
        <v>0</v>
      </c>
      <c r="AN197" s="265">
        <f>IF('havi összesítő'!IU195&lt;0,0,'havi összesítő'!IU195)</f>
        <v>0</v>
      </c>
      <c r="AO197" s="260">
        <f t="shared" si="34"/>
        <v>0</v>
      </c>
      <c r="AP197" s="7"/>
    </row>
    <row r="198" spans="1:42" x14ac:dyDescent="0.2">
      <c r="A198" s="96">
        <f>IF(beosztás!A198=0,"",beosztás!A198)</f>
        <v>4</v>
      </c>
      <c r="B198" s="97">
        <f>IF(beosztás!B198=0,"",beosztás!B198)</f>
        <v>294</v>
      </c>
      <c r="C198" s="295" t="str">
        <f>IF(beosztás!C198=0,"",beosztás!C198)</f>
        <v>Nagy László</v>
      </c>
      <c r="D198" s="296" t="str">
        <f>IF(beosztás!D198=0,"",beosztás!D198)</f>
        <v>warehouse</v>
      </c>
      <c r="E198" s="992">
        <f>'havi összesítő'!R196</f>
        <v>8</v>
      </c>
      <c r="F198" s="984">
        <f>'havi összesítő'!AF196</f>
        <v>0</v>
      </c>
      <c r="G198" s="265">
        <f>'havi összesítő'!BH196</f>
        <v>0</v>
      </c>
      <c r="H198" s="265">
        <f>'havi összesítő'!BV196</f>
        <v>0</v>
      </c>
      <c r="I198" s="265">
        <f>'havi összesítő'!CX196</f>
        <v>0</v>
      </c>
      <c r="J198" s="265">
        <f>'havi összesítő'!DL196</f>
        <v>0</v>
      </c>
      <c r="K198" s="265">
        <f>'havi összesítő'!EN196</f>
        <v>0</v>
      </c>
      <c r="L198" s="265">
        <f>'havi összesítő'!FB196</f>
        <v>0</v>
      </c>
      <c r="M198" s="265">
        <f>'havi összesítő'!GD196</f>
        <v>0</v>
      </c>
      <c r="N198" s="265">
        <f>'havi összesítő'!GR196</f>
        <v>0</v>
      </c>
      <c r="O198" s="265">
        <f>'havi összesítő'!HT196</f>
        <v>0</v>
      </c>
      <c r="P198" s="265">
        <f>'havi összesítő'!IH196</f>
        <v>0</v>
      </c>
      <c r="Q198" s="747">
        <f>alapadatok!AH6</f>
        <v>168</v>
      </c>
      <c r="R198" s="265">
        <f t="shared" si="26"/>
        <v>8</v>
      </c>
      <c r="S198" s="266">
        <f t="shared" si="32"/>
        <v>160</v>
      </c>
      <c r="T198" s="261"/>
      <c r="U198" s="264">
        <f>'havi összesítő'!N196/8</f>
        <v>0</v>
      </c>
      <c r="V198" s="265">
        <f>'havi összesítő'!AB196/8</f>
        <v>0</v>
      </c>
      <c r="W198" s="265">
        <f>'havi összesítő'!BD196/8</f>
        <v>0</v>
      </c>
      <c r="X198" s="265">
        <f>'havi összesítő'!BR196</f>
        <v>0</v>
      </c>
      <c r="Y198" s="265">
        <f>'havi összesítő'!CT196/8</f>
        <v>0</v>
      </c>
      <c r="Z198" s="265">
        <f>'havi összesítő'!DH196/8</f>
        <v>0</v>
      </c>
      <c r="AA198" s="265">
        <f>'havi összesítő'!EJ196/8</f>
        <v>0</v>
      </c>
      <c r="AB198" s="265">
        <f>'havi összesítő'!EX196/8</f>
        <v>0</v>
      </c>
      <c r="AC198" s="265">
        <f>'havi összesítő'!FZ196/8</f>
        <v>0</v>
      </c>
      <c r="AD198" s="265">
        <f>'havi összesítő'!GN196/8</f>
        <v>0</v>
      </c>
      <c r="AE198" s="265">
        <f>'havi összesítő'!HP196/8</f>
        <v>0</v>
      </c>
      <c r="AF198" s="265">
        <f>'havi összesítő'!ID196/8</f>
        <v>0</v>
      </c>
      <c r="AG198" s="266">
        <f t="shared" si="33"/>
        <v>0</v>
      </c>
      <c r="AH198" s="261"/>
      <c r="AI198" s="264">
        <f>IF('havi összesítő'!AS196&lt;0,0,'havi összesítő'!AS196)</f>
        <v>0</v>
      </c>
      <c r="AJ198" s="265">
        <f>IF('havi összesítő'!CI196&lt;0,0,'havi összesítő'!CI196)</f>
        <v>0</v>
      </c>
      <c r="AK198" s="265">
        <f>IF('havi összesítő'!DY196&lt;0,0,'havi összesítő'!DY196)</f>
        <v>0</v>
      </c>
      <c r="AL198" s="265">
        <f>IF('havi összesítő'!FO196&lt;0,0,'havi összesítő'!FO196)</f>
        <v>0</v>
      </c>
      <c r="AM198" s="265">
        <f>IF('havi összesítő'!HE196&lt;0,0,'havi összesítő'!HE196)</f>
        <v>0</v>
      </c>
      <c r="AN198" s="265">
        <f>IF('havi összesítő'!IU196&lt;0,0,'havi összesítő'!IU196)</f>
        <v>0</v>
      </c>
      <c r="AO198" s="260">
        <f t="shared" si="34"/>
        <v>0</v>
      </c>
      <c r="AP198" s="7"/>
    </row>
    <row r="199" spans="1:42" x14ac:dyDescent="0.2">
      <c r="A199" s="96">
        <f>IF(beosztás!A199=0,"",beosztás!A199)</f>
        <v>5</v>
      </c>
      <c r="B199" s="97">
        <f>IF(beosztás!B199=0,"",beosztás!B199)</f>
        <v>298</v>
      </c>
      <c r="C199" s="295" t="str">
        <f>IF(beosztás!C199=0,"",beosztás!C199)</f>
        <v>Mészáros Gábor</v>
      </c>
      <c r="D199" s="296" t="str">
        <f>IF(beosztás!D199=0,"",beosztás!D199)</f>
        <v>warehouse</v>
      </c>
      <c r="E199" s="992">
        <f>'havi összesítő'!R197</f>
        <v>0</v>
      </c>
      <c r="F199" s="984">
        <f>'havi összesítő'!AF197</f>
        <v>0</v>
      </c>
      <c r="G199" s="265">
        <f>'havi összesítő'!BH197</f>
        <v>8</v>
      </c>
      <c r="H199" s="265">
        <f>'havi összesítő'!BV197</f>
        <v>0</v>
      </c>
      <c r="I199" s="265">
        <f>'havi összesítő'!CX197</f>
        <v>0</v>
      </c>
      <c r="J199" s="265">
        <f>'havi összesítő'!DL197</f>
        <v>0</v>
      </c>
      <c r="K199" s="265">
        <f>'havi összesítő'!EN197</f>
        <v>0</v>
      </c>
      <c r="L199" s="265">
        <f>'havi összesítő'!FB197</f>
        <v>0</v>
      </c>
      <c r="M199" s="265">
        <f>'havi összesítő'!GD197</f>
        <v>0</v>
      </c>
      <c r="N199" s="265">
        <f>'havi összesítő'!GR197</f>
        <v>0</v>
      </c>
      <c r="O199" s="265">
        <f>'havi összesítő'!HT197</f>
        <v>0</v>
      </c>
      <c r="P199" s="265">
        <f>'havi összesítő'!IH197</f>
        <v>0</v>
      </c>
      <c r="Q199" s="747">
        <f>alapadatok!AH7</f>
        <v>208</v>
      </c>
      <c r="R199" s="265">
        <f t="shared" si="26"/>
        <v>8</v>
      </c>
      <c r="S199" s="266">
        <f t="shared" si="32"/>
        <v>200</v>
      </c>
      <c r="T199" s="261"/>
      <c r="U199" s="264">
        <f>'havi összesítő'!N197/8</f>
        <v>0</v>
      </c>
      <c r="V199" s="265">
        <f>'havi összesítő'!AB197/8</f>
        <v>0</v>
      </c>
      <c r="W199" s="265">
        <f>'havi összesítő'!BD197/8</f>
        <v>0</v>
      </c>
      <c r="X199" s="265">
        <f>'havi összesítő'!BR197</f>
        <v>0</v>
      </c>
      <c r="Y199" s="265">
        <f>'havi összesítő'!CT197/8</f>
        <v>0</v>
      </c>
      <c r="Z199" s="265">
        <f>'havi összesítő'!DH197/8</f>
        <v>0</v>
      </c>
      <c r="AA199" s="265">
        <f>'havi összesítő'!EJ197/8</f>
        <v>0</v>
      </c>
      <c r="AB199" s="265">
        <f>'havi összesítő'!EX197/8</f>
        <v>0</v>
      </c>
      <c r="AC199" s="265">
        <f>'havi összesítő'!FZ197/8</f>
        <v>0</v>
      </c>
      <c r="AD199" s="265">
        <f>'havi összesítő'!GN197/8</f>
        <v>0</v>
      </c>
      <c r="AE199" s="265">
        <f>'havi összesítő'!HP197/8</f>
        <v>0</v>
      </c>
      <c r="AF199" s="265">
        <f>'havi összesítő'!ID197/8</f>
        <v>0</v>
      </c>
      <c r="AG199" s="266">
        <f t="shared" si="33"/>
        <v>0</v>
      </c>
      <c r="AH199" s="261"/>
      <c r="AI199" s="264">
        <f>IF('havi összesítő'!AS197&lt;0,0,'havi összesítő'!AS197)</f>
        <v>0</v>
      </c>
      <c r="AJ199" s="265">
        <f>IF('havi összesítő'!CI197&lt;0,0,'havi összesítő'!CI197)</f>
        <v>0</v>
      </c>
      <c r="AK199" s="265">
        <f>IF('havi összesítő'!DY197&lt;0,0,'havi összesítő'!DY197)</f>
        <v>0</v>
      </c>
      <c r="AL199" s="265">
        <f>IF('havi összesítő'!FO197&lt;0,0,'havi összesítő'!FO197)</f>
        <v>0</v>
      </c>
      <c r="AM199" s="265">
        <f>IF('havi összesítő'!HE197&lt;0,0,'havi összesítő'!HE197)</f>
        <v>0</v>
      </c>
      <c r="AN199" s="265">
        <f>IF('havi összesítő'!IU197&lt;0,0,'havi összesítő'!IU197)</f>
        <v>0</v>
      </c>
      <c r="AO199" s="260">
        <f t="shared" si="34"/>
        <v>0</v>
      </c>
      <c r="AP199" s="7"/>
    </row>
    <row r="200" spans="1:42" hidden="1" x14ac:dyDescent="0.2">
      <c r="A200" s="96">
        <f>IF(beosztás!A200=0,"",beosztás!A200)</f>
        <v>6</v>
      </c>
      <c r="B200" s="97" t="str">
        <f>IF(beosztás!B200=0,"",beosztás!B200)</f>
        <v/>
      </c>
      <c r="C200" s="295" t="str">
        <f>IF(beosztás!C200=0,"",beosztás!C200)</f>
        <v/>
      </c>
      <c r="D200" s="296" t="str">
        <f>IF(beosztás!D200=0,"",beosztás!D200)</f>
        <v/>
      </c>
      <c r="E200" s="992">
        <f>'havi összesítő'!R198</f>
        <v>0</v>
      </c>
      <c r="F200" s="984">
        <f>'havi összesítő'!AF198</f>
        <v>0</v>
      </c>
      <c r="G200" s="265">
        <f>'havi összesítő'!BH198</f>
        <v>0</v>
      </c>
      <c r="H200" s="265">
        <f>'havi összesítő'!BV198</f>
        <v>0</v>
      </c>
      <c r="I200" s="265">
        <f>'havi összesítő'!CX198</f>
        <v>0</v>
      </c>
      <c r="J200" s="265">
        <f>'havi összesítő'!DL198</f>
        <v>0</v>
      </c>
      <c r="K200" s="265">
        <f>'havi összesítő'!EN198</f>
        <v>0</v>
      </c>
      <c r="L200" s="265">
        <f>'havi összesítő'!FB198</f>
        <v>0</v>
      </c>
      <c r="M200" s="265">
        <f>'havi összesítő'!GD198</f>
        <v>0</v>
      </c>
      <c r="N200" s="265">
        <f>'havi összesítő'!GR198</f>
        <v>0</v>
      </c>
      <c r="O200" s="265">
        <f>'havi összesítő'!HT198</f>
        <v>0</v>
      </c>
      <c r="P200" s="265">
        <f>'havi összesítő'!IH198</f>
        <v>0</v>
      </c>
      <c r="Q200" s="747">
        <f>alapadatok!AH8</f>
        <v>0</v>
      </c>
      <c r="R200" s="265">
        <f t="shared" si="26"/>
        <v>0</v>
      </c>
      <c r="S200" s="266">
        <f t="shared" si="32"/>
        <v>0</v>
      </c>
      <c r="T200" s="261"/>
      <c r="U200" s="264">
        <f>'havi összesítő'!N198/8</f>
        <v>0</v>
      </c>
      <c r="V200" s="265">
        <f>'havi összesítő'!AB198/8</f>
        <v>0</v>
      </c>
      <c r="W200" s="265">
        <f>'havi összesítő'!BD198/8</f>
        <v>0</v>
      </c>
      <c r="X200" s="265">
        <f>'havi összesítő'!BR198</f>
        <v>0</v>
      </c>
      <c r="Y200" s="265">
        <f>'havi összesítő'!CT198/8</f>
        <v>0</v>
      </c>
      <c r="Z200" s="265">
        <f>'havi összesítő'!DH198/8</f>
        <v>0</v>
      </c>
      <c r="AA200" s="265">
        <f>'havi összesítő'!EJ198/8</f>
        <v>0</v>
      </c>
      <c r="AB200" s="265">
        <f>'havi összesítő'!EX198/8</f>
        <v>0</v>
      </c>
      <c r="AC200" s="265">
        <f>'havi összesítő'!FZ198/8</f>
        <v>0</v>
      </c>
      <c r="AD200" s="265">
        <f>'havi összesítő'!GN198/8</f>
        <v>0</v>
      </c>
      <c r="AE200" s="265">
        <f>'havi összesítő'!HP198/8</f>
        <v>0</v>
      </c>
      <c r="AF200" s="265">
        <f>'havi összesítő'!ID198/8</f>
        <v>0</v>
      </c>
      <c r="AG200" s="266">
        <f t="shared" si="33"/>
        <v>0</v>
      </c>
      <c r="AH200" s="261"/>
      <c r="AI200" s="264">
        <f>IF('havi összesítő'!AS198&lt;0,0,'havi összesítő'!AS198)</f>
        <v>0</v>
      </c>
      <c r="AJ200" s="265">
        <f>IF('havi összesítő'!CI198&lt;0,0,'havi összesítő'!CI198)</f>
        <v>0</v>
      </c>
      <c r="AK200" s="265">
        <f>IF('havi összesítő'!DY198&lt;0,0,'havi összesítő'!DY198)</f>
        <v>0</v>
      </c>
      <c r="AL200" s="265">
        <f>IF('havi összesítő'!FO198&lt;0,0,'havi összesítő'!FO198)</f>
        <v>0</v>
      </c>
      <c r="AM200" s="265">
        <f>IF('havi összesítő'!HE198&lt;0,0,'havi összesítő'!HE198)</f>
        <v>0</v>
      </c>
      <c r="AN200" s="265">
        <f>IF('havi összesítő'!IU198&lt;0,0,'havi összesítő'!IU198)</f>
        <v>0</v>
      </c>
      <c r="AO200" s="260">
        <f t="shared" si="34"/>
        <v>0</v>
      </c>
      <c r="AP200" s="7"/>
    </row>
    <row r="201" spans="1:42" hidden="1" x14ac:dyDescent="0.2">
      <c r="A201" s="96">
        <f>IF(beosztás!A201=0,"",beosztás!A201)</f>
        <v>7</v>
      </c>
      <c r="B201" s="97" t="str">
        <f>IF(beosztás!B201=0,"",beosztás!B201)</f>
        <v/>
      </c>
      <c r="C201" s="131" t="str">
        <f>IF(beosztás!C201=0,"",beosztás!C201)</f>
        <v/>
      </c>
      <c r="D201" s="132" t="str">
        <f>IF(beosztás!D201=0,"",beosztás!D201)</f>
        <v/>
      </c>
      <c r="E201" s="993">
        <f>'havi összesítő'!R199</f>
        <v>0</v>
      </c>
      <c r="F201" s="987">
        <f>'havi összesítő'!AF199</f>
        <v>0</v>
      </c>
      <c r="G201" s="85">
        <f>'havi összesítő'!BH199</f>
        <v>0</v>
      </c>
      <c r="H201" s="85">
        <f>'havi összesítő'!BV199</f>
        <v>0</v>
      </c>
      <c r="I201" s="85">
        <f>'havi összesítő'!CX199</f>
        <v>0</v>
      </c>
      <c r="J201" s="85">
        <f>'havi összesítő'!DL199</f>
        <v>0</v>
      </c>
      <c r="K201" s="85">
        <f>'havi összesítő'!EN199</f>
        <v>0</v>
      </c>
      <c r="L201" s="85">
        <f>'havi összesítő'!FB199</f>
        <v>0</v>
      </c>
      <c r="M201" s="85">
        <f>'havi összesítő'!GD199</f>
        <v>0</v>
      </c>
      <c r="N201" s="85">
        <f>'havi összesítő'!GR199</f>
        <v>0</v>
      </c>
      <c r="O201" s="85">
        <f>'havi összesítő'!HT199</f>
        <v>0</v>
      </c>
      <c r="P201" s="85">
        <f>'havi összesítő'!IH199</f>
        <v>0</v>
      </c>
      <c r="Q201" s="748">
        <f>alapadatok!AH9</f>
        <v>0</v>
      </c>
      <c r="R201" s="85">
        <f t="shared" si="26"/>
        <v>0</v>
      </c>
      <c r="S201" s="86">
        <f t="shared" si="32"/>
        <v>0</v>
      </c>
      <c r="T201" s="121"/>
      <c r="U201" s="84">
        <f>'havi összesítő'!N199/8</f>
        <v>0</v>
      </c>
      <c r="V201" s="85">
        <f>'havi összesítő'!AB199/8</f>
        <v>0</v>
      </c>
      <c r="W201" s="85">
        <f>'havi összesítő'!BD199/8</f>
        <v>0</v>
      </c>
      <c r="X201" s="85">
        <f>'havi összesítő'!BR199</f>
        <v>0</v>
      </c>
      <c r="Y201" s="85">
        <f>'havi összesítő'!CT199/8</f>
        <v>0</v>
      </c>
      <c r="Z201" s="85">
        <f>'havi összesítő'!DH199/8</f>
        <v>0</v>
      </c>
      <c r="AA201" s="85">
        <f>'havi összesítő'!EJ199/8</f>
        <v>0</v>
      </c>
      <c r="AB201" s="85">
        <f>'havi összesítő'!EX199/8</f>
        <v>0</v>
      </c>
      <c r="AC201" s="85">
        <f>'havi összesítő'!FZ199/8</f>
        <v>0</v>
      </c>
      <c r="AD201" s="85">
        <f>'havi összesítő'!GN199/8</f>
        <v>0</v>
      </c>
      <c r="AE201" s="85">
        <f>'havi összesítő'!HP199/8</f>
        <v>0</v>
      </c>
      <c r="AF201" s="85">
        <f>'havi összesítő'!ID199/8</f>
        <v>0</v>
      </c>
      <c r="AG201" s="86">
        <f t="shared" si="33"/>
        <v>0</v>
      </c>
      <c r="AH201" s="121"/>
      <c r="AI201" s="84">
        <f>IF('havi összesítő'!AS199&lt;0,0,'havi összesítő'!AS199)</f>
        <v>0</v>
      </c>
      <c r="AJ201" s="85">
        <f>IF('havi összesítő'!CI199&lt;0,0,'havi összesítő'!CI199)</f>
        <v>0</v>
      </c>
      <c r="AK201" s="85">
        <f>IF('havi összesítő'!DY199&lt;0,0,'havi összesítő'!DY199)</f>
        <v>0</v>
      </c>
      <c r="AL201" s="85">
        <f>IF('havi összesítő'!FO199&lt;0,0,'havi összesítő'!FO199)</f>
        <v>0</v>
      </c>
      <c r="AM201" s="85">
        <f>IF('havi összesítő'!HE199&lt;0,0,'havi összesítő'!HE199)</f>
        <v>0</v>
      </c>
      <c r="AN201" s="85">
        <f>IF('havi összesítő'!IU199&lt;0,0,'havi összesítő'!IU199)</f>
        <v>0</v>
      </c>
      <c r="AO201" s="260">
        <f t="shared" si="34"/>
        <v>0</v>
      </c>
      <c r="AP201" s="7"/>
    </row>
    <row r="202" spans="1:42" hidden="1" x14ac:dyDescent="0.2">
      <c r="A202" s="96">
        <f>IF(beosztás!A202=0,"",beosztás!A202)</f>
        <v>8</v>
      </c>
      <c r="B202" s="97" t="str">
        <f>IF(beosztás!B202=0,"",beosztás!B202)</f>
        <v/>
      </c>
      <c r="C202" s="131" t="str">
        <f>IF(beosztás!C202=0,"",beosztás!C202)</f>
        <v/>
      </c>
      <c r="D202" s="132" t="str">
        <f>IF(beosztás!D202=0,"",beosztás!D202)</f>
        <v/>
      </c>
      <c r="E202" s="993">
        <f>'havi összesítő'!R200</f>
        <v>0</v>
      </c>
      <c r="F202" s="987">
        <f>'havi összesítő'!AF200</f>
        <v>0</v>
      </c>
      <c r="G202" s="85">
        <f>'havi összesítő'!BH200</f>
        <v>0</v>
      </c>
      <c r="H202" s="85">
        <f>'havi összesítő'!BV200</f>
        <v>0</v>
      </c>
      <c r="I202" s="85">
        <f>'havi összesítő'!CX200</f>
        <v>0</v>
      </c>
      <c r="J202" s="85">
        <f>'havi összesítő'!DL200</f>
        <v>0</v>
      </c>
      <c r="K202" s="85">
        <f>'havi összesítő'!EN200</f>
        <v>0</v>
      </c>
      <c r="L202" s="85">
        <f>'havi összesítő'!FB200</f>
        <v>0</v>
      </c>
      <c r="M202" s="85">
        <f>'havi összesítő'!GD200</f>
        <v>0</v>
      </c>
      <c r="N202" s="85">
        <f>'havi összesítő'!GR200</f>
        <v>0</v>
      </c>
      <c r="O202" s="85">
        <f>'havi összesítő'!HT200</f>
        <v>0</v>
      </c>
      <c r="P202" s="85">
        <f>'havi összesítő'!IH200</f>
        <v>0</v>
      </c>
      <c r="Q202" s="748">
        <f>alapadatok!AH10</f>
        <v>0</v>
      </c>
      <c r="R202" s="85">
        <f t="shared" si="26"/>
        <v>0</v>
      </c>
      <c r="S202" s="86">
        <f t="shared" si="32"/>
        <v>0</v>
      </c>
      <c r="T202" s="121"/>
      <c r="U202" s="84">
        <f>'havi összesítő'!N200/8</f>
        <v>0</v>
      </c>
      <c r="V202" s="85">
        <f>'havi összesítő'!AB200/8</f>
        <v>0</v>
      </c>
      <c r="W202" s="85">
        <f>'havi összesítő'!BD200/8</f>
        <v>0</v>
      </c>
      <c r="X202" s="85">
        <f>'havi összesítő'!BR200</f>
        <v>0</v>
      </c>
      <c r="Y202" s="85">
        <f>'havi összesítő'!CT200/8</f>
        <v>0</v>
      </c>
      <c r="Z202" s="85">
        <f>'havi összesítő'!DH200/8</f>
        <v>0</v>
      </c>
      <c r="AA202" s="85">
        <f>'havi összesítő'!EJ200/8</f>
        <v>0</v>
      </c>
      <c r="AB202" s="85">
        <f>'havi összesítő'!EX200/8</f>
        <v>0</v>
      </c>
      <c r="AC202" s="85">
        <f>'havi összesítő'!FZ200/8</f>
        <v>0</v>
      </c>
      <c r="AD202" s="85">
        <f>'havi összesítő'!GN200/8</f>
        <v>0</v>
      </c>
      <c r="AE202" s="85">
        <f>'havi összesítő'!HP200/8</f>
        <v>0</v>
      </c>
      <c r="AF202" s="85">
        <f>'havi összesítő'!ID200/8</f>
        <v>0</v>
      </c>
      <c r="AG202" s="86">
        <f t="shared" si="33"/>
        <v>0</v>
      </c>
      <c r="AH202" s="121"/>
      <c r="AI202" s="84">
        <f>IF('havi összesítő'!AS200&lt;0,0,'havi összesítő'!AS200)</f>
        <v>0</v>
      </c>
      <c r="AJ202" s="85">
        <f>IF('havi összesítő'!CI200&lt;0,0,'havi összesítő'!CI200)</f>
        <v>0</v>
      </c>
      <c r="AK202" s="85">
        <f>IF('havi összesítő'!DY200&lt;0,0,'havi összesítő'!DY200)</f>
        <v>0</v>
      </c>
      <c r="AL202" s="85">
        <f>IF('havi összesítő'!FO200&lt;0,0,'havi összesítő'!FO200)</f>
        <v>0</v>
      </c>
      <c r="AM202" s="85">
        <f>IF('havi összesítő'!HE200&lt;0,0,'havi összesítő'!HE200)</f>
        <v>0</v>
      </c>
      <c r="AN202" s="85">
        <f>IF('havi összesítő'!IU200&lt;0,0,'havi összesítő'!IU200)</f>
        <v>0</v>
      </c>
      <c r="AO202" s="260">
        <f t="shared" si="34"/>
        <v>0</v>
      </c>
      <c r="AP202" s="7"/>
    </row>
    <row r="203" spans="1:42" hidden="1" x14ac:dyDescent="0.2">
      <c r="A203" s="96">
        <f>IF(beosztás!A203=0,"",beosztás!A203)</f>
        <v>9</v>
      </c>
      <c r="B203" s="97" t="str">
        <f>IF(beosztás!B203=0,"",beosztás!B203)</f>
        <v/>
      </c>
      <c r="C203" s="131" t="str">
        <f>IF(beosztás!C203=0,"",beosztás!C203)</f>
        <v/>
      </c>
      <c r="D203" s="132" t="str">
        <f>IF(beosztás!D203=0,"",beosztás!D203)</f>
        <v/>
      </c>
      <c r="E203" s="993">
        <f>'havi összesítő'!R201</f>
        <v>0</v>
      </c>
      <c r="F203" s="987">
        <f>'havi összesítő'!AF201</f>
        <v>0</v>
      </c>
      <c r="G203" s="85">
        <f>'havi összesítő'!BH201</f>
        <v>0</v>
      </c>
      <c r="H203" s="85">
        <f>'havi összesítő'!BV201</f>
        <v>0</v>
      </c>
      <c r="I203" s="85">
        <f>'havi összesítő'!CX201</f>
        <v>0</v>
      </c>
      <c r="J203" s="85">
        <f>'havi összesítő'!DL201</f>
        <v>0</v>
      </c>
      <c r="K203" s="85">
        <f>'havi összesítő'!EN201</f>
        <v>0</v>
      </c>
      <c r="L203" s="85">
        <f>'havi összesítő'!FB201</f>
        <v>0</v>
      </c>
      <c r="M203" s="85">
        <f>'havi összesítő'!GD201</f>
        <v>0</v>
      </c>
      <c r="N203" s="85">
        <f>'havi összesítő'!GR201</f>
        <v>0</v>
      </c>
      <c r="O203" s="85">
        <f>'havi összesítő'!HT201</f>
        <v>0</v>
      </c>
      <c r="P203" s="85">
        <f>'havi összesítő'!IH201</f>
        <v>0</v>
      </c>
      <c r="Q203" s="748">
        <f>alapadatok!AH11</f>
        <v>0</v>
      </c>
      <c r="R203" s="85">
        <f t="shared" si="26"/>
        <v>0</v>
      </c>
      <c r="S203" s="86">
        <f t="shared" si="32"/>
        <v>0</v>
      </c>
      <c r="T203" s="121"/>
      <c r="U203" s="84">
        <f>'havi összesítő'!N201/8</f>
        <v>0</v>
      </c>
      <c r="V203" s="85">
        <f>'havi összesítő'!AB201/8</f>
        <v>0</v>
      </c>
      <c r="W203" s="85">
        <f>'havi összesítő'!BD201/8</f>
        <v>0</v>
      </c>
      <c r="X203" s="85">
        <f>'havi összesítő'!BR201</f>
        <v>0</v>
      </c>
      <c r="Y203" s="85">
        <f>'havi összesítő'!CT201/8</f>
        <v>0</v>
      </c>
      <c r="Z203" s="85">
        <f>'havi összesítő'!DH201/8</f>
        <v>0</v>
      </c>
      <c r="AA203" s="85">
        <f>'havi összesítő'!EJ201/8</f>
        <v>0</v>
      </c>
      <c r="AB203" s="85">
        <f>'havi összesítő'!EX201/8</f>
        <v>0</v>
      </c>
      <c r="AC203" s="85">
        <f>'havi összesítő'!FZ201/8</f>
        <v>0</v>
      </c>
      <c r="AD203" s="85">
        <f>'havi összesítő'!GN201/8</f>
        <v>0</v>
      </c>
      <c r="AE203" s="85">
        <f>'havi összesítő'!HP201/8</f>
        <v>0</v>
      </c>
      <c r="AF203" s="85">
        <f>'havi összesítő'!ID201/8</f>
        <v>0</v>
      </c>
      <c r="AG203" s="86">
        <f t="shared" si="33"/>
        <v>0</v>
      </c>
      <c r="AH203" s="121"/>
      <c r="AI203" s="84">
        <f>IF('havi összesítő'!AS201&lt;0,0,'havi összesítő'!AS201)</f>
        <v>0</v>
      </c>
      <c r="AJ203" s="85">
        <f>IF('havi összesítő'!CI201&lt;0,0,'havi összesítő'!CI201)</f>
        <v>0</v>
      </c>
      <c r="AK203" s="85">
        <f>IF('havi összesítő'!DY201&lt;0,0,'havi összesítő'!DY201)</f>
        <v>0</v>
      </c>
      <c r="AL203" s="85">
        <f>IF('havi összesítő'!FO201&lt;0,0,'havi összesítő'!FO201)</f>
        <v>0</v>
      </c>
      <c r="AM203" s="85">
        <f>IF('havi összesítő'!HE201&lt;0,0,'havi összesítő'!HE201)</f>
        <v>0</v>
      </c>
      <c r="AN203" s="85">
        <f>IF('havi összesítő'!IU201&lt;0,0,'havi összesítő'!IU201)</f>
        <v>0</v>
      </c>
      <c r="AO203" s="260">
        <f t="shared" si="34"/>
        <v>0</v>
      </c>
      <c r="AP203" s="7"/>
    </row>
    <row r="204" spans="1:42" hidden="1" x14ac:dyDescent="0.2">
      <c r="A204" s="96">
        <f>IF(beosztás!A204=0,"",beosztás!A204)</f>
        <v>10</v>
      </c>
      <c r="B204" s="97" t="str">
        <f>IF(beosztás!B204=0,"",beosztás!B204)</f>
        <v/>
      </c>
      <c r="C204" s="131" t="str">
        <f>IF(beosztás!C204=0,"",beosztás!C204)</f>
        <v/>
      </c>
      <c r="D204" s="132" t="str">
        <f>IF(beosztás!D204=0,"",beosztás!D204)</f>
        <v xml:space="preserve"> </v>
      </c>
      <c r="E204" s="993">
        <f>'havi összesítő'!R202</f>
        <v>0</v>
      </c>
      <c r="F204" s="987">
        <f>'havi összesítő'!AF202</f>
        <v>0</v>
      </c>
      <c r="G204" s="85">
        <f>'havi összesítő'!BH202</f>
        <v>0</v>
      </c>
      <c r="H204" s="85">
        <f>'havi összesítő'!BV202</f>
        <v>0</v>
      </c>
      <c r="I204" s="85">
        <f>'havi összesítő'!CX202</f>
        <v>0</v>
      </c>
      <c r="J204" s="85">
        <f>'havi összesítő'!DL202</f>
        <v>0</v>
      </c>
      <c r="K204" s="85">
        <f>'havi összesítő'!EN202</f>
        <v>0</v>
      </c>
      <c r="L204" s="85">
        <f>'havi összesítő'!FB202</f>
        <v>0</v>
      </c>
      <c r="M204" s="85">
        <f>'havi összesítő'!GD202</f>
        <v>0</v>
      </c>
      <c r="N204" s="85">
        <f>'havi összesítő'!GR202</f>
        <v>0</v>
      </c>
      <c r="O204" s="85">
        <f>'havi összesítő'!HT202</f>
        <v>0</v>
      </c>
      <c r="P204" s="85">
        <f>'havi összesítő'!IH202</f>
        <v>0</v>
      </c>
      <c r="Q204" s="748">
        <f>alapadatok!AH12</f>
        <v>0</v>
      </c>
      <c r="R204" s="85">
        <f t="shared" si="26"/>
        <v>0</v>
      </c>
      <c r="S204" s="86">
        <f t="shared" si="32"/>
        <v>0</v>
      </c>
      <c r="T204" s="121"/>
      <c r="U204" s="84">
        <f>'havi összesítő'!N202/8</f>
        <v>0</v>
      </c>
      <c r="V204" s="85">
        <f>'havi összesítő'!AB202/8</f>
        <v>0</v>
      </c>
      <c r="W204" s="85">
        <f>'havi összesítő'!BD202/8</f>
        <v>0</v>
      </c>
      <c r="X204" s="85">
        <f>'havi összesítő'!BR202</f>
        <v>0</v>
      </c>
      <c r="Y204" s="85">
        <f>'havi összesítő'!CT202/8</f>
        <v>0</v>
      </c>
      <c r="Z204" s="85">
        <f>'havi összesítő'!DH202/8</f>
        <v>0</v>
      </c>
      <c r="AA204" s="85">
        <f>'havi összesítő'!EJ202/8</f>
        <v>0</v>
      </c>
      <c r="AB204" s="85">
        <f>'havi összesítő'!EX202/8</f>
        <v>0</v>
      </c>
      <c r="AC204" s="85">
        <f>'havi összesítő'!FZ202/8</f>
        <v>0</v>
      </c>
      <c r="AD204" s="85">
        <f>'havi összesítő'!GN202/8</f>
        <v>0</v>
      </c>
      <c r="AE204" s="85">
        <f>'havi összesítő'!HP202/8</f>
        <v>0</v>
      </c>
      <c r="AF204" s="85">
        <f>'havi összesítő'!ID202/8</f>
        <v>0</v>
      </c>
      <c r="AG204" s="86">
        <f t="shared" si="33"/>
        <v>0</v>
      </c>
      <c r="AH204" s="121"/>
      <c r="AI204" s="84">
        <f>IF('havi összesítő'!AS202&lt;0,0,'havi összesítő'!AS202)</f>
        <v>0</v>
      </c>
      <c r="AJ204" s="85">
        <f>IF('havi összesítő'!CI202&lt;0,0,'havi összesítő'!CI202)</f>
        <v>0</v>
      </c>
      <c r="AK204" s="85">
        <f>IF('havi összesítő'!DY202&lt;0,0,'havi összesítő'!DY202)</f>
        <v>0</v>
      </c>
      <c r="AL204" s="85">
        <f>IF('havi összesítő'!FO202&lt;0,0,'havi összesítő'!FO202)</f>
        <v>0</v>
      </c>
      <c r="AM204" s="85">
        <f>IF('havi összesítő'!HE202&lt;0,0,'havi összesítő'!HE202)</f>
        <v>0</v>
      </c>
      <c r="AN204" s="85">
        <f>IF('havi összesítő'!IU202&lt;0,0,'havi összesítő'!IU202)</f>
        <v>0</v>
      </c>
      <c r="AO204" s="260">
        <f t="shared" si="34"/>
        <v>0</v>
      </c>
      <c r="AP204" s="7"/>
    </row>
    <row r="205" spans="1:42" hidden="1" x14ac:dyDescent="0.2">
      <c r="A205" s="96">
        <f>IF(beosztás!A205=0,"",beosztás!A205)</f>
        <v>11</v>
      </c>
      <c r="B205" s="97" t="str">
        <f>IF(beosztás!B205=0,"",beosztás!B205)</f>
        <v/>
      </c>
      <c r="C205" s="131" t="str">
        <f>IF(beosztás!C205=0,"",beosztás!C205)</f>
        <v/>
      </c>
      <c r="D205" s="132" t="str">
        <f>IF(beosztás!D205=0,"",beosztás!D205)</f>
        <v/>
      </c>
      <c r="E205" s="993">
        <f>'havi összesítő'!R203</f>
        <v>0</v>
      </c>
      <c r="F205" s="987">
        <f>'havi összesítő'!AF203</f>
        <v>0</v>
      </c>
      <c r="G205" s="85">
        <f>'havi összesítő'!BH203</f>
        <v>0</v>
      </c>
      <c r="H205" s="85">
        <f>'havi összesítő'!BV203</f>
        <v>0</v>
      </c>
      <c r="I205" s="85">
        <f>'havi összesítő'!CX203</f>
        <v>0</v>
      </c>
      <c r="J205" s="85">
        <f>'havi összesítő'!DL203</f>
        <v>0</v>
      </c>
      <c r="K205" s="85">
        <f>'havi összesítő'!EN203</f>
        <v>0</v>
      </c>
      <c r="L205" s="85">
        <f>'havi összesítő'!FB203</f>
        <v>0</v>
      </c>
      <c r="M205" s="85">
        <f>'havi összesítő'!GD203</f>
        <v>0</v>
      </c>
      <c r="N205" s="85">
        <f>'havi összesítő'!GR203</f>
        <v>0</v>
      </c>
      <c r="O205" s="85">
        <f>'havi összesítő'!HT203</f>
        <v>0</v>
      </c>
      <c r="P205" s="85">
        <f>'havi összesítő'!IH203</f>
        <v>0</v>
      </c>
      <c r="Q205" s="748">
        <f>alapadatok!AH13</f>
        <v>0</v>
      </c>
      <c r="R205" s="85">
        <f t="shared" si="26"/>
        <v>0</v>
      </c>
      <c r="S205" s="86">
        <f t="shared" si="32"/>
        <v>0</v>
      </c>
      <c r="T205" s="121"/>
      <c r="U205" s="84">
        <f>'havi összesítő'!N203/8</f>
        <v>0</v>
      </c>
      <c r="V205" s="85">
        <f>'havi összesítő'!AB203/8</f>
        <v>0</v>
      </c>
      <c r="W205" s="85">
        <f>'havi összesítő'!BD203/8</f>
        <v>0</v>
      </c>
      <c r="X205" s="85">
        <f>'havi összesítő'!BR203</f>
        <v>0</v>
      </c>
      <c r="Y205" s="85">
        <f>'havi összesítő'!CT203/8</f>
        <v>0</v>
      </c>
      <c r="Z205" s="85">
        <f>'havi összesítő'!DH203/8</f>
        <v>0</v>
      </c>
      <c r="AA205" s="85">
        <f>'havi összesítő'!EJ203/8</f>
        <v>0</v>
      </c>
      <c r="AB205" s="85">
        <f>'havi összesítő'!EX203/8</f>
        <v>0</v>
      </c>
      <c r="AC205" s="85">
        <f>'havi összesítő'!FZ203/8</f>
        <v>0</v>
      </c>
      <c r="AD205" s="85">
        <f>'havi összesítő'!GN203/8</f>
        <v>0</v>
      </c>
      <c r="AE205" s="85">
        <f>'havi összesítő'!HP203/8</f>
        <v>0</v>
      </c>
      <c r="AF205" s="85">
        <f>'havi összesítő'!ID203/8</f>
        <v>0</v>
      </c>
      <c r="AG205" s="86">
        <f t="shared" si="33"/>
        <v>0</v>
      </c>
      <c r="AH205" s="121"/>
      <c r="AI205" s="84">
        <f>IF('havi összesítő'!AS203&lt;0,0,'havi összesítő'!AS203)</f>
        <v>0</v>
      </c>
      <c r="AJ205" s="85">
        <f>IF('havi összesítő'!CI203&lt;0,0,'havi összesítő'!CI203)</f>
        <v>0</v>
      </c>
      <c r="AK205" s="85">
        <f>IF('havi összesítő'!DY203&lt;0,0,'havi összesítő'!DY203)</f>
        <v>0</v>
      </c>
      <c r="AL205" s="85">
        <f>IF('havi összesítő'!FO203&lt;0,0,'havi összesítő'!FO203)</f>
        <v>0</v>
      </c>
      <c r="AM205" s="85">
        <f>IF('havi összesítő'!HE203&lt;0,0,'havi összesítő'!HE203)</f>
        <v>0</v>
      </c>
      <c r="AN205" s="85">
        <f>IF('havi összesítő'!IU203&lt;0,0,'havi összesítő'!IU203)</f>
        <v>0</v>
      </c>
      <c r="AO205" s="260">
        <f t="shared" si="34"/>
        <v>0</v>
      </c>
      <c r="AP205" s="7"/>
    </row>
    <row r="206" spans="1:42" hidden="1" x14ac:dyDescent="0.2">
      <c r="A206" s="96">
        <f>IF(beosztás!A206=0,"",beosztás!A206)</f>
        <v>12</v>
      </c>
      <c r="B206" s="97" t="str">
        <f>IF(beosztás!B206=0,"",beosztás!B206)</f>
        <v/>
      </c>
      <c r="C206" s="131" t="str">
        <f>IF(beosztás!C206=0,"",beosztás!C206)</f>
        <v/>
      </c>
      <c r="D206" s="132" t="str">
        <f>IF(beosztás!D206=0,"",beosztás!D206)</f>
        <v/>
      </c>
      <c r="E206" s="993">
        <f>'havi összesítő'!R204</f>
        <v>0</v>
      </c>
      <c r="F206" s="987">
        <f>'havi összesítő'!AF204</f>
        <v>0</v>
      </c>
      <c r="G206" s="85">
        <f>'havi összesítő'!BH204</f>
        <v>0</v>
      </c>
      <c r="H206" s="85">
        <f>'havi összesítő'!BV204</f>
        <v>0</v>
      </c>
      <c r="I206" s="85">
        <f>'havi összesítő'!CX204</f>
        <v>0</v>
      </c>
      <c r="J206" s="85">
        <f>'havi összesítő'!DL204</f>
        <v>0</v>
      </c>
      <c r="K206" s="85">
        <f>'havi összesítő'!EN204</f>
        <v>0</v>
      </c>
      <c r="L206" s="85">
        <f>'havi összesítő'!FB204</f>
        <v>0</v>
      </c>
      <c r="M206" s="85">
        <f>'havi összesítő'!GD204</f>
        <v>0</v>
      </c>
      <c r="N206" s="85">
        <f>'havi összesítő'!GR204</f>
        <v>0</v>
      </c>
      <c r="O206" s="85">
        <f>'havi összesítő'!HT204</f>
        <v>0</v>
      </c>
      <c r="P206" s="85">
        <f>'havi összesítő'!IH204</f>
        <v>0</v>
      </c>
      <c r="Q206" s="748">
        <f>alapadatok!AH14</f>
        <v>0</v>
      </c>
      <c r="R206" s="85">
        <f t="shared" si="26"/>
        <v>0</v>
      </c>
      <c r="S206" s="86">
        <f t="shared" si="32"/>
        <v>0</v>
      </c>
      <c r="T206" s="121"/>
      <c r="U206" s="84">
        <f>'havi összesítő'!N204/8</f>
        <v>0</v>
      </c>
      <c r="V206" s="85">
        <f>'havi összesítő'!AB204/8</f>
        <v>0</v>
      </c>
      <c r="W206" s="85">
        <f>'havi összesítő'!BD204/8</f>
        <v>0</v>
      </c>
      <c r="X206" s="85">
        <f>'havi összesítő'!BR204</f>
        <v>0</v>
      </c>
      <c r="Y206" s="85">
        <f>'havi összesítő'!CT204/8</f>
        <v>0</v>
      </c>
      <c r="Z206" s="85">
        <f>'havi összesítő'!DH204/8</f>
        <v>0</v>
      </c>
      <c r="AA206" s="85">
        <f>'havi összesítő'!EJ204/8</f>
        <v>0</v>
      </c>
      <c r="AB206" s="85">
        <f>'havi összesítő'!EX204/8</f>
        <v>0</v>
      </c>
      <c r="AC206" s="85">
        <f>'havi összesítő'!FZ204/8</f>
        <v>0</v>
      </c>
      <c r="AD206" s="85">
        <f>'havi összesítő'!GN204/8</f>
        <v>0</v>
      </c>
      <c r="AE206" s="85">
        <f>'havi összesítő'!HP204/8</f>
        <v>0</v>
      </c>
      <c r="AF206" s="85">
        <f>'havi összesítő'!ID204/8</f>
        <v>0</v>
      </c>
      <c r="AG206" s="86">
        <f t="shared" si="33"/>
        <v>0</v>
      </c>
      <c r="AH206" s="121"/>
      <c r="AI206" s="84">
        <f>IF('havi összesítő'!AS204&lt;0,0,'havi összesítő'!AS204)</f>
        <v>0</v>
      </c>
      <c r="AJ206" s="85">
        <f>IF('havi összesítő'!CI204&lt;0,0,'havi összesítő'!CI204)</f>
        <v>0</v>
      </c>
      <c r="AK206" s="85">
        <f>IF('havi összesítő'!DY204&lt;0,0,'havi összesítő'!DY204)</f>
        <v>0</v>
      </c>
      <c r="AL206" s="85">
        <f>IF('havi összesítő'!FO204&lt;0,0,'havi összesítő'!FO204)</f>
        <v>0</v>
      </c>
      <c r="AM206" s="85">
        <f>IF('havi összesítő'!HE204&lt;0,0,'havi összesítő'!HE204)</f>
        <v>0</v>
      </c>
      <c r="AN206" s="85">
        <f>IF('havi összesítő'!IU204&lt;0,0,'havi összesítő'!IU204)</f>
        <v>0</v>
      </c>
      <c r="AO206" s="260">
        <f t="shared" si="34"/>
        <v>0</v>
      </c>
      <c r="AP206" s="7"/>
    </row>
    <row r="207" spans="1:42" hidden="1" x14ac:dyDescent="0.2">
      <c r="A207" s="96">
        <f>IF(beosztás!A207=0,"",beosztás!A207)</f>
        <v>13</v>
      </c>
      <c r="B207" s="97" t="str">
        <f>IF(beosztás!B207=0,"",beosztás!B207)</f>
        <v/>
      </c>
      <c r="C207" s="131" t="str">
        <f>IF(beosztás!C207=0,"",beosztás!C207)</f>
        <v/>
      </c>
      <c r="D207" s="132" t="str">
        <f>IF(beosztás!D207=0,"",beosztás!D207)</f>
        <v/>
      </c>
      <c r="E207" s="993">
        <f>'havi összesítő'!R205</f>
        <v>0</v>
      </c>
      <c r="F207" s="987">
        <f>'havi összesítő'!AF205</f>
        <v>0</v>
      </c>
      <c r="G207" s="85">
        <f>'havi összesítő'!BH205</f>
        <v>0</v>
      </c>
      <c r="H207" s="85">
        <f>'havi összesítő'!BV205</f>
        <v>0</v>
      </c>
      <c r="I207" s="85">
        <f>'havi összesítő'!CX205</f>
        <v>0</v>
      </c>
      <c r="J207" s="85">
        <f>'havi összesítő'!DL205</f>
        <v>0</v>
      </c>
      <c r="K207" s="85">
        <f>'havi összesítő'!EN205</f>
        <v>0</v>
      </c>
      <c r="L207" s="85">
        <f>'havi összesítő'!FB205</f>
        <v>0</v>
      </c>
      <c r="M207" s="85">
        <f>'havi összesítő'!GD205</f>
        <v>0</v>
      </c>
      <c r="N207" s="85">
        <f>'havi összesítő'!GR205</f>
        <v>0</v>
      </c>
      <c r="O207" s="85">
        <f>'havi összesítő'!HT205</f>
        <v>0</v>
      </c>
      <c r="P207" s="85">
        <f>'havi összesítő'!IH205</f>
        <v>0</v>
      </c>
      <c r="Q207" s="748">
        <f>alapadatok!AH15</f>
        <v>0</v>
      </c>
      <c r="R207" s="85">
        <f t="shared" si="26"/>
        <v>0</v>
      </c>
      <c r="S207" s="86">
        <f t="shared" si="32"/>
        <v>0</v>
      </c>
      <c r="T207" s="121"/>
      <c r="U207" s="84">
        <f>'havi összesítő'!N205/8</f>
        <v>0</v>
      </c>
      <c r="V207" s="85">
        <f>'havi összesítő'!AB205/8</f>
        <v>0</v>
      </c>
      <c r="W207" s="85">
        <f>'havi összesítő'!BD205/8</f>
        <v>0</v>
      </c>
      <c r="X207" s="85">
        <f>'havi összesítő'!BR205</f>
        <v>0</v>
      </c>
      <c r="Y207" s="85">
        <f>'havi összesítő'!CT205/8</f>
        <v>0</v>
      </c>
      <c r="Z207" s="85">
        <f>'havi összesítő'!DH205/8</f>
        <v>0</v>
      </c>
      <c r="AA207" s="85">
        <f>'havi összesítő'!EJ205/8</f>
        <v>0</v>
      </c>
      <c r="AB207" s="85">
        <f>'havi összesítő'!EX205/8</f>
        <v>0</v>
      </c>
      <c r="AC207" s="85">
        <f>'havi összesítő'!FZ205/8</f>
        <v>0</v>
      </c>
      <c r="AD207" s="85">
        <f>'havi összesítő'!GN205/8</f>
        <v>0</v>
      </c>
      <c r="AE207" s="85">
        <f>'havi összesítő'!HP205/8</f>
        <v>0</v>
      </c>
      <c r="AF207" s="85">
        <f>'havi összesítő'!ID205/8</f>
        <v>0</v>
      </c>
      <c r="AG207" s="86">
        <f t="shared" si="33"/>
        <v>0</v>
      </c>
      <c r="AH207" s="121"/>
      <c r="AI207" s="84">
        <f>IF('havi összesítő'!AS205&lt;0,0,'havi összesítő'!AS205)</f>
        <v>0</v>
      </c>
      <c r="AJ207" s="85">
        <f>IF('havi összesítő'!CI205&lt;0,0,'havi összesítő'!CI205)</f>
        <v>0</v>
      </c>
      <c r="AK207" s="85">
        <f>IF('havi összesítő'!DY205&lt;0,0,'havi összesítő'!DY205)</f>
        <v>0</v>
      </c>
      <c r="AL207" s="85">
        <f>IF('havi összesítő'!FO205&lt;0,0,'havi összesítő'!FO205)</f>
        <v>0</v>
      </c>
      <c r="AM207" s="85">
        <f>IF('havi összesítő'!HE205&lt;0,0,'havi összesítő'!HE205)</f>
        <v>0</v>
      </c>
      <c r="AN207" s="85">
        <f>IF('havi összesítő'!IU205&lt;0,0,'havi összesítő'!IU205)</f>
        <v>0</v>
      </c>
      <c r="AO207" s="260">
        <f t="shared" si="34"/>
        <v>0</v>
      </c>
      <c r="AP207" s="7"/>
    </row>
    <row r="208" spans="1:42" hidden="1" x14ac:dyDescent="0.2">
      <c r="A208" s="96">
        <f>IF(beosztás!A208=0,"",beosztás!A208)</f>
        <v>14</v>
      </c>
      <c r="B208" s="97" t="str">
        <f>IF(beosztás!B208=0,"",beosztás!B208)</f>
        <v/>
      </c>
      <c r="C208" s="131" t="str">
        <f>IF(beosztás!C208=0,"",beosztás!C208)</f>
        <v/>
      </c>
      <c r="D208" s="132" t="str">
        <f>IF(beosztás!D208=0,"",beosztás!D208)</f>
        <v/>
      </c>
      <c r="E208" s="993">
        <f>'havi összesítő'!R206</f>
        <v>0</v>
      </c>
      <c r="F208" s="987">
        <f>'havi összesítő'!AF206</f>
        <v>0</v>
      </c>
      <c r="G208" s="85">
        <f>'havi összesítő'!BH206</f>
        <v>0</v>
      </c>
      <c r="H208" s="85">
        <f>'havi összesítő'!BV206</f>
        <v>0</v>
      </c>
      <c r="I208" s="85">
        <f>'havi összesítő'!CX206</f>
        <v>0</v>
      </c>
      <c r="J208" s="85">
        <f>'havi összesítő'!DL206</f>
        <v>0</v>
      </c>
      <c r="K208" s="85">
        <f>'havi összesítő'!EN206</f>
        <v>0</v>
      </c>
      <c r="L208" s="85">
        <f>'havi összesítő'!FB206</f>
        <v>0</v>
      </c>
      <c r="M208" s="85">
        <f>'havi összesítő'!GD206</f>
        <v>0</v>
      </c>
      <c r="N208" s="85">
        <f>'havi összesítő'!GR206</f>
        <v>0</v>
      </c>
      <c r="O208" s="85">
        <f>'havi összesítő'!HT206</f>
        <v>0</v>
      </c>
      <c r="P208" s="85">
        <f>'havi összesítő'!IH206</f>
        <v>0</v>
      </c>
      <c r="Q208" s="748">
        <f>alapadatok!AH16</f>
        <v>0</v>
      </c>
      <c r="R208" s="85">
        <f t="shared" si="26"/>
        <v>0</v>
      </c>
      <c r="S208" s="86">
        <f t="shared" si="32"/>
        <v>0</v>
      </c>
      <c r="T208" s="121"/>
      <c r="U208" s="84">
        <f>'havi összesítő'!N206/8</f>
        <v>0</v>
      </c>
      <c r="V208" s="85">
        <f>'havi összesítő'!AB206/8</f>
        <v>0</v>
      </c>
      <c r="W208" s="85">
        <f>'havi összesítő'!BD206/8</f>
        <v>0</v>
      </c>
      <c r="X208" s="85">
        <f>'havi összesítő'!BR206</f>
        <v>0</v>
      </c>
      <c r="Y208" s="85">
        <f>'havi összesítő'!CT206/8</f>
        <v>0</v>
      </c>
      <c r="Z208" s="85">
        <f>'havi összesítő'!DH206/8</f>
        <v>0</v>
      </c>
      <c r="AA208" s="85">
        <f>'havi összesítő'!EJ206/8</f>
        <v>0</v>
      </c>
      <c r="AB208" s="85">
        <f>'havi összesítő'!EX206/8</f>
        <v>0</v>
      </c>
      <c r="AC208" s="85">
        <f>'havi összesítő'!FZ206/8</f>
        <v>0</v>
      </c>
      <c r="AD208" s="85">
        <f>'havi összesítő'!GN206/8</f>
        <v>0</v>
      </c>
      <c r="AE208" s="85">
        <f>'havi összesítő'!HP206/8</f>
        <v>0</v>
      </c>
      <c r="AF208" s="85">
        <f>'havi összesítő'!ID206/8</f>
        <v>0</v>
      </c>
      <c r="AG208" s="86">
        <f t="shared" si="33"/>
        <v>0</v>
      </c>
      <c r="AH208" s="121"/>
      <c r="AI208" s="84">
        <f>IF('havi összesítő'!AS206&lt;0,0,'havi összesítő'!AS206)</f>
        <v>0</v>
      </c>
      <c r="AJ208" s="85">
        <f>IF('havi összesítő'!CI206&lt;0,0,'havi összesítő'!CI206)</f>
        <v>0</v>
      </c>
      <c r="AK208" s="85">
        <f>IF('havi összesítő'!DY206&lt;0,0,'havi összesítő'!DY206)</f>
        <v>0</v>
      </c>
      <c r="AL208" s="85">
        <f>IF('havi összesítő'!FO206&lt;0,0,'havi összesítő'!FO206)</f>
        <v>0</v>
      </c>
      <c r="AM208" s="85">
        <f>IF('havi összesítő'!HE206&lt;0,0,'havi összesítő'!HE206)</f>
        <v>0</v>
      </c>
      <c r="AN208" s="85">
        <f>IF('havi összesítő'!IU206&lt;0,0,'havi összesítő'!IU206)</f>
        <v>0</v>
      </c>
      <c r="AO208" s="260">
        <f t="shared" si="34"/>
        <v>0</v>
      </c>
      <c r="AP208" s="7"/>
    </row>
    <row r="209" spans="1:42" ht="12" hidden="1" thickBot="1" x14ac:dyDescent="0.25">
      <c r="A209" s="109">
        <f>IF(beosztás!A209=0,"",beosztás!A209)</f>
        <v>15</v>
      </c>
      <c r="B209" s="110" t="str">
        <f>IF(beosztás!B209=0,"",beosztás!B209)</f>
        <v/>
      </c>
      <c r="C209" s="133" t="str">
        <f>IF(beosztás!C209=0,"",beosztás!C209)</f>
        <v/>
      </c>
      <c r="D209" s="134" t="str">
        <f>IF(beosztás!D209=0,"",beosztás!D209)</f>
        <v/>
      </c>
      <c r="E209" s="998">
        <f>'havi összesítő'!R207</f>
        <v>0</v>
      </c>
      <c r="F209" s="989">
        <f>'havi összesítő'!AF207</f>
        <v>0</v>
      </c>
      <c r="G209" s="88">
        <f>'havi összesítő'!BH207</f>
        <v>0</v>
      </c>
      <c r="H209" s="88">
        <f>'havi összesítő'!BV207</f>
        <v>0</v>
      </c>
      <c r="I209" s="88">
        <f>'havi összesítő'!CX207</f>
        <v>0</v>
      </c>
      <c r="J209" s="88">
        <f>'havi összesítő'!DL207</f>
        <v>0</v>
      </c>
      <c r="K209" s="88">
        <f>'havi összesítő'!EN207</f>
        <v>0</v>
      </c>
      <c r="L209" s="88">
        <f>'havi összesítő'!FB207</f>
        <v>0</v>
      </c>
      <c r="M209" s="88">
        <f>'havi összesítő'!GD207</f>
        <v>0</v>
      </c>
      <c r="N209" s="88">
        <f>'havi összesítő'!GR207</f>
        <v>0</v>
      </c>
      <c r="O209" s="88">
        <f>'havi összesítő'!HT207</f>
        <v>0</v>
      </c>
      <c r="P209" s="88">
        <f>'havi összesítő'!IH207</f>
        <v>0</v>
      </c>
      <c r="Q209" s="749">
        <f>alapadatok!AH17</f>
        <v>0</v>
      </c>
      <c r="R209" s="88">
        <f t="shared" si="26"/>
        <v>0</v>
      </c>
      <c r="S209" s="89">
        <f t="shared" si="32"/>
        <v>0</v>
      </c>
      <c r="T209" s="121"/>
      <c r="U209" s="87">
        <f>'havi összesítő'!N207/8</f>
        <v>0</v>
      </c>
      <c r="V209" s="88">
        <f>'havi összesítő'!AB207/8</f>
        <v>0</v>
      </c>
      <c r="W209" s="88">
        <f>'havi összesítő'!BD207/8</f>
        <v>0</v>
      </c>
      <c r="X209" s="88">
        <f>'havi összesítő'!BR207</f>
        <v>0</v>
      </c>
      <c r="Y209" s="88">
        <f>'havi összesítő'!CT207/8</f>
        <v>0</v>
      </c>
      <c r="Z209" s="88">
        <f>'havi összesítő'!DH207/8</f>
        <v>0</v>
      </c>
      <c r="AA209" s="88">
        <f>'havi összesítő'!EJ207/8</f>
        <v>0</v>
      </c>
      <c r="AB209" s="88">
        <f>'havi összesítő'!EX207/8</f>
        <v>0</v>
      </c>
      <c r="AC209" s="88">
        <f>'havi összesítő'!FZ207/8</f>
        <v>0</v>
      </c>
      <c r="AD209" s="88">
        <f>'havi összesítő'!GN207/8</f>
        <v>0</v>
      </c>
      <c r="AE209" s="88">
        <f>'havi összesítő'!HP207/8</f>
        <v>0</v>
      </c>
      <c r="AF209" s="88">
        <f>'havi összesítő'!ID207/8</f>
        <v>0</v>
      </c>
      <c r="AG209" s="89">
        <f t="shared" si="33"/>
        <v>0</v>
      </c>
      <c r="AH209" s="121"/>
      <c r="AI209" s="87">
        <f>IF('havi összesítő'!AS207&lt;0,0,'havi összesítő'!AS207)</f>
        <v>0</v>
      </c>
      <c r="AJ209" s="88">
        <f>IF('havi összesítő'!CI207&lt;0,0,'havi összesítő'!CI207)</f>
        <v>0</v>
      </c>
      <c r="AK209" s="88">
        <f>IF('havi összesítő'!DY207&lt;0,0,'havi összesítő'!DY207)</f>
        <v>0</v>
      </c>
      <c r="AL209" s="88">
        <f>IF('havi összesítő'!FO207&lt;0,0,'havi összesítő'!FO207)</f>
        <v>0</v>
      </c>
      <c r="AM209" s="88">
        <f>IF('havi összesítő'!HE207&lt;0,0,'havi összesítő'!HE207)</f>
        <v>0</v>
      </c>
      <c r="AN209" s="88">
        <f>IF('havi összesítő'!IU207&lt;0,0,'havi összesítő'!IU207)</f>
        <v>0</v>
      </c>
      <c r="AO209" s="922">
        <f t="shared" si="34"/>
        <v>0</v>
      </c>
      <c r="AP209" s="7"/>
    </row>
    <row r="210" spans="1:42" ht="12" thickBot="1" x14ac:dyDescent="0.25">
      <c r="A210" s="117" t="str">
        <f>IF(beosztás!A210=0,"",beosztás!A210)</f>
        <v/>
      </c>
      <c r="B210" s="118" t="str">
        <f>IF(beosztás!B210=0,"",beosztás!B210)</f>
        <v/>
      </c>
      <c r="C210" s="297" t="str">
        <f>IF(beosztás!C210=0,"",beosztás!C210)</f>
        <v>Maintenance</v>
      </c>
      <c r="D210" s="298"/>
      <c r="E210" s="299"/>
      <c r="F210" s="299"/>
      <c r="G210" s="299"/>
      <c r="H210" s="299"/>
      <c r="I210" s="299"/>
      <c r="J210" s="299"/>
      <c r="K210" s="299"/>
      <c r="L210" s="299"/>
      <c r="M210" s="299"/>
      <c r="N210" s="299"/>
      <c r="O210" s="299"/>
      <c r="P210" s="299"/>
      <c r="Q210" s="299"/>
      <c r="R210" s="299"/>
      <c r="S210" s="300"/>
      <c r="T210" s="261"/>
      <c r="U210" s="301"/>
      <c r="V210" s="299"/>
      <c r="W210" s="299"/>
      <c r="X210" s="299"/>
      <c r="Y210" s="299"/>
      <c r="Z210" s="299"/>
      <c r="AA210" s="299"/>
      <c r="AB210" s="299"/>
      <c r="AC210" s="299"/>
      <c r="AD210" s="299"/>
      <c r="AE210" s="299"/>
      <c r="AF210" s="299"/>
      <c r="AG210" s="300"/>
      <c r="AH210" s="261"/>
      <c r="AI210" s="301"/>
      <c r="AJ210" s="299"/>
      <c r="AK210" s="299"/>
      <c r="AL210" s="299"/>
      <c r="AM210" s="299"/>
      <c r="AN210" s="299"/>
      <c r="AO210" s="300"/>
      <c r="AP210" s="7"/>
    </row>
    <row r="211" spans="1:42" ht="12" thickBot="1" x14ac:dyDescent="0.25">
      <c r="A211" s="119" t="str">
        <f>IF(beosztás!A211=0,"",beosztás!A211)</f>
        <v/>
      </c>
      <c r="B211" s="119" t="str">
        <f>IF(beosztás!B211=0,"",beosztás!B211)</f>
        <v>Dolg. Kód</v>
      </c>
      <c r="C211" s="302" t="str">
        <f>IF(beosztás!C211=0,"",beosztás!C211)</f>
        <v>Név</v>
      </c>
      <c r="D211" s="302"/>
      <c r="E211" s="1187">
        <f>SUBTOTAL(9,E212:E226)</f>
        <v>120</v>
      </c>
      <c r="F211" s="1188">
        <f t="shared" ref="F211:P211" si="35">SUBTOTAL(9,F212:F226)</f>
        <v>8</v>
      </c>
      <c r="G211" s="1188">
        <f t="shared" si="35"/>
        <v>36</v>
      </c>
      <c r="H211" s="1188">
        <f t="shared" si="35"/>
        <v>0</v>
      </c>
      <c r="I211" s="1188">
        <f t="shared" si="35"/>
        <v>0</v>
      </c>
      <c r="J211" s="1188">
        <f t="shared" si="35"/>
        <v>0</v>
      </c>
      <c r="K211" s="1188">
        <f t="shared" si="35"/>
        <v>0</v>
      </c>
      <c r="L211" s="1188">
        <f t="shared" si="35"/>
        <v>0</v>
      </c>
      <c r="M211" s="1188">
        <f t="shared" si="35"/>
        <v>0</v>
      </c>
      <c r="N211" s="1188">
        <f t="shared" si="35"/>
        <v>0</v>
      </c>
      <c r="O211" s="1188">
        <f t="shared" si="35"/>
        <v>0</v>
      </c>
      <c r="P211" s="1188">
        <f t="shared" si="35"/>
        <v>0</v>
      </c>
      <c r="Q211" s="299"/>
      <c r="R211" s="299"/>
      <c r="S211" s="300"/>
      <c r="T211" s="261"/>
      <c r="U211" s="301"/>
      <c r="V211" s="299"/>
      <c r="W211" s="299"/>
      <c r="X211" s="299"/>
      <c r="Y211" s="299"/>
      <c r="Z211" s="299"/>
      <c r="AA211" s="299"/>
      <c r="AB211" s="299"/>
      <c r="AC211" s="299"/>
      <c r="AD211" s="299"/>
      <c r="AE211" s="299"/>
      <c r="AF211" s="299"/>
      <c r="AG211" s="300"/>
      <c r="AH211" s="261"/>
      <c r="AI211" s="301"/>
      <c r="AJ211" s="299"/>
      <c r="AK211" s="299"/>
      <c r="AL211" s="299"/>
      <c r="AM211" s="299"/>
      <c r="AN211" s="299"/>
      <c r="AO211" s="300"/>
      <c r="AP211" s="7"/>
    </row>
    <row r="212" spans="1:42" x14ac:dyDescent="0.2">
      <c r="A212" s="94">
        <f>IF(beosztás!A212=0,"",beosztás!A212)</f>
        <v>1</v>
      </c>
      <c r="B212" s="95">
        <f>IF(beosztás!B212=0,"",beosztás!B212)</f>
        <v>77</v>
      </c>
      <c r="C212" s="303" t="str">
        <f>IF(beosztás!C212=0,"",beosztás!C212)</f>
        <v>Kohan József</v>
      </c>
      <c r="D212" s="304" t="str">
        <f>IF(beosztás!D212=0,"",beosztás!D212)</f>
        <v>mechanikus karbantartó</v>
      </c>
      <c r="E212" s="990">
        <f>'havi összesítő'!R210</f>
        <v>16</v>
      </c>
      <c r="F212" s="991">
        <f>'havi összesítő'!AF210</f>
        <v>0</v>
      </c>
      <c r="G212" s="269">
        <f>'havi összesítő'!BC210</f>
        <v>0</v>
      </c>
      <c r="H212" s="269">
        <f>'havi összesítő'!BV210</f>
        <v>0</v>
      </c>
      <c r="I212" s="269">
        <f>'havi összesítő'!CX210</f>
        <v>0</v>
      </c>
      <c r="J212" s="269">
        <f>'havi összesítő'!DL210</f>
        <v>0</v>
      </c>
      <c r="K212" s="269">
        <f>'havi összesítő'!EN210</f>
        <v>0</v>
      </c>
      <c r="L212" s="269">
        <f>'havi összesítő'!FB210</f>
        <v>0</v>
      </c>
      <c r="M212" s="269">
        <f>'havi összesítő'!GD210</f>
        <v>0</v>
      </c>
      <c r="N212" s="269">
        <f>'havi összesítő'!GR210</f>
        <v>0</v>
      </c>
      <c r="O212" s="269">
        <f>'havi összesítő'!HT210</f>
        <v>0</v>
      </c>
      <c r="P212" s="269">
        <f>'havi összesítő'!IH210</f>
        <v>0</v>
      </c>
      <c r="Q212" s="750">
        <f>alapadatok!AH19</f>
        <v>240</v>
      </c>
      <c r="R212" s="269">
        <f t="shared" si="26"/>
        <v>16</v>
      </c>
      <c r="S212" s="270">
        <f t="shared" si="32"/>
        <v>224</v>
      </c>
      <c r="T212" s="261"/>
      <c r="U212" s="271">
        <f>'havi összesítő'!N210/8</f>
        <v>0</v>
      </c>
      <c r="V212" s="269">
        <f>'havi összesítő'!AB210/8</f>
        <v>0</v>
      </c>
      <c r="W212" s="269">
        <f>'havi összesítő'!BD210/8</f>
        <v>0</v>
      </c>
      <c r="X212" s="269">
        <f>'havi összesítő'!BR210</f>
        <v>0</v>
      </c>
      <c r="Y212" s="269">
        <f>'havi összesítő'!CT210/8</f>
        <v>0</v>
      </c>
      <c r="Z212" s="269">
        <f>'havi összesítő'!DH210/8</f>
        <v>0</v>
      </c>
      <c r="AA212" s="269">
        <f>'havi összesítő'!EJ210/8</f>
        <v>0</v>
      </c>
      <c r="AB212" s="269">
        <f>'havi összesítő'!EX210/8</f>
        <v>0</v>
      </c>
      <c r="AC212" s="269">
        <f>'havi összesítő'!FZ210/8</f>
        <v>0</v>
      </c>
      <c r="AD212" s="269">
        <f>'havi összesítő'!GN210/8</f>
        <v>0</v>
      </c>
      <c r="AE212" s="269">
        <f>'havi összesítő'!HP210/8</f>
        <v>0</v>
      </c>
      <c r="AF212" s="269">
        <f>'havi összesítő'!ID210/8</f>
        <v>0</v>
      </c>
      <c r="AG212" s="270">
        <f t="shared" si="33"/>
        <v>0</v>
      </c>
      <c r="AH212" s="261"/>
      <c r="AI212" s="271">
        <f>IF('havi összesítő'!AS210&lt;0,0,'havi összesítő'!AS210)</f>
        <v>9</v>
      </c>
      <c r="AJ212" s="269">
        <f>IF('havi összesítő'!CI210&lt;0,0,'havi összesítő'!CI210)</f>
        <v>0</v>
      </c>
      <c r="AK212" s="269">
        <f>IF('havi összesítő'!DY210&lt;0,0,'havi összesítő'!DY210)</f>
        <v>0</v>
      </c>
      <c r="AL212" s="269">
        <f>IF('havi összesítő'!FO210&lt;0,0,'havi összesítő'!FO210)</f>
        <v>0</v>
      </c>
      <c r="AM212" s="269">
        <f>IF('havi összesítő'!HE210&lt;0,0,'havi összesítő'!HE210)</f>
        <v>0</v>
      </c>
      <c r="AN212" s="269">
        <f>IF('havi összesítő'!IU210&lt;0,0,'havi összesítő'!IU210)</f>
        <v>0</v>
      </c>
      <c r="AO212" s="270">
        <f t="shared" si="34"/>
        <v>9</v>
      </c>
      <c r="AP212" s="7"/>
    </row>
    <row r="213" spans="1:42" x14ac:dyDescent="0.2">
      <c r="A213" s="96">
        <f>IF(beosztás!A213=0,"",beosztás!A213)</f>
        <v>2</v>
      </c>
      <c r="B213" s="97">
        <f>IF(beosztás!B213=0,"",beosztás!B213)</f>
        <v>122</v>
      </c>
      <c r="C213" s="305" t="str">
        <f>IF(beosztás!C213=0,"",beosztás!C213)</f>
        <v>Lendér Tamás</v>
      </c>
      <c r="D213" s="306" t="str">
        <f>IF(beosztás!D213=0,"",beosztás!D213)</f>
        <v>mechanikus karbantartó</v>
      </c>
      <c r="E213" s="992">
        <f>'havi összesítő'!R211</f>
        <v>24</v>
      </c>
      <c r="F213" s="984">
        <f>'havi összesítő'!AF211</f>
        <v>0</v>
      </c>
      <c r="G213" s="265">
        <f>'havi összesítő'!BH211</f>
        <v>12</v>
      </c>
      <c r="H213" s="265">
        <f>'havi összesítő'!BV211</f>
        <v>0</v>
      </c>
      <c r="I213" s="265">
        <f>'havi összesítő'!CX211</f>
        <v>0</v>
      </c>
      <c r="J213" s="265">
        <f>'havi összesítő'!DL211</f>
        <v>0</v>
      </c>
      <c r="K213" s="265">
        <f>'havi összesítő'!EN211</f>
        <v>0</v>
      </c>
      <c r="L213" s="265">
        <f>'havi összesítő'!FB211</f>
        <v>0</v>
      </c>
      <c r="M213" s="265">
        <f>'havi összesítő'!GD211</f>
        <v>0</v>
      </c>
      <c r="N213" s="265">
        <f>'havi összesítő'!GR211</f>
        <v>0</v>
      </c>
      <c r="O213" s="265">
        <f>'havi összesítő'!HT211</f>
        <v>0</v>
      </c>
      <c r="P213" s="265">
        <f>'havi összesítő'!IH211</f>
        <v>0</v>
      </c>
      <c r="Q213" s="747">
        <f>alapadatok!AH20</f>
        <v>232</v>
      </c>
      <c r="R213" s="265">
        <f t="shared" si="26"/>
        <v>36</v>
      </c>
      <c r="S213" s="266">
        <f t="shared" si="32"/>
        <v>196</v>
      </c>
      <c r="T213" s="261"/>
      <c r="U213" s="264">
        <f>'havi összesítő'!N211/8</f>
        <v>0</v>
      </c>
      <c r="V213" s="265">
        <f>'havi összesítő'!AB211/8</f>
        <v>0</v>
      </c>
      <c r="W213" s="265">
        <f>'havi összesítő'!BD211/8</f>
        <v>0</v>
      </c>
      <c r="X213" s="265">
        <f>'havi összesítő'!BR211</f>
        <v>0</v>
      </c>
      <c r="Y213" s="265">
        <f>'havi összesítő'!CT211/8</f>
        <v>0</v>
      </c>
      <c r="Z213" s="265">
        <f>'havi összesítő'!DH211/8</f>
        <v>0</v>
      </c>
      <c r="AA213" s="265">
        <f>'havi összesítő'!EJ211/8</f>
        <v>0</v>
      </c>
      <c r="AB213" s="265">
        <f>'havi összesítő'!EX211/8</f>
        <v>0</v>
      </c>
      <c r="AC213" s="265">
        <f>'havi összesítő'!FZ211/8</f>
        <v>0</v>
      </c>
      <c r="AD213" s="265">
        <f>'havi összesítő'!GN211/8</f>
        <v>0</v>
      </c>
      <c r="AE213" s="265">
        <f>'havi összesítő'!HP211/8</f>
        <v>0</v>
      </c>
      <c r="AF213" s="265">
        <f>'havi összesítő'!ID211/8</f>
        <v>0</v>
      </c>
      <c r="AG213" s="266">
        <f t="shared" si="33"/>
        <v>0</v>
      </c>
      <c r="AH213" s="261"/>
      <c r="AI213" s="264">
        <f>IF('havi összesítő'!AS211&lt;0,0,'havi összesítő'!AS211)</f>
        <v>18</v>
      </c>
      <c r="AJ213" s="265">
        <f>IF('havi összesítő'!CI211&lt;0,0,'havi összesítő'!CI211)</f>
        <v>0</v>
      </c>
      <c r="AK213" s="265">
        <f>IF('havi összesítő'!DY211&lt;0,0,'havi összesítő'!DY211)</f>
        <v>0</v>
      </c>
      <c r="AL213" s="265">
        <f>IF('havi összesítő'!FO211&lt;0,0,'havi összesítő'!FO211)</f>
        <v>0</v>
      </c>
      <c r="AM213" s="265">
        <f>IF('havi összesítő'!HE211&lt;0,0,'havi összesítő'!HE211)</f>
        <v>0</v>
      </c>
      <c r="AN213" s="265">
        <f>IF('havi összesítő'!IU211&lt;0,0,'havi összesítő'!IU211)</f>
        <v>0</v>
      </c>
      <c r="AO213" s="260">
        <f t="shared" si="34"/>
        <v>18</v>
      </c>
      <c r="AP213" s="7"/>
    </row>
    <row r="214" spans="1:42" x14ac:dyDescent="0.2">
      <c r="A214" s="96">
        <f>IF(beosztás!A214=0,"",beosztás!A214)</f>
        <v>3</v>
      </c>
      <c r="B214" s="97">
        <f>IF(beosztás!B214=0,"",beosztás!B214)</f>
        <v>123</v>
      </c>
      <c r="C214" s="305" t="str">
        <f>IF(beosztás!C214=0,"",beosztás!C214)</f>
        <v>Fazekas Pál</v>
      </c>
      <c r="D214" s="306" t="str">
        <f>IF(beosztás!D214=0,"",beosztás!D214)</f>
        <v>mechanikus karbantartó</v>
      </c>
      <c r="E214" s="992">
        <f>'havi összesítő'!R212</f>
        <v>16</v>
      </c>
      <c r="F214" s="984">
        <f>'havi összesítő'!AF212</f>
        <v>0</v>
      </c>
      <c r="G214" s="265">
        <f>'havi összesítő'!BH212</f>
        <v>24</v>
      </c>
      <c r="H214" s="265">
        <f>'havi összesítő'!BV212</f>
        <v>0</v>
      </c>
      <c r="I214" s="265">
        <f>'havi összesítő'!CX212</f>
        <v>0</v>
      </c>
      <c r="J214" s="265">
        <f>'havi összesítő'!DL212</f>
        <v>0</v>
      </c>
      <c r="K214" s="265">
        <f>'havi összesítő'!EN212</f>
        <v>0</v>
      </c>
      <c r="L214" s="265">
        <f>'havi összesítő'!FB212</f>
        <v>0</v>
      </c>
      <c r="M214" s="265">
        <f>'havi összesítő'!GD212</f>
        <v>0</v>
      </c>
      <c r="N214" s="265">
        <f>'havi összesítő'!GR212</f>
        <v>0</v>
      </c>
      <c r="O214" s="265">
        <f>'havi összesítő'!HT212</f>
        <v>0</v>
      </c>
      <c r="P214" s="265">
        <f>'havi összesítő'!IH212</f>
        <v>0</v>
      </c>
      <c r="Q214" s="747">
        <f>alapadatok!AH21</f>
        <v>232</v>
      </c>
      <c r="R214" s="265">
        <f t="shared" si="26"/>
        <v>40</v>
      </c>
      <c r="S214" s="266">
        <f t="shared" si="32"/>
        <v>192</v>
      </c>
      <c r="T214" s="261"/>
      <c r="U214" s="264">
        <f>'havi összesítő'!N212/8</f>
        <v>0</v>
      </c>
      <c r="V214" s="265">
        <f>'havi összesítő'!AB212/8</f>
        <v>0</v>
      </c>
      <c r="W214" s="265">
        <f>'havi összesítő'!BD212/8</f>
        <v>0</v>
      </c>
      <c r="X214" s="265">
        <f>'havi összesítő'!BR212</f>
        <v>0</v>
      </c>
      <c r="Y214" s="265">
        <f>'havi összesítő'!CT212/8</f>
        <v>0</v>
      </c>
      <c r="Z214" s="265">
        <f>'havi összesítő'!DH212/8</f>
        <v>0</v>
      </c>
      <c r="AA214" s="265">
        <f>'havi összesítő'!EJ212/8</f>
        <v>0</v>
      </c>
      <c r="AB214" s="265">
        <f>'havi összesítő'!EX212/8</f>
        <v>0</v>
      </c>
      <c r="AC214" s="265">
        <f>'havi összesítő'!FZ212/8</f>
        <v>0</v>
      </c>
      <c r="AD214" s="265">
        <f>'havi összesítő'!GN212/8</f>
        <v>0</v>
      </c>
      <c r="AE214" s="265">
        <f>'havi összesítő'!HP212/8</f>
        <v>0</v>
      </c>
      <c r="AF214" s="265">
        <f>'havi összesítő'!ID212/8</f>
        <v>0</v>
      </c>
      <c r="AG214" s="266">
        <f t="shared" si="33"/>
        <v>0</v>
      </c>
      <c r="AH214" s="261"/>
      <c r="AI214" s="264">
        <f>IF('havi összesítő'!AS212&lt;0,0,'havi összesítő'!AS212)</f>
        <v>13</v>
      </c>
      <c r="AJ214" s="265">
        <f>IF('havi összesítő'!CI212&lt;0,0,'havi összesítő'!CI212)</f>
        <v>0</v>
      </c>
      <c r="AK214" s="265">
        <f>IF('havi összesítő'!DY212&lt;0,0,'havi összesítő'!DY212)</f>
        <v>0</v>
      </c>
      <c r="AL214" s="265">
        <f>IF('havi összesítő'!FO212&lt;0,0,'havi összesítő'!FO212)</f>
        <v>0</v>
      </c>
      <c r="AM214" s="265">
        <f>IF('havi összesítő'!HE212&lt;0,0,'havi összesítő'!HE212)</f>
        <v>0</v>
      </c>
      <c r="AN214" s="265">
        <f>IF('havi összesítő'!IU212&lt;0,0,'havi összesítő'!IU212)</f>
        <v>0</v>
      </c>
      <c r="AO214" s="260">
        <f t="shared" si="34"/>
        <v>13</v>
      </c>
      <c r="AP214" s="7"/>
    </row>
    <row r="215" spans="1:42" x14ac:dyDescent="0.2">
      <c r="A215" s="96">
        <f>IF(beosztás!A215=0,"",beosztás!A215)</f>
        <v>4</v>
      </c>
      <c r="B215" s="97">
        <f>IF(beosztás!B215=0,"",beosztás!B215)</f>
        <v>98</v>
      </c>
      <c r="C215" s="305" t="str">
        <f>IF(beosztás!C215=0,"",beosztás!C215)</f>
        <v>Strupka János</v>
      </c>
      <c r="D215" s="306" t="str">
        <f>IF(beosztás!D215=0,"",beosztás!D215)</f>
        <v>elektromos karbantartó</v>
      </c>
      <c r="E215" s="992">
        <f>'havi összesítő'!R213</f>
        <v>8</v>
      </c>
      <c r="F215" s="984">
        <f>'havi összesítő'!AF213</f>
        <v>0</v>
      </c>
      <c r="G215" s="265">
        <f>'havi összesítő'!BH213</f>
        <v>0</v>
      </c>
      <c r="H215" s="265">
        <f>'havi összesítő'!BV213</f>
        <v>0</v>
      </c>
      <c r="I215" s="265">
        <f>'havi összesítő'!CX213</f>
        <v>0</v>
      </c>
      <c r="J215" s="265">
        <f>'havi összesítő'!DL213</f>
        <v>0</v>
      </c>
      <c r="K215" s="265">
        <f>'havi összesítő'!EN213</f>
        <v>0</v>
      </c>
      <c r="L215" s="265">
        <f>'havi összesítő'!FB213</f>
        <v>0</v>
      </c>
      <c r="M215" s="265">
        <f>'havi összesítő'!GD213</f>
        <v>0</v>
      </c>
      <c r="N215" s="265">
        <f>'havi összesítő'!GR213</f>
        <v>0</v>
      </c>
      <c r="O215" s="265">
        <f>'havi összesítő'!HT213</f>
        <v>0</v>
      </c>
      <c r="P215" s="265">
        <f>'havi összesítő'!IH213</f>
        <v>0</v>
      </c>
      <c r="Q215" s="747">
        <f>alapadatok!AH22</f>
        <v>184</v>
      </c>
      <c r="R215" s="265">
        <f t="shared" si="26"/>
        <v>8</v>
      </c>
      <c r="S215" s="266">
        <f t="shared" si="32"/>
        <v>176</v>
      </c>
      <c r="T215" s="261"/>
      <c r="U215" s="264">
        <f>'havi összesítő'!N213/8</f>
        <v>0</v>
      </c>
      <c r="V215" s="265">
        <f>'havi összesítő'!AB213/8</f>
        <v>0</v>
      </c>
      <c r="W215" s="265">
        <f>'havi összesítő'!BD213/8</f>
        <v>0</v>
      </c>
      <c r="X215" s="265">
        <f>'havi összesítő'!BR213</f>
        <v>0</v>
      </c>
      <c r="Y215" s="265">
        <f>'havi összesítő'!CT213/8</f>
        <v>0</v>
      </c>
      <c r="Z215" s="265">
        <f>'havi összesítő'!DH213/8</f>
        <v>0</v>
      </c>
      <c r="AA215" s="265">
        <f>'havi összesítő'!EJ213/8</f>
        <v>0</v>
      </c>
      <c r="AB215" s="265">
        <f>'havi összesítő'!EX213/8</f>
        <v>0</v>
      </c>
      <c r="AC215" s="265">
        <f>'havi összesítő'!FZ213/8</f>
        <v>0</v>
      </c>
      <c r="AD215" s="265">
        <f>'havi összesítő'!GN213/8</f>
        <v>0</v>
      </c>
      <c r="AE215" s="265">
        <f>'havi összesítő'!HP213/8</f>
        <v>0</v>
      </c>
      <c r="AF215" s="265">
        <f>'havi összesítő'!ID213/8</f>
        <v>0</v>
      </c>
      <c r="AG215" s="266">
        <f t="shared" si="33"/>
        <v>0</v>
      </c>
      <c r="AH215" s="261"/>
      <c r="AI215" s="264">
        <f>IF('havi összesítő'!AS213&lt;0,0,'havi összesítő'!AS213)</f>
        <v>8</v>
      </c>
      <c r="AJ215" s="265">
        <f>IF('havi összesítő'!CI213&lt;0,0,'havi összesítő'!CI213)</f>
        <v>0</v>
      </c>
      <c r="AK215" s="265">
        <f>IF('havi összesítő'!DY213&lt;0,0,'havi összesítő'!DY213)</f>
        <v>0</v>
      </c>
      <c r="AL215" s="265">
        <f>IF('havi összesítő'!FO213&lt;0,0,'havi összesítő'!FO213)</f>
        <v>0</v>
      </c>
      <c r="AM215" s="265">
        <f>IF('havi összesítő'!HE213&lt;0,0,'havi összesítő'!HE213)</f>
        <v>0</v>
      </c>
      <c r="AN215" s="265">
        <f>IF('havi összesítő'!IU213&lt;0,0,'havi összesítő'!IU213)</f>
        <v>0</v>
      </c>
      <c r="AO215" s="260">
        <f t="shared" si="34"/>
        <v>8</v>
      </c>
      <c r="AP215" s="7"/>
    </row>
    <row r="216" spans="1:42" x14ac:dyDescent="0.2">
      <c r="A216" s="96">
        <f>IF(beosztás!A216=0,"",beosztás!A216)</f>
        <v>5</v>
      </c>
      <c r="B216" s="97">
        <f>IF(beosztás!B216=0,"",beosztás!B216)</f>
        <v>259</v>
      </c>
      <c r="C216" s="305" t="str">
        <f>IF(beosztás!C216=0,"",beosztás!C216)</f>
        <v>Verrasztó László</v>
      </c>
      <c r="D216" s="306" t="str">
        <f>IF(beosztás!D216=0,"",beosztás!D216)</f>
        <v>elektromos karbantartó</v>
      </c>
      <c r="E216" s="992">
        <f>'havi összesítő'!R214</f>
        <v>8</v>
      </c>
      <c r="F216" s="984">
        <f>'havi összesítő'!AF214</f>
        <v>0</v>
      </c>
      <c r="G216" s="265">
        <f>'havi összesítő'!BH214</f>
        <v>0</v>
      </c>
      <c r="H216" s="265">
        <f>'havi összesítő'!BV214</f>
        <v>0</v>
      </c>
      <c r="I216" s="265">
        <f>'havi összesítő'!CX214</f>
        <v>0</v>
      </c>
      <c r="J216" s="265">
        <f>'havi összesítő'!DL214</f>
        <v>0</v>
      </c>
      <c r="K216" s="265">
        <f>'havi összesítő'!EN214</f>
        <v>0</v>
      </c>
      <c r="L216" s="265">
        <f>'havi összesítő'!FB214</f>
        <v>0</v>
      </c>
      <c r="M216" s="265">
        <f>'havi összesítő'!GD214</f>
        <v>0</v>
      </c>
      <c r="N216" s="265">
        <f>'havi összesítő'!GR214</f>
        <v>0</v>
      </c>
      <c r="O216" s="265">
        <f>'havi összesítő'!HT214</f>
        <v>0</v>
      </c>
      <c r="P216" s="265">
        <f>'havi összesítő'!IH214</f>
        <v>0</v>
      </c>
      <c r="Q216" s="747">
        <f>alapadatok!AH23</f>
        <v>176</v>
      </c>
      <c r="R216" s="265">
        <f t="shared" si="26"/>
        <v>8</v>
      </c>
      <c r="S216" s="266">
        <f t="shared" si="32"/>
        <v>168</v>
      </c>
      <c r="T216" s="261"/>
      <c r="U216" s="264">
        <f>'havi összesítő'!N214/8</f>
        <v>0</v>
      </c>
      <c r="V216" s="265">
        <f>'havi összesítő'!AB214/8</f>
        <v>0</v>
      </c>
      <c r="W216" s="265">
        <f>'havi összesítő'!BD214/8</f>
        <v>0</v>
      </c>
      <c r="X216" s="265">
        <f>'havi összesítő'!BR214</f>
        <v>0</v>
      </c>
      <c r="Y216" s="265">
        <f>'havi összesítő'!CT214/8</f>
        <v>0</v>
      </c>
      <c r="Z216" s="265">
        <f>'havi összesítő'!DH214/8</f>
        <v>0</v>
      </c>
      <c r="AA216" s="265">
        <f>'havi összesítő'!EJ214/8</f>
        <v>0</v>
      </c>
      <c r="AB216" s="265">
        <f>'havi összesítő'!EX214/8</f>
        <v>0</v>
      </c>
      <c r="AC216" s="265">
        <f>'havi összesítő'!FZ214/8</f>
        <v>0</v>
      </c>
      <c r="AD216" s="265">
        <f>'havi összesítő'!GN214/8</f>
        <v>0</v>
      </c>
      <c r="AE216" s="265">
        <f>'havi összesítő'!HP214/8</f>
        <v>0</v>
      </c>
      <c r="AF216" s="265">
        <f>'havi összesítő'!ID214/8</f>
        <v>0</v>
      </c>
      <c r="AG216" s="266">
        <f t="shared" si="33"/>
        <v>0</v>
      </c>
      <c r="AH216" s="261"/>
      <c r="AI216" s="264">
        <f>IF('havi összesítő'!AS214&lt;0,0,'havi összesítő'!AS214)</f>
        <v>16</v>
      </c>
      <c r="AJ216" s="265">
        <f>IF('havi összesítő'!CI214&lt;0,0,'havi összesítő'!CI214)</f>
        <v>0</v>
      </c>
      <c r="AK216" s="265">
        <f>IF('havi összesítő'!DY214&lt;0,0,'havi összesítő'!DY214)</f>
        <v>0</v>
      </c>
      <c r="AL216" s="265">
        <f>IF('havi összesítő'!FO214&lt;0,0,'havi összesítő'!FO214)</f>
        <v>0</v>
      </c>
      <c r="AM216" s="265">
        <f>IF('havi összesítő'!HE214&lt;0,0,'havi összesítő'!HE214)</f>
        <v>0</v>
      </c>
      <c r="AN216" s="265">
        <f>IF('havi összesítő'!IU214&lt;0,0,'havi összesítő'!IU214)</f>
        <v>0</v>
      </c>
      <c r="AO216" s="260">
        <f t="shared" si="34"/>
        <v>16</v>
      </c>
      <c r="AP216" s="7"/>
    </row>
    <row r="217" spans="1:42" x14ac:dyDescent="0.2">
      <c r="A217" s="96">
        <f>IF(beosztás!A217=0,"",beosztás!A217)</f>
        <v>6</v>
      </c>
      <c r="B217" s="97">
        <f>IF(beosztás!B217=0,"",beosztás!B217)</f>
        <v>212</v>
      </c>
      <c r="C217" s="305" t="str">
        <f>IF(beosztás!C217=0,"",beosztás!C217)</f>
        <v>Waldner György</v>
      </c>
      <c r="D217" s="306" t="str">
        <f>IF(beosztás!D217=0,"",beosztás!D217)</f>
        <v>elektromos karbantartó</v>
      </c>
      <c r="E217" s="992">
        <f>'havi összesítő'!R215</f>
        <v>16</v>
      </c>
      <c r="F217" s="984">
        <f>'havi összesítő'!AF215</f>
        <v>0</v>
      </c>
      <c r="G217" s="265">
        <f>'havi összesítő'!BH215</f>
        <v>0</v>
      </c>
      <c r="H217" s="265">
        <f>'havi összesítő'!BV215</f>
        <v>0</v>
      </c>
      <c r="I217" s="265">
        <f>'havi összesítő'!CX215</f>
        <v>0</v>
      </c>
      <c r="J217" s="265">
        <f>'havi összesítő'!DL215</f>
        <v>0</v>
      </c>
      <c r="K217" s="265">
        <f>'havi összesítő'!EN215</f>
        <v>0</v>
      </c>
      <c r="L217" s="265">
        <f>'havi összesítő'!FB215</f>
        <v>0</v>
      </c>
      <c r="M217" s="265">
        <f>'havi összesítő'!GD215</f>
        <v>0</v>
      </c>
      <c r="N217" s="265">
        <f>'havi összesítő'!GR215</f>
        <v>0</v>
      </c>
      <c r="O217" s="265">
        <f>'havi összesítő'!HT215</f>
        <v>0</v>
      </c>
      <c r="P217" s="265">
        <f>'havi összesítő'!IH215</f>
        <v>0</v>
      </c>
      <c r="Q217" s="747">
        <f>alapadatok!AH24</f>
        <v>240</v>
      </c>
      <c r="R217" s="265">
        <f t="shared" si="26"/>
        <v>16</v>
      </c>
      <c r="S217" s="266">
        <f t="shared" si="32"/>
        <v>224</v>
      </c>
      <c r="T217" s="261"/>
      <c r="U217" s="264">
        <f>'havi összesítő'!N215/8</f>
        <v>0</v>
      </c>
      <c r="V217" s="265">
        <f>'havi összesítő'!AB215/8</f>
        <v>0</v>
      </c>
      <c r="W217" s="265">
        <f>'havi összesítő'!BD215/8</f>
        <v>0</v>
      </c>
      <c r="X217" s="265">
        <f>'havi összesítő'!BR215</f>
        <v>0</v>
      </c>
      <c r="Y217" s="265">
        <f>'havi összesítő'!CT215/8</f>
        <v>0</v>
      </c>
      <c r="Z217" s="265">
        <f>'havi összesítő'!DH215/8</f>
        <v>0</v>
      </c>
      <c r="AA217" s="265">
        <f>'havi összesítő'!EJ215/8</f>
        <v>0</v>
      </c>
      <c r="AB217" s="265">
        <f>'havi összesítő'!EX215/8</f>
        <v>0</v>
      </c>
      <c r="AC217" s="265">
        <f>'havi összesítő'!FZ215/8</f>
        <v>0</v>
      </c>
      <c r="AD217" s="265">
        <f>'havi összesítő'!GN215/8</f>
        <v>0</v>
      </c>
      <c r="AE217" s="265">
        <f>'havi összesítő'!HP215/8</f>
        <v>0</v>
      </c>
      <c r="AF217" s="265">
        <f>'havi összesítő'!ID215/8</f>
        <v>0</v>
      </c>
      <c r="AG217" s="266">
        <f t="shared" si="33"/>
        <v>0</v>
      </c>
      <c r="AH217" s="261"/>
      <c r="AI217" s="264">
        <f>IF('havi összesítő'!AS215&lt;0,0,'havi összesítő'!AS215)</f>
        <v>8</v>
      </c>
      <c r="AJ217" s="265">
        <f>IF('havi összesítő'!CI215&lt;0,0,'havi összesítő'!CI215)</f>
        <v>0</v>
      </c>
      <c r="AK217" s="265">
        <f>IF('havi összesítő'!DY215&lt;0,0,'havi összesítő'!DY215)</f>
        <v>0</v>
      </c>
      <c r="AL217" s="265">
        <f>IF('havi összesítő'!FO215&lt;0,0,'havi összesítő'!FO215)</f>
        <v>0</v>
      </c>
      <c r="AM217" s="265">
        <f>IF('havi összesítő'!HE215&lt;0,0,'havi összesítő'!HE215)</f>
        <v>0</v>
      </c>
      <c r="AN217" s="265">
        <f>IF('havi összesítő'!IU215&lt;0,0,'havi összesítő'!IU215)</f>
        <v>0</v>
      </c>
      <c r="AO217" s="260">
        <f t="shared" si="34"/>
        <v>8</v>
      </c>
      <c r="AP217" s="7"/>
    </row>
    <row r="218" spans="1:42" x14ac:dyDescent="0.2">
      <c r="A218" s="96">
        <f>IF(beosztás!A218=0,"",beosztás!A218)</f>
        <v>7</v>
      </c>
      <c r="B218" s="97">
        <f>IF(beosztás!B218=0,"",beosztás!B218)</f>
        <v>118</v>
      </c>
      <c r="C218" s="305" t="str">
        <f>IF(beosztás!C218=0,"",beosztás!C218)</f>
        <v>Czank István</v>
      </c>
      <c r="D218" s="306" t="str">
        <f>IF(beosztás!D218=0,"",beosztás!D218)</f>
        <v>Labor</v>
      </c>
      <c r="E218" s="992">
        <f>'havi összesítő'!R216</f>
        <v>32</v>
      </c>
      <c r="F218" s="984">
        <f>'havi összesítő'!AF216</f>
        <v>8</v>
      </c>
      <c r="G218" s="265">
        <f>'havi összesítő'!BH216</f>
        <v>0</v>
      </c>
      <c r="H218" s="265">
        <f>'havi összesítő'!BV216</f>
        <v>0</v>
      </c>
      <c r="I218" s="265">
        <f>'havi összesítő'!CX216</f>
        <v>0</v>
      </c>
      <c r="J218" s="265">
        <f>'havi összesítő'!DL216</f>
        <v>0</v>
      </c>
      <c r="K218" s="265">
        <f>'havi összesítő'!EN216</f>
        <v>0</v>
      </c>
      <c r="L218" s="265">
        <f>'havi összesítő'!FB216</f>
        <v>0</v>
      </c>
      <c r="M218" s="265">
        <f>'havi összesítő'!GD216</f>
        <v>0</v>
      </c>
      <c r="N218" s="265">
        <f>'havi összesítő'!GR216</f>
        <v>0</v>
      </c>
      <c r="O218" s="265">
        <f>'havi összesítő'!HT216</f>
        <v>0</v>
      </c>
      <c r="P218" s="265">
        <f>'havi összesítő'!IH216</f>
        <v>0</v>
      </c>
      <c r="Q218" s="747">
        <f>alapadatok!AH25</f>
        <v>224</v>
      </c>
      <c r="R218" s="265">
        <f t="shared" si="26"/>
        <v>40</v>
      </c>
      <c r="S218" s="266">
        <f t="shared" si="32"/>
        <v>184</v>
      </c>
      <c r="T218" s="261"/>
      <c r="U218" s="264">
        <f>'havi összesítő'!N216/8</f>
        <v>0</v>
      </c>
      <c r="V218" s="265">
        <f>'havi összesítő'!AB216/8</f>
        <v>0</v>
      </c>
      <c r="W218" s="265">
        <f>'havi összesítő'!BD216/8</f>
        <v>0</v>
      </c>
      <c r="X218" s="265">
        <f>'havi összesítő'!BR216</f>
        <v>0</v>
      </c>
      <c r="Y218" s="265">
        <f>'havi összesítő'!CT216/8</f>
        <v>0</v>
      </c>
      <c r="Z218" s="265">
        <f>'havi összesítő'!DH216/8</f>
        <v>0</v>
      </c>
      <c r="AA218" s="265">
        <f>'havi összesítő'!EJ216/8</f>
        <v>0</v>
      </c>
      <c r="AB218" s="265">
        <f>'havi összesítő'!EX216/8</f>
        <v>0</v>
      </c>
      <c r="AC218" s="265">
        <f>'havi összesítő'!FZ216/8</f>
        <v>0</v>
      </c>
      <c r="AD218" s="265">
        <f>'havi összesítő'!GN216/8</f>
        <v>0</v>
      </c>
      <c r="AE218" s="265">
        <f>'havi összesítő'!HP216/8</f>
        <v>0</v>
      </c>
      <c r="AF218" s="265">
        <f>'havi összesítő'!ID216/8</f>
        <v>0</v>
      </c>
      <c r="AG218" s="266">
        <f t="shared" si="33"/>
        <v>0</v>
      </c>
      <c r="AH218" s="261"/>
      <c r="AI218" s="264">
        <f>IF('havi összesítő'!AS216&lt;0,0,'havi összesítő'!AS216)</f>
        <v>0</v>
      </c>
      <c r="AJ218" s="265">
        <f>IF('havi összesítő'!CI216&lt;0,0,'havi összesítő'!CI216)</f>
        <v>0</v>
      </c>
      <c r="AK218" s="265">
        <f>IF('havi összesítő'!DY216&lt;0,0,'havi összesítő'!DY216)</f>
        <v>0</v>
      </c>
      <c r="AL218" s="265">
        <f>IF('havi összesítő'!FO216&lt;0,0,'havi összesítő'!FO216)</f>
        <v>0</v>
      </c>
      <c r="AM218" s="265">
        <f>IF('havi összesítő'!HE216&lt;0,0,'havi összesítő'!HE216)</f>
        <v>0</v>
      </c>
      <c r="AN218" s="265">
        <f>IF('havi összesítő'!IU216&lt;0,0,'havi összesítő'!IU216)</f>
        <v>0</v>
      </c>
      <c r="AO218" s="260">
        <f t="shared" si="34"/>
        <v>0</v>
      </c>
      <c r="AP218" s="7"/>
    </row>
    <row r="219" spans="1:42" hidden="1" x14ac:dyDescent="0.2">
      <c r="A219" s="96">
        <f>IF(beosztás!A219=0,"",beosztás!A219)</f>
        <v>8</v>
      </c>
      <c r="B219" s="97" t="str">
        <f>IF(beosztás!B219=0,"",beosztás!B219)</f>
        <v/>
      </c>
      <c r="C219" s="135" t="str">
        <f>IF(beosztás!C219=0,"",beosztás!C219)</f>
        <v/>
      </c>
      <c r="D219" s="136" t="str">
        <f>IF(beosztás!D219=0,"",beosztás!D219)</f>
        <v/>
      </c>
      <c r="E219" s="993">
        <f>'havi összesítő'!R217</f>
        <v>0</v>
      </c>
      <c r="F219" s="987">
        <f>'havi összesítő'!AF217</f>
        <v>0</v>
      </c>
      <c r="G219" s="85">
        <f>'havi összesítő'!BH217</f>
        <v>0</v>
      </c>
      <c r="H219" s="85">
        <f>'havi összesítő'!BV217</f>
        <v>0</v>
      </c>
      <c r="I219" s="85">
        <f>'havi összesítő'!CX217</f>
        <v>0</v>
      </c>
      <c r="J219" s="85">
        <f>'havi összesítő'!DL217</f>
        <v>0</v>
      </c>
      <c r="K219" s="85">
        <f>'havi összesítő'!EN217</f>
        <v>0</v>
      </c>
      <c r="L219" s="85">
        <f>'havi összesítő'!FB217</f>
        <v>0</v>
      </c>
      <c r="M219" s="85">
        <f>'havi összesítő'!GD217</f>
        <v>0</v>
      </c>
      <c r="N219" s="85">
        <f>'havi összesítő'!GR217</f>
        <v>0</v>
      </c>
      <c r="O219" s="85">
        <f>'havi összesítő'!HT217</f>
        <v>0</v>
      </c>
      <c r="P219" s="85">
        <f>'havi összesítő'!IH217</f>
        <v>0</v>
      </c>
      <c r="Q219" s="748">
        <f>alapadatok!AH26</f>
        <v>0</v>
      </c>
      <c r="R219" s="85">
        <f t="shared" si="26"/>
        <v>0</v>
      </c>
      <c r="S219" s="86">
        <f t="shared" si="32"/>
        <v>0</v>
      </c>
      <c r="T219" s="121"/>
      <c r="U219" s="84">
        <f>'havi összesítő'!N217/8</f>
        <v>0</v>
      </c>
      <c r="V219" s="85">
        <f>'havi összesítő'!AB217/8</f>
        <v>0</v>
      </c>
      <c r="W219" s="85">
        <f>'havi összesítő'!BD217/8</f>
        <v>0</v>
      </c>
      <c r="X219" s="85">
        <f>'havi összesítő'!BR217</f>
        <v>0</v>
      </c>
      <c r="Y219" s="85">
        <f>'havi összesítő'!CT217/8</f>
        <v>0</v>
      </c>
      <c r="Z219" s="85">
        <f>'havi összesítő'!DH217/8</f>
        <v>0</v>
      </c>
      <c r="AA219" s="85">
        <f>'havi összesítő'!EJ217/8</f>
        <v>0</v>
      </c>
      <c r="AB219" s="85">
        <f>'havi összesítő'!EX217/8</f>
        <v>0</v>
      </c>
      <c r="AC219" s="85">
        <f>'havi összesítő'!FZ217/8</f>
        <v>0</v>
      </c>
      <c r="AD219" s="85">
        <f>'havi összesítő'!GN217/8</f>
        <v>0</v>
      </c>
      <c r="AE219" s="85">
        <f>'havi összesítő'!HP217/8</f>
        <v>0</v>
      </c>
      <c r="AF219" s="85">
        <f>'havi összesítő'!ID217/8</f>
        <v>0</v>
      </c>
      <c r="AG219" s="86">
        <f t="shared" si="33"/>
        <v>0</v>
      </c>
      <c r="AH219" s="121"/>
      <c r="AI219" s="84">
        <f>IF('havi összesítő'!AS217&lt;0,0,'havi összesítő'!AS217)</f>
        <v>0</v>
      </c>
      <c r="AJ219" s="85">
        <f>IF('havi összesítő'!CI217&lt;0,0,'havi összesítő'!CI217)</f>
        <v>0</v>
      </c>
      <c r="AK219" s="85">
        <f>IF('havi összesítő'!DY217&lt;0,0,'havi összesítő'!DY217)</f>
        <v>0</v>
      </c>
      <c r="AL219" s="85">
        <f>IF('havi összesítő'!FO217&lt;0,0,'havi összesítő'!FO217)</f>
        <v>0</v>
      </c>
      <c r="AM219" s="85">
        <f>IF('havi összesítő'!HE217&lt;0,0,'havi összesítő'!HE217)</f>
        <v>0</v>
      </c>
      <c r="AN219" s="85">
        <f>IF('havi összesítő'!IU217&lt;0,0,'havi összesítő'!IU217)</f>
        <v>0</v>
      </c>
      <c r="AO219" s="260">
        <f t="shared" si="34"/>
        <v>0</v>
      </c>
      <c r="AP219" s="7"/>
    </row>
    <row r="220" spans="1:42" hidden="1" x14ac:dyDescent="0.2">
      <c r="A220" s="96">
        <f>IF(beosztás!A220=0,"",beosztás!A220)</f>
        <v>9</v>
      </c>
      <c r="B220" s="97" t="str">
        <f>IF(beosztás!B220=0,"",beosztás!B220)</f>
        <v/>
      </c>
      <c r="C220" s="135" t="str">
        <f>IF(beosztás!C220=0,"",beosztás!C220)</f>
        <v/>
      </c>
      <c r="D220" s="136" t="str">
        <f>IF(beosztás!D220=0,"",beosztás!D220)</f>
        <v/>
      </c>
      <c r="E220" s="993">
        <f>'havi összesítő'!R218</f>
        <v>0</v>
      </c>
      <c r="F220" s="987">
        <f>'havi összesítő'!AF218</f>
        <v>0</v>
      </c>
      <c r="G220" s="85">
        <f>'havi összesítő'!BH218</f>
        <v>0</v>
      </c>
      <c r="H220" s="85">
        <f>'havi összesítő'!BV218</f>
        <v>0</v>
      </c>
      <c r="I220" s="85">
        <f>'havi összesítő'!CX218</f>
        <v>0</v>
      </c>
      <c r="J220" s="85">
        <f>'havi összesítő'!DL218</f>
        <v>0</v>
      </c>
      <c r="K220" s="85">
        <f>'havi összesítő'!EN218</f>
        <v>0</v>
      </c>
      <c r="L220" s="85">
        <f>'havi összesítő'!FB218</f>
        <v>0</v>
      </c>
      <c r="M220" s="85">
        <f>'havi összesítő'!GD218</f>
        <v>0</v>
      </c>
      <c r="N220" s="85">
        <f>'havi összesítő'!GR218</f>
        <v>0</v>
      </c>
      <c r="O220" s="85">
        <f>'havi összesítő'!HT218</f>
        <v>0</v>
      </c>
      <c r="P220" s="85">
        <f>'havi összesítő'!IH218</f>
        <v>0</v>
      </c>
      <c r="Q220" s="748">
        <f>alapadatok!AH27</f>
        <v>0</v>
      </c>
      <c r="R220" s="85">
        <f t="shared" si="26"/>
        <v>0</v>
      </c>
      <c r="S220" s="86">
        <f t="shared" si="32"/>
        <v>0</v>
      </c>
      <c r="T220" s="121"/>
      <c r="U220" s="84">
        <f>'havi összesítő'!N218/8</f>
        <v>0</v>
      </c>
      <c r="V220" s="85">
        <f>'havi összesítő'!AB218/8</f>
        <v>0</v>
      </c>
      <c r="W220" s="85">
        <f>'havi összesítő'!BD218/8</f>
        <v>0</v>
      </c>
      <c r="X220" s="85">
        <f>'havi összesítő'!BR218</f>
        <v>0</v>
      </c>
      <c r="Y220" s="85">
        <f>'havi összesítő'!CT218/8</f>
        <v>0</v>
      </c>
      <c r="Z220" s="85">
        <f>'havi összesítő'!DH218/8</f>
        <v>0</v>
      </c>
      <c r="AA220" s="85">
        <f>'havi összesítő'!EJ218/8</f>
        <v>0</v>
      </c>
      <c r="AB220" s="85">
        <f>'havi összesítő'!EX218/8</f>
        <v>0</v>
      </c>
      <c r="AC220" s="85">
        <f>'havi összesítő'!FZ218/8</f>
        <v>0</v>
      </c>
      <c r="AD220" s="85">
        <f>'havi összesítő'!GN218/8</f>
        <v>0</v>
      </c>
      <c r="AE220" s="85">
        <f>'havi összesítő'!HP218/8</f>
        <v>0</v>
      </c>
      <c r="AF220" s="85">
        <f>'havi összesítő'!ID218/8</f>
        <v>0</v>
      </c>
      <c r="AG220" s="86">
        <f t="shared" si="33"/>
        <v>0</v>
      </c>
      <c r="AH220" s="121"/>
      <c r="AI220" s="84">
        <f>IF('havi összesítő'!AS218&lt;0,0,'havi összesítő'!AS218)</f>
        <v>0</v>
      </c>
      <c r="AJ220" s="85">
        <f>IF('havi összesítő'!CI218&lt;0,0,'havi összesítő'!CI218)</f>
        <v>0</v>
      </c>
      <c r="AK220" s="85">
        <f>IF('havi összesítő'!DY218&lt;0,0,'havi összesítő'!DY218)</f>
        <v>0</v>
      </c>
      <c r="AL220" s="85">
        <f>IF('havi összesítő'!FO218&lt;0,0,'havi összesítő'!FO218)</f>
        <v>0</v>
      </c>
      <c r="AM220" s="85">
        <f>IF('havi összesítő'!HE218&lt;0,0,'havi összesítő'!HE218)</f>
        <v>0</v>
      </c>
      <c r="AN220" s="85">
        <f>IF('havi összesítő'!IU218&lt;0,0,'havi összesítő'!IU218)</f>
        <v>0</v>
      </c>
      <c r="AO220" s="260">
        <f t="shared" si="34"/>
        <v>0</v>
      </c>
      <c r="AP220" s="7"/>
    </row>
    <row r="221" spans="1:42" hidden="1" x14ac:dyDescent="0.2">
      <c r="A221" s="96">
        <f>IF(beosztás!A221=0,"",beosztás!A221)</f>
        <v>10</v>
      </c>
      <c r="B221" s="97" t="str">
        <f>IF(beosztás!B221=0,"",beosztás!B221)</f>
        <v/>
      </c>
      <c r="C221" s="135" t="str">
        <f>IF(beosztás!C221=0,"",beosztás!C221)</f>
        <v/>
      </c>
      <c r="D221" s="136" t="str">
        <f>IF(beosztás!D221=0,"",beosztás!D221)</f>
        <v/>
      </c>
      <c r="E221" s="993">
        <f>'havi összesítő'!R219</f>
        <v>0</v>
      </c>
      <c r="F221" s="987">
        <f>'havi összesítő'!AF219</f>
        <v>0</v>
      </c>
      <c r="G221" s="85">
        <f>'havi összesítő'!BH219</f>
        <v>0</v>
      </c>
      <c r="H221" s="85">
        <f>'havi összesítő'!BV219</f>
        <v>0</v>
      </c>
      <c r="I221" s="85">
        <f>'havi összesítő'!CX219</f>
        <v>0</v>
      </c>
      <c r="J221" s="85">
        <f>'havi összesítő'!DL219</f>
        <v>0</v>
      </c>
      <c r="K221" s="85">
        <f>'havi összesítő'!EN219</f>
        <v>0</v>
      </c>
      <c r="L221" s="85">
        <f>'havi összesítő'!FB219</f>
        <v>0</v>
      </c>
      <c r="M221" s="85">
        <f>'havi összesítő'!GD219</f>
        <v>0</v>
      </c>
      <c r="N221" s="85">
        <f>'havi összesítő'!GR219</f>
        <v>0</v>
      </c>
      <c r="O221" s="85">
        <f>'havi összesítő'!HT219</f>
        <v>0</v>
      </c>
      <c r="P221" s="85">
        <f>'havi összesítő'!IH219</f>
        <v>0</v>
      </c>
      <c r="Q221" s="748">
        <f>alapadatok!AH28</f>
        <v>0</v>
      </c>
      <c r="R221" s="85">
        <f t="shared" si="26"/>
        <v>0</v>
      </c>
      <c r="S221" s="86">
        <f t="shared" si="32"/>
        <v>0</v>
      </c>
      <c r="T221" s="121"/>
      <c r="U221" s="84">
        <f>'havi összesítő'!N219/8</f>
        <v>0</v>
      </c>
      <c r="V221" s="85">
        <f>'havi összesítő'!AB219/8</f>
        <v>0</v>
      </c>
      <c r="W221" s="85">
        <f>'havi összesítő'!BD219/8</f>
        <v>0</v>
      </c>
      <c r="X221" s="85">
        <f>'havi összesítő'!BR219</f>
        <v>0</v>
      </c>
      <c r="Y221" s="85">
        <f>'havi összesítő'!CT219/8</f>
        <v>0</v>
      </c>
      <c r="Z221" s="85">
        <f>'havi összesítő'!DH219/8</f>
        <v>0</v>
      </c>
      <c r="AA221" s="85">
        <f>'havi összesítő'!EJ219/8</f>
        <v>0</v>
      </c>
      <c r="AB221" s="85">
        <f>'havi összesítő'!EX219/8</f>
        <v>0</v>
      </c>
      <c r="AC221" s="85">
        <f>'havi összesítő'!FZ219/8</f>
        <v>0</v>
      </c>
      <c r="AD221" s="85">
        <f>'havi összesítő'!GN219/8</f>
        <v>0</v>
      </c>
      <c r="AE221" s="85">
        <f>'havi összesítő'!HP219/8</f>
        <v>0</v>
      </c>
      <c r="AF221" s="85">
        <f>'havi összesítő'!ID219/8</f>
        <v>0</v>
      </c>
      <c r="AG221" s="86">
        <f t="shared" si="33"/>
        <v>0</v>
      </c>
      <c r="AH221" s="121"/>
      <c r="AI221" s="84">
        <f>IF('havi összesítő'!AS219&lt;0,0,'havi összesítő'!AS219)</f>
        <v>0</v>
      </c>
      <c r="AJ221" s="85">
        <f>IF('havi összesítő'!CI219&lt;0,0,'havi összesítő'!CI219)</f>
        <v>0</v>
      </c>
      <c r="AK221" s="85">
        <f>IF('havi összesítő'!DY219&lt;0,0,'havi összesítő'!DY219)</f>
        <v>0</v>
      </c>
      <c r="AL221" s="85">
        <f>IF('havi összesítő'!FO219&lt;0,0,'havi összesítő'!FO219)</f>
        <v>0</v>
      </c>
      <c r="AM221" s="85">
        <f>IF('havi összesítő'!HE219&lt;0,0,'havi összesítő'!HE219)</f>
        <v>0</v>
      </c>
      <c r="AN221" s="85">
        <f>IF('havi összesítő'!IU219&lt;0,0,'havi összesítő'!IU219)</f>
        <v>0</v>
      </c>
      <c r="AO221" s="260">
        <f t="shared" si="34"/>
        <v>0</v>
      </c>
      <c r="AP221" s="7"/>
    </row>
    <row r="222" spans="1:42" hidden="1" x14ac:dyDescent="0.2">
      <c r="A222" s="96">
        <f>IF(beosztás!A222=0,"",beosztás!A222)</f>
        <v>11</v>
      </c>
      <c r="B222" s="97" t="str">
        <f>IF(beosztás!B222=0,"",beosztás!B222)</f>
        <v/>
      </c>
      <c r="C222" s="135" t="str">
        <f>IF(beosztás!C222=0,"",beosztás!C222)</f>
        <v/>
      </c>
      <c r="D222" s="136" t="str">
        <f>IF(beosztás!D222=0,"",beosztás!D222)</f>
        <v/>
      </c>
      <c r="E222" s="993">
        <f>'havi összesítő'!R220</f>
        <v>0</v>
      </c>
      <c r="F222" s="987">
        <f>'havi összesítő'!AF220</f>
        <v>0</v>
      </c>
      <c r="G222" s="85">
        <f>'havi összesítő'!BH220</f>
        <v>0</v>
      </c>
      <c r="H222" s="85">
        <f>'havi összesítő'!BV220</f>
        <v>0</v>
      </c>
      <c r="I222" s="85">
        <f>'havi összesítő'!CX220</f>
        <v>0</v>
      </c>
      <c r="J222" s="85">
        <f>'havi összesítő'!DL220</f>
        <v>0</v>
      </c>
      <c r="K222" s="85">
        <f>'havi összesítő'!EN220</f>
        <v>0</v>
      </c>
      <c r="L222" s="85">
        <f>'havi összesítő'!FB220</f>
        <v>0</v>
      </c>
      <c r="M222" s="85">
        <f>'havi összesítő'!GD220</f>
        <v>0</v>
      </c>
      <c r="N222" s="85">
        <f>'havi összesítő'!GR220</f>
        <v>0</v>
      </c>
      <c r="O222" s="85">
        <f>'havi összesítő'!HT220</f>
        <v>0</v>
      </c>
      <c r="P222" s="85">
        <f>'havi összesítő'!IH220</f>
        <v>0</v>
      </c>
      <c r="Q222" s="748">
        <f>alapadatok!AH29</f>
        <v>0</v>
      </c>
      <c r="R222" s="85">
        <f t="shared" si="26"/>
        <v>0</v>
      </c>
      <c r="S222" s="86">
        <f t="shared" si="32"/>
        <v>0</v>
      </c>
      <c r="T222" s="121"/>
      <c r="U222" s="84">
        <f>'havi összesítő'!N220/8</f>
        <v>0</v>
      </c>
      <c r="V222" s="85">
        <f>'havi összesítő'!AB220/8</f>
        <v>0</v>
      </c>
      <c r="W222" s="85">
        <f>'havi összesítő'!BD220/8</f>
        <v>0</v>
      </c>
      <c r="X222" s="85">
        <f>'havi összesítő'!BR220</f>
        <v>0</v>
      </c>
      <c r="Y222" s="85">
        <f>'havi összesítő'!CT220/8</f>
        <v>0</v>
      </c>
      <c r="Z222" s="85">
        <f>'havi összesítő'!DH220/8</f>
        <v>0</v>
      </c>
      <c r="AA222" s="85">
        <f>'havi összesítő'!EJ220/8</f>
        <v>0</v>
      </c>
      <c r="AB222" s="85">
        <f>'havi összesítő'!EX220/8</f>
        <v>0</v>
      </c>
      <c r="AC222" s="85">
        <f>'havi összesítő'!FZ220/8</f>
        <v>0</v>
      </c>
      <c r="AD222" s="85">
        <f>'havi összesítő'!GN220/8</f>
        <v>0</v>
      </c>
      <c r="AE222" s="85">
        <f>'havi összesítő'!HP220/8</f>
        <v>0</v>
      </c>
      <c r="AF222" s="85">
        <f>'havi összesítő'!ID220/8</f>
        <v>0</v>
      </c>
      <c r="AG222" s="86">
        <f t="shared" si="33"/>
        <v>0</v>
      </c>
      <c r="AH222" s="121"/>
      <c r="AI222" s="84">
        <f>IF('havi összesítő'!AS220&lt;0,0,'havi összesítő'!AS220)</f>
        <v>0</v>
      </c>
      <c r="AJ222" s="85">
        <f>IF('havi összesítő'!CI220&lt;0,0,'havi összesítő'!CI220)</f>
        <v>0</v>
      </c>
      <c r="AK222" s="85">
        <f>IF('havi összesítő'!DY220&lt;0,0,'havi összesítő'!DY220)</f>
        <v>0</v>
      </c>
      <c r="AL222" s="85">
        <f>IF('havi összesítő'!FO220&lt;0,0,'havi összesítő'!FO220)</f>
        <v>0</v>
      </c>
      <c r="AM222" s="85">
        <f>IF('havi összesítő'!HE220&lt;0,0,'havi összesítő'!HE220)</f>
        <v>0</v>
      </c>
      <c r="AN222" s="85">
        <f>IF('havi összesítő'!IU220&lt;0,0,'havi összesítő'!IU220)</f>
        <v>0</v>
      </c>
      <c r="AO222" s="260">
        <f t="shared" si="34"/>
        <v>0</v>
      </c>
      <c r="AP222" s="7"/>
    </row>
    <row r="223" spans="1:42" hidden="1" x14ac:dyDescent="0.2">
      <c r="A223" s="96">
        <f>IF(beosztás!A223=0,"",beosztás!A223)</f>
        <v>12</v>
      </c>
      <c r="B223" s="97" t="str">
        <f>IF(beosztás!B223=0,"",beosztás!B223)</f>
        <v/>
      </c>
      <c r="C223" s="135" t="str">
        <f>IF(beosztás!C223=0,"",beosztás!C223)</f>
        <v/>
      </c>
      <c r="D223" s="136" t="str">
        <f>IF(beosztás!D223=0,"",beosztás!D223)</f>
        <v/>
      </c>
      <c r="E223" s="993">
        <f>'havi összesítő'!R221</f>
        <v>0</v>
      </c>
      <c r="F223" s="987">
        <f>'havi összesítő'!AF221</f>
        <v>0</v>
      </c>
      <c r="G223" s="85">
        <f>'havi összesítő'!BH221</f>
        <v>0</v>
      </c>
      <c r="H223" s="85">
        <f>'havi összesítő'!BV221</f>
        <v>0</v>
      </c>
      <c r="I223" s="85">
        <f>'havi összesítő'!CX221</f>
        <v>0</v>
      </c>
      <c r="J223" s="85">
        <f>'havi összesítő'!DL221</f>
        <v>0</v>
      </c>
      <c r="K223" s="85">
        <f>'havi összesítő'!EN221</f>
        <v>0</v>
      </c>
      <c r="L223" s="85">
        <f>'havi összesítő'!FB221</f>
        <v>0</v>
      </c>
      <c r="M223" s="85">
        <f>'havi összesítő'!GD221</f>
        <v>0</v>
      </c>
      <c r="N223" s="85">
        <f>'havi összesítő'!GR221</f>
        <v>0</v>
      </c>
      <c r="O223" s="85">
        <f>'havi összesítő'!HT221</f>
        <v>0</v>
      </c>
      <c r="P223" s="85">
        <f>'havi összesítő'!IH221</f>
        <v>0</v>
      </c>
      <c r="Q223" s="748">
        <f>alapadatok!AH30</f>
        <v>0</v>
      </c>
      <c r="R223" s="85">
        <f t="shared" si="26"/>
        <v>0</v>
      </c>
      <c r="S223" s="86">
        <f t="shared" si="32"/>
        <v>0</v>
      </c>
      <c r="T223" s="121"/>
      <c r="U223" s="84">
        <f>'havi összesítő'!N221/8</f>
        <v>0</v>
      </c>
      <c r="V223" s="85">
        <f>'havi összesítő'!AB221/8</f>
        <v>0</v>
      </c>
      <c r="W223" s="85">
        <f>'havi összesítő'!BD221/8</f>
        <v>0</v>
      </c>
      <c r="X223" s="85">
        <f>'havi összesítő'!BR221</f>
        <v>0</v>
      </c>
      <c r="Y223" s="85">
        <f>'havi összesítő'!CT221/8</f>
        <v>0</v>
      </c>
      <c r="Z223" s="85">
        <f>'havi összesítő'!DH221/8</f>
        <v>0</v>
      </c>
      <c r="AA223" s="85">
        <f>'havi összesítő'!EJ221/8</f>
        <v>0</v>
      </c>
      <c r="AB223" s="85">
        <f>'havi összesítő'!EX221/8</f>
        <v>0</v>
      </c>
      <c r="AC223" s="85">
        <f>'havi összesítő'!FZ221/8</f>
        <v>0</v>
      </c>
      <c r="AD223" s="85">
        <f>'havi összesítő'!GN221/8</f>
        <v>0</v>
      </c>
      <c r="AE223" s="85">
        <f>'havi összesítő'!HP221/8</f>
        <v>0</v>
      </c>
      <c r="AF223" s="85">
        <f>'havi összesítő'!ID221/8</f>
        <v>0</v>
      </c>
      <c r="AG223" s="86">
        <f t="shared" si="33"/>
        <v>0</v>
      </c>
      <c r="AH223" s="121"/>
      <c r="AI223" s="84">
        <f>IF('havi összesítő'!AS221&lt;0,0,'havi összesítő'!AS221)</f>
        <v>0</v>
      </c>
      <c r="AJ223" s="85">
        <f>IF('havi összesítő'!CI221&lt;0,0,'havi összesítő'!CI221)</f>
        <v>0</v>
      </c>
      <c r="AK223" s="85">
        <f>IF('havi összesítő'!DY221&lt;0,0,'havi összesítő'!DY221)</f>
        <v>0</v>
      </c>
      <c r="AL223" s="85">
        <f>IF('havi összesítő'!FO221&lt;0,0,'havi összesítő'!FO221)</f>
        <v>0</v>
      </c>
      <c r="AM223" s="85">
        <f>IF('havi összesítő'!HE221&lt;0,0,'havi összesítő'!HE221)</f>
        <v>0</v>
      </c>
      <c r="AN223" s="85">
        <f>IF('havi összesítő'!IU221&lt;0,0,'havi összesítő'!IU221)</f>
        <v>0</v>
      </c>
      <c r="AO223" s="260">
        <f t="shared" si="34"/>
        <v>0</v>
      </c>
      <c r="AP223" s="7"/>
    </row>
    <row r="224" spans="1:42" hidden="1" x14ac:dyDescent="0.2">
      <c r="A224" s="96">
        <f>IF(beosztás!A224=0,"",beosztás!A224)</f>
        <v>13</v>
      </c>
      <c r="B224" s="97" t="str">
        <f>IF(beosztás!B224=0,"",beosztás!B224)</f>
        <v/>
      </c>
      <c r="C224" s="135" t="str">
        <f>IF(beosztás!C224=0,"",beosztás!C224)</f>
        <v/>
      </c>
      <c r="D224" s="136" t="str">
        <f>IF(beosztás!D224=0,"",beosztás!D224)</f>
        <v/>
      </c>
      <c r="E224" s="993">
        <f>'havi összesítő'!R222</f>
        <v>0</v>
      </c>
      <c r="F224" s="987">
        <f>'havi összesítő'!AF222</f>
        <v>0</v>
      </c>
      <c r="G224" s="85">
        <f>'havi összesítő'!BH222</f>
        <v>0</v>
      </c>
      <c r="H224" s="85">
        <f>'havi összesítő'!BV222</f>
        <v>0</v>
      </c>
      <c r="I224" s="85">
        <f>'havi összesítő'!CX222</f>
        <v>0</v>
      </c>
      <c r="J224" s="85">
        <f>'havi összesítő'!DL222</f>
        <v>0</v>
      </c>
      <c r="K224" s="85">
        <f>'havi összesítő'!EN222</f>
        <v>0</v>
      </c>
      <c r="L224" s="85">
        <f>'havi összesítő'!FB222</f>
        <v>0</v>
      </c>
      <c r="M224" s="85">
        <f>'havi összesítő'!GD222</f>
        <v>0</v>
      </c>
      <c r="N224" s="85">
        <f>'havi összesítő'!GR222</f>
        <v>0</v>
      </c>
      <c r="O224" s="85">
        <f>'havi összesítő'!HT222</f>
        <v>0</v>
      </c>
      <c r="P224" s="85">
        <f>'havi összesítő'!IH222</f>
        <v>0</v>
      </c>
      <c r="Q224" s="748">
        <f>alapadatok!AH31</f>
        <v>0</v>
      </c>
      <c r="R224" s="85">
        <f t="shared" si="26"/>
        <v>0</v>
      </c>
      <c r="S224" s="86">
        <f t="shared" si="32"/>
        <v>0</v>
      </c>
      <c r="T224" s="121"/>
      <c r="U224" s="84">
        <f>'havi összesítő'!N222/8</f>
        <v>0</v>
      </c>
      <c r="V224" s="85">
        <f>'havi összesítő'!AB222/8</f>
        <v>0</v>
      </c>
      <c r="W224" s="85">
        <f>'havi összesítő'!BD222/8</f>
        <v>0</v>
      </c>
      <c r="X224" s="85">
        <f>'havi összesítő'!BR222</f>
        <v>0</v>
      </c>
      <c r="Y224" s="85">
        <f>'havi összesítő'!CT222/8</f>
        <v>0</v>
      </c>
      <c r="Z224" s="85">
        <f>'havi összesítő'!DH222/8</f>
        <v>0</v>
      </c>
      <c r="AA224" s="85">
        <f>'havi összesítő'!EJ222/8</f>
        <v>0</v>
      </c>
      <c r="AB224" s="85">
        <f>'havi összesítő'!EX222/8</f>
        <v>0</v>
      </c>
      <c r="AC224" s="85">
        <f>'havi összesítő'!FZ222/8</f>
        <v>0</v>
      </c>
      <c r="AD224" s="85">
        <f>'havi összesítő'!GN222/8</f>
        <v>0</v>
      </c>
      <c r="AE224" s="85">
        <f>'havi összesítő'!HP222/8</f>
        <v>0</v>
      </c>
      <c r="AF224" s="85">
        <f>'havi összesítő'!ID222/8</f>
        <v>0</v>
      </c>
      <c r="AG224" s="86">
        <f t="shared" si="33"/>
        <v>0</v>
      </c>
      <c r="AH224" s="121"/>
      <c r="AI224" s="84">
        <f>IF('havi összesítő'!AS222&lt;0,0,'havi összesítő'!AS222)</f>
        <v>0</v>
      </c>
      <c r="AJ224" s="85">
        <f>IF('havi összesítő'!CI222&lt;0,0,'havi összesítő'!CI222)</f>
        <v>0</v>
      </c>
      <c r="AK224" s="85">
        <f>IF('havi összesítő'!DY222&lt;0,0,'havi összesítő'!DY222)</f>
        <v>0</v>
      </c>
      <c r="AL224" s="85">
        <f>IF('havi összesítő'!FO222&lt;0,0,'havi összesítő'!FO222)</f>
        <v>0</v>
      </c>
      <c r="AM224" s="85">
        <f>IF('havi összesítő'!HE222&lt;0,0,'havi összesítő'!HE222)</f>
        <v>0</v>
      </c>
      <c r="AN224" s="85">
        <f>IF('havi összesítő'!IU222&lt;0,0,'havi összesítő'!IU222)</f>
        <v>0</v>
      </c>
      <c r="AO224" s="260">
        <f t="shared" si="34"/>
        <v>0</v>
      </c>
      <c r="AP224" s="7"/>
    </row>
    <row r="225" spans="1:42" hidden="1" x14ac:dyDescent="0.2">
      <c r="A225" s="96">
        <f>IF(beosztás!A225=0,"",beosztás!A225)</f>
        <v>14</v>
      </c>
      <c r="B225" s="97" t="str">
        <f>IF(beosztás!B225=0,"",beosztás!B225)</f>
        <v/>
      </c>
      <c r="C225" s="135" t="str">
        <f>IF(beosztás!C225=0,"",beosztás!C225)</f>
        <v/>
      </c>
      <c r="D225" s="136" t="str">
        <f>IF(beosztás!D225=0,"",beosztás!D225)</f>
        <v/>
      </c>
      <c r="E225" s="993">
        <f>'havi összesítő'!R223</f>
        <v>0</v>
      </c>
      <c r="F225" s="987">
        <f>'havi összesítő'!AF223</f>
        <v>0</v>
      </c>
      <c r="G225" s="85">
        <f>'havi összesítő'!BH223</f>
        <v>0</v>
      </c>
      <c r="H225" s="85">
        <f>'havi összesítő'!BV223</f>
        <v>0</v>
      </c>
      <c r="I225" s="85">
        <f>'havi összesítő'!CX223</f>
        <v>0</v>
      </c>
      <c r="J225" s="85">
        <f>'havi összesítő'!DL223</f>
        <v>0</v>
      </c>
      <c r="K225" s="85">
        <f>'havi összesítő'!EN223</f>
        <v>0</v>
      </c>
      <c r="L225" s="85">
        <f>'havi összesítő'!FB223</f>
        <v>0</v>
      </c>
      <c r="M225" s="85">
        <f>'havi összesítő'!GD223</f>
        <v>0</v>
      </c>
      <c r="N225" s="85">
        <f>'havi összesítő'!GR223</f>
        <v>0</v>
      </c>
      <c r="O225" s="85">
        <f>'havi összesítő'!HT223</f>
        <v>0</v>
      </c>
      <c r="P225" s="85">
        <f>'havi összesítő'!IH223</f>
        <v>0</v>
      </c>
      <c r="Q225" s="748">
        <f>alapadatok!AH32</f>
        <v>0</v>
      </c>
      <c r="R225" s="85">
        <f t="shared" si="26"/>
        <v>0</v>
      </c>
      <c r="S225" s="86">
        <f t="shared" si="32"/>
        <v>0</v>
      </c>
      <c r="T225" s="121"/>
      <c r="U225" s="84">
        <f>'havi összesítő'!N223/8</f>
        <v>0</v>
      </c>
      <c r="V225" s="85">
        <f>'havi összesítő'!AB223/8</f>
        <v>0</v>
      </c>
      <c r="W225" s="85">
        <f>'havi összesítő'!BD223/8</f>
        <v>0</v>
      </c>
      <c r="X225" s="85">
        <f>'havi összesítő'!BR223</f>
        <v>0</v>
      </c>
      <c r="Y225" s="85">
        <f>'havi összesítő'!CT223/8</f>
        <v>0</v>
      </c>
      <c r="Z225" s="85">
        <f>'havi összesítő'!DH223/8</f>
        <v>0</v>
      </c>
      <c r="AA225" s="85">
        <f>'havi összesítő'!EJ223/8</f>
        <v>0</v>
      </c>
      <c r="AB225" s="85">
        <f>'havi összesítő'!EX223/8</f>
        <v>0</v>
      </c>
      <c r="AC225" s="85">
        <f>'havi összesítő'!FZ223/8</f>
        <v>0</v>
      </c>
      <c r="AD225" s="85">
        <f>'havi összesítő'!GN223/8</f>
        <v>0</v>
      </c>
      <c r="AE225" s="85">
        <f>'havi összesítő'!HP223/8</f>
        <v>0</v>
      </c>
      <c r="AF225" s="85">
        <f>'havi összesítő'!ID223/8</f>
        <v>0</v>
      </c>
      <c r="AG225" s="86">
        <f t="shared" si="33"/>
        <v>0</v>
      </c>
      <c r="AH225" s="121"/>
      <c r="AI225" s="84">
        <f>IF('havi összesítő'!AS223&lt;0,0,'havi összesítő'!AS223)</f>
        <v>0</v>
      </c>
      <c r="AJ225" s="85">
        <f>IF('havi összesítő'!CI223&lt;0,0,'havi összesítő'!CI223)</f>
        <v>0</v>
      </c>
      <c r="AK225" s="85">
        <f>IF('havi összesítő'!DY223&lt;0,0,'havi összesítő'!DY223)</f>
        <v>0</v>
      </c>
      <c r="AL225" s="85">
        <f>IF('havi összesítő'!FO223&lt;0,0,'havi összesítő'!FO223)</f>
        <v>0</v>
      </c>
      <c r="AM225" s="85">
        <f>IF('havi összesítő'!HE223&lt;0,0,'havi összesítő'!HE223)</f>
        <v>0</v>
      </c>
      <c r="AN225" s="85">
        <f>IF('havi összesítő'!IU223&lt;0,0,'havi összesítő'!IU223)</f>
        <v>0</v>
      </c>
      <c r="AO225" s="260">
        <f t="shared" si="34"/>
        <v>0</v>
      </c>
      <c r="AP225" s="7"/>
    </row>
    <row r="226" spans="1:42" ht="12" hidden="1" thickBot="1" x14ac:dyDescent="0.25">
      <c r="A226" s="109">
        <f>IF(beosztás!A226=0,"",beosztás!A226)</f>
        <v>15</v>
      </c>
      <c r="B226" s="110" t="str">
        <f>IF(beosztás!B226=0,"",beosztás!B226)</f>
        <v/>
      </c>
      <c r="C226" s="137" t="str">
        <f>IF(beosztás!C226=0,"",beosztás!C226)</f>
        <v/>
      </c>
      <c r="D226" s="138" t="str">
        <f>IF(beosztás!D226=0,"",beosztás!D226)</f>
        <v/>
      </c>
      <c r="E226" s="998">
        <f>'havi összesítő'!R224</f>
        <v>0</v>
      </c>
      <c r="F226" s="989">
        <f>'havi összesítő'!AF224</f>
        <v>0</v>
      </c>
      <c r="G226" s="88">
        <f>'havi összesítő'!BH224</f>
        <v>0</v>
      </c>
      <c r="H226" s="88">
        <f>'havi összesítő'!BV224</f>
        <v>0</v>
      </c>
      <c r="I226" s="88">
        <f>'havi összesítő'!CX224</f>
        <v>0</v>
      </c>
      <c r="J226" s="88">
        <f>'havi összesítő'!DL224</f>
        <v>0</v>
      </c>
      <c r="K226" s="88">
        <f>'havi összesítő'!EN224</f>
        <v>0</v>
      </c>
      <c r="L226" s="88">
        <f>'havi összesítő'!FB224</f>
        <v>0</v>
      </c>
      <c r="M226" s="88">
        <f>'havi összesítő'!GD224</f>
        <v>0</v>
      </c>
      <c r="N226" s="88">
        <f>'havi összesítő'!GR224</f>
        <v>0</v>
      </c>
      <c r="O226" s="88">
        <f>'havi összesítő'!HT224</f>
        <v>0</v>
      </c>
      <c r="P226" s="88">
        <f>'havi összesítő'!IH224</f>
        <v>0</v>
      </c>
      <c r="Q226" s="749">
        <f>alapadatok!AH33</f>
        <v>0</v>
      </c>
      <c r="R226" s="88">
        <f t="shared" ref="R226" si="36">SUM(E226:P226)</f>
        <v>0</v>
      </c>
      <c r="S226" s="89">
        <f t="shared" si="32"/>
        <v>0</v>
      </c>
      <c r="T226" s="121"/>
      <c r="U226" s="87">
        <f>'havi összesítő'!N224/8</f>
        <v>0</v>
      </c>
      <c r="V226" s="88">
        <f>'havi összesítő'!AB224/8</f>
        <v>0</v>
      </c>
      <c r="W226" s="88">
        <f>'havi összesítő'!BD224/8</f>
        <v>0</v>
      </c>
      <c r="X226" s="88">
        <f>'havi összesítő'!BR224</f>
        <v>0</v>
      </c>
      <c r="Y226" s="88">
        <f>'havi összesítő'!CT224/8</f>
        <v>0</v>
      </c>
      <c r="Z226" s="88">
        <f>'havi összesítő'!DH224/8</f>
        <v>0</v>
      </c>
      <c r="AA226" s="88">
        <f>'havi összesítő'!EJ224/8</f>
        <v>0</v>
      </c>
      <c r="AB226" s="88">
        <f>'havi összesítő'!EX224/8</f>
        <v>0</v>
      </c>
      <c r="AC226" s="88">
        <f>'havi összesítő'!FZ224/8</f>
        <v>0</v>
      </c>
      <c r="AD226" s="88">
        <f>'havi összesítő'!GN224/8</f>
        <v>0</v>
      </c>
      <c r="AE226" s="88">
        <f>'havi összesítő'!HP224/8</f>
        <v>0</v>
      </c>
      <c r="AF226" s="88">
        <f>'havi összesítő'!ID224/8</f>
        <v>0</v>
      </c>
      <c r="AG226" s="89">
        <f t="shared" si="33"/>
        <v>0</v>
      </c>
      <c r="AH226" s="121"/>
      <c r="AI226" s="87">
        <f>IF('havi összesítő'!AS224&lt;0,0,'havi összesítő'!AS224)</f>
        <v>0</v>
      </c>
      <c r="AJ226" s="88">
        <f>IF('havi összesítő'!CI224&lt;0,0,'havi összesítő'!CI224)</f>
        <v>0</v>
      </c>
      <c r="AK226" s="88">
        <f>IF('havi összesítő'!DY224&lt;0,0,'havi összesítő'!DY224)</f>
        <v>0</v>
      </c>
      <c r="AL226" s="88">
        <f>IF('havi összesítő'!FO224&lt;0,0,'havi összesítő'!FO224)</f>
        <v>0</v>
      </c>
      <c r="AM226" s="88">
        <f>IF('havi összesítő'!HE224&lt;0,0,'havi összesítő'!HE224)</f>
        <v>0</v>
      </c>
      <c r="AN226" s="88">
        <f>IF('havi összesítő'!IU224&lt;0,0,'havi összesítő'!IU224)</f>
        <v>0</v>
      </c>
      <c r="AO226" s="922">
        <f t="shared" si="34"/>
        <v>0</v>
      </c>
      <c r="AP226" s="7"/>
    </row>
    <row r="227" spans="1:42" x14ac:dyDescent="0.2">
      <c r="A227" s="7"/>
      <c r="B227" s="7"/>
      <c r="C227" s="7"/>
      <c r="D227" s="7"/>
      <c r="E227" s="120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120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</row>
    <row r="228" spans="1:42" s="83" customFormat="1" x14ac:dyDescent="0.2">
      <c r="E228" s="122"/>
      <c r="Q228" s="122"/>
    </row>
    <row r="229" spans="1:42" s="83" customFormat="1" x14ac:dyDescent="0.2">
      <c r="E229" s="122"/>
      <c r="Q229" s="122"/>
    </row>
    <row r="230" spans="1:42" s="83" customFormat="1" x14ac:dyDescent="0.2">
      <c r="E230" s="122"/>
      <c r="Q230" s="122"/>
    </row>
    <row r="231" spans="1:42" s="83" customFormat="1" x14ac:dyDescent="0.2">
      <c r="E231" s="122"/>
      <c r="Q231" s="122"/>
    </row>
    <row r="232" spans="1:42" s="83" customFormat="1" x14ac:dyDescent="0.2">
      <c r="E232" s="122"/>
      <c r="Q232" s="122"/>
    </row>
    <row r="233" spans="1:42" s="83" customFormat="1" x14ac:dyDescent="0.2">
      <c r="E233" s="122"/>
      <c r="Q233" s="122"/>
    </row>
    <row r="234" spans="1:42" s="83" customFormat="1" x14ac:dyDescent="0.2">
      <c r="E234" s="122"/>
      <c r="Q234" s="122"/>
    </row>
    <row r="235" spans="1:42" s="83" customFormat="1" x14ac:dyDescent="0.2">
      <c r="E235" s="122"/>
      <c r="Q235" s="122"/>
    </row>
    <row r="236" spans="1:42" s="83" customFormat="1" x14ac:dyDescent="0.2">
      <c r="E236" s="122"/>
      <c r="Q236" s="122"/>
    </row>
    <row r="237" spans="1:42" s="83" customFormat="1" x14ac:dyDescent="0.2">
      <c r="E237" s="122"/>
      <c r="Q237" s="122"/>
    </row>
    <row r="238" spans="1:42" s="83" customFormat="1" x14ac:dyDescent="0.2">
      <c r="E238" s="122"/>
      <c r="Q238" s="122"/>
    </row>
    <row r="239" spans="1:42" s="83" customFormat="1" x14ac:dyDescent="0.2">
      <c r="E239" s="122"/>
      <c r="Q239" s="122"/>
    </row>
    <row r="240" spans="1:42" s="83" customFormat="1" x14ac:dyDescent="0.2">
      <c r="E240" s="122"/>
      <c r="Q240" s="122"/>
    </row>
    <row r="241" spans="5:17" s="83" customFormat="1" x14ac:dyDescent="0.2">
      <c r="E241" s="122"/>
      <c r="Q241" s="122"/>
    </row>
    <row r="242" spans="5:17" s="83" customFormat="1" x14ac:dyDescent="0.2">
      <c r="E242" s="122"/>
      <c r="Q242" s="122"/>
    </row>
    <row r="243" spans="5:17" s="83" customFormat="1" x14ac:dyDescent="0.2">
      <c r="E243" s="122"/>
      <c r="Q243" s="122"/>
    </row>
    <row r="244" spans="5:17" s="83" customFormat="1" x14ac:dyDescent="0.2">
      <c r="E244" s="122"/>
      <c r="Q244" s="122"/>
    </row>
    <row r="245" spans="5:17" s="83" customFormat="1" x14ac:dyDescent="0.2">
      <c r="E245" s="122"/>
      <c r="Q245" s="122"/>
    </row>
    <row r="246" spans="5:17" s="83" customFormat="1" x14ac:dyDescent="0.2">
      <c r="E246" s="122"/>
      <c r="Q246" s="122"/>
    </row>
    <row r="247" spans="5:17" s="83" customFormat="1" x14ac:dyDescent="0.2">
      <c r="E247" s="122"/>
      <c r="Q247" s="122"/>
    </row>
    <row r="248" spans="5:17" s="83" customFormat="1" x14ac:dyDescent="0.2">
      <c r="E248" s="122"/>
      <c r="Q248" s="122"/>
    </row>
    <row r="249" spans="5:17" s="83" customFormat="1" x14ac:dyDescent="0.2">
      <c r="E249" s="122"/>
      <c r="Q249" s="122"/>
    </row>
    <row r="250" spans="5:17" s="83" customFormat="1" x14ac:dyDescent="0.2">
      <c r="E250" s="122"/>
      <c r="Q250" s="122"/>
    </row>
    <row r="251" spans="5:17" s="83" customFormat="1" x14ac:dyDescent="0.2">
      <c r="E251" s="122"/>
      <c r="Q251" s="122"/>
    </row>
    <row r="252" spans="5:17" s="83" customFormat="1" x14ac:dyDescent="0.2">
      <c r="E252" s="122"/>
      <c r="Q252" s="122"/>
    </row>
    <row r="253" spans="5:17" s="83" customFormat="1" x14ac:dyDescent="0.2">
      <c r="E253" s="122"/>
      <c r="Q253" s="122"/>
    </row>
    <row r="254" spans="5:17" s="83" customFormat="1" x14ac:dyDescent="0.2">
      <c r="E254" s="122"/>
      <c r="Q254" s="122"/>
    </row>
    <row r="255" spans="5:17" s="83" customFormat="1" x14ac:dyDescent="0.2">
      <c r="E255" s="122"/>
      <c r="Q255" s="122"/>
    </row>
    <row r="256" spans="5:17" s="83" customFormat="1" x14ac:dyDescent="0.2">
      <c r="E256" s="122"/>
      <c r="Q256" s="122"/>
    </row>
    <row r="257" spans="5:17" s="83" customFormat="1" x14ac:dyDescent="0.2">
      <c r="E257" s="122"/>
      <c r="Q257" s="122"/>
    </row>
    <row r="258" spans="5:17" s="83" customFormat="1" x14ac:dyDescent="0.2">
      <c r="E258" s="122"/>
      <c r="Q258" s="122"/>
    </row>
    <row r="259" spans="5:17" s="83" customFormat="1" x14ac:dyDescent="0.2">
      <c r="E259" s="122"/>
      <c r="Q259" s="122"/>
    </row>
    <row r="260" spans="5:17" s="83" customFormat="1" x14ac:dyDescent="0.2">
      <c r="E260" s="122"/>
      <c r="Q260" s="122"/>
    </row>
    <row r="261" spans="5:17" s="83" customFormat="1" x14ac:dyDescent="0.2">
      <c r="E261" s="122"/>
      <c r="Q261" s="122"/>
    </row>
    <row r="262" spans="5:17" s="83" customFormat="1" x14ac:dyDescent="0.2">
      <c r="E262" s="122"/>
      <c r="Q262" s="122"/>
    </row>
    <row r="263" spans="5:17" s="83" customFormat="1" x14ac:dyDescent="0.2">
      <c r="E263" s="122"/>
      <c r="Q263" s="122"/>
    </row>
    <row r="264" spans="5:17" s="83" customFormat="1" x14ac:dyDescent="0.2">
      <c r="E264" s="122"/>
      <c r="Q264" s="122"/>
    </row>
    <row r="265" spans="5:17" s="83" customFormat="1" x14ac:dyDescent="0.2">
      <c r="E265" s="122"/>
      <c r="Q265" s="122"/>
    </row>
    <row r="266" spans="5:17" s="83" customFormat="1" x14ac:dyDescent="0.2">
      <c r="E266" s="122"/>
      <c r="Q266" s="122"/>
    </row>
    <row r="267" spans="5:17" s="83" customFormat="1" x14ac:dyDescent="0.2">
      <c r="E267" s="122"/>
      <c r="Q267" s="122"/>
    </row>
    <row r="268" spans="5:17" s="83" customFormat="1" x14ac:dyDescent="0.2">
      <c r="E268" s="122"/>
      <c r="Q268" s="122"/>
    </row>
    <row r="269" spans="5:17" s="83" customFormat="1" x14ac:dyDescent="0.2">
      <c r="E269" s="122"/>
      <c r="Q269" s="122"/>
    </row>
    <row r="270" spans="5:17" s="83" customFormat="1" x14ac:dyDescent="0.2">
      <c r="E270" s="122"/>
      <c r="Q270" s="122"/>
    </row>
    <row r="271" spans="5:17" s="83" customFormat="1" x14ac:dyDescent="0.2">
      <c r="E271" s="122"/>
      <c r="Q271" s="122"/>
    </row>
    <row r="272" spans="5:17" s="83" customFormat="1" x14ac:dyDescent="0.2">
      <c r="E272" s="122"/>
      <c r="Q272" s="122"/>
    </row>
    <row r="273" spans="5:17" s="83" customFormat="1" x14ac:dyDescent="0.2">
      <c r="E273" s="122"/>
      <c r="Q273" s="122"/>
    </row>
    <row r="274" spans="5:17" s="83" customFormat="1" x14ac:dyDescent="0.2">
      <c r="E274" s="122"/>
      <c r="Q274" s="122"/>
    </row>
    <row r="275" spans="5:17" s="83" customFormat="1" x14ac:dyDescent="0.2">
      <c r="E275" s="122"/>
      <c r="Q275" s="122"/>
    </row>
    <row r="276" spans="5:17" s="83" customFormat="1" x14ac:dyDescent="0.2">
      <c r="E276" s="122"/>
      <c r="Q276" s="122"/>
    </row>
    <row r="277" spans="5:17" s="83" customFormat="1" x14ac:dyDescent="0.2">
      <c r="E277" s="122"/>
      <c r="Q277" s="122"/>
    </row>
    <row r="278" spans="5:17" s="83" customFormat="1" x14ac:dyDescent="0.2">
      <c r="E278" s="122"/>
      <c r="Q278" s="122"/>
    </row>
    <row r="279" spans="5:17" s="83" customFormat="1" x14ac:dyDescent="0.2">
      <c r="E279" s="122"/>
      <c r="Q279" s="122"/>
    </row>
    <row r="280" spans="5:17" s="83" customFormat="1" x14ac:dyDescent="0.2">
      <c r="E280" s="122"/>
      <c r="Q280" s="122"/>
    </row>
    <row r="281" spans="5:17" s="83" customFormat="1" x14ac:dyDescent="0.2">
      <c r="E281" s="122"/>
      <c r="Q281" s="122"/>
    </row>
    <row r="282" spans="5:17" s="83" customFormat="1" x14ac:dyDescent="0.2">
      <c r="E282" s="122"/>
      <c r="Q282" s="122"/>
    </row>
    <row r="283" spans="5:17" s="83" customFormat="1" x14ac:dyDescent="0.2">
      <c r="E283" s="122"/>
      <c r="Q283" s="122"/>
    </row>
    <row r="284" spans="5:17" s="83" customFormat="1" x14ac:dyDescent="0.2">
      <c r="E284" s="122"/>
      <c r="Q284" s="122"/>
    </row>
    <row r="285" spans="5:17" s="83" customFormat="1" x14ac:dyDescent="0.2">
      <c r="E285" s="122"/>
      <c r="Q285" s="122"/>
    </row>
    <row r="286" spans="5:17" s="83" customFormat="1" x14ac:dyDescent="0.2">
      <c r="E286" s="122"/>
      <c r="Q286" s="122"/>
    </row>
    <row r="287" spans="5:17" s="83" customFormat="1" x14ac:dyDescent="0.2">
      <c r="E287" s="122"/>
      <c r="Q287" s="122"/>
    </row>
    <row r="288" spans="5:17" s="83" customFormat="1" x14ac:dyDescent="0.2">
      <c r="E288" s="122"/>
      <c r="Q288" s="122"/>
    </row>
    <row r="289" spans="5:17" s="83" customFormat="1" x14ac:dyDescent="0.2">
      <c r="E289" s="122"/>
      <c r="Q289" s="122"/>
    </row>
    <row r="290" spans="5:17" s="83" customFormat="1" x14ac:dyDescent="0.2">
      <c r="E290" s="122"/>
      <c r="Q290" s="122"/>
    </row>
    <row r="291" spans="5:17" s="83" customFormat="1" x14ac:dyDescent="0.2">
      <c r="E291" s="122"/>
      <c r="Q291" s="122"/>
    </row>
    <row r="292" spans="5:17" s="83" customFormat="1" x14ac:dyDescent="0.2">
      <c r="E292" s="122"/>
      <c r="Q292" s="122"/>
    </row>
    <row r="293" spans="5:17" s="83" customFormat="1" x14ac:dyDescent="0.2">
      <c r="E293" s="122"/>
      <c r="Q293" s="122"/>
    </row>
    <row r="294" spans="5:17" s="83" customFormat="1" x14ac:dyDescent="0.2">
      <c r="E294" s="122"/>
      <c r="Q294" s="122"/>
    </row>
    <row r="295" spans="5:17" s="83" customFormat="1" x14ac:dyDescent="0.2">
      <c r="E295" s="122"/>
      <c r="Q295" s="122"/>
    </row>
    <row r="296" spans="5:17" s="83" customFormat="1" x14ac:dyDescent="0.2">
      <c r="E296" s="122"/>
      <c r="Q296" s="122"/>
    </row>
    <row r="297" spans="5:17" s="83" customFormat="1" x14ac:dyDescent="0.2">
      <c r="E297" s="122"/>
      <c r="Q297" s="122"/>
    </row>
    <row r="298" spans="5:17" s="83" customFormat="1" x14ac:dyDescent="0.2">
      <c r="E298" s="122"/>
      <c r="Q298" s="122"/>
    </row>
    <row r="299" spans="5:17" s="83" customFormat="1" x14ac:dyDescent="0.2">
      <c r="E299" s="122"/>
      <c r="Q299" s="122"/>
    </row>
    <row r="300" spans="5:17" s="83" customFormat="1" x14ac:dyDescent="0.2">
      <c r="E300" s="122"/>
      <c r="Q300" s="122"/>
    </row>
    <row r="301" spans="5:17" s="83" customFormat="1" x14ac:dyDescent="0.2">
      <c r="E301" s="122"/>
      <c r="Q301" s="122"/>
    </row>
    <row r="302" spans="5:17" s="83" customFormat="1" x14ac:dyDescent="0.2">
      <c r="E302" s="122"/>
      <c r="Q302" s="122"/>
    </row>
    <row r="303" spans="5:17" s="83" customFormat="1" x14ac:dyDescent="0.2">
      <c r="E303" s="122"/>
      <c r="Q303" s="122"/>
    </row>
    <row r="304" spans="5:17" s="83" customFormat="1" x14ac:dyDescent="0.2">
      <c r="E304" s="122"/>
      <c r="Q304" s="122"/>
    </row>
    <row r="305" spans="5:17" s="83" customFormat="1" x14ac:dyDescent="0.2">
      <c r="E305" s="122"/>
      <c r="Q305" s="122"/>
    </row>
    <row r="306" spans="5:17" s="83" customFormat="1" x14ac:dyDescent="0.2">
      <c r="E306" s="122"/>
      <c r="Q306" s="122"/>
    </row>
    <row r="307" spans="5:17" s="83" customFormat="1" x14ac:dyDescent="0.2">
      <c r="E307" s="122"/>
      <c r="Q307" s="122"/>
    </row>
    <row r="308" spans="5:17" s="83" customFormat="1" x14ac:dyDescent="0.2">
      <c r="E308" s="122"/>
      <c r="Q308" s="122"/>
    </row>
    <row r="309" spans="5:17" s="83" customFormat="1" x14ac:dyDescent="0.2">
      <c r="E309" s="122"/>
      <c r="Q309" s="122"/>
    </row>
    <row r="310" spans="5:17" s="83" customFormat="1" x14ac:dyDescent="0.2">
      <c r="E310" s="122"/>
      <c r="Q310" s="122"/>
    </row>
    <row r="311" spans="5:17" s="83" customFormat="1" x14ac:dyDescent="0.2">
      <c r="E311" s="122"/>
      <c r="Q311" s="122"/>
    </row>
    <row r="312" spans="5:17" s="83" customFormat="1" x14ac:dyDescent="0.2">
      <c r="E312" s="122"/>
      <c r="Q312" s="122"/>
    </row>
    <row r="313" spans="5:17" s="83" customFormat="1" x14ac:dyDescent="0.2">
      <c r="E313" s="122"/>
      <c r="Q313" s="122"/>
    </row>
    <row r="314" spans="5:17" s="83" customFormat="1" x14ac:dyDescent="0.2">
      <c r="E314" s="122"/>
      <c r="Q314" s="122"/>
    </row>
    <row r="315" spans="5:17" s="83" customFormat="1" x14ac:dyDescent="0.2">
      <c r="E315" s="122"/>
      <c r="Q315" s="122"/>
    </row>
    <row r="316" spans="5:17" s="83" customFormat="1" x14ac:dyDescent="0.2">
      <c r="E316" s="122"/>
      <c r="Q316" s="122"/>
    </row>
    <row r="317" spans="5:17" s="83" customFormat="1" x14ac:dyDescent="0.2">
      <c r="E317" s="122"/>
      <c r="Q317" s="122"/>
    </row>
    <row r="318" spans="5:17" s="83" customFormat="1" x14ac:dyDescent="0.2">
      <c r="E318" s="122"/>
      <c r="Q318" s="122"/>
    </row>
    <row r="319" spans="5:17" s="83" customFormat="1" x14ac:dyDescent="0.2">
      <c r="E319" s="122"/>
      <c r="Q319" s="122"/>
    </row>
    <row r="320" spans="5:17" s="83" customFormat="1" x14ac:dyDescent="0.2">
      <c r="E320" s="122"/>
      <c r="Q320" s="122"/>
    </row>
    <row r="321" spans="5:17" s="83" customFormat="1" x14ac:dyDescent="0.2">
      <c r="E321" s="122"/>
      <c r="Q321" s="122"/>
    </row>
    <row r="322" spans="5:17" s="83" customFormat="1" x14ac:dyDescent="0.2">
      <c r="E322" s="122"/>
      <c r="Q322" s="122"/>
    </row>
    <row r="323" spans="5:17" s="83" customFormat="1" x14ac:dyDescent="0.2">
      <c r="E323" s="122"/>
      <c r="Q323" s="122"/>
    </row>
    <row r="324" spans="5:17" s="83" customFormat="1" x14ac:dyDescent="0.2">
      <c r="E324" s="122"/>
      <c r="Q324" s="122"/>
    </row>
    <row r="325" spans="5:17" s="83" customFormat="1" x14ac:dyDescent="0.2">
      <c r="E325" s="122"/>
      <c r="Q325" s="122"/>
    </row>
    <row r="326" spans="5:17" s="83" customFormat="1" x14ac:dyDescent="0.2">
      <c r="E326" s="122"/>
      <c r="Q326" s="122"/>
    </row>
    <row r="327" spans="5:17" s="83" customFormat="1" x14ac:dyDescent="0.2">
      <c r="E327" s="122"/>
      <c r="Q327" s="122"/>
    </row>
    <row r="328" spans="5:17" s="83" customFormat="1" x14ac:dyDescent="0.2">
      <c r="E328" s="122"/>
      <c r="Q328" s="122"/>
    </row>
    <row r="329" spans="5:17" s="83" customFormat="1" x14ac:dyDescent="0.2">
      <c r="E329" s="122"/>
      <c r="Q329" s="122"/>
    </row>
    <row r="330" spans="5:17" s="83" customFormat="1" x14ac:dyDescent="0.2">
      <c r="E330" s="122"/>
      <c r="Q330" s="122"/>
    </row>
    <row r="331" spans="5:17" s="83" customFormat="1" x14ac:dyDescent="0.2">
      <c r="E331" s="122"/>
      <c r="Q331" s="122"/>
    </row>
    <row r="332" spans="5:17" s="83" customFormat="1" x14ac:dyDescent="0.2">
      <c r="E332" s="122"/>
      <c r="Q332" s="122"/>
    </row>
    <row r="333" spans="5:17" s="83" customFormat="1" x14ac:dyDescent="0.2">
      <c r="E333" s="122"/>
      <c r="Q333" s="122"/>
    </row>
    <row r="334" spans="5:17" s="83" customFormat="1" x14ac:dyDescent="0.2">
      <c r="E334" s="122"/>
      <c r="Q334" s="122"/>
    </row>
    <row r="335" spans="5:17" s="83" customFormat="1" x14ac:dyDescent="0.2">
      <c r="E335" s="122"/>
      <c r="Q335" s="122"/>
    </row>
    <row r="336" spans="5:17" s="83" customFormat="1" x14ac:dyDescent="0.2">
      <c r="E336" s="122"/>
      <c r="Q336" s="122"/>
    </row>
    <row r="337" spans="5:17" s="83" customFormat="1" x14ac:dyDescent="0.2">
      <c r="E337" s="122"/>
      <c r="Q337" s="122"/>
    </row>
    <row r="338" spans="5:17" s="83" customFormat="1" x14ac:dyDescent="0.2">
      <c r="E338" s="122"/>
      <c r="Q338" s="122"/>
    </row>
    <row r="339" spans="5:17" s="83" customFormat="1" x14ac:dyDescent="0.2">
      <c r="E339" s="122"/>
      <c r="Q339" s="122"/>
    </row>
    <row r="340" spans="5:17" s="83" customFormat="1" x14ac:dyDescent="0.2">
      <c r="E340" s="122"/>
      <c r="Q340" s="122"/>
    </row>
    <row r="341" spans="5:17" s="83" customFormat="1" x14ac:dyDescent="0.2">
      <c r="E341" s="122"/>
      <c r="Q341" s="122"/>
    </row>
    <row r="342" spans="5:17" s="83" customFormat="1" x14ac:dyDescent="0.2">
      <c r="E342" s="122"/>
      <c r="Q342" s="122"/>
    </row>
    <row r="343" spans="5:17" s="83" customFormat="1" x14ac:dyDescent="0.2">
      <c r="E343" s="122"/>
      <c r="Q343" s="122"/>
    </row>
    <row r="344" spans="5:17" s="83" customFormat="1" x14ac:dyDescent="0.2">
      <c r="E344" s="122"/>
      <c r="Q344" s="122"/>
    </row>
    <row r="345" spans="5:17" s="83" customFormat="1" x14ac:dyDescent="0.2">
      <c r="E345" s="122"/>
      <c r="Q345" s="122"/>
    </row>
    <row r="346" spans="5:17" s="83" customFormat="1" x14ac:dyDescent="0.2">
      <c r="E346" s="122"/>
      <c r="Q346" s="122"/>
    </row>
    <row r="347" spans="5:17" s="83" customFormat="1" x14ac:dyDescent="0.2">
      <c r="E347" s="122"/>
      <c r="Q347" s="122"/>
    </row>
    <row r="348" spans="5:17" s="83" customFormat="1" x14ac:dyDescent="0.2">
      <c r="E348" s="122"/>
      <c r="Q348" s="122"/>
    </row>
    <row r="349" spans="5:17" s="83" customFormat="1" x14ac:dyDescent="0.2">
      <c r="E349" s="122"/>
      <c r="Q349" s="122"/>
    </row>
    <row r="350" spans="5:17" s="83" customFormat="1" x14ac:dyDescent="0.2">
      <c r="E350" s="122"/>
      <c r="Q350" s="122"/>
    </row>
    <row r="351" spans="5:17" s="83" customFormat="1" x14ac:dyDescent="0.2">
      <c r="E351" s="122"/>
      <c r="Q351" s="122"/>
    </row>
    <row r="352" spans="5:17" s="83" customFormat="1" x14ac:dyDescent="0.2">
      <c r="E352" s="122"/>
      <c r="Q352" s="122"/>
    </row>
    <row r="353" spans="5:17" s="83" customFormat="1" x14ac:dyDescent="0.2">
      <c r="E353" s="122"/>
      <c r="Q353" s="122"/>
    </row>
    <row r="354" spans="5:17" s="83" customFormat="1" x14ac:dyDescent="0.2">
      <c r="E354" s="122"/>
      <c r="Q354" s="122"/>
    </row>
    <row r="355" spans="5:17" s="83" customFormat="1" x14ac:dyDescent="0.2">
      <c r="E355" s="122"/>
      <c r="Q355" s="122"/>
    </row>
    <row r="356" spans="5:17" s="83" customFormat="1" x14ac:dyDescent="0.2">
      <c r="E356" s="122"/>
      <c r="Q356" s="122"/>
    </row>
    <row r="357" spans="5:17" s="83" customFormat="1" x14ac:dyDescent="0.2">
      <c r="E357" s="122"/>
      <c r="Q357" s="122"/>
    </row>
    <row r="358" spans="5:17" s="83" customFormat="1" x14ac:dyDescent="0.2">
      <c r="E358" s="122"/>
      <c r="Q358" s="122"/>
    </row>
    <row r="359" spans="5:17" s="83" customFormat="1" x14ac:dyDescent="0.2">
      <c r="E359" s="122"/>
      <c r="Q359" s="122"/>
    </row>
    <row r="360" spans="5:17" s="83" customFormat="1" x14ac:dyDescent="0.2">
      <c r="E360" s="122"/>
      <c r="Q360" s="122"/>
    </row>
    <row r="361" spans="5:17" s="83" customFormat="1" x14ac:dyDescent="0.2">
      <c r="E361" s="122"/>
      <c r="Q361" s="122"/>
    </row>
    <row r="362" spans="5:17" s="83" customFormat="1" x14ac:dyDescent="0.2">
      <c r="E362" s="122"/>
      <c r="Q362" s="122"/>
    </row>
    <row r="363" spans="5:17" s="83" customFormat="1" x14ac:dyDescent="0.2">
      <c r="E363" s="122"/>
      <c r="Q363" s="122"/>
    </row>
    <row r="364" spans="5:17" s="83" customFormat="1" x14ac:dyDescent="0.2">
      <c r="E364" s="122"/>
      <c r="Q364" s="122"/>
    </row>
    <row r="365" spans="5:17" s="83" customFormat="1" x14ac:dyDescent="0.2">
      <c r="E365" s="122"/>
      <c r="Q365" s="122"/>
    </row>
    <row r="366" spans="5:17" s="83" customFormat="1" x14ac:dyDescent="0.2">
      <c r="E366" s="122"/>
      <c r="Q366" s="122"/>
    </row>
    <row r="367" spans="5:17" s="83" customFormat="1" x14ac:dyDescent="0.2">
      <c r="E367" s="122"/>
      <c r="Q367" s="122"/>
    </row>
    <row r="368" spans="5:17" s="83" customFormat="1" x14ac:dyDescent="0.2">
      <c r="E368" s="122"/>
      <c r="Q368" s="122"/>
    </row>
    <row r="369" spans="5:17" s="83" customFormat="1" x14ac:dyDescent="0.2">
      <c r="E369" s="122"/>
      <c r="Q369" s="122"/>
    </row>
    <row r="370" spans="5:17" s="83" customFormat="1" x14ac:dyDescent="0.2">
      <c r="E370" s="122"/>
      <c r="Q370" s="122"/>
    </row>
    <row r="371" spans="5:17" s="83" customFormat="1" x14ac:dyDescent="0.2">
      <c r="E371" s="122"/>
      <c r="Q371" s="122"/>
    </row>
    <row r="372" spans="5:17" s="83" customFormat="1" x14ac:dyDescent="0.2">
      <c r="E372" s="122"/>
      <c r="Q372" s="122"/>
    </row>
    <row r="373" spans="5:17" s="83" customFormat="1" x14ac:dyDescent="0.2">
      <c r="E373" s="122"/>
      <c r="Q373" s="122"/>
    </row>
    <row r="374" spans="5:17" s="83" customFormat="1" x14ac:dyDescent="0.2">
      <c r="E374" s="122"/>
      <c r="Q374" s="122"/>
    </row>
    <row r="375" spans="5:17" s="83" customFormat="1" x14ac:dyDescent="0.2">
      <c r="E375" s="122"/>
      <c r="Q375" s="122"/>
    </row>
    <row r="376" spans="5:17" s="83" customFormat="1" x14ac:dyDescent="0.2">
      <c r="E376" s="122"/>
      <c r="Q376" s="122"/>
    </row>
    <row r="377" spans="5:17" s="83" customFormat="1" x14ac:dyDescent="0.2">
      <c r="E377" s="122"/>
      <c r="Q377" s="122"/>
    </row>
    <row r="378" spans="5:17" s="83" customFormat="1" x14ac:dyDescent="0.2">
      <c r="E378" s="122"/>
      <c r="Q378" s="122"/>
    </row>
    <row r="379" spans="5:17" s="83" customFormat="1" x14ac:dyDescent="0.2">
      <c r="E379" s="122"/>
      <c r="Q379" s="122"/>
    </row>
    <row r="380" spans="5:17" s="83" customFormat="1" x14ac:dyDescent="0.2">
      <c r="E380" s="122"/>
      <c r="Q380" s="122"/>
    </row>
    <row r="381" spans="5:17" s="83" customFormat="1" x14ac:dyDescent="0.2">
      <c r="E381" s="122"/>
      <c r="Q381" s="122"/>
    </row>
    <row r="382" spans="5:17" s="83" customFormat="1" x14ac:dyDescent="0.2">
      <c r="E382" s="122"/>
      <c r="Q382" s="122"/>
    </row>
    <row r="383" spans="5:17" s="83" customFormat="1" x14ac:dyDescent="0.2">
      <c r="E383" s="122"/>
      <c r="Q383" s="122"/>
    </row>
    <row r="384" spans="5:17" s="83" customFormat="1" x14ac:dyDescent="0.2">
      <c r="E384" s="122"/>
      <c r="Q384" s="122"/>
    </row>
    <row r="385" spans="5:17" s="83" customFormat="1" x14ac:dyDescent="0.2">
      <c r="E385" s="122"/>
      <c r="Q385" s="122"/>
    </row>
    <row r="386" spans="5:17" s="83" customFormat="1" x14ac:dyDescent="0.2">
      <c r="E386" s="122"/>
      <c r="Q386" s="122"/>
    </row>
    <row r="387" spans="5:17" s="83" customFormat="1" x14ac:dyDescent="0.2">
      <c r="E387" s="122"/>
      <c r="Q387" s="122"/>
    </row>
    <row r="388" spans="5:17" s="83" customFormat="1" x14ac:dyDescent="0.2">
      <c r="E388" s="122"/>
      <c r="Q388" s="122"/>
    </row>
    <row r="389" spans="5:17" s="83" customFormat="1" x14ac:dyDescent="0.2">
      <c r="E389" s="122"/>
      <c r="Q389" s="122"/>
    </row>
    <row r="390" spans="5:17" s="83" customFormat="1" x14ac:dyDescent="0.2">
      <c r="E390" s="122"/>
      <c r="Q390" s="122"/>
    </row>
    <row r="391" spans="5:17" s="83" customFormat="1" x14ac:dyDescent="0.2">
      <c r="E391" s="122"/>
      <c r="Q391" s="122"/>
    </row>
    <row r="392" spans="5:17" s="83" customFormat="1" x14ac:dyDescent="0.2">
      <c r="E392" s="122"/>
      <c r="Q392" s="122"/>
    </row>
    <row r="393" spans="5:17" s="83" customFormat="1" x14ac:dyDescent="0.2">
      <c r="E393" s="122"/>
      <c r="Q393" s="122"/>
    </row>
    <row r="394" spans="5:17" s="83" customFormat="1" x14ac:dyDescent="0.2">
      <c r="E394" s="122"/>
      <c r="Q394" s="122"/>
    </row>
    <row r="395" spans="5:17" s="83" customFormat="1" x14ac:dyDescent="0.2">
      <c r="E395" s="122"/>
      <c r="Q395" s="122"/>
    </row>
    <row r="396" spans="5:17" s="83" customFormat="1" x14ac:dyDescent="0.2">
      <c r="E396" s="122"/>
      <c r="Q396" s="122"/>
    </row>
    <row r="397" spans="5:17" s="83" customFormat="1" x14ac:dyDescent="0.2">
      <c r="E397" s="122"/>
      <c r="Q397" s="122"/>
    </row>
    <row r="398" spans="5:17" s="83" customFormat="1" x14ac:dyDescent="0.2">
      <c r="E398" s="122"/>
      <c r="Q398" s="122"/>
    </row>
    <row r="399" spans="5:17" s="83" customFormat="1" x14ac:dyDescent="0.2">
      <c r="E399" s="122"/>
      <c r="Q399" s="122"/>
    </row>
    <row r="400" spans="5:17" s="83" customFormat="1" x14ac:dyDescent="0.2">
      <c r="E400" s="122"/>
      <c r="Q400" s="122"/>
    </row>
    <row r="401" spans="5:17" s="83" customFormat="1" x14ac:dyDescent="0.2">
      <c r="E401" s="122"/>
      <c r="Q401" s="122"/>
    </row>
    <row r="402" spans="5:17" s="83" customFormat="1" x14ac:dyDescent="0.2">
      <c r="E402" s="122"/>
      <c r="Q402" s="122"/>
    </row>
    <row r="403" spans="5:17" s="83" customFormat="1" x14ac:dyDescent="0.2">
      <c r="E403" s="122"/>
      <c r="Q403" s="122"/>
    </row>
    <row r="404" spans="5:17" s="83" customFormat="1" x14ac:dyDescent="0.2">
      <c r="E404" s="122"/>
      <c r="Q404" s="122"/>
    </row>
    <row r="405" spans="5:17" s="83" customFormat="1" x14ac:dyDescent="0.2">
      <c r="E405" s="122"/>
      <c r="Q405" s="122"/>
    </row>
    <row r="406" spans="5:17" s="83" customFormat="1" x14ac:dyDescent="0.2">
      <c r="E406" s="122"/>
      <c r="Q406" s="122"/>
    </row>
    <row r="407" spans="5:17" s="83" customFormat="1" x14ac:dyDescent="0.2">
      <c r="E407" s="122"/>
      <c r="Q407" s="122"/>
    </row>
    <row r="408" spans="5:17" s="83" customFormat="1" x14ac:dyDescent="0.2">
      <c r="E408" s="122"/>
      <c r="Q408" s="122"/>
    </row>
    <row r="409" spans="5:17" s="83" customFormat="1" x14ac:dyDescent="0.2">
      <c r="E409" s="122"/>
      <c r="Q409" s="122"/>
    </row>
    <row r="410" spans="5:17" s="83" customFormat="1" x14ac:dyDescent="0.2">
      <c r="E410" s="122"/>
      <c r="Q410" s="122"/>
    </row>
    <row r="411" spans="5:17" s="83" customFormat="1" x14ac:dyDescent="0.2">
      <c r="E411" s="122"/>
      <c r="Q411" s="122"/>
    </row>
    <row r="412" spans="5:17" s="83" customFormat="1" x14ac:dyDescent="0.2">
      <c r="E412" s="122"/>
      <c r="Q412" s="122"/>
    </row>
    <row r="413" spans="5:17" s="83" customFormat="1" x14ac:dyDescent="0.2">
      <c r="E413" s="122"/>
      <c r="Q413" s="122"/>
    </row>
    <row r="414" spans="5:17" s="83" customFormat="1" x14ac:dyDescent="0.2">
      <c r="E414" s="122"/>
      <c r="Q414" s="122"/>
    </row>
    <row r="415" spans="5:17" s="83" customFormat="1" x14ac:dyDescent="0.2">
      <c r="E415" s="122"/>
      <c r="Q415" s="122"/>
    </row>
    <row r="416" spans="5:17" s="83" customFormat="1" x14ac:dyDescent="0.2">
      <c r="E416" s="122"/>
      <c r="Q416" s="122"/>
    </row>
    <row r="417" spans="5:17" s="83" customFormat="1" x14ac:dyDescent="0.2">
      <c r="E417" s="122"/>
      <c r="Q417" s="122"/>
    </row>
    <row r="418" spans="5:17" s="83" customFormat="1" x14ac:dyDescent="0.2">
      <c r="E418" s="122"/>
      <c r="Q418" s="122"/>
    </row>
    <row r="419" spans="5:17" s="83" customFormat="1" x14ac:dyDescent="0.2">
      <c r="E419" s="122"/>
      <c r="Q419" s="122"/>
    </row>
    <row r="420" spans="5:17" s="83" customFormat="1" x14ac:dyDescent="0.2">
      <c r="E420" s="122"/>
      <c r="Q420" s="122"/>
    </row>
    <row r="421" spans="5:17" s="83" customFormat="1" x14ac:dyDescent="0.2">
      <c r="E421" s="122"/>
      <c r="Q421" s="122"/>
    </row>
    <row r="422" spans="5:17" s="83" customFormat="1" x14ac:dyDescent="0.2">
      <c r="E422" s="122"/>
      <c r="Q422" s="122"/>
    </row>
    <row r="423" spans="5:17" s="83" customFormat="1" x14ac:dyDescent="0.2">
      <c r="E423" s="122"/>
      <c r="Q423" s="122"/>
    </row>
    <row r="424" spans="5:17" s="83" customFormat="1" x14ac:dyDescent="0.2">
      <c r="E424" s="122"/>
      <c r="Q424" s="122"/>
    </row>
    <row r="425" spans="5:17" s="83" customFormat="1" x14ac:dyDescent="0.2">
      <c r="E425" s="122"/>
      <c r="Q425" s="122"/>
    </row>
    <row r="426" spans="5:17" s="83" customFormat="1" x14ac:dyDescent="0.2">
      <c r="E426" s="122"/>
      <c r="Q426" s="122"/>
    </row>
    <row r="427" spans="5:17" s="83" customFormat="1" x14ac:dyDescent="0.2">
      <c r="E427" s="122"/>
      <c r="Q427" s="122"/>
    </row>
    <row r="428" spans="5:17" s="83" customFormat="1" x14ac:dyDescent="0.2">
      <c r="E428" s="122"/>
      <c r="Q428" s="122"/>
    </row>
    <row r="429" spans="5:17" s="83" customFormat="1" x14ac:dyDescent="0.2">
      <c r="E429" s="122"/>
      <c r="Q429" s="122"/>
    </row>
    <row r="430" spans="5:17" s="83" customFormat="1" x14ac:dyDescent="0.2">
      <c r="E430" s="122"/>
      <c r="Q430" s="122"/>
    </row>
    <row r="431" spans="5:17" s="83" customFormat="1" x14ac:dyDescent="0.2">
      <c r="E431" s="122"/>
      <c r="Q431" s="122"/>
    </row>
    <row r="432" spans="5:17" s="83" customFormat="1" x14ac:dyDescent="0.2">
      <c r="E432" s="122"/>
      <c r="Q432" s="122"/>
    </row>
    <row r="433" spans="5:17" s="83" customFormat="1" x14ac:dyDescent="0.2">
      <c r="E433" s="122"/>
      <c r="Q433" s="122"/>
    </row>
    <row r="434" spans="5:17" s="83" customFormat="1" x14ac:dyDescent="0.2">
      <c r="E434" s="122"/>
      <c r="Q434" s="122"/>
    </row>
    <row r="435" spans="5:17" s="83" customFormat="1" x14ac:dyDescent="0.2">
      <c r="E435" s="122"/>
      <c r="Q435" s="122"/>
    </row>
    <row r="436" spans="5:17" s="83" customFormat="1" x14ac:dyDescent="0.2">
      <c r="E436" s="122"/>
      <c r="Q436" s="122"/>
    </row>
    <row r="437" spans="5:17" s="83" customFormat="1" x14ac:dyDescent="0.2">
      <c r="E437" s="122"/>
      <c r="Q437" s="122"/>
    </row>
    <row r="438" spans="5:17" s="83" customFormat="1" x14ac:dyDescent="0.2">
      <c r="E438" s="122"/>
      <c r="Q438" s="122"/>
    </row>
    <row r="439" spans="5:17" s="83" customFormat="1" x14ac:dyDescent="0.2">
      <c r="E439" s="122"/>
      <c r="Q439" s="122"/>
    </row>
    <row r="440" spans="5:17" s="83" customFormat="1" x14ac:dyDescent="0.2">
      <c r="E440" s="122"/>
      <c r="Q440" s="122"/>
    </row>
    <row r="441" spans="5:17" s="83" customFormat="1" x14ac:dyDescent="0.2">
      <c r="E441" s="122"/>
      <c r="Q441" s="122"/>
    </row>
    <row r="442" spans="5:17" s="83" customFormat="1" x14ac:dyDescent="0.2">
      <c r="E442" s="122"/>
      <c r="Q442" s="122"/>
    </row>
    <row r="443" spans="5:17" s="83" customFormat="1" x14ac:dyDescent="0.2">
      <c r="E443" s="122"/>
      <c r="Q443" s="122"/>
    </row>
    <row r="444" spans="5:17" s="83" customFormat="1" x14ac:dyDescent="0.2">
      <c r="E444" s="122"/>
      <c r="Q444" s="122"/>
    </row>
    <row r="445" spans="5:17" s="83" customFormat="1" x14ac:dyDescent="0.2">
      <c r="E445" s="122"/>
      <c r="Q445" s="122"/>
    </row>
    <row r="446" spans="5:17" s="83" customFormat="1" x14ac:dyDescent="0.2">
      <c r="E446" s="122"/>
      <c r="Q446" s="122"/>
    </row>
    <row r="447" spans="5:17" s="83" customFormat="1" x14ac:dyDescent="0.2">
      <c r="E447" s="122"/>
      <c r="Q447" s="122"/>
    </row>
    <row r="448" spans="5:17" s="83" customFormat="1" x14ac:dyDescent="0.2">
      <c r="E448" s="122"/>
      <c r="Q448" s="122"/>
    </row>
    <row r="449" spans="5:17" s="83" customFormat="1" x14ac:dyDescent="0.2">
      <c r="E449" s="122"/>
      <c r="Q449" s="122"/>
    </row>
    <row r="450" spans="5:17" s="83" customFormat="1" x14ac:dyDescent="0.2">
      <c r="E450" s="122"/>
      <c r="Q450" s="122"/>
    </row>
    <row r="451" spans="5:17" s="83" customFormat="1" x14ac:dyDescent="0.2">
      <c r="E451" s="122"/>
      <c r="Q451" s="122"/>
    </row>
    <row r="452" spans="5:17" s="83" customFormat="1" x14ac:dyDescent="0.2">
      <c r="E452" s="122"/>
      <c r="Q452" s="122"/>
    </row>
    <row r="453" spans="5:17" s="83" customFormat="1" x14ac:dyDescent="0.2">
      <c r="E453" s="122"/>
      <c r="Q453" s="122"/>
    </row>
    <row r="454" spans="5:17" s="83" customFormat="1" x14ac:dyDescent="0.2">
      <c r="E454" s="122"/>
      <c r="Q454" s="122"/>
    </row>
    <row r="455" spans="5:17" s="83" customFormat="1" x14ac:dyDescent="0.2">
      <c r="E455" s="122"/>
      <c r="Q455" s="122"/>
    </row>
    <row r="456" spans="5:17" s="83" customFormat="1" x14ac:dyDescent="0.2">
      <c r="E456" s="122"/>
      <c r="Q456" s="122"/>
    </row>
    <row r="457" spans="5:17" s="83" customFormat="1" x14ac:dyDescent="0.2">
      <c r="E457" s="122"/>
      <c r="Q457" s="122"/>
    </row>
    <row r="458" spans="5:17" s="83" customFormat="1" x14ac:dyDescent="0.2">
      <c r="E458" s="122"/>
      <c r="Q458" s="122"/>
    </row>
    <row r="459" spans="5:17" s="83" customFormat="1" x14ac:dyDescent="0.2">
      <c r="E459" s="122"/>
      <c r="Q459" s="122"/>
    </row>
    <row r="460" spans="5:17" s="83" customFormat="1" x14ac:dyDescent="0.2">
      <c r="E460" s="122"/>
      <c r="Q460" s="122"/>
    </row>
    <row r="461" spans="5:17" s="83" customFormat="1" x14ac:dyDescent="0.2">
      <c r="E461" s="122"/>
      <c r="Q461" s="122"/>
    </row>
    <row r="462" spans="5:17" s="83" customFormat="1" x14ac:dyDescent="0.2">
      <c r="E462" s="122"/>
      <c r="Q462" s="122"/>
    </row>
    <row r="463" spans="5:17" s="83" customFormat="1" x14ac:dyDescent="0.2">
      <c r="E463" s="122"/>
      <c r="Q463" s="122"/>
    </row>
    <row r="464" spans="5:17" s="83" customFormat="1" x14ac:dyDescent="0.2">
      <c r="E464" s="122"/>
      <c r="Q464" s="122"/>
    </row>
    <row r="465" spans="5:17" s="83" customFormat="1" x14ac:dyDescent="0.2">
      <c r="E465" s="122"/>
      <c r="Q465" s="122"/>
    </row>
    <row r="466" spans="5:17" s="83" customFormat="1" x14ac:dyDescent="0.2">
      <c r="E466" s="122"/>
      <c r="Q466" s="122"/>
    </row>
    <row r="467" spans="5:17" s="83" customFormat="1" x14ac:dyDescent="0.2">
      <c r="E467" s="122"/>
      <c r="Q467" s="122"/>
    </row>
    <row r="468" spans="5:17" s="83" customFormat="1" x14ac:dyDescent="0.2">
      <c r="E468" s="122"/>
      <c r="Q468" s="122"/>
    </row>
    <row r="469" spans="5:17" s="83" customFormat="1" x14ac:dyDescent="0.2">
      <c r="E469" s="122"/>
      <c r="Q469" s="122"/>
    </row>
    <row r="470" spans="5:17" s="83" customFormat="1" x14ac:dyDescent="0.2">
      <c r="E470" s="122"/>
      <c r="Q470" s="122"/>
    </row>
    <row r="471" spans="5:17" s="83" customFormat="1" x14ac:dyDescent="0.2">
      <c r="E471" s="122"/>
      <c r="Q471" s="122"/>
    </row>
    <row r="472" spans="5:17" s="83" customFormat="1" x14ac:dyDescent="0.2">
      <c r="E472" s="122"/>
      <c r="Q472" s="122"/>
    </row>
    <row r="473" spans="5:17" s="83" customFormat="1" x14ac:dyDescent="0.2">
      <c r="E473" s="122"/>
      <c r="Q473" s="122"/>
    </row>
    <row r="474" spans="5:17" s="83" customFormat="1" x14ac:dyDescent="0.2">
      <c r="E474" s="122"/>
      <c r="Q474" s="122"/>
    </row>
    <row r="475" spans="5:17" s="83" customFormat="1" x14ac:dyDescent="0.2">
      <c r="E475" s="122"/>
      <c r="Q475" s="122"/>
    </row>
    <row r="476" spans="5:17" s="83" customFormat="1" x14ac:dyDescent="0.2">
      <c r="E476" s="122"/>
      <c r="Q476" s="122"/>
    </row>
    <row r="477" spans="5:17" s="83" customFormat="1" x14ac:dyDescent="0.2">
      <c r="E477" s="122"/>
      <c r="Q477" s="122"/>
    </row>
    <row r="478" spans="5:17" s="83" customFormat="1" x14ac:dyDescent="0.2">
      <c r="E478" s="122"/>
      <c r="Q478" s="122"/>
    </row>
    <row r="479" spans="5:17" s="83" customFormat="1" x14ac:dyDescent="0.2">
      <c r="E479" s="122"/>
      <c r="Q479" s="122"/>
    </row>
    <row r="480" spans="5:17" s="83" customFormat="1" x14ac:dyDescent="0.2">
      <c r="E480" s="122"/>
      <c r="Q480" s="122"/>
    </row>
    <row r="481" spans="5:17" s="83" customFormat="1" x14ac:dyDescent="0.2">
      <c r="E481" s="122"/>
      <c r="Q481" s="122"/>
    </row>
    <row r="482" spans="5:17" s="83" customFormat="1" x14ac:dyDescent="0.2">
      <c r="E482" s="122"/>
      <c r="Q482" s="122"/>
    </row>
    <row r="483" spans="5:17" s="83" customFormat="1" x14ac:dyDescent="0.2">
      <c r="E483" s="122"/>
      <c r="Q483" s="122"/>
    </row>
    <row r="484" spans="5:17" s="83" customFormat="1" x14ac:dyDescent="0.2">
      <c r="E484" s="122"/>
      <c r="Q484" s="122"/>
    </row>
    <row r="485" spans="5:17" s="83" customFormat="1" x14ac:dyDescent="0.2">
      <c r="E485" s="122"/>
      <c r="Q485" s="122"/>
    </row>
    <row r="486" spans="5:17" s="83" customFormat="1" x14ac:dyDescent="0.2">
      <c r="E486" s="122"/>
      <c r="Q486" s="122"/>
    </row>
    <row r="487" spans="5:17" s="83" customFormat="1" x14ac:dyDescent="0.2">
      <c r="E487" s="122"/>
      <c r="Q487" s="122"/>
    </row>
    <row r="488" spans="5:17" s="83" customFormat="1" x14ac:dyDescent="0.2">
      <c r="E488" s="122"/>
      <c r="Q488" s="122"/>
    </row>
    <row r="489" spans="5:17" s="83" customFormat="1" x14ac:dyDescent="0.2">
      <c r="E489" s="122"/>
      <c r="Q489" s="122"/>
    </row>
    <row r="490" spans="5:17" s="83" customFormat="1" x14ac:dyDescent="0.2">
      <c r="E490" s="122"/>
      <c r="Q490" s="122"/>
    </row>
    <row r="491" spans="5:17" s="83" customFormat="1" x14ac:dyDescent="0.2">
      <c r="E491" s="122"/>
      <c r="Q491" s="122"/>
    </row>
    <row r="492" spans="5:17" s="83" customFormat="1" x14ac:dyDescent="0.2">
      <c r="E492" s="122"/>
      <c r="Q492" s="122"/>
    </row>
    <row r="493" spans="5:17" s="83" customFormat="1" x14ac:dyDescent="0.2">
      <c r="E493" s="122"/>
      <c r="Q493" s="122"/>
    </row>
    <row r="494" spans="5:17" s="83" customFormat="1" x14ac:dyDescent="0.2">
      <c r="E494" s="122"/>
      <c r="Q494" s="122"/>
    </row>
    <row r="495" spans="5:17" s="83" customFormat="1" x14ac:dyDescent="0.2">
      <c r="E495" s="122"/>
      <c r="Q495" s="122"/>
    </row>
    <row r="496" spans="5:17" s="83" customFormat="1" x14ac:dyDescent="0.2">
      <c r="E496" s="122"/>
      <c r="Q496" s="122"/>
    </row>
    <row r="497" spans="5:17" s="83" customFormat="1" x14ac:dyDescent="0.2">
      <c r="E497" s="122"/>
      <c r="Q497" s="122"/>
    </row>
    <row r="498" spans="5:17" s="83" customFormat="1" x14ac:dyDescent="0.2">
      <c r="E498" s="122"/>
      <c r="Q498" s="122"/>
    </row>
    <row r="499" spans="5:17" s="83" customFormat="1" x14ac:dyDescent="0.2">
      <c r="E499" s="122"/>
      <c r="Q499" s="122"/>
    </row>
    <row r="500" spans="5:17" s="83" customFormat="1" x14ac:dyDescent="0.2">
      <c r="E500" s="122"/>
      <c r="Q500" s="122"/>
    </row>
    <row r="501" spans="5:17" s="83" customFormat="1" x14ac:dyDescent="0.2">
      <c r="E501" s="122"/>
      <c r="Q501" s="122"/>
    </row>
    <row r="502" spans="5:17" s="83" customFormat="1" x14ac:dyDescent="0.2">
      <c r="E502" s="122"/>
      <c r="Q502" s="122"/>
    </row>
    <row r="503" spans="5:17" s="83" customFormat="1" x14ac:dyDescent="0.2">
      <c r="E503" s="122"/>
      <c r="Q503" s="122"/>
    </row>
    <row r="504" spans="5:17" s="83" customFormat="1" x14ac:dyDescent="0.2">
      <c r="E504" s="122"/>
      <c r="Q504" s="122"/>
    </row>
    <row r="505" spans="5:17" s="83" customFormat="1" x14ac:dyDescent="0.2">
      <c r="E505" s="122"/>
      <c r="Q505" s="122"/>
    </row>
    <row r="506" spans="5:17" s="83" customFormat="1" x14ac:dyDescent="0.2">
      <c r="E506" s="122"/>
      <c r="Q506" s="122"/>
    </row>
    <row r="507" spans="5:17" s="83" customFormat="1" x14ac:dyDescent="0.2">
      <c r="E507" s="122"/>
      <c r="Q507" s="122"/>
    </row>
    <row r="508" spans="5:17" s="83" customFormat="1" x14ac:dyDescent="0.2">
      <c r="E508" s="122"/>
      <c r="Q508" s="122"/>
    </row>
    <row r="509" spans="5:17" s="83" customFormat="1" x14ac:dyDescent="0.2">
      <c r="E509" s="122"/>
      <c r="Q509" s="122"/>
    </row>
    <row r="510" spans="5:17" s="83" customFormat="1" x14ac:dyDescent="0.2">
      <c r="E510" s="122"/>
      <c r="Q510" s="122"/>
    </row>
    <row r="511" spans="5:17" s="83" customFormat="1" x14ac:dyDescent="0.2">
      <c r="E511" s="122"/>
      <c r="Q511" s="122"/>
    </row>
    <row r="512" spans="5:17" s="83" customFormat="1" x14ac:dyDescent="0.2">
      <c r="E512" s="122"/>
      <c r="Q512" s="122"/>
    </row>
    <row r="513" spans="5:17" s="83" customFormat="1" x14ac:dyDescent="0.2">
      <c r="E513" s="122"/>
      <c r="Q513" s="122"/>
    </row>
    <row r="514" spans="5:17" s="83" customFormat="1" x14ac:dyDescent="0.2">
      <c r="E514" s="122"/>
      <c r="Q514" s="122"/>
    </row>
    <row r="515" spans="5:17" s="83" customFormat="1" x14ac:dyDescent="0.2">
      <c r="E515" s="122"/>
      <c r="Q515" s="122"/>
    </row>
    <row r="516" spans="5:17" s="83" customFormat="1" x14ac:dyDescent="0.2">
      <c r="E516" s="122"/>
      <c r="Q516" s="122"/>
    </row>
    <row r="517" spans="5:17" s="83" customFormat="1" x14ac:dyDescent="0.2">
      <c r="E517" s="122"/>
      <c r="Q517" s="122"/>
    </row>
    <row r="518" spans="5:17" s="83" customFormat="1" x14ac:dyDescent="0.2">
      <c r="E518" s="122"/>
      <c r="Q518" s="122"/>
    </row>
    <row r="519" spans="5:17" s="83" customFormat="1" x14ac:dyDescent="0.2">
      <c r="E519" s="122"/>
      <c r="Q519" s="122"/>
    </row>
    <row r="520" spans="5:17" s="83" customFormat="1" x14ac:dyDescent="0.2">
      <c r="E520" s="122"/>
      <c r="Q520" s="122"/>
    </row>
    <row r="521" spans="5:17" s="83" customFormat="1" x14ac:dyDescent="0.2">
      <c r="E521" s="122"/>
      <c r="Q521" s="122"/>
    </row>
    <row r="522" spans="5:17" s="83" customFormat="1" x14ac:dyDescent="0.2">
      <c r="E522" s="122"/>
      <c r="Q522" s="122"/>
    </row>
    <row r="523" spans="5:17" s="83" customFormat="1" x14ac:dyDescent="0.2">
      <c r="E523" s="122"/>
      <c r="Q523" s="122"/>
    </row>
    <row r="524" spans="5:17" s="83" customFormat="1" x14ac:dyDescent="0.2">
      <c r="E524" s="122"/>
      <c r="Q524" s="122"/>
    </row>
    <row r="525" spans="5:17" s="83" customFormat="1" x14ac:dyDescent="0.2">
      <c r="E525" s="122"/>
      <c r="Q525" s="122"/>
    </row>
    <row r="526" spans="5:17" s="83" customFormat="1" x14ac:dyDescent="0.2">
      <c r="E526" s="122"/>
      <c r="Q526" s="122"/>
    </row>
    <row r="527" spans="5:17" s="83" customFormat="1" x14ac:dyDescent="0.2">
      <c r="E527" s="122"/>
      <c r="Q527" s="122"/>
    </row>
    <row r="528" spans="5:17" s="83" customFormat="1" x14ac:dyDescent="0.2">
      <c r="E528" s="122"/>
      <c r="Q528" s="122"/>
    </row>
    <row r="529" spans="5:17" s="83" customFormat="1" x14ac:dyDescent="0.2">
      <c r="E529" s="122"/>
      <c r="Q529" s="122"/>
    </row>
    <row r="530" spans="5:17" s="83" customFormat="1" x14ac:dyDescent="0.2">
      <c r="E530" s="122"/>
      <c r="Q530" s="122"/>
    </row>
    <row r="531" spans="5:17" s="83" customFormat="1" x14ac:dyDescent="0.2">
      <c r="E531" s="122"/>
      <c r="Q531" s="122"/>
    </row>
    <row r="532" spans="5:17" s="83" customFormat="1" x14ac:dyDescent="0.2">
      <c r="E532" s="122"/>
      <c r="Q532" s="122"/>
    </row>
    <row r="533" spans="5:17" s="83" customFormat="1" x14ac:dyDescent="0.2">
      <c r="E533" s="122"/>
      <c r="Q533" s="122"/>
    </row>
    <row r="534" spans="5:17" s="83" customFormat="1" x14ac:dyDescent="0.2">
      <c r="E534" s="122"/>
      <c r="Q534" s="122"/>
    </row>
    <row r="535" spans="5:17" s="83" customFormat="1" x14ac:dyDescent="0.2">
      <c r="E535" s="122"/>
      <c r="Q535" s="122"/>
    </row>
    <row r="536" spans="5:17" s="83" customFormat="1" x14ac:dyDescent="0.2">
      <c r="E536" s="122"/>
      <c r="Q536" s="122"/>
    </row>
    <row r="537" spans="5:17" s="83" customFormat="1" x14ac:dyDescent="0.2">
      <c r="E537" s="122"/>
      <c r="Q537" s="122"/>
    </row>
    <row r="538" spans="5:17" s="83" customFormat="1" x14ac:dyDescent="0.2">
      <c r="E538" s="122"/>
      <c r="Q538" s="122"/>
    </row>
    <row r="539" spans="5:17" s="83" customFormat="1" x14ac:dyDescent="0.2">
      <c r="E539" s="122"/>
      <c r="Q539" s="122"/>
    </row>
    <row r="540" spans="5:17" s="83" customFormat="1" x14ac:dyDescent="0.2">
      <c r="E540" s="122"/>
      <c r="Q540" s="122"/>
    </row>
    <row r="541" spans="5:17" s="83" customFormat="1" x14ac:dyDescent="0.2">
      <c r="E541" s="122"/>
      <c r="Q541" s="122"/>
    </row>
    <row r="542" spans="5:17" s="83" customFormat="1" x14ac:dyDescent="0.2">
      <c r="E542" s="122"/>
      <c r="Q542" s="122"/>
    </row>
    <row r="543" spans="5:17" s="83" customFormat="1" x14ac:dyDescent="0.2">
      <c r="E543" s="122"/>
      <c r="Q543" s="122"/>
    </row>
    <row r="544" spans="5:17" s="83" customFormat="1" x14ac:dyDescent="0.2">
      <c r="E544" s="122"/>
      <c r="Q544" s="122"/>
    </row>
    <row r="545" spans="5:17" s="83" customFormat="1" x14ac:dyDescent="0.2">
      <c r="E545" s="122"/>
      <c r="Q545" s="122"/>
    </row>
    <row r="546" spans="5:17" s="83" customFormat="1" x14ac:dyDescent="0.2">
      <c r="E546" s="122"/>
      <c r="Q546" s="122"/>
    </row>
    <row r="547" spans="5:17" s="83" customFormat="1" x14ac:dyDescent="0.2">
      <c r="E547" s="122"/>
      <c r="Q547" s="122"/>
    </row>
    <row r="548" spans="5:17" s="83" customFormat="1" x14ac:dyDescent="0.2">
      <c r="E548" s="122"/>
      <c r="Q548" s="122"/>
    </row>
    <row r="549" spans="5:17" s="83" customFormat="1" x14ac:dyDescent="0.2">
      <c r="E549" s="122"/>
      <c r="Q549" s="122"/>
    </row>
    <row r="550" spans="5:17" s="83" customFormat="1" x14ac:dyDescent="0.2">
      <c r="E550" s="122"/>
      <c r="Q550" s="122"/>
    </row>
    <row r="551" spans="5:17" s="83" customFormat="1" x14ac:dyDescent="0.2">
      <c r="E551" s="122"/>
      <c r="Q551" s="122"/>
    </row>
    <row r="552" spans="5:17" s="83" customFormat="1" x14ac:dyDescent="0.2">
      <c r="E552" s="122"/>
      <c r="Q552" s="122"/>
    </row>
    <row r="553" spans="5:17" s="83" customFormat="1" x14ac:dyDescent="0.2">
      <c r="E553" s="122"/>
      <c r="Q553" s="122"/>
    </row>
    <row r="554" spans="5:17" s="83" customFormat="1" x14ac:dyDescent="0.2">
      <c r="E554" s="122"/>
      <c r="Q554" s="122"/>
    </row>
    <row r="555" spans="5:17" s="83" customFormat="1" x14ac:dyDescent="0.2">
      <c r="E555" s="122"/>
      <c r="Q555" s="122"/>
    </row>
    <row r="556" spans="5:17" s="83" customFormat="1" x14ac:dyDescent="0.2">
      <c r="E556" s="122"/>
      <c r="Q556" s="122"/>
    </row>
    <row r="557" spans="5:17" s="83" customFormat="1" x14ac:dyDescent="0.2">
      <c r="E557" s="122"/>
      <c r="Q557" s="122"/>
    </row>
    <row r="558" spans="5:17" s="83" customFormat="1" x14ac:dyDescent="0.2">
      <c r="E558" s="122"/>
      <c r="Q558" s="122"/>
    </row>
    <row r="559" spans="5:17" s="83" customFormat="1" x14ac:dyDescent="0.2">
      <c r="E559" s="122"/>
      <c r="Q559" s="122"/>
    </row>
    <row r="560" spans="5:17" s="83" customFormat="1" x14ac:dyDescent="0.2">
      <c r="E560" s="122"/>
      <c r="Q560" s="122"/>
    </row>
    <row r="561" spans="5:17" s="83" customFormat="1" x14ac:dyDescent="0.2">
      <c r="E561" s="122"/>
      <c r="Q561" s="122"/>
    </row>
    <row r="562" spans="5:17" s="83" customFormat="1" x14ac:dyDescent="0.2">
      <c r="E562" s="122"/>
      <c r="Q562" s="122"/>
    </row>
    <row r="563" spans="5:17" s="83" customFormat="1" x14ac:dyDescent="0.2">
      <c r="E563" s="122"/>
      <c r="Q563" s="122"/>
    </row>
    <row r="564" spans="5:17" s="83" customFormat="1" x14ac:dyDescent="0.2">
      <c r="E564" s="122"/>
      <c r="Q564" s="122"/>
    </row>
    <row r="565" spans="5:17" s="83" customFormat="1" x14ac:dyDescent="0.2">
      <c r="E565" s="122"/>
      <c r="Q565" s="122"/>
    </row>
    <row r="566" spans="5:17" s="83" customFormat="1" x14ac:dyDescent="0.2">
      <c r="E566" s="122"/>
      <c r="Q566" s="122"/>
    </row>
    <row r="567" spans="5:17" s="83" customFormat="1" x14ac:dyDescent="0.2">
      <c r="E567" s="122"/>
      <c r="Q567" s="122"/>
    </row>
    <row r="568" spans="5:17" s="83" customFormat="1" x14ac:dyDescent="0.2">
      <c r="E568" s="122"/>
      <c r="Q568" s="122"/>
    </row>
    <row r="569" spans="5:17" s="83" customFormat="1" x14ac:dyDescent="0.2">
      <c r="E569" s="122"/>
      <c r="Q569" s="122"/>
    </row>
    <row r="570" spans="5:17" s="83" customFormat="1" x14ac:dyDescent="0.2">
      <c r="E570" s="122"/>
      <c r="Q570" s="122"/>
    </row>
    <row r="571" spans="5:17" s="83" customFormat="1" x14ac:dyDescent="0.2">
      <c r="E571" s="122"/>
      <c r="Q571" s="122"/>
    </row>
    <row r="572" spans="5:17" s="83" customFormat="1" x14ac:dyDescent="0.2">
      <c r="E572" s="122"/>
      <c r="Q572" s="122"/>
    </row>
    <row r="573" spans="5:17" s="83" customFormat="1" x14ac:dyDescent="0.2">
      <c r="E573" s="122"/>
      <c r="Q573" s="122"/>
    </row>
    <row r="574" spans="5:17" s="83" customFormat="1" x14ac:dyDescent="0.2">
      <c r="E574" s="122"/>
      <c r="Q574" s="122"/>
    </row>
    <row r="575" spans="5:17" s="83" customFormat="1" x14ac:dyDescent="0.2">
      <c r="E575" s="122"/>
      <c r="Q575" s="122"/>
    </row>
    <row r="576" spans="5:17" s="83" customFormat="1" x14ac:dyDescent="0.2">
      <c r="E576" s="122"/>
      <c r="Q576" s="122"/>
    </row>
    <row r="577" spans="5:17" s="83" customFormat="1" x14ac:dyDescent="0.2">
      <c r="E577" s="122"/>
      <c r="Q577" s="122"/>
    </row>
    <row r="578" spans="5:17" s="83" customFormat="1" x14ac:dyDescent="0.2">
      <c r="E578" s="122"/>
      <c r="Q578" s="122"/>
    </row>
    <row r="579" spans="5:17" s="83" customFormat="1" x14ac:dyDescent="0.2">
      <c r="E579" s="122"/>
      <c r="Q579" s="122"/>
    </row>
    <row r="580" spans="5:17" s="83" customFormat="1" x14ac:dyDescent="0.2">
      <c r="E580" s="122"/>
      <c r="Q580" s="122"/>
    </row>
    <row r="581" spans="5:17" s="83" customFormat="1" x14ac:dyDescent="0.2">
      <c r="E581" s="122"/>
      <c r="Q581" s="122"/>
    </row>
    <row r="582" spans="5:17" s="83" customFormat="1" x14ac:dyDescent="0.2">
      <c r="E582" s="122"/>
      <c r="Q582" s="122"/>
    </row>
    <row r="583" spans="5:17" s="83" customFormat="1" x14ac:dyDescent="0.2">
      <c r="E583" s="122"/>
      <c r="Q583" s="122"/>
    </row>
    <row r="584" spans="5:17" s="83" customFormat="1" x14ac:dyDescent="0.2">
      <c r="E584" s="122"/>
      <c r="Q584" s="122"/>
    </row>
    <row r="585" spans="5:17" s="83" customFormat="1" x14ac:dyDescent="0.2">
      <c r="E585" s="122"/>
      <c r="Q585" s="122"/>
    </row>
    <row r="586" spans="5:17" s="83" customFormat="1" x14ac:dyDescent="0.2">
      <c r="E586" s="122"/>
      <c r="Q586" s="122"/>
    </row>
    <row r="587" spans="5:17" s="83" customFormat="1" x14ac:dyDescent="0.2">
      <c r="E587" s="122"/>
      <c r="Q587" s="122"/>
    </row>
    <row r="588" spans="5:17" s="83" customFormat="1" x14ac:dyDescent="0.2">
      <c r="E588" s="122"/>
      <c r="Q588" s="122"/>
    </row>
    <row r="589" spans="5:17" s="83" customFormat="1" x14ac:dyDescent="0.2">
      <c r="E589" s="122"/>
      <c r="Q589" s="122"/>
    </row>
    <row r="590" spans="5:17" s="83" customFormat="1" x14ac:dyDescent="0.2">
      <c r="E590" s="122"/>
      <c r="Q590" s="122"/>
    </row>
    <row r="591" spans="5:17" s="83" customFormat="1" x14ac:dyDescent="0.2">
      <c r="E591" s="122"/>
      <c r="Q591" s="122"/>
    </row>
    <row r="592" spans="5:17" s="83" customFormat="1" x14ac:dyDescent="0.2">
      <c r="E592" s="122"/>
      <c r="Q592" s="122"/>
    </row>
    <row r="593" spans="5:17" s="83" customFormat="1" x14ac:dyDescent="0.2">
      <c r="E593" s="122"/>
      <c r="Q593" s="122"/>
    </row>
    <row r="594" spans="5:17" s="83" customFormat="1" x14ac:dyDescent="0.2">
      <c r="E594" s="122"/>
      <c r="Q594" s="122"/>
    </row>
    <row r="595" spans="5:17" s="83" customFormat="1" x14ac:dyDescent="0.2">
      <c r="E595" s="122"/>
      <c r="Q595" s="122"/>
    </row>
    <row r="596" spans="5:17" s="83" customFormat="1" x14ac:dyDescent="0.2">
      <c r="E596" s="122"/>
      <c r="Q596" s="122"/>
    </row>
    <row r="597" spans="5:17" s="83" customFormat="1" x14ac:dyDescent="0.2">
      <c r="E597" s="122"/>
      <c r="Q597" s="122"/>
    </row>
    <row r="598" spans="5:17" s="83" customFormat="1" x14ac:dyDescent="0.2">
      <c r="E598" s="122"/>
      <c r="Q598" s="122"/>
    </row>
    <row r="599" spans="5:17" s="83" customFormat="1" x14ac:dyDescent="0.2">
      <c r="E599" s="122"/>
      <c r="Q599" s="122"/>
    </row>
    <row r="600" spans="5:17" s="83" customFormat="1" x14ac:dyDescent="0.2">
      <c r="E600" s="122"/>
      <c r="Q600" s="122"/>
    </row>
    <row r="601" spans="5:17" s="83" customFormat="1" x14ac:dyDescent="0.2">
      <c r="E601" s="122"/>
      <c r="Q601" s="122"/>
    </row>
    <row r="602" spans="5:17" s="83" customFormat="1" x14ac:dyDescent="0.2">
      <c r="E602" s="122"/>
      <c r="Q602" s="122"/>
    </row>
    <row r="603" spans="5:17" s="83" customFormat="1" x14ac:dyDescent="0.2">
      <c r="E603" s="122"/>
      <c r="Q603" s="122"/>
    </row>
    <row r="604" spans="5:17" s="83" customFormat="1" x14ac:dyDescent="0.2">
      <c r="E604" s="122"/>
      <c r="Q604" s="122"/>
    </row>
    <row r="605" spans="5:17" s="83" customFormat="1" x14ac:dyDescent="0.2">
      <c r="E605" s="122"/>
      <c r="Q605" s="122"/>
    </row>
    <row r="606" spans="5:17" s="83" customFormat="1" x14ac:dyDescent="0.2">
      <c r="E606" s="122"/>
      <c r="Q606" s="122"/>
    </row>
    <row r="607" spans="5:17" s="83" customFormat="1" x14ac:dyDescent="0.2">
      <c r="E607" s="122"/>
      <c r="Q607" s="122"/>
    </row>
    <row r="608" spans="5:17" s="83" customFormat="1" x14ac:dyDescent="0.2">
      <c r="E608" s="122"/>
      <c r="Q608" s="122"/>
    </row>
    <row r="609" spans="5:17" s="83" customFormat="1" x14ac:dyDescent="0.2">
      <c r="E609" s="122"/>
      <c r="Q609" s="122"/>
    </row>
    <row r="610" spans="5:17" s="83" customFormat="1" x14ac:dyDescent="0.2">
      <c r="E610" s="122"/>
      <c r="Q610" s="122"/>
    </row>
    <row r="611" spans="5:17" s="83" customFormat="1" x14ac:dyDescent="0.2">
      <c r="E611" s="122"/>
      <c r="Q611" s="122"/>
    </row>
    <row r="612" spans="5:17" s="83" customFormat="1" x14ac:dyDescent="0.2">
      <c r="E612" s="122"/>
      <c r="Q612" s="122"/>
    </row>
    <row r="613" spans="5:17" s="83" customFormat="1" x14ac:dyDescent="0.2">
      <c r="E613" s="122"/>
      <c r="Q613" s="122"/>
    </row>
    <row r="614" spans="5:17" s="83" customFormat="1" x14ac:dyDescent="0.2">
      <c r="E614" s="122"/>
      <c r="Q614" s="122"/>
    </row>
    <row r="615" spans="5:17" s="83" customFormat="1" x14ac:dyDescent="0.2">
      <c r="E615" s="122"/>
      <c r="Q615" s="122"/>
    </row>
    <row r="616" spans="5:17" s="83" customFormat="1" x14ac:dyDescent="0.2">
      <c r="E616" s="122"/>
      <c r="Q616" s="122"/>
    </row>
    <row r="617" spans="5:17" s="83" customFormat="1" x14ac:dyDescent="0.2">
      <c r="E617" s="122"/>
      <c r="Q617" s="122"/>
    </row>
  </sheetData>
  <sheetProtection password="CC11" sheet="1" objects="1" scenarios="1" autoFilter="0"/>
  <autoFilter ref="C12:D226">
    <filterColumn colId="0">
      <customFilters>
        <customFilter operator="notEqual" val=" "/>
      </customFilters>
    </filterColumn>
  </autoFilter>
  <customSheetViews>
    <customSheetView guid="{7DA296DB-43CC-4FAA-B30A-F76F08E10BE6}" filter="1" showAutoFilter="1" topLeftCell="C1">
      <pane xSplit="2" ySplit="10" topLeftCell="E153" activePane="bottomRight" state="frozen"/>
      <selection pane="bottomRight" activeCell="S61" sqref="S61"/>
      <pageMargins left="0.7" right="0.7" top="0.75" bottom="0.75" header="0.3" footer="0.3"/>
      <pageSetup paperSize="9" orientation="portrait" r:id="rId1"/>
      <autoFilter ref="C12:D226">
        <filterColumn colId="0">
          <customFilters>
            <customFilter operator="notEqual" val=" "/>
          </customFilters>
        </filterColumn>
      </autoFilter>
    </customSheetView>
    <customSheetView guid="{99DAB54F-9998-492B-954C-CE1032159A97}" filter="1" showAutoFilter="1" topLeftCell="C1">
      <pane xSplit="2" ySplit="10" topLeftCell="E153" activePane="bottomRight" state="frozen"/>
      <selection pane="bottomRight" activeCell="S61" sqref="S61"/>
      <pageMargins left="0.7" right="0.7" top="0.75" bottom="0.75" header="0.3" footer="0.3"/>
      <pageSetup paperSize="9" orientation="portrait" r:id="rId2"/>
      <autoFilter ref="C12:D226">
        <filterColumn colId="0">
          <customFilters>
            <customFilter operator="notEqual" val=" "/>
          </customFilters>
        </filterColumn>
      </autoFilter>
    </customSheetView>
    <customSheetView guid="{98B54243-17AA-4C58-A903-4F7DE38BFF74}" filter="1" showAutoFilter="1" topLeftCell="C1">
      <pane xSplit="2" ySplit="10" topLeftCell="E21" activePane="bottomRight" state="frozen"/>
      <selection pane="bottomRight" activeCell="S61" sqref="S61"/>
      <pageMargins left="0.7" right="0.7" top="0.75" bottom="0.75" header="0.3" footer="0.3"/>
      <pageSetup paperSize="9" orientation="portrait" r:id="rId3"/>
      <autoFilter ref="C12:D226">
        <filterColumn colId="0">
          <customFilters>
            <customFilter operator="notEqual" val=" "/>
          </customFilters>
        </filterColumn>
      </autoFilter>
    </customSheetView>
    <customSheetView guid="{DE027F13-EE7B-491D-9CF8-E2E18DD61ED8}" filter="1" showAutoFilter="1" topLeftCell="C1">
      <pane xSplit="2" ySplit="10" topLeftCell="E115" activePane="bottomRight" state="frozen"/>
      <selection pane="bottomRight" activeCell="S165" sqref="S165"/>
      <pageMargins left="0.7" right="0.7" top="0.75" bottom="0.75" header="0.3" footer="0.3"/>
      <pageSetup paperSize="9" orientation="portrait" r:id="rId4"/>
      <autoFilter ref="C12:D226">
        <filterColumn colId="0">
          <customFilters>
            <customFilter operator="notEqual" val=" "/>
          </customFilters>
        </filterColumn>
      </autoFilter>
    </customSheetView>
    <customSheetView guid="{78725C7C-D5F4-4171-A3BF-852E9E67648B}" filter="1" showAutoFilter="1" topLeftCell="C1">
      <pane xSplit="2" ySplit="10" topLeftCell="E156" activePane="bottomRight" state="frozen"/>
      <selection pane="bottomRight" activeCell="E14" sqref="E14:F14"/>
      <pageMargins left="0.7" right="0.7" top="0.75" bottom="0.75" header="0.3" footer="0.3"/>
      <pageSetup paperSize="9" orientation="portrait" r:id="rId5"/>
      <autoFilter ref="C12:D226">
        <filterColumn colId="0">
          <customFilters>
            <customFilter operator="notEqual" val=" "/>
          </customFilters>
        </filterColumn>
      </autoFilter>
    </customSheetView>
    <customSheetView guid="{10D493BC-5883-40CD-9812-0373CBDA2F53}" filter="1" showAutoFilter="1" topLeftCell="C1">
      <pane xSplit="2" ySplit="10" topLeftCell="E11" activePane="bottomRight" state="frozen"/>
      <selection pane="bottomRight" activeCell="N30" sqref="N30"/>
      <pageMargins left="0.7" right="0.7" top="0.75" bottom="0.75" header="0.3" footer="0.3"/>
      <pageSetup paperSize="9" orientation="portrait" r:id="rId6"/>
      <autoFilter ref="C12:D226">
        <filterColumn colId="0">
          <customFilters>
            <customFilter operator="notEqual" val=" "/>
          </customFilters>
        </filterColumn>
      </autoFilter>
    </customSheetView>
    <customSheetView guid="{C9A773E5-105B-471E-8D6C-AA117A6DC6FC}" filter="1" showAutoFilter="1" topLeftCell="C1">
      <pane xSplit="2" ySplit="10" topLeftCell="E11" activePane="bottomRight" state="frozen"/>
      <selection pane="bottomRight" activeCell="AO12" sqref="AO12"/>
      <pageMargins left="0.7" right="0.7" top="0.75" bottom="0.75" header="0.3" footer="0.3"/>
      <pageSetup paperSize="9" orientation="portrait" r:id="rId7"/>
      <autoFilter ref="C12:D226">
        <filterColumn colId="0">
          <customFilters>
            <customFilter operator="notEqual" val=" "/>
          </customFilters>
        </filterColumn>
      </autoFilter>
    </customSheetView>
    <customSheetView guid="{43A82A29-4912-4F7F-8B05-3068C93337DE}" filter="1" showAutoFilter="1" topLeftCell="C1">
      <pane xSplit="2" ySplit="10" topLeftCell="E132" activePane="bottomRight" state="frozen"/>
      <selection pane="bottomRight" activeCell="S174" sqref="S174"/>
      <pageMargins left="0.7" right="0.7" top="0.75" bottom="0.75" header="0.3" footer="0.3"/>
      <pageSetup paperSize="9" orientation="portrait" r:id="rId8"/>
      <autoFilter ref="C12:D183">
        <filterColumn colId="0">
          <customFilters>
            <customFilter operator="notEqual" val=" "/>
          </customFilters>
        </filterColumn>
      </autoFilter>
    </customSheetView>
    <customSheetView guid="{13D990A2-7A43-4408-A14A-0BBC740B34E7}" filter="1" showAutoFilter="1" topLeftCell="C1">
      <pane xSplit="2" ySplit="10" topLeftCell="E84" activePane="bottomRight" state="frozen"/>
      <selection pane="bottomRight" activeCell="S140" sqref="S140"/>
      <pageMargins left="0.7" right="0.7" top="0.75" bottom="0.75" header="0.3" footer="0.3"/>
      <pageSetup paperSize="9" orientation="portrait" r:id="rId9"/>
      <autoFilter ref="C12:D183">
        <filterColumn colId="0">
          <customFilters>
            <customFilter operator="notEqual" val=" "/>
          </customFilters>
        </filterColumn>
      </autoFilter>
    </customSheetView>
    <customSheetView guid="{38325982-3034-41A5-87AE-C5F97D918CAA}" filter="1" showAutoFilter="1" topLeftCell="C1">
      <pane xSplit="2" ySplit="10" topLeftCell="E27" activePane="bottomRight" state="frozen"/>
      <selection pane="bottomRight" activeCell="S90" sqref="S90"/>
      <pageMargins left="0.7" right="0.7" top="0.75" bottom="0.75" header="0.3" footer="0.3"/>
      <pageSetup paperSize="9" orientation="portrait" r:id="rId10"/>
      <autoFilter ref="C12:D183">
        <filterColumn colId="0">
          <customFilters>
            <customFilter operator="notEqual" val=" "/>
          </customFilters>
        </filterColumn>
      </autoFilter>
    </customSheetView>
    <customSheetView guid="{C59CEEC7-3FE0-4962-B269-7B9ABF21C7B4}" scale="110" filter="1" showAutoFilter="1" topLeftCell="C1">
      <pane xSplit="2" ySplit="10" topLeftCell="E11" activePane="bottomRight" state="frozen"/>
      <selection pane="bottomRight" activeCell="AE24" sqref="AE24"/>
      <pageMargins left="0.7" right="0.7" top="0.75" bottom="0.75" header="0.3" footer="0.3"/>
      <pageSetup paperSize="9" orientation="portrait" r:id="rId11"/>
      <autoFilter ref="C12:D183">
        <filterColumn colId="0">
          <customFilters>
            <customFilter operator="notEqual" val=" "/>
          </customFilters>
        </filterColumn>
      </autoFilter>
    </customSheetView>
    <customSheetView guid="{5B3A94DD-F138-4F10-BDCF-51726F52F5EA}" scale="110" filter="1" showAutoFilter="1" topLeftCell="C1">
      <pane xSplit="2" ySplit="10" topLeftCell="I11" activePane="bottomRight" state="frozen"/>
      <selection pane="bottomRight" activeCell="S23" sqref="S23"/>
      <pageMargins left="0.7" right="0.7" top="0.75" bottom="0.75" header="0.3" footer="0.3"/>
      <pageSetup paperSize="9" orientation="portrait" r:id="rId12"/>
      <autoFilter ref="C12:D183">
        <filterColumn colId="0">
          <customFilters>
            <customFilter operator="notEqual" val=" "/>
          </customFilters>
        </filterColumn>
      </autoFilter>
    </customSheetView>
    <customSheetView guid="{9B7E6E96-3130-49B9-ABF2-1207FBFACEF7}" filter="1" showAutoFilter="1" topLeftCell="C1">
      <pane xSplit="2" ySplit="10" topLeftCell="E114" activePane="bottomRight" state="frozen"/>
      <selection pane="bottomRight" activeCell="S135" sqref="S135"/>
      <pageMargins left="0.7" right="0.7" top="0.75" bottom="0.75" header="0.3" footer="0.3"/>
      <pageSetup paperSize="9" orientation="portrait" r:id="rId13"/>
      <autoFilter ref="A12:D176">
        <filterColumn colId="2">
          <customFilters>
            <customFilter operator="notEqual" val=" "/>
          </customFilters>
        </filterColumn>
      </autoFilter>
    </customSheetView>
    <customSheetView guid="{B7F3A255-7A5D-4CFA-B5B9-6AD248070729}" filter="1" showAutoFilter="1" topLeftCell="C1">
      <pane xSplit="2" ySplit="10" topLeftCell="E11" activePane="bottomRight" state="frozen"/>
      <selection pane="bottomRight" activeCell="S35" sqref="S35"/>
      <pageMargins left="0.7" right="0.7" top="0.75" bottom="0.75" header="0.3" footer="0.3"/>
      <pageSetup paperSize="9" orientation="portrait" r:id="rId14"/>
      <autoFilter ref="A12:D176">
        <filterColumn colId="2">
          <customFilters>
            <customFilter operator="notEqual" val=" "/>
          </customFilters>
        </filterColumn>
      </autoFilter>
    </customSheetView>
    <customSheetView guid="{50AD3F31-68BE-4AFE-B329-9874A0A64339}" filter="1" showAutoFilter="1" topLeftCell="C1">
      <pane xSplit="2" ySplit="10" topLeftCell="E11" activePane="bottomRight" state="frozen"/>
      <selection pane="bottomRight" activeCell="S35" sqref="S35"/>
      <pageMargins left="0.7" right="0.7" top="0.75" bottom="0.75" header="0.3" footer="0.3"/>
      <pageSetup paperSize="9" orientation="portrait" r:id="rId15"/>
      <autoFilter ref="A12:D176">
        <filterColumn colId="2">
          <customFilters>
            <customFilter operator="notEqual" val=" "/>
          </customFilters>
        </filterColumn>
      </autoFilter>
    </customSheetView>
    <customSheetView guid="{92AE600C-6962-4338-96C7-CEB3340C326C}" filter="1" showAutoFilter="1" topLeftCell="C1">
      <pane xSplit="2" ySplit="10" topLeftCell="E11" activePane="bottomRight" state="frozen"/>
      <selection pane="bottomRight" activeCell="J16" sqref="J16"/>
      <pageMargins left="0.7" right="0.7" top="0.75" bottom="0.75" header="0.3" footer="0.3"/>
      <pageSetup paperSize="9" orientation="portrait" r:id="rId16"/>
      <autoFilter ref="A12:D176">
        <filterColumn colId="2">
          <customFilters>
            <customFilter operator="notEqual" val=" "/>
          </customFilters>
        </filterColumn>
      </autoFilter>
    </customSheetView>
    <customSheetView guid="{3B516D37-AC31-47A4-8854-740EC104D63A}" scale="102" showRowCol="0" filter="1" showAutoFilter="1" topLeftCell="C1">
      <pane xSplit="2" ySplit="10" topLeftCell="E11" activePane="bottomRight" state="frozen"/>
      <selection pane="bottomRight" activeCell="G20" sqref="G20"/>
      <pageMargins left="0.7" right="0.7" top="0.75" bottom="0.75" header="0.3" footer="0.3"/>
      <pageSetup paperSize="9" orientation="portrait" r:id="rId17"/>
      <autoFilter ref="A12:D176">
        <filterColumn colId="2">
          <customFilters>
            <customFilter operator="notEqual" val=" "/>
          </customFilters>
        </filterColumn>
      </autoFilter>
    </customSheetView>
    <customSheetView guid="{F07A1C48-2CD1-4031-AB58-49A7BEA045DB}" scale="102" showRowCol="0" filter="1" showAutoFilter="1" topLeftCell="C1">
      <pane xSplit="2" ySplit="10" topLeftCell="E56" activePane="bottomRight" state="frozen"/>
      <selection pane="bottomRight" activeCell="Y119" sqref="Y119"/>
      <pageMargins left="0.7" right="0.7" top="0.75" bottom="0.75" header="0.3" footer="0.3"/>
      <pageSetup paperSize="9" orientation="portrait" r:id="rId18"/>
      <autoFilter ref="A12:D176">
        <filterColumn colId="2">
          <customFilters>
            <customFilter operator="notEqual" val=" "/>
          </customFilters>
        </filterColumn>
      </autoFilter>
    </customSheetView>
    <customSheetView guid="{95BFB75C-38E1-4528-A11B-73AE47BDF3F8}" scale="102" showRowCol="0" filter="1" showAutoFilter="1" topLeftCell="C1">
      <pane xSplit="2" ySplit="10" topLeftCell="E56" activePane="bottomRight" state="frozen"/>
      <selection pane="bottomRight" activeCell="Y119" sqref="Y119"/>
      <pageMargins left="0.7" right="0.7" top="0.75" bottom="0.75" header="0.3" footer="0.3"/>
      <pageSetup paperSize="9" orientation="portrait" r:id="rId19"/>
      <autoFilter ref="A12:D176">
        <filterColumn colId="2">
          <customFilters>
            <customFilter operator="notEqual" val=" "/>
          </customFilters>
        </filterColumn>
      </autoFilter>
    </customSheetView>
    <customSheetView guid="{477C537A-FE9D-418E-8990-DB91F94F0703}" scale="102" showRowCol="0" filter="1" showAutoFilter="1" topLeftCell="C1">
      <pane xSplit="2" ySplit="10" topLeftCell="E15" activePane="bottomRight" state="frozen"/>
      <selection pane="bottomRight" activeCell="B164" sqref="B164"/>
      <pageMargins left="0.7" right="0.7" top="0.75" bottom="0.75" header="0.3" footer="0.3"/>
      <pageSetup paperSize="9" orientation="portrait" r:id="rId20"/>
      <autoFilter ref="A12:D176">
        <filterColumn colId="2">
          <customFilters>
            <customFilter operator="notEqual" val=" "/>
          </customFilters>
        </filterColumn>
      </autoFilter>
    </customSheetView>
    <customSheetView guid="{9396B418-0DC7-4CAE-9839-4E1FE529C903}" scale="115" showRowCol="0" filter="1" showAutoFilter="1" topLeftCell="C1">
      <pane xSplit="2" ySplit="10" topLeftCell="E11" activePane="bottomRight" state="frozen"/>
      <selection pane="bottomRight" activeCell="G22" sqref="G22"/>
      <pageMargins left="0.7" right="0.7" top="0.75" bottom="0.75" header="0.3" footer="0.3"/>
      <pageSetup paperSize="9" orientation="portrait" verticalDpi="0" r:id="rId21"/>
      <autoFilter ref="A12:D176">
        <filterColumn colId="2">
          <customFilters>
            <customFilter operator="notEqual" val=" "/>
          </customFilters>
        </filterColumn>
      </autoFilter>
    </customSheetView>
    <customSheetView guid="{A72DD7E4-8E17-45C1-B6EA-82FDF646C0B8}" scale="115" showRowCol="0" filter="1" showAutoFilter="1" topLeftCell="C1">
      <pane xSplit="2" ySplit="10" topLeftCell="E11" activePane="bottomRight" state="frozen"/>
      <selection pane="bottomRight" activeCell="G22" sqref="G22"/>
      <pageMargins left="0.7" right="0.7" top="0.75" bottom="0.75" header="0.3" footer="0.3"/>
      <pageSetup paperSize="9" orientation="portrait" verticalDpi="0" r:id="rId22"/>
      <autoFilter ref="A12:D176">
        <filterColumn colId="2">
          <customFilters>
            <customFilter operator="notEqual" val=" "/>
          </customFilters>
        </filterColumn>
      </autoFilter>
    </customSheetView>
    <customSheetView guid="{8AF12799-4D4F-42A7-B50B-ABF2190CEE3A}" scale="102" showRowCol="0" filter="1" showAutoFilter="1" topLeftCell="C1">
      <pane xSplit="2" ySplit="10" topLeftCell="E18" activePane="bottomRight" state="frozen"/>
      <selection pane="bottomRight" activeCell="X53" sqref="X53"/>
      <pageMargins left="0.7" right="0.7" top="0.75" bottom="0.75" header="0.3" footer="0.3"/>
      <pageSetup paperSize="9" orientation="portrait" r:id="rId23"/>
      <autoFilter ref="A12:D176">
        <filterColumn colId="2">
          <customFilters>
            <customFilter operator="notEqual" val=" "/>
          </customFilters>
        </filterColumn>
      </autoFilter>
    </customSheetView>
    <customSheetView guid="{BFA61A4E-DA05-4251-B89B-5EE0FD39ACE7}" filter="1" showAutoFilter="1" topLeftCell="C1">
      <pane xSplit="2" ySplit="10" topLeftCell="E61" activePane="bottomRight" state="frozen"/>
      <selection pane="bottomRight" activeCell="W84" sqref="W84"/>
      <pageMargins left="0.7" right="0.7" top="0.75" bottom="0.75" header="0.3" footer="0.3"/>
      <pageSetup paperSize="9" orientation="portrait" r:id="rId24"/>
      <autoFilter ref="A12:D176">
        <filterColumn colId="2">
          <customFilters>
            <customFilter operator="notEqual" val=" "/>
          </customFilters>
        </filterColumn>
      </autoFilter>
    </customSheetView>
    <customSheetView guid="{50C77F42-DB75-4D40-A2E5-EF4942B0EB50}" filter="1" showAutoFilter="1" topLeftCell="C1">
      <pane xSplit="2" ySplit="10" topLeftCell="E26" activePane="bottomRight" state="frozen"/>
      <selection pane="bottomRight" activeCell="C48" sqref="A48:XFD48"/>
      <pageMargins left="0.7" right="0.7" top="0.75" bottom="0.75" header="0.3" footer="0.3"/>
      <pageSetup paperSize="9" orientation="portrait" r:id="rId25"/>
      <autoFilter ref="A12:D176">
        <filterColumn colId="2">
          <customFilters>
            <customFilter operator="notEqual" val=" "/>
          </customFilters>
        </filterColumn>
      </autoFilter>
    </customSheetView>
    <customSheetView guid="{31315FDF-B501-4C4F-9772-414F637B2A52}" filter="1" showAutoFilter="1" topLeftCell="C1">
      <pane xSplit="2" ySplit="10" topLeftCell="E111" activePane="bottomRight" state="frozen"/>
      <selection pane="bottomRight" activeCell="E79" sqref="E79"/>
      <pageMargins left="0.7" right="0.7" top="0.75" bottom="0.75" header="0.3" footer="0.3"/>
      <pageSetup paperSize="9" orientation="portrait" r:id="rId26"/>
      <autoFilter ref="A12:D176">
        <filterColumn colId="2">
          <customFilters>
            <customFilter operator="notEqual" val=" "/>
          </customFilters>
        </filterColumn>
      </autoFilter>
    </customSheetView>
    <customSheetView guid="{346C95C1-1CC6-4D7E-A98D-95E6FB8F3D0C}" scale="110" filter="1" showAutoFilter="1" topLeftCell="C1">
      <pane xSplit="2" ySplit="10" topLeftCell="I11" activePane="bottomRight" state="frozen"/>
      <selection pane="bottomRight" activeCell="S23" sqref="S23"/>
      <pageMargins left="0.7" right="0.7" top="0.75" bottom="0.75" header="0.3" footer="0.3"/>
      <pageSetup paperSize="9" orientation="portrait" r:id="rId27"/>
      <autoFilter ref="C12:D183">
        <filterColumn colId="0">
          <customFilters>
            <customFilter operator="notEqual" val=" "/>
          </customFilters>
        </filterColumn>
      </autoFilter>
    </customSheetView>
    <customSheetView guid="{7C6BB9A7-B2A0-4A75-9522-BDD6A2F54D2A}" filter="1" showAutoFilter="1" topLeftCell="C1">
      <pane xSplit="2" ySplit="10" topLeftCell="E136" activePane="bottomRight" state="frozen"/>
      <selection pane="bottomRight" activeCell="S173" sqref="S173"/>
      <pageMargins left="0.7" right="0.7" top="0.75" bottom="0.75" header="0.3" footer="0.3"/>
      <pageSetup paperSize="9" orientation="portrait" r:id="rId28"/>
      <autoFilter ref="C12:D183">
        <filterColumn colId="0">
          <customFilters>
            <customFilter operator="notEqual" val=" "/>
          </customFilters>
        </filterColumn>
      </autoFilter>
    </customSheetView>
    <customSheetView guid="{D5427FDC-0840-4BD5-BC42-22E35BFF96BA}" filter="1" showAutoFilter="1" topLeftCell="C1">
      <pane xSplit="2" ySplit="10" topLeftCell="E137" activePane="bottomRight" state="frozen"/>
      <selection pane="bottomRight" activeCell="N171" sqref="N171"/>
      <pageMargins left="0.7" right="0.7" top="0.75" bottom="0.75" header="0.3" footer="0.3"/>
      <pageSetup paperSize="9" orientation="portrait" r:id="rId29"/>
      <autoFilter ref="C12:D183">
        <filterColumn colId="0">
          <customFilters>
            <customFilter operator="notEqual" val=" "/>
          </customFilters>
        </filterColumn>
      </autoFilter>
    </customSheetView>
    <customSheetView guid="{BD7B78EF-30C4-45E5-81E0-4657ED2D6ECC}" filter="1" showAutoFilter="1" topLeftCell="C1">
      <pane xSplit="2" ySplit="10" topLeftCell="E11" activePane="bottomRight" state="frozen"/>
      <selection pane="bottomRight" activeCell="R215" sqref="R215"/>
      <pageMargins left="0.7" right="0.7" top="0.75" bottom="0.75" header="0.3" footer="0.3"/>
      <pageSetup paperSize="9" orientation="portrait" r:id="rId30"/>
      <autoFilter ref="C12:D226">
        <filterColumn colId="0">
          <customFilters>
            <customFilter operator="notEqual" val=" "/>
          </customFilters>
        </filterColumn>
      </autoFilter>
    </customSheetView>
    <customSheetView guid="{D7472A55-53F6-4F75-9BD0-118390EEEE61}" filter="1" showAutoFilter="1" topLeftCell="C1">
      <pane xSplit="2" ySplit="10" topLeftCell="E11" activePane="bottomRight" state="frozen"/>
      <selection pane="bottomRight" activeCell="C61" sqref="A61:XFD61"/>
      <pageMargins left="0.7" right="0.7" top="0.75" bottom="0.75" header="0.3" footer="0.3"/>
      <pageSetup paperSize="9" orientation="portrait" r:id="rId31"/>
      <autoFilter ref="C12:D226">
        <filterColumn colId="0">
          <customFilters>
            <customFilter operator="notEqual" val=" "/>
          </customFilters>
        </filterColumn>
      </autoFilter>
    </customSheetView>
    <customSheetView guid="{2886425B-FDB9-4377-9EA8-C029DC51F951}" filter="1" showAutoFilter="1" topLeftCell="C1">
      <pane xSplit="2" ySplit="10" topLeftCell="E11" activePane="bottomRight" state="frozen"/>
      <selection pane="bottomRight" activeCell="S35" sqref="S35"/>
      <pageMargins left="0.7" right="0.7" top="0.75" bottom="0.75" header="0.3" footer="0.3"/>
      <pageSetup paperSize="9" orientation="portrait" r:id="rId32"/>
      <autoFilter ref="C12:D226">
        <filterColumn colId="0">
          <customFilters>
            <customFilter operator="notEqual" val=" "/>
          </customFilters>
        </filterColumn>
      </autoFilter>
    </customSheetView>
    <customSheetView guid="{EC21DF5B-E5BE-4E3D-99FF-D14A3AECB1FB}" filter="1" showAutoFilter="1" topLeftCell="C1">
      <pane xSplit="2" ySplit="10" topLeftCell="E21" activePane="bottomRight" state="frozen"/>
      <selection pane="bottomRight" activeCell="S61" sqref="S61"/>
      <pageMargins left="0.7" right="0.7" top="0.75" bottom="0.75" header="0.3" footer="0.3"/>
      <pageSetup paperSize="9" orientation="portrait" r:id="rId33"/>
      <autoFilter ref="C12:D226">
        <filterColumn colId="0">
          <customFilters>
            <customFilter operator="notEqual" val=" "/>
          </customFilters>
        </filterColumn>
      </autoFilter>
    </customSheetView>
    <customSheetView guid="{CE09DF15-FC71-45DB-A715-5E342A1E9DF6}" filter="1" showAutoFilter="1" topLeftCell="C1">
      <pane xSplit="2" ySplit="10" topLeftCell="E21" activePane="bottomRight" state="frozen"/>
      <selection pane="bottomRight" activeCell="S61" sqref="S61"/>
      <pageMargins left="0.7" right="0.7" top="0.75" bottom="0.75" header="0.3" footer="0.3"/>
      <pageSetup paperSize="9" orientation="portrait" r:id="rId34"/>
      <autoFilter ref="C12:D226">
        <filterColumn colId="0">
          <customFilters>
            <customFilter operator="notEqual" val=" "/>
          </customFilters>
        </filterColumn>
      </autoFilter>
    </customSheetView>
    <customSheetView guid="{AE54AF70-AD6D-48EF-9A8E-16C4FF58B875}" filter="1" showAutoFilter="1" topLeftCell="C1">
      <pane xSplit="2" ySplit="10" topLeftCell="E153" activePane="bottomRight" state="frozen"/>
      <selection pane="bottomRight" activeCell="S61" sqref="S61"/>
      <pageMargins left="0.7" right="0.7" top="0.75" bottom="0.75" header="0.3" footer="0.3"/>
      <pageSetup paperSize="9" orientation="portrait" r:id="rId35"/>
      <autoFilter ref="C12:D226">
        <filterColumn colId="0">
          <customFilters>
            <customFilter operator="notEqual" val=" "/>
          </customFilters>
        </filterColumn>
      </autoFilter>
    </customSheetView>
  </customSheetViews>
  <mergeCells count="40">
    <mergeCell ref="AJ4:AJ10"/>
    <mergeCell ref="AI4:AI10"/>
    <mergeCell ref="U2:AG3"/>
    <mergeCell ref="S4:S10"/>
    <mergeCell ref="AI2:AO3"/>
    <mergeCell ref="E2:S3"/>
    <mergeCell ref="AO4:AO10"/>
    <mergeCell ref="AN4:AN10"/>
    <mergeCell ref="AM4:AM10"/>
    <mergeCell ref="AL4:AL10"/>
    <mergeCell ref="AK4:AK10"/>
    <mergeCell ref="N4:N10"/>
    <mergeCell ref="E4:E10"/>
    <mergeCell ref="F4:F10"/>
    <mergeCell ref="J4:J10"/>
    <mergeCell ref="I4:I10"/>
    <mergeCell ref="V4:V10"/>
    <mergeCell ref="H4:H10"/>
    <mergeCell ref="G4:G10"/>
    <mergeCell ref="U4:U10"/>
    <mergeCell ref="R4:R10"/>
    <mergeCell ref="Q4:Q10"/>
    <mergeCell ref="P4:P10"/>
    <mergeCell ref="O4:O10"/>
    <mergeCell ref="AI11:AN11"/>
    <mergeCell ref="C10:D10"/>
    <mergeCell ref="M4:M10"/>
    <mergeCell ref="L4:L10"/>
    <mergeCell ref="K4:K10"/>
    <mergeCell ref="AG4:AG10"/>
    <mergeCell ref="AF4:AF10"/>
    <mergeCell ref="AE4:AE10"/>
    <mergeCell ref="AD4:AD10"/>
    <mergeCell ref="AC4:AC10"/>
    <mergeCell ref="AB4:AB10"/>
    <mergeCell ref="AA4:AA10"/>
    <mergeCell ref="Z4:Z10"/>
    <mergeCell ref="Y4:Y10"/>
    <mergeCell ref="X4:X10"/>
    <mergeCell ref="W4:W10"/>
  </mergeCells>
  <conditionalFormatting sqref="U195:AG209 U212:AG226 U19:AG49 U52:AG81 U84:AG113 U148:AG192 U116:AG145">
    <cfRule type="cellIs" dxfId="73" priority="47" operator="between">
      <formula>14</formula>
      <formula>100</formula>
    </cfRule>
    <cfRule type="cellIs" dxfId="72" priority="48" operator="between">
      <formula>0</formula>
      <formula>15</formula>
    </cfRule>
  </conditionalFormatting>
  <conditionalFormatting sqref="U13:AG16">
    <cfRule type="cellIs" dxfId="71" priority="41" operator="between">
      <formula>14</formula>
      <formula>100</formula>
    </cfRule>
    <cfRule type="cellIs" dxfId="70" priority="42" operator="between">
      <formula>0</formula>
      <formula>15</formula>
    </cfRule>
  </conditionalFormatting>
  <conditionalFormatting sqref="AI13:AI16 AI19:AI49 AI52:AI81 AI84:AI113 AI116:AI145 AI148:AI192 AI195:AI209 AI212:AI226">
    <cfRule type="cellIs" dxfId="69" priority="13" stopIfTrue="1" operator="lessThan">
      <formula>$AI$12-10</formula>
    </cfRule>
    <cfRule type="cellIs" dxfId="68" priority="14" stopIfTrue="1" operator="greaterThanOrEqual">
      <formula>$AI$12-10</formula>
    </cfRule>
  </conditionalFormatting>
  <conditionalFormatting sqref="AJ13:AJ16 AJ19:AJ49 AJ52:AJ81 AJ84:AJ113 AJ116:AJ145 AJ148:AJ192 AJ195:AJ209 AJ212:AJ226">
    <cfRule type="cellIs" dxfId="67" priority="11" stopIfTrue="1" operator="lessThan">
      <formula>$AJ$12-10</formula>
    </cfRule>
    <cfRule type="cellIs" dxfId="66" priority="12" stopIfTrue="1" operator="between">
      <formula>$AJ$12-10</formula>
      <formula>$AJ$12</formula>
    </cfRule>
  </conditionalFormatting>
  <conditionalFormatting sqref="AK13:AK16 AK19:AK49 AK52:AK81 AK84:AK113 AK116:AK145 AK148:AK192 AK195:AK209 AK212:AK226">
    <cfRule type="cellIs" dxfId="65" priority="10" stopIfTrue="1" operator="between">
      <formula>$AK$12-10</formula>
      <formula>$AK$12</formula>
    </cfRule>
  </conditionalFormatting>
  <conditionalFormatting sqref="AK13:AK16 AK19:AK49 AK52:AK81 AK84:AK113 AK116:AK145 AK148:AK192 AK195:AK209 AK212:AK226">
    <cfRule type="cellIs" dxfId="64" priority="9" stopIfTrue="1" operator="lessThan">
      <formula>$AK$12-10</formula>
    </cfRule>
  </conditionalFormatting>
  <conditionalFormatting sqref="AL13:AL16 AL19:AL49 AL52:AL81 AL84:AL113 AL116:AL145 AL148:AL192 AL195:AL209 AL212:AL226">
    <cfRule type="cellIs" dxfId="63" priority="7" stopIfTrue="1" operator="lessThan">
      <formula>$AL$12-10</formula>
    </cfRule>
    <cfRule type="cellIs" dxfId="62" priority="8" stopIfTrue="1" operator="between">
      <formula>$AL$12-10</formula>
      <formula>$AL$12</formula>
    </cfRule>
  </conditionalFormatting>
  <conditionalFormatting sqref="AM13:AM16 AM19:AM49 AM52:AM81 AM84:AM113 AM116:AM145 AM148:AM192 AM195:AM209 AM212:AM226">
    <cfRule type="cellIs" dxfId="61" priority="6" stopIfTrue="1" operator="between">
      <formula>$AM$12-21</formula>
      <formula>$AM$12</formula>
    </cfRule>
  </conditionalFormatting>
  <conditionalFormatting sqref="AM13:AM16 AM19:AM49 AM52:AM81 AM84:AM113 AM116:AM145 AM148:AM192 AM195:AM209 AM212:AM226">
    <cfRule type="cellIs" dxfId="60" priority="5" stopIfTrue="1" operator="lessThan">
      <formula>$AM$12-10</formula>
    </cfRule>
  </conditionalFormatting>
  <conditionalFormatting sqref="AN13:AN16 AN19:AN49 AN52:AN81 AN84:AN113 AN116:AN145 AN148:AN192 AN195:AN209 AN212:AN226">
    <cfRule type="cellIs" dxfId="59" priority="3" stopIfTrue="1" operator="lessThan">
      <formula>$AN$12-10</formula>
    </cfRule>
    <cfRule type="cellIs" dxfId="58" priority="4" stopIfTrue="1" operator="between">
      <formula>$AN$12-10</formula>
      <formula>$AN$12</formula>
    </cfRule>
  </conditionalFormatting>
  <conditionalFormatting sqref="AO13:AO16 AO19:AO49 AO52:AO81 AO84:AO113 AO116:AO145 AO148:AO192 AO195:AO209 AO212:AO226">
    <cfRule type="cellIs" dxfId="57" priority="1" stopIfTrue="1" operator="lessThan">
      <formula>$AO$12-12</formula>
    </cfRule>
    <cfRule type="cellIs" dxfId="56" priority="2" stopIfTrue="1" operator="between">
      <formula>$AO$12-12</formula>
      <formula>$AO$12</formula>
    </cfRule>
  </conditionalFormatting>
  <pageMargins left="0.7" right="0.7" top="0.75" bottom="0.75" header="0.3" footer="0.3"/>
  <pageSetup paperSize="9" orientation="portrait" r:id="rId36"/>
  <drawing r:id="rId37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O81"/>
  <sheetViews>
    <sheetView view="pageBreakPreview" zoomScaleNormal="85" zoomScaleSheetLayoutView="100" workbookViewId="0">
      <selection activeCell="N12" sqref="N12:N13"/>
    </sheetView>
  </sheetViews>
  <sheetFormatPr defaultRowHeight="12.75" x14ac:dyDescent="0.2"/>
  <cols>
    <col min="1" max="1" width="3.5703125" style="601" customWidth="1"/>
    <col min="2" max="2" width="5.7109375" style="601" customWidth="1"/>
    <col min="3" max="4" width="4" style="601" customWidth="1"/>
    <col min="5" max="5" width="5.28515625" style="601" customWidth="1"/>
    <col min="6" max="7" width="4" style="601" customWidth="1"/>
    <col min="8" max="8" width="5.28515625" style="601" customWidth="1"/>
    <col min="9" max="10" width="4" style="601" customWidth="1"/>
    <col min="11" max="11" width="5.28515625" style="601" customWidth="1"/>
    <col min="12" max="13" width="4" style="601" customWidth="1"/>
    <col min="14" max="14" width="5.28515625" style="601" customWidth="1"/>
    <col min="15" max="16" width="4" style="601" customWidth="1"/>
    <col min="17" max="17" width="5.28515625" style="601" customWidth="1"/>
    <col min="18" max="19" width="4" style="601" customWidth="1"/>
    <col min="20" max="20" width="5.28515625" style="601" customWidth="1"/>
    <col min="21" max="22" width="4" style="601" customWidth="1"/>
    <col min="23" max="23" width="5.28515625" style="601" customWidth="1"/>
    <col min="24" max="25" width="4" style="601" customWidth="1"/>
    <col min="26" max="26" width="5.28515625" style="601" customWidth="1"/>
    <col min="27" max="28" width="4" style="601" customWidth="1"/>
    <col min="29" max="29" width="5.28515625" style="601" customWidth="1"/>
    <col min="30" max="31" width="4" style="601" customWidth="1"/>
    <col min="32" max="32" width="5.28515625" style="601" customWidth="1"/>
    <col min="33" max="33" width="0" style="601" hidden="1" customWidth="1"/>
    <col min="34" max="34" width="11.5703125" style="627" hidden="1" customWidth="1"/>
    <col min="35" max="35" width="9.28515625" style="627" hidden="1" customWidth="1"/>
    <col min="36" max="36" width="9.7109375" style="628" hidden="1" customWidth="1"/>
    <col min="37" max="37" width="1.85546875" style="627" hidden="1" customWidth="1"/>
    <col min="38" max="38" width="7.140625" style="628" hidden="1" customWidth="1"/>
    <col min="39" max="39" width="3" style="627" hidden="1" customWidth="1"/>
    <col min="40" max="40" width="9.140625" style="627" hidden="1" customWidth="1"/>
    <col min="41" max="41" width="5" style="627" hidden="1" customWidth="1"/>
    <col min="42" max="42" width="9.140625" style="627" hidden="1" customWidth="1"/>
    <col min="43" max="45" width="17.5703125" style="627" hidden="1" customWidth="1"/>
    <col min="46" max="46" width="8.7109375" style="627" hidden="1" customWidth="1"/>
    <col min="47" max="47" width="3" style="629" hidden="1" customWidth="1"/>
    <col min="48" max="48" width="10.7109375" style="630" hidden="1" customWidth="1"/>
    <col min="49" max="50" width="9.140625" style="630" hidden="1" customWidth="1"/>
    <col min="51" max="51" width="5.140625" style="630" hidden="1" customWidth="1"/>
    <col min="52" max="52" width="14.140625" style="630" hidden="1" customWidth="1"/>
    <col min="53" max="53" width="15" style="630" hidden="1" customWidth="1"/>
    <col min="54" max="54" width="13.85546875" style="630" hidden="1" customWidth="1"/>
    <col min="55" max="55" width="15.28515625" style="630" hidden="1" customWidth="1"/>
    <col min="56" max="56" width="14.28515625" style="630" hidden="1" customWidth="1"/>
    <col min="57" max="57" width="15.42578125" style="630" hidden="1" customWidth="1"/>
    <col min="58" max="58" width="16" style="630" hidden="1" customWidth="1"/>
    <col min="59" max="59" width="14" style="630" hidden="1" customWidth="1"/>
    <col min="60" max="60" width="12.85546875" style="630" hidden="1" customWidth="1"/>
    <col min="61" max="61" width="16.140625" style="630" hidden="1" customWidth="1"/>
    <col min="62" max="62" width="10.7109375" style="630" hidden="1" customWidth="1"/>
    <col min="63" max="64" width="9.140625" style="630" hidden="1" customWidth="1"/>
    <col min="65" max="74" width="9.140625" style="606" customWidth="1"/>
    <col min="75" max="82" width="9.140625" style="604" customWidth="1"/>
    <col min="83" max="691" width="9.140625" style="604"/>
    <col min="692" max="16384" width="9.140625" style="601"/>
  </cols>
  <sheetData>
    <row r="1" spans="1:691" ht="23.25" customHeight="1" thickBot="1" x14ac:dyDescent="0.3">
      <c r="A1" s="1378" t="s">
        <v>292</v>
      </c>
      <c r="B1" s="1379"/>
      <c r="C1" s="1379"/>
      <c r="D1" s="1379"/>
      <c r="E1" s="1379"/>
      <c r="F1" s="1380"/>
      <c r="G1" s="1378" t="s">
        <v>293</v>
      </c>
      <c r="H1" s="1379"/>
      <c r="I1" s="1379"/>
      <c r="J1" s="1379"/>
      <c r="K1" s="1380"/>
      <c r="L1" s="1381" t="s">
        <v>294</v>
      </c>
      <c r="M1" s="1382"/>
      <c r="N1" s="1382"/>
      <c r="O1" s="1382"/>
      <c r="P1" s="1382"/>
      <c r="Q1" s="1382"/>
      <c r="R1" s="1382"/>
      <c r="S1" s="1382"/>
      <c r="T1" s="1382"/>
      <c r="U1" s="1382"/>
      <c r="V1" s="1382"/>
      <c r="W1" s="1382"/>
      <c r="X1" s="1382"/>
      <c r="Y1" s="1382"/>
      <c r="Z1" s="1383"/>
      <c r="AA1" s="1384" t="s">
        <v>295</v>
      </c>
      <c r="AB1" s="1385"/>
      <c r="AC1" s="1385"/>
      <c r="AD1" s="1386">
        <v>1</v>
      </c>
      <c r="AE1" s="1386"/>
      <c r="AF1" s="1387"/>
      <c r="AH1" s="627">
        <f>IF(A2=AI30,VLOOKUP(AD1,AN4:AO5,2),0)</f>
        <v>0</v>
      </c>
      <c r="AI1" s="627">
        <f>IF(A2=AI33,AD1,0)</f>
        <v>0</v>
      </c>
    </row>
    <row r="2" spans="1:691" ht="30" customHeight="1" thickBot="1" x14ac:dyDescent="0.25">
      <c r="A2" s="1388" t="s">
        <v>336</v>
      </c>
      <c r="B2" s="1389"/>
      <c r="C2" s="1389"/>
      <c r="D2" s="1389"/>
      <c r="E2" s="1389"/>
      <c r="F2" s="1390"/>
      <c r="G2" s="1391"/>
      <c r="H2" s="1392"/>
      <c r="I2" s="1392"/>
      <c r="J2" s="1392"/>
      <c r="K2" s="1392"/>
      <c r="L2" s="1392"/>
      <c r="M2" s="1392"/>
      <c r="N2" s="1392"/>
      <c r="O2" s="1392"/>
      <c r="P2" s="1392"/>
      <c r="Q2" s="1392"/>
      <c r="R2" s="1392"/>
      <c r="S2" s="1392"/>
      <c r="T2" s="1392"/>
      <c r="U2" s="1392"/>
      <c r="V2" s="1392"/>
      <c r="W2" s="1393"/>
      <c r="X2" s="1394">
        <v>2013</v>
      </c>
      <c r="Y2" s="1395"/>
      <c r="Z2" s="1396"/>
      <c r="AA2" s="1394" t="s">
        <v>317</v>
      </c>
      <c r="AB2" s="1395"/>
      <c r="AC2" s="1395"/>
      <c r="AD2" s="1395"/>
      <c r="AE2" s="1395"/>
      <c r="AF2" s="1396"/>
      <c r="AH2" s="627">
        <f>VLOOKUP(A2,AI29:AP35,8)</f>
        <v>4000</v>
      </c>
      <c r="AI2" s="627">
        <f>VLOOKUP(AA2,AQ30:AR53,2)</f>
        <v>2</v>
      </c>
      <c r="AZ2" s="630">
        <v>1</v>
      </c>
      <c r="BA2" s="630">
        <v>2</v>
      </c>
      <c r="BB2" s="630">
        <v>3</v>
      </c>
      <c r="BC2" s="630">
        <v>4</v>
      </c>
      <c r="BD2" s="630">
        <v>5</v>
      </c>
      <c r="BE2" s="630">
        <v>6</v>
      </c>
      <c r="BF2" s="630">
        <v>7</v>
      </c>
      <c r="BG2" s="630">
        <v>8</v>
      </c>
      <c r="BH2" s="630">
        <v>9</v>
      </c>
      <c r="BI2" s="630">
        <v>10</v>
      </c>
    </row>
    <row r="3" spans="1:691" ht="21.75" customHeight="1" thickBot="1" x14ac:dyDescent="0.25">
      <c r="A3" s="1371" t="s">
        <v>298</v>
      </c>
      <c r="B3" s="1373"/>
      <c r="C3" s="1376" t="s">
        <v>299</v>
      </c>
      <c r="D3" s="1376"/>
      <c r="E3" s="1376"/>
      <c r="F3" s="1376"/>
      <c r="G3" s="1376"/>
      <c r="H3" s="1376"/>
      <c r="I3" s="1376"/>
      <c r="J3" s="1376"/>
      <c r="K3" s="1376"/>
      <c r="L3" s="1376"/>
      <c r="M3" s="1376"/>
      <c r="N3" s="1376"/>
      <c r="O3" s="1376"/>
      <c r="P3" s="1376"/>
      <c r="Q3" s="1376"/>
      <c r="R3" s="1376"/>
      <c r="S3" s="1376"/>
      <c r="T3" s="1376"/>
      <c r="U3" s="1376"/>
      <c r="V3" s="1376"/>
      <c r="W3" s="1376"/>
      <c r="X3" s="1376"/>
      <c r="Y3" s="1376"/>
      <c r="Z3" s="1376"/>
      <c r="AA3" s="1376"/>
      <c r="AB3" s="1376"/>
      <c r="AC3" s="1376"/>
      <c r="AD3" s="1376"/>
      <c r="AE3" s="1376"/>
      <c r="AF3" s="1377"/>
      <c r="AH3" s="627">
        <f>IFERROR(VLOOKUP(G2,AT3:AU5,2),0)</f>
        <v>0</v>
      </c>
      <c r="AK3" s="628">
        <v>1</v>
      </c>
      <c r="AL3" s="631" t="s">
        <v>300</v>
      </c>
      <c r="AM3" s="631">
        <v>1000</v>
      </c>
      <c r="AN3" s="630"/>
      <c r="AR3" s="628">
        <v>7</v>
      </c>
      <c r="AS3" s="628"/>
      <c r="AT3" s="631" t="s">
        <v>301</v>
      </c>
      <c r="AU3" s="631">
        <v>3000</v>
      </c>
      <c r="AV3" s="630" t="s">
        <v>302</v>
      </c>
      <c r="AW3" s="630">
        <v>1</v>
      </c>
      <c r="AX3" s="630" t="s">
        <v>303</v>
      </c>
      <c r="AY3" s="629">
        <v>1001</v>
      </c>
      <c r="AZ3" s="854" t="str">
        <f>alapadatok!$B3</f>
        <v>Erdős István</v>
      </c>
      <c r="BA3" s="855" t="str">
        <f>alapadatok!$B5</f>
        <v>Kaldenecker István</v>
      </c>
      <c r="BB3" s="855" t="str">
        <f>alapadatok!$B7</f>
        <v>Nagy Ferenc 2</v>
      </c>
      <c r="BC3" s="855" t="str">
        <f>alapadatok!$B8</f>
        <v>Rakita János</v>
      </c>
      <c r="BD3" s="855" t="str">
        <f>alapadatok!$B9</f>
        <v>Surman Attila</v>
      </c>
      <c r="BE3" s="855" t="str">
        <f>alapadatok!$B10</f>
        <v>Sztahó Zoltán</v>
      </c>
      <c r="BF3" s="855" t="str">
        <f>alapadatok!$B11</f>
        <v>Vajda István</v>
      </c>
      <c r="BG3" s="855" t="str">
        <f>alapadatok!$B12</f>
        <v>Vajda László</v>
      </c>
      <c r="BH3" s="855" t="str">
        <f>alapadatok!$B13</f>
        <v>Verrasztó Oszkár</v>
      </c>
      <c r="BI3" s="855" t="str">
        <f>alapadatok!$B14</f>
        <v>Orsós Ármin</v>
      </c>
      <c r="BJ3" s="646"/>
      <c r="BK3" s="677"/>
    </row>
    <row r="4" spans="1:691" ht="27.75" customHeight="1" thickBot="1" x14ac:dyDescent="0.25">
      <c r="A4" s="1372"/>
      <c r="B4" s="1374"/>
      <c r="C4" s="1367" t="str">
        <f>IF(VLOOKUP(AH4,AY3:BJ81,2)=0,"",VLOOKUP(AH4,AY3:BJ81,2))</f>
        <v>Miták Norbert(PJ)</v>
      </c>
      <c r="D4" s="1368"/>
      <c r="E4" s="1369"/>
      <c r="F4" s="1367" t="str">
        <f>IF(VLOOKUP(AH4,AY3:BJ81,3)=0,"",VLOOKUP(AH4,AY3:BJ81,3))</f>
        <v>Sztahó József(PJ)</v>
      </c>
      <c r="G4" s="1368"/>
      <c r="H4" s="1369"/>
      <c r="I4" s="1367" t="str">
        <f>IF(VLOOKUP(AH4,AY3:BJ81,4)=0,"",VLOOKUP(AH4,AY3:BJ81,4))</f>
        <v>Szebelédi Viktor(PJ)</v>
      </c>
      <c r="J4" s="1368"/>
      <c r="K4" s="1369"/>
      <c r="L4" s="1367" t="str">
        <f>IF(VLOOKUP(AH4,AY3:BJ81,5)=0,"",VLOOKUP(AH4,AY3:BJ81,5))</f>
        <v>Zsidi György(PJ)</v>
      </c>
      <c r="M4" s="1368"/>
      <c r="N4" s="1369"/>
      <c r="O4" s="1367" t="str">
        <f>IF(VLOOKUP(AH4,AY3:BJ81,6)=0,"",VLOOKUP(AH4,AY3:BJ81,6))</f>
        <v>Garajszki István (PJ)</v>
      </c>
      <c r="P4" s="1368"/>
      <c r="Q4" s="1369"/>
      <c r="R4" s="1367" t="str">
        <f>IF(VLOOKUP(AH4,AY3:BJ82,7)=0,"",VLOOKUP(AH4,AY3:BJ82,7))</f>
        <v>Farkas Ferenc(PJ)</v>
      </c>
      <c r="S4" s="1368"/>
      <c r="T4" s="1369"/>
      <c r="U4" s="1367" t="str">
        <f>IF(VLOOKUP(AH4,AY3:BJ81,8)=0,"",VLOOKUP(AH4,AY3:BJ81,8))</f>
        <v>Varga Károly(PJ)</v>
      </c>
      <c r="V4" s="1368"/>
      <c r="W4" s="1369"/>
      <c r="X4" s="1367" t="str">
        <f>IF(VLOOKUP(AH4,AY3:BJ81,9)=0,"",VLOOKUP(AH4,AY3:BJ81,9))</f>
        <v/>
      </c>
      <c r="Y4" s="1368"/>
      <c r="Z4" s="1369"/>
      <c r="AA4" s="1367" t="str">
        <f>IF(VLOOKUP(AH4,AY3:BJ81,10)=0,"",VLOOKUP(AH4,AY3:BJ81,10))</f>
        <v/>
      </c>
      <c r="AB4" s="1368"/>
      <c r="AC4" s="1369"/>
      <c r="AD4" s="1367" t="str">
        <f>IF(VLOOKUP(AH4,AY3:BJ81,11)=0,"",VLOOKUP(AH4,AY3:BJ81,11))</f>
        <v/>
      </c>
      <c r="AE4" s="1368"/>
      <c r="AF4" s="1369"/>
      <c r="AH4" s="627">
        <f>IF(A2=AI33,SUM(AH1:AH3)+AI1,SUM(AH1:AH3))</f>
        <v>4000</v>
      </c>
      <c r="AK4" s="628">
        <v>2</v>
      </c>
      <c r="AL4" s="631" t="s">
        <v>304</v>
      </c>
      <c r="AM4" s="631">
        <v>2000</v>
      </c>
      <c r="AN4" s="630">
        <v>1</v>
      </c>
      <c r="AO4" s="627">
        <v>1</v>
      </c>
      <c r="AQ4" s="628" t="s">
        <v>305</v>
      </c>
      <c r="AR4" s="628">
        <v>8</v>
      </c>
      <c r="AS4" s="628">
        <v>4</v>
      </c>
      <c r="AT4" s="631" t="s">
        <v>304</v>
      </c>
      <c r="AU4" s="631">
        <v>2000</v>
      </c>
      <c r="AV4" s="630" t="s">
        <v>302</v>
      </c>
      <c r="AW4" s="630">
        <v>2</v>
      </c>
      <c r="AX4" s="630" t="s">
        <v>306</v>
      </c>
      <c r="AY4" s="629">
        <v>1002</v>
      </c>
      <c r="AZ4" s="857" t="str">
        <f>alapadatok!$B16</f>
        <v xml:space="preserve">Kádár Lajos </v>
      </c>
      <c r="BA4" s="858" t="str">
        <f>alapadatok!$B18</f>
        <v>Tóth Péter</v>
      </c>
      <c r="BB4" s="858" t="str">
        <f>alapadatok!$B19</f>
        <v>Gallai Pál László</v>
      </c>
      <c r="BC4" s="858" t="str">
        <f>alapadatok!$B20</f>
        <v>Polgár Róbert</v>
      </c>
      <c r="BD4" s="858" t="str">
        <f>IF(alapadatok!$B21="","",alapadatok!$B22)</f>
        <v/>
      </c>
      <c r="BE4" s="858" t="str">
        <f>IF(alapadatok!$B22="","",alapadatok!$B18)</f>
        <v/>
      </c>
      <c r="BF4" s="858"/>
      <c r="BG4" s="858"/>
      <c r="BH4" s="858"/>
      <c r="BI4" s="859"/>
      <c r="BK4" s="584"/>
    </row>
    <row r="5" spans="1:691" ht="39.75" customHeight="1" thickBot="1" x14ac:dyDescent="0.25">
      <c r="A5" s="1372"/>
      <c r="B5" s="1375"/>
      <c r="C5" s="612" t="s">
        <v>307</v>
      </c>
      <c r="D5" s="613" t="s">
        <v>308</v>
      </c>
      <c r="E5" s="614" t="s">
        <v>309</v>
      </c>
      <c r="F5" s="612" t="s">
        <v>307</v>
      </c>
      <c r="G5" s="613" t="s">
        <v>308</v>
      </c>
      <c r="H5" s="614" t="s">
        <v>309</v>
      </c>
      <c r="I5" s="615" t="s">
        <v>307</v>
      </c>
      <c r="J5" s="616" t="s">
        <v>308</v>
      </c>
      <c r="K5" s="617" t="s">
        <v>309</v>
      </c>
      <c r="L5" s="615" t="s">
        <v>307</v>
      </c>
      <c r="M5" s="616" t="s">
        <v>308</v>
      </c>
      <c r="N5" s="617" t="s">
        <v>309</v>
      </c>
      <c r="O5" s="615" t="s">
        <v>307</v>
      </c>
      <c r="P5" s="616" t="s">
        <v>308</v>
      </c>
      <c r="Q5" s="617" t="s">
        <v>309</v>
      </c>
      <c r="R5" s="615" t="s">
        <v>307</v>
      </c>
      <c r="S5" s="616" t="s">
        <v>308</v>
      </c>
      <c r="T5" s="617" t="s">
        <v>309</v>
      </c>
      <c r="U5" s="615" t="s">
        <v>307</v>
      </c>
      <c r="V5" s="616" t="s">
        <v>308</v>
      </c>
      <c r="W5" s="617" t="s">
        <v>309</v>
      </c>
      <c r="X5" s="615" t="s">
        <v>307</v>
      </c>
      <c r="Y5" s="616" t="s">
        <v>308</v>
      </c>
      <c r="Z5" s="617" t="s">
        <v>309</v>
      </c>
      <c r="AA5" s="615" t="s">
        <v>307</v>
      </c>
      <c r="AB5" s="616" t="s">
        <v>308</v>
      </c>
      <c r="AC5" s="617" t="s">
        <v>309</v>
      </c>
      <c r="AD5" s="615" t="s">
        <v>307</v>
      </c>
      <c r="AE5" s="616" t="s">
        <v>308</v>
      </c>
      <c r="AF5" s="617" t="s">
        <v>309</v>
      </c>
      <c r="AK5" s="628">
        <v>3</v>
      </c>
      <c r="AL5" s="631" t="s">
        <v>339</v>
      </c>
      <c r="AM5" s="631">
        <v>3000</v>
      </c>
      <c r="AN5" s="630">
        <v>2</v>
      </c>
      <c r="AO5" s="627">
        <v>2</v>
      </c>
      <c r="AQ5" s="628" t="s">
        <v>310</v>
      </c>
      <c r="AR5" s="628">
        <v>15</v>
      </c>
      <c r="AS5" s="628">
        <v>2</v>
      </c>
      <c r="AT5" s="631" t="s">
        <v>300</v>
      </c>
      <c r="AU5" s="631">
        <v>1000</v>
      </c>
      <c r="AV5" s="630" t="s">
        <v>311</v>
      </c>
      <c r="AY5" s="630">
        <v>2001</v>
      </c>
      <c r="AZ5" s="860" t="str">
        <f>alapadatok!$B35</f>
        <v>Bálint Zoltán</v>
      </c>
      <c r="BA5" s="861" t="str">
        <f>alapadatok!$B36</f>
        <v>Erdei Sándor</v>
      </c>
      <c r="BB5" s="861" t="str">
        <f>alapadatok!$B38</f>
        <v>Gulyás József</v>
      </c>
      <c r="BC5" s="861" t="str">
        <f>alapadatok!$B39</f>
        <v>Kovács József</v>
      </c>
      <c r="BD5" s="861" t="str">
        <f>alapadatok!$B40</f>
        <v>Kröpfl Péter</v>
      </c>
      <c r="BE5" s="861" t="str">
        <f>alapadatok!$B41</f>
        <v>Majeczki Miklós</v>
      </c>
      <c r="BF5" s="861" t="str">
        <f>alapadatok!$B42</f>
        <v>Osvalda Zoltán</v>
      </c>
      <c r="BG5" s="861" t="str">
        <f>alapadatok!$B43</f>
        <v>Várszegi Ferenc</v>
      </c>
      <c r="BH5" s="861" t="str">
        <f>alapadatok!$B44</f>
        <v>Rajszki Roland</v>
      </c>
      <c r="BI5" s="862" t="str">
        <f>alapadatok!$B45</f>
        <v>Svajer Zsolt</v>
      </c>
      <c r="BK5" s="584"/>
    </row>
    <row r="6" spans="1:691" ht="13.5" thickBot="1" x14ac:dyDescent="0.25">
      <c r="A6" s="1356">
        <f>IF($AI$2=1,AH6,IF($AI$2=2,AI6,""))</f>
        <v>18</v>
      </c>
      <c r="B6" s="618" t="s">
        <v>312</v>
      </c>
      <c r="C6" s="619"/>
      <c r="D6" s="1366"/>
      <c r="E6" s="1370"/>
      <c r="F6" s="620"/>
      <c r="G6" s="1366"/>
      <c r="H6" s="1365"/>
      <c r="I6" s="620"/>
      <c r="J6" s="1366"/>
      <c r="K6" s="1365"/>
      <c r="L6" s="620"/>
      <c r="M6" s="1366"/>
      <c r="N6" s="1365"/>
      <c r="O6" s="620"/>
      <c r="P6" s="1366"/>
      <c r="Q6" s="1365"/>
      <c r="R6" s="620"/>
      <c r="S6" s="1366"/>
      <c r="T6" s="1365"/>
      <c r="U6" s="620"/>
      <c r="V6" s="1366"/>
      <c r="W6" s="1365"/>
      <c r="X6" s="620"/>
      <c r="Y6" s="1366"/>
      <c r="Z6" s="1365"/>
      <c r="AA6" s="620"/>
      <c r="AB6" s="1366"/>
      <c r="AC6" s="1365"/>
      <c r="AD6" s="620"/>
      <c r="AE6" s="1366"/>
      <c r="AF6" s="1365"/>
      <c r="AH6" s="627">
        <v>1</v>
      </c>
      <c r="AI6" s="627">
        <v>18</v>
      </c>
      <c r="AK6" s="628">
        <v>4</v>
      </c>
      <c r="AM6" s="628"/>
      <c r="AQ6" s="628" t="s">
        <v>313</v>
      </c>
      <c r="AR6" s="628">
        <v>16</v>
      </c>
      <c r="AS6" s="628">
        <v>1</v>
      </c>
      <c r="AV6" s="630" t="s">
        <v>311</v>
      </c>
      <c r="AY6" s="630">
        <v>2002</v>
      </c>
      <c r="AZ6" s="863" t="str">
        <f>alapadatok!$B46</f>
        <v>Tabányi János</v>
      </c>
      <c r="BA6" s="864" t="str">
        <f>alapadatok!$B47</f>
        <v>Víg Zoltán</v>
      </c>
      <c r="BB6" s="864" t="str">
        <f>IF(alapadatok!$B48="","",alapadatok!$B48)</f>
        <v>Jarábik József</v>
      </c>
      <c r="BC6" s="864" t="str">
        <f>IF(alapadatok!$B49="","",alapadatok!$B49)</f>
        <v>Kis László</v>
      </c>
      <c r="BD6" s="864" t="str">
        <f>IF(alapadatok!$B50="","",alapadatok!$B50)</f>
        <v>Jakab Zoltán</v>
      </c>
      <c r="BE6" s="864" t="str">
        <f>IF(alapadatok!$B51="","",alapadatok!$B51)</f>
        <v>Kovács Zsolt</v>
      </c>
      <c r="BF6" s="864" t="str">
        <f>IF(alapadatok!$B52="","",alapadatok!$B52)</f>
        <v/>
      </c>
      <c r="BG6" s="864" t="str">
        <f>IF(alapadatok!$B52="","",alapadatok!$B52)</f>
        <v/>
      </c>
      <c r="BH6" s="864"/>
      <c r="BI6" s="865"/>
      <c r="BK6" s="584"/>
    </row>
    <row r="7" spans="1:691" ht="13.5" thickBot="1" x14ac:dyDescent="0.25">
      <c r="A7" s="1357"/>
      <c r="B7" s="621" t="s">
        <v>314</v>
      </c>
      <c r="C7" s="622"/>
      <c r="D7" s="1362"/>
      <c r="E7" s="1364"/>
      <c r="F7" s="623"/>
      <c r="G7" s="1362"/>
      <c r="H7" s="1363"/>
      <c r="I7" s="623"/>
      <c r="J7" s="1362"/>
      <c r="K7" s="1363"/>
      <c r="L7" s="623"/>
      <c r="M7" s="1362"/>
      <c r="N7" s="1363"/>
      <c r="O7" s="623"/>
      <c r="P7" s="1362"/>
      <c r="Q7" s="1363"/>
      <c r="R7" s="623"/>
      <c r="S7" s="1362"/>
      <c r="T7" s="1363"/>
      <c r="U7" s="623"/>
      <c r="V7" s="1362"/>
      <c r="W7" s="1363"/>
      <c r="X7" s="623"/>
      <c r="Y7" s="1362"/>
      <c r="Z7" s="1363"/>
      <c r="AA7" s="623"/>
      <c r="AB7" s="1362"/>
      <c r="AC7" s="1363"/>
      <c r="AD7" s="623"/>
      <c r="AE7" s="1362"/>
      <c r="AF7" s="1363"/>
      <c r="AH7" s="627">
        <v>2</v>
      </c>
      <c r="AI7" s="627">
        <v>19</v>
      </c>
      <c r="AJ7" s="632"/>
      <c r="AK7" s="628">
        <v>5</v>
      </c>
      <c r="AQ7" s="628" t="s">
        <v>315</v>
      </c>
      <c r="AR7" s="628">
        <v>23</v>
      </c>
      <c r="AS7" s="628">
        <v>2</v>
      </c>
      <c r="AY7" s="630">
        <v>3001</v>
      </c>
      <c r="AZ7" s="866" t="str">
        <f>alapadatok!$B128</f>
        <v>Faragó Norbert</v>
      </c>
      <c r="BA7" s="867" t="str">
        <f>alapadatok!$B129</f>
        <v>Tunner Péter</v>
      </c>
      <c r="BB7" s="867" t="str">
        <f>alapadatok!$B130</f>
        <v>Nagy Ferenc1</v>
      </c>
      <c r="BC7" s="867" t="str">
        <f>alapadatok!$B131</f>
        <v>Ratzki Gergő</v>
      </c>
      <c r="BD7" s="867" t="str">
        <f>IF(alapadatok!$B68="","",alapadatok!$B68)</f>
        <v>Sári Pál</v>
      </c>
      <c r="BE7" s="867" t="str">
        <f>IF(alapadatok!$B67="","",alapadatok!$B67)</f>
        <v/>
      </c>
      <c r="BF7" s="867"/>
      <c r="BG7" s="867" t="str">
        <f>IF(alapadatok!$B69="","",alapadatok!$B69)</f>
        <v/>
      </c>
      <c r="BH7" s="867" t="str">
        <f>IF(alapadatok!$B69="","",alapadatok!$B69)</f>
        <v/>
      </c>
      <c r="BI7" s="868" t="str">
        <f>IF(alapadatok!$B70="","",alapadatok!$B70)</f>
        <v/>
      </c>
      <c r="BK7" s="584"/>
    </row>
    <row r="8" spans="1:691" ht="13.5" thickBot="1" x14ac:dyDescent="0.25">
      <c r="A8" s="1356">
        <f>IF($AI$2=1,AH7,IF($AI$2=2,AI7,""))</f>
        <v>19</v>
      </c>
      <c r="B8" s="621" t="s">
        <v>312</v>
      </c>
      <c r="C8" s="623"/>
      <c r="D8" s="1362"/>
      <c r="E8" s="1364"/>
      <c r="F8" s="623"/>
      <c r="G8" s="1362"/>
      <c r="H8" s="1363"/>
      <c r="I8" s="623"/>
      <c r="J8" s="1362"/>
      <c r="K8" s="1363"/>
      <c r="L8" s="623"/>
      <c r="M8" s="1362"/>
      <c r="N8" s="1363"/>
      <c r="O8" s="623"/>
      <c r="P8" s="1362"/>
      <c r="Q8" s="1363"/>
      <c r="R8" s="623"/>
      <c r="S8" s="1362"/>
      <c r="T8" s="1363"/>
      <c r="U8" s="623"/>
      <c r="V8" s="1362"/>
      <c r="W8" s="1363"/>
      <c r="X8" s="623"/>
      <c r="Y8" s="1362"/>
      <c r="Z8" s="1363"/>
      <c r="AA8" s="623"/>
      <c r="AB8" s="1362"/>
      <c r="AC8" s="1363"/>
      <c r="AD8" s="623"/>
      <c r="AE8" s="1362"/>
      <c r="AF8" s="1363"/>
      <c r="AH8" s="627">
        <v>3</v>
      </c>
      <c r="AI8" s="627">
        <v>20</v>
      </c>
      <c r="AJ8" s="633"/>
      <c r="AK8" s="628">
        <v>6</v>
      </c>
      <c r="AQ8" s="632" t="s">
        <v>316</v>
      </c>
      <c r="AR8" s="628">
        <v>24</v>
      </c>
      <c r="AS8" s="628">
        <v>1</v>
      </c>
      <c r="AY8" s="630">
        <v>4000</v>
      </c>
      <c r="AZ8" s="869" t="str">
        <f>alapadatok!B27</f>
        <v>Miták Norbert(PJ)</v>
      </c>
      <c r="BA8" s="870" t="str">
        <f>alapadatok!B28</f>
        <v>Sztahó József(PJ)</v>
      </c>
      <c r="BB8" s="867" t="str">
        <f>alapadatok!B29</f>
        <v>Szebelédi Viktor(PJ)</v>
      </c>
      <c r="BC8" s="867" t="str">
        <f>alapadatok!B85</f>
        <v>Zsidi György(PJ)</v>
      </c>
      <c r="BD8" s="867" t="str">
        <f>alapadatok!B86</f>
        <v>Garajszki István (PJ)</v>
      </c>
      <c r="BE8" s="867" t="str">
        <f>alapadatok!B87</f>
        <v>Farkas Ferenc(PJ)</v>
      </c>
      <c r="BF8" s="867" t="str">
        <f>alapadatok!B89</f>
        <v>Varga Károly(PJ)</v>
      </c>
      <c r="BG8" s="867"/>
      <c r="BH8" s="867"/>
      <c r="BI8" s="867"/>
      <c r="BK8" s="584"/>
    </row>
    <row r="9" spans="1:691" ht="13.5" thickBot="1" x14ac:dyDescent="0.25">
      <c r="A9" s="1357"/>
      <c r="B9" s="621" t="s">
        <v>314</v>
      </c>
      <c r="C9" s="623"/>
      <c r="D9" s="1362"/>
      <c r="E9" s="1364"/>
      <c r="F9" s="623"/>
      <c r="G9" s="1362"/>
      <c r="H9" s="1363"/>
      <c r="I9" s="623"/>
      <c r="J9" s="1362"/>
      <c r="K9" s="1363"/>
      <c r="L9" s="623"/>
      <c r="M9" s="1362"/>
      <c r="N9" s="1363"/>
      <c r="O9" s="623"/>
      <c r="P9" s="1362"/>
      <c r="Q9" s="1363"/>
      <c r="R9" s="623"/>
      <c r="S9" s="1362"/>
      <c r="T9" s="1363"/>
      <c r="U9" s="623"/>
      <c r="V9" s="1362"/>
      <c r="W9" s="1363"/>
      <c r="X9" s="623"/>
      <c r="Y9" s="1362"/>
      <c r="Z9" s="1363"/>
      <c r="AA9" s="623"/>
      <c r="AB9" s="1362"/>
      <c r="AC9" s="1363"/>
      <c r="AD9" s="623"/>
      <c r="AE9" s="1362"/>
      <c r="AF9" s="1363"/>
      <c r="AH9" s="627">
        <v>4</v>
      </c>
      <c r="AI9" s="627">
        <v>21</v>
      </c>
      <c r="AJ9" s="633"/>
      <c r="AK9" s="628">
        <v>7</v>
      </c>
      <c r="AQ9" s="633" t="s">
        <v>317</v>
      </c>
      <c r="AR9" s="628">
        <v>3</v>
      </c>
      <c r="AS9" s="628">
        <v>2</v>
      </c>
      <c r="AY9" s="630">
        <v>5000</v>
      </c>
      <c r="AZ9" s="869" t="str">
        <f>alapadatok!$N3</f>
        <v>Dori László</v>
      </c>
      <c r="BA9" s="870" t="str">
        <f>alapadatok!$N4</f>
        <v>Ágoston Ferenc</v>
      </c>
      <c r="BB9" s="870" t="str">
        <f>alapadatok!$N5</f>
        <v>Bukodi János</v>
      </c>
      <c r="BC9" s="870" t="str">
        <f>alapadatok!$N6</f>
        <v>Fekete Sándor</v>
      </c>
      <c r="BD9" s="870" t="str">
        <f>alapadatok!$N8</f>
        <v>Holecz Ferenc</v>
      </c>
      <c r="BE9" s="870" t="str">
        <f>alapadatok!$N9</f>
        <v>Kaldenecker János</v>
      </c>
      <c r="BF9" s="870" t="str">
        <f>alapadatok!$N10</f>
        <v>Nagy Róbert</v>
      </c>
      <c r="BG9" s="870" t="str">
        <f>alapadatok!$N11</f>
        <v>Demeter István</v>
      </c>
      <c r="BI9" s="871"/>
      <c r="BK9" s="584"/>
    </row>
    <row r="10" spans="1:691" s="603" customFormat="1" ht="13.5" thickBot="1" x14ac:dyDescent="0.25">
      <c r="A10" s="1356">
        <f>IF($AI$2=1,AH8,IF($AI$2=2,AI8,""))</f>
        <v>20</v>
      </c>
      <c r="B10" s="621" t="s">
        <v>312</v>
      </c>
      <c r="C10" s="623"/>
      <c r="D10" s="1362"/>
      <c r="E10" s="1364"/>
      <c r="F10" s="623"/>
      <c r="G10" s="1362"/>
      <c r="H10" s="1363"/>
      <c r="I10" s="623"/>
      <c r="J10" s="1362"/>
      <c r="K10" s="1363"/>
      <c r="L10" s="623"/>
      <c r="M10" s="1362"/>
      <c r="N10" s="1363"/>
      <c r="O10" s="623"/>
      <c r="P10" s="1362"/>
      <c r="Q10" s="1363"/>
      <c r="R10" s="623"/>
      <c r="S10" s="1362"/>
      <c r="T10" s="1363"/>
      <c r="U10" s="623"/>
      <c r="V10" s="1362"/>
      <c r="W10" s="1363"/>
      <c r="X10" s="623"/>
      <c r="Y10" s="1362"/>
      <c r="Z10" s="1363"/>
      <c r="AA10" s="623"/>
      <c r="AB10" s="1362"/>
      <c r="AC10" s="1363"/>
      <c r="AD10" s="623"/>
      <c r="AE10" s="1362"/>
      <c r="AF10" s="1363"/>
      <c r="AG10" s="602"/>
      <c r="AH10" s="634">
        <v>5</v>
      </c>
      <c r="AI10" s="627">
        <v>22</v>
      </c>
      <c r="AJ10" s="633"/>
      <c r="AK10" s="628">
        <v>8</v>
      </c>
      <c r="AL10" s="635"/>
      <c r="AM10" s="635"/>
      <c r="AN10" s="634"/>
      <c r="AO10" s="634"/>
      <c r="AP10" s="634"/>
      <c r="AQ10" s="633" t="s">
        <v>318</v>
      </c>
      <c r="AR10" s="628">
        <v>4</v>
      </c>
      <c r="AS10" s="628">
        <v>1</v>
      </c>
      <c r="AT10" s="634"/>
      <c r="AU10" s="629"/>
      <c r="AV10" s="630"/>
      <c r="AW10" s="630"/>
      <c r="AX10" s="630"/>
      <c r="AY10" s="630">
        <v>6001</v>
      </c>
      <c r="AZ10" s="869" t="str">
        <f>alapadatok!$N16</f>
        <v>Puha Ferenc(PJ)</v>
      </c>
      <c r="BA10" s="855" t="str">
        <f>alapadatok!$N17</f>
        <v>Gecser Ferenc(PJ)</v>
      </c>
      <c r="BB10" s="855" t="str">
        <f>alapadatok!$N18</f>
        <v>Birizdó János(PJ)</v>
      </c>
      <c r="BC10" s="855" t="str">
        <f>alapadatok!$N19</f>
        <v>Gogolák András(PJ)</v>
      </c>
      <c r="BD10" s="855" t="str">
        <f>alapadatok!$N20</f>
        <v>Zajacz Gábor(PJ)</v>
      </c>
      <c r="BE10" s="855" t="str">
        <f>alapadatok!$N23</f>
        <v>Kolozsi Balázs(PJ)</v>
      </c>
      <c r="BF10" s="855" t="str">
        <f>alapadatok!$N24</f>
        <v>Talapka Zsolt(PJ)</v>
      </c>
      <c r="BG10" s="855" t="str">
        <f>alapadatok!$N26</f>
        <v>Schmitter Zsolt(PJ)</v>
      </c>
      <c r="BH10" s="855" t="str">
        <f>alapadatok!$N27</f>
        <v>Kovács Gergely(PJ)</v>
      </c>
      <c r="BI10" s="856" t="str">
        <f>alapadatok!$N29</f>
        <v>Molnár Gábor(PJ)</v>
      </c>
      <c r="BJ10" s="630"/>
      <c r="BK10" s="584"/>
      <c r="BL10" s="630"/>
      <c r="BM10" s="606"/>
      <c r="BN10" s="606"/>
      <c r="BO10" s="606"/>
      <c r="BP10" s="606"/>
      <c r="BQ10" s="606"/>
      <c r="BR10" s="606"/>
      <c r="BS10" s="606"/>
      <c r="BT10" s="606"/>
      <c r="BU10" s="606"/>
      <c r="BV10" s="606"/>
      <c r="BW10" s="604"/>
      <c r="BX10" s="604"/>
      <c r="BY10" s="604"/>
      <c r="BZ10" s="604"/>
      <c r="CA10" s="604"/>
      <c r="CB10" s="604"/>
      <c r="CC10" s="604"/>
      <c r="CD10" s="604"/>
      <c r="CE10" s="604"/>
      <c r="CF10" s="604"/>
      <c r="CG10" s="604"/>
      <c r="CH10" s="604"/>
      <c r="CI10" s="604"/>
      <c r="CJ10" s="604"/>
      <c r="CK10" s="604"/>
      <c r="CL10" s="604"/>
      <c r="CM10" s="604"/>
      <c r="CN10" s="604"/>
      <c r="CO10" s="604"/>
      <c r="CP10" s="604"/>
      <c r="CQ10" s="604"/>
      <c r="CR10" s="604"/>
      <c r="CS10" s="604"/>
      <c r="CT10" s="604"/>
      <c r="CU10" s="604"/>
      <c r="CV10" s="604"/>
      <c r="CW10" s="604"/>
      <c r="CX10" s="604"/>
      <c r="CY10" s="604"/>
      <c r="CZ10" s="604"/>
      <c r="DA10" s="604"/>
      <c r="DB10" s="604"/>
      <c r="DC10" s="604"/>
      <c r="DD10" s="604"/>
      <c r="DE10" s="604"/>
      <c r="DF10" s="604"/>
      <c r="DG10" s="604"/>
      <c r="DH10" s="604"/>
      <c r="DI10" s="604"/>
      <c r="DJ10" s="604"/>
      <c r="DK10" s="604"/>
      <c r="DL10" s="604"/>
      <c r="DM10" s="604"/>
      <c r="DN10" s="604"/>
      <c r="DO10" s="604"/>
      <c r="DP10" s="604"/>
      <c r="DQ10" s="604"/>
      <c r="DR10" s="604"/>
      <c r="DS10" s="604"/>
      <c r="DT10" s="604"/>
      <c r="DU10" s="604"/>
      <c r="DV10" s="604"/>
      <c r="DW10" s="604"/>
      <c r="DX10" s="604"/>
      <c r="DY10" s="604"/>
      <c r="DZ10" s="604"/>
      <c r="EA10" s="604"/>
      <c r="EB10" s="604"/>
      <c r="EC10" s="604"/>
      <c r="ED10" s="604"/>
      <c r="EE10" s="604"/>
      <c r="EF10" s="604"/>
      <c r="EG10" s="604"/>
      <c r="EH10" s="604"/>
      <c r="EI10" s="604"/>
      <c r="EJ10" s="604"/>
      <c r="EK10" s="604"/>
      <c r="EL10" s="604"/>
      <c r="EM10" s="604"/>
      <c r="EN10" s="604"/>
      <c r="EO10" s="604"/>
      <c r="EP10" s="604"/>
      <c r="EQ10" s="604"/>
      <c r="ER10" s="604"/>
      <c r="ES10" s="604"/>
      <c r="ET10" s="604"/>
      <c r="EU10" s="604"/>
      <c r="EV10" s="604"/>
      <c r="EW10" s="604"/>
      <c r="EX10" s="604"/>
      <c r="EY10" s="604"/>
      <c r="EZ10" s="604"/>
      <c r="FA10" s="604"/>
      <c r="FB10" s="604"/>
      <c r="FC10" s="604"/>
      <c r="FD10" s="604"/>
      <c r="FE10" s="604"/>
      <c r="FF10" s="604"/>
      <c r="FG10" s="604"/>
      <c r="FH10" s="604"/>
      <c r="FI10" s="604"/>
      <c r="FJ10" s="604"/>
      <c r="FK10" s="604"/>
      <c r="FL10" s="604"/>
      <c r="FM10" s="604"/>
      <c r="FN10" s="604"/>
      <c r="FO10" s="604"/>
      <c r="FP10" s="604"/>
      <c r="FQ10" s="604"/>
      <c r="FR10" s="604"/>
      <c r="FS10" s="604"/>
      <c r="FT10" s="604"/>
      <c r="FU10" s="604"/>
      <c r="FV10" s="604"/>
      <c r="FW10" s="604"/>
      <c r="FX10" s="604"/>
      <c r="FY10" s="604"/>
      <c r="FZ10" s="604"/>
      <c r="GA10" s="604"/>
      <c r="GB10" s="604"/>
      <c r="GC10" s="604"/>
      <c r="GD10" s="604"/>
      <c r="GE10" s="604"/>
      <c r="GF10" s="604"/>
      <c r="GG10" s="604"/>
      <c r="GH10" s="604"/>
      <c r="GI10" s="604"/>
      <c r="GJ10" s="604"/>
      <c r="GK10" s="604"/>
      <c r="GL10" s="604"/>
      <c r="GM10" s="604"/>
      <c r="GN10" s="604"/>
      <c r="GO10" s="604"/>
      <c r="GP10" s="604"/>
      <c r="GQ10" s="604"/>
      <c r="GR10" s="604"/>
      <c r="GS10" s="604"/>
      <c r="GT10" s="604"/>
      <c r="GU10" s="604"/>
      <c r="GV10" s="604"/>
      <c r="GW10" s="604"/>
      <c r="GX10" s="604"/>
      <c r="GY10" s="604"/>
      <c r="GZ10" s="604"/>
      <c r="HA10" s="604"/>
      <c r="HB10" s="604"/>
      <c r="HC10" s="604"/>
      <c r="HD10" s="604"/>
      <c r="HE10" s="604"/>
      <c r="HF10" s="604"/>
      <c r="HG10" s="604"/>
      <c r="HH10" s="604"/>
      <c r="HI10" s="604"/>
      <c r="HJ10" s="604"/>
      <c r="HK10" s="604"/>
      <c r="HL10" s="604"/>
      <c r="HM10" s="604"/>
      <c r="HN10" s="604"/>
      <c r="HO10" s="604"/>
      <c r="HP10" s="604"/>
      <c r="HQ10" s="604"/>
      <c r="HR10" s="604"/>
      <c r="HS10" s="604"/>
      <c r="HT10" s="604"/>
      <c r="HU10" s="604"/>
      <c r="HV10" s="604"/>
      <c r="HW10" s="604"/>
      <c r="HX10" s="604"/>
      <c r="HY10" s="604"/>
      <c r="HZ10" s="604"/>
      <c r="IA10" s="604"/>
      <c r="IB10" s="604"/>
      <c r="IC10" s="604"/>
      <c r="ID10" s="604"/>
      <c r="IE10" s="604"/>
      <c r="IF10" s="604"/>
      <c r="IG10" s="604"/>
      <c r="IH10" s="604"/>
      <c r="II10" s="604"/>
      <c r="IJ10" s="604"/>
      <c r="IK10" s="604"/>
      <c r="IL10" s="604"/>
      <c r="IM10" s="604"/>
      <c r="IN10" s="604"/>
      <c r="IO10" s="604"/>
      <c r="IP10" s="604"/>
      <c r="IQ10" s="604"/>
      <c r="IR10" s="604"/>
      <c r="IS10" s="604"/>
      <c r="IT10" s="604"/>
      <c r="IU10" s="604"/>
      <c r="IV10" s="604"/>
      <c r="IW10" s="604"/>
      <c r="IX10" s="604"/>
      <c r="IY10" s="604"/>
      <c r="IZ10" s="604"/>
      <c r="JA10" s="604"/>
      <c r="JB10" s="604"/>
      <c r="JC10" s="604"/>
      <c r="JD10" s="604"/>
      <c r="JE10" s="604"/>
      <c r="JF10" s="604"/>
      <c r="JG10" s="604"/>
      <c r="JH10" s="604"/>
      <c r="JI10" s="604"/>
      <c r="JJ10" s="604"/>
      <c r="JK10" s="604"/>
      <c r="JL10" s="604"/>
      <c r="JM10" s="604"/>
      <c r="JN10" s="604"/>
      <c r="JO10" s="604"/>
      <c r="JP10" s="604"/>
      <c r="JQ10" s="604"/>
      <c r="JR10" s="604"/>
      <c r="JS10" s="604"/>
      <c r="JT10" s="604"/>
      <c r="JU10" s="604"/>
      <c r="JV10" s="604"/>
      <c r="JW10" s="604"/>
      <c r="JX10" s="604"/>
      <c r="JY10" s="604"/>
      <c r="JZ10" s="604"/>
      <c r="KA10" s="604"/>
      <c r="KB10" s="604"/>
      <c r="KC10" s="604"/>
      <c r="KD10" s="604"/>
      <c r="KE10" s="604"/>
      <c r="KF10" s="604"/>
      <c r="KG10" s="604"/>
      <c r="KH10" s="604"/>
      <c r="KI10" s="604"/>
      <c r="KJ10" s="604"/>
      <c r="KK10" s="604"/>
      <c r="KL10" s="604"/>
      <c r="KM10" s="604"/>
      <c r="KN10" s="604"/>
      <c r="KO10" s="604"/>
      <c r="KP10" s="604"/>
      <c r="KQ10" s="604"/>
      <c r="KR10" s="604"/>
      <c r="KS10" s="604"/>
      <c r="KT10" s="604"/>
      <c r="KU10" s="604"/>
      <c r="KV10" s="604"/>
      <c r="KW10" s="604"/>
      <c r="KX10" s="604"/>
      <c r="KY10" s="604"/>
      <c r="KZ10" s="604"/>
      <c r="LA10" s="604"/>
      <c r="LB10" s="604"/>
      <c r="LC10" s="604"/>
      <c r="LD10" s="604"/>
      <c r="LE10" s="604"/>
      <c r="LF10" s="604"/>
      <c r="LG10" s="604"/>
      <c r="LH10" s="604"/>
      <c r="LI10" s="604"/>
      <c r="LJ10" s="604"/>
      <c r="LK10" s="604"/>
      <c r="LL10" s="604"/>
      <c r="LM10" s="604"/>
      <c r="LN10" s="604"/>
      <c r="LO10" s="604"/>
      <c r="LP10" s="604"/>
      <c r="LQ10" s="604"/>
      <c r="LR10" s="604"/>
      <c r="LS10" s="604"/>
      <c r="LT10" s="604"/>
      <c r="LU10" s="604"/>
      <c r="LV10" s="604"/>
      <c r="LW10" s="604"/>
      <c r="LX10" s="604"/>
      <c r="LY10" s="604"/>
      <c r="LZ10" s="604"/>
      <c r="MA10" s="604"/>
      <c r="MB10" s="604"/>
      <c r="MC10" s="604"/>
      <c r="MD10" s="604"/>
      <c r="ME10" s="604"/>
      <c r="MF10" s="604"/>
      <c r="MG10" s="604"/>
      <c r="MH10" s="604"/>
      <c r="MI10" s="604"/>
      <c r="MJ10" s="604"/>
      <c r="MK10" s="604"/>
      <c r="ML10" s="604"/>
      <c r="MM10" s="604"/>
      <c r="MN10" s="604"/>
      <c r="MO10" s="604"/>
      <c r="MP10" s="604"/>
      <c r="MQ10" s="604"/>
      <c r="MR10" s="604"/>
      <c r="MS10" s="604"/>
      <c r="MT10" s="604"/>
      <c r="MU10" s="604"/>
      <c r="MV10" s="604"/>
      <c r="MW10" s="604"/>
      <c r="MX10" s="604"/>
      <c r="MY10" s="604"/>
      <c r="MZ10" s="604"/>
      <c r="NA10" s="604"/>
      <c r="NB10" s="604"/>
      <c r="NC10" s="604"/>
      <c r="ND10" s="604"/>
      <c r="NE10" s="604"/>
      <c r="NF10" s="604"/>
      <c r="NG10" s="604"/>
      <c r="NH10" s="604"/>
      <c r="NI10" s="604"/>
      <c r="NJ10" s="604"/>
      <c r="NK10" s="604"/>
      <c r="NL10" s="604"/>
      <c r="NM10" s="604"/>
      <c r="NN10" s="604"/>
      <c r="NO10" s="604"/>
      <c r="NP10" s="604"/>
      <c r="NQ10" s="604"/>
      <c r="NR10" s="604"/>
      <c r="NS10" s="604"/>
      <c r="NT10" s="604"/>
      <c r="NU10" s="604"/>
      <c r="NV10" s="604"/>
      <c r="NW10" s="604"/>
      <c r="NX10" s="604"/>
      <c r="NY10" s="604"/>
      <c r="NZ10" s="604"/>
      <c r="OA10" s="604"/>
      <c r="OB10" s="604"/>
      <c r="OC10" s="604"/>
      <c r="OD10" s="604"/>
      <c r="OE10" s="604"/>
      <c r="OF10" s="604"/>
      <c r="OG10" s="604"/>
      <c r="OH10" s="604"/>
      <c r="OI10" s="604"/>
      <c r="OJ10" s="604"/>
      <c r="OK10" s="604"/>
      <c r="OL10" s="604"/>
      <c r="OM10" s="604"/>
      <c r="ON10" s="604"/>
      <c r="OO10" s="604"/>
      <c r="OP10" s="604"/>
      <c r="OQ10" s="604"/>
      <c r="OR10" s="604"/>
      <c r="OS10" s="604"/>
      <c r="OT10" s="604"/>
      <c r="OU10" s="604"/>
      <c r="OV10" s="604"/>
      <c r="OW10" s="604"/>
      <c r="OX10" s="604"/>
      <c r="OY10" s="604"/>
      <c r="OZ10" s="604"/>
      <c r="PA10" s="604"/>
      <c r="PB10" s="604"/>
      <c r="PC10" s="604"/>
      <c r="PD10" s="604"/>
      <c r="PE10" s="604"/>
      <c r="PF10" s="604"/>
      <c r="PG10" s="604"/>
      <c r="PH10" s="604"/>
      <c r="PI10" s="604"/>
      <c r="PJ10" s="604"/>
      <c r="PK10" s="604"/>
      <c r="PL10" s="604"/>
      <c r="PM10" s="604"/>
      <c r="PN10" s="604"/>
      <c r="PO10" s="604"/>
      <c r="PP10" s="604"/>
      <c r="PQ10" s="604"/>
      <c r="PR10" s="604"/>
      <c r="PS10" s="604"/>
      <c r="PT10" s="604"/>
      <c r="PU10" s="604"/>
      <c r="PV10" s="604"/>
      <c r="PW10" s="604"/>
      <c r="PX10" s="604"/>
      <c r="PY10" s="604"/>
      <c r="PZ10" s="604"/>
      <c r="QA10" s="604"/>
      <c r="QB10" s="604"/>
      <c r="QC10" s="604"/>
      <c r="QD10" s="604"/>
      <c r="QE10" s="604"/>
      <c r="QF10" s="604"/>
      <c r="QG10" s="604"/>
      <c r="QH10" s="604"/>
      <c r="QI10" s="604"/>
      <c r="QJ10" s="604"/>
      <c r="QK10" s="604"/>
      <c r="QL10" s="604"/>
      <c r="QM10" s="604"/>
      <c r="QN10" s="604"/>
      <c r="QO10" s="604"/>
      <c r="QP10" s="604"/>
      <c r="QQ10" s="604"/>
      <c r="QR10" s="604"/>
      <c r="QS10" s="604"/>
      <c r="QT10" s="604"/>
      <c r="QU10" s="604"/>
      <c r="QV10" s="604"/>
      <c r="QW10" s="604"/>
      <c r="QX10" s="604"/>
      <c r="QY10" s="604"/>
      <c r="QZ10" s="604"/>
      <c r="RA10" s="604"/>
      <c r="RB10" s="604"/>
      <c r="RC10" s="604"/>
      <c r="RD10" s="604"/>
      <c r="RE10" s="604"/>
      <c r="RF10" s="604"/>
      <c r="RG10" s="604"/>
      <c r="RH10" s="604"/>
      <c r="RI10" s="604"/>
      <c r="RJ10" s="604"/>
      <c r="RK10" s="604"/>
      <c r="RL10" s="604"/>
      <c r="RM10" s="604"/>
      <c r="RN10" s="604"/>
      <c r="RO10" s="604"/>
      <c r="RP10" s="604"/>
      <c r="RQ10" s="604"/>
      <c r="RR10" s="604"/>
      <c r="RS10" s="604"/>
      <c r="RT10" s="604"/>
      <c r="RU10" s="604"/>
      <c r="RV10" s="604"/>
      <c r="RW10" s="604"/>
      <c r="RX10" s="604"/>
      <c r="RY10" s="604"/>
      <c r="RZ10" s="604"/>
      <c r="SA10" s="604"/>
      <c r="SB10" s="604"/>
      <c r="SC10" s="604"/>
      <c r="SD10" s="604"/>
      <c r="SE10" s="604"/>
      <c r="SF10" s="604"/>
      <c r="SG10" s="604"/>
      <c r="SH10" s="604"/>
      <c r="SI10" s="604"/>
      <c r="SJ10" s="604"/>
      <c r="SK10" s="604"/>
      <c r="SL10" s="604"/>
      <c r="SM10" s="604"/>
      <c r="SN10" s="604"/>
      <c r="SO10" s="604"/>
      <c r="SP10" s="604"/>
      <c r="SQ10" s="604"/>
      <c r="SR10" s="604"/>
      <c r="SS10" s="604"/>
      <c r="ST10" s="604"/>
      <c r="SU10" s="604"/>
      <c r="SV10" s="604"/>
      <c r="SW10" s="604"/>
      <c r="SX10" s="604"/>
      <c r="SY10" s="604"/>
      <c r="SZ10" s="604"/>
      <c r="TA10" s="604"/>
      <c r="TB10" s="604"/>
      <c r="TC10" s="604"/>
      <c r="TD10" s="604"/>
      <c r="TE10" s="604"/>
      <c r="TF10" s="604"/>
      <c r="TG10" s="604"/>
      <c r="TH10" s="604"/>
      <c r="TI10" s="604"/>
      <c r="TJ10" s="604"/>
      <c r="TK10" s="604"/>
      <c r="TL10" s="604"/>
      <c r="TM10" s="604"/>
      <c r="TN10" s="604"/>
      <c r="TO10" s="604"/>
      <c r="TP10" s="604"/>
      <c r="TQ10" s="604"/>
      <c r="TR10" s="604"/>
      <c r="TS10" s="604"/>
      <c r="TT10" s="604"/>
      <c r="TU10" s="604"/>
      <c r="TV10" s="604"/>
      <c r="TW10" s="604"/>
      <c r="TX10" s="604"/>
      <c r="TY10" s="604"/>
      <c r="TZ10" s="604"/>
      <c r="UA10" s="604"/>
      <c r="UB10" s="604"/>
      <c r="UC10" s="604"/>
      <c r="UD10" s="604"/>
      <c r="UE10" s="604"/>
      <c r="UF10" s="604"/>
      <c r="UG10" s="604"/>
      <c r="UH10" s="604"/>
      <c r="UI10" s="604"/>
      <c r="UJ10" s="604"/>
      <c r="UK10" s="604"/>
      <c r="UL10" s="604"/>
      <c r="UM10" s="604"/>
      <c r="UN10" s="604"/>
      <c r="UO10" s="604"/>
      <c r="UP10" s="604"/>
      <c r="UQ10" s="604"/>
      <c r="UR10" s="604"/>
      <c r="US10" s="604"/>
      <c r="UT10" s="604"/>
      <c r="UU10" s="604"/>
      <c r="UV10" s="604"/>
      <c r="UW10" s="604"/>
      <c r="UX10" s="604"/>
      <c r="UY10" s="604"/>
      <c r="UZ10" s="604"/>
      <c r="VA10" s="604"/>
      <c r="VB10" s="604"/>
      <c r="VC10" s="604"/>
      <c r="VD10" s="604"/>
      <c r="VE10" s="604"/>
      <c r="VF10" s="604"/>
      <c r="VG10" s="604"/>
      <c r="VH10" s="604"/>
      <c r="VI10" s="604"/>
      <c r="VJ10" s="604"/>
      <c r="VK10" s="604"/>
      <c r="VL10" s="604"/>
      <c r="VM10" s="604"/>
      <c r="VN10" s="604"/>
      <c r="VO10" s="604"/>
      <c r="VP10" s="604"/>
      <c r="VQ10" s="604"/>
      <c r="VR10" s="604"/>
      <c r="VS10" s="604"/>
      <c r="VT10" s="604"/>
      <c r="VU10" s="604"/>
      <c r="VV10" s="604"/>
      <c r="VW10" s="604"/>
      <c r="VX10" s="604"/>
      <c r="VY10" s="604"/>
      <c r="VZ10" s="604"/>
      <c r="WA10" s="604"/>
      <c r="WB10" s="604"/>
      <c r="WC10" s="604"/>
      <c r="WD10" s="604"/>
      <c r="WE10" s="604"/>
      <c r="WF10" s="604"/>
      <c r="WG10" s="604"/>
      <c r="WH10" s="604"/>
      <c r="WI10" s="604"/>
      <c r="WJ10" s="604"/>
      <c r="WK10" s="604"/>
      <c r="WL10" s="604"/>
      <c r="WM10" s="604"/>
      <c r="WN10" s="604"/>
      <c r="WO10" s="604"/>
      <c r="WP10" s="604"/>
      <c r="WQ10" s="604"/>
      <c r="WR10" s="604"/>
      <c r="WS10" s="604"/>
      <c r="WT10" s="604"/>
      <c r="WU10" s="604"/>
      <c r="WV10" s="604"/>
      <c r="WW10" s="604"/>
      <c r="WX10" s="604"/>
      <c r="WY10" s="604"/>
      <c r="WZ10" s="604"/>
      <c r="XA10" s="604"/>
      <c r="XB10" s="604"/>
      <c r="XC10" s="604"/>
      <c r="XD10" s="604"/>
      <c r="XE10" s="604"/>
      <c r="XF10" s="604"/>
      <c r="XG10" s="604"/>
      <c r="XH10" s="604"/>
      <c r="XI10" s="604"/>
      <c r="XJ10" s="604"/>
      <c r="XK10" s="604"/>
      <c r="XL10" s="604"/>
      <c r="XM10" s="604"/>
      <c r="XN10" s="604"/>
      <c r="XO10" s="604"/>
      <c r="XP10" s="604"/>
      <c r="XQ10" s="604"/>
      <c r="XR10" s="604"/>
      <c r="XS10" s="604"/>
      <c r="XT10" s="604"/>
      <c r="XU10" s="604"/>
      <c r="XV10" s="604"/>
      <c r="XW10" s="604"/>
      <c r="XX10" s="604"/>
      <c r="XY10" s="604"/>
      <c r="XZ10" s="604"/>
      <c r="YA10" s="604"/>
      <c r="YB10" s="604"/>
      <c r="YC10" s="604"/>
      <c r="YD10" s="604"/>
      <c r="YE10" s="604"/>
      <c r="YF10" s="604"/>
      <c r="YG10" s="604"/>
      <c r="YH10" s="604"/>
      <c r="YI10" s="604"/>
      <c r="YJ10" s="604"/>
      <c r="YK10" s="604"/>
      <c r="YL10" s="604"/>
      <c r="YM10" s="604"/>
      <c r="YN10" s="604"/>
      <c r="YO10" s="604"/>
      <c r="YP10" s="604"/>
      <c r="YQ10" s="604"/>
      <c r="YR10" s="604"/>
      <c r="YS10" s="604"/>
      <c r="YT10" s="604"/>
      <c r="YU10" s="604"/>
      <c r="YV10" s="604"/>
      <c r="YW10" s="604"/>
      <c r="YX10" s="604"/>
      <c r="YY10" s="604"/>
      <c r="YZ10" s="604"/>
      <c r="ZA10" s="604"/>
      <c r="ZB10" s="604"/>
      <c r="ZC10" s="604"/>
      <c r="ZD10" s="604"/>
      <c r="ZE10" s="604"/>
      <c r="ZF10" s="604"/>
      <c r="ZG10" s="604"/>
      <c r="ZH10" s="604"/>
      <c r="ZI10" s="604"/>
      <c r="ZJ10" s="604"/>
      <c r="ZK10" s="604"/>
      <c r="ZL10" s="604"/>
      <c r="ZM10" s="604"/>
      <c r="ZN10" s="604"/>
      <c r="ZO10" s="604"/>
    </row>
    <row r="11" spans="1:691" s="603" customFormat="1" ht="13.5" thickBot="1" x14ac:dyDescent="0.25">
      <c r="A11" s="1357"/>
      <c r="B11" s="621" t="s">
        <v>314</v>
      </c>
      <c r="C11" s="623"/>
      <c r="D11" s="1362"/>
      <c r="E11" s="1364"/>
      <c r="F11" s="623"/>
      <c r="G11" s="1362"/>
      <c r="H11" s="1363"/>
      <c r="I11" s="623"/>
      <c r="J11" s="1362"/>
      <c r="K11" s="1363"/>
      <c r="L11" s="623"/>
      <c r="M11" s="1362"/>
      <c r="N11" s="1363"/>
      <c r="O11" s="623"/>
      <c r="P11" s="1362"/>
      <c r="Q11" s="1363"/>
      <c r="R11" s="623"/>
      <c r="S11" s="1362"/>
      <c r="T11" s="1363"/>
      <c r="U11" s="623"/>
      <c r="V11" s="1362"/>
      <c r="W11" s="1363"/>
      <c r="X11" s="623"/>
      <c r="Y11" s="1362"/>
      <c r="Z11" s="1363"/>
      <c r="AA11" s="623"/>
      <c r="AB11" s="1362"/>
      <c r="AC11" s="1363"/>
      <c r="AD11" s="623"/>
      <c r="AE11" s="1362"/>
      <c r="AF11" s="1363"/>
      <c r="AG11" s="602"/>
      <c r="AH11" s="634">
        <v>6</v>
      </c>
      <c r="AI11" s="627">
        <v>23</v>
      </c>
      <c r="AJ11" s="633"/>
      <c r="AK11" s="628">
        <v>9</v>
      </c>
      <c r="AL11" s="635"/>
      <c r="AM11" s="635"/>
      <c r="AN11" s="634"/>
      <c r="AO11" s="634"/>
      <c r="AP11" s="635"/>
      <c r="AQ11" s="633" t="s">
        <v>319</v>
      </c>
      <c r="AR11" s="628">
        <v>1</v>
      </c>
      <c r="AS11" s="628">
        <v>2</v>
      </c>
      <c r="AT11" s="634"/>
      <c r="AU11" s="629"/>
      <c r="AV11" s="630"/>
      <c r="AW11" s="630"/>
      <c r="AX11" s="630"/>
      <c r="AY11" s="603">
        <v>6002</v>
      </c>
      <c r="AZ11" s="869" t="str">
        <f>alapadatok!$N32</f>
        <v>Kardos István(PJ)</v>
      </c>
      <c r="BA11" s="870"/>
      <c r="BB11" s="870"/>
      <c r="BC11" s="870"/>
      <c r="BD11" s="870"/>
      <c r="BE11" s="870"/>
      <c r="BF11" s="870"/>
      <c r="BG11" s="870"/>
      <c r="BH11" s="870"/>
      <c r="BI11" s="871"/>
      <c r="BK11" s="584"/>
      <c r="BL11" s="630"/>
      <c r="BM11" s="606"/>
      <c r="BN11" s="606"/>
      <c r="BO11" s="606"/>
      <c r="BP11" s="606"/>
      <c r="BQ11" s="606"/>
      <c r="BR11" s="606"/>
      <c r="BS11" s="606"/>
      <c r="BT11" s="606"/>
      <c r="BU11" s="606"/>
      <c r="BV11" s="606"/>
      <c r="BW11" s="604"/>
      <c r="BX11" s="604"/>
      <c r="BY11" s="604"/>
      <c r="BZ11" s="604"/>
      <c r="CA11" s="604"/>
      <c r="CB11" s="604"/>
      <c r="CC11" s="604"/>
      <c r="CD11" s="604"/>
      <c r="CE11" s="604"/>
      <c r="CF11" s="604"/>
      <c r="CG11" s="604"/>
      <c r="CH11" s="604"/>
      <c r="CI11" s="604"/>
      <c r="CJ11" s="604"/>
      <c r="CK11" s="604"/>
      <c r="CL11" s="604"/>
      <c r="CM11" s="604"/>
      <c r="CN11" s="604"/>
      <c r="CO11" s="604"/>
      <c r="CP11" s="604"/>
      <c r="CQ11" s="604"/>
      <c r="CR11" s="604"/>
      <c r="CS11" s="604"/>
      <c r="CT11" s="604"/>
      <c r="CU11" s="604"/>
      <c r="CV11" s="604"/>
      <c r="CW11" s="604"/>
      <c r="CX11" s="604"/>
      <c r="CY11" s="604"/>
      <c r="CZ11" s="604"/>
      <c r="DA11" s="604"/>
      <c r="DB11" s="604"/>
      <c r="DC11" s="604"/>
      <c r="DD11" s="604"/>
      <c r="DE11" s="604"/>
      <c r="DF11" s="604"/>
      <c r="DG11" s="604"/>
      <c r="DH11" s="604"/>
      <c r="DI11" s="604"/>
      <c r="DJ11" s="604"/>
      <c r="DK11" s="604"/>
      <c r="DL11" s="604"/>
      <c r="DM11" s="604"/>
      <c r="DN11" s="604"/>
      <c r="DO11" s="604"/>
      <c r="DP11" s="604"/>
      <c r="DQ11" s="604"/>
      <c r="DR11" s="604"/>
      <c r="DS11" s="604"/>
      <c r="DT11" s="604"/>
      <c r="DU11" s="604"/>
      <c r="DV11" s="604"/>
      <c r="DW11" s="604"/>
      <c r="DX11" s="604"/>
      <c r="DY11" s="604"/>
      <c r="DZ11" s="604"/>
      <c r="EA11" s="604"/>
      <c r="EB11" s="604"/>
      <c r="EC11" s="604"/>
      <c r="ED11" s="604"/>
      <c r="EE11" s="604"/>
      <c r="EF11" s="604"/>
      <c r="EG11" s="604"/>
      <c r="EH11" s="604"/>
      <c r="EI11" s="604"/>
      <c r="EJ11" s="604"/>
      <c r="EK11" s="604"/>
      <c r="EL11" s="604"/>
      <c r="EM11" s="604"/>
      <c r="EN11" s="604"/>
      <c r="EO11" s="604"/>
      <c r="EP11" s="604"/>
      <c r="EQ11" s="604"/>
      <c r="ER11" s="604"/>
      <c r="ES11" s="604"/>
      <c r="ET11" s="604"/>
      <c r="EU11" s="604"/>
      <c r="EV11" s="604"/>
      <c r="EW11" s="604"/>
      <c r="EX11" s="604"/>
      <c r="EY11" s="604"/>
      <c r="EZ11" s="604"/>
      <c r="FA11" s="604"/>
      <c r="FB11" s="604"/>
      <c r="FC11" s="604"/>
      <c r="FD11" s="604"/>
      <c r="FE11" s="604"/>
      <c r="FF11" s="604"/>
      <c r="FG11" s="604"/>
      <c r="FH11" s="604"/>
      <c r="FI11" s="604"/>
      <c r="FJ11" s="604"/>
      <c r="FK11" s="604"/>
      <c r="FL11" s="604"/>
      <c r="FM11" s="604"/>
      <c r="FN11" s="604"/>
      <c r="FO11" s="604"/>
      <c r="FP11" s="604"/>
      <c r="FQ11" s="604"/>
      <c r="FR11" s="604"/>
      <c r="FS11" s="604"/>
      <c r="FT11" s="604"/>
      <c r="FU11" s="604"/>
      <c r="FV11" s="604"/>
      <c r="FW11" s="604"/>
      <c r="FX11" s="604"/>
      <c r="FY11" s="604"/>
      <c r="FZ11" s="604"/>
      <c r="GA11" s="604"/>
      <c r="GB11" s="604"/>
      <c r="GC11" s="604"/>
      <c r="GD11" s="604"/>
      <c r="GE11" s="604"/>
      <c r="GF11" s="604"/>
      <c r="GG11" s="604"/>
      <c r="GH11" s="604"/>
      <c r="GI11" s="604"/>
      <c r="GJ11" s="604"/>
      <c r="GK11" s="604"/>
      <c r="GL11" s="604"/>
      <c r="GM11" s="604"/>
      <c r="GN11" s="604"/>
      <c r="GO11" s="604"/>
      <c r="GP11" s="604"/>
      <c r="GQ11" s="604"/>
      <c r="GR11" s="604"/>
      <c r="GS11" s="604"/>
      <c r="GT11" s="604"/>
      <c r="GU11" s="604"/>
      <c r="GV11" s="604"/>
      <c r="GW11" s="604"/>
      <c r="GX11" s="604"/>
      <c r="GY11" s="604"/>
      <c r="GZ11" s="604"/>
      <c r="HA11" s="604"/>
      <c r="HB11" s="604"/>
      <c r="HC11" s="604"/>
      <c r="HD11" s="604"/>
      <c r="HE11" s="604"/>
      <c r="HF11" s="604"/>
      <c r="HG11" s="604"/>
      <c r="HH11" s="604"/>
      <c r="HI11" s="604"/>
      <c r="HJ11" s="604"/>
      <c r="HK11" s="604"/>
      <c r="HL11" s="604"/>
      <c r="HM11" s="604"/>
      <c r="HN11" s="604"/>
      <c r="HO11" s="604"/>
      <c r="HP11" s="604"/>
      <c r="HQ11" s="604"/>
      <c r="HR11" s="604"/>
      <c r="HS11" s="604"/>
      <c r="HT11" s="604"/>
      <c r="HU11" s="604"/>
      <c r="HV11" s="604"/>
      <c r="HW11" s="604"/>
      <c r="HX11" s="604"/>
      <c r="HY11" s="604"/>
      <c r="HZ11" s="604"/>
      <c r="IA11" s="604"/>
      <c r="IB11" s="604"/>
      <c r="IC11" s="604"/>
      <c r="ID11" s="604"/>
      <c r="IE11" s="604"/>
      <c r="IF11" s="604"/>
      <c r="IG11" s="604"/>
      <c r="IH11" s="604"/>
      <c r="II11" s="604"/>
      <c r="IJ11" s="604"/>
      <c r="IK11" s="604"/>
      <c r="IL11" s="604"/>
      <c r="IM11" s="604"/>
      <c r="IN11" s="604"/>
      <c r="IO11" s="604"/>
      <c r="IP11" s="604"/>
      <c r="IQ11" s="604"/>
      <c r="IR11" s="604"/>
      <c r="IS11" s="604"/>
      <c r="IT11" s="604"/>
      <c r="IU11" s="604"/>
      <c r="IV11" s="604"/>
      <c r="IW11" s="604"/>
      <c r="IX11" s="604"/>
      <c r="IY11" s="604"/>
      <c r="IZ11" s="604"/>
      <c r="JA11" s="604"/>
      <c r="JB11" s="604"/>
      <c r="JC11" s="604"/>
      <c r="JD11" s="604"/>
      <c r="JE11" s="604"/>
      <c r="JF11" s="604"/>
      <c r="JG11" s="604"/>
      <c r="JH11" s="604"/>
      <c r="JI11" s="604"/>
      <c r="JJ11" s="604"/>
      <c r="JK11" s="604"/>
      <c r="JL11" s="604"/>
      <c r="JM11" s="604"/>
      <c r="JN11" s="604"/>
      <c r="JO11" s="604"/>
      <c r="JP11" s="604"/>
      <c r="JQ11" s="604"/>
      <c r="JR11" s="604"/>
      <c r="JS11" s="604"/>
      <c r="JT11" s="604"/>
      <c r="JU11" s="604"/>
      <c r="JV11" s="604"/>
      <c r="JW11" s="604"/>
      <c r="JX11" s="604"/>
      <c r="JY11" s="604"/>
      <c r="JZ11" s="604"/>
      <c r="KA11" s="604"/>
      <c r="KB11" s="604"/>
      <c r="KC11" s="604"/>
      <c r="KD11" s="604"/>
      <c r="KE11" s="604"/>
      <c r="KF11" s="604"/>
      <c r="KG11" s="604"/>
      <c r="KH11" s="604"/>
      <c r="KI11" s="604"/>
      <c r="KJ11" s="604"/>
      <c r="KK11" s="604"/>
      <c r="KL11" s="604"/>
      <c r="KM11" s="604"/>
      <c r="KN11" s="604"/>
      <c r="KO11" s="604"/>
      <c r="KP11" s="604"/>
      <c r="KQ11" s="604"/>
      <c r="KR11" s="604"/>
      <c r="KS11" s="604"/>
      <c r="KT11" s="604"/>
      <c r="KU11" s="604"/>
      <c r="KV11" s="604"/>
      <c r="KW11" s="604"/>
      <c r="KX11" s="604"/>
      <c r="KY11" s="604"/>
      <c r="KZ11" s="604"/>
      <c r="LA11" s="604"/>
      <c r="LB11" s="604"/>
      <c r="LC11" s="604"/>
      <c r="LD11" s="604"/>
      <c r="LE11" s="604"/>
      <c r="LF11" s="604"/>
      <c r="LG11" s="604"/>
      <c r="LH11" s="604"/>
      <c r="LI11" s="604"/>
      <c r="LJ11" s="604"/>
      <c r="LK11" s="604"/>
      <c r="LL11" s="604"/>
      <c r="LM11" s="604"/>
      <c r="LN11" s="604"/>
      <c r="LO11" s="604"/>
      <c r="LP11" s="604"/>
      <c r="LQ11" s="604"/>
      <c r="LR11" s="604"/>
      <c r="LS11" s="604"/>
      <c r="LT11" s="604"/>
      <c r="LU11" s="604"/>
      <c r="LV11" s="604"/>
      <c r="LW11" s="604"/>
      <c r="LX11" s="604"/>
      <c r="LY11" s="604"/>
      <c r="LZ11" s="604"/>
      <c r="MA11" s="604"/>
      <c r="MB11" s="604"/>
      <c r="MC11" s="604"/>
      <c r="MD11" s="604"/>
      <c r="ME11" s="604"/>
      <c r="MF11" s="604"/>
      <c r="MG11" s="604"/>
      <c r="MH11" s="604"/>
      <c r="MI11" s="604"/>
      <c r="MJ11" s="604"/>
      <c r="MK11" s="604"/>
      <c r="ML11" s="604"/>
      <c r="MM11" s="604"/>
      <c r="MN11" s="604"/>
      <c r="MO11" s="604"/>
      <c r="MP11" s="604"/>
      <c r="MQ11" s="604"/>
      <c r="MR11" s="604"/>
      <c r="MS11" s="604"/>
      <c r="MT11" s="604"/>
      <c r="MU11" s="604"/>
      <c r="MV11" s="604"/>
      <c r="MW11" s="604"/>
      <c r="MX11" s="604"/>
      <c r="MY11" s="604"/>
      <c r="MZ11" s="604"/>
      <c r="NA11" s="604"/>
      <c r="NB11" s="604"/>
      <c r="NC11" s="604"/>
      <c r="ND11" s="604"/>
      <c r="NE11" s="604"/>
      <c r="NF11" s="604"/>
      <c r="NG11" s="604"/>
      <c r="NH11" s="604"/>
      <c r="NI11" s="604"/>
      <c r="NJ11" s="604"/>
      <c r="NK11" s="604"/>
      <c r="NL11" s="604"/>
      <c r="NM11" s="604"/>
      <c r="NN11" s="604"/>
      <c r="NO11" s="604"/>
      <c r="NP11" s="604"/>
      <c r="NQ11" s="604"/>
      <c r="NR11" s="604"/>
      <c r="NS11" s="604"/>
      <c r="NT11" s="604"/>
      <c r="NU11" s="604"/>
      <c r="NV11" s="604"/>
      <c r="NW11" s="604"/>
      <c r="NX11" s="604"/>
      <c r="NY11" s="604"/>
      <c r="NZ11" s="604"/>
      <c r="OA11" s="604"/>
      <c r="OB11" s="604"/>
      <c r="OC11" s="604"/>
      <c r="OD11" s="604"/>
      <c r="OE11" s="604"/>
      <c r="OF11" s="604"/>
      <c r="OG11" s="604"/>
      <c r="OH11" s="604"/>
      <c r="OI11" s="604"/>
      <c r="OJ11" s="604"/>
      <c r="OK11" s="604"/>
      <c r="OL11" s="604"/>
      <c r="OM11" s="604"/>
      <c r="ON11" s="604"/>
      <c r="OO11" s="604"/>
      <c r="OP11" s="604"/>
      <c r="OQ11" s="604"/>
      <c r="OR11" s="604"/>
      <c r="OS11" s="604"/>
      <c r="OT11" s="604"/>
      <c r="OU11" s="604"/>
      <c r="OV11" s="604"/>
      <c r="OW11" s="604"/>
      <c r="OX11" s="604"/>
      <c r="OY11" s="604"/>
      <c r="OZ11" s="604"/>
      <c r="PA11" s="604"/>
      <c r="PB11" s="604"/>
      <c r="PC11" s="604"/>
      <c r="PD11" s="604"/>
      <c r="PE11" s="604"/>
      <c r="PF11" s="604"/>
      <c r="PG11" s="604"/>
      <c r="PH11" s="604"/>
      <c r="PI11" s="604"/>
      <c r="PJ11" s="604"/>
      <c r="PK11" s="604"/>
      <c r="PL11" s="604"/>
      <c r="PM11" s="604"/>
      <c r="PN11" s="604"/>
      <c r="PO11" s="604"/>
      <c r="PP11" s="604"/>
      <c r="PQ11" s="604"/>
      <c r="PR11" s="604"/>
      <c r="PS11" s="604"/>
      <c r="PT11" s="604"/>
      <c r="PU11" s="604"/>
      <c r="PV11" s="604"/>
      <c r="PW11" s="604"/>
      <c r="PX11" s="604"/>
      <c r="PY11" s="604"/>
      <c r="PZ11" s="604"/>
      <c r="QA11" s="604"/>
      <c r="QB11" s="604"/>
      <c r="QC11" s="604"/>
      <c r="QD11" s="604"/>
      <c r="QE11" s="604"/>
      <c r="QF11" s="604"/>
      <c r="QG11" s="604"/>
      <c r="QH11" s="604"/>
      <c r="QI11" s="604"/>
      <c r="QJ11" s="604"/>
      <c r="QK11" s="604"/>
      <c r="QL11" s="604"/>
      <c r="QM11" s="604"/>
      <c r="QN11" s="604"/>
      <c r="QO11" s="604"/>
      <c r="QP11" s="604"/>
      <c r="QQ11" s="604"/>
      <c r="QR11" s="604"/>
      <c r="QS11" s="604"/>
      <c r="QT11" s="604"/>
      <c r="QU11" s="604"/>
      <c r="QV11" s="604"/>
      <c r="QW11" s="604"/>
      <c r="QX11" s="604"/>
      <c r="QY11" s="604"/>
      <c r="QZ11" s="604"/>
      <c r="RA11" s="604"/>
      <c r="RB11" s="604"/>
      <c r="RC11" s="604"/>
      <c r="RD11" s="604"/>
      <c r="RE11" s="604"/>
      <c r="RF11" s="604"/>
      <c r="RG11" s="604"/>
      <c r="RH11" s="604"/>
      <c r="RI11" s="604"/>
      <c r="RJ11" s="604"/>
      <c r="RK11" s="604"/>
      <c r="RL11" s="604"/>
      <c r="RM11" s="604"/>
      <c r="RN11" s="604"/>
      <c r="RO11" s="604"/>
      <c r="RP11" s="604"/>
      <c r="RQ11" s="604"/>
      <c r="RR11" s="604"/>
      <c r="RS11" s="604"/>
      <c r="RT11" s="604"/>
      <c r="RU11" s="604"/>
      <c r="RV11" s="604"/>
      <c r="RW11" s="604"/>
      <c r="RX11" s="604"/>
      <c r="RY11" s="604"/>
      <c r="RZ11" s="604"/>
      <c r="SA11" s="604"/>
      <c r="SB11" s="604"/>
      <c r="SC11" s="604"/>
      <c r="SD11" s="604"/>
      <c r="SE11" s="604"/>
      <c r="SF11" s="604"/>
      <c r="SG11" s="604"/>
      <c r="SH11" s="604"/>
      <c r="SI11" s="604"/>
      <c r="SJ11" s="604"/>
      <c r="SK11" s="604"/>
      <c r="SL11" s="604"/>
      <c r="SM11" s="604"/>
      <c r="SN11" s="604"/>
      <c r="SO11" s="604"/>
      <c r="SP11" s="604"/>
      <c r="SQ11" s="604"/>
      <c r="SR11" s="604"/>
      <c r="SS11" s="604"/>
      <c r="ST11" s="604"/>
      <c r="SU11" s="604"/>
      <c r="SV11" s="604"/>
      <c r="SW11" s="604"/>
      <c r="SX11" s="604"/>
      <c r="SY11" s="604"/>
      <c r="SZ11" s="604"/>
      <c r="TA11" s="604"/>
      <c r="TB11" s="604"/>
      <c r="TC11" s="604"/>
      <c r="TD11" s="604"/>
      <c r="TE11" s="604"/>
      <c r="TF11" s="604"/>
      <c r="TG11" s="604"/>
      <c r="TH11" s="604"/>
      <c r="TI11" s="604"/>
      <c r="TJ11" s="604"/>
      <c r="TK11" s="604"/>
      <c r="TL11" s="604"/>
      <c r="TM11" s="604"/>
      <c r="TN11" s="604"/>
      <c r="TO11" s="604"/>
      <c r="TP11" s="604"/>
      <c r="TQ11" s="604"/>
      <c r="TR11" s="604"/>
      <c r="TS11" s="604"/>
      <c r="TT11" s="604"/>
      <c r="TU11" s="604"/>
      <c r="TV11" s="604"/>
      <c r="TW11" s="604"/>
      <c r="TX11" s="604"/>
      <c r="TY11" s="604"/>
      <c r="TZ11" s="604"/>
      <c r="UA11" s="604"/>
      <c r="UB11" s="604"/>
      <c r="UC11" s="604"/>
      <c r="UD11" s="604"/>
      <c r="UE11" s="604"/>
      <c r="UF11" s="604"/>
      <c r="UG11" s="604"/>
      <c r="UH11" s="604"/>
      <c r="UI11" s="604"/>
      <c r="UJ11" s="604"/>
      <c r="UK11" s="604"/>
      <c r="UL11" s="604"/>
      <c r="UM11" s="604"/>
      <c r="UN11" s="604"/>
      <c r="UO11" s="604"/>
      <c r="UP11" s="604"/>
      <c r="UQ11" s="604"/>
      <c r="UR11" s="604"/>
      <c r="US11" s="604"/>
      <c r="UT11" s="604"/>
      <c r="UU11" s="604"/>
      <c r="UV11" s="604"/>
      <c r="UW11" s="604"/>
      <c r="UX11" s="604"/>
      <c r="UY11" s="604"/>
      <c r="UZ11" s="604"/>
      <c r="VA11" s="604"/>
      <c r="VB11" s="604"/>
      <c r="VC11" s="604"/>
      <c r="VD11" s="604"/>
      <c r="VE11" s="604"/>
      <c r="VF11" s="604"/>
      <c r="VG11" s="604"/>
      <c r="VH11" s="604"/>
      <c r="VI11" s="604"/>
      <c r="VJ11" s="604"/>
      <c r="VK11" s="604"/>
      <c r="VL11" s="604"/>
      <c r="VM11" s="604"/>
      <c r="VN11" s="604"/>
      <c r="VO11" s="604"/>
      <c r="VP11" s="604"/>
      <c r="VQ11" s="604"/>
      <c r="VR11" s="604"/>
      <c r="VS11" s="604"/>
      <c r="VT11" s="604"/>
      <c r="VU11" s="604"/>
      <c r="VV11" s="604"/>
      <c r="VW11" s="604"/>
      <c r="VX11" s="604"/>
      <c r="VY11" s="604"/>
      <c r="VZ11" s="604"/>
      <c r="WA11" s="604"/>
      <c r="WB11" s="604"/>
      <c r="WC11" s="604"/>
      <c r="WD11" s="604"/>
      <c r="WE11" s="604"/>
      <c r="WF11" s="604"/>
      <c r="WG11" s="604"/>
      <c r="WH11" s="604"/>
      <c r="WI11" s="604"/>
      <c r="WJ11" s="604"/>
      <c r="WK11" s="604"/>
      <c r="WL11" s="604"/>
      <c r="WM11" s="604"/>
      <c r="WN11" s="604"/>
      <c r="WO11" s="604"/>
      <c r="WP11" s="604"/>
      <c r="WQ11" s="604"/>
      <c r="WR11" s="604"/>
      <c r="WS11" s="604"/>
      <c r="WT11" s="604"/>
      <c r="WU11" s="604"/>
      <c r="WV11" s="604"/>
      <c r="WW11" s="604"/>
      <c r="WX11" s="604"/>
      <c r="WY11" s="604"/>
      <c r="WZ11" s="604"/>
      <c r="XA11" s="604"/>
      <c r="XB11" s="604"/>
      <c r="XC11" s="604"/>
      <c r="XD11" s="604"/>
      <c r="XE11" s="604"/>
      <c r="XF11" s="604"/>
      <c r="XG11" s="604"/>
      <c r="XH11" s="604"/>
      <c r="XI11" s="604"/>
      <c r="XJ11" s="604"/>
      <c r="XK11" s="604"/>
      <c r="XL11" s="604"/>
      <c r="XM11" s="604"/>
      <c r="XN11" s="604"/>
      <c r="XO11" s="604"/>
      <c r="XP11" s="604"/>
      <c r="XQ11" s="604"/>
      <c r="XR11" s="604"/>
      <c r="XS11" s="604"/>
      <c r="XT11" s="604"/>
      <c r="XU11" s="604"/>
      <c r="XV11" s="604"/>
      <c r="XW11" s="604"/>
      <c r="XX11" s="604"/>
      <c r="XY11" s="604"/>
      <c r="XZ11" s="604"/>
      <c r="YA11" s="604"/>
      <c r="YB11" s="604"/>
      <c r="YC11" s="604"/>
      <c r="YD11" s="604"/>
      <c r="YE11" s="604"/>
      <c r="YF11" s="604"/>
      <c r="YG11" s="604"/>
      <c r="YH11" s="604"/>
      <c r="YI11" s="604"/>
      <c r="YJ11" s="604"/>
      <c r="YK11" s="604"/>
      <c r="YL11" s="604"/>
      <c r="YM11" s="604"/>
      <c r="YN11" s="604"/>
      <c r="YO11" s="604"/>
      <c r="YP11" s="604"/>
      <c r="YQ11" s="604"/>
      <c r="YR11" s="604"/>
      <c r="YS11" s="604"/>
      <c r="YT11" s="604"/>
      <c r="YU11" s="604"/>
      <c r="YV11" s="604"/>
      <c r="YW11" s="604"/>
      <c r="YX11" s="604"/>
      <c r="YY11" s="604"/>
      <c r="YZ11" s="604"/>
      <c r="ZA11" s="604"/>
      <c r="ZB11" s="604"/>
      <c r="ZC11" s="604"/>
      <c r="ZD11" s="604"/>
      <c r="ZE11" s="604"/>
      <c r="ZF11" s="604"/>
      <c r="ZG11" s="604"/>
      <c r="ZH11" s="604"/>
      <c r="ZI11" s="604"/>
      <c r="ZJ11" s="604"/>
      <c r="ZK11" s="604"/>
      <c r="ZL11" s="604"/>
      <c r="ZM11" s="604"/>
      <c r="ZN11" s="604"/>
      <c r="ZO11" s="604"/>
    </row>
    <row r="12" spans="1:691" s="603" customFormat="1" x14ac:dyDescent="0.2">
      <c r="A12" s="1356">
        <f>IF($AI$2=1,AH9,IF($AI$2=2,AI9,""))</f>
        <v>21</v>
      </c>
      <c r="B12" s="621" t="s">
        <v>312</v>
      </c>
      <c r="C12" s="623"/>
      <c r="D12" s="1362"/>
      <c r="E12" s="1364"/>
      <c r="F12" s="623"/>
      <c r="G12" s="1362"/>
      <c r="H12" s="1363"/>
      <c r="I12" s="623"/>
      <c r="J12" s="1362"/>
      <c r="K12" s="1363"/>
      <c r="L12" s="623"/>
      <c r="M12" s="1362"/>
      <c r="N12" s="1363"/>
      <c r="O12" s="623"/>
      <c r="P12" s="1362"/>
      <c r="Q12" s="1363"/>
      <c r="R12" s="623"/>
      <c r="S12" s="1362"/>
      <c r="T12" s="1363"/>
      <c r="U12" s="623"/>
      <c r="V12" s="1362"/>
      <c r="W12" s="1363"/>
      <c r="X12" s="623"/>
      <c r="Y12" s="1362"/>
      <c r="Z12" s="1363"/>
      <c r="AA12" s="623"/>
      <c r="AB12" s="1362"/>
      <c r="AC12" s="1363"/>
      <c r="AD12" s="623"/>
      <c r="AE12" s="1362"/>
      <c r="AF12" s="1363"/>
      <c r="AG12" s="602"/>
      <c r="AH12" s="634">
        <v>7</v>
      </c>
      <c r="AI12" s="627">
        <v>24</v>
      </c>
      <c r="AJ12" s="633"/>
      <c r="AK12" s="628">
        <v>10</v>
      </c>
      <c r="AL12" s="635"/>
      <c r="AM12" s="635"/>
      <c r="AN12" s="634"/>
      <c r="AO12" s="634"/>
      <c r="AP12" s="635"/>
      <c r="AQ12" s="633" t="s">
        <v>320</v>
      </c>
      <c r="AR12" s="628">
        <v>2</v>
      </c>
      <c r="AS12" s="628">
        <v>1</v>
      </c>
      <c r="AT12" s="634"/>
      <c r="AU12" s="629"/>
      <c r="AV12" s="630"/>
      <c r="AW12" s="630"/>
      <c r="AX12" s="630"/>
      <c r="AY12" s="630">
        <v>7000</v>
      </c>
      <c r="AZ12" s="630" t="str">
        <f>IF(alapadatok!$Z3="","",alapadatok!$Z3)</f>
        <v>Tóth Antal</v>
      </c>
      <c r="BA12" s="630" t="str">
        <f>IF(alapadatok!$Z4="","",alapadatok!$Z4)</f>
        <v>Jurik Roland</v>
      </c>
      <c r="BB12" s="630" t="str">
        <f>IF(alapadatok!$Z5="","",alapadatok!$Z5)</f>
        <v>Volenszki István</v>
      </c>
      <c r="BC12" s="630" t="str">
        <f>IF(alapadatok!$Z6="","",alapadatok!$Z6)</f>
        <v>Nagy László</v>
      </c>
      <c r="BD12" s="630" t="str">
        <f>IF(alapadatok!$Z7="","",alapadatok!$Z7)</f>
        <v>Mészáros Gábor</v>
      </c>
      <c r="BE12" s="630" t="str">
        <f>IF(alapadatok!$Z8="","",alapadatok!$Z8)</f>
        <v/>
      </c>
      <c r="BF12" s="630" t="str">
        <f>IF(alapadatok!$Z9="","",alapadatok!$Z9)</f>
        <v/>
      </c>
      <c r="BG12" s="630" t="str">
        <f>IF(alapadatok!$Z10="","",alapadatok!$Z10)</f>
        <v/>
      </c>
      <c r="BH12" s="630" t="str">
        <f>IF(alapadatok!$Z11="","",alapadatok!$Z11)</f>
        <v/>
      </c>
      <c r="BI12" s="630" t="str">
        <f>IF(alapadatok!$Z12="","",alapadatok!$Z12)</f>
        <v/>
      </c>
      <c r="BJ12" s="630"/>
      <c r="BK12" s="584"/>
      <c r="BL12" s="630"/>
      <c r="BM12" s="606"/>
      <c r="BN12" s="606"/>
      <c r="BO12" s="606"/>
      <c r="BP12" s="606"/>
      <c r="BQ12" s="606"/>
      <c r="BR12" s="606"/>
      <c r="BS12" s="606"/>
      <c r="BT12" s="606"/>
      <c r="BU12" s="606"/>
      <c r="BV12" s="606"/>
      <c r="BW12" s="604"/>
      <c r="BX12" s="604"/>
      <c r="BY12" s="604"/>
      <c r="BZ12" s="604"/>
      <c r="CA12" s="604"/>
      <c r="CB12" s="604"/>
      <c r="CC12" s="604"/>
      <c r="CD12" s="604"/>
      <c r="CE12" s="604"/>
      <c r="CF12" s="604"/>
      <c r="CG12" s="604"/>
      <c r="CH12" s="604"/>
      <c r="CI12" s="604"/>
      <c r="CJ12" s="604"/>
      <c r="CK12" s="604"/>
      <c r="CL12" s="604"/>
      <c r="CM12" s="604"/>
      <c r="CN12" s="604"/>
      <c r="CO12" s="604"/>
      <c r="CP12" s="604"/>
      <c r="CQ12" s="604"/>
      <c r="CR12" s="604"/>
      <c r="CS12" s="604"/>
      <c r="CT12" s="604"/>
      <c r="CU12" s="604"/>
      <c r="CV12" s="604"/>
      <c r="CW12" s="604"/>
      <c r="CX12" s="604"/>
      <c r="CY12" s="604"/>
      <c r="CZ12" s="604"/>
      <c r="DA12" s="604"/>
      <c r="DB12" s="604"/>
      <c r="DC12" s="604"/>
      <c r="DD12" s="604"/>
      <c r="DE12" s="604"/>
      <c r="DF12" s="604"/>
      <c r="DG12" s="604"/>
      <c r="DH12" s="604"/>
      <c r="DI12" s="604"/>
      <c r="DJ12" s="604"/>
      <c r="DK12" s="604"/>
      <c r="DL12" s="604"/>
      <c r="DM12" s="604"/>
      <c r="DN12" s="604"/>
      <c r="DO12" s="604"/>
      <c r="DP12" s="604"/>
      <c r="DQ12" s="604"/>
      <c r="DR12" s="604"/>
      <c r="DS12" s="604"/>
      <c r="DT12" s="604"/>
      <c r="DU12" s="604"/>
      <c r="DV12" s="604"/>
      <c r="DW12" s="604"/>
      <c r="DX12" s="604"/>
      <c r="DY12" s="604"/>
      <c r="DZ12" s="604"/>
      <c r="EA12" s="604"/>
      <c r="EB12" s="604"/>
      <c r="EC12" s="604"/>
      <c r="ED12" s="604"/>
      <c r="EE12" s="604"/>
      <c r="EF12" s="604"/>
      <c r="EG12" s="604"/>
      <c r="EH12" s="604"/>
      <c r="EI12" s="604"/>
      <c r="EJ12" s="604"/>
      <c r="EK12" s="604"/>
      <c r="EL12" s="604"/>
      <c r="EM12" s="604"/>
      <c r="EN12" s="604"/>
      <c r="EO12" s="604"/>
      <c r="EP12" s="604"/>
      <c r="EQ12" s="604"/>
      <c r="ER12" s="604"/>
      <c r="ES12" s="604"/>
      <c r="ET12" s="604"/>
      <c r="EU12" s="604"/>
      <c r="EV12" s="604"/>
      <c r="EW12" s="604"/>
      <c r="EX12" s="604"/>
      <c r="EY12" s="604"/>
      <c r="EZ12" s="604"/>
      <c r="FA12" s="604"/>
      <c r="FB12" s="604"/>
      <c r="FC12" s="604"/>
      <c r="FD12" s="604"/>
      <c r="FE12" s="604"/>
      <c r="FF12" s="604"/>
      <c r="FG12" s="604"/>
      <c r="FH12" s="604"/>
      <c r="FI12" s="604"/>
      <c r="FJ12" s="604"/>
      <c r="FK12" s="604"/>
      <c r="FL12" s="604"/>
      <c r="FM12" s="604"/>
      <c r="FN12" s="604"/>
      <c r="FO12" s="604"/>
      <c r="FP12" s="604"/>
      <c r="FQ12" s="604"/>
      <c r="FR12" s="604"/>
      <c r="FS12" s="604"/>
      <c r="FT12" s="604"/>
      <c r="FU12" s="604"/>
      <c r="FV12" s="604"/>
      <c r="FW12" s="604"/>
      <c r="FX12" s="604"/>
      <c r="FY12" s="604"/>
      <c r="FZ12" s="604"/>
      <c r="GA12" s="604"/>
      <c r="GB12" s="604"/>
      <c r="GC12" s="604"/>
      <c r="GD12" s="604"/>
      <c r="GE12" s="604"/>
      <c r="GF12" s="604"/>
      <c r="GG12" s="604"/>
      <c r="GH12" s="604"/>
      <c r="GI12" s="604"/>
      <c r="GJ12" s="604"/>
      <c r="GK12" s="604"/>
      <c r="GL12" s="604"/>
      <c r="GM12" s="604"/>
      <c r="GN12" s="604"/>
      <c r="GO12" s="604"/>
      <c r="GP12" s="604"/>
      <c r="GQ12" s="604"/>
      <c r="GR12" s="604"/>
      <c r="GS12" s="604"/>
      <c r="GT12" s="604"/>
      <c r="GU12" s="604"/>
      <c r="GV12" s="604"/>
      <c r="GW12" s="604"/>
      <c r="GX12" s="604"/>
      <c r="GY12" s="604"/>
      <c r="GZ12" s="604"/>
      <c r="HA12" s="604"/>
      <c r="HB12" s="604"/>
      <c r="HC12" s="604"/>
      <c r="HD12" s="604"/>
      <c r="HE12" s="604"/>
      <c r="HF12" s="604"/>
      <c r="HG12" s="604"/>
      <c r="HH12" s="604"/>
      <c r="HI12" s="604"/>
      <c r="HJ12" s="604"/>
      <c r="HK12" s="604"/>
      <c r="HL12" s="604"/>
      <c r="HM12" s="604"/>
      <c r="HN12" s="604"/>
      <c r="HO12" s="604"/>
      <c r="HP12" s="604"/>
      <c r="HQ12" s="604"/>
      <c r="HR12" s="604"/>
      <c r="HS12" s="604"/>
      <c r="HT12" s="604"/>
      <c r="HU12" s="604"/>
      <c r="HV12" s="604"/>
      <c r="HW12" s="604"/>
      <c r="HX12" s="604"/>
      <c r="HY12" s="604"/>
      <c r="HZ12" s="604"/>
      <c r="IA12" s="604"/>
      <c r="IB12" s="604"/>
      <c r="IC12" s="604"/>
      <c r="ID12" s="604"/>
      <c r="IE12" s="604"/>
      <c r="IF12" s="604"/>
      <c r="IG12" s="604"/>
      <c r="IH12" s="604"/>
      <c r="II12" s="604"/>
      <c r="IJ12" s="604"/>
      <c r="IK12" s="604"/>
      <c r="IL12" s="604"/>
      <c r="IM12" s="604"/>
      <c r="IN12" s="604"/>
      <c r="IO12" s="604"/>
      <c r="IP12" s="604"/>
      <c r="IQ12" s="604"/>
      <c r="IR12" s="604"/>
      <c r="IS12" s="604"/>
      <c r="IT12" s="604"/>
      <c r="IU12" s="604"/>
      <c r="IV12" s="604"/>
      <c r="IW12" s="604"/>
      <c r="IX12" s="604"/>
      <c r="IY12" s="604"/>
      <c r="IZ12" s="604"/>
      <c r="JA12" s="604"/>
      <c r="JB12" s="604"/>
      <c r="JC12" s="604"/>
      <c r="JD12" s="604"/>
      <c r="JE12" s="604"/>
      <c r="JF12" s="604"/>
      <c r="JG12" s="604"/>
      <c r="JH12" s="604"/>
      <c r="JI12" s="604"/>
      <c r="JJ12" s="604"/>
      <c r="JK12" s="604"/>
      <c r="JL12" s="604"/>
      <c r="JM12" s="604"/>
      <c r="JN12" s="604"/>
      <c r="JO12" s="604"/>
      <c r="JP12" s="604"/>
      <c r="JQ12" s="604"/>
      <c r="JR12" s="604"/>
      <c r="JS12" s="604"/>
      <c r="JT12" s="604"/>
      <c r="JU12" s="604"/>
      <c r="JV12" s="604"/>
      <c r="JW12" s="604"/>
      <c r="JX12" s="604"/>
      <c r="JY12" s="604"/>
      <c r="JZ12" s="604"/>
      <c r="KA12" s="604"/>
      <c r="KB12" s="604"/>
      <c r="KC12" s="604"/>
      <c r="KD12" s="604"/>
      <c r="KE12" s="604"/>
      <c r="KF12" s="604"/>
      <c r="KG12" s="604"/>
      <c r="KH12" s="604"/>
      <c r="KI12" s="604"/>
      <c r="KJ12" s="604"/>
      <c r="KK12" s="604"/>
      <c r="KL12" s="604"/>
      <c r="KM12" s="604"/>
      <c r="KN12" s="604"/>
      <c r="KO12" s="604"/>
      <c r="KP12" s="604"/>
      <c r="KQ12" s="604"/>
      <c r="KR12" s="604"/>
      <c r="KS12" s="604"/>
      <c r="KT12" s="604"/>
      <c r="KU12" s="604"/>
      <c r="KV12" s="604"/>
      <c r="KW12" s="604"/>
      <c r="KX12" s="604"/>
      <c r="KY12" s="604"/>
      <c r="KZ12" s="604"/>
      <c r="LA12" s="604"/>
      <c r="LB12" s="604"/>
      <c r="LC12" s="604"/>
      <c r="LD12" s="604"/>
      <c r="LE12" s="604"/>
      <c r="LF12" s="604"/>
      <c r="LG12" s="604"/>
      <c r="LH12" s="604"/>
      <c r="LI12" s="604"/>
      <c r="LJ12" s="604"/>
      <c r="LK12" s="604"/>
      <c r="LL12" s="604"/>
      <c r="LM12" s="604"/>
      <c r="LN12" s="604"/>
      <c r="LO12" s="604"/>
      <c r="LP12" s="604"/>
      <c r="LQ12" s="604"/>
      <c r="LR12" s="604"/>
      <c r="LS12" s="604"/>
      <c r="LT12" s="604"/>
      <c r="LU12" s="604"/>
      <c r="LV12" s="604"/>
      <c r="LW12" s="604"/>
      <c r="LX12" s="604"/>
      <c r="LY12" s="604"/>
      <c r="LZ12" s="604"/>
      <c r="MA12" s="604"/>
      <c r="MB12" s="604"/>
      <c r="MC12" s="604"/>
      <c r="MD12" s="604"/>
      <c r="ME12" s="604"/>
      <c r="MF12" s="604"/>
      <c r="MG12" s="604"/>
      <c r="MH12" s="604"/>
      <c r="MI12" s="604"/>
      <c r="MJ12" s="604"/>
      <c r="MK12" s="604"/>
      <c r="ML12" s="604"/>
      <c r="MM12" s="604"/>
      <c r="MN12" s="604"/>
      <c r="MO12" s="604"/>
      <c r="MP12" s="604"/>
      <c r="MQ12" s="604"/>
      <c r="MR12" s="604"/>
      <c r="MS12" s="604"/>
      <c r="MT12" s="604"/>
      <c r="MU12" s="604"/>
      <c r="MV12" s="604"/>
      <c r="MW12" s="604"/>
      <c r="MX12" s="604"/>
      <c r="MY12" s="604"/>
      <c r="MZ12" s="604"/>
      <c r="NA12" s="604"/>
      <c r="NB12" s="604"/>
      <c r="NC12" s="604"/>
      <c r="ND12" s="604"/>
      <c r="NE12" s="604"/>
      <c r="NF12" s="604"/>
      <c r="NG12" s="604"/>
      <c r="NH12" s="604"/>
      <c r="NI12" s="604"/>
      <c r="NJ12" s="604"/>
      <c r="NK12" s="604"/>
      <c r="NL12" s="604"/>
      <c r="NM12" s="604"/>
      <c r="NN12" s="604"/>
      <c r="NO12" s="604"/>
      <c r="NP12" s="604"/>
      <c r="NQ12" s="604"/>
      <c r="NR12" s="604"/>
      <c r="NS12" s="604"/>
      <c r="NT12" s="604"/>
      <c r="NU12" s="604"/>
      <c r="NV12" s="604"/>
      <c r="NW12" s="604"/>
      <c r="NX12" s="604"/>
      <c r="NY12" s="604"/>
      <c r="NZ12" s="604"/>
      <c r="OA12" s="604"/>
      <c r="OB12" s="604"/>
      <c r="OC12" s="604"/>
      <c r="OD12" s="604"/>
      <c r="OE12" s="604"/>
      <c r="OF12" s="604"/>
      <c r="OG12" s="604"/>
      <c r="OH12" s="604"/>
      <c r="OI12" s="604"/>
      <c r="OJ12" s="604"/>
      <c r="OK12" s="604"/>
      <c r="OL12" s="604"/>
      <c r="OM12" s="604"/>
      <c r="ON12" s="604"/>
      <c r="OO12" s="604"/>
      <c r="OP12" s="604"/>
      <c r="OQ12" s="604"/>
      <c r="OR12" s="604"/>
      <c r="OS12" s="604"/>
      <c r="OT12" s="604"/>
      <c r="OU12" s="604"/>
      <c r="OV12" s="604"/>
      <c r="OW12" s="604"/>
      <c r="OX12" s="604"/>
      <c r="OY12" s="604"/>
      <c r="OZ12" s="604"/>
      <c r="PA12" s="604"/>
      <c r="PB12" s="604"/>
      <c r="PC12" s="604"/>
      <c r="PD12" s="604"/>
      <c r="PE12" s="604"/>
      <c r="PF12" s="604"/>
      <c r="PG12" s="604"/>
      <c r="PH12" s="604"/>
      <c r="PI12" s="604"/>
      <c r="PJ12" s="604"/>
      <c r="PK12" s="604"/>
      <c r="PL12" s="604"/>
      <c r="PM12" s="604"/>
      <c r="PN12" s="604"/>
      <c r="PO12" s="604"/>
      <c r="PP12" s="604"/>
      <c r="PQ12" s="604"/>
      <c r="PR12" s="604"/>
      <c r="PS12" s="604"/>
      <c r="PT12" s="604"/>
      <c r="PU12" s="604"/>
      <c r="PV12" s="604"/>
      <c r="PW12" s="604"/>
      <c r="PX12" s="604"/>
      <c r="PY12" s="604"/>
      <c r="PZ12" s="604"/>
      <c r="QA12" s="604"/>
      <c r="QB12" s="604"/>
      <c r="QC12" s="604"/>
      <c r="QD12" s="604"/>
      <c r="QE12" s="604"/>
      <c r="QF12" s="604"/>
      <c r="QG12" s="604"/>
      <c r="QH12" s="604"/>
      <c r="QI12" s="604"/>
      <c r="QJ12" s="604"/>
      <c r="QK12" s="604"/>
      <c r="QL12" s="604"/>
      <c r="QM12" s="604"/>
      <c r="QN12" s="604"/>
      <c r="QO12" s="604"/>
      <c r="QP12" s="604"/>
      <c r="QQ12" s="604"/>
      <c r="QR12" s="604"/>
      <c r="QS12" s="604"/>
      <c r="QT12" s="604"/>
      <c r="QU12" s="604"/>
      <c r="QV12" s="604"/>
      <c r="QW12" s="604"/>
      <c r="QX12" s="604"/>
      <c r="QY12" s="604"/>
      <c r="QZ12" s="604"/>
      <c r="RA12" s="604"/>
      <c r="RB12" s="604"/>
      <c r="RC12" s="604"/>
      <c r="RD12" s="604"/>
      <c r="RE12" s="604"/>
      <c r="RF12" s="604"/>
      <c r="RG12" s="604"/>
      <c r="RH12" s="604"/>
      <c r="RI12" s="604"/>
      <c r="RJ12" s="604"/>
      <c r="RK12" s="604"/>
      <c r="RL12" s="604"/>
      <c r="RM12" s="604"/>
      <c r="RN12" s="604"/>
      <c r="RO12" s="604"/>
      <c r="RP12" s="604"/>
      <c r="RQ12" s="604"/>
      <c r="RR12" s="604"/>
      <c r="RS12" s="604"/>
      <c r="RT12" s="604"/>
      <c r="RU12" s="604"/>
      <c r="RV12" s="604"/>
      <c r="RW12" s="604"/>
      <c r="RX12" s="604"/>
      <c r="RY12" s="604"/>
      <c r="RZ12" s="604"/>
      <c r="SA12" s="604"/>
      <c r="SB12" s="604"/>
      <c r="SC12" s="604"/>
      <c r="SD12" s="604"/>
      <c r="SE12" s="604"/>
      <c r="SF12" s="604"/>
      <c r="SG12" s="604"/>
      <c r="SH12" s="604"/>
      <c r="SI12" s="604"/>
      <c r="SJ12" s="604"/>
      <c r="SK12" s="604"/>
      <c r="SL12" s="604"/>
      <c r="SM12" s="604"/>
      <c r="SN12" s="604"/>
      <c r="SO12" s="604"/>
      <c r="SP12" s="604"/>
      <c r="SQ12" s="604"/>
      <c r="SR12" s="604"/>
      <c r="SS12" s="604"/>
      <c r="ST12" s="604"/>
      <c r="SU12" s="604"/>
      <c r="SV12" s="604"/>
      <c r="SW12" s="604"/>
      <c r="SX12" s="604"/>
      <c r="SY12" s="604"/>
      <c r="SZ12" s="604"/>
      <c r="TA12" s="604"/>
      <c r="TB12" s="604"/>
      <c r="TC12" s="604"/>
      <c r="TD12" s="604"/>
      <c r="TE12" s="604"/>
      <c r="TF12" s="604"/>
      <c r="TG12" s="604"/>
      <c r="TH12" s="604"/>
      <c r="TI12" s="604"/>
      <c r="TJ12" s="604"/>
      <c r="TK12" s="604"/>
      <c r="TL12" s="604"/>
      <c r="TM12" s="604"/>
      <c r="TN12" s="604"/>
      <c r="TO12" s="604"/>
      <c r="TP12" s="604"/>
      <c r="TQ12" s="604"/>
      <c r="TR12" s="604"/>
      <c r="TS12" s="604"/>
      <c r="TT12" s="604"/>
      <c r="TU12" s="604"/>
      <c r="TV12" s="604"/>
      <c r="TW12" s="604"/>
      <c r="TX12" s="604"/>
      <c r="TY12" s="604"/>
      <c r="TZ12" s="604"/>
      <c r="UA12" s="604"/>
      <c r="UB12" s="604"/>
      <c r="UC12" s="604"/>
      <c r="UD12" s="604"/>
      <c r="UE12" s="604"/>
      <c r="UF12" s="604"/>
      <c r="UG12" s="604"/>
      <c r="UH12" s="604"/>
      <c r="UI12" s="604"/>
      <c r="UJ12" s="604"/>
      <c r="UK12" s="604"/>
      <c r="UL12" s="604"/>
      <c r="UM12" s="604"/>
      <c r="UN12" s="604"/>
      <c r="UO12" s="604"/>
      <c r="UP12" s="604"/>
      <c r="UQ12" s="604"/>
      <c r="UR12" s="604"/>
      <c r="US12" s="604"/>
      <c r="UT12" s="604"/>
      <c r="UU12" s="604"/>
      <c r="UV12" s="604"/>
      <c r="UW12" s="604"/>
      <c r="UX12" s="604"/>
      <c r="UY12" s="604"/>
      <c r="UZ12" s="604"/>
      <c r="VA12" s="604"/>
      <c r="VB12" s="604"/>
      <c r="VC12" s="604"/>
      <c r="VD12" s="604"/>
      <c r="VE12" s="604"/>
      <c r="VF12" s="604"/>
      <c r="VG12" s="604"/>
      <c r="VH12" s="604"/>
      <c r="VI12" s="604"/>
      <c r="VJ12" s="604"/>
      <c r="VK12" s="604"/>
      <c r="VL12" s="604"/>
      <c r="VM12" s="604"/>
      <c r="VN12" s="604"/>
      <c r="VO12" s="604"/>
      <c r="VP12" s="604"/>
      <c r="VQ12" s="604"/>
      <c r="VR12" s="604"/>
      <c r="VS12" s="604"/>
      <c r="VT12" s="604"/>
      <c r="VU12" s="604"/>
      <c r="VV12" s="604"/>
      <c r="VW12" s="604"/>
      <c r="VX12" s="604"/>
      <c r="VY12" s="604"/>
      <c r="VZ12" s="604"/>
      <c r="WA12" s="604"/>
      <c r="WB12" s="604"/>
      <c r="WC12" s="604"/>
      <c r="WD12" s="604"/>
      <c r="WE12" s="604"/>
      <c r="WF12" s="604"/>
      <c r="WG12" s="604"/>
      <c r="WH12" s="604"/>
      <c r="WI12" s="604"/>
      <c r="WJ12" s="604"/>
      <c r="WK12" s="604"/>
      <c r="WL12" s="604"/>
      <c r="WM12" s="604"/>
      <c r="WN12" s="604"/>
      <c r="WO12" s="604"/>
      <c r="WP12" s="604"/>
      <c r="WQ12" s="604"/>
      <c r="WR12" s="604"/>
      <c r="WS12" s="604"/>
      <c r="WT12" s="604"/>
      <c r="WU12" s="604"/>
      <c r="WV12" s="604"/>
      <c r="WW12" s="604"/>
      <c r="WX12" s="604"/>
      <c r="WY12" s="604"/>
      <c r="WZ12" s="604"/>
      <c r="XA12" s="604"/>
      <c r="XB12" s="604"/>
      <c r="XC12" s="604"/>
      <c r="XD12" s="604"/>
      <c r="XE12" s="604"/>
      <c r="XF12" s="604"/>
      <c r="XG12" s="604"/>
      <c r="XH12" s="604"/>
      <c r="XI12" s="604"/>
      <c r="XJ12" s="604"/>
      <c r="XK12" s="604"/>
      <c r="XL12" s="604"/>
      <c r="XM12" s="604"/>
      <c r="XN12" s="604"/>
      <c r="XO12" s="604"/>
      <c r="XP12" s="604"/>
      <c r="XQ12" s="604"/>
      <c r="XR12" s="604"/>
      <c r="XS12" s="604"/>
      <c r="XT12" s="604"/>
      <c r="XU12" s="604"/>
      <c r="XV12" s="604"/>
      <c r="XW12" s="604"/>
      <c r="XX12" s="604"/>
      <c r="XY12" s="604"/>
      <c r="XZ12" s="604"/>
      <c r="YA12" s="604"/>
      <c r="YB12" s="604"/>
      <c r="YC12" s="604"/>
      <c r="YD12" s="604"/>
      <c r="YE12" s="604"/>
      <c r="YF12" s="604"/>
      <c r="YG12" s="604"/>
      <c r="YH12" s="604"/>
      <c r="YI12" s="604"/>
      <c r="YJ12" s="604"/>
      <c r="YK12" s="604"/>
      <c r="YL12" s="604"/>
      <c r="YM12" s="604"/>
      <c r="YN12" s="604"/>
      <c r="YO12" s="604"/>
      <c r="YP12" s="604"/>
      <c r="YQ12" s="604"/>
      <c r="YR12" s="604"/>
      <c r="YS12" s="604"/>
      <c r="YT12" s="604"/>
      <c r="YU12" s="604"/>
      <c r="YV12" s="604"/>
      <c r="YW12" s="604"/>
      <c r="YX12" s="604"/>
      <c r="YY12" s="604"/>
      <c r="YZ12" s="604"/>
      <c r="ZA12" s="604"/>
      <c r="ZB12" s="604"/>
      <c r="ZC12" s="604"/>
      <c r="ZD12" s="604"/>
      <c r="ZE12" s="604"/>
      <c r="ZF12" s="604"/>
      <c r="ZG12" s="604"/>
      <c r="ZH12" s="604"/>
      <c r="ZI12" s="604"/>
      <c r="ZJ12" s="604"/>
      <c r="ZK12" s="604"/>
      <c r="ZL12" s="604"/>
      <c r="ZM12" s="604"/>
      <c r="ZN12" s="604"/>
      <c r="ZO12" s="604"/>
    </row>
    <row r="13" spans="1:691" s="603" customFormat="1" ht="13.5" thickBot="1" x14ac:dyDescent="0.25">
      <c r="A13" s="1357"/>
      <c r="B13" s="621" t="s">
        <v>314</v>
      </c>
      <c r="C13" s="623"/>
      <c r="D13" s="1362"/>
      <c r="E13" s="1364"/>
      <c r="F13" s="623"/>
      <c r="G13" s="1362"/>
      <c r="H13" s="1363"/>
      <c r="I13" s="623"/>
      <c r="J13" s="1362"/>
      <c r="K13" s="1363"/>
      <c r="L13" s="623"/>
      <c r="M13" s="1362"/>
      <c r="N13" s="1363"/>
      <c r="O13" s="623"/>
      <c r="P13" s="1362"/>
      <c r="Q13" s="1363"/>
      <c r="R13" s="623"/>
      <c r="S13" s="1362"/>
      <c r="T13" s="1363"/>
      <c r="U13" s="623"/>
      <c r="V13" s="1362"/>
      <c r="W13" s="1363"/>
      <c r="X13" s="623"/>
      <c r="Y13" s="1362"/>
      <c r="Z13" s="1363"/>
      <c r="AA13" s="623"/>
      <c r="AB13" s="1362"/>
      <c r="AC13" s="1363"/>
      <c r="AD13" s="623"/>
      <c r="AE13" s="1362"/>
      <c r="AF13" s="1363"/>
      <c r="AG13" s="602"/>
      <c r="AH13" s="634">
        <v>8</v>
      </c>
      <c r="AI13" s="627">
        <v>25</v>
      </c>
      <c r="AJ13" s="633"/>
      <c r="AK13" s="628">
        <v>11</v>
      </c>
      <c r="AL13" s="635"/>
      <c r="AM13" s="635"/>
      <c r="AN13" s="634"/>
      <c r="AO13" s="634"/>
      <c r="AP13" s="635"/>
      <c r="AQ13" s="633" t="s">
        <v>321</v>
      </c>
      <c r="AR13" s="628">
        <v>13</v>
      </c>
      <c r="AS13" s="628">
        <v>2</v>
      </c>
      <c r="AT13" s="634"/>
      <c r="AU13" s="629"/>
      <c r="AV13" s="630"/>
      <c r="AW13" s="630"/>
      <c r="AX13" s="630"/>
      <c r="AY13" s="630">
        <v>8000</v>
      </c>
      <c r="AZ13" s="630" t="str">
        <f>IF(alapadatok!$Z19="","",alapadatok!$Z19)</f>
        <v>Kohan József</v>
      </c>
      <c r="BA13" s="630" t="str">
        <f>IF(alapadatok!$Z20="","",alapadatok!$Z20)</f>
        <v>Lendér Tamás</v>
      </c>
      <c r="BB13" s="630" t="str">
        <f>IF(alapadatok!$Z21="","",alapadatok!$Z21)</f>
        <v>Fazekas Pál</v>
      </c>
      <c r="BC13" s="630" t="str">
        <f>IF(alapadatok!$Z22="","",alapadatok!$Z22)</f>
        <v>Strupka János</v>
      </c>
      <c r="BD13" s="630" t="str">
        <f>IF(alapadatok!$Z23="","",alapadatok!$Z23)</f>
        <v>Verrasztó László</v>
      </c>
      <c r="BE13" s="630" t="str">
        <f>IF(alapadatok!$Z24="","",alapadatok!$Z24)</f>
        <v>Waldner György</v>
      </c>
      <c r="BF13" s="630" t="str">
        <f>IF(alapadatok!$Z25="","",alapadatok!$Z25)</f>
        <v>Czank István</v>
      </c>
      <c r="BG13" s="630" t="str">
        <f>IF(alapadatok!$Z26="","",alapadatok!$Z19)</f>
        <v/>
      </c>
      <c r="BH13" s="630" t="str">
        <f>IF(alapadatok!$Z27="","",alapadatok!$Z27)</f>
        <v/>
      </c>
      <c r="BI13" s="630" t="str">
        <f>IF(alapadatok!$Z27="","",alapadatok!$Z27)</f>
        <v/>
      </c>
      <c r="BJ13" s="630"/>
      <c r="BK13" s="584"/>
      <c r="BL13" s="630"/>
      <c r="BM13" s="606"/>
      <c r="BN13" s="606"/>
      <c r="BO13" s="606"/>
      <c r="BP13" s="606"/>
      <c r="BQ13" s="606"/>
      <c r="BR13" s="606"/>
      <c r="BS13" s="606"/>
      <c r="BT13" s="606"/>
      <c r="BU13" s="606"/>
      <c r="BV13" s="606"/>
      <c r="BW13" s="604"/>
      <c r="BX13" s="604"/>
      <c r="BY13" s="604"/>
      <c r="BZ13" s="604"/>
      <c r="CA13" s="604"/>
      <c r="CB13" s="604"/>
      <c r="CC13" s="604"/>
      <c r="CD13" s="604"/>
      <c r="CE13" s="604"/>
      <c r="CF13" s="604"/>
      <c r="CG13" s="604"/>
      <c r="CH13" s="604"/>
      <c r="CI13" s="604"/>
      <c r="CJ13" s="604"/>
      <c r="CK13" s="604"/>
      <c r="CL13" s="604"/>
      <c r="CM13" s="604"/>
      <c r="CN13" s="604"/>
      <c r="CO13" s="604"/>
      <c r="CP13" s="604"/>
      <c r="CQ13" s="604"/>
      <c r="CR13" s="604"/>
      <c r="CS13" s="604"/>
      <c r="CT13" s="604"/>
      <c r="CU13" s="604"/>
      <c r="CV13" s="604"/>
      <c r="CW13" s="604"/>
      <c r="CX13" s="604"/>
      <c r="CY13" s="604"/>
      <c r="CZ13" s="604"/>
      <c r="DA13" s="604"/>
      <c r="DB13" s="604"/>
      <c r="DC13" s="604"/>
      <c r="DD13" s="604"/>
      <c r="DE13" s="604"/>
      <c r="DF13" s="604"/>
      <c r="DG13" s="604"/>
      <c r="DH13" s="604"/>
      <c r="DI13" s="604"/>
      <c r="DJ13" s="604"/>
      <c r="DK13" s="604"/>
      <c r="DL13" s="604"/>
      <c r="DM13" s="604"/>
      <c r="DN13" s="604"/>
      <c r="DO13" s="604"/>
      <c r="DP13" s="604"/>
      <c r="DQ13" s="604"/>
      <c r="DR13" s="604"/>
      <c r="DS13" s="604"/>
      <c r="DT13" s="604"/>
      <c r="DU13" s="604"/>
      <c r="DV13" s="604"/>
      <c r="DW13" s="604"/>
      <c r="DX13" s="604"/>
      <c r="DY13" s="604"/>
      <c r="DZ13" s="604"/>
      <c r="EA13" s="604"/>
      <c r="EB13" s="604"/>
      <c r="EC13" s="604"/>
      <c r="ED13" s="604"/>
      <c r="EE13" s="604"/>
      <c r="EF13" s="604"/>
      <c r="EG13" s="604"/>
      <c r="EH13" s="604"/>
      <c r="EI13" s="604"/>
      <c r="EJ13" s="604"/>
      <c r="EK13" s="604"/>
      <c r="EL13" s="604"/>
      <c r="EM13" s="604"/>
      <c r="EN13" s="604"/>
      <c r="EO13" s="604"/>
      <c r="EP13" s="604"/>
      <c r="EQ13" s="604"/>
      <c r="ER13" s="604"/>
      <c r="ES13" s="604"/>
      <c r="ET13" s="604"/>
      <c r="EU13" s="604"/>
      <c r="EV13" s="604"/>
      <c r="EW13" s="604"/>
      <c r="EX13" s="604"/>
      <c r="EY13" s="604"/>
      <c r="EZ13" s="604"/>
      <c r="FA13" s="604"/>
      <c r="FB13" s="604"/>
      <c r="FC13" s="604"/>
      <c r="FD13" s="604"/>
      <c r="FE13" s="604"/>
      <c r="FF13" s="604"/>
      <c r="FG13" s="604"/>
      <c r="FH13" s="604"/>
      <c r="FI13" s="604"/>
      <c r="FJ13" s="604"/>
      <c r="FK13" s="604"/>
      <c r="FL13" s="604"/>
      <c r="FM13" s="604"/>
      <c r="FN13" s="604"/>
      <c r="FO13" s="604"/>
      <c r="FP13" s="604"/>
      <c r="FQ13" s="604"/>
      <c r="FR13" s="604"/>
      <c r="FS13" s="604"/>
      <c r="FT13" s="604"/>
      <c r="FU13" s="604"/>
      <c r="FV13" s="604"/>
      <c r="FW13" s="604"/>
      <c r="FX13" s="604"/>
      <c r="FY13" s="604"/>
      <c r="FZ13" s="604"/>
      <c r="GA13" s="604"/>
      <c r="GB13" s="604"/>
      <c r="GC13" s="604"/>
      <c r="GD13" s="604"/>
      <c r="GE13" s="604"/>
      <c r="GF13" s="604"/>
      <c r="GG13" s="604"/>
      <c r="GH13" s="604"/>
      <c r="GI13" s="604"/>
      <c r="GJ13" s="604"/>
      <c r="GK13" s="604"/>
      <c r="GL13" s="604"/>
      <c r="GM13" s="604"/>
      <c r="GN13" s="604"/>
      <c r="GO13" s="604"/>
      <c r="GP13" s="604"/>
      <c r="GQ13" s="604"/>
      <c r="GR13" s="604"/>
      <c r="GS13" s="604"/>
      <c r="GT13" s="604"/>
      <c r="GU13" s="604"/>
      <c r="GV13" s="604"/>
      <c r="GW13" s="604"/>
      <c r="GX13" s="604"/>
      <c r="GY13" s="604"/>
      <c r="GZ13" s="604"/>
      <c r="HA13" s="604"/>
      <c r="HB13" s="604"/>
      <c r="HC13" s="604"/>
      <c r="HD13" s="604"/>
      <c r="HE13" s="604"/>
      <c r="HF13" s="604"/>
      <c r="HG13" s="604"/>
      <c r="HH13" s="604"/>
      <c r="HI13" s="604"/>
      <c r="HJ13" s="604"/>
      <c r="HK13" s="604"/>
      <c r="HL13" s="604"/>
      <c r="HM13" s="604"/>
      <c r="HN13" s="604"/>
      <c r="HO13" s="604"/>
      <c r="HP13" s="604"/>
      <c r="HQ13" s="604"/>
      <c r="HR13" s="604"/>
      <c r="HS13" s="604"/>
      <c r="HT13" s="604"/>
      <c r="HU13" s="604"/>
      <c r="HV13" s="604"/>
      <c r="HW13" s="604"/>
      <c r="HX13" s="604"/>
      <c r="HY13" s="604"/>
      <c r="HZ13" s="604"/>
      <c r="IA13" s="604"/>
      <c r="IB13" s="604"/>
      <c r="IC13" s="604"/>
      <c r="ID13" s="604"/>
      <c r="IE13" s="604"/>
      <c r="IF13" s="604"/>
      <c r="IG13" s="604"/>
      <c r="IH13" s="604"/>
      <c r="II13" s="604"/>
      <c r="IJ13" s="604"/>
      <c r="IK13" s="604"/>
      <c r="IL13" s="604"/>
      <c r="IM13" s="604"/>
      <c r="IN13" s="604"/>
      <c r="IO13" s="604"/>
      <c r="IP13" s="604"/>
      <c r="IQ13" s="604"/>
      <c r="IR13" s="604"/>
      <c r="IS13" s="604"/>
      <c r="IT13" s="604"/>
      <c r="IU13" s="604"/>
      <c r="IV13" s="604"/>
      <c r="IW13" s="604"/>
      <c r="IX13" s="604"/>
      <c r="IY13" s="604"/>
      <c r="IZ13" s="604"/>
      <c r="JA13" s="604"/>
      <c r="JB13" s="604"/>
      <c r="JC13" s="604"/>
      <c r="JD13" s="604"/>
      <c r="JE13" s="604"/>
      <c r="JF13" s="604"/>
      <c r="JG13" s="604"/>
      <c r="JH13" s="604"/>
      <c r="JI13" s="604"/>
      <c r="JJ13" s="604"/>
      <c r="JK13" s="604"/>
      <c r="JL13" s="604"/>
      <c r="JM13" s="604"/>
      <c r="JN13" s="604"/>
      <c r="JO13" s="604"/>
      <c r="JP13" s="604"/>
      <c r="JQ13" s="604"/>
      <c r="JR13" s="604"/>
      <c r="JS13" s="604"/>
      <c r="JT13" s="604"/>
      <c r="JU13" s="604"/>
      <c r="JV13" s="604"/>
      <c r="JW13" s="604"/>
      <c r="JX13" s="604"/>
      <c r="JY13" s="604"/>
      <c r="JZ13" s="604"/>
      <c r="KA13" s="604"/>
      <c r="KB13" s="604"/>
      <c r="KC13" s="604"/>
      <c r="KD13" s="604"/>
      <c r="KE13" s="604"/>
      <c r="KF13" s="604"/>
      <c r="KG13" s="604"/>
      <c r="KH13" s="604"/>
      <c r="KI13" s="604"/>
      <c r="KJ13" s="604"/>
      <c r="KK13" s="604"/>
      <c r="KL13" s="604"/>
      <c r="KM13" s="604"/>
      <c r="KN13" s="604"/>
      <c r="KO13" s="604"/>
      <c r="KP13" s="604"/>
      <c r="KQ13" s="604"/>
      <c r="KR13" s="604"/>
      <c r="KS13" s="604"/>
      <c r="KT13" s="604"/>
      <c r="KU13" s="604"/>
      <c r="KV13" s="604"/>
      <c r="KW13" s="604"/>
      <c r="KX13" s="604"/>
      <c r="KY13" s="604"/>
      <c r="KZ13" s="604"/>
      <c r="LA13" s="604"/>
      <c r="LB13" s="604"/>
      <c r="LC13" s="604"/>
      <c r="LD13" s="604"/>
      <c r="LE13" s="604"/>
      <c r="LF13" s="604"/>
      <c r="LG13" s="604"/>
      <c r="LH13" s="604"/>
      <c r="LI13" s="604"/>
      <c r="LJ13" s="604"/>
      <c r="LK13" s="604"/>
      <c r="LL13" s="604"/>
      <c r="LM13" s="604"/>
      <c r="LN13" s="604"/>
      <c r="LO13" s="604"/>
      <c r="LP13" s="604"/>
      <c r="LQ13" s="604"/>
      <c r="LR13" s="604"/>
      <c r="LS13" s="604"/>
      <c r="LT13" s="604"/>
      <c r="LU13" s="604"/>
      <c r="LV13" s="604"/>
      <c r="LW13" s="604"/>
      <c r="LX13" s="604"/>
      <c r="LY13" s="604"/>
      <c r="LZ13" s="604"/>
      <c r="MA13" s="604"/>
      <c r="MB13" s="604"/>
      <c r="MC13" s="604"/>
      <c r="MD13" s="604"/>
      <c r="ME13" s="604"/>
      <c r="MF13" s="604"/>
      <c r="MG13" s="604"/>
      <c r="MH13" s="604"/>
      <c r="MI13" s="604"/>
      <c r="MJ13" s="604"/>
      <c r="MK13" s="604"/>
      <c r="ML13" s="604"/>
      <c r="MM13" s="604"/>
      <c r="MN13" s="604"/>
      <c r="MO13" s="604"/>
      <c r="MP13" s="604"/>
      <c r="MQ13" s="604"/>
      <c r="MR13" s="604"/>
      <c r="MS13" s="604"/>
      <c r="MT13" s="604"/>
      <c r="MU13" s="604"/>
      <c r="MV13" s="604"/>
      <c r="MW13" s="604"/>
      <c r="MX13" s="604"/>
      <c r="MY13" s="604"/>
      <c r="MZ13" s="604"/>
      <c r="NA13" s="604"/>
      <c r="NB13" s="604"/>
      <c r="NC13" s="604"/>
      <c r="ND13" s="604"/>
      <c r="NE13" s="604"/>
      <c r="NF13" s="604"/>
      <c r="NG13" s="604"/>
      <c r="NH13" s="604"/>
      <c r="NI13" s="604"/>
      <c r="NJ13" s="604"/>
      <c r="NK13" s="604"/>
      <c r="NL13" s="604"/>
      <c r="NM13" s="604"/>
      <c r="NN13" s="604"/>
      <c r="NO13" s="604"/>
      <c r="NP13" s="604"/>
      <c r="NQ13" s="604"/>
      <c r="NR13" s="604"/>
      <c r="NS13" s="604"/>
      <c r="NT13" s="604"/>
      <c r="NU13" s="604"/>
      <c r="NV13" s="604"/>
      <c r="NW13" s="604"/>
      <c r="NX13" s="604"/>
      <c r="NY13" s="604"/>
      <c r="NZ13" s="604"/>
      <c r="OA13" s="604"/>
      <c r="OB13" s="604"/>
      <c r="OC13" s="604"/>
      <c r="OD13" s="604"/>
      <c r="OE13" s="604"/>
      <c r="OF13" s="604"/>
      <c r="OG13" s="604"/>
      <c r="OH13" s="604"/>
      <c r="OI13" s="604"/>
      <c r="OJ13" s="604"/>
      <c r="OK13" s="604"/>
      <c r="OL13" s="604"/>
      <c r="OM13" s="604"/>
      <c r="ON13" s="604"/>
      <c r="OO13" s="604"/>
      <c r="OP13" s="604"/>
      <c r="OQ13" s="604"/>
      <c r="OR13" s="604"/>
      <c r="OS13" s="604"/>
      <c r="OT13" s="604"/>
      <c r="OU13" s="604"/>
      <c r="OV13" s="604"/>
      <c r="OW13" s="604"/>
      <c r="OX13" s="604"/>
      <c r="OY13" s="604"/>
      <c r="OZ13" s="604"/>
      <c r="PA13" s="604"/>
      <c r="PB13" s="604"/>
      <c r="PC13" s="604"/>
      <c r="PD13" s="604"/>
      <c r="PE13" s="604"/>
      <c r="PF13" s="604"/>
      <c r="PG13" s="604"/>
      <c r="PH13" s="604"/>
      <c r="PI13" s="604"/>
      <c r="PJ13" s="604"/>
      <c r="PK13" s="604"/>
      <c r="PL13" s="604"/>
      <c r="PM13" s="604"/>
      <c r="PN13" s="604"/>
      <c r="PO13" s="604"/>
      <c r="PP13" s="604"/>
      <c r="PQ13" s="604"/>
      <c r="PR13" s="604"/>
      <c r="PS13" s="604"/>
      <c r="PT13" s="604"/>
      <c r="PU13" s="604"/>
      <c r="PV13" s="604"/>
      <c r="PW13" s="604"/>
      <c r="PX13" s="604"/>
      <c r="PY13" s="604"/>
      <c r="PZ13" s="604"/>
      <c r="QA13" s="604"/>
      <c r="QB13" s="604"/>
      <c r="QC13" s="604"/>
      <c r="QD13" s="604"/>
      <c r="QE13" s="604"/>
      <c r="QF13" s="604"/>
      <c r="QG13" s="604"/>
      <c r="QH13" s="604"/>
      <c r="QI13" s="604"/>
      <c r="QJ13" s="604"/>
      <c r="QK13" s="604"/>
      <c r="QL13" s="604"/>
      <c r="QM13" s="604"/>
      <c r="QN13" s="604"/>
      <c r="QO13" s="604"/>
      <c r="QP13" s="604"/>
      <c r="QQ13" s="604"/>
      <c r="QR13" s="604"/>
      <c r="QS13" s="604"/>
      <c r="QT13" s="604"/>
      <c r="QU13" s="604"/>
      <c r="QV13" s="604"/>
      <c r="QW13" s="604"/>
      <c r="QX13" s="604"/>
      <c r="QY13" s="604"/>
      <c r="QZ13" s="604"/>
      <c r="RA13" s="604"/>
      <c r="RB13" s="604"/>
      <c r="RC13" s="604"/>
      <c r="RD13" s="604"/>
      <c r="RE13" s="604"/>
      <c r="RF13" s="604"/>
      <c r="RG13" s="604"/>
      <c r="RH13" s="604"/>
      <c r="RI13" s="604"/>
      <c r="RJ13" s="604"/>
      <c r="RK13" s="604"/>
      <c r="RL13" s="604"/>
      <c r="RM13" s="604"/>
      <c r="RN13" s="604"/>
      <c r="RO13" s="604"/>
      <c r="RP13" s="604"/>
      <c r="RQ13" s="604"/>
      <c r="RR13" s="604"/>
      <c r="RS13" s="604"/>
      <c r="RT13" s="604"/>
      <c r="RU13" s="604"/>
      <c r="RV13" s="604"/>
      <c r="RW13" s="604"/>
      <c r="RX13" s="604"/>
      <c r="RY13" s="604"/>
      <c r="RZ13" s="604"/>
      <c r="SA13" s="604"/>
      <c r="SB13" s="604"/>
      <c r="SC13" s="604"/>
      <c r="SD13" s="604"/>
      <c r="SE13" s="604"/>
      <c r="SF13" s="604"/>
      <c r="SG13" s="604"/>
      <c r="SH13" s="604"/>
      <c r="SI13" s="604"/>
      <c r="SJ13" s="604"/>
      <c r="SK13" s="604"/>
      <c r="SL13" s="604"/>
      <c r="SM13" s="604"/>
      <c r="SN13" s="604"/>
      <c r="SO13" s="604"/>
      <c r="SP13" s="604"/>
      <c r="SQ13" s="604"/>
      <c r="SR13" s="604"/>
      <c r="SS13" s="604"/>
      <c r="ST13" s="604"/>
      <c r="SU13" s="604"/>
      <c r="SV13" s="604"/>
      <c r="SW13" s="604"/>
      <c r="SX13" s="604"/>
      <c r="SY13" s="604"/>
      <c r="SZ13" s="604"/>
      <c r="TA13" s="604"/>
      <c r="TB13" s="604"/>
      <c r="TC13" s="604"/>
      <c r="TD13" s="604"/>
      <c r="TE13" s="604"/>
      <c r="TF13" s="604"/>
      <c r="TG13" s="604"/>
      <c r="TH13" s="604"/>
      <c r="TI13" s="604"/>
      <c r="TJ13" s="604"/>
      <c r="TK13" s="604"/>
      <c r="TL13" s="604"/>
      <c r="TM13" s="604"/>
      <c r="TN13" s="604"/>
      <c r="TO13" s="604"/>
      <c r="TP13" s="604"/>
      <c r="TQ13" s="604"/>
      <c r="TR13" s="604"/>
      <c r="TS13" s="604"/>
      <c r="TT13" s="604"/>
      <c r="TU13" s="604"/>
      <c r="TV13" s="604"/>
      <c r="TW13" s="604"/>
      <c r="TX13" s="604"/>
      <c r="TY13" s="604"/>
      <c r="TZ13" s="604"/>
      <c r="UA13" s="604"/>
      <c r="UB13" s="604"/>
      <c r="UC13" s="604"/>
      <c r="UD13" s="604"/>
      <c r="UE13" s="604"/>
      <c r="UF13" s="604"/>
      <c r="UG13" s="604"/>
      <c r="UH13" s="604"/>
      <c r="UI13" s="604"/>
      <c r="UJ13" s="604"/>
      <c r="UK13" s="604"/>
      <c r="UL13" s="604"/>
      <c r="UM13" s="604"/>
      <c r="UN13" s="604"/>
      <c r="UO13" s="604"/>
      <c r="UP13" s="604"/>
      <c r="UQ13" s="604"/>
      <c r="UR13" s="604"/>
      <c r="US13" s="604"/>
      <c r="UT13" s="604"/>
      <c r="UU13" s="604"/>
      <c r="UV13" s="604"/>
      <c r="UW13" s="604"/>
      <c r="UX13" s="604"/>
      <c r="UY13" s="604"/>
      <c r="UZ13" s="604"/>
      <c r="VA13" s="604"/>
      <c r="VB13" s="604"/>
      <c r="VC13" s="604"/>
      <c r="VD13" s="604"/>
      <c r="VE13" s="604"/>
      <c r="VF13" s="604"/>
      <c r="VG13" s="604"/>
      <c r="VH13" s="604"/>
      <c r="VI13" s="604"/>
      <c r="VJ13" s="604"/>
      <c r="VK13" s="604"/>
      <c r="VL13" s="604"/>
      <c r="VM13" s="604"/>
      <c r="VN13" s="604"/>
      <c r="VO13" s="604"/>
      <c r="VP13" s="604"/>
      <c r="VQ13" s="604"/>
      <c r="VR13" s="604"/>
      <c r="VS13" s="604"/>
      <c r="VT13" s="604"/>
      <c r="VU13" s="604"/>
      <c r="VV13" s="604"/>
      <c r="VW13" s="604"/>
      <c r="VX13" s="604"/>
      <c r="VY13" s="604"/>
      <c r="VZ13" s="604"/>
      <c r="WA13" s="604"/>
      <c r="WB13" s="604"/>
      <c r="WC13" s="604"/>
      <c r="WD13" s="604"/>
      <c r="WE13" s="604"/>
      <c r="WF13" s="604"/>
      <c r="WG13" s="604"/>
      <c r="WH13" s="604"/>
      <c r="WI13" s="604"/>
      <c r="WJ13" s="604"/>
      <c r="WK13" s="604"/>
      <c r="WL13" s="604"/>
      <c r="WM13" s="604"/>
      <c r="WN13" s="604"/>
      <c r="WO13" s="604"/>
      <c r="WP13" s="604"/>
      <c r="WQ13" s="604"/>
      <c r="WR13" s="604"/>
      <c r="WS13" s="604"/>
      <c r="WT13" s="604"/>
      <c r="WU13" s="604"/>
      <c r="WV13" s="604"/>
      <c r="WW13" s="604"/>
      <c r="WX13" s="604"/>
      <c r="WY13" s="604"/>
      <c r="WZ13" s="604"/>
      <c r="XA13" s="604"/>
      <c r="XB13" s="604"/>
      <c r="XC13" s="604"/>
      <c r="XD13" s="604"/>
      <c r="XE13" s="604"/>
      <c r="XF13" s="604"/>
      <c r="XG13" s="604"/>
      <c r="XH13" s="604"/>
      <c r="XI13" s="604"/>
      <c r="XJ13" s="604"/>
      <c r="XK13" s="604"/>
      <c r="XL13" s="604"/>
      <c r="XM13" s="604"/>
      <c r="XN13" s="604"/>
      <c r="XO13" s="604"/>
      <c r="XP13" s="604"/>
      <c r="XQ13" s="604"/>
      <c r="XR13" s="604"/>
      <c r="XS13" s="604"/>
      <c r="XT13" s="604"/>
      <c r="XU13" s="604"/>
      <c r="XV13" s="604"/>
      <c r="XW13" s="604"/>
      <c r="XX13" s="604"/>
      <c r="XY13" s="604"/>
      <c r="XZ13" s="604"/>
      <c r="YA13" s="604"/>
      <c r="YB13" s="604"/>
      <c r="YC13" s="604"/>
      <c r="YD13" s="604"/>
      <c r="YE13" s="604"/>
      <c r="YF13" s="604"/>
      <c r="YG13" s="604"/>
      <c r="YH13" s="604"/>
      <c r="YI13" s="604"/>
      <c r="YJ13" s="604"/>
      <c r="YK13" s="604"/>
      <c r="YL13" s="604"/>
      <c r="YM13" s="604"/>
      <c r="YN13" s="604"/>
      <c r="YO13" s="604"/>
      <c r="YP13" s="604"/>
      <c r="YQ13" s="604"/>
      <c r="YR13" s="604"/>
      <c r="YS13" s="604"/>
      <c r="YT13" s="604"/>
      <c r="YU13" s="604"/>
      <c r="YV13" s="604"/>
      <c r="YW13" s="604"/>
      <c r="YX13" s="604"/>
      <c r="YY13" s="604"/>
      <c r="YZ13" s="604"/>
      <c r="ZA13" s="604"/>
      <c r="ZB13" s="604"/>
      <c r="ZC13" s="604"/>
      <c r="ZD13" s="604"/>
      <c r="ZE13" s="604"/>
      <c r="ZF13" s="604"/>
      <c r="ZG13" s="604"/>
      <c r="ZH13" s="604"/>
      <c r="ZI13" s="604"/>
      <c r="ZJ13" s="604"/>
      <c r="ZK13" s="604"/>
      <c r="ZL13" s="604"/>
      <c r="ZM13" s="604"/>
      <c r="ZN13" s="604"/>
      <c r="ZO13" s="604"/>
    </row>
    <row r="14" spans="1:691" x14ac:dyDescent="0.2">
      <c r="A14" s="1356">
        <f>IF($AI$2=1,AH10,IF($AI$2=2,AI10,""))</f>
        <v>22</v>
      </c>
      <c r="B14" s="621" t="s">
        <v>312</v>
      </c>
      <c r="C14" s="623"/>
      <c r="D14" s="1362"/>
      <c r="E14" s="1364"/>
      <c r="F14" s="623"/>
      <c r="G14" s="1362"/>
      <c r="H14" s="1363"/>
      <c r="I14" s="623"/>
      <c r="J14" s="1362"/>
      <c r="K14" s="1363"/>
      <c r="L14" s="623"/>
      <c r="M14" s="1362"/>
      <c r="N14" s="1363"/>
      <c r="O14" s="623"/>
      <c r="P14" s="1362"/>
      <c r="Q14" s="1363"/>
      <c r="R14" s="623"/>
      <c r="S14" s="1362"/>
      <c r="T14" s="1363"/>
      <c r="U14" s="623"/>
      <c r="V14" s="1362"/>
      <c r="W14" s="1363"/>
      <c r="X14" s="623"/>
      <c r="Y14" s="1362"/>
      <c r="Z14" s="1363"/>
      <c r="AA14" s="623"/>
      <c r="AB14" s="1362"/>
      <c r="AC14" s="1363"/>
      <c r="AD14" s="623"/>
      <c r="AE14" s="1362"/>
      <c r="AF14" s="1363"/>
      <c r="AG14" s="602"/>
      <c r="AH14" s="634">
        <v>9</v>
      </c>
      <c r="AI14" s="627">
        <v>26</v>
      </c>
      <c r="AJ14" s="633"/>
      <c r="AK14" s="628">
        <v>12</v>
      </c>
      <c r="AN14" s="634"/>
      <c r="AO14" s="634"/>
      <c r="AQ14" s="633" t="s">
        <v>322</v>
      </c>
      <c r="AR14" s="628">
        <v>14</v>
      </c>
      <c r="AS14" s="628">
        <v>1</v>
      </c>
      <c r="AT14" s="634"/>
      <c r="AY14" s="630">
        <v>9000</v>
      </c>
      <c r="BK14" s="584"/>
    </row>
    <row r="15" spans="1:691" ht="13.5" thickBot="1" x14ac:dyDescent="0.25">
      <c r="A15" s="1357"/>
      <c r="B15" s="621" t="s">
        <v>314</v>
      </c>
      <c r="C15" s="623"/>
      <c r="D15" s="1362"/>
      <c r="E15" s="1364"/>
      <c r="F15" s="623"/>
      <c r="G15" s="1362"/>
      <c r="H15" s="1363"/>
      <c r="I15" s="623"/>
      <c r="J15" s="1362"/>
      <c r="K15" s="1363"/>
      <c r="L15" s="623"/>
      <c r="M15" s="1362"/>
      <c r="N15" s="1363"/>
      <c r="O15" s="623"/>
      <c r="P15" s="1362"/>
      <c r="Q15" s="1363"/>
      <c r="R15" s="623"/>
      <c r="S15" s="1362"/>
      <c r="T15" s="1363"/>
      <c r="U15" s="623"/>
      <c r="V15" s="1362"/>
      <c r="W15" s="1363"/>
      <c r="X15" s="623"/>
      <c r="Y15" s="1362"/>
      <c r="Z15" s="1363"/>
      <c r="AA15" s="623"/>
      <c r="AB15" s="1362"/>
      <c r="AC15" s="1363"/>
      <c r="AD15" s="623"/>
      <c r="AE15" s="1362"/>
      <c r="AF15" s="1363"/>
      <c r="AG15" s="602"/>
      <c r="AH15" s="634">
        <v>10</v>
      </c>
      <c r="AI15" s="627">
        <v>27</v>
      </c>
      <c r="AJ15" s="633"/>
      <c r="AK15" s="628">
        <v>13</v>
      </c>
      <c r="AN15" s="634"/>
      <c r="AO15" s="634"/>
      <c r="AQ15" s="633" t="s">
        <v>323</v>
      </c>
      <c r="AR15" s="628">
        <v>11</v>
      </c>
      <c r="AS15" s="628">
        <v>2</v>
      </c>
      <c r="AT15" s="634"/>
      <c r="AY15" s="630">
        <v>9001</v>
      </c>
      <c r="BK15" s="584"/>
    </row>
    <row r="16" spans="1:691" s="602" customFormat="1" x14ac:dyDescent="0.2">
      <c r="A16" s="1356">
        <f>IF($AI$2=1,AH11,IF($AI$2=2,AI11,""))</f>
        <v>23</v>
      </c>
      <c r="B16" s="621" t="s">
        <v>312</v>
      </c>
      <c r="C16" s="624"/>
      <c r="D16" s="1352"/>
      <c r="E16" s="1358"/>
      <c r="F16" s="624"/>
      <c r="G16" s="1352"/>
      <c r="H16" s="1354"/>
      <c r="I16" s="624"/>
      <c r="J16" s="1352"/>
      <c r="K16" s="1354"/>
      <c r="L16" s="624"/>
      <c r="M16" s="1352"/>
      <c r="N16" s="1354"/>
      <c r="O16" s="624"/>
      <c r="P16" s="1352"/>
      <c r="Q16" s="1354"/>
      <c r="R16" s="624"/>
      <c r="S16" s="1352"/>
      <c r="T16" s="1354"/>
      <c r="U16" s="624"/>
      <c r="V16" s="1352"/>
      <c r="W16" s="1354"/>
      <c r="X16" s="624"/>
      <c r="Y16" s="1352"/>
      <c r="Z16" s="1354"/>
      <c r="AA16" s="624"/>
      <c r="AB16" s="1352"/>
      <c r="AC16" s="1354"/>
      <c r="AD16" s="624"/>
      <c r="AE16" s="1352"/>
      <c r="AF16" s="1354"/>
      <c r="AH16" s="634">
        <v>11</v>
      </c>
      <c r="AI16" s="627">
        <v>28</v>
      </c>
      <c r="AJ16" s="633"/>
      <c r="AK16" s="628">
        <v>14</v>
      </c>
      <c r="AL16" s="634"/>
      <c r="AM16" s="634"/>
      <c r="AN16" s="634"/>
      <c r="AO16" s="634"/>
      <c r="AP16" s="634"/>
      <c r="AQ16" s="633" t="s">
        <v>297</v>
      </c>
      <c r="AR16" s="628">
        <v>12</v>
      </c>
      <c r="AS16" s="628">
        <v>1</v>
      </c>
      <c r="AT16" s="634"/>
      <c r="AU16" s="629"/>
      <c r="AV16" s="630"/>
      <c r="AW16" s="630"/>
      <c r="AX16" s="630"/>
      <c r="AY16" s="630"/>
      <c r="AZ16" s="630"/>
      <c r="BA16" s="630"/>
      <c r="BB16" s="630"/>
      <c r="BC16" s="630"/>
      <c r="BD16" s="630"/>
      <c r="BE16" s="630"/>
      <c r="BF16" s="630"/>
      <c r="BG16" s="630"/>
      <c r="BH16" s="630"/>
      <c r="BI16" s="630"/>
      <c r="BJ16" s="630"/>
      <c r="BK16" s="584"/>
      <c r="BL16" s="630"/>
      <c r="BM16" s="606"/>
      <c r="BN16" s="606"/>
      <c r="BO16" s="606"/>
      <c r="BP16" s="606"/>
      <c r="BQ16" s="606"/>
      <c r="BR16" s="606"/>
      <c r="BS16" s="606"/>
      <c r="BT16" s="606"/>
      <c r="BU16" s="606"/>
      <c r="BV16" s="606"/>
      <c r="BW16" s="604"/>
      <c r="BX16" s="604"/>
      <c r="BY16" s="604"/>
      <c r="BZ16" s="604"/>
      <c r="CA16" s="604"/>
      <c r="CB16" s="604"/>
      <c r="CC16" s="604"/>
      <c r="CD16" s="604"/>
      <c r="CE16" s="604"/>
      <c r="CF16" s="604"/>
      <c r="CG16" s="604"/>
      <c r="CH16" s="604"/>
      <c r="CI16" s="604"/>
      <c r="CJ16" s="604"/>
      <c r="CK16" s="604"/>
      <c r="CL16" s="604"/>
      <c r="CM16" s="604"/>
      <c r="CN16" s="604"/>
      <c r="CO16" s="604"/>
      <c r="CP16" s="604"/>
      <c r="CQ16" s="604"/>
      <c r="CR16" s="604"/>
      <c r="CS16" s="604"/>
      <c r="CT16" s="604"/>
      <c r="CU16" s="604"/>
      <c r="CV16" s="604"/>
      <c r="CW16" s="604"/>
      <c r="CX16" s="604"/>
      <c r="CY16" s="604"/>
      <c r="CZ16" s="604"/>
      <c r="DA16" s="604"/>
      <c r="DB16" s="604"/>
      <c r="DC16" s="604"/>
      <c r="DD16" s="604"/>
      <c r="DE16" s="604"/>
      <c r="DF16" s="604"/>
      <c r="DG16" s="604"/>
      <c r="DH16" s="604"/>
      <c r="DI16" s="604"/>
      <c r="DJ16" s="604"/>
      <c r="DK16" s="604"/>
      <c r="DL16" s="604"/>
      <c r="DM16" s="604"/>
      <c r="DN16" s="604"/>
      <c r="DO16" s="604"/>
      <c r="DP16" s="604"/>
      <c r="DQ16" s="604"/>
      <c r="DR16" s="604"/>
      <c r="DS16" s="604"/>
      <c r="DT16" s="604"/>
      <c r="DU16" s="604"/>
      <c r="DV16" s="604"/>
      <c r="DW16" s="604"/>
      <c r="DX16" s="604"/>
      <c r="DY16" s="604"/>
      <c r="DZ16" s="604"/>
      <c r="EA16" s="604"/>
      <c r="EB16" s="604"/>
      <c r="EC16" s="604"/>
      <c r="ED16" s="604"/>
      <c r="EE16" s="604"/>
      <c r="EF16" s="604"/>
      <c r="EG16" s="604"/>
      <c r="EH16" s="604"/>
      <c r="EI16" s="604"/>
      <c r="EJ16" s="604"/>
      <c r="EK16" s="604"/>
      <c r="EL16" s="604"/>
      <c r="EM16" s="604"/>
      <c r="EN16" s="604"/>
      <c r="EO16" s="604"/>
      <c r="EP16" s="604"/>
      <c r="EQ16" s="604"/>
      <c r="ER16" s="604"/>
      <c r="ES16" s="604"/>
      <c r="ET16" s="604"/>
      <c r="EU16" s="604"/>
      <c r="EV16" s="604"/>
      <c r="EW16" s="604"/>
      <c r="EX16" s="604"/>
      <c r="EY16" s="604"/>
      <c r="EZ16" s="604"/>
      <c r="FA16" s="604"/>
      <c r="FB16" s="604"/>
      <c r="FC16" s="604"/>
      <c r="FD16" s="604"/>
      <c r="FE16" s="604"/>
      <c r="FF16" s="604"/>
      <c r="FG16" s="604"/>
      <c r="FH16" s="604"/>
      <c r="FI16" s="604"/>
      <c r="FJ16" s="604"/>
      <c r="FK16" s="604"/>
      <c r="FL16" s="604"/>
      <c r="FM16" s="604"/>
      <c r="FN16" s="604"/>
      <c r="FO16" s="604"/>
      <c r="FP16" s="604"/>
      <c r="FQ16" s="604"/>
      <c r="FR16" s="604"/>
      <c r="FS16" s="604"/>
      <c r="FT16" s="604"/>
      <c r="FU16" s="604"/>
      <c r="FV16" s="604"/>
      <c r="FW16" s="604"/>
      <c r="FX16" s="604"/>
      <c r="FY16" s="604"/>
      <c r="FZ16" s="604"/>
      <c r="GA16" s="604"/>
      <c r="GB16" s="604"/>
      <c r="GC16" s="604"/>
      <c r="GD16" s="604"/>
      <c r="GE16" s="604"/>
      <c r="GF16" s="604"/>
      <c r="GG16" s="604"/>
      <c r="GH16" s="604"/>
      <c r="GI16" s="604"/>
      <c r="GJ16" s="604"/>
      <c r="GK16" s="604"/>
      <c r="GL16" s="604"/>
      <c r="GM16" s="604"/>
      <c r="GN16" s="604"/>
      <c r="GO16" s="604"/>
      <c r="GP16" s="604"/>
      <c r="GQ16" s="604"/>
      <c r="GR16" s="604"/>
      <c r="GS16" s="604"/>
      <c r="GT16" s="604"/>
      <c r="GU16" s="604"/>
      <c r="GV16" s="604"/>
      <c r="GW16" s="604"/>
      <c r="GX16" s="604"/>
      <c r="GY16" s="604"/>
      <c r="GZ16" s="604"/>
      <c r="HA16" s="604"/>
      <c r="HB16" s="604"/>
      <c r="HC16" s="604"/>
      <c r="HD16" s="604"/>
      <c r="HE16" s="604"/>
      <c r="HF16" s="604"/>
      <c r="HG16" s="604"/>
      <c r="HH16" s="604"/>
      <c r="HI16" s="604"/>
      <c r="HJ16" s="604"/>
      <c r="HK16" s="604"/>
      <c r="HL16" s="604"/>
      <c r="HM16" s="604"/>
      <c r="HN16" s="604"/>
      <c r="HO16" s="604"/>
      <c r="HP16" s="604"/>
      <c r="HQ16" s="604"/>
      <c r="HR16" s="604"/>
      <c r="HS16" s="604"/>
      <c r="HT16" s="604"/>
      <c r="HU16" s="604"/>
      <c r="HV16" s="604"/>
      <c r="HW16" s="604"/>
      <c r="HX16" s="604"/>
      <c r="HY16" s="604"/>
      <c r="HZ16" s="604"/>
      <c r="IA16" s="604"/>
      <c r="IB16" s="604"/>
      <c r="IC16" s="604"/>
      <c r="ID16" s="604"/>
      <c r="IE16" s="604"/>
      <c r="IF16" s="604"/>
      <c r="IG16" s="604"/>
      <c r="IH16" s="604"/>
      <c r="II16" s="604"/>
      <c r="IJ16" s="604"/>
      <c r="IK16" s="604"/>
      <c r="IL16" s="604"/>
      <c r="IM16" s="604"/>
      <c r="IN16" s="604"/>
      <c r="IO16" s="604"/>
      <c r="IP16" s="604"/>
      <c r="IQ16" s="604"/>
      <c r="IR16" s="604"/>
      <c r="IS16" s="604"/>
      <c r="IT16" s="604"/>
      <c r="IU16" s="604"/>
      <c r="IV16" s="604"/>
      <c r="IW16" s="604"/>
      <c r="IX16" s="604"/>
      <c r="IY16" s="604"/>
      <c r="IZ16" s="604"/>
      <c r="JA16" s="604"/>
      <c r="JB16" s="604"/>
      <c r="JC16" s="604"/>
      <c r="JD16" s="604"/>
      <c r="JE16" s="604"/>
      <c r="JF16" s="604"/>
      <c r="JG16" s="604"/>
      <c r="JH16" s="604"/>
      <c r="JI16" s="604"/>
      <c r="JJ16" s="604"/>
      <c r="JK16" s="604"/>
      <c r="JL16" s="604"/>
      <c r="JM16" s="604"/>
      <c r="JN16" s="604"/>
      <c r="JO16" s="604"/>
      <c r="JP16" s="604"/>
      <c r="JQ16" s="604"/>
      <c r="JR16" s="604"/>
      <c r="JS16" s="604"/>
      <c r="JT16" s="604"/>
      <c r="JU16" s="604"/>
      <c r="JV16" s="604"/>
      <c r="JW16" s="604"/>
      <c r="JX16" s="604"/>
      <c r="JY16" s="604"/>
      <c r="JZ16" s="604"/>
      <c r="KA16" s="604"/>
      <c r="KB16" s="604"/>
      <c r="KC16" s="604"/>
      <c r="KD16" s="604"/>
      <c r="KE16" s="604"/>
      <c r="KF16" s="604"/>
      <c r="KG16" s="604"/>
      <c r="KH16" s="604"/>
      <c r="KI16" s="604"/>
      <c r="KJ16" s="604"/>
      <c r="KK16" s="604"/>
      <c r="KL16" s="604"/>
      <c r="KM16" s="604"/>
      <c r="KN16" s="604"/>
      <c r="KO16" s="604"/>
      <c r="KP16" s="604"/>
      <c r="KQ16" s="604"/>
      <c r="KR16" s="604"/>
      <c r="KS16" s="604"/>
      <c r="KT16" s="604"/>
      <c r="KU16" s="604"/>
      <c r="KV16" s="604"/>
      <c r="KW16" s="604"/>
      <c r="KX16" s="604"/>
      <c r="KY16" s="604"/>
      <c r="KZ16" s="604"/>
      <c r="LA16" s="604"/>
      <c r="LB16" s="604"/>
      <c r="LC16" s="604"/>
      <c r="LD16" s="604"/>
      <c r="LE16" s="604"/>
      <c r="LF16" s="604"/>
      <c r="LG16" s="604"/>
      <c r="LH16" s="604"/>
      <c r="LI16" s="604"/>
      <c r="LJ16" s="604"/>
      <c r="LK16" s="604"/>
      <c r="LL16" s="604"/>
      <c r="LM16" s="604"/>
      <c r="LN16" s="604"/>
      <c r="LO16" s="604"/>
      <c r="LP16" s="604"/>
      <c r="LQ16" s="604"/>
      <c r="LR16" s="604"/>
      <c r="LS16" s="604"/>
      <c r="LT16" s="604"/>
      <c r="LU16" s="604"/>
      <c r="LV16" s="604"/>
      <c r="LW16" s="604"/>
      <c r="LX16" s="604"/>
      <c r="LY16" s="604"/>
      <c r="LZ16" s="604"/>
      <c r="MA16" s="604"/>
      <c r="MB16" s="604"/>
      <c r="MC16" s="604"/>
      <c r="MD16" s="604"/>
      <c r="ME16" s="604"/>
      <c r="MF16" s="604"/>
      <c r="MG16" s="604"/>
      <c r="MH16" s="604"/>
      <c r="MI16" s="604"/>
      <c r="MJ16" s="604"/>
      <c r="MK16" s="604"/>
      <c r="ML16" s="604"/>
      <c r="MM16" s="604"/>
      <c r="MN16" s="604"/>
      <c r="MO16" s="604"/>
      <c r="MP16" s="604"/>
      <c r="MQ16" s="604"/>
      <c r="MR16" s="604"/>
      <c r="MS16" s="604"/>
      <c r="MT16" s="604"/>
      <c r="MU16" s="604"/>
      <c r="MV16" s="604"/>
      <c r="MW16" s="604"/>
      <c r="MX16" s="604"/>
      <c r="MY16" s="604"/>
      <c r="MZ16" s="604"/>
      <c r="NA16" s="604"/>
      <c r="NB16" s="604"/>
      <c r="NC16" s="604"/>
      <c r="ND16" s="604"/>
      <c r="NE16" s="604"/>
      <c r="NF16" s="604"/>
      <c r="NG16" s="604"/>
      <c r="NH16" s="604"/>
      <c r="NI16" s="604"/>
      <c r="NJ16" s="604"/>
      <c r="NK16" s="604"/>
      <c r="NL16" s="604"/>
      <c r="NM16" s="604"/>
      <c r="NN16" s="604"/>
      <c r="NO16" s="604"/>
      <c r="NP16" s="604"/>
      <c r="NQ16" s="604"/>
      <c r="NR16" s="604"/>
      <c r="NS16" s="604"/>
      <c r="NT16" s="604"/>
      <c r="NU16" s="604"/>
      <c r="NV16" s="604"/>
      <c r="NW16" s="604"/>
      <c r="NX16" s="604"/>
      <c r="NY16" s="604"/>
      <c r="NZ16" s="604"/>
      <c r="OA16" s="604"/>
      <c r="OB16" s="604"/>
      <c r="OC16" s="604"/>
      <c r="OD16" s="604"/>
      <c r="OE16" s="604"/>
      <c r="OF16" s="604"/>
      <c r="OG16" s="604"/>
      <c r="OH16" s="604"/>
      <c r="OI16" s="604"/>
      <c r="OJ16" s="604"/>
      <c r="OK16" s="604"/>
      <c r="OL16" s="604"/>
      <c r="OM16" s="604"/>
      <c r="ON16" s="604"/>
      <c r="OO16" s="604"/>
      <c r="OP16" s="604"/>
      <c r="OQ16" s="604"/>
      <c r="OR16" s="604"/>
      <c r="OS16" s="604"/>
      <c r="OT16" s="604"/>
      <c r="OU16" s="604"/>
      <c r="OV16" s="604"/>
      <c r="OW16" s="604"/>
      <c r="OX16" s="604"/>
      <c r="OY16" s="604"/>
      <c r="OZ16" s="604"/>
      <c r="PA16" s="604"/>
      <c r="PB16" s="604"/>
      <c r="PC16" s="604"/>
      <c r="PD16" s="604"/>
      <c r="PE16" s="604"/>
      <c r="PF16" s="604"/>
      <c r="PG16" s="604"/>
      <c r="PH16" s="604"/>
      <c r="PI16" s="604"/>
      <c r="PJ16" s="604"/>
      <c r="PK16" s="604"/>
      <c r="PL16" s="604"/>
      <c r="PM16" s="604"/>
      <c r="PN16" s="604"/>
      <c r="PO16" s="604"/>
      <c r="PP16" s="604"/>
      <c r="PQ16" s="604"/>
      <c r="PR16" s="604"/>
      <c r="PS16" s="604"/>
      <c r="PT16" s="604"/>
      <c r="PU16" s="604"/>
      <c r="PV16" s="604"/>
      <c r="PW16" s="604"/>
      <c r="PX16" s="604"/>
      <c r="PY16" s="604"/>
      <c r="PZ16" s="604"/>
      <c r="QA16" s="604"/>
      <c r="QB16" s="604"/>
      <c r="QC16" s="604"/>
      <c r="QD16" s="604"/>
      <c r="QE16" s="604"/>
      <c r="QF16" s="604"/>
      <c r="QG16" s="604"/>
      <c r="QH16" s="604"/>
      <c r="QI16" s="604"/>
      <c r="QJ16" s="604"/>
      <c r="QK16" s="604"/>
      <c r="QL16" s="604"/>
      <c r="QM16" s="604"/>
      <c r="QN16" s="604"/>
      <c r="QO16" s="604"/>
      <c r="QP16" s="604"/>
      <c r="QQ16" s="604"/>
      <c r="QR16" s="604"/>
      <c r="QS16" s="604"/>
      <c r="QT16" s="604"/>
      <c r="QU16" s="604"/>
      <c r="QV16" s="604"/>
      <c r="QW16" s="604"/>
      <c r="QX16" s="604"/>
      <c r="QY16" s="604"/>
      <c r="QZ16" s="604"/>
      <c r="RA16" s="604"/>
      <c r="RB16" s="604"/>
      <c r="RC16" s="604"/>
      <c r="RD16" s="604"/>
      <c r="RE16" s="604"/>
      <c r="RF16" s="604"/>
      <c r="RG16" s="604"/>
      <c r="RH16" s="604"/>
      <c r="RI16" s="604"/>
      <c r="RJ16" s="604"/>
      <c r="RK16" s="604"/>
      <c r="RL16" s="604"/>
      <c r="RM16" s="604"/>
      <c r="RN16" s="604"/>
      <c r="RO16" s="604"/>
      <c r="RP16" s="604"/>
      <c r="RQ16" s="604"/>
      <c r="RR16" s="604"/>
      <c r="RS16" s="604"/>
      <c r="RT16" s="604"/>
      <c r="RU16" s="604"/>
      <c r="RV16" s="604"/>
      <c r="RW16" s="604"/>
      <c r="RX16" s="604"/>
      <c r="RY16" s="604"/>
      <c r="RZ16" s="604"/>
      <c r="SA16" s="604"/>
      <c r="SB16" s="604"/>
      <c r="SC16" s="604"/>
      <c r="SD16" s="604"/>
      <c r="SE16" s="604"/>
      <c r="SF16" s="604"/>
      <c r="SG16" s="604"/>
      <c r="SH16" s="604"/>
      <c r="SI16" s="604"/>
      <c r="SJ16" s="604"/>
      <c r="SK16" s="604"/>
      <c r="SL16" s="604"/>
      <c r="SM16" s="604"/>
      <c r="SN16" s="604"/>
      <c r="SO16" s="604"/>
      <c r="SP16" s="604"/>
      <c r="SQ16" s="604"/>
      <c r="SR16" s="604"/>
      <c r="SS16" s="604"/>
      <c r="ST16" s="604"/>
      <c r="SU16" s="604"/>
      <c r="SV16" s="604"/>
      <c r="SW16" s="604"/>
      <c r="SX16" s="604"/>
      <c r="SY16" s="604"/>
      <c r="SZ16" s="604"/>
      <c r="TA16" s="604"/>
      <c r="TB16" s="604"/>
      <c r="TC16" s="604"/>
      <c r="TD16" s="604"/>
      <c r="TE16" s="604"/>
      <c r="TF16" s="604"/>
      <c r="TG16" s="604"/>
      <c r="TH16" s="604"/>
      <c r="TI16" s="604"/>
      <c r="TJ16" s="604"/>
      <c r="TK16" s="604"/>
      <c r="TL16" s="604"/>
      <c r="TM16" s="604"/>
      <c r="TN16" s="604"/>
      <c r="TO16" s="604"/>
      <c r="TP16" s="604"/>
      <c r="TQ16" s="604"/>
      <c r="TR16" s="604"/>
      <c r="TS16" s="604"/>
      <c r="TT16" s="604"/>
      <c r="TU16" s="604"/>
      <c r="TV16" s="604"/>
      <c r="TW16" s="604"/>
      <c r="TX16" s="604"/>
      <c r="TY16" s="604"/>
      <c r="TZ16" s="604"/>
      <c r="UA16" s="604"/>
      <c r="UB16" s="604"/>
      <c r="UC16" s="604"/>
      <c r="UD16" s="604"/>
      <c r="UE16" s="604"/>
      <c r="UF16" s="604"/>
      <c r="UG16" s="604"/>
      <c r="UH16" s="604"/>
      <c r="UI16" s="604"/>
      <c r="UJ16" s="604"/>
      <c r="UK16" s="604"/>
      <c r="UL16" s="604"/>
      <c r="UM16" s="604"/>
      <c r="UN16" s="604"/>
      <c r="UO16" s="604"/>
      <c r="UP16" s="604"/>
      <c r="UQ16" s="604"/>
      <c r="UR16" s="604"/>
      <c r="US16" s="604"/>
      <c r="UT16" s="604"/>
      <c r="UU16" s="604"/>
      <c r="UV16" s="604"/>
      <c r="UW16" s="604"/>
      <c r="UX16" s="604"/>
      <c r="UY16" s="604"/>
      <c r="UZ16" s="604"/>
      <c r="VA16" s="604"/>
      <c r="VB16" s="604"/>
      <c r="VC16" s="604"/>
      <c r="VD16" s="604"/>
      <c r="VE16" s="604"/>
      <c r="VF16" s="604"/>
      <c r="VG16" s="604"/>
      <c r="VH16" s="604"/>
      <c r="VI16" s="604"/>
      <c r="VJ16" s="604"/>
      <c r="VK16" s="604"/>
      <c r="VL16" s="604"/>
      <c r="VM16" s="604"/>
      <c r="VN16" s="604"/>
      <c r="VO16" s="604"/>
      <c r="VP16" s="604"/>
      <c r="VQ16" s="604"/>
      <c r="VR16" s="604"/>
      <c r="VS16" s="604"/>
      <c r="VT16" s="604"/>
      <c r="VU16" s="604"/>
      <c r="VV16" s="604"/>
      <c r="VW16" s="604"/>
      <c r="VX16" s="604"/>
      <c r="VY16" s="604"/>
      <c r="VZ16" s="604"/>
      <c r="WA16" s="604"/>
      <c r="WB16" s="604"/>
      <c r="WC16" s="604"/>
      <c r="WD16" s="604"/>
      <c r="WE16" s="604"/>
      <c r="WF16" s="604"/>
      <c r="WG16" s="604"/>
      <c r="WH16" s="604"/>
      <c r="WI16" s="604"/>
      <c r="WJ16" s="604"/>
      <c r="WK16" s="604"/>
      <c r="WL16" s="604"/>
      <c r="WM16" s="604"/>
      <c r="WN16" s="604"/>
      <c r="WO16" s="604"/>
      <c r="WP16" s="604"/>
      <c r="WQ16" s="604"/>
      <c r="WR16" s="604"/>
      <c r="WS16" s="604"/>
      <c r="WT16" s="604"/>
      <c r="WU16" s="604"/>
      <c r="WV16" s="604"/>
      <c r="WW16" s="604"/>
      <c r="WX16" s="604"/>
      <c r="WY16" s="604"/>
      <c r="WZ16" s="604"/>
      <c r="XA16" s="604"/>
      <c r="XB16" s="604"/>
      <c r="XC16" s="604"/>
      <c r="XD16" s="604"/>
      <c r="XE16" s="604"/>
      <c r="XF16" s="604"/>
      <c r="XG16" s="604"/>
      <c r="XH16" s="604"/>
      <c r="XI16" s="604"/>
      <c r="XJ16" s="604"/>
      <c r="XK16" s="604"/>
      <c r="XL16" s="604"/>
      <c r="XM16" s="604"/>
      <c r="XN16" s="604"/>
      <c r="XO16" s="604"/>
      <c r="XP16" s="604"/>
      <c r="XQ16" s="604"/>
      <c r="XR16" s="604"/>
      <c r="XS16" s="604"/>
      <c r="XT16" s="604"/>
      <c r="XU16" s="604"/>
      <c r="XV16" s="604"/>
      <c r="XW16" s="604"/>
      <c r="XX16" s="604"/>
      <c r="XY16" s="604"/>
      <c r="XZ16" s="604"/>
      <c r="YA16" s="604"/>
      <c r="YB16" s="604"/>
      <c r="YC16" s="604"/>
      <c r="YD16" s="604"/>
      <c r="YE16" s="604"/>
      <c r="YF16" s="604"/>
      <c r="YG16" s="604"/>
      <c r="YH16" s="604"/>
      <c r="YI16" s="604"/>
      <c r="YJ16" s="604"/>
      <c r="YK16" s="604"/>
      <c r="YL16" s="604"/>
      <c r="YM16" s="604"/>
      <c r="YN16" s="604"/>
      <c r="YO16" s="604"/>
      <c r="YP16" s="604"/>
      <c r="YQ16" s="604"/>
      <c r="YR16" s="604"/>
      <c r="YS16" s="604"/>
      <c r="YT16" s="604"/>
      <c r="YU16" s="604"/>
      <c r="YV16" s="604"/>
      <c r="YW16" s="604"/>
      <c r="YX16" s="604"/>
      <c r="YY16" s="604"/>
      <c r="YZ16" s="604"/>
      <c r="ZA16" s="604"/>
      <c r="ZB16" s="604"/>
      <c r="ZC16" s="604"/>
      <c r="ZD16" s="604"/>
      <c r="ZE16" s="604"/>
      <c r="ZF16" s="604"/>
      <c r="ZG16" s="604"/>
      <c r="ZH16" s="604"/>
      <c r="ZI16" s="604"/>
      <c r="ZJ16" s="604"/>
      <c r="ZK16" s="604"/>
      <c r="ZL16" s="604"/>
      <c r="ZM16" s="604"/>
      <c r="ZN16" s="604"/>
      <c r="ZO16" s="604"/>
    </row>
    <row r="17" spans="1:691" s="602" customFormat="1" ht="13.5" thickBot="1" x14ac:dyDescent="0.25">
      <c r="A17" s="1357"/>
      <c r="B17" s="621" t="s">
        <v>314</v>
      </c>
      <c r="C17" s="624"/>
      <c r="D17" s="1352"/>
      <c r="E17" s="1358"/>
      <c r="F17" s="624"/>
      <c r="G17" s="1352"/>
      <c r="H17" s="1354"/>
      <c r="I17" s="624"/>
      <c r="J17" s="1352"/>
      <c r="K17" s="1354"/>
      <c r="L17" s="624"/>
      <c r="M17" s="1352"/>
      <c r="N17" s="1354"/>
      <c r="O17" s="624"/>
      <c r="P17" s="1352"/>
      <c r="Q17" s="1354"/>
      <c r="R17" s="624"/>
      <c r="S17" s="1352"/>
      <c r="T17" s="1354"/>
      <c r="U17" s="624"/>
      <c r="V17" s="1352"/>
      <c r="W17" s="1354"/>
      <c r="X17" s="624"/>
      <c r="Y17" s="1352"/>
      <c r="Z17" s="1354"/>
      <c r="AA17" s="624"/>
      <c r="AB17" s="1352"/>
      <c r="AC17" s="1354"/>
      <c r="AD17" s="624"/>
      <c r="AE17" s="1352"/>
      <c r="AF17" s="1354"/>
      <c r="AH17" s="634">
        <v>12</v>
      </c>
      <c r="AI17" s="627">
        <v>29</v>
      </c>
      <c r="AJ17" s="633"/>
      <c r="AK17" s="628">
        <v>15</v>
      </c>
      <c r="AL17" s="634"/>
      <c r="AM17" s="634"/>
      <c r="AN17" s="634"/>
      <c r="AO17" s="634"/>
      <c r="AP17" s="634"/>
      <c r="AQ17" s="633" t="s">
        <v>324</v>
      </c>
      <c r="AR17" s="628">
        <v>9</v>
      </c>
      <c r="AS17" s="628">
        <v>2</v>
      </c>
      <c r="AT17" s="634"/>
      <c r="AU17" s="629"/>
      <c r="AV17" s="630"/>
      <c r="AW17" s="630"/>
      <c r="AX17" s="630"/>
      <c r="AY17" s="630"/>
      <c r="AZ17" s="630"/>
      <c r="BA17" s="630"/>
      <c r="BB17" s="630"/>
      <c r="BC17" s="630"/>
      <c r="BD17" s="630"/>
      <c r="BE17" s="630"/>
      <c r="BF17" s="630"/>
      <c r="BG17" s="630"/>
      <c r="BH17" s="630"/>
      <c r="BI17" s="630"/>
      <c r="BJ17" s="630"/>
      <c r="BK17" s="584"/>
      <c r="BL17" s="630"/>
      <c r="BM17" s="606"/>
      <c r="BN17" s="606"/>
      <c r="BO17" s="606"/>
      <c r="BP17" s="606"/>
      <c r="BQ17" s="606"/>
      <c r="BR17" s="606"/>
      <c r="BS17" s="606"/>
      <c r="BT17" s="606"/>
      <c r="BU17" s="606"/>
      <c r="BV17" s="606"/>
      <c r="BW17" s="604"/>
      <c r="BX17" s="604"/>
      <c r="BY17" s="604"/>
      <c r="BZ17" s="604"/>
      <c r="CA17" s="604"/>
      <c r="CB17" s="604"/>
      <c r="CC17" s="604"/>
      <c r="CD17" s="604"/>
      <c r="CE17" s="604"/>
      <c r="CF17" s="604"/>
      <c r="CG17" s="604"/>
      <c r="CH17" s="604"/>
      <c r="CI17" s="604"/>
      <c r="CJ17" s="604"/>
      <c r="CK17" s="604"/>
      <c r="CL17" s="604"/>
      <c r="CM17" s="604"/>
      <c r="CN17" s="604"/>
      <c r="CO17" s="604"/>
      <c r="CP17" s="604"/>
      <c r="CQ17" s="604"/>
      <c r="CR17" s="604"/>
      <c r="CS17" s="604"/>
      <c r="CT17" s="604"/>
      <c r="CU17" s="604"/>
      <c r="CV17" s="604"/>
      <c r="CW17" s="604"/>
      <c r="CX17" s="604"/>
      <c r="CY17" s="604"/>
      <c r="CZ17" s="604"/>
      <c r="DA17" s="604"/>
      <c r="DB17" s="604"/>
      <c r="DC17" s="604"/>
      <c r="DD17" s="604"/>
      <c r="DE17" s="604"/>
      <c r="DF17" s="604"/>
      <c r="DG17" s="604"/>
      <c r="DH17" s="604"/>
      <c r="DI17" s="604"/>
      <c r="DJ17" s="604"/>
      <c r="DK17" s="604"/>
      <c r="DL17" s="604"/>
      <c r="DM17" s="604"/>
      <c r="DN17" s="604"/>
      <c r="DO17" s="604"/>
      <c r="DP17" s="604"/>
      <c r="DQ17" s="604"/>
      <c r="DR17" s="604"/>
      <c r="DS17" s="604"/>
      <c r="DT17" s="604"/>
      <c r="DU17" s="604"/>
      <c r="DV17" s="604"/>
      <c r="DW17" s="604"/>
      <c r="DX17" s="604"/>
      <c r="DY17" s="604"/>
      <c r="DZ17" s="604"/>
      <c r="EA17" s="604"/>
      <c r="EB17" s="604"/>
      <c r="EC17" s="604"/>
      <c r="ED17" s="604"/>
      <c r="EE17" s="604"/>
      <c r="EF17" s="604"/>
      <c r="EG17" s="604"/>
      <c r="EH17" s="604"/>
      <c r="EI17" s="604"/>
      <c r="EJ17" s="604"/>
      <c r="EK17" s="604"/>
      <c r="EL17" s="604"/>
      <c r="EM17" s="604"/>
      <c r="EN17" s="604"/>
      <c r="EO17" s="604"/>
      <c r="EP17" s="604"/>
      <c r="EQ17" s="604"/>
      <c r="ER17" s="604"/>
      <c r="ES17" s="604"/>
      <c r="ET17" s="604"/>
      <c r="EU17" s="604"/>
      <c r="EV17" s="604"/>
      <c r="EW17" s="604"/>
      <c r="EX17" s="604"/>
      <c r="EY17" s="604"/>
      <c r="EZ17" s="604"/>
      <c r="FA17" s="604"/>
      <c r="FB17" s="604"/>
      <c r="FC17" s="604"/>
      <c r="FD17" s="604"/>
      <c r="FE17" s="604"/>
      <c r="FF17" s="604"/>
      <c r="FG17" s="604"/>
      <c r="FH17" s="604"/>
      <c r="FI17" s="604"/>
      <c r="FJ17" s="604"/>
      <c r="FK17" s="604"/>
      <c r="FL17" s="604"/>
      <c r="FM17" s="604"/>
      <c r="FN17" s="604"/>
      <c r="FO17" s="604"/>
      <c r="FP17" s="604"/>
      <c r="FQ17" s="604"/>
      <c r="FR17" s="604"/>
      <c r="FS17" s="604"/>
      <c r="FT17" s="604"/>
      <c r="FU17" s="604"/>
      <c r="FV17" s="604"/>
      <c r="FW17" s="604"/>
      <c r="FX17" s="604"/>
      <c r="FY17" s="604"/>
      <c r="FZ17" s="604"/>
      <c r="GA17" s="604"/>
      <c r="GB17" s="604"/>
      <c r="GC17" s="604"/>
      <c r="GD17" s="604"/>
      <c r="GE17" s="604"/>
      <c r="GF17" s="604"/>
      <c r="GG17" s="604"/>
      <c r="GH17" s="604"/>
      <c r="GI17" s="604"/>
      <c r="GJ17" s="604"/>
      <c r="GK17" s="604"/>
      <c r="GL17" s="604"/>
      <c r="GM17" s="604"/>
      <c r="GN17" s="604"/>
      <c r="GO17" s="604"/>
      <c r="GP17" s="604"/>
      <c r="GQ17" s="604"/>
      <c r="GR17" s="604"/>
      <c r="GS17" s="604"/>
      <c r="GT17" s="604"/>
      <c r="GU17" s="604"/>
      <c r="GV17" s="604"/>
      <c r="GW17" s="604"/>
      <c r="GX17" s="604"/>
      <c r="GY17" s="604"/>
      <c r="GZ17" s="604"/>
      <c r="HA17" s="604"/>
      <c r="HB17" s="604"/>
      <c r="HC17" s="604"/>
      <c r="HD17" s="604"/>
      <c r="HE17" s="604"/>
      <c r="HF17" s="604"/>
      <c r="HG17" s="604"/>
      <c r="HH17" s="604"/>
      <c r="HI17" s="604"/>
      <c r="HJ17" s="604"/>
      <c r="HK17" s="604"/>
      <c r="HL17" s="604"/>
      <c r="HM17" s="604"/>
      <c r="HN17" s="604"/>
      <c r="HO17" s="604"/>
      <c r="HP17" s="604"/>
      <c r="HQ17" s="604"/>
      <c r="HR17" s="604"/>
      <c r="HS17" s="604"/>
      <c r="HT17" s="604"/>
      <c r="HU17" s="604"/>
      <c r="HV17" s="604"/>
      <c r="HW17" s="604"/>
      <c r="HX17" s="604"/>
      <c r="HY17" s="604"/>
      <c r="HZ17" s="604"/>
      <c r="IA17" s="604"/>
      <c r="IB17" s="604"/>
      <c r="IC17" s="604"/>
      <c r="ID17" s="604"/>
      <c r="IE17" s="604"/>
      <c r="IF17" s="604"/>
      <c r="IG17" s="604"/>
      <c r="IH17" s="604"/>
      <c r="II17" s="604"/>
      <c r="IJ17" s="604"/>
      <c r="IK17" s="604"/>
      <c r="IL17" s="604"/>
      <c r="IM17" s="604"/>
      <c r="IN17" s="604"/>
      <c r="IO17" s="604"/>
      <c r="IP17" s="604"/>
      <c r="IQ17" s="604"/>
      <c r="IR17" s="604"/>
      <c r="IS17" s="604"/>
      <c r="IT17" s="604"/>
      <c r="IU17" s="604"/>
      <c r="IV17" s="604"/>
      <c r="IW17" s="604"/>
      <c r="IX17" s="604"/>
      <c r="IY17" s="604"/>
      <c r="IZ17" s="604"/>
      <c r="JA17" s="604"/>
      <c r="JB17" s="604"/>
      <c r="JC17" s="604"/>
      <c r="JD17" s="604"/>
      <c r="JE17" s="604"/>
      <c r="JF17" s="604"/>
      <c r="JG17" s="604"/>
      <c r="JH17" s="604"/>
      <c r="JI17" s="604"/>
      <c r="JJ17" s="604"/>
      <c r="JK17" s="604"/>
      <c r="JL17" s="604"/>
      <c r="JM17" s="604"/>
      <c r="JN17" s="604"/>
      <c r="JO17" s="604"/>
      <c r="JP17" s="604"/>
      <c r="JQ17" s="604"/>
      <c r="JR17" s="604"/>
      <c r="JS17" s="604"/>
      <c r="JT17" s="604"/>
      <c r="JU17" s="604"/>
      <c r="JV17" s="604"/>
      <c r="JW17" s="604"/>
      <c r="JX17" s="604"/>
      <c r="JY17" s="604"/>
      <c r="JZ17" s="604"/>
      <c r="KA17" s="604"/>
      <c r="KB17" s="604"/>
      <c r="KC17" s="604"/>
      <c r="KD17" s="604"/>
      <c r="KE17" s="604"/>
      <c r="KF17" s="604"/>
      <c r="KG17" s="604"/>
      <c r="KH17" s="604"/>
      <c r="KI17" s="604"/>
      <c r="KJ17" s="604"/>
      <c r="KK17" s="604"/>
      <c r="KL17" s="604"/>
      <c r="KM17" s="604"/>
      <c r="KN17" s="604"/>
      <c r="KO17" s="604"/>
      <c r="KP17" s="604"/>
      <c r="KQ17" s="604"/>
      <c r="KR17" s="604"/>
      <c r="KS17" s="604"/>
      <c r="KT17" s="604"/>
      <c r="KU17" s="604"/>
      <c r="KV17" s="604"/>
      <c r="KW17" s="604"/>
      <c r="KX17" s="604"/>
      <c r="KY17" s="604"/>
      <c r="KZ17" s="604"/>
      <c r="LA17" s="604"/>
      <c r="LB17" s="604"/>
      <c r="LC17" s="604"/>
      <c r="LD17" s="604"/>
      <c r="LE17" s="604"/>
      <c r="LF17" s="604"/>
      <c r="LG17" s="604"/>
      <c r="LH17" s="604"/>
      <c r="LI17" s="604"/>
      <c r="LJ17" s="604"/>
      <c r="LK17" s="604"/>
      <c r="LL17" s="604"/>
      <c r="LM17" s="604"/>
      <c r="LN17" s="604"/>
      <c r="LO17" s="604"/>
      <c r="LP17" s="604"/>
      <c r="LQ17" s="604"/>
      <c r="LR17" s="604"/>
      <c r="LS17" s="604"/>
      <c r="LT17" s="604"/>
      <c r="LU17" s="604"/>
      <c r="LV17" s="604"/>
      <c r="LW17" s="604"/>
      <c r="LX17" s="604"/>
      <c r="LY17" s="604"/>
      <c r="LZ17" s="604"/>
      <c r="MA17" s="604"/>
      <c r="MB17" s="604"/>
      <c r="MC17" s="604"/>
      <c r="MD17" s="604"/>
      <c r="ME17" s="604"/>
      <c r="MF17" s="604"/>
      <c r="MG17" s="604"/>
      <c r="MH17" s="604"/>
      <c r="MI17" s="604"/>
      <c r="MJ17" s="604"/>
      <c r="MK17" s="604"/>
      <c r="ML17" s="604"/>
      <c r="MM17" s="604"/>
      <c r="MN17" s="604"/>
      <c r="MO17" s="604"/>
      <c r="MP17" s="604"/>
      <c r="MQ17" s="604"/>
      <c r="MR17" s="604"/>
      <c r="MS17" s="604"/>
      <c r="MT17" s="604"/>
      <c r="MU17" s="604"/>
      <c r="MV17" s="604"/>
      <c r="MW17" s="604"/>
      <c r="MX17" s="604"/>
      <c r="MY17" s="604"/>
      <c r="MZ17" s="604"/>
      <c r="NA17" s="604"/>
      <c r="NB17" s="604"/>
      <c r="NC17" s="604"/>
      <c r="ND17" s="604"/>
      <c r="NE17" s="604"/>
      <c r="NF17" s="604"/>
      <c r="NG17" s="604"/>
      <c r="NH17" s="604"/>
      <c r="NI17" s="604"/>
      <c r="NJ17" s="604"/>
      <c r="NK17" s="604"/>
      <c r="NL17" s="604"/>
      <c r="NM17" s="604"/>
      <c r="NN17" s="604"/>
      <c r="NO17" s="604"/>
      <c r="NP17" s="604"/>
      <c r="NQ17" s="604"/>
      <c r="NR17" s="604"/>
      <c r="NS17" s="604"/>
      <c r="NT17" s="604"/>
      <c r="NU17" s="604"/>
      <c r="NV17" s="604"/>
      <c r="NW17" s="604"/>
      <c r="NX17" s="604"/>
      <c r="NY17" s="604"/>
      <c r="NZ17" s="604"/>
      <c r="OA17" s="604"/>
      <c r="OB17" s="604"/>
      <c r="OC17" s="604"/>
      <c r="OD17" s="604"/>
      <c r="OE17" s="604"/>
      <c r="OF17" s="604"/>
      <c r="OG17" s="604"/>
      <c r="OH17" s="604"/>
      <c r="OI17" s="604"/>
      <c r="OJ17" s="604"/>
      <c r="OK17" s="604"/>
      <c r="OL17" s="604"/>
      <c r="OM17" s="604"/>
      <c r="ON17" s="604"/>
      <c r="OO17" s="604"/>
      <c r="OP17" s="604"/>
      <c r="OQ17" s="604"/>
      <c r="OR17" s="604"/>
      <c r="OS17" s="604"/>
      <c r="OT17" s="604"/>
      <c r="OU17" s="604"/>
      <c r="OV17" s="604"/>
      <c r="OW17" s="604"/>
      <c r="OX17" s="604"/>
      <c r="OY17" s="604"/>
      <c r="OZ17" s="604"/>
      <c r="PA17" s="604"/>
      <c r="PB17" s="604"/>
      <c r="PC17" s="604"/>
      <c r="PD17" s="604"/>
      <c r="PE17" s="604"/>
      <c r="PF17" s="604"/>
      <c r="PG17" s="604"/>
      <c r="PH17" s="604"/>
      <c r="PI17" s="604"/>
      <c r="PJ17" s="604"/>
      <c r="PK17" s="604"/>
      <c r="PL17" s="604"/>
      <c r="PM17" s="604"/>
      <c r="PN17" s="604"/>
      <c r="PO17" s="604"/>
      <c r="PP17" s="604"/>
      <c r="PQ17" s="604"/>
      <c r="PR17" s="604"/>
      <c r="PS17" s="604"/>
      <c r="PT17" s="604"/>
      <c r="PU17" s="604"/>
      <c r="PV17" s="604"/>
      <c r="PW17" s="604"/>
      <c r="PX17" s="604"/>
      <c r="PY17" s="604"/>
      <c r="PZ17" s="604"/>
      <c r="QA17" s="604"/>
      <c r="QB17" s="604"/>
      <c r="QC17" s="604"/>
      <c r="QD17" s="604"/>
      <c r="QE17" s="604"/>
      <c r="QF17" s="604"/>
      <c r="QG17" s="604"/>
      <c r="QH17" s="604"/>
      <c r="QI17" s="604"/>
      <c r="QJ17" s="604"/>
      <c r="QK17" s="604"/>
      <c r="QL17" s="604"/>
      <c r="QM17" s="604"/>
      <c r="QN17" s="604"/>
      <c r="QO17" s="604"/>
      <c r="QP17" s="604"/>
      <c r="QQ17" s="604"/>
      <c r="QR17" s="604"/>
      <c r="QS17" s="604"/>
      <c r="QT17" s="604"/>
      <c r="QU17" s="604"/>
      <c r="QV17" s="604"/>
      <c r="QW17" s="604"/>
      <c r="QX17" s="604"/>
      <c r="QY17" s="604"/>
      <c r="QZ17" s="604"/>
      <c r="RA17" s="604"/>
      <c r="RB17" s="604"/>
      <c r="RC17" s="604"/>
      <c r="RD17" s="604"/>
      <c r="RE17" s="604"/>
      <c r="RF17" s="604"/>
      <c r="RG17" s="604"/>
      <c r="RH17" s="604"/>
      <c r="RI17" s="604"/>
      <c r="RJ17" s="604"/>
      <c r="RK17" s="604"/>
      <c r="RL17" s="604"/>
      <c r="RM17" s="604"/>
      <c r="RN17" s="604"/>
      <c r="RO17" s="604"/>
      <c r="RP17" s="604"/>
      <c r="RQ17" s="604"/>
      <c r="RR17" s="604"/>
      <c r="RS17" s="604"/>
      <c r="RT17" s="604"/>
      <c r="RU17" s="604"/>
      <c r="RV17" s="604"/>
      <c r="RW17" s="604"/>
      <c r="RX17" s="604"/>
      <c r="RY17" s="604"/>
      <c r="RZ17" s="604"/>
      <c r="SA17" s="604"/>
      <c r="SB17" s="604"/>
      <c r="SC17" s="604"/>
      <c r="SD17" s="604"/>
      <c r="SE17" s="604"/>
      <c r="SF17" s="604"/>
      <c r="SG17" s="604"/>
      <c r="SH17" s="604"/>
      <c r="SI17" s="604"/>
      <c r="SJ17" s="604"/>
      <c r="SK17" s="604"/>
      <c r="SL17" s="604"/>
      <c r="SM17" s="604"/>
      <c r="SN17" s="604"/>
      <c r="SO17" s="604"/>
      <c r="SP17" s="604"/>
      <c r="SQ17" s="604"/>
      <c r="SR17" s="604"/>
      <c r="SS17" s="604"/>
      <c r="ST17" s="604"/>
      <c r="SU17" s="604"/>
      <c r="SV17" s="604"/>
      <c r="SW17" s="604"/>
      <c r="SX17" s="604"/>
      <c r="SY17" s="604"/>
      <c r="SZ17" s="604"/>
      <c r="TA17" s="604"/>
      <c r="TB17" s="604"/>
      <c r="TC17" s="604"/>
      <c r="TD17" s="604"/>
      <c r="TE17" s="604"/>
      <c r="TF17" s="604"/>
      <c r="TG17" s="604"/>
      <c r="TH17" s="604"/>
      <c r="TI17" s="604"/>
      <c r="TJ17" s="604"/>
      <c r="TK17" s="604"/>
      <c r="TL17" s="604"/>
      <c r="TM17" s="604"/>
      <c r="TN17" s="604"/>
      <c r="TO17" s="604"/>
      <c r="TP17" s="604"/>
      <c r="TQ17" s="604"/>
      <c r="TR17" s="604"/>
      <c r="TS17" s="604"/>
      <c r="TT17" s="604"/>
      <c r="TU17" s="604"/>
      <c r="TV17" s="604"/>
      <c r="TW17" s="604"/>
      <c r="TX17" s="604"/>
      <c r="TY17" s="604"/>
      <c r="TZ17" s="604"/>
      <c r="UA17" s="604"/>
      <c r="UB17" s="604"/>
      <c r="UC17" s="604"/>
      <c r="UD17" s="604"/>
      <c r="UE17" s="604"/>
      <c r="UF17" s="604"/>
      <c r="UG17" s="604"/>
      <c r="UH17" s="604"/>
      <c r="UI17" s="604"/>
      <c r="UJ17" s="604"/>
      <c r="UK17" s="604"/>
      <c r="UL17" s="604"/>
      <c r="UM17" s="604"/>
      <c r="UN17" s="604"/>
      <c r="UO17" s="604"/>
      <c r="UP17" s="604"/>
      <c r="UQ17" s="604"/>
      <c r="UR17" s="604"/>
      <c r="US17" s="604"/>
      <c r="UT17" s="604"/>
      <c r="UU17" s="604"/>
      <c r="UV17" s="604"/>
      <c r="UW17" s="604"/>
      <c r="UX17" s="604"/>
      <c r="UY17" s="604"/>
      <c r="UZ17" s="604"/>
      <c r="VA17" s="604"/>
      <c r="VB17" s="604"/>
      <c r="VC17" s="604"/>
      <c r="VD17" s="604"/>
      <c r="VE17" s="604"/>
      <c r="VF17" s="604"/>
      <c r="VG17" s="604"/>
      <c r="VH17" s="604"/>
      <c r="VI17" s="604"/>
      <c r="VJ17" s="604"/>
      <c r="VK17" s="604"/>
      <c r="VL17" s="604"/>
      <c r="VM17" s="604"/>
      <c r="VN17" s="604"/>
      <c r="VO17" s="604"/>
      <c r="VP17" s="604"/>
      <c r="VQ17" s="604"/>
      <c r="VR17" s="604"/>
      <c r="VS17" s="604"/>
      <c r="VT17" s="604"/>
      <c r="VU17" s="604"/>
      <c r="VV17" s="604"/>
      <c r="VW17" s="604"/>
      <c r="VX17" s="604"/>
      <c r="VY17" s="604"/>
      <c r="VZ17" s="604"/>
      <c r="WA17" s="604"/>
      <c r="WB17" s="604"/>
      <c r="WC17" s="604"/>
      <c r="WD17" s="604"/>
      <c r="WE17" s="604"/>
      <c r="WF17" s="604"/>
      <c r="WG17" s="604"/>
      <c r="WH17" s="604"/>
      <c r="WI17" s="604"/>
      <c r="WJ17" s="604"/>
      <c r="WK17" s="604"/>
      <c r="WL17" s="604"/>
      <c r="WM17" s="604"/>
      <c r="WN17" s="604"/>
      <c r="WO17" s="604"/>
      <c r="WP17" s="604"/>
      <c r="WQ17" s="604"/>
      <c r="WR17" s="604"/>
      <c r="WS17" s="604"/>
      <c r="WT17" s="604"/>
      <c r="WU17" s="604"/>
      <c r="WV17" s="604"/>
      <c r="WW17" s="604"/>
      <c r="WX17" s="604"/>
      <c r="WY17" s="604"/>
      <c r="WZ17" s="604"/>
      <c r="XA17" s="604"/>
      <c r="XB17" s="604"/>
      <c r="XC17" s="604"/>
      <c r="XD17" s="604"/>
      <c r="XE17" s="604"/>
      <c r="XF17" s="604"/>
      <c r="XG17" s="604"/>
      <c r="XH17" s="604"/>
      <c r="XI17" s="604"/>
      <c r="XJ17" s="604"/>
      <c r="XK17" s="604"/>
      <c r="XL17" s="604"/>
      <c r="XM17" s="604"/>
      <c r="XN17" s="604"/>
      <c r="XO17" s="604"/>
      <c r="XP17" s="604"/>
      <c r="XQ17" s="604"/>
      <c r="XR17" s="604"/>
      <c r="XS17" s="604"/>
      <c r="XT17" s="604"/>
      <c r="XU17" s="604"/>
      <c r="XV17" s="604"/>
      <c r="XW17" s="604"/>
      <c r="XX17" s="604"/>
      <c r="XY17" s="604"/>
      <c r="XZ17" s="604"/>
      <c r="YA17" s="604"/>
      <c r="YB17" s="604"/>
      <c r="YC17" s="604"/>
      <c r="YD17" s="604"/>
      <c r="YE17" s="604"/>
      <c r="YF17" s="604"/>
      <c r="YG17" s="604"/>
      <c r="YH17" s="604"/>
      <c r="YI17" s="604"/>
      <c r="YJ17" s="604"/>
      <c r="YK17" s="604"/>
      <c r="YL17" s="604"/>
      <c r="YM17" s="604"/>
      <c r="YN17" s="604"/>
      <c r="YO17" s="604"/>
      <c r="YP17" s="604"/>
      <c r="YQ17" s="604"/>
      <c r="YR17" s="604"/>
      <c r="YS17" s="604"/>
      <c r="YT17" s="604"/>
      <c r="YU17" s="604"/>
      <c r="YV17" s="604"/>
      <c r="YW17" s="604"/>
      <c r="YX17" s="604"/>
      <c r="YY17" s="604"/>
      <c r="YZ17" s="604"/>
      <c r="ZA17" s="604"/>
      <c r="ZB17" s="604"/>
      <c r="ZC17" s="604"/>
      <c r="ZD17" s="604"/>
      <c r="ZE17" s="604"/>
      <c r="ZF17" s="604"/>
      <c r="ZG17" s="604"/>
      <c r="ZH17" s="604"/>
      <c r="ZI17" s="604"/>
      <c r="ZJ17" s="604"/>
      <c r="ZK17" s="604"/>
      <c r="ZL17" s="604"/>
      <c r="ZM17" s="604"/>
      <c r="ZN17" s="604"/>
      <c r="ZO17" s="604"/>
    </row>
    <row r="18" spans="1:691" s="602" customFormat="1" x14ac:dyDescent="0.2">
      <c r="A18" s="1356">
        <f>IF($AI$2=1,AH12,IF($AI$2=2,AI12,""))</f>
        <v>24</v>
      </c>
      <c r="B18" s="621" t="s">
        <v>312</v>
      </c>
      <c r="C18" s="624"/>
      <c r="D18" s="1352"/>
      <c r="E18" s="1358"/>
      <c r="F18" s="624"/>
      <c r="G18" s="1352"/>
      <c r="H18" s="1354"/>
      <c r="I18" s="624"/>
      <c r="J18" s="1352"/>
      <c r="K18" s="1354"/>
      <c r="L18" s="624"/>
      <c r="M18" s="1352"/>
      <c r="N18" s="1354"/>
      <c r="O18" s="624"/>
      <c r="P18" s="1352"/>
      <c r="Q18" s="1354"/>
      <c r="R18" s="624"/>
      <c r="S18" s="1352"/>
      <c r="T18" s="1354"/>
      <c r="U18" s="624"/>
      <c r="V18" s="1352"/>
      <c r="W18" s="1354"/>
      <c r="X18" s="624"/>
      <c r="Y18" s="1352"/>
      <c r="Z18" s="1354"/>
      <c r="AA18" s="624"/>
      <c r="AB18" s="1352"/>
      <c r="AC18" s="1354"/>
      <c r="AD18" s="624"/>
      <c r="AE18" s="1352"/>
      <c r="AF18" s="1354"/>
      <c r="AH18" s="634">
        <v>13</v>
      </c>
      <c r="AI18" s="627">
        <v>30</v>
      </c>
      <c r="AJ18" s="633"/>
      <c r="AK18" s="628">
        <v>16</v>
      </c>
      <c r="AL18" s="634"/>
      <c r="AM18" s="634"/>
      <c r="AN18" s="634"/>
      <c r="AO18" s="634"/>
      <c r="AP18" s="634"/>
      <c r="AQ18" s="633" t="s">
        <v>325</v>
      </c>
      <c r="AR18" s="628">
        <v>10</v>
      </c>
      <c r="AS18" s="628">
        <v>1</v>
      </c>
      <c r="AT18" s="634"/>
      <c r="AU18" s="629"/>
      <c r="AV18" s="630"/>
      <c r="AW18" s="630"/>
      <c r="AX18" s="630"/>
      <c r="AY18" s="630"/>
      <c r="AZ18" s="630"/>
      <c r="BA18" s="630"/>
      <c r="BB18" s="630"/>
      <c r="BC18" s="630"/>
      <c r="BD18" s="630"/>
      <c r="BE18" s="630"/>
      <c r="BF18" s="630"/>
      <c r="BG18" s="630"/>
      <c r="BH18" s="630"/>
      <c r="BI18" s="630"/>
      <c r="BJ18" s="630"/>
      <c r="BK18" s="584"/>
      <c r="BL18" s="630"/>
      <c r="BM18" s="606"/>
      <c r="BN18" s="606"/>
      <c r="BO18" s="606"/>
      <c r="BP18" s="606"/>
      <c r="BQ18" s="606"/>
      <c r="BR18" s="606"/>
      <c r="BS18" s="606"/>
      <c r="BT18" s="606"/>
      <c r="BU18" s="606"/>
      <c r="BV18" s="606"/>
      <c r="BW18" s="604"/>
      <c r="BX18" s="604"/>
      <c r="BY18" s="604"/>
      <c r="BZ18" s="604"/>
      <c r="CA18" s="604"/>
      <c r="CB18" s="604"/>
      <c r="CC18" s="604"/>
      <c r="CD18" s="604"/>
      <c r="CE18" s="604"/>
      <c r="CF18" s="604"/>
      <c r="CG18" s="604"/>
      <c r="CH18" s="604"/>
      <c r="CI18" s="604"/>
      <c r="CJ18" s="604"/>
      <c r="CK18" s="604"/>
      <c r="CL18" s="604"/>
      <c r="CM18" s="604"/>
      <c r="CN18" s="604"/>
      <c r="CO18" s="604"/>
      <c r="CP18" s="604"/>
      <c r="CQ18" s="604"/>
      <c r="CR18" s="604"/>
      <c r="CS18" s="604"/>
      <c r="CT18" s="604"/>
      <c r="CU18" s="604"/>
      <c r="CV18" s="604"/>
      <c r="CW18" s="604"/>
      <c r="CX18" s="604"/>
      <c r="CY18" s="604"/>
      <c r="CZ18" s="604"/>
      <c r="DA18" s="604"/>
      <c r="DB18" s="604"/>
      <c r="DC18" s="604"/>
      <c r="DD18" s="604"/>
      <c r="DE18" s="604"/>
      <c r="DF18" s="604"/>
      <c r="DG18" s="604"/>
      <c r="DH18" s="604"/>
      <c r="DI18" s="604"/>
      <c r="DJ18" s="604"/>
      <c r="DK18" s="604"/>
      <c r="DL18" s="604"/>
      <c r="DM18" s="604"/>
      <c r="DN18" s="604"/>
      <c r="DO18" s="604"/>
      <c r="DP18" s="604"/>
      <c r="DQ18" s="604"/>
      <c r="DR18" s="604"/>
      <c r="DS18" s="604"/>
      <c r="DT18" s="604"/>
      <c r="DU18" s="604"/>
      <c r="DV18" s="604"/>
      <c r="DW18" s="604"/>
      <c r="DX18" s="604"/>
      <c r="DY18" s="604"/>
      <c r="DZ18" s="604"/>
      <c r="EA18" s="604"/>
      <c r="EB18" s="604"/>
      <c r="EC18" s="604"/>
      <c r="ED18" s="604"/>
      <c r="EE18" s="604"/>
      <c r="EF18" s="604"/>
      <c r="EG18" s="604"/>
      <c r="EH18" s="604"/>
      <c r="EI18" s="604"/>
      <c r="EJ18" s="604"/>
      <c r="EK18" s="604"/>
      <c r="EL18" s="604"/>
      <c r="EM18" s="604"/>
      <c r="EN18" s="604"/>
      <c r="EO18" s="604"/>
      <c r="EP18" s="604"/>
      <c r="EQ18" s="604"/>
      <c r="ER18" s="604"/>
      <c r="ES18" s="604"/>
      <c r="ET18" s="604"/>
      <c r="EU18" s="604"/>
      <c r="EV18" s="604"/>
      <c r="EW18" s="604"/>
      <c r="EX18" s="604"/>
      <c r="EY18" s="604"/>
      <c r="EZ18" s="604"/>
      <c r="FA18" s="604"/>
      <c r="FB18" s="604"/>
      <c r="FC18" s="604"/>
      <c r="FD18" s="604"/>
      <c r="FE18" s="604"/>
      <c r="FF18" s="604"/>
      <c r="FG18" s="604"/>
      <c r="FH18" s="604"/>
      <c r="FI18" s="604"/>
      <c r="FJ18" s="604"/>
      <c r="FK18" s="604"/>
      <c r="FL18" s="604"/>
      <c r="FM18" s="604"/>
      <c r="FN18" s="604"/>
      <c r="FO18" s="604"/>
      <c r="FP18" s="604"/>
      <c r="FQ18" s="604"/>
      <c r="FR18" s="604"/>
      <c r="FS18" s="604"/>
      <c r="FT18" s="604"/>
      <c r="FU18" s="604"/>
      <c r="FV18" s="604"/>
      <c r="FW18" s="604"/>
      <c r="FX18" s="604"/>
      <c r="FY18" s="604"/>
      <c r="FZ18" s="604"/>
      <c r="GA18" s="604"/>
      <c r="GB18" s="604"/>
      <c r="GC18" s="604"/>
      <c r="GD18" s="604"/>
      <c r="GE18" s="604"/>
      <c r="GF18" s="604"/>
      <c r="GG18" s="604"/>
      <c r="GH18" s="604"/>
      <c r="GI18" s="604"/>
      <c r="GJ18" s="604"/>
      <c r="GK18" s="604"/>
      <c r="GL18" s="604"/>
      <c r="GM18" s="604"/>
      <c r="GN18" s="604"/>
      <c r="GO18" s="604"/>
      <c r="GP18" s="604"/>
      <c r="GQ18" s="604"/>
      <c r="GR18" s="604"/>
      <c r="GS18" s="604"/>
      <c r="GT18" s="604"/>
      <c r="GU18" s="604"/>
      <c r="GV18" s="604"/>
      <c r="GW18" s="604"/>
      <c r="GX18" s="604"/>
      <c r="GY18" s="604"/>
      <c r="GZ18" s="604"/>
      <c r="HA18" s="604"/>
      <c r="HB18" s="604"/>
      <c r="HC18" s="604"/>
      <c r="HD18" s="604"/>
      <c r="HE18" s="604"/>
      <c r="HF18" s="604"/>
      <c r="HG18" s="604"/>
      <c r="HH18" s="604"/>
      <c r="HI18" s="604"/>
      <c r="HJ18" s="604"/>
      <c r="HK18" s="604"/>
      <c r="HL18" s="604"/>
      <c r="HM18" s="604"/>
      <c r="HN18" s="604"/>
      <c r="HO18" s="604"/>
      <c r="HP18" s="604"/>
      <c r="HQ18" s="604"/>
      <c r="HR18" s="604"/>
      <c r="HS18" s="604"/>
      <c r="HT18" s="604"/>
      <c r="HU18" s="604"/>
      <c r="HV18" s="604"/>
      <c r="HW18" s="604"/>
      <c r="HX18" s="604"/>
      <c r="HY18" s="604"/>
      <c r="HZ18" s="604"/>
      <c r="IA18" s="604"/>
      <c r="IB18" s="604"/>
      <c r="IC18" s="604"/>
      <c r="ID18" s="604"/>
      <c r="IE18" s="604"/>
      <c r="IF18" s="604"/>
      <c r="IG18" s="604"/>
      <c r="IH18" s="604"/>
      <c r="II18" s="604"/>
      <c r="IJ18" s="604"/>
      <c r="IK18" s="604"/>
      <c r="IL18" s="604"/>
      <c r="IM18" s="604"/>
      <c r="IN18" s="604"/>
      <c r="IO18" s="604"/>
      <c r="IP18" s="604"/>
      <c r="IQ18" s="604"/>
      <c r="IR18" s="604"/>
      <c r="IS18" s="604"/>
      <c r="IT18" s="604"/>
      <c r="IU18" s="604"/>
      <c r="IV18" s="604"/>
      <c r="IW18" s="604"/>
      <c r="IX18" s="604"/>
      <c r="IY18" s="604"/>
      <c r="IZ18" s="604"/>
      <c r="JA18" s="604"/>
      <c r="JB18" s="604"/>
      <c r="JC18" s="604"/>
      <c r="JD18" s="604"/>
      <c r="JE18" s="604"/>
      <c r="JF18" s="604"/>
      <c r="JG18" s="604"/>
      <c r="JH18" s="604"/>
      <c r="JI18" s="604"/>
      <c r="JJ18" s="604"/>
      <c r="JK18" s="604"/>
      <c r="JL18" s="604"/>
      <c r="JM18" s="604"/>
      <c r="JN18" s="604"/>
      <c r="JO18" s="604"/>
      <c r="JP18" s="604"/>
      <c r="JQ18" s="604"/>
      <c r="JR18" s="604"/>
      <c r="JS18" s="604"/>
      <c r="JT18" s="604"/>
      <c r="JU18" s="604"/>
      <c r="JV18" s="604"/>
      <c r="JW18" s="604"/>
      <c r="JX18" s="604"/>
      <c r="JY18" s="604"/>
      <c r="JZ18" s="604"/>
      <c r="KA18" s="604"/>
      <c r="KB18" s="604"/>
      <c r="KC18" s="604"/>
      <c r="KD18" s="604"/>
      <c r="KE18" s="604"/>
      <c r="KF18" s="604"/>
      <c r="KG18" s="604"/>
      <c r="KH18" s="604"/>
      <c r="KI18" s="604"/>
      <c r="KJ18" s="604"/>
      <c r="KK18" s="604"/>
      <c r="KL18" s="604"/>
      <c r="KM18" s="604"/>
      <c r="KN18" s="604"/>
      <c r="KO18" s="604"/>
      <c r="KP18" s="604"/>
      <c r="KQ18" s="604"/>
      <c r="KR18" s="604"/>
      <c r="KS18" s="604"/>
      <c r="KT18" s="604"/>
      <c r="KU18" s="604"/>
      <c r="KV18" s="604"/>
      <c r="KW18" s="604"/>
      <c r="KX18" s="604"/>
      <c r="KY18" s="604"/>
      <c r="KZ18" s="604"/>
      <c r="LA18" s="604"/>
      <c r="LB18" s="604"/>
      <c r="LC18" s="604"/>
      <c r="LD18" s="604"/>
      <c r="LE18" s="604"/>
      <c r="LF18" s="604"/>
      <c r="LG18" s="604"/>
      <c r="LH18" s="604"/>
      <c r="LI18" s="604"/>
      <c r="LJ18" s="604"/>
      <c r="LK18" s="604"/>
      <c r="LL18" s="604"/>
      <c r="LM18" s="604"/>
      <c r="LN18" s="604"/>
      <c r="LO18" s="604"/>
      <c r="LP18" s="604"/>
      <c r="LQ18" s="604"/>
      <c r="LR18" s="604"/>
      <c r="LS18" s="604"/>
      <c r="LT18" s="604"/>
      <c r="LU18" s="604"/>
      <c r="LV18" s="604"/>
      <c r="LW18" s="604"/>
      <c r="LX18" s="604"/>
      <c r="LY18" s="604"/>
      <c r="LZ18" s="604"/>
      <c r="MA18" s="604"/>
      <c r="MB18" s="604"/>
      <c r="MC18" s="604"/>
      <c r="MD18" s="604"/>
      <c r="ME18" s="604"/>
      <c r="MF18" s="604"/>
      <c r="MG18" s="604"/>
      <c r="MH18" s="604"/>
      <c r="MI18" s="604"/>
      <c r="MJ18" s="604"/>
      <c r="MK18" s="604"/>
      <c r="ML18" s="604"/>
      <c r="MM18" s="604"/>
      <c r="MN18" s="604"/>
      <c r="MO18" s="604"/>
      <c r="MP18" s="604"/>
      <c r="MQ18" s="604"/>
      <c r="MR18" s="604"/>
      <c r="MS18" s="604"/>
      <c r="MT18" s="604"/>
      <c r="MU18" s="604"/>
      <c r="MV18" s="604"/>
      <c r="MW18" s="604"/>
      <c r="MX18" s="604"/>
      <c r="MY18" s="604"/>
      <c r="MZ18" s="604"/>
      <c r="NA18" s="604"/>
      <c r="NB18" s="604"/>
      <c r="NC18" s="604"/>
      <c r="ND18" s="604"/>
      <c r="NE18" s="604"/>
      <c r="NF18" s="604"/>
      <c r="NG18" s="604"/>
      <c r="NH18" s="604"/>
      <c r="NI18" s="604"/>
      <c r="NJ18" s="604"/>
      <c r="NK18" s="604"/>
      <c r="NL18" s="604"/>
      <c r="NM18" s="604"/>
      <c r="NN18" s="604"/>
      <c r="NO18" s="604"/>
      <c r="NP18" s="604"/>
      <c r="NQ18" s="604"/>
      <c r="NR18" s="604"/>
      <c r="NS18" s="604"/>
      <c r="NT18" s="604"/>
      <c r="NU18" s="604"/>
      <c r="NV18" s="604"/>
      <c r="NW18" s="604"/>
      <c r="NX18" s="604"/>
      <c r="NY18" s="604"/>
      <c r="NZ18" s="604"/>
      <c r="OA18" s="604"/>
      <c r="OB18" s="604"/>
      <c r="OC18" s="604"/>
      <c r="OD18" s="604"/>
      <c r="OE18" s="604"/>
      <c r="OF18" s="604"/>
      <c r="OG18" s="604"/>
      <c r="OH18" s="604"/>
      <c r="OI18" s="604"/>
      <c r="OJ18" s="604"/>
      <c r="OK18" s="604"/>
      <c r="OL18" s="604"/>
      <c r="OM18" s="604"/>
      <c r="ON18" s="604"/>
      <c r="OO18" s="604"/>
      <c r="OP18" s="604"/>
      <c r="OQ18" s="604"/>
      <c r="OR18" s="604"/>
      <c r="OS18" s="604"/>
      <c r="OT18" s="604"/>
      <c r="OU18" s="604"/>
      <c r="OV18" s="604"/>
      <c r="OW18" s="604"/>
      <c r="OX18" s="604"/>
      <c r="OY18" s="604"/>
      <c r="OZ18" s="604"/>
      <c r="PA18" s="604"/>
      <c r="PB18" s="604"/>
      <c r="PC18" s="604"/>
      <c r="PD18" s="604"/>
      <c r="PE18" s="604"/>
      <c r="PF18" s="604"/>
      <c r="PG18" s="604"/>
      <c r="PH18" s="604"/>
      <c r="PI18" s="604"/>
      <c r="PJ18" s="604"/>
      <c r="PK18" s="604"/>
      <c r="PL18" s="604"/>
      <c r="PM18" s="604"/>
      <c r="PN18" s="604"/>
      <c r="PO18" s="604"/>
      <c r="PP18" s="604"/>
      <c r="PQ18" s="604"/>
      <c r="PR18" s="604"/>
      <c r="PS18" s="604"/>
      <c r="PT18" s="604"/>
      <c r="PU18" s="604"/>
      <c r="PV18" s="604"/>
      <c r="PW18" s="604"/>
      <c r="PX18" s="604"/>
      <c r="PY18" s="604"/>
      <c r="PZ18" s="604"/>
      <c r="QA18" s="604"/>
      <c r="QB18" s="604"/>
      <c r="QC18" s="604"/>
      <c r="QD18" s="604"/>
      <c r="QE18" s="604"/>
      <c r="QF18" s="604"/>
      <c r="QG18" s="604"/>
      <c r="QH18" s="604"/>
      <c r="QI18" s="604"/>
      <c r="QJ18" s="604"/>
      <c r="QK18" s="604"/>
      <c r="QL18" s="604"/>
      <c r="QM18" s="604"/>
      <c r="QN18" s="604"/>
      <c r="QO18" s="604"/>
      <c r="QP18" s="604"/>
      <c r="QQ18" s="604"/>
      <c r="QR18" s="604"/>
      <c r="QS18" s="604"/>
      <c r="QT18" s="604"/>
      <c r="QU18" s="604"/>
      <c r="QV18" s="604"/>
      <c r="QW18" s="604"/>
      <c r="QX18" s="604"/>
      <c r="QY18" s="604"/>
      <c r="QZ18" s="604"/>
      <c r="RA18" s="604"/>
      <c r="RB18" s="604"/>
      <c r="RC18" s="604"/>
      <c r="RD18" s="604"/>
      <c r="RE18" s="604"/>
      <c r="RF18" s="604"/>
      <c r="RG18" s="604"/>
      <c r="RH18" s="604"/>
      <c r="RI18" s="604"/>
      <c r="RJ18" s="604"/>
      <c r="RK18" s="604"/>
      <c r="RL18" s="604"/>
      <c r="RM18" s="604"/>
      <c r="RN18" s="604"/>
      <c r="RO18" s="604"/>
      <c r="RP18" s="604"/>
      <c r="RQ18" s="604"/>
      <c r="RR18" s="604"/>
      <c r="RS18" s="604"/>
      <c r="RT18" s="604"/>
      <c r="RU18" s="604"/>
      <c r="RV18" s="604"/>
      <c r="RW18" s="604"/>
      <c r="RX18" s="604"/>
      <c r="RY18" s="604"/>
      <c r="RZ18" s="604"/>
      <c r="SA18" s="604"/>
      <c r="SB18" s="604"/>
      <c r="SC18" s="604"/>
      <c r="SD18" s="604"/>
      <c r="SE18" s="604"/>
      <c r="SF18" s="604"/>
      <c r="SG18" s="604"/>
      <c r="SH18" s="604"/>
      <c r="SI18" s="604"/>
      <c r="SJ18" s="604"/>
      <c r="SK18" s="604"/>
      <c r="SL18" s="604"/>
      <c r="SM18" s="604"/>
      <c r="SN18" s="604"/>
      <c r="SO18" s="604"/>
      <c r="SP18" s="604"/>
      <c r="SQ18" s="604"/>
      <c r="SR18" s="604"/>
      <c r="SS18" s="604"/>
      <c r="ST18" s="604"/>
      <c r="SU18" s="604"/>
      <c r="SV18" s="604"/>
      <c r="SW18" s="604"/>
      <c r="SX18" s="604"/>
      <c r="SY18" s="604"/>
      <c r="SZ18" s="604"/>
      <c r="TA18" s="604"/>
      <c r="TB18" s="604"/>
      <c r="TC18" s="604"/>
      <c r="TD18" s="604"/>
      <c r="TE18" s="604"/>
      <c r="TF18" s="604"/>
      <c r="TG18" s="604"/>
      <c r="TH18" s="604"/>
      <c r="TI18" s="604"/>
      <c r="TJ18" s="604"/>
      <c r="TK18" s="604"/>
      <c r="TL18" s="604"/>
      <c r="TM18" s="604"/>
      <c r="TN18" s="604"/>
      <c r="TO18" s="604"/>
      <c r="TP18" s="604"/>
      <c r="TQ18" s="604"/>
      <c r="TR18" s="604"/>
      <c r="TS18" s="604"/>
      <c r="TT18" s="604"/>
      <c r="TU18" s="604"/>
      <c r="TV18" s="604"/>
      <c r="TW18" s="604"/>
      <c r="TX18" s="604"/>
      <c r="TY18" s="604"/>
      <c r="TZ18" s="604"/>
      <c r="UA18" s="604"/>
      <c r="UB18" s="604"/>
      <c r="UC18" s="604"/>
      <c r="UD18" s="604"/>
      <c r="UE18" s="604"/>
      <c r="UF18" s="604"/>
      <c r="UG18" s="604"/>
      <c r="UH18" s="604"/>
      <c r="UI18" s="604"/>
      <c r="UJ18" s="604"/>
      <c r="UK18" s="604"/>
      <c r="UL18" s="604"/>
      <c r="UM18" s="604"/>
      <c r="UN18" s="604"/>
      <c r="UO18" s="604"/>
      <c r="UP18" s="604"/>
      <c r="UQ18" s="604"/>
      <c r="UR18" s="604"/>
      <c r="US18" s="604"/>
      <c r="UT18" s="604"/>
      <c r="UU18" s="604"/>
      <c r="UV18" s="604"/>
      <c r="UW18" s="604"/>
      <c r="UX18" s="604"/>
      <c r="UY18" s="604"/>
      <c r="UZ18" s="604"/>
      <c r="VA18" s="604"/>
      <c r="VB18" s="604"/>
      <c r="VC18" s="604"/>
      <c r="VD18" s="604"/>
      <c r="VE18" s="604"/>
      <c r="VF18" s="604"/>
      <c r="VG18" s="604"/>
      <c r="VH18" s="604"/>
      <c r="VI18" s="604"/>
      <c r="VJ18" s="604"/>
      <c r="VK18" s="604"/>
      <c r="VL18" s="604"/>
      <c r="VM18" s="604"/>
      <c r="VN18" s="604"/>
      <c r="VO18" s="604"/>
      <c r="VP18" s="604"/>
      <c r="VQ18" s="604"/>
      <c r="VR18" s="604"/>
      <c r="VS18" s="604"/>
      <c r="VT18" s="604"/>
      <c r="VU18" s="604"/>
      <c r="VV18" s="604"/>
      <c r="VW18" s="604"/>
      <c r="VX18" s="604"/>
      <c r="VY18" s="604"/>
      <c r="VZ18" s="604"/>
      <c r="WA18" s="604"/>
      <c r="WB18" s="604"/>
      <c r="WC18" s="604"/>
      <c r="WD18" s="604"/>
      <c r="WE18" s="604"/>
      <c r="WF18" s="604"/>
      <c r="WG18" s="604"/>
      <c r="WH18" s="604"/>
      <c r="WI18" s="604"/>
      <c r="WJ18" s="604"/>
      <c r="WK18" s="604"/>
      <c r="WL18" s="604"/>
      <c r="WM18" s="604"/>
      <c r="WN18" s="604"/>
      <c r="WO18" s="604"/>
      <c r="WP18" s="604"/>
      <c r="WQ18" s="604"/>
      <c r="WR18" s="604"/>
      <c r="WS18" s="604"/>
      <c r="WT18" s="604"/>
      <c r="WU18" s="604"/>
      <c r="WV18" s="604"/>
      <c r="WW18" s="604"/>
      <c r="WX18" s="604"/>
      <c r="WY18" s="604"/>
      <c r="WZ18" s="604"/>
      <c r="XA18" s="604"/>
      <c r="XB18" s="604"/>
      <c r="XC18" s="604"/>
      <c r="XD18" s="604"/>
      <c r="XE18" s="604"/>
      <c r="XF18" s="604"/>
      <c r="XG18" s="604"/>
      <c r="XH18" s="604"/>
      <c r="XI18" s="604"/>
      <c r="XJ18" s="604"/>
      <c r="XK18" s="604"/>
      <c r="XL18" s="604"/>
      <c r="XM18" s="604"/>
      <c r="XN18" s="604"/>
      <c r="XO18" s="604"/>
      <c r="XP18" s="604"/>
      <c r="XQ18" s="604"/>
      <c r="XR18" s="604"/>
      <c r="XS18" s="604"/>
      <c r="XT18" s="604"/>
      <c r="XU18" s="604"/>
      <c r="XV18" s="604"/>
      <c r="XW18" s="604"/>
      <c r="XX18" s="604"/>
      <c r="XY18" s="604"/>
      <c r="XZ18" s="604"/>
      <c r="YA18" s="604"/>
      <c r="YB18" s="604"/>
      <c r="YC18" s="604"/>
      <c r="YD18" s="604"/>
      <c r="YE18" s="604"/>
      <c r="YF18" s="604"/>
      <c r="YG18" s="604"/>
      <c r="YH18" s="604"/>
      <c r="YI18" s="604"/>
      <c r="YJ18" s="604"/>
      <c r="YK18" s="604"/>
      <c r="YL18" s="604"/>
      <c r="YM18" s="604"/>
      <c r="YN18" s="604"/>
      <c r="YO18" s="604"/>
      <c r="YP18" s="604"/>
      <c r="YQ18" s="604"/>
      <c r="YR18" s="604"/>
      <c r="YS18" s="604"/>
      <c r="YT18" s="604"/>
      <c r="YU18" s="604"/>
      <c r="YV18" s="604"/>
      <c r="YW18" s="604"/>
      <c r="YX18" s="604"/>
      <c r="YY18" s="604"/>
      <c r="YZ18" s="604"/>
      <c r="ZA18" s="604"/>
      <c r="ZB18" s="604"/>
      <c r="ZC18" s="604"/>
      <c r="ZD18" s="604"/>
      <c r="ZE18" s="604"/>
      <c r="ZF18" s="604"/>
      <c r="ZG18" s="604"/>
      <c r="ZH18" s="604"/>
      <c r="ZI18" s="604"/>
      <c r="ZJ18" s="604"/>
      <c r="ZK18" s="604"/>
      <c r="ZL18" s="604"/>
      <c r="ZM18" s="604"/>
      <c r="ZN18" s="604"/>
      <c r="ZO18" s="604"/>
    </row>
    <row r="19" spans="1:691" s="602" customFormat="1" ht="13.5" thickBot="1" x14ac:dyDescent="0.25">
      <c r="A19" s="1357"/>
      <c r="B19" s="621" t="s">
        <v>314</v>
      </c>
      <c r="C19" s="624"/>
      <c r="D19" s="1352"/>
      <c r="E19" s="1358"/>
      <c r="F19" s="624"/>
      <c r="G19" s="1352"/>
      <c r="H19" s="1354"/>
      <c r="I19" s="624"/>
      <c r="J19" s="1352"/>
      <c r="K19" s="1354"/>
      <c r="L19" s="624"/>
      <c r="M19" s="1352"/>
      <c r="N19" s="1354"/>
      <c r="O19" s="624"/>
      <c r="P19" s="1352"/>
      <c r="Q19" s="1354"/>
      <c r="R19" s="624"/>
      <c r="S19" s="1352"/>
      <c r="T19" s="1354"/>
      <c r="U19" s="624"/>
      <c r="V19" s="1352"/>
      <c r="W19" s="1354"/>
      <c r="X19" s="624"/>
      <c r="Y19" s="1352"/>
      <c r="Z19" s="1354"/>
      <c r="AA19" s="624"/>
      <c r="AB19" s="1352"/>
      <c r="AC19" s="1354"/>
      <c r="AD19" s="624"/>
      <c r="AE19" s="1352"/>
      <c r="AF19" s="1354"/>
      <c r="AH19" s="634">
        <v>14</v>
      </c>
      <c r="AI19" s="627">
        <v>31</v>
      </c>
      <c r="AJ19" s="633"/>
      <c r="AK19" s="628">
        <v>17</v>
      </c>
      <c r="AL19" s="634"/>
      <c r="AM19" s="634"/>
      <c r="AN19" s="634"/>
      <c r="AO19" s="634"/>
      <c r="AP19" s="634"/>
      <c r="AQ19" s="633" t="s">
        <v>326</v>
      </c>
      <c r="AR19" s="628">
        <v>5</v>
      </c>
      <c r="AS19" s="628">
        <v>2</v>
      </c>
      <c r="AT19" s="634"/>
      <c r="AU19" s="629"/>
      <c r="AV19" s="630"/>
      <c r="AW19" s="630"/>
      <c r="AX19" s="630"/>
      <c r="AY19" s="630"/>
      <c r="AZ19" s="630"/>
      <c r="BA19" s="630"/>
      <c r="BB19" s="630"/>
      <c r="BC19" s="630"/>
      <c r="BD19" s="630"/>
      <c r="BE19" s="630"/>
      <c r="BF19" s="630"/>
      <c r="BG19" s="630"/>
      <c r="BH19" s="630"/>
      <c r="BI19" s="630"/>
      <c r="BJ19" s="630"/>
      <c r="BK19" s="630"/>
      <c r="BL19" s="630"/>
      <c r="BM19" s="606"/>
      <c r="BN19" s="606"/>
      <c r="BO19" s="606"/>
      <c r="BP19" s="606"/>
      <c r="BQ19" s="606"/>
      <c r="BR19" s="606"/>
      <c r="BS19" s="606"/>
      <c r="BT19" s="606"/>
      <c r="BU19" s="606"/>
      <c r="BV19" s="606"/>
      <c r="BW19" s="604"/>
      <c r="BX19" s="604"/>
      <c r="BY19" s="604"/>
      <c r="BZ19" s="604"/>
      <c r="CA19" s="604"/>
      <c r="CB19" s="604"/>
      <c r="CC19" s="604"/>
      <c r="CD19" s="604"/>
      <c r="CE19" s="604"/>
      <c r="CF19" s="604"/>
      <c r="CG19" s="604"/>
      <c r="CH19" s="604"/>
      <c r="CI19" s="604"/>
      <c r="CJ19" s="604"/>
      <c r="CK19" s="604"/>
      <c r="CL19" s="604"/>
      <c r="CM19" s="604"/>
      <c r="CN19" s="604"/>
      <c r="CO19" s="604"/>
      <c r="CP19" s="604"/>
      <c r="CQ19" s="604"/>
      <c r="CR19" s="604"/>
      <c r="CS19" s="604"/>
      <c r="CT19" s="604"/>
      <c r="CU19" s="604"/>
      <c r="CV19" s="604"/>
      <c r="CW19" s="604"/>
      <c r="CX19" s="604"/>
      <c r="CY19" s="604"/>
      <c r="CZ19" s="604"/>
      <c r="DA19" s="604"/>
      <c r="DB19" s="604"/>
      <c r="DC19" s="604"/>
      <c r="DD19" s="604"/>
      <c r="DE19" s="604"/>
      <c r="DF19" s="604"/>
      <c r="DG19" s="604"/>
      <c r="DH19" s="604"/>
      <c r="DI19" s="604"/>
      <c r="DJ19" s="604"/>
      <c r="DK19" s="604"/>
      <c r="DL19" s="604"/>
      <c r="DM19" s="604"/>
      <c r="DN19" s="604"/>
      <c r="DO19" s="604"/>
      <c r="DP19" s="604"/>
      <c r="DQ19" s="604"/>
      <c r="DR19" s="604"/>
      <c r="DS19" s="604"/>
      <c r="DT19" s="604"/>
      <c r="DU19" s="604"/>
      <c r="DV19" s="604"/>
      <c r="DW19" s="604"/>
      <c r="DX19" s="604"/>
      <c r="DY19" s="604"/>
      <c r="DZ19" s="604"/>
      <c r="EA19" s="604"/>
      <c r="EB19" s="604"/>
      <c r="EC19" s="604"/>
      <c r="ED19" s="604"/>
      <c r="EE19" s="604"/>
      <c r="EF19" s="604"/>
      <c r="EG19" s="604"/>
      <c r="EH19" s="604"/>
      <c r="EI19" s="604"/>
      <c r="EJ19" s="604"/>
      <c r="EK19" s="604"/>
      <c r="EL19" s="604"/>
      <c r="EM19" s="604"/>
      <c r="EN19" s="604"/>
      <c r="EO19" s="604"/>
      <c r="EP19" s="604"/>
      <c r="EQ19" s="604"/>
      <c r="ER19" s="604"/>
      <c r="ES19" s="604"/>
      <c r="ET19" s="604"/>
      <c r="EU19" s="604"/>
      <c r="EV19" s="604"/>
      <c r="EW19" s="604"/>
      <c r="EX19" s="604"/>
      <c r="EY19" s="604"/>
      <c r="EZ19" s="604"/>
      <c r="FA19" s="604"/>
      <c r="FB19" s="604"/>
      <c r="FC19" s="604"/>
      <c r="FD19" s="604"/>
      <c r="FE19" s="604"/>
      <c r="FF19" s="604"/>
      <c r="FG19" s="604"/>
      <c r="FH19" s="604"/>
      <c r="FI19" s="604"/>
      <c r="FJ19" s="604"/>
      <c r="FK19" s="604"/>
      <c r="FL19" s="604"/>
      <c r="FM19" s="604"/>
      <c r="FN19" s="604"/>
      <c r="FO19" s="604"/>
      <c r="FP19" s="604"/>
      <c r="FQ19" s="604"/>
      <c r="FR19" s="604"/>
      <c r="FS19" s="604"/>
      <c r="FT19" s="604"/>
      <c r="FU19" s="604"/>
      <c r="FV19" s="604"/>
      <c r="FW19" s="604"/>
      <c r="FX19" s="604"/>
      <c r="FY19" s="604"/>
      <c r="FZ19" s="604"/>
      <c r="GA19" s="604"/>
      <c r="GB19" s="604"/>
      <c r="GC19" s="604"/>
      <c r="GD19" s="604"/>
      <c r="GE19" s="604"/>
      <c r="GF19" s="604"/>
      <c r="GG19" s="604"/>
      <c r="GH19" s="604"/>
      <c r="GI19" s="604"/>
      <c r="GJ19" s="604"/>
      <c r="GK19" s="604"/>
      <c r="GL19" s="604"/>
      <c r="GM19" s="604"/>
      <c r="GN19" s="604"/>
      <c r="GO19" s="604"/>
      <c r="GP19" s="604"/>
      <c r="GQ19" s="604"/>
      <c r="GR19" s="604"/>
      <c r="GS19" s="604"/>
      <c r="GT19" s="604"/>
      <c r="GU19" s="604"/>
      <c r="GV19" s="604"/>
      <c r="GW19" s="604"/>
      <c r="GX19" s="604"/>
      <c r="GY19" s="604"/>
      <c r="GZ19" s="604"/>
      <c r="HA19" s="604"/>
      <c r="HB19" s="604"/>
      <c r="HC19" s="604"/>
      <c r="HD19" s="604"/>
      <c r="HE19" s="604"/>
      <c r="HF19" s="604"/>
      <c r="HG19" s="604"/>
      <c r="HH19" s="604"/>
      <c r="HI19" s="604"/>
      <c r="HJ19" s="604"/>
      <c r="HK19" s="604"/>
      <c r="HL19" s="604"/>
      <c r="HM19" s="604"/>
      <c r="HN19" s="604"/>
      <c r="HO19" s="604"/>
      <c r="HP19" s="604"/>
      <c r="HQ19" s="604"/>
      <c r="HR19" s="604"/>
      <c r="HS19" s="604"/>
      <c r="HT19" s="604"/>
      <c r="HU19" s="604"/>
      <c r="HV19" s="604"/>
      <c r="HW19" s="604"/>
      <c r="HX19" s="604"/>
      <c r="HY19" s="604"/>
      <c r="HZ19" s="604"/>
      <c r="IA19" s="604"/>
      <c r="IB19" s="604"/>
      <c r="IC19" s="604"/>
      <c r="ID19" s="604"/>
      <c r="IE19" s="604"/>
      <c r="IF19" s="604"/>
      <c r="IG19" s="604"/>
      <c r="IH19" s="604"/>
      <c r="II19" s="604"/>
      <c r="IJ19" s="604"/>
      <c r="IK19" s="604"/>
      <c r="IL19" s="604"/>
      <c r="IM19" s="604"/>
      <c r="IN19" s="604"/>
      <c r="IO19" s="604"/>
      <c r="IP19" s="604"/>
      <c r="IQ19" s="604"/>
      <c r="IR19" s="604"/>
      <c r="IS19" s="604"/>
      <c r="IT19" s="604"/>
      <c r="IU19" s="604"/>
      <c r="IV19" s="604"/>
      <c r="IW19" s="604"/>
      <c r="IX19" s="604"/>
      <c r="IY19" s="604"/>
      <c r="IZ19" s="604"/>
      <c r="JA19" s="604"/>
      <c r="JB19" s="604"/>
      <c r="JC19" s="604"/>
      <c r="JD19" s="604"/>
      <c r="JE19" s="604"/>
      <c r="JF19" s="604"/>
      <c r="JG19" s="604"/>
      <c r="JH19" s="604"/>
      <c r="JI19" s="604"/>
      <c r="JJ19" s="604"/>
      <c r="JK19" s="604"/>
      <c r="JL19" s="604"/>
      <c r="JM19" s="604"/>
      <c r="JN19" s="604"/>
      <c r="JO19" s="604"/>
      <c r="JP19" s="604"/>
      <c r="JQ19" s="604"/>
      <c r="JR19" s="604"/>
      <c r="JS19" s="604"/>
      <c r="JT19" s="604"/>
      <c r="JU19" s="604"/>
      <c r="JV19" s="604"/>
      <c r="JW19" s="604"/>
      <c r="JX19" s="604"/>
      <c r="JY19" s="604"/>
      <c r="JZ19" s="604"/>
      <c r="KA19" s="604"/>
      <c r="KB19" s="604"/>
      <c r="KC19" s="604"/>
      <c r="KD19" s="604"/>
      <c r="KE19" s="604"/>
      <c r="KF19" s="604"/>
      <c r="KG19" s="604"/>
      <c r="KH19" s="604"/>
      <c r="KI19" s="604"/>
      <c r="KJ19" s="604"/>
      <c r="KK19" s="604"/>
      <c r="KL19" s="604"/>
      <c r="KM19" s="604"/>
      <c r="KN19" s="604"/>
      <c r="KO19" s="604"/>
      <c r="KP19" s="604"/>
      <c r="KQ19" s="604"/>
      <c r="KR19" s="604"/>
      <c r="KS19" s="604"/>
      <c r="KT19" s="604"/>
      <c r="KU19" s="604"/>
      <c r="KV19" s="604"/>
      <c r="KW19" s="604"/>
      <c r="KX19" s="604"/>
      <c r="KY19" s="604"/>
      <c r="KZ19" s="604"/>
      <c r="LA19" s="604"/>
      <c r="LB19" s="604"/>
      <c r="LC19" s="604"/>
      <c r="LD19" s="604"/>
      <c r="LE19" s="604"/>
      <c r="LF19" s="604"/>
      <c r="LG19" s="604"/>
      <c r="LH19" s="604"/>
      <c r="LI19" s="604"/>
      <c r="LJ19" s="604"/>
      <c r="LK19" s="604"/>
      <c r="LL19" s="604"/>
      <c r="LM19" s="604"/>
      <c r="LN19" s="604"/>
      <c r="LO19" s="604"/>
      <c r="LP19" s="604"/>
      <c r="LQ19" s="604"/>
      <c r="LR19" s="604"/>
      <c r="LS19" s="604"/>
      <c r="LT19" s="604"/>
      <c r="LU19" s="604"/>
      <c r="LV19" s="604"/>
      <c r="LW19" s="604"/>
      <c r="LX19" s="604"/>
      <c r="LY19" s="604"/>
      <c r="LZ19" s="604"/>
      <c r="MA19" s="604"/>
      <c r="MB19" s="604"/>
      <c r="MC19" s="604"/>
      <c r="MD19" s="604"/>
      <c r="ME19" s="604"/>
      <c r="MF19" s="604"/>
      <c r="MG19" s="604"/>
      <c r="MH19" s="604"/>
      <c r="MI19" s="604"/>
      <c r="MJ19" s="604"/>
      <c r="MK19" s="604"/>
      <c r="ML19" s="604"/>
      <c r="MM19" s="604"/>
      <c r="MN19" s="604"/>
      <c r="MO19" s="604"/>
      <c r="MP19" s="604"/>
      <c r="MQ19" s="604"/>
      <c r="MR19" s="604"/>
      <c r="MS19" s="604"/>
      <c r="MT19" s="604"/>
      <c r="MU19" s="604"/>
      <c r="MV19" s="604"/>
      <c r="MW19" s="604"/>
      <c r="MX19" s="604"/>
      <c r="MY19" s="604"/>
      <c r="MZ19" s="604"/>
      <c r="NA19" s="604"/>
      <c r="NB19" s="604"/>
      <c r="NC19" s="604"/>
      <c r="ND19" s="604"/>
      <c r="NE19" s="604"/>
      <c r="NF19" s="604"/>
      <c r="NG19" s="604"/>
      <c r="NH19" s="604"/>
      <c r="NI19" s="604"/>
      <c r="NJ19" s="604"/>
      <c r="NK19" s="604"/>
      <c r="NL19" s="604"/>
      <c r="NM19" s="604"/>
      <c r="NN19" s="604"/>
      <c r="NO19" s="604"/>
      <c r="NP19" s="604"/>
      <c r="NQ19" s="604"/>
      <c r="NR19" s="604"/>
      <c r="NS19" s="604"/>
      <c r="NT19" s="604"/>
      <c r="NU19" s="604"/>
      <c r="NV19" s="604"/>
      <c r="NW19" s="604"/>
      <c r="NX19" s="604"/>
      <c r="NY19" s="604"/>
      <c r="NZ19" s="604"/>
      <c r="OA19" s="604"/>
      <c r="OB19" s="604"/>
      <c r="OC19" s="604"/>
      <c r="OD19" s="604"/>
      <c r="OE19" s="604"/>
      <c r="OF19" s="604"/>
      <c r="OG19" s="604"/>
      <c r="OH19" s="604"/>
      <c r="OI19" s="604"/>
      <c r="OJ19" s="604"/>
      <c r="OK19" s="604"/>
      <c r="OL19" s="604"/>
      <c r="OM19" s="604"/>
      <c r="ON19" s="604"/>
      <c r="OO19" s="604"/>
      <c r="OP19" s="604"/>
      <c r="OQ19" s="604"/>
      <c r="OR19" s="604"/>
      <c r="OS19" s="604"/>
      <c r="OT19" s="604"/>
      <c r="OU19" s="604"/>
      <c r="OV19" s="604"/>
      <c r="OW19" s="604"/>
      <c r="OX19" s="604"/>
      <c r="OY19" s="604"/>
      <c r="OZ19" s="604"/>
      <c r="PA19" s="604"/>
      <c r="PB19" s="604"/>
      <c r="PC19" s="604"/>
      <c r="PD19" s="604"/>
      <c r="PE19" s="604"/>
      <c r="PF19" s="604"/>
      <c r="PG19" s="604"/>
      <c r="PH19" s="604"/>
      <c r="PI19" s="604"/>
      <c r="PJ19" s="604"/>
      <c r="PK19" s="604"/>
      <c r="PL19" s="604"/>
      <c r="PM19" s="604"/>
      <c r="PN19" s="604"/>
      <c r="PO19" s="604"/>
      <c r="PP19" s="604"/>
      <c r="PQ19" s="604"/>
      <c r="PR19" s="604"/>
      <c r="PS19" s="604"/>
      <c r="PT19" s="604"/>
      <c r="PU19" s="604"/>
      <c r="PV19" s="604"/>
      <c r="PW19" s="604"/>
      <c r="PX19" s="604"/>
      <c r="PY19" s="604"/>
      <c r="PZ19" s="604"/>
      <c r="QA19" s="604"/>
      <c r="QB19" s="604"/>
      <c r="QC19" s="604"/>
      <c r="QD19" s="604"/>
      <c r="QE19" s="604"/>
      <c r="QF19" s="604"/>
      <c r="QG19" s="604"/>
      <c r="QH19" s="604"/>
      <c r="QI19" s="604"/>
      <c r="QJ19" s="604"/>
      <c r="QK19" s="604"/>
      <c r="QL19" s="604"/>
      <c r="QM19" s="604"/>
      <c r="QN19" s="604"/>
      <c r="QO19" s="604"/>
      <c r="QP19" s="604"/>
      <c r="QQ19" s="604"/>
      <c r="QR19" s="604"/>
      <c r="QS19" s="604"/>
      <c r="QT19" s="604"/>
      <c r="QU19" s="604"/>
      <c r="QV19" s="604"/>
      <c r="QW19" s="604"/>
      <c r="QX19" s="604"/>
      <c r="QY19" s="604"/>
      <c r="QZ19" s="604"/>
      <c r="RA19" s="604"/>
      <c r="RB19" s="604"/>
      <c r="RC19" s="604"/>
      <c r="RD19" s="604"/>
      <c r="RE19" s="604"/>
      <c r="RF19" s="604"/>
      <c r="RG19" s="604"/>
      <c r="RH19" s="604"/>
      <c r="RI19" s="604"/>
      <c r="RJ19" s="604"/>
      <c r="RK19" s="604"/>
      <c r="RL19" s="604"/>
      <c r="RM19" s="604"/>
      <c r="RN19" s="604"/>
      <c r="RO19" s="604"/>
      <c r="RP19" s="604"/>
      <c r="RQ19" s="604"/>
      <c r="RR19" s="604"/>
      <c r="RS19" s="604"/>
      <c r="RT19" s="604"/>
      <c r="RU19" s="604"/>
      <c r="RV19" s="604"/>
      <c r="RW19" s="604"/>
      <c r="RX19" s="604"/>
      <c r="RY19" s="604"/>
      <c r="RZ19" s="604"/>
      <c r="SA19" s="604"/>
      <c r="SB19" s="604"/>
      <c r="SC19" s="604"/>
      <c r="SD19" s="604"/>
      <c r="SE19" s="604"/>
      <c r="SF19" s="604"/>
      <c r="SG19" s="604"/>
      <c r="SH19" s="604"/>
      <c r="SI19" s="604"/>
      <c r="SJ19" s="604"/>
      <c r="SK19" s="604"/>
      <c r="SL19" s="604"/>
      <c r="SM19" s="604"/>
      <c r="SN19" s="604"/>
      <c r="SO19" s="604"/>
      <c r="SP19" s="604"/>
      <c r="SQ19" s="604"/>
      <c r="SR19" s="604"/>
      <c r="SS19" s="604"/>
      <c r="ST19" s="604"/>
      <c r="SU19" s="604"/>
      <c r="SV19" s="604"/>
      <c r="SW19" s="604"/>
      <c r="SX19" s="604"/>
      <c r="SY19" s="604"/>
      <c r="SZ19" s="604"/>
      <c r="TA19" s="604"/>
      <c r="TB19" s="604"/>
      <c r="TC19" s="604"/>
      <c r="TD19" s="604"/>
      <c r="TE19" s="604"/>
      <c r="TF19" s="604"/>
      <c r="TG19" s="604"/>
      <c r="TH19" s="604"/>
      <c r="TI19" s="604"/>
      <c r="TJ19" s="604"/>
      <c r="TK19" s="604"/>
      <c r="TL19" s="604"/>
      <c r="TM19" s="604"/>
      <c r="TN19" s="604"/>
      <c r="TO19" s="604"/>
      <c r="TP19" s="604"/>
      <c r="TQ19" s="604"/>
      <c r="TR19" s="604"/>
      <c r="TS19" s="604"/>
      <c r="TT19" s="604"/>
      <c r="TU19" s="604"/>
      <c r="TV19" s="604"/>
      <c r="TW19" s="604"/>
      <c r="TX19" s="604"/>
      <c r="TY19" s="604"/>
      <c r="TZ19" s="604"/>
      <c r="UA19" s="604"/>
      <c r="UB19" s="604"/>
      <c r="UC19" s="604"/>
      <c r="UD19" s="604"/>
      <c r="UE19" s="604"/>
      <c r="UF19" s="604"/>
      <c r="UG19" s="604"/>
      <c r="UH19" s="604"/>
      <c r="UI19" s="604"/>
      <c r="UJ19" s="604"/>
      <c r="UK19" s="604"/>
      <c r="UL19" s="604"/>
      <c r="UM19" s="604"/>
      <c r="UN19" s="604"/>
      <c r="UO19" s="604"/>
      <c r="UP19" s="604"/>
      <c r="UQ19" s="604"/>
      <c r="UR19" s="604"/>
      <c r="US19" s="604"/>
      <c r="UT19" s="604"/>
      <c r="UU19" s="604"/>
      <c r="UV19" s="604"/>
      <c r="UW19" s="604"/>
      <c r="UX19" s="604"/>
      <c r="UY19" s="604"/>
      <c r="UZ19" s="604"/>
      <c r="VA19" s="604"/>
      <c r="VB19" s="604"/>
      <c r="VC19" s="604"/>
      <c r="VD19" s="604"/>
      <c r="VE19" s="604"/>
      <c r="VF19" s="604"/>
      <c r="VG19" s="604"/>
      <c r="VH19" s="604"/>
      <c r="VI19" s="604"/>
      <c r="VJ19" s="604"/>
      <c r="VK19" s="604"/>
      <c r="VL19" s="604"/>
      <c r="VM19" s="604"/>
      <c r="VN19" s="604"/>
      <c r="VO19" s="604"/>
      <c r="VP19" s="604"/>
      <c r="VQ19" s="604"/>
      <c r="VR19" s="604"/>
      <c r="VS19" s="604"/>
      <c r="VT19" s="604"/>
      <c r="VU19" s="604"/>
      <c r="VV19" s="604"/>
      <c r="VW19" s="604"/>
      <c r="VX19" s="604"/>
      <c r="VY19" s="604"/>
      <c r="VZ19" s="604"/>
      <c r="WA19" s="604"/>
      <c r="WB19" s="604"/>
      <c r="WC19" s="604"/>
      <c r="WD19" s="604"/>
      <c r="WE19" s="604"/>
      <c r="WF19" s="604"/>
      <c r="WG19" s="604"/>
      <c r="WH19" s="604"/>
      <c r="WI19" s="604"/>
      <c r="WJ19" s="604"/>
      <c r="WK19" s="604"/>
      <c r="WL19" s="604"/>
      <c r="WM19" s="604"/>
      <c r="WN19" s="604"/>
      <c r="WO19" s="604"/>
      <c r="WP19" s="604"/>
      <c r="WQ19" s="604"/>
      <c r="WR19" s="604"/>
      <c r="WS19" s="604"/>
      <c r="WT19" s="604"/>
      <c r="WU19" s="604"/>
      <c r="WV19" s="604"/>
      <c r="WW19" s="604"/>
      <c r="WX19" s="604"/>
      <c r="WY19" s="604"/>
      <c r="WZ19" s="604"/>
      <c r="XA19" s="604"/>
      <c r="XB19" s="604"/>
      <c r="XC19" s="604"/>
      <c r="XD19" s="604"/>
      <c r="XE19" s="604"/>
      <c r="XF19" s="604"/>
      <c r="XG19" s="604"/>
      <c r="XH19" s="604"/>
      <c r="XI19" s="604"/>
      <c r="XJ19" s="604"/>
      <c r="XK19" s="604"/>
      <c r="XL19" s="604"/>
      <c r="XM19" s="604"/>
      <c r="XN19" s="604"/>
      <c r="XO19" s="604"/>
      <c r="XP19" s="604"/>
      <c r="XQ19" s="604"/>
      <c r="XR19" s="604"/>
      <c r="XS19" s="604"/>
      <c r="XT19" s="604"/>
      <c r="XU19" s="604"/>
      <c r="XV19" s="604"/>
      <c r="XW19" s="604"/>
      <c r="XX19" s="604"/>
      <c r="XY19" s="604"/>
      <c r="XZ19" s="604"/>
      <c r="YA19" s="604"/>
      <c r="YB19" s="604"/>
      <c r="YC19" s="604"/>
      <c r="YD19" s="604"/>
      <c r="YE19" s="604"/>
      <c r="YF19" s="604"/>
      <c r="YG19" s="604"/>
      <c r="YH19" s="604"/>
      <c r="YI19" s="604"/>
      <c r="YJ19" s="604"/>
      <c r="YK19" s="604"/>
      <c r="YL19" s="604"/>
      <c r="YM19" s="604"/>
      <c r="YN19" s="604"/>
      <c r="YO19" s="604"/>
      <c r="YP19" s="604"/>
      <c r="YQ19" s="604"/>
      <c r="YR19" s="604"/>
      <c r="YS19" s="604"/>
      <c r="YT19" s="604"/>
      <c r="YU19" s="604"/>
      <c r="YV19" s="604"/>
      <c r="YW19" s="604"/>
      <c r="YX19" s="604"/>
      <c r="YY19" s="604"/>
      <c r="YZ19" s="604"/>
      <c r="ZA19" s="604"/>
      <c r="ZB19" s="604"/>
      <c r="ZC19" s="604"/>
      <c r="ZD19" s="604"/>
      <c r="ZE19" s="604"/>
      <c r="ZF19" s="604"/>
      <c r="ZG19" s="604"/>
      <c r="ZH19" s="604"/>
      <c r="ZI19" s="604"/>
      <c r="ZJ19" s="604"/>
      <c r="ZK19" s="604"/>
      <c r="ZL19" s="604"/>
      <c r="ZM19" s="604"/>
      <c r="ZN19" s="604"/>
      <c r="ZO19" s="604"/>
    </row>
    <row r="20" spans="1:691" x14ac:dyDescent="0.2">
      <c r="A20" s="1356">
        <f>IF($AI$2=1,AH13,IF($AI$2=2,AI13,""))</f>
        <v>25</v>
      </c>
      <c r="B20" s="621" t="s">
        <v>312</v>
      </c>
      <c r="C20" s="624"/>
      <c r="D20" s="1352"/>
      <c r="E20" s="1358"/>
      <c r="F20" s="624"/>
      <c r="G20" s="1352"/>
      <c r="H20" s="1354"/>
      <c r="I20" s="624"/>
      <c r="J20" s="1352"/>
      <c r="K20" s="1354"/>
      <c r="L20" s="624"/>
      <c r="M20" s="1352"/>
      <c r="N20" s="1354"/>
      <c r="O20" s="624"/>
      <c r="P20" s="1352"/>
      <c r="Q20" s="1354"/>
      <c r="R20" s="624"/>
      <c r="S20" s="1352"/>
      <c r="T20" s="1354"/>
      <c r="U20" s="624"/>
      <c r="V20" s="1352"/>
      <c r="W20" s="1354"/>
      <c r="X20" s="624"/>
      <c r="Y20" s="1352"/>
      <c r="Z20" s="1354"/>
      <c r="AA20" s="624"/>
      <c r="AB20" s="1352"/>
      <c r="AC20" s="1354"/>
      <c r="AD20" s="624"/>
      <c r="AE20" s="1352"/>
      <c r="AF20" s="1354"/>
      <c r="AG20" s="602"/>
      <c r="AH20" s="634">
        <v>15</v>
      </c>
      <c r="AI20" s="634"/>
      <c r="AJ20" s="633"/>
      <c r="AK20" s="628">
        <v>18</v>
      </c>
      <c r="AN20" s="634"/>
      <c r="AO20" s="634"/>
      <c r="AQ20" s="633" t="s">
        <v>327</v>
      </c>
      <c r="AR20" s="628">
        <v>6</v>
      </c>
      <c r="AS20" s="628">
        <v>1</v>
      </c>
      <c r="AT20" s="634"/>
    </row>
    <row r="21" spans="1:691" ht="13.5" thickBot="1" x14ac:dyDescent="0.25">
      <c r="A21" s="1357"/>
      <c r="B21" s="621" t="s">
        <v>314</v>
      </c>
      <c r="C21" s="624"/>
      <c r="D21" s="1352"/>
      <c r="E21" s="1358"/>
      <c r="F21" s="624"/>
      <c r="G21" s="1352"/>
      <c r="H21" s="1354"/>
      <c r="I21" s="624"/>
      <c r="J21" s="1352"/>
      <c r="K21" s="1354"/>
      <c r="L21" s="624"/>
      <c r="M21" s="1352"/>
      <c r="N21" s="1354"/>
      <c r="O21" s="624"/>
      <c r="P21" s="1352"/>
      <c r="Q21" s="1354"/>
      <c r="R21" s="624"/>
      <c r="S21" s="1352"/>
      <c r="T21" s="1354"/>
      <c r="U21" s="624"/>
      <c r="V21" s="1352"/>
      <c r="W21" s="1354"/>
      <c r="X21" s="624"/>
      <c r="Y21" s="1352"/>
      <c r="Z21" s="1354"/>
      <c r="AA21" s="624"/>
      <c r="AB21" s="1352"/>
      <c r="AC21" s="1354"/>
      <c r="AD21" s="624"/>
      <c r="AE21" s="1352"/>
      <c r="AF21" s="1354"/>
      <c r="AG21" s="602"/>
      <c r="AH21" s="634">
        <v>16</v>
      </c>
      <c r="AI21" s="634"/>
      <c r="AJ21" s="633"/>
      <c r="AK21" s="628">
        <v>19</v>
      </c>
      <c r="AN21" s="634"/>
      <c r="AO21" s="634"/>
      <c r="AQ21" s="633" t="s">
        <v>328</v>
      </c>
      <c r="AR21" s="628">
        <v>21</v>
      </c>
      <c r="AS21" s="628">
        <v>2</v>
      </c>
      <c r="AT21" s="634"/>
    </row>
    <row r="22" spans="1:691" x14ac:dyDescent="0.2">
      <c r="A22" s="1356">
        <f>IF($AI$2=1,AH14,IF($AI$2=2,AI14,""))</f>
        <v>26</v>
      </c>
      <c r="B22" s="621" t="s">
        <v>312</v>
      </c>
      <c r="C22" s="624"/>
      <c r="D22" s="1352"/>
      <c r="E22" s="1358"/>
      <c r="F22" s="624"/>
      <c r="G22" s="1352"/>
      <c r="H22" s="1354"/>
      <c r="I22" s="624"/>
      <c r="J22" s="1352"/>
      <c r="K22" s="1354"/>
      <c r="L22" s="624"/>
      <c r="M22" s="1352"/>
      <c r="N22" s="1354"/>
      <c r="O22" s="624"/>
      <c r="P22" s="1352"/>
      <c r="Q22" s="1354"/>
      <c r="R22" s="624"/>
      <c r="S22" s="1352"/>
      <c r="T22" s="1354"/>
      <c r="U22" s="624"/>
      <c r="V22" s="1352"/>
      <c r="W22" s="1354"/>
      <c r="X22" s="624"/>
      <c r="Y22" s="1352"/>
      <c r="Z22" s="1354"/>
      <c r="AA22" s="624"/>
      <c r="AB22" s="1352"/>
      <c r="AC22" s="1354"/>
      <c r="AD22" s="624"/>
      <c r="AE22" s="1352"/>
      <c r="AF22" s="1354"/>
      <c r="AG22" s="602"/>
      <c r="AH22" s="634">
        <v>17</v>
      </c>
      <c r="AI22" s="634"/>
      <c r="AJ22" s="633"/>
      <c r="AK22" s="628">
        <v>20</v>
      </c>
      <c r="AN22" s="634"/>
      <c r="AO22" s="634"/>
      <c r="AQ22" s="633" t="s">
        <v>329</v>
      </c>
      <c r="AR22" s="628">
        <v>22</v>
      </c>
      <c r="AS22" s="628">
        <v>1</v>
      </c>
      <c r="AT22" s="634"/>
    </row>
    <row r="23" spans="1:691" ht="13.5" thickBot="1" x14ac:dyDescent="0.25">
      <c r="A23" s="1357"/>
      <c r="B23" s="621" t="s">
        <v>314</v>
      </c>
      <c r="C23" s="624"/>
      <c r="D23" s="1352"/>
      <c r="E23" s="1358"/>
      <c r="F23" s="624"/>
      <c r="G23" s="1352"/>
      <c r="H23" s="1354"/>
      <c r="I23" s="624"/>
      <c r="J23" s="1352"/>
      <c r="K23" s="1354"/>
      <c r="L23" s="624"/>
      <c r="M23" s="1352"/>
      <c r="N23" s="1354"/>
      <c r="O23" s="624"/>
      <c r="P23" s="1352"/>
      <c r="Q23" s="1354"/>
      <c r="R23" s="624"/>
      <c r="S23" s="1352"/>
      <c r="T23" s="1354"/>
      <c r="U23" s="624"/>
      <c r="V23" s="1352"/>
      <c r="W23" s="1354"/>
      <c r="X23" s="624"/>
      <c r="Y23" s="1352"/>
      <c r="Z23" s="1354"/>
      <c r="AA23" s="624"/>
      <c r="AB23" s="1352"/>
      <c r="AC23" s="1354"/>
      <c r="AD23" s="624"/>
      <c r="AE23" s="1352"/>
      <c r="AF23" s="1354"/>
      <c r="AG23" s="602"/>
      <c r="AH23" s="634"/>
      <c r="AI23" s="634"/>
      <c r="AJ23" s="633"/>
      <c r="AK23" s="628">
        <v>21</v>
      </c>
      <c r="AN23" s="634"/>
      <c r="AO23" s="634"/>
      <c r="AQ23" s="633" t="s">
        <v>330</v>
      </c>
      <c r="AR23" s="628">
        <v>20</v>
      </c>
      <c r="AS23" s="628">
        <v>2</v>
      </c>
      <c r="AT23" s="634"/>
    </row>
    <row r="24" spans="1:691" s="603" customFormat="1" x14ac:dyDescent="0.2">
      <c r="A24" s="1356">
        <f>IF($AI$2=1,AH15,IF($AI$2=2,AI15,""))</f>
        <v>27</v>
      </c>
      <c r="B24" s="621" t="s">
        <v>312</v>
      </c>
      <c r="C24" s="624"/>
      <c r="D24" s="1352"/>
      <c r="E24" s="1358"/>
      <c r="F24" s="624"/>
      <c r="G24" s="1352"/>
      <c r="H24" s="1354"/>
      <c r="I24" s="624"/>
      <c r="J24" s="1352"/>
      <c r="K24" s="1354"/>
      <c r="L24" s="624"/>
      <c r="M24" s="1352"/>
      <c r="N24" s="1354"/>
      <c r="O24" s="624"/>
      <c r="P24" s="1352"/>
      <c r="Q24" s="1354"/>
      <c r="R24" s="624"/>
      <c r="S24" s="1352"/>
      <c r="T24" s="1354"/>
      <c r="U24" s="624"/>
      <c r="V24" s="1352"/>
      <c r="W24" s="1354"/>
      <c r="X24" s="624"/>
      <c r="Y24" s="1352"/>
      <c r="Z24" s="1354"/>
      <c r="AA24" s="624"/>
      <c r="AB24" s="1352"/>
      <c r="AC24" s="1354"/>
      <c r="AD24" s="624"/>
      <c r="AE24" s="1352"/>
      <c r="AF24" s="1354"/>
      <c r="AG24" s="602"/>
      <c r="AH24" s="634"/>
      <c r="AI24" s="634"/>
      <c r="AJ24" s="633"/>
      <c r="AK24" s="628">
        <v>22</v>
      </c>
      <c r="AL24" s="635"/>
      <c r="AM24" s="635"/>
      <c r="AN24" s="634"/>
      <c r="AO24" s="634"/>
      <c r="AP24" s="635"/>
      <c r="AQ24" s="633" t="s">
        <v>331</v>
      </c>
      <c r="AR24" s="628">
        <v>19</v>
      </c>
      <c r="AS24" s="628">
        <v>1</v>
      </c>
      <c r="AT24" s="634"/>
      <c r="AU24" s="629"/>
      <c r="AV24" s="630"/>
      <c r="AW24" s="630"/>
      <c r="AX24" s="630"/>
      <c r="AY24" s="630"/>
      <c r="AZ24" s="630"/>
      <c r="BA24" s="630"/>
      <c r="BB24" s="630"/>
      <c r="BC24" s="630"/>
      <c r="BD24" s="630"/>
      <c r="BE24" s="630"/>
      <c r="BF24" s="630"/>
      <c r="BG24" s="630"/>
      <c r="BH24" s="630"/>
      <c r="BI24" s="630"/>
      <c r="BJ24" s="630"/>
      <c r="BK24" s="630"/>
      <c r="BL24" s="630"/>
      <c r="BM24" s="606"/>
      <c r="BN24" s="606"/>
      <c r="BO24" s="606"/>
      <c r="BP24" s="606"/>
      <c r="BQ24" s="606"/>
      <c r="BR24" s="606"/>
      <c r="BS24" s="606"/>
      <c r="BT24" s="606"/>
      <c r="BU24" s="606"/>
      <c r="BV24" s="606"/>
      <c r="BW24" s="604"/>
      <c r="BX24" s="604"/>
      <c r="BY24" s="604"/>
      <c r="BZ24" s="604"/>
      <c r="CA24" s="604"/>
      <c r="CB24" s="604"/>
      <c r="CC24" s="604"/>
      <c r="CD24" s="604"/>
      <c r="CE24" s="604"/>
      <c r="CF24" s="604"/>
      <c r="CG24" s="604"/>
      <c r="CH24" s="604"/>
      <c r="CI24" s="604"/>
      <c r="CJ24" s="604"/>
      <c r="CK24" s="604"/>
      <c r="CL24" s="604"/>
      <c r="CM24" s="604"/>
      <c r="CN24" s="604"/>
      <c r="CO24" s="604"/>
      <c r="CP24" s="604"/>
      <c r="CQ24" s="604"/>
      <c r="CR24" s="604"/>
      <c r="CS24" s="604"/>
      <c r="CT24" s="604"/>
      <c r="CU24" s="604"/>
      <c r="CV24" s="604"/>
      <c r="CW24" s="604"/>
      <c r="CX24" s="604"/>
      <c r="CY24" s="604"/>
      <c r="CZ24" s="604"/>
      <c r="DA24" s="604"/>
      <c r="DB24" s="604"/>
      <c r="DC24" s="604"/>
      <c r="DD24" s="604"/>
      <c r="DE24" s="604"/>
      <c r="DF24" s="604"/>
      <c r="DG24" s="604"/>
      <c r="DH24" s="604"/>
      <c r="DI24" s="604"/>
      <c r="DJ24" s="604"/>
      <c r="DK24" s="604"/>
      <c r="DL24" s="604"/>
      <c r="DM24" s="604"/>
      <c r="DN24" s="604"/>
      <c r="DO24" s="604"/>
      <c r="DP24" s="604"/>
      <c r="DQ24" s="604"/>
      <c r="DR24" s="604"/>
      <c r="DS24" s="604"/>
      <c r="DT24" s="604"/>
      <c r="DU24" s="604"/>
      <c r="DV24" s="604"/>
      <c r="DW24" s="604"/>
      <c r="DX24" s="604"/>
      <c r="DY24" s="604"/>
      <c r="DZ24" s="604"/>
      <c r="EA24" s="604"/>
      <c r="EB24" s="604"/>
      <c r="EC24" s="604"/>
      <c r="ED24" s="604"/>
      <c r="EE24" s="604"/>
      <c r="EF24" s="604"/>
      <c r="EG24" s="604"/>
      <c r="EH24" s="604"/>
      <c r="EI24" s="604"/>
      <c r="EJ24" s="604"/>
      <c r="EK24" s="604"/>
      <c r="EL24" s="604"/>
      <c r="EM24" s="604"/>
      <c r="EN24" s="604"/>
      <c r="EO24" s="604"/>
      <c r="EP24" s="604"/>
      <c r="EQ24" s="604"/>
      <c r="ER24" s="604"/>
      <c r="ES24" s="604"/>
      <c r="ET24" s="604"/>
      <c r="EU24" s="604"/>
      <c r="EV24" s="604"/>
      <c r="EW24" s="604"/>
      <c r="EX24" s="604"/>
      <c r="EY24" s="604"/>
      <c r="EZ24" s="604"/>
      <c r="FA24" s="604"/>
      <c r="FB24" s="604"/>
      <c r="FC24" s="604"/>
      <c r="FD24" s="604"/>
      <c r="FE24" s="604"/>
      <c r="FF24" s="604"/>
      <c r="FG24" s="604"/>
      <c r="FH24" s="604"/>
      <c r="FI24" s="604"/>
      <c r="FJ24" s="604"/>
      <c r="FK24" s="604"/>
      <c r="FL24" s="604"/>
      <c r="FM24" s="604"/>
      <c r="FN24" s="604"/>
      <c r="FO24" s="604"/>
      <c r="FP24" s="604"/>
      <c r="FQ24" s="604"/>
      <c r="FR24" s="604"/>
      <c r="FS24" s="604"/>
      <c r="FT24" s="604"/>
      <c r="FU24" s="604"/>
      <c r="FV24" s="604"/>
      <c r="FW24" s="604"/>
      <c r="FX24" s="604"/>
      <c r="FY24" s="604"/>
      <c r="FZ24" s="604"/>
      <c r="GA24" s="604"/>
      <c r="GB24" s="604"/>
      <c r="GC24" s="604"/>
      <c r="GD24" s="604"/>
      <c r="GE24" s="604"/>
      <c r="GF24" s="604"/>
      <c r="GG24" s="604"/>
      <c r="GH24" s="604"/>
      <c r="GI24" s="604"/>
      <c r="GJ24" s="604"/>
      <c r="GK24" s="604"/>
      <c r="GL24" s="604"/>
      <c r="GM24" s="604"/>
      <c r="GN24" s="604"/>
      <c r="GO24" s="604"/>
      <c r="GP24" s="604"/>
      <c r="GQ24" s="604"/>
      <c r="GR24" s="604"/>
      <c r="GS24" s="604"/>
      <c r="GT24" s="604"/>
      <c r="GU24" s="604"/>
      <c r="GV24" s="604"/>
      <c r="GW24" s="604"/>
      <c r="GX24" s="604"/>
      <c r="GY24" s="604"/>
      <c r="GZ24" s="604"/>
      <c r="HA24" s="604"/>
      <c r="HB24" s="604"/>
      <c r="HC24" s="604"/>
      <c r="HD24" s="604"/>
      <c r="HE24" s="604"/>
      <c r="HF24" s="604"/>
      <c r="HG24" s="604"/>
      <c r="HH24" s="604"/>
      <c r="HI24" s="604"/>
      <c r="HJ24" s="604"/>
      <c r="HK24" s="604"/>
      <c r="HL24" s="604"/>
      <c r="HM24" s="604"/>
      <c r="HN24" s="604"/>
      <c r="HO24" s="604"/>
      <c r="HP24" s="604"/>
      <c r="HQ24" s="604"/>
      <c r="HR24" s="604"/>
      <c r="HS24" s="604"/>
      <c r="HT24" s="604"/>
      <c r="HU24" s="604"/>
      <c r="HV24" s="604"/>
      <c r="HW24" s="604"/>
      <c r="HX24" s="604"/>
      <c r="HY24" s="604"/>
      <c r="HZ24" s="604"/>
      <c r="IA24" s="604"/>
      <c r="IB24" s="604"/>
      <c r="IC24" s="604"/>
      <c r="ID24" s="604"/>
      <c r="IE24" s="604"/>
      <c r="IF24" s="604"/>
      <c r="IG24" s="604"/>
      <c r="IH24" s="604"/>
      <c r="II24" s="604"/>
      <c r="IJ24" s="604"/>
      <c r="IK24" s="604"/>
      <c r="IL24" s="604"/>
      <c r="IM24" s="604"/>
      <c r="IN24" s="604"/>
      <c r="IO24" s="604"/>
      <c r="IP24" s="604"/>
      <c r="IQ24" s="604"/>
      <c r="IR24" s="604"/>
      <c r="IS24" s="604"/>
      <c r="IT24" s="604"/>
      <c r="IU24" s="604"/>
      <c r="IV24" s="604"/>
      <c r="IW24" s="604"/>
      <c r="IX24" s="604"/>
      <c r="IY24" s="604"/>
      <c r="IZ24" s="604"/>
      <c r="JA24" s="604"/>
      <c r="JB24" s="604"/>
      <c r="JC24" s="604"/>
      <c r="JD24" s="604"/>
      <c r="JE24" s="604"/>
      <c r="JF24" s="604"/>
      <c r="JG24" s="604"/>
      <c r="JH24" s="604"/>
      <c r="JI24" s="604"/>
      <c r="JJ24" s="604"/>
      <c r="JK24" s="604"/>
      <c r="JL24" s="604"/>
      <c r="JM24" s="604"/>
      <c r="JN24" s="604"/>
      <c r="JO24" s="604"/>
      <c r="JP24" s="604"/>
      <c r="JQ24" s="604"/>
      <c r="JR24" s="604"/>
      <c r="JS24" s="604"/>
      <c r="JT24" s="604"/>
      <c r="JU24" s="604"/>
      <c r="JV24" s="604"/>
      <c r="JW24" s="604"/>
      <c r="JX24" s="604"/>
      <c r="JY24" s="604"/>
      <c r="JZ24" s="604"/>
      <c r="KA24" s="604"/>
      <c r="KB24" s="604"/>
      <c r="KC24" s="604"/>
      <c r="KD24" s="604"/>
      <c r="KE24" s="604"/>
      <c r="KF24" s="604"/>
      <c r="KG24" s="604"/>
      <c r="KH24" s="604"/>
      <c r="KI24" s="604"/>
      <c r="KJ24" s="604"/>
      <c r="KK24" s="604"/>
      <c r="KL24" s="604"/>
      <c r="KM24" s="604"/>
      <c r="KN24" s="604"/>
      <c r="KO24" s="604"/>
      <c r="KP24" s="604"/>
      <c r="KQ24" s="604"/>
      <c r="KR24" s="604"/>
      <c r="KS24" s="604"/>
      <c r="KT24" s="604"/>
      <c r="KU24" s="604"/>
      <c r="KV24" s="604"/>
      <c r="KW24" s="604"/>
      <c r="KX24" s="604"/>
      <c r="KY24" s="604"/>
      <c r="KZ24" s="604"/>
      <c r="LA24" s="604"/>
      <c r="LB24" s="604"/>
      <c r="LC24" s="604"/>
      <c r="LD24" s="604"/>
      <c r="LE24" s="604"/>
      <c r="LF24" s="604"/>
      <c r="LG24" s="604"/>
      <c r="LH24" s="604"/>
      <c r="LI24" s="604"/>
      <c r="LJ24" s="604"/>
      <c r="LK24" s="604"/>
      <c r="LL24" s="604"/>
      <c r="LM24" s="604"/>
      <c r="LN24" s="604"/>
      <c r="LO24" s="604"/>
      <c r="LP24" s="604"/>
      <c r="LQ24" s="604"/>
      <c r="LR24" s="604"/>
      <c r="LS24" s="604"/>
      <c r="LT24" s="604"/>
      <c r="LU24" s="604"/>
      <c r="LV24" s="604"/>
      <c r="LW24" s="604"/>
      <c r="LX24" s="604"/>
      <c r="LY24" s="604"/>
      <c r="LZ24" s="604"/>
      <c r="MA24" s="604"/>
      <c r="MB24" s="604"/>
      <c r="MC24" s="604"/>
      <c r="MD24" s="604"/>
      <c r="ME24" s="604"/>
      <c r="MF24" s="604"/>
      <c r="MG24" s="604"/>
      <c r="MH24" s="604"/>
      <c r="MI24" s="604"/>
      <c r="MJ24" s="604"/>
      <c r="MK24" s="604"/>
      <c r="ML24" s="604"/>
      <c r="MM24" s="604"/>
      <c r="MN24" s="604"/>
      <c r="MO24" s="604"/>
      <c r="MP24" s="604"/>
      <c r="MQ24" s="604"/>
      <c r="MR24" s="604"/>
      <c r="MS24" s="604"/>
      <c r="MT24" s="604"/>
      <c r="MU24" s="604"/>
      <c r="MV24" s="604"/>
      <c r="MW24" s="604"/>
      <c r="MX24" s="604"/>
      <c r="MY24" s="604"/>
      <c r="MZ24" s="604"/>
      <c r="NA24" s="604"/>
      <c r="NB24" s="604"/>
      <c r="NC24" s="604"/>
      <c r="ND24" s="604"/>
      <c r="NE24" s="604"/>
      <c r="NF24" s="604"/>
      <c r="NG24" s="604"/>
      <c r="NH24" s="604"/>
      <c r="NI24" s="604"/>
      <c r="NJ24" s="604"/>
      <c r="NK24" s="604"/>
      <c r="NL24" s="604"/>
      <c r="NM24" s="604"/>
      <c r="NN24" s="604"/>
      <c r="NO24" s="604"/>
      <c r="NP24" s="604"/>
      <c r="NQ24" s="604"/>
      <c r="NR24" s="604"/>
      <c r="NS24" s="604"/>
      <c r="NT24" s="604"/>
      <c r="NU24" s="604"/>
      <c r="NV24" s="604"/>
      <c r="NW24" s="604"/>
      <c r="NX24" s="604"/>
      <c r="NY24" s="604"/>
      <c r="NZ24" s="604"/>
      <c r="OA24" s="604"/>
      <c r="OB24" s="604"/>
      <c r="OC24" s="604"/>
      <c r="OD24" s="604"/>
      <c r="OE24" s="604"/>
      <c r="OF24" s="604"/>
      <c r="OG24" s="604"/>
      <c r="OH24" s="604"/>
      <c r="OI24" s="604"/>
      <c r="OJ24" s="604"/>
      <c r="OK24" s="604"/>
      <c r="OL24" s="604"/>
      <c r="OM24" s="604"/>
      <c r="ON24" s="604"/>
      <c r="OO24" s="604"/>
      <c r="OP24" s="604"/>
      <c r="OQ24" s="604"/>
      <c r="OR24" s="604"/>
      <c r="OS24" s="604"/>
      <c r="OT24" s="604"/>
      <c r="OU24" s="604"/>
      <c r="OV24" s="604"/>
      <c r="OW24" s="604"/>
      <c r="OX24" s="604"/>
      <c r="OY24" s="604"/>
      <c r="OZ24" s="604"/>
      <c r="PA24" s="604"/>
      <c r="PB24" s="604"/>
      <c r="PC24" s="604"/>
      <c r="PD24" s="604"/>
      <c r="PE24" s="604"/>
      <c r="PF24" s="604"/>
      <c r="PG24" s="604"/>
      <c r="PH24" s="604"/>
      <c r="PI24" s="604"/>
      <c r="PJ24" s="604"/>
      <c r="PK24" s="604"/>
      <c r="PL24" s="604"/>
      <c r="PM24" s="604"/>
      <c r="PN24" s="604"/>
      <c r="PO24" s="604"/>
      <c r="PP24" s="604"/>
      <c r="PQ24" s="604"/>
      <c r="PR24" s="604"/>
      <c r="PS24" s="604"/>
      <c r="PT24" s="604"/>
      <c r="PU24" s="604"/>
      <c r="PV24" s="604"/>
      <c r="PW24" s="604"/>
      <c r="PX24" s="604"/>
      <c r="PY24" s="604"/>
      <c r="PZ24" s="604"/>
      <c r="QA24" s="604"/>
      <c r="QB24" s="604"/>
      <c r="QC24" s="604"/>
      <c r="QD24" s="604"/>
      <c r="QE24" s="604"/>
      <c r="QF24" s="604"/>
      <c r="QG24" s="604"/>
      <c r="QH24" s="604"/>
      <c r="QI24" s="604"/>
      <c r="QJ24" s="604"/>
      <c r="QK24" s="604"/>
      <c r="QL24" s="604"/>
      <c r="QM24" s="604"/>
      <c r="QN24" s="604"/>
      <c r="QO24" s="604"/>
      <c r="QP24" s="604"/>
      <c r="QQ24" s="604"/>
      <c r="QR24" s="604"/>
      <c r="QS24" s="604"/>
      <c r="QT24" s="604"/>
      <c r="QU24" s="604"/>
      <c r="QV24" s="604"/>
      <c r="QW24" s="604"/>
      <c r="QX24" s="604"/>
      <c r="QY24" s="604"/>
      <c r="QZ24" s="604"/>
      <c r="RA24" s="604"/>
      <c r="RB24" s="604"/>
      <c r="RC24" s="604"/>
      <c r="RD24" s="604"/>
      <c r="RE24" s="604"/>
      <c r="RF24" s="604"/>
      <c r="RG24" s="604"/>
      <c r="RH24" s="604"/>
      <c r="RI24" s="604"/>
      <c r="RJ24" s="604"/>
      <c r="RK24" s="604"/>
      <c r="RL24" s="604"/>
      <c r="RM24" s="604"/>
      <c r="RN24" s="604"/>
      <c r="RO24" s="604"/>
      <c r="RP24" s="604"/>
      <c r="RQ24" s="604"/>
      <c r="RR24" s="604"/>
      <c r="RS24" s="604"/>
      <c r="RT24" s="604"/>
      <c r="RU24" s="604"/>
      <c r="RV24" s="604"/>
      <c r="RW24" s="604"/>
      <c r="RX24" s="604"/>
      <c r="RY24" s="604"/>
      <c r="RZ24" s="604"/>
      <c r="SA24" s="604"/>
      <c r="SB24" s="604"/>
      <c r="SC24" s="604"/>
      <c r="SD24" s="604"/>
      <c r="SE24" s="604"/>
      <c r="SF24" s="604"/>
      <c r="SG24" s="604"/>
      <c r="SH24" s="604"/>
      <c r="SI24" s="604"/>
      <c r="SJ24" s="604"/>
      <c r="SK24" s="604"/>
      <c r="SL24" s="604"/>
      <c r="SM24" s="604"/>
      <c r="SN24" s="604"/>
      <c r="SO24" s="604"/>
      <c r="SP24" s="604"/>
      <c r="SQ24" s="604"/>
      <c r="SR24" s="604"/>
      <c r="SS24" s="604"/>
      <c r="ST24" s="604"/>
      <c r="SU24" s="604"/>
      <c r="SV24" s="604"/>
      <c r="SW24" s="604"/>
      <c r="SX24" s="604"/>
      <c r="SY24" s="604"/>
      <c r="SZ24" s="604"/>
      <c r="TA24" s="604"/>
      <c r="TB24" s="604"/>
      <c r="TC24" s="604"/>
      <c r="TD24" s="604"/>
      <c r="TE24" s="604"/>
      <c r="TF24" s="604"/>
      <c r="TG24" s="604"/>
      <c r="TH24" s="604"/>
      <c r="TI24" s="604"/>
      <c r="TJ24" s="604"/>
      <c r="TK24" s="604"/>
      <c r="TL24" s="604"/>
      <c r="TM24" s="604"/>
      <c r="TN24" s="604"/>
      <c r="TO24" s="604"/>
      <c r="TP24" s="604"/>
      <c r="TQ24" s="604"/>
      <c r="TR24" s="604"/>
      <c r="TS24" s="604"/>
      <c r="TT24" s="604"/>
      <c r="TU24" s="604"/>
      <c r="TV24" s="604"/>
      <c r="TW24" s="604"/>
      <c r="TX24" s="604"/>
      <c r="TY24" s="604"/>
      <c r="TZ24" s="604"/>
      <c r="UA24" s="604"/>
      <c r="UB24" s="604"/>
      <c r="UC24" s="604"/>
      <c r="UD24" s="604"/>
      <c r="UE24" s="604"/>
      <c r="UF24" s="604"/>
      <c r="UG24" s="604"/>
      <c r="UH24" s="604"/>
      <c r="UI24" s="604"/>
      <c r="UJ24" s="604"/>
      <c r="UK24" s="604"/>
      <c r="UL24" s="604"/>
      <c r="UM24" s="604"/>
      <c r="UN24" s="604"/>
      <c r="UO24" s="604"/>
      <c r="UP24" s="604"/>
      <c r="UQ24" s="604"/>
      <c r="UR24" s="604"/>
      <c r="US24" s="604"/>
      <c r="UT24" s="604"/>
      <c r="UU24" s="604"/>
      <c r="UV24" s="604"/>
      <c r="UW24" s="604"/>
      <c r="UX24" s="604"/>
      <c r="UY24" s="604"/>
      <c r="UZ24" s="604"/>
      <c r="VA24" s="604"/>
      <c r="VB24" s="604"/>
      <c r="VC24" s="604"/>
      <c r="VD24" s="604"/>
      <c r="VE24" s="604"/>
      <c r="VF24" s="604"/>
      <c r="VG24" s="604"/>
      <c r="VH24" s="604"/>
      <c r="VI24" s="604"/>
      <c r="VJ24" s="604"/>
      <c r="VK24" s="604"/>
      <c r="VL24" s="604"/>
      <c r="VM24" s="604"/>
      <c r="VN24" s="604"/>
      <c r="VO24" s="604"/>
      <c r="VP24" s="604"/>
      <c r="VQ24" s="604"/>
      <c r="VR24" s="604"/>
      <c r="VS24" s="604"/>
      <c r="VT24" s="604"/>
      <c r="VU24" s="604"/>
      <c r="VV24" s="604"/>
      <c r="VW24" s="604"/>
      <c r="VX24" s="604"/>
      <c r="VY24" s="604"/>
      <c r="VZ24" s="604"/>
      <c r="WA24" s="604"/>
      <c r="WB24" s="604"/>
      <c r="WC24" s="604"/>
      <c r="WD24" s="604"/>
      <c r="WE24" s="604"/>
      <c r="WF24" s="604"/>
      <c r="WG24" s="604"/>
      <c r="WH24" s="604"/>
      <c r="WI24" s="604"/>
      <c r="WJ24" s="604"/>
      <c r="WK24" s="604"/>
      <c r="WL24" s="604"/>
      <c r="WM24" s="604"/>
      <c r="WN24" s="604"/>
      <c r="WO24" s="604"/>
      <c r="WP24" s="604"/>
      <c r="WQ24" s="604"/>
      <c r="WR24" s="604"/>
      <c r="WS24" s="604"/>
      <c r="WT24" s="604"/>
      <c r="WU24" s="604"/>
      <c r="WV24" s="604"/>
      <c r="WW24" s="604"/>
      <c r="WX24" s="604"/>
      <c r="WY24" s="604"/>
      <c r="WZ24" s="604"/>
      <c r="XA24" s="604"/>
      <c r="XB24" s="604"/>
      <c r="XC24" s="604"/>
      <c r="XD24" s="604"/>
      <c r="XE24" s="604"/>
      <c r="XF24" s="604"/>
      <c r="XG24" s="604"/>
      <c r="XH24" s="604"/>
      <c r="XI24" s="604"/>
      <c r="XJ24" s="604"/>
      <c r="XK24" s="604"/>
      <c r="XL24" s="604"/>
      <c r="XM24" s="604"/>
      <c r="XN24" s="604"/>
      <c r="XO24" s="604"/>
      <c r="XP24" s="604"/>
      <c r="XQ24" s="604"/>
      <c r="XR24" s="604"/>
      <c r="XS24" s="604"/>
      <c r="XT24" s="604"/>
      <c r="XU24" s="604"/>
      <c r="XV24" s="604"/>
      <c r="XW24" s="604"/>
      <c r="XX24" s="604"/>
      <c r="XY24" s="604"/>
      <c r="XZ24" s="604"/>
      <c r="YA24" s="604"/>
      <c r="YB24" s="604"/>
      <c r="YC24" s="604"/>
      <c r="YD24" s="604"/>
      <c r="YE24" s="604"/>
      <c r="YF24" s="604"/>
      <c r="YG24" s="604"/>
      <c r="YH24" s="604"/>
      <c r="YI24" s="604"/>
      <c r="YJ24" s="604"/>
      <c r="YK24" s="604"/>
      <c r="YL24" s="604"/>
      <c r="YM24" s="604"/>
      <c r="YN24" s="604"/>
      <c r="YO24" s="604"/>
      <c r="YP24" s="604"/>
      <c r="YQ24" s="604"/>
      <c r="YR24" s="604"/>
      <c r="YS24" s="604"/>
      <c r="YT24" s="604"/>
      <c r="YU24" s="604"/>
      <c r="YV24" s="604"/>
      <c r="YW24" s="604"/>
      <c r="YX24" s="604"/>
      <c r="YY24" s="604"/>
      <c r="YZ24" s="604"/>
      <c r="ZA24" s="604"/>
      <c r="ZB24" s="604"/>
      <c r="ZC24" s="604"/>
      <c r="ZD24" s="604"/>
      <c r="ZE24" s="604"/>
      <c r="ZF24" s="604"/>
      <c r="ZG24" s="604"/>
      <c r="ZH24" s="604"/>
      <c r="ZI24" s="604"/>
      <c r="ZJ24" s="604"/>
      <c r="ZK24" s="604"/>
      <c r="ZL24" s="604"/>
      <c r="ZM24" s="604"/>
      <c r="ZN24" s="604"/>
      <c r="ZO24" s="604"/>
    </row>
    <row r="25" spans="1:691" s="603" customFormat="1" ht="13.5" thickBot="1" x14ac:dyDescent="0.25">
      <c r="A25" s="1357"/>
      <c r="B25" s="621" t="s">
        <v>314</v>
      </c>
      <c r="C25" s="624"/>
      <c r="D25" s="1352"/>
      <c r="E25" s="1358"/>
      <c r="F25" s="624"/>
      <c r="G25" s="1352"/>
      <c r="H25" s="1354"/>
      <c r="I25" s="624"/>
      <c r="J25" s="1352"/>
      <c r="K25" s="1354"/>
      <c r="L25" s="624"/>
      <c r="M25" s="1352"/>
      <c r="N25" s="1354"/>
      <c r="O25" s="624"/>
      <c r="P25" s="1352"/>
      <c r="Q25" s="1354"/>
      <c r="R25" s="624"/>
      <c r="S25" s="1352"/>
      <c r="T25" s="1354"/>
      <c r="U25" s="624"/>
      <c r="V25" s="1352"/>
      <c r="W25" s="1354"/>
      <c r="X25" s="624"/>
      <c r="Y25" s="1352"/>
      <c r="Z25" s="1354"/>
      <c r="AA25" s="624"/>
      <c r="AB25" s="1352"/>
      <c r="AC25" s="1354"/>
      <c r="AD25" s="624"/>
      <c r="AE25" s="1352"/>
      <c r="AF25" s="1354"/>
      <c r="AG25" s="602"/>
      <c r="AH25" s="634"/>
      <c r="AI25" s="634"/>
      <c r="AJ25" s="633"/>
      <c r="AK25" s="628">
        <v>23</v>
      </c>
      <c r="AL25" s="635"/>
      <c r="AM25" s="635"/>
      <c r="AN25" s="634"/>
      <c r="AO25" s="634"/>
      <c r="AP25" s="635"/>
      <c r="AQ25" s="633" t="s">
        <v>332</v>
      </c>
      <c r="AR25" s="628">
        <v>17</v>
      </c>
      <c r="AS25" s="628">
        <v>2</v>
      </c>
      <c r="AT25" s="634"/>
      <c r="AU25" s="629"/>
      <c r="AV25" s="630"/>
      <c r="AW25" s="630"/>
      <c r="AX25" s="630"/>
      <c r="AY25" s="630"/>
      <c r="AZ25" s="630"/>
      <c r="BA25" s="630"/>
      <c r="BB25" s="630"/>
      <c r="BC25" s="630"/>
      <c r="BD25" s="630"/>
      <c r="BE25" s="630"/>
      <c r="BF25" s="630"/>
      <c r="BG25" s="630"/>
      <c r="BH25" s="630"/>
      <c r="BI25" s="630"/>
      <c r="BJ25" s="630"/>
      <c r="BK25" s="630"/>
      <c r="BL25" s="630"/>
      <c r="BM25" s="606"/>
      <c r="BN25" s="606"/>
      <c r="BO25" s="606"/>
      <c r="BP25" s="606"/>
      <c r="BQ25" s="606"/>
      <c r="BR25" s="606"/>
      <c r="BS25" s="606"/>
      <c r="BT25" s="606"/>
      <c r="BU25" s="606"/>
      <c r="BV25" s="606"/>
      <c r="BW25" s="604"/>
      <c r="BX25" s="604"/>
      <c r="BY25" s="604"/>
      <c r="BZ25" s="604"/>
      <c r="CA25" s="604"/>
      <c r="CB25" s="604"/>
      <c r="CC25" s="604"/>
      <c r="CD25" s="604"/>
      <c r="CE25" s="604"/>
      <c r="CF25" s="604"/>
      <c r="CG25" s="604"/>
      <c r="CH25" s="604"/>
      <c r="CI25" s="604"/>
      <c r="CJ25" s="604"/>
      <c r="CK25" s="604"/>
      <c r="CL25" s="604"/>
      <c r="CM25" s="604"/>
      <c r="CN25" s="604"/>
      <c r="CO25" s="604"/>
      <c r="CP25" s="604"/>
      <c r="CQ25" s="604"/>
      <c r="CR25" s="604"/>
      <c r="CS25" s="604"/>
      <c r="CT25" s="604"/>
      <c r="CU25" s="604"/>
      <c r="CV25" s="604"/>
      <c r="CW25" s="604"/>
      <c r="CX25" s="604"/>
      <c r="CY25" s="604"/>
      <c r="CZ25" s="604"/>
      <c r="DA25" s="604"/>
      <c r="DB25" s="604"/>
      <c r="DC25" s="604"/>
      <c r="DD25" s="604"/>
      <c r="DE25" s="604"/>
      <c r="DF25" s="604"/>
      <c r="DG25" s="604"/>
      <c r="DH25" s="604"/>
      <c r="DI25" s="604"/>
      <c r="DJ25" s="604"/>
      <c r="DK25" s="604"/>
      <c r="DL25" s="604"/>
      <c r="DM25" s="604"/>
      <c r="DN25" s="604"/>
      <c r="DO25" s="604"/>
      <c r="DP25" s="604"/>
      <c r="DQ25" s="604"/>
      <c r="DR25" s="604"/>
      <c r="DS25" s="604"/>
      <c r="DT25" s="604"/>
      <c r="DU25" s="604"/>
      <c r="DV25" s="604"/>
      <c r="DW25" s="604"/>
      <c r="DX25" s="604"/>
      <c r="DY25" s="604"/>
      <c r="DZ25" s="604"/>
      <c r="EA25" s="604"/>
      <c r="EB25" s="604"/>
      <c r="EC25" s="604"/>
      <c r="ED25" s="604"/>
      <c r="EE25" s="604"/>
      <c r="EF25" s="604"/>
      <c r="EG25" s="604"/>
      <c r="EH25" s="604"/>
      <c r="EI25" s="604"/>
      <c r="EJ25" s="604"/>
      <c r="EK25" s="604"/>
      <c r="EL25" s="604"/>
      <c r="EM25" s="604"/>
      <c r="EN25" s="604"/>
      <c r="EO25" s="604"/>
      <c r="EP25" s="604"/>
      <c r="EQ25" s="604"/>
      <c r="ER25" s="604"/>
      <c r="ES25" s="604"/>
      <c r="ET25" s="604"/>
      <c r="EU25" s="604"/>
      <c r="EV25" s="604"/>
      <c r="EW25" s="604"/>
      <c r="EX25" s="604"/>
      <c r="EY25" s="604"/>
      <c r="EZ25" s="604"/>
      <c r="FA25" s="604"/>
      <c r="FB25" s="604"/>
      <c r="FC25" s="604"/>
      <c r="FD25" s="604"/>
      <c r="FE25" s="604"/>
      <c r="FF25" s="604"/>
      <c r="FG25" s="604"/>
      <c r="FH25" s="604"/>
      <c r="FI25" s="604"/>
      <c r="FJ25" s="604"/>
      <c r="FK25" s="604"/>
      <c r="FL25" s="604"/>
      <c r="FM25" s="604"/>
      <c r="FN25" s="604"/>
      <c r="FO25" s="604"/>
      <c r="FP25" s="604"/>
      <c r="FQ25" s="604"/>
      <c r="FR25" s="604"/>
      <c r="FS25" s="604"/>
      <c r="FT25" s="604"/>
      <c r="FU25" s="604"/>
      <c r="FV25" s="604"/>
      <c r="FW25" s="604"/>
      <c r="FX25" s="604"/>
      <c r="FY25" s="604"/>
      <c r="FZ25" s="604"/>
      <c r="GA25" s="604"/>
      <c r="GB25" s="604"/>
      <c r="GC25" s="604"/>
      <c r="GD25" s="604"/>
      <c r="GE25" s="604"/>
      <c r="GF25" s="604"/>
      <c r="GG25" s="604"/>
      <c r="GH25" s="604"/>
      <c r="GI25" s="604"/>
      <c r="GJ25" s="604"/>
      <c r="GK25" s="604"/>
      <c r="GL25" s="604"/>
      <c r="GM25" s="604"/>
      <c r="GN25" s="604"/>
      <c r="GO25" s="604"/>
      <c r="GP25" s="604"/>
      <c r="GQ25" s="604"/>
      <c r="GR25" s="604"/>
      <c r="GS25" s="604"/>
      <c r="GT25" s="604"/>
      <c r="GU25" s="604"/>
      <c r="GV25" s="604"/>
      <c r="GW25" s="604"/>
      <c r="GX25" s="604"/>
      <c r="GY25" s="604"/>
      <c r="GZ25" s="604"/>
      <c r="HA25" s="604"/>
      <c r="HB25" s="604"/>
      <c r="HC25" s="604"/>
      <c r="HD25" s="604"/>
      <c r="HE25" s="604"/>
      <c r="HF25" s="604"/>
      <c r="HG25" s="604"/>
      <c r="HH25" s="604"/>
      <c r="HI25" s="604"/>
      <c r="HJ25" s="604"/>
      <c r="HK25" s="604"/>
      <c r="HL25" s="604"/>
      <c r="HM25" s="604"/>
      <c r="HN25" s="604"/>
      <c r="HO25" s="604"/>
      <c r="HP25" s="604"/>
      <c r="HQ25" s="604"/>
      <c r="HR25" s="604"/>
      <c r="HS25" s="604"/>
      <c r="HT25" s="604"/>
      <c r="HU25" s="604"/>
      <c r="HV25" s="604"/>
      <c r="HW25" s="604"/>
      <c r="HX25" s="604"/>
      <c r="HY25" s="604"/>
      <c r="HZ25" s="604"/>
      <c r="IA25" s="604"/>
      <c r="IB25" s="604"/>
      <c r="IC25" s="604"/>
      <c r="ID25" s="604"/>
      <c r="IE25" s="604"/>
      <c r="IF25" s="604"/>
      <c r="IG25" s="604"/>
      <c r="IH25" s="604"/>
      <c r="II25" s="604"/>
      <c r="IJ25" s="604"/>
      <c r="IK25" s="604"/>
      <c r="IL25" s="604"/>
      <c r="IM25" s="604"/>
      <c r="IN25" s="604"/>
      <c r="IO25" s="604"/>
      <c r="IP25" s="604"/>
      <c r="IQ25" s="604"/>
      <c r="IR25" s="604"/>
      <c r="IS25" s="604"/>
      <c r="IT25" s="604"/>
      <c r="IU25" s="604"/>
      <c r="IV25" s="604"/>
      <c r="IW25" s="604"/>
      <c r="IX25" s="604"/>
      <c r="IY25" s="604"/>
      <c r="IZ25" s="604"/>
      <c r="JA25" s="604"/>
      <c r="JB25" s="604"/>
      <c r="JC25" s="604"/>
      <c r="JD25" s="604"/>
      <c r="JE25" s="604"/>
      <c r="JF25" s="604"/>
      <c r="JG25" s="604"/>
      <c r="JH25" s="604"/>
      <c r="JI25" s="604"/>
      <c r="JJ25" s="604"/>
      <c r="JK25" s="604"/>
      <c r="JL25" s="604"/>
      <c r="JM25" s="604"/>
      <c r="JN25" s="604"/>
      <c r="JO25" s="604"/>
      <c r="JP25" s="604"/>
      <c r="JQ25" s="604"/>
      <c r="JR25" s="604"/>
      <c r="JS25" s="604"/>
      <c r="JT25" s="604"/>
      <c r="JU25" s="604"/>
      <c r="JV25" s="604"/>
      <c r="JW25" s="604"/>
      <c r="JX25" s="604"/>
      <c r="JY25" s="604"/>
      <c r="JZ25" s="604"/>
      <c r="KA25" s="604"/>
      <c r="KB25" s="604"/>
      <c r="KC25" s="604"/>
      <c r="KD25" s="604"/>
      <c r="KE25" s="604"/>
      <c r="KF25" s="604"/>
      <c r="KG25" s="604"/>
      <c r="KH25" s="604"/>
      <c r="KI25" s="604"/>
      <c r="KJ25" s="604"/>
      <c r="KK25" s="604"/>
      <c r="KL25" s="604"/>
      <c r="KM25" s="604"/>
      <c r="KN25" s="604"/>
      <c r="KO25" s="604"/>
      <c r="KP25" s="604"/>
      <c r="KQ25" s="604"/>
      <c r="KR25" s="604"/>
      <c r="KS25" s="604"/>
      <c r="KT25" s="604"/>
      <c r="KU25" s="604"/>
      <c r="KV25" s="604"/>
      <c r="KW25" s="604"/>
      <c r="KX25" s="604"/>
      <c r="KY25" s="604"/>
      <c r="KZ25" s="604"/>
      <c r="LA25" s="604"/>
      <c r="LB25" s="604"/>
      <c r="LC25" s="604"/>
      <c r="LD25" s="604"/>
      <c r="LE25" s="604"/>
      <c r="LF25" s="604"/>
      <c r="LG25" s="604"/>
      <c r="LH25" s="604"/>
      <c r="LI25" s="604"/>
      <c r="LJ25" s="604"/>
      <c r="LK25" s="604"/>
      <c r="LL25" s="604"/>
      <c r="LM25" s="604"/>
      <c r="LN25" s="604"/>
      <c r="LO25" s="604"/>
      <c r="LP25" s="604"/>
      <c r="LQ25" s="604"/>
      <c r="LR25" s="604"/>
      <c r="LS25" s="604"/>
      <c r="LT25" s="604"/>
      <c r="LU25" s="604"/>
      <c r="LV25" s="604"/>
      <c r="LW25" s="604"/>
      <c r="LX25" s="604"/>
      <c r="LY25" s="604"/>
      <c r="LZ25" s="604"/>
      <c r="MA25" s="604"/>
      <c r="MB25" s="604"/>
      <c r="MC25" s="604"/>
      <c r="MD25" s="604"/>
      <c r="ME25" s="604"/>
      <c r="MF25" s="604"/>
      <c r="MG25" s="604"/>
      <c r="MH25" s="604"/>
      <c r="MI25" s="604"/>
      <c r="MJ25" s="604"/>
      <c r="MK25" s="604"/>
      <c r="ML25" s="604"/>
      <c r="MM25" s="604"/>
      <c r="MN25" s="604"/>
      <c r="MO25" s="604"/>
      <c r="MP25" s="604"/>
      <c r="MQ25" s="604"/>
      <c r="MR25" s="604"/>
      <c r="MS25" s="604"/>
      <c r="MT25" s="604"/>
      <c r="MU25" s="604"/>
      <c r="MV25" s="604"/>
      <c r="MW25" s="604"/>
      <c r="MX25" s="604"/>
      <c r="MY25" s="604"/>
      <c r="MZ25" s="604"/>
      <c r="NA25" s="604"/>
      <c r="NB25" s="604"/>
      <c r="NC25" s="604"/>
      <c r="ND25" s="604"/>
      <c r="NE25" s="604"/>
      <c r="NF25" s="604"/>
      <c r="NG25" s="604"/>
      <c r="NH25" s="604"/>
      <c r="NI25" s="604"/>
      <c r="NJ25" s="604"/>
      <c r="NK25" s="604"/>
      <c r="NL25" s="604"/>
      <c r="NM25" s="604"/>
      <c r="NN25" s="604"/>
      <c r="NO25" s="604"/>
      <c r="NP25" s="604"/>
      <c r="NQ25" s="604"/>
      <c r="NR25" s="604"/>
      <c r="NS25" s="604"/>
      <c r="NT25" s="604"/>
      <c r="NU25" s="604"/>
      <c r="NV25" s="604"/>
      <c r="NW25" s="604"/>
      <c r="NX25" s="604"/>
      <c r="NY25" s="604"/>
      <c r="NZ25" s="604"/>
      <c r="OA25" s="604"/>
      <c r="OB25" s="604"/>
      <c r="OC25" s="604"/>
      <c r="OD25" s="604"/>
      <c r="OE25" s="604"/>
      <c r="OF25" s="604"/>
      <c r="OG25" s="604"/>
      <c r="OH25" s="604"/>
      <c r="OI25" s="604"/>
      <c r="OJ25" s="604"/>
      <c r="OK25" s="604"/>
      <c r="OL25" s="604"/>
      <c r="OM25" s="604"/>
      <c r="ON25" s="604"/>
      <c r="OO25" s="604"/>
      <c r="OP25" s="604"/>
      <c r="OQ25" s="604"/>
      <c r="OR25" s="604"/>
      <c r="OS25" s="604"/>
      <c r="OT25" s="604"/>
      <c r="OU25" s="604"/>
      <c r="OV25" s="604"/>
      <c r="OW25" s="604"/>
      <c r="OX25" s="604"/>
      <c r="OY25" s="604"/>
      <c r="OZ25" s="604"/>
      <c r="PA25" s="604"/>
      <c r="PB25" s="604"/>
      <c r="PC25" s="604"/>
      <c r="PD25" s="604"/>
      <c r="PE25" s="604"/>
      <c r="PF25" s="604"/>
      <c r="PG25" s="604"/>
      <c r="PH25" s="604"/>
      <c r="PI25" s="604"/>
      <c r="PJ25" s="604"/>
      <c r="PK25" s="604"/>
      <c r="PL25" s="604"/>
      <c r="PM25" s="604"/>
      <c r="PN25" s="604"/>
      <c r="PO25" s="604"/>
      <c r="PP25" s="604"/>
      <c r="PQ25" s="604"/>
      <c r="PR25" s="604"/>
      <c r="PS25" s="604"/>
      <c r="PT25" s="604"/>
      <c r="PU25" s="604"/>
      <c r="PV25" s="604"/>
      <c r="PW25" s="604"/>
      <c r="PX25" s="604"/>
      <c r="PY25" s="604"/>
      <c r="PZ25" s="604"/>
      <c r="QA25" s="604"/>
      <c r="QB25" s="604"/>
      <c r="QC25" s="604"/>
      <c r="QD25" s="604"/>
      <c r="QE25" s="604"/>
      <c r="QF25" s="604"/>
      <c r="QG25" s="604"/>
      <c r="QH25" s="604"/>
      <c r="QI25" s="604"/>
      <c r="QJ25" s="604"/>
      <c r="QK25" s="604"/>
      <c r="QL25" s="604"/>
      <c r="QM25" s="604"/>
      <c r="QN25" s="604"/>
      <c r="QO25" s="604"/>
      <c r="QP25" s="604"/>
      <c r="QQ25" s="604"/>
      <c r="QR25" s="604"/>
      <c r="QS25" s="604"/>
      <c r="QT25" s="604"/>
      <c r="QU25" s="604"/>
      <c r="QV25" s="604"/>
      <c r="QW25" s="604"/>
      <c r="QX25" s="604"/>
      <c r="QY25" s="604"/>
      <c r="QZ25" s="604"/>
      <c r="RA25" s="604"/>
      <c r="RB25" s="604"/>
      <c r="RC25" s="604"/>
      <c r="RD25" s="604"/>
      <c r="RE25" s="604"/>
      <c r="RF25" s="604"/>
      <c r="RG25" s="604"/>
      <c r="RH25" s="604"/>
      <c r="RI25" s="604"/>
      <c r="RJ25" s="604"/>
      <c r="RK25" s="604"/>
      <c r="RL25" s="604"/>
      <c r="RM25" s="604"/>
      <c r="RN25" s="604"/>
      <c r="RO25" s="604"/>
      <c r="RP25" s="604"/>
      <c r="RQ25" s="604"/>
      <c r="RR25" s="604"/>
      <c r="RS25" s="604"/>
      <c r="RT25" s="604"/>
      <c r="RU25" s="604"/>
      <c r="RV25" s="604"/>
      <c r="RW25" s="604"/>
      <c r="RX25" s="604"/>
      <c r="RY25" s="604"/>
      <c r="RZ25" s="604"/>
      <c r="SA25" s="604"/>
      <c r="SB25" s="604"/>
      <c r="SC25" s="604"/>
      <c r="SD25" s="604"/>
      <c r="SE25" s="604"/>
      <c r="SF25" s="604"/>
      <c r="SG25" s="604"/>
      <c r="SH25" s="604"/>
      <c r="SI25" s="604"/>
      <c r="SJ25" s="604"/>
      <c r="SK25" s="604"/>
      <c r="SL25" s="604"/>
      <c r="SM25" s="604"/>
      <c r="SN25" s="604"/>
      <c r="SO25" s="604"/>
      <c r="SP25" s="604"/>
      <c r="SQ25" s="604"/>
      <c r="SR25" s="604"/>
      <c r="SS25" s="604"/>
      <c r="ST25" s="604"/>
      <c r="SU25" s="604"/>
      <c r="SV25" s="604"/>
      <c r="SW25" s="604"/>
      <c r="SX25" s="604"/>
      <c r="SY25" s="604"/>
      <c r="SZ25" s="604"/>
      <c r="TA25" s="604"/>
      <c r="TB25" s="604"/>
      <c r="TC25" s="604"/>
      <c r="TD25" s="604"/>
      <c r="TE25" s="604"/>
      <c r="TF25" s="604"/>
      <c r="TG25" s="604"/>
      <c r="TH25" s="604"/>
      <c r="TI25" s="604"/>
      <c r="TJ25" s="604"/>
      <c r="TK25" s="604"/>
      <c r="TL25" s="604"/>
      <c r="TM25" s="604"/>
      <c r="TN25" s="604"/>
      <c r="TO25" s="604"/>
      <c r="TP25" s="604"/>
      <c r="TQ25" s="604"/>
      <c r="TR25" s="604"/>
      <c r="TS25" s="604"/>
      <c r="TT25" s="604"/>
      <c r="TU25" s="604"/>
      <c r="TV25" s="604"/>
      <c r="TW25" s="604"/>
      <c r="TX25" s="604"/>
      <c r="TY25" s="604"/>
      <c r="TZ25" s="604"/>
      <c r="UA25" s="604"/>
      <c r="UB25" s="604"/>
      <c r="UC25" s="604"/>
      <c r="UD25" s="604"/>
      <c r="UE25" s="604"/>
      <c r="UF25" s="604"/>
      <c r="UG25" s="604"/>
      <c r="UH25" s="604"/>
      <c r="UI25" s="604"/>
      <c r="UJ25" s="604"/>
      <c r="UK25" s="604"/>
      <c r="UL25" s="604"/>
      <c r="UM25" s="604"/>
      <c r="UN25" s="604"/>
      <c r="UO25" s="604"/>
      <c r="UP25" s="604"/>
      <c r="UQ25" s="604"/>
      <c r="UR25" s="604"/>
      <c r="US25" s="604"/>
      <c r="UT25" s="604"/>
      <c r="UU25" s="604"/>
      <c r="UV25" s="604"/>
      <c r="UW25" s="604"/>
      <c r="UX25" s="604"/>
      <c r="UY25" s="604"/>
      <c r="UZ25" s="604"/>
      <c r="VA25" s="604"/>
      <c r="VB25" s="604"/>
      <c r="VC25" s="604"/>
      <c r="VD25" s="604"/>
      <c r="VE25" s="604"/>
      <c r="VF25" s="604"/>
      <c r="VG25" s="604"/>
      <c r="VH25" s="604"/>
      <c r="VI25" s="604"/>
      <c r="VJ25" s="604"/>
      <c r="VK25" s="604"/>
      <c r="VL25" s="604"/>
      <c r="VM25" s="604"/>
      <c r="VN25" s="604"/>
      <c r="VO25" s="604"/>
      <c r="VP25" s="604"/>
      <c r="VQ25" s="604"/>
      <c r="VR25" s="604"/>
      <c r="VS25" s="604"/>
      <c r="VT25" s="604"/>
      <c r="VU25" s="604"/>
      <c r="VV25" s="604"/>
      <c r="VW25" s="604"/>
      <c r="VX25" s="604"/>
      <c r="VY25" s="604"/>
      <c r="VZ25" s="604"/>
      <c r="WA25" s="604"/>
      <c r="WB25" s="604"/>
      <c r="WC25" s="604"/>
      <c r="WD25" s="604"/>
      <c r="WE25" s="604"/>
      <c r="WF25" s="604"/>
      <c r="WG25" s="604"/>
      <c r="WH25" s="604"/>
      <c r="WI25" s="604"/>
      <c r="WJ25" s="604"/>
      <c r="WK25" s="604"/>
      <c r="WL25" s="604"/>
      <c r="WM25" s="604"/>
      <c r="WN25" s="604"/>
      <c r="WO25" s="604"/>
      <c r="WP25" s="604"/>
      <c r="WQ25" s="604"/>
      <c r="WR25" s="604"/>
      <c r="WS25" s="604"/>
      <c r="WT25" s="604"/>
      <c r="WU25" s="604"/>
      <c r="WV25" s="604"/>
      <c r="WW25" s="604"/>
      <c r="WX25" s="604"/>
      <c r="WY25" s="604"/>
      <c r="WZ25" s="604"/>
      <c r="XA25" s="604"/>
      <c r="XB25" s="604"/>
      <c r="XC25" s="604"/>
      <c r="XD25" s="604"/>
      <c r="XE25" s="604"/>
      <c r="XF25" s="604"/>
      <c r="XG25" s="604"/>
      <c r="XH25" s="604"/>
      <c r="XI25" s="604"/>
      <c r="XJ25" s="604"/>
      <c r="XK25" s="604"/>
      <c r="XL25" s="604"/>
      <c r="XM25" s="604"/>
      <c r="XN25" s="604"/>
      <c r="XO25" s="604"/>
      <c r="XP25" s="604"/>
      <c r="XQ25" s="604"/>
      <c r="XR25" s="604"/>
      <c r="XS25" s="604"/>
      <c r="XT25" s="604"/>
      <c r="XU25" s="604"/>
      <c r="XV25" s="604"/>
      <c r="XW25" s="604"/>
      <c r="XX25" s="604"/>
      <c r="XY25" s="604"/>
      <c r="XZ25" s="604"/>
      <c r="YA25" s="604"/>
      <c r="YB25" s="604"/>
      <c r="YC25" s="604"/>
      <c r="YD25" s="604"/>
      <c r="YE25" s="604"/>
      <c r="YF25" s="604"/>
      <c r="YG25" s="604"/>
      <c r="YH25" s="604"/>
      <c r="YI25" s="604"/>
      <c r="YJ25" s="604"/>
      <c r="YK25" s="604"/>
      <c r="YL25" s="604"/>
      <c r="YM25" s="604"/>
      <c r="YN25" s="604"/>
      <c r="YO25" s="604"/>
      <c r="YP25" s="604"/>
      <c r="YQ25" s="604"/>
      <c r="YR25" s="604"/>
      <c r="YS25" s="604"/>
      <c r="YT25" s="604"/>
      <c r="YU25" s="604"/>
      <c r="YV25" s="604"/>
      <c r="YW25" s="604"/>
      <c r="YX25" s="604"/>
      <c r="YY25" s="604"/>
      <c r="YZ25" s="604"/>
      <c r="ZA25" s="604"/>
      <c r="ZB25" s="604"/>
      <c r="ZC25" s="604"/>
      <c r="ZD25" s="604"/>
      <c r="ZE25" s="604"/>
      <c r="ZF25" s="604"/>
      <c r="ZG25" s="604"/>
      <c r="ZH25" s="604"/>
      <c r="ZI25" s="604"/>
      <c r="ZJ25" s="604"/>
      <c r="ZK25" s="604"/>
      <c r="ZL25" s="604"/>
      <c r="ZM25" s="604"/>
      <c r="ZN25" s="604"/>
      <c r="ZO25" s="604"/>
    </row>
    <row r="26" spans="1:691" s="603" customFormat="1" x14ac:dyDescent="0.2">
      <c r="A26" s="1356">
        <f>IF($AI$2=1,AH16,IF($AI$2=2,AI16,""))</f>
        <v>28</v>
      </c>
      <c r="B26" s="621" t="s">
        <v>312</v>
      </c>
      <c r="C26" s="624"/>
      <c r="D26" s="1352"/>
      <c r="E26" s="1358"/>
      <c r="F26" s="624"/>
      <c r="G26" s="1352"/>
      <c r="H26" s="1354"/>
      <c r="I26" s="624"/>
      <c r="J26" s="1352"/>
      <c r="K26" s="1354"/>
      <c r="L26" s="624"/>
      <c r="M26" s="1352"/>
      <c r="N26" s="1354"/>
      <c r="O26" s="624"/>
      <c r="P26" s="1352"/>
      <c r="Q26" s="1354"/>
      <c r="R26" s="624"/>
      <c r="S26" s="1352"/>
      <c r="T26" s="1354"/>
      <c r="U26" s="624"/>
      <c r="V26" s="1352"/>
      <c r="W26" s="1354"/>
      <c r="X26" s="624"/>
      <c r="Y26" s="1352"/>
      <c r="Z26" s="1354"/>
      <c r="AA26" s="624"/>
      <c r="AB26" s="1352"/>
      <c r="AC26" s="1354"/>
      <c r="AD26" s="624"/>
      <c r="AE26" s="1352"/>
      <c r="AF26" s="1354"/>
      <c r="AG26" s="602"/>
      <c r="AH26" s="634"/>
      <c r="AI26" s="634"/>
      <c r="AJ26" s="633"/>
      <c r="AK26" s="628">
        <v>24</v>
      </c>
      <c r="AL26" s="635"/>
      <c r="AM26" s="635"/>
      <c r="AN26" s="634"/>
      <c r="AO26" s="634"/>
      <c r="AP26" s="635"/>
      <c r="AQ26" s="633" t="s">
        <v>333</v>
      </c>
      <c r="AR26" s="628">
        <v>18</v>
      </c>
      <c r="AS26" s="628">
        <v>1</v>
      </c>
      <c r="AT26" s="634"/>
      <c r="AU26" s="629"/>
      <c r="AV26" s="630"/>
      <c r="AW26" s="630"/>
      <c r="AX26" s="630"/>
      <c r="AY26" s="630"/>
      <c r="AZ26" s="630"/>
      <c r="BA26" s="630"/>
      <c r="BB26" s="630"/>
      <c r="BC26" s="630"/>
      <c r="BD26" s="630"/>
      <c r="BE26" s="630"/>
      <c r="BF26" s="630"/>
      <c r="BG26" s="630"/>
      <c r="BH26" s="630"/>
      <c r="BI26" s="630"/>
      <c r="BJ26" s="630"/>
      <c r="BK26" s="630"/>
      <c r="BL26" s="630"/>
      <c r="BM26" s="606"/>
      <c r="BN26" s="606"/>
      <c r="BO26" s="606"/>
      <c r="BP26" s="606"/>
      <c r="BQ26" s="606"/>
      <c r="BR26" s="606"/>
      <c r="BS26" s="606"/>
      <c r="BT26" s="606"/>
      <c r="BU26" s="606"/>
      <c r="BV26" s="606"/>
      <c r="BW26" s="604"/>
      <c r="BX26" s="604"/>
      <c r="BY26" s="604"/>
      <c r="BZ26" s="604"/>
      <c r="CA26" s="604"/>
      <c r="CB26" s="604"/>
      <c r="CC26" s="604"/>
      <c r="CD26" s="604"/>
      <c r="CE26" s="604"/>
      <c r="CF26" s="604"/>
      <c r="CG26" s="604"/>
      <c r="CH26" s="604"/>
      <c r="CI26" s="604"/>
      <c r="CJ26" s="604"/>
      <c r="CK26" s="604"/>
      <c r="CL26" s="604"/>
      <c r="CM26" s="604"/>
      <c r="CN26" s="604"/>
      <c r="CO26" s="604"/>
      <c r="CP26" s="604"/>
      <c r="CQ26" s="604"/>
      <c r="CR26" s="604"/>
      <c r="CS26" s="604"/>
      <c r="CT26" s="604"/>
      <c r="CU26" s="604"/>
      <c r="CV26" s="604"/>
      <c r="CW26" s="604"/>
      <c r="CX26" s="604"/>
      <c r="CY26" s="604"/>
      <c r="CZ26" s="604"/>
      <c r="DA26" s="604"/>
      <c r="DB26" s="604"/>
      <c r="DC26" s="604"/>
      <c r="DD26" s="604"/>
      <c r="DE26" s="604"/>
      <c r="DF26" s="604"/>
      <c r="DG26" s="604"/>
      <c r="DH26" s="604"/>
      <c r="DI26" s="604"/>
      <c r="DJ26" s="604"/>
      <c r="DK26" s="604"/>
      <c r="DL26" s="604"/>
      <c r="DM26" s="604"/>
      <c r="DN26" s="604"/>
      <c r="DO26" s="604"/>
      <c r="DP26" s="604"/>
      <c r="DQ26" s="604"/>
      <c r="DR26" s="604"/>
      <c r="DS26" s="604"/>
      <c r="DT26" s="604"/>
      <c r="DU26" s="604"/>
      <c r="DV26" s="604"/>
      <c r="DW26" s="604"/>
      <c r="DX26" s="604"/>
      <c r="DY26" s="604"/>
      <c r="DZ26" s="604"/>
      <c r="EA26" s="604"/>
      <c r="EB26" s="604"/>
      <c r="EC26" s="604"/>
      <c r="ED26" s="604"/>
      <c r="EE26" s="604"/>
      <c r="EF26" s="604"/>
      <c r="EG26" s="604"/>
      <c r="EH26" s="604"/>
      <c r="EI26" s="604"/>
      <c r="EJ26" s="604"/>
      <c r="EK26" s="604"/>
      <c r="EL26" s="604"/>
      <c r="EM26" s="604"/>
      <c r="EN26" s="604"/>
      <c r="EO26" s="604"/>
      <c r="EP26" s="604"/>
      <c r="EQ26" s="604"/>
      <c r="ER26" s="604"/>
      <c r="ES26" s="604"/>
      <c r="ET26" s="604"/>
      <c r="EU26" s="604"/>
      <c r="EV26" s="604"/>
      <c r="EW26" s="604"/>
      <c r="EX26" s="604"/>
      <c r="EY26" s="604"/>
      <c r="EZ26" s="604"/>
      <c r="FA26" s="604"/>
      <c r="FB26" s="604"/>
      <c r="FC26" s="604"/>
      <c r="FD26" s="604"/>
      <c r="FE26" s="604"/>
      <c r="FF26" s="604"/>
      <c r="FG26" s="604"/>
      <c r="FH26" s="604"/>
      <c r="FI26" s="604"/>
      <c r="FJ26" s="604"/>
      <c r="FK26" s="604"/>
      <c r="FL26" s="604"/>
      <c r="FM26" s="604"/>
      <c r="FN26" s="604"/>
      <c r="FO26" s="604"/>
      <c r="FP26" s="604"/>
      <c r="FQ26" s="604"/>
      <c r="FR26" s="604"/>
      <c r="FS26" s="604"/>
      <c r="FT26" s="604"/>
      <c r="FU26" s="604"/>
      <c r="FV26" s="604"/>
      <c r="FW26" s="604"/>
      <c r="FX26" s="604"/>
      <c r="FY26" s="604"/>
      <c r="FZ26" s="604"/>
      <c r="GA26" s="604"/>
      <c r="GB26" s="604"/>
      <c r="GC26" s="604"/>
      <c r="GD26" s="604"/>
      <c r="GE26" s="604"/>
      <c r="GF26" s="604"/>
      <c r="GG26" s="604"/>
      <c r="GH26" s="604"/>
      <c r="GI26" s="604"/>
      <c r="GJ26" s="604"/>
      <c r="GK26" s="604"/>
      <c r="GL26" s="604"/>
      <c r="GM26" s="604"/>
      <c r="GN26" s="604"/>
      <c r="GO26" s="604"/>
      <c r="GP26" s="604"/>
      <c r="GQ26" s="604"/>
      <c r="GR26" s="604"/>
      <c r="GS26" s="604"/>
      <c r="GT26" s="604"/>
      <c r="GU26" s="604"/>
      <c r="GV26" s="604"/>
      <c r="GW26" s="604"/>
      <c r="GX26" s="604"/>
      <c r="GY26" s="604"/>
      <c r="GZ26" s="604"/>
      <c r="HA26" s="604"/>
      <c r="HB26" s="604"/>
      <c r="HC26" s="604"/>
      <c r="HD26" s="604"/>
      <c r="HE26" s="604"/>
      <c r="HF26" s="604"/>
      <c r="HG26" s="604"/>
      <c r="HH26" s="604"/>
      <c r="HI26" s="604"/>
      <c r="HJ26" s="604"/>
      <c r="HK26" s="604"/>
      <c r="HL26" s="604"/>
      <c r="HM26" s="604"/>
      <c r="HN26" s="604"/>
      <c r="HO26" s="604"/>
      <c r="HP26" s="604"/>
      <c r="HQ26" s="604"/>
      <c r="HR26" s="604"/>
      <c r="HS26" s="604"/>
      <c r="HT26" s="604"/>
      <c r="HU26" s="604"/>
      <c r="HV26" s="604"/>
      <c r="HW26" s="604"/>
      <c r="HX26" s="604"/>
      <c r="HY26" s="604"/>
      <c r="HZ26" s="604"/>
      <c r="IA26" s="604"/>
      <c r="IB26" s="604"/>
      <c r="IC26" s="604"/>
      <c r="ID26" s="604"/>
      <c r="IE26" s="604"/>
      <c r="IF26" s="604"/>
      <c r="IG26" s="604"/>
      <c r="IH26" s="604"/>
      <c r="II26" s="604"/>
      <c r="IJ26" s="604"/>
      <c r="IK26" s="604"/>
      <c r="IL26" s="604"/>
      <c r="IM26" s="604"/>
      <c r="IN26" s="604"/>
      <c r="IO26" s="604"/>
      <c r="IP26" s="604"/>
      <c r="IQ26" s="604"/>
      <c r="IR26" s="604"/>
      <c r="IS26" s="604"/>
      <c r="IT26" s="604"/>
      <c r="IU26" s="604"/>
      <c r="IV26" s="604"/>
      <c r="IW26" s="604"/>
      <c r="IX26" s="604"/>
      <c r="IY26" s="604"/>
      <c r="IZ26" s="604"/>
      <c r="JA26" s="604"/>
      <c r="JB26" s="604"/>
      <c r="JC26" s="604"/>
      <c r="JD26" s="604"/>
      <c r="JE26" s="604"/>
      <c r="JF26" s="604"/>
      <c r="JG26" s="604"/>
      <c r="JH26" s="604"/>
      <c r="JI26" s="604"/>
      <c r="JJ26" s="604"/>
      <c r="JK26" s="604"/>
      <c r="JL26" s="604"/>
      <c r="JM26" s="604"/>
      <c r="JN26" s="604"/>
      <c r="JO26" s="604"/>
      <c r="JP26" s="604"/>
      <c r="JQ26" s="604"/>
      <c r="JR26" s="604"/>
      <c r="JS26" s="604"/>
      <c r="JT26" s="604"/>
      <c r="JU26" s="604"/>
      <c r="JV26" s="604"/>
      <c r="JW26" s="604"/>
      <c r="JX26" s="604"/>
      <c r="JY26" s="604"/>
      <c r="JZ26" s="604"/>
      <c r="KA26" s="604"/>
      <c r="KB26" s="604"/>
      <c r="KC26" s="604"/>
      <c r="KD26" s="604"/>
      <c r="KE26" s="604"/>
      <c r="KF26" s="604"/>
      <c r="KG26" s="604"/>
      <c r="KH26" s="604"/>
      <c r="KI26" s="604"/>
      <c r="KJ26" s="604"/>
      <c r="KK26" s="604"/>
      <c r="KL26" s="604"/>
      <c r="KM26" s="604"/>
      <c r="KN26" s="604"/>
      <c r="KO26" s="604"/>
      <c r="KP26" s="604"/>
      <c r="KQ26" s="604"/>
      <c r="KR26" s="604"/>
      <c r="KS26" s="604"/>
      <c r="KT26" s="604"/>
      <c r="KU26" s="604"/>
      <c r="KV26" s="604"/>
      <c r="KW26" s="604"/>
      <c r="KX26" s="604"/>
      <c r="KY26" s="604"/>
      <c r="KZ26" s="604"/>
      <c r="LA26" s="604"/>
      <c r="LB26" s="604"/>
      <c r="LC26" s="604"/>
      <c r="LD26" s="604"/>
      <c r="LE26" s="604"/>
      <c r="LF26" s="604"/>
      <c r="LG26" s="604"/>
      <c r="LH26" s="604"/>
      <c r="LI26" s="604"/>
      <c r="LJ26" s="604"/>
      <c r="LK26" s="604"/>
      <c r="LL26" s="604"/>
      <c r="LM26" s="604"/>
      <c r="LN26" s="604"/>
      <c r="LO26" s="604"/>
      <c r="LP26" s="604"/>
      <c r="LQ26" s="604"/>
      <c r="LR26" s="604"/>
      <c r="LS26" s="604"/>
      <c r="LT26" s="604"/>
      <c r="LU26" s="604"/>
      <c r="LV26" s="604"/>
      <c r="LW26" s="604"/>
      <c r="LX26" s="604"/>
      <c r="LY26" s="604"/>
      <c r="LZ26" s="604"/>
      <c r="MA26" s="604"/>
      <c r="MB26" s="604"/>
      <c r="MC26" s="604"/>
      <c r="MD26" s="604"/>
      <c r="ME26" s="604"/>
      <c r="MF26" s="604"/>
      <c r="MG26" s="604"/>
      <c r="MH26" s="604"/>
      <c r="MI26" s="604"/>
      <c r="MJ26" s="604"/>
      <c r="MK26" s="604"/>
      <c r="ML26" s="604"/>
      <c r="MM26" s="604"/>
      <c r="MN26" s="604"/>
      <c r="MO26" s="604"/>
      <c r="MP26" s="604"/>
      <c r="MQ26" s="604"/>
      <c r="MR26" s="604"/>
      <c r="MS26" s="604"/>
      <c r="MT26" s="604"/>
      <c r="MU26" s="604"/>
      <c r="MV26" s="604"/>
      <c r="MW26" s="604"/>
      <c r="MX26" s="604"/>
      <c r="MY26" s="604"/>
      <c r="MZ26" s="604"/>
      <c r="NA26" s="604"/>
      <c r="NB26" s="604"/>
      <c r="NC26" s="604"/>
      <c r="ND26" s="604"/>
      <c r="NE26" s="604"/>
      <c r="NF26" s="604"/>
      <c r="NG26" s="604"/>
      <c r="NH26" s="604"/>
      <c r="NI26" s="604"/>
      <c r="NJ26" s="604"/>
      <c r="NK26" s="604"/>
      <c r="NL26" s="604"/>
      <c r="NM26" s="604"/>
      <c r="NN26" s="604"/>
      <c r="NO26" s="604"/>
      <c r="NP26" s="604"/>
      <c r="NQ26" s="604"/>
      <c r="NR26" s="604"/>
      <c r="NS26" s="604"/>
      <c r="NT26" s="604"/>
      <c r="NU26" s="604"/>
      <c r="NV26" s="604"/>
      <c r="NW26" s="604"/>
      <c r="NX26" s="604"/>
      <c r="NY26" s="604"/>
      <c r="NZ26" s="604"/>
      <c r="OA26" s="604"/>
      <c r="OB26" s="604"/>
      <c r="OC26" s="604"/>
      <c r="OD26" s="604"/>
      <c r="OE26" s="604"/>
      <c r="OF26" s="604"/>
      <c r="OG26" s="604"/>
      <c r="OH26" s="604"/>
      <c r="OI26" s="604"/>
      <c r="OJ26" s="604"/>
      <c r="OK26" s="604"/>
      <c r="OL26" s="604"/>
      <c r="OM26" s="604"/>
      <c r="ON26" s="604"/>
      <c r="OO26" s="604"/>
      <c r="OP26" s="604"/>
      <c r="OQ26" s="604"/>
      <c r="OR26" s="604"/>
      <c r="OS26" s="604"/>
      <c r="OT26" s="604"/>
      <c r="OU26" s="604"/>
      <c r="OV26" s="604"/>
      <c r="OW26" s="604"/>
      <c r="OX26" s="604"/>
      <c r="OY26" s="604"/>
      <c r="OZ26" s="604"/>
      <c r="PA26" s="604"/>
      <c r="PB26" s="604"/>
      <c r="PC26" s="604"/>
      <c r="PD26" s="604"/>
      <c r="PE26" s="604"/>
      <c r="PF26" s="604"/>
      <c r="PG26" s="604"/>
      <c r="PH26" s="604"/>
      <c r="PI26" s="604"/>
      <c r="PJ26" s="604"/>
      <c r="PK26" s="604"/>
      <c r="PL26" s="604"/>
      <c r="PM26" s="604"/>
      <c r="PN26" s="604"/>
      <c r="PO26" s="604"/>
      <c r="PP26" s="604"/>
      <c r="PQ26" s="604"/>
      <c r="PR26" s="604"/>
      <c r="PS26" s="604"/>
      <c r="PT26" s="604"/>
      <c r="PU26" s="604"/>
      <c r="PV26" s="604"/>
      <c r="PW26" s="604"/>
      <c r="PX26" s="604"/>
      <c r="PY26" s="604"/>
      <c r="PZ26" s="604"/>
      <c r="QA26" s="604"/>
      <c r="QB26" s="604"/>
      <c r="QC26" s="604"/>
      <c r="QD26" s="604"/>
      <c r="QE26" s="604"/>
      <c r="QF26" s="604"/>
      <c r="QG26" s="604"/>
      <c r="QH26" s="604"/>
      <c r="QI26" s="604"/>
      <c r="QJ26" s="604"/>
      <c r="QK26" s="604"/>
      <c r="QL26" s="604"/>
      <c r="QM26" s="604"/>
      <c r="QN26" s="604"/>
      <c r="QO26" s="604"/>
      <c r="QP26" s="604"/>
      <c r="QQ26" s="604"/>
      <c r="QR26" s="604"/>
      <c r="QS26" s="604"/>
      <c r="QT26" s="604"/>
      <c r="QU26" s="604"/>
      <c r="QV26" s="604"/>
      <c r="QW26" s="604"/>
      <c r="QX26" s="604"/>
      <c r="QY26" s="604"/>
      <c r="QZ26" s="604"/>
      <c r="RA26" s="604"/>
      <c r="RB26" s="604"/>
      <c r="RC26" s="604"/>
      <c r="RD26" s="604"/>
      <c r="RE26" s="604"/>
      <c r="RF26" s="604"/>
      <c r="RG26" s="604"/>
      <c r="RH26" s="604"/>
      <c r="RI26" s="604"/>
      <c r="RJ26" s="604"/>
      <c r="RK26" s="604"/>
      <c r="RL26" s="604"/>
      <c r="RM26" s="604"/>
      <c r="RN26" s="604"/>
      <c r="RO26" s="604"/>
      <c r="RP26" s="604"/>
      <c r="RQ26" s="604"/>
      <c r="RR26" s="604"/>
      <c r="RS26" s="604"/>
      <c r="RT26" s="604"/>
      <c r="RU26" s="604"/>
      <c r="RV26" s="604"/>
      <c r="RW26" s="604"/>
      <c r="RX26" s="604"/>
      <c r="RY26" s="604"/>
      <c r="RZ26" s="604"/>
      <c r="SA26" s="604"/>
      <c r="SB26" s="604"/>
      <c r="SC26" s="604"/>
      <c r="SD26" s="604"/>
      <c r="SE26" s="604"/>
      <c r="SF26" s="604"/>
      <c r="SG26" s="604"/>
      <c r="SH26" s="604"/>
      <c r="SI26" s="604"/>
      <c r="SJ26" s="604"/>
      <c r="SK26" s="604"/>
      <c r="SL26" s="604"/>
      <c r="SM26" s="604"/>
      <c r="SN26" s="604"/>
      <c r="SO26" s="604"/>
      <c r="SP26" s="604"/>
      <c r="SQ26" s="604"/>
      <c r="SR26" s="604"/>
      <c r="SS26" s="604"/>
      <c r="ST26" s="604"/>
      <c r="SU26" s="604"/>
      <c r="SV26" s="604"/>
      <c r="SW26" s="604"/>
      <c r="SX26" s="604"/>
      <c r="SY26" s="604"/>
      <c r="SZ26" s="604"/>
      <c r="TA26" s="604"/>
      <c r="TB26" s="604"/>
      <c r="TC26" s="604"/>
      <c r="TD26" s="604"/>
      <c r="TE26" s="604"/>
      <c r="TF26" s="604"/>
      <c r="TG26" s="604"/>
      <c r="TH26" s="604"/>
      <c r="TI26" s="604"/>
      <c r="TJ26" s="604"/>
      <c r="TK26" s="604"/>
      <c r="TL26" s="604"/>
      <c r="TM26" s="604"/>
      <c r="TN26" s="604"/>
      <c r="TO26" s="604"/>
      <c r="TP26" s="604"/>
      <c r="TQ26" s="604"/>
      <c r="TR26" s="604"/>
      <c r="TS26" s="604"/>
      <c r="TT26" s="604"/>
      <c r="TU26" s="604"/>
      <c r="TV26" s="604"/>
      <c r="TW26" s="604"/>
      <c r="TX26" s="604"/>
      <c r="TY26" s="604"/>
      <c r="TZ26" s="604"/>
      <c r="UA26" s="604"/>
      <c r="UB26" s="604"/>
      <c r="UC26" s="604"/>
      <c r="UD26" s="604"/>
      <c r="UE26" s="604"/>
      <c r="UF26" s="604"/>
      <c r="UG26" s="604"/>
      <c r="UH26" s="604"/>
      <c r="UI26" s="604"/>
      <c r="UJ26" s="604"/>
      <c r="UK26" s="604"/>
      <c r="UL26" s="604"/>
      <c r="UM26" s="604"/>
      <c r="UN26" s="604"/>
      <c r="UO26" s="604"/>
      <c r="UP26" s="604"/>
      <c r="UQ26" s="604"/>
      <c r="UR26" s="604"/>
      <c r="US26" s="604"/>
      <c r="UT26" s="604"/>
      <c r="UU26" s="604"/>
      <c r="UV26" s="604"/>
      <c r="UW26" s="604"/>
      <c r="UX26" s="604"/>
      <c r="UY26" s="604"/>
      <c r="UZ26" s="604"/>
      <c r="VA26" s="604"/>
      <c r="VB26" s="604"/>
      <c r="VC26" s="604"/>
      <c r="VD26" s="604"/>
      <c r="VE26" s="604"/>
      <c r="VF26" s="604"/>
      <c r="VG26" s="604"/>
      <c r="VH26" s="604"/>
      <c r="VI26" s="604"/>
      <c r="VJ26" s="604"/>
      <c r="VK26" s="604"/>
      <c r="VL26" s="604"/>
      <c r="VM26" s="604"/>
      <c r="VN26" s="604"/>
      <c r="VO26" s="604"/>
      <c r="VP26" s="604"/>
      <c r="VQ26" s="604"/>
      <c r="VR26" s="604"/>
      <c r="VS26" s="604"/>
      <c r="VT26" s="604"/>
      <c r="VU26" s="604"/>
      <c r="VV26" s="604"/>
      <c r="VW26" s="604"/>
      <c r="VX26" s="604"/>
      <c r="VY26" s="604"/>
      <c r="VZ26" s="604"/>
      <c r="WA26" s="604"/>
      <c r="WB26" s="604"/>
      <c r="WC26" s="604"/>
      <c r="WD26" s="604"/>
      <c r="WE26" s="604"/>
      <c r="WF26" s="604"/>
      <c r="WG26" s="604"/>
      <c r="WH26" s="604"/>
      <c r="WI26" s="604"/>
      <c r="WJ26" s="604"/>
      <c r="WK26" s="604"/>
      <c r="WL26" s="604"/>
      <c r="WM26" s="604"/>
      <c r="WN26" s="604"/>
      <c r="WO26" s="604"/>
      <c r="WP26" s="604"/>
      <c r="WQ26" s="604"/>
      <c r="WR26" s="604"/>
      <c r="WS26" s="604"/>
      <c r="WT26" s="604"/>
      <c r="WU26" s="604"/>
      <c r="WV26" s="604"/>
      <c r="WW26" s="604"/>
      <c r="WX26" s="604"/>
      <c r="WY26" s="604"/>
      <c r="WZ26" s="604"/>
      <c r="XA26" s="604"/>
      <c r="XB26" s="604"/>
      <c r="XC26" s="604"/>
      <c r="XD26" s="604"/>
      <c r="XE26" s="604"/>
      <c r="XF26" s="604"/>
      <c r="XG26" s="604"/>
      <c r="XH26" s="604"/>
      <c r="XI26" s="604"/>
      <c r="XJ26" s="604"/>
      <c r="XK26" s="604"/>
      <c r="XL26" s="604"/>
      <c r="XM26" s="604"/>
      <c r="XN26" s="604"/>
      <c r="XO26" s="604"/>
      <c r="XP26" s="604"/>
      <c r="XQ26" s="604"/>
      <c r="XR26" s="604"/>
      <c r="XS26" s="604"/>
      <c r="XT26" s="604"/>
      <c r="XU26" s="604"/>
      <c r="XV26" s="604"/>
      <c r="XW26" s="604"/>
      <c r="XX26" s="604"/>
      <c r="XY26" s="604"/>
      <c r="XZ26" s="604"/>
      <c r="YA26" s="604"/>
      <c r="YB26" s="604"/>
      <c r="YC26" s="604"/>
      <c r="YD26" s="604"/>
      <c r="YE26" s="604"/>
      <c r="YF26" s="604"/>
      <c r="YG26" s="604"/>
      <c r="YH26" s="604"/>
      <c r="YI26" s="604"/>
      <c r="YJ26" s="604"/>
      <c r="YK26" s="604"/>
      <c r="YL26" s="604"/>
      <c r="YM26" s="604"/>
      <c r="YN26" s="604"/>
      <c r="YO26" s="604"/>
      <c r="YP26" s="604"/>
      <c r="YQ26" s="604"/>
      <c r="YR26" s="604"/>
      <c r="YS26" s="604"/>
      <c r="YT26" s="604"/>
      <c r="YU26" s="604"/>
      <c r="YV26" s="604"/>
      <c r="YW26" s="604"/>
      <c r="YX26" s="604"/>
      <c r="YY26" s="604"/>
      <c r="YZ26" s="604"/>
      <c r="ZA26" s="604"/>
      <c r="ZB26" s="604"/>
      <c r="ZC26" s="604"/>
      <c r="ZD26" s="604"/>
      <c r="ZE26" s="604"/>
      <c r="ZF26" s="604"/>
      <c r="ZG26" s="604"/>
      <c r="ZH26" s="604"/>
      <c r="ZI26" s="604"/>
      <c r="ZJ26" s="604"/>
      <c r="ZK26" s="604"/>
      <c r="ZL26" s="604"/>
      <c r="ZM26" s="604"/>
      <c r="ZN26" s="604"/>
      <c r="ZO26" s="604"/>
    </row>
    <row r="27" spans="1:691" s="603" customFormat="1" ht="13.5" thickBot="1" x14ac:dyDescent="0.25">
      <c r="A27" s="1357"/>
      <c r="B27" s="621" t="s">
        <v>314</v>
      </c>
      <c r="C27" s="624"/>
      <c r="D27" s="1352"/>
      <c r="E27" s="1358"/>
      <c r="F27" s="624"/>
      <c r="G27" s="1352"/>
      <c r="H27" s="1354"/>
      <c r="I27" s="624"/>
      <c r="J27" s="1352"/>
      <c r="K27" s="1354"/>
      <c r="L27" s="624"/>
      <c r="M27" s="1352"/>
      <c r="N27" s="1354"/>
      <c r="O27" s="624"/>
      <c r="P27" s="1352"/>
      <c r="Q27" s="1354"/>
      <c r="R27" s="624"/>
      <c r="S27" s="1352"/>
      <c r="T27" s="1354"/>
      <c r="U27" s="624"/>
      <c r="V27" s="1352"/>
      <c r="W27" s="1354"/>
      <c r="X27" s="624"/>
      <c r="Y27" s="1352"/>
      <c r="Z27" s="1354"/>
      <c r="AA27" s="624"/>
      <c r="AB27" s="1352"/>
      <c r="AC27" s="1354"/>
      <c r="AD27" s="624"/>
      <c r="AE27" s="1352"/>
      <c r="AF27" s="1354"/>
      <c r="AG27" s="602"/>
      <c r="AH27" s="634"/>
      <c r="AI27" s="634"/>
      <c r="AJ27" s="636"/>
      <c r="AK27" s="634"/>
      <c r="AL27" s="635"/>
      <c r="AM27" s="635"/>
      <c r="AN27" s="634"/>
      <c r="AO27" s="634"/>
      <c r="AP27" s="635"/>
      <c r="AQ27" s="633" t="s">
        <v>371</v>
      </c>
      <c r="AR27" s="634"/>
      <c r="AS27" s="634">
        <v>2</v>
      </c>
      <c r="AT27" s="634"/>
      <c r="AU27" s="629"/>
      <c r="AV27" s="630"/>
      <c r="AW27" s="630"/>
      <c r="AX27" s="630"/>
      <c r="AY27" s="630"/>
      <c r="AZ27" s="630"/>
      <c r="BA27" s="630"/>
      <c r="BB27" s="630"/>
      <c r="BC27" s="630"/>
      <c r="BD27" s="630"/>
      <c r="BE27" s="630"/>
      <c r="BF27" s="630"/>
      <c r="BG27" s="630"/>
      <c r="BH27" s="630"/>
      <c r="BI27" s="630"/>
      <c r="BJ27" s="630"/>
      <c r="BK27" s="630"/>
      <c r="BL27" s="630"/>
      <c r="BM27" s="606"/>
      <c r="BN27" s="606"/>
      <c r="BO27" s="606"/>
      <c r="BP27" s="606"/>
      <c r="BQ27" s="606"/>
      <c r="BR27" s="606"/>
      <c r="BS27" s="606"/>
      <c r="BT27" s="606"/>
      <c r="BU27" s="606"/>
      <c r="BV27" s="606"/>
      <c r="BW27" s="604"/>
      <c r="BX27" s="604"/>
      <c r="BY27" s="604"/>
      <c r="BZ27" s="604"/>
      <c r="CA27" s="604"/>
      <c r="CB27" s="604"/>
      <c r="CC27" s="604"/>
      <c r="CD27" s="604"/>
      <c r="CE27" s="604"/>
      <c r="CF27" s="604"/>
      <c r="CG27" s="604"/>
      <c r="CH27" s="604"/>
      <c r="CI27" s="604"/>
      <c r="CJ27" s="604"/>
      <c r="CK27" s="604"/>
      <c r="CL27" s="604"/>
      <c r="CM27" s="604"/>
      <c r="CN27" s="604"/>
      <c r="CO27" s="604"/>
      <c r="CP27" s="604"/>
      <c r="CQ27" s="604"/>
      <c r="CR27" s="604"/>
      <c r="CS27" s="604"/>
      <c r="CT27" s="604"/>
      <c r="CU27" s="604"/>
      <c r="CV27" s="604"/>
      <c r="CW27" s="604"/>
      <c r="CX27" s="604"/>
      <c r="CY27" s="604"/>
      <c r="CZ27" s="604"/>
      <c r="DA27" s="604"/>
      <c r="DB27" s="604"/>
      <c r="DC27" s="604"/>
      <c r="DD27" s="604"/>
      <c r="DE27" s="604"/>
      <c r="DF27" s="604"/>
      <c r="DG27" s="604"/>
      <c r="DH27" s="604"/>
      <c r="DI27" s="604"/>
      <c r="DJ27" s="604"/>
      <c r="DK27" s="604"/>
      <c r="DL27" s="604"/>
      <c r="DM27" s="604"/>
      <c r="DN27" s="604"/>
      <c r="DO27" s="604"/>
      <c r="DP27" s="604"/>
      <c r="DQ27" s="604"/>
      <c r="DR27" s="604"/>
      <c r="DS27" s="604"/>
      <c r="DT27" s="604"/>
      <c r="DU27" s="604"/>
      <c r="DV27" s="604"/>
      <c r="DW27" s="604"/>
      <c r="DX27" s="604"/>
      <c r="DY27" s="604"/>
      <c r="DZ27" s="604"/>
      <c r="EA27" s="604"/>
      <c r="EB27" s="604"/>
      <c r="EC27" s="604"/>
      <c r="ED27" s="604"/>
      <c r="EE27" s="604"/>
      <c r="EF27" s="604"/>
      <c r="EG27" s="604"/>
      <c r="EH27" s="604"/>
      <c r="EI27" s="604"/>
      <c r="EJ27" s="604"/>
      <c r="EK27" s="604"/>
      <c r="EL27" s="604"/>
      <c r="EM27" s="604"/>
      <c r="EN27" s="604"/>
      <c r="EO27" s="604"/>
      <c r="EP27" s="604"/>
      <c r="EQ27" s="604"/>
      <c r="ER27" s="604"/>
      <c r="ES27" s="604"/>
      <c r="ET27" s="604"/>
      <c r="EU27" s="604"/>
      <c r="EV27" s="604"/>
      <c r="EW27" s="604"/>
      <c r="EX27" s="604"/>
      <c r="EY27" s="604"/>
      <c r="EZ27" s="604"/>
      <c r="FA27" s="604"/>
      <c r="FB27" s="604"/>
      <c r="FC27" s="604"/>
      <c r="FD27" s="604"/>
      <c r="FE27" s="604"/>
      <c r="FF27" s="604"/>
      <c r="FG27" s="604"/>
      <c r="FH27" s="604"/>
      <c r="FI27" s="604"/>
      <c r="FJ27" s="604"/>
      <c r="FK27" s="604"/>
      <c r="FL27" s="604"/>
      <c r="FM27" s="604"/>
      <c r="FN27" s="604"/>
      <c r="FO27" s="604"/>
      <c r="FP27" s="604"/>
      <c r="FQ27" s="604"/>
      <c r="FR27" s="604"/>
      <c r="FS27" s="604"/>
      <c r="FT27" s="604"/>
      <c r="FU27" s="604"/>
      <c r="FV27" s="604"/>
      <c r="FW27" s="604"/>
      <c r="FX27" s="604"/>
      <c r="FY27" s="604"/>
      <c r="FZ27" s="604"/>
      <c r="GA27" s="604"/>
      <c r="GB27" s="604"/>
      <c r="GC27" s="604"/>
      <c r="GD27" s="604"/>
      <c r="GE27" s="604"/>
      <c r="GF27" s="604"/>
      <c r="GG27" s="604"/>
      <c r="GH27" s="604"/>
      <c r="GI27" s="604"/>
      <c r="GJ27" s="604"/>
      <c r="GK27" s="604"/>
      <c r="GL27" s="604"/>
      <c r="GM27" s="604"/>
      <c r="GN27" s="604"/>
      <c r="GO27" s="604"/>
      <c r="GP27" s="604"/>
      <c r="GQ27" s="604"/>
      <c r="GR27" s="604"/>
      <c r="GS27" s="604"/>
      <c r="GT27" s="604"/>
      <c r="GU27" s="604"/>
      <c r="GV27" s="604"/>
      <c r="GW27" s="604"/>
      <c r="GX27" s="604"/>
      <c r="GY27" s="604"/>
      <c r="GZ27" s="604"/>
      <c r="HA27" s="604"/>
      <c r="HB27" s="604"/>
      <c r="HC27" s="604"/>
      <c r="HD27" s="604"/>
      <c r="HE27" s="604"/>
      <c r="HF27" s="604"/>
      <c r="HG27" s="604"/>
      <c r="HH27" s="604"/>
      <c r="HI27" s="604"/>
      <c r="HJ27" s="604"/>
      <c r="HK27" s="604"/>
      <c r="HL27" s="604"/>
      <c r="HM27" s="604"/>
      <c r="HN27" s="604"/>
      <c r="HO27" s="604"/>
      <c r="HP27" s="604"/>
      <c r="HQ27" s="604"/>
      <c r="HR27" s="604"/>
      <c r="HS27" s="604"/>
      <c r="HT27" s="604"/>
      <c r="HU27" s="604"/>
      <c r="HV27" s="604"/>
      <c r="HW27" s="604"/>
      <c r="HX27" s="604"/>
      <c r="HY27" s="604"/>
      <c r="HZ27" s="604"/>
      <c r="IA27" s="604"/>
      <c r="IB27" s="604"/>
      <c r="IC27" s="604"/>
      <c r="ID27" s="604"/>
      <c r="IE27" s="604"/>
      <c r="IF27" s="604"/>
      <c r="IG27" s="604"/>
      <c r="IH27" s="604"/>
      <c r="II27" s="604"/>
      <c r="IJ27" s="604"/>
      <c r="IK27" s="604"/>
      <c r="IL27" s="604"/>
      <c r="IM27" s="604"/>
      <c r="IN27" s="604"/>
      <c r="IO27" s="604"/>
      <c r="IP27" s="604"/>
      <c r="IQ27" s="604"/>
      <c r="IR27" s="604"/>
      <c r="IS27" s="604"/>
      <c r="IT27" s="604"/>
      <c r="IU27" s="604"/>
      <c r="IV27" s="604"/>
      <c r="IW27" s="604"/>
      <c r="IX27" s="604"/>
      <c r="IY27" s="604"/>
      <c r="IZ27" s="604"/>
      <c r="JA27" s="604"/>
      <c r="JB27" s="604"/>
      <c r="JC27" s="604"/>
      <c r="JD27" s="604"/>
      <c r="JE27" s="604"/>
      <c r="JF27" s="604"/>
      <c r="JG27" s="604"/>
      <c r="JH27" s="604"/>
      <c r="JI27" s="604"/>
      <c r="JJ27" s="604"/>
      <c r="JK27" s="604"/>
      <c r="JL27" s="604"/>
      <c r="JM27" s="604"/>
      <c r="JN27" s="604"/>
      <c r="JO27" s="604"/>
      <c r="JP27" s="604"/>
      <c r="JQ27" s="604"/>
      <c r="JR27" s="604"/>
      <c r="JS27" s="604"/>
      <c r="JT27" s="604"/>
      <c r="JU27" s="604"/>
      <c r="JV27" s="604"/>
      <c r="JW27" s="604"/>
      <c r="JX27" s="604"/>
      <c r="JY27" s="604"/>
      <c r="JZ27" s="604"/>
      <c r="KA27" s="604"/>
      <c r="KB27" s="604"/>
      <c r="KC27" s="604"/>
      <c r="KD27" s="604"/>
      <c r="KE27" s="604"/>
      <c r="KF27" s="604"/>
      <c r="KG27" s="604"/>
      <c r="KH27" s="604"/>
      <c r="KI27" s="604"/>
      <c r="KJ27" s="604"/>
      <c r="KK27" s="604"/>
      <c r="KL27" s="604"/>
      <c r="KM27" s="604"/>
      <c r="KN27" s="604"/>
      <c r="KO27" s="604"/>
      <c r="KP27" s="604"/>
      <c r="KQ27" s="604"/>
      <c r="KR27" s="604"/>
      <c r="KS27" s="604"/>
      <c r="KT27" s="604"/>
      <c r="KU27" s="604"/>
      <c r="KV27" s="604"/>
      <c r="KW27" s="604"/>
      <c r="KX27" s="604"/>
      <c r="KY27" s="604"/>
      <c r="KZ27" s="604"/>
      <c r="LA27" s="604"/>
      <c r="LB27" s="604"/>
      <c r="LC27" s="604"/>
      <c r="LD27" s="604"/>
      <c r="LE27" s="604"/>
      <c r="LF27" s="604"/>
      <c r="LG27" s="604"/>
      <c r="LH27" s="604"/>
      <c r="LI27" s="604"/>
      <c r="LJ27" s="604"/>
      <c r="LK27" s="604"/>
      <c r="LL27" s="604"/>
      <c r="LM27" s="604"/>
      <c r="LN27" s="604"/>
      <c r="LO27" s="604"/>
      <c r="LP27" s="604"/>
      <c r="LQ27" s="604"/>
      <c r="LR27" s="604"/>
      <c r="LS27" s="604"/>
      <c r="LT27" s="604"/>
      <c r="LU27" s="604"/>
      <c r="LV27" s="604"/>
      <c r="LW27" s="604"/>
      <c r="LX27" s="604"/>
      <c r="LY27" s="604"/>
      <c r="LZ27" s="604"/>
      <c r="MA27" s="604"/>
      <c r="MB27" s="604"/>
      <c r="MC27" s="604"/>
      <c r="MD27" s="604"/>
      <c r="ME27" s="604"/>
      <c r="MF27" s="604"/>
      <c r="MG27" s="604"/>
      <c r="MH27" s="604"/>
      <c r="MI27" s="604"/>
      <c r="MJ27" s="604"/>
      <c r="MK27" s="604"/>
      <c r="ML27" s="604"/>
      <c r="MM27" s="604"/>
      <c r="MN27" s="604"/>
      <c r="MO27" s="604"/>
      <c r="MP27" s="604"/>
      <c r="MQ27" s="604"/>
      <c r="MR27" s="604"/>
      <c r="MS27" s="604"/>
      <c r="MT27" s="604"/>
      <c r="MU27" s="604"/>
      <c r="MV27" s="604"/>
      <c r="MW27" s="604"/>
      <c r="MX27" s="604"/>
      <c r="MY27" s="604"/>
      <c r="MZ27" s="604"/>
      <c r="NA27" s="604"/>
      <c r="NB27" s="604"/>
      <c r="NC27" s="604"/>
      <c r="ND27" s="604"/>
      <c r="NE27" s="604"/>
      <c r="NF27" s="604"/>
      <c r="NG27" s="604"/>
      <c r="NH27" s="604"/>
      <c r="NI27" s="604"/>
      <c r="NJ27" s="604"/>
      <c r="NK27" s="604"/>
      <c r="NL27" s="604"/>
      <c r="NM27" s="604"/>
      <c r="NN27" s="604"/>
      <c r="NO27" s="604"/>
      <c r="NP27" s="604"/>
      <c r="NQ27" s="604"/>
      <c r="NR27" s="604"/>
      <c r="NS27" s="604"/>
      <c r="NT27" s="604"/>
      <c r="NU27" s="604"/>
      <c r="NV27" s="604"/>
      <c r="NW27" s="604"/>
      <c r="NX27" s="604"/>
      <c r="NY27" s="604"/>
      <c r="NZ27" s="604"/>
      <c r="OA27" s="604"/>
      <c r="OB27" s="604"/>
      <c r="OC27" s="604"/>
      <c r="OD27" s="604"/>
      <c r="OE27" s="604"/>
      <c r="OF27" s="604"/>
      <c r="OG27" s="604"/>
      <c r="OH27" s="604"/>
      <c r="OI27" s="604"/>
      <c r="OJ27" s="604"/>
      <c r="OK27" s="604"/>
      <c r="OL27" s="604"/>
      <c r="OM27" s="604"/>
      <c r="ON27" s="604"/>
      <c r="OO27" s="604"/>
      <c r="OP27" s="604"/>
      <c r="OQ27" s="604"/>
      <c r="OR27" s="604"/>
      <c r="OS27" s="604"/>
      <c r="OT27" s="604"/>
      <c r="OU27" s="604"/>
      <c r="OV27" s="604"/>
      <c r="OW27" s="604"/>
      <c r="OX27" s="604"/>
      <c r="OY27" s="604"/>
      <c r="OZ27" s="604"/>
      <c r="PA27" s="604"/>
      <c r="PB27" s="604"/>
      <c r="PC27" s="604"/>
      <c r="PD27" s="604"/>
      <c r="PE27" s="604"/>
      <c r="PF27" s="604"/>
      <c r="PG27" s="604"/>
      <c r="PH27" s="604"/>
      <c r="PI27" s="604"/>
      <c r="PJ27" s="604"/>
      <c r="PK27" s="604"/>
      <c r="PL27" s="604"/>
      <c r="PM27" s="604"/>
      <c r="PN27" s="604"/>
      <c r="PO27" s="604"/>
      <c r="PP27" s="604"/>
      <c r="PQ27" s="604"/>
      <c r="PR27" s="604"/>
      <c r="PS27" s="604"/>
      <c r="PT27" s="604"/>
      <c r="PU27" s="604"/>
      <c r="PV27" s="604"/>
      <c r="PW27" s="604"/>
      <c r="PX27" s="604"/>
      <c r="PY27" s="604"/>
      <c r="PZ27" s="604"/>
      <c r="QA27" s="604"/>
      <c r="QB27" s="604"/>
      <c r="QC27" s="604"/>
      <c r="QD27" s="604"/>
      <c r="QE27" s="604"/>
      <c r="QF27" s="604"/>
      <c r="QG27" s="604"/>
      <c r="QH27" s="604"/>
      <c r="QI27" s="604"/>
      <c r="QJ27" s="604"/>
      <c r="QK27" s="604"/>
      <c r="QL27" s="604"/>
      <c r="QM27" s="604"/>
      <c r="QN27" s="604"/>
      <c r="QO27" s="604"/>
      <c r="QP27" s="604"/>
      <c r="QQ27" s="604"/>
      <c r="QR27" s="604"/>
      <c r="QS27" s="604"/>
      <c r="QT27" s="604"/>
      <c r="QU27" s="604"/>
      <c r="QV27" s="604"/>
      <c r="QW27" s="604"/>
      <c r="QX27" s="604"/>
      <c r="QY27" s="604"/>
      <c r="QZ27" s="604"/>
      <c r="RA27" s="604"/>
      <c r="RB27" s="604"/>
      <c r="RC27" s="604"/>
      <c r="RD27" s="604"/>
      <c r="RE27" s="604"/>
      <c r="RF27" s="604"/>
      <c r="RG27" s="604"/>
      <c r="RH27" s="604"/>
      <c r="RI27" s="604"/>
      <c r="RJ27" s="604"/>
      <c r="RK27" s="604"/>
      <c r="RL27" s="604"/>
      <c r="RM27" s="604"/>
      <c r="RN27" s="604"/>
      <c r="RO27" s="604"/>
      <c r="RP27" s="604"/>
      <c r="RQ27" s="604"/>
      <c r="RR27" s="604"/>
      <c r="RS27" s="604"/>
      <c r="RT27" s="604"/>
      <c r="RU27" s="604"/>
      <c r="RV27" s="604"/>
      <c r="RW27" s="604"/>
      <c r="RX27" s="604"/>
      <c r="RY27" s="604"/>
      <c r="RZ27" s="604"/>
      <c r="SA27" s="604"/>
      <c r="SB27" s="604"/>
      <c r="SC27" s="604"/>
      <c r="SD27" s="604"/>
      <c r="SE27" s="604"/>
      <c r="SF27" s="604"/>
      <c r="SG27" s="604"/>
      <c r="SH27" s="604"/>
      <c r="SI27" s="604"/>
      <c r="SJ27" s="604"/>
      <c r="SK27" s="604"/>
      <c r="SL27" s="604"/>
      <c r="SM27" s="604"/>
      <c r="SN27" s="604"/>
      <c r="SO27" s="604"/>
      <c r="SP27" s="604"/>
      <c r="SQ27" s="604"/>
      <c r="SR27" s="604"/>
      <c r="SS27" s="604"/>
      <c r="ST27" s="604"/>
      <c r="SU27" s="604"/>
      <c r="SV27" s="604"/>
      <c r="SW27" s="604"/>
      <c r="SX27" s="604"/>
      <c r="SY27" s="604"/>
      <c r="SZ27" s="604"/>
      <c r="TA27" s="604"/>
      <c r="TB27" s="604"/>
      <c r="TC27" s="604"/>
      <c r="TD27" s="604"/>
      <c r="TE27" s="604"/>
      <c r="TF27" s="604"/>
      <c r="TG27" s="604"/>
      <c r="TH27" s="604"/>
      <c r="TI27" s="604"/>
      <c r="TJ27" s="604"/>
      <c r="TK27" s="604"/>
      <c r="TL27" s="604"/>
      <c r="TM27" s="604"/>
      <c r="TN27" s="604"/>
      <c r="TO27" s="604"/>
      <c r="TP27" s="604"/>
      <c r="TQ27" s="604"/>
      <c r="TR27" s="604"/>
      <c r="TS27" s="604"/>
      <c r="TT27" s="604"/>
      <c r="TU27" s="604"/>
      <c r="TV27" s="604"/>
      <c r="TW27" s="604"/>
      <c r="TX27" s="604"/>
      <c r="TY27" s="604"/>
      <c r="TZ27" s="604"/>
      <c r="UA27" s="604"/>
      <c r="UB27" s="604"/>
      <c r="UC27" s="604"/>
      <c r="UD27" s="604"/>
      <c r="UE27" s="604"/>
      <c r="UF27" s="604"/>
      <c r="UG27" s="604"/>
      <c r="UH27" s="604"/>
      <c r="UI27" s="604"/>
      <c r="UJ27" s="604"/>
      <c r="UK27" s="604"/>
      <c r="UL27" s="604"/>
      <c r="UM27" s="604"/>
      <c r="UN27" s="604"/>
      <c r="UO27" s="604"/>
      <c r="UP27" s="604"/>
      <c r="UQ27" s="604"/>
      <c r="UR27" s="604"/>
      <c r="US27" s="604"/>
      <c r="UT27" s="604"/>
      <c r="UU27" s="604"/>
      <c r="UV27" s="604"/>
      <c r="UW27" s="604"/>
      <c r="UX27" s="604"/>
      <c r="UY27" s="604"/>
      <c r="UZ27" s="604"/>
      <c r="VA27" s="604"/>
      <c r="VB27" s="604"/>
      <c r="VC27" s="604"/>
      <c r="VD27" s="604"/>
      <c r="VE27" s="604"/>
      <c r="VF27" s="604"/>
      <c r="VG27" s="604"/>
      <c r="VH27" s="604"/>
      <c r="VI27" s="604"/>
      <c r="VJ27" s="604"/>
      <c r="VK27" s="604"/>
      <c r="VL27" s="604"/>
      <c r="VM27" s="604"/>
      <c r="VN27" s="604"/>
      <c r="VO27" s="604"/>
      <c r="VP27" s="604"/>
      <c r="VQ27" s="604"/>
      <c r="VR27" s="604"/>
      <c r="VS27" s="604"/>
      <c r="VT27" s="604"/>
      <c r="VU27" s="604"/>
      <c r="VV27" s="604"/>
      <c r="VW27" s="604"/>
      <c r="VX27" s="604"/>
      <c r="VY27" s="604"/>
      <c r="VZ27" s="604"/>
      <c r="WA27" s="604"/>
      <c r="WB27" s="604"/>
      <c r="WC27" s="604"/>
      <c r="WD27" s="604"/>
      <c r="WE27" s="604"/>
      <c r="WF27" s="604"/>
      <c r="WG27" s="604"/>
      <c r="WH27" s="604"/>
      <c r="WI27" s="604"/>
      <c r="WJ27" s="604"/>
      <c r="WK27" s="604"/>
      <c r="WL27" s="604"/>
      <c r="WM27" s="604"/>
      <c r="WN27" s="604"/>
      <c r="WO27" s="604"/>
      <c r="WP27" s="604"/>
      <c r="WQ27" s="604"/>
      <c r="WR27" s="604"/>
      <c r="WS27" s="604"/>
      <c r="WT27" s="604"/>
      <c r="WU27" s="604"/>
      <c r="WV27" s="604"/>
      <c r="WW27" s="604"/>
      <c r="WX27" s="604"/>
      <c r="WY27" s="604"/>
      <c r="WZ27" s="604"/>
      <c r="XA27" s="604"/>
      <c r="XB27" s="604"/>
      <c r="XC27" s="604"/>
      <c r="XD27" s="604"/>
      <c r="XE27" s="604"/>
      <c r="XF27" s="604"/>
      <c r="XG27" s="604"/>
      <c r="XH27" s="604"/>
      <c r="XI27" s="604"/>
      <c r="XJ27" s="604"/>
      <c r="XK27" s="604"/>
      <c r="XL27" s="604"/>
      <c r="XM27" s="604"/>
      <c r="XN27" s="604"/>
      <c r="XO27" s="604"/>
      <c r="XP27" s="604"/>
      <c r="XQ27" s="604"/>
      <c r="XR27" s="604"/>
      <c r="XS27" s="604"/>
      <c r="XT27" s="604"/>
      <c r="XU27" s="604"/>
      <c r="XV27" s="604"/>
      <c r="XW27" s="604"/>
      <c r="XX27" s="604"/>
      <c r="XY27" s="604"/>
      <c r="XZ27" s="604"/>
      <c r="YA27" s="604"/>
      <c r="YB27" s="604"/>
      <c r="YC27" s="604"/>
      <c r="YD27" s="604"/>
      <c r="YE27" s="604"/>
      <c r="YF27" s="604"/>
      <c r="YG27" s="604"/>
      <c r="YH27" s="604"/>
      <c r="YI27" s="604"/>
      <c r="YJ27" s="604"/>
      <c r="YK27" s="604"/>
      <c r="YL27" s="604"/>
      <c r="YM27" s="604"/>
      <c r="YN27" s="604"/>
      <c r="YO27" s="604"/>
      <c r="YP27" s="604"/>
      <c r="YQ27" s="604"/>
      <c r="YR27" s="604"/>
      <c r="YS27" s="604"/>
      <c r="YT27" s="604"/>
      <c r="YU27" s="604"/>
      <c r="YV27" s="604"/>
      <c r="YW27" s="604"/>
      <c r="YX27" s="604"/>
      <c r="YY27" s="604"/>
      <c r="YZ27" s="604"/>
      <c r="ZA27" s="604"/>
      <c r="ZB27" s="604"/>
      <c r="ZC27" s="604"/>
      <c r="ZD27" s="604"/>
      <c r="ZE27" s="604"/>
      <c r="ZF27" s="604"/>
      <c r="ZG27" s="604"/>
      <c r="ZH27" s="604"/>
      <c r="ZI27" s="604"/>
      <c r="ZJ27" s="604"/>
      <c r="ZK27" s="604"/>
      <c r="ZL27" s="604"/>
      <c r="ZM27" s="604"/>
      <c r="ZN27" s="604"/>
      <c r="ZO27" s="604"/>
    </row>
    <row r="28" spans="1:691" x14ac:dyDescent="0.2">
      <c r="A28" s="1356">
        <f>IF($AI$2=1,AH17,IF($AI$2=2,AI17,""))</f>
        <v>29</v>
      </c>
      <c r="B28" s="621" t="s">
        <v>312</v>
      </c>
      <c r="C28" s="624"/>
      <c r="D28" s="1352"/>
      <c r="E28" s="1358"/>
      <c r="F28" s="624"/>
      <c r="G28" s="1352"/>
      <c r="H28" s="1354"/>
      <c r="I28" s="624"/>
      <c r="J28" s="1352"/>
      <c r="K28" s="1354"/>
      <c r="L28" s="624"/>
      <c r="M28" s="1352"/>
      <c r="N28" s="1354"/>
      <c r="O28" s="624"/>
      <c r="P28" s="1352"/>
      <c r="Q28" s="1354"/>
      <c r="R28" s="624"/>
      <c r="S28" s="1352"/>
      <c r="T28" s="1354"/>
      <c r="U28" s="624"/>
      <c r="V28" s="1352"/>
      <c r="W28" s="1354"/>
      <c r="X28" s="624"/>
      <c r="Y28" s="1352"/>
      <c r="Z28" s="1354"/>
      <c r="AA28" s="624"/>
      <c r="AB28" s="1352"/>
      <c r="AC28" s="1354"/>
      <c r="AD28" s="624"/>
      <c r="AE28" s="1352"/>
      <c r="AF28" s="1354"/>
      <c r="AG28" s="602"/>
      <c r="AH28" s="634"/>
      <c r="AI28" s="634"/>
      <c r="AK28" s="634"/>
      <c r="AN28" s="634"/>
      <c r="AO28" s="634"/>
      <c r="AR28" s="634"/>
      <c r="AS28" s="634"/>
      <c r="AT28" s="634"/>
    </row>
    <row r="29" spans="1:691" ht="13.5" thickBot="1" x14ac:dyDescent="0.25">
      <c r="A29" s="1357"/>
      <c r="B29" s="621" t="s">
        <v>314</v>
      </c>
      <c r="C29" s="624"/>
      <c r="D29" s="1352"/>
      <c r="E29" s="1358"/>
      <c r="F29" s="624"/>
      <c r="G29" s="1352"/>
      <c r="H29" s="1354"/>
      <c r="I29" s="624"/>
      <c r="J29" s="1352"/>
      <c r="K29" s="1354"/>
      <c r="L29" s="624"/>
      <c r="M29" s="1352"/>
      <c r="N29" s="1354"/>
      <c r="O29" s="624"/>
      <c r="P29" s="1352"/>
      <c r="Q29" s="1354"/>
      <c r="R29" s="624"/>
      <c r="S29" s="1352"/>
      <c r="T29" s="1354"/>
      <c r="U29" s="624"/>
      <c r="V29" s="1352"/>
      <c r="W29" s="1354"/>
      <c r="X29" s="624"/>
      <c r="Y29" s="1352"/>
      <c r="Z29" s="1354"/>
      <c r="AA29" s="624"/>
      <c r="AB29" s="1352"/>
      <c r="AC29" s="1354"/>
      <c r="AD29" s="624"/>
      <c r="AE29" s="1352"/>
      <c r="AF29" s="1354"/>
      <c r="AG29" s="602"/>
      <c r="AH29" s="634"/>
      <c r="AI29" s="644"/>
      <c r="AK29" s="634"/>
      <c r="AN29" s="634"/>
      <c r="AO29" s="634"/>
      <c r="AP29" s="627">
        <v>8000</v>
      </c>
      <c r="AR29" s="634"/>
      <c r="AS29" s="634"/>
      <c r="AT29" s="634"/>
    </row>
    <row r="30" spans="1:691" s="602" customFormat="1" ht="13.5" thickBot="1" x14ac:dyDescent="0.25">
      <c r="A30" s="1356">
        <f>IF($AI$2=1,AH18,IF($AI$2=2,AI18,""))</f>
        <v>30</v>
      </c>
      <c r="B30" s="621" t="s">
        <v>312</v>
      </c>
      <c r="C30" s="624"/>
      <c r="D30" s="1352"/>
      <c r="E30" s="1358"/>
      <c r="F30" s="624"/>
      <c r="G30" s="1352"/>
      <c r="H30" s="1360"/>
      <c r="I30" s="624"/>
      <c r="J30" s="1352"/>
      <c r="K30" s="1360"/>
      <c r="L30" s="624"/>
      <c r="M30" s="1352"/>
      <c r="N30" s="1360"/>
      <c r="O30" s="624"/>
      <c r="P30" s="1352"/>
      <c r="Q30" s="1360"/>
      <c r="R30" s="624"/>
      <c r="S30" s="1352"/>
      <c r="T30" s="1360"/>
      <c r="U30" s="624"/>
      <c r="V30" s="1352"/>
      <c r="W30" s="1360"/>
      <c r="X30" s="624"/>
      <c r="Y30" s="1352"/>
      <c r="Z30" s="1360"/>
      <c r="AA30" s="624"/>
      <c r="AB30" s="1352"/>
      <c r="AC30" s="1360"/>
      <c r="AD30" s="624"/>
      <c r="AE30" s="1352"/>
      <c r="AF30" s="1360"/>
      <c r="AH30" s="634"/>
      <c r="AI30" s="637" t="s">
        <v>335</v>
      </c>
      <c r="AJ30" s="638"/>
      <c r="AK30" s="638"/>
      <c r="AL30" s="638"/>
      <c r="AM30" s="638"/>
      <c r="AN30" s="638"/>
      <c r="AO30" s="639"/>
      <c r="AP30" s="634">
        <v>0</v>
      </c>
      <c r="AQ30" s="633" t="s">
        <v>318</v>
      </c>
      <c r="AR30" s="634">
        <v>1</v>
      </c>
      <c r="AS30" s="634"/>
      <c r="AT30" s="634"/>
      <c r="AU30" s="629"/>
      <c r="AV30" s="630"/>
      <c r="AW30" s="630"/>
      <c r="AX30" s="630"/>
      <c r="AY30" s="634"/>
      <c r="AZ30" s="634"/>
      <c r="BA30" s="634"/>
      <c r="BB30" s="634"/>
      <c r="BC30" s="634"/>
      <c r="BD30" s="634"/>
      <c r="BE30" s="634"/>
      <c r="BF30" s="634"/>
      <c r="BG30" s="634"/>
      <c r="BH30" s="634"/>
      <c r="BI30" s="634"/>
      <c r="BJ30" s="634"/>
      <c r="BK30" s="630"/>
      <c r="BL30" s="630"/>
      <c r="BM30" s="606"/>
      <c r="BN30" s="606"/>
      <c r="BO30" s="606"/>
      <c r="BP30" s="606"/>
      <c r="BQ30" s="606"/>
      <c r="BR30" s="606"/>
      <c r="BS30" s="606"/>
      <c r="BT30" s="606"/>
      <c r="BU30" s="606"/>
      <c r="BV30" s="606"/>
      <c r="BW30" s="604"/>
      <c r="BX30" s="604"/>
      <c r="BY30" s="604"/>
      <c r="BZ30" s="604"/>
      <c r="CA30" s="604"/>
      <c r="CB30" s="604"/>
      <c r="CC30" s="604"/>
      <c r="CD30" s="604"/>
      <c r="CE30" s="604"/>
      <c r="CF30" s="604"/>
      <c r="CG30" s="604"/>
      <c r="CH30" s="604"/>
      <c r="CI30" s="604"/>
      <c r="CJ30" s="604"/>
      <c r="CK30" s="604"/>
      <c r="CL30" s="604"/>
      <c r="CM30" s="604"/>
      <c r="CN30" s="604"/>
      <c r="CO30" s="604"/>
      <c r="CP30" s="604"/>
      <c r="CQ30" s="604"/>
      <c r="CR30" s="604"/>
      <c r="CS30" s="604"/>
      <c r="CT30" s="604"/>
      <c r="CU30" s="604"/>
      <c r="CV30" s="604"/>
      <c r="CW30" s="604"/>
      <c r="CX30" s="604"/>
      <c r="CY30" s="604"/>
      <c r="CZ30" s="604"/>
      <c r="DA30" s="604"/>
      <c r="DB30" s="604"/>
      <c r="DC30" s="604"/>
      <c r="DD30" s="604"/>
      <c r="DE30" s="604"/>
      <c r="DF30" s="604"/>
      <c r="DG30" s="604"/>
      <c r="DH30" s="604"/>
      <c r="DI30" s="604"/>
      <c r="DJ30" s="604"/>
      <c r="DK30" s="604"/>
      <c r="DL30" s="604"/>
      <c r="DM30" s="604"/>
      <c r="DN30" s="604"/>
      <c r="DO30" s="604"/>
      <c r="DP30" s="604"/>
      <c r="DQ30" s="604"/>
      <c r="DR30" s="604"/>
      <c r="DS30" s="604"/>
      <c r="DT30" s="604"/>
      <c r="DU30" s="604"/>
      <c r="DV30" s="604"/>
      <c r="DW30" s="604"/>
      <c r="DX30" s="604"/>
      <c r="DY30" s="604"/>
      <c r="DZ30" s="604"/>
      <c r="EA30" s="604"/>
      <c r="EB30" s="604"/>
      <c r="EC30" s="604"/>
      <c r="ED30" s="604"/>
      <c r="EE30" s="604"/>
      <c r="EF30" s="604"/>
      <c r="EG30" s="604"/>
      <c r="EH30" s="604"/>
      <c r="EI30" s="604"/>
      <c r="EJ30" s="604"/>
      <c r="EK30" s="604"/>
      <c r="EL30" s="604"/>
      <c r="EM30" s="604"/>
      <c r="EN30" s="604"/>
      <c r="EO30" s="604"/>
      <c r="EP30" s="604"/>
      <c r="EQ30" s="604"/>
      <c r="ER30" s="604"/>
      <c r="ES30" s="604"/>
      <c r="ET30" s="604"/>
      <c r="EU30" s="604"/>
      <c r="EV30" s="604"/>
      <c r="EW30" s="604"/>
      <c r="EX30" s="604"/>
      <c r="EY30" s="604"/>
      <c r="EZ30" s="604"/>
      <c r="FA30" s="604"/>
      <c r="FB30" s="604"/>
      <c r="FC30" s="604"/>
      <c r="FD30" s="604"/>
      <c r="FE30" s="604"/>
      <c r="FF30" s="604"/>
      <c r="FG30" s="604"/>
      <c r="FH30" s="604"/>
      <c r="FI30" s="604"/>
      <c r="FJ30" s="604"/>
      <c r="FK30" s="604"/>
      <c r="FL30" s="604"/>
      <c r="FM30" s="604"/>
      <c r="FN30" s="604"/>
      <c r="FO30" s="604"/>
      <c r="FP30" s="604"/>
      <c r="FQ30" s="604"/>
      <c r="FR30" s="604"/>
      <c r="FS30" s="604"/>
      <c r="FT30" s="604"/>
      <c r="FU30" s="604"/>
      <c r="FV30" s="604"/>
      <c r="FW30" s="604"/>
      <c r="FX30" s="604"/>
      <c r="FY30" s="604"/>
      <c r="FZ30" s="604"/>
      <c r="GA30" s="604"/>
      <c r="GB30" s="604"/>
      <c r="GC30" s="604"/>
      <c r="GD30" s="604"/>
      <c r="GE30" s="604"/>
      <c r="GF30" s="604"/>
      <c r="GG30" s="604"/>
      <c r="GH30" s="604"/>
      <c r="GI30" s="604"/>
      <c r="GJ30" s="604"/>
      <c r="GK30" s="604"/>
      <c r="GL30" s="604"/>
      <c r="GM30" s="604"/>
      <c r="GN30" s="604"/>
      <c r="GO30" s="604"/>
      <c r="GP30" s="604"/>
      <c r="GQ30" s="604"/>
      <c r="GR30" s="604"/>
      <c r="GS30" s="604"/>
      <c r="GT30" s="604"/>
      <c r="GU30" s="604"/>
      <c r="GV30" s="604"/>
      <c r="GW30" s="604"/>
      <c r="GX30" s="604"/>
      <c r="GY30" s="604"/>
      <c r="GZ30" s="604"/>
      <c r="HA30" s="604"/>
      <c r="HB30" s="604"/>
      <c r="HC30" s="604"/>
      <c r="HD30" s="604"/>
      <c r="HE30" s="604"/>
      <c r="HF30" s="604"/>
      <c r="HG30" s="604"/>
      <c r="HH30" s="604"/>
      <c r="HI30" s="604"/>
      <c r="HJ30" s="604"/>
      <c r="HK30" s="604"/>
      <c r="HL30" s="604"/>
      <c r="HM30" s="604"/>
      <c r="HN30" s="604"/>
      <c r="HO30" s="604"/>
      <c r="HP30" s="604"/>
      <c r="HQ30" s="604"/>
      <c r="HR30" s="604"/>
      <c r="HS30" s="604"/>
      <c r="HT30" s="604"/>
      <c r="HU30" s="604"/>
      <c r="HV30" s="604"/>
      <c r="HW30" s="604"/>
      <c r="HX30" s="604"/>
      <c r="HY30" s="604"/>
      <c r="HZ30" s="604"/>
      <c r="IA30" s="604"/>
      <c r="IB30" s="604"/>
      <c r="IC30" s="604"/>
      <c r="ID30" s="604"/>
      <c r="IE30" s="604"/>
      <c r="IF30" s="604"/>
      <c r="IG30" s="604"/>
      <c r="IH30" s="604"/>
      <c r="II30" s="604"/>
      <c r="IJ30" s="604"/>
      <c r="IK30" s="604"/>
      <c r="IL30" s="604"/>
      <c r="IM30" s="604"/>
      <c r="IN30" s="604"/>
      <c r="IO30" s="604"/>
      <c r="IP30" s="604"/>
      <c r="IQ30" s="604"/>
      <c r="IR30" s="604"/>
      <c r="IS30" s="604"/>
      <c r="IT30" s="604"/>
      <c r="IU30" s="604"/>
      <c r="IV30" s="604"/>
      <c r="IW30" s="604"/>
      <c r="IX30" s="604"/>
      <c r="IY30" s="604"/>
      <c r="IZ30" s="604"/>
      <c r="JA30" s="604"/>
      <c r="JB30" s="604"/>
      <c r="JC30" s="604"/>
      <c r="JD30" s="604"/>
      <c r="JE30" s="604"/>
      <c r="JF30" s="604"/>
      <c r="JG30" s="604"/>
      <c r="JH30" s="604"/>
      <c r="JI30" s="604"/>
      <c r="JJ30" s="604"/>
      <c r="JK30" s="604"/>
      <c r="JL30" s="604"/>
      <c r="JM30" s="604"/>
      <c r="JN30" s="604"/>
      <c r="JO30" s="604"/>
      <c r="JP30" s="604"/>
      <c r="JQ30" s="604"/>
      <c r="JR30" s="604"/>
      <c r="JS30" s="604"/>
      <c r="JT30" s="604"/>
      <c r="JU30" s="604"/>
      <c r="JV30" s="604"/>
      <c r="JW30" s="604"/>
      <c r="JX30" s="604"/>
      <c r="JY30" s="604"/>
      <c r="JZ30" s="604"/>
      <c r="KA30" s="604"/>
      <c r="KB30" s="604"/>
      <c r="KC30" s="604"/>
      <c r="KD30" s="604"/>
      <c r="KE30" s="604"/>
      <c r="KF30" s="604"/>
      <c r="KG30" s="604"/>
      <c r="KH30" s="604"/>
      <c r="KI30" s="604"/>
      <c r="KJ30" s="604"/>
      <c r="KK30" s="604"/>
      <c r="KL30" s="604"/>
      <c r="KM30" s="604"/>
      <c r="KN30" s="604"/>
      <c r="KO30" s="604"/>
      <c r="KP30" s="604"/>
      <c r="KQ30" s="604"/>
      <c r="KR30" s="604"/>
      <c r="KS30" s="604"/>
      <c r="KT30" s="604"/>
      <c r="KU30" s="604"/>
      <c r="KV30" s="604"/>
      <c r="KW30" s="604"/>
      <c r="KX30" s="604"/>
      <c r="KY30" s="604"/>
      <c r="KZ30" s="604"/>
      <c r="LA30" s="604"/>
      <c r="LB30" s="604"/>
      <c r="LC30" s="604"/>
      <c r="LD30" s="604"/>
      <c r="LE30" s="604"/>
      <c r="LF30" s="604"/>
      <c r="LG30" s="604"/>
      <c r="LH30" s="604"/>
      <c r="LI30" s="604"/>
      <c r="LJ30" s="604"/>
      <c r="LK30" s="604"/>
      <c r="LL30" s="604"/>
      <c r="LM30" s="604"/>
      <c r="LN30" s="604"/>
      <c r="LO30" s="604"/>
      <c r="LP30" s="604"/>
      <c r="LQ30" s="604"/>
      <c r="LR30" s="604"/>
      <c r="LS30" s="604"/>
      <c r="LT30" s="604"/>
      <c r="LU30" s="604"/>
      <c r="LV30" s="604"/>
      <c r="LW30" s="604"/>
      <c r="LX30" s="604"/>
      <c r="LY30" s="604"/>
      <c r="LZ30" s="604"/>
      <c r="MA30" s="604"/>
      <c r="MB30" s="604"/>
      <c r="MC30" s="604"/>
      <c r="MD30" s="604"/>
      <c r="ME30" s="604"/>
      <c r="MF30" s="604"/>
      <c r="MG30" s="604"/>
      <c r="MH30" s="604"/>
      <c r="MI30" s="604"/>
      <c r="MJ30" s="604"/>
      <c r="MK30" s="604"/>
      <c r="ML30" s="604"/>
      <c r="MM30" s="604"/>
      <c r="MN30" s="604"/>
      <c r="MO30" s="604"/>
      <c r="MP30" s="604"/>
      <c r="MQ30" s="604"/>
      <c r="MR30" s="604"/>
      <c r="MS30" s="604"/>
      <c r="MT30" s="604"/>
      <c r="MU30" s="604"/>
      <c r="MV30" s="604"/>
      <c r="MW30" s="604"/>
      <c r="MX30" s="604"/>
      <c r="MY30" s="604"/>
      <c r="MZ30" s="604"/>
      <c r="NA30" s="604"/>
      <c r="NB30" s="604"/>
      <c r="NC30" s="604"/>
      <c r="ND30" s="604"/>
      <c r="NE30" s="604"/>
      <c r="NF30" s="604"/>
      <c r="NG30" s="604"/>
      <c r="NH30" s="604"/>
      <c r="NI30" s="604"/>
      <c r="NJ30" s="604"/>
      <c r="NK30" s="604"/>
      <c r="NL30" s="604"/>
      <c r="NM30" s="604"/>
      <c r="NN30" s="604"/>
      <c r="NO30" s="604"/>
      <c r="NP30" s="604"/>
      <c r="NQ30" s="604"/>
      <c r="NR30" s="604"/>
      <c r="NS30" s="604"/>
      <c r="NT30" s="604"/>
      <c r="NU30" s="604"/>
      <c r="NV30" s="604"/>
      <c r="NW30" s="604"/>
      <c r="NX30" s="604"/>
      <c r="NY30" s="604"/>
      <c r="NZ30" s="604"/>
      <c r="OA30" s="604"/>
      <c r="OB30" s="604"/>
      <c r="OC30" s="604"/>
      <c r="OD30" s="604"/>
      <c r="OE30" s="604"/>
      <c r="OF30" s="604"/>
      <c r="OG30" s="604"/>
      <c r="OH30" s="604"/>
      <c r="OI30" s="604"/>
      <c r="OJ30" s="604"/>
      <c r="OK30" s="604"/>
      <c r="OL30" s="604"/>
      <c r="OM30" s="604"/>
      <c r="ON30" s="604"/>
      <c r="OO30" s="604"/>
      <c r="OP30" s="604"/>
      <c r="OQ30" s="604"/>
      <c r="OR30" s="604"/>
      <c r="OS30" s="604"/>
      <c r="OT30" s="604"/>
      <c r="OU30" s="604"/>
      <c r="OV30" s="604"/>
      <c r="OW30" s="604"/>
      <c r="OX30" s="604"/>
      <c r="OY30" s="604"/>
      <c r="OZ30" s="604"/>
      <c r="PA30" s="604"/>
      <c r="PB30" s="604"/>
      <c r="PC30" s="604"/>
      <c r="PD30" s="604"/>
      <c r="PE30" s="604"/>
      <c r="PF30" s="604"/>
      <c r="PG30" s="604"/>
      <c r="PH30" s="604"/>
      <c r="PI30" s="604"/>
      <c r="PJ30" s="604"/>
      <c r="PK30" s="604"/>
      <c r="PL30" s="604"/>
      <c r="PM30" s="604"/>
      <c r="PN30" s="604"/>
      <c r="PO30" s="604"/>
      <c r="PP30" s="604"/>
      <c r="PQ30" s="604"/>
      <c r="PR30" s="604"/>
      <c r="PS30" s="604"/>
      <c r="PT30" s="604"/>
      <c r="PU30" s="604"/>
      <c r="PV30" s="604"/>
      <c r="PW30" s="604"/>
      <c r="PX30" s="604"/>
      <c r="PY30" s="604"/>
      <c r="PZ30" s="604"/>
      <c r="QA30" s="604"/>
      <c r="QB30" s="604"/>
      <c r="QC30" s="604"/>
      <c r="QD30" s="604"/>
      <c r="QE30" s="604"/>
      <c r="QF30" s="604"/>
      <c r="QG30" s="604"/>
      <c r="QH30" s="604"/>
      <c r="QI30" s="604"/>
      <c r="QJ30" s="604"/>
      <c r="QK30" s="604"/>
      <c r="QL30" s="604"/>
      <c r="QM30" s="604"/>
      <c r="QN30" s="604"/>
      <c r="QO30" s="604"/>
      <c r="QP30" s="604"/>
      <c r="QQ30" s="604"/>
      <c r="QR30" s="604"/>
      <c r="QS30" s="604"/>
      <c r="QT30" s="604"/>
      <c r="QU30" s="604"/>
      <c r="QV30" s="604"/>
      <c r="QW30" s="604"/>
      <c r="QX30" s="604"/>
      <c r="QY30" s="604"/>
      <c r="QZ30" s="604"/>
      <c r="RA30" s="604"/>
      <c r="RB30" s="604"/>
      <c r="RC30" s="604"/>
      <c r="RD30" s="604"/>
      <c r="RE30" s="604"/>
      <c r="RF30" s="604"/>
      <c r="RG30" s="604"/>
      <c r="RH30" s="604"/>
      <c r="RI30" s="604"/>
      <c r="RJ30" s="604"/>
      <c r="RK30" s="604"/>
      <c r="RL30" s="604"/>
      <c r="RM30" s="604"/>
      <c r="RN30" s="604"/>
      <c r="RO30" s="604"/>
      <c r="RP30" s="604"/>
      <c r="RQ30" s="604"/>
      <c r="RR30" s="604"/>
      <c r="RS30" s="604"/>
      <c r="RT30" s="604"/>
      <c r="RU30" s="604"/>
      <c r="RV30" s="604"/>
      <c r="RW30" s="604"/>
      <c r="RX30" s="604"/>
      <c r="RY30" s="604"/>
      <c r="RZ30" s="604"/>
      <c r="SA30" s="604"/>
      <c r="SB30" s="604"/>
      <c r="SC30" s="604"/>
      <c r="SD30" s="604"/>
      <c r="SE30" s="604"/>
      <c r="SF30" s="604"/>
      <c r="SG30" s="604"/>
      <c r="SH30" s="604"/>
      <c r="SI30" s="604"/>
      <c r="SJ30" s="604"/>
      <c r="SK30" s="604"/>
      <c r="SL30" s="604"/>
      <c r="SM30" s="604"/>
      <c r="SN30" s="604"/>
      <c r="SO30" s="604"/>
      <c r="SP30" s="604"/>
      <c r="SQ30" s="604"/>
      <c r="SR30" s="604"/>
      <c r="SS30" s="604"/>
      <c r="ST30" s="604"/>
      <c r="SU30" s="604"/>
      <c r="SV30" s="604"/>
      <c r="SW30" s="604"/>
      <c r="SX30" s="604"/>
      <c r="SY30" s="604"/>
      <c r="SZ30" s="604"/>
      <c r="TA30" s="604"/>
      <c r="TB30" s="604"/>
      <c r="TC30" s="604"/>
      <c r="TD30" s="604"/>
      <c r="TE30" s="604"/>
      <c r="TF30" s="604"/>
      <c r="TG30" s="604"/>
      <c r="TH30" s="604"/>
      <c r="TI30" s="604"/>
      <c r="TJ30" s="604"/>
      <c r="TK30" s="604"/>
      <c r="TL30" s="604"/>
      <c r="TM30" s="604"/>
      <c r="TN30" s="604"/>
      <c r="TO30" s="604"/>
      <c r="TP30" s="604"/>
      <c r="TQ30" s="604"/>
      <c r="TR30" s="604"/>
      <c r="TS30" s="604"/>
      <c r="TT30" s="604"/>
      <c r="TU30" s="604"/>
      <c r="TV30" s="604"/>
      <c r="TW30" s="604"/>
      <c r="TX30" s="604"/>
      <c r="TY30" s="604"/>
      <c r="TZ30" s="604"/>
      <c r="UA30" s="604"/>
      <c r="UB30" s="604"/>
      <c r="UC30" s="604"/>
      <c r="UD30" s="604"/>
      <c r="UE30" s="604"/>
      <c r="UF30" s="604"/>
      <c r="UG30" s="604"/>
      <c r="UH30" s="604"/>
      <c r="UI30" s="604"/>
      <c r="UJ30" s="604"/>
      <c r="UK30" s="604"/>
      <c r="UL30" s="604"/>
      <c r="UM30" s="604"/>
      <c r="UN30" s="604"/>
      <c r="UO30" s="604"/>
      <c r="UP30" s="604"/>
      <c r="UQ30" s="604"/>
      <c r="UR30" s="604"/>
      <c r="US30" s="604"/>
      <c r="UT30" s="604"/>
      <c r="UU30" s="604"/>
      <c r="UV30" s="604"/>
      <c r="UW30" s="604"/>
      <c r="UX30" s="604"/>
      <c r="UY30" s="604"/>
      <c r="UZ30" s="604"/>
      <c r="VA30" s="604"/>
      <c r="VB30" s="604"/>
      <c r="VC30" s="604"/>
      <c r="VD30" s="604"/>
      <c r="VE30" s="604"/>
      <c r="VF30" s="604"/>
      <c r="VG30" s="604"/>
      <c r="VH30" s="604"/>
      <c r="VI30" s="604"/>
      <c r="VJ30" s="604"/>
      <c r="VK30" s="604"/>
      <c r="VL30" s="604"/>
      <c r="VM30" s="604"/>
      <c r="VN30" s="604"/>
      <c r="VO30" s="604"/>
      <c r="VP30" s="604"/>
      <c r="VQ30" s="604"/>
      <c r="VR30" s="604"/>
      <c r="VS30" s="604"/>
      <c r="VT30" s="604"/>
      <c r="VU30" s="604"/>
      <c r="VV30" s="604"/>
      <c r="VW30" s="604"/>
      <c r="VX30" s="604"/>
      <c r="VY30" s="604"/>
      <c r="VZ30" s="604"/>
      <c r="WA30" s="604"/>
      <c r="WB30" s="604"/>
      <c r="WC30" s="604"/>
      <c r="WD30" s="604"/>
      <c r="WE30" s="604"/>
      <c r="WF30" s="604"/>
      <c r="WG30" s="604"/>
      <c r="WH30" s="604"/>
      <c r="WI30" s="604"/>
      <c r="WJ30" s="604"/>
      <c r="WK30" s="604"/>
      <c r="WL30" s="604"/>
      <c r="WM30" s="604"/>
      <c r="WN30" s="604"/>
      <c r="WO30" s="604"/>
      <c r="WP30" s="604"/>
      <c r="WQ30" s="604"/>
      <c r="WR30" s="604"/>
      <c r="WS30" s="604"/>
      <c r="WT30" s="604"/>
      <c r="WU30" s="604"/>
      <c r="WV30" s="604"/>
      <c r="WW30" s="604"/>
      <c r="WX30" s="604"/>
      <c r="WY30" s="604"/>
      <c r="WZ30" s="604"/>
      <c r="XA30" s="604"/>
      <c r="XB30" s="604"/>
      <c r="XC30" s="604"/>
      <c r="XD30" s="604"/>
      <c r="XE30" s="604"/>
      <c r="XF30" s="604"/>
      <c r="XG30" s="604"/>
      <c r="XH30" s="604"/>
      <c r="XI30" s="604"/>
      <c r="XJ30" s="604"/>
      <c r="XK30" s="604"/>
      <c r="XL30" s="604"/>
      <c r="XM30" s="604"/>
      <c r="XN30" s="604"/>
      <c r="XO30" s="604"/>
      <c r="XP30" s="604"/>
      <c r="XQ30" s="604"/>
      <c r="XR30" s="604"/>
      <c r="XS30" s="604"/>
      <c r="XT30" s="604"/>
      <c r="XU30" s="604"/>
      <c r="XV30" s="604"/>
      <c r="XW30" s="604"/>
      <c r="XX30" s="604"/>
      <c r="XY30" s="604"/>
      <c r="XZ30" s="604"/>
      <c r="YA30" s="604"/>
      <c r="YB30" s="604"/>
      <c r="YC30" s="604"/>
      <c r="YD30" s="604"/>
      <c r="YE30" s="604"/>
      <c r="YF30" s="604"/>
      <c r="YG30" s="604"/>
      <c r="YH30" s="604"/>
      <c r="YI30" s="604"/>
      <c r="YJ30" s="604"/>
      <c r="YK30" s="604"/>
      <c r="YL30" s="604"/>
      <c r="YM30" s="604"/>
      <c r="YN30" s="604"/>
      <c r="YO30" s="604"/>
      <c r="YP30" s="604"/>
      <c r="YQ30" s="604"/>
      <c r="YR30" s="604"/>
      <c r="YS30" s="604"/>
      <c r="YT30" s="604"/>
      <c r="YU30" s="604"/>
      <c r="YV30" s="604"/>
      <c r="YW30" s="604"/>
      <c r="YX30" s="604"/>
      <c r="YY30" s="604"/>
      <c r="YZ30" s="604"/>
      <c r="ZA30" s="604"/>
      <c r="ZB30" s="604"/>
      <c r="ZC30" s="604"/>
      <c r="ZD30" s="604"/>
      <c r="ZE30" s="604"/>
      <c r="ZF30" s="604"/>
      <c r="ZG30" s="604"/>
      <c r="ZH30" s="604"/>
      <c r="ZI30" s="604"/>
      <c r="ZJ30" s="604"/>
      <c r="ZK30" s="604"/>
      <c r="ZL30" s="604"/>
      <c r="ZM30" s="604"/>
      <c r="ZN30" s="604"/>
      <c r="ZO30" s="604"/>
    </row>
    <row r="31" spans="1:691" s="602" customFormat="1" ht="13.5" thickBot="1" x14ac:dyDescent="0.25">
      <c r="A31" s="1357"/>
      <c r="B31" s="621" t="s">
        <v>314</v>
      </c>
      <c r="C31" s="624"/>
      <c r="D31" s="1352"/>
      <c r="E31" s="1358"/>
      <c r="F31" s="624"/>
      <c r="G31" s="1352"/>
      <c r="H31" s="1361"/>
      <c r="I31" s="624"/>
      <c r="J31" s="1352"/>
      <c r="K31" s="1361"/>
      <c r="L31" s="624"/>
      <c r="M31" s="1352"/>
      <c r="N31" s="1361"/>
      <c r="O31" s="624"/>
      <c r="P31" s="1352"/>
      <c r="Q31" s="1361"/>
      <c r="R31" s="624"/>
      <c r="S31" s="1352"/>
      <c r="T31" s="1361"/>
      <c r="U31" s="624"/>
      <c r="V31" s="1352"/>
      <c r="W31" s="1361"/>
      <c r="X31" s="624"/>
      <c r="Y31" s="1352"/>
      <c r="Z31" s="1361"/>
      <c r="AA31" s="624"/>
      <c r="AB31" s="1352"/>
      <c r="AC31" s="1361"/>
      <c r="AD31" s="624"/>
      <c r="AE31" s="1352"/>
      <c r="AF31" s="1361"/>
      <c r="AH31" s="634"/>
      <c r="AI31" s="640" t="s">
        <v>336</v>
      </c>
      <c r="AJ31" s="641"/>
      <c r="AK31" s="641"/>
      <c r="AL31" s="641"/>
      <c r="AM31" s="641"/>
      <c r="AN31" s="641"/>
      <c r="AO31" s="642"/>
      <c r="AP31" s="634">
        <v>4000</v>
      </c>
      <c r="AQ31" s="633" t="s">
        <v>319</v>
      </c>
      <c r="AR31" s="634">
        <v>2</v>
      </c>
      <c r="AS31" s="634"/>
      <c r="AT31" s="634"/>
      <c r="AU31" s="629"/>
      <c r="AV31" s="630"/>
      <c r="AW31" s="630"/>
      <c r="AX31" s="630"/>
      <c r="AY31" s="630"/>
      <c r="AZ31" s="630"/>
      <c r="BA31" s="630"/>
      <c r="BB31" s="630"/>
      <c r="BC31" s="630"/>
      <c r="BD31" s="630"/>
      <c r="BE31" s="630"/>
      <c r="BF31" s="630"/>
      <c r="BG31" s="630"/>
      <c r="BH31" s="630"/>
      <c r="BI31" s="630"/>
      <c r="BJ31" s="630"/>
      <c r="BK31" s="630"/>
      <c r="BL31" s="630"/>
      <c r="BM31" s="606"/>
      <c r="BN31" s="606"/>
      <c r="BO31" s="606"/>
      <c r="BP31" s="606"/>
      <c r="BQ31" s="606"/>
      <c r="BR31" s="606"/>
      <c r="BS31" s="606"/>
      <c r="BT31" s="606"/>
      <c r="BU31" s="606"/>
      <c r="BV31" s="606"/>
      <c r="BW31" s="604"/>
      <c r="BX31" s="604"/>
      <c r="BY31" s="604"/>
      <c r="BZ31" s="604"/>
      <c r="CA31" s="604"/>
      <c r="CB31" s="604"/>
      <c r="CC31" s="604"/>
      <c r="CD31" s="604"/>
      <c r="CE31" s="604"/>
      <c r="CF31" s="604"/>
      <c r="CG31" s="604"/>
      <c r="CH31" s="604"/>
      <c r="CI31" s="604"/>
      <c r="CJ31" s="604"/>
      <c r="CK31" s="604"/>
      <c r="CL31" s="604"/>
      <c r="CM31" s="604"/>
      <c r="CN31" s="604"/>
      <c r="CO31" s="604"/>
      <c r="CP31" s="604"/>
      <c r="CQ31" s="604"/>
      <c r="CR31" s="604"/>
      <c r="CS31" s="604"/>
      <c r="CT31" s="604"/>
      <c r="CU31" s="604"/>
      <c r="CV31" s="604"/>
      <c r="CW31" s="604"/>
      <c r="CX31" s="604"/>
      <c r="CY31" s="604"/>
      <c r="CZ31" s="604"/>
      <c r="DA31" s="604"/>
      <c r="DB31" s="604"/>
      <c r="DC31" s="604"/>
      <c r="DD31" s="604"/>
      <c r="DE31" s="604"/>
      <c r="DF31" s="604"/>
      <c r="DG31" s="604"/>
      <c r="DH31" s="604"/>
      <c r="DI31" s="604"/>
      <c r="DJ31" s="604"/>
      <c r="DK31" s="604"/>
      <c r="DL31" s="604"/>
      <c r="DM31" s="604"/>
      <c r="DN31" s="604"/>
      <c r="DO31" s="604"/>
      <c r="DP31" s="604"/>
      <c r="DQ31" s="604"/>
      <c r="DR31" s="604"/>
      <c r="DS31" s="604"/>
      <c r="DT31" s="604"/>
      <c r="DU31" s="604"/>
      <c r="DV31" s="604"/>
      <c r="DW31" s="604"/>
      <c r="DX31" s="604"/>
      <c r="DY31" s="604"/>
      <c r="DZ31" s="604"/>
      <c r="EA31" s="604"/>
      <c r="EB31" s="604"/>
      <c r="EC31" s="604"/>
      <c r="ED31" s="604"/>
      <c r="EE31" s="604"/>
      <c r="EF31" s="604"/>
      <c r="EG31" s="604"/>
      <c r="EH31" s="604"/>
      <c r="EI31" s="604"/>
      <c r="EJ31" s="604"/>
      <c r="EK31" s="604"/>
      <c r="EL31" s="604"/>
      <c r="EM31" s="604"/>
      <c r="EN31" s="604"/>
      <c r="EO31" s="604"/>
      <c r="EP31" s="604"/>
      <c r="EQ31" s="604"/>
      <c r="ER31" s="604"/>
      <c r="ES31" s="604"/>
      <c r="ET31" s="604"/>
      <c r="EU31" s="604"/>
      <c r="EV31" s="604"/>
      <c r="EW31" s="604"/>
      <c r="EX31" s="604"/>
      <c r="EY31" s="604"/>
      <c r="EZ31" s="604"/>
      <c r="FA31" s="604"/>
      <c r="FB31" s="604"/>
      <c r="FC31" s="604"/>
      <c r="FD31" s="604"/>
      <c r="FE31" s="604"/>
      <c r="FF31" s="604"/>
      <c r="FG31" s="604"/>
      <c r="FH31" s="604"/>
      <c r="FI31" s="604"/>
      <c r="FJ31" s="604"/>
      <c r="FK31" s="604"/>
      <c r="FL31" s="604"/>
      <c r="FM31" s="604"/>
      <c r="FN31" s="604"/>
      <c r="FO31" s="604"/>
      <c r="FP31" s="604"/>
      <c r="FQ31" s="604"/>
      <c r="FR31" s="604"/>
      <c r="FS31" s="604"/>
      <c r="FT31" s="604"/>
      <c r="FU31" s="604"/>
      <c r="FV31" s="604"/>
      <c r="FW31" s="604"/>
      <c r="FX31" s="604"/>
      <c r="FY31" s="604"/>
      <c r="FZ31" s="604"/>
      <c r="GA31" s="604"/>
      <c r="GB31" s="604"/>
      <c r="GC31" s="604"/>
      <c r="GD31" s="604"/>
      <c r="GE31" s="604"/>
      <c r="GF31" s="604"/>
      <c r="GG31" s="604"/>
      <c r="GH31" s="604"/>
      <c r="GI31" s="604"/>
      <c r="GJ31" s="604"/>
      <c r="GK31" s="604"/>
      <c r="GL31" s="604"/>
      <c r="GM31" s="604"/>
      <c r="GN31" s="604"/>
      <c r="GO31" s="604"/>
      <c r="GP31" s="604"/>
      <c r="GQ31" s="604"/>
      <c r="GR31" s="604"/>
      <c r="GS31" s="604"/>
      <c r="GT31" s="604"/>
      <c r="GU31" s="604"/>
      <c r="GV31" s="604"/>
      <c r="GW31" s="604"/>
      <c r="GX31" s="604"/>
      <c r="GY31" s="604"/>
      <c r="GZ31" s="604"/>
      <c r="HA31" s="604"/>
      <c r="HB31" s="604"/>
      <c r="HC31" s="604"/>
      <c r="HD31" s="604"/>
      <c r="HE31" s="604"/>
      <c r="HF31" s="604"/>
      <c r="HG31" s="604"/>
      <c r="HH31" s="604"/>
      <c r="HI31" s="604"/>
      <c r="HJ31" s="604"/>
      <c r="HK31" s="604"/>
      <c r="HL31" s="604"/>
      <c r="HM31" s="604"/>
      <c r="HN31" s="604"/>
      <c r="HO31" s="604"/>
      <c r="HP31" s="604"/>
      <c r="HQ31" s="604"/>
      <c r="HR31" s="604"/>
      <c r="HS31" s="604"/>
      <c r="HT31" s="604"/>
      <c r="HU31" s="604"/>
      <c r="HV31" s="604"/>
      <c r="HW31" s="604"/>
      <c r="HX31" s="604"/>
      <c r="HY31" s="604"/>
      <c r="HZ31" s="604"/>
      <c r="IA31" s="604"/>
      <c r="IB31" s="604"/>
      <c r="IC31" s="604"/>
      <c r="ID31" s="604"/>
      <c r="IE31" s="604"/>
      <c r="IF31" s="604"/>
      <c r="IG31" s="604"/>
      <c r="IH31" s="604"/>
      <c r="II31" s="604"/>
      <c r="IJ31" s="604"/>
      <c r="IK31" s="604"/>
      <c r="IL31" s="604"/>
      <c r="IM31" s="604"/>
      <c r="IN31" s="604"/>
      <c r="IO31" s="604"/>
      <c r="IP31" s="604"/>
      <c r="IQ31" s="604"/>
      <c r="IR31" s="604"/>
      <c r="IS31" s="604"/>
      <c r="IT31" s="604"/>
      <c r="IU31" s="604"/>
      <c r="IV31" s="604"/>
      <c r="IW31" s="604"/>
      <c r="IX31" s="604"/>
      <c r="IY31" s="604"/>
      <c r="IZ31" s="604"/>
      <c r="JA31" s="604"/>
      <c r="JB31" s="604"/>
      <c r="JC31" s="604"/>
      <c r="JD31" s="604"/>
      <c r="JE31" s="604"/>
      <c r="JF31" s="604"/>
      <c r="JG31" s="604"/>
      <c r="JH31" s="604"/>
      <c r="JI31" s="604"/>
      <c r="JJ31" s="604"/>
      <c r="JK31" s="604"/>
      <c r="JL31" s="604"/>
      <c r="JM31" s="604"/>
      <c r="JN31" s="604"/>
      <c r="JO31" s="604"/>
      <c r="JP31" s="604"/>
      <c r="JQ31" s="604"/>
      <c r="JR31" s="604"/>
      <c r="JS31" s="604"/>
      <c r="JT31" s="604"/>
      <c r="JU31" s="604"/>
      <c r="JV31" s="604"/>
      <c r="JW31" s="604"/>
      <c r="JX31" s="604"/>
      <c r="JY31" s="604"/>
      <c r="JZ31" s="604"/>
      <c r="KA31" s="604"/>
      <c r="KB31" s="604"/>
      <c r="KC31" s="604"/>
      <c r="KD31" s="604"/>
      <c r="KE31" s="604"/>
      <c r="KF31" s="604"/>
      <c r="KG31" s="604"/>
      <c r="KH31" s="604"/>
      <c r="KI31" s="604"/>
      <c r="KJ31" s="604"/>
      <c r="KK31" s="604"/>
      <c r="KL31" s="604"/>
      <c r="KM31" s="604"/>
      <c r="KN31" s="604"/>
      <c r="KO31" s="604"/>
      <c r="KP31" s="604"/>
      <c r="KQ31" s="604"/>
      <c r="KR31" s="604"/>
      <c r="KS31" s="604"/>
      <c r="KT31" s="604"/>
      <c r="KU31" s="604"/>
      <c r="KV31" s="604"/>
      <c r="KW31" s="604"/>
      <c r="KX31" s="604"/>
      <c r="KY31" s="604"/>
      <c r="KZ31" s="604"/>
      <c r="LA31" s="604"/>
      <c r="LB31" s="604"/>
      <c r="LC31" s="604"/>
      <c r="LD31" s="604"/>
      <c r="LE31" s="604"/>
      <c r="LF31" s="604"/>
      <c r="LG31" s="604"/>
      <c r="LH31" s="604"/>
      <c r="LI31" s="604"/>
      <c r="LJ31" s="604"/>
      <c r="LK31" s="604"/>
      <c r="LL31" s="604"/>
      <c r="LM31" s="604"/>
      <c r="LN31" s="604"/>
      <c r="LO31" s="604"/>
      <c r="LP31" s="604"/>
      <c r="LQ31" s="604"/>
      <c r="LR31" s="604"/>
      <c r="LS31" s="604"/>
      <c r="LT31" s="604"/>
      <c r="LU31" s="604"/>
      <c r="LV31" s="604"/>
      <c r="LW31" s="604"/>
      <c r="LX31" s="604"/>
      <c r="LY31" s="604"/>
      <c r="LZ31" s="604"/>
      <c r="MA31" s="604"/>
      <c r="MB31" s="604"/>
      <c r="MC31" s="604"/>
      <c r="MD31" s="604"/>
      <c r="ME31" s="604"/>
      <c r="MF31" s="604"/>
      <c r="MG31" s="604"/>
      <c r="MH31" s="604"/>
      <c r="MI31" s="604"/>
      <c r="MJ31" s="604"/>
      <c r="MK31" s="604"/>
      <c r="ML31" s="604"/>
      <c r="MM31" s="604"/>
      <c r="MN31" s="604"/>
      <c r="MO31" s="604"/>
      <c r="MP31" s="604"/>
      <c r="MQ31" s="604"/>
      <c r="MR31" s="604"/>
      <c r="MS31" s="604"/>
      <c r="MT31" s="604"/>
      <c r="MU31" s="604"/>
      <c r="MV31" s="604"/>
      <c r="MW31" s="604"/>
      <c r="MX31" s="604"/>
      <c r="MY31" s="604"/>
      <c r="MZ31" s="604"/>
      <c r="NA31" s="604"/>
      <c r="NB31" s="604"/>
      <c r="NC31" s="604"/>
      <c r="ND31" s="604"/>
      <c r="NE31" s="604"/>
      <c r="NF31" s="604"/>
      <c r="NG31" s="604"/>
      <c r="NH31" s="604"/>
      <c r="NI31" s="604"/>
      <c r="NJ31" s="604"/>
      <c r="NK31" s="604"/>
      <c r="NL31" s="604"/>
      <c r="NM31" s="604"/>
      <c r="NN31" s="604"/>
      <c r="NO31" s="604"/>
      <c r="NP31" s="604"/>
      <c r="NQ31" s="604"/>
      <c r="NR31" s="604"/>
      <c r="NS31" s="604"/>
      <c r="NT31" s="604"/>
      <c r="NU31" s="604"/>
      <c r="NV31" s="604"/>
      <c r="NW31" s="604"/>
      <c r="NX31" s="604"/>
      <c r="NY31" s="604"/>
      <c r="NZ31" s="604"/>
      <c r="OA31" s="604"/>
      <c r="OB31" s="604"/>
      <c r="OC31" s="604"/>
      <c r="OD31" s="604"/>
      <c r="OE31" s="604"/>
      <c r="OF31" s="604"/>
      <c r="OG31" s="604"/>
      <c r="OH31" s="604"/>
      <c r="OI31" s="604"/>
      <c r="OJ31" s="604"/>
      <c r="OK31" s="604"/>
      <c r="OL31" s="604"/>
      <c r="OM31" s="604"/>
      <c r="ON31" s="604"/>
      <c r="OO31" s="604"/>
      <c r="OP31" s="604"/>
      <c r="OQ31" s="604"/>
      <c r="OR31" s="604"/>
      <c r="OS31" s="604"/>
      <c r="OT31" s="604"/>
      <c r="OU31" s="604"/>
      <c r="OV31" s="604"/>
      <c r="OW31" s="604"/>
      <c r="OX31" s="604"/>
      <c r="OY31" s="604"/>
      <c r="OZ31" s="604"/>
      <c r="PA31" s="604"/>
      <c r="PB31" s="604"/>
      <c r="PC31" s="604"/>
      <c r="PD31" s="604"/>
      <c r="PE31" s="604"/>
      <c r="PF31" s="604"/>
      <c r="PG31" s="604"/>
      <c r="PH31" s="604"/>
      <c r="PI31" s="604"/>
      <c r="PJ31" s="604"/>
      <c r="PK31" s="604"/>
      <c r="PL31" s="604"/>
      <c r="PM31" s="604"/>
      <c r="PN31" s="604"/>
      <c r="PO31" s="604"/>
      <c r="PP31" s="604"/>
      <c r="PQ31" s="604"/>
      <c r="PR31" s="604"/>
      <c r="PS31" s="604"/>
      <c r="PT31" s="604"/>
      <c r="PU31" s="604"/>
      <c r="PV31" s="604"/>
      <c r="PW31" s="604"/>
      <c r="PX31" s="604"/>
      <c r="PY31" s="604"/>
      <c r="PZ31" s="604"/>
      <c r="QA31" s="604"/>
      <c r="QB31" s="604"/>
      <c r="QC31" s="604"/>
      <c r="QD31" s="604"/>
      <c r="QE31" s="604"/>
      <c r="QF31" s="604"/>
      <c r="QG31" s="604"/>
      <c r="QH31" s="604"/>
      <c r="QI31" s="604"/>
      <c r="QJ31" s="604"/>
      <c r="QK31" s="604"/>
      <c r="QL31" s="604"/>
      <c r="QM31" s="604"/>
      <c r="QN31" s="604"/>
      <c r="QO31" s="604"/>
      <c r="QP31" s="604"/>
      <c r="QQ31" s="604"/>
      <c r="QR31" s="604"/>
      <c r="QS31" s="604"/>
      <c r="QT31" s="604"/>
      <c r="QU31" s="604"/>
      <c r="QV31" s="604"/>
      <c r="QW31" s="604"/>
      <c r="QX31" s="604"/>
      <c r="QY31" s="604"/>
      <c r="QZ31" s="604"/>
      <c r="RA31" s="604"/>
      <c r="RB31" s="604"/>
      <c r="RC31" s="604"/>
      <c r="RD31" s="604"/>
      <c r="RE31" s="604"/>
      <c r="RF31" s="604"/>
      <c r="RG31" s="604"/>
      <c r="RH31" s="604"/>
      <c r="RI31" s="604"/>
      <c r="RJ31" s="604"/>
      <c r="RK31" s="604"/>
      <c r="RL31" s="604"/>
      <c r="RM31" s="604"/>
      <c r="RN31" s="604"/>
      <c r="RO31" s="604"/>
      <c r="RP31" s="604"/>
      <c r="RQ31" s="604"/>
      <c r="RR31" s="604"/>
      <c r="RS31" s="604"/>
      <c r="RT31" s="604"/>
      <c r="RU31" s="604"/>
      <c r="RV31" s="604"/>
      <c r="RW31" s="604"/>
      <c r="RX31" s="604"/>
      <c r="RY31" s="604"/>
      <c r="RZ31" s="604"/>
      <c r="SA31" s="604"/>
      <c r="SB31" s="604"/>
      <c r="SC31" s="604"/>
      <c r="SD31" s="604"/>
      <c r="SE31" s="604"/>
      <c r="SF31" s="604"/>
      <c r="SG31" s="604"/>
      <c r="SH31" s="604"/>
      <c r="SI31" s="604"/>
      <c r="SJ31" s="604"/>
      <c r="SK31" s="604"/>
      <c r="SL31" s="604"/>
      <c r="SM31" s="604"/>
      <c r="SN31" s="604"/>
      <c r="SO31" s="604"/>
      <c r="SP31" s="604"/>
      <c r="SQ31" s="604"/>
      <c r="SR31" s="604"/>
      <c r="SS31" s="604"/>
      <c r="ST31" s="604"/>
      <c r="SU31" s="604"/>
      <c r="SV31" s="604"/>
      <c r="SW31" s="604"/>
      <c r="SX31" s="604"/>
      <c r="SY31" s="604"/>
      <c r="SZ31" s="604"/>
      <c r="TA31" s="604"/>
      <c r="TB31" s="604"/>
      <c r="TC31" s="604"/>
      <c r="TD31" s="604"/>
      <c r="TE31" s="604"/>
      <c r="TF31" s="604"/>
      <c r="TG31" s="604"/>
      <c r="TH31" s="604"/>
      <c r="TI31" s="604"/>
      <c r="TJ31" s="604"/>
      <c r="TK31" s="604"/>
      <c r="TL31" s="604"/>
      <c r="TM31" s="604"/>
      <c r="TN31" s="604"/>
      <c r="TO31" s="604"/>
      <c r="TP31" s="604"/>
      <c r="TQ31" s="604"/>
      <c r="TR31" s="604"/>
      <c r="TS31" s="604"/>
      <c r="TT31" s="604"/>
      <c r="TU31" s="604"/>
      <c r="TV31" s="604"/>
      <c r="TW31" s="604"/>
      <c r="TX31" s="604"/>
      <c r="TY31" s="604"/>
      <c r="TZ31" s="604"/>
      <c r="UA31" s="604"/>
      <c r="UB31" s="604"/>
      <c r="UC31" s="604"/>
      <c r="UD31" s="604"/>
      <c r="UE31" s="604"/>
      <c r="UF31" s="604"/>
      <c r="UG31" s="604"/>
      <c r="UH31" s="604"/>
      <c r="UI31" s="604"/>
      <c r="UJ31" s="604"/>
      <c r="UK31" s="604"/>
      <c r="UL31" s="604"/>
      <c r="UM31" s="604"/>
      <c r="UN31" s="604"/>
      <c r="UO31" s="604"/>
      <c r="UP31" s="604"/>
      <c r="UQ31" s="604"/>
      <c r="UR31" s="604"/>
      <c r="US31" s="604"/>
      <c r="UT31" s="604"/>
      <c r="UU31" s="604"/>
      <c r="UV31" s="604"/>
      <c r="UW31" s="604"/>
      <c r="UX31" s="604"/>
      <c r="UY31" s="604"/>
      <c r="UZ31" s="604"/>
      <c r="VA31" s="604"/>
      <c r="VB31" s="604"/>
      <c r="VC31" s="604"/>
      <c r="VD31" s="604"/>
      <c r="VE31" s="604"/>
      <c r="VF31" s="604"/>
      <c r="VG31" s="604"/>
      <c r="VH31" s="604"/>
      <c r="VI31" s="604"/>
      <c r="VJ31" s="604"/>
      <c r="VK31" s="604"/>
      <c r="VL31" s="604"/>
      <c r="VM31" s="604"/>
      <c r="VN31" s="604"/>
      <c r="VO31" s="604"/>
      <c r="VP31" s="604"/>
      <c r="VQ31" s="604"/>
      <c r="VR31" s="604"/>
      <c r="VS31" s="604"/>
      <c r="VT31" s="604"/>
      <c r="VU31" s="604"/>
      <c r="VV31" s="604"/>
      <c r="VW31" s="604"/>
      <c r="VX31" s="604"/>
      <c r="VY31" s="604"/>
      <c r="VZ31" s="604"/>
      <c r="WA31" s="604"/>
      <c r="WB31" s="604"/>
      <c r="WC31" s="604"/>
      <c r="WD31" s="604"/>
      <c r="WE31" s="604"/>
      <c r="WF31" s="604"/>
      <c r="WG31" s="604"/>
      <c r="WH31" s="604"/>
      <c r="WI31" s="604"/>
      <c r="WJ31" s="604"/>
      <c r="WK31" s="604"/>
      <c r="WL31" s="604"/>
      <c r="WM31" s="604"/>
      <c r="WN31" s="604"/>
      <c r="WO31" s="604"/>
      <c r="WP31" s="604"/>
      <c r="WQ31" s="604"/>
      <c r="WR31" s="604"/>
      <c r="WS31" s="604"/>
      <c r="WT31" s="604"/>
      <c r="WU31" s="604"/>
      <c r="WV31" s="604"/>
      <c r="WW31" s="604"/>
      <c r="WX31" s="604"/>
      <c r="WY31" s="604"/>
      <c r="WZ31" s="604"/>
      <c r="XA31" s="604"/>
      <c r="XB31" s="604"/>
      <c r="XC31" s="604"/>
      <c r="XD31" s="604"/>
      <c r="XE31" s="604"/>
      <c r="XF31" s="604"/>
      <c r="XG31" s="604"/>
      <c r="XH31" s="604"/>
      <c r="XI31" s="604"/>
      <c r="XJ31" s="604"/>
      <c r="XK31" s="604"/>
      <c r="XL31" s="604"/>
      <c r="XM31" s="604"/>
      <c r="XN31" s="604"/>
      <c r="XO31" s="604"/>
      <c r="XP31" s="604"/>
      <c r="XQ31" s="604"/>
      <c r="XR31" s="604"/>
      <c r="XS31" s="604"/>
      <c r="XT31" s="604"/>
      <c r="XU31" s="604"/>
      <c r="XV31" s="604"/>
      <c r="XW31" s="604"/>
      <c r="XX31" s="604"/>
      <c r="XY31" s="604"/>
      <c r="XZ31" s="604"/>
      <c r="YA31" s="604"/>
      <c r="YB31" s="604"/>
      <c r="YC31" s="604"/>
      <c r="YD31" s="604"/>
      <c r="YE31" s="604"/>
      <c r="YF31" s="604"/>
      <c r="YG31" s="604"/>
      <c r="YH31" s="604"/>
      <c r="YI31" s="604"/>
      <c r="YJ31" s="604"/>
      <c r="YK31" s="604"/>
      <c r="YL31" s="604"/>
      <c r="YM31" s="604"/>
      <c r="YN31" s="604"/>
      <c r="YO31" s="604"/>
      <c r="YP31" s="604"/>
      <c r="YQ31" s="604"/>
      <c r="YR31" s="604"/>
      <c r="YS31" s="604"/>
      <c r="YT31" s="604"/>
      <c r="YU31" s="604"/>
      <c r="YV31" s="604"/>
      <c r="YW31" s="604"/>
      <c r="YX31" s="604"/>
      <c r="YY31" s="604"/>
      <c r="YZ31" s="604"/>
      <c r="ZA31" s="604"/>
      <c r="ZB31" s="604"/>
      <c r="ZC31" s="604"/>
      <c r="ZD31" s="604"/>
      <c r="ZE31" s="604"/>
      <c r="ZF31" s="604"/>
      <c r="ZG31" s="604"/>
      <c r="ZH31" s="604"/>
      <c r="ZI31" s="604"/>
      <c r="ZJ31" s="604"/>
      <c r="ZK31" s="604"/>
      <c r="ZL31" s="604"/>
      <c r="ZM31" s="604"/>
      <c r="ZN31" s="604"/>
      <c r="ZO31" s="604"/>
    </row>
    <row r="32" spans="1:691" s="602" customFormat="1" x14ac:dyDescent="0.2">
      <c r="A32" s="1356">
        <f>IF($AI$2=1,AH19,IF($AI$2=2,AI19,""))</f>
        <v>31</v>
      </c>
      <c r="B32" s="621" t="s">
        <v>312</v>
      </c>
      <c r="C32" s="624"/>
      <c r="D32" s="1352"/>
      <c r="E32" s="1358"/>
      <c r="F32" s="624"/>
      <c r="G32" s="1352"/>
      <c r="H32" s="1354"/>
      <c r="I32" s="624"/>
      <c r="J32" s="1352"/>
      <c r="K32" s="1354"/>
      <c r="L32" s="624"/>
      <c r="M32" s="1352"/>
      <c r="N32" s="1354"/>
      <c r="O32" s="624"/>
      <c r="P32" s="1352"/>
      <c r="Q32" s="1354"/>
      <c r="R32" s="624"/>
      <c r="S32" s="1352"/>
      <c r="T32" s="1354"/>
      <c r="U32" s="624"/>
      <c r="V32" s="1352"/>
      <c r="W32" s="1354"/>
      <c r="X32" s="624"/>
      <c r="Y32" s="1352"/>
      <c r="Z32" s="1354"/>
      <c r="AA32" s="624"/>
      <c r="AB32" s="1352"/>
      <c r="AC32" s="1354"/>
      <c r="AD32" s="624"/>
      <c r="AE32" s="1352"/>
      <c r="AF32" s="1354"/>
      <c r="AH32" s="634"/>
      <c r="AI32" s="644" t="s">
        <v>337</v>
      </c>
      <c r="AJ32" s="633"/>
      <c r="AK32" s="634"/>
      <c r="AL32" s="634"/>
      <c r="AM32" s="634"/>
      <c r="AN32" s="634"/>
      <c r="AO32" s="634"/>
      <c r="AP32" s="634">
        <v>5000</v>
      </c>
      <c r="AQ32" s="633" t="s">
        <v>325</v>
      </c>
      <c r="AR32" s="634">
        <v>1</v>
      </c>
      <c r="AS32" s="634"/>
      <c r="AT32" s="634"/>
      <c r="AU32" s="629"/>
      <c r="AV32" s="630"/>
      <c r="AW32" s="630"/>
      <c r="AX32" s="630"/>
      <c r="AY32" s="630"/>
      <c r="AZ32" s="630"/>
      <c r="BA32" s="630"/>
      <c r="BB32" s="630"/>
      <c r="BC32" s="630"/>
      <c r="BD32" s="630"/>
      <c r="BE32" s="630"/>
      <c r="BF32" s="630"/>
      <c r="BG32" s="630"/>
      <c r="BH32" s="630"/>
      <c r="BI32" s="630"/>
      <c r="BJ32" s="630"/>
      <c r="BK32" s="630"/>
      <c r="BL32" s="630"/>
      <c r="BM32" s="606"/>
      <c r="BN32" s="606"/>
      <c r="BO32" s="606"/>
      <c r="BP32" s="606"/>
      <c r="BQ32" s="606"/>
      <c r="BR32" s="606"/>
      <c r="BS32" s="606"/>
      <c r="BT32" s="606"/>
      <c r="BU32" s="606"/>
      <c r="BV32" s="606"/>
      <c r="BW32" s="604"/>
      <c r="BX32" s="604"/>
      <c r="BY32" s="604"/>
      <c r="BZ32" s="604"/>
      <c r="CA32" s="604"/>
      <c r="CB32" s="604"/>
      <c r="CC32" s="604"/>
      <c r="CD32" s="604"/>
      <c r="CE32" s="604"/>
      <c r="CF32" s="604"/>
      <c r="CG32" s="604"/>
      <c r="CH32" s="604"/>
      <c r="CI32" s="604"/>
      <c r="CJ32" s="604"/>
      <c r="CK32" s="604"/>
      <c r="CL32" s="604"/>
      <c r="CM32" s="604"/>
      <c r="CN32" s="604"/>
      <c r="CO32" s="604"/>
      <c r="CP32" s="604"/>
      <c r="CQ32" s="604"/>
      <c r="CR32" s="604"/>
      <c r="CS32" s="604"/>
      <c r="CT32" s="604"/>
      <c r="CU32" s="604"/>
      <c r="CV32" s="604"/>
      <c r="CW32" s="604"/>
      <c r="CX32" s="604"/>
      <c r="CY32" s="604"/>
      <c r="CZ32" s="604"/>
      <c r="DA32" s="604"/>
      <c r="DB32" s="604"/>
      <c r="DC32" s="604"/>
      <c r="DD32" s="604"/>
      <c r="DE32" s="604"/>
      <c r="DF32" s="604"/>
      <c r="DG32" s="604"/>
      <c r="DH32" s="604"/>
      <c r="DI32" s="604"/>
      <c r="DJ32" s="604"/>
      <c r="DK32" s="604"/>
      <c r="DL32" s="604"/>
      <c r="DM32" s="604"/>
      <c r="DN32" s="604"/>
      <c r="DO32" s="604"/>
      <c r="DP32" s="604"/>
      <c r="DQ32" s="604"/>
      <c r="DR32" s="604"/>
      <c r="DS32" s="604"/>
      <c r="DT32" s="604"/>
      <c r="DU32" s="604"/>
      <c r="DV32" s="604"/>
      <c r="DW32" s="604"/>
      <c r="DX32" s="604"/>
      <c r="DY32" s="604"/>
      <c r="DZ32" s="604"/>
      <c r="EA32" s="604"/>
      <c r="EB32" s="604"/>
      <c r="EC32" s="604"/>
      <c r="ED32" s="604"/>
      <c r="EE32" s="604"/>
      <c r="EF32" s="604"/>
      <c r="EG32" s="604"/>
      <c r="EH32" s="604"/>
      <c r="EI32" s="604"/>
      <c r="EJ32" s="604"/>
      <c r="EK32" s="604"/>
      <c r="EL32" s="604"/>
      <c r="EM32" s="604"/>
      <c r="EN32" s="604"/>
      <c r="EO32" s="604"/>
      <c r="EP32" s="604"/>
      <c r="EQ32" s="604"/>
      <c r="ER32" s="604"/>
      <c r="ES32" s="604"/>
      <c r="ET32" s="604"/>
      <c r="EU32" s="604"/>
      <c r="EV32" s="604"/>
      <c r="EW32" s="604"/>
      <c r="EX32" s="604"/>
      <c r="EY32" s="604"/>
      <c r="EZ32" s="604"/>
      <c r="FA32" s="604"/>
      <c r="FB32" s="604"/>
      <c r="FC32" s="604"/>
      <c r="FD32" s="604"/>
      <c r="FE32" s="604"/>
      <c r="FF32" s="604"/>
      <c r="FG32" s="604"/>
      <c r="FH32" s="604"/>
      <c r="FI32" s="604"/>
      <c r="FJ32" s="604"/>
      <c r="FK32" s="604"/>
      <c r="FL32" s="604"/>
      <c r="FM32" s="604"/>
      <c r="FN32" s="604"/>
      <c r="FO32" s="604"/>
      <c r="FP32" s="604"/>
      <c r="FQ32" s="604"/>
      <c r="FR32" s="604"/>
      <c r="FS32" s="604"/>
      <c r="FT32" s="604"/>
      <c r="FU32" s="604"/>
      <c r="FV32" s="604"/>
      <c r="FW32" s="604"/>
      <c r="FX32" s="604"/>
      <c r="FY32" s="604"/>
      <c r="FZ32" s="604"/>
      <c r="GA32" s="604"/>
      <c r="GB32" s="604"/>
      <c r="GC32" s="604"/>
      <c r="GD32" s="604"/>
      <c r="GE32" s="604"/>
      <c r="GF32" s="604"/>
      <c r="GG32" s="604"/>
      <c r="GH32" s="604"/>
      <c r="GI32" s="604"/>
      <c r="GJ32" s="604"/>
      <c r="GK32" s="604"/>
      <c r="GL32" s="604"/>
      <c r="GM32" s="604"/>
      <c r="GN32" s="604"/>
      <c r="GO32" s="604"/>
      <c r="GP32" s="604"/>
      <c r="GQ32" s="604"/>
      <c r="GR32" s="604"/>
      <c r="GS32" s="604"/>
      <c r="GT32" s="604"/>
      <c r="GU32" s="604"/>
      <c r="GV32" s="604"/>
      <c r="GW32" s="604"/>
      <c r="GX32" s="604"/>
      <c r="GY32" s="604"/>
      <c r="GZ32" s="604"/>
      <c r="HA32" s="604"/>
      <c r="HB32" s="604"/>
      <c r="HC32" s="604"/>
      <c r="HD32" s="604"/>
      <c r="HE32" s="604"/>
      <c r="HF32" s="604"/>
      <c r="HG32" s="604"/>
      <c r="HH32" s="604"/>
      <c r="HI32" s="604"/>
      <c r="HJ32" s="604"/>
      <c r="HK32" s="604"/>
      <c r="HL32" s="604"/>
      <c r="HM32" s="604"/>
      <c r="HN32" s="604"/>
      <c r="HO32" s="604"/>
      <c r="HP32" s="604"/>
      <c r="HQ32" s="604"/>
      <c r="HR32" s="604"/>
      <c r="HS32" s="604"/>
      <c r="HT32" s="604"/>
      <c r="HU32" s="604"/>
      <c r="HV32" s="604"/>
      <c r="HW32" s="604"/>
      <c r="HX32" s="604"/>
      <c r="HY32" s="604"/>
      <c r="HZ32" s="604"/>
      <c r="IA32" s="604"/>
      <c r="IB32" s="604"/>
      <c r="IC32" s="604"/>
      <c r="ID32" s="604"/>
      <c r="IE32" s="604"/>
      <c r="IF32" s="604"/>
      <c r="IG32" s="604"/>
      <c r="IH32" s="604"/>
      <c r="II32" s="604"/>
      <c r="IJ32" s="604"/>
      <c r="IK32" s="604"/>
      <c r="IL32" s="604"/>
      <c r="IM32" s="604"/>
      <c r="IN32" s="604"/>
      <c r="IO32" s="604"/>
      <c r="IP32" s="604"/>
      <c r="IQ32" s="604"/>
      <c r="IR32" s="604"/>
      <c r="IS32" s="604"/>
      <c r="IT32" s="604"/>
      <c r="IU32" s="604"/>
      <c r="IV32" s="604"/>
      <c r="IW32" s="604"/>
      <c r="IX32" s="604"/>
      <c r="IY32" s="604"/>
      <c r="IZ32" s="604"/>
      <c r="JA32" s="604"/>
      <c r="JB32" s="604"/>
      <c r="JC32" s="604"/>
      <c r="JD32" s="604"/>
      <c r="JE32" s="604"/>
      <c r="JF32" s="604"/>
      <c r="JG32" s="604"/>
      <c r="JH32" s="604"/>
      <c r="JI32" s="604"/>
      <c r="JJ32" s="604"/>
      <c r="JK32" s="604"/>
      <c r="JL32" s="604"/>
      <c r="JM32" s="604"/>
      <c r="JN32" s="604"/>
      <c r="JO32" s="604"/>
      <c r="JP32" s="604"/>
      <c r="JQ32" s="604"/>
      <c r="JR32" s="604"/>
      <c r="JS32" s="604"/>
      <c r="JT32" s="604"/>
      <c r="JU32" s="604"/>
      <c r="JV32" s="604"/>
      <c r="JW32" s="604"/>
      <c r="JX32" s="604"/>
      <c r="JY32" s="604"/>
      <c r="JZ32" s="604"/>
      <c r="KA32" s="604"/>
      <c r="KB32" s="604"/>
      <c r="KC32" s="604"/>
      <c r="KD32" s="604"/>
      <c r="KE32" s="604"/>
      <c r="KF32" s="604"/>
      <c r="KG32" s="604"/>
      <c r="KH32" s="604"/>
      <c r="KI32" s="604"/>
      <c r="KJ32" s="604"/>
      <c r="KK32" s="604"/>
      <c r="KL32" s="604"/>
      <c r="KM32" s="604"/>
      <c r="KN32" s="604"/>
      <c r="KO32" s="604"/>
      <c r="KP32" s="604"/>
      <c r="KQ32" s="604"/>
      <c r="KR32" s="604"/>
      <c r="KS32" s="604"/>
      <c r="KT32" s="604"/>
      <c r="KU32" s="604"/>
      <c r="KV32" s="604"/>
      <c r="KW32" s="604"/>
      <c r="KX32" s="604"/>
      <c r="KY32" s="604"/>
      <c r="KZ32" s="604"/>
      <c r="LA32" s="604"/>
      <c r="LB32" s="604"/>
      <c r="LC32" s="604"/>
      <c r="LD32" s="604"/>
      <c r="LE32" s="604"/>
      <c r="LF32" s="604"/>
      <c r="LG32" s="604"/>
      <c r="LH32" s="604"/>
      <c r="LI32" s="604"/>
      <c r="LJ32" s="604"/>
      <c r="LK32" s="604"/>
      <c r="LL32" s="604"/>
      <c r="LM32" s="604"/>
      <c r="LN32" s="604"/>
      <c r="LO32" s="604"/>
      <c r="LP32" s="604"/>
      <c r="LQ32" s="604"/>
      <c r="LR32" s="604"/>
      <c r="LS32" s="604"/>
      <c r="LT32" s="604"/>
      <c r="LU32" s="604"/>
      <c r="LV32" s="604"/>
      <c r="LW32" s="604"/>
      <c r="LX32" s="604"/>
      <c r="LY32" s="604"/>
      <c r="LZ32" s="604"/>
      <c r="MA32" s="604"/>
      <c r="MB32" s="604"/>
      <c r="MC32" s="604"/>
      <c r="MD32" s="604"/>
      <c r="ME32" s="604"/>
      <c r="MF32" s="604"/>
      <c r="MG32" s="604"/>
      <c r="MH32" s="604"/>
      <c r="MI32" s="604"/>
      <c r="MJ32" s="604"/>
      <c r="MK32" s="604"/>
      <c r="ML32" s="604"/>
      <c r="MM32" s="604"/>
      <c r="MN32" s="604"/>
      <c r="MO32" s="604"/>
      <c r="MP32" s="604"/>
      <c r="MQ32" s="604"/>
      <c r="MR32" s="604"/>
      <c r="MS32" s="604"/>
      <c r="MT32" s="604"/>
      <c r="MU32" s="604"/>
      <c r="MV32" s="604"/>
      <c r="MW32" s="604"/>
      <c r="MX32" s="604"/>
      <c r="MY32" s="604"/>
      <c r="MZ32" s="604"/>
      <c r="NA32" s="604"/>
      <c r="NB32" s="604"/>
      <c r="NC32" s="604"/>
      <c r="ND32" s="604"/>
      <c r="NE32" s="604"/>
      <c r="NF32" s="604"/>
      <c r="NG32" s="604"/>
      <c r="NH32" s="604"/>
      <c r="NI32" s="604"/>
      <c r="NJ32" s="604"/>
      <c r="NK32" s="604"/>
      <c r="NL32" s="604"/>
      <c r="NM32" s="604"/>
      <c r="NN32" s="604"/>
      <c r="NO32" s="604"/>
      <c r="NP32" s="604"/>
      <c r="NQ32" s="604"/>
      <c r="NR32" s="604"/>
      <c r="NS32" s="604"/>
      <c r="NT32" s="604"/>
      <c r="NU32" s="604"/>
      <c r="NV32" s="604"/>
      <c r="NW32" s="604"/>
      <c r="NX32" s="604"/>
      <c r="NY32" s="604"/>
      <c r="NZ32" s="604"/>
      <c r="OA32" s="604"/>
      <c r="OB32" s="604"/>
      <c r="OC32" s="604"/>
      <c r="OD32" s="604"/>
      <c r="OE32" s="604"/>
      <c r="OF32" s="604"/>
      <c r="OG32" s="604"/>
      <c r="OH32" s="604"/>
      <c r="OI32" s="604"/>
      <c r="OJ32" s="604"/>
      <c r="OK32" s="604"/>
      <c r="OL32" s="604"/>
      <c r="OM32" s="604"/>
      <c r="ON32" s="604"/>
      <c r="OO32" s="604"/>
      <c r="OP32" s="604"/>
      <c r="OQ32" s="604"/>
      <c r="OR32" s="604"/>
      <c r="OS32" s="604"/>
      <c r="OT32" s="604"/>
      <c r="OU32" s="604"/>
      <c r="OV32" s="604"/>
      <c r="OW32" s="604"/>
      <c r="OX32" s="604"/>
      <c r="OY32" s="604"/>
      <c r="OZ32" s="604"/>
      <c r="PA32" s="604"/>
      <c r="PB32" s="604"/>
      <c r="PC32" s="604"/>
      <c r="PD32" s="604"/>
      <c r="PE32" s="604"/>
      <c r="PF32" s="604"/>
      <c r="PG32" s="604"/>
      <c r="PH32" s="604"/>
      <c r="PI32" s="604"/>
      <c r="PJ32" s="604"/>
      <c r="PK32" s="604"/>
      <c r="PL32" s="604"/>
      <c r="PM32" s="604"/>
      <c r="PN32" s="604"/>
      <c r="PO32" s="604"/>
      <c r="PP32" s="604"/>
      <c r="PQ32" s="604"/>
      <c r="PR32" s="604"/>
      <c r="PS32" s="604"/>
      <c r="PT32" s="604"/>
      <c r="PU32" s="604"/>
      <c r="PV32" s="604"/>
      <c r="PW32" s="604"/>
      <c r="PX32" s="604"/>
      <c r="PY32" s="604"/>
      <c r="PZ32" s="604"/>
      <c r="QA32" s="604"/>
      <c r="QB32" s="604"/>
      <c r="QC32" s="604"/>
      <c r="QD32" s="604"/>
      <c r="QE32" s="604"/>
      <c r="QF32" s="604"/>
      <c r="QG32" s="604"/>
      <c r="QH32" s="604"/>
      <c r="QI32" s="604"/>
      <c r="QJ32" s="604"/>
      <c r="QK32" s="604"/>
      <c r="QL32" s="604"/>
      <c r="QM32" s="604"/>
      <c r="QN32" s="604"/>
      <c r="QO32" s="604"/>
      <c r="QP32" s="604"/>
      <c r="QQ32" s="604"/>
      <c r="QR32" s="604"/>
      <c r="QS32" s="604"/>
      <c r="QT32" s="604"/>
      <c r="QU32" s="604"/>
      <c r="QV32" s="604"/>
      <c r="QW32" s="604"/>
      <c r="QX32" s="604"/>
      <c r="QY32" s="604"/>
      <c r="QZ32" s="604"/>
      <c r="RA32" s="604"/>
      <c r="RB32" s="604"/>
      <c r="RC32" s="604"/>
      <c r="RD32" s="604"/>
      <c r="RE32" s="604"/>
      <c r="RF32" s="604"/>
      <c r="RG32" s="604"/>
      <c r="RH32" s="604"/>
      <c r="RI32" s="604"/>
      <c r="RJ32" s="604"/>
      <c r="RK32" s="604"/>
      <c r="RL32" s="604"/>
      <c r="RM32" s="604"/>
      <c r="RN32" s="604"/>
      <c r="RO32" s="604"/>
      <c r="RP32" s="604"/>
      <c r="RQ32" s="604"/>
      <c r="RR32" s="604"/>
      <c r="RS32" s="604"/>
      <c r="RT32" s="604"/>
      <c r="RU32" s="604"/>
      <c r="RV32" s="604"/>
      <c r="RW32" s="604"/>
      <c r="RX32" s="604"/>
      <c r="RY32" s="604"/>
      <c r="RZ32" s="604"/>
      <c r="SA32" s="604"/>
      <c r="SB32" s="604"/>
      <c r="SC32" s="604"/>
      <c r="SD32" s="604"/>
      <c r="SE32" s="604"/>
      <c r="SF32" s="604"/>
      <c r="SG32" s="604"/>
      <c r="SH32" s="604"/>
      <c r="SI32" s="604"/>
      <c r="SJ32" s="604"/>
      <c r="SK32" s="604"/>
      <c r="SL32" s="604"/>
      <c r="SM32" s="604"/>
      <c r="SN32" s="604"/>
      <c r="SO32" s="604"/>
      <c r="SP32" s="604"/>
      <c r="SQ32" s="604"/>
      <c r="SR32" s="604"/>
      <c r="SS32" s="604"/>
      <c r="ST32" s="604"/>
      <c r="SU32" s="604"/>
      <c r="SV32" s="604"/>
      <c r="SW32" s="604"/>
      <c r="SX32" s="604"/>
      <c r="SY32" s="604"/>
      <c r="SZ32" s="604"/>
      <c r="TA32" s="604"/>
      <c r="TB32" s="604"/>
      <c r="TC32" s="604"/>
      <c r="TD32" s="604"/>
      <c r="TE32" s="604"/>
      <c r="TF32" s="604"/>
      <c r="TG32" s="604"/>
      <c r="TH32" s="604"/>
      <c r="TI32" s="604"/>
      <c r="TJ32" s="604"/>
      <c r="TK32" s="604"/>
      <c r="TL32" s="604"/>
      <c r="TM32" s="604"/>
      <c r="TN32" s="604"/>
      <c r="TO32" s="604"/>
      <c r="TP32" s="604"/>
      <c r="TQ32" s="604"/>
      <c r="TR32" s="604"/>
      <c r="TS32" s="604"/>
      <c r="TT32" s="604"/>
      <c r="TU32" s="604"/>
      <c r="TV32" s="604"/>
      <c r="TW32" s="604"/>
      <c r="TX32" s="604"/>
      <c r="TY32" s="604"/>
      <c r="TZ32" s="604"/>
      <c r="UA32" s="604"/>
      <c r="UB32" s="604"/>
      <c r="UC32" s="604"/>
      <c r="UD32" s="604"/>
      <c r="UE32" s="604"/>
      <c r="UF32" s="604"/>
      <c r="UG32" s="604"/>
      <c r="UH32" s="604"/>
      <c r="UI32" s="604"/>
      <c r="UJ32" s="604"/>
      <c r="UK32" s="604"/>
      <c r="UL32" s="604"/>
      <c r="UM32" s="604"/>
      <c r="UN32" s="604"/>
      <c r="UO32" s="604"/>
      <c r="UP32" s="604"/>
      <c r="UQ32" s="604"/>
      <c r="UR32" s="604"/>
      <c r="US32" s="604"/>
      <c r="UT32" s="604"/>
      <c r="UU32" s="604"/>
      <c r="UV32" s="604"/>
      <c r="UW32" s="604"/>
      <c r="UX32" s="604"/>
      <c r="UY32" s="604"/>
      <c r="UZ32" s="604"/>
      <c r="VA32" s="604"/>
      <c r="VB32" s="604"/>
      <c r="VC32" s="604"/>
      <c r="VD32" s="604"/>
      <c r="VE32" s="604"/>
      <c r="VF32" s="604"/>
      <c r="VG32" s="604"/>
      <c r="VH32" s="604"/>
      <c r="VI32" s="604"/>
      <c r="VJ32" s="604"/>
      <c r="VK32" s="604"/>
      <c r="VL32" s="604"/>
      <c r="VM32" s="604"/>
      <c r="VN32" s="604"/>
      <c r="VO32" s="604"/>
      <c r="VP32" s="604"/>
      <c r="VQ32" s="604"/>
      <c r="VR32" s="604"/>
      <c r="VS32" s="604"/>
      <c r="VT32" s="604"/>
      <c r="VU32" s="604"/>
      <c r="VV32" s="604"/>
      <c r="VW32" s="604"/>
      <c r="VX32" s="604"/>
      <c r="VY32" s="604"/>
      <c r="VZ32" s="604"/>
      <c r="WA32" s="604"/>
      <c r="WB32" s="604"/>
      <c r="WC32" s="604"/>
      <c r="WD32" s="604"/>
      <c r="WE32" s="604"/>
      <c r="WF32" s="604"/>
      <c r="WG32" s="604"/>
      <c r="WH32" s="604"/>
      <c r="WI32" s="604"/>
      <c r="WJ32" s="604"/>
      <c r="WK32" s="604"/>
      <c r="WL32" s="604"/>
      <c r="WM32" s="604"/>
      <c r="WN32" s="604"/>
      <c r="WO32" s="604"/>
      <c r="WP32" s="604"/>
      <c r="WQ32" s="604"/>
      <c r="WR32" s="604"/>
      <c r="WS32" s="604"/>
      <c r="WT32" s="604"/>
      <c r="WU32" s="604"/>
      <c r="WV32" s="604"/>
      <c r="WW32" s="604"/>
      <c r="WX32" s="604"/>
      <c r="WY32" s="604"/>
      <c r="WZ32" s="604"/>
      <c r="XA32" s="604"/>
      <c r="XB32" s="604"/>
      <c r="XC32" s="604"/>
      <c r="XD32" s="604"/>
      <c r="XE32" s="604"/>
      <c r="XF32" s="604"/>
      <c r="XG32" s="604"/>
      <c r="XH32" s="604"/>
      <c r="XI32" s="604"/>
      <c r="XJ32" s="604"/>
      <c r="XK32" s="604"/>
      <c r="XL32" s="604"/>
      <c r="XM32" s="604"/>
      <c r="XN32" s="604"/>
      <c r="XO32" s="604"/>
      <c r="XP32" s="604"/>
      <c r="XQ32" s="604"/>
      <c r="XR32" s="604"/>
      <c r="XS32" s="604"/>
      <c r="XT32" s="604"/>
      <c r="XU32" s="604"/>
      <c r="XV32" s="604"/>
      <c r="XW32" s="604"/>
      <c r="XX32" s="604"/>
      <c r="XY32" s="604"/>
      <c r="XZ32" s="604"/>
      <c r="YA32" s="604"/>
      <c r="YB32" s="604"/>
      <c r="YC32" s="604"/>
      <c r="YD32" s="604"/>
      <c r="YE32" s="604"/>
      <c r="YF32" s="604"/>
      <c r="YG32" s="604"/>
      <c r="YH32" s="604"/>
      <c r="YI32" s="604"/>
      <c r="YJ32" s="604"/>
      <c r="YK32" s="604"/>
      <c r="YL32" s="604"/>
      <c r="YM32" s="604"/>
      <c r="YN32" s="604"/>
      <c r="YO32" s="604"/>
      <c r="YP32" s="604"/>
      <c r="YQ32" s="604"/>
      <c r="YR32" s="604"/>
      <c r="YS32" s="604"/>
      <c r="YT32" s="604"/>
      <c r="YU32" s="604"/>
      <c r="YV32" s="604"/>
      <c r="YW32" s="604"/>
      <c r="YX32" s="604"/>
      <c r="YY32" s="604"/>
      <c r="YZ32" s="604"/>
      <c r="ZA32" s="604"/>
      <c r="ZB32" s="604"/>
      <c r="ZC32" s="604"/>
      <c r="ZD32" s="604"/>
      <c r="ZE32" s="604"/>
      <c r="ZF32" s="604"/>
      <c r="ZG32" s="604"/>
      <c r="ZH32" s="604"/>
      <c r="ZI32" s="604"/>
      <c r="ZJ32" s="604"/>
      <c r="ZK32" s="604"/>
      <c r="ZL32" s="604"/>
      <c r="ZM32" s="604"/>
      <c r="ZN32" s="604"/>
      <c r="ZO32" s="604"/>
    </row>
    <row r="33" spans="1:691" s="602" customFormat="1" ht="13.5" thickBot="1" x14ac:dyDescent="0.25">
      <c r="A33" s="1357"/>
      <c r="B33" s="621" t="s">
        <v>314</v>
      </c>
      <c r="C33" s="624"/>
      <c r="D33" s="1352"/>
      <c r="E33" s="1358"/>
      <c r="F33" s="624"/>
      <c r="G33" s="1352"/>
      <c r="H33" s="1354"/>
      <c r="I33" s="624"/>
      <c r="J33" s="1352"/>
      <c r="K33" s="1354"/>
      <c r="L33" s="624"/>
      <c r="M33" s="1352"/>
      <c r="N33" s="1354"/>
      <c r="O33" s="624"/>
      <c r="P33" s="1352"/>
      <c r="Q33" s="1354"/>
      <c r="R33" s="624"/>
      <c r="S33" s="1352"/>
      <c r="T33" s="1354"/>
      <c r="U33" s="624"/>
      <c r="V33" s="1352"/>
      <c r="W33" s="1354"/>
      <c r="X33" s="624"/>
      <c r="Y33" s="1352"/>
      <c r="Z33" s="1354"/>
      <c r="AA33" s="624"/>
      <c r="AB33" s="1352"/>
      <c r="AC33" s="1354"/>
      <c r="AD33" s="624"/>
      <c r="AE33" s="1352"/>
      <c r="AF33" s="1354"/>
      <c r="AH33" s="634"/>
      <c r="AI33" s="644" t="s">
        <v>296</v>
      </c>
      <c r="AJ33" s="633"/>
      <c r="AK33" s="634"/>
      <c r="AL33" s="633"/>
      <c r="AM33" s="634"/>
      <c r="AN33" s="634"/>
      <c r="AO33" s="634"/>
      <c r="AP33" s="634">
        <v>6000</v>
      </c>
      <c r="AQ33" s="633" t="s">
        <v>326</v>
      </c>
      <c r="AR33" s="634">
        <v>2</v>
      </c>
      <c r="AS33" s="634"/>
      <c r="AT33" s="634"/>
      <c r="AU33" s="629"/>
      <c r="AV33" s="630"/>
      <c r="AW33" s="630"/>
      <c r="AX33" s="630"/>
      <c r="AY33" s="630"/>
      <c r="AZ33" s="630"/>
      <c r="BA33" s="630"/>
      <c r="BB33" s="630"/>
      <c r="BC33" s="630"/>
      <c r="BD33" s="630"/>
      <c r="BE33" s="630"/>
      <c r="BF33" s="630"/>
      <c r="BG33" s="630"/>
      <c r="BH33" s="630"/>
      <c r="BI33" s="630"/>
      <c r="BJ33" s="630"/>
      <c r="BK33" s="630"/>
      <c r="BL33" s="630"/>
      <c r="BM33" s="606"/>
      <c r="BN33" s="606"/>
      <c r="BO33" s="606"/>
      <c r="BP33" s="606"/>
      <c r="BQ33" s="606"/>
      <c r="BR33" s="606"/>
      <c r="BS33" s="606"/>
      <c r="BT33" s="606"/>
      <c r="BU33" s="606"/>
      <c r="BV33" s="606"/>
      <c r="BW33" s="604"/>
      <c r="BX33" s="604"/>
      <c r="BY33" s="604"/>
      <c r="BZ33" s="604"/>
      <c r="CA33" s="604"/>
      <c r="CB33" s="604"/>
      <c r="CC33" s="604"/>
      <c r="CD33" s="604"/>
      <c r="CE33" s="604"/>
      <c r="CF33" s="604"/>
      <c r="CG33" s="604"/>
      <c r="CH33" s="604"/>
      <c r="CI33" s="604"/>
      <c r="CJ33" s="604"/>
      <c r="CK33" s="604"/>
      <c r="CL33" s="604"/>
      <c r="CM33" s="604"/>
      <c r="CN33" s="604"/>
      <c r="CO33" s="604"/>
      <c r="CP33" s="604"/>
      <c r="CQ33" s="604"/>
      <c r="CR33" s="604"/>
      <c r="CS33" s="604"/>
      <c r="CT33" s="604"/>
      <c r="CU33" s="604"/>
      <c r="CV33" s="604"/>
      <c r="CW33" s="604"/>
      <c r="CX33" s="604"/>
      <c r="CY33" s="604"/>
      <c r="CZ33" s="604"/>
      <c r="DA33" s="604"/>
      <c r="DB33" s="604"/>
      <c r="DC33" s="604"/>
      <c r="DD33" s="604"/>
      <c r="DE33" s="604"/>
      <c r="DF33" s="604"/>
      <c r="DG33" s="604"/>
      <c r="DH33" s="604"/>
      <c r="DI33" s="604"/>
      <c r="DJ33" s="604"/>
      <c r="DK33" s="604"/>
      <c r="DL33" s="604"/>
      <c r="DM33" s="604"/>
      <c r="DN33" s="604"/>
      <c r="DO33" s="604"/>
      <c r="DP33" s="604"/>
      <c r="DQ33" s="604"/>
      <c r="DR33" s="604"/>
      <c r="DS33" s="604"/>
      <c r="DT33" s="604"/>
      <c r="DU33" s="604"/>
      <c r="DV33" s="604"/>
      <c r="DW33" s="604"/>
      <c r="DX33" s="604"/>
      <c r="DY33" s="604"/>
      <c r="DZ33" s="604"/>
      <c r="EA33" s="604"/>
      <c r="EB33" s="604"/>
      <c r="EC33" s="604"/>
      <c r="ED33" s="604"/>
      <c r="EE33" s="604"/>
      <c r="EF33" s="604"/>
      <c r="EG33" s="604"/>
      <c r="EH33" s="604"/>
      <c r="EI33" s="604"/>
      <c r="EJ33" s="604"/>
      <c r="EK33" s="604"/>
      <c r="EL33" s="604"/>
      <c r="EM33" s="604"/>
      <c r="EN33" s="604"/>
      <c r="EO33" s="604"/>
      <c r="EP33" s="604"/>
      <c r="EQ33" s="604"/>
      <c r="ER33" s="604"/>
      <c r="ES33" s="604"/>
      <c r="ET33" s="604"/>
      <c r="EU33" s="604"/>
      <c r="EV33" s="604"/>
      <c r="EW33" s="604"/>
      <c r="EX33" s="604"/>
      <c r="EY33" s="604"/>
      <c r="EZ33" s="604"/>
      <c r="FA33" s="604"/>
      <c r="FB33" s="604"/>
      <c r="FC33" s="604"/>
      <c r="FD33" s="604"/>
      <c r="FE33" s="604"/>
      <c r="FF33" s="604"/>
      <c r="FG33" s="604"/>
      <c r="FH33" s="604"/>
      <c r="FI33" s="604"/>
      <c r="FJ33" s="604"/>
      <c r="FK33" s="604"/>
      <c r="FL33" s="604"/>
      <c r="FM33" s="604"/>
      <c r="FN33" s="604"/>
      <c r="FO33" s="604"/>
      <c r="FP33" s="604"/>
      <c r="FQ33" s="604"/>
      <c r="FR33" s="604"/>
      <c r="FS33" s="604"/>
      <c r="FT33" s="604"/>
      <c r="FU33" s="604"/>
      <c r="FV33" s="604"/>
      <c r="FW33" s="604"/>
      <c r="FX33" s="604"/>
      <c r="FY33" s="604"/>
      <c r="FZ33" s="604"/>
      <c r="GA33" s="604"/>
      <c r="GB33" s="604"/>
      <c r="GC33" s="604"/>
      <c r="GD33" s="604"/>
      <c r="GE33" s="604"/>
      <c r="GF33" s="604"/>
      <c r="GG33" s="604"/>
      <c r="GH33" s="604"/>
      <c r="GI33" s="604"/>
      <c r="GJ33" s="604"/>
      <c r="GK33" s="604"/>
      <c r="GL33" s="604"/>
      <c r="GM33" s="604"/>
      <c r="GN33" s="604"/>
      <c r="GO33" s="604"/>
      <c r="GP33" s="604"/>
      <c r="GQ33" s="604"/>
      <c r="GR33" s="604"/>
      <c r="GS33" s="604"/>
      <c r="GT33" s="604"/>
      <c r="GU33" s="604"/>
      <c r="GV33" s="604"/>
      <c r="GW33" s="604"/>
      <c r="GX33" s="604"/>
      <c r="GY33" s="604"/>
      <c r="GZ33" s="604"/>
      <c r="HA33" s="604"/>
      <c r="HB33" s="604"/>
      <c r="HC33" s="604"/>
      <c r="HD33" s="604"/>
      <c r="HE33" s="604"/>
      <c r="HF33" s="604"/>
      <c r="HG33" s="604"/>
      <c r="HH33" s="604"/>
      <c r="HI33" s="604"/>
      <c r="HJ33" s="604"/>
      <c r="HK33" s="604"/>
      <c r="HL33" s="604"/>
      <c r="HM33" s="604"/>
      <c r="HN33" s="604"/>
      <c r="HO33" s="604"/>
      <c r="HP33" s="604"/>
      <c r="HQ33" s="604"/>
      <c r="HR33" s="604"/>
      <c r="HS33" s="604"/>
      <c r="HT33" s="604"/>
      <c r="HU33" s="604"/>
      <c r="HV33" s="604"/>
      <c r="HW33" s="604"/>
      <c r="HX33" s="604"/>
      <c r="HY33" s="604"/>
      <c r="HZ33" s="604"/>
      <c r="IA33" s="604"/>
      <c r="IB33" s="604"/>
      <c r="IC33" s="604"/>
      <c r="ID33" s="604"/>
      <c r="IE33" s="604"/>
      <c r="IF33" s="604"/>
      <c r="IG33" s="604"/>
      <c r="IH33" s="604"/>
      <c r="II33" s="604"/>
      <c r="IJ33" s="604"/>
      <c r="IK33" s="604"/>
      <c r="IL33" s="604"/>
      <c r="IM33" s="604"/>
      <c r="IN33" s="604"/>
      <c r="IO33" s="604"/>
      <c r="IP33" s="604"/>
      <c r="IQ33" s="604"/>
      <c r="IR33" s="604"/>
      <c r="IS33" s="604"/>
      <c r="IT33" s="604"/>
      <c r="IU33" s="604"/>
      <c r="IV33" s="604"/>
      <c r="IW33" s="604"/>
      <c r="IX33" s="604"/>
      <c r="IY33" s="604"/>
      <c r="IZ33" s="604"/>
      <c r="JA33" s="604"/>
      <c r="JB33" s="604"/>
      <c r="JC33" s="604"/>
      <c r="JD33" s="604"/>
      <c r="JE33" s="604"/>
      <c r="JF33" s="604"/>
      <c r="JG33" s="604"/>
      <c r="JH33" s="604"/>
      <c r="JI33" s="604"/>
      <c r="JJ33" s="604"/>
      <c r="JK33" s="604"/>
      <c r="JL33" s="604"/>
      <c r="JM33" s="604"/>
      <c r="JN33" s="604"/>
      <c r="JO33" s="604"/>
      <c r="JP33" s="604"/>
      <c r="JQ33" s="604"/>
      <c r="JR33" s="604"/>
      <c r="JS33" s="604"/>
      <c r="JT33" s="604"/>
      <c r="JU33" s="604"/>
      <c r="JV33" s="604"/>
      <c r="JW33" s="604"/>
      <c r="JX33" s="604"/>
      <c r="JY33" s="604"/>
      <c r="JZ33" s="604"/>
      <c r="KA33" s="604"/>
      <c r="KB33" s="604"/>
      <c r="KC33" s="604"/>
      <c r="KD33" s="604"/>
      <c r="KE33" s="604"/>
      <c r="KF33" s="604"/>
      <c r="KG33" s="604"/>
      <c r="KH33" s="604"/>
      <c r="KI33" s="604"/>
      <c r="KJ33" s="604"/>
      <c r="KK33" s="604"/>
      <c r="KL33" s="604"/>
      <c r="KM33" s="604"/>
      <c r="KN33" s="604"/>
      <c r="KO33" s="604"/>
      <c r="KP33" s="604"/>
      <c r="KQ33" s="604"/>
      <c r="KR33" s="604"/>
      <c r="KS33" s="604"/>
      <c r="KT33" s="604"/>
      <c r="KU33" s="604"/>
      <c r="KV33" s="604"/>
      <c r="KW33" s="604"/>
      <c r="KX33" s="604"/>
      <c r="KY33" s="604"/>
      <c r="KZ33" s="604"/>
      <c r="LA33" s="604"/>
      <c r="LB33" s="604"/>
      <c r="LC33" s="604"/>
      <c r="LD33" s="604"/>
      <c r="LE33" s="604"/>
      <c r="LF33" s="604"/>
      <c r="LG33" s="604"/>
      <c r="LH33" s="604"/>
      <c r="LI33" s="604"/>
      <c r="LJ33" s="604"/>
      <c r="LK33" s="604"/>
      <c r="LL33" s="604"/>
      <c r="LM33" s="604"/>
      <c r="LN33" s="604"/>
      <c r="LO33" s="604"/>
      <c r="LP33" s="604"/>
      <c r="LQ33" s="604"/>
      <c r="LR33" s="604"/>
      <c r="LS33" s="604"/>
      <c r="LT33" s="604"/>
      <c r="LU33" s="604"/>
      <c r="LV33" s="604"/>
      <c r="LW33" s="604"/>
      <c r="LX33" s="604"/>
      <c r="LY33" s="604"/>
      <c r="LZ33" s="604"/>
      <c r="MA33" s="604"/>
      <c r="MB33" s="604"/>
      <c r="MC33" s="604"/>
      <c r="MD33" s="604"/>
      <c r="ME33" s="604"/>
      <c r="MF33" s="604"/>
      <c r="MG33" s="604"/>
      <c r="MH33" s="604"/>
      <c r="MI33" s="604"/>
      <c r="MJ33" s="604"/>
      <c r="MK33" s="604"/>
      <c r="ML33" s="604"/>
      <c r="MM33" s="604"/>
      <c r="MN33" s="604"/>
      <c r="MO33" s="604"/>
      <c r="MP33" s="604"/>
      <c r="MQ33" s="604"/>
      <c r="MR33" s="604"/>
      <c r="MS33" s="604"/>
      <c r="MT33" s="604"/>
      <c r="MU33" s="604"/>
      <c r="MV33" s="604"/>
      <c r="MW33" s="604"/>
      <c r="MX33" s="604"/>
      <c r="MY33" s="604"/>
      <c r="MZ33" s="604"/>
      <c r="NA33" s="604"/>
      <c r="NB33" s="604"/>
      <c r="NC33" s="604"/>
      <c r="ND33" s="604"/>
      <c r="NE33" s="604"/>
      <c r="NF33" s="604"/>
      <c r="NG33" s="604"/>
      <c r="NH33" s="604"/>
      <c r="NI33" s="604"/>
      <c r="NJ33" s="604"/>
      <c r="NK33" s="604"/>
      <c r="NL33" s="604"/>
      <c r="NM33" s="604"/>
      <c r="NN33" s="604"/>
      <c r="NO33" s="604"/>
      <c r="NP33" s="604"/>
      <c r="NQ33" s="604"/>
      <c r="NR33" s="604"/>
      <c r="NS33" s="604"/>
      <c r="NT33" s="604"/>
      <c r="NU33" s="604"/>
      <c r="NV33" s="604"/>
      <c r="NW33" s="604"/>
      <c r="NX33" s="604"/>
      <c r="NY33" s="604"/>
      <c r="NZ33" s="604"/>
      <c r="OA33" s="604"/>
      <c r="OB33" s="604"/>
      <c r="OC33" s="604"/>
      <c r="OD33" s="604"/>
      <c r="OE33" s="604"/>
      <c r="OF33" s="604"/>
      <c r="OG33" s="604"/>
      <c r="OH33" s="604"/>
      <c r="OI33" s="604"/>
      <c r="OJ33" s="604"/>
      <c r="OK33" s="604"/>
      <c r="OL33" s="604"/>
      <c r="OM33" s="604"/>
      <c r="ON33" s="604"/>
      <c r="OO33" s="604"/>
      <c r="OP33" s="604"/>
      <c r="OQ33" s="604"/>
      <c r="OR33" s="604"/>
      <c r="OS33" s="604"/>
      <c r="OT33" s="604"/>
      <c r="OU33" s="604"/>
      <c r="OV33" s="604"/>
      <c r="OW33" s="604"/>
      <c r="OX33" s="604"/>
      <c r="OY33" s="604"/>
      <c r="OZ33" s="604"/>
      <c r="PA33" s="604"/>
      <c r="PB33" s="604"/>
      <c r="PC33" s="604"/>
      <c r="PD33" s="604"/>
      <c r="PE33" s="604"/>
      <c r="PF33" s="604"/>
      <c r="PG33" s="604"/>
      <c r="PH33" s="604"/>
      <c r="PI33" s="604"/>
      <c r="PJ33" s="604"/>
      <c r="PK33" s="604"/>
      <c r="PL33" s="604"/>
      <c r="PM33" s="604"/>
      <c r="PN33" s="604"/>
      <c r="PO33" s="604"/>
      <c r="PP33" s="604"/>
      <c r="PQ33" s="604"/>
      <c r="PR33" s="604"/>
      <c r="PS33" s="604"/>
      <c r="PT33" s="604"/>
      <c r="PU33" s="604"/>
      <c r="PV33" s="604"/>
      <c r="PW33" s="604"/>
      <c r="PX33" s="604"/>
      <c r="PY33" s="604"/>
      <c r="PZ33" s="604"/>
      <c r="QA33" s="604"/>
      <c r="QB33" s="604"/>
      <c r="QC33" s="604"/>
      <c r="QD33" s="604"/>
      <c r="QE33" s="604"/>
      <c r="QF33" s="604"/>
      <c r="QG33" s="604"/>
      <c r="QH33" s="604"/>
      <c r="QI33" s="604"/>
      <c r="QJ33" s="604"/>
      <c r="QK33" s="604"/>
      <c r="QL33" s="604"/>
      <c r="QM33" s="604"/>
      <c r="QN33" s="604"/>
      <c r="QO33" s="604"/>
      <c r="QP33" s="604"/>
      <c r="QQ33" s="604"/>
      <c r="QR33" s="604"/>
      <c r="QS33" s="604"/>
      <c r="QT33" s="604"/>
      <c r="QU33" s="604"/>
      <c r="QV33" s="604"/>
      <c r="QW33" s="604"/>
      <c r="QX33" s="604"/>
      <c r="QY33" s="604"/>
      <c r="QZ33" s="604"/>
      <c r="RA33" s="604"/>
      <c r="RB33" s="604"/>
      <c r="RC33" s="604"/>
      <c r="RD33" s="604"/>
      <c r="RE33" s="604"/>
      <c r="RF33" s="604"/>
      <c r="RG33" s="604"/>
      <c r="RH33" s="604"/>
      <c r="RI33" s="604"/>
      <c r="RJ33" s="604"/>
      <c r="RK33" s="604"/>
      <c r="RL33" s="604"/>
      <c r="RM33" s="604"/>
      <c r="RN33" s="604"/>
      <c r="RO33" s="604"/>
      <c r="RP33" s="604"/>
      <c r="RQ33" s="604"/>
      <c r="RR33" s="604"/>
      <c r="RS33" s="604"/>
      <c r="RT33" s="604"/>
      <c r="RU33" s="604"/>
      <c r="RV33" s="604"/>
      <c r="RW33" s="604"/>
      <c r="RX33" s="604"/>
      <c r="RY33" s="604"/>
      <c r="RZ33" s="604"/>
      <c r="SA33" s="604"/>
      <c r="SB33" s="604"/>
      <c r="SC33" s="604"/>
      <c r="SD33" s="604"/>
      <c r="SE33" s="604"/>
      <c r="SF33" s="604"/>
      <c r="SG33" s="604"/>
      <c r="SH33" s="604"/>
      <c r="SI33" s="604"/>
      <c r="SJ33" s="604"/>
      <c r="SK33" s="604"/>
      <c r="SL33" s="604"/>
      <c r="SM33" s="604"/>
      <c r="SN33" s="604"/>
      <c r="SO33" s="604"/>
      <c r="SP33" s="604"/>
      <c r="SQ33" s="604"/>
      <c r="SR33" s="604"/>
      <c r="SS33" s="604"/>
      <c r="ST33" s="604"/>
      <c r="SU33" s="604"/>
      <c r="SV33" s="604"/>
      <c r="SW33" s="604"/>
      <c r="SX33" s="604"/>
      <c r="SY33" s="604"/>
      <c r="SZ33" s="604"/>
      <c r="TA33" s="604"/>
      <c r="TB33" s="604"/>
      <c r="TC33" s="604"/>
      <c r="TD33" s="604"/>
      <c r="TE33" s="604"/>
      <c r="TF33" s="604"/>
      <c r="TG33" s="604"/>
      <c r="TH33" s="604"/>
      <c r="TI33" s="604"/>
      <c r="TJ33" s="604"/>
      <c r="TK33" s="604"/>
      <c r="TL33" s="604"/>
      <c r="TM33" s="604"/>
      <c r="TN33" s="604"/>
      <c r="TO33" s="604"/>
      <c r="TP33" s="604"/>
      <c r="TQ33" s="604"/>
      <c r="TR33" s="604"/>
      <c r="TS33" s="604"/>
      <c r="TT33" s="604"/>
      <c r="TU33" s="604"/>
      <c r="TV33" s="604"/>
      <c r="TW33" s="604"/>
      <c r="TX33" s="604"/>
      <c r="TY33" s="604"/>
      <c r="TZ33" s="604"/>
      <c r="UA33" s="604"/>
      <c r="UB33" s="604"/>
      <c r="UC33" s="604"/>
      <c r="UD33" s="604"/>
      <c r="UE33" s="604"/>
      <c r="UF33" s="604"/>
      <c r="UG33" s="604"/>
      <c r="UH33" s="604"/>
      <c r="UI33" s="604"/>
      <c r="UJ33" s="604"/>
      <c r="UK33" s="604"/>
      <c r="UL33" s="604"/>
      <c r="UM33" s="604"/>
      <c r="UN33" s="604"/>
      <c r="UO33" s="604"/>
      <c r="UP33" s="604"/>
      <c r="UQ33" s="604"/>
      <c r="UR33" s="604"/>
      <c r="US33" s="604"/>
      <c r="UT33" s="604"/>
      <c r="UU33" s="604"/>
      <c r="UV33" s="604"/>
      <c r="UW33" s="604"/>
      <c r="UX33" s="604"/>
      <c r="UY33" s="604"/>
      <c r="UZ33" s="604"/>
      <c r="VA33" s="604"/>
      <c r="VB33" s="604"/>
      <c r="VC33" s="604"/>
      <c r="VD33" s="604"/>
      <c r="VE33" s="604"/>
      <c r="VF33" s="604"/>
      <c r="VG33" s="604"/>
      <c r="VH33" s="604"/>
      <c r="VI33" s="604"/>
      <c r="VJ33" s="604"/>
      <c r="VK33" s="604"/>
      <c r="VL33" s="604"/>
      <c r="VM33" s="604"/>
      <c r="VN33" s="604"/>
      <c r="VO33" s="604"/>
      <c r="VP33" s="604"/>
      <c r="VQ33" s="604"/>
      <c r="VR33" s="604"/>
      <c r="VS33" s="604"/>
      <c r="VT33" s="604"/>
      <c r="VU33" s="604"/>
      <c r="VV33" s="604"/>
      <c r="VW33" s="604"/>
      <c r="VX33" s="604"/>
      <c r="VY33" s="604"/>
      <c r="VZ33" s="604"/>
      <c r="WA33" s="604"/>
      <c r="WB33" s="604"/>
      <c r="WC33" s="604"/>
      <c r="WD33" s="604"/>
      <c r="WE33" s="604"/>
      <c r="WF33" s="604"/>
      <c r="WG33" s="604"/>
      <c r="WH33" s="604"/>
      <c r="WI33" s="604"/>
      <c r="WJ33" s="604"/>
      <c r="WK33" s="604"/>
      <c r="WL33" s="604"/>
      <c r="WM33" s="604"/>
      <c r="WN33" s="604"/>
      <c r="WO33" s="604"/>
      <c r="WP33" s="604"/>
      <c r="WQ33" s="604"/>
      <c r="WR33" s="604"/>
      <c r="WS33" s="604"/>
      <c r="WT33" s="604"/>
      <c r="WU33" s="604"/>
      <c r="WV33" s="604"/>
      <c r="WW33" s="604"/>
      <c r="WX33" s="604"/>
      <c r="WY33" s="604"/>
      <c r="WZ33" s="604"/>
      <c r="XA33" s="604"/>
      <c r="XB33" s="604"/>
      <c r="XC33" s="604"/>
      <c r="XD33" s="604"/>
      <c r="XE33" s="604"/>
      <c r="XF33" s="604"/>
      <c r="XG33" s="604"/>
      <c r="XH33" s="604"/>
      <c r="XI33" s="604"/>
      <c r="XJ33" s="604"/>
      <c r="XK33" s="604"/>
      <c r="XL33" s="604"/>
      <c r="XM33" s="604"/>
      <c r="XN33" s="604"/>
      <c r="XO33" s="604"/>
      <c r="XP33" s="604"/>
      <c r="XQ33" s="604"/>
      <c r="XR33" s="604"/>
      <c r="XS33" s="604"/>
      <c r="XT33" s="604"/>
      <c r="XU33" s="604"/>
      <c r="XV33" s="604"/>
      <c r="XW33" s="604"/>
      <c r="XX33" s="604"/>
      <c r="XY33" s="604"/>
      <c r="XZ33" s="604"/>
      <c r="YA33" s="604"/>
      <c r="YB33" s="604"/>
      <c r="YC33" s="604"/>
      <c r="YD33" s="604"/>
      <c r="YE33" s="604"/>
      <c r="YF33" s="604"/>
      <c r="YG33" s="604"/>
      <c r="YH33" s="604"/>
      <c r="YI33" s="604"/>
      <c r="YJ33" s="604"/>
      <c r="YK33" s="604"/>
      <c r="YL33" s="604"/>
      <c r="YM33" s="604"/>
      <c r="YN33" s="604"/>
      <c r="YO33" s="604"/>
      <c r="YP33" s="604"/>
      <c r="YQ33" s="604"/>
      <c r="YR33" s="604"/>
      <c r="YS33" s="604"/>
      <c r="YT33" s="604"/>
      <c r="YU33" s="604"/>
      <c r="YV33" s="604"/>
      <c r="YW33" s="604"/>
      <c r="YX33" s="604"/>
      <c r="YY33" s="604"/>
      <c r="YZ33" s="604"/>
      <c r="ZA33" s="604"/>
      <c r="ZB33" s="604"/>
      <c r="ZC33" s="604"/>
      <c r="ZD33" s="604"/>
      <c r="ZE33" s="604"/>
      <c r="ZF33" s="604"/>
      <c r="ZG33" s="604"/>
      <c r="ZH33" s="604"/>
      <c r="ZI33" s="604"/>
      <c r="ZJ33" s="604"/>
      <c r="ZK33" s="604"/>
      <c r="ZL33" s="604"/>
      <c r="ZM33" s="604"/>
      <c r="ZN33" s="604"/>
      <c r="ZO33" s="604"/>
    </row>
    <row r="34" spans="1:691" x14ac:dyDescent="0.2">
      <c r="A34" s="1356" t="str">
        <f>IF(IF($AI$2=1,AH20,IF($AI$2=2,AI20,""))=0,"",IF($AI$2=1,AH20,IF($AI$2=2,AI20,"")))</f>
        <v/>
      </c>
      <c r="B34" s="621" t="s">
        <v>312</v>
      </c>
      <c r="C34" s="624"/>
      <c r="D34" s="1352"/>
      <c r="E34" s="1358"/>
      <c r="F34" s="624"/>
      <c r="G34" s="1352"/>
      <c r="H34" s="1354"/>
      <c r="I34" s="624"/>
      <c r="J34" s="1352"/>
      <c r="K34" s="1354"/>
      <c r="L34" s="624"/>
      <c r="M34" s="1352"/>
      <c r="N34" s="1354"/>
      <c r="O34" s="624"/>
      <c r="P34" s="1352"/>
      <c r="Q34" s="1354"/>
      <c r="R34" s="624"/>
      <c r="S34" s="1352"/>
      <c r="T34" s="1354"/>
      <c r="U34" s="624"/>
      <c r="V34" s="1352"/>
      <c r="W34" s="1354"/>
      <c r="X34" s="624"/>
      <c r="Y34" s="1352"/>
      <c r="Z34" s="1354"/>
      <c r="AA34" s="624"/>
      <c r="AB34" s="1352"/>
      <c r="AC34" s="1354"/>
      <c r="AD34" s="624"/>
      <c r="AE34" s="1352"/>
      <c r="AF34" s="1354"/>
      <c r="AG34" s="602"/>
      <c r="AH34" s="634"/>
      <c r="AI34" s="644" t="s">
        <v>338</v>
      </c>
      <c r="AJ34" s="633"/>
      <c r="AK34" s="634"/>
      <c r="AL34" s="633"/>
      <c r="AM34" s="634"/>
      <c r="AN34" s="634"/>
      <c r="AO34" s="634"/>
      <c r="AP34" s="627">
        <v>8000</v>
      </c>
      <c r="AQ34" s="633" t="s">
        <v>333</v>
      </c>
      <c r="AR34" s="634">
        <v>1</v>
      </c>
      <c r="AS34" s="634"/>
      <c r="AT34" s="634"/>
    </row>
    <row r="35" spans="1:691" ht="13.5" thickBot="1" x14ac:dyDescent="0.25">
      <c r="A35" s="1357"/>
      <c r="B35" s="621" t="s">
        <v>314</v>
      </c>
      <c r="C35" s="624"/>
      <c r="D35" s="1352"/>
      <c r="E35" s="1358"/>
      <c r="F35" s="624"/>
      <c r="G35" s="1352"/>
      <c r="H35" s="1354"/>
      <c r="I35" s="624"/>
      <c r="J35" s="1352"/>
      <c r="K35" s="1354"/>
      <c r="L35" s="624"/>
      <c r="M35" s="1352"/>
      <c r="N35" s="1354"/>
      <c r="O35" s="624"/>
      <c r="P35" s="1352"/>
      <c r="Q35" s="1354"/>
      <c r="R35" s="624"/>
      <c r="S35" s="1352"/>
      <c r="T35" s="1354"/>
      <c r="U35" s="624"/>
      <c r="V35" s="1352"/>
      <c r="W35" s="1354"/>
      <c r="X35" s="624"/>
      <c r="Y35" s="1352"/>
      <c r="Z35" s="1354"/>
      <c r="AA35" s="624"/>
      <c r="AB35" s="1352"/>
      <c r="AC35" s="1354"/>
      <c r="AD35" s="624"/>
      <c r="AE35" s="1352"/>
      <c r="AF35" s="1354"/>
      <c r="AG35" s="602"/>
      <c r="AH35" s="634"/>
      <c r="AI35" s="645" t="s">
        <v>96</v>
      </c>
      <c r="AJ35" s="633"/>
      <c r="AK35" s="634"/>
      <c r="AL35" s="633"/>
      <c r="AM35" s="634"/>
      <c r="AN35" s="634"/>
      <c r="AO35" s="634"/>
      <c r="AP35" s="634">
        <v>7000</v>
      </c>
      <c r="AQ35" s="633" t="s">
        <v>334</v>
      </c>
      <c r="AR35" s="634">
        <v>2</v>
      </c>
      <c r="AS35" s="634"/>
      <c r="AT35" s="634"/>
    </row>
    <row r="36" spans="1:691" x14ac:dyDescent="0.2">
      <c r="A36" s="1356" t="str">
        <f>IF(IF($AI$2=1,AH21,IF($AI$2=2,AI21,""))=0,"",IF($AI$2=1,AH21,IF($AI$2=2,AI21,"")))</f>
        <v/>
      </c>
      <c r="B36" s="621" t="s">
        <v>312</v>
      </c>
      <c r="C36" s="624"/>
      <c r="D36" s="1352"/>
      <c r="E36" s="1358"/>
      <c r="F36" s="624"/>
      <c r="G36" s="1352"/>
      <c r="H36" s="1354"/>
      <c r="I36" s="624"/>
      <c r="J36" s="1352"/>
      <c r="K36" s="1354"/>
      <c r="L36" s="624"/>
      <c r="M36" s="1352"/>
      <c r="N36" s="1354"/>
      <c r="O36" s="624"/>
      <c r="P36" s="1352"/>
      <c r="Q36" s="1354"/>
      <c r="R36" s="624"/>
      <c r="S36" s="1352"/>
      <c r="T36" s="1354"/>
      <c r="U36" s="624"/>
      <c r="V36" s="1352"/>
      <c r="W36" s="1354"/>
      <c r="X36" s="624"/>
      <c r="Y36" s="1352"/>
      <c r="Z36" s="1354"/>
      <c r="AA36" s="624"/>
      <c r="AB36" s="1352"/>
      <c r="AC36" s="1354"/>
      <c r="AD36" s="624"/>
      <c r="AE36" s="1352"/>
      <c r="AF36" s="1354"/>
      <c r="AG36" s="602"/>
      <c r="AH36" s="634"/>
      <c r="AI36" s="634"/>
      <c r="AJ36" s="633"/>
      <c r="AK36" s="634"/>
      <c r="AL36" s="633"/>
      <c r="AM36" s="634"/>
      <c r="AN36" s="634"/>
      <c r="AO36" s="634"/>
      <c r="AP36" s="634"/>
      <c r="AQ36" s="628" t="s">
        <v>313</v>
      </c>
      <c r="AR36" s="634">
        <v>1</v>
      </c>
      <c r="AS36" s="634"/>
      <c r="AT36" s="634"/>
    </row>
    <row r="37" spans="1:691" ht="13.5" thickBot="1" x14ac:dyDescent="0.25">
      <c r="A37" s="1357"/>
      <c r="B37" s="621" t="s">
        <v>314</v>
      </c>
      <c r="C37" s="624"/>
      <c r="D37" s="1352"/>
      <c r="E37" s="1358"/>
      <c r="F37" s="624"/>
      <c r="G37" s="1352"/>
      <c r="H37" s="1354"/>
      <c r="I37" s="624"/>
      <c r="J37" s="1352"/>
      <c r="K37" s="1354"/>
      <c r="L37" s="624"/>
      <c r="M37" s="1352"/>
      <c r="N37" s="1354"/>
      <c r="O37" s="624"/>
      <c r="P37" s="1352"/>
      <c r="Q37" s="1354"/>
      <c r="R37" s="624"/>
      <c r="S37" s="1352"/>
      <c r="T37" s="1354"/>
      <c r="U37" s="624"/>
      <c r="V37" s="1352"/>
      <c r="W37" s="1354"/>
      <c r="X37" s="624"/>
      <c r="Y37" s="1352"/>
      <c r="Z37" s="1354"/>
      <c r="AA37" s="624"/>
      <c r="AB37" s="1352"/>
      <c r="AC37" s="1354"/>
      <c r="AD37" s="624"/>
      <c r="AE37" s="1352"/>
      <c r="AF37" s="1354"/>
      <c r="AG37" s="602"/>
      <c r="AH37" s="634"/>
      <c r="AI37" s="634"/>
      <c r="AJ37" s="633"/>
      <c r="AK37" s="634"/>
      <c r="AL37" s="633"/>
      <c r="AM37" s="634"/>
      <c r="AN37" s="634"/>
      <c r="AO37" s="634"/>
      <c r="AP37" s="634"/>
      <c r="AQ37" s="628" t="s">
        <v>315</v>
      </c>
      <c r="AR37" s="634">
        <v>2</v>
      </c>
      <c r="AS37" s="634"/>
      <c r="AT37" s="634"/>
    </row>
    <row r="38" spans="1:691" s="603" customFormat="1" x14ac:dyDescent="0.2">
      <c r="A38" s="1356" t="str">
        <f>IF(IF($AI$2=1,AH22,IF($AI$2=2,AI22,""))=0,"",IF($AI$2=1,AH22,IF($AI$2=2,AI22,"")))</f>
        <v/>
      </c>
      <c r="B38" s="621" t="s">
        <v>312</v>
      </c>
      <c r="C38" s="624"/>
      <c r="D38" s="1352"/>
      <c r="E38" s="1358"/>
      <c r="F38" s="624"/>
      <c r="G38" s="1352"/>
      <c r="H38" s="1354"/>
      <c r="I38" s="624"/>
      <c r="J38" s="1352"/>
      <c r="K38" s="1354"/>
      <c r="L38" s="624"/>
      <c r="M38" s="1352"/>
      <c r="N38" s="1354"/>
      <c r="O38" s="624"/>
      <c r="P38" s="1352"/>
      <c r="Q38" s="1354"/>
      <c r="R38" s="624"/>
      <c r="S38" s="1352"/>
      <c r="T38" s="1354"/>
      <c r="U38" s="624"/>
      <c r="V38" s="1352"/>
      <c r="W38" s="1354"/>
      <c r="X38" s="624"/>
      <c r="Y38" s="1352"/>
      <c r="Z38" s="1354"/>
      <c r="AA38" s="624"/>
      <c r="AB38" s="1352"/>
      <c r="AC38" s="1354"/>
      <c r="AD38" s="624"/>
      <c r="AE38" s="1352"/>
      <c r="AF38" s="1354"/>
      <c r="AG38" s="602"/>
      <c r="AH38" s="634"/>
      <c r="AI38" s="634"/>
      <c r="AJ38" s="633"/>
      <c r="AK38" s="634"/>
      <c r="AL38" s="633"/>
      <c r="AM38" s="634"/>
      <c r="AN38" s="634"/>
      <c r="AO38" s="634"/>
      <c r="AP38" s="634"/>
      <c r="AQ38" s="628" t="s">
        <v>305</v>
      </c>
      <c r="AR38" s="634">
        <v>1</v>
      </c>
      <c r="AS38" s="634"/>
      <c r="AT38" s="634"/>
      <c r="AU38" s="629"/>
      <c r="AV38" s="630"/>
      <c r="AW38" s="630"/>
      <c r="AX38" s="630"/>
      <c r="AY38" s="630"/>
      <c r="AZ38" s="630"/>
      <c r="BA38" s="630"/>
      <c r="BB38" s="630"/>
      <c r="BC38" s="630"/>
      <c r="BD38" s="630"/>
      <c r="BE38" s="630"/>
      <c r="BF38" s="630"/>
      <c r="BG38" s="630"/>
      <c r="BH38" s="630"/>
      <c r="BI38" s="630"/>
      <c r="BJ38" s="630"/>
      <c r="BK38" s="630"/>
      <c r="BL38" s="630"/>
      <c r="BM38" s="606"/>
      <c r="BN38" s="606"/>
      <c r="BO38" s="606"/>
      <c r="BP38" s="606"/>
      <c r="BQ38" s="606"/>
      <c r="BR38" s="606"/>
      <c r="BS38" s="606"/>
      <c r="BT38" s="606"/>
      <c r="BU38" s="606"/>
      <c r="BV38" s="606"/>
      <c r="BW38" s="604"/>
      <c r="BX38" s="604"/>
      <c r="BY38" s="604"/>
      <c r="BZ38" s="604"/>
      <c r="CA38" s="604"/>
      <c r="CB38" s="604"/>
      <c r="CC38" s="604"/>
      <c r="CD38" s="604"/>
      <c r="CE38" s="604"/>
      <c r="CF38" s="604"/>
      <c r="CG38" s="604"/>
      <c r="CH38" s="604"/>
      <c r="CI38" s="604"/>
      <c r="CJ38" s="604"/>
      <c r="CK38" s="604"/>
      <c r="CL38" s="604"/>
      <c r="CM38" s="604"/>
      <c r="CN38" s="604"/>
      <c r="CO38" s="604"/>
      <c r="CP38" s="604"/>
      <c r="CQ38" s="604"/>
      <c r="CR38" s="604"/>
      <c r="CS38" s="604"/>
      <c r="CT38" s="604"/>
      <c r="CU38" s="604"/>
      <c r="CV38" s="604"/>
      <c r="CW38" s="604"/>
      <c r="CX38" s="604"/>
      <c r="CY38" s="604"/>
      <c r="CZ38" s="604"/>
      <c r="DA38" s="604"/>
      <c r="DB38" s="604"/>
      <c r="DC38" s="604"/>
      <c r="DD38" s="604"/>
      <c r="DE38" s="604"/>
      <c r="DF38" s="604"/>
      <c r="DG38" s="604"/>
      <c r="DH38" s="604"/>
      <c r="DI38" s="604"/>
      <c r="DJ38" s="604"/>
      <c r="DK38" s="604"/>
      <c r="DL38" s="604"/>
      <c r="DM38" s="604"/>
      <c r="DN38" s="604"/>
      <c r="DO38" s="604"/>
      <c r="DP38" s="604"/>
      <c r="DQ38" s="604"/>
      <c r="DR38" s="604"/>
      <c r="DS38" s="604"/>
      <c r="DT38" s="604"/>
      <c r="DU38" s="604"/>
      <c r="DV38" s="604"/>
      <c r="DW38" s="604"/>
      <c r="DX38" s="604"/>
      <c r="DY38" s="604"/>
      <c r="DZ38" s="604"/>
      <c r="EA38" s="604"/>
      <c r="EB38" s="604"/>
      <c r="EC38" s="604"/>
      <c r="ED38" s="604"/>
      <c r="EE38" s="604"/>
      <c r="EF38" s="604"/>
      <c r="EG38" s="604"/>
      <c r="EH38" s="604"/>
      <c r="EI38" s="604"/>
      <c r="EJ38" s="604"/>
      <c r="EK38" s="604"/>
      <c r="EL38" s="604"/>
      <c r="EM38" s="604"/>
      <c r="EN38" s="604"/>
      <c r="EO38" s="604"/>
      <c r="EP38" s="604"/>
      <c r="EQ38" s="604"/>
      <c r="ER38" s="604"/>
      <c r="ES38" s="604"/>
      <c r="ET38" s="604"/>
      <c r="EU38" s="604"/>
      <c r="EV38" s="604"/>
      <c r="EW38" s="604"/>
      <c r="EX38" s="604"/>
      <c r="EY38" s="604"/>
      <c r="EZ38" s="604"/>
      <c r="FA38" s="604"/>
      <c r="FB38" s="604"/>
      <c r="FC38" s="604"/>
      <c r="FD38" s="604"/>
      <c r="FE38" s="604"/>
      <c r="FF38" s="604"/>
      <c r="FG38" s="604"/>
      <c r="FH38" s="604"/>
      <c r="FI38" s="604"/>
      <c r="FJ38" s="604"/>
      <c r="FK38" s="604"/>
      <c r="FL38" s="604"/>
      <c r="FM38" s="604"/>
      <c r="FN38" s="604"/>
      <c r="FO38" s="604"/>
      <c r="FP38" s="604"/>
      <c r="FQ38" s="604"/>
      <c r="FR38" s="604"/>
      <c r="FS38" s="604"/>
      <c r="FT38" s="604"/>
      <c r="FU38" s="604"/>
      <c r="FV38" s="604"/>
      <c r="FW38" s="604"/>
      <c r="FX38" s="604"/>
      <c r="FY38" s="604"/>
      <c r="FZ38" s="604"/>
      <c r="GA38" s="604"/>
      <c r="GB38" s="604"/>
      <c r="GC38" s="604"/>
      <c r="GD38" s="604"/>
      <c r="GE38" s="604"/>
      <c r="GF38" s="604"/>
      <c r="GG38" s="604"/>
      <c r="GH38" s="604"/>
      <c r="GI38" s="604"/>
      <c r="GJ38" s="604"/>
      <c r="GK38" s="604"/>
      <c r="GL38" s="604"/>
      <c r="GM38" s="604"/>
      <c r="GN38" s="604"/>
      <c r="GO38" s="604"/>
      <c r="GP38" s="604"/>
      <c r="GQ38" s="604"/>
      <c r="GR38" s="604"/>
      <c r="GS38" s="604"/>
      <c r="GT38" s="604"/>
      <c r="GU38" s="604"/>
      <c r="GV38" s="604"/>
      <c r="GW38" s="604"/>
      <c r="GX38" s="604"/>
      <c r="GY38" s="604"/>
      <c r="GZ38" s="604"/>
      <c r="HA38" s="604"/>
      <c r="HB38" s="604"/>
      <c r="HC38" s="604"/>
      <c r="HD38" s="604"/>
      <c r="HE38" s="604"/>
      <c r="HF38" s="604"/>
      <c r="HG38" s="604"/>
      <c r="HH38" s="604"/>
      <c r="HI38" s="604"/>
      <c r="HJ38" s="604"/>
      <c r="HK38" s="604"/>
      <c r="HL38" s="604"/>
      <c r="HM38" s="604"/>
      <c r="HN38" s="604"/>
      <c r="HO38" s="604"/>
      <c r="HP38" s="604"/>
      <c r="HQ38" s="604"/>
      <c r="HR38" s="604"/>
      <c r="HS38" s="604"/>
      <c r="HT38" s="604"/>
      <c r="HU38" s="604"/>
      <c r="HV38" s="604"/>
      <c r="HW38" s="604"/>
      <c r="HX38" s="604"/>
      <c r="HY38" s="604"/>
      <c r="HZ38" s="604"/>
      <c r="IA38" s="604"/>
      <c r="IB38" s="604"/>
      <c r="IC38" s="604"/>
      <c r="ID38" s="604"/>
      <c r="IE38" s="604"/>
      <c r="IF38" s="604"/>
      <c r="IG38" s="604"/>
      <c r="IH38" s="604"/>
      <c r="II38" s="604"/>
      <c r="IJ38" s="604"/>
      <c r="IK38" s="604"/>
      <c r="IL38" s="604"/>
      <c r="IM38" s="604"/>
      <c r="IN38" s="604"/>
      <c r="IO38" s="604"/>
      <c r="IP38" s="604"/>
      <c r="IQ38" s="604"/>
      <c r="IR38" s="604"/>
      <c r="IS38" s="604"/>
      <c r="IT38" s="604"/>
      <c r="IU38" s="604"/>
      <c r="IV38" s="604"/>
      <c r="IW38" s="604"/>
      <c r="IX38" s="604"/>
      <c r="IY38" s="604"/>
      <c r="IZ38" s="604"/>
      <c r="JA38" s="604"/>
      <c r="JB38" s="604"/>
      <c r="JC38" s="604"/>
      <c r="JD38" s="604"/>
      <c r="JE38" s="604"/>
      <c r="JF38" s="604"/>
      <c r="JG38" s="604"/>
      <c r="JH38" s="604"/>
      <c r="JI38" s="604"/>
      <c r="JJ38" s="604"/>
      <c r="JK38" s="604"/>
      <c r="JL38" s="604"/>
      <c r="JM38" s="604"/>
      <c r="JN38" s="604"/>
      <c r="JO38" s="604"/>
      <c r="JP38" s="604"/>
      <c r="JQ38" s="604"/>
      <c r="JR38" s="604"/>
      <c r="JS38" s="604"/>
      <c r="JT38" s="604"/>
      <c r="JU38" s="604"/>
      <c r="JV38" s="604"/>
      <c r="JW38" s="604"/>
      <c r="JX38" s="604"/>
      <c r="JY38" s="604"/>
      <c r="JZ38" s="604"/>
      <c r="KA38" s="604"/>
      <c r="KB38" s="604"/>
      <c r="KC38" s="604"/>
      <c r="KD38" s="604"/>
      <c r="KE38" s="604"/>
      <c r="KF38" s="604"/>
      <c r="KG38" s="604"/>
      <c r="KH38" s="604"/>
      <c r="KI38" s="604"/>
      <c r="KJ38" s="604"/>
      <c r="KK38" s="604"/>
      <c r="KL38" s="604"/>
      <c r="KM38" s="604"/>
      <c r="KN38" s="604"/>
      <c r="KO38" s="604"/>
      <c r="KP38" s="604"/>
      <c r="KQ38" s="604"/>
      <c r="KR38" s="604"/>
      <c r="KS38" s="604"/>
      <c r="KT38" s="604"/>
      <c r="KU38" s="604"/>
      <c r="KV38" s="604"/>
      <c r="KW38" s="604"/>
      <c r="KX38" s="604"/>
      <c r="KY38" s="604"/>
      <c r="KZ38" s="604"/>
      <c r="LA38" s="604"/>
      <c r="LB38" s="604"/>
      <c r="LC38" s="604"/>
      <c r="LD38" s="604"/>
      <c r="LE38" s="604"/>
      <c r="LF38" s="604"/>
      <c r="LG38" s="604"/>
      <c r="LH38" s="604"/>
      <c r="LI38" s="604"/>
      <c r="LJ38" s="604"/>
      <c r="LK38" s="604"/>
      <c r="LL38" s="604"/>
      <c r="LM38" s="604"/>
      <c r="LN38" s="604"/>
      <c r="LO38" s="604"/>
      <c r="LP38" s="604"/>
      <c r="LQ38" s="604"/>
      <c r="LR38" s="604"/>
      <c r="LS38" s="604"/>
      <c r="LT38" s="604"/>
      <c r="LU38" s="604"/>
      <c r="LV38" s="604"/>
      <c r="LW38" s="604"/>
      <c r="LX38" s="604"/>
      <c r="LY38" s="604"/>
      <c r="LZ38" s="604"/>
      <c r="MA38" s="604"/>
      <c r="MB38" s="604"/>
      <c r="MC38" s="604"/>
      <c r="MD38" s="604"/>
      <c r="ME38" s="604"/>
      <c r="MF38" s="604"/>
      <c r="MG38" s="604"/>
      <c r="MH38" s="604"/>
      <c r="MI38" s="604"/>
      <c r="MJ38" s="604"/>
      <c r="MK38" s="604"/>
      <c r="ML38" s="604"/>
      <c r="MM38" s="604"/>
      <c r="MN38" s="604"/>
      <c r="MO38" s="604"/>
      <c r="MP38" s="604"/>
      <c r="MQ38" s="604"/>
      <c r="MR38" s="604"/>
      <c r="MS38" s="604"/>
      <c r="MT38" s="604"/>
      <c r="MU38" s="604"/>
      <c r="MV38" s="604"/>
      <c r="MW38" s="604"/>
      <c r="MX38" s="604"/>
      <c r="MY38" s="604"/>
      <c r="MZ38" s="604"/>
      <c r="NA38" s="604"/>
      <c r="NB38" s="604"/>
      <c r="NC38" s="604"/>
      <c r="ND38" s="604"/>
      <c r="NE38" s="604"/>
      <c r="NF38" s="604"/>
      <c r="NG38" s="604"/>
      <c r="NH38" s="604"/>
      <c r="NI38" s="604"/>
      <c r="NJ38" s="604"/>
      <c r="NK38" s="604"/>
      <c r="NL38" s="604"/>
      <c r="NM38" s="604"/>
      <c r="NN38" s="604"/>
      <c r="NO38" s="604"/>
      <c r="NP38" s="604"/>
      <c r="NQ38" s="604"/>
      <c r="NR38" s="604"/>
      <c r="NS38" s="604"/>
      <c r="NT38" s="604"/>
      <c r="NU38" s="604"/>
      <c r="NV38" s="604"/>
      <c r="NW38" s="604"/>
      <c r="NX38" s="604"/>
      <c r="NY38" s="604"/>
      <c r="NZ38" s="604"/>
      <c r="OA38" s="604"/>
      <c r="OB38" s="604"/>
      <c r="OC38" s="604"/>
      <c r="OD38" s="604"/>
      <c r="OE38" s="604"/>
      <c r="OF38" s="604"/>
      <c r="OG38" s="604"/>
      <c r="OH38" s="604"/>
      <c r="OI38" s="604"/>
      <c r="OJ38" s="604"/>
      <c r="OK38" s="604"/>
      <c r="OL38" s="604"/>
      <c r="OM38" s="604"/>
      <c r="ON38" s="604"/>
      <c r="OO38" s="604"/>
      <c r="OP38" s="604"/>
      <c r="OQ38" s="604"/>
      <c r="OR38" s="604"/>
      <c r="OS38" s="604"/>
      <c r="OT38" s="604"/>
      <c r="OU38" s="604"/>
      <c r="OV38" s="604"/>
      <c r="OW38" s="604"/>
      <c r="OX38" s="604"/>
      <c r="OY38" s="604"/>
      <c r="OZ38" s="604"/>
      <c r="PA38" s="604"/>
      <c r="PB38" s="604"/>
      <c r="PC38" s="604"/>
      <c r="PD38" s="604"/>
      <c r="PE38" s="604"/>
      <c r="PF38" s="604"/>
      <c r="PG38" s="604"/>
      <c r="PH38" s="604"/>
      <c r="PI38" s="604"/>
      <c r="PJ38" s="604"/>
      <c r="PK38" s="604"/>
      <c r="PL38" s="604"/>
      <c r="PM38" s="604"/>
      <c r="PN38" s="604"/>
      <c r="PO38" s="604"/>
      <c r="PP38" s="604"/>
      <c r="PQ38" s="604"/>
      <c r="PR38" s="604"/>
      <c r="PS38" s="604"/>
      <c r="PT38" s="604"/>
      <c r="PU38" s="604"/>
      <c r="PV38" s="604"/>
      <c r="PW38" s="604"/>
      <c r="PX38" s="604"/>
      <c r="PY38" s="604"/>
      <c r="PZ38" s="604"/>
      <c r="QA38" s="604"/>
      <c r="QB38" s="604"/>
      <c r="QC38" s="604"/>
      <c r="QD38" s="604"/>
      <c r="QE38" s="604"/>
      <c r="QF38" s="604"/>
      <c r="QG38" s="604"/>
      <c r="QH38" s="604"/>
      <c r="QI38" s="604"/>
      <c r="QJ38" s="604"/>
      <c r="QK38" s="604"/>
      <c r="QL38" s="604"/>
      <c r="QM38" s="604"/>
      <c r="QN38" s="604"/>
      <c r="QO38" s="604"/>
      <c r="QP38" s="604"/>
      <c r="QQ38" s="604"/>
      <c r="QR38" s="604"/>
      <c r="QS38" s="604"/>
      <c r="QT38" s="604"/>
      <c r="QU38" s="604"/>
      <c r="QV38" s="604"/>
      <c r="QW38" s="604"/>
      <c r="QX38" s="604"/>
      <c r="QY38" s="604"/>
      <c r="QZ38" s="604"/>
      <c r="RA38" s="604"/>
      <c r="RB38" s="604"/>
      <c r="RC38" s="604"/>
      <c r="RD38" s="604"/>
      <c r="RE38" s="604"/>
      <c r="RF38" s="604"/>
      <c r="RG38" s="604"/>
      <c r="RH38" s="604"/>
      <c r="RI38" s="604"/>
      <c r="RJ38" s="604"/>
      <c r="RK38" s="604"/>
      <c r="RL38" s="604"/>
      <c r="RM38" s="604"/>
      <c r="RN38" s="604"/>
      <c r="RO38" s="604"/>
      <c r="RP38" s="604"/>
      <c r="RQ38" s="604"/>
      <c r="RR38" s="604"/>
      <c r="RS38" s="604"/>
      <c r="RT38" s="604"/>
      <c r="RU38" s="604"/>
      <c r="RV38" s="604"/>
      <c r="RW38" s="604"/>
      <c r="RX38" s="604"/>
      <c r="RY38" s="604"/>
      <c r="RZ38" s="604"/>
      <c r="SA38" s="604"/>
      <c r="SB38" s="604"/>
      <c r="SC38" s="604"/>
      <c r="SD38" s="604"/>
      <c r="SE38" s="604"/>
      <c r="SF38" s="604"/>
      <c r="SG38" s="604"/>
      <c r="SH38" s="604"/>
      <c r="SI38" s="604"/>
      <c r="SJ38" s="604"/>
      <c r="SK38" s="604"/>
      <c r="SL38" s="604"/>
      <c r="SM38" s="604"/>
      <c r="SN38" s="604"/>
      <c r="SO38" s="604"/>
      <c r="SP38" s="604"/>
      <c r="SQ38" s="604"/>
      <c r="SR38" s="604"/>
      <c r="SS38" s="604"/>
      <c r="ST38" s="604"/>
      <c r="SU38" s="604"/>
      <c r="SV38" s="604"/>
      <c r="SW38" s="604"/>
      <c r="SX38" s="604"/>
      <c r="SY38" s="604"/>
      <c r="SZ38" s="604"/>
      <c r="TA38" s="604"/>
      <c r="TB38" s="604"/>
      <c r="TC38" s="604"/>
      <c r="TD38" s="604"/>
      <c r="TE38" s="604"/>
      <c r="TF38" s="604"/>
      <c r="TG38" s="604"/>
      <c r="TH38" s="604"/>
      <c r="TI38" s="604"/>
      <c r="TJ38" s="604"/>
      <c r="TK38" s="604"/>
      <c r="TL38" s="604"/>
      <c r="TM38" s="604"/>
      <c r="TN38" s="604"/>
      <c r="TO38" s="604"/>
      <c r="TP38" s="604"/>
      <c r="TQ38" s="604"/>
      <c r="TR38" s="604"/>
      <c r="TS38" s="604"/>
      <c r="TT38" s="604"/>
      <c r="TU38" s="604"/>
      <c r="TV38" s="604"/>
      <c r="TW38" s="604"/>
      <c r="TX38" s="604"/>
      <c r="TY38" s="604"/>
      <c r="TZ38" s="604"/>
      <c r="UA38" s="604"/>
      <c r="UB38" s="604"/>
      <c r="UC38" s="604"/>
      <c r="UD38" s="604"/>
      <c r="UE38" s="604"/>
      <c r="UF38" s="604"/>
      <c r="UG38" s="604"/>
      <c r="UH38" s="604"/>
      <c r="UI38" s="604"/>
      <c r="UJ38" s="604"/>
      <c r="UK38" s="604"/>
      <c r="UL38" s="604"/>
      <c r="UM38" s="604"/>
      <c r="UN38" s="604"/>
      <c r="UO38" s="604"/>
      <c r="UP38" s="604"/>
      <c r="UQ38" s="604"/>
      <c r="UR38" s="604"/>
      <c r="US38" s="604"/>
      <c r="UT38" s="604"/>
      <c r="UU38" s="604"/>
      <c r="UV38" s="604"/>
      <c r="UW38" s="604"/>
      <c r="UX38" s="604"/>
      <c r="UY38" s="604"/>
      <c r="UZ38" s="604"/>
      <c r="VA38" s="604"/>
      <c r="VB38" s="604"/>
      <c r="VC38" s="604"/>
      <c r="VD38" s="604"/>
      <c r="VE38" s="604"/>
      <c r="VF38" s="604"/>
      <c r="VG38" s="604"/>
      <c r="VH38" s="604"/>
      <c r="VI38" s="604"/>
      <c r="VJ38" s="604"/>
      <c r="VK38" s="604"/>
      <c r="VL38" s="604"/>
      <c r="VM38" s="604"/>
      <c r="VN38" s="604"/>
      <c r="VO38" s="604"/>
      <c r="VP38" s="604"/>
      <c r="VQ38" s="604"/>
      <c r="VR38" s="604"/>
      <c r="VS38" s="604"/>
      <c r="VT38" s="604"/>
      <c r="VU38" s="604"/>
      <c r="VV38" s="604"/>
      <c r="VW38" s="604"/>
      <c r="VX38" s="604"/>
      <c r="VY38" s="604"/>
      <c r="VZ38" s="604"/>
      <c r="WA38" s="604"/>
      <c r="WB38" s="604"/>
      <c r="WC38" s="604"/>
      <c r="WD38" s="604"/>
      <c r="WE38" s="604"/>
      <c r="WF38" s="604"/>
      <c r="WG38" s="604"/>
      <c r="WH38" s="604"/>
      <c r="WI38" s="604"/>
      <c r="WJ38" s="604"/>
      <c r="WK38" s="604"/>
      <c r="WL38" s="604"/>
      <c r="WM38" s="604"/>
      <c r="WN38" s="604"/>
      <c r="WO38" s="604"/>
      <c r="WP38" s="604"/>
      <c r="WQ38" s="604"/>
      <c r="WR38" s="604"/>
      <c r="WS38" s="604"/>
      <c r="WT38" s="604"/>
      <c r="WU38" s="604"/>
      <c r="WV38" s="604"/>
      <c r="WW38" s="604"/>
      <c r="WX38" s="604"/>
      <c r="WY38" s="604"/>
      <c r="WZ38" s="604"/>
      <c r="XA38" s="604"/>
      <c r="XB38" s="604"/>
      <c r="XC38" s="604"/>
      <c r="XD38" s="604"/>
      <c r="XE38" s="604"/>
      <c r="XF38" s="604"/>
      <c r="XG38" s="604"/>
      <c r="XH38" s="604"/>
      <c r="XI38" s="604"/>
      <c r="XJ38" s="604"/>
      <c r="XK38" s="604"/>
      <c r="XL38" s="604"/>
      <c r="XM38" s="604"/>
      <c r="XN38" s="604"/>
      <c r="XO38" s="604"/>
      <c r="XP38" s="604"/>
      <c r="XQ38" s="604"/>
      <c r="XR38" s="604"/>
      <c r="XS38" s="604"/>
      <c r="XT38" s="604"/>
      <c r="XU38" s="604"/>
      <c r="XV38" s="604"/>
      <c r="XW38" s="604"/>
      <c r="XX38" s="604"/>
      <c r="XY38" s="604"/>
      <c r="XZ38" s="604"/>
      <c r="YA38" s="604"/>
      <c r="YB38" s="604"/>
      <c r="YC38" s="604"/>
      <c r="YD38" s="604"/>
      <c r="YE38" s="604"/>
      <c r="YF38" s="604"/>
      <c r="YG38" s="604"/>
      <c r="YH38" s="604"/>
      <c r="YI38" s="604"/>
      <c r="YJ38" s="604"/>
      <c r="YK38" s="604"/>
      <c r="YL38" s="604"/>
      <c r="YM38" s="604"/>
      <c r="YN38" s="604"/>
      <c r="YO38" s="604"/>
      <c r="YP38" s="604"/>
      <c r="YQ38" s="604"/>
      <c r="YR38" s="604"/>
      <c r="YS38" s="604"/>
      <c r="YT38" s="604"/>
      <c r="YU38" s="604"/>
      <c r="YV38" s="604"/>
      <c r="YW38" s="604"/>
      <c r="YX38" s="604"/>
      <c r="YY38" s="604"/>
      <c r="YZ38" s="604"/>
      <c r="ZA38" s="604"/>
      <c r="ZB38" s="604"/>
      <c r="ZC38" s="604"/>
      <c r="ZD38" s="604"/>
      <c r="ZE38" s="604"/>
      <c r="ZF38" s="604"/>
      <c r="ZG38" s="604"/>
      <c r="ZH38" s="604"/>
      <c r="ZI38" s="604"/>
      <c r="ZJ38" s="604"/>
      <c r="ZK38" s="604"/>
      <c r="ZL38" s="604"/>
      <c r="ZM38" s="604"/>
      <c r="ZN38" s="604"/>
      <c r="ZO38" s="604"/>
    </row>
    <row r="39" spans="1:691" s="603" customFormat="1" ht="13.5" thickBot="1" x14ac:dyDescent="0.25">
      <c r="A39" s="1357"/>
      <c r="B39" s="625" t="s">
        <v>314</v>
      </c>
      <c r="C39" s="626"/>
      <c r="D39" s="1353"/>
      <c r="E39" s="1359"/>
      <c r="F39" s="626"/>
      <c r="G39" s="1353"/>
      <c r="H39" s="1355"/>
      <c r="I39" s="626"/>
      <c r="J39" s="1353"/>
      <c r="K39" s="1355"/>
      <c r="L39" s="626"/>
      <c r="M39" s="1353"/>
      <c r="N39" s="1355"/>
      <c r="O39" s="626"/>
      <c r="P39" s="1353"/>
      <c r="Q39" s="1355"/>
      <c r="R39" s="626"/>
      <c r="S39" s="1353"/>
      <c r="T39" s="1355"/>
      <c r="U39" s="626"/>
      <c r="V39" s="1353"/>
      <c r="W39" s="1355"/>
      <c r="X39" s="626"/>
      <c r="Y39" s="1353"/>
      <c r="Z39" s="1355"/>
      <c r="AA39" s="626"/>
      <c r="AB39" s="1353"/>
      <c r="AC39" s="1355"/>
      <c r="AD39" s="626"/>
      <c r="AE39" s="1353"/>
      <c r="AF39" s="1355"/>
      <c r="AG39" s="602"/>
      <c r="AH39" s="634"/>
      <c r="AI39" s="634"/>
      <c r="AJ39" s="633"/>
      <c r="AK39" s="634"/>
      <c r="AL39" s="633"/>
      <c r="AM39" s="634"/>
      <c r="AN39" s="634"/>
      <c r="AO39" s="634"/>
      <c r="AP39" s="634"/>
      <c r="AQ39" s="628" t="s">
        <v>310</v>
      </c>
      <c r="AR39" s="634">
        <v>2</v>
      </c>
      <c r="AS39" s="634"/>
      <c r="AT39" s="634"/>
      <c r="AU39" s="629"/>
      <c r="AV39" s="630"/>
      <c r="AW39" s="630"/>
      <c r="AX39" s="630"/>
      <c r="AY39" s="630"/>
      <c r="AZ39" s="630"/>
      <c r="BA39" s="630"/>
      <c r="BB39" s="630"/>
      <c r="BC39" s="630"/>
      <c r="BD39" s="630"/>
      <c r="BE39" s="630"/>
      <c r="BF39" s="630"/>
      <c r="BG39" s="630"/>
      <c r="BH39" s="630"/>
      <c r="BI39" s="630"/>
      <c r="BJ39" s="630"/>
      <c r="BK39" s="630"/>
      <c r="BL39" s="630"/>
      <c r="BM39" s="606"/>
      <c r="BN39" s="606"/>
      <c r="BO39" s="606"/>
      <c r="BP39" s="606"/>
      <c r="BQ39" s="606"/>
      <c r="BR39" s="606"/>
      <c r="BS39" s="606"/>
      <c r="BT39" s="606"/>
      <c r="BU39" s="606"/>
      <c r="BV39" s="606"/>
      <c r="BW39" s="604"/>
      <c r="BX39" s="604"/>
      <c r="BY39" s="604"/>
      <c r="BZ39" s="604"/>
      <c r="CA39" s="604"/>
      <c r="CB39" s="604"/>
      <c r="CC39" s="604"/>
      <c r="CD39" s="604"/>
      <c r="CE39" s="604"/>
      <c r="CF39" s="604"/>
      <c r="CG39" s="604"/>
      <c r="CH39" s="604"/>
      <c r="CI39" s="604"/>
      <c r="CJ39" s="604"/>
      <c r="CK39" s="604"/>
      <c r="CL39" s="604"/>
      <c r="CM39" s="604"/>
      <c r="CN39" s="604"/>
      <c r="CO39" s="604"/>
      <c r="CP39" s="604"/>
      <c r="CQ39" s="604"/>
      <c r="CR39" s="604"/>
      <c r="CS39" s="604"/>
      <c r="CT39" s="604"/>
      <c r="CU39" s="604"/>
      <c r="CV39" s="604"/>
      <c r="CW39" s="604"/>
      <c r="CX39" s="604"/>
      <c r="CY39" s="604"/>
      <c r="CZ39" s="604"/>
      <c r="DA39" s="604"/>
      <c r="DB39" s="604"/>
      <c r="DC39" s="604"/>
      <c r="DD39" s="604"/>
      <c r="DE39" s="604"/>
      <c r="DF39" s="604"/>
      <c r="DG39" s="604"/>
      <c r="DH39" s="604"/>
      <c r="DI39" s="604"/>
      <c r="DJ39" s="604"/>
      <c r="DK39" s="604"/>
      <c r="DL39" s="604"/>
      <c r="DM39" s="604"/>
      <c r="DN39" s="604"/>
      <c r="DO39" s="604"/>
      <c r="DP39" s="604"/>
      <c r="DQ39" s="604"/>
      <c r="DR39" s="604"/>
      <c r="DS39" s="604"/>
      <c r="DT39" s="604"/>
      <c r="DU39" s="604"/>
      <c r="DV39" s="604"/>
      <c r="DW39" s="604"/>
      <c r="DX39" s="604"/>
      <c r="DY39" s="604"/>
      <c r="DZ39" s="604"/>
      <c r="EA39" s="604"/>
      <c r="EB39" s="604"/>
      <c r="EC39" s="604"/>
      <c r="ED39" s="604"/>
      <c r="EE39" s="604"/>
      <c r="EF39" s="604"/>
      <c r="EG39" s="604"/>
      <c r="EH39" s="604"/>
      <c r="EI39" s="604"/>
      <c r="EJ39" s="604"/>
      <c r="EK39" s="604"/>
      <c r="EL39" s="604"/>
      <c r="EM39" s="604"/>
      <c r="EN39" s="604"/>
      <c r="EO39" s="604"/>
      <c r="EP39" s="604"/>
      <c r="EQ39" s="604"/>
      <c r="ER39" s="604"/>
      <c r="ES39" s="604"/>
      <c r="ET39" s="604"/>
      <c r="EU39" s="604"/>
      <c r="EV39" s="604"/>
      <c r="EW39" s="604"/>
      <c r="EX39" s="604"/>
      <c r="EY39" s="604"/>
      <c r="EZ39" s="604"/>
      <c r="FA39" s="604"/>
      <c r="FB39" s="604"/>
      <c r="FC39" s="604"/>
      <c r="FD39" s="604"/>
      <c r="FE39" s="604"/>
      <c r="FF39" s="604"/>
      <c r="FG39" s="604"/>
      <c r="FH39" s="604"/>
      <c r="FI39" s="604"/>
      <c r="FJ39" s="604"/>
      <c r="FK39" s="604"/>
      <c r="FL39" s="604"/>
      <c r="FM39" s="604"/>
      <c r="FN39" s="604"/>
      <c r="FO39" s="604"/>
      <c r="FP39" s="604"/>
      <c r="FQ39" s="604"/>
      <c r="FR39" s="604"/>
      <c r="FS39" s="604"/>
      <c r="FT39" s="604"/>
      <c r="FU39" s="604"/>
      <c r="FV39" s="604"/>
      <c r="FW39" s="604"/>
      <c r="FX39" s="604"/>
      <c r="FY39" s="604"/>
      <c r="FZ39" s="604"/>
      <c r="GA39" s="604"/>
      <c r="GB39" s="604"/>
      <c r="GC39" s="604"/>
      <c r="GD39" s="604"/>
      <c r="GE39" s="604"/>
      <c r="GF39" s="604"/>
      <c r="GG39" s="604"/>
      <c r="GH39" s="604"/>
      <c r="GI39" s="604"/>
      <c r="GJ39" s="604"/>
      <c r="GK39" s="604"/>
      <c r="GL39" s="604"/>
      <c r="GM39" s="604"/>
      <c r="GN39" s="604"/>
      <c r="GO39" s="604"/>
      <c r="GP39" s="604"/>
      <c r="GQ39" s="604"/>
      <c r="GR39" s="604"/>
      <c r="GS39" s="604"/>
      <c r="GT39" s="604"/>
      <c r="GU39" s="604"/>
      <c r="GV39" s="604"/>
      <c r="GW39" s="604"/>
      <c r="GX39" s="604"/>
      <c r="GY39" s="604"/>
      <c r="GZ39" s="604"/>
      <c r="HA39" s="604"/>
      <c r="HB39" s="604"/>
      <c r="HC39" s="604"/>
      <c r="HD39" s="604"/>
      <c r="HE39" s="604"/>
      <c r="HF39" s="604"/>
      <c r="HG39" s="604"/>
      <c r="HH39" s="604"/>
      <c r="HI39" s="604"/>
      <c r="HJ39" s="604"/>
      <c r="HK39" s="604"/>
      <c r="HL39" s="604"/>
      <c r="HM39" s="604"/>
      <c r="HN39" s="604"/>
      <c r="HO39" s="604"/>
      <c r="HP39" s="604"/>
      <c r="HQ39" s="604"/>
      <c r="HR39" s="604"/>
      <c r="HS39" s="604"/>
      <c r="HT39" s="604"/>
      <c r="HU39" s="604"/>
      <c r="HV39" s="604"/>
      <c r="HW39" s="604"/>
      <c r="HX39" s="604"/>
      <c r="HY39" s="604"/>
      <c r="HZ39" s="604"/>
      <c r="IA39" s="604"/>
      <c r="IB39" s="604"/>
      <c r="IC39" s="604"/>
      <c r="ID39" s="604"/>
      <c r="IE39" s="604"/>
      <c r="IF39" s="604"/>
      <c r="IG39" s="604"/>
      <c r="IH39" s="604"/>
      <c r="II39" s="604"/>
      <c r="IJ39" s="604"/>
      <c r="IK39" s="604"/>
      <c r="IL39" s="604"/>
      <c r="IM39" s="604"/>
      <c r="IN39" s="604"/>
      <c r="IO39" s="604"/>
      <c r="IP39" s="604"/>
      <c r="IQ39" s="604"/>
      <c r="IR39" s="604"/>
      <c r="IS39" s="604"/>
      <c r="IT39" s="604"/>
      <c r="IU39" s="604"/>
      <c r="IV39" s="604"/>
      <c r="IW39" s="604"/>
      <c r="IX39" s="604"/>
      <c r="IY39" s="604"/>
      <c r="IZ39" s="604"/>
      <c r="JA39" s="604"/>
      <c r="JB39" s="604"/>
      <c r="JC39" s="604"/>
      <c r="JD39" s="604"/>
      <c r="JE39" s="604"/>
      <c r="JF39" s="604"/>
      <c r="JG39" s="604"/>
      <c r="JH39" s="604"/>
      <c r="JI39" s="604"/>
      <c r="JJ39" s="604"/>
      <c r="JK39" s="604"/>
      <c r="JL39" s="604"/>
      <c r="JM39" s="604"/>
      <c r="JN39" s="604"/>
      <c r="JO39" s="604"/>
      <c r="JP39" s="604"/>
      <c r="JQ39" s="604"/>
      <c r="JR39" s="604"/>
      <c r="JS39" s="604"/>
      <c r="JT39" s="604"/>
      <c r="JU39" s="604"/>
      <c r="JV39" s="604"/>
      <c r="JW39" s="604"/>
      <c r="JX39" s="604"/>
      <c r="JY39" s="604"/>
      <c r="JZ39" s="604"/>
      <c r="KA39" s="604"/>
      <c r="KB39" s="604"/>
      <c r="KC39" s="604"/>
      <c r="KD39" s="604"/>
      <c r="KE39" s="604"/>
      <c r="KF39" s="604"/>
      <c r="KG39" s="604"/>
      <c r="KH39" s="604"/>
      <c r="KI39" s="604"/>
      <c r="KJ39" s="604"/>
      <c r="KK39" s="604"/>
      <c r="KL39" s="604"/>
      <c r="KM39" s="604"/>
      <c r="KN39" s="604"/>
      <c r="KO39" s="604"/>
      <c r="KP39" s="604"/>
      <c r="KQ39" s="604"/>
      <c r="KR39" s="604"/>
      <c r="KS39" s="604"/>
      <c r="KT39" s="604"/>
      <c r="KU39" s="604"/>
      <c r="KV39" s="604"/>
      <c r="KW39" s="604"/>
      <c r="KX39" s="604"/>
      <c r="KY39" s="604"/>
      <c r="KZ39" s="604"/>
      <c r="LA39" s="604"/>
      <c r="LB39" s="604"/>
      <c r="LC39" s="604"/>
      <c r="LD39" s="604"/>
      <c r="LE39" s="604"/>
      <c r="LF39" s="604"/>
      <c r="LG39" s="604"/>
      <c r="LH39" s="604"/>
      <c r="LI39" s="604"/>
      <c r="LJ39" s="604"/>
      <c r="LK39" s="604"/>
      <c r="LL39" s="604"/>
      <c r="LM39" s="604"/>
      <c r="LN39" s="604"/>
      <c r="LO39" s="604"/>
      <c r="LP39" s="604"/>
      <c r="LQ39" s="604"/>
      <c r="LR39" s="604"/>
      <c r="LS39" s="604"/>
      <c r="LT39" s="604"/>
      <c r="LU39" s="604"/>
      <c r="LV39" s="604"/>
      <c r="LW39" s="604"/>
      <c r="LX39" s="604"/>
      <c r="LY39" s="604"/>
      <c r="LZ39" s="604"/>
      <c r="MA39" s="604"/>
      <c r="MB39" s="604"/>
      <c r="MC39" s="604"/>
      <c r="MD39" s="604"/>
      <c r="ME39" s="604"/>
      <c r="MF39" s="604"/>
      <c r="MG39" s="604"/>
      <c r="MH39" s="604"/>
      <c r="MI39" s="604"/>
      <c r="MJ39" s="604"/>
      <c r="MK39" s="604"/>
      <c r="ML39" s="604"/>
      <c r="MM39" s="604"/>
      <c r="MN39" s="604"/>
      <c r="MO39" s="604"/>
      <c r="MP39" s="604"/>
      <c r="MQ39" s="604"/>
      <c r="MR39" s="604"/>
      <c r="MS39" s="604"/>
      <c r="MT39" s="604"/>
      <c r="MU39" s="604"/>
      <c r="MV39" s="604"/>
      <c r="MW39" s="604"/>
      <c r="MX39" s="604"/>
      <c r="MY39" s="604"/>
      <c r="MZ39" s="604"/>
      <c r="NA39" s="604"/>
      <c r="NB39" s="604"/>
      <c r="NC39" s="604"/>
      <c r="ND39" s="604"/>
      <c r="NE39" s="604"/>
      <c r="NF39" s="604"/>
      <c r="NG39" s="604"/>
      <c r="NH39" s="604"/>
      <c r="NI39" s="604"/>
      <c r="NJ39" s="604"/>
      <c r="NK39" s="604"/>
      <c r="NL39" s="604"/>
      <c r="NM39" s="604"/>
      <c r="NN39" s="604"/>
      <c r="NO39" s="604"/>
      <c r="NP39" s="604"/>
      <c r="NQ39" s="604"/>
      <c r="NR39" s="604"/>
      <c r="NS39" s="604"/>
      <c r="NT39" s="604"/>
      <c r="NU39" s="604"/>
      <c r="NV39" s="604"/>
      <c r="NW39" s="604"/>
      <c r="NX39" s="604"/>
      <c r="NY39" s="604"/>
      <c r="NZ39" s="604"/>
      <c r="OA39" s="604"/>
      <c r="OB39" s="604"/>
      <c r="OC39" s="604"/>
      <c r="OD39" s="604"/>
      <c r="OE39" s="604"/>
      <c r="OF39" s="604"/>
      <c r="OG39" s="604"/>
      <c r="OH39" s="604"/>
      <c r="OI39" s="604"/>
      <c r="OJ39" s="604"/>
      <c r="OK39" s="604"/>
      <c r="OL39" s="604"/>
      <c r="OM39" s="604"/>
      <c r="ON39" s="604"/>
      <c r="OO39" s="604"/>
      <c r="OP39" s="604"/>
      <c r="OQ39" s="604"/>
      <c r="OR39" s="604"/>
      <c r="OS39" s="604"/>
      <c r="OT39" s="604"/>
      <c r="OU39" s="604"/>
      <c r="OV39" s="604"/>
      <c r="OW39" s="604"/>
      <c r="OX39" s="604"/>
      <c r="OY39" s="604"/>
      <c r="OZ39" s="604"/>
      <c r="PA39" s="604"/>
      <c r="PB39" s="604"/>
      <c r="PC39" s="604"/>
      <c r="PD39" s="604"/>
      <c r="PE39" s="604"/>
      <c r="PF39" s="604"/>
      <c r="PG39" s="604"/>
      <c r="PH39" s="604"/>
      <c r="PI39" s="604"/>
      <c r="PJ39" s="604"/>
      <c r="PK39" s="604"/>
      <c r="PL39" s="604"/>
      <c r="PM39" s="604"/>
      <c r="PN39" s="604"/>
      <c r="PO39" s="604"/>
      <c r="PP39" s="604"/>
      <c r="PQ39" s="604"/>
      <c r="PR39" s="604"/>
      <c r="PS39" s="604"/>
      <c r="PT39" s="604"/>
      <c r="PU39" s="604"/>
      <c r="PV39" s="604"/>
      <c r="PW39" s="604"/>
      <c r="PX39" s="604"/>
      <c r="PY39" s="604"/>
      <c r="PZ39" s="604"/>
      <c r="QA39" s="604"/>
      <c r="QB39" s="604"/>
      <c r="QC39" s="604"/>
      <c r="QD39" s="604"/>
      <c r="QE39" s="604"/>
      <c r="QF39" s="604"/>
      <c r="QG39" s="604"/>
      <c r="QH39" s="604"/>
      <c r="QI39" s="604"/>
      <c r="QJ39" s="604"/>
      <c r="QK39" s="604"/>
      <c r="QL39" s="604"/>
      <c r="QM39" s="604"/>
      <c r="QN39" s="604"/>
      <c r="QO39" s="604"/>
      <c r="QP39" s="604"/>
      <c r="QQ39" s="604"/>
      <c r="QR39" s="604"/>
      <c r="QS39" s="604"/>
      <c r="QT39" s="604"/>
      <c r="QU39" s="604"/>
      <c r="QV39" s="604"/>
      <c r="QW39" s="604"/>
      <c r="QX39" s="604"/>
      <c r="QY39" s="604"/>
      <c r="QZ39" s="604"/>
      <c r="RA39" s="604"/>
      <c r="RB39" s="604"/>
      <c r="RC39" s="604"/>
      <c r="RD39" s="604"/>
      <c r="RE39" s="604"/>
      <c r="RF39" s="604"/>
      <c r="RG39" s="604"/>
      <c r="RH39" s="604"/>
      <c r="RI39" s="604"/>
      <c r="RJ39" s="604"/>
      <c r="RK39" s="604"/>
      <c r="RL39" s="604"/>
      <c r="RM39" s="604"/>
      <c r="RN39" s="604"/>
      <c r="RO39" s="604"/>
      <c r="RP39" s="604"/>
      <c r="RQ39" s="604"/>
      <c r="RR39" s="604"/>
      <c r="RS39" s="604"/>
      <c r="RT39" s="604"/>
      <c r="RU39" s="604"/>
      <c r="RV39" s="604"/>
      <c r="RW39" s="604"/>
      <c r="RX39" s="604"/>
      <c r="RY39" s="604"/>
      <c r="RZ39" s="604"/>
      <c r="SA39" s="604"/>
      <c r="SB39" s="604"/>
      <c r="SC39" s="604"/>
      <c r="SD39" s="604"/>
      <c r="SE39" s="604"/>
      <c r="SF39" s="604"/>
      <c r="SG39" s="604"/>
      <c r="SH39" s="604"/>
      <c r="SI39" s="604"/>
      <c r="SJ39" s="604"/>
      <c r="SK39" s="604"/>
      <c r="SL39" s="604"/>
      <c r="SM39" s="604"/>
      <c r="SN39" s="604"/>
      <c r="SO39" s="604"/>
      <c r="SP39" s="604"/>
      <c r="SQ39" s="604"/>
      <c r="SR39" s="604"/>
      <c r="SS39" s="604"/>
      <c r="ST39" s="604"/>
      <c r="SU39" s="604"/>
      <c r="SV39" s="604"/>
      <c r="SW39" s="604"/>
      <c r="SX39" s="604"/>
      <c r="SY39" s="604"/>
      <c r="SZ39" s="604"/>
      <c r="TA39" s="604"/>
      <c r="TB39" s="604"/>
      <c r="TC39" s="604"/>
      <c r="TD39" s="604"/>
      <c r="TE39" s="604"/>
      <c r="TF39" s="604"/>
      <c r="TG39" s="604"/>
      <c r="TH39" s="604"/>
      <c r="TI39" s="604"/>
      <c r="TJ39" s="604"/>
      <c r="TK39" s="604"/>
      <c r="TL39" s="604"/>
      <c r="TM39" s="604"/>
      <c r="TN39" s="604"/>
      <c r="TO39" s="604"/>
      <c r="TP39" s="604"/>
      <c r="TQ39" s="604"/>
      <c r="TR39" s="604"/>
      <c r="TS39" s="604"/>
      <c r="TT39" s="604"/>
      <c r="TU39" s="604"/>
      <c r="TV39" s="604"/>
      <c r="TW39" s="604"/>
      <c r="TX39" s="604"/>
      <c r="TY39" s="604"/>
      <c r="TZ39" s="604"/>
      <c r="UA39" s="604"/>
      <c r="UB39" s="604"/>
      <c r="UC39" s="604"/>
      <c r="UD39" s="604"/>
      <c r="UE39" s="604"/>
      <c r="UF39" s="604"/>
      <c r="UG39" s="604"/>
      <c r="UH39" s="604"/>
      <c r="UI39" s="604"/>
      <c r="UJ39" s="604"/>
      <c r="UK39" s="604"/>
      <c r="UL39" s="604"/>
      <c r="UM39" s="604"/>
      <c r="UN39" s="604"/>
      <c r="UO39" s="604"/>
      <c r="UP39" s="604"/>
      <c r="UQ39" s="604"/>
      <c r="UR39" s="604"/>
      <c r="US39" s="604"/>
      <c r="UT39" s="604"/>
      <c r="UU39" s="604"/>
      <c r="UV39" s="604"/>
      <c r="UW39" s="604"/>
      <c r="UX39" s="604"/>
      <c r="UY39" s="604"/>
      <c r="UZ39" s="604"/>
      <c r="VA39" s="604"/>
      <c r="VB39" s="604"/>
      <c r="VC39" s="604"/>
      <c r="VD39" s="604"/>
      <c r="VE39" s="604"/>
      <c r="VF39" s="604"/>
      <c r="VG39" s="604"/>
      <c r="VH39" s="604"/>
      <c r="VI39" s="604"/>
      <c r="VJ39" s="604"/>
      <c r="VK39" s="604"/>
      <c r="VL39" s="604"/>
      <c r="VM39" s="604"/>
      <c r="VN39" s="604"/>
      <c r="VO39" s="604"/>
      <c r="VP39" s="604"/>
      <c r="VQ39" s="604"/>
      <c r="VR39" s="604"/>
      <c r="VS39" s="604"/>
      <c r="VT39" s="604"/>
      <c r="VU39" s="604"/>
      <c r="VV39" s="604"/>
      <c r="VW39" s="604"/>
      <c r="VX39" s="604"/>
      <c r="VY39" s="604"/>
      <c r="VZ39" s="604"/>
      <c r="WA39" s="604"/>
      <c r="WB39" s="604"/>
      <c r="WC39" s="604"/>
      <c r="WD39" s="604"/>
      <c r="WE39" s="604"/>
      <c r="WF39" s="604"/>
      <c r="WG39" s="604"/>
      <c r="WH39" s="604"/>
      <c r="WI39" s="604"/>
      <c r="WJ39" s="604"/>
      <c r="WK39" s="604"/>
      <c r="WL39" s="604"/>
      <c r="WM39" s="604"/>
      <c r="WN39" s="604"/>
      <c r="WO39" s="604"/>
      <c r="WP39" s="604"/>
      <c r="WQ39" s="604"/>
      <c r="WR39" s="604"/>
      <c r="WS39" s="604"/>
      <c r="WT39" s="604"/>
      <c r="WU39" s="604"/>
      <c r="WV39" s="604"/>
      <c r="WW39" s="604"/>
      <c r="WX39" s="604"/>
      <c r="WY39" s="604"/>
      <c r="WZ39" s="604"/>
      <c r="XA39" s="604"/>
      <c r="XB39" s="604"/>
      <c r="XC39" s="604"/>
      <c r="XD39" s="604"/>
      <c r="XE39" s="604"/>
      <c r="XF39" s="604"/>
      <c r="XG39" s="604"/>
      <c r="XH39" s="604"/>
      <c r="XI39" s="604"/>
      <c r="XJ39" s="604"/>
      <c r="XK39" s="604"/>
      <c r="XL39" s="604"/>
      <c r="XM39" s="604"/>
      <c r="XN39" s="604"/>
      <c r="XO39" s="604"/>
      <c r="XP39" s="604"/>
      <c r="XQ39" s="604"/>
      <c r="XR39" s="604"/>
      <c r="XS39" s="604"/>
      <c r="XT39" s="604"/>
      <c r="XU39" s="604"/>
      <c r="XV39" s="604"/>
      <c r="XW39" s="604"/>
      <c r="XX39" s="604"/>
      <c r="XY39" s="604"/>
      <c r="XZ39" s="604"/>
      <c r="YA39" s="604"/>
      <c r="YB39" s="604"/>
      <c r="YC39" s="604"/>
      <c r="YD39" s="604"/>
      <c r="YE39" s="604"/>
      <c r="YF39" s="604"/>
      <c r="YG39" s="604"/>
      <c r="YH39" s="604"/>
      <c r="YI39" s="604"/>
      <c r="YJ39" s="604"/>
      <c r="YK39" s="604"/>
      <c r="YL39" s="604"/>
      <c r="YM39" s="604"/>
      <c r="YN39" s="604"/>
      <c r="YO39" s="604"/>
      <c r="YP39" s="604"/>
      <c r="YQ39" s="604"/>
      <c r="YR39" s="604"/>
      <c r="YS39" s="604"/>
      <c r="YT39" s="604"/>
      <c r="YU39" s="604"/>
      <c r="YV39" s="604"/>
      <c r="YW39" s="604"/>
      <c r="YX39" s="604"/>
      <c r="YY39" s="604"/>
      <c r="YZ39" s="604"/>
      <c r="ZA39" s="604"/>
      <c r="ZB39" s="604"/>
      <c r="ZC39" s="604"/>
      <c r="ZD39" s="604"/>
      <c r="ZE39" s="604"/>
      <c r="ZF39" s="604"/>
      <c r="ZG39" s="604"/>
      <c r="ZH39" s="604"/>
      <c r="ZI39" s="604"/>
      <c r="ZJ39" s="604"/>
      <c r="ZK39" s="604"/>
      <c r="ZL39" s="604"/>
      <c r="ZM39" s="604"/>
      <c r="ZN39" s="604"/>
      <c r="ZO39" s="604"/>
    </row>
    <row r="40" spans="1:691" x14ac:dyDescent="0.2">
      <c r="AQ40" s="633" t="s">
        <v>297</v>
      </c>
      <c r="AR40" s="634">
        <v>1</v>
      </c>
    </row>
    <row r="41" spans="1:691" x14ac:dyDescent="0.2">
      <c r="AQ41" s="633" t="s">
        <v>324</v>
      </c>
      <c r="AR41" s="634">
        <v>2</v>
      </c>
    </row>
    <row r="42" spans="1:691" x14ac:dyDescent="0.2">
      <c r="AQ42" s="633" t="s">
        <v>322</v>
      </c>
      <c r="AR42" s="634">
        <v>1</v>
      </c>
    </row>
    <row r="43" spans="1:691" x14ac:dyDescent="0.2">
      <c r="AQ43" s="633" t="s">
        <v>323</v>
      </c>
      <c r="AR43" s="634">
        <v>2</v>
      </c>
    </row>
    <row r="44" spans="1:691" x14ac:dyDescent="0.2">
      <c r="AQ44" s="633" t="s">
        <v>320</v>
      </c>
      <c r="AR44" s="634">
        <v>1</v>
      </c>
    </row>
    <row r="45" spans="1:691" x14ac:dyDescent="0.2">
      <c r="AQ45" s="633" t="s">
        <v>321</v>
      </c>
      <c r="AR45" s="634">
        <v>2</v>
      </c>
    </row>
    <row r="46" spans="1:691" x14ac:dyDescent="0.2">
      <c r="AQ46" s="632" t="s">
        <v>316</v>
      </c>
      <c r="AR46" s="634">
        <v>1</v>
      </c>
    </row>
    <row r="47" spans="1:691" x14ac:dyDescent="0.2">
      <c r="AQ47" s="633" t="s">
        <v>317</v>
      </c>
      <c r="AR47" s="634">
        <v>2</v>
      </c>
    </row>
    <row r="48" spans="1:691" x14ac:dyDescent="0.2">
      <c r="AQ48" s="633" t="s">
        <v>331</v>
      </c>
      <c r="AR48" s="634">
        <v>1</v>
      </c>
    </row>
    <row r="49" spans="43:44" x14ac:dyDescent="0.2">
      <c r="AQ49" s="633" t="s">
        <v>332</v>
      </c>
      <c r="AR49" s="634">
        <v>2</v>
      </c>
    </row>
    <row r="50" spans="43:44" x14ac:dyDescent="0.2">
      <c r="AQ50" s="633" t="s">
        <v>329</v>
      </c>
      <c r="AR50" s="634">
        <v>1</v>
      </c>
    </row>
    <row r="51" spans="43:44" x14ac:dyDescent="0.2">
      <c r="AQ51" s="633" t="s">
        <v>330</v>
      </c>
      <c r="AR51" s="634">
        <v>2</v>
      </c>
    </row>
    <row r="52" spans="43:44" x14ac:dyDescent="0.2">
      <c r="AQ52" s="633" t="s">
        <v>327</v>
      </c>
      <c r="AR52" s="634">
        <v>1</v>
      </c>
    </row>
    <row r="53" spans="43:44" x14ac:dyDescent="0.2">
      <c r="AQ53" s="633" t="s">
        <v>328</v>
      </c>
      <c r="AR53" s="634">
        <v>2</v>
      </c>
    </row>
    <row r="81" spans="50:50" x14ac:dyDescent="0.2">
      <c r="AX81" s="643"/>
    </row>
  </sheetData>
  <sheetProtection password="CC11" sheet="1" objects="1" scenarios="1"/>
  <customSheetViews>
    <customSheetView guid="{7DA296DB-43CC-4FAA-B30A-F76F08E10BE6}" showPageBreaks="1" fitToPage="1" printArea="1" hiddenColumns="1" view="pageBreakPreview">
      <selection activeCell="N12" sqref="N12:N13"/>
      <colBreaks count="1" manualBreakCount="1">
        <brk id="46" max="1048575" man="1"/>
      </colBreaks>
      <pageMargins left="0" right="0" top="0.19685039370078741" bottom="0.19685039370078741" header="0.51181102362204722" footer="0.51181102362204722"/>
      <printOptions horizontalCentered="1" verticalCentered="1"/>
      <pageSetup paperSize="9" scale="98" pageOrder="overThenDown" orientation="landscape" horizontalDpi="300" verticalDpi="300" r:id="rId1"/>
      <headerFooter alignWithMargins="0"/>
    </customSheetView>
    <customSheetView guid="{99DAB54F-9998-492B-954C-CE1032159A97}" showPageBreaks="1" fitToPage="1" printArea="1" hiddenColumns="1" view="pageBreakPreview">
      <selection activeCell="N12" sqref="N12:N13"/>
      <colBreaks count="1" manualBreakCount="1">
        <brk id="46" max="1048575" man="1"/>
      </colBreaks>
      <pageMargins left="0" right="0" top="0.19685039370078741" bottom="0.19685039370078741" header="0.51181102362204722" footer="0.51181102362204722"/>
      <printOptions horizontalCentered="1" verticalCentered="1"/>
      <pageSetup paperSize="9" scale="99" pageOrder="overThenDown" orientation="landscape" horizontalDpi="300" verticalDpi="300" r:id="rId2"/>
      <headerFooter alignWithMargins="0"/>
    </customSheetView>
    <customSheetView guid="{98B54243-17AA-4C58-A903-4F7DE38BFF74}" showPageBreaks="1" fitToPage="1" printArea="1" hiddenColumns="1" view="pageBreakPreview">
      <selection activeCell="N12" sqref="N12:N13"/>
      <colBreaks count="1" manualBreakCount="1">
        <brk id="46" max="1048575" man="1"/>
      </colBreaks>
      <pageMargins left="0" right="0" top="0.19685039370078741" bottom="0.19685039370078741" header="0.51181102362204722" footer="0.51181102362204722"/>
      <printOptions horizontalCentered="1" verticalCentered="1"/>
      <pageSetup paperSize="9" scale="98" pageOrder="overThenDown" orientation="landscape" horizontalDpi="300" verticalDpi="300" r:id="rId3"/>
      <headerFooter alignWithMargins="0"/>
    </customSheetView>
    <customSheetView guid="{DE027F13-EE7B-491D-9CF8-E2E18DD61ED8}" showPageBreaks="1" fitToPage="1" printArea="1" hiddenColumns="1" view="pageBreakPreview">
      <selection activeCell="N12" sqref="N12:N13"/>
      <colBreaks count="1" manualBreakCount="1">
        <brk id="46" max="1048575" man="1"/>
      </colBreaks>
      <pageMargins left="0" right="0" top="0.19685039370078741" bottom="0.19685039370078741" header="0.51181102362204722" footer="0.51181102362204722"/>
      <printOptions horizontalCentered="1" verticalCentered="1"/>
      <pageSetup paperSize="9" scale="99" pageOrder="overThenDown" orientation="landscape" horizontalDpi="300" verticalDpi="300" r:id="rId4"/>
      <headerFooter alignWithMargins="0"/>
    </customSheetView>
    <customSheetView guid="{78725C7C-D5F4-4171-A3BF-852E9E67648B}" showPageBreaks="1" fitToPage="1" printArea="1" hiddenColumns="1" view="pageBreakPreview">
      <selection activeCell="N12" sqref="N12:N13"/>
      <colBreaks count="1" manualBreakCount="1">
        <brk id="46" max="1048575" man="1"/>
      </colBreaks>
      <pageMargins left="0" right="0" top="0.19685039370078741" bottom="0.19685039370078741" header="0.51181102362204722" footer="0.51181102362204722"/>
      <printOptions horizontalCentered="1" verticalCentered="1"/>
      <pageSetup paperSize="9" scale="99" pageOrder="overThenDown" orientation="landscape" horizontalDpi="300" verticalDpi="300" r:id="rId5"/>
      <headerFooter alignWithMargins="0"/>
    </customSheetView>
    <customSheetView guid="{10D493BC-5883-40CD-9812-0373CBDA2F53}" showPageBreaks="1" fitToPage="1" printArea="1" hiddenColumns="1" view="pageBreakPreview">
      <selection activeCell="O5" sqref="O5"/>
      <colBreaks count="1" manualBreakCount="1">
        <brk id="46" max="1048575" man="1"/>
      </colBreaks>
      <pageMargins left="0" right="0" top="0.19685039370078741" bottom="0.19685039370078741" header="0.51181102362204722" footer="0.51181102362204722"/>
      <printOptions horizontalCentered="1" verticalCentered="1"/>
      <pageSetup paperSize="9" scale="99" pageOrder="overThenDown" orientation="landscape" horizontalDpi="300" verticalDpi="300" r:id="rId6"/>
      <headerFooter alignWithMargins="0"/>
    </customSheetView>
    <customSheetView guid="{C9A773E5-105B-471E-8D6C-AA117A6DC6FC}" showPageBreaks="1" fitToPage="1" printArea="1" hiddenColumns="1" view="pageBreakPreview">
      <selection activeCell="BQ16" sqref="BQ16"/>
      <colBreaks count="1" manualBreakCount="1">
        <brk id="46" max="1048575" man="1"/>
      </colBreaks>
      <pageMargins left="0" right="0" top="0.19685039370078741" bottom="0.19685039370078741" header="0.51181102362204722" footer="0.51181102362204722"/>
      <printOptions horizontalCentered="1" verticalCentered="1"/>
      <pageSetup paperSize="9" scale="99" pageOrder="overThenDown" orientation="landscape" horizontalDpi="300" verticalDpi="300" r:id="rId7"/>
      <headerFooter alignWithMargins="0"/>
    </customSheetView>
    <customSheetView guid="{43A82A29-4912-4F7F-8B05-3068C93337DE}" showPageBreaks="1" fitToPage="1" printArea="1" hiddenColumns="1" view="pageBreakPreview">
      <selection activeCell="H38" sqref="H38:H39"/>
      <colBreaks count="1" manualBreakCount="1">
        <brk id="46" max="1048575" man="1"/>
      </colBreaks>
      <pageMargins left="0" right="0" top="0.19685039370078741" bottom="0.19685039370078741" header="0.51181102362204722" footer="0.51181102362204722"/>
      <printOptions horizontalCentered="1" verticalCentered="1"/>
      <pageSetup paperSize="9" scale="99" pageOrder="overThenDown" orientation="landscape" horizontalDpi="300" verticalDpi="300" r:id="rId8"/>
      <headerFooter alignWithMargins="0"/>
    </customSheetView>
    <customSheetView guid="{13D990A2-7A43-4408-A14A-0BBC740B34E7}" showPageBreaks="1" fitToPage="1" printArea="1" hiddenColumns="1" view="pageBreakPreview">
      <selection activeCell="T10" sqref="T10:T11"/>
      <colBreaks count="1" manualBreakCount="1">
        <brk id="46" max="1048575" man="1"/>
      </colBreaks>
      <pageMargins left="0" right="0" top="0.19685039370078741" bottom="0.19685039370078741" header="0.51181102362204722" footer="0.51181102362204722"/>
      <printOptions horizontalCentered="1" verticalCentered="1"/>
      <pageSetup paperSize="9" scale="99" pageOrder="overThenDown" orientation="landscape" horizontalDpi="300" verticalDpi="300" r:id="rId9"/>
      <headerFooter alignWithMargins="0"/>
    </customSheetView>
    <customSheetView guid="{38325982-3034-41A5-87AE-C5F97D918CAA}" showPageBreaks="1" fitToPage="1" printArea="1" hiddenColumns="1" view="pageBreakPreview">
      <selection activeCell="C40" sqref="C40"/>
      <colBreaks count="1" manualBreakCount="1">
        <brk id="46" max="1048575" man="1"/>
      </colBreaks>
      <pageMargins left="0" right="0" top="0.19685039370078741" bottom="0.19685039370078741" header="0.51181102362204722" footer="0.51181102362204722"/>
      <printOptions horizontalCentered="1" verticalCentered="1"/>
      <pageSetup paperSize="9" scale="99" pageOrder="overThenDown" orientation="landscape" horizontalDpi="300" verticalDpi="300" r:id="rId10"/>
      <headerFooter alignWithMargins="0"/>
    </customSheetView>
    <customSheetView guid="{C59CEEC7-3FE0-4962-B269-7B9ABF21C7B4}" showPageBreaks="1" fitToPage="1" printArea="1" hiddenColumns="1" view="pageBreakPreview">
      <selection activeCell="C40" sqref="C40"/>
      <colBreaks count="1" manualBreakCount="1">
        <brk id="46" max="1048575" man="1"/>
      </colBreaks>
      <pageMargins left="0" right="0" top="0.19685039370078741" bottom="0.19685039370078741" header="0.51181102362204722" footer="0.51181102362204722"/>
      <printOptions horizontalCentered="1" verticalCentered="1"/>
      <pageSetup paperSize="9" scale="99" pageOrder="overThenDown" orientation="landscape" horizontalDpi="300" verticalDpi="300" r:id="rId11"/>
      <headerFooter alignWithMargins="0"/>
    </customSheetView>
    <customSheetView guid="{5B3A94DD-F138-4F10-BDCF-51726F52F5EA}" showPageBreaks="1" fitToPage="1" printArea="1" hiddenColumns="1" view="pageBreakPreview">
      <selection activeCell="C40" sqref="C40"/>
      <colBreaks count="1" manualBreakCount="1">
        <brk id="46" max="1048575" man="1"/>
      </colBreaks>
      <pageMargins left="0" right="0" top="0.19685039370078741" bottom="0.19685039370078741" header="0.51181102362204722" footer="0.51181102362204722"/>
      <printOptions horizontalCentered="1" verticalCentered="1"/>
      <pageSetup paperSize="9" pageOrder="overThenDown" orientation="landscape" horizontalDpi="300" verticalDpi="300" r:id="rId12"/>
      <headerFooter alignWithMargins="0"/>
    </customSheetView>
    <customSheetView guid="{346C95C1-1CC6-4D7E-A98D-95E6FB8F3D0C}" showPageBreaks="1" fitToPage="1" printArea="1" hiddenColumns="1" view="pageBreakPreview">
      <selection activeCell="C40" sqref="C40"/>
      <colBreaks count="1" manualBreakCount="1">
        <brk id="46" max="1048575" man="1"/>
      </colBreaks>
      <pageMargins left="0" right="0" top="0.19685039370078741" bottom="0.19685039370078741" header="0.51181102362204722" footer="0.51181102362204722"/>
      <printOptions horizontalCentered="1" verticalCentered="1"/>
      <pageSetup paperSize="9" scale="99" pageOrder="overThenDown" orientation="landscape" horizontalDpi="300" verticalDpi="300" r:id="rId13"/>
      <headerFooter alignWithMargins="0"/>
    </customSheetView>
    <customSheetView guid="{7C6BB9A7-B2A0-4A75-9522-BDD6A2F54D2A}" showPageBreaks="1" fitToPage="1" printArea="1" hiddenColumns="1" view="pageBreakPreview">
      <selection activeCell="U4" sqref="U4:W4"/>
      <colBreaks count="1" manualBreakCount="1">
        <brk id="46" max="1048575" man="1"/>
      </colBreaks>
      <pageMargins left="0" right="0" top="0.19685039370078741" bottom="0.19685039370078741" header="0.51181102362204722" footer="0.51181102362204722"/>
      <printOptions horizontalCentered="1" verticalCentered="1"/>
      <pageSetup paperSize="9" scale="99" pageOrder="overThenDown" orientation="landscape" horizontalDpi="300" verticalDpi="300" r:id="rId14"/>
      <headerFooter alignWithMargins="0"/>
    </customSheetView>
    <customSheetView guid="{D5427FDC-0840-4BD5-BC42-22E35BFF96BA}" showPageBreaks="1" fitToPage="1" printArea="1" hiddenColumns="1" view="pageBreakPreview">
      <selection activeCell="U4" sqref="U4:W4"/>
      <colBreaks count="1" manualBreakCount="1">
        <brk id="46" max="1048575" man="1"/>
      </colBreaks>
      <pageMargins left="0" right="0" top="0.19685039370078741" bottom="0.19685039370078741" header="0.51181102362204722" footer="0.51181102362204722"/>
      <printOptions horizontalCentered="1" verticalCentered="1"/>
      <pageSetup paperSize="9" pageOrder="overThenDown" orientation="landscape" horizontalDpi="300" verticalDpi="300" r:id="rId15"/>
      <headerFooter alignWithMargins="0"/>
    </customSheetView>
    <customSheetView guid="{BD7B78EF-30C4-45E5-81E0-4657ED2D6ECC}" showPageBreaks="1" fitToPage="1" printArea="1" hiddenColumns="1" view="pageBreakPreview">
      <selection activeCell="AD1" sqref="AD1:AF1"/>
      <colBreaks count="1" manualBreakCount="1">
        <brk id="46" max="1048575" man="1"/>
      </colBreaks>
      <pageMargins left="0" right="0" top="0.19685039370078741" bottom="0.19685039370078741" header="0.51181102362204722" footer="0.51181102362204722"/>
      <printOptions horizontalCentered="1" verticalCentered="1"/>
      <pageSetup paperSize="9" scale="99" pageOrder="overThenDown" orientation="landscape" horizontalDpi="300" verticalDpi="300" r:id="rId16"/>
      <headerFooter alignWithMargins="0"/>
    </customSheetView>
    <customSheetView guid="{D7472A55-53F6-4F75-9BD0-118390EEEE61}" showPageBreaks="1" fitToPage="1" printArea="1" hiddenColumns="1" view="pageBreakPreview">
      <selection activeCell="O5" sqref="O5"/>
      <colBreaks count="1" manualBreakCount="1">
        <brk id="46" max="1048575" man="1"/>
      </colBreaks>
      <pageMargins left="0" right="0" top="0.19685039370078741" bottom="0.19685039370078741" header="0.51181102362204722" footer="0.51181102362204722"/>
      <printOptions horizontalCentered="1" verticalCentered="1"/>
      <pageSetup paperSize="9" scale="98" pageOrder="overThenDown" orientation="landscape" horizontalDpi="300" verticalDpi="300" r:id="rId17"/>
      <headerFooter alignWithMargins="0"/>
    </customSheetView>
    <customSheetView guid="{2886425B-FDB9-4377-9EA8-C029DC51F951}" showPageBreaks="1" fitToPage="1" printArea="1" hiddenColumns="1" view="pageBreakPreview">
      <selection activeCell="N12" sqref="N12:N13"/>
      <colBreaks count="1" manualBreakCount="1">
        <brk id="46" max="1048575" man="1"/>
      </colBreaks>
      <pageMargins left="0" right="0" top="0.19685039370078741" bottom="0.19685039370078741" header="0.51181102362204722" footer="0.51181102362204722"/>
      <printOptions horizontalCentered="1" verticalCentered="1"/>
      <pageSetup paperSize="9" scale="98" pageOrder="overThenDown" orientation="landscape" horizontalDpi="300" verticalDpi="300" r:id="rId18"/>
      <headerFooter alignWithMargins="0"/>
    </customSheetView>
    <customSheetView guid="{EC21DF5B-E5BE-4E3D-99FF-D14A3AECB1FB}" showPageBreaks="1" fitToPage="1" printArea="1" hiddenColumns="1" view="pageBreakPreview">
      <selection activeCell="N12" sqref="N12:N13"/>
      <colBreaks count="1" manualBreakCount="1">
        <brk id="46" max="1048575" man="1"/>
      </colBreaks>
      <pageMargins left="0" right="0" top="0.19685039370078741" bottom="0.19685039370078741" header="0.51181102362204722" footer="0.51181102362204722"/>
      <printOptions horizontalCentered="1" verticalCentered="1"/>
      <pageSetup paperSize="9" scale="97" pageOrder="overThenDown" orientation="landscape" horizontalDpi="300" verticalDpi="300" r:id="rId19"/>
      <headerFooter alignWithMargins="0"/>
    </customSheetView>
    <customSheetView guid="{CE09DF15-FC71-45DB-A715-5E342A1E9DF6}" showPageBreaks="1" fitToPage="1" printArea="1" hiddenColumns="1" view="pageBreakPreview">
      <selection activeCell="N12" sqref="N12:N13"/>
      <colBreaks count="1" manualBreakCount="1">
        <brk id="46" max="1048575" man="1"/>
      </colBreaks>
      <pageMargins left="0" right="0" top="0.19685039370078741" bottom="0.19685039370078741" header="0.51181102362204722" footer="0.51181102362204722"/>
      <printOptions horizontalCentered="1" verticalCentered="1"/>
      <pageSetup paperSize="9" scale="99" pageOrder="overThenDown" orientation="landscape" horizontalDpi="300" verticalDpi="300" r:id="rId20"/>
      <headerFooter alignWithMargins="0"/>
    </customSheetView>
    <customSheetView guid="{AE54AF70-AD6D-48EF-9A8E-16C4FF58B875}" showPageBreaks="1" fitToPage="1" printArea="1" hiddenColumns="1" view="pageBreakPreview">
      <selection activeCell="N12" sqref="N12:N13"/>
      <colBreaks count="1" manualBreakCount="1">
        <brk id="46" max="1048575" man="1"/>
      </colBreaks>
      <pageMargins left="0" right="0" top="0.19685039370078741" bottom="0.19685039370078741" header="0.51181102362204722" footer="0.51181102362204722"/>
      <printOptions horizontalCentered="1" verticalCentered="1"/>
      <pageSetup paperSize="9" scale="99" pageOrder="overThenDown" orientation="landscape" horizontalDpi="300" verticalDpi="300" r:id="rId21"/>
      <headerFooter alignWithMargins="0"/>
    </customSheetView>
  </customSheetViews>
  <mergeCells count="379">
    <mergeCell ref="A1:F1"/>
    <mergeCell ref="G1:K1"/>
    <mergeCell ref="L1:Z1"/>
    <mergeCell ref="AA1:AC1"/>
    <mergeCell ref="AD1:AF1"/>
    <mergeCell ref="A2:F2"/>
    <mergeCell ref="G2:W2"/>
    <mergeCell ref="X2:Z2"/>
    <mergeCell ref="AA2:AF2"/>
    <mergeCell ref="X4:Z4"/>
    <mergeCell ref="AA4:AC4"/>
    <mergeCell ref="AD4:AF4"/>
    <mergeCell ref="A6:A7"/>
    <mergeCell ref="D6:D7"/>
    <mergeCell ref="E6:E7"/>
    <mergeCell ref="G6:G7"/>
    <mergeCell ref="H6:H7"/>
    <mergeCell ref="J6:J7"/>
    <mergeCell ref="K6:K7"/>
    <mergeCell ref="A3:A5"/>
    <mergeCell ref="B3:B5"/>
    <mergeCell ref="C3:AF3"/>
    <mergeCell ref="C4:E4"/>
    <mergeCell ref="F4:H4"/>
    <mergeCell ref="I4:K4"/>
    <mergeCell ref="L4:N4"/>
    <mergeCell ref="O4:Q4"/>
    <mergeCell ref="R4:T4"/>
    <mergeCell ref="U4:W4"/>
    <mergeCell ref="AE6:AE7"/>
    <mergeCell ref="AF6:AF7"/>
    <mergeCell ref="W6:W7"/>
    <mergeCell ref="Y6:Y7"/>
    <mergeCell ref="A8:A9"/>
    <mergeCell ref="D8:D9"/>
    <mergeCell ref="E8:E9"/>
    <mergeCell ref="G8:G9"/>
    <mergeCell ref="H8:H9"/>
    <mergeCell ref="J8:J9"/>
    <mergeCell ref="K8:K9"/>
    <mergeCell ref="M8:M9"/>
    <mergeCell ref="V6:V7"/>
    <mergeCell ref="Z6:Z7"/>
    <mergeCell ref="AB6:AB7"/>
    <mergeCell ref="AC6:AC7"/>
    <mergeCell ref="M6:M7"/>
    <mergeCell ref="N6:N7"/>
    <mergeCell ref="P6:P7"/>
    <mergeCell ref="Q6:Q7"/>
    <mergeCell ref="S6:S7"/>
    <mergeCell ref="T6:T7"/>
    <mergeCell ref="AF8:AF9"/>
    <mergeCell ref="A10:A11"/>
    <mergeCell ref="D10:D11"/>
    <mergeCell ref="E10:E11"/>
    <mergeCell ref="G10:G11"/>
    <mergeCell ref="H10:H11"/>
    <mergeCell ref="J10:J11"/>
    <mergeCell ref="K10:K11"/>
    <mergeCell ref="M10:M11"/>
    <mergeCell ref="N10:N11"/>
    <mergeCell ref="W8:W9"/>
    <mergeCell ref="Y8:Y9"/>
    <mergeCell ref="Z8:Z9"/>
    <mergeCell ref="AB8:AB9"/>
    <mergeCell ref="AC8:AC9"/>
    <mergeCell ref="AE8:AE9"/>
    <mergeCell ref="N8:N9"/>
    <mergeCell ref="P8:P9"/>
    <mergeCell ref="Q8:Q9"/>
    <mergeCell ref="S8:S9"/>
    <mergeCell ref="T8:T9"/>
    <mergeCell ref="V8:V9"/>
    <mergeCell ref="AB10:AB11"/>
    <mergeCell ref="AC10:AC11"/>
    <mergeCell ref="AE10:AE11"/>
    <mergeCell ref="AF10:AF11"/>
    <mergeCell ref="P10:P11"/>
    <mergeCell ref="Q10:Q11"/>
    <mergeCell ref="S10:S11"/>
    <mergeCell ref="T10:T11"/>
    <mergeCell ref="V10:V11"/>
    <mergeCell ref="W10:W11"/>
    <mergeCell ref="S12:S13"/>
    <mergeCell ref="AC12:AC13"/>
    <mergeCell ref="AE12:AE13"/>
    <mergeCell ref="AF12:AF13"/>
    <mergeCell ref="AB12:AB13"/>
    <mergeCell ref="A12:A13"/>
    <mergeCell ref="D12:D13"/>
    <mergeCell ref="E12:E13"/>
    <mergeCell ref="G12:G13"/>
    <mergeCell ref="H12:H13"/>
    <mergeCell ref="J12:J13"/>
    <mergeCell ref="Y10:Y11"/>
    <mergeCell ref="Z10:Z11"/>
    <mergeCell ref="Q14:Q15"/>
    <mergeCell ref="S14:S15"/>
    <mergeCell ref="T14:T15"/>
    <mergeCell ref="A14:A15"/>
    <mergeCell ref="D14:D15"/>
    <mergeCell ref="E14:E15"/>
    <mergeCell ref="G14:G15"/>
    <mergeCell ref="H14:H15"/>
    <mergeCell ref="J14:J15"/>
    <mergeCell ref="K14:K15"/>
    <mergeCell ref="T12:T13"/>
    <mergeCell ref="V12:V13"/>
    <mergeCell ref="W12:W13"/>
    <mergeCell ref="Y12:Y13"/>
    <mergeCell ref="Z12:Z13"/>
    <mergeCell ref="K12:K13"/>
    <mergeCell ref="M12:M13"/>
    <mergeCell ref="N12:N13"/>
    <mergeCell ref="P12:P13"/>
    <mergeCell ref="Q12:Q13"/>
    <mergeCell ref="P16:P17"/>
    <mergeCell ref="Q16:Q17"/>
    <mergeCell ref="S16:S17"/>
    <mergeCell ref="T16:T17"/>
    <mergeCell ref="V16:V17"/>
    <mergeCell ref="AE14:AE15"/>
    <mergeCell ref="AF14:AF15"/>
    <mergeCell ref="A16:A17"/>
    <mergeCell ref="D16:D17"/>
    <mergeCell ref="E16:E17"/>
    <mergeCell ref="G16:G17"/>
    <mergeCell ref="H16:H17"/>
    <mergeCell ref="J16:J17"/>
    <mergeCell ref="K16:K17"/>
    <mergeCell ref="M16:M17"/>
    <mergeCell ref="V14:V15"/>
    <mergeCell ref="W14:W15"/>
    <mergeCell ref="Y14:Y15"/>
    <mergeCell ref="Z14:Z15"/>
    <mergeCell ref="AB14:AB15"/>
    <mergeCell ref="AC14:AC15"/>
    <mergeCell ref="M14:M15"/>
    <mergeCell ref="N14:N15"/>
    <mergeCell ref="P14:P15"/>
    <mergeCell ref="AF18:AF19"/>
    <mergeCell ref="P18:P19"/>
    <mergeCell ref="Q18:Q19"/>
    <mergeCell ref="S18:S19"/>
    <mergeCell ref="T18:T19"/>
    <mergeCell ref="V18:V19"/>
    <mergeCell ref="W18:W19"/>
    <mergeCell ref="AF16:AF17"/>
    <mergeCell ref="A18:A19"/>
    <mergeCell ref="D18:D19"/>
    <mergeCell ref="E18:E19"/>
    <mergeCell ref="G18:G19"/>
    <mergeCell ref="H18:H19"/>
    <mergeCell ref="J18:J19"/>
    <mergeCell ref="K18:K19"/>
    <mergeCell ref="M18:M19"/>
    <mergeCell ref="N18:N19"/>
    <mergeCell ref="W16:W17"/>
    <mergeCell ref="Y16:Y17"/>
    <mergeCell ref="Z16:Z17"/>
    <mergeCell ref="AB16:AB17"/>
    <mergeCell ref="AC16:AC17"/>
    <mergeCell ref="AE16:AE17"/>
    <mergeCell ref="N16:N17"/>
    <mergeCell ref="E20:E21"/>
    <mergeCell ref="G20:G21"/>
    <mergeCell ref="H20:H21"/>
    <mergeCell ref="J20:J21"/>
    <mergeCell ref="Y18:Y19"/>
    <mergeCell ref="Z18:Z19"/>
    <mergeCell ref="AB18:AB19"/>
    <mergeCell ref="AC18:AC19"/>
    <mergeCell ref="AE18:AE19"/>
    <mergeCell ref="AC20:AC21"/>
    <mergeCell ref="AE20:AE21"/>
    <mergeCell ref="AF20:AF21"/>
    <mergeCell ref="A22:A23"/>
    <mergeCell ref="D22:D23"/>
    <mergeCell ref="E22:E23"/>
    <mergeCell ref="G22:G23"/>
    <mergeCell ref="H22:H23"/>
    <mergeCell ref="J22:J23"/>
    <mergeCell ref="K22:K23"/>
    <mergeCell ref="T20:T21"/>
    <mergeCell ref="V20:V21"/>
    <mergeCell ref="W20:W21"/>
    <mergeCell ref="Y20:Y21"/>
    <mergeCell ref="Z20:Z21"/>
    <mergeCell ref="AB20:AB21"/>
    <mergeCell ref="K20:K21"/>
    <mergeCell ref="M20:M21"/>
    <mergeCell ref="N20:N21"/>
    <mergeCell ref="P20:P21"/>
    <mergeCell ref="Q20:Q21"/>
    <mergeCell ref="S20:S21"/>
    <mergeCell ref="A20:A21"/>
    <mergeCell ref="D20:D21"/>
    <mergeCell ref="AE22:AE23"/>
    <mergeCell ref="AF22:AF23"/>
    <mergeCell ref="A24:A25"/>
    <mergeCell ref="D24:D25"/>
    <mergeCell ref="E24:E25"/>
    <mergeCell ref="G24:G25"/>
    <mergeCell ref="H24:H25"/>
    <mergeCell ref="J24:J25"/>
    <mergeCell ref="K24:K25"/>
    <mergeCell ref="M24:M25"/>
    <mergeCell ref="V22:V23"/>
    <mergeCell ref="W22:W23"/>
    <mergeCell ref="Y22:Y23"/>
    <mergeCell ref="Z22:Z23"/>
    <mergeCell ref="AB22:AB23"/>
    <mergeCell ref="AC22:AC23"/>
    <mergeCell ref="M22:M23"/>
    <mergeCell ref="N22:N23"/>
    <mergeCell ref="P22:P23"/>
    <mergeCell ref="Q22:Q23"/>
    <mergeCell ref="S22:S23"/>
    <mergeCell ref="T22:T23"/>
    <mergeCell ref="AF24:AF25"/>
    <mergeCell ref="A26:A27"/>
    <mergeCell ref="D26:D27"/>
    <mergeCell ref="E26:E27"/>
    <mergeCell ref="G26:G27"/>
    <mergeCell ref="H26:H27"/>
    <mergeCell ref="J26:J27"/>
    <mergeCell ref="K26:K27"/>
    <mergeCell ref="M26:M27"/>
    <mergeCell ref="N26:N27"/>
    <mergeCell ref="W24:W25"/>
    <mergeCell ref="Y24:Y25"/>
    <mergeCell ref="Z24:Z25"/>
    <mergeCell ref="AB24:AB25"/>
    <mergeCell ref="AC24:AC25"/>
    <mergeCell ref="AE24:AE25"/>
    <mergeCell ref="N24:N25"/>
    <mergeCell ref="P24:P25"/>
    <mergeCell ref="Q24:Q25"/>
    <mergeCell ref="S24:S25"/>
    <mergeCell ref="T24:T25"/>
    <mergeCell ref="V24:V25"/>
    <mergeCell ref="AB26:AB27"/>
    <mergeCell ref="AC26:AC27"/>
    <mergeCell ref="AE26:AE27"/>
    <mergeCell ref="AF26:AF27"/>
    <mergeCell ref="P26:P27"/>
    <mergeCell ref="Q26:Q27"/>
    <mergeCell ref="S26:S27"/>
    <mergeCell ref="T26:T27"/>
    <mergeCell ref="V26:V27"/>
    <mergeCell ref="W26:W27"/>
    <mergeCell ref="S28:S29"/>
    <mergeCell ref="AC28:AC29"/>
    <mergeCell ref="AE28:AE29"/>
    <mergeCell ref="AF28:AF29"/>
    <mergeCell ref="AB28:AB29"/>
    <mergeCell ref="A28:A29"/>
    <mergeCell ref="D28:D29"/>
    <mergeCell ref="E28:E29"/>
    <mergeCell ref="G28:G29"/>
    <mergeCell ref="H28:H29"/>
    <mergeCell ref="J28:J29"/>
    <mergeCell ref="Y26:Y27"/>
    <mergeCell ref="Z26:Z27"/>
    <mergeCell ref="Q30:Q31"/>
    <mergeCell ref="S30:S31"/>
    <mergeCell ref="T30:T31"/>
    <mergeCell ref="A30:A31"/>
    <mergeCell ref="D30:D31"/>
    <mergeCell ref="E30:E31"/>
    <mergeCell ref="G30:G31"/>
    <mergeCell ref="H30:H31"/>
    <mergeCell ref="J30:J31"/>
    <mergeCell ref="K30:K31"/>
    <mergeCell ref="T28:T29"/>
    <mergeCell ref="V28:V29"/>
    <mergeCell ref="W28:W29"/>
    <mergeCell ref="Y28:Y29"/>
    <mergeCell ref="Z28:Z29"/>
    <mergeCell ref="K28:K29"/>
    <mergeCell ref="M28:M29"/>
    <mergeCell ref="N28:N29"/>
    <mergeCell ref="P28:P29"/>
    <mergeCell ref="Q28:Q29"/>
    <mergeCell ref="P32:P33"/>
    <mergeCell ref="Q32:Q33"/>
    <mergeCell ref="S32:S33"/>
    <mergeCell ref="T32:T33"/>
    <mergeCell ref="V32:V33"/>
    <mergeCell ref="AE30:AE31"/>
    <mergeCell ref="AF30:AF31"/>
    <mergeCell ref="A32:A33"/>
    <mergeCell ref="D32:D33"/>
    <mergeCell ref="E32:E33"/>
    <mergeCell ref="G32:G33"/>
    <mergeCell ref="H32:H33"/>
    <mergeCell ref="J32:J33"/>
    <mergeCell ref="K32:K33"/>
    <mergeCell ref="M32:M33"/>
    <mergeCell ref="V30:V31"/>
    <mergeCell ref="W30:W31"/>
    <mergeCell ref="Y30:Y31"/>
    <mergeCell ref="Z30:Z31"/>
    <mergeCell ref="AB30:AB31"/>
    <mergeCell ref="AC30:AC31"/>
    <mergeCell ref="M30:M31"/>
    <mergeCell ref="N30:N31"/>
    <mergeCell ref="P30:P31"/>
    <mergeCell ref="AF34:AF35"/>
    <mergeCell ref="P34:P35"/>
    <mergeCell ref="Q34:Q35"/>
    <mergeCell ref="S34:S35"/>
    <mergeCell ref="T34:T35"/>
    <mergeCell ref="V34:V35"/>
    <mergeCell ref="W34:W35"/>
    <mergeCell ref="AF32:AF33"/>
    <mergeCell ref="A34:A35"/>
    <mergeCell ref="D34:D35"/>
    <mergeCell ref="E34:E35"/>
    <mergeCell ref="G34:G35"/>
    <mergeCell ref="H34:H35"/>
    <mergeCell ref="J34:J35"/>
    <mergeCell ref="K34:K35"/>
    <mergeCell ref="M34:M35"/>
    <mergeCell ref="N34:N35"/>
    <mergeCell ref="W32:W33"/>
    <mergeCell ref="Y32:Y33"/>
    <mergeCell ref="Z32:Z33"/>
    <mergeCell ref="AB32:AB33"/>
    <mergeCell ref="AC32:AC33"/>
    <mergeCell ref="AE32:AE33"/>
    <mergeCell ref="N32:N33"/>
    <mergeCell ref="E36:E37"/>
    <mergeCell ref="G36:G37"/>
    <mergeCell ref="H36:H37"/>
    <mergeCell ref="J36:J37"/>
    <mergeCell ref="Y34:Y35"/>
    <mergeCell ref="Z34:Z35"/>
    <mergeCell ref="AB34:AB35"/>
    <mergeCell ref="AC34:AC35"/>
    <mergeCell ref="AE34:AE35"/>
    <mergeCell ref="AC36:AC37"/>
    <mergeCell ref="AE36:AE37"/>
    <mergeCell ref="AF36:AF37"/>
    <mergeCell ref="A38:A39"/>
    <mergeCell ref="D38:D39"/>
    <mergeCell ref="E38:E39"/>
    <mergeCell ref="G38:G39"/>
    <mergeCell ref="H38:H39"/>
    <mergeCell ref="J38:J39"/>
    <mergeCell ref="K38:K39"/>
    <mergeCell ref="T36:T37"/>
    <mergeCell ref="V36:V37"/>
    <mergeCell ref="W36:W37"/>
    <mergeCell ref="Y36:Y37"/>
    <mergeCell ref="Z36:Z37"/>
    <mergeCell ref="AB36:AB37"/>
    <mergeCell ref="K36:K37"/>
    <mergeCell ref="M36:M37"/>
    <mergeCell ref="N36:N37"/>
    <mergeCell ref="P36:P37"/>
    <mergeCell ref="Q36:Q37"/>
    <mergeCell ref="S36:S37"/>
    <mergeCell ref="A36:A37"/>
    <mergeCell ref="D36:D37"/>
    <mergeCell ref="AE38:AE39"/>
    <mergeCell ref="AF38:AF39"/>
    <mergeCell ref="V38:V39"/>
    <mergeCell ref="W38:W39"/>
    <mergeCell ref="Y38:Y39"/>
    <mergeCell ref="Z38:Z39"/>
    <mergeCell ref="AB38:AB39"/>
    <mergeCell ref="AC38:AC39"/>
    <mergeCell ref="M38:M39"/>
    <mergeCell ref="N38:N39"/>
    <mergeCell ref="P38:P39"/>
    <mergeCell ref="Q38:Q39"/>
    <mergeCell ref="S38:S39"/>
    <mergeCell ref="T38:T39"/>
  </mergeCells>
  <dataValidations count="4">
    <dataValidation type="list" allowBlank="1" showInputMessage="1" showErrorMessage="1" sqref="A2:F2">
      <formula1>$AI$29:$AI$37</formula1>
    </dataValidation>
    <dataValidation type="list" showInputMessage="1" showErrorMessage="1" sqref="G2:W2">
      <formula1>masza</formula1>
    </dataValidation>
    <dataValidation type="list" allowBlank="1" showInputMessage="1" showErrorMessage="1" sqref="AA2:AF2">
      <formula1>$AQ$4:$AQ$28</formula1>
    </dataValidation>
    <dataValidation type="list" allowBlank="1" showInputMessage="1" showErrorMessage="1" sqref="AD1:AF1">
      <formula1>lpsz</formula1>
    </dataValidation>
  </dataValidations>
  <printOptions horizontalCentered="1" verticalCentered="1"/>
  <pageMargins left="0" right="0" top="0.19685039370078741" bottom="0.19685039370078741" header="0.51181102362204722" footer="0.51181102362204722"/>
  <pageSetup paperSize="9" scale="98" pageOrder="overThenDown" orientation="landscape" horizontalDpi="300" verticalDpi="300" r:id="rId22"/>
  <headerFooter alignWithMargins="0"/>
  <colBreaks count="1" manualBreakCount="1">
    <brk id="46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6"/>
  <dimension ref="A1:N209"/>
  <sheetViews>
    <sheetView view="pageBreakPreview" workbookViewId="0">
      <selection activeCell="C22" sqref="C22"/>
    </sheetView>
  </sheetViews>
  <sheetFormatPr defaultRowHeight="18" x14ac:dyDescent="0.25"/>
  <cols>
    <col min="1" max="1" width="27.42578125" style="233" bestFit="1" customWidth="1"/>
    <col min="2" max="2" width="35" style="233" customWidth="1"/>
    <col min="3" max="3" width="11.5703125" style="233" customWidth="1"/>
    <col min="4" max="4" width="17.7109375" style="233" customWidth="1"/>
    <col min="5" max="5" width="4.42578125" style="233" customWidth="1"/>
    <col min="6" max="7" width="9.140625" style="5"/>
    <col min="8" max="11" width="9.140625" style="5" customWidth="1"/>
    <col min="12" max="12" width="18.28515625" style="5" customWidth="1"/>
    <col min="13" max="13" width="22.85546875" style="5" customWidth="1"/>
    <col min="14" max="14" width="16.85546875" style="5" customWidth="1"/>
    <col min="15" max="22" width="9.140625" style="5" customWidth="1"/>
    <col min="23" max="16384" width="9.140625" style="5"/>
  </cols>
  <sheetData>
    <row r="1" spans="1:14" x14ac:dyDescent="0.25">
      <c r="A1" s="236"/>
      <c r="B1" s="236"/>
      <c r="C1" s="236"/>
      <c r="D1" s="236"/>
      <c r="E1" s="236"/>
    </row>
    <row r="2" spans="1:14" x14ac:dyDescent="0.25">
      <c r="A2" s="236"/>
      <c r="B2" s="236"/>
      <c r="C2" s="236"/>
      <c r="D2" s="236"/>
      <c r="E2" s="236"/>
    </row>
    <row r="3" spans="1:14" x14ac:dyDescent="0.25">
      <c r="A3" s="236"/>
      <c r="B3" s="236"/>
      <c r="C3" s="236"/>
      <c r="D3" s="236"/>
      <c r="E3" s="236"/>
    </row>
    <row r="4" spans="1:14" x14ac:dyDescent="0.25">
      <c r="A4" s="236"/>
      <c r="B4" s="236"/>
      <c r="C4" s="236"/>
      <c r="D4" s="236"/>
      <c r="E4" s="236"/>
    </row>
    <row r="5" spans="1:14" x14ac:dyDescent="0.25">
      <c r="A5" s="236"/>
      <c r="B5" s="236"/>
      <c r="C5" s="236"/>
      <c r="D5" s="236"/>
      <c r="E5" s="236"/>
    </row>
    <row r="6" spans="1:14" x14ac:dyDescent="0.25">
      <c r="A6" s="1405" t="s">
        <v>199</v>
      </c>
      <c r="B6" s="1405"/>
      <c r="C6" s="1405"/>
      <c r="D6" s="1405"/>
      <c r="E6" s="236"/>
    </row>
    <row r="7" spans="1:14" x14ac:dyDescent="0.25">
      <c r="A7" s="1405" t="s">
        <v>200</v>
      </c>
      <c r="B7" s="1405"/>
      <c r="C7" s="1405"/>
      <c r="D7" s="1405"/>
      <c r="E7" s="236"/>
    </row>
    <row r="8" spans="1:14" ht="18.75" thickBot="1" x14ac:dyDescent="0.3">
      <c r="A8" s="237"/>
      <c r="B8" s="237"/>
      <c r="C8" s="237"/>
      <c r="D8" s="237"/>
      <c r="E8" s="236"/>
    </row>
    <row r="9" spans="1:14" ht="24.75" customHeight="1" x14ac:dyDescent="0.25">
      <c r="A9" s="238" t="s">
        <v>201</v>
      </c>
      <c r="B9" s="239" t="s">
        <v>202</v>
      </c>
      <c r="C9" s="1406">
        <v>41334</v>
      </c>
      <c r="D9" s="1407"/>
      <c r="E9" s="236"/>
      <c r="M9" s="5" t="s">
        <v>198</v>
      </c>
      <c r="N9" s="5" t="s">
        <v>204</v>
      </c>
    </row>
    <row r="10" spans="1:14" ht="24.75" customHeight="1" x14ac:dyDescent="0.25">
      <c r="A10" s="240" t="s">
        <v>203</v>
      </c>
      <c r="B10" s="241" t="s">
        <v>204</v>
      </c>
      <c r="C10" s="1408" t="s">
        <v>75</v>
      </c>
      <c r="D10" s="1409"/>
      <c r="E10" s="236"/>
      <c r="K10" s="5" t="s">
        <v>205</v>
      </c>
      <c r="M10" s="6">
        <f>alapadatok!B17</f>
        <v>0</v>
      </c>
    </row>
    <row r="11" spans="1:14" ht="24.75" customHeight="1" thickBot="1" x14ac:dyDescent="0.3">
      <c r="A11" s="242" t="s">
        <v>206</v>
      </c>
      <c r="B11" s="243" t="s">
        <v>207</v>
      </c>
      <c r="C11" s="1410" t="s">
        <v>84</v>
      </c>
      <c r="D11" s="1402"/>
      <c r="E11" s="236"/>
      <c r="K11" s="5" t="s">
        <v>218</v>
      </c>
      <c r="M11" s="6" t="str">
        <f>alapadatok!B18</f>
        <v>Tóth Péter</v>
      </c>
    </row>
    <row r="12" spans="1:14" ht="24.75" customHeight="1" thickBot="1" x14ac:dyDescent="0.3">
      <c r="A12" s="237"/>
      <c r="B12" s="237"/>
      <c r="C12" s="237"/>
      <c r="D12" s="237"/>
      <c r="E12" s="236"/>
      <c r="K12" s="5" t="s">
        <v>263</v>
      </c>
      <c r="M12" s="6" t="str">
        <f>alapadatok!B19</f>
        <v>Gallai Pál László</v>
      </c>
    </row>
    <row r="13" spans="1:14" ht="24.75" customHeight="1" x14ac:dyDescent="0.25">
      <c r="A13" s="238" t="s">
        <v>208</v>
      </c>
      <c r="B13" s="239" t="s">
        <v>209</v>
      </c>
      <c r="C13" s="1403">
        <v>41345</v>
      </c>
      <c r="D13" s="1404"/>
      <c r="E13" s="236"/>
      <c r="K13" s="5" t="s">
        <v>75</v>
      </c>
      <c r="M13" s="6" t="str">
        <f>alapadatok!B20</f>
        <v>Polgár Róbert</v>
      </c>
    </row>
    <row r="14" spans="1:14" ht="24.75" customHeight="1" x14ac:dyDescent="0.25">
      <c r="A14" s="240" t="s">
        <v>210</v>
      </c>
      <c r="B14" s="241" t="s">
        <v>259</v>
      </c>
      <c r="C14" s="1399">
        <v>41345</v>
      </c>
      <c r="D14" s="1400"/>
      <c r="E14" s="236"/>
      <c r="K14" s="5" t="s">
        <v>260</v>
      </c>
      <c r="M14" s="6">
        <f>alapadatok!B21</f>
        <v>0</v>
      </c>
    </row>
    <row r="15" spans="1:14" ht="24.75" customHeight="1" thickBot="1" x14ac:dyDescent="0.3">
      <c r="A15" s="242" t="s">
        <v>211</v>
      </c>
      <c r="B15" s="243" t="s">
        <v>212</v>
      </c>
      <c r="C15" s="1401">
        <v>41346</v>
      </c>
      <c r="D15" s="1402"/>
      <c r="E15" s="236"/>
      <c r="K15" s="5" t="s">
        <v>44</v>
      </c>
      <c r="M15" s="6">
        <f>alapadatok!B22</f>
        <v>0</v>
      </c>
    </row>
    <row r="16" spans="1:14" ht="24.75" customHeight="1" thickBot="1" x14ac:dyDescent="0.3">
      <c r="A16" s="237"/>
      <c r="B16" s="237"/>
      <c r="C16" s="237"/>
      <c r="D16" s="237"/>
      <c r="E16" s="236"/>
      <c r="K16" s="5" t="s">
        <v>285</v>
      </c>
      <c r="M16" s="6">
        <f>alapadatok!B23</f>
        <v>0</v>
      </c>
    </row>
    <row r="17" spans="1:13" ht="24.75" customHeight="1" thickBot="1" x14ac:dyDescent="0.3">
      <c r="A17" s="244" t="s">
        <v>213</v>
      </c>
      <c r="B17" s="245" t="s">
        <v>408</v>
      </c>
      <c r="C17" s="234"/>
      <c r="D17" s="235">
        <v>8</v>
      </c>
      <c r="E17" s="236"/>
      <c r="K17" s="5" t="s">
        <v>19</v>
      </c>
      <c r="M17" s="6">
        <f>alapadatok!B24</f>
        <v>0</v>
      </c>
    </row>
    <row r="18" spans="1:13" ht="24.75" customHeight="1" thickBot="1" x14ac:dyDescent="0.3">
      <c r="A18" s="237"/>
      <c r="B18" s="237"/>
      <c r="C18" s="251"/>
      <c r="D18" s="237"/>
      <c r="E18" s="236"/>
      <c r="K18" s="5" t="s">
        <v>264</v>
      </c>
      <c r="M18" s="6">
        <f>alapadatok!B25</f>
        <v>0</v>
      </c>
    </row>
    <row r="19" spans="1:13" ht="24.75" customHeight="1" thickBot="1" x14ac:dyDescent="0.3">
      <c r="A19" s="246" t="s">
        <v>214</v>
      </c>
      <c r="B19" s="247" t="s">
        <v>215</v>
      </c>
      <c r="C19" s="1397"/>
      <c r="D19" s="1398"/>
      <c r="E19" s="236"/>
      <c r="K19" s="5" t="s">
        <v>265</v>
      </c>
      <c r="M19" s="6">
        <f>alapadatok!B26</f>
        <v>0</v>
      </c>
    </row>
    <row r="20" spans="1:13" ht="24.75" customHeight="1" x14ac:dyDescent="0.25">
      <c r="A20" s="237"/>
      <c r="B20" s="237"/>
      <c r="C20" s="237"/>
      <c r="D20" s="237"/>
      <c r="E20" s="236"/>
      <c r="K20" s="5" t="s">
        <v>266</v>
      </c>
      <c r="M20" s="6" t="str">
        <f>alapadatok!B29</f>
        <v>Szebelédi Viktor(PJ)</v>
      </c>
    </row>
    <row r="21" spans="1:13" ht="24.75" customHeight="1" x14ac:dyDescent="0.25">
      <c r="A21" s="236"/>
      <c r="B21" s="236"/>
      <c r="C21" s="236"/>
      <c r="D21" s="236"/>
      <c r="E21" s="236"/>
      <c r="K21" s="5" t="s">
        <v>267</v>
      </c>
      <c r="M21" s="6">
        <f>alapadatok!B30</f>
        <v>0</v>
      </c>
    </row>
    <row r="22" spans="1:13" ht="36.75" customHeight="1" x14ac:dyDescent="0.25">
      <c r="A22" s="236"/>
      <c r="B22" s="236"/>
      <c r="C22" s="236"/>
      <c r="D22" s="236"/>
      <c r="E22" s="236"/>
      <c r="K22" s="5" t="s">
        <v>268</v>
      </c>
      <c r="M22" s="6">
        <f>alapadatok!B31</f>
        <v>0</v>
      </c>
    </row>
    <row r="23" spans="1:13" x14ac:dyDescent="0.25">
      <c r="A23" s="236"/>
      <c r="B23" s="236"/>
      <c r="C23" s="236"/>
      <c r="D23" s="236"/>
      <c r="E23" s="236"/>
      <c r="K23" s="5" t="s">
        <v>344</v>
      </c>
      <c r="M23" s="6">
        <f>alapadatok!B32</f>
        <v>0</v>
      </c>
    </row>
    <row r="24" spans="1:13" x14ac:dyDescent="0.25">
      <c r="A24" s="236"/>
      <c r="B24" s="236"/>
      <c r="C24" s="236"/>
      <c r="D24" s="236"/>
      <c r="E24" s="236"/>
      <c r="M24" s="6" t="str">
        <f>alapadatok!B50</f>
        <v>Jakab Zoltán</v>
      </c>
    </row>
    <row r="25" spans="1:13" x14ac:dyDescent="0.25">
      <c r="A25" s="248"/>
      <c r="B25" s="237"/>
      <c r="C25" s="250"/>
      <c r="D25" s="250"/>
      <c r="E25" s="236"/>
      <c r="M25" s="6" t="str">
        <f>alapadatok!B51</f>
        <v>Kovács Zsolt</v>
      </c>
    </row>
    <row r="26" spans="1:13" x14ac:dyDescent="0.25">
      <c r="A26" s="237"/>
      <c r="B26" s="237"/>
      <c r="C26" s="251"/>
      <c r="D26" s="251"/>
      <c r="E26" s="236"/>
      <c r="M26" s="6">
        <f>alapadatok!B52</f>
        <v>0</v>
      </c>
    </row>
    <row r="27" spans="1:13" x14ac:dyDescent="0.25">
      <c r="A27" s="249" t="s">
        <v>216</v>
      </c>
      <c r="B27" s="249"/>
      <c r="C27" s="249" t="s">
        <v>261</v>
      </c>
      <c r="D27" s="249"/>
      <c r="E27" s="236"/>
      <c r="M27" s="6">
        <f>alapadatok!B53</f>
        <v>0</v>
      </c>
    </row>
    <row r="28" spans="1:13" x14ac:dyDescent="0.25">
      <c r="A28" s="249" t="s">
        <v>217</v>
      </c>
      <c r="B28" s="236"/>
      <c r="C28" s="249" t="s">
        <v>262</v>
      </c>
      <c r="D28" s="249"/>
      <c r="E28" s="236"/>
      <c r="M28" s="6">
        <f>alapadatok!B54</f>
        <v>0</v>
      </c>
    </row>
    <row r="29" spans="1:13" x14ac:dyDescent="0.25">
      <c r="A29" s="236"/>
      <c r="B29" s="236"/>
      <c r="C29" s="236"/>
      <c r="D29" s="236"/>
      <c r="E29" s="236"/>
      <c r="M29" s="6">
        <f>alapadatok!B55</f>
        <v>0</v>
      </c>
    </row>
    <row r="30" spans="1:13" x14ac:dyDescent="0.25">
      <c r="A30" s="236"/>
      <c r="B30" s="236"/>
      <c r="C30" s="236"/>
      <c r="D30" s="236"/>
      <c r="E30" s="236"/>
      <c r="M30" s="6">
        <f>alapadatok!B56</f>
        <v>0</v>
      </c>
    </row>
    <row r="31" spans="1:13" x14ac:dyDescent="0.25">
      <c r="A31" s="236"/>
      <c r="B31" s="236"/>
      <c r="C31" s="236"/>
      <c r="D31" s="236"/>
      <c r="E31" s="236"/>
      <c r="M31" s="6">
        <f>alapadatok!B57</f>
        <v>0</v>
      </c>
    </row>
    <row r="32" spans="1:13" x14ac:dyDescent="0.25">
      <c r="A32" s="236"/>
      <c r="B32" s="236"/>
      <c r="C32" s="236"/>
      <c r="D32" s="236"/>
      <c r="E32" s="236"/>
      <c r="M32" s="6">
        <f>alapadatok!B60</f>
        <v>0</v>
      </c>
    </row>
    <row r="33" spans="13:14" x14ac:dyDescent="0.25">
      <c r="M33" s="6">
        <f>alapadatok!B61</f>
        <v>0</v>
      </c>
    </row>
    <row r="34" spans="13:14" x14ac:dyDescent="0.25">
      <c r="M34" s="6">
        <f>alapadatok!B62</f>
        <v>0</v>
      </c>
    </row>
    <row r="35" spans="13:14" x14ac:dyDescent="0.25">
      <c r="M35" s="6">
        <f>alapadatok!B63</f>
        <v>0</v>
      </c>
    </row>
    <row r="36" spans="13:14" x14ac:dyDescent="0.25">
      <c r="M36" s="6">
        <f>alapadatok!B69</f>
        <v>0</v>
      </c>
    </row>
    <row r="37" spans="13:14" x14ac:dyDescent="0.25">
      <c r="M37" s="6">
        <f>alapadatok!B70</f>
        <v>0</v>
      </c>
    </row>
    <row r="38" spans="13:14" x14ac:dyDescent="0.25">
      <c r="M38" s="6">
        <f>alapadatok!B71</f>
        <v>0</v>
      </c>
      <c r="N38" s="5" t="s">
        <v>219</v>
      </c>
    </row>
    <row r="39" spans="13:14" x14ac:dyDescent="0.25">
      <c r="M39" s="6">
        <f>alapadatok!B72</f>
        <v>0</v>
      </c>
    </row>
    <row r="40" spans="13:14" x14ac:dyDescent="0.25">
      <c r="M40" s="6">
        <f>alapadatok!B73</f>
        <v>0</v>
      </c>
    </row>
    <row r="41" spans="13:14" x14ac:dyDescent="0.25">
      <c r="M41" s="6">
        <f>alapadatok!B74</f>
        <v>0</v>
      </c>
    </row>
    <row r="42" spans="13:14" x14ac:dyDescent="0.25">
      <c r="M42" s="6">
        <f>alapadatok!B75</f>
        <v>0</v>
      </c>
    </row>
    <row r="43" spans="13:14" x14ac:dyDescent="0.25">
      <c r="M43" s="6">
        <f>alapadatok!B76</f>
        <v>0</v>
      </c>
    </row>
    <row r="44" spans="13:14" x14ac:dyDescent="0.25">
      <c r="M44" s="6">
        <f>alapadatok!B77</f>
        <v>0</v>
      </c>
    </row>
    <row r="45" spans="13:14" x14ac:dyDescent="0.25">
      <c r="M45" s="6">
        <f>alapadatok!B78</f>
        <v>0</v>
      </c>
    </row>
    <row r="46" spans="13:14" x14ac:dyDescent="0.25">
      <c r="M46" s="6">
        <f>alapadatok!B79</f>
        <v>0</v>
      </c>
    </row>
    <row r="47" spans="13:14" x14ac:dyDescent="0.25">
      <c r="M47" s="6">
        <f>alapadatok!B80</f>
        <v>0</v>
      </c>
    </row>
    <row r="48" spans="13:14" x14ac:dyDescent="0.25">
      <c r="M48" s="6">
        <f>alapadatok!B81</f>
        <v>0</v>
      </c>
    </row>
    <row r="49" spans="13:13" x14ac:dyDescent="0.25">
      <c r="M49" s="6">
        <f>alapadatok!B82</f>
        <v>0</v>
      </c>
    </row>
    <row r="50" spans="13:13" x14ac:dyDescent="0.25">
      <c r="M50" s="6">
        <f>alapadatok!B83</f>
        <v>0</v>
      </c>
    </row>
    <row r="51" spans="13:13" x14ac:dyDescent="0.25">
      <c r="M51" s="6">
        <f>alapadatok!B84</f>
        <v>0</v>
      </c>
    </row>
    <row r="52" spans="13:13" x14ac:dyDescent="0.25">
      <c r="M52" s="6" t="str">
        <f>alapadatok!B85</f>
        <v>Zsidi György(PJ)</v>
      </c>
    </row>
    <row r="53" spans="13:13" x14ac:dyDescent="0.25">
      <c r="M53" s="6" t="str">
        <f>alapadatok!B86</f>
        <v>Garajszki István (PJ)</v>
      </c>
    </row>
    <row r="54" spans="13:13" x14ac:dyDescent="0.25">
      <c r="M54" s="6" t="str">
        <f>alapadatok!B87</f>
        <v>Farkas Ferenc(PJ)</v>
      </c>
    </row>
    <row r="55" spans="13:13" x14ac:dyDescent="0.25">
      <c r="M55" s="6">
        <f>alapadatok!B88</f>
        <v>0</v>
      </c>
    </row>
    <row r="56" spans="13:13" x14ac:dyDescent="0.25">
      <c r="M56" s="6" t="str">
        <f>alapadatok!B89</f>
        <v>Varga Károly(PJ)</v>
      </c>
    </row>
    <row r="57" spans="13:13" x14ac:dyDescent="0.25">
      <c r="M57" s="6">
        <f>alapadatok!B90</f>
        <v>0</v>
      </c>
    </row>
    <row r="58" spans="13:13" x14ac:dyDescent="0.25">
      <c r="M58" s="6">
        <f>alapadatok!B91</f>
        <v>0</v>
      </c>
    </row>
    <row r="59" spans="13:13" x14ac:dyDescent="0.25">
      <c r="M59" s="6">
        <f>alapadatok!B92</f>
        <v>0</v>
      </c>
    </row>
    <row r="60" spans="13:13" x14ac:dyDescent="0.25">
      <c r="M60" s="6">
        <f>alapadatok!B93</f>
        <v>0</v>
      </c>
    </row>
    <row r="61" spans="13:13" x14ac:dyDescent="0.25">
      <c r="M61" s="6">
        <f>alapadatok!B94</f>
        <v>0</v>
      </c>
    </row>
    <row r="62" spans="13:13" x14ac:dyDescent="0.25">
      <c r="M62" s="6">
        <f>alapadatok!B100</f>
        <v>0</v>
      </c>
    </row>
    <row r="63" spans="13:13" x14ac:dyDescent="0.25">
      <c r="M63" s="6">
        <f>alapadatok!B101</f>
        <v>0</v>
      </c>
    </row>
    <row r="64" spans="13:13" x14ac:dyDescent="0.25">
      <c r="M64" s="6">
        <f>alapadatok!B102</f>
        <v>0</v>
      </c>
    </row>
    <row r="65" spans="13:13" x14ac:dyDescent="0.25">
      <c r="M65" s="6">
        <f>alapadatok!B103</f>
        <v>0</v>
      </c>
    </row>
    <row r="66" spans="13:13" x14ac:dyDescent="0.25">
      <c r="M66" s="6">
        <f>alapadatok!B104</f>
        <v>0</v>
      </c>
    </row>
    <row r="67" spans="13:13" x14ac:dyDescent="0.25">
      <c r="M67" s="6">
        <f>alapadatok!B105</f>
        <v>0</v>
      </c>
    </row>
    <row r="68" spans="13:13" x14ac:dyDescent="0.25">
      <c r="M68" s="6">
        <f>alapadatok!B106</f>
        <v>0</v>
      </c>
    </row>
    <row r="69" spans="13:13" x14ac:dyDescent="0.25">
      <c r="M69" s="6">
        <f>alapadatok!B107</f>
        <v>0</v>
      </c>
    </row>
    <row r="70" spans="13:13" x14ac:dyDescent="0.25">
      <c r="M70" s="6">
        <f>alapadatok!B108</f>
        <v>0</v>
      </c>
    </row>
    <row r="71" spans="13:13" x14ac:dyDescent="0.25">
      <c r="M71" s="6">
        <f>alapadatok!B109</f>
        <v>0</v>
      </c>
    </row>
    <row r="72" spans="13:13" x14ac:dyDescent="0.25">
      <c r="M72" s="6">
        <f>alapadatok!B110</f>
        <v>0</v>
      </c>
    </row>
    <row r="73" spans="13:13" x14ac:dyDescent="0.25">
      <c r="M73" s="6">
        <f>alapadatok!B111</f>
        <v>0</v>
      </c>
    </row>
    <row r="74" spans="13:13" x14ac:dyDescent="0.25">
      <c r="M74" s="6">
        <f>alapadatok!B112</f>
        <v>0</v>
      </c>
    </row>
    <row r="75" spans="13:13" x14ac:dyDescent="0.25">
      <c r="M75" s="6">
        <f>alapadatok!B113</f>
        <v>0</v>
      </c>
    </row>
    <row r="76" spans="13:13" x14ac:dyDescent="0.25">
      <c r="M76" s="6">
        <f>alapadatok!B114</f>
        <v>0</v>
      </c>
    </row>
    <row r="77" spans="13:13" x14ac:dyDescent="0.25">
      <c r="M77" s="6">
        <f>alapadatok!B115</f>
        <v>0</v>
      </c>
    </row>
    <row r="78" spans="13:13" x14ac:dyDescent="0.25">
      <c r="M78" s="6">
        <f>alapadatok!B116</f>
        <v>0</v>
      </c>
    </row>
    <row r="79" spans="13:13" x14ac:dyDescent="0.25">
      <c r="M79" s="6">
        <f>alapadatok!B117</f>
        <v>0</v>
      </c>
    </row>
    <row r="80" spans="13:13" x14ac:dyDescent="0.25">
      <c r="M80" s="6">
        <f>alapadatok!B118</f>
        <v>0</v>
      </c>
    </row>
    <row r="81" spans="13:14" x14ac:dyDescent="0.25">
      <c r="M81" s="6">
        <f>alapadatok!B119</f>
        <v>0</v>
      </c>
    </row>
    <row r="82" spans="13:14" x14ac:dyDescent="0.25">
      <c r="M82" s="6">
        <f>alapadatok!B120</f>
        <v>0</v>
      </c>
    </row>
    <row r="83" spans="13:14" x14ac:dyDescent="0.25">
      <c r="M83" s="6">
        <f>alapadatok!B121</f>
        <v>0</v>
      </c>
      <c r="N83" s="5" t="s">
        <v>218</v>
      </c>
    </row>
    <row r="84" spans="13:14" x14ac:dyDescent="0.25">
      <c r="M84" s="6">
        <f>alapadatok!B122</f>
        <v>0</v>
      </c>
    </row>
    <row r="85" spans="13:14" x14ac:dyDescent="0.25">
      <c r="M85" s="6">
        <f>alapadatok!B123</f>
        <v>0</v>
      </c>
    </row>
    <row r="86" spans="13:14" x14ac:dyDescent="0.25">
      <c r="M86" s="6">
        <f>alapadatok!B124</f>
        <v>0</v>
      </c>
    </row>
    <row r="87" spans="13:14" x14ac:dyDescent="0.25">
      <c r="M87" s="6">
        <f>alapadatok!B125</f>
        <v>0</v>
      </c>
    </row>
    <row r="88" spans="13:14" x14ac:dyDescent="0.25">
      <c r="M88" s="6">
        <f>alapadatok!N33</f>
        <v>0</v>
      </c>
    </row>
    <row r="89" spans="13:14" x14ac:dyDescent="0.25">
      <c r="M89" s="6">
        <f>alapadatok!N34</f>
        <v>0</v>
      </c>
    </row>
    <row r="90" spans="13:14" x14ac:dyDescent="0.25">
      <c r="M90" s="6">
        <f>alapadatok!N35</f>
        <v>0</v>
      </c>
    </row>
    <row r="91" spans="13:14" x14ac:dyDescent="0.25">
      <c r="M91" s="6">
        <f>alapadatok!N36</f>
        <v>0</v>
      </c>
    </row>
    <row r="92" spans="13:14" x14ac:dyDescent="0.25">
      <c r="M92" s="6">
        <f>alapadatok!N37</f>
        <v>0</v>
      </c>
    </row>
    <row r="93" spans="13:14" x14ac:dyDescent="0.25">
      <c r="M93" s="6">
        <f>alapadatok!N38</f>
        <v>0</v>
      </c>
    </row>
    <row r="94" spans="13:14" x14ac:dyDescent="0.25">
      <c r="M94" s="6">
        <f>alapadatok!N39</f>
        <v>0</v>
      </c>
    </row>
    <row r="95" spans="13:14" x14ac:dyDescent="0.25">
      <c r="M95" s="6">
        <f>alapadatok!N40</f>
        <v>0</v>
      </c>
    </row>
    <row r="96" spans="13:14" x14ac:dyDescent="0.25">
      <c r="M96" s="6">
        <f>alapadatok!N41</f>
        <v>0</v>
      </c>
    </row>
    <row r="97" spans="13:13" x14ac:dyDescent="0.25">
      <c r="M97" s="6">
        <f>alapadatok!N42</f>
        <v>0</v>
      </c>
    </row>
    <row r="98" spans="13:13" x14ac:dyDescent="0.25">
      <c r="M98" s="6">
        <f>alapadatok!N43</f>
        <v>0</v>
      </c>
    </row>
    <row r="99" spans="13:13" x14ac:dyDescent="0.25">
      <c r="M99" s="6">
        <f>alapadatok!N44</f>
        <v>0</v>
      </c>
    </row>
    <row r="100" spans="13:13" x14ac:dyDescent="0.25">
      <c r="M100" s="6">
        <f>alapadatok!N45</f>
        <v>0</v>
      </c>
    </row>
    <row r="101" spans="13:13" x14ac:dyDescent="0.25">
      <c r="M101" s="6">
        <f>alapadatok!N46</f>
        <v>0</v>
      </c>
    </row>
    <row r="102" spans="13:13" x14ac:dyDescent="0.25">
      <c r="M102" s="6">
        <f>alapadatok!Z8</f>
        <v>0</v>
      </c>
    </row>
    <row r="103" spans="13:13" x14ac:dyDescent="0.25">
      <c r="M103" s="6">
        <f>alapadatok!Z9</f>
        <v>0</v>
      </c>
    </row>
    <row r="104" spans="13:13" x14ac:dyDescent="0.25">
      <c r="M104" s="6">
        <f>alapadatok!Z10</f>
        <v>0</v>
      </c>
    </row>
    <row r="105" spans="13:13" x14ac:dyDescent="0.25">
      <c r="M105" s="6">
        <f>alapadatok!Z11</f>
        <v>0</v>
      </c>
    </row>
    <row r="106" spans="13:13" x14ac:dyDescent="0.25">
      <c r="M106" s="6">
        <f>alapadatok!Z12</f>
        <v>0</v>
      </c>
    </row>
    <row r="107" spans="13:13" x14ac:dyDescent="0.25">
      <c r="M107" s="6">
        <f>alapadatok!Z13</f>
        <v>0</v>
      </c>
    </row>
    <row r="108" spans="13:13" x14ac:dyDescent="0.25">
      <c r="M108" s="6">
        <f>alapadatok!Z14</f>
        <v>0</v>
      </c>
    </row>
    <row r="109" spans="13:13" x14ac:dyDescent="0.25">
      <c r="M109" s="6">
        <f>alapadatok!Z15</f>
        <v>0</v>
      </c>
    </row>
    <row r="110" spans="13:13" x14ac:dyDescent="0.25">
      <c r="M110" s="6">
        <f>alapadatok!Z16</f>
        <v>0</v>
      </c>
    </row>
    <row r="111" spans="13:13" x14ac:dyDescent="0.25">
      <c r="M111" s="5">
        <f>alapadatok!Z26</f>
        <v>0</v>
      </c>
    </row>
    <row r="112" spans="13:13" x14ac:dyDescent="0.25">
      <c r="M112" s="5">
        <f>alapadatok!Z27</f>
        <v>0</v>
      </c>
    </row>
    <row r="113" spans="13:14" x14ac:dyDescent="0.25">
      <c r="M113" s="5">
        <f>alapadatok!Z28</f>
        <v>0</v>
      </c>
    </row>
    <row r="114" spans="13:14" x14ac:dyDescent="0.25">
      <c r="M114" s="5">
        <f>alapadatok!Z29</f>
        <v>0</v>
      </c>
    </row>
    <row r="115" spans="13:14" x14ac:dyDescent="0.25">
      <c r="M115" s="5">
        <f>alapadatok!Z30</f>
        <v>0</v>
      </c>
    </row>
    <row r="116" spans="13:14" x14ac:dyDescent="0.25">
      <c r="M116" s="5">
        <f>alapadatok!Z31</f>
        <v>0</v>
      </c>
    </row>
    <row r="117" spans="13:14" x14ac:dyDescent="0.25">
      <c r="M117" s="5">
        <f>alapadatok!Z32</f>
        <v>0</v>
      </c>
    </row>
    <row r="118" spans="13:14" x14ac:dyDescent="0.25">
      <c r="M118" s="6" t="str">
        <f>alapadatok!N4</f>
        <v>Ágoston Ferenc</v>
      </c>
      <c r="N118" s="5" t="s">
        <v>75</v>
      </c>
    </row>
    <row r="119" spans="13:14" x14ac:dyDescent="0.25">
      <c r="M119" s="6" t="str">
        <f>alapadatok!B35</f>
        <v>Bálint Zoltán</v>
      </c>
    </row>
    <row r="120" spans="13:14" x14ac:dyDescent="0.25">
      <c r="M120" s="6" t="str">
        <f>alapadatok!N18</f>
        <v>Birizdó János(PJ)</v>
      </c>
    </row>
    <row r="121" spans="13:14" x14ac:dyDescent="0.25">
      <c r="M121" s="6" t="str">
        <f>alapadatok!N5</f>
        <v>Bukodi János</v>
      </c>
    </row>
    <row r="122" spans="13:14" x14ac:dyDescent="0.25">
      <c r="M122" s="5" t="str">
        <f>alapadatok!Z25</f>
        <v>Czank István</v>
      </c>
    </row>
    <row r="123" spans="13:14" x14ac:dyDescent="0.25">
      <c r="M123" s="6" t="str">
        <f>alapadatok!N11</f>
        <v>Demeter István</v>
      </c>
    </row>
    <row r="124" spans="13:14" x14ac:dyDescent="0.25">
      <c r="M124" s="6" t="str">
        <f>alapadatok!N3</f>
        <v>Dori László</v>
      </c>
    </row>
    <row r="125" spans="13:14" x14ac:dyDescent="0.25">
      <c r="M125" s="6" t="str">
        <f>alapadatok!B36</f>
        <v>Erdei Sándor</v>
      </c>
    </row>
    <row r="126" spans="13:14" x14ac:dyDescent="0.25">
      <c r="M126" s="6" t="str">
        <f>alapadatok!B3</f>
        <v>Erdős István</v>
      </c>
    </row>
    <row r="127" spans="13:14" x14ac:dyDescent="0.25">
      <c r="M127" s="6" t="str">
        <f>alapadatok!B128</f>
        <v>Faragó Norbert</v>
      </c>
    </row>
    <row r="128" spans="13:14" x14ac:dyDescent="0.25">
      <c r="M128" s="6">
        <f>alapadatok!B59</f>
        <v>0</v>
      </c>
    </row>
    <row r="129" spans="13:13" x14ac:dyDescent="0.25">
      <c r="M129" s="5" t="str">
        <f>alapadatok!Z21</f>
        <v>Fazekas Pál</v>
      </c>
    </row>
    <row r="130" spans="13:13" x14ac:dyDescent="0.25">
      <c r="M130" s="6" t="str">
        <f>alapadatok!N6</f>
        <v>Fekete Sándor</v>
      </c>
    </row>
    <row r="131" spans="13:13" x14ac:dyDescent="0.25">
      <c r="M131" s="6">
        <f>alapadatok!B6</f>
        <v>0</v>
      </c>
    </row>
    <row r="132" spans="13:13" x14ac:dyDescent="0.25">
      <c r="M132" s="6">
        <f>alapadatok!B58</f>
        <v>0</v>
      </c>
    </row>
    <row r="133" spans="13:13" x14ac:dyDescent="0.25">
      <c r="M133" s="6" t="str">
        <f>alapadatok!N17</f>
        <v>Gecser Ferenc(PJ)</v>
      </c>
    </row>
    <row r="134" spans="13:13" x14ac:dyDescent="0.25">
      <c r="M134" s="6">
        <f>alapadatok!N7</f>
        <v>0</v>
      </c>
    </row>
    <row r="135" spans="13:13" x14ac:dyDescent="0.25">
      <c r="M135" s="6" t="str">
        <f>alapadatok!N19</f>
        <v>Gogolák András(PJ)</v>
      </c>
    </row>
    <row r="136" spans="13:13" x14ac:dyDescent="0.25">
      <c r="M136" s="6" t="str">
        <f>alapadatok!B38</f>
        <v>Gulyás József</v>
      </c>
    </row>
    <row r="137" spans="13:13" x14ac:dyDescent="0.25">
      <c r="M137" s="6">
        <f>alapadatok!N21</f>
        <v>0</v>
      </c>
    </row>
    <row r="138" spans="13:13" x14ac:dyDescent="0.25">
      <c r="M138" s="6" t="str">
        <f>alapadatok!N8</f>
        <v>Holecz Ferenc</v>
      </c>
    </row>
    <row r="139" spans="13:13" x14ac:dyDescent="0.25">
      <c r="M139" s="6">
        <f>alapadatok!B37</f>
        <v>0</v>
      </c>
    </row>
    <row r="140" spans="13:13" x14ac:dyDescent="0.25">
      <c r="M140" s="6">
        <f>alapadatok!B4</f>
        <v>0</v>
      </c>
    </row>
    <row r="141" spans="13:13" x14ac:dyDescent="0.25">
      <c r="M141" s="6" t="str">
        <f>alapadatok!B48</f>
        <v>Jarábik József</v>
      </c>
    </row>
    <row r="142" spans="13:13" x14ac:dyDescent="0.25">
      <c r="M142" s="6" t="str">
        <f>alapadatok!Z4</f>
        <v>Jurik Roland</v>
      </c>
    </row>
    <row r="143" spans="13:13" x14ac:dyDescent="0.25">
      <c r="M143" s="6" t="str">
        <f>alapadatok!B16</f>
        <v xml:space="preserve">Kádár Lajos </v>
      </c>
    </row>
    <row r="144" spans="13:13" x14ac:dyDescent="0.25">
      <c r="M144" s="6" t="str">
        <f>alapadatok!B5</f>
        <v>Kaldenecker István</v>
      </c>
    </row>
    <row r="145" spans="13:13" x14ac:dyDescent="0.25">
      <c r="M145" s="6" t="str">
        <f>alapadatok!N9</f>
        <v>Kaldenecker János</v>
      </c>
    </row>
    <row r="146" spans="13:13" x14ac:dyDescent="0.25">
      <c r="M146" s="6" t="str">
        <f>alapadatok!N32</f>
        <v>Kardos István(PJ)</v>
      </c>
    </row>
    <row r="147" spans="13:13" x14ac:dyDescent="0.25">
      <c r="M147" s="6" t="str">
        <f>alapadatok!B49</f>
        <v>Kis László</v>
      </c>
    </row>
    <row r="148" spans="13:13" x14ac:dyDescent="0.25">
      <c r="M148" s="5" t="str">
        <f>alapadatok!Z19</f>
        <v>Kohan József</v>
      </c>
    </row>
    <row r="149" spans="13:13" x14ac:dyDescent="0.25">
      <c r="M149" s="6" t="str">
        <f>alapadatok!N23</f>
        <v>Kolozsi Balázs(PJ)</v>
      </c>
    </row>
    <row r="150" spans="13:13" x14ac:dyDescent="0.25">
      <c r="M150" s="6" t="str">
        <f>alapadatok!N27</f>
        <v>Kovács Gergely(PJ)</v>
      </c>
    </row>
    <row r="151" spans="13:13" x14ac:dyDescent="0.25">
      <c r="M151" s="6" t="str">
        <f>alapadatok!B39</f>
        <v>Kovács József</v>
      </c>
    </row>
    <row r="152" spans="13:13" x14ac:dyDescent="0.25">
      <c r="M152" s="6">
        <f>alapadatok!B66</f>
        <v>0</v>
      </c>
    </row>
    <row r="153" spans="13:13" x14ac:dyDescent="0.25">
      <c r="M153" s="6" t="str">
        <f>alapadatok!B40</f>
        <v>Kröpfl Péter</v>
      </c>
    </row>
    <row r="154" spans="13:13" x14ac:dyDescent="0.25">
      <c r="M154" s="5" t="str">
        <f>alapadatok!Z20</f>
        <v>Lendér Tamás</v>
      </c>
    </row>
    <row r="155" spans="13:13" x14ac:dyDescent="0.25">
      <c r="M155" s="6">
        <f>alapadatok!N14</f>
        <v>0</v>
      </c>
    </row>
    <row r="156" spans="13:13" x14ac:dyDescent="0.25">
      <c r="M156" s="6" t="str">
        <f>alapadatok!B41</f>
        <v>Majeczki Miklós</v>
      </c>
    </row>
    <row r="157" spans="13:13" x14ac:dyDescent="0.25">
      <c r="M157" s="6" t="str">
        <f>alapadatok!Z7</f>
        <v>Mészáros Gábor</v>
      </c>
    </row>
    <row r="158" spans="13:13" x14ac:dyDescent="0.25">
      <c r="M158" s="6" t="str">
        <f>alapadatok!B27</f>
        <v>Miták Norbert(PJ)</v>
      </c>
    </row>
    <row r="159" spans="13:13" x14ac:dyDescent="0.25">
      <c r="M159" s="6">
        <f>alapadatok!N30</f>
        <v>0</v>
      </c>
    </row>
    <row r="160" spans="13:13" x14ac:dyDescent="0.25">
      <c r="M160" s="6" t="str">
        <f>alapadatok!N29</f>
        <v>Molnár Gábor(PJ)</v>
      </c>
    </row>
    <row r="161" spans="13:14" x14ac:dyDescent="0.25">
      <c r="M161" s="6" t="str">
        <f>alapadatok!B7</f>
        <v>Nagy Ferenc 2</v>
      </c>
    </row>
    <row r="162" spans="13:14" x14ac:dyDescent="0.25">
      <c r="M162" s="6" t="str">
        <f>alapadatok!B130</f>
        <v>Nagy Ferenc1</v>
      </c>
      <c r="N162" s="5" t="s">
        <v>205</v>
      </c>
    </row>
    <row r="163" spans="13:14" x14ac:dyDescent="0.25">
      <c r="M163" s="6" t="str">
        <f>alapadatok!Z6</f>
        <v>Nagy László</v>
      </c>
    </row>
    <row r="164" spans="13:14" x14ac:dyDescent="0.25">
      <c r="M164" s="6" t="str">
        <f>alapadatok!N10</f>
        <v>Nagy Róbert</v>
      </c>
    </row>
    <row r="165" spans="13:14" x14ac:dyDescent="0.25">
      <c r="M165" s="6">
        <f>alapadatok!N25</f>
        <v>0</v>
      </c>
    </row>
    <row r="166" spans="13:14" x14ac:dyDescent="0.25">
      <c r="M166" s="6" t="str">
        <f>alapadatok!B14</f>
        <v>Orsós Ármin</v>
      </c>
    </row>
    <row r="167" spans="13:14" x14ac:dyDescent="0.25">
      <c r="M167" s="6" t="str">
        <f>alapadatok!B42</f>
        <v>Osvalda Zoltán</v>
      </c>
    </row>
    <row r="168" spans="13:14" x14ac:dyDescent="0.25">
      <c r="M168" s="6">
        <f>alapadatok!B15</f>
        <v>0</v>
      </c>
    </row>
    <row r="169" spans="13:14" x14ac:dyDescent="0.25">
      <c r="M169" s="6">
        <f>alapadatok!N22</f>
        <v>0</v>
      </c>
    </row>
    <row r="170" spans="13:14" x14ac:dyDescent="0.25">
      <c r="M170" s="6" t="str">
        <f>alapadatok!N16</f>
        <v>Puha Ferenc(PJ)</v>
      </c>
    </row>
    <row r="171" spans="13:14" x14ac:dyDescent="0.25">
      <c r="M171" s="6" t="str">
        <f>alapadatok!B44</f>
        <v>Rajszki Roland</v>
      </c>
    </row>
    <row r="172" spans="13:14" x14ac:dyDescent="0.25">
      <c r="M172" s="6" t="str">
        <f>alapadatok!B8</f>
        <v>Rakita János</v>
      </c>
    </row>
    <row r="173" spans="13:14" x14ac:dyDescent="0.25">
      <c r="M173" s="6" t="str">
        <f>alapadatok!B131</f>
        <v>Ratzki Gergő</v>
      </c>
    </row>
    <row r="174" spans="13:14" x14ac:dyDescent="0.25">
      <c r="M174" s="6">
        <f>alapadatok!N28</f>
        <v>0</v>
      </c>
    </row>
    <row r="175" spans="13:14" x14ac:dyDescent="0.25">
      <c r="M175" s="6" t="str">
        <f>alapadatok!B68</f>
        <v>Sári Pál</v>
      </c>
    </row>
    <row r="176" spans="13:14" x14ac:dyDescent="0.25">
      <c r="M176" s="6" t="str">
        <f>alapadatok!N26</f>
        <v>Schmitter Zsolt(PJ)</v>
      </c>
    </row>
    <row r="177" spans="13:13" x14ac:dyDescent="0.25">
      <c r="M177" s="5" t="str">
        <f>alapadatok!Z22</f>
        <v>Strupka János</v>
      </c>
    </row>
    <row r="178" spans="13:13" x14ac:dyDescent="0.25">
      <c r="M178" s="6" t="str">
        <f>alapadatok!B9</f>
        <v>Surman Attila</v>
      </c>
    </row>
    <row r="179" spans="13:13" x14ac:dyDescent="0.25">
      <c r="M179" s="6" t="str">
        <f>alapadatok!B45</f>
        <v>Svajer Zsolt</v>
      </c>
    </row>
    <row r="180" spans="13:13" x14ac:dyDescent="0.25">
      <c r="M180" s="6">
        <f>alapadatok!N13</f>
        <v>0</v>
      </c>
    </row>
    <row r="181" spans="13:13" x14ac:dyDescent="0.25">
      <c r="M181" s="6" t="str">
        <f>alapadatok!B28</f>
        <v>Sztahó József(PJ)</v>
      </c>
    </row>
    <row r="182" spans="13:13" x14ac:dyDescent="0.25">
      <c r="M182" s="6" t="str">
        <f>alapadatok!B10</f>
        <v>Sztahó Zoltán</v>
      </c>
    </row>
    <row r="183" spans="13:13" x14ac:dyDescent="0.25">
      <c r="M183" s="6" t="str">
        <f>alapadatok!B46</f>
        <v>Tabányi János</v>
      </c>
    </row>
    <row r="184" spans="13:13" x14ac:dyDescent="0.25">
      <c r="M184" s="6" t="str">
        <f>alapadatok!N24</f>
        <v>Talapka Zsolt(PJ)</v>
      </c>
    </row>
    <row r="185" spans="13:13" x14ac:dyDescent="0.25">
      <c r="M185" s="6" t="str">
        <f>alapadatok!Z3</f>
        <v>Tóth Antal</v>
      </c>
    </row>
    <row r="186" spans="13:13" x14ac:dyDescent="0.25">
      <c r="M186" s="6">
        <f>alapadatok!N31</f>
        <v>0</v>
      </c>
    </row>
    <row r="187" spans="13:13" x14ac:dyDescent="0.25">
      <c r="M187" s="6">
        <f>alapadatok!B67</f>
        <v>0</v>
      </c>
    </row>
    <row r="188" spans="13:13" x14ac:dyDescent="0.25">
      <c r="M188" s="6" t="str">
        <f>alapadatok!B129</f>
        <v>Tunner Péter</v>
      </c>
    </row>
    <row r="189" spans="13:13" x14ac:dyDescent="0.25">
      <c r="M189" s="6">
        <f>alapadatok!B33</f>
        <v>0</v>
      </c>
    </row>
    <row r="190" spans="13:13" x14ac:dyDescent="0.25">
      <c r="M190" s="6">
        <f>alapadatok!B64</f>
        <v>0</v>
      </c>
    </row>
    <row r="191" spans="13:13" x14ac:dyDescent="0.25">
      <c r="M191" s="6">
        <f>alapadatok!B95</f>
        <v>0</v>
      </c>
    </row>
    <row r="192" spans="13:13" x14ac:dyDescent="0.25">
      <c r="M192" s="6">
        <f>alapadatok!B126</f>
        <v>0</v>
      </c>
    </row>
    <row r="193" spans="13:13" x14ac:dyDescent="0.25">
      <c r="M193" s="6">
        <f>alapadatok!N47</f>
        <v>0</v>
      </c>
    </row>
    <row r="194" spans="13:13" x14ac:dyDescent="0.25">
      <c r="M194" s="6">
        <f>alapadatok!Z17</f>
        <v>0</v>
      </c>
    </row>
    <row r="195" spans="13:13" x14ac:dyDescent="0.25">
      <c r="M195" s="5">
        <f>alapadatok!Z33</f>
        <v>0</v>
      </c>
    </row>
    <row r="196" spans="13:13" x14ac:dyDescent="0.25">
      <c r="M196" s="6" t="str">
        <f>alapadatok!B11</f>
        <v>Vajda István</v>
      </c>
    </row>
    <row r="197" spans="13:13" x14ac:dyDescent="0.25">
      <c r="M197" s="6" t="str">
        <f>alapadatok!B12</f>
        <v>Vajda László</v>
      </c>
    </row>
    <row r="198" spans="13:13" x14ac:dyDescent="0.25">
      <c r="M198" s="6">
        <f>alapadatok!N15</f>
        <v>0</v>
      </c>
    </row>
    <row r="199" spans="13:13" x14ac:dyDescent="0.25">
      <c r="M199" s="6" t="str">
        <f>alapadatok!B43</f>
        <v>Várszegi Ferenc</v>
      </c>
    </row>
    <row r="200" spans="13:13" x14ac:dyDescent="0.25">
      <c r="M200" s="5" t="str">
        <f>alapadatok!Z23</f>
        <v>Verrasztó László</v>
      </c>
    </row>
    <row r="201" spans="13:13" x14ac:dyDescent="0.25">
      <c r="M201" s="6" t="str">
        <f>alapadatok!B13</f>
        <v>Verrasztó Oszkár</v>
      </c>
    </row>
    <row r="202" spans="13:13" x14ac:dyDescent="0.25">
      <c r="M202" s="6" t="str">
        <f>alapadatok!B47</f>
        <v>Víg Zoltán</v>
      </c>
    </row>
    <row r="203" spans="13:13" x14ac:dyDescent="0.25">
      <c r="M203" s="6" t="str">
        <f>alapadatok!Z5</f>
        <v>Volenszki István</v>
      </c>
    </row>
    <row r="204" spans="13:13" x14ac:dyDescent="0.25">
      <c r="M204" s="6">
        <f>alapadatok!B97</f>
        <v>0</v>
      </c>
    </row>
    <row r="205" spans="13:13" x14ac:dyDescent="0.25">
      <c r="M205" s="5" t="str">
        <f>alapadatok!Z24</f>
        <v>Waldner György</v>
      </c>
    </row>
    <row r="206" spans="13:13" x14ac:dyDescent="0.25">
      <c r="M206" s="6">
        <f>alapadatok!B98</f>
        <v>0</v>
      </c>
    </row>
    <row r="207" spans="13:13" x14ac:dyDescent="0.25">
      <c r="M207" s="6">
        <f>alapadatok!B99</f>
        <v>0</v>
      </c>
    </row>
    <row r="208" spans="13:13" x14ac:dyDescent="0.25">
      <c r="M208" s="6" t="str">
        <f>alapadatok!N20</f>
        <v>Zajacz Gábor(PJ)</v>
      </c>
    </row>
    <row r="209" spans="13:13" x14ac:dyDescent="0.25">
      <c r="M209" s="6">
        <f>alapadatok!N12</f>
        <v>0</v>
      </c>
    </row>
  </sheetData>
  <sheetProtection password="CC11" sheet="1" objects="1" scenarios="1"/>
  <autoFilter ref="M9:N140">
    <sortState ref="M10:N209">
      <sortCondition ref="M9:M140"/>
    </sortState>
  </autoFilter>
  <customSheetViews>
    <customSheetView guid="{7DA296DB-43CC-4FAA-B30A-F76F08E10BE6}" showPageBreaks="1" printArea="1" showAutoFilter="1" view="pageBreakPreview">
      <selection activeCell="C22" sqref="C22"/>
      <pageMargins left="0.55000000000000004" right="0.62" top="0.6692913385826772" bottom="0.98425196850393704" header="0.45" footer="0.51181102362204722"/>
      <printOptions horizontalCentered="1"/>
      <pageSetup paperSize="9" scale="93" orientation="portrait" horizontalDpi="4294967292" verticalDpi="300" r:id="rId1"/>
      <headerFooter alignWithMargins="0">
        <oddHeader>&amp;R&amp;G</oddHeader>
        <oddFooter>&amp;L&amp;G</oddFooter>
      </headerFooter>
      <autoFilter ref="M9:N140">
        <sortState ref="M10:N209">
          <sortCondition ref="M9:M140"/>
        </sortState>
      </autoFilter>
    </customSheetView>
    <customSheetView guid="{99DAB54F-9998-492B-954C-CE1032159A97}" showPageBreaks="1" printArea="1" showAutoFilter="1" view="pageBreakPreview">
      <selection activeCell="D5" sqref="D5"/>
      <pageMargins left="0.55000000000000004" right="0.62" top="0.6692913385826772" bottom="0.98425196850393704" header="0.45" footer="0.51181102362204722"/>
      <printOptions horizontalCentered="1"/>
      <pageSetup paperSize="9" scale="93" orientation="portrait" horizontalDpi="4294967292" verticalDpi="300" r:id="rId2"/>
      <headerFooter alignWithMargins="0">
        <oddHeader>&amp;R&amp;G</oddHeader>
        <oddFooter>&amp;L&amp;G</oddFooter>
      </headerFooter>
      <autoFilter ref="M9:N140">
        <sortState ref="M10:N209">
          <sortCondition ref="M9:M140"/>
        </sortState>
      </autoFilter>
    </customSheetView>
    <customSheetView guid="{98B54243-17AA-4C58-A903-4F7DE38BFF74}" showPageBreaks="1" printArea="1" showAutoFilter="1" view="pageBreakPreview">
      <selection activeCell="D5" sqref="D5"/>
      <pageMargins left="0.55000000000000004" right="0.62" top="0.6692913385826772" bottom="0.98425196850393704" header="0.45" footer="0.51181102362204722"/>
      <printOptions horizontalCentered="1"/>
      <pageSetup paperSize="9" scale="93" orientation="portrait" horizontalDpi="4294967292" verticalDpi="300" r:id="rId3"/>
      <headerFooter alignWithMargins="0">
        <oddHeader>&amp;R&amp;G</oddHeader>
        <oddFooter>&amp;L&amp;G</oddFooter>
      </headerFooter>
      <autoFilter ref="M9:N140">
        <sortState ref="M10:N209">
          <sortCondition ref="M9:M140"/>
        </sortState>
      </autoFilter>
    </customSheetView>
    <customSheetView guid="{DE027F13-EE7B-491D-9CF8-E2E18DD61ED8}" showPageBreaks="1" printArea="1" showAutoFilter="1" view="pageBreakPreview">
      <selection activeCell="D5" sqref="D5"/>
      <pageMargins left="0.55000000000000004" right="0.62" top="0.6692913385826772" bottom="0.98425196850393704" header="0.45" footer="0.51181102362204722"/>
      <printOptions horizontalCentered="1"/>
      <pageSetup paperSize="9" scale="93" orientation="portrait" horizontalDpi="4294967292" verticalDpi="300" r:id="rId4"/>
      <headerFooter alignWithMargins="0">
        <oddHeader>&amp;R&amp;G</oddHeader>
        <oddFooter>&amp;L&amp;G</oddFooter>
      </headerFooter>
      <autoFilter ref="M9:N140">
        <sortState ref="M10:N209">
          <sortCondition ref="M9:M140"/>
        </sortState>
      </autoFilter>
    </customSheetView>
    <customSheetView guid="{78725C7C-D5F4-4171-A3BF-852E9E67648B}" showPageBreaks="1" printArea="1" showAutoFilter="1" view="pageBreakPreview">
      <selection activeCell="D5" sqref="D5"/>
      <pageMargins left="0.55000000000000004" right="0.62" top="0.6692913385826772" bottom="0.98425196850393704" header="0.45" footer="0.51181102362204722"/>
      <printOptions horizontalCentered="1"/>
      <pageSetup paperSize="9" scale="93" orientation="portrait" horizontalDpi="4294967292" verticalDpi="300" r:id="rId5"/>
      <headerFooter alignWithMargins="0">
        <oddHeader>&amp;R&amp;G</oddHeader>
        <oddFooter>&amp;L&amp;G</oddFooter>
      </headerFooter>
      <autoFilter ref="M9:N140">
        <sortState ref="M10:N209">
          <sortCondition ref="M9:M140"/>
        </sortState>
      </autoFilter>
    </customSheetView>
    <customSheetView guid="{10D493BC-5883-40CD-9812-0373CBDA2F53}" showPageBreaks="1" printArea="1" showAutoFilter="1" view="pageBreakPreview">
      <selection activeCell="B22" sqref="B22"/>
      <pageMargins left="0.55000000000000004" right="0.62" top="0.6692913385826772" bottom="0.98425196850393704" header="0.45" footer="0.51181102362204722"/>
      <printOptions horizontalCentered="1"/>
      <pageSetup paperSize="9" scale="93" orientation="portrait" horizontalDpi="4294967292" verticalDpi="300" r:id="rId6"/>
      <headerFooter alignWithMargins="0">
        <oddHeader>&amp;R&amp;G</oddHeader>
        <oddFooter>&amp;L&amp;G</oddFooter>
      </headerFooter>
      <autoFilter ref="M9:N140">
        <sortState ref="M10:N209">
          <sortCondition ref="M9:M140"/>
        </sortState>
      </autoFilter>
    </customSheetView>
    <customSheetView guid="{C9A773E5-105B-471E-8D6C-AA117A6DC6FC}" showPageBreaks="1" printArea="1" showAutoFilter="1" view="pageBreakPreview">
      <selection activeCell="A3" sqref="A3"/>
      <pageMargins left="0.55000000000000004" right="0.62" top="0.6692913385826772" bottom="0.98425196850393704" header="0.45" footer="0.51181102362204722"/>
      <printOptions horizontalCentered="1"/>
      <pageSetup paperSize="9" scale="93" orientation="portrait" horizontalDpi="4294967292" verticalDpi="300" r:id="rId7"/>
      <headerFooter alignWithMargins="0">
        <oddHeader>&amp;R&amp;G</oddHeader>
        <oddFooter>&amp;L&amp;G</oddFooter>
      </headerFooter>
      <autoFilter ref="M9:N140">
        <sortState ref="M10:N209">
          <sortCondition ref="M9:M140"/>
        </sortState>
      </autoFilter>
    </customSheetView>
    <customSheetView guid="{43A82A29-4912-4F7F-8B05-3068C93337DE}" showPageBreaks="1" printArea="1" showAutoFilter="1" hiddenColumns="1" view="pageBreakPreview">
      <selection activeCell="D21" sqref="D21"/>
      <pageMargins left="0.55000000000000004" right="0.62" top="0.6692913385826772" bottom="0.98425196850393704" header="0.45" footer="0.51181102362204722"/>
      <printOptions horizontalCentered="1"/>
      <pageSetup paperSize="9" scale="93" orientation="portrait" horizontalDpi="4294967292" verticalDpi="300" r:id="rId8"/>
      <headerFooter alignWithMargins="0">
        <oddHeader>&amp;R&amp;G</oddHeader>
        <oddFooter>&amp;L&amp;G</oddFooter>
      </headerFooter>
      <autoFilter ref="M9:O140">
        <sortState ref="M10:O140">
          <sortCondition ref="M9:M140"/>
        </sortState>
      </autoFilter>
    </customSheetView>
    <customSheetView guid="{13D990A2-7A43-4408-A14A-0BBC740B34E7}" showPageBreaks="1" printArea="1" showAutoFilter="1" hiddenColumns="1" view="pageBreakPreview">
      <selection activeCell="D21" sqref="D21"/>
      <pageMargins left="0.55000000000000004" right="0.62" top="0.6692913385826772" bottom="0.98425196850393704" header="0.45" footer="0.51181102362204722"/>
      <printOptions horizontalCentered="1"/>
      <pageSetup paperSize="9" scale="93" orientation="portrait" horizontalDpi="4294967292" verticalDpi="300" r:id="rId9"/>
      <headerFooter alignWithMargins="0">
        <oddHeader>&amp;R&amp;G</oddHeader>
        <oddFooter>&amp;L&amp;G</oddFooter>
      </headerFooter>
      <autoFilter ref="M9:O140">
        <sortState ref="M10:O140">
          <sortCondition ref="M9:M140"/>
        </sortState>
      </autoFilter>
    </customSheetView>
    <customSheetView guid="{38325982-3034-41A5-87AE-C5F97D918CAA}" showPageBreaks="1" printArea="1" showAutoFilter="1" hiddenColumns="1" view="pageBreakPreview">
      <selection activeCell="D21" sqref="D21"/>
      <pageMargins left="0.55000000000000004" right="0.62" top="0.6692913385826772" bottom="0.98425196850393704" header="0.45" footer="0.51181102362204722"/>
      <printOptions horizontalCentered="1"/>
      <pageSetup paperSize="9" scale="93" orientation="portrait" horizontalDpi="4294967292" verticalDpi="300" r:id="rId10"/>
      <headerFooter alignWithMargins="0">
        <oddHeader>&amp;R&amp;G</oddHeader>
        <oddFooter>&amp;L&amp;G</oddFooter>
      </headerFooter>
      <autoFilter ref="M9:O140">
        <sortState ref="M10:O140">
          <sortCondition ref="M9:M140"/>
        </sortState>
      </autoFilter>
    </customSheetView>
    <customSheetView guid="{C59CEEC7-3FE0-4962-B269-7B9ABF21C7B4}" showPageBreaks="1" printArea="1" showAutoFilter="1" hiddenColumns="1" view="pageBreakPreview">
      <selection activeCell="C19" sqref="C19:D19"/>
      <pageMargins left="0.55000000000000004" right="0.62" top="0.6692913385826772" bottom="0.98425196850393704" header="0.45" footer="0.51181102362204722"/>
      <printOptions horizontalCentered="1"/>
      <pageSetup paperSize="9" scale="93" orientation="portrait" horizontalDpi="4294967292" verticalDpi="300" r:id="rId11"/>
      <headerFooter alignWithMargins="0">
        <oddHeader>&amp;R&amp;G</oddHeader>
        <oddFooter>&amp;L&amp;G</oddFooter>
      </headerFooter>
      <autoFilter ref="M9:O140">
        <sortState ref="M10:O140">
          <sortCondition ref="M9:M140"/>
        </sortState>
      </autoFilter>
    </customSheetView>
    <customSheetView guid="{5B3A94DD-F138-4F10-BDCF-51726F52F5EA}" showPageBreaks="1" printArea="1" showAutoFilter="1" hiddenColumns="1" view="pageBreakPreview">
      <selection activeCell="D21" sqref="D21"/>
      <pageMargins left="0.55000000000000004" right="0.62" top="0.6692913385826772" bottom="0.98425196850393704" header="0.45" footer="0.51181102362204722"/>
      <printOptions horizontalCentered="1"/>
      <pageSetup paperSize="9" scale="93" orientation="portrait" horizontalDpi="4294967292" verticalDpi="300" r:id="rId12"/>
      <headerFooter alignWithMargins="0">
        <oddHeader>&amp;R&amp;G</oddHeader>
        <oddFooter>&amp;L&amp;G</oddFooter>
      </headerFooter>
      <autoFilter ref="M9:O140">
        <sortState ref="M10:O140">
          <sortCondition ref="M9:M140"/>
        </sortState>
      </autoFilter>
    </customSheetView>
    <customSheetView guid="{9B7E6E96-3130-49B9-ABF2-1207FBFACEF7}" showPageBreaks="1" printArea="1" showAutoFilter="1" hiddenColumns="1" view="pageBreakPreview" topLeftCell="A7">
      <selection activeCell="B21" sqref="B21"/>
      <pageMargins left="0.55000000000000004" right="0.62" top="0.6692913385826772" bottom="0.98425196850393704" header="0.45" footer="0.51181102362204722"/>
      <printOptions horizontalCentered="1"/>
      <pageSetup paperSize="9" scale="93" orientation="portrait" horizontalDpi="4294967292" verticalDpi="300" r:id="rId13"/>
      <headerFooter alignWithMargins="0">
        <oddHeader>&amp;R&amp;G</oddHeader>
        <oddFooter>&amp;L&amp;G</oddFooter>
      </headerFooter>
      <autoFilter ref="M9:O138">
        <sortState ref="M10:O138">
          <sortCondition ref="M9:M138"/>
        </sortState>
      </autoFilter>
    </customSheetView>
    <customSheetView guid="{B7F3A255-7A5D-4CFA-B5B9-6AD248070729}" showPageBreaks="1" printArea="1" showAutoFilter="1" hiddenColumns="1" view="pageBreakPreview" topLeftCell="A7">
      <selection activeCell="B21" sqref="B21"/>
      <pageMargins left="0.55000000000000004" right="0.62" top="0.6692913385826772" bottom="0.98425196850393704" header="0.45" footer="0.51181102362204722"/>
      <printOptions horizontalCentered="1"/>
      <pageSetup paperSize="9" scale="93" orientation="portrait" horizontalDpi="4294967292" verticalDpi="300" r:id="rId14"/>
      <headerFooter alignWithMargins="0">
        <oddHeader>&amp;R&amp;G</oddHeader>
        <oddFooter>&amp;L&amp;G</oddFooter>
      </headerFooter>
      <autoFilter ref="M9:O138">
        <sortState ref="M10:O138">
          <sortCondition ref="M9:M138"/>
        </sortState>
      </autoFilter>
    </customSheetView>
    <customSheetView guid="{50AD3F31-68BE-4AFE-B329-9874A0A64339}" showPageBreaks="1" printArea="1" showAutoFilter="1" hiddenColumns="1" view="pageBreakPreview">
      <selection activeCell="D22" sqref="D22"/>
      <pageMargins left="0.55000000000000004" right="0.62" top="0.6692913385826772" bottom="0.98425196850393704" header="0.45" footer="0.51181102362204722"/>
      <printOptions horizontalCentered="1"/>
      <pageSetup paperSize="9" scale="93" orientation="portrait" horizontalDpi="4294967292" verticalDpi="300" r:id="rId15"/>
      <headerFooter alignWithMargins="0">
        <oddHeader>&amp;R&amp;G</oddHeader>
        <oddFooter>&amp;L&amp;G</oddFooter>
      </headerFooter>
      <autoFilter ref="M9:O138">
        <sortState ref="M10:O138">
          <sortCondition ref="M9:M138"/>
        </sortState>
      </autoFilter>
    </customSheetView>
    <customSheetView guid="{92AE600C-6962-4338-96C7-CEB3340C326C}" showPageBreaks="1" printArea="1" showAutoFilter="1" hiddenColumns="1" view="pageBreakPreview">
      <selection activeCell="D24" sqref="D24"/>
      <pageMargins left="0.55000000000000004" right="0.62" top="0.6692913385826772" bottom="0.98425196850393704" header="0.45" footer="0.51181102362204722"/>
      <printOptions horizontalCentered="1"/>
      <pageSetup paperSize="9" scale="93" orientation="portrait" horizontalDpi="4294967292" verticalDpi="300" r:id="rId16"/>
      <headerFooter alignWithMargins="0">
        <oddHeader>&amp;R&amp;G</oddHeader>
        <oddFooter>&amp;L&amp;G</oddFooter>
      </headerFooter>
      <autoFilter ref="M9:O138">
        <sortState ref="M10:O138">
          <sortCondition ref="M9:M138"/>
        </sortState>
      </autoFilter>
    </customSheetView>
    <customSheetView guid="{3B516D37-AC31-47A4-8854-740EC104D63A}" showPageBreaks="1" printArea="1" showAutoFilter="1" hiddenColumns="1" view="pageBreakPreview">
      <selection activeCell="C15" sqref="C15:D15"/>
      <pageMargins left="0.55000000000000004" right="0.62" top="0.6692913385826772" bottom="0.98425196850393704" header="0.45" footer="0.51181102362204722"/>
      <printOptions horizontalCentered="1"/>
      <pageSetup paperSize="9" scale="93" orientation="portrait" horizontalDpi="4294967292" verticalDpi="300" r:id="rId17"/>
      <headerFooter alignWithMargins="0">
        <oddHeader>&amp;R&amp;G</oddHeader>
        <oddFooter>&amp;L&amp;G</oddFooter>
      </headerFooter>
      <autoFilter ref="M9:O102">
        <sortState ref="M10:O138">
          <sortCondition ref="M9:M102"/>
        </sortState>
      </autoFilter>
    </customSheetView>
    <customSheetView guid="{F07A1C48-2CD1-4031-AB58-49A7BEA045DB}" showPageBreaks="1" printArea="1" showAutoFilter="1" hiddenColumns="1" view="pageBreakPreview">
      <selection activeCell="C15" sqref="C15:D15"/>
      <pageMargins left="0.55000000000000004" right="0.62" top="0.6692913385826772" bottom="0.98425196850393704" header="0.45" footer="0.51181102362204722"/>
      <printOptions horizontalCentered="1"/>
      <pageSetup paperSize="9" scale="93" orientation="portrait" horizontalDpi="4294967292" verticalDpi="300" r:id="rId18"/>
      <headerFooter alignWithMargins="0">
        <oddHeader>&amp;R&amp;G</oddHeader>
        <oddFooter>&amp;L&amp;G</oddFooter>
      </headerFooter>
      <autoFilter ref="M9:O102">
        <sortState ref="M10:O138">
          <sortCondition ref="M9:M102"/>
        </sortState>
      </autoFilter>
    </customSheetView>
    <customSheetView guid="{95BFB75C-38E1-4528-A11B-73AE47BDF3F8}" showPageBreaks="1" printArea="1" showAutoFilter="1" hiddenColumns="1" view="pageBreakPreview">
      <selection activeCell="C15" sqref="C15:D15"/>
      <pageMargins left="0.55000000000000004" right="0.62" top="0.6692913385826772" bottom="0.98425196850393704" header="0.45" footer="0.51181102362204722"/>
      <printOptions horizontalCentered="1"/>
      <pageSetup paperSize="9" scale="93" orientation="portrait" horizontalDpi="4294967292" verticalDpi="300" r:id="rId19"/>
      <headerFooter alignWithMargins="0">
        <oddHeader>&amp;R&amp;G</oddHeader>
        <oddFooter>&amp;L&amp;G</oddFooter>
      </headerFooter>
      <autoFilter ref="M9:O102">
        <sortState ref="M10:O138">
          <sortCondition ref="M9:M102"/>
        </sortState>
      </autoFilter>
    </customSheetView>
    <customSheetView guid="{477C537A-FE9D-418E-8990-DB91F94F0703}" showPageBreaks="1" printArea="1" showAutoFilter="1" hiddenColumns="1" view="pageBreakPreview">
      <selection activeCell="J10" sqref="J10"/>
      <pageMargins left="0.55000000000000004" right="0.62" top="0.6692913385826772" bottom="0.98425196850393704" header="0.45" footer="0.51181102362204722"/>
      <printOptions horizontalCentered="1"/>
      <pageSetup paperSize="9" scale="93" orientation="portrait" horizontalDpi="4294967292" verticalDpi="300" r:id="rId20"/>
      <headerFooter alignWithMargins="0">
        <oddHeader>&amp;R&amp;G</oddHeader>
        <oddFooter>&amp;L&amp;G</oddFooter>
      </headerFooter>
      <autoFilter ref="M9:O102">
        <sortState ref="M10:O138">
          <sortCondition ref="M9:M102"/>
        </sortState>
      </autoFilter>
    </customSheetView>
    <customSheetView guid="{9396B418-0DC7-4CAE-9839-4E1FE529C903}" showPageBreaks="1" printArea="1" showAutoFilter="1" hiddenColumns="1" view="pageBreakPreview">
      <selection activeCell="G13" sqref="G13"/>
      <pageMargins left="0.55000000000000004" right="0.62" top="0.6692913385826772" bottom="0.98425196850393704" header="0.45" footer="0.51181102362204722"/>
      <printOptions horizontalCentered="1"/>
      <pageSetup paperSize="9" scale="93" orientation="portrait" horizontalDpi="4294967292" verticalDpi="300" r:id="rId21"/>
      <headerFooter alignWithMargins="0">
        <oddHeader>&amp;R&amp;G</oddHeader>
        <oddFooter>&amp;L&amp;G</oddFooter>
      </headerFooter>
      <autoFilter ref="M9:O102">
        <sortState ref="M10:O102">
          <sortCondition ref="M9"/>
        </sortState>
      </autoFilter>
    </customSheetView>
    <customSheetView guid="{A72DD7E4-8E17-45C1-B6EA-82FDF646C0B8}" showPageBreaks="1" showRowCol="0" printArea="1" showAutoFilter="1" hiddenColumns="1" view="pageBreakPreview">
      <selection activeCell="B3" sqref="B3"/>
      <pageMargins left="0.55000000000000004" right="0.62" top="0.6692913385826772" bottom="0.98425196850393704" header="0.45" footer="0.51181102362204722"/>
      <printOptions horizontalCentered="1"/>
      <pageSetup paperSize="9" scale="93" orientation="portrait" horizontalDpi="4294967292" verticalDpi="300" r:id="rId22"/>
      <headerFooter alignWithMargins="0">
        <oddHeader>&amp;R&amp;G</oddHeader>
        <oddFooter>&amp;L&amp;G</oddFooter>
      </headerFooter>
      <autoFilter ref="M9:O102">
        <sortState ref="M10:O102">
          <sortCondition ref="M9"/>
        </sortState>
      </autoFilter>
    </customSheetView>
    <customSheetView guid="{8AF12799-4D4F-42A7-B50B-ABF2190CEE3A}" showPageBreaks="1" printArea="1" showAutoFilter="1" hiddenColumns="1" view="pageBreakPreview">
      <selection activeCell="D18" sqref="D18"/>
      <pageMargins left="0.55000000000000004" right="0.62" top="0.6692913385826772" bottom="0.98425196850393704" header="0.45" footer="0.51181102362204722"/>
      <printOptions horizontalCentered="1"/>
      <pageSetup paperSize="9" scale="93" orientation="portrait" horizontalDpi="4294967292" verticalDpi="300" r:id="rId23"/>
      <headerFooter alignWithMargins="0">
        <oddHeader>&amp;R&amp;G</oddHeader>
        <oddFooter>&amp;L&amp;G</oddFooter>
      </headerFooter>
      <autoFilter ref="M9:O102">
        <sortState ref="M10:O138">
          <sortCondition ref="M9:M102"/>
        </sortState>
      </autoFilter>
    </customSheetView>
    <customSheetView guid="{BFA61A4E-DA05-4251-B89B-5EE0FD39ACE7}" showPageBreaks="1" printArea="1" showAutoFilter="1" hiddenColumns="1" view="pageBreakPreview">
      <selection activeCell="I17" sqref="I17"/>
      <pageMargins left="0.55000000000000004" right="0.62" top="0.6692913385826772" bottom="0.98425196850393704" header="0.45" footer="0.51181102362204722"/>
      <printOptions horizontalCentered="1"/>
      <pageSetup paperSize="9" scale="93" orientation="portrait" horizontalDpi="4294967292" verticalDpi="300" r:id="rId24"/>
      <headerFooter alignWithMargins="0">
        <oddHeader>&amp;R&amp;G</oddHeader>
        <oddFooter>&amp;L&amp;G</oddFooter>
      </headerFooter>
      <autoFilter ref="M9:O138">
        <sortState ref="M10:O138">
          <sortCondition ref="M9:M138"/>
        </sortState>
      </autoFilter>
    </customSheetView>
    <customSheetView guid="{50C77F42-DB75-4D40-A2E5-EF4942B0EB50}" showPageBreaks="1" printArea="1" showAutoFilter="1" hiddenColumns="1" view="pageBreakPreview">
      <selection activeCell="D21" sqref="D21"/>
      <pageMargins left="0.55000000000000004" right="0.62" top="0.6692913385826772" bottom="0.98425196850393704" header="0.45" footer="0.51181102362204722"/>
      <printOptions horizontalCentered="1"/>
      <pageSetup paperSize="9" scale="93" orientation="portrait" horizontalDpi="4294967292" verticalDpi="300" r:id="rId25"/>
      <headerFooter alignWithMargins="0">
        <oddHeader>&amp;R&amp;G</oddHeader>
        <oddFooter>&amp;L&amp;G</oddFooter>
      </headerFooter>
      <autoFilter ref="M9:O138">
        <sortState ref="M10:O138">
          <sortCondition ref="M9:M138"/>
        </sortState>
      </autoFilter>
    </customSheetView>
    <customSheetView guid="{31315FDF-B501-4C4F-9772-414F637B2A52}" showPageBreaks="1" printArea="1" showAutoFilter="1" hiddenColumns="1" view="pageBreakPreview">
      <selection activeCell="D22" sqref="D22"/>
      <pageMargins left="0.55000000000000004" right="0.62" top="0.6692913385826772" bottom="0.98425196850393704" header="0.45" footer="0.51181102362204722"/>
      <printOptions horizontalCentered="1"/>
      <pageSetup paperSize="9" scale="93" orientation="portrait" horizontalDpi="4294967292" verticalDpi="300" r:id="rId26"/>
      <headerFooter alignWithMargins="0">
        <oddHeader>&amp;R&amp;G</oddHeader>
        <oddFooter>&amp;L&amp;G</oddFooter>
      </headerFooter>
      <autoFilter ref="M9:O138">
        <sortState ref="M10:O138">
          <sortCondition ref="M9:M138"/>
        </sortState>
      </autoFilter>
    </customSheetView>
    <customSheetView guid="{346C95C1-1CC6-4D7E-A98D-95E6FB8F3D0C}" showPageBreaks="1" printArea="1" showAutoFilter="1" hiddenColumns="1" view="pageBreakPreview">
      <selection activeCell="D21" sqref="D21"/>
      <pageMargins left="0.55000000000000004" right="0.62" top="0.6692913385826772" bottom="0.98425196850393704" header="0.45" footer="0.51181102362204722"/>
      <printOptions horizontalCentered="1"/>
      <pageSetup paperSize="9" scale="93" orientation="portrait" horizontalDpi="4294967292" verticalDpi="300" r:id="rId27"/>
      <headerFooter alignWithMargins="0">
        <oddHeader>&amp;R&amp;G</oddHeader>
        <oddFooter>&amp;L&amp;G</oddFooter>
      </headerFooter>
      <autoFilter ref="M9:O140">
        <sortState ref="M10:O140">
          <sortCondition ref="M9:M140"/>
        </sortState>
      </autoFilter>
    </customSheetView>
    <customSheetView guid="{7C6BB9A7-B2A0-4A75-9522-BDD6A2F54D2A}" showPageBreaks="1" printArea="1" showAutoFilter="1" hiddenColumns="1" view="pageBreakPreview">
      <selection activeCell="D21" sqref="D21"/>
      <pageMargins left="0.55000000000000004" right="0.62" top="0.6692913385826772" bottom="0.98425196850393704" header="0.45" footer="0.51181102362204722"/>
      <printOptions horizontalCentered="1"/>
      <pageSetup paperSize="9" scale="93" orientation="portrait" horizontalDpi="4294967292" verticalDpi="300" r:id="rId28"/>
      <headerFooter alignWithMargins="0">
        <oddHeader>&amp;R&amp;G</oddHeader>
        <oddFooter>&amp;L&amp;G</oddFooter>
      </headerFooter>
      <autoFilter ref="M9:O140">
        <sortState ref="M10:O140">
          <sortCondition ref="M9:M140"/>
        </sortState>
      </autoFilter>
    </customSheetView>
    <customSheetView guid="{D5427FDC-0840-4BD5-BC42-22E35BFF96BA}" showPageBreaks="1" printArea="1" showAutoFilter="1" hiddenColumns="1" view="pageBreakPreview">
      <selection activeCell="D21" sqref="D21"/>
      <pageMargins left="0.55000000000000004" right="0.62" top="0.6692913385826772" bottom="0.98425196850393704" header="0.45" footer="0.51181102362204722"/>
      <printOptions horizontalCentered="1"/>
      <pageSetup paperSize="9" scale="93" orientation="portrait" horizontalDpi="4294967292" verticalDpi="300" r:id="rId29"/>
      <headerFooter alignWithMargins="0">
        <oddHeader>&amp;R&amp;G</oddHeader>
        <oddFooter>&amp;L&amp;G</oddFooter>
      </headerFooter>
      <autoFilter ref="M9:O140">
        <sortState ref="M10:O140">
          <sortCondition ref="M9:M140"/>
        </sortState>
      </autoFilter>
    </customSheetView>
    <customSheetView guid="{BD7B78EF-30C4-45E5-81E0-4657ED2D6ECC}" showPageBreaks="1" printArea="1" showAutoFilter="1" view="pageBreakPreview">
      <selection activeCell="C21" sqref="C21"/>
      <pageMargins left="0.55000000000000004" right="0.62" top="0.6692913385826772" bottom="0.98425196850393704" header="0.45" footer="0.51181102362204722"/>
      <printOptions horizontalCentered="1"/>
      <pageSetup paperSize="9" scale="93" orientation="portrait" horizontalDpi="4294967292" verticalDpi="300" r:id="rId30"/>
      <headerFooter alignWithMargins="0">
        <oddHeader>&amp;R&amp;G</oddHeader>
        <oddFooter>&amp;L&amp;G</oddFooter>
      </headerFooter>
      <autoFilter ref="M9:N140">
        <sortState ref="M10:N209">
          <sortCondition ref="M9:M140"/>
        </sortState>
      </autoFilter>
    </customSheetView>
    <customSheetView guid="{D7472A55-53F6-4F75-9BD0-118390EEEE61}" showPageBreaks="1" printArea="1" showAutoFilter="1" view="pageBreakPreview">
      <selection activeCell="H7" sqref="H7"/>
      <pageMargins left="0.55000000000000004" right="0.62" top="0.6692913385826772" bottom="0.98425196850393704" header="0.45" footer="0.51181102362204722"/>
      <printOptions horizontalCentered="1"/>
      <pageSetup paperSize="9" scale="93" orientation="portrait" horizontalDpi="4294967292" verticalDpi="300" r:id="rId31"/>
      <headerFooter alignWithMargins="0">
        <oddHeader>&amp;R&amp;G</oddHeader>
        <oddFooter>&amp;L&amp;G</oddFooter>
      </headerFooter>
      <autoFilter ref="M9:N140">
        <sortState ref="M10:N209">
          <sortCondition ref="M9:M140"/>
        </sortState>
      </autoFilter>
    </customSheetView>
    <customSheetView guid="{2886425B-FDB9-4377-9EA8-C029DC51F951}" showPageBreaks="1" printArea="1" showAutoFilter="1" view="pageBreakPreview">
      <selection activeCell="D5" sqref="D5"/>
      <pageMargins left="0.55000000000000004" right="0.62" top="0.6692913385826772" bottom="0.98425196850393704" header="0.45" footer="0.51181102362204722"/>
      <printOptions horizontalCentered="1"/>
      <pageSetup paperSize="9" scale="93" orientation="portrait" horizontalDpi="4294967292" verticalDpi="300" r:id="rId32"/>
      <headerFooter alignWithMargins="0">
        <oddHeader>&amp;R&amp;G</oddHeader>
        <oddFooter>&amp;L&amp;G</oddFooter>
      </headerFooter>
      <autoFilter ref="M9:N140">
        <sortState ref="M10:N209">
          <sortCondition ref="M9:M140"/>
        </sortState>
      </autoFilter>
    </customSheetView>
    <customSheetView guid="{EC21DF5B-E5BE-4E3D-99FF-D14A3AECB1FB}" showPageBreaks="1" printArea="1" showAutoFilter="1" view="pageBreakPreview">
      <selection activeCell="D5" sqref="D5"/>
      <pageMargins left="0.55000000000000004" right="0.62" top="0.6692913385826772" bottom="0.98425196850393704" header="0.45" footer="0.51181102362204722"/>
      <printOptions horizontalCentered="1"/>
      <pageSetup paperSize="9" scale="93" orientation="portrait" horizontalDpi="4294967292" verticalDpi="300" r:id="rId33"/>
      <headerFooter alignWithMargins="0">
        <oddHeader>&amp;R&amp;G</oddHeader>
        <oddFooter>&amp;L&amp;G</oddFooter>
      </headerFooter>
      <autoFilter ref="M9:N140">
        <sortState ref="M10:N209">
          <sortCondition ref="M9:M140"/>
        </sortState>
      </autoFilter>
    </customSheetView>
    <customSheetView guid="{CE09DF15-FC71-45DB-A715-5E342A1E9DF6}" showPageBreaks="1" printArea="1" showAutoFilter="1" view="pageBreakPreview">
      <selection activeCell="D5" sqref="D5"/>
      <pageMargins left="0.55000000000000004" right="0.62" top="0.6692913385826772" bottom="0.98425196850393704" header="0.45" footer="0.51181102362204722"/>
      <printOptions horizontalCentered="1"/>
      <pageSetup paperSize="9" scale="93" orientation="portrait" horizontalDpi="4294967292" verticalDpi="300" r:id="rId34"/>
      <headerFooter alignWithMargins="0">
        <oddHeader>&amp;R&amp;G</oddHeader>
        <oddFooter>&amp;L&amp;G</oddFooter>
      </headerFooter>
      <autoFilter ref="M9:N140">
        <sortState ref="M10:N209">
          <sortCondition ref="M9:M140"/>
        </sortState>
      </autoFilter>
    </customSheetView>
    <customSheetView guid="{AE54AF70-AD6D-48EF-9A8E-16C4FF58B875}" showPageBreaks="1" printArea="1" showAutoFilter="1" view="pageBreakPreview">
      <selection activeCell="D5" sqref="D5"/>
      <pageMargins left="0.55000000000000004" right="0.62" top="0.6692913385826772" bottom="0.98425196850393704" header="0.45" footer="0.51181102362204722"/>
      <printOptions horizontalCentered="1"/>
      <pageSetup paperSize="9" scale="93" orientation="portrait" horizontalDpi="4294967292" verticalDpi="300" r:id="rId35"/>
      <headerFooter alignWithMargins="0">
        <oddHeader>&amp;R&amp;G</oddHeader>
        <oddFooter>&amp;L&amp;G</oddFooter>
      </headerFooter>
      <autoFilter ref="M9:N140">
        <sortState ref="M10:N209">
          <sortCondition ref="M9:M140"/>
        </sortState>
      </autoFilter>
    </customSheetView>
  </customSheetViews>
  <mergeCells count="9">
    <mergeCell ref="C19:D19"/>
    <mergeCell ref="C14:D14"/>
    <mergeCell ref="C15:D15"/>
    <mergeCell ref="C13:D13"/>
    <mergeCell ref="A6:D6"/>
    <mergeCell ref="A7:D7"/>
    <mergeCell ref="C9:D9"/>
    <mergeCell ref="C10:D10"/>
    <mergeCell ref="C11:D11"/>
  </mergeCells>
  <dataValidations count="2">
    <dataValidation type="list" allowBlank="1" showInputMessage="1" showErrorMessage="1" sqref="C11:D11">
      <formula1>$M$10:$M$453</formula1>
    </dataValidation>
    <dataValidation type="list" showInputMessage="1" showErrorMessage="1" sqref="C10:D10">
      <formula1>$K$10:$K$30</formula1>
    </dataValidation>
  </dataValidations>
  <printOptions horizontalCentered="1"/>
  <pageMargins left="0.55000000000000004" right="0.62" top="0.6692913385826772" bottom="0.98425196850393704" header="0.45" footer="0.51181102362204722"/>
  <pageSetup paperSize="9" scale="93" orientation="portrait" horizontalDpi="4294967292" verticalDpi="300" r:id="rId36"/>
  <headerFooter alignWithMargins="0">
    <oddHeader>&amp;R&amp;G</oddHeader>
    <oddFooter>&amp;L&amp;G</oddFooter>
  </headerFooter>
  <legacyDrawingHF r:id="rId37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X51"/>
  <sheetViews>
    <sheetView showRowColHeaders="0" view="pageBreakPreview" zoomScale="70" zoomScaleNormal="55" zoomScaleSheetLayoutView="70" workbookViewId="0">
      <selection activeCell="G44" sqref="G44"/>
    </sheetView>
  </sheetViews>
  <sheetFormatPr defaultRowHeight="15" x14ac:dyDescent="0.25"/>
  <cols>
    <col min="1" max="1" width="12" style="187" bestFit="1" customWidth="1"/>
    <col min="2" max="5" width="9.140625" style="187"/>
    <col min="6" max="6" width="2.42578125" style="187" customWidth="1"/>
    <col min="7" max="9" width="9.140625" style="187"/>
    <col min="10" max="10" width="8.42578125" style="187" customWidth="1"/>
    <col min="11" max="13" width="9.140625" style="187"/>
    <col min="14" max="14" width="2.42578125" style="187" customWidth="1"/>
    <col min="15" max="17" width="9.140625" style="187"/>
    <col min="18" max="18" width="2.42578125" style="187" customWidth="1"/>
    <col min="19" max="21" width="9.140625" style="187"/>
    <col min="22" max="22" width="2.42578125" style="187" customWidth="1"/>
    <col min="23" max="25" width="9.140625" style="187"/>
    <col min="26" max="26" width="2.42578125" style="187" customWidth="1"/>
    <col min="27" max="29" width="9.140625" style="187"/>
    <col min="30" max="30" width="2.42578125" style="187" customWidth="1"/>
    <col min="31" max="33" width="9.140625" style="187"/>
    <col min="34" max="34" width="2.42578125" style="187" customWidth="1"/>
    <col min="35" max="37" width="9.140625" style="187"/>
    <col min="38" max="38" width="2.42578125" style="187" customWidth="1"/>
    <col min="39" max="41" width="9.140625" style="187"/>
    <col min="42" max="42" width="2.42578125" style="187" customWidth="1"/>
    <col min="43" max="44" width="9.140625" style="187"/>
    <col min="45" max="45" width="9.140625" style="187" customWidth="1"/>
    <col min="46" max="46" width="2.42578125" style="187" customWidth="1"/>
    <col min="47" max="16384" width="9.140625" style="187"/>
  </cols>
  <sheetData>
    <row r="1" spans="1:50" ht="15.75" thickBot="1" x14ac:dyDescent="0.3">
      <c r="A1" s="311" t="s">
        <v>221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  <c r="AB1" s="186"/>
      <c r="AC1" s="186"/>
      <c r="AD1" s="186"/>
      <c r="AE1" s="186"/>
      <c r="AF1" s="186"/>
      <c r="AG1" s="186"/>
      <c r="AH1" s="186"/>
      <c r="AI1" s="186"/>
      <c r="AJ1" s="186"/>
      <c r="AK1" s="186"/>
      <c r="AL1" s="186"/>
      <c r="AM1" s="186"/>
      <c r="AN1" s="186"/>
      <c r="AO1" s="186"/>
      <c r="AP1" s="186"/>
      <c r="AQ1" s="186"/>
      <c r="AR1" s="186"/>
      <c r="AS1" s="186"/>
      <c r="AT1" s="186"/>
      <c r="AU1" s="186"/>
      <c r="AV1" s="186"/>
      <c r="AW1" s="186"/>
      <c r="AX1" s="186"/>
    </row>
    <row r="2" spans="1:50" ht="15.75" thickBot="1" x14ac:dyDescent="0.3">
      <c r="A2" s="310">
        <v>2012</v>
      </c>
      <c r="B2" s="188"/>
      <c r="C2" s="1411" t="s">
        <v>222</v>
      </c>
      <c r="D2" s="1412"/>
      <c r="E2" s="1413"/>
      <c r="F2" s="189"/>
      <c r="G2" s="1411" t="s">
        <v>223</v>
      </c>
      <c r="H2" s="1412"/>
      <c r="I2" s="1413"/>
      <c r="J2" s="189"/>
      <c r="K2" s="1411" t="s">
        <v>224</v>
      </c>
      <c r="L2" s="1412"/>
      <c r="M2" s="1413"/>
      <c r="N2" s="189"/>
      <c r="O2" s="1411" t="s">
        <v>225</v>
      </c>
      <c r="P2" s="1412"/>
      <c r="Q2" s="1413"/>
      <c r="R2" s="189"/>
      <c r="S2" s="1411" t="s">
        <v>226</v>
      </c>
      <c r="T2" s="1412"/>
      <c r="U2" s="1413"/>
      <c r="V2" s="189"/>
      <c r="W2" s="1411" t="s">
        <v>227</v>
      </c>
      <c r="X2" s="1412"/>
      <c r="Y2" s="1413"/>
      <c r="Z2" s="189"/>
      <c r="AA2" s="1411" t="s">
        <v>228</v>
      </c>
      <c r="AB2" s="1412"/>
      <c r="AC2" s="1413"/>
      <c r="AD2" s="189"/>
      <c r="AE2" s="1411" t="s">
        <v>229</v>
      </c>
      <c r="AF2" s="1412"/>
      <c r="AG2" s="1413"/>
      <c r="AH2" s="189"/>
      <c r="AI2" s="1411" t="s">
        <v>230</v>
      </c>
      <c r="AJ2" s="1412"/>
      <c r="AK2" s="1413"/>
      <c r="AL2" s="189"/>
      <c r="AM2" s="1411" t="s">
        <v>231</v>
      </c>
      <c r="AN2" s="1412"/>
      <c r="AO2" s="1413"/>
      <c r="AP2" s="189"/>
      <c r="AQ2" s="1411" t="s">
        <v>232</v>
      </c>
      <c r="AR2" s="1412"/>
      <c r="AS2" s="1413"/>
      <c r="AT2" s="189"/>
      <c r="AU2" s="1411" t="s">
        <v>233</v>
      </c>
      <c r="AV2" s="1412"/>
      <c r="AW2" s="1413"/>
      <c r="AX2" s="2"/>
    </row>
    <row r="3" spans="1:50" ht="15.75" thickBot="1" x14ac:dyDescent="0.3">
      <c r="A3" s="188"/>
      <c r="B3" s="188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8"/>
      <c r="Y3" s="188"/>
      <c r="Z3" s="188"/>
      <c r="AA3" s="188"/>
      <c r="AB3" s="188"/>
      <c r="AC3" s="188"/>
      <c r="AD3" s="188"/>
      <c r="AE3" s="188"/>
      <c r="AF3" s="188"/>
      <c r="AG3" s="188"/>
      <c r="AH3" s="188"/>
      <c r="AI3" s="188"/>
      <c r="AJ3" s="188"/>
      <c r="AK3" s="188"/>
      <c r="AL3" s="188"/>
      <c r="AM3" s="188"/>
      <c r="AN3" s="188"/>
      <c r="AO3" s="188"/>
      <c r="AP3" s="188"/>
      <c r="AQ3" s="188"/>
      <c r="AR3" s="188"/>
      <c r="AS3" s="188"/>
      <c r="AT3" s="188"/>
      <c r="AU3" s="188"/>
      <c r="AV3" s="188"/>
      <c r="AW3" s="188"/>
      <c r="AX3" s="2"/>
    </row>
    <row r="4" spans="1:50" ht="15.75" thickBot="1" x14ac:dyDescent="0.3">
      <c r="A4" s="188"/>
      <c r="B4" s="188"/>
      <c r="C4" s="1414" t="s">
        <v>234</v>
      </c>
      <c r="D4" s="1415"/>
      <c r="E4" s="190">
        <v>1</v>
      </c>
      <c r="F4" s="188"/>
      <c r="G4" s="1414" t="s">
        <v>234</v>
      </c>
      <c r="H4" s="1415"/>
      <c r="I4" s="190">
        <v>5</v>
      </c>
      <c r="J4" s="188"/>
      <c r="K4" s="1414" t="s">
        <v>234</v>
      </c>
      <c r="L4" s="1415"/>
      <c r="M4" s="190">
        <v>9</v>
      </c>
      <c r="N4" s="188"/>
      <c r="O4" s="1414" t="s">
        <v>234</v>
      </c>
      <c r="P4" s="1415"/>
      <c r="Q4" s="190">
        <v>14</v>
      </c>
      <c r="R4" s="188"/>
      <c r="S4" s="1414" t="s">
        <v>234</v>
      </c>
      <c r="T4" s="1415"/>
      <c r="U4" s="190">
        <v>18</v>
      </c>
      <c r="V4" s="188"/>
      <c r="W4" s="1414" t="s">
        <v>234</v>
      </c>
      <c r="X4" s="1415"/>
      <c r="Y4" s="190">
        <v>22</v>
      </c>
      <c r="Z4" s="188"/>
      <c r="AA4" s="1414" t="s">
        <v>234</v>
      </c>
      <c r="AB4" s="1415"/>
      <c r="AC4" s="190">
        <v>27</v>
      </c>
      <c r="AD4" s="188"/>
      <c r="AE4" s="1414" t="s">
        <v>234</v>
      </c>
      <c r="AF4" s="1415"/>
      <c r="AG4" s="190">
        <v>31</v>
      </c>
      <c r="AH4" s="188"/>
      <c r="AI4" s="1414" t="s">
        <v>234</v>
      </c>
      <c r="AJ4" s="1415"/>
      <c r="AK4" s="190">
        <v>36</v>
      </c>
      <c r="AL4" s="188"/>
      <c r="AM4" s="1414" t="s">
        <v>234</v>
      </c>
      <c r="AN4" s="1415"/>
      <c r="AO4" s="190">
        <v>40</v>
      </c>
      <c r="AP4" s="188"/>
      <c r="AQ4" s="1414" t="s">
        <v>234</v>
      </c>
      <c r="AR4" s="1415"/>
      <c r="AS4" s="190">
        <v>44</v>
      </c>
      <c r="AT4" s="188"/>
      <c r="AU4" s="1414" t="s">
        <v>234</v>
      </c>
      <c r="AV4" s="1415"/>
      <c r="AW4" s="190">
        <v>49</v>
      </c>
      <c r="AX4" s="2"/>
    </row>
    <row r="5" spans="1:50" ht="15.75" thickBot="1" x14ac:dyDescent="0.3">
      <c r="A5" s="191"/>
      <c r="B5" s="191"/>
      <c r="C5" s="308" t="s">
        <v>257</v>
      </c>
      <c r="D5" s="309" t="s">
        <v>258</v>
      </c>
      <c r="E5" s="192"/>
      <c r="F5" s="191"/>
      <c r="G5" s="308" t="s">
        <v>257</v>
      </c>
      <c r="H5" s="309" t="s">
        <v>258</v>
      </c>
      <c r="I5" s="192"/>
      <c r="J5" s="191"/>
      <c r="K5" s="192"/>
      <c r="L5" s="192"/>
      <c r="M5" s="192"/>
      <c r="N5" s="191"/>
      <c r="O5" s="192"/>
      <c r="P5" s="192"/>
      <c r="Q5" s="192"/>
      <c r="R5" s="191"/>
      <c r="S5" s="192"/>
      <c r="T5" s="192"/>
      <c r="U5" s="192"/>
      <c r="V5" s="191"/>
      <c r="W5" s="192"/>
      <c r="X5" s="192"/>
      <c r="Y5" s="192"/>
      <c r="Z5" s="191"/>
      <c r="AA5" s="192"/>
      <c r="AB5" s="192"/>
      <c r="AC5" s="192"/>
      <c r="AD5" s="191"/>
      <c r="AE5" s="192"/>
      <c r="AF5" s="192"/>
      <c r="AG5" s="192"/>
      <c r="AH5" s="191"/>
      <c r="AI5" s="192"/>
      <c r="AJ5" s="192"/>
      <c r="AK5" s="192"/>
      <c r="AL5" s="191"/>
      <c r="AM5" s="192"/>
      <c r="AN5" s="192"/>
      <c r="AO5" s="192"/>
      <c r="AP5" s="191"/>
      <c r="AQ5" s="192"/>
      <c r="AR5" s="192"/>
      <c r="AS5" s="192"/>
      <c r="AT5" s="191"/>
      <c r="AU5" s="192"/>
      <c r="AV5" s="192"/>
      <c r="AW5" s="192"/>
      <c r="AX5" s="193"/>
    </row>
    <row r="6" spans="1:50" ht="15.75" x14ac:dyDescent="0.25">
      <c r="A6" s="312" t="s">
        <v>250</v>
      </c>
      <c r="B6" s="188"/>
      <c r="C6" s="1416" t="s">
        <v>243</v>
      </c>
      <c r="D6" s="1417"/>
      <c r="E6" s="194">
        <v>2</v>
      </c>
      <c r="F6" s="188"/>
      <c r="G6" s="195" t="s">
        <v>109</v>
      </c>
      <c r="H6" s="197" t="s">
        <v>70</v>
      </c>
      <c r="I6" s="194">
        <v>30</v>
      </c>
      <c r="J6" s="188"/>
      <c r="K6" s="195" t="s">
        <v>99</v>
      </c>
      <c r="L6" s="194"/>
      <c r="M6" s="194">
        <v>27</v>
      </c>
      <c r="N6" s="188"/>
      <c r="O6" s="459"/>
      <c r="P6" s="463" t="s">
        <v>99</v>
      </c>
      <c r="Q6" s="459">
        <v>2</v>
      </c>
      <c r="R6" s="188"/>
      <c r="S6" s="194"/>
      <c r="T6" s="472"/>
      <c r="U6" s="194">
        <v>30</v>
      </c>
      <c r="V6" s="188"/>
      <c r="W6" s="501"/>
      <c r="X6" s="501"/>
      <c r="Y6" s="500">
        <v>28</v>
      </c>
      <c r="Z6" s="188"/>
      <c r="AA6" s="519" t="s">
        <v>109</v>
      </c>
      <c r="AB6" s="520" t="s">
        <v>70</v>
      </c>
      <c r="AC6" s="194">
        <v>2</v>
      </c>
      <c r="AD6" s="188"/>
      <c r="AE6" s="194"/>
      <c r="AF6" s="194"/>
      <c r="AG6" s="194">
        <v>30</v>
      </c>
      <c r="AH6" s="188"/>
      <c r="AI6" s="194"/>
      <c r="AJ6" s="194"/>
      <c r="AK6" s="194">
        <v>3</v>
      </c>
      <c r="AL6" s="188"/>
      <c r="AM6" s="194"/>
      <c r="AN6" s="194"/>
      <c r="AO6" s="194">
        <v>1</v>
      </c>
      <c r="AP6" s="188"/>
      <c r="AQ6" s="194"/>
      <c r="AR6" s="194"/>
      <c r="AS6" s="194">
        <v>29</v>
      </c>
      <c r="AT6" s="188"/>
      <c r="AU6" s="194"/>
      <c r="AV6" s="194"/>
      <c r="AW6" s="194">
        <v>3</v>
      </c>
      <c r="AX6" s="2"/>
    </row>
    <row r="7" spans="1:50" ht="15.75" x14ac:dyDescent="0.25">
      <c r="A7" s="313" t="s">
        <v>251</v>
      </c>
      <c r="B7" s="188"/>
      <c r="C7" s="195" t="s">
        <v>109</v>
      </c>
      <c r="D7" s="197" t="s">
        <v>70</v>
      </c>
      <c r="E7" s="194">
        <v>3</v>
      </c>
      <c r="F7" s="188"/>
      <c r="G7" s="195" t="s">
        <v>109</v>
      </c>
      <c r="H7" s="197" t="s">
        <v>70</v>
      </c>
      <c r="I7" s="194">
        <v>31</v>
      </c>
      <c r="J7" s="188"/>
      <c r="K7" s="195" t="s">
        <v>99</v>
      </c>
      <c r="L7" s="194"/>
      <c r="M7" s="194">
        <v>28</v>
      </c>
      <c r="N7" s="188"/>
      <c r="O7" s="464"/>
      <c r="P7" s="473" t="s">
        <v>109</v>
      </c>
      <c r="Q7" s="194">
        <v>3</v>
      </c>
      <c r="R7" s="188"/>
      <c r="S7" s="478"/>
      <c r="T7" s="478"/>
      <c r="U7" s="475">
        <v>1</v>
      </c>
      <c r="V7" s="188"/>
      <c r="W7" s="497" t="s">
        <v>70</v>
      </c>
      <c r="X7" s="498" t="s">
        <v>109</v>
      </c>
      <c r="Y7" s="496">
        <v>29</v>
      </c>
      <c r="Z7" s="188"/>
      <c r="AA7" s="519" t="s">
        <v>109</v>
      </c>
      <c r="AB7" s="520" t="s">
        <v>70</v>
      </c>
      <c r="AC7" s="194">
        <v>3</v>
      </c>
      <c r="AD7" s="188"/>
      <c r="AE7" s="194"/>
      <c r="AF7" s="194"/>
      <c r="AG7" s="194">
        <v>31</v>
      </c>
      <c r="AH7" s="188"/>
      <c r="AI7" s="194"/>
      <c r="AJ7" s="194"/>
      <c r="AK7" s="194">
        <v>4</v>
      </c>
      <c r="AL7" s="188"/>
      <c r="AM7" s="194"/>
      <c r="AN7" s="194"/>
      <c r="AO7" s="194">
        <v>2</v>
      </c>
      <c r="AP7" s="188"/>
      <c r="AQ7" s="194"/>
      <c r="AR7" s="194"/>
      <c r="AS7" s="194">
        <v>30</v>
      </c>
      <c r="AT7" s="188"/>
      <c r="AU7" s="194"/>
      <c r="AV7" s="194"/>
      <c r="AW7" s="194">
        <v>4</v>
      </c>
      <c r="AX7" s="2"/>
    </row>
    <row r="8" spans="1:50" ht="15.75" x14ac:dyDescent="0.25">
      <c r="A8" s="313" t="s">
        <v>252</v>
      </c>
      <c r="B8" s="188"/>
      <c r="C8" s="195" t="s">
        <v>109</v>
      </c>
      <c r="D8" s="197" t="s">
        <v>70</v>
      </c>
      <c r="E8" s="194">
        <v>4</v>
      </c>
      <c r="F8" s="188"/>
      <c r="G8" s="195" t="s">
        <v>109</v>
      </c>
      <c r="H8" s="197" t="s">
        <v>70</v>
      </c>
      <c r="I8" s="194">
        <v>1</v>
      </c>
      <c r="J8" s="188"/>
      <c r="K8" s="195" t="s">
        <v>109</v>
      </c>
      <c r="L8" s="197" t="s">
        <v>70</v>
      </c>
      <c r="M8" s="194">
        <v>29</v>
      </c>
      <c r="N8" s="188"/>
      <c r="O8" s="211" t="s">
        <v>70</v>
      </c>
      <c r="P8" s="197" t="s">
        <v>109</v>
      </c>
      <c r="Q8" s="194">
        <v>4</v>
      </c>
      <c r="R8" s="188"/>
      <c r="S8" s="476" t="s">
        <v>70</v>
      </c>
      <c r="T8" s="477" t="s">
        <v>109</v>
      </c>
      <c r="U8" s="475">
        <v>2</v>
      </c>
      <c r="V8" s="188"/>
      <c r="W8" s="497" t="s">
        <v>70</v>
      </c>
      <c r="X8" s="498" t="s">
        <v>109</v>
      </c>
      <c r="Y8" s="496">
        <v>30</v>
      </c>
      <c r="Z8" s="188"/>
      <c r="AA8" s="519" t="s">
        <v>109</v>
      </c>
      <c r="AB8" s="520" t="s">
        <v>70</v>
      </c>
      <c r="AC8" s="194">
        <v>4</v>
      </c>
      <c r="AD8" s="188"/>
      <c r="AE8" s="194"/>
      <c r="AF8" s="194"/>
      <c r="AG8" s="194">
        <v>1</v>
      </c>
      <c r="AH8" s="188"/>
      <c r="AI8" s="194"/>
      <c r="AJ8" s="194"/>
      <c r="AK8" s="194">
        <v>5</v>
      </c>
      <c r="AL8" s="188"/>
      <c r="AM8" s="194"/>
      <c r="AN8" s="194"/>
      <c r="AO8" s="194">
        <v>3</v>
      </c>
      <c r="AP8" s="188"/>
      <c r="AQ8" s="194"/>
      <c r="AR8" s="199"/>
      <c r="AS8" s="194">
        <v>31</v>
      </c>
      <c r="AT8" s="188"/>
      <c r="AU8" s="194"/>
      <c r="AV8" s="194"/>
      <c r="AW8" s="194">
        <v>5</v>
      </c>
      <c r="AX8" s="2"/>
    </row>
    <row r="9" spans="1:50" ht="15.75" x14ac:dyDescent="0.25">
      <c r="A9" s="313" t="s">
        <v>253</v>
      </c>
      <c r="B9" s="188"/>
      <c r="C9" s="195" t="s">
        <v>109</v>
      </c>
      <c r="D9" s="197" t="s">
        <v>70</v>
      </c>
      <c r="E9" s="194">
        <v>5</v>
      </c>
      <c r="F9" s="188"/>
      <c r="G9" s="195" t="s">
        <v>109</v>
      </c>
      <c r="H9" s="197" t="s">
        <v>70</v>
      </c>
      <c r="I9" s="194">
        <v>2</v>
      </c>
      <c r="J9" s="188"/>
      <c r="K9" s="195" t="s">
        <v>109</v>
      </c>
      <c r="L9" s="197" t="s">
        <v>70</v>
      </c>
      <c r="M9" s="194">
        <v>1</v>
      </c>
      <c r="N9" s="188"/>
      <c r="O9" s="211" t="s">
        <v>70</v>
      </c>
      <c r="P9" s="461" t="s">
        <v>109</v>
      </c>
      <c r="Q9" s="194">
        <v>5</v>
      </c>
      <c r="R9" s="188"/>
      <c r="S9" s="476" t="s">
        <v>70</v>
      </c>
      <c r="T9" s="477" t="s">
        <v>109</v>
      </c>
      <c r="U9" s="475">
        <v>3</v>
      </c>
      <c r="V9" s="188"/>
      <c r="W9" s="519" t="s">
        <v>70</v>
      </c>
      <c r="X9" s="498" t="s">
        <v>109</v>
      </c>
      <c r="Y9" s="496">
        <v>31</v>
      </c>
      <c r="Z9" s="188"/>
      <c r="AA9" s="519" t="s">
        <v>109</v>
      </c>
      <c r="AB9" s="520" t="s">
        <v>70</v>
      </c>
      <c r="AC9" s="194">
        <v>5</v>
      </c>
      <c r="AD9" s="188"/>
      <c r="AE9" s="194"/>
      <c r="AF9" s="194"/>
      <c r="AG9" s="194">
        <v>2</v>
      </c>
      <c r="AH9" s="188"/>
      <c r="AI9" s="194"/>
      <c r="AJ9" s="194"/>
      <c r="AK9" s="194">
        <v>6</v>
      </c>
      <c r="AL9" s="188"/>
      <c r="AM9" s="201"/>
      <c r="AN9" s="201"/>
      <c r="AO9" s="194">
        <v>4</v>
      </c>
      <c r="AP9" s="188"/>
      <c r="AQ9" s="201"/>
      <c r="AR9" s="202"/>
      <c r="AS9" s="194">
        <v>1</v>
      </c>
      <c r="AT9" s="188"/>
      <c r="AU9" s="194"/>
      <c r="AV9" s="199"/>
      <c r="AW9" s="194">
        <v>6</v>
      </c>
      <c r="AX9" s="2"/>
    </row>
    <row r="10" spans="1:50" ht="15.75" x14ac:dyDescent="0.25">
      <c r="A10" s="313" t="s">
        <v>254</v>
      </c>
      <c r="B10" s="188"/>
      <c r="C10" s="195" t="s">
        <v>99</v>
      </c>
      <c r="D10" s="196"/>
      <c r="E10" s="194">
        <v>6</v>
      </c>
      <c r="F10" s="188"/>
      <c r="G10" s="195" t="s">
        <v>99</v>
      </c>
      <c r="H10" s="196"/>
      <c r="I10" s="194">
        <v>3</v>
      </c>
      <c r="J10" s="188"/>
      <c r="K10" s="460" t="s">
        <v>109</v>
      </c>
      <c r="L10" s="461" t="s">
        <v>100</v>
      </c>
      <c r="M10" s="194">
        <v>2</v>
      </c>
      <c r="N10" s="188"/>
      <c r="O10" s="194"/>
      <c r="P10" s="198" t="s">
        <v>99</v>
      </c>
      <c r="Q10" s="194">
        <v>6</v>
      </c>
      <c r="R10" s="188"/>
      <c r="S10" s="519" t="s">
        <v>70</v>
      </c>
      <c r="T10" s="520" t="s">
        <v>109</v>
      </c>
      <c r="U10" s="475">
        <v>4</v>
      </c>
      <c r="V10" s="188"/>
      <c r="W10" s="499"/>
      <c r="X10" s="474" t="s">
        <v>99</v>
      </c>
      <c r="Y10" s="496">
        <v>1</v>
      </c>
      <c r="Z10" s="188"/>
      <c r="AA10" s="521"/>
      <c r="AB10" s="520" t="s">
        <v>99</v>
      </c>
      <c r="AC10" s="194">
        <v>6</v>
      </c>
      <c r="AD10" s="188"/>
      <c r="AE10" s="194"/>
      <c r="AF10" s="194"/>
      <c r="AG10" s="194">
        <v>3</v>
      </c>
      <c r="AH10" s="188"/>
      <c r="AI10" s="194"/>
      <c r="AJ10" s="194"/>
      <c r="AK10" s="194">
        <v>7</v>
      </c>
      <c r="AL10" s="188"/>
      <c r="AM10" s="194"/>
      <c r="AN10" s="194"/>
      <c r="AO10" s="194">
        <v>5</v>
      </c>
      <c r="AP10" s="188"/>
      <c r="AQ10" s="194"/>
      <c r="AR10" s="194"/>
      <c r="AS10" s="194">
        <v>2</v>
      </c>
      <c r="AT10" s="188"/>
      <c r="AU10" s="194"/>
      <c r="AV10" s="194"/>
      <c r="AW10" s="194">
        <v>7</v>
      </c>
      <c r="AX10" s="2"/>
    </row>
    <row r="11" spans="1:50" ht="15.75" x14ac:dyDescent="0.25">
      <c r="A11" s="313" t="s">
        <v>255</v>
      </c>
      <c r="B11" s="188"/>
      <c r="C11" s="203"/>
      <c r="D11" s="196"/>
      <c r="E11" s="194">
        <v>7</v>
      </c>
      <c r="F11" s="188"/>
      <c r="G11" s="204"/>
      <c r="H11" s="196"/>
      <c r="I11" s="194">
        <v>4</v>
      </c>
      <c r="J11" s="188"/>
      <c r="K11" s="194"/>
      <c r="L11" s="194"/>
      <c r="M11" s="194">
        <v>3</v>
      </c>
      <c r="N11" s="188"/>
      <c r="O11" s="194"/>
      <c r="P11" s="194"/>
      <c r="Q11" s="194">
        <v>7</v>
      </c>
      <c r="R11" s="188"/>
      <c r="S11" s="475"/>
      <c r="T11" s="475"/>
      <c r="U11" s="475">
        <v>5</v>
      </c>
      <c r="V11" s="188"/>
      <c r="W11" s="496"/>
      <c r="X11" s="496"/>
      <c r="Y11" s="496">
        <v>2</v>
      </c>
      <c r="Z11" s="188"/>
      <c r="AA11" s="194"/>
      <c r="AB11" s="194"/>
      <c r="AC11" s="194">
        <v>7</v>
      </c>
      <c r="AD11" s="188"/>
      <c r="AE11" s="194"/>
      <c r="AF11" s="194"/>
      <c r="AG11" s="194">
        <v>4</v>
      </c>
      <c r="AH11" s="188"/>
      <c r="AI11" s="194"/>
      <c r="AJ11" s="194"/>
      <c r="AK11" s="194">
        <v>8</v>
      </c>
      <c r="AL11" s="188"/>
      <c r="AM11" s="194"/>
      <c r="AN11" s="194"/>
      <c r="AO11" s="194">
        <v>6</v>
      </c>
      <c r="AP11" s="188"/>
      <c r="AQ11" s="201"/>
      <c r="AR11" s="201"/>
      <c r="AS11" s="194">
        <v>3</v>
      </c>
      <c r="AT11" s="188"/>
      <c r="AU11" s="194"/>
      <c r="AV11" s="194"/>
      <c r="AW11" s="194">
        <v>8</v>
      </c>
      <c r="AX11" s="2"/>
    </row>
    <row r="12" spans="1:50" ht="16.5" thickBot="1" x14ac:dyDescent="0.3">
      <c r="A12" s="314" t="s">
        <v>256</v>
      </c>
      <c r="B12" s="188"/>
      <c r="C12" s="203"/>
      <c r="D12" s="196"/>
      <c r="E12" s="194">
        <v>8</v>
      </c>
      <c r="F12" s="188"/>
      <c r="G12" s="204"/>
      <c r="H12" s="196"/>
      <c r="I12" s="194">
        <v>5</v>
      </c>
      <c r="J12" s="188"/>
      <c r="K12" s="194"/>
      <c r="L12" s="194"/>
      <c r="M12" s="194">
        <v>4</v>
      </c>
      <c r="N12" s="188"/>
      <c r="O12" s="194"/>
      <c r="P12" s="194"/>
      <c r="Q12" s="194">
        <v>8</v>
      </c>
      <c r="R12" s="188"/>
      <c r="S12" s="475"/>
      <c r="T12" s="475"/>
      <c r="U12" s="475">
        <v>6</v>
      </c>
      <c r="V12" s="188"/>
      <c r="W12" s="496"/>
      <c r="X12" s="496"/>
      <c r="Y12" s="496">
        <v>3</v>
      </c>
      <c r="Z12" s="188"/>
      <c r="AA12" s="194"/>
      <c r="AB12" s="194"/>
      <c r="AC12" s="194">
        <v>8</v>
      </c>
      <c r="AD12" s="188"/>
      <c r="AE12" s="194"/>
      <c r="AF12" s="194"/>
      <c r="AG12" s="194">
        <v>5</v>
      </c>
      <c r="AH12" s="188"/>
      <c r="AI12" s="194"/>
      <c r="AJ12" s="194"/>
      <c r="AK12" s="194">
        <v>9</v>
      </c>
      <c r="AL12" s="188"/>
      <c r="AM12" s="194"/>
      <c r="AN12" s="194"/>
      <c r="AO12" s="194">
        <v>7</v>
      </c>
      <c r="AP12" s="188"/>
      <c r="AQ12" s="194"/>
      <c r="AR12" s="194"/>
      <c r="AS12" s="194">
        <v>4</v>
      </c>
      <c r="AT12" s="188"/>
      <c r="AU12" s="194"/>
      <c r="AV12" s="194"/>
      <c r="AW12" s="194">
        <v>9</v>
      </c>
      <c r="AX12" s="2"/>
    </row>
    <row r="13" spans="1:50" ht="15.75" thickBot="1" x14ac:dyDescent="0.3">
      <c r="A13" s="205"/>
      <c r="B13" s="188"/>
      <c r="C13" s="206"/>
      <c r="D13" s="206"/>
      <c r="E13" s="188"/>
      <c r="F13" s="188"/>
      <c r="G13" s="188"/>
      <c r="H13" s="188"/>
      <c r="I13" s="188"/>
      <c r="J13" s="188"/>
      <c r="K13" s="188"/>
      <c r="L13" s="206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88"/>
      <c r="Y13" s="188"/>
      <c r="Z13" s="188"/>
      <c r="AA13" s="188"/>
      <c r="AB13" s="188"/>
      <c r="AC13" s="188"/>
      <c r="AD13" s="188"/>
      <c r="AE13" s="188"/>
      <c r="AF13" s="188"/>
      <c r="AG13" s="188"/>
      <c r="AH13" s="188"/>
      <c r="AI13" s="188"/>
      <c r="AJ13" s="188"/>
      <c r="AK13" s="188"/>
      <c r="AL13" s="188"/>
      <c r="AM13" s="188"/>
      <c r="AN13" s="188"/>
      <c r="AO13" s="188"/>
      <c r="AP13" s="188"/>
      <c r="AQ13" s="188"/>
      <c r="AR13" s="188"/>
      <c r="AS13" s="188"/>
      <c r="AT13" s="188"/>
      <c r="AU13" s="188"/>
      <c r="AV13" s="188"/>
      <c r="AW13" s="188"/>
      <c r="AX13" s="2"/>
    </row>
    <row r="14" spans="1:50" ht="15.75" thickBot="1" x14ac:dyDescent="0.3">
      <c r="A14" s="205"/>
      <c r="B14" s="188"/>
      <c r="C14" s="1414" t="s">
        <v>234</v>
      </c>
      <c r="D14" s="1415"/>
      <c r="E14" s="190">
        <v>2</v>
      </c>
      <c r="F14" s="188"/>
      <c r="G14" s="1414" t="s">
        <v>234</v>
      </c>
      <c r="H14" s="1415"/>
      <c r="I14" s="190">
        <v>6</v>
      </c>
      <c r="J14" s="188"/>
      <c r="K14" s="1414" t="s">
        <v>234</v>
      </c>
      <c r="L14" s="1415"/>
      <c r="M14" s="190">
        <v>10</v>
      </c>
      <c r="N14" s="188"/>
      <c r="O14" s="1414" t="s">
        <v>234</v>
      </c>
      <c r="P14" s="1415"/>
      <c r="Q14" s="190">
        <v>15</v>
      </c>
      <c r="R14" s="188"/>
      <c r="S14" s="1414" t="s">
        <v>234</v>
      </c>
      <c r="T14" s="1415"/>
      <c r="U14" s="190">
        <v>19</v>
      </c>
      <c r="V14" s="188"/>
      <c r="W14" s="1414" t="s">
        <v>234</v>
      </c>
      <c r="X14" s="1415"/>
      <c r="Y14" s="190">
        <v>23</v>
      </c>
      <c r="Z14" s="188"/>
      <c r="AA14" s="1414" t="s">
        <v>234</v>
      </c>
      <c r="AB14" s="1415"/>
      <c r="AC14" s="190">
        <v>28</v>
      </c>
      <c r="AD14" s="188"/>
      <c r="AE14" s="1414" t="s">
        <v>234</v>
      </c>
      <c r="AF14" s="1415"/>
      <c r="AG14" s="190">
        <v>32</v>
      </c>
      <c r="AH14" s="188"/>
      <c r="AI14" s="1414" t="s">
        <v>234</v>
      </c>
      <c r="AJ14" s="1415"/>
      <c r="AK14" s="190">
        <v>37</v>
      </c>
      <c r="AL14" s="188"/>
      <c r="AM14" s="1414" t="s">
        <v>234</v>
      </c>
      <c r="AN14" s="1415"/>
      <c r="AO14" s="190">
        <v>41</v>
      </c>
      <c r="AP14" s="188"/>
      <c r="AQ14" s="1414" t="s">
        <v>234</v>
      </c>
      <c r="AR14" s="1415"/>
      <c r="AS14" s="190">
        <v>45</v>
      </c>
      <c r="AT14" s="188"/>
      <c r="AU14" s="1414" t="s">
        <v>234</v>
      </c>
      <c r="AV14" s="1415"/>
      <c r="AW14" s="190">
        <v>50</v>
      </c>
      <c r="AX14" s="2"/>
    </row>
    <row r="15" spans="1:50" ht="15.75" x14ac:dyDescent="0.25">
      <c r="A15" s="312" t="s">
        <v>250</v>
      </c>
      <c r="B15" s="188"/>
      <c r="C15" s="203"/>
      <c r="D15" s="197" t="s">
        <v>109</v>
      </c>
      <c r="E15" s="207">
        <v>9</v>
      </c>
      <c r="F15" s="188"/>
      <c r="G15" s="195" t="s">
        <v>70</v>
      </c>
      <c r="H15" s="197" t="s">
        <v>109</v>
      </c>
      <c r="I15" s="207">
        <v>6</v>
      </c>
      <c r="J15" s="188"/>
      <c r="K15" s="207"/>
      <c r="L15" s="198" t="s">
        <v>99</v>
      </c>
      <c r="M15" s="207">
        <v>5</v>
      </c>
      <c r="N15" s="188"/>
      <c r="O15" s="466"/>
      <c r="P15" s="465"/>
      <c r="Q15" s="471">
        <v>9</v>
      </c>
      <c r="R15" s="188"/>
      <c r="S15" s="480" t="s">
        <v>99</v>
      </c>
      <c r="T15" s="484"/>
      <c r="U15" s="483">
        <v>7</v>
      </c>
      <c r="V15" s="188"/>
      <c r="W15" s="519" t="s">
        <v>109</v>
      </c>
      <c r="X15" s="520" t="s">
        <v>70</v>
      </c>
      <c r="Y15" s="506">
        <v>4</v>
      </c>
      <c r="Z15" s="188"/>
      <c r="AA15" s="207"/>
      <c r="AB15" s="209"/>
      <c r="AC15" s="207">
        <v>9</v>
      </c>
      <c r="AD15" s="188"/>
      <c r="AE15" s="208"/>
      <c r="AF15" s="210"/>
      <c r="AG15" s="207">
        <v>6</v>
      </c>
      <c r="AH15" s="188"/>
      <c r="AI15" s="207"/>
      <c r="AJ15" s="207"/>
      <c r="AK15" s="207">
        <v>10</v>
      </c>
      <c r="AL15" s="188"/>
      <c r="AM15" s="207"/>
      <c r="AN15" s="207"/>
      <c r="AO15" s="207">
        <v>8</v>
      </c>
      <c r="AP15" s="188"/>
      <c r="AQ15" s="207"/>
      <c r="AR15" s="207"/>
      <c r="AS15" s="207">
        <v>5</v>
      </c>
      <c r="AT15" s="188"/>
      <c r="AU15" s="207"/>
      <c r="AV15" s="210"/>
      <c r="AW15" s="207">
        <v>10</v>
      </c>
      <c r="AX15" s="2"/>
    </row>
    <row r="16" spans="1:50" ht="15.75" x14ac:dyDescent="0.25">
      <c r="A16" s="313" t="s">
        <v>251</v>
      </c>
      <c r="B16" s="188"/>
      <c r="C16" s="214" t="s">
        <v>109</v>
      </c>
      <c r="D16" s="197" t="s">
        <v>109</v>
      </c>
      <c r="E16" s="194">
        <v>10</v>
      </c>
      <c r="F16" s="188"/>
      <c r="G16" s="211" t="s">
        <v>70</v>
      </c>
      <c r="H16" s="197" t="s">
        <v>109</v>
      </c>
      <c r="I16" s="194">
        <v>7</v>
      </c>
      <c r="J16" s="191"/>
      <c r="K16" s="195" t="s">
        <v>70</v>
      </c>
      <c r="L16" s="198" t="s">
        <v>109</v>
      </c>
      <c r="M16" s="194">
        <v>6</v>
      </c>
      <c r="N16" s="188"/>
      <c r="O16" s="195" t="s">
        <v>109</v>
      </c>
      <c r="P16" s="197" t="s">
        <v>70</v>
      </c>
      <c r="Q16" s="194">
        <v>10</v>
      </c>
      <c r="R16" s="188"/>
      <c r="S16" s="480" t="s">
        <v>109</v>
      </c>
      <c r="T16" s="481" t="s">
        <v>70</v>
      </c>
      <c r="U16" s="479">
        <v>8</v>
      </c>
      <c r="V16" s="188"/>
      <c r="W16" s="503" t="s">
        <v>109</v>
      </c>
      <c r="X16" s="520" t="s">
        <v>70</v>
      </c>
      <c r="Y16" s="502">
        <v>5</v>
      </c>
      <c r="Z16" s="188"/>
      <c r="AA16" s="194"/>
      <c r="AB16" s="199"/>
      <c r="AC16" s="194">
        <v>10</v>
      </c>
      <c r="AD16" s="188"/>
      <c r="AE16" s="194"/>
      <c r="AF16" s="199"/>
      <c r="AG16" s="194">
        <v>7</v>
      </c>
      <c r="AH16" s="188"/>
      <c r="AI16" s="201"/>
      <c r="AJ16" s="199"/>
      <c r="AK16" s="194">
        <v>11</v>
      </c>
      <c r="AL16" s="188"/>
      <c r="AM16" s="194"/>
      <c r="AN16" s="199"/>
      <c r="AO16" s="194">
        <v>9</v>
      </c>
      <c r="AP16" s="188"/>
      <c r="AQ16" s="194"/>
      <c r="AR16" s="199"/>
      <c r="AS16" s="194">
        <v>6</v>
      </c>
      <c r="AT16" s="193"/>
      <c r="AU16" s="201"/>
      <c r="AV16" s="212"/>
      <c r="AW16" s="194">
        <v>11</v>
      </c>
      <c r="AX16" s="2"/>
    </row>
    <row r="17" spans="1:50" ht="15.75" x14ac:dyDescent="0.25">
      <c r="A17" s="313" t="s">
        <v>252</v>
      </c>
      <c r="B17" s="188"/>
      <c r="C17" s="214" t="s">
        <v>99</v>
      </c>
      <c r="D17" s="197" t="s">
        <v>99</v>
      </c>
      <c r="E17" s="194">
        <v>11</v>
      </c>
      <c r="F17" s="188"/>
      <c r="G17" s="215"/>
      <c r="H17" s="197" t="s">
        <v>109</v>
      </c>
      <c r="I17" s="194">
        <v>8</v>
      </c>
      <c r="J17" s="188"/>
      <c r="K17" s="211" t="s">
        <v>70</v>
      </c>
      <c r="L17" s="197" t="s">
        <v>109</v>
      </c>
      <c r="M17" s="194">
        <v>7</v>
      </c>
      <c r="N17" s="188"/>
      <c r="O17" s="195" t="s">
        <v>109</v>
      </c>
      <c r="P17" s="197" t="s">
        <v>70</v>
      </c>
      <c r="Q17" s="194">
        <v>11</v>
      </c>
      <c r="R17" s="188"/>
      <c r="S17" s="480" t="s">
        <v>109</v>
      </c>
      <c r="T17" s="481" t="s">
        <v>70</v>
      </c>
      <c r="U17" s="479">
        <v>9</v>
      </c>
      <c r="V17" s="188"/>
      <c r="W17" s="503" t="s">
        <v>109</v>
      </c>
      <c r="X17" s="504" t="s">
        <v>70</v>
      </c>
      <c r="Y17" s="502">
        <v>6</v>
      </c>
      <c r="Z17" s="188"/>
      <c r="AA17" s="194"/>
      <c r="AB17" s="200"/>
      <c r="AC17" s="194">
        <v>11</v>
      </c>
      <c r="AD17" s="188"/>
      <c r="AE17" s="194"/>
      <c r="AF17" s="199"/>
      <c r="AG17" s="194">
        <v>8</v>
      </c>
      <c r="AH17" s="188"/>
      <c r="AI17" s="194"/>
      <c r="AJ17" s="200"/>
      <c r="AK17" s="194">
        <v>12</v>
      </c>
      <c r="AL17" s="188"/>
      <c r="AM17" s="194"/>
      <c r="AN17" s="200"/>
      <c r="AO17" s="194">
        <v>10</v>
      </c>
      <c r="AP17" s="188"/>
      <c r="AQ17" s="194"/>
      <c r="AR17" s="199"/>
      <c r="AS17" s="194">
        <v>7</v>
      </c>
      <c r="AT17" s="188"/>
      <c r="AU17" s="201"/>
      <c r="AV17" s="212"/>
      <c r="AW17" s="194">
        <v>12</v>
      </c>
      <c r="AX17" s="2"/>
    </row>
    <row r="18" spans="1:50" ht="15.75" x14ac:dyDescent="0.25">
      <c r="A18" s="313" t="s">
        <v>253</v>
      </c>
      <c r="B18" s="1418" t="s">
        <v>29</v>
      </c>
      <c r="C18" s="214" t="s">
        <v>99</v>
      </c>
      <c r="D18" s="197" t="s">
        <v>99</v>
      </c>
      <c r="E18" s="194">
        <v>12</v>
      </c>
      <c r="F18" s="188"/>
      <c r="G18" s="215"/>
      <c r="H18" s="197" t="s">
        <v>109</v>
      </c>
      <c r="I18" s="201">
        <v>9</v>
      </c>
      <c r="J18" s="188"/>
      <c r="K18" s="201"/>
      <c r="L18" s="197" t="s">
        <v>109</v>
      </c>
      <c r="M18" s="201">
        <v>8</v>
      </c>
      <c r="N18" s="188"/>
      <c r="O18" s="195" t="s">
        <v>109</v>
      </c>
      <c r="P18" s="461" t="s">
        <v>70</v>
      </c>
      <c r="Q18" s="201">
        <v>12</v>
      </c>
      <c r="R18" s="188"/>
      <c r="S18" s="480" t="s">
        <v>109</v>
      </c>
      <c r="T18" s="484"/>
      <c r="U18" s="482">
        <v>10</v>
      </c>
      <c r="V18" s="188"/>
      <c r="W18" s="519" t="s">
        <v>99</v>
      </c>
      <c r="X18" s="507"/>
      <c r="Y18" s="505">
        <v>7</v>
      </c>
      <c r="Z18" s="188"/>
      <c r="AA18" s="194"/>
      <c r="AB18" s="199"/>
      <c r="AC18" s="201">
        <v>12</v>
      </c>
      <c r="AD18" s="188"/>
      <c r="AE18" s="201"/>
      <c r="AF18" s="212"/>
      <c r="AG18" s="201">
        <v>9</v>
      </c>
      <c r="AH18" s="188"/>
      <c r="AI18" s="201"/>
      <c r="AJ18" s="212"/>
      <c r="AK18" s="201">
        <v>13</v>
      </c>
      <c r="AL18" s="188"/>
      <c r="AM18" s="194"/>
      <c r="AN18" s="199"/>
      <c r="AO18" s="201">
        <v>11</v>
      </c>
      <c r="AP18" s="188"/>
      <c r="AQ18" s="194"/>
      <c r="AR18" s="199"/>
      <c r="AS18" s="201">
        <v>8</v>
      </c>
      <c r="AT18" s="188"/>
      <c r="AU18" s="194"/>
      <c r="AV18" s="199"/>
      <c r="AW18" s="194">
        <v>13</v>
      </c>
      <c r="AX18" s="2"/>
    </row>
    <row r="19" spans="1:50" ht="15.75" x14ac:dyDescent="0.25">
      <c r="A19" s="313" t="s">
        <v>254</v>
      </c>
      <c r="B19" s="1418"/>
      <c r="C19" s="214" t="s">
        <v>99</v>
      </c>
      <c r="D19" s="197" t="s">
        <v>99</v>
      </c>
      <c r="E19" s="194">
        <v>13</v>
      </c>
      <c r="F19" s="188"/>
      <c r="G19" s="211" t="s">
        <v>109</v>
      </c>
      <c r="H19" s="204"/>
      <c r="I19" s="194">
        <v>10</v>
      </c>
      <c r="J19" s="188"/>
      <c r="K19" s="194"/>
      <c r="L19" s="463" t="s">
        <v>109</v>
      </c>
      <c r="M19" s="194">
        <v>9</v>
      </c>
      <c r="N19" s="188"/>
      <c r="O19" s="460" t="s">
        <v>109</v>
      </c>
      <c r="P19" s="461" t="s">
        <v>70</v>
      </c>
      <c r="Q19" s="194">
        <v>13</v>
      </c>
      <c r="R19" s="188"/>
      <c r="S19" s="480" t="s">
        <v>99</v>
      </c>
      <c r="T19" s="482"/>
      <c r="U19" s="479">
        <v>11</v>
      </c>
      <c r="V19" s="188"/>
      <c r="W19" s="503" t="s">
        <v>99</v>
      </c>
      <c r="X19" s="520" t="s">
        <v>99</v>
      </c>
      <c r="Y19" s="502">
        <v>8</v>
      </c>
      <c r="Z19" s="188"/>
      <c r="AA19" s="194"/>
      <c r="AB19" s="194"/>
      <c r="AC19" s="194">
        <v>13</v>
      </c>
      <c r="AD19" s="188"/>
      <c r="AE19" s="194"/>
      <c r="AF19" s="194"/>
      <c r="AG19" s="194">
        <v>10</v>
      </c>
      <c r="AH19" s="188"/>
      <c r="AI19" s="194"/>
      <c r="AJ19" s="194"/>
      <c r="AK19" s="194">
        <v>14</v>
      </c>
      <c r="AL19" s="188"/>
      <c r="AM19" s="194"/>
      <c r="AN19" s="194"/>
      <c r="AO19" s="194">
        <v>12</v>
      </c>
      <c r="AP19" s="188"/>
      <c r="AQ19" s="194"/>
      <c r="AR19" s="199"/>
      <c r="AS19" s="194">
        <v>9</v>
      </c>
      <c r="AT19" s="188"/>
      <c r="AU19" s="194"/>
      <c r="AV19" s="194"/>
      <c r="AW19" s="194">
        <v>14</v>
      </c>
      <c r="AX19" s="2"/>
    </row>
    <row r="20" spans="1:50" ht="15.75" x14ac:dyDescent="0.25">
      <c r="A20" s="313" t="s">
        <v>255</v>
      </c>
      <c r="B20" s="1418"/>
      <c r="C20" s="217"/>
      <c r="D20" s="196"/>
      <c r="E20" s="194">
        <v>14</v>
      </c>
      <c r="F20" s="188"/>
      <c r="G20" s="204"/>
      <c r="H20" s="204"/>
      <c r="I20" s="194">
        <v>11</v>
      </c>
      <c r="J20" s="188"/>
      <c r="K20" s="194"/>
      <c r="L20" s="194"/>
      <c r="M20" s="194">
        <v>10</v>
      </c>
      <c r="N20" s="188"/>
      <c r="O20" s="194"/>
      <c r="P20" s="194"/>
      <c r="Q20" s="194">
        <v>14</v>
      </c>
      <c r="R20" s="188"/>
      <c r="S20" s="482"/>
      <c r="T20" s="482"/>
      <c r="U20" s="479">
        <v>12</v>
      </c>
      <c r="V20" s="188"/>
      <c r="W20" s="505"/>
      <c r="X20" s="505"/>
      <c r="Y20" s="502">
        <v>9</v>
      </c>
      <c r="Z20" s="188"/>
      <c r="AA20" s="194"/>
      <c r="AB20" s="194"/>
      <c r="AC20" s="194">
        <v>14</v>
      </c>
      <c r="AD20" s="188"/>
      <c r="AE20" s="194"/>
      <c r="AF20" s="194"/>
      <c r="AG20" s="194">
        <v>11</v>
      </c>
      <c r="AH20" s="188"/>
      <c r="AI20" s="194"/>
      <c r="AJ20" s="194"/>
      <c r="AK20" s="194">
        <v>15</v>
      </c>
      <c r="AL20" s="188"/>
      <c r="AM20" s="194"/>
      <c r="AN20" s="194"/>
      <c r="AO20" s="194">
        <v>13</v>
      </c>
      <c r="AP20" s="188"/>
      <c r="AQ20" s="194"/>
      <c r="AR20" s="194"/>
      <c r="AS20" s="194">
        <v>10</v>
      </c>
      <c r="AT20" s="188"/>
      <c r="AU20" s="194"/>
      <c r="AV20" s="194"/>
      <c r="AW20" s="194">
        <v>15</v>
      </c>
      <c r="AX20" s="2"/>
    </row>
    <row r="21" spans="1:50" ht="16.5" thickBot="1" x14ac:dyDescent="0.3">
      <c r="A21" s="314" t="s">
        <v>256</v>
      </c>
      <c r="B21" s="1418"/>
      <c r="C21" s="217"/>
      <c r="D21" s="196"/>
      <c r="E21" s="194">
        <v>15</v>
      </c>
      <c r="F21" s="188"/>
      <c r="G21" s="204"/>
      <c r="H21" s="204"/>
      <c r="I21" s="194">
        <v>12</v>
      </c>
      <c r="J21" s="188"/>
      <c r="K21" s="194"/>
      <c r="L21" s="194"/>
      <c r="M21" s="194">
        <v>11</v>
      </c>
      <c r="N21" s="188"/>
      <c r="O21" s="194"/>
      <c r="P21" s="194"/>
      <c r="Q21" s="194">
        <v>15</v>
      </c>
      <c r="R21" s="188"/>
      <c r="S21" s="479"/>
      <c r="T21" s="479"/>
      <c r="U21" s="479">
        <v>13</v>
      </c>
      <c r="V21" s="188"/>
      <c r="W21" s="505"/>
      <c r="X21" s="505"/>
      <c r="Y21" s="502">
        <v>10</v>
      </c>
      <c r="Z21" s="188"/>
      <c r="AA21" s="194"/>
      <c r="AB21" s="194"/>
      <c r="AC21" s="194">
        <v>15</v>
      </c>
      <c r="AD21" s="188"/>
      <c r="AE21" s="194"/>
      <c r="AF21" s="194"/>
      <c r="AG21" s="194">
        <v>12</v>
      </c>
      <c r="AH21" s="188"/>
      <c r="AI21" s="194"/>
      <c r="AJ21" s="194"/>
      <c r="AK21" s="194">
        <v>16</v>
      </c>
      <c r="AL21" s="188"/>
      <c r="AM21" s="194"/>
      <c r="AN21" s="194"/>
      <c r="AO21" s="194">
        <v>14</v>
      </c>
      <c r="AP21" s="188"/>
      <c r="AQ21" s="194"/>
      <c r="AR21" s="194"/>
      <c r="AS21" s="194">
        <v>11</v>
      </c>
      <c r="AT21" s="188"/>
      <c r="AU21" s="194"/>
      <c r="AV21" s="194"/>
      <c r="AW21" s="194">
        <v>16</v>
      </c>
      <c r="AX21" s="2"/>
    </row>
    <row r="22" spans="1:50" ht="15.75" thickBot="1" x14ac:dyDescent="0.3">
      <c r="A22" s="205"/>
      <c r="B22" s="1418"/>
      <c r="C22" s="206"/>
      <c r="D22" s="206"/>
      <c r="E22" s="188"/>
      <c r="F22" s="188"/>
      <c r="G22" s="188"/>
      <c r="H22" s="188"/>
      <c r="I22" s="188"/>
      <c r="J22" s="188"/>
      <c r="K22" s="188"/>
      <c r="L22" s="188"/>
      <c r="M22" s="188"/>
      <c r="N22" s="188"/>
      <c r="O22" s="188"/>
      <c r="P22" s="188"/>
      <c r="Q22" s="188"/>
      <c r="R22" s="188"/>
      <c r="S22" s="188"/>
      <c r="T22" s="188"/>
      <c r="U22" s="188"/>
      <c r="V22" s="188"/>
      <c r="W22" s="188"/>
      <c r="X22" s="206"/>
      <c r="Y22" s="188"/>
      <c r="Z22" s="188"/>
      <c r="AA22" s="188"/>
      <c r="AB22" s="188"/>
      <c r="AC22" s="188"/>
      <c r="AD22" s="188"/>
      <c r="AE22" s="188"/>
      <c r="AF22" s="188"/>
      <c r="AG22" s="188"/>
      <c r="AH22" s="188"/>
      <c r="AI22" s="188"/>
      <c r="AJ22" s="188"/>
      <c r="AK22" s="188"/>
      <c r="AL22" s="188"/>
      <c r="AM22" s="188"/>
      <c r="AN22" s="188"/>
      <c r="AO22" s="188"/>
      <c r="AP22" s="188"/>
      <c r="AQ22" s="188"/>
      <c r="AR22" s="188"/>
      <c r="AS22" s="188"/>
      <c r="AT22" s="188"/>
      <c r="AU22" s="188"/>
      <c r="AV22" s="188"/>
      <c r="AW22" s="188"/>
      <c r="AX22" s="2"/>
    </row>
    <row r="23" spans="1:50" ht="15.75" thickBot="1" x14ac:dyDescent="0.3">
      <c r="A23" s="205"/>
      <c r="B23" s="1418"/>
      <c r="C23" s="1419" t="s">
        <v>234</v>
      </c>
      <c r="D23" s="1415"/>
      <c r="E23" s="190">
        <v>3</v>
      </c>
      <c r="F23" s="188"/>
      <c r="G23" s="1414" t="s">
        <v>234</v>
      </c>
      <c r="H23" s="1415"/>
      <c r="I23" s="190">
        <v>7</v>
      </c>
      <c r="J23" s="188"/>
      <c r="K23" s="1414" t="s">
        <v>234</v>
      </c>
      <c r="L23" s="1415"/>
      <c r="M23" s="190">
        <v>11</v>
      </c>
      <c r="N23" s="188"/>
      <c r="O23" s="1414" t="s">
        <v>234</v>
      </c>
      <c r="P23" s="1415"/>
      <c r="Q23" s="190">
        <v>16</v>
      </c>
      <c r="R23" s="188"/>
      <c r="S23" s="1414" t="s">
        <v>234</v>
      </c>
      <c r="T23" s="1415"/>
      <c r="U23" s="190">
        <v>20</v>
      </c>
      <c r="V23" s="188"/>
      <c r="W23" s="1414" t="s">
        <v>234</v>
      </c>
      <c r="X23" s="1415"/>
      <c r="Y23" s="190">
        <v>24</v>
      </c>
      <c r="Z23" s="188"/>
      <c r="AA23" s="1414" t="s">
        <v>234</v>
      </c>
      <c r="AB23" s="1415"/>
      <c r="AC23" s="190">
        <v>29</v>
      </c>
      <c r="AD23" s="188"/>
      <c r="AE23" s="1414" t="s">
        <v>234</v>
      </c>
      <c r="AF23" s="1415"/>
      <c r="AG23" s="190">
        <v>33</v>
      </c>
      <c r="AH23" s="188"/>
      <c r="AI23" s="1414" t="s">
        <v>234</v>
      </c>
      <c r="AJ23" s="1415"/>
      <c r="AK23" s="190">
        <v>38</v>
      </c>
      <c r="AL23" s="188"/>
      <c r="AM23" s="1414" t="s">
        <v>234</v>
      </c>
      <c r="AN23" s="1415"/>
      <c r="AO23" s="190">
        <v>42</v>
      </c>
      <c r="AP23" s="188"/>
      <c r="AQ23" s="1414" t="s">
        <v>234</v>
      </c>
      <c r="AR23" s="1415"/>
      <c r="AS23" s="190">
        <v>46</v>
      </c>
      <c r="AT23" s="188"/>
      <c r="AU23" s="1414" t="s">
        <v>234</v>
      </c>
      <c r="AV23" s="1415"/>
      <c r="AW23" s="190">
        <v>51</v>
      </c>
      <c r="AX23" s="2"/>
    </row>
    <row r="24" spans="1:50" ht="15.75" x14ac:dyDescent="0.25">
      <c r="A24" s="312" t="s">
        <v>250</v>
      </c>
      <c r="B24" s="1418"/>
      <c r="C24" s="218" t="s">
        <v>99</v>
      </c>
      <c r="D24" s="197" t="s">
        <v>99</v>
      </c>
      <c r="E24" s="219">
        <v>16</v>
      </c>
      <c r="F24" s="188"/>
      <c r="G24" s="460" t="s">
        <v>99</v>
      </c>
      <c r="H24" s="196"/>
      <c r="I24" s="219">
        <v>13</v>
      </c>
      <c r="J24" s="188"/>
      <c r="K24" s="460" t="s">
        <v>109</v>
      </c>
      <c r="L24" s="197" t="s">
        <v>70</v>
      </c>
      <c r="M24" s="219">
        <v>12</v>
      </c>
      <c r="N24" s="188"/>
      <c r="O24" s="207"/>
      <c r="P24" s="198" t="s">
        <v>99</v>
      </c>
      <c r="Q24" s="207">
        <v>16</v>
      </c>
      <c r="R24" s="188"/>
      <c r="S24" s="490"/>
      <c r="T24" s="487" t="s">
        <v>99</v>
      </c>
      <c r="U24" s="489">
        <v>14</v>
      </c>
      <c r="V24" s="188"/>
      <c r="W24" s="519" t="s">
        <v>70</v>
      </c>
      <c r="X24" s="520" t="s">
        <v>109</v>
      </c>
      <c r="Y24" s="512">
        <v>11</v>
      </c>
      <c r="Z24" s="188"/>
      <c r="AA24" s="208"/>
      <c r="AB24" s="208"/>
      <c r="AC24" s="207">
        <v>16</v>
      </c>
      <c r="AD24" s="188"/>
      <c r="AE24" s="207"/>
      <c r="AF24" s="210"/>
      <c r="AG24" s="207">
        <v>13</v>
      </c>
      <c r="AH24" s="188"/>
      <c r="AI24" s="207"/>
      <c r="AJ24" s="207"/>
      <c r="AK24" s="207">
        <v>17</v>
      </c>
      <c r="AL24" s="188"/>
      <c r="AM24" s="207"/>
      <c r="AN24" s="207"/>
      <c r="AO24" s="207">
        <v>15</v>
      </c>
      <c r="AP24" s="188"/>
      <c r="AQ24" s="207"/>
      <c r="AR24" s="207"/>
      <c r="AS24" s="207">
        <v>12</v>
      </c>
      <c r="AT24" s="188"/>
      <c r="AU24" s="207"/>
      <c r="AV24" s="210"/>
      <c r="AW24" s="207">
        <v>17</v>
      </c>
      <c r="AX24" s="2"/>
    </row>
    <row r="25" spans="1:50" ht="15.75" x14ac:dyDescent="0.25">
      <c r="A25" s="313" t="s">
        <v>251</v>
      </c>
      <c r="B25" s="1418"/>
      <c r="C25" s="214" t="s">
        <v>99</v>
      </c>
      <c r="D25" s="197" t="s">
        <v>99</v>
      </c>
      <c r="E25" s="220">
        <v>17</v>
      </c>
      <c r="F25" s="188"/>
      <c r="G25" s="195" t="s">
        <v>109</v>
      </c>
      <c r="H25" s="197" t="s">
        <v>70</v>
      </c>
      <c r="I25" s="220">
        <v>14</v>
      </c>
      <c r="J25" s="188"/>
      <c r="K25" s="195" t="s">
        <v>109</v>
      </c>
      <c r="L25" s="197" t="s">
        <v>70</v>
      </c>
      <c r="M25" s="220">
        <v>13</v>
      </c>
      <c r="N25" s="188"/>
      <c r="O25" s="195" t="s">
        <v>70</v>
      </c>
      <c r="P25" s="198" t="s">
        <v>109</v>
      </c>
      <c r="Q25" s="194">
        <v>17</v>
      </c>
      <c r="R25" s="188"/>
      <c r="S25" s="486" t="s">
        <v>70</v>
      </c>
      <c r="T25" s="487" t="s">
        <v>109</v>
      </c>
      <c r="U25" s="485">
        <v>15</v>
      </c>
      <c r="V25" s="188"/>
      <c r="W25" s="519" t="s">
        <v>70</v>
      </c>
      <c r="X25" s="510" t="s">
        <v>109</v>
      </c>
      <c r="Y25" s="508">
        <v>12</v>
      </c>
      <c r="Z25" s="188"/>
      <c r="AA25" s="194"/>
      <c r="AB25" s="194"/>
      <c r="AC25" s="194">
        <v>17</v>
      </c>
      <c r="AD25" s="188"/>
      <c r="AE25" s="194"/>
      <c r="AF25" s="194"/>
      <c r="AG25" s="194">
        <v>14</v>
      </c>
      <c r="AH25" s="188"/>
      <c r="AI25" s="194"/>
      <c r="AJ25" s="199"/>
      <c r="AK25" s="194">
        <v>18</v>
      </c>
      <c r="AL25" s="188"/>
      <c r="AM25" s="194"/>
      <c r="AN25" s="194"/>
      <c r="AO25" s="194">
        <v>16</v>
      </c>
      <c r="AP25" s="188"/>
      <c r="AQ25" s="194"/>
      <c r="AR25" s="194"/>
      <c r="AS25" s="194">
        <v>13</v>
      </c>
      <c r="AT25" s="188"/>
      <c r="AU25" s="194"/>
      <c r="AV25" s="200"/>
      <c r="AW25" s="194">
        <v>18</v>
      </c>
      <c r="AX25" s="2"/>
    </row>
    <row r="26" spans="1:50" ht="15.75" x14ac:dyDescent="0.25">
      <c r="A26" s="313" t="s">
        <v>252</v>
      </c>
      <c r="B26" s="1418"/>
      <c r="C26" s="214" t="s">
        <v>99</v>
      </c>
      <c r="D26" s="197" t="s">
        <v>99</v>
      </c>
      <c r="E26" s="220">
        <v>18</v>
      </c>
      <c r="F26" s="188"/>
      <c r="G26" s="460" t="s">
        <v>109</v>
      </c>
      <c r="H26" s="196"/>
      <c r="I26" s="220">
        <v>15</v>
      </c>
      <c r="J26" s="188"/>
      <c r="K26" s="195" t="s">
        <v>109</v>
      </c>
      <c r="L26" s="461" t="s">
        <v>100</v>
      </c>
      <c r="M26" s="220">
        <v>14</v>
      </c>
      <c r="N26" s="188"/>
      <c r="O26" s="211" t="s">
        <v>70</v>
      </c>
      <c r="P26" s="197" t="s">
        <v>109</v>
      </c>
      <c r="Q26" s="194">
        <v>18</v>
      </c>
      <c r="R26" s="188"/>
      <c r="S26" s="486" t="s">
        <v>70</v>
      </c>
      <c r="T26" s="487" t="s">
        <v>109</v>
      </c>
      <c r="U26" s="485">
        <v>16</v>
      </c>
      <c r="V26" s="188"/>
      <c r="W26" s="509" t="s">
        <v>70</v>
      </c>
      <c r="X26" s="510" t="s">
        <v>109</v>
      </c>
      <c r="Y26" s="508">
        <v>13</v>
      </c>
      <c r="Z26" s="188"/>
      <c r="AA26" s="201"/>
      <c r="AB26" s="212"/>
      <c r="AC26" s="194">
        <v>18</v>
      </c>
      <c r="AD26" s="188"/>
      <c r="AE26" s="194"/>
      <c r="AF26" s="199"/>
      <c r="AG26" s="194">
        <v>15</v>
      </c>
      <c r="AH26" s="188"/>
      <c r="AI26" s="201"/>
      <c r="AJ26" s="201"/>
      <c r="AK26" s="194">
        <v>19</v>
      </c>
      <c r="AL26" s="188"/>
      <c r="AM26" s="194"/>
      <c r="AN26" s="200"/>
      <c r="AO26" s="194">
        <v>17</v>
      </c>
      <c r="AP26" s="188"/>
      <c r="AQ26" s="194"/>
      <c r="AR26" s="194"/>
      <c r="AS26" s="194">
        <v>14</v>
      </c>
      <c r="AT26" s="188"/>
      <c r="AU26" s="194"/>
      <c r="AV26" s="194"/>
      <c r="AW26" s="194">
        <v>19</v>
      </c>
      <c r="AX26" s="2"/>
    </row>
    <row r="27" spans="1:50" ht="15.75" x14ac:dyDescent="0.25">
      <c r="A27" s="313" t="s">
        <v>253</v>
      </c>
      <c r="B27" s="1418"/>
      <c r="C27" s="214" t="s">
        <v>99</v>
      </c>
      <c r="D27" s="197" t="s">
        <v>99</v>
      </c>
      <c r="E27" s="220">
        <v>19</v>
      </c>
      <c r="F27" s="221"/>
      <c r="G27" s="460" t="s">
        <v>109</v>
      </c>
      <c r="H27" s="196"/>
      <c r="I27" s="220">
        <v>16</v>
      </c>
      <c r="J27" s="221"/>
      <c r="K27" s="466"/>
      <c r="L27" s="465"/>
      <c r="M27" s="465">
        <v>15</v>
      </c>
      <c r="N27" s="221"/>
      <c r="O27" s="523" t="s">
        <v>70</v>
      </c>
      <c r="P27" s="461" t="s">
        <v>109</v>
      </c>
      <c r="Q27" s="194">
        <v>19</v>
      </c>
      <c r="R27" s="221"/>
      <c r="S27" s="521"/>
      <c r="T27" s="520" t="s">
        <v>109</v>
      </c>
      <c r="U27" s="485">
        <v>17</v>
      </c>
      <c r="V27" s="221"/>
      <c r="W27" s="521"/>
      <c r="X27" s="520" t="s">
        <v>99</v>
      </c>
      <c r="Y27" s="508">
        <v>14</v>
      </c>
      <c r="Z27" s="221"/>
      <c r="AA27" s="213"/>
      <c r="AB27" s="213"/>
      <c r="AC27" s="194">
        <v>19</v>
      </c>
      <c r="AD27" s="221"/>
      <c r="AE27" s="201"/>
      <c r="AF27" s="201"/>
      <c r="AG27" s="194">
        <v>16</v>
      </c>
      <c r="AH27" s="221"/>
      <c r="AI27" s="201"/>
      <c r="AJ27" s="201"/>
      <c r="AK27" s="194">
        <v>20</v>
      </c>
      <c r="AL27" s="221"/>
      <c r="AM27" s="201"/>
      <c r="AN27" s="212"/>
      <c r="AO27" s="194">
        <v>18</v>
      </c>
      <c r="AP27" s="221"/>
      <c r="AQ27" s="201"/>
      <c r="AR27" s="212"/>
      <c r="AS27" s="194">
        <v>15</v>
      </c>
      <c r="AT27" s="221"/>
      <c r="AU27" s="201"/>
      <c r="AV27" s="201"/>
      <c r="AW27" s="194">
        <v>20</v>
      </c>
      <c r="AX27" s="222"/>
    </row>
    <row r="28" spans="1:50" ht="15.75" x14ac:dyDescent="0.25">
      <c r="A28" s="313" t="s">
        <v>254</v>
      </c>
      <c r="B28" s="1418"/>
      <c r="C28" s="214" t="s">
        <v>99</v>
      </c>
      <c r="D28" s="197" t="s">
        <v>99</v>
      </c>
      <c r="E28" s="220">
        <v>20</v>
      </c>
      <c r="F28" s="188"/>
      <c r="G28" s="460" t="s">
        <v>99</v>
      </c>
      <c r="H28" s="196"/>
      <c r="I28" s="220">
        <v>17</v>
      </c>
      <c r="J28" s="188"/>
      <c r="K28" s="459"/>
      <c r="L28" s="194"/>
      <c r="M28" s="220">
        <v>16</v>
      </c>
      <c r="N28" s="188"/>
      <c r="O28" s="519" t="s">
        <v>99</v>
      </c>
      <c r="P28" s="472"/>
      <c r="Q28" s="194">
        <v>20</v>
      </c>
      <c r="R28" s="188"/>
      <c r="S28" s="488"/>
      <c r="T28" s="487" t="s">
        <v>99</v>
      </c>
      <c r="U28" s="485">
        <v>18</v>
      </c>
      <c r="V28" s="188"/>
      <c r="W28" s="511"/>
      <c r="X28" s="510" t="s">
        <v>99</v>
      </c>
      <c r="Y28" s="508">
        <v>15</v>
      </c>
      <c r="Z28" s="188"/>
      <c r="AA28" s="194"/>
      <c r="AB28" s="194"/>
      <c r="AC28" s="194">
        <v>20</v>
      </c>
      <c r="AD28" s="188"/>
      <c r="AE28" s="194"/>
      <c r="AF28" s="194"/>
      <c r="AG28" s="194">
        <v>17</v>
      </c>
      <c r="AH28" s="188"/>
      <c r="AI28" s="194"/>
      <c r="AJ28" s="194"/>
      <c r="AK28" s="194">
        <v>21</v>
      </c>
      <c r="AL28" s="188"/>
      <c r="AM28" s="194"/>
      <c r="AN28" s="194"/>
      <c r="AO28" s="194">
        <v>19</v>
      </c>
      <c r="AP28" s="188"/>
      <c r="AQ28" s="194"/>
      <c r="AR28" s="194"/>
      <c r="AS28" s="194">
        <v>16</v>
      </c>
      <c r="AT28" s="188"/>
      <c r="AU28" s="194"/>
      <c r="AV28" s="194"/>
      <c r="AW28" s="194">
        <v>21</v>
      </c>
      <c r="AX28" s="2"/>
    </row>
    <row r="29" spans="1:50" ht="15.75" x14ac:dyDescent="0.25">
      <c r="A29" s="313" t="s">
        <v>255</v>
      </c>
      <c r="B29" s="1418"/>
      <c r="C29" s="217"/>
      <c r="D29" s="196"/>
      <c r="E29" s="220">
        <v>21</v>
      </c>
      <c r="F29" s="188"/>
      <c r="G29" s="204"/>
      <c r="H29" s="196"/>
      <c r="I29" s="220">
        <v>18</v>
      </c>
      <c r="J29" s="188"/>
      <c r="K29" s="194"/>
      <c r="L29" s="194"/>
      <c r="M29" s="220">
        <v>17</v>
      </c>
      <c r="N29" s="188"/>
      <c r="O29" s="194"/>
      <c r="P29" s="194"/>
      <c r="Q29" s="194">
        <v>21</v>
      </c>
      <c r="R29" s="188"/>
      <c r="S29" s="488"/>
      <c r="T29" s="488"/>
      <c r="U29" s="485">
        <v>19</v>
      </c>
      <c r="V29" s="188"/>
      <c r="W29" s="511"/>
      <c r="X29" s="511"/>
      <c r="Y29" s="508">
        <v>16</v>
      </c>
      <c r="Z29" s="188"/>
      <c r="AA29" s="194"/>
      <c r="AB29" s="194"/>
      <c r="AC29" s="194">
        <v>21</v>
      </c>
      <c r="AD29" s="188"/>
      <c r="AE29" s="194"/>
      <c r="AF29" s="194"/>
      <c r="AG29" s="194">
        <v>18</v>
      </c>
      <c r="AH29" s="188"/>
      <c r="AI29" s="194"/>
      <c r="AJ29" s="194"/>
      <c r="AK29" s="194">
        <v>22</v>
      </c>
      <c r="AL29" s="188"/>
      <c r="AM29" s="194"/>
      <c r="AN29" s="194"/>
      <c r="AO29" s="194">
        <v>20</v>
      </c>
      <c r="AP29" s="188"/>
      <c r="AQ29" s="194"/>
      <c r="AR29" s="194"/>
      <c r="AS29" s="194">
        <v>17</v>
      </c>
      <c r="AT29" s="188"/>
      <c r="AU29" s="194"/>
      <c r="AV29" s="194"/>
      <c r="AW29" s="194">
        <v>22</v>
      </c>
      <c r="AX29" s="2"/>
    </row>
    <row r="30" spans="1:50" ht="16.5" thickBot="1" x14ac:dyDescent="0.3">
      <c r="A30" s="314" t="s">
        <v>256</v>
      </c>
      <c r="B30" s="1418"/>
      <c r="C30" s="217"/>
      <c r="D30" s="196"/>
      <c r="E30" s="220">
        <v>22</v>
      </c>
      <c r="F30" s="188"/>
      <c r="G30" s="204"/>
      <c r="H30" s="196"/>
      <c r="I30" s="220">
        <v>19</v>
      </c>
      <c r="J30" s="188"/>
      <c r="K30" s="194"/>
      <c r="L30" s="194"/>
      <c r="M30" s="220">
        <v>18</v>
      </c>
      <c r="N30" s="188"/>
      <c r="O30" s="194"/>
      <c r="P30" s="194"/>
      <c r="Q30" s="194">
        <v>22</v>
      </c>
      <c r="R30" s="188"/>
      <c r="S30" s="488"/>
      <c r="T30" s="488"/>
      <c r="U30" s="485">
        <v>20</v>
      </c>
      <c r="V30" s="188"/>
      <c r="W30" s="511"/>
      <c r="X30" s="511"/>
      <c r="Y30" s="508">
        <v>17</v>
      </c>
      <c r="Z30" s="188"/>
      <c r="AA30" s="194"/>
      <c r="AB30" s="194"/>
      <c r="AC30" s="194">
        <v>22</v>
      </c>
      <c r="AD30" s="188"/>
      <c r="AE30" s="194"/>
      <c r="AF30" s="194"/>
      <c r="AG30" s="194">
        <v>19</v>
      </c>
      <c r="AH30" s="188"/>
      <c r="AI30" s="194"/>
      <c r="AJ30" s="194"/>
      <c r="AK30" s="194">
        <v>23</v>
      </c>
      <c r="AL30" s="188"/>
      <c r="AM30" s="194"/>
      <c r="AN30" s="194"/>
      <c r="AO30" s="194">
        <v>21</v>
      </c>
      <c r="AP30" s="188"/>
      <c r="AQ30" s="194"/>
      <c r="AR30" s="194"/>
      <c r="AS30" s="194">
        <v>18</v>
      </c>
      <c r="AT30" s="188"/>
      <c r="AU30" s="194"/>
      <c r="AV30" s="194"/>
      <c r="AW30" s="194">
        <v>23</v>
      </c>
      <c r="AX30" s="2"/>
    </row>
    <row r="31" spans="1:50" ht="15.75" thickBot="1" x14ac:dyDescent="0.3">
      <c r="A31" s="205"/>
      <c r="B31" s="1418"/>
      <c r="C31" s="188"/>
      <c r="D31" s="188"/>
      <c r="E31" s="188"/>
      <c r="F31" s="188"/>
      <c r="G31" s="188"/>
      <c r="H31" s="188"/>
      <c r="I31" s="188"/>
      <c r="J31" s="188"/>
      <c r="K31" s="188"/>
      <c r="L31" s="206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88"/>
      <c r="Y31" s="188"/>
      <c r="Z31" s="188"/>
      <c r="AA31" s="188"/>
      <c r="AB31" s="188"/>
      <c r="AC31" s="188"/>
      <c r="AD31" s="188"/>
      <c r="AE31" s="188"/>
      <c r="AF31" s="188"/>
      <c r="AG31" s="188"/>
      <c r="AH31" s="188"/>
      <c r="AI31" s="188"/>
      <c r="AJ31" s="188"/>
      <c r="AK31" s="188"/>
      <c r="AL31" s="188"/>
      <c r="AM31" s="188"/>
      <c r="AN31" s="188"/>
      <c r="AO31" s="188"/>
      <c r="AP31" s="188"/>
      <c r="AQ31" s="188"/>
      <c r="AR31" s="188"/>
      <c r="AS31" s="188"/>
      <c r="AT31" s="188"/>
      <c r="AU31" s="188"/>
      <c r="AV31" s="188"/>
      <c r="AW31" s="188"/>
      <c r="AX31" s="2"/>
    </row>
    <row r="32" spans="1:50" ht="15.75" thickBot="1" x14ac:dyDescent="0.3">
      <c r="A32" s="205"/>
      <c r="B32" s="1418"/>
      <c r="C32" s="1419" t="s">
        <v>234</v>
      </c>
      <c r="D32" s="1415"/>
      <c r="E32" s="190">
        <v>4</v>
      </c>
      <c r="F32" s="188"/>
      <c r="G32" s="1420" t="s">
        <v>234</v>
      </c>
      <c r="H32" s="1421"/>
      <c r="I32" s="468">
        <v>8</v>
      </c>
      <c r="J32" s="188"/>
      <c r="K32" s="1414" t="s">
        <v>234</v>
      </c>
      <c r="L32" s="1415"/>
      <c r="M32" s="190">
        <v>12</v>
      </c>
      <c r="N32" s="188"/>
      <c r="O32" s="1414" t="s">
        <v>234</v>
      </c>
      <c r="P32" s="1415"/>
      <c r="Q32" s="190">
        <v>17</v>
      </c>
      <c r="R32" s="188"/>
      <c r="S32" s="1414" t="s">
        <v>234</v>
      </c>
      <c r="T32" s="1415"/>
      <c r="U32" s="190">
        <v>21</v>
      </c>
      <c r="V32" s="188"/>
      <c r="W32" s="1414" t="s">
        <v>234</v>
      </c>
      <c r="X32" s="1415"/>
      <c r="Y32" s="190">
        <v>25</v>
      </c>
      <c r="Z32" s="188"/>
      <c r="AA32" s="1414" t="s">
        <v>234</v>
      </c>
      <c r="AB32" s="1415"/>
      <c r="AC32" s="190">
        <v>30</v>
      </c>
      <c r="AD32" s="188"/>
      <c r="AE32" s="1414" t="s">
        <v>234</v>
      </c>
      <c r="AF32" s="1415"/>
      <c r="AG32" s="190">
        <v>34</v>
      </c>
      <c r="AH32" s="188"/>
      <c r="AI32" s="1414" t="s">
        <v>234</v>
      </c>
      <c r="AJ32" s="1415"/>
      <c r="AK32" s="190">
        <v>39</v>
      </c>
      <c r="AL32" s="188"/>
      <c r="AM32" s="1414" t="s">
        <v>234</v>
      </c>
      <c r="AN32" s="1415"/>
      <c r="AO32" s="190">
        <v>43</v>
      </c>
      <c r="AP32" s="188"/>
      <c r="AQ32" s="1414" t="s">
        <v>234</v>
      </c>
      <c r="AR32" s="1415"/>
      <c r="AS32" s="190">
        <v>47</v>
      </c>
      <c r="AT32" s="188"/>
      <c r="AU32" s="1414" t="s">
        <v>234</v>
      </c>
      <c r="AV32" s="1415"/>
      <c r="AW32" s="190">
        <v>52</v>
      </c>
      <c r="AX32" s="2"/>
    </row>
    <row r="33" spans="1:50" ht="15.75" x14ac:dyDescent="0.25">
      <c r="A33" s="312" t="s">
        <v>250</v>
      </c>
      <c r="B33" s="1418"/>
      <c r="C33" s="214" t="s">
        <v>70</v>
      </c>
      <c r="D33" s="197" t="s">
        <v>109</v>
      </c>
      <c r="E33" s="219">
        <v>23</v>
      </c>
      <c r="F33" s="188"/>
      <c r="G33" s="464"/>
      <c r="H33" s="463" t="s">
        <v>99</v>
      </c>
      <c r="I33" s="220">
        <v>20</v>
      </c>
      <c r="J33" s="188"/>
      <c r="K33" s="460" t="s">
        <v>70</v>
      </c>
      <c r="L33" s="463" t="s">
        <v>109</v>
      </c>
      <c r="M33" s="219">
        <v>19</v>
      </c>
      <c r="N33" s="188"/>
      <c r="O33" s="460" t="s">
        <v>99</v>
      </c>
      <c r="P33" s="464"/>
      <c r="Q33" s="207">
        <v>23</v>
      </c>
      <c r="R33" s="188"/>
      <c r="S33" s="519" t="s">
        <v>109</v>
      </c>
      <c r="T33" s="520" t="s">
        <v>70</v>
      </c>
      <c r="U33" s="495">
        <v>21</v>
      </c>
      <c r="V33" s="188"/>
      <c r="W33" s="519" t="s">
        <v>109</v>
      </c>
      <c r="X33" s="520" t="s">
        <v>70</v>
      </c>
      <c r="Y33" s="517">
        <v>18</v>
      </c>
      <c r="Z33" s="188"/>
      <c r="AA33" s="207"/>
      <c r="AB33" s="207"/>
      <c r="AC33" s="207">
        <v>23</v>
      </c>
      <c r="AD33" s="188"/>
      <c r="AE33" s="207"/>
      <c r="AF33" s="207"/>
      <c r="AG33" s="207">
        <v>20</v>
      </c>
      <c r="AH33" s="188"/>
      <c r="AI33" s="208"/>
      <c r="AJ33" s="223"/>
      <c r="AK33" s="207">
        <v>24</v>
      </c>
      <c r="AL33" s="188"/>
      <c r="AM33" s="207"/>
      <c r="AN33" s="207"/>
      <c r="AO33" s="207">
        <v>22</v>
      </c>
      <c r="AP33" s="188"/>
      <c r="AQ33" s="207"/>
      <c r="AR33" s="207"/>
      <c r="AS33" s="207">
        <v>19</v>
      </c>
      <c r="AT33" s="188"/>
      <c r="AU33" s="207"/>
      <c r="AV33" s="207"/>
      <c r="AW33" s="207">
        <v>24</v>
      </c>
      <c r="AX33" s="2"/>
    </row>
    <row r="34" spans="1:50" ht="15.75" x14ac:dyDescent="0.25">
      <c r="A34" s="313" t="s">
        <v>251</v>
      </c>
      <c r="B34" s="1418"/>
      <c r="C34" s="214" t="s">
        <v>70</v>
      </c>
      <c r="D34" s="197" t="s">
        <v>109</v>
      </c>
      <c r="E34" s="220">
        <v>24</v>
      </c>
      <c r="F34" s="188"/>
      <c r="G34" s="460" t="s">
        <v>70</v>
      </c>
      <c r="H34" s="463" t="s">
        <v>109</v>
      </c>
      <c r="I34" s="220">
        <v>21</v>
      </c>
      <c r="J34" s="188"/>
      <c r="K34" s="195" t="s">
        <v>70</v>
      </c>
      <c r="L34" s="198" t="s">
        <v>109</v>
      </c>
      <c r="M34" s="220">
        <v>20</v>
      </c>
      <c r="N34" s="188"/>
      <c r="O34" s="460" t="s">
        <v>109</v>
      </c>
      <c r="P34" s="461" t="s">
        <v>70</v>
      </c>
      <c r="Q34" s="194">
        <v>24</v>
      </c>
      <c r="R34" s="188"/>
      <c r="S34" s="492" t="s">
        <v>109</v>
      </c>
      <c r="T34" s="493" t="s">
        <v>70</v>
      </c>
      <c r="U34" s="491">
        <v>22</v>
      </c>
      <c r="V34" s="188"/>
      <c r="W34" s="514" t="s">
        <v>109</v>
      </c>
      <c r="X34" s="515" t="s">
        <v>70</v>
      </c>
      <c r="Y34" s="513">
        <v>19</v>
      </c>
      <c r="Z34" s="188"/>
      <c r="AA34" s="194"/>
      <c r="AB34" s="194"/>
      <c r="AC34" s="194">
        <v>24</v>
      </c>
      <c r="AD34" s="188"/>
      <c r="AE34" s="194"/>
      <c r="AF34" s="194"/>
      <c r="AG34" s="194">
        <v>21</v>
      </c>
      <c r="AH34" s="188"/>
      <c r="AI34" s="216"/>
      <c r="AJ34" s="216"/>
      <c r="AK34" s="194">
        <v>25</v>
      </c>
      <c r="AL34" s="188"/>
      <c r="AM34" s="194"/>
      <c r="AN34" s="194"/>
      <c r="AO34" s="194">
        <v>23</v>
      </c>
      <c r="AP34" s="188"/>
      <c r="AQ34" s="194"/>
      <c r="AR34" s="200"/>
      <c r="AS34" s="194">
        <v>20</v>
      </c>
      <c r="AT34" s="188"/>
      <c r="AU34" s="194"/>
      <c r="AV34" s="194"/>
      <c r="AW34" s="194">
        <v>25</v>
      </c>
      <c r="AX34" s="2"/>
    </row>
    <row r="35" spans="1:50" ht="15.75" x14ac:dyDescent="0.25">
      <c r="A35" s="313" t="s">
        <v>252</v>
      </c>
      <c r="B35" s="188"/>
      <c r="C35" s="195" t="s">
        <v>70</v>
      </c>
      <c r="D35" s="197" t="s">
        <v>109</v>
      </c>
      <c r="E35" s="220">
        <v>25</v>
      </c>
      <c r="F35" s="188"/>
      <c r="G35" s="204"/>
      <c r="H35" s="461" t="s">
        <v>109</v>
      </c>
      <c r="I35" s="220">
        <v>22</v>
      </c>
      <c r="J35" s="188"/>
      <c r="K35" s="211" t="s">
        <v>70</v>
      </c>
      <c r="L35" s="461" t="s">
        <v>109</v>
      </c>
      <c r="M35" s="220">
        <v>21</v>
      </c>
      <c r="N35" s="188"/>
      <c r="O35" s="460" t="s">
        <v>109</v>
      </c>
      <c r="P35" s="461" t="s">
        <v>70</v>
      </c>
      <c r="Q35" s="194">
        <v>25</v>
      </c>
      <c r="R35" s="188"/>
      <c r="S35" s="492" t="s">
        <v>109</v>
      </c>
      <c r="T35" s="493" t="s">
        <v>70</v>
      </c>
      <c r="U35" s="491">
        <v>23</v>
      </c>
      <c r="V35" s="188"/>
      <c r="W35" s="514" t="s">
        <v>109</v>
      </c>
      <c r="X35" s="515" t="s">
        <v>70</v>
      </c>
      <c r="Y35" s="513">
        <v>20</v>
      </c>
      <c r="Z35" s="188"/>
      <c r="AA35" s="194"/>
      <c r="AB35" s="194"/>
      <c r="AC35" s="194">
        <v>25</v>
      </c>
      <c r="AD35" s="188"/>
      <c r="AE35" s="194"/>
      <c r="AF35" s="194"/>
      <c r="AG35" s="194">
        <v>22</v>
      </c>
      <c r="AH35" s="188"/>
      <c r="AI35" s="194"/>
      <c r="AJ35" s="199"/>
      <c r="AK35" s="194">
        <v>26</v>
      </c>
      <c r="AL35" s="188"/>
      <c r="AM35" s="194"/>
      <c r="AN35" s="216"/>
      <c r="AO35" s="194">
        <v>24</v>
      </c>
      <c r="AP35" s="188"/>
      <c r="AQ35" s="201"/>
      <c r="AR35" s="201"/>
      <c r="AS35" s="194">
        <v>21</v>
      </c>
      <c r="AT35" s="188"/>
      <c r="AU35" s="194"/>
      <c r="AV35" s="194"/>
      <c r="AW35" s="194">
        <v>26</v>
      </c>
      <c r="AX35" s="2"/>
    </row>
    <row r="36" spans="1:50" ht="15.75" customHeight="1" x14ac:dyDescent="0.25">
      <c r="A36" s="313" t="s">
        <v>253</v>
      </c>
      <c r="B36" s="188"/>
      <c r="C36" s="203"/>
      <c r="D36" s="198" t="s">
        <v>109</v>
      </c>
      <c r="E36" s="220">
        <v>26</v>
      </c>
      <c r="F36" s="188"/>
      <c r="G36" s="204"/>
      <c r="H36" s="461" t="s">
        <v>99</v>
      </c>
      <c r="I36" s="220">
        <v>23</v>
      </c>
      <c r="J36" s="1429" t="s">
        <v>29</v>
      </c>
      <c r="K36" s="211" t="s">
        <v>70</v>
      </c>
      <c r="L36" s="461" t="s">
        <v>109</v>
      </c>
      <c r="M36" s="220">
        <v>22</v>
      </c>
      <c r="N36" s="188"/>
      <c r="O36" s="519" t="s">
        <v>109</v>
      </c>
      <c r="P36" s="520" t="s">
        <v>70</v>
      </c>
      <c r="Q36" s="194">
        <v>26</v>
      </c>
      <c r="R36" s="188"/>
      <c r="S36" s="519" t="s">
        <v>109</v>
      </c>
      <c r="T36" s="520" t="s">
        <v>70</v>
      </c>
      <c r="U36" s="491">
        <v>24</v>
      </c>
      <c r="V36" s="188"/>
      <c r="W36" s="514" t="s">
        <v>109</v>
      </c>
      <c r="X36" s="520" t="s">
        <v>70</v>
      </c>
      <c r="Y36" s="513">
        <v>21</v>
      </c>
      <c r="Z36" s="188"/>
      <c r="AA36" s="194"/>
      <c r="AB36" s="199"/>
      <c r="AC36" s="194">
        <v>26</v>
      </c>
      <c r="AD36" s="188"/>
      <c r="AE36" s="194"/>
      <c r="AF36" s="194"/>
      <c r="AG36" s="194">
        <v>23</v>
      </c>
      <c r="AH36" s="188"/>
      <c r="AI36" s="194"/>
      <c r="AJ36" s="199"/>
      <c r="AK36" s="194">
        <v>27</v>
      </c>
      <c r="AL36" s="188"/>
      <c r="AM36" s="194"/>
      <c r="AN36" s="194"/>
      <c r="AO36" s="194">
        <v>25</v>
      </c>
      <c r="AP36" s="188"/>
      <c r="AQ36" s="194"/>
      <c r="AR36" s="194"/>
      <c r="AS36" s="194">
        <v>22</v>
      </c>
      <c r="AT36" s="188"/>
      <c r="AU36" s="194"/>
      <c r="AV36" s="194"/>
      <c r="AW36" s="194">
        <v>27</v>
      </c>
      <c r="AX36" s="2"/>
    </row>
    <row r="37" spans="1:50" ht="15.75" x14ac:dyDescent="0.25">
      <c r="A37" s="313" t="s">
        <v>254</v>
      </c>
      <c r="B37" s="188"/>
      <c r="C37" s="203"/>
      <c r="D37" s="197" t="s">
        <v>99</v>
      </c>
      <c r="E37" s="220">
        <v>27</v>
      </c>
      <c r="F37" s="188"/>
      <c r="G37" s="204"/>
      <c r="H37" s="461" t="s">
        <v>99</v>
      </c>
      <c r="I37" s="220">
        <v>24</v>
      </c>
      <c r="J37" s="1429"/>
      <c r="K37" s="467"/>
      <c r="L37" s="461" t="s">
        <v>99</v>
      </c>
      <c r="M37" s="220">
        <v>23</v>
      </c>
      <c r="N37" s="188"/>
      <c r="O37" s="460" t="s">
        <v>99</v>
      </c>
      <c r="P37" s="462"/>
      <c r="Q37" s="194">
        <v>27</v>
      </c>
      <c r="R37" s="188"/>
      <c r="S37" s="492" t="s">
        <v>99</v>
      </c>
      <c r="T37" s="494"/>
      <c r="U37" s="491">
        <v>25</v>
      </c>
      <c r="V37" s="188"/>
      <c r="W37" s="514" t="s">
        <v>99</v>
      </c>
      <c r="X37" s="516"/>
      <c r="Y37" s="513">
        <v>22</v>
      </c>
      <c r="Z37" s="188"/>
      <c r="AA37" s="194"/>
      <c r="AB37" s="194"/>
      <c r="AC37" s="194">
        <v>27</v>
      </c>
      <c r="AD37" s="188"/>
      <c r="AE37" s="194"/>
      <c r="AF37" s="194"/>
      <c r="AG37" s="194">
        <v>24</v>
      </c>
      <c r="AH37" s="188"/>
      <c r="AI37" s="194"/>
      <c r="AJ37" s="194"/>
      <c r="AK37" s="194">
        <v>28</v>
      </c>
      <c r="AL37" s="188"/>
      <c r="AM37" s="194"/>
      <c r="AN37" s="194"/>
      <c r="AO37" s="194">
        <v>26</v>
      </c>
      <c r="AP37" s="188"/>
      <c r="AQ37" s="194"/>
      <c r="AR37" s="194"/>
      <c r="AS37" s="194">
        <v>23</v>
      </c>
      <c r="AT37" s="188"/>
      <c r="AU37" s="194"/>
      <c r="AV37" s="194"/>
      <c r="AW37" s="194">
        <v>28</v>
      </c>
      <c r="AX37" s="2"/>
    </row>
    <row r="38" spans="1:50" ht="15.75" x14ac:dyDescent="0.25">
      <c r="A38" s="313" t="s">
        <v>255</v>
      </c>
      <c r="B38" s="188"/>
      <c r="C38" s="203"/>
      <c r="D38" s="196"/>
      <c r="E38" s="220">
        <v>28</v>
      </c>
      <c r="F38" s="188"/>
      <c r="G38" s="204"/>
      <c r="H38" s="196"/>
      <c r="I38" s="220">
        <v>25</v>
      </c>
      <c r="J38" s="1429"/>
      <c r="K38" s="467"/>
      <c r="L38" s="194"/>
      <c r="M38" s="220">
        <v>24</v>
      </c>
      <c r="N38" s="188"/>
      <c r="O38" s="462"/>
      <c r="P38" s="462"/>
      <c r="Q38" s="194">
        <v>28</v>
      </c>
      <c r="R38" s="188"/>
      <c r="S38" s="494"/>
      <c r="T38" s="494"/>
      <c r="U38" s="491">
        <v>26</v>
      </c>
      <c r="V38" s="188"/>
      <c r="W38" s="516"/>
      <c r="X38" s="516"/>
      <c r="Y38" s="513">
        <v>23</v>
      </c>
      <c r="Z38" s="188"/>
      <c r="AA38" s="194"/>
      <c r="AB38" s="194"/>
      <c r="AC38" s="194">
        <v>28</v>
      </c>
      <c r="AD38" s="188"/>
      <c r="AE38" s="194"/>
      <c r="AF38" s="194"/>
      <c r="AG38" s="194">
        <v>25</v>
      </c>
      <c r="AH38" s="188"/>
      <c r="AI38" s="194"/>
      <c r="AJ38" s="194"/>
      <c r="AK38" s="194">
        <v>29</v>
      </c>
      <c r="AL38" s="188"/>
      <c r="AM38" s="194"/>
      <c r="AN38" s="194"/>
      <c r="AO38" s="194">
        <v>27</v>
      </c>
      <c r="AP38" s="188"/>
      <c r="AQ38" s="194"/>
      <c r="AR38" s="194"/>
      <c r="AS38" s="194">
        <v>24</v>
      </c>
      <c r="AT38" s="188"/>
      <c r="AU38" s="194"/>
      <c r="AV38" s="194"/>
      <c r="AW38" s="194">
        <v>29</v>
      </c>
      <c r="AX38" s="2"/>
    </row>
    <row r="39" spans="1:50" ht="16.5" thickBot="1" x14ac:dyDescent="0.3">
      <c r="A39" s="314" t="s">
        <v>256</v>
      </c>
      <c r="B39" s="188"/>
      <c r="C39" s="203"/>
      <c r="D39" s="196"/>
      <c r="E39" s="220">
        <v>29</v>
      </c>
      <c r="F39" s="188"/>
      <c r="G39" s="204"/>
      <c r="H39" s="196"/>
      <c r="I39" s="220">
        <v>26</v>
      </c>
      <c r="J39" s="1429"/>
      <c r="K39" s="467"/>
      <c r="L39" s="194"/>
      <c r="M39" s="220">
        <v>25</v>
      </c>
      <c r="N39" s="188"/>
      <c r="O39" s="462"/>
      <c r="P39" s="462"/>
      <c r="Q39" s="194">
        <v>29</v>
      </c>
      <c r="R39" s="188"/>
      <c r="S39" s="494"/>
      <c r="T39" s="494"/>
      <c r="U39" s="491">
        <v>27</v>
      </c>
      <c r="V39" s="188"/>
      <c r="W39" s="516"/>
      <c r="X39" s="516"/>
      <c r="Y39" s="513">
        <v>24</v>
      </c>
      <c r="Z39" s="188"/>
      <c r="AA39" s="194"/>
      <c r="AB39" s="194"/>
      <c r="AC39" s="194">
        <v>29</v>
      </c>
      <c r="AD39" s="188"/>
      <c r="AE39" s="194"/>
      <c r="AF39" s="194"/>
      <c r="AG39" s="194">
        <v>26</v>
      </c>
      <c r="AH39" s="188"/>
      <c r="AI39" s="194"/>
      <c r="AJ39" s="194"/>
      <c r="AK39" s="194">
        <v>30</v>
      </c>
      <c r="AL39" s="188"/>
      <c r="AM39" s="194"/>
      <c r="AN39" s="194"/>
      <c r="AO39" s="194">
        <v>28</v>
      </c>
      <c r="AP39" s="188"/>
      <c r="AQ39" s="194"/>
      <c r="AR39" s="194"/>
      <c r="AS39" s="194">
        <v>25</v>
      </c>
      <c r="AT39" s="188"/>
      <c r="AU39" s="194"/>
      <c r="AV39" s="194"/>
      <c r="AW39" s="194">
        <v>30</v>
      </c>
      <c r="AX39" s="2"/>
    </row>
    <row r="40" spans="1:50" ht="15.75" thickBot="1" x14ac:dyDescent="0.3">
      <c r="A40" s="205"/>
      <c r="B40" s="188"/>
      <c r="C40" s="188"/>
      <c r="D40" s="188"/>
      <c r="E40" s="188"/>
      <c r="F40" s="188"/>
      <c r="G40" s="188"/>
      <c r="H40" s="188"/>
      <c r="I40" s="188"/>
      <c r="J40" s="1429"/>
      <c r="K40" s="188"/>
      <c r="L40" s="188"/>
      <c r="M40" s="188"/>
      <c r="N40" s="188"/>
      <c r="O40" s="188"/>
      <c r="P40" s="188"/>
      <c r="Q40" s="188"/>
      <c r="R40" s="188"/>
      <c r="S40" s="188"/>
      <c r="T40" s="188"/>
      <c r="U40" s="188"/>
      <c r="V40" s="188"/>
      <c r="W40" s="188"/>
      <c r="X40" s="188"/>
      <c r="Y40" s="188"/>
      <c r="Z40" s="188"/>
      <c r="AA40" s="188"/>
      <c r="AB40" s="188"/>
      <c r="AC40" s="188"/>
      <c r="AD40" s="18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8"/>
      <c r="AP40" s="188"/>
      <c r="AQ40" s="188"/>
      <c r="AR40" s="188"/>
      <c r="AS40" s="188"/>
      <c r="AT40" s="188"/>
      <c r="AU40" s="188"/>
      <c r="AV40" s="188"/>
      <c r="AW40" s="188"/>
      <c r="AX40" s="2"/>
    </row>
    <row r="41" spans="1:50" ht="15.75" thickBot="1" x14ac:dyDescent="0.3">
      <c r="A41" s="205"/>
      <c r="B41" s="188"/>
      <c r="C41" s="188"/>
      <c r="D41" s="188"/>
      <c r="E41" s="188"/>
      <c r="F41" s="188"/>
      <c r="G41" s="188"/>
      <c r="H41" s="188"/>
      <c r="I41" s="188"/>
      <c r="J41" s="1429"/>
      <c r="K41" s="1419" t="s">
        <v>234</v>
      </c>
      <c r="L41" s="1415"/>
      <c r="M41" s="190">
        <v>13</v>
      </c>
      <c r="N41" s="188"/>
      <c r="O41" s="188"/>
      <c r="P41" s="188"/>
      <c r="Q41" s="188"/>
      <c r="R41" s="188"/>
      <c r="S41" s="188"/>
      <c r="T41" s="188"/>
      <c r="U41" s="188"/>
      <c r="V41" s="188"/>
      <c r="W41" s="1414" t="s">
        <v>234</v>
      </c>
      <c r="X41" s="1415"/>
      <c r="Y41" s="190">
        <v>26</v>
      </c>
      <c r="Z41" s="188"/>
      <c r="AA41" s="188"/>
      <c r="AB41" s="188"/>
      <c r="AC41" s="188"/>
      <c r="AD41" s="188"/>
      <c r="AE41" s="1414" t="s">
        <v>234</v>
      </c>
      <c r="AF41" s="1415"/>
      <c r="AG41" s="190">
        <v>35</v>
      </c>
      <c r="AH41" s="188"/>
      <c r="AI41" s="188"/>
      <c r="AJ41" s="188"/>
      <c r="AK41" s="188"/>
      <c r="AL41" s="188"/>
      <c r="AM41" s="188"/>
      <c r="AN41" s="188"/>
      <c r="AO41" s="188"/>
      <c r="AP41" s="188"/>
      <c r="AQ41" s="1414" t="s">
        <v>234</v>
      </c>
      <c r="AR41" s="1415"/>
      <c r="AS41" s="190">
        <v>48</v>
      </c>
      <c r="AT41" s="188"/>
      <c r="AU41" s="188"/>
      <c r="AV41" s="188"/>
      <c r="AW41" s="188"/>
      <c r="AX41" s="2"/>
    </row>
    <row r="42" spans="1:50" ht="15.75" x14ac:dyDescent="0.25">
      <c r="A42" s="312" t="s">
        <v>250</v>
      </c>
      <c r="B42" s="188"/>
      <c r="C42" s="188"/>
      <c r="D42" s="188"/>
      <c r="E42" s="188"/>
      <c r="F42" s="188"/>
      <c r="G42" s="188"/>
      <c r="H42" s="188"/>
      <c r="I42" s="188"/>
      <c r="J42" s="1429"/>
      <c r="K42" s="214" t="s">
        <v>99</v>
      </c>
      <c r="L42" s="194"/>
      <c r="M42" s="219">
        <v>26</v>
      </c>
      <c r="N42" s="188"/>
      <c r="O42" s="188"/>
      <c r="P42" s="188"/>
      <c r="Q42" s="188"/>
      <c r="R42" s="188"/>
      <c r="S42" s="188"/>
      <c r="T42" s="188"/>
      <c r="U42" s="188"/>
      <c r="V42" s="188"/>
      <c r="W42" s="519" t="s">
        <v>70</v>
      </c>
      <c r="X42" s="520" t="s">
        <v>109</v>
      </c>
      <c r="Y42" s="522">
        <v>25</v>
      </c>
      <c r="Z42" s="188"/>
      <c r="AA42" s="188"/>
      <c r="AB42" s="188"/>
      <c r="AC42" s="188"/>
      <c r="AD42" s="188"/>
      <c r="AE42" s="207"/>
      <c r="AF42" s="207"/>
      <c r="AG42" s="207">
        <v>27</v>
      </c>
      <c r="AH42" s="188"/>
      <c r="AI42" s="188"/>
      <c r="AJ42" s="188"/>
      <c r="AK42" s="188"/>
      <c r="AL42" s="188"/>
      <c r="AM42" s="188"/>
      <c r="AN42" s="188"/>
      <c r="AO42" s="188"/>
      <c r="AP42" s="188"/>
      <c r="AQ42" s="207"/>
      <c r="AR42" s="207"/>
      <c r="AS42" s="207">
        <v>26</v>
      </c>
      <c r="AT42" s="188"/>
      <c r="AU42" s="1422"/>
      <c r="AV42" s="1422"/>
      <c r="AW42" s="188"/>
      <c r="AX42" s="2"/>
    </row>
    <row r="43" spans="1:50" ht="15.75" x14ac:dyDescent="0.25">
      <c r="A43" s="313" t="s">
        <v>251</v>
      </c>
      <c r="B43" s="188"/>
      <c r="C43" s="188"/>
      <c r="D43" s="188"/>
      <c r="E43" s="188"/>
      <c r="F43" s="188"/>
      <c r="G43" s="188"/>
      <c r="H43" s="188"/>
      <c r="I43" s="188"/>
      <c r="J43" s="1429"/>
      <c r="K43" s="214" t="s">
        <v>99</v>
      </c>
      <c r="L43" s="461" t="s">
        <v>99</v>
      </c>
      <c r="M43" s="220">
        <v>27</v>
      </c>
      <c r="N43" s="188"/>
      <c r="O43" s="188"/>
      <c r="P43" s="188"/>
      <c r="Q43" s="188"/>
      <c r="R43" s="188"/>
      <c r="S43" s="188"/>
      <c r="T43" s="188"/>
      <c r="U43" s="188"/>
      <c r="V43" s="188"/>
      <c r="W43" s="519" t="s">
        <v>70</v>
      </c>
      <c r="X43" s="520" t="s">
        <v>109</v>
      </c>
      <c r="Y43" s="518">
        <v>26</v>
      </c>
      <c r="Z43" s="188"/>
      <c r="AA43" s="188"/>
      <c r="AB43" s="188"/>
      <c r="AC43" s="188"/>
      <c r="AD43" s="188"/>
      <c r="AE43" s="194"/>
      <c r="AF43" s="194"/>
      <c r="AG43" s="194">
        <v>28</v>
      </c>
      <c r="AH43" s="188"/>
      <c r="AI43" s="188"/>
      <c r="AJ43" s="188"/>
      <c r="AK43" s="188"/>
      <c r="AL43" s="188"/>
      <c r="AM43" s="188"/>
      <c r="AN43" s="188"/>
      <c r="AO43" s="188"/>
      <c r="AP43" s="188"/>
      <c r="AQ43" s="194"/>
      <c r="AR43" s="194"/>
      <c r="AS43" s="194">
        <v>27</v>
      </c>
      <c r="AT43" s="188"/>
      <c r="AU43" s="1422"/>
      <c r="AV43" s="1422"/>
      <c r="AW43" s="188"/>
      <c r="AX43" s="2"/>
    </row>
    <row r="44" spans="1:50" ht="15.75" x14ac:dyDescent="0.25">
      <c r="A44" s="313" t="s">
        <v>252</v>
      </c>
      <c r="B44" s="188"/>
      <c r="C44" s="188"/>
      <c r="D44" s="188"/>
      <c r="E44" s="188"/>
      <c r="F44" s="188"/>
      <c r="G44" s="188"/>
      <c r="H44" s="188"/>
      <c r="I44" s="188"/>
      <c r="J44" s="1429"/>
      <c r="K44" s="214" t="s">
        <v>99</v>
      </c>
      <c r="L44" s="461" t="s">
        <v>99</v>
      </c>
      <c r="M44" s="220">
        <v>28</v>
      </c>
      <c r="N44" s="188"/>
      <c r="O44" s="188"/>
      <c r="P44" s="188"/>
      <c r="Q44" s="188"/>
      <c r="R44" s="188"/>
      <c r="S44" s="188"/>
      <c r="T44" s="188"/>
      <c r="U44" s="188"/>
      <c r="V44" s="188"/>
      <c r="W44" s="519" t="s">
        <v>70</v>
      </c>
      <c r="X44" s="520" t="s">
        <v>109</v>
      </c>
      <c r="Y44" s="518">
        <v>27</v>
      </c>
      <c r="Z44" s="188"/>
      <c r="AA44" s="188"/>
      <c r="AB44" s="188"/>
      <c r="AC44" s="188"/>
      <c r="AD44" s="188"/>
      <c r="AE44" s="194"/>
      <c r="AF44" s="194"/>
      <c r="AG44" s="194">
        <v>29</v>
      </c>
      <c r="AH44" s="188"/>
      <c r="AI44" s="188"/>
      <c r="AJ44" s="188"/>
      <c r="AK44" s="188"/>
      <c r="AL44" s="188"/>
      <c r="AM44" s="188"/>
      <c r="AN44" s="188"/>
      <c r="AO44" s="188"/>
      <c r="AP44" s="188"/>
      <c r="AQ44" s="201"/>
      <c r="AR44" s="201"/>
      <c r="AS44" s="194">
        <v>28</v>
      </c>
      <c r="AT44" s="188"/>
      <c r="AU44" s="1422"/>
      <c r="AV44" s="1422"/>
      <c r="AW44" s="188"/>
      <c r="AX44" s="2"/>
    </row>
    <row r="45" spans="1:50" ht="15.75" x14ac:dyDescent="0.25">
      <c r="A45" s="313" t="s">
        <v>253</v>
      </c>
      <c r="B45" s="188"/>
      <c r="C45" s="188"/>
      <c r="D45" s="188"/>
      <c r="E45" s="188"/>
      <c r="F45" s="188"/>
      <c r="G45" s="188"/>
      <c r="H45" s="188"/>
      <c r="I45" s="188"/>
      <c r="J45" s="1429"/>
      <c r="K45" s="214" t="s">
        <v>99</v>
      </c>
      <c r="L45" s="461" t="s">
        <v>99</v>
      </c>
      <c r="M45" s="220">
        <v>29</v>
      </c>
      <c r="N45" s="188"/>
      <c r="O45" s="188"/>
      <c r="P45" s="188"/>
      <c r="Q45" s="188"/>
      <c r="R45" s="188"/>
      <c r="S45" s="188"/>
      <c r="T45" s="188"/>
      <c r="U45" s="188"/>
      <c r="V45" s="188"/>
      <c r="W45" s="519" t="s">
        <v>70</v>
      </c>
      <c r="X45" s="520" t="s">
        <v>109</v>
      </c>
      <c r="Y45" s="518">
        <v>28</v>
      </c>
      <c r="Z45" s="188"/>
      <c r="AA45" s="188"/>
      <c r="AB45" s="188"/>
      <c r="AC45" s="188"/>
      <c r="AD45" s="188"/>
      <c r="AE45" s="213"/>
      <c r="AF45" s="201"/>
      <c r="AG45" s="194">
        <v>30</v>
      </c>
      <c r="AH45" s="188"/>
      <c r="AI45" s="188"/>
      <c r="AJ45" s="188"/>
      <c r="AK45" s="188"/>
      <c r="AL45" s="188"/>
      <c r="AM45" s="188"/>
      <c r="AN45" s="188"/>
      <c r="AO45" s="188"/>
      <c r="AP45" s="188"/>
      <c r="AQ45" s="201"/>
      <c r="AR45" s="201"/>
      <c r="AS45" s="194">
        <v>29</v>
      </c>
      <c r="AT45" s="188"/>
      <c r="AU45" s="1422"/>
      <c r="AV45" s="1422"/>
      <c r="AW45" s="188"/>
      <c r="AX45" s="2"/>
    </row>
    <row r="46" spans="1:50" ht="15.75" x14ac:dyDescent="0.25">
      <c r="A46" s="313" t="s">
        <v>254</v>
      </c>
      <c r="B46" s="188"/>
      <c r="C46" s="188"/>
      <c r="D46" s="188"/>
      <c r="E46" s="188"/>
      <c r="F46" s="188"/>
      <c r="G46" s="188"/>
      <c r="H46" s="188"/>
      <c r="I46" s="188"/>
      <c r="J46" s="1429"/>
      <c r="K46" s="214" t="s">
        <v>99</v>
      </c>
      <c r="L46" s="194"/>
      <c r="M46" s="220">
        <v>30</v>
      </c>
      <c r="N46" s="188"/>
      <c r="O46" s="188"/>
      <c r="P46" s="188"/>
      <c r="Q46" s="188"/>
      <c r="R46" s="188"/>
      <c r="S46" s="188"/>
      <c r="T46" s="188"/>
      <c r="U46" s="188"/>
      <c r="V46" s="188"/>
      <c r="W46" s="519" t="s">
        <v>70</v>
      </c>
      <c r="X46" s="520" t="s">
        <v>109</v>
      </c>
      <c r="Y46" s="518">
        <v>29</v>
      </c>
      <c r="Z46" s="188"/>
      <c r="AA46" s="188"/>
      <c r="AB46" s="188"/>
      <c r="AC46" s="188"/>
      <c r="AD46" s="188"/>
      <c r="AE46" s="194"/>
      <c r="AF46" s="194"/>
      <c r="AG46" s="194">
        <v>31</v>
      </c>
      <c r="AH46" s="188"/>
      <c r="AI46" s="188"/>
      <c r="AJ46" s="188"/>
      <c r="AK46" s="188"/>
      <c r="AL46" s="188"/>
      <c r="AM46" s="188"/>
      <c r="AN46" s="188"/>
      <c r="AO46" s="188"/>
      <c r="AP46" s="188"/>
      <c r="AQ46" s="194"/>
      <c r="AR46" s="194"/>
      <c r="AS46" s="194">
        <v>30</v>
      </c>
      <c r="AT46" s="188"/>
      <c r="AU46" s="188"/>
      <c r="AV46" s="188"/>
      <c r="AW46" s="188"/>
      <c r="AX46" s="2"/>
    </row>
    <row r="47" spans="1:50" ht="15.75" x14ac:dyDescent="0.25">
      <c r="A47" s="313" t="s">
        <v>255</v>
      </c>
      <c r="B47" s="188"/>
      <c r="C47" s="188"/>
      <c r="D47" s="188"/>
      <c r="E47" s="188"/>
      <c r="F47" s="188"/>
      <c r="G47" s="188"/>
      <c r="H47" s="188"/>
      <c r="I47" s="188"/>
      <c r="J47" s="1429"/>
      <c r="K47" s="467"/>
      <c r="L47" s="194"/>
      <c r="M47" s="220">
        <v>31</v>
      </c>
      <c r="N47" s="188"/>
      <c r="O47" s="188"/>
      <c r="P47" s="188"/>
      <c r="Q47" s="188"/>
      <c r="R47" s="188"/>
      <c r="S47" s="188"/>
      <c r="T47" s="188"/>
      <c r="U47" s="188"/>
      <c r="V47" s="188"/>
      <c r="W47" s="521"/>
      <c r="X47" s="520" t="s">
        <v>109</v>
      </c>
      <c r="Y47" s="518">
        <v>30</v>
      </c>
      <c r="Z47" s="188"/>
      <c r="AA47" s="188"/>
      <c r="AB47" s="188"/>
      <c r="AC47" s="188"/>
      <c r="AD47" s="188"/>
      <c r="AE47" s="194"/>
      <c r="AF47" s="194"/>
      <c r="AG47" s="194">
        <v>1</v>
      </c>
      <c r="AH47" s="188"/>
      <c r="AI47" s="188"/>
      <c r="AJ47" s="188"/>
      <c r="AK47" s="188"/>
      <c r="AL47" s="188"/>
      <c r="AM47" s="188"/>
      <c r="AN47" s="188"/>
      <c r="AO47" s="188"/>
      <c r="AP47" s="188"/>
      <c r="AQ47" s="194"/>
      <c r="AR47" s="194"/>
      <c r="AS47" s="194">
        <v>1</v>
      </c>
      <c r="AT47" s="188"/>
      <c r="AU47" s="188"/>
      <c r="AV47" s="188"/>
      <c r="AW47" s="188"/>
      <c r="AX47" s="2"/>
    </row>
    <row r="48" spans="1:50" ht="15.75" thickBot="1" x14ac:dyDescent="0.3">
      <c r="A48" s="314" t="s">
        <v>256</v>
      </c>
      <c r="B48" s="188"/>
      <c r="C48" s="188"/>
      <c r="D48" s="188"/>
      <c r="E48" s="188"/>
      <c r="F48" s="188"/>
      <c r="G48" s="188"/>
      <c r="H48" s="188"/>
      <c r="I48" s="188"/>
      <c r="J48" s="1429"/>
      <c r="K48" s="467"/>
      <c r="L48" s="194"/>
      <c r="M48" s="220">
        <v>1</v>
      </c>
      <c r="N48" s="188"/>
      <c r="O48" s="188"/>
      <c r="P48" s="188"/>
      <c r="Q48" s="188"/>
      <c r="R48" s="188"/>
      <c r="S48" s="188"/>
      <c r="T48" s="188"/>
      <c r="U48" s="188"/>
      <c r="V48" s="188"/>
      <c r="W48" s="521"/>
      <c r="X48" s="521"/>
      <c r="Y48" s="518">
        <v>1</v>
      </c>
      <c r="Z48" s="188"/>
      <c r="AA48" s="188"/>
      <c r="AB48" s="188"/>
      <c r="AC48" s="188"/>
      <c r="AD48" s="188"/>
      <c r="AE48" s="194"/>
      <c r="AF48" s="194"/>
      <c r="AG48" s="194">
        <v>2</v>
      </c>
      <c r="AH48" s="188"/>
      <c r="AI48" s="188"/>
      <c r="AJ48" s="188"/>
      <c r="AK48" s="188"/>
      <c r="AL48" s="188"/>
      <c r="AM48" s="188"/>
      <c r="AN48" s="188"/>
      <c r="AO48" s="188"/>
      <c r="AP48" s="188"/>
      <c r="AQ48" s="194"/>
      <c r="AR48" s="194"/>
      <c r="AS48" s="194">
        <v>2</v>
      </c>
      <c r="AT48" s="188"/>
      <c r="AU48" s="188"/>
      <c r="AV48" s="188"/>
      <c r="AW48" s="188"/>
      <c r="AX48" s="2"/>
    </row>
    <row r="49" spans="1:50" ht="15.75" thickBot="1" x14ac:dyDescent="0.3">
      <c r="A49" s="188"/>
      <c r="B49" s="188"/>
      <c r="C49" s="188"/>
      <c r="D49" s="188"/>
      <c r="E49" s="188"/>
      <c r="F49" s="188"/>
      <c r="G49" s="188"/>
      <c r="H49" s="188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88"/>
      <c r="Y49" s="188"/>
      <c r="Z49" s="188"/>
      <c r="AA49" s="188"/>
      <c r="AB49" s="188"/>
      <c r="AC49" s="188"/>
      <c r="AD49" s="188"/>
      <c r="AE49" s="188"/>
      <c r="AF49" s="188"/>
      <c r="AG49" s="188"/>
      <c r="AH49" s="188"/>
      <c r="AI49" s="188"/>
      <c r="AJ49" s="188"/>
      <c r="AK49" s="188"/>
      <c r="AL49" s="188"/>
      <c r="AM49" s="188"/>
      <c r="AN49" s="188"/>
      <c r="AO49" s="188"/>
      <c r="AP49" s="188"/>
      <c r="AQ49" s="188"/>
      <c r="AR49" s="188"/>
      <c r="AS49" s="188"/>
      <c r="AT49" s="188"/>
      <c r="AU49" s="188"/>
      <c r="AV49" s="188"/>
      <c r="AW49" s="188"/>
      <c r="AX49" s="2"/>
    </row>
    <row r="50" spans="1:50" x14ac:dyDescent="0.25">
      <c r="B50" s="1423" t="s">
        <v>244</v>
      </c>
      <c r="C50" s="1424"/>
      <c r="D50" s="1424"/>
      <c r="E50" s="1424"/>
      <c r="F50" s="1424"/>
      <c r="G50" s="1424"/>
      <c r="H50" s="1424"/>
      <c r="I50" s="1425"/>
    </row>
    <row r="51" spans="1:50" ht="15.75" thickBot="1" x14ac:dyDescent="0.3">
      <c r="B51" s="1426"/>
      <c r="C51" s="1427"/>
      <c r="D51" s="1427"/>
      <c r="E51" s="1427"/>
      <c r="F51" s="1427"/>
      <c r="G51" s="1427"/>
      <c r="H51" s="1427"/>
      <c r="I51" s="1428"/>
    </row>
  </sheetData>
  <customSheetViews>
    <customSheetView guid="{7DA296DB-43CC-4FAA-B30A-F76F08E10BE6}" scale="70" showPageBreaks="1" showRowCol="0" fitToPage="1" view="pageBreakPreview">
      <selection activeCell="G44" sqref="G44"/>
      <pageMargins left="0.70866141732283472" right="0.70866141732283472" top="0.74803149606299213" bottom="0.74803149606299213" header="0.31496062992125984" footer="0.31496062992125984"/>
      <pageSetup paperSize="9" scale="22" orientation="portrait" r:id="rId1"/>
    </customSheetView>
    <customSheetView guid="{99DAB54F-9998-492B-954C-CE1032159A97}" scale="70" showPageBreaks="1" showRowCol="0" fitToPage="1" view="pageBreakPreview">
      <selection activeCell="G44" sqref="G44"/>
      <pageMargins left="0.70866141732283472" right="0.70866141732283472" top="0.74803149606299213" bottom="0.74803149606299213" header="0.31496062992125984" footer="0.31496062992125984"/>
      <pageSetup paperSize="9" scale="22" orientation="portrait" r:id="rId2"/>
    </customSheetView>
    <customSheetView guid="{98B54243-17AA-4C58-A903-4F7DE38BFF74}" scale="70" showPageBreaks="1" showRowCol="0" fitToPage="1" view="pageBreakPreview">
      <selection activeCell="G44" sqref="G44"/>
      <pageMargins left="0.70866141732283472" right="0.70866141732283472" top="0.74803149606299213" bottom="0.74803149606299213" header="0.31496062992125984" footer="0.31496062992125984"/>
      <pageSetup paperSize="9" scale="22" orientation="portrait" r:id="rId3"/>
    </customSheetView>
    <customSheetView guid="{DE027F13-EE7B-491D-9CF8-E2E18DD61ED8}" scale="70" showPageBreaks="1" showRowCol="0" fitToPage="1" view="pageBreakPreview">
      <selection activeCell="G44" sqref="G44"/>
      <pageMargins left="0.70866141732283472" right="0.70866141732283472" top="0.74803149606299213" bottom="0.74803149606299213" header="0.31496062992125984" footer="0.31496062992125984"/>
      <pageSetup paperSize="9" scale="22" orientation="portrait" r:id="rId4"/>
    </customSheetView>
    <customSheetView guid="{78725C7C-D5F4-4171-A3BF-852E9E67648B}" scale="70" showPageBreaks="1" showRowCol="0" fitToPage="1" view="pageBreakPreview">
      <selection activeCell="G44" sqref="G44"/>
      <pageMargins left="0.70866141732283472" right="0.70866141732283472" top="0.74803149606299213" bottom="0.74803149606299213" header="0.31496062992125984" footer="0.31496062992125984"/>
      <pageSetup paperSize="9" scale="22" orientation="portrait" r:id="rId5"/>
    </customSheetView>
    <customSheetView guid="{10D493BC-5883-40CD-9812-0373CBDA2F53}" scale="70" showPageBreaks="1" showRowCol="0" fitToPage="1" view="pageBreakPreview">
      <selection activeCell="G44" sqref="G44"/>
      <pageMargins left="0.70866141732283472" right="0.70866141732283472" top="0.74803149606299213" bottom="0.74803149606299213" header="0.31496062992125984" footer="0.31496062992125984"/>
      <pageSetup paperSize="9" scale="22" orientation="portrait" r:id="rId6"/>
    </customSheetView>
    <customSheetView guid="{C9A773E5-105B-471E-8D6C-AA117A6DC6FC}" scale="70" showPageBreaks="1" showRowCol="0" fitToPage="1" view="pageBreakPreview">
      <selection activeCell="G44" sqref="G44"/>
      <pageMargins left="0.70866141732283472" right="0.70866141732283472" top="0.74803149606299213" bottom="0.74803149606299213" header="0.31496062992125984" footer="0.31496062992125984"/>
      <pageSetup paperSize="9" scale="22" orientation="portrait" r:id="rId7"/>
    </customSheetView>
    <customSheetView guid="{43A82A29-4912-4F7F-8B05-3068C93337DE}" scale="70" showPageBreaks="1" showRowCol="0" fitToPage="1" view="pageBreakPreview">
      <selection activeCell="G44" sqref="G44"/>
      <pageMargins left="0.70866141732283472" right="0.70866141732283472" top="0.74803149606299213" bottom="0.74803149606299213" header="0.31496062992125984" footer="0.31496062992125984"/>
      <pageSetup paperSize="9" scale="22" orientation="portrait" r:id="rId8"/>
    </customSheetView>
    <customSheetView guid="{13D990A2-7A43-4408-A14A-0BBC740B34E7}" scale="70" showPageBreaks="1" showRowCol="0" fitToPage="1" view="pageBreakPreview">
      <selection activeCell="G44" sqref="G44"/>
      <pageMargins left="0.70866141732283472" right="0.70866141732283472" top="0.74803149606299213" bottom="0.74803149606299213" header="0.31496062992125984" footer="0.31496062992125984"/>
      <pageSetup paperSize="9" scale="22" orientation="portrait" r:id="rId9"/>
    </customSheetView>
    <customSheetView guid="{38325982-3034-41A5-87AE-C5F97D918CAA}" scale="70" showPageBreaks="1" showRowCol="0" fitToPage="1" view="pageBreakPreview">
      <selection activeCell="G44" sqref="G44"/>
      <pageMargins left="0.70866141732283472" right="0.70866141732283472" top="0.74803149606299213" bottom="0.74803149606299213" header="0.31496062992125984" footer="0.31496062992125984"/>
      <pageSetup paperSize="9" scale="22" orientation="portrait" r:id="rId10"/>
    </customSheetView>
    <customSheetView guid="{C59CEEC7-3FE0-4962-B269-7B9ABF21C7B4}" scale="70" showPageBreaks="1" showRowCol="0" fitToPage="1" view="pageBreakPreview">
      <selection activeCell="G44" sqref="G44"/>
      <pageMargins left="0.70866141732283472" right="0.70866141732283472" top="0.74803149606299213" bottom="0.74803149606299213" header="0.31496062992125984" footer="0.31496062992125984"/>
      <pageSetup paperSize="9" scale="22" orientation="portrait" r:id="rId11"/>
    </customSheetView>
    <customSheetView guid="{5B3A94DD-F138-4F10-BDCF-51726F52F5EA}" scale="70" showPageBreaks="1" showRowCol="0" fitToPage="1" view="pageBreakPreview">
      <selection activeCell="G44" sqref="G44"/>
      <pageMargins left="0.70866141732283472" right="0.70866141732283472" top="0.74803149606299213" bottom="0.74803149606299213" header="0.31496062992125984" footer="0.31496062992125984"/>
      <pageSetup paperSize="9" scale="22" orientation="portrait" r:id="rId12"/>
    </customSheetView>
    <customSheetView guid="{9B7E6E96-3130-49B9-ABF2-1207FBFACEF7}" scale="70" showPageBreaks="1" showRowCol="0" fitToPage="1" view="pageBreakPreview">
      <selection activeCell="AA44" sqref="AA44"/>
      <pageMargins left="0.70866141732283472" right="0.70866141732283472" top="0.74803149606299213" bottom="0.74803149606299213" header="0.31496062992125984" footer="0.31496062992125984"/>
      <pageSetup paperSize="9" scale="22" orientation="portrait" r:id="rId13"/>
    </customSheetView>
    <customSheetView guid="{B7F3A255-7A5D-4CFA-B5B9-6AD248070729}" scale="70" showPageBreaks="1" showRowCol="0" fitToPage="1" view="pageBreakPreview">
      <selection activeCell="AA44" sqref="AA44"/>
      <pageMargins left="0.70866141732283472" right="0.70866141732283472" top="0.74803149606299213" bottom="0.74803149606299213" header="0.31496062992125984" footer="0.31496062992125984"/>
      <pageSetup paperSize="9" scale="22" orientation="portrait" r:id="rId14"/>
    </customSheetView>
    <customSheetView guid="{50AD3F31-68BE-4AFE-B329-9874A0A64339}" scale="70" showPageBreaks="1" showRowCol="0" fitToPage="1" view="pageBreakPreview">
      <selection activeCell="AA44" sqref="AA44"/>
      <pageMargins left="0.70866141732283472" right="0.70866141732283472" top="0.74803149606299213" bottom="0.74803149606299213" header="0.31496062992125984" footer="0.31496062992125984"/>
      <pageSetup paperSize="9" scale="22" orientation="portrait" r:id="rId15"/>
    </customSheetView>
    <customSheetView guid="{92AE600C-6962-4338-96C7-CEB3340C326C}" scale="70" showPageBreaks="1" showRowCol="0" fitToPage="1" view="pageBreakPreview" topLeftCell="E1">
      <selection activeCell="T45" sqref="T45"/>
      <pageMargins left="0.70866141732283472" right="0.70866141732283472" top="0.74803149606299213" bottom="0.74803149606299213" header="0.31496062992125984" footer="0.31496062992125984"/>
      <pageSetup paperSize="9" scale="22" orientation="portrait" r:id="rId16"/>
    </customSheetView>
    <customSheetView guid="{3B516D37-AC31-47A4-8854-740EC104D63A}" scale="60" showPageBreaks="1" showRowCol="0" view="pageBreakPreview">
      <selection activeCell="Q11" sqref="Q11"/>
      <pageMargins left="0.7" right="0.7" top="0.75" bottom="0.75" header="0.3" footer="0.3"/>
      <pageSetup paperSize="9" scale="94" orientation="portrait" r:id="rId17"/>
    </customSheetView>
    <customSheetView guid="{F07A1C48-2CD1-4031-AB58-49A7BEA045DB}" scale="60" showPageBreaks="1" showRowCol="0" view="pageBreakPreview">
      <selection activeCell="Q11" sqref="Q11"/>
      <pageMargins left="0.7" right="0.7" top="0.75" bottom="0.75" header="0.3" footer="0.3"/>
      <pageSetup paperSize="9" scale="94" orientation="portrait" r:id="rId18"/>
    </customSheetView>
    <customSheetView guid="{95BFB75C-38E1-4528-A11B-73AE47BDF3F8}" scale="60" showPageBreaks="1" showRowCol="0" view="pageBreakPreview">
      <selection activeCell="S45" sqref="S45"/>
      <pageMargins left="0.7" right="0.7" top="0.75" bottom="0.75" header="0.3" footer="0.3"/>
      <pageSetup paperSize="9" scale="94" orientation="portrait" r:id="rId19"/>
    </customSheetView>
    <customSheetView guid="{477C537A-FE9D-418E-8990-DB91F94F0703}" scale="60" showPageBreaks="1" showRowCol="0" view="pageBreakPreview">
      <selection activeCell="G42" sqref="G42"/>
      <pageMargins left="0.7" right="0.7" top="0.75" bottom="0.75" header="0.3" footer="0.3"/>
      <pageSetup paperSize="9" scale="94" orientation="portrait" r:id="rId20"/>
    </customSheetView>
    <customSheetView guid="{9396B418-0DC7-4CAE-9839-4E1FE529C903}" scale="55" showPageBreaks="1" view="pageBreakPreview">
      <selection activeCell="G45" sqref="G45"/>
      <pageMargins left="0.7" right="0.7" top="0.75" bottom="0.75" header="0.3" footer="0.3"/>
      <pageSetup paperSize="9" scale="94" orientation="portrait" r:id="rId21"/>
    </customSheetView>
    <customSheetView guid="{A72DD7E4-8E17-45C1-B6EA-82FDF646C0B8}" scale="55" showPageBreaks="1" showRowCol="0" view="pageBreakPreview">
      <selection activeCell="Q45" sqref="Q45"/>
      <pageMargins left="0.7" right="0.7" top="0.75" bottom="0.75" header="0.3" footer="0.3"/>
      <pageSetup paperSize="9" scale="94" orientation="portrait" verticalDpi="0" r:id="rId22"/>
    </customSheetView>
    <customSheetView guid="{8AF12799-4D4F-42A7-B50B-ABF2190CEE3A}" scale="60" showPageBreaks="1" showRowCol="0" view="pageBreakPreview">
      <selection activeCell="X59" sqref="X59"/>
      <pageMargins left="0.7" right="0.7" top="0.75" bottom="0.75" header="0.3" footer="0.3"/>
      <pageSetup paperSize="9" scale="94" orientation="portrait" r:id="rId23"/>
    </customSheetView>
    <customSheetView guid="{BFA61A4E-DA05-4251-B89B-5EE0FD39ACE7}" scale="85" showPageBreaks="1" showRowCol="0" fitToPage="1" view="pageBreakPreview" topLeftCell="H1">
      <selection activeCell="X7" sqref="X7"/>
      <pageMargins left="0.70866141732283472" right="0.70866141732283472" top="0.74803149606299213" bottom="0.74803149606299213" header="0.31496062992125984" footer="0.31496062992125984"/>
      <pageSetup paperSize="9" scale="22" orientation="portrait" r:id="rId24"/>
    </customSheetView>
    <customSheetView guid="{50C77F42-DB75-4D40-A2E5-EF4942B0EB50}" scale="70" showPageBreaks="1" showRowCol="0" fitToPage="1" view="pageBreakPreview">
      <selection activeCell="X36" sqref="X36"/>
      <pageMargins left="0.70866141732283472" right="0.70866141732283472" top="0.74803149606299213" bottom="0.74803149606299213" header="0.31496062992125984" footer="0.31496062992125984"/>
      <pageSetup paperSize="9" scale="22" orientation="portrait" r:id="rId25"/>
    </customSheetView>
    <customSheetView guid="{31315FDF-B501-4C4F-9772-414F637B2A52}" scale="70" showPageBreaks="1" showRowCol="0" fitToPage="1" view="pageBreakPreview">
      <selection activeCell="AA44" sqref="AA44"/>
      <pageMargins left="0.70866141732283472" right="0.70866141732283472" top="0.74803149606299213" bottom="0.74803149606299213" header="0.31496062992125984" footer="0.31496062992125984"/>
      <pageSetup paperSize="9" scale="22" orientation="portrait" r:id="rId26"/>
    </customSheetView>
    <customSheetView guid="{346C95C1-1CC6-4D7E-A98D-95E6FB8F3D0C}" scale="70" showPageBreaks="1" showRowCol="0" fitToPage="1" view="pageBreakPreview">
      <selection activeCell="G44" sqref="G44"/>
      <pageMargins left="0.70866141732283472" right="0.70866141732283472" top="0.74803149606299213" bottom="0.74803149606299213" header="0.31496062992125984" footer="0.31496062992125984"/>
      <pageSetup paperSize="9" scale="22" orientation="portrait" r:id="rId27"/>
    </customSheetView>
    <customSheetView guid="{7C6BB9A7-B2A0-4A75-9522-BDD6A2F54D2A}" scale="70" showPageBreaks="1" showRowCol="0" fitToPage="1" view="pageBreakPreview">
      <selection activeCell="G44" sqref="G44"/>
      <pageMargins left="0.70866141732283472" right="0.70866141732283472" top="0.74803149606299213" bottom="0.74803149606299213" header="0.31496062992125984" footer="0.31496062992125984"/>
      <pageSetup paperSize="9" scale="22" orientation="portrait" r:id="rId28"/>
    </customSheetView>
    <customSheetView guid="{D5427FDC-0840-4BD5-BC42-22E35BFF96BA}" scale="70" showPageBreaks="1" showRowCol="0" fitToPage="1" view="pageBreakPreview">
      <selection activeCell="G44" sqref="G44"/>
      <pageMargins left="0.70866141732283472" right="0.70866141732283472" top="0.74803149606299213" bottom="0.74803149606299213" header="0.31496062992125984" footer="0.31496062992125984"/>
      <pageSetup paperSize="9" scale="22" orientation="portrait" r:id="rId29"/>
    </customSheetView>
    <customSheetView guid="{BD7B78EF-30C4-45E5-81E0-4657ED2D6ECC}" scale="70" showPageBreaks="1" showRowCol="0" fitToPage="1" view="pageBreakPreview">
      <selection activeCell="G44" sqref="G44"/>
      <pageMargins left="0.70866141732283472" right="0.70866141732283472" top="0.74803149606299213" bottom="0.74803149606299213" header="0.31496062992125984" footer="0.31496062992125984"/>
      <pageSetup paperSize="9" scale="22" orientation="portrait" r:id="rId30"/>
    </customSheetView>
    <customSheetView guid="{D7472A55-53F6-4F75-9BD0-118390EEEE61}" scale="70" showPageBreaks="1" showRowCol="0" fitToPage="1" view="pageBreakPreview">
      <selection activeCell="G44" sqref="G44"/>
      <pageMargins left="0.70866141732283472" right="0.70866141732283472" top="0.74803149606299213" bottom="0.74803149606299213" header="0.31496062992125984" footer="0.31496062992125984"/>
      <pageSetup paperSize="9" scale="22" orientation="portrait" r:id="rId31"/>
    </customSheetView>
    <customSheetView guid="{2886425B-FDB9-4377-9EA8-C029DC51F951}" scale="70" showPageBreaks="1" showRowCol="0" fitToPage="1" view="pageBreakPreview">
      <selection activeCell="G44" sqref="G44"/>
      <pageMargins left="0.70866141732283472" right="0.70866141732283472" top="0.74803149606299213" bottom="0.74803149606299213" header="0.31496062992125984" footer="0.31496062992125984"/>
      <pageSetup paperSize="9" scale="22" orientation="portrait" r:id="rId32"/>
    </customSheetView>
    <customSheetView guid="{EC21DF5B-E5BE-4E3D-99FF-D14A3AECB1FB}" scale="70" showPageBreaks="1" showRowCol="0" fitToPage="1" view="pageBreakPreview">
      <selection activeCell="G44" sqref="G44"/>
      <pageMargins left="0.70866141732283472" right="0.70866141732283472" top="0.74803149606299213" bottom="0.74803149606299213" header="0.31496062992125984" footer="0.31496062992125984"/>
      <pageSetup paperSize="9" scale="22" orientation="portrait" r:id="rId33"/>
    </customSheetView>
    <customSheetView guid="{CE09DF15-FC71-45DB-A715-5E342A1E9DF6}" scale="70" showPageBreaks="1" showRowCol="0" fitToPage="1" view="pageBreakPreview">
      <selection activeCell="G44" sqref="G44"/>
      <pageMargins left="0.70866141732283472" right="0.70866141732283472" top="0.74803149606299213" bottom="0.74803149606299213" header="0.31496062992125984" footer="0.31496062992125984"/>
      <pageSetup paperSize="9" scale="22" orientation="portrait" r:id="rId34"/>
    </customSheetView>
    <customSheetView guid="{AE54AF70-AD6D-48EF-9A8E-16C4FF58B875}" scale="70" showPageBreaks="1" showRowCol="0" fitToPage="1" view="pageBreakPreview">
      <selection activeCell="G44" sqref="G44"/>
      <pageMargins left="0.70866141732283472" right="0.70866141732283472" top="0.74803149606299213" bottom="0.74803149606299213" header="0.31496062992125984" footer="0.31496062992125984"/>
      <pageSetup paperSize="9" scale="22" orientation="portrait" r:id="rId35"/>
    </customSheetView>
  </customSheetViews>
  <mergeCells count="72">
    <mergeCell ref="AU44:AV44"/>
    <mergeCell ref="AU45:AV45"/>
    <mergeCell ref="B50:I51"/>
    <mergeCell ref="J36:J48"/>
    <mergeCell ref="K41:L41"/>
    <mergeCell ref="W41:X41"/>
    <mergeCell ref="AE41:AF41"/>
    <mergeCell ref="AQ41:AR41"/>
    <mergeCell ref="AU42:AV42"/>
    <mergeCell ref="AU43:AV43"/>
    <mergeCell ref="AA32:AB32"/>
    <mergeCell ref="AE32:AF32"/>
    <mergeCell ref="AI32:AJ32"/>
    <mergeCell ref="AM32:AN32"/>
    <mergeCell ref="AQ32:AR32"/>
    <mergeCell ref="AU32:AV32"/>
    <mergeCell ref="AI23:AJ23"/>
    <mergeCell ref="AM23:AN23"/>
    <mergeCell ref="AQ23:AR23"/>
    <mergeCell ref="AU23:AV23"/>
    <mergeCell ref="C32:D32"/>
    <mergeCell ref="G32:H32"/>
    <mergeCell ref="K32:L32"/>
    <mergeCell ref="O32:P32"/>
    <mergeCell ref="S32:T32"/>
    <mergeCell ref="W32:X32"/>
    <mergeCell ref="AU14:AV14"/>
    <mergeCell ref="B18:B34"/>
    <mergeCell ref="C23:D23"/>
    <mergeCell ref="G23:H23"/>
    <mergeCell ref="K23:L23"/>
    <mergeCell ref="O23:P23"/>
    <mergeCell ref="S23:T23"/>
    <mergeCell ref="W23:X23"/>
    <mergeCell ref="AA23:AB23"/>
    <mergeCell ref="AE23:AF23"/>
    <mergeCell ref="W14:X14"/>
    <mergeCell ref="AA14:AB14"/>
    <mergeCell ref="AE14:AF14"/>
    <mergeCell ref="AI14:AJ14"/>
    <mergeCell ref="AM14:AN14"/>
    <mergeCell ref="AQ14:AR14"/>
    <mergeCell ref="C6:D6"/>
    <mergeCell ref="C14:D14"/>
    <mergeCell ref="G14:H14"/>
    <mergeCell ref="K14:L14"/>
    <mergeCell ref="O14:P14"/>
    <mergeCell ref="S14:T14"/>
    <mergeCell ref="AU4:AV4"/>
    <mergeCell ref="C4:D4"/>
    <mergeCell ref="G4:H4"/>
    <mergeCell ref="K4:L4"/>
    <mergeCell ref="O4:P4"/>
    <mergeCell ref="S4:T4"/>
    <mergeCell ref="W4:X4"/>
    <mergeCell ref="AA4:AB4"/>
    <mergeCell ref="AE4:AF4"/>
    <mergeCell ref="AI4:AJ4"/>
    <mergeCell ref="AM4:AN4"/>
    <mergeCell ref="AQ4:AR4"/>
    <mergeCell ref="AU2:AW2"/>
    <mergeCell ref="C2:E2"/>
    <mergeCell ref="G2:I2"/>
    <mergeCell ref="K2:M2"/>
    <mergeCell ref="O2:Q2"/>
    <mergeCell ref="S2:U2"/>
    <mergeCell ref="W2:Y2"/>
    <mergeCell ref="AA2:AC2"/>
    <mergeCell ref="AE2:AG2"/>
    <mergeCell ref="AI2:AK2"/>
    <mergeCell ref="AM2:AO2"/>
    <mergeCell ref="AQ2:AS2"/>
  </mergeCells>
  <pageMargins left="0.70866141732283472" right="0.70866141732283472" top="0.74803149606299213" bottom="0.74803149606299213" header="0.31496062992125984" footer="0.31496062992125984"/>
  <pageSetup paperSize="9" scale="22" orientation="portrait" r:id="rId36"/>
  <legacyDrawing r:id="rId37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7">
    <tabColor rgb="FFFF0000"/>
  </sheetPr>
  <dimension ref="A2:BR3"/>
  <sheetViews>
    <sheetView workbookViewId="0">
      <selection activeCell="G33" sqref="G33"/>
    </sheetView>
  </sheetViews>
  <sheetFormatPr defaultColWidth="6.42578125" defaultRowHeight="11.25" x14ac:dyDescent="0.2"/>
  <cols>
    <col min="1" max="16384" width="6.42578125" style="1"/>
  </cols>
  <sheetData>
    <row r="2" spans="1:70" x14ac:dyDescent="0.2">
      <c r="A2" s="685">
        <v>3</v>
      </c>
      <c r="B2" s="678">
        <v>211</v>
      </c>
      <c r="C2" s="584" t="s">
        <v>34</v>
      </c>
      <c r="D2" s="584" t="s">
        <v>5</v>
      </c>
      <c r="E2" s="948" t="s">
        <v>426</v>
      </c>
      <c r="F2" s="1145" t="s">
        <v>178</v>
      </c>
      <c r="G2" s="1146" t="s">
        <v>178</v>
      </c>
      <c r="H2" s="1144" t="s">
        <v>178</v>
      </c>
      <c r="I2" s="1143" t="s">
        <v>179</v>
      </c>
      <c r="J2" s="1143" t="s">
        <v>385</v>
      </c>
      <c r="K2" s="1143" t="s">
        <v>385</v>
      </c>
      <c r="L2" s="1143" t="s">
        <v>385</v>
      </c>
      <c r="M2" s="1143" t="s">
        <v>178</v>
      </c>
      <c r="N2" s="1146" t="s">
        <v>178</v>
      </c>
      <c r="O2" s="1144" t="s">
        <v>109</v>
      </c>
      <c r="P2" s="1143" t="s">
        <v>109</v>
      </c>
      <c r="Q2" s="1143" t="s">
        <v>109</v>
      </c>
      <c r="R2" s="1143" t="s">
        <v>99</v>
      </c>
      <c r="S2" s="1143" t="s">
        <v>178</v>
      </c>
      <c r="T2" s="1143" t="s">
        <v>178</v>
      </c>
      <c r="U2" s="1146" t="s">
        <v>178</v>
      </c>
      <c r="V2" s="1144" t="s">
        <v>178</v>
      </c>
      <c r="W2" s="1143" t="s">
        <v>178</v>
      </c>
      <c r="X2" s="1143" t="s">
        <v>70</v>
      </c>
      <c r="Y2" s="1143" t="s">
        <v>70</v>
      </c>
      <c r="Z2" s="1143" t="s">
        <v>178</v>
      </c>
      <c r="AA2" s="1143" t="s">
        <v>178</v>
      </c>
      <c r="AB2" s="1146" t="s">
        <v>178</v>
      </c>
      <c r="AC2" s="1144" t="s">
        <v>383</v>
      </c>
      <c r="AD2" s="1143" t="s">
        <v>383</v>
      </c>
      <c r="AE2" s="1143" t="s">
        <v>109</v>
      </c>
      <c r="AF2" s="1143" t="s">
        <v>109</v>
      </c>
      <c r="AG2" s="1143" t="s">
        <v>109</v>
      </c>
      <c r="AH2" s="1143" t="s">
        <v>178</v>
      </c>
      <c r="AI2" s="1146" t="s">
        <v>178</v>
      </c>
      <c r="AJ2" s="1144" t="s">
        <v>178</v>
      </c>
      <c r="AK2" s="1143" t="s">
        <v>178</v>
      </c>
      <c r="AL2" s="1143" t="s">
        <v>99</v>
      </c>
      <c r="AM2" s="1143" t="s">
        <v>99</v>
      </c>
      <c r="AN2" s="1143" t="s">
        <v>99</v>
      </c>
      <c r="AO2" s="1143" t="s">
        <v>178</v>
      </c>
      <c r="AP2" s="1146" t="s">
        <v>178</v>
      </c>
      <c r="AQ2" s="1144" t="s">
        <v>109</v>
      </c>
      <c r="AR2" s="1143" t="s">
        <v>109</v>
      </c>
      <c r="AS2" s="1143"/>
      <c r="AT2" s="1143"/>
      <c r="AU2" s="1143"/>
      <c r="AV2" s="1143"/>
      <c r="AW2" s="1146"/>
      <c r="AX2" s="1144"/>
      <c r="AY2" s="1143"/>
      <c r="AZ2" s="1143"/>
      <c r="BA2" s="1143"/>
      <c r="BB2" s="1143"/>
      <c r="BC2" s="1143"/>
      <c r="BD2" s="1146"/>
      <c r="BE2" s="1144"/>
      <c r="BF2" s="1143"/>
      <c r="BG2" s="1143"/>
      <c r="BH2" s="1143"/>
      <c r="BI2" s="1143"/>
      <c r="BJ2" s="1143"/>
      <c r="BK2" s="1146"/>
      <c r="BL2" s="1144"/>
      <c r="BM2" s="1143"/>
      <c r="BN2" s="1143"/>
      <c r="BO2" s="1143"/>
      <c r="BP2" s="1143"/>
      <c r="BQ2" s="1143"/>
    </row>
    <row r="3" spans="1:70" x14ac:dyDescent="0.2">
      <c r="A3" s="1">
        <v>23</v>
      </c>
      <c r="B3" s="1">
        <v>44822</v>
      </c>
      <c r="C3" s="1" t="s">
        <v>282</v>
      </c>
      <c r="D3" s="1" t="s">
        <v>286</v>
      </c>
      <c r="E3" s="1">
        <v>41346</v>
      </c>
      <c r="F3" s="1" t="s">
        <v>178</v>
      </c>
      <c r="G3" s="1" t="s">
        <v>178</v>
      </c>
      <c r="H3" s="1" t="s">
        <v>178</v>
      </c>
      <c r="I3" s="1" t="s">
        <v>179</v>
      </c>
      <c r="J3" s="1" t="s">
        <v>385</v>
      </c>
      <c r="K3" s="1" t="s">
        <v>99</v>
      </c>
      <c r="L3" s="1" t="s">
        <v>99</v>
      </c>
      <c r="M3" s="1" t="s">
        <v>178</v>
      </c>
      <c r="N3" s="1" t="s">
        <v>178</v>
      </c>
      <c r="O3" s="1" t="s">
        <v>99</v>
      </c>
      <c r="P3" s="1" t="s">
        <v>99</v>
      </c>
      <c r="Q3" s="1" t="s">
        <v>99</v>
      </c>
      <c r="R3" s="1" t="s">
        <v>99</v>
      </c>
      <c r="S3" s="1" t="s">
        <v>385</v>
      </c>
      <c r="T3" s="1" t="s">
        <v>178</v>
      </c>
      <c r="U3" s="1" t="s">
        <v>178</v>
      </c>
      <c r="V3" s="1" t="s">
        <v>178</v>
      </c>
      <c r="W3" s="1" t="s">
        <v>178</v>
      </c>
      <c r="X3" s="1" t="s">
        <v>70</v>
      </c>
      <c r="Y3" s="1" t="s">
        <v>70</v>
      </c>
      <c r="Z3" s="1" t="s">
        <v>178</v>
      </c>
      <c r="AA3" s="1" t="s">
        <v>178</v>
      </c>
      <c r="AB3" s="1" t="s">
        <v>178</v>
      </c>
      <c r="AC3" s="1" t="s">
        <v>109</v>
      </c>
      <c r="AD3" s="1" t="s">
        <v>109</v>
      </c>
      <c r="AE3" s="1" t="s">
        <v>109</v>
      </c>
      <c r="AF3" s="1" t="s">
        <v>109</v>
      </c>
      <c r="AG3" s="1" t="s">
        <v>383</v>
      </c>
      <c r="AH3" s="1" t="s">
        <v>178</v>
      </c>
      <c r="AI3" s="1" t="s">
        <v>178</v>
      </c>
      <c r="AJ3" s="1" t="s">
        <v>178</v>
      </c>
      <c r="AK3" s="1" t="s">
        <v>178</v>
      </c>
      <c r="AL3" s="1" t="s">
        <v>99</v>
      </c>
      <c r="AM3" s="1" t="s">
        <v>99</v>
      </c>
      <c r="AN3" s="1" t="s">
        <v>99</v>
      </c>
      <c r="AO3" s="1" t="s">
        <v>178</v>
      </c>
      <c r="AP3" s="1" t="s">
        <v>178</v>
      </c>
      <c r="AQ3" s="1" t="s">
        <v>385</v>
      </c>
      <c r="AR3" s="1" t="s">
        <v>385</v>
      </c>
      <c r="AS3" s="1" t="s">
        <v>385</v>
      </c>
      <c r="AT3" s="1" t="s">
        <v>178</v>
      </c>
      <c r="AU3" s="1" t="s">
        <v>178</v>
      </c>
      <c r="AV3" s="1" t="s">
        <v>178</v>
      </c>
      <c r="AW3" s="1" t="s">
        <v>178</v>
      </c>
      <c r="AX3" s="1" t="s">
        <v>385</v>
      </c>
      <c r="BQ3" s="1" t="s">
        <v>178</v>
      </c>
      <c r="BR3" s="1" t="s">
        <v>178</v>
      </c>
    </row>
  </sheetData>
  <customSheetViews>
    <customSheetView guid="{7DA296DB-43CC-4FAA-B30A-F76F08E10BE6}">
      <selection activeCell="G33" sqref="G33"/>
      <pageMargins left="0.7" right="0.7" top="0.75" bottom="0.75" header="0.3" footer="0.3"/>
    </customSheetView>
    <customSheetView guid="{99DAB54F-9998-492B-954C-CE1032159A97}">
      <selection activeCell="G33" sqref="G33"/>
      <pageMargins left="0.7" right="0.7" top="0.75" bottom="0.75" header="0.3" footer="0.3"/>
    </customSheetView>
    <customSheetView guid="{98B54243-17AA-4C58-A903-4F7DE38BFF74}">
      <selection activeCell="G33" sqref="G33"/>
      <pageMargins left="0.7" right="0.7" top="0.75" bottom="0.75" header="0.3" footer="0.3"/>
    </customSheetView>
    <customSheetView guid="{DE027F13-EE7B-491D-9CF8-E2E18DD61ED8}">
      <selection activeCell="G33" sqref="G33"/>
      <pageMargins left="0.7" right="0.7" top="0.75" bottom="0.75" header="0.3" footer="0.3"/>
    </customSheetView>
    <customSheetView guid="{78725C7C-D5F4-4171-A3BF-852E9E67648B}">
      <selection activeCell="G33" sqref="G33"/>
      <pageMargins left="0.7" right="0.7" top="0.75" bottom="0.75" header="0.3" footer="0.3"/>
    </customSheetView>
    <customSheetView guid="{10D493BC-5883-40CD-9812-0373CBDA2F53}">
      <selection activeCell="G33" sqref="G33"/>
      <pageMargins left="0.7" right="0.7" top="0.75" bottom="0.75" header="0.3" footer="0.3"/>
    </customSheetView>
    <customSheetView guid="{C9A773E5-105B-471E-8D6C-AA117A6DC6FC}">
      <selection activeCell="L36" sqref="L36"/>
      <pageMargins left="0.7" right="0.7" top="0.75" bottom="0.75" header="0.3" footer="0.3"/>
    </customSheetView>
    <customSheetView guid="{43A82A29-4912-4F7F-8B05-3068C93337DE}">
      <selection activeCell="G5" sqref="G5"/>
      <pageMargins left="0.7" right="0.7" top="0.75" bottom="0.75" header="0.3" footer="0.3"/>
    </customSheetView>
    <customSheetView guid="{13D990A2-7A43-4408-A14A-0BBC740B34E7}">
      <selection activeCell="G5" sqref="G5"/>
      <pageMargins left="0.7" right="0.7" top="0.75" bottom="0.75" header="0.3" footer="0.3"/>
    </customSheetView>
    <customSheetView guid="{38325982-3034-41A5-87AE-C5F97D918CAA}">
      <selection activeCell="K35" sqref="K35"/>
      <pageMargins left="0.7" right="0.7" top="0.75" bottom="0.75" header="0.3" footer="0.3"/>
    </customSheetView>
    <customSheetView guid="{C59CEEC7-3FE0-4962-B269-7B9ABF21C7B4}">
      <selection activeCell="K35" sqref="K35"/>
      <pageMargins left="0.7" right="0.7" top="0.75" bottom="0.75" header="0.3" footer="0.3"/>
    </customSheetView>
    <customSheetView guid="{5B3A94DD-F138-4F10-BDCF-51726F52F5EA}">
      <selection activeCell="K35" sqref="K35"/>
      <pageMargins left="0.7" right="0.7" top="0.75" bottom="0.75" header="0.3" footer="0.3"/>
    </customSheetView>
    <customSheetView guid="{9B7E6E96-3130-49B9-ABF2-1207FBFACEF7}">
      <selection activeCell="F11" sqref="F11"/>
      <pageMargins left="0.7" right="0.7" top="0.75" bottom="0.75" header="0.3" footer="0.3"/>
    </customSheetView>
    <customSheetView guid="{B7F3A255-7A5D-4CFA-B5B9-6AD248070729}">
      <selection activeCell="F11" sqref="F11"/>
      <pageMargins left="0.7" right="0.7" top="0.75" bottom="0.75" header="0.3" footer="0.3"/>
    </customSheetView>
    <customSheetView guid="{50AD3F31-68BE-4AFE-B329-9874A0A64339}">
      <selection activeCell="F11" sqref="F11"/>
      <pageMargins left="0.7" right="0.7" top="0.75" bottom="0.75" header="0.3" footer="0.3"/>
    </customSheetView>
    <customSheetView guid="{92AE600C-6962-4338-96C7-CEB3340C326C}">
      <selection activeCell="F9" sqref="F9:DJ9"/>
      <pageMargins left="0.7" right="0.7" top="0.75" bottom="0.75" header="0.3" footer="0.3"/>
    </customSheetView>
    <customSheetView guid="{3B516D37-AC31-47A4-8854-740EC104D63A}">
      <selection activeCell="C6" sqref="C6"/>
      <pageMargins left="0.7" right="0.7" top="0.75" bottom="0.75" header="0.3" footer="0.3"/>
    </customSheetView>
    <customSheetView guid="{F07A1C48-2CD1-4031-AB58-49A7BEA045DB}" topLeftCell="A4">
      <selection activeCell="U24" sqref="U24"/>
      <pageMargins left="0.7" right="0.7" top="0.75" bottom="0.75" header="0.3" footer="0.3"/>
    </customSheetView>
    <customSheetView guid="{95BFB75C-38E1-4528-A11B-73AE47BDF3F8}">
      <selection activeCell="B29" sqref="B29"/>
      <pageMargins left="0.7" right="0.7" top="0.75" bottom="0.75" header="0.3" footer="0.3"/>
    </customSheetView>
    <customSheetView guid="{477C537A-FE9D-418E-8990-DB91F94F0703}" state="hidden">
      <selection activeCell="Q21" sqref="Q21"/>
      <pageMargins left="0.7" right="0.7" top="0.75" bottom="0.75" header="0.3" footer="0.3"/>
    </customSheetView>
    <customSheetView guid="{9396B418-0DC7-4CAE-9839-4E1FE529C903}" state="hidden">
      <selection activeCell="Q21" sqref="Q21"/>
      <pageMargins left="0.7" right="0.7" top="0.75" bottom="0.75" header="0.3" footer="0.3"/>
    </customSheetView>
    <customSheetView guid="{A72DD7E4-8E17-45C1-B6EA-82FDF646C0B8}" state="hidden">
      <selection activeCell="A4" sqref="A4"/>
      <pageMargins left="0.7" right="0.7" top="0.75" bottom="0.75" header="0.3" footer="0.3"/>
    </customSheetView>
    <customSheetView guid="{8AF12799-4D4F-42A7-B50B-ABF2190CEE3A}" state="hidden">
      <selection activeCell="Q21" sqref="Q21"/>
      <pageMargins left="0.7" right="0.7" top="0.75" bottom="0.75" header="0.3" footer="0.3"/>
    </customSheetView>
    <customSheetView guid="{BFA61A4E-DA05-4251-B89B-5EE0FD39ACE7}">
      <selection activeCell="F9" sqref="F9:DJ9"/>
      <pageMargins left="0.7" right="0.7" top="0.75" bottom="0.75" header="0.3" footer="0.3"/>
    </customSheetView>
    <customSheetView guid="{50C77F42-DB75-4D40-A2E5-EF4942B0EB50}">
      <selection activeCell="F25" sqref="F25"/>
      <pageMargins left="0.7" right="0.7" top="0.75" bottom="0.75" header="0.3" footer="0.3"/>
    </customSheetView>
    <customSheetView guid="{31315FDF-B501-4C4F-9772-414F637B2A52}">
      <selection activeCell="F11" sqref="F11"/>
      <pageMargins left="0.7" right="0.7" top="0.75" bottom="0.75" header="0.3" footer="0.3"/>
    </customSheetView>
    <customSheetView guid="{346C95C1-1CC6-4D7E-A98D-95E6FB8F3D0C}">
      <selection activeCell="K35" sqref="K35"/>
      <pageMargins left="0.7" right="0.7" top="0.75" bottom="0.75" header="0.3" footer="0.3"/>
    </customSheetView>
    <customSheetView guid="{7C6BB9A7-B2A0-4A75-9522-BDD6A2F54D2A}">
      <selection activeCell="G5" sqref="G5"/>
      <pageMargins left="0.7" right="0.7" top="0.75" bottom="0.75" header="0.3" footer="0.3"/>
    </customSheetView>
    <customSheetView guid="{D5427FDC-0840-4BD5-BC42-22E35BFF96BA}">
      <selection activeCell="G5" sqref="G5"/>
      <pageMargins left="0.7" right="0.7" top="0.75" bottom="0.75" header="0.3" footer="0.3"/>
    </customSheetView>
    <customSheetView guid="{BD7B78EF-30C4-45E5-81E0-4657ED2D6ECC}">
      <selection activeCell="B34" sqref="B34"/>
      <pageMargins left="0.7" right="0.7" top="0.75" bottom="0.75" header="0.3" footer="0.3"/>
    </customSheetView>
    <customSheetView guid="{D7472A55-53F6-4F75-9BD0-118390EEEE61}">
      <selection activeCell="G33" sqref="G33"/>
      <pageMargins left="0.7" right="0.7" top="0.75" bottom="0.75" header="0.3" footer="0.3"/>
    </customSheetView>
    <customSheetView guid="{2886425B-FDB9-4377-9EA8-C029DC51F951}">
      <selection activeCell="G33" sqref="G33"/>
      <pageMargins left="0.7" right="0.7" top="0.75" bottom="0.75" header="0.3" footer="0.3"/>
    </customSheetView>
    <customSheetView guid="{EC21DF5B-E5BE-4E3D-99FF-D14A3AECB1FB}">
      <selection activeCell="G33" sqref="G33"/>
      <pageMargins left="0.7" right="0.7" top="0.75" bottom="0.75" header="0.3" footer="0.3"/>
    </customSheetView>
    <customSheetView guid="{CE09DF15-FC71-45DB-A715-5E342A1E9DF6}">
      <selection activeCell="G33" sqref="G33"/>
      <pageMargins left="0.7" right="0.7" top="0.75" bottom="0.75" header="0.3" footer="0.3"/>
    </customSheetView>
    <customSheetView guid="{AE54AF70-AD6D-48EF-9A8E-16C4FF58B875}">
      <selection activeCell="G33" sqref="G33"/>
      <pageMargins left="0.7" right="0.7" top="0.75" bottom="0.75" header="0.3" footer="0.3"/>
    </customSheetView>
  </customSheetViews>
  <conditionalFormatting sqref="E2">
    <cfRule type="cellIs" dxfId="55" priority="46" stopIfTrue="1" operator="between">
      <formula>$B$254</formula>
      <formula>$D$6+15</formula>
    </cfRule>
  </conditionalFormatting>
  <conditionalFormatting sqref="G2:BQ2">
    <cfRule type="cellIs" dxfId="54" priority="19" operator="equal">
      <formula>"i"</formula>
    </cfRule>
    <cfRule type="cellIs" dxfId="53" priority="20" operator="equal">
      <formula>"P"</formula>
    </cfRule>
    <cfRule type="cellIs" dxfId="52" priority="21" operator="equal">
      <formula>"Sk"</formula>
    </cfRule>
    <cfRule type="cellIs" dxfId="51" priority="22" operator="equal">
      <formula>"S12"</formula>
    </cfRule>
    <cfRule type="cellIs" dxfId="50" priority="23" operator="equal">
      <formula>"S11"</formula>
    </cfRule>
    <cfRule type="cellIs" dxfId="49" priority="24" operator="equal">
      <formula>"S10"</formula>
    </cfRule>
    <cfRule type="cellIs" dxfId="48" priority="25" operator="equal">
      <formula>"S9"</formula>
    </cfRule>
    <cfRule type="cellIs" dxfId="47" priority="26" operator="equal">
      <formula>"S8"</formula>
    </cfRule>
    <cfRule type="cellIs" dxfId="46" priority="27" operator="equal">
      <formula>"S7"</formula>
    </cfRule>
    <cfRule type="cellIs" dxfId="45" priority="28" operator="equal">
      <formula>"S6"</formula>
    </cfRule>
    <cfRule type="cellIs" dxfId="44" priority="29" operator="equal">
      <formula>"S5"</formula>
    </cfRule>
    <cfRule type="cellIs" dxfId="43" priority="30" operator="equal">
      <formula>"S4"</formula>
    </cfRule>
    <cfRule type="cellIs" dxfId="42" priority="31" operator="equal">
      <formula>"S3"</formula>
    </cfRule>
    <cfRule type="cellIs" dxfId="41" priority="32" operator="equal">
      <formula>"S2"</formula>
    </cfRule>
    <cfRule type="cellIs" dxfId="40" priority="33" operator="equal">
      <formula>"S1"</formula>
    </cfRule>
    <cfRule type="cellIs" dxfId="39" priority="34" operator="equal">
      <formula>"SÉJ"</formula>
    </cfRule>
    <cfRule type="cellIs" dxfId="38" priority="35" operator="equal">
      <formula>"SÉ"</formula>
    </cfRule>
    <cfRule type="cellIs" dxfId="37" priority="36" operator="equal">
      <formula>"SDU"</formula>
    </cfRule>
    <cfRule type="cellIs" dxfId="36" priority="37" operator="equal">
      <formula>"SDE"</formula>
    </cfRule>
    <cfRule type="cellIs" dxfId="35" priority="38" operator="equal">
      <formula>"SN"</formula>
    </cfRule>
    <cfRule type="cellIs" dxfId="34" priority="39" operator="equal">
      <formula>"Fü"</formula>
    </cfRule>
    <cfRule type="cellIs" dxfId="33" priority="40" operator="equal">
      <formula>"ÉJ"</formula>
    </cfRule>
    <cfRule type="cellIs" dxfId="32" priority="41" operator="equal">
      <formula>"É"</formula>
    </cfRule>
    <cfRule type="cellIs" dxfId="31" priority="42" operator="equal">
      <formula>"i"</formula>
    </cfRule>
    <cfRule type="cellIs" dxfId="30" priority="43" operator="equal">
      <formula>"DU"</formula>
    </cfRule>
    <cfRule type="cellIs" dxfId="29" priority="44" operator="equal">
      <formula>"DE"</formula>
    </cfRule>
    <cfRule type="cellIs" dxfId="28" priority="45" operator="equal">
      <formula>"N"</formula>
    </cfRule>
  </conditionalFormatting>
  <conditionalFormatting sqref="F2:BQ2">
    <cfRule type="cellIs" dxfId="27" priority="1" operator="equal">
      <formula>"B12"</formula>
    </cfRule>
    <cfRule type="cellIs" dxfId="26" priority="2" operator="equal">
      <formula>"B11"</formula>
    </cfRule>
    <cfRule type="cellIs" dxfId="25" priority="3" operator="equal">
      <formula>"B10"</formula>
    </cfRule>
    <cfRule type="cellIs" dxfId="24" priority="4" operator="equal">
      <formula>"B9"</formula>
    </cfRule>
    <cfRule type="cellIs" dxfId="23" priority="5" operator="equal">
      <formula>"B8"</formula>
    </cfRule>
    <cfRule type="cellIs" dxfId="22" priority="6" operator="equal">
      <formula>"B7"</formula>
    </cfRule>
    <cfRule type="cellIs" dxfId="21" priority="7" operator="equal">
      <formula>"B6"</formula>
    </cfRule>
    <cfRule type="cellIs" dxfId="20" priority="8" operator="equal">
      <formula>"B5"</formula>
    </cfRule>
    <cfRule type="cellIs" dxfId="19" priority="9" operator="equal">
      <formula>"B4"</formula>
    </cfRule>
    <cfRule type="cellIs" dxfId="18" priority="10" operator="equal">
      <formula>"B3"</formula>
    </cfRule>
    <cfRule type="cellIs" dxfId="17" priority="11" operator="equal">
      <formula>"B2"</formula>
    </cfRule>
    <cfRule type="cellIs" dxfId="16" priority="12" operator="equal">
      <formula>"B1"</formula>
    </cfRule>
    <cfRule type="cellIs" dxfId="15" priority="13" operator="equal">
      <formula>"BP"</formula>
    </cfRule>
    <cfRule type="cellIs" dxfId="14" priority="14" operator="equal">
      <formula>"BÉJ"</formula>
    </cfRule>
    <cfRule type="cellIs" dxfId="13" priority="15" operator="equal">
      <formula>"BÉ"</formula>
    </cfRule>
    <cfRule type="cellIs" dxfId="12" priority="16" operator="equal">
      <formula>"BDU"</formula>
    </cfRule>
    <cfRule type="cellIs" dxfId="11" priority="17" operator="equal">
      <formula>"BDE"</formula>
    </cfRule>
    <cfRule type="cellIs" dxfId="10" priority="18" operator="equal">
      <formula>"BN"</formula>
    </cfRule>
  </conditionalFormatting>
  <dataValidations count="1">
    <dataValidation type="date" allowBlank="1" showInputMessage="1" showErrorMessage="1" promptTitle="Orvosi vizsgálat" prompt="A dolgozót el kell küldeni munkaalkalmassági vizsgálatra ha a cella pirosra vált" sqref="E2">
      <formula1>$D$6-14</formula1>
      <formula2>D1048372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Munka11" filterMode="1"/>
  <dimension ref="A1:IY1226"/>
  <sheetViews>
    <sheetView zoomScale="70" zoomScaleNormal="70" workbookViewId="0">
      <pane xSplit="5" ySplit="9" topLeftCell="F10" activePane="bottomRight" state="frozen"/>
      <selection pane="topRight" activeCell="F1" sqref="F1"/>
      <selection pane="bottomLeft" activeCell="A10" sqref="A10"/>
      <selection pane="bottomRight" activeCell="T11" sqref="T11"/>
    </sheetView>
  </sheetViews>
  <sheetFormatPr defaultRowHeight="15" outlineLevelCol="1" x14ac:dyDescent="0.25"/>
  <cols>
    <col min="1" max="1" width="4" style="14" bestFit="1" customWidth="1"/>
    <col min="2" max="2" width="9.42578125" style="14" bestFit="1" customWidth="1"/>
    <col min="3" max="3" width="18" style="14" bestFit="1" customWidth="1"/>
    <col min="4" max="4" width="22.85546875" style="14" bestFit="1" customWidth="1"/>
    <col min="5" max="5" width="1" style="14" customWidth="1"/>
    <col min="6" max="6" width="12.140625" style="14" customWidth="1" outlineLevel="1"/>
    <col min="7" max="7" width="9.7109375" style="14" customWidth="1" outlineLevel="1"/>
    <col min="8" max="8" width="10" style="14" customWidth="1" outlineLevel="1"/>
    <col min="9" max="9" width="6.85546875" style="14" customWidth="1" outlineLevel="1"/>
    <col min="10" max="10" width="7.28515625" style="14" customWidth="1" outlineLevel="1"/>
    <col min="11" max="11" width="7.42578125" style="14" customWidth="1" outlineLevel="1"/>
    <col min="12" max="12" width="1.140625" style="20" customWidth="1" outlineLevel="1"/>
    <col min="13" max="13" width="12.140625" style="14" customWidth="1" outlineLevel="1"/>
    <col min="14" max="14" width="9.7109375" style="14" customWidth="1" outlineLevel="1"/>
    <col min="15" max="15" width="12.140625" style="14" customWidth="1" outlineLevel="1"/>
    <col min="16" max="16" width="7.7109375" style="14" customWidth="1" outlineLevel="1"/>
    <col min="17" max="17" width="9.42578125" style="14" customWidth="1" outlineLevel="1"/>
    <col min="18" max="18" width="8" style="14" customWidth="1" outlineLevel="1"/>
    <col min="19" max="19" width="1.140625" style="20" customWidth="1" outlineLevel="1"/>
    <col min="20" max="20" width="12.140625" style="14" customWidth="1"/>
    <col min="21" max="21" width="10.140625" style="14" customWidth="1"/>
    <col min="22" max="22" width="12.140625" style="14" customWidth="1"/>
    <col min="23" max="24" width="9.28515625" style="14" customWidth="1"/>
    <col min="25" max="25" width="12.140625" style="14" customWidth="1"/>
    <col min="26" max="26" width="1.5703125" style="14" customWidth="1"/>
    <col min="27" max="27" width="12.28515625" style="14" bestFit="1" customWidth="1" outlineLevel="1"/>
    <col min="28" max="28" width="11.140625" style="14" customWidth="1" outlineLevel="1"/>
    <col min="29" max="29" width="11" style="14" customWidth="1" outlineLevel="1"/>
    <col min="30" max="30" width="11.28515625" style="14" customWidth="1" outlineLevel="1"/>
    <col min="31" max="31" width="9.140625" style="14" customWidth="1" outlineLevel="1"/>
    <col min="32" max="32" width="10.5703125" style="14" customWidth="1" outlineLevel="1"/>
    <col min="33" max="33" width="1.140625" style="20" customWidth="1" outlineLevel="1"/>
    <col min="34" max="34" width="3.5703125" style="14" customWidth="1" outlineLevel="1"/>
    <col min="35" max="35" width="3.85546875" style="14" customWidth="1" outlineLevel="1"/>
    <col min="36" max="36" width="2.85546875" style="14" customWidth="1" outlineLevel="1"/>
    <col min="37" max="38" width="3.42578125" style="14" customWidth="1" outlineLevel="1"/>
    <col min="39" max="39" width="4.85546875" style="14" customWidth="1" outlineLevel="1"/>
    <col min="40" max="40" width="6.42578125" style="14" customWidth="1" outlineLevel="1"/>
    <col min="41" max="41" width="3.5703125" style="14" customWidth="1" outlineLevel="1"/>
    <col min="42" max="42" width="5.5703125" style="14" customWidth="1" outlineLevel="1"/>
    <col min="43" max="43" width="12" style="14" customWidth="1" outlineLevel="1"/>
    <col min="44" max="44" width="7.85546875" style="14" customWidth="1" outlineLevel="1"/>
    <col min="45" max="45" width="4.85546875" style="14" customWidth="1" outlineLevel="1"/>
    <col min="46" max="46" width="2.85546875" style="14" customWidth="1" outlineLevel="1"/>
    <col min="47" max="47" width="1.140625" style="20" customWidth="1" outlineLevel="1"/>
    <col min="48" max="48" width="3.5703125" style="14" bestFit="1" customWidth="1"/>
    <col min="49" max="49" width="3.85546875" style="14" bestFit="1" customWidth="1"/>
    <col min="50" max="50" width="2.85546875" style="14" bestFit="1" customWidth="1"/>
    <col min="51" max="51" width="2.42578125" style="14" bestFit="1" customWidth="1"/>
    <col min="52" max="52" width="2.140625" style="14" bestFit="1" customWidth="1"/>
    <col min="53" max="53" width="4.85546875" style="14" bestFit="1" customWidth="1"/>
    <col min="54" max="54" width="6.42578125" style="14" bestFit="1" customWidth="1"/>
    <col min="55" max="55" width="3.5703125" style="14" bestFit="1" customWidth="1"/>
    <col min="56" max="56" width="5.5703125" style="14" bestFit="1" customWidth="1"/>
    <col min="57" max="57" width="12" style="14" bestFit="1" customWidth="1"/>
    <col min="58" max="58" width="7.85546875" style="14" bestFit="1" customWidth="1"/>
    <col min="59" max="59" width="4.85546875" style="14" bestFit="1" customWidth="1"/>
    <col min="60" max="60" width="2.85546875" style="14" bestFit="1" customWidth="1"/>
    <col min="61" max="61" width="1.5703125" style="14" customWidth="1"/>
    <col min="62" max="62" width="3.5703125" style="14" hidden="1" customWidth="1" outlineLevel="1"/>
    <col min="63" max="63" width="3.85546875" style="14" hidden="1" customWidth="1" outlineLevel="1"/>
    <col min="64" max="64" width="2.85546875" style="14" hidden="1" customWidth="1" outlineLevel="1"/>
    <col min="65" max="65" width="3.140625" style="14" hidden="1" customWidth="1" outlineLevel="1"/>
    <col min="66" max="66" width="3.7109375" style="14" hidden="1" customWidth="1" outlineLevel="1"/>
    <col min="67" max="67" width="4.85546875" style="14" hidden="1" customWidth="1" outlineLevel="1"/>
    <col min="68" max="68" width="3.5703125" style="14" hidden="1" customWidth="1" outlineLevel="1"/>
    <col min="69" max="69" width="6.42578125" style="14" hidden="1" customWidth="1" outlineLevel="1"/>
    <col min="70" max="70" width="5.5703125" style="14" hidden="1" customWidth="1" outlineLevel="1"/>
    <col min="71" max="71" width="12" style="14" hidden="1" customWidth="1" outlineLevel="1"/>
    <col min="72" max="72" width="7.85546875" style="14" hidden="1" customWidth="1" outlineLevel="1"/>
    <col min="73" max="73" width="4.85546875" style="14" hidden="1" customWidth="1" outlineLevel="1"/>
    <col min="74" max="74" width="2.85546875" style="14" hidden="1" customWidth="1" outlineLevel="1"/>
    <col min="75" max="75" width="1.140625" style="20" hidden="1" customWidth="1" outlineLevel="1"/>
    <col min="76" max="76" width="3.5703125" style="14" hidden="1" customWidth="1" outlineLevel="1"/>
    <col min="77" max="77" width="3.85546875" style="14" hidden="1" customWidth="1" outlineLevel="1"/>
    <col min="78" max="78" width="2.85546875" style="14" hidden="1" customWidth="1" outlineLevel="1"/>
    <col min="79" max="79" width="2.42578125" style="14" hidden="1" customWidth="1" outlineLevel="1"/>
    <col min="80" max="80" width="2.140625" style="14" hidden="1" customWidth="1" outlineLevel="1"/>
    <col min="81" max="81" width="4.85546875" style="14" hidden="1" customWidth="1" outlineLevel="1"/>
    <col min="82" max="82" width="6.42578125" style="14" hidden="1" customWidth="1" outlineLevel="1"/>
    <col min="83" max="83" width="3.5703125" style="14" hidden="1" customWidth="1" outlineLevel="1"/>
    <col min="84" max="84" width="5.5703125" style="14" hidden="1" customWidth="1" outlineLevel="1"/>
    <col min="85" max="85" width="12" style="14" hidden="1" customWidth="1" outlineLevel="1"/>
    <col min="86" max="86" width="7.85546875" style="14" hidden="1" customWidth="1" outlineLevel="1"/>
    <col min="87" max="87" width="4.85546875" style="14" hidden="1" customWidth="1" outlineLevel="1"/>
    <col min="88" max="88" width="2.85546875" style="14" hidden="1" customWidth="1" outlineLevel="1"/>
    <col min="89" max="89" width="1.140625" style="20" hidden="1" customWidth="1" outlineLevel="1"/>
    <col min="90" max="90" width="3.5703125" style="14" bestFit="1" customWidth="1" collapsed="1"/>
    <col min="91" max="91" width="3.85546875" style="14" bestFit="1" customWidth="1"/>
    <col min="92" max="92" width="3.42578125" style="14" bestFit="1" customWidth="1"/>
    <col min="93" max="93" width="4.42578125" style="14" bestFit="1" customWidth="1"/>
    <col min="94" max="94" width="2.140625" style="14" bestFit="1" customWidth="1"/>
    <col min="95" max="95" width="4.85546875" style="14" bestFit="1" customWidth="1"/>
    <col min="96" max="96" width="6.42578125" style="14" bestFit="1" customWidth="1"/>
    <col min="97" max="97" width="3.5703125" style="14" bestFit="1" customWidth="1"/>
    <col min="98" max="98" width="5.5703125" style="14" bestFit="1" customWidth="1"/>
    <col min="99" max="99" width="12" style="14" bestFit="1" customWidth="1"/>
    <col min="100" max="100" width="7.85546875" style="14" bestFit="1" customWidth="1"/>
    <col min="101" max="101" width="4.85546875" style="14" bestFit="1" customWidth="1"/>
    <col min="102" max="102" width="3.42578125" style="14" bestFit="1" customWidth="1"/>
    <col min="103" max="103" width="1.5703125" style="14" customWidth="1"/>
    <col min="104" max="104" width="3.5703125" style="14" customWidth="1" outlineLevel="1"/>
    <col min="105" max="105" width="3.85546875" style="14" customWidth="1" outlineLevel="1"/>
    <col min="106" max="106" width="2.85546875" style="14" customWidth="1" outlineLevel="1"/>
    <col min="107" max="107" width="2.42578125" style="14" customWidth="1" outlineLevel="1"/>
    <col min="108" max="108" width="2.140625" style="14" customWidth="1" outlineLevel="1"/>
    <col min="109" max="109" width="4.85546875" style="14" customWidth="1" outlineLevel="1"/>
    <col min="110" max="110" width="3.5703125" style="14" customWidth="1" outlineLevel="1"/>
    <col min="111" max="111" width="6.42578125" style="14" customWidth="1" outlineLevel="1"/>
    <col min="112" max="112" width="5.5703125" style="14" customWidth="1" outlineLevel="1"/>
    <col min="113" max="113" width="12" style="14" customWidth="1" outlineLevel="1"/>
    <col min="114" max="114" width="7.85546875" style="14" customWidth="1" outlineLevel="1"/>
    <col min="115" max="115" width="4.85546875" style="14" customWidth="1" outlineLevel="1"/>
    <col min="116" max="116" width="2.85546875" style="14" customWidth="1" outlineLevel="1"/>
    <col min="117" max="117" width="1.140625" style="20" customWidth="1" outlineLevel="1"/>
    <col min="118" max="118" width="3.5703125" style="14" customWidth="1" outlineLevel="1"/>
    <col min="119" max="119" width="3.85546875" style="14" customWidth="1" outlineLevel="1"/>
    <col min="120" max="120" width="2.85546875" style="14" customWidth="1" outlineLevel="1"/>
    <col min="121" max="121" width="2.42578125" style="14" customWidth="1" outlineLevel="1"/>
    <col min="122" max="122" width="2.140625" style="14" customWidth="1" outlineLevel="1"/>
    <col min="123" max="123" width="4.85546875" style="14" customWidth="1" outlineLevel="1"/>
    <col min="124" max="124" width="6.42578125" style="14" customWidth="1" outlineLevel="1"/>
    <col min="125" max="125" width="3.5703125" style="14" customWidth="1" outlineLevel="1"/>
    <col min="126" max="126" width="5.5703125" style="14" customWidth="1" outlineLevel="1"/>
    <col min="127" max="127" width="12" style="14" customWidth="1" outlineLevel="1"/>
    <col min="128" max="128" width="7.85546875" style="14" customWidth="1" outlineLevel="1"/>
    <col min="129" max="129" width="4.85546875" style="14" customWidth="1" outlineLevel="1"/>
    <col min="130" max="130" width="2.85546875" style="14" customWidth="1" outlineLevel="1"/>
    <col min="131" max="131" width="1.140625" style="20" customWidth="1" outlineLevel="1"/>
    <col min="132" max="132" width="4.42578125" style="14" bestFit="1" customWidth="1"/>
    <col min="133" max="133" width="3.85546875" style="14" bestFit="1" customWidth="1"/>
    <col min="134" max="134" width="2.85546875" style="14" bestFit="1" customWidth="1"/>
    <col min="135" max="135" width="2.42578125" style="14" bestFit="1" customWidth="1"/>
    <col min="136" max="136" width="2.140625" style="14" bestFit="1" customWidth="1"/>
    <col min="137" max="137" width="4.85546875" style="14" bestFit="1" customWidth="1"/>
    <col min="138" max="138" width="6.42578125" style="14" bestFit="1" customWidth="1"/>
    <col min="139" max="139" width="3.5703125" style="14" bestFit="1" customWidth="1"/>
    <col min="140" max="140" width="5.5703125" style="14" bestFit="1" customWidth="1"/>
    <col min="141" max="141" width="10.42578125" style="14" customWidth="1"/>
    <col min="142" max="142" width="7.85546875" style="14" bestFit="1" customWidth="1"/>
    <col min="143" max="143" width="5" style="14" bestFit="1" customWidth="1"/>
    <col min="144" max="144" width="2.85546875" style="14" bestFit="1" customWidth="1"/>
    <col min="145" max="145" width="1.42578125" style="14" customWidth="1"/>
    <col min="146" max="146" width="13" style="14" customWidth="1" outlineLevel="1"/>
    <col min="147" max="147" width="9.7109375" style="14" customWidth="1" outlineLevel="1"/>
    <col min="148" max="148" width="11.5703125" style="14" customWidth="1" outlineLevel="1"/>
    <col min="149" max="149" width="10.7109375" style="14" customWidth="1" outlineLevel="1"/>
    <col min="150" max="150" width="11.140625" style="14" customWidth="1" outlineLevel="1"/>
    <col min="151" max="151" width="11.42578125" style="14" customWidth="1" outlineLevel="1"/>
    <col min="152" max="152" width="1.28515625" style="14" customWidth="1" outlineLevel="1"/>
    <col min="153" max="153" width="11.42578125" style="14" customWidth="1" outlineLevel="1"/>
    <col min="154" max="155" width="10.28515625" style="14" customWidth="1" outlineLevel="1"/>
    <col min="156" max="156" width="8.85546875" style="14" customWidth="1" outlineLevel="1"/>
    <col min="157" max="157" width="8" style="14" customWidth="1" outlineLevel="1"/>
    <col min="158" max="158" width="7.85546875" style="14" customWidth="1" outlineLevel="1"/>
    <col min="159" max="159" width="1.28515625" style="14" customWidth="1" outlineLevel="1"/>
    <col min="160" max="165" width="11.5703125" style="14" customWidth="1"/>
    <col min="166" max="166" width="1.5703125" style="14" customWidth="1"/>
    <col min="167" max="167" width="12.42578125" style="14" customWidth="1" outlineLevel="1"/>
    <col min="168" max="168" width="10.42578125" style="14" customWidth="1" outlineLevel="1"/>
    <col min="169" max="169" width="11.5703125" style="14" customWidth="1" outlineLevel="1"/>
    <col min="170" max="170" width="9.5703125" style="14" customWidth="1" outlineLevel="1"/>
    <col min="171" max="171" width="8.28515625" style="14" customWidth="1" outlineLevel="1"/>
    <col min="172" max="172" width="12.42578125" style="14" customWidth="1" outlineLevel="1"/>
    <col min="173" max="173" width="1.42578125" style="14" customWidth="1" outlineLevel="1"/>
    <col min="174" max="174" width="13" style="14" customWidth="1" outlineLevel="1"/>
    <col min="175" max="176" width="10.5703125" style="14" customWidth="1" outlineLevel="1"/>
    <col min="177" max="178" width="9.5703125" style="14" customWidth="1" outlineLevel="1"/>
    <col min="179" max="179" width="11.140625" style="14" customWidth="1" outlineLevel="1"/>
    <col min="180" max="180" width="1.42578125" style="14" customWidth="1" outlineLevel="1"/>
    <col min="181" max="181" width="11.5703125" style="14" customWidth="1"/>
    <col min="182" max="183" width="9.85546875" style="14" customWidth="1"/>
    <col min="184" max="185" width="9.28515625" style="14" customWidth="1"/>
    <col min="186" max="186" width="11.28515625" style="14" customWidth="1"/>
    <col min="187" max="187" width="1" style="14" customWidth="1"/>
    <col min="188" max="195" width="4.42578125" style="21" customWidth="1"/>
    <col min="196" max="197" width="4.42578125" style="22" customWidth="1"/>
    <col min="198" max="243" width="4.42578125" style="21" customWidth="1"/>
    <col min="244" max="259" width="9.140625" style="21"/>
    <col min="260" max="16384" width="9.140625" style="14"/>
  </cols>
  <sheetData>
    <row r="1" spans="1:197" x14ac:dyDescent="0.25">
      <c r="D1" s="1310" t="s">
        <v>242</v>
      </c>
      <c r="E1" s="1312"/>
      <c r="F1" s="1313"/>
      <c r="G1" s="1313"/>
      <c r="H1" s="1313"/>
      <c r="I1" s="1313"/>
      <c r="J1" s="1313"/>
      <c r="K1" s="1313"/>
      <c r="L1" s="1313"/>
      <c r="M1" s="1313"/>
      <c r="N1" s="1313"/>
      <c r="O1" s="1313"/>
      <c r="P1" s="1313"/>
      <c r="Q1" s="1313"/>
      <c r="R1" s="1313"/>
      <c r="S1" s="1313"/>
      <c r="T1" s="1312"/>
      <c r="U1" s="1312"/>
      <c r="V1" s="1312"/>
      <c r="W1" s="1312"/>
      <c r="X1" s="1312"/>
      <c r="Y1" s="1312"/>
      <c r="Z1" s="1312"/>
      <c r="AA1" s="1313"/>
      <c r="AB1" s="1313"/>
      <c r="AC1" s="1313"/>
      <c r="AD1" s="1313"/>
      <c r="AE1" s="1313"/>
      <c r="AF1" s="1313"/>
      <c r="AG1" s="1313"/>
      <c r="AH1" s="1313"/>
      <c r="AI1" s="1313"/>
      <c r="AJ1" s="1313"/>
      <c r="AK1" s="1313"/>
      <c r="AL1" s="1313"/>
      <c r="AM1" s="1313"/>
      <c r="AN1" s="1313"/>
      <c r="AO1" s="1313"/>
      <c r="AP1" s="1313"/>
      <c r="AQ1" s="1313"/>
      <c r="AR1" s="1313"/>
      <c r="AS1" s="1313"/>
      <c r="AT1" s="1313"/>
      <c r="AU1" s="1313"/>
      <c r="AV1" s="1312"/>
      <c r="AW1" s="1312"/>
      <c r="AX1" s="1312"/>
      <c r="AY1" s="1312"/>
      <c r="AZ1" s="1312"/>
      <c r="BA1" s="1312"/>
      <c r="BB1" s="1312"/>
      <c r="BC1" s="1312"/>
      <c r="BD1" s="1312"/>
      <c r="BE1" s="1312"/>
      <c r="BF1" s="1312"/>
      <c r="BG1" s="1312"/>
      <c r="BH1" s="1312"/>
      <c r="BI1" s="1312"/>
      <c r="BJ1" s="1313"/>
      <c r="BK1" s="1313"/>
      <c r="BL1" s="1313"/>
      <c r="BM1" s="1313"/>
      <c r="BN1" s="1313"/>
      <c r="BO1" s="1313"/>
      <c r="BP1" s="1313"/>
      <c r="BQ1" s="1313"/>
      <c r="BR1" s="1313"/>
      <c r="BS1" s="1313"/>
      <c r="BT1" s="1313"/>
      <c r="BU1" s="1313"/>
      <c r="BV1" s="1313"/>
      <c r="BW1" s="1313"/>
      <c r="BX1" s="1313"/>
      <c r="BY1" s="1313"/>
      <c r="BZ1" s="1313"/>
      <c r="CA1" s="1313"/>
      <c r="CB1" s="1313"/>
      <c r="CC1" s="1313"/>
      <c r="CD1" s="1313"/>
      <c r="CE1" s="1313"/>
      <c r="CF1" s="1313"/>
      <c r="CG1" s="1313"/>
      <c r="CH1" s="1313"/>
      <c r="CI1" s="1313"/>
      <c r="CJ1" s="1313"/>
      <c r="CK1" s="1313"/>
      <c r="CL1" s="1312"/>
      <c r="CM1" s="1312"/>
      <c r="CN1" s="1312"/>
      <c r="CO1" s="1312"/>
      <c r="CP1" s="1312"/>
      <c r="CQ1" s="1312"/>
      <c r="CR1" s="1312"/>
      <c r="CS1" s="1312"/>
      <c r="CT1" s="1312"/>
      <c r="CU1" s="1312"/>
      <c r="CV1" s="1312"/>
      <c r="CW1" s="1312"/>
      <c r="CX1" s="1312"/>
      <c r="CY1" s="1312"/>
      <c r="CZ1" s="1313"/>
      <c r="DA1" s="1313"/>
      <c r="DB1" s="1313"/>
      <c r="DC1" s="1313"/>
      <c r="DD1" s="1313"/>
      <c r="DE1" s="1313"/>
      <c r="DF1" s="1313"/>
      <c r="DG1" s="1313"/>
      <c r="DH1" s="1313"/>
      <c r="DI1" s="1313"/>
      <c r="DJ1" s="1313"/>
      <c r="DK1" s="1313"/>
      <c r="DL1" s="1313"/>
      <c r="DM1" s="1313"/>
      <c r="DN1" s="1313"/>
      <c r="DO1" s="1313"/>
      <c r="DP1" s="1313"/>
      <c r="DQ1" s="1313"/>
      <c r="DR1" s="1313"/>
      <c r="DS1" s="1313"/>
      <c r="DT1" s="1313"/>
      <c r="DU1" s="1313"/>
      <c r="DV1" s="1313"/>
      <c r="DW1" s="1313"/>
      <c r="DX1" s="1313"/>
      <c r="DY1" s="1313"/>
      <c r="DZ1" s="1313"/>
      <c r="EA1" s="1313"/>
      <c r="EB1" s="1312"/>
      <c r="EC1" s="1312"/>
      <c r="ED1" s="1312"/>
      <c r="EE1" s="1312"/>
      <c r="EF1" s="1312"/>
      <c r="EG1" s="1312"/>
      <c r="EH1" s="1312"/>
      <c r="EI1" s="1312"/>
      <c r="EJ1" s="1312"/>
      <c r="EK1" s="1312"/>
      <c r="EL1" s="1312"/>
      <c r="EM1" s="1312"/>
      <c r="EN1" s="1312"/>
      <c r="EO1" s="1312"/>
      <c r="EP1" s="1313"/>
      <c r="EQ1" s="1313"/>
      <c r="ER1" s="1313"/>
      <c r="ES1" s="1313"/>
      <c r="ET1" s="1313"/>
      <c r="EU1" s="1313"/>
      <c r="EV1" s="1313"/>
      <c r="EW1" s="1313"/>
      <c r="EX1" s="1313"/>
      <c r="EY1" s="1313"/>
      <c r="EZ1" s="1313"/>
      <c r="FA1" s="1313"/>
      <c r="FB1" s="1313"/>
      <c r="FC1" s="1313"/>
      <c r="FD1" s="1312"/>
      <c r="FE1" s="1312"/>
      <c r="FF1" s="1312"/>
      <c r="FG1" s="1312"/>
      <c r="FH1" s="1312"/>
      <c r="FI1" s="1312"/>
      <c r="FJ1" s="1312"/>
      <c r="FK1" s="1313"/>
      <c r="FL1" s="1313"/>
      <c r="FM1" s="1313"/>
      <c r="FN1" s="1313"/>
      <c r="FO1" s="1313"/>
      <c r="FP1" s="1313"/>
      <c r="FQ1" s="1313"/>
      <c r="FR1" s="1313"/>
      <c r="FS1" s="1313"/>
      <c r="FT1" s="1313"/>
      <c r="FU1" s="1313"/>
      <c r="FV1" s="1313"/>
      <c r="FW1" s="1313"/>
      <c r="FX1" s="1313"/>
      <c r="FY1" s="1312"/>
      <c r="FZ1" s="1312"/>
      <c r="GA1" s="1312"/>
      <c r="GB1" s="1312"/>
      <c r="GC1" s="1312"/>
      <c r="GD1" s="1312"/>
      <c r="GE1" s="1312"/>
    </row>
    <row r="2" spans="1:197" x14ac:dyDescent="0.25">
      <c r="D2" s="1310"/>
      <c r="E2" s="1312"/>
      <c r="F2" s="1313"/>
      <c r="G2" s="1313"/>
      <c r="H2" s="1313"/>
      <c r="I2" s="1313"/>
      <c r="J2" s="1313"/>
      <c r="K2" s="1313"/>
      <c r="L2" s="1313"/>
      <c r="M2" s="1313"/>
      <c r="N2" s="1313"/>
      <c r="O2" s="1313"/>
      <c r="P2" s="1313"/>
      <c r="Q2" s="1313"/>
      <c r="R2" s="1313"/>
      <c r="S2" s="1313"/>
      <c r="T2" s="1312"/>
      <c r="U2" s="1312"/>
      <c r="V2" s="1312"/>
      <c r="W2" s="1312"/>
      <c r="X2" s="1312"/>
      <c r="Y2" s="1312"/>
      <c r="Z2" s="1312"/>
      <c r="AA2" s="1313"/>
      <c r="AB2" s="1313"/>
      <c r="AC2" s="1313"/>
      <c r="AD2" s="1313"/>
      <c r="AE2" s="1313"/>
      <c r="AF2" s="1313"/>
      <c r="AG2" s="1313"/>
      <c r="AH2" s="1313"/>
      <c r="AI2" s="1313"/>
      <c r="AJ2" s="1313"/>
      <c r="AK2" s="1313"/>
      <c r="AL2" s="1313"/>
      <c r="AM2" s="1313"/>
      <c r="AN2" s="1313"/>
      <c r="AO2" s="1313"/>
      <c r="AP2" s="1313"/>
      <c r="AQ2" s="1313"/>
      <c r="AR2" s="1313"/>
      <c r="AS2" s="1313"/>
      <c r="AT2" s="1313"/>
      <c r="AU2" s="1313"/>
      <c r="AV2" s="1312"/>
      <c r="AW2" s="1312"/>
      <c r="AX2" s="1312"/>
      <c r="AY2" s="1312"/>
      <c r="AZ2" s="1312"/>
      <c r="BA2" s="1312"/>
      <c r="BB2" s="1312"/>
      <c r="BC2" s="1312"/>
      <c r="BD2" s="1312"/>
      <c r="BE2" s="1312"/>
      <c r="BF2" s="1312"/>
      <c r="BG2" s="1312"/>
      <c r="BH2" s="1312"/>
      <c r="BI2" s="1312"/>
      <c r="BJ2" s="1313"/>
      <c r="BK2" s="1313"/>
      <c r="BL2" s="1313"/>
      <c r="BM2" s="1313"/>
      <c r="BN2" s="1313"/>
      <c r="BO2" s="1313"/>
      <c r="BP2" s="1313"/>
      <c r="BQ2" s="1313"/>
      <c r="BR2" s="1313"/>
      <c r="BS2" s="1313"/>
      <c r="BT2" s="1313"/>
      <c r="BU2" s="1313"/>
      <c r="BV2" s="1313"/>
      <c r="BW2" s="1313"/>
      <c r="BX2" s="1313"/>
      <c r="BY2" s="1313"/>
      <c r="BZ2" s="1313"/>
      <c r="CA2" s="1313"/>
      <c r="CB2" s="1313"/>
      <c r="CC2" s="1313"/>
      <c r="CD2" s="1313"/>
      <c r="CE2" s="1313"/>
      <c r="CF2" s="1313"/>
      <c r="CG2" s="1313"/>
      <c r="CH2" s="1313"/>
      <c r="CI2" s="1313"/>
      <c r="CJ2" s="1313"/>
      <c r="CK2" s="1313"/>
      <c r="CL2" s="1312"/>
      <c r="CM2" s="1312"/>
      <c r="CN2" s="1312"/>
      <c r="CO2" s="1312"/>
      <c r="CP2" s="1312"/>
      <c r="CQ2" s="1312"/>
      <c r="CR2" s="1312"/>
      <c r="CS2" s="1312"/>
      <c r="CT2" s="1312"/>
      <c r="CU2" s="1312"/>
      <c r="CV2" s="1312"/>
      <c r="CW2" s="1312"/>
      <c r="CX2" s="1312"/>
      <c r="CY2" s="1312"/>
      <c r="CZ2" s="1313"/>
      <c r="DA2" s="1313"/>
      <c r="DB2" s="1313"/>
      <c r="DC2" s="1313"/>
      <c r="DD2" s="1313"/>
      <c r="DE2" s="1313"/>
      <c r="DF2" s="1313"/>
      <c r="DG2" s="1313"/>
      <c r="DH2" s="1313"/>
      <c r="DI2" s="1313"/>
      <c r="DJ2" s="1313"/>
      <c r="DK2" s="1313"/>
      <c r="DL2" s="1313"/>
      <c r="DM2" s="1313"/>
      <c r="DN2" s="1313"/>
      <c r="DO2" s="1313"/>
      <c r="DP2" s="1313"/>
      <c r="DQ2" s="1313"/>
      <c r="DR2" s="1313"/>
      <c r="DS2" s="1313"/>
      <c r="DT2" s="1313"/>
      <c r="DU2" s="1313"/>
      <c r="DV2" s="1313"/>
      <c r="DW2" s="1313"/>
      <c r="DX2" s="1313"/>
      <c r="DY2" s="1313"/>
      <c r="DZ2" s="1313"/>
      <c r="EA2" s="1313"/>
      <c r="EB2" s="1312"/>
      <c r="EC2" s="1312"/>
      <c r="ED2" s="1312"/>
      <c r="EE2" s="1312"/>
      <c r="EF2" s="1312"/>
      <c r="EG2" s="1312"/>
      <c r="EH2" s="1312"/>
      <c r="EI2" s="1312"/>
      <c r="EJ2" s="1312"/>
      <c r="EK2" s="1312"/>
      <c r="EL2" s="1312"/>
      <c r="EM2" s="1312"/>
      <c r="EN2" s="1312"/>
      <c r="EO2" s="1312"/>
      <c r="EP2" s="1313"/>
      <c r="EQ2" s="1313"/>
      <c r="ER2" s="1313"/>
      <c r="ES2" s="1313"/>
      <c r="ET2" s="1313"/>
      <c r="EU2" s="1313"/>
      <c r="EV2" s="1313"/>
      <c r="EW2" s="1313"/>
      <c r="EX2" s="1313"/>
      <c r="EY2" s="1313"/>
      <c r="EZ2" s="1313"/>
      <c r="FA2" s="1313"/>
      <c r="FB2" s="1313"/>
      <c r="FC2" s="1313"/>
      <c r="FD2" s="1312"/>
      <c r="FE2" s="1312"/>
      <c r="FF2" s="1312"/>
      <c r="FG2" s="1312"/>
      <c r="FH2" s="1312"/>
      <c r="FI2" s="1312"/>
      <c r="FJ2" s="1312"/>
      <c r="FK2" s="1313"/>
      <c r="FL2" s="1313"/>
      <c r="FM2" s="1313"/>
      <c r="FN2" s="1313"/>
      <c r="FO2" s="1313"/>
      <c r="FP2" s="1313"/>
      <c r="FQ2" s="1313"/>
      <c r="FR2" s="1313"/>
      <c r="FS2" s="1313"/>
      <c r="FT2" s="1313"/>
      <c r="FU2" s="1313"/>
      <c r="FV2" s="1313"/>
      <c r="FW2" s="1313"/>
      <c r="FX2" s="1313"/>
      <c r="FY2" s="1312"/>
      <c r="FZ2" s="1312"/>
      <c r="GA2" s="1312"/>
      <c r="GB2" s="1312"/>
      <c r="GC2" s="1312"/>
      <c r="GD2" s="1312"/>
      <c r="GE2" s="1312"/>
    </row>
    <row r="3" spans="1:197" x14ac:dyDescent="0.25">
      <c r="D3" s="1310"/>
      <c r="E3" s="1312"/>
      <c r="F3" s="1313"/>
      <c r="G3" s="1313"/>
      <c r="H3" s="1313"/>
      <c r="I3" s="1313"/>
      <c r="J3" s="1313"/>
      <c r="K3" s="1313"/>
      <c r="L3" s="1313"/>
      <c r="M3" s="1313"/>
      <c r="N3" s="1313"/>
      <c r="O3" s="1313"/>
      <c r="P3" s="1313"/>
      <c r="Q3" s="1313"/>
      <c r="R3" s="1313"/>
      <c r="S3" s="1313"/>
      <c r="T3" s="1312"/>
      <c r="U3" s="1312"/>
      <c r="V3" s="1312"/>
      <c r="W3" s="1312"/>
      <c r="X3" s="1312"/>
      <c r="Y3" s="1312"/>
      <c r="Z3" s="1312"/>
      <c r="AA3" s="1313"/>
      <c r="AB3" s="1313"/>
      <c r="AC3" s="1313"/>
      <c r="AD3" s="1313"/>
      <c r="AE3" s="1313"/>
      <c r="AF3" s="1313"/>
      <c r="AG3" s="1313"/>
      <c r="AH3" s="1313"/>
      <c r="AI3" s="1313"/>
      <c r="AJ3" s="1313"/>
      <c r="AK3" s="1313"/>
      <c r="AL3" s="1313"/>
      <c r="AM3" s="1313"/>
      <c r="AN3" s="1313"/>
      <c r="AO3" s="1313"/>
      <c r="AP3" s="1313"/>
      <c r="AQ3" s="1313"/>
      <c r="AR3" s="1313"/>
      <c r="AS3" s="1313"/>
      <c r="AT3" s="1313"/>
      <c r="AU3" s="1313"/>
      <c r="AV3" s="1312"/>
      <c r="AW3" s="1312"/>
      <c r="AX3" s="1312"/>
      <c r="AY3" s="1312"/>
      <c r="AZ3" s="1312"/>
      <c r="BA3" s="1312"/>
      <c r="BB3" s="1312"/>
      <c r="BC3" s="1312"/>
      <c r="BD3" s="1312"/>
      <c r="BE3" s="1312"/>
      <c r="BF3" s="1312"/>
      <c r="BG3" s="1312"/>
      <c r="BH3" s="1312"/>
      <c r="BI3" s="1312"/>
      <c r="BJ3" s="1313"/>
      <c r="BK3" s="1313"/>
      <c r="BL3" s="1313"/>
      <c r="BM3" s="1313"/>
      <c r="BN3" s="1313"/>
      <c r="BO3" s="1313"/>
      <c r="BP3" s="1313"/>
      <c r="BQ3" s="1313"/>
      <c r="BR3" s="1313"/>
      <c r="BS3" s="1313"/>
      <c r="BT3" s="1313"/>
      <c r="BU3" s="1313"/>
      <c r="BV3" s="1313"/>
      <c r="BW3" s="1313"/>
      <c r="BX3" s="1313"/>
      <c r="BY3" s="1313"/>
      <c r="BZ3" s="1313"/>
      <c r="CA3" s="1313"/>
      <c r="CB3" s="1313"/>
      <c r="CC3" s="1313"/>
      <c r="CD3" s="1313"/>
      <c r="CE3" s="1313"/>
      <c r="CF3" s="1313"/>
      <c r="CG3" s="1313"/>
      <c r="CH3" s="1313"/>
      <c r="CI3" s="1313"/>
      <c r="CJ3" s="1313"/>
      <c r="CK3" s="1313"/>
      <c r="CL3" s="1312"/>
      <c r="CM3" s="1312"/>
      <c r="CN3" s="1312"/>
      <c r="CO3" s="1312"/>
      <c r="CP3" s="1312"/>
      <c r="CQ3" s="1312"/>
      <c r="CR3" s="1312"/>
      <c r="CS3" s="1312"/>
      <c r="CT3" s="1312"/>
      <c r="CU3" s="1312"/>
      <c r="CV3" s="1312"/>
      <c r="CW3" s="1312"/>
      <c r="CX3" s="1312"/>
      <c r="CY3" s="1312"/>
      <c r="CZ3" s="1313"/>
      <c r="DA3" s="1313"/>
      <c r="DB3" s="1313"/>
      <c r="DC3" s="1313"/>
      <c r="DD3" s="1313"/>
      <c r="DE3" s="1313"/>
      <c r="DF3" s="1313"/>
      <c r="DG3" s="1313"/>
      <c r="DH3" s="1313"/>
      <c r="DI3" s="1313"/>
      <c r="DJ3" s="1313"/>
      <c r="DK3" s="1313"/>
      <c r="DL3" s="1313"/>
      <c r="DM3" s="1313"/>
      <c r="DN3" s="1313"/>
      <c r="DO3" s="1313"/>
      <c r="DP3" s="1313"/>
      <c r="DQ3" s="1313"/>
      <c r="DR3" s="1313"/>
      <c r="DS3" s="1313"/>
      <c r="DT3" s="1313"/>
      <c r="DU3" s="1313"/>
      <c r="DV3" s="1313"/>
      <c r="DW3" s="1313"/>
      <c r="DX3" s="1313"/>
      <c r="DY3" s="1313"/>
      <c r="DZ3" s="1313"/>
      <c r="EA3" s="1313"/>
      <c r="EB3" s="1312"/>
      <c r="EC3" s="1312"/>
      <c r="ED3" s="1312"/>
      <c r="EE3" s="1312"/>
      <c r="EF3" s="1312"/>
      <c r="EG3" s="1312"/>
      <c r="EH3" s="1312"/>
      <c r="EI3" s="1312"/>
      <c r="EJ3" s="1312"/>
      <c r="EK3" s="1312"/>
      <c r="EL3" s="1312"/>
      <c r="EM3" s="1312"/>
      <c r="EN3" s="1312"/>
      <c r="EO3" s="1312"/>
      <c r="EP3" s="1313"/>
      <c r="EQ3" s="1313"/>
      <c r="ER3" s="1313"/>
      <c r="ES3" s="1313"/>
      <c r="ET3" s="1313"/>
      <c r="EU3" s="1313"/>
      <c r="EV3" s="1313"/>
      <c r="EW3" s="1313"/>
      <c r="EX3" s="1313"/>
      <c r="EY3" s="1313"/>
      <c r="EZ3" s="1313"/>
      <c r="FA3" s="1313"/>
      <c r="FB3" s="1313"/>
      <c r="FC3" s="1313"/>
      <c r="FD3" s="1312"/>
      <c r="FE3" s="1312"/>
      <c r="FF3" s="1312"/>
      <c r="FG3" s="1312"/>
      <c r="FH3" s="1312"/>
      <c r="FI3" s="1312"/>
      <c r="FJ3" s="1312"/>
      <c r="FK3" s="1313"/>
      <c r="FL3" s="1313"/>
      <c r="FM3" s="1313"/>
      <c r="FN3" s="1313"/>
      <c r="FO3" s="1313"/>
      <c r="FP3" s="1313"/>
      <c r="FQ3" s="1313"/>
      <c r="FR3" s="1313"/>
      <c r="FS3" s="1313"/>
      <c r="FT3" s="1313"/>
      <c r="FU3" s="1313"/>
      <c r="FV3" s="1313"/>
      <c r="FW3" s="1313"/>
      <c r="FX3" s="1313"/>
      <c r="FY3" s="1312"/>
      <c r="FZ3" s="1312"/>
      <c r="GA3" s="1312"/>
      <c r="GB3" s="1312"/>
      <c r="GC3" s="1312"/>
      <c r="GD3" s="1312"/>
      <c r="GE3" s="1312"/>
    </row>
    <row r="4" spans="1:197" x14ac:dyDescent="0.25">
      <c r="D4" s="1310"/>
      <c r="E4" s="1312"/>
      <c r="F4" s="1313"/>
      <c r="G4" s="1313"/>
      <c r="H4" s="1313"/>
      <c r="I4" s="1313"/>
      <c r="J4" s="1313"/>
      <c r="K4" s="1313"/>
      <c r="L4" s="1313"/>
      <c r="M4" s="1313"/>
      <c r="N4" s="1313"/>
      <c r="O4" s="1313"/>
      <c r="P4" s="1313"/>
      <c r="Q4" s="1313"/>
      <c r="R4" s="1313"/>
      <c r="S4" s="1313"/>
      <c r="T4" s="1312"/>
      <c r="U4" s="1312"/>
      <c r="V4" s="1312"/>
      <c r="W4" s="1312"/>
      <c r="X4" s="1312"/>
      <c r="Y4" s="1312"/>
      <c r="Z4" s="1312"/>
      <c r="AA4" s="1313"/>
      <c r="AB4" s="1313"/>
      <c r="AC4" s="1313"/>
      <c r="AD4" s="1313"/>
      <c r="AE4" s="1313"/>
      <c r="AF4" s="1313"/>
      <c r="AG4" s="1313"/>
      <c r="AH4" s="1313"/>
      <c r="AI4" s="1313"/>
      <c r="AJ4" s="1313"/>
      <c r="AK4" s="1313"/>
      <c r="AL4" s="1313"/>
      <c r="AM4" s="1313"/>
      <c r="AN4" s="1313"/>
      <c r="AO4" s="1313"/>
      <c r="AP4" s="1313"/>
      <c r="AQ4" s="1313"/>
      <c r="AR4" s="1313"/>
      <c r="AS4" s="1313"/>
      <c r="AT4" s="1313"/>
      <c r="AU4" s="1313"/>
      <c r="AV4" s="1312"/>
      <c r="AW4" s="1312"/>
      <c r="AX4" s="1312"/>
      <c r="AY4" s="1312"/>
      <c r="AZ4" s="1312"/>
      <c r="BA4" s="1312"/>
      <c r="BB4" s="1312"/>
      <c r="BC4" s="1312"/>
      <c r="BD4" s="1312"/>
      <c r="BE4" s="1312"/>
      <c r="BF4" s="1312"/>
      <c r="BG4" s="1312"/>
      <c r="BH4" s="1312"/>
      <c r="BI4" s="1312"/>
      <c r="BJ4" s="1313"/>
      <c r="BK4" s="1313"/>
      <c r="BL4" s="1313"/>
      <c r="BM4" s="1313"/>
      <c r="BN4" s="1313"/>
      <c r="BO4" s="1313"/>
      <c r="BP4" s="1313"/>
      <c r="BQ4" s="1313"/>
      <c r="BR4" s="1313"/>
      <c r="BS4" s="1313"/>
      <c r="BT4" s="1313"/>
      <c r="BU4" s="1313"/>
      <c r="BV4" s="1313"/>
      <c r="BW4" s="1313"/>
      <c r="BX4" s="1313"/>
      <c r="BY4" s="1313"/>
      <c r="BZ4" s="1313"/>
      <c r="CA4" s="1313"/>
      <c r="CB4" s="1313"/>
      <c r="CC4" s="1313"/>
      <c r="CD4" s="1313"/>
      <c r="CE4" s="1313"/>
      <c r="CF4" s="1313"/>
      <c r="CG4" s="1313"/>
      <c r="CH4" s="1313"/>
      <c r="CI4" s="1313"/>
      <c r="CJ4" s="1313"/>
      <c r="CK4" s="1313"/>
      <c r="CL4" s="1312"/>
      <c r="CM4" s="1312"/>
      <c r="CN4" s="1312"/>
      <c r="CO4" s="1312"/>
      <c r="CP4" s="1312"/>
      <c r="CQ4" s="1312"/>
      <c r="CR4" s="1312"/>
      <c r="CS4" s="1312"/>
      <c r="CT4" s="1312"/>
      <c r="CU4" s="1312"/>
      <c r="CV4" s="1312"/>
      <c r="CW4" s="1312"/>
      <c r="CX4" s="1312"/>
      <c r="CY4" s="1312"/>
      <c r="CZ4" s="1313"/>
      <c r="DA4" s="1313"/>
      <c r="DB4" s="1313"/>
      <c r="DC4" s="1313"/>
      <c r="DD4" s="1313"/>
      <c r="DE4" s="1313"/>
      <c r="DF4" s="1313"/>
      <c r="DG4" s="1313"/>
      <c r="DH4" s="1313"/>
      <c r="DI4" s="1313"/>
      <c r="DJ4" s="1313"/>
      <c r="DK4" s="1313"/>
      <c r="DL4" s="1313"/>
      <c r="DM4" s="1313"/>
      <c r="DN4" s="1313"/>
      <c r="DO4" s="1313"/>
      <c r="DP4" s="1313"/>
      <c r="DQ4" s="1313"/>
      <c r="DR4" s="1313"/>
      <c r="DS4" s="1313"/>
      <c r="DT4" s="1313"/>
      <c r="DU4" s="1313"/>
      <c r="DV4" s="1313"/>
      <c r="DW4" s="1313"/>
      <c r="DX4" s="1313"/>
      <c r="DY4" s="1313"/>
      <c r="DZ4" s="1313"/>
      <c r="EA4" s="1313"/>
      <c r="EB4" s="1312"/>
      <c r="EC4" s="1312"/>
      <c r="ED4" s="1312"/>
      <c r="EE4" s="1312"/>
      <c r="EF4" s="1312"/>
      <c r="EG4" s="1312"/>
      <c r="EH4" s="1312"/>
      <c r="EI4" s="1312"/>
      <c r="EJ4" s="1312"/>
      <c r="EK4" s="1312"/>
      <c r="EL4" s="1312"/>
      <c r="EM4" s="1312"/>
      <c r="EN4" s="1312"/>
      <c r="EO4" s="1312"/>
      <c r="EP4" s="1313"/>
      <c r="EQ4" s="1313"/>
      <c r="ER4" s="1313"/>
      <c r="ES4" s="1313"/>
      <c r="ET4" s="1313"/>
      <c r="EU4" s="1313"/>
      <c r="EV4" s="1313"/>
      <c r="EW4" s="1313"/>
      <c r="EX4" s="1313"/>
      <c r="EY4" s="1313"/>
      <c r="EZ4" s="1313"/>
      <c r="FA4" s="1313"/>
      <c r="FB4" s="1313"/>
      <c r="FC4" s="1313"/>
      <c r="FD4" s="1312"/>
      <c r="FE4" s="1312"/>
      <c r="FF4" s="1312"/>
      <c r="FG4" s="1312"/>
      <c r="FH4" s="1312"/>
      <c r="FI4" s="1312"/>
      <c r="FJ4" s="1312"/>
      <c r="FK4" s="1313"/>
      <c r="FL4" s="1313"/>
      <c r="FM4" s="1313"/>
      <c r="FN4" s="1313"/>
      <c r="FO4" s="1313"/>
      <c r="FP4" s="1313"/>
      <c r="FQ4" s="1313"/>
      <c r="FR4" s="1313"/>
      <c r="FS4" s="1313"/>
      <c r="FT4" s="1313"/>
      <c r="FU4" s="1313"/>
      <c r="FV4" s="1313"/>
      <c r="FW4" s="1313"/>
      <c r="FX4" s="1313"/>
      <c r="FY4" s="1312"/>
      <c r="FZ4" s="1312"/>
      <c r="GA4" s="1312"/>
      <c r="GB4" s="1312"/>
      <c r="GC4" s="1312"/>
      <c r="GD4" s="1312"/>
      <c r="GE4" s="1312"/>
    </row>
    <row r="5" spans="1:197" ht="15.75" thickBot="1" x14ac:dyDescent="0.3">
      <c r="D5" s="1310"/>
      <c r="E5" s="1312"/>
      <c r="F5" s="1313"/>
      <c r="G5" s="1313"/>
      <c r="H5" s="1313"/>
      <c r="I5" s="1313"/>
      <c r="J5" s="1313"/>
      <c r="K5" s="1313"/>
      <c r="L5" s="1313"/>
      <c r="M5" s="1313"/>
      <c r="N5" s="1313"/>
      <c r="O5" s="1313"/>
      <c r="P5" s="1313"/>
      <c r="Q5" s="1313"/>
      <c r="R5" s="1313"/>
      <c r="S5" s="1313"/>
      <c r="T5" s="1312"/>
      <c r="U5" s="1312"/>
      <c r="V5" s="1312"/>
      <c r="W5" s="1312"/>
      <c r="X5" s="1312"/>
      <c r="Y5" s="1312"/>
      <c r="Z5" s="1312"/>
      <c r="AA5" s="1313"/>
      <c r="AB5" s="1313"/>
      <c r="AC5" s="1313"/>
      <c r="AD5" s="1313"/>
      <c r="AE5" s="1313"/>
      <c r="AF5" s="1313"/>
      <c r="AG5" s="1313"/>
      <c r="AH5" s="1313"/>
      <c r="AI5" s="1313"/>
      <c r="AJ5" s="1313"/>
      <c r="AK5" s="1313"/>
      <c r="AL5" s="1313"/>
      <c r="AM5" s="1313"/>
      <c r="AN5" s="1313"/>
      <c r="AO5" s="1313"/>
      <c r="AP5" s="1313"/>
      <c r="AQ5" s="1313"/>
      <c r="AR5" s="1313"/>
      <c r="AS5" s="1313"/>
      <c r="AT5" s="1313"/>
      <c r="AU5" s="1313"/>
      <c r="AV5" s="1312"/>
      <c r="AW5" s="1312"/>
      <c r="AX5" s="1312"/>
      <c r="AY5" s="1312"/>
      <c r="AZ5" s="1312"/>
      <c r="BA5" s="1312"/>
      <c r="BB5" s="1312"/>
      <c r="BC5" s="1312"/>
      <c r="BD5" s="1312"/>
      <c r="BE5" s="1312"/>
      <c r="BF5" s="1312"/>
      <c r="BG5" s="1312"/>
      <c r="BH5" s="1312"/>
      <c r="BI5" s="1312"/>
      <c r="BJ5" s="1313"/>
      <c r="BK5" s="1313"/>
      <c r="BL5" s="1313"/>
      <c r="BM5" s="1313"/>
      <c r="BN5" s="1313"/>
      <c r="BO5" s="1313"/>
      <c r="BP5" s="1313"/>
      <c r="BQ5" s="1313"/>
      <c r="BR5" s="1313"/>
      <c r="BS5" s="1313"/>
      <c r="BT5" s="1313"/>
      <c r="BU5" s="1313"/>
      <c r="BV5" s="1313"/>
      <c r="BW5" s="1313"/>
      <c r="BX5" s="1313"/>
      <c r="BY5" s="1313"/>
      <c r="BZ5" s="1313"/>
      <c r="CA5" s="1313"/>
      <c r="CB5" s="1313"/>
      <c r="CC5" s="1313"/>
      <c r="CD5" s="1313"/>
      <c r="CE5" s="1313"/>
      <c r="CF5" s="1313"/>
      <c r="CG5" s="1313"/>
      <c r="CH5" s="1313"/>
      <c r="CI5" s="1313"/>
      <c r="CJ5" s="1313"/>
      <c r="CK5" s="1313"/>
      <c r="CL5" s="1312"/>
      <c r="CM5" s="1312"/>
      <c r="CN5" s="1312"/>
      <c r="CO5" s="1312"/>
      <c r="CP5" s="1312"/>
      <c r="CQ5" s="1312"/>
      <c r="CR5" s="1312"/>
      <c r="CS5" s="1312"/>
      <c r="CT5" s="1312"/>
      <c r="CU5" s="1312"/>
      <c r="CV5" s="1312"/>
      <c r="CW5" s="1312"/>
      <c r="CX5" s="1312"/>
      <c r="CY5" s="1312"/>
      <c r="CZ5" s="1313"/>
      <c r="DA5" s="1313"/>
      <c r="DB5" s="1313"/>
      <c r="DC5" s="1313"/>
      <c r="DD5" s="1313"/>
      <c r="DE5" s="1313"/>
      <c r="DF5" s="1313"/>
      <c r="DG5" s="1313"/>
      <c r="DH5" s="1313"/>
      <c r="DI5" s="1313"/>
      <c r="DJ5" s="1313"/>
      <c r="DK5" s="1313"/>
      <c r="DL5" s="1313"/>
      <c r="DM5" s="1313"/>
      <c r="DN5" s="1313"/>
      <c r="DO5" s="1313"/>
      <c r="DP5" s="1313"/>
      <c r="DQ5" s="1313"/>
      <c r="DR5" s="1313"/>
      <c r="DS5" s="1313"/>
      <c r="DT5" s="1313"/>
      <c r="DU5" s="1313"/>
      <c r="DV5" s="1313"/>
      <c r="DW5" s="1313"/>
      <c r="DX5" s="1313"/>
      <c r="DY5" s="1313"/>
      <c r="DZ5" s="1313"/>
      <c r="EA5" s="1313"/>
      <c r="EB5" s="1312"/>
      <c r="EC5" s="1312"/>
      <c r="ED5" s="1312"/>
      <c r="EE5" s="1312"/>
      <c r="EF5" s="1312"/>
      <c r="EG5" s="1312"/>
      <c r="EH5" s="1312"/>
      <c r="EI5" s="1312"/>
      <c r="EJ5" s="1312"/>
      <c r="EK5" s="1312"/>
      <c r="EL5" s="1312"/>
      <c r="EM5" s="1312"/>
      <c r="EN5" s="1312"/>
      <c r="EO5" s="1312"/>
      <c r="EP5" s="1313"/>
      <c r="EQ5" s="1313"/>
      <c r="ER5" s="1313"/>
      <c r="ES5" s="1313"/>
      <c r="ET5" s="1313"/>
      <c r="EU5" s="1313"/>
      <c r="EV5" s="1313"/>
      <c r="EW5" s="1313"/>
      <c r="EX5" s="1313"/>
      <c r="EY5" s="1313"/>
      <c r="EZ5" s="1313"/>
      <c r="FA5" s="1313"/>
      <c r="FB5" s="1313"/>
      <c r="FC5" s="1313"/>
      <c r="FD5" s="1312"/>
      <c r="FE5" s="1312"/>
      <c r="FF5" s="1312"/>
      <c r="FG5" s="1312"/>
      <c r="FH5" s="1312"/>
      <c r="FI5" s="1312"/>
      <c r="FJ5" s="1312"/>
      <c r="FK5" s="1313"/>
      <c r="FL5" s="1313"/>
      <c r="FM5" s="1313"/>
      <c r="FN5" s="1313"/>
      <c r="FO5" s="1313"/>
      <c r="FP5" s="1313"/>
      <c r="FQ5" s="1313"/>
      <c r="FR5" s="1313"/>
      <c r="FS5" s="1313"/>
      <c r="FT5" s="1313"/>
      <c r="FU5" s="1313"/>
      <c r="FV5" s="1313"/>
      <c r="FW5" s="1313"/>
      <c r="FX5" s="1313"/>
      <c r="FY5" s="1312"/>
      <c r="FZ5" s="1312"/>
      <c r="GA5" s="1312"/>
      <c r="GB5" s="1312"/>
      <c r="GC5" s="1312"/>
      <c r="GD5" s="1312"/>
      <c r="GE5" s="1312"/>
    </row>
    <row r="6" spans="1:197" ht="6.75" customHeight="1" thickBot="1" x14ac:dyDescent="0.3">
      <c r="A6" s="20"/>
      <c r="B6" s="20"/>
      <c r="C6" s="20"/>
      <c r="D6" s="20"/>
      <c r="E6" s="20"/>
      <c r="F6" s="33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6"/>
      <c r="U6" s="36"/>
      <c r="V6" s="36"/>
      <c r="W6" s="36"/>
      <c r="X6" s="36"/>
      <c r="Y6" s="36"/>
      <c r="Z6" s="36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CA6" s="34"/>
      <c r="CB6" s="34"/>
      <c r="CC6" s="34"/>
      <c r="CD6" s="34"/>
      <c r="CE6" s="34"/>
      <c r="CF6" s="34"/>
      <c r="CG6" s="34"/>
      <c r="CH6" s="34"/>
      <c r="CI6" s="34"/>
      <c r="CJ6" s="34"/>
      <c r="CK6" s="34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4"/>
      <c r="DA6" s="34"/>
      <c r="DB6" s="34"/>
      <c r="DC6" s="34"/>
      <c r="DD6" s="34"/>
      <c r="DE6" s="34"/>
      <c r="DF6" s="34"/>
      <c r="DG6" s="34"/>
      <c r="DH6" s="34"/>
      <c r="DI6" s="34"/>
      <c r="DJ6" s="34"/>
      <c r="DK6" s="34"/>
      <c r="DL6" s="34"/>
      <c r="DM6" s="34"/>
      <c r="DN6" s="34"/>
      <c r="DO6" s="34"/>
      <c r="DP6" s="34"/>
      <c r="DQ6" s="34"/>
      <c r="DR6" s="34"/>
      <c r="DS6" s="34"/>
      <c r="DT6" s="34"/>
      <c r="DU6" s="34"/>
      <c r="DV6" s="34"/>
      <c r="DW6" s="34"/>
      <c r="DX6" s="34"/>
      <c r="DY6" s="34"/>
      <c r="DZ6" s="34"/>
      <c r="EA6" s="34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4"/>
      <c r="EQ6" s="34"/>
      <c r="ER6" s="34"/>
      <c r="ES6" s="34"/>
      <c r="ET6" s="34"/>
      <c r="EU6" s="34"/>
      <c r="EV6" s="34"/>
      <c r="EW6" s="34"/>
      <c r="EX6" s="34"/>
      <c r="EY6" s="34"/>
      <c r="EZ6" s="34"/>
      <c r="FA6" s="34"/>
      <c r="FB6" s="34"/>
      <c r="FC6" s="34"/>
      <c r="FD6" s="36"/>
      <c r="FE6" s="36"/>
      <c r="FF6" s="36"/>
      <c r="FG6" s="36"/>
      <c r="FH6" s="36"/>
      <c r="FI6" s="36"/>
      <c r="FJ6" s="36"/>
      <c r="FK6" s="34"/>
      <c r="FL6" s="34"/>
      <c r="FM6" s="34"/>
      <c r="FN6" s="34"/>
      <c r="FO6" s="34"/>
      <c r="FP6" s="34"/>
      <c r="FQ6" s="34"/>
      <c r="FR6" s="34"/>
      <c r="FS6" s="34"/>
      <c r="FT6" s="34"/>
      <c r="FU6" s="34"/>
      <c r="FV6" s="34"/>
      <c r="FW6" s="34"/>
      <c r="FX6" s="34"/>
      <c r="FY6" s="36"/>
      <c r="FZ6" s="36"/>
      <c r="GA6" s="36"/>
      <c r="GB6" s="36"/>
      <c r="GC6" s="36"/>
      <c r="GD6" s="36"/>
      <c r="GE6" s="39"/>
    </row>
    <row r="7" spans="1:197" ht="16.5" thickBot="1" x14ac:dyDescent="0.3">
      <c r="A7" s="1311">
        <v>2012</v>
      </c>
      <c r="B7" s="1311"/>
      <c r="C7" s="1311"/>
      <c r="D7" s="1311"/>
      <c r="E7" s="18"/>
      <c r="F7" s="1323" t="s">
        <v>110</v>
      </c>
      <c r="G7" s="1324"/>
      <c r="H7" s="1324"/>
      <c r="I7" s="1324"/>
      <c r="J7" s="1324"/>
      <c r="K7" s="1324"/>
      <c r="L7" s="35"/>
      <c r="M7" s="1326" t="s">
        <v>153</v>
      </c>
      <c r="N7" s="1327"/>
      <c r="O7" s="1327"/>
      <c r="P7" s="1327"/>
      <c r="Q7" s="1327"/>
      <c r="R7" s="1327"/>
      <c r="S7" s="36"/>
      <c r="T7" s="1329" t="s">
        <v>154</v>
      </c>
      <c r="U7" s="1330"/>
      <c r="V7" s="1330"/>
      <c r="W7" s="1330"/>
      <c r="X7" s="1330"/>
      <c r="Y7" s="1330"/>
      <c r="Z7" s="37"/>
      <c r="AA7" s="1323" t="s">
        <v>112</v>
      </c>
      <c r="AB7" s="1324"/>
      <c r="AC7" s="1324"/>
      <c r="AD7" s="1324"/>
      <c r="AE7" s="1324"/>
      <c r="AF7" s="1324"/>
      <c r="AG7" s="36"/>
      <c r="AH7" s="1326" t="s">
        <v>113</v>
      </c>
      <c r="AI7" s="1327"/>
      <c r="AJ7" s="1327"/>
      <c r="AK7" s="1327"/>
      <c r="AL7" s="1327"/>
      <c r="AM7" s="1327"/>
      <c r="AN7" s="1327"/>
      <c r="AO7" s="1327"/>
      <c r="AP7" s="1327"/>
      <c r="AQ7" s="1327"/>
      <c r="AR7" s="1327"/>
      <c r="AS7" s="1327"/>
      <c r="AT7" s="1328"/>
      <c r="AU7" s="36"/>
      <c r="AV7" s="1329" t="s">
        <v>237</v>
      </c>
      <c r="AW7" s="1330"/>
      <c r="AX7" s="1330"/>
      <c r="AY7" s="1330"/>
      <c r="AZ7" s="1330"/>
      <c r="BA7" s="1330"/>
      <c r="BB7" s="1330"/>
      <c r="BC7" s="1330"/>
      <c r="BD7" s="1330"/>
      <c r="BE7" s="1330"/>
      <c r="BF7" s="1330"/>
      <c r="BG7" s="1330"/>
      <c r="BH7" s="1331"/>
      <c r="BI7" s="37"/>
      <c r="BJ7" s="1323" t="s">
        <v>114</v>
      </c>
      <c r="BK7" s="1324"/>
      <c r="BL7" s="1324"/>
      <c r="BM7" s="1324"/>
      <c r="BN7" s="1324"/>
      <c r="BO7" s="1324"/>
      <c r="BP7" s="1324"/>
      <c r="BQ7" s="1324"/>
      <c r="BR7" s="1324"/>
      <c r="BS7" s="1324"/>
      <c r="BT7" s="1324"/>
      <c r="BU7" s="1324"/>
      <c r="BV7" s="1325"/>
      <c r="BW7" s="36"/>
      <c r="BX7" s="1326" t="s">
        <v>115</v>
      </c>
      <c r="BY7" s="1327"/>
      <c r="BZ7" s="1327"/>
      <c r="CA7" s="1327"/>
      <c r="CB7" s="1327"/>
      <c r="CC7" s="1327"/>
      <c r="CD7" s="1327"/>
      <c r="CE7" s="1327"/>
      <c r="CF7" s="1327"/>
      <c r="CG7" s="1327"/>
      <c r="CH7" s="1327"/>
      <c r="CI7" s="1327"/>
      <c r="CJ7" s="1328"/>
      <c r="CK7" s="36"/>
      <c r="CL7" s="1329" t="s">
        <v>238</v>
      </c>
      <c r="CM7" s="1330"/>
      <c r="CN7" s="1330"/>
      <c r="CO7" s="1330"/>
      <c r="CP7" s="1330"/>
      <c r="CQ7" s="1330"/>
      <c r="CR7" s="1330"/>
      <c r="CS7" s="1330"/>
      <c r="CT7" s="1330"/>
      <c r="CU7" s="1330"/>
      <c r="CV7" s="1330"/>
      <c r="CW7" s="1330"/>
      <c r="CX7" s="1331"/>
      <c r="CY7" s="37"/>
      <c r="CZ7" s="1323" t="s">
        <v>116</v>
      </c>
      <c r="DA7" s="1324"/>
      <c r="DB7" s="1324"/>
      <c r="DC7" s="1324"/>
      <c r="DD7" s="1324"/>
      <c r="DE7" s="1324"/>
      <c r="DF7" s="1324"/>
      <c r="DG7" s="1324"/>
      <c r="DH7" s="1324"/>
      <c r="DI7" s="1324"/>
      <c r="DJ7" s="1324"/>
      <c r="DK7" s="1324"/>
      <c r="DL7" s="1325"/>
      <c r="DM7" s="36"/>
      <c r="DN7" s="1326" t="s">
        <v>117</v>
      </c>
      <c r="DO7" s="1327"/>
      <c r="DP7" s="1327"/>
      <c r="DQ7" s="1327"/>
      <c r="DR7" s="1327"/>
      <c r="DS7" s="1327"/>
      <c r="DT7" s="1327"/>
      <c r="DU7" s="1327"/>
      <c r="DV7" s="1327"/>
      <c r="DW7" s="1327"/>
      <c r="DX7" s="1327"/>
      <c r="DY7" s="1327"/>
      <c r="DZ7" s="1328"/>
      <c r="EA7" s="36"/>
      <c r="EB7" s="1329" t="s">
        <v>239</v>
      </c>
      <c r="EC7" s="1330"/>
      <c r="ED7" s="1330"/>
      <c r="EE7" s="1330"/>
      <c r="EF7" s="1330"/>
      <c r="EG7" s="1330"/>
      <c r="EH7" s="1330"/>
      <c r="EI7" s="1330"/>
      <c r="EJ7" s="1330"/>
      <c r="EK7" s="1330"/>
      <c r="EL7" s="1330"/>
      <c r="EM7" s="1330"/>
      <c r="EN7" s="1331"/>
      <c r="EO7" s="37"/>
      <c r="EP7" s="1317" t="s">
        <v>118</v>
      </c>
      <c r="EQ7" s="1318"/>
      <c r="ER7" s="1318"/>
      <c r="ES7" s="1318"/>
      <c r="ET7" s="1318"/>
      <c r="EU7" s="1318"/>
      <c r="EV7" s="36"/>
      <c r="EW7" s="1430" t="s">
        <v>119</v>
      </c>
      <c r="EX7" s="1431"/>
      <c r="EY7" s="1431"/>
      <c r="EZ7" s="1431"/>
      <c r="FA7" s="1431"/>
      <c r="FB7" s="1431"/>
      <c r="FC7" s="36"/>
      <c r="FD7" s="1314" t="s">
        <v>240</v>
      </c>
      <c r="FE7" s="1315"/>
      <c r="FF7" s="1315"/>
      <c r="FG7" s="1315"/>
      <c r="FH7" s="1315"/>
      <c r="FI7" s="1315"/>
      <c r="FJ7" s="37"/>
      <c r="FK7" s="1317" t="s">
        <v>120</v>
      </c>
      <c r="FL7" s="1318"/>
      <c r="FM7" s="1318"/>
      <c r="FN7" s="1318"/>
      <c r="FO7" s="1318"/>
      <c r="FP7" s="1318"/>
      <c r="FQ7" s="36"/>
      <c r="FR7" s="1320" t="s">
        <v>121</v>
      </c>
      <c r="FS7" s="1321"/>
      <c r="FT7" s="1321"/>
      <c r="FU7" s="1321"/>
      <c r="FV7" s="1321"/>
      <c r="FW7" s="1321"/>
      <c r="FX7" s="38"/>
      <c r="FY7" s="1314" t="s">
        <v>241</v>
      </c>
      <c r="FZ7" s="1315"/>
      <c r="GA7" s="1315"/>
      <c r="GB7" s="1315"/>
      <c r="GC7" s="1315"/>
      <c r="GD7" s="1315"/>
      <c r="GE7" s="39"/>
      <c r="GN7" s="21"/>
      <c r="GO7" s="21"/>
    </row>
    <row r="8" spans="1:197" ht="16.5" thickBot="1" x14ac:dyDescent="0.3">
      <c r="A8" s="556" t="str">
        <f>IF(beosztás!A10=0,"",beosztás!A10)</f>
        <v/>
      </c>
      <c r="B8" s="557" t="str">
        <f>IF(beosztás!B10=0,"",beosztás!B10)</f>
        <v/>
      </c>
      <c r="C8" s="557" t="str">
        <f>IF(beosztás!C10=0,"",beosztás!C10)</f>
        <v>Shift supervisor</v>
      </c>
      <c r="D8" s="558"/>
      <c r="E8" s="18"/>
      <c r="F8" s="574"/>
      <c r="G8" s="575"/>
      <c r="H8" s="575"/>
      <c r="I8" s="575"/>
      <c r="J8" s="575"/>
      <c r="K8" s="575"/>
      <c r="L8" s="35"/>
      <c r="M8" s="577"/>
      <c r="N8" s="578"/>
      <c r="O8" s="578"/>
      <c r="P8" s="578"/>
      <c r="Q8" s="578"/>
      <c r="R8" s="578"/>
      <c r="S8" s="36"/>
      <c r="T8" s="580">
        <f>SUM(T10:T13,T17:T47,T50:T79,T82:T111,T114:T144,T147:T161,T164:T178)</f>
        <v>10238</v>
      </c>
      <c r="U8" s="581"/>
      <c r="V8" s="581"/>
      <c r="W8" s="581"/>
      <c r="X8" s="581"/>
      <c r="Y8" s="581"/>
      <c r="Z8" s="37"/>
      <c r="AA8" s="574">
        <f>SUM(AA10:AA13,AA17:AA47,AA50:AA79,AA82:AA111,AA114:AA144,AA147:AA161,AA164:AA178)</f>
        <v>8853</v>
      </c>
      <c r="AB8" s="575"/>
      <c r="AC8" s="575"/>
      <c r="AD8" s="575"/>
      <c r="AE8" s="575"/>
      <c r="AF8" s="575"/>
      <c r="AG8" s="36"/>
      <c r="AH8" s="577"/>
      <c r="AI8" s="578"/>
      <c r="AJ8" s="578"/>
      <c r="AK8" s="578"/>
      <c r="AL8" s="578"/>
      <c r="AM8" s="578"/>
      <c r="AN8" s="578"/>
      <c r="AO8" s="578"/>
      <c r="AP8" s="578"/>
      <c r="AQ8" s="578"/>
      <c r="AR8" s="578"/>
      <c r="AS8" s="578"/>
      <c r="AT8" s="579"/>
      <c r="AU8" s="36"/>
      <c r="AV8" s="580"/>
      <c r="AW8" s="581"/>
      <c r="AX8" s="581"/>
      <c r="AY8" s="581"/>
      <c r="AZ8" s="581"/>
      <c r="BA8" s="581"/>
      <c r="BB8" s="581"/>
      <c r="BC8" s="581"/>
      <c r="BD8" s="581"/>
      <c r="BE8" s="581"/>
      <c r="BF8" s="581"/>
      <c r="BG8" s="581"/>
      <c r="BH8" s="582"/>
      <c r="BI8" s="37"/>
      <c r="BJ8" s="574"/>
      <c r="BK8" s="575"/>
      <c r="BL8" s="575"/>
      <c r="BM8" s="575"/>
      <c r="BN8" s="575"/>
      <c r="BO8" s="575"/>
      <c r="BP8" s="575"/>
      <c r="BQ8" s="575"/>
      <c r="BR8" s="575"/>
      <c r="BS8" s="575"/>
      <c r="BT8" s="575"/>
      <c r="BU8" s="575"/>
      <c r="BV8" s="576"/>
      <c r="BW8" s="36"/>
      <c r="BX8" s="649"/>
      <c r="BY8" s="650"/>
      <c r="BZ8" s="650"/>
      <c r="CA8" s="650"/>
      <c r="CB8" s="650"/>
      <c r="CC8" s="650"/>
      <c r="CD8" s="650"/>
      <c r="CE8" s="650"/>
      <c r="CF8" s="650"/>
      <c r="CG8" s="650"/>
      <c r="CH8" s="650"/>
      <c r="CI8" s="650"/>
      <c r="CJ8" s="651"/>
      <c r="CK8" s="36"/>
      <c r="CL8" s="652"/>
      <c r="CM8" s="653"/>
      <c r="CN8" s="653"/>
      <c r="CO8" s="653"/>
      <c r="CP8" s="653"/>
      <c r="CQ8" s="653"/>
      <c r="CR8" s="653"/>
      <c r="CS8" s="653"/>
      <c r="CT8" s="653"/>
      <c r="CU8" s="653"/>
      <c r="CV8" s="653"/>
      <c r="CW8" s="653"/>
      <c r="CX8" s="654"/>
      <c r="CY8" s="37"/>
      <c r="CZ8" s="655"/>
      <c r="DA8" s="656"/>
      <c r="DB8" s="656"/>
      <c r="DC8" s="656"/>
      <c r="DD8" s="656"/>
      <c r="DE8" s="656"/>
      <c r="DF8" s="656"/>
      <c r="DG8" s="656"/>
      <c r="DH8" s="656"/>
      <c r="DI8" s="656"/>
      <c r="DJ8" s="656"/>
      <c r="DK8" s="656"/>
      <c r="DL8" s="657"/>
      <c r="DM8" s="36"/>
      <c r="DN8" s="649"/>
      <c r="DO8" s="650"/>
      <c r="DP8" s="650"/>
      <c r="DQ8" s="650"/>
      <c r="DR8" s="650"/>
      <c r="DS8" s="650"/>
      <c r="DT8" s="650"/>
      <c r="DU8" s="650"/>
      <c r="DV8" s="650"/>
      <c r="DW8" s="650"/>
      <c r="DX8" s="650"/>
      <c r="DY8" s="650"/>
      <c r="DZ8" s="651"/>
      <c r="EA8" s="36"/>
      <c r="EB8" s="652"/>
      <c r="EC8" s="653"/>
      <c r="ED8" s="653"/>
      <c r="EE8" s="653"/>
      <c r="EF8" s="653"/>
      <c r="EG8" s="653"/>
      <c r="EH8" s="653"/>
      <c r="EI8" s="653"/>
      <c r="EJ8" s="653"/>
      <c r="EK8" s="653"/>
      <c r="EL8" s="653"/>
      <c r="EM8" s="653"/>
      <c r="EN8" s="654"/>
      <c r="EO8" s="37"/>
      <c r="EP8" s="661"/>
      <c r="EQ8" s="662"/>
      <c r="ER8" s="662"/>
      <c r="ES8" s="662"/>
      <c r="ET8" s="662"/>
      <c r="EU8" s="662"/>
      <c r="EV8" s="36"/>
      <c r="EW8" s="878"/>
      <c r="EX8" s="879"/>
      <c r="EY8" s="879"/>
      <c r="EZ8" s="879"/>
      <c r="FA8" s="879"/>
      <c r="FB8" s="879"/>
      <c r="FC8" s="36"/>
      <c r="FD8" s="659"/>
      <c r="FE8" s="660"/>
      <c r="FF8" s="660"/>
      <c r="FG8" s="660"/>
      <c r="FH8" s="660"/>
      <c r="FI8" s="660"/>
      <c r="FJ8" s="37"/>
      <c r="FK8" s="661"/>
      <c r="FL8" s="662"/>
      <c r="FM8" s="662"/>
      <c r="FN8" s="662"/>
      <c r="FO8" s="662"/>
      <c r="FP8" s="662"/>
      <c r="FQ8" s="36"/>
      <c r="FR8" s="663"/>
      <c r="FS8" s="664"/>
      <c r="FT8" s="664"/>
      <c r="FU8" s="664"/>
      <c r="FV8" s="664"/>
      <c r="FW8" s="664"/>
      <c r="FX8" s="38"/>
      <c r="FY8" s="659"/>
      <c r="FZ8" s="660"/>
      <c r="GA8" s="660"/>
      <c r="GB8" s="660"/>
      <c r="GC8" s="660"/>
      <c r="GD8" s="660"/>
      <c r="GE8" s="39"/>
      <c r="GN8" s="21"/>
      <c r="GO8" s="21"/>
    </row>
    <row r="9" spans="1:197" ht="56.25" customHeight="1" thickBot="1" x14ac:dyDescent="0.3">
      <c r="A9" s="382" t="str">
        <f>IF(beosztás!A11=0,"",beosztás!A11)</f>
        <v/>
      </c>
      <c r="B9" s="383" t="str">
        <f>IF(beosztás!B11=0,"",beosztás!B11)</f>
        <v>Dolg. Kód</v>
      </c>
      <c r="C9" s="383" t="str">
        <f>IF(beosztás!C11=0,"",beosztás!C11)</f>
        <v>Név</v>
      </c>
      <c r="D9" s="384"/>
      <c r="E9" s="18"/>
      <c r="F9" s="665" t="s">
        <v>341</v>
      </c>
      <c r="G9" s="666" t="s">
        <v>342</v>
      </c>
      <c r="H9" s="666" t="s">
        <v>343</v>
      </c>
      <c r="I9" s="666" t="s">
        <v>180</v>
      </c>
      <c r="J9" s="666" t="s">
        <v>181</v>
      </c>
      <c r="K9" s="666" t="s">
        <v>104</v>
      </c>
      <c r="L9" s="318"/>
      <c r="M9" s="665" t="str">
        <f t="shared" ref="M9:R9" si="0">F9</f>
        <v>Ténylegesen ledolgozott óra</v>
      </c>
      <c r="N9" s="666" t="str">
        <f t="shared" si="0"/>
        <v>Szabadság óra</v>
      </c>
      <c r="O9" s="666" t="str">
        <f t="shared" si="0"/>
        <v>Beteg szabadság óra</v>
      </c>
      <c r="P9" s="666" t="str">
        <f t="shared" si="0"/>
        <v>Fizetett ünnep</v>
      </c>
      <c r="Q9" s="666" t="str">
        <f t="shared" si="0"/>
        <v>Túlóra</v>
      </c>
      <c r="R9" s="666" t="str">
        <f t="shared" si="0"/>
        <v xml:space="preserve">Ledolgozott </v>
      </c>
      <c r="S9" s="318"/>
      <c r="T9" s="665" t="s">
        <v>341</v>
      </c>
      <c r="U9" s="666" t="s">
        <v>342</v>
      </c>
      <c r="V9" s="666" t="s">
        <v>343</v>
      </c>
      <c r="W9" s="666" t="s">
        <v>180</v>
      </c>
      <c r="X9" s="666" t="s">
        <v>181</v>
      </c>
      <c r="Y9" s="666" t="s">
        <v>104</v>
      </c>
      <c r="Z9" s="319"/>
      <c r="AA9" s="665" t="s">
        <v>341</v>
      </c>
      <c r="AB9" s="666" t="s">
        <v>342</v>
      </c>
      <c r="AC9" s="666" t="s">
        <v>343</v>
      </c>
      <c r="AD9" s="666" t="s">
        <v>180</v>
      </c>
      <c r="AE9" s="666" t="s">
        <v>181</v>
      </c>
      <c r="AF9" s="666" t="s">
        <v>104</v>
      </c>
      <c r="AG9" s="318"/>
      <c r="AH9" s="315" t="str">
        <f t="shared" ref="AH9:AM9" si="1">AA9</f>
        <v>Ténylegesen ledolgozott óra</v>
      </c>
      <c r="AI9" s="316" t="str">
        <f t="shared" si="1"/>
        <v>Szabadság óra</v>
      </c>
      <c r="AJ9" s="316" t="str">
        <f t="shared" si="1"/>
        <v>Beteg szabadság óra</v>
      </c>
      <c r="AK9" s="316" t="str">
        <f t="shared" si="1"/>
        <v>Fizetett ünnep</v>
      </c>
      <c r="AL9" s="316" t="str">
        <f t="shared" si="1"/>
        <v>Túlóra</v>
      </c>
      <c r="AM9" s="316" t="str">
        <f t="shared" si="1"/>
        <v xml:space="preserve">Ledolgozott </v>
      </c>
      <c r="AN9" s="316" t="e">
        <f>#REF!</f>
        <v>#REF!</v>
      </c>
      <c r="AO9" s="316" t="s">
        <v>179</v>
      </c>
      <c r="AP9" s="316" t="e">
        <f>#REF!</f>
        <v>#REF!</v>
      </c>
      <c r="AQ9" s="316" t="e">
        <f>#REF!</f>
        <v>#REF!</v>
      </c>
      <c r="AR9" s="316" t="e">
        <f>#REF!</f>
        <v>#REF!</v>
      </c>
      <c r="AS9" s="316" t="e">
        <f>#REF!</f>
        <v>#REF!</v>
      </c>
      <c r="AT9" s="317" t="e">
        <f>#REF!</f>
        <v>#REF!</v>
      </c>
      <c r="AU9" s="318"/>
      <c r="AV9" s="315" t="str">
        <f t="shared" ref="AV9:BA9" si="2">AA9</f>
        <v>Ténylegesen ledolgozott óra</v>
      </c>
      <c r="AW9" s="316" t="str">
        <f t="shared" si="2"/>
        <v>Szabadság óra</v>
      </c>
      <c r="AX9" s="316" t="str">
        <f t="shared" si="2"/>
        <v>Beteg szabadság óra</v>
      </c>
      <c r="AY9" s="316" t="str">
        <f t="shared" si="2"/>
        <v>Fizetett ünnep</v>
      </c>
      <c r="AZ9" s="316" t="str">
        <f t="shared" si="2"/>
        <v>Túlóra</v>
      </c>
      <c r="BA9" s="316" t="str">
        <f t="shared" si="2"/>
        <v xml:space="preserve">Ledolgozott </v>
      </c>
      <c r="BB9" s="316" t="e">
        <f>#REF!</f>
        <v>#REF!</v>
      </c>
      <c r="BC9" s="316" t="s">
        <v>179</v>
      </c>
      <c r="BD9" s="316" t="e">
        <f>#REF!</f>
        <v>#REF!</v>
      </c>
      <c r="BE9" s="316" t="e">
        <f>#REF!</f>
        <v>#REF!</v>
      </c>
      <c r="BF9" s="316" t="e">
        <f>#REF!</f>
        <v>#REF!</v>
      </c>
      <c r="BG9" s="316" t="e">
        <f>#REF!</f>
        <v>#REF!</v>
      </c>
      <c r="BH9" s="317" t="e">
        <f>#REF!</f>
        <v>#REF!</v>
      </c>
      <c r="BI9" s="319"/>
      <c r="BJ9" s="315" t="s">
        <v>99</v>
      </c>
      <c r="BK9" s="316" t="s">
        <v>108</v>
      </c>
      <c r="BL9" s="316" t="s">
        <v>100</v>
      </c>
      <c r="BM9" s="316" t="s">
        <v>109</v>
      </c>
      <c r="BN9" s="316" t="s">
        <v>70</v>
      </c>
      <c r="BO9" s="316" t="s">
        <v>101</v>
      </c>
      <c r="BP9" s="316" t="s">
        <v>179</v>
      </c>
      <c r="BQ9" s="316" t="s">
        <v>102</v>
      </c>
      <c r="BR9" s="316" t="s">
        <v>103</v>
      </c>
      <c r="BS9" s="316" t="s">
        <v>104</v>
      </c>
      <c r="BT9" s="316" t="s">
        <v>105</v>
      </c>
      <c r="BU9" s="316" t="s">
        <v>106</v>
      </c>
      <c r="BV9" s="317" t="s">
        <v>107</v>
      </c>
      <c r="BW9" s="318"/>
      <c r="BX9" s="315" t="str">
        <f t="shared" ref="BX9:CC9" si="3">BJ9</f>
        <v>DE</v>
      </c>
      <c r="BY9" s="316" t="str">
        <f t="shared" si="3"/>
        <v>DU</v>
      </c>
      <c r="BZ9" s="316" t="str">
        <f t="shared" si="3"/>
        <v>ÉJ</v>
      </c>
      <c r="CA9" s="316" t="str">
        <f t="shared" si="3"/>
        <v>N</v>
      </c>
      <c r="CB9" s="316" t="str">
        <f t="shared" si="3"/>
        <v>É</v>
      </c>
      <c r="CC9" s="316" t="str">
        <f t="shared" si="3"/>
        <v>ÓRA</v>
      </c>
      <c r="CD9" s="316" t="str">
        <f t="shared" ref="CD9" si="4">BQ9</f>
        <v>SZ óra</v>
      </c>
      <c r="CE9" s="316" t="s">
        <v>179</v>
      </c>
      <c r="CF9" s="316" t="str">
        <f>BR9</f>
        <v>B óra</v>
      </c>
      <c r="CG9" s="316" t="str">
        <f>BS9</f>
        <v xml:space="preserve">Ledolgozott </v>
      </c>
      <c r="CH9" s="316" t="str">
        <f t="shared" ref="CH9:CJ9" si="5">BT9</f>
        <v>Alapóra</v>
      </c>
      <c r="CI9" s="316" t="str">
        <f t="shared" si="5"/>
        <v>diff</v>
      </c>
      <c r="CJ9" s="317" t="str">
        <f t="shared" si="5"/>
        <v>sz</v>
      </c>
      <c r="CK9" s="318"/>
      <c r="CL9" s="315" t="str">
        <f t="shared" ref="CL9:CQ9" si="6">BJ9</f>
        <v>DE</v>
      </c>
      <c r="CM9" s="316" t="str">
        <f t="shared" si="6"/>
        <v>DU</v>
      </c>
      <c r="CN9" s="316" t="str">
        <f t="shared" si="6"/>
        <v>ÉJ</v>
      </c>
      <c r="CO9" s="316" t="str">
        <f t="shared" si="6"/>
        <v>N</v>
      </c>
      <c r="CP9" s="316" t="str">
        <f t="shared" si="6"/>
        <v>É</v>
      </c>
      <c r="CQ9" s="316" t="str">
        <f t="shared" si="6"/>
        <v>ÓRA</v>
      </c>
      <c r="CR9" s="316" t="str">
        <f t="shared" ref="CR9" si="7">BQ9</f>
        <v>SZ óra</v>
      </c>
      <c r="CS9" s="316" t="s">
        <v>179</v>
      </c>
      <c r="CT9" s="316" t="str">
        <f>BR9</f>
        <v>B óra</v>
      </c>
      <c r="CU9" s="316" t="str">
        <f>BS9</f>
        <v xml:space="preserve">Ledolgozott </v>
      </c>
      <c r="CV9" s="316" t="str">
        <f>BT9</f>
        <v>Alapóra</v>
      </c>
      <c r="CW9" s="316" t="str">
        <f>BU9</f>
        <v>diff</v>
      </c>
      <c r="CX9" s="317" t="str">
        <f>BV9</f>
        <v>sz</v>
      </c>
      <c r="CY9" s="319"/>
      <c r="CZ9" s="315" t="s">
        <v>99</v>
      </c>
      <c r="DA9" s="316" t="s">
        <v>108</v>
      </c>
      <c r="DB9" s="316" t="s">
        <v>100</v>
      </c>
      <c r="DC9" s="316" t="s">
        <v>109</v>
      </c>
      <c r="DD9" s="316" t="s">
        <v>70</v>
      </c>
      <c r="DE9" s="316" t="s">
        <v>101</v>
      </c>
      <c r="DF9" s="316" t="s">
        <v>179</v>
      </c>
      <c r="DG9" s="316" t="s">
        <v>102</v>
      </c>
      <c r="DH9" s="316" t="s">
        <v>103</v>
      </c>
      <c r="DI9" s="316" t="s">
        <v>104</v>
      </c>
      <c r="DJ9" s="316" t="s">
        <v>105</v>
      </c>
      <c r="DK9" s="316" t="s">
        <v>106</v>
      </c>
      <c r="DL9" s="317" t="s">
        <v>107</v>
      </c>
      <c r="DM9" s="318"/>
      <c r="DN9" s="315" t="str">
        <f t="shared" ref="DN9:DS9" si="8">CZ9</f>
        <v>DE</v>
      </c>
      <c r="DO9" s="316" t="str">
        <f t="shared" si="8"/>
        <v>DU</v>
      </c>
      <c r="DP9" s="316" t="str">
        <f t="shared" si="8"/>
        <v>ÉJ</v>
      </c>
      <c r="DQ9" s="316" t="str">
        <f t="shared" si="8"/>
        <v>N</v>
      </c>
      <c r="DR9" s="316" t="str">
        <f t="shared" si="8"/>
        <v>É</v>
      </c>
      <c r="DS9" s="316" t="str">
        <f t="shared" si="8"/>
        <v>ÓRA</v>
      </c>
      <c r="DT9" s="316" t="str">
        <f t="shared" ref="DT9" si="9">DG9</f>
        <v>SZ óra</v>
      </c>
      <c r="DU9" s="316" t="s">
        <v>179</v>
      </c>
      <c r="DV9" s="316" t="str">
        <f>DH9</f>
        <v>B óra</v>
      </c>
      <c r="DW9" s="316" t="str">
        <f>DI9</f>
        <v xml:space="preserve">Ledolgozott </v>
      </c>
      <c r="DX9" s="316" t="str">
        <f t="shared" ref="DX9:DZ9" si="10">DJ9</f>
        <v>Alapóra</v>
      </c>
      <c r="DY9" s="316" t="str">
        <f t="shared" si="10"/>
        <v>diff</v>
      </c>
      <c r="DZ9" s="317" t="str">
        <f t="shared" si="10"/>
        <v>sz</v>
      </c>
      <c r="EA9" s="318"/>
      <c r="EB9" s="315" t="str">
        <f t="shared" ref="EB9:EG9" si="11">CZ9</f>
        <v>DE</v>
      </c>
      <c r="EC9" s="316" t="str">
        <f t="shared" si="11"/>
        <v>DU</v>
      </c>
      <c r="ED9" s="316" t="str">
        <f t="shared" si="11"/>
        <v>ÉJ</v>
      </c>
      <c r="EE9" s="316" t="str">
        <f t="shared" si="11"/>
        <v>N</v>
      </c>
      <c r="EF9" s="316" t="str">
        <f t="shared" si="11"/>
        <v>É</v>
      </c>
      <c r="EG9" s="316" t="str">
        <f t="shared" si="11"/>
        <v>ÓRA</v>
      </c>
      <c r="EH9" s="316" t="str">
        <f t="shared" ref="EH9" si="12">DG9</f>
        <v>SZ óra</v>
      </c>
      <c r="EI9" s="316" t="s">
        <v>179</v>
      </c>
      <c r="EJ9" s="316" t="str">
        <f>DH9</f>
        <v>B óra</v>
      </c>
      <c r="EK9" s="316" t="str">
        <f>DI9</f>
        <v xml:space="preserve">Ledolgozott </v>
      </c>
      <c r="EL9" s="316" t="str">
        <f>DJ9</f>
        <v>Alapóra</v>
      </c>
      <c r="EM9" s="316" t="str">
        <f>DK9</f>
        <v>diff</v>
      </c>
      <c r="EN9" s="317" t="str">
        <f>DL9</f>
        <v>sz</v>
      </c>
      <c r="EO9" s="319"/>
      <c r="EP9" s="665" t="s">
        <v>341</v>
      </c>
      <c r="EQ9" s="666" t="s">
        <v>342</v>
      </c>
      <c r="ER9" s="666" t="s">
        <v>343</v>
      </c>
      <c r="ES9" s="666" t="s">
        <v>180</v>
      </c>
      <c r="ET9" s="666" t="s">
        <v>181</v>
      </c>
      <c r="EU9" s="666" t="s">
        <v>104</v>
      </c>
      <c r="EV9" s="318"/>
      <c r="EW9" s="880" t="s">
        <v>341</v>
      </c>
      <c r="EX9" s="881" t="s">
        <v>342</v>
      </c>
      <c r="EY9" s="881" t="s">
        <v>343</v>
      </c>
      <c r="EZ9" s="881" t="s">
        <v>180</v>
      </c>
      <c r="FA9" s="881" t="s">
        <v>181</v>
      </c>
      <c r="FB9" s="881" t="s">
        <v>104</v>
      </c>
      <c r="FC9" s="318"/>
      <c r="FD9" s="665" t="s">
        <v>341</v>
      </c>
      <c r="FE9" s="666" t="s">
        <v>342</v>
      </c>
      <c r="FF9" s="666" t="s">
        <v>343</v>
      </c>
      <c r="FG9" s="666" t="s">
        <v>180</v>
      </c>
      <c r="FH9" s="666" t="s">
        <v>181</v>
      </c>
      <c r="FI9" s="666" t="s">
        <v>104</v>
      </c>
      <c r="FJ9" s="319"/>
      <c r="FK9" s="665" t="s">
        <v>341</v>
      </c>
      <c r="FL9" s="666" t="s">
        <v>342</v>
      </c>
      <c r="FM9" s="666" t="s">
        <v>343</v>
      </c>
      <c r="FN9" s="666" t="s">
        <v>180</v>
      </c>
      <c r="FO9" s="666" t="s">
        <v>181</v>
      </c>
      <c r="FP9" s="666" t="s">
        <v>104</v>
      </c>
      <c r="FQ9" s="320"/>
      <c r="FR9" s="665" t="s">
        <v>341</v>
      </c>
      <c r="FS9" s="666" t="s">
        <v>342</v>
      </c>
      <c r="FT9" s="666" t="s">
        <v>343</v>
      </c>
      <c r="FU9" s="666" t="s">
        <v>180</v>
      </c>
      <c r="FV9" s="666" t="s">
        <v>181</v>
      </c>
      <c r="FW9" s="666" t="s">
        <v>104</v>
      </c>
      <c r="FX9" s="320"/>
      <c r="FY9" s="665" t="s">
        <v>341</v>
      </c>
      <c r="FZ9" s="666" t="s">
        <v>342</v>
      </c>
      <c r="GA9" s="666" t="s">
        <v>343</v>
      </c>
      <c r="GB9" s="666" t="s">
        <v>180</v>
      </c>
      <c r="GC9" s="666" t="s">
        <v>181</v>
      </c>
      <c r="GD9" s="666" t="s">
        <v>104</v>
      </c>
      <c r="GE9" s="39"/>
      <c r="GN9" s="21"/>
      <c r="GO9" s="21"/>
    </row>
    <row r="10" spans="1:197" ht="15.75" thickBot="1" x14ac:dyDescent="0.3">
      <c r="A10" s="386">
        <f>IF(beosztás!A12=0,"",beosztás!A12)</f>
        <v>1</v>
      </c>
      <c r="B10" s="387">
        <f>IF(beosztás!B12=0,"",beosztás!B12)</f>
        <v>36</v>
      </c>
      <c r="C10" s="387" t="str">
        <f>IF(beosztás!C12=0,"",beosztás!C12)</f>
        <v>Faragó Norbert</v>
      </c>
      <c r="D10" s="388" t="str">
        <f>IF(beosztás!D12=0,"",beosztás!D12)</f>
        <v>Shift supervisor</v>
      </c>
      <c r="E10" s="18"/>
      <c r="F10" s="322">
        <f>K10-SUM(G10:H10)</f>
        <v>120</v>
      </c>
      <c r="G10" s="323">
        <f>'havi összesítő'!M10</f>
        <v>48</v>
      </c>
      <c r="H10" s="323">
        <f>'havi összesítő'!N10</f>
        <v>0</v>
      </c>
      <c r="I10" s="323">
        <f>'havi összesítő'!L10</f>
        <v>8</v>
      </c>
      <c r="J10" s="323">
        <f>'havi összesítő'!Q10</f>
        <v>-8</v>
      </c>
      <c r="K10" s="323">
        <f>'havi összesítő'!O10</f>
        <v>168</v>
      </c>
      <c r="L10" s="325"/>
      <c r="M10" s="322">
        <f>R10-(SUM(N10:O10)+X10)</f>
        <v>152</v>
      </c>
      <c r="N10" s="323">
        <f>'havi összesítő'!Z10</f>
        <v>16</v>
      </c>
      <c r="O10" s="323">
        <f>'havi összesítő'!AB10</f>
        <v>0</v>
      </c>
      <c r="P10" s="323">
        <f>'havi összesítő'!AA10</f>
        <v>0</v>
      </c>
      <c r="Q10" s="323">
        <f>'havi összesítő'!AE10</f>
        <v>8</v>
      </c>
      <c r="R10" s="323">
        <f>'havi összesítő'!AC10</f>
        <v>168</v>
      </c>
      <c r="S10" s="325"/>
      <c r="T10" s="322">
        <f>R10-(N10+O10+X10)</f>
        <v>152</v>
      </c>
      <c r="U10" s="323">
        <f t="shared" ref="U10:V10" si="13">G10+N10</f>
        <v>64</v>
      </c>
      <c r="V10" s="323">
        <f t="shared" si="13"/>
        <v>0</v>
      </c>
      <c r="W10" s="323">
        <f>I10+P10</f>
        <v>8</v>
      </c>
      <c r="X10" s="323">
        <f>'havi összesítő'!AS10</f>
        <v>0</v>
      </c>
      <c r="Y10" s="323">
        <f>'havi összesítő'!AQ10</f>
        <v>336</v>
      </c>
      <c r="Z10" s="326"/>
      <c r="AA10" s="322">
        <f>AF10-SUM(AB10:AC10)</f>
        <v>132</v>
      </c>
      <c r="AB10" s="323">
        <f>'havi összesítő'!BC10</f>
        <v>28</v>
      </c>
      <c r="AC10" s="323">
        <f>'havi összesítő'!BD10</f>
        <v>0</v>
      </c>
      <c r="AD10" s="323">
        <f>'havi összesítő'!BB10</f>
        <v>8</v>
      </c>
      <c r="AE10" s="323">
        <f>'havi összesítő'!BG10</f>
        <v>0</v>
      </c>
      <c r="AF10" s="323">
        <f>'havi összesítő'!BE10</f>
        <v>160</v>
      </c>
      <c r="AG10" s="325"/>
      <c r="AH10" s="322"/>
      <c r="AI10" s="323"/>
      <c r="AJ10" s="323"/>
      <c r="AK10" s="323"/>
      <c r="AL10" s="323"/>
      <c r="AM10" s="323"/>
      <c r="AN10" s="323"/>
      <c r="AO10" s="323"/>
      <c r="AP10" s="323"/>
      <c r="AQ10" s="323"/>
      <c r="AR10" s="323"/>
      <c r="AS10" s="323"/>
      <c r="AT10" s="324"/>
      <c r="AU10" s="325"/>
      <c r="AV10" s="322"/>
      <c r="AW10" s="323"/>
      <c r="AX10" s="323"/>
      <c r="AY10" s="323"/>
      <c r="AZ10" s="323"/>
      <c r="BA10" s="323"/>
      <c r="BB10" s="323"/>
      <c r="BC10" s="323"/>
      <c r="BD10" s="323"/>
      <c r="BE10" s="323"/>
      <c r="BF10" s="323"/>
      <c r="BG10" s="323"/>
      <c r="BH10" s="324"/>
      <c r="BI10" s="326"/>
      <c r="BJ10" s="322"/>
      <c r="BK10" s="323"/>
      <c r="BL10" s="323"/>
      <c r="BM10" s="323"/>
      <c r="BN10" s="323"/>
      <c r="BO10" s="323"/>
      <c r="BP10" s="323"/>
      <c r="BQ10" s="323"/>
      <c r="BR10" s="323"/>
      <c r="BS10" s="323"/>
      <c r="BT10" s="323"/>
      <c r="BU10" s="323"/>
      <c r="BV10" s="324"/>
      <c r="BW10" s="325"/>
      <c r="BX10" s="322"/>
      <c r="BY10" s="323"/>
      <c r="BZ10" s="323"/>
      <c r="CA10" s="323"/>
      <c r="CB10" s="323"/>
      <c r="CC10" s="323"/>
      <c r="CD10" s="323"/>
      <c r="CE10" s="323"/>
      <c r="CF10" s="323"/>
      <c r="CG10" s="323"/>
      <c r="CH10" s="323"/>
      <c r="CI10" s="323"/>
      <c r="CJ10" s="324"/>
      <c r="CK10" s="325"/>
      <c r="CL10" s="322"/>
      <c r="CM10" s="323"/>
      <c r="CN10" s="323"/>
      <c r="CO10" s="323"/>
      <c r="CP10" s="323"/>
      <c r="CQ10" s="323"/>
      <c r="CR10" s="323"/>
      <c r="CS10" s="323"/>
      <c r="CT10" s="323"/>
      <c r="CU10" s="323"/>
      <c r="CV10" s="323"/>
      <c r="CW10" s="323"/>
      <c r="CX10" s="324"/>
      <c r="CY10" s="326"/>
      <c r="CZ10" s="322"/>
      <c r="DA10" s="323"/>
      <c r="DB10" s="323"/>
      <c r="DC10" s="323"/>
      <c r="DD10" s="323"/>
      <c r="DE10" s="323"/>
      <c r="DF10" s="323"/>
      <c r="DG10" s="323"/>
      <c r="DH10" s="323"/>
      <c r="DI10" s="323"/>
      <c r="DJ10" s="323"/>
      <c r="DK10" s="323"/>
      <c r="DL10" s="324"/>
      <c r="DM10" s="325"/>
      <c r="DN10" s="322"/>
      <c r="DO10" s="323"/>
      <c r="DP10" s="323"/>
      <c r="DQ10" s="323"/>
      <c r="DR10" s="323"/>
      <c r="DS10" s="323"/>
      <c r="DT10" s="323"/>
      <c r="DU10" s="323"/>
      <c r="DV10" s="323"/>
      <c r="DW10" s="323"/>
      <c r="DX10" s="323"/>
      <c r="DY10" s="323"/>
      <c r="DZ10" s="324"/>
      <c r="EA10" s="325"/>
      <c r="EB10" s="322"/>
      <c r="EC10" s="323"/>
      <c r="ED10" s="323"/>
      <c r="EE10" s="323"/>
      <c r="EF10" s="323"/>
      <c r="EG10" s="323"/>
      <c r="EH10" s="323"/>
      <c r="EI10" s="323"/>
      <c r="EJ10" s="323"/>
      <c r="EK10" s="323"/>
      <c r="EL10" s="323"/>
      <c r="EM10" s="323"/>
      <c r="EN10" s="324"/>
      <c r="EO10" s="326"/>
      <c r="EP10" s="872">
        <f>EU10-SUM(EQ10:ER10)+SUM(ES10:ET10)</f>
        <v>-168</v>
      </c>
      <c r="EQ10" s="873">
        <f>'havi összesítő'!FY10</f>
        <v>0</v>
      </c>
      <c r="ER10" s="873">
        <f>'havi összesítő'!FZ10</f>
        <v>0</v>
      </c>
      <c r="ES10" s="873">
        <f>'havi összesítő'!FX10</f>
        <v>0</v>
      </c>
      <c r="ET10" s="873">
        <f>'havi összesítő'!GC10</f>
        <v>-168</v>
      </c>
      <c r="EU10" s="873">
        <f>'havi összesítő'!GA10</f>
        <v>0</v>
      </c>
      <c r="EV10" s="327"/>
      <c r="EW10" s="882">
        <f>FB10-(SUM(EX10:EZ10)+FH10)</f>
        <v>336</v>
      </c>
      <c r="EX10" s="883">
        <f>'havi összesítő'!GL10</f>
        <v>0</v>
      </c>
      <c r="EY10" s="883">
        <f>'havi összesítő'!GN10</f>
        <v>0</v>
      </c>
      <c r="EZ10" s="883">
        <f>'havi összesítő'!GM10</f>
        <v>8</v>
      </c>
      <c r="FA10" s="883">
        <f>'havi összesítő'!GQ10</f>
        <v>-176</v>
      </c>
      <c r="FB10" s="883">
        <f>'havi összesítő'!GO10</f>
        <v>0</v>
      </c>
      <c r="FC10" s="327"/>
      <c r="FD10" s="872">
        <f>FI10-SUM(FE10:FF10)-FH10+FG10</f>
        <v>352</v>
      </c>
      <c r="FE10" s="873">
        <f>EQ10+EX10</f>
        <v>0</v>
      </c>
      <c r="FF10" s="873">
        <f t="shared" ref="FF10:FI10" si="14">ER10+EY10</f>
        <v>0</v>
      </c>
      <c r="FG10" s="873">
        <f t="shared" si="14"/>
        <v>8</v>
      </c>
      <c r="FH10" s="873">
        <f t="shared" si="14"/>
        <v>-344</v>
      </c>
      <c r="FI10" s="873">
        <f t="shared" si="14"/>
        <v>0</v>
      </c>
      <c r="FJ10" s="326"/>
      <c r="FK10" s="322">
        <f>FP10-SUM(FL10:FO10)</f>
        <v>152</v>
      </c>
      <c r="FL10" s="323">
        <f>'havi összesítő'!HO10</f>
        <v>0</v>
      </c>
      <c r="FM10" s="323">
        <f>'havi összesítő'!HP10</f>
        <v>0</v>
      </c>
      <c r="FN10" s="323">
        <f>'havi összesítő'!HN10</f>
        <v>8</v>
      </c>
      <c r="FO10" s="323">
        <f>'havi összesítő'!HS10</f>
        <v>-160</v>
      </c>
      <c r="FP10" s="323">
        <f>'havi összesítő'!HQ10</f>
        <v>0</v>
      </c>
      <c r="FQ10" s="327"/>
      <c r="FR10" s="322">
        <f>FW10-(SUM(FS10:FU10)+GC10)</f>
        <v>304</v>
      </c>
      <c r="FS10" s="323">
        <f>'havi összesítő'!IB10</f>
        <v>0</v>
      </c>
      <c r="FT10" s="323">
        <f>'havi összesítő'!ID10</f>
        <v>0</v>
      </c>
      <c r="FU10" s="323">
        <f>'havi összesítő'!IC10</f>
        <v>16</v>
      </c>
      <c r="FV10" s="323">
        <f>'havi összesítő'!IG10</f>
        <v>-160</v>
      </c>
      <c r="FW10" s="323">
        <f>'havi összesítő'!IE10</f>
        <v>0</v>
      </c>
      <c r="FX10" s="327"/>
      <c r="FY10" s="322"/>
      <c r="FZ10" s="323">
        <f>FL10+FS10</f>
        <v>0</v>
      </c>
      <c r="GA10" s="323">
        <f>FM10+FT10</f>
        <v>0</v>
      </c>
      <c r="GB10" s="323">
        <f>FN10+FU10</f>
        <v>24</v>
      </c>
      <c r="GC10" s="323">
        <f>'havi összesítő'!IU10</f>
        <v>-320</v>
      </c>
      <c r="GD10" s="323">
        <f>'havi összesítő'!IS10</f>
        <v>0</v>
      </c>
      <c r="GE10" s="39"/>
      <c r="GN10" s="21"/>
      <c r="GO10" s="21"/>
    </row>
    <row r="11" spans="1:197" ht="15.75" thickBot="1" x14ac:dyDescent="0.3">
      <c r="A11" s="386">
        <f>IF(beosztás!A13=0,"",beosztás!A13)</f>
        <v>2</v>
      </c>
      <c r="B11" s="387">
        <f>IF(beosztás!B13=0,"",beosztás!B13)</f>
        <v>108</v>
      </c>
      <c r="C11" s="387" t="str">
        <f>IF(beosztás!C13=0,"",beosztás!C13)</f>
        <v>Tunner Péter</v>
      </c>
      <c r="D11" s="388" t="str">
        <f>IF(beosztás!D13=0,"",beosztás!D13)</f>
        <v>Shift supervisor</v>
      </c>
      <c r="E11" s="18"/>
      <c r="F11" s="329">
        <f t="shared" ref="F11:F13" si="15">K11-SUM(G11:H11)</f>
        <v>144</v>
      </c>
      <c r="G11" s="330">
        <f>'havi összesítő'!M11</f>
        <v>24</v>
      </c>
      <c r="H11" s="330">
        <f>'havi összesítő'!N11</f>
        <v>0</v>
      </c>
      <c r="I11" s="330">
        <f>'havi összesítő'!L11</f>
        <v>8</v>
      </c>
      <c r="J11" s="330">
        <f>'havi összesítő'!Q11</f>
        <v>-8</v>
      </c>
      <c r="K11" s="330">
        <f>'havi összesítő'!O11</f>
        <v>168</v>
      </c>
      <c r="L11" s="325"/>
      <c r="M11" s="329">
        <f t="shared" ref="M11:M13" si="16">R11-(SUM(N11:O11)+X11)</f>
        <v>164</v>
      </c>
      <c r="N11" s="330">
        <f>'havi összesítő'!Z11</f>
        <v>4</v>
      </c>
      <c r="O11" s="330">
        <f>'havi összesítő'!AB11</f>
        <v>0</v>
      </c>
      <c r="P11" s="330">
        <f>'havi összesítő'!AA11</f>
        <v>0</v>
      </c>
      <c r="Q11" s="330">
        <f>'havi összesítő'!AE11</f>
        <v>8</v>
      </c>
      <c r="R11" s="330">
        <f>'havi összesítő'!AC11</f>
        <v>168</v>
      </c>
      <c r="S11" s="325"/>
      <c r="T11" s="329">
        <f t="shared" ref="T11:T13" si="17">R11-(N11+O11+X11)</f>
        <v>164</v>
      </c>
      <c r="U11" s="330">
        <f t="shared" ref="U11:U13" si="18">G11+N11</f>
        <v>28</v>
      </c>
      <c r="V11" s="330">
        <f t="shared" ref="V11:V13" si="19">H11+O11</f>
        <v>0</v>
      </c>
      <c r="W11" s="330">
        <f t="shared" ref="W11:W13" si="20">I11+P11</f>
        <v>8</v>
      </c>
      <c r="X11" s="330">
        <f>'havi összesítő'!AS11</f>
        <v>0</v>
      </c>
      <c r="Y11" s="330">
        <f>'havi összesítő'!AQ11</f>
        <v>336</v>
      </c>
      <c r="Z11" s="326"/>
      <c r="AA11" s="329">
        <f t="shared" ref="AA11:AA13" si="21">AF11-SUM(AB11:AC11)</f>
        <v>116</v>
      </c>
      <c r="AB11" s="330">
        <f>'havi összesítő'!BC11</f>
        <v>24</v>
      </c>
      <c r="AC11" s="330">
        <f>'havi összesítő'!BD11</f>
        <v>0</v>
      </c>
      <c r="AD11" s="330">
        <f>'havi összesítő'!BB11</f>
        <v>8</v>
      </c>
      <c r="AE11" s="330">
        <f>'havi összesítő'!BG11</f>
        <v>-20</v>
      </c>
      <c r="AF11" s="330">
        <f>'havi összesítő'!BE11</f>
        <v>140</v>
      </c>
      <c r="AG11" s="325"/>
      <c r="AH11" s="329"/>
      <c r="AI11" s="330"/>
      <c r="AJ11" s="330"/>
      <c r="AK11" s="330"/>
      <c r="AL11" s="330"/>
      <c r="AM11" s="330"/>
      <c r="AN11" s="330"/>
      <c r="AO11" s="330"/>
      <c r="AP11" s="330"/>
      <c r="AQ11" s="330"/>
      <c r="AR11" s="330"/>
      <c r="AS11" s="330"/>
      <c r="AT11" s="331"/>
      <c r="AU11" s="325"/>
      <c r="AV11" s="329"/>
      <c r="AW11" s="330"/>
      <c r="AX11" s="330"/>
      <c r="AY11" s="330"/>
      <c r="AZ11" s="330"/>
      <c r="BA11" s="330"/>
      <c r="BB11" s="330"/>
      <c r="BC11" s="330"/>
      <c r="BD11" s="330"/>
      <c r="BE11" s="330"/>
      <c r="BF11" s="330"/>
      <c r="BG11" s="330"/>
      <c r="BH11" s="331"/>
      <c r="BI11" s="326"/>
      <c r="BJ11" s="329"/>
      <c r="BK11" s="330"/>
      <c r="BL11" s="330"/>
      <c r="BM11" s="330"/>
      <c r="BN11" s="330"/>
      <c r="BO11" s="330"/>
      <c r="BP11" s="330"/>
      <c r="BQ11" s="330"/>
      <c r="BR11" s="330"/>
      <c r="BS11" s="330"/>
      <c r="BT11" s="330"/>
      <c r="BU11" s="330"/>
      <c r="BV11" s="331"/>
      <c r="BW11" s="325"/>
      <c r="BX11" s="329"/>
      <c r="BY11" s="330"/>
      <c r="BZ11" s="330"/>
      <c r="CA11" s="330"/>
      <c r="CB11" s="330"/>
      <c r="CC11" s="330"/>
      <c r="CD11" s="330"/>
      <c r="CE11" s="330"/>
      <c r="CF11" s="330"/>
      <c r="CG11" s="330"/>
      <c r="CH11" s="330"/>
      <c r="CI11" s="330"/>
      <c r="CJ11" s="331"/>
      <c r="CK11" s="325"/>
      <c r="CL11" s="329"/>
      <c r="CM11" s="330"/>
      <c r="CN11" s="330"/>
      <c r="CO11" s="330"/>
      <c r="CP11" s="330"/>
      <c r="CQ11" s="330"/>
      <c r="CR11" s="330"/>
      <c r="CS11" s="330"/>
      <c r="CT11" s="330"/>
      <c r="CU11" s="330"/>
      <c r="CV11" s="330"/>
      <c r="CW11" s="330"/>
      <c r="CX11" s="331"/>
      <c r="CY11" s="326"/>
      <c r="CZ11" s="329"/>
      <c r="DA11" s="330"/>
      <c r="DB11" s="330"/>
      <c r="DC11" s="330"/>
      <c r="DD11" s="330"/>
      <c r="DE11" s="330"/>
      <c r="DF11" s="330"/>
      <c r="DG11" s="330"/>
      <c r="DH11" s="330"/>
      <c r="DI11" s="330"/>
      <c r="DJ11" s="330"/>
      <c r="DK11" s="330"/>
      <c r="DL11" s="331"/>
      <c r="DM11" s="325"/>
      <c r="DN11" s="329"/>
      <c r="DO11" s="330"/>
      <c r="DP11" s="330"/>
      <c r="DQ11" s="330"/>
      <c r="DR11" s="330"/>
      <c r="DS11" s="330"/>
      <c r="DT11" s="330"/>
      <c r="DU11" s="330"/>
      <c r="DV11" s="330"/>
      <c r="DW11" s="330"/>
      <c r="DX11" s="330"/>
      <c r="DY11" s="330"/>
      <c r="DZ11" s="331"/>
      <c r="EA11" s="325"/>
      <c r="EB11" s="329"/>
      <c r="EC11" s="330"/>
      <c r="ED11" s="330"/>
      <c r="EE11" s="330"/>
      <c r="EF11" s="330"/>
      <c r="EG11" s="330"/>
      <c r="EH11" s="330"/>
      <c r="EI11" s="330"/>
      <c r="EJ11" s="330"/>
      <c r="EK11" s="330"/>
      <c r="EL11" s="330"/>
      <c r="EM11" s="330"/>
      <c r="EN11" s="331"/>
      <c r="EO11" s="326"/>
      <c r="EP11" s="322">
        <f t="shared" ref="EP11:EP13" si="22">EU11-SUM(EQ11:ER11)+SUM(ES11:ET11)</f>
        <v>-168</v>
      </c>
      <c r="EQ11" s="323">
        <f>'havi összesítő'!FY11</f>
        <v>0</v>
      </c>
      <c r="ER11" s="323">
        <f>'havi összesítő'!FZ11</f>
        <v>0</v>
      </c>
      <c r="ES11" s="323">
        <f>'havi összesítő'!FX11</f>
        <v>0</v>
      </c>
      <c r="ET11" s="323">
        <f>'havi összesítő'!GC11</f>
        <v>-168</v>
      </c>
      <c r="EU11" s="323">
        <f>'havi összesítő'!GA11</f>
        <v>0</v>
      </c>
      <c r="EV11" s="327"/>
      <c r="EW11" s="882">
        <f t="shared" ref="EW11:EW13" si="23">FB11-(SUM(EX11:EZ11)+FH11)</f>
        <v>336</v>
      </c>
      <c r="EX11" s="883">
        <f>'havi összesítő'!GL11</f>
        <v>0</v>
      </c>
      <c r="EY11" s="883">
        <f>'havi összesítő'!GN11</f>
        <v>0</v>
      </c>
      <c r="EZ11" s="883">
        <f>'havi összesítő'!GM11</f>
        <v>8</v>
      </c>
      <c r="FA11" s="883">
        <f>'havi összesítő'!GQ11</f>
        <v>-176</v>
      </c>
      <c r="FB11" s="883">
        <f>'havi összesítő'!GO11</f>
        <v>0</v>
      </c>
      <c r="FC11" s="327"/>
      <c r="FD11" s="322">
        <f t="shared" ref="FD11:FD13" si="24">FI11-SUM(FE11:FH11)</f>
        <v>336</v>
      </c>
      <c r="FE11" s="323">
        <f t="shared" ref="FE11:FE13" si="25">EQ11+EX11</f>
        <v>0</v>
      </c>
      <c r="FF11" s="323">
        <f t="shared" ref="FF11:FF13" si="26">ER11+EY11</f>
        <v>0</v>
      </c>
      <c r="FG11" s="323">
        <f t="shared" ref="FG11:FG13" si="27">ES11+EZ11</f>
        <v>8</v>
      </c>
      <c r="FH11" s="323">
        <f t="shared" ref="FH11:FH13" si="28">ET11+FA11</f>
        <v>-344</v>
      </c>
      <c r="FI11" s="323">
        <f t="shared" ref="FI11:FI13" si="29">EU11+FB11</f>
        <v>0</v>
      </c>
      <c r="FJ11" s="326"/>
      <c r="FK11" s="322"/>
      <c r="FL11" s="323"/>
      <c r="FM11" s="323"/>
      <c r="FN11" s="323"/>
      <c r="FO11" s="323"/>
      <c r="FP11" s="323"/>
      <c r="FQ11" s="327"/>
      <c r="FR11" s="322"/>
      <c r="FS11" s="323"/>
      <c r="FT11" s="323"/>
      <c r="FU11" s="323"/>
      <c r="FV11" s="323"/>
      <c r="FW11" s="323"/>
      <c r="FX11" s="327"/>
      <c r="FY11" s="322"/>
      <c r="FZ11" s="323"/>
      <c r="GA11" s="323"/>
      <c r="GB11" s="323"/>
      <c r="GC11" s="323"/>
      <c r="GD11" s="323"/>
      <c r="GE11" s="39"/>
      <c r="GN11" s="21"/>
      <c r="GO11" s="21"/>
    </row>
    <row r="12" spans="1:197" ht="15.75" thickBot="1" x14ac:dyDescent="0.3">
      <c r="A12" s="386">
        <f>IF(beosztás!A14=0,"",beosztás!A14)</f>
        <v>3</v>
      </c>
      <c r="B12" s="387">
        <f>IF(beosztás!B14=0,"",beosztás!B14)</f>
        <v>61</v>
      </c>
      <c r="C12" s="387" t="str">
        <f>IF(beosztás!C14=0,"",beosztás!C14)</f>
        <v>Nagy Ferenc1</v>
      </c>
      <c r="D12" s="388" t="str">
        <f>IF(beosztás!D14=0,"",beosztás!D14)</f>
        <v>Shift supervisor</v>
      </c>
      <c r="E12" s="18"/>
      <c r="F12" s="329">
        <f t="shared" si="15"/>
        <v>142</v>
      </c>
      <c r="G12" s="330">
        <f>'havi összesítő'!M12</f>
        <v>32</v>
      </c>
      <c r="H12" s="330">
        <f>'havi összesítő'!N12</f>
        <v>0</v>
      </c>
      <c r="I12" s="330">
        <f>'havi összesítő'!L12</f>
        <v>8</v>
      </c>
      <c r="J12" s="330">
        <f>'havi összesítő'!Q12</f>
        <v>-2</v>
      </c>
      <c r="K12" s="330">
        <f>'havi összesítő'!O12</f>
        <v>174</v>
      </c>
      <c r="L12" s="325"/>
      <c r="M12" s="329">
        <f t="shared" si="16"/>
        <v>150</v>
      </c>
      <c r="N12" s="330">
        <f>'havi összesítő'!Z12</f>
        <v>12</v>
      </c>
      <c r="O12" s="330">
        <f>'havi összesítő'!AB12</f>
        <v>0</v>
      </c>
      <c r="P12" s="330">
        <f>'havi összesítő'!AA12</f>
        <v>0</v>
      </c>
      <c r="Q12" s="330">
        <f>'havi összesítő'!AE12</f>
        <v>2</v>
      </c>
      <c r="R12" s="330">
        <f>'havi összesítő'!AC12</f>
        <v>162</v>
      </c>
      <c r="S12" s="325"/>
      <c r="T12" s="329">
        <f t="shared" si="17"/>
        <v>150</v>
      </c>
      <c r="U12" s="330">
        <f t="shared" si="18"/>
        <v>44</v>
      </c>
      <c r="V12" s="330">
        <f t="shared" si="19"/>
        <v>0</v>
      </c>
      <c r="W12" s="330">
        <f t="shared" si="20"/>
        <v>8</v>
      </c>
      <c r="X12" s="330">
        <f>'havi összesítő'!AS12</f>
        <v>0</v>
      </c>
      <c r="Y12" s="330">
        <f>'havi összesítő'!AQ12</f>
        <v>336</v>
      </c>
      <c r="Z12" s="326"/>
      <c r="AA12" s="329">
        <f t="shared" si="21"/>
        <v>108</v>
      </c>
      <c r="AB12" s="330">
        <f>'havi összesítő'!BC12</f>
        <v>44</v>
      </c>
      <c r="AC12" s="330">
        <f>'havi összesítő'!BD12</f>
        <v>0</v>
      </c>
      <c r="AD12" s="330">
        <f>'havi összesítő'!BB12</f>
        <v>8</v>
      </c>
      <c r="AE12" s="330">
        <f>'havi összesítő'!BG12</f>
        <v>-8</v>
      </c>
      <c r="AF12" s="330">
        <f>'havi összesítő'!BE12</f>
        <v>152</v>
      </c>
      <c r="AG12" s="325"/>
      <c r="AH12" s="329"/>
      <c r="AI12" s="330"/>
      <c r="AJ12" s="330"/>
      <c r="AK12" s="330"/>
      <c r="AL12" s="330"/>
      <c r="AM12" s="330"/>
      <c r="AN12" s="330"/>
      <c r="AO12" s="330"/>
      <c r="AP12" s="330"/>
      <c r="AQ12" s="330"/>
      <c r="AR12" s="330"/>
      <c r="AS12" s="330"/>
      <c r="AT12" s="331"/>
      <c r="AU12" s="325"/>
      <c r="AV12" s="329"/>
      <c r="AW12" s="330"/>
      <c r="AX12" s="330"/>
      <c r="AY12" s="330"/>
      <c r="AZ12" s="330"/>
      <c r="BA12" s="330"/>
      <c r="BB12" s="330"/>
      <c r="BC12" s="330"/>
      <c r="BD12" s="330"/>
      <c r="BE12" s="330"/>
      <c r="BF12" s="330"/>
      <c r="BG12" s="330"/>
      <c r="BH12" s="331"/>
      <c r="BI12" s="326"/>
      <c r="BJ12" s="329"/>
      <c r="BK12" s="330"/>
      <c r="BL12" s="330"/>
      <c r="BM12" s="330"/>
      <c r="BN12" s="330"/>
      <c r="BO12" s="330"/>
      <c r="BP12" s="330"/>
      <c r="BQ12" s="330"/>
      <c r="BR12" s="330"/>
      <c r="BS12" s="330"/>
      <c r="BT12" s="330"/>
      <c r="BU12" s="330"/>
      <c r="BV12" s="331"/>
      <c r="BW12" s="325"/>
      <c r="BX12" s="329"/>
      <c r="BY12" s="330"/>
      <c r="BZ12" s="330"/>
      <c r="CA12" s="330"/>
      <c r="CB12" s="330"/>
      <c r="CC12" s="330"/>
      <c r="CD12" s="330"/>
      <c r="CE12" s="330"/>
      <c r="CF12" s="330"/>
      <c r="CG12" s="330"/>
      <c r="CH12" s="330"/>
      <c r="CI12" s="330"/>
      <c r="CJ12" s="331"/>
      <c r="CK12" s="325"/>
      <c r="CL12" s="329"/>
      <c r="CM12" s="330"/>
      <c r="CN12" s="330"/>
      <c r="CO12" s="330"/>
      <c r="CP12" s="330"/>
      <c r="CQ12" s="330"/>
      <c r="CR12" s="330"/>
      <c r="CS12" s="330"/>
      <c r="CT12" s="330"/>
      <c r="CU12" s="330"/>
      <c r="CV12" s="330"/>
      <c r="CW12" s="330"/>
      <c r="CX12" s="331"/>
      <c r="CY12" s="326"/>
      <c r="CZ12" s="329"/>
      <c r="DA12" s="330"/>
      <c r="DB12" s="330"/>
      <c r="DC12" s="330"/>
      <c r="DD12" s="330"/>
      <c r="DE12" s="330"/>
      <c r="DF12" s="330"/>
      <c r="DG12" s="330"/>
      <c r="DH12" s="330"/>
      <c r="DI12" s="330"/>
      <c r="DJ12" s="330"/>
      <c r="DK12" s="330"/>
      <c r="DL12" s="331"/>
      <c r="DM12" s="325"/>
      <c r="DN12" s="329"/>
      <c r="DO12" s="330"/>
      <c r="DP12" s="330"/>
      <c r="DQ12" s="330"/>
      <c r="DR12" s="330"/>
      <c r="DS12" s="330"/>
      <c r="DT12" s="330"/>
      <c r="DU12" s="330"/>
      <c r="DV12" s="330"/>
      <c r="DW12" s="330"/>
      <c r="DX12" s="330"/>
      <c r="DY12" s="330"/>
      <c r="DZ12" s="331"/>
      <c r="EA12" s="325"/>
      <c r="EB12" s="329"/>
      <c r="EC12" s="330"/>
      <c r="ED12" s="330"/>
      <c r="EE12" s="330"/>
      <c r="EF12" s="330"/>
      <c r="EG12" s="330"/>
      <c r="EH12" s="330"/>
      <c r="EI12" s="330"/>
      <c r="EJ12" s="330"/>
      <c r="EK12" s="330"/>
      <c r="EL12" s="330"/>
      <c r="EM12" s="330"/>
      <c r="EN12" s="331"/>
      <c r="EO12" s="326"/>
      <c r="EP12" s="322">
        <f t="shared" si="22"/>
        <v>-168</v>
      </c>
      <c r="EQ12" s="323">
        <f>'havi összesítő'!FY12</f>
        <v>0</v>
      </c>
      <c r="ER12" s="323">
        <f>'havi összesítő'!FZ12</f>
        <v>0</v>
      </c>
      <c r="ES12" s="323">
        <f>'havi összesítő'!FX12</f>
        <v>0</v>
      </c>
      <c r="ET12" s="323">
        <f>'havi összesítő'!GC12</f>
        <v>-168</v>
      </c>
      <c r="EU12" s="323">
        <f>'havi összesítő'!GA12</f>
        <v>0</v>
      </c>
      <c r="EV12" s="327"/>
      <c r="EW12" s="882">
        <f t="shared" si="23"/>
        <v>336</v>
      </c>
      <c r="EX12" s="883">
        <f>'havi összesítő'!GL12</f>
        <v>0</v>
      </c>
      <c r="EY12" s="883">
        <f>'havi összesítő'!GN12</f>
        <v>0</v>
      </c>
      <c r="EZ12" s="883">
        <f>'havi összesítő'!GM12</f>
        <v>8</v>
      </c>
      <c r="FA12" s="883">
        <f>'havi összesítő'!GQ12</f>
        <v>-176</v>
      </c>
      <c r="FB12" s="883">
        <f>'havi összesítő'!GO12</f>
        <v>0</v>
      </c>
      <c r="FC12" s="327"/>
      <c r="FD12" s="322">
        <f t="shared" si="24"/>
        <v>336</v>
      </c>
      <c r="FE12" s="323">
        <f t="shared" si="25"/>
        <v>0</v>
      </c>
      <c r="FF12" s="323">
        <f t="shared" si="26"/>
        <v>0</v>
      </c>
      <c r="FG12" s="323">
        <f t="shared" si="27"/>
        <v>8</v>
      </c>
      <c r="FH12" s="323">
        <f t="shared" si="28"/>
        <v>-344</v>
      </c>
      <c r="FI12" s="323">
        <f t="shared" si="29"/>
        <v>0</v>
      </c>
      <c r="FJ12" s="326"/>
      <c r="FK12" s="322"/>
      <c r="FL12" s="323"/>
      <c r="FM12" s="323"/>
      <c r="FN12" s="323"/>
      <c r="FO12" s="323"/>
      <c r="FP12" s="323"/>
      <c r="FQ12" s="327"/>
      <c r="FR12" s="322"/>
      <c r="FS12" s="323"/>
      <c r="FT12" s="323"/>
      <c r="FU12" s="323"/>
      <c r="FV12" s="323"/>
      <c r="FW12" s="323"/>
      <c r="FX12" s="327"/>
      <c r="FY12" s="322"/>
      <c r="FZ12" s="323"/>
      <c r="GA12" s="323"/>
      <c r="GB12" s="323"/>
      <c r="GC12" s="323"/>
      <c r="GD12" s="323"/>
      <c r="GE12" s="39"/>
      <c r="GN12" s="21"/>
      <c r="GO12" s="21"/>
    </row>
    <row r="13" spans="1:197" ht="15.75" thickBot="1" x14ac:dyDescent="0.3">
      <c r="A13" s="559">
        <f>IF(beosztás!A15=0,"",beosztás!A15)</f>
        <v>4</v>
      </c>
      <c r="B13" s="560">
        <f>IF(beosztás!B15=0,"",beosztás!B15)</f>
        <v>44154</v>
      </c>
      <c r="C13" s="560" t="str">
        <f>IF(beosztás!C15=0,"",beosztás!C15)</f>
        <v>Ratzki Gergő</v>
      </c>
      <c r="D13" s="561" t="str">
        <f>IF(beosztás!D15=0,"",beosztás!D15)</f>
        <v>Shift supervisor</v>
      </c>
      <c r="E13" s="18"/>
      <c r="F13" s="571">
        <f t="shared" si="15"/>
        <v>168</v>
      </c>
      <c r="G13" s="572">
        <f>'havi összesítő'!M13</f>
        <v>8</v>
      </c>
      <c r="H13" s="572">
        <f>'havi összesítő'!N13</f>
        <v>0</v>
      </c>
      <c r="I13" s="572">
        <f>'havi összesítő'!L13</f>
        <v>8</v>
      </c>
      <c r="J13" s="572">
        <f>'havi összesítő'!Q13</f>
        <v>0</v>
      </c>
      <c r="K13" s="572">
        <f>'havi összesítő'!O13</f>
        <v>176</v>
      </c>
      <c r="L13" s="325"/>
      <c r="M13" s="571">
        <f t="shared" si="16"/>
        <v>152</v>
      </c>
      <c r="N13" s="572">
        <f>'havi összesítő'!Z13</f>
        <v>8</v>
      </c>
      <c r="O13" s="572">
        <f>'havi összesítő'!AB13</f>
        <v>0</v>
      </c>
      <c r="P13" s="572">
        <f>'havi összesítő'!AA13</f>
        <v>0</v>
      </c>
      <c r="Q13" s="572">
        <f>'havi összesítő'!AE13</f>
        <v>0</v>
      </c>
      <c r="R13" s="572">
        <f>'havi összesítő'!AC13</f>
        <v>160</v>
      </c>
      <c r="S13" s="325"/>
      <c r="T13" s="571">
        <f t="shared" si="17"/>
        <v>152</v>
      </c>
      <c r="U13" s="572">
        <f t="shared" si="18"/>
        <v>16</v>
      </c>
      <c r="V13" s="572">
        <f t="shared" si="19"/>
        <v>0</v>
      </c>
      <c r="W13" s="572">
        <f t="shared" si="20"/>
        <v>8</v>
      </c>
      <c r="X13" s="572">
        <f>'havi összesítő'!AS13</f>
        <v>0</v>
      </c>
      <c r="Y13" s="572">
        <f>'havi összesítő'!AQ13</f>
        <v>336</v>
      </c>
      <c r="Z13" s="326"/>
      <c r="AA13" s="571">
        <f t="shared" si="21"/>
        <v>146</v>
      </c>
      <c r="AB13" s="572">
        <f>'havi összesítő'!BC13</f>
        <v>16</v>
      </c>
      <c r="AC13" s="572">
        <f>'havi összesítő'!BD13</f>
        <v>0</v>
      </c>
      <c r="AD13" s="572">
        <f>'havi összesítő'!BB13</f>
        <v>8</v>
      </c>
      <c r="AE13" s="572">
        <f>'havi összesítő'!BG13</f>
        <v>2</v>
      </c>
      <c r="AF13" s="572">
        <f>'havi összesítő'!BE13</f>
        <v>162</v>
      </c>
      <c r="AG13" s="325"/>
      <c r="AH13" s="571"/>
      <c r="AI13" s="572"/>
      <c r="AJ13" s="572"/>
      <c r="AK13" s="572"/>
      <c r="AL13" s="572"/>
      <c r="AM13" s="572"/>
      <c r="AN13" s="572"/>
      <c r="AO13" s="572"/>
      <c r="AP13" s="572"/>
      <c r="AQ13" s="572"/>
      <c r="AR13" s="572"/>
      <c r="AS13" s="572"/>
      <c r="AT13" s="573"/>
      <c r="AU13" s="325"/>
      <c r="AV13" s="571"/>
      <c r="AW13" s="572"/>
      <c r="AX13" s="572"/>
      <c r="AY13" s="572"/>
      <c r="AZ13" s="572"/>
      <c r="BA13" s="572"/>
      <c r="BB13" s="572"/>
      <c r="BC13" s="572"/>
      <c r="BD13" s="572"/>
      <c r="BE13" s="572"/>
      <c r="BF13" s="572"/>
      <c r="BG13" s="572"/>
      <c r="BH13" s="573"/>
      <c r="BI13" s="326"/>
      <c r="BJ13" s="571"/>
      <c r="BK13" s="572"/>
      <c r="BL13" s="572"/>
      <c r="BM13" s="572"/>
      <c r="BN13" s="572"/>
      <c r="BO13" s="572"/>
      <c r="BP13" s="572"/>
      <c r="BQ13" s="572"/>
      <c r="BR13" s="572"/>
      <c r="BS13" s="572"/>
      <c r="BT13" s="572"/>
      <c r="BU13" s="572"/>
      <c r="BV13" s="573"/>
      <c r="BW13" s="325"/>
      <c r="BX13" s="571"/>
      <c r="BY13" s="572"/>
      <c r="BZ13" s="572"/>
      <c r="CA13" s="572"/>
      <c r="CB13" s="572"/>
      <c r="CC13" s="572"/>
      <c r="CD13" s="572"/>
      <c r="CE13" s="572"/>
      <c r="CF13" s="572"/>
      <c r="CG13" s="572"/>
      <c r="CH13" s="572"/>
      <c r="CI13" s="572"/>
      <c r="CJ13" s="573"/>
      <c r="CK13" s="325"/>
      <c r="CL13" s="571"/>
      <c r="CM13" s="572"/>
      <c r="CN13" s="572"/>
      <c r="CO13" s="572"/>
      <c r="CP13" s="572"/>
      <c r="CQ13" s="572"/>
      <c r="CR13" s="572"/>
      <c r="CS13" s="572"/>
      <c r="CT13" s="572"/>
      <c r="CU13" s="572"/>
      <c r="CV13" s="572"/>
      <c r="CW13" s="572"/>
      <c r="CX13" s="573"/>
      <c r="CY13" s="326"/>
      <c r="CZ13" s="571"/>
      <c r="DA13" s="572"/>
      <c r="DB13" s="572"/>
      <c r="DC13" s="572"/>
      <c r="DD13" s="572"/>
      <c r="DE13" s="572"/>
      <c r="DF13" s="572"/>
      <c r="DG13" s="572"/>
      <c r="DH13" s="572"/>
      <c r="DI13" s="572"/>
      <c r="DJ13" s="572"/>
      <c r="DK13" s="572"/>
      <c r="DL13" s="573"/>
      <c r="DM13" s="325"/>
      <c r="DN13" s="571"/>
      <c r="DO13" s="572"/>
      <c r="DP13" s="572"/>
      <c r="DQ13" s="572"/>
      <c r="DR13" s="572"/>
      <c r="DS13" s="572"/>
      <c r="DT13" s="572"/>
      <c r="DU13" s="572"/>
      <c r="DV13" s="572"/>
      <c r="DW13" s="572"/>
      <c r="DX13" s="572"/>
      <c r="DY13" s="572"/>
      <c r="DZ13" s="573"/>
      <c r="EA13" s="325"/>
      <c r="EB13" s="571"/>
      <c r="EC13" s="572"/>
      <c r="ED13" s="572"/>
      <c r="EE13" s="572"/>
      <c r="EF13" s="572"/>
      <c r="EG13" s="572"/>
      <c r="EH13" s="572"/>
      <c r="EI13" s="572"/>
      <c r="EJ13" s="572"/>
      <c r="EK13" s="572"/>
      <c r="EL13" s="572"/>
      <c r="EM13" s="572"/>
      <c r="EN13" s="573"/>
      <c r="EO13" s="326"/>
      <c r="EP13" s="322">
        <f t="shared" si="22"/>
        <v>-168</v>
      </c>
      <c r="EQ13" s="323">
        <f>'havi összesítő'!FY13</f>
        <v>0</v>
      </c>
      <c r="ER13" s="323">
        <f>'havi összesítő'!FZ13</f>
        <v>0</v>
      </c>
      <c r="ES13" s="323">
        <f>'havi összesítő'!FX13</f>
        <v>0</v>
      </c>
      <c r="ET13" s="323">
        <f>'havi összesítő'!GC13</f>
        <v>-168</v>
      </c>
      <c r="EU13" s="323">
        <f>'havi összesítő'!GA13</f>
        <v>0</v>
      </c>
      <c r="EV13" s="327"/>
      <c r="EW13" s="882">
        <f t="shared" si="23"/>
        <v>336</v>
      </c>
      <c r="EX13" s="883">
        <f>'havi összesítő'!GL13</f>
        <v>0</v>
      </c>
      <c r="EY13" s="883">
        <f>'havi összesítő'!GN13</f>
        <v>0</v>
      </c>
      <c r="EZ13" s="883">
        <f>'havi összesítő'!GM13</f>
        <v>8</v>
      </c>
      <c r="FA13" s="883">
        <f>'havi összesítő'!GQ13</f>
        <v>-176</v>
      </c>
      <c r="FB13" s="883">
        <f>'havi összesítő'!GO13</f>
        <v>0</v>
      </c>
      <c r="FC13" s="327"/>
      <c r="FD13" s="322">
        <f t="shared" si="24"/>
        <v>336</v>
      </c>
      <c r="FE13" s="323">
        <f t="shared" si="25"/>
        <v>0</v>
      </c>
      <c r="FF13" s="323">
        <f t="shared" si="26"/>
        <v>0</v>
      </c>
      <c r="FG13" s="323">
        <f t="shared" si="27"/>
        <v>8</v>
      </c>
      <c r="FH13" s="323">
        <f t="shared" si="28"/>
        <v>-344</v>
      </c>
      <c r="FI13" s="323">
        <f t="shared" si="29"/>
        <v>0</v>
      </c>
      <c r="FJ13" s="326"/>
      <c r="FK13" s="322"/>
      <c r="FL13" s="323"/>
      <c r="FM13" s="323"/>
      <c r="FN13" s="323"/>
      <c r="FO13" s="323"/>
      <c r="FP13" s="323"/>
      <c r="FQ13" s="327"/>
      <c r="FR13" s="322"/>
      <c r="FS13" s="323"/>
      <c r="FT13" s="323"/>
      <c r="FU13" s="323"/>
      <c r="FV13" s="323"/>
      <c r="FW13" s="323"/>
      <c r="FX13" s="327"/>
      <c r="FY13" s="322"/>
      <c r="FZ13" s="323"/>
      <c r="GA13" s="323"/>
      <c r="GB13" s="323"/>
      <c r="GC13" s="323"/>
      <c r="GD13" s="323"/>
      <c r="GE13" s="39"/>
      <c r="GN13" s="21"/>
      <c r="GO13" s="21"/>
    </row>
    <row r="14" spans="1:197" ht="16.5" thickBot="1" x14ac:dyDescent="0.3">
      <c r="A14" s="658"/>
      <c r="B14" s="658"/>
      <c r="C14" s="587" t="s">
        <v>291</v>
      </c>
      <c r="D14" s="658"/>
      <c r="E14" s="18"/>
      <c r="F14" s="562"/>
      <c r="G14" s="563"/>
      <c r="H14" s="563"/>
      <c r="I14" s="563"/>
      <c r="J14" s="563"/>
      <c r="K14" s="563"/>
      <c r="L14" s="35"/>
      <c r="M14" s="565"/>
      <c r="N14" s="566"/>
      <c r="O14" s="566"/>
      <c r="P14" s="566"/>
      <c r="Q14" s="566"/>
      <c r="R14" s="566"/>
      <c r="S14" s="36"/>
      <c r="T14" s="568"/>
      <c r="U14" s="569"/>
      <c r="V14" s="569"/>
      <c r="W14" s="569"/>
      <c r="X14" s="569"/>
      <c r="Y14" s="569"/>
      <c r="Z14" s="37"/>
      <c r="AA14" s="562"/>
      <c r="AB14" s="563"/>
      <c r="AC14" s="563"/>
      <c r="AD14" s="563"/>
      <c r="AE14" s="563"/>
      <c r="AF14" s="563"/>
      <c r="AG14" s="36"/>
      <c r="AH14" s="565"/>
      <c r="AI14" s="566"/>
      <c r="AJ14" s="566"/>
      <c r="AK14" s="566"/>
      <c r="AL14" s="566"/>
      <c r="AM14" s="566"/>
      <c r="AN14" s="566"/>
      <c r="AO14" s="566"/>
      <c r="AP14" s="566"/>
      <c r="AQ14" s="566"/>
      <c r="AR14" s="566"/>
      <c r="AS14" s="566"/>
      <c r="AT14" s="567"/>
      <c r="AU14" s="36"/>
      <c r="AV14" s="568"/>
      <c r="AW14" s="569"/>
      <c r="AX14" s="569"/>
      <c r="AY14" s="569"/>
      <c r="AZ14" s="569"/>
      <c r="BA14" s="569"/>
      <c r="BB14" s="569"/>
      <c r="BC14" s="569"/>
      <c r="BD14" s="569"/>
      <c r="BE14" s="569"/>
      <c r="BF14" s="569"/>
      <c r="BG14" s="569"/>
      <c r="BH14" s="570"/>
      <c r="BI14" s="37"/>
      <c r="BJ14" s="562"/>
      <c r="BK14" s="563"/>
      <c r="BL14" s="563"/>
      <c r="BM14" s="563"/>
      <c r="BN14" s="563"/>
      <c r="BO14" s="563"/>
      <c r="BP14" s="563"/>
      <c r="BQ14" s="563"/>
      <c r="BR14" s="563"/>
      <c r="BS14" s="563"/>
      <c r="BT14" s="563"/>
      <c r="BU14" s="563"/>
      <c r="BV14" s="564"/>
      <c r="BW14" s="36"/>
      <c r="BX14" s="565"/>
      <c r="BY14" s="566"/>
      <c r="BZ14" s="566"/>
      <c r="CA14" s="566"/>
      <c r="CB14" s="566"/>
      <c r="CC14" s="566"/>
      <c r="CD14" s="566"/>
      <c r="CE14" s="566"/>
      <c r="CF14" s="566"/>
      <c r="CG14" s="566"/>
      <c r="CH14" s="566"/>
      <c r="CI14" s="566"/>
      <c r="CJ14" s="567"/>
      <c r="CK14" s="36"/>
      <c r="CL14" s="568"/>
      <c r="CM14" s="569"/>
      <c r="CN14" s="569"/>
      <c r="CO14" s="569"/>
      <c r="CP14" s="569"/>
      <c r="CQ14" s="569"/>
      <c r="CR14" s="569"/>
      <c r="CS14" s="569"/>
      <c r="CT14" s="569"/>
      <c r="CU14" s="569"/>
      <c r="CV14" s="569"/>
      <c r="CW14" s="569"/>
      <c r="CX14" s="570"/>
      <c r="CY14" s="37"/>
      <c r="CZ14" s="562"/>
      <c r="DA14" s="563"/>
      <c r="DB14" s="563"/>
      <c r="DC14" s="563"/>
      <c r="DD14" s="563"/>
      <c r="DE14" s="563"/>
      <c r="DF14" s="563"/>
      <c r="DG14" s="563"/>
      <c r="DH14" s="563"/>
      <c r="DI14" s="563"/>
      <c r="DJ14" s="563"/>
      <c r="DK14" s="563"/>
      <c r="DL14" s="564"/>
      <c r="DM14" s="36"/>
      <c r="DN14" s="565"/>
      <c r="DO14" s="566"/>
      <c r="DP14" s="566"/>
      <c r="DQ14" s="566"/>
      <c r="DR14" s="566"/>
      <c r="DS14" s="566"/>
      <c r="DT14" s="566"/>
      <c r="DU14" s="566"/>
      <c r="DV14" s="566"/>
      <c r="DW14" s="566"/>
      <c r="DX14" s="566"/>
      <c r="DY14" s="566"/>
      <c r="DZ14" s="567"/>
      <c r="EA14" s="36"/>
      <c r="EB14" s="568"/>
      <c r="EC14" s="569"/>
      <c r="ED14" s="569"/>
      <c r="EE14" s="569"/>
      <c r="EF14" s="569"/>
      <c r="EG14" s="569"/>
      <c r="EH14" s="569"/>
      <c r="EI14" s="569"/>
      <c r="EJ14" s="569"/>
      <c r="EK14" s="569"/>
      <c r="EL14" s="569"/>
      <c r="EM14" s="569"/>
      <c r="EN14" s="570"/>
      <c r="EO14" s="37"/>
      <c r="EP14" s="661"/>
      <c r="EQ14" s="662"/>
      <c r="ER14" s="662"/>
      <c r="ES14" s="662"/>
      <c r="ET14" s="662"/>
      <c r="EU14" s="662"/>
      <c r="EV14" s="36"/>
      <c r="EW14" s="878"/>
      <c r="EX14" s="879"/>
      <c r="EY14" s="879"/>
      <c r="EZ14" s="879"/>
      <c r="FA14" s="879"/>
      <c r="FB14" s="879"/>
      <c r="FC14" s="36"/>
      <c r="FD14" s="659"/>
      <c r="FE14" s="660"/>
      <c r="FF14" s="660"/>
      <c r="FG14" s="660"/>
      <c r="FH14" s="660"/>
      <c r="FI14" s="660"/>
      <c r="FJ14" s="37"/>
      <c r="FK14" s="661"/>
      <c r="FL14" s="662"/>
      <c r="FM14" s="662"/>
      <c r="FN14" s="662"/>
      <c r="FO14" s="662"/>
      <c r="FP14" s="662"/>
      <c r="FQ14" s="36"/>
      <c r="FR14" s="663"/>
      <c r="FS14" s="664"/>
      <c r="FT14" s="664"/>
      <c r="FU14" s="664"/>
      <c r="FV14" s="664"/>
      <c r="FW14" s="664"/>
      <c r="FX14" s="38"/>
      <c r="FY14" s="659"/>
      <c r="FZ14" s="660"/>
      <c r="GA14" s="660"/>
      <c r="GB14" s="660"/>
      <c r="GC14" s="660"/>
      <c r="GD14" s="660"/>
      <c r="GE14" s="39"/>
      <c r="GN14" s="21"/>
      <c r="GO14" s="21"/>
    </row>
    <row r="15" spans="1:197" ht="15.75" thickBot="1" x14ac:dyDescent="0.3">
      <c r="A15" s="376" t="str">
        <f>IF(beosztás!A17=0,"",beosztás!A17)</f>
        <v/>
      </c>
      <c r="B15" s="377" t="str">
        <f>IF(beosztás!B17=0,"",beosztás!B17)</f>
        <v/>
      </c>
      <c r="C15" s="377" t="str">
        <f>IF(beosztás!C17=0,"",beosztás!C17)</f>
        <v>Green</v>
      </c>
      <c r="D15" s="378"/>
      <c r="E15" s="18"/>
      <c r="F15" s="15"/>
      <c r="G15" s="16"/>
      <c r="H15" s="16"/>
      <c r="I15" s="16"/>
      <c r="J15" s="16"/>
      <c r="K15" s="16"/>
      <c r="L15" s="30"/>
      <c r="M15" s="15"/>
      <c r="N15" s="16"/>
      <c r="O15" s="16"/>
      <c r="P15" s="16"/>
      <c r="Q15" s="16"/>
      <c r="R15" s="16"/>
      <c r="S15" s="30"/>
      <c r="T15" s="15"/>
      <c r="U15" s="16"/>
      <c r="V15" s="16"/>
      <c r="W15" s="16"/>
      <c r="X15" s="16"/>
      <c r="Y15" s="16"/>
      <c r="Z15" s="31"/>
      <c r="AA15" s="15"/>
      <c r="AB15" s="16"/>
      <c r="AC15" s="16"/>
      <c r="AD15" s="16"/>
      <c r="AE15" s="16"/>
      <c r="AF15" s="16"/>
      <c r="AG15" s="30"/>
      <c r="AH15" s="15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7"/>
      <c r="AU15" s="30"/>
      <c r="AV15" s="15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7"/>
      <c r="BI15" s="31"/>
      <c r="BJ15" s="15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7"/>
      <c r="BW15" s="30"/>
      <c r="BX15" s="15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7"/>
      <c r="CK15" s="30"/>
      <c r="CL15" s="15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7"/>
      <c r="CY15" s="31"/>
      <c r="CZ15" s="15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7"/>
      <c r="DM15" s="30"/>
      <c r="DN15" s="15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7"/>
      <c r="EA15" s="30"/>
      <c r="EB15" s="15"/>
      <c r="EC15" s="16"/>
      <c r="ED15" s="16"/>
      <c r="EE15" s="16"/>
      <c r="EF15" s="16"/>
      <c r="EG15" s="15" t="s">
        <v>288</v>
      </c>
      <c r="EH15" s="16"/>
      <c r="EI15" s="16"/>
      <c r="EJ15" s="17"/>
      <c r="EK15" s="531" t="e">
        <f>AVERAGEIF(EM17:EM79,"&gt;0",EM17:EM79)</f>
        <v>#DIV/0!</v>
      </c>
      <c r="EL15" s="16"/>
      <c r="EM15" s="531" t="e">
        <f>AVERAGEIF(EM17:EM47,"&gt;0",EM17:EM47)</f>
        <v>#DIV/0!</v>
      </c>
      <c r="EN15" s="17"/>
      <c r="EO15" s="31"/>
      <c r="EP15" s="15"/>
      <c r="EQ15" s="16"/>
      <c r="ER15" s="16"/>
      <c r="ES15" s="16"/>
      <c r="ET15" s="16"/>
      <c r="EU15" s="16"/>
      <c r="EV15" s="30"/>
      <c r="EW15" s="15"/>
      <c r="EX15" s="16"/>
      <c r="EY15" s="16"/>
      <c r="EZ15" s="16"/>
      <c r="FA15" s="16"/>
      <c r="FB15" s="16"/>
      <c r="FC15" s="30"/>
      <c r="FD15" s="15"/>
      <c r="FE15" s="16"/>
      <c r="FF15" s="16"/>
      <c r="FG15" s="16"/>
      <c r="FH15" s="16"/>
      <c r="FI15" s="15" t="s">
        <v>288</v>
      </c>
      <c r="FJ15" s="31"/>
      <c r="FK15" s="15"/>
      <c r="FL15" s="16"/>
      <c r="FM15" s="16"/>
      <c r="FN15" s="16"/>
      <c r="FO15" s="16"/>
      <c r="FP15" s="16"/>
      <c r="FQ15" s="30"/>
      <c r="FR15" s="15"/>
      <c r="FS15" s="16"/>
      <c r="FT15" s="16"/>
      <c r="FU15" s="16"/>
      <c r="FV15" s="16"/>
      <c r="FW15" s="16"/>
      <c r="FX15" s="32"/>
      <c r="FY15" s="15"/>
      <c r="FZ15" s="16"/>
      <c r="GA15" s="16"/>
      <c r="GB15" s="16"/>
      <c r="GC15" s="16"/>
      <c r="GD15" s="16"/>
      <c r="GE15" s="39"/>
      <c r="GN15" s="21"/>
      <c r="GO15" s="21"/>
    </row>
    <row r="16" spans="1:197" ht="49.5" customHeight="1" thickBot="1" x14ac:dyDescent="0.3">
      <c r="A16" s="379" t="str">
        <f>IF(beosztás!A18=0,"",beosztás!A18)</f>
        <v/>
      </c>
      <c r="B16" s="380" t="str">
        <f>IF(beosztás!B18=0,"",beosztás!B18)</f>
        <v>Dolg. Kód</v>
      </c>
      <c r="C16" s="380" t="str">
        <f>IF(beosztás!C18=0,"",beosztás!C18)</f>
        <v>Név</v>
      </c>
      <c r="D16" s="380"/>
      <c r="E16" s="18"/>
      <c r="F16" s="1142" t="str">
        <f>F9</f>
        <v>Ténylegesen ledolgozott óra</v>
      </c>
      <c r="G16" s="666" t="str">
        <f t="shared" ref="G16:K16" si="30">G9</f>
        <v>Szabadság óra</v>
      </c>
      <c r="H16" s="666" t="str">
        <f t="shared" si="30"/>
        <v>Beteg szabadság óra</v>
      </c>
      <c r="I16" s="666" t="str">
        <f t="shared" si="30"/>
        <v>Fizetett ünnep</v>
      </c>
      <c r="J16" s="666" t="str">
        <f t="shared" si="30"/>
        <v>Túlóra</v>
      </c>
      <c r="K16" s="666" t="str">
        <f t="shared" si="30"/>
        <v xml:space="preserve">Ledolgozott </v>
      </c>
      <c r="L16" s="318"/>
      <c r="M16" s="665" t="str">
        <f t="shared" ref="M16:R16" si="31">M9</f>
        <v>Ténylegesen ledolgozott óra</v>
      </c>
      <c r="N16" s="666" t="str">
        <f t="shared" si="31"/>
        <v>Szabadság óra</v>
      </c>
      <c r="O16" s="666" t="str">
        <f t="shared" si="31"/>
        <v>Beteg szabadság óra</v>
      </c>
      <c r="P16" s="666" t="str">
        <f t="shared" si="31"/>
        <v>Fizetett ünnep</v>
      </c>
      <c r="Q16" s="666" t="str">
        <f t="shared" si="31"/>
        <v>Túlóra</v>
      </c>
      <c r="R16" s="666" t="str">
        <f t="shared" si="31"/>
        <v xml:space="preserve">Ledolgozott </v>
      </c>
      <c r="S16" s="318"/>
      <c r="T16" s="665" t="str">
        <f t="shared" ref="T16:Y16" si="32">T9</f>
        <v>Ténylegesen ledolgozott óra</v>
      </c>
      <c r="U16" s="666" t="str">
        <f t="shared" si="32"/>
        <v>Szabadság óra</v>
      </c>
      <c r="V16" s="666" t="str">
        <f t="shared" si="32"/>
        <v>Beteg szabadság óra</v>
      </c>
      <c r="W16" s="666" t="str">
        <f t="shared" si="32"/>
        <v>Fizetett ünnep</v>
      </c>
      <c r="X16" s="666" t="str">
        <f t="shared" si="32"/>
        <v>Túlóra</v>
      </c>
      <c r="Y16" s="666" t="str">
        <f t="shared" si="32"/>
        <v xml:space="preserve">Ledolgozott </v>
      </c>
      <c r="Z16" s="319"/>
      <c r="AA16" s="665" t="s">
        <v>341</v>
      </c>
      <c r="AB16" s="666" t="s">
        <v>342</v>
      </c>
      <c r="AC16" s="666" t="s">
        <v>343</v>
      </c>
      <c r="AD16" s="666" t="s">
        <v>180</v>
      </c>
      <c r="AE16" s="666" t="s">
        <v>181</v>
      </c>
      <c r="AF16" s="666" t="s">
        <v>104</v>
      </c>
      <c r="AG16" s="318"/>
      <c r="AH16" s="315" t="str">
        <f t="shared" ref="AH16:AM16" si="33">AA16</f>
        <v>Ténylegesen ledolgozott óra</v>
      </c>
      <c r="AI16" s="316" t="str">
        <f t="shared" si="33"/>
        <v>Szabadság óra</v>
      </c>
      <c r="AJ16" s="316" t="str">
        <f t="shared" si="33"/>
        <v>Beteg szabadság óra</v>
      </c>
      <c r="AK16" s="316" t="str">
        <f t="shared" si="33"/>
        <v>Fizetett ünnep</v>
      </c>
      <c r="AL16" s="316" t="str">
        <f t="shared" si="33"/>
        <v>Túlóra</v>
      </c>
      <c r="AM16" s="316" t="str">
        <f t="shared" si="33"/>
        <v xml:space="preserve">Ledolgozott </v>
      </c>
      <c r="AN16" s="316" t="e">
        <f>#REF!</f>
        <v>#REF!</v>
      </c>
      <c r="AO16" s="316" t="s">
        <v>179</v>
      </c>
      <c r="AP16" s="316" t="e">
        <f>#REF!</f>
        <v>#REF!</v>
      </c>
      <c r="AQ16" s="316" t="e">
        <f>#REF!</f>
        <v>#REF!</v>
      </c>
      <c r="AR16" s="316" t="e">
        <f>#REF!</f>
        <v>#REF!</v>
      </c>
      <c r="AS16" s="316" t="e">
        <f>#REF!</f>
        <v>#REF!</v>
      </c>
      <c r="AT16" s="317" t="e">
        <f>#REF!</f>
        <v>#REF!</v>
      </c>
      <c r="AU16" s="318"/>
      <c r="AV16" s="315" t="str">
        <f t="shared" ref="AV16:BA16" si="34">AA16</f>
        <v>Ténylegesen ledolgozott óra</v>
      </c>
      <c r="AW16" s="316" t="str">
        <f t="shared" si="34"/>
        <v>Szabadság óra</v>
      </c>
      <c r="AX16" s="316" t="str">
        <f t="shared" si="34"/>
        <v>Beteg szabadság óra</v>
      </c>
      <c r="AY16" s="316" t="str">
        <f t="shared" si="34"/>
        <v>Fizetett ünnep</v>
      </c>
      <c r="AZ16" s="316" t="str">
        <f t="shared" si="34"/>
        <v>Túlóra</v>
      </c>
      <c r="BA16" s="316" t="str">
        <f t="shared" si="34"/>
        <v xml:space="preserve">Ledolgozott </v>
      </c>
      <c r="BB16" s="316" t="e">
        <f>#REF!</f>
        <v>#REF!</v>
      </c>
      <c r="BC16" s="316" t="s">
        <v>179</v>
      </c>
      <c r="BD16" s="316" t="e">
        <f>#REF!</f>
        <v>#REF!</v>
      </c>
      <c r="BE16" s="316" t="e">
        <f>#REF!</f>
        <v>#REF!</v>
      </c>
      <c r="BF16" s="316" t="e">
        <f>#REF!</f>
        <v>#REF!</v>
      </c>
      <c r="BG16" s="316" t="e">
        <f>#REF!</f>
        <v>#REF!</v>
      </c>
      <c r="BH16" s="317" t="e">
        <f>#REF!</f>
        <v>#REF!</v>
      </c>
      <c r="BI16" s="319"/>
      <c r="BJ16" s="315" t="s">
        <v>99</v>
      </c>
      <c r="BK16" s="316" t="s">
        <v>108</v>
      </c>
      <c r="BL16" s="316" t="s">
        <v>100</v>
      </c>
      <c r="BM16" s="316" t="s">
        <v>109</v>
      </c>
      <c r="BN16" s="316" t="s">
        <v>70</v>
      </c>
      <c r="BO16" s="316" t="s">
        <v>101</v>
      </c>
      <c r="BP16" s="316" t="s">
        <v>179</v>
      </c>
      <c r="BQ16" s="316" t="s">
        <v>102</v>
      </c>
      <c r="BR16" s="316" t="s">
        <v>103</v>
      </c>
      <c r="BS16" s="316" t="s">
        <v>104</v>
      </c>
      <c r="BT16" s="316" t="s">
        <v>105</v>
      </c>
      <c r="BU16" s="316" t="s">
        <v>106</v>
      </c>
      <c r="BV16" s="317" t="s">
        <v>107</v>
      </c>
      <c r="BW16" s="318"/>
      <c r="BX16" s="315" t="str">
        <f t="shared" ref="BX16:CC16" si="35">BJ16</f>
        <v>DE</v>
      </c>
      <c r="BY16" s="316" t="str">
        <f t="shared" si="35"/>
        <v>DU</v>
      </c>
      <c r="BZ16" s="316" t="str">
        <f t="shared" si="35"/>
        <v>ÉJ</v>
      </c>
      <c r="CA16" s="316" t="str">
        <f t="shared" si="35"/>
        <v>N</v>
      </c>
      <c r="CB16" s="316" t="str">
        <f t="shared" si="35"/>
        <v>É</v>
      </c>
      <c r="CC16" s="316" t="str">
        <f t="shared" si="35"/>
        <v>ÓRA</v>
      </c>
      <c r="CD16" s="316" t="str">
        <f t="shared" ref="CD16" si="36">BQ16</f>
        <v>SZ óra</v>
      </c>
      <c r="CE16" s="316" t="s">
        <v>179</v>
      </c>
      <c r="CF16" s="316" t="str">
        <f>BR16</f>
        <v>B óra</v>
      </c>
      <c r="CG16" s="316" t="str">
        <f>BS16</f>
        <v xml:space="preserve">Ledolgozott </v>
      </c>
      <c r="CH16" s="316" t="str">
        <f t="shared" ref="CH16:CJ16" si="37">BT16</f>
        <v>Alapóra</v>
      </c>
      <c r="CI16" s="316" t="str">
        <f t="shared" si="37"/>
        <v>diff</v>
      </c>
      <c r="CJ16" s="317" t="str">
        <f t="shared" si="37"/>
        <v>sz</v>
      </c>
      <c r="CK16" s="318"/>
      <c r="CL16" s="315" t="str">
        <f t="shared" ref="CL16:CQ16" si="38">BJ16</f>
        <v>DE</v>
      </c>
      <c r="CM16" s="316" t="str">
        <f t="shared" si="38"/>
        <v>DU</v>
      </c>
      <c r="CN16" s="316" t="str">
        <f t="shared" si="38"/>
        <v>ÉJ</v>
      </c>
      <c r="CO16" s="316" t="str">
        <f t="shared" si="38"/>
        <v>N</v>
      </c>
      <c r="CP16" s="316" t="str">
        <f t="shared" si="38"/>
        <v>É</v>
      </c>
      <c r="CQ16" s="316" t="str">
        <f t="shared" si="38"/>
        <v>ÓRA</v>
      </c>
      <c r="CR16" s="316" t="str">
        <f t="shared" ref="CR16" si="39">BQ16</f>
        <v>SZ óra</v>
      </c>
      <c r="CS16" s="316" t="s">
        <v>179</v>
      </c>
      <c r="CT16" s="316" t="str">
        <f>BR16</f>
        <v>B óra</v>
      </c>
      <c r="CU16" s="316" t="str">
        <f>BS16</f>
        <v xml:space="preserve">Ledolgozott </v>
      </c>
      <c r="CV16" s="316" t="str">
        <f>BT16</f>
        <v>Alapóra</v>
      </c>
      <c r="CW16" s="316" t="str">
        <f>BU16</f>
        <v>diff</v>
      </c>
      <c r="CX16" s="317" t="str">
        <f>BV16</f>
        <v>sz</v>
      </c>
      <c r="CY16" s="319"/>
      <c r="CZ16" s="315" t="s">
        <v>99</v>
      </c>
      <c r="DA16" s="316" t="s">
        <v>108</v>
      </c>
      <c r="DB16" s="316" t="s">
        <v>100</v>
      </c>
      <c r="DC16" s="316" t="s">
        <v>109</v>
      </c>
      <c r="DD16" s="316" t="s">
        <v>70</v>
      </c>
      <c r="DE16" s="316" t="s">
        <v>101</v>
      </c>
      <c r="DF16" s="316" t="s">
        <v>179</v>
      </c>
      <c r="DG16" s="316" t="s">
        <v>102</v>
      </c>
      <c r="DH16" s="316" t="s">
        <v>103</v>
      </c>
      <c r="DI16" s="316" t="s">
        <v>104</v>
      </c>
      <c r="DJ16" s="316" t="s">
        <v>105</v>
      </c>
      <c r="DK16" s="316" t="s">
        <v>106</v>
      </c>
      <c r="DL16" s="317" t="s">
        <v>107</v>
      </c>
      <c r="DM16" s="318"/>
      <c r="DN16" s="315" t="str">
        <f t="shared" ref="DN16:DS16" si="40">CZ16</f>
        <v>DE</v>
      </c>
      <c r="DO16" s="316" t="str">
        <f t="shared" si="40"/>
        <v>DU</v>
      </c>
      <c r="DP16" s="316" t="str">
        <f t="shared" si="40"/>
        <v>ÉJ</v>
      </c>
      <c r="DQ16" s="316" t="str">
        <f t="shared" si="40"/>
        <v>N</v>
      </c>
      <c r="DR16" s="316" t="str">
        <f t="shared" si="40"/>
        <v>É</v>
      </c>
      <c r="DS16" s="316" t="str">
        <f t="shared" si="40"/>
        <v>ÓRA</v>
      </c>
      <c r="DT16" s="316" t="str">
        <f t="shared" ref="DT16" si="41">DG16</f>
        <v>SZ óra</v>
      </c>
      <c r="DU16" s="316" t="s">
        <v>179</v>
      </c>
      <c r="DV16" s="316" t="str">
        <f>DH16</f>
        <v>B óra</v>
      </c>
      <c r="DW16" s="316" t="str">
        <f>DI16</f>
        <v xml:space="preserve">Ledolgozott </v>
      </c>
      <c r="DX16" s="316" t="str">
        <f t="shared" ref="DX16:DZ16" si="42">DJ16</f>
        <v>Alapóra</v>
      </c>
      <c r="DY16" s="316" t="str">
        <f t="shared" si="42"/>
        <v>diff</v>
      </c>
      <c r="DZ16" s="317" t="str">
        <f t="shared" si="42"/>
        <v>sz</v>
      </c>
      <c r="EA16" s="318"/>
      <c r="EB16" s="315" t="str">
        <f t="shared" ref="EB16:EG16" si="43">CZ16</f>
        <v>DE</v>
      </c>
      <c r="EC16" s="316" t="str">
        <f t="shared" si="43"/>
        <v>DU</v>
      </c>
      <c r="ED16" s="316" t="str">
        <f t="shared" si="43"/>
        <v>ÉJ</v>
      </c>
      <c r="EE16" s="316" t="str">
        <f t="shared" si="43"/>
        <v>N</v>
      </c>
      <c r="EF16" s="316" t="str">
        <f t="shared" si="43"/>
        <v>É</v>
      </c>
      <c r="EG16" s="316" t="str">
        <f t="shared" si="43"/>
        <v>ÓRA</v>
      </c>
      <c r="EH16" s="316" t="str">
        <f t="shared" ref="EH16" si="44">DG16</f>
        <v>SZ óra</v>
      </c>
      <c r="EI16" s="316" t="s">
        <v>179</v>
      </c>
      <c r="EJ16" s="316" t="str">
        <f>DH16</f>
        <v>B óra</v>
      </c>
      <c r="EK16" s="316" t="str">
        <f>DI16</f>
        <v xml:space="preserve">Ledolgozott </v>
      </c>
      <c r="EL16" s="316" t="str">
        <f>DJ16</f>
        <v>Alapóra</v>
      </c>
      <c r="EM16" s="316" t="str">
        <f>DK16</f>
        <v>diff</v>
      </c>
      <c r="EN16" s="317" t="str">
        <f>DL16</f>
        <v>sz</v>
      </c>
      <c r="EO16" s="319"/>
      <c r="EP16" s="315" t="s">
        <v>99</v>
      </c>
      <c r="EQ16" s="316" t="s">
        <v>108</v>
      </c>
      <c r="ER16" s="316" t="s">
        <v>100</v>
      </c>
      <c r="ES16" s="316" t="s">
        <v>109</v>
      </c>
      <c r="ET16" s="316" t="s">
        <v>70</v>
      </c>
      <c r="EU16" s="316" t="s">
        <v>101</v>
      </c>
      <c r="EV16" s="318"/>
      <c r="EW16" s="315" t="str">
        <f t="shared" ref="EW16:FB16" si="45">EP16</f>
        <v>DE</v>
      </c>
      <c r="EX16" s="316" t="str">
        <f t="shared" si="45"/>
        <v>DU</v>
      </c>
      <c r="EY16" s="316" t="str">
        <f t="shared" si="45"/>
        <v>ÉJ</v>
      </c>
      <c r="EZ16" s="316" t="str">
        <f t="shared" si="45"/>
        <v>N</v>
      </c>
      <c r="FA16" s="316" t="str">
        <f t="shared" si="45"/>
        <v>É</v>
      </c>
      <c r="FB16" s="316" t="str">
        <f t="shared" si="45"/>
        <v>ÓRA</v>
      </c>
      <c r="FC16" s="318"/>
      <c r="FD16" s="315" t="str">
        <f t="shared" ref="FD16:FI16" si="46">EP16</f>
        <v>DE</v>
      </c>
      <c r="FE16" s="316" t="str">
        <f t="shared" si="46"/>
        <v>DU</v>
      </c>
      <c r="FF16" s="316" t="str">
        <f t="shared" si="46"/>
        <v>ÉJ</v>
      </c>
      <c r="FG16" s="316" t="str">
        <f t="shared" si="46"/>
        <v>N</v>
      </c>
      <c r="FH16" s="316" t="str">
        <f t="shared" si="46"/>
        <v>É</v>
      </c>
      <c r="FI16" s="316" t="str">
        <f t="shared" si="46"/>
        <v>ÓRA</v>
      </c>
      <c r="FJ16" s="319"/>
      <c r="FK16" s="315" t="s">
        <v>99</v>
      </c>
      <c r="FL16" s="316" t="s">
        <v>108</v>
      </c>
      <c r="FM16" s="316" t="s">
        <v>100</v>
      </c>
      <c r="FN16" s="316" t="s">
        <v>109</v>
      </c>
      <c r="FO16" s="316" t="s">
        <v>70</v>
      </c>
      <c r="FP16" s="316" t="s">
        <v>101</v>
      </c>
      <c r="FQ16" s="320"/>
      <c r="FR16" s="315" t="str">
        <f t="shared" ref="FR16:FW16" si="47">FK16</f>
        <v>DE</v>
      </c>
      <c r="FS16" s="316" t="str">
        <f t="shared" si="47"/>
        <v>DU</v>
      </c>
      <c r="FT16" s="316" t="str">
        <f t="shared" si="47"/>
        <v>ÉJ</v>
      </c>
      <c r="FU16" s="316" t="str">
        <f t="shared" si="47"/>
        <v>N</v>
      </c>
      <c r="FV16" s="316" t="str">
        <f t="shared" si="47"/>
        <v>É</v>
      </c>
      <c r="FW16" s="316" t="str">
        <f t="shared" si="47"/>
        <v>ÓRA</v>
      </c>
      <c r="FX16" s="320"/>
      <c r="FY16" s="315" t="str">
        <f t="shared" ref="FY16:GD16" si="48">FK16</f>
        <v>DE</v>
      </c>
      <c r="FZ16" s="316" t="str">
        <f t="shared" si="48"/>
        <v>DU</v>
      </c>
      <c r="GA16" s="316" t="str">
        <f t="shared" si="48"/>
        <v>ÉJ</v>
      </c>
      <c r="GB16" s="316" t="str">
        <f t="shared" si="48"/>
        <v>N</v>
      </c>
      <c r="GC16" s="316" t="str">
        <f t="shared" si="48"/>
        <v>É</v>
      </c>
      <c r="GD16" s="316" t="str">
        <f t="shared" si="48"/>
        <v>ÓRA</v>
      </c>
      <c r="GE16" s="321"/>
      <c r="GN16" s="21"/>
      <c r="GO16" s="21"/>
    </row>
    <row r="17" spans="1:197" ht="15.75" thickBot="1" x14ac:dyDescent="0.3">
      <c r="A17" s="381">
        <f>IF(beosztás!A19=0,"",beosztás!A19)</f>
        <v>1</v>
      </c>
      <c r="B17" s="382">
        <f>IF(beosztás!B19=0,"",beosztás!B19)</f>
        <v>228</v>
      </c>
      <c r="C17" s="383" t="str">
        <f>IF(beosztás!C19=0,"",beosztás!C19)</f>
        <v>Erdős István</v>
      </c>
      <c r="D17" s="384" t="str">
        <f>IF(beosztás!D19=0,"",beosztás!D19)</f>
        <v>Coil</v>
      </c>
      <c r="E17" s="18"/>
      <c r="F17" s="322">
        <f t="shared" ref="F17:F47" si="49">K17-SUM(G17:H17)</f>
        <v>136</v>
      </c>
      <c r="G17" s="323">
        <f>'havi összesítő'!M17</f>
        <v>24</v>
      </c>
      <c r="H17" s="323">
        <f>'havi összesítő'!N17</f>
        <v>0</v>
      </c>
      <c r="I17" s="323">
        <f>'havi összesítő'!L17</f>
        <v>8</v>
      </c>
      <c r="J17" s="323">
        <f>'havi összesítő'!Q17</f>
        <v>-16</v>
      </c>
      <c r="K17" s="323">
        <f>'havi összesítő'!O17</f>
        <v>160</v>
      </c>
      <c r="L17" s="325"/>
      <c r="M17" s="322">
        <f t="shared" ref="M17:M47" si="50">R17-(SUM(N17:O17)+X17)</f>
        <v>168</v>
      </c>
      <c r="N17" s="323">
        <f>'havi összesítő'!Z17</f>
        <v>8</v>
      </c>
      <c r="O17" s="323">
        <f>'havi összesítő'!AB17</f>
        <v>0</v>
      </c>
      <c r="P17" s="323">
        <f>'havi összesítő'!AA17</f>
        <v>0</v>
      </c>
      <c r="Q17" s="323">
        <f>'havi összesítő'!AE17</f>
        <v>16</v>
      </c>
      <c r="R17" s="323">
        <f>'havi összesítő'!AC17</f>
        <v>176</v>
      </c>
      <c r="S17" s="325"/>
      <c r="T17" s="322">
        <f t="shared" ref="T17:T47" si="51">R17-(N17+O17+X17)</f>
        <v>168</v>
      </c>
      <c r="U17" s="323">
        <f t="shared" ref="U17:U47" si="52">G17+N17</f>
        <v>32</v>
      </c>
      <c r="V17" s="323">
        <f t="shared" ref="V17:V47" si="53">H17+O17</f>
        <v>0</v>
      </c>
      <c r="W17" s="323">
        <f t="shared" ref="W17:W47" si="54">I17+P17</f>
        <v>8</v>
      </c>
      <c r="X17" s="323">
        <f>'havi összesítő'!AS17</f>
        <v>0</v>
      </c>
      <c r="Y17" s="323">
        <f>'havi összesítő'!AQ17</f>
        <v>336</v>
      </c>
      <c r="Z17" s="326"/>
      <c r="AA17" s="322">
        <f t="shared" ref="AA17:AA47" si="55">AF17-SUM(AB17:AC17)</f>
        <v>120</v>
      </c>
      <c r="AB17" s="323">
        <f>'havi összesítő'!BC17</f>
        <v>32</v>
      </c>
      <c r="AC17" s="323">
        <f>'havi összesítő'!BD17</f>
        <v>0</v>
      </c>
      <c r="AD17" s="323">
        <f>'havi összesítő'!BB17</f>
        <v>8</v>
      </c>
      <c r="AE17" s="323">
        <f>'havi összesítő'!BG17</f>
        <v>-8</v>
      </c>
      <c r="AF17" s="323">
        <f>'havi összesítő'!BE17</f>
        <v>152</v>
      </c>
      <c r="AG17" s="325"/>
      <c r="AH17" s="322"/>
      <c r="AI17" s="323"/>
      <c r="AJ17" s="323"/>
      <c r="AK17" s="323"/>
      <c r="AL17" s="323"/>
      <c r="AM17" s="323"/>
      <c r="AN17" s="323"/>
      <c r="AO17" s="323"/>
      <c r="AP17" s="323"/>
      <c r="AQ17" s="323"/>
      <c r="AR17" s="323"/>
      <c r="AS17" s="323"/>
      <c r="AT17" s="324"/>
      <c r="AU17" s="325"/>
      <c r="AV17" s="322"/>
      <c r="AW17" s="323"/>
      <c r="AX17" s="323"/>
      <c r="AY17" s="323"/>
      <c r="AZ17" s="323"/>
      <c r="BA17" s="323"/>
      <c r="BB17" s="323"/>
      <c r="BC17" s="323"/>
      <c r="BD17" s="323"/>
      <c r="BE17" s="323"/>
      <c r="BF17" s="323"/>
      <c r="BG17" s="323"/>
      <c r="BH17" s="324"/>
      <c r="BI17" s="326"/>
      <c r="BJ17" s="322"/>
      <c r="BK17" s="323"/>
      <c r="BL17" s="323"/>
      <c r="BM17" s="323"/>
      <c r="BN17" s="323"/>
      <c r="BO17" s="323"/>
      <c r="BP17" s="323"/>
      <c r="BQ17" s="323"/>
      <c r="BR17" s="323"/>
      <c r="BS17" s="323"/>
      <c r="BT17" s="323"/>
      <c r="BU17" s="323"/>
      <c r="BV17" s="324"/>
      <c r="BW17" s="325"/>
      <c r="BX17" s="322"/>
      <c r="BY17" s="323"/>
      <c r="BZ17" s="323"/>
      <c r="CA17" s="323"/>
      <c r="CB17" s="323"/>
      <c r="CC17" s="323"/>
      <c r="CD17" s="323"/>
      <c r="CE17" s="323"/>
      <c r="CF17" s="323"/>
      <c r="CG17" s="323"/>
      <c r="CH17" s="323"/>
      <c r="CI17" s="323"/>
      <c r="CJ17" s="324"/>
      <c r="CK17" s="325"/>
      <c r="CL17" s="322"/>
      <c r="CM17" s="323"/>
      <c r="CN17" s="323"/>
      <c r="CO17" s="323"/>
      <c r="CP17" s="323"/>
      <c r="CQ17" s="323"/>
      <c r="CR17" s="323"/>
      <c r="CS17" s="323"/>
      <c r="CT17" s="323"/>
      <c r="CU17" s="323"/>
      <c r="CV17" s="323"/>
      <c r="CW17" s="323"/>
      <c r="CX17" s="324"/>
      <c r="CY17" s="326"/>
      <c r="CZ17" s="322"/>
      <c r="DA17" s="323"/>
      <c r="DB17" s="323"/>
      <c r="DC17" s="323"/>
      <c r="DD17" s="323"/>
      <c r="DE17" s="323"/>
      <c r="DF17" s="323"/>
      <c r="DG17" s="323"/>
      <c r="DH17" s="323"/>
      <c r="DI17" s="323"/>
      <c r="DJ17" s="323"/>
      <c r="DK17" s="323"/>
      <c r="DL17" s="324"/>
      <c r="DM17" s="325"/>
      <c r="DN17" s="322"/>
      <c r="DO17" s="323"/>
      <c r="DP17" s="323"/>
      <c r="DQ17" s="323"/>
      <c r="DR17" s="323"/>
      <c r="DS17" s="323"/>
      <c r="DT17" s="323"/>
      <c r="DU17" s="323"/>
      <c r="DV17" s="323"/>
      <c r="DW17" s="323"/>
      <c r="DX17" s="323"/>
      <c r="DY17" s="323"/>
      <c r="DZ17" s="324"/>
      <c r="EA17" s="325"/>
      <c r="EB17" s="322"/>
      <c r="EC17" s="323"/>
      <c r="ED17" s="323"/>
      <c r="EE17" s="323"/>
      <c r="EF17" s="323"/>
      <c r="EG17" s="323"/>
      <c r="EH17" s="323"/>
      <c r="EI17" s="323"/>
      <c r="EJ17" s="323"/>
      <c r="EK17" s="323"/>
      <c r="EL17" s="323"/>
      <c r="EM17" s="323"/>
      <c r="EN17" s="324"/>
      <c r="EO17" s="326"/>
      <c r="EP17" s="322">
        <f t="shared" ref="EP17:EP47" si="56">EU17-SUM(EQ17:ET17)</f>
        <v>168</v>
      </c>
      <c r="EQ17" s="323">
        <f>'havi összesítő'!FY17</f>
        <v>0</v>
      </c>
      <c r="ER17" s="323">
        <f>'havi összesítő'!FZ17</f>
        <v>0</v>
      </c>
      <c r="ES17" s="323">
        <f>'havi összesítő'!FX17</f>
        <v>0</v>
      </c>
      <c r="ET17" s="323">
        <f>'havi összesítő'!GC17</f>
        <v>-168</v>
      </c>
      <c r="EU17" s="323">
        <f>'havi összesítő'!GA17</f>
        <v>0</v>
      </c>
      <c r="EV17" s="327"/>
      <c r="EW17" s="322">
        <f t="shared" ref="EW17:EW47" si="57">FB17-SUM(EX17:FA17)</f>
        <v>168</v>
      </c>
      <c r="EX17" s="323">
        <f>'havi összesítő'!GL17</f>
        <v>0</v>
      </c>
      <c r="EY17" s="323">
        <f>'havi összesítő'!GN17</f>
        <v>0</v>
      </c>
      <c r="EZ17" s="323">
        <f>'havi összesítő'!GM17</f>
        <v>8</v>
      </c>
      <c r="FA17" s="323">
        <f>'havi összesítő'!GQ17</f>
        <v>-176</v>
      </c>
      <c r="FB17" s="323">
        <f>'havi összesítő'!GO17</f>
        <v>0</v>
      </c>
      <c r="FC17" s="327"/>
      <c r="FD17" s="322">
        <f t="shared" ref="FD17:FD47" si="58">FI17-SUM(FE17:FH17)</f>
        <v>336</v>
      </c>
      <c r="FE17" s="323">
        <f t="shared" ref="FE17:FE47" si="59">EQ17+EX17</f>
        <v>0</v>
      </c>
      <c r="FF17" s="323">
        <f t="shared" ref="FF17:FF47" si="60">ER17+EY17</f>
        <v>0</v>
      </c>
      <c r="FG17" s="323">
        <f t="shared" ref="FG17:FG47" si="61">ES17+EZ17</f>
        <v>8</v>
      </c>
      <c r="FH17" s="323">
        <f t="shared" ref="FH17:FH47" si="62">ET17+FA17</f>
        <v>-344</v>
      </c>
      <c r="FI17" s="323">
        <f t="shared" ref="FI17:FI47" si="63">EU17+FB17</f>
        <v>0</v>
      </c>
      <c r="FJ17" s="326"/>
      <c r="FK17" s="322"/>
      <c r="FL17" s="323"/>
      <c r="FM17" s="323"/>
      <c r="FN17" s="323"/>
      <c r="FO17" s="323"/>
      <c r="FP17" s="323"/>
      <c r="FQ17" s="327"/>
      <c r="FR17" s="322"/>
      <c r="FS17" s="323"/>
      <c r="FT17" s="323"/>
      <c r="FU17" s="323"/>
      <c r="FV17" s="323"/>
      <c r="FW17" s="323"/>
      <c r="FX17" s="327"/>
      <c r="FY17" s="322"/>
      <c r="FZ17" s="323"/>
      <c r="GA17" s="323"/>
      <c r="GB17" s="323"/>
      <c r="GC17" s="323"/>
      <c r="GD17" s="323"/>
      <c r="GE17" s="328"/>
      <c r="GN17" s="21"/>
      <c r="GO17" s="21"/>
    </row>
    <row r="18" spans="1:197" ht="15.75" hidden="1" thickBot="1" x14ac:dyDescent="0.3">
      <c r="A18" s="385">
        <f>IF(beosztás!A20=0,"",beosztás!A20)</f>
        <v>2</v>
      </c>
      <c r="B18" s="386" t="str">
        <f>IF(beosztás!B20=0,"",beosztás!B20)</f>
        <v/>
      </c>
      <c r="C18" s="387" t="str">
        <f>IF(beosztás!C20=0,"",beosztás!C20)</f>
        <v/>
      </c>
      <c r="D18" s="388" t="str">
        <f>IF(beosztás!D20=0,"",beosztás!D20)</f>
        <v/>
      </c>
      <c r="E18" s="18"/>
      <c r="F18" s="329">
        <f t="shared" si="49"/>
        <v>0</v>
      </c>
      <c r="G18" s="330">
        <f>'havi összesítő'!M18</f>
        <v>0</v>
      </c>
      <c r="H18" s="330">
        <f>'havi összesítő'!N18</f>
        <v>0</v>
      </c>
      <c r="I18" s="330">
        <f>'havi összesítő'!L18</f>
        <v>0</v>
      </c>
      <c r="J18" s="330">
        <f>'havi összesítő'!Q18</f>
        <v>0</v>
      </c>
      <c r="K18" s="330">
        <f>'havi összesítő'!O18</f>
        <v>0</v>
      </c>
      <c r="L18" s="325"/>
      <c r="M18" s="329">
        <f t="shared" si="50"/>
        <v>0</v>
      </c>
      <c r="N18" s="330">
        <f>'havi összesítő'!Z18</f>
        <v>0</v>
      </c>
      <c r="O18" s="330">
        <f>'havi összesítő'!AB18</f>
        <v>0</v>
      </c>
      <c r="P18" s="330">
        <f>'havi összesítő'!AA18</f>
        <v>0</v>
      </c>
      <c r="Q18" s="330">
        <f>'havi összesítő'!AE18</f>
        <v>0</v>
      </c>
      <c r="R18" s="330">
        <f>'havi összesítő'!AC18</f>
        <v>0</v>
      </c>
      <c r="S18" s="325"/>
      <c r="T18" s="329">
        <f t="shared" si="51"/>
        <v>0</v>
      </c>
      <c r="U18" s="330">
        <f t="shared" si="52"/>
        <v>0</v>
      </c>
      <c r="V18" s="330">
        <f t="shared" si="53"/>
        <v>0</v>
      </c>
      <c r="W18" s="330">
        <f t="shared" si="54"/>
        <v>0</v>
      </c>
      <c r="X18" s="330">
        <f>'havi összesítő'!AS18</f>
        <v>0</v>
      </c>
      <c r="Y18" s="330">
        <f>'havi összesítő'!AQ18</f>
        <v>0</v>
      </c>
      <c r="Z18" s="326"/>
      <c r="AA18" s="329">
        <f t="shared" si="55"/>
        <v>0</v>
      </c>
      <c r="AB18" s="330">
        <f>'havi összesítő'!BC18</f>
        <v>12</v>
      </c>
      <c r="AC18" s="330">
        <f>'havi összesítő'!BD18</f>
        <v>0</v>
      </c>
      <c r="AD18" s="330">
        <f>'havi összesítő'!BB18</f>
        <v>0</v>
      </c>
      <c r="AE18" s="330">
        <f>'havi összesítő'!BG18</f>
        <v>12</v>
      </c>
      <c r="AF18" s="330">
        <f>'havi összesítő'!BE18</f>
        <v>12</v>
      </c>
      <c r="AG18" s="325"/>
      <c r="AH18" s="329"/>
      <c r="AI18" s="330"/>
      <c r="AJ18" s="330"/>
      <c r="AK18" s="330"/>
      <c r="AL18" s="330"/>
      <c r="AM18" s="330"/>
      <c r="AN18" s="330"/>
      <c r="AO18" s="330"/>
      <c r="AP18" s="330"/>
      <c r="AQ18" s="330"/>
      <c r="AR18" s="330"/>
      <c r="AS18" s="330"/>
      <c r="AT18" s="331"/>
      <c r="AU18" s="325"/>
      <c r="AV18" s="329"/>
      <c r="AW18" s="330"/>
      <c r="AX18" s="330"/>
      <c r="AY18" s="330"/>
      <c r="AZ18" s="330"/>
      <c r="BA18" s="330"/>
      <c r="BB18" s="330"/>
      <c r="BC18" s="330"/>
      <c r="BD18" s="330"/>
      <c r="BE18" s="330"/>
      <c r="BF18" s="330"/>
      <c r="BG18" s="330"/>
      <c r="BH18" s="331"/>
      <c r="BI18" s="326"/>
      <c r="BJ18" s="329"/>
      <c r="BK18" s="330"/>
      <c r="BL18" s="330"/>
      <c r="BM18" s="330"/>
      <c r="BN18" s="330"/>
      <c r="BO18" s="330"/>
      <c r="BP18" s="330"/>
      <c r="BQ18" s="330"/>
      <c r="BR18" s="330"/>
      <c r="BS18" s="330"/>
      <c r="BT18" s="330"/>
      <c r="BU18" s="330"/>
      <c r="BV18" s="331"/>
      <c r="BW18" s="325"/>
      <c r="BX18" s="329"/>
      <c r="BY18" s="330"/>
      <c r="BZ18" s="330"/>
      <c r="CA18" s="330"/>
      <c r="CB18" s="330"/>
      <c r="CC18" s="330"/>
      <c r="CD18" s="330"/>
      <c r="CE18" s="330"/>
      <c r="CF18" s="330"/>
      <c r="CG18" s="330"/>
      <c r="CH18" s="330"/>
      <c r="CI18" s="330"/>
      <c r="CJ18" s="331"/>
      <c r="CK18" s="325"/>
      <c r="CL18" s="329"/>
      <c r="CM18" s="330"/>
      <c r="CN18" s="330"/>
      <c r="CO18" s="330"/>
      <c r="CP18" s="330"/>
      <c r="CQ18" s="330"/>
      <c r="CR18" s="330"/>
      <c r="CS18" s="330"/>
      <c r="CT18" s="330"/>
      <c r="CU18" s="330"/>
      <c r="CV18" s="330"/>
      <c r="CW18" s="330"/>
      <c r="CX18" s="331"/>
      <c r="CY18" s="326"/>
      <c r="CZ18" s="329"/>
      <c r="DA18" s="330"/>
      <c r="DB18" s="330"/>
      <c r="DC18" s="330"/>
      <c r="DD18" s="330"/>
      <c r="DE18" s="330"/>
      <c r="DF18" s="330"/>
      <c r="DG18" s="323"/>
      <c r="DH18" s="330"/>
      <c r="DI18" s="330"/>
      <c r="DJ18" s="330"/>
      <c r="DK18" s="330"/>
      <c r="DL18" s="331"/>
      <c r="DM18" s="325"/>
      <c r="DN18" s="329"/>
      <c r="DO18" s="330"/>
      <c r="DP18" s="330"/>
      <c r="DQ18" s="330"/>
      <c r="DR18" s="330"/>
      <c r="DS18" s="330"/>
      <c r="DT18" s="330"/>
      <c r="DU18" s="330"/>
      <c r="DV18" s="330"/>
      <c r="DW18" s="330"/>
      <c r="DX18" s="330"/>
      <c r="DY18" s="330"/>
      <c r="DZ18" s="331"/>
      <c r="EA18" s="325"/>
      <c r="EB18" s="329"/>
      <c r="EC18" s="330"/>
      <c r="ED18" s="330"/>
      <c r="EE18" s="330"/>
      <c r="EF18" s="330"/>
      <c r="EG18" s="330"/>
      <c r="EH18" s="330"/>
      <c r="EI18" s="330"/>
      <c r="EJ18" s="330"/>
      <c r="EK18" s="330"/>
      <c r="EL18" s="330"/>
      <c r="EM18" s="330"/>
      <c r="EN18" s="331"/>
      <c r="EO18" s="326"/>
      <c r="EP18" s="329">
        <f t="shared" si="56"/>
        <v>0</v>
      </c>
      <c r="EQ18" s="330">
        <f>'havi összesítő'!FY18</f>
        <v>0</v>
      </c>
      <c r="ER18" s="330">
        <f>'havi összesítő'!FZ18</f>
        <v>0</v>
      </c>
      <c r="ES18" s="330">
        <f>'havi összesítő'!FX18</f>
        <v>0</v>
      </c>
      <c r="ET18" s="330">
        <f>'havi összesítő'!GC18</f>
        <v>0</v>
      </c>
      <c r="EU18" s="330">
        <f>'havi összesítő'!GA18</f>
        <v>0</v>
      </c>
      <c r="EV18" s="327"/>
      <c r="EW18" s="322">
        <f>FB18-(SUM(EX18:EZ18)+FH18)</f>
        <v>0</v>
      </c>
      <c r="EX18" s="323">
        <f>'havi összesítő'!GL18</f>
        <v>0</v>
      </c>
      <c r="EY18" s="323">
        <f>'havi összesítő'!GN18</f>
        <v>0</v>
      </c>
      <c r="EZ18" s="323">
        <f>'havi összesítő'!GM18</f>
        <v>0</v>
      </c>
      <c r="FA18" s="323">
        <f>'havi összesítő'!GQ18</f>
        <v>0</v>
      </c>
      <c r="FB18" s="323">
        <f>'havi összesítő'!GO18</f>
        <v>0</v>
      </c>
      <c r="FC18" s="327"/>
      <c r="FD18" s="322">
        <f t="shared" si="58"/>
        <v>0</v>
      </c>
      <c r="FE18" s="323">
        <f t="shared" si="59"/>
        <v>0</v>
      </c>
      <c r="FF18" s="323">
        <f t="shared" si="60"/>
        <v>0</v>
      </c>
      <c r="FG18" s="323">
        <f t="shared" si="61"/>
        <v>0</v>
      </c>
      <c r="FH18" s="323">
        <f t="shared" si="62"/>
        <v>0</v>
      </c>
      <c r="FI18" s="323">
        <f t="shared" si="63"/>
        <v>0</v>
      </c>
      <c r="FJ18" s="326"/>
      <c r="FK18" s="329"/>
      <c r="FL18" s="330"/>
      <c r="FM18" s="330"/>
      <c r="FN18" s="330"/>
      <c r="FO18" s="330"/>
      <c r="FP18" s="330"/>
      <c r="FQ18" s="327"/>
      <c r="FR18" s="329"/>
      <c r="FS18" s="330"/>
      <c r="FT18" s="330"/>
      <c r="FU18" s="330"/>
      <c r="FV18" s="330"/>
      <c r="FW18" s="330"/>
      <c r="FX18" s="327"/>
      <c r="FY18" s="329"/>
      <c r="FZ18" s="330"/>
      <c r="GA18" s="330"/>
      <c r="GB18" s="330"/>
      <c r="GC18" s="330"/>
      <c r="GD18" s="330"/>
      <c r="GE18" s="328"/>
      <c r="GN18" s="21"/>
      <c r="GO18" s="21"/>
    </row>
    <row r="19" spans="1:197" ht="15.75" thickBot="1" x14ac:dyDescent="0.3">
      <c r="A19" s="385">
        <f>IF(beosztás!A21=0,"",beosztás!A21)</f>
        <v>3</v>
      </c>
      <c r="B19" s="386">
        <f>IF(beosztás!B21=0,"",beosztás!B21)</f>
        <v>109</v>
      </c>
      <c r="C19" s="387" t="str">
        <f>IF(beosztás!C21=0,"",beosztás!C21)</f>
        <v>Kaldenecker István</v>
      </c>
      <c r="D19" s="388" t="str">
        <f>IF(beosztás!D21=0,"",beosztás!D21)</f>
        <v>Stacker</v>
      </c>
      <c r="E19" s="18"/>
      <c r="F19" s="329">
        <f t="shared" si="49"/>
        <v>130</v>
      </c>
      <c r="G19" s="330">
        <f>'havi összesítő'!M19</f>
        <v>24</v>
      </c>
      <c r="H19" s="330">
        <f>'havi összesítő'!N19</f>
        <v>0</v>
      </c>
      <c r="I19" s="330">
        <f>'havi összesítő'!L19</f>
        <v>8</v>
      </c>
      <c r="J19" s="330">
        <f>'havi összesítő'!Q19</f>
        <v>-22</v>
      </c>
      <c r="K19" s="330">
        <f>'havi összesítő'!O19</f>
        <v>154</v>
      </c>
      <c r="L19" s="325"/>
      <c r="M19" s="329">
        <f t="shared" si="50"/>
        <v>174</v>
      </c>
      <c r="N19" s="330">
        <f>'havi összesítő'!Z19</f>
        <v>8</v>
      </c>
      <c r="O19" s="330">
        <f>'havi összesítő'!AB19</f>
        <v>0</v>
      </c>
      <c r="P19" s="330">
        <f>'havi összesítő'!AA19</f>
        <v>0</v>
      </c>
      <c r="Q19" s="330">
        <f>'havi összesítő'!AE19</f>
        <v>22</v>
      </c>
      <c r="R19" s="330">
        <f>'havi összesítő'!AC19</f>
        <v>182</v>
      </c>
      <c r="S19" s="325"/>
      <c r="T19" s="329">
        <f t="shared" si="51"/>
        <v>174</v>
      </c>
      <c r="U19" s="330">
        <f t="shared" si="52"/>
        <v>32</v>
      </c>
      <c r="V19" s="330">
        <f t="shared" si="53"/>
        <v>0</v>
      </c>
      <c r="W19" s="330">
        <f t="shared" si="54"/>
        <v>8</v>
      </c>
      <c r="X19" s="330">
        <f>'havi összesítő'!AS19</f>
        <v>0</v>
      </c>
      <c r="Y19" s="330">
        <f>'havi összesítő'!AQ19</f>
        <v>336</v>
      </c>
      <c r="Z19" s="326"/>
      <c r="AA19" s="329">
        <f t="shared" si="55"/>
        <v>128</v>
      </c>
      <c r="AB19" s="330">
        <f>'havi összesítő'!BC19</f>
        <v>20</v>
      </c>
      <c r="AC19" s="330">
        <f>'havi összesítő'!BD19</f>
        <v>0</v>
      </c>
      <c r="AD19" s="330">
        <f>'havi összesítő'!BB19</f>
        <v>8</v>
      </c>
      <c r="AE19" s="330">
        <f>'havi összesítő'!BG19</f>
        <v>-12</v>
      </c>
      <c r="AF19" s="330">
        <f>'havi összesítő'!BE19</f>
        <v>148</v>
      </c>
      <c r="AG19" s="325"/>
      <c r="AH19" s="329"/>
      <c r="AI19" s="330"/>
      <c r="AJ19" s="330"/>
      <c r="AK19" s="330"/>
      <c r="AL19" s="330"/>
      <c r="AM19" s="330"/>
      <c r="AN19" s="330"/>
      <c r="AO19" s="330"/>
      <c r="AP19" s="330"/>
      <c r="AQ19" s="330"/>
      <c r="AR19" s="330"/>
      <c r="AS19" s="330"/>
      <c r="AT19" s="331"/>
      <c r="AU19" s="325"/>
      <c r="AV19" s="329"/>
      <c r="AW19" s="330"/>
      <c r="AX19" s="330"/>
      <c r="AY19" s="330"/>
      <c r="AZ19" s="330"/>
      <c r="BA19" s="330"/>
      <c r="BB19" s="330"/>
      <c r="BC19" s="330"/>
      <c r="BD19" s="330"/>
      <c r="BE19" s="330"/>
      <c r="BF19" s="330"/>
      <c r="BG19" s="330"/>
      <c r="BH19" s="331"/>
      <c r="BI19" s="326"/>
      <c r="BJ19" s="329"/>
      <c r="BK19" s="330"/>
      <c r="BL19" s="330"/>
      <c r="BM19" s="330"/>
      <c r="BN19" s="330"/>
      <c r="BO19" s="330"/>
      <c r="BP19" s="330"/>
      <c r="BQ19" s="330"/>
      <c r="BR19" s="330"/>
      <c r="BS19" s="330"/>
      <c r="BT19" s="330"/>
      <c r="BU19" s="330"/>
      <c r="BV19" s="331"/>
      <c r="BW19" s="325"/>
      <c r="BX19" s="329"/>
      <c r="BY19" s="330"/>
      <c r="BZ19" s="330"/>
      <c r="CA19" s="330"/>
      <c r="CB19" s="330"/>
      <c r="CC19" s="330"/>
      <c r="CD19" s="330"/>
      <c r="CE19" s="330"/>
      <c r="CF19" s="330"/>
      <c r="CG19" s="330"/>
      <c r="CH19" s="330"/>
      <c r="CI19" s="330"/>
      <c r="CJ19" s="331"/>
      <c r="CK19" s="325"/>
      <c r="CL19" s="329"/>
      <c r="CM19" s="330"/>
      <c r="CN19" s="330"/>
      <c r="CO19" s="330"/>
      <c r="CP19" s="330"/>
      <c r="CQ19" s="330"/>
      <c r="CR19" s="330"/>
      <c r="CS19" s="330"/>
      <c r="CT19" s="330"/>
      <c r="CU19" s="330"/>
      <c r="CV19" s="330"/>
      <c r="CW19" s="330"/>
      <c r="CX19" s="331"/>
      <c r="CY19" s="326"/>
      <c r="CZ19" s="329"/>
      <c r="DA19" s="330"/>
      <c r="DB19" s="330"/>
      <c r="DC19" s="330"/>
      <c r="DD19" s="330"/>
      <c r="DE19" s="330"/>
      <c r="DF19" s="330"/>
      <c r="DG19" s="330"/>
      <c r="DH19" s="330"/>
      <c r="DI19" s="330"/>
      <c r="DJ19" s="330"/>
      <c r="DK19" s="330"/>
      <c r="DL19" s="331"/>
      <c r="DM19" s="325"/>
      <c r="DN19" s="329"/>
      <c r="DO19" s="330"/>
      <c r="DP19" s="330"/>
      <c r="DQ19" s="330"/>
      <c r="DR19" s="330"/>
      <c r="DS19" s="330"/>
      <c r="DT19" s="330"/>
      <c r="DU19" s="330"/>
      <c r="DV19" s="330"/>
      <c r="DW19" s="330"/>
      <c r="DX19" s="330"/>
      <c r="DY19" s="330"/>
      <c r="DZ19" s="331"/>
      <c r="EA19" s="325"/>
      <c r="EB19" s="329"/>
      <c r="EC19" s="330"/>
      <c r="ED19" s="330"/>
      <c r="EE19" s="330"/>
      <c r="EF19" s="330"/>
      <c r="EG19" s="330"/>
      <c r="EH19" s="330"/>
      <c r="EI19" s="330"/>
      <c r="EJ19" s="330"/>
      <c r="EK19" s="330"/>
      <c r="EL19" s="330"/>
      <c r="EM19" s="330"/>
      <c r="EN19" s="331"/>
      <c r="EO19" s="326"/>
      <c r="EP19" s="329">
        <f t="shared" si="56"/>
        <v>168</v>
      </c>
      <c r="EQ19" s="330">
        <f>'havi összesítő'!FY19</f>
        <v>0</v>
      </c>
      <c r="ER19" s="330">
        <f>'havi összesítő'!FZ19</f>
        <v>0</v>
      </c>
      <c r="ES19" s="330">
        <f>'havi összesítő'!FX19</f>
        <v>0</v>
      </c>
      <c r="ET19" s="330">
        <f>'havi összesítő'!GC19</f>
        <v>-168</v>
      </c>
      <c r="EU19" s="330">
        <f>'havi összesítő'!GA19</f>
        <v>0</v>
      </c>
      <c r="EV19" s="327"/>
      <c r="EW19" s="322">
        <f t="shared" si="57"/>
        <v>168</v>
      </c>
      <c r="EX19" s="323">
        <f>'havi összesítő'!GL19</f>
        <v>0</v>
      </c>
      <c r="EY19" s="323">
        <f>'havi összesítő'!GN19</f>
        <v>0</v>
      </c>
      <c r="EZ19" s="323">
        <f>'havi összesítő'!GM19</f>
        <v>8</v>
      </c>
      <c r="FA19" s="323">
        <f>'havi összesítő'!GQ19</f>
        <v>-176</v>
      </c>
      <c r="FB19" s="323">
        <f>'havi összesítő'!GO19</f>
        <v>0</v>
      </c>
      <c r="FC19" s="327"/>
      <c r="FD19" s="322">
        <f t="shared" si="58"/>
        <v>336</v>
      </c>
      <c r="FE19" s="323">
        <f t="shared" si="59"/>
        <v>0</v>
      </c>
      <c r="FF19" s="323">
        <f t="shared" si="60"/>
        <v>0</v>
      </c>
      <c r="FG19" s="323">
        <f t="shared" si="61"/>
        <v>8</v>
      </c>
      <c r="FH19" s="323">
        <f t="shared" si="62"/>
        <v>-344</v>
      </c>
      <c r="FI19" s="323">
        <f t="shared" si="63"/>
        <v>0</v>
      </c>
      <c r="FJ19" s="326"/>
      <c r="FK19" s="329"/>
      <c r="FL19" s="330"/>
      <c r="FM19" s="330"/>
      <c r="FN19" s="330"/>
      <c r="FO19" s="330"/>
      <c r="FP19" s="330"/>
      <c r="FQ19" s="327"/>
      <c r="FR19" s="329"/>
      <c r="FS19" s="330"/>
      <c r="FT19" s="330"/>
      <c r="FU19" s="330"/>
      <c r="FV19" s="330"/>
      <c r="FW19" s="330"/>
      <c r="FX19" s="327"/>
      <c r="FY19" s="329"/>
      <c r="FZ19" s="330"/>
      <c r="GA19" s="330"/>
      <c r="GB19" s="330"/>
      <c r="GC19" s="330"/>
      <c r="GD19" s="330"/>
      <c r="GE19" s="328"/>
      <c r="GN19" s="21"/>
      <c r="GO19" s="21"/>
    </row>
    <row r="20" spans="1:197" ht="15.75" hidden="1" thickBot="1" x14ac:dyDescent="0.3">
      <c r="A20" s="385">
        <f>IF(beosztás!A22=0,"",beosztás!A22)</f>
        <v>4</v>
      </c>
      <c r="B20" s="386" t="str">
        <f>IF(beosztás!B22=0,"",beosztás!B22)</f>
        <v/>
      </c>
      <c r="C20" s="387" t="str">
        <f>IF(beosztás!C22=0,"",beosztás!C22)</f>
        <v/>
      </c>
      <c r="D20" s="388" t="str">
        <f>IF(beosztás!D22=0,"",beosztás!D22)</f>
        <v/>
      </c>
      <c r="E20" s="18"/>
      <c r="F20" s="329">
        <f t="shared" si="49"/>
        <v>0</v>
      </c>
      <c r="G20" s="330">
        <f>'havi összesítő'!M20</f>
        <v>0</v>
      </c>
      <c r="H20" s="330">
        <f>'havi összesítő'!N20</f>
        <v>0</v>
      </c>
      <c r="I20" s="330">
        <f>'havi összesítő'!L20</f>
        <v>0</v>
      </c>
      <c r="J20" s="330">
        <f>'havi összesítő'!Q20</f>
        <v>0</v>
      </c>
      <c r="K20" s="330">
        <f>'havi összesítő'!O20</f>
        <v>0</v>
      </c>
      <c r="L20" s="325"/>
      <c r="M20" s="329">
        <f t="shared" si="50"/>
        <v>0</v>
      </c>
      <c r="N20" s="330">
        <f>'havi összesítő'!Z20</f>
        <v>0</v>
      </c>
      <c r="O20" s="330">
        <f>'havi összesítő'!AB20</f>
        <v>0</v>
      </c>
      <c r="P20" s="330">
        <f>'havi összesítő'!AA20</f>
        <v>0</v>
      </c>
      <c r="Q20" s="330">
        <f>'havi összesítő'!AE20</f>
        <v>0</v>
      </c>
      <c r="R20" s="330">
        <f>'havi összesítő'!AC20</f>
        <v>0</v>
      </c>
      <c r="S20" s="325"/>
      <c r="T20" s="329">
        <f t="shared" si="51"/>
        <v>0</v>
      </c>
      <c r="U20" s="330">
        <f t="shared" si="52"/>
        <v>0</v>
      </c>
      <c r="V20" s="330">
        <f t="shared" si="53"/>
        <v>0</v>
      </c>
      <c r="W20" s="330">
        <f t="shared" si="54"/>
        <v>0</v>
      </c>
      <c r="X20" s="330">
        <f>'havi összesítő'!AS20</f>
        <v>0</v>
      </c>
      <c r="Y20" s="330">
        <f>'havi összesítő'!AQ20</f>
        <v>0</v>
      </c>
      <c r="Z20" s="326"/>
      <c r="AA20" s="329">
        <f t="shared" si="55"/>
        <v>0</v>
      </c>
      <c r="AB20" s="330">
        <f>'havi összesítő'!BC20</f>
        <v>8</v>
      </c>
      <c r="AC20" s="330">
        <f>'havi összesítő'!BD20</f>
        <v>0</v>
      </c>
      <c r="AD20" s="330">
        <f>'havi összesítő'!BB20</f>
        <v>0</v>
      </c>
      <c r="AE20" s="330">
        <f>'havi összesítő'!BG20</f>
        <v>8</v>
      </c>
      <c r="AF20" s="330">
        <f>'havi összesítő'!BE20</f>
        <v>8</v>
      </c>
      <c r="AG20" s="325"/>
      <c r="AH20" s="329"/>
      <c r="AI20" s="330"/>
      <c r="AJ20" s="330"/>
      <c r="AK20" s="330"/>
      <c r="AL20" s="330"/>
      <c r="AM20" s="330"/>
      <c r="AN20" s="330"/>
      <c r="AO20" s="330"/>
      <c r="AP20" s="330"/>
      <c r="AQ20" s="330"/>
      <c r="AR20" s="330"/>
      <c r="AS20" s="330"/>
      <c r="AT20" s="331"/>
      <c r="AU20" s="325"/>
      <c r="AV20" s="329"/>
      <c r="AW20" s="330"/>
      <c r="AX20" s="330"/>
      <c r="AY20" s="330"/>
      <c r="AZ20" s="330"/>
      <c r="BA20" s="330"/>
      <c r="BB20" s="330"/>
      <c r="BC20" s="330"/>
      <c r="BD20" s="330"/>
      <c r="BE20" s="330"/>
      <c r="BF20" s="330"/>
      <c r="BG20" s="330"/>
      <c r="BH20" s="331"/>
      <c r="BI20" s="326"/>
      <c r="BJ20" s="329"/>
      <c r="BK20" s="330"/>
      <c r="BL20" s="330"/>
      <c r="BM20" s="330"/>
      <c r="BN20" s="330"/>
      <c r="BO20" s="330"/>
      <c r="BP20" s="330"/>
      <c r="BQ20" s="330"/>
      <c r="BR20" s="330"/>
      <c r="BS20" s="330"/>
      <c r="BT20" s="330"/>
      <c r="BU20" s="330"/>
      <c r="BV20" s="331"/>
      <c r="BW20" s="325"/>
      <c r="BX20" s="329"/>
      <c r="BY20" s="330"/>
      <c r="BZ20" s="330"/>
      <c r="CA20" s="330"/>
      <c r="CB20" s="330"/>
      <c r="CC20" s="330"/>
      <c r="CD20" s="330"/>
      <c r="CE20" s="330"/>
      <c r="CF20" s="330"/>
      <c r="CG20" s="330"/>
      <c r="CH20" s="330"/>
      <c r="CI20" s="330"/>
      <c r="CJ20" s="331"/>
      <c r="CK20" s="325"/>
      <c r="CL20" s="329"/>
      <c r="CM20" s="330"/>
      <c r="CN20" s="330"/>
      <c r="CO20" s="330"/>
      <c r="CP20" s="330"/>
      <c r="CQ20" s="330"/>
      <c r="CR20" s="330"/>
      <c r="CS20" s="330"/>
      <c r="CT20" s="330"/>
      <c r="CU20" s="330"/>
      <c r="CV20" s="330"/>
      <c r="CW20" s="330"/>
      <c r="CX20" s="331"/>
      <c r="CY20" s="326"/>
      <c r="CZ20" s="329"/>
      <c r="DA20" s="330"/>
      <c r="DB20" s="330"/>
      <c r="DC20" s="330"/>
      <c r="DD20" s="330"/>
      <c r="DE20" s="330"/>
      <c r="DF20" s="330"/>
      <c r="DG20" s="330"/>
      <c r="DH20" s="330"/>
      <c r="DI20" s="330"/>
      <c r="DJ20" s="330"/>
      <c r="DK20" s="330"/>
      <c r="DL20" s="331"/>
      <c r="DM20" s="325"/>
      <c r="DN20" s="329"/>
      <c r="DO20" s="330"/>
      <c r="DP20" s="330"/>
      <c r="DQ20" s="330"/>
      <c r="DR20" s="330"/>
      <c r="DS20" s="330"/>
      <c r="DT20" s="330"/>
      <c r="DU20" s="330"/>
      <c r="DV20" s="330"/>
      <c r="DW20" s="330"/>
      <c r="DX20" s="330"/>
      <c r="DY20" s="330"/>
      <c r="DZ20" s="331"/>
      <c r="EA20" s="325"/>
      <c r="EB20" s="329"/>
      <c r="EC20" s="330"/>
      <c r="ED20" s="330"/>
      <c r="EE20" s="330"/>
      <c r="EF20" s="330"/>
      <c r="EG20" s="330"/>
      <c r="EH20" s="330"/>
      <c r="EI20" s="330"/>
      <c r="EJ20" s="330"/>
      <c r="EK20" s="330"/>
      <c r="EL20" s="330"/>
      <c r="EM20" s="330"/>
      <c r="EN20" s="331"/>
      <c r="EO20" s="326"/>
      <c r="EP20" s="329">
        <f t="shared" si="56"/>
        <v>0</v>
      </c>
      <c r="EQ20" s="330">
        <f>'havi összesítő'!FY20</f>
        <v>0</v>
      </c>
      <c r="ER20" s="330">
        <f>'havi összesítő'!FZ20</f>
        <v>0</v>
      </c>
      <c r="ES20" s="330">
        <f>'havi összesítő'!FX20</f>
        <v>0</v>
      </c>
      <c r="ET20" s="330">
        <f>'havi összesítő'!GC20</f>
        <v>0</v>
      </c>
      <c r="EU20" s="330">
        <f>'havi összesítő'!GA20</f>
        <v>0</v>
      </c>
      <c r="EV20" s="327"/>
      <c r="EW20" s="322">
        <f t="shared" ref="EW20:EW28" si="64">FB20-(SUM(EX20:EZ20)+FH20)</f>
        <v>0</v>
      </c>
      <c r="EX20" s="323">
        <f>'havi összesítő'!GL20</f>
        <v>0</v>
      </c>
      <c r="EY20" s="323">
        <f>'havi összesítő'!GN20</f>
        <v>0</v>
      </c>
      <c r="EZ20" s="323">
        <f>'havi összesítő'!GM20</f>
        <v>0</v>
      </c>
      <c r="FA20" s="323">
        <f>'havi összesítő'!GQ20</f>
        <v>0</v>
      </c>
      <c r="FB20" s="323">
        <f>'havi összesítő'!GO20</f>
        <v>0</v>
      </c>
      <c r="FC20" s="327"/>
      <c r="FD20" s="322">
        <f t="shared" si="58"/>
        <v>0</v>
      </c>
      <c r="FE20" s="323">
        <f t="shared" si="59"/>
        <v>0</v>
      </c>
      <c r="FF20" s="323">
        <f t="shared" si="60"/>
        <v>0</v>
      </c>
      <c r="FG20" s="323">
        <f t="shared" si="61"/>
        <v>0</v>
      </c>
      <c r="FH20" s="323">
        <f t="shared" si="62"/>
        <v>0</v>
      </c>
      <c r="FI20" s="323">
        <f t="shared" si="63"/>
        <v>0</v>
      </c>
      <c r="FJ20" s="326"/>
      <c r="FK20" s="329"/>
      <c r="FL20" s="330"/>
      <c r="FM20" s="330"/>
      <c r="FN20" s="330"/>
      <c r="FO20" s="330"/>
      <c r="FP20" s="330"/>
      <c r="FQ20" s="327"/>
      <c r="FR20" s="329"/>
      <c r="FS20" s="330"/>
      <c r="FT20" s="330"/>
      <c r="FU20" s="330"/>
      <c r="FV20" s="330"/>
      <c r="FW20" s="330"/>
      <c r="FX20" s="327"/>
      <c r="FY20" s="329"/>
      <c r="FZ20" s="330"/>
      <c r="GA20" s="330"/>
      <c r="GB20" s="330"/>
      <c r="GC20" s="330"/>
      <c r="GD20" s="330"/>
      <c r="GE20" s="328"/>
      <c r="GN20" s="21"/>
      <c r="GO20" s="21"/>
    </row>
    <row r="21" spans="1:197" ht="15.75" thickBot="1" x14ac:dyDescent="0.3">
      <c r="A21" s="385">
        <f>IF(beosztás!A23=0,"",beosztás!A23)</f>
        <v>5</v>
      </c>
      <c r="B21" s="386">
        <f>IF(beosztás!B23=0,"",beosztás!B23)</f>
        <v>121</v>
      </c>
      <c r="C21" s="387" t="str">
        <f>IF(beosztás!C23=0,"",beosztás!C23)</f>
        <v>Nagy Ferenc 2</v>
      </c>
      <c r="D21" s="388" t="str">
        <f>IF(beosztás!D23=0,"",beosztás!D23)</f>
        <v>Packaging coordinator</v>
      </c>
      <c r="E21" s="18"/>
      <c r="F21" s="329">
        <f t="shared" si="49"/>
        <v>136</v>
      </c>
      <c r="G21" s="330">
        <f>'havi összesítő'!M21</f>
        <v>24</v>
      </c>
      <c r="H21" s="330">
        <f>'havi összesítő'!N21</f>
        <v>0</v>
      </c>
      <c r="I21" s="330">
        <f>'havi összesítő'!L21</f>
        <v>8</v>
      </c>
      <c r="J21" s="330">
        <f>'havi összesítő'!Q21</f>
        <v>-16</v>
      </c>
      <c r="K21" s="330">
        <f>'havi összesítő'!O21</f>
        <v>160</v>
      </c>
      <c r="L21" s="325"/>
      <c r="M21" s="329">
        <f t="shared" si="50"/>
        <v>150</v>
      </c>
      <c r="N21" s="330">
        <f>'havi összesítő'!Z21</f>
        <v>26</v>
      </c>
      <c r="O21" s="330">
        <f>'havi összesítő'!AB21</f>
        <v>0</v>
      </c>
      <c r="P21" s="330">
        <f>'havi összesítő'!AA21</f>
        <v>0</v>
      </c>
      <c r="Q21" s="330">
        <f>'havi összesítő'!AE21</f>
        <v>16</v>
      </c>
      <c r="R21" s="330">
        <f>'havi összesítő'!AC21</f>
        <v>176</v>
      </c>
      <c r="S21" s="325"/>
      <c r="T21" s="329">
        <f t="shared" si="51"/>
        <v>150</v>
      </c>
      <c r="U21" s="330">
        <f t="shared" si="52"/>
        <v>50</v>
      </c>
      <c r="V21" s="330">
        <f t="shared" si="53"/>
        <v>0</v>
      </c>
      <c r="W21" s="330">
        <f t="shared" si="54"/>
        <v>8</v>
      </c>
      <c r="X21" s="330">
        <f>'havi összesítő'!AS21</f>
        <v>0</v>
      </c>
      <c r="Y21" s="330">
        <f>'havi összesítő'!AQ21</f>
        <v>336</v>
      </c>
      <c r="Z21" s="326"/>
      <c r="AA21" s="329">
        <f t="shared" si="55"/>
        <v>120</v>
      </c>
      <c r="AB21" s="330">
        <f>'havi összesítő'!BC21</f>
        <v>32</v>
      </c>
      <c r="AC21" s="330">
        <f>'havi összesítő'!BD21</f>
        <v>0</v>
      </c>
      <c r="AD21" s="330">
        <f>'havi összesítő'!BB21</f>
        <v>8</v>
      </c>
      <c r="AE21" s="330">
        <f>'havi összesítő'!BG21</f>
        <v>-8</v>
      </c>
      <c r="AF21" s="330">
        <f>'havi összesítő'!BE21</f>
        <v>152</v>
      </c>
      <c r="AG21" s="325"/>
      <c r="AH21" s="329"/>
      <c r="AI21" s="330"/>
      <c r="AJ21" s="330"/>
      <c r="AK21" s="330"/>
      <c r="AL21" s="330"/>
      <c r="AM21" s="330"/>
      <c r="AN21" s="330"/>
      <c r="AO21" s="330"/>
      <c r="AP21" s="330"/>
      <c r="AQ21" s="330"/>
      <c r="AR21" s="330"/>
      <c r="AS21" s="330"/>
      <c r="AT21" s="331"/>
      <c r="AU21" s="325"/>
      <c r="AV21" s="329"/>
      <c r="AW21" s="330"/>
      <c r="AX21" s="330"/>
      <c r="AY21" s="330"/>
      <c r="AZ21" s="330"/>
      <c r="BA21" s="330"/>
      <c r="BB21" s="330"/>
      <c r="BC21" s="330"/>
      <c r="BD21" s="330"/>
      <c r="BE21" s="330"/>
      <c r="BF21" s="330"/>
      <c r="BG21" s="330"/>
      <c r="BH21" s="331"/>
      <c r="BI21" s="326"/>
      <c r="BJ21" s="329"/>
      <c r="BK21" s="330"/>
      <c r="BL21" s="330"/>
      <c r="BM21" s="330"/>
      <c r="BN21" s="330"/>
      <c r="BO21" s="330"/>
      <c r="BP21" s="330"/>
      <c r="BQ21" s="330"/>
      <c r="BR21" s="330"/>
      <c r="BS21" s="330"/>
      <c r="BT21" s="330"/>
      <c r="BU21" s="330"/>
      <c r="BV21" s="331"/>
      <c r="BW21" s="325"/>
      <c r="BX21" s="329"/>
      <c r="BY21" s="330"/>
      <c r="BZ21" s="330"/>
      <c r="CA21" s="330"/>
      <c r="CB21" s="330"/>
      <c r="CC21" s="330"/>
      <c r="CD21" s="330"/>
      <c r="CE21" s="330"/>
      <c r="CF21" s="330"/>
      <c r="CG21" s="330"/>
      <c r="CH21" s="330"/>
      <c r="CI21" s="330"/>
      <c r="CJ21" s="331"/>
      <c r="CK21" s="325"/>
      <c r="CL21" s="329"/>
      <c r="CM21" s="330"/>
      <c r="CN21" s="330"/>
      <c r="CO21" s="330"/>
      <c r="CP21" s="330"/>
      <c r="CQ21" s="330"/>
      <c r="CR21" s="330"/>
      <c r="CS21" s="330"/>
      <c r="CT21" s="330"/>
      <c r="CU21" s="330"/>
      <c r="CV21" s="330"/>
      <c r="CW21" s="330"/>
      <c r="CX21" s="331"/>
      <c r="CY21" s="326"/>
      <c r="CZ21" s="329"/>
      <c r="DA21" s="330"/>
      <c r="DB21" s="330"/>
      <c r="DC21" s="330"/>
      <c r="DD21" s="330"/>
      <c r="DE21" s="330"/>
      <c r="DF21" s="330"/>
      <c r="DG21" s="330"/>
      <c r="DH21" s="330"/>
      <c r="DI21" s="330"/>
      <c r="DJ21" s="330"/>
      <c r="DK21" s="330"/>
      <c r="DL21" s="331"/>
      <c r="DM21" s="325"/>
      <c r="DN21" s="329"/>
      <c r="DO21" s="330"/>
      <c r="DP21" s="330"/>
      <c r="DQ21" s="330"/>
      <c r="DR21" s="330"/>
      <c r="DS21" s="330"/>
      <c r="DT21" s="330"/>
      <c r="DU21" s="330"/>
      <c r="DV21" s="330"/>
      <c r="DW21" s="330"/>
      <c r="DX21" s="330"/>
      <c r="DY21" s="330"/>
      <c r="DZ21" s="331"/>
      <c r="EA21" s="325"/>
      <c r="EB21" s="329"/>
      <c r="EC21" s="330"/>
      <c r="ED21" s="330"/>
      <c r="EE21" s="330"/>
      <c r="EF21" s="330"/>
      <c r="EG21" s="330"/>
      <c r="EH21" s="330"/>
      <c r="EI21" s="330"/>
      <c r="EJ21" s="330"/>
      <c r="EK21" s="330"/>
      <c r="EL21" s="330"/>
      <c r="EM21" s="330"/>
      <c r="EN21" s="331"/>
      <c r="EO21" s="326"/>
      <c r="EP21" s="329">
        <f t="shared" si="56"/>
        <v>168</v>
      </c>
      <c r="EQ21" s="330">
        <f>'havi összesítő'!FY21</f>
        <v>0</v>
      </c>
      <c r="ER21" s="330">
        <f>'havi összesítő'!FZ21</f>
        <v>0</v>
      </c>
      <c r="ES21" s="330">
        <f>'havi összesítő'!FX21</f>
        <v>0</v>
      </c>
      <c r="ET21" s="330">
        <f>'havi összesítő'!GC21</f>
        <v>-168</v>
      </c>
      <c r="EU21" s="330">
        <f>'havi összesítő'!GA21</f>
        <v>0</v>
      </c>
      <c r="EV21" s="327"/>
      <c r="EW21" s="322">
        <f t="shared" si="64"/>
        <v>336</v>
      </c>
      <c r="EX21" s="323">
        <f>'havi összesítő'!GL21</f>
        <v>0</v>
      </c>
      <c r="EY21" s="323">
        <f>'havi összesítő'!GN21</f>
        <v>0</v>
      </c>
      <c r="EZ21" s="323">
        <f>'havi összesítő'!GM21</f>
        <v>8</v>
      </c>
      <c r="FA21" s="323">
        <f>'havi összesítő'!GQ21</f>
        <v>-176</v>
      </c>
      <c r="FB21" s="323">
        <f>'havi összesítő'!GO21</f>
        <v>0</v>
      </c>
      <c r="FC21" s="327"/>
      <c r="FD21" s="322">
        <f t="shared" si="58"/>
        <v>336</v>
      </c>
      <c r="FE21" s="323">
        <f t="shared" si="59"/>
        <v>0</v>
      </c>
      <c r="FF21" s="323">
        <f t="shared" si="60"/>
        <v>0</v>
      </c>
      <c r="FG21" s="323">
        <f t="shared" si="61"/>
        <v>8</v>
      </c>
      <c r="FH21" s="323">
        <f t="shared" si="62"/>
        <v>-344</v>
      </c>
      <c r="FI21" s="323">
        <f t="shared" si="63"/>
        <v>0</v>
      </c>
      <c r="FJ21" s="326"/>
      <c r="FK21" s="329"/>
      <c r="FL21" s="330"/>
      <c r="FM21" s="330"/>
      <c r="FN21" s="330"/>
      <c r="FO21" s="330"/>
      <c r="FP21" s="330"/>
      <c r="FQ21" s="327"/>
      <c r="FR21" s="329"/>
      <c r="FS21" s="330"/>
      <c r="FT21" s="330"/>
      <c r="FU21" s="330"/>
      <c r="FV21" s="330"/>
      <c r="FW21" s="330"/>
      <c r="FX21" s="327"/>
      <c r="FY21" s="329"/>
      <c r="FZ21" s="330"/>
      <c r="GA21" s="330"/>
      <c r="GB21" s="330"/>
      <c r="GC21" s="330"/>
      <c r="GD21" s="330"/>
      <c r="GE21" s="328"/>
      <c r="GN21" s="21"/>
      <c r="GO21" s="21"/>
    </row>
    <row r="22" spans="1:197" ht="15.75" thickBot="1" x14ac:dyDescent="0.3">
      <c r="A22" s="385">
        <f>IF(beosztás!A24=0,"",beosztás!A24)</f>
        <v>6</v>
      </c>
      <c r="B22" s="386">
        <f>IF(beosztás!B24=0,"",beosztás!B24)</f>
        <v>205</v>
      </c>
      <c r="C22" s="387" t="str">
        <f>IF(beosztás!C24=0,"",beosztás!C24)</f>
        <v>Rakita János</v>
      </c>
      <c r="D22" s="388" t="str">
        <f>IF(beosztás!D24=0,"",beosztás!D24)</f>
        <v>End controller</v>
      </c>
      <c r="E22" s="18"/>
      <c r="F22" s="329">
        <f t="shared" si="49"/>
        <v>64</v>
      </c>
      <c r="G22" s="330">
        <f>'havi összesítő'!M22</f>
        <v>24</v>
      </c>
      <c r="H22" s="330">
        <f>'havi összesítő'!N22</f>
        <v>72</v>
      </c>
      <c r="I22" s="330">
        <f>'havi összesítő'!L22</f>
        <v>8</v>
      </c>
      <c r="J22" s="330">
        <f>'havi összesítő'!Q22</f>
        <v>-16</v>
      </c>
      <c r="K22" s="330">
        <f>'havi összesítő'!O22</f>
        <v>160</v>
      </c>
      <c r="L22" s="325"/>
      <c r="M22" s="329">
        <f t="shared" si="50"/>
        <v>176</v>
      </c>
      <c r="N22" s="330">
        <f>'havi összesítő'!Z22</f>
        <v>0</v>
      </c>
      <c r="O22" s="330">
        <f>'havi összesítő'!AB22</f>
        <v>0</v>
      </c>
      <c r="P22" s="330">
        <f>'havi összesítő'!AA22</f>
        <v>0</v>
      </c>
      <c r="Q22" s="330">
        <f>'havi összesítő'!AE22</f>
        <v>20</v>
      </c>
      <c r="R22" s="330">
        <f>'havi összesítő'!AC22</f>
        <v>180</v>
      </c>
      <c r="S22" s="325"/>
      <c r="T22" s="329">
        <f t="shared" si="51"/>
        <v>176</v>
      </c>
      <c r="U22" s="330">
        <f t="shared" si="52"/>
        <v>24</v>
      </c>
      <c r="V22" s="330">
        <f t="shared" si="53"/>
        <v>72</v>
      </c>
      <c r="W22" s="330">
        <f t="shared" si="54"/>
        <v>8</v>
      </c>
      <c r="X22" s="330">
        <f>'havi összesítő'!AS22</f>
        <v>4</v>
      </c>
      <c r="Y22" s="330">
        <f>'havi összesítő'!AQ22</f>
        <v>340</v>
      </c>
      <c r="Z22" s="326"/>
      <c r="AA22" s="329">
        <f t="shared" si="55"/>
        <v>120</v>
      </c>
      <c r="AB22" s="330">
        <f>'havi összesítő'!BC22</f>
        <v>32</v>
      </c>
      <c r="AC22" s="330">
        <f>'havi összesítő'!BD22</f>
        <v>0</v>
      </c>
      <c r="AD22" s="330">
        <f>'havi összesítő'!BB22</f>
        <v>8</v>
      </c>
      <c r="AE22" s="330">
        <f>'havi összesítő'!BG22</f>
        <v>-8</v>
      </c>
      <c r="AF22" s="330">
        <f>'havi összesítő'!BE22</f>
        <v>152</v>
      </c>
      <c r="AG22" s="325"/>
      <c r="AH22" s="329"/>
      <c r="AI22" s="330"/>
      <c r="AJ22" s="330"/>
      <c r="AK22" s="330"/>
      <c r="AL22" s="330"/>
      <c r="AM22" s="330"/>
      <c r="AN22" s="330"/>
      <c r="AO22" s="330"/>
      <c r="AP22" s="330"/>
      <c r="AQ22" s="330"/>
      <c r="AR22" s="330"/>
      <c r="AS22" s="330"/>
      <c r="AT22" s="331"/>
      <c r="AU22" s="325"/>
      <c r="AV22" s="329"/>
      <c r="AW22" s="330"/>
      <c r="AX22" s="330"/>
      <c r="AY22" s="330"/>
      <c r="AZ22" s="330"/>
      <c r="BA22" s="330"/>
      <c r="BB22" s="330"/>
      <c r="BC22" s="330"/>
      <c r="BD22" s="330"/>
      <c r="BE22" s="330"/>
      <c r="BF22" s="330"/>
      <c r="BG22" s="330"/>
      <c r="BH22" s="331"/>
      <c r="BI22" s="326"/>
      <c r="BJ22" s="329"/>
      <c r="BK22" s="330"/>
      <c r="BL22" s="330"/>
      <c r="BM22" s="330"/>
      <c r="BN22" s="330"/>
      <c r="BO22" s="330"/>
      <c r="BP22" s="330"/>
      <c r="BQ22" s="330"/>
      <c r="BR22" s="330"/>
      <c r="BS22" s="330"/>
      <c r="BT22" s="330"/>
      <c r="BU22" s="330"/>
      <c r="BV22" s="331"/>
      <c r="BW22" s="325"/>
      <c r="BX22" s="329"/>
      <c r="BY22" s="330"/>
      <c r="BZ22" s="330"/>
      <c r="CA22" s="330"/>
      <c r="CB22" s="330"/>
      <c r="CC22" s="330"/>
      <c r="CD22" s="330"/>
      <c r="CE22" s="330"/>
      <c r="CF22" s="330"/>
      <c r="CG22" s="330"/>
      <c r="CH22" s="330"/>
      <c r="CI22" s="330"/>
      <c r="CJ22" s="331"/>
      <c r="CK22" s="325"/>
      <c r="CL22" s="329"/>
      <c r="CM22" s="330"/>
      <c r="CN22" s="330"/>
      <c r="CO22" s="330"/>
      <c r="CP22" s="330"/>
      <c r="CQ22" s="330"/>
      <c r="CR22" s="330"/>
      <c r="CS22" s="330"/>
      <c r="CT22" s="330"/>
      <c r="CU22" s="330"/>
      <c r="CV22" s="330"/>
      <c r="CW22" s="330"/>
      <c r="CX22" s="331"/>
      <c r="CY22" s="326"/>
      <c r="CZ22" s="329"/>
      <c r="DA22" s="330"/>
      <c r="DB22" s="330"/>
      <c r="DC22" s="330"/>
      <c r="DD22" s="330"/>
      <c r="DE22" s="330"/>
      <c r="DF22" s="330"/>
      <c r="DG22" s="330"/>
      <c r="DH22" s="330"/>
      <c r="DI22" s="330"/>
      <c r="DJ22" s="330"/>
      <c r="DK22" s="330"/>
      <c r="DL22" s="331"/>
      <c r="DM22" s="325"/>
      <c r="DN22" s="329"/>
      <c r="DO22" s="330"/>
      <c r="DP22" s="330"/>
      <c r="DQ22" s="330"/>
      <c r="DR22" s="330"/>
      <c r="DS22" s="330"/>
      <c r="DT22" s="330"/>
      <c r="DU22" s="330"/>
      <c r="DV22" s="330"/>
      <c r="DW22" s="330"/>
      <c r="DX22" s="330"/>
      <c r="DY22" s="330"/>
      <c r="DZ22" s="331"/>
      <c r="EA22" s="325"/>
      <c r="EB22" s="329"/>
      <c r="EC22" s="330"/>
      <c r="ED22" s="330"/>
      <c r="EE22" s="330"/>
      <c r="EF22" s="330"/>
      <c r="EG22" s="330"/>
      <c r="EH22" s="330"/>
      <c r="EI22" s="330"/>
      <c r="EJ22" s="330"/>
      <c r="EK22" s="330"/>
      <c r="EL22" s="330"/>
      <c r="EM22" s="330"/>
      <c r="EN22" s="331"/>
      <c r="EO22" s="326"/>
      <c r="EP22" s="329">
        <f t="shared" si="56"/>
        <v>168</v>
      </c>
      <c r="EQ22" s="330">
        <f>'havi összesítő'!FY22</f>
        <v>0</v>
      </c>
      <c r="ER22" s="330">
        <f>'havi összesítő'!FZ22</f>
        <v>0</v>
      </c>
      <c r="ES22" s="330">
        <f>'havi összesítő'!FX22</f>
        <v>0</v>
      </c>
      <c r="ET22" s="330">
        <f>'havi összesítő'!GC22</f>
        <v>-168</v>
      </c>
      <c r="EU22" s="330">
        <f>'havi összesítő'!GA22</f>
        <v>0</v>
      </c>
      <c r="EV22" s="327"/>
      <c r="EW22" s="322">
        <f t="shared" si="64"/>
        <v>336</v>
      </c>
      <c r="EX22" s="323">
        <f>'havi összesítő'!GL22</f>
        <v>0</v>
      </c>
      <c r="EY22" s="323">
        <f>'havi összesítő'!GN22</f>
        <v>0</v>
      </c>
      <c r="EZ22" s="323">
        <f>'havi összesítő'!GM22</f>
        <v>8</v>
      </c>
      <c r="FA22" s="323">
        <f>'havi összesítő'!GQ22</f>
        <v>-176</v>
      </c>
      <c r="FB22" s="323">
        <f>'havi összesítő'!GO22</f>
        <v>0</v>
      </c>
      <c r="FC22" s="327"/>
      <c r="FD22" s="322">
        <f t="shared" si="58"/>
        <v>336</v>
      </c>
      <c r="FE22" s="323">
        <f t="shared" si="59"/>
        <v>0</v>
      </c>
      <c r="FF22" s="323">
        <f t="shared" si="60"/>
        <v>0</v>
      </c>
      <c r="FG22" s="323">
        <f t="shared" si="61"/>
        <v>8</v>
      </c>
      <c r="FH22" s="323">
        <f t="shared" si="62"/>
        <v>-344</v>
      </c>
      <c r="FI22" s="323">
        <f t="shared" si="63"/>
        <v>0</v>
      </c>
      <c r="FJ22" s="326"/>
      <c r="FK22" s="329"/>
      <c r="FL22" s="330"/>
      <c r="FM22" s="330"/>
      <c r="FN22" s="330"/>
      <c r="FO22" s="330"/>
      <c r="FP22" s="330"/>
      <c r="FQ22" s="327"/>
      <c r="FR22" s="329"/>
      <c r="FS22" s="330"/>
      <c r="FT22" s="330"/>
      <c r="FU22" s="330"/>
      <c r="FV22" s="330"/>
      <c r="FW22" s="330"/>
      <c r="FX22" s="327"/>
      <c r="FY22" s="329"/>
      <c r="FZ22" s="330"/>
      <c r="GA22" s="330"/>
      <c r="GB22" s="330"/>
      <c r="GC22" s="330"/>
      <c r="GD22" s="330"/>
      <c r="GE22" s="328"/>
      <c r="GN22" s="21"/>
      <c r="GO22" s="21"/>
    </row>
    <row r="23" spans="1:197" ht="15.75" thickBot="1" x14ac:dyDescent="0.3">
      <c r="A23" s="385">
        <f>IF(beosztás!A25=0,"",beosztás!A25)</f>
        <v>7</v>
      </c>
      <c r="B23" s="386">
        <f>IF(beosztás!B25=0,"",beosztás!B25)</f>
        <v>76</v>
      </c>
      <c r="C23" s="387" t="str">
        <f>IF(beosztás!C25=0,"",beosztás!C25)</f>
        <v>Surman Attila</v>
      </c>
      <c r="D23" s="388" t="str">
        <f>IF(beosztás!D25=0,"",beosztás!D25)</f>
        <v>Multi 1</v>
      </c>
      <c r="E23" s="18"/>
      <c r="F23" s="329">
        <f t="shared" si="49"/>
        <v>136</v>
      </c>
      <c r="G23" s="330">
        <f>'havi összesítő'!M23</f>
        <v>24</v>
      </c>
      <c r="H23" s="330">
        <f>'havi összesítő'!N23</f>
        <v>0</v>
      </c>
      <c r="I23" s="330">
        <f>'havi összesítő'!L23</f>
        <v>8</v>
      </c>
      <c r="J23" s="330">
        <f>'havi összesítő'!Q23</f>
        <v>-16</v>
      </c>
      <c r="K23" s="330">
        <f>'havi összesítő'!O23</f>
        <v>160</v>
      </c>
      <c r="L23" s="325"/>
      <c r="M23" s="329">
        <f t="shared" si="50"/>
        <v>160</v>
      </c>
      <c r="N23" s="330">
        <f>'havi összesítő'!Z23</f>
        <v>16</v>
      </c>
      <c r="O23" s="330">
        <f>'havi összesítő'!AB23</f>
        <v>0</v>
      </c>
      <c r="P23" s="330">
        <f>'havi összesítő'!AA23</f>
        <v>0</v>
      </c>
      <c r="Q23" s="330">
        <f>'havi összesítő'!AE23</f>
        <v>16</v>
      </c>
      <c r="R23" s="330">
        <f>'havi összesítő'!AC23</f>
        <v>176</v>
      </c>
      <c r="S23" s="325"/>
      <c r="T23" s="329">
        <f t="shared" si="51"/>
        <v>160</v>
      </c>
      <c r="U23" s="330">
        <f t="shared" si="52"/>
        <v>40</v>
      </c>
      <c r="V23" s="330">
        <f t="shared" si="53"/>
        <v>0</v>
      </c>
      <c r="W23" s="330">
        <f t="shared" si="54"/>
        <v>8</v>
      </c>
      <c r="X23" s="330">
        <f>'havi összesítő'!AS23</f>
        <v>0</v>
      </c>
      <c r="Y23" s="330">
        <f>'havi összesítő'!AQ23</f>
        <v>336</v>
      </c>
      <c r="Z23" s="326"/>
      <c r="AA23" s="329">
        <f t="shared" si="55"/>
        <v>132</v>
      </c>
      <c r="AB23" s="330">
        <f>'havi összesítő'!BC23</f>
        <v>20</v>
      </c>
      <c r="AC23" s="330">
        <f>'havi összesítő'!BD23</f>
        <v>0</v>
      </c>
      <c r="AD23" s="330">
        <f>'havi összesítő'!BB23</f>
        <v>8</v>
      </c>
      <c r="AE23" s="330">
        <f>'havi összesítő'!BG23</f>
        <v>-8</v>
      </c>
      <c r="AF23" s="330">
        <f>'havi összesítő'!BE23</f>
        <v>152</v>
      </c>
      <c r="AG23" s="325"/>
      <c r="AH23" s="329"/>
      <c r="AI23" s="330"/>
      <c r="AJ23" s="330"/>
      <c r="AK23" s="330"/>
      <c r="AL23" s="330"/>
      <c r="AM23" s="330"/>
      <c r="AN23" s="330"/>
      <c r="AO23" s="330"/>
      <c r="AP23" s="330"/>
      <c r="AQ23" s="330"/>
      <c r="AR23" s="330"/>
      <c r="AS23" s="330"/>
      <c r="AT23" s="331"/>
      <c r="AU23" s="325"/>
      <c r="AV23" s="329"/>
      <c r="AW23" s="330"/>
      <c r="AX23" s="330"/>
      <c r="AY23" s="330"/>
      <c r="AZ23" s="330"/>
      <c r="BA23" s="330"/>
      <c r="BB23" s="330"/>
      <c r="BC23" s="330"/>
      <c r="BD23" s="330"/>
      <c r="BE23" s="330"/>
      <c r="BF23" s="330"/>
      <c r="BG23" s="330"/>
      <c r="BH23" s="331"/>
      <c r="BI23" s="326"/>
      <c r="BJ23" s="329"/>
      <c r="BK23" s="330"/>
      <c r="BL23" s="330"/>
      <c r="BM23" s="330"/>
      <c r="BN23" s="330"/>
      <c r="BO23" s="330"/>
      <c r="BP23" s="330"/>
      <c r="BQ23" s="330"/>
      <c r="BR23" s="330"/>
      <c r="BS23" s="330"/>
      <c r="BT23" s="330"/>
      <c r="BU23" s="330"/>
      <c r="BV23" s="331"/>
      <c r="BW23" s="325"/>
      <c r="BX23" s="329"/>
      <c r="BY23" s="330"/>
      <c r="BZ23" s="330"/>
      <c r="CA23" s="330"/>
      <c r="CB23" s="330"/>
      <c r="CC23" s="330"/>
      <c r="CD23" s="330"/>
      <c r="CE23" s="330"/>
      <c r="CF23" s="330"/>
      <c r="CG23" s="330"/>
      <c r="CH23" s="330"/>
      <c r="CI23" s="330"/>
      <c r="CJ23" s="331"/>
      <c r="CK23" s="325"/>
      <c r="CL23" s="329"/>
      <c r="CM23" s="330"/>
      <c r="CN23" s="330"/>
      <c r="CO23" s="330"/>
      <c r="CP23" s="330"/>
      <c r="CQ23" s="330"/>
      <c r="CR23" s="330"/>
      <c r="CS23" s="330"/>
      <c r="CT23" s="330"/>
      <c r="CU23" s="330"/>
      <c r="CV23" s="330"/>
      <c r="CW23" s="330"/>
      <c r="CX23" s="331"/>
      <c r="CY23" s="326"/>
      <c r="CZ23" s="329"/>
      <c r="DA23" s="330"/>
      <c r="DB23" s="330"/>
      <c r="DC23" s="330"/>
      <c r="DD23" s="330"/>
      <c r="DE23" s="330"/>
      <c r="DF23" s="330"/>
      <c r="DG23" s="330"/>
      <c r="DH23" s="330"/>
      <c r="DI23" s="330"/>
      <c r="DJ23" s="330"/>
      <c r="DK23" s="330"/>
      <c r="DL23" s="331"/>
      <c r="DM23" s="325"/>
      <c r="DN23" s="329"/>
      <c r="DO23" s="330"/>
      <c r="DP23" s="330"/>
      <c r="DQ23" s="330"/>
      <c r="DR23" s="330"/>
      <c r="DS23" s="330"/>
      <c r="DT23" s="330"/>
      <c r="DU23" s="330"/>
      <c r="DV23" s="330"/>
      <c r="DW23" s="330"/>
      <c r="DX23" s="330"/>
      <c r="DY23" s="330"/>
      <c r="DZ23" s="331"/>
      <c r="EA23" s="325"/>
      <c r="EB23" s="329"/>
      <c r="EC23" s="330"/>
      <c r="ED23" s="330"/>
      <c r="EE23" s="330"/>
      <c r="EF23" s="330"/>
      <c r="EG23" s="330"/>
      <c r="EH23" s="330"/>
      <c r="EI23" s="330"/>
      <c r="EJ23" s="330"/>
      <c r="EK23" s="330"/>
      <c r="EL23" s="330"/>
      <c r="EM23" s="330"/>
      <c r="EN23" s="331"/>
      <c r="EO23" s="326"/>
      <c r="EP23" s="329">
        <f t="shared" si="56"/>
        <v>168</v>
      </c>
      <c r="EQ23" s="330">
        <f>'havi összesítő'!FY23</f>
        <v>0</v>
      </c>
      <c r="ER23" s="330">
        <f>'havi összesítő'!FZ23</f>
        <v>0</v>
      </c>
      <c r="ES23" s="330">
        <f>'havi összesítő'!FX23</f>
        <v>0</v>
      </c>
      <c r="ET23" s="330">
        <f>'havi összesítő'!GC23</f>
        <v>-168</v>
      </c>
      <c r="EU23" s="330">
        <f>'havi összesítő'!GA23</f>
        <v>0</v>
      </c>
      <c r="EV23" s="327"/>
      <c r="EW23" s="322">
        <f t="shared" si="64"/>
        <v>336</v>
      </c>
      <c r="EX23" s="323">
        <f>'havi összesítő'!GL23</f>
        <v>0</v>
      </c>
      <c r="EY23" s="323">
        <f>'havi összesítő'!GN23</f>
        <v>0</v>
      </c>
      <c r="EZ23" s="323">
        <f>'havi összesítő'!GM23</f>
        <v>8</v>
      </c>
      <c r="FA23" s="323">
        <f>'havi összesítő'!GQ23</f>
        <v>-176</v>
      </c>
      <c r="FB23" s="323">
        <f>'havi összesítő'!GO23</f>
        <v>0</v>
      </c>
      <c r="FC23" s="327"/>
      <c r="FD23" s="322">
        <f t="shared" si="58"/>
        <v>336</v>
      </c>
      <c r="FE23" s="323">
        <f t="shared" si="59"/>
        <v>0</v>
      </c>
      <c r="FF23" s="323">
        <f t="shared" si="60"/>
        <v>0</v>
      </c>
      <c r="FG23" s="323">
        <f t="shared" si="61"/>
        <v>8</v>
      </c>
      <c r="FH23" s="323">
        <f t="shared" si="62"/>
        <v>-344</v>
      </c>
      <c r="FI23" s="323">
        <f t="shared" si="63"/>
        <v>0</v>
      </c>
      <c r="FJ23" s="326"/>
      <c r="FK23" s="329"/>
      <c r="FL23" s="330"/>
      <c r="FM23" s="330"/>
      <c r="FN23" s="330"/>
      <c r="FO23" s="330"/>
      <c r="FP23" s="330"/>
      <c r="FQ23" s="327"/>
      <c r="FR23" s="329"/>
      <c r="FS23" s="330"/>
      <c r="FT23" s="330"/>
      <c r="FU23" s="330"/>
      <c r="FV23" s="330"/>
      <c r="FW23" s="330"/>
      <c r="FX23" s="327"/>
      <c r="FY23" s="329"/>
      <c r="FZ23" s="330"/>
      <c r="GA23" s="330"/>
      <c r="GB23" s="330"/>
      <c r="GC23" s="330"/>
      <c r="GD23" s="330"/>
      <c r="GE23" s="328"/>
      <c r="GN23" s="21"/>
      <c r="GO23" s="21"/>
    </row>
    <row r="24" spans="1:197" ht="15.75" thickBot="1" x14ac:dyDescent="0.3">
      <c r="A24" s="385">
        <f>IF(beosztás!A26=0,"",beosztás!A26)</f>
        <v>8</v>
      </c>
      <c r="B24" s="386">
        <f>IF(beosztás!B26=0,"",beosztás!B26)</f>
        <v>39</v>
      </c>
      <c r="C24" s="387" t="str">
        <f>IF(beosztás!C26=0,"",beosztás!C26)</f>
        <v>Sztahó Zoltán</v>
      </c>
      <c r="D24" s="388" t="str">
        <f>IF(beosztás!D26=0,"",beosztás!D26)</f>
        <v>Mill</v>
      </c>
      <c r="E24" s="18"/>
      <c r="F24" s="329">
        <f t="shared" si="49"/>
        <v>138</v>
      </c>
      <c r="G24" s="330">
        <f>'havi összesítő'!M24</f>
        <v>24</v>
      </c>
      <c r="H24" s="330">
        <f>'havi összesítő'!N24</f>
        <v>0</v>
      </c>
      <c r="I24" s="330">
        <f>'havi összesítő'!L24</f>
        <v>8</v>
      </c>
      <c r="J24" s="330">
        <f>'havi összesítő'!Q24</f>
        <v>-14</v>
      </c>
      <c r="K24" s="330">
        <f>'havi összesítő'!O24</f>
        <v>162</v>
      </c>
      <c r="L24" s="325"/>
      <c r="M24" s="329">
        <f t="shared" si="50"/>
        <v>166</v>
      </c>
      <c r="N24" s="330">
        <f>'havi összesítő'!Z24</f>
        <v>8</v>
      </c>
      <c r="O24" s="330">
        <f>'havi összesítő'!AB24</f>
        <v>0</v>
      </c>
      <c r="P24" s="330">
        <f>'havi összesítő'!AA24</f>
        <v>0</v>
      </c>
      <c r="Q24" s="330">
        <f>'havi összesítő'!AE24</f>
        <v>14</v>
      </c>
      <c r="R24" s="330">
        <f>'havi összesítő'!AC24</f>
        <v>174</v>
      </c>
      <c r="S24" s="325"/>
      <c r="T24" s="329">
        <f t="shared" si="51"/>
        <v>166</v>
      </c>
      <c r="U24" s="330">
        <f t="shared" si="52"/>
        <v>32</v>
      </c>
      <c r="V24" s="330">
        <f t="shared" si="53"/>
        <v>0</v>
      </c>
      <c r="W24" s="330">
        <f t="shared" si="54"/>
        <v>8</v>
      </c>
      <c r="X24" s="330">
        <f>'havi összesítő'!AS24</f>
        <v>0</v>
      </c>
      <c r="Y24" s="330">
        <f>'havi összesítő'!AQ24</f>
        <v>336</v>
      </c>
      <c r="Z24" s="326"/>
      <c r="AA24" s="329">
        <f t="shared" si="55"/>
        <v>132</v>
      </c>
      <c r="AB24" s="330">
        <f>'havi összesítő'!BC24</f>
        <v>20</v>
      </c>
      <c r="AC24" s="330">
        <f>'havi összesítő'!BD24</f>
        <v>0</v>
      </c>
      <c r="AD24" s="330">
        <f>'havi összesítő'!BB24</f>
        <v>8</v>
      </c>
      <c r="AE24" s="330">
        <f>'havi összesítő'!BG24</f>
        <v>-8</v>
      </c>
      <c r="AF24" s="330">
        <f>'havi összesítő'!BE24</f>
        <v>152</v>
      </c>
      <c r="AG24" s="325"/>
      <c r="AH24" s="329"/>
      <c r="AI24" s="330"/>
      <c r="AJ24" s="330"/>
      <c r="AK24" s="330"/>
      <c r="AL24" s="330"/>
      <c r="AM24" s="330"/>
      <c r="AN24" s="330"/>
      <c r="AO24" s="330"/>
      <c r="AP24" s="330"/>
      <c r="AQ24" s="330"/>
      <c r="AR24" s="330"/>
      <c r="AS24" s="330"/>
      <c r="AT24" s="331"/>
      <c r="AU24" s="325"/>
      <c r="AV24" s="329"/>
      <c r="AW24" s="330"/>
      <c r="AX24" s="330"/>
      <c r="AY24" s="330"/>
      <c r="AZ24" s="330"/>
      <c r="BA24" s="330"/>
      <c r="BB24" s="330"/>
      <c r="BC24" s="330"/>
      <c r="BD24" s="330"/>
      <c r="BE24" s="330"/>
      <c r="BF24" s="330"/>
      <c r="BG24" s="330"/>
      <c r="BH24" s="331"/>
      <c r="BI24" s="326"/>
      <c r="BJ24" s="329"/>
      <c r="BK24" s="330"/>
      <c r="BL24" s="330"/>
      <c r="BM24" s="330"/>
      <c r="BN24" s="330"/>
      <c r="BO24" s="330"/>
      <c r="BP24" s="330"/>
      <c r="BQ24" s="330"/>
      <c r="BR24" s="330"/>
      <c r="BS24" s="330"/>
      <c r="BT24" s="330"/>
      <c r="BU24" s="330"/>
      <c r="BV24" s="331"/>
      <c r="BW24" s="325"/>
      <c r="BX24" s="329"/>
      <c r="BY24" s="330"/>
      <c r="BZ24" s="330"/>
      <c r="CA24" s="330"/>
      <c r="CB24" s="330"/>
      <c r="CC24" s="330"/>
      <c r="CD24" s="330"/>
      <c r="CE24" s="330"/>
      <c r="CF24" s="330"/>
      <c r="CG24" s="330"/>
      <c r="CH24" s="330"/>
      <c r="CI24" s="330"/>
      <c r="CJ24" s="331"/>
      <c r="CK24" s="325"/>
      <c r="CL24" s="329"/>
      <c r="CM24" s="330"/>
      <c r="CN24" s="330"/>
      <c r="CO24" s="330"/>
      <c r="CP24" s="330"/>
      <c r="CQ24" s="330"/>
      <c r="CR24" s="330"/>
      <c r="CS24" s="330"/>
      <c r="CT24" s="330"/>
      <c r="CU24" s="330"/>
      <c r="CV24" s="330"/>
      <c r="CW24" s="330"/>
      <c r="CX24" s="331"/>
      <c r="CY24" s="326"/>
      <c r="CZ24" s="329"/>
      <c r="DA24" s="330"/>
      <c r="DB24" s="330"/>
      <c r="DC24" s="330"/>
      <c r="DD24" s="330"/>
      <c r="DE24" s="330"/>
      <c r="DF24" s="330"/>
      <c r="DG24" s="330"/>
      <c r="DH24" s="330"/>
      <c r="DI24" s="330"/>
      <c r="DJ24" s="330"/>
      <c r="DK24" s="330"/>
      <c r="DL24" s="331"/>
      <c r="DM24" s="325"/>
      <c r="DN24" s="329"/>
      <c r="DO24" s="330"/>
      <c r="DP24" s="330"/>
      <c r="DQ24" s="330"/>
      <c r="DR24" s="330"/>
      <c r="DS24" s="330"/>
      <c r="DT24" s="330"/>
      <c r="DU24" s="330"/>
      <c r="DV24" s="330"/>
      <c r="DW24" s="330"/>
      <c r="DX24" s="330"/>
      <c r="DY24" s="330"/>
      <c r="DZ24" s="331"/>
      <c r="EA24" s="325"/>
      <c r="EB24" s="329"/>
      <c r="EC24" s="330"/>
      <c r="ED24" s="330"/>
      <c r="EE24" s="330"/>
      <c r="EF24" s="330"/>
      <c r="EG24" s="330"/>
      <c r="EH24" s="330"/>
      <c r="EI24" s="330"/>
      <c r="EJ24" s="330"/>
      <c r="EK24" s="330"/>
      <c r="EL24" s="330"/>
      <c r="EM24" s="330"/>
      <c r="EN24" s="331"/>
      <c r="EO24" s="326"/>
      <c r="EP24" s="329">
        <f t="shared" si="56"/>
        <v>168</v>
      </c>
      <c r="EQ24" s="330">
        <f>'havi összesítő'!FY24</f>
        <v>0</v>
      </c>
      <c r="ER24" s="330">
        <f>'havi összesítő'!FZ24</f>
        <v>0</v>
      </c>
      <c r="ES24" s="330">
        <f>'havi összesítő'!FX24</f>
        <v>0</v>
      </c>
      <c r="ET24" s="330">
        <f>'havi összesítő'!GC24</f>
        <v>-168</v>
      </c>
      <c r="EU24" s="330">
        <f>'havi összesítő'!GA24</f>
        <v>0</v>
      </c>
      <c r="EV24" s="327"/>
      <c r="EW24" s="322">
        <f t="shared" si="64"/>
        <v>336</v>
      </c>
      <c r="EX24" s="323">
        <f>'havi összesítő'!GL24</f>
        <v>0</v>
      </c>
      <c r="EY24" s="323">
        <f>'havi összesítő'!GN24</f>
        <v>0</v>
      </c>
      <c r="EZ24" s="323">
        <f>'havi összesítő'!GM24</f>
        <v>8</v>
      </c>
      <c r="FA24" s="323">
        <f>'havi összesítő'!GQ24</f>
        <v>-176</v>
      </c>
      <c r="FB24" s="323">
        <f>'havi összesítő'!GO24</f>
        <v>0</v>
      </c>
      <c r="FC24" s="327"/>
      <c r="FD24" s="322">
        <f t="shared" si="58"/>
        <v>336</v>
      </c>
      <c r="FE24" s="323">
        <f t="shared" si="59"/>
        <v>0</v>
      </c>
      <c r="FF24" s="323">
        <f t="shared" si="60"/>
        <v>0</v>
      </c>
      <c r="FG24" s="323">
        <f t="shared" si="61"/>
        <v>8</v>
      </c>
      <c r="FH24" s="323">
        <f t="shared" si="62"/>
        <v>-344</v>
      </c>
      <c r="FI24" s="323">
        <f t="shared" si="63"/>
        <v>0</v>
      </c>
      <c r="FJ24" s="326"/>
      <c r="FK24" s="329"/>
      <c r="FL24" s="330"/>
      <c r="FM24" s="330"/>
      <c r="FN24" s="330"/>
      <c r="FO24" s="330"/>
      <c r="FP24" s="330"/>
      <c r="FQ24" s="327"/>
      <c r="FR24" s="329"/>
      <c r="FS24" s="330"/>
      <c r="FT24" s="330"/>
      <c r="FU24" s="330"/>
      <c r="FV24" s="330"/>
      <c r="FW24" s="330"/>
      <c r="FX24" s="327"/>
      <c r="FY24" s="329"/>
      <c r="FZ24" s="330"/>
      <c r="GA24" s="330"/>
      <c r="GB24" s="330"/>
      <c r="GC24" s="330"/>
      <c r="GD24" s="330"/>
      <c r="GE24" s="328"/>
      <c r="GN24" s="21"/>
      <c r="GO24" s="21"/>
    </row>
    <row r="25" spans="1:197" ht="15.75" thickBot="1" x14ac:dyDescent="0.3">
      <c r="A25" s="385">
        <f>IF(beosztás!A27=0,"",beosztás!A27)</f>
        <v>9</v>
      </c>
      <c r="B25" s="386">
        <f>IF(beosztás!B27=0,"",beosztás!B27)</f>
        <v>114</v>
      </c>
      <c r="C25" s="387" t="str">
        <f>IF(beosztás!C27=0,"",beosztás!C27)</f>
        <v>Vajda István</v>
      </c>
      <c r="D25" s="388" t="str">
        <f>IF(beosztás!D27=0,"",beosztás!D27)</f>
        <v>Laydown</v>
      </c>
      <c r="E25" s="18"/>
      <c r="F25" s="329">
        <f t="shared" si="49"/>
        <v>136</v>
      </c>
      <c r="G25" s="330">
        <f>'havi összesítő'!M25</f>
        <v>24</v>
      </c>
      <c r="H25" s="330">
        <f>'havi összesítő'!N25</f>
        <v>0</v>
      </c>
      <c r="I25" s="330">
        <f>'havi összesítő'!L25</f>
        <v>8</v>
      </c>
      <c r="J25" s="330">
        <f>'havi összesítő'!Q25</f>
        <v>-16</v>
      </c>
      <c r="K25" s="330">
        <f>'havi összesítő'!O25</f>
        <v>160</v>
      </c>
      <c r="L25" s="325"/>
      <c r="M25" s="329">
        <f t="shared" si="50"/>
        <v>168</v>
      </c>
      <c r="N25" s="330">
        <f>'havi összesítő'!Z25</f>
        <v>8</v>
      </c>
      <c r="O25" s="330">
        <f>'havi összesítő'!AB25</f>
        <v>0</v>
      </c>
      <c r="P25" s="330">
        <f>'havi összesítő'!AA25</f>
        <v>0</v>
      </c>
      <c r="Q25" s="330">
        <f>'havi összesítő'!AE25</f>
        <v>16</v>
      </c>
      <c r="R25" s="330">
        <f>'havi összesítő'!AC25</f>
        <v>176</v>
      </c>
      <c r="S25" s="325"/>
      <c r="T25" s="329">
        <f t="shared" si="51"/>
        <v>168</v>
      </c>
      <c r="U25" s="330">
        <f t="shared" si="52"/>
        <v>32</v>
      </c>
      <c r="V25" s="330">
        <f t="shared" si="53"/>
        <v>0</v>
      </c>
      <c r="W25" s="330">
        <f t="shared" si="54"/>
        <v>8</v>
      </c>
      <c r="X25" s="330">
        <f>'havi összesítő'!AS25</f>
        <v>0</v>
      </c>
      <c r="Y25" s="330">
        <f>'havi összesítő'!AQ25</f>
        <v>336</v>
      </c>
      <c r="Z25" s="326"/>
      <c r="AA25" s="329">
        <f t="shared" si="55"/>
        <v>132</v>
      </c>
      <c r="AB25" s="330">
        <f>'havi összesítő'!BC25</f>
        <v>20</v>
      </c>
      <c r="AC25" s="330">
        <f>'havi összesítő'!BD25</f>
        <v>0</v>
      </c>
      <c r="AD25" s="330">
        <f>'havi összesítő'!BB25</f>
        <v>8</v>
      </c>
      <c r="AE25" s="330">
        <f>'havi összesítő'!BG25</f>
        <v>-8</v>
      </c>
      <c r="AF25" s="330">
        <f>'havi összesítő'!BE25</f>
        <v>152</v>
      </c>
      <c r="AG25" s="325"/>
      <c r="AH25" s="329"/>
      <c r="AI25" s="330"/>
      <c r="AJ25" s="330"/>
      <c r="AK25" s="330"/>
      <c r="AL25" s="330"/>
      <c r="AM25" s="330"/>
      <c r="AN25" s="330"/>
      <c r="AO25" s="330"/>
      <c r="AP25" s="330"/>
      <c r="AQ25" s="330"/>
      <c r="AR25" s="330"/>
      <c r="AS25" s="330"/>
      <c r="AT25" s="331"/>
      <c r="AU25" s="325"/>
      <c r="AV25" s="329"/>
      <c r="AW25" s="330"/>
      <c r="AX25" s="330"/>
      <c r="AY25" s="330"/>
      <c r="AZ25" s="330"/>
      <c r="BA25" s="330"/>
      <c r="BB25" s="330"/>
      <c r="BC25" s="330"/>
      <c r="BD25" s="330"/>
      <c r="BE25" s="330"/>
      <c r="BF25" s="330"/>
      <c r="BG25" s="330"/>
      <c r="BH25" s="331"/>
      <c r="BI25" s="326"/>
      <c r="BJ25" s="329"/>
      <c r="BK25" s="330"/>
      <c r="BL25" s="330"/>
      <c r="BM25" s="330"/>
      <c r="BN25" s="330"/>
      <c r="BO25" s="330"/>
      <c r="BP25" s="330"/>
      <c r="BQ25" s="330"/>
      <c r="BR25" s="330"/>
      <c r="BS25" s="330"/>
      <c r="BT25" s="330"/>
      <c r="BU25" s="330"/>
      <c r="BV25" s="331"/>
      <c r="BW25" s="325"/>
      <c r="BX25" s="329"/>
      <c r="BY25" s="330"/>
      <c r="BZ25" s="330"/>
      <c r="CA25" s="330"/>
      <c r="CB25" s="330"/>
      <c r="CC25" s="330"/>
      <c r="CD25" s="330"/>
      <c r="CE25" s="330"/>
      <c r="CF25" s="330"/>
      <c r="CG25" s="330"/>
      <c r="CH25" s="330"/>
      <c r="CI25" s="330"/>
      <c r="CJ25" s="331"/>
      <c r="CK25" s="325"/>
      <c r="CL25" s="329"/>
      <c r="CM25" s="330"/>
      <c r="CN25" s="330"/>
      <c r="CO25" s="330"/>
      <c r="CP25" s="330"/>
      <c r="CQ25" s="330"/>
      <c r="CR25" s="330"/>
      <c r="CS25" s="330"/>
      <c r="CT25" s="330"/>
      <c r="CU25" s="330"/>
      <c r="CV25" s="330"/>
      <c r="CW25" s="330"/>
      <c r="CX25" s="331"/>
      <c r="CY25" s="326"/>
      <c r="CZ25" s="329"/>
      <c r="DA25" s="330"/>
      <c r="DB25" s="330"/>
      <c r="DC25" s="330"/>
      <c r="DD25" s="330"/>
      <c r="DE25" s="330"/>
      <c r="DF25" s="330"/>
      <c r="DG25" s="330"/>
      <c r="DH25" s="330"/>
      <c r="DI25" s="330"/>
      <c r="DJ25" s="330"/>
      <c r="DK25" s="330"/>
      <c r="DL25" s="331"/>
      <c r="DM25" s="325"/>
      <c r="DN25" s="329"/>
      <c r="DO25" s="330"/>
      <c r="DP25" s="330"/>
      <c r="DQ25" s="330"/>
      <c r="DR25" s="330"/>
      <c r="DS25" s="330"/>
      <c r="DT25" s="330"/>
      <c r="DU25" s="330"/>
      <c r="DV25" s="330"/>
      <c r="DW25" s="330"/>
      <c r="DX25" s="330"/>
      <c r="DY25" s="330"/>
      <c r="DZ25" s="331"/>
      <c r="EA25" s="325"/>
      <c r="EB25" s="329"/>
      <c r="EC25" s="330"/>
      <c r="ED25" s="330"/>
      <c r="EE25" s="330"/>
      <c r="EF25" s="330"/>
      <c r="EG25" s="330"/>
      <c r="EH25" s="330"/>
      <c r="EI25" s="330"/>
      <c r="EJ25" s="330"/>
      <c r="EK25" s="330"/>
      <c r="EL25" s="330"/>
      <c r="EM25" s="330"/>
      <c r="EN25" s="331"/>
      <c r="EO25" s="326"/>
      <c r="EP25" s="329">
        <f t="shared" si="56"/>
        <v>168</v>
      </c>
      <c r="EQ25" s="330">
        <f>'havi összesítő'!FY25</f>
        <v>0</v>
      </c>
      <c r="ER25" s="330">
        <f>'havi összesítő'!FZ25</f>
        <v>0</v>
      </c>
      <c r="ES25" s="330">
        <f>'havi összesítő'!FX25</f>
        <v>0</v>
      </c>
      <c r="ET25" s="330">
        <f>'havi összesítő'!GC25</f>
        <v>-168</v>
      </c>
      <c r="EU25" s="330">
        <f>'havi összesítő'!GA25</f>
        <v>0</v>
      </c>
      <c r="EV25" s="327"/>
      <c r="EW25" s="322">
        <f t="shared" si="64"/>
        <v>336</v>
      </c>
      <c r="EX25" s="323">
        <f>'havi összesítő'!GL25</f>
        <v>0</v>
      </c>
      <c r="EY25" s="323">
        <f>'havi összesítő'!GN25</f>
        <v>0</v>
      </c>
      <c r="EZ25" s="323">
        <f>'havi összesítő'!GM25</f>
        <v>8</v>
      </c>
      <c r="FA25" s="323">
        <f>'havi összesítő'!GQ25</f>
        <v>-176</v>
      </c>
      <c r="FB25" s="323">
        <f>'havi összesítő'!GO25</f>
        <v>0</v>
      </c>
      <c r="FC25" s="327"/>
      <c r="FD25" s="322">
        <f t="shared" si="58"/>
        <v>336</v>
      </c>
      <c r="FE25" s="323">
        <f t="shared" si="59"/>
        <v>0</v>
      </c>
      <c r="FF25" s="323">
        <f t="shared" si="60"/>
        <v>0</v>
      </c>
      <c r="FG25" s="323">
        <f t="shared" si="61"/>
        <v>8</v>
      </c>
      <c r="FH25" s="323">
        <f t="shared" si="62"/>
        <v>-344</v>
      </c>
      <c r="FI25" s="323">
        <f t="shared" si="63"/>
        <v>0</v>
      </c>
      <c r="FJ25" s="326"/>
      <c r="FK25" s="329"/>
      <c r="FL25" s="330"/>
      <c r="FM25" s="330"/>
      <c r="FN25" s="330"/>
      <c r="FO25" s="330"/>
      <c r="FP25" s="330"/>
      <c r="FQ25" s="327"/>
      <c r="FR25" s="329"/>
      <c r="FS25" s="330"/>
      <c r="FT25" s="330"/>
      <c r="FU25" s="330"/>
      <c r="FV25" s="330"/>
      <c r="FW25" s="330"/>
      <c r="FX25" s="327"/>
      <c r="FY25" s="329"/>
      <c r="FZ25" s="330"/>
      <c r="GA25" s="330"/>
      <c r="GB25" s="330"/>
      <c r="GC25" s="330"/>
      <c r="GD25" s="330"/>
      <c r="GE25" s="328"/>
      <c r="GN25" s="21"/>
      <c r="GO25" s="21"/>
    </row>
    <row r="26" spans="1:197" ht="15.75" thickBot="1" x14ac:dyDescent="0.3">
      <c r="A26" s="385">
        <f>IF(beosztás!A28=0,"",beosztás!A28)</f>
        <v>10</v>
      </c>
      <c r="B26" s="386">
        <f>IF(beosztás!B28=0,"",beosztás!B28)</f>
        <v>204</v>
      </c>
      <c r="C26" s="387" t="str">
        <f>IF(beosztás!C28=0,"",beosztás!C28)</f>
        <v>Vajda László</v>
      </c>
      <c r="D26" s="388" t="str">
        <f>IF(beosztás!D28=0,"",beosztás!D28)</f>
        <v>Packaging</v>
      </c>
      <c r="E26" s="18"/>
      <c r="F26" s="329">
        <f t="shared" si="49"/>
        <v>120</v>
      </c>
      <c r="G26" s="330">
        <f>'havi összesítő'!M26</f>
        <v>24</v>
      </c>
      <c r="H26" s="330">
        <f>'havi összesítő'!N26</f>
        <v>8</v>
      </c>
      <c r="I26" s="330">
        <f>'havi összesítő'!L26</f>
        <v>8</v>
      </c>
      <c r="J26" s="330">
        <f>'havi összesítő'!Q26</f>
        <v>-24</v>
      </c>
      <c r="K26" s="330">
        <f>'havi összesítő'!O26</f>
        <v>152</v>
      </c>
      <c r="L26" s="325"/>
      <c r="M26" s="329">
        <f t="shared" si="50"/>
        <v>108</v>
      </c>
      <c r="N26" s="330">
        <f>'havi összesítő'!Z26</f>
        <v>28</v>
      </c>
      <c r="O26" s="330">
        <f>'havi összesítő'!AB26</f>
        <v>48</v>
      </c>
      <c r="P26" s="330">
        <f>'havi összesítő'!AA26</f>
        <v>0</v>
      </c>
      <c r="Q26" s="330">
        <f>'havi összesítő'!AE26</f>
        <v>24</v>
      </c>
      <c r="R26" s="330">
        <f>'havi összesítő'!AC26</f>
        <v>184</v>
      </c>
      <c r="S26" s="325"/>
      <c r="T26" s="329">
        <f t="shared" si="51"/>
        <v>108</v>
      </c>
      <c r="U26" s="330">
        <f t="shared" si="52"/>
        <v>52</v>
      </c>
      <c r="V26" s="330">
        <f t="shared" si="53"/>
        <v>56</v>
      </c>
      <c r="W26" s="330">
        <f t="shared" si="54"/>
        <v>8</v>
      </c>
      <c r="X26" s="330">
        <f>'havi összesítő'!AS26</f>
        <v>0</v>
      </c>
      <c r="Y26" s="330">
        <f>'havi összesítő'!AQ26</f>
        <v>336</v>
      </c>
      <c r="Z26" s="326"/>
      <c r="AA26" s="329">
        <f t="shared" si="55"/>
        <v>132</v>
      </c>
      <c r="AB26" s="330">
        <f>'havi összesítő'!BC26</f>
        <v>20</v>
      </c>
      <c r="AC26" s="330">
        <f>'havi összesítő'!BD26</f>
        <v>0</v>
      </c>
      <c r="AD26" s="330">
        <f>'havi összesítő'!BB26</f>
        <v>8</v>
      </c>
      <c r="AE26" s="330">
        <f>'havi összesítő'!BG26</f>
        <v>-8</v>
      </c>
      <c r="AF26" s="330">
        <f>'havi összesítő'!BE26</f>
        <v>152</v>
      </c>
      <c r="AG26" s="325"/>
      <c r="AH26" s="329"/>
      <c r="AI26" s="330"/>
      <c r="AJ26" s="330"/>
      <c r="AK26" s="330"/>
      <c r="AL26" s="330"/>
      <c r="AM26" s="330"/>
      <c r="AN26" s="330"/>
      <c r="AO26" s="330"/>
      <c r="AP26" s="330"/>
      <c r="AQ26" s="330"/>
      <c r="AR26" s="330"/>
      <c r="AS26" s="330"/>
      <c r="AT26" s="331"/>
      <c r="AU26" s="325"/>
      <c r="AV26" s="329"/>
      <c r="AW26" s="330"/>
      <c r="AX26" s="330"/>
      <c r="AY26" s="330"/>
      <c r="AZ26" s="330"/>
      <c r="BA26" s="330"/>
      <c r="BB26" s="330"/>
      <c r="BC26" s="330"/>
      <c r="BD26" s="330"/>
      <c r="BE26" s="330"/>
      <c r="BF26" s="330"/>
      <c r="BG26" s="330"/>
      <c r="BH26" s="331"/>
      <c r="BI26" s="326"/>
      <c r="BJ26" s="329"/>
      <c r="BK26" s="330"/>
      <c r="BL26" s="330"/>
      <c r="BM26" s="330"/>
      <c r="BN26" s="330"/>
      <c r="BO26" s="330"/>
      <c r="BP26" s="330"/>
      <c r="BQ26" s="330"/>
      <c r="BR26" s="330"/>
      <c r="BS26" s="330"/>
      <c r="BT26" s="330"/>
      <c r="BU26" s="330"/>
      <c r="BV26" s="331"/>
      <c r="BW26" s="325"/>
      <c r="BX26" s="329"/>
      <c r="BY26" s="330"/>
      <c r="BZ26" s="330"/>
      <c r="CA26" s="330"/>
      <c r="CB26" s="330"/>
      <c r="CC26" s="330"/>
      <c r="CD26" s="330"/>
      <c r="CE26" s="330"/>
      <c r="CF26" s="330"/>
      <c r="CG26" s="330"/>
      <c r="CH26" s="330"/>
      <c r="CI26" s="330"/>
      <c r="CJ26" s="331"/>
      <c r="CK26" s="325"/>
      <c r="CL26" s="329"/>
      <c r="CM26" s="330"/>
      <c r="CN26" s="330"/>
      <c r="CO26" s="330"/>
      <c r="CP26" s="330"/>
      <c r="CQ26" s="330"/>
      <c r="CR26" s="330"/>
      <c r="CS26" s="330"/>
      <c r="CT26" s="330"/>
      <c r="CU26" s="330"/>
      <c r="CV26" s="330"/>
      <c r="CW26" s="330"/>
      <c r="CX26" s="331"/>
      <c r="CY26" s="326"/>
      <c r="CZ26" s="329"/>
      <c r="DA26" s="330"/>
      <c r="DB26" s="330"/>
      <c r="DC26" s="330"/>
      <c r="DD26" s="330"/>
      <c r="DE26" s="330"/>
      <c r="DF26" s="330"/>
      <c r="DG26" s="330"/>
      <c r="DH26" s="330"/>
      <c r="DI26" s="330"/>
      <c r="DJ26" s="330"/>
      <c r="DK26" s="330"/>
      <c r="DL26" s="331"/>
      <c r="DM26" s="325"/>
      <c r="DN26" s="329"/>
      <c r="DO26" s="330"/>
      <c r="DP26" s="330"/>
      <c r="DQ26" s="330"/>
      <c r="DR26" s="330"/>
      <c r="DS26" s="330"/>
      <c r="DT26" s="330"/>
      <c r="DU26" s="330"/>
      <c r="DV26" s="330"/>
      <c r="DW26" s="330"/>
      <c r="DX26" s="330"/>
      <c r="DY26" s="330"/>
      <c r="DZ26" s="331"/>
      <c r="EA26" s="325"/>
      <c r="EB26" s="329"/>
      <c r="EC26" s="330"/>
      <c r="ED26" s="330"/>
      <c r="EE26" s="330"/>
      <c r="EF26" s="330"/>
      <c r="EG26" s="330"/>
      <c r="EH26" s="330"/>
      <c r="EI26" s="330"/>
      <c r="EJ26" s="330"/>
      <c r="EK26" s="330"/>
      <c r="EL26" s="330"/>
      <c r="EM26" s="330"/>
      <c r="EN26" s="331"/>
      <c r="EO26" s="326"/>
      <c r="EP26" s="329">
        <f t="shared" si="56"/>
        <v>168</v>
      </c>
      <c r="EQ26" s="330">
        <f>'havi összesítő'!FY26</f>
        <v>0</v>
      </c>
      <c r="ER26" s="330">
        <f>'havi összesítő'!FZ26</f>
        <v>0</v>
      </c>
      <c r="ES26" s="330">
        <f>'havi összesítő'!FX26</f>
        <v>0</v>
      </c>
      <c r="ET26" s="330">
        <f>'havi összesítő'!GC26</f>
        <v>-168</v>
      </c>
      <c r="EU26" s="330">
        <f>'havi összesítő'!GA26</f>
        <v>0</v>
      </c>
      <c r="EV26" s="327"/>
      <c r="EW26" s="322">
        <f t="shared" si="64"/>
        <v>336</v>
      </c>
      <c r="EX26" s="323">
        <f>'havi összesítő'!GL26</f>
        <v>0</v>
      </c>
      <c r="EY26" s="323">
        <f>'havi összesítő'!GN26</f>
        <v>0</v>
      </c>
      <c r="EZ26" s="323">
        <f>'havi összesítő'!GM26</f>
        <v>8</v>
      </c>
      <c r="FA26" s="323">
        <f>'havi összesítő'!GQ26</f>
        <v>-176</v>
      </c>
      <c r="FB26" s="323">
        <f>'havi összesítő'!GO26</f>
        <v>0</v>
      </c>
      <c r="FC26" s="327"/>
      <c r="FD26" s="322">
        <f t="shared" si="58"/>
        <v>336</v>
      </c>
      <c r="FE26" s="323">
        <f t="shared" si="59"/>
        <v>0</v>
      </c>
      <c r="FF26" s="323">
        <f t="shared" si="60"/>
        <v>0</v>
      </c>
      <c r="FG26" s="323">
        <f t="shared" si="61"/>
        <v>8</v>
      </c>
      <c r="FH26" s="323">
        <f t="shared" si="62"/>
        <v>-344</v>
      </c>
      <c r="FI26" s="323">
        <f t="shared" si="63"/>
        <v>0</v>
      </c>
      <c r="FJ26" s="326"/>
      <c r="FK26" s="329"/>
      <c r="FL26" s="330"/>
      <c r="FM26" s="330"/>
      <c r="FN26" s="330"/>
      <c r="FO26" s="330"/>
      <c r="FP26" s="330"/>
      <c r="FQ26" s="327"/>
      <c r="FR26" s="329"/>
      <c r="FS26" s="330"/>
      <c r="FT26" s="330"/>
      <c r="FU26" s="330"/>
      <c r="FV26" s="330"/>
      <c r="FW26" s="330"/>
      <c r="FX26" s="327"/>
      <c r="FY26" s="329"/>
      <c r="FZ26" s="330"/>
      <c r="GA26" s="330"/>
      <c r="GB26" s="330"/>
      <c r="GC26" s="330"/>
      <c r="GD26" s="330"/>
      <c r="GE26" s="328"/>
      <c r="GN26" s="21"/>
      <c r="GO26" s="21"/>
    </row>
    <row r="27" spans="1:197" ht="15.75" thickBot="1" x14ac:dyDescent="0.3">
      <c r="A27" s="385">
        <f>IF(beosztás!A29=0,"",beosztás!A29)</f>
        <v>11</v>
      </c>
      <c r="B27" s="386">
        <f>IF(beosztás!B29=0,"",beosztás!B29)</f>
        <v>271</v>
      </c>
      <c r="C27" s="387" t="str">
        <f>IF(beosztás!C29=0,"",beosztás!C29)</f>
        <v>Verrasztó Oszkár</v>
      </c>
      <c r="D27" s="388" t="str">
        <f>IF(beosztás!D29=0,"",beosztás!D29)</f>
        <v>Saw</v>
      </c>
      <c r="E27" s="18"/>
      <c r="F27" s="329">
        <f t="shared" si="49"/>
        <v>142</v>
      </c>
      <c r="G27" s="330">
        <f>'havi összesítő'!M27</f>
        <v>24</v>
      </c>
      <c r="H27" s="330">
        <f>'havi összesítő'!N27</f>
        <v>0</v>
      </c>
      <c r="I27" s="330">
        <f>'havi összesítő'!L27</f>
        <v>8</v>
      </c>
      <c r="J27" s="330">
        <f>'havi összesítő'!Q27</f>
        <v>-10</v>
      </c>
      <c r="K27" s="330">
        <f>'havi összesítő'!O27</f>
        <v>166</v>
      </c>
      <c r="L27" s="325"/>
      <c r="M27" s="329">
        <f t="shared" si="50"/>
        <v>158</v>
      </c>
      <c r="N27" s="330">
        <f>'havi összesítő'!Z27</f>
        <v>12</v>
      </c>
      <c r="O27" s="330">
        <f>'havi összesítő'!AB27</f>
        <v>0</v>
      </c>
      <c r="P27" s="330">
        <f>'havi összesítő'!AA27</f>
        <v>0</v>
      </c>
      <c r="Q27" s="330">
        <f>'havi összesítő'!AE27</f>
        <v>10</v>
      </c>
      <c r="R27" s="330">
        <f>'havi összesítő'!AC27</f>
        <v>170</v>
      </c>
      <c r="S27" s="325"/>
      <c r="T27" s="329">
        <f t="shared" si="51"/>
        <v>158</v>
      </c>
      <c r="U27" s="330">
        <f t="shared" si="52"/>
        <v>36</v>
      </c>
      <c r="V27" s="330">
        <f t="shared" si="53"/>
        <v>0</v>
      </c>
      <c r="W27" s="330">
        <f t="shared" si="54"/>
        <v>8</v>
      </c>
      <c r="X27" s="330">
        <f>'havi összesítő'!AS27</f>
        <v>0</v>
      </c>
      <c r="Y27" s="330">
        <f>'havi összesítő'!AQ27</f>
        <v>336</v>
      </c>
      <c r="Z27" s="326"/>
      <c r="AA27" s="329">
        <f t="shared" si="55"/>
        <v>128</v>
      </c>
      <c r="AB27" s="330">
        <f>'havi összesítő'!BC27</f>
        <v>24</v>
      </c>
      <c r="AC27" s="330">
        <f>'havi összesítő'!BD27</f>
        <v>0</v>
      </c>
      <c r="AD27" s="330">
        <f>'havi összesítő'!BB27</f>
        <v>8</v>
      </c>
      <c r="AE27" s="330">
        <f>'havi összesítő'!BG27</f>
        <v>-8</v>
      </c>
      <c r="AF27" s="330">
        <f>'havi összesítő'!BE27</f>
        <v>152</v>
      </c>
      <c r="AG27" s="325"/>
      <c r="AH27" s="329"/>
      <c r="AI27" s="330"/>
      <c r="AJ27" s="330"/>
      <c r="AK27" s="330"/>
      <c r="AL27" s="330"/>
      <c r="AM27" s="330"/>
      <c r="AN27" s="330"/>
      <c r="AO27" s="330"/>
      <c r="AP27" s="330"/>
      <c r="AQ27" s="330"/>
      <c r="AR27" s="330"/>
      <c r="AS27" s="330"/>
      <c r="AT27" s="331"/>
      <c r="AU27" s="325"/>
      <c r="AV27" s="329"/>
      <c r="AW27" s="330"/>
      <c r="AX27" s="330"/>
      <c r="AY27" s="330"/>
      <c r="AZ27" s="330"/>
      <c r="BA27" s="330"/>
      <c r="BB27" s="330"/>
      <c r="BC27" s="330"/>
      <c r="BD27" s="330"/>
      <c r="BE27" s="330"/>
      <c r="BF27" s="330"/>
      <c r="BG27" s="330"/>
      <c r="BH27" s="331"/>
      <c r="BI27" s="326"/>
      <c r="BJ27" s="329"/>
      <c r="BK27" s="330"/>
      <c r="BL27" s="330"/>
      <c r="BM27" s="330"/>
      <c r="BN27" s="330"/>
      <c r="BO27" s="330"/>
      <c r="BP27" s="330"/>
      <c r="BQ27" s="330"/>
      <c r="BR27" s="330"/>
      <c r="BS27" s="330"/>
      <c r="BT27" s="330"/>
      <c r="BU27" s="330"/>
      <c r="BV27" s="331"/>
      <c r="BW27" s="325"/>
      <c r="BX27" s="329"/>
      <c r="BY27" s="330"/>
      <c r="BZ27" s="330"/>
      <c r="CA27" s="330"/>
      <c r="CB27" s="330"/>
      <c r="CC27" s="330"/>
      <c r="CD27" s="330"/>
      <c r="CE27" s="330"/>
      <c r="CF27" s="330"/>
      <c r="CG27" s="330"/>
      <c r="CH27" s="330"/>
      <c r="CI27" s="330"/>
      <c r="CJ27" s="331"/>
      <c r="CK27" s="325"/>
      <c r="CL27" s="329"/>
      <c r="CM27" s="330"/>
      <c r="CN27" s="330"/>
      <c r="CO27" s="330"/>
      <c r="CP27" s="330"/>
      <c r="CQ27" s="330"/>
      <c r="CR27" s="330"/>
      <c r="CS27" s="330"/>
      <c r="CT27" s="330"/>
      <c r="CU27" s="330"/>
      <c r="CV27" s="330"/>
      <c r="CW27" s="330"/>
      <c r="CX27" s="331"/>
      <c r="CY27" s="326"/>
      <c r="CZ27" s="329"/>
      <c r="DA27" s="330"/>
      <c r="DB27" s="330"/>
      <c r="DC27" s="330"/>
      <c r="DD27" s="330"/>
      <c r="DE27" s="330"/>
      <c r="DF27" s="330"/>
      <c r="DG27" s="330"/>
      <c r="DH27" s="330"/>
      <c r="DI27" s="330"/>
      <c r="DJ27" s="330"/>
      <c r="DK27" s="330"/>
      <c r="DL27" s="331"/>
      <c r="DM27" s="325"/>
      <c r="DN27" s="329"/>
      <c r="DO27" s="330"/>
      <c r="DP27" s="330"/>
      <c r="DQ27" s="330"/>
      <c r="DR27" s="330"/>
      <c r="DS27" s="330"/>
      <c r="DT27" s="330"/>
      <c r="DU27" s="330"/>
      <c r="DV27" s="330"/>
      <c r="DW27" s="330"/>
      <c r="DX27" s="330"/>
      <c r="DY27" s="330"/>
      <c r="DZ27" s="331"/>
      <c r="EA27" s="325"/>
      <c r="EB27" s="329"/>
      <c r="EC27" s="330"/>
      <c r="ED27" s="330"/>
      <c r="EE27" s="330"/>
      <c r="EF27" s="330"/>
      <c r="EG27" s="330"/>
      <c r="EH27" s="330"/>
      <c r="EI27" s="330"/>
      <c r="EJ27" s="330"/>
      <c r="EK27" s="330"/>
      <c r="EL27" s="330"/>
      <c r="EM27" s="330"/>
      <c r="EN27" s="331"/>
      <c r="EO27" s="326"/>
      <c r="EP27" s="329">
        <f t="shared" si="56"/>
        <v>168</v>
      </c>
      <c r="EQ27" s="330">
        <f>'havi összesítő'!FY27</f>
        <v>0</v>
      </c>
      <c r="ER27" s="330">
        <f>'havi összesítő'!FZ27</f>
        <v>0</v>
      </c>
      <c r="ES27" s="330">
        <f>'havi összesítő'!FX27</f>
        <v>0</v>
      </c>
      <c r="ET27" s="330">
        <f>'havi összesítő'!GC27</f>
        <v>-168</v>
      </c>
      <c r="EU27" s="330">
        <f>'havi összesítő'!GA27</f>
        <v>0</v>
      </c>
      <c r="EV27" s="327"/>
      <c r="EW27" s="322">
        <f t="shared" si="64"/>
        <v>336</v>
      </c>
      <c r="EX27" s="323">
        <f>'havi összesítő'!GL27</f>
        <v>0</v>
      </c>
      <c r="EY27" s="323">
        <f>'havi összesítő'!GN27</f>
        <v>0</v>
      </c>
      <c r="EZ27" s="323">
        <f>'havi összesítő'!GM27</f>
        <v>8</v>
      </c>
      <c r="FA27" s="323">
        <f>'havi összesítő'!GQ27</f>
        <v>-176</v>
      </c>
      <c r="FB27" s="323">
        <f>'havi összesítő'!GO27</f>
        <v>0</v>
      </c>
      <c r="FC27" s="327"/>
      <c r="FD27" s="322">
        <f t="shared" si="58"/>
        <v>336</v>
      </c>
      <c r="FE27" s="323">
        <f t="shared" si="59"/>
        <v>0</v>
      </c>
      <c r="FF27" s="323">
        <f t="shared" si="60"/>
        <v>0</v>
      </c>
      <c r="FG27" s="323">
        <f t="shared" si="61"/>
        <v>8</v>
      </c>
      <c r="FH27" s="323">
        <f t="shared" si="62"/>
        <v>-344</v>
      </c>
      <c r="FI27" s="323">
        <f t="shared" si="63"/>
        <v>0</v>
      </c>
      <c r="FJ27" s="326"/>
      <c r="FK27" s="329"/>
      <c r="FL27" s="330"/>
      <c r="FM27" s="330"/>
      <c r="FN27" s="330"/>
      <c r="FO27" s="330"/>
      <c r="FP27" s="330"/>
      <c r="FQ27" s="327"/>
      <c r="FR27" s="329"/>
      <c r="FS27" s="330"/>
      <c r="FT27" s="330"/>
      <c r="FU27" s="330"/>
      <c r="FV27" s="330"/>
      <c r="FW27" s="330"/>
      <c r="FX27" s="327"/>
      <c r="FY27" s="329"/>
      <c r="FZ27" s="330"/>
      <c r="GA27" s="330"/>
      <c r="GB27" s="330"/>
      <c r="GC27" s="330"/>
      <c r="GD27" s="330"/>
      <c r="GE27" s="328"/>
      <c r="GN27" s="21"/>
      <c r="GO27" s="21"/>
    </row>
    <row r="28" spans="1:197" ht="15.75" thickBot="1" x14ac:dyDescent="0.3">
      <c r="A28" s="385">
        <f>IF(beosztás!A30=0,"",beosztás!A30)</f>
        <v>12</v>
      </c>
      <c r="B28" s="386">
        <f>IF(beosztás!B30=0,"",beosztás!B30)</f>
        <v>272</v>
      </c>
      <c r="C28" s="387" t="str">
        <f>IF(beosztás!C30=0,"",beosztás!C30)</f>
        <v>Orsós Ármin</v>
      </c>
      <c r="D28" s="388" t="str">
        <f>IF(beosztás!D30=0,"",beosztás!D30)</f>
        <v>Logistics, line loader</v>
      </c>
      <c r="E28" s="18"/>
      <c r="F28" s="329">
        <f t="shared" si="49"/>
        <v>128</v>
      </c>
      <c r="G28" s="330">
        <f>'havi összesítő'!M28</f>
        <v>24</v>
      </c>
      <c r="H28" s="330">
        <f>'havi összesítő'!N28</f>
        <v>0</v>
      </c>
      <c r="I28" s="330">
        <f>'havi összesítő'!L28</f>
        <v>8</v>
      </c>
      <c r="J28" s="330">
        <f>'havi összesítő'!Q28</f>
        <v>-24</v>
      </c>
      <c r="K28" s="330">
        <f>'havi összesítő'!O28</f>
        <v>152</v>
      </c>
      <c r="L28" s="325"/>
      <c r="M28" s="329">
        <f t="shared" si="50"/>
        <v>142</v>
      </c>
      <c r="N28" s="330">
        <f>'havi összesítő'!Z28</f>
        <v>42</v>
      </c>
      <c r="O28" s="330">
        <f>'havi összesítő'!AB28</f>
        <v>0</v>
      </c>
      <c r="P28" s="330">
        <f>'havi összesítő'!AA28</f>
        <v>0</v>
      </c>
      <c r="Q28" s="330">
        <f>'havi összesítő'!AE28</f>
        <v>24</v>
      </c>
      <c r="R28" s="330">
        <f>'havi összesítő'!AC28</f>
        <v>184</v>
      </c>
      <c r="S28" s="325"/>
      <c r="T28" s="329">
        <f t="shared" si="51"/>
        <v>142</v>
      </c>
      <c r="U28" s="330">
        <f t="shared" si="52"/>
        <v>66</v>
      </c>
      <c r="V28" s="330">
        <f t="shared" si="53"/>
        <v>0</v>
      </c>
      <c r="W28" s="330">
        <f t="shared" si="54"/>
        <v>8</v>
      </c>
      <c r="X28" s="330">
        <f>'havi összesítő'!AS28</f>
        <v>0</v>
      </c>
      <c r="Y28" s="330">
        <f>'havi összesítő'!AQ28</f>
        <v>336</v>
      </c>
      <c r="Z28" s="326"/>
      <c r="AA28" s="329">
        <f t="shared" si="55"/>
        <v>132</v>
      </c>
      <c r="AB28" s="330">
        <f>'havi összesítő'!BC28</f>
        <v>20</v>
      </c>
      <c r="AC28" s="330">
        <f>'havi összesítő'!BD28</f>
        <v>0</v>
      </c>
      <c r="AD28" s="330">
        <f>'havi összesítő'!BB28</f>
        <v>8</v>
      </c>
      <c r="AE28" s="330">
        <f>'havi összesítő'!BG28</f>
        <v>-8</v>
      </c>
      <c r="AF28" s="330">
        <f>'havi összesítő'!BE28</f>
        <v>152</v>
      </c>
      <c r="AG28" s="325"/>
      <c r="AH28" s="329"/>
      <c r="AI28" s="330"/>
      <c r="AJ28" s="330"/>
      <c r="AK28" s="330"/>
      <c r="AL28" s="330"/>
      <c r="AM28" s="330"/>
      <c r="AN28" s="330"/>
      <c r="AO28" s="330"/>
      <c r="AP28" s="330"/>
      <c r="AQ28" s="330"/>
      <c r="AR28" s="330"/>
      <c r="AS28" s="330"/>
      <c r="AT28" s="331"/>
      <c r="AU28" s="325"/>
      <c r="AV28" s="329"/>
      <c r="AW28" s="330"/>
      <c r="AX28" s="330"/>
      <c r="AY28" s="330"/>
      <c r="AZ28" s="330"/>
      <c r="BA28" s="330"/>
      <c r="BB28" s="330"/>
      <c r="BC28" s="330"/>
      <c r="BD28" s="330"/>
      <c r="BE28" s="330"/>
      <c r="BF28" s="330"/>
      <c r="BG28" s="330"/>
      <c r="BH28" s="331"/>
      <c r="BI28" s="326"/>
      <c r="BJ28" s="329"/>
      <c r="BK28" s="330"/>
      <c r="BL28" s="330"/>
      <c r="BM28" s="330"/>
      <c r="BN28" s="330"/>
      <c r="BO28" s="330"/>
      <c r="BP28" s="330"/>
      <c r="BQ28" s="330"/>
      <c r="BR28" s="330"/>
      <c r="BS28" s="330"/>
      <c r="BT28" s="330"/>
      <c r="BU28" s="330"/>
      <c r="BV28" s="331"/>
      <c r="BW28" s="325"/>
      <c r="BX28" s="329"/>
      <c r="BY28" s="330"/>
      <c r="BZ28" s="330"/>
      <c r="CA28" s="330"/>
      <c r="CB28" s="330"/>
      <c r="CC28" s="330"/>
      <c r="CD28" s="330"/>
      <c r="CE28" s="330"/>
      <c r="CF28" s="330"/>
      <c r="CG28" s="330"/>
      <c r="CH28" s="330"/>
      <c r="CI28" s="330"/>
      <c r="CJ28" s="331"/>
      <c r="CK28" s="325"/>
      <c r="CL28" s="329"/>
      <c r="CM28" s="330"/>
      <c r="CN28" s="330"/>
      <c r="CO28" s="330"/>
      <c r="CP28" s="330"/>
      <c r="CQ28" s="330"/>
      <c r="CR28" s="330"/>
      <c r="CS28" s="330"/>
      <c r="CT28" s="330"/>
      <c r="CU28" s="330"/>
      <c r="CV28" s="330"/>
      <c r="CW28" s="330"/>
      <c r="CX28" s="331"/>
      <c r="CY28" s="326"/>
      <c r="CZ28" s="329"/>
      <c r="DA28" s="330"/>
      <c r="DB28" s="330"/>
      <c r="DC28" s="330"/>
      <c r="DD28" s="330"/>
      <c r="DE28" s="330"/>
      <c r="DF28" s="330"/>
      <c r="DG28" s="330"/>
      <c r="DH28" s="330"/>
      <c r="DI28" s="330"/>
      <c r="DJ28" s="330"/>
      <c r="DK28" s="330"/>
      <c r="DL28" s="331"/>
      <c r="DM28" s="325"/>
      <c r="DN28" s="329"/>
      <c r="DO28" s="330"/>
      <c r="DP28" s="330"/>
      <c r="DQ28" s="330"/>
      <c r="DR28" s="330"/>
      <c r="DS28" s="330"/>
      <c r="DT28" s="330"/>
      <c r="DU28" s="330"/>
      <c r="DV28" s="330"/>
      <c r="DW28" s="330"/>
      <c r="DX28" s="330"/>
      <c r="DY28" s="330"/>
      <c r="DZ28" s="331"/>
      <c r="EA28" s="325"/>
      <c r="EB28" s="329"/>
      <c r="EC28" s="330"/>
      <c r="ED28" s="330"/>
      <c r="EE28" s="330"/>
      <c r="EF28" s="330"/>
      <c r="EG28" s="330"/>
      <c r="EH28" s="330"/>
      <c r="EI28" s="330"/>
      <c r="EJ28" s="330"/>
      <c r="EK28" s="330"/>
      <c r="EL28" s="330"/>
      <c r="EM28" s="330"/>
      <c r="EN28" s="331"/>
      <c r="EO28" s="326"/>
      <c r="EP28" s="329">
        <f t="shared" si="56"/>
        <v>168</v>
      </c>
      <c r="EQ28" s="330">
        <f>'havi összesítő'!FY28</f>
        <v>0</v>
      </c>
      <c r="ER28" s="330">
        <f>'havi összesítő'!FZ28</f>
        <v>0</v>
      </c>
      <c r="ES28" s="330">
        <f>'havi összesítő'!FX28</f>
        <v>0</v>
      </c>
      <c r="ET28" s="330">
        <f>'havi összesítő'!GC28</f>
        <v>-168</v>
      </c>
      <c r="EU28" s="330">
        <f>'havi összesítő'!GA28</f>
        <v>0</v>
      </c>
      <c r="EV28" s="327"/>
      <c r="EW28" s="322">
        <f t="shared" si="64"/>
        <v>336</v>
      </c>
      <c r="EX28" s="323">
        <f>'havi összesítő'!GL28</f>
        <v>0</v>
      </c>
      <c r="EY28" s="323">
        <f>'havi összesítő'!GN28</f>
        <v>0</v>
      </c>
      <c r="EZ28" s="323">
        <f>'havi összesítő'!GM28</f>
        <v>8</v>
      </c>
      <c r="FA28" s="323">
        <f>'havi összesítő'!GQ28</f>
        <v>-176</v>
      </c>
      <c r="FB28" s="323">
        <f>'havi összesítő'!GO28</f>
        <v>0</v>
      </c>
      <c r="FC28" s="327"/>
      <c r="FD28" s="322">
        <f t="shared" si="58"/>
        <v>336</v>
      </c>
      <c r="FE28" s="323">
        <f t="shared" si="59"/>
        <v>0</v>
      </c>
      <c r="FF28" s="323">
        <f t="shared" si="60"/>
        <v>0</v>
      </c>
      <c r="FG28" s="323">
        <f t="shared" si="61"/>
        <v>8</v>
      </c>
      <c r="FH28" s="323">
        <f t="shared" si="62"/>
        <v>-344</v>
      </c>
      <c r="FI28" s="323">
        <f t="shared" si="63"/>
        <v>0</v>
      </c>
      <c r="FJ28" s="326"/>
      <c r="FK28" s="329"/>
      <c r="FL28" s="330"/>
      <c r="FM28" s="330"/>
      <c r="FN28" s="330"/>
      <c r="FO28" s="330"/>
      <c r="FP28" s="330"/>
      <c r="FQ28" s="327"/>
      <c r="FR28" s="329"/>
      <c r="FS28" s="330"/>
      <c r="FT28" s="330"/>
      <c r="FU28" s="330"/>
      <c r="FV28" s="330"/>
      <c r="FW28" s="330"/>
      <c r="FX28" s="327"/>
      <c r="FY28" s="329"/>
      <c r="FZ28" s="330"/>
      <c r="GA28" s="330"/>
      <c r="GB28" s="330"/>
      <c r="GC28" s="330"/>
      <c r="GD28" s="330"/>
      <c r="GE28" s="328"/>
      <c r="GN28" s="21"/>
      <c r="GO28" s="21"/>
    </row>
    <row r="29" spans="1:197" ht="15.75" hidden="1" thickBot="1" x14ac:dyDescent="0.3">
      <c r="A29" s="385">
        <f>IF(beosztás!A31=0,"",beosztás!A31)</f>
        <v>13</v>
      </c>
      <c r="B29" s="386" t="str">
        <f>IF(beosztás!B31=0,"",beosztás!B31)</f>
        <v/>
      </c>
      <c r="C29" s="387" t="str">
        <f>IF(beosztás!C31=0,"",beosztás!C31)</f>
        <v/>
      </c>
      <c r="D29" s="388" t="str">
        <f>IF(beosztás!D31=0,"",beosztás!D31)</f>
        <v/>
      </c>
      <c r="E29" s="18"/>
      <c r="F29" s="329">
        <f t="shared" si="49"/>
        <v>0</v>
      </c>
      <c r="G29" s="330">
        <f>'havi összesítő'!M29</f>
        <v>0</v>
      </c>
      <c r="H29" s="330">
        <f>'havi összesítő'!N29</f>
        <v>0</v>
      </c>
      <c r="I29" s="330">
        <f>'havi összesítő'!L29</f>
        <v>0</v>
      </c>
      <c r="J29" s="330">
        <f>'havi összesítő'!Q29</f>
        <v>0</v>
      </c>
      <c r="K29" s="330">
        <f>'havi összesítő'!O29</f>
        <v>0</v>
      </c>
      <c r="L29" s="325"/>
      <c r="M29" s="329">
        <f t="shared" si="50"/>
        <v>0</v>
      </c>
      <c r="N29" s="330">
        <f>'havi összesítő'!Z29</f>
        <v>0</v>
      </c>
      <c r="O29" s="330">
        <f>'havi összesítő'!AB29</f>
        <v>0</v>
      </c>
      <c r="P29" s="330">
        <f>'havi összesítő'!AA29</f>
        <v>0</v>
      </c>
      <c r="Q29" s="330">
        <f>'havi összesítő'!AE29</f>
        <v>0</v>
      </c>
      <c r="R29" s="330">
        <f>'havi összesítő'!AC29</f>
        <v>0</v>
      </c>
      <c r="S29" s="325"/>
      <c r="T29" s="329">
        <f t="shared" si="51"/>
        <v>0</v>
      </c>
      <c r="U29" s="330">
        <f t="shared" si="52"/>
        <v>0</v>
      </c>
      <c r="V29" s="330">
        <f t="shared" si="53"/>
        <v>0</v>
      </c>
      <c r="W29" s="330">
        <f t="shared" si="54"/>
        <v>0</v>
      </c>
      <c r="X29" s="330">
        <f>'havi összesítő'!AS29</f>
        <v>0</v>
      </c>
      <c r="Y29" s="330">
        <f>'havi összesítő'!AQ29</f>
        <v>0</v>
      </c>
      <c r="Z29" s="326"/>
      <c r="AA29" s="329">
        <f t="shared" si="55"/>
        <v>0</v>
      </c>
      <c r="AB29" s="330">
        <f>'havi összesítő'!BC29</f>
        <v>8</v>
      </c>
      <c r="AC29" s="330">
        <f>'havi összesítő'!BD29</f>
        <v>0</v>
      </c>
      <c r="AD29" s="330">
        <f>'havi összesítő'!BB29</f>
        <v>0</v>
      </c>
      <c r="AE29" s="330">
        <f>'havi összesítő'!BG29</f>
        <v>8</v>
      </c>
      <c r="AF29" s="330">
        <f>'havi összesítő'!BE29</f>
        <v>8</v>
      </c>
      <c r="AG29" s="325"/>
      <c r="AH29" s="329"/>
      <c r="AI29" s="330"/>
      <c r="AJ29" s="330"/>
      <c r="AK29" s="330"/>
      <c r="AL29" s="330"/>
      <c r="AM29" s="330"/>
      <c r="AN29" s="330"/>
      <c r="AO29" s="330"/>
      <c r="AP29" s="330"/>
      <c r="AQ29" s="330"/>
      <c r="AR29" s="330"/>
      <c r="AS29" s="330"/>
      <c r="AT29" s="331"/>
      <c r="AU29" s="325"/>
      <c r="AV29" s="329"/>
      <c r="AW29" s="330"/>
      <c r="AX29" s="330"/>
      <c r="AY29" s="330"/>
      <c r="AZ29" s="330"/>
      <c r="BA29" s="330"/>
      <c r="BB29" s="330"/>
      <c r="BC29" s="330"/>
      <c r="BD29" s="330"/>
      <c r="BE29" s="330"/>
      <c r="BF29" s="330"/>
      <c r="BG29" s="330"/>
      <c r="BH29" s="331"/>
      <c r="BI29" s="326"/>
      <c r="BJ29" s="329"/>
      <c r="BK29" s="330"/>
      <c r="BL29" s="330"/>
      <c r="BM29" s="330"/>
      <c r="BN29" s="330"/>
      <c r="BO29" s="330"/>
      <c r="BP29" s="330"/>
      <c r="BQ29" s="330"/>
      <c r="BR29" s="330"/>
      <c r="BS29" s="330"/>
      <c r="BT29" s="330"/>
      <c r="BU29" s="330"/>
      <c r="BV29" s="331"/>
      <c r="BW29" s="325"/>
      <c r="BX29" s="329"/>
      <c r="BY29" s="330"/>
      <c r="BZ29" s="330"/>
      <c r="CA29" s="330"/>
      <c r="CB29" s="330"/>
      <c r="CC29" s="330"/>
      <c r="CD29" s="330"/>
      <c r="CE29" s="330"/>
      <c r="CF29" s="330"/>
      <c r="CG29" s="330"/>
      <c r="CH29" s="330"/>
      <c r="CI29" s="330"/>
      <c r="CJ29" s="331"/>
      <c r="CK29" s="325"/>
      <c r="CL29" s="329"/>
      <c r="CM29" s="330"/>
      <c r="CN29" s="330"/>
      <c r="CO29" s="330"/>
      <c r="CP29" s="330"/>
      <c r="CQ29" s="330"/>
      <c r="CR29" s="330"/>
      <c r="CS29" s="330"/>
      <c r="CT29" s="330"/>
      <c r="CU29" s="330"/>
      <c r="CV29" s="330"/>
      <c r="CW29" s="330"/>
      <c r="CX29" s="331"/>
      <c r="CY29" s="326"/>
      <c r="CZ29" s="329"/>
      <c r="DA29" s="330"/>
      <c r="DB29" s="330"/>
      <c r="DC29" s="330"/>
      <c r="DD29" s="330"/>
      <c r="DE29" s="330"/>
      <c r="DF29" s="330"/>
      <c r="DG29" s="330"/>
      <c r="DH29" s="330"/>
      <c r="DI29" s="330"/>
      <c r="DJ29" s="330"/>
      <c r="DK29" s="330"/>
      <c r="DL29" s="331"/>
      <c r="DM29" s="325"/>
      <c r="DN29" s="329"/>
      <c r="DO29" s="330"/>
      <c r="DP29" s="330"/>
      <c r="DQ29" s="330"/>
      <c r="DR29" s="330"/>
      <c r="DS29" s="330"/>
      <c r="DT29" s="330"/>
      <c r="DU29" s="330"/>
      <c r="DV29" s="330"/>
      <c r="DW29" s="330"/>
      <c r="DX29" s="330"/>
      <c r="DY29" s="330"/>
      <c r="DZ29" s="331"/>
      <c r="EA29" s="325"/>
      <c r="EB29" s="329"/>
      <c r="EC29" s="330"/>
      <c r="ED29" s="330"/>
      <c r="EE29" s="330"/>
      <c r="EF29" s="330"/>
      <c r="EG29" s="330"/>
      <c r="EH29" s="330"/>
      <c r="EI29" s="330"/>
      <c r="EJ29" s="330"/>
      <c r="EK29" s="330"/>
      <c r="EL29" s="330"/>
      <c r="EM29" s="330"/>
      <c r="EN29" s="331"/>
      <c r="EO29" s="326"/>
      <c r="EP29" s="329">
        <f t="shared" si="56"/>
        <v>0</v>
      </c>
      <c r="EQ29" s="330">
        <f>'havi összesítő'!FY29</f>
        <v>0</v>
      </c>
      <c r="ER29" s="330">
        <f>'havi összesítő'!FZ29</f>
        <v>0</v>
      </c>
      <c r="ES29" s="330">
        <f>'havi összesítő'!FX29</f>
        <v>0</v>
      </c>
      <c r="ET29" s="330">
        <f>'havi összesítő'!GC29</f>
        <v>0</v>
      </c>
      <c r="EU29" s="330">
        <f>'havi összesítő'!GA29</f>
        <v>0</v>
      </c>
      <c r="EV29" s="327"/>
      <c r="EW29" s="322">
        <f t="shared" si="57"/>
        <v>0</v>
      </c>
      <c r="EX29" s="323">
        <f>'havi összesítő'!GL29</f>
        <v>0</v>
      </c>
      <c r="EY29" s="323">
        <f>'havi összesítő'!GN29</f>
        <v>0</v>
      </c>
      <c r="EZ29" s="323">
        <f>'havi összesítő'!GM29</f>
        <v>0</v>
      </c>
      <c r="FA29" s="323">
        <f>'havi összesítő'!GQ29</f>
        <v>0</v>
      </c>
      <c r="FB29" s="323">
        <f>'havi összesítő'!GO29</f>
        <v>0</v>
      </c>
      <c r="FC29" s="327"/>
      <c r="FD29" s="322">
        <f t="shared" si="58"/>
        <v>0</v>
      </c>
      <c r="FE29" s="323">
        <f t="shared" si="59"/>
        <v>0</v>
      </c>
      <c r="FF29" s="323">
        <f t="shared" si="60"/>
        <v>0</v>
      </c>
      <c r="FG29" s="323">
        <f t="shared" si="61"/>
        <v>0</v>
      </c>
      <c r="FH29" s="323">
        <f t="shared" si="62"/>
        <v>0</v>
      </c>
      <c r="FI29" s="323">
        <f t="shared" si="63"/>
        <v>0</v>
      </c>
      <c r="FJ29" s="326"/>
      <c r="FK29" s="329"/>
      <c r="FL29" s="330"/>
      <c r="FM29" s="330"/>
      <c r="FN29" s="330"/>
      <c r="FO29" s="330"/>
      <c r="FP29" s="330"/>
      <c r="FQ29" s="327"/>
      <c r="FR29" s="329"/>
      <c r="FS29" s="330"/>
      <c r="FT29" s="330"/>
      <c r="FU29" s="330"/>
      <c r="FV29" s="330"/>
      <c r="FW29" s="330"/>
      <c r="FX29" s="327"/>
      <c r="FY29" s="329"/>
      <c r="FZ29" s="330"/>
      <c r="GA29" s="330"/>
      <c r="GB29" s="330"/>
      <c r="GC29" s="330"/>
      <c r="GD29" s="330"/>
      <c r="GE29" s="328"/>
      <c r="GN29" s="21"/>
      <c r="GO29" s="21"/>
    </row>
    <row r="30" spans="1:197" ht="15.75" thickBot="1" x14ac:dyDescent="0.3">
      <c r="A30" s="385">
        <f>IF(beosztás!A32=0,"",beosztás!A32)</f>
        <v>14</v>
      </c>
      <c r="B30" s="386" t="str">
        <f>IF(beosztás!B32=0,"",beosztás!B32)</f>
        <v/>
      </c>
      <c r="C30" s="387" t="str">
        <f>IF(beosztás!C32=0,"",beosztás!C32)</f>
        <v xml:space="preserve">Kádár Lajos </v>
      </c>
      <c r="D30" s="388" t="str">
        <f>IF(beosztás!D32=0,"",beosztás!D32)</f>
        <v>Multi</v>
      </c>
      <c r="E30" s="18"/>
      <c r="F30" s="329">
        <f t="shared" si="49"/>
        <v>136</v>
      </c>
      <c r="G30" s="330">
        <f>'havi összesítő'!M30</f>
        <v>24</v>
      </c>
      <c r="H30" s="330">
        <f>'havi összesítő'!N30</f>
        <v>0</v>
      </c>
      <c r="I30" s="330">
        <f>'havi összesítő'!L30</f>
        <v>8</v>
      </c>
      <c r="J30" s="330">
        <f>'havi összesítő'!Q30</f>
        <v>-16</v>
      </c>
      <c r="K30" s="330">
        <f>'havi összesítő'!O30</f>
        <v>160</v>
      </c>
      <c r="L30" s="325"/>
      <c r="M30" s="329">
        <f t="shared" si="50"/>
        <v>156</v>
      </c>
      <c r="N30" s="330">
        <f>'havi összesítő'!Z30</f>
        <v>20</v>
      </c>
      <c r="O30" s="330">
        <f>'havi összesítő'!AB30</f>
        <v>0</v>
      </c>
      <c r="P30" s="330">
        <f>'havi összesítő'!AA30</f>
        <v>0</v>
      </c>
      <c r="Q30" s="330">
        <f>'havi összesítő'!AE30</f>
        <v>16</v>
      </c>
      <c r="R30" s="330">
        <f>'havi összesítő'!AC30</f>
        <v>176</v>
      </c>
      <c r="S30" s="325"/>
      <c r="T30" s="329">
        <f t="shared" si="51"/>
        <v>156</v>
      </c>
      <c r="U30" s="330">
        <f t="shared" si="52"/>
        <v>44</v>
      </c>
      <c r="V30" s="330">
        <f t="shared" si="53"/>
        <v>0</v>
      </c>
      <c r="W30" s="330">
        <f t="shared" si="54"/>
        <v>8</v>
      </c>
      <c r="X30" s="330">
        <f>'havi összesítő'!AS30</f>
        <v>0</v>
      </c>
      <c r="Y30" s="330">
        <f>'havi összesítő'!AQ30</f>
        <v>336</v>
      </c>
      <c r="Z30" s="326"/>
      <c r="AA30" s="329">
        <f t="shared" si="55"/>
        <v>96</v>
      </c>
      <c r="AB30" s="330">
        <f>'havi összesítő'!BC30</f>
        <v>56</v>
      </c>
      <c r="AC30" s="330">
        <f>'havi összesítő'!BD30</f>
        <v>0</v>
      </c>
      <c r="AD30" s="330">
        <f>'havi összesítő'!BB30</f>
        <v>8</v>
      </c>
      <c r="AE30" s="330">
        <f>'havi összesítő'!BG30</f>
        <v>-8</v>
      </c>
      <c r="AF30" s="330">
        <f>'havi összesítő'!BE30</f>
        <v>152</v>
      </c>
      <c r="AG30" s="325"/>
      <c r="AH30" s="329"/>
      <c r="AI30" s="330"/>
      <c r="AJ30" s="330"/>
      <c r="AK30" s="330"/>
      <c r="AL30" s="330"/>
      <c r="AM30" s="330"/>
      <c r="AN30" s="330"/>
      <c r="AO30" s="330"/>
      <c r="AP30" s="330"/>
      <c r="AQ30" s="330"/>
      <c r="AR30" s="330"/>
      <c r="AS30" s="330"/>
      <c r="AT30" s="331"/>
      <c r="AU30" s="325"/>
      <c r="AV30" s="329"/>
      <c r="AW30" s="330"/>
      <c r="AX30" s="330"/>
      <c r="AY30" s="330"/>
      <c r="AZ30" s="330"/>
      <c r="BA30" s="330"/>
      <c r="BB30" s="330"/>
      <c r="BC30" s="330"/>
      <c r="BD30" s="330"/>
      <c r="BE30" s="330"/>
      <c r="BF30" s="330"/>
      <c r="BG30" s="330"/>
      <c r="BH30" s="331"/>
      <c r="BI30" s="326"/>
      <c r="BJ30" s="329"/>
      <c r="BK30" s="330"/>
      <c r="BL30" s="330"/>
      <c r="BM30" s="330"/>
      <c r="BN30" s="330"/>
      <c r="BO30" s="330"/>
      <c r="BP30" s="330"/>
      <c r="BQ30" s="330"/>
      <c r="BR30" s="330"/>
      <c r="BS30" s="330"/>
      <c r="BT30" s="330"/>
      <c r="BU30" s="330"/>
      <c r="BV30" s="331"/>
      <c r="BW30" s="325"/>
      <c r="BX30" s="329"/>
      <c r="BY30" s="330"/>
      <c r="BZ30" s="330"/>
      <c r="CA30" s="330"/>
      <c r="CB30" s="330"/>
      <c r="CC30" s="330"/>
      <c r="CD30" s="330"/>
      <c r="CE30" s="330"/>
      <c r="CF30" s="330"/>
      <c r="CG30" s="330"/>
      <c r="CH30" s="330"/>
      <c r="CI30" s="330"/>
      <c r="CJ30" s="331"/>
      <c r="CK30" s="325"/>
      <c r="CL30" s="329"/>
      <c r="CM30" s="330"/>
      <c r="CN30" s="330"/>
      <c r="CO30" s="330"/>
      <c r="CP30" s="330"/>
      <c r="CQ30" s="330"/>
      <c r="CR30" s="330"/>
      <c r="CS30" s="330"/>
      <c r="CT30" s="330"/>
      <c r="CU30" s="330"/>
      <c r="CV30" s="330"/>
      <c r="CW30" s="330"/>
      <c r="CX30" s="331"/>
      <c r="CY30" s="326"/>
      <c r="CZ30" s="329"/>
      <c r="DA30" s="330"/>
      <c r="DB30" s="330"/>
      <c r="DC30" s="330"/>
      <c r="DD30" s="330"/>
      <c r="DE30" s="330"/>
      <c r="DF30" s="330"/>
      <c r="DG30" s="330"/>
      <c r="DH30" s="330"/>
      <c r="DI30" s="330"/>
      <c r="DJ30" s="330"/>
      <c r="DK30" s="330"/>
      <c r="DL30" s="331"/>
      <c r="DM30" s="325"/>
      <c r="DN30" s="329"/>
      <c r="DO30" s="330"/>
      <c r="DP30" s="330"/>
      <c r="DQ30" s="330"/>
      <c r="DR30" s="330"/>
      <c r="DS30" s="330"/>
      <c r="DT30" s="330"/>
      <c r="DU30" s="330"/>
      <c r="DV30" s="330"/>
      <c r="DW30" s="330"/>
      <c r="DX30" s="330"/>
      <c r="DY30" s="330"/>
      <c r="DZ30" s="331"/>
      <c r="EA30" s="325"/>
      <c r="EB30" s="329"/>
      <c r="EC30" s="330"/>
      <c r="ED30" s="330"/>
      <c r="EE30" s="330"/>
      <c r="EF30" s="330"/>
      <c r="EG30" s="330"/>
      <c r="EH30" s="330"/>
      <c r="EI30" s="330"/>
      <c r="EJ30" s="330"/>
      <c r="EK30" s="330"/>
      <c r="EL30" s="330"/>
      <c r="EM30" s="330"/>
      <c r="EN30" s="331"/>
      <c r="EO30" s="326"/>
      <c r="EP30" s="329">
        <f t="shared" si="56"/>
        <v>168</v>
      </c>
      <c r="EQ30" s="330">
        <f>'havi összesítő'!FY30</f>
        <v>0</v>
      </c>
      <c r="ER30" s="330">
        <f>'havi összesítő'!FZ30</f>
        <v>0</v>
      </c>
      <c r="ES30" s="330">
        <f>'havi összesítő'!FX30</f>
        <v>0</v>
      </c>
      <c r="ET30" s="330">
        <f>'havi összesítő'!GC30</f>
        <v>-168</v>
      </c>
      <c r="EU30" s="330">
        <f>'havi összesítő'!GA30</f>
        <v>0</v>
      </c>
      <c r="EV30" s="327"/>
      <c r="EW30" s="322">
        <f t="shared" ref="EW30:EW33" si="65">FB30-(SUM(EX30:EZ30)+FH30)</f>
        <v>336</v>
      </c>
      <c r="EX30" s="323">
        <f>'havi összesítő'!GL30</f>
        <v>0</v>
      </c>
      <c r="EY30" s="323">
        <f>'havi összesítő'!GN30</f>
        <v>0</v>
      </c>
      <c r="EZ30" s="323">
        <f>'havi összesítő'!GM30</f>
        <v>8</v>
      </c>
      <c r="FA30" s="323">
        <f>'havi összesítő'!GQ30</f>
        <v>-176</v>
      </c>
      <c r="FB30" s="323">
        <f>'havi összesítő'!GO30</f>
        <v>0</v>
      </c>
      <c r="FC30" s="327"/>
      <c r="FD30" s="322">
        <f t="shared" si="58"/>
        <v>336</v>
      </c>
      <c r="FE30" s="323">
        <f t="shared" si="59"/>
        <v>0</v>
      </c>
      <c r="FF30" s="323">
        <f t="shared" si="60"/>
        <v>0</v>
      </c>
      <c r="FG30" s="323">
        <f t="shared" si="61"/>
        <v>8</v>
      </c>
      <c r="FH30" s="323">
        <f t="shared" si="62"/>
        <v>-344</v>
      </c>
      <c r="FI30" s="323">
        <f t="shared" si="63"/>
        <v>0</v>
      </c>
      <c r="FJ30" s="326"/>
      <c r="FK30" s="329"/>
      <c r="FL30" s="330"/>
      <c r="FM30" s="330"/>
      <c r="FN30" s="330"/>
      <c r="FO30" s="330"/>
      <c r="FP30" s="330"/>
      <c r="FQ30" s="327"/>
      <c r="FR30" s="329"/>
      <c r="FS30" s="330"/>
      <c r="FT30" s="330"/>
      <c r="FU30" s="330"/>
      <c r="FV30" s="330"/>
      <c r="FW30" s="330"/>
      <c r="FX30" s="327"/>
      <c r="FY30" s="329"/>
      <c r="FZ30" s="330"/>
      <c r="GA30" s="330"/>
      <c r="GB30" s="330"/>
      <c r="GC30" s="330"/>
      <c r="GD30" s="330"/>
      <c r="GE30" s="328"/>
      <c r="GN30" s="21"/>
      <c r="GO30" s="21"/>
    </row>
    <row r="31" spans="1:197" ht="15.75" hidden="1" thickBot="1" x14ac:dyDescent="0.3">
      <c r="A31" s="385">
        <f>IF(beosztás!A33=0,"",beosztás!A33)</f>
        <v>15</v>
      </c>
      <c r="B31" s="386" t="str">
        <f>IF(beosztás!B33=0,"",beosztás!B33)</f>
        <v/>
      </c>
      <c r="C31" s="387" t="str">
        <f>IF(beosztás!C33=0,"",beosztás!C33)</f>
        <v/>
      </c>
      <c r="D31" s="388" t="str">
        <f>IF(beosztás!D33=0,"",beosztás!D33)</f>
        <v/>
      </c>
      <c r="E31" s="18"/>
      <c r="F31" s="329">
        <f t="shared" si="49"/>
        <v>0</v>
      </c>
      <c r="G31" s="330">
        <f>'havi összesítő'!M31</f>
        <v>0</v>
      </c>
      <c r="H31" s="330">
        <f>'havi összesítő'!N31</f>
        <v>0</v>
      </c>
      <c r="I31" s="330">
        <f>'havi összesítő'!L31</f>
        <v>0</v>
      </c>
      <c r="J31" s="330">
        <f>'havi összesítő'!Q31</f>
        <v>0</v>
      </c>
      <c r="K31" s="330">
        <f>'havi összesítő'!O31</f>
        <v>0</v>
      </c>
      <c r="L31" s="325"/>
      <c r="M31" s="329">
        <f t="shared" si="50"/>
        <v>0</v>
      </c>
      <c r="N31" s="330">
        <f>'havi összesítő'!Z31</f>
        <v>0</v>
      </c>
      <c r="O31" s="330">
        <f>'havi összesítő'!AB31</f>
        <v>0</v>
      </c>
      <c r="P31" s="330">
        <f>'havi összesítő'!AA31</f>
        <v>0</v>
      </c>
      <c r="Q31" s="330">
        <f>'havi összesítő'!AE31</f>
        <v>0</v>
      </c>
      <c r="R31" s="330">
        <f>'havi összesítő'!AC31</f>
        <v>0</v>
      </c>
      <c r="S31" s="325"/>
      <c r="T31" s="329">
        <f t="shared" si="51"/>
        <v>0</v>
      </c>
      <c r="U31" s="330">
        <f t="shared" si="52"/>
        <v>0</v>
      </c>
      <c r="V31" s="330">
        <f t="shared" si="53"/>
        <v>0</v>
      </c>
      <c r="W31" s="330">
        <f t="shared" si="54"/>
        <v>0</v>
      </c>
      <c r="X31" s="330">
        <f>'havi összesítő'!AS31</f>
        <v>0</v>
      </c>
      <c r="Y31" s="330">
        <f>'havi összesítő'!AQ31</f>
        <v>0</v>
      </c>
      <c r="Z31" s="326"/>
      <c r="AA31" s="329">
        <f t="shared" si="55"/>
        <v>0</v>
      </c>
      <c r="AB31" s="330">
        <f>'havi összesítő'!BC31</f>
        <v>8</v>
      </c>
      <c r="AC31" s="330">
        <f>'havi összesítő'!BD31</f>
        <v>0</v>
      </c>
      <c r="AD31" s="330">
        <f>'havi összesítő'!BB31</f>
        <v>0</v>
      </c>
      <c r="AE31" s="330">
        <f>'havi összesítő'!BG31</f>
        <v>8</v>
      </c>
      <c r="AF31" s="330">
        <f>'havi összesítő'!BE31</f>
        <v>8</v>
      </c>
      <c r="AG31" s="325"/>
      <c r="AH31" s="329"/>
      <c r="AI31" s="330"/>
      <c r="AJ31" s="330"/>
      <c r="AK31" s="330"/>
      <c r="AL31" s="330"/>
      <c r="AM31" s="330"/>
      <c r="AN31" s="330"/>
      <c r="AO31" s="330"/>
      <c r="AP31" s="330"/>
      <c r="AQ31" s="330"/>
      <c r="AR31" s="330"/>
      <c r="AS31" s="330"/>
      <c r="AT31" s="331"/>
      <c r="AU31" s="325"/>
      <c r="AV31" s="329"/>
      <c r="AW31" s="330"/>
      <c r="AX31" s="330"/>
      <c r="AY31" s="330"/>
      <c r="AZ31" s="330"/>
      <c r="BA31" s="330"/>
      <c r="BB31" s="330"/>
      <c r="BC31" s="330"/>
      <c r="BD31" s="330"/>
      <c r="BE31" s="330"/>
      <c r="BF31" s="330"/>
      <c r="BG31" s="330"/>
      <c r="BH31" s="331"/>
      <c r="BI31" s="326"/>
      <c r="BJ31" s="329"/>
      <c r="BK31" s="330"/>
      <c r="BL31" s="330"/>
      <c r="BM31" s="330"/>
      <c r="BN31" s="330"/>
      <c r="BO31" s="330"/>
      <c r="BP31" s="330"/>
      <c r="BQ31" s="330"/>
      <c r="BR31" s="330"/>
      <c r="BS31" s="330"/>
      <c r="BT31" s="330"/>
      <c r="BU31" s="330"/>
      <c r="BV31" s="331"/>
      <c r="BW31" s="325"/>
      <c r="BX31" s="329"/>
      <c r="BY31" s="330"/>
      <c r="BZ31" s="330"/>
      <c r="CA31" s="330"/>
      <c r="CB31" s="330"/>
      <c r="CC31" s="330"/>
      <c r="CD31" s="330"/>
      <c r="CE31" s="330"/>
      <c r="CF31" s="330"/>
      <c r="CG31" s="330"/>
      <c r="CH31" s="330"/>
      <c r="CI31" s="330"/>
      <c r="CJ31" s="331"/>
      <c r="CK31" s="325"/>
      <c r="CL31" s="329"/>
      <c r="CM31" s="330"/>
      <c r="CN31" s="330"/>
      <c r="CO31" s="330"/>
      <c r="CP31" s="330"/>
      <c r="CQ31" s="330"/>
      <c r="CR31" s="330"/>
      <c r="CS31" s="330"/>
      <c r="CT31" s="330"/>
      <c r="CU31" s="330"/>
      <c r="CV31" s="330"/>
      <c r="CW31" s="330"/>
      <c r="CX31" s="331"/>
      <c r="CY31" s="326"/>
      <c r="CZ31" s="329"/>
      <c r="DA31" s="330"/>
      <c r="DB31" s="330"/>
      <c r="DC31" s="330"/>
      <c r="DD31" s="330"/>
      <c r="DE31" s="330"/>
      <c r="DF31" s="330"/>
      <c r="DG31" s="330"/>
      <c r="DH31" s="330"/>
      <c r="DI31" s="330"/>
      <c r="DJ31" s="330"/>
      <c r="DK31" s="330"/>
      <c r="DL31" s="331"/>
      <c r="DM31" s="325"/>
      <c r="DN31" s="329"/>
      <c r="DO31" s="330"/>
      <c r="DP31" s="330"/>
      <c r="DQ31" s="330"/>
      <c r="DR31" s="330"/>
      <c r="DS31" s="330"/>
      <c r="DT31" s="330"/>
      <c r="DU31" s="330"/>
      <c r="DV31" s="330"/>
      <c r="DW31" s="330"/>
      <c r="DX31" s="330"/>
      <c r="DY31" s="330"/>
      <c r="DZ31" s="331"/>
      <c r="EA31" s="325"/>
      <c r="EB31" s="329"/>
      <c r="EC31" s="330"/>
      <c r="ED31" s="330"/>
      <c r="EE31" s="330"/>
      <c r="EF31" s="330"/>
      <c r="EG31" s="330"/>
      <c r="EH31" s="330"/>
      <c r="EI31" s="330"/>
      <c r="EJ31" s="330"/>
      <c r="EK31" s="330"/>
      <c r="EL31" s="330"/>
      <c r="EM31" s="330"/>
      <c r="EN31" s="331"/>
      <c r="EO31" s="326"/>
      <c r="EP31" s="329">
        <f t="shared" si="56"/>
        <v>0</v>
      </c>
      <c r="EQ31" s="330">
        <f>'havi összesítő'!FY31</f>
        <v>0</v>
      </c>
      <c r="ER31" s="330">
        <f>'havi összesítő'!FZ31</f>
        <v>0</v>
      </c>
      <c r="ES31" s="330">
        <f>'havi összesítő'!FX31</f>
        <v>0</v>
      </c>
      <c r="ET31" s="330">
        <f>'havi összesítő'!GC31</f>
        <v>0</v>
      </c>
      <c r="EU31" s="330">
        <f>'havi összesítő'!GA31</f>
        <v>0</v>
      </c>
      <c r="EV31" s="327"/>
      <c r="EW31" s="322">
        <f t="shared" si="65"/>
        <v>0</v>
      </c>
      <c r="EX31" s="323">
        <f>'havi összesítő'!GL31</f>
        <v>0</v>
      </c>
      <c r="EY31" s="323">
        <f>'havi összesítő'!GN31</f>
        <v>0</v>
      </c>
      <c r="EZ31" s="323">
        <f>'havi összesítő'!GM31</f>
        <v>0</v>
      </c>
      <c r="FA31" s="323">
        <f>'havi összesítő'!GQ31</f>
        <v>0</v>
      </c>
      <c r="FB31" s="323">
        <f>'havi összesítő'!GO31</f>
        <v>0</v>
      </c>
      <c r="FC31" s="327"/>
      <c r="FD31" s="322">
        <f t="shared" si="58"/>
        <v>0</v>
      </c>
      <c r="FE31" s="323">
        <f t="shared" si="59"/>
        <v>0</v>
      </c>
      <c r="FF31" s="323">
        <f t="shared" si="60"/>
        <v>0</v>
      </c>
      <c r="FG31" s="323">
        <f t="shared" si="61"/>
        <v>0</v>
      </c>
      <c r="FH31" s="323">
        <f t="shared" si="62"/>
        <v>0</v>
      </c>
      <c r="FI31" s="323">
        <f t="shared" si="63"/>
        <v>0</v>
      </c>
      <c r="FJ31" s="326"/>
      <c r="FK31" s="329"/>
      <c r="FL31" s="330"/>
      <c r="FM31" s="330"/>
      <c r="FN31" s="330"/>
      <c r="FO31" s="330"/>
      <c r="FP31" s="330"/>
      <c r="FQ31" s="327"/>
      <c r="FR31" s="329"/>
      <c r="FS31" s="330"/>
      <c r="FT31" s="330"/>
      <c r="FU31" s="330"/>
      <c r="FV31" s="330"/>
      <c r="FW31" s="330"/>
      <c r="FX31" s="327"/>
      <c r="FY31" s="329"/>
      <c r="FZ31" s="330"/>
      <c r="GA31" s="330"/>
      <c r="GB31" s="330"/>
      <c r="GC31" s="330"/>
      <c r="GD31" s="330"/>
      <c r="GE31" s="328"/>
      <c r="GN31" s="21"/>
      <c r="GO31" s="21"/>
    </row>
    <row r="32" spans="1:197" ht="15.75" thickBot="1" x14ac:dyDescent="0.3">
      <c r="A32" s="13">
        <f>IF(beosztás!A34=0,"",beosztás!A34)</f>
        <v>16</v>
      </c>
      <c r="B32" s="10">
        <f>IF(beosztás!B34=0,"",beosztás!B34)</f>
        <v>238</v>
      </c>
      <c r="C32" s="11" t="str">
        <f>IF(beosztás!C34=0,"",beosztás!C34)</f>
        <v>Tóth Péter</v>
      </c>
      <c r="D32" s="12" t="str">
        <f>IF(beosztás!D34=0,"",beosztás!D34)</f>
        <v>Packaging</v>
      </c>
      <c r="E32" s="18"/>
      <c r="F32" s="25">
        <f t="shared" si="49"/>
        <v>122</v>
      </c>
      <c r="G32" s="605">
        <f>'havi összesítő'!M32</f>
        <v>56</v>
      </c>
      <c r="H32" s="605">
        <f>'havi összesítő'!N32</f>
        <v>0</v>
      </c>
      <c r="I32" s="605">
        <f>'havi összesítő'!L32</f>
        <v>8</v>
      </c>
      <c r="J32" s="605">
        <f>'havi összesítő'!Q32</f>
        <v>2</v>
      </c>
      <c r="K32" s="605">
        <f>'havi összesítő'!O32</f>
        <v>178</v>
      </c>
      <c r="L32" s="40"/>
      <c r="M32" s="25">
        <f t="shared" si="50"/>
        <v>142</v>
      </c>
      <c r="N32" s="605">
        <f>'havi összesítő'!Z32</f>
        <v>16</v>
      </c>
      <c r="O32" s="605">
        <f>'havi összesítő'!AB32</f>
        <v>0</v>
      </c>
      <c r="P32" s="605">
        <f>'havi összesítő'!AA32</f>
        <v>0</v>
      </c>
      <c r="Q32" s="605">
        <f>'havi összesítő'!AE32</f>
        <v>-2</v>
      </c>
      <c r="R32" s="605">
        <f>'havi összesítő'!AC32</f>
        <v>158</v>
      </c>
      <c r="S32" s="40"/>
      <c r="T32" s="25">
        <f t="shared" si="51"/>
        <v>142</v>
      </c>
      <c r="U32" s="605">
        <f t="shared" si="52"/>
        <v>72</v>
      </c>
      <c r="V32" s="605">
        <f t="shared" si="53"/>
        <v>0</v>
      </c>
      <c r="W32" s="605">
        <f t="shared" si="54"/>
        <v>8</v>
      </c>
      <c r="X32" s="605">
        <f>'havi összesítő'!AS32</f>
        <v>0</v>
      </c>
      <c r="Y32" s="605">
        <f>'havi összesítő'!AQ32</f>
        <v>336</v>
      </c>
      <c r="Z32" s="41"/>
      <c r="AA32" s="25">
        <f t="shared" si="55"/>
        <v>130</v>
      </c>
      <c r="AB32" s="605">
        <f>'havi összesítő'!BC32</f>
        <v>20</v>
      </c>
      <c r="AC32" s="605">
        <f>'havi összesítő'!BD32</f>
        <v>0</v>
      </c>
      <c r="AD32" s="605">
        <f>'havi összesítő'!BB32</f>
        <v>8</v>
      </c>
      <c r="AE32" s="605">
        <f>'havi összesítő'!BG32</f>
        <v>-10</v>
      </c>
      <c r="AF32" s="605">
        <f>'havi összesítő'!BE32</f>
        <v>150</v>
      </c>
      <c r="AG32" s="40"/>
      <c r="AH32" s="25"/>
      <c r="AI32" s="605"/>
      <c r="AJ32" s="605"/>
      <c r="AK32" s="605"/>
      <c r="AL32" s="605"/>
      <c r="AM32" s="605"/>
      <c r="AN32" s="605"/>
      <c r="AO32" s="605"/>
      <c r="AP32" s="605"/>
      <c r="AQ32" s="605"/>
      <c r="AR32" s="605"/>
      <c r="AS32" s="19"/>
      <c r="AT32" s="26"/>
      <c r="AU32" s="40"/>
      <c r="AV32" s="25"/>
      <c r="AW32" s="605"/>
      <c r="AX32" s="605"/>
      <c r="AY32" s="605"/>
      <c r="AZ32" s="605"/>
      <c r="BA32" s="605"/>
      <c r="BB32" s="605"/>
      <c r="BC32" s="605"/>
      <c r="BD32" s="605"/>
      <c r="BE32" s="605"/>
      <c r="BF32" s="605"/>
      <c r="BG32" s="19"/>
      <c r="BH32" s="26"/>
      <c r="BI32" s="41"/>
      <c r="BJ32" s="25"/>
      <c r="BK32" s="605"/>
      <c r="BL32" s="605"/>
      <c r="BM32" s="605"/>
      <c r="BN32" s="605"/>
      <c r="BO32" s="605"/>
      <c r="BP32" s="605"/>
      <c r="BQ32" s="605"/>
      <c r="BR32" s="605"/>
      <c r="BS32" s="605"/>
      <c r="BT32" s="605"/>
      <c r="BU32" s="19"/>
      <c r="BV32" s="26"/>
      <c r="BW32" s="40"/>
      <c r="BX32" s="25"/>
      <c r="BY32" s="605"/>
      <c r="BZ32" s="605"/>
      <c r="CA32" s="605"/>
      <c r="CB32" s="605"/>
      <c r="CC32" s="605"/>
      <c r="CD32" s="605"/>
      <c r="CE32" s="605"/>
      <c r="CF32" s="605"/>
      <c r="CG32" s="605"/>
      <c r="CH32" s="605"/>
      <c r="CI32" s="19"/>
      <c r="CJ32" s="26"/>
      <c r="CK32" s="40"/>
      <c r="CL32" s="25"/>
      <c r="CM32" s="605"/>
      <c r="CN32" s="605"/>
      <c r="CO32" s="605"/>
      <c r="CP32" s="605"/>
      <c r="CQ32" s="605"/>
      <c r="CR32" s="605"/>
      <c r="CS32" s="605"/>
      <c r="CT32" s="605"/>
      <c r="CU32" s="605"/>
      <c r="CV32" s="605"/>
      <c r="CW32" s="19"/>
      <c r="CX32" s="26"/>
      <c r="CY32" s="41"/>
      <c r="CZ32" s="25"/>
      <c r="DA32" s="605"/>
      <c r="DB32" s="605"/>
      <c r="DC32" s="605"/>
      <c r="DD32" s="605"/>
      <c r="DE32" s="605"/>
      <c r="DF32" s="605"/>
      <c r="DG32" s="605"/>
      <c r="DH32" s="605"/>
      <c r="DI32" s="605"/>
      <c r="DJ32" s="605"/>
      <c r="DK32" s="19"/>
      <c r="DL32" s="26"/>
      <c r="DM32" s="40"/>
      <c r="DN32" s="25"/>
      <c r="DO32" s="605"/>
      <c r="DP32" s="605"/>
      <c r="DQ32" s="605"/>
      <c r="DR32" s="605"/>
      <c r="DS32" s="605"/>
      <c r="DT32" s="605"/>
      <c r="DU32" s="605"/>
      <c r="DV32" s="605"/>
      <c r="DW32" s="605"/>
      <c r="DX32" s="605"/>
      <c r="DY32" s="19"/>
      <c r="DZ32" s="26"/>
      <c r="EA32" s="40"/>
      <c r="EB32" s="25"/>
      <c r="EC32" s="605"/>
      <c r="ED32" s="605"/>
      <c r="EE32" s="605"/>
      <c r="EF32" s="605"/>
      <c r="EG32" s="605"/>
      <c r="EH32" s="605"/>
      <c r="EI32" s="605"/>
      <c r="EJ32" s="605"/>
      <c r="EK32" s="605"/>
      <c r="EL32" s="605"/>
      <c r="EM32" s="19"/>
      <c r="EN32" s="26"/>
      <c r="EO32" s="41"/>
      <c r="EP32" s="25">
        <f t="shared" si="56"/>
        <v>168</v>
      </c>
      <c r="EQ32" s="605">
        <f>'havi összesítő'!FY32</f>
        <v>0</v>
      </c>
      <c r="ER32" s="605">
        <f>'havi összesítő'!FZ32</f>
        <v>0</v>
      </c>
      <c r="ES32" s="605">
        <f>'havi összesítő'!FX32</f>
        <v>0</v>
      </c>
      <c r="ET32" s="605">
        <f>'havi összesítő'!GC32</f>
        <v>-168</v>
      </c>
      <c r="EU32" s="605">
        <f>'havi összesítő'!GA32</f>
        <v>0</v>
      </c>
      <c r="EV32" s="42"/>
      <c r="EW32" s="322">
        <f t="shared" si="65"/>
        <v>336</v>
      </c>
      <c r="EX32" s="323">
        <f>'havi összesítő'!GL32</f>
        <v>0</v>
      </c>
      <c r="EY32" s="323">
        <f>'havi összesítő'!GN32</f>
        <v>0</v>
      </c>
      <c r="EZ32" s="323">
        <f>'havi összesítő'!GM32</f>
        <v>8</v>
      </c>
      <c r="FA32" s="323">
        <f>'havi összesítő'!GQ32</f>
        <v>-176</v>
      </c>
      <c r="FB32" s="323">
        <f>'havi összesítő'!GO32</f>
        <v>0</v>
      </c>
      <c r="FC32" s="42"/>
      <c r="FD32" s="322">
        <f t="shared" si="58"/>
        <v>336</v>
      </c>
      <c r="FE32" s="323">
        <f t="shared" si="59"/>
        <v>0</v>
      </c>
      <c r="FF32" s="323">
        <f t="shared" si="60"/>
        <v>0</v>
      </c>
      <c r="FG32" s="323">
        <f t="shared" si="61"/>
        <v>8</v>
      </c>
      <c r="FH32" s="323">
        <f t="shared" si="62"/>
        <v>-344</v>
      </c>
      <c r="FI32" s="323">
        <f t="shared" si="63"/>
        <v>0</v>
      </c>
      <c r="FJ32" s="41"/>
      <c r="FK32" s="25"/>
      <c r="FL32" s="605"/>
      <c r="FM32" s="605"/>
      <c r="FN32" s="605"/>
      <c r="FO32" s="605"/>
      <c r="FP32" s="605"/>
      <c r="FQ32" s="42"/>
      <c r="FR32" s="25"/>
      <c r="FS32" s="605"/>
      <c r="FT32" s="605"/>
      <c r="FU32" s="605"/>
      <c r="FV32" s="605"/>
      <c r="FW32" s="605"/>
      <c r="FX32" s="42"/>
      <c r="FY32" s="25"/>
      <c r="FZ32" s="605"/>
      <c r="GA32" s="605"/>
      <c r="GB32" s="605"/>
      <c r="GC32" s="605"/>
      <c r="GD32" s="605"/>
      <c r="GE32" s="43"/>
      <c r="GN32" s="21"/>
      <c r="GO32" s="21"/>
    </row>
    <row r="33" spans="1:197" ht="15.75" thickBot="1" x14ac:dyDescent="0.3">
      <c r="A33" s="13">
        <f>IF(beosztás!A35=0,"",beosztás!A35)</f>
        <v>17</v>
      </c>
      <c r="B33" s="10">
        <f>IF(beosztás!B35=0,"",beosztás!B35)</f>
        <v>269</v>
      </c>
      <c r="C33" s="11" t="str">
        <f>IF(beosztás!C35=0,"",beosztás!C35)</f>
        <v>Gallai Pál László</v>
      </c>
      <c r="D33" s="12" t="str">
        <f>IF(beosztás!D35=0,"",beosztás!D35)</f>
        <v>Laydown</v>
      </c>
      <c r="F33" s="25">
        <f t="shared" si="49"/>
        <v>148</v>
      </c>
      <c r="G33" s="605">
        <f>'havi összesítő'!M33</f>
        <v>16</v>
      </c>
      <c r="H33" s="605">
        <f>'havi összesítő'!N33</f>
        <v>0</v>
      </c>
      <c r="I33" s="605">
        <f>'havi összesítő'!L33</f>
        <v>8</v>
      </c>
      <c r="J33" s="605">
        <f>'havi összesítő'!Q33</f>
        <v>-12</v>
      </c>
      <c r="K33" s="605">
        <f>'havi összesítő'!O33</f>
        <v>164</v>
      </c>
      <c r="L33" s="40"/>
      <c r="M33" s="25">
        <f t="shared" si="50"/>
        <v>172</v>
      </c>
      <c r="N33" s="605">
        <f>'havi összesítő'!Z33</f>
        <v>0</v>
      </c>
      <c r="O33" s="605">
        <f>'havi összesítő'!AB33</f>
        <v>0</v>
      </c>
      <c r="P33" s="605">
        <f>'havi összesítő'!AA33</f>
        <v>0</v>
      </c>
      <c r="Q33" s="605">
        <f>'havi összesítő'!AE33</f>
        <v>14</v>
      </c>
      <c r="R33" s="605">
        <f>'havi összesítő'!AC33</f>
        <v>174</v>
      </c>
      <c r="S33" s="40"/>
      <c r="T33" s="25">
        <f t="shared" si="51"/>
        <v>172</v>
      </c>
      <c r="U33" s="605">
        <f t="shared" si="52"/>
        <v>16</v>
      </c>
      <c r="V33" s="605">
        <f t="shared" si="53"/>
        <v>0</v>
      </c>
      <c r="W33" s="605">
        <f t="shared" si="54"/>
        <v>8</v>
      </c>
      <c r="X33" s="605">
        <f>'havi összesítő'!AS33</f>
        <v>2</v>
      </c>
      <c r="Y33" s="605">
        <f>'havi összesítő'!AQ33</f>
        <v>338</v>
      </c>
      <c r="Z33" s="41"/>
      <c r="AA33" s="25">
        <f t="shared" si="55"/>
        <v>132</v>
      </c>
      <c r="AB33" s="605">
        <f>'havi összesítő'!BC33</f>
        <v>20</v>
      </c>
      <c r="AC33" s="605">
        <f>'havi összesítő'!BD33</f>
        <v>0</v>
      </c>
      <c r="AD33" s="605">
        <f>'havi összesítő'!BB33</f>
        <v>8</v>
      </c>
      <c r="AE33" s="605">
        <f>'havi összesítő'!BG33</f>
        <v>-8</v>
      </c>
      <c r="AF33" s="605">
        <f>'havi összesítő'!BE33</f>
        <v>152</v>
      </c>
      <c r="AG33" s="40"/>
      <c r="AH33" s="25"/>
      <c r="AI33" s="605"/>
      <c r="AJ33" s="605"/>
      <c r="AK33" s="605"/>
      <c r="AL33" s="605"/>
      <c r="AM33" s="605"/>
      <c r="AN33" s="605"/>
      <c r="AO33" s="605"/>
      <c r="AP33" s="605"/>
      <c r="AQ33" s="605"/>
      <c r="AR33" s="605"/>
      <c r="AS33" s="19"/>
      <c r="AT33" s="26"/>
      <c r="AU33" s="40"/>
      <c r="AV33" s="25"/>
      <c r="AW33" s="605"/>
      <c r="AX33" s="605"/>
      <c r="AY33" s="605"/>
      <c r="AZ33" s="605"/>
      <c r="BA33" s="605"/>
      <c r="BB33" s="605"/>
      <c r="BC33" s="605"/>
      <c r="BD33" s="605"/>
      <c r="BE33" s="605"/>
      <c r="BF33" s="605"/>
      <c r="BG33" s="19"/>
      <c r="BH33" s="26"/>
      <c r="BI33" s="41"/>
      <c r="BJ33" s="25"/>
      <c r="BK33" s="605"/>
      <c r="BL33" s="605"/>
      <c r="BM33" s="605"/>
      <c r="BN33" s="605"/>
      <c r="BO33" s="605"/>
      <c r="BP33" s="605"/>
      <c r="BQ33" s="605"/>
      <c r="BR33" s="605"/>
      <c r="BS33" s="605"/>
      <c r="BT33" s="585"/>
      <c r="BU33" s="19"/>
      <c r="BV33" s="26"/>
      <c r="BW33" s="40"/>
      <c r="BX33" s="25"/>
      <c r="BY33" s="605"/>
      <c r="BZ33" s="605"/>
      <c r="CA33" s="605"/>
      <c r="CB33" s="605"/>
      <c r="CC33" s="605"/>
      <c r="CD33" s="605"/>
      <c r="CE33" s="605"/>
      <c r="CF33" s="605"/>
      <c r="CG33" s="605"/>
      <c r="CH33" s="605"/>
      <c r="CI33" s="19"/>
      <c r="CJ33" s="26"/>
      <c r="CK33" s="40"/>
      <c r="CL33" s="25"/>
      <c r="CM33" s="605"/>
      <c r="CN33" s="605"/>
      <c r="CO33" s="605"/>
      <c r="CP33" s="605"/>
      <c r="CQ33" s="605"/>
      <c r="CR33" s="605"/>
      <c r="CS33" s="605"/>
      <c r="CT33" s="605"/>
      <c r="CU33" s="605"/>
      <c r="CV33" s="605"/>
      <c r="CW33" s="19"/>
      <c r="CX33" s="26"/>
      <c r="CY33" s="41"/>
      <c r="CZ33" s="25"/>
      <c r="DA33" s="605"/>
      <c r="DB33" s="605"/>
      <c r="DC33" s="605"/>
      <c r="DD33" s="605"/>
      <c r="DE33" s="605"/>
      <c r="DF33" s="605"/>
      <c r="DG33" s="605"/>
      <c r="DH33" s="605"/>
      <c r="DI33" s="605"/>
      <c r="DJ33" s="605"/>
      <c r="DK33" s="19"/>
      <c r="DL33" s="26"/>
      <c r="DM33" s="40"/>
      <c r="DN33" s="25"/>
      <c r="DO33" s="605"/>
      <c r="DP33" s="605"/>
      <c r="DQ33" s="605"/>
      <c r="DR33" s="605"/>
      <c r="DS33" s="605"/>
      <c r="DT33" s="605"/>
      <c r="DU33" s="605"/>
      <c r="DV33" s="605"/>
      <c r="DW33" s="605"/>
      <c r="DX33" s="605"/>
      <c r="DY33" s="19"/>
      <c r="DZ33" s="26"/>
      <c r="EA33" s="40"/>
      <c r="EB33" s="25"/>
      <c r="EC33" s="605"/>
      <c r="ED33" s="605"/>
      <c r="EE33" s="605"/>
      <c r="EF33" s="605"/>
      <c r="EG33" s="605"/>
      <c r="EH33" s="605"/>
      <c r="EI33" s="605"/>
      <c r="EJ33" s="605"/>
      <c r="EK33" s="605"/>
      <c r="EL33" s="605"/>
      <c r="EM33" s="19"/>
      <c r="EN33" s="26"/>
      <c r="EO33" s="41"/>
      <c r="EP33" s="25">
        <f t="shared" si="56"/>
        <v>168</v>
      </c>
      <c r="EQ33" s="605">
        <f>'havi összesítő'!FY33</f>
        <v>0</v>
      </c>
      <c r="ER33" s="605">
        <f>'havi összesítő'!FZ33</f>
        <v>0</v>
      </c>
      <c r="ES33" s="605">
        <f>'havi összesítő'!FX33</f>
        <v>0</v>
      </c>
      <c r="ET33" s="605">
        <f>'havi összesítő'!GC33</f>
        <v>-168</v>
      </c>
      <c r="EU33" s="605">
        <f>'havi összesítő'!GA33</f>
        <v>0</v>
      </c>
      <c r="EV33" s="42"/>
      <c r="EW33" s="322">
        <f t="shared" si="65"/>
        <v>336</v>
      </c>
      <c r="EX33" s="323">
        <f>'havi összesítő'!GL33</f>
        <v>0</v>
      </c>
      <c r="EY33" s="323">
        <f>'havi összesítő'!GN33</f>
        <v>0</v>
      </c>
      <c r="EZ33" s="323">
        <f>'havi összesítő'!GM33</f>
        <v>8</v>
      </c>
      <c r="FA33" s="323">
        <f>'havi összesítő'!GQ33</f>
        <v>-176</v>
      </c>
      <c r="FB33" s="323">
        <f>'havi összesítő'!GO33</f>
        <v>0</v>
      </c>
      <c r="FC33" s="42"/>
      <c r="FD33" s="322">
        <f t="shared" si="58"/>
        <v>336</v>
      </c>
      <c r="FE33" s="323">
        <f t="shared" si="59"/>
        <v>0</v>
      </c>
      <c r="FF33" s="323">
        <f t="shared" si="60"/>
        <v>0</v>
      </c>
      <c r="FG33" s="323">
        <f t="shared" si="61"/>
        <v>8</v>
      </c>
      <c r="FH33" s="323">
        <f t="shared" si="62"/>
        <v>-344</v>
      </c>
      <c r="FI33" s="323">
        <f t="shared" si="63"/>
        <v>0</v>
      </c>
      <c r="FJ33" s="41"/>
      <c r="FK33" s="25"/>
      <c r="FL33" s="605"/>
      <c r="FM33" s="605"/>
      <c r="FN33" s="605"/>
      <c r="FO33" s="605"/>
      <c r="FP33" s="605"/>
      <c r="FQ33" s="42"/>
      <c r="FR33" s="25"/>
      <c r="FS33" s="605"/>
      <c r="FT33" s="605"/>
      <c r="FU33" s="605"/>
      <c r="FV33" s="605"/>
      <c r="FW33" s="605"/>
      <c r="FX33" s="42"/>
      <c r="FY33" s="25"/>
      <c r="FZ33" s="605"/>
      <c r="GA33" s="605"/>
      <c r="GB33" s="605"/>
      <c r="GC33" s="605"/>
      <c r="GD33" s="605"/>
      <c r="GE33" s="43"/>
      <c r="GN33" s="21"/>
      <c r="GO33" s="21"/>
    </row>
    <row r="34" spans="1:197" ht="15.75" thickBot="1" x14ac:dyDescent="0.3">
      <c r="A34" s="13">
        <f>IF(beosztás!A36=0,"",beosztás!A36)</f>
        <v>18</v>
      </c>
      <c r="B34" s="10">
        <f>IF(beosztás!B36=0,"",beosztás!B36)</f>
        <v>236</v>
      </c>
      <c r="C34" s="11" t="str">
        <f>IF(beosztás!C36=0,"",beosztás!C36)</f>
        <v>Polgár Róbert</v>
      </c>
      <c r="D34" s="12" t="str">
        <f>IF(beosztás!D36=0,"",beosztás!D36)</f>
        <v>Packaging</v>
      </c>
      <c r="F34" s="25">
        <f t="shared" si="49"/>
        <v>136</v>
      </c>
      <c r="G34" s="605">
        <f>'havi összesítő'!M34</f>
        <v>24</v>
      </c>
      <c r="H34" s="605">
        <f>'havi összesítő'!N34</f>
        <v>0</v>
      </c>
      <c r="I34" s="605">
        <f>'havi összesítő'!L34</f>
        <v>8</v>
      </c>
      <c r="J34" s="605">
        <f>'havi összesítő'!Q34</f>
        <v>-16</v>
      </c>
      <c r="K34" s="605">
        <f>'havi összesítő'!O34</f>
        <v>160</v>
      </c>
      <c r="L34" s="40"/>
      <c r="M34" s="25">
        <f t="shared" si="50"/>
        <v>168</v>
      </c>
      <c r="N34" s="605">
        <f>'havi összesítő'!Z34</f>
        <v>8</v>
      </c>
      <c r="O34" s="605">
        <f>'havi összesítő'!AB34</f>
        <v>0</v>
      </c>
      <c r="P34" s="605">
        <f>'havi összesítő'!AA34</f>
        <v>0</v>
      </c>
      <c r="Q34" s="605">
        <f>'havi összesítő'!AE34</f>
        <v>16</v>
      </c>
      <c r="R34" s="605">
        <f>'havi összesítő'!AC34</f>
        <v>176</v>
      </c>
      <c r="S34" s="40"/>
      <c r="T34" s="25">
        <f t="shared" si="51"/>
        <v>168</v>
      </c>
      <c r="U34" s="605">
        <f t="shared" si="52"/>
        <v>32</v>
      </c>
      <c r="V34" s="605">
        <f t="shared" si="53"/>
        <v>0</v>
      </c>
      <c r="W34" s="605">
        <f t="shared" si="54"/>
        <v>8</v>
      </c>
      <c r="X34" s="605">
        <f>'havi összesítő'!AS34</f>
        <v>0</v>
      </c>
      <c r="Y34" s="605">
        <f>'havi összesítő'!AQ34</f>
        <v>336</v>
      </c>
      <c r="Z34" s="41"/>
      <c r="AA34" s="25">
        <f t="shared" si="55"/>
        <v>132</v>
      </c>
      <c r="AB34" s="605">
        <f>'havi összesítő'!BC34</f>
        <v>20</v>
      </c>
      <c r="AC34" s="605">
        <f>'havi összesítő'!BD34</f>
        <v>0</v>
      </c>
      <c r="AD34" s="605">
        <f>'havi összesítő'!BB34</f>
        <v>8</v>
      </c>
      <c r="AE34" s="605">
        <f>'havi összesítő'!BG34</f>
        <v>-8</v>
      </c>
      <c r="AF34" s="605">
        <f>'havi összesítő'!BE34</f>
        <v>152</v>
      </c>
      <c r="AG34" s="40"/>
      <c r="AH34" s="25"/>
      <c r="AI34" s="605"/>
      <c r="AJ34" s="605"/>
      <c r="AK34" s="605"/>
      <c r="AL34" s="605"/>
      <c r="AM34" s="605"/>
      <c r="AN34" s="605"/>
      <c r="AO34" s="605"/>
      <c r="AP34" s="605"/>
      <c r="AQ34" s="605"/>
      <c r="AR34" s="605"/>
      <c r="AS34" s="19"/>
      <c r="AT34" s="26"/>
      <c r="AU34" s="40"/>
      <c r="AV34" s="25"/>
      <c r="AW34" s="605"/>
      <c r="AX34" s="605"/>
      <c r="AY34" s="605"/>
      <c r="AZ34" s="605"/>
      <c r="BA34" s="605"/>
      <c r="BB34" s="605"/>
      <c r="BC34" s="605"/>
      <c r="BD34" s="605"/>
      <c r="BE34" s="605"/>
      <c r="BF34" s="605"/>
      <c r="BG34" s="19"/>
      <c r="BH34" s="26"/>
      <c r="BI34" s="41"/>
      <c r="BJ34" s="25"/>
      <c r="BK34" s="605"/>
      <c r="BL34" s="605"/>
      <c r="BM34" s="605"/>
      <c r="BN34" s="605"/>
      <c r="BO34" s="605"/>
      <c r="BP34" s="605"/>
      <c r="BQ34" s="605"/>
      <c r="BR34" s="605"/>
      <c r="BS34" s="605"/>
      <c r="BT34" s="605"/>
      <c r="BU34" s="19"/>
      <c r="BV34" s="26"/>
      <c r="BW34" s="40"/>
      <c r="BX34" s="25"/>
      <c r="BY34" s="605"/>
      <c r="BZ34" s="605"/>
      <c r="CA34" s="605"/>
      <c r="CB34" s="605"/>
      <c r="CC34" s="605"/>
      <c r="CD34" s="605"/>
      <c r="CE34" s="605"/>
      <c r="CF34" s="605"/>
      <c r="CG34" s="605"/>
      <c r="CH34" s="605"/>
      <c r="CI34" s="19"/>
      <c r="CJ34" s="26"/>
      <c r="CK34" s="40"/>
      <c r="CL34" s="25"/>
      <c r="CM34" s="605"/>
      <c r="CN34" s="605"/>
      <c r="CO34" s="605"/>
      <c r="CP34" s="605"/>
      <c r="CQ34" s="605"/>
      <c r="CR34" s="605"/>
      <c r="CS34" s="605"/>
      <c r="CT34" s="605"/>
      <c r="CU34" s="605"/>
      <c r="CV34" s="605"/>
      <c r="CW34" s="19"/>
      <c r="CX34" s="26"/>
      <c r="CY34" s="41"/>
      <c r="CZ34" s="25"/>
      <c r="DA34" s="605"/>
      <c r="DB34" s="605"/>
      <c r="DC34" s="605"/>
      <c r="DD34" s="605"/>
      <c r="DE34" s="605"/>
      <c r="DF34" s="605"/>
      <c r="DG34" s="605"/>
      <c r="DH34" s="605"/>
      <c r="DI34" s="605"/>
      <c r="DJ34" s="605"/>
      <c r="DK34" s="19"/>
      <c r="DL34" s="26"/>
      <c r="DM34" s="40"/>
      <c r="DN34" s="25"/>
      <c r="DO34" s="605"/>
      <c r="DP34" s="605"/>
      <c r="DQ34" s="605"/>
      <c r="DR34" s="605"/>
      <c r="DS34" s="605"/>
      <c r="DT34" s="605"/>
      <c r="DU34" s="605"/>
      <c r="DV34" s="605"/>
      <c r="DW34" s="605"/>
      <c r="DX34" s="605"/>
      <c r="DY34" s="19"/>
      <c r="DZ34" s="26"/>
      <c r="EA34" s="40"/>
      <c r="EB34" s="25"/>
      <c r="EC34" s="605"/>
      <c r="ED34" s="605"/>
      <c r="EE34" s="605"/>
      <c r="EF34" s="605"/>
      <c r="EG34" s="605"/>
      <c r="EH34" s="605"/>
      <c r="EI34" s="605"/>
      <c r="EJ34" s="605"/>
      <c r="EK34" s="605"/>
      <c r="EL34" s="605"/>
      <c r="EM34" s="19"/>
      <c r="EN34" s="26"/>
      <c r="EO34" s="41"/>
      <c r="EP34" s="25">
        <f t="shared" si="56"/>
        <v>168</v>
      </c>
      <c r="EQ34" s="605">
        <f>'havi összesítő'!FY34</f>
        <v>0</v>
      </c>
      <c r="ER34" s="605">
        <f>'havi összesítő'!FZ34</f>
        <v>0</v>
      </c>
      <c r="ES34" s="605">
        <f>'havi összesítő'!FX34</f>
        <v>0</v>
      </c>
      <c r="ET34" s="605">
        <f>'havi összesítő'!GC34</f>
        <v>-168</v>
      </c>
      <c r="EU34" s="605">
        <f>'havi összesítő'!GA34</f>
        <v>0</v>
      </c>
      <c r="EV34" s="42"/>
      <c r="EW34" s="322">
        <f t="shared" si="57"/>
        <v>168</v>
      </c>
      <c r="EX34" s="323">
        <f>'havi összesítő'!GL34</f>
        <v>0</v>
      </c>
      <c r="EY34" s="323">
        <f>'havi összesítő'!GN34</f>
        <v>0</v>
      </c>
      <c r="EZ34" s="323">
        <f>'havi összesítő'!GM34</f>
        <v>8</v>
      </c>
      <c r="FA34" s="323">
        <f>'havi összesítő'!GQ34</f>
        <v>-176</v>
      </c>
      <c r="FB34" s="323">
        <f>'havi összesítő'!GO34</f>
        <v>0</v>
      </c>
      <c r="FC34" s="42"/>
      <c r="FD34" s="322">
        <f t="shared" si="58"/>
        <v>336</v>
      </c>
      <c r="FE34" s="323">
        <f t="shared" si="59"/>
        <v>0</v>
      </c>
      <c r="FF34" s="323">
        <f t="shared" si="60"/>
        <v>0</v>
      </c>
      <c r="FG34" s="323">
        <f t="shared" si="61"/>
        <v>8</v>
      </c>
      <c r="FH34" s="323">
        <f t="shared" si="62"/>
        <v>-344</v>
      </c>
      <c r="FI34" s="323">
        <f t="shared" si="63"/>
        <v>0</v>
      </c>
      <c r="FJ34" s="41"/>
      <c r="FK34" s="25"/>
      <c r="FL34" s="605"/>
      <c r="FM34" s="605"/>
      <c r="FN34" s="605"/>
      <c r="FO34" s="605"/>
      <c r="FP34" s="605"/>
      <c r="FQ34" s="42"/>
      <c r="FR34" s="25"/>
      <c r="FS34" s="605"/>
      <c r="FT34" s="605"/>
      <c r="FU34" s="605"/>
      <c r="FV34" s="605"/>
      <c r="FW34" s="605"/>
      <c r="FX34" s="42"/>
      <c r="FY34" s="25"/>
      <c r="FZ34" s="605"/>
      <c r="GA34" s="605"/>
      <c r="GB34" s="605"/>
      <c r="GC34" s="605"/>
      <c r="GD34" s="605"/>
      <c r="GE34" s="43"/>
      <c r="GN34" s="21"/>
      <c r="GO34" s="21"/>
    </row>
    <row r="35" spans="1:197" ht="15.75" hidden="1" thickBot="1" x14ac:dyDescent="0.3">
      <c r="A35" s="13">
        <f>IF(beosztás!A37=0,"",beosztás!A37)</f>
        <v>19</v>
      </c>
      <c r="B35" s="10" t="str">
        <f>IF(beosztás!B37=0,"",beosztás!B37)</f>
        <v/>
      </c>
      <c r="C35" s="11" t="str">
        <f>IF(beosztás!C37=0,"",beosztás!C37)</f>
        <v/>
      </c>
      <c r="D35" s="12" t="str">
        <f>IF(beosztás!D37=0,"",beosztás!D37)</f>
        <v/>
      </c>
      <c r="F35" s="25">
        <f t="shared" si="49"/>
        <v>0</v>
      </c>
      <c r="G35" s="605">
        <f>'havi összesítő'!M35</f>
        <v>0</v>
      </c>
      <c r="H35" s="605">
        <f>'havi összesítő'!N35</f>
        <v>0</v>
      </c>
      <c r="I35" s="605">
        <f>'havi összesítő'!L35</f>
        <v>0</v>
      </c>
      <c r="J35" s="605">
        <f>'havi összesítő'!Q35</f>
        <v>0</v>
      </c>
      <c r="K35" s="605">
        <f>'havi összesítő'!O35</f>
        <v>0</v>
      </c>
      <c r="L35" s="40"/>
      <c r="M35" s="25">
        <f t="shared" si="50"/>
        <v>0</v>
      </c>
      <c r="N35" s="605">
        <f>'havi összesítő'!Z35</f>
        <v>0</v>
      </c>
      <c r="O35" s="605">
        <f>'havi összesítő'!AB35</f>
        <v>0</v>
      </c>
      <c r="P35" s="605">
        <f>'havi összesítő'!AA35</f>
        <v>0</v>
      </c>
      <c r="Q35" s="605">
        <f>'havi összesítő'!AE35</f>
        <v>0</v>
      </c>
      <c r="R35" s="605">
        <f>'havi összesítő'!AC35</f>
        <v>0</v>
      </c>
      <c r="S35" s="40"/>
      <c r="T35" s="25">
        <f t="shared" si="51"/>
        <v>0</v>
      </c>
      <c r="U35" s="605">
        <f t="shared" si="52"/>
        <v>0</v>
      </c>
      <c r="V35" s="605">
        <f t="shared" si="53"/>
        <v>0</v>
      </c>
      <c r="W35" s="605">
        <f t="shared" si="54"/>
        <v>0</v>
      </c>
      <c r="X35" s="605">
        <f>'havi összesítő'!AS35</f>
        <v>0</v>
      </c>
      <c r="Y35" s="605">
        <f>'havi összesítő'!AQ35</f>
        <v>0</v>
      </c>
      <c r="Z35" s="41"/>
      <c r="AA35" s="25">
        <f t="shared" si="55"/>
        <v>0</v>
      </c>
      <c r="AB35" s="605">
        <f>'havi összesítő'!BC35</f>
        <v>8</v>
      </c>
      <c r="AC35" s="605">
        <f>'havi összesítő'!BD35</f>
        <v>0</v>
      </c>
      <c r="AD35" s="605">
        <f>'havi összesítő'!BB35</f>
        <v>0</v>
      </c>
      <c r="AE35" s="605">
        <f>'havi összesítő'!BG35</f>
        <v>8</v>
      </c>
      <c r="AF35" s="605">
        <f>'havi összesítő'!BE35</f>
        <v>8</v>
      </c>
      <c r="AG35" s="40"/>
      <c r="AH35" s="25"/>
      <c r="AI35" s="605"/>
      <c r="AJ35" s="605"/>
      <c r="AK35" s="605"/>
      <c r="AL35" s="605"/>
      <c r="AM35" s="605"/>
      <c r="AN35" s="605"/>
      <c r="AO35" s="605"/>
      <c r="AP35" s="605"/>
      <c r="AQ35" s="605"/>
      <c r="AR35" s="605"/>
      <c r="AS35" s="19"/>
      <c r="AT35" s="26"/>
      <c r="AU35" s="40"/>
      <c r="AV35" s="25"/>
      <c r="AW35" s="605"/>
      <c r="AX35" s="605"/>
      <c r="AY35" s="605"/>
      <c r="AZ35" s="605"/>
      <c r="BA35" s="605"/>
      <c r="BB35" s="605"/>
      <c r="BC35" s="605"/>
      <c r="BD35" s="605"/>
      <c r="BE35" s="605"/>
      <c r="BF35" s="605"/>
      <c r="BG35" s="19"/>
      <c r="BH35" s="26"/>
      <c r="BI35" s="41"/>
      <c r="BJ35" s="25"/>
      <c r="BK35" s="605"/>
      <c r="BL35" s="605"/>
      <c r="BM35" s="605"/>
      <c r="BN35" s="605"/>
      <c r="BO35" s="605"/>
      <c r="BP35" s="605"/>
      <c r="BQ35" s="605"/>
      <c r="BR35" s="605"/>
      <c r="BS35" s="605"/>
      <c r="BT35" s="605"/>
      <c r="BU35" s="19"/>
      <c r="BV35" s="26"/>
      <c r="BW35" s="40"/>
      <c r="BX35" s="25"/>
      <c r="BY35" s="605"/>
      <c r="BZ35" s="605"/>
      <c r="CA35" s="605"/>
      <c r="CB35" s="605"/>
      <c r="CC35" s="605"/>
      <c r="CD35" s="605"/>
      <c r="CE35" s="605"/>
      <c r="CF35" s="605"/>
      <c r="CG35" s="605"/>
      <c r="CH35" s="605"/>
      <c r="CI35" s="19"/>
      <c r="CJ35" s="26"/>
      <c r="CK35" s="40"/>
      <c r="CL35" s="25"/>
      <c r="CM35" s="605"/>
      <c r="CN35" s="605"/>
      <c r="CO35" s="605"/>
      <c r="CP35" s="605"/>
      <c r="CQ35" s="605"/>
      <c r="CR35" s="605"/>
      <c r="CS35" s="605"/>
      <c r="CT35" s="605"/>
      <c r="CU35" s="605"/>
      <c r="CV35" s="605"/>
      <c r="CW35" s="19"/>
      <c r="CX35" s="26"/>
      <c r="CY35" s="41"/>
      <c r="CZ35" s="25"/>
      <c r="DA35" s="605"/>
      <c r="DB35" s="605"/>
      <c r="DC35" s="605"/>
      <c r="DD35" s="605"/>
      <c r="DE35" s="605"/>
      <c r="DF35" s="605"/>
      <c r="DG35" s="605"/>
      <c r="DH35" s="605"/>
      <c r="DI35" s="605"/>
      <c r="DJ35" s="605"/>
      <c r="DK35" s="19"/>
      <c r="DL35" s="26"/>
      <c r="DM35" s="40"/>
      <c r="DN35" s="25"/>
      <c r="DO35" s="605"/>
      <c r="DP35" s="605"/>
      <c r="DQ35" s="605"/>
      <c r="DR35" s="605"/>
      <c r="DS35" s="605"/>
      <c r="DT35" s="605"/>
      <c r="DU35" s="605"/>
      <c r="DV35" s="605"/>
      <c r="DW35" s="605"/>
      <c r="DX35" s="605"/>
      <c r="DY35" s="19"/>
      <c r="DZ35" s="26"/>
      <c r="EA35" s="40"/>
      <c r="EB35" s="25"/>
      <c r="EC35" s="605"/>
      <c r="ED35" s="605"/>
      <c r="EE35" s="605"/>
      <c r="EF35" s="605"/>
      <c r="EG35" s="605"/>
      <c r="EH35" s="605"/>
      <c r="EI35" s="605"/>
      <c r="EJ35" s="605"/>
      <c r="EK35" s="605"/>
      <c r="EL35" s="605"/>
      <c r="EM35" s="19"/>
      <c r="EN35" s="26"/>
      <c r="EO35" s="41"/>
      <c r="EP35" s="25">
        <f t="shared" si="56"/>
        <v>0</v>
      </c>
      <c r="EQ35" s="605">
        <f>'havi összesítő'!FY35</f>
        <v>0</v>
      </c>
      <c r="ER35" s="605">
        <f>'havi összesítő'!FZ35</f>
        <v>0</v>
      </c>
      <c r="ES35" s="605">
        <f>'havi összesítő'!FX35</f>
        <v>0</v>
      </c>
      <c r="ET35" s="605">
        <f>'havi összesítő'!GC35</f>
        <v>0</v>
      </c>
      <c r="EU35" s="605">
        <f>'havi összesítő'!GA35</f>
        <v>0</v>
      </c>
      <c r="EV35" s="42"/>
      <c r="EW35" s="322">
        <f t="shared" si="57"/>
        <v>0</v>
      </c>
      <c r="EX35" s="323">
        <f>'havi összesítő'!GL35</f>
        <v>0</v>
      </c>
      <c r="EY35" s="323">
        <f>'havi összesítő'!GN35</f>
        <v>0</v>
      </c>
      <c r="EZ35" s="323">
        <f>'havi összesítő'!GM35</f>
        <v>0</v>
      </c>
      <c r="FA35" s="323">
        <f>'havi összesítő'!GQ35</f>
        <v>0</v>
      </c>
      <c r="FB35" s="323">
        <f>'havi összesítő'!GO35</f>
        <v>0</v>
      </c>
      <c r="FC35" s="42"/>
      <c r="FD35" s="322">
        <f t="shared" si="58"/>
        <v>0</v>
      </c>
      <c r="FE35" s="323">
        <f t="shared" si="59"/>
        <v>0</v>
      </c>
      <c r="FF35" s="323">
        <f t="shared" si="60"/>
        <v>0</v>
      </c>
      <c r="FG35" s="323">
        <f t="shared" si="61"/>
        <v>0</v>
      </c>
      <c r="FH35" s="323">
        <f t="shared" si="62"/>
        <v>0</v>
      </c>
      <c r="FI35" s="323">
        <f t="shared" si="63"/>
        <v>0</v>
      </c>
      <c r="FJ35" s="41"/>
      <c r="FK35" s="25"/>
      <c r="FL35" s="605"/>
      <c r="FM35" s="605"/>
      <c r="FN35" s="605"/>
      <c r="FO35" s="605"/>
      <c r="FP35" s="605"/>
      <c r="FQ35" s="42"/>
      <c r="FR35" s="25"/>
      <c r="FS35" s="605"/>
      <c r="FT35" s="605"/>
      <c r="FU35" s="605"/>
      <c r="FV35" s="605"/>
      <c r="FW35" s="605"/>
      <c r="FX35" s="42"/>
      <c r="FY35" s="25"/>
      <c r="FZ35" s="605"/>
      <c r="GA35" s="605"/>
      <c r="GB35" s="605"/>
      <c r="GC35" s="605"/>
      <c r="GD35" s="605"/>
      <c r="GE35" s="43"/>
      <c r="GN35" s="21"/>
      <c r="GO35" s="21"/>
    </row>
    <row r="36" spans="1:197" ht="15.75" hidden="1" thickBot="1" x14ac:dyDescent="0.3">
      <c r="A36" s="13">
        <f>IF(beosztás!A38=0,"",beosztás!A38)</f>
        <v>20</v>
      </c>
      <c r="B36" s="10" t="str">
        <f>IF(beosztás!B38=0,"",beosztás!B38)</f>
        <v/>
      </c>
      <c r="C36" s="11" t="str">
        <f>IF(beosztás!C38=0,"",beosztás!C38)</f>
        <v/>
      </c>
      <c r="D36" s="12" t="str">
        <f>IF(beosztás!D38=0,"",beosztás!D38)</f>
        <v/>
      </c>
      <c r="F36" s="25">
        <f t="shared" si="49"/>
        <v>0</v>
      </c>
      <c r="G36" s="605">
        <f>'havi összesítő'!M36</f>
        <v>0</v>
      </c>
      <c r="H36" s="605">
        <f>'havi összesítő'!N36</f>
        <v>0</v>
      </c>
      <c r="I36" s="605">
        <f>'havi összesítő'!L36</f>
        <v>0</v>
      </c>
      <c r="J36" s="605">
        <f>'havi összesítő'!Q36</f>
        <v>0</v>
      </c>
      <c r="K36" s="605">
        <f>'havi összesítő'!O36</f>
        <v>0</v>
      </c>
      <c r="L36" s="40"/>
      <c r="M36" s="25">
        <f t="shared" si="50"/>
        <v>0</v>
      </c>
      <c r="N36" s="605">
        <f>'havi összesítő'!Z36</f>
        <v>0</v>
      </c>
      <c r="O36" s="605">
        <f>'havi összesítő'!AB36</f>
        <v>0</v>
      </c>
      <c r="P36" s="605">
        <f>'havi összesítő'!AA36</f>
        <v>0</v>
      </c>
      <c r="Q36" s="605">
        <f>'havi összesítő'!AE36</f>
        <v>0</v>
      </c>
      <c r="R36" s="605">
        <f>'havi összesítő'!AC36</f>
        <v>0</v>
      </c>
      <c r="S36" s="40"/>
      <c r="T36" s="25">
        <f t="shared" si="51"/>
        <v>0</v>
      </c>
      <c r="U36" s="605">
        <f t="shared" si="52"/>
        <v>0</v>
      </c>
      <c r="V36" s="605">
        <f t="shared" si="53"/>
        <v>0</v>
      </c>
      <c r="W36" s="605">
        <f t="shared" si="54"/>
        <v>0</v>
      </c>
      <c r="X36" s="605">
        <f>'havi összesítő'!AS36</f>
        <v>0</v>
      </c>
      <c r="Y36" s="605">
        <f>'havi összesítő'!AQ36</f>
        <v>0</v>
      </c>
      <c r="Z36" s="41"/>
      <c r="AA36" s="25">
        <f t="shared" si="55"/>
        <v>0</v>
      </c>
      <c r="AB36" s="605">
        <f>'havi összesítő'!BC36</f>
        <v>8</v>
      </c>
      <c r="AC36" s="605">
        <f>'havi összesítő'!BD36</f>
        <v>0</v>
      </c>
      <c r="AD36" s="605">
        <f>'havi összesítő'!BB36</f>
        <v>0</v>
      </c>
      <c r="AE36" s="605">
        <f>'havi összesítő'!BG36</f>
        <v>8</v>
      </c>
      <c r="AF36" s="605">
        <f>'havi összesítő'!BE36</f>
        <v>8</v>
      </c>
      <c r="AG36" s="40"/>
      <c r="AH36" s="25"/>
      <c r="AI36" s="605"/>
      <c r="AJ36" s="605"/>
      <c r="AK36" s="605"/>
      <c r="AL36" s="605"/>
      <c r="AM36" s="605"/>
      <c r="AN36" s="605"/>
      <c r="AO36" s="605"/>
      <c r="AP36" s="605"/>
      <c r="AQ36" s="605"/>
      <c r="AR36" s="605"/>
      <c r="AS36" s="19"/>
      <c r="AT36" s="26"/>
      <c r="AU36" s="40"/>
      <c r="AV36" s="25"/>
      <c r="AW36" s="605"/>
      <c r="AX36" s="605"/>
      <c r="AY36" s="605"/>
      <c r="AZ36" s="605"/>
      <c r="BA36" s="605"/>
      <c r="BB36" s="605"/>
      <c r="BC36" s="605"/>
      <c r="BD36" s="605"/>
      <c r="BE36" s="605"/>
      <c r="BF36" s="605"/>
      <c r="BG36" s="19"/>
      <c r="BH36" s="26"/>
      <c r="BI36" s="41"/>
      <c r="BJ36" s="25"/>
      <c r="BK36" s="605"/>
      <c r="BL36" s="605"/>
      <c r="BM36" s="605"/>
      <c r="BN36" s="605"/>
      <c r="BO36" s="605"/>
      <c r="BP36" s="605"/>
      <c r="BQ36" s="605"/>
      <c r="BR36" s="605"/>
      <c r="BS36" s="605"/>
      <c r="BT36" s="605"/>
      <c r="BU36" s="19"/>
      <c r="BV36" s="26"/>
      <c r="BW36" s="40"/>
      <c r="BX36" s="25"/>
      <c r="BY36" s="605"/>
      <c r="BZ36" s="605"/>
      <c r="CA36" s="605"/>
      <c r="CB36" s="605"/>
      <c r="CC36" s="605"/>
      <c r="CD36" s="605"/>
      <c r="CE36" s="605"/>
      <c r="CF36" s="605"/>
      <c r="CG36" s="605"/>
      <c r="CH36" s="605"/>
      <c r="CI36" s="19"/>
      <c r="CJ36" s="26"/>
      <c r="CK36" s="40"/>
      <c r="CL36" s="25"/>
      <c r="CM36" s="605"/>
      <c r="CN36" s="605"/>
      <c r="CO36" s="605"/>
      <c r="CP36" s="605"/>
      <c r="CQ36" s="605"/>
      <c r="CR36" s="605"/>
      <c r="CS36" s="605"/>
      <c r="CT36" s="605"/>
      <c r="CU36" s="605"/>
      <c r="CV36" s="605"/>
      <c r="CW36" s="19"/>
      <c r="CX36" s="26"/>
      <c r="CY36" s="41"/>
      <c r="CZ36" s="25"/>
      <c r="DA36" s="605"/>
      <c r="DB36" s="605"/>
      <c r="DC36" s="605"/>
      <c r="DD36" s="605"/>
      <c r="DE36" s="605"/>
      <c r="DF36" s="605"/>
      <c r="DG36" s="605"/>
      <c r="DH36" s="605"/>
      <c r="DI36" s="605"/>
      <c r="DJ36" s="605"/>
      <c r="DK36" s="19"/>
      <c r="DL36" s="26"/>
      <c r="DM36" s="40"/>
      <c r="DN36" s="25"/>
      <c r="DO36" s="605"/>
      <c r="DP36" s="605"/>
      <c r="DQ36" s="605"/>
      <c r="DR36" s="605"/>
      <c r="DS36" s="605"/>
      <c r="DT36" s="605"/>
      <c r="DU36" s="605"/>
      <c r="DV36" s="605"/>
      <c r="DW36" s="605"/>
      <c r="DX36" s="605"/>
      <c r="DY36" s="19"/>
      <c r="DZ36" s="26"/>
      <c r="EA36" s="40"/>
      <c r="EB36" s="25"/>
      <c r="EC36" s="605"/>
      <c r="ED36" s="605"/>
      <c r="EE36" s="605"/>
      <c r="EF36" s="605"/>
      <c r="EG36" s="605"/>
      <c r="EH36" s="605"/>
      <c r="EI36" s="605"/>
      <c r="EJ36" s="605"/>
      <c r="EK36" s="605"/>
      <c r="EL36" s="605"/>
      <c r="EM36" s="19"/>
      <c r="EN36" s="26"/>
      <c r="EO36" s="41"/>
      <c r="EP36" s="25">
        <f t="shared" si="56"/>
        <v>0</v>
      </c>
      <c r="EQ36" s="605">
        <f>'havi összesítő'!FY36</f>
        <v>0</v>
      </c>
      <c r="ER36" s="605">
        <f>'havi összesítő'!FZ36</f>
        <v>0</v>
      </c>
      <c r="ES36" s="605">
        <f>'havi összesítő'!FX36</f>
        <v>0</v>
      </c>
      <c r="ET36" s="605">
        <f>'havi összesítő'!GC36</f>
        <v>0</v>
      </c>
      <c r="EU36" s="605">
        <f>'havi összesítő'!GA36</f>
        <v>0</v>
      </c>
      <c r="EV36" s="42"/>
      <c r="EW36" s="322">
        <f t="shared" si="57"/>
        <v>0</v>
      </c>
      <c r="EX36" s="323">
        <f>'havi összesítő'!GL36</f>
        <v>0</v>
      </c>
      <c r="EY36" s="323">
        <f>'havi összesítő'!GN36</f>
        <v>0</v>
      </c>
      <c r="EZ36" s="323">
        <f>'havi összesítő'!GM36</f>
        <v>0</v>
      </c>
      <c r="FA36" s="323">
        <f>'havi összesítő'!GQ36</f>
        <v>0</v>
      </c>
      <c r="FB36" s="323">
        <f>'havi összesítő'!GO36</f>
        <v>0</v>
      </c>
      <c r="FC36" s="42"/>
      <c r="FD36" s="322">
        <f t="shared" si="58"/>
        <v>0</v>
      </c>
      <c r="FE36" s="323">
        <f t="shared" si="59"/>
        <v>0</v>
      </c>
      <c r="FF36" s="323">
        <f t="shared" si="60"/>
        <v>0</v>
      </c>
      <c r="FG36" s="323">
        <f t="shared" si="61"/>
        <v>0</v>
      </c>
      <c r="FH36" s="323">
        <f t="shared" si="62"/>
        <v>0</v>
      </c>
      <c r="FI36" s="323">
        <f t="shared" si="63"/>
        <v>0</v>
      </c>
      <c r="FJ36" s="41"/>
      <c r="FK36" s="25"/>
      <c r="FL36" s="605"/>
      <c r="FM36" s="605"/>
      <c r="FN36" s="605"/>
      <c r="FO36" s="605"/>
      <c r="FP36" s="605"/>
      <c r="FQ36" s="42"/>
      <c r="FR36" s="25"/>
      <c r="FS36" s="605"/>
      <c r="FT36" s="605"/>
      <c r="FU36" s="605"/>
      <c r="FV36" s="605"/>
      <c r="FW36" s="605"/>
      <c r="FX36" s="42"/>
      <c r="FY36" s="25"/>
      <c r="FZ36" s="605"/>
      <c r="GA36" s="605"/>
      <c r="GB36" s="605"/>
      <c r="GC36" s="605"/>
      <c r="GD36" s="605"/>
      <c r="GE36" s="43"/>
      <c r="GN36" s="21"/>
      <c r="GO36" s="21"/>
    </row>
    <row r="37" spans="1:197" ht="15.75" hidden="1" thickBot="1" x14ac:dyDescent="0.3">
      <c r="A37" s="13">
        <f>IF(beosztás!A39=0,"",beosztás!A39)</f>
        <v>21</v>
      </c>
      <c r="B37" s="10" t="str">
        <f>IF(beosztás!B39=0,"",beosztás!B39)</f>
        <v/>
      </c>
      <c r="C37" s="11" t="str">
        <f>IF(beosztás!C39=0,"",beosztás!C39)</f>
        <v/>
      </c>
      <c r="D37" s="12" t="str">
        <f>IF(beosztás!D39=0,"",beosztás!D39)</f>
        <v/>
      </c>
      <c r="F37" s="25">
        <f t="shared" si="49"/>
        <v>0</v>
      </c>
      <c r="G37" s="605">
        <f>'havi összesítő'!M37</f>
        <v>0</v>
      </c>
      <c r="H37" s="605">
        <f>'havi összesítő'!N37</f>
        <v>0</v>
      </c>
      <c r="I37" s="605">
        <f>'havi összesítő'!L37</f>
        <v>0</v>
      </c>
      <c r="J37" s="605">
        <f>'havi összesítő'!Q37</f>
        <v>0</v>
      </c>
      <c r="K37" s="605">
        <f>'havi összesítő'!O37</f>
        <v>0</v>
      </c>
      <c r="L37" s="40"/>
      <c r="M37" s="25">
        <f t="shared" si="50"/>
        <v>0</v>
      </c>
      <c r="N37" s="605">
        <f>'havi összesítő'!Z37</f>
        <v>0</v>
      </c>
      <c r="O37" s="605">
        <f>'havi összesítő'!AB37</f>
        <v>0</v>
      </c>
      <c r="P37" s="605">
        <f>'havi összesítő'!AA37</f>
        <v>0</v>
      </c>
      <c r="Q37" s="605">
        <f>'havi összesítő'!AE37</f>
        <v>0</v>
      </c>
      <c r="R37" s="605">
        <f>'havi összesítő'!AC37</f>
        <v>0</v>
      </c>
      <c r="S37" s="40"/>
      <c r="T37" s="25">
        <f t="shared" si="51"/>
        <v>0</v>
      </c>
      <c r="U37" s="605">
        <f t="shared" si="52"/>
        <v>0</v>
      </c>
      <c r="V37" s="605">
        <f t="shared" si="53"/>
        <v>0</v>
      </c>
      <c r="W37" s="605">
        <f t="shared" si="54"/>
        <v>0</v>
      </c>
      <c r="X37" s="605">
        <f>'havi összesítő'!AS37</f>
        <v>0</v>
      </c>
      <c r="Y37" s="605">
        <f>'havi összesítő'!AQ37</f>
        <v>0</v>
      </c>
      <c r="Z37" s="41"/>
      <c r="AA37" s="25">
        <f t="shared" si="55"/>
        <v>0</v>
      </c>
      <c r="AB37" s="605">
        <f>'havi összesítő'!BC37</f>
        <v>8</v>
      </c>
      <c r="AC37" s="605">
        <f>'havi összesítő'!BD37</f>
        <v>0</v>
      </c>
      <c r="AD37" s="605">
        <f>'havi összesítő'!BB37</f>
        <v>0</v>
      </c>
      <c r="AE37" s="605">
        <f>'havi összesítő'!BG37</f>
        <v>8</v>
      </c>
      <c r="AF37" s="605">
        <f>'havi összesítő'!BE37</f>
        <v>8</v>
      </c>
      <c r="AG37" s="40"/>
      <c r="AH37" s="25"/>
      <c r="AI37" s="605"/>
      <c r="AJ37" s="605"/>
      <c r="AK37" s="605"/>
      <c r="AL37" s="605"/>
      <c r="AM37" s="605"/>
      <c r="AN37" s="605"/>
      <c r="AO37" s="605"/>
      <c r="AP37" s="605"/>
      <c r="AQ37" s="605"/>
      <c r="AR37" s="605"/>
      <c r="AS37" s="19"/>
      <c r="AT37" s="26"/>
      <c r="AU37" s="40"/>
      <c r="AV37" s="25"/>
      <c r="AW37" s="605"/>
      <c r="AX37" s="605"/>
      <c r="AY37" s="605"/>
      <c r="AZ37" s="605"/>
      <c r="BA37" s="605"/>
      <c r="BB37" s="605"/>
      <c r="BC37" s="605"/>
      <c r="BD37" s="605"/>
      <c r="BE37" s="605"/>
      <c r="BF37" s="605"/>
      <c r="BG37" s="19"/>
      <c r="BH37" s="26"/>
      <c r="BI37" s="41"/>
      <c r="BJ37" s="25"/>
      <c r="BK37" s="605"/>
      <c r="BL37" s="605"/>
      <c r="BM37" s="605"/>
      <c r="BN37" s="605"/>
      <c r="BO37" s="605"/>
      <c r="BP37" s="605"/>
      <c r="BQ37" s="605"/>
      <c r="BR37" s="605"/>
      <c r="BS37" s="605"/>
      <c r="BT37" s="605"/>
      <c r="BU37" s="19"/>
      <c r="BV37" s="26"/>
      <c r="BW37" s="40"/>
      <c r="BX37" s="25"/>
      <c r="BY37" s="605"/>
      <c r="BZ37" s="605"/>
      <c r="CA37" s="605"/>
      <c r="CB37" s="605"/>
      <c r="CC37" s="605"/>
      <c r="CD37" s="605"/>
      <c r="CE37" s="605"/>
      <c r="CF37" s="605"/>
      <c r="CG37" s="605"/>
      <c r="CH37" s="605"/>
      <c r="CI37" s="19"/>
      <c r="CJ37" s="26"/>
      <c r="CK37" s="40"/>
      <c r="CL37" s="25"/>
      <c r="CM37" s="605"/>
      <c r="CN37" s="605"/>
      <c r="CO37" s="605"/>
      <c r="CP37" s="605"/>
      <c r="CQ37" s="605"/>
      <c r="CR37" s="605"/>
      <c r="CS37" s="605"/>
      <c r="CT37" s="605"/>
      <c r="CU37" s="605"/>
      <c r="CV37" s="605"/>
      <c r="CW37" s="19"/>
      <c r="CX37" s="26"/>
      <c r="CY37" s="41"/>
      <c r="CZ37" s="25"/>
      <c r="DA37" s="605"/>
      <c r="DB37" s="605"/>
      <c r="DC37" s="605"/>
      <c r="DD37" s="605"/>
      <c r="DE37" s="605"/>
      <c r="DF37" s="605"/>
      <c r="DG37" s="605"/>
      <c r="DH37" s="605"/>
      <c r="DI37" s="605"/>
      <c r="DJ37" s="605"/>
      <c r="DK37" s="19"/>
      <c r="DL37" s="26"/>
      <c r="DM37" s="40"/>
      <c r="DN37" s="25"/>
      <c r="DO37" s="605"/>
      <c r="DP37" s="605"/>
      <c r="DQ37" s="605"/>
      <c r="DR37" s="605"/>
      <c r="DS37" s="605"/>
      <c r="DT37" s="605"/>
      <c r="DU37" s="605"/>
      <c r="DV37" s="605"/>
      <c r="DW37" s="605"/>
      <c r="DX37" s="605"/>
      <c r="DY37" s="19"/>
      <c r="DZ37" s="26"/>
      <c r="EA37" s="40"/>
      <c r="EB37" s="25"/>
      <c r="EC37" s="605"/>
      <c r="ED37" s="605"/>
      <c r="EE37" s="605"/>
      <c r="EF37" s="605"/>
      <c r="EG37" s="605"/>
      <c r="EH37" s="605"/>
      <c r="EI37" s="605"/>
      <c r="EJ37" s="605"/>
      <c r="EK37" s="605"/>
      <c r="EL37" s="605"/>
      <c r="EM37" s="19"/>
      <c r="EN37" s="26"/>
      <c r="EO37" s="41"/>
      <c r="EP37" s="25">
        <f t="shared" si="56"/>
        <v>0</v>
      </c>
      <c r="EQ37" s="605">
        <f>'havi összesítő'!FY37</f>
        <v>0</v>
      </c>
      <c r="ER37" s="605">
        <f>'havi összesítő'!FZ37</f>
        <v>0</v>
      </c>
      <c r="ES37" s="605">
        <f>'havi összesítő'!FX37</f>
        <v>0</v>
      </c>
      <c r="ET37" s="605">
        <f>'havi összesítő'!GC37</f>
        <v>0</v>
      </c>
      <c r="EU37" s="605">
        <f>'havi összesítő'!GA37</f>
        <v>0</v>
      </c>
      <c r="EV37" s="42"/>
      <c r="EW37" s="322">
        <f t="shared" si="57"/>
        <v>0</v>
      </c>
      <c r="EX37" s="323">
        <f>'havi összesítő'!GL37</f>
        <v>0</v>
      </c>
      <c r="EY37" s="323">
        <f>'havi összesítő'!GN37</f>
        <v>0</v>
      </c>
      <c r="EZ37" s="323">
        <f>'havi összesítő'!GM37</f>
        <v>0</v>
      </c>
      <c r="FA37" s="323">
        <f>'havi összesítő'!GQ37</f>
        <v>0</v>
      </c>
      <c r="FB37" s="323">
        <f>'havi összesítő'!GO37</f>
        <v>0</v>
      </c>
      <c r="FC37" s="42"/>
      <c r="FD37" s="322">
        <f t="shared" si="58"/>
        <v>0</v>
      </c>
      <c r="FE37" s="323">
        <f t="shared" si="59"/>
        <v>0</v>
      </c>
      <c r="FF37" s="323">
        <f t="shared" si="60"/>
        <v>0</v>
      </c>
      <c r="FG37" s="323">
        <f t="shared" si="61"/>
        <v>0</v>
      </c>
      <c r="FH37" s="323">
        <f t="shared" si="62"/>
        <v>0</v>
      </c>
      <c r="FI37" s="323">
        <f t="shared" si="63"/>
        <v>0</v>
      </c>
      <c r="FJ37" s="41"/>
      <c r="FK37" s="25"/>
      <c r="FL37" s="605"/>
      <c r="FM37" s="605"/>
      <c r="FN37" s="605"/>
      <c r="FO37" s="605"/>
      <c r="FP37" s="605"/>
      <c r="FQ37" s="42"/>
      <c r="FR37" s="25"/>
      <c r="FS37" s="605"/>
      <c r="FT37" s="605"/>
      <c r="FU37" s="605"/>
      <c r="FV37" s="605"/>
      <c r="FW37" s="605"/>
      <c r="FX37" s="42"/>
      <c r="FY37" s="25"/>
      <c r="FZ37" s="605"/>
      <c r="GA37" s="605"/>
      <c r="GB37" s="605"/>
      <c r="GC37" s="605"/>
      <c r="GD37" s="605"/>
      <c r="GE37" s="43"/>
      <c r="GN37" s="21"/>
      <c r="GO37" s="21"/>
    </row>
    <row r="38" spans="1:197" ht="15.75" hidden="1" thickBot="1" x14ac:dyDescent="0.3">
      <c r="A38" s="385">
        <f>IF(beosztás!A40=0,"",beosztás!A40)</f>
        <v>22</v>
      </c>
      <c r="B38" s="386" t="str">
        <f>IF(beosztás!B40=0,"",beosztás!B40)</f>
        <v/>
      </c>
      <c r="C38" s="387" t="str">
        <f>IF(beosztás!C40=0,"",beosztás!C40)</f>
        <v/>
      </c>
      <c r="D38" s="388" t="str">
        <f>IF(beosztás!D40=0,"",beosztás!D40)</f>
        <v/>
      </c>
      <c r="F38" s="329">
        <f t="shared" si="49"/>
        <v>0</v>
      </c>
      <c r="G38" s="330">
        <f>'havi összesítő'!M38</f>
        <v>0</v>
      </c>
      <c r="H38" s="330">
        <f>'havi összesítő'!N38</f>
        <v>0</v>
      </c>
      <c r="I38" s="330">
        <f>'havi összesítő'!L38</f>
        <v>0</v>
      </c>
      <c r="J38" s="330">
        <f>'havi összesítő'!Q38</f>
        <v>0</v>
      </c>
      <c r="K38" s="330">
        <f>'havi összesítő'!O38</f>
        <v>0</v>
      </c>
      <c r="L38" s="325"/>
      <c r="M38" s="329">
        <f t="shared" si="50"/>
        <v>0</v>
      </c>
      <c r="N38" s="330">
        <f>'havi összesítő'!Z38</f>
        <v>0</v>
      </c>
      <c r="O38" s="330">
        <f>'havi összesítő'!AB38</f>
        <v>0</v>
      </c>
      <c r="P38" s="330">
        <f>'havi összesítő'!AA38</f>
        <v>0</v>
      </c>
      <c r="Q38" s="330">
        <f>'havi összesítő'!AE38</f>
        <v>0</v>
      </c>
      <c r="R38" s="330">
        <f>'havi összesítő'!AC38</f>
        <v>0</v>
      </c>
      <c r="S38" s="325"/>
      <c r="T38" s="329">
        <f t="shared" si="51"/>
        <v>0</v>
      </c>
      <c r="U38" s="330">
        <f t="shared" si="52"/>
        <v>0</v>
      </c>
      <c r="V38" s="330">
        <f t="shared" si="53"/>
        <v>0</v>
      </c>
      <c r="W38" s="330">
        <f t="shared" si="54"/>
        <v>0</v>
      </c>
      <c r="X38" s="330">
        <f>'havi összesítő'!AS38</f>
        <v>0</v>
      </c>
      <c r="Y38" s="330">
        <f>'havi összesítő'!AQ38</f>
        <v>0</v>
      </c>
      <c r="Z38" s="326"/>
      <c r="AA38" s="329">
        <f t="shared" si="55"/>
        <v>0</v>
      </c>
      <c r="AB38" s="330">
        <f>'havi összesítő'!BC38</f>
        <v>8</v>
      </c>
      <c r="AC38" s="330">
        <f>'havi összesítő'!BD38</f>
        <v>0</v>
      </c>
      <c r="AD38" s="330">
        <f>'havi összesítő'!BB38</f>
        <v>0</v>
      </c>
      <c r="AE38" s="330">
        <f>'havi összesítő'!BG38</f>
        <v>8</v>
      </c>
      <c r="AF38" s="330">
        <f>'havi összesítő'!BE38</f>
        <v>8</v>
      </c>
      <c r="AG38" s="325"/>
      <c r="AH38" s="329"/>
      <c r="AI38" s="330"/>
      <c r="AJ38" s="330"/>
      <c r="AK38" s="330"/>
      <c r="AL38" s="330"/>
      <c r="AM38" s="330"/>
      <c r="AN38" s="330"/>
      <c r="AO38" s="330"/>
      <c r="AP38" s="330"/>
      <c r="AQ38" s="330"/>
      <c r="AR38" s="330"/>
      <c r="AS38" s="330"/>
      <c r="AT38" s="331"/>
      <c r="AU38" s="325"/>
      <c r="AV38" s="329"/>
      <c r="AW38" s="330"/>
      <c r="AX38" s="330"/>
      <c r="AY38" s="330"/>
      <c r="AZ38" s="330"/>
      <c r="BA38" s="330"/>
      <c r="BB38" s="330"/>
      <c r="BC38" s="330"/>
      <c r="BD38" s="330"/>
      <c r="BE38" s="330"/>
      <c r="BF38" s="330"/>
      <c r="BG38" s="330"/>
      <c r="BH38" s="331"/>
      <c r="BI38" s="326"/>
      <c r="BJ38" s="329"/>
      <c r="BK38" s="330"/>
      <c r="BL38" s="330"/>
      <c r="BM38" s="330"/>
      <c r="BN38" s="330"/>
      <c r="BO38" s="330"/>
      <c r="BP38" s="330"/>
      <c r="BQ38" s="330"/>
      <c r="BR38" s="330"/>
      <c r="BS38" s="330"/>
      <c r="BT38" s="330"/>
      <c r="BU38" s="330"/>
      <c r="BV38" s="331"/>
      <c r="BW38" s="325"/>
      <c r="BX38" s="329"/>
      <c r="BY38" s="330"/>
      <c r="BZ38" s="330"/>
      <c r="CA38" s="330"/>
      <c r="CB38" s="330"/>
      <c r="CC38" s="330"/>
      <c r="CD38" s="330"/>
      <c r="CE38" s="330"/>
      <c r="CF38" s="330"/>
      <c r="CG38" s="330"/>
      <c r="CH38" s="330"/>
      <c r="CI38" s="330"/>
      <c r="CJ38" s="331"/>
      <c r="CK38" s="325"/>
      <c r="CL38" s="329"/>
      <c r="CM38" s="330"/>
      <c r="CN38" s="330"/>
      <c r="CO38" s="330"/>
      <c r="CP38" s="330"/>
      <c r="CQ38" s="330"/>
      <c r="CR38" s="330"/>
      <c r="CS38" s="330"/>
      <c r="CT38" s="330"/>
      <c r="CU38" s="330"/>
      <c r="CV38" s="330"/>
      <c r="CW38" s="330"/>
      <c r="CX38" s="331"/>
      <c r="CY38" s="326"/>
      <c r="CZ38" s="329"/>
      <c r="DA38" s="330"/>
      <c r="DB38" s="330"/>
      <c r="DC38" s="330"/>
      <c r="DD38" s="330"/>
      <c r="DE38" s="330"/>
      <c r="DF38" s="330"/>
      <c r="DG38" s="330"/>
      <c r="DH38" s="330"/>
      <c r="DI38" s="330"/>
      <c r="DJ38" s="330"/>
      <c r="DK38" s="330"/>
      <c r="DL38" s="331"/>
      <c r="DM38" s="325"/>
      <c r="DN38" s="329"/>
      <c r="DO38" s="330"/>
      <c r="DP38" s="330"/>
      <c r="DQ38" s="330"/>
      <c r="DR38" s="330"/>
      <c r="DS38" s="330"/>
      <c r="DT38" s="330"/>
      <c r="DU38" s="330"/>
      <c r="DV38" s="330"/>
      <c r="DW38" s="330"/>
      <c r="DX38" s="330"/>
      <c r="DY38" s="330"/>
      <c r="DZ38" s="331"/>
      <c r="EA38" s="325"/>
      <c r="EB38" s="329"/>
      <c r="EC38" s="330"/>
      <c r="ED38" s="330"/>
      <c r="EE38" s="330"/>
      <c r="EF38" s="330"/>
      <c r="EG38" s="330"/>
      <c r="EH38" s="330"/>
      <c r="EI38" s="330"/>
      <c r="EJ38" s="330"/>
      <c r="EK38" s="330"/>
      <c r="EL38" s="330"/>
      <c r="EM38" s="330"/>
      <c r="EN38" s="331"/>
      <c r="EO38" s="326"/>
      <c r="EP38" s="329">
        <f t="shared" si="56"/>
        <v>0</v>
      </c>
      <c r="EQ38" s="330">
        <f>'havi összesítő'!FY38</f>
        <v>0</v>
      </c>
      <c r="ER38" s="330">
        <f>'havi összesítő'!FZ38</f>
        <v>0</v>
      </c>
      <c r="ES38" s="330">
        <f>'havi összesítő'!FX38</f>
        <v>0</v>
      </c>
      <c r="ET38" s="330">
        <f>'havi összesítő'!GC38</f>
        <v>0</v>
      </c>
      <c r="EU38" s="330">
        <f>'havi összesítő'!GA38</f>
        <v>0</v>
      </c>
      <c r="EV38" s="327"/>
      <c r="EW38" s="322">
        <f t="shared" si="57"/>
        <v>0</v>
      </c>
      <c r="EX38" s="323">
        <f>'havi összesítő'!GL38</f>
        <v>0</v>
      </c>
      <c r="EY38" s="323">
        <f>'havi összesítő'!GN38</f>
        <v>0</v>
      </c>
      <c r="EZ38" s="323">
        <f>'havi összesítő'!GM38</f>
        <v>0</v>
      </c>
      <c r="FA38" s="323">
        <f>'havi összesítő'!GQ38</f>
        <v>0</v>
      </c>
      <c r="FB38" s="323">
        <f>'havi összesítő'!GO38</f>
        <v>0</v>
      </c>
      <c r="FC38" s="327"/>
      <c r="FD38" s="322">
        <f t="shared" si="58"/>
        <v>0</v>
      </c>
      <c r="FE38" s="323">
        <f t="shared" si="59"/>
        <v>0</v>
      </c>
      <c r="FF38" s="323">
        <f t="shared" si="60"/>
        <v>0</v>
      </c>
      <c r="FG38" s="323">
        <f t="shared" si="61"/>
        <v>0</v>
      </c>
      <c r="FH38" s="323">
        <f t="shared" si="62"/>
        <v>0</v>
      </c>
      <c r="FI38" s="323">
        <f t="shared" si="63"/>
        <v>0</v>
      </c>
      <c r="FJ38" s="326"/>
      <c r="FK38" s="329"/>
      <c r="FL38" s="330"/>
      <c r="FM38" s="330"/>
      <c r="FN38" s="330"/>
      <c r="FO38" s="330"/>
      <c r="FP38" s="330"/>
      <c r="FQ38" s="327"/>
      <c r="FR38" s="329"/>
      <c r="FS38" s="330"/>
      <c r="FT38" s="330"/>
      <c r="FU38" s="330"/>
      <c r="FV38" s="330"/>
      <c r="FW38" s="330"/>
      <c r="FX38" s="327"/>
      <c r="FY38" s="329"/>
      <c r="FZ38" s="330"/>
      <c r="GA38" s="330"/>
      <c r="GB38" s="330"/>
      <c r="GC38" s="330"/>
      <c r="GD38" s="330"/>
      <c r="GE38" s="328"/>
      <c r="GN38" s="21"/>
      <c r="GO38" s="21"/>
    </row>
    <row r="39" spans="1:197" ht="15.75" hidden="1" thickBot="1" x14ac:dyDescent="0.3">
      <c r="A39" s="385">
        <f>IF(beosztás!A41=0,"",beosztás!A41)</f>
        <v>23</v>
      </c>
      <c r="B39" s="386" t="str">
        <f>IF(beosztás!B41=0,"",beosztás!B41)</f>
        <v/>
      </c>
      <c r="C39" s="387" t="str">
        <f>IF(beosztás!C41=0,"",beosztás!C41)</f>
        <v/>
      </c>
      <c r="D39" s="388" t="str">
        <f>IF(beosztás!D41=0,"",beosztás!D41)</f>
        <v/>
      </c>
      <c r="F39" s="329">
        <f t="shared" si="49"/>
        <v>0</v>
      </c>
      <c r="G39" s="330">
        <f>'havi összesítő'!M39</f>
        <v>0</v>
      </c>
      <c r="H39" s="330">
        <f>'havi összesítő'!N39</f>
        <v>0</v>
      </c>
      <c r="I39" s="330">
        <f>'havi összesítő'!L39</f>
        <v>0</v>
      </c>
      <c r="J39" s="330">
        <f>'havi összesítő'!Q39</f>
        <v>0</v>
      </c>
      <c r="K39" s="330">
        <f>'havi összesítő'!O39</f>
        <v>0</v>
      </c>
      <c r="L39" s="325"/>
      <c r="M39" s="329">
        <f t="shared" si="50"/>
        <v>0</v>
      </c>
      <c r="N39" s="330">
        <f>'havi összesítő'!Z39</f>
        <v>0</v>
      </c>
      <c r="O39" s="330">
        <f>'havi összesítő'!AB39</f>
        <v>0</v>
      </c>
      <c r="P39" s="330">
        <f>'havi összesítő'!AA39</f>
        <v>0</v>
      </c>
      <c r="Q39" s="330">
        <f>'havi összesítő'!AE39</f>
        <v>0</v>
      </c>
      <c r="R39" s="330">
        <f>'havi összesítő'!AC39</f>
        <v>0</v>
      </c>
      <c r="S39" s="325"/>
      <c r="T39" s="329">
        <f t="shared" si="51"/>
        <v>0</v>
      </c>
      <c r="U39" s="330">
        <f t="shared" si="52"/>
        <v>0</v>
      </c>
      <c r="V39" s="330">
        <f t="shared" si="53"/>
        <v>0</v>
      </c>
      <c r="W39" s="330">
        <f t="shared" si="54"/>
        <v>0</v>
      </c>
      <c r="X39" s="330">
        <f>'havi összesítő'!AS39</f>
        <v>0</v>
      </c>
      <c r="Y39" s="330">
        <f>'havi összesítő'!AQ39</f>
        <v>0</v>
      </c>
      <c r="Z39" s="326"/>
      <c r="AA39" s="329">
        <f t="shared" si="55"/>
        <v>0</v>
      </c>
      <c r="AB39" s="330">
        <f>'havi összesítő'!BC39</f>
        <v>8</v>
      </c>
      <c r="AC39" s="330">
        <f>'havi összesítő'!BD39</f>
        <v>0</v>
      </c>
      <c r="AD39" s="330">
        <f>'havi összesítő'!BB39</f>
        <v>0</v>
      </c>
      <c r="AE39" s="330">
        <f>'havi összesítő'!BG39</f>
        <v>8</v>
      </c>
      <c r="AF39" s="330">
        <f>'havi összesítő'!BE39</f>
        <v>8</v>
      </c>
      <c r="AG39" s="325"/>
      <c r="AH39" s="329"/>
      <c r="AI39" s="330"/>
      <c r="AJ39" s="330"/>
      <c r="AK39" s="330"/>
      <c r="AL39" s="330"/>
      <c r="AM39" s="330"/>
      <c r="AN39" s="330"/>
      <c r="AO39" s="330"/>
      <c r="AP39" s="330"/>
      <c r="AQ39" s="330"/>
      <c r="AR39" s="330"/>
      <c r="AS39" s="330"/>
      <c r="AT39" s="331"/>
      <c r="AU39" s="325"/>
      <c r="AV39" s="329"/>
      <c r="AW39" s="330"/>
      <c r="AX39" s="330"/>
      <c r="AY39" s="330"/>
      <c r="AZ39" s="330"/>
      <c r="BA39" s="330"/>
      <c r="BB39" s="330"/>
      <c r="BC39" s="330"/>
      <c r="BD39" s="330"/>
      <c r="BE39" s="330"/>
      <c r="BF39" s="330"/>
      <c r="BG39" s="330"/>
      <c r="BH39" s="331"/>
      <c r="BI39" s="326"/>
      <c r="BJ39" s="329"/>
      <c r="BK39" s="330"/>
      <c r="BL39" s="330"/>
      <c r="BM39" s="330"/>
      <c r="BN39" s="330"/>
      <c r="BO39" s="330"/>
      <c r="BP39" s="330"/>
      <c r="BQ39" s="330"/>
      <c r="BR39" s="330"/>
      <c r="BS39" s="526"/>
      <c r="BT39" s="526"/>
      <c r="BU39" s="330"/>
      <c r="BV39" s="331"/>
      <c r="BW39" s="325"/>
      <c r="BX39" s="329"/>
      <c r="BY39" s="330"/>
      <c r="BZ39" s="330"/>
      <c r="CA39" s="330"/>
      <c r="CB39" s="330"/>
      <c r="CC39" s="330"/>
      <c r="CD39" s="330"/>
      <c r="CE39" s="330"/>
      <c r="CF39" s="330"/>
      <c r="CG39" s="330"/>
      <c r="CH39" s="330"/>
      <c r="CI39" s="330"/>
      <c r="CJ39" s="331"/>
      <c r="CK39" s="325"/>
      <c r="CL39" s="329"/>
      <c r="CM39" s="330"/>
      <c r="CN39" s="330"/>
      <c r="CO39" s="330"/>
      <c r="CP39" s="330"/>
      <c r="CQ39" s="330"/>
      <c r="CR39" s="330"/>
      <c r="CS39" s="330"/>
      <c r="CT39" s="330"/>
      <c r="CU39" s="330"/>
      <c r="CV39" s="330"/>
      <c r="CW39" s="330"/>
      <c r="CX39" s="331"/>
      <c r="CY39" s="326"/>
      <c r="CZ39" s="329"/>
      <c r="DA39" s="330"/>
      <c r="DB39" s="330"/>
      <c r="DC39" s="330"/>
      <c r="DD39" s="330"/>
      <c r="DE39" s="330"/>
      <c r="DF39" s="330"/>
      <c r="DG39" s="330"/>
      <c r="DH39" s="330"/>
      <c r="DI39" s="330"/>
      <c r="DJ39" s="330"/>
      <c r="DK39" s="330"/>
      <c r="DL39" s="331"/>
      <c r="DM39" s="325"/>
      <c r="DN39" s="329"/>
      <c r="DO39" s="330"/>
      <c r="DP39" s="330"/>
      <c r="DQ39" s="330"/>
      <c r="DR39" s="330"/>
      <c r="DS39" s="330"/>
      <c r="DT39" s="330"/>
      <c r="DU39" s="330"/>
      <c r="DV39" s="330"/>
      <c r="DW39" s="330"/>
      <c r="DX39" s="330"/>
      <c r="DY39" s="330"/>
      <c r="DZ39" s="331"/>
      <c r="EA39" s="325"/>
      <c r="EB39" s="329"/>
      <c r="EC39" s="330"/>
      <c r="ED39" s="330"/>
      <c r="EE39" s="330"/>
      <c r="EF39" s="330"/>
      <c r="EG39" s="330"/>
      <c r="EH39" s="330"/>
      <c r="EI39" s="330"/>
      <c r="EJ39" s="330"/>
      <c r="EK39" s="330"/>
      <c r="EL39" s="330"/>
      <c r="EM39" s="330"/>
      <c r="EN39" s="331"/>
      <c r="EO39" s="326"/>
      <c r="EP39" s="329">
        <f t="shared" si="56"/>
        <v>0</v>
      </c>
      <c r="EQ39" s="330">
        <f>'havi összesítő'!FY39</f>
        <v>0</v>
      </c>
      <c r="ER39" s="330">
        <f>'havi összesítő'!FZ39</f>
        <v>0</v>
      </c>
      <c r="ES39" s="330">
        <f>'havi összesítő'!FX39</f>
        <v>0</v>
      </c>
      <c r="ET39" s="330">
        <f>'havi összesítő'!GC39</f>
        <v>0</v>
      </c>
      <c r="EU39" s="330">
        <f>'havi összesítő'!GA39</f>
        <v>0</v>
      </c>
      <c r="EV39" s="327"/>
      <c r="EW39" s="322">
        <f t="shared" si="57"/>
        <v>0</v>
      </c>
      <c r="EX39" s="323">
        <f>'havi összesítő'!GL39</f>
        <v>0</v>
      </c>
      <c r="EY39" s="323">
        <f>'havi összesítő'!GN39</f>
        <v>0</v>
      </c>
      <c r="EZ39" s="323">
        <f>'havi összesítő'!GM39</f>
        <v>0</v>
      </c>
      <c r="FA39" s="323">
        <f>'havi összesítő'!GQ39</f>
        <v>0</v>
      </c>
      <c r="FB39" s="323">
        <f>'havi összesítő'!GO39</f>
        <v>0</v>
      </c>
      <c r="FC39" s="327"/>
      <c r="FD39" s="322">
        <f t="shared" si="58"/>
        <v>0</v>
      </c>
      <c r="FE39" s="323">
        <f t="shared" si="59"/>
        <v>0</v>
      </c>
      <c r="FF39" s="323">
        <f t="shared" si="60"/>
        <v>0</v>
      </c>
      <c r="FG39" s="323">
        <f t="shared" si="61"/>
        <v>0</v>
      </c>
      <c r="FH39" s="323">
        <f t="shared" si="62"/>
        <v>0</v>
      </c>
      <c r="FI39" s="323">
        <f t="shared" si="63"/>
        <v>0</v>
      </c>
      <c r="FJ39" s="326"/>
      <c r="FK39" s="329"/>
      <c r="FL39" s="330"/>
      <c r="FM39" s="330"/>
      <c r="FN39" s="330"/>
      <c r="FO39" s="330"/>
      <c r="FP39" s="330"/>
      <c r="FQ39" s="327"/>
      <c r="FR39" s="329"/>
      <c r="FS39" s="330"/>
      <c r="FT39" s="330"/>
      <c r="FU39" s="330"/>
      <c r="FV39" s="330"/>
      <c r="FW39" s="330"/>
      <c r="FX39" s="327"/>
      <c r="FY39" s="329"/>
      <c r="FZ39" s="330"/>
      <c r="GA39" s="330"/>
      <c r="GB39" s="330"/>
      <c r="GC39" s="330"/>
      <c r="GD39" s="330"/>
      <c r="GE39" s="328"/>
      <c r="GN39" s="21"/>
      <c r="GO39" s="21"/>
    </row>
    <row r="40" spans="1:197" ht="15.75" hidden="1" thickBot="1" x14ac:dyDescent="0.3">
      <c r="A40" s="13">
        <f>IF(beosztás!A42=0,"",beosztás!A42)</f>
        <v>24</v>
      </c>
      <c r="B40" s="10" t="str">
        <f>IF(beosztás!B42=0,"",beosztás!B42)</f>
        <v/>
      </c>
      <c r="C40" s="11" t="str">
        <f>IF(beosztás!C42=0,"",beosztás!C42)</f>
        <v/>
      </c>
      <c r="D40" s="12" t="str">
        <f>IF(beosztás!D42=0,"",beosztás!D42)</f>
        <v/>
      </c>
      <c r="F40" s="25">
        <f t="shared" si="49"/>
        <v>0</v>
      </c>
      <c r="G40" s="605">
        <f>'havi összesítő'!M40</f>
        <v>0</v>
      </c>
      <c r="H40" s="605">
        <f>'havi összesítő'!N40</f>
        <v>0</v>
      </c>
      <c r="I40" s="605">
        <f>'havi összesítő'!L40</f>
        <v>0</v>
      </c>
      <c r="J40" s="605">
        <f>'havi összesítő'!Q40</f>
        <v>0</v>
      </c>
      <c r="K40" s="605">
        <f>'havi összesítő'!O40</f>
        <v>0</v>
      </c>
      <c r="L40" s="40"/>
      <c r="M40" s="25">
        <f t="shared" si="50"/>
        <v>0</v>
      </c>
      <c r="N40" s="605">
        <f>'havi összesítő'!Z40</f>
        <v>0</v>
      </c>
      <c r="O40" s="605">
        <f>'havi összesítő'!AB40</f>
        <v>0</v>
      </c>
      <c r="P40" s="605">
        <f>'havi összesítő'!AA40</f>
        <v>0</v>
      </c>
      <c r="Q40" s="605">
        <f>'havi összesítő'!AE40</f>
        <v>0</v>
      </c>
      <c r="R40" s="605">
        <f>'havi összesítő'!AC40</f>
        <v>0</v>
      </c>
      <c r="S40" s="40"/>
      <c r="T40" s="25">
        <f t="shared" si="51"/>
        <v>0</v>
      </c>
      <c r="U40" s="605">
        <f t="shared" si="52"/>
        <v>0</v>
      </c>
      <c r="V40" s="605">
        <f t="shared" si="53"/>
        <v>0</v>
      </c>
      <c r="W40" s="605">
        <f t="shared" si="54"/>
        <v>0</v>
      </c>
      <c r="X40" s="605">
        <f>'havi összesítő'!AS40</f>
        <v>0</v>
      </c>
      <c r="Y40" s="605">
        <f>'havi összesítő'!AQ40</f>
        <v>0</v>
      </c>
      <c r="Z40" s="41"/>
      <c r="AA40" s="25">
        <f t="shared" si="55"/>
        <v>0</v>
      </c>
      <c r="AB40" s="605">
        <f>'havi összesítő'!BC40</f>
        <v>8</v>
      </c>
      <c r="AC40" s="605">
        <f>'havi összesítő'!BD40</f>
        <v>0</v>
      </c>
      <c r="AD40" s="605">
        <f>'havi összesítő'!BB40</f>
        <v>0</v>
      </c>
      <c r="AE40" s="605">
        <f>'havi összesítő'!BG40</f>
        <v>8</v>
      </c>
      <c r="AF40" s="605">
        <f>'havi összesítő'!BE40</f>
        <v>8</v>
      </c>
      <c r="AG40" s="40"/>
      <c r="AH40" s="25"/>
      <c r="AI40" s="605"/>
      <c r="AJ40" s="605"/>
      <c r="AK40" s="605"/>
      <c r="AL40" s="605"/>
      <c r="AM40" s="605"/>
      <c r="AN40" s="605"/>
      <c r="AO40" s="605"/>
      <c r="AP40" s="605"/>
      <c r="AQ40" s="605"/>
      <c r="AR40" s="605"/>
      <c r="AS40" s="19"/>
      <c r="AT40" s="26"/>
      <c r="AU40" s="40"/>
      <c r="AV40" s="25"/>
      <c r="AW40" s="605"/>
      <c r="AX40" s="605"/>
      <c r="AY40" s="605"/>
      <c r="AZ40" s="605"/>
      <c r="BA40" s="605"/>
      <c r="BB40" s="605"/>
      <c r="BC40" s="605"/>
      <c r="BD40" s="605"/>
      <c r="BE40" s="605"/>
      <c r="BF40" s="605"/>
      <c r="BG40" s="19"/>
      <c r="BH40" s="26"/>
      <c r="BI40" s="41"/>
      <c r="BJ40" s="25"/>
      <c r="BK40" s="605"/>
      <c r="BL40" s="605"/>
      <c r="BM40" s="605"/>
      <c r="BN40" s="605"/>
      <c r="BO40" s="605"/>
      <c r="BP40" s="605"/>
      <c r="BQ40" s="605"/>
      <c r="BR40" s="605"/>
      <c r="BS40" s="605"/>
      <c r="BT40" s="605"/>
      <c r="BU40" s="19"/>
      <c r="BV40" s="26"/>
      <c r="BW40" s="40"/>
      <c r="BX40" s="25"/>
      <c r="BY40" s="605"/>
      <c r="BZ40" s="605"/>
      <c r="CA40" s="605"/>
      <c r="CB40" s="605"/>
      <c r="CC40" s="605"/>
      <c r="CD40" s="605"/>
      <c r="CE40" s="605"/>
      <c r="CF40" s="605"/>
      <c r="CG40" s="605"/>
      <c r="CH40" s="605"/>
      <c r="CI40" s="19"/>
      <c r="CJ40" s="26"/>
      <c r="CK40" s="40"/>
      <c r="CL40" s="25"/>
      <c r="CM40" s="605"/>
      <c r="CN40" s="605"/>
      <c r="CO40" s="605"/>
      <c r="CP40" s="605"/>
      <c r="CQ40" s="605"/>
      <c r="CR40" s="605"/>
      <c r="CS40" s="605"/>
      <c r="CT40" s="605"/>
      <c r="CU40" s="605"/>
      <c r="CV40" s="605"/>
      <c r="CW40" s="19"/>
      <c r="CX40" s="26"/>
      <c r="CY40" s="41"/>
      <c r="CZ40" s="25"/>
      <c r="DA40" s="605"/>
      <c r="DB40" s="605"/>
      <c r="DC40" s="605"/>
      <c r="DD40" s="605"/>
      <c r="DE40" s="605"/>
      <c r="DF40" s="605"/>
      <c r="DG40" s="605"/>
      <c r="DH40" s="605"/>
      <c r="DI40" s="605"/>
      <c r="DJ40" s="605"/>
      <c r="DK40" s="19"/>
      <c r="DL40" s="26"/>
      <c r="DM40" s="40"/>
      <c r="DN40" s="25"/>
      <c r="DO40" s="605"/>
      <c r="DP40" s="605"/>
      <c r="DQ40" s="605"/>
      <c r="DR40" s="605"/>
      <c r="DS40" s="605"/>
      <c r="DT40" s="605"/>
      <c r="DU40" s="605"/>
      <c r="DV40" s="605"/>
      <c r="DW40" s="605"/>
      <c r="DX40" s="605"/>
      <c r="DY40" s="19"/>
      <c r="DZ40" s="26"/>
      <c r="EA40" s="40"/>
      <c r="EB40" s="25"/>
      <c r="EC40" s="605"/>
      <c r="ED40" s="605"/>
      <c r="EE40" s="605"/>
      <c r="EF40" s="605"/>
      <c r="EG40" s="605"/>
      <c r="EH40" s="605"/>
      <c r="EI40" s="605"/>
      <c r="EJ40" s="605"/>
      <c r="EK40" s="605"/>
      <c r="EL40" s="605"/>
      <c r="EM40" s="19"/>
      <c r="EN40" s="26"/>
      <c r="EO40" s="41"/>
      <c r="EP40" s="25">
        <f t="shared" si="56"/>
        <v>0</v>
      </c>
      <c r="EQ40" s="605">
        <f>'havi összesítő'!FY40</f>
        <v>0</v>
      </c>
      <c r="ER40" s="605">
        <f>'havi összesítő'!FZ40</f>
        <v>0</v>
      </c>
      <c r="ES40" s="605">
        <f>'havi összesítő'!FX40</f>
        <v>0</v>
      </c>
      <c r="ET40" s="605">
        <f>'havi összesítő'!GC40</f>
        <v>0</v>
      </c>
      <c r="EU40" s="605">
        <f>'havi összesítő'!GA40</f>
        <v>0</v>
      </c>
      <c r="EV40" s="42"/>
      <c r="EW40" s="322">
        <f t="shared" si="57"/>
        <v>0</v>
      </c>
      <c r="EX40" s="323">
        <f>'havi összesítő'!GL40</f>
        <v>0</v>
      </c>
      <c r="EY40" s="323">
        <f>'havi összesítő'!GN40</f>
        <v>0</v>
      </c>
      <c r="EZ40" s="323">
        <f>'havi összesítő'!GM40</f>
        <v>0</v>
      </c>
      <c r="FA40" s="323">
        <f>'havi összesítő'!GQ40</f>
        <v>0</v>
      </c>
      <c r="FB40" s="323">
        <f>'havi összesítő'!GO40</f>
        <v>0</v>
      </c>
      <c r="FC40" s="42"/>
      <c r="FD40" s="322">
        <f t="shared" si="58"/>
        <v>0</v>
      </c>
      <c r="FE40" s="323">
        <f t="shared" si="59"/>
        <v>0</v>
      </c>
      <c r="FF40" s="323">
        <f t="shared" si="60"/>
        <v>0</v>
      </c>
      <c r="FG40" s="323">
        <f t="shared" si="61"/>
        <v>0</v>
      </c>
      <c r="FH40" s="323">
        <f t="shared" si="62"/>
        <v>0</v>
      </c>
      <c r="FI40" s="323">
        <f t="shared" si="63"/>
        <v>0</v>
      </c>
      <c r="FJ40" s="41"/>
      <c r="FK40" s="25"/>
      <c r="FL40" s="605"/>
      <c r="FM40" s="605"/>
      <c r="FN40" s="605"/>
      <c r="FO40" s="605"/>
      <c r="FP40" s="605"/>
      <c r="FQ40" s="42"/>
      <c r="FR40" s="25"/>
      <c r="FS40" s="605"/>
      <c r="FT40" s="605"/>
      <c r="FU40" s="605"/>
      <c r="FV40" s="605"/>
      <c r="FW40" s="605"/>
      <c r="FX40" s="42"/>
      <c r="FY40" s="25"/>
      <c r="FZ40" s="605"/>
      <c r="GA40" s="605"/>
      <c r="GB40" s="605"/>
      <c r="GC40" s="605"/>
      <c r="GD40" s="605"/>
      <c r="GE40" s="43"/>
      <c r="GN40" s="21"/>
      <c r="GO40" s="21"/>
    </row>
    <row r="41" spans="1:197" ht="15.75" thickBot="1" x14ac:dyDescent="0.3">
      <c r="A41" s="13">
        <f>IF(beosztás!A43=0,"",beosztás!A43)</f>
        <v>25</v>
      </c>
      <c r="B41" s="10">
        <f>IF(beosztás!B43=0,"",beosztás!B43)</f>
        <v>44792</v>
      </c>
      <c r="C41" s="11" t="str">
        <f>IF(beosztás!C43=0,"",beosztás!C43)</f>
        <v>Miták Norbert(PJ)</v>
      </c>
      <c r="D41" s="12" t="str">
        <f>IF(beosztás!D43=0,"",beosztás!D43)</f>
        <v>Quality controller</v>
      </c>
      <c r="F41" s="25">
        <f t="shared" si="49"/>
        <v>142</v>
      </c>
      <c r="G41" s="605">
        <f>'havi összesítő'!M41</f>
        <v>24</v>
      </c>
      <c r="H41" s="605">
        <f>'havi összesítő'!N41</f>
        <v>0</v>
      </c>
      <c r="I41" s="605">
        <f>'havi összesítő'!L41</f>
        <v>8</v>
      </c>
      <c r="J41" s="605">
        <f>'havi összesítő'!Q41</f>
        <v>-10</v>
      </c>
      <c r="K41" s="605">
        <f>'havi összesítő'!O41</f>
        <v>166</v>
      </c>
      <c r="L41" s="40"/>
      <c r="M41" s="25">
        <f t="shared" si="50"/>
        <v>170</v>
      </c>
      <c r="N41" s="605">
        <f>'havi összesítő'!Z41</f>
        <v>0</v>
      </c>
      <c r="O41" s="605">
        <f>'havi összesítő'!AB41</f>
        <v>0</v>
      </c>
      <c r="P41" s="605">
        <f>'havi összesítő'!AA41</f>
        <v>0</v>
      </c>
      <c r="Q41" s="605">
        <f>'havi összesítő'!AE41</f>
        <v>10</v>
      </c>
      <c r="R41" s="605">
        <f>'havi összesítő'!AC41</f>
        <v>170</v>
      </c>
      <c r="S41" s="40"/>
      <c r="T41" s="25">
        <f t="shared" si="51"/>
        <v>170</v>
      </c>
      <c r="U41" s="605">
        <f t="shared" si="52"/>
        <v>24</v>
      </c>
      <c r="V41" s="605">
        <f t="shared" si="53"/>
        <v>0</v>
      </c>
      <c r="W41" s="605">
        <f t="shared" si="54"/>
        <v>8</v>
      </c>
      <c r="X41" s="605">
        <f>'havi összesítő'!AS41</f>
        <v>0</v>
      </c>
      <c r="Y41" s="605">
        <f>'havi összesítő'!AQ41</f>
        <v>336</v>
      </c>
      <c r="Z41" s="41"/>
      <c r="AA41" s="25">
        <f t="shared" si="55"/>
        <v>132</v>
      </c>
      <c r="AB41" s="605">
        <f>'havi összesítő'!BC41</f>
        <v>20</v>
      </c>
      <c r="AC41" s="605">
        <f>'havi összesítő'!BD41</f>
        <v>0</v>
      </c>
      <c r="AD41" s="605">
        <f>'havi összesítő'!BB41</f>
        <v>8</v>
      </c>
      <c r="AE41" s="605">
        <f>'havi összesítő'!BG41</f>
        <v>-8</v>
      </c>
      <c r="AF41" s="605">
        <f>'havi összesítő'!BE41</f>
        <v>152</v>
      </c>
      <c r="AG41" s="40"/>
      <c r="AH41" s="25"/>
      <c r="AI41" s="605"/>
      <c r="AJ41" s="605"/>
      <c r="AK41" s="605"/>
      <c r="AL41" s="605"/>
      <c r="AM41" s="605"/>
      <c r="AN41" s="605"/>
      <c r="AO41" s="605"/>
      <c r="AP41" s="605"/>
      <c r="AQ41" s="605"/>
      <c r="AR41" s="605"/>
      <c r="AS41" s="19"/>
      <c r="AT41" s="26"/>
      <c r="AU41" s="40"/>
      <c r="AV41" s="25"/>
      <c r="AW41" s="605"/>
      <c r="AX41" s="605"/>
      <c r="AY41" s="605"/>
      <c r="AZ41" s="605"/>
      <c r="BA41" s="605"/>
      <c r="BB41" s="605"/>
      <c r="BC41" s="605"/>
      <c r="BD41" s="605"/>
      <c r="BE41" s="605"/>
      <c r="BF41" s="605"/>
      <c r="BG41" s="19"/>
      <c r="BH41" s="26"/>
      <c r="BI41" s="41"/>
      <c r="BJ41" s="25"/>
      <c r="BK41" s="605"/>
      <c r="BL41" s="605"/>
      <c r="BM41" s="605"/>
      <c r="BN41" s="605"/>
      <c r="BO41" s="605"/>
      <c r="BP41" s="605"/>
      <c r="BQ41" s="605"/>
      <c r="BR41" s="605"/>
      <c r="BS41" s="605"/>
      <c r="BT41" s="605"/>
      <c r="BU41" s="19"/>
      <c r="BV41" s="26"/>
      <c r="BW41" s="40"/>
      <c r="BX41" s="25"/>
      <c r="BY41" s="605"/>
      <c r="BZ41" s="605"/>
      <c r="CA41" s="605"/>
      <c r="CB41" s="605"/>
      <c r="CC41" s="605"/>
      <c r="CD41" s="605"/>
      <c r="CE41" s="605"/>
      <c r="CF41" s="605"/>
      <c r="CG41" s="605"/>
      <c r="CH41" s="605"/>
      <c r="CI41" s="19"/>
      <c r="CJ41" s="26"/>
      <c r="CK41" s="40"/>
      <c r="CL41" s="25"/>
      <c r="CM41" s="605"/>
      <c r="CN41" s="605"/>
      <c r="CO41" s="605"/>
      <c r="CP41" s="605"/>
      <c r="CQ41" s="605"/>
      <c r="CR41" s="605"/>
      <c r="CS41" s="605"/>
      <c r="CT41" s="605"/>
      <c r="CU41" s="605"/>
      <c r="CV41" s="605"/>
      <c r="CW41" s="19"/>
      <c r="CX41" s="26"/>
      <c r="CY41" s="41"/>
      <c r="CZ41" s="25"/>
      <c r="DA41" s="605"/>
      <c r="DB41" s="605"/>
      <c r="DC41" s="605"/>
      <c r="DD41" s="605"/>
      <c r="DE41" s="605"/>
      <c r="DF41" s="605"/>
      <c r="DG41" s="605"/>
      <c r="DH41" s="605"/>
      <c r="DI41" s="605"/>
      <c r="DJ41" s="605"/>
      <c r="DK41" s="19"/>
      <c r="DL41" s="26"/>
      <c r="DM41" s="40"/>
      <c r="DN41" s="25"/>
      <c r="DO41" s="605"/>
      <c r="DP41" s="605"/>
      <c r="DQ41" s="605"/>
      <c r="DR41" s="605"/>
      <c r="DS41" s="605"/>
      <c r="DT41" s="605"/>
      <c r="DU41" s="605"/>
      <c r="DV41" s="605"/>
      <c r="DW41" s="605"/>
      <c r="DX41" s="605"/>
      <c r="DY41" s="19"/>
      <c r="DZ41" s="26"/>
      <c r="EA41" s="40"/>
      <c r="EB41" s="25"/>
      <c r="EC41" s="605"/>
      <c r="ED41" s="605"/>
      <c r="EE41" s="605"/>
      <c r="EF41" s="605"/>
      <c r="EG41" s="605"/>
      <c r="EH41" s="605"/>
      <c r="EI41" s="605"/>
      <c r="EJ41" s="605"/>
      <c r="EK41" s="605"/>
      <c r="EL41" s="605"/>
      <c r="EM41" s="19"/>
      <c r="EN41" s="26"/>
      <c r="EO41" s="41"/>
      <c r="EP41" s="25">
        <f t="shared" si="56"/>
        <v>168</v>
      </c>
      <c r="EQ41" s="605">
        <f>'havi összesítő'!FY41</f>
        <v>0</v>
      </c>
      <c r="ER41" s="605">
        <f>'havi összesítő'!FZ41</f>
        <v>0</v>
      </c>
      <c r="ES41" s="605">
        <f>'havi összesítő'!FX41</f>
        <v>0</v>
      </c>
      <c r="ET41" s="605">
        <f>'havi összesítő'!GC41</f>
        <v>-168</v>
      </c>
      <c r="EU41" s="605">
        <f>'havi összesítő'!GA41</f>
        <v>0</v>
      </c>
      <c r="EV41" s="42"/>
      <c r="EW41" s="322">
        <f t="shared" si="57"/>
        <v>168</v>
      </c>
      <c r="EX41" s="323">
        <f>'havi összesítő'!GL41</f>
        <v>0</v>
      </c>
      <c r="EY41" s="323">
        <f>'havi összesítő'!GN41</f>
        <v>0</v>
      </c>
      <c r="EZ41" s="323">
        <f>'havi összesítő'!GM41</f>
        <v>8</v>
      </c>
      <c r="FA41" s="323">
        <f>'havi összesítő'!GQ41</f>
        <v>-176</v>
      </c>
      <c r="FB41" s="323">
        <f>'havi összesítő'!GO41</f>
        <v>0</v>
      </c>
      <c r="FC41" s="42"/>
      <c r="FD41" s="322">
        <f t="shared" si="58"/>
        <v>336</v>
      </c>
      <c r="FE41" s="323">
        <f t="shared" si="59"/>
        <v>0</v>
      </c>
      <c r="FF41" s="323">
        <f t="shared" si="60"/>
        <v>0</v>
      </c>
      <c r="FG41" s="323">
        <f t="shared" si="61"/>
        <v>8</v>
      </c>
      <c r="FH41" s="323">
        <f t="shared" si="62"/>
        <v>-344</v>
      </c>
      <c r="FI41" s="323">
        <f t="shared" si="63"/>
        <v>0</v>
      </c>
      <c r="FJ41" s="41"/>
      <c r="FK41" s="25"/>
      <c r="FL41" s="605"/>
      <c r="FM41" s="605"/>
      <c r="FN41" s="605"/>
      <c r="FO41" s="605"/>
      <c r="FP41" s="605"/>
      <c r="FQ41" s="42"/>
      <c r="FR41" s="25"/>
      <c r="FS41" s="605"/>
      <c r="FT41" s="605"/>
      <c r="FU41" s="605"/>
      <c r="FV41" s="605"/>
      <c r="FW41" s="605"/>
      <c r="FX41" s="42"/>
      <c r="FY41" s="25"/>
      <c r="FZ41" s="605"/>
      <c r="GA41" s="605"/>
      <c r="GB41" s="605"/>
      <c r="GC41" s="605"/>
      <c r="GD41" s="605"/>
      <c r="GE41" s="43"/>
      <c r="GN41" s="21"/>
      <c r="GO41" s="21"/>
    </row>
    <row r="42" spans="1:197" ht="15.75" thickBot="1" x14ac:dyDescent="0.3">
      <c r="A42" s="13">
        <f>IF(beosztás!A44=0,"",beosztás!A44)</f>
        <v>26</v>
      </c>
      <c r="B42" s="10">
        <f>IF(beosztás!B44=0,"",beosztás!B44)</f>
        <v>44469</v>
      </c>
      <c r="C42" s="11" t="str">
        <f>IF(beosztás!C44=0,"",beosztás!C44)</f>
        <v>Sztahó József(PJ)</v>
      </c>
      <c r="D42" s="12" t="str">
        <f>IF(beosztás!D44=0,"",beosztás!D44)</f>
        <v xml:space="preserve"> Packing</v>
      </c>
      <c r="F42" s="25">
        <f t="shared" si="49"/>
        <v>142</v>
      </c>
      <c r="G42" s="605">
        <f>'havi összesítő'!M42</f>
        <v>24</v>
      </c>
      <c r="H42" s="605">
        <f>'havi összesítő'!N42</f>
        <v>0</v>
      </c>
      <c r="I42" s="605">
        <f>'havi összesítő'!L42</f>
        <v>8</v>
      </c>
      <c r="J42" s="605">
        <f>'havi összesítő'!Q42</f>
        <v>-10</v>
      </c>
      <c r="K42" s="605">
        <f>'havi összesítő'!O42</f>
        <v>166</v>
      </c>
      <c r="L42" s="40"/>
      <c r="M42" s="25">
        <f t="shared" si="50"/>
        <v>150</v>
      </c>
      <c r="N42" s="605">
        <f>'havi összesítő'!Z42</f>
        <v>20</v>
      </c>
      <c r="O42" s="605">
        <f>'havi összesítő'!AB42</f>
        <v>0</v>
      </c>
      <c r="P42" s="605">
        <f>'havi összesítő'!AA42</f>
        <v>0</v>
      </c>
      <c r="Q42" s="605">
        <f>'havi összesítő'!AE42</f>
        <v>10</v>
      </c>
      <c r="R42" s="605">
        <f>'havi összesítő'!AC42</f>
        <v>170</v>
      </c>
      <c r="S42" s="40"/>
      <c r="T42" s="25">
        <f t="shared" si="51"/>
        <v>150</v>
      </c>
      <c r="U42" s="605">
        <f t="shared" si="52"/>
        <v>44</v>
      </c>
      <c r="V42" s="605">
        <f t="shared" si="53"/>
        <v>0</v>
      </c>
      <c r="W42" s="605">
        <f t="shared" si="54"/>
        <v>8</v>
      </c>
      <c r="X42" s="605">
        <f>'havi összesítő'!AS42</f>
        <v>0</v>
      </c>
      <c r="Y42" s="605">
        <f>'havi összesítő'!AQ42</f>
        <v>336</v>
      </c>
      <c r="Z42" s="41"/>
      <c r="AA42" s="25">
        <f t="shared" si="55"/>
        <v>140</v>
      </c>
      <c r="AB42" s="605">
        <f>'havi összesítő'!BC42</f>
        <v>12</v>
      </c>
      <c r="AC42" s="605">
        <f>'havi összesítő'!BD42</f>
        <v>0</v>
      </c>
      <c r="AD42" s="605">
        <f>'havi összesítő'!BB42</f>
        <v>8</v>
      </c>
      <c r="AE42" s="605">
        <f>'havi összesítő'!BG42</f>
        <v>-8</v>
      </c>
      <c r="AF42" s="605">
        <f>'havi összesítő'!BE42</f>
        <v>152</v>
      </c>
      <c r="AG42" s="40"/>
      <c r="AH42" s="25"/>
      <c r="AI42" s="605"/>
      <c r="AJ42" s="605"/>
      <c r="AK42" s="605"/>
      <c r="AL42" s="605"/>
      <c r="AM42" s="605"/>
      <c r="AN42" s="605"/>
      <c r="AO42" s="605"/>
      <c r="AP42" s="605"/>
      <c r="AQ42" s="605"/>
      <c r="AR42" s="605"/>
      <c r="AS42" s="19"/>
      <c r="AT42" s="26"/>
      <c r="AU42" s="40"/>
      <c r="AV42" s="25"/>
      <c r="AW42" s="605"/>
      <c r="AX42" s="605"/>
      <c r="AY42" s="605"/>
      <c r="AZ42" s="605"/>
      <c r="BA42" s="605"/>
      <c r="BB42" s="605"/>
      <c r="BC42" s="605"/>
      <c r="BD42" s="605"/>
      <c r="BE42" s="605"/>
      <c r="BF42" s="605"/>
      <c r="BG42" s="19"/>
      <c r="BH42" s="26"/>
      <c r="BI42" s="41"/>
      <c r="BJ42" s="25"/>
      <c r="BK42" s="605"/>
      <c r="BL42" s="605"/>
      <c r="BM42" s="605"/>
      <c r="BN42" s="605"/>
      <c r="BO42" s="605"/>
      <c r="BP42" s="605"/>
      <c r="BQ42" s="605"/>
      <c r="BR42" s="605"/>
      <c r="BS42" s="605"/>
      <c r="BT42" s="605"/>
      <c r="BU42" s="19"/>
      <c r="BV42" s="26"/>
      <c r="BW42" s="40"/>
      <c r="BX42" s="25"/>
      <c r="BY42" s="605"/>
      <c r="BZ42" s="605"/>
      <c r="CA42" s="605"/>
      <c r="CB42" s="605"/>
      <c r="CC42" s="605"/>
      <c r="CD42" s="605"/>
      <c r="CE42" s="605"/>
      <c r="CF42" s="605"/>
      <c r="CG42" s="605"/>
      <c r="CH42" s="605"/>
      <c r="CI42" s="19"/>
      <c r="CJ42" s="26"/>
      <c r="CK42" s="40"/>
      <c r="CL42" s="25"/>
      <c r="CM42" s="605"/>
      <c r="CN42" s="605"/>
      <c r="CO42" s="605"/>
      <c r="CP42" s="605"/>
      <c r="CQ42" s="605"/>
      <c r="CR42" s="605"/>
      <c r="CS42" s="605"/>
      <c r="CT42" s="605"/>
      <c r="CU42" s="605"/>
      <c r="CV42" s="605"/>
      <c r="CW42" s="19"/>
      <c r="CX42" s="26"/>
      <c r="CY42" s="41"/>
      <c r="CZ42" s="25"/>
      <c r="DA42" s="605"/>
      <c r="DB42" s="605"/>
      <c r="DC42" s="605"/>
      <c r="DD42" s="605"/>
      <c r="DE42" s="605"/>
      <c r="DF42" s="605"/>
      <c r="DG42" s="605"/>
      <c r="DH42" s="605"/>
      <c r="DI42" s="605"/>
      <c r="DJ42" s="605"/>
      <c r="DK42" s="19"/>
      <c r="DL42" s="26"/>
      <c r="DM42" s="40"/>
      <c r="DN42" s="25"/>
      <c r="DO42" s="605"/>
      <c r="DP42" s="605"/>
      <c r="DQ42" s="605"/>
      <c r="DR42" s="605"/>
      <c r="DS42" s="605"/>
      <c r="DT42" s="605"/>
      <c r="DU42" s="605"/>
      <c r="DV42" s="605"/>
      <c r="DW42" s="605"/>
      <c r="DX42" s="605"/>
      <c r="DY42" s="19"/>
      <c r="DZ42" s="26"/>
      <c r="EA42" s="40"/>
      <c r="EB42" s="25"/>
      <c r="EC42" s="605"/>
      <c r="ED42" s="605"/>
      <c r="EE42" s="605"/>
      <c r="EF42" s="605"/>
      <c r="EG42" s="605"/>
      <c r="EH42" s="605"/>
      <c r="EI42" s="605"/>
      <c r="EJ42" s="605"/>
      <c r="EK42" s="605"/>
      <c r="EL42" s="605"/>
      <c r="EM42" s="19"/>
      <c r="EN42" s="26"/>
      <c r="EO42" s="41"/>
      <c r="EP42" s="25">
        <f t="shared" si="56"/>
        <v>168</v>
      </c>
      <c r="EQ42" s="605">
        <f>'havi összesítő'!FY42</f>
        <v>0</v>
      </c>
      <c r="ER42" s="605">
        <f>'havi összesítő'!FZ42</f>
        <v>0</v>
      </c>
      <c r="ES42" s="605">
        <f>'havi összesítő'!FX42</f>
        <v>0</v>
      </c>
      <c r="ET42" s="605">
        <f>'havi összesítő'!GC42</f>
        <v>-168</v>
      </c>
      <c r="EU42" s="605">
        <f>'havi összesítő'!GA42</f>
        <v>0</v>
      </c>
      <c r="EV42" s="42"/>
      <c r="EW42" s="322">
        <f t="shared" si="57"/>
        <v>168</v>
      </c>
      <c r="EX42" s="323">
        <f>'havi összesítő'!GL42</f>
        <v>0</v>
      </c>
      <c r="EY42" s="323">
        <f>'havi összesítő'!GN42</f>
        <v>0</v>
      </c>
      <c r="EZ42" s="323">
        <f>'havi összesítő'!GM42</f>
        <v>8</v>
      </c>
      <c r="FA42" s="323">
        <f>'havi összesítő'!GQ42</f>
        <v>-176</v>
      </c>
      <c r="FB42" s="323">
        <f>'havi összesítő'!GO42</f>
        <v>0</v>
      </c>
      <c r="FC42" s="42"/>
      <c r="FD42" s="322">
        <f t="shared" si="58"/>
        <v>336</v>
      </c>
      <c r="FE42" s="323">
        <f t="shared" si="59"/>
        <v>0</v>
      </c>
      <c r="FF42" s="323">
        <f t="shared" si="60"/>
        <v>0</v>
      </c>
      <c r="FG42" s="323">
        <f t="shared" si="61"/>
        <v>8</v>
      </c>
      <c r="FH42" s="323">
        <f t="shared" si="62"/>
        <v>-344</v>
      </c>
      <c r="FI42" s="323">
        <f t="shared" si="63"/>
        <v>0</v>
      </c>
      <c r="FJ42" s="41"/>
      <c r="FK42" s="25"/>
      <c r="FL42" s="605"/>
      <c r="FM42" s="605"/>
      <c r="FN42" s="605"/>
      <c r="FO42" s="605"/>
      <c r="FP42" s="605"/>
      <c r="FQ42" s="42"/>
      <c r="FR42" s="25"/>
      <c r="FS42" s="605"/>
      <c r="FT42" s="605"/>
      <c r="FU42" s="605"/>
      <c r="FV42" s="605"/>
      <c r="FW42" s="605"/>
      <c r="FX42" s="42"/>
      <c r="FY42" s="25"/>
      <c r="FZ42" s="605"/>
      <c r="GA42" s="605"/>
      <c r="GB42" s="605"/>
      <c r="GC42" s="605"/>
      <c r="GD42" s="605"/>
      <c r="GE42" s="43"/>
      <c r="GN42" s="21"/>
      <c r="GO42" s="21"/>
    </row>
    <row r="43" spans="1:197" ht="15.75" thickBot="1" x14ac:dyDescent="0.3">
      <c r="A43" s="13">
        <f>IF(beosztás!A45=0,"",beosztás!A45)</f>
        <v>27</v>
      </c>
      <c r="B43" s="10">
        <f>IF(beosztás!B45=0,"",beosztás!B45)</f>
        <v>44793</v>
      </c>
      <c r="C43" s="11" t="str">
        <f>IF(beosztás!C45=0,"",beosztás!C45)</f>
        <v>Szebelédi Viktor(PJ)</v>
      </c>
      <c r="D43" s="12" t="str">
        <f>IF(beosztás!D45=0,"",beosztás!D45)</f>
        <v>Benchmark/Panel Mill</v>
      </c>
      <c r="F43" s="25">
        <f t="shared" si="49"/>
        <v>128</v>
      </c>
      <c r="G43" s="605">
        <f>'havi összesítő'!M43</f>
        <v>48</v>
      </c>
      <c r="H43" s="605">
        <f>'havi összesítő'!N43</f>
        <v>0</v>
      </c>
      <c r="I43" s="605">
        <f>'havi összesítő'!L43</f>
        <v>8</v>
      </c>
      <c r="J43" s="605">
        <f>'havi összesítő'!Q43</f>
        <v>0</v>
      </c>
      <c r="K43" s="605">
        <f>'havi összesítő'!O43</f>
        <v>176</v>
      </c>
      <c r="L43" s="40"/>
      <c r="M43" s="25">
        <f t="shared" si="50"/>
        <v>144</v>
      </c>
      <c r="N43" s="605">
        <f>'havi összesítő'!Z43</f>
        <v>16</v>
      </c>
      <c r="O43" s="605">
        <f>'havi összesítő'!AB43</f>
        <v>0</v>
      </c>
      <c r="P43" s="605">
        <f>'havi összesítő'!AA43</f>
        <v>0</v>
      </c>
      <c r="Q43" s="605">
        <f>'havi összesítő'!AE43</f>
        <v>0</v>
      </c>
      <c r="R43" s="605">
        <f>'havi összesítő'!AC43</f>
        <v>160</v>
      </c>
      <c r="S43" s="40"/>
      <c r="T43" s="25">
        <f t="shared" si="51"/>
        <v>144</v>
      </c>
      <c r="U43" s="605">
        <f t="shared" si="52"/>
        <v>64</v>
      </c>
      <c r="V43" s="605">
        <f t="shared" si="53"/>
        <v>0</v>
      </c>
      <c r="W43" s="605">
        <f t="shared" si="54"/>
        <v>8</v>
      </c>
      <c r="X43" s="605">
        <f>'havi összesítő'!AS43</f>
        <v>0</v>
      </c>
      <c r="Y43" s="605">
        <f>'havi összesítő'!AQ43</f>
        <v>336</v>
      </c>
      <c r="Z43" s="41"/>
      <c r="AA43" s="25">
        <f t="shared" si="55"/>
        <v>112</v>
      </c>
      <c r="AB43" s="605">
        <f>'havi összesítő'!BC43</f>
        <v>36</v>
      </c>
      <c r="AC43" s="605">
        <f>'havi összesítő'!BD43</f>
        <v>0</v>
      </c>
      <c r="AD43" s="605">
        <f>'havi összesítő'!BB43</f>
        <v>8</v>
      </c>
      <c r="AE43" s="605">
        <f>'havi összesítő'!BG43</f>
        <v>-12</v>
      </c>
      <c r="AF43" s="605">
        <f>'havi összesítő'!BE43</f>
        <v>148</v>
      </c>
      <c r="AG43" s="40"/>
      <c r="AH43" s="25"/>
      <c r="AI43" s="605"/>
      <c r="AJ43" s="605"/>
      <c r="AK43" s="605"/>
      <c r="AL43" s="605"/>
      <c r="AM43" s="605"/>
      <c r="AN43" s="605"/>
      <c r="AO43" s="605"/>
      <c r="AP43" s="605"/>
      <c r="AQ43" s="605"/>
      <c r="AR43" s="605"/>
      <c r="AS43" s="19"/>
      <c r="AT43" s="26"/>
      <c r="AU43" s="40"/>
      <c r="AV43" s="25"/>
      <c r="AW43" s="605"/>
      <c r="AX43" s="605"/>
      <c r="AY43" s="605"/>
      <c r="AZ43" s="605"/>
      <c r="BA43" s="605"/>
      <c r="BB43" s="605"/>
      <c r="BC43" s="605"/>
      <c r="BD43" s="605"/>
      <c r="BE43" s="605"/>
      <c r="BF43" s="605"/>
      <c r="BG43" s="19"/>
      <c r="BH43" s="26"/>
      <c r="BI43" s="41"/>
      <c r="BJ43" s="25"/>
      <c r="BK43" s="605"/>
      <c r="BL43" s="605"/>
      <c r="BM43" s="605"/>
      <c r="BN43" s="605"/>
      <c r="BO43" s="605"/>
      <c r="BP43" s="605"/>
      <c r="BQ43" s="605"/>
      <c r="BR43" s="605"/>
      <c r="BS43" s="605"/>
      <c r="BT43" s="605"/>
      <c r="BU43" s="19"/>
      <c r="BV43" s="26"/>
      <c r="BW43" s="40"/>
      <c r="BX43" s="25"/>
      <c r="BY43" s="605"/>
      <c r="BZ43" s="605"/>
      <c r="CA43" s="605"/>
      <c r="CB43" s="605"/>
      <c r="CC43" s="605"/>
      <c r="CD43" s="605"/>
      <c r="CE43" s="605"/>
      <c r="CF43" s="605"/>
      <c r="CG43" s="605"/>
      <c r="CH43" s="470"/>
      <c r="CI43" s="19"/>
      <c r="CJ43" s="26"/>
      <c r="CK43" s="40"/>
      <c r="CL43" s="25"/>
      <c r="CM43" s="605"/>
      <c r="CN43" s="605"/>
      <c r="CO43" s="605"/>
      <c r="CP43" s="605"/>
      <c r="CQ43" s="605"/>
      <c r="CR43" s="605"/>
      <c r="CS43" s="605"/>
      <c r="CT43" s="605"/>
      <c r="CU43" s="605"/>
      <c r="CV43" s="605"/>
      <c r="CW43" s="19"/>
      <c r="CX43" s="26"/>
      <c r="CY43" s="41"/>
      <c r="CZ43" s="25"/>
      <c r="DA43" s="605"/>
      <c r="DB43" s="605"/>
      <c r="DC43" s="605"/>
      <c r="DD43" s="605"/>
      <c r="DE43" s="605"/>
      <c r="DF43" s="605"/>
      <c r="DG43" s="605"/>
      <c r="DH43" s="605"/>
      <c r="DI43" s="605"/>
      <c r="DJ43" s="605"/>
      <c r="DK43" s="19"/>
      <c r="DL43" s="26"/>
      <c r="DM43" s="40"/>
      <c r="DN43" s="25"/>
      <c r="DO43" s="605"/>
      <c r="DP43" s="605"/>
      <c r="DQ43" s="605"/>
      <c r="DR43" s="605"/>
      <c r="DS43" s="605"/>
      <c r="DT43" s="605"/>
      <c r="DU43" s="605"/>
      <c r="DV43" s="605"/>
      <c r="DW43" s="605"/>
      <c r="DX43" s="605"/>
      <c r="DY43" s="19"/>
      <c r="DZ43" s="26"/>
      <c r="EA43" s="40"/>
      <c r="EB43" s="25"/>
      <c r="EC43" s="605"/>
      <c r="ED43" s="605"/>
      <c r="EE43" s="605"/>
      <c r="EF43" s="605"/>
      <c r="EG43" s="605"/>
      <c r="EH43" s="605"/>
      <c r="EI43" s="605"/>
      <c r="EJ43" s="605"/>
      <c r="EK43" s="605"/>
      <c r="EL43" s="605"/>
      <c r="EM43" s="19"/>
      <c r="EN43" s="26"/>
      <c r="EO43" s="41"/>
      <c r="EP43" s="25">
        <f t="shared" si="56"/>
        <v>168</v>
      </c>
      <c r="EQ43" s="605">
        <f>'havi összesítő'!FY43</f>
        <v>0</v>
      </c>
      <c r="ER43" s="605">
        <f>'havi összesítő'!FZ43</f>
        <v>0</v>
      </c>
      <c r="ES43" s="605">
        <f>'havi összesítő'!FX43</f>
        <v>0</v>
      </c>
      <c r="ET43" s="605">
        <f>'havi összesítő'!GC43</f>
        <v>-168</v>
      </c>
      <c r="EU43" s="605">
        <f>'havi összesítő'!GA43</f>
        <v>0</v>
      </c>
      <c r="EV43" s="42"/>
      <c r="EW43" s="322">
        <f t="shared" si="57"/>
        <v>168</v>
      </c>
      <c r="EX43" s="323">
        <f>'havi összesítő'!GL43</f>
        <v>0</v>
      </c>
      <c r="EY43" s="323">
        <f>'havi összesítő'!GN43</f>
        <v>0</v>
      </c>
      <c r="EZ43" s="323">
        <f>'havi összesítő'!GM43</f>
        <v>8</v>
      </c>
      <c r="FA43" s="323">
        <f>'havi összesítő'!GQ43</f>
        <v>-176</v>
      </c>
      <c r="FB43" s="323">
        <f>'havi összesítő'!GO43</f>
        <v>0</v>
      </c>
      <c r="FC43" s="42"/>
      <c r="FD43" s="322">
        <f t="shared" si="58"/>
        <v>336</v>
      </c>
      <c r="FE43" s="323">
        <f t="shared" si="59"/>
        <v>0</v>
      </c>
      <c r="FF43" s="323">
        <f t="shared" si="60"/>
        <v>0</v>
      </c>
      <c r="FG43" s="323">
        <f t="shared" si="61"/>
        <v>8</v>
      </c>
      <c r="FH43" s="323">
        <f t="shared" si="62"/>
        <v>-344</v>
      </c>
      <c r="FI43" s="323">
        <f t="shared" si="63"/>
        <v>0</v>
      </c>
      <c r="FJ43" s="41"/>
      <c r="FK43" s="25"/>
      <c r="FL43" s="605"/>
      <c r="FM43" s="605"/>
      <c r="FN43" s="605"/>
      <c r="FO43" s="605"/>
      <c r="FP43" s="605"/>
      <c r="FQ43" s="42"/>
      <c r="FR43" s="25"/>
      <c r="FS43" s="605"/>
      <c r="FT43" s="605"/>
      <c r="FU43" s="605"/>
      <c r="FV43" s="605"/>
      <c r="FW43" s="605"/>
      <c r="FX43" s="42"/>
      <c r="FY43" s="25"/>
      <c r="FZ43" s="605"/>
      <c r="GA43" s="605"/>
      <c r="GB43" s="605"/>
      <c r="GC43" s="605"/>
      <c r="GD43" s="605"/>
      <c r="GE43" s="43"/>
      <c r="GN43" s="21"/>
      <c r="GO43" s="21"/>
    </row>
    <row r="44" spans="1:197" ht="15.75" hidden="1" thickBot="1" x14ac:dyDescent="0.3">
      <c r="A44" s="13">
        <f>IF(beosztás!A46=0,"",beosztás!A46)</f>
        <v>28</v>
      </c>
      <c r="B44" s="10" t="str">
        <f>IF(beosztás!B46=0,"",beosztás!B46)</f>
        <v/>
      </c>
      <c r="C44" s="11" t="str">
        <f>IF(beosztás!C46=0,"",beosztás!C46)</f>
        <v/>
      </c>
      <c r="D44" s="12" t="str">
        <f>IF(beosztás!D46=0,"",beosztás!D46)</f>
        <v/>
      </c>
      <c r="F44" s="25">
        <f t="shared" si="49"/>
        <v>0</v>
      </c>
      <c r="G44" s="605">
        <f>'havi összesítő'!M44</f>
        <v>0</v>
      </c>
      <c r="H44" s="605">
        <f>'havi összesítő'!N44</f>
        <v>0</v>
      </c>
      <c r="I44" s="605">
        <f>'havi összesítő'!L44</f>
        <v>0</v>
      </c>
      <c r="J44" s="605">
        <f>'havi összesítő'!Q44</f>
        <v>0</v>
      </c>
      <c r="K44" s="605">
        <f>'havi összesítő'!O44</f>
        <v>0</v>
      </c>
      <c r="L44" s="40"/>
      <c r="M44" s="25">
        <f t="shared" si="50"/>
        <v>0</v>
      </c>
      <c r="N44" s="605">
        <f>'havi összesítő'!Z44</f>
        <v>0</v>
      </c>
      <c r="O44" s="605">
        <f>'havi összesítő'!AB44</f>
        <v>0</v>
      </c>
      <c r="P44" s="605">
        <f>'havi összesítő'!AA44</f>
        <v>0</v>
      </c>
      <c r="Q44" s="605">
        <f>'havi összesítő'!AE44</f>
        <v>0</v>
      </c>
      <c r="R44" s="605">
        <f>'havi összesítő'!AC44</f>
        <v>0</v>
      </c>
      <c r="S44" s="40"/>
      <c r="T44" s="25">
        <f t="shared" si="51"/>
        <v>0</v>
      </c>
      <c r="U44" s="605">
        <f t="shared" si="52"/>
        <v>0</v>
      </c>
      <c r="V44" s="605">
        <f t="shared" si="53"/>
        <v>0</v>
      </c>
      <c r="W44" s="605">
        <f t="shared" si="54"/>
        <v>0</v>
      </c>
      <c r="X44" s="605">
        <f>'havi összesítő'!AS44</f>
        <v>0</v>
      </c>
      <c r="Y44" s="605">
        <f>'havi összesítő'!AQ44</f>
        <v>0</v>
      </c>
      <c r="Z44" s="41"/>
      <c r="AA44" s="25">
        <f t="shared" si="55"/>
        <v>0</v>
      </c>
      <c r="AB44" s="605">
        <f>'havi összesítő'!BC44</f>
        <v>0</v>
      </c>
      <c r="AC44" s="605">
        <f>'havi összesítő'!BD44</f>
        <v>0</v>
      </c>
      <c r="AD44" s="605">
        <f>'havi összesítő'!BB44</f>
        <v>0</v>
      </c>
      <c r="AE44" s="605">
        <f>'havi összesítő'!BG44</f>
        <v>0</v>
      </c>
      <c r="AF44" s="605">
        <f>'havi összesítő'!BE44</f>
        <v>0</v>
      </c>
      <c r="AG44" s="40"/>
      <c r="AH44" s="25"/>
      <c r="AI44" s="605"/>
      <c r="AJ44" s="605"/>
      <c r="AK44" s="605"/>
      <c r="AL44" s="605"/>
      <c r="AM44" s="605"/>
      <c r="AN44" s="605"/>
      <c r="AO44" s="605"/>
      <c r="AP44" s="605"/>
      <c r="AQ44" s="605"/>
      <c r="AR44" s="605"/>
      <c r="AS44" s="19"/>
      <c r="AT44" s="26"/>
      <c r="AU44" s="40"/>
      <c r="AV44" s="25"/>
      <c r="AW44" s="605"/>
      <c r="AX44" s="605"/>
      <c r="AY44" s="605"/>
      <c r="AZ44" s="605"/>
      <c r="BA44" s="605"/>
      <c r="BB44" s="605"/>
      <c r="BC44" s="605"/>
      <c r="BD44" s="605"/>
      <c r="BE44" s="605"/>
      <c r="BF44" s="605"/>
      <c r="BG44" s="19"/>
      <c r="BH44" s="26"/>
      <c r="BI44" s="41"/>
      <c r="BJ44" s="25"/>
      <c r="BK44" s="605"/>
      <c r="BL44" s="605"/>
      <c r="BM44" s="605"/>
      <c r="BN44" s="605"/>
      <c r="BO44" s="605"/>
      <c r="BP44" s="605"/>
      <c r="BQ44" s="605"/>
      <c r="BR44" s="605"/>
      <c r="BS44" s="605"/>
      <c r="BT44" s="605"/>
      <c r="BU44" s="19"/>
      <c r="BV44" s="26"/>
      <c r="BW44" s="40"/>
      <c r="BX44" s="25"/>
      <c r="BY44" s="605"/>
      <c r="BZ44" s="605"/>
      <c r="CA44" s="605"/>
      <c r="CB44" s="605"/>
      <c r="CC44" s="605"/>
      <c r="CD44" s="605"/>
      <c r="CE44" s="605"/>
      <c r="CF44" s="605"/>
      <c r="CG44" s="605"/>
      <c r="CH44" s="605"/>
      <c r="CI44" s="19"/>
      <c r="CJ44" s="26"/>
      <c r="CK44" s="40"/>
      <c r="CL44" s="25"/>
      <c r="CM44" s="605"/>
      <c r="CN44" s="605"/>
      <c r="CO44" s="605"/>
      <c r="CP44" s="605"/>
      <c r="CQ44" s="605"/>
      <c r="CR44" s="605"/>
      <c r="CS44" s="605"/>
      <c r="CT44" s="605"/>
      <c r="CU44" s="605"/>
      <c r="CV44" s="605"/>
      <c r="CW44" s="19"/>
      <c r="CX44" s="26"/>
      <c r="CY44" s="41"/>
      <c r="CZ44" s="25"/>
      <c r="DA44" s="605"/>
      <c r="DB44" s="605"/>
      <c r="DC44" s="605"/>
      <c r="DD44" s="605"/>
      <c r="DE44" s="605"/>
      <c r="DF44" s="605"/>
      <c r="DG44" s="605"/>
      <c r="DH44" s="605"/>
      <c r="DI44" s="605"/>
      <c r="DJ44" s="605"/>
      <c r="DK44" s="19"/>
      <c r="DL44" s="26"/>
      <c r="DM44" s="40"/>
      <c r="DN44" s="25"/>
      <c r="DO44" s="605"/>
      <c r="DP44" s="605"/>
      <c r="DQ44" s="605"/>
      <c r="DR44" s="605"/>
      <c r="DS44" s="605"/>
      <c r="DT44" s="605"/>
      <c r="DU44" s="605"/>
      <c r="DV44" s="605"/>
      <c r="DW44" s="605"/>
      <c r="DX44" s="605"/>
      <c r="DY44" s="19"/>
      <c r="DZ44" s="26"/>
      <c r="EA44" s="40"/>
      <c r="EB44" s="25"/>
      <c r="EC44" s="605"/>
      <c r="ED44" s="605"/>
      <c r="EE44" s="605"/>
      <c r="EF44" s="605"/>
      <c r="EG44" s="605"/>
      <c r="EH44" s="605"/>
      <c r="EI44" s="605"/>
      <c r="EJ44" s="605"/>
      <c r="EK44" s="605"/>
      <c r="EL44" s="605"/>
      <c r="EM44" s="19"/>
      <c r="EN44" s="26"/>
      <c r="EO44" s="41"/>
      <c r="EP44" s="25">
        <f t="shared" si="56"/>
        <v>0</v>
      </c>
      <c r="EQ44" s="605">
        <f>'havi összesítő'!FY44</f>
        <v>0</v>
      </c>
      <c r="ER44" s="605">
        <f>'havi összesítő'!FZ44</f>
        <v>0</v>
      </c>
      <c r="ES44" s="605">
        <f>'havi összesítő'!FX44</f>
        <v>0</v>
      </c>
      <c r="ET44" s="605">
        <f>'havi összesítő'!GC44</f>
        <v>0</v>
      </c>
      <c r="EU44" s="605">
        <f>'havi összesítő'!GA44</f>
        <v>0</v>
      </c>
      <c r="EV44" s="42"/>
      <c r="EW44" s="322">
        <f t="shared" ref="EW44:EW45" si="66">FB44-(SUM(EX44:EZ44)+FH44)</f>
        <v>0</v>
      </c>
      <c r="EX44" s="323">
        <f>'havi összesítő'!GL44</f>
        <v>0</v>
      </c>
      <c r="EY44" s="323">
        <f>'havi összesítő'!GN44</f>
        <v>0</v>
      </c>
      <c r="EZ44" s="323">
        <f>'havi összesítő'!GM44</f>
        <v>0</v>
      </c>
      <c r="FA44" s="323">
        <f>'havi összesítő'!GQ44</f>
        <v>0</v>
      </c>
      <c r="FB44" s="323">
        <f>'havi összesítő'!GO44</f>
        <v>0</v>
      </c>
      <c r="FC44" s="42"/>
      <c r="FD44" s="322">
        <f t="shared" si="58"/>
        <v>0</v>
      </c>
      <c r="FE44" s="323">
        <f t="shared" si="59"/>
        <v>0</v>
      </c>
      <c r="FF44" s="323">
        <f t="shared" si="60"/>
        <v>0</v>
      </c>
      <c r="FG44" s="323">
        <f t="shared" si="61"/>
        <v>0</v>
      </c>
      <c r="FH44" s="323">
        <f t="shared" si="62"/>
        <v>0</v>
      </c>
      <c r="FI44" s="323">
        <f t="shared" si="63"/>
        <v>0</v>
      </c>
      <c r="FJ44" s="41"/>
      <c r="FK44" s="25"/>
      <c r="FL44" s="605"/>
      <c r="FM44" s="605"/>
      <c r="FN44" s="605"/>
      <c r="FO44" s="605"/>
      <c r="FP44" s="605"/>
      <c r="FQ44" s="42"/>
      <c r="FR44" s="25"/>
      <c r="FS44" s="605"/>
      <c r="FT44" s="605"/>
      <c r="FU44" s="605"/>
      <c r="FV44" s="605"/>
      <c r="FW44" s="605"/>
      <c r="FX44" s="42"/>
      <c r="FY44" s="25"/>
      <c r="FZ44" s="605"/>
      <c r="GA44" s="605"/>
      <c r="GB44" s="605"/>
      <c r="GC44" s="605"/>
      <c r="GD44" s="605"/>
      <c r="GE44" s="43"/>
      <c r="GN44" s="21"/>
      <c r="GO44" s="21"/>
    </row>
    <row r="45" spans="1:197" ht="15.75" hidden="1" thickBot="1" x14ac:dyDescent="0.3">
      <c r="A45" s="13">
        <f>IF(beosztás!A47=0,"",beosztás!A47)</f>
        <v>29</v>
      </c>
      <c r="B45" s="10" t="str">
        <f>IF(beosztás!B47=0,"",beosztás!B47)</f>
        <v/>
      </c>
      <c r="C45" s="11" t="str">
        <f>IF(beosztás!C47=0,"",beosztás!C47)</f>
        <v/>
      </c>
      <c r="D45" s="12" t="str">
        <f>IF(beosztás!D47=0,"",beosztás!D47)</f>
        <v/>
      </c>
      <c r="F45" s="25">
        <f t="shared" si="49"/>
        <v>0</v>
      </c>
      <c r="G45" s="605">
        <f>'havi összesítő'!M45</f>
        <v>0</v>
      </c>
      <c r="H45" s="605">
        <f>'havi összesítő'!N45</f>
        <v>0</v>
      </c>
      <c r="I45" s="605">
        <f>'havi összesítő'!L45</f>
        <v>0</v>
      </c>
      <c r="J45" s="605">
        <f>'havi összesítő'!Q45</f>
        <v>0</v>
      </c>
      <c r="K45" s="605">
        <f>'havi összesítő'!O45</f>
        <v>0</v>
      </c>
      <c r="L45" s="40"/>
      <c r="M45" s="25">
        <f t="shared" si="50"/>
        <v>0</v>
      </c>
      <c r="N45" s="605">
        <f>'havi összesítő'!Z45</f>
        <v>0</v>
      </c>
      <c r="O45" s="605">
        <f>'havi összesítő'!AB45</f>
        <v>0</v>
      </c>
      <c r="P45" s="605">
        <f>'havi összesítő'!AA45</f>
        <v>0</v>
      </c>
      <c r="Q45" s="605">
        <f>'havi összesítő'!AE45</f>
        <v>0</v>
      </c>
      <c r="R45" s="605">
        <f>'havi összesítő'!AC45</f>
        <v>0</v>
      </c>
      <c r="S45" s="40"/>
      <c r="T45" s="25">
        <f t="shared" si="51"/>
        <v>0</v>
      </c>
      <c r="U45" s="605">
        <f t="shared" si="52"/>
        <v>0</v>
      </c>
      <c r="V45" s="605">
        <f t="shared" si="53"/>
        <v>0</v>
      </c>
      <c r="W45" s="605">
        <f t="shared" si="54"/>
        <v>0</v>
      </c>
      <c r="X45" s="605">
        <f>'havi összesítő'!AS45</f>
        <v>0</v>
      </c>
      <c r="Y45" s="605">
        <f>'havi összesítő'!AQ45</f>
        <v>0</v>
      </c>
      <c r="Z45" s="41"/>
      <c r="AA45" s="25">
        <f t="shared" si="55"/>
        <v>0</v>
      </c>
      <c r="AB45" s="605">
        <f>'havi összesítő'!BC45</f>
        <v>0</v>
      </c>
      <c r="AC45" s="605">
        <f>'havi összesítő'!BD45</f>
        <v>0</v>
      </c>
      <c r="AD45" s="605">
        <f>'havi összesítő'!BB45</f>
        <v>0</v>
      </c>
      <c r="AE45" s="605">
        <f>'havi összesítő'!BG45</f>
        <v>0</v>
      </c>
      <c r="AF45" s="605">
        <f>'havi összesítő'!BE45</f>
        <v>0</v>
      </c>
      <c r="AG45" s="40"/>
      <c r="AH45" s="25"/>
      <c r="AI45" s="605"/>
      <c r="AJ45" s="605"/>
      <c r="AK45" s="605"/>
      <c r="AL45" s="605"/>
      <c r="AM45" s="605"/>
      <c r="AN45" s="605"/>
      <c r="AO45" s="605"/>
      <c r="AP45" s="605"/>
      <c r="AQ45" s="605"/>
      <c r="AR45" s="605"/>
      <c r="AS45" s="19"/>
      <c r="AT45" s="26"/>
      <c r="AU45" s="40"/>
      <c r="AV45" s="25"/>
      <c r="AW45" s="605"/>
      <c r="AX45" s="605"/>
      <c r="AY45" s="605"/>
      <c r="AZ45" s="605"/>
      <c r="BA45" s="605"/>
      <c r="BB45" s="605"/>
      <c r="BC45" s="605"/>
      <c r="BD45" s="605"/>
      <c r="BE45" s="605"/>
      <c r="BF45" s="605"/>
      <c r="BG45" s="19"/>
      <c r="BH45" s="26"/>
      <c r="BI45" s="41"/>
      <c r="BJ45" s="25"/>
      <c r="BK45" s="605"/>
      <c r="BL45" s="605"/>
      <c r="BM45" s="605"/>
      <c r="BN45" s="605"/>
      <c r="BO45" s="605"/>
      <c r="BP45" s="605"/>
      <c r="BQ45" s="605"/>
      <c r="BR45" s="605"/>
      <c r="BS45" s="605"/>
      <c r="BT45" s="605"/>
      <c r="BU45" s="19"/>
      <c r="BV45" s="26"/>
      <c r="BW45" s="40"/>
      <c r="BX45" s="25"/>
      <c r="BY45" s="605"/>
      <c r="BZ45" s="605"/>
      <c r="CA45" s="605"/>
      <c r="CB45" s="605"/>
      <c r="CC45" s="605"/>
      <c r="CD45" s="605"/>
      <c r="CE45" s="605"/>
      <c r="CF45" s="605"/>
      <c r="CG45" s="605"/>
      <c r="CH45" s="605"/>
      <c r="CI45" s="19"/>
      <c r="CJ45" s="26"/>
      <c r="CK45" s="40"/>
      <c r="CL45" s="25"/>
      <c r="CM45" s="605"/>
      <c r="CN45" s="605"/>
      <c r="CO45" s="605"/>
      <c r="CP45" s="605"/>
      <c r="CQ45" s="605"/>
      <c r="CR45" s="605"/>
      <c r="CS45" s="605"/>
      <c r="CT45" s="605"/>
      <c r="CU45" s="605"/>
      <c r="CV45" s="605"/>
      <c r="CW45" s="19"/>
      <c r="CX45" s="26"/>
      <c r="CY45" s="41"/>
      <c r="CZ45" s="25"/>
      <c r="DA45" s="605"/>
      <c r="DB45" s="605"/>
      <c r="DC45" s="605"/>
      <c r="DD45" s="605"/>
      <c r="DE45" s="605"/>
      <c r="DF45" s="605"/>
      <c r="DG45" s="605"/>
      <c r="DH45" s="605"/>
      <c r="DI45" s="605"/>
      <c r="DJ45" s="605"/>
      <c r="DK45" s="19"/>
      <c r="DL45" s="26"/>
      <c r="DM45" s="40"/>
      <c r="DN45" s="25"/>
      <c r="DO45" s="605"/>
      <c r="DP45" s="605"/>
      <c r="DQ45" s="605"/>
      <c r="DR45" s="605"/>
      <c r="DS45" s="605"/>
      <c r="DT45" s="605"/>
      <c r="DU45" s="605"/>
      <c r="DV45" s="605"/>
      <c r="DW45" s="605"/>
      <c r="DX45" s="605"/>
      <c r="DY45" s="19"/>
      <c r="DZ45" s="26"/>
      <c r="EA45" s="40"/>
      <c r="EB45" s="25"/>
      <c r="EC45" s="605"/>
      <c r="ED45" s="605"/>
      <c r="EE45" s="605"/>
      <c r="EF45" s="605"/>
      <c r="EG45" s="605"/>
      <c r="EH45" s="605"/>
      <c r="EI45" s="605"/>
      <c r="EJ45" s="605"/>
      <c r="EK45" s="605"/>
      <c r="EL45" s="605"/>
      <c r="EM45" s="19"/>
      <c r="EN45" s="26"/>
      <c r="EO45" s="41"/>
      <c r="EP45" s="25">
        <f t="shared" si="56"/>
        <v>0</v>
      </c>
      <c r="EQ45" s="605">
        <f>'havi összesítő'!FY45</f>
        <v>0</v>
      </c>
      <c r="ER45" s="605">
        <f>'havi összesítő'!FZ45</f>
        <v>0</v>
      </c>
      <c r="ES45" s="605">
        <f>'havi összesítő'!FX45</f>
        <v>0</v>
      </c>
      <c r="ET45" s="605">
        <f>'havi összesítő'!GC45</f>
        <v>0</v>
      </c>
      <c r="EU45" s="605">
        <f>'havi összesítő'!GA45</f>
        <v>0</v>
      </c>
      <c r="EV45" s="42"/>
      <c r="EW45" s="322">
        <f t="shared" si="66"/>
        <v>0</v>
      </c>
      <c r="EX45" s="323">
        <f>'havi összesítő'!GL45</f>
        <v>0</v>
      </c>
      <c r="EY45" s="323">
        <f>'havi összesítő'!GN45</f>
        <v>0</v>
      </c>
      <c r="EZ45" s="323">
        <f>'havi összesítő'!GM45</f>
        <v>0</v>
      </c>
      <c r="FA45" s="323">
        <f>'havi összesítő'!GQ45</f>
        <v>0</v>
      </c>
      <c r="FB45" s="323">
        <f>'havi összesítő'!GO45</f>
        <v>0</v>
      </c>
      <c r="FC45" s="42"/>
      <c r="FD45" s="322">
        <f t="shared" si="58"/>
        <v>0</v>
      </c>
      <c r="FE45" s="323">
        <f t="shared" si="59"/>
        <v>0</v>
      </c>
      <c r="FF45" s="323">
        <f t="shared" si="60"/>
        <v>0</v>
      </c>
      <c r="FG45" s="323">
        <f t="shared" si="61"/>
        <v>0</v>
      </c>
      <c r="FH45" s="323">
        <f t="shared" si="62"/>
        <v>0</v>
      </c>
      <c r="FI45" s="323">
        <f t="shared" si="63"/>
        <v>0</v>
      </c>
      <c r="FJ45" s="41"/>
      <c r="FK45" s="25"/>
      <c r="FL45" s="605"/>
      <c r="FM45" s="605"/>
      <c r="FN45" s="605"/>
      <c r="FO45" s="605"/>
      <c r="FP45" s="605"/>
      <c r="FQ45" s="42"/>
      <c r="FR45" s="25"/>
      <c r="FS45" s="605"/>
      <c r="FT45" s="605"/>
      <c r="FU45" s="605"/>
      <c r="FV45" s="605"/>
      <c r="FW45" s="605"/>
      <c r="FX45" s="42"/>
      <c r="FY45" s="25"/>
      <c r="FZ45" s="605"/>
      <c r="GA45" s="605"/>
      <c r="GB45" s="605"/>
      <c r="GC45" s="605"/>
      <c r="GD45" s="605"/>
      <c r="GE45" s="43"/>
      <c r="GN45" s="21"/>
      <c r="GO45" s="21"/>
    </row>
    <row r="46" spans="1:197" ht="15.75" hidden="1" thickBot="1" x14ac:dyDescent="0.3">
      <c r="A46" s="13">
        <f>IF(beosztás!A48=0,"",beosztás!A48)</f>
        <v>30</v>
      </c>
      <c r="B46" s="10" t="str">
        <f>IF(beosztás!B48=0,"",beosztás!B48)</f>
        <v/>
      </c>
      <c r="C46" s="11" t="str">
        <f>IF(beosztás!C48=0,"",beosztás!C48)</f>
        <v/>
      </c>
      <c r="D46" s="12" t="str">
        <f>IF(beosztás!D48=0,"",beosztás!D48)</f>
        <v/>
      </c>
      <c r="F46" s="25">
        <f t="shared" si="49"/>
        <v>0</v>
      </c>
      <c r="G46" s="605">
        <f>'havi összesítő'!M46</f>
        <v>0</v>
      </c>
      <c r="H46" s="605">
        <f>'havi összesítő'!N46</f>
        <v>0</v>
      </c>
      <c r="I46" s="605">
        <f>'havi összesítő'!L46</f>
        <v>0</v>
      </c>
      <c r="J46" s="605">
        <f>'havi összesítő'!Q46</f>
        <v>0</v>
      </c>
      <c r="K46" s="605">
        <f>'havi összesítő'!O46</f>
        <v>0</v>
      </c>
      <c r="L46" s="40"/>
      <c r="M46" s="25">
        <f t="shared" si="50"/>
        <v>0</v>
      </c>
      <c r="N46" s="605">
        <f>'havi összesítő'!Z46</f>
        <v>0</v>
      </c>
      <c r="O46" s="605">
        <f>'havi összesítő'!AB46</f>
        <v>0</v>
      </c>
      <c r="P46" s="605">
        <f>'havi összesítő'!AA46</f>
        <v>0</v>
      </c>
      <c r="Q46" s="605">
        <f>'havi összesítő'!AE46</f>
        <v>0</v>
      </c>
      <c r="R46" s="605">
        <f>'havi összesítő'!AC46</f>
        <v>0</v>
      </c>
      <c r="S46" s="40"/>
      <c r="T46" s="25">
        <f t="shared" si="51"/>
        <v>0</v>
      </c>
      <c r="U46" s="605">
        <f t="shared" si="52"/>
        <v>0</v>
      </c>
      <c r="V46" s="605">
        <f t="shared" si="53"/>
        <v>0</v>
      </c>
      <c r="W46" s="605">
        <f t="shared" si="54"/>
        <v>0</v>
      </c>
      <c r="X46" s="605">
        <f>'havi összesítő'!AS46</f>
        <v>0</v>
      </c>
      <c r="Y46" s="605">
        <f>'havi összesítő'!AQ46</f>
        <v>0</v>
      </c>
      <c r="Z46" s="41"/>
      <c r="AA46" s="25">
        <f t="shared" si="55"/>
        <v>0</v>
      </c>
      <c r="AB46" s="605">
        <f>'havi összesítő'!BC46</f>
        <v>0</v>
      </c>
      <c r="AC46" s="605">
        <f>'havi összesítő'!BD46</f>
        <v>0</v>
      </c>
      <c r="AD46" s="605">
        <f>'havi összesítő'!BB46</f>
        <v>0</v>
      </c>
      <c r="AE46" s="605">
        <f>'havi összesítő'!BG46</f>
        <v>0</v>
      </c>
      <c r="AF46" s="605">
        <f>'havi összesítő'!BE46</f>
        <v>0</v>
      </c>
      <c r="AG46" s="40"/>
      <c r="AH46" s="25"/>
      <c r="AI46" s="605"/>
      <c r="AJ46" s="605"/>
      <c r="AK46" s="605"/>
      <c r="AL46" s="605"/>
      <c r="AM46" s="605"/>
      <c r="AN46" s="605"/>
      <c r="AO46" s="605"/>
      <c r="AP46" s="605"/>
      <c r="AQ46" s="605"/>
      <c r="AR46" s="605"/>
      <c r="AS46" s="19"/>
      <c r="AT46" s="26"/>
      <c r="AU46" s="40"/>
      <c r="AV46" s="25"/>
      <c r="AW46" s="605"/>
      <c r="AX46" s="605"/>
      <c r="AY46" s="605"/>
      <c r="AZ46" s="605"/>
      <c r="BA46" s="605"/>
      <c r="BB46" s="605"/>
      <c r="BC46" s="605"/>
      <c r="BD46" s="605"/>
      <c r="BE46" s="605"/>
      <c r="BF46" s="605"/>
      <c r="BG46" s="19"/>
      <c r="BH46" s="26"/>
      <c r="BI46" s="41"/>
      <c r="BJ46" s="25"/>
      <c r="BK46" s="605"/>
      <c r="BL46" s="605"/>
      <c r="BM46" s="605"/>
      <c r="BN46" s="605"/>
      <c r="BO46" s="605"/>
      <c r="BP46" s="605"/>
      <c r="BQ46" s="605"/>
      <c r="BR46" s="605"/>
      <c r="BS46" s="605"/>
      <c r="BT46" s="605"/>
      <c r="BU46" s="19"/>
      <c r="BV46" s="26"/>
      <c r="BW46" s="40"/>
      <c r="BX46" s="25"/>
      <c r="BY46" s="605"/>
      <c r="BZ46" s="605"/>
      <c r="CA46" s="605"/>
      <c r="CB46" s="605"/>
      <c r="CC46" s="605"/>
      <c r="CD46" s="605"/>
      <c r="CE46" s="605"/>
      <c r="CF46" s="605"/>
      <c r="CG46" s="605"/>
      <c r="CH46" s="605"/>
      <c r="CI46" s="19"/>
      <c r="CJ46" s="26"/>
      <c r="CK46" s="40"/>
      <c r="CL46" s="25"/>
      <c r="CM46" s="605"/>
      <c r="CN46" s="605"/>
      <c r="CO46" s="605"/>
      <c r="CP46" s="605"/>
      <c r="CQ46" s="605"/>
      <c r="CR46" s="605"/>
      <c r="CS46" s="605"/>
      <c r="CT46" s="605"/>
      <c r="CU46" s="605"/>
      <c r="CV46" s="605"/>
      <c r="CW46" s="19"/>
      <c r="CX46" s="26"/>
      <c r="CY46" s="41"/>
      <c r="CZ46" s="25"/>
      <c r="DA46" s="605"/>
      <c r="DB46" s="605"/>
      <c r="DC46" s="605"/>
      <c r="DD46" s="605"/>
      <c r="DE46" s="605"/>
      <c r="DF46" s="605"/>
      <c r="DG46" s="605"/>
      <c r="DH46" s="605"/>
      <c r="DI46" s="605"/>
      <c r="DJ46" s="605"/>
      <c r="DK46" s="19"/>
      <c r="DL46" s="26"/>
      <c r="DM46" s="40"/>
      <c r="DN46" s="25"/>
      <c r="DO46" s="605"/>
      <c r="DP46" s="605"/>
      <c r="DQ46" s="605"/>
      <c r="DR46" s="605"/>
      <c r="DS46" s="605"/>
      <c r="DT46" s="605"/>
      <c r="DU46" s="605"/>
      <c r="DV46" s="605"/>
      <c r="DW46" s="605"/>
      <c r="DX46" s="605"/>
      <c r="DY46" s="19"/>
      <c r="DZ46" s="26"/>
      <c r="EA46" s="40"/>
      <c r="EB46" s="25"/>
      <c r="EC46" s="605"/>
      <c r="ED46" s="605"/>
      <c r="EE46" s="605"/>
      <c r="EF46" s="605"/>
      <c r="EG46" s="605"/>
      <c r="EH46" s="605"/>
      <c r="EI46" s="605"/>
      <c r="EJ46" s="605"/>
      <c r="EK46" s="605"/>
      <c r="EL46" s="605"/>
      <c r="EM46" s="19"/>
      <c r="EN46" s="26"/>
      <c r="EO46" s="41"/>
      <c r="EP46" s="25">
        <f t="shared" si="56"/>
        <v>0</v>
      </c>
      <c r="EQ46" s="605">
        <f>'havi összesítő'!FY46</f>
        <v>0</v>
      </c>
      <c r="ER46" s="605">
        <f>'havi összesítő'!FZ46</f>
        <v>0</v>
      </c>
      <c r="ES46" s="605">
        <f>'havi összesítő'!FX46</f>
        <v>0</v>
      </c>
      <c r="ET46" s="605">
        <f>'havi összesítő'!GC46</f>
        <v>0</v>
      </c>
      <c r="EU46" s="605">
        <f>'havi összesítő'!GA46</f>
        <v>0</v>
      </c>
      <c r="EV46" s="42"/>
      <c r="EW46" s="322">
        <f t="shared" si="57"/>
        <v>0</v>
      </c>
      <c r="EX46" s="323">
        <f>'havi összesítő'!GL46</f>
        <v>0</v>
      </c>
      <c r="EY46" s="323">
        <f>'havi összesítő'!GN46</f>
        <v>0</v>
      </c>
      <c r="EZ46" s="323">
        <f>'havi összesítő'!GM46</f>
        <v>0</v>
      </c>
      <c r="FA46" s="323">
        <f>'havi összesítő'!GQ46</f>
        <v>0</v>
      </c>
      <c r="FB46" s="323">
        <f>'havi összesítő'!GO46</f>
        <v>0</v>
      </c>
      <c r="FC46" s="42"/>
      <c r="FD46" s="322">
        <f t="shared" si="58"/>
        <v>0</v>
      </c>
      <c r="FE46" s="323">
        <f t="shared" si="59"/>
        <v>0</v>
      </c>
      <c r="FF46" s="323">
        <f t="shared" si="60"/>
        <v>0</v>
      </c>
      <c r="FG46" s="323">
        <f t="shared" si="61"/>
        <v>0</v>
      </c>
      <c r="FH46" s="323">
        <f t="shared" si="62"/>
        <v>0</v>
      </c>
      <c r="FI46" s="323">
        <f t="shared" si="63"/>
        <v>0</v>
      </c>
      <c r="FJ46" s="41"/>
      <c r="FK46" s="25"/>
      <c r="FL46" s="605"/>
      <c r="FM46" s="605"/>
      <c r="FN46" s="605"/>
      <c r="FO46" s="605"/>
      <c r="FP46" s="605"/>
      <c r="FQ46" s="42"/>
      <c r="FR46" s="25"/>
      <c r="FS46" s="605"/>
      <c r="FT46" s="605"/>
      <c r="FU46" s="605"/>
      <c r="FV46" s="605"/>
      <c r="FW46" s="605"/>
      <c r="FX46" s="42"/>
      <c r="FY46" s="25"/>
      <c r="FZ46" s="605"/>
      <c r="GA46" s="605"/>
      <c r="GB46" s="605"/>
      <c r="GC46" s="605"/>
      <c r="GD46" s="605"/>
      <c r="GE46" s="43"/>
      <c r="GN46" s="21"/>
      <c r="GO46" s="21"/>
    </row>
    <row r="47" spans="1:197" ht="15.75" hidden="1" thickBot="1" x14ac:dyDescent="0.3">
      <c r="A47" s="44">
        <f>IF(beosztás!A49=0,"",beosztás!A49)</f>
        <v>31</v>
      </c>
      <c r="B47" s="45" t="str">
        <f>IF(beosztás!B49=0,"",beosztás!B49)</f>
        <v/>
      </c>
      <c r="C47" s="46" t="str">
        <f>IF(beosztás!C49=0,"",beosztás!C49)</f>
        <v/>
      </c>
      <c r="D47" s="47" t="str">
        <f>IF(beosztás!D49=0,"",beosztás!D49)</f>
        <v/>
      </c>
      <c r="F47" s="59">
        <f t="shared" si="49"/>
        <v>0</v>
      </c>
      <c r="G47" s="60">
        <f>'havi összesítő'!M47</f>
        <v>0</v>
      </c>
      <c r="H47" s="60">
        <f>'havi összesítő'!N47</f>
        <v>0</v>
      </c>
      <c r="I47" s="60">
        <f>'havi összesítő'!L47</f>
        <v>0</v>
      </c>
      <c r="J47" s="60">
        <f>'havi összesítő'!Q47</f>
        <v>0</v>
      </c>
      <c r="K47" s="60">
        <f>'havi összesítő'!O47</f>
        <v>0</v>
      </c>
      <c r="L47" s="40"/>
      <c r="M47" s="59">
        <f t="shared" si="50"/>
        <v>0</v>
      </c>
      <c r="N47" s="60">
        <f>'havi összesítő'!Z47</f>
        <v>0</v>
      </c>
      <c r="O47" s="60">
        <f>'havi összesítő'!AB47</f>
        <v>0</v>
      </c>
      <c r="P47" s="60">
        <f>'havi összesítő'!AA47</f>
        <v>0</v>
      </c>
      <c r="Q47" s="60">
        <f>'havi összesítő'!AE47</f>
        <v>0</v>
      </c>
      <c r="R47" s="60">
        <f>'havi összesítő'!AC47</f>
        <v>0</v>
      </c>
      <c r="S47" s="40"/>
      <c r="T47" s="59">
        <f t="shared" si="51"/>
        <v>0</v>
      </c>
      <c r="U47" s="60">
        <f t="shared" si="52"/>
        <v>0</v>
      </c>
      <c r="V47" s="60">
        <f t="shared" si="53"/>
        <v>0</v>
      </c>
      <c r="W47" s="60">
        <f t="shared" si="54"/>
        <v>0</v>
      </c>
      <c r="X47" s="60">
        <f>'havi összesítő'!AS47</f>
        <v>0</v>
      </c>
      <c r="Y47" s="60">
        <f>'havi összesítő'!AQ47</f>
        <v>0</v>
      </c>
      <c r="Z47" s="41"/>
      <c r="AA47" s="59">
        <f t="shared" si="55"/>
        <v>0</v>
      </c>
      <c r="AB47" s="60">
        <f>'havi összesítő'!BC47</f>
        <v>0</v>
      </c>
      <c r="AC47" s="60">
        <f>'havi összesítő'!BD47</f>
        <v>0</v>
      </c>
      <c r="AD47" s="60">
        <f>'havi összesítő'!BB47</f>
        <v>0</v>
      </c>
      <c r="AE47" s="60">
        <f>'havi összesítő'!BG47</f>
        <v>0</v>
      </c>
      <c r="AF47" s="60">
        <f>'havi összesítő'!BE47</f>
        <v>0</v>
      </c>
      <c r="AG47" s="40"/>
      <c r="AH47" s="59"/>
      <c r="AI47" s="60"/>
      <c r="AJ47" s="60"/>
      <c r="AK47" s="60"/>
      <c r="AL47" s="60"/>
      <c r="AM47" s="60"/>
      <c r="AN47" s="60"/>
      <c r="AO47" s="60"/>
      <c r="AP47" s="60"/>
      <c r="AQ47" s="60"/>
      <c r="AR47" s="60"/>
      <c r="AS47" s="61"/>
      <c r="AT47" s="62"/>
      <c r="AU47" s="40"/>
      <c r="AV47" s="59"/>
      <c r="AW47" s="60"/>
      <c r="AX47" s="60"/>
      <c r="AY47" s="60"/>
      <c r="AZ47" s="60"/>
      <c r="BA47" s="60"/>
      <c r="BB47" s="60"/>
      <c r="BC47" s="60"/>
      <c r="BD47" s="60"/>
      <c r="BE47" s="60"/>
      <c r="BF47" s="60"/>
      <c r="BG47" s="61"/>
      <c r="BH47" s="62"/>
      <c r="BI47" s="41"/>
      <c r="BJ47" s="59"/>
      <c r="BK47" s="60"/>
      <c r="BL47" s="60"/>
      <c r="BM47" s="60"/>
      <c r="BN47" s="60"/>
      <c r="BO47" s="60"/>
      <c r="BP47" s="60"/>
      <c r="BQ47" s="60"/>
      <c r="BR47" s="60"/>
      <c r="BS47" s="60"/>
      <c r="BT47" s="60"/>
      <c r="BU47" s="61"/>
      <c r="BV47" s="62"/>
      <c r="BW47" s="40"/>
      <c r="BX47" s="59"/>
      <c r="BY47" s="60"/>
      <c r="BZ47" s="60"/>
      <c r="CA47" s="60"/>
      <c r="CB47" s="60"/>
      <c r="CC47" s="60"/>
      <c r="CD47" s="60"/>
      <c r="CE47" s="60"/>
      <c r="CF47" s="60"/>
      <c r="CG47" s="60"/>
      <c r="CH47" s="60"/>
      <c r="CI47" s="61"/>
      <c r="CJ47" s="62"/>
      <c r="CK47" s="40"/>
      <c r="CL47" s="59"/>
      <c r="CM47" s="60"/>
      <c r="CN47" s="60"/>
      <c r="CO47" s="60"/>
      <c r="CP47" s="60"/>
      <c r="CQ47" s="60"/>
      <c r="CR47" s="60"/>
      <c r="CS47" s="60"/>
      <c r="CT47" s="60"/>
      <c r="CU47" s="60"/>
      <c r="CV47" s="60"/>
      <c r="CW47" s="61"/>
      <c r="CX47" s="62"/>
      <c r="CY47" s="41"/>
      <c r="CZ47" s="59"/>
      <c r="DA47" s="60"/>
      <c r="DB47" s="60"/>
      <c r="DC47" s="60"/>
      <c r="DD47" s="60"/>
      <c r="DE47" s="60"/>
      <c r="DF47" s="60"/>
      <c r="DG47" s="60"/>
      <c r="DH47" s="60"/>
      <c r="DI47" s="60"/>
      <c r="DJ47" s="60"/>
      <c r="DK47" s="61"/>
      <c r="DL47" s="62"/>
      <c r="DM47" s="40"/>
      <c r="DN47" s="59"/>
      <c r="DO47" s="60"/>
      <c r="DP47" s="60"/>
      <c r="DQ47" s="60"/>
      <c r="DR47" s="60"/>
      <c r="DS47" s="60"/>
      <c r="DT47" s="60"/>
      <c r="DU47" s="60"/>
      <c r="DV47" s="60"/>
      <c r="DW47" s="60"/>
      <c r="DX47" s="60"/>
      <c r="DY47" s="61"/>
      <c r="DZ47" s="62"/>
      <c r="EA47" s="40"/>
      <c r="EB47" s="59"/>
      <c r="EC47" s="60"/>
      <c r="ED47" s="60"/>
      <c r="EE47" s="60"/>
      <c r="EF47" s="60"/>
      <c r="EG47" s="60"/>
      <c r="EH47" s="60"/>
      <c r="EI47" s="60"/>
      <c r="EJ47" s="60"/>
      <c r="EK47" s="60"/>
      <c r="EL47" s="60"/>
      <c r="EM47" s="61"/>
      <c r="EN47" s="62"/>
      <c r="EO47" s="41"/>
      <c r="EP47" s="59">
        <f t="shared" si="56"/>
        <v>0</v>
      </c>
      <c r="EQ47" s="60">
        <f>'havi összesítő'!FY47</f>
        <v>0</v>
      </c>
      <c r="ER47" s="60">
        <f>'havi összesítő'!FZ47</f>
        <v>0</v>
      </c>
      <c r="ES47" s="60">
        <f>'havi összesítő'!FX47</f>
        <v>0</v>
      </c>
      <c r="ET47" s="60">
        <f>'havi összesítő'!GC47</f>
        <v>0</v>
      </c>
      <c r="EU47" s="60">
        <f>'havi összesítő'!GA47</f>
        <v>0</v>
      </c>
      <c r="EV47" s="42"/>
      <c r="EW47" s="322">
        <f t="shared" si="57"/>
        <v>0</v>
      </c>
      <c r="EX47" s="323">
        <f>'havi összesítő'!GL47</f>
        <v>0</v>
      </c>
      <c r="EY47" s="323">
        <f>'havi összesítő'!GN47</f>
        <v>0</v>
      </c>
      <c r="EZ47" s="323">
        <f>'havi összesítő'!GM47</f>
        <v>0</v>
      </c>
      <c r="FA47" s="323">
        <f>'havi összesítő'!GQ47</f>
        <v>0</v>
      </c>
      <c r="FB47" s="323">
        <f>'havi összesítő'!GO47</f>
        <v>0</v>
      </c>
      <c r="FC47" s="42"/>
      <c r="FD47" s="322">
        <f t="shared" si="58"/>
        <v>0</v>
      </c>
      <c r="FE47" s="323">
        <f t="shared" si="59"/>
        <v>0</v>
      </c>
      <c r="FF47" s="323">
        <f t="shared" si="60"/>
        <v>0</v>
      </c>
      <c r="FG47" s="323">
        <f t="shared" si="61"/>
        <v>0</v>
      </c>
      <c r="FH47" s="323">
        <f t="shared" si="62"/>
        <v>0</v>
      </c>
      <c r="FI47" s="323">
        <f t="shared" si="63"/>
        <v>0</v>
      </c>
      <c r="FJ47" s="41"/>
      <c r="FK47" s="59"/>
      <c r="FL47" s="60"/>
      <c r="FM47" s="60"/>
      <c r="FN47" s="60"/>
      <c r="FO47" s="60"/>
      <c r="FP47" s="60"/>
      <c r="FQ47" s="42"/>
      <c r="FR47" s="59"/>
      <c r="FS47" s="60"/>
      <c r="FT47" s="60"/>
      <c r="FU47" s="60"/>
      <c r="FV47" s="60"/>
      <c r="FW47" s="60"/>
      <c r="FX47" s="42"/>
      <c r="FY47" s="59"/>
      <c r="FZ47" s="60"/>
      <c r="GA47" s="60"/>
      <c r="GB47" s="60"/>
      <c r="GC47" s="60"/>
      <c r="GD47" s="60"/>
      <c r="GE47" s="43"/>
      <c r="GN47" s="21"/>
      <c r="GO47" s="21"/>
    </row>
    <row r="48" spans="1:197" ht="15.75" thickBot="1" x14ac:dyDescent="0.3">
      <c r="A48" s="389" t="str">
        <f>IF(beosztás!A50=0,"",beosztás!A50)</f>
        <v/>
      </c>
      <c r="B48" s="390" t="str">
        <f>IF(beosztás!B50=0,"",beosztás!B50)</f>
        <v/>
      </c>
      <c r="C48" s="390" t="str">
        <f>IF(beosztás!C50=0,"",beosztás!C50)</f>
        <v>Orange</v>
      </c>
      <c r="D48" s="391"/>
      <c r="E48" s="18"/>
      <c r="F48" s="332"/>
      <c r="G48" s="333"/>
      <c r="H48" s="333"/>
      <c r="I48" s="333"/>
      <c r="J48" s="333"/>
      <c r="K48" s="333"/>
      <c r="L48" s="325"/>
      <c r="M48" s="332"/>
      <c r="N48" s="333"/>
      <c r="O48" s="333"/>
      <c r="P48" s="333"/>
      <c r="Q48" s="333"/>
      <c r="R48" s="333"/>
      <c r="S48" s="325"/>
      <c r="T48" s="332"/>
      <c r="U48" s="333"/>
      <c r="V48" s="333"/>
      <c r="W48" s="333"/>
      <c r="X48" s="333"/>
      <c r="Y48" s="333"/>
      <c r="Z48" s="326"/>
      <c r="AA48" s="332"/>
      <c r="AB48" s="333"/>
      <c r="AC48" s="333"/>
      <c r="AD48" s="333"/>
      <c r="AE48" s="333"/>
      <c r="AF48" s="333"/>
      <c r="AG48" s="325"/>
      <c r="AH48" s="332"/>
      <c r="AI48" s="333"/>
      <c r="AJ48" s="333"/>
      <c r="AK48" s="333"/>
      <c r="AL48" s="333"/>
      <c r="AM48" s="333"/>
      <c r="AN48" s="333"/>
      <c r="AO48" s="333"/>
      <c r="AP48" s="333"/>
      <c r="AQ48" s="333"/>
      <c r="AR48" s="333"/>
      <c r="AS48" s="333"/>
      <c r="AT48" s="334"/>
      <c r="AU48" s="325"/>
      <c r="AV48" s="332"/>
      <c r="AW48" s="333"/>
      <c r="AX48" s="333"/>
      <c r="AY48" s="333"/>
      <c r="AZ48" s="333"/>
      <c r="BA48" s="333"/>
      <c r="BB48" s="333"/>
      <c r="BC48" s="333"/>
      <c r="BD48" s="333"/>
      <c r="BE48" s="333"/>
      <c r="BF48" s="333"/>
      <c r="BG48" s="333"/>
      <c r="BH48" s="334"/>
      <c r="BI48" s="326"/>
      <c r="BJ48" s="332"/>
      <c r="BK48" s="333"/>
      <c r="BL48" s="333"/>
      <c r="BM48" s="333"/>
      <c r="BN48" s="333"/>
      <c r="BO48" s="333"/>
      <c r="BP48" s="333"/>
      <c r="BQ48" s="333"/>
      <c r="BR48" s="333"/>
      <c r="BS48" s="333"/>
      <c r="BT48" s="333"/>
      <c r="BU48" s="333"/>
      <c r="BV48" s="334"/>
      <c r="BW48" s="325"/>
      <c r="BX48" s="332"/>
      <c r="BY48" s="333"/>
      <c r="BZ48" s="333"/>
      <c r="CA48" s="333"/>
      <c r="CB48" s="333"/>
      <c r="CC48" s="333"/>
      <c r="CD48" s="333"/>
      <c r="CE48" s="333"/>
      <c r="CF48" s="333"/>
      <c r="CG48" s="333"/>
      <c r="CH48" s="333"/>
      <c r="CI48" s="333"/>
      <c r="CJ48" s="334"/>
      <c r="CK48" s="325"/>
      <c r="CL48" s="332"/>
      <c r="CM48" s="333"/>
      <c r="CN48" s="333"/>
      <c r="CO48" s="333"/>
      <c r="CP48" s="333"/>
      <c r="CQ48" s="333"/>
      <c r="CR48" s="333"/>
      <c r="CS48" s="333"/>
      <c r="CT48" s="333"/>
      <c r="CU48" s="333"/>
      <c r="CV48" s="333"/>
      <c r="CW48" s="333"/>
      <c r="CX48" s="334"/>
      <c r="CY48" s="326"/>
      <c r="CZ48" s="332"/>
      <c r="DA48" s="333"/>
      <c r="DB48" s="333"/>
      <c r="DC48" s="333"/>
      <c r="DD48" s="333"/>
      <c r="DE48" s="333"/>
      <c r="DF48" s="333"/>
      <c r="DG48" s="333"/>
      <c r="DH48" s="333"/>
      <c r="DI48" s="333"/>
      <c r="DJ48" s="333"/>
      <c r="DK48" s="333"/>
      <c r="DL48" s="334"/>
      <c r="DM48" s="325"/>
      <c r="DN48" s="332"/>
      <c r="DO48" s="333"/>
      <c r="DP48" s="333"/>
      <c r="DQ48" s="333"/>
      <c r="DR48" s="333"/>
      <c r="DS48" s="333"/>
      <c r="DT48" s="333"/>
      <c r="DU48" s="333"/>
      <c r="DV48" s="333"/>
      <c r="DW48" s="333"/>
      <c r="DX48" s="333"/>
      <c r="DY48" s="333"/>
      <c r="DZ48" s="334"/>
      <c r="EA48" s="325"/>
      <c r="EB48" s="332"/>
      <c r="EC48" s="333"/>
      <c r="ED48" s="333"/>
      <c r="EE48" s="333"/>
      <c r="EF48" s="333"/>
      <c r="EG48" s="333"/>
      <c r="EH48" s="333"/>
      <c r="EI48" s="333"/>
      <c r="EJ48" s="333"/>
      <c r="EK48" s="333"/>
      <c r="EL48" s="333"/>
      <c r="EM48" s="333"/>
      <c r="EN48" s="334"/>
      <c r="EO48" s="326"/>
      <c r="EP48" s="332"/>
      <c r="EQ48" s="333"/>
      <c r="ER48" s="333"/>
      <c r="ES48" s="333"/>
      <c r="ET48" s="333"/>
      <c r="EU48" s="333"/>
      <c r="EV48" s="327"/>
      <c r="EW48" s="332"/>
      <c r="EX48" s="333"/>
      <c r="EY48" s="333"/>
      <c r="EZ48" s="333"/>
      <c r="FA48" s="333"/>
      <c r="FB48" s="333"/>
      <c r="FC48" s="327"/>
      <c r="FD48" s="332"/>
      <c r="FE48" s="333"/>
      <c r="FF48" s="333"/>
      <c r="FG48" s="333"/>
      <c r="FH48" s="333"/>
      <c r="FI48" s="333"/>
      <c r="FJ48" s="326"/>
      <c r="FK48" s="332"/>
      <c r="FL48" s="333"/>
      <c r="FM48" s="333"/>
      <c r="FN48" s="333"/>
      <c r="FO48" s="333"/>
      <c r="FP48" s="333"/>
      <c r="FQ48" s="327"/>
      <c r="FR48" s="332"/>
      <c r="FS48" s="333"/>
      <c r="FT48" s="333"/>
      <c r="FU48" s="333"/>
      <c r="FV48" s="333"/>
      <c r="FW48" s="333"/>
      <c r="FX48" s="327"/>
      <c r="FY48" s="332"/>
      <c r="FZ48" s="333"/>
      <c r="GA48" s="333"/>
      <c r="GB48" s="333"/>
      <c r="GC48" s="333"/>
      <c r="GD48" s="333"/>
      <c r="GE48" s="328"/>
      <c r="GN48" s="21"/>
      <c r="GO48" s="21"/>
    </row>
    <row r="49" spans="1:197" ht="15.75" thickBot="1" x14ac:dyDescent="0.3">
      <c r="A49" s="392" t="str">
        <f>IF(beosztás!A51=0,"",beosztás!A51)</f>
        <v/>
      </c>
      <c r="B49" s="393" t="str">
        <f>IF(beosztás!B51=0,"",beosztás!B51)</f>
        <v>Dolg. Kód</v>
      </c>
      <c r="C49" s="393" t="str">
        <f>IF(beosztás!C51=0,"",beosztás!C51)</f>
        <v>Név</v>
      </c>
      <c r="D49" s="393"/>
      <c r="E49" s="18"/>
      <c r="F49" s="335"/>
      <c r="G49" s="336"/>
      <c r="H49" s="336"/>
      <c r="I49" s="336"/>
      <c r="J49" s="336"/>
      <c r="K49" s="336"/>
      <c r="L49" s="325"/>
      <c r="M49" s="335"/>
      <c r="N49" s="336"/>
      <c r="O49" s="336"/>
      <c r="P49" s="336"/>
      <c r="Q49" s="336"/>
      <c r="R49" s="336"/>
      <c r="S49" s="325"/>
      <c r="T49" s="335"/>
      <c r="U49" s="336"/>
      <c r="V49" s="336"/>
      <c r="W49" s="336"/>
      <c r="X49" s="336"/>
      <c r="Y49" s="336"/>
      <c r="Z49" s="326"/>
      <c r="AA49" s="335"/>
      <c r="AB49" s="336"/>
      <c r="AC49" s="336"/>
      <c r="AD49" s="336"/>
      <c r="AE49" s="336"/>
      <c r="AF49" s="336"/>
      <c r="AG49" s="325"/>
      <c r="AH49" s="335"/>
      <c r="AI49" s="336"/>
      <c r="AJ49" s="336"/>
      <c r="AK49" s="336"/>
      <c r="AL49" s="336"/>
      <c r="AM49" s="336"/>
      <c r="AN49" s="336"/>
      <c r="AO49" s="336"/>
      <c r="AP49" s="336"/>
      <c r="AQ49" s="336"/>
      <c r="AR49" s="336"/>
      <c r="AS49" s="336"/>
      <c r="AT49" s="337"/>
      <c r="AU49" s="325"/>
      <c r="AV49" s="335"/>
      <c r="AW49" s="336"/>
      <c r="AX49" s="336"/>
      <c r="AY49" s="336"/>
      <c r="AZ49" s="336"/>
      <c r="BA49" s="336"/>
      <c r="BB49" s="336"/>
      <c r="BC49" s="336"/>
      <c r="BD49" s="336"/>
      <c r="BE49" s="336"/>
      <c r="BF49" s="336"/>
      <c r="BG49" s="336"/>
      <c r="BH49" s="337"/>
      <c r="BI49" s="326"/>
      <c r="BJ49" s="335"/>
      <c r="BK49" s="336"/>
      <c r="BL49" s="336"/>
      <c r="BM49" s="336"/>
      <c r="BN49" s="336"/>
      <c r="BO49" s="336"/>
      <c r="BP49" s="336"/>
      <c r="BQ49" s="336"/>
      <c r="BR49" s="336"/>
      <c r="BS49" s="336"/>
      <c r="BT49" s="336"/>
      <c r="BU49" s="336"/>
      <c r="BV49" s="337"/>
      <c r="BW49" s="325"/>
      <c r="BX49" s="335"/>
      <c r="BY49" s="336"/>
      <c r="BZ49" s="336"/>
      <c r="CA49" s="336"/>
      <c r="CB49" s="336"/>
      <c r="CC49" s="336"/>
      <c r="CD49" s="336"/>
      <c r="CE49" s="336"/>
      <c r="CF49" s="336"/>
      <c r="CG49" s="336"/>
      <c r="CH49" s="336"/>
      <c r="CI49" s="336"/>
      <c r="CJ49" s="337"/>
      <c r="CK49" s="325"/>
      <c r="CL49" s="335"/>
      <c r="CM49" s="336"/>
      <c r="CN49" s="336"/>
      <c r="CO49" s="336"/>
      <c r="CP49" s="336"/>
      <c r="CQ49" s="336"/>
      <c r="CR49" s="336"/>
      <c r="CS49" s="336"/>
      <c r="CT49" s="336"/>
      <c r="CU49" s="336"/>
      <c r="CV49" s="336"/>
      <c r="CW49" s="336"/>
      <c r="CX49" s="337"/>
      <c r="CY49" s="326"/>
      <c r="CZ49" s="335"/>
      <c r="DA49" s="336"/>
      <c r="DB49" s="336"/>
      <c r="DC49" s="336"/>
      <c r="DD49" s="336"/>
      <c r="DE49" s="336"/>
      <c r="DF49" s="336"/>
      <c r="DG49" s="336"/>
      <c r="DH49" s="336"/>
      <c r="DI49" s="336"/>
      <c r="DJ49" s="336"/>
      <c r="DK49" s="336"/>
      <c r="DL49" s="337"/>
      <c r="DM49" s="325"/>
      <c r="DN49" s="335"/>
      <c r="DO49" s="336"/>
      <c r="DP49" s="336"/>
      <c r="DQ49" s="336"/>
      <c r="DR49" s="336"/>
      <c r="DS49" s="336"/>
      <c r="DT49" s="336"/>
      <c r="DU49" s="336"/>
      <c r="DV49" s="336"/>
      <c r="DW49" s="336"/>
      <c r="DX49" s="336"/>
      <c r="DY49" s="336"/>
      <c r="DZ49" s="337"/>
      <c r="EA49" s="325"/>
      <c r="EB49" s="335"/>
      <c r="EC49" s="336"/>
      <c r="ED49" s="336"/>
      <c r="EE49" s="336"/>
      <c r="EF49" s="336"/>
      <c r="EG49" s="336"/>
      <c r="EH49" s="336"/>
      <c r="EI49" s="336"/>
      <c r="EJ49" s="336"/>
      <c r="EK49" s="336"/>
      <c r="EL49" s="336"/>
      <c r="EM49" s="532"/>
      <c r="EN49" s="337"/>
      <c r="EO49" s="326"/>
      <c r="EP49" s="335"/>
      <c r="EQ49" s="336"/>
      <c r="ER49" s="336"/>
      <c r="ES49" s="336"/>
      <c r="ET49" s="336"/>
      <c r="EU49" s="336"/>
      <c r="EV49" s="327"/>
      <c r="EW49" s="335"/>
      <c r="EX49" s="336"/>
      <c r="EY49" s="336"/>
      <c r="EZ49" s="336"/>
      <c r="FA49" s="336"/>
      <c r="FB49" s="336"/>
      <c r="FC49" s="327"/>
      <c r="FD49" s="335"/>
      <c r="FE49" s="336"/>
      <c r="FF49" s="336"/>
      <c r="FG49" s="336"/>
      <c r="FH49" s="336"/>
      <c r="FI49" s="336"/>
      <c r="FJ49" s="326"/>
      <c r="FK49" s="335"/>
      <c r="FL49" s="336"/>
      <c r="FM49" s="336"/>
      <c r="FN49" s="336"/>
      <c r="FO49" s="336"/>
      <c r="FP49" s="336"/>
      <c r="FQ49" s="327"/>
      <c r="FR49" s="335"/>
      <c r="FS49" s="336"/>
      <c r="FT49" s="336"/>
      <c r="FU49" s="336"/>
      <c r="FV49" s="336"/>
      <c r="FW49" s="336"/>
      <c r="FX49" s="327"/>
      <c r="FY49" s="335"/>
      <c r="FZ49" s="336"/>
      <c r="GA49" s="336"/>
      <c r="GB49" s="336"/>
      <c r="GC49" s="336"/>
      <c r="GD49" s="336"/>
      <c r="GE49" s="328"/>
      <c r="GN49" s="21"/>
      <c r="GO49" s="21"/>
    </row>
    <row r="50" spans="1:197" ht="15.75" thickBot="1" x14ac:dyDescent="0.3">
      <c r="A50" s="394">
        <f>IF(beosztás!A52=0,"",beosztás!A52)</f>
        <v>1</v>
      </c>
      <c r="B50" s="395">
        <f>IF(beosztás!B52=0,"",beosztás!B52)</f>
        <v>237</v>
      </c>
      <c r="C50" s="396" t="str">
        <f>IF(beosztás!C52=0,"",beosztás!C52)</f>
        <v>Bálint Zoltán</v>
      </c>
      <c r="D50" s="397" t="str">
        <f>IF(beosztás!D52=0,"",beosztás!D52)</f>
        <v>Laydown</v>
      </c>
      <c r="E50" s="18"/>
      <c r="F50" s="322">
        <f t="shared" ref="F50:F79" si="67">K50-SUM(G50:H50)</f>
        <v>132</v>
      </c>
      <c r="G50" s="323">
        <f>'havi összesítő'!M50</f>
        <v>24</v>
      </c>
      <c r="H50" s="323">
        <f>'havi összesítő'!N50</f>
        <v>16</v>
      </c>
      <c r="I50" s="323">
        <f>'havi összesítő'!L50</f>
        <v>8</v>
      </c>
      <c r="J50" s="323">
        <f>'havi összesítő'!Q50</f>
        <v>-4</v>
      </c>
      <c r="K50" s="323">
        <f>'havi összesítő'!O50</f>
        <v>172</v>
      </c>
      <c r="L50" s="325"/>
      <c r="M50" s="322">
        <f t="shared" ref="M50:M111" si="68">R50-(SUM(N50:O50)+X50)</f>
        <v>152</v>
      </c>
      <c r="N50" s="323">
        <f>'havi összesítő'!Z50</f>
        <v>4</v>
      </c>
      <c r="O50" s="323">
        <f>'havi összesítő'!AB50</f>
        <v>8</v>
      </c>
      <c r="P50" s="323">
        <f>'havi összesítő'!AA50</f>
        <v>0</v>
      </c>
      <c r="Q50" s="323">
        <f>'havi összesítő'!AE50</f>
        <v>4</v>
      </c>
      <c r="R50" s="323">
        <f>'havi összesítő'!AC50</f>
        <v>164</v>
      </c>
      <c r="S50" s="325"/>
      <c r="T50" s="322">
        <f t="shared" ref="T50:T79" si="69">R50-(N50+O50+X50)</f>
        <v>152</v>
      </c>
      <c r="U50" s="323">
        <f t="shared" ref="U50:U79" si="70">G50+N50</f>
        <v>28</v>
      </c>
      <c r="V50" s="323">
        <f t="shared" ref="V50:V79" si="71">H50+O50</f>
        <v>24</v>
      </c>
      <c r="W50" s="323">
        <f t="shared" ref="W50:W79" si="72">I50+P50</f>
        <v>8</v>
      </c>
      <c r="X50" s="323">
        <f>'havi összesítő'!AS50</f>
        <v>0</v>
      </c>
      <c r="Y50" s="323">
        <f>'havi összesítő'!AQ50</f>
        <v>336</v>
      </c>
      <c r="Z50" s="326"/>
      <c r="AA50" s="322">
        <f t="shared" ref="AA50:AA79" si="73">AF50-SUM(AB50:AC50)</f>
        <v>104</v>
      </c>
      <c r="AB50" s="323">
        <f>'havi összesítő'!BC50</f>
        <v>48</v>
      </c>
      <c r="AC50" s="323">
        <f>'havi összesítő'!BD50</f>
        <v>0</v>
      </c>
      <c r="AD50" s="323">
        <f>'havi összesítő'!BB50</f>
        <v>8</v>
      </c>
      <c r="AE50" s="323">
        <f>'havi összesítő'!BG50</f>
        <v>-8</v>
      </c>
      <c r="AF50" s="323">
        <f>'havi összesítő'!BE50</f>
        <v>152</v>
      </c>
      <c r="AG50" s="325"/>
      <c r="AH50" s="322"/>
      <c r="AI50" s="323"/>
      <c r="AJ50" s="323"/>
      <c r="AK50" s="323"/>
      <c r="AL50" s="323"/>
      <c r="AM50" s="323"/>
      <c r="AN50" s="323"/>
      <c r="AO50" s="323"/>
      <c r="AP50" s="323"/>
      <c r="AQ50" s="323"/>
      <c r="AR50" s="323"/>
      <c r="AS50" s="323"/>
      <c r="AT50" s="324"/>
      <c r="AU50" s="325"/>
      <c r="AV50" s="322"/>
      <c r="AW50" s="323"/>
      <c r="AX50" s="323"/>
      <c r="AY50" s="323"/>
      <c r="AZ50" s="323"/>
      <c r="BA50" s="323"/>
      <c r="BB50" s="323"/>
      <c r="BC50" s="323"/>
      <c r="BD50" s="323"/>
      <c r="BE50" s="323"/>
      <c r="BF50" s="323"/>
      <c r="BG50" s="323"/>
      <c r="BH50" s="324"/>
      <c r="BI50" s="326"/>
      <c r="BJ50" s="322"/>
      <c r="BK50" s="323"/>
      <c r="BL50" s="323"/>
      <c r="BM50" s="323"/>
      <c r="BN50" s="323"/>
      <c r="BO50" s="323"/>
      <c r="BP50" s="323"/>
      <c r="BQ50" s="323"/>
      <c r="BR50" s="323"/>
      <c r="BS50" s="323"/>
      <c r="BT50" s="323"/>
      <c r="BU50" s="323"/>
      <c r="BV50" s="324"/>
      <c r="BW50" s="325"/>
      <c r="BX50" s="322"/>
      <c r="BY50" s="323"/>
      <c r="BZ50" s="323"/>
      <c r="CA50" s="323"/>
      <c r="CB50" s="323"/>
      <c r="CC50" s="323"/>
      <c r="CD50" s="323"/>
      <c r="CE50" s="323"/>
      <c r="CF50" s="323"/>
      <c r="CG50" s="323"/>
      <c r="CH50" s="323"/>
      <c r="CI50" s="323"/>
      <c r="CJ50" s="324"/>
      <c r="CK50" s="325"/>
      <c r="CL50" s="322"/>
      <c r="CM50" s="323"/>
      <c r="CN50" s="323"/>
      <c r="CO50" s="323"/>
      <c r="CP50" s="323"/>
      <c r="CQ50" s="323"/>
      <c r="CR50" s="323"/>
      <c r="CS50" s="323"/>
      <c r="CT50" s="323"/>
      <c r="CU50" s="323"/>
      <c r="CV50" s="323"/>
      <c r="CW50" s="323"/>
      <c r="CX50" s="324"/>
      <c r="CY50" s="326"/>
      <c r="CZ50" s="322"/>
      <c r="DA50" s="323"/>
      <c r="DB50" s="323"/>
      <c r="DC50" s="323"/>
      <c r="DD50" s="323"/>
      <c r="DE50" s="323"/>
      <c r="DF50" s="323"/>
      <c r="DG50" s="323"/>
      <c r="DH50" s="323"/>
      <c r="DI50" s="323"/>
      <c r="DJ50" s="323"/>
      <c r="DK50" s="323"/>
      <c r="DL50" s="324"/>
      <c r="DM50" s="325"/>
      <c r="DN50" s="322"/>
      <c r="DO50" s="323"/>
      <c r="DP50" s="323"/>
      <c r="DQ50" s="323"/>
      <c r="DR50" s="323"/>
      <c r="DS50" s="323"/>
      <c r="DT50" s="323"/>
      <c r="DU50" s="323"/>
      <c r="DV50" s="323"/>
      <c r="DW50" s="323"/>
      <c r="DX50" s="323"/>
      <c r="DY50" s="323"/>
      <c r="DZ50" s="324"/>
      <c r="EA50" s="325"/>
      <c r="EB50" s="322"/>
      <c r="EC50" s="323"/>
      <c r="ED50" s="323"/>
      <c r="EE50" s="323"/>
      <c r="EF50" s="323"/>
      <c r="EG50" s="323"/>
      <c r="EH50" s="323"/>
      <c r="EI50" s="323"/>
      <c r="EJ50" s="323"/>
      <c r="EK50" s="323"/>
      <c r="EL50" s="323"/>
      <c r="EM50" s="323"/>
      <c r="EN50" s="324"/>
      <c r="EO50" s="326"/>
      <c r="EP50" s="322">
        <f t="shared" ref="EP50:EP79" si="74">EU50-SUM(EQ50:ET50)</f>
        <v>168</v>
      </c>
      <c r="EQ50" s="323">
        <f>'havi összesítő'!FY50</f>
        <v>0</v>
      </c>
      <c r="ER50" s="323">
        <f>'havi összesítő'!FZ50</f>
        <v>0</v>
      </c>
      <c r="ES50" s="323">
        <f>'havi összesítő'!FX50</f>
        <v>0</v>
      </c>
      <c r="ET50" s="323">
        <f>'havi összesítő'!GC50</f>
        <v>-168</v>
      </c>
      <c r="EU50" s="323">
        <f>'havi összesítő'!GA50</f>
        <v>0</v>
      </c>
      <c r="EV50" s="327"/>
      <c r="EW50" s="322">
        <f t="shared" ref="EW50:EW79" si="75">FB50-SUM(EX50:FA50)</f>
        <v>168</v>
      </c>
      <c r="EX50" s="323">
        <f>'havi összesítő'!GL50</f>
        <v>0</v>
      </c>
      <c r="EY50" s="323">
        <f>'havi összesítő'!GN50</f>
        <v>0</v>
      </c>
      <c r="EZ50" s="323">
        <f>'havi összesítő'!GM50</f>
        <v>8</v>
      </c>
      <c r="FA50" s="323">
        <f>'havi összesítő'!GQ50</f>
        <v>-176</v>
      </c>
      <c r="FB50" s="323">
        <f>'havi összesítő'!GO50</f>
        <v>0</v>
      </c>
      <c r="FC50" s="327"/>
      <c r="FD50" s="322">
        <f t="shared" ref="FD50:FD79" si="76">FI50-SUM(FE50:FH50)</f>
        <v>336</v>
      </c>
      <c r="FE50" s="323">
        <f t="shared" ref="FE50:FE79" si="77">EQ50+EX50</f>
        <v>0</v>
      </c>
      <c r="FF50" s="323">
        <f t="shared" ref="FF50:FF79" si="78">ER50+EY50</f>
        <v>0</v>
      </c>
      <c r="FG50" s="323">
        <f t="shared" ref="FG50:FG79" si="79">ES50+EZ50</f>
        <v>8</v>
      </c>
      <c r="FH50" s="323">
        <f t="shared" ref="FH50:FH79" si="80">ET50+FA50</f>
        <v>-344</v>
      </c>
      <c r="FI50" s="323">
        <f t="shared" ref="FI50:FI79" si="81">EU50+FB50</f>
        <v>0</v>
      </c>
      <c r="FJ50" s="326"/>
      <c r="FK50" s="322"/>
      <c r="FL50" s="323"/>
      <c r="FM50" s="323"/>
      <c r="FN50" s="323"/>
      <c r="FO50" s="323"/>
      <c r="FP50" s="323"/>
      <c r="FQ50" s="327"/>
      <c r="FR50" s="322"/>
      <c r="FS50" s="323"/>
      <c r="FT50" s="323"/>
      <c r="FU50" s="323"/>
      <c r="FV50" s="323"/>
      <c r="FW50" s="323"/>
      <c r="FX50" s="327"/>
      <c r="FY50" s="322"/>
      <c r="FZ50" s="323"/>
      <c r="GA50" s="323"/>
      <c r="GB50" s="323"/>
      <c r="GC50" s="323"/>
      <c r="GD50" s="323"/>
      <c r="GE50" s="328"/>
      <c r="GN50" s="21"/>
      <c r="GO50" s="21"/>
    </row>
    <row r="51" spans="1:197" ht="15.75" thickBot="1" x14ac:dyDescent="0.3">
      <c r="A51" s="398">
        <f>IF(beosztás!A53=0,"",beosztás!A53)</f>
        <v>2</v>
      </c>
      <c r="B51" s="399">
        <f>IF(beosztás!B53=0,"",beosztás!B53)</f>
        <v>53</v>
      </c>
      <c r="C51" s="400" t="str">
        <f>IF(beosztás!C53=0,"",beosztás!C53)</f>
        <v>Erdei Sándor</v>
      </c>
      <c r="D51" s="401" t="str">
        <f>IF(beosztás!D53=0,"",beosztás!D53)</f>
        <v>Quality controller</v>
      </c>
      <c r="E51" s="18"/>
      <c r="F51" s="329">
        <f t="shared" si="67"/>
        <v>120</v>
      </c>
      <c r="G51" s="330">
        <f>'havi összesítő'!M51</f>
        <v>48</v>
      </c>
      <c r="H51" s="330">
        <f>'havi összesítő'!N51</f>
        <v>0</v>
      </c>
      <c r="I51" s="330">
        <f>'havi összesítő'!L51</f>
        <v>8</v>
      </c>
      <c r="J51" s="330">
        <f>'havi összesítő'!Q51</f>
        <v>-8</v>
      </c>
      <c r="K51" s="330">
        <f>'havi összesítő'!O51</f>
        <v>168</v>
      </c>
      <c r="L51" s="325"/>
      <c r="M51" s="329">
        <f t="shared" si="68"/>
        <v>164</v>
      </c>
      <c r="N51" s="330">
        <f>'havi összesítő'!Z51</f>
        <v>4</v>
      </c>
      <c r="O51" s="330">
        <f>'havi összesítő'!AB51</f>
        <v>0</v>
      </c>
      <c r="P51" s="330">
        <f>'havi összesítő'!AA51</f>
        <v>0</v>
      </c>
      <c r="Q51" s="330">
        <f>'havi összesítő'!AE51</f>
        <v>8</v>
      </c>
      <c r="R51" s="330">
        <f>'havi összesítő'!AC51</f>
        <v>168</v>
      </c>
      <c r="S51" s="325"/>
      <c r="T51" s="329">
        <f t="shared" si="69"/>
        <v>164</v>
      </c>
      <c r="U51" s="330">
        <f t="shared" si="70"/>
        <v>52</v>
      </c>
      <c r="V51" s="330">
        <f t="shared" si="71"/>
        <v>0</v>
      </c>
      <c r="W51" s="330">
        <f t="shared" si="72"/>
        <v>8</v>
      </c>
      <c r="X51" s="330">
        <f>'havi összesítő'!AS51</f>
        <v>0</v>
      </c>
      <c r="Y51" s="330">
        <f>'havi összesítő'!AQ51</f>
        <v>336</v>
      </c>
      <c r="Z51" s="326"/>
      <c r="AA51" s="329">
        <f t="shared" si="73"/>
        <v>92</v>
      </c>
      <c r="AB51" s="330">
        <f>'havi összesítő'!BC51</f>
        <v>60</v>
      </c>
      <c r="AC51" s="330">
        <f>'havi összesítő'!BD51</f>
        <v>0</v>
      </c>
      <c r="AD51" s="330">
        <f>'havi összesítő'!BB51</f>
        <v>8</v>
      </c>
      <c r="AE51" s="330">
        <f>'havi összesítő'!BG51</f>
        <v>-8</v>
      </c>
      <c r="AF51" s="330">
        <f>'havi összesítő'!BE51</f>
        <v>152</v>
      </c>
      <c r="AG51" s="325"/>
      <c r="AH51" s="329"/>
      <c r="AI51" s="330"/>
      <c r="AJ51" s="330"/>
      <c r="AK51" s="330"/>
      <c r="AL51" s="330"/>
      <c r="AM51" s="330"/>
      <c r="AN51" s="330"/>
      <c r="AO51" s="330"/>
      <c r="AP51" s="330"/>
      <c r="AQ51" s="330"/>
      <c r="AR51" s="330"/>
      <c r="AS51" s="330"/>
      <c r="AT51" s="331"/>
      <c r="AU51" s="325"/>
      <c r="AV51" s="329"/>
      <c r="AW51" s="330"/>
      <c r="AX51" s="330"/>
      <c r="AY51" s="330"/>
      <c r="AZ51" s="330"/>
      <c r="BA51" s="330"/>
      <c r="BB51" s="330"/>
      <c r="BC51" s="330"/>
      <c r="BD51" s="330"/>
      <c r="BE51" s="330"/>
      <c r="BF51" s="330"/>
      <c r="BG51" s="330"/>
      <c r="BH51" s="331"/>
      <c r="BI51" s="326"/>
      <c r="BJ51" s="329"/>
      <c r="BK51" s="330"/>
      <c r="BL51" s="330"/>
      <c r="BM51" s="330"/>
      <c r="BN51" s="330"/>
      <c r="BO51" s="330"/>
      <c r="BP51" s="330"/>
      <c r="BQ51" s="330"/>
      <c r="BR51" s="330"/>
      <c r="BS51" s="330"/>
      <c r="BT51" s="330"/>
      <c r="BU51" s="330"/>
      <c r="BV51" s="331"/>
      <c r="BW51" s="325"/>
      <c r="BX51" s="329"/>
      <c r="BY51" s="330"/>
      <c r="BZ51" s="330"/>
      <c r="CA51" s="330"/>
      <c r="CB51" s="330"/>
      <c r="CC51" s="330"/>
      <c r="CD51" s="330"/>
      <c r="CE51" s="330"/>
      <c r="CF51" s="330"/>
      <c r="CG51" s="330"/>
      <c r="CH51" s="330"/>
      <c r="CI51" s="330"/>
      <c r="CJ51" s="331"/>
      <c r="CK51" s="325"/>
      <c r="CL51" s="329"/>
      <c r="CM51" s="330"/>
      <c r="CN51" s="330"/>
      <c r="CO51" s="330"/>
      <c r="CP51" s="330"/>
      <c r="CQ51" s="330"/>
      <c r="CR51" s="330"/>
      <c r="CS51" s="330"/>
      <c r="CT51" s="330"/>
      <c r="CU51" s="330"/>
      <c r="CV51" s="330"/>
      <c r="CW51" s="330"/>
      <c r="CX51" s="331"/>
      <c r="CY51" s="326"/>
      <c r="CZ51" s="329"/>
      <c r="DA51" s="330"/>
      <c r="DB51" s="330"/>
      <c r="DC51" s="330"/>
      <c r="DD51" s="330"/>
      <c r="DE51" s="330"/>
      <c r="DF51" s="330"/>
      <c r="DG51" s="330"/>
      <c r="DH51" s="330"/>
      <c r="DI51" s="330"/>
      <c r="DJ51" s="330"/>
      <c r="DK51" s="330"/>
      <c r="DL51" s="331"/>
      <c r="DM51" s="325"/>
      <c r="DN51" s="329"/>
      <c r="DO51" s="330"/>
      <c r="DP51" s="330"/>
      <c r="DQ51" s="330"/>
      <c r="DR51" s="330"/>
      <c r="DS51" s="330"/>
      <c r="DT51" s="330"/>
      <c r="DU51" s="330"/>
      <c r="DV51" s="330"/>
      <c r="DW51" s="330"/>
      <c r="DX51" s="330"/>
      <c r="DY51" s="330"/>
      <c r="DZ51" s="331"/>
      <c r="EA51" s="325"/>
      <c r="EB51" s="329"/>
      <c r="EC51" s="330"/>
      <c r="ED51" s="330"/>
      <c r="EE51" s="330"/>
      <c r="EF51" s="330"/>
      <c r="EG51" s="330"/>
      <c r="EH51" s="330"/>
      <c r="EI51" s="330"/>
      <c r="EJ51" s="330"/>
      <c r="EK51" s="330"/>
      <c r="EL51" s="330"/>
      <c r="EM51" s="330"/>
      <c r="EN51" s="331"/>
      <c r="EO51" s="326"/>
      <c r="EP51" s="329">
        <f t="shared" si="74"/>
        <v>168</v>
      </c>
      <c r="EQ51" s="330">
        <f>'havi összesítő'!FY51</f>
        <v>0</v>
      </c>
      <c r="ER51" s="330">
        <f>'havi összesítő'!FZ51</f>
        <v>0</v>
      </c>
      <c r="ES51" s="330">
        <f>'havi összesítő'!FX51</f>
        <v>0</v>
      </c>
      <c r="ET51" s="330">
        <f>'havi összesítő'!GC51</f>
        <v>-168</v>
      </c>
      <c r="EU51" s="330">
        <f>'havi összesítő'!GA51</f>
        <v>0</v>
      </c>
      <c r="EV51" s="327"/>
      <c r="EW51" s="322">
        <f t="shared" ref="EW51:EW64" si="82">FB51-(SUM(EX51:EZ51)+FH51)</f>
        <v>336</v>
      </c>
      <c r="EX51" s="323">
        <f>'havi összesítő'!GL51</f>
        <v>0</v>
      </c>
      <c r="EY51" s="323">
        <f>'havi összesítő'!GN51</f>
        <v>0</v>
      </c>
      <c r="EZ51" s="323">
        <f>'havi összesítő'!GM51</f>
        <v>8</v>
      </c>
      <c r="FA51" s="323">
        <f>'havi összesítő'!GQ51</f>
        <v>-176</v>
      </c>
      <c r="FB51" s="323">
        <f>'havi összesítő'!GO51</f>
        <v>0</v>
      </c>
      <c r="FC51" s="327"/>
      <c r="FD51" s="322">
        <f t="shared" si="76"/>
        <v>336</v>
      </c>
      <c r="FE51" s="323">
        <f t="shared" si="77"/>
        <v>0</v>
      </c>
      <c r="FF51" s="323">
        <f t="shared" si="78"/>
        <v>0</v>
      </c>
      <c r="FG51" s="323">
        <f t="shared" si="79"/>
        <v>8</v>
      </c>
      <c r="FH51" s="323">
        <f t="shared" si="80"/>
        <v>-344</v>
      </c>
      <c r="FI51" s="323">
        <f t="shared" si="81"/>
        <v>0</v>
      </c>
      <c r="FJ51" s="326"/>
      <c r="FK51" s="329"/>
      <c r="FL51" s="330"/>
      <c r="FM51" s="330"/>
      <c r="FN51" s="330"/>
      <c r="FO51" s="330"/>
      <c r="FP51" s="330"/>
      <c r="FQ51" s="327"/>
      <c r="FR51" s="329"/>
      <c r="FS51" s="330"/>
      <c r="FT51" s="330"/>
      <c r="FU51" s="330"/>
      <c r="FV51" s="330"/>
      <c r="FW51" s="330"/>
      <c r="FX51" s="327"/>
      <c r="FY51" s="329"/>
      <c r="FZ51" s="330"/>
      <c r="GA51" s="330"/>
      <c r="GB51" s="330"/>
      <c r="GC51" s="330"/>
      <c r="GD51" s="330"/>
      <c r="GE51" s="328"/>
      <c r="GN51" s="21"/>
      <c r="GO51" s="21"/>
    </row>
    <row r="52" spans="1:197" ht="15.75" hidden="1" thickBot="1" x14ac:dyDescent="0.3">
      <c r="A52" s="398">
        <f>IF(beosztás!A54=0,"",beosztás!A54)</f>
        <v>3</v>
      </c>
      <c r="B52" s="399" t="str">
        <f>IF(beosztás!B54=0,"",beosztás!B54)</f>
        <v/>
      </c>
      <c r="C52" s="400" t="str">
        <f>IF(beosztás!C54=0,"",beosztás!C54)</f>
        <v/>
      </c>
      <c r="D52" s="401" t="str">
        <f>IF(beosztás!D54=0,"",beosztás!D54)</f>
        <v/>
      </c>
      <c r="E52" s="18"/>
      <c r="F52" s="329">
        <f t="shared" si="67"/>
        <v>0</v>
      </c>
      <c r="G52" s="330">
        <f>'havi összesítő'!M52</f>
        <v>0</v>
      </c>
      <c r="H52" s="330">
        <f>'havi összesítő'!N52</f>
        <v>0</v>
      </c>
      <c r="I52" s="330">
        <f>'havi összesítő'!L52</f>
        <v>0</v>
      </c>
      <c r="J52" s="330">
        <f>'havi összesítő'!Q52</f>
        <v>0</v>
      </c>
      <c r="K52" s="330">
        <f>'havi összesítő'!O52</f>
        <v>0</v>
      </c>
      <c r="L52" s="325"/>
      <c r="M52" s="329">
        <f t="shared" si="68"/>
        <v>0</v>
      </c>
      <c r="N52" s="330">
        <f>'havi összesítő'!Z52</f>
        <v>0</v>
      </c>
      <c r="O52" s="330">
        <f>'havi összesítő'!AB52</f>
        <v>0</v>
      </c>
      <c r="P52" s="330">
        <f>'havi összesítő'!AA52</f>
        <v>0</v>
      </c>
      <c r="Q52" s="330">
        <f>'havi összesítő'!AE52</f>
        <v>0</v>
      </c>
      <c r="R52" s="330">
        <f>'havi összesítő'!AC52</f>
        <v>0</v>
      </c>
      <c r="S52" s="325"/>
      <c r="T52" s="329">
        <f t="shared" si="69"/>
        <v>0</v>
      </c>
      <c r="U52" s="330">
        <f t="shared" si="70"/>
        <v>0</v>
      </c>
      <c r="V52" s="330">
        <f t="shared" si="71"/>
        <v>0</v>
      </c>
      <c r="W52" s="330">
        <f t="shared" si="72"/>
        <v>0</v>
      </c>
      <c r="X52" s="330">
        <f>'havi összesítő'!AS52</f>
        <v>0</v>
      </c>
      <c r="Y52" s="330">
        <f>'havi összesítő'!AQ52</f>
        <v>0</v>
      </c>
      <c r="Z52" s="326"/>
      <c r="AA52" s="329">
        <f t="shared" si="73"/>
        <v>0</v>
      </c>
      <c r="AB52" s="330">
        <f>'havi összesítő'!BC52</f>
        <v>0</v>
      </c>
      <c r="AC52" s="330">
        <f>'havi összesítő'!BD52</f>
        <v>0</v>
      </c>
      <c r="AD52" s="330">
        <f>'havi összesítő'!BB52</f>
        <v>0</v>
      </c>
      <c r="AE52" s="330">
        <f>'havi összesítő'!BG52</f>
        <v>0</v>
      </c>
      <c r="AF52" s="330">
        <f>'havi összesítő'!BE52</f>
        <v>0</v>
      </c>
      <c r="AG52" s="325"/>
      <c r="AH52" s="329"/>
      <c r="AI52" s="330"/>
      <c r="AJ52" s="330"/>
      <c r="AK52" s="330"/>
      <c r="AL52" s="330"/>
      <c r="AM52" s="330"/>
      <c r="AN52" s="330"/>
      <c r="AO52" s="330"/>
      <c r="AP52" s="330"/>
      <c r="AQ52" s="330"/>
      <c r="AR52" s="330"/>
      <c r="AS52" s="330"/>
      <c r="AT52" s="331"/>
      <c r="AU52" s="325"/>
      <c r="AV52" s="329"/>
      <c r="AW52" s="330"/>
      <c r="AX52" s="330"/>
      <c r="AY52" s="330"/>
      <c r="AZ52" s="330"/>
      <c r="BA52" s="330"/>
      <c r="BB52" s="330"/>
      <c r="BC52" s="330"/>
      <c r="BD52" s="330"/>
      <c r="BE52" s="330"/>
      <c r="BF52" s="330"/>
      <c r="BG52" s="330"/>
      <c r="BH52" s="331"/>
      <c r="BI52" s="326"/>
      <c r="BJ52" s="329"/>
      <c r="BK52" s="330"/>
      <c r="BL52" s="330"/>
      <c r="BM52" s="330"/>
      <c r="BN52" s="330"/>
      <c r="BO52" s="330"/>
      <c r="BP52" s="330"/>
      <c r="BQ52" s="330"/>
      <c r="BR52" s="330"/>
      <c r="BS52" s="330"/>
      <c r="BT52" s="330"/>
      <c r="BU52" s="330"/>
      <c r="BV52" s="331"/>
      <c r="BW52" s="325"/>
      <c r="BX52" s="329"/>
      <c r="BY52" s="330"/>
      <c r="BZ52" s="330"/>
      <c r="CA52" s="330"/>
      <c r="CB52" s="330"/>
      <c r="CC52" s="330"/>
      <c r="CD52" s="330"/>
      <c r="CE52" s="330"/>
      <c r="CF52" s="330"/>
      <c r="CG52" s="330"/>
      <c r="CH52" s="330"/>
      <c r="CI52" s="330"/>
      <c r="CJ52" s="331"/>
      <c r="CK52" s="325"/>
      <c r="CL52" s="329"/>
      <c r="CM52" s="330"/>
      <c r="CN52" s="330"/>
      <c r="CO52" s="330"/>
      <c r="CP52" s="330"/>
      <c r="CQ52" s="330"/>
      <c r="CR52" s="330"/>
      <c r="CS52" s="330"/>
      <c r="CT52" s="330"/>
      <c r="CU52" s="330"/>
      <c r="CV52" s="330"/>
      <c r="CW52" s="330"/>
      <c r="CX52" s="331"/>
      <c r="CY52" s="326"/>
      <c r="CZ52" s="329"/>
      <c r="DA52" s="330"/>
      <c r="DB52" s="330"/>
      <c r="DC52" s="330"/>
      <c r="DD52" s="330"/>
      <c r="DE52" s="330"/>
      <c r="DF52" s="330"/>
      <c r="DG52" s="330"/>
      <c r="DH52" s="330"/>
      <c r="DI52" s="330"/>
      <c r="DJ52" s="330"/>
      <c r="DK52" s="330"/>
      <c r="DL52" s="331"/>
      <c r="DM52" s="325"/>
      <c r="DN52" s="329"/>
      <c r="DO52" s="330"/>
      <c r="DP52" s="330"/>
      <c r="DQ52" s="330"/>
      <c r="DR52" s="330"/>
      <c r="DS52" s="330"/>
      <c r="DT52" s="330"/>
      <c r="DU52" s="330"/>
      <c r="DV52" s="330"/>
      <c r="DW52" s="330"/>
      <c r="DX52" s="330"/>
      <c r="DY52" s="330"/>
      <c r="DZ52" s="331"/>
      <c r="EA52" s="325"/>
      <c r="EB52" s="329"/>
      <c r="EC52" s="330"/>
      <c r="ED52" s="330"/>
      <c r="EE52" s="330"/>
      <c r="EF52" s="330"/>
      <c r="EG52" s="330"/>
      <c r="EH52" s="330"/>
      <c r="EI52" s="330"/>
      <c r="EJ52" s="330"/>
      <c r="EK52" s="330"/>
      <c r="EL52" s="330"/>
      <c r="EM52" s="330"/>
      <c r="EN52" s="331"/>
      <c r="EO52" s="326"/>
      <c r="EP52" s="329">
        <f t="shared" si="74"/>
        <v>0</v>
      </c>
      <c r="EQ52" s="330">
        <f>'havi összesítő'!FY52</f>
        <v>0</v>
      </c>
      <c r="ER52" s="330">
        <f>'havi összesítő'!FZ52</f>
        <v>0</v>
      </c>
      <c r="ES52" s="330">
        <f>'havi összesítő'!FX52</f>
        <v>0</v>
      </c>
      <c r="ET52" s="330">
        <f>'havi összesítő'!GC52</f>
        <v>0</v>
      </c>
      <c r="EU52" s="330">
        <f>'havi összesítő'!GA52</f>
        <v>0</v>
      </c>
      <c r="EV52" s="327"/>
      <c r="EW52" s="322">
        <f t="shared" si="82"/>
        <v>0</v>
      </c>
      <c r="EX52" s="323">
        <f>'havi összesítő'!GL52</f>
        <v>0</v>
      </c>
      <c r="EY52" s="323">
        <f>'havi összesítő'!GN52</f>
        <v>0</v>
      </c>
      <c r="EZ52" s="323">
        <f>'havi összesítő'!GM52</f>
        <v>0</v>
      </c>
      <c r="FA52" s="323">
        <f>'havi összesítő'!GQ52</f>
        <v>0</v>
      </c>
      <c r="FB52" s="323">
        <f>'havi összesítő'!GO52</f>
        <v>0</v>
      </c>
      <c r="FC52" s="327"/>
      <c r="FD52" s="322">
        <f t="shared" si="76"/>
        <v>0</v>
      </c>
      <c r="FE52" s="323">
        <f t="shared" si="77"/>
        <v>0</v>
      </c>
      <c r="FF52" s="323">
        <f t="shared" si="78"/>
        <v>0</v>
      </c>
      <c r="FG52" s="323">
        <f t="shared" si="79"/>
        <v>0</v>
      </c>
      <c r="FH52" s="323">
        <f t="shared" si="80"/>
        <v>0</v>
      </c>
      <c r="FI52" s="323">
        <f t="shared" si="81"/>
        <v>0</v>
      </c>
      <c r="FJ52" s="326"/>
      <c r="FK52" s="329"/>
      <c r="FL52" s="330"/>
      <c r="FM52" s="330"/>
      <c r="FN52" s="330"/>
      <c r="FO52" s="330"/>
      <c r="FP52" s="330"/>
      <c r="FQ52" s="327"/>
      <c r="FR52" s="329"/>
      <c r="FS52" s="330"/>
      <c r="FT52" s="330"/>
      <c r="FU52" s="330"/>
      <c r="FV52" s="330"/>
      <c r="FW52" s="330"/>
      <c r="FX52" s="327"/>
      <c r="FY52" s="329"/>
      <c r="FZ52" s="330"/>
      <c r="GA52" s="330"/>
      <c r="GB52" s="330"/>
      <c r="GC52" s="330"/>
      <c r="GD52" s="330"/>
      <c r="GE52" s="328"/>
      <c r="GN52" s="21"/>
      <c r="GO52" s="21"/>
    </row>
    <row r="53" spans="1:197" ht="15.75" thickBot="1" x14ac:dyDescent="0.3">
      <c r="A53" s="398">
        <f>IF(beosztás!A55=0,"",beosztás!A55)</f>
        <v>4</v>
      </c>
      <c r="B53" s="399">
        <f>IF(beosztás!B55=0,"",beosztás!B55)</f>
        <v>232</v>
      </c>
      <c r="C53" s="400" t="str">
        <f>IF(beosztás!C55=0,"",beosztás!C55)</f>
        <v>Gulyás József</v>
      </c>
      <c r="D53" s="401" t="str">
        <f>IF(beosztás!D55=0,"",beosztás!D55)</f>
        <v>Packaging coordinator</v>
      </c>
      <c r="E53" s="18"/>
      <c r="F53" s="329">
        <f t="shared" si="67"/>
        <v>144</v>
      </c>
      <c r="G53" s="330">
        <f>'havi összesítő'!M53</f>
        <v>24</v>
      </c>
      <c r="H53" s="330">
        <f>'havi összesítő'!N53</f>
        <v>0</v>
      </c>
      <c r="I53" s="330">
        <f>'havi összesítő'!L53</f>
        <v>8</v>
      </c>
      <c r="J53" s="330">
        <f>'havi összesítő'!Q53</f>
        <v>-8</v>
      </c>
      <c r="K53" s="330">
        <f>'havi összesítő'!O53</f>
        <v>168</v>
      </c>
      <c r="L53" s="325"/>
      <c r="M53" s="329">
        <f t="shared" si="68"/>
        <v>168</v>
      </c>
      <c r="N53" s="330">
        <f>'havi összesítő'!Z53</f>
        <v>0</v>
      </c>
      <c r="O53" s="330">
        <f>'havi összesítő'!AB53</f>
        <v>0</v>
      </c>
      <c r="P53" s="330">
        <f>'havi összesítő'!AA53</f>
        <v>0</v>
      </c>
      <c r="Q53" s="330">
        <f>'havi összesítő'!AE53</f>
        <v>12</v>
      </c>
      <c r="R53" s="330">
        <f>'havi összesítő'!AC53</f>
        <v>172</v>
      </c>
      <c r="S53" s="325"/>
      <c r="T53" s="329">
        <f t="shared" si="69"/>
        <v>168</v>
      </c>
      <c r="U53" s="330">
        <f t="shared" si="70"/>
        <v>24</v>
      </c>
      <c r="V53" s="330">
        <f t="shared" si="71"/>
        <v>0</v>
      </c>
      <c r="W53" s="330">
        <f t="shared" si="72"/>
        <v>8</v>
      </c>
      <c r="X53" s="330">
        <f>'havi összesítő'!AS53</f>
        <v>4</v>
      </c>
      <c r="Y53" s="330">
        <f>'havi összesítő'!AQ53</f>
        <v>340</v>
      </c>
      <c r="Z53" s="326"/>
      <c r="AA53" s="329">
        <f t="shared" si="73"/>
        <v>104</v>
      </c>
      <c r="AB53" s="330">
        <f>'havi összesítő'!BC53</f>
        <v>48</v>
      </c>
      <c r="AC53" s="330">
        <f>'havi összesítő'!BD53</f>
        <v>0</v>
      </c>
      <c r="AD53" s="330">
        <f>'havi összesítő'!BB53</f>
        <v>8</v>
      </c>
      <c r="AE53" s="330">
        <f>'havi összesítő'!BG53</f>
        <v>-8</v>
      </c>
      <c r="AF53" s="330">
        <f>'havi összesítő'!BE53</f>
        <v>152</v>
      </c>
      <c r="AG53" s="325"/>
      <c r="AH53" s="329"/>
      <c r="AI53" s="330"/>
      <c r="AJ53" s="330"/>
      <c r="AK53" s="330"/>
      <c r="AL53" s="330"/>
      <c r="AM53" s="330"/>
      <c r="AN53" s="330"/>
      <c r="AO53" s="330"/>
      <c r="AP53" s="330"/>
      <c r="AQ53" s="330"/>
      <c r="AR53" s="330"/>
      <c r="AS53" s="330"/>
      <c r="AT53" s="331"/>
      <c r="AU53" s="325"/>
      <c r="AV53" s="329"/>
      <c r="AW53" s="330"/>
      <c r="AX53" s="330"/>
      <c r="AY53" s="330"/>
      <c r="AZ53" s="330"/>
      <c r="BA53" s="330"/>
      <c r="BB53" s="330"/>
      <c r="BC53" s="330"/>
      <c r="BD53" s="330"/>
      <c r="BE53" s="330"/>
      <c r="BF53" s="330"/>
      <c r="BG53" s="330"/>
      <c r="BH53" s="331"/>
      <c r="BI53" s="326"/>
      <c r="BJ53" s="329"/>
      <c r="BK53" s="330"/>
      <c r="BL53" s="330"/>
      <c r="BM53" s="330"/>
      <c r="BN53" s="330"/>
      <c r="BO53" s="330"/>
      <c r="BP53" s="330"/>
      <c r="BQ53" s="330"/>
      <c r="BR53" s="330"/>
      <c r="BS53" s="330"/>
      <c r="BT53" s="330"/>
      <c r="BU53" s="330"/>
      <c r="BV53" s="331"/>
      <c r="BW53" s="325"/>
      <c r="BX53" s="329"/>
      <c r="BY53" s="330"/>
      <c r="BZ53" s="330"/>
      <c r="CA53" s="330"/>
      <c r="CB53" s="330"/>
      <c r="CC53" s="330"/>
      <c r="CD53" s="330"/>
      <c r="CE53" s="330"/>
      <c r="CF53" s="330"/>
      <c r="CG53" s="330"/>
      <c r="CH53" s="330"/>
      <c r="CI53" s="330"/>
      <c r="CJ53" s="331"/>
      <c r="CK53" s="325"/>
      <c r="CL53" s="329"/>
      <c r="CM53" s="330"/>
      <c r="CN53" s="330"/>
      <c r="CO53" s="330"/>
      <c r="CP53" s="330"/>
      <c r="CQ53" s="330"/>
      <c r="CR53" s="330"/>
      <c r="CS53" s="330"/>
      <c r="CT53" s="330"/>
      <c r="CU53" s="330"/>
      <c r="CV53" s="330"/>
      <c r="CW53" s="330"/>
      <c r="CX53" s="331"/>
      <c r="CY53" s="326"/>
      <c r="CZ53" s="329"/>
      <c r="DA53" s="330"/>
      <c r="DB53" s="330"/>
      <c r="DC53" s="330"/>
      <c r="DD53" s="330"/>
      <c r="DE53" s="330"/>
      <c r="DF53" s="330"/>
      <c r="DG53" s="330"/>
      <c r="DH53" s="330"/>
      <c r="DI53" s="330"/>
      <c r="DJ53" s="330"/>
      <c r="DK53" s="330"/>
      <c r="DL53" s="331"/>
      <c r="DM53" s="325"/>
      <c r="DN53" s="329"/>
      <c r="DO53" s="330"/>
      <c r="DP53" s="330"/>
      <c r="DQ53" s="330"/>
      <c r="DR53" s="330"/>
      <c r="DS53" s="330"/>
      <c r="DT53" s="330"/>
      <c r="DU53" s="330"/>
      <c r="DV53" s="330"/>
      <c r="DW53" s="330"/>
      <c r="DX53" s="330"/>
      <c r="DY53" s="330"/>
      <c r="DZ53" s="331"/>
      <c r="EA53" s="325"/>
      <c r="EB53" s="329"/>
      <c r="EC53" s="330"/>
      <c r="ED53" s="330"/>
      <c r="EE53" s="330"/>
      <c r="EF53" s="330"/>
      <c r="EG53" s="330"/>
      <c r="EH53" s="330"/>
      <c r="EI53" s="330"/>
      <c r="EJ53" s="330"/>
      <c r="EK53" s="330"/>
      <c r="EL53" s="330"/>
      <c r="EM53" s="330"/>
      <c r="EN53" s="331"/>
      <c r="EO53" s="326"/>
      <c r="EP53" s="329">
        <f t="shared" si="74"/>
        <v>168</v>
      </c>
      <c r="EQ53" s="330">
        <f>'havi összesítő'!FY53</f>
        <v>0</v>
      </c>
      <c r="ER53" s="330">
        <f>'havi összesítő'!FZ53</f>
        <v>0</v>
      </c>
      <c r="ES53" s="330">
        <f>'havi összesítő'!FX53</f>
        <v>0</v>
      </c>
      <c r="ET53" s="330">
        <f>'havi összesítő'!GC53</f>
        <v>-168</v>
      </c>
      <c r="EU53" s="330">
        <f>'havi összesítő'!GA53</f>
        <v>0</v>
      </c>
      <c r="EV53" s="327"/>
      <c r="EW53" s="322">
        <f t="shared" si="82"/>
        <v>336</v>
      </c>
      <c r="EX53" s="323">
        <f>'havi összesítő'!GL53</f>
        <v>0</v>
      </c>
      <c r="EY53" s="323">
        <f>'havi összesítő'!GN53</f>
        <v>0</v>
      </c>
      <c r="EZ53" s="323">
        <f>'havi összesítő'!GM53</f>
        <v>8</v>
      </c>
      <c r="FA53" s="323">
        <f>'havi összesítő'!GQ53</f>
        <v>-176</v>
      </c>
      <c r="FB53" s="323">
        <f>'havi összesítő'!GO53</f>
        <v>0</v>
      </c>
      <c r="FC53" s="327"/>
      <c r="FD53" s="322">
        <f t="shared" si="76"/>
        <v>336</v>
      </c>
      <c r="FE53" s="323">
        <f t="shared" si="77"/>
        <v>0</v>
      </c>
      <c r="FF53" s="323">
        <f t="shared" si="78"/>
        <v>0</v>
      </c>
      <c r="FG53" s="323">
        <f t="shared" si="79"/>
        <v>8</v>
      </c>
      <c r="FH53" s="323">
        <f t="shared" si="80"/>
        <v>-344</v>
      </c>
      <c r="FI53" s="323">
        <f t="shared" si="81"/>
        <v>0</v>
      </c>
      <c r="FJ53" s="326"/>
      <c r="FK53" s="329"/>
      <c r="FL53" s="330"/>
      <c r="FM53" s="330"/>
      <c r="FN53" s="330"/>
      <c r="FO53" s="330"/>
      <c r="FP53" s="330"/>
      <c r="FQ53" s="327"/>
      <c r="FR53" s="329"/>
      <c r="FS53" s="330"/>
      <c r="FT53" s="330"/>
      <c r="FU53" s="330"/>
      <c r="FV53" s="330"/>
      <c r="FW53" s="330"/>
      <c r="FX53" s="327"/>
      <c r="FY53" s="329"/>
      <c r="FZ53" s="330"/>
      <c r="GA53" s="330"/>
      <c r="GB53" s="330"/>
      <c r="GC53" s="330"/>
      <c r="GD53" s="330"/>
      <c r="GE53" s="328"/>
      <c r="GN53" s="21"/>
      <c r="GO53" s="21"/>
    </row>
    <row r="54" spans="1:197" ht="15.75" thickBot="1" x14ac:dyDescent="0.3">
      <c r="A54" s="398">
        <f>IF(beosztás!A56=0,"",beosztás!A56)</f>
        <v>5</v>
      </c>
      <c r="B54" s="399">
        <f>IF(beosztás!B56=0,"",beosztás!B56)</f>
        <v>270</v>
      </c>
      <c r="C54" s="400" t="str">
        <f>IF(beosztás!C56=0,"",beosztás!C56)</f>
        <v>Kovács József</v>
      </c>
      <c r="D54" s="401" t="str">
        <f>IF(beosztás!D56=0,"",beosztás!D56)</f>
        <v>Saw</v>
      </c>
      <c r="E54" s="18"/>
      <c r="F54" s="329">
        <f t="shared" si="67"/>
        <v>144</v>
      </c>
      <c r="G54" s="330">
        <f>'havi összesítő'!M54</f>
        <v>24</v>
      </c>
      <c r="H54" s="330">
        <f>'havi összesítő'!N54</f>
        <v>0</v>
      </c>
      <c r="I54" s="330">
        <f>'havi összesítő'!L54</f>
        <v>8</v>
      </c>
      <c r="J54" s="330">
        <f>'havi összesítő'!Q54</f>
        <v>-8</v>
      </c>
      <c r="K54" s="330">
        <f>'havi összesítő'!O54</f>
        <v>168</v>
      </c>
      <c r="L54" s="325"/>
      <c r="M54" s="329">
        <f t="shared" si="68"/>
        <v>152</v>
      </c>
      <c r="N54" s="330">
        <f>'havi összesítő'!Z54</f>
        <v>16</v>
      </c>
      <c r="O54" s="330">
        <f>'havi összesítő'!AB54</f>
        <v>0</v>
      </c>
      <c r="P54" s="330">
        <f>'havi összesítő'!AA54</f>
        <v>0</v>
      </c>
      <c r="Q54" s="330">
        <f>'havi összesítő'!AE54</f>
        <v>8</v>
      </c>
      <c r="R54" s="330">
        <f>'havi összesítő'!AC54</f>
        <v>168</v>
      </c>
      <c r="S54" s="325"/>
      <c r="T54" s="329">
        <f t="shared" si="69"/>
        <v>152</v>
      </c>
      <c r="U54" s="330">
        <f t="shared" si="70"/>
        <v>40</v>
      </c>
      <c r="V54" s="330">
        <f t="shared" si="71"/>
        <v>0</v>
      </c>
      <c r="W54" s="330">
        <f t="shared" si="72"/>
        <v>8</v>
      </c>
      <c r="X54" s="330">
        <f>'havi összesítő'!AS54</f>
        <v>0</v>
      </c>
      <c r="Y54" s="330">
        <f>'havi összesítő'!AQ54</f>
        <v>336</v>
      </c>
      <c r="Z54" s="326"/>
      <c r="AA54" s="329">
        <f t="shared" si="73"/>
        <v>104</v>
      </c>
      <c r="AB54" s="330">
        <f>'havi összesítő'!BC54</f>
        <v>48</v>
      </c>
      <c r="AC54" s="330">
        <f>'havi összesítő'!BD54</f>
        <v>0</v>
      </c>
      <c r="AD54" s="330">
        <f>'havi összesítő'!BB54</f>
        <v>8</v>
      </c>
      <c r="AE54" s="330">
        <f>'havi összesítő'!BG54</f>
        <v>-8</v>
      </c>
      <c r="AF54" s="330">
        <f>'havi összesítő'!BE54</f>
        <v>152</v>
      </c>
      <c r="AG54" s="325"/>
      <c r="AH54" s="329"/>
      <c r="AI54" s="330"/>
      <c r="AJ54" s="330"/>
      <c r="AK54" s="330"/>
      <c r="AL54" s="330"/>
      <c r="AM54" s="330"/>
      <c r="AN54" s="330"/>
      <c r="AO54" s="330"/>
      <c r="AP54" s="330"/>
      <c r="AQ54" s="330"/>
      <c r="AR54" s="330"/>
      <c r="AS54" s="330"/>
      <c r="AT54" s="331"/>
      <c r="AU54" s="325"/>
      <c r="AV54" s="329"/>
      <c r="AW54" s="330"/>
      <c r="AX54" s="330"/>
      <c r="AY54" s="330"/>
      <c r="AZ54" s="330"/>
      <c r="BA54" s="330"/>
      <c r="BB54" s="330"/>
      <c r="BC54" s="330"/>
      <c r="BD54" s="330"/>
      <c r="BE54" s="330"/>
      <c r="BF54" s="330"/>
      <c r="BG54" s="330"/>
      <c r="BH54" s="331"/>
      <c r="BI54" s="326"/>
      <c r="BJ54" s="329"/>
      <c r="BK54" s="330"/>
      <c r="BL54" s="330"/>
      <c r="BM54" s="330"/>
      <c r="BN54" s="330"/>
      <c r="BO54" s="330"/>
      <c r="BP54" s="330"/>
      <c r="BQ54" s="330"/>
      <c r="BR54" s="330"/>
      <c r="BS54" s="330"/>
      <c r="BT54" s="330"/>
      <c r="BU54" s="330"/>
      <c r="BV54" s="331"/>
      <c r="BW54" s="325"/>
      <c r="BX54" s="329"/>
      <c r="BY54" s="330"/>
      <c r="BZ54" s="330"/>
      <c r="CA54" s="330"/>
      <c r="CB54" s="330"/>
      <c r="CC54" s="330"/>
      <c r="CD54" s="330"/>
      <c r="CE54" s="330"/>
      <c r="CF54" s="330"/>
      <c r="CG54" s="330"/>
      <c r="CH54" s="330"/>
      <c r="CI54" s="330"/>
      <c r="CJ54" s="331"/>
      <c r="CK54" s="325"/>
      <c r="CL54" s="329"/>
      <c r="CM54" s="330"/>
      <c r="CN54" s="330"/>
      <c r="CO54" s="330"/>
      <c r="CP54" s="330"/>
      <c r="CQ54" s="330"/>
      <c r="CR54" s="330"/>
      <c r="CS54" s="330"/>
      <c r="CT54" s="330"/>
      <c r="CU54" s="330"/>
      <c r="CV54" s="330"/>
      <c r="CW54" s="330"/>
      <c r="CX54" s="331"/>
      <c r="CY54" s="326"/>
      <c r="CZ54" s="329"/>
      <c r="DA54" s="330"/>
      <c r="DB54" s="330"/>
      <c r="DC54" s="330"/>
      <c r="DD54" s="330"/>
      <c r="DE54" s="330"/>
      <c r="DF54" s="330"/>
      <c r="DG54" s="330"/>
      <c r="DH54" s="330"/>
      <c r="DI54" s="330"/>
      <c r="DJ54" s="330"/>
      <c r="DK54" s="330"/>
      <c r="DL54" s="331"/>
      <c r="DM54" s="325"/>
      <c r="DN54" s="329"/>
      <c r="DO54" s="330"/>
      <c r="DP54" s="330"/>
      <c r="DQ54" s="330"/>
      <c r="DR54" s="330"/>
      <c r="DS54" s="330"/>
      <c r="DT54" s="330"/>
      <c r="DU54" s="330"/>
      <c r="DV54" s="330"/>
      <c r="DW54" s="330"/>
      <c r="DX54" s="330"/>
      <c r="DY54" s="330"/>
      <c r="DZ54" s="331"/>
      <c r="EA54" s="325"/>
      <c r="EB54" s="329"/>
      <c r="EC54" s="330"/>
      <c r="ED54" s="330"/>
      <c r="EE54" s="330"/>
      <c r="EF54" s="330"/>
      <c r="EG54" s="330"/>
      <c r="EH54" s="330"/>
      <c r="EI54" s="330"/>
      <c r="EJ54" s="330"/>
      <c r="EK54" s="330"/>
      <c r="EL54" s="330"/>
      <c r="EM54" s="330"/>
      <c r="EN54" s="331"/>
      <c r="EO54" s="326"/>
      <c r="EP54" s="329">
        <f t="shared" si="74"/>
        <v>168</v>
      </c>
      <c r="EQ54" s="330">
        <f>'havi összesítő'!FY54</f>
        <v>0</v>
      </c>
      <c r="ER54" s="330">
        <f>'havi összesítő'!FZ54</f>
        <v>0</v>
      </c>
      <c r="ES54" s="330">
        <f>'havi összesítő'!FX54</f>
        <v>0</v>
      </c>
      <c r="ET54" s="330">
        <f>'havi összesítő'!GC54</f>
        <v>-168</v>
      </c>
      <c r="EU54" s="330">
        <f>'havi összesítő'!GA54</f>
        <v>0</v>
      </c>
      <c r="EV54" s="327"/>
      <c r="EW54" s="322">
        <f t="shared" si="82"/>
        <v>336</v>
      </c>
      <c r="EX54" s="323">
        <f>'havi összesítő'!GL54</f>
        <v>0</v>
      </c>
      <c r="EY54" s="323">
        <f>'havi összesítő'!GN54</f>
        <v>0</v>
      </c>
      <c r="EZ54" s="323">
        <f>'havi összesítő'!GM54</f>
        <v>8</v>
      </c>
      <c r="FA54" s="323">
        <f>'havi összesítő'!GQ54</f>
        <v>-176</v>
      </c>
      <c r="FB54" s="323">
        <f>'havi összesítő'!GO54</f>
        <v>0</v>
      </c>
      <c r="FC54" s="327"/>
      <c r="FD54" s="322">
        <f t="shared" si="76"/>
        <v>336</v>
      </c>
      <c r="FE54" s="323">
        <f t="shared" si="77"/>
        <v>0</v>
      </c>
      <c r="FF54" s="323">
        <f t="shared" si="78"/>
        <v>0</v>
      </c>
      <c r="FG54" s="323">
        <f t="shared" si="79"/>
        <v>8</v>
      </c>
      <c r="FH54" s="323">
        <f t="shared" si="80"/>
        <v>-344</v>
      </c>
      <c r="FI54" s="323">
        <f t="shared" si="81"/>
        <v>0</v>
      </c>
      <c r="FJ54" s="326"/>
      <c r="FK54" s="329"/>
      <c r="FL54" s="330"/>
      <c r="FM54" s="330"/>
      <c r="FN54" s="330"/>
      <c r="FO54" s="330"/>
      <c r="FP54" s="330"/>
      <c r="FQ54" s="327"/>
      <c r="FR54" s="329"/>
      <c r="FS54" s="330"/>
      <c r="FT54" s="330"/>
      <c r="FU54" s="330"/>
      <c r="FV54" s="330"/>
      <c r="FW54" s="330"/>
      <c r="FX54" s="327"/>
      <c r="FY54" s="329"/>
      <c r="FZ54" s="330"/>
      <c r="GA54" s="330"/>
      <c r="GB54" s="330"/>
      <c r="GC54" s="330"/>
      <c r="GD54" s="330"/>
      <c r="GE54" s="328"/>
      <c r="GN54" s="21"/>
      <c r="GO54" s="21"/>
    </row>
    <row r="55" spans="1:197" ht="15.75" thickBot="1" x14ac:dyDescent="0.3">
      <c r="A55" s="398">
        <f>IF(beosztás!A57=0,"",beosztás!A57)</f>
        <v>6</v>
      </c>
      <c r="B55" s="399">
        <f>IF(beosztás!B57=0,"",beosztás!B57)</f>
        <v>209</v>
      </c>
      <c r="C55" s="400" t="str">
        <f>IF(beosztás!C57=0,"",beosztás!C57)</f>
        <v>Kröpfl Péter</v>
      </c>
      <c r="D55" s="401" t="str">
        <f>IF(beosztás!D57=0,"",beosztás!D57)</f>
        <v>Multi 2</v>
      </c>
      <c r="E55" s="18"/>
      <c r="F55" s="329">
        <f t="shared" si="67"/>
        <v>144</v>
      </c>
      <c r="G55" s="330">
        <f>'havi összesítő'!M55</f>
        <v>24</v>
      </c>
      <c r="H55" s="330">
        <f>'havi összesítő'!N55</f>
        <v>0</v>
      </c>
      <c r="I55" s="330">
        <f>'havi összesítő'!L55</f>
        <v>8</v>
      </c>
      <c r="J55" s="330">
        <f>'havi összesítő'!Q55</f>
        <v>-8</v>
      </c>
      <c r="K55" s="330">
        <f>'havi összesítő'!O55</f>
        <v>168</v>
      </c>
      <c r="L55" s="325"/>
      <c r="M55" s="329">
        <f t="shared" si="68"/>
        <v>168</v>
      </c>
      <c r="N55" s="330">
        <f>'havi összesítő'!Z55</f>
        <v>0</v>
      </c>
      <c r="O55" s="330">
        <f>'havi összesítő'!AB55</f>
        <v>0</v>
      </c>
      <c r="P55" s="330">
        <f>'havi összesítő'!AA55</f>
        <v>0</v>
      </c>
      <c r="Q55" s="330">
        <f>'havi összesítő'!AE55</f>
        <v>12</v>
      </c>
      <c r="R55" s="330">
        <f>'havi összesítő'!AC55</f>
        <v>172</v>
      </c>
      <c r="S55" s="325"/>
      <c r="T55" s="329">
        <f t="shared" si="69"/>
        <v>168</v>
      </c>
      <c r="U55" s="330">
        <f t="shared" si="70"/>
        <v>24</v>
      </c>
      <c r="V55" s="330">
        <f t="shared" si="71"/>
        <v>0</v>
      </c>
      <c r="W55" s="330">
        <f t="shared" si="72"/>
        <v>8</v>
      </c>
      <c r="X55" s="330">
        <f>'havi összesítő'!AS55</f>
        <v>4</v>
      </c>
      <c r="Y55" s="330">
        <f>'havi összesítő'!AQ55</f>
        <v>340</v>
      </c>
      <c r="Z55" s="326"/>
      <c r="AA55" s="329">
        <f t="shared" si="73"/>
        <v>104</v>
      </c>
      <c r="AB55" s="330">
        <f>'havi összesítő'!BC55</f>
        <v>48</v>
      </c>
      <c r="AC55" s="330">
        <f>'havi összesítő'!BD55</f>
        <v>0</v>
      </c>
      <c r="AD55" s="330">
        <f>'havi összesítő'!BB55</f>
        <v>8</v>
      </c>
      <c r="AE55" s="330">
        <f>'havi összesítő'!BG55</f>
        <v>-8</v>
      </c>
      <c r="AF55" s="330">
        <f>'havi összesítő'!BE55</f>
        <v>152</v>
      </c>
      <c r="AG55" s="325"/>
      <c r="AH55" s="329"/>
      <c r="AI55" s="330"/>
      <c r="AJ55" s="330"/>
      <c r="AK55" s="330"/>
      <c r="AL55" s="330"/>
      <c r="AM55" s="330"/>
      <c r="AN55" s="330"/>
      <c r="AO55" s="330"/>
      <c r="AP55" s="330"/>
      <c r="AQ55" s="330"/>
      <c r="AR55" s="330"/>
      <c r="AS55" s="330"/>
      <c r="AT55" s="331"/>
      <c r="AU55" s="325"/>
      <c r="AV55" s="329"/>
      <c r="AW55" s="330"/>
      <c r="AX55" s="330"/>
      <c r="AY55" s="330"/>
      <c r="AZ55" s="330"/>
      <c r="BA55" s="330"/>
      <c r="BB55" s="330"/>
      <c r="BC55" s="330"/>
      <c r="BD55" s="330"/>
      <c r="BE55" s="330"/>
      <c r="BF55" s="330"/>
      <c r="BG55" s="330"/>
      <c r="BH55" s="331"/>
      <c r="BI55" s="326"/>
      <c r="BJ55" s="329"/>
      <c r="BK55" s="330"/>
      <c r="BL55" s="330"/>
      <c r="BM55" s="330"/>
      <c r="BN55" s="330"/>
      <c r="BO55" s="330"/>
      <c r="BP55" s="330"/>
      <c r="BQ55" s="330"/>
      <c r="BR55" s="330"/>
      <c r="BS55" s="330"/>
      <c r="BT55" s="330"/>
      <c r="BU55" s="330"/>
      <c r="BV55" s="331"/>
      <c r="BW55" s="325"/>
      <c r="BX55" s="329"/>
      <c r="BY55" s="330"/>
      <c r="BZ55" s="330"/>
      <c r="CA55" s="330"/>
      <c r="CB55" s="330"/>
      <c r="CC55" s="330"/>
      <c r="CD55" s="330"/>
      <c r="CE55" s="330"/>
      <c r="CF55" s="330"/>
      <c r="CG55" s="330"/>
      <c r="CH55" s="330"/>
      <c r="CI55" s="330"/>
      <c r="CJ55" s="331"/>
      <c r="CK55" s="325"/>
      <c r="CL55" s="329"/>
      <c r="CM55" s="330"/>
      <c r="CN55" s="330"/>
      <c r="CO55" s="330"/>
      <c r="CP55" s="330"/>
      <c r="CQ55" s="330"/>
      <c r="CR55" s="330"/>
      <c r="CS55" s="330"/>
      <c r="CT55" s="330"/>
      <c r="CU55" s="330"/>
      <c r="CV55" s="330"/>
      <c r="CW55" s="330"/>
      <c r="CX55" s="331"/>
      <c r="CY55" s="326"/>
      <c r="CZ55" s="329"/>
      <c r="DA55" s="330"/>
      <c r="DB55" s="330"/>
      <c r="DC55" s="330"/>
      <c r="DD55" s="330"/>
      <c r="DE55" s="330"/>
      <c r="DF55" s="330"/>
      <c r="DG55" s="330"/>
      <c r="DH55" s="330"/>
      <c r="DI55" s="330"/>
      <c r="DJ55" s="330"/>
      <c r="DK55" s="330"/>
      <c r="DL55" s="331"/>
      <c r="DM55" s="325"/>
      <c r="DN55" s="329"/>
      <c r="DO55" s="330"/>
      <c r="DP55" s="330"/>
      <c r="DQ55" s="330"/>
      <c r="DR55" s="330"/>
      <c r="DS55" s="330"/>
      <c r="DT55" s="330"/>
      <c r="DU55" s="330"/>
      <c r="DV55" s="330"/>
      <c r="DW55" s="330"/>
      <c r="DX55" s="330"/>
      <c r="DY55" s="330"/>
      <c r="DZ55" s="331"/>
      <c r="EA55" s="325"/>
      <c r="EB55" s="329"/>
      <c r="EC55" s="330"/>
      <c r="ED55" s="330"/>
      <c r="EE55" s="330"/>
      <c r="EF55" s="330"/>
      <c r="EG55" s="330"/>
      <c r="EH55" s="330"/>
      <c r="EI55" s="330"/>
      <c r="EJ55" s="330"/>
      <c r="EK55" s="330"/>
      <c r="EL55" s="330"/>
      <c r="EM55" s="330"/>
      <c r="EN55" s="331"/>
      <c r="EO55" s="326"/>
      <c r="EP55" s="329">
        <f t="shared" si="74"/>
        <v>168</v>
      </c>
      <c r="EQ55" s="330">
        <f>'havi összesítő'!FY55</f>
        <v>0</v>
      </c>
      <c r="ER55" s="330">
        <f>'havi összesítő'!FZ55</f>
        <v>0</v>
      </c>
      <c r="ES55" s="330">
        <f>'havi összesítő'!FX55</f>
        <v>0</v>
      </c>
      <c r="ET55" s="330">
        <f>'havi összesítő'!GC55</f>
        <v>-168</v>
      </c>
      <c r="EU55" s="330">
        <f>'havi összesítő'!GA55</f>
        <v>0</v>
      </c>
      <c r="EV55" s="327"/>
      <c r="EW55" s="322">
        <f t="shared" si="82"/>
        <v>336</v>
      </c>
      <c r="EX55" s="323">
        <f>'havi összesítő'!GL55</f>
        <v>0</v>
      </c>
      <c r="EY55" s="323">
        <f>'havi összesítő'!GN55</f>
        <v>0</v>
      </c>
      <c r="EZ55" s="323">
        <f>'havi összesítő'!GM55</f>
        <v>8</v>
      </c>
      <c r="FA55" s="323">
        <f>'havi összesítő'!GQ55</f>
        <v>-176</v>
      </c>
      <c r="FB55" s="323">
        <f>'havi összesítő'!GO55</f>
        <v>0</v>
      </c>
      <c r="FC55" s="327"/>
      <c r="FD55" s="322">
        <f t="shared" si="76"/>
        <v>336</v>
      </c>
      <c r="FE55" s="323">
        <f t="shared" si="77"/>
        <v>0</v>
      </c>
      <c r="FF55" s="323">
        <f t="shared" si="78"/>
        <v>0</v>
      </c>
      <c r="FG55" s="323">
        <f t="shared" si="79"/>
        <v>8</v>
      </c>
      <c r="FH55" s="323">
        <f t="shared" si="80"/>
        <v>-344</v>
      </c>
      <c r="FI55" s="323">
        <f t="shared" si="81"/>
        <v>0</v>
      </c>
      <c r="FJ55" s="326"/>
      <c r="FK55" s="329"/>
      <c r="FL55" s="330"/>
      <c r="FM55" s="330"/>
      <c r="FN55" s="330"/>
      <c r="FO55" s="330"/>
      <c r="FP55" s="330"/>
      <c r="FQ55" s="327"/>
      <c r="FR55" s="329"/>
      <c r="FS55" s="330"/>
      <c r="FT55" s="330"/>
      <c r="FU55" s="330"/>
      <c r="FV55" s="330"/>
      <c r="FW55" s="330"/>
      <c r="FX55" s="327"/>
      <c r="FY55" s="329"/>
      <c r="FZ55" s="330"/>
      <c r="GA55" s="330"/>
      <c r="GB55" s="330"/>
      <c r="GC55" s="330"/>
      <c r="GD55" s="330"/>
      <c r="GE55" s="328"/>
      <c r="GN55" s="21"/>
      <c r="GO55" s="21"/>
    </row>
    <row r="56" spans="1:197" ht="15.75" thickBot="1" x14ac:dyDescent="0.3">
      <c r="A56" s="398">
        <f>IF(beosztás!A58=0,"",beosztás!A58)</f>
        <v>7</v>
      </c>
      <c r="B56" s="399">
        <f>IF(beosztás!B58=0,"",beosztás!B58)</f>
        <v>75</v>
      </c>
      <c r="C56" s="400" t="str">
        <f>IF(beosztás!C58=0,"",beosztás!C58)</f>
        <v>Majeczki Miklós</v>
      </c>
      <c r="D56" s="401" t="str">
        <f>IF(beosztás!D58=0,"",beosztás!D58)</f>
        <v>Multi 1</v>
      </c>
      <c r="E56" s="18"/>
      <c r="F56" s="329">
        <f t="shared" si="67"/>
        <v>132</v>
      </c>
      <c r="G56" s="330">
        <f>'havi összesítő'!M56</f>
        <v>36</v>
      </c>
      <c r="H56" s="330">
        <f>'havi összesítő'!N56</f>
        <v>0</v>
      </c>
      <c r="I56" s="330">
        <f>'havi összesítő'!L56</f>
        <v>8</v>
      </c>
      <c r="J56" s="330">
        <f>'havi összesítő'!Q56</f>
        <v>-8</v>
      </c>
      <c r="K56" s="330">
        <f>'havi összesítő'!O56</f>
        <v>168</v>
      </c>
      <c r="L56" s="325"/>
      <c r="M56" s="329">
        <f t="shared" si="68"/>
        <v>168</v>
      </c>
      <c r="N56" s="330">
        <f>'havi összesítő'!Z56</f>
        <v>0</v>
      </c>
      <c r="O56" s="330">
        <f>'havi összesítő'!AB56</f>
        <v>0</v>
      </c>
      <c r="P56" s="330">
        <f>'havi összesítő'!AA56</f>
        <v>0</v>
      </c>
      <c r="Q56" s="330">
        <f>'havi összesítő'!AE56</f>
        <v>12</v>
      </c>
      <c r="R56" s="330">
        <f>'havi összesítő'!AC56</f>
        <v>172</v>
      </c>
      <c r="S56" s="325"/>
      <c r="T56" s="329">
        <f t="shared" si="69"/>
        <v>168</v>
      </c>
      <c r="U56" s="330">
        <f t="shared" si="70"/>
        <v>36</v>
      </c>
      <c r="V56" s="330">
        <f t="shared" si="71"/>
        <v>0</v>
      </c>
      <c r="W56" s="330">
        <f t="shared" si="72"/>
        <v>8</v>
      </c>
      <c r="X56" s="330">
        <f>'havi összesítő'!AS56</f>
        <v>4</v>
      </c>
      <c r="Y56" s="330">
        <f>'havi összesítő'!AQ56</f>
        <v>340</v>
      </c>
      <c r="Z56" s="326"/>
      <c r="AA56" s="329">
        <f t="shared" si="73"/>
        <v>104</v>
      </c>
      <c r="AB56" s="330">
        <f>'havi összesítő'!BC56</f>
        <v>48</v>
      </c>
      <c r="AC56" s="330">
        <f>'havi összesítő'!BD56</f>
        <v>0</v>
      </c>
      <c r="AD56" s="330">
        <f>'havi összesítő'!BB56</f>
        <v>8</v>
      </c>
      <c r="AE56" s="330">
        <f>'havi összesítő'!BG56</f>
        <v>-8</v>
      </c>
      <c r="AF56" s="330">
        <f>'havi összesítő'!BE56</f>
        <v>152</v>
      </c>
      <c r="AG56" s="325"/>
      <c r="AH56" s="329"/>
      <c r="AI56" s="330"/>
      <c r="AJ56" s="330"/>
      <c r="AK56" s="330"/>
      <c r="AL56" s="330"/>
      <c r="AM56" s="330"/>
      <c r="AN56" s="330"/>
      <c r="AO56" s="330"/>
      <c r="AP56" s="330"/>
      <c r="AQ56" s="330"/>
      <c r="AR56" s="330"/>
      <c r="AS56" s="330"/>
      <c r="AT56" s="331"/>
      <c r="AU56" s="325"/>
      <c r="AV56" s="329"/>
      <c r="AW56" s="330"/>
      <c r="AX56" s="330"/>
      <c r="AY56" s="330"/>
      <c r="AZ56" s="330"/>
      <c r="BA56" s="330"/>
      <c r="BB56" s="330"/>
      <c r="BC56" s="330"/>
      <c r="BD56" s="330"/>
      <c r="BE56" s="330"/>
      <c r="BF56" s="330"/>
      <c r="BG56" s="330"/>
      <c r="BH56" s="331"/>
      <c r="BI56" s="326"/>
      <c r="BJ56" s="329"/>
      <c r="BK56" s="330"/>
      <c r="BL56" s="330"/>
      <c r="BM56" s="330"/>
      <c r="BN56" s="330"/>
      <c r="BO56" s="330"/>
      <c r="BP56" s="330"/>
      <c r="BQ56" s="330"/>
      <c r="BR56" s="330"/>
      <c r="BS56" s="330"/>
      <c r="BT56" s="330"/>
      <c r="BU56" s="330"/>
      <c r="BV56" s="331"/>
      <c r="BW56" s="325"/>
      <c r="BX56" s="329"/>
      <c r="BY56" s="330"/>
      <c r="BZ56" s="330"/>
      <c r="CA56" s="330"/>
      <c r="CB56" s="330"/>
      <c r="CC56" s="330"/>
      <c r="CD56" s="330"/>
      <c r="CE56" s="330"/>
      <c r="CF56" s="330"/>
      <c r="CG56" s="330"/>
      <c r="CH56" s="330"/>
      <c r="CI56" s="330"/>
      <c r="CJ56" s="331"/>
      <c r="CK56" s="325"/>
      <c r="CL56" s="329"/>
      <c r="CM56" s="330"/>
      <c r="CN56" s="330"/>
      <c r="CO56" s="330"/>
      <c r="CP56" s="330"/>
      <c r="CQ56" s="330"/>
      <c r="CR56" s="330"/>
      <c r="CS56" s="330"/>
      <c r="CT56" s="330"/>
      <c r="CU56" s="330"/>
      <c r="CV56" s="330"/>
      <c r="CW56" s="330"/>
      <c r="CX56" s="331"/>
      <c r="CY56" s="326"/>
      <c r="CZ56" s="329"/>
      <c r="DA56" s="330"/>
      <c r="DB56" s="330"/>
      <c r="DC56" s="330"/>
      <c r="DD56" s="330"/>
      <c r="DE56" s="330"/>
      <c r="DF56" s="330"/>
      <c r="DG56" s="330"/>
      <c r="DH56" s="330"/>
      <c r="DI56" s="330"/>
      <c r="DJ56" s="330"/>
      <c r="DK56" s="330"/>
      <c r="DL56" s="331"/>
      <c r="DM56" s="325"/>
      <c r="DN56" s="329"/>
      <c r="DO56" s="330"/>
      <c r="DP56" s="330"/>
      <c r="DQ56" s="330"/>
      <c r="DR56" s="330"/>
      <c r="DS56" s="330"/>
      <c r="DT56" s="330"/>
      <c r="DU56" s="330"/>
      <c r="DV56" s="330"/>
      <c r="DW56" s="330"/>
      <c r="DX56" s="330"/>
      <c r="DY56" s="330"/>
      <c r="DZ56" s="331"/>
      <c r="EA56" s="325"/>
      <c r="EB56" s="329"/>
      <c r="EC56" s="330"/>
      <c r="ED56" s="330"/>
      <c r="EE56" s="330"/>
      <c r="EF56" s="330"/>
      <c r="EG56" s="330"/>
      <c r="EH56" s="330"/>
      <c r="EI56" s="330"/>
      <c r="EJ56" s="330"/>
      <c r="EK56" s="330"/>
      <c r="EL56" s="330"/>
      <c r="EM56" s="330"/>
      <c r="EN56" s="331"/>
      <c r="EO56" s="326"/>
      <c r="EP56" s="329">
        <f t="shared" si="74"/>
        <v>168</v>
      </c>
      <c r="EQ56" s="330">
        <f>'havi összesítő'!FY56</f>
        <v>0</v>
      </c>
      <c r="ER56" s="330">
        <f>'havi összesítő'!FZ56</f>
        <v>0</v>
      </c>
      <c r="ES56" s="330">
        <f>'havi összesítő'!FX56</f>
        <v>0</v>
      </c>
      <c r="ET56" s="330">
        <f>'havi összesítő'!GC56</f>
        <v>-168</v>
      </c>
      <c r="EU56" s="330">
        <f>'havi összesítő'!GA56</f>
        <v>0</v>
      </c>
      <c r="EV56" s="327"/>
      <c r="EW56" s="322">
        <f t="shared" si="82"/>
        <v>336</v>
      </c>
      <c r="EX56" s="323">
        <f>'havi összesítő'!GL56</f>
        <v>0</v>
      </c>
      <c r="EY56" s="323">
        <f>'havi összesítő'!GN56</f>
        <v>0</v>
      </c>
      <c r="EZ56" s="323">
        <f>'havi összesítő'!GM56</f>
        <v>8</v>
      </c>
      <c r="FA56" s="323">
        <f>'havi összesítő'!GQ56</f>
        <v>-176</v>
      </c>
      <c r="FB56" s="323">
        <f>'havi összesítő'!GO56</f>
        <v>0</v>
      </c>
      <c r="FC56" s="327"/>
      <c r="FD56" s="322">
        <f t="shared" si="76"/>
        <v>336</v>
      </c>
      <c r="FE56" s="323">
        <f t="shared" si="77"/>
        <v>0</v>
      </c>
      <c r="FF56" s="323">
        <f t="shared" si="78"/>
        <v>0</v>
      </c>
      <c r="FG56" s="323">
        <f t="shared" si="79"/>
        <v>8</v>
      </c>
      <c r="FH56" s="323">
        <f t="shared" si="80"/>
        <v>-344</v>
      </c>
      <c r="FI56" s="323">
        <f t="shared" si="81"/>
        <v>0</v>
      </c>
      <c r="FJ56" s="326"/>
      <c r="FK56" s="329"/>
      <c r="FL56" s="330"/>
      <c r="FM56" s="330"/>
      <c r="FN56" s="330"/>
      <c r="FO56" s="330"/>
      <c r="FP56" s="330"/>
      <c r="FQ56" s="327"/>
      <c r="FR56" s="329"/>
      <c r="FS56" s="330"/>
      <c r="FT56" s="330"/>
      <c r="FU56" s="330"/>
      <c r="FV56" s="330"/>
      <c r="FW56" s="330"/>
      <c r="FX56" s="327"/>
      <c r="FY56" s="329"/>
      <c r="FZ56" s="330"/>
      <c r="GA56" s="330"/>
      <c r="GB56" s="330"/>
      <c r="GC56" s="330"/>
      <c r="GD56" s="330"/>
      <c r="GE56" s="328"/>
      <c r="GN56" s="21"/>
      <c r="GO56" s="21"/>
    </row>
    <row r="57" spans="1:197" ht="15.75" thickBot="1" x14ac:dyDescent="0.3">
      <c r="A57" s="398">
        <f>IF(beosztás!A59=0,"",beosztás!A59)</f>
        <v>8</v>
      </c>
      <c r="B57" s="399">
        <f>IF(beosztás!B59=0,"",beosztás!B59)</f>
        <v>117</v>
      </c>
      <c r="C57" s="400" t="str">
        <f>IF(beosztás!C59=0,"",beosztás!C59)</f>
        <v>Osvalda Zoltán</v>
      </c>
      <c r="D57" s="401" t="str">
        <f>IF(beosztás!D59=0,"",beosztás!D59)</f>
        <v>End controller</v>
      </c>
      <c r="E57" s="18"/>
      <c r="F57" s="329">
        <f t="shared" si="67"/>
        <v>120</v>
      </c>
      <c r="G57" s="330">
        <f>'havi összesítő'!M57</f>
        <v>48</v>
      </c>
      <c r="H57" s="330">
        <f>'havi összesítő'!N57</f>
        <v>0</v>
      </c>
      <c r="I57" s="330">
        <f>'havi összesítő'!L57</f>
        <v>8</v>
      </c>
      <c r="J57" s="330">
        <f>'havi összesítő'!Q57</f>
        <v>-8</v>
      </c>
      <c r="K57" s="330">
        <f>'havi összesítő'!O57</f>
        <v>168</v>
      </c>
      <c r="L57" s="325"/>
      <c r="M57" s="329">
        <f t="shared" si="68"/>
        <v>120</v>
      </c>
      <c r="N57" s="330">
        <f>'havi összesítő'!Z57</f>
        <v>48</v>
      </c>
      <c r="O57" s="330">
        <f>'havi összesítő'!AB57</f>
        <v>0</v>
      </c>
      <c r="P57" s="330">
        <f>'havi összesítő'!AA57</f>
        <v>0</v>
      </c>
      <c r="Q57" s="330">
        <f>'havi összesítő'!AE57</f>
        <v>8</v>
      </c>
      <c r="R57" s="330">
        <f>'havi összesítő'!AC57</f>
        <v>168</v>
      </c>
      <c r="S57" s="325"/>
      <c r="T57" s="329">
        <f t="shared" si="69"/>
        <v>120</v>
      </c>
      <c r="U57" s="330">
        <f t="shared" si="70"/>
        <v>96</v>
      </c>
      <c r="V57" s="330">
        <f t="shared" si="71"/>
        <v>0</v>
      </c>
      <c r="W57" s="330">
        <f t="shared" si="72"/>
        <v>8</v>
      </c>
      <c r="X57" s="330">
        <f>'havi összesítő'!AS57</f>
        <v>0</v>
      </c>
      <c r="Y57" s="330">
        <f>'havi összesítő'!AQ57</f>
        <v>336</v>
      </c>
      <c r="Z57" s="326"/>
      <c r="AA57" s="329">
        <f t="shared" si="73"/>
        <v>48</v>
      </c>
      <c r="AB57" s="330">
        <f>'havi összesítő'!BC57</f>
        <v>24</v>
      </c>
      <c r="AC57" s="330">
        <f>'havi összesítő'!BD57</f>
        <v>80</v>
      </c>
      <c r="AD57" s="330">
        <f>'havi összesítő'!BB57</f>
        <v>8</v>
      </c>
      <c r="AE57" s="330">
        <f>'havi összesítő'!BG57</f>
        <v>-8</v>
      </c>
      <c r="AF57" s="330">
        <f>'havi összesítő'!BE57</f>
        <v>152</v>
      </c>
      <c r="AG57" s="325"/>
      <c r="AH57" s="329"/>
      <c r="AI57" s="330"/>
      <c r="AJ57" s="330"/>
      <c r="AK57" s="330"/>
      <c r="AL57" s="330"/>
      <c r="AM57" s="330"/>
      <c r="AN57" s="330"/>
      <c r="AO57" s="330"/>
      <c r="AP57" s="330"/>
      <c r="AQ57" s="330"/>
      <c r="AR57" s="330"/>
      <c r="AS57" s="330"/>
      <c r="AT57" s="331"/>
      <c r="AU57" s="325"/>
      <c r="AV57" s="329"/>
      <c r="AW57" s="330"/>
      <c r="AX57" s="330"/>
      <c r="AY57" s="330"/>
      <c r="AZ57" s="330"/>
      <c r="BA57" s="330"/>
      <c r="BB57" s="330"/>
      <c r="BC57" s="330"/>
      <c r="BD57" s="330"/>
      <c r="BE57" s="330"/>
      <c r="BF57" s="330"/>
      <c r="BG57" s="330"/>
      <c r="BH57" s="331"/>
      <c r="BI57" s="326"/>
      <c r="BJ57" s="329"/>
      <c r="BK57" s="330"/>
      <c r="BL57" s="330"/>
      <c r="BM57" s="330"/>
      <c r="BN57" s="330"/>
      <c r="BO57" s="330"/>
      <c r="BP57" s="330"/>
      <c r="BQ57" s="330"/>
      <c r="BR57" s="330"/>
      <c r="BS57" s="330"/>
      <c r="BT57" s="330"/>
      <c r="BU57" s="330"/>
      <c r="BV57" s="331"/>
      <c r="BW57" s="325"/>
      <c r="BX57" s="329"/>
      <c r="BY57" s="330"/>
      <c r="BZ57" s="330"/>
      <c r="CA57" s="330"/>
      <c r="CB57" s="330"/>
      <c r="CC57" s="330"/>
      <c r="CD57" s="330"/>
      <c r="CE57" s="330"/>
      <c r="CF57" s="330"/>
      <c r="CG57" s="330"/>
      <c r="CH57" s="330"/>
      <c r="CI57" s="330"/>
      <c r="CJ57" s="331"/>
      <c r="CK57" s="325"/>
      <c r="CL57" s="329"/>
      <c r="CM57" s="330"/>
      <c r="CN57" s="330"/>
      <c r="CO57" s="330"/>
      <c r="CP57" s="330"/>
      <c r="CQ57" s="330"/>
      <c r="CR57" s="330"/>
      <c r="CS57" s="330"/>
      <c r="CT57" s="330"/>
      <c r="CU57" s="330"/>
      <c r="CV57" s="330"/>
      <c r="CW57" s="330"/>
      <c r="CX57" s="331"/>
      <c r="CY57" s="326"/>
      <c r="CZ57" s="329"/>
      <c r="DA57" s="330"/>
      <c r="DB57" s="330"/>
      <c r="DC57" s="330"/>
      <c r="DD57" s="330"/>
      <c r="DE57" s="330"/>
      <c r="DF57" s="330"/>
      <c r="DG57" s="330"/>
      <c r="DH57" s="330"/>
      <c r="DI57" s="330"/>
      <c r="DJ57" s="330"/>
      <c r="DK57" s="330"/>
      <c r="DL57" s="331"/>
      <c r="DM57" s="325"/>
      <c r="DN57" s="329"/>
      <c r="DO57" s="330"/>
      <c r="DP57" s="330"/>
      <c r="DQ57" s="330"/>
      <c r="DR57" s="330"/>
      <c r="DS57" s="330"/>
      <c r="DT57" s="330"/>
      <c r="DU57" s="330"/>
      <c r="DV57" s="330"/>
      <c r="DW57" s="330"/>
      <c r="DX57" s="330"/>
      <c r="DY57" s="330"/>
      <c r="DZ57" s="331"/>
      <c r="EA57" s="325"/>
      <c r="EB57" s="329"/>
      <c r="EC57" s="330"/>
      <c r="ED57" s="330"/>
      <c r="EE57" s="330"/>
      <c r="EF57" s="330"/>
      <c r="EG57" s="330"/>
      <c r="EH57" s="330"/>
      <c r="EI57" s="330"/>
      <c r="EJ57" s="330"/>
      <c r="EK57" s="330"/>
      <c r="EL57" s="330"/>
      <c r="EM57" s="330"/>
      <c r="EN57" s="331"/>
      <c r="EO57" s="326"/>
      <c r="EP57" s="329">
        <f t="shared" si="74"/>
        <v>168</v>
      </c>
      <c r="EQ57" s="330">
        <f>'havi összesítő'!FY57</f>
        <v>0</v>
      </c>
      <c r="ER57" s="330">
        <f>'havi összesítő'!FZ57</f>
        <v>0</v>
      </c>
      <c r="ES57" s="330">
        <f>'havi összesítő'!FX57</f>
        <v>0</v>
      </c>
      <c r="ET57" s="330">
        <f>'havi összesítő'!GC57</f>
        <v>-168</v>
      </c>
      <c r="EU57" s="330">
        <f>'havi összesítő'!GA57</f>
        <v>0</v>
      </c>
      <c r="EV57" s="327"/>
      <c r="EW57" s="322">
        <f t="shared" si="82"/>
        <v>336</v>
      </c>
      <c r="EX57" s="323">
        <f>'havi összesítő'!GL57</f>
        <v>0</v>
      </c>
      <c r="EY57" s="323">
        <f>'havi összesítő'!GN57</f>
        <v>0</v>
      </c>
      <c r="EZ57" s="323">
        <f>'havi összesítő'!GM57</f>
        <v>8</v>
      </c>
      <c r="FA57" s="323">
        <f>'havi összesítő'!GQ57</f>
        <v>-176</v>
      </c>
      <c r="FB57" s="323">
        <f>'havi összesítő'!GO57</f>
        <v>0</v>
      </c>
      <c r="FC57" s="327"/>
      <c r="FD57" s="322">
        <f t="shared" si="76"/>
        <v>336</v>
      </c>
      <c r="FE57" s="323">
        <f t="shared" si="77"/>
        <v>0</v>
      </c>
      <c r="FF57" s="323">
        <f t="shared" si="78"/>
        <v>0</v>
      </c>
      <c r="FG57" s="323">
        <f t="shared" si="79"/>
        <v>8</v>
      </c>
      <c r="FH57" s="323">
        <f t="shared" si="80"/>
        <v>-344</v>
      </c>
      <c r="FI57" s="323">
        <f t="shared" si="81"/>
        <v>0</v>
      </c>
      <c r="FJ57" s="326"/>
      <c r="FK57" s="329"/>
      <c r="FL57" s="330"/>
      <c r="FM57" s="330"/>
      <c r="FN57" s="330"/>
      <c r="FO57" s="330"/>
      <c r="FP57" s="330"/>
      <c r="FQ57" s="327"/>
      <c r="FR57" s="329"/>
      <c r="FS57" s="330"/>
      <c r="FT57" s="330"/>
      <c r="FU57" s="330"/>
      <c r="FV57" s="330"/>
      <c r="FW57" s="330"/>
      <c r="FX57" s="327"/>
      <c r="FY57" s="329"/>
      <c r="FZ57" s="330"/>
      <c r="GA57" s="330"/>
      <c r="GB57" s="330"/>
      <c r="GC57" s="330"/>
      <c r="GD57" s="330"/>
      <c r="GE57" s="328"/>
      <c r="GN57" s="21"/>
      <c r="GO57" s="21"/>
    </row>
    <row r="58" spans="1:197" ht="15.75" thickBot="1" x14ac:dyDescent="0.3">
      <c r="A58" s="398">
        <f>IF(beosztás!A60=0,"",beosztás!A60)</f>
        <v>9</v>
      </c>
      <c r="B58" s="399">
        <f>IF(beosztás!B60=0,"",beosztás!B60)</f>
        <v>46</v>
      </c>
      <c r="C58" s="400" t="str">
        <f>IF(beosztás!C60=0,"",beosztás!C60)</f>
        <v>Várszegi Ferenc</v>
      </c>
      <c r="D58" s="401" t="str">
        <f>IF(beosztás!D60=0,"",beosztás!D60)</f>
        <v>Multi 2</v>
      </c>
      <c r="E58" s="18"/>
      <c r="F58" s="329">
        <f t="shared" si="67"/>
        <v>100</v>
      </c>
      <c r="G58" s="330">
        <f>'havi összesítő'!M58</f>
        <v>68</v>
      </c>
      <c r="H58" s="330">
        <f>'havi összesítő'!N58</f>
        <v>0</v>
      </c>
      <c r="I58" s="330">
        <f>'havi összesítő'!L58</f>
        <v>8</v>
      </c>
      <c r="J58" s="330">
        <f>'havi összesítő'!Q58</f>
        <v>-8</v>
      </c>
      <c r="K58" s="330">
        <f>'havi összesítő'!O58</f>
        <v>168</v>
      </c>
      <c r="L58" s="325"/>
      <c r="M58" s="329">
        <f t="shared" si="68"/>
        <v>96</v>
      </c>
      <c r="N58" s="330">
        <f>'havi összesítő'!Z58</f>
        <v>12</v>
      </c>
      <c r="O58" s="330">
        <f>'havi összesítő'!AB58</f>
        <v>60</v>
      </c>
      <c r="P58" s="330">
        <f>'havi összesítő'!AA58</f>
        <v>0</v>
      </c>
      <c r="Q58" s="330">
        <f>'havi összesítő'!AE58</f>
        <v>8</v>
      </c>
      <c r="R58" s="330">
        <f>'havi összesítő'!AC58</f>
        <v>168</v>
      </c>
      <c r="S58" s="325"/>
      <c r="T58" s="329">
        <f t="shared" si="69"/>
        <v>96</v>
      </c>
      <c r="U58" s="330">
        <f t="shared" si="70"/>
        <v>80</v>
      </c>
      <c r="V58" s="330">
        <f t="shared" si="71"/>
        <v>60</v>
      </c>
      <c r="W58" s="330">
        <f t="shared" si="72"/>
        <v>8</v>
      </c>
      <c r="X58" s="330">
        <f>'havi összesítő'!AS58</f>
        <v>0</v>
      </c>
      <c r="Y58" s="330">
        <f>'havi összesítő'!AQ58</f>
        <v>336</v>
      </c>
      <c r="Z58" s="326"/>
      <c r="AA58" s="329">
        <f t="shared" si="73"/>
        <v>88</v>
      </c>
      <c r="AB58" s="330">
        <f>'havi összesítő'!BC58</f>
        <v>60</v>
      </c>
      <c r="AC58" s="330">
        <f>'havi összesítő'!BD58</f>
        <v>0</v>
      </c>
      <c r="AD58" s="330">
        <f>'havi összesítő'!BB58</f>
        <v>8</v>
      </c>
      <c r="AE58" s="330">
        <f>'havi összesítő'!BG58</f>
        <v>-12</v>
      </c>
      <c r="AF58" s="330">
        <f>'havi összesítő'!BE58</f>
        <v>148</v>
      </c>
      <c r="AG58" s="325"/>
      <c r="AH58" s="329"/>
      <c r="AI58" s="330"/>
      <c r="AJ58" s="330"/>
      <c r="AK58" s="330"/>
      <c r="AL58" s="330"/>
      <c r="AM58" s="330"/>
      <c r="AN58" s="330"/>
      <c r="AO58" s="330"/>
      <c r="AP58" s="330"/>
      <c r="AQ58" s="330"/>
      <c r="AR58" s="330"/>
      <c r="AS58" s="330"/>
      <c r="AT58" s="331"/>
      <c r="AU58" s="325"/>
      <c r="AV58" s="329"/>
      <c r="AW58" s="330"/>
      <c r="AX58" s="330"/>
      <c r="AY58" s="330"/>
      <c r="AZ58" s="330"/>
      <c r="BA58" s="330"/>
      <c r="BB58" s="330"/>
      <c r="BC58" s="330"/>
      <c r="BD58" s="330"/>
      <c r="BE58" s="330"/>
      <c r="BF58" s="330"/>
      <c r="BG58" s="330"/>
      <c r="BH58" s="331"/>
      <c r="BI58" s="326"/>
      <c r="BJ58" s="329"/>
      <c r="BK58" s="330"/>
      <c r="BL58" s="330"/>
      <c r="BM58" s="330"/>
      <c r="BN58" s="330"/>
      <c r="BO58" s="330"/>
      <c r="BP58" s="330"/>
      <c r="BQ58" s="330"/>
      <c r="BR58" s="330"/>
      <c r="BS58" s="330"/>
      <c r="BT58" s="330"/>
      <c r="BU58" s="330"/>
      <c r="BV58" s="331"/>
      <c r="BW58" s="325"/>
      <c r="BX58" s="329"/>
      <c r="BY58" s="330"/>
      <c r="BZ58" s="330"/>
      <c r="CA58" s="330"/>
      <c r="CB58" s="330"/>
      <c r="CC58" s="330"/>
      <c r="CD58" s="330"/>
      <c r="CE58" s="330"/>
      <c r="CF58" s="330"/>
      <c r="CG58" s="330"/>
      <c r="CH58" s="330"/>
      <c r="CI58" s="330"/>
      <c r="CJ58" s="331"/>
      <c r="CK58" s="325"/>
      <c r="CL58" s="329"/>
      <c r="CM58" s="330"/>
      <c r="CN58" s="330"/>
      <c r="CO58" s="330"/>
      <c r="CP58" s="330"/>
      <c r="CQ58" s="330"/>
      <c r="CR58" s="330"/>
      <c r="CS58" s="330"/>
      <c r="CT58" s="330"/>
      <c r="CU58" s="330"/>
      <c r="CV58" s="330"/>
      <c r="CW58" s="330"/>
      <c r="CX58" s="331"/>
      <c r="CY58" s="326"/>
      <c r="CZ58" s="329"/>
      <c r="DA58" s="330"/>
      <c r="DB58" s="330"/>
      <c r="DC58" s="330"/>
      <c r="DD58" s="330"/>
      <c r="DE58" s="330"/>
      <c r="DF58" s="330"/>
      <c r="DG58" s="330"/>
      <c r="DH58" s="330"/>
      <c r="DI58" s="330"/>
      <c r="DJ58" s="330"/>
      <c r="DK58" s="330"/>
      <c r="DL58" s="331"/>
      <c r="DM58" s="325"/>
      <c r="DN58" s="329"/>
      <c r="DO58" s="330"/>
      <c r="DP58" s="330"/>
      <c r="DQ58" s="330"/>
      <c r="DR58" s="330"/>
      <c r="DS58" s="330"/>
      <c r="DT58" s="330"/>
      <c r="DU58" s="330"/>
      <c r="DV58" s="330"/>
      <c r="DW58" s="330"/>
      <c r="DX58" s="330"/>
      <c r="DY58" s="330"/>
      <c r="DZ58" s="331"/>
      <c r="EA58" s="325"/>
      <c r="EB58" s="329"/>
      <c r="EC58" s="330"/>
      <c r="ED58" s="330"/>
      <c r="EE58" s="330"/>
      <c r="EF58" s="330"/>
      <c r="EG58" s="330"/>
      <c r="EH58" s="330"/>
      <c r="EI58" s="330"/>
      <c r="EJ58" s="330"/>
      <c r="EK58" s="330"/>
      <c r="EL58" s="330"/>
      <c r="EM58" s="330"/>
      <c r="EN58" s="331"/>
      <c r="EO58" s="326"/>
      <c r="EP58" s="329">
        <f t="shared" si="74"/>
        <v>168</v>
      </c>
      <c r="EQ58" s="330">
        <f>'havi összesítő'!FY58</f>
        <v>0</v>
      </c>
      <c r="ER58" s="330">
        <f>'havi összesítő'!FZ58</f>
        <v>0</v>
      </c>
      <c r="ES58" s="330">
        <f>'havi összesítő'!FX58</f>
        <v>0</v>
      </c>
      <c r="ET58" s="330">
        <f>'havi összesítő'!GC58</f>
        <v>-168</v>
      </c>
      <c r="EU58" s="330">
        <f>'havi összesítő'!GA58</f>
        <v>0</v>
      </c>
      <c r="EV58" s="327"/>
      <c r="EW58" s="322">
        <f t="shared" si="82"/>
        <v>336</v>
      </c>
      <c r="EX58" s="323">
        <f>'havi összesítő'!GL58</f>
        <v>0</v>
      </c>
      <c r="EY58" s="323">
        <f>'havi összesítő'!GN58</f>
        <v>0</v>
      </c>
      <c r="EZ58" s="323">
        <f>'havi összesítő'!GM58</f>
        <v>8</v>
      </c>
      <c r="FA58" s="323">
        <f>'havi összesítő'!GQ58</f>
        <v>-176</v>
      </c>
      <c r="FB58" s="323">
        <f>'havi összesítő'!GO58</f>
        <v>0</v>
      </c>
      <c r="FC58" s="327"/>
      <c r="FD58" s="322">
        <f t="shared" si="76"/>
        <v>336</v>
      </c>
      <c r="FE58" s="323">
        <f t="shared" si="77"/>
        <v>0</v>
      </c>
      <c r="FF58" s="323">
        <f t="shared" si="78"/>
        <v>0</v>
      </c>
      <c r="FG58" s="323">
        <f t="shared" si="79"/>
        <v>8</v>
      </c>
      <c r="FH58" s="323">
        <f t="shared" si="80"/>
        <v>-344</v>
      </c>
      <c r="FI58" s="323">
        <f t="shared" si="81"/>
        <v>0</v>
      </c>
      <c r="FJ58" s="326"/>
      <c r="FK58" s="329"/>
      <c r="FL58" s="330"/>
      <c r="FM58" s="330"/>
      <c r="FN58" s="330"/>
      <c r="FO58" s="330"/>
      <c r="FP58" s="330"/>
      <c r="FQ58" s="327"/>
      <c r="FR58" s="329"/>
      <c r="FS58" s="330"/>
      <c r="FT58" s="330"/>
      <c r="FU58" s="330"/>
      <c r="FV58" s="330"/>
      <c r="FW58" s="330"/>
      <c r="FX58" s="327"/>
      <c r="FY58" s="329"/>
      <c r="FZ58" s="330"/>
      <c r="GA58" s="330"/>
      <c r="GB58" s="330"/>
      <c r="GC58" s="330"/>
      <c r="GD58" s="330"/>
      <c r="GE58" s="328"/>
      <c r="GN58" s="21"/>
      <c r="GO58" s="21"/>
    </row>
    <row r="59" spans="1:197" ht="15.75" thickBot="1" x14ac:dyDescent="0.3">
      <c r="A59" s="398">
        <f>IF(beosztás!A61=0,"",beosztás!A61)</f>
        <v>10</v>
      </c>
      <c r="B59" s="399">
        <f>IF(beosztás!B61=0,"",beosztás!B61)</f>
        <v>199</v>
      </c>
      <c r="C59" s="400" t="str">
        <f>IF(beosztás!C61=0,"",beosztás!C61)</f>
        <v>Rajszki Roland</v>
      </c>
      <c r="D59" s="401" t="str">
        <f>IF(beosztás!D61=0,"",beosztás!D61)</f>
        <v>Quality controller</v>
      </c>
      <c r="E59" s="18"/>
      <c r="F59" s="329">
        <f t="shared" si="67"/>
        <v>138</v>
      </c>
      <c r="G59" s="330">
        <f>'havi összesítő'!M59</f>
        <v>24</v>
      </c>
      <c r="H59" s="330">
        <f>'havi összesítő'!N59</f>
        <v>0</v>
      </c>
      <c r="I59" s="330">
        <f>'havi összesítő'!L59</f>
        <v>8</v>
      </c>
      <c r="J59" s="330">
        <f>'havi összesítő'!Q59</f>
        <v>-14</v>
      </c>
      <c r="K59" s="330">
        <f>'havi összesítő'!O59</f>
        <v>162</v>
      </c>
      <c r="L59" s="325"/>
      <c r="M59" s="329">
        <f t="shared" si="68"/>
        <v>174</v>
      </c>
      <c r="N59" s="330">
        <f>'havi összesítő'!Z59</f>
        <v>0</v>
      </c>
      <c r="O59" s="330">
        <f>'havi összesítő'!AB59</f>
        <v>0</v>
      </c>
      <c r="P59" s="330">
        <f>'havi összesítő'!AA59</f>
        <v>0</v>
      </c>
      <c r="Q59" s="330">
        <f>'havi összesítő'!AE59</f>
        <v>14</v>
      </c>
      <c r="R59" s="330">
        <f>'havi összesítő'!AC59</f>
        <v>174</v>
      </c>
      <c r="S59" s="325"/>
      <c r="T59" s="329">
        <f t="shared" si="69"/>
        <v>174</v>
      </c>
      <c r="U59" s="330">
        <f t="shared" si="70"/>
        <v>24</v>
      </c>
      <c r="V59" s="330">
        <f t="shared" si="71"/>
        <v>0</v>
      </c>
      <c r="W59" s="330">
        <f t="shared" si="72"/>
        <v>8</v>
      </c>
      <c r="X59" s="330">
        <f>'havi összesítő'!AS59</f>
        <v>0</v>
      </c>
      <c r="Y59" s="330">
        <f>'havi összesítő'!AQ59</f>
        <v>336</v>
      </c>
      <c r="Z59" s="326"/>
      <c r="AA59" s="329">
        <f t="shared" si="73"/>
        <v>92</v>
      </c>
      <c r="AB59" s="330">
        <f>'havi összesítő'!BC59</f>
        <v>60</v>
      </c>
      <c r="AC59" s="330">
        <f>'havi összesítő'!BD59</f>
        <v>0</v>
      </c>
      <c r="AD59" s="330">
        <f>'havi összesítő'!BB59</f>
        <v>8</v>
      </c>
      <c r="AE59" s="330">
        <f>'havi összesítő'!BG59</f>
        <v>-8</v>
      </c>
      <c r="AF59" s="330">
        <f>'havi összesítő'!BE59</f>
        <v>152</v>
      </c>
      <c r="AG59" s="325"/>
      <c r="AH59" s="329"/>
      <c r="AI59" s="330"/>
      <c r="AJ59" s="330"/>
      <c r="AK59" s="330"/>
      <c r="AL59" s="330"/>
      <c r="AM59" s="330"/>
      <c r="AN59" s="330"/>
      <c r="AO59" s="330"/>
      <c r="AP59" s="330"/>
      <c r="AQ59" s="330"/>
      <c r="AR59" s="330"/>
      <c r="AS59" s="330"/>
      <c r="AT59" s="331"/>
      <c r="AU59" s="325"/>
      <c r="AV59" s="329"/>
      <c r="AW59" s="330"/>
      <c r="AX59" s="330"/>
      <c r="AY59" s="330"/>
      <c r="AZ59" s="330"/>
      <c r="BA59" s="330"/>
      <c r="BB59" s="330"/>
      <c r="BC59" s="330"/>
      <c r="BD59" s="330"/>
      <c r="BE59" s="330"/>
      <c r="BF59" s="330"/>
      <c r="BG59" s="330"/>
      <c r="BH59" s="331"/>
      <c r="BI59" s="326"/>
      <c r="BJ59" s="329"/>
      <c r="BK59" s="330"/>
      <c r="BL59" s="330"/>
      <c r="BM59" s="330"/>
      <c r="BN59" s="330"/>
      <c r="BO59" s="330"/>
      <c r="BP59" s="330"/>
      <c r="BQ59" s="330"/>
      <c r="BR59" s="330"/>
      <c r="BS59" s="330"/>
      <c r="BT59" s="330"/>
      <c r="BU59" s="330"/>
      <c r="BV59" s="331"/>
      <c r="BW59" s="325"/>
      <c r="BX59" s="329"/>
      <c r="BY59" s="330"/>
      <c r="BZ59" s="330"/>
      <c r="CA59" s="330"/>
      <c r="CB59" s="330"/>
      <c r="CC59" s="330"/>
      <c r="CD59" s="330"/>
      <c r="CE59" s="330"/>
      <c r="CF59" s="330"/>
      <c r="CG59" s="330"/>
      <c r="CH59" s="330"/>
      <c r="CI59" s="330"/>
      <c r="CJ59" s="331"/>
      <c r="CK59" s="325"/>
      <c r="CL59" s="329"/>
      <c r="CM59" s="330"/>
      <c r="CN59" s="330"/>
      <c r="CO59" s="330"/>
      <c r="CP59" s="330"/>
      <c r="CQ59" s="330"/>
      <c r="CR59" s="330"/>
      <c r="CS59" s="330"/>
      <c r="CT59" s="330"/>
      <c r="CU59" s="330"/>
      <c r="CV59" s="330"/>
      <c r="CW59" s="330"/>
      <c r="CX59" s="331"/>
      <c r="CY59" s="326"/>
      <c r="CZ59" s="329"/>
      <c r="DA59" s="330"/>
      <c r="DB59" s="330"/>
      <c r="DC59" s="330"/>
      <c r="DD59" s="330"/>
      <c r="DE59" s="330"/>
      <c r="DF59" s="330"/>
      <c r="DG59" s="330"/>
      <c r="DH59" s="330"/>
      <c r="DI59" s="330"/>
      <c r="DJ59" s="330"/>
      <c r="DK59" s="330"/>
      <c r="DL59" s="331"/>
      <c r="DM59" s="325"/>
      <c r="DN59" s="329"/>
      <c r="DO59" s="330"/>
      <c r="DP59" s="330"/>
      <c r="DQ59" s="330"/>
      <c r="DR59" s="330"/>
      <c r="DS59" s="330"/>
      <c r="DT59" s="330"/>
      <c r="DU59" s="330"/>
      <c r="DV59" s="330"/>
      <c r="DW59" s="330"/>
      <c r="DX59" s="330"/>
      <c r="DY59" s="330"/>
      <c r="DZ59" s="331"/>
      <c r="EA59" s="325"/>
      <c r="EB59" s="329"/>
      <c r="EC59" s="330"/>
      <c r="ED59" s="330"/>
      <c r="EE59" s="330"/>
      <c r="EF59" s="330"/>
      <c r="EG59" s="330"/>
      <c r="EH59" s="330"/>
      <c r="EI59" s="330"/>
      <c r="EJ59" s="330"/>
      <c r="EK59" s="330"/>
      <c r="EL59" s="330"/>
      <c r="EM59" s="330"/>
      <c r="EN59" s="331"/>
      <c r="EO59" s="326"/>
      <c r="EP59" s="329">
        <f t="shared" si="74"/>
        <v>168</v>
      </c>
      <c r="EQ59" s="330">
        <f>'havi összesítő'!FY59</f>
        <v>0</v>
      </c>
      <c r="ER59" s="330">
        <f>'havi összesítő'!FZ59</f>
        <v>0</v>
      </c>
      <c r="ES59" s="330">
        <f>'havi összesítő'!FX59</f>
        <v>0</v>
      </c>
      <c r="ET59" s="330">
        <f>'havi összesítő'!GC59</f>
        <v>-168</v>
      </c>
      <c r="EU59" s="330">
        <f>'havi összesítő'!GA59</f>
        <v>0</v>
      </c>
      <c r="EV59" s="327"/>
      <c r="EW59" s="322">
        <f t="shared" si="82"/>
        <v>336</v>
      </c>
      <c r="EX59" s="323">
        <f>'havi összesítő'!GL59</f>
        <v>0</v>
      </c>
      <c r="EY59" s="323">
        <f>'havi összesítő'!GN59</f>
        <v>0</v>
      </c>
      <c r="EZ59" s="323">
        <f>'havi összesítő'!GM59</f>
        <v>8</v>
      </c>
      <c r="FA59" s="323">
        <f>'havi összesítő'!GQ59</f>
        <v>-176</v>
      </c>
      <c r="FB59" s="323">
        <f>'havi összesítő'!GO59</f>
        <v>0</v>
      </c>
      <c r="FC59" s="327"/>
      <c r="FD59" s="322">
        <f t="shared" si="76"/>
        <v>336</v>
      </c>
      <c r="FE59" s="323">
        <f t="shared" si="77"/>
        <v>0</v>
      </c>
      <c r="FF59" s="323">
        <f t="shared" si="78"/>
        <v>0</v>
      </c>
      <c r="FG59" s="323">
        <f t="shared" si="79"/>
        <v>8</v>
      </c>
      <c r="FH59" s="323">
        <f t="shared" si="80"/>
        <v>-344</v>
      </c>
      <c r="FI59" s="323">
        <f t="shared" si="81"/>
        <v>0</v>
      </c>
      <c r="FJ59" s="326"/>
      <c r="FK59" s="329"/>
      <c r="FL59" s="330"/>
      <c r="FM59" s="330"/>
      <c r="FN59" s="330"/>
      <c r="FO59" s="330"/>
      <c r="FP59" s="330"/>
      <c r="FQ59" s="327"/>
      <c r="FR59" s="329"/>
      <c r="FS59" s="330"/>
      <c r="FT59" s="330"/>
      <c r="FU59" s="330"/>
      <c r="FV59" s="330"/>
      <c r="FW59" s="330"/>
      <c r="FX59" s="327"/>
      <c r="FY59" s="329"/>
      <c r="FZ59" s="330"/>
      <c r="GA59" s="330"/>
      <c r="GB59" s="330"/>
      <c r="GC59" s="330"/>
      <c r="GD59" s="330"/>
      <c r="GE59" s="328"/>
      <c r="GN59" s="21"/>
      <c r="GO59" s="21"/>
    </row>
    <row r="60" spans="1:197" ht="15.75" thickBot="1" x14ac:dyDescent="0.3">
      <c r="A60" s="398">
        <f>IF(beosztás!A62=0,"",beosztás!A62)</f>
        <v>11</v>
      </c>
      <c r="B60" s="399">
        <f>IF(beosztás!B62=0,"",beosztás!B62)</f>
        <v>229</v>
      </c>
      <c r="C60" s="400" t="str">
        <f>IF(beosztás!C62=0,"",beosztás!C62)</f>
        <v>Svajer Zsolt</v>
      </c>
      <c r="D60" s="401" t="str">
        <f>IF(beosztás!D62=0,"",beosztás!D62)</f>
        <v>Stacker</v>
      </c>
      <c r="E60" s="18"/>
      <c r="F60" s="329">
        <f t="shared" si="67"/>
        <v>120</v>
      </c>
      <c r="G60" s="330">
        <f>'havi összesítő'!M60</f>
        <v>48</v>
      </c>
      <c r="H60" s="330">
        <f>'havi összesítő'!N60</f>
        <v>0</v>
      </c>
      <c r="I60" s="330">
        <f>'havi összesítő'!L60</f>
        <v>8</v>
      </c>
      <c r="J60" s="330">
        <f>'havi összesítő'!Q60</f>
        <v>-8</v>
      </c>
      <c r="K60" s="330">
        <f>'havi összesítő'!O60</f>
        <v>168</v>
      </c>
      <c r="L60" s="325"/>
      <c r="M60" s="329">
        <f t="shared" si="68"/>
        <v>160</v>
      </c>
      <c r="N60" s="330">
        <f>'havi összesítő'!Z60</f>
        <v>8</v>
      </c>
      <c r="O60" s="330">
        <f>'havi összesítő'!AB60</f>
        <v>0</v>
      </c>
      <c r="P60" s="330">
        <f>'havi összesítő'!AA60</f>
        <v>0</v>
      </c>
      <c r="Q60" s="330">
        <f>'havi összesítő'!AE60</f>
        <v>8</v>
      </c>
      <c r="R60" s="330">
        <f>'havi összesítő'!AC60</f>
        <v>168</v>
      </c>
      <c r="S60" s="325"/>
      <c r="T60" s="329">
        <f t="shared" si="69"/>
        <v>160</v>
      </c>
      <c r="U60" s="330">
        <f t="shared" si="70"/>
        <v>56</v>
      </c>
      <c r="V60" s="330">
        <f t="shared" si="71"/>
        <v>0</v>
      </c>
      <c r="W60" s="330">
        <f t="shared" si="72"/>
        <v>8</v>
      </c>
      <c r="X60" s="330">
        <f>'havi összesítő'!AS60</f>
        <v>0</v>
      </c>
      <c r="Y60" s="330">
        <f>'havi összesítő'!AQ60</f>
        <v>336</v>
      </c>
      <c r="Z60" s="326"/>
      <c r="AA60" s="329">
        <f t="shared" si="73"/>
        <v>104</v>
      </c>
      <c r="AB60" s="330">
        <f>'havi összesítő'!BC60</f>
        <v>48</v>
      </c>
      <c r="AC60" s="330">
        <f>'havi összesítő'!BD60</f>
        <v>0</v>
      </c>
      <c r="AD60" s="330">
        <f>'havi összesítő'!BB60</f>
        <v>8</v>
      </c>
      <c r="AE60" s="330">
        <f>'havi összesítő'!BG60</f>
        <v>-8</v>
      </c>
      <c r="AF60" s="330">
        <f>'havi összesítő'!BE60</f>
        <v>152</v>
      </c>
      <c r="AG60" s="325"/>
      <c r="AH60" s="329"/>
      <c r="AI60" s="330"/>
      <c r="AJ60" s="330"/>
      <c r="AK60" s="330"/>
      <c r="AL60" s="330"/>
      <c r="AM60" s="330"/>
      <c r="AN60" s="330"/>
      <c r="AO60" s="330"/>
      <c r="AP60" s="330"/>
      <c r="AQ60" s="330"/>
      <c r="AR60" s="330"/>
      <c r="AS60" s="330"/>
      <c r="AT60" s="331"/>
      <c r="AU60" s="325"/>
      <c r="AV60" s="329"/>
      <c r="AW60" s="330"/>
      <c r="AX60" s="330"/>
      <c r="AY60" s="330"/>
      <c r="AZ60" s="330"/>
      <c r="BA60" s="330"/>
      <c r="BB60" s="330"/>
      <c r="BC60" s="330"/>
      <c r="BD60" s="330"/>
      <c r="BE60" s="330"/>
      <c r="BF60" s="330"/>
      <c r="BG60" s="330"/>
      <c r="BH60" s="331"/>
      <c r="BI60" s="326"/>
      <c r="BJ60" s="329"/>
      <c r="BK60" s="330"/>
      <c r="BL60" s="330"/>
      <c r="BM60" s="330"/>
      <c r="BN60" s="330"/>
      <c r="BO60" s="330"/>
      <c r="BP60" s="330"/>
      <c r="BQ60" s="330"/>
      <c r="BR60" s="330"/>
      <c r="BS60" s="330"/>
      <c r="BT60" s="330"/>
      <c r="BU60" s="330"/>
      <c r="BV60" s="331"/>
      <c r="BW60" s="325"/>
      <c r="BX60" s="329"/>
      <c r="BY60" s="330"/>
      <c r="BZ60" s="330"/>
      <c r="CA60" s="330"/>
      <c r="CB60" s="330"/>
      <c r="CC60" s="330"/>
      <c r="CD60" s="330"/>
      <c r="CE60" s="330"/>
      <c r="CF60" s="330"/>
      <c r="CG60" s="330"/>
      <c r="CH60" s="330"/>
      <c r="CI60" s="330"/>
      <c r="CJ60" s="331"/>
      <c r="CK60" s="325"/>
      <c r="CL60" s="329"/>
      <c r="CM60" s="330"/>
      <c r="CN60" s="330"/>
      <c r="CO60" s="330"/>
      <c r="CP60" s="330"/>
      <c r="CQ60" s="330"/>
      <c r="CR60" s="330"/>
      <c r="CS60" s="330"/>
      <c r="CT60" s="330"/>
      <c r="CU60" s="330"/>
      <c r="CV60" s="330"/>
      <c r="CW60" s="330"/>
      <c r="CX60" s="331"/>
      <c r="CY60" s="326"/>
      <c r="CZ60" s="329"/>
      <c r="DA60" s="330"/>
      <c r="DB60" s="330"/>
      <c r="DC60" s="330"/>
      <c r="DD60" s="330"/>
      <c r="DE60" s="330"/>
      <c r="DF60" s="330"/>
      <c r="DG60" s="330"/>
      <c r="DH60" s="330"/>
      <c r="DI60" s="330"/>
      <c r="DJ60" s="330"/>
      <c r="DK60" s="330"/>
      <c r="DL60" s="331"/>
      <c r="DM60" s="325"/>
      <c r="DN60" s="329"/>
      <c r="DO60" s="330"/>
      <c r="DP60" s="330"/>
      <c r="DQ60" s="330"/>
      <c r="DR60" s="330"/>
      <c r="DS60" s="330"/>
      <c r="DT60" s="330"/>
      <c r="DU60" s="330"/>
      <c r="DV60" s="330"/>
      <c r="DW60" s="330"/>
      <c r="DX60" s="330"/>
      <c r="DY60" s="330"/>
      <c r="DZ60" s="331"/>
      <c r="EA60" s="325"/>
      <c r="EB60" s="329"/>
      <c r="EC60" s="330"/>
      <c r="ED60" s="330"/>
      <c r="EE60" s="330"/>
      <c r="EF60" s="330"/>
      <c r="EG60" s="330"/>
      <c r="EH60" s="330"/>
      <c r="EI60" s="330"/>
      <c r="EJ60" s="330"/>
      <c r="EK60" s="330"/>
      <c r="EL60" s="330"/>
      <c r="EM60" s="330"/>
      <c r="EN60" s="331"/>
      <c r="EO60" s="326"/>
      <c r="EP60" s="329">
        <f t="shared" si="74"/>
        <v>168</v>
      </c>
      <c r="EQ60" s="330">
        <f>'havi összesítő'!FY60</f>
        <v>0</v>
      </c>
      <c r="ER60" s="330">
        <f>'havi összesítő'!FZ60</f>
        <v>0</v>
      </c>
      <c r="ES60" s="330">
        <f>'havi összesítő'!FX60</f>
        <v>0</v>
      </c>
      <c r="ET60" s="330">
        <f>'havi összesítő'!GC60</f>
        <v>-168</v>
      </c>
      <c r="EU60" s="330">
        <f>'havi összesítő'!GA60</f>
        <v>0</v>
      </c>
      <c r="EV60" s="327"/>
      <c r="EW60" s="322">
        <f t="shared" si="82"/>
        <v>336</v>
      </c>
      <c r="EX60" s="323">
        <f>'havi összesítő'!GL60</f>
        <v>0</v>
      </c>
      <c r="EY60" s="323">
        <f>'havi összesítő'!GN60</f>
        <v>0</v>
      </c>
      <c r="EZ60" s="323">
        <f>'havi összesítő'!GM60</f>
        <v>8</v>
      </c>
      <c r="FA60" s="323">
        <f>'havi összesítő'!GQ60</f>
        <v>-176</v>
      </c>
      <c r="FB60" s="323">
        <f>'havi összesítő'!GO60</f>
        <v>0</v>
      </c>
      <c r="FC60" s="327"/>
      <c r="FD60" s="322">
        <f t="shared" si="76"/>
        <v>336</v>
      </c>
      <c r="FE60" s="323">
        <f t="shared" si="77"/>
        <v>0</v>
      </c>
      <c r="FF60" s="323">
        <f t="shared" si="78"/>
        <v>0</v>
      </c>
      <c r="FG60" s="323">
        <f t="shared" si="79"/>
        <v>8</v>
      </c>
      <c r="FH60" s="323">
        <f t="shared" si="80"/>
        <v>-344</v>
      </c>
      <c r="FI60" s="323">
        <f t="shared" si="81"/>
        <v>0</v>
      </c>
      <c r="FJ60" s="326"/>
      <c r="FK60" s="329"/>
      <c r="FL60" s="330"/>
      <c r="FM60" s="330"/>
      <c r="FN60" s="330"/>
      <c r="FO60" s="330"/>
      <c r="FP60" s="330"/>
      <c r="FQ60" s="327"/>
      <c r="FR60" s="329"/>
      <c r="FS60" s="330"/>
      <c r="FT60" s="330"/>
      <c r="FU60" s="330"/>
      <c r="FV60" s="330"/>
      <c r="FW60" s="330"/>
      <c r="FX60" s="327"/>
      <c r="FY60" s="329"/>
      <c r="FZ60" s="330"/>
      <c r="GA60" s="330"/>
      <c r="GB60" s="330"/>
      <c r="GC60" s="330"/>
      <c r="GD60" s="330"/>
      <c r="GE60" s="328"/>
      <c r="GN60" s="21"/>
      <c r="GO60" s="21"/>
    </row>
    <row r="61" spans="1:197" ht="15.75" thickBot="1" x14ac:dyDescent="0.3">
      <c r="A61" s="398">
        <f>IF(beosztás!A63=0,"",beosztás!A63)</f>
        <v>12</v>
      </c>
      <c r="B61" s="399">
        <f>IF(beosztás!B63=0,"",beosztás!B63)</f>
        <v>119</v>
      </c>
      <c r="C61" s="400" t="str">
        <f>IF(beosztás!C63=0,"",beosztás!C63)</f>
        <v>Tabányi János</v>
      </c>
      <c r="D61" s="401" t="str">
        <f>IF(beosztás!D63=0,"",beosztás!D63)</f>
        <v>Coil</v>
      </c>
      <c r="E61" s="18"/>
      <c r="F61" s="329">
        <f t="shared" si="67"/>
        <v>112</v>
      </c>
      <c r="G61" s="330">
        <f>'havi összesítő'!M61</f>
        <v>56</v>
      </c>
      <c r="H61" s="330">
        <f>'havi összesítő'!N61</f>
        <v>0</v>
      </c>
      <c r="I61" s="330">
        <f>'havi összesítő'!L61</f>
        <v>8</v>
      </c>
      <c r="J61" s="330">
        <f>'havi összesítő'!Q61</f>
        <v>-8</v>
      </c>
      <c r="K61" s="330">
        <f>'havi összesítő'!O61</f>
        <v>168</v>
      </c>
      <c r="L61" s="325"/>
      <c r="M61" s="329">
        <f t="shared" si="68"/>
        <v>152</v>
      </c>
      <c r="N61" s="330">
        <f>'havi összesítő'!Z61</f>
        <v>16</v>
      </c>
      <c r="O61" s="330">
        <f>'havi összesítő'!AB61</f>
        <v>0</v>
      </c>
      <c r="P61" s="330">
        <f>'havi összesítő'!AA61</f>
        <v>0</v>
      </c>
      <c r="Q61" s="330">
        <f>'havi összesítő'!AE61</f>
        <v>8</v>
      </c>
      <c r="R61" s="330">
        <f>'havi összesítő'!AC61</f>
        <v>168</v>
      </c>
      <c r="S61" s="325"/>
      <c r="T61" s="329">
        <f t="shared" si="69"/>
        <v>152</v>
      </c>
      <c r="U61" s="330">
        <f t="shared" si="70"/>
        <v>72</v>
      </c>
      <c r="V61" s="330">
        <f t="shared" si="71"/>
        <v>0</v>
      </c>
      <c r="W61" s="330">
        <f t="shared" si="72"/>
        <v>8</v>
      </c>
      <c r="X61" s="330">
        <f>'havi összesítő'!AS61</f>
        <v>0</v>
      </c>
      <c r="Y61" s="330">
        <f>'havi összesítő'!AQ61</f>
        <v>336</v>
      </c>
      <c r="Z61" s="326"/>
      <c r="AA61" s="329">
        <f t="shared" si="73"/>
        <v>44</v>
      </c>
      <c r="AB61" s="330">
        <f>'havi összesítő'!BC61</f>
        <v>96</v>
      </c>
      <c r="AC61" s="330">
        <f>'havi összesítő'!BD61</f>
        <v>12</v>
      </c>
      <c r="AD61" s="330">
        <f>'havi összesítő'!BB61</f>
        <v>8</v>
      </c>
      <c r="AE61" s="330">
        <f>'havi összesítő'!BG61</f>
        <v>-8</v>
      </c>
      <c r="AF61" s="330">
        <f>'havi összesítő'!BE61</f>
        <v>152</v>
      </c>
      <c r="AG61" s="325"/>
      <c r="AH61" s="329"/>
      <c r="AI61" s="330"/>
      <c r="AJ61" s="330"/>
      <c r="AK61" s="330"/>
      <c r="AL61" s="330"/>
      <c r="AM61" s="330"/>
      <c r="AN61" s="330"/>
      <c r="AO61" s="330"/>
      <c r="AP61" s="330"/>
      <c r="AQ61" s="330"/>
      <c r="AR61" s="330"/>
      <c r="AS61" s="330"/>
      <c r="AT61" s="331"/>
      <c r="AU61" s="325"/>
      <c r="AV61" s="329"/>
      <c r="AW61" s="330"/>
      <c r="AX61" s="330"/>
      <c r="AY61" s="330"/>
      <c r="AZ61" s="330"/>
      <c r="BA61" s="330"/>
      <c r="BB61" s="330"/>
      <c r="BC61" s="330"/>
      <c r="BD61" s="330"/>
      <c r="BE61" s="330"/>
      <c r="BF61" s="330"/>
      <c r="BG61" s="330"/>
      <c r="BH61" s="331"/>
      <c r="BI61" s="326"/>
      <c r="BJ61" s="329"/>
      <c r="BK61" s="330"/>
      <c r="BL61" s="330"/>
      <c r="BM61" s="330"/>
      <c r="BN61" s="330"/>
      <c r="BO61" s="330"/>
      <c r="BP61" s="330"/>
      <c r="BQ61" s="330"/>
      <c r="BR61" s="330"/>
      <c r="BS61" s="330"/>
      <c r="BT61" s="330"/>
      <c r="BU61" s="330"/>
      <c r="BV61" s="331"/>
      <c r="BW61" s="325"/>
      <c r="BX61" s="329"/>
      <c r="BY61" s="330"/>
      <c r="BZ61" s="330"/>
      <c r="CA61" s="330"/>
      <c r="CB61" s="330"/>
      <c r="CC61" s="330"/>
      <c r="CD61" s="330"/>
      <c r="CE61" s="330"/>
      <c r="CF61" s="330"/>
      <c r="CG61" s="330"/>
      <c r="CH61" s="330"/>
      <c r="CI61" s="330"/>
      <c r="CJ61" s="331"/>
      <c r="CK61" s="325"/>
      <c r="CL61" s="329"/>
      <c r="CM61" s="330"/>
      <c r="CN61" s="330"/>
      <c r="CO61" s="330"/>
      <c r="CP61" s="330"/>
      <c r="CQ61" s="330"/>
      <c r="CR61" s="330"/>
      <c r="CS61" s="330"/>
      <c r="CT61" s="330"/>
      <c r="CU61" s="330"/>
      <c r="CV61" s="330"/>
      <c r="CW61" s="330"/>
      <c r="CX61" s="331"/>
      <c r="CY61" s="326"/>
      <c r="CZ61" s="329"/>
      <c r="DA61" s="330"/>
      <c r="DB61" s="330"/>
      <c r="DC61" s="330"/>
      <c r="DD61" s="330"/>
      <c r="DE61" s="330"/>
      <c r="DF61" s="330"/>
      <c r="DG61" s="330"/>
      <c r="DH61" s="330"/>
      <c r="DI61" s="330"/>
      <c r="DJ61" s="330"/>
      <c r="DK61" s="330"/>
      <c r="DL61" s="331"/>
      <c r="DM61" s="325"/>
      <c r="DN61" s="329"/>
      <c r="DO61" s="330"/>
      <c r="DP61" s="330"/>
      <c r="DQ61" s="330"/>
      <c r="DR61" s="330"/>
      <c r="DS61" s="330"/>
      <c r="DT61" s="330"/>
      <c r="DU61" s="330"/>
      <c r="DV61" s="330"/>
      <c r="DW61" s="330"/>
      <c r="DX61" s="330"/>
      <c r="DY61" s="330"/>
      <c r="DZ61" s="331"/>
      <c r="EA61" s="325"/>
      <c r="EB61" s="329"/>
      <c r="EC61" s="330"/>
      <c r="ED61" s="330"/>
      <c r="EE61" s="330"/>
      <c r="EF61" s="330"/>
      <c r="EG61" s="330"/>
      <c r="EH61" s="330"/>
      <c r="EI61" s="330"/>
      <c r="EJ61" s="330"/>
      <c r="EK61" s="330"/>
      <c r="EL61" s="330"/>
      <c r="EM61" s="330"/>
      <c r="EN61" s="331"/>
      <c r="EO61" s="326"/>
      <c r="EP61" s="329">
        <f t="shared" si="74"/>
        <v>168</v>
      </c>
      <c r="EQ61" s="330">
        <f>'havi összesítő'!FY61</f>
        <v>0</v>
      </c>
      <c r="ER61" s="330">
        <f>'havi összesítő'!FZ61</f>
        <v>0</v>
      </c>
      <c r="ES61" s="330">
        <f>'havi összesítő'!FX61</f>
        <v>0</v>
      </c>
      <c r="ET61" s="330">
        <f>'havi összesítő'!GC61</f>
        <v>-168</v>
      </c>
      <c r="EU61" s="330">
        <f>'havi összesítő'!GA61</f>
        <v>0</v>
      </c>
      <c r="EV61" s="327"/>
      <c r="EW61" s="322">
        <f t="shared" si="82"/>
        <v>336</v>
      </c>
      <c r="EX61" s="323">
        <f>'havi összesítő'!GL61</f>
        <v>0</v>
      </c>
      <c r="EY61" s="323">
        <f>'havi összesítő'!GN61</f>
        <v>0</v>
      </c>
      <c r="EZ61" s="323">
        <f>'havi összesítő'!GM61</f>
        <v>8</v>
      </c>
      <c r="FA61" s="323">
        <f>'havi összesítő'!GQ61</f>
        <v>-176</v>
      </c>
      <c r="FB61" s="323">
        <f>'havi összesítő'!GO61</f>
        <v>0</v>
      </c>
      <c r="FC61" s="327"/>
      <c r="FD61" s="322">
        <f t="shared" si="76"/>
        <v>336</v>
      </c>
      <c r="FE61" s="323">
        <f t="shared" si="77"/>
        <v>0</v>
      </c>
      <c r="FF61" s="323">
        <f t="shared" si="78"/>
        <v>0</v>
      </c>
      <c r="FG61" s="323">
        <f t="shared" si="79"/>
        <v>8</v>
      </c>
      <c r="FH61" s="323">
        <f t="shared" si="80"/>
        <v>-344</v>
      </c>
      <c r="FI61" s="323">
        <f t="shared" si="81"/>
        <v>0</v>
      </c>
      <c r="FJ61" s="326"/>
      <c r="FK61" s="329"/>
      <c r="FL61" s="330"/>
      <c r="FM61" s="330"/>
      <c r="FN61" s="330"/>
      <c r="FO61" s="330"/>
      <c r="FP61" s="330"/>
      <c r="FQ61" s="327"/>
      <c r="FR61" s="329"/>
      <c r="FS61" s="330"/>
      <c r="FT61" s="330"/>
      <c r="FU61" s="330"/>
      <c r="FV61" s="330"/>
      <c r="FW61" s="330"/>
      <c r="FX61" s="327"/>
      <c r="FY61" s="329"/>
      <c r="FZ61" s="330"/>
      <c r="GA61" s="330"/>
      <c r="GB61" s="330"/>
      <c r="GC61" s="330"/>
      <c r="GD61" s="330"/>
      <c r="GE61" s="328"/>
      <c r="GN61" s="21"/>
      <c r="GO61" s="21"/>
    </row>
    <row r="62" spans="1:197" ht="15.75" thickBot="1" x14ac:dyDescent="0.3">
      <c r="A62" s="398">
        <f>IF(beosztás!A64=0,"",beosztás!A64)</f>
        <v>13</v>
      </c>
      <c r="B62" s="399">
        <f>IF(beosztás!B64=0,"",beosztás!B64)</f>
        <v>217</v>
      </c>
      <c r="C62" s="400" t="str">
        <f>IF(beosztás!C64=0,"",beosztás!C64)</f>
        <v>Víg Zoltán</v>
      </c>
      <c r="D62" s="401" t="str">
        <f>IF(beosztás!D64=0,"",beosztás!D64)</f>
        <v>Mill</v>
      </c>
      <c r="E62" s="18"/>
      <c r="F62" s="329">
        <f t="shared" si="67"/>
        <v>84</v>
      </c>
      <c r="G62" s="330">
        <f>'havi összesítő'!M62</f>
        <v>24</v>
      </c>
      <c r="H62" s="330">
        <f>'havi összesítő'!N62</f>
        <v>60</v>
      </c>
      <c r="I62" s="330">
        <f>'havi összesítő'!L62</f>
        <v>8</v>
      </c>
      <c r="J62" s="330">
        <f>'havi összesítő'!Q62</f>
        <v>-8</v>
      </c>
      <c r="K62" s="330">
        <f>'havi összesítő'!O62</f>
        <v>168</v>
      </c>
      <c r="L62" s="325"/>
      <c r="M62" s="329">
        <f t="shared" si="68"/>
        <v>168</v>
      </c>
      <c r="N62" s="330">
        <f>'havi összesítő'!Z62</f>
        <v>0</v>
      </c>
      <c r="O62" s="330">
        <f>'havi összesítő'!AB62</f>
        <v>0</v>
      </c>
      <c r="P62" s="330">
        <f>'havi összesítő'!AA62</f>
        <v>0</v>
      </c>
      <c r="Q62" s="330">
        <f>'havi összesítő'!AE62</f>
        <v>12</v>
      </c>
      <c r="R62" s="330">
        <f>'havi összesítő'!AC62</f>
        <v>172</v>
      </c>
      <c r="S62" s="325"/>
      <c r="T62" s="329">
        <f t="shared" si="69"/>
        <v>168</v>
      </c>
      <c r="U62" s="330">
        <f t="shared" si="70"/>
        <v>24</v>
      </c>
      <c r="V62" s="330">
        <f t="shared" si="71"/>
        <v>60</v>
      </c>
      <c r="W62" s="330">
        <f t="shared" si="72"/>
        <v>8</v>
      </c>
      <c r="X62" s="330">
        <f>'havi összesítő'!AS62</f>
        <v>4</v>
      </c>
      <c r="Y62" s="330">
        <f>'havi összesítő'!AQ62</f>
        <v>340</v>
      </c>
      <c r="Z62" s="326"/>
      <c r="AA62" s="329">
        <f t="shared" si="73"/>
        <v>92</v>
      </c>
      <c r="AB62" s="330">
        <f>'havi összesítő'!BC62</f>
        <v>60</v>
      </c>
      <c r="AC62" s="330">
        <f>'havi összesítő'!BD62</f>
        <v>0</v>
      </c>
      <c r="AD62" s="330">
        <f>'havi összesítő'!BB62</f>
        <v>8</v>
      </c>
      <c r="AE62" s="330">
        <f>'havi összesítő'!BG62</f>
        <v>-8</v>
      </c>
      <c r="AF62" s="330">
        <f>'havi összesítő'!BE62</f>
        <v>152</v>
      </c>
      <c r="AG62" s="325"/>
      <c r="AH62" s="329"/>
      <c r="AI62" s="330"/>
      <c r="AJ62" s="330"/>
      <c r="AK62" s="330"/>
      <c r="AL62" s="330"/>
      <c r="AM62" s="330"/>
      <c r="AN62" s="330"/>
      <c r="AO62" s="330"/>
      <c r="AP62" s="330"/>
      <c r="AQ62" s="330"/>
      <c r="AR62" s="330"/>
      <c r="AS62" s="330"/>
      <c r="AT62" s="331"/>
      <c r="AU62" s="325"/>
      <c r="AV62" s="329"/>
      <c r="AW62" s="330"/>
      <c r="AX62" s="330"/>
      <c r="AY62" s="330"/>
      <c r="AZ62" s="330"/>
      <c r="BA62" s="330"/>
      <c r="BB62" s="330"/>
      <c r="BC62" s="330"/>
      <c r="BD62" s="330"/>
      <c r="BE62" s="330"/>
      <c r="BF62" s="330"/>
      <c r="BG62" s="330"/>
      <c r="BH62" s="331"/>
      <c r="BI62" s="326"/>
      <c r="BJ62" s="329"/>
      <c r="BK62" s="330"/>
      <c r="BL62" s="330"/>
      <c r="BM62" s="330"/>
      <c r="BN62" s="330"/>
      <c r="BO62" s="330"/>
      <c r="BP62" s="330"/>
      <c r="BQ62" s="330"/>
      <c r="BR62" s="330"/>
      <c r="BS62" s="330"/>
      <c r="BT62" s="330"/>
      <c r="BU62" s="330"/>
      <c r="BV62" s="331"/>
      <c r="BW62" s="325"/>
      <c r="BX62" s="329"/>
      <c r="BY62" s="330"/>
      <c r="BZ62" s="330"/>
      <c r="CA62" s="330"/>
      <c r="CB62" s="330"/>
      <c r="CC62" s="330"/>
      <c r="CD62" s="330"/>
      <c r="CE62" s="330"/>
      <c r="CF62" s="330"/>
      <c r="CG62" s="330"/>
      <c r="CH62" s="330"/>
      <c r="CI62" s="330"/>
      <c r="CJ62" s="331"/>
      <c r="CK62" s="325"/>
      <c r="CL62" s="329"/>
      <c r="CM62" s="330"/>
      <c r="CN62" s="330"/>
      <c r="CO62" s="330"/>
      <c r="CP62" s="330"/>
      <c r="CQ62" s="330"/>
      <c r="CR62" s="330"/>
      <c r="CS62" s="330"/>
      <c r="CT62" s="330"/>
      <c r="CU62" s="330"/>
      <c r="CV62" s="330"/>
      <c r="CW62" s="330"/>
      <c r="CX62" s="331"/>
      <c r="CY62" s="326"/>
      <c r="CZ62" s="329"/>
      <c r="DA62" s="330"/>
      <c r="DB62" s="330"/>
      <c r="DC62" s="330"/>
      <c r="DD62" s="330"/>
      <c r="DE62" s="330"/>
      <c r="DF62" s="330"/>
      <c r="DG62" s="330"/>
      <c r="DH62" s="330"/>
      <c r="DI62" s="330"/>
      <c r="DJ62" s="330"/>
      <c r="DK62" s="330"/>
      <c r="DL62" s="331"/>
      <c r="DM62" s="325"/>
      <c r="DN62" s="329"/>
      <c r="DO62" s="330"/>
      <c r="DP62" s="330"/>
      <c r="DQ62" s="330"/>
      <c r="DR62" s="330"/>
      <c r="DS62" s="330"/>
      <c r="DT62" s="330"/>
      <c r="DU62" s="330"/>
      <c r="DV62" s="330"/>
      <c r="DW62" s="330"/>
      <c r="DX62" s="330"/>
      <c r="DY62" s="330"/>
      <c r="DZ62" s="331"/>
      <c r="EA62" s="325"/>
      <c r="EB62" s="329"/>
      <c r="EC62" s="330"/>
      <c r="ED62" s="330"/>
      <c r="EE62" s="330"/>
      <c r="EF62" s="330"/>
      <c r="EG62" s="330"/>
      <c r="EH62" s="330"/>
      <c r="EI62" s="330"/>
      <c r="EJ62" s="330"/>
      <c r="EK62" s="330"/>
      <c r="EL62" s="330"/>
      <c r="EM62" s="330"/>
      <c r="EN62" s="331"/>
      <c r="EO62" s="326"/>
      <c r="EP62" s="329">
        <f t="shared" si="74"/>
        <v>168</v>
      </c>
      <c r="EQ62" s="330">
        <f>'havi összesítő'!FY62</f>
        <v>0</v>
      </c>
      <c r="ER62" s="330">
        <f>'havi összesítő'!FZ62</f>
        <v>0</v>
      </c>
      <c r="ES62" s="330">
        <f>'havi összesítő'!FX62</f>
        <v>0</v>
      </c>
      <c r="ET62" s="330">
        <f>'havi összesítő'!GC62</f>
        <v>-168</v>
      </c>
      <c r="EU62" s="330">
        <f>'havi összesítő'!GA62</f>
        <v>0</v>
      </c>
      <c r="EV62" s="327"/>
      <c r="EW62" s="322">
        <f t="shared" si="82"/>
        <v>336</v>
      </c>
      <c r="EX62" s="323">
        <f>'havi összesítő'!GL62</f>
        <v>0</v>
      </c>
      <c r="EY62" s="323">
        <f>'havi összesítő'!GN62</f>
        <v>0</v>
      </c>
      <c r="EZ62" s="323">
        <f>'havi összesítő'!GM62</f>
        <v>8</v>
      </c>
      <c r="FA62" s="323">
        <f>'havi összesítő'!GQ62</f>
        <v>-176</v>
      </c>
      <c r="FB62" s="323">
        <f>'havi összesítő'!GO62</f>
        <v>0</v>
      </c>
      <c r="FC62" s="327"/>
      <c r="FD62" s="322">
        <f t="shared" si="76"/>
        <v>336</v>
      </c>
      <c r="FE62" s="323">
        <f t="shared" si="77"/>
        <v>0</v>
      </c>
      <c r="FF62" s="323">
        <f t="shared" si="78"/>
        <v>0</v>
      </c>
      <c r="FG62" s="323">
        <f t="shared" si="79"/>
        <v>8</v>
      </c>
      <c r="FH62" s="323">
        <f t="shared" si="80"/>
        <v>-344</v>
      </c>
      <c r="FI62" s="323">
        <f t="shared" si="81"/>
        <v>0</v>
      </c>
      <c r="FJ62" s="326"/>
      <c r="FK62" s="329"/>
      <c r="FL62" s="330"/>
      <c r="FM62" s="330"/>
      <c r="FN62" s="330"/>
      <c r="FO62" s="330"/>
      <c r="FP62" s="330"/>
      <c r="FQ62" s="327"/>
      <c r="FR62" s="329"/>
      <c r="FS62" s="330"/>
      <c r="FT62" s="330"/>
      <c r="FU62" s="330"/>
      <c r="FV62" s="330"/>
      <c r="FW62" s="330"/>
      <c r="FX62" s="327"/>
      <c r="FY62" s="329"/>
      <c r="FZ62" s="330"/>
      <c r="GA62" s="330"/>
      <c r="GB62" s="330"/>
      <c r="GC62" s="330"/>
      <c r="GD62" s="330"/>
      <c r="GE62" s="328"/>
      <c r="GN62" s="21"/>
      <c r="GO62" s="21"/>
    </row>
    <row r="63" spans="1:197" ht="15.75" thickBot="1" x14ac:dyDescent="0.3">
      <c r="A63" s="398">
        <f>IF(beosztás!A65=0,"",beosztás!A65)</f>
        <v>14</v>
      </c>
      <c r="B63" s="399">
        <f>IF(beosztás!B65=0,"",beosztás!B65)</f>
        <v>284</v>
      </c>
      <c r="C63" s="400" t="str">
        <f>IF(beosztás!C65=0,"",beosztás!C65)</f>
        <v>Jarábik József</v>
      </c>
      <c r="D63" s="401" t="str">
        <f>IF(beosztás!D65=0,"",beosztás!D65)</f>
        <v>Line loader</v>
      </c>
      <c r="E63" s="18"/>
      <c r="F63" s="329">
        <f t="shared" si="67"/>
        <v>136</v>
      </c>
      <c r="G63" s="330">
        <f>'havi összesítő'!M63</f>
        <v>32</v>
      </c>
      <c r="H63" s="330">
        <f>'havi összesítő'!N63</f>
        <v>0</v>
      </c>
      <c r="I63" s="330">
        <f>'havi összesítő'!L63</f>
        <v>8</v>
      </c>
      <c r="J63" s="330">
        <f>'havi összesítő'!Q63</f>
        <v>-8</v>
      </c>
      <c r="K63" s="330">
        <f>'havi összesítő'!O63</f>
        <v>168</v>
      </c>
      <c r="L63" s="325"/>
      <c r="M63" s="329">
        <f t="shared" si="68"/>
        <v>144</v>
      </c>
      <c r="N63" s="330">
        <f>'havi összesítő'!Z63</f>
        <v>24</v>
      </c>
      <c r="O63" s="330">
        <f>'havi összesítő'!AB63</f>
        <v>0</v>
      </c>
      <c r="P63" s="330">
        <f>'havi összesítő'!AA63</f>
        <v>0</v>
      </c>
      <c r="Q63" s="330">
        <f>'havi összesítő'!AE63</f>
        <v>8</v>
      </c>
      <c r="R63" s="330">
        <f>'havi összesítő'!AC63</f>
        <v>168</v>
      </c>
      <c r="S63" s="325"/>
      <c r="T63" s="329">
        <f t="shared" si="69"/>
        <v>144</v>
      </c>
      <c r="U63" s="330">
        <f t="shared" si="70"/>
        <v>56</v>
      </c>
      <c r="V63" s="330">
        <f t="shared" si="71"/>
        <v>0</v>
      </c>
      <c r="W63" s="330">
        <f t="shared" si="72"/>
        <v>8</v>
      </c>
      <c r="X63" s="330">
        <f>'havi összesítő'!AS63</f>
        <v>0</v>
      </c>
      <c r="Y63" s="330">
        <f>'havi összesítő'!AQ63</f>
        <v>336</v>
      </c>
      <c r="Z63" s="326"/>
      <c r="AA63" s="329">
        <f t="shared" si="73"/>
        <v>104</v>
      </c>
      <c r="AB63" s="330">
        <f>'havi összesítő'!BC63</f>
        <v>48</v>
      </c>
      <c r="AC63" s="330">
        <f>'havi összesítő'!BD63</f>
        <v>0</v>
      </c>
      <c r="AD63" s="330">
        <f>'havi összesítő'!BB63</f>
        <v>8</v>
      </c>
      <c r="AE63" s="330">
        <f>'havi összesítő'!BG63</f>
        <v>-8</v>
      </c>
      <c r="AF63" s="330">
        <f>'havi összesítő'!BE63</f>
        <v>152</v>
      </c>
      <c r="AG63" s="325"/>
      <c r="AH63" s="329"/>
      <c r="AI63" s="330"/>
      <c r="AJ63" s="330"/>
      <c r="AK63" s="330"/>
      <c r="AL63" s="330"/>
      <c r="AM63" s="330"/>
      <c r="AN63" s="330"/>
      <c r="AO63" s="330"/>
      <c r="AP63" s="330"/>
      <c r="AQ63" s="330"/>
      <c r="AR63" s="330"/>
      <c r="AS63" s="330"/>
      <c r="AT63" s="331"/>
      <c r="AU63" s="325"/>
      <c r="AV63" s="329"/>
      <c r="AW63" s="330"/>
      <c r="AX63" s="330"/>
      <c r="AY63" s="330"/>
      <c r="AZ63" s="330"/>
      <c r="BA63" s="330"/>
      <c r="BB63" s="330"/>
      <c r="BC63" s="330"/>
      <c r="BD63" s="330"/>
      <c r="BE63" s="330"/>
      <c r="BF63" s="330"/>
      <c r="BG63" s="330"/>
      <c r="BH63" s="331"/>
      <c r="BI63" s="326"/>
      <c r="BJ63" s="329"/>
      <c r="BK63" s="330"/>
      <c r="BL63" s="330"/>
      <c r="BM63" s="330"/>
      <c r="BN63" s="330"/>
      <c r="BO63" s="330"/>
      <c r="BP63" s="330"/>
      <c r="BQ63" s="330"/>
      <c r="BR63" s="330"/>
      <c r="BS63" s="330"/>
      <c r="BT63" s="330"/>
      <c r="BU63" s="330"/>
      <c r="BV63" s="331"/>
      <c r="BW63" s="325"/>
      <c r="BX63" s="329"/>
      <c r="BY63" s="330"/>
      <c r="BZ63" s="330"/>
      <c r="CA63" s="330"/>
      <c r="CB63" s="330"/>
      <c r="CC63" s="330"/>
      <c r="CD63" s="330"/>
      <c r="CE63" s="330"/>
      <c r="CF63" s="330"/>
      <c r="CG63" s="330"/>
      <c r="CH63" s="330"/>
      <c r="CI63" s="330"/>
      <c r="CJ63" s="331"/>
      <c r="CK63" s="325"/>
      <c r="CL63" s="329"/>
      <c r="CM63" s="330"/>
      <c r="CN63" s="330"/>
      <c r="CO63" s="330"/>
      <c r="CP63" s="330"/>
      <c r="CQ63" s="330"/>
      <c r="CR63" s="330"/>
      <c r="CS63" s="330"/>
      <c r="CT63" s="330"/>
      <c r="CU63" s="330"/>
      <c r="CV63" s="330"/>
      <c r="CW63" s="330"/>
      <c r="CX63" s="331"/>
      <c r="CY63" s="326"/>
      <c r="CZ63" s="329"/>
      <c r="DA63" s="330"/>
      <c r="DB63" s="330"/>
      <c r="DC63" s="330"/>
      <c r="DD63" s="330"/>
      <c r="DE63" s="330"/>
      <c r="DF63" s="330"/>
      <c r="DG63" s="330"/>
      <c r="DH63" s="330"/>
      <c r="DI63" s="330"/>
      <c r="DJ63" s="330"/>
      <c r="DK63" s="330"/>
      <c r="DL63" s="331"/>
      <c r="DM63" s="325"/>
      <c r="DN63" s="329"/>
      <c r="DO63" s="330"/>
      <c r="DP63" s="330"/>
      <c r="DQ63" s="330"/>
      <c r="DR63" s="330"/>
      <c r="DS63" s="330"/>
      <c r="DT63" s="330"/>
      <c r="DU63" s="330"/>
      <c r="DV63" s="330"/>
      <c r="DW63" s="330"/>
      <c r="DX63" s="330"/>
      <c r="DY63" s="330"/>
      <c r="DZ63" s="331"/>
      <c r="EA63" s="325"/>
      <c r="EB63" s="329"/>
      <c r="EC63" s="330"/>
      <c r="ED63" s="330"/>
      <c r="EE63" s="330"/>
      <c r="EF63" s="330"/>
      <c r="EG63" s="330"/>
      <c r="EH63" s="330"/>
      <c r="EI63" s="330"/>
      <c r="EJ63" s="330"/>
      <c r="EK63" s="330"/>
      <c r="EL63" s="330"/>
      <c r="EM63" s="330"/>
      <c r="EN63" s="331"/>
      <c r="EO63" s="326"/>
      <c r="EP63" s="329">
        <f t="shared" si="74"/>
        <v>168</v>
      </c>
      <c r="EQ63" s="330">
        <f>'havi összesítő'!FY63</f>
        <v>0</v>
      </c>
      <c r="ER63" s="330">
        <f>'havi összesítő'!FZ63</f>
        <v>0</v>
      </c>
      <c r="ES63" s="330">
        <f>'havi összesítő'!FX63</f>
        <v>0</v>
      </c>
      <c r="ET63" s="330">
        <f>'havi összesítő'!GC63</f>
        <v>-168</v>
      </c>
      <c r="EU63" s="330">
        <f>'havi összesítő'!GA63</f>
        <v>0</v>
      </c>
      <c r="EV63" s="327"/>
      <c r="EW63" s="322">
        <f t="shared" si="82"/>
        <v>336</v>
      </c>
      <c r="EX63" s="323">
        <f>'havi összesítő'!GL63</f>
        <v>0</v>
      </c>
      <c r="EY63" s="323">
        <f>'havi összesítő'!GN63</f>
        <v>0</v>
      </c>
      <c r="EZ63" s="323">
        <f>'havi összesítő'!GM63</f>
        <v>8</v>
      </c>
      <c r="FA63" s="323">
        <f>'havi összesítő'!GQ63</f>
        <v>-176</v>
      </c>
      <c r="FB63" s="323">
        <f>'havi összesítő'!GO63</f>
        <v>0</v>
      </c>
      <c r="FC63" s="327"/>
      <c r="FD63" s="322">
        <f t="shared" si="76"/>
        <v>336</v>
      </c>
      <c r="FE63" s="323">
        <f t="shared" si="77"/>
        <v>0</v>
      </c>
      <c r="FF63" s="323">
        <f t="shared" si="78"/>
        <v>0</v>
      </c>
      <c r="FG63" s="323">
        <f t="shared" si="79"/>
        <v>8</v>
      </c>
      <c r="FH63" s="323">
        <f t="shared" si="80"/>
        <v>-344</v>
      </c>
      <c r="FI63" s="323">
        <f t="shared" si="81"/>
        <v>0</v>
      </c>
      <c r="FJ63" s="326"/>
      <c r="FK63" s="329"/>
      <c r="FL63" s="330"/>
      <c r="FM63" s="330"/>
      <c r="FN63" s="330"/>
      <c r="FO63" s="330"/>
      <c r="FP63" s="330"/>
      <c r="FQ63" s="327"/>
      <c r="FR63" s="329"/>
      <c r="FS63" s="330"/>
      <c r="FT63" s="330"/>
      <c r="FU63" s="330"/>
      <c r="FV63" s="330"/>
      <c r="FW63" s="330"/>
      <c r="FX63" s="327"/>
      <c r="FY63" s="329"/>
      <c r="FZ63" s="330"/>
      <c r="GA63" s="330"/>
      <c r="GB63" s="330"/>
      <c r="GC63" s="330"/>
      <c r="GD63" s="330"/>
      <c r="GE63" s="328"/>
      <c r="GN63" s="21"/>
      <c r="GO63" s="21"/>
    </row>
    <row r="64" spans="1:197" ht="15.75" thickBot="1" x14ac:dyDescent="0.3">
      <c r="A64" s="398">
        <f>IF(beosztás!A66=0,"",beosztás!A66)</f>
        <v>15</v>
      </c>
      <c r="B64" s="399">
        <f>IF(beosztás!B66=0,"",beosztás!B66)</f>
        <v>288</v>
      </c>
      <c r="C64" s="400" t="str">
        <f>IF(beosztás!C66=0,"",beosztás!C66)</f>
        <v>Kis László</v>
      </c>
      <c r="D64" s="401" t="str">
        <f>IF(beosztás!D66=0,"",beosztás!D66)</f>
        <v>Packing</v>
      </c>
      <c r="E64" s="18"/>
      <c r="F64" s="329">
        <f t="shared" si="67"/>
        <v>132</v>
      </c>
      <c r="G64" s="330">
        <f>'havi összesítő'!M64</f>
        <v>32</v>
      </c>
      <c r="H64" s="330">
        <f>'havi összesítő'!N64</f>
        <v>0</v>
      </c>
      <c r="I64" s="330">
        <f>'havi összesítő'!L64</f>
        <v>8</v>
      </c>
      <c r="J64" s="330">
        <f>'havi összesítő'!Q64</f>
        <v>-12</v>
      </c>
      <c r="K64" s="330">
        <f>'havi összesítő'!O64</f>
        <v>164</v>
      </c>
      <c r="L64" s="325"/>
      <c r="M64" s="329">
        <f t="shared" si="68"/>
        <v>172</v>
      </c>
      <c r="N64" s="330">
        <f>'havi összesítő'!Z64</f>
        <v>0</v>
      </c>
      <c r="O64" s="330">
        <f>'havi összesítő'!AB64</f>
        <v>0</v>
      </c>
      <c r="P64" s="330">
        <f>'havi összesítő'!AA64</f>
        <v>0</v>
      </c>
      <c r="Q64" s="330">
        <f>'havi összesítő'!AE64</f>
        <v>16</v>
      </c>
      <c r="R64" s="330">
        <f>'havi összesítő'!AC64</f>
        <v>176</v>
      </c>
      <c r="S64" s="325"/>
      <c r="T64" s="329">
        <f t="shared" si="69"/>
        <v>172</v>
      </c>
      <c r="U64" s="330">
        <f t="shared" si="70"/>
        <v>32</v>
      </c>
      <c r="V64" s="330">
        <f t="shared" si="71"/>
        <v>0</v>
      </c>
      <c r="W64" s="330">
        <f t="shared" si="72"/>
        <v>8</v>
      </c>
      <c r="X64" s="330">
        <f>'havi összesítő'!AS64</f>
        <v>4</v>
      </c>
      <c r="Y64" s="330">
        <f>'havi összesítő'!AQ64</f>
        <v>340</v>
      </c>
      <c r="Z64" s="326"/>
      <c r="AA64" s="329">
        <f t="shared" si="73"/>
        <v>104</v>
      </c>
      <c r="AB64" s="330">
        <f>'havi összesítő'!BC64</f>
        <v>48</v>
      </c>
      <c r="AC64" s="330">
        <f>'havi összesítő'!BD64</f>
        <v>0</v>
      </c>
      <c r="AD64" s="330">
        <f>'havi összesítő'!BB64</f>
        <v>8</v>
      </c>
      <c r="AE64" s="330">
        <f>'havi összesítő'!BG64</f>
        <v>-8</v>
      </c>
      <c r="AF64" s="330">
        <f>'havi összesítő'!BE64</f>
        <v>152</v>
      </c>
      <c r="AG64" s="325"/>
      <c r="AH64" s="329"/>
      <c r="AI64" s="330"/>
      <c r="AJ64" s="330"/>
      <c r="AK64" s="330"/>
      <c r="AL64" s="330"/>
      <c r="AM64" s="330"/>
      <c r="AN64" s="330"/>
      <c r="AO64" s="330"/>
      <c r="AP64" s="330"/>
      <c r="AQ64" s="330"/>
      <c r="AR64" s="330"/>
      <c r="AS64" s="330"/>
      <c r="AT64" s="331"/>
      <c r="AU64" s="325"/>
      <c r="AV64" s="329"/>
      <c r="AW64" s="330"/>
      <c r="AX64" s="330"/>
      <c r="AY64" s="330"/>
      <c r="AZ64" s="330"/>
      <c r="BA64" s="330"/>
      <c r="BB64" s="330"/>
      <c r="BC64" s="330"/>
      <c r="BD64" s="330"/>
      <c r="BE64" s="330"/>
      <c r="BF64" s="330"/>
      <c r="BG64" s="330"/>
      <c r="BH64" s="331"/>
      <c r="BI64" s="326"/>
      <c r="BJ64" s="329"/>
      <c r="BK64" s="330"/>
      <c r="BL64" s="330"/>
      <c r="BM64" s="330"/>
      <c r="BN64" s="330"/>
      <c r="BO64" s="330"/>
      <c r="BP64" s="330"/>
      <c r="BQ64" s="330"/>
      <c r="BR64" s="330"/>
      <c r="BS64" s="330"/>
      <c r="BT64" s="330"/>
      <c r="BU64" s="330"/>
      <c r="BV64" s="331"/>
      <c r="BW64" s="325"/>
      <c r="BX64" s="329"/>
      <c r="BY64" s="330"/>
      <c r="BZ64" s="330"/>
      <c r="CA64" s="330"/>
      <c r="CB64" s="330"/>
      <c r="CC64" s="330"/>
      <c r="CD64" s="330"/>
      <c r="CE64" s="330"/>
      <c r="CF64" s="330"/>
      <c r="CG64" s="330"/>
      <c r="CH64" s="330"/>
      <c r="CI64" s="330"/>
      <c r="CJ64" s="331"/>
      <c r="CK64" s="325"/>
      <c r="CL64" s="329"/>
      <c r="CM64" s="330"/>
      <c r="CN64" s="330"/>
      <c r="CO64" s="330"/>
      <c r="CP64" s="330"/>
      <c r="CQ64" s="330"/>
      <c r="CR64" s="330"/>
      <c r="CS64" s="330"/>
      <c r="CT64" s="330"/>
      <c r="CU64" s="330"/>
      <c r="CV64" s="330"/>
      <c r="CW64" s="330"/>
      <c r="CX64" s="331"/>
      <c r="CY64" s="326"/>
      <c r="CZ64" s="329"/>
      <c r="DA64" s="330"/>
      <c r="DB64" s="330"/>
      <c r="DC64" s="330"/>
      <c r="DD64" s="330"/>
      <c r="DE64" s="330"/>
      <c r="DF64" s="330"/>
      <c r="DG64" s="330"/>
      <c r="DH64" s="330"/>
      <c r="DI64" s="330"/>
      <c r="DJ64" s="330"/>
      <c r="DK64" s="330"/>
      <c r="DL64" s="331"/>
      <c r="DM64" s="325"/>
      <c r="DN64" s="329"/>
      <c r="DO64" s="330"/>
      <c r="DP64" s="330"/>
      <c r="DQ64" s="330"/>
      <c r="DR64" s="330"/>
      <c r="DS64" s="330"/>
      <c r="DT64" s="330"/>
      <c r="DU64" s="330"/>
      <c r="DV64" s="330"/>
      <c r="DW64" s="330"/>
      <c r="DX64" s="330"/>
      <c r="DY64" s="330"/>
      <c r="DZ64" s="331"/>
      <c r="EA64" s="325"/>
      <c r="EB64" s="329"/>
      <c r="EC64" s="330"/>
      <c r="ED64" s="330"/>
      <c r="EE64" s="330"/>
      <c r="EF64" s="330"/>
      <c r="EG64" s="330"/>
      <c r="EH64" s="330"/>
      <c r="EI64" s="330"/>
      <c r="EJ64" s="330"/>
      <c r="EK64" s="330"/>
      <c r="EL64" s="330"/>
      <c r="EM64" s="330"/>
      <c r="EN64" s="331"/>
      <c r="EO64" s="326"/>
      <c r="EP64" s="329">
        <f t="shared" si="74"/>
        <v>168</v>
      </c>
      <c r="EQ64" s="330">
        <f>'havi összesítő'!FY64</f>
        <v>0</v>
      </c>
      <c r="ER64" s="330">
        <f>'havi összesítő'!FZ64</f>
        <v>0</v>
      </c>
      <c r="ES64" s="330">
        <f>'havi összesítő'!FX64</f>
        <v>0</v>
      </c>
      <c r="ET64" s="330">
        <f>'havi összesítő'!GC64</f>
        <v>-168</v>
      </c>
      <c r="EU64" s="330">
        <f>'havi összesítő'!GA64</f>
        <v>0</v>
      </c>
      <c r="EV64" s="327"/>
      <c r="EW64" s="322">
        <f t="shared" si="82"/>
        <v>336</v>
      </c>
      <c r="EX64" s="323">
        <f>'havi összesítő'!GL64</f>
        <v>0</v>
      </c>
      <c r="EY64" s="323">
        <f>'havi összesítő'!GN64</f>
        <v>0</v>
      </c>
      <c r="EZ64" s="323">
        <f>'havi összesítő'!GM64</f>
        <v>8</v>
      </c>
      <c r="FA64" s="323">
        <f>'havi összesítő'!GQ64</f>
        <v>-176</v>
      </c>
      <c r="FB64" s="323">
        <f>'havi összesítő'!GO64</f>
        <v>0</v>
      </c>
      <c r="FC64" s="327"/>
      <c r="FD64" s="322">
        <f t="shared" si="76"/>
        <v>336</v>
      </c>
      <c r="FE64" s="323">
        <f t="shared" si="77"/>
        <v>0</v>
      </c>
      <c r="FF64" s="323">
        <f t="shared" si="78"/>
        <v>0</v>
      </c>
      <c r="FG64" s="323">
        <f t="shared" si="79"/>
        <v>8</v>
      </c>
      <c r="FH64" s="323">
        <f t="shared" si="80"/>
        <v>-344</v>
      </c>
      <c r="FI64" s="323">
        <f t="shared" si="81"/>
        <v>0</v>
      </c>
      <c r="FJ64" s="326"/>
      <c r="FK64" s="329"/>
      <c r="FL64" s="330"/>
      <c r="FM64" s="330"/>
      <c r="FN64" s="330"/>
      <c r="FO64" s="330"/>
      <c r="FP64" s="330"/>
      <c r="FQ64" s="327"/>
      <c r="FR64" s="329"/>
      <c r="FS64" s="330"/>
      <c r="FT64" s="330"/>
      <c r="FU64" s="330"/>
      <c r="FV64" s="330"/>
      <c r="FW64" s="330"/>
      <c r="FX64" s="327"/>
      <c r="FY64" s="329"/>
      <c r="FZ64" s="330"/>
      <c r="GA64" s="330"/>
      <c r="GB64" s="330"/>
      <c r="GC64" s="330"/>
      <c r="GD64" s="330"/>
      <c r="GE64" s="328"/>
      <c r="GN64" s="21"/>
      <c r="GO64" s="21"/>
    </row>
    <row r="65" spans="1:197" ht="15.75" thickBot="1" x14ac:dyDescent="0.3">
      <c r="A65" s="398">
        <f>IF(beosztás!A67=0,"",beosztás!A67)</f>
        <v>16</v>
      </c>
      <c r="B65" s="399">
        <f>IF(beosztás!B67=0,"",beosztás!B67)</f>
        <v>206</v>
      </c>
      <c r="C65" s="400" t="str">
        <f>IF(beosztás!C67=0,"",beosztás!C67)</f>
        <v>Jakab Zoltán</v>
      </c>
      <c r="D65" s="401" t="str">
        <f>IF(beosztás!D67=0,"",beosztás!D67)</f>
        <v>Laydown/Packaging</v>
      </c>
      <c r="E65" s="18"/>
      <c r="F65" s="329">
        <f t="shared" si="67"/>
        <v>124</v>
      </c>
      <c r="G65" s="330">
        <f>'havi összesítő'!M65</f>
        <v>44</v>
      </c>
      <c r="H65" s="330">
        <f>'havi összesítő'!N65</f>
        <v>0</v>
      </c>
      <c r="I65" s="330">
        <f>'havi összesítő'!L65</f>
        <v>8</v>
      </c>
      <c r="J65" s="330">
        <f>'havi összesítő'!Q65</f>
        <v>-8</v>
      </c>
      <c r="K65" s="330">
        <f>'havi összesítő'!O65</f>
        <v>168</v>
      </c>
      <c r="L65" s="325"/>
      <c r="M65" s="329">
        <f t="shared" si="68"/>
        <v>124</v>
      </c>
      <c r="N65" s="330">
        <f>'havi összesítő'!Z65</f>
        <v>0</v>
      </c>
      <c r="O65" s="330">
        <f>'havi összesítő'!AB65</f>
        <v>44</v>
      </c>
      <c r="P65" s="330">
        <f>'havi összesítő'!AA65</f>
        <v>0</v>
      </c>
      <c r="Q65" s="330">
        <f>'havi összesítő'!AE65</f>
        <v>8</v>
      </c>
      <c r="R65" s="330">
        <f>'havi összesítő'!AC65</f>
        <v>168</v>
      </c>
      <c r="S65" s="325"/>
      <c r="T65" s="329">
        <f t="shared" si="69"/>
        <v>124</v>
      </c>
      <c r="U65" s="330">
        <f t="shared" si="70"/>
        <v>44</v>
      </c>
      <c r="V65" s="330">
        <f t="shared" si="71"/>
        <v>44</v>
      </c>
      <c r="W65" s="330">
        <f t="shared" si="72"/>
        <v>8</v>
      </c>
      <c r="X65" s="330">
        <f>'havi összesítő'!AS65</f>
        <v>0</v>
      </c>
      <c r="Y65" s="330">
        <f>'havi összesítő'!AQ65</f>
        <v>336</v>
      </c>
      <c r="Z65" s="326"/>
      <c r="AA65" s="329">
        <f t="shared" si="73"/>
        <v>92</v>
      </c>
      <c r="AB65" s="330">
        <f>'havi összesítő'!BC65</f>
        <v>60</v>
      </c>
      <c r="AC65" s="330">
        <f>'havi összesítő'!BD65</f>
        <v>0</v>
      </c>
      <c r="AD65" s="330">
        <f>'havi összesítő'!BB65</f>
        <v>8</v>
      </c>
      <c r="AE65" s="330">
        <f>'havi összesítő'!BG65</f>
        <v>-8</v>
      </c>
      <c r="AF65" s="330">
        <f>'havi összesítő'!BE65</f>
        <v>152</v>
      </c>
      <c r="AG65" s="325"/>
      <c r="AH65" s="329"/>
      <c r="AI65" s="330"/>
      <c r="AJ65" s="330"/>
      <c r="AK65" s="330"/>
      <c r="AL65" s="330"/>
      <c r="AM65" s="330"/>
      <c r="AN65" s="330"/>
      <c r="AO65" s="330"/>
      <c r="AP65" s="330"/>
      <c r="AQ65" s="330"/>
      <c r="AR65" s="330"/>
      <c r="AS65" s="330"/>
      <c r="AT65" s="331"/>
      <c r="AU65" s="325"/>
      <c r="AV65" s="329"/>
      <c r="AW65" s="330"/>
      <c r="AX65" s="330"/>
      <c r="AY65" s="330"/>
      <c r="AZ65" s="330"/>
      <c r="BA65" s="330"/>
      <c r="BB65" s="330"/>
      <c r="BC65" s="330"/>
      <c r="BD65" s="330"/>
      <c r="BE65" s="330"/>
      <c r="BF65" s="330"/>
      <c r="BG65" s="330"/>
      <c r="BH65" s="331"/>
      <c r="BI65" s="326"/>
      <c r="BJ65" s="329"/>
      <c r="BK65" s="330"/>
      <c r="BL65" s="330"/>
      <c r="BM65" s="330"/>
      <c r="BN65" s="330"/>
      <c r="BO65" s="330"/>
      <c r="BP65" s="330"/>
      <c r="BQ65" s="330"/>
      <c r="BR65" s="330"/>
      <c r="BS65" s="330"/>
      <c r="BT65" s="525"/>
      <c r="BU65" s="330"/>
      <c r="BV65" s="331"/>
      <c r="BW65" s="325"/>
      <c r="BX65" s="329"/>
      <c r="BY65" s="330"/>
      <c r="BZ65" s="330"/>
      <c r="CA65" s="330"/>
      <c r="CB65" s="330"/>
      <c r="CC65" s="330"/>
      <c r="CD65" s="330"/>
      <c r="CE65" s="330"/>
      <c r="CF65" s="330"/>
      <c r="CG65" s="330"/>
      <c r="CH65" s="330"/>
      <c r="CI65" s="330"/>
      <c r="CJ65" s="331"/>
      <c r="CK65" s="325"/>
      <c r="CL65" s="329"/>
      <c r="CM65" s="330"/>
      <c r="CN65" s="330"/>
      <c r="CO65" s="330"/>
      <c r="CP65" s="330"/>
      <c r="CQ65" s="330"/>
      <c r="CR65" s="330"/>
      <c r="CS65" s="330"/>
      <c r="CT65" s="330"/>
      <c r="CU65" s="330"/>
      <c r="CV65" s="330"/>
      <c r="CW65" s="330"/>
      <c r="CX65" s="331"/>
      <c r="CY65" s="326"/>
      <c r="CZ65" s="329"/>
      <c r="DA65" s="330"/>
      <c r="DB65" s="330"/>
      <c r="DC65" s="330"/>
      <c r="DD65" s="330"/>
      <c r="DE65" s="330"/>
      <c r="DF65" s="330"/>
      <c r="DG65" s="330"/>
      <c r="DH65" s="330"/>
      <c r="DI65" s="330"/>
      <c r="DJ65" s="330"/>
      <c r="DK65" s="330"/>
      <c r="DL65" s="331"/>
      <c r="DM65" s="325"/>
      <c r="DN65" s="329"/>
      <c r="DO65" s="330"/>
      <c r="DP65" s="330"/>
      <c r="DQ65" s="330"/>
      <c r="DR65" s="330"/>
      <c r="DS65" s="330"/>
      <c r="DT65" s="330"/>
      <c r="DU65" s="330"/>
      <c r="DV65" s="330"/>
      <c r="DW65" s="330"/>
      <c r="DX65" s="330"/>
      <c r="DY65" s="330"/>
      <c r="DZ65" s="331"/>
      <c r="EA65" s="325"/>
      <c r="EB65" s="329"/>
      <c r="EC65" s="330"/>
      <c r="ED65" s="330"/>
      <c r="EE65" s="330"/>
      <c r="EF65" s="330"/>
      <c r="EG65" s="330"/>
      <c r="EH65" s="330"/>
      <c r="EI65" s="330"/>
      <c r="EJ65" s="330"/>
      <c r="EK65" s="330"/>
      <c r="EL65" s="330"/>
      <c r="EM65" s="330"/>
      <c r="EN65" s="331"/>
      <c r="EO65" s="326"/>
      <c r="EP65" s="329">
        <f t="shared" si="74"/>
        <v>168</v>
      </c>
      <c r="EQ65" s="330">
        <f>'havi összesítő'!FY65</f>
        <v>0</v>
      </c>
      <c r="ER65" s="330">
        <f>'havi összesítő'!FZ65</f>
        <v>0</v>
      </c>
      <c r="ES65" s="330">
        <f>'havi összesítő'!FX65</f>
        <v>0</v>
      </c>
      <c r="ET65" s="330">
        <f>'havi összesítő'!GC65</f>
        <v>-168</v>
      </c>
      <c r="EU65" s="330">
        <f>'havi összesítő'!GA65</f>
        <v>0</v>
      </c>
      <c r="EV65" s="327"/>
      <c r="EW65" s="322">
        <f t="shared" si="75"/>
        <v>168</v>
      </c>
      <c r="EX65" s="323">
        <f>'havi összesítő'!GL65</f>
        <v>0</v>
      </c>
      <c r="EY65" s="323">
        <f>'havi összesítő'!GN65</f>
        <v>0</v>
      </c>
      <c r="EZ65" s="323">
        <f>'havi összesítő'!GM65</f>
        <v>8</v>
      </c>
      <c r="FA65" s="323">
        <f>'havi összesítő'!GQ65</f>
        <v>-176</v>
      </c>
      <c r="FB65" s="323">
        <f>'havi összesítő'!GO65</f>
        <v>0</v>
      </c>
      <c r="FC65" s="327"/>
      <c r="FD65" s="322">
        <f t="shared" si="76"/>
        <v>336</v>
      </c>
      <c r="FE65" s="323">
        <f t="shared" si="77"/>
        <v>0</v>
      </c>
      <c r="FF65" s="323">
        <f t="shared" si="78"/>
        <v>0</v>
      </c>
      <c r="FG65" s="323">
        <f t="shared" si="79"/>
        <v>8</v>
      </c>
      <c r="FH65" s="323">
        <f t="shared" si="80"/>
        <v>-344</v>
      </c>
      <c r="FI65" s="323">
        <f t="shared" si="81"/>
        <v>0</v>
      </c>
      <c r="FJ65" s="326"/>
      <c r="FK65" s="329"/>
      <c r="FL65" s="330"/>
      <c r="FM65" s="330"/>
      <c r="FN65" s="330"/>
      <c r="FO65" s="330"/>
      <c r="FP65" s="330"/>
      <c r="FQ65" s="327"/>
      <c r="FR65" s="329"/>
      <c r="FS65" s="330"/>
      <c r="FT65" s="330"/>
      <c r="FU65" s="330"/>
      <c r="FV65" s="330"/>
      <c r="FW65" s="330"/>
      <c r="FX65" s="327"/>
      <c r="FY65" s="329"/>
      <c r="FZ65" s="330"/>
      <c r="GA65" s="330"/>
      <c r="GB65" s="330"/>
      <c r="GC65" s="330"/>
      <c r="GD65" s="330"/>
      <c r="GE65" s="328"/>
      <c r="GN65" s="21"/>
      <c r="GO65" s="21"/>
    </row>
    <row r="66" spans="1:197" ht="15.75" thickBot="1" x14ac:dyDescent="0.3">
      <c r="A66" s="58">
        <f>IF(beosztás!A68=0,"",beosztás!A68)</f>
        <v>17</v>
      </c>
      <c r="B66" s="55">
        <f>IF(beosztás!B68=0,"",beosztás!B68)</f>
        <v>42</v>
      </c>
      <c r="C66" s="56" t="str">
        <f>IF(beosztás!C68=0,"",beosztás!C68)</f>
        <v>Kovács Zsolt</v>
      </c>
      <c r="D66" s="57" t="str">
        <f>IF(beosztás!D68=0,"",beosztás!D68)</f>
        <v>Packaging / Saw</v>
      </c>
      <c r="F66" s="25">
        <f t="shared" si="67"/>
        <v>152</v>
      </c>
      <c r="G66" s="605">
        <f>'havi összesítő'!M66</f>
        <v>24</v>
      </c>
      <c r="H66" s="605">
        <f>'havi összesítő'!N66</f>
        <v>0</v>
      </c>
      <c r="I66" s="605">
        <f>'havi összesítő'!L66</f>
        <v>8</v>
      </c>
      <c r="J66" s="605">
        <f>'havi összesítő'!Q66</f>
        <v>0</v>
      </c>
      <c r="K66" s="605">
        <f>'havi összesítő'!O66</f>
        <v>176</v>
      </c>
      <c r="L66" s="40"/>
      <c r="M66" s="25">
        <f t="shared" si="68"/>
        <v>156</v>
      </c>
      <c r="N66" s="605">
        <f>'havi összesítő'!Z66</f>
        <v>4</v>
      </c>
      <c r="O66" s="605">
        <f>'havi összesítő'!AB66</f>
        <v>0</v>
      </c>
      <c r="P66" s="605">
        <f>'havi összesítő'!AA66</f>
        <v>0</v>
      </c>
      <c r="Q66" s="605">
        <f>'havi összesítő'!AE66</f>
        <v>0</v>
      </c>
      <c r="R66" s="605">
        <f>'havi összesítő'!AC66</f>
        <v>160</v>
      </c>
      <c r="S66" s="40"/>
      <c r="T66" s="25">
        <f t="shared" si="69"/>
        <v>156</v>
      </c>
      <c r="U66" s="605">
        <f t="shared" si="70"/>
        <v>28</v>
      </c>
      <c r="V66" s="605">
        <f t="shared" si="71"/>
        <v>0</v>
      </c>
      <c r="W66" s="605">
        <f t="shared" si="72"/>
        <v>8</v>
      </c>
      <c r="X66" s="605">
        <f>'havi összesítő'!AS66</f>
        <v>0</v>
      </c>
      <c r="Y66" s="605">
        <f>'havi összesítő'!AQ66</f>
        <v>336</v>
      </c>
      <c r="Z66" s="41"/>
      <c r="AA66" s="25">
        <f t="shared" si="73"/>
        <v>104</v>
      </c>
      <c r="AB66" s="605">
        <f>'havi összesítő'!BC66</f>
        <v>48</v>
      </c>
      <c r="AC66" s="605">
        <f>'havi összesítő'!BD66</f>
        <v>0</v>
      </c>
      <c r="AD66" s="605">
        <f>'havi összesítő'!BB66</f>
        <v>8</v>
      </c>
      <c r="AE66" s="605">
        <f>'havi összesítő'!BG66</f>
        <v>-8</v>
      </c>
      <c r="AF66" s="605">
        <f>'havi összesítő'!BE66</f>
        <v>152</v>
      </c>
      <c r="AG66" s="40"/>
      <c r="AH66" s="25"/>
      <c r="AI66" s="605"/>
      <c r="AJ66" s="605"/>
      <c r="AK66" s="605"/>
      <c r="AL66" s="605"/>
      <c r="AM66" s="605"/>
      <c r="AN66" s="605"/>
      <c r="AO66" s="605"/>
      <c r="AP66" s="605"/>
      <c r="AQ66" s="605"/>
      <c r="AR66" s="605"/>
      <c r="AS66" s="19"/>
      <c r="AT66" s="26"/>
      <c r="AU66" s="40"/>
      <c r="AV66" s="25"/>
      <c r="AW66" s="605"/>
      <c r="AX66" s="605"/>
      <c r="AY66" s="605"/>
      <c r="AZ66" s="605"/>
      <c r="BA66" s="605"/>
      <c r="BB66" s="605"/>
      <c r="BC66" s="605"/>
      <c r="BD66" s="605"/>
      <c r="BE66" s="605"/>
      <c r="BF66" s="605"/>
      <c r="BG66" s="19"/>
      <c r="BH66" s="26"/>
      <c r="BI66" s="41"/>
      <c r="BJ66" s="25"/>
      <c r="BK66" s="605"/>
      <c r="BL66" s="605"/>
      <c r="BM66" s="605"/>
      <c r="BN66" s="605"/>
      <c r="BO66" s="605"/>
      <c r="BP66" s="605"/>
      <c r="BQ66" s="605"/>
      <c r="BR66" s="605"/>
      <c r="BS66" s="605"/>
      <c r="BT66" s="605"/>
      <c r="BU66" s="19"/>
      <c r="BV66" s="26"/>
      <c r="BW66" s="40"/>
      <c r="BX66" s="25"/>
      <c r="BY66" s="605"/>
      <c r="BZ66" s="605"/>
      <c r="CA66" s="605"/>
      <c r="CB66" s="605"/>
      <c r="CC66" s="605"/>
      <c r="CD66" s="605"/>
      <c r="CE66" s="605"/>
      <c r="CF66" s="605"/>
      <c r="CG66" s="605"/>
      <c r="CH66" s="605"/>
      <c r="CI66" s="19"/>
      <c r="CJ66" s="26"/>
      <c r="CK66" s="40"/>
      <c r="CL66" s="25"/>
      <c r="CM66" s="605"/>
      <c r="CN66" s="605"/>
      <c r="CO66" s="605"/>
      <c r="CP66" s="605"/>
      <c r="CQ66" s="605"/>
      <c r="CR66" s="605"/>
      <c r="CS66" s="605"/>
      <c r="CT66" s="605"/>
      <c r="CU66" s="605"/>
      <c r="CV66" s="605"/>
      <c r="CW66" s="19"/>
      <c r="CX66" s="26"/>
      <c r="CY66" s="41"/>
      <c r="CZ66" s="25"/>
      <c r="DA66" s="605"/>
      <c r="DB66" s="605"/>
      <c r="DC66" s="605"/>
      <c r="DD66" s="605"/>
      <c r="DE66" s="605"/>
      <c r="DF66" s="605"/>
      <c r="DG66" s="605"/>
      <c r="DH66" s="605"/>
      <c r="DI66" s="605"/>
      <c r="DJ66" s="605"/>
      <c r="DK66" s="19"/>
      <c r="DL66" s="26"/>
      <c r="DM66" s="40"/>
      <c r="DN66" s="25"/>
      <c r="DO66" s="605"/>
      <c r="DP66" s="605"/>
      <c r="DQ66" s="605"/>
      <c r="DR66" s="605"/>
      <c r="DS66" s="605"/>
      <c r="DT66" s="605"/>
      <c r="DU66" s="605"/>
      <c r="DV66" s="605"/>
      <c r="DW66" s="605"/>
      <c r="DX66" s="605"/>
      <c r="DY66" s="19"/>
      <c r="DZ66" s="26"/>
      <c r="EA66" s="40"/>
      <c r="EB66" s="25"/>
      <c r="EC66" s="605"/>
      <c r="ED66" s="605"/>
      <c r="EE66" s="605"/>
      <c r="EF66" s="605"/>
      <c r="EG66" s="605"/>
      <c r="EH66" s="605"/>
      <c r="EI66" s="605"/>
      <c r="EJ66" s="605"/>
      <c r="EK66" s="605"/>
      <c r="EL66" s="605"/>
      <c r="EM66" s="19"/>
      <c r="EN66" s="26"/>
      <c r="EO66" s="41"/>
      <c r="EP66" s="25">
        <f t="shared" si="74"/>
        <v>168</v>
      </c>
      <c r="EQ66" s="605">
        <f>'havi összesítő'!FY66</f>
        <v>0</v>
      </c>
      <c r="ER66" s="605">
        <f>'havi összesítő'!FZ66</f>
        <v>0</v>
      </c>
      <c r="ES66" s="605">
        <f>'havi összesítő'!FX66</f>
        <v>0</v>
      </c>
      <c r="ET66" s="605">
        <f>'havi összesítő'!GC66</f>
        <v>-168</v>
      </c>
      <c r="EU66" s="605">
        <f>'havi összesítő'!GA66</f>
        <v>0</v>
      </c>
      <c r="EV66" s="42"/>
      <c r="EW66" s="322">
        <f t="shared" si="75"/>
        <v>168</v>
      </c>
      <c r="EX66" s="323">
        <f>'havi összesítő'!GL66</f>
        <v>0</v>
      </c>
      <c r="EY66" s="323">
        <f>'havi összesítő'!GN66</f>
        <v>0</v>
      </c>
      <c r="EZ66" s="323">
        <f>'havi összesítő'!GM66</f>
        <v>8</v>
      </c>
      <c r="FA66" s="323">
        <f>'havi összesítő'!GQ66</f>
        <v>-176</v>
      </c>
      <c r="FB66" s="323">
        <f>'havi összesítő'!GO66</f>
        <v>0</v>
      </c>
      <c r="FC66" s="42"/>
      <c r="FD66" s="322">
        <f t="shared" si="76"/>
        <v>336</v>
      </c>
      <c r="FE66" s="323">
        <f t="shared" si="77"/>
        <v>0</v>
      </c>
      <c r="FF66" s="323">
        <f t="shared" si="78"/>
        <v>0</v>
      </c>
      <c r="FG66" s="323">
        <f t="shared" si="79"/>
        <v>8</v>
      </c>
      <c r="FH66" s="323">
        <f t="shared" si="80"/>
        <v>-344</v>
      </c>
      <c r="FI66" s="323">
        <f t="shared" si="81"/>
        <v>0</v>
      </c>
      <c r="FJ66" s="41"/>
      <c r="FK66" s="25"/>
      <c r="FL66" s="605"/>
      <c r="FM66" s="605"/>
      <c r="FN66" s="605"/>
      <c r="FO66" s="605"/>
      <c r="FP66" s="605"/>
      <c r="FQ66" s="42"/>
      <c r="FR66" s="25"/>
      <c r="FS66" s="605"/>
      <c r="FT66" s="605"/>
      <c r="FU66" s="605"/>
      <c r="FV66" s="605"/>
      <c r="FW66" s="605"/>
      <c r="FX66" s="42"/>
      <c r="FY66" s="25"/>
      <c r="FZ66" s="605"/>
      <c r="GA66" s="605"/>
      <c r="GB66" s="605"/>
      <c r="GC66" s="605"/>
      <c r="GD66" s="605"/>
      <c r="GE66" s="43"/>
      <c r="GN66" s="21"/>
      <c r="GO66" s="21"/>
    </row>
    <row r="67" spans="1:197" ht="15.75" hidden="1" thickBot="1" x14ac:dyDescent="0.3">
      <c r="A67" s="58">
        <f>IF(beosztás!A69=0,"",beosztás!A69)</f>
        <v>18</v>
      </c>
      <c r="B67" s="55" t="str">
        <f>IF(beosztás!B69=0,"",beosztás!B69)</f>
        <v/>
      </c>
      <c r="C67" s="56" t="str">
        <f>IF(beosztás!C69=0,"",beosztás!C69)</f>
        <v/>
      </c>
      <c r="D67" s="57" t="str">
        <f>IF(beosztás!D69=0,"",beosztás!D69)</f>
        <v/>
      </c>
      <c r="F67" s="25">
        <f t="shared" si="67"/>
        <v>0</v>
      </c>
      <c r="G67" s="605">
        <f>'havi összesítő'!M67</f>
        <v>0</v>
      </c>
      <c r="H67" s="605">
        <f>'havi összesítő'!N67</f>
        <v>0</v>
      </c>
      <c r="I67" s="605">
        <f>'havi összesítő'!L67</f>
        <v>0</v>
      </c>
      <c r="J67" s="605">
        <f>'havi összesítő'!Q67</f>
        <v>0</v>
      </c>
      <c r="K67" s="605">
        <f>'havi összesítő'!O67</f>
        <v>0</v>
      </c>
      <c r="L67" s="40"/>
      <c r="M67" s="25">
        <f t="shared" si="68"/>
        <v>0</v>
      </c>
      <c r="N67" s="605">
        <f>'havi összesítő'!Z67</f>
        <v>0</v>
      </c>
      <c r="O67" s="605">
        <f>'havi összesítő'!AB67</f>
        <v>0</v>
      </c>
      <c r="P67" s="605">
        <f>'havi összesítő'!AA67</f>
        <v>0</v>
      </c>
      <c r="Q67" s="605">
        <f>'havi összesítő'!AE67</f>
        <v>0</v>
      </c>
      <c r="R67" s="605">
        <f>'havi összesítő'!AC67</f>
        <v>0</v>
      </c>
      <c r="S67" s="40"/>
      <c r="T67" s="25">
        <f t="shared" si="69"/>
        <v>0</v>
      </c>
      <c r="U67" s="605">
        <f t="shared" si="70"/>
        <v>0</v>
      </c>
      <c r="V67" s="605">
        <f t="shared" si="71"/>
        <v>0</v>
      </c>
      <c r="W67" s="605">
        <f t="shared" si="72"/>
        <v>0</v>
      </c>
      <c r="X67" s="605">
        <f>'havi összesítő'!AS67</f>
        <v>0</v>
      </c>
      <c r="Y67" s="605">
        <f>'havi összesítő'!AQ67</f>
        <v>0</v>
      </c>
      <c r="Z67" s="41"/>
      <c r="AA67" s="25">
        <f t="shared" si="73"/>
        <v>0</v>
      </c>
      <c r="AB67" s="605">
        <f>'havi összesítő'!BC67</f>
        <v>0</v>
      </c>
      <c r="AC67" s="605">
        <f>'havi összesítő'!BD67</f>
        <v>0</v>
      </c>
      <c r="AD67" s="605">
        <f>'havi összesítő'!BB67</f>
        <v>0</v>
      </c>
      <c r="AE67" s="605">
        <f>'havi összesítő'!BG67</f>
        <v>0</v>
      </c>
      <c r="AF67" s="605">
        <f>'havi összesítő'!BE67</f>
        <v>0</v>
      </c>
      <c r="AG67" s="40"/>
      <c r="AH67" s="25"/>
      <c r="AI67" s="605"/>
      <c r="AJ67" s="605"/>
      <c r="AK67" s="605"/>
      <c r="AL67" s="605"/>
      <c r="AM67" s="605"/>
      <c r="AN67" s="605"/>
      <c r="AO67" s="605"/>
      <c r="AP67" s="605"/>
      <c r="AQ67" s="605"/>
      <c r="AR67" s="605"/>
      <c r="AS67" s="19"/>
      <c r="AT67" s="26"/>
      <c r="AU67" s="40"/>
      <c r="AV67" s="25"/>
      <c r="AW67" s="605"/>
      <c r="AX67" s="605"/>
      <c r="AY67" s="605"/>
      <c r="AZ67" s="605"/>
      <c r="BA67" s="605"/>
      <c r="BB67" s="605"/>
      <c r="BC67" s="605"/>
      <c r="BD67" s="605"/>
      <c r="BE67" s="605"/>
      <c r="BF67" s="605"/>
      <c r="BG67" s="19"/>
      <c r="BH67" s="26"/>
      <c r="BI67" s="41"/>
      <c r="BJ67" s="25"/>
      <c r="BK67" s="605"/>
      <c r="BL67" s="605"/>
      <c r="BM67" s="605"/>
      <c r="BN67" s="605"/>
      <c r="BO67" s="605"/>
      <c r="BP67" s="605"/>
      <c r="BQ67" s="605"/>
      <c r="BR67" s="605"/>
      <c r="BS67" s="605"/>
      <c r="BT67" s="605"/>
      <c r="BU67" s="19"/>
      <c r="BV67" s="26"/>
      <c r="BW67" s="40"/>
      <c r="BX67" s="25"/>
      <c r="BY67" s="605"/>
      <c r="BZ67" s="605"/>
      <c r="CA67" s="605"/>
      <c r="CB67" s="605"/>
      <c r="CC67" s="605"/>
      <c r="CD67" s="605"/>
      <c r="CE67" s="605"/>
      <c r="CF67" s="605"/>
      <c r="CG67" s="605"/>
      <c r="CH67" s="605"/>
      <c r="CI67" s="19"/>
      <c r="CJ67" s="26"/>
      <c r="CK67" s="40"/>
      <c r="CL67" s="25"/>
      <c r="CM67" s="605"/>
      <c r="CN67" s="605"/>
      <c r="CO67" s="605"/>
      <c r="CP67" s="605"/>
      <c r="CQ67" s="605"/>
      <c r="CR67" s="605"/>
      <c r="CS67" s="605"/>
      <c r="CT67" s="605"/>
      <c r="CU67" s="605"/>
      <c r="CV67" s="605"/>
      <c r="CW67" s="19"/>
      <c r="CX67" s="26"/>
      <c r="CY67" s="41"/>
      <c r="CZ67" s="25"/>
      <c r="DA67" s="605"/>
      <c r="DB67" s="605"/>
      <c r="DC67" s="605"/>
      <c r="DD67" s="605"/>
      <c r="DE67" s="605"/>
      <c r="DF67" s="605"/>
      <c r="DG67" s="605"/>
      <c r="DH67" s="605"/>
      <c r="DI67" s="605"/>
      <c r="DJ67" s="605"/>
      <c r="DK67" s="19"/>
      <c r="DL67" s="26"/>
      <c r="DM67" s="40"/>
      <c r="DN67" s="25"/>
      <c r="DO67" s="605"/>
      <c r="DP67" s="605"/>
      <c r="DQ67" s="605"/>
      <c r="DR67" s="605"/>
      <c r="DS67" s="605"/>
      <c r="DT67" s="605"/>
      <c r="DU67" s="605"/>
      <c r="DV67" s="605"/>
      <c r="DW67" s="605"/>
      <c r="DX67" s="605"/>
      <c r="DY67" s="19"/>
      <c r="DZ67" s="26"/>
      <c r="EA67" s="40"/>
      <c r="EB67" s="25"/>
      <c r="EC67" s="605"/>
      <c r="ED67" s="605"/>
      <c r="EE67" s="605"/>
      <c r="EF67" s="605"/>
      <c r="EG67" s="605"/>
      <c r="EH67" s="605"/>
      <c r="EI67" s="605"/>
      <c r="EJ67" s="605"/>
      <c r="EK67" s="605"/>
      <c r="EL67" s="605"/>
      <c r="EM67" s="19"/>
      <c r="EN67" s="26"/>
      <c r="EO67" s="41"/>
      <c r="EP67" s="25">
        <f t="shared" si="74"/>
        <v>0</v>
      </c>
      <c r="EQ67" s="605">
        <f>'havi összesítő'!FY67</f>
        <v>0</v>
      </c>
      <c r="ER67" s="605">
        <f>'havi összesítő'!FZ67</f>
        <v>0</v>
      </c>
      <c r="ES67" s="605">
        <f>'havi összesítő'!FX67</f>
        <v>0</v>
      </c>
      <c r="ET67" s="605">
        <f>'havi összesítő'!GC67</f>
        <v>0</v>
      </c>
      <c r="EU67" s="605">
        <f>'havi összesítő'!GA67</f>
        <v>0</v>
      </c>
      <c r="EV67" s="42"/>
      <c r="EW67" s="322">
        <f t="shared" si="75"/>
        <v>0</v>
      </c>
      <c r="EX67" s="323">
        <f>'havi összesítő'!GL67</f>
        <v>0</v>
      </c>
      <c r="EY67" s="323">
        <f>'havi összesítő'!GN67</f>
        <v>0</v>
      </c>
      <c r="EZ67" s="323">
        <f>'havi összesítő'!GM67</f>
        <v>0</v>
      </c>
      <c r="FA67" s="323">
        <f>'havi összesítő'!GQ67</f>
        <v>0</v>
      </c>
      <c r="FB67" s="323">
        <f>'havi összesítő'!GO67</f>
        <v>0</v>
      </c>
      <c r="FC67" s="42"/>
      <c r="FD67" s="322">
        <f t="shared" si="76"/>
        <v>0</v>
      </c>
      <c r="FE67" s="323">
        <f t="shared" si="77"/>
        <v>0</v>
      </c>
      <c r="FF67" s="323">
        <f t="shared" si="78"/>
        <v>0</v>
      </c>
      <c r="FG67" s="323">
        <f t="shared" si="79"/>
        <v>0</v>
      </c>
      <c r="FH67" s="323">
        <f t="shared" si="80"/>
        <v>0</v>
      </c>
      <c r="FI67" s="323">
        <f t="shared" si="81"/>
        <v>0</v>
      </c>
      <c r="FJ67" s="41"/>
      <c r="FK67" s="25"/>
      <c r="FL67" s="605"/>
      <c r="FM67" s="605"/>
      <c r="FN67" s="605"/>
      <c r="FO67" s="605"/>
      <c r="FP67" s="605"/>
      <c r="FQ67" s="42"/>
      <c r="FR67" s="25"/>
      <c r="FS67" s="605"/>
      <c r="FT67" s="605"/>
      <c r="FU67" s="605"/>
      <c r="FV67" s="605"/>
      <c r="FW67" s="605"/>
      <c r="FX67" s="42"/>
      <c r="FY67" s="25"/>
      <c r="FZ67" s="605"/>
      <c r="GA67" s="605"/>
      <c r="GB67" s="605"/>
      <c r="GC67" s="605"/>
      <c r="GD67" s="605"/>
      <c r="GE67" s="43"/>
      <c r="GN67" s="21"/>
      <c r="GO67" s="21"/>
    </row>
    <row r="68" spans="1:197" ht="15.75" hidden="1" thickBot="1" x14ac:dyDescent="0.3">
      <c r="A68" s="58">
        <f>IF(beosztás!A70=0,"",beosztás!A70)</f>
        <v>19</v>
      </c>
      <c r="B68" s="55" t="str">
        <f>IF(beosztás!B70=0,"",beosztás!B70)</f>
        <v/>
      </c>
      <c r="C68" s="56" t="str">
        <f>IF(beosztás!C70=0,"",beosztás!C70)</f>
        <v/>
      </c>
      <c r="D68" s="57" t="str">
        <f>IF(beosztás!D70=0,"",beosztás!D70)</f>
        <v/>
      </c>
      <c r="F68" s="25">
        <f t="shared" si="67"/>
        <v>0</v>
      </c>
      <c r="G68" s="605">
        <f>'havi összesítő'!M68</f>
        <v>0</v>
      </c>
      <c r="H68" s="605">
        <f>'havi összesítő'!N68</f>
        <v>0</v>
      </c>
      <c r="I68" s="605">
        <f>'havi összesítő'!L68</f>
        <v>0</v>
      </c>
      <c r="J68" s="605">
        <f>'havi összesítő'!Q68</f>
        <v>0</v>
      </c>
      <c r="K68" s="605">
        <f>'havi összesítő'!O68</f>
        <v>0</v>
      </c>
      <c r="L68" s="40"/>
      <c r="M68" s="25">
        <f t="shared" si="68"/>
        <v>0</v>
      </c>
      <c r="N68" s="605">
        <f>'havi összesítő'!Z68</f>
        <v>0</v>
      </c>
      <c r="O68" s="605">
        <f>'havi összesítő'!AB68</f>
        <v>0</v>
      </c>
      <c r="P68" s="605">
        <f>'havi összesítő'!AA68</f>
        <v>0</v>
      </c>
      <c r="Q68" s="605">
        <f>'havi összesítő'!AE68</f>
        <v>0</v>
      </c>
      <c r="R68" s="605">
        <f>'havi összesítő'!AC68</f>
        <v>0</v>
      </c>
      <c r="S68" s="40"/>
      <c r="T68" s="25">
        <f t="shared" si="69"/>
        <v>0</v>
      </c>
      <c r="U68" s="605">
        <f t="shared" si="70"/>
        <v>0</v>
      </c>
      <c r="V68" s="605">
        <f t="shared" si="71"/>
        <v>0</v>
      </c>
      <c r="W68" s="605">
        <f t="shared" si="72"/>
        <v>0</v>
      </c>
      <c r="X68" s="605">
        <f>'havi összesítő'!AS68</f>
        <v>0</v>
      </c>
      <c r="Y68" s="605">
        <f>'havi összesítő'!AQ68</f>
        <v>0</v>
      </c>
      <c r="Z68" s="41"/>
      <c r="AA68" s="25">
        <f t="shared" si="73"/>
        <v>0</v>
      </c>
      <c r="AB68" s="605">
        <f>'havi összesítő'!BC68</f>
        <v>0</v>
      </c>
      <c r="AC68" s="605">
        <f>'havi összesítő'!BD68</f>
        <v>0</v>
      </c>
      <c r="AD68" s="605">
        <f>'havi összesítő'!BB68</f>
        <v>0</v>
      </c>
      <c r="AE68" s="605">
        <f>'havi összesítő'!BG68</f>
        <v>0</v>
      </c>
      <c r="AF68" s="605">
        <f>'havi összesítő'!BE68</f>
        <v>0</v>
      </c>
      <c r="AG68" s="40"/>
      <c r="AH68" s="25"/>
      <c r="AI68" s="605"/>
      <c r="AJ68" s="605"/>
      <c r="AK68" s="605"/>
      <c r="AL68" s="605"/>
      <c r="AM68" s="605"/>
      <c r="AN68" s="605"/>
      <c r="AO68" s="605"/>
      <c r="AP68" s="605"/>
      <c r="AQ68" s="605"/>
      <c r="AR68" s="605"/>
      <c r="AS68" s="19"/>
      <c r="AT68" s="26"/>
      <c r="AU68" s="40"/>
      <c r="AV68" s="25"/>
      <c r="AW68" s="605"/>
      <c r="AX68" s="605"/>
      <c r="AY68" s="605"/>
      <c r="AZ68" s="605"/>
      <c r="BA68" s="605"/>
      <c r="BB68" s="605"/>
      <c r="BC68" s="605"/>
      <c r="BD68" s="605"/>
      <c r="BE68" s="605"/>
      <c r="BF68" s="605"/>
      <c r="BG68" s="19"/>
      <c r="BH68" s="26"/>
      <c r="BI68" s="41"/>
      <c r="BJ68" s="25"/>
      <c r="BK68" s="605"/>
      <c r="BL68" s="605"/>
      <c r="BM68" s="605"/>
      <c r="BN68" s="605"/>
      <c r="BO68" s="605"/>
      <c r="BP68" s="605"/>
      <c r="BQ68" s="605"/>
      <c r="BR68" s="605"/>
      <c r="BS68" s="605"/>
      <c r="BT68" s="605"/>
      <c r="BU68" s="19"/>
      <c r="BV68" s="26"/>
      <c r="BW68" s="40"/>
      <c r="BX68" s="25"/>
      <c r="BY68" s="605"/>
      <c r="BZ68" s="605"/>
      <c r="CA68" s="605"/>
      <c r="CB68" s="605"/>
      <c r="CC68" s="605"/>
      <c r="CD68" s="605"/>
      <c r="CE68" s="605"/>
      <c r="CF68" s="605"/>
      <c r="CG68" s="605"/>
      <c r="CH68" s="605"/>
      <c r="CI68" s="19"/>
      <c r="CJ68" s="26"/>
      <c r="CK68" s="40"/>
      <c r="CL68" s="25"/>
      <c r="CM68" s="605"/>
      <c r="CN68" s="605"/>
      <c r="CO68" s="605"/>
      <c r="CP68" s="605"/>
      <c r="CQ68" s="605"/>
      <c r="CR68" s="605"/>
      <c r="CS68" s="605"/>
      <c r="CT68" s="605"/>
      <c r="CU68" s="605"/>
      <c r="CV68" s="605"/>
      <c r="CW68" s="19"/>
      <c r="CX68" s="26"/>
      <c r="CY68" s="41"/>
      <c r="CZ68" s="25"/>
      <c r="DA68" s="605"/>
      <c r="DB68" s="605"/>
      <c r="DC68" s="605"/>
      <c r="DD68" s="605"/>
      <c r="DE68" s="605"/>
      <c r="DF68" s="605"/>
      <c r="DG68" s="605"/>
      <c r="DH68" s="605"/>
      <c r="DI68" s="605"/>
      <c r="DJ68" s="605"/>
      <c r="DK68" s="19"/>
      <c r="DL68" s="26"/>
      <c r="DM68" s="40"/>
      <c r="DN68" s="25"/>
      <c r="DO68" s="605"/>
      <c r="DP68" s="605"/>
      <c r="DQ68" s="605"/>
      <c r="DR68" s="605"/>
      <c r="DS68" s="605"/>
      <c r="DT68" s="605"/>
      <c r="DU68" s="605"/>
      <c r="DV68" s="605"/>
      <c r="DW68" s="605"/>
      <c r="DX68" s="605"/>
      <c r="DY68" s="19"/>
      <c r="DZ68" s="26"/>
      <c r="EA68" s="40"/>
      <c r="EB68" s="25"/>
      <c r="EC68" s="605"/>
      <c r="ED68" s="605"/>
      <c r="EE68" s="605"/>
      <c r="EF68" s="605"/>
      <c r="EG68" s="605"/>
      <c r="EH68" s="605"/>
      <c r="EI68" s="605"/>
      <c r="EJ68" s="605"/>
      <c r="EK68" s="605"/>
      <c r="EL68" s="605"/>
      <c r="EM68" s="19"/>
      <c r="EN68" s="26"/>
      <c r="EO68" s="41"/>
      <c r="EP68" s="25">
        <f t="shared" si="74"/>
        <v>0</v>
      </c>
      <c r="EQ68" s="605">
        <f>'havi összesítő'!FY68</f>
        <v>0</v>
      </c>
      <c r="ER68" s="605">
        <f>'havi összesítő'!FZ68</f>
        <v>0</v>
      </c>
      <c r="ES68" s="605">
        <f>'havi összesítő'!FX68</f>
        <v>0</v>
      </c>
      <c r="ET68" s="605">
        <f>'havi összesítő'!GC68</f>
        <v>0</v>
      </c>
      <c r="EU68" s="605">
        <f>'havi összesítő'!GA68</f>
        <v>0</v>
      </c>
      <c r="EV68" s="42"/>
      <c r="EW68" s="322">
        <f t="shared" si="75"/>
        <v>0</v>
      </c>
      <c r="EX68" s="323">
        <f>'havi összesítő'!GL68</f>
        <v>0</v>
      </c>
      <c r="EY68" s="323">
        <f>'havi összesítő'!GN68</f>
        <v>0</v>
      </c>
      <c r="EZ68" s="323">
        <f>'havi összesítő'!GM68</f>
        <v>0</v>
      </c>
      <c r="FA68" s="323">
        <f>'havi összesítő'!GQ68</f>
        <v>0</v>
      </c>
      <c r="FB68" s="323">
        <f>'havi összesítő'!GO68</f>
        <v>0</v>
      </c>
      <c r="FC68" s="42"/>
      <c r="FD68" s="322">
        <f t="shared" si="76"/>
        <v>0</v>
      </c>
      <c r="FE68" s="323">
        <f t="shared" si="77"/>
        <v>0</v>
      </c>
      <c r="FF68" s="323">
        <f t="shared" si="78"/>
        <v>0</v>
      </c>
      <c r="FG68" s="323">
        <f t="shared" si="79"/>
        <v>0</v>
      </c>
      <c r="FH68" s="323">
        <f t="shared" si="80"/>
        <v>0</v>
      </c>
      <c r="FI68" s="323">
        <f t="shared" si="81"/>
        <v>0</v>
      </c>
      <c r="FJ68" s="41"/>
      <c r="FK68" s="25"/>
      <c r="FL68" s="605"/>
      <c r="FM68" s="605"/>
      <c r="FN68" s="605"/>
      <c r="FO68" s="605"/>
      <c r="FP68" s="605"/>
      <c r="FQ68" s="42"/>
      <c r="FR68" s="25"/>
      <c r="FS68" s="605"/>
      <c r="FT68" s="605"/>
      <c r="FU68" s="605"/>
      <c r="FV68" s="605"/>
      <c r="FW68" s="605"/>
      <c r="FX68" s="42"/>
      <c r="FY68" s="25"/>
      <c r="FZ68" s="605"/>
      <c r="GA68" s="605"/>
      <c r="GB68" s="605"/>
      <c r="GC68" s="605"/>
      <c r="GD68" s="605"/>
      <c r="GE68" s="43"/>
      <c r="GN68" s="21"/>
      <c r="GO68" s="21"/>
    </row>
    <row r="69" spans="1:197" ht="15.75" hidden="1" thickBot="1" x14ac:dyDescent="0.3">
      <c r="A69" s="58">
        <f>IF(beosztás!A71=0,"",beosztás!A71)</f>
        <v>20</v>
      </c>
      <c r="B69" s="55" t="str">
        <f>IF(beosztás!B71=0,"",beosztás!B71)</f>
        <v/>
      </c>
      <c r="C69" s="56" t="str">
        <f>IF(beosztás!C71=0,"",beosztás!C71)</f>
        <v/>
      </c>
      <c r="D69" s="57" t="str">
        <f>IF(beosztás!D71=0,"",beosztás!D71)</f>
        <v/>
      </c>
      <c r="F69" s="25">
        <f t="shared" si="67"/>
        <v>0</v>
      </c>
      <c r="G69" s="605">
        <f>'havi összesítő'!M69</f>
        <v>0</v>
      </c>
      <c r="H69" s="605">
        <f>'havi összesítő'!N69</f>
        <v>0</v>
      </c>
      <c r="I69" s="605">
        <f>'havi összesítő'!L69</f>
        <v>0</v>
      </c>
      <c r="J69" s="605">
        <f>'havi összesítő'!Q69</f>
        <v>0</v>
      </c>
      <c r="K69" s="605">
        <f>'havi összesítő'!O69</f>
        <v>0</v>
      </c>
      <c r="L69" s="40"/>
      <c r="M69" s="25">
        <f t="shared" si="68"/>
        <v>0</v>
      </c>
      <c r="N69" s="605">
        <f>'havi összesítő'!Z69</f>
        <v>0</v>
      </c>
      <c r="O69" s="605">
        <f>'havi összesítő'!AB69</f>
        <v>0</v>
      </c>
      <c r="P69" s="605">
        <f>'havi összesítő'!AA69</f>
        <v>0</v>
      </c>
      <c r="Q69" s="605">
        <f>'havi összesítő'!AE69</f>
        <v>0</v>
      </c>
      <c r="R69" s="605">
        <f>'havi összesítő'!AC69</f>
        <v>0</v>
      </c>
      <c r="S69" s="40"/>
      <c r="T69" s="25">
        <f t="shared" si="69"/>
        <v>0</v>
      </c>
      <c r="U69" s="605">
        <f t="shared" si="70"/>
        <v>0</v>
      </c>
      <c r="V69" s="605">
        <f t="shared" si="71"/>
        <v>0</v>
      </c>
      <c r="W69" s="605">
        <f t="shared" si="72"/>
        <v>0</v>
      </c>
      <c r="X69" s="605">
        <f>'havi összesítő'!AS69</f>
        <v>0</v>
      </c>
      <c r="Y69" s="605">
        <f>'havi összesítő'!AQ69</f>
        <v>0</v>
      </c>
      <c r="Z69" s="41"/>
      <c r="AA69" s="25">
        <f t="shared" si="73"/>
        <v>0</v>
      </c>
      <c r="AB69" s="605">
        <f>'havi összesítő'!BC69</f>
        <v>0</v>
      </c>
      <c r="AC69" s="605">
        <f>'havi összesítő'!BD69</f>
        <v>0</v>
      </c>
      <c r="AD69" s="605">
        <f>'havi összesítő'!BB69</f>
        <v>0</v>
      </c>
      <c r="AE69" s="605">
        <f>'havi összesítő'!BG69</f>
        <v>0</v>
      </c>
      <c r="AF69" s="605">
        <f>'havi összesítő'!BE69</f>
        <v>0</v>
      </c>
      <c r="AG69" s="40"/>
      <c r="AH69" s="25"/>
      <c r="AI69" s="605"/>
      <c r="AJ69" s="605"/>
      <c r="AK69" s="605"/>
      <c r="AL69" s="605"/>
      <c r="AM69" s="605"/>
      <c r="AN69" s="605"/>
      <c r="AO69" s="605"/>
      <c r="AP69" s="605"/>
      <c r="AQ69" s="605"/>
      <c r="AR69" s="605"/>
      <c r="AS69" s="19"/>
      <c r="AT69" s="26"/>
      <c r="AU69" s="40"/>
      <c r="AV69" s="25"/>
      <c r="AW69" s="605"/>
      <c r="AX69" s="605"/>
      <c r="AY69" s="605"/>
      <c r="AZ69" s="605"/>
      <c r="BA69" s="605"/>
      <c r="BB69" s="605"/>
      <c r="BC69" s="605"/>
      <c r="BD69" s="605"/>
      <c r="BE69" s="605"/>
      <c r="BF69" s="605"/>
      <c r="BG69" s="19"/>
      <c r="BH69" s="26"/>
      <c r="BI69" s="41"/>
      <c r="BJ69" s="25"/>
      <c r="BK69" s="605"/>
      <c r="BL69" s="605"/>
      <c r="BM69" s="605"/>
      <c r="BN69" s="605"/>
      <c r="BO69" s="605"/>
      <c r="BP69" s="605"/>
      <c r="BQ69" s="605"/>
      <c r="BR69" s="605"/>
      <c r="BS69" s="605"/>
      <c r="BT69" s="605"/>
      <c r="BU69" s="19"/>
      <c r="BV69" s="26"/>
      <c r="BW69" s="40"/>
      <c r="BX69" s="25"/>
      <c r="BY69" s="605"/>
      <c r="BZ69" s="605"/>
      <c r="CA69" s="605"/>
      <c r="CB69" s="605"/>
      <c r="CC69" s="605"/>
      <c r="CD69" s="605"/>
      <c r="CE69" s="605"/>
      <c r="CF69" s="605"/>
      <c r="CG69" s="605"/>
      <c r="CH69" s="605"/>
      <c r="CI69" s="19"/>
      <c r="CJ69" s="26"/>
      <c r="CK69" s="40"/>
      <c r="CL69" s="25"/>
      <c r="CM69" s="605"/>
      <c r="CN69" s="605"/>
      <c r="CO69" s="605"/>
      <c r="CP69" s="605"/>
      <c r="CQ69" s="605"/>
      <c r="CR69" s="605"/>
      <c r="CS69" s="605"/>
      <c r="CT69" s="605"/>
      <c r="CU69" s="605"/>
      <c r="CV69" s="605"/>
      <c r="CW69" s="19"/>
      <c r="CX69" s="26"/>
      <c r="CY69" s="41"/>
      <c r="CZ69" s="25"/>
      <c r="DA69" s="605"/>
      <c r="DB69" s="605"/>
      <c r="DC69" s="605"/>
      <c r="DD69" s="605"/>
      <c r="DE69" s="605"/>
      <c r="DF69" s="605"/>
      <c r="DG69" s="605"/>
      <c r="DH69" s="605"/>
      <c r="DI69" s="605"/>
      <c r="DJ69" s="605"/>
      <c r="DK69" s="19"/>
      <c r="DL69" s="26"/>
      <c r="DM69" s="40"/>
      <c r="DN69" s="25"/>
      <c r="DO69" s="605"/>
      <c r="DP69" s="605"/>
      <c r="DQ69" s="605"/>
      <c r="DR69" s="605"/>
      <c r="DS69" s="605"/>
      <c r="DT69" s="605"/>
      <c r="DU69" s="605"/>
      <c r="DV69" s="605"/>
      <c r="DW69" s="605"/>
      <c r="DX69" s="605"/>
      <c r="DY69" s="19"/>
      <c r="DZ69" s="26"/>
      <c r="EA69" s="40"/>
      <c r="EB69" s="25"/>
      <c r="EC69" s="605"/>
      <c r="ED69" s="605"/>
      <c r="EE69" s="605"/>
      <c r="EF69" s="605"/>
      <c r="EG69" s="605"/>
      <c r="EH69" s="605"/>
      <c r="EI69" s="605"/>
      <c r="EJ69" s="605"/>
      <c r="EK69" s="605"/>
      <c r="EL69" s="605"/>
      <c r="EM69" s="19"/>
      <c r="EN69" s="26"/>
      <c r="EO69" s="41"/>
      <c r="EP69" s="25">
        <f t="shared" si="74"/>
        <v>0</v>
      </c>
      <c r="EQ69" s="605">
        <f>'havi összesítő'!FY69</f>
        <v>0</v>
      </c>
      <c r="ER69" s="605">
        <f>'havi összesítő'!FZ69</f>
        <v>0</v>
      </c>
      <c r="ES69" s="605">
        <f>'havi összesítő'!FX69</f>
        <v>0</v>
      </c>
      <c r="ET69" s="605">
        <f>'havi összesítő'!GC69</f>
        <v>0</v>
      </c>
      <c r="EU69" s="605">
        <f>'havi összesítő'!GA69</f>
        <v>0</v>
      </c>
      <c r="EV69" s="42"/>
      <c r="EW69" s="322">
        <f t="shared" si="75"/>
        <v>0</v>
      </c>
      <c r="EX69" s="323">
        <f>'havi összesítő'!GL69</f>
        <v>0</v>
      </c>
      <c r="EY69" s="323">
        <f>'havi összesítő'!GN69</f>
        <v>0</v>
      </c>
      <c r="EZ69" s="323">
        <f>'havi összesítő'!GM69</f>
        <v>0</v>
      </c>
      <c r="FA69" s="323">
        <f>'havi összesítő'!GQ69</f>
        <v>0</v>
      </c>
      <c r="FB69" s="323">
        <f>'havi összesítő'!GO69</f>
        <v>0</v>
      </c>
      <c r="FC69" s="42"/>
      <c r="FD69" s="322">
        <f t="shared" si="76"/>
        <v>0</v>
      </c>
      <c r="FE69" s="323">
        <f t="shared" si="77"/>
        <v>0</v>
      </c>
      <c r="FF69" s="323">
        <f t="shared" si="78"/>
        <v>0</v>
      </c>
      <c r="FG69" s="323">
        <f t="shared" si="79"/>
        <v>0</v>
      </c>
      <c r="FH69" s="323">
        <f t="shared" si="80"/>
        <v>0</v>
      </c>
      <c r="FI69" s="323">
        <f t="shared" si="81"/>
        <v>0</v>
      </c>
      <c r="FJ69" s="41"/>
      <c r="FK69" s="25"/>
      <c r="FL69" s="605"/>
      <c r="FM69" s="605"/>
      <c r="FN69" s="605"/>
      <c r="FO69" s="605"/>
      <c r="FP69" s="605"/>
      <c r="FQ69" s="42"/>
      <c r="FR69" s="25"/>
      <c r="FS69" s="605"/>
      <c r="FT69" s="605"/>
      <c r="FU69" s="605"/>
      <c r="FV69" s="605"/>
      <c r="FW69" s="605"/>
      <c r="FX69" s="42"/>
      <c r="FY69" s="25"/>
      <c r="FZ69" s="605"/>
      <c r="GA69" s="605"/>
      <c r="GB69" s="605"/>
      <c r="GC69" s="605"/>
      <c r="GD69" s="605"/>
      <c r="GE69" s="43"/>
      <c r="GN69" s="21"/>
      <c r="GO69" s="21"/>
    </row>
    <row r="70" spans="1:197" ht="15.75" hidden="1" thickBot="1" x14ac:dyDescent="0.3">
      <c r="A70" s="58">
        <f>IF(beosztás!A72=0,"",beosztás!A72)</f>
        <v>21</v>
      </c>
      <c r="B70" s="55" t="str">
        <f>IF(beosztás!B72=0,"",beosztás!B72)</f>
        <v/>
      </c>
      <c r="C70" s="56" t="str">
        <f>IF(beosztás!C72=0,"",beosztás!C72)</f>
        <v/>
      </c>
      <c r="D70" s="57" t="str">
        <f>IF(beosztás!D72=0,"",beosztás!D72)</f>
        <v/>
      </c>
      <c r="F70" s="25">
        <f t="shared" si="67"/>
        <v>0</v>
      </c>
      <c r="G70" s="605">
        <f>'havi összesítő'!M70</f>
        <v>0</v>
      </c>
      <c r="H70" s="605">
        <f>'havi összesítő'!N70</f>
        <v>0</v>
      </c>
      <c r="I70" s="605">
        <f>'havi összesítő'!L70</f>
        <v>0</v>
      </c>
      <c r="J70" s="605">
        <f>'havi összesítő'!Q70</f>
        <v>0</v>
      </c>
      <c r="K70" s="605">
        <f>'havi összesítő'!O70</f>
        <v>0</v>
      </c>
      <c r="L70" s="40"/>
      <c r="M70" s="25">
        <f t="shared" si="68"/>
        <v>0</v>
      </c>
      <c r="N70" s="605">
        <f>'havi összesítő'!Z70</f>
        <v>0</v>
      </c>
      <c r="O70" s="605">
        <f>'havi összesítő'!AB70</f>
        <v>0</v>
      </c>
      <c r="P70" s="605">
        <f>'havi összesítő'!AA70</f>
        <v>0</v>
      </c>
      <c r="Q70" s="605">
        <f>'havi összesítő'!AE70</f>
        <v>0</v>
      </c>
      <c r="R70" s="605">
        <f>'havi összesítő'!AC70</f>
        <v>0</v>
      </c>
      <c r="S70" s="40"/>
      <c r="T70" s="25">
        <f t="shared" si="69"/>
        <v>0</v>
      </c>
      <c r="U70" s="605">
        <f t="shared" si="70"/>
        <v>0</v>
      </c>
      <c r="V70" s="605">
        <f t="shared" si="71"/>
        <v>0</v>
      </c>
      <c r="W70" s="605">
        <f t="shared" si="72"/>
        <v>0</v>
      </c>
      <c r="X70" s="605">
        <f>'havi összesítő'!AS70</f>
        <v>0</v>
      </c>
      <c r="Y70" s="605">
        <f>'havi összesítő'!AQ70</f>
        <v>0</v>
      </c>
      <c r="Z70" s="41"/>
      <c r="AA70" s="25">
        <f t="shared" si="73"/>
        <v>0</v>
      </c>
      <c r="AB70" s="605">
        <f>'havi összesítő'!BC70</f>
        <v>0</v>
      </c>
      <c r="AC70" s="605">
        <f>'havi összesítő'!BD70</f>
        <v>0</v>
      </c>
      <c r="AD70" s="605">
        <f>'havi összesítő'!BB70</f>
        <v>0</v>
      </c>
      <c r="AE70" s="605">
        <f>'havi összesítő'!BG70</f>
        <v>0</v>
      </c>
      <c r="AF70" s="605">
        <f>'havi összesítő'!BE70</f>
        <v>0</v>
      </c>
      <c r="AG70" s="40"/>
      <c r="AH70" s="25"/>
      <c r="AI70" s="605"/>
      <c r="AJ70" s="605"/>
      <c r="AK70" s="605"/>
      <c r="AL70" s="605"/>
      <c r="AM70" s="605"/>
      <c r="AN70" s="605"/>
      <c r="AO70" s="605"/>
      <c r="AP70" s="605"/>
      <c r="AQ70" s="605"/>
      <c r="AR70" s="605"/>
      <c r="AS70" s="19"/>
      <c r="AT70" s="26"/>
      <c r="AU70" s="40"/>
      <c r="AV70" s="25"/>
      <c r="AW70" s="605"/>
      <c r="AX70" s="605"/>
      <c r="AY70" s="605"/>
      <c r="AZ70" s="605"/>
      <c r="BA70" s="605"/>
      <c r="BB70" s="605"/>
      <c r="BC70" s="605"/>
      <c r="BD70" s="605"/>
      <c r="BE70" s="605"/>
      <c r="BF70" s="605"/>
      <c r="BG70" s="19"/>
      <c r="BH70" s="26"/>
      <c r="BI70" s="41"/>
      <c r="BJ70" s="25"/>
      <c r="BK70" s="605"/>
      <c r="BL70" s="605"/>
      <c r="BM70" s="605"/>
      <c r="BN70" s="605"/>
      <c r="BO70" s="605"/>
      <c r="BP70" s="605"/>
      <c r="BQ70" s="605"/>
      <c r="BR70" s="605"/>
      <c r="BS70" s="605"/>
      <c r="BT70" s="605"/>
      <c r="BU70" s="19"/>
      <c r="BV70" s="26"/>
      <c r="BW70" s="40"/>
      <c r="BX70" s="25"/>
      <c r="BY70" s="605"/>
      <c r="BZ70" s="605"/>
      <c r="CA70" s="605"/>
      <c r="CB70" s="605"/>
      <c r="CC70" s="605"/>
      <c r="CD70" s="605"/>
      <c r="CE70" s="605"/>
      <c r="CF70" s="605"/>
      <c r="CG70" s="605"/>
      <c r="CH70" s="605"/>
      <c r="CI70" s="19"/>
      <c r="CJ70" s="26"/>
      <c r="CK70" s="40"/>
      <c r="CL70" s="25"/>
      <c r="CM70" s="605"/>
      <c r="CN70" s="605"/>
      <c r="CO70" s="605"/>
      <c r="CP70" s="605"/>
      <c r="CQ70" s="605"/>
      <c r="CR70" s="605"/>
      <c r="CS70" s="605"/>
      <c r="CT70" s="605"/>
      <c r="CU70" s="605"/>
      <c r="CV70" s="605"/>
      <c r="CW70" s="19"/>
      <c r="CX70" s="26"/>
      <c r="CY70" s="41"/>
      <c r="CZ70" s="25"/>
      <c r="DA70" s="605"/>
      <c r="DB70" s="605"/>
      <c r="DC70" s="605"/>
      <c r="DD70" s="605"/>
      <c r="DE70" s="605"/>
      <c r="DF70" s="605"/>
      <c r="DG70" s="605"/>
      <c r="DH70" s="605"/>
      <c r="DI70" s="605"/>
      <c r="DJ70" s="605"/>
      <c r="DK70" s="19"/>
      <c r="DL70" s="26"/>
      <c r="DM70" s="40"/>
      <c r="DN70" s="25"/>
      <c r="DO70" s="605"/>
      <c r="DP70" s="605"/>
      <c r="DQ70" s="605"/>
      <c r="DR70" s="605"/>
      <c r="DS70" s="605"/>
      <c r="DT70" s="605"/>
      <c r="DU70" s="605"/>
      <c r="DV70" s="605"/>
      <c r="DW70" s="605"/>
      <c r="DX70" s="605"/>
      <c r="DY70" s="19"/>
      <c r="DZ70" s="26"/>
      <c r="EA70" s="40"/>
      <c r="EB70" s="25"/>
      <c r="EC70" s="605"/>
      <c r="ED70" s="605"/>
      <c r="EE70" s="605"/>
      <c r="EF70" s="605"/>
      <c r="EG70" s="605"/>
      <c r="EH70" s="605"/>
      <c r="EI70" s="605"/>
      <c r="EJ70" s="605"/>
      <c r="EK70" s="605"/>
      <c r="EL70" s="605"/>
      <c r="EM70" s="19"/>
      <c r="EN70" s="26"/>
      <c r="EO70" s="41"/>
      <c r="EP70" s="25">
        <f t="shared" si="74"/>
        <v>0</v>
      </c>
      <c r="EQ70" s="605">
        <f>'havi összesítő'!FY70</f>
        <v>0</v>
      </c>
      <c r="ER70" s="605">
        <f>'havi összesítő'!FZ70</f>
        <v>0</v>
      </c>
      <c r="ES70" s="605">
        <f>'havi összesítő'!FX70</f>
        <v>0</v>
      </c>
      <c r="ET70" s="605">
        <f>'havi összesítő'!GC70</f>
        <v>0</v>
      </c>
      <c r="EU70" s="605">
        <f>'havi összesítő'!GA70</f>
        <v>0</v>
      </c>
      <c r="EV70" s="42"/>
      <c r="EW70" s="322">
        <f t="shared" si="75"/>
        <v>0</v>
      </c>
      <c r="EX70" s="323">
        <f>'havi összesítő'!GL70</f>
        <v>0</v>
      </c>
      <c r="EY70" s="323">
        <f>'havi összesítő'!GN70</f>
        <v>0</v>
      </c>
      <c r="EZ70" s="323">
        <f>'havi összesítő'!GM70</f>
        <v>0</v>
      </c>
      <c r="FA70" s="323">
        <f>'havi összesítő'!GQ70</f>
        <v>0</v>
      </c>
      <c r="FB70" s="323">
        <f>'havi összesítő'!GO70</f>
        <v>0</v>
      </c>
      <c r="FC70" s="42"/>
      <c r="FD70" s="322">
        <f t="shared" si="76"/>
        <v>0</v>
      </c>
      <c r="FE70" s="323">
        <f t="shared" si="77"/>
        <v>0</v>
      </c>
      <c r="FF70" s="323">
        <f t="shared" si="78"/>
        <v>0</v>
      </c>
      <c r="FG70" s="323">
        <f t="shared" si="79"/>
        <v>0</v>
      </c>
      <c r="FH70" s="323">
        <f t="shared" si="80"/>
        <v>0</v>
      </c>
      <c r="FI70" s="323">
        <f t="shared" si="81"/>
        <v>0</v>
      </c>
      <c r="FJ70" s="41"/>
      <c r="FK70" s="25"/>
      <c r="FL70" s="605"/>
      <c r="FM70" s="605"/>
      <c r="FN70" s="605"/>
      <c r="FO70" s="605"/>
      <c r="FP70" s="605"/>
      <c r="FQ70" s="42"/>
      <c r="FR70" s="25"/>
      <c r="FS70" s="605"/>
      <c r="FT70" s="605"/>
      <c r="FU70" s="605"/>
      <c r="FV70" s="605"/>
      <c r="FW70" s="605"/>
      <c r="FX70" s="42"/>
      <c r="FY70" s="25"/>
      <c r="FZ70" s="605"/>
      <c r="GA70" s="605"/>
      <c r="GB70" s="605"/>
      <c r="GC70" s="605"/>
      <c r="GD70" s="605"/>
      <c r="GE70" s="43"/>
      <c r="GN70" s="21"/>
      <c r="GO70" s="21"/>
    </row>
    <row r="71" spans="1:197" ht="15.75" hidden="1" thickBot="1" x14ac:dyDescent="0.3">
      <c r="A71" s="398">
        <f>IF(beosztás!A73=0,"",beosztás!A73)</f>
        <v>22</v>
      </c>
      <c r="B71" s="399" t="str">
        <f>IF(beosztás!B73=0,"",beosztás!B73)</f>
        <v/>
      </c>
      <c r="C71" s="400" t="str">
        <f>IF(beosztás!C73=0,"",beosztás!C73)</f>
        <v/>
      </c>
      <c r="D71" s="401" t="str">
        <f>IF(beosztás!D73=0,"",beosztás!D73)</f>
        <v/>
      </c>
      <c r="F71" s="329">
        <f t="shared" si="67"/>
        <v>0</v>
      </c>
      <c r="G71" s="330">
        <f>'havi összesítő'!M71</f>
        <v>0</v>
      </c>
      <c r="H71" s="330">
        <f>'havi összesítő'!N71</f>
        <v>0</v>
      </c>
      <c r="I71" s="330">
        <f>'havi összesítő'!L71</f>
        <v>0</v>
      </c>
      <c r="J71" s="330">
        <f>'havi összesítő'!Q71</f>
        <v>0</v>
      </c>
      <c r="K71" s="330">
        <f>'havi összesítő'!O71</f>
        <v>0</v>
      </c>
      <c r="L71" s="325"/>
      <c r="M71" s="329">
        <f t="shared" si="68"/>
        <v>0</v>
      </c>
      <c r="N71" s="330">
        <f>'havi összesítő'!Z71</f>
        <v>0</v>
      </c>
      <c r="O71" s="330">
        <f>'havi összesítő'!AB71</f>
        <v>0</v>
      </c>
      <c r="P71" s="330">
        <f>'havi összesítő'!AA71</f>
        <v>0</v>
      </c>
      <c r="Q71" s="330">
        <f>'havi összesítő'!AE71</f>
        <v>0</v>
      </c>
      <c r="R71" s="330">
        <f>'havi összesítő'!AC71</f>
        <v>0</v>
      </c>
      <c r="S71" s="325"/>
      <c r="T71" s="329">
        <f t="shared" si="69"/>
        <v>0</v>
      </c>
      <c r="U71" s="330">
        <f t="shared" si="70"/>
        <v>0</v>
      </c>
      <c r="V71" s="330">
        <f t="shared" si="71"/>
        <v>0</v>
      </c>
      <c r="W71" s="330">
        <f t="shared" si="72"/>
        <v>0</v>
      </c>
      <c r="X71" s="330">
        <f>'havi összesítő'!AS71</f>
        <v>0</v>
      </c>
      <c r="Y71" s="330">
        <f>'havi összesítő'!AQ71</f>
        <v>0</v>
      </c>
      <c r="Z71" s="326"/>
      <c r="AA71" s="329">
        <f t="shared" si="73"/>
        <v>0</v>
      </c>
      <c r="AB71" s="330">
        <f>'havi összesítő'!BC71</f>
        <v>0</v>
      </c>
      <c r="AC71" s="330">
        <f>'havi összesítő'!BD71</f>
        <v>0</v>
      </c>
      <c r="AD71" s="330">
        <f>'havi összesítő'!BB71</f>
        <v>0</v>
      </c>
      <c r="AE71" s="330">
        <f>'havi összesítő'!BG71</f>
        <v>0</v>
      </c>
      <c r="AF71" s="330">
        <f>'havi összesítő'!BE71</f>
        <v>0</v>
      </c>
      <c r="AG71" s="325"/>
      <c r="AH71" s="329"/>
      <c r="AI71" s="330"/>
      <c r="AJ71" s="330"/>
      <c r="AK71" s="330"/>
      <c r="AL71" s="330"/>
      <c r="AM71" s="330"/>
      <c r="AN71" s="330"/>
      <c r="AO71" s="330"/>
      <c r="AP71" s="330"/>
      <c r="AQ71" s="330"/>
      <c r="AR71" s="330"/>
      <c r="AS71" s="330"/>
      <c r="AT71" s="331"/>
      <c r="AU71" s="325"/>
      <c r="AV71" s="329"/>
      <c r="AW71" s="330"/>
      <c r="AX71" s="330"/>
      <c r="AY71" s="330"/>
      <c r="AZ71" s="330"/>
      <c r="BA71" s="330"/>
      <c r="BB71" s="330"/>
      <c r="BC71" s="330"/>
      <c r="BD71" s="330"/>
      <c r="BE71" s="330"/>
      <c r="BF71" s="330"/>
      <c r="BG71" s="330"/>
      <c r="BH71" s="331"/>
      <c r="BI71" s="326"/>
      <c r="BJ71" s="329"/>
      <c r="BK71" s="330"/>
      <c r="BL71" s="330"/>
      <c r="BM71" s="330"/>
      <c r="BN71" s="330"/>
      <c r="BO71" s="330"/>
      <c r="BP71" s="330"/>
      <c r="BQ71" s="330"/>
      <c r="BR71" s="330"/>
      <c r="BS71" s="330"/>
      <c r="BT71" s="330"/>
      <c r="BU71" s="330"/>
      <c r="BV71" s="331"/>
      <c r="BW71" s="325"/>
      <c r="BX71" s="329"/>
      <c r="BY71" s="330"/>
      <c r="BZ71" s="330"/>
      <c r="CA71" s="330"/>
      <c r="CB71" s="330"/>
      <c r="CC71" s="330"/>
      <c r="CD71" s="330"/>
      <c r="CE71" s="330"/>
      <c r="CF71" s="330"/>
      <c r="CG71" s="330"/>
      <c r="CH71" s="330"/>
      <c r="CI71" s="330"/>
      <c r="CJ71" s="331"/>
      <c r="CK71" s="325"/>
      <c r="CL71" s="329"/>
      <c r="CM71" s="330"/>
      <c r="CN71" s="330"/>
      <c r="CO71" s="330"/>
      <c r="CP71" s="330"/>
      <c r="CQ71" s="330"/>
      <c r="CR71" s="330"/>
      <c r="CS71" s="330"/>
      <c r="CT71" s="330"/>
      <c r="CU71" s="330"/>
      <c r="CV71" s="330"/>
      <c r="CW71" s="330"/>
      <c r="CX71" s="331"/>
      <c r="CY71" s="326"/>
      <c r="CZ71" s="329"/>
      <c r="DA71" s="330"/>
      <c r="DB71" s="330"/>
      <c r="DC71" s="330"/>
      <c r="DD71" s="330"/>
      <c r="DE71" s="330"/>
      <c r="DF71" s="330"/>
      <c r="DG71" s="330"/>
      <c r="DH71" s="330"/>
      <c r="DI71" s="330"/>
      <c r="DJ71" s="330"/>
      <c r="DK71" s="330"/>
      <c r="DL71" s="331"/>
      <c r="DM71" s="325"/>
      <c r="DN71" s="329"/>
      <c r="DO71" s="330"/>
      <c r="DP71" s="330"/>
      <c r="DQ71" s="330"/>
      <c r="DR71" s="330"/>
      <c r="DS71" s="330"/>
      <c r="DT71" s="330"/>
      <c r="DU71" s="330"/>
      <c r="DV71" s="330"/>
      <c r="DW71" s="330"/>
      <c r="DX71" s="330"/>
      <c r="DY71" s="330"/>
      <c r="DZ71" s="331"/>
      <c r="EA71" s="325"/>
      <c r="EB71" s="329"/>
      <c r="EC71" s="330"/>
      <c r="ED71" s="330"/>
      <c r="EE71" s="330"/>
      <c r="EF71" s="330"/>
      <c r="EG71" s="330"/>
      <c r="EH71" s="330"/>
      <c r="EI71" s="330"/>
      <c r="EJ71" s="330"/>
      <c r="EK71" s="330"/>
      <c r="EL71" s="330"/>
      <c r="EM71" s="330"/>
      <c r="EN71" s="331"/>
      <c r="EO71" s="326"/>
      <c r="EP71" s="329">
        <f t="shared" si="74"/>
        <v>0</v>
      </c>
      <c r="EQ71" s="330">
        <f>'havi összesítő'!FY71</f>
        <v>0</v>
      </c>
      <c r="ER71" s="330">
        <f>'havi összesítő'!FZ71</f>
        <v>0</v>
      </c>
      <c r="ES71" s="330">
        <f>'havi összesítő'!FX71</f>
        <v>0</v>
      </c>
      <c r="ET71" s="330">
        <f>'havi összesítő'!GC71</f>
        <v>0</v>
      </c>
      <c r="EU71" s="330">
        <f>'havi összesítő'!GA71</f>
        <v>0</v>
      </c>
      <c r="EV71" s="327"/>
      <c r="EW71" s="322">
        <f>FB71-(SUM(EX71:EZ71)+FH71)</f>
        <v>0</v>
      </c>
      <c r="EX71" s="323">
        <f>'havi összesítő'!GL71</f>
        <v>0</v>
      </c>
      <c r="EY71" s="323">
        <f>'havi összesítő'!GN71</f>
        <v>0</v>
      </c>
      <c r="EZ71" s="323">
        <f>'havi összesítő'!GM71</f>
        <v>0</v>
      </c>
      <c r="FA71" s="323">
        <f>'havi összesítő'!GQ71</f>
        <v>0</v>
      </c>
      <c r="FB71" s="323">
        <f>'havi összesítő'!GO71</f>
        <v>0</v>
      </c>
      <c r="FC71" s="327"/>
      <c r="FD71" s="322">
        <f t="shared" si="76"/>
        <v>0</v>
      </c>
      <c r="FE71" s="323">
        <f t="shared" si="77"/>
        <v>0</v>
      </c>
      <c r="FF71" s="323">
        <f t="shared" si="78"/>
        <v>0</v>
      </c>
      <c r="FG71" s="323">
        <f t="shared" si="79"/>
        <v>0</v>
      </c>
      <c r="FH71" s="323">
        <f t="shared" si="80"/>
        <v>0</v>
      </c>
      <c r="FI71" s="323">
        <f t="shared" si="81"/>
        <v>0</v>
      </c>
      <c r="FJ71" s="326"/>
      <c r="FK71" s="329"/>
      <c r="FL71" s="330"/>
      <c r="FM71" s="330"/>
      <c r="FN71" s="330"/>
      <c r="FO71" s="330"/>
      <c r="FP71" s="330"/>
      <c r="FQ71" s="327"/>
      <c r="FR71" s="329"/>
      <c r="FS71" s="330"/>
      <c r="FT71" s="330"/>
      <c r="FU71" s="330"/>
      <c r="FV71" s="330"/>
      <c r="FW71" s="330"/>
      <c r="FX71" s="327"/>
      <c r="FY71" s="329"/>
      <c r="FZ71" s="330"/>
      <c r="GA71" s="330"/>
      <c r="GB71" s="330"/>
      <c r="GC71" s="330"/>
      <c r="GD71" s="330"/>
      <c r="GE71" s="328"/>
      <c r="GN71" s="21"/>
      <c r="GO71" s="21"/>
    </row>
    <row r="72" spans="1:197" ht="15.75" hidden="1" thickBot="1" x14ac:dyDescent="0.3">
      <c r="A72" s="398">
        <f>IF(beosztás!A74=0,"",beosztás!A74)</f>
        <v>23</v>
      </c>
      <c r="B72" s="399" t="str">
        <f>IF(beosztás!B74=0,"",beosztás!B74)</f>
        <v/>
      </c>
      <c r="C72" s="400" t="str">
        <f>IF(beosztás!C74=0,"",beosztás!C74)</f>
        <v/>
      </c>
      <c r="D72" s="401" t="str">
        <f>IF(beosztás!D74=0,"",beosztás!D74)</f>
        <v/>
      </c>
      <c r="F72" s="329">
        <f t="shared" si="67"/>
        <v>0</v>
      </c>
      <c r="G72" s="330">
        <f>'havi összesítő'!M72</f>
        <v>0</v>
      </c>
      <c r="H72" s="330">
        <f>'havi összesítő'!N72</f>
        <v>0</v>
      </c>
      <c r="I72" s="330">
        <f>'havi összesítő'!L72</f>
        <v>0</v>
      </c>
      <c r="J72" s="330">
        <f>'havi összesítő'!Q72</f>
        <v>0</v>
      </c>
      <c r="K72" s="330">
        <f>'havi összesítő'!O72</f>
        <v>0</v>
      </c>
      <c r="L72" s="325"/>
      <c r="M72" s="329">
        <f t="shared" si="68"/>
        <v>0</v>
      </c>
      <c r="N72" s="330">
        <f>'havi összesítő'!Z72</f>
        <v>0</v>
      </c>
      <c r="O72" s="330">
        <f>'havi összesítő'!AB72</f>
        <v>0</v>
      </c>
      <c r="P72" s="330">
        <f>'havi összesítő'!AA72</f>
        <v>0</v>
      </c>
      <c r="Q72" s="330">
        <f>'havi összesítő'!AE72</f>
        <v>0</v>
      </c>
      <c r="R72" s="330">
        <f>'havi összesítő'!AC72</f>
        <v>0</v>
      </c>
      <c r="S72" s="325"/>
      <c r="T72" s="329">
        <f t="shared" si="69"/>
        <v>0</v>
      </c>
      <c r="U72" s="330">
        <f t="shared" si="70"/>
        <v>0</v>
      </c>
      <c r="V72" s="330">
        <f t="shared" si="71"/>
        <v>0</v>
      </c>
      <c r="W72" s="330">
        <f t="shared" si="72"/>
        <v>0</v>
      </c>
      <c r="X72" s="330">
        <f>'havi összesítő'!AS72</f>
        <v>0</v>
      </c>
      <c r="Y72" s="330">
        <f>'havi összesítő'!AQ72</f>
        <v>0</v>
      </c>
      <c r="Z72" s="326"/>
      <c r="AA72" s="329">
        <f t="shared" si="73"/>
        <v>0</v>
      </c>
      <c r="AB72" s="330">
        <f>'havi összesítő'!BC72</f>
        <v>0</v>
      </c>
      <c r="AC72" s="330">
        <f>'havi összesítő'!BD72</f>
        <v>0</v>
      </c>
      <c r="AD72" s="330">
        <f>'havi összesítő'!BB72</f>
        <v>0</v>
      </c>
      <c r="AE72" s="330">
        <f>'havi összesítő'!BG72</f>
        <v>0</v>
      </c>
      <c r="AF72" s="330">
        <f>'havi összesítő'!BE72</f>
        <v>0</v>
      </c>
      <c r="AG72" s="325"/>
      <c r="AH72" s="329"/>
      <c r="AI72" s="330"/>
      <c r="AJ72" s="330"/>
      <c r="AK72" s="330"/>
      <c r="AL72" s="330"/>
      <c r="AM72" s="330"/>
      <c r="AN72" s="330"/>
      <c r="AO72" s="330"/>
      <c r="AP72" s="330"/>
      <c r="AQ72" s="330"/>
      <c r="AR72" s="330"/>
      <c r="AS72" s="330"/>
      <c r="AT72" s="331"/>
      <c r="AU72" s="325"/>
      <c r="AV72" s="329"/>
      <c r="AW72" s="330"/>
      <c r="AX72" s="330"/>
      <c r="AY72" s="330"/>
      <c r="AZ72" s="330"/>
      <c r="BA72" s="330"/>
      <c r="BB72" s="330"/>
      <c r="BC72" s="330"/>
      <c r="BD72" s="330"/>
      <c r="BE72" s="330"/>
      <c r="BF72" s="330"/>
      <c r="BG72" s="330"/>
      <c r="BH72" s="331"/>
      <c r="BI72" s="326"/>
      <c r="BJ72" s="329"/>
      <c r="BK72" s="330"/>
      <c r="BL72" s="330"/>
      <c r="BM72" s="330"/>
      <c r="BN72" s="330"/>
      <c r="BO72" s="330"/>
      <c r="BP72" s="330"/>
      <c r="BQ72" s="330"/>
      <c r="BR72" s="330"/>
      <c r="BS72" s="330"/>
      <c r="BT72" s="330"/>
      <c r="BU72" s="330"/>
      <c r="BV72" s="331"/>
      <c r="BW72" s="325"/>
      <c r="BX72" s="329"/>
      <c r="BY72" s="330"/>
      <c r="BZ72" s="330"/>
      <c r="CA72" s="330"/>
      <c r="CB72" s="330"/>
      <c r="CC72" s="330"/>
      <c r="CD72" s="330"/>
      <c r="CE72" s="330"/>
      <c r="CF72" s="330"/>
      <c r="CG72" s="330"/>
      <c r="CH72" s="330"/>
      <c r="CI72" s="330"/>
      <c r="CJ72" s="331"/>
      <c r="CK72" s="325"/>
      <c r="CL72" s="329"/>
      <c r="CM72" s="330"/>
      <c r="CN72" s="330"/>
      <c r="CO72" s="330"/>
      <c r="CP72" s="330"/>
      <c r="CQ72" s="330"/>
      <c r="CR72" s="330"/>
      <c r="CS72" s="330"/>
      <c r="CT72" s="330"/>
      <c r="CU72" s="330"/>
      <c r="CV72" s="330"/>
      <c r="CW72" s="330"/>
      <c r="CX72" s="331"/>
      <c r="CY72" s="326"/>
      <c r="CZ72" s="329"/>
      <c r="DA72" s="330"/>
      <c r="DB72" s="330"/>
      <c r="DC72" s="330"/>
      <c r="DD72" s="330"/>
      <c r="DE72" s="330"/>
      <c r="DF72" s="330"/>
      <c r="DG72" s="330"/>
      <c r="DH72" s="330"/>
      <c r="DI72" s="330"/>
      <c r="DJ72" s="330"/>
      <c r="DK72" s="330"/>
      <c r="DL72" s="331"/>
      <c r="DM72" s="325"/>
      <c r="DN72" s="329"/>
      <c r="DO72" s="330"/>
      <c r="DP72" s="330"/>
      <c r="DQ72" s="330"/>
      <c r="DR72" s="330"/>
      <c r="DS72" s="330"/>
      <c r="DT72" s="330"/>
      <c r="DU72" s="330"/>
      <c r="DV72" s="330"/>
      <c r="DW72" s="330"/>
      <c r="DX72" s="330"/>
      <c r="DY72" s="330"/>
      <c r="DZ72" s="331"/>
      <c r="EA72" s="325"/>
      <c r="EB72" s="329"/>
      <c r="EC72" s="330"/>
      <c r="ED72" s="330"/>
      <c r="EE72" s="330"/>
      <c r="EF72" s="330"/>
      <c r="EG72" s="330"/>
      <c r="EH72" s="330"/>
      <c r="EI72" s="330"/>
      <c r="EJ72" s="330"/>
      <c r="EK72" s="330"/>
      <c r="EL72" s="330"/>
      <c r="EM72" s="330"/>
      <c r="EN72" s="331"/>
      <c r="EO72" s="326"/>
      <c r="EP72" s="329">
        <f t="shared" si="74"/>
        <v>0</v>
      </c>
      <c r="EQ72" s="330">
        <f>'havi összesítő'!FY72</f>
        <v>0</v>
      </c>
      <c r="ER72" s="330">
        <f>'havi összesítő'!FZ72</f>
        <v>0</v>
      </c>
      <c r="ES72" s="330">
        <f>'havi összesítő'!FX72</f>
        <v>0</v>
      </c>
      <c r="ET72" s="330">
        <f>'havi összesítő'!GC72</f>
        <v>0</v>
      </c>
      <c r="EU72" s="330">
        <f>'havi összesítő'!GA72</f>
        <v>0</v>
      </c>
      <c r="EV72" s="327"/>
      <c r="EW72" s="322">
        <f t="shared" si="75"/>
        <v>0</v>
      </c>
      <c r="EX72" s="323">
        <f>'havi összesítő'!GL72</f>
        <v>0</v>
      </c>
      <c r="EY72" s="323">
        <f>'havi összesítő'!GN72</f>
        <v>0</v>
      </c>
      <c r="EZ72" s="323">
        <f>'havi összesítő'!GM72</f>
        <v>0</v>
      </c>
      <c r="FA72" s="323">
        <f>'havi összesítő'!GQ72</f>
        <v>0</v>
      </c>
      <c r="FB72" s="323">
        <f>'havi összesítő'!GO72</f>
        <v>0</v>
      </c>
      <c r="FC72" s="327"/>
      <c r="FD72" s="322">
        <f t="shared" si="76"/>
        <v>0</v>
      </c>
      <c r="FE72" s="323">
        <f t="shared" si="77"/>
        <v>0</v>
      </c>
      <c r="FF72" s="323">
        <f t="shared" si="78"/>
        <v>0</v>
      </c>
      <c r="FG72" s="323">
        <f t="shared" si="79"/>
        <v>0</v>
      </c>
      <c r="FH72" s="323">
        <f t="shared" si="80"/>
        <v>0</v>
      </c>
      <c r="FI72" s="323">
        <f t="shared" si="81"/>
        <v>0</v>
      </c>
      <c r="FJ72" s="326"/>
      <c r="FK72" s="329"/>
      <c r="FL72" s="330"/>
      <c r="FM72" s="330"/>
      <c r="FN72" s="330"/>
      <c r="FO72" s="330"/>
      <c r="FP72" s="330"/>
      <c r="FQ72" s="327"/>
      <c r="FR72" s="329"/>
      <c r="FS72" s="330"/>
      <c r="FT72" s="330"/>
      <c r="FU72" s="330"/>
      <c r="FV72" s="330"/>
      <c r="FW72" s="330"/>
      <c r="FX72" s="327"/>
      <c r="FY72" s="329"/>
      <c r="FZ72" s="330"/>
      <c r="GA72" s="330"/>
      <c r="GB72" s="330"/>
      <c r="GC72" s="330"/>
      <c r="GD72" s="330"/>
      <c r="GE72" s="328"/>
      <c r="GN72" s="21"/>
      <c r="GO72" s="21"/>
    </row>
    <row r="73" spans="1:197" ht="15.75" hidden="1" thickBot="1" x14ac:dyDescent="0.3">
      <c r="A73" s="58">
        <f>IF(beosztás!A75=0,"",beosztás!A75)</f>
        <v>24</v>
      </c>
      <c r="B73" s="55" t="str">
        <f>IF(beosztás!B75=0,"",beosztás!B75)</f>
        <v/>
      </c>
      <c r="C73" s="56" t="str">
        <f>IF(beosztás!C75=0,"",beosztás!C75)</f>
        <v/>
      </c>
      <c r="D73" s="57" t="str">
        <f>IF(beosztás!D75=0,"",beosztás!D75)</f>
        <v/>
      </c>
      <c r="F73" s="25">
        <f t="shared" si="67"/>
        <v>0</v>
      </c>
      <c r="G73" s="605">
        <f>'havi összesítő'!M73</f>
        <v>0</v>
      </c>
      <c r="H73" s="605">
        <f>'havi összesítő'!N73</f>
        <v>0</v>
      </c>
      <c r="I73" s="605">
        <f>'havi összesítő'!L73</f>
        <v>0</v>
      </c>
      <c r="J73" s="605">
        <f>'havi összesítő'!Q73</f>
        <v>0</v>
      </c>
      <c r="K73" s="605">
        <f>'havi összesítő'!O73</f>
        <v>0</v>
      </c>
      <c r="L73" s="40"/>
      <c r="M73" s="25">
        <f t="shared" si="68"/>
        <v>0</v>
      </c>
      <c r="N73" s="605">
        <f>'havi összesítő'!Z73</f>
        <v>0</v>
      </c>
      <c r="O73" s="605">
        <f>'havi összesítő'!AB73</f>
        <v>0</v>
      </c>
      <c r="P73" s="605">
        <f>'havi összesítő'!AA73</f>
        <v>0</v>
      </c>
      <c r="Q73" s="605">
        <f>'havi összesítő'!AE73</f>
        <v>0</v>
      </c>
      <c r="R73" s="605">
        <f>'havi összesítő'!AC73</f>
        <v>0</v>
      </c>
      <c r="S73" s="40"/>
      <c r="T73" s="25">
        <f t="shared" si="69"/>
        <v>0</v>
      </c>
      <c r="U73" s="605">
        <f t="shared" si="70"/>
        <v>0</v>
      </c>
      <c r="V73" s="605">
        <f t="shared" si="71"/>
        <v>0</v>
      </c>
      <c r="W73" s="605">
        <f t="shared" si="72"/>
        <v>0</v>
      </c>
      <c r="X73" s="605">
        <f>'havi összesítő'!AS73</f>
        <v>0</v>
      </c>
      <c r="Y73" s="605">
        <f>'havi összesítő'!AQ73</f>
        <v>0</v>
      </c>
      <c r="Z73" s="41"/>
      <c r="AA73" s="25">
        <f t="shared" si="73"/>
        <v>0</v>
      </c>
      <c r="AB73" s="605">
        <f>'havi összesítő'!BC73</f>
        <v>0</v>
      </c>
      <c r="AC73" s="605">
        <f>'havi összesítő'!BD73</f>
        <v>0</v>
      </c>
      <c r="AD73" s="605">
        <f>'havi összesítő'!BB73</f>
        <v>0</v>
      </c>
      <c r="AE73" s="605">
        <f>'havi összesítő'!BG73</f>
        <v>0</v>
      </c>
      <c r="AF73" s="605">
        <f>'havi összesítő'!BE73</f>
        <v>0</v>
      </c>
      <c r="AG73" s="40"/>
      <c r="AH73" s="25"/>
      <c r="AI73" s="605"/>
      <c r="AJ73" s="605"/>
      <c r="AK73" s="605"/>
      <c r="AL73" s="605"/>
      <c r="AM73" s="605"/>
      <c r="AN73" s="605"/>
      <c r="AO73" s="605"/>
      <c r="AP73" s="605"/>
      <c r="AQ73" s="605"/>
      <c r="AR73" s="605"/>
      <c r="AS73" s="19"/>
      <c r="AT73" s="26"/>
      <c r="AU73" s="40"/>
      <c r="AV73" s="25"/>
      <c r="AW73" s="605"/>
      <c r="AX73" s="605"/>
      <c r="AY73" s="605"/>
      <c r="AZ73" s="605"/>
      <c r="BA73" s="605"/>
      <c r="BB73" s="605"/>
      <c r="BC73" s="605"/>
      <c r="BD73" s="605"/>
      <c r="BE73" s="605"/>
      <c r="BF73" s="605"/>
      <c r="BG73" s="19"/>
      <c r="BH73" s="26"/>
      <c r="BI73" s="41"/>
      <c r="BJ73" s="25"/>
      <c r="BK73" s="605"/>
      <c r="BL73" s="605"/>
      <c r="BM73" s="605"/>
      <c r="BN73" s="605"/>
      <c r="BO73" s="605"/>
      <c r="BP73" s="605"/>
      <c r="BQ73" s="605"/>
      <c r="BR73" s="605"/>
      <c r="BS73" s="605"/>
      <c r="BT73" s="605"/>
      <c r="BU73" s="19"/>
      <c r="BV73" s="26"/>
      <c r="BW73" s="40"/>
      <c r="BX73" s="25"/>
      <c r="BY73" s="605"/>
      <c r="BZ73" s="605"/>
      <c r="CA73" s="605"/>
      <c r="CB73" s="605"/>
      <c r="CC73" s="605"/>
      <c r="CD73" s="605"/>
      <c r="CE73" s="605"/>
      <c r="CF73" s="605"/>
      <c r="CG73" s="605"/>
      <c r="CH73" s="605"/>
      <c r="CI73" s="19"/>
      <c r="CJ73" s="26"/>
      <c r="CK73" s="40"/>
      <c r="CL73" s="25"/>
      <c r="CM73" s="605"/>
      <c r="CN73" s="605"/>
      <c r="CO73" s="605"/>
      <c r="CP73" s="605"/>
      <c r="CQ73" s="605"/>
      <c r="CR73" s="605"/>
      <c r="CS73" s="605"/>
      <c r="CT73" s="605"/>
      <c r="CU73" s="605"/>
      <c r="CV73" s="605"/>
      <c r="CW73" s="19"/>
      <c r="CX73" s="26"/>
      <c r="CY73" s="41"/>
      <c r="CZ73" s="25"/>
      <c r="DA73" s="605"/>
      <c r="DB73" s="605"/>
      <c r="DC73" s="605"/>
      <c r="DD73" s="605"/>
      <c r="DE73" s="605"/>
      <c r="DF73" s="605"/>
      <c r="DG73" s="605"/>
      <c r="DH73" s="605"/>
      <c r="DI73" s="605"/>
      <c r="DJ73" s="605"/>
      <c r="DK73" s="19"/>
      <c r="DL73" s="26"/>
      <c r="DM73" s="40"/>
      <c r="DN73" s="25"/>
      <c r="DO73" s="605"/>
      <c r="DP73" s="605"/>
      <c r="DQ73" s="605"/>
      <c r="DR73" s="605"/>
      <c r="DS73" s="605"/>
      <c r="DT73" s="605"/>
      <c r="DU73" s="605"/>
      <c r="DV73" s="605"/>
      <c r="DW73" s="605"/>
      <c r="DX73" s="605"/>
      <c r="DY73" s="19"/>
      <c r="DZ73" s="26"/>
      <c r="EA73" s="40"/>
      <c r="EB73" s="25"/>
      <c r="EC73" s="605"/>
      <c r="ED73" s="605"/>
      <c r="EE73" s="605"/>
      <c r="EF73" s="605"/>
      <c r="EG73" s="605"/>
      <c r="EH73" s="605"/>
      <c r="EI73" s="605"/>
      <c r="EJ73" s="605"/>
      <c r="EK73" s="605"/>
      <c r="EL73" s="605"/>
      <c r="EM73" s="19"/>
      <c r="EN73" s="26"/>
      <c r="EO73" s="41"/>
      <c r="EP73" s="25">
        <f t="shared" si="74"/>
        <v>0</v>
      </c>
      <c r="EQ73" s="605">
        <f>'havi összesítő'!FY73</f>
        <v>0</v>
      </c>
      <c r="ER73" s="605">
        <f>'havi összesítő'!FZ73</f>
        <v>0</v>
      </c>
      <c r="ES73" s="605">
        <f>'havi összesítő'!FX73</f>
        <v>0</v>
      </c>
      <c r="ET73" s="605">
        <f>'havi összesítő'!GC73</f>
        <v>0</v>
      </c>
      <c r="EU73" s="605">
        <f>'havi összesítő'!GA73</f>
        <v>0</v>
      </c>
      <c r="EV73" s="42"/>
      <c r="EW73" s="322">
        <f>FB73-(SUM(EX73:EZ73)+FH73)</f>
        <v>0</v>
      </c>
      <c r="EX73" s="323">
        <f>'havi összesítő'!GL73</f>
        <v>0</v>
      </c>
      <c r="EY73" s="323">
        <f>'havi összesítő'!GN73</f>
        <v>0</v>
      </c>
      <c r="EZ73" s="323">
        <f>'havi összesítő'!GM73</f>
        <v>0</v>
      </c>
      <c r="FA73" s="323">
        <f>'havi összesítő'!GQ73</f>
        <v>0</v>
      </c>
      <c r="FB73" s="323">
        <f>'havi összesítő'!GO73</f>
        <v>0</v>
      </c>
      <c r="FC73" s="42"/>
      <c r="FD73" s="322">
        <f t="shared" si="76"/>
        <v>0</v>
      </c>
      <c r="FE73" s="323">
        <f t="shared" si="77"/>
        <v>0</v>
      </c>
      <c r="FF73" s="323">
        <f t="shared" si="78"/>
        <v>0</v>
      </c>
      <c r="FG73" s="323">
        <f t="shared" si="79"/>
        <v>0</v>
      </c>
      <c r="FH73" s="323">
        <f t="shared" si="80"/>
        <v>0</v>
      </c>
      <c r="FI73" s="323">
        <f t="shared" si="81"/>
        <v>0</v>
      </c>
      <c r="FJ73" s="41"/>
      <c r="FK73" s="25"/>
      <c r="FL73" s="605"/>
      <c r="FM73" s="605"/>
      <c r="FN73" s="605"/>
      <c r="FO73" s="605"/>
      <c r="FP73" s="605"/>
      <c r="FQ73" s="42"/>
      <c r="FR73" s="25"/>
      <c r="FS73" s="605"/>
      <c r="FT73" s="605"/>
      <c r="FU73" s="605"/>
      <c r="FV73" s="605"/>
      <c r="FW73" s="605"/>
      <c r="FX73" s="42"/>
      <c r="FY73" s="25"/>
      <c r="FZ73" s="605"/>
      <c r="GA73" s="605"/>
      <c r="GB73" s="605"/>
      <c r="GC73" s="605"/>
      <c r="GD73" s="605"/>
      <c r="GE73" s="43"/>
      <c r="GN73" s="21"/>
      <c r="GO73" s="21"/>
    </row>
    <row r="74" spans="1:197" ht="15.75" hidden="1" thickBot="1" x14ac:dyDescent="0.3">
      <c r="A74" s="58">
        <f>IF(beosztás!A76=0,"",beosztás!A76)</f>
        <v>25</v>
      </c>
      <c r="B74" s="55" t="str">
        <f>IF(beosztás!B76=0,"",beosztás!B76)</f>
        <v/>
      </c>
      <c r="C74" s="56" t="str">
        <f>IF(beosztás!C76=0,"",beosztás!C76)</f>
        <v/>
      </c>
      <c r="D74" s="57" t="str">
        <f>IF(beosztás!D76=0,"",beosztás!D76)</f>
        <v/>
      </c>
      <c r="F74" s="25">
        <f t="shared" si="67"/>
        <v>0</v>
      </c>
      <c r="G74" s="605">
        <f>'havi összesítő'!M74</f>
        <v>0</v>
      </c>
      <c r="H74" s="605">
        <f>'havi összesítő'!N74</f>
        <v>0</v>
      </c>
      <c r="I74" s="605">
        <f>'havi összesítő'!L74</f>
        <v>0</v>
      </c>
      <c r="J74" s="605">
        <f>'havi összesítő'!Q74</f>
        <v>0</v>
      </c>
      <c r="K74" s="605">
        <f>'havi összesítő'!O74</f>
        <v>0</v>
      </c>
      <c r="L74" s="40"/>
      <c r="M74" s="25">
        <f t="shared" si="68"/>
        <v>0</v>
      </c>
      <c r="N74" s="605">
        <f>'havi összesítő'!Z74</f>
        <v>0</v>
      </c>
      <c r="O74" s="605">
        <f>'havi összesítő'!AB74</f>
        <v>0</v>
      </c>
      <c r="P74" s="605">
        <f>'havi összesítő'!AA74</f>
        <v>0</v>
      </c>
      <c r="Q74" s="605">
        <f>'havi összesítő'!AE74</f>
        <v>0</v>
      </c>
      <c r="R74" s="605">
        <f>'havi összesítő'!AC74</f>
        <v>0</v>
      </c>
      <c r="S74" s="40"/>
      <c r="T74" s="25">
        <f t="shared" si="69"/>
        <v>0</v>
      </c>
      <c r="U74" s="605">
        <f t="shared" si="70"/>
        <v>0</v>
      </c>
      <c r="V74" s="605">
        <f t="shared" si="71"/>
        <v>0</v>
      </c>
      <c r="W74" s="605">
        <f t="shared" si="72"/>
        <v>0</v>
      </c>
      <c r="X74" s="605">
        <f>'havi összesítő'!AS74</f>
        <v>0</v>
      </c>
      <c r="Y74" s="605">
        <f>'havi összesítő'!AQ74</f>
        <v>0</v>
      </c>
      <c r="Z74" s="41"/>
      <c r="AA74" s="25">
        <f t="shared" si="73"/>
        <v>0</v>
      </c>
      <c r="AB74" s="605">
        <f>'havi összesítő'!BC74</f>
        <v>0</v>
      </c>
      <c r="AC74" s="605">
        <f>'havi összesítő'!BD74</f>
        <v>0</v>
      </c>
      <c r="AD74" s="605">
        <f>'havi összesítő'!BB74</f>
        <v>0</v>
      </c>
      <c r="AE74" s="605">
        <f>'havi összesítő'!BG74</f>
        <v>0</v>
      </c>
      <c r="AF74" s="605">
        <f>'havi összesítő'!BE74</f>
        <v>0</v>
      </c>
      <c r="AG74" s="40"/>
      <c r="AH74" s="25"/>
      <c r="AI74" s="605"/>
      <c r="AJ74" s="605"/>
      <c r="AK74" s="605"/>
      <c r="AL74" s="605"/>
      <c r="AM74" s="605"/>
      <c r="AN74" s="605"/>
      <c r="AO74" s="605"/>
      <c r="AP74" s="605"/>
      <c r="AQ74" s="605"/>
      <c r="AR74" s="605"/>
      <c r="AS74" s="19"/>
      <c r="AT74" s="26"/>
      <c r="AU74" s="40"/>
      <c r="AV74" s="25"/>
      <c r="AW74" s="605"/>
      <c r="AX74" s="605"/>
      <c r="AY74" s="605"/>
      <c r="AZ74" s="605"/>
      <c r="BA74" s="605"/>
      <c r="BB74" s="605"/>
      <c r="BC74" s="605"/>
      <c r="BD74" s="605"/>
      <c r="BE74" s="605"/>
      <c r="BF74" s="605"/>
      <c r="BG74" s="19"/>
      <c r="BH74" s="26"/>
      <c r="BI74" s="41"/>
      <c r="BJ74" s="25"/>
      <c r="BK74" s="605"/>
      <c r="BL74" s="605"/>
      <c r="BM74" s="605"/>
      <c r="BN74" s="605"/>
      <c r="BO74" s="605"/>
      <c r="BP74" s="605"/>
      <c r="BQ74" s="605"/>
      <c r="BR74" s="605"/>
      <c r="BS74" s="605"/>
      <c r="BT74" s="605"/>
      <c r="BU74" s="19"/>
      <c r="BV74" s="26"/>
      <c r="BW74" s="40"/>
      <c r="BX74" s="25"/>
      <c r="BY74" s="605"/>
      <c r="BZ74" s="605"/>
      <c r="CA74" s="605"/>
      <c r="CB74" s="605"/>
      <c r="CC74" s="605"/>
      <c r="CD74" s="605"/>
      <c r="CE74" s="605"/>
      <c r="CF74" s="605"/>
      <c r="CG74" s="605"/>
      <c r="CH74" s="605"/>
      <c r="CI74" s="19"/>
      <c r="CJ74" s="26"/>
      <c r="CK74" s="40"/>
      <c r="CL74" s="25"/>
      <c r="CM74" s="605"/>
      <c r="CN74" s="605"/>
      <c r="CO74" s="605"/>
      <c r="CP74" s="605"/>
      <c r="CQ74" s="605"/>
      <c r="CR74" s="605"/>
      <c r="CS74" s="605"/>
      <c r="CT74" s="605"/>
      <c r="CU74" s="605"/>
      <c r="CV74" s="605"/>
      <c r="CW74" s="19"/>
      <c r="CX74" s="26"/>
      <c r="CY74" s="41"/>
      <c r="CZ74" s="25"/>
      <c r="DA74" s="605"/>
      <c r="DB74" s="605"/>
      <c r="DC74" s="605"/>
      <c r="DD74" s="605"/>
      <c r="DE74" s="605"/>
      <c r="DF74" s="605"/>
      <c r="DG74" s="605"/>
      <c r="DH74" s="605"/>
      <c r="DI74" s="605"/>
      <c r="DJ74" s="605"/>
      <c r="DK74" s="19"/>
      <c r="DL74" s="26"/>
      <c r="DM74" s="40"/>
      <c r="DN74" s="25"/>
      <c r="DO74" s="605"/>
      <c r="DP74" s="605"/>
      <c r="DQ74" s="605"/>
      <c r="DR74" s="605"/>
      <c r="DS74" s="605"/>
      <c r="DT74" s="605"/>
      <c r="DU74" s="605"/>
      <c r="DV74" s="605"/>
      <c r="DW74" s="605"/>
      <c r="DX74" s="605"/>
      <c r="DY74" s="19"/>
      <c r="DZ74" s="26"/>
      <c r="EA74" s="40"/>
      <c r="EB74" s="25"/>
      <c r="EC74" s="605"/>
      <c r="ED74" s="605"/>
      <c r="EE74" s="605"/>
      <c r="EF74" s="605"/>
      <c r="EG74" s="605"/>
      <c r="EH74" s="605"/>
      <c r="EI74" s="605"/>
      <c r="EJ74" s="605"/>
      <c r="EK74" s="605"/>
      <c r="EL74" s="605"/>
      <c r="EM74" s="19"/>
      <c r="EN74" s="26"/>
      <c r="EO74" s="41"/>
      <c r="EP74" s="25">
        <f t="shared" si="74"/>
        <v>0</v>
      </c>
      <c r="EQ74" s="605">
        <f>'havi összesítő'!FY74</f>
        <v>0</v>
      </c>
      <c r="ER74" s="605">
        <f>'havi összesítő'!FZ74</f>
        <v>0</v>
      </c>
      <c r="ES74" s="605">
        <f>'havi összesítő'!FX74</f>
        <v>0</v>
      </c>
      <c r="ET74" s="605">
        <f>'havi összesítő'!GC74</f>
        <v>0</v>
      </c>
      <c r="EU74" s="605">
        <f>'havi összesítő'!GA74</f>
        <v>0</v>
      </c>
      <c r="EV74" s="42"/>
      <c r="EW74" s="322">
        <f t="shared" si="75"/>
        <v>0</v>
      </c>
      <c r="EX74" s="323">
        <f>'havi összesítő'!GL74</f>
        <v>0</v>
      </c>
      <c r="EY74" s="323">
        <f>'havi összesítő'!GN74</f>
        <v>0</v>
      </c>
      <c r="EZ74" s="323">
        <f>'havi összesítő'!GM74</f>
        <v>0</v>
      </c>
      <c r="FA74" s="323">
        <f>'havi összesítő'!GQ74</f>
        <v>0</v>
      </c>
      <c r="FB74" s="323">
        <f>'havi összesítő'!GO74</f>
        <v>0</v>
      </c>
      <c r="FC74" s="42"/>
      <c r="FD74" s="322">
        <f t="shared" si="76"/>
        <v>0</v>
      </c>
      <c r="FE74" s="323">
        <f t="shared" si="77"/>
        <v>0</v>
      </c>
      <c r="FF74" s="323">
        <f t="shared" si="78"/>
        <v>0</v>
      </c>
      <c r="FG74" s="323">
        <f t="shared" si="79"/>
        <v>0</v>
      </c>
      <c r="FH74" s="323">
        <f t="shared" si="80"/>
        <v>0</v>
      </c>
      <c r="FI74" s="323">
        <f t="shared" si="81"/>
        <v>0</v>
      </c>
      <c r="FJ74" s="41"/>
      <c r="FK74" s="25"/>
      <c r="FL74" s="605"/>
      <c r="FM74" s="605"/>
      <c r="FN74" s="605"/>
      <c r="FO74" s="605"/>
      <c r="FP74" s="605"/>
      <c r="FQ74" s="42"/>
      <c r="FR74" s="25"/>
      <c r="FS74" s="605"/>
      <c r="FT74" s="605"/>
      <c r="FU74" s="605"/>
      <c r="FV74" s="605"/>
      <c r="FW74" s="605"/>
      <c r="FX74" s="42"/>
      <c r="FY74" s="25"/>
      <c r="FZ74" s="605"/>
      <c r="GA74" s="605"/>
      <c r="GB74" s="605"/>
      <c r="GC74" s="605"/>
      <c r="GD74" s="605"/>
      <c r="GE74" s="43"/>
      <c r="GN74" s="21"/>
      <c r="GO74" s="21"/>
    </row>
    <row r="75" spans="1:197" ht="15.75" hidden="1" thickBot="1" x14ac:dyDescent="0.3">
      <c r="A75" s="58">
        <f>IF(beosztás!A77=0,"",beosztás!A77)</f>
        <v>26</v>
      </c>
      <c r="B75" s="55" t="str">
        <f>IF(beosztás!B77=0,"",beosztás!B77)</f>
        <v/>
      </c>
      <c r="C75" s="56" t="str">
        <f>IF(beosztás!C77=0,"",beosztás!C77)</f>
        <v/>
      </c>
      <c r="D75" s="57" t="str">
        <f>IF(beosztás!D77=0,"",beosztás!D77)</f>
        <v/>
      </c>
      <c r="F75" s="25">
        <f t="shared" si="67"/>
        <v>0</v>
      </c>
      <c r="G75" s="605">
        <f>'havi összesítő'!M75</f>
        <v>0</v>
      </c>
      <c r="H75" s="605">
        <f>'havi összesítő'!N75</f>
        <v>0</v>
      </c>
      <c r="I75" s="605">
        <f>'havi összesítő'!L75</f>
        <v>0</v>
      </c>
      <c r="J75" s="605">
        <f>'havi összesítő'!Q75</f>
        <v>0</v>
      </c>
      <c r="K75" s="605">
        <f>'havi összesítő'!O75</f>
        <v>0</v>
      </c>
      <c r="L75" s="40"/>
      <c r="M75" s="25">
        <f t="shared" si="68"/>
        <v>0</v>
      </c>
      <c r="N75" s="605">
        <f>'havi összesítő'!Z75</f>
        <v>0</v>
      </c>
      <c r="O75" s="605">
        <f>'havi összesítő'!AB75</f>
        <v>0</v>
      </c>
      <c r="P75" s="605">
        <f>'havi összesítő'!AA75</f>
        <v>0</v>
      </c>
      <c r="Q75" s="605">
        <f>'havi összesítő'!AE75</f>
        <v>0</v>
      </c>
      <c r="R75" s="605">
        <f>'havi összesítő'!AC75</f>
        <v>0</v>
      </c>
      <c r="S75" s="40"/>
      <c r="T75" s="25">
        <f t="shared" si="69"/>
        <v>0</v>
      </c>
      <c r="U75" s="605">
        <f t="shared" si="70"/>
        <v>0</v>
      </c>
      <c r="V75" s="605">
        <f t="shared" si="71"/>
        <v>0</v>
      </c>
      <c r="W75" s="605">
        <f t="shared" si="72"/>
        <v>0</v>
      </c>
      <c r="X75" s="605">
        <f>'havi összesítő'!AS75</f>
        <v>0</v>
      </c>
      <c r="Y75" s="605">
        <f>'havi összesítő'!AQ75</f>
        <v>0</v>
      </c>
      <c r="Z75" s="41"/>
      <c r="AA75" s="25">
        <f t="shared" si="73"/>
        <v>0</v>
      </c>
      <c r="AB75" s="605">
        <f>'havi összesítő'!BC75</f>
        <v>0</v>
      </c>
      <c r="AC75" s="605">
        <f>'havi összesítő'!BD75</f>
        <v>0</v>
      </c>
      <c r="AD75" s="605">
        <f>'havi összesítő'!BB75</f>
        <v>0</v>
      </c>
      <c r="AE75" s="605">
        <f>'havi összesítő'!BG75</f>
        <v>0</v>
      </c>
      <c r="AF75" s="605">
        <f>'havi összesítő'!BE75</f>
        <v>0</v>
      </c>
      <c r="AG75" s="40"/>
      <c r="AH75" s="25"/>
      <c r="AI75" s="605"/>
      <c r="AJ75" s="605"/>
      <c r="AK75" s="605"/>
      <c r="AL75" s="605"/>
      <c r="AM75" s="605"/>
      <c r="AN75" s="605"/>
      <c r="AO75" s="605"/>
      <c r="AP75" s="605"/>
      <c r="AQ75" s="605"/>
      <c r="AR75" s="605"/>
      <c r="AS75" s="19"/>
      <c r="AT75" s="26"/>
      <c r="AU75" s="40"/>
      <c r="AV75" s="25"/>
      <c r="AW75" s="605"/>
      <c r="AX75" s="605"/>
      <c r="AY75" s="605"/>
      <c r="AZ75" s="605"/>
      <c r="BA75" s="605"/>
      <c r="BB75" s="605"/>
      <c r="BC75" s="605"/>
      <c r="BD75" s="605"/>
      <c r="BE75" s="605"/>
      <c r="BF75" s="605"/>
      <c r="BG75" s="19"/>
      <c r="BH75" s="26"/>
      <c r="BI75" s="41"/>
      <c r="BJ75" s="25"/>
      <c r="BK75" s="605"/>
      <c r="BL75" s="605"/>
      <c r="BM75" s="605"/>
      <c r="BN75" s="605"/>
      <c r="BO75" s="605"/>
      <c r="BP75" s="605"/>
      <c r="BQ75" s="605"/>
      <c r="BR75" s="605"/>
      <c r="BS75" s="605"/>
      <c r="BT75" s="605"/>
      <c r="BU75" s="19"/>
      <c r="BV75" s="26"/>
      <c r="BW75" s="40"/>
      <c r="BX75" s="25"/>
      <c r="BY75" s="605"/>
      <c r="BZ75" s="605"/>
      <c r="CA75" s="605"/>
      <c r="CB75" s="605"/>
      <c r="CC75" s="605"/>
      <c r="CD75" s="605"/>
      <c r="CE75" s="605"/>
      <c r="CF75" s="605"/>
      <c r="CG75" s="605"/>
      <c r="CH75" s="605"/>
      <c r="CI75" s="19"/>
      <c r="CJ75" s="26"/>
      <c r="CK75" s="40"/>
      <c r="CL75" s="25"/>
      <c r="CM75" s="605"/>
      <c r="CN75" s="605"/>
      <c r="CO75" s="605"/>
      <c r="CP75" s="605"/>
      <c r="CQ75" s="605"/>
      <c r="CR75" s="605"/>
      <c r="CS75" s="605"/>
      <c r="CT75" s="605"/>
      <c r="CU75" s="605"/>
      <c r="CV75" s="605"/>
      <c r="CW75" s="19"/>
      <c r="CX75" s="26"/>
      <c r="CY75" s="41"/>
      <c r="CZ75" s="25"/>
      <c r="DA75" s="605"/>
      <c r="DB75" s="605"/>
      <c r="DC75" s="605"/>
      <c r="DD75" s="605"/>
      <c r="DE75" s="605"/>
      <c r="DF75" s="605"/>
      <c r="DG75" s="605"/>
      <c r="DH75" s="605"/>
      <c r="DI75" s="605"/>
      <c r="DJ75" s="605"/>
      <c r="DK75" s="19"/>
      <c r="DL75" s="26"/>
      <c r="DM75" s="40"/>
      <c r="DN75" s="25"/>
      <c r="DO75" s="605"/>
      <c r="DP75" s="605"/>
      <c r="DQ75" s="605"/>
      <c r="DR75" s="605"/>
      <c r="DS75" s="605"/>
      <c r="DT75" s="605"/>
      <c r="DU75" s="605"/>
      <c r="DV75" s="605"/>
      <c r="DW75" s="605"/>
      <c r="DX75" s="605"/>
      <c r="DY75" s="19"/>
      <c r="DZ75" s="26"/>
      <c r="EA75" s="40"/>
      <c r="EB75" s="25"/>
      <c r="EC75" s="605"/>
      <c r="ED75" s="605"/>
      <c r="EE75" s="605"/>
      <c r="EF75" s="605"/>
      <c r="EG75" s="605"/>
      <c r="EH75" s="605"/>
      <c r="EI75" s="605"/>
      <c r="EJ75" s="605"/>
      <c r="EK75" s="605"/>
      <c r="EL75" s="605"/>
      <c r="EM75" s="19"/>
      <c r="EN75" s="26"/>
      <c r="EO75" s="41"/>
      <c r="EP75" s="25">
        <f t="shared" si="74"/>
        <v>0</v>
      </c>
      <c r="EQ75" s="605">
        <f>'havi összesítő'!FY75</f>
        <v>0</v>
      </c>
      <c r="ER75" s="605">
        <f>'havi összesítő'!FZ75</f>
        <v>0</v>
      </c>
      <c r="ES75" s="605">
        <f>'havi összesítő'!FX75</f>
        <v>0</v>
      </c>
      <c r="ET75" s="605">
        <f>'havi összesítő'!GC75</f>
        <v>0</v>
      </c>
      <c r="EU75" s="605">
        <f>'havi összesítő'!GA75</f>
        <v>0</v>
      </c>
      <c r="EV75" s="42"/>
      <c r="EW75" s="322">
        <f t="shared" si="75"/>
        <v>0</v>
      </c>
      <c r="EX75" s="323">
        <f>'havi összesítő'!GL75</f>
        <v>0</v>
      </c>
      <c r="EY75" s="323">
        <f>'havi összesítő'!GN75</f>
        <v>0</v>
      </c>
      <c r="EZ75" s="323">
        <f>'havi összesítő'!GM75</f>
        <v>0</v>
      </c>
      <c r="FA75" s="323">
        <f>'havi összesítő'!GQ75</f>
        <v>0</v>
      </c>
      <c r="FB75" s="323">
        <f>'havi összesítő'!GO75</f>
        <v>0</v>
      </c>
      <c r="FC75" s="42"/>
      <c r="FD75" s="322">
        <f t="shared" si="76"/>
        <v>0</v>
      </c>
      <c r="FE75" s="323">
        <f t="shared" si="77"/>
        <v>0</v>
      </c>
      <c r="FF75" s="323">
        <f t="shared" si="78"/>
        <v>0</v>
      </c>
      <c r="FG75" s="323">
        <f t="shared" si="79"/>
        <v>0</v>
      </c>
      <c r="FH75" s="323">
        <f t="shared" si="80"/>
        <v>0</v>
      </c>
      <c r="FI75" s="323">
        <f t="shared" si="81"/>
        <v>0</v>
      </c>
      <c r="FJ75" s="41"/>
      <c r="FK75" s="25"/>
      <c r="FL75" s="605"/>
      <c r="FM75" s="605"/>
      <c r="FN75" s="605"/>
      <c r="FO75" s="605"/>
      <c r="FP75" s="605"/>
      <c r="FQ75" s="42"/>
      <c r="FR75" s="25"/>
      <c r="FS75" s="605"/>
      <c r="FT75" s="605"/>
      <c r="FU75" s="605"/>
      <c r="FV75" s="605"/>
      <c r="FW75" s="605"/>
      <c r="FX75" s="42"/>
      <c r="FY75" s="25"/>
      <c r="FZ75" s="605"/>
      <c r="GA75" s="605"/>
      <c r="GB75" s="605"/>
      <c r="GC75" s="605"/>
      <c r="GD75" s="605"/>
      <c r="GE75" s="43"/>
      <c r="GN75" s="21"/>
      <c r="GO75" s="21"/>
    </row>
    <row r="76" spans="1:197" ht="15.75" hidden="1" thickBot="1" x14ac:dyDescent="0.3">
      <c r="A76" s="58">
        <f>IF(beosztás!A78=0,"",beosztás!A78)</f>
        <v>27</v>
      </c>
      <c r="B76" s="55" t="str">
        <f>IF(beosztás!B78=0,"",beosztás!B78)</f>
        <v/>
      </c>
      <c r="C76" s="56" t="str">
        <f>IF(beosztás!C78=0,"",beosztás!C78)</f>
        <v/>
      </c>
      <c r="D76" s="57" t="str">
        <f>IF(beosztás!D78=0,"",beosztás!D78)</f>
        <v/>
      </c>
      <c r="F76" s="25">
        <f t="shared" si="67"/>
        <v>0</v>
      </c>
      <c r="G76" s="605">
        <f>'havi összesítő'!M76</f>
        <v>0</v>
      </c>
      <c r="H76" s="605">
        <f>'havi összesítő'!N76</f>
        <v>0</v>
      </c>
      <c r="I76" s="605">
        <f>'havi összesítő'!L76</f>
        <v>0</v>
      </c>
      <c r="J76" s="605">
        <f>'havi összesítő'!Q76</f>
        <v>0</v>
      </c>
      <c r="K76" s="605">
        <f>'havi összesítő'!O76</f>
        <v>0</v>
      </c>
      <c r="L76" s="40"/>
      <c r="M76" s="25">
        <f t="shared" si="68"/>
        <v>0</v>
      </c>
      <c r="N76" s="605">
        <f>'havi összesítő'!Z76</f>
        <v>0</v>
      </c>
      <c r="O76" s="605">
        <f>'havi összesítő'!AB76</f>
        <v>0</v>
      </c>
      <c r="P76" s="605">
        <f>'havi összesítő'!AA76</f>
        <v>0</v>
      </c>
      <c r="Q76" s="605">
        <f>'havi összesítő'!AE76</f>
        <v>0</v>
      </c>
      <c r="R76" s="605">
        <f>'havi összesítő'!AC76</f>
        <v>0</v>
      </c>
      <c r="S76" s="40"/>
      <c r="T76" s="25">
        <f t="shared" si="69"/>
        <v>0</v>
      </c>
      <c r="U76" s="605">
        <f t="shared" si="70"/>
        <v>0</v>
      </c>
      <c r="V76" s="605">
        <f t="shared" si="71"/>
        <v>0</v>
      </c>
      <c r="W76" s="605">
        <f t="shared" si="72"/>
        <v>0</v>
      </c>
      <c r="X76" s="605">
        <f>'havi összesítő'!AS76</f>
        <v>0</v>
      </c>
      <c r="Y76" s="605">
        <f>'havi összesítő'!AQ76</f>
        <v>0</v>
      </c>
      <c r="Z76" s="41"/>
      <c r="AA76" s="25">
        <f t="shared" si="73"/>
        <v>0</v>
      </c>
      <c r="AB76" s="605">
        <f>'havi összesítő'!BC76</f>
        <v>0</v>
      </c>
      <c r="AC76" s="605">
        <f>'havi összesítő'!BD76</f>
        <v>0</v>
      </c>
      <c r="AD76" s="605">
        <f>'havi összesítő'!BB76</f>
        <v>0</v>
      </c>
      <c r="AE76" s="605">
        <f>'havi összesítő'!BG76</f>
        <v>0</v>
      </c>
      <c r="AF76" s="605">
        <f>'havi összesítő'!BE76</f>
        <v>0</v>
      </c>
      <c r="AG76" s="40"/>
      <c r="AH76" s="25"/>
      <c r="AI76" s="605"/>
      <c r="AJ76" s="605"/>
      <c r="AK76" s="605"/>
      <c r="AL76" s="605"/>
      <c r="AM76" s="605"/>
      <c r="AN76" s="605"/>
      <c r="AO76" s="605"/>
      <c r="AP76" s="605"/>
      <c r="AQ76" s="605"/>
      <c r="AR76" s="605"/>
      <c r="AS76" s="19"/>
      <c r="AT76" s="26"/>
      <c r="AU76" s="40"/>
      <c r="AV76" s="25"/>
      <c r="AW76" s="605"/>
      <c r="AX76" s="605"/>
      <c r="AY76" s="605"/>
      <c r="AZ76" s="605"/>
      <c r="BA76" s="605"/>
      <c r="BB76" s="605"/>
      <c r="BC76" s="605"/>
      <c r="BD76" s="605"/>
      <c r="BE76" s="605"/>
      <c r="BF76" s="605"/>
      <c r="BG76" s="19"/>
      <c r="BH76" s="26"/>
      <c r="BI76" s="41"/>
      <c r="BJ76" s="25"/>
      <c r="BK76" s="605"/>
      <c r="BL76" s="605"/>
      <c r="BM76" s="605"/>
      <c r="BN76" s="605"/>
      <c r="BO76" s="605"/>
      <c r="BP76" s="605"/>
      <c r="BQ76" s="605"/>
      <c r="BR76" s="605"/>
      <c r="BS76" s="605"/>
      <c r="BT76" s="605"/>
      <c r="BU76" s="19"/>
      <c r="BV76" s="26"/>
      <c r="BW76" s="40"/>
      <c r="BX76" s="25"/>
      <c r="BY76" s="605"/>
      <c r="BZ76" s="605"/>
      <c r="CA76" s="605"/>
      <c r="CB76" s="605"/>
      <c r="CC76" s="605"/>
      <c r="CD76" s="605"/>
      <c r="CE76" s="605"/>
      <c r="CF76" s="605"/>
      <c r="CG76" s="605"/>
      <c r="CH76" s="605"/>
      <c r="CI76" s="19"/>
      <c r="CJ76" s="26"/>
      <c r="CK76" s="40"/>
      <c r="CL76" s="25"/>
      <c r="CM76" s="605"/>
      <c r="CN76" s="605"/>
      <c r="CO76" s="605"/>
      <c r="CP76" s="605"/>
      <c r="CQ76" s="605"/>
      <c r="CR76" s="605"/>
      <c r="CS76" s="605"/>
      <c r="CT76" s="605"/>
      <c r="CU76" s="605"/>
      <c r="CV76" s="605"/>
      <c r="CW76" s="19"/>
      <c r="CX76" s="26"/>
      <c r="CY76" s="41"/>
      <c r="CZ76" s="25"/>
      <c r="DA76" s="605"/>
      <c r="DB76" s="605"/>
      <c r="DC76" s="605"/>
      <c r="DD76" s="605"/>
      <c r="DE76" s="605"/>
      <c r="DF76" s="605"/>
      <c r="DG76" s="605"/>
      <c r="DH76" s="605"/>
      <c r="DI76" s="605"/>
      <c r="DJ76" s="605"/>
      <c r="DK76" s="19"/>
      <c r="DL76" s="26"/>
      <c r="DM76" s="40"/>
      <c r="DN76" s="25"/>
      <c r="DO76" s="605"/>
      <c r="DP76" s="605"/>
      <c r="DQ76" s="605"/>
      <c r="DR76" s="605"/>
      <c r="DS76" s="605"/>
      <c r="DT76" s="605"/>
      <c r="DU76" s="605"/>
      <c r="DV76" s="605"/>
      <c r="DW76" s="605"/>
      <c r="DX76" s="605"/>
      <c r="DY76" s="19"/>
      <c r="DZ76" s="26"/>
      <c r="EA76" s="40"/>
      <c r="EB76" s="25"/>
      <c r="EC76" s="605"/>
      <c r="ED76" s="605"/>
      <c r="EE76" s="605"/>
      <c r="EF76" s="605"/>
      <c r="EG76" s="605"/>
      <c r="EH76" s="605"/>
      <c r="EI76" s="605"/>
      <c r="EJ76" s="605"/>
      <c r="EK76" s="605"/>
      <c r="EL76" s="605"/>
      <c r="EM76" s="19"/>
      <c r="EN76" s="26"/>
      <c r="EO76" s="41"/>
      <c r="EP76" s="25">
        <f t="shared" si="74"/>
        <v>0</v>
      </c>
      <c r="EQ76" s="605">
        <f>'havi összesítő'!FY76</f>
        <v>0</v>
      </c>
      <c r="ER76" s="605">
        <f>'havi összesítő'!FZ76</f>
        <v>0</v>
      </c>
      <c r="ES76" s="605">
        <f>'havi összesítő'!FX76</f>
        <v>0</v>
      </c>
      <c r="ET76" s="605">
        <f>'havi összesítő'!GC76</f>
        <v>0</v>
      </c>
      <c r="EU76" s="605">
        <f>'havi összesítő'!GA76</f>
        <v>0</v>
      </c>
      <c r="EV76" s="42"/>
      <c r="EW76" s="322">
        <f t="shared" si="75"/>
        <v>0</v>
      </c>
      <c r="EX76" s="323">
        <f>'havi összesítő'!GL76</f>
        <v>0</v>
      </c>
      <c r="EY76" s="323">
        <f>'havi összesítő'!GN76</f>
        <v>0</v>
      </c>
      <c r="EZ76" s="323">
        <f>'havi összesítő'!GM76</f>
        <v>0</v>
      </c>
      <c r="FA76" s="323">
        <f>'havi összesítő'!GQ76</f>
        <v>0</v>
      </c>
      <c r="FB76" s="323">
        <f>'havi összesítő'!GO76</f>
        <v>0</v>
      </c>
      <c r="FC76" s="42"/>
      <c r="FD76" s="322">
        <f t="shared" si="76"/>
        <v>0</v>
      </c>
      <c r="FE76" s="323">
        <f t="shared" si="77"/>
        <v>0</v>
      </c>
      <c r="FF76" s="323">
        <f t="shared" si="78"/>
        <v>0</v>
      </c>
      <c r="FG76" s="323">
        <f t="shared" si="79"/>
        <v>0</v>
      </c>
      <c r="FH76" s="323">
        <f t="shared" si="80"/>
        <v>0</v>
      </c>
      <c r="FI76" s="323">
        <f t="shared" si="81"/>
        <v>0</v>
      </c>
      <c r="FJ76" s="41"/>
      <c r="FK76" s="25"/>
      <c r="FL76" s="605"/>
      <c r="FM76" s="605"/>
      <c r="FN76" s="605"/>
      <c r="FO76" s="605"/>
      <c r="FP76" s="605"/>
      <c r="FQ76" s="42"/>
      <c r="FR76" s="25"/>
      <c r="FS76" s="605"/>
      <c r="FT76" s="605"/>
      <c r="FU76" s="605"/>
      <c r="FV76" s="605"/>
      <c r="FW76" s="605"/>
      <c r="FX76" s="42"/>
      <c r="FY76" s="25"/>
      <c r="FZ76" s="605"/>
      <c r="GA76" s="605"/>
      <c r="GB76" s="605"/>
      <c r="GC76" s="605"/>
      <c r="GD76" s="605"/>
      <c r="GE76" s="43"/>
      <c r="GN76" s="21"/>
      <c r="GO76" s="21"/>
    </row>
    <row r="77" spans="1:197" ht="15.75" hidden="1" thickBot="1" x14ac:dyDescent="0.3">
      <c r="A77" s="58">
        <f>IF(beosztás!A79=0,"",beosztás!A79)</f>
        <v>28</v>
      </c>
      <c r="B77" s="55" t="str">
        <f>IF(beosztás!B79=0,"",beosztás!B79)</f>
        <v/>
      </c>
      <c r="C77" s="56" t="str">
        <f>IF(beosztás!C79=0,"",beosztás!C79)</f>
        <v/>
      </c>
      <c r="D77" s="57" t="str">
        <f>IF(beosztás!D79=0,"",beosztás!D79)</f>
        <v/>
      </c>
      <c r="F77" s="25">
        <f t="shared" si="67"/>
        <v>0</v>
      </c>
      <c r="G77" s="605">
        <f>'havi összesítő'!M77</f>
        <v>0</v>
      </c>
      <c r="H77" s="605">
        <f>'havi összesítő'!N77</f>
        <v>0</v>
      </c>
      <c r="I77" s="605">
        <f>'havi összesítő'!L77</f>
        <v>0</v>
      </c>
      <c r="J77" s="605">
        <f>'havi összesítő'!Q77</f>
        <v>0</v>
      </c>
      <c r="K77" s="605">
        <f>'havi összesítő'!O77</f>
        <v>0</v>
      </c>
      <c r="L77" s="40"/>
      <c r="M77" s="25">
        <f t="shared" si="68"/>
        <v>0</v>
      </c>
      <c r="N77" s="605">
        <f>'havi összesítő'!Z77</f>
        <v>0</v>
      </c>
      <c r="O77" s="605">
        <f>'havi összesítő'!AB77</f>
        <v>0</v>
      </c>
      <c r="P77" s="605">
        <f>'havi összesítő'!AA77</f>
        <v>0</v>
      </c>
      <c r="Q77" s="605">
        <f>'havi összesítő'!AE77</f>
        <v>0</v>
      </c>
      <c r="R77" s="605">
        <f>'havi összesítő'!AC77</f>
        <v>0</v>
      </c>
      <c r="S77" s="40"/>
      <c r="T77" s="25">
        <f t="shared" si="69"/>
        <v>0</v>
      </c>
      <c r="U77" s="605">
        <f t="shared" si="70"/>
        <v>0</v>
      </c>
      <c r="V77" s="605">
        <f t="shared" si="71"/>
        <v>0</v>
      </c>
      <c r="W77" s="605">
        <f t="shared" si="72"/>
        <v>0</v>
      </c>
      <c r="X77" s="605">
        <f>'havi összesítő'!AS77</f>
        <v>0</v>
      </c>
      <c r="Y77" s="605">
        <f>'havi összesítő'!AQ77</f>
        <v>0</v>
      </c>
      <c r="Z77" s="41"/>
      <c r="AA77" s="25">
        <f t="shared" si="73"/>
        <v>0</v>
      </c>
      <c r="AB77" s="605">
        <f>'havi összesítő'!BC77</f>
        <v>0</v>
      </c>
      <c r="AC77" s="605">
        <f>'havi összesítő'!BD77</f>
        <v>0</v>
      </c>
      <c r="AD77" s="605">
        <f>'havi összesítő'!BB77</f>
        <v>0</v>
      </c>
      <c r="AE77" s="605">
        <f>'havi összesítő'!BG77</f>
        <v>0</v>
      </c>
      <c r="AF77" s="605">
        <f>'havi összesítő'!BE77</f>
        <v>0</v>
      </c>
      <c r="AG77" s="40"/>
      <c r="AH77" s="25"/>
      <c r="AI77" s="605"/>
      <c r="AJ77" s="605"/>
      <c r="AK77" s="605"/>
      <c r="AL77" s="605"/>
      <c r="AM77" s="605"/>
      <c r="AN77" s="605"/>
      <c r="AO77" s="605"/>
      <c r="AP77" s="605"/>
      <c r="AQ77" s="605"/>
      <c r="AR77" s="605"/>
      <c r="AS77" s="19"/>
      <c r="AT77" s="26"/>
      <c r="AU77" s="40"/>
      <c r="AV77" s="25"/>
      <c r="AW77" s="605"/>
      <c r="AX77" s="605"/>
      <c r="AY77" s="605"/>
      <c r="AZ77" s="605"/>
      <c r="BA77" s="605"/>
      <c r="BB77" s="605"/>
      <c r="BC77" s="605"/>
      <c r="BD77" s="605"/>
      <c r="BE77" s="605"/>
      <c r="BF77" s="605"/>
      <c r="BG77" s="19"/>
      <c r="BH77" s="26"/>
      <c r="BI77" s="41"/>
      <c r="BJ77" s="25"/>
      <c r="BK77" s="605"/>
      <c r="BL77" s="605"/>
      <c r="BM77" s="605"/>
      <c r="BN77" s="605"/>
      <c r="BO77" s="605"/>
      <c r="BP77" s="605"/>
      <c r="BQ77" s="605"/>
      <c r="BR77" s="605"/>
      <c r="BS77" s="605"/>
      <c r="BT77" s="605"/>
      <c r="BU77" s="19"/>
      <c r="BV77" s="26"/>
      <c r="BW77" s="40"/>
      <c r="BX77" s="25"/>
      <c r="BY77" s="605"/>
      <c r="BZ77" s="605"/>
      <c r="CA77" s="605"/>
      <c r="CB77" s="605"/>
      <c r="CC77" s="605"/>
      <c r="CD77" s="605"/>
      <c r="CE77" s="605"/>
      <c r="CF77" s="605"/>
      <c r="CG77" s="605"/>
      <c r="CH77" s="605"/>
      <c r="CI77" s="19"/>
      <c r="CJ77" s="26"/>
      <c r="CK77" s="40"/>
      <c r="CL77" s="25"/>
      <c r="CM77" s="605"/>
      <c r="CN77" s="605"/>
      <c r="CO77" s="605"/>
      <c r="CP77" s="605"/>
      <c r="CQ77" s="605"/>
      <c r="CR77" s="605"/>
      <c r="CS77" s="605"/>
      <c r="CT77" s="605"/>
      <c r="CU77" s="605"/>
      <c r="CV77" s="605"/>
      <c r="CW77" s="19"/>
      <c r="CX77" s="26"/>
      <c r="CY77" s="41"/>
      <c r="CZ77" s="25"/>
      <c r="DA77" s="605"/>
      <c r="DB77" s="605"/>
      <c r="DC77" s="605"/>
      <c r="DD77" s="605"/>
      <c r="DE77" s="605"/>
      <c r="DF77" s="605"/>
      <c r="DG77" s="605"/>
      <c r="DH77" s="605"/>
      <c r="DI77" s="605"/>
      <c r="DJ77" s="605"/>
      <c r="DK77" s="19"/>
      <c r="DL77" s="26"/>
      <c r="DM77" s="40"/>
      <c r="DN77" s="25"/>
      <c r="DO77" s="605"/>
      <c r="DP77" s="605"/>
      <c r="DQ77" s="605"/>
      <c r="DR77" s="605"/>
      <c r="DS77" s="605"/>
      <c r="DT77" s="605"/>
      <c r="DU77" s="605"/>
      <c r="DV77" s="605"/>
      <c r="DW77" s="605"/>
      <c r="DX77" s="605"/>
      <c r="DY77" s="19"/>
      <c r="DZ77" s="26"/>
      <c r="EA77" s="40"/>
      <c r="EB77" s="25"/>
      <c r="EC77" s="605"/>
      <c r="ED77" s="605"/>
      <c r="EE77" s="605"/>
      <c r="EF77" s="605"/>
      <c r="EG77" s="605"/>
      <c r="EH77" s="605"/>
      <c r="EI77" s="605"/>
      <c r="EJ77" s="605"/>
      <c r="EK77" s="605"/>
      <c r="EL77" s="605"/>
      <c r="EM77" s="19"/>
      <c r="EN77" s="26"/>
      <c r="EO77" s="41"/>
      <c r="EP77" s="25">
        <f t="shared" si="74"/>
        <v>0</v>
      </c>
      <c r="EQ77" s="605">
        <f>'havi összesítő'!FY77</f>
        <v>0</v>
      </c>
      <c r="ER77" s="605">
        <f>'havi összesítő'!FZ77</f>
        <v>0</v>
      </c>
      <c r="ES77" s="605">
        <f>'havi összesítő'!FX77</f>
        <v>0</v>
      </c>
      <c r="ET77" s="605">
        <f>'havi összesítő'!GC77</f>
        <v>0</v>
      </c>
      <c r="EU77" s="605">
        <f>'havi összesítő'!GA77</f>
        <v>0</v>
      </c>
      <c r="EV77" s="42"/>
      <c r="EW77" s="322">
        <f t="shared" si="75"/>
        <v>0</v>
      </c>
      <c r="EX77" s="323">
        <f>'havi összesítő'!GL77</f>
        <v>0</v>
      </c>
      <c r="EY77" s="323">
        <f>'havi összesítő'!GN77</f>
        <v>0</v>
      </c>
      <c r="EZ77" s="323">
        <f>'havi összesítő'!GM77</f>
        <v>0</v>
      </c>
      <c r="FA77" s="323">
        <f>'havi összesítő'!GQ77</f>
        <v>0</v>
      </c>
      <c r="FB77" s="323">
        <f>'havi összesítő'!GO77</f>
        <v>0</v>
      </c>
      <c r="FC77" s="42"/>
      <c r="FD77" s="322">
        <f t="shared" si="76"/>
        <v>0</v>
      </c>
      <c r="FE77" s="323">
        <f t="shared" si="77"/>
        <v>0</v>
      </c>
      <c r="FF77" s="323">
        <f t="shared" si="78"/>
        <v>0</v>
      </c>
      <c r="FG77" s="323">
        <f t="shared" si="79"/>
        <v>0</v>
      </c>
      <c r="FH77" s="323">
        <f t="shared" si="80"/>
        <v>0</v>
      </c>
      <c r="FI77" s="323">
        <f t="shared" si="81"/>
        <v>0</v>
      </c>
      <c r="FJ77" s="41"/>
      <c r="FK77" s="25"/>
      <c r="FL77" s="605"/>
      <c r="FM77" s="605"/>
      <c r="FN77" s="605"/>
      <c r="FO77" s="605"/>
      <c r="FP77" s="605"/>
      <c r="FQ77" s="42"/>
      <c r="FR77" s="25"/>
      <c r="FS77" s="605"/>
      <c r="FT77" s="605"/>
      <c r="FU77" s="605"/>
      <c r="FV77" s="605"/>
      <c r="FW77" s="605"/>
      <c r="FX77" s="42"/>
      <c r="FY77" s="25"/>
      <c r="FZ77" s="605"/>
      <c r="GA77" s="605"/>
      <c r="GB77" s="605"/>
      <c r="GC77" s="605"/>
      <c r="GD77" s="605"/>
      <c r="GE77" s="43"/>
      <c r="GN77" s="21"/>
      <c r="GO77" s="21"/>
    </row>
    <row r="78" spans="1:197" ht="15.75" hidden="1" thickBot="1" x14ac:dyDescent="0.3">
      <c r="A78" s="58">
        <f>IF(beosztás!A80=0,"",beosztás!A80)</f>
        <v>29</v>
      </c>
      <c r="B78" s="55" t="str">
        <f>IF(beosztás!B80=0,"",beosztás!B80)</f>
        <v/>
      </c>
      <c r="C78" s="56" t="str">
        <f>IF(beosztás!C80=0,"",beosztás!C80)</f>
        <v/>
      </c>
      <c r="D78" s="57" t="str">
        <f>IF(beosztás!D80=0,"",beosztás!D80)</f>
        <v/>
      </c>
      <c r="F78" s="25">
        <f t="shared" si="67"/>
        <v>0</v>
      </c>
      <c r="G78" s="605">
        <f>'havi összesítő'!M78</f>
        <v>0</v>
      </c>
      <c r="H78" s="605">
        <f>'havi összesítő'!N78</f>
        <v>0</v>
      </c>
      <c r="I78" s="605">
        <f>'havi összesítő'!L78</f>
        <v>0</v>
      </c>
      <c r="J78" s="605">
        <f>'havi összesítő'!Q78</f>
        <v>0</v>
      </c>
      <c r="K78" s="605">
        <f>'havi összesítő'!O78</f>
        <v>0</v>
      </c>
      <c r="L78" s="40"/>
      <c r="M78" s="25">
        <f t="shared" si="68"/>
        <v>0</v>
      </c>
      <c r="N78" s="605">
        <f>'havi összesítő'!Z78</f>
        <v>0</v>
      </c>
      <c r="O78" s="605">
        <f>'havi összesítő'!AB78</f>
        <v>0</v>
      </c>
      <c r="P78" s="605">
        <f>'havi összesítő'!AA78</f>
        <v>0</v>
      </c>
      <c r="Q78" s="605">
        <f>'havi összesítő'!AE78</f>
        <v>0</v>
      </c>
      <c r="R78" s="605">
        <f>'havi összesítő'!AC78</f>
        <v>0</v>
      </c>
      <c r="S78" s="40"/>
      <c r="T78" s="25">
        <f t="shared" si="69"/>
        <v>0</v>
      </c>
      <c r="U78" s="605">
        <f t="shared" si="70"/>
        <v>0</v>
      </c>
      <c r="V78" s="605">
        <f t="shared" si="71"/>
        <v>0</v>
      </c>
      <c r="W78" s="605">
        <f t="shared" si="72"/>
        <v>0</v>
      </c>
      <c r="X78" s="605">
        <f>'havi összesítő'!AS78</f>
        <v>0</v>
      </c>
      <c r="Y78" s="605">
        <f>'havi összesítő'!AQ78</f>
        <v>0</v>
      </c>
      <c r="Z78" s="41"/>
      <c r="AA78" s="25">
        <f t="shared" si="73"/>
        <v>0</v>
      </c>
      <c r="AB78" s="605">
        <f>'havi összesítő'!BC78</f>
        <v>0</v>
      </c>
      <c r="AC78" s="605">
        <f>'havi összesítő'!BD78</f>
        <v>0</v>
      </c>
      <c r="AD78" s="605">
        <f>'havi összesítő'!BB78</f>
        <v>0</v>
      </c>
      <c r="AE78" s="605">
        <f>'havi összesítő'!BG78</f>
        <v>0</v>
      </c>
      <c r="AF78" s="605">
        <f>'havi összesítő'!BE78</f>
        <v>0</v>
      </c>
      <c r="AG78" s="40"/>
      <c r="AH78" s="25"/>
      <c r="AI78" s="605"/>
      <c r="AJ78" s="605"/>
      <c r="AK78" s="605"/>
      <c r="AL78" s="605"/>
      <c r="AM78" s="605"/>
      <c r="AN78" s="605"/>
      <c r="AO78" s="605"/>
      <c r="AP78" s="605"/>
      <c r="AQ78" s="605"/>
      <c r="AR78" s="605"/>
      <c r="AS78" s="19"/>
      <c r="AT78" s="26"/>
      <c r="AU78" s="40"/>
      <c r="AV78" s="25"/>
      <c r="AW78" s="605"/>
      <c r="AX78" s="605"/>
      <c r="AY78" s="605"/>
      <c r="AZ78" s="605"/>
      <c r="BA78" s="605"/>
      <c r="BB78" s="605"/>
      <c r="BC78" s="605"/>
      <c r="BD78" s="605"/>
      <c r="BE78" s="605"/>
      <c r="BF78" s="605"/>
      <c r="BG78" s="19"/>
      <c r="BH78" s="26"/>
      <c r="BI78" s="41"/>
      <c r="BJ78" s="25"/>
      <c r="BK78" s="605"/>
      <c r="BL78" s="605"/>
      <c r="BM78" s="605"/>
      <c r="BN78" s="605"/>
      <c r="BO78" s="605"/>
      <c r="BP78" s="605"/>
      <c r="BQ78" s="605"/>
      <c r="BR78" s="605"/>
      <c r="BS78" s="605"/>
      <c r="BT78" s="605"/>
      <c r="BU78" s="19"/>
      <c r="BV78" s="26"/>
      <c r="BW78" s="40"/>
      <c r="BX78" s="25"/>
      <c r="BY78" s="605"/>
      <c r="BZ78" s="605"/>
      <c r="CA78" s="605"/>
      <c r="CB78" s="605"/>
      <c r="CC78" s="605"/>
      <c r="CD78" s="605"/>
      <c r="CE78" s="605"/>
      <c r="CF78" s="605"/>
      <c r="CG78" s="605"/>
      <c r="CH78" s="605"/>
      <c r="CI78" s="19"/>
      <c r="CJ78" s="26"/>
      <c r="CK78" s="40"/>
      <c r="CL78" s="25"/>
      <c r="CM78" s="605"/>
      <c r="CN78" s="605"/>
      <c r="CO78" s="605"/>
      <c r="CP78" s="605"/>
      <c r="CQ78" s="605"/>
      <c r="CR78" s="605"/>
      <c r="CS78" s="605"/>
      <c r="CT78" s="605"/>
      <c r="CU78" s="605"/>
      <c r="CV78" s="605"/>
      <c r="CW78" s="19"/>
      <c r="CX78" s="26"/>
      <c r="CY78" s="41"/>
      <c r="CZ78" s="25"/>
      <c r="DA78" s="605"/>
      <c r="DB78" s="605"/>
      <c r="DC78" s="605"/>
      <c r="DD78" s="605"/>
      <c r="DE78" s="605"/>
      <c r="DF78" s="605"/>
      <c r="DG78" s="605"/>
      <c r="DH78" s="605"/>
      <c r="DI78" s="605"/>
      <c r="DJ78" s="605"/>
      <c r="DK78" s="19"/>
      <c r="DL78" s="26"/>
      <c r="DM78" s="40"/>
      <c r="DN78" s="25"/>
      <c r="DO78" s="605"/>
      <c r="DP78" s="605"/>
      <c r="DQ78" s="605"/>
      <c r="DR78" s="605"/>
      <c r="DS78" s="605"/>
      <c r="DT78" s="605"/>
      <c r="DU78" s="605"/>
      <c r="DV78" s="605"/>
      <c r="DW78" s="605"/>
      <c r="DX78" s="605"/>
      <c r="DY78" s="19"/>
      <c r="DZ78" s="26"/>
      <c r="EA78" s="40"/>
      <c r="EB78" s="25"/>
      <c r="EC78" s="605"/>
      <c r="ED78" s="605"/>
      <c r="EE78" s="605"/>
      <c r="EF78" s="605"/>
      <c r="EG78" s="605"/>
      <c r="EH78" s="605"/>
      <c r="EI78" s="605"/>
      <c r="EJ78" s="605"/>
      <c r="EK78" s="605"/>
      <c r="EL78" s="605"/>
      <c r="EM78" s="19"/>
      <c r="EN78" s="26"/>
      <c r="EO78" s="41"/>
      <c r="EP78" s="25">
        <f t="shared" si="74"/>
        <v>0</v>
      </c>
      <c r="EQ78" s="605">
        <f>'havi összesítő'!FY78</f>
        <v>0</v>
      </c>
      <c r="ER78" s="605">
        <f>'havi összesítő'!FZ78</f>
        <v>0</v>
      </c>
      <c r="ES78" s="605">
        <f>'havi összesítő'!FX78</f>
        <v>0</v>
      </c>
      <c r="ET78" s="605">
        <f>'havi összesítő'!GC78</f>
        <v>0</v>
      </c>
      <c r="EU78" s="605">
        <f>'havi összesítő'!GA78</f>
        <v>0</v>
      </c>
      <c r="EV78" s="42"/>
      <c r="EW78" s="322">
        <f t="shared" si="75"/>
        <v>0</v>
      </c>
      <c r="EX78" s="323">
        <f>'havi összesítő'!GL78</f>
        <v>0</v>
      </c>
      <c r="EY78" s="323">
        <f>'havi összesítő'!GN78</f>
        <v>0</v>
      </c>
      <c r="EZ78" s="323">
        <f>'havi összesítő'!GM78</f>
        <v>0</v>
      </c>
      <c r="FA78" s="323">
        <f>'havi összesítő'!GQ78</f>
        <v>0</v>
      </c>
      <c r="FB78" s="323">
        <f>'havi összesítő'!GO78</f>
        <v>0</v>
      </c>
      <c r="FC78" s="42"/>
      <c r="FD78" s="322">
        <f t="shared" si="76"/>
        <v>0</v>
      </c>
      <c r="FE78" s="323">
        <f t="shared" si="77"/>
        <v>0</v>
      </c>
      <c r="FF78" s="323">
        <f t="shared" si="78"/>
        <v>0</v>
      </c>
      <c r="FG78" s="323">
        <f t="shared" si="79"/>
        <v>0</v>
      </c>
      <c r="FH78" s="323">
        <f t="shared" si="80"/>
        <v>0</v>
      </c>
      <c r="FI78" s="323">
        <f t="shared" si="81"/>
        <v>0</v>
      </c>
      <c r="FJ78" s="41"/>
      <c r="FK78" s="25"/>
      <c r="FL78" s="605"/>
      <c r="FM78" s="605"/>
      <c r="FN78" s="605"/>
      <c r="FO78" s="605"/>
      <c r="FP78" s="605"/>
      <c r="FQ78" s="42"/>
      <c r="FR78" s="25"/>
      <c r="FS78" s="605"/>
      <c r="FT78" s="605"/>
      <c r="FU78" s="605"/>
      <c r="FV78" s="605"/>
      <c r="FW78" s="605"/>
      <c r="FX78" s="42"/>
      <c r="FY78" s="25"/>
      <c r="FZ78" s="605"/>
      <c r="GA78" s="605"/>
      <c r="GB78" s="605"/>
      <c r="GC78" s="605"/>
      <c r="GD78" s="605"/>
      <c r="GE78" s="43"/>
      <c r="GN78" s="21"/>
      <c r="GO78" s="21"/>
    </row>
    <row r="79" spans="1:197" ht="15.75" hidden="1" thickBot="1" x14ac:dyDescent="0.3">
      <c r="A79" s="58">
        <f>IF(beosztás!A81=0,"",beosztás!A81)</f>
        <v>30</v>
      </c>
      <c r="B79" s="55" t="str">
        <f>IF(beosztás!B81=0,"",beosztás!B81)</f>
        <v/>
      </c>
      <c r="C79" s="56" t="str">
        <f>IF(beosztás!C81=0,"",beosztás!C81)</f>
        <v/>
      </c>
      <c r="D79" s="57" t="str">
        <f>IF(beosztás!D81=0,"",beosztás!D81)</f>
        <v/>
      </c>
      <c r="F79" s="25">
        <f t="shared" si="67"/>
        <v>0</v>
      </c>
      <c r="G79" s="605">
        <f>'havi összesítő'!M79</f>
        <v>0</v>
      </c>
      <c r="H79" s="605">
        <f>'havi összesítő'!N79</f>
        <v>0</v>
      </c>
      <c r="I79" s="605">
        <f>'havi összesítő'!L79</f>
        <v>0</v>
      </c>
      <c r="J79" s="605">
        <f>'havi összesítő'!Q79</f>
        <v>0</v>
      </c>
      <c r="K79" s="605">
        <f>'havi összesítő'!O79</f>
        <v>0</v>
      </c>
      <c r="L79" s="40"/>
      <c r="M79" s="25">
        <f t="shared" si="68"/>
        <v>0</v>
      </c>
      <c r="N79" s="605">
        <f>'havi összesítő'!Z79</f>
        <v>0</v>
      </c>
      <c r="O79" s="605">
        <f>'havi összesítő'!AB79</f>
        <v>0</v>
      </c>
      <c r="P79" s="605">
        <f>'havi összesítő'!AA79</f>
        <v>0</v>
      </c>
      <c r="Q79" s="605">
        <f>'havi összesítő'!AE79</f>
        <v>0</v>
      </c>
      <c r="R79" s="605">
        <f>'havi összesítő'!AC79</f>
        <v>0</v>
      </c>
      <c r="S79" s="40"/>
      <c r="T79" s="25">
        <f t="shared" si="69"/>
        <v>0</v>
      </c>
      <c r="U79" s="605">
        <f t="shared" si="70"/>
        <v>0</v>
      </c>
      <c r="V79" s="605">
        <f t="shared" si="71"/>
        <v>0</v>
      </c>
      <c r="W79" s="605">
        <f t="shared" si="72"/>
        <v>0</v>
      </c>
      <c r="X79" s="605">
        <f>'havi összesítő'!AS79</f>
        <v>0</v>
      </c>
      <c r="Y79" s="605">
        <f>'havi összesítő'!AQ79</f>
        <v>0</v>
      </c>
      <c r="Z79" s="41"/>
      <c r="AA79" s="25">
        <f t="shared" si="73"/>
        <v>0</v>
      </c>
      <c r="AB79" s="605">
        <f>'havi összesítő'!BC79</f>
        <v>0</v>
      </c>
      <c r="AC79" s="605">
        <f>'havi összesítő'!BD79</f>
        <v>0</v>
      </c>
      <c r="AD79" s="605">
        <f>'havi összesítő'!BB79</f>
        <v>0</v>
      </c>
      <c r="AE79" s="605">
        <f>'havi összesítő'!BG79</f>
        <v>0</v>
      </c>
      <c r="AF79" s="605">
        <f>'havi összesítő'!BE79</f>
        <v>0</v>
      </c>
      <c r="AG79" s="40"/>
      <c r="AH79" s="25"/>
      <c r="AI79" s="605"/>
      <c r="AJ79" s="605"/>
      <c r="AK79" s="605"/>
      <c r="AL79" s="605"/>
      <c r="AM79" s="605"/>
      <c r="AN79" s="605"/>
      <c r="AO79" s="605"/>
      <c r="AP79" s="605"/>
      <c r="AQ79" s="605"/>
      <c r="AR79" s="605"/>
      <c r="AS79" s="19"/>
      <c r="AT79" s="26"/>
      <c r="AU79" s="40"/>
      <c r="AV79" s="25"/>
      <c r="AW79" s="605"/>
      <c r="AX79" s="605"/>
      <c r="AY79" s="605"/>
      <c r="AZ79" s="605"/>
      <c r="BA79" s="605"/>
      <c r="BB79" s="605"/>
      <c r="BC79" s="605"/>
      <c r="BD79" s="605"/>
      <c r="BE79" s="605"/>
      <c r="BF79" s="605"/>
      <c r="BG79" s="19"/>
      <c r="BH79" s="26"/>
      <c r="BI79" s="41"/>
      <c r="BJ79" s="25"/>
      <c r="BK79" s="605"/>
      <c r="BL79" s="605"/>
      <c r="BM79" s="605"/>
      <c r="BN79" s="605"/>
      <c r="BO79" s="605"/>
      <c r="BP79" s="605"/>
      <c r="BQ79" s="605"/>
      <c r="BR79" s="605"/>
      <c r="BS79" s="605"/>
      <c r="BT79" s="605"/>
      <c r="BU79" s="19"/>
      <c r="BV79" s="26"/>
      <c r="BW79" s="40"/>
      <c r="BX79" s="25"/>
      <c r="BY79" s="605"/>
      <c r="BZ79" s="605"/>
      <c r="CA79" s="605"/>
      <c r="CB79" s="605"/>
      <c r="CC79" s="605"/>
      <c r="CD79" s="605"/>
      <c r="CE79" s="605"/>
      <c r="CF79" s="605"/>
      <c r="CG79" s="605"/>
      <c r="CH79" s="605"/>
      <c r="CI79" s="19"/>
      <c r="CJ79" s="26"/>
      <c r="CK79" s="40"/>
      <c r="CL79" s="25"/>
      <c r="CM79" s="605"/>
      <c r="CN79" s="605"/>
      <c r="CO79" s="605"/>
      <c r="CP79" s="605"/>
      <c r="CQ79" s="605"/>
      <c r="CR79" s="605"/>
      <c r="CS79" s="605"/>
      <c r="CT79" s="605"/>
      <c r="CU79" s="605"/>
      <c r="CV79" s="605"/>
      <c r="CW79" s="19"/>
      <c r="CX79" s="26"/>
      <c r="CY79" s="41"/>
      <c r="CZ79" s="25"/>
      <c r="DA79" s="605"/>
      <c r="DB79" s="605"/>
      <c r="DC79" s="605"/>
      <c r="DD79" s="605"/>
      <c r="DE79" s="605"/>
      <c r="DF79" s="605"/>
      <c r="DG79" s="605"/>
      <c r="DH79" s="605"/>
      <c r="DI79" s="605"/>
      <c r="DJ79" s="605"/>
      <c r="DK79" s="19"/>
      <c r="DL79" s="26"/>
      <c r="DM79" s="40"/>
      <c r="DN79" s="25"/>
      <c r="DO79" s="605"/>
      <c r="DP79" s="605"/>
      <c r="DQ79" s="605"/>
      <c r="DR79" s="605"/>
      <c r="DS79" s="605"/>
      <c r="DT79" s="605"/>
      <c r="DU79" s="605"/>
      <c r="DV79" s="605"/>
      <c r="DW79" s="605"/>
      <c r="DX79" s="605"/>
      <c r="DY79" s="19"/>
      <c r="DZ79" s="26"/>
      <c r="EA79" s="40"/>
      <c r="EB79" s="25"/>
      <c r="EC79" s="605"/>
      <c r="ED79" s="605"/>
      <c r="EE79" s="605"/>
      <c r="EF79" s="605"/>
      <c r="EG79" s="605"/>
      <c r="EH79" s="605"/>
      <c r="EI79" s="605"/>
      <c r="EJ79" s="605"/>
      <c r="EK79" s="605"/>
      <c r="EL79" s="605"/>
      <c r="EM79" s="19"/>
      <c r="EN79" s="26"/>
      <c r="EO79" s="41"/>
      <c r="EP79" s="25">
        <f t="shared" si="74"/>
        <v>0</v>
      </c>
      <c r="EQ79" s="605">
        <f>'havi összesítő'!FY79</f>
        <v>0</v>
      </c>
      <c r="ER79" s="605">
        <f>'havi összesítő'!FZ79</f>
        <v>0</v>
      </c>
      <c r="ES79" s="605">
        <f>'havi összesítő'!FX79</f>
        <v>0</v>
      </c>
      <c r="ET79" s="605">
        <f>'havi összesítő'!GC79</f>
        <v>0</v>
      </c>
      <c r="EU79" s="605">
        <f>'havi összesítő'!GA79</f>
        <v>0</v>
      </c>
      <c r="EV79" s="42"/>
      <c r="EW79" s="322">
        <f t="shared" si="75"/>
        <v>0</v>
      </c>
      <c r="EX79" s="323">
        <f>'havi összesítő'!GL79</f>
        <v>0</v>
      </c>
      <c r="EY79" s="323">
        <f>'havi összesítő'!GN79</f>
        <v>0</v>
      </c>
      <c r="EZ79" s="323">
        <f>'havi összesítő'!GM79</f>
        <v>0</v>
      </c>
      <c r="FA79" s="323">
        <f>'havi összesítő'!GQ79</f>
        <v>0</v>
      </c>
      <c r="FB79" s="323">
        <f>'havi összesítő'!GO79</f>
        <v>0</v>
      </c>
      <c r="FC79" s="42"/>
      <c r="FD79" s="322">
        <f t="shared" si="76"/>
        <v>0</v>
      </c>
      <c r="FE79" s="323">
        <f t="shared" si="77"/>
        <v>0</v>
      </c>
      <c r="FF79" s="323">
        <f t="shared" si="78"/>
        <v>0</v>
      </c>
      <c r="FG79" s="323">
        <f t="shared" si="79"/>
        <v>0</v>
      </c>
      <c r="FH79" s="323">
        <f t="shared" si="80"/>
        <v>0</v>
      </c>
      <c r="FI79" s="323">
        <f t="shared" si="81"/>
        <v>0</v>
      </c>
      <c r="FJ79" s="41"/>
      <c r="FK79" s="25"/>
      <c r="FL79" s="605"/>
      <c r="FM79" s="605"/>
      <c r="FN79" s="605"/>
      <c r="FO79" s="605"/>
      <c r="FP79" s="605"/>
      <c r="FQ79" s="42"/>
      <c r="FR79" s="25"/>
      <c r="FS79" s="605"/>
      <c r="FT79" s="605"/>
      <c r="FU79" s="605"/>
      <c r="FV79" s="605"/>
      <c r="FW79" s="605"/>
      <c r="FX79" s="42"/>
      <c r="FY79" s="25"/>
      <c r="FZ79" s="605"/>
      <c r="GA79" s="605"/>
      <c r="GB79" s="605"/>
      <c r="GC79" s="605"/>
      <c r="GD79" s="605"/>
      <c r="GE79" s="43"/>
      <c r="GN79" s="21"/>
      <c r="GO79" s="21"/>
    </row>
    <row r="80" spans="1:197" ht="15.75" thickBot="1" x14ac:dyDescent="0.3">
      <c r="A80" s="402" t="str">
        <f>IF(beosztás!A114=0,"",beosztás!A114)</f>
        <v/>
      </c>
      <c r="B80" s="403" t="str">
        <f>IF(beosztás!B114=0,"",beosztás!B114)</f>
        <v/>
      </c>
      <c r="C80" s="403" t="str">
        <f>IF(beosztás!C114=0,"",beosztás!C114)</f>
        <v>Red</v>
      </c>
      <c r="D80" s="404"/>
      <c r="E80" s="18"/>
      <c r="F80" s="338"/>
      <c r="G80" s="339"/>
      <c r="H80" s="339"/>
      <c r="I80" s="339"/>
      <c r="J80" s="339"/>
      <c r="K80" s="339"/>
      <c r="L80" s="325"/>
      <c r="M80" s="338">
        <f t="shared" si="68"/>
        <v>0</v>
      </c>
      <c r="N80" s="339">
        <f>'havi összesítő'!Z80</f>
        <v>0</v>
      </c>
      <c r="O80" s="339">
        <f>'havi összesítő'!AB80</f>
        <v>0</v>
      </c>
      <c r="P80" s="339">
        <f>'havi összesítő'!AA80</f>
        <v>0</v>
      </c>
      <c r="Q80" s="339">
        <f>'havi összesítő'!AE80</f>
        <v>0</v>
      </c>
      <c r="R80" s="339">
        <f>'havi összesítő'!AC80</f>
        <v>0</v>
      </c>
      <c r="S80" s="325"/>
      <c r="T80" s="338"/>
      <c r="U80" s="339"/>
      <c r="V80" s="339"/>
      <c r="W80" s="339"/>
      <c r="X80" s="339"/>
      <c r="Y80" s="339"/>
      <c r="Z80" s="326"/>
      <c r="AA80" s="338"/>
      <c r="AB80" s="339"/>
      <c r="AC80" s="339"/>
      <c r="AD80" s="339"/>
      <c r="AE80" s="339"/>
      <c r="AF80" s="339"/>
      <c r="AG80" s="325"/>
      <c r="AH80" s="338"/>
      <c r="AI80" s="339"/>
      <c r="AJ80" s="339"/>
      <c r="AK80" s="339"/>
      <c r="AL80" s="339"/>
      <c r="AM80" s="339"/>
      <c r="AN80" s="339"/>
      <c r="AO80" s="339"/>
      <c r="AP80" s="339"/>
      <c r="AQ80" s="339"/>
      <c r="AR80" s="339"/>
      <c r="AS80" s="339"/>
      <c r="AT80" s="340"/>
      <c r="AU80" s="325"/>
      <c r="AV80" s="338"/>
      <c r="AW80" s="339"/>
      <c r="AX80" s="339"/>
      <c r="AY80" s="339"/>
      <c r="AZ80" s="339"/>
      <c r="BA80" s="339"/>
      <c r="BB80" s="339"/>
      <c r="BC80" s="339"/>
      <c r="BD80" s="339"/>
      <c r="BE80" s="339"/>
      <c r="BF80" s="339"/>
      <c r="BG80" s="339"/>
      <c r="BH80" s="340"/>
      <c r="BI80" s="326"/>
      <c r="BJ80" s="338"/>
      <c r="BK80" s="339"/>
      <c r="BL80" s="339"/>
      <c r="BM80" s="339"/>
      <c r="BN80" s="339"/>
      <c r="BO80" s="339"/>
      <c r="BP80" s="339"/>
      <c r="BQ80" s="339"/>
      <c r="BR80" s="339"/>
      <c r="BS80" s="339"/>
      <c r="BT80" s="339"/>
      <c r="BU80" s="339"/>
      <c r="BV80" s="340"/>
      <c r="BW80" s="325"/>
      <c r="BX80" s="338"/>
      <c r="BY80" s="339"/>
      <c r="BZ80" s="339"/>
      <c r="CA80" s="339"/>
      <c r="CB80" s="339"/>
      <c r="CC80" s="339"/>
      <c r="CD80" s="339"/>
      <c r="CE80" s="339"/>
      <c r="CF80" s="339"/>
      <c r="CG80" s="339"/>
      <c r="CH80" s="339"/>
      <c r="CI80" s="339"/>
      <c r="CJ80" s="340"/>
      <c r="CK80" s="325"/>
      <c r="CL80" s="338"/>
      <c r="CM80" s="339"/>
      <c r="CN80" s="339"/>
      <c r="CO80" s="339"/>
      <c r="CP80" s="339"/>
      <c r="CQ80" s="339"/>
      <c r="CR80" s="339"/>
      <c r="CS80" s="339"/>
      <c r="CT80" s="339"/>
      <c r="CU80" s="339"/>
      <c r="CV80" s="339"/>
      <c r="CW80" s="339"/>
      <c r="CX80" s="340"/>
      <c r="CY80" s="326"/>
      <c r="CZ80" s="338"/>
      <c r="DA80" s="339"/>
      <c r="DB80" s="339"/>
      <c r="DC80" s="339"/>
      <c r="DD80" s="339"/>
      <c r="DE80" s="339"/>
      <c r="DF80" s="339"/>
      <c r="DG80" s="339"/>
      <c r="DH80" s="339"/>
      <c r="DI80" s="339"/>
      <c r="DJ80" s="339"/>
      <c r="DK80" s="339"/>
      <c r="DL80" s="340"/>
      <c r="DM80" s="325"/>
      <c r="DN80" s="338"/>
      <c r="DO80" s="339"/>
      <c r="DP80" s="339"/>
      <c r="DQ80" s="339"/>
      <c r="DR80" s="339"/>
      <c r="DS80" s="339"/>
      <c r="DT80" s="339"/>
      <c r="DU80" s="339"/>
      <c r="DV80" s="339"/>
      <c r="DW80" s="339"/>
      <c r="DX80" s="339"/>
      <c r="DY80" s="339"/>
      <c r="DZ80" s="340"/>
      <c r="EA80" s="325"/>
      <c r="EB80" s="338"/>
      <c r="EC80" s="339"/>
      <c r="ED80" s="339"/>
      <c r="EE80" s="339"/>
      <c r="EF80" s="339"/>
      <c r="EG80" s="339"/>
      <c r="EH80" s="339"/>
      <c r="EI80" s="339"/>
      <c r="EJ80" s="339"/>
      <c r="EK80" s="339"/>
      <c r="EL80" s="339"/>
      <c r="EM80" s="339"/>
      <c r="EN80" s="340"/>
      <c r="EO80" s="326"/>
      <c r="EP80" s="338"/>
      <c r="EQ80" s="339"/>
      <c r="ER80" s="339"/>
      <c r="ES80" s="339"/>
      <c r="ET80" s="339"/>
      <c r="EU80" s="339"/>
      <c r="EV80" s="327"/>
      <c r="EW80" s="338"/>
      <c r="EX80" s="339"/>
      <c r="EY80" s="339"/>
      <c r="EZ80" s="339"/>
      <c r="FA80" s="339"/>
      <c r="FB80" s="339"/>
      <c r="FC80" s="327"/>
      <c r="FD80" s="338"/>
      <c r="FE80" s="339"/>
      <c r="FF80" s="339"/>
      <c r="FG80" s="339"/>
      <c r="FH80" s="339"/>
      <c r="FI80" s="339"/>
      <c r="FJ80" s="326"/>
      <c r="FK80" s="338"/>
      <c r="FL80" s="339"/>
      <c r="FM80" s="339"/>
      <c r="FN80" s="339"/>
      <c r="FO80" s="339"/>
      <c r="FP80" s="339"/>
      <c r="FQ80" s="327"/>
      <c r="FR80" s="338"/>
      <c r="FS80" s="339"/>
      <c r="FT80" s="339"/>
      <c r="FU80" s="339"/>
      <c r="FV80" s="339"/>
      <c r="FW80" s="339"/>
      <c r="FX80" s="327"/>
      <c r="FY80" s="338"/>
      <c r="FZ80" s="339"/>
      <c r="GA80" s="339"/>
      <c r="GB80" s="339"/>
      <c r="GC80" s="339"/>
      <c r="GD80" s="339"/>
      <c r="GE80" s="328"/>
      <c r="GN80" s="21"/>
      <c r="GO80" s="21"/>
    </row>
    <row r="81" spans="1:197" ht="15.75" thickBot="1" x14ac:dyDescent="0.3">
      <c r="A81" s="392" t="str">
        <f>IF(beosztás!A115=0,"",beosztás!A115)</f>
        <v/>
      </c>
      <c r="B81" s="405" t="str">
        <f>IF(beosztás!B115=0,"",beosztás!B115)</f>
        <v>Dolg. Kód</v>
      </c>
      <c r="C81" s="405" t="str">
        <f>IF(beosztás!C115=0,"",beosztás!C115)</f>
        <v>Név</v>
      </c>
      <c r="D81" s="405"/>
      <c r="E81" s="18"/>
      <c r="F81" s="341"/>
      <c r="G81" s="342"/>
      <c r="H81" s="342"/>
      <c r="I81" s="342"/>
      <c r="J81" s="342"/>
      <c r="K81" s="342"/>
      <c r="L81" s="325"/>
      <c r="M81" s="341">
        <f t="shared" si="68"/>
        <v>0</v>
      </c>
      <c r="N81" s="342">
        <f>'havi összesítő'!Z81</f>
        <v>0</v>
      </c>
      <c r="O81" s="342">
        <f>'havi összesítő'!AB81</f>
        <v>0</v>
      </c>
      <c r="P81" s="342">
        <f>'havi összesítő'!AA81</f>
        <v>0</v>
      </c>
      <c r="Q81" s="342">
        <f>'havi összesítő'!AE81</f>
        <v>0</v>
      </c>
      <c r="R81" s="342">
        <f>'havi összesítő'!AC81</f>
        <v>0</v>
      </c>
      <c r="S81" s="325"/>
      <c r="T81" s="341"/>
      <c r="U81" s="342"/>
      <c r="V81" s="342"/>
      <c r="W81" s="342"/>
      <c r="X81" s="342"/>
      <c r="Y81" s="342"/>
      <c r="Z81" s="326"/>
      <c r="AA81" s="341"/>
      <c r="AB81" s="342"/>
      <c r="AC81" s="342"/>
      <c r="AD81" s="342"/>
      <c r="AE81" s="342"/>
      <c r="AF81" s="342"/>
      <c r="AG81" s="325"/>
      <c r="AH81" s="343"/>
      <c r="AI81" s="344"/>
      <c r="AJ81" s="344"/>
      <c r="AK81" s="344"/>
      <c r="AL81" s="344"/>
      <c r="AM81" s="344"/>
      <c r="AN81" s="344"/>
      <c r="AO81" s="344"/>
      <c r="AP81" s="344"/>
      <c r="AQ81" s="344"/>
      <c r="AR81" s="344"/>
      <c r="AS81" s="344"/>
      <c r="AT81" s="345"/>
      <c r="AU81" s="325"/>
      <c r="AV81" s="343"/>
      <c r="AW81" s="344"/>
      <c r="AX81" s="344"/>
      <c r="AY81" s="344"/>
      <c r="AZ81" s="344"/>
      <c r="BA81" s="344"/>
      <c r="BB81" s="344"/>
      <c r="BC81" s="344"/>
      <c r="BD81" s="344"/>
      <c r="BE81" s="344"/>
      <c r="BF81" s="344"/>
      <c r="BG81" s="344"/>
      <c r="BH81" s="345"/>
      <c r="BI81" s="326"/>
      <c r="BJ81" s="343"/>
      <c r="BK81" s="344"/>
      <c r="BL81" s="344"/>
      <c r="BM81" s="344"/>
      <c r="BN81" s="344"/>
      <c r="BO81" s="344"/>
      <c r="BP81" s="344"/>
      <c r="BQ81" s="344"/>
      <c r="BR81" s="344"/>
      <c r="BS81" s="344"/>
      <c r="BT81" s="344"/>
      <c r="BU81" s="344"/>
      <c r="BV81" s="345"/>
      <c r="BW81" s="325"/>
      <c r="BX81" s="343"/>
      <c r="BY81" s="344"/>
      <c r="BZ81" s="344"/>
      <c r="CA81" s="344"/>
      <c r="CB81" s="344"/>
      <c r="CC81" s="344"/>
      <c r="CD81" s="344"/>
      <c r="CE81" s="344"/>
      <c r="CF81" s="344"/>
      <c r="CG81" s="344"/>
      <c r="CH81" s="344"/>
      <c r="CI81" s="344"/>
      <c r="CJ81" s="345"/>
      <c r="CK81" s="325"/>
      <c r="CL81" s="343"/>
      <c r="CM81" s="344"/>
      <c r="CN81" s="344"/>
      <c r="CO81" s="344"/>
      <c r="CP81" s="344"/>
      <c r="CQ81" s="344"/>
      <c r="CR81" s="344"/>
      <c r="CS81" s="344"/>
      <c r="CT81" s="344"/>
      <c r="CU81" s="344"/>
      <c r="CV81" s="344"/>
      <c r="CW81" s="344"/>
      <c r="CX81" s="345"/>
      <c r="CY81" s="326"/>
      <c r="CZ81" s="343"/>
      <c r="DA81" s="344"/>
      <c r="DB81" s="344"/>
      <c r="DC81" s="344"/>
      <c r="DD81" s="344"/>
      <c r="DE81" s="344"/>
      <c r="DF81" s="344"/>
      <c r="DG81" s="344"/>
      <c r="DH81" s="344"/>
      <c r="DI81" s="344"/>
      <c r="DJ81" s="344"/>
      <c r="DK81" s="344"/>
      <c r="DL81" s="345"/>
      <c r="DM81" s="325"/>
      <c r="DN81" s="343"/>
      <c r="DO81" s="344"/>
      <c r="DP81" s="344"/>
      <c r="DQ81" s="344"/>
      <c r="DR81" s="344"/>
      <c r="DS81" s="344"/>
      <c r="DT81" s="344"/>
      <c r="DU81" s="344"/>
      <c r="DV81" s="344"/>
      <c r="DW81" s="344"/>
      <c r="DX81" s="344"/>
      <c r="DY81" s="344"/>
      <c r="DZ81" s="345"/>
      <c r="EA81" s="325"/>
      <c r="EB81" s="343"/>
      <c r="EC81" s="344"/>
      <c r="ED81" s="344"/>
      <c r="EE81" s="344"/>
      <c r="EF81" s="344"/>
      <c r="EG81" s="344"/>
      <c r="EH81" s="344"/>
      <c r="EI81" s="344"/>
      <c r="EJ81" s="344"/>
      <c r="EK81" s="344"/>
      <c r="EL81" s="344"/>
      <c r="EM81" s="344"/>
      <c r="EN81" s="345"/>
      <c r="EO81" s="326"/>
      <c r="EP81" s="343"/>
      <c r="EQ81" s="344"/>
      <c r="ER81" s="344"/>
      <c r="ES81" s="344"/>
      <c r="ET81" s="344"/>
      <c r="EU81" s="344"/>
      <c r="EV81" s="327"/>
      <c r="EW81" s="343"/>
      <c r="EX81" s="344"/>
      <c r="EY81" s="344"/>
      <c r="EZ81" s="344"/>
      <c r="FA81" s="344"/>
      <c r="FB81" s="344"/>
      <c r="FC81" s="327"/>
      <c r="FD81" s="343"/>
      <c r="FE81" s="344"/>
      <c r="FF81" s="344"/>
      <c r="FG81" s="344"/>
      <c r="FH81" s="344"/>
      <c r="FI81" s="344"/>
      <c r="FJ81" s="326"/>
      <c r="FK81" s="343"/>
      <c r="FL81" s="344"/>
      <c r="FM81" s="344"/>
      <c r="FN81" s="344"/>
      <c r="FO81" s="344"/>
      <c r="FP81" s="344"/>
      <c r="FQ81" s="327"/>
      <c r="FR81" s="343"/>
      <c r="FS81" s="344"/>
      <c r="FT81" s="344"/>
      <c r="FU81" s="344"/>
      <c r="FV81" s="344"/>
      <c r="FW81" s="344"/>
      <c r="FX81" s="327"/>
      <c r="FY81" s="343"/>
      <c r="FZ81" s="344"/>
      <c r="GA81" s="344"/>
      <c r="GB81" s="344"/>
      <c r="GC81" s="344"/>
      <c r="GD81" s="344"/>
      <c r="GE81" s="328"/>
      <c r="GN81" s="21"/>
      <c r="GO81" s="21"/>
    </row>
    <row r="82" spans="1:197" ht="15.75" hidden="1" thickBot="1" x14ac:dyDescent="0.3">
      <c r="A82" s="406">
        <f>IF(beosztás!A116=0,"",beosztás!A116)</f>
        <v>1</v>
      </c>
      <c r="B82" s="407" t="str">
        <f>IF(beosztás!B84=0,"",beosztás!B84)</f>
        <v/>
      </c>
      <c r="C82" s="408" t="str">
        <f>IF(beosztás!C84=0,"",beosztás!C84)</f>
        <v/>
      </c>
      <c r="D82" s="409" t="str">
        <f>IF(beosztás!D84=0,"",beosztás!D84)</f>
        <v/>
      </c>
      <c r="E82" s="18"/>
      <c r="F82" s="322">
        <f t="shared" ref="F82:F111" si="83">K82-SUM(G82:H82)</f>
        <v>0</v>
      </c>
      <c r="G82" s="323">
        <f>'havi összesítő'!M82</f>
        <v>0</v>
      </c>
      <c r="H82" s="323">
        <f>'havi összesítő'!N82</f>
        <v>0</v>
      </c>
      <c r="I82" s="323">
        <f>'havi összesítő'!L82</f>
        <v>0</v>
      </c>
      <c r="J82" s="323">
        <f>'havi összesítő'!Q82</f>
        <v>0</v>
      </c>
      <c r="K82" s="323">
        <f>'havi összesítő'!O82</f>
        <v>0</v>
      </c>
      <c r="L82" s="325"/>
      <c r="M82" s="322">
        <f t="shared" si="68"/>
        <v>0</v>
      </c>
      <c r="N82" s="323">
        <f>'havi összesítő'!Z82</f>
        <v>0</v>
      </c>
      <c r="O82" s="323">
        <f>'havi összesítő'!AB82</f>
        <v>0</v>
      </c>
      <c r="P82" s="323">
        <f>'havi összesítő'!AA82</f>
        <v>0</v>
      </c>
      <c r="Q82" s="323">
        <f>'havi összesítő'!AE82</f>
        <v>0</v>
      </c>
      <c r="R82" s="323">
        <f>'havi összesítő'!AC82</f>
        <v>0</v>
      </c>
      <c r="S82" s="325"/>
      <c r="T82" s="322">
        <f t="shared" ref="T82:T111" si="84">R82-(N82+O82+X82)</f>
        <v>0</v>
      </c>
      <c r="U82" s="323">
        <f t="shared" ref="U82:U111" si="85">G82+N82</f>
        <v>0</v>
      </c>
      <c r="V82" s="323">
        <f t="shared" ref="V82:V111" si="86">H82+O82</f>
        <v>0</v>
      </c>
      <c r="W82" s="323">
        <f t="shared" ref="W82:W111" si="87">I82+P82</f>
        <v>0</v>
      </c>
      <c r="X82" s="323">
        <f>'havi összesítő'!AS82</f>
        <v>0</v>
      </c>
      <c r="Y82" s="323">
        <f>'havi összesítő'!AQ82</f>
        <v>0</v>
      </c>
      <c r="Z82" s="326"/>
      <c r="AA82" s="322">
        <f t="shared" ref="AA82:AA111" si="88">AF82-SUM(AB82:AC82)</f>
        <v>0</v>
      </c>
      <c r="AB82" s="323">
        <f>'havi összesítő'!BC82</f>
        <v>0</v>
      </c>
      <c r="AC82" s="323">
        <f>'havi összesítő'!BD82</f>
        <v>0</v>
      </c>
      <c r="AD82" s="323">
        <f>'havi összesítő'!BB82</f>
        <v>0</v>
      </c>
      <c r="AE82" s="323">
        <f>'havi összesítő'!BG82</f>
        <v>0</v>
      </c>
      <c r="AF82" s="323">
        <f>'havi összesítő'!BE82</f>
        <v>0</v>
      </c>
      <c r="AG82" s="325"/>
      <c r="AH82" s="322"/>
      <c r="AI82" s="323"/>
      <c r="AJ82" s="323"/>
      <c r="AK82" s="323"/>
      <c r="AL82" s="323"/>
      <c r="AM82" s="323"/>
      <c r="AN82" s="323"/>
      <c r="AO82" s="323"/>
      <c r="AP82" s="323"/>
      <c r="AQ82" s="323"/>
      <c r="AR82" s="323"/>
      <c r="AS82" s="323"/>
      <c r="AT82" s="324"/>
      <c r="AU82" s="325"/>
      <c r="AV82" s="322"/>
      <c r="AW82" s="323"/>
      <c r="AX82" s="323"/>
      <c r="AY82" s="323"/>
      <c r="AZ82" s="323"/>
      <c r="BA82" s="323"/>
      <c r="BB82" s="323"/>
      <c r="BC82" s="323"/>
      <c r="BD82" s="323"/>
      <c r="BE82" s="323"/>
      <c r="BF82" s="323"/>
      <c r="BG82" s="323"/>
      <c r="BH82" s="324"/>
      <c r="BI82" s="326"/>
      <c r="BJ82" s="322"/>
      <c r="BK82" s="323"/>
      <c r="BL82" s="323"/>
      <c r="BM82" s="323"/>
      <c r="BN82" s="323"/>
      <c r="BO82" s="323"/>
      <c r="BP82" s="323"/>
      <c r="BQ82" s="323"/>
      <c r="BR82" s="323"/>
      <c r="BS82" s="323"/>
      <c r="BT82" s="323"/>
      <c r="BU82" s="323"/>
      <c r="BV82" s="324"/>
      <c r="BW82" s="325"/>
      <c r="BX82" s="322"/>
      <c r="BY82" s="323"/>
      <c r="BZ82" s="323"/>
      <c r="CA82" s="323"/>
      <c r="CB82" s="323"/>
      <c r="CC82" s="323"/>
      <c r="CD82" s="323"/>
      <c r="CE82" s="323"/>
      <c r="CF82" s="323"/>
      <c r="CG82" s="323"/>
      <c r="CH82" s="323"/>
      <c r="CI82" s="323"/>
      <c r="CJ82" s="324"/>
      <c r="CK82" s="325"/>
      <c r="CL82" s="322"/>
      <c r="CM82" s="323"/>
      <c r="CN82" s="323"/>
      <c r="CO82" s="323"/>
      <c r="CP82" s="323"/>
      <c r="CQ82" s="323"/>
      <c r="CR82" s="323"/>
      <c r="CS82" s="323"/>
      <c r="CT82" s="323"/>
      <c r="CU82" s="323"/>
      <c r="CV82" s="323"/>
      <c r="CW82" s="323"/>
      <c r="CX82" s="324"/>
      <c r="CY82" s="326"/>
      <c r="CZ82" s="322"/>
      <c r="DA82" s="323"/>
      <c r="DB82" s="323"/>
      <c r="DC82" s="323"/>
      <c r="DD82" s="323"/>
      <c r="DE82" s="323"/>
      <c r="DF82" s="323"/>
      <c r="DG82" s="323"/>
      <c r="DH82" s="323"/>
      <c r="DI82" s="323"/>
      <c r="DJ82" s="323"/>
      <c r="DK82" s="323"/>
      <c r="DL82" s="324"/>
      <c r="DM82" s="325"/>
      <c r="DN82" s="322"/>
      <c r="DO82" s="323"/>
      <c r="DP82" s="323"/>
      <c r="DQ82" s="323"/>
      <c r="DR82" s="323"/>
      <c r="DS82" s="323"/>
      <c r="DT82" s="323"/>
      <c r="DU82" s="323"/>
      <c r="DV82" s="323"/>
      <c r="DW82" s="323"/>
      <c r="DX82" s="323"/>
      <c r="DY82" s="323"/>
      <c r="DZ82" s="324"/>
      <c r="EA82" s="325"/>
      <c r="EB82" s="322"/>
      <c r="EC82" s="323"/>
      <c r="ED82" s="323"/>
      <c r="EE82" s="323"/>
      <c r="EF82" s="323"/>
      <c r="EG82" s="323"/>
      <c r="EH82" s="323"/>
      <c r="EI82" s="323"/>
      <c r="EJ82" s="323"/>
      <c r="EK82" s="323"/>
      <c r="EL82" s="323"/>
      <c r="EM82" s="323"/>
      <c r="EN82" s="324"/>
      <c r="EO82" s="326"/>
      <c r="EP82" s="322">
        <f t="shared" ref="EP82:EP111" si="89">EU82-SUM(EQ82:ET82)</f>
        <v>0</v>
      </c>
      <c r="EQ82" s="323">
        <f>'havi összesítő'!FY114</f>
        <v>0</v>
      </c>
      <c r="ER82" s="323">
        <f>'havi összesítő'!FZ114</f>
        <v>0</v>
      </c>
      <c r="ES82" s="323">
        <f>'havi összesítő'!FX114</f>
        <v>0</v>
      </c>
      <c r="ET82" s="323">
        <f>'havi összesítő'!GC114</f>
        <v>0</v>
      </c>
      <c r="EU82" s="323">
        <f>'havi összesítő'!GA114</f>
        <v>0</v>
      </c>
      <c r="EV82" s="327"/>
      <c r="EW82" s="322">
        <f t="shared" ref="EW82:EW111" si="90">FB82-SUM(EX82:FA82)</f>
        <v>0</v>
      </c>
      <c r="EX82" s="323">
        <f>'havi összesítő'!GL114</f>
        <v>0</v>
      </c>
      <c r="EY82" s="323">
        <f>'havi összesítő'!GN114</f>
        <v>0</v>
      </c>
      <c r="EZ82" s="323">
        <f>'havi összesítő'!GM114</f>
        <v>0</v>
      </c>
      <c r="FA82" s="323">
        <f>'havi összesítő'!GQ114</f>
        <v>0</v>
      </c>
      <c r="FB82" s="323">
        <f>'havi összesítő'!GO114</f>
        <v>0</v>
      </c>
      <c r="FC82" s="327"/>
      <c r="FD82" s="322">
        <f t="shared" ref="FD82:FD111" si="91">FI82-SUM(FE82:FH82)</f>
        <v>0</v>
      </c>
      <c r="FE82" s="323">
        <f t="shared" ref="FE82:FE111" si="92">EQ82+EX82</f>
        <v>0</v>
      </c>
      <c r="FF82" s="323">
        <f t="shared" ref="FF82:FF111" si="93">ER82+EY82</f>
        <v>0</v>
      </c>
      <c r="FG82" s="323">
        <f t="shared" ref="FG82:FG111" si="94">ES82+EZ82</f>
        <v>0</v>
      </c>
      <c r="FH82" s="323">
        <f t="shared" ref="FH82:FH111" si="95">ET82+FA82</f>
        <v>0</v>
      </c>
      <c r="FI82" s="323">
        <f t="shared" ref="FI82:FI111" si="96">EU82+FB82</f>
        <v>0</v>
      </c>
      <c r="FJ82" s="326"/>
      <c r="FK82" s="322"/>
      <c r="FL82" s="323"/>
      <c r="FM82" s="323"/>
      <c r="FN82" s="323"/>
      <c r="FO82" s="323"/>
      <c r="FP82" s="323"/>
      <c r="FQ82" s="327"/>
      <c r="FR82" s="322"/>
      <c r="FS82" s="323"/>
      <c r="FT82" s="323"/>
      <c r="FU82" s="323"/>
      <c r="FV82" s="323"/>
      <c r="FW82" s="323"/>
      <c r="FX82" s="327"/>
      <c r="FY82" s="322"/>
      <c r="FZ82" s="323"/>
      <c r="GA82" s="323"/>
      <c r="GB82" s="323"/>
      <c r="GC82" s="323"/>
      <c r="GD82" s="323"/>
      <c r="GE82" s="328"/>
      <c r="GN82" s="21"/>
      <c r="GO82" s="21"/>
    </row>
    <row r="83" spans="1:197" ht="15.75" hidden="1" thickBot="1" x14ac:dyDescent="0.3">
      <c r="A83" s="410">
        <f>IF(beosztás!A117=0,"",beosztás!A117)</f>
        <v>2</v>
      </c>
      <c r="B83" s="411" t="str">
        <f>IF(beosztás!B85=0,"",beosztás!B85)</f>
        <v/>
      </c>
      <c r="C83" s="412" t="str">
        <f>IF(beosztás!C85=0,"",beosztás!C85)</f>
        <v/>
      </c>
      <c r="D83" s="413" t="str">
        <f>IF(beosztás!D85=0,"",beosztás!D85)</f>
        <v/>
      </c>
      <c r="E83" s="18"/>
      <c r="F83" s="329">
        <f t="shared" si="83"/>
        <v>0</v>
      </c>
      <c r="G83" s="330">
        <f>'havi összesítő'!M83</f>
        <v>0</v>
      </c>
      <c r="H83" s="330">
        <f>'havi összesítő'!N83</f>
        <v>0</v>
      </c>
      <c r="I83" s="330">
        <f>'havi összesítő'!L83</f>
        <v>0</v>
      </c>
      <c r="J83" s="330">
        <f>'havi összesítő'!Q83</f>
        <v>0</v>
      </c>
      <c r="K83" s="330">
        <f>'havi összesítő'!O83</f>
        <v>0</v>
      </c>
      <c r="L83" s="325"/>
      <c r="M83" s="329">
        <f t="shared" si="68"/>
        <v>0</v>
      </c>
      <c r="N83" s="330">
        <f>'havi összesítő'!Z83</f>
        <v>0</v>
      </c>
      <c r="O83" s="330">
        <f>'havi összesítő'!AB83</f>
        <v>0</v>
      </c>
      <c r="P83" s="330">
        <f>'havi összesítő'!AA83</f>
        <v>0</v>
      </c>
      <c r="Q83" s="330">
        <f>'havi összesítő'!AE83</f>
        <v>0</v>
      </c>
      <c r="R83" s="330">
        <f>'havi összesítő'!AC83</f>
        <v>0</v>
      </c>
      <c r="S83" s="325"/>
      <c r="T83" s="329">
        <f t="shared" si="84"/>
        <v>0</v>
      </c>
      <c r="U83" s="330">
        <f t="shared" si="85"/>
        <v>0</v>
      </c>
      <c r="V83" s="330">
        <f t="shared" si="86"/>
        <v>0</v>
      </c>
      <c r="W83" s="330">
        <f t="shared" si="87"/>
        <v>0</v>
      </c>
      <c r="X83" s="330">
        <f>'havi összesítő'!AS83</f>
        <v>0</v>
      </c>
      <c r="Y83" s="330">
        <f>'havi összesítő'!AQ83</f>
        <v>0</v>
      </c>
      <c r="Z83" s="326"/>
      <c r="AA83" s="329">
        <f t="shared" si="88"/>
        <v>0</v>
      </c>
      <c r="AB83" s="330">
        <f>'havi összesítő'!BC83</f>
        <v>0</v>
      </c>
      <c r="AC83" s="330">
        <f>'havi összesítő'!BD83</f>
        <v>0</v>
      </c>
      <c r="AD83" s="330">
        <f>'havi összesítő'!BB83</f>
        <v>0</v>
      </c>
      <c r="AE83" s="330">
        <f>'havi összesítő'!BG83</f>
        <v>0</v>
      </c>
      <c r="AF83" s="330">
        <f>'havi összesítő'!BE83</f>
        <v>0</v>
      </c>
      <c r="AG83" s="325"/>
      <c r="AH83" s="329"/>
      <c r="AI83" s="330"/>
      <c r="AJ83" s="330"/>
      <c r="AK83" s="330"/>
      <c r="AL83" s="330"/>
      <c r="AM83" s="330"/>
      <c r="AN83" s="330"/>
      <c r="AO83" s="330"/>
      <c r="AP83" s="330"/>
      <c r="AQ83" s="330"/>
      <c r="AR83" s="330"/>
      <c r="AS83" s="330"/>
      <c r="AT83" s="331"/>
      <c r="AU83" s="325"/>
      <c r="AV83" s="329"/>
      <c r="AW83" s="330"/>
      <c r="AX83" s="330"/>
      <c r="AY83" s="330"/>
      <c r="AZ83" s="330"/>
      <c r="BA83" s="330"/>
      <c r="BB83" s="330"/>
      <c r="BC83" s="330"/>
      <c r="BD83" s="330"/>
      <c r="BE83" s="330"/>
      <c r="BF83" s="330"/>
      <c r="BG83" s="330"/>
      <c r="BH83" s="331"/>
      <c r="BI83" s="326"/>
      <c r="BJ83" s="329"/>
      <c r="BK83" s="330"/>
      <c r="BL83" s="330"/>
      <c r="BM83" s="330"/>
      <c r="BN83" s="330"/>
      <c r="BO83" s="330"/>
      <c r="BP83" s="330"/>
      <c r="BQ83" s="330"/>
      <c r="BR83" s="330"/>
      <c r="BS83" s="330"/>
      <c r="BT83" s="330"/>
      <c r="BU83" s="330"/>
      <c r="BV83" s="331"/>
      <c r="BW83" s="325"/>
      <c r="BX83" s="329"/>
      <c r="BY83" s="330"/>
      <c r="BZ83" s="330"/>
      <c r="CA83" s="330"/>
      <c r="CB83" s="330"/>
      <c r="CC83" s="330"/>
      <c r="CD83" s="330"/>
      <c r="CE83" s="330"/>
      <c r="CF83" s="330"/>
      <c r="CG83" s="330"/>
      <c r="CH83" s="330"/>
      <c r="CI83" s="330"/>
      <c r="CJ83" s="331"/>
      <c r="CK83" s="325"/>
      <c r="CL83" s="329"/>
      <c r="CM83" s="330"/>
      <c r="CN83" s="330"/>
      <c r="CO83" s="330"/>
      <c r="CP83" s="330"/>
      <c r="CQ83" s="330"/>
      <c r="CR83" s="330"/>
      <c r="CS83" s="330"/>
      <c r="CT83" s="330"/>
      <c r="CU83" s="330"/>
      <c r="CV83" s="330"/>
      <c r="CW83" s="330"/>
      <c r="CX83" s="331"/>
      <c r="CY83" s="326"/>
      <c r="CZ83" s="329"/>
      <c r="DA83" s="330"/>
      <c r="DB83" s="330"/>
      <c r="DC83" s="330"/>
      <c r="DD83" s="330"/>
      <c r="DE83" s="330"/>
      <c r="DF83" s="330"/>
      <c r="DG83" s="330"/>
      <c r="DH83" s="330"/>
      <c r="DI83" s="330"/>
      <c r="DJ83" s="330"/>
      <c r="DK83" s="330"/>
      <c r="DL83" s="331"/>
      <c r="DM83" s="325"/>
      <c r="DN83" s="329"/>
      <c r="DO83" s="330"/>
      <c r="DP83" s="330"/>
      <c r="DQ83" s="330"/>
      <c r="DR83" s="330"/>
      <c r="DS83" s="330"/>
      <c r="DT83" s="330"/>
      <c r="DU83" s="330"/>
      <c r="DV83" s="330"/>
      <c r="DW83" s="330"/>
      <c r="DX83" s="330"/>
      <c r="DY83" s="330"/>
      <c r="DZ83" s="331"/>
      <c r="EA83" s="325"/>
      <c r="EB83" s="329"/>
      <c r="EC83" s="330"/>
      <c r="ED83" s="330"/>
      <c r="EE83" s="330"/>
      <c r="EF83" s="330"/>
      <c r="EG83" s="330"/>
      <c r="EH83" s="330"/>
      <c r="EI83" s="330"/>
      <c r="EJ83" s="330"/>
      <c r="EK83" s="330"/>
      <c r="EL83" s="330"/>
      <c r="EM83" s="330"/>
      <c r="EN83" s="331"/>
      <c r="EO83" s="326"/>
      <c r="EP83" s="329">
        <f t="shared" si="89"/>
        <v>0</v>
      </c>
      <c r="EQ83" s="330">
        <f>'havi összesítő'!FY115</f>
        <v>0</v>
      </c>
      <c r="ER83" s="330">
        <f>'havi összesítő'!FZ115</f>
        <v>0</v>
      </c>
      <c r="ES83" s="330">
        <f>'havi összesítő'!FX115</f>
        <v>0</v>
      </c>
      <c r="ET83" s="330">
        <f>'havi összesítő'!GC115</f>
        <v>0</v>
      </c>
      <c r="EU83" s="330">
        <f>'havi összesítő'!GA115</f>
        <v>0</v>
      </c>
      <c r="EV83" s="327"/>
      <c r="EW83" s="322">
        <f t="shared" ref="EW83:EW84" si="97">FB83-(SUM(EX83:EZ83)+FH83)</f>
        <v>0</v>
      </c>
      <c r="EX83" s="323">
        <f>'havi összesítő'!GL115</f>
        <v>0</v>
      </c>
      <c r="EY83" s="323">
        <f>'havi összesítő'!GN115</f>
        <v>0</v>
      </c>
      <c r="EZ83" s="323">
        <f>'havi összesítő'!GM115</f>
        <v>0</v>
      </c>
      <c r="FA83" s="323">
        <f>'havi összesítő'!GQ115</f>
        <v>0</v>
      </c>
      <c r="FB83" s="323">
        <f>'havi összesítő'!GO115</f>
        <v>0</v>
      </c>
      <c r="FC83" s="327"/>
      <c r="FD83" s="322">
        <f t="shared" si="91"/>
        <v>0</v>
      </c>
      <c r="FE83" s="323">
        <f t="shared" si="92"/>
        <v>0</v>
      </c>
      <c r="FF83" s="323">
        <f t="shared" si="93"/>
        <v>0</v>
      </c>
      <c r="FG83" s="323">
        <f t="shared" si="94"/>
        <v>0</v>
      </c>
      <c r="FH83" s="323">
        <f t="shared" si="95"/>
        <v>0</v>
      </c>
      <c r="FI83" s="323">
        <f t="shared" si="96"/>
        <v>0</v>
      </c>
      <c r="FJ83" s="326"/>
      <c r="FK83" s="329"/>
      <c r="FL83" s="330"/>
      <c r="FM83" s="330"/>
      <c r="FN83" s="330"/>
      <c r="FO83" s="330"/>
      <c r="FP83" s="330"/>
      <c r="FQ83" s="327"/>
      <c r="FR83" s="329"/>
      <c r="FS83" s="330"/>
      <c r="FT83" s="330"/>
      <c r="FU83" s="330"/>
      <c r="FV83" s="330"/>
      <c r="FW83" s="330"/>
      <c r="FX83" s="327"/>
      <c r="FY83" s="329"/>
      <c r="FZ83" s="330"/>
      <c r="GA83" s="330"/>
      <c r="GB83" s="330"/>
      <c r="GC83" s="330"/>
      <c r="GD83" s="330"/>
      <c r="GE83" s="328"/>
      <c r="GN83" s="21"/>
      <c r="GO83" s="21"/>
    </row>
    <row r="84" spans="1:197" ht="15.75" thickBot="1" x14ac:dyDescent="0.3">
      <c r="A84" s="410">
        <f>IF(beosztás!A118=0,"",beosztás!A118)</f>
        <v>3</v>
      </c>
      <c r="B84" s="411">
        <f>IF(beosztás!B86=0,"",beosztás!B86)</f>
        <v>87</v>
      </c>
      <c r="C84" s="412" t="str">
        <f>IF(beosztás!C86=0,"",beosztás!C86)</f>
        <v>Sári Pál</v>
      </c>
      <c r="D84" s="413" t="str">
        <f>IF(beosztás!D86=0,"",beosztás!D86)</f>
        <v>Second loader</v>
      </c>
      <c r="E84" s="18"/>
      <c r="F84" s="329">
        <f t="shared" si="83"/>
        <v>138</v>
      </c>
      <c r="G84" s="330">
        <f>'havi összesítő'!M84</f>
        <v>40</v>
      </c>
      <c r="H84" s="330">
        <f>'havi összesítő'!N84</f>
        <v>0</v>
      </c>
      <c r="I84" s="330">
        <f>'havi összesítő'!L84</f>
        <v>8</v>
      </c>
      <c r="J84" s="330">
        <f>'havi összesítő'!Q84</f>
        <v>2</v>
      </c>
      <c r="K84" s="330">
        <f>'havi összesítő'!O84</f>
        <v>178</v>
      </c>
      <c r="L84" s="325"/>
      <c r="M84" s="329">
        <f t="shared" si="68"/>
        <v>120</v>
      </c>
      <c r="N84" s="330">
        <f>'havi összesítő'!Z84</f>
        <v>38</v>
      </c>
      <c r="O84" s="330">
        <f>'havi összesítő'!AB84</f>
        <v>0</v>
      </c>
      <c r="P84" s="330">
        <f>'havi összesítő'!AA84</f>
        <v>0</v>
      </c>
      <c r="Q84" s="330">
        <f>'havi összesítő'!AE84</f>
        <v>-2</v>
      </c>
      <c r="R84" s="330">
        <f>'havi összesítő'!AC84</f>
        <v>158</v>
      </c>
      <c r="S84" s="325"/>
      <c r="T84" s="329">
        <f t="shared" si="84"/>
        <v>120</v>
      </c>
      <c r="U84" s="330">
        <f t="shared" si="85"/>
        <v>78</v>
      </c>
      <c r="V84" s="330">
        <f t="shared" si="86"/>
        <v>0</v>
      </c>
      <c r="W84" s="330">
        <f t="shared" si="87"/>
        <v>8</v>
      </c>
      <c r="X84" s="330">
        <f>'havi összesítő'!AS84</f>
        <v>0</v>
      </c>
      <c r="Y84" s="330">
        <f>'havi összesítő'!AQ84</f>
        <v>336</v>
      </c>
      <c r="Z84" s="326"/>
      <c r="AA84" s="329">
        <f t="shared" si="88"/>
        <v>128</v>
      </c>
      <c r="AB84" s="330">
        <f>'havi összesítő'!BC84</f>
        <v>32</v>
      </c>
      <c r="AC84" s="330">
        <f>'havi összesítő'!BD84</f>
        <v>0</v>
      </c>
      <c r="AD84" s="330">
        <f>'havi összesítő'!BB84</f>
        <v>8</v>
      </c>
      <c r="AE84" s="330">
        <f>'havi összesítő'!BG84</f>
        <v>0</v>
      </c>
      <c r="AF84" s="330">
        <f>'havi összesítő'!BE84</f>
        <v>160</v>
      </c>
      <c r="AG84" s="325"/>
      <c r="AH84" s="329"/>
      <c r="AI84" s="330"/>
      <c r="AJ84" s="330"/>
      <c r="AK84" s="330"/>
      <c r="AL84" s="330"/>
      <c r="AM84" s="330"/>
      <c r="AN84" s="330"/>
      <c r="AO84" s="330"/>
      <c r="AP84" s="330"/>
      <c r="AQ84" s="330"/>
      <c r="AR84" s="330"/>
      <c r="AS84" s="330"/>
      <c r="AT84" s="331"/>
      <c r="AU84" s="325"/>
      <c r="AV84" s="329"/>
      <c r="AW84" s="330"/>
      <c r="AX84" s="330"/>
      <c r="AY84" s="330"/>
      <c r="AZ84" s="330"/>
      <c r="BA84" s="330"/>
      <c r="BB84" s="330"/>
      <c r="BC84" s="330"/>
      <c r="BD84" s="330"/>
      <c r="BE84" s="330"/>
      <c r="BF84" s="330"/>
      <c r="BG84" s="330"/>
      <c r="BH84" s="331"/>
      <c r="BI84" s="326"/>
      <c r="BJ84" s="329"/>
      <c r="BK84" s="330"/>
      <c r="BL84" s="330"/>
      <c r="BM84" s="330"/>
      <c r="BN84" s="330"/>
      <c r="BO84" s="330"/>
      <c r="BP84" s="330"/>
      <c r="BQ84" s="330"/>
      <c r="BR84" s="330"/>
      <c r="BS84" s="330"/>
      <c r="BT84" s="330"/>
      <c r="BU84" s="330"/>
      <c r="BV84" s="331"/>
      <c r="BW84" s="325"/>
      <c r="BX84" s="329"/>
      <c r="BY84" s="330"/>
      <c r="BZ84" s="330"/>
      <c r="CA84" s="330"/>
      <c r="CB84" s="330"/>
      <c r="CC84" s="330"/>
      <c r="CD84" s="330"/>
      <c r="CE84" s="330"/>
      <c r="CF84" s="330"/>
      <c r="CG84" s="330"/>
      <c r="CH84" s="330"/>
      <c r="CI84" s="330"/>
      <c r="CJ84" s="331"/>
      <c r="CK84" s="325"/>
      <c r="CL84" s="329"/>
      <c r="CM84" s="330"/>
      <c r="CN84" s="330"/>
      <c r="CO84" s="330"/>
      <c r="CP84" s="330"/>
      <c r="CQ84" s="330"/>
      <c r="CR84" s="330"/>
      <c r="CS84" s="330"/>
      <c r="CT84" s="330"/>
      <c r="CU84" s="330"/>
      <c r="CV84" s="330"/>
      <c r="CW84" s="330"/>
      <c r="CX84" s="331"/>
      <c r="CY84" s="326"/>
      <c r="CZ84" s="329"/>
      <c r="DA84" s="330"/>
      <c r="DB84" s="330"/>
      <c r="DC84" s="330"/>
      <c r="DD84" s="330"/>
      <c r="DE84" s="330"/>
      <c r="DF84" s="330"/>
      <c r="DG84" s="330"/>
      <c r="DH84" s="330"/>
      <c r="DI84" s="330"/>
      <c r="DJ84" s="330"/>
      <c r="DK84" s="330"/>
      <c r="DL84" s="331"/>
      <c r="DM84" s="325"/>
      <c r="DN84" s="329"/>
      <c r="DO84" s="330"/>
      <c r="DP84" s="330"/>
      <c r="DQ84" s="330"/>
      <c r="DR84" s="330"/>
      <c r="DS84" s="330"/>
      <c r="DT84" s="330"/>
      <c r="DU84" s="330"/>
      <c r="DV84" s="330"/>
      <c r="DW84" s="330"/>
      <c r="DX84" s="330"/>
      <c r="DY84" s="330"/>
      <c r="DZ84" s="331"/>
      <c r="EA84" s="325"/>
      <c r="EB84" s="329"/>
      <c r="EC84" s="330"/>
      <c r="ED84" s="330"/>
      <c r="EE84" s="330"/>
      <c r="EF84" s="330"/>
      <c r="EG84" s="330"/>
      <c r="EH84" s="330"/>
      <c r="EI84" s="330"/>
      <c r="EJ84" s="330"/>
      <c r="EK84" s="330"/>
      <c r="EL84" s="330"/>
      <c r="EM84" s="330"/>
      <c r="EN84" s="331"/>
      <c r="EO84" s="326"/>
      <c r="EP84" s="329">
        <f t="shared" si="89"/>
        <v>0</v>
      </c>
      <c r="EQ84" s="330">
        <f>'havi összesítő'!FY116</f>
        <v>0</v>
      </c>
      <c r="ER84" s="330">
        <f>'havi összesítő'!FZ116</f>
        <v>0</v>
      </c>
      <c r="ES84" s="330">
        <f>'havi összesítő'!FX116</f>
        <v>0</v>
      </c>
      <c r="ET84" s="330">
        <f>'havi összesítő'!GC116</f>
        <v>0</v>
      </c>
      <c r="EU84" s="330">
        <f>'havi összesítő'!GA116</f>
        <v>0</v>
      </c>
      <c r="EV84" s="327"/>
      <c r="EW84" s="322">
        <f t="shared" si="97"/>
        <v>0</v>
      </c>
      <c r="EX84" s="323">
        <f>'havi összesítő'!GL116</f>
        <v>0</v>
      </c>
      <c r="EY84" s="323">
        <f>'havi összesítő'!GN116</f>
        <v>0</v>
      </c>
      <c r="EZ84" s="323">
        <f>'havi összesítő'!GM116</f>
        <v>0</v>
      </c>
      <c r="FA84" s="323">
        <f>'havi összesítő'!GQ116</f>
        <v>0</v>
      </c>
      <c r="FB84" s="323">
        <f>'havi összesítő'!GO116</f>
        <v>0</v>
      </c>
      <c r="FC84" s="327"/>
      <c r="FD84" s="322">
        <f t="shared" si="91"/>
        <v>0</v>
      </c>
      <c r="FE84" s="323">
        <f t="shared" si="92"/>
        <v>0</v>
      </c>
      <c r="FF84" s="323">
        <f t="shared" si="93"/>
        <v>0</v>
      </c>
      <c r="FG84" s="323">
        <f t="shared" si="94"/>
        <v>0</v>
      </c>
      <c r="FH84" s="323">
        <f t="shared" si="95"/>
        <v>0</v>
      </c>
      <c r="FI84" s="323">
        <f t="shared" si="96"/>
        <v>0</v>
      </c>
      <c r="FJ84" s="326"/>
      <c r="FK84" s="329"/>
      <c r="FL84" s="330"/>
      <c r="FM84" s="330"/>
      <c r="FN84" s="330"/>
      <c r="FO84" s="330"/>
      <c r="FP84" s="330"/>
      <c r="FQ84" s="327"/>
      <c r="FR84" s="329"/>
      <c r="FS84" s="330"/>
      <c r="FT84" s="330"/>
      <c r="FU84" s="330"/>
      <c r="FV84" s="330"/>
      <c r="FW84" s="330"/>
      <c r="FX84" s="327"/>
      <c r="FY84" s="329"/>
      <c r="FZ84" s="330"/>
      <c r="GA84" s="330"/>
      <c r="GB84" s="330"/>
      <c r="GC84" s="330"/>
      <c r="GD84" s="330"/>
      <c r="GE84" s="328"/>
      <c r="GN84" s="21"/>
      <c r="GO84" s="21"/>
    </row>
    <row r="85" spans="1:197" ht="15.75" hidden="1" thickBot="1" x14ac:dyDescent="0.3">
      <c r="A85" s="66">
        <f>IF(beosztás!A119=0,"",beosztás!A119)</f>
        <v>4</v>
      </c>
      <c r="B85" s="63" t="str">
        <f>IF(beosztás!B87=0,"",beosztás!B87)</f>
        <v/>
      </c>
      <c r="C85" s="64" t="str">
        <f>IF(beosztás!C87=0,"",beosztás!C87)</f>
        <v/>
      </c>
      <c r="D85" s="65" t="str">
        <f>IF(beosztás!D87=0,"",beosztás!D87)</f>
        <v/>
      </c>
      <c r="E85" s="18"/>
      <c r="F85" s="25">
        <f t="shared" si="83"/>
        <v>0</v>
      </c>
      <c r="G85" s="605">
        <f>'havi összesítő'!M85</f>
        <v>0</v>
      </c>
      <c r="H85" s="605">
        <f>'havi összesítő'!N85</f>
        <v>0</v>
      </c>
      <c r="I85" s="605">
        <f>'havi összesítő'!L85</f>
        <v>0</v>
      </c>
      <c r="J85" s="605">
        <f>'havi összesítő'!Q85</f>
        <v>0</v>
      </c>
      <c r="K85" s="605">
        <f>'havi összesítő'!O85</f>
        <v>0</v>
      </c>
      <c r="L85" s="40"/>
      <c r="M85" s="25">
        <f t="shared" si="68"/>
        <v>0</v>
      </c>
      <c r="N85" s="605">
        <f>'havi összesítő'!Z85</f>
        <v>0</v>
      </c>
      <c r="O85" s="605">
        <f>'havi összesítő'!AB85</f>
        <v>0</v>
      </c>
      <c r="P85" s="605">
        <f>'havi összesítő'!AA85</f>
        <v>0</v>
      </c>
      <c r="Q85" s="605">
        <f>'havi összesítő'!AE85</f>
        <v>0</v>
      </c>
      <c r="R85" s="605">
        <f>'havi összesítő'!AC85</f>
        <v>0</v>
      </c>
      <c r="S85" s="40"/>
      <c r="T85" s="25">
        <f t="shared" si="84"/>
        <v>0</v>
      </c>
      <c r="U85" s="605">
        <f t="shared" si="85"/>
        <v>0</v>
      </c>
      <c r="V85" s="605">
        <f t="shared" si="86"/>
        <v>0</v>
      </c>
      <c r="W85" s="605">
        <f t="shared" si="87"/>
        <v>0</v>
      </c>
      <c r="X85" s="605">
        <f>'havi összesítő'!AS85</f>
        <v>0</v>
      </c>
      <c r="Y85" s="605">
        <f>'havi összesítő'!AQ85</f>
        <v>0</v>
      </c>
      <c r="Z85" s="41"/>
      <c r="AA85" s="25">
        <f t="shared" si="88"/>
        <v>0</v>
      </c>
      <c r="AB85" s="605">
        <f>'havi összesítő'!BC85</f>
        <v>0</v>
      </c>
      <c r="AC85" s="605">
        <f>'havi összesítő'!BD85</f>
        <v>0</v>
      </c>
      <c r="AD85" s="605">
        <f>'havi összesítő'!BB85</f>
        <v>0</v>
      </c>
      <c r="AE85" s="605">
        <f>'havi összesítő'!BG85</f>
        <v>0</v>
      </c>
      <c r="AF85" s="605">
        <f>'havi összesítő'!BE85</f>
        <v>0</v>
      </c>
      <c r="AG85" s="40"/>
      <c r="AH85" s="25"/>
      <c r="AI85" s="605"/>
      <c r="AJ85" s="605"/>
      <c r="AK85" s="605"/>
      <c r="AL85" s="605"/>
      <c r="AM85" s="605"/>
      <c r="AN85" s="605"/>
      <c r="AO85" s="605"/>
      <c r="AP85" s="605"/>
      <c r="AQ85" s="605"/>
      <c r="AR85" s="605"/>
      <c r="AS85" s="19"/>
      <c r="AT85" s="26"/>
      <c r="AU85" s="40"/>
      <c r="AV85" s="25"/>
      <c r="AW85" s="605"/>
      <c r="AX85" s="605"/>
      <c r="AY85" s="605"/>
      <c r="AZ85" s="605"/>
      <c r="BA85" s="605"/>
      <c r="BB85" s="605"/>
      <c r="BC85" s="605"/>
      <c r="BD85" s="605"/>
      <c r="BE85" s="605"/>
      <c r="BF85" s="605"/>
      <c r="BG85" s="19"/>
      <c r="BH85" s="26"/>
      <c r="BI85" s="41"/>
      <c r="BJ85" s="25"/>
      <c r="BK85" s="605"/>
      <c r="BL85" s="605"/>
      <c r="BM85" s="605"/>
      <c r="BN85" s="605"/>
      <c r="BO85" s="605"/>
      <c r="BP85" s="605"/>
      <c r="BQ85" s="605"/>
      <c r="BR85" s="605"/>
      <c r="BS85" s="605"/>
      <c r="BT85" s="605"/>
      <c r="BU85" s="19"/>
      <c r="BV85" s="26"/>
      <c r="BW85" s="40"/>
      <c r="BX85" s="25"/>
      <c r="BY85" s="605"/>
      <c r="BZ85" s="605"/>
      <c r="CA85" s="605"/>
      <c r="CB85" s="605"/>
      <c r="CC85" s="605"/>
      <c r="CD85" s="605"/>
      <c r="CE85" s="605"/>
      <c r="CF85" s="605"/>
      <c r="CG85" s="605"/>
      <c r="CH85" s="605"/>
      <c r="CI85" s="19"/>
      <c r="CJ85" s="26"/>
      <c r="CK85" s="40"/>
      <c r="CL85" s="25"/>
      <c r="CM85" s="605"/>
      <c r="CN85" s="605"/>
      <c r="CO85" s="605"/>
      <c r="CP85" s="605"/>
      <c r="CQ85" s="605"/>
      <c r="CR85" s="605"/>
      <c r="CS85" s="605"/>
      <c r="CT85" s="605"/>
      <c r="CU85" s="605"/>
      <c r="CV85" s="605"/>
      <c r="CW85" s="19"/>
      <c r="CX85" s="26"/>
      <c r="CY85" s="41"/>
      <c r="CZ85" s="25"/>
      <c r="DA85" s="605"/>
      <c r="DB85" s="605"/>
      <c r="DC85" s="605"/>
      <c r="DD85" s="605"/>
      <c r="DE85" s="605"/>
      <c r="DF85" s="605"/>
      <c r="DG85" s="605"/>
      <c r="DH85" s="605"/>
      <c r="DI85" s="605"/>
      <c r="DJ85" s="605"/>
      <c r="DK85" s="19"/>
      <c r="DL85" s="26"/>
      <c r="DM85" s="40"/>
      <c r="DN85" s="25"/>
      <c r="DO85" s="605"/>
      <c r="DP85" s="605"/>
      <c r="DQ85" s="605"/>
      <c r="DR85" s="605"/>
      <c r="DS85" s="605"/>
      <c r="DT85" s="605"/>
      <c r="DU85" s="605"/>
      <c r="DV85" s="605"/>
      <c r="DW85" s="605"/>
      <c r="DX85" s="605"/>
      <c r="DY85" s="19"/>
      <c r="DZ85" s="26"/>
      <c r="EA85" s="40"/>
      <c r="EB85" s="25"/>
      <c r="EC85" s="605"/>
      <c r="ED85" s="605"/>
      <c r="EE85" s="605"/>
      <c r="EF85" s="605"/>
      <c r="EG85" s="605"/>
      <c r="EH85" s="605"/>
      <c r="EI85" s="605"/>
      <c r="EJ85" s="605"/>
      <c r="EK85" s="605"/>
      <c r="EL85" s="605"/>
      <c r="EM85" s="19"/>
      <c r="EN85" s="26"/>
      <c r="EO85" s="41"/>
      <c r="EP85" s="25">
        <f t="shared" si="89"/>
        <v>0</v>
      </c>
      <c r="EQ85" s="605">
        <f>'havi összesítő'!FY117</f>
        <v>0</v>
      </c>
      <c r="ER85" s="605">
        <f>'havi összesítő'!FZ117</f>
        <v>0</v>
      </c>
      <c r="ES85" s="605">
        <f>'havi összesítő'!FX117</f>
        <v>0</v>
      </c>
      <c r="ET85" s="605">
        <f>'havi összesítő'!GC117</f>
        <v>0</v>
      </c>
      <c r="EU85" s="605">
        <f>'havi összesítő'!GA117</f>
        <v>0</v>
      </c>
      <c r="EV85" s="42"/>
      <c r="EW85" s="322">
        <f t="shared" si="90"/>
        <v>0</v>
      </c>
      <c r="EX85" s="323">
        <f>'havi összesítő'!GL117</f>
        <v>0</v>
      </c>
      <c r="EY85" s="323">
        <f>'havi összesítő'!GN117</f>
        <v>0</v>
      </c>
      <c r="EZ85" s="323">
        <f>'havi összesítő'!GM117</f>
        <v>0</v>
      </c>
      <c r="FA85" s="323">
        <f>'havi összesítő'!GQ117</f>
        <v>0</v>
      </c>
      <c r="FB85" s="323">
        <f>'havi összesítő'!GO117</f>
        <v>0</v>
      </c>
      <c r="FC85" s="42"/>
      <c r="FD85" s="322">
        <f t="shared" si="91"/>
        <v>0</v>
      </c>
      <c r="FE85" s="323">
        <f t="shared" si="92"/>
        <v>0</v>
      </c>
      <c r="FF85" s="323">
        <f t="shared" si="93"/>
        <v>0</v>
      </c>
      <c r="FG85" s="323">
        <f t="shared" si="94"/>
        <v>0</v>
      </c>
      <c r="FH85" s="323">
        <f t="shared" si="95"/>
        <v>0</v>
      </c>
      <c r="FI85" s="323">
        <f t="shared" si="96"/>
        <v>0</v>
      </c>
      <c r="FJ85" s="41"/>
      <c r="FK85" s="25"/>
      <c r="FL85" s="605"/>
      <c r="FM85" s="605"/>
      <c r="FN85" s="605"/>
      <c r="FO85" s="605"/>
      <c r="FP85" s="605"/>
      <c r="FQ85" s="42"/>
      <c r="FR85" s="25"/>
      <c r="FS85" s="605"/>
      <c r="FT85" s="605"/>
      <c r="FU85" s="605"/>
      <c r="FV85" s="605"/>
      <c r="FW85" s="605"/>
      <c r="FX85" s="42"/>
      <c r="FY85" s="25"/>
      <c r="FZ85" s="605"/>
      <c r="GA85" s="605"/>
      <c r="GB85" s="605"/>
      <c r="GC85" s="605"/>
      <c r="GD85" s="605"/>
      <c r="GE85" s="43"/>
      <c r="GN85" s="21"/>
      <c r="GO85" s="21"/>
    </row>
    <row r="86" spans="1:197" ht="15.75" hidden="1" thickBot="1" x14ac:dyDescent="0.3">
      <c r="A86" s="66">
        <f>IF(beosztás!A120=0,"",beosztás!A120)</f>
        <v>5</v>
      </c>
      <c r="B86" s="63" t="str">
        <f>IF(beosztás!B88=0,"",beosztás!B88)</f>
        <v/>
      </c>
      <c r="C86" s="64" t="str">
        <f>IF(beosztás!C88=0,"",beosztás!C88)</f>
        <v/>
      </c>
      <c r="D86" s="65" t="str">
        <f>IF(beosztás!D88=0,"",beosztás!D88)</f>
        <v/>
      </c>
      <c r="F86" s="25">
        <f t="shared" si="83"/>
        <v>0</v>
      </c>
      <c r="G86" s="605">
        <f>'havi összesítő'!M86</f>
        <v>0</v>
      </c>
      <c r="H86" s="605">
        <f>'havi összesítő'!N86</f>
        <v>0</v>
      </c>
      <c r="I86" s="605">
        <f>'havi összesítő'!L86</f>
        <v>0</v>
      </c>
      <c r="J86" s="605">
        <f>'havi összesítő'!Q86</f>
        <v>0</v>
      </c>
      <c r="K86" s="605">
        <f>'havi összesítő'!O86</f>
        <v>0</v>
      </c>
      <c r="L86" s="40"/>
      <c r="M86" s="25">
        <f t="shared" si="68"/>
        <v>0</v>
      </c>
      <c r="N86" s="605">
        <f>'havi összesítő'!Z86</f>
        <v>0</v>
      </c>
      <c r="O86" s="605">
        <f>'havi összesítő'!AB86</f>
        <v>0</v>
      </c>
      <c r="P86" s="605">
        <f>'havi összesítő'!AA86</f>
        <v>0</v>
      </c>
      <c r="Q86" s="605">
        <f>'havi összesítő'!AE86</f>
        <v>0</v>
      </c>
      <c r="R86" s="605">
        <f>'havi összesítő'!AC86</f>
        <v>0</v>
      </c>
      <c r="S86" s="40"/>
      <c r="T86" s="25">
        <f t="shared" si="84"/>
        <v>0</v>
      </c>
      <c r="U86" s="605">
        <f t="shared" si="85"/>
        <v>0</v>
      </c>
      <c r="V86" s="605">
        <f t="shared" si="86"/>
        <v>0</v>
      </c>
      <c r="W86" s="605">
        <f t="shared" si="87"/>
        <v>0</v>
      </c>
      <c r="X86" s="605">
        <f>'havi összesítő'!AS86</f>
        <v>0</v>
      </c>
      <c r="Y86" s="605">
        <f>'havi összesítő'!AQ86</f>
        <v>0</v>
      </c>
      <c r="Z86" s="41"/>
      <c r="AA86" s="25">
        <f t="shared" si="88"/>
        <v>0</v>
      </c>
      <c r="AB86" s="605">
        <f>'havi összesítő'!BC86</f>
        <v>0</v>
      </c>
      <c r="AC86" s="605">
        <f>'havi összesítő'!BD86</f>
        <v>0</v>
      </c>
      <c r="AD86" s="605">
        <f>'havi összesítő'!BB86</f>
        <v>0</v>
      </c>
      <c r="AE86" s="605">
        <f>'havi összesítő'!BG86</f>
        <v>0</v>
      </c>
      <c r="AF86" s="605">
        <f>'havi összesítő'!BE86</f>
        <v>0</v>
      </c>
      <c r="AG86" s="40"/>
      <c r="AH86" s="25"/>
      <c r="AI86" s="605"/>
      <c r="AJ86" s="605"/>
      <c r="AK86" s="605"/>
      <c r="AL86" s="605"/>
      <c r="AM86" s="605"/>
      <c r="AN86" s="605"/>
      <c r="AO86" s="605"/>
      <c r="AP86" s="605"/>
      <c r="AQ86" s="605"/>
      <c r="AR86" s="605"/>
      <c r="AS86" s="19"/>
      <c r="AT86" s="26"/>
      <c r="AU86" s="40"/>
      <c r="AV86" s="25"/>
      <c r="AW86" s="605"/>
      <c r="AX86" s="605"/>
      <c r="AY86" s="605"/>
      <c r="AZ86" s="605"/>
      <c r="BA86" s="605"/>
      <c r="BB86" s="605"/>
      <c r="BC86" s="605"/>
      <c r="BD86" s="605"/>
      <c r="BE86" s="605"/>
      <c r="BF86" s="605"/>
      <c r="BG86" s="19"/>
      <c r="BH86" s="26"/>
      <c r="BI86" s="41"/>
      <c r="BJ86" s="25"/>
      <c r="BK86" s="605"/>
      <c r="BL86" s="605"/>
      <c r="BM86" s="605"/>
      <c r="BN86" s="605"/>
      <c r="BO86" s="605"/>
      <c r="BP86" s="605"/>
      <c r="BQ86" s="605"/>
      <c r="BR86" s="605"/>
      <c r="BS86" s="605"/>
      <c r="BT86" s="605"/>
      <c r="BU86" s="19"/>
      <c r="BV86" s="26"/>
      <c r="BW86" s="40"/>
      <c r="BX86" s="25"/>
      <c r="BY86" s="605"/>
      <c r="BZ86" s="605"/>
      <c r="CA86" s="605"/>
      <c r="CB86" s="605"/>
      <c r="CC86" s="605"/>
      <c r="CD86" s="605"/>
      <c r="CE86" s="605"/>
      <c r="CF86" s="605"/>
      <c r="CG86" s="605"/>
      <c r="CH86" s="605"/>
      <c r="CI86" s="19"/>
      <c r="CJ86" s="26"/>
      <c r="CK86" s="40"/>
      <c r="CL86" s="25"/>
      <c r="CM86" s="605"/>
      <c r="CN86" s="605"/>
      <c r="CO86" s="605"/>
      <c r="CP86" s="605"/>
      <c r="CQ86" s="605"/>
      <c r="CR86" s="605"/>
      <c r="CS86" s="605"/>
      <c r="CT86" s="605"/>
      <c r="CU86" s="605"/>
      <c r="CV86" s="605"/>
      <c r="CW86" s="19"/>
      <c r="CX86" s="26"/>
      <c r="CY86" s="41"/>
      <c r="CZ86" s="25"/>
      <c r="DA86" s="605"/>
      <c r="DB86" s="605"/>
      <c r="DC86" s="605"/>
      <c r="DD86" s="605"/>
      <c r="DE86" s="605"/>
      <c r="DF86" s="605"/>
      <c r="DG86" s="605"/>
      <c r="DH86" s="605"/>
      <c r="DI86" s="605"/>
      <c r="DJ86" s="605"/>
      <c r="DK86" s="19"/>
      <c r="DL86" s="26"/>
      <c r="DM86" s="40"/>
      <c r="DN86" s="25"/>
      <c r="DO86" s="605"/>
      <c r="DP86" s="605"/>
      <c r="DQ86" s="605"/>
      <c r="DR86" s="605"/>
      <c r="DS86" s="605"/>
      <c r="DT86" s="605"/>
      <c r="DU86" s="605"/>
      <c r="DV86" s="605"/>
      <c r="DW86" s="605"/>
      <c r="DX86" s="605"/>
      <c r="DY86" s="19"/>
      <c r="DZ86" s="26"/>
      <c r="EA86" s="40"/>
      <c r="EB86" s="25"/>
      <c r="EC86" s="605"/>
      <c r="ED86" s="605"/>
      <c r="EE86" s="605"/>
      <c r="EF86" s="605"/>
      <c r="EG86" s="605"/>
      <c r="EH86" s="605"/>
      <c r="EI86" s="605"/>
      <c r="EJ86" s="605"/>
      <c r="EK86" s="605"/>
      <c r="EL86" s="605"/>
      <c r="EM86" s="19"/>
      <c r="EN86" s="26"/>
      <c r="EO86" s="41"/>
      <c r="EP86" s="25">
        <f t="shared" si="89"/>
        <v>0</v>
      </c>
      <c r="EQ86" s="605">
        <f>'havi összesítő'!FY118</f>
        <v>0</v>
      </c>
      <c r="ER86" s="605">
        <f>'havi összesítő'!FZ118</f>
        <v>0</v>
      </c>
      <c r="ES86" s="605">
        <f>'havi összesítő'!FX118</f>
        <v>0</v>
      </c>
      <c r="ET86" s="605">
        <f>'havi összesítő'!GC118</f>
        <v>0</v>
      </c>
      <c r="EU86" s="605">
        <f>'havi összesítő'!GA118</f>
        <v>0</v>
      </c>
      <c r="EV86" s="42"/>
      <c r="EW86" s="322">
        <f>FB86-(SUM(EX86:EZ86)+FH86)</f>
        <v>0</v>
      </c>
      <c r="EX86" s="323">
        <f>'havi összesítő'!GL118</f>
        <v>0</v>
      </c>
      <c r="EY86" s="323">
        <f>'havi összesítő'!GN118</f>
        <v>0</v>
      </c>
      <c r="EZ86" s="323">
        <f>'havi összesítő'!GM118</f>
        <v>0</v>
      </c>
      <c r="FA86" s="323">
        <f>'havi összesítő'!GQ118</f>
        <v>0</v>
      </c>
      <c r="FB86" s="323">
        <f>'havi összesítő'!GO118</f>
        <v>0</v>
      </c>
      <c r="FC86" s="42"/>
      <c r="FD86" s="322">
        <f t="shared" si="91"/>
        <v>0</v>
      </c>
      <c r="FE86" s="323">
        <f t="shared" si="92"/>
        <v>0</v>
      </c>
      <c r="FF86" s="323">
        <f t="shared" si="93"/>
        <v>0</v>
      </c>
      <c r="FG86" s="323">
        <f t="shared" si="94"/>
        <v>0</v>
      </c>
      <c r="FH86" s="323">
        <f t="shared" si="95"/>
        <v>0</v>
      </c>
      <c r="FI86" s="323">
        <f t="shared" si="96"/>
        <v>0</v>
      </c>
      <c r="FJ86" s="41"/>
      <c r="FK86" s="25"/>
      <c r="FL86" s="605"/>
      <c r="FM86" s="605"/>
      <c r="FN86" s="605"/>
      <c r="FO86" s="605"/>
      <c r="FP86" s="605"/>
      <c r="FQ86" s="42"/>
      <c r="FR86" s="25"/>
      <c r="FS86" s="605"/>
      <c r="FT86" s="605"/>
      <c r="FU86" s="605"/>
      <c r="FV86" s="605"/>
      <c r="FW86" s="605"/>
      <c r="FX86" s="42"/>
      <c r="FY86" s="25"/>
      <c r="FZ86" s="605"/>
      <c r="GA86" s="605"/>
      <c r="GB86" s="605"/>
      <c r="GC86" s="605"/>
      <c r="GD86" s="605"/>
      <c r="GE86" s="43"/>
      <c r="GN86" s="21"/>
      <c r="GO86" s="21"/>
    </row>
    <row r="87" spans="1:197" ht="15.75" hidden="1" thickBot="1" x14ac:dyDescent="0.3">
      <c r="A87" s="66">
        <f>IF(beosztás!A121=0,"",beosztás!A121)</f>
        <v>6</v>
      </c>
      <c r="B87" s="63" t="str">
        <f>IF(beosztás!B89=0,"",beosztás!B89)</f>
        <v/>
      </c>
      <c r="C87" s="64" t="str">
        <f>IF(beosztás!C89=0,"",beosztás!C89)</f>
        <v/>
      </c>
      <c r="D87" s="65" t="str">
        <f>IF(beosztás!D89=0,"",beosztás!D89)</f>
        <v/>
      </c>
      <c r="F87" s="25">
        <f t="shared" si="83"/>
        <v>0</v>
      </c>
      <c r="G87" s="605">
        <f>'havi összesítő'!M87</f>
        <v>0</v>
      </c>
      <c r="H87" s="605">
        <f>'havi összesítő'!N87</f>
        <v>0</v>
      </c>
      <c r="I87" s="605">
        <f>'havi összesítő'!L87</f>
        <v>0</v>
      </c>
      <c r="J87" s="605">
        <f>'havi összesítő'!Q87</f>
        <v>0</v>
      </c>
      <c r="K87" s="605">
        <f>'havi összesítő'!O87</f>
        <v>0</v>
      </c>
      <c r="L87" s="40"/>
      <c r="M87" s="25">
        <f t="shared" si="68"/>
        <v>0</v>
      </c>
      <c r="N87" s="605">
        <f>'havi összesítő'!Z87</f>
        <v>0</v>
      </c>
      <c r="O87" s="605">
        <f>'havi összesítő'!AB87</f>
        <v>0</v>
      </c>
      <c r="P87" s="605">
        <f>'havi összesítő'!AA87</f>
        <v>0</v>
      </c>
      <c r="Q87" s="605">
        <f>'havi összesítő'!AE87</f>
        <v>0</v>
      </c>
      <c r="R87" s="605">
        <f>'havi összesítő'!AC87</f>
        <v>0</v>
      </c>
      <c r="S87" s="40"/>
      <c r="T87" s="25">
        <f t="shared" si="84"/>
        <v>0</v>
      </c>
      <c r="U87" s="605">
        <f t="shared" si="85"/>
        <v>0</v>
      </c>
      <c r="V87" s="605">
        <f t="shared" si="86"/>
        <v>0</v>
      </c>
      <c r="W87" s="605">
        <f t="shared" si="87"/>
        <v>0</v>
      </c>
      <c r="X87" s="605">
        <f>'havi összesítő'!AS87</f>
        <v>0</v>
      </c>
      <c r="Y87" s="605">
        <f>'havi összesítő'!AQ87</f>
        <v>0</v>
      </c>
      <c r="Z87" s="41"/>
      <c r="AA87" s="25">
        <f t="shared" si="88"/>
        <v>0</v>
      </c>
      <c r="AB87" s="605">
        <f>'havi összesítő'!BC87</f>
        <v>0</v>
      </c>
      <c r="AC87" s="605">
        <f>'havi összesítő'!BD87</f>
        <v>0</v>
      </c>
      <c r="AD87" s="605">
        <f>'havi összesítő'!BB87</f>
        <v>0</v>
      </c>
      <c r="AE87" s="605">
        <f>'havi összesítő'!BG87</f>
        <v>0</v>
      </c>
      <c r="AF87" s="605">
        <f>'havi összesítő'!BE87</f>
        <v>0</v>
      </c>
      <c r="AG87" s="40"/>
      <c r="AH87" s="25"/>
      <c r="AI87" s="605"/>
      <c r="AJ87" s="605"/>
      <c r="AK87" s="605"/>
      <c r="AL87" s="605"/>
      <c r="AM87" s="605"/>
      <c r="AN87" s="605"/>
      <c r="AO87" s="605"/>
      <c r="AP87" s="605"/>
      <c r="AQ87" s="605"/>
      <c r="AR87" s="605"/>
      <c r="AS87" s="19"/>
      <c r="AT87" s="26"/>
      <c r="AU87" s="40"/>
      <c r="AV87" s="25"/>
      <c r="AW87" s="605"/>
      <c r="AX87" s="605"/>
      <c r="AY87" s="605"/>
      <c r="AZ87" s="605"/>
      <c r="BA87" s="605"/>
      <c r="BB87" s="605"/>
      <c r="BC87" s="605"/>
      <c r="BD87" s="605"/>
      <c r="BE87" s="605"/>
      <c r="BF87" s="605"/>
      <c r="BG87" s="19"/>
      <c r="BH87" s="26"/>
      <c r="BI87" s="41"/>
      <c r="BJ87" s="25"/>
      <c r="BK87" s="605"/>
      <c r="BL87" s="605"/>
      <c r="BM87" s="605"/>
      <c r="BN87" s="605"/>
      <c r="BO87" s="605"/>
      <c r="BP87" s="605"/>
      <c r="BQ87" s="605"/>
      <c r="BR87" s="605"/>
      <c r="BS87" s="527"/>
      <c r="BT87" s="527"/>
      <c r="BU87" s="19"/>
      <c r="BV87" s="26"/>
      <c r="BW87" s="40"/>
      <c r="BX87" s="25"/>
      <c r="BY87" s="605"/>
      <c r="BZ87" s="605"/>
      <c r="CA87" s="605"/>
      <c r="CB87" s="605"/>
      <c r="CC87" s="605"/>
      <c r="CD87" s="605"/>
      <c r="CE87" s="605"/>
      <c r="CF87" s="605"/>
      <c r="CG87" s="605"/>
      <c r="CH87" s="605"/>
      <c r="CI87" s="19"/>
      <c r="CJ87" s="26"/>
      <c r="CK87" s="40"/>
      <c r="CL87" s="25"/>
      <c r="CM87" s="605"/>
      <c r="CN87" s="605"/>
      <c r="CO87" s="605"/>
      <c r="CP87" s="605"/>
      <c r="CQ87" s="605"/>
      <c r="CR87" s="605"/>
      <c r="CS87" s="605"/>
      <c r="CT87" s="605"/>
      <c r="CU87" s="605"/>
      <c r="CV87" s="605"/>
      <c r="CW87" s="19"/>
      <c r="CX87" s="26"/>
      <c r="CY87" s="41"/>
      <c r="CZ87" s="25"/>
      <c r="DA87" s="605"/>
      <c r="DB87" s="605"/>
      <c r="DC87" s="605"/>
      <c r="DD87" s="605"/>
      <c r="DE87" s="605"/>
      <c r="DF87" s="605"/>
      <c r="DG87" s="605"/>
      <c r="DH87" s="605"/>
      <c r="DI87" s="605"/>
      <c r="DJ87" s="605"/>
      <c r="DK87" s="19"/>
      <c r="DL87" s="26"/>
      <c r="DM87" s="40"/>
      <c r="DN87" s="25"/>
      <c r="DO87" s="605"/>
      <c r="DP87" s="605"/>
      <c r="DQ87" s="605"/>
      <c r="DR87" s="605"/>
      <c r="DS87" s="605"/>
      <c r="DT87" s="605"/>
      <c r="DU87" s="605"/>
      <c r="DV87" s="605"/>
      <c r="DW87" s="605"/>
      <c r="DX87" s="605"/>
      <c r="DY87" s="19"/>
      <c r="DZ87" s="26"/>
      <c r="EA87" s="40"/>
      <c r="EB87" s="25"/>
      <c r="EC87" s="605"/>
      <c r="ED87" s="605"/>
      <c r="EE87" s="605"/>
      <c r="EF87" s="605"/>
      <c r="EG87" s="605"/>
      <c r="EH87" s="605"/>
      <c r="EI87" s="605"/>
      <c r="EJ87" s="605"/>
      <c r="EK87" s="605"/>
      <c r="EL87" s="605"/>
      <c r="EM87" s="19"/>
      <c r="EN87" s="26"/>
      <c r="EO87" s="41"/>
      <c r="EP87" s="25">
        <f t="shared" si="89"/>
        <v>0</v>
      </c>
      <c r="EQ87" s="605">
        <f>'havi összesítő'!FY119</f>
        <v>0</v>
      </c>
      <c r="ER87" s="605">
        <f>'havi összesítő'!FZ119</f>
        <v>0</v>
      </c>
      <c r="ES87" s="605">
        <f>'havi összesítő'!FX119</f>
        <v>0</v>
      </c>
      <c r="ET87" s="605">
        <f>'havi összesítő'!GC119</f>
        <v>0</v>
      </c>
      <c r="EU87" s="605">
        <f>'havi összesítő'!GA119</f>
        <v>0</v>
      </c>
      <c r="EV87" s="42"/>
      <c r="EW87" s="322">
        <f t="shared" si="90"/>
        <v>0</v>
      </c>
      <c r="EX87" s="323">
        <f>'havi összesítő'!GL119</f>
        <v>0</v>
      </c>
      <c r="EY87" s="323">
        <f>'havi összesítő'!GN119</f>
        <v>0</v>
      </c>
      <c r="EZ87" s="323">
        <f>'havi összesítő'!GM119</f>
        <v>0</v>
      </c>
      <c r="FA87" s="323">
        <f>'havi összesítő'!GQ119</f>
        <v>0</v>
      </c>
      <c r="FB87" s="323">
        <f>'havi összesítő'!GO119</f>
        <v>0</v>
      </c>
      <c r="FC87" s="42"/>
      <c r="FD87" s="322">
        <f t="shared" si="91"/>
        <v>0</v>
      </c>
      <c r="FE87" s="323">
        <f t="shared" si="92"/>
        <v>0</v>
      </c>
      <c r="FF87" s="323">
        <f t="shared" si="93"/>
        <v>0</v>
      </c>
      <c r="FG87" s="323">
        <f t="shared" si="94"/>
        <v>0</v>
      </c>
      <c r="FH87" s="323">
        <f t="shared" si="95"/>
        <v>0</v>
      </c>
      <c r="FI87" s="323">
        <f t="shared" si="96"/>
        <v>0</v>
      </c>
      <c r="FJ87" s="41"/>
      <c r="FK87" s="25"/>
      <c r="FL87" s="605"/>
      <c r="FM87" s="605"/>
      <c r="FN87" s="605"/>
      <c r="FO87" s="605"/>
      <c r="FP87" s="605"/>
      <c r="FQ87" s="42"/>
      <c r="FR87" s="25"/>
      <c r="FS87" s="605"/>
      <c r="FT87" s="605"/>
      <c r="FU87" s="605"/>
      <c r="FV87" s="605"/>
      <c r="FW87" s="605"/>
      <c r="FX87" s="42"/>
      <c r="FY87" s="25"/>
      <c r="FZ87" s="605"/>
      <c r="GA87" s="605"/>
      <c r="GB87" s="605"/>
      <c r="GC87" s="605"/>
      <c r="GD87" s="605"/>
      <c r="GE87" s="43"/>
      <c r="GN87" s="21"/>
      <c r="GO87" s="21"/>
    </row>
    <row r="88" spans="1:197" ht="15.75" hidden="1" thickBot="1" x14ac:dyDescent="0.3">
      <c r="A88" s="66">
        <f>IF(beosztás!A122=0,"",beosztás!A122)</f>
        <v>7</v>
      </c>
      <c r="B88" s="63" t="str">
        <f>IF(beosztás!B90=0,"",beosztás!B90)</f>
        <v/>
      </c>
      <c r="C88" s="64" t="str">
        <f>IF(beosztás!C90=0,"",beosztás!C90)</f>
        <v/>
      </c>
      <c r="D88" s="65" t="str">
        <f>IF(beosztás!D90=0,"",beosztás!D90)</f>
        <v/>
      </c>
      <c r="F88" s="25">
        <f t="shared" si="83"/>
        <v>0</v>
      </c>
      <c r="G88" s="605">
        <f>'havi összesítő'!M88</f>
        <v>0</v>
      </c>
      <c r="H88" s="605">
        <f>'havi összesítő'!N88</f>
        <v>0</v>
      </c>
      <c r="I88" s="605">
        <f>'havi összesítő'!L88</f>
        <v>0</v>
      </c>
      <c r="J88" s="605">
        <f>'havi összesítő'!Q88</f>
        <v>0</v>
      </c>
      <c r="K88" s="605">
        <f>'havi összesítő'!O88</f>
        <v>0</v>
      </c>
      <c r="L88" s="40"/>
      <c r="M88" s="25">
        <f t="shared" si="68"/>
        <v>0</v>
      </c>
      <c r="N88" s="605">
        <f>'havi összesítő'!Z88</f>
        <v>0</v>
      </c>
      <c r="O88" s="605">
        <f>'havi összesítő'!AB88</f>
        <v>0</v>
      </c>
      <c r="P88" s="605">
        <f>'havi összesítő'!AA88</f>
        <v>0</v>
      </c>
      <c r="Q88" s="605">
        <f>'havi összesítő'!AE88</f>
        <v>0</v>
      </c>
      <c r="R88" s="605">
        <f>'havi összesítő'!AC88</f>
        <v>0</v>
      </c>
      <c r="S88" s="40"/>
      <c r="T88" s="25">
        <f t="shared" si="84"/>
        <v>0</v>
      </c>
      <c r="U88" s="605">
        <f t="shared" si="85"/>
        <v>0</v>
      </c>
      <c r="V88" s="605">
        <f t="shared" si="86"/>
        <v>0</v>
      </c>
      <c r="W88" s="605">
        <f t="shared" si="87"/>
        <v>0</v>
      </c>
      <c r="X88" s="605">
        <f>'havi összesítő'!AS88</f>
        <v>0</v>
      </c>
      <c r="Y88" s="605">
        <f>'havi összesítő'!AQ88</f>
        <v>0</v>
      </c>
      <c r="Z88" s="41"/>
      <c r="AA88" s="25">
        <f t="shared" si="88"/>
        <v>0</v>
      </c>
      <c r="AB88" s="605">
        <f>'havi összesítő'!BC88</f>
        <v>0</v>
      </c>
      <c r="AC88" s="605">
        <f>'havi összesítő'!BD88</f>
        <v>0</v>
      </c>
      <c r="AD88" s="605">
        <f>'havi összesítő'!BB88</f>
        <v>0</v>
      </c>
      <c r="AE88" s="605">
        <f>'havi összesítő'!BG88</f>
        <v>0</v>
      </c>
      <c r="AF88" s="605">
        <f>'havi összesítő'!BE88</f>
        <v>0</v>
      </c>
      <c r="AG88" s="40"/>
      <c r="AH88" s="25"/>
      <c r="AI88" s="605"/>
      <c r="AJ88" s="605"/>
      <c r="AK88" s="605"/>
      <c r="AL88" s="605"/>
      <c r="AM88" s="605"/>
      <c r="AN88" s="605"/>
      <c r="AO88" s="605"/>
      <c r="AP88" s="605"/>
      <c r="AQ88" s="605"/>
      <c r="AR88" s="605"/>
      <c r="AS88" s="19"/>
      <c r="AT88" s="26"/>
      <c r="AU88" s="40"/>
      <c r="AV88" s="25"/>
      <c r="AW88" s="605"/>
      <c r="AX88" s="605"/>
      <c r="AY88" s="605"/>
      <c r="AZ88" s="605"/>
      <c r="BA88" s="605"/>
      <c r="BB88" s="605"/>
      <c r="BC88" s="605"/>
      <c r="BD88" s="605"/>
      <c r="BE88" s="605"/>
      <c r="BF88" s="605"/>
      <c r="BG88" s="19"/>
      <c r="BH88" s="26"/>
      <c r="BI88" s="41"/>
      <c r="BJ88" s="25"/>
      <c r="BK88" s="605"/>
      <c r="BL88" s="605"/>
      <c r="BM88" s="605"/>
      <c r="BN88" s="605"/>
      <c r="BO88" s="605"/>
      <c r="BP88" s="605"/>
      <c r="BQ88" s="605"/>
      <c r="BR88" s="605"/>
      <c r="BS88" s="605"/>
      <c r="BT88" s="605"/>
      <c r="BU88" s="19"/>
      <c r="BV88" s="26"/>
      <c r="BW88" s="40"/>
      <c r="BX88" s="25"/>
      <c r="BY88" s="605"/>
      <c r="BZ88" s="605"/>
      <c r="CA88" s="605"/>
      <c r="CB88" s="605"/>
      <c r="CC88" s="605"/>
      <c r="CD88" s="605"/>
      <c r="CE88" s="605"/>
      <c r="CF88" s="605"/>
      <c r="CG88" s="605"/>
      <c r="CH88" s="605"/>
      <c r="CI88" s="19"/>
      <c r="CJ88" s="26"/>
      <c r="CK88" s="40"/>
      <c r="CL88" s="25"/>
      <c r="CM88" s="605"/>
      <c r="CN88" s="605"/>
      <c r="CO88" s="605"/>
      <c r="CP88" s="605"/>
      <c r="CQ88" s="605"/>
      <c r="CR88" s="605"/>
      <c r="CS88" s="605"/>
      <c r="CT88" s="605"/>
      <c r="CU88" s="605"/>
      <c r="CV88" s="605"/>
      <c r="CW88" s="19"/>
      <c r="CX88" s="26"/>
      <c r="CY88" s="41"/>
      <c r="CZ88" s="25"/>
      <c r="DA88" s="605"/>
      <c r="DB88" s="605"/>
      <c r="DC88" s="605"/>
      <c r="DD88" s="605"/>
      <c r="DE88" s="605"/>
      <c r="DF88" s="605"/>
      <c r="DG88" s="605"/>
      <c r="DH88" s="605"/>
      <c r="DI88" s="605"/>
      <c r="DJ88" s="605"/>
      <c r="DK88" s="19"/>
      <c r="DL88" s="26"/>
      <c r="DM88" s="40"/>
      <c r="DN88" s="25"/>
      <c r="DO88" s="605"/>
      <c r="DP88" s="605"/>
      <c r="DQ88" s="605"/>
      <c r="DR88" s="605"/>
      <c r="DS88" s="605"/>
      <c r="DT88" s="605"/>
      <c r="DU88" s="605"/>
      <c r="DV88" s="605"/>
      <c r="DW88" s="605"/>
      <c r="DX88" s="605"/>
      <c r="DY88" s="19"/>
      <c r="DZ88" s="26"/>
      <c r="EA88" s="40"/>
      <c r="EB88" s="25"/>
      <c r="EC88" s="605"/>
      <c r="ED88" s="605"/>
      <c r="EE88" s="605"/>
      <c r="EF88" s="605"/>
      <c r="EG88" s="605"/>
      <c r="EH88" s="605"/>
      <c r="EI88" s="605"/>
      <c r="EJ88" s="605"/>
      <c r="EK88" s="605"/>
      <c r="EL88" s="605"/>
      <c r="EM88" s="19"/>
      <c r="EN88" s="26"/>
      <c r="EO88" s="41"/>
      <c r="EP88" s="25">
        <f t="shared" si="89"/>
        <v>0</v>
      </c>
      <c r="EQ88" s="605">
        <f>'havi összesítő'!FY120</f>
        <v>0</v>
      </c>
      <c r="ER88" s="605">
        <f>'havi összesítő'!FZ120</f>
        <v>0</v>
      </c>
      <c r="ES88" s="605">
        <f>'havi összesítő'!FX120</f>
        <v>0</v>
      </c>
      <c r="ET88" s="605">
        <f>'havi összesítő'!GC120</f>
        <v>0</v>
      </c>
      <c r="EU88" s="605">
        <f>'havi összesítő'!GA120</f>
        <v>0</v>
      </c>
      <c r="EV88" s="42"/>
      <c r="EW88" s="322">
        <f t="shared" si="90"/>
        <v>0</v>
      </c>
      <c r="EX88" s="323">
        <f>'havi összesítő'!GL120</f>
        <v>0</v>
      </c>
      <c r="EY88" s="323">
        <f>'havi összesítő'!GN120</f>
        <v>0</v>
      </c>
      <c r="EZ88" s="323">
        <f>'havi összesítő'!GM120</f>
        <v>0</v>
      </c>
      <c r="FA88" s="323">
        <f>'havi összesítő'!GQ120</f>
        <v>0</v>
      </c>
      <c r="FB88" s="323">
        <f>'havi összesítő'!GO120</f>
        <v>0</v>
      </c>
      <c r="FC88" s="42"/>
      <c r="FD88" s="322">
        <f t="shared" si="91"/>
        <v>0</v>
      </c>
      <c r="FE88" s="323">
        <f t="shared" si="92"/>
        <v>0</v>
      </c>
      <c r="FF88" s="323">
        <f t="shared" si="93"/>
        <v>0</v>
      </c>
      <c r="FG88" s="323">
        <f t="shared" si="94"/>
        <v>0</v>
      </c>
      <c r="FH88" s="323">
        <f t="shared" si="95"/>
        <v>0</v>
      </c>
      <c r="FI88" s="323">
        <f t="shared" si="96"/>
        <v>0</v>
      </c>
      <c r="FJ88" s="41"/>
      <c r="FK88" s="25"/>
      <c r="FL88" s="605"/>
      <c r="FM88" s="605"/>
      <c r="FN88" s="605"/>
      <c r="FO88" s="605"/>
      <c r="FP88" s="605"/>
      <c r="FQ88" s="42"/>
      <c r="FR88" s="25"/>
      <c r="FS88" s="605"/>
      <c r="FT88" s="605"/>
      <c r="FU88" s="605"/>
      <c r="FV88" s="605"/>
      <c r="FW88" s="605"/>
      <c r="FX88" s="42"/>
      <c r="FY88" s="25"/>
      <c r="FZ88" s="605"/>
      <c r="GA88" s="605"/>
      <c r="GB88" s="605"/>
      <c r="GC88" s="605"/>
      <c r="GD88" s="605"/>
      <c r="GE88" s="43"/>
      <c r="GN88" s="21"/>
      <c r="GO88" s="21"/>
    </row>
    <row r="89" spans="1:197" ht="15.75" hidden="1" thickBot="1" x14ac:dyDescent="0.3">
      <c r="A89" s="66">
        <f>IF(beosztás!A123=0,"",beosztás!A123)</f>
        <v>8</v>
      </c>
      <c r="B89" s="63" t="str">
        <f>IF(beosztás!B91=0,"",beosztás!B91)</f>
        <v/>
      </c>
      <c r="C89" s="64" t="str">
        <f>IF(beosztás!C91=0,"",beosztás!C91)</f>
        <v/>
      </c>
      <c r="D89" s="65" t="str">
        <f>IF(beosztás!D91=0,"",beosztás!D91)</f>
        <v/>
      </c>
      <c r="F89" s="25">
        <f t="shared" si="83"/>
        <v>0</v>
      </c>
      <c r="G89" s="605">
        <f>'havi összesítő'!M89</f>
        <v>0</v>
      </c>
      <c r="H89" s="605">
        <f>'havi összesítő'!N89</f>
        <v>0</v>
      </c>
      <c r="I89" s="605">
        <f>'havi összesítő'!L89</f>
        <v>0</v>
      </c>
      <c r="J89" s="605">
        <f>'havi összesítő'!Q89</f>
        <v>0</v>
      </c>
      <c r="K89" s="605">
        <f>'havi összesítő'!O89</f>
        <v>0</v>
      </c>
      <c r="L89" s="40"/>
      <c r="M89" s="25">
        <f t="shared" si="68"/>
        <v>0</v>
      </c>
      <c r="N89" s="605">
        <f>'havi összesítő'!Z89</f>
        <v>0</v>
      </c>
      <c r="O89" s="605">
        <f>'havi összesítő'!AB89</f>
        <v>0</v>
      </c>
      <c r="P89" s="605">
        <f>'havi összesítő'!AA89</f>
        <v>0</v>
      </c>
      <c r="Q89" s="605">
        <f>'havi összesítő'!AE89</f>
        <v>0</v>
      </c>
      <c r="R89" s="605">
        <f>'havi összesítő'!AC89</f>
        <v>0</v>
      </c>
      <c r="S89" s="40"/>
      <c r="T89" s="25">
        <f t="shared" si="84"/>
        <v>0</v>
      </c>
      <c r="U89" s="605">
        <f t="shared" si="85"/>
        <v>0</v>
      </c>
      <c r="V89" s="605">
        <f t="shared" si="86"/>
        <v>0</v>
      </c>
      <c r="W89" s="605">
        <f t="shared" si="87"/>
        <v>0</v>
      </c>
      <c r="X89" s="605">
        <f>'havi összesítő'!AS89</f>
        <v>0</v>
      </c>
      <c r="Y89" s="605">
        <f>'havi összesítő'!AQ89</f>
        <v>0</v>
      </c>
      <c r="Z89" s="41"/>
      <c r="AA89" s="25">
        <f t="shared" si="88"/>
        <v>0</v>
      </c>
      <c r="AB89" s="605">
        <f>'havi összesítő'!BC89</f>
        <v>0</v>
      </c>
      <c r="AC89" s="605">
        <f>'havi összesítő'!BD89</f>
        <v>0</v>
      </c>
      <c r="AD89" s="605">
        <f>'havi összesítő'!BB89</f>
        <v>0</v>
      </c>
      <c r="AE89" s="605">
        <f>'havi összesítő'!BG89</f>
        <v>0</v>
      </c>
      <c r="AF89" s="605">
        <f>'havi összesítő'!BE89</f>
        <v>0</v>
      </c>
      <c r="AG89" s="40"/>
      <c r="AH89" s="25"/>
      <c r="AI89" s="605"/>
      <c r="AJ89" s="605"/>
      <c r="AK89" s="605"/>
      <c r="AL89" s="605"/>
      <c r="AM89" s="605"/>
      <c r="AN89" s="605"/>
      <c r="AO89" s="605"/>
      <c r="AP89" s="605"/>
      <c r="AQ89" s="605"/>
      <c r="AR89" s="605"/>
      <c r="AS89" s="19"/>
      <c r="AT89" s="26"/>
      <c r="AU89" s="40"/>
      <c r="AV89" s="25"/>
      <c r="AW89" s="605"/>
      <c r="AX89" s="605"/>
      <c r="AY89" s="605"/>
      <c r="AZ89" s="605"/>
      <c r="BA89" s="605"/>
      <c r="BB89" s="605"/>
      <c r="BC89" s="605"/>
      <c r="BD89" s="605"/>
      <c r="BE89" s="605"/>
      <c r="BF89" s="605"/>
      <c r="BG89" s="19"/>
      <c r="BH89" s="26"/>
      <c r="BI89" s="41"/>
      <c r="BJ89" s="25"/>
      <c r="BK89" s="605"/>
      <c r="BL89" s="605"/>
      <c r="BM89" s="605"/>
      <c r="BN89" s="605"/>
      <c r="BO89" s="605"/>
      <c r="BP89" s="605"/>
      <c r="BQ89" s="605"/>
      <c r="BR89" s="605"/>
      <c r="BS89" s="605"/>
      <c r="BT89" s="605"/>
      <c r="BU89" s="19"/>
      <c r="BV89" s="26"/>
      <c r="BW89" s="40"/>
      <c r="BX89" s="25"/>
      <c r="BY89" s="605"/>
      <c r="BZ89" s="605"/>
      <c r="CA89" s="605"/>
      <c r="CB89" s="605"/>
      <c r="CC89" s="605"/>
      <c r="CD89" s="605"/>
      <c r="CE89" s="605"/>
      <c r="CF89" s="605"/>
      <c r="CG89" s="605"/>
      <c r="CH89" s="605"/>
      <c r="CI89" s="19"/>
      <c r="CJ89" s="26"/>
      <c r="CK89" s="40"/>
      <c r="CL89" s="25"/>
      <c r="CM89" s="605"/>
      <c r="CN89" s="605"/>
      <c r="CO89" s="605"/>
      <c r="CP89" s="605"/>
      <c r="CQ89" s="605"/>
      <c r="CR89" s="605"/>
      <c r="CS89" s="605"/>
      <c r="CT89" s="605"/>
      <c r="CU89" s="605"/>
      <c r="CV89" s="605"/>
      <c r="CW89" s="19"/>
      <c r="CX89" s="26"/>
      <c r="CY89" s="41"/>
      <c r="CZ89" s="25"/>
      <c r="DA89" s="605"/>
      <c r="DB89" s="605"/>
      <c r="DC89" s="605"/>
      <c r="DD89" s="605"/>
      <c r="DE89" s="605"/>
      <c r="DF89" s="605"/>
      <c r="DG89" s="605"/>
      <c r="DH89" s="605"/>
      <c r="DI89" s="605"/>
      <c r="DJ89" s="605"/>
      <c r="DK89" s="19"/>
      <c r="DL89" s="26"/>
      <c r="DM89" s="40"/>
      <c r="DN89" s="25"/>
      <c r="DO89" s="605"/>
      <c r="DP89" s="605"/>
      <c r="DQ89" s="605"/>
      <c r="DR89" s="605"/>
      <c r="DS89" s="605"/>
      <c r="DT89" s="605"/>
      <c r="DU89" s="605"/>
      <c r="DV89" s="605"/>
      <c r="DW89" s="605"/>
      <c r="DX89" s="605"/>
      <c r="DY89" s="19"/>
      <c r="DZ89" s="26"/>
      <c r="EA89" s="40"/>
      <c r="EB89" s="25"/>
      <c r="EC89" s="605"/>
      <c r="ED89" s="605"/>
      <c r="EE89" s="605"/>
      <c r="EF89" s="605"/>
      <c r="EG89" s="605"/>
      <c r="EH89" s="605"/>
      <c r="EI89" s="605"/>
      <c r="EJ89" s="605"/>
      <c r="EK89" s="605"/>
      <c r="EL89" s="605"/>
      <c r="EM89" s="19"/>
      <c r="EN89" s="26"/>
      <c r="EO89" s="41"/>
      <c r="EP89" s="25">
        <f t="shared" si="89"/>
        <v>0</v>
      </c>
      <c r="EQ89" s="605">
        <f>'havi összesítő'!FY121</f>
        <v>0</v>
      </c>
      <c r="ER89" s="605">
        <f>'havi összesítő'!FZ121</f>
        <v>0</v>
      </c>
      <c r="ES89" s="605">
        <f>'havi összesítő'!FX121</f>
        <v>0</v>
      </c>
      <c r="ET89" s="605">
        <f>'havi összesítő'!GC121</f>
        <v>0</v>
      </c>
      <c r="EU89" s="605">
        <f>'havi összesítő'!GA121</f>
        <v>0</v>
      </c>
      <c r="EV89" s="42"/>
      <c r="EW89" s="322">
        <f t="shared" si="90"/>
        <v>0</v>
      </c>
      <c r="EX89" s="323">
        <f>'havi összesítő'!GL121</f>
        <v>0</v>
      </c>
      <c r="EY89" s="323">
        <f>'havi összesítő'!GN121</f>
        <v>0</v>
      </c>
      <c r="EZ89" s="323">
        <f>'havi összesítő'!GM121</f>
        <v>0</v>
      </c>
      <c r="FA89" s="323">
        <f>'havi összesítő'!GQ121</f>
        <v>0</v>
      </c>
      <c r="FB89" s="323">
        <f>'havi összesítő'!GO121</f>
        <v>0</v>
      </c>
      <c r="FC89" s="42"/>
      <c r="FD89" s="322">
        <f t="shared" si="91"/>
        <v>0</v>
      </c>
      <c r="FE89" s="323">
        <f t="shared" si="92"/>
        <v>0</v>
      </c>
      <c r="FF89" s="323">
        <f t="shared" si="93"/>
        <v>0</v>
      </c>
      <c r="FG89" s="323">
        <f t="shared" si="94"/>
        <v>0</v>
      </c>
      <c r="FH89" s="323">
        <f t="shared" si="95"/>
        <v>0</v>
      </c>
      <c r="FI89" s="323">
        <f t="shared" si="96"/>
        <v>0</v>
      </c>
      <c r="FJ89" s="41"/>
      <c r="FK89" s="25"/>
      <c r="FL89" s="605"/>
      <c r="FM89" s="605"/>
      <c r="FN89" s="605"/>
      <c r="FO89" s="605"/>
      <c r="FP89" s="605"/>
      <c r="FQ89" s="42"/>
      <c r="FR89" s="25"/>
      <c r="FS89" s="605"/>
      <c r="FT89" s="605"/>
      <c r="FU89" s="605"/>
      <c r="FV89" s="605"/>
      <c r="FW89" s="605"/>
      <c r="FX89" s="42"/>
      <c r="FY89" s="25"/>
      <c r="FZ89" s="605"/>
      <c r="GA89" s="605"/>
      <c r="GB89" s="605"/>
      <c r="GC89" s="605"/>
      <c r="GD89" s="605"/>
      <c r="GE89" s="43"/>
      <c r="GN89" s="21"/>
      <c r="GO89" s="21"/>
    </row>
    <row r="90" spans="1:197" ht="15.75" hidden="1" thickBot="1" x14ac:dyDescent="0.3">
      <c r="A90" s="66">
        <f>IF(beosztás!A124=0,"",beosztás!A124)</f>
        <v>9</v>
      </c>
      <c r="B90" s="63" t="str">
        <f>IF(beosztás!B92=0,"",beosztás!B92)</f>
        <v/>
      </c>
      <c r="C90" s="64" t="str">
        <f>IF(beosztás!C92=0,"",beosztás!C92)</f>
        <v/>
      </c>
      <c r="D90" s="65" t="str">
        <f>IF(beosztás!D92=0,"",beosztás!D92)</f>
        <v/>
      </c>
      <c r="F90" s="25">
        <f t="shared" si="83"/>
        <v>0</v>
      </c>
      <c r="G90" s="605">
        <f>'havi összesítő'!M90</f>
        <v>0</v>
      </c>
      <c r="H90" s="605">
        <f>'havi összesítő'!N90</f>
        <v>0</v>
      </c>
      <c r="I90" s="605">
        <f>'havi összesítő'!L90</f>
        <v>0</v>
      </c>
      <c r="J90" s="605">
        <f>'havi összesítő'!Q90</f>
        <v>0</v>
      </c>
      <c r="K90" s="605">
        <f>'havi összesítő'!O90</f>
        <v>0</v>
      </c>
      <c r="L90" s="40"/>
      <c r="M90" s="25">
        <f t="shared" si="68"/>
        <v>0</v>
      </c>
      <c r="N90" s="605">
        <f>'havi összesítő'!Z90</f>
        <v>0</v>
      </c>
      <c r="O90" s="605">
        <f>'havi összesítő'!AB90</f>
        <v>0</v>
      </c>
      <c r="P90" s="605">
        <f>'havi összesítő'!AA90</f>
        <v>0</v>
      </c>
      <c r="Q90" s="605">
        <f>'havi összesítő'!AE90</f>
        <v>0</v>
      </c>
      <c r="R90" s="605">
        <f>'havi összesítő'!AC90</f>
        <v>0</v>
      </c>
      <c r="S90" s="40"/>
      <c r="T90" s="25">
        <f t="shared" si="84"/>
        <v>0</v>
      </c>
      <c r="U90" s="605">
        <f t="shared" si="85"/>
        <v>0</v>
      </c>
      <c r="V90" s="605">
        <f t="shared" si="86"/>
        <v>0</v>
      </c>
      <c r="W90" s="605">
        <f t="shared" si="87"/>
        <v>0</v>
      </c>
      <c r="X90" s="605">
        <f>'havi összesítő'!AS90</f>
        <v>0</v>
      </c>
      <c r="Y90" s="605">
        <f>'havi összesítő'!AQ90</f>
        <v>0</v>
      </c>
      <c r="Z90" s="41"/>
      <c r="AA90" s="25">
        <f t="shared" si="88"/>
        <v>0</v>
      </c>
      <c r="AB90" s="605">
        <f>'havi összesítő'!BC90</f>
        <v>0</v>
      </c>
      <c r="AC90" s="605">
        <f>'havi összesítő'!BD90</f>
        <v>0</v>
      </c>
      <c r="AD90" s="605">
        <f>'havi összesítő'!BB90</f>
        <v>0</v>
      </c>
      <c r="AE90" s="605">
        <f>'havi összesítő'!BG90</f>
        <v>0</v>
      </c>
      <c r="AF90" s="605">
        <f>'havi összesítő'!BE90</f>
        <v>0</v>
      </c>
      <c r="AG90" s="40"/>
      <c r="AH90" s="25"/>
      <c r="AI90" s="605"/>
      <c r="AJ90" s="605"/>
      <c r="AK90" s="605"/>
      <c r="AL90" s="605"/>
      <c r="AM90" s="605"/>
      <c r="AN90" s="605"/>
      <c r="AO90" s="605"/>
      <c r="AP90" s="605"/>
      <c r="AQ90" s="605"/>
      <c r="AR90" s="605"/>
      <c r="AS90" s="19"/>
      <c r="AT90" s="26"/>
      <c r="AU90" s="40"/>
      <c r="AV90" s="25"/>
      <c r="AW90" s="605"/>
      <c r="AX90" s="605"/>
      <c r="AY90" s="605"/>
      <c r="AZ90" s="605"/>
      <c r="BA90" s="605"/>
      <c r="BB90" s="605"/>
      <c r="BC90" s="605"/>
      <c r="BD90" s="605"/>
      <c r="BE90" s="605"/>
      <c r="BF90" s="605"/>
      <c r="BG90" s="19"/>
      <c r="BH90" s="26"/>
      <c r="BI90" s="41"/>
      <c r="BJ90" s="25"/>
      <c r="BK90" s="605"/>
      <c r="BL90" s="605"/>
      <c r="BM90" s="605"/>
      <c r="BN90" s="605"/>
      <c r="BO90" s="605"/>
      <c r="BP90" s="605"/>
      <c r="BQ90" s="605"/>
      <c r="BR90" s="605"/>
      <c r="BS90" s="605"/>
      <c r="BT90" s="585"/>
      <c r="BU90" s="19"/>
      <c r="BV90" s="26"/>
      <c r="BW90" s="40"/>
      <c r="BX90" s="25"/>
      <c r="BY90" s="605"/>
      <c r="BZ90" s="605"/>
      <c r="CA90" s="605"/>
      <c r="CB90" s="605"/>
      <c r="CC90" s="605"/>
      <c r="CD90" s="605"/>
      <c r="CE90" s="605"/>
      <c r="CF90" s="605"/>
      <c r="CG90" s="605"/>
      <c r="CH90" s="585"/>
      <c r="CI90" s="19"/>
      <c r="CJ90" s="26"/>
      <c r="CK90" s="40"/>
      <c r="CL90" s="25"/>
      <c r="CM90" s="605"/>
      <c r="CN90" s="605"/>
      <c r="CO90" s="605"/>
      <c r="CP90" s="605"/>
      <c r="CQ90" s="605"/>
      <c r="CR90" s="605"/>
      <c r="CS90" s="605"/>
      <c r="CT90" s="605"/>
      <c r="CU90" s="605"/>
      <c r="CV90" s="605"/>
      <c r="CW90" s="19"/>
      <c r="CX90" s="26"/>
      <c r="CY90" s="41"/>
      <c r="CZ90" s="25"/>
      <c r="DA90" s="605"/>
      <c r="DB90" s="605"/>
      <c r="DC90" s="605"/>
      <c r="DD90" s="605"/>
      <c r="DE90" s="605"/>
      <c r="DF90" s="605"/>
      <c r="DG90" s="605"/>
      <c r="DH90" s="605"/>
      <c r="DI90" s="605"/>
      <c r="DJ90" s="605"/>
      <c r="DK90" s="19"/>
      <c r="DL90" s="26"/>
      <c r="DM90" s="40"/>
      <c r="DN90" s="25"/>
      <c r="DO90" s="605"/>
      <c r="DP90" s="605"/>
      <c r="DQ90" s="605"/>
      <c r="DR90" s="605"/>
      <c r="DS90" s="605"/>
      <c r="DT90" s="605"/>
      <c r="DU90" s="605"/>
      <c r="DV90" s="605"/>
      <c r="DW90" s="605"/>
      <c r="DX90" s="605"/>
      <c r="DY90" s="19"/>
      <c r="DZ90" s="26"/>
      <c r="EA90" s="40"/>
      <c r="EB90" s="25"/>
      <c r="EC90" s="605"/>
      <c r="ED90" s="605"/>
      <c r="EE90" s="605"/>
      <c r="EF90" s="605"/>
      <c r="EG90" s="605"/>
      <c r="EH90" s="605"/>
      <c r="EI90" s="605"/>
      <c r="EJ90" s="605"/>
      <c r="EK90" s="605"/>
      <c r="EL90" s="605"/>
      <c r="EM90" s="19"/>
      <c r="EN90" s="26"/>
      <c r="EO90" s="41"/>
      <c r="EP90" s="25">
        <f t="shared" si="89"/>
        <v>0</v>
      </c>
      <c r="EQ90" s="605">
        <f>'havi összesítő'!FY122</f>
        <v>0</v>
      </c>
      <c r="ER90" s="605">
        <f>'havi összesítő'!FZ122</f>
        <v>0</v>
      </c>
      <c r="ES90" s="605">
        <f>'havi összesítő'!FX122</f>
        <v>0</v>
      </c>
      <c r="ET90" s="605">
        <f>'havi összesítő'!GC122</f>
        <v>0</v>
      </c>
      <c r="EU90" s="605">
        <f>'havi összesítő'!GA122</f>
        <v>0</v>
      </c>
      <c r="EV90" s="42"/>
      <c r="EW90" s="322">
        <f t="shared" si="90"/>
        <v>0</v>
      </c>
      <c r="EX90" s="323">
        <f>'havi összesítő'!GL122</f>
        <v>0</v>
      </c>
      <c r="EY90" s="323">
        <f>'havi összesítő'!GN122</f>
        <v>0</v>
      </c>
      <c r="EZ90" s="323">
        <f>'havi összesítő'!GM122</f>
        <v>0</v>
      </c>
      <c r="FA90" s="323">
        <f>'havi összesítő'!GQ122</f>
        <v>0</v>
      </c>
      <c r="FB90" s="323">
        <f>'havi összesítő'!GO122</f>
        <v>0</v>
      </c>
      <c r="FC90" s="42"/>
      <c r="FD90" s="322">
        <f t="shared" si="91"/>
        <v>0</v>
      </c>
      <c r="FE90" s="323">
        <f t="shared" si="92"/>
        <v>0</v>
      </c>
      <c r="FF90" s="323">
        <f t="shared" si="93"/>
        <v>0</v>
      </c>
      <c r="FG90" s="323">
        <f t="shared" si="94"/>
        <v>0</v>
      </c>
      <c r="FH90" s="323">
        <f t="shared" si="95"/>
        <v>0</v>
      </c>
      <c r="FI90" s="323">
        <f t="shared" si="96"/>
        <v>0</v>
      </c>
      <c r="FJ90" s="41"/>
      <c r="FK90" s="25"/>
      <c r="FL90" s="605"/>
      <c r="FM90" s="605"/>
      <c r="FN90" s="605"/>
      <c r="FO90" s="605"/>
      <c r="FP90" s="605"/>
      <c r="FQ90" s="42"/>
      <c r="FR90" s="25"/>
      <c r="FS90" s="605"/>
      <c r="FT90" s="605"/>
      <c r="FU90" s="605"/>
      <c r="FV90" s="605"/>
      <c r="FW90" s="605"/>
      <c r="FX90" s="42"/>
      <c r="FY90" s="25"/>
      <c r="FZ90" s="605"/>
      <c r="GA90" s="605"/>
      <c r="GB90" s="605"/>
      <c r="GC90" s="605"/>
      <c r="GD90" s="605"/>
      <c r="GE90" s="43"/>
      <c r="GN90" s="21"/>
      <c r="GO90" s="21"/>
    </row>
    <row r="91" spans="1:197" ht="15.75" hidden="1" thickBot="1" x14ac:dyDescent="0.3">
      <c r="A91" s="66">
        <f>IF(beosztás!A125=0,"",beosztás!A125)</f>
        <v>10</v>
      </c>
      <c r="B91" s="63" t="str">
        <f>IF(beosztás!B93=0,"",beosztás!B93)</f>
        <v/>
      </c>
      <c r="C91" s="64" t="str">
        <f>IF(beosztás!C93=0,"",beosztás!C93)</f>
        <v/>
      </c>
      <c r="D91" s="65" t="str">
        <f>IF(beosztás!D93=0,"",beosztás!D93)</f>
        <v/>
      </c>
      <c r="F91" s="25">
        <f t="shared" si="83"/>
        <v>0</v>
      </c>
      <c r="G91" s="605">
        <f>'havi összesítő'!M91</f>
        <v>0</v>
      </c>
      <c r="H91" s="605">
        <f>'havi összesítő'!N91</f>
        <v>0</v>
      </c>
      <c r="I91" s="605">
        <f>'havi összesítő'!L91</f>
        <v>0</v>
      </c>
      <c r="J91" s="605">
        <f>'havi összesítő'!Q91</f>
        <v>0</v>
      </c>
      <c r="K91" s="605">
        <f>'havi összesítő'!O91</f>
        <v>0</v>
      </c>
      <c r="L91" s="40"/>
      <c r="M91" s="25">
        <f t="shared" si="68"/>
        <v>0</v>
      </c>
      <c r="N91" s="605">
        <f>'havi összesítő'!Z91</f>
        <v>0</v>
      </c>
      <c r="O91" s="605">
        <f>'havi összesítő'!AB91</f>
        <v>0</v>
      </c>
      <c r="P91" s="605">
        <f>'havi összesítő'!AA91</f>
        <v>0</v>
      </c>
      <c r="Q91" s="605">
        <f>'havi összesítő'!AE91</f>
        <v>0</v>
      </c>
      <c r="R91" s="605">
        <f>'havi összesítő'!AC91</f>
        <v>0</v>
      </c>
      <c r="S91" s="40"/>
      <c r="T91" s="25">
        <f t="shared" si="84"/>
        <v>0</v>
      </c>
      <c r="U91" s="605">
        <f t="shared" si="85"/>
        <v>0</v>
      </c>
      <c r="V91" s="605">
        <f t="shared" si="86"/>
        <v>0</v>
      </c>
      <c r="W91" s="605">
        <f t="shared" si="87"/>
        <v>0</v>
      </c>
      <c r="X91" s="605">
        <f>'havi összesítő'!AS91</f>
        <v>0</v>
      </c>
      <c r="Y91" s="605">
        <f>'havi összesítő'!AQ91</f>
        <v>0</v>
      </c>
      <c r="Z91" s="41"/>
      <c r="AA91" s="25">
        <f t="shared" si="88"/>
        <v>0</v>
      </c>
      <c r="AB91" s="605">
        <f>'havi összesítő'!BC91</f>
        <v>0</v>
      </c>
      <c r="AC91" s="605">
        <f>'havi összesítő'!BD91</f>
        <v>0</v>
      </c>
      <c r="AD91" s="605">
        <f>'havi összesítő'!BB91</f>
        <v>0</v>
      </c>
      <c r="AE91" s="605">
        <f>'havi összesítő'!BG91</f>
        <v>0</v>
      </c>
      <c r="AF91" s="605">
        <f>'havi összesítő'!BE91</f>
        <v>0</v>
      </c>
      <c r="AG91" s="40"/>
      <c r="AH91" s="25"/>
      <c r="AI91" s="605"/>
      <c r="AJ91" s="605"/>
      <c r="AK91" s="605"/>
      <c r="AL91" s="605"/>
      <c r="AM91" s="605"/>
      <c r="AN91" s="605"/>
      <c r="AO91" s="605"/>
      <c r="AP91" s="605"/>
      <c r="AQ91" s="605"/>
      <c r="AR91" s="605"/>
      <c r="AS91" s="19"/>
      <c r="AT91" s="26"/>
      <c r="AU91" s="40"/>
      <c r="AV91" s="25"/>
      <c r="AW91" s="605"/>
      <c r="AX91" s="605"/>
      <c r="AY91" s="605"/>
      <c r="AZ91" s="605"/>
      <c r="BA91" s="605"/>
      <c r="BB91" s="605"/>
      <c r="BC91" s="605"/>
      <c r="BD91" s="605"/>
      <c r="BE91" s="605"/>
      <c r="BF91" s="605"/>
      <c r="BG91" s="19"/>
      <c r="BH91" s="26"/>
      <c r="BI91" s="41"/>
      <c r="BJ91" s="25"/>
      <c r="BK91" s="605"/>
      <c r="BL91" s="605"/>
      <c r="BM91" s="605"/>
      <c r="BN91" s="605"/>
      <c r="BO91" s="605"/>
      <c r="BP91" s="605"/>
      <c r="BQ91" s="605"/>
      <c r="BR91" s="605"/>
      <c r="BS91" s="605"/>
      <c r="BT91" s="605"/>
      <c r="BU91" s="19"/>
      <c r="BV91" s="26"/>
      <c r="BW91" s="40"/>
      <c r="BX91" s="25"/>
      <c r="BY91" s="605"/>
      <c r="BZ91" s="605"/>
      <c r="CA91" s="605"/>
      <c r="CB91" s="605"/>
      <c r="CC91" s="605"/>
      <c r="CD91" s="605"/>
      <c r="CE91" s="605"/>
      <c r="CF91" s="605"/>
      <c r="CG91" s="605"/>
      <c r="CH91" s="605"/>
      <c r="CI91" s="19"/>
      <c r="CJ91" s="26"/>
      <c r="CK91" s="40"/>
      <c r="CL91" s="25"/>
      <c r="CM91" s="605"/>
      <c r="CN91" s="605"/>
      <c r="CO91" s="605"/>
      <c r="CP91" s="605"/>
      <c r="CQ91" s="605"/>
      <c r="CR91" s="605"/>
      <c r="CS91" s="605"/>
      <c r="CT91" s="605"/>
      <c r="CU91" s="605"/>
      <c r="CV91" s="605"/>
      <c r="CW91" s="19"/>
      <c r="CX91" s="26"/>
      <c r="CY91" s="41"/>
      <c r="CZ91" s="25"/>
      <c r="DA91" s="605"/>
      <c r="DB91" s="605"/>
      <c r="DC91" s="605"/>
      <c r="DD91" s="605"/>
      <c r="DE91" s="605"/>
      <c r="DF91" s="605"/>
      <c r="DG91" s="605"/>
      <c r="DH91" s="605"/>
      <c r="DI91" s="605"/>
      <c r="DJ91" s="605"/>
      <c r="DK91" s="19"/>
      <c r="DL91" s="26"/>
      <c r="DM91" s="40"/>
      <c r="DN91" s="25"/>
      <c r="DO91" s="605"/>
      <c r="DP91" s="605"/>
      <c r="DQ91" s="605"/>
      <c r="DR91" s="605"/>
      <c r="DS91" s="605"/>
      <c r="DT91" s="605"/>
      <c r="DU91" s="605"/>
      <c r="DV91" s="605"/>
      <c r="DW91" s="605"/>
      <c r="DX91" s="605"/>
      <c r="DY91" s="19"/>
      <c r="DZ91" s="26"/>
      <c r="EA91" s="40"/>
      <c r="EB91" s="25"/>
      <c r="EC91" s="605"/>
      <c r="ED91" s="605"/>
      <c r="EE91" s="605"/>
      <c r="EF91" s="605"/>
      <c r="EG91" s="605"/>
      <c r="EH91" s="605"/>
      <c r="EI91" s="605"/>
      <c r="EJ91" s="605"/>
      <c r="EK91" s="605"/>
      <c r="EL91" s="605"/>
      <c r="EM91" s="19"/>
      <c r="EN91" s="26"/>
      <c r="EO91" s="41"/>
      <c r="EP91" s="25">
        <f t="shared" si="89"/>
        <v>0</v>
      </c>
      <c r="EQ91" s="605">
        <f>'havi összesítő'!FY123</f>
        <v>0</v>
      </c>
      <c r="ER91" s="605">
        <f>'havi összesítő'!FZ123</f>
        <v>0</v>
      </c>
      <c r="ES91" s="605">
        <f>'havi összesítő'!FX123</f>
        <v>0</v>
      </c>
      <c r="ET91" s="605">
        <f>'havi összesítő'!GC123</f>
        <v>0</v>
      </c>
      <c r="EU91" s="605">
        <f>'havi összesítő'!GA123</f>
        <v>0</v>
      </c>
      <c r="EV91" s="42"/>
      <c r="EW91" s="322">
        <f t="shared" si="90"/>
        <v>0</v>
      </c>
      <c r="EX91" s="323">
        <f>'havi összesítő'!GL123</f>
        <v>0</v>
      </c>
      <c r="EY91" s="323">
        <f>'havi összesítő'!GN123</f>
        <v>0</v>
      </c>
      <c r="EZ91" s="323">
        <f>'havi összesítő'!GM123</f>
        <v>0</v>
      </c>
      <c r="FA91" s="323">
        <f>'havi összesítő'!GQ123</f>
        <v>0</v>
      </c>
      <c r="FB91" s="323">
        <f>'havi összesítő'!GO123</f>
        <v>0</v>
      </c>
      <c r="FC91" s="42"/>
      <c r="FD91" s="322">
        <f t="shared" si="91"/>
        <v>0</v>
      </c>
      <c r="FE91" s="323">
        <f t="shared" si="92"/>
        <v>0</v>
      </c>
      <c r="FF91" s="323">
        <f t="shared" si="93"/>
        <v>0</v>
      </c>
      <c r="FG91" s="323">
        <f t="shared" si="94"/>
        <v>0</v>
      </c>
      <c r="FH91" s="323">
        <f t="shared" si="95"/>
        <v>0</v>
      </c>
      <c r="FI91" s="323">
        <f t="shared" si="96"/>
        <v>0</v>
      </c>
      <c r="FJ91" s="41"/>
      <c r="FK91" s="25"/>
      <c r="FL91" s="605"/>
      <c r="FM91" s="605"/>
      <c r="FN91" s="605"/>
      <c r="FO91" s="605"/>
      <c r="FP91" s="605"/>
      <c r="FQ91" s="42"/>
      <c r="FR91" s="25"/>
      <c r="FS91" s="605"/>
      <c r="FT91" s="605"/>
      <c r="FU91" s="605"/>
      <c r="FV91" s="605"/>
      <c r="FW91" s="605"/>
      <c r="FX91" s="42"/>
      <c r="FY91" s="25"/>
      <c r="FZ91" s="605"/>
      <c r="GA91" s="605"/>
      <c r="GB91" s="605"/>
      <c r="GC91" s="605"/>
      <c r="GD91" s="605"/>
      <c r="GE91" s="43"/>
      <c r="GN91" s="21"/>
      <c r="GO91" s="21"/>
    </row>
    <row r="92" spans="1:197" ht="15.75" hidden="1" thickBot="1" x14ac:dyDescent="0.3">
      <c r="A92" s="66">
        <f>IF(beosztás!A126=0,"",beosztás!A126)</f>
        <v>11</v>
      </c>
      <c r="B92" s="63" t="str">
        <f>IF(beosztás!B94=0,"",beosztás!B94)</f>
        <v/>
      </c>
      <c r="C92" s="64" t="str">
        <f>IF(beosztás!C94=0,"",beosztás!C94)</f>
        <v/>
      </c>
      <c r="D92" s="65" t="str">
        <f>IF(beosztás!D94=0,"",beosztás!D94)</f>
        <v/>
      </c>
      <c r="F92" s="25">
        <f t="shared" si="83"/>
        <v>0</v>
      </c>
      <c r="G92" s="605">
        <f>'havi összesítő'!M92</f>
        <v>0</v>
      </c>
      <c r="H92" s="605">
        <f>'havi összesítő'!N92</f>
        <v>0</v>
      </c>
      <c r="I92" s="605">
        <f>'havi összesítő'!L92</f>
        <v>0</v>
      </c>
      <c r="J92" s="605">
        <f>'havi összesítő'!Q92</f>
        <v>0</v>
      </c>
      <c r="K92" s="605">
        <f>'havi összesítő'!O92</f>
        <v>0</v>
      </c>
      <c r="L92" s="40"/>
      <c r="M92" s="25">
        <f t="shared" si="68"/>
        <v>0</v>
      </c>
      <c r="N92" s="605">
        <f>'havi összesítő'!Z92</f>
        <v>0</v>
      </c>
      <c r="O92" s="605">
        <f>'havi összesítő'!AB92</f>
        <v>0</v>
      </c>
      <c r="P92" s="605">
        <f>'havi összesítő'!AA92</f>
        <v>0</v>
      </c>
      <c r="Q92" s="605">
        <f>'havi összesítő'!AE92</f>
        <v>0</v>
      </c>
      <c r="R92" s="605">
        <f>'havi összesítő'!AC92</f>
        <v>0</v>
      </c>
      <c r="S92" s="40"/>
      <c r="T92" s="25">
        <f t="shared" si="84"/>
        <v>0</v>
      </c>
      <c r="U92" s="605">
        <f t="shared" si="85"/>
        <v>0</v>
      </c>
      <c r="V92" s="605">
        <f t="shared" si="86"/>
        <v>0</v>
      </c>
      <c r="W92" s="605">
        <f t="shared" si="87"/>
        <v>0</v>
      </c>
      <c r="X92" s="605">
        <f>'havi összesítő'!AS92</f>
        <v>0</v>
      </c>
      <c r="Y92" s="605">
        <f>'havi összesítő'!AQ92</f>
        <v>0</v>
      </c>
      <c r="Z92" s="41"/>
      <c r="AA92" s="25">
        <f t="shared" si="88"/>
        <v>0</v>
      </c>
      <c r="AB92" s="605">
        <f>'havi összesítő'!BC92</f>
        <v>0</v>
      </c>
      <c r="AC92" s="605">
        <f>'havi összesítő'!BD92</f>
        <v>0</v>
      </c>
      <c r="AD92" s="605">
        <f>'havi összesítő'!BB92</f>
        <v>0</v>
      </c>
      <c r="AE92" s="605">
        <f>'havi összesítő'!BG92</f>
        <v>0</v>
      </c>
      <c r="AF92" s="605">
        <f>'havi összesítő'!BE92</f>
        <v>0</v>
      </c>
      <c r="AG92" s="40"/>
      <c r="AH92" s="25"/>
      <c r="AI92" s="605"/>
      <c r="AJ92" s="605"/>
      <c r="AK92" s="605"/>
      <c r="AL92" s="605"/>
      <c r="AM92" s="605"/>
      <c r="AN92" s="605"/>
      <c r="AO92" s="605"/>
      <c r="AP92" s="605"/>
      <c r="AQ92" s="605"/>
      <c r="AR92" s="605"/>
      <c r="AS92" s="19"/>
      <c r="AT92" s="26"/>
      <c r="AU92" s="40"/>
      <c r="AV92" s="25"/>
      <c r="AW92" s="605"/>
      <c r="AX92" s="605"/>
      <c r="AY92" s="605"/>
      <c r="AZ92" s="605"/>
      <c r="BA92" s="605"/>
      <c r="BB92" s="605"/>
      <c r="BC92" s="605"/>
      <c r="BD92" s="605"/>
      <c r="BE92" s="605"/>
      <c r="BF92" s="605"/>
      <c r="BG92" s="19"/>
      <c r="BH92" s="26"/>
      <c r="BI92" s="41"/>
      <c r="BJ92" s="25"/>
      <c r="BK92" s="605"/>
      <c r="BL92" s="605"/>
      <c r="BM92" s="605"/>
      <c r="BN92" s="605"/>
      <c r="BO92" s="605"/>
      <c r="BP92" s="605"/>
      <c r="BQ92" s="605"/>
      <c r="BR92" s="605"/>
      <c r="BS92" s="605"/>
      <c r="BT92" s="605"/>
      <c r="BU92" s="19"/>
      <c r="BV92" s="26"/>
      <c r="BW92" s="40"/>
      <c r="BX92" s="25"/>
      <c r="BY92" s="605"/>
      <c r="BZ92" s="605"/>
      <c r="CA92" s="605"/>
      <c r="CB92" s="605"/>
      <c r="CC92" s="605"/>
      <c r="CD92" s="605"/>
      <c r="CE92" s="605"/>
      <c r="CF92" s="605"/>
      <c r="CG92" s="605"/>
      <c r="CH92" s="605"/>
      <c r="CI92" s="19"/>
      <c r="CJ92" s="26"/>
      <c r="CK92" s="40"/>
      <c r="CL92" s="25"/>
      <c r="CM92" s="605"/>
      <c r="CN92" s="605"/>
      <c r="CO92" s="605"/>
      <c r="CP92" s="605"/>
      <c r="CQ92" s="605"/>
      <c r="CR92" s="605"/>
      <c r="CS92" s="605"/>
      <c r="CT92" s="605"/>
      <c r="CU92" s="605"/>
      <c r="CV92" s="605"/>
      <c r="CW92" s="19"/>
      <c r="CX92" s="26"/>
      <c r="CY92" s="41"/>
      <c r="CZ92" s="25"/>
      <c r="DA92" s="605"/>
      <c r="DB92" s="605"/>
      <c r="DC92" s="605"/>
      <c r="DD92" s="605"/>
      <c r="DE92" s="605"/>
      <c r="DF92" s="605"/>
      <c r="DG92" s="605"/>
      <c r="DH92" s="605"/>
      <c r="DI92" s="605"/>
      <c r="DJ92" s="605"/>
      <c r="DK92" s="19"/>
      <c r="DL92" s="26"/>
      <c r="DM92" s="40"/>
      <c r="DN92" s="25"/>
      <c r="DO92" s="605"/>
      <c r="DP92" s="605"/>
      <c r="DQ92" s="605"/>
      <c r="DR92" s="605"/>
      <c r="DS92" s="605"/>
      <c r="DT92" s="605"/>
      <c r="DU92" s="605"/>
      <c r="DV92" s="605"/>
      <c r="DW92" s="605"/>
      <c r="DX92" s="605"/>
      <c r="DY92" s="19"/>
      <c r="DZ92" s="26"/>
      <c r="EA92" s="40"/>
      <c r="EB92" s="25"/>
      <c r="EC92" s="605"/>
      <c r="ED92" s="605"/>
      <c r="EE92" s="605"/>
      <c r="EF92" s="605"/>
      <c r="EG92" s="605"/>
      <c r="EH92" s="605"/>
      <c r="EI92" s="605"/>
      <c r="EJ92" s="605"/>
      <c r="EK92" s="605"/>
      <c r="EL92" s="605"/>
      <c r="EM92" s="19"/>
      <c r="EN92" s="26"/>
      <c r="EO92" s="41"/>
      <c r="EP92" s="25">
        <f t="shared" si="89"/>
        <v>0</v>
      </c>
      <c r="EQ92" s="605">
        <f>'havi összesítő'!FY124</f>
        <v>0</v>
      </c>
      <c r="ER92" s="605">
        <f>'havi összesítő'!FZ124</f>
        <v>0</v>
      </c>
      <c r="ES92" s="605">
        <f>'havi összesítő'!FX124</f>
        <v>0</v>
      </c>
      <c r="ET92" s="605">
        <f>'havi összesítő'!GC124</f>
        <v>0</v>
      </c>
      <c r="EU92" s="605">
        <f>'havi összesítő'!GA124</f>
        <v>0</v>
      </c>
      <c r="EV92" s="42"/>
      <c r="EW92" s="322">
        <f t="shared" si="90"/>
        <v>0</v>
      </c>
      <c r="EX92" s="323">
        <f>'havi összesítő'!GL124</f>
        <v>0</v>
      </c>
      <c r="EY92" s="323">
        <f>'havi összesítő'!GN124</f>
        <v>0</v>
      </c>
      <c r="EZ92" s="323">
        <f>'havi összesítő'!GM124</f>
        <v>0</v>
      </c>
      <c r="FA92" s="323">
        <f>'havi összesítő'!GQ124</f>
        <v>0</v>
      </c>
      <c r="FB92" s="323">
        <f>'havi összesítő'!GO124</f>
        <v>0</v>
      </c>
      <c r="FC92" s="42"/>
      <c r="FD92" s="322">
        <f t="shared" si="91"/>
        <v>0</v>
      </c>
      <c r="FE92" s="323">
        <f t="shared" si="92"/>
        <v>0</v>
      </c>
      <c r="FF92" s="323">
        <f t="shared" si="93"/>
        <v>0</v>
      </c>
      <c r="FG92" s="323">
        <f t="shared" si="94"/>
        <v>0</v>
      </c>
      <c r="FH92" s="323">
        <f t="shared" si="95"/>
        <v>0</v>
      </c>
      <c r="FI92" s="323">
        <f t="shared" si="96"/>
        <v>0</v>
      </c>
      <c r="FJ92" s="41"/>
      <c r="FK92" s="25"/>
      <c r="FL92" s="605"/>
      <c r="FM92" s="605"/>
      <c r="FN92" s="605"/>
      <c r="FO92" s="605"/>
      <c r="FP92" s="605"/>
      <c r="FQ92" s="42"/>
      <c r="FR92" s="25"/>
      <c r="FS92" s="605"/>
      <c r="FT92" s="605"/>
      <c r="FU92" s="605"/>
      <c r="FV92" s="605"/>
      <c r="FW92" s="605"/>
      <c r="FX92" s="42"/>
      <c r="FY92" s="25"/>
      <c r="FZ92" s="605"/>
      <c r="GA92" s="605"/>
      <c r="GB92" s="605"/>
      <c r="GC92" s="605"/>
      <c r="GD92" s="605"/>
      <c r="GE92" s="43"/>
      <c r="GN92" s="21"/>
      <c r="GO92" s="21"/>
    </row>
    <row r="93" spans="1:197" ht="15.75" hidden="1" thickBot="1" x14ac:dyDescent="0.3">
      <c r="A93" s="66">
        <f>IF(beosztás!A127=0,"",beosztás!A127)</f>
        <v>12</v>
      </c>
      <c r="B93" s="63" t="str">
        <f>IF(beosztás!B95=0,"",beosztás!B95)</f>
        <v/>
      </c>
      <c r="C93" s="64" t="str">
        <f>IF(beosztás!C95=0,"",beosztás!C95)</f>
        <v/>
      </c>
      <c r="D93" s="65" t="str">
        <f>IF(beosztás!D95=0,"",beosztás!D95)</f>
        <v/>
      </c>
      <c r="F93" s="25">
        <f t="shared" si="83"/>
        <v>0</v>
      </c>
      <c r="G93" s="605">
        <f>'havi összesítő'!M93</f>
        <v>0</v>
      </c>
      <c r="H93" s="605">
        <f>'havi összesítő'!N93</f>
        <v>0</v>
      </c>
      <c r="I93" s="605">
        <f>'havi összesítő'!L93</f>
        <v>0</v>
      </c>
      <c r="J93" s="605">
        <f>'havi összesítő'!Q93</f>
        <v>0</v>
      </c>
      <c r="K93" s="605">
        <f>'havi összesítő'!O93</f>
        <v>0</v>
      </c>
      <c r="L93" s="40"/>
      <c r="M93" s="25">
        <f t="shared" si="68"/>
        <v>0</v>
      </c>
      <c r="N93" s="605">
        <f>'havi összesítő'!Z93</f>
        <v>0</v>
      </c>
      <c r="O93" s="605">
        <f>'havi összesítő'!AB93</f>
        <v>0</v>
      </c>
      <c r="P93" s="605">
        <f>'havi összesítő'!AA93</f>
        <v>0</v>
      </c>
      <c r="Q93" s="605">
        <f>'havi összesítő'!AE93</f>
        <v>0</v>
      </c>
      <c r="R93" s="605">
        <f>'havi összesítő'!AC93</f>
        <v>0</v>
      </c>
      <c r="S93" s="40"/>
      <c r="T93" s="25">
        <f t="shared" si="84"/>
        <v>0</v>
      </c>
      <c r="U93" s="605">
        <f t="shared" si="85"/>
        <v>0</v>
      </c>
      <c r="V93" s="605">
        <f t="shared" si="86"/>
        <v>0</v>
      </c>
      <c r="W93" s="605">
        <f t="shared" si="87"/>
        <v>0</v>
      </c>
      <c r="X93" s="605">
        <f>'havi összesítő'!AS93</f>
        <v>0</v>
      </c>
      <c r="Y93" s="605">
        <f>'havi összesítő'!AQ93</f>
        <v>0</v>
      </c>
      <c r="Z93" s="41"/>
      <c r="AA93" s="25">
        <f t="shared" si="88"/>
        <v>0</v>
      </c>
      <c r="AB93" s="605">
        <f>'havi összesítő'!BC93</f>
        <v>0</v>
      </c>
      <c r="AC93" s="605">
        <f>'havi összesítő'!BD93</f>
        <v>0</v>
      </c>
      <c r="AD93" s="605">
        <f>'havi összesítő'!BB93</f>
        <v>0</v>
      </c>
      <c r="AE93" s="605">
        <f>'havi összesítő'!BG93</f>
        <v>0</v>
      </c>
      <c r="AF93" s="605">
        <f>'havi összesítő'!BE93</f>
        <v>0</v>
      </c>
      <c r="AG93" s="40"/>
      <c r="AH93" s="25"/>
      <c r="AI93" s="605"/>
      <c r="AJ93" s="605"/>
      <c r="AK93" s="605"/>
      <c r="AL93" s="605"/>
      <c r="AM93" s="605"/>
      <c r="AN93" s="605"/>
      <c r="AO93" s="605"/>
      <c r="AP93" s="605"/>
      <c r="AQ93" s="605"/>
      <c r="AR93" s="605"/>
      <c r="AS93" s="19"/>
      <c r="AT93" s="26"/>
      <c r="AU93" s="40"/>
      <c r="AV93" s="25"/>
      <c r="AW93" s="605"/>
      <c r="AX93" s="605"/>
      <c r="AY93" s="605"/>
      <c r="AZ93" s="605"/>
      <c r="BA93" s="605"/>
      <c r="BB93" s="605"/>
      <c r="BC93" s="605"/>
      <c r="BD93" s="605"/>
      <c r="BE93" s="605"/>
      <c r="BF93" s="605"/>
      <c r="BG93" s="19"/>
      <c r="BH93" s="26"/>
      <c r="BI93" s="41"/>
      <c r="BJ93" s="25"/>
      <c r="BK93" s="605"/>
      <c r="BL93" s="605"/>
      <c r="BM93" s="605"/>
      <c r="BN93" s="605"/>
      <c r="BO93" s="605"/>
      <c r="BP93" s="605"/>
      <c r="BQ93" s="605"/>
      <c r="BR93" s="605"/>
      <c r="BS93" s="605"/>
      <c r="BT93" s="605"/>
      <c r="BU93" s="19"/>
      <c r="BV93" s="26"/>
      <c r="BW93" s="40"/>
      <c r="BX93" s="25"/>
      <c r="BY93" s="605"/>
      <c r="BZ93" s="605"/>
      <c r="CA93" s="605"/>
      <c r="CB93" s="605"/>
      <c r="CC93" s="605"/>
      <c r="CD93" s="605"/>
      <c r="CE93" s="605"/>
      <c r="CF93" s="605"/>
      <c r="CG93" s="605"/>
      <c r="CH93" s="605"/>
      <c r="CI93" s="19"/>
      <c r="CJ93" s="26"/>
      <c r="CK93" s="40"/>
      <c r="CL93" s="25"/>
      <c r="CM93" s="605"/>
      <c r="CN93" s="605"/>
      <c r="CO93" s="605"/>
      <c r="CP93" s="605"/>
      <c r="CQ93" s="605"/>
      <c r="CR93" s="605"/>
      <c r="CS93" s="605"/>
      <c r="CT93" s="605"/>
      <c r="CU93" s="605"/>
      <c r="CV93" s="605"/>
      <c r="CW93" s="19"/>
      <c r="CX93" s="26"/>
      <c r="CY93" s="41"/>
      <c r="CZ93" s="25"/>
      <c r="DA93" s="605"/>
      <c r="DB93" s="605"/>
      <c r="DC93" s="605"/>
      <c r="DD93" s="605"/>
      <c r="DE93" s="605"/>
      <c r="DF93" s="605"/>
      <c r="DG93" s="605"/>
      <c r="DH93" s="605"/>
      <c r="DI93" s="605"/>
      <c r="DJ93" s="605"/>
      <c r="DK93" s="19"/>
      <c r="DL93" s="26"/>
      <c r="DM93" s="40"/>
      <c r="DN93" s="25"/>
      <c r="DO93" s="605"/>
      <c r="DP93" s="605"/>
      <c r="DQ93" s="605"/>
      <c r="DR93" s="605"/>
      <c r="DS93" s="605"/>
      <c r="DT93" s="605"/>
      <c r="DU93" s="605"/>
      <c r="DV93" s="605"/>
      <c r="DW93" s="605"/>
      <c r="DX93" s="605"/>
      <c r="DY93" s="19"/>
      <c r="DZ93" s="26"/>
      <c r="EA93" s="40"/>
      <c r="EB93" s="25"/>
      <c r="EC93" s="605"/>
      <c r="ED93" s="605"/>
      <c r="EE93" s="605"/>
      <c r="EF93" s="605"/>
      <c r="EG93" s="605"/>
      <c r="EH93" s="605"/>
      <c r="EI93" s="605"/>
      <c r="EJ93" s="605"/>
      <c r="EK93" s="605"/>
      <c r="EL93" s="605"/>
      <c r="EM93" s="19"/>
      <c r="EN93" s="26"/>
      <c r="EO93" s="41"/>
      <c r="EP93" s="25">
        <f t="shared" si="89"/>
        <v>0</v>
      </c>
      <c r="EQ93" s="605">
        <f>'havi összesítő'!FY125</f>
        <v>0</v>
      </c>
      <c r="ER93" s="605">
        <f>'havi összesítő'!FZ125</f>
        <v>0</v>
      </c>
      <c r="ES93" s="605">
        <f>'havi összesítő'!FX125</f>
        <v>0</v>
      </c>
      <c r="ET93" s="605">
        <f>'havi összesítő'!GC125</f>
        <v>0</v>
      </c>
      <c r="EU93" s="605">
        <f>'havi összesítő'!GA125</f>
        <v>0</v>
      </c>
      <c r="EV93" s="42"/>
      <c r="EW93" s="322">
        <f t="shared" si="90"/>
        <v>0</v>
      </c>
      <c r="EX93" s="323">
        <f>'havi összesítő'!GL125</f>
        <v>0</v>
      </c>
      <c r="EY93" s="323">
        <f>'havi összesítő'!GN125</f>
        <v>0</v>
      </c>
      <c r="EZ93" s="323">
        <f>'havi összesítő'!GM125</f>
        <v>0</v>
      </c>
      <c r="FA93" s="323">
        <f>'havi összesítő'!GQ125</f>
        <v>0</v>
      </c>
      <c r="FB93" s="323">
        <f>'havi összesítő'!GO125</f>
        <v>0</v>
      </c>
      <c r="FC93" s="42"/>
      <c r="FD93" s="322">
        <f t="shared" si="91"/>
        <v>0</v>
      </c>
      <c r="FE93" s="323">
        <f t="shared" si="92"/>
        <v>0</v>
      </c>
      <c r="FF93" s="323">
        <f t="shared" si="93"/>
        <v>0</v>
      </c>
      <c r="FG93" s="323">
        <f t="shared" si="94"/>
        <v>0</v>
      </c>
      <c r="FH93" s="323">
        <f t="shared" si="95"/>
        <v>0</v>
      </c>
      <c r="FI93" s="323">
        <f t="shared" si="96"/>
        <v>0</v>
      </c>
      <c r="FJ93" s="41"/>
      <c r="FK93" s="25"/>
      <c r="FL93" s="605"/>
      <c r="FM93" s="605"/>
      <c r="FN93" s="605"/>
      <c r="FO93" s="605"/>
      <c r="FP93" s="605"/>
      <c r="FQ93" s="42"/>
      <c r="FR93" s="25"/>
      <c r="FS93" s="605"/>
      <c r="FT93" s="605"/>
      <c r="FU93" s="605"/>
      <c r="FV93" s="605"/>
      <c r="FW93" s="605"/>
      <c r="FX93" s="42"/>
      <c r="FY93" s="25"/>
      <c r="FZ93" s="605"/>
      <c r="GA93" s="605"/>
      <c r="GB93" s="605"/>
      <c r="GC93" s="605"/>
      <c r="GD93" s="605"/>
      <c r="GE93" s="43"/>
      <c r="GN93" s="21"/>
      <c r="GO93" s="21"/>
    </row>
    <row r="94" spans="1:197" ht="15.75" hidden="1" thickBot="1" x14ac:dyDescent="0.3">
      <c r="A94" s="66">
        <f>IF(beosztás!A128=0,"",beosztás!A128)</f>
        <v>13</v>
      </c>
      <c r="B94" s="63" t="str">
        <f>IF(beosztás!B96=0,"",beosztás!B96)</f>
        <v/>
      </c>
      <c r="C94" s="64" t="str">
        <f>IF(beosztás!C96=0,"",beosztás!C96)</f>
        <v/>
      </c>
      <c r="D94" s="65" t="str">
        <f>IF(beosztás!D96=0,"",beosztás!D96)</f>
        <v/>
      </c>
      <c r="F94" s="25">
        <f t="shared" si="83"/>
        <v>0</v>
      </c>
      <c r="G94" s="605">
        <f>'havi összesítő'!M94</f>
        <v>0</v>
      </c>
      <c r="H94" s="605">
        <f>'havi összesítő'!N94</f>
        <v>0</v>
      </c>
      <c r="I94" s="605">
        <f>'havi összesítő'!L94</f>
        <v>0</v>
      </c>
      <c r="J94" s="605">
        <f>'havi összesítő'!Q94</f>
        <v>0</v>
      </c>
      <c r="K94" s="605">
        <f>'havi összesítő'!O94</f>
        <v>0</v>
      </c>
      <c r="L94" s="40"/>
      <c r="M94" s="25">
        <f t="shared" si="68"/>
        <v>0</v>
      </c>
      <c r="N94" s="605">
        <f>'havi összesítő'!Z94</f>
        <v>0</v>
      </c>
      <c r="O94" s="605">
        <f>'havi összesítő'!AB94</f>
        <v>0</v>
      </c>
      <c r="P94" s="605">
        <f>'havi összesítő'!AA94</f>
        <v>0</v>
      </c>
      <c r="Q94" s="605">
        <f>'havi összesítő'!AE94</f>
        <v>0</v>
      </c>
      <c r="R94" s="605">
        <f>'havi összesítő'!AC94</f>
        <v>0</v>
      </c>
      <c r="S94" s="40"/>
      <c r="T94" s="25">
        <f t="shared" si="84"/>
        <v>0</v>
      </c>
      <c r="U94" s="605">
        <f t="shared" si="85"/>
        <v>0</v>
      </c>
      <c r="V94" s="605">
        <f t="shared" si="86"/>
        <v>0</v>
      </c>
      <c r="W94" s="605">
        <f t="shared" si="87"/>
        <v>0</v>
      </c>
      <c r="X94" s="605">
        <f>'havi összesítő'!AS94</f>
        <v>0</v>
      </c>
      <c r="Y94" s="605">
        <f>'havi összesítő'!AQ94</f>
        <v>0</v>
      </c>
      <c r="Z94" s="41"/>
      <c r="AA94" s="25">
        <f t="shared" si="88"/>
        <v>0</v>
      </c>
      <c r="AB94" s="605">
        <f>'havi összesítő'!BC94</f>
        <v>0</v>
      </c>
      <c r="AC94" s="605">
        <f>'havi összesítő'!BD94</f>
        <v>0</v>
      </c>
      <c r="AD94" s="605">
        <f>'havi összesítő'!BB94</f>
        <v>0</v>
      </c>
      <c r="AE94" s="605">
        <f>'havi összesítő'!BG94</f>
        <v>0</v>
      </c>
      <c r="AF94" s="605">
        <f>'havi összesítő'!BE94</f>
        <v>0</v>
      </c>
      <c r="AG94" s="40"/>
      <c r="AH94" s="25"/>
      <c r="AI94" s="605"/>
      <c r="AJ94" s="605"/>
      <c r="AK94" s="605"/>
      <c r="AL94" s="605"/>
      <c r="AM94" s="605"/>
      <c r="AN94" s="605"/>
      <c r="AO94" s="605"/>
      <c r="AP94" s="605"/>
      <c r="AQ94" s="605"/>
      <c r="AR94" s="605"/>
      <c r="AS94" s="19"/>
      <c r="AT94" s="26"/>
      <c r="AU94" s="40"/>
      <c r="AV94" s="25"/>
      <c r="AW94" s="605"/>
      <c r="AX94" s="605"/>
      <c r="AY94" s="605"/>
      <c r="AZ94" s="605"/>
      <c r="BA94" s="605"/>
      <c r="BB94" s="605"/>
      <c r="BC94" s="605"/>
      <c r="BD94" s="605"/>
      <c r="BE94" s="605"/>
      <c r="BF94" s="605"/>
      <c r="BG94" s="19"/>
      <c r="BH94" s="26"/>
      <c r="BI94" s="41"/>
      <c r="BJ94" s="25"/>
      <c r="BK94" s="605"/>
      <c r="BL94" s="605"/>
      <c r="BM94" s="605"/>
      <c r="BN94" s="605"/>
      <c r="BO94" s="605"/>
      <c r="BP94" s="605"/>
      <c r="BQ94" s="605"/>
      <c r="BR94" s="605"/>
      <c r="BS94" s="605"/>
      <c r="BT94" s="605"/>
      <c r="BU94" s="19"/>
      <c r="BV94" s="26"/>
      <c r="BW94" s="40"/>
      <c r="BX94" s="25"/>
      <c r="BY94" s="605"/>
      <c r="BZ94" s="605"/>
      <c r="CA94" s="605"/>
      <c r="CB94" s="605"/>
      <c r="CC94" s="605"/>
      <c r="CD94" s="605"/>
      <c r="CE94" s="605"/>
      <c r="CF94" s="605"/>
      <c r="CG94" s="605"/>
      <c r="CH94" s="605"/>
      <c r="CI94" s="19"/>
      <c r="CJ94" s="26"/>
      <c r="CK94" s="40"/>
      <c r="CL94" s="25"/>
      <c r="CM94" s="605"/>
      <c r="CN94" s="605"/>
      <c r="CO94" s="605"/>
      <c r="CP94" s="605"/>
      <c r="CQ94" s="605"/>
      <c r="CR94" s="605"/>
      <c r="CS94" s="605"/>
      <c r="CT94" s="605"/>
      <c r="CU94" s="605"/>
      <c r="CV94" s="605"/>
      <c r="CW94" s="19"/>
      <c r="CX94" s="26"/>
      <c r="CY94" s="41"/>
      <c r="CZ94" s="25"/>
      <c r="DA94" s="605"/>
      <c r="DB94" s="605"/>
      <c r="DC94" s="605"/>
      <c r="DD94" s="605"/>
      <c r="DE94" s="605"/>
      <c r="DF94" s="605"/>
      <c r="DG94" s="605"/>
      <c r="DH94" s="605"/>
      <c r="DI94" s="605"/>
      <c r="DJ94" s="605"/>
      <c r="DK94" s="19"/>
      <c r="DL94" s="26"/>
      <c r="DM94" s="40"/>
      <c r="DN94" s="25"/>
      <c r="DO94" s="605"/>
      <c r="DP94" s="605"/>
      <c r="DQ94" s="605"/>
      <c r="DR94" s="605"/>
      <c r="DS94" s="605"/>
      <c r="DT94" s="605"/>
      <c r="DU94" s="605"/>
      <c r="DV94" s="605"/>
      <c r="DW94" s="605"/>
      <c r="DX94" s="605"/>
      <c r="DY94" s="19"/>
      <c r="DZ94" s="26"/>
      <c r="EA94" s="40"/>
      <c r="EB94" s="25"/>
      <c r="EC94" s="605"/>
      <c r="ED94" s="605"/>
      <c r="EE94" s="605"/>
      <c r="EF94" s="605"/>
      <c r="EG94" s="605"/>
      <c r="EH94" s="605"/>
      <c r="EI94" s="605"/>
      <c r="EJ94" s="605"/>
      <c r="EK94" s="605"/>
      <c r="EL94" s="605"/>
      <c r="EM94" s="19"/>
      <c r="EN94" s="26"/>
      <c r="EO94" s="41"/>
      <c r="EP94" s="25">
        <f t="shared" si="89"/>
        <v>0</v>
      </c>
      <c r="EQ94" s="605">
        <f>'havi összesítő'!FY126</f>
        <v>0</v>
      </c>
      <c r="ER94" s="605">
        <f>'havi összesítő'!FZ126</f>
        <v>0</v>
      </c>
      <c r="ES94" s="605">
        <f>'havi összesítő'!FX126</f>
        <v>0</v>
      </c>
      <c r="ET94" s="605">
        <f>'havi összesítő'!GC126</f>
        <v>0</v>
      </c>
      <c r="EU94" s="605">
        <f>'havi összesítő'!GA126</f>
        <v>0</v>
      </c>
      <c r="EV94" s="42"/>
      <c r="EW94" s="322">
        <f t="shared" si="90"/>
        <v>0</v>
      </c>
      <c r="EX94" s="323">
        <f>'havi összesítő'!GL126</f>
        <v>0</v>
      </c>
      <c r="EY94" s="323">
        <f>'havi összesítő'!GN126</f>
        <v>0</v>
      </c>
      <c r="EZ94" s="323">
        <f>'havi összesítő'!GM126</f>
        <v>0</v>
      </c>
      <c r="FA94" s="323">
        <f>'havi összesítő'!GQ126</f>
        <v>0</v>
      </c>
      <c r="FB94" s="323">
        <f>'havi összesítő'!GO126</f>
        <v>0</v>
      </c>
      <c r="FC94" s="42"/>
      <c r="FD94" s="322">
        <f t="shared" si="91"/>
        <v>0</v>
      </c>
      <c r="FE94" s="323">
        <f t="shared" si="92"/>
        <v>0</v>
      </c>
      <c r="FF94" s="323">
        <f t="shared" si="93"/>
        <v>0</v>
      </c>
      <c r="FG94" s="323">
        <f t="shared" si="94"/>
        <v>0</v>
      </c>
      <c r="FH94" s="323">
        <f t="shared" si="95"/>
        <v>0</v>
      </c>
      <c r="FI94" s="323">
        <f t="shared" si="96"/>
        <v>0</v>
      </c>
      <c r="FJ94" s="41"/>
      <c r="FK94" s="25"/>
      <c r="FL94" s="605"/>
      <c r="FM94" s="605"/>
      <c r="FN94" s="605"/>
      <c r="FO94" s="605"/>
      <c r="FP94" s="605"/>
      <c r="FQ94" s="42"/>
      <c r="FR94" s="25"/>
      <c r="FS94" s="605"/>
      <c r="FT94" s="605"/>
      <c r="FU94" s="605"/>
      <c r="FV94" s="605"/>
      <c r="FW94" s="605"/>
      <c r="FX94" s="42"/>
      <c r="FY94" s="25"/>
      <c r="FZ94" s="605"/>
      <c r="GA94" s="605"/>
      <c r="GB94" s="605"/>
      <c r="GC94" s="605"/>
      <c r="GD94" s="605"/>
      <c r="GE94" s="43"/>
      <c r="GN94" s="21"/>
      <c r="GO94" s="21"/>
    </row>
    <row r="95" spans="1:197" ht="15.75" hidden="1" thickBot="1" x14ac:dyDescent="0.3">
      <c r="A95" s="66">
        <f>IF(beosztás!A129=0,"",beosztás!A129)</f>
        <v>14</v>
      </c>
      <c r="B95" s="63" t="str">
        <f>IF(beosztás!B97=0,"",beosztás!B97)</f>
        <v/>
      </c>
      <c r="C95" s="64" t="str">
        <f>IF(beosztás!C97=0,"",beosztás!C97)</f>
        <v/>
      </c>
      <c r="D95" s="65" t="str">
        <f>IF(beosztás!D97=0,"",beosztás!D97)</f>
        <v/>
      </c>
      <c r="F95" s="25">
        <f t="shared" si="83"/>
        <v>0</v>
      </c>
      <c r="G95" s="605">
        <f>'havi összesítő'!M95</f>
        <v>0</v>
      </c>
      <c r="H95" s="605">
        <f>'havi összesítő'!N95</f>
        <v>0</v>
      </c>
      <c r="I95" s="605">
        <f>'havi összesítő'!L95</f>
        <v>0</v>
      </c>
      <c r="J95" s="605">
        <f>'havi összesítő'!Q95</f>
        <v>0</v>
      </c>
      <c r="K95" s="605">
        <f>'havi összesítő'!O95</f>
        <v>0</v>
      </c>
      <c r="L95" s="40"/>
      <c r="M95" s="25">
        <f t="shared" si="68"/>
        <v>0</v>
      </c>
      <c r="N95" s="605">
        <f>'havi összesítő'!Z95</f>
        <v>0</v>
      </c>
      <c r="O95" s="605">
        <f>'havi összesítő'!AB95</f>
        <v>0</v>
      </c>
      <c r="P95" s="605">
        <f>'havi összesítő'!AA95</f>
        <v>0</v>
      </c>
      <c r="Q95" s="605">
        <f>'havi összesítő'!AE95</f>
        <v>0</v>
      </c>
      <c r="R95" s="605">
        <f>'havi összesítő'!AC95</f>
        <v>0</v>
      </c>
      <c r="S95" s="40"/>
      <c r="T95" s="25">
        <f t="shared" si="84"/>
        <v>0</v>
      </c>
      <c r="U95" s="605">
        <f t="shared" si="85"/>
        <v>0</v>
      </c>
      <c r="V95" s="605">
        <f t="shared" si="86"/>
        <v>0</v>
      </c>
      <c r="W95" s="605">
        <f t="shared" si="87"/>
        <v>0</v>
      </c>
      <c r="X95" s="605">
        <f>'havi összesítő'!AS95</f>
        <v>0</v>
      </c>
      <c r="Y95" s="605">
        <f>'havi összesítő'!AQ95</f>
        <v>0</v>
      </c>
      <c r="Z95" s="41"/>
      <c r="AA95" s="25">
        <f t="shared" si="88"/>
        <v>0</v>
      </c>
      <c r="AB95" s="605">
        <f>'havi összesítő'!BC95</f>
        <v>0</v>
      </c>
      <c r="AC95" s="605">
        <f>'havi összesítő'!BD95</f>
        <v>0</v>
      </c>
      <c r="AD95" s="605">
        <f>'havi összesítő'!BB95</f>
        <v>0</v>
      </c>
      <c r="AE95" s="605">
        <f>'havi összesítő'!BG95</f>
        <v>0</v>
      </c>
      <c r="AF95" s="605">
        <f>'havi összesítő'!BE95</f>
        <v>0</v>
      </c>
      <c r="AG95" s="40"/>
      <c r="AH95" s="25"/>
      <c r="AI95" s="605"/>
      <c r="AJ95" s="605"/>
      <c r="AK95" s="605"/>
      <c r="AL95" s="605"/>
      <c r="AM95" s="605"/>
      <c r="AN95" s="605"/>
      <c r="AO95" s="605"/>
      <c r="AP95" s="605"/>
      <c r="AQ95" s="605"/>
      <c r="AR95" s="605"/>
      <c r="AS95" s="19"/>
      <c r="AT95" s="26"/>
      <c r="AU95" s="40"/>
      <c r="AV95" s="25"/>
      <c r="AW95" s="605"/>
      <c r="AX95" s="605"/>
      <c r="AY95" s="605"/>
      <c r="AZ95" s="605"/>
      <c r="BA95" s="605"/>
      <c r="BB95" s="605"/>
      <c r="BC95" s="605"/>
      <c r="BD95" s="605"/>
      <c r="BE95" s="605"/>
      <c r="BF95" s="605"/>
      <c r="BG95" s="19"/>
      <c r="BH95" s="26"/>
      <c r="BI95" s="41"/>
      <c r="BJ95" s="25"/>
      <c r="BK95" s="605"/>
      <c r="BL95" s="605"/>
      <c r="BM95" s="605"/>
      <c r="BN95" s="605"/>
      <c r="BO95" s="605"/>
      <c r="BP95" s="605"/>
      <c r="BQ95" s="605"/>
      <c r="BR95" s="605"/>
      <c r="BS95" s="605"/>
      <c r="BT95" s="605"/>
      <c r="BU95" s="19"/>
      <c r="BV95" s="26"/>
      <c r="BW95" s="40"/>
      <c r="BX95" s="25"/>
      <c r="BY95" s="605"/>
      <c r="BZ95" s="605"/>
      <c r="CA95" s="605"/>
      <c r="CB95" s="605"/>
      <c r="CC95" s="605"/>
      <c r="CD95" s="605"/>
      <c r="CE95" s="605"/>
      <c r="CF95" s="605"/>
      <c r="CG95" s="605"/>
      <c r="CH95" s="605"/>
      <c r="CI95" s="19"/>
      <c r="CJ95" s="26"/>
      <c r="CK95" s="40"/>
      <c r="CL95" s="25"/>
      <c r="CM95" s="605"/>
      <c r="CN95" s="605"/>
      <c r="CO95" s="605"/>
      <c r="CP95" s="605"/>
      <c r="CQ95" s="605"/>
      <c r="CR95" s="605"/>
      <c r="CS95" s="605"/>
      <c r="CT95" s="605"/>
      <c r="CU95" s="605"/>
      <c r="CV95" s="605"/>
      <c r="CW95" s="19"/>
      <c r="CX95" s="26"/>
      <c r="CY95" s="41"/>
      <c r="CZ95" s="25"/>
      <c r="DA95" s="605"/>
      <c r="DB95" s="605"/>
      <c r="DC95" s="605"/>
      <c r="DD95" s="605"/>
      <c r="DE95" s="605"/>
      <c r="DF95" s="605"/>
      <c r="DG95" s="605"/>
      <c r="DH95" s="605"/>
      <c r="DI95" s="605"/>
      <c r="DJ95" s="605"/>
      <c r="DK95" s="19"/>
      <c r="DL95" s="26"/>
      <c r="DM95" s="40"/>
      <c r="DN95" s="25"/>
      <c r="DO95" s="605"/>
      <c r="DP95" s="605"/>
      <c r="DQ95" s="605"/>
      <c r="DR95" s="605"/>
      <c r="DS95" s="605"/>
      <c r="DT95" s="605"/>
      <c r="DU95" s="605"/>
      <c r="DV95" s="605"/>
      <c r="DW95" s="605"/>
      <c r="DX95" s="605"/>
      <c r="DY95" s="19"/>
      <c r="DZ95" s="26"/>
      <c r="EA95" s="40"/>
      <c r="EB95" s="25"/>
      <c r="EC95" s="605"/>
      <c r="ED95" s="605"/>
      <c r="EE95" s="605"/>
      <c r="EF95" s="605"/>
      <c r="EG95" s="605"/>
      <c r="EH95" s="605"/>
      <c r="EI95" s="605"/>
      <c r="EJ95" s="605"/>
      <c r="EK95" s="605"/>
      <c r="EL95" s="605"/>
      <c r="EM95" s="19"/>
      <c r="EN95" s="26"/>
      <c r="EO95" s="41"/>
      <c r="EP95" s="25">
        <f t="shared" si="89"/>
        <v>0</v>
      </c>
      <c r="EQ95" s="605">
        <f>'havi összesítő'!FY127</f>
        <v>0</v>
      </c>
      <c r="ER95" s="605">
        <f>'havi összesítő'!FZ127</f>
        <v>0</v>
      </c>
      <c r="ES95" s="605">
        <f>'havi összesítő'!FX127</f>
        <v>0</v>
      </c>
      <c r="ET95" s="605">
        <f>'havi összesítő'!GC127</f>
        <v>0</v>
      </c>
      <c r="EU95" s="605">
        <f>'havi összesítő'!GA127</f>
        <v>0</v>
      </c>
      <c r="EV95" s="42"/>
      <c r="EW95" s="322">
        <f t="shared" si="90"/>
        <v>0</v>
      </c>
      <c r="EX95" s="323">
        <f>'havi összesítő'!GL127</f>
        <v>0</v>
      </c>
      <c r="EY95" s="323">
        <f>'havi összesítő'!GN127</f>
        <v>0</v>
      </c>
      <c r="EZ95" s="323">
        <f>'havi összesítő'!GM127</f>
        <v>0</v>
      </c>
      <c r="FA95" s="323">
        <f>'havi összesítő'!GQ127</f>
        <v>0</v>
      </c>
      <c r="FB95" s="323">
        <f>'havi összesítő'!GO127</f>
        <v>0</v>
      </c>
      <c r="FC95" s="42"/>
      <c r="FD95" s="322">
        <f t="shared" si="91"/>
        <v>0</v>
      </c>
      <c r="FE95" s="323">
        <f t="shared" si="92"/>
        <v>0</v>
      </c>
      <c r="FF95" s="323">
        <f t="shared" si="93"/>
        <v>0</v>
      </c>
      <c r="FG95" s="323">
        <f t="shared" si="94"/>
        <v>0</v>
      </c>
      <c r="FH95" s="323">
        <f t="shared" si="95"/>
        <v>0</v>
      </c>
      <c r="FI95" s="323">
        <f t="shared" si="96"/>
        <v>0</v>
      </c>
      <c r="FJ95" s="41"/>
      <c r="FK95" s="25"/>
      <c r="FL95" s="605"/>
      <c r="FM95" s="605"/>
      <c r="FN95" s="605"/>
      <c r="FO95" s="605"/>
      <c r="FP95" s="605"/>
      <c r="FQ95" s="42"/>
      <c r="FR95" s="25"/>
      <c r="FS95" s="605"/>
      <c r="FT95" s="605"/>
      <c r="FU95" s="605"/>
      <c r="FV95" s="605"/>
      <c r="FW95" s="605"/>
      <c r="FX95" s="42"/>
      <c r="FY95" s="25"/>
      <c r="FZ95" s="605"/>
      <c r="GA95" s="605"/>
      <c r="GB95" s="605"/>
      <c r="GC95" s="605"/>
      <c r="GD95" s="605"/>
      <c r="GE95" s="43"/>
      <c r="GN95" s="21"/>
      <c r="GO95" s="21"/>
    </row>
    <row r="96" spans="1:197" ht="15.75" hidden="1" thickBot="1" x14ac:dyDescent="0.3">
      <c r="A96" s="66">
        <f>IF(beosztás!A130=0,"",beosztás!A130)</f>
        <v>15</v>
      </c>
      <c r="B96" s="63" t="str">
        <f>IF(beosztás!B98=0,"",beosztás!B98)</f>
        <v/>
      </c>
      <c r="C96" s="64" t="str">
        <f>IF(beosztás!C98=0,"",beosztás!C98)</f>
        <v/>
      </c>
      <c r="D96" s="65" t="str">
        <f>IF(beosztás!D98=0,"",beosztás!D98)</f>
        <v/>
      </c>
      <c r="F96" s="25">
        <f t="shared" si="83"/>
        <v>0</v>
      </c>
      <c r="G96" s="605">
        <f>'havi összesítő'!M96</f>
        <v>0</v>
      </c>
      <c r="H96" s="605">
        <f>'havi összesítő'!N96</f>
        <v>0</v>
      </c>
      <c r="I96" s="605">
        <f>'havi összesítő'!L96</f>
        <v>0</v>
      </c>
      <c r="J96" s="605">
        <f>'havi összesítő'!Q96</f>
        <v>0</v>
      </c>
      <c r="K96" s="605">
        <f>'havi összesítő'!O96</f>
        <v>0</v>
      </c>
      <c r="L96" s="40"/>
      <c r="M96" s="25">
        <f t="shared" si="68"/>
        <v>0</v>
      </c>
      <c r="N96" s="605">
        <f>'havi összesítő'!Z96</f>
        <v>0</v>
      </c>
      <c r="O96" s="605">
        <f>'havi összesítő'!AB96</f>
        <v>0</v>
      </c>
      <c r="P96" s="605">
        <f>'havi összesítő'!AA96</f>
        <v>0</v>
      </c>
      <c r="Q96" s="605">
        <f>'havi összesítő'!AE96</f>
        <v>0</v>
      </c>
      <c r="R96" s="605">
        <f>'havi összesítő'!AC96</f>
        <v>0</v>
      </c>
      <c r="S96" s="40"/>
      <c r="T96" s="25">
        <f t="shared" si="84"/>
        <v>0</v>
      </c>
      <c r="U96" s="605">
        <f t="shared" si="85"/>
        <v>0</v>
      </c>
      <c r="V96" s="605">
        <f t="shared" si="86"/>
        <v>0</v>
      </c>
      <c r="W96" s="605">
        <f t="shared" si="87"/>
        <v>0</v>
      </c>
      <c r="X96" s="605">
        <f>'havi összesítő'!AS96</f>
        <v>0</v>
      </c>
      <c r="Y96" s="605">
        <f>'havi összesítő'!AQ96</f>
        <v>0</v>
      </c>
      <c r="Z96" s="41"/>
      <c r="AA96" s="25">
        <f t="shared" si="88"/>
        <v>0</v>
      </c>
      <c r="AB96" s="605">
        <f>'havi összesítő'!BC96</f>
        <v>0</v>
      </c>
      <c r="AC96" s="605">
        <f>'havi összesítő'!BD96</f>
        <v>0</v>
      </c>
      <c r="AD96" s="605">
        <f>'havi összesítő'!BB96</f>
        <v>0</v>
      </c>
      <c r="AE96" s="605">
        <f>'havi összesítő'!BG96</f>
        <v>0</v>
      </c>
      <c r="AF96" s="605">
        <f>'havi összesítő'!BE96</f>
        <v>0</v>
      </c>
      <c r="AG96" s="40"/>
      <c r="AH96" s="25"/>
      <c r="AI96" s="605"/>
      <c r="AJ96" s="605"/>
      <c r="AK96" s="605"/>
      <c r="AL96" s="605"/>
      <c r="AM96" s="605"/>
      <c r="AN96" s="605"/>
      <c r="AO96" s="605"/>
      <c r="AP96" s="605"/>
      <c r="AQ96" s="605"/>
      <c r="AR96" s="605"/>
      <c r="AS96" s="19"/>
      <c r="AT96" s="26"/>
      <c r="AU96" s="40"/>
      <c r="AV96" s="25"/>
      <c r="AW96" s="605"/>
      <c r="AX96" s="605"/>
      <c r="AY96" s="605"/>
      <c r="AZ96" s="605"/>
      <c r="BA96" s="605"/>
      <c r="BB96" s="605"/>
      <c r="BC96" s="605"/>
      <c r="BD96" s="605"/>
      <c r="BE96" s="605"/>
      <c r="BF96" s="605"/>
      <c r="BG96" s="19"/>
      <c r="BH96" s="26"/>
      <c r="BI96" s="41"/>
      <c r="BJ96" s="25"/>
      <c r="BK96" s="605"/>
      <c r="BL96" s="605"/>
      <c r="BM96" s="605"/>
      <c r="BN96" s="605"/>
      <c r="BO96" s="605"/>
      <c r="BP96" s="605"/>
      <c r="BQ96" s="605"/>
      <c r="BR96" s="605"/>
      <c r="BS96" s="605"/>
      <c r="BT96" s="605"/>
      <c r="BU96" s="19"/>
      <c r="BV96" s="26"/>
      <c r="BW96" s="40"/>
      <c r="BX96" s="25"/>
      <c r="BY96" s="605"/>
      <c r="BZ96" s="605"/>
      <c r="CA96" s="605"/>
      <c r="CB96" s="605"/>
      <c r="CC96" s="605"/>
      <c r="CD96" s="605"/>
      <c r="CE96" s="605"/>
      <c r="CF96" s="605"/>
      <c r="CG96" s="605"/>
      <c r="CH96" s="605"/>
      <c r="CI96" s="19"/>
      <c r="CJ96" s="26"/>
      <c r="CK96" s="40"/>
      <c r="CL96" s="25"/>
      <c r="CM96" s="605"/>
      <c r="CN96" s="605"/>
      <c r="CO96" s="605"/>
      <c r="CP96" s="605"/>
      <c r="CQ96" s="605"/>
      <c r="CR96" s="605"/>
      <c r="CS96" s="605"/>
      <c r="CT96" s="605"/>
      <c r="CU96" s="605"/>
      <c r="CV96" s="605"/>
      <c r="CW96" s="19"/>
      <c r="CX96" s="26"/>
      <c r="CY96" s="41"/>
      <c r="CZ96" s="25"/>
      <c r="DA96" s="605"/>
      <c r="DB96" s="605"/>
      <c r="DC96" s="605"/>
      <c r="DD96" s="605"/>
      <c r="DE96" s="605"/>
      <c r="DF96" s="605"/>
      <c r="DG96" s="605"/>
      <c r="DH96" s="605"/>
      <c r="DI96" s="605"/>
      <c r="DJ96" s="605"/>
      <c r="DK96" s="19"/>
      <c r="DL96" s="26"/>
      <c r="DM96" s="40"/>
      <c r="DN96" s="25"/>
      <c r="DO96" s="605"/>
      <c r="DP96" s="605"/>
      <c r="DQ96" s="605"/>
      <c r="DR96" s="605"/>
      <c r="DS96" s="605"/>
      <c r="DT96" s="605"/>
      <c r="DU96" s="605"/>
      <c r="DV96" s="605"/>
      <c r="DW96" s="605"/>
      <c r="DX96" s="605"/>
      <c r="DY96" s="19"/>
      <c r="DZ96" s="26"/>
      <c r="EA96" s="40"/>
      <c r="EB96" s="25"/>
      <c r="EC96" s="605"/>
      <c r="ED96" s="605"/>
      <c r="EE96" s="605"/>
      <c r="EF96" s="605"/>
      <c r="EG96" s="605"/>
      <c r="EH96" s="605"/>
      <c r="EI96" s="605"/>
      <c r="EJ96" s="605"/>
      <c r="EK96" s="605"/>
      <c r="EL96" s="605"/>
      <c r="EM96" s="19"/>
      <c r="EN96" s="26"/>
      <c r="EO96" s="41"/>
      <c r="EP96" s="25">
        <f t="shared" si="89"/>
        <v>0</v>
      </c>
      <c r="EQ96" s="605">
        <f>'havi összesítő'!FY128</f>
        <v>0</v>
      </c>
      <c r="ER96" s="605">
        <f>'havi összesítő'!FZ128</f>
        <v>0</v>
      </c>
      <c r="ES96" s="605">
        <f>'havi összesítő'!FX128</f>
        <v>0</v>
      </c>
      <c r="ET96" s="605">
        <f>'havi összesítő'!GC128</f>
        <v>0</v>
      </c>
      <c r="EU96" s="605">
        <f>'havi összesítő'!GA128</f>
        <v>0</v>
      </c>
      <c r="EV96" s="42"/>
      <c r="EW96" s="322">
        <f t="shared" si="90"/>
        <v>0</v>
      </c>
      <c r="EX96" s="323">
        <f>'havi összesítő'!GL128</f>
        <v>0</v>
      </c>
      <c r="EY96" s="323">
        <f>'havi összesítő'!GN128</f>
        <v>0</v>
      </c>
      <c r="EZ96" s="323">
        <f>'havi összesítő'!GM128</f>
        <v>0</v>
      </c>
      <c r="FA96" s="323">
        <f>'havi összesítő'!GQ128</f>
        <v>0</v>
      </c>
      <c r="FB96" s="323">
        <f>'havi összesítő'!GO128</f>
        <v>0</v>
      </c>
      <c r="FC96" s="42"/>
      <c r="FD96" s="322">
        <f t="shared" si="91"/>
        <v>0</v>
      </c>
      <c r="FE96" s="323">
        <f t="shared" si="92"/>
        <v>0</v>
      </c>
      <c r="FF96" s="323">
        <f t="shared" si="93"/>
        <v>0</v>
      </c>
      <c r="FG96" s="323">
        <f t="shared" si="94"/>
        <v>0</v>
      </c>
      <c r="FH96" s="323">
        <f t="shared" si="95"/>
        <v>0</v>
      </c>
      <c r="FI96" s="323">
        <f t="shared" si="96"/>
        <v>0</v>
      </c>
      <c r="FJ96" s="41"/>
      <c r="FK96" s="25"/>
      <c r="FL96" s="605"/>
      <c r="FM96" s="605"/>
      <c r="FN96" s="605"/>
      <c r="FO96" s="605"/>
      <c r="FP96" s="605"/>
      <c r="FQ96" s="42"/>
      <c r="FR96" s="25"/>
      <c r="FS96" s="605"/>
      <c r="FT96" s="605"/>
      <c r="FU96" s="605"/>
      <c r="FV96" s="605"/>
      <c r="FW96" s="605"/>
      <c r="FX96" s="42"/>
      <c r="FY96" s="25"/>
      <c r="FZ96" s="605"/>
      <c r="GA96" s="605"/>
      <c r="GB96" s="605"/>
      <c r="GC96" s="605"/>
      <c r="GD96" s="605"/>
      <c r="GE96" s="43"/>
      <c r="GN96" s="21"/>
      <c r="GO96" s="21"/>
    </row>
    <row r="97" spans="1:197" ht="15.75" hidden="1" thickBot="1" x14ac:dyDescent="0.3">
      <c r="A97" s="66">
        <f>IF(beosztás!A131=0,"",beosztás!A131)</f>
        <v>16</v>
      </c>
      <c r="B97" s="63" t="str">
        <f>IF(beosztás!B99=0,"",beosztás!B99)</f>
        <v/>
      </c>
      <c r="C97" s="64" t="str">
        <f>IF(beosztás!C99=0,"",beosztás!C99)</f>
        <v/>
      </c>
      <c r="D97" s="65" t="str">
        <f>IF(beosztás!D99=0,"",beosztás!D99)</f>
        <v/>
      </c>
      <c r="F97" s="25">
        <f t="shared" si="83"/>
        <v>0</v>
      </c>
      <c r="G97" s="605">
        <f>'havi összesítő'!M97</f>
        <v>0</v>
      </c>
      <c r="H97" s="605">
        <f>'havi összesítő'!N97</f>
        <v>0</v>
      </c>
      <c r="I97" s="605">
        <f>'havi összesítő'!L97</f>
        <v>0</v>
      </c>
      <c r="J97" s="605">
        <f>'havi összesítő'!Q97</f>
        <v>0</v>
      </c>
      <c r="K97" s="605">
        <f>'havi összesítő'!O97</f>
        <v>0</v>
      </c>
      <c r="L97" s="40"/>
      <c r="M97" s="25">
        <f t="shared" si="68"/>
        <v>0</v>
      </c>
      <c r="N97" s="605">
        <f>'havi összesítő'!Z97</f>
        <v>0</v>
      </c>
      <c r="O97" s="605">
        <f>'havi összesítő'!AB97</f>
        <v>0</v>
      </c>
      <c r="P97" s="605">
        <f>'havi összesítő'!AA97</f>
        <v>0</v>
      </c>
      <c r="Q97" s="605">
        <f>'havi összesítő'!AE97</f>
        <v>0</v>
      </c>
      <c r="R97" s="605">
        <f>'havi összesítő'!AC97</f>
        <v>0</v>
      </c>
      <c r="S97" s="40"/>
      <c r="T97" s="25">
        <f t="shared" si="84"/>
        <v>0</v>
      </c>
      <c r="U97" s="605">
        <f t="shared" si="85"/>
        <v>0</v>
      </c>
      <c r="V97" s="605">
        <f t="shared" si="86"/>
        <v>0</v>
      </c>
      <c r="W97" s="605">
        <f t="shared" si="87"/>
        <v>0</v>
      </c>
      <c r="X97" s="605">
        <f>'havi összesítő'!AS97</f>
        <v>0</v>
      </c>
      <c r="Y97" s="605">
        <f>'havi összesítő'!AQ97</f>
        <v>0</v>
      </c>
      <c r="Z97" s="41"/>
      <c r="AA97" s="25">
        <f t="shared" si="88"/>
        <v>0</v>
      </c>
      <c r="AB97" s="605">
        <f>'havi összesítő'!BC97</f>
        <v>0</v>
      </c>
      <c r="AC97" s="605">
        <f>'havi összesítő'!BD97</f>
        <v>0</v>
      </c>
      <c r="AD97" s="605">
        <f>'havi összesítő'!BB97</f>
        <v>0</v>
      </c>
      <c r="AE97" s="605">
        <f>'havi összesítő'!BG97</f>
        <v>0</v>
      </c>
      <c r="AF97" s="605">
        <f>'havi összesítő'!BE97</f>
        <v>0</v>
      </c>
      <c r="AG97" s="40"/>
      <c r="AH97" s="25"/>
      <c r="AI97" s="605"/>
      <c r="AJ97" s="605"/>
      <c r="AK97" s="605"/>
      <c r="AL97" s="605"/>
      <c r="AM97" s="605"/>
      <c r="AN97" s="605"/>
      <c r="AO97" s="605"/>
      <c r="AP97" s="605"/>
      <c r="AQ97" s="605"/>
      <c r="AR97" s="605"/>
      <c r="AS97" s="19"/>
      <c r="AT97" s="26"/>
      <c r="AU97" s="40"/>
      <c r="AV97" s="25"/>
      <c r="AW97" s="605"/>
      <c r="AX97" s="605"/>
      <c r="AY97" s="605"/>
      <c r="AZ97" s="605"/>
      <c r="BA97" s="605"/>
      <c r="BB97" s="605"/>
      <c r="BC97" s="605"/>
      <c r="BD97" s="605"/>
      <c r="BE97" s="605"/>
      <c r="BF97" s="605"/>
      <c r="BG97" s="19"/>
      <c r="BH97" s="26"/>
      <c r="BI97" s="41"/>
      <c r="BJ97" s="25"/>
      <c r="BK97" s="605"/>
      <c r="BL97" s="605"/>
      <c r="BM97" s="605"/>
      <c r="BN97" s="605"/>
      <c r="BO97" s="605"/>
      <c r="BP97" s="605"/>
      <c r="BQ97" s="605"/>
      <c r="BR97" s="605"/>
      <c r="BS97" s="605"/>
      <c r="BT97" s="605"/>
      <c r="BU97" s="19"/>
      <c r="BV97" s="26"/>
      <c r="BW97" s="40"/>
      <c r="BX97" s="25"/>
      <c r="BY97" s="605"/>
      <c r="BZ97" s="605"/>
      <c r="CA97" s="605"/>
      <c r="CB97" s="605"/>
      <c r="CC97" s="605"/>
      <c r="CD97" s="605"/>
      <c r="CE97" s="605"/>
      <c r="CF97" s="605"/>
      <c r="CG97" s="605"/>
      <c r="CH97" s="605"/>
      <c r="CI97" s="19"/>
      <c r="CJ97" s="26"/>
      <c r="CK97" s="40"/>
      <c r="CL97" s="25"/>
      <c r="CM97" s="605"/>
      <c r="CN97" s="605"/>
      <c r="CO97" s="605"/>
      <c r="CP97" s="605"/>
      <c r="CQ97" s="605"/>
      <c r="CR97" s="605"/>
      <c r="CS97" s="605"/>
      <c r="CT97" s="605"/>
      <c r="CU97" s="605"/>
      <c r="CV97" s="605"/>
      <c r="CW97" s="19"/>
      <c r="CX97" s="26"/>
      <c r="CY97" s="41"/>
      <c r="CZ97" s="25"/>
      <c r="DA97" s="605"/>
      <c r="DB97" s="605"/>
      <c r="DC97" s="605"/>
      <c r="DD97" s="605"/>
      <c r="DE97" s="605"/>
      <c r="DF97" s="605"/>
      <c r="DG97" s="605"/>
      <c r="DH97" s="605"/>
      <c r="DI97" s="605"/>
      <c r="DJ97" s="605"/>
      <c r="DK97" s="19"/>
      <c r="DL97" s="26"/>
      <c r="DM97" s="40"/>
      <c r="DN97" s="25"/>
      <c r="DO97" s="605"/>
      <c r="DP97" s="605"/>
      <c r="DQ97" s="605"/>
      <c r="DR97" s="605"/>
      <c r="DS97" s="605"/>
      <c r="DT97" s="605"/>
      <c r="DU97" s="605"/>
      <c r="DV97" s="605"/>
      <c r="DW97" s="605"/>
      <c r="DX97" s="605"/>
      <c r="DY97" s="19"/>
      <c r="DZ97" s="26"/>
      <c r="EA97" s="40"/>
      <c r="EB97" s="25"/>
      <c r="EC97" s="605"/>
      <c r="ED97" s="605"/>
      <c r="EE97" s="605"/>
      <c r="EF97" s="605"/>
      <c r="EG97" s="605"/>
      <c r="EH97" s="605"/>
      <c r="EI97" s="605"/>
      <c r="EJ97" s="605"/>
      <c r="EK97" s="605"/>
      <c r="EL97" s="605"/>
      <c r="EM97" s="19"/>
      <c r="EN97" s="26"/>
      <c r="EO97" s="41"/>
      <c r="EP97" s="25">
        <f t="shared" si="89"/>
        <v>0</v>
      </c>
      <c r="EQ97" s="605">
        <f>'havi összesítő'!FY129</f>
        <v>0</v>
      </c>
      <c r="ER97" s="605">
        <f>'havi összesítő'!FZ129</f>
        <v>0</v>
      </c>
      <c r="ES97" s="605">
        <f>'havi összesítő'!FX129</f>
        <v>0</v>
      </c>
      <c r="ET97" s="605">
        <f>'havi összesítő'!GC129</f>
        <v>0</v>
      </c>
      <c r="EU97" s="605">
        <f>'havi összesítő'!GA129</f>
        <v>0</v>
      </c>
      <c r="EV97" s="42"/>
      <c r="EW97" s="322">
        <f t="shared" si="90"/>
        <v>0</v>
      </c>
      <c r="EX97" s="323">
        <f>'havi összesítő'!GL129</f>
        <v>0</v>
      </c>
      <c r="EY97" s="323">
        <f>'havi összesítő'!GN129</f>
        <v>0</v>
      </c>
      <c r="EZ97" s="323">
        <f>'havi összesítő'!GM129</f>
        <v>0</v>
      </c>
      <c r="FA97" s="323">
        <f>'havi összesítő'!GQ129</f>
        <v>0</v>
      </c>
      <c r="FB97" s="323">
        <f>'havi összesítő'!GO129</f>
        <v>0</v>
      </c>
      <c r="FC97" s="42"/>
      <c r="FD97" s="322">
        <f t="shared" si="91"/>
        <v>0</v>
      </c>
      <c r="FE97" s="323">
        <f t="shared" si="92"/>
        <v>0</v>
      </c>
      <c r="FF97" s="323">
        <f t="shared" si="93"/>
        <v>0</v>
      </c>
      <c r="FG97" s="323">
        <f t="shared" si="94"/>
        <v>0</v>
      </c>
      <c r="FH97" s="323">
        <f t="shared" si="95"/>
        <v>0</v>
      </c>
      <c r="FI97" s="323">
        <f t="shared" si="96"/>
        <v>0</v>
      </c>
      <c r="FJ97" s="41"/>
      <c r="FK97" s="25"/>
      <c r="FL97" s="605"/>
      <c r="FM97" s="605"/>
      <c r="FN97" s="605"/>
      <c r="FO97" s="605"/>
      <c r="FP97" s="605"/>
      <c r="FQ97" s="42"/>
      <c r="FR97" s="25"/>
      <c r="FS97" s="605"/>
      <c r="FT97" s="605"/>
      <c r="FU97" s="605"/>
      <c r="FV97" s="605"/>
      <c r="FW97" s="605"/>
      <c r="FX97" s="42"/>
      <c r="FY97" s="25"/>
      <c r="FZ97" s="605"/>
      <c r="GA97" s="605"/>
      <c r="GB97" s="605"/>
      <c r="GC97" s="605"/>
      <c r="GD97" s="605"/>
      <c r="GE97" s="43"/>
      <c r="GN97" s="21"/>
      <c r="GO97" s="21"/>
    </row>
    <row r="98" spans="1:197" ht="15.75" hidden="1" thickBot="1" x14ac:dyDescent="0.3">
      <c r="A98" s="66">
        <f>IF(beosztás!A132=0,"",beosztás!A132)</f>
        <v>17</v>
      </c>
      <c r="B98" s="63" t="str">
        <f>IF(beosztás!B100=0,"",beosztás!B100)</f>
        <v/>
      </c>
      <c r="C98" s="64" t="str">
        <f>IF(beosztás!C100=0,"",beosztás!C100)</f>
        <v/>
      </c>
      <c r="D98" s="65" t="str">
        <f>IF(beosztás!D100=0,"",beosztás!D100)</f>
        <v/>
      </c>
      <c r="F98" s="25">
        <f t="shared" si="83"/>
        <v>0</v>
      </c>
      <c r="G98" s="605">
        <f>'havi összesítő'!M98</f>
        <v>0</v>
      </c>
      <c r="H98" s="605">
        <f>'havi összesítő'!N98</f>
        <v>0</v>
      </c>
      <c r="I98" s="605">
        <f>'havi összesítő'!L98</f>
        <v>0</v>
      </c>
      <c r="J98" s="605">
        <f>'havi összesítő'!Q98</f>
        <v>0</v>
      </c>
      <c r="K98" s="605">
        <f>'havi összesítő'!O98</f>
        <v>0</v>
      </c>
      <c r="L98" s="40"/>
      <c r="M98" s="25">
        <f t="shared" si="68"/>
        <v>0</v>
      </c>
      <c r="N98" s="605">
        <f>'havi összesítő'!Z98</f>
        <v>0</v>
      </c>
      <c r="O98" s="605">
        <f>'havi összesítő'!AB98</f>
        <v>0</v>
      </c>
      <c r="P98" s="605">
        <f>'havi összesítő'!AA98</f>
        <v>0</v>
      </c>
      <c r="Q98" s="605">
        <f>'havi összesítő'!AE98</f>
        <v>0</v>
      </c>
      <c r="R98" s="605">
        <f>'havi összesítő'!AC98</f>
        <v>0</v>
      </c>
      <c r="S98" s="40"/>
      <c r="T98" s="25">
        <f t="shared" si="84"/>
        <v>0</v>
      </c>
      <c r="U98" s="605">
        <f t="shared" si="85"/>
        <v>0</v>
      </c>
      <c r="V98" s="605">
        <f t="shared" si="86"/>
        <v>0</v>
      </c>
      <c r="W98" s="605">
        <f t="shared" si="87"/>
        <v>0</v>
      </c>
      <c r="X98" s="605">
        <f>'havi összesítő'!AS98</f>
        <v>0</v>
      </c>
      <c r="Y98" s="605">
        <f>'havi összesítő'!AQ98</f>
        <v>0</v>
      </c>
      <c r="Z98" s="41"/>
      <c r="AA98" s="25">
        <f t="shared" si="88"/>
        <v>0</v>
      </c>
      <c r="AB98" s="605">
        <f>'havi összesítő'!BC98</f>
        <v>0</v>
      </c>
      <c r="AC98" s="605">
        <f>'havi összesítő'!BD98</f>
        <v>0</v>
      </c>
      <c r="AD98" s="605">
        <f>'havi összesítő'!BB98</f>
        <v>0</v>
      </c>
      <c r="AE98" s="605">
        <f>'havi összesítő'!BG98</f>
        <v>0</v>
      </c>
      <c r="AF98" s="605">
        <f>'havi összesítő'!BE98</f>
        <v>0</v>
      </c>
      <c r="AG98" s="40"/>
      <c r="AH98" s="25"/>
      <c r="AI98" s="605"/>
      <c r="AJ98" s="605"/>
      <c r="AK98" s="605"/>
      <c r="AL98" s="605"/>
      <c r="AM98" s="605"/>
      <c r="AN98" s="605"/>
      <c r="AO98" s="605"/>
      <c r="AP98" s="605"/>
      <c r="AQ98" s="605"/>
      <c r="AR98" s="605"/>
      <c r="AS98" s="19"/>
      <c r="AT98" s="26"/>
      <c r="AU98" s="40"/>
      <c r="AV98" s="25"/>
      <c r="AW98" s="605"/>
      <c r="AX98" s="605"/>
      <c r="AY98" s="605"/>
      <c r="AZ98" s="605"/>
      <c r="BA98" s="605"/>
      <c r="BB98" s="605"/>
      <c r="BC98" s="605"/>
      <c r="BD98" s="605"/>
      <c r="BE98" s="605"/>
      <c r="BF98" s="605"/>
      <c r="BG98" s="19"/>
      <c r="BH98" s="26"/>
      <c r="BI98" s="41"/>
      <c r="BJ98" s="25"/>
      <c r="BK98" s="605"/>
      <c r="BL98" s="605"/>
      <c r="BM98" s="605"/>
      <c r="BN98" s="605"/>
      <c r="BO98" s="605"/>
      <c r="BP98" s="605"/>
      <c r="BQ98" s="605"/>
      <c r="BR98" s="605"/>
      <c r="BS98" s="605"/>
      <c r="BT98" s="605"/>
      <c r="BU98" s="19"/>
      <c r="BV98" s="26"/>
      <c r="BW98" s="40"/>
      <c r="BX98" s="25"/>
      <c r="BY98" s="605"/>
      <c r="BZ98" s="605"/>
      <c r="CA98" s="605"/>
      <c r="CB98" s="605"/>
      <c r="CC98" s="605"/>
      <c r="CD98" s="605"/>
      <c r="CE98" s="605"/>
      <c r="CF98" s="605"/>
      <c r="CG98" s="605"/>
      <c r="CH98" s="605"/>
      <c r="CI98" s="19"/>
      <c r="CJ98" s="26"/>
      <c r="CK98" s="40"/>
      <c r="CL98" s="25"/>
      <c r="CM98" s="605"/>
      <c r="CN98" s="605"/>
      <c r="CO98" s="605"/>
      <c r="CP98" s="605"/>
      <c r="CQ98" s="605"/>
      <c r="CR98" s="605"/>
      <c r="CS98" s="605"/>
      <c r="CT98" s="605"/>
      <c r="CU98" s="605"/>
      <c r="CV98" s="605"/>
      <c r="CW98" s="19"/>
      <c r="CX98" s="26"/>
      <c r="CY98" s="41"/>
      <c r="CZ98" s="25"/>
      <c r="DA98" s="605"/>
      <c r="DB98" s="605"/>
      <c r="DC98" s="605"/>
      <c r="DD98" s="605"/>
      <c r="DE98" s="605"/>
      <c r="DF98" s="605"/>
      <c r="DG98" s="605"/>
      <c r="DH98" s="605"/>
      <c r="DI98" s="605"/>
      <c r="DJ98" s="605"/>
      <c r="DK98" s="19"/>
      <c r="DL98" s="26"/>
      <c r="DM98" s="40"/>
      <c r="DN98" s="25"/>
      <c r="DO98" s="605"/>
      <c r="DP98" s="605"/>
      <c r="DQ98" s="605"/>
      <c r="DR98" s="605"/>
      <c r="DS98" s="605"/>
      <c r="DT98" s="605"/>
      <c r="DU98" s="605"/>
      <c r="DV98" s="605"/>
      <c r="DW98" s="605"/>
      <c r="DX98" s="605"/>
      <c r="DY98" s="19"/>
      <c r="DZ98" s="26"/>
      <c r="EA98" s="40"/>
      <c r="EB98" s="25"/>
      <c r="EC98" s="605"/>
      <c r="ED98" s="605"/>
      <c r="EE98" s="605"/>
      <c r="EF98" s="605"/>
      <c r="EG98" s="605"/>
      <c r="EH98" s="605"/>
      <c r="EI98" s="605"/>
      <c r="EJ98" s="605"/>
      <c r="EK98" s="605"/>
      <c r="EL98" s="605"/>
      <c r="EM98" s="19"/>
      <c r="EN98" s="26"/>
      <c r="EO98" s="41"/>
      <c r="EP98" s="25">
        <f t="shared" si="89"/>
        <v>0</v>
      </c>
      <c r="EQ98" s="605">
        <f>'havi összesítő'!FY130</f>
        <v>0</v>
      </c>
      <c r="ER98" s="605">
        <f>'havi összesítő'!FZ130</f>
        <v>0</v>
      </c>
      <c r="ES98" s="605">
        <f>'havi összesítő'!FX130</f>
        <v>0</v>
      </c>
      <c r="ET98" s="605">
        <f>'havi összesítő'!GC130</f>
        <v>0</v>
      </c>
      <c r="EU98" s="605">
        <f>'havi összesítő'!GA130</f>
        <v>0</v>
      </c>
      <c r="EV98" s="42"/>
      <c r="EW98" s="322">
        <f t="shared" si="90"/>
        <v>0</v>
      </c>
      <c r="EX98" s="323">
        <f>'havi összesítő'!GL130</f>
        <v>0</v>
      </c>
      <c r="EY98" s="323">
        <f>'havi összesítő'!GN130</f>
        <v>0</v>
      </c>
      <c r="EZ98" s="323">
        <f>'havi összesítő'!GM130</f>
        <v>0</v>
      </c>
      <c r="FA98" s="323">
        <f>'havi összesítő'!GQ130</f>
        <v>0</v>
      </c>
      <c r="FB98" s="323">
        <f>'havi összesítő'!GO130</f>
        <v>0</v>
      </c>
      <c r="FC98" s="42"/>
      <c r="FD98" s="322">
        <f t="shared" si="91"/>
        <v>0</v>
      </c>
      <c r="FE98" s="323">
        <f t="shared" si="92"/>
        <v>0</v>
      </c>
      <c r="FF98" s="323">
        <f t="shared" si="93"/>
        <v>0</v>
      </c>
      <c r="FG98" s="323">
        <f t="shared" si="94"/>
        <v>0</v>
      </c>
      <c r="FH98" s="323">
        <f t="shared" si="95"/>
        <v>0</v>
      </c>
      <c r="FI98" s="323">
        <f t="shared" si="96"/>
        <v>0</v>
      </c>
      <c r="FJ98" s="41"/>
      <c r="FK98" s="25"/>
      <c r="FL98" s="605"/>
      <c r="FM98" s="605"/>
      <c r="FN98" s="605"/>
      <c r="FO98" s="605"/>
      <c r="FP98" s="605"/>
      <c r="FQ98" s="42"/>
      <c r="FR98" s="25"/>
      <c r="FS98" s="605"/>
      <c r="FT98" s="605"/>
      <c r="FU98" s="605"/>
      <c r="FV98" s="605"/>
      <c r="FW98" s="605"/>
      <c r="FX98" s="42"/>
      <c r="FY98" s="25"/>
      <c r="FZ98" s="605"/>
      <c r="GA98" s="605"/>
      <c r="GB98" s="605"/>
      <c r="GC98" s="605"/>
      <c r="GD98" s="605"/>
      <c r="GE98" s="43"/>
      <c r="GN98" s="21"/>
      <c r="GO98" s="21"/>
    </row>
    <row r="99" spans="1:197" ht="15.75" hidden="1" thickBot="1" x14ac:dyDescent="0.3">
      <c r="A99" s="66">
        <f>IF(beosztás!A133=0,"",beosztás!A133)</f>
        <v>18</v>
      </c>
      <c r="B99" s="63" t="str">
        <f>IF(beosztás!B101=0,"",beosztás!B101)</f>
        <v/>
      </c>
      <c r="C99" s="64" t="str">
        <f>IF(beosztás!C101=0,"",beosztás!C101)</f>
        <v/>
      </c>
      <c r="D99" s="65" t="str">
        <f>IF(beosztás!D101=0,"",beosztás!D101)</f>
        <v/>
      </c>
      <c r="F99" s="25">
        <f t="shared" si="83"/>
        <v>0</v>
      </c>
      <c r="G99" s="605">
        <f>'havi összesítő'!M99</f>
        <v>0</v>
      </c>
      <c r="H99" s="605">
        <f>'havi összesítő'!N99</f>
        <v>0</v>
      </c>
      <c r="I99" s="605">
        <f>'havi összesítő'!L99</f>
        <v>0</v>
      </c>
      <c r="J99" s="605">
        <f>'havi összesítő'!Q99</f>
        <v>0</v>
      </c>
      <c r="K99" s="605">
        <f>'havi összesítő'!O99</f>
        <v>0</v>
      </c>
      <c r="L99" s="40"/>
      <c r="M99" s="25">
        <f t="shared" si="68"/>
        <v>0</v>
      </c>
      <c r="N99" s="605">
        <f>'havi összesítő'!Z99</f>
        <v>0</v>
      </c>
      <c r="O99" s="605">
        <f>'havi összesítő'!AB99</f>
        <v>0</v>
      </c>
      <c r="P99" s="605">
        <f>'havi összesítő'!AA99</f>
        <v>0</v>
      </c>
      <c r="Q99" s="605">
        <f>'havi összesítő'!AE99</f>
        <v>0</v>
      </c>
      <c r="R99" s="605">
        <f>'havi összesítő'!AC99</f>
        <v>0</v>
      </c>
      <c r="S99" s="40"/>
      <c r="T99" s="25">
        <f t="shared" si="84"/>
        <v>0</v>
      </c>
      <c r="U99" s="605">
        <f t="shared" si="85"/>
        <v>0</v>
      </c>
      <c r="V99" s="605">
        <f t="shared" si="86"/>
        <v>0</v>
      </c>
      <c r="W99" s="605">
        <f t="shared" si="87"/>
        <v>0</v>
      </c>
      <c r="X99" s="605">
        <f>'havi összesítő'!AS99</f>
        <v>0</v>
      </c>
      <c r="Y99" s="605">
        <f>'havi összesítő'!AQ99</f>
        <v>0</v>
      </c>
      <c r="Z99" s="41"/>
      <c r="AA99" s="25">
        <f t="shared" si="88"/>
        <v>0</v>
      </c>
      <c r="AB99" s="605">
        <f>'havi összesítő'!BC99</f>
        <v>0</v>
      </c>
      <c r="AC99" s="605">
        <f>'havi összesítő'!BD99</f>
        <v>0</v>
      </c>
      <c r="AD99" s="605">
        <f>'havi összesítő'!BB99</f>
        <v>0</v>
      </c>
      <c r="AE99" s="605">
        <f>'havi összesítő'!BG99</f>
        <v>0</v>
      </c>
      <c r="AF99" s="605">
        <f>'havi összesítő'!BE99</f>
        <v>0</v>
      </c>
      <c r="AG99" s="40"/>
      <c r="AH99" s="25"/>
      <c r="AI99" s="605"/>
      <c r="AJ99" s="605"/>
      <c r="AK99" s="605"/>
      <c r="AL99" s="605"/>
      <c r="AM99" s="605"/>
      <c r="AN99" s="605"/>
      <c r="AO99" s="605"/>
      <c r="AP99" s="605"/>
      <c r="AQ99" s="605"/>
      <c r="AR99" s="605"/>
      <c r="AS99" s="19"/>
      <c r="AT99" s="26"/>
      <c r="AU99" s="40"/>
      <c r="AV99" s="25"/>
      <c r="AW99" s="605"/>
      <c r="AX99" s="605"/>
      <c r="AY99" s="605"/>
      <c r="AZ99" s="605"/>
      <c r="BA99" s="605"/>
      <c r="BB99" s="605"/>
      <c r="BC99" s="605"/>
      <c r="BD99" s="605"/>
      <c r="BE99" s="605"/>
      <c r="BF99" s="605"/>
      <c r="BG99" s="19"/>
      <c r="BH99" s="26"/>
      <c r="BI99" s="41"/>
      <c r="BJ99" s="25"/>
      <c r="BK99" s="605"/>
      <c r="BL99" s="605"/>
      <c r="BM99" s="605"/>
      <c r="BN99" s="605"/>
      <c r="BO99" s="605"/>
      <c r="BP99" s="605"/>
      <c r="BQ99" s="605"/>
      <c r="BR99" s="605"/>
      <c r="BS99" s="605"/>
      <c r="BT99" s="605"/>
      <c r="BU99" s="19"/>
      <c r="BV99" s="26"/>
      <c r="BW99" s="40"/>
      <c r="BX99" s="25"/>
      <c r="BY99" s="605"/>
      <c r="BZ99" s="605"/>
      <c r="CA99" s="605"/>
      <c r="CB99" s="605"/>
      <c r="CC99" s="605"/>
      <c r="CD99" s="605"/>
      <c r="CE99" s="605"/>
      <c r="CF99" s="605"/>
      <c r="CG99" s="605"/>
      <c r="CH99" s="605"/>
      <c r="CI99" s="19"/>
      <c r="CJ99" s="26"/>
      <c r="CK99" s="40"/>
      <c r="CL99" s="25"/>
      <c r="CM99" s="605"/>
      <c r="CN99" s="605"/>
      <c r="CO99" s="605"/>
      <c r="CP99" s="605"/>
      <c r="CQ99" s="605"/>
      <c r="CR99" s="605"/>
      <c r="CS99" s="605"/>
      <c r="CT99" s="605"/>
      <c r="CU99" s="605"/>
      <c r="CV99" s="605"/>
      <c r="CW99" s="19"/>
      <c r="CX99" s="26"/>
      <c r="CY99" s="41"/>
      <c r="CZ99" s="25"/>
      <c r="DA99" s="605"/>
      <c r="DB99" s="605"/>
      <c r="DC99" s="605"/>
      <c r="DD99" s="605"/>
      <c r="DE99" s="605"/>
      <c r="DF99" s="605"/>
      <c r="DG99" s="605"/>
      <c r="DH99" s="605"/>
      <c r="DI99" s="605"/>
      <c r="DJ99" s="605"/>
      <c r="DK99" s="19"/>
      <c r="DL99" s="26"/>
      <c r="DM99" s="40"/>
      <c r="DN99" s="25"/>
      <c r="DO99" s="605"/>
      <c r="DP99" s="605"/>
      <c r="DQ99" s="605"/>
      <c r="DR99" s="605"/>
      <c r="DS99" s="605"/>
      <c r="DT99" s="605"/>
      <c r="DU99" s="605"/>
      <c r="DV99" s="605"/>
      <c r="DW99" s="605"/>
      <c r="DX99" s="605"/>
      <c r="DY99" s="19"/>
      <c r="DZ99" s="26"/>
      <c r="EA99" s="40"/>
      <c r="EB99" s="25"/>
      <c r="EC99" s="605"/>
      <c r="ED99" s="605"/>
      <c r="EE99" s="605"/>
      <c r="EF99" s="605"/>
      <c r="EG99" s="605"/>
      <c r="EH99" s="605"/>
      <c r="EI99" s="605"/>
      <c r="EJ99" s="605"/>
      <c r="EK99" s="605"/>
      <c r="EL99" s="605"/>
      <c r="EM99" s="19"/>
      <c r="EN99" s="26"/>
      <c r="EO99" s="41"/>
      <c r="EP99" s="25">
        <f t="shared" si="89"/>
        <v>0</v>
      </c>
      <c r="EQ99" s="605">
        <f>'havi összesítő'!FY131</f>
        <v>0</v>
      </c>
      <c r="ER99" s="605">
        <f>'havi összesítő'!FZ131</f>
        <v>0</v>
      </c>
      <c r="ES99" s="605">
        <f>'havi összesítő'!FX131</f>
        <v>0</v>
      </c>
      <c r="ET99" s="605">
        <f>'havi összesítő'!GC131</f>
        <v>0</v>
      </c>
      <c r="EU99" s="605">
        <f>'havi összesítő'!GA131</f>
        <v>0</v>
      </c>
      <c r="EV99" s="42"/>
      <c r="EW99" s="322">
        <f t="shared" si="90"/>
        <v>0</v>
      </c>
      <c r="EX99" s="323">
        <f>'havi összesítő'!GL131</f>
        <v>0</v>
      </c>
      <c r="EY99" s="323">
        <f>'havi összesítő'!GN131</f>
        <v>0</v>
      </c>
      <c r="EZ99" s="323">
        <f>'havi összesítő'!GM131</f>
        <v>0</v>
      </c>
      <c r="FA99" s="323">
        <f>'havi összesítő'!GQ131</f>
        <v>0</v>
      </c>
      <c r="FB99" s="323">
        <f>'havi összesítő'!GO131</f>
        <v>0</v>
      </c>
      <c r="FC99" s="42"/>
      <c r="FD99" s="322">
        <f t="shared" si="91"/>
        <v>0</v>
      </c>
      <c r="FE99" s="323">
        <f t="shared" si="92"/>
        <v>0</v>
      </c>
      <c r="FF99" s="323">
        <f t="shared" si="93"/>
        <v>0</v>
      </c>
      <c r="FG99" s="323">
        <f t="shared" si="94"/>
        <v>0</v>
      </c>
      <c r="FH99" s="323">
        <f t="shared" si="95"/>
        <v>0</v>
      </c>
      <c r="FI99" s="323">
        <f t="shared" si="96"/>
        <v>0</v>
      </c>
      <c r="FJ99" s="41"/>
      <c r="FK99" s="25"/>
      <c r="FL99" s="605"/>
      <c r="FM99" s="605"/>
      <c r="FN99" s="605"/>
      <c r="FO99" s="605"/>
      <c r="FP99" s="605"/>
      <c r="FQ99" s="42"/>
      <c r="FR99" s="25"/>
      <c r="FS99" s="605"/>
      <c r="FT99" s="605"/>
      <c r="FU99" s="605"/>
      <c r="FV99" s="605"/>
      <c r="FW99" s="605"/>
      <c r="FX99" s="42"/>
      <c r="FY99" s="25"/>
      <c r="FZ99" s="605"/>
      <c r="GA99" s="605"/>
      <c r="GB99" s="605"/>
      <c r="GC99" s="605"/>
      <c r="GD99" s="605"/>
      <c r="GE99" s="43"/>
      <c r="GN99" s="21"/>
      <c r="GO99" s="21"/>
    </row>
    <row r="100" spans="1:197" ht="15.75" hidden="1" thickBot="1" x14ac:dyDescent="0.3">
      <c r="A100" s="66">
        <f>IF(beosztás!A134=0,"",beosztás!A134)</f>
        <v>19</v>
      </c>
      <c r="B100" s="63" t="str">
        <f>IF(beosztás!B102=0,"",beosztás!B102)</f>
        <v/>
      </c>
      <c r="C100" s="64" t="str">
        <f>IF(beosztás!C102=0,"",beosztás!C102)</f>
        <v/>
      </c>
      <c r="D100" s="65" t="str">
        <f>IF(beosztás!D102=0,"",beosztás!D102)</f>
        <v/>
      </c>
      <c r="F100" s="25">
        <f t="shared" si="83"/>
        <v>0</v>
      </c>
      <c r="G100" s="605">
        <f>'havi összesítő'!M100</f>
        <v>0</v>
      </c>
      <c r="H100" s="605">
        <f>'havi összesítő'!N100</f>
        <v>0</v>
      </c>
      <c r="I100" s="605">
        <f>'havi összesítő'!L100</f>
        <v>0</v>
      </c>
      <c r="J100" s="605">
        <f>'havi összesítő'!Q100</f>
        <v>0</v>
      </c>
      <c r="K100" s="605">
        <f>'havi összesítő'!O100</f>
        <v>0</v>
      </c>
      <c r="L100" s="40"/>
      <c r="M100" s="25">
        <f t="shared" si="68"/>
        <v>0</v>
      </c>
      <c r="N100" s="605">
        <f>'havi összesítő'!Z100</f>
        <v>0</v>
      </c>
      <c r="O100" s="605">
        <f>'havi összesítő'!AB100</f>
        <v>0</v>
      </c>
      <c r="P100" s="605">
        <f>'havi összesítő'!AA100</f>
        <v>0</v>
      </c>
      <c r="Q100" s="605">
        <f>'havi összesítő'!AE100</f>
        <v>0</v>
      </c>
      <c r="R100" s="605">
        <f>'havi összesítő'!AC100</f>
        <v>0</v>
      </c>
      <c r="S100" s="40"/>
      <c r="T100" s="25">
        <f t="shared" si="84"/>
        <v>0</v>
      </c>
      <c r="U100" s="605">
        <f t="shared" si="85"/>
        <v>0</v>
      </c>
      <c r="V100" s="605">
        <f t="shared" si="86"/>
        <v>0</v>
      </c>
      <c r="W100" s="605">
        <f t="shared" si="87"/>
        <v>0</v>
      </c>
      <c r="X100" s="605">
        <f>'havi összesítő'!AS100</f>
        <v>0</v>
      </c>
      <c r="Y100" s="605">
        <f>'havi összesítő'!AQ100</f>
        <v>0</v>
      </c>
      <c r="Z100" s="41"/>
      <c r="AA100" s="25">
        <f t="shared" si="88"/>
        <v>0</v>
      </c>
      <c r="AB100" s="605">
        <f>'havi összesítő'!BC100</f>
        <v>0</v>
      </c>
      <c r="AC100" s="605">
        <f>'havi összesítő'!BD100</f>
        <v>0</v>
      </c>
      <c r="AD100" s="605">
        <f>'havi összesítő'!BB100</f>
        <v>0</v>
      </c>
      <c r="AE100" s="605">
        <f>'havi összesítő'!BG100</f>
        <v>0</v>
      </c>
      <c r="AF100" s="605">
        <f>'havi összesítő'!BE100</f>
        <v>0</v>
      </c>
      <c r="AG100" s="40"/>
      <c r="AH100" s="25"/>
      <c r="AI100" s="605"/>
      <c r="AJ100" s="605"/>
      <c r="AK100" s="605"/>
      <c r="AL100" s="605"/>
      <c r="AM100" s="605"/>
      <c r="AN100" s="605"/>
      <c r="AO100" s="605"/>
      <c r="AP100" s="605"/>
      <c r="AQ100" s="605"/>
      <c r="AR100" s="605"/>
      <c r="AS100" s="19"/>
      <c r="AT100" s="26"/>
      <c r="AU100" s="40"/>
      <c r="AV100" s="25"/>
      <c r="AW100" s="605"/>
      <c r="AX100" s="605"/>
      <c r="AY100" s="605"/>
      <c r="AZ100" s="605"/>
      <c r="BA100" s="605"/>
      <c r="BB100" s="605"/>
      <c r="BC100" s="605"/>
      <c r="BD100" s="605"/>
      <c r="BE100" s="605"/>
      <c r="BF100" s="605"/>
      <c r="BG100" s="19"/>
      <c r="BH100" s="26"/>
      <c r="BI100" s="41"/>
      <c r="BJ100" s="25"/>
      <c r="BK100" s="605"/>
      <c r="BL100" s="605"/>
      <c r="BM100" s="605"/>
      <c r="BN100" s="605"/>
      <c r="BO100" s="605"/>
      <c r="BP100" s="605"/>
      <c r="BQ100" s="605"/>
      <c r="BR100" s="605"/>
      <c r="BS100" s="605"/>
      <c r="BT100" s="605"/>
      <c r="BU100" s="19"/>
      <c r="BV100" s="26"/>
      <c r="BW100" s="40"/>
      <c r="BX100" s="25"/>
      <c r="BY100" s="605"/>
      <c r="BZ100" s="605"/>
      <c r="CA100" s="605"/>
      <c r="CB100" s="605"/>
      <c r="CC100" s="605"/>
      <c r="CD100" s="605"/>
      <c r="CE100" s="605"/>
      <c r="CF100" s="605"/>
      <c r="CG100" s="605"/>
      <c r="CH100" s="605"/>
      <c r="CI100" s="19"/>
      <c r="CJ100" s="26"/>
      <c r="CK100" s="40"/>
      <c r="CL100" s="25"/>
      <c r="CM100" s="605"/>
      <c r="CN100" s="605"/>
      <c r="CO100" s="605"/>
      <c r="CP100" s="605"/>
      <c r="CQ100" s="605"/>
      <c r="CR100" s="605"/>
      <c r="CS100" s="605"/>
      <c r="CT100" s="605"/>
      <c r="CU100" s="605"/>
      <c r="CV100" s="605"/>
      <c r="CW100" s="19"/>
      <c r="CX100" s="26"/>
      <c r="CY100" s="41"/>
      <c r="CZ100" s="25"/>
      <c r="DA100" s="605"/>
      <c r="DB100" s="605"/>
      <c r="DC100" s="605"/>
      <c r="DD100" s="605"/>
      <c r="DE100" s="605"/>
      <c r="DF100" s="605"/>
      <c r="DG100" s="605"/>
      <c r="DH100" s="605"/>
      <c r="DI100" s="605"/>
      <c r="DJ100" s="605"/>
      <c r="DK100" s="19"/>
      <c r="DL100" s="26"/>
      <c r="DM100" s="40"/>
      <c r="DN100" s="25"/>
      <c r="DO100" s="605"/>
      <c r="DP100" s="605"/>
      <c r="DQ100" s="605"/>
      <c r="DR100" s="605"/>
      <c r="DS100" s="605"/>
      <c r="DT100" s="605"/>
      <c r="DU100" s="605"/>
      <c r="DV100" s="605"/>
      <c r="DW100" s="605"/>
      <c r="DX100" s="605"/>
      <c r="DY100" s="19"/>
      <c r="DZ100" s="26"/>
      <c r="EA100" s="40"/>
      <c r="EB100" s="25"/>
      <c r="EC100" s="605"/>
      <c r="ED100" s="605"/>
      <c r="EE100" s="605"/>
      <c r="EF100" s="605"/>
      <c r="EG100" s="605"/>
      <c r="EH100" s="605"/>
      <c r="EI100" s="605"/>
      <c r="EJ100" s="605"/>
      <c r="EK100" s="605"/>
      <c r="EL100" s="605"/>
      <c r="EM100" s="19"/>
      <c r="EN100" s="26"/>
      <c r="EO100" s="41"/>
      <c r="EP100" s="25">
        <f t="shared" si="89"/>
        <v>0</v>
      </c>
      <c r="EQ100" s="605">
        <f>'havi összesítő'!FY132</f>
        <v>0</v>
      </c>
      <c r="ER100" s="605">
        <f>'havi összesítő'!FZ132</f>
        <v>0</v>
      </c>
      <c r="ES100" s="605">
        <f>'havi összesítő'!FX132</f>
        <v>0</v>
      </c>
      <c r="ET100" s="605">
        <f>'havi összesítő'!GC132</f>
        <v>0</v>
      </c>
      <c r="EU100" s="605">
        <f>'havi összesítő'!GA132</f>
        <v>0</v>
      </c>
      <c r="EV100" s="42"/>
      <c r="EW100" s="322">
        <f t="shared" si="90"/>
        <v>0</v>
      </c>
      <c r="EX100" s="323">
        <f>'havi összesítő'!GL132</f>
        <v>0</v>
      </c>
      <c r="EY100" s="323">
        <f>'havi összesítő'!GN132</f>
        <v>0</v>
      </c>
      <c r="EZ100" s="323">
        <f>'havi összesítő'!GM132</f>
        <v>0</v>
      </c>
      <c r="FA100" s="323">
        <f>'havi összesítő'!GQ132</f>
        <v>0</v>
      </c>
      <c r="FB100" s="323">
        <f>'havi összesítő'!GO132</f>
        <v>0</v>
      </c>
      <c r="FC100" s="42"/>
      <c r="FD100" s="322">
        <f t="shared" si="91"/>
        <v>0</v>
      </c>
      <c r="FE100" s="323">
        <f t="shared" si="92"/>
        <v>0</v>
      </c>
      <c r="FF100" s="323">
        <f t="shared" si="93"/>
        <v>0</v>
      </c>
      <c r="FG100" s="323">
        <f t="shared" si="94"/>
        <v>0</v>
      </c>
      <c r="FH100" s="323">
        <f t="shared" si="95"/>
        <v>0</v>
      </c>
      <c r="FI100" s="323">
        <f t="shared" si="96"/>
        <v>0</v>
      </c>
      <c r="FJ100" s="41"/>
      <c r="FK100" s="25"/>
      <c r="FL100" s="605"/>
      <c r="FM100" s="605"/>
      <c r="FN100" s="605"/>
      <c r="FO100" s="605"/>
      <c r="FP100" s="605"/>
      <c r="FQ100" s="42"/>
      <c r="FR100" s="25"/>
      <c r="FS100" s="605"/>
      <c r="FT100" s="605"/>
      <c r="FU100" s="605"/>
      <c r="FV100" s="605"/>
      <c r="FW100" s="605"/>
      <c r="FX100" s="42"/>
      <c r="FY100" s="25"/>
      <c r="FZ100" s="605"/>
      <c r="GA100" s="605"/>
      <c r="GB100" s="605"/>
      <c r="GC100" s="605"/>
      <c r="GD100" s="605"/>
      <c r="GE100" s="43"/>
      <c r="GN100" s="21"/>
      <c r="GO100" s="21"/>
    </row>
    <row r="101" spans="1:197" ht="15.75" thickBot="1" x14ac:dyDescent="0.3">
      <c r="A101" s="66">
        <f>IF(beosztás!A135=0,"",beosztás!A135)</f>
        <v>20</v>
      </c>
      <c r="B101" s="63">
        <f>IF(beosztás!B103=0,"",beosztás!B103)</f>
        <v>45590</v>
      </c>
      <c r="C101" s="64" t="str">
        <f>IF(beosztás!C103=0,"",beosztás!C103)</f>
        <v>Zsidi György(PJ)</v>
      </c>
      <c r="D101" s="65" t="str">
        <f>IF(beosztás!D103=0,"",beosztás!D103)</f>
        <v>Benchmark</v>
      </c>
      <c r="F101" s="25">
        <f t="shared" si="83"/>
        <v>144</v>
      </c>
      <c r="G101" s="605">
        <f>'havi összesítő'!M101</f>
        <v>32</v>
      </c>
      <c r="H101" s="605">
        <f>'havi összesítő'!N101</f>
        <v>0</v>
      </c>
      <c r="I101" s="605">
        <f>'havi összesítő'!L101</f>
        <v>8</v>
      </c>
      <c r="J101" s="605">
        <f>'havi összesítő'!Q101</f>
        <v>0</v>
      </c>
      <c r="K101" s="605">
        <f>'havi összesítő'!O101</f>
        <v>176</v>
      </c>
      <c r="L101" s="40"/>
      <c r="M101" s="25">
        <f t="shared" si="68"/>
        <v>80</v>
      </c>
      <c r="N101" s="605">
        <f>'havi összesítő'!Z101</f>
        <v>0</v>
      </c>
      <c r="O101" s="605">
        <f>'havi összesítő'!AB101</f>
        <v>0</v>
      </c>
      <c r="P101" s="605">
        <f>'havi összesítő'!AA101</f>
        <v>0</v>
      </c>
      <c r="Q101" s="605">
        <f>'havi összesítő'!AE101</f>
        <v>0</v>
      </c>
      <c r="R101" s="605">
        <f>'havi összesítő'!AC101</f>
        <v>80</v>
      </c>
      <c r="S101" s="40"/>
      <c r="T101" s="25">
        <f t="shared" si="84"/>
        <v>80</v>
      </c>
      <c r="U101" s="605">
        <f t="shared" si="85"/>
        <v>32</v>
      </c>
      <c r="V101" s="605">
        <f t="shared" si="86"/>
        <v>0</v>
      </c>
      <c r="W101" s="605">
        <f t="shared" si="87"/>
        <v>8</v>
      </c>
      <c r="X101" s="605">
        <f>'havi összesítő'!AS101</f>
        <v>0</v>
      </c>
      <c r="Y101" s="605">
        <f>'havi összesítő'!AQ101</f>
        <v>256</v>
      </c>
      <c r="Z101" s="41"/>
      <c r="AA101" s="25">
        <f t="shared" si="88"/>
        <v>80</v>
      </c>
      <c r="AB101" s="605">
        <f>'havi összesítő'!BC101</f>
        <v>0</v>
      </c>
      <c r="AC101" s="605">
        <f>'havi összesítő'!BD101</f>
        <v>0</v>
      </c>
      <c r="AD101" s="605">
        <f>'havi összesítő'!BB101</f>
        <v>8</v>
      </c>
      <c r="AE101" s="605">
        <f>'havi összesítő'!BG101</f>
        <v>0</v>
      </c>
      <c r="AF101" s="605">
        <f>'havi összesítő'!BE101</f>
        <v>80</v>
      </c>
      <c r="AG101" s="40"/>
      <c r="AH101" s="25"/>
      <c r="AI101" s="605"/>
      <c r="AJ101" s="605"/>
      <c r="AK101" s="605"/>
      <c r="AL101" s="605"/>
      <c r="AM101" s="605"/>
      <c r="AN101" s="605"/>
      <c r="AO101" s="605"/>
      <c r="AP101" s="605"/>
      <c r="AQ101" s="605"/>
      <c r="AR101" s="605"/>
      <c r="AS101" s="19"/>
      <c r="AT101" s="26"/>
      <c r="AU101" s="40"/>
      <c r="AV101" s="25"/>
      <c r="AW101" s="605"/>
      <c r="AX101" s="605"/>
      <c r="AY101" s="605"/>
      <c r="AZ101" s="605"/>
      <c r="BA101" s="605"/>
      <c r="BB101" s="605"/>
      <c r="BC101" s="605"/>
      <c r="BD101" s="605"/>
      <c r="BE101" s="605"/>
      <c r="BF101" s="605"/>
      <c r="BG101" s="19"/>
      <c r="BH101" s="26"/>
      <c r="BI101" s="41"/>
      <c r="BJ101" s="25"/>
      <c r="BK101" s="605"/>
      <c r="BL101" s="605"/>
      <c r="BM101" s="605"/>
      <c r="BN101" s="605"/>
      <c r="BO101" s="605"/>
      <c r="BP101" s="605"/>
      <c r="BQ101" s="605"/>
      <c r="BR101" s="605"/>
      <c r="BS101" s="605"/>
      <c r="BT101" s="605"/>
      <c r="BU101" s="19"/>
      <c r="BV101" s="26"/>
      <c r="BW101" s="40"/>
      <c r="BX101" s="25"/>
      <c r="BY101" s="605"/>
      <c r="BZ101" s="605"/>
      <c r="CA101" s="605"/>
      <c r="CB101" s="605"/>
      <c r="CC101" s="605"/>
      <c r="CD101" s="605"/>
      <c r="CE101" s="605"/>
      <c r="CF101" s="605"/>
      <c r="CG101" s="605"/>
      <c r="CH101" s="605"/>
      <c r="CI101" s="19"/>
      <c r="CJ101" s="26"/>
      <c r="CK101" s="40"/>
      <c r="CL101" s="25"/>
      <c r="CM101" s="605"/>
      <c r="CN101" s="605"/>
      <c r="CO101" s="605"/>
      <c r="CP101" s="605"/>
      <c r="CQ101" s="605"/>
      <c r="CR101" s="605"/>
      <c r="CS101" s="605"/>
      <c r="CT101" s="605"/>
      <c r="CU101" s="605"/>
      <c r="CV101" s="605"/>
      <c r="CW101" s="19"/>
      <c r="CX101" s="26"/>
      <c r="CY101" s="41"/>
      <c r="CZ101" s="25"/>
      <c r="DA101" s="605"/>
      <c r="DB101" s="605"/>
      <c r="DC101" s="605"/>
      <c r="DD101" s="605"/>
      <c r="DE101" s="605"/>
      <c r="DF101" s="605"/>
      <c r="DG101" s="605"/>
      <c r="DH101" s="605"/>
      <c r="DI101" s="605"/>
      <c r="DJ101" s="605"/>
      <c r="DK101" s="19"/>
      <c r="DL101" s="26"/>
      <c r="DM101" s="40"/>
      <c r="DN101" s="25"/>
      <c r="DO101" s="605"/>
      <c r="DP101" s="605"/>
      <c r="DQ101" s="605"/>
      <c r="DR101" s="605"/>
      <c r="DS101" s="605"/>
      <c r="DT101" s="605"/>
      <c r="DU101" s="605"/>
      <c r="DV101" s="605"/>
      <c r="DW101" s="605"/>
      <c r="DX101" s="605"/>
      <c r="DY101" s="19"/>
      <c r="DZ101" s="26"/>
      <c r="EA101" s="40"/>
      <c r="EB101" s="25"/>
      <c r="EC101" s="605"/>
      <c r="ED101" s="605"/>
      <c r="EE101" s="605"/>
      <c r="EF101" s="605"/>
      <c r="EG101" s="605"/>
      <c r="EH101" s="605"/>
      <c r="EI101" s="605"/>
      <c r="EJ101" s="605"/>
      <c r="EK101" s="605"/>
      <c r="EL101" s="605"/>
      <c r="EM101" s="19"/>
      <c r="EN101" s="26"/>
      <c r="EO101" s="41"/>
      <c r="EP101" s="25">
        <f t="shared" si="89"/>
        <v>0</v>
      </c>
      <c r="EQ101" s="605">
        <f>'havi összesítő'!FY133</f>
        <v>0</v>
      </c>
      <c r="ER101" s="605">
        <f>'havi összesítő'!FZ133</f>
        <v>0</v>
      </c>
      <c r="ES101" s="605">
        <f>'havi összesítő'!FX133</f>
        <v>0</v>
      </c>
      <c r="ET101" s="605">
        <f>'havi összesítő'!GC133</f>
        <v>0</v>
      </c>
      <c r="EU101" s="605">
        <f>'havi összesítő'!GA133</f>
        <v>0</v>
      </c>
      <c r="EV101" s="42"/>
      <c r="EW101" s="322">
        <f t="shared" si="90"/>
        <v>0</v>
      </c>
      <c r="EX101" s="323">
        <f>'havi összesítő'!GL133</f>
        <v>0</v>
      </c>
      <c r="EY101" s="323">
        <f>'havi összesítő'!GN133</f>
        <v>0</v>
      </c>
      <c r="EZ101" s="323">
        <f>'havi összesítő'!GM133</f>
        <v>0</v>
      </c>
      <c r="FA101" s="323">
        <f>'havi összesítő'!GQ133</f>
        <v>0</v>
      </c>
      <c r="FB101" s="323">
        <f>'havi összesítő'!GO133</f>
        <v>0</v>
      </c>
      <c r="FC101" s="42"/>
      <c r="FD101" s="322">
        <f t="shared" si="91"/>
        <v>0</v>
      </c>
      <c r="FE101" s="323">
        <f t="shared" si="92"/>
        <v>0</v>
      </c>
      <c r="FF101" s="323">
        <f t="shared" si="93"/>
        <v>0</v>
      </c>
      <c r="FG101" s="323">
        <f t="shared" si="94"/>
        <v>0</v>
      </c>
      <c r="FH101" s="323">
        <f t="shared" si="95"/>
        <v>0</v>
      </c>
      <c r="FI101" s="323">
        <f t="shared" si="96"/>
        <v>0</v>
      </c>
      <c r="FJ101" s="41"/>
      <c r="FK101" s="25"/>
      <c r="FL101" s="605"/>
      <c r="FM101" s="605"/>
      <c r="FN101" s="605"/>
      <c r="FO101" s="605"/>
      <c r="FP101" s="605"/>
      <c r="FQ101" s="42"/>
      <c r="FR101" s="25"/>
      <c r="FS101" s="605"/>
      <c r="FT101" s="605"/>
      <c r="FU101" s="605"/>
      <c r="FV101" s="605"/>
      <c r="FW101" s="605"/>
      <c r="FX101" s="42"/>
      <c r="FY101" s="25"/>
      <c r="FZ101" s="605"/>
      <c r="GA101" s="605"/>
      <c r="GB101" s="605"/>
      <c r="GC101" s="605"/>
      <c r="GD101" s="605"/>
      <c r="GE101" s="43"/>
      <c r="GN101" s="21"/>
      <c r="GO101" s="21"/>
    </row>
    <row r="102" spans="1:197" ht="15.75" thickBot="1" x14ac:dyDescent="0.3">
      <c r="A102" s="66">
        <f>IF(beosztás!A136=0,"",beosztás!A136)</f>
        <v>21</v>
      </c>
      <c r="B102" s="63">
        <f>IF(beosztás!B104=0,"",beosztás!B104)</f>
        <v>44746</v>
      </c>
      <c r="C102" s="64" t="str">
        <f>IF(beosztás!C104=0,"",beosztás!C104)</f>
        <v>Garajszki István (PJ)</v>
      </c>
      <c r="D102" s="65" t="str">
        <f>IF(beosztás!D104=0,"",beosztás!D104)</f>
        <v>Laydown</v>
      </c>
      <c r="F102" s="25">
        <f t="shared" si="83"/>
        <v>132</v>
      </c>
      <c r="G102" s="605">
        <f>'havi összesítő'!M102</f>
        <v>36</v>
      </c>
      <c r="H102" s="605">
        <f>'havi összesítő'!N102</f>
        <v>0</v>
      </c>
      <c r="I102" s="605">
        <f>'havi összesítő'!L102</f>
        <v>8</v>
      </c>
      <c r="J102" s="605">
        <f>'havi összesítő'!Q102</f>
        <v>-8</v>
      </c>
      <c r="K102" s="605">
        <f>'havi összesítő'!O102</f>
        <v>168</v>
      </c>
      <c r="L102" s="40"/>
      <c r="M102" s="25">
        <f t="shared" si="68"/>
        <v>88</v>
      </c>
      <c r="N102" s="605">
        <f>'havi összesítő'!Z102</f>
        <v>0</v>
      </c>
      <c r="O102" s="605">
        <f>'havi összesítő'!AB102</f>
        <v>0</v>
      </c>
      <c r="P102" s="605">
        <f>'havi összesítő'!AA102</f>
        <v>0</v>
      </c>
      <c r="Q102" s="605">
        <f>'havi összesítő'!AE102</f>
        <v>8</v>
      </c>
      <c r="R102" s="605">
        <f>'havi összesítő'!AC102</f>
        <v>88</v>
      </c>
      <c r="S102" s="40"/>
      <c r="T102" s="25">
        <f t="shared" si="84"/>
        <v>88</v>
      </c>
      <c r="U102" s="605">
        <f t="shared" si="85"/>
        <v>36</v>
      </c>
      <c r="V102" s="605">
        <f t="shared" si="86"/>
        <v>0</v>
      </c>
      <c r="W102" s="605">
        <f t="shared" si="87"/>
        <v>8</v>
      </c>
      <c r="X102" s="605">
        <f>'havi összesítő'!AS102</f>
        <v>0</v>
      </c>
      <c r="Y102" s="605">
        <f>'havi összesítő'!AQ102</f>
        <v>256</v>
      </c>
      <c r="Z102" s="41"/>
      <c r="AA102" s="25">
        <f t="shared" si="88"/>
        <v>80</v>
      </c>
      <c r="AB102" s="605">
        <f>'havi összesítő'!BC102</f>
        <v>0</v>
      </c>
      <c r="AC102" s="605">
        <f>'havi összesítő'!BD102</f>
        <v>0</v>
      </c>
      <c r="AD102" s="605">
        <f>'havi összesítő'!BB102</f>
        <v>8</v>
      </c>
      <c r="AE102" s="605">
        <f>'havi összesítő'!BG102</f>
        <v>0</v>
      </c>
      <c r="AF102" s="605">
        <f>'havi összesítő'!BE102</f>
        <v>80</v>
      </c>
      <c r="AG102" s="40"/>
      <c r="AH102" s="25"/>
      <c r="AI102" s="605"/>
      <c r="AJ102" s="605"/>
      <c r="AK102" s="605"/>
      <c r="AL102" s="605"/>
      <c r="AM102" s="605"/>
      <c r="AN102" s="605"/>
      <c r="AO102" s="605"/>
      <c r="AP102" s="605"/>
      <c r="AQ102" s="605"/>
      <c r="AR102" s="605"/>
      <c r="AS102" s="19"/>
      <c r="AT102" s="26"/>
      <c r="AU102" s="40"/>
      <c r="AV102" s="25"/>
      <c r="AW102" s="605"/>
      <c r="AX102" s="605"/>
      <c r="AY102" s="605"/>
      <c r="AZ102" s="605"/>
      <c r="BA102" s="605"/>
      <c r="BB102" s="605"/>
      <c r="BC102" s="605"/>
      <c r="BD102" s="605"/>
      <c r="BE102" s="605"/>
      <c r="BF102" s="605"/>
      <c r="BG102" s="19"/>
      <c r="BH102" s="26"/>
      <c r="BI102" s="41"/>
      <c r="BJ102" s="25"/>
      <c r="BK102" s="605"/>
      <c r="BL102" s="605"/>
      <c r="BM102" s="605"/>
      <c r="BN102" s="605"/>
      <c r="BO102" s="605"/>
      <c r="BP102" s="605"/>
      <c r="BQ102" s="605"/>
      <c r="BR102" s="605"/>
      <c r="BS102" s="605"/>
      <c r="BT102" s="605"/>
      <c r="BU102" s="19"/>
      <c r="BV102" s="26"/>
      <c r="BW102" s="40"/>
      <c r="BX102" s="25"/>
      <c r="BY102" s="605"/>
      <c r="BZ102" s="605"/>
      <c r="CA102" s="605"/>
      <c r="CB102" s="605"/>
      <c r="CC102" s="605"/>
      <c r="CD102" s="605"/>
      <c r="CE102" s="605"/>
      <c r="CF102" s="605"/>
      <c r="CG102" s="605"/>
      <c r="CH102" s="605"/>
      <c r="CI102" s="19"/>
      <c r="CJ102" s="26"/>
      <c r="CK102" s="40"/>
      <c r="CL102" s="25"/>
      <c r="CM102" s="605"/>
      <c r="CN102" s="605"/>
      <c r="CO102" s="605"/>
      <c r="CP102" s="605"/>
      <c r="CQ102" s="605"/>
      <c r="CR102" s="605"/>
      <c r="CS102" s="605"/>
      <c r="CT102" s="605"/>
      <c r="CU102" s="605"/>
      <c r="CV102" s="605"/>
      <c r="CW102" s="19"/>
      <c r="CX102" s="26"/>
      <c r="CY102" s="41"/>
      <c r="CZ102" s="25"/>
      <c r="DA102" s="605"/>
      <c r="DB102" s="605"/>
      <c r="DC102" s="605"/>
      <c r="DD102" s="605"/>
      <c r="DE102" s="605"/>
      <c r="DF102" s="605"/>
      <c r="DG102" s="605"/>
      <c r="DH102" s="605"/>
      <c r="DI102" s="605"/>
      <c r="DJ102" s="605"/>
      <c r="DK102" s="19"/>
      <c r="DL102" s="26"/>
      <c r="DM102" s="40"/>
      <c r="DN102" s="25"/>
      <c r="DO102" s="605"/>
      <c r="DP102" s="605"/>
      <c r="DQ102" s="605"/>
      <c r="DR102" s="605"/>
      <c r="DS102" s="605"/>
      <c r="DT102" s="605"/>
      <c r="DU102" s="605"/>
      <c r="DV102" s="605"/>
      <c r="DW102" s="605"/>
      <c r="DX102" s="605"/>
      <c r="DY102" s="19"/>
      <c r="DZ102" s="26"/>
      <c r="EA102" s="40"/>
      <c r="EB102" s="25"/>
      <c r="EC102" s="605"/>
      <c r="ED102" s="605"/>
      <c r="EE102" s="605"/>
      <c r="EF102" s="605"/>
      <c r="EG102" s="605"/>
      <c r="EH102" s="605"/>
      <c r="EI102" s="605"/>
      <c r="EJ102" s="605"/>
      <c r="EK102" s="605"/>
      <c r="EL102" s="605"/>
      <c r="EM102" s="19"/>
      <c r="EN102" s="26"/>
      <c r="EO102" s="41"/>
      <c r="EP102" s="25">
        <f t="shared" si="89"/>
        <v>0</v>
      </c>
      <c r="EQ102" s="605">
        <f>'havi összesítő'!FY134</f>
        <v>0</v>
      </c>
      <c r="ER102" s="605">
        <f>'havi összesítő'!FZ134</f>
        <v>0</v>
      </c>
      <c r="ES102" s="605">
        <f>'havi összesítő'!FX134</f>
        <v>0</v>
      </c>
      <c r="ET102" s="605">
        <f>'havi összesítő'!GC134</f>
        <v>0</v>
      </c>
      <c r="EU102" s="605">
        <f>'havi összesítő'!GA134</f>
        <v>0</v>
      </c>
      <c r="EV102" s="42"/>
      <c r="EW102" s="322">
        <f t="shared" si="90"/>
        <v>0</v>
      </c>
      <c r="EX102" s="323">
        <f>'havi összesítő'!GL134</f>
        <v>0</v>
      </c>
      <c r="EY102" s="323">
        <f>'havi összesítő'!GN134</f>
        <v>0</v>
      </c>
      <c r="EZ102" s="323">
        <f>'havi összesítő'!GM134</f>
        <v>0</v>
      </c>
      <c r="FA102" s="323">
        <f>'havi összesítő'!GQ134</f>
        <v>0</v>
      </c>
      <c r="FB102" s="323">
        <f>'havi összesítő'!GO134</f>
        <v>0</v>
      </c>
      <c r="FC102" s="42"/>
      <c r="FD102" s="322">
        <f t="shared" si="91"/>
        <v>0</v>
      </c>
      <c r="FE102" s="323">
        <f t="shared" si="92"/>
        <v>0</v>
      </c>
      <c r="FF102" s="323">
        <f t="shared" si="93"/>
        <v>0</v>
      </c>
      <c r="FG102" s="323">
        <f t="shared" si="94"/>
        <v>0</v>
      </c>
      <c r="FH102" s="323">
        <f t="shared" si="95"/>
        <v>0</v>
      </c>
      <c r="FI102" s="323">
        <f t="shared" si="96"/>
        <v>0</v>
      </c>
      <c r="FJ102" s="41"/>
      <c r="FK102" s="25"/>
      <c r="FL102" s="605"/>
      <c r="FM102" s="605"/>
      <c r="FN102" s="605"/>
      <c r="FO102" s="605"/>
      <c r="FP102" s="605"/>
      <c r="FQ102" s="42"/>
      <c r="FR102" s="25"/>
      <c r="FS102" s="605"/>
      <c r="FT102" s="605"/>
      <c r="FU102" s="605"/>
      <c r="FV102" s="605"/>
      <c r="FW102" s="605"/>
      <c r="FX102" s="42"/>
      <c r="FY102" s="25"/>
      <c r="FZ102" s="605"/>
      <c r="GA102" s="605"/>
      <c r="GB102" s="605"/>
      <c r="GC102" s="605"/>
      <c r="GD102" s="605"/>
      <c r="GE102" s="43"/>
      <c r="GN102" s="21"/>
      <c r="GO102" s="21"/>
    </row>
    <row r="103" spans="1:197" ht="15.75" thickBot="1" x14ac:dyDescent="0.3">
      <c r="A103" s="66">
        <f>IF(beosztás!A137=0,"",beosztás!A137)</f>
        <v>22</v>
      </c>
      <c r="B103" s="63">
        <f>IF(beosztás!B105=0,"",beosztás!B105)</f>
        <v>44191</v>
      </c>
      <c r="C103" s="64" t="str">
        <f>IF(beosztás!C105=0,"",beosztás!C105)</f>
        <v>Farkas Ferenc(PJ)</v>
      </c>
      <c r="D103" s="65" t="str">
        <f>IF(beosztás!D105=0,"",beosztás!D105)</f>
        <v xml:space="preserve"> Packing</v>
      </c>
      <c r="F103" s="25">
        <f t="shared" si="83"/>
        <v>144</v>
      </c>
      <c r="G103" s="605">
        <f>'havi összesítő'!M103</f>
        <v>24</v>
      </c>
      <c r="H103" s="605">
        <f>'havi összesítő'!N103</f>
        <v>0</v>
      </c>
      <c r="I103" s="605">
        <f>'havi összesítő'!L103</f>
        <v>8</v>
      </c>
      <c r="J103" s="605">
        <f>'havi összesítő'!Q103</f>
        <v>-8</v>
      </c>
      <c r="K103" s="605">
        <f>'havi összesítő'!O103</f>
        <v>168</v>
      </c>
      <c r="L103" s="40"/>
      <c r="M103" s="25">
        <f t="shared" si="68"/>
        <v>88</v>
      </c>
      <c r="N103" s="605">
        <f>'havi összesítő'!Z103</f>
        <v>0</v>
      </c>
      <c r="O103" s="605">
        <f>'havi összesítő'!AB103</f>
        <v>0</v>
      </c>
      <c r="P103" s="605">
        <f>'havi összesítő'!AA103</f>
        <v>0</v>
      </c>
      <c r="Q103" s="605">
        <f>'havi összesítő'!AE103</f>
        <v>8</v>
      </c>
      <c r="R103" s="605">
        <f>'havi összesítő'!AC103</f>
        <v>88</v>
      </c>
      <c r="S103" s="40"/>
      <c r="T103" s="25">
        <f t="shared" si="84"/>
        <v>88</v>
      </c>
      <c r="U103" s="605">
        <f t="shared" si="85"/>
        <v>24</v>
      </c>
      <c r="V103" s="605">
        <f t="shared" si="86"/>
        <v>0</v>
      </c>
      <c r="W103" s="605">
        <f t="shared" si="87"/>
        <v>8</v>
      </c>
      <c r="X103" s="605">
        <f>'havi összesítő'!AS103</f>
        <v>0</v>
      </c>
      <c r="Y103" s="605">
        <f>'havi összesítő'!AQ103</f>
        <v>256</v>
      </c>
      <c r="Z103" s="41"/>
      <c r="AA103" s="25">
        <f t="shared" si="88"/>
        <v>80</v>
      </c>
      <c r="AB103" s="605">
        <f>'havi összesítő'!BC103</f>
        <v>0</v>
      </c>
      <c r="AC103" s="605">
        <f>'havi összesítő'!BD103</f>
        <v>0</v>
      </c>
      <c r="AD103" s="605">
        <f>'havi összesítő'!BB103</f>
        <v>8</v>
      </c>
      <c r="AE103" s="605">
        <f>'havi összesítő'!BG103</f>
        <v>0</v>
      </c>
      <c r="AF103" s="605">
        <f>'havi összesítő'!BE103</f>
        <v>80</v>
      </c>
      <c r="AG103" s="40"/>
      <c r="AH103" s="25"/>
      <c r="AI103" s="605"/>
      <c r="AJ103" s="605"/>
      <c r="AK103" s="605"/>
      <c r="AL103" s="605"/>
      <c r="AM103" s="605"/>
      <c r="AN103" s="605"/>
      <c r="AO103" s="605"/>
      <c r="AP103" s="605"/>
      <c r="AQ103" s="605"/>
      <c r="AR103" s="605"/>
      <c r="AS103" s="19"/>
      <c r="AT103" s="26"/>
      <c r="AU103" s="40"/>
      <c r="AV103" s="25"/>
      <c r="AW103" s="605"/>
      <c r="AX103" s="605"/>
      <c r="AY103" s="605"/>
      <c r="AZ103" s="605"/>
      <c r="BA103" s="605"/>
      <c r="BB103" s="605"/>
      <c r="BC103" s="605"/>
      <c r="BD103" s="605"/>
      <c r="BE103" s="605"/>
      <c r="BF103" s="605"/>
      <c r="BG103" s="19"/>
      <c r="BH103" s="26"/>
      <c r="BI103" s="41"/>
      <c r="BJ103" s="25"/>
      <c r="BK103" s="605"/>
      <c r="BL103" s="605"/>
      <c r="BM103" s="605"/>
      <c r="BN103" s="605"/>
      <c r="BO103" s="605"/>
      <c r="BP103" s="605"/>
      <c r="BQ103" s="605"/>
      <c r="BR103" s="605"/>
      <c r="BS103" s="605"/>
      <c r="BT103" s="605"/>
      <c r="BU103" s="19"/>
      <c r="BV103" s="26"/>
      <c r="BW103" s="40"/>
      <c r="BX103" s="25"/>
      <c r="BY103" s="605"/>
      <c r="BZ103" s="605"/>
      <c r="CA103" s="605"/>
      <c r="CB103" s="605"/>
      <c r="CC103" s="605"/>
      <c r="CD103" s="605"/>
      <c r="CE103" s="605"/>
      <c r="CF103" s="605"/>
      <c r="CG103" s="605"/>
      <c r="CH103" s="605"/>
      <c r="CI103" s="19"/>
      <c r="CJ103" s="26"/>
      <c r="CK103" s="40"/>
      <c r="CL103" s="25"/>
      <c r="CM103" s="605"/>
      <c r="CN103" s="605"/>
      <c r="CO103" s="605"/>
      <c r="CP103" s="605"/>
      <c r="CQ103" s="605"/>
      <c r="CR103" s="605"/>
      <c r="CS103" s="605"/>
      <c r="CT103" s="605"/>
      <c r="CU103" s="605"/>
      <c r="CV103" s="605"/>
      <c r="CW103" s="19"/>
      <c r="CX103" s="26"/>
      <c r="CY103" s="41"/>
      <c r="CZ103" s="25"/>
      <c r="DA103" s="605"/>
      <c r="DB103" s="605"/>
      <c r="DC103" s="605"/>
      <c r="DD103" s="605"/>
      <c r="DE103" s="605"/>
      <c r="DF103" s="605"/>
      <c r="DG103" s="605"/>
      <c r="DH103" s="605"/>
      <c r="DI103" s="605"/>
      <c r="DJ103" s="605"/>
      <c r="DK103" s="19"/>
      <c r="DL103" s="26"/>
      <c r="DM103" s="40"/>
      <c r="DN103" s="25"/>
      <c r="DO103" s="605"/>
      <c r="DP103" s="605"/>
      <c r="DQ103" s="605"/>
      <c r="DR103" s="605"/>
      <c r="DS103" s="605"/>
      <c r="DT103" s="605"/>
      <c r="DU103" s="605"/>
      <c r="DV103" s="605"/>
      <c r="DW103" s="605"/>
      <c r="DX103" s="605"/>
      <c r="DY103" s="19"/>
      <c r="DZ103" s="26"/>
      <c r="EA103" s="40"/>
      <c r="EB103" s="25"/>
      <c r="EC103" s="605"/>
      <c r="ED103" s="605"/>
      <c r="EE103" s="605"/>
      <c r="EF103" s="605"/>
      <c r="EG103" s="605"/>
      <c r="EH103" s="605"/>
      <c r="EI103" s="605"/>
      <c r="EJ103" s="605"/>
      <c r="EK103" s="605"/>
      <c r="EL103" s="605"/>
      <c r="EM103" s="19"/>
      <c r="EN103" s="26"/>
      <c r="EO103" s="41"/>
      <c r="EP103" s="25">
        <f t="shared" si="89"/>
        <v>0</v>
      </c>
      <c r="EQ103" s="605">
        <f>'havi összesítő'!FY135</f>
        <v>0</v>
      </c>
      <c r="ER103" s="605">
        <f>'havi összesítő'!FZ135</f>
        <v>0</v>
      </c>
      <c r="ES103" s="605">
        <f>'havi összesítő'!FX135</f>
        <v>0</v>
      </c>
      <c r="ET103" s="605">
        <f>'havi összesítő'!GC135</f>
        <v>0</v>
      </c>
      <c r="EU103" s="605">
        <f>'havi összesítő'!GA135</f>
        <v>0</v>
      </c>
      <c r="EV103" s="42"/>
      <c r="EW103" s="322">
        <f t="shared" si="90"/>
        <v>0</v>
      </c>
      <c r="EX103" s="323">
        <f>'havi összesítő'!GL135</f>
        <v>0</v>
      </c>
      <c r="EY103" s="323">
        <f>'havi összesítő'!GN135</f>
        <v>0</v>
      </c>
      <c r="EZ103" s="323">
        <f>'havi összesítő'!GM135</f>
        <v>0</v>
      </c>
      <c r="FA103" s="323">
        <f>'havi összesítő'!GQ135</f>
        <v>0</v>
      </c>
      <c r="FB103" s="323">
        <f>'havi összesítő'!GO135</f>
        <v>0</v>
      </c>
      <c r="FC103" s="42"/>
      <c r="FD103" s="322">
        <f t="shared" si="91"/>
        <v>0</v>
      </c>
      <c r="FE103" s="323">
        <f t="shared" si="92"/>
        <v>0</v>
      </c>
      <c r="FF103" s="323">
        <f t="shared" si="93"/>
        <v>0</v>
      </c>
      <c r="FG103" s="323">
        <f t="shared" si="94"/>
        <v>0</v>
      </c>
      <c r="FH103" s="323">
        <f t="shared" si="95"/>
        <v>0</v>
      </c>
      <c r="FI103" s="323">
        <f t="shared" si="96"/>
        <v>0</v>
      </c>
      <c r="FJ103" s="41"/>
      <c r="FK103" s="25"/>
      <c r="FL103" s="605"/>
      <c r="FM103" s="605"/>
      <c r="FN103" s="605"/>
      <c r="FO103" s="605"/>
      <c r="FP103" s="605"/>
      <c r="FQ103" s="42"/>
      <c r="FR103" s="25"/>
      <c r="FS103" s="605"/>
      <c r="FT103" s="605"/>
      <c r="FU103" s="605"/>
      <c r="FV103" s="605"/>
      <c r="FW103" s="605"/>
      <c r="FX103" s="42"/>
      <c r="FY103" s="25"/>
      <c r="FZ103" s="605"/>
      <c r="GA103" s="605"/>
      <c r="GB103" s="605"/>
      <c r="GC103" s="605"/>
      <c r="GD103" s="605"/>
      <c r="GE103" s="43"/>
      <c r="GN103" s="21"/>
      <c r="GO103" s="21"/>
    </row>
    <row r="104" spans="1:197" ht="15.75" hidden="1" thickBot="1" x14ac:dyDescent="0.3">
      <c r="A104" s="66">
        <f>IF(beosztás!A138=0,"",beosztás!A138)</f>
        <v>23</v>
      </c>
      <c r="B104" s="63" t="str">
        <f>IF(beosztás!B106=0,"",beosztás!B106)</f>
        <v/>
      </c>
      <c r="C104" s="64" t="str">
        <f>IF(beosztás!C106=0,"",beosztás!C106)</f>
        <v/>
      </c>
      <c r="D104" s="65" t="str">
        <f>IF(beosztás!D106=0,"",beosztás!D106)</f>
        <v/>
      </c>
      <c r="F104" s="25">
        <f t="shared" si="83"/>
        <v>0</v>
      </c>
      <c r="G104" s="605">
        <f>'havi összesítő'!M104</f>
        <v>0</v>
      </c>
      <c r="H104" s="605">
        <f>'havi összesítő'!N104</f>
        <v>0</v>
      </c>
      <c r="I104" s="605">
        <f>'havi összesítő'!L104</f>
        <v>0</v>
      </c>
      <c r="J104" s="605">
        <f>'havi összesítő'!Q104</f>
        <v>0</v>
      </c>
      <c r="K104" s="605">
        <f>'havi összesítő'!O104</f>
        <v>0</v>
      </c>
      <c r="L104" s="40"/>
      <c r="M104" s="25">
        <f t="shared" si="68"/>
        <v>0</v>
      </c>
      <c r="N104" s="605">
        <f>'havi összesítő'!Z104</f>
        <v>0</v>
      </c>
      <c r="O104" s="605">
        <f>'havi összesítő'!AB104</f>
        <v>0</v>
      </c>
      <c r="P104" s="605">
        <f>'havi összesítő'!AA104</f>
        <v>0</v>
      </c>
      <c r="Q104" s="605">
        <f>'havi összesítő'!AE104</f>
        <v>0</v>
      </c>
      <c r="R104" s="605">
        <f>'havi összesítő'!AC104</f>
        <v>0</v>
      </c>
      <c r="S104" s="40"/>
      <c r="T104" s="25">
        <f t="shared" si="84"/>
        <v>0</v>
      </c>
      <c r="U104" s="605">
        <f t="shared" si="85"/>
        <v>0</v>
      </c>
      <c r="V104" s="605">
        <f t="shared" si="86"/>
        <v>0</v>
      </c>
      <c r="W104" s="605">
        <f t="shared" si="87"/>
        <v>0</v>
      </c>
      <c r="X104" s="605">
        <f>'havi összesítő'!AS104</f>
        <v>0</v>
      </c>
      <c r="Y104" s="605">
        <f>'havi összesítő'!AQ104</f>
        <v>0</v>
      </c>
      <c r="Z104" s="41"/>
      <c r="AA104" s="25">
        <f t="shared" si="88"/>
        <v>0</v>
      </c>
      <c r="AB104" s="605">
        <f>'havi összesítő'!BC104</f>
        <v>0</v>
      </c>
      <c r="AC104" s="605">
        <f>'havi összesítő'!BD104</f>
        <v>0</v>
      </c>
      <c r="AD104" s="605">
        <f>'havi összesítő'!BB104</f>
        <v>0</v>
      </c>
      <c r="AE104" s="605">
        <f>'havi összesítő'!BG104</f>
        <v>0</v>
      </c>
      <c r="AF104" s="605">
        <f>'havi összesítő'!BE104</f>
        <v>0</v>
      </c>
      <c r="AG104" s="40"/>
      <c r="AH104" s="25"/>
      <c r="AI104" s="605"/>
      <c r="AJ104" s="605"/>
      <c r="AK104" s="605"/>
      <c r="AL104" s="605"/>
      <c r="AM104" s="605"/>
      <c r="AN104" s="605"/>
      <c r="AO104" s="605"/>
      <c r="AP104" s="605"/>
      <c r="AQ104" s="605"/>
      <c r="AR104" s="605"/>
      <c r="AS104" s="19"/>
      <c r="AT104" s="26"/>
      <c r="AU104" s="40"/>
      <c r="AV104" s="25"/>
      <c r="AW104" s="605"/>
      <c r="AX104" s="605"/>
      <c r="AY104" s="605"/>
      <c r="AZ104" s="605"/>
      <c r="BA104" s="605"/>
      <c r="BB104" s="605"/>
      <c r="BC104" s="605"/>
      <c r="BD104" s="605"/>
      <c r="BE104" s="605"/>
      <c r="BF104" s="605"/>
      <c r="BG104" s="19"/>
      <c r="BH104" s="26"/>
      <c r="BI104" s="41"/>
      <c r="BJ104" s="25"/>
      <c r="BK104" s="605"/>
      <c r="BL104" s="605"/>
      <c r="BM104" s="605"/>
      <c r="BN104" s="605"/>
      <c r="BO104" s="605"/>
      <c r="BP104" s="605"/>
      <c r="BQ104" s="605"/>
      <c r="BR104" s="605"/>
      <c r="BS104" s="605"/>
      <c r="BT104" s="605"/>
      <c r="BU104" s="19"/>
      <c r="BV104" s="26"/>
      <c r="BW104" s="40"/>
      <c r="BX104" s="25"/>
      <c r="BY104" s="605"/>
      <c r="BZ104" s="605"/>
      <c r="CA104" s="605"/>
      <c r="CB104" s="605"/>
      <c r="CC104" s="605"/>
      <c r="CD104" s="605"/>
      <c r="CE104" s="605"/>
      <c r="CF104" s="605"/>
      <c r="CG104" s="605"/>
      <c r="CH104" s="605"/>
      <c r="CI104" s="19"/>
      <c r="CJ104" s="26"/>
      <c r="CK104" s="40"/>
      <c r="CL104" s="25"/>
      <c r="CM104" s="605"/>
      <c r="CN104" s="605"/>
      <c r="CO104" s="605"/>
      <c r="CP104" s="605"/>
      <c r="CQ104" s="605"/>
      <c r="CR104" s="605"/>
      <c r="CS104" s="605"/>
      <c r="CT104" s="605"/>
      <c r="CU104" s="605"/>
      <c r="CV104" s="605"/>
      <c r="CW104" s="19"/>
      <c r="CX104" s="26"/>
      <c r="CY104" s="41"/>
      <c r="CZ104" s="25"/>
      <c r="DA104" s="605"/>
      <c r="DB104" s="605"/>
      <c r="DC104" s="605"/>
      <c r="DD104" s="605"/>
      <c r="DE104" s="605"/>
      <c r="DF104" s="605"/>
      <c r="DG104" s="605"/>
      <c r="DH104" s="605"/>
      <c r="DI104" s="605"/>
      <c r="DJ104" s="605"/>
      <c r="DK104" s="19"/>
      <c r="DL104" s="26"/>
      <c r="DM104" s="40"/>
      <c r="DN104" s="25"/>
      <c r="DO104" s="605"/>
      <c r="DP104" s="605"/>
      <c r="DQ104" s="605"/>
      <c r="DR104" s="605"/>
      <c r="DS104" s="605"/>
      <c r="DT104" s="605"/>
      <c r="DU104" s="605"/>
      <c r="DV104" s="605"/>
      <c r="DW104" s="605"/>
      <c r="DX104" s="605"/>
      <c r="DY104" s="19"/>
      <c r="DZ104" s="26"/>
      <c r="EA104" s="40"/>
      <c r="EB104" s="25"/>
      <c r="EC104" s="605"/>
      <c r="ED104" s="605"/>
      <c r="EE104" s="605"/>
      <c r="EF104" s="605"/>
      <c r="EG104" s="605"/>
      <c r="EH104" s="605"/>
      <c r="EI104" s="605"/>
      <c r="EJ104" s="605"/>
      <c r="EK104" s="605"/>
      <c r="EL104" s="605"/>
      <c r="EM104" s="19"/>
      <c r="EN104" s="26"/>
      <c r="EO104" s="41"/>
      <c r="EP104" s="25">
        <f t="shared" si="89"/>
        <v>0</v>
      </c>
      <c r="EQ104" s="605">
        <f>'havi összesítő'!FY136</f>
        <v>0</v>
      </c>
      <c r="ER104" s="605">
        <f>'havi összesítő'!FZ136</f>
        <v>0</v>
      </c>
      <c r="ES104" s="605">
        <f>'havi összesítő'!FX136</f>
        <v>0</v>
      </c>
      <c r="ET104" s="605">
        <f>'havi összesítő'!GC136</f>
        <v>0</v>
      </c>
      <c r="EU104" s="605">
        <f>'havi összesítő'!GA136</f>
        <v>0</v>
      </c>
      <c r="EV104" s="42"/>
      <c r="EW104" s="322">
        <f t="shared" si="90"/>
        <v>0</v>
      </c>
      <c r="EX104" s="323">
        <f>'havi összesítő'!GL136</f>
        <v>0</v>
      </c>
      <c r="EY104" s="323">
        <f>'havi összesítő'!GN136</f>
        <v>0</v>
      </c>
      <c r="EZ104" s="323">
        <f>'havi összesítő'!GM136</f>
        <v>0</v>
      </c>
      <c r="FA104" s="323">
        <f>'havi összesítő'!GQ136</f>
        <v>0</v>
      </c>
      <c r="FB104" s="323">
        <f>'havi összesítő'!GO136</f>
        <v>0</v>
      </c>
      <c r="FC104" s="42"/>
      <c r="FD104" s="322">
        <f t="shared" si="91"/>
        <v>0</v>
      </c>
      <c r="FE104" s="323">
        <f t="shared" si="92"/>
        <v>0</v>
      </c>
      <c r="FF104" s="323">
        <f t="shared" si="93"/>
        <v>0</v>
      </c>
      <c r="FG104" s="323">
        <f t="shared" si="94"/>
        <v>0</v>
      </c>
      <c r="FH104" s="323">
        <f t="shared" si="95"/>
        <v>0</v>
      </c>
      <c r="FI104" s="323">
        <f t="shared" si="96"/>
        <v>0</v>
      </c>
      <c r="FJ104" s="41"/>
      <c r="FK104" s="25"/>
      <c r="FL104" s="605"/>
      <c r="FM104" s="605"/>
      <c r="FN104" s="605"/>
      <c r="FO104" s="605"/>
      <c r="FP104" s="605"/>
      <c r="FQ104" s="42"/>
      <c r="FR104" s="25"/>
      <c r="FS104" s="605"/>
      <c r="FT104" s="605"/>
      <c r="FU104" s="605"/>
      <c r="FV104" s="605"/>
      <c r="FW104" s="605"/>
      <c r="FX104" s="42"/>
      <c r="FY104" s="25"/>
      <c r="FZ104" s="605"/>
      <c r="GA104" s="605"/>
      <c r="GB104" s="605"/>
      <c r="GC104" s="605"/>
      <c r="GD104" s="605"/>
      <c r="GE104" s="43"/>
      <c r="GN104" s="21"/>
      <c r="GO104" s="21"/>
    </row>
    <row r="105" spans="1:197" ht="15.75" thickBot="1" x14ac:dyDescent="0.3">
      <c r="A105" s="66">
        <f>IF(beosztás!A139=0,"",beosztás!A139)</f>
        <v>24</v>
      </c>
      <c r="B105" s="63">
        <f>IF(beosztás!B107=0,"",beosztás!B107)</f>
        <v>44751</v>
      </c>
      <c r="C105" s="64" t="str">
        <f>IF(beosztás!C107=0,"",beosztás!C107)</f>
        <v>Varga Károly(PJ)</v>
      </c>
      <c r="D105" s="65" t="str">
        <f>IF(beosztás!D107=0,"",beosztás!D107)</f>
        <v>Benchmark/Panel Pac</v>
      </c>
      <c r="F105" s="25">
        <f t="shared" si="83"/>
        <v>148</v>
      </c>
      <c r="G105" s="605">
        <f>'havi összesítő'!M105</f>
        <v>16</v>
      </c>
      <c r="H105" s="605">
        <f>'havi összesítő'!N105</f>
        <v>0</v>
      </c>
      <c r="I105" s="605">
        <f>'havi összesítő'!L105</f>
        <v>8</v>
      </c>
      <c r="J105" s="605">
        <f>'havi összesítő'!Q105</f>
        <v>-12</v>
      </c>
      <c r="K105" s="605">
        <f>'havi összesítő'!O105</f>
        <v>164</v>
      </c>
      <c r="L105" s="40"/>
      <c r="M105" s="25">
        <f t="shared" si="68"/>
        <v>92</v>
      </c>
      <c r="N105" s="605">
        <f>'havi összesítő'!Z105</f>
        <v>0</v>
      </c>
      <c r="O105" s="605">
        <f>'havi összesítő'!AB105</f>
        <v>0</v>
      </c>
      <c r="P105" s="605">
        <f>'havi összesítő'!AA105</f>
        <v>0</v>
      </c>
      <c r="Q105" s="605">
        <f>'havi összesítő'!AE105</f>
        <v>12</v>
      </c>
      <c r="R105" s="605">
        <f>'havi összesítő'!AC105</f>
        <v>92</v>
      </c>
      <c r="S105" s="40"/>
      <c r="T105" s="25">
        <f t="shared" si="84"/>
        <v>92</v>
      </c>
      <c r="U105" s="605">
        <f t="shared" si="85"/>
        <v>16</v>
      </c>
      <c r="V105" s="605">
        <f t="shared" si="86"/>
        <v>0</v>
      </c>
      <c r="W105" s="605">
        <f t="shared" si="87"/>
        <v>8</v>
      </c>
      <c r="X105" s="605">
        <f>'havi összesítő'!AS105</f>
        <v>0</v>
      </c>
      <c r="Y105" s="605">
        <f>'havi összesítő'!AQ105</f>
        <v>256</v>
      </c>
      <c r="Z105" s="41"/>
      <c r="AA105" s="25">
        <f t="shared" si="88"/>
        <v>80</v>
      </c>
      <c r="AB105" s="605">
        <f>'havi összesítő'!BC105</f>
        <v>0</v>
      </c>
      <c r="AC105" s="605">
        <f>'havi összesítő'!BD105</f>
        <v>0</v>
      </c>
      <c r="AD105" s="605">
        <f>'havi összesítő'!BB105</f>
        <v>8</v>
      </c>
      <c r="AE105" s="605">
        <f>'havi összesítő'!BG105</f>
        <v>0</v>
      </c>
      <c r="AF105" s="605">
        <f>'havi összesítő'!BE105</f>
        <v>80</v>
      </c>
      <c r="AG105" s="40"/>
      <c r="AH105" s="25"/>
      <c r="AI105" s="605"/>
      <c r="AJ105" s="605"/>
      <c r="AK105" s="605"/>
      <c r="AL105" s="605"/>
      <c r="AM105" s="605"/>
      <c r="AN105" s="605"/>
      <c r="AO105" s="605"/>
      <c r="AP105" s="605"/>
      <c r="AQ105" s="605"/>
      <c r="AR105" s="605"/>
      <c r="AS105" s="19"/>
      <c r="AT105" s="26"/>
      <c r="AU105" s="40"/>
      <c r="AV105" s="25"/>
      <c r="AW105" s="605"/>
      <c r="AX105" s="605"/>
      <c r="AY105" s="605"/>
      <c r="AZ105" s="605"/>
      <c r="BA105" s="605"/>
      <c r="BB105" s="605"/>
      <c r="BC105" s="605"/>
      <c r="BD105" s="605"/>
      <c r="BE105" s="605"/>
      <c r="BF105" s="605"/>
      <c r="BG105" s="19"/>
      <c r="BH105" s="26"/>
      <c r="BI105" s="41"/>
      <c r="BJ105" s="25"/>
      <c r="BK105" s="605"/>
      <c r="BL105" s="605"/>
      <c r="BM105" s="605"/>
      <c r="BN105" s="605"/>
      <c r="BO105" s="605"/>
      <c r="BP105" s="605"/>
      <c r="BQ105" s="605"/>
      <c r="BR105" s="605"/>
      <c r="BS105" s="605"/>
      <c r="BT105" s="605"/>
      <c r="BU105" s="19"/>
      <c r="BV105" s="26"/>
      <c r="BW105" s="40"/>
      <c r="BX105" s="25"/>
      <c r="BY105" s="605"/>
      <c r="BZ105" s="605"/>
      <c r="CA105" s="605"/>
      <c r="CB105" s="605"/>
      <c r="CC105" s="605"/>
      <c r="CD105" s="605"/>
      <c r="CE105" s="605"/>
      <c r="CF105" s="605"/>
      <c r="CG105" s="605"/>
      <c r="CH105" s="605"/>
      <c r="CI105" s="19"/>
      <c r="CJ105" s="26"/>
      <c r="CK105" s="40"/>
      <c r="CL105" s="25"/>
      <c r="CM105" s="605"/>
      <c r="CN105" s="605"/>
      <c r="CO105" s="605"/>
      <c r="CP105" s="605"/>
      <c r="CQ105" s="605"/>
      <c r="CR105" s="605"/>
      <c r="CS105" s="605"/>
      <c r="CT105" s="605"/>
      <c r="CU105" s="605"/>
      <c r="CV105" s="605"/>
      <c r="CW105" s="19"/>
      <c r="CX105" s="26"/>
      <c r="CY105" s="41"/>
      <c r="CZ105" s="25"/>
      <c r="DA105" s="605"/>
      <c r="DB105" s="605"/>
      <c r="DC105" s="605"/>
      <c r="DD105" s="605"/>
      <c r="DE105" s="605"/>
      <c r="DF105" s="605"/>
      <c r="DG105" s="605"/>
      <c r="DH105" s="605"/>
      <c r="DI105" s="605"/>
      <c r="DJ105" s="605"/>
      <c r="DK105" s="19"/>
      <c r="DL105" s="26"/>
      <c r="DM105" s="40"/>
      <c r="DN105" s="25"/>
      <c r="DO105" s="605"/>
      <c r="DP105" s="605"/>
      <c r="DQ105" s="605"/>
      <c r="DR105" s="605"/>
      <c r="DS105" s="605"/>
      <c r="DT105" s="605"/>
      <c r="DU105" s="605"/>
      <c r="DV105" s="605"/>
      <c r="DW105" s="605"/>
      <c r="DX105" s="605"/>
      <c r="DY105" s="19"/>
      <c r="DZ105" s="26"/>
      <c r="EA105" s="40"/>
      <c r="EB105" s="25"/>
      <c r="EC105" s="605"/>
      <c r="ED105" s="605"/>
      <c r="EE105" s="605"/>
      <c r="EF105" s="605"/>
      <c r="EG105" s="605"/>
      <c r="EH105" s="605"/>
      <c r="EI105" s="605"/>
      <c r="EJ105" s="605"/>
      <c r="EK105" s="605"/>
      <c r="EL105" s="605"/>
      <c r="EM105" s="19"/>
      <c r="EN105" s="26"/>
      <c r="EO105" s="41"/>
      <c r="EP105" s="25">
        <f t="shared" si="89"/>
        <v>0</v>
      </c>
      <c r="EQ105" s="605">
        <f>'havi összesítő'!FY137</f>
        <v>0</v>
      </c>
      <c r="ER105" s="605">
        <f>'havi összesítő'!FZ137</f>
        <v>0</v>
      </c>
      <c r="ES105" s="605">
        <f>'havi összesítő'!FX137</f>
        <v>0</v>
      </c>
      <c r="ET105" s="605">
        <f>'havi összesítő'!GC137</f>
        <v>0</v>
      </c>
      <c r="EU105" s="605">
        <f>'havi összesítő'!GA137</f>
        <v>0</v>
      </c>
      <c r="EV105" s="42"/>
      <c r="EW105" s="322">
        <f t="shared" si="90"/>
        <v>0</v>
      </c>
      <c r="EX105" s="323">
        <f>'havi összesítő'!GL137</f>
        <v>0</v>
      </c>
      <c r="EY105" s="323">
        <f>'havi összesítő'!GN137</f>
        <v>0</v>
      </c>
      <c r="EZ105" s="323">
        <f>'havi összesítő'!GM137</f>
        <v>0</v>
      </c>
      <c r="FA105" s="323">
        <f>'havi összesítő'!GQ137</f>
        <v>0</v>
      </c>
      <c r="FB105" s="323">
        <f>'havi összesítő'!GO137</f>
        <v>0</v>
      </c>
      <c r="FC105" s="42"/>
      <c r="FD105" s="322">
        <f t="shared" si="91"/>
        <v>0</v>
      </c>
      <c r="FE105" s="323">
        <f t="shared" si="92"/>
        <v>0</v>
      </c>
      <c r="FF105" s="323">
        <f t="shared" si="93"/>
        <v>0</v>
      </c>
      <c r="FG105" s="323">
        <f t="shared" si="94"/>
        <v>0</v>
      </c>
      <c r="FH105" s="323">
        <f t="shared" si="95"/>
        <v>0</v>
      </c>
      <c r="FI105" s="323">
        <f t="shared" si="96"/>
        <v>0</v>
      </c>
      <c r="FJ105" s="41"/>
      <c r="FK105" s="25"/>
      <c r="FL105" s="605"/>
      <c r="FM105" s="605"/>
      <c r="FN105" s="605"/>
      <c r="FO105" s="605"/>
      <c r="FP105" s="605"/>
      <c r="FQ105" s="42"/>
      <c r="FR105" s="25"/>
      <c r="FS105" s="605"/>
      <c r="FT105" s="605"/>
      <c r="FU105" s="605"/>
      <c r="FV105" s="605"/>
      <c r="FW105" s="605"/>
      <c r="FX105" s="42"/>
      <c r="FY105" s="25"/>
      <c r="FZ105" s="605"/>
      <c r="GA105" s="605"/>
      <c r="GB105" s="605"/>
      <c r="GC105" s="605"/>
      <c r="GD105" s="605"/>
      <c r="GE105" s="43"/>
      <c r="GN105" s="21"/>
      <c r="GO105" s="21"/>
    </row>
    <row r="106" spans="1:197" ht="15.75" hidden="1" thickBot="1" x14ac:dyDescent="0.3">
      <c r="A106" s="66">
        <f>IF(beosztás!A140=0,"",beosztás!A140)</f>
        <v>25</v>
      </c>
      <c r="B106" s="63" t="str">
        <f>IF(beosztás!B108=0,"",beosztás!B108)</f>
        <v/>
      </c>
      <c r="C106" s="64" t="str">
        <f>IF(beosztás!C108=0,"",beosztás!C108)</f>
        <v/>
      </c>
      <c r="D106" s="65" t="str">
        <f>IF(beosztás!D108=0,"",beosztás!D108)</f>
        <v/>
      </c>
      <c r="F106" s="25">
        <f t="shared" si="83"/>
        <v>0</v>
      </c>
      <c r="G106" s="605">
        <f>'havi összesítő'!M106</f>
        <v>0</v>
      </c>
      <c r="H106" s="605">
        <f>'havi összesítő'!N106</f>
        <v>0</v>
      </c>
      <c r="I106" s="605">
        <f>'havi összesítő'!L106</f>
        <v>0</v>
      </c>
      <c r="J106" s="605">
        <f>'havi összesítő'!Q106</f>
        <v>0</v>
      </c>
      <c r="K106" s="605">
        <f>'havi összesítő'!O106</f>
        <v>0</v>
      </c>
      <c r="L106" s="40"/>
      <c r="M106" s="25">
        <f t="shared" si="68"/>
        <v>0</v>
      </c>
      <c r="N106" s="605">
        <f>'havi összesítő'!Z106</f>
        <v>0</v>
      </c>
      <c r="O106" s="605">
        <f>'havi összesítő'!AB106</f>
        <v>0</v>
      </c>
      <c r="P106" s="605">
        <f>'havi összesítő'!AA106</f>
        <v>0</v>
      </c>
      <c r="Q106" s="605">
        <f>'havi összesítő'!AE106</f>
        <v>0</v>
      </c>
      <c r="R106" s="605">
        <f>'havi összesítő'!AC106</f>
        <v>0</v>
      </c>
      <c r="S106" s="40"/>
      <c r="T106" s="25">
        <f t="shared" si="84"/>
        <v>0</v>
      </c>
      <c r="U106" s="605">
        <f t="shared" si="85"/>
        <v>0</v>
      </c>
      <c r="V106" s="605">
        <f t="shared" si="86"/>
        <v>0</v>
      </c>
      <c r="W106" s="605">
        <f t="shared" si="87"/>
        <v>0</v>
      </c>
      <c r="X106" s="605">
        <f>'havi összesítő'!AS106</f>
        <v>0</v>
      </c>
      <c r="Y106" s="605">
        <f>'havi összesítő'!AQ106</f>
        <v>0</v>
      </c>
      <c r="Z106" s="41"/>
      <c r="AA106" s="25">
        <f t="shared" si="88"/>
        <v>0</v>
      </c>
      <c r="AB106" s="605">
        <f>'havi összesítő'!BC106</f>
        <v>0</v>
      </c>
      <c r="AC106" s="605">
        <f>'havi összesítő'!BD106</f>
        <v>0</v>
      </c>
      <c r="AD106" s="605">
        <f>'havi összesítő'!BB106</f>
        <v>0</v>
      </c>
      <c r="AE106" s="605">
        <f>'havi összesítő'!BG106</f>
        <v>0</v>
      </c>
      <c r="AF106" s="605">
        <f>'havi összesítő'!BE106</f>
        <v>0</v>
      </c>
      <c r="AG106" s="40"/>
      <c r="AH106" s="25"/>
      <c r="AI106" s="605"/>
      <c r="AJ106" s="605"/>
      <c r="AK106" s="605"/>
      <c r="AL106" s="605"/>
      <c r="AM106" s="605"/>
      <c r="AN106" s="605"/>
      <c r="AO106" s="605"/>
      <c r="AP106" s="605"/>
      <c r="AQ106" s="605"/>
      <c r="AR106" s="605"/>
      <c r="AS106" s="19"/>
      <c r="AT106" s="26"/>
      <c r="AU106" s="40"/>
      <c r="AV106" s="25"/>
      <c r="AW106" s="605"/>
      <c r="AX106" s="605"/>
      <c r="AY106" s="605"/>
      <c r="AZ106" s="605"/>
      <c r="BA106" s="605"/>
      <c r="BB106" s="605"/>
      <c r="BC106" s="605"/>
      <c r="BD106" s="605"/>
      <c r="BE106" s="605"/>
      <c r="BF106" s="605"/>
      <c r="BG106" s="19"/>
      <c r="BH106" s="26"/>
      <c r="BI106" s="41"/>
      <c r="BJ106" s="25"/>
      <c r="BK106" s="605"/>
      <c r="BL106" s="605"/>
      <c r="BM106" s="605"/>
      <c r="BN106" s="605"/>
      <c r="BO106" s="605"/>
      <c r="BP106" s="605"/>
      <c r="BQ106" s="605"/>
      <c r="BR106" s="605"/>
      <c r="BS106" s="605"/>
      <c r="BT106" s="605"/>
      <c r="BU106" s="19"/>
      <c r="BV106" s="26"/>
      <c r="BW106" s="40"/>
      <c r="BX106" s="25"/>
      <c r="BY106" s="605"/>
      <c r="BZ106" s="605"/>
      <c r="CA106" s="605"/>
      <c r="CB106" s="605"/>
      <c r="CC106" s="605"/>
      <c r="CD106" s="605"/>
      <c r="CE106" s="605"/>
      <c r="CF106" s="605"/>
      <c r="CG106" s="605"/>
      <c r="CH106" s="605"/>
      <c r="CI106" s="19"/>
      <c r="CJ106" s="26"/>
      <c r="CK106" s="40"/>
      <c r="CL106" s="25"/>
      <c r="CM106" s="605"/>
      <c r="CN106" s="605"/>
      <c r="CO106" s="605"/>
      <c r="CP106" s="605"/>
      <c r="CQ106" s="605"/>
      <c r="CR106" s="605"/>
      <c r="CS106" s="605"/>
      <c r="CT106" s="605"/>
      <c r="CU106" s="605"/>
      <c r="CV106" s="605"/>
      <c r="CW106" s="19"/>
      <c r="CX106" s="26"/>
      <c r="CY106" s="41"/>
      <c r="CZ106" s="25"/>
      <c r="DA106" s="605"/>
      <c r="DB106" s="605"/>
      <c r="DC106" s="605"/>
      <c r="DD106" s="605"/>
      <c r="DE106" s="605"/>
      <c r="DF106" s="605"/>
      <c r="DG106" s="605"/>
      <c r="DH106" s="605"/>
      <c r="DI106" s="605"/>
      <c r="DJ106" s="605"/>
      <c r="DK106" s="19"/>
      <c r="DL106" s="26"/>
      <c r="DM106" s="40"/>
      <c r="DN106" s="25"/>
      <c r="DO106" s="605"/>
      <c r="DP106" s="605"/>
      <c r="DQ106" s="605"/>
      <c r="DR106" s="605"/>
      <c r="DS106" s="605"/>
      <c r="DT106" s="605"/>
      <c r="DU106" s="605"/>
      <c r="DV106" s="605"/>
      <c r="DW106" s="605"/>
      <c r="DX106" s="605"/>
      <c r="DY106" s="19"/>
      <c r="DZ106" s="26"/>
      <c r="EA106" s="40"/>
      <c r="EB106" s="25"/>
      <c r="EC106" s="605"/>
      <c r="ED106" s="605"/>
      <c r="EE106" s="605"/>
      <c r="EF106" s="605"/>
      <c r="EG106" s="605"/>
      <c r="EH106" s="605"/>
      <c r="EI106" s="605"/>
      <c r="EJ106" s="605"/>
      <c r="EK106" s="605"/>
      <c r="EL106" s="605"/>
      <c r="EM106" s="19"/>
      <c r="EN106" s="26"/>
      <c r="EO106" s="41"/>
      <c r="EP106" s="25">
        <f t="shared" si="89"/>
        <v>0</v>
      </c>
      <c r="EQ106" s="605">
        <f>'havi összesítő'!FY138</f>
        <v>0</v>
      </c>
      <c r="ER106" s="605">
        <f>'havi összesítő'!FZ138</f>
        <v>0</v>
      </c>
      <c r="ES106" s="605">
        <f>'havi összesítő'!FX138</f>
        <v>0</v>
      </c>
      <c r="ET106" s="605">
        <f>'havi összesítő'!GC138</f>
        <v>0</v>
      </c>
      <c r="EU106" s="605">
        <f>'havi összesítő'!GA138</f>
        <v>0</v>
      </c>
      <c r="EV106" s="42"/>
      <c r="EW106" s="322">
        <f t="shared" si="90"/>
        <v>0</v>
      </c>
      <c r="EX106" s="323">
        <f>'havi összesítő'!GL138</f>
        <v>0</v>
      </c>
      <c r="EY106" s="323">
        <f>'havi összesítő'!GN138</f>
        <v>0</v>
      </c>
      <c r="EZ106" s="323">
        <f>'havi összesítő'!GM138</f>
        <v>0</v>
      </c>
      <c r="FA106" s="323">
        <f>'havi összesítő'!GQ138</f>
        <v>0</v>
      </c>
      <c r="FB106" s="323">
        <f>'havi összesítő'!GO138</f>
        <v>0</v>
      </c>
      <c r="FC106" s="42"/>
      <c r="FD106" s="322">
        <f t="shared" si="91"/>
        <v>0</v>
      </c>
      <c r="FE106" s="323">
        <f t="shared" si="92"/>
        <v>0</v>
      </c>
      <c r="FF106" s="323">
        <f t="shared" si="93"/>
        <v>0</v>
      </c>
      <c r="FG106" s="323">
        <f t="shared" si="94"/>
        <v>0</v>
      </c>
      <c r="FH106" s="323">
        <f t="shared" si="95"/>
        <v>0</v>
      </c>
      <c r="FI106" s="323">
        <f t="shared" si="96"/>
        <v>0</v>
      </c>
      <c r="FJ106" s="41"/>
      <c r="FK106" s="25"/>
      <c r="FL106" s="605"/>
      <c r="FM106" s="605"/>
      <c r="FN106" s="605"/>
      <c r="FO106" s="605"/>
      <c r="FP106" s="605"/>
      <c r="FQ106" s="42"/>
      <c r="FR106" s="25"/>
      <c r="FS106" s="605"/>
      <c r="FT106" s="605"/>
      <c r="FU106" s="605"/>
      <c r="FV106" s="605"/>
      <c r="FW106" s="605"/>
      <c r="FX106" s="42"/>
      <c r="FY106" s="25"/>
      <c r="FZ106" s="605"/>
      <c r="GA106" s="605"/>
      <c r="GB106" s="605"/>
      <c r="GC106" s="605"/>
      <c r="GD106" s="605"/>
      <c r="GE106" s="43"/>
      <c r="GN106" s="21"/>
      <c r="GO106" s="21"/>
    </row>
    <row r="107" spans="1:197" ht="15.75" hidden="1" thickBot="1" x14ac:dyDescent="0.3">
      <c r="A107" s="66">
        <f>IF(beosztás!A141=0,"",beosztás!A141)</f>
        <v>26</v>
      </c>
      <c r="B107" s="63" t="str">
        <f>IF(beosztás!B109=0,"",beosztás!B109)</f>
        <v/>
      </c>
      <c r="C107" s="64" t="str">
        <f>IF(beosztás!C109=0,"",beosztás!C109)</f>
        <v/>
      </c>
      <c r="D107" s="65" t="str">
        <f>IF(beosztás!D109=0,"",beosztás!D109)</f>
        <v/>
      </c>
      <c r="F107" s="25">
        <f t="shared" si="83"/>
        <v>0</v>
      </c>
      <c r="G107" s="605">
        <f>'havi összesítő'!M107</f>
        <v>0</v>
      </c>
      <c r="H107" s="605">
        <f>'havi összesítő'!N107</f>
        <v>0</v>
      </c>
      <c r="I107" s="605">
        <f>'havi összesítő'!L107</f>
        <v>0</v>
      </c>
      <c r="J107" s="605">
        <f>'havi összesítő'!Q107</f>
        <v>0</v>
      </c>
      <c r="K107" s="605">
        <f>'havi összesítő'!O107</f>
        <v>0</v>
      </c>
      <c r="L107" s="40"/>
      <c r="M107" s="25">
        <f t="shared" si="68"/>
        <v>0</v>
      </c>
      <c r="N107" s="605">
        <f>'havi összesítő'!Z107</f>
        <v>0</v>
      </c>
      <c r="O107" s="605">
        <f>'havi összesítő'!AB107</f>
        <v>0</v>
      </c>
      <c r="P107" s="605">
        <f>'havi összesítő'!AA107</f>
        <v>0</v>
      </c>
      <c r="Q107" s="605">
        <f>'havi összesítő'!AE107</f>
        <v>0</v>
      </c>
      <c r="R107" s="605">
        <f>'havi összesítő'!AC107</f>
        <v>0</v>
      </c>
      <c r="S107" s="40"/>
      <c r="T107" s="25">
        <f t="shared" si="84"/>
        <v>0</v>
      </c>
      <c r="U107" s="605">
        <f t="shared" si="85"/>
        <v>0</v>
      </c>
      <c r="V107" s="605">
        <f t="shared" si="86"/>
        <v>0</v>
      </c>
      <c r="W107" s="605">
        <f t="shared" si="87"/>
        <v>0</v>
      </c>
      <c r="X107" s="605">
        <f>'havi összesítő'!AS107</f>
        <v>0</v>
      </c>
      <c r="Y107" s="605">
        <f>'havi összesítő'!AQ107</f>
        <v>0</v>
      </c>
      <c r="Z107" s="41"/>
      <c r="AA107" s="25">
        <f t="shared" si="88"/>
        <v>0</v>
      </c>
      <c r="AB107" s="605">
        <f>'havi összesítő'!BC107</f>
        <v>0</v>
      </c>
      <c r="AC107" s="605">
        <f>'havi összesítő'!BD107</f>
        <v>0</v>
      </c>
      <c r="AD107" s="605">
        <f>'havi összesítő'!BB107</f>
        <v>0</v>
      </c>
      <c r="AE107" s="605">
        <f>'havi összesítő'!BG107</f>
        <v>0</v>
      </c>
      <c r="AF107" s="605">
        <f>'havi összesítő'!BE107</f>
        <v>0</v>
      </c>
      <c r="AG107" s="40"/>
      <c r="AH107" s="25"/>
      <c r="AI107" s="605"/>
      <c r="AJ107" s="605"/>
      <c r="AK107" s="605"/>
      <c r="AL107" s="605"/>
      <c r="AM107" s="605"/>
      <c r="AN107" s="605"/>
      <c r="AO107" s="605"/>
      <c r="AP107" s="605"/>
      <c r="AQ107" s="605"/>
      <c r="AR107" s="605"/>
      <c r="AS107" s="19"/>
      <c r="AT107" s="26"/>
      <c r="AU107" s="40"/>
      <c r="AV107" s="25"/>
      <c r="AW107" s="605"/>
      <c r="AX107" s="605"/>
      <c r="AY107" s="605"/>
      <c r="AZ107" s="605"/>
      <c r="BA107" s="605"/>
      <c r="BB107" s="605"/>
      <c r="BC107" s="605"/>
      <c r="BD107" s="605"/>
      <c r="BE107" s="605"/>
      <c r="BF107" s="605"/>
      <c r="BG107" s="19"/>
      <c r="BH107" s="26"/>
      <c r="BI107" s="41"/>
      <c r="BJ107" s="25"/>
      <c r="BK107" s="605"/>
      <c r="BL107" s="605"/>
      <c r="BM107" s="605"/>
      <c r="BN107" s="605"/>
      <c r="BO107" s="605"/>
      <c r="BP107" s="605"/>
      <c r="BQ107" s="605"/>
      <c r="BR107" s="605"/>
      <c r="BS107" s="605"/>
      <c r="BT107" s="605"/>
      <c r="BU107" s="19"/>
      <c r="BV107" s="26"/>
      <c r="BW107" s="40"/>
      <c r="BX107" s="25"/>
      <c r="BY107" s="605"/>
      <c r="BZ107" s="605"/>
      <c r="CA107" s="605"/>
      <c r="CB107" s="605"/>
      <c r="CC107" s="605"/>
      <c r="CD107" s="605"/>
      <c r="CE107" s="605"/>
      <c r="CF107" s="605"/>
      <c r="CG107" s="605"/>
      <c r="CH107" s="605"/>
      <c r="CI107" s="19"/>
      <c r="CJ107" s="26"/>
      <c r="CK107" s="40"/>
      <c r="CL107" s="25"/>
      <c r="CM107" s="605"/>
      <c r="CN107" s="605"/>
      <c r="CO107" s="605"/>
      <c r="CP107" s="605"/>
      <c r="CQ107" s="605"/>
      <c r="CR107" s="605"/>
      <c r="CS107" s="605"/>
      <c r="CT107" s="605"/>
      <c r="CU107" s="605"/>
      <c r="CV107" s="605"/>
      <c r="CW107" s="19"/>
      <c r="CX107" s="26"/>
      <c r="CY107" s="41"/>
      <c r="CZ107" s="25"/>
      <c r="DA107" s="605"/>
      <c r="DB107" s="605"/>
      <c r="DC107" s="605"/>
      <c r="DD107" s="605"/>
      <c r="DE107" s="605"/>
      <c r="DF107" s="605"/>
      <c r="DG107" s="605"/>
      <c r="DH107" s="605"/>
      <c r="DI107" s="605"/>
      <c r="DJ107" s="605"/>
      <c r="DK107" s="19"/>
      <c r="DL107" s="26"/>
      <c r="DM107" s="40"/>
      <c r="DN107" s="25"/>
      <c r="DO107" s="605"/>
      <c r="DP107" s="605"/>
      <c r="DQ107" s="605"/>
      <c r="DR107" s="605"/>
      <c r="DS107" s="605"/>
      <c r="DT107" s="605"/>
      <c r="DU107" s="605"/>
      <c r="DV107" s="605"/>
      <c r="DW107" s="605"/>
      <c r="DX107" s="605"/>
      <c r="DY107" s="19"/>
      <c r="DZ107" s="26"/>
      <c r="EA107" s="40"/>
      <c r="EB107" s="25"/>
      <c r="EC107" s="605"/>
      <c r="ED107" s="605"/>
      <c r="EE107" s="605"/>
      <c r="EF107" s="605"/>
      <c r="EG107" s="605"/>
      <c r="EH107" s="605"/>
      <c r="EI107" s="605"/>
      <c r="EJ107" s="605"/>
      <c r="EK107" s="605"/>
      <c r="EL107" s="605"/>
      <c r="EM107" s="19"/>
      <c r="EN107" s="26"/>
      <c r="EO107" s="41"/>
      <c r="EP107" s="25">
        <f t="shared" si="89"/>
        <v>0</v>
      </c>
      <c r="EQ107" s="605">
        <f>'havi összesítő'!FY139</f>
        <v>0</v>
      </c>
      <c r="ER107" s="605">
        <f>'havi összesítő'!FZ139</f>
        <v>0</v>
      </c>
      <c r="ES107" s="605">
        <f>'havi összesítő'!FX139</f>
        <v>0</v>
      </c>
      <c r="ET107" s="605">
        <f>'havi összesítő'!GC139</f>
        <v>0</v>
      </c>
      <c r="EU107" s="605">
        <f>'havi összesítő'!GA139</f>
        <v>0</v>
      </c>
      <c r="EV107" s="42"/>
      <c r="EW107" s="322">
        <f t="shared" si="90"/>
        <v>0</v>
      </c>
      <c r="EX107" s="323">
        <f>'havi összesítő'!GL139</f>
        <v>0</v>
      </c>
      <c r="EY107" s="323">
        <f>'havi összesítő'!GN139</f>
        <v>0</v>
      </c>
      <c r="EZ107" s="323">
        <f>'havi összesítő'!GM139</f>
        <v>0</v>
      </c>
      <c r="FA107" s="323">
        <f>'havi összesítő'!GQ139</f>
        <v>0</v>
      </c>
      <c r="FB107" s="323">
        <f>'havi összesítő'!GO139</f>
        <v>0</v>
      </c>
      <c r="FC107" s="42"/>
      <c r="FD107" s="322">
        <f t="shared" si="91"/>
        <v>0</v>
      </c>
      <c r="FE107" s="323">
        <f t="shared" si="92"/>
        <v>0</v>
      </c>
      <c r="FF107" s="323">
        <f t="shared" si="93"/>
        <v>0</v>
      </c>
      <c r="FG107" s="323">
        <f t="shared" si="94"/>
        <v>0</v>
      </c>
      <c r="FH107" s="323">
        <f t="shared" si="95"/>
        <v>0</v>
      </c>
      <c r="FI107" s="323">
        <f t="shared" si="96"/>
        <v>0</v>
      </c>
      <c r="FJ107" s="41"/>
      <c r="FK107" s="25"/>
      <c r="FL107" s="605"/>
      <c r="FM107" s="605"/>
      <c r="FN107" s="605"/>
      <c r="FO107" s="605"/>
      <c r="FP107" s="605"/>
      <c r="FQ107" s="42"/>
      <c r="FR107" s="25"/>
      <c r="FS107" s="605"/>
      <c r="FT107" s="605"/>
      <c r="FU107" s="605"/>
      <c r="FV107" s="605"/>
      <c r="FW107" s="605"/>
      <c r="FX107" s="42"/>
      <c r="FY107" s="25"/>
      <c r="FZ107" s="605"/>
      <c r="GA107" s="605"/>
      <c r="GB107" s="605"/>
      <c r="GC107" s="605"/>
      <c r="GD107" s="605"/>
      <c r="GE107" s="43"/>
      <c r="GN107" s="21"/>
      <c r="GO107" s="21"/>
    </row>
    <row r="108" spans="1:197" ht="15.75" hidden="1" thickBot="1" x14ac:dyDescent="0.3">
      <c r="A108" s="66">
        <f>IF(beosztás!A142=0,"",beosztás!A142)</f>
        <v>27</v>
      </c>
      <c r="B108" s="63" t="str">
        <f>IF(beosztás!B110=0,"",beosztás!B110)</f>
        <v/>
      </c>
      <c r="C108" s="64" t="str">
        <f>IF(beosztás!C110=0,"",beosztás!C110)</f>
        <v/>
      </c>
      <c r="D108" s="65" t="str">
        <f>IF(beosztás!D110=0,"",beosztás!D110)</f>
        <v/>
      </c>
      <c r="F108" s="25">
        <f t="shared" si="83"/>
        <v>0</v>
      </c>
      <c r="G108" s="605">
        <f>'havi összesítő'!M108</f>
        <v>0</v>
      </c>
      <c r="H108" s="605">
        <f>'havi összesítő'!N108</f>
        <v>0</v>
      </c>
      <c r="I108" s="605">
        <f>'havi összesítő'!L108</f>
        <v>0</v>
      </c>
      <c r="J108" s="605">
        <f>'havi összesítő'!Q108</f>
        <v>0</v>
      </c>
      <c r="K108" s="605">
        <f>'havi összesítő'!O108</f>
        <v>0</v>
      </c>
      <c r="L108" s="40"/>
      <c r="M108" s="25">
        <f t="shared" si="68"/>
        <v>0</v>
      </c>
      <c r="N108" s="605">
        <f>'havi összesítő'!Z108</f>
        <v>0</v>
      </c>
      <c r="O108" s="605">
        <f>'havi összesítő'!AB108</f>
        <v>0</v>
      </c>
      <c r="P108" s="605">
        <f>'havi összesítő'!AA108</f>
        <v>0</v>
      </c>
      <c r="Q108" s="605">
        <f>'havi összesítő'!AE108</f>
        <v>0</v>
      </c>
      <c r="R108" s="605">
        <f>'havi összesítő'!AC108</f>
        <v>0</v>
      </c>
      <c r="S108" s="40"/>
      <c r="T108" s="25">
        <f t="shared" si="84"/>
        <v>0</v>
      </c>
      <c r="U108" s="605">
        <f t="shared" si="85"/>
        <v>0</v>
      </c>
      <c r="V108" s="605">
        <f t="shared" si="86"/>
        <v>0</v>
      </c>
      <c r="W108" s="605">
        <f t="shared" si="87"/>
        <v>0</v>
      </c>
      <c r="X108" s="605">
        <f>'havi összesítő'!AS108</f>
        <v>0</v>
      </c>
      <c r="Y108" s="605">
        <f>'havi összesítő'!AQ108</f>
        <v>0</v>
      </c>
      <c r="Z108" s="41"/>
      <c r="AA108" s="25">
        <f t="shared" si="88"/>
        <v>0</v>
      </c>
      <c r="AB108" s="605">
        <f>'havi összesítő'!BC108</f>
        <v>0</v>
      </c>
      <c r="AC108" s="605">
        <f>'havi összesítő'!BD108</f>
        <v>0</v>
      </c>
      <c r="AD108" s="605">
        <f>'havi összesítő'!BB108</f>
        <v>0</v>
      </c>
      <c r="AE108" s="605">
        <f>'havi összesítő'!BG108</f>
        <v>0</v>
      </c>
      <c r="AF108" s="605">
        <f>'havi összesítő'!BE108</f>
        <v>0</v>
      </c>
      <c r="AG108" s="40"/>
      <c r="AH108" s="25"/>
      <c r="AI108" s="605"/>
      <c r="AJ108" s="605"/>
      <c r="AK108" s="605"/>
      <c r="AL108" s="605"/>
      <c r="AM108" s="605"/>
      <c r="AN108" s="605"/>
      <c r="AO108" s="605"/>
      <c r="AP108" s="605"/>
      <c r="AQ108" s="605"/>
      <c r="AR108" s="605"/>
      <c r="AS108" s="19"/>
      <c r="AT108" s="26"/>
      <c r="AU108" s="40"/>
      <c r="AV108" s="25"/>
      <c r="AW108" s="605"/>
      <c r="AX108" s="605"/>
      <c r="AY108" s="605"/>
      <c r="AZ108" s="605"/>
      <c r="BA108" s="605"/>
      <c r="BB108" s="605"/>
      <c r="BC108" s="605"/>
      <c r="BD108" s="605"/>
      <c r="BE108" s="605"/>
      <c r="BF108" s="605"/>
      <c r="BG108" s="19"/>
      <c r="BH108" s="26"/>
      <c r="BI108" s="41"/>
      <c r="BJ108" s="25"/>
      <c r="BK108" s="605"/>
      <c r="BL108" s="605"/>
      <c r="BM108" s="605"/>
      <c r="BN108" s="605"/>
      <c r="BO108" s="605"/>
      <c r="BP108" s="605"/>
      <c r="BQ108" s="605"/>
      <c r="BR108" s="605"/>
      <c r="BS108" s="605"/>
      <c r="BT108" s="605"/>
      <c r="BU108" s="19"/>
      <c r="BV108" s="26"/>
      <c r="BW108" s="40"/>
      <c r="BX108" s="25"/>
      <c r="BY108" s="605"/>
      <c r="BZ108" s="605"/>
      <c r="CA108" s="605"/>
      <c r="CB108" s="605"/>
      <c r="CC108" s="605"/>
      <c r="CD108" s="605"/>
      <c r="CE108" s="605"/>
      <c r="CF108" s="605"/>
      <c r="CG108" s="605"/>
      <c r="CH108" s="605"/>
      <c r="CI108" s="19"/>
      <c r="CJ108" s="26"/>
      <c r="CK108" s="40"/>
      <c r="CL108" s="25"/>
      <c r="CM108" s="605"/>
      <c r="CN108" s="605"/>
      <c r="CO108" s="605"/>
      <c r="CP108" s="605"/>
      <c r="CQ108" s="605"/>
      <c r="CR108" s="605"/>
      <c r="CS108" s="605"/>
      <c r="CT108" s="605"/>
      <c r="CU108" s="605"/>
      <c r="CV108" s="605"/>
      <c r="CW108" s="19"/>
      <c r="CX108" s="26"/>
      <c r="CY108" s="41"/>
      <c r="CZ108" s="25"/>
      <c r="DA108" s="605"/>
      <c r="DB108" s="605"/>
      <c r="DC108" s="605"/>
      <c r="DD108" s="605"/>
      <c r="DE108" s="605"/>
      <c r="DF108" s="605"/>
      <c r="DG108" s="605"/>
      <c r="DH108" s="605"/>
      <c r="DI108" s="605"/>
      <c r="DJ108" s="605"/>
      <c r="DK108" s="19"/>
      <c r="DL108" s="26"/>
      <c r="DM108" s="40"/>
      <c r="DN108" s="25"/>
      <c r="DO108" s="605"/>
      <c r="DP108" s="605"/>
      <c r="DQ108" s="605"/>
      <c r="DR108" s="605"/>
      <c r="DS108" s="605"/>
      <c r="DT108" s="605"/>
      <c r="DU108" s="605"/>
      <c r="DV108" s="605"/>
      <c r="DW108" s="605"/>
      <c r="DX108" s="605"/>
      <c r="DY108" s="19"/>
      <c r="DZ108" s="26"/>
      <c r="EA108" s="40"/>
      <c r="EB108" s="25"/>
      <c r="EC108" s="605"/>
      <c r="ED108" s="605"/>
      <c r="EE108" s="605"/>
      <c r="EF108" s="605"/>
      <c r="EG108" s="605"/>
      <c r="EH108" s="605"/>
      <c r="EI108" s="605"/>
      <c r="EJ108" s="605"/>
      <c r="EK108" s="605"/>
      <c r="EL108" s="605"/>
      <c r="EM108" s="19"/>
      <c r="EN108" s="26"/>
      <c r="EO108" s="41"/>
      <c r="EP108" s="25">
        <f t="shared" si="89"/>
        <v>0</v>
      </c>
      <c r="EQ108" s="605">
        <f>'havi összesítő'!FY140</f>
        <v>0</v>
      </c>
      <c r="ER108" s="605">
        <f>'havi összesítő'!FZ140</f>
        <v>0</v>
      </c>
      <c r="ES108" s="605">
        <f>'havi összesítő'!FX140</f>
        <v>0</v>
      </c>
      <c r="ET108" s="605">
        <f>'havi összesítő'!GC140</f>
        <v>0</v>
      </c>
      <c r="EU108" s="605">
        <f>'havi összesítő'!GA140</f>
        <v>0</v>
      </c>
      <c r="EV108" s="42"/>
      <c r="EW108" s="322">
        <f t="shared" si="90"/>
        <v>0</v>
      </c>
      <c r="EX108" s="323">
        <f>'havi összesítő'!GL140</f>
        <v>0</v>
      </c>
      <c r="EY108" s="323">
        <f>'havi összesítő'!GN140</f>
        <v>0</v>
      </c>
      <c r="EZ108" s="323">
        <f>'havi összesítő'!GM140</f>
        <v>0</v>
      </c>
      <c r="FA108" s="323">
        <f>'havi összesítő'!GQ140</f>
        <v>0</v>
      </c>
      <c r="FB108" s="323">
        <f>'havi összesítő'!GO140</f>
        <v>0</v>
      </c>
      <c r="FC108" s="42"/>
      <c r="FD108" s="322">
        <f t="shared" si="91"/>
        <v>0</v>
      </c>
      <c r="FE108" s="323">
        <f t="shared" si="92"/>
        <v>0</v>
      </c>
      <c r="FF108" s="323">
        <f t="shared" si="93"/>
        <v>0</v>
      </c>
      <c r="FG108" s="323">
        <f t="shared" si="94"/>
        <v>0</v>
      </c>
      <c r="FH108" s="323">
        <f t="shared" si="95"/>
        <v>0</v>
      </c>
      <c r="FI108" s="323">
        <f t="shared" si="96"/>
        <v>0</v>
      </c>
      <c r="FJ108" s="41"/>
      <c r="FK108" s="25"/>
      <c r="FL108" s="605"/>
      <c r="FM108" s="605"/>
      <c r="FN108" s="605"/>
      <c r="FO108" s="605"/>
      <c r="FP108" s="605"/>
      <c r="FQ108" s="42"/>
      <c r="FR108" s="25"/>
      <c r="FS108" s="605"/>
      <c r="FT108" s="605"/>
      <c r="FU108" s="605"/>
      <c r="FV108" s="605"/>
      <c r="FW108" s="605"/>
      <c r="FX108" s="42"/>
      <c r="FY108" s="25"/>
      <c r="FZ108" s="605"/>
      <c r="GA108" s="605"/>
      <c r="GB108" s="605"/>
      <c r="GC108" s="605"/>
      <c r="GD108" s="605"/>
      <c r="GE108" s="43"/>
      <c r="GN108" s="21"/>
      <c r="GO108" s="21"/>
    </row>
    <row r="109" spans="1:197" ht="15.75" hidden="1" thickBot="1" x14ac:dyDescent="0.3">
      <c r="A109" s="66">
        <f>IF(beosztás!A143=0,"",beosztás!A143)</f>
        <v>28</v>
      </c>
      <c r="B109" s="63" t="str">
        <f>IF(beosztás!B111=0,"",beosztás!B111)</f>
        <v/>
      </c>
      <c r="C109" s="64" t="str">
        <f>IF(beosztás!C111=0,"",beosztás!C111)</f>
        <v/>
      </c>
      <c r="D109" s="65" t="str">
        <f>IF(beosztás!D111=0,"",beosztás!D111)</f>
        <v/>
      </c>
      <c r="F109" s="25">
        <f t="shared" si="83"/>
        <v>0</v>
      </c>
      <c r="G109" s="605">
        <f>'havi összesítő'!M109</f>
        <v>0</v>
      </c>
      <c r="H109" s="605">
        <f>'havi összesítő'!N109</f>
        <v>0</v>
      </c>
      <c r="I109" s="605">
        <f>'havi összesítő'!L109</f>
        <v>0</v>
      </c>
      <c r="J109" s="605">
        <f>'havi összesítő'!Q109</f>
        <v>0</v>
      </c>
      <c r="K109" s="605">
        <f>'havi összesítő'!O109</f>
        <v>0</v>
      </c>
      <c r="L109" s="40"/>
      <c r="M109" s="25">
        <f t="shared" si="68"/>
        <v>0</v>
      </c>
      <c r="N109" s="605">
        <f>'havi összesítő'!Z109</f>
        <v>0</v>
      </c>
      <c r="O109" s="605">
        <f>'havi összesítő'!AB109</f>
        <v>0</v>
      </c>
      <c r="P109" s="605">
        <f>'havi összesítő'!AA109</f>
        <v>0</v>
      </c>
      <c r="Q109" s="605">
        <f>'havi összesítő'!AE109</f>
        <v>0</v>
      </c>
      <c r="R109" s="605">
        <f>'havi összesítő'!AC109</f>
        <v>0</v>
      </c>
      <c r="S109" s="40"/>
      <c r="T109" s="25">
        <f t="shared" si="84"/>
        <v>0</v>
      </c>
      <c r="U109" s="605">
        <f t="shared" si="85"/>
        <v>0</v>
      </c>
      <c r="V109" s="605">
        <f t="shared" si="86"/>
        <v>0</v>
      </c>
      <c r="W109" s="605">
        <f t="shared" si="87"/>
        <v>0</v>
      </c>
      <c r="X109" s="605">
        <f>'havi összesítő'!AS109</f>
        <v>0</v>
      </c>
      <c r="Y109" s="605">
        <f>'havi összesítő'!AQ109</f>
        <v>0</v>
      </c>
      <c r="Z109" s="41"/>
      <c r="AA109" s="25">
        <f t="shared" si="88"/>
        <v>0</v>
      </c>
      <c r="AB109" s="605">
        <f>'havi összesítő'!BC109</f>
        <v>0</v>
      </c>
      <c r="AC109" s="605">
        <f>'havi összesítő'!BD109</f>
        <v>0</v>
      </c>
      <c r="AD109" s="605">
        <f>'havi összesítő'!BB109</f>
        <v>0</v>
      </c>
      <c r="AE109" s="605">
        <f>'havi összesítő'!BG109</f>
        <v>0</v>
      </c>
      <c r="AF109" s="605">
        <f>'havi összesítő'!BE109</f>
        <v>0</v>
      </c>
      <c r="AG109" s="40"/>
      <c r="AH109" s="25"/>
      <c r="AI109" s="605"/>
      <c r="AJ109" s="605"/>
      <c r="AK109" s="605"/>
      <c r="AL109" s="605"/>
      <c r="AM109" s="605"/>
      <c r="AN109" s="605"/>
      <c r="AO109" s="605"/>
      <c r="AP109" s="605"/>
      <c r="AQ109" s="605"/>
      <c r="AR109" s="605"/>
      <c r="AS109" s="19"/>
      <c r="AT109" s="26"/>
      <c r="AU109" s="40"/>
      <c r="AV109" s="25"/>
      <c r="AW109" s="605"/>
      <c r="AX109" s="605"/>
      <c r="AY109" s="605"/>
      <c r="AZ109" s="605"/>
      <c r="BA109" s="605"/>
      <c r="BB109" s="605"/>
      <c r="BC109" s="605"/>
      <c r="BD109" s="605"/>
      <c r="BE109" s="605"/>
      <c r="BF109" s="605"/>
      <c r="BG109" s="19"/>
      <c r="BH109" s="26"/>
      <c r="BI109" s="41"/>
      <c r="BJ109" s="25"/>
      <c r="BK109" s="605"/>
      <c r="BL109" s="605"/>
      <c r="BM109" s="605"/>
      <c r="BN109" s="605"/>
      <c r="BO109" s="605"/>
      <c r="BP109" s="605"/>
      <c r="BQ109" s="605"/>
      <c r="BR109" s="605"/>
      <c r="BS109" s="605"/>
      <c r="BT109" s="605"/>
      <c r="BU109" s="19"/>
      <c r="BV109" s="26"/>
      <c r="BW109" s="40"/>
      <c r="BX109" s="25"/>
      <c r="BY109" s="605"/>
      <c r="BZ109" s="605"/>
      <c r="CA109" s="605"/>
      <c r="CB109" s="605"/>
      <c r="CC109" s="605"/>
      <c r="CD109" s="605"/>
      <c r="CE109" s="605"/>
      <c r="CF109" s="605"/>
      <c r="CG109" s="605"/>
      <c r="CH109" s="605"/>
      <c r="CI109" s="19"/>
      <c r="CJ109" s="26"/>
      <c r="CK109" s="40"/>
      <c r="CL109" s="25"/>
      <c r="CM109" s="605"/>
      <c r="CN109" s="605"/>
      <c r="CO109" s="605"/>
      <c r="CP109" s="605"/>
      <c r="CQ109" s="605"/>
      <c r="CR109" s="605"/>
      <c r="CS109" s="605"/>
      <c r="CT109" s="605"/>
      <c r="CU109" s="605"/>
      <c r="CV109" s="605"/>
      <c r="CW109" s="19"/>
      <c r="CX109" s="26"/>
      <c r="CY109" s="41"/>
      <c r="CZ109" s="25"/>
      <c r="DA109" s="605"/>
      <c r="DB109" s="605"/>
      <c r="DC109" s="605"/>
      <c r="DD109" s="605"/>
      <c r="DE109" s="605"/>
      <c r="DF109" s="605"/>
      <c r="DG109" s="605"/>
      <c r="DH109" s="605"/>
      <c r="DI109" s="605"/>
      <c r="DJ109" s="605"/>
      <c r="DK109" s="19"/>
      <c r="DL109" s="26"/>
      <c r="DM109" s="40"/>
      <c r="DN109" s="25"/>
      <c r="DO109" s="605"/>
      <c r="DP109" s="605"/>
      <c r="DQ109" s="605"/>
      <c r="DR109" s="605"/>
      <c r="DS109" s="605"/>
      <c r="DT109" s="605"/>
      <c r="DU109" s="605"/>
      <c r="DV109" s="605"/>
      <c r="DW109" s="605"/>
      <c r="DX109" s="605"/>
      <c r="DY109" s="19"/>
      <c r="DZ109" s="26"/>
      <c r="EA109" s="40"/>
      <c r="EB109" s="25"/>
      <c r="EC109" s="605"/>
      <c r="ED109" s="605"/>
      <c r="EE109" s="605"/>
      <c r="EF109" s="605"/>
      <c r="EG109" s="605"/>
      <c r="EH109" s="605"/>
      <c r="EI109" s="605"/>
      <c r="EJ109" s="605"/>
      <c r="EK109" s="605"/>
      <c r="EL109" s="605"/>
      <c r="EM109" s="19"/>
      <c r="EN109" s="26"/>
      <c r="EO109" s="41"/>
      <c r="EP109" s="25">
        <f t="shared" si="89"/>
        <v>0</v>
      </c>
      <c r="EQ109" s="605">
        <f>'havi összesítő'!FY141</f>
        <v>0</v>
      </c>
      <c r="ER109" s="605">
        <f>'havi összesítő'!FZ141</f>
        <v>0</v>
      </c>
      <c r="ES109" s="605">
        <f>'havi összesítő'!FX141</f>
        <v>0</v>
      </c>
      <c r="ET109" s="605">
        <f>'havi összesítő'!GC141</f>
        <v>0</v>
      </c>
      <c r="EU109" s="605">
        <f>'havi összesítő'!GA141</f>
        <v>0</v>
      </c>
      <c r="EV109" s="42"/>
      <c r="EW109" s="322">
        <f t="shared" si="90"/>
        <v>0</v>
      </c>
      <c r="EX109" s="323">
        <f>'havi összesítő'!GL141</f>
        <v>0</v>
      </c>
      <c r="EY109" s="323">
        <f>'havi összesítő'!GN141</f>
        <v>0</v>
      </c>
      <c r="EZ109" s="323">
        <f>'havi összesítő'!GM141</f>
        <v>0</v>
      </c>
      <c r="FA109" s="323">
        <f>'havi összesítő'!GQ141</f>
        <v>0</v>
      </c>
      <c r="FB109" s="323">
        <f>'havi összesítő'!GO141</f>
        <v>0</v>
      </c>
      <c r="FC109" s="42"/>
      <c r="FD109" s="322">
        <f t="shared" si="91"/>
        <v>0</v>
      </c>
      <c r="FE109" s="323">
        <f t="shared" si="92"/>
        <v>0</v>
      </c>
      <c r="FF109" s="323">
        <f t="shared" si="93"/>
        <v>0</v>
      </c>
      <c r="FG109" s="323">
        <f t="shared" si="94"/>
        <v>0</v>
      </c>
      <c r="FH109" s="323">
        <f t="shared" si="95"/>
        <v>0</v>
      </c>
      <c r="FI109" s="323">
        <f t="shared" si="96"/>
        <v>0</v>
      </c>
      <c r="FJ109" s="41"/>
      <c r="FK109" s="25"/>
      <c r="FL109" s="605"/>
      <c r="FM109" s="605"/>
      <c r="FN109" s="605"/>
      <c r="FO109" s="605"/>
      <c r="FP109" s="605"/>
      <c r="FQ109" s="42"/>
      <c r="FR109" s="25"/>
      <c r="FS109" s="605"/>
      <c r="FT109" s="605"/>
      <c r="FU109" s="605"/>
      <c r="FV109" s="605"/>
      <c r="FW109" s="605"/>
      <c r="FX109" s="42"/>
      <c r="FY109" s="25"/>
      <c r="FZ109" s="605"/>
      <c r="GA109" s="605"/>
      <c r="GB109" s="605"/>
      <c r="GC109" s="605"/>
      <c r="GD109" s="605"/>
      <c r="GE109" s="43"/>
      <c r="GN109" s="21"/>
      <c r="GO109" s="21"/>
    </row>
    <row r="110" spans="1:197" ht="15.75" hidden="1" thickBot="1" x14ac:dyDescent="0.3">
      <c r="A110" s="66">
        <f>IF(beosztás!A144=0,"",beosztás!A144)</f>
        <v>29</v>
      </c>
      <c r="B110" s="63" t="str">
        <f>IF(beosztás!B112=0,"",beosztás!B112)</f>
        <v/>
      </c>
      <c r="C110" s="64" t="str">
        <f>IF(beosztás!C112=0,"",beosztás!C112)</f>
        <v/>
      </c>
      <c r="D110" s="65" t="str">
        <f>IF(beosztás!D112=0,"",beosztás!D112)</f>
        <v/>
      </c>
      <c r="F110" s="25">
        <f t="shared" si="83"/>
        <v>0</v>
      </c>
      <c r="G110" s="605">
        <f>'havi összesítő'!M110</f>
        <v>0</v>
      </c>
      <c r="H110" s="605">
        <f>'havi összesítő'!N110</f>
        <v>0</v>
      </c>
      <c r="I110" s="605">
        <f>'havi összesítő'!L110</f>
        <v>0</v>
      </c>
      <c r="J110" s="605">
        <f>'havi összesítő'!Q110</f>
        <v>0</v>
      </c>
      <c r="K110" s="605">
        <f>'havi összesítő'!O110</f>
        <v>0</v>
      </c>
      <c r="L110" s="40"/>
      <c r="M110" s="25">
        <f t="shared" si="68"/>
        <v>0</v>
      </c>
      <c r="N110" s="605">
        <f>'havi összesítő'!Z110</f>
        <v>0</v>
      </c>
      <c r="O110" s="605">
        <f>'havi összesítő'!AB110</f>
        <v>0</v>
      </c>
      <c r="P110" s="605">
        <f>'havi összesítő'!AA110</f>
        <v>0</v>
      </c>
      <c r="Q110" s="605">
        <f>'havi összesítő'!AE110</f>
        <v>0</v>
      </c>
      <c r="R110" s="605">
        <f>'havi összesítő'!AC110</f>
        <v>0</v>
      </c>
      <c r="S110" s="40"/>
      <c r="T110" s="25">
        <f t="shared" si="84"/>
        <v>0</v>
      </c>
      <c r="U110" s="605">
        <f t="shared" si="85"/>
        <v>0</v>
      </c>
      <c r="V110" s="605">
        <f t="shared" si="86"/>
        <v>0</v>
      </c>
      <c r="W110" s="605">
        <f t="shared" si="87"/>
        <v>0</v>
      </c>
      <c r="X110" s="605">
        <f>'havi összesítő'!AS110</f>
        <v>0</v>
      </c>
      <c r="Y110" s="605">
        <f>'havi összesítő'!AQ110</f>
        <v>0</v>
      </c>
      <c r="Z110" s="41"/>
      <c r="AA110" s="25">
        <f t="shared" si="88"/>
        <v>0</v>
      </c>
      <c r="AB110" s="605">
        <f>'havi összesítő'!BC110</f>
        <v>0</v>
      </c>
      <c r="AC110" s="605">
        <f>'havi összesítő'!BD110</f>
        <v>0</v>
      </c>
      <c r="AD110" s="605">
        <f>'havi összesítő'!BB110</f>
        <v>0</v>
      </c>
      <c r="AE110" s="605">
        <f>'havi összesítő'!BG110</f>
        <v>0</v>
      </c>
      <c r="AF110" s="605">
        <f>'havi összesítő'!BE110</f>
        <v>0</v>
      </c>
      <c r="AG110" s="40"/>
      <c r="AH110" s="25"/>
      <c r="AI110" s="605"/>
      <c r="AJ110" s="605"/>
      <c r="AK110" s="605"/>
      <c r="AL110" s="605"/>
      <c r="AM110" s="605"/>
      <c r="AN110" s="605"/>
      <c r="AO110" s="605"/>
      <c r="AP110" s="605"/>
      <c r="AQ110" s="605"/>
      <c r="AR110" s="605"/>
      <c r="AS110" s="19"/>
      <c r="AT110" s="26"/>
      <c r="AU110" s="40"/>
      <c r="AV110" s="25"/>
      <c r="AW110" s="605"/>
      <c r="AX110" s="605"/>
      <c r="AY110" s="605"/>
      <c r="AZ110" s="605"/>
      <c r="BA110" s="605"/>
      <c r="BB110" s="605"/>
      <c r="BC110" s="605"/>
      <c r="BD110" s="605"/>
      <c r="BE110" s="605"/>
      <c r="BF110" s="605"/>
      <c r="BG110" s="19"/>
      <c r="BH110" s="26"/>
      <c r="BI110" s="41"/>
      <c r="BJ110" s="25"/>
      <c r="BK110" s="605"/>
      <c r="BL110" s="605"/>
      <c r="BM110" s="605"/>
      <c r="BN110" s="605"/>
      <c r="BO110" s="605"/>
      <c r="BP110" s="605"/>
      <c r="BQ110" s="605"/>
      <c r="BR110" s="605"/>
      <c r="BS110" s="605"/>
      <c r="BT110" s="605"/>
      <c r="BU110" s="19"/>
      <c r="BV110" s="26"/>
      <c r="BW110" s="40"/>
      <c r="BX110" s="25"/>
      <c r="BY110" s="605"/>
      <c r="BZ110" s="605"/>
      <c r="CA110" s="605"/>
      <c r="CB110" s="605"/>
      <c r="CC110" s="605"/>
      <c r="CD110" s="605"/>
      <c r="CE110" s="605"/>
      <c r="CF110" s="605"/>
      <c r="CG110" s="605"/>
      <c r="CH110" s="605"/>
      <c r="CI110" s="19"/>
      <c r="CJ110" s="26"/>
      <c r="CK110" s="40"/>
      <c r="CL110" s="25"/>
      <c r="CM110" s="605"/>
      <c r="CN110" s="605"/>
      <c r="CO110" s="605"/>
      <c r="CP110" s="605"/>
      <c r="CQ110" s="605"/>
      <c r="CR110" s="605"/>
      <c r="CS110" s="605"/>
      <c r="CT110" s="605"/>
      <c r="CU110" s="605"/>
      <c r="CV110" s="605"/>
      <c r="CW110" s="19"/>
      <c r="CX110" s="26"/>
      <c r="CY110" s="41"/>
      <c r="CZ110" s="25"/>
      <c r="DA110" s="605"/>
      <c r="DB110" s="605"/>
      <c r="DC110" s="605"/>
      <c r="DD110" s="605"/>
      <c r="DE110" s="605"/>
      <c r="DF110" s="605"/>
      <c r="DG110" s="605"/>
      <c r="DH110" s="605"/>
      <c r="DI110" s="605"/>
      <c r="DJ110" s="605"/>
      <c r="DK110" s="19"/>
      <c r="DL110" s="26"/>
      <c r="DM110" s="40"/>
      <c r="DN110" s="25"/>
      <c r="DO110" s="605"/>
      <c r="DP110" s="605"/>
      <c r="DQ110" s="605"/>
      <c r="DR110" s="605"/>
      <c r="DS110" s="605"/>
      <c r="DT110" s="605"/>
      <c r="DU110" s="605"/>
      <c r="DV110" s="605"/>
      <c r="DW110" s="605"/>
      <c r="DX110" s="605"/>
      <c r="DY110" s="19"/>
      <c r="DZ110" s="26"/>
      <c r="EA110" s="40"/>
      <c r="EB110" s="25"/>
      <c r="EC110" s="605"/>
      <c r="ED110" s="605"/>
      <c r="EE110" s="605"/>
      <c r="EF110" s="605"/>
      <c r="EG110" s="605"/>
      <c r="EH110" s="605"/>
      <c r="EI110" s="605"/>
      <c r="EJ110" s="605"/>
      <c r="EK110" s="605"/>
      <c r="EL110" s="605"/>
      <c r="EM110" s="19"/>
      <c r="EN110" s="26"/>
      <c r="EO110" s="41"/>
      <c r="EP110" s="25">
        <f t="shared" si="89"/>
        <v>0</v>
      </c>
      <c r="EQ110" s="605">
        <f>'havi összesítő'!FY142</f>
        <v>0</v>
      </c>
      <c r="ER110" s="605">
        <f>'havi összesítő'!FZ142</f>
        <v>0</v>
      </c>
      <c r="ES110" s="605">
        <f>'havi összesítő'!FX142</f>
        <v>0</v>
      </c>
      <c r="ET110" s="605">
        <f>'havi összesítő'!GC142</f>
        <v>0</v>
      </c>
      <c r="EU110" s="605">
        <f>'havi összesítő'!GA142</f>
        <v>0</v>
      </c>
      <c r="EV110" s="42"/>
      <c r="EW110" s="322">
        <f t="shared" si="90"/>
        <v>0</v>
      </c>
      <c r="EX110" s="323">
        <f>'havi összesítő'!GL142</f>
        <v>0</v>
      </c>
      <c r="EY110" s="323">
        <f>'havi összesítő'!GN142</f>
        <v>0</v>
      </c>
      <c r="EZ110" s="323">
        <f>'havi összesítő'!GM142</f>
        <v>0</v>
      </c>
      <c r="FA110" s="323">
        <f>'havi összesítő'!GQ142</f>
        <v>0</v>
      </c>
      <c r="FB110" s="323">
        <f>'havi összesítő'!GO142</f>
        <v>0</v>
      </c>
      <c r="FC110" s="42"/>
      <c r="FD110" s="322">
        <f t="shared" si="91"/>
        <v>0</v>
      </c>
      <c r="FE110" s="323">
        <f t="shared" si="92"/>
        <v>0</v>
      </c>
      <c r="FF110" s="323">
        <f t="shared" si="93"/>
        <v>0</v>
      </c>
      <c r="FG110" s="323">
        <f t="shared" si="94"/>
        <v>0</v>
      </c>
      <c r="FH110" s="323">
        <f t="shared" si="95"/>
        <v>0</v>
      </c>
      <c r="FI110" s="323">
        <f t="shared" si="96"/>
        <v>0</v>
      </c>
      <c r="FJ110" s="41"/>
      <c r="FK110" s="25"/>
      <c r="FL110" s="605"/>
      <c r="FM110" s="605"/>
      <c r="FN110" s="605"/>
      <c r="FO110" s="605"/>
      <c r="FP110" s="605"/>
      <c r="FQ110" s="42"/>
      <c r="FR110" s="25"/>
      <c r="FS110" s="605"/>
      <c r="FT110" s="605"/>
      <c r="FU110" s="605"/>
      <c r="FV110" s="605"/>
      <c r="FW110" s="605"/>
      <c r="FX110" s="42"/>
      <c r="FY110" s="25"/>
      <c r="FZ110" s="605"/>
      <c r="GA110" s="605"/>
      <c r="GB110" s="605"/>
      <c r="GC110" s="605"/>
      <c r="GD110" s="605"/>
      <c r="GE110" s="43"/>
      <c r="GN110" s="21"/>
      <c r="GO110" s="21"/>
    </row>
    <row r="111" spans="1:197" ht="15.75" hidden="1" thickBot="1" x14ac:dyDescent="0.3">
      <c r="A111" s="66">
        <f>IF(beosztás!A145=0,"",beosztás!A145)</f>
        <v>30</v>
      </c>
      <c r="B111" s="63" t="str">
        <f>IF(beosztás!B113=0,"",beosztás!B113)</f>
        <v/>
      </c>
      <c r="C111" s="64" t="str">
        <f>IF(beosztás!C113=0,"",beosztás!C113)</f>
        <v/>
      </c>
      <c r="D111" s="65" t="str">
        <f>IF(beosztás!D113=0,"",beosztás!D113)</f>
        <v/>
      </c>
      <c r="F111" s="25">
        <f t="shared" si="83"/>
        <v>0</v>
      </c>
      <c r="G111" s="605">
        <f>'havi összesítő'!M111</f>
        <v>0</v>
      </c>
      <c r="H111" s="605">
        <f>'havi összesítő'!N111</f>
        <v>0</v>
      </c>
      <c r="I111" s="605">
        <f>'havi összesítő'!L111</f>
        <v>0</v>
      </c>
      <c r="J111" s="605">
        <f>'havi összesítő'!Q111</f>
        <v>0</v>
      </c>
      <c r="K111" s="605">
        <f>'havi összesítő'!O111</f>
        <v>0</v>
      </c>
      <c r="L111" s="40"/>
      <c r="M111" s="25">
        <f t="shared" si="68"/>
        <v>0</v>
      </c>
      <c r="N111" s="605">
        <f>'havi összesítő'!Z111</f>
        <v>0</v>
      </c>
      <c r="O111" s="605">
        <f>'havi összesítő'!AB111</f>
        <v>0</v>
      </c>
      <c r="P111" s="605">
        <f>'havi összesítő'!AA111</f>
        <v>0</v>
      </c>
      <c r="Q111" s="605">
        <f>'havi összesítő'!AE111</f>
        <v>0</v>
      </c>
      <c r="R111" s="605">
        <f>'havi összesítő'!AC111</f>
        <v>0</v>
      </c>
      <c r="S111" s="40"/>
      <c r="T111" s="25">
        <f t="shared" si="84"/>
        <v>0</v>
      </c>
      <c r="U111" s="605">
        <f t="shared" si="85"/>
        <v>0</v>
      </c>
      <c r="V111" s="605">
        <f t="shared" si="86"/>
        <v>0</v>
      </c>
      <c r="W111" s="605">
        <f t="shared" si="87"/>
        <v>0</v>
      </c>
      <c r="X111" s="605">
        <f>'havi összesítő'!AS111</f>
        <v>0</v>
      </c>
      <c r="Y111" s="605">
        <f>'havi összesítő'!AQ111</f>
        <v>0</v>
      </c>
      <c r="Z111" s="41"/>
      <c r="AA111" s="25">
        <f t="shared" si="88"/>
        <v>0</v>
      </c>
      <c r="AB111" s="605">
        <f>'havi összesítő'!BC111</f>
        <v>0</v>
      </c>
      <c r="AC111" s="605">
        <f>'havi összesítő'!BD111</f>
        <v>0</v>
      </c>
      <c r="AD111" s="605">
        <f>'havi összesítő'!BB111</f>
        <v>0</v>
      </c>
      <c r="AE111" s="605">
        <f>'havi összesítő'!BG111</f>
        <v>0</v>
      </c>
      <c r="AF111" s="605">
        <f>'havi összesítő'!BE111</f>
        <v>0</v>
      </c>
      <c r="AG111" s="40"/>
      <c r="AH111" s="25"/>
      <c r="AI111" s="605"/>
      <c r="AJ111" s="605"/>
      <c r="AK111" s="605"/>
      <c r="AL111" s="605"/>
      <c r="AM111" s="605"/>
      <c r="AN111" s="605"/>
      <c r="AO111" s="605"/>
      <c r="AP111" s="605"/>
      <c r="AQ111" s="605"/>
      <c r="AR111" s="605"/>
      <c r="AS111" s="19"/>
      <c r="AT111" s="26"/>
      <c r="AU111" s="40"/>
      <c r="AV111" s="25"/>
      <c r="AW111" s="605"/>
      <c r="AX111" s="605"/>
      <c r="AY111" s="605"/>
      <c r="AZ111" s="605"/>
      <c r="BA111" s="605"/>
      <c r="BB111" s="605"/>
      <c r="BC111" s="605"/>
      <c r="BD111" s="605"/>
      <c r="BE111" s="605"/>
      <c r="BF111" s="605"/>
      <c r="BG111" s="19"/>
      <c r="BH111" s="26"/>
      <c r="BI111" s="41"/>
      <c r="BJ111" s="25"/>
      <c r="BK111" s="605"/>
      <c r="BL111" s="605"/>
      <c r="BM111" s="605"/>
      <c r="BN111" s="605"/>
      <c r="BO111" s="605"/>
      <c r="BP111" s="605"/>
      <c r="BQ111" s="605"/>
      <c r="BR111" s="605"/>
      <c r="BS111" s="605"/>
      <c r="BT111" s="605"/>
      <c r="BU111" s="19"/>
      <c r="BV111" s="26"/>
      <c r="BW111" s="40"/>
      <c r="BX111" s="25"/>
      <c r="BY111" s="605"/>
      <c r="BZ111" s="605"/>
      <c r="CA111" s="605"/>
      <c r="CB111" s="605"/>
      <c r="CC111" s="605"/>
      <c r="CD111" s="605"/>
      <c r="CE111" s="605"/>
      <c r="CF111" s="605"/>
      <c r="CG111" s="605"/>
      <c r="CH111" s="605"/>
      <c r="CI111" s="19"/>
      <c r="CJ111" s="26"/>
      <c r="CK111" s="40"/>
      <c r="CL111" s="25"/>
      <c r="CM111" s="605"/>
      <c r="CN111" s="605"/>
      <c r="CO111" s="605"/>
      <c r="CP111" s="605"/>
      <c r="CQ111" s="605"/>
      <c r="CR111" s="605"/>
      <c r="CS111" s="605"/>
      <c r="CT111" s="605"/>
      <c r="CU111" s="605"/>
      <c r="CV111" s="605"/>
      <c r="CW111" s="19"/>
      <c r="CX111" s="26"/>
      <c r="CY111" s="41"/>
      <c r="CZ111" s="25"/>
      <c r="DA111" s="605"/>
      <c r="DB111" s="605"/>
      <c r="DC111" s="605"/>
      <c r="DD111" s="605"/>
      <c r="DE111" s="605"/>
      <c r="DF111" s="605"/>
      <c r="DG111" s="605"/>
      <c r="DH111" s="605"/>
      <c r="DI111" s="605"/>
      <c r="DJ111" s="605"/>
      <c r="DK111" s="19"/>
      <c r="DL111" s="26"/>
      <c r="DM111" s="40"/>
      <c r="DN111" s="25"/>
      <c r="DO111" s="605"/>
      <c r="DP111" s="605"/>
      <c r="DQ111" s="605"/>
      <c r="DR111" s="605"/>
      <c r="DS111" s="605"/>
      <c r="DT111" s="605"/>
      <c r="DU111" s="605"/>
      <c r="DV111" s="605"/>
      <c r="DW111" s="605"/>
      <c r="DX111" s="605"/>
      <c r="DY111" s="19"/>
      <c r="DZ111" s="26"/>
      <c r="EA111" s="40"/>
      <c r="EB111" s="25"/>
      <c r="EC111" s="605"/>
      <c r="ED111" s="605"/>
      <c r="EE111" s="605"/>
      <c r="EF111" s="605"/>
      <c r="EG111" s="605"/>
      <c r="EH111" s="605"/>
      <c r="EI111" s="605"/>
      <c r="EJ111" s="605"/>
      <c r="EK111" s="605"/>
      <c r="EL111" s="605"/>
      <c r="EM111" s="19"/>
      <c r="EN111" s="26"/>
      <c r="EO111" s="41"/>
      <c r="EP111" s="25">
        <f t="shared" si="89"/>
        <v>0</v>
      </c>
      <c r="EQ111" s="605">
        <f>'havi összesítő'!FY143</f>
        <v>0</v>
      </c>
      <c r="ER111" s="605">
        <f>'havi összesítő'!FZ143</f>
        <v>0</v>
      </c>
      <c r="ES111" s="605">
        <f>'havi összesítő'!FX143</f>
        <v>0</v>
      </c>
      <c r="ET111" s="605">
        <f>'havi összesítő'!GC143</f>
        <v>0</v>
      </c>
      <c r="EU111" s="605">
        <f>'havi összesítő'!GA143</f>
        <v>0</v>
      </c>
      <c r="EV111" s="42"/>
      <c r="EW111" s="322">
        <f t="shared" si="90"/>
        <v>0</v>
      </c>
      <c r="EX111" s="323">
        <f>'havi összesítő'!GL143</f>
        <v>0</v>
      </c>
      <c r="EY111" s="323">
        <f>'havi összesítő'!GN143</f>
        <v>0</v>
      </c>
      <c r="EZ111" s="323">
        <f>'havi összesítő'!GM143</f>
        <v>0</v>
      </c>
      <c r="FA111" s="323">
        <f>'havi összesítő'!GQ143</f>
        <v>0</v>
      </c>
      <c r="FB111" s="323">
        <f>'havi összesítő'!GO143</f>
        <v>0</v>
      </c>
      <c r="FC111" s="42"/>
      <c r="FD111" s="322">
        <f t="shared" si="91"/>
        <v>0</v>
      </c>
      <c r="FE111" s="323">
        <f t="shared" si="92"/>
        <v>0</v>
      </c>
      <c r="FF111" s="323">
        <f t="shared" si="93"/>
        <v>0</v>
      </c>
      <c r="FG111" s="323">
        <f t="shared" si="94"/>
        <v>0</v>
      </c>
      <c r="FH111" s="323">
        <f t="shared" si="95"/>
        <v>0</v>
      </c>
      <c r="FI111" s="323">
        <f t="shared" si="96"/>
        <v>0</v>
      </c>
      <c r="FJ111" s="41"/>
      <c r="FK111" s="25"/>
      <c r="FL111" s="605"/>
      <c r="FM111" s="605"/>
      <c r="FN111" s="605"/>
      <c r="FO111" s="605"/>
      <c r="FP111" s="605"/>
      <c r="FQ111" s="42"/>
      <c r="FR111" s="25"/>
      <c r="FS111" s="605"/>
      <c r="FT111" s="605"/>
      <c r="FU111" s="605"/>
      <c r="FV111" s="605"/>
      <c r="FW111" s="605"/>
      <c r="FX111" s="42"/>
      <c r="FY111" s="25"/>
      <c r="FZ111" s="605"/>
      <c r="GA111" s="605"/>
      <c r="GB111" s="605"/>
      <c r="GC111" s="605"/>
      <c r="GD111" s="605"/>
      <c r="GE111" s="43"/>
      <c r="GN111" s="21"/>
      <c r="GO111" s="21"/>
    </row>
    <row r="112" spans="1:197" ht="15.75" thickBot="1" x14ac:dyDescent="0.3">
      <c r="A112" s="414" t="str">
        <f>IF(beosztás!A146=0,"",beosztás!A146)</f>
        <v/>
      </c>
      <c r="B112" s="415" t="str">
        <f>IF(beosztás!B146=0,"",beosztás!B146)</f>
        <v/>
      </c>
      <c r="C112" s="415" t="str">
        <f>IF(beosztás!C146=0,"",beosztás!C146)</f>
        <v>ACC/Benchmark</v>
      </c>
      <c r="D112" s="416" t="str">
        <f>IF(beosztás!D146=0,"",beosztás!D146)</f>
        <v/>
      </c>
      <c r="E112" s="18"/>
      <c r="F112" s="346"/>
      <c r="G112" s="347"/>
      <c r="H112" s="347"/>
      <c r="I112" s="347"/>
      <c r="J112" s="347"/>
      <c r="K112" s="347"/>
      <c r="L112" s="325"/>
      <c r="M112" s="346"/>
      <c r="N112" s="347"/>
      <c r="O112" s="347"/>
      <c r="P112" s="347"/>
      <c r="Q112" s="347"/>
      <c r="R112" s="347"/>
      <c r="S112" s="325"/>
      <c r="T112" s="346"/>
      <c r="U112" s="347"/>
      <c r="V112" s="347"/>
      <c r="W112" s="347"/>
      <c r="X112" s="347"/>
      <c r="Y112" s="347"/>
      <c r="Z112" s="326"/>
      <c r="AA112" s="346"/>
      <c r="AB112" s="347"/>
      <c r="AC112" s="347"/>
      <c r="AD112" s="347"/>
      <c r="AE112" s="347"/>
      <c r="AF112" s="347"/>
      <c r="AG112" s="325"/>
      <c r="AH112" s="346"/>
      <c r="AI112" s="347"/>
      <c r="AJ112" s="347"/>
      <c r="AK112" s="347"/>
      <c r="AL112" s="347"/>
      <c r="AM112" s="347"/>
      <c r="AN112" s="347"/>
      <c r="AO112" s="347"/>
      <c r="AP112" s="347"/>
      <c r="AQ112" s="347"/>
      <c r="AR112" s="347"/>
      <c r="AS112" s="347"/>
      <c r="AT112" s="348"/>
      <c r="AU112" s="325"/>
      <c r="AV112" s="346"/>
      <c r="AW112" s="347"/>
      <c r="AX112" s="347"/>
      <c r="AY112" s="347"/>
      <c r="AZ112" s="347"/>
      <c r="BA112" s="347"/>
      <c r="BB112" s="347"/>
      <c r="BC112" s="347"/>
      <c r="BD112" s="347"/>
      <c r="BE112" s="347"/>
      <c r="BF112" s="347"/>
      <c r="BG112" s="347"/>
      <c r="BH112" s="348"/>
      <c r="BI112" s="326"/>
      <c r="BJ112" s="346"/>
      <c r="BK112" s="347"/>
      <c r="BL112" s="347"/>
      <c r="BM112" s="347"/>
      <c r="BN112" s="347"/>
      <c r="BO112" s="347"/>
      <c r="BP112" s="347"/>
      <c r="BQ112" s="347"/>
      <c r="BR112" s="347"/>
      <c r="BS112" s="347"/>
      <c r="BT112" s="347"/>
      <c r="BU112" s="347"/>
      <c r="BV112" s="348"/>
      <c r="BW112" s="325"/>
      <c r="BX112" s="346"/>
      <c r="BY112" s="347"/>
      <c r="BZ112" s="347"/>
      <c r="CA112" s="347"/>
      <c r="CB112" s="347"/>
      <c r="CC112" s="347"/>
      <c r="CD112" s="347"/>
      <c r="CE112" s="347"/>
      <c r="CF112" s="347"/>
      <c r="CG112" s="347"/>
      <c r="CH112" s="347"/>
      <c r="CI112" s="347"/>
      <c r="CJ112" s="348"/>
      <c r="CK112" s="325"/>
      <c r="CL112" s="346"/>
      <c r="CM112" s="347"/>
      <c r="CN112" s="347"/>
      <c r="CO112" s="347"/>
      <c r="CP112" s="347"/>
      <c r="CQ112" s="347"/>
      <c r="CR112" s="347"/>
      <c r="CS112" s="347"/>
      <c r="CT112" s="347"/>
      <c r="CU112" s="347"/>
      <c r="CV112" s="347"/>
      <c r="CW112" s="347"/>
      <c r="CX112" s="348"/>
      <c r="CY112" s="326"/>
      <c r="CZ112" s="346"/>
      <c r="DA112" s="347"/>
      <c r="DB112" s="347"/>
      <c r="DC112" s="347"/>
      <c r="DD112" s="347"/>
      <c r="DE112" s="347"/>
      <c r="DF112" s="347"/>
      <c r="DG112" s="347"/>
      <c r="DH112" s="347"/>
      <c r="DI112" s="347"/>
      <c r="DJ112" s="347"/>
      <c r="DK112" s="347"/>
      <c r="DL112" s="348"/>
      <c r="DM112" s="325"/>
      <c r="DN112" s="346"/>
      <c r="DO112" s="347"/>
      <c r="DP112" s="347"/>
      <c r="DQ112" s="347"/>
      <c r="DR112" s="347"/>
      <c r="DS112" s="347"/>
      <c r="DT112" s="347"/>
      <c r="DU112" s="347"/>
      <c r="DV112" s="347"/>
      <c r="DW112" s="347"/>
      <c r="DX112" s="347"/>
      <c r="DY112" s="347"/>
      <c r="DZ112" s="348"/>
      <c r="EA112" s="325"/>
      <c r="EB112" s="346"/>
      <c r="EC112" s="347"/>
      <c r="ED112" s="347"/>
      <c r="EE112" s="347"/>
      <c r="EF112" s="347"/>
      <c r="EG112" s="347"/>
      <c r="EH112" s="347"/>
      <c r="EI112" s="347"/>
      <c r="EJ112" s="347"/>
      <c r="EK112" s="347"/>
      <c r="EL112" s="347"/>
      <c r="EM112" s="347"/>
      <c r="EN112" s="348"/>
      <c r="EO112" s="326"/>
      <c r="EP112" s="346"/>
      <c r="EQ112" s="347"/>
      <c r="ER112" s="347"/>
      <c r="ES112" s="347"/>
      <c r="ET112" s="347"/>
      <c r="EU112" s="347"/>
      <c r="EV112" s="327"/>
      <c r="EW112" s="346"/>
      <c r="EX112" s="347"/>
      <c r="EY112" s="347"/>
      <c r="EZ112" s="347"/>
      <c r="FA112" s="347"/>
      <c r="FB112" s="347"/>
      <c r="FC112" s="327"/>
      <c r="FD112" s="346"/>
      <c r="FE112" s="347"/>
      <c r="FF112" s="347"/>
      <c r="FG112" s="347"/>
      <c r="FH112" s="347"/>
      <c r="FI112" s="347"/>
      <c r="FJ112" s="326"/>
      <c r="FK112" s="346"/>
      <c r="FL112" s="347"/>
      <c r="FM112" s="347"/>
      <c r="FN112" s="347"/>
      <c r="FO112" s="347"/>
      <c r="FP112" s="347"/>
      <c r="FQ112" s="327"/>
      <c r="FR112" s="346"/>
      <c r="FS112" s="347"/>
      <c r="FT112" s="347"/>
      <c r="FU112" s="347"/>
      <c r="FV112" s="347"/>
      <c r="FW112" s="347"/>
      <c r="FX112" s="327"/>
      <c r="FY112" s="346"/>
      <c r="FZ112" s="347"/>
      <c r="GA112" s="347"/>
      <c r="GB112" s="347"/>
      <c r="GC112" s="347"/>
      <c r="GD112" s="347"/>
      <c r="GE112" s="328"/>
      <c r="GN112" s="21"/>
      <c r="GO112" s="21"/>
    </row>
    <row r="113" spans="1:197" ht="15.75" thickBot="1" x14ac:dyDescent="0.3">
      <c r="A113" s="417" t="str">
        <f>IF(beosztás!A147=0,"",beosztás!A147)</f>
        <v/>
      </c>
      <c r="B113" s="417" t="str">
        <f>IF(beosztás!B147=0,"",beosztás!B147)</f>
        <v>Dolg. Kód</v>
      </c>
      <c r="C113" s="417" t="str">
        <f>IF(beosztás!C147=0,"",beosztás!C147)</f>
        <v>Név</v>
      </c>
      <c r="D113" s="417"/>
      <c r="E113" s="18"/>
      <c r="F113" s="349"/>
      <c r="G113" s="350"/>
      <c r="H113" s="350"/>
      <c r="I113" s="350"/>
      <c r="J113" s="350"/>
      <c r="K113" s="350"/>
      <c r="L113" s="325"/>
      <c r="M113" s="349"/>
      <c r="N113" s="350"/>
      <c r="O113" s="350"/>
      <c r="P113" s="350"/>
      <c r="Q113" s="350"/>
      <c r="R113" s="350"/>
      <c r="S113" s="325"/>
      <c r="T113" s="349"/>
      <c r="U113" s="350"/>
      <c r="V113" s="350"/>
      <c r="W113" s="350"/>
      <c r="X113" s="350"/>
      <c r="Y113" s="350"/>
      <c r="Z113" s="326"/>
      <c r="AA113" s="352"/>
      <c r="AB113" s="353"/>
      <c r="AC113" s="353"/>
      <c r="AD113" s="353"/>
      <c r="AE113" s="353"/>
      <c r="AF113" s="353"/>
      <c r="AG113" s="325"/>
      <c r="AH113" s="349"/>
      <c r="AI113" s="350"/>
      <c r="AJ113" s="350"/>
      <c r="AK113" s="350"/>
      <c r="AL113" s="350"/>
      <c r="AM113" s="350"/>
      <c r="AN113" s="350"/>
      <c r="AO113" s="350"/>
      <c r="AP113" s="350"/>
      <c r="AQ113" s="350"/>
      <c r="AR113" s="350"/>
      <c r="AS113" s="350"/>
      <c r="AT113" s="351"/>
      <c r="AU113" s="325"/>
      <c r="AV113" s="349"/>
      <c r="AW113" s="350"/>
      <c r="AX113" s="350"/>
      <c r="AY113" s="350"/>
      <c r="AZ113" s="350"/>
      <c r="BA113" s="350"/>
      <c r="BB113" s="350"/>
      <c r="BC113" s="350"/>
      <c r="BD113" s="350"/>
      <c r="BE113" s="350"/>
      <c r="BF113" s="350"/>
      <c r="BG113" s="350"/>
      <c r="BH113" s="351"/>
      <c r="BI113" s="326"/>
      <c r="BJ113" s="349"/>
      <c r="BK113" s="350"/>
      <c r="BL113" s="350"/>
      <c r="BM113" s="350"/>
      <c r="BN113" s="350"/>
      <c r="BO113" s="350"/>
      <c r="BP113" s="350"/>
      <c r="BQ113" s="350"/>
      <c r="BR113" s="350"/>
      <c r="BS113" s="350"/>
      <c r="BT113" s="350"/>
      <c r="BU113" s="350"/>
      <c r="BV113" s="351"/>
      <c r="BW113" s="325"/>
      <c r="BX113" s="349"/>
      <c r="BY113" s="350"/>
      <c r="BZ113" s="350"/>
      <c r="CA113" s="350"/>
      <c r="CB113" s="350"/>
      <c r="CC113" s="350"/>
      <c r="CD113" s="350"/>
      <c r="CE113" s="350"/>
      <c r="CF113" s="350"/>
      <c r="CG113" s="350"/>
      <c r="CH113" s="350"/>
      <c r="CI113" s="350"/>
      <c r="CJ113" s="351"/>
      <c r="CK113" s="325"/>
      <c r="CL113" s="349"/>
      <c r="CM113" s="350"/>
      <c r="CN113" s="350"/>
      <c r="CO113" s="350"/>
      <c r="CP113" s="350"/>
      <c r="CQ113" s="350"/>
      <c r="CR113" s="350"/>
      <c r="CS113" s="350"/>
      <c r="CT113" s="350"/>
      <c r="CU113" s="350"/>
      <c r="CV113" s="350"/>
      <c r="CW113" s="350"/>
      <c r="CX113" s="351"/>
      <c r="CY113" s="326"/>
      <c r="CZ113" s="349"/>
      <c r="DA113" s="350"/>
      <c r="DB113" s="350"/>
      <c r="DC113" s="350"/>
      <c r="DD113" s="350"/>
      <c r="DE113" s="350"/>
      <c r="DF113" s="350"/>
      <c r="DG113" s="350"/>
      <c r="DH113" s="350"/>
      <c r="DI113" s="350"/>
      <c r="DJ113" s="350"/>
      <c r="DK113" s="350"/>
      <c r="DL113" s="351"/>
      <c r="DM113" s="325"/>
      <c r="DN113" s="349"/>
      <c r="DO113" s="350"/>
      <c r="DP113" s="350"/>
      <c r="DQ113" s="350"/>
      <c r="DR113" s="350"/>
      <c r="DS113" s="350"/>
      <c r="DT113" s="350"/>
      <c r="DU113" s="350"/>
      <c r="DV113" s="350"/>
      <c r="DW113" s="350"/>
      <c r="DX113" s="350"/>
      <c r="DY113" s="350"/>
      <c r="DZ113" s="351"/>
      <c r="EA113" s="325"/>
      <c r="EB113" s="349"/>
      <c r="EC113" s="350"/>
      <c r="ED113" s="350"/>
      <c r="EE113" s="350"/>
      <c r="EF113" s="350"/>
      <c r="EG113" s="350"/>
      <c r="EH113" s="350"/>
      <c r="EI113" s="350"/>
      <c r="EJ113" s="350"/>
      <c r="EK113" s="350"/>
      <c r="EL113" s="350"/>
      <c r="EM113" s="350"/>
      <c r="EN113" s="351"/>
      <c r="EO113" s="326"/>
      <c r="EP113" s="349"/>
      <c r="EQ113" s="350"/>
      <c r="ER113" s="350"/>
      <c r="ES113" s="350"/>
      <c r="ET113" s="350"/>
      <c r="EU113" s="350"/>
      <c r="EV113" s="327"/>
      <c r="EW113" s="349"/>
      <c r="EX113" s="350"/>
      <c r="EY113" s="350"/>
      <c r="EZ113" s="350"/>
      <c r="FA113" s="350"/>
      <c r="FB113" s="350"/>
      <c r="FC113" s="327"/>
      <c r="FD113" s="349"/>
      <c r="FE113" s="350"/>
      <c r="FF113" s="350"/>
      <c r="FG113" s="350"/>
      <c r="FH113" s="350"/>
      <c r="FI113" s="350"/>
      <c r="FJ113" s="326"/>
      <c r="FK113" s="349"/>
      <c r="FL113" s="350"/>
      <c r="FM113" s="350"/>
      <c r="FN113" s="350"/>
      <c r="FO113" s="350"/>
      <c r="FP113" s="350"/>
      <c r="FQ113" s="327"/>
      <c r="FR113" s="349"/>
      <c r="FS113" s="350"/>
      <c r="FT113" s="350"/>
      <c r="FU113" s="350"/>
      <c r="FV113" s="350"/>
      <c r="FW113" s="350"/>
      <c r="FX113" s="327"/>
      <c r="FY113" s="352"/>
      <c r="FZ113" s="353"/>
      <c r="GA113" s="353"/>
      <c r="GB113" s="353"/>
      <c r="GC113" s="353"/>
      <c r="GD113" s="353"/>
      <c r="GE113" s="328"/>
      <c r="GN113" s="21"/>
      <c r="GO113" s="21"/>
    </row>
    <row r="114" spans="1:197" ht="15.75" thickBot="1" x14ac:dyDescent="0.3">
      <c r="A114" s="418">
        <f>IF(beosztás!A148=0,"",beosztás!A148)</f>
        <v>1</v>
      </c>
      <c r="B114" s="419">
        <f>IF(beosztás!B148=0,"",beosztás!B148)</f>
        <v>96</v>
      </c>
      <c r="C114" s="420" t="str">
        <f>IF(beosztás!C148=0,"",beosztás!C148)</f>
        <v>Dori László</v>
      </c>
      <c r="D114" s="421" t="str">
        <f>IF(beosztás!D148=0,"",beosztás!D148)</f>
        <v>ACC</v>
      </c>
      <c r="E114" s="18"/>
      <c r="F114" s="322">
        <f t="shared" ref="F114:F144" si="98">K114-SUM(G114:H114)</f>
        <v>112</v>
      </c>
      <c r="G114" s="323">
        <f>'havi összesítő'!M146</f>
        <v>64</v>
      </c>
      <c r="H114" s="323">
        <f>'havi összesítő'!N146</f>
        <v>0</v>
      </c>
      <c r="I114" s="323">
        <f>'havi összesítő'!L146</f>
        <v>8</v>
      </c>
      <c r="J114" s="323">
        <f>'havi összesítő'!Q146</f>
        <v>0</v>
      </c>
      <c r="K114" s="323">
        <f>'havi összesítő'!O146</f>
        <v>176</v>
      </c>
      <c r="L114" s="325"/>
      <c r="M114" s="322">
        <f t="shared" ref="M114:M144" si="99">R114-(SUM(N114:O114)+X114)</f>
        <v>160</v>
      </c>
      <c r="N114" s="323">
        <f>'havi összesítő'!Z146</f>
        <v>0</v>
      </c>
      <c r="O114" s="323">
        <f>'havi összesítő'!AB146</f>
        <v>0</v>
      </c>
      <c r="P114" s="323">
        <f>'havi összesítő'!AA146</f>
        <v>0</v>
      </c>
      <c r="Q114" s="323">
        <f>'havi összesítő'!AE146</f>
        <v>0</v>
      </c>
      <c r="R114" s="323">
        <f>'havi összesítő'!AC146</f>
        <v>160</v>
      </c>
      <c r="S114" s="325"/>
      <c r="T114" s="322">
        <f t="shared" ref="T114:T144" si="100">R114-(N114+O114+X114)</f>
        <v>160</v>
      </c>
      <c r="U114" s="323">
        <f t="shared" ref="U114:U144" si="101">G114+N114</f>
        <v>64</v>
      </c>
      <c r="V114" s="323">
        <f t="shared" ref="V114:V144" si="102">H114+O114</f>
        <v>0</v>
      </c>
      <c r="W114" s="323">
        <f t="shared" ref="W114:W144" si="103">I114+P114</f>
        <v>8</v>
      </c>
      <c r="X114" s="323">
        <f>'havi összesítő'!AS146</f>
        <v>0</v>
      </c>
      <c r="Y114" s="323">
        <f>'havi összesítő'!AQ146</f>
        <v>336</v>
      </c>
      <c r="Z114" s="326"/>
      <c r="AA114" s="322">
        <f t="shared" ref="AA114" si="104">AF114-SUM(AB114:AC114)</f>
        <v>152</v>
      </c>
      <c r="AB114" s="323">
        <f>'havi összesítő'!BC146</f>
        <v>8</v>
      </c>
      <c r="AC114" s="323">
        <f>'havi összesítő'!BD146</f>
        <v>0</v>
      </c>
      <c r="AD114" s="323">
        <f>'havi összesítő'!BB146</f>
        <v>8</v>
      </c>
      <c r="AE114" s="323">
        <f>'havi összesítő'!BG146</f>
        <v>0</v>
      </c>
      <c r="AF114" s="324">
        <f>'havi összesítő'!BE146</f>
        <v>160</v>
      </c>
      <c r="AG114" s="325"/>
      <c r="AH114" s="322"/>
      <c r="AI114" s="323"/>
      <c r="AJ114" s="323"/>
      <c r="AK114" s="323"/>
      <c r="AL114" s="323"/>
      <c r="AM114" s="323"/>
      <c r="AN114" s="323"/>
      <c r="AO114" s="323"/>
      <c r="AP114" s="323"/>
      <c r="AQ114" s="323"/>
      <c r="AR114" s="323"/>
      <c r="AS114" s="323"/>
      <c r="AT114" s="324"/>
      <c r="AU114" s="325"/>
      <c r="AV114" s="322"/>
      <c r="AW114" s="323"/>
      <c r="AX114" s="323"/>
      <c r="AY114" s="323"/>
      <c r="AZ114" s="323"/>
      <c r="BA114" s="323"/>
      <c r="BB114" s="323"/>
      <c r="BC114" s="323"/>
      <c r="BD114" s="323"/>
      <c r="BE114" s="323"/>
      <c r="BF114" s="323"/>
      <c r="BG114" s="323"/>
      <c r="BH114" s="324"/>
      <c r="BI114" s="326"/>
      <c r="BJ114" s="322"/>
      <c r="BK114" s="323"/>
      <c r="BL114" s="323"/>
      <c r="BM114" s="323"/>
      <c r="BN114" s="323"/>
      <c r="BO114" s="323"/>
      <c r="BP114" s="323"/>
      <c r="BQ114" s="323"/>
      <c r="BR114" s="323"/>
      <c r="BS114" s="323"/>
      <c r="BT114" s="323"/>
      <c r="BU114" s="323"/>
      <c r="BV114" s="324"/>
      <c r="BW114" s="325"/>
      <c r="BX114" s="322"/>
      <c r="BY114" s="323"/>
      <c r="BZ114" s="323"/>
      <c r="CA114" s="323"/>
      <c r="CB114" s="323"/>
      <c r="CC114" s="323"/>
      <c r="CD114" s="323"/>
      <c r="CE114" s="323"/>
      <c r="CF114" s="323"/>
      <c r="CG114" s="323"/>
      <c r="CH114" s="323"/>
      <c r="CI114" s="323"/>
      <c r="CJ114" s="324"/>
      <c r="CK114" s="325"/>
      <c r="CL114" s="322"/>
      <c r="CM114" s="323"/>
      <c r="CN114" s="323"/>
      <c r="CO114" s="323"/>
      <c r="CP114" s="323"/>
      <c r="CQ114" s="323"/>
      <c r="CR114" s="323"/>
      <c r="CS114" s="323"/>
      <c r="CT114" s="323"/>
      <c r="CU114" s="323"/>
      <c r="CV114" s="323"/>
      <c r="CW114" s="323"/>
      <c r="CX114" s="324"/>
      <c r="CY114" s="326"/>
      <c r="CZ114" s="322"/>
      <c r="DA114" s="323"/>
      <c r="DB114" s="323"/>
      <c r="DC114" s="323"/>
      <c r="DD114" s="323"/>
      <c r="DE114" s="323"/>
      <c r="DF114" s="323"/>
      <c r="DG114" s="323"/>
      <c r="DH114" s="323"/>
      <c r="DI114" s="323"/>
      <c r="DJ114" s="323"/>
      <c r="DK114" s="323"/>
      <c r="DL114" s="324"/>
      <c r="DM114" s="325"/>
      <c r="DN114" s="322"/>
      <c r="DO114" s="323"/>
      <c r="DP114" s="323"/>
      <c r="DQ114" s="323"/>
      <c r="DR114" s="323"/>
      <c r="DS114" s="323"/>
      <c r="DT114" s="323"/>
      <c r="DU114" s="323"/>
      <c r="DV114" s="323"/>
      <c r="DW114" s="323"/>
      <c r="DX114" s="323"/>
      <c r="DY114" s="323"/>
      <c r="DZ114" s="324"/>
      <c r="EA114" s="325"/>
      <c r="EB114" s="322"/>
      <c r="EC114" s="323"/>
      <c r="ED114" s="323"/>
      <c r="EE114" s="323"/>
      <c r="EF114" s="323"/>
      <c r="EG114" s="323"/>
      <c r="EH114" s="323"/>
      <c r="EI114" s="323"/>
      <c r="EJ114" s="323"/>
      <c r="EK114" s="323"/>
      <c r="EL114" s="323"/>
      <c r="EM114" s="323"/>
      <c r="EN114" s="324"/>
      <c r="EO114" s="326"/>
      <c r="EP114" s="322">
        <f t="shared" ref="EP114:EP144" si="105">EU114-SUM(EQ114:ET114)</f>
        <v>168</v>
      </c>
      <c r="EQ114" s="323">
        <f>'havi összesítő'!FY146</f>
        <v>0</v>
      </c>
      <c r="ER114" s="323">
        <f>'havi összesítő'!FZ146</f>
        <v>0</v>
      </c>
      <c r="ES114" s="323">
        <f>'havi összesítő'!FX146</f>
        <v>0</v>
      </c>
      <c r="ET114" s="323">
        <f>'havi összesítő'!GC146</f>
        <v>-168</v>
      </c>
      <c r="EU114" s="323">
        <f>'havi összesítő'!GA146</f>
        <v>0</v>
      </c>
      <c r="EV114" s="327"/>
      <c r="EW114" s="322">
        <f t="shared" ref="EW114:EW123" si="106">FB114-(SUM(EX114:EZ114)+FH114)</f>
        <v>336</v>
      </c>
      <c r="EX114" s="323">
        <f>'havi összesítő'!GL146</f>
        <v>0</v>
      </c>
      <c r="EY114" s="323">
        <f>'havi összesítő'!GN146</f>
        <v>0</v>
      </c>
      <c r="EZ114" s="323">
        <f>'havi összesítő'!GM146</f>
        <v>8</v>
      </c>
      <c r="FA114" s="323">
        <f>'havi összesítő'!GQ146</f>
        <v>-176</v>
      </c>
      <c r="FB114" s="323">
        <f>'havi összesítő'!GO146</f>
        <v>0</v>
      </c>
      <c r="FC114" s="327"/>
      <c r="FD114" s="322">
        <f t="shared" ref="FD114:FD144" si="107">FI114-SUM(FE114:FH114)</f>
        <v>336</v>
      </c>
      <c r="FE114" s="323">
        <f t="shared" ref="FE114:FE144" si="108">EQ114+EX114</f>
        <v>0</v>
      </c>
      <c r="FF114" s="323">
        <f t="shared" ref="FF114:FF144" si="109">ER114+EY114</f>
        <v>0</v>
      </c>
      <c r="FG114" s="323">
        <f t="shared" ref="FG114:FG144" si="110">ES114+EZ114</f>
        <v>8</v>
      </c>
      <c r="FH114" s="323">
        <f t="shared" ref="FH114:FH144" si="111">ET114+FA114</f>
        <v>-344</v>
      </c>
      <c r="FI114" s="323">
        <f t="shared" ref="FI114:FI144" si="112">EU114+FB114</f>
        <v>0</v>
      </c>
      <c r="FJ114" s="326"/>
      <c r="FK114" s="322"/>
      <c r="FL114" s="323"/>
      <c r="FM114" s="323"/>
      <c r="FN114" s="323"/>
      <c r="FO114" s="323"/>
      <c r="FP114" s="323"/>
      <c r="FQ114" s="327"/>
      <c r="FR114" s="322"/>
      <c r="FS114" s="323"/>
      <c r="FT114" s="323"/>
      <c r="FU114" s="323"/>
      <c r="FV114" s="323"/>
      <c r="FW114" s="323"/>
      <c r="FX114" s="327"/>
      <c r="FY114" s="322"/>
      <c r="FZ114" s="323"/>
      <c r="GA114" s="323"/>
      <c r="GB114" s="323"/>
      <c r="GC114" s="323"/>
      <c r="GD114" s="323"/>
      <c r="GE114" s="328"/>
      <c r="GN114" s="21"/>
      <c r="GO114" s="21"/>
    </row>
    <row r="115" spans="1:197" ht="15.75" thickBot="1" x14ac:dyDescent="0.3">
      <c r="A115" s="422">
        <f>IF(beosztás!A149=0,"",beosztás!A149)</f>
        <v>2</v>
      </c>
      <c r="B115" s="423">
        <f>IF(beosztás!B149=0,"",beosztás!B149)</f>
        <v>291</v>
      </c>
      <c r="C115" s="424" t="str">
        <f>IF(beosztás!C149=0,"",beosztás!C149)</f>
        <v>Ágoston Ferenc</v>
      </c>
      <c r="D115" s="425" t="str">
        <f>IF(beosztás!D149=0,"",beosztás!D149)</f>
        <v>ACC</v>
      </c>
      <c r="E115" s="18"/>
      <c r="F115" s="329">
        <f t="shared" si="98"/>
        <v>128</v>
      </c>
      <c r="G115" s="330">
        <f>'havi összesítő'!M147</f>
        <v>48</v>
      </c>
      <c r="H115" s="330">
        <f>'havi összesítő'!N147</f>
        <v>0</v>
      </c>
      <c r="I115" s="330">
        <f>'havi összesítő'!L147</f>
        <v>8</v>
      </c>
      <c r="J115" s="330">
        <f>'havi összesítő'!Q147</f>
        <v>0</v>
      </c>
      <c r="K115" s="330">
        <f>'havi összesítő'!O147</f>
        <v>176</v>
      </c>
      <c r="L115" s="325"/>
      <c r="M115" s="329">
        <f t="shared" si="99"/>
        <v>144</v>
      </c>
      <c r="N115" s="330">
        <f>'havi összesítő'!Z147</f>
        <v>16</v>
      </c>
      <c r="O115" s="330">
        <f>'havi összesítő'!AB147</f>
        <v>0</v>
      </c>
      <c r="P115" s="330">
        <f>'havi összesítő'!AA147</f>
        <v>0</v>
      </c>
      <c r="Q115" s="330">
        <f>'havi összesítő'!AE147</f>
        <v>0</v>
      </c>
      <c r="R115" s="330">
        <f>'havi összesítő'!AC147</f>
        <v>160</v>
      </c>
      <c r="S115" s="325"/>
      <c r="T115" s="329">
        <f t="shared" si="100"/>
        <v>144</v>
      </c>
      <c r="U115" s="330">
        <f t="shared" si="101"/>
        <v>64</v>
      </c>
      <c r="V115" s="330">
        <f t="shared" si="102"/>
        <v>0</v>
      </c>
      <c r="W115" s="330">
        <f t="shared" si="103"/>
        <v>8</v>
      </c>
      <c r="X115" s="330">
        <f>'havi összesítő'!AS147</f>
        <v>0</v>
      </c>
      <c r="Y115" s="330">
        <f>'havi összesítő'!AQ147</f>
        <v>336</v>
      </c>
      <c r="Z115" s="326"/>
      <c r="AA115" s="329">
        <f t="shared" ref="AA115:AA144" si="113">AF115-SUM(AB115:AC115)</f>
        <v>152</v>
      </c>
      <c r="AB115" s="330">
        <f>'havi összesítő'!BC147</f>
        <v>8</v>
      </c>
      <c r="AC115" s="330">
        <f>'havi összesítő'!BD147</f>
        <v>0</v>
      </c>
      <c r="AD115" s="330">
        <f>'havi összesítő'!BB147</f>
        <v>8</v>
      </c>
      <c r="AE115" s="330">
        <f>'havi összesítő'!BG147</f>
        <v>0</v>
      </c>
      <c r="AF115" s="331">
        <f>'havi összesítő'!BE147</f>
        <v>160</v>
      </c>
      <c r="AG115" s="325"/>
      <c r="AH115" s="329"/>
      <c r="AI115" s="330"/>
      <c r="AJ115" s="330"/>
      <c r="AK115" s="330"/>
      <c r="AL115" s="330"/>
      <c r="AM115" s="330"/>
      <c r="AN115" s="330"/>
      <c r="AO115" s="330"/>
      <c r="AP115" s="330"/>
      <c r="AQ115" s="330"/>
      <c r="AR115" s="330"/>
      <c r="AS115" s="330"/>
      <c r="AT115" s="331"/>
      <c r="AU115" s="325"/>
      <c r="AV115" s="329"/>
      <c r="AW115" s="330"/>
      <c r="AX115" s="330"/>
      <c r="AY115" s="330"/>
      <c r="AZ115" s="330"/>
      <c r="BA115" s="330"/>
      <c r="BB115" s="330"/>
      <c r="BC115" s="330"/>
      <c r="BD115" s="330"/>
      <c r="BE115" s="330"/>
      <c r="BF115" s="330"/>
      <c r="BG115" s="330"/>
      <c r="BH115" s="331"/>
      <c r="BI115" s="326"/>
      <c r="BJ115" s="329"/>
      <c r="BK115" s="330"/>
      <c r="BL115" s="330"/>
      <c r="BM115" s="330"/>
      <c r="BN115" s="330"/>
      <c r="BO115" s="330"/>
      <c r="BP115" s="330"/>
      <c r="BQ115" s="330"/>
      <c r="BR115" s="330"/>
      <c r="BS115" s="330"/>
      <c r="BT115" s="330"/>
      <c r="BU115" s="330"/>
      <c r="BV115" s="331"/>
      <c r="BW115" s="325"/>
      <c r="BX115" s="329"/>
      <c r="BY115" s="330"/>
      <c r="BZ115" s="330"/>
      <c r="CA115" s="330"/>
      <c r="CB115" s="330"/>
      <c r="CC115" s="330"/>
      <c r="CD115" s="330"/>
      <c r="CE115" s="330"/>
      <c r="CF115" s="330"/>
      <c r="CG115" s="330"/>
      <c r="CH115" s="330"/>
      <c r="CI115" s="330"/>
      <c r="CJ115" s="331"/>
      <c r="CK115" s="325"/>
      <c r="CL115" s="329"/>
      <c r="CM115" s="330"/>
      <c r="CN115" s="330"/>
      <c r="CO115" s="330"/>
      <c r="CP115" s="330"/>
      <c r="CQ115" s="330"/>
      <c r="CR115" s="330"/>
      <c r="CS115" s="330"/>
      <c r="CT115" s="330"/>
      <c r="CU115" s="330"/>
      <c r="CV115" s="330"/>
      <c r="CW115" s="330"/>
      <c r="CX115" s="331"/>
      <c r="CY115" s="326"/>
      <c r="CZ115" s="329"/>
      <c r="DA115" s="330"/>
      <c r="DB115" s="330"/>
      <c r="DC115" s="330"/>
      <c r="DD115" s="330"/>
      <c r="DE115" s="330"/>
      <c r="DF115" s="330"/>
      <c r="DG115" s="330"/>
      <c r="DH115" s="330"/>
      <c r="DI115" s="330"/>
      <c r="DJ115" s="330"/>
      <c r="DK115" s="330"/>
      <c r="DL115" s="331"/>
      <c r="DM115" s="325"/>
      <c r="DN115" s="329"/>
      <c r="DO115" s="330"/>
      <c r="DP115" s="330"/>
      <c r="DQ115" s="330"/>
      <c r="DR115" s="330"/>
      <c r="DS115" s="330"/>
      <c r="DT115" s="330"/>
      <c r="DU115" s="330"/>
      <c r="DV115" s="330"/>
      <c r="DW115" s="330"/>
      <c r="DX115" s="330"/>
      <c r="DY115" s="330"/>
      <c r="DZ115" s="331"/>
      <c r="EA115" s="325"/>
      <c r="EB115" s="329"/>
      <c r="EC115" s="330"/>
      <c r="ED115" s="330"/>
      <c r="EE115" s="330"/>
      <c r="EF115" s="330"/>
      <c r="EG115" s="330"/>
      <c r="EH115" s="330"/>
      <c r="EI115" s="330"/>
      <c r="EJ115" s="330"/>
      <c r="EK115" s="330"/>
      <c r="EL115" s="330"/>
      <c r="EM115" s="330"/>
      <c r="EN115" s="331"/>
      <c r="EO115" s="326"/>
      <c r="EP115" s="329">
        <f t="shared" si="105"/>
        <v>168</v>
      </c>
      <c r="EQ115" s="330">
        <f>'havi összesítő'!FY147</f>
        <v>0</v>
      </c>
      <c r="ER115" s="330">
        <f>'havi összesítő'!FZ147</f>
        <v>0</v>
      </c>
      <c r="ES115" s="330">
        <f>'havi összesítő'!FX147</f>
        <v>0</v>
      </c>
      <c r="ET115" s="330">
        <f>'havi összesítő'!GC147</f>
        <v>-168</v>
      </c>
      <c r="EU115" s="330">
        <f>'havi összesítő'!GA147</f>
        <v>0</v>
      </c>
      <c r="EV115" s="327"/>
      <c r="EW115" s="322">
        <f t="shared" si="106"/>
        <v>336</v>
      </c>
      <c r="EX115" s="323">
        <f>'havi összesítő'!GL147</f>
        <v>0</v>
      </c>
      <c r="EY115" s="323">
        <f>'havi összesítő'!GN147</f>
        <v>0</v>
      </c>
      <c r="EZ115" s="323">
        <f>'havi összesítő'!GM147</f>
        <v>8</v>
      </c>
      <c r="FA115" s="323">
        <f>'havi összesítő'!GQ147</f>
        <v>-176</v>
      </c>
      <c r="FB115" s="323">
        <f>'havi összesítő'!GO147</f>
        <v>0</v>
      </c>
      <c r="FC115" s="327"/>
      <c r="FD115" s="322">
        <f t="shared" si="107"/>
        <v>336</v>
      </c>
      <c r="FE115" s="323">
        <f t="shared" si="108"/>
        <v>0</v>
      </c>
      <c r="FF115" s="323">
        <f t="shared" si="109"/>
        <v>0</v>
      </c>
      <c r="FG115" s="323">
        <f t="shared" si="110"/>
        <v>8</v>
      </c>
      <c r="FH115" s="323">
        <f t="shared" si="111"/>
        <v>-344</v>
      </c>
      <c r="FI115" s="323">
        <f t="shared" si="112"/>
        <v>0</v>
      </c>
      <c r="FJ115" s="326"/>
      <c r="FK115" s="329"/>
      <c r="FL115" s="330"/>
      <c r="FM115" s="330"/>
      <c r="FN115" s="330"/>
      <c r="FO115" s="330"/>
      <c r="FP115" s="330"/>
      <c r="FQ115" s="327"/>
      <c r="FR115" s="329"/>
      <c r="FS115" s="330"/>
      <c r="FT115" s="330"/>
      <c r="FU115" s="330"/>
      <c r="FV115" s="330"/>
      <c r="FW115" s="330"/>
      <c r="FX115" s="327"/>
      <c r="FY115" s="329"/>
      <c r="FZ115" s="330"/>
      <c r="GA115" s="330"/>
      <c r="GB115" s="330"/>
      <c r="GC115" s="330"/>
      <c r="GD115" s="330"/>
      <c r="GE115" s="328"/>
      <c r="GN115" s="21"/>
      <c r="GO115" s="21"/>
    </row>
    <row r="116" spans="1:197" ht="15.75" thickBot="1" x14ac:dyDescent="0.3">
      <c r="A116" s="422">
        <f>IF(beosztás!A150=0,"",beosztás!A150)</f>
        <v>3</v>
      </c>
      <c r="B116" s="423">
        <f>IF(beosztás!B150=0,"",beosztás!B150)</f>
        <v>166</v>
      </c>
      <c r="C116" s="424" t="str">
        <f>IF(beosztás!C150=0,"",beosztás!C150)</f>
        <v>Bukodi János</v>
      </c>
      <c r="D116" s="425" t="str">
        <f>IF(beosztás!D150=0,"",beosztás!D150)</f>
        <v>ACC</v>
      </c>
      <c r="E116" s="18"/>
      <c r="F116" s="329">
        <f t="shared" si="98"/>
        <v>104</v>
      </c>
      <c r="G116" s="330">
        <f>'havi összesítő'!M148</f>
        <v>72</v>
      </c>
      <c r="H116" s="330">
        <f>'havi összesítő'!N148</f>
        <v>0</v>
      </c>
      <c r="I116" s="330">
        <f>'havi összesítő'!L148</f>
        <v>8</v>
      </c>
      <c r="J116" s="330">
        <f>'havi összesítő'!Q148</f>
        <v>0</v>
      </c>
      <c r="K116" s="330">
        <f>'havi összesítő'!O148</f>
        <v>176</v>
      </c>
      <c r="L116" s="325"/>
      <c r="M116" s="329">
        <f t="shared" si="99"/>
        <v>136</v>
      </c>
      <c r="N116" s="330">
        <f>'havi összesítő'!Z148</f>
        <v>24</v>
      </c>
      <c r="O116" s="330">
        <f>'havi összesítő'!AB148</f>
        <v>0</v>
      </c>
      <c r="P116" s="330">
        <f>'havi összesítő'!AA148</f>
        <v>0</v>
      </c>
      <c r="Q116" s="330">
        <f>'havi összesítő'!AE148</f>
        <v>0</v>
      </c>
      <c r="R116" s="330">
        <f>'havi összesítő'!AC148</f>
        <v>160</v>
      </c>
      <c r="S116" s="325"/>
      <c r="T116" s="329">
        <f t="shared" si="100"/>
        <v>136</v>
      </c>
      <c r="U116" s="330">
        <f t="shared" si="101"/>
        <v>96</v>
      </c>
      <c r="V116" s="330">
        <f t="shared" si="102"/>
        <v>0</v>
      </c>
      <c r="W116" s="330">
        <f t="shared" si="103"/>
        <v>8</v>
      </c>
      <c r="X116" s="330">
        <f>'havi összesítő'!AS148</f>
        <v>0</v>
      </c>
      <c r="Y116" s="330">
        <f>'havi összesítő'!AQ148</f>
        <v>336</v>
      </c>
      <c r="Z116" s="326"/>
      <c r="AA116" s="329">
        <f t="shared" si="113"/>
        <v>160</v>
      </c>
      <c r="AB116" s="330">
        <f>'havi összesítő'!BC148</f>
        <v>0</v>
      </c>
      <c r="AC116" s="330">
        <f>'havi összesítő'!BD148</f>
        <v>0</v>
      </c>
      <c r="AD116" s="330">
        <f>'havi összesítő'!BB148</f>
        <v>8</v>
      </c>
      <c r="AE116" s="330">
        <f>'havi összesítő'!BG148</f>
        <v>0</v>
      </c>
      <c r="AF116" s="331">
        <f>'havi összesítő'!BE148</f>
        <v>160</v>
      </c>
      <c r="AG116" s="325"/>
      <c r="AH116" s="329"/>
      <c r="AI116" s="330"/>
      <c r="AJ116" s="330"/>
      <c r="AK116" s="330"/>
      <c r="AL116" s="330"/>
      <c r="AM116" s="330"/>
      <c r="AN116" s="330"/>
      <c r="AO116" s="330"/>
      <c r="AP116" s="330"/>
      <c r="AQ116" s="330"/>
      <c r="AR116" s="330"/>
      <c r="AS116" s="330"/>
      <c r="AT116" s="331"/>
      <c r="AU116" s="325"/>
      <c r="AV116" s="329"/>
      <c r="AW116" s="330"/>
      <c r="AX116" s="330"/>
      <c r="AY116" s="330"/>
      <c r="AZ116" s="330"/>
      <c r="BA116" s="330"/>
      <c r="BB116" s="330"/>
      <c r="BC116" s="330"/>
      <c r="BD116" s="330"/>
      <c r="BE116" s="330"/>
      <c r="BF116" s="330"/>
      <c r="BG116" s="330"/>
      <c r="BH116" s="331"/>
      <c r="BI116" s="326"/>
      <c r="BJ116" s="329"/>
      <c r="BK116" s="330"/>
      <c r="BL116" s="330"/>
      <c r="BM116" s="330"/>
      <c r="BN116" s="330"/>
      <c r="BO116" s="330"/>
      <c r="BP116" s="330"/>
      <c r="BQ116" s="330"/>
      <c r="BR116" s="330"/>
      <c r="BS116" s="330"/>
      <c r="BT116" s="330"/>
      <c r="BU116" s="330"/>
      <c r="BV116" s="331"/>
      <c r="BW116" s="325"/>
      <c r="BX116" s="329"/>
      <c r="BY116" s="330"/>
      <c r="BZ116" s="330"/>
      <c r="CA116" s="330"/>
      <c r="CB116" s="330"/>
      <c r="CC116" s="330"/>
      <c r="CD116" s="330"/>
      <c r="CE116" s="330"/>
      <c r="CF116" s="330"/>
      <c r="CG116" s="330"/>
      <c r="CH116" s="330"/>
      <c r="CI116" s="330"/>
      <c r="CJ116" s="331"/>
      <c r="CK116" s="325"/>
      <c r="CL116" s="329"/>
      <c r="CM116" s="330"/>
      <c r="CN116" s="330"/>
      <c r="CO116" s="330"/>
      <c r="CP116" s="330"/>
      <c r="CQ116" s="330"/>
      <c r="CR116" s="330"/>
      <c r="CS116" s="330"/>
      <c r="CT116" s="330"/>
      <c r="CU116" s="330"/>
      <c r="CV116" s="330"/>
      <c r="CW116" s="330"/>
      <c r="CX116" s="331"/>
      <c r="CY116" s="326"/>
      <c r="CZ116" s="329"/>
      <c r="DA116" s="330"/>
      <c r="DB116" s="330"/>
      <c r="DC116" s="330"/>
      <c r="DD116" s="330"/>
      <c r="DE116" s="330"/>
      <c r="DF116" s="330"/>
      <c r="DG116" s="330"/>
      <c r="DH116" s="330"/>
      <c r="DI116" s="330"/>
      <c r="DJ116" s="330"/>
      <c r="DK116" s="330"/>
      <c r="DL116" s="331"/>
      <c r="DM116" s="325"/>
      <c r="DN116" s="329"/>
      <c r="DO116" s="330"/>
      <c r="DP116" s="330"/>
      <c r="DQ116" s="330"/>
      <c r="DR116" s="330"/>
      <c r="DS116" s="330"/>
      <c r="DT116" s="330"/>
      <c r="DU116" s="330"/>
      <c r="DV116" s="330"/>
      <c r="DW116" s="330"/>
      <c r="DX116" s="330"/>
      <c r="DY116" s="330"/>
      <c r="DZ116" s="331"/>
      <c r="EA116" s="325"/>
      <c r="EB116" s="329"/>
      <c r="EC116" s="330"/>
      <c r="ED116" s="330"/>
      <c r="EE116" s="330"/>
      <c r="EF116" s="330"/>
      <c r="EG116" s="330"/>
      <c r="EH116" s="330"/>
      <c r="EI116" s="330"/>
      <c r="EJ116" s="330"/>
      <c r="EK116" s="330"/>
      <c r="EL116" s="330"/>
      <c r="EM116" s="330"/>
      <c r="EN116" s="331"/>
      <c r="EO116" s="326"/>
      <c r="EP116" s="329">
        <f t="shared" si="105"/>
        <v>168</v>
      </c>
      <c r="EQ116" s="330">
        <f>'havi összesítő'!FY148</f>
        <v>0</v>
      </c>
      <c r="ER116" s="330">
        <f>'havi összesítő'!FZ148</f>
        <v>0</v>
      </c>
      <c r="ES116" s="330">
        <f>'havi összesítő'!FX148</f>
        <v>0</v>
      </c>
      <c r="ET116" s="330">
        <f>'havi összesítő'!GC148</f>
        <v>-168</v>
      </c>
      <c r="EU116" s="330">
        <f>'havi összesítő'!GA148</f>
        <v>0</v>
      </c>
      <c r="EV116" s="327"/>
      <c r="EW116" s="322">
        <f t="shared" si="106"/>
        <v>336</v>
      </c>
      <c r="EX116" s="323">
        <f>'havi összesítő'!GL148</f>
        <v>0</v>
      </c>
      <c r="EY116" s="323">
        <f>'havi összesítő'!GN148</f>
        <v>0</v>
      </c>
      <c r="EZ116" s="323">
        <f>'havi összesítő'!GM148</f>
        <v>8</v>
      </c>
      <c r="FA116" s="323">
        <f>'havi összesítő'!GQ148</f>
        <v>-176</v>
      </c>
      <c r="FB116" s="323">
        <f>'havi összesítő'!GO148</f>
        <v>0</v>
      </c>
      <c r="FC116" s="327"/>
      <c r="FD116" s="322">
        <f t="shared" si="107"/>
        <v>336</v>
      </c>
      <c r="FE116" s="323">
        <f t="shared" si="108"/>
        <v>0</v>
      </c>
      <c r="FF116" s="323">
        <f t="shared" si="109"/>
        <v>0</v>
      </c>
      <c r="FG116" s="323">
        <f t="shared" si="110"/>
        <v>8</v>
      </c>
      <c r="FH116" s="323">
        <f t="shared" si="111"/>
        <v>-344</v>
      </c>
      <c r="FI116" s="323">
        <f t="shared" si="112"/>
        <v>0</v>
      </c>
      <c r="FJ116" s="326"/>
      <c r="FK116" s="329"/>
      <c r="FL116" s="330"/>
      <c r="FM116" s="330"/>
      <c r="FN116" s="330"/>
      <c r="FO116" s="330"/>
      <c r="FP116" s="330"/>
      <c r="FQ116" s="327"/>
      <c r="FR116" s="329"/>
      <c r="FS116" s="330"/>
      <c r="FT116" s="330"/>
      <c r="FU116" s="330"/>
      <c r="FV116" s="330"/>
      <c r="FW116" s="330"/>
      <c r="FX116" s="327"/>
      <c r="FY116" s="329"/>
      <c r="FZ116" s="330"/>
      <c r="GA116" s="330"/>
      <c r="GB116" s="330"/>
      <c r="GC116" s="330"/>
      <c r="GD116" s="330"/>
      <c r="GE116" s="328"/>
      <c r="GN116" s="21"/>
      <c r="GO116" s="21"/>
    </row>
    <row r="117" spans="1:197" ht="15.75" thickBot="1" x14ac:dyDescent="0.3">
      <c r="A117" s="422">
        <f>IF(beosztás!A151=0,"",beosztás!A151)</f>
        <v>4</v>
      </c>
      <c r="B117" s="423">
        <f>IF(beosztás!B151=0,"",beosztás!B151)</f>
        <v>148</v>
      </c>
      <c r="C117" s="424" t="str">
        <f>IF(beosztás!C151=0,"",beosztás!C151)</f>
        <v>Fekete Sándor</v>
      </c>
      <c r="D117" s="425" t="str">
        <f>IF(beosztás!D151=0,"",beosztás!D151)</f>
        <v>ACC</v>
      </c>
      <c r="E117" s="18"/>
      <c r="F117" s="329">
        <f t="shared" si="98"/>
        <v>104</v>
      </c>
      <c r="G117" s="330">
        <f>'havi összesítő'!M149</f>
        <v>72</v>
      </c>
      <c r="H117" s="330">
        <f>'havi összesítő'!N149</f>
        <v>0</v>
      </c>
      <c r="I117" s="330">
        <f>'havi összesítő'!L149</f>
        <v>8</v>
      </c>
      <c r="J117" s="330">
        <f>'havi összesítő'!Q149</f>
        <v>0</v>
      </c>
      <c r="K117" s="330">
        <f>'havi összesítő'!O149</f>
        <v>176</v>
      </c>
      <c r="L117" s="325"/>
      <c r="M117" s="329">
        <f t="shared" si="99"/>
        <v>144</v>
      </c>
      <c r="N117" s="330">
        <f>'havi összesítő'!Z149</f>
        <v>16</v>
      </c>
      <c r="O117" s="330">
        <f>'havi összesítő'!AB149</f>
        <v>0</v>
      </c>
      <c r="P117" s="330">
        <f>'havi összesítő'!AA149</f>
        <v>0</v>
      </c>
      <c r="Q117" s="330">
        <f>'havi összesítő'!AE149</f>
        <v>0</v>
      </c>
      <c r="R117" s="330">
        <f>'havi összesítő'!AC149</f>
        <v>160</v>
      </c>
      <c r="S117" s="325"/>
      <c r="T117" s="329">
        <f t="shared" si="100"/>
        <v>144</v>
      </c>
      <c r="U117" s="330">
        <f t="shared" si="101"/>
        <v>88</v>
      </c>
      <c r="V117" s="330">
        <f t="shared" si="102"/>
        <v>0</v>
      </c>
      <c r="W117" s="330">
        <f t="shared" si="103"/>
        <v>8</v>
      </c>
      <c r="X117" s="330">
        <f>'havi összesítő'!AS149</f>
        <v>0</v>
      </c>
      <c r="Y117" s="330">
        <f>'havi összesítő'!AQ149</f>
        <v>336</v>
      </c>
      <c r="Z117" s="326"/>
      <c r="AA117" s="329">
        <f t="shared" si="113"/>
        <v>160</v>
      </c>
      <c r="AB117" s="330">
        <f>'havi összesítő'!BC149</f>
        <v>0</v>
      </c>
      <c r="AC117" s="330">
        <f>'havi összesítő'!BD149</f>
        <v>0</v>
      </c>
      <c r="AD117" s="330">
        <f>'havi összesítő'!BB149</f>
        <v>8</v>
      </c>
      <c r="AE117" s="330">
        <f>'havi összesítő'!BG149</f>
        <v>0</v>
      </c>
      <c r="AF117" s="331">
        <f>'havi összesítő'!BE149</f>
        <v>160</v>
      </c>
      <c r="AG117" s="325"/>
      <c r="AH117" s="329"/>
      <c r="AI117" s="330"/>
      <c r="AJ117" s="330"/>
      <c r="AK117" s="330"/>
      <c r="AL117" s="330"/>
      <c r="AM117" s="330"/>
      <c r="AN117" s="330"/>
      <c r="AO117" s="330"/>
      <c r="AP117" s="330"/>
      <c r="AQ117" s="330"/>
      <c r="AR117" s="330"/>
      <c r="AS117" s="330"/>
      <c r="AT117" s="331"/>
      <c r="AU117" s="325"/>
      <c r="AV117" s="329"/>
      <c r="AW117" s="330"/>
      <c r="AX117" s="330"/>
      <c r="AY117" s="330"/>
      <c r="AZ117" s="330"/>
      <c r="BA117" s="330"/>
      <c r="BB117" s="330"/>
      <c r="BC117" s="330"/>
      <c r="BD117" s="330"/>
      <c r="BE117" s="330"/>
      <c r="BF117" s="330"/>
      <c r="BG117" s="330"/>
      <c r="BH117" s="331"/>
      <c r="BI117" s="326"/>
      <c r="BJ117" s="329"/>
      <c r="BK117" s="330"/>
      <c r="BL117" s="330"/>
      <c r="BM117" s="330"/>
      <c r="BN117" s="330"/>
      <c r="BO117" s="330"/>
      <c r="BP117" s="330"/>
      <c r="BQ117" s="330"/>
      <c r="BR117" s="330"/>
      <c r="BS117" s="330"/>
      <c r="BT117" s="330"/>
      <c r="BU117" s="330"/>
      <c r="BV117" s="331"/>
      <c r="BW117" s="325"/>
      <c r="BX117" s="329"/>
      <c r="BY117" s="330"/>
      <c r="BZ117" s="330"/>
      <c r="CA117" s="330"/>
      <c r="CB117" s="330"/>
      <c r="CC117" s="330"/>
      <c r="CD117" s="330"/>
      <c r="CE117" s="330"/>
      <c r="CF117" s="330"/>
      <c r="CG117" s="330"/>
      <c r="CH117" s="330"/>
      <c r="CI117" s="330"/>
      <c r="CJ117" s="331"/>
      <c r="CK117" s="325"/>
      <c r="CL117" s="329"/>
      <c r="CM117" s="330"/>
      <c r="CN117" s="330"/>
      <c r="CO117" s="330"/>
      <c r="CP117" s="330"/>
      <c r="CQ117" s="330"/>
      <c r="CR117" s="330"/>
      <c r="CS117" s="330"/>
      <c r="CT117" s="330"/>
      <c r="CU117" s="330"/>
      <c r="CV117" s="330"/>
      <c r="CW117" s="330"/>
      <c r="CX117" s="331"/>
      <c r="CY117" s="326"/>
      <c r="CZ117" s="329"/>
      <c r="DA117" s="330"/>
      <c r="DB117" s="330"/>
      <c r="DC117" s="330"/>
      <c r="DD117" s="330"/>
      <c r="DE117" s="330"/>
      <c r="DF117" s="330"/>
      <c r="DG117" s="330"/>
      <c r="DH117" s="330"/>
      <c r="DI117" s="330"/>
      <c r="DJ117" s="330"/>
      <c r="DK117" s="330"/>
      <c r="DL117" s="331"/>
      <c r="DM117" s="325"/>
      <c r="DN117" s="329"/>
      <c r="DO117" s="330"/>
      <c r="DP117" s="330"/>
      <c r="DQ117" s="330"/>
      <c r="DR117" s="330"/>
      <c r="DS117" s="330"/>
      <c r="DT117" s="330"/>
      <c r="DU117" s="330"/>
      <c r="DV117" s="330"/>
      <c r="DW117" s="330"/>
      <c r="DX117" s="330"/>
      <c r="DY117" s="330"/>
      <c r="DZ117" s="331"/>
      <c r="EA117" s="325"/>
      <c r="EB117" s="329"/>
      <c r="EC117" s="330"/>
      <c r="ED117" s="330"/>
      <c r="EE117" s="330"/>
      <c r="EF117" s="330"/>
      <c r="EG117" s="330"/>
      <c r="EH117" s="330"/>
      <c r="EI117" s="330"/>
      <c r="EJ117" s="330"/>
      <c r="EK117" s="330"/>
      <c r="EL117" s="330"/>
      <c r="EM117" s="330"/>
      <c r="EN117" s="331"/>
      <c r="EO117" s="326"/>
      <c r="EP117" s="329">
        <f t="shared" si="105"/>
        <v>168</v>
      </c>
      <c r="EQ117" s="330">
        <f>'havi összesítő'!FY149</f>
        <v>0</v>
      </c>
      <c r="ER117" s="330">
        <f>'havi összesítő'!FZ149</f>
        <v>0</v>
      </c>
      <c r="ES117" s="330">
        <f>'havi összesítő'!FX149</f>
        <v>0</v>
      </c>
      <c r="ET117" s="330">
        <f>'havi összesítő'!GC149</f>
        <v>-168</v>
      </c>
      <c r="EU117" s="330">
        <f>'havi összesítő'!GA149</f>
        <v>0</v>
      </c>
      <c r="EV117" s="327"/>
      <c r="EW117" s="322">
        <f t="shared" si="106"/>
        <v>336</v>
      </c>
      <c r="EX117" s="323">
        <f>'havi összesítő'!GL149</f>
        <v>0</v>
      </c>
      <c r="EY117" s="323">
        <f>'havi összesítő'!GN149</f>
        <v>0</v>
      </c>
      <c r="EZ117" s="323">
        <f>'havi összesítő'!GM149</f>
        <v>8</v>
      </c>
      <c r="FA117" s="323">
        <f>'havi összesítő'!GQ149</f>
        <v>-176</v>
      </c>
      <c r="FB117" s="323">
        <f>'havi összesítő'!GO149</f>
        <v>0</v>
      </c>
      <c r="FC117" s="327"/>
      <c r="FD117" s="322">
        <f t="shared" si="107"/>
        <v>336</v>
      </c>
      <c r="FE117" s="323">
        <f t="shared" si="108"/>
        <v>0</v>
      </c>
      <c r="FF117" s="323">
        <f t="shared" si="109"/>
        <v>0</v>
      </c>
      <c r="FG117" s="323">
        <f t="shared" si="110"/>
        <v>8</v>
      </c>
      <c r="FH117" s="323">
        <f t="shared" si="111"/>
        <v>-344</v>
      </c>
      <c r="FI117" s="323">
        <f t="shared" si="112"/>
        <v>0</v>
      </c>
      <c r="FJ117" s="326"/>
      <c r="FK117" s="329"/>
      <c r="FL117" s="330"/>
      <c r="FM117" s="330"/>
      <c r="FN117" s="330"/>
      <c r="FO117" s="330"/>
      <c r="FP117" s="330"/>
      <c r="FQ117" s="327"/>
      <c r="FR117" s="329"/>
      <c r="FS117" s="330"/>
      <c r="FT117" s="330"/>
      <c r="FU117" s="330"/>
      <c r="FV117" s="330"/>
      <c r="FW117" s="330"/>
      <c r="FX117" s="327"/>
      <c r="FY117" s="329"/>
      <c r="FZ117" s="330"/>
      <c r="GA117" s="330"/>
      <c r="GB117" s="330"/>
      <c r="GC117" s="330"/>
      <c r="GD117" s="330"/>
      <c r="GE117" s="328"/>
      <c r="GN117" s="21"/>
      <c r="GO117" s="21"/>
    </row>
    <row r="118" spans="1:197" ht="15.75" hidden="1" thickBot="1" x14ac:dyDescent="0.3">
      <c r="A118" s="422">
        <f>IF(beosztás!A152=0,"",beosztás!A152)</f>
        <v>5</v>
      </c>
      <c r="B118" s="423" t="str">
        <f>IF(beosztás!B152=0,"",beosztás!B152)</f>
        <v/>
      </c>
      <c r="C118" s="424" t="str">
        <f>IF(beosztás!C152=0,"",beosztás!C152)</f>
        <v/>
      </c>
      <c r="D118" s="425" t="str">
        <f>IF(beosztás!D152=0,"",beosztás!D152)</f>
        <v/>
      </c>
      <c r="E118" s="18"/>
      <c r="F118" s="329">
        <f t="shared" si="98"/>
        <v>0</v>
      </c>
      <c r="G118" s="330">
        <f>'havi összesítő'!M150</f>
        <v>0</v>
      </c>
      <c r="H118" s="330">
        <f>'havi összesítő'!N150</f>
        <v>0</v>
      </c>
      <c r="I118" s="330">
        <f>'havi összesítő'!L150</f>
        <v>0</v>
      </c>
      <c r="J118" s="330">
        <f>'havi összesítő'!Q150</f>
        <v>0</v>
      </c>
      <c r="K118" s="330">
        <f>'havi összesítő'!O150</f>
        <v>0</v>
      </c>
      <c r="L118" s="325"/>
      <c r="M118" s="329">
        <f t="shared" si="99"/>
        <v>0</v>
      </c>
      <c r="N118" s="330">
        <f>'havi összesítő'!Z150</f>
        <v>0</v>
      </c>
      <c r="O118" s="330">
        <f>'havi összesítő'!AB150</f>
        <v>0</v>
      </c>
      <c r="P118" s="330">
        <f>'havi összesítő'!AA150</f>
        <v>0</v>
      </c>
      <c r="Q118" s="330">
        <f>'havi összesítő'!AE150</f>
        <v>40</v>
      </c>
      <c r="R118" s="330">
        <f>'havi összesítő'!AC150</f>
        <v>40</v>
      </c>
      <c r="S118" s="325"/>
      <c r="T118" s="329">
        <f t="shared" si="100"/>
        <v>0</v>
      </c>
      <c r="U118" s="330">
        <f t="shared" si="101"/>
        <v>0</v>
      </c>
      <c r="V118" s="330">
        <f t="shared" si="102"/>
        <v>0</v>
      </c>
      <c r="W118" s="330">
        <f t="shared" si="103"/>
        <v>0</v>
      </c>
      <c r="X118" s="330">
        <f>'havi összesítő'!AS150</f>
        <v>40</v>
      </c>
      <c r="Y118" s="330">
        <f>'havi összesítő'!AQ150</f>
        <v>40</v>
      </c>
      <c r="Z118" s="326"/>
      <c r="AA118" s="329">
        <f t="shared" si="113"/>
        <v>40</v>
      </c>
      <c r="AB118" s="330">
        <f>'havi összesítő'!BC150</f>
        <v>0</v>
      </c>
      <c r="AC118" s="330">
        <f>'havi összesítő'!BD150</f>
        <v>0</v>
      </c>
      <c r="AD118" s="330">
        <f>'havi összesítő'!BB150</f>
        <v>0</v>
      </c>
      <c r="AE118" s="330">
        <f>'havi összesítő'!BG150</f>
        <v>40</v>
      </c>
      <c r="AF118" s="331">
        <f>'havi összesítő'!BE150</f>
        <v>40</v>
      </c>
      <c r="AG118" s="325"/>
      <c r="AH118" s="329"/>
      <c r="AI118" s="330"/>
      <c r="AJ118" s="330"/>
      <c r="AK118" s="330"/>
      <c r="AL118" s="330"/>
      <c r="AM118" s="330"/>
      <c r="AN118" s="330"/>
      <c r="AO118" s="330"/>
      <c r="AP118" s="330"/>
      <c r="AQ118" s="330"/>
      <c r="AR118" s="330"/>
      <c r="AS118" s="330"/>
      <c r="AT118" s="331"/>
      <c r="AU118" s="325"/>
      <c r="AV118" s="329"/>
      <c r="AW118" s="330"/>
      <c r="AX118" s="330"/>
      <c r="AY118" s="330"/>
      <c r="AZ118" s="330"/>
      <c r="BA118" s="330"/>
      <c r="BB118" s="330"/>
      <c r="BC118" s="330"/>
      <c r="BD118" s="330"/>
      <c r="BE118" s="330"/>
      <c r="BF118" s="330"/>
      <c r="BG118" s="330"/>
      <c r="BH118" s="331"/>
      <c r="BI118" s="326"/>
      <c r="BJ118" s="329"/>
      <c r="BK118" s="330"/>
      <c r="BL118" s="330"/>
      <c r="BM118" s="330"/>
      <c r="BN118" s="330"/>
      <c r="BO118" s="330"/>
      <c r="BP118" s="330"/>
      <c r="BQ118" s="330"/>
      <c r="BR118" s="330"/>
      <c r="BS118" s="330"/>
      <c r="BT118" s="330"/>
      <c r="BU118" s="330"/>
      <c r="BV118" s="331"/>
      <c r="BW118" s="325"/>
      <c r="BX118" s="329"/>
      <c r="BY118" s="330"/>
      <c r="BZ118" s="330"/>
      <c r="CA118" s="330"/>
      <c r="CB118" s="330"/>
      <c r="CC118" s="330"/>
      <c r="CD118" s="330"/>
      <c r="CE118" s="330"/>
      <c r="CF118" s="330"/>
      <c r="CG118" s="330"/>
      <c r="CH118" s="330"/>
      <c r="CI118" s="330"/>
      <c r="CJ118" s="331"/>
      <c r="CK118" s="325"/>
      <c r="CL118" s="329"/>
      <c r="CM118" s="330"/>
      <c r="CN118" s="330"/>
      <c r="CO118" s="330"/>
      <c r="CP118" s="330"/>
      <c r="CQ118" s="330"/>
      <c r="CR118" s="330"/>
      <c r="CS118" s="330"/>
      <c r="CT118" s="330"/>
      <c r="CU118" s="330"/>
      <c r="CV118" s="330"/>
      <c r="CW118" s="330"/>
      <c r="CX118" s="331"/>
      <c r="CY118" s="326"/>
      <c r="CZ118" s="329"/>
      <c r="DA118" s="330"/>
      <c r="DB118" s="330"/>
      <c r="DC118" s="330"/>
      <c r="DD118" s="330"/>
      <c r="DE118" s="330"/>
      <c r="DF118" s="330"/>
      <c r="DG118" s="330"/>
      <c r="DH118" s="330"/>
      <c r="DI118" s="330"/>
      <c r="DJ118" s="330"/>
      <c r="DK118" s="330"/>
      <c r="DL118" s="331"/>
      <c r="DM118" s="325"/>
      <c r="DN118" s="329"/>
      <c r="DO118" s="330"/>
      <c r="DP118" s="330"/>
      <c r="DQ118" s="330"/>
      <c r="DR118" s="330"/>
      <c r="DS118" s="330"/>
      <c r="DT118" s="330"/>
      <c r="DU118" s="330"/>
      <c r="DV118" s="330"/>
      <c r="DW118" s="330"/>
      <c r="DX118" s="330"/>
      <c r="DY118" s="330"/>
      <c r="DZ118" s="331"/>
      <c r="EA118" s="325"/>
      <c r="EB118" s="329"/>
      <c r="EC118" s="330"/>
      <c r="ED118" s="330"/>
      <c r="EE118" s="330"/>
      <c r="EF118" s="330"/>
      <c r="EG118" s="330"/>
      <c r="EH118" s="330"/>
      <c r="EI118" s="330"/>
      <c r="EJ118" s="330"/>
      <c r="EK118" s="330"/>
      <c r="EL118" s="330"/>
      <c r="EM118" s="330"/>
      <c r="EN118" s="331"/>
      <c r="EO118" s="326"/>
      <c r="EP118" s="329">
        <f t="shared" si="105"/>
        <v>0</v>
      </c>
      <c r="EQ118" s="330">
        <f>'havi összesítő'!FY150</f>
        <v>0</v>
      </c>
      <c r="ER118" s="330">
        <f>'havi összesítő'!FZ150</f>
        <v>0</v>
      </c>
      <c r="ES118" s="330">
        <f>'havi összesítő'!FX150</f>
        <v>0</v>
      </c>
      <c r="ET118" s="330">
        <f>'havi összesítő'!GC150</f>
        <v>0</v>
      </c>
      <c r="EU118" s="330">
        <f>'havi összesítő'!GA150</f>
        <v>0</v>
      </c>
      <c r="EV118" s="327"/>
      <c r="EW118" s="322">
        <f t="shared" si="106"/>
        <v>0</v>
      </c>
      <c r="EX118" s="323">
        <f>'havi összesítő'!GL150</f>
        <v>0</v>
      </c>
      <c r="EY118" s="323">
        <f>'havi összesítő'!GN150</f>
        <v>0</v>
      </c>
      <c r="EZ118" s="323">
        <f>'havi összesítő'!GM150</f>
        <v>0</v>
      </c>
      <c r="FA118" s="323">
        <f>'havi összesítő'!GQ150</f>
        <v>0</v>
      </c>
      <c r="FB118" s="323">
        <f>'havi összesítő'!GO150</f>
        <v>0</v>
      </c>
      <c r="FC118" s="327"/>
      <c r="FD118" s="322">
        <f t="shared" si="107"/>
        <v>0</v>
      </c>
      <c r="FE118" s="323">
        <f t="shared" si="108"/>
        <v>0</v>
      </c>
      <c r="FF118" s="323">
        <f t="shared" si="109"/>
        <v>0</v>
      </c>
      <c r="FG118" s="323">
        <f t="shared" si="110"/>
        <v>0</v>
      </c>
      <c r="FH118" s="323">
        <f t="shared" si="111"/>
        <v>0</v>
      </c>
      <c r="FI118" s="323">
        <f t="shared" si="112"/>
        <v>0</v>
      </c>
      <c r="FJ118" s="326"/>
      <c r="FK118" s="329"/>
      <c r="FL118" s="330"/>
      <c r="FM118" s="330"/>
      <c r="FN118" s="330"/>
      <c r="FO118" s="330"/>
      <c r="FP118" s="330"/>
      <c r="FQ118" s="327"/>
      <c r="FR118" s="329"/>
      <c r="FS118" s="330"/>
      <c r="FT118" s="330"/>
      <c r="FU118" s="330"/>
      <c r="FV118" s="330"/>
      <c r="FW118" s="330"/>
      <c r="FX118" s="327"/>
      <c r="FY118" s="329"/>
      <c r="FZ118" s="330"/>
      <c r="GA118" s="330"/>
      <c r="GB118" s="330"/>
      <c r="GC118" s="330"/>
      <c r="GD118" s="330"/>
      <c r="GE118" s="328"/>
      <c r="GN118" s="21"/>
      <c r="GO118" s="21"/>
    </row>
    <row r="119" spans="1:197" ht="15.75" thickBot="1" x14ac:dyDescent="0.3">
      <c r="A119" s="422">
        <f>IF(beosztás!A153=0,"",beosztás!A153)</f>
        <v>6</v>
      </c>
      <c r="B119" s="423">
        <f>IF(beosztás!B153=0,"",beosztás!B153)</f>
        <v>142</v>
      </c>
      <c r="C119" s="424" t="str">
        <f>IF(beosztás!C153=0,"",beosztás!C153)</f>
        <v>Holecz Ferenc</v>
      </c>
      <c r="D119" s="425" t="str">
        <f>IF(beosztás!D153=0,"",beosztás!D153)</f>
        <v>ACC</v>
      </c>
      <c r="E119" s="18"/>
      <c r="F119" s="329">
        <f t="shared" si="98"/>
        <v>168</v>
      </c>
      <c r="G119" s="330">
        <f>'havi összesítő'!M151</f>
        <v>8</v>
      </c>
      <c r="H119" s="330">
        <f>'havi összesítő'!N151</f>
        <v>0</v>
      </c>
      <c r="I119" s="330">
        <f>'havi összesítő'!L151</f>
        <v>8</v>
      </c>
      <c r="J119" s="330">
        <f>'havi összesítő'!Q151</f>
        <v>0</v>
      </c>
      <c r="K119" s="330">
        <f>'havi összesítő'!O151</f>
        <v>176</v>
      </c>
      <c r="L119" s="325"/>
      <c r="M119" s="329">
        <f t="shared" si="99"/>
        <v>120</v>
      </c>
      <c r="N119" s="330">
        <f>'havi összesítő'!Z151</f>
        <v>40</v>
      </c>
      <c r="O119" s="330">
        <f>'havi összesítő'!AB151</f>
        <v>0</v>
      </c>
      <c r="P119" s="330">
        <f>'havi összesítő'!AA151</f>
        <v>0</v>
      </c>
      <c r="Q119" s="330">
        <f>'havi összesítő'!AE151</f>
        <v>0</v>
      </c>
      <c r="R119" s="330">
        <f>'havi összesítő'!AC151</f>
        <v>160</v>
      </c>
      <c r="S119" s="325"/>
      <c r="T119" s="329">
        <f t="shared" si="100"/>
        <v>120</v>
      </c>
      <c r="U119" s="330">
        <f t="shared" si="101"/>
        <v>48</v>
      </c>
      <c r="V119" s="330">
        <f t="shared" si="102"/>
        <v>0</v>
      </c>
      <c r="W119" s="330">
        <f t="shared" si="103"/>
        <v>8</v>
      </c>
      <c r="X119" s="330">
        <f>'havi összesítő'!AS151</f>
        <v>0</v>
      </c>
      <c r="Y119" s="330">
        <f>'havi összesítő'!AQ151</f>
        <v>336</v>
      </c>
      <c r="Z119" s="326"/>
      <c r="AA119" s="329">
        <f t="shared" si="113"/>
        <v>160</v>
      </c>
      <c r="AB119" s="330">
        <f>'havi összesítő'!BC151</f>
        <v>0</v>
      </c>
      <c r="AC119" s="330">
        <f>'havi összesítő'!BD151</f>
        <v>0</v>
      </c>
      <c r="AD119" s="330">
        <f>'havi összesítő'!BB151</f>
        <v>8</v>
      </c>
      <c r="AE119" s="330">
        <f>'havi összesítő'!BG151</f>
        <v>0</v>
      </c>
      <c r="AF119" s="331">
        <f>'havi összesítő'!BE151</f>
        <v>160</v>
      </c>
      <c r="AG119" s="325"/>
      <c r="AH119" s="329"/>
      <c r="AI119" s="330"/>
      <c r="AJ119" s="330"/>
      <c r="AK119" s="330"/>
      <c r="AL119" s="330"/>
      <c r="AM119" s="330"/>
      <c r="AN119" s="330"/>
      <c r="AO119" s="330"/>
      <c r="AP119" s="330"/>
      <c r="AQ119" s="330"/>
      <c r="AR119" s="330"/>
      <c r="AS119" s="330"/>
      <c r="AT119" s="331"/>
      <c r="AU119" s="325"/>
      <c r="AV119" s="329"/>
      <c r="AW119" s="330"/>
      <c r="AX119" s="330"/>
      <c r="AY119" s="330"/>
      <c r="AZ119" s="330"/>
      <c r="BA119" s="330"/>
      <c r="BB119" s="330"/>
      <c r="BC119" s="330"/>
      <c r="BD119" s="330"/>
      <c r="BE119" s="330"/>
      <c r="BF119" s="330"/>
      <c r="BG119" s="330"/>
      <c r="BH119" s="331"/>
      <c r="BI119" s="326"/>
      <c r="BJ119" s="329"/>
      <c r="BK119" s="330"/>
      <c r="BL119" s="330"/>
      <c r="BM119" s="330"/>
      <c r="BN119" s="330"/>
      <c r="BO119" s="330"/>
      <c r="BP119" s="330"/>
      <c r="BQ119" s="330"/>
      <c r="BR119" s="330"/>
      <c r="BS119" s="330"/>
      <c r="BT119" s="330"/>
      <c r="BU119" s="330"/>
      <c r="BV119" s="331"/>
      <c r="BW119" s="325"/>
      <c r="BX119" s="329"/>
      <c r="BY119" s="330"/>
      <c r="BZ119" s="330"/>
      <c r="CA119" s="330"/>
      <c r="CB119" s="330"/>
      <c r="CC119" s="330"/>
      <c r="CD119" s="330"/>
      <c r="CE119" s="330"/>
      <c r="CF119" s="330"/>
      <c r="CG119" s="330"/>
      <c r="CH119" s="330"/>
      <c r="CI119" s="330"/>
      <c r="CJ119" s="331"/>
      <c r="CK119" s="325"/>
      <c r="CL119" s="329"/>
      <c r="CM119" s="330"/>
      <c r="CN119" s="330"/>
      <c r="CO119" s="330"/>
      <c r="CP119" s="330"/>
      <c r="CQ119" s="330"/>
      <c r="CR119" s="330"/>
      <c r="CS119" s="330"/>
      <c r="CT119" s="330"/>
      <c r="CU119" s="330"/>
      <c r="CV119" s="330"/>
      <c r="CW119" s="330"/>
      <c r="CX119" s="331"/>
      <c r="CY119" s="326"/>
      <c r="CZ119" s="329"/>
      <c r="DA119" s="330"/>
      <c r="DB119" s="330"/>
      <c r="DC119" s="330"/>
      <c r="DD119" s="330"/>
      <c r="DE119" s="330"/>
      <c r="DF119" s="330"/>
      <c r="DG119" s="330"/>
      <c r="DH119" s="330"/>
      <c r="DI119" s="330"/>
      <c r="DJ119" s="330"/>
      <c r="DK119" s="330"/>
      <c r="DL119" s="331"/>
      <c r="DM119" s="325"/>
      <c r="DN119" s="329"/>
      <c r="DO119" s="330"/>
      <c r="DP119" s="330"/>
      <c r="DQ119" s="330"/>
      <c r="DR119" s="330"/>
      <c r="DS119" s="330"/>
      <c r="DT119" s="330"/>
      <c r="DU119" s="330"/>
      <c r="DV119" s="330"/>
      <c r="DW119" s="330"/>
      <c r="DX119" s="330"/>
      <c r="DY119" s="330"/>
      <c r="DZ119" s="331"/>
      <c r="EA119" s="325"/>
      <c r="EB119" s="329"/>
      <c r="EC119" s="330"/>
      <c r="ED119" s="330"/>
      <c r="EE119" s="330"/>
      <c r="EF119" s="330"/>
      <c r="EG119" s="330"/>
      <c r="EH119" s="330"/>
      <c r="EI119" s="330"/>
      <c r="EJ119" s="330"/>
      <c r="EK119" s="330"/>
      <c r="EL119" s="330"/>
      <c r="EM119" s="330"/>
      <c r="EN119" s="331"/>
      <c r="EO119" s="326"/>
      <c r="EP119" s="329">
        <f t="shared" si="105"/>
        <v>168</v>
      </c>
      <c r="EQ119" s="330">
        <f>'havi összesítő'!FY151</f>
        <v>0</v>
      </c>
      <c r="ER119" s="330">
        <f>'havi összesítő'!FZ151</f>
        <v>0</v>
      </c>
      <c r="ES119" s="330">
        <f>'havi összesítő'!FX151</f>
        <v>0</v>
      </c>
      <c r="ET119" s="330">
        <f>'havi összesítő'!GC151</f>
        <v>-168</v>
      </c>
      <c r="EU119" s="330">
        <f>'havi összesítő'!GA151</f>
        <v>0</v>
      </c>
      <c r="EV119" s="327"/>
      <c r="EW119" s="322">
        <f t="shared" si="106"/>
        <v>336</v>
      </c>
      <c r="EX119" s="323">
        <f>'havi összesítő'!GL151</f>
        <v>0</v>
      </c>
      <c r="EY119" s="323">
        <f>'havi összesítő'!GN151</f>
        <v>0</v>
      </c>
      <c r="EZ119" s="323">
        <f>'havi összesítő'!GM151</f>
        <v>8</v>
      </c>
      <c r="FA119" s="323">
        <f>'havi összesítő'!GQ151</f>
        <v>-176</v>
      </c>
      <c r="FB119" s="323">
        <f>'havi összesítő'!GO151</f>
        <v>0</v>
      </c>
      <c r="FC119" s="327"/>
      <c r="FD119" s="322">
        <f t="shared" si="107"/>
        <v>336</v>
      </c>
      <c r="FE119" s="323">
        <f t="shared" si="108"/>
        <v>0</v>
      </c>
      <c r="FF119" s="323">
        <f t="shared" si="109"/>
        <v>0</v>
      </c>
      <c r="FG119" s="323">
        <f t="shared" si="110"/>
        <v>8</v>
      </c>
      <c r="FH119" s="323">
        <f t="shared" si="111"/>
        <v>-344</v>
      </c>
      <c r="FI119" s="323">
        <f t="shared" si="112"/>
        <v>0</v>
      </c>
      <c r="FJ119" s="326"/>
      <c r="FK119" s="329"/>
      <c r="FL119" s="330"/>
      <c r="FM119" s="330"/>
      <c r="FN119" s="330"/>
      <c r="FO119" s="330"/>
      <c r="FP119" s="330"/>
      <c r="FQ119" s="327"/>
      <c r="FR119" s="329"/>
      <c r="FS119" s="330"/>
      <c r="FT119" s="330"/>
      <c r="FU119" s="330"/>
      <c r="FV119" s="330"/>
      <c r="FW119" s="330"/>
      <c r="FX119" s="327"/>
      <c r="FY119" s="329"/>
      <c r="FZ119" s="330"/>
      <c r="GA119" s="330"/>
      <c r="GB119" s="330"/>
      <c r="GC119" s="330"/>
      <c r="GD119" s="330"/>
      <c r="GE119" s="328"/>
      <c r="GN119" s="21"/>
      <c r="GO119" s="21"/>
    </row>
    <row r="120" spans="1:197" ht="15.75" thickBot="1" x14ac:dyDescent="0.3">
      <c r="A120" s="422">
        <f>IF(beosztás!A154=0,"",beosztás!A154)</f>
        <v>7</v>
      </c>
      <c r="B120" s="423">
        <f>IF(beosztás!B154=0,"",beosztás!B154)</f>
        <v>51</v>
      </c>
      <c r="C120" s="424" t="str">
        <f>IF(beosztás!C154=0,"",beosztás!C154)</f>
        <v>Kaldenecker János</v>
      </c>
      <c r="D120" s="425" t="str">
        <f>IF(beosztás!D154=0,"",beosztás!D154)</f>
        <v>ACC</v>
      </c>
      <c r="E120" s="18"/>
      <c r="F120" s="329">
        <f t="shared" si="98"/>
        <v>112</v>
      </c>
      <c r="G120" s="330">
        <f>'havi összesítő'!M152</f>
        <v>64</v>
      </c>
      <c r="H120" s="330">
        <f>'havi összesítő'!N152</f>
        <v>0</v>
      </c>
      <c r="I120" s="330">
        <f>'havi összesítő'!L152</f>
        <v>8</v>
      </c>
      <c r="J120" s="330">
        <f>'havi összesítő'!Q152</f>
        <v>0</v>
      </c>
      <c r="K120" s="330">
        <f>'havi összesítő'!O152</f>
        <v>176</v>
      </c>
      <c r="L120" s="325"/>
      <c r="M120" s="329">
        <f t="shared" si="99"/>
        <v>112</v>
      </c>
      <c r="N120" s="330">
        <f>'havi összesítő'!Z152</f>
        <v>48</v>
      </c>
      <c r="O120" s="330">
        <f>'havi összesítő'!AB152</f>
        <v>0</v>
      </c>
      <c r="P120" s="330">
        <f>'havi összesítő'!AA152</f>
        <v>0</v>
      </c>
      <c r="Q120" s="330">
        <f>'havi összesítő'!AE152</f>
        <v>0</v>
      </c>
      <c r="R120" s="330">
        <f>'havi összesítő'!AC152</f>
        <v>160</v>
      </c>
      <c r="S120" s="325"/>
      <c r="T120" s="329">
        <f t="shared" si="100"/>
        <v>112</v>
      </c>
      <c r="U120" s="330">
        <f t="shared" si="101"/>
        <v>112</v>
      </c>
      <c r="V120" s="330">
        <f t="shared" si="102"/>
        <v>0</v>
      </c>
      <c r="W120" s="330">
        <f t="shared" si="103"/>
        <v>8</v>
      </c>
      <c r="X120" s="330">
        <f>'havi összesítő'!AS152</f>
        <v>0</v>
      </c>
      <c r="Y120" s="330">
        <f>'havi összesítő'!AQ152</f>
        <v>336</v>
      </c>
      <c r="Z120" s="326"/>
      <c r="AA120" s="329">
        <f t="shared" si="113"/>
        <v>160</v>
      </c>
      <c r="AB120" s="330">
        <f>'havi összesítő'!BC152</f>
        <v>0</v>
      </c>
      <c r="AC120" s="330">
        <f>'havi összesítő'!BD152</f>
        <v>0</v>
      </c>
      <c r="AD120" s="330">
        <f>'havi összesítő'!BB152</f>
        <v>8</v>
      </c>
      <c r="AE120" s="330">
        <f>'havi összesítő'!BG152</f>
        <v>0</v>
      </c>
      <c r="AF120" s="331">
        <f>'havi összesítő'!BE152</f>
        <v>160</v>
      </c>
      <c r="AG120" s="325"/>
      <c r="AH120" s="329"/>
      <c r="AI120" s="330"/>
      <c r="AJ120" s="330"/>
      <c r="AK120" s="330"/>
      <c r="AL120" s="330"/>
      <c r="AM120" s="330"/>
      <c r="AN120" s="330"/>
      <c r="AO120" s="330"/>
      <c r="AP120" s="330"/>
      <c r="AQ120" s="330"/>
      <c r="AR120" s="330"/>
      <c r="AS120" s="330"/>
      <c r="AT120" s="331"/>
      <c r="AU120" s="325"/>
      <c r="AV120" s="329"/>
      <c r="AW120" s="330"/>
      <c r="AX120" s="330"/>
      <c r="AY120" s="330"/>
      <c r="AZ120" s="330"/>
      <c r="BA120" s="330"/>
      <c r="BB120" s="330"/>
      <c r="BC120" s="330"/>
      <c r="BD120" s="330"/>
      <c r="BE120" s="330"/>
      <c r="BF120" s="330"/>
      <c r="BG120" s="330"/>
      <c r="BH120" s="331"/>
      <c r="BI120" s="326"/>
      <c r="BJ120" s="329"/>
      <c r="BK120" s="330"/>
      <c r="BL120" s="330"/>
      <c r="BM120" s="330"/>
      <c r="BN120" s="330"/>
      <c r="BO120" s="330"/>
      <c r="BP120" s="330"/>
      <c r="BQ120" s="330"/>
      <c r="BR120" s="330"/>
      <c r="BS120" s="330"/>
      <c r="BT120" s="330"/>
      <c r="BU120" s="330"/>
      <c r="BV120" s="331"/>
      <c r="BW120" s="325"/>
      <c r="BX120" s="329"/>
      <c r="BY120" s="330"/>
      <c r="BZ120" s="330"/>
      <c r="CA120" s="330"/>
      <c r="CB120" s="330"/>
      <c r="CC120" s="330"/>
      <c r="CD120" s="330"/>
      <c r="CE120" s="330"/>
      <c r="CF120" s="330"/>
      <c r="CG120" s="330"/>
      <c r="CH120" s="330"/>
      <c r="CI120" s="330"/>
      <c r="CJ120" s="331"/>
      <c r="CK120" s="325"/>
      <c r="CL120" s="329"/>
      <c r="CM120" s="330"/>
      <c r="CN120" s="330"/>
      <c r="CO120" s="330"/>
      <c r="CP120" s="330"/>
      <c r="CQ120" s="330"/>
      <c r="CR120" s="330"/>
      <c r="CS120" s="330"/>
      <c r="CT120" s="330"/>
      <c r="CU120" s="330"/>
      <c r="CV120" s="330"/>
      <c r="CW120" s="330"/>
      <c r="CX120" s="331"/>
      <c r="CY120" s="326"/>
      <c r="CZ120" s="329"/>
      <c r="DA120" s="330"/>
      <c r="DB120" s="330"/>
      <c r="DC120" s="330"/>
      <c r="DD120" s="330"/>
      <c r="DE120" s="330"/>
      <c r="DF120" s="330"/>
      <c r="DG120" s="330"/>
      <c r="DH120" s="330"/>
      <c r="DI120" s="330"/>
      <c r="DJ120" s="330"/>
      <c r="DK120" s="330"/>
      <c r="DL120" s="331"/>
      <c r="DM120" s="325"/>
      <c r="DN120" s="329"/>
      <c r="DO120" s="330"/>
      <c r="DP120" s="330"/>
      <c r="DQ120" s="330"/>
      <c r="DR120" s="330"/>
      <c r="DS120" s="330"/>
      <c r="DT120" s="330"/>
      <c r="DU120" s="330"/>
      <c r="DV120" s="330"/>
      <c r="DW120" s="330"/>
      <c r="DX120" s="330"/>
      <c r="DY120" s="330"/>
      <c r="DZ120" s="331"/>
      <c r="EA120" s="325"/>
      <c r="EB120" s="329"/>
      <c r="EC120" s="330"/>
      <c r="ED120" s="330"/>
      <c r="EE120" s="330"/>
      <c r="EF120" s="330"/>
      <c r="EG120" s="330"/>
      <c r="EH120" s="330"/>
      <c r="EI120" s="330"/>
      <c r="EJ120" s="330"/>
      <c r="EK120" s="330"/>
      <c r="EL120" s="330"/>
      <c r="EM120" s="330"/>
      <c r="EN120" s="331"/>
      <c r="EO120" s="326"/>
      <c r="EP120" s="329">
        <f t="shared" si="105"/>
        <v>168</v>
      </c>
      <c r="EQ120" s="330">
        <f>'havi összesítő'!FY152</f>
        <v>0</v>
      </c>
      <c r="ER120" s="330">
        <f>'havi összesítő'!FZ152</f>
        <v>0</v>
      </c>
      <c r="ES120" s="330">
        <f>'havi összesítő'!FX152</f>
        <v>0</v>
      </c>
      <c r="ET120" s="330">
        <f>'havi összesítő'!GC152</f>
        <v>-168</v>
      </c>
      <c r="EU120" s="330">
        <f>'havi összesítő'!GA152</f>
        <v>0</v>
      </c>
      <c r="EV120" s="327"/>
      <c r="EW120" s="322">
        <f t="shared" si="106"/>
        <v>336</v>
      </c>
      <c r="EX120" s="323">
        <f>'havi összesítő'!GL152</f>
        <v>0</v>
      </c>
      <c r="EY120" s="323">
        <f>'havi összesítő'!GN152</f>
        <v>0</v>
      </c>
      <c r="EZ120" s="323">
        <f>'havi összesítő'!GM152</f>
        <v>8</v>
      </c>
      <c r="FA120" s="323">
        <f>'havi összesítő'!GQ152</f>
        <v>-176</v>
      </c>
      <c r="FB120" s="323">
        <f>'havi összesítő'!GO152</f>
        <v>0</v>
      </c>
      <c r="FC120" s="327"/>
      <c r="FD120" s="322">
        <f t="shared" si="107"/>
        <v>336</v>
      </c>
      <c r="FE120" s="323">
        <f t="shared" si="108"/>
        <v>0</v>
      </c>
      <c r="FF120" s="323">
        <f t="shared" si="109"/>
        <v>0</v>
      </c>
      <c r="FG120" s="323">
        <f t="shared" si="110"/>
        <v>8</v>
      </c>
      <c r="FH120" s="323">
        <f t="shared" si="111"/>
        <v>-344</v>
      </c>
      <c r="FI120" s="323">
        <f t="shared" si="112"/>
        <v>0</v>
      </c>
      <c r="FJ120" s="326"/>
      <c r="FK120" s="329"/>
      <c r="FL120" s="330"/>
      <c r="FM120" s="330"/>
      <c r="FN120" s="330"/>
      <c r="FO120" s="330"/>
      <c r="FP120" s="330"/>
      <c r="FQ120" s="327"/>
      <c r="FR120" s="329"/>
      <c r="FS120" s="330"/>
      <c r="FT120" s="330"/>
      <c r="FU120" s="330"/>
      <c r="FV120" s="330"/>
      <c r="FW120" s="330"/>
      <c r="FX120" s="327"/>
      <c r="FY120" s="329"/>
      <c r="FZ120" s="330"/>
      <c r="GA120" s="330"/>
      <c r="GB120" s="330"/>
      <c r="GC120" s="330"/>
      <c r="GD120" s="330"/>
      <c r="GE120" s="328"/>
      <c r="GN120" s="21"/>
      <c r="GO120" s="21"/>
    </row>
    <row r="121" spans="1:197" ht="15.75" thickBot="1" x14ac:dyDescent="0.3">
      <c r="A121" s="422">
        <f>IF(beosztás!A155=0,"",beosztás!A155)</f>
        <v>8</v>
      </c>
      <c r="B121" s="423">
        <f>IF(beosztás!B155=0,"",beosztás!B155)</f>
        <v>155</v>
      </c>
      <c r="C121" s="424" t="str">
        <f>IF(beosztás!C155=0,"",beosztás!C155)</f>
        <v>Nagy Róbert</v>
      </c>
      <c r="D121" s="425" t="str">
        <f>IF(beosztás!D155=0,"",beosztás!D155)</f>
        <v>ACC</v>
      </c>
      <c r="E121" s="18"/>
      <c r="F121" s="329">
        <f t="shared" si="98"/>
        <v>96</v>
      </c>
      <c r="G121" s="330">
        <f>'havi összesítő'!M153</f>
        <v>80</v>
      </c>
      <c r="H121" s="330">
        <f>'havi összesítő'!N153</f>
        <v>0</v>
      </c>
      <c r="I121" s="330">
        <f>'havi összesítő'!L153</f>
        <v>8</v>
      </c>
      <c r="J121" s="330">
        <f>'havi összesítő'!Q153</f>
        <v>0</v>
      </c>
      <c r="K121" s="330">
        <f>'havi összesítő'!O153</f>
        <v>176</v>
      </c>
      <c r="L121" s="325"/>
      <c r="M121" s="329">
        <f t="shared" si="99"/>
        <v>152</v>
      </c>
      <c r="N121" s="330">
        <f>'havi összesítő'!Z153</f>
        <v>8</v>
      </c>
      <c r="O121" s="330">
        <f>'havi összesítő'!AB153</f>
        <v>0</v>
      </c>
      <c r="P121" s="330">
        <f>'havi összesítő'!AA153</f>
        <v>0</v>
      </c>
      <c r="Q121" s="330">
        <f>'havi összesítő'!AE153</f>
        <v>0</v>
      </c>
      <c r="R121" s="330">
        <f>'havi összesítő'!AC153</f>
        <v>160</v>
      </c>
      <c r="S121" s="325"/>
      <c r="T121" s="329">
        <f t="shared" si="100"/>
        <v>152</v>
      </c>
      <c r="U121" s="330">
        <f t="shared" si="101"/>
        <v>88</v>
      </c>
      <c r="V121" s="330">
        <f t="shared" si="102"/>
        <v>0</v>
      </c>
      <c r="W121" s="330">
        <f t="shared" si="103"/>
        <v>8</v>
      </c>
      <c r="X121" s="330">
        <f>'havi összesítő'!AS153</f>
        <v>0</v>
      </c>
      <c r="Y121" s="330">
        <f>'havi összesítő'!AQ153</f>
        <v>336</v>
      </c>
      <c r="Z121" s="326"/>
      <c r="AA121" s="329">
        <f t="shared" si="113"/>
        <v>152</v>
      </c>
      <c r="AB121" s="330">
        <f>'havi összesítő'!BC153</f>
        <v>8</v>
      </c>
      <c r="AC121" s="330">
        <f>'havi összesítő'!BD153</f>
        <v>0</v>
      </c>
      <c r="AD121" s="330">
        <f>'havi összesítő'!BB153</f>
        <v>8</v>
      </c>
      <c r="AE121" s="330">
        <f>'havi összesítő'!BG153</f>
        <v>0</v>
      </c>
      <c r="AF121" s="331">
        <f>'havi összesítő'!BE153</f>
        <v>160</v>
      </c>
      <c r="AG121" s="325"/>
      <c r="AH121" s="329"/>
      <c r="AI121" s="330"/>
      <c r="AJ121" s="330"/>
      <c r="AK121" s="330"/>
      <c r="AL121" s="330"/>
      <c r="AM121" s="330"/>
      <c r="AN121" s="330"/>
      <c r="AO121" s="330"/>
      <c r="AP121" s="330"/>
      <c r="AQ121" s="330"/>
      <c r="AR121" s="330"/>
      <c r="AS121" s="330"/>
      <c r="AT121" s="331"/>
      <c r="AU121" s="325"/>
      <c r="AV121" s="329"/>
      <c r="AW121" s="330"/>
      <c r="AX121" s="330"/>
      <c r="AY121" s="330"/>
      <c r="AZ121" s="330"/>
      <c r="BA121" s="330"/>
      <c r="BB121" s="330"/>
      <c r="BC121" s="330"/>
      <c r="BD121" s="330"/>
      <c r="BE121" s="330"/>
      <c r="BF121" s="330"/>
      <c r="BG121" s="330"/>
      <c r="BH121" s="331"/>
      <c r="BI121" s="326"/>
      <c r="BJ121" s="329"/>
      <c r="BK121" s="330"/>
      <c r="BL121" s="330"/>
      <c r="BM121" s="330"/>
      <c r="BN121" s="330"/>
      <c r="BO121" s="330"/>
      <c r="BP121" s="330"/>
      <c r="BQ121" s="330"/>
      <c r="BR121" s="330"/>
      <c r="BS121" s="330"/>
      <c r="BT121" s="330"/>
      <c r="BU121" s="330"/>
      <c r="BV121" s="331"/>
      <c r="BW121" s="325"/>
      <c r="BX121" s="329"/>
      <c r="BY121" s="330"/>
      <c r="BZ121" s="330"/>
      <c r="CA121" s="330"/>
      <c r="CB121" s="330"/>
      <c r="CC121" s="330"/>
      <c r="CD121" s="330"/>
      <c r="CE121" s="330"/>
      <c r="CF121" s="330"/>
      <c r="CG121" s="330"/>
      <c r="CH121" s="330"/>
      <c r="CI121" s="330"/>
      <c r="CJ121" s="331"/>
      <c r="CK121" s="325"/>
      <c r="CL121" s="329"/>
      <c r="CM121" s="330"/>
      <c r="CN121" s="330"/>
      <c r="CO121" s="330"/>
      <c r="CP121" s="330"/>
      <c r="CQ121" s="330"/>
      <c r="CR121" s="330"/>
      <c r="CS121" s="330"/>
      <c r="CT121" s="330"/>
      <c r="CU121" s="330"/>
      <c r="CV121" s="330"/>
      <c r="CW121" s="330"/>
      <c r="CX121" s="331"/>
      <c r="CY121" s="326"/>
      <c r="CZ121" s="329"/>
      <c r="DA121" s="330"/>
      <c r="DB121" s="330"/>
      <c r="DC121" s="330"/>
      <c r="DD121" s="330"/>
      <c r="DE121" s="330"/>
      <c r="DF121" s="330"/>
      <c r="DG121" s="330"/>
      <c r="DH121" s="330"/>
      <c r="DI121" s="330"/>
      <c r="DJ121" s="330"/>
      <c r="DK121" s="330"/>
      <c r="DL121" s="331"/>
      <c r="DM121" s="325"/>
      <c r="DN121" s="329"/>
      <c r="DO121" s="330"/>
      <c r="DP121" s="330"/>
      <c r="DQ121" s="330"/>
      <c r="DR121" s="330"/>
      <c r="DS121" s="330"/>
      <c r="DT121" s="330"/>
      <c r="DU121" s="330"/>
      <c r="DV121" s="330"/>
      <c r="DW121" s="330"/>
      <c r="DX121" s="330"/>
      <c r="DY121" s="330"/>
      <c r="DZ121" s="331"/>
      <c r="EA121" s="325"/>
      <c r="EB121" s="329"/>
      <c r="EC121" s="330"/>
      <c r="ED121" s="330"/>
      <c r="EE121" s="330"/>
      <c r="EF121" s="330"/>
      <c r="EG121" s="330"/>
      <c r="EH121" s="330"/>
      <c r="EI121" s="330"/>
      <c r="EJ121" s="330"/>
      <c r="EK121" s="330"/>
      <c r="EL121" s="330"/>
      <c r="EM121" s="330"/>
      <c r="EN121" s="331"/>
      <c r="EO121" s="326"/>
      <c r="EP121" s="329">
        <f t="shared" si="105"/>
        <v>168</v>
      </c>
      <c r="EQ121" s="330">
        <f>'havi összesítő'!FY153</f>
        <v>0</v>
      </c>
      <c r="ER121" s="330">
        <f>'havi összesítő'!FZ153</f>
        <v>0</v>
      </c>
      <c r="ES121" s="330">
        <f>'havi összesítő'!FX153</f>
        <v>0</v>
      </c>
      <c r="ET121" s="330">
        <f>'havi összesítő'!GC153</f>
        <v>-168</v>
      </c>
      <c r="EU121" s="330">
        <f>'havi összesítő'!GA153</f>
        <v>0</v>
      </c>
      <c r="EV121" s="327"/>
      <c r="EW121" s="322">
        <f t="shared" si="106"/>
        <v>336</v>
      </c>
      <c r="EX121" s="323">
        <f>'havi összesítő'!GL153</f>
        <v>0</v>
      </c>
      <c r="EY121" s="323">
        <f>'havi összesítő'!GN153</f>
        <v>0</v>
      </c>
      <c r="EZ121" s="323">
        <f>'havi összesítő'!GM153</f>
        <v>8</v>
      </c>
      <c r="FA121" s="323">
        <f>'havi összesítő'!GQ153</f>
        <v>-176</v>
      </c>
      <c r="FB121" s="323">
        <f>'havi összesítő'!GO153</f>
        <v>0</v>
      </c>
      <c r="FC121" s="327"/>
      <c r="FD121" s="322">
        <f t="shared" si="107"/>
        <v>336</v>
      </c>
      <c r="FE121" s="323">
        <f t="shared" si="108"/>
        <v>0</v>
      </c>
      <c r="FF121" s="323">
        <f t="shared" si="109"/>
        <v>0</v>
      </c>
      <c r="FG121" s="323">
        <f t="shared" si="110"/>
        <v>8</v>
      </c>
      <c r="FH121" s="323">
        <f t="shared" si="111"/>
        <v>-344</v>
      </c>
      <c r="FI121" s="323">
        <f t="shared" si="112"/>
        <v>0</v>
      </c>
      <c r="FJ121" s="326"/>
      <c r="FK121" s="329"/>
      <c r="FL121" s="330"/>
      <c r="FM121" s="330"/>
      <c r="FN121" s="330"/>
      <c r="FO121" s="330"/>
      <c r="FP121" s="330"/>
      <c r="FQ121" s="327"/>
      <c r="FR121" s="329"/>
      <c r="FS121" s="330"/>
      <c r="FT121" s="330"/>
      <c r="FU121" s="330"/>
      <c r="FV121" s="330"/>
      <c r="FW121" s="330"/>
      <c r="FX121" s="327"/>
      <c r="FY121" s="329"/>
      <c r="FZ121" s="330"/>
      <c r="GA121" s="330"/>
      <c r="GB121" s="330"/>
      <c r="GC121" s="330"/>
      <c r="GD121" s="330"/>
      <c r="GE121" s="328"/>
      <c r="GN121" s="21"/>
      <c r="GO121" s="21"/>
    </row>
    <row r="122" spans="1:197" ht="15.75" thickBot="1" x14ac:dyDescent="0.3">
      <c r="A122" s="422">
        <f>IF(beosztás!A156=0,"",beosztás!A156)</f>
        <v>9</v>
      </c>
      <c r="B122" s="423">
        <f>IF(beosztás!B156=0,"",beosztás!B156)</f>
        <v>287</v>
      </c>
      <c r="C122" s="424" t="str">
        <f>IF(beosztás!C156=0,"",beosztás!C156)</f>
        <v>Demeter István</v>
      </c>
      <c r="D122" s="425" t="str">
        <f>IF(beosztás!D156=0,"",beosztás!D156)</f>
        <v>ACC</v>
      </c>
      <c r="E122" s="18"/>
      <c r="F122" s="329">
        <f t="shared" si="98"/>
        <v>112</v>
      </c>
      <c r="G122" s="330">
        <f>'havi összesítő'!M154</f>
        <v>64</v>
      </c>
      <c r="H122" s="330">
        <f>'havi összesítő'!N154</f>
        <v>0</v>
      </c>
      <c r="I122" s="330">
        <f>'havi összesítő'!L154</f>
        <v>8</v>
      </c>
      <c r="J122" s="330">
        <f>'havi összesítő'!Q154</f>
        <v>0</v>
      </c>
      <c r="K122" s="330">
        <f>'havi összesítő'!O154</f>
        <v>176</v>
      </c>
      <c r="L122" s="325"/>
      <c r="M122" s="329">
        <f t="shared" si="99"/>
        <v>136</v>
      </c>
      <c r="N122" s="330">
        <f>'havi összesítő'!Z154</f>
        <v>24</v>
      </c>
      <c r="O122" s="330">
        <f>'havi összesítő'!AB154</f>
        <v>0</v>
      </c>
      <c r="P122" s="330">
        <f>'havi összesítő'!AA154</f>
        <v>0</v>
      </c>
      <c r="Q122" s="330">
        <f>'havi összesítő'!AE154</f>
        <v>0</v>
      </c>
      <c r="R122" s="330">
        <f>'havi összesítő'!AC154</f>
        <v>160</v>
      </c>
      <c r="S122" s="325"/>
      <c r="T122" s="329">
        <f t="shared" si="100"/>
        <v>136</v>
      </c>
      <c r="U122" s="330">
        <f t="shared" si="101"/>
        <v>88</v>
      </c>
      <c r="V122" s="330">
        <f t="shared" si="102"/>
        <v>0</v>
      </c>
      <c r="W122" s="330">
        <f t="shared" si="103"/>
        <v>8</v>
      </c>
      <c r="X122" s="330">
        <f>'havi összesítő'!AS154</f>
        <v>0</v>
      </c>
      <c r="Y122" s="330">
        <f>'havi összesítő'!AQ154</f>
        <v>336</v>
      </c>
      <c r="Z122" s="326"/>
      <c r="AA122" s="329">
        <f t="shared" si="113"/>
        <v>144</v>
      </c>
      <c r="AB122" s="330">
        <f>'havi összesítő'!BC154</f>
        <v>16</v>
      </c>
      <c r="AC122" s="330">
        <f>'havi összesítő'!BD154</f>
        <v>0</v>
      </c>
      <c r="AD122" s="330">
        <f>'havi összesítő'!BB154</f>
        <v>8</v>
      </c>
      <c r="AE122" s="330">
        <f>'havi összesítő'!BG154</f>
        <v>0</v>
      </c>
      <c r="AF122" s="331">
        <f>'havi összesítő'!BE154</f>
        <v>160</v>
      </c>
      <c r="AG122" s="325"/>
      <c r="AH122" s="329"/>
      <c r="AI122" s="330"/>
      <c r="AJ122" s="330"/>
      <c r="AK122" s="330"/>
      <c r="AL122" s="330"/>
      <c r="AM122" s="330"/>
      <c r="AN122" s="330"/>
      <c r="AO122" s="330"/>
      <c r="AP122" s="330"/>
      <c r="AQ122" s="330"/>
      <c r="AR122" s="330"/>
      <c r="AS122" s="330"/>
      <c r="AT122" s="331"/>
      <c r="AU122" s="325"/>
      <c r="AV122" s="329"/>
      <c r="AW122" s="330"/>
      <c r="AX122" s="330"/>
      <c r="AY122" s="330"/>
      <c r="AZ122" s="330"/>
      <c r="BA122" s="330"/>
      <c r="BB122" s="330"/>
      <c r="BC122" s="330"/>
      <c r="BD122" s="330"/>
      <c r="BE122" s="330"/>
      <c r="BF122" s="330"/>
      <c r="BG122" s="330"/>
      <c r="BH122" s="331"/>
      <c r="BI122" s="326"/>
      <c r="BJ122" s="329"/>
      <c r="BK122" s="330"/>
      <c r="BL122" s="330"/>
      <c r="BM122" s="330"/>
      <c r="BN122" s="330"/>
      <c r="BO122" s="330"/>
      <c r="BP122" s="330"/>
      <c r="BQ122" s="330"/>
      <c r="BR122" s="330"/>
      <c r="BS122" s="330"/>
      <c r="BT122" s="330"/>
      <c r="BU122" s="330"/>
      <c r="BV122" s="331"/>
      <c r="BW122" s="325"/>
      <c r="BX122" s="329"/>
      <c r="BY122" s="330"/>
      <c r="BZ122" s="330"/>
      <c r="CA122" s="330"/>
      <c r="CB122" s="330"/>
      <c r="CC122" s="330"/>
      <c r="CD122" s="330"/>
      <c r="CE122" s="330"/>
      <c r="CF122" s="330"/>
      <c r="CG122" s="330"/>
      <c r="CH122" s="330"/>
      <c r="CI122" s="330"/>
      <c r="CJ122" s="331"/>
      <c r="CK122" s="325"/>
      <c r="CL122" s="329"/>
      <c r="CM122" s="330"/>
      <c r="CN122" s="330"/>
      <c r="CO122" s="330"/>
      <c r="CP122" s="330"/>
      <c r="CQ122" s="330"/>
      <c r="CR122" s="330"/>
      <c r="CS122" s="330"/>
      <c r="CT122" s="330"/>
      <c r="CU122" s="330"/>
      <c r="CV122" s="330"/>
      <c r="CW122" s="330"/>
      <c r="CX122" s="331"/>
      <c r="CY122" s="326"/>
      <c r="CZ122" s="329"/>
      <c r="DA122" s="330"/>
      <c r="DB122" s="330"/>
      <c r="DC122" s="330"/>
      <c r="DD122" s="330"/>
      <c r="DE122" s="330"/>
      <c r="DF122" s="330"/>
      <c r="DG122" s="330"/>
      <c r="DH122" s="330"/>
      <c r="DI122" s="330"/>
      <c r="DJ122" s="330"/>
      <c r="DK122" s="330"/>
      <c r="DL122" s="331"/>
      <c r="DM122" s="325"/>
      <c r="DN122" s="329"/>
      <c r="DO122" s="330"/>
      <c r="DP122" s="330"/>
      <c r="DQ122" s="330"/>
      <c r="DR122" s="330"/>
      <c r="DS122" s="330"/>
      <c r="DT122" s="330"/>
      <c r="DU122" s="330"/>
      <c r="DV122" s="330"/>
      <c r="DW122" s="330"/>
      <c r="DX122" s="330"/>
      <c r="DY122" s="330"/>
      <c r="DZ122" s="331"/>
      <c r="EA122" s="325"/>
      <c r="EB122" s="329"/>
      <c r="EC122" s="330"/>
      <c r="ED122" s="330"/>
      <c r="EE122" s="330"/>
      <c r="EF122" s="330"/>
      <c r="EG122" s="330"/>
      <c r="EH122" s="330"/>
      <c r="EI122" s="330"/>
      <c r="EJ122" s="330"/>
      <c r="EK122" s="330"/>
      <c r="EL122" s="330"/>
      <c r="EM122" s="330"/>
      <c r="EN122" s="331"/>
      <c r="EO122" s="326"/>
      <c r="EP122" s="329">
        <f t="shared" si="105"/>
        <v>168</v>
      </c>
      <c r="EQ122" s="330">
        <f>'havi összesítő'!FY154</f>
        <v>0</v>
      </c>
      <c r="ER122" s="330">
        <f>'havi összesítő'!FZ154</f>
        <v>0</v>
      </c>
      <c r="ES122" s="330">
        <f>'havi összesítő'!FX154</f>
        <v>0</v>
      </c>
      <c r="ET122" s="330">
        <f>'havi összesítő'!GC154</f>
        <v>-168</v>
      </c>
      <c r="EU122" s="330">
        <f>'havi összesítő'!GA154</f>
        <v>0</v>
      </c>
      <c r="EV122" s="327"/>
      <c r="EW122" s="322">
        <f t="shared" si="106"/>
        <v>336</v>
      </c>
      <c r="EX122" s="323">
        <f>'havi összesítő'!GL154</f>
        <v>0</v>
      </c>
      <c r="EY122" s="323">
        <f>'havi összesítő'!GN154</f>
        <v>0</v>
      </c>
      <c r="EZ122" s="323">
        <f>'havi összesítő'!GM154</f>
        <v>8</v>
      </c>
      <c r="FA122" s="323">
        <f>'havi összesítő'!GQ154</f>
        <v>-176</v>
      </c>
      <c r="FB122" s="323">
        <f>'havi összesítő'!GO154</f>
        <v>0</v>
      </c>
      <c r="FC122" s="327"/>
      <c r="FD122" s="322">
        <f t="shared" si="107"/>
        <v>336</v>
      </c>
      <c r="FE122" s="323">
        <f t="shared" si="108"/>
        <v>0</v>
      </c>
      <c r="FF122" s="323">
        <f t="shared" si="109"/>
        <v>0</v>
      </c>
      <c r="FG122" s="323">
        <f t="shared" si="110"/>
        <v>8</v>
      </c>
      <c r="FH122" s="323">
        <f t="shared" si="111"/>
        <v>-344</v>
      </c>
      <c r="FI122" s="323">
        <f t="shared" si="112"/>
        <v>0</v>
      </c>
      <c r="FJ122" s="326"/>
      <c r="FK122" s="329"/>
      <c r="FL122" s="330"/>
      <c r="FM122" s="330"/>
      <c r="FN122" s="330"/>
      <c r="FO122" s="330"/>
      <c r="FP122" s="330"/>
      <c r="FQ122" s="327"/>
      <c r="FR122" s="329"/>
      <c r="FS122" s="330"/>
      <c r="FT122" s="330"/>
      <c r="FU122" s="330"/>
      <c r="FV122" s="330"/>
      <c r="FW122" s="330"/>
      <c r="FX122" s="327"/>
      <c r="FY122" s="329"/>
      <c r="FZ122" s="330"/>
      <c r="GA122" s="330"/>
      <c r="GB122" s="330"/>
      <c r="GC122" s="330"/>
      <c r="GD122" s="330"/>
      <c r="GE122" s="328"/>
      <c r="GN122" s="21"/>
      <c r="GO122" s="21"/>
    </row>
    <row r="123" spans="1:197" ht="15.75" hidden="1" thickBot="1" x14ac:dyDescent="0.3">
      <c r="A123" s="53">
        <f>IF(beosztás!A157=0,"",beosztás!A157)</f>
        <v>10</v>
      </c>
      <c r="B123" s="48" t="str">
        <f>IF(beosztás!B157=0,"",beosztás!B157)</f>
        <v/>
      </c>
      <c r="C123" s="49" t="str">
        <f>IF(beosztás!C157=0,"",beosztás!C157)</f>
        <v/>
      </c>
      <c r="D123" s="50" t="str">
        <f>IF(beosztás!D157=0,"",beosztás!D157)</f>
        <v/>
      </c>
      <c r="E123" s="18"/>
      <c r="F123" s="25">
        <f t="shared" si="98"/>
        <v>0</v>
      </c>
      <c r="G123" s="605">
        <f>'havi összesítő'!M155</f>
        <v>0</v>
      </c>
      <c r="H123" s="605">
        <f>'havi összesítő'!N155</f>
        <v>0</v>
      </c>
      <c r="I123" s="605">
        <f>'havi összesítő'!L155</f>
        <v>0</v>
      </c>
      <c r="J123" s="605">
        <f>'havi összesítő'!Q155</f>
        <v>0</v>
      </c>
      <c r="K123" s="605">
        <f>'havi összesítő'!O155</f>
        <v>0</v>
      </c>
      <c r="L123" s="40"/>
      <c r="M123" s="25">
        <f t="shared" si="99"/>
        <v>0</v>
      </c>
      <c r="N123" s="605">
        <f>'havi összesítő'!Z155</f>
        <v>0</v>
      </c>
      <c r="O123" s="605">
        <f>'havi összesítő'!AB155</f>
        <v>0</v>
      </c>
      <c r="P123" s="605">
        <f>'havi összesítő'!AA155</f>
        <v>0</v>
      </c>
      <c r="Q123" s="605">
        <f>'havi összesítő'!AE155</f>
        <v>0</v>
      </c>
      <c r="R123" s="605">
        <f>'havi összesítő'!AC155</f>
        <v>0</v>
      </c>
      <c r="S123" s="40"/>
      <c r="T123" s="25">
        <f t="shared" si="100"/>
        <v>0</v>
      </c>
      <c r="U123" s="605">
        <f t="shared" si="101"/>
        <v>0</v>
      </c>
      <c r="V123" s="605">
        <f t="shared" si="102"/>
        <v>0</v>
      </c>
      <c r="W123" s="605">
        <f t="shared" si="103"/>
        <v>0</v>
      </c>
      <c r="X123" s="605">
        <f>'havi összesítő'!AS155</f>
        <v>0</v>
      </c>
      <c r="Y123" s="605">
        <f>'havi összesítő'!AQ155</f>
        <v>0</v>
      </c>
      <c r="Z123" s="41"/>
      <c r="AA123" s="329">
        <f t="shared" si="113"/>
        <v>40</v>
      </c>
      <c r="AB123" s="330">
        <f>'havi összesítő'!BC155</f>
        <v>0</v>
      </c>
      <c r="AC123" s="330">
        <f>'havi összesítő'!BD155</f>
        <v>0</v>
      </c>
      <c r="AD123" s="330">
        <f>'havi összesítő'!BB155</f>
        <v>0</v>
      </c>
      <c r="AE123" s="330">
        <f>'havi összesítő'!BG155</f>
        <v>40</v>
      </c>
      <c r="AF123" s="331">
        <f>'havi összesítő'!BE155</f>
        <v>40</v>
      </c>
      <c r="AG123" s="40"/>
      <c r="AH123" s="25"/>
      <c r="AI123" s="605"/>
      <c r="AJ123" s="605"/>
      <c r="AK123" s="605"/>
      <c r="AL123" s="605"/>
      <c r="AM123" s="605"/>
      <c r="AN123" s="605"/>
      <c r="AO123" s="605"/>
      <c r="AP123" s="605"/>
      <c r="AQ123" s="605"/>
      <c r="AR123" s="605"/>
      <c r="AS123" s="19"/>
      <c r="AT123" s="26"/>
      <c r="AU123" s="40"/>
      <c r="AV123" s="25"/>
      <c r="AW123" s="605"/>
      <c r="AX123" s="605"/>
      <c r="AY123" s="605"/>
      <c r="AZ123" s="605"/>
      <c r="BA123" s="605"/>
      <c r="BB123" s="605"/>
      <c r="BC123" s="605"/>
      <c r="BD123" s="605"/>
      <c r="BE123" s="605"/>
      <c r="BF123" s="605"/>
      <c r="BG123" s="19"/>
      <c r="BH123" s="26"/>
      <c r="BI123" s="41"/>
      <c r="BJ123" s="25"/>
      <c r="BK123" s="605"/>
      <c r="BL123" s="605"/>
      <c r="BM123" s="605"/>
      <c r="BN123" s="605"/>
      <c r="BO123" s="605"/>
      <c r="BP123" s="605"/>
      <c r="BQ123" s="605"/>
      <c r="BR123" s="605"/>
      <c r="BS123" s="605"/>
      <c r="BT123" s="605"/>
      <c r="BU123" s="19"/>
      <c r="BV123" s="26"/>
      <c r="BW123" s="40"/>
      <c r="BX123" s="25"/>
      <c r="BY123" s="605"/>
      <c r="BZ123" s="605"/>
      <c r="CA123" s="605"/>
      <c r="CB123" s="605"/>
      <c r="CC123" s="605"/>
      <c r="CD123" s="605"/>
      <c r="CE123" s="605"/>
      <c r="CF123" s="605"/>
      <c r="CG123" s="605"/>
      <c r="CH123" s="605"/>
      <c r="CI123" s="19"/>
      <c r="CJ123" s="26"/>
      <c r="CK123" s="40"/>
      <c r="CL123" s="25"/>
      <c r="CM123" s="605"/>
      <c r="CN123" s="605"/>
      <c r="CO123" s="605"/>
      <c r="CP123" s="605"/>
      <c r="CQ123" s="605"/>
      <c r="CR123" s="605"/>
      <c r="CS123" s="605"/>
      <c r="CT123" s="605"/>
      <c r="CU123" s="605"/>
      <c r="CV123" s="605"/>
      <c r="CW123" s="19"/>
      <c r="CX123" s="26"/>
      <c r="CY123" s="41"/>
      <c r="CZ123" s="25"/>
      <c r="DA123" s="605"/>
      <c r="DB123" s="605"/>
      <c r="DC123" s="605"/>
      <c r="DD123" s="605"/>
      <c r="DE123" s="605"/>
      <c r="DF123" s="605"/>
      <c r="DG123" s="605"/>
      <c r="DH123" s="605"/>
      <c r="DI123" s="605"/>
      <c r="DJ123" s="605"/>
      <c r="DK123" s="19"/>
      <c r="DL123" s="26"/>
      <c r="DM123" s="40"/>
      <c r="DN123" s="25"/>
      <c r="DO123" s="605"/>
      <c r="DP123" s="605"/>
      <c r="DQ123" s="605"/>
      <c r="DR123" s="605"/>
      <c r="DS123" s="605"/>
      <c r="DT123" s="605"/>
      <c r="DU123" s="605"/>
      <c r="DV123" s="605"/>
      <c r="DW123" s="605"/>
      <c r="DX123" s="605"/>
      <c r="DY123" s="19"/>
      <c r="DZ123" s="26"/>
      <c r="EA123" s="40"/>
      <c r="EB123" s="25"/>
      <c r="EC123" s="605"/>
      <c r="ED123" s="605"/>
      <c r="EE123" s="605"/>
      <c r="EF123" s="605"/>
      <c r="EG123" s="605"/>
      <c r="EH123" s="605"/>
      <c r="EI123" s="605"/>
      <c r="EJ123" s="605"/>
      <c r="EK123" s="605"/>
      <c r="EL123" s="605"/>
      <c r="EM123" s="19"/>
      <c r="EN123" s="26"/>
      <c r="EO123" s="41"/>
      <c r="EP123" s="25">
        <f t="shared" si="105"/>
        <v>0</v>
      </c>
      <c r="EQ123" s="605">
        <f>'havi összesítő'!FY155</f>
        <v>0</v>
      </c>
      <c r="ER123" s="605">
        <f>'havi összesítő'!FZ155</f>
        <v>0</v>
      </c>
      <c r="ES123" s="605">
        <f>'havi összesítő'!FX155</f>
        <v>0</v>
      </c>
      <c r="ET123" s="605">
        <f>'havi összesítő'!GC155</f>
        <v>0</v>
      </c>
      <c r="EU123" s="605">
        <f>'havi összesítő'!GA155</f>
        <v>0</v>
      </c>
      <c r="EV123" s="42"/>
      <c r="EW123" s="322">
        <f t="shared" si="106"/>
        <v>0</v>
      </c>
      <c r="EX123" s="323">
        <f>'havi összesítő'!GL155</f>
        <v>0</v>
      </c>
      <c r="EY123" s="323">
        <f>'havi összesítő'!GN155</f>
        <v>0</v>
      </c>
      <c r="EZ123" s="323">
        <f>'havi összesítő'!GM155</f>
        <v>0</v>
      </c>
      <c r="FA123" s="323">
        <f>'havi összesítő'!GQ155</f>
        <v>0</v>
      </c>
      <c r="FB123" s="323">
        <f>'havi összesítő'!GO155</f>
        <v>0</v>
      </c>
      <c r="FC123" s="42"/>
      <c r="FD123" s="322">
        <f t="shared" si="107"/>
        <v>0</v>
      </c>
      <c r="FE123" s="323">
        <f t="shared" si="108"/>
        <v>0</v>
      </c>
      <c r="FF123" s="323">
        <f t="shared" si="109"/>
        <v>0</v>
      </c>
      <c r="FG123" s="323">
        <f t="shared" si="110"/>
        <v>0</v>
      </c>
      <c r="FH123" s="323">
        <f t="shared" si="111"/>
        <v>0</v>
      </c>
      <c r="FI123" s="323">
        <f t="shared" si="112"/>
        <v>0</v>
      </c>
      <c r="FJ123" s="41"/>
      <c r="FK123" s="25"/>
      <c r="FL123" s="605"/>
      <c r="FM123" s="605"/>
      <c r="FN123" s="605"/>
      <c r="FO123" s="605"/>
      <c r="FP123" s="605"/>
      <c r="FQ123" s="42"/>
      <c r="FR123" s="25"/>
      <c r="FS123" s="605"/>
      <c r="FT123" s="605"/>
      <c r="FU123" s="605"/>
      <c r="FV123" s="605"/>
      <c r="FW123" s="605"/>
      <c r="FX123" s="42"/>
      <c r="FY123" s="25"/>
      <c r="FZ123" s="605"/>
      <c r="GA123" s="605"/>
      <c r="GB123" s="605"/>
      <c r="GC123" s="605"/>
      <c r="GD123" s="605"/>
      <c r="GE123" s="43"/>
      <c r="GN123" s="21"/>
      <c r="GO123" s="21"/>
    </row>
    <row r="124" spans="1:197" ht="15.75" hidden="1" thickBot="1" x14ac:dyDescent="0.3">
      <c r="A124" s="53">
        <f>IF(beosztás!A158=0,"",beosztás!A158)</f>
        <v>11</v>
      </c>
      <c r="B124" s="48" t="str">
        <f>IF(beosztás!B158=0,"",beosztás!B158)</f>
        <v/>
      </c>
      <c r="C124" s="49" t="str">
        <f>IF(beosztás!C158=0,"",beosztás!C158)</f>
        <v/>
      </c>
      <c r="D124" s="50" t="str">
        <f>IF(beosztás!D158=0,"",beosztás!D158)</f>
        <v/>
      </c>
      <c r="E124" s="18"/>
      <c r="F124" s="25">
        <f t="shared" si="98"/>
        <v>0</v>
      </c>
      <c r="G124" s="605">
        <f>'havi összesítő'!M156</f>
        <v>0</v>
      </c>
      <c r="H124" s="605">
        <f>'havi összesítő'!N156</f>
        <v>0</v>
      </c>
      <c r="I124" s="605">
        <f>'havi összesítő'!L156</f>
        <v>0</v>
      </c>
      <c r="J124" s="605">
        <f>'havi összesítő'!Q156</f>
        <v>0</v>
      </c>
      <c r="K124" s="605">
        <f>'havi összesítő'!O156</f>
        <v>0</v>
      </c>
      <c r="L124" s="40"/>
      <c r="M124" s="25">
        <f t="shared" si="99"/>
        <v>0</v>
      </c>
      <c r="N124" s="605">
        <f>'havi összesítő'!Z156</f>
        <v>0</v>
      </c>
      <c r="O124" s="605">
        <f>'havi összesítő'!AB156</f>
        <v>0</v>
      </c>
      <c r="P124" s="605">
        <f>'havi összesítő'!AA156</f>
        <v>0</v>
      </c>
      <c r="Q124" s="605">
        <f>'havi összesítő'!AE156</f>
        <v>0</v>
      </c>
      <c r="R124" s="605">
        <f>'havi összesítő'!AC156</f>
        <v>0</v>
      </c>
      <c r="S124" s="40"/>
      <c r="T124" s="25">
        <f t="shared" si="100"/>
        <v>0</v>
      </c>
      <c r="U124" s="605">
        <f t="shared" si="101"/>
        <v>0</v>
      </c>
      <c r="V124" s="605">
        <f t="shared" si="102"/>
        <v>0</v>
      </c>
      <c r="W124" s="605">
        <f t="shared" si="103"/>
        <v>0</v>
      </c>
      <c r="X124" s="605">
        <f>'havi összesítő'!AS156</f>
        <v>0</v>
      </c>
      <c r="Y124" s="605">
        <f>'havi összesítő'!AQ156</f>
        <v>0</v>
      </c>
      <c r="Z124" s="41"/>
      <c r="AA124" s="329">
        <f t="shared" si="113"/>
        <v>40</v>
      </c>
      <c r="AB124" s="330">
        <f>'havi összesítő'!BC156</f>
        <v>0</v>
      </c>
      <c r="AC124" s="330">
        <f>'havi összesítő'!BD156</f>
        <v>0</v>
      </c>
      <c r="AD124" s="330">
        <f>'havi összesítő'!BB156</f>
        <v>0</v>
      </c>
      <c r="AE124" s="330">
        <f>'havi összesítő'!BG156</f>
        <v>40</v>
      </c>
      <c r="AF124" s="331">
        <f>'havi összesítő'!BE156</f>
        <v>40</v>
      </c>
      <c r="AG124" s="40"/>
      <c r="AH124" s="25"/>
      <c r="AI124" s="605"/>
      <c r="AJ124" s="605"/>
      <c r="AK124" s="605"/>
      <c r="AL124" s="605"/>
      <c r="AM124" s="605"/>
      <c r="AN124" s="605"/>
      <c r="AO124" s="605"/>
      <c r="AP124" s="605"/>
      <c r="AQ124" s="605"/>
      <c r="AR124" s="605"/>
      <c r="AS124" s="19"/>
      <c r="AT124" s="26"/>
      <c r="AU124" s="40"/>
      <c r="AV124" s="25"/>
      <c r="AW124" s="605"/>
      <c r="AX124" s="605"/>
      <c r="AY124" s="605"/>
      <c r="AZ124" s="605"/>
      <c r="BA124" s="605"/>
      <c r="BB124" s="605"/>
      <c r="BC124" s="605"/>
      <c r="BD124" s="605"/>
      <c r="BE124" s="605"/>
      <c r="BF124" s="605"/>
      <c r="BG124" s="19"/>
      <c r="BH124" s="26"/>
      <c r="BI124" s="41"/>
      <c r="BJ124" s="25"/>
      <c r="BK124" s="605"/>
      <c r="BL124" s="605"/>
      <c r="BM124" s="605"/>
      <c r="BN124" s="605"/>
      <c r="BO124" s="605"/>
      <c r="BP124" s="605"/>
      <c r="BQ124" s="605"/>
      <c r="BR124" s="605"/>
      <c r="BS124" s="605"/>
      <c r="BT124" s="605"/>
      <c r="BU124" s="19"/>
      <c r="BV124" s="26"/>
      <c r="BW124" s="40"/>
      <c r="BX124" s="25"/>
      <c r="BY124" s="605"/>
      <c r="BZ124" s="605"/>
      <c r="CA124" s="605"/>
      <c r="CB124" s="605"/>
      <c r="CC124" s="605"/>
      <c r="CD124" s="605"/>
      <c r="CE124" s="605"/>
      <c r="CF124" s="605"/>
      <c r="CG124" s="605"/>
      <c r="CH124" s="605"/>
      <c r="CI124" s="19"/>
      <c r="CJ124" s="26"/>
      <c r="CK124" s="40"/>
      <c r="CL124" s="25"/>
      <c r="CM124" s="605"/>
      <c r="CN124" s="605"/>
      <c r="CO124" s="605"/>
      <c r="CP124" s="605"/>
      <c r="CQ124" s="605"/>
      <c r="CR124" s="605"/>
      <c r="CS124" s="605"/>
      <c r="CT124" s="605"/>
      <c r="CU124" s="605"/>
      <c r="CV124" s="605"/>
      <c r="CW124" s="19"/>
      <c r="CX124" s="26"/>
      <c r="CY124" s="41"/>
      <c r="CZ124" s="25"/>
      <c r="DA124" s="605"/>
      <c r="DB124" s="605"/>
      <c r="DC124" s="605"/>
      <c r="DD124" s="605"/>
      <c r="DE124" s="605"/>
      <c r="DF124" s="605"/>
      <c r="DG124" s="605"/>
      <c r="DH124" s="605"/>
      <c r="DI124" s="605"/>
      <c r="DJ124" s="605"/>
      <c r="DK124" s="19"/>
      <c r="DL124" s="26"/>
      <c r="DM124" s="40"/>
      <c r="DN124" s="25"/>
      <c r="DO124" s="605"/>
      <c r="DP124" s="605"/>
      <c r="DQ124" s="605"/>
      <c r="DR124" s="605"/>
      <c r="DS124" s="605"/>
      <c r="DT124" s="605"/>
      <c r="DU124" s="605"/>
      <c r="DV124" s="605"/>
      <c r="DW124" s="605"/>
      <c r="DX124" s="605"/>
      <c r="DY124" s="19"/>
      <c r="DZ124" s="26"/>
      <c r="EA124" s="40"/>
      <c r="EB124" s="25"/>
      <c r="EC124" s="605"/>
      <c r="ED124" s="605"/>
      <c r="EE124" s="605"/>
      <c r="EF124" s="605"/>
      <c r="EG124" s="605"/>
      <c r="EH124" s="605"/>
      <c r="EI124" s="605"/>
      <c r="EJ124" s="605"/>
      <c r="EK124" s="605"/>
      <c r="EL124" s="605"/>
      <c r="EM124" s="19"/>
      <c r="EN124" s="26"/>
      <c r="EO124" s="41"/>
      <c r="EP124" s="25">
        <f t="shared" si="105"/>
        <v>0</v>
      </c>
      <c r="EQ124" s="605">
        <f>'havi összesítő'!FY156</f>
        <v>0</v>
      </c>
      <c r="ER124" s="605">
        <f>'havi összesítő'!FZ156</f>
        <v>0</v>
      </c>
      <c r="ES124" s="605">
        <f>'havi összesítő'!FX156</f>
        <v>0</v>
      </c>
      <c r="ET124" s="605">
        <f>'havi összesítő'!GC156</f>
        <v>0</v>
      </c>
      <c r="EU124" s="605">
        <f>'havi összesítő'!GA156</f>
        <v>0</v>
      </c>
      <c r="EV124" s="42"/>
      <c r="EW124" s="322">
        <f t="shared" ref="EW124:EW125" si="114">FB124-SUM(EX124:FA124)</f>
        <v>0</v>
      </c>
      <c r="EX124" s="323">
        <f>'havi összesítő'!GL156</f>
        <v>0</v>
      </c>
      <c r="EY124" s="323">
        <f>'havi összesítő'!GN156</f>
        <v>0</v>
      </c>
      <c r="EZ124" s="323">
        <f>'havi összesítő'!GM156</f>
        <v>0</v>
      </c>
      <c r="FA124" s="323">
        <f>'havi összesítő'!GQ156</f>
        <v>0</v>
      </c>
      <c r="FB124" s="323">
        <f>'havi összesítő'!GO156</f>
        <v>0</v>
      </c>
      <c r="FC124" s="42"/>
      <c r="FD124" s="322">
        <f t="shared" si="107"/>
        <v>0</v>
      </c>
      <c r="FE124" s="323">
        <f t="shared" si="108"/>
        <v>0</v>
      </c>
      <c r="FF124" s="323">
        <f t="shared" si="109"/>
        <v>0</v>
      </c>
      <c r="FG124" s="323">
        <f t="shared" si="110"/>
        <v>0</v>
      </c>
      <c r="FH124" s="323">
        <f t="shared" si="111"/>
        <v>0</v>
      </c>
      <c r="FI124" s="323">
        <f t="shared" si="112"/>
        <v>0</v>
      </c>
      <c r="FJ124" s="41"/>
      <c r="FK124" s="25"/>
      <c r="FL124" s="605"/>
      <c r="FM124" s="605"/>
      <c r="FN124" s="605"/>
      <c r="FO124" s="605"/>
      <c r="FP124" s="605"/>
      <c r="FQ124" s="42"/>
      <c r="FR124" s="25"/>
      <c r="FS124" s="605"/>
      <c r="FT124" s="605"/>
      <c r="FU124" s="605"/>
      <c r="FV124" s="605"/>
      <c r="FW124" s="605"/>
      <c r="FX124" s="42"/>
      <c r="FY124" s="25"/>
      <c r="FZ124" s="605"/>
      <c r="GA124" s="605"/>
      <c r="GB124" s="605"/>
      <c r="GC124" s="605"/>
      <c r="GD124" s="605"/>
      <c r="GE124" s="43"/>
      <c r="GN124" s="21"/>
      <c r="GO124" s="21"/>
    </row>
    <row r="125" spans="1:197" ht="15.75" hidden="1" thickBot="1" x14ac:dyDescent="0.3">
      <c r="A125" s="53">
        <f>IF(beosztás!A159=0,"",beosztás!A159)</f>
        <v>12</v>
      </c>
      <c r="B125" s="48" t="str">
        <f>IF(beosztás!B159=0,"",beosztás!B159)</f>
        <v/>
      </c>
      <c r="C125" s="49" t="str">
        <f>IF(beosztás!C159=0,"",beosztás!C159)</f>
        <v/>
      </c>
      <c r="D125" s="50" t="str">
        <f>IF(beosztás!D159=0,"",beosztás!D159)</f>
        <v/>
      </c>
      <c r="E125" s="18"/>
      <c r="F125" s="25">
        <f t="shared" si="98"/>
        <v>0</v>
      </c>
      <c r="G125" s="605">
        <f>'havi összesítő'!M157</f>
        <v>0</v>
      </c>
      <c r="H125" s="605">
        <f>'havi összesítő'!N157</f>
        <v>0</v>
      </c>
      <c r="I125" s="605">
        <f>'havi összesítő'!L157</f>
        <v>0</v>
      </c>
      <c r="J125" s="605">
        <f>'havi összesítő'!Q157</f>
        <v>0</v>
      </c>
      <c r="K125" s="605">
        <f>'havi összesítő'!O157</f>
        <v>0</v>
      </c>
      <c r="L125" s="40"/>
      <c r="M125" s="25">
        <f t="shared" si="99"/>
        <v>0</v>
      </c>
      <c r="N125" s="605">
        <f>'havi összesítő'!Z157</f>
        <v>0</v>
      </c>
      <c r="O125" s="605">
        <f>'havi összesítő'!AB157</f>
        <v>0</v>
      </c>
      <c r="P125" s="605">
        <f>'havi összesítő'!AA157</f>
        <v>0</v>
      </c>
      <c r="Q125" s="605">
        <f>'havi összesítő'!AE157</f>
        <v>0</v>
      </c>
      <c r="R125" s="605">
        <f>'havi összesítő'!AC157</f>
        <v>0</v>
      </c>
      <c r="S125" s="40"/>
      <c r="T125" s="25">
        <f t="shared" si="100"/>
        <v>0</v>
      </c>
      <c r="U125" s="605">
        <f t="shared" si="101"/>
        <v>0</v>
      </c>
      <c r="V125" s="605">
        <f t="shared" si="102"/>
        <v>0</v>
      </c>
      <c r="W125" s="605">
        <f t="shared" si="103"/>
        <v>0</v>
      </c>
      <c r="X125" s="605">
        <f>'havi összesítő'!AS157</f>
        <v>0</v>
      </c>
      <c r="Y125" s="605">
        <f>'havi összesítő'!AQ157</f>
        <v>0</v>
      </c>
      <c r="Z125" s="41"/>
      <c r="AA125" s="329">
        <f t="shared" si="113"/>
        <v>40</v>
      </c>
      <c r="AB125" s="330">
        <f>'havi összesítő'!BC157</f>
        <v>0</v>
      </c>
      <c r="AC125" s="330">
        <f>'havi összesítő'!BD157</f>
        <v>0</v>
      </c>
      <c r="AD125" s="330">
        <f>'havi összesítő'!BB157</f>
        <v>0</v>
      </c>
      <c r="AE125" s="330">
        <f>'havi összesítő'!BG157</f>
        <v>40</v>
      </c>
      <c r="AF125" s="331">
        <f>'havi összesítő'!BE157</f>
        <v>40</v>
      </c>
      <c r="AG125" s="40"/>
      <c r="AH125" s="25"/>
      <c r="AI125" s="605"/>
      <c r="AJ125" s="605"/>
      <c r="AK125" s="605"/>
      <c r="AL125" s="605"/>
      <c r="AM125" s="605"/>
      <c r="AN125" s="605"/>
      <c r="AO125" s="605"/>
      <c r="AP125" s="605"/>
      <c r="AQ125" s="605"/>
      <c r="AR125" s="605"/>
      <c r="AS125" s="19"/>
      <c r="AT125" s="26"/>
      <c r="AU125" s="40"/>
      <c r="AV125" s="25"/>
      <c r="AW125" s="605"/>
      <c r="AX125" s="605"/>
      <c r="AY125" s="605"/>
      <c r="AZ125" s="605"/>
      <c r="BA125" s="605"/>
      <c r="BB125" s="605"/>
      <c r="BC125" s="605"/>
      <c r="BD125" s="605"/>
      <c r="BE125" s="605"/>
      <c r="BF125" s="605"/>
      <c r="BG125" s="19"/>
      <c r="BH125" s="26"/>
      <c r="BI125" s="41"/>
      <c r="BJ125" s="25"/>
      <c r="BK125" s="605"/>
      <c r="BL125" s="605"/>
      <c r="BM125" s="605"/>
      <c r="BN125" s="605"/>
      <c r="BO125" s="605"/>
      <c r="BP125" s="605"/>
      <c r="BQ125" s="605"/>
      <c r="BR125" s="605"/>
      <c r="BS125" s="605"/>
      <c r="BT125" s="605"/>
      <c r="BU125" s="19"/>
      <c r="BV125" s="26"/>
      <c r="BW125" s="40"/>
      <c r="BX125" s="25"/>
      <c r="BY125" s="605"/>
      <c r="BZ125" s="605"/>
      <c r="CA125" s="605"/>
      <c r="CB125" s="605"/>
      <c r="CC125" s="605"/>
      <c r="CD125" s="605"/>
      <c r="CE125" s="605"/>
      <c r="CF125" s="605"/>
      <c r="CG125" s="605"/>
      <c r="CH125" s="605"/>
      <c r="CI125" s="19"/>
      <c r="CJ125" s="26"/>
      <c r="CK125" s="40"/>
      <c r="CL125" s="25"/>
      <c r="CM125" s="605"/>
      <c r="CN125" s="605"/>
      <c r="CO125" s="605"/>
      <c r="CP125" s="605"/>
      <c r="CQ125" s="605"/>
      <c r="CR125" s="605"/>
      <c r="CS125" s="605"/>
      <c r="CT125" s="605"/>
      <c r="CU125" s="605"/>
      <c r="CV125" s="605"/>
      <c r="CW125" s="19"/>
      <c r="CX125" s="26"/>
      <c r="CY125" s="41"/>
      <c r="CZ125" s="25"/>
      <c r="DA125" s="605"/>
      <c r="DB125" s="605"/>
      <c r="DC125" s="605"/>
      <c r="DD125" s="605"/>
      <c r="DE125" s="605"/>
      <c r="DF125" s="605"/>
      <c r="DG125" s="605"/>
      <c r="DH125" s="605"/>
      <c r="DI125" s="605"/>
      <c r="DJ125" s="605"/>
      <c r="DK125" s="19"/>
      <c r="DL125" s="26"/>
      <c r="DM125" s="40"/>
      <c r="DN125" s="25"/>
      <c r="DO125" s="605"/>
      <c r="DP125" s="605"/>
      <c r="DQ125" s="605"/>
      <c r="DR125" s="605"/>
      <c r="DS125" s="605"/>
      <c r="DT125" s="605"/>
      <c r="DU125" s="605"/>
      <c r="DV125" s="605"/>
      <c r="DW125" s="605"/>
      <c r="DX125" s="605"/>
      <c r="DY125" s="19"/>
      <c r="DZ125" s="26"/>
      <c r="EA125" s="40"/>
      <c r="EB125" s="25"/>
      <c r="EC125" s="605"/>
      <c r="ED125" s="605"/>
      <c r="EE125" s="605"/>
      <c r="EF125" s="605"/>
      <c r="EG125" s="605"/>
      <c r="EH125" s="605"/>
      <c r="EI125" s="605"/>
      <c r="EJ125" s="605"/>
      <c r="EK125" s="605"/>
      <c r="EL125" s="605"/>
      <c r="EM125" s="19"/>
      <c r="EN125" s="26"/>
      <c r="EO125" s="41"/>
      <c r="EP125" s="25">
        <f t="shared" si="105"/>
        <v>0</v>
      </c>
      <c r="EQ125" s="605">
        <f>'havi összesítő'!FY157</f>
        <v>0</v>
      </c>
      <c r="ER125" s="605">
        <f>'havi összesítő'!FZ157</f>
        <v>0</v>
      </c>
      <c r="ES125" s="605">
        <f>'havi összesítő'!FX157</f>
        <v>0</v>
      </c>
      <c r="ET125" s="605">
        <f>'havi összesítő'!GC157</f>
        <v>0</v>
      </c>
      <c r="EU125" s="605">
        <f>'havi összesítő'!GA157</f>
        <v>0</v>
      </c>
      <c r="EV125" s="42"/>
      <c r="EW125" s="322">
        <f t="shared" si="114"/>
        <v>0</v>
      </c>
      <c r="EX125" s="323">
        <f>'havi összesítő'!GL157</f>
        <v>0</v>
      </c>
      <c r="EY125" s="323">
        <f>'havi összesítő'!GN157</f>
        <v>0</v>
      </c>
      <c r="EZ125" s="323">
        <f>'havi összesítő'!GM157</f>
        <v>0</v>
      </c>
      <c r="FA125" s="323">
        <f>'havi összesítő'!GQ157</f>
        <v>0</v>
      </c>
      <c r="FB125" s="323">
        <f>'havi összesítő'!GO157</f>
        <v>0</v>
      </c>
      <c r="FC125" s="42"/>
      <c r="FD125" s="322">
        <f t="shared" si="107"/>
        <v>0</v>
      </c>
      <c r="FE125" s="323">
        <f t="shared" si="108"/>
        <v>0</v>
      </c>
      <c r="FF125" s="323">
        <f t="shared" si="109"/>
        <v>0</v>
      </c>
      <c r="FG125" s="323">
        <f t="shared" si="110"/>
        <v>0</v>
      </c>
      <c r="FH125" s="323">
        <f t="shared" si="111"/>
        <v>0</v>
      </c>
      <c r="FI125" s="323">
        <f t="shared" si="112"/>
        <v>0</v>
      </c>
      <c r="FJ125" s="41"/>
      <c r="FK125" s="25"/>
      <c r="FL125" s="605"/>
      <c r="FM125" s="605"/>
      <c r="FN125" s="605"/>
      <c r="FO125" s="605"/>
      <c r="FP125" s="605"/>
      <c r="FQ125" s="42"/>
      <c r="FR125" s="25"/>
      <c r="FS125" s="605"/>
      <c r="FT125" s="605"/>
      <c r="FU125" s="605"/>
      <c r="FV125" s="605"/>
      <c r="FW125" s="605"/>
      <c r="FX125" s="42"/>
      <c r="FY125" s="25"/>
      <c r="FZ125" s="605"/>
      <c r="GA125" s="605"/>
      <c r="GB125" s="605"/>
      <c r="GC125" s="605"/>
      <c r="GD125" s="605"/>
      <c r="GE125" s="43"/>
      <c r="GN125" s="21"/>
      <c r="GO125" s="21"/>
    </row>
    <row r="126" spans="1:197" ht="15.75" hidden="1" thickBot="1" x14ac:dyDescent="0.3">
      <c r="A126" s="53">
        <f>IF(beosztás!A160=0,"",beosztás!A160)</f>
        <v>13</v>
      </c>
      <c r="B126" s="48" t="str">
        <f>IF(beosztás!B160=0,"",beosztás!B160)</f>
        <v/>
      </c>
      <c r="C126" s="49" t="str">
        <f>IF(beosztás!C160=0,"",beosztás!C160)</f>
        <v/>
      </c>
      <c r="D126" s="50" t="str">
        <f>IF(beosztás!D160=0,"",beosztás!D160)</f>
        <v/>
      </c>
      <c r="E126" s="18"/>
      <c r="F126" s="25">
        <f t="shared" si="98"/>
        <v>0</v>
      </c>
      <c r="G126" s="605">
        <f>'havi összesítő'!M158</f>
        <v>0</v>
      </c>
      <c r="H126" s="605">
        <f>'havi összesítő'!N158</f>
        <v>0</v>
      </c>
      <c r="I126" s="605">
        <f>'havi összesítő'!L158</f>
        <v>0</v>
      </c>
      <c r="J126" s="605">
        <f>'havi összesítő'!Q158</f>
        <v>0</v>
      </c>
      <c r="K126" s="605">
        <f>'havi összesítő'!O158</f>
        <v>0</v>
      </c>
      <c r="L126" s="40"/>
      <c r="M126" s="25">
        <f t="shared" si="99"/>
        <v>0</v>
      </c>
      <c r="N126" s="605">
        <f>'havi összesítő'!Z158</f>
        <v>0</v>
      </c>
      <c r="O126" s="605">
        <f>'havi összesítő'!AB158</f>
        <v>0</v>
      </c>
      <c r="P126" s="605">
        <f>'havi összesítő'!AA158</f>
        <v>0</v>
      </c>
      <c r="Q126" s="605">
        <f>'havi összesítő'!AE158</f>
        <v>0</v>
      </c>
      <c r="R126" s="605">
        <f>'havi összesítő'!AC158</f>
        <v>0</v>
      </c>
      <c r="S126" s="40"/>
      <c r="T126" s="25">
        <f t="shared" si="100"/>
        <v>0</v>
      </c>
      <c r="U126" s="605">
        <f t="shared" si="101"/>
        <v>0</v>
      </c>
      <c r="V126" s="605">
        <f t="shared" si="102"/>
        <v>0</v>
      </c>
      <c r="W126" s="605">
        <f t="shared" si="103"/>
        <v>0</v>
      </c>
      <c r="X126" s="605">
        <f>'havi összesítő'!AS158</f>
        <v>0</v>
      </c>
      <c r="Y126" s="605">
        <f>'havi összesítő'!AQ158</f>
        <v>0</v>
      </c>
      <c r="Z126" s="41"/>
      <c r="AA126" s="329">
        <f t="shared" si="113"/>
        <v>40</v>
      </c>
      <c r="AB126" s="330">
        <f>'havi összesítő'!BC158</f>
        <v>0</v>
      </c>
      <c r="AC126" s="330">
        <f>'havi összesítő'!BD158</f>
        <v>0</v>
      </c>
      <c r="AD126" s="330">
        <f>'havi összesítő'!BB158</f>
        <v>0</v>
      </c>
      <c r="AE126" s="330">
        <f>'havi összesítő'!BG158</f>
        <v>40</v>
      </c>
      <c r="AF126" s="331">
        <f>'havi összesítő'!BE158</f>
        <v>40</v>
      </c>
      <c r="AG126" s="40"/>
      <c r="AH126" s="25"/>
      <c r="AI126" s="605"/>
      <c r="AJ126" s="605"/>
      <c r="AK126" s="605"/>
      <c r="AL126" s="605"/>
      <c r="AM126" s="605"/>
      <c r="AN126" s="605"/>
      <c r="AO126" s="605"/>
      <c r="AP126" s="605"/>
      <c r="AQ126" s="605"/>
      <c r="AR126" s="605"/>
      <c r="AS126" s="19"/>
      <c r="AT126" s="26"/>
      <c r="AU126" s="40"/>
      <c r="AV126" s="25"/>
      <c r="AW126" s="605"/>
      <c r="AX126" s="605"/>
      <c r="AY126" s="605"/>
      <c r="AZ126" s="605"/>
      <c r="BA126" s="605"/>
      <c r="BB126" s="605"/>
      <c r="BC126" s="605"/>
      <c r="BD126" s="605"/>
      <c r="BE126" s="605"/>
      <c r="BF126" s="605"/>
      <c r="BG126" s="19"/>
      <c r="BH126" s="26"/>
      <c r="BI126" s="41"/>
      <c r="BJ126" s="25"/>
      <c r="BK126" s="605"/>
      <c r="BL126" s="605"/>
      <c r="BM126" s="605"/>
      <c r="BN126" s="605"/>
      <c r="BO126" s="605"/>
      <c r="BP126" s="605"/>
      <c r="BQ126" s="605"/>
      <c r="BR126" s="605"/>
      <c r="BS126" s="605"/>
      <c r="BT126" s="605"/>
      <c r="BU126" s="19"/>
      <c r="BV126" s="26"/>
      <c r="BW126" s="40"/>
      <c r="BX126" s="25"/>
      <c r="BY126" s="605"/>
      <c r="BZ126" s="605"/>
      <c r="CA126" s="605"/>
      <c r="CB126" s="605"/>
      <c r="CC126" s="605"/>
      <c r="CD126" s="605"/>
      <c r="CE126" s="605"/>
      <c r="CF126" s="605"/>
      <c r="CG126" s="605"/>
      <c r="CH126" s="605"/>
      <c r="CI126" s="19"/>
      <c r="CJ126" s="26"/>
      <c r="CK126" s="40"/>
      <c r="CL126" s="25"/>
      <c r="CM126" s="605"/>
      <c r="CN126" s="605"/>
      <c r="CO126" s="605"/>
      <c r="CP126" s="605"/>
      <c r="CQ126" s="605"/>
      <c r="CR126" s="605"/>
      <c r="CS126" s="605"/>
      <c r="CT126" s="605"/>
      <c r="CU126" s="605"/>
      <c r="CV126" s="605"/>
      <c r="CW126" s="19"/>
      <c r="CX126" s="26"/>
      <c r="CY126" s="41"/>
      <c r="CZ126" s="25"/>
      <c r="DA126" s="605"/>
      <c r="DB126" s="605"/>
      <c r="DC126" s="605"/>
      <c r="DD126" s="605"/>
      <c r="DE126" s="605"/>
      <c r="DF126" s="605"/>
      <c r="DG126" s="605"/>
      <c r="DH126" s="605"/>
      <c r="DI126" s="605"/>
      <c r="DJ126" s="605"/>
      <c r="DK126" s="19"/>
      <c r="DL126" s="26"/>
      <c r="DM126" s="40"/>
      <c r="DN126" s="25"/>
      <c r="DO126" s="605"/>
      <c r="DP126" s="605"/>
      <c r="DQ126" s="605"/>
      <c r="DR126" s="605"/>
      <c r="DS126" s="605"/>
      <c r="DT126" s="605"/>
      <c r="DU126" s="605"/>
      <c r="DV126" s="605"/>
      <c r="DW126" s="605"/>
      <c r="DX126" s="605"/>
      <c r="DY126" s="19"/>
      <c r="DZ126" s="26"/>
      <c r="EA126" s="40"/>
      <c r="EB126" s="25"/>
      <c r="EC126" s="605"/>
      <c r="ED126" s="605"/>
      <c r="EE126" s="605"/>
      <c r="EF126" s="605"/>
      <c r="EG126" s="605"/>
      <c r="EH126" s="605"/>
      <c r="EI126" s="605"/>
      <c r="EJ126" s="605"/>
      <c r="EK126" s="605"/>
      <c r="EL126" s="605"/>
      <c r="EM126" s="19"/>
      <c r="EN126" s="26"/>
      <c r="EO126" s="41"/>
      <c r="EP126" s="25">
        <f t="shared" si="105"/>
        <v>0</v>
      </c>
      <c r="EQ126" s="605">
        <f>'havi összesítő'!FY158</f>
        <v>0</v>
      </c>
      <c r="ER126" s="605">
        <f>'havi összesítő'!FZ158</f>
        <v>0</v>
      </c>
      <c r="ES126" s="605">
        <f>'havi összesítő'!FX158</f>
        <v>0</v>
      </c>
      <c r="ET126" s="605">
        <f>'havi összesítő'!GC158</f>
        <v>0</v>
      </c>
      <c r="EU126" s="605">
        <f>'havi összesítő'!GA158</f>
        <v>0</v>
      </c>
      <c r="EV126" s="42"/>
      <c r="EW126" s="322">
        <f t="shared" ref="EW126:EW144" si="115">FB126-(SUM(EX126:EZ126)+FH126)</f>
        <v>0</v>
      </c>
      <c r="EX126" s="323">
        <f>'havi összesítő'!GL158</f>
        <v>0</v>
      </c>
      <c r="EY126" s="323">
        <f>'havi összesítő'!GN158</f>
        <v>0</v>
      </c>
      <c r="EZ126" s="323">
        <f>'havi összesítő'!GM158</f>
        <v>0</v>
      </c>
      <c r="FA126" s="323">
        <f>'havi összesítő'!GQ158</f>
        <v>0</v>
      </c>
      <c r="FB126" s="323">
        <f>'havi összesítő'!GO158</f>
        <v>0</v>
      </c>
      <c r="FC126" s="42"/>
      <c r="FD126" s="322">
        <f t="shared" si="107"/>
        <v>0</v>
      </c>
      <c r="FE126" s="323">
        <f t="shared" si="108"/>
        <v>0</v>
      </c>
      <c r="FF126" s="323">
        <f t="shared" si="109"/>
        <v>0</v>
      </c>
      <c r="FG126" s="323">
        <f t="shared" si="110"/>
        <v>0</v>
      </c>
      <c r="FH126" s="323">
        <f t="shared" si="111"/>
        <v>0</v>
      </c>
      <c r="FI126" s="323">
        <f t="shared" si="112"/>
        <v>0</v>
      </c>
      <c r="FJ126" s="41"/>
      <c r="FK126" s="25"/>
      <c r="FL126" s="605"/>
      <c r="FM126" s="605"/>
      <c r="FN126" s="605"/>
      <c r="FO126" s="605"/>
      <c r="FP126" s="605"/>
      <c r="FQ126" s="42"/>
      <c r="FR126" s="25"/>
      <c r="FS126" s="605"/>
      <c r="FT126" s="605"/>
      <c r="FU126" s="605"/>
      <c r="FV126" s="605"/>
      <c r="FW126" s="605"/>
      <c r="FX126" s="42"/>
      <c r="FY126" s="25"/>
      <c r="FZ126" s="605"/>
      <c r="GA126" s="605"/>
      <c r="GB126" s="605"/>
      <c r="GC126" s="605"/>
      <c r="GD126" s="605"/>
      <c r="GE126" s="43"/>
      <c r="GN126" s="21"/>
      <c r="GO126" s="21"/>
    </row>
    <row r="127" spans="1:197" ht="15.75" thickBot="1" x14ac:dyDescent="0.3">
      <c r="A127" s="53">
        <f>IF(beosztás!A161=0,"",beosztás!A161)</f>
        <v>14</v>
      </c>
      <c r="B127" s="48">
        <f>IF(beosztás!B161=0,"",beosztás!B161)</f>
        <v>44077</v>
      </c>
      <c r="C127" s="49" t="str">
        <f>IF(beosztás!C161=0,"",beosztás!C161)</f>
        <v>Puha Ferenc(PJ)</v>
      </c>
      <c r="D127" s="50" t="str">
        <f>IF(beosztás!D161=0,"",beosztás!D161)</f>
        <v>Benchmark</v>
      </c>
      <c r="E127" s="18"/>
      <c r="F127" s="25">
        <f t="shared" si="98"/>
        <v>168</v>
      </c>
      <c r="G127" s="605">
        <f>'havi összesítő'!M159</f>
        <v>8</v>
      </c>
      <c r="H127" s="605">
        <f>'havi összesítő'!N159</f>
        <v>0</v>
      </c>
      <c r="I127" s="605">
        <f>'havi összesítő'!L159</f>
        <v>8</v>
      </c>
      <c r="J127" s="605">
        <f>'havi összesítő'!Q159</f>
        <v>0</v>
      </c>
      <c r="K127" s="605">
        <f>'havi összesítő'!O159</f>
        <v>176</v>
      </c>
      <c r="L127" s="40"/>
      <c r="M127" s="25">
        <f t="shared" si="99"/>
        <v>40</v>
      </c>
      <c r="N127" s="605">
        <f>'havi összesítő'!Z159</f>
        <v>40</v>
      </c>
      <c r="O127" s="605">
        <f>'havi összesítő'!AB159</f>
        <v>0</v>
      </c>
      <c r="P127" s="605">
        <f>'havi összesítő'!AA159</f>
        <v>0</v>
      </c>
      <c r="Q127" s="605">
        <f>'havi összesítő'!AE159</f>
        <v>0</v>
      </c>
      <c r="R127" s="605">
        <f>'havi összesítő'!AC159</f>
        <v>80</v>
      </c>
      <c r="S127" s="40"/>
      <c r="T127" s="25">
        <f t="shared" si="100"/>
        <v>40</v>
      </c>
      <c r="U127" s="605">
        <f t="shared" si="101"/>
        <v>48</v>
      </c>
      <c r="V127" s="605">
        <f t="shared" si="102"/>
        <v>0</v>
      </c>
      <c r="W127" s="605">
        <f t="shared" si="103"/>
        <v>8</v>
      </c>
      <c r="X127" s="605">
        <f>'havi összesítő'!AS159</f>
        <v>0</v>
      </c>
      <c r="Y127" s="605">
        <f>'havi összesítő'!AQ159</f>
        <v>256</v>
      </c>
      <c r="Z127" s="41"/>
      <c r="AA127" s="329">
        <f t="shared" si="113"/>
        <v>56</v>
      </c>
      <c r="AB127" s="330">
        <f>'havi összesítő'!BC159</f>
        <v>16</v>
      </c>
      <c r="AC127" s="330">
        <f>'havi összesítő'!BD159</f>
        <v>0</v>
      </c>
      <c r="AD127" s="330">
        <f>'havi összesítő'!BB159</f>
        <v>8</v>
      </c>
      <c r="AE127" s="330">
        <f>'havi összesítő'!BG159</f>
        <v>-8</v>
      </c>
      <c r="AF127" s="331">
        <f>'havi összesítő'!BE159</f>
        <v>72</v>
      </c>
      <c r="AG127" s="40"/>
      <c r="AH127" s="25"/>
      <c r="AI127" s="605"/>
      <c r="AJ127" s="605"/>
      <c r="AK127" s="605"/>
      <c r="AL127" s="605"/>
      <c r="AM127" s="605"/>
      <c r="AN127" s="605"/>
      <c r="AO127" s="605"/>
      <c r="AP127" s="605"/>
      <c r="AQ127" s="605"/>
      <c r="AR127" s="605"/>
      <c r="AS127" s="19"/>
      <c r="AT127" s="26"/>
      <c r="AU127" s="40"/>
      <c r="AV127" s="25"/>
      <c r="AW127" s="605"/>
      <c r="AX127" s="605"/>
      <c r="AY127" s="605"/>
      <c r="AZ127" s="605"/>
      <c r="BA127" s="605"/>
      <c r="BB127" s="605"/>
      <c r="BC127" s="605"/>
      <c r="BD127" s="605"/>
      <c r="BE127" s="605"/>
      <c r="BF127" s="605"/>
      <c r="BG127" s="19"/>
      <c r="BH127" s="26"/>
      <c r="BI127" s="41"/>
      <c r="BJ127" s="25"/>
      <c r="BK127" s="605"/>
      <c r="BL127" s="605"/>
      <c r="BM127" s="605"/>
      <c r="BN127" s="605"/>
      <c r="BO127" s="605"/>
      <c r="BP127" s="605"/>
      <c r="BQ127" s="605"/>
      <c r="BR127" s="605"/>
      <c r="BS127" s="605"/>
      <c r="BT127" s="605"/>
      <c r="BU127" s="19"/>
      <c r="BV127" s="26"/>
      <c r="BW127" s="40"/>
      <c r="BX127" s="25"/>
      <c r="BY127" s="605"/>
      <c r="BZ127" s="605"/>
      <c r="CA127" s="605"/>
      <c r="CB127" s="605"/>
      <c r="CC127" s="605"/>
      <c r="CD127" s="605"/>
      <c r="CE127" s="605"/>
      <c r="CF127" s="605"/>
      <c r="CG127" s="605"/>
      <c r="CH127" s="605"/>
      <c r="CI127" s="19"/>
      <c r="CJ127" s="26"/>
      <c r="CK127" s="40"/>
      <c r="CL127" s="25"/>
      <c r="CM127" s="605"/>
      <c r="CN127" s="605"/>
      <c r="CO127" s="605"/>
      <c r="CP127" s="605"/>
      <c r="CQ127" s="605"/>
      <c r="CR127" s="605"/>
      <c r="CS127" s="605"/>
      <c r="CT127" s="605"/>
      <c r="CU127" s="605"/>
      <c r="CV127" s="605"/>
      <c r="CW127" s="19"/>
      <c r="CX127" s="26"/>
      <c r="CY127" s="41"/>
      <c r="CZ127" s="25"/>
      <c r="DA127" s="605"/>
      <c r="DB127" s="605"/>
      <c r="DC127" s="605"/>
      <c r="DD127" s="605"/>
      <c r="DE127" s="605"/>
      <c r="DF127" s="605"/>
      <c r="DG127" s="605"/>
      <c r="DH127" s="605"/>
      <c r="DI127" s="605"/>
      <c r="DJ127" s="605"/>
      <c r="DK127" s="19"/>
      <c r="DL127" s="26"/>
      <c r="DM127" s="40"/>
      <c r="DN127" s="25"/>
      <c r="DO127" s="605"/>
      <c r="DP127" s="605"/>
      <c r="DQ127" s="605"/>
      <c r="DR127" s="605"/>
      <c r="DS127" s="605"/>
      <c r="DT127" s="605"/>
      <c r="DU127" s="605"/>
      <c r="DV127" s="605"/>
      <c r="DW127" s="605"/>
      <c r="DX127" s="605"/>
      <c r="DY127" s="19"/>
      <c r="DZ127" s="26"/>
      <c r="EA127" s="40"/>
      <c r="EB127" s="25"/>
      <c r="EC127" s="605"/>
      <c r="ED127" s="605"/>
      <c r="EE127" s="605"/>
      <c r="EF127" s="605"/>
      <c r="EG127" s="605"/>
      <c r="EH127" s="605"/>
      <c r="EI127" s="605"/>
      <c r="EJ127" s="605"/>
      <c r="EK127" s="605"/>
      <c r="EL127" s="605"/>
      <c r="EM127" s="19"/>
      <c r="EN127" s="26"/>
      <c r="EO127" s="41"/>
      <c r="EP127" s="25">
        <f t="shared" si="105"/>
        <v>168</v>
      </c>
      <c r="EQ127" s="605">
        <f>'havi összesítő'!FY159</f>
        <v>0</v>
      </c>
      <c r="ER127" s="605">
        <f>'havi összesítő'!FZ159</f>
        <v>0</v>
      </c>
      <c r="ES127" s="605">
        <f>'havi összesítő'!FX159</f>
        <v>0</v>
      </c>
      <c r="ET127" s="605">
        <f>'havi összesítő'!GC159</f>
        <v>-168</v>
      </c>
      <c r="EU127" s="605">
        <f>'havi összesítő'!GA159</f>
        <v>0</v>
      </c>
      <c r="EV127" s="42"/>
      <c r="EW127" s="322">
        <f t="shared" si="115"/>
        <v>336</v>
      </c>
      <c r="EX127" s="323">
        <f>'havi összesítő'!GL159</f>
        <v>0</v>
      </c>
      <c r="EY127" s="323">
        <f>'havi összesítő'!GN159</f>
        <v>0</v>
      </c>
      <c r="EZ127" s="323">
        <f>'havi összesítő'!GM159</f>
        <v>8</v>
      </c>
      <c r="FA127" s="323">
        <f>'havi összesítő'!GQ159</f>
        <v>-176</v>
      </c>
      <c r="FB127" s="323">
        <f>'havi összesítő'!GO159</f>
        <v>0</v>
      </c>
      <c r="FC127" s="42"/>
      <c r="FD127" s="322">
        <f t="shared" si="107"/>
        <v>336</v>
      </c>
      <c r="FE127" s="323">
        <f t="shared" si="108"/>
        <v>0</v>
      </c>
      <c r="FF127" s="323">
        <f t="shared" si="109"/>
        <v>0</v>
      </c>
      <c r="FG127" s="323">
        <f t="shared" si="110"/>
        <v>8</v>
      </c>
      <c r="FH127" s="323">
        <f t="shared" si="111"/>
        <v>-344</v>
      </c>
      <c r="FI127" s="323">
        <f t="shared" si="112"/>
        <v>0</v>
      </c>
      <c r="FJ127" s="41"/>
      <c r="FK127" s="25"/>
      <c r="FL127" s="605"/>
      <c r="FM127" s="605"/>
      <c r="FN127" s="605"/>
      <c r="FO127" s="605"/>
      <c r="FP127" s="605"/>
      <c r="FQ127" s="42"/>
      <c r="FR127" s="25"/>
      <c r="FS127" s="605"/>
      <c r="FT127" s="605"/>
      <c r="FU127" s="605"/>
      <c r="FV127" s="605"/>
      <c r="FW127" s="605"/>
      <c r="FX127" s="42"/>
      <c r="FY127" s="25"/>
      <c r="FZ127" s="605"/>
      <c r="GA127" s="605"/>
      <c r="GB127" s="605"/>
      <c r="GC127" s="605"/>
      <c r="GD127" s="605"/>
      <c r="GE127" s="43"/>
      <c r="GN127" s="21"/>
      <c r="GO127" s="21"/>
    </row>
    <row r="128" spans="1:197" ht="15.75" thickBot="1" x14ac:dyDescent="0.3">
      <c r="A128" s="53">
        <f>IF(beosztás!A162=0,"",beosztás!A162)</f>
        <v>15</v>
      </c>
      <c r="B128" s="48">
        <f>IF(beosztás!B162=0,"",beosztás!B162)</f>
        <v>44068</v>
      </c>
      <c r="C128" s="49" t="str">
        <f>IF(beosztás!C162=0,"",beosztás!C162)</f>
        <v>Gecser Ferenc(PJ)</v>
      </c>
      <c r="D128" s="50" t="str">
        <f>IF(beosztás!D162=0,"",beosztás!D162)</f>
        <v>Benchmark</v>
      </c>
      <c r="E128" s="18"/>
      <c r="F128" s="25">
        <f t="shared" si="98"/>
        <v>120</v>
      </c>
      <c r="G128" s="605">
        <f>'havi összesítő'!M160</f>
        <v>56</v>
      </c>
      <c r="H128" s="605">
        <f>'havi összesítő'!N160</f>
        <v>0</v>
      </c>
      <c r="I128" s="605">
        <f>'havi összesítő'!L160</f>
        <v>8</v>
      </c>
      <c r="J128" s="605">
        <f>'havi összesítő'!Q160</f>
        <v>0</v>
      </c>
      <c r="K128" s="605">
        <f>'havi összesítő'!O160</f>
        <v>176</v>
      </c>
      <c r="L128" s="40"/>
      <c r="M128" s="25">
        <f t="shared" si="99"/>
        <v>144</v>
      </c>
      <c r="N128" s="605">
        <f>'havi összesítő'!Z160</f>
        <v>16</v>
      </c>
      <c r="O128" s="605">
        <f>'havi összesítő'!AB160</f>
        <v>0</v>
      </c>
      <c r="P128" s="605">
        <f>'havi összesítő'!AA160</f>
        <v>0</v>
      </c>
      <c r="Q128" s="605">
        <f>'havi összesítő'!AE160</f>
        <v>0</v>
      </c>
      <c r="R128" s="605">
        <f>'havi összesítő'!AC160</f>
        <v>160</v>
      </c>
      <c r="S128" s="40"/>
      <c r="T128" s="25">
        <f t="shared" si="100"/>
        <v>144</v>
      </c>
      <c r="U128" s="605">
        <f t="shared" si="101"/>
        <v>72</v>
      </c>
      <c r="V128" s="605">
        <f t="shared" si="102"/>
        <v>0</v>
      </c>
      <c r="W128" s="605">
        <f t="shared" si="103"/>
        <v>8</v>
      </c>
      <c r="X128" s="605">
        <f>'havi összesítő'!AS160</f>
        <v>0</v>
      </c>
      <c r="Y128" s="605">
        <f>'havi összesítő'!AQ160</f>
        <v>336</v>
      </c>
      <c r="Z128" s="41"/>
      <c r="AA128" s="329">
        <f t="shared" si="113"/>
        <v>144</v>
      </c>
      <c r="AB128" s="330">
        <f>'havi összesítő'!BC160</f>
        <v>16</v>
      </c>
      <c r="AC128" s="330">
        <f>'havi összesítő'!BD160</f>
        <v>0</v>
      </c>
      <c r="AD128" s="330">
        <f>'havi összesítő'!BB160</f>
        <v>8</v>
      </c>
      <c r="AE128" s="330">
        <f>'havi összesítő'!BG160</f>
        <v>0</v>
      </c>
      <c r="AF128" s="331">
        <f>'havi összesítő'!BE160</f>
        <v>160</v>
      </c>
      <c r="AG128" s="40"/>
      <c r="AH128" s="25"/>
      <c r="AI128" s="605"/>
      <c r="AJ128" s="605"/>
      <c r="AK128" s="605"/>
      <c r="AL128" s="605"/>
      <c r="AM128" s="605"/>
      <c r="AN128" s="605"/>
      <c r="AO128" s="605"/>
      <c r="AP128" s="605"/>
      <c r="AQ128" s="605"/>
      <c r="AR128" s="605"/>
      <c r="AS128" s="19"/>
      <c r="AT128" s="26"/>
      <c r="AU128" s="40"/>
      <c r="AV128" s="25"/>
      <c r="AW128" s="605"/>
      <c r="AX128" s="605"/>
      <c r="AY128" s="605"/>
      <c r="AZ128" s="605"/>
      <c r="BA128" s="605"/>
      <c r="BB128" s="605"/>
      <c r="BC128" s="605"/>
      <c r="BD128" s="605"/>
      <c r="BE128" s="605"/>
      <c r="BF128" s="605"/>
      <c r="BG128" s="19"/>
      <c r="BH128" s="26"/>
      <c r="BI128" s="41"/>
      <c r="BJ128" s="25"/>
      <c r="BK128" s="605"/>
      <c r="BL128" s="605"/>
      <c r="BM128" s="605"/>
      <c r="BN128" s="605"/>
      <c r="BO128" s="605"/>
      <c r="BP128" s="605"/>
      <c r="BQ128" s="605"/>
      <c r="BR128" s="605"/>
      <c r="BS128" s="605"/>
      <c r="BT128" s="605"/>
      <c r="BU128" s="19"/>
      <c r="BV128" s="26"/>
      <c r="BW128" s="40"/>
      <c r="BX128" s="25"/>
      <c r="BY128" s="605"/>
      <c r="BZ128" s="605"/>
      <c r="CA128" s="605"/>
      <c r="CB128" s="605"/>
      <c r="CC128" s="605"/>
      <c r="CD128" s="605"/>
      <c r="CE128" s="605"/>
      <c r="CF128" s="605"/>
      <c r="CG128" s="605"/>
      <c r="CH128" s="605"/>
      <c r="CI128" s="19"/>
      <c r="CJ128" s="26"/>
      <c r="CK128" s="40"/>
      <c r="CL128" s="25"/>
      <c r="CM128" s="605"/>
      <c r="CN128" s="605"/>
      <c r="CO128" s="605"/>
      <c r="CP128" s="605"/>
      <c r="CQ128" s="605"/>
      <c r="CR128" s="605"/>
      <c r="CS128" s="605"/>
      <c r="CT128" s="605"/>
      <c r="CU128" s="605"/>
      <c r="CV128" s="605"/>
      <c r="CW128" s="19"/>
      <c r="CX128" s="26"/>
      <c r="CY128" s="41"/>
      <c r="CZ128" s="25"/>
      <c r="DA128" s="605"/>
      <c r="DB128" s="605"/>
      <c r="DC128" s="605"/>
      <c r="DD128" s="605"/>
      <c r="DE128" s="605"/>
      <c r="DF128" s="605"/>
      <c r="DG128" s="605"/>
      <c r="DH128" s="605"/>
      <c r="DI128" s="605"/>
      <c r="DJ128" s="605"/>
      <c r="DK128" s="19"/>
      <c r="DL128" s="26"/>
      <c r="DM128" s="40"/>
      <c r="DN128" s="25"/>
      <c r="DO128" s="605"/>
      <c r="DP128" s="605"/>
      <c r="DQ128" s="605"/>
      <c r="DR128" s="605"/>
      <c r="DS128" s="605"/>
      <c r="DT128" s="605"/>
      <c r="DU128" s="605"/>
      <c r="DV128" s="605"/>
      <c r="DW128" s="605"/>
      <c r="DX128" s="605"/>
      <c r="DY128" s="19"/>
      <c r="DZ128" s="26"/>
      <c r="EA128" s="40"/>
      <c r="EB128" s="25"/>
      <c r="EC128" s="605"/>
      <c r="ED128" s="605"/>
      <c r="EE128" s="605"/>
      <c r="EF128" s="605"/>
      <c r="EG128" s="605"/>
      <c r="EH128" s="605"/>
      <c r="EI128" s="605"/>
      <c r="EJ128" s="605"/>
      <c r="EK128" s="605"/>
      <c r="EL128" s="605"/>
      <c r="EM128" s="19"/>
      <c r="EN128" s="26"/>
      <c r="EO128" s="41"/>
      <c r="EP128" s="25">
        <f t="shared" si="105"/>
        <v>168</v>
      </c>
      <c r="EQ128" s="605">
        <f>'havi összesítő'!FY160</f>
        <v>0</v>
      </c>
      <c r="ER128" s="605">
        <f>'havi összesítő'!FZ160</f>
        <v>0</v>
      </c>
      <c r="ES128" s="605">
        <f>'havi összesítő'!FX160</f>
        <v>0</v>
      </c>
      <c r="ET128" s="605">
        <f>'havi összesítő'!GC160</f>
        <v>-168</v>
      </c>
      <c r="EU128" s="605">
        <f>'havi összesítő'!GA160</f>
        <v>0</v>
      </c>
      <c r="EV128" s="42"/>
      <c r="EW128" s="322">
        <f t="shared" si="115"/>
        <v>336</v>
      </c>
      <c r="EX128" s="323">
        <f>'havi összesítő'!GL160</f>
        <v>0</v>
      </c>
      <c r="EY128" s="323">
        <f>'havi összesítő'!GN160</f>
        <v>0</v>
      </c>
      <c r="EZ128" s="323">
        <f>'havi összesítő'!GM160</f>
        <v>8</v>
      </c>
      <c r="FA128" s="323">
        <f>'havi összesítő'!GQ160</f>
        <v>-176</v>
      </c>
      <c r="FB128" s="323">
        <f>'havi összesítő'!GO160</f>
        <v>0</v>
      </c>
      <c r="FC128" s="42"/>
      <c r="FD128" s="322">
        <f t="shared" si="107"/>
        <v>336</v>
      </c>
      <c r="FE128" s="323">
        <f t="shared" si="108"/>
        <v>0</v>
      </c>
      <c r="FF128" s="323">
        <f t="shared" si="109"/>
        <v>0</v>
      </c>
      <c r="FG128" s="323">
        <f t="shared" si="110"/>
        <v>8</v>
      </c>
      <c r="FH128" s="323">
        <f t="shared" si="111"/>
        <v>-344</v>
      </c>
      <c r="FI128" s="323">
        <f t="shared" si="112"/>
        <v>0</v>
      </c>
      <c r="FJ128" s="41"/>
      <c r="FK128" s="25"/>
      <c r="FL128" s="605"/>
      <c r="FM128" s="605"/>
      <c r="FN128" s="605"/>
      <c r="FO128" s="605"/>
      <c r="FP128" s="605"/>
      <c r="FQ128" s="42"/>
      <c r="FR128" s="25"/>
      <c r="FS128" s="605"/>
      <c r="FT128" s="605"/>
      <c r="FU128" s="605"/>
      <c r="FV128" s="605"/>
      <c r="FW128" s="605"/>
      <c r="FX128" s="42"/>
      <c r="FY128" s="25"/>
      <c r="FZ128" s="605"/>
      <c r="GA128" s="605"/>
      <c r="GB128" s="605"/>
      <c r="GC128" s="605"/>
      <c r="GD128" s="605"/>
      <c r="GE128" s="43"/>
      <c r="GN128" s="21"/>
      <c r="GO128" s="21"/>
    </row>
    <row r="129" spans="1:197" ht="15.75" thickBot="1" x14ac:dyDescent="0.3">
      <c r="A129" s="53">
        <f>IF(beosztás!A163=0,"",beosztás!A163)</f>
        <v>16</v>
      </c>
      <c r="B129" s="48">
        <f>IF(beosztás!B163=0,"",beosztás!B163)</f>
        <v>44536</v>
      </c>
      <c r="C129" s="49" t="str">
        <f>IF(beosztás!C163=0,"",beosztás!C163)</f>
        <v>Birizdó János(PJ)</v>
      </c>
      <c r="D129" s="50" t="str">
        <f>IF(beosztás!D163=0,"",beosztás!D163)</f>
        <v>Benchmark</v>
      </c>
      <c r="E129" s="18"/>
      <c r="F129" s="25">
        <f t="shared" si="98"/>
        <v>112</v>
      </c>
      <c r="G129" s="605">
        <f>'havi összesítő'!M161</f>
        <v>64</v>
      </c>
      <c r="H129" s="605">
        <f>'havi összesítő'!N161</f>
        <v>0</v>
      </c>
      <c r="I129" s="605">
        <f>'havi összesítő'!L161</f>
        <v>8</v>
      </c>
      <c r="J129" s="605">
        <f>'havi összesítő'!Q161</f>
        <v>0</v>
      </c>
      <c r="K129" s="605">
        <f>'havi összesítő'!O161</f>
        <v>176</v>
      </c>
      <c r="L129" s="40"/>
      <c r="M129" s="25">
        <f t="shared" si="99"/>
        <v>144</v>
      </c>
      <c r="N129" s="605">
        <f>'havi összesítő'!Z161</f>
        <v>16</v>
      </c>
      <c r="O129" s="605">
        <f>'havi összesítő'!AB161</f>
        <v>0</v>
      </c>
      <c r="P129" s="605">
        <f>'havi összesítő'!AA161</f>
        <v>0</v>
      </c>
      <c r="Q129" s="605">
        <f>'havi összesítő'!AE161</f>
        <v>0</v>
      </c>
      <c r="R129" s="605">
        <f>'havi összesítő'!AC161</f>
        <v>160</v>
      </c>
      <c r="S129" s="40"/>
      <c r="T129" s="25">
        <f t="shared" si="100"/>
        <v>144</v>
      </c>
      <c r="U129" s="605">
        <f t="shared" si="101"/>
        <v>80</v>
      </c>
      <c r="V129" s="605">
        <f t="shared" si="102"/>
        <v>0</v>
      </c>
      <c r="W129" s="605">
        <f t="shared" si="103"/>
        <v>8</v>
      </c>
      <c r="X129" s="605">
        <f>'havi összesítő'!AS161</f>
        <v>0</v>
      </c>
      <c r="Y129" s="605">
        <f>'havi összesítő'!AQ161</f>
        <v>336</v>
      </c>
      <c r="Z129" s="41"/>
      <c r="AA129" s="329">
        <f t="shared" si="113"/>
        <v>40</v>
      </c>
      <c r="AB129" s="330">
        <f>'havi összesítő'!BC161</f>
        <v>8</v>
      </c>
      <c r="AC129" s="330">
        <f>'havi összesítő'!BD161</f>
        <v>112</v>
      </c>
      <c r="AD129" s="330">
        <f>'havi összesítő'!BB161</f>
        <v>8</v>
      </c>
      <c r="AE129" s="330">
        <f>'havi összesítő'!BG161</f>
        <v>0</v>
      </c>
      <c r="AF129" s="331">
        <f>'havi összesítő'!BE161</f>
        <v>160</v>
      </c>
      <c r="AG129" s="40"/>
      <c r="AH129" s="25"/>
      <c r="AI129" s="605"/>
      <c r="AJ129" s="605"/>
      <c r="AK129" s="605"/>
      <c r="AL129" s="605"/>
      <c r="AM129" s="605"/>
      <c r="AN129" s="605"/>
      <c r="AO129" s="605"/>
      <c r="AP129" s="605"/>
      <c r="AQ129" s="605"/>
      <c r="AR129" s="605"/>
      <c r="AS129" s="19"/>
      <c r="AT129" s="26"/>
      <c r="AU129" s="40"/>
      <c r="AV129" s="25"/>
      <c r="AW129" s="605"/>
      <c r="AX129" s="605"/>
      <c r="AY129" s="605"/>
      <c r="AZ129" s="605"/>
      <c r="BA129" s="605"/>
      <c r="BB129" s="605"/>
      <c r="BC129" s="605"/>
      <c r="BD129" s="605"/>
      <c r="BE129" s="605"/>
      <c r="BF129" s="605"/>
      <c r="BG129" s="19"/>
      <c r="BH129" s="26"/>
      <c r="BI129" s="41"/>
      <c r="BJ129" s="25"/>
      <c r="BK129" s="605"/>
      <c r="BL129" s="605"/>
      <c r="BM129" s="605"/>
      <c r="BN129" s="605"/>
      <c r="BO129" s="605"/>
      <c r="BP129" s="605"/>
      <c r="BQ129" s="605"/>
      <c r="BR129" s="605"/>
      <c r="BS129" s="605"/>
      <c r="BT129" s="605"/>
      <c r="BU129" s="19"/>
      <c r="BV129" s="26"/>
      <c r="BW129" s="40"/>
      <c r="BX129" s="25"/>
      <c r="BY129" s="605"/>
      <c r="BZ129" s="605"/>
      <c r="CA129" s="605"/>
      <c r="CB129" s="605"/>
      <c r="CC129" s="605"/>
      <c r="CD129" s="605"/>
      <c r="CE129" s="605"/>
      <c r="CF129" s="605"/>
      <c r="CG129" s="605"/>
      <c r="CH129" s="605"/>
      <c r="CI129" s="19"/>
      <c r="CJ129" s="26"/>
      <c r="CK129" s="40"/>
      <c r="CL129" s="25"/>
      <c r="CM129" s="605"/>
      <c r="CN129" s="605"/>
      <c r="CO129" s="605"/>
      <c r="CP129" s="605"/>
      <c r="CQ129" s="605"/>
      <c r="CR129" s="605"/>
      <c r="CS129" s="605"/>
      <c r="CT129" s="605"/>
      <c r="CU129" s="605"/>
      <c r="CV129" s="605"/>
      <c r="CW129" s="19"/>
      <c r="CX129" s="26"/>
      <c r="CY129" s="41"/>
      <c r="CZ129" s="25"/>
      <c r="DA129" s="605"/>
      <c r="DB129" s="605"/>
      <c r="DC129" s="605"/>
      <c r="DD129" s="605"/>
      <c r="DE129" s="605"/>
      <c r="DF129" s="605"/>
      <c r="DG129" s="605"/>
      <c r="DH129" s="605"/>
      <c r="DI129" s="605"/>
      <c r="DJ129" s="605"/>
      <c r="DK129" s="19"/>
      <c r="DL129" s="26"/>
      <c r="DM129" s="40"/>
      <c r="DN129" s="25"/>
      <c r="DO129" s="605"/>
      <c r="DP129" s="605"/>
      <c r="DQ129" s="605"/>
      <c r="DR129" s="605"/>
      <c r="DS129" s="605"/>
      <c r="DT129" s="605"/>
      <c r="DU129" s="605"/>
      <c r="DV129" s="605"/>
      <c r="DW129" s="605"/>
      <c r="DX129" s="605"/>
      <c r="DY129" s="19"/>
      <c r="DZ129" s="26"/>
      <c r="EA129" s="40"/>
      <c r="EB129" s="25"/>
      <c r="EC129" s="605"/>
      <c r="ED129" s="605"/>
      <c r="EE129" s="605"/>
      <c r="EF129" s="605"/>
      <c r="EG129" s="605"/>
      <c r="EH129" s="605"/>
      <c r="EI129" s="605"/>
      <c r="EJ129" s="605"/>
      <c r="EK129" s="605"/>
      <c r="EL129" s="605"/>
      <c r="EM129" s="19"/>
      <c r="EN129" s="26"/>
      <c r="EO129" s="41"/>
      <c r="EP129" s="25">
        <f t="shared" si="105"/>
        <v>168</v>
      </c>
      <c r="EQ129" s="605">
        <f>'havi összesítő'!FY161</f>
        <v>0</v>
      </c>
      <c r="ER129" s="605">
        <f>'havi összesítő'!FZ161</f>
        <v>0</v>
      </c>
      <c r="ES129" s="605">
        <f>'havi összesítő'!FX161</f>
        <v>0</v>
      </c>
      <c r="ET129" s="605">
        <f>'havi összesítő'!GC161</f>
        <v>-168</v>
      </c>
      <c r="EU129" s="605">
        <f>'havi összesítő'!GA161</f>
        <v>0</v>
      </c>
      <c r="EV129" s="42"/>
      <c r="EW129" s="322">
        <f t="shared" si="115"/>
        <v>336</v>
      </c>
      <c r="EX129" s="323">
        <f>'havi összesítő'!GL161</f>
        <v>0</v>
      </c>
      <c r="EY129" s="323">
        <f>'havi összesítő'!GN161</f>
        <v>0</v>
      </c>
      <c r="EZ129" s="323">
        <f>'havi összesítő'!GM161</f>
        <v>8</v>
      </c>
      <c r="FA129" s="323">
        <f>'havi összesítő'!GQ161</f>
        <v>-176</v>
      </c>
      <c r="FB129" s="323">
        <f>'havi összesítő'!GO161</f>
        <v>0</v>
      </c>
      <c r="FC129" s="42"/>
      <c r="FD129" s="322">
        <f t="shared" si="107"/>
        <v>336</v>
      </c>
      <c r="FE129" s="323">
        <f t="shared" si="108"/>
        <v>0</v>
      </c>
      <c r="FF129" s="323">
        <f t="shared" si="109"/>
        <v>0</v>
      </c>
      <c r="FG129" s="323">
        <f t="shared" si="110"/>
        <v>8</v>
      </c>
      <c r="FH129" s="323">
        <f t="shared" si="111"/>
        <v>-344</v>
      </c>
      <c r="FI129" s="323">
        <f t="shared" si="112"/>
        <v>0</v>
      </c>
      <c r="FJ129" s="41"/>
      <c r="FK129" s="25"/>
      <c r="FL129" s="605"/>
      <c r="FM129" s="605"/>
      <c r="FN129" s="605"/>
      <c r="FO129" s="605"/>
      <c r="FP129" s="605"/>
      <c r="FQ129" s="42"/>
      <c r="FR129" s="25"/>
      <c r="FS129" s="605"/>
      <c r="FT129" s="605"/>
      <c r="FU129" s="605"/>
      <c r="FV129" s="605"/>
      <c r="FW129" s="605"/>
      <c r="FX129" s="42"/>
      <c r="FY129" s="25"/>
      <c r="FZ129" s="605"/>
      <c r="GA129" s="605"/>
      <c r="GB129" s="605"/>
      <c r="GC129" s="605"/>
      <c r="GD129" s="605"/>
      <c r="GE129" s="43"/>
      <c r="GN129" s="21"/>
      <c r="GO129" s="21"/>
    </row>
    <row r="130" spans="1:197" ht="15.75" thickBot="1" x14ac:dyDescent="0.3">
      <c r="A130" s="422">
        <f>IF(beosztás!A164=0,"",beosztás!A164)</f>
        <v>17</v>
      </c>
      <c r="B130" s="423">
        <f>IF(beosztás!B164=0,"",beosztás!B164)</f>
        <v>44440</v>
      </c>
      <c r="C130" s="424" t="str">
        <f>IF(beosztás!C164=0,"",beosztás!C164)</f>
        <v>Gogolák András(PJ)</v>
      </c>
      <c r="D130" s="425" t="str">
        <f>IF(beosztás!D164=0,"",beosztás!D164)</f>
        <v>Benchmark</v>
      </c>
      <c r="E130" s="18"/>
      <c r="F130" s="329">
        <f t="shared" si="98"/>
        <v>104</v>
      </c>
      <c r="G130" s="330">
        <f>'havi összesítő'!M162</f>
        <v>72</v>
      </c>
      <c r="H130" s="330">
        <f>'havi összesítő'!N162</f>
        <v>0</v>
      </c>
      <c r="I130" s="330">
        <f>'havi összesítő'!L162</f>
        <v>8</v>
      </c>
      <c r="J130" s="330">
        <f>'havi összesítő'!Q162</f>
        <v>0</v>
      </c>
      <c r="K130" s="330">
        <f>'havi összesítő'!O162</f>
        <v>176</v>
      </c>
      <c r="L130" s="325"/>
      <c r="M130" s="329">
        <f t="shared" si="99"/>
        <v>80</v>
      </c>
      <c r="N130" s="330">
        <f>'havi összesítő'!Z162</f>
        <v>0</v>
      </c>
      <c r="O130" s="330">
        <f>'havi összesítő'!AB162</f>
        <v>0</v>
      </c>
      <c r="P130" s="330">
        <f>'havi összesítő'!AA162</f>
        <v>0</v>
      </c>
      <c r="Q130" s="330">
        <f>'havi összesítő'!AE162</f>
        <v>0</v>
      </c>
      <c r="R130" s="330">
        <f>'havi összesítő'!AC162</f>
        <v>80</v>
      </c>
      <c r="S130" s="325"/>
      <c r="T130" s="329">
        <f t="shared" si="100"/>
        <v>80</v>
      </c>
      <c r="U130" s="330">
        <f t="shared" si="101"/>
        <v>72</v>
      </c>
      <c r="V130" s="330">
        <f t="shared" si="102"/>
        <v>0</v>
      </c>
      <c r="W130" s="330">
        <f t="shared" si="103"/>
        <v>8</v>
      </c>
      <c r="X130" s="330">
        <f>'havi összesítő'!AS162</f>
        <v>0</v>
      </c>
      <c r="Y130" s="330">
        <f>'havi összesítő'!AQ162</f>
        <v>256</v>
      </c>
      <c r="Z130" s="326"/>
      <c r="AA130" s="329">
        <f t="shared" si="113"/>
        <v>112</v>
      </c>
      <c r="AB130" s="330">
        <f>'havi összesítő'!BC162</f>
        <v>0</v>
      </c>
      <c r="AC130" s="330">
        <f>'havi összesítő'!BD162</f>
        <v>0</v>
      </c>
      <c r="AD130" s="330">
        <f>'havi összesítő'!BB162</f>
        <v>8</v>
      </c>
      <c r="AE130" s="330">
        <f>'havi összesítő'!BG162</f>
        <v>32</v>
      </c>
      <c r="AF130" s="331">
        <f>'havi összesítő'!BE162</f>
        <v>112</v>
      </c>
      <c r="AG130" s="325"/>
      <c r="AH130" s="329"/>
      <c r="AI130" s="330"/>
      <c r="AJ130" s="330"/>
      <c r="AK130" s="330"/>
      <c r="AL130" s="330"/>
      <c r="AM130" s="330"/>
      <c r="AN130" s="330"/>
      <c r="AO130" s="330"/>
      <c r="AP130" s="330"/>
      <c r="AQ130" s="330"/>
      <c r="AR130" s="330"/>
      <c r="AS130" s="330"/>
      <c r="AT130" s="331"/>
      <c r="AU130" s="325"/>
      <c r="AV130" s="329"/>
      <c r="AW130" s="330"/>
      <c r="AX130" s="330"/>
      <c r="AY130" s="330"/>
      <c r="AZ130" s="330"/>
      <c r="BA130" s="330"/>
      <c r="BB130" s="330"/>
      <c r="BC130" s="330"/>
      <c r="BD130" s="330"/>
      <c r="BE130" s="330"/>
      <c r="BF130" s="330"/>
      <c r="BG130" s="330"/>
      <c r="BH130" s="331"/>
      <c r="BI130" s="326"/>
      <c r="BJ130" s="329"/>
      <c r="BK130" s="330"/>
      <c r="BL130" s="330"/>
      <c r="BM130" s="330"/>
      <c r="BN130" s="330"/>
      <c r="BO130" s="330"/>
      <c r="BP130" s="330"/>
      <c r="BQ130" s="330"/>
      <c r="BR130" s="330"/>
      <c r="BS130" s="330"/>
      <c r="BT130" s="330"/>
      <c r="BU130" s="330"/>
      <c r="BV130" s="331"/>
      <c r="BW130" s="325"/>
      <c r="BX130" s="329"/>
      <c r="BY130" s="330"/>
      <c r="BZ130" s="330"/>
      <c r="CA130" s="330"/>
      <c r="CB130" s="330"/>
      <c r="CC130" s="330"/>
      <c r="CD130" s="330"/>
      <c r="CE130" s="330"/>
      <c r="CF130" s="330"/>
      <c r="CG130" s="330"/>
      <c r="CH130" s="330"/>
      <c r="CI130" s="330"/>
      <c r="CJ130" s="331"/>
      <c r="CK130" s="325"/>
      <c r="CL130" s="329"/>
      <c r="CM130" s="330"/>
      <c r="CN130" s="330"/>
      <c r="CO130" s="330"/>
      <c r="CP130" s="330"/>
      <c r="CQ130" s="330"/>
      <c r="CR130" s="330"/>
      <c r="CS130" s="330"/>
      <c r="CT130" s="330"/>
      <c r="CU130" s="330"/>
      <c r="CV130" s="330"/>
      <c r="CW130" s="330"/>
      <c r="CX130" s="331"/>
      <c r="CY130" s="326"/>
      <c r="CZ130" s="329"/>
      <c r="DA130" s="330"/>
      <c r="DB130" s="330"/>
      <c r="DC130" s="330"/>
      <c r="DD130" s="330"/>
      <c r="DE130" s="330"/>
      <c r="DF130" s="330"/>
      <c r="DG130" s="330"/>
      <c r="DH130" s="330"/>
      <c r="DI130" s="330"/>
      <c r="DJ130" s="330"/>
      <c r="DK130" s="330"/>
      <c r="DL130" s="331"/>
      <c r="DM130" s="325"/>
      <c r="DN130" s="329"/>
      <c r="DO130" s="330"/>
      <c r="DP130" s="330"/>
      <c r="DQ130" s="330"/>
      <c r="DR130" s="330"/>
      <c r="DS130" s="330"/>
      <c r="DT130" s="330"/>
      <c r="DU130" s="330"/>
      <c r="DV130" s="330"/>
      <c r="DW130" s="330"/>
      <c r="DX130" s="330"/>
      <c r="DY130" s="330"/>
      <c r="DZ130" s="331"/>
      <c r="EA130" s="325"/>
      <c r="EB130" s="329"/>
      <c r="EC130" s="330"/>
      <c r="ED130" s="330"/>
      <c r="EE130" s="330"/>
      <c r="EF130" s="330"/>
      <c r="EG130" s="330"/>
      <c r="EH130" s="330"/>
      <c r="EI130" s="330"/>
      <c r="EJ130" s="330"/>
      <c r="EK130" s="330"/>
      <c r="EL130" s="330"/>
      <c r="EM130" s="330"/>
      <c r="EN130" s="331"/>
      <c r="EO130" s="326"/>
      <c r="EP130" s="329">
        <f t="shared" si="105"/>
        <v>168</v>
      </c>
      <c r="EQ130" s="330">
        <f>'havi összesítő'!FY162</f>
        <v>0</v>
      </c>
      <c r="ER130" s="330">
        <f>'havi összesítő'!FZ162</f>
        <v>0</v>
      </c>
      <c r="ES130" s="330">
        <f>'havi összesítő'!FX162</f>
        <v>0</v>
      </c>
      <c r="ET130" s="330">
        <f>'havi összesítő'!GC162</f>
        <v>-168</v>
      </c>
      <c r="EU130" s="330">
        <f>'havi összesítő'!GA162</f>
        <v>0</v>
      </c>
      <c r="EV130" s="327"/>
      <c r="EW130" s="322">
        <f t="shared" si="115"/>
        <v>336</v>
      </c>
      <c r="EX130" s="323">
        <f>'havi összesítő'!GL162</f>
        <v>0</v>
      </c>
      <c r="EY130" s="323">
        <f>'havi összesítő'!GN162</f>
        <v>0</v>
      </c>
      <c r="EZ130" s="323">
        <f>'havi összesítő'!GM162</f>
        <v>8</v>
      </c>
      <c r="FA130" s="323">
        <f>'havi összesítő'!GQ162</f>
        <v>-176</v>
      </c>
      <c r="FB130" s="323">
        <f>'havi összesítő'!GO162</f>
        <v>0</v>
      </c>
      <c r="FC130" s="327"/>
      <c r="FD130" s="322">
        <f t="shared" si="107"/>
        <v>336</v>
      </c>
      <c r="FE130" s="323">
        <f t="shared" si="108"/>
        <v>0</v>
      </c>
      <c r="FF130" s="323">
        <f t="shared" si="109"/>
        <v>0</v>
      </c>
      <c r="FG130" s="323">
        <f t="shared" si="110"/>
        <v>8</v>
      </c>
      <c r="FH130" s="323">
        <f t="shared" si="111"/>
        <v>-344</v>
      </c>
      <c r="FI130" s="323">
        <f t="shared" si="112"/>
        <v>0</v>
      </c>
      <c r="FJ130" s="326"/>
      <c r="FK130" s="329"/>
      <c r="FL130" s="330"/>
      <c r="FM130" s="330"/>
      <c r="FN130" s="330"/>
      <c r="FO130" s="330"/>
      <c r="FP130" s="330"/>
      <c r="FQ130" s="327"/>
      <c r="FR130" s="329"/>
      <c r="FS130" s="330"/>
      <c r="FT130" s="330"/>
      <c r="FU130" s="330"/>
      <c r="FV130" s="330"/>
      <c r="FW130" s="330"/>
      <c r="FX130" s="327"/>
      <c r="FY130" s="329"/>
      <c r="FZ130" s="330"/>
      <c r="GA130" s="330"/>
      <c r="GB130" s="330"/>
      <c r="GC130" s="330"/>
      <c r="GD130" s="330"/>
      <c r="GE130" s="328"/>
      <c r="GN130" s="21"/>
      <c r="GO130" s="21"/>
    </row>
    <row r="131" spans="1:197" ht="15.75" thickBot="1" x14ac:dyDescent="0.3">
      <c r="A131" s="422">
        <f>IF(beosztás!A165=0,"",beosztás!A165)</f>
        <v>18</v>
      </c>
      <c r="B131" s="423">
        <f>IF(beosztás!B165=0,"",beosztás!B165)</f>
        <v>43988</v>
      </c>
      <c r="C131" s="424" t="str">
        <f>IF(beosztás!C165=0,"",beosztás!C165)</f>
        <v>Zajacz Gábor(PJ)</v>
      </c>
      <c r="D131" s="425" t="str">
        <f>IF(beosztás!D165=0,"",beosztás!D165)</f>
        <v>ACC</v>
      </c>
      <c r="F131" s="329">
        <f t="shared" si="98"/>
        <v>159</v>
      </c>
      <c r="G131" s="330">
        <f>'havi összesítő'!M163</f>
        <v>16</v>
      </c>
      <c r="H131" s="330">
        <f>'havi összesítő'!N163</f>
        <v>0</v>
      </c>
      <c r="I131" s="330">
        <f>'havi összesítő'!L163</f>
        <v>8</v>
      </c>
      <c r="J131" s="330">
        <f>'havi összesítő'!Q163</f>
        <v>-1</v>
      </c>
      <c r="K131" s="330">
        <f>'havi összesítő'!O163</f>
        <v>175</v>
      </c>
      <c r="L131" s="325"/>
      <c r="M131" s="329">
        <f t="shared" si="99"/>
        <v>137</v>
      </c>
      <c r="N131" s="330">
        <f>'havi összesítő'!Z163</f>
        <v>24</v>
      </c>
      <c r="O131" s="330">
        <f>'havi összesítő'!AB163</f>
        <v>0</v>
      </c>
      <c r="P131" s="330">
        <f>'havi összesítő'!AA163</f>
        <v>0</v>
      </c>
      <c r="Q131" s="330">
        <f>'havi összesítő'!AE163</f>
        <v>1</v>
      </c>
      <c r="R131" s="330">
        <f>'havi összesítő'!AC163</f>
        <v>161</v>
      </c>
      <c r="S131" s="325"/>
      <c r="T131" s="329">
        <f t="shared" si="100"/>
        <v>137</v>
      </c>
      <c r="U131" s="330">
        <f t="shared" si="101"/>
        <v>40</v>
      </c>
      <c r="V131" s="330">
        <f t="shared" si="102"/>
        <v>0</v>
      </c>
      <c r="W131" s="330">
        <f t="shared" si="103"/>
        <v>8</v>
      </c>
      <c r="X131" s="330">
        <f>'havi összesítő'!AS163</f>
        <v>0</v>
      </c>
      <c r="Y131" s="330">
        <f>'havi összesítő'!AQ163</f>
        <v>336</v>
      </c>
      <c r="Z131" s="326"/>
      <c r="AA131" s="329">
        <f t="shared" si="113"/>
        <v>112</v>
      </c>
      <c r="AB131" s="330">
        <f>'havi összesítő'!BC163</f>
        <v>48</v>
      </c>
      <c r="AC131" s="330">
        <f>'havi összesítő'!BD163</f>
        <v>0</v>
      </c>
      <c r="AD131" s="330">
        <f>'havi összesítő'!BB163</f>
        <v>8</v>
      </c>
      <c r="AE131" s="330">
        <f>'havi összesítő'!BG163</f>
        <v>0</v>
      </c>
      <c r="AF131" s="331">
        <f>'havi összesítő'!BE163</f>
        <v>160</v>
      </c>
      <c r="AG131" s="325"/>
      <c r="AH131" s="329"/>
      <c r="AI131" s="330"/>
      <c r="AJ131" s="330"/>
      <c r="AK131" s="330"/>
      <c r="AL131" s="330"/>
      <c r="AM131" s="330"/>
      <c r="AN131" s="330"/>
      <c r="AO131" s="330"/>
      <c r="AP131" s="330"/>
      <c r="AQ131" s="330"/>
      <c r="AR131" s="330"/>
      <c r="AS131" s="330"/>
      <c r="AT131" s="331"/>
      <c r="AU131" s="325"/>
      <c r="AV131" s="329"/>
      <c r="AW131" s="330"/>
      <c r="AX131" s="330"/>
      <c r="AY131" s="330"/>
      <c r="AZ131" s="330"/>
      <c r="BA131" s="330"/>
      <c r="BB131" s="330"/>
      <c r="BC131" s="330"/>
      <c r="BD131" s="330"/>
      <c r="BE131" s="330"/>
      <c r="BF131" s="330"/>
      <c r="BG131" s="330"/>
      <c r="BH131" s="331"/>
      <c r="BI131" s="326"/>
      <c r="BJ131" s="329"/>
      <c r="BK131" s="330"/>
      <c r="BL131" s="330"/>
      <c r="BM131" s="330"/>
      <c r="BN131" s="330"/>
      <c r="BO131" s="330"/>
      <c r="BP131" s="330"/>
      <c r="BQ131" s="330"/>
      <c r="BR131" s="330"/>
      <c r="BS131" s="330"/>
      <c r="BT131" s="330"/>
      <c r="BU131" s="330"/>
      <c r="BV131" s="331"/>
      <c r="BW131" s="325"/>
      <c r="BX131" s="329"/>
      <c r="BY131" s="330"/>
      <c r="BZ131" s="330"/>
      <c r="CA131" s="330"/>
      <c r="CB131" s="330"/>
      <c r="CC131" s="330"/>
      <c r="CD131" s="330"/>
      <c r="CE131" s="330"/>
      <c r="CF131" s="330"/>
      <c r="CG131" s="330"/>
      <c r="CH131" s="330"/>
      <c r="CI131" s="330"/>
      <c r="CJ131" s="331"/>
      <c r="CK131" s="325"/>
      <c r="CL131" s="329"/>
      <c r="CM131" s="330"/>
      <c r="CN131" s="330"/>
      <c r="CO131" s="330"/>
      <c r="CP131" s="330"/>
      <c r="CQ131" s="330"/>
      <c r="CR131" s="330"/>
      <c r="CS131" s="330"/>
      <c r="CT131" s="330"/>
      <c r="CU131" s="330"/>
      <c r="CV131" s="330"/>
      <c r="CW131" s="330"/>
      <c r="CX131" s="331"/>
      <c r="CY131" s="326"/>
      <c r="CZ131" s="329"/>
      <c r="DA131" s="330"/>
      <c r="DB131" s="330"/>
      <c r="DC131" s="330"/>
      <c r="DD131" s="330"/>
      <c r="DE131" s="330"/>
      <c r="DF131" s="330"/>
      <c r="DG131" s="330"/>
      <c r="DH131" s="330"/>
      <c r="DI131" s="330"/>
      <c r="DJ131" s="330"/>
      <c r="DK131" s="330"/>
      <c r="DL131" s="331"/>
      <c r="DM131" s="325"/>
      <c r="DN131" s="329"/>
      <c r="DO131" s="330"/>
      <c r="DP131" s="330"/>
      <c r="DQ131" s="330"/>
      <c r="DR131" s="330"/>
      <c r="DS131" s="330"/>
      <c r="DT131" s="330"/>
      <c r="DU131" s="330"/>
      <c r="DV131" s="330"/>
      <c r="DW131" s="330"/>
      <c r="DX131" s="330"/>
      <c r="DY131" s="330"/>
      <c r="DZ131" s="331"/>
      <c r="EA131" s="325"/>
      <c r="EB131" s="329"/>
      <c r="EC131" s="330"/>
      <c r="ED131" s="330"/>
      <c r="EE131" s="330"/>
      <c r="EF131" s="330"/>
      <c r="EG131" s="330"/>
      <c r="EH131" s="330"/>
      <c r="EI131" s="330"/>
      <c r="EJ131" s="330"/>
      <c r="EK131" s="330"/>
      <c r="EL131" s="330"/>
      <c r="EM131" s="330"/>
      <c r="EN131" s="331"/>
      <c r="EO131" s="326"/>
      <c r="EP131" s="329">
        <f t="shared" si="105"/>
        <v>168</v>
      </c>
      <c r="EQ131" s="330">
        <f>'havi összesítő'!FY163</f>
        <v>0</v>
      </c>
      <c r="ER131" s="330">
        <f>'havi összesítő'!FZ163</f>
        <v>0</v>
      </c>
      <c r="ES131" s="330">
        <f>'havi összesítő'!FX163</f>
        <v>0</v>
      </c>
      <c r="ET131" s="330">
        <f>'havi összesítő'!GC163</f>
        <v>-168</v>
      </c>
      <c r="EU131" s="330">
        <f>'havi összesítő'!GA163</f>
        <v>0</v>
      </c>
      <c r="EV131" s="327"/>
      <c r="EW131" s="322">
        <f t="shared" si="115"/>
        <v>336</v>
      </c>
      <c r="EX131" s="323">
        <f>'havi összesítő'!GL163</f>
        <v>0</v>
      </c>
      <c r="EY131" s="323">
        <f>'havi összesítő'!GN163</f>
        <v>0</v>
      </c>
      <c r="EZ131" s="323">
        <f>'havi összesítő'!GM163</f>
        <v>8</v>
      </c>
      <c r="FA131" s="323">
        <f>'havi összesítő'!GQ163</f>
        <v>-176</v>
      </c>
      <c r="FB131" s="323">
        <f>'havi összesítő'!GO163</f>
        <v>0</v>
      </c>
      <c r="FC131" s="327"/>
      <c r="FD131" s="322">
        <f t="shared" si="107"/>
        <v>336</v>
      </c>
      <c r="FE131" s="323">
        <f t="shared" si="108"/>
        <v>0</v>
      </c>
      <c r="FF131" s="323">
        <f t="shared" si="109"/>
        <v>0</v>
      </c>
      <c r="FG131" s="323">
        <f t="shared" si="110"/>
        <v>8</v>
      </c>
      <c r="FH131" s="323">
        <f t="shared" si="111"/>
        <v>-344</v>
      </c>
      <c r="FI131" s="323">
        <f t="shared" si="112"/>
        <v>0</v>
      </c>
      <c r="FJ131" s="326"/>
      <c r="FK131" s="329"/>
      <c r="FL131" s="330"/>
      <c r="FM131" s="330"/>
      <c r="FN131" s="330"/>
      <c r="FO131" s="330"/>
      <c r="FP131" s="330"/>
      <c r="FQ131" s="327"/>
      <c r="FR131" s="329"/>
      <c r="FS131" s="330"/>
      <c r="FT131" s="330"/>
      <c r="FU131" s="330"/>
      <c r="FV131" s="330"/>
      <c r="FW131" s="330"/>
      <c r="FX131" s="327"/>
      <c r="FY131" s="329"/>
      <c r="FZ131" s="330"/>
      <c r="GA131" s="330"/>
      <c r="GB131" s="330"/>
      <c r="GC131" s="330"/>
      <c r="GD131" s="330"/>
      <c r="GE131" s="328"/>
      <c r="GN131" s="21"/>
      <c r="GO131" s="21"/>
    </row>
    <row r="132" spans="1:197" ht="15.75" hidden="1" thickBot="1" x14ac:dyDescent="0.3">
      <c r="A132" s="422">
        <f>IF(beosztás!A166=0,"",beosztás!A166)</f>
        <v>19</v>
      </c>
      <c r="B132" s="423" t="str">
        <f>IF(beosztás!B166=0,"",beosztás!B166)</f>
        <v/>
      </c>
      <c r="C132" s="424" t="str">
        <f>IF(beosztás!C166=0,"",beosztás!C166)</f>
        <v/>
      </c>
      <c r="D132" s="425" t="str">
        <f>IF(beosztás!D166=0,"",beosztás!D166)</f>
        <v/>
      </c>
      <c r="F132" s="329">
        <f t="shared" si="98"/>
        <v>0</v>
      </c>
      <c r="G132" s="330">
        <f>'havi összesítő'!M164</f>
        <v>0</v>
      </c>
      <c r="H132" s="330">
        <f>'havi összesítő'!N164</f>
        <v>0</v>
      </c>
      <c r="I132" s="330">
        <f>'havi összesítő'!L164</f>
        <v>0</v>
      </c>
      <c r="J132" s="330">
        <f>'havi összesítő'!Q164</f>
        <v>0</v>
      </c>
      <c r="K132" s="330">
        <f>'havi összesítő'!O164</f>
        <v>0</v>
      </c>
      <c r="L132" s="325"/>
      <c r="M132" s="329">
        <f t="shared" si="99"/>
        <v>0</v>
      </c>
      <c r="N132" s="330">
        <f>'havi összesítő'!Z164</f>
        <v>0</v>
      </c>
      <c r="O132" s="330">
        <f>'havi összesítő'!AB164</f>
        <v>0</v>
      </c>
      <c r="P132" s="330">
        <f>'havi összesítő'!AA164</f>
        <v>0</v>
      </c>
      <c r="Q132" s="330">
        <f>'havi összesítő'!AE164</f>
        <v>0</v>
      </c>
      <c r="R132" s="330">
        <f>'havi összesítő'!AC164</f>
        <v>0</v>
      </c>
      <c r="S132" s="325"/>
      <c r="T132" s="329">
        <f t="shared" si="100"/>
        <v>0</v>
      </c>
      <c r="U132" s="330">
        <f t="shared" si="101"/>
        <v>0</v>
      </c>
      <c r="V132" s="330">
        <f t="shared" si="102"/>
        <v>0</v>
      </c>
      <c r="W132" s="330">
        <f t="shared" si="103"/>
        <v>0</v>
      </c>
      <c r="X132" s="330">
        <f>'havi összesítő'!AS164</f>
        <v>0</v>
      </c>
      <c r="Y132" s="330">
        <f>'havi összesítő'!AQ164</f>
        <v>0</v>
      </c>
      <c r="Z132" s="326"/>
      <c r="AA132" s="329">
        <f t="shared" si="113"/>
        <v>40</v>
      </c>
      <c r="AB132" s="330">
        <f>'havi összesítő'!BC164</f>
        <v>0</v>
      </c>
      <c r="AC132" s="330">
        <f>'havi összesítő'!BD164</f>
        <v>0</v>
      </c>
      <c r="AD132" s="330">
        <f>'havi összesítő'!BB164</f>
        <v>0</v>
      </c>
      <c r="AE132" s="330">
        <f>'havi összesítő'!BG164</f>
        <v>40</v>
      </c>
      <c r="AF132" s="331">
        <f>'havi összesítő'!BE164</f>
        <v>40</v>
      </c>
      <c r="AG132" s="325"/>
      <c r="AH132" s="329"/>
      <c r="AI132" s="330"/>
      <c r="AJ132" s="330"/>
      <c r="AK132" s="330"/>
      <c r="AL132" s="330"/>
      <c r="AM132" s="330"/>
      <c r="AN132" s="330"/>
      <c r="AO132" s="330"/>
      <c r="AP132" s="330"/>
      <c r="AQ132" s="330"/>
      <c r="AR132" s="330"/>
      <c r="AS132" s="330"/>
      <c r="AT132" s="331"/>
      <c r="AU132" s="325"/>
      <c r="AV132" s="329"/>
      <c r="AW132" s="330"/>
      <c r="AX132" s="330"/>
      <c r="AY132" s="330"/>
      <c r="AZ132" s="330"/>
      <c r="BA132" s="330"/>
      <c r="BB132" s="330"/>
      <c r="BC132" s="330"/>
      <c r="BD132" s="330"/>
      <c r="BE132" s="330"/>
      <c r="BF132" s="330"/>
      <c r="BG132" s="330"/>
      <c r="BH132" s="331"/>
      <c r="BI132" s="326"/>
      <c r="BJ132" s="329"/>
      <c r="BK132" s="330"/>
      <c r="BL132" s="330"/>
      <c r="BM132" s="330"/>
      <c r="BN132" s="330"/>
      <c r="BO132" s="330"/>
      <c r="BP132" s="330"/>
      <c r="BQ132" s="330"/>
      <c r="BR132" s="330"/>
      <c r="BS132" s="330"/>
      <c r="BT132" s="330"/>
      <c r="BU132" s="330"/>
      <c r="BV132" s="331"/>
      <c r="BW132" s="325"/>
      <c r="BX132" s="329"/>
      <c r="BY132" s="330"/>
      <c r="BZ132" s="330"/>
      <c r="CA132" s="330"/>
      <c r="CB132" s="330"/>
      <c r="CC132" s="330"/>
      <c r="CD132" s="330"/>
      <c r="CE132" s="330"/>
      <c r="CF132" s="330"/>
      <c r="CG132" s="330"/>
      <c r="CH132" s="330"/>
      <c r="CI132" s="330"/>
      <c r="CJ132" s="331"/>
      <c r="CK132" s="325"/>
      <c r="CL132" s="329"/>
      <c r="CM132" s="330"/>
      <c r="CN132" s="330"/>
      <c r="CO132" s="330"/>
      <c r="CP132" s="330"/>
      <c r="CQ132" s="330"/>
      <c r="CR132" s="330"/>
      <c r="CS132" s="330"/>
      <c r="CT132" s="330"/>
      <c r="CU132" s="330"/>
      <c r="CV132" s="330"/>
      <c r="CW132" s="330"/>
      <c r="CX132" s="331"/>
      <c r="CY132" s="326"/>
      <c r="CZ132" s="329"/>
      <c r="DA132" s="330"/>
      <c r="DB132" s="330"/>
      <c r="DC132" s="330"/>
      <c r="DD132" s="330"/>
      <c r="DE132" s="330"/>
      <c r="DF132" s="330"/>
      <c r="DG132" s="330"/>
      <c r="DH132" s="330"/>
      <c r="DI132" s="330"/>
      <c r="DJ132" s="330"/>
      <c r="DK132" s="330"/>
      <c r="DL132" s="331"/>
      <c r="DM132" s="325"/>
      <c r="DN132" s="329"/>
      <c r="DO132" s="330"/>
      <c r="DP132" s="330"/>
      <c r="DQ132" s="330"/>
      <c r="DR132" s="330"/>
      <c r="DS132" s="330"/>
      <c r="DT132" s="330"/>
      <c r="DU132" s="330"/>
      <c r="DV132" s="330"/>
      <c r="DW132" s="330"/>
      <c r="DX132" s="330"/>
      <c r="DY132" s="330"/>
      <c r="DZ132" s="331"/>
      <c r="EA132" s="325"/>
      <c r="EB132" s="329"/>
      <c r="EC132" s="330"/>
      <c r="ED132" s="330"/>
      <c r="EE132" s="330"/>
      <c r="EF132" s="330"/>
      <c r="EG132" s="330"/>
      <c r="EH132" s="330"/>
      <c r="EI132" s="330"/>
      <c r="EJ132" s="330"/>
      <c r="EK132" s="330"/>
      <c r="EL132" s="330"/>
      <c r="EM132" s="330"/>
      <c r="EN132" s="331"/>
      <c r="EO132" s="326"/>
      <c r="EP132" s="329">
        <f t="shared" si="105"/>
        <v>0</v>
      </c>
      <c r="EQ132" s="330">
        <f>'havi összesítő'!FY164</f>
        <v>0</v>
      </c>
      <c r="ER132" s="330">
        <f>'havi összesítő'!FZ164</f>
        <v>0</v>
      </c>
      <c r="ES132" s="330">
        <f>'havi összesítő'!FX164</f>
        <v>0</v>
      </c>
      <c r="ET132" s="330">
        <f>'havi összesítő'!GC164</f>
        <v>0</v>
      </c>
      <c r="EU132" s="330">
        <f>'havi összesítő'!GA164</f>
        <v>0</v>
      </c>
      <c r="EV132" s="327"/>
      <c r="EW132" s="322">
        <f t="shared" si="115"/>
        <v>0</v>
      </c>
      <c r="EX132" s="323">
        <f>'havi összesítő'!GL164</f>
        <v>0</v>
      </c>
      <c r="EY132" s="323">
        <f>'havi összesítő'!GN164</f>
        <v>0</v>
      </c>
      <c r="EZ132" s="323">
        <f>'havi összesítő'!GM164</f>
        <v>0</v>
      </c>
      <c r="FA132" s="323">
        <f>'havi összesítő'!GQ164</f>
        <v>0</v>
      </c>
      <c r="FB132" s="323">
        <f>'havi összesítő'!GO164</f>
        <v>0</v>
      </c>
      <c r="FC132" s="327"/>
      <c r="FD132" s="322">
        <f t="shared" si="107"/>
        <v>0</v>
      </c>
      <c r="FE132" s="323">
        <f t="shared" si="108"/>
        <v>0</v>
      </c>
      <c r="FF132" s="323">
        <f t="shared" si="109"/>
        <v>0</v>
      </c>
      <c r="FG132" s="323">
        <f t="shared" si="110"/>
        <v>0</v>
      </c>
      <c r="FH132" s="323">
        <f t="shared" si="111"/>
        <v>0</v>
      </c>
      <c r="FI132" s="323">
        <f t="shared" si="112"/>
        <v>0</v>
      </c>
      <c r="FJ132" s="326"/>
      <c r="FK132" s="329"/>
      <c r="FL132" s="330"/>
      <c r="FM132" s="330"/>
      <c r="FN132" s="330"/>
      <c r="FO132" s="330"/>
      <c r="FP132" s="330"/>
      <c r="FQ132" s="327"/>
      <c r="FR132" s="329"/>
      <c r="FS132" s="330"/>
      <c r="FT132" s="330"/>
      <c r="FU132" s="330"/>
      <c r="FV132" s="330"/>
      <c r="FW132" s="330"/>
      <c r="FX132" s="327"/>
      <c r="FY132" s="329"/>
      <c r="FZ132" s="330"/>
      <c r="GA132" s="330"/>
      <c r="GB132" s="330"/>
      <c r="GC132" s="330"/>
      <c r="GD132" s="330"/>
      <c r="GE132" s="328"/>
      <c r="GN132" s="21"/>
      <c r="GO132" s="21"/>
    </row>
    <row r="133" spans="1:197" ht="15.75" hidden="1" thickBot="1" x14ac:dyDescent="0.3">
      <c r="A133" s="422">
        <f>IF(beosztás!A167=0,"",beosztás!A167)</f>
        <v>20</v>
      </c>
      <c r="B133" s="423" t="str">
        <f>IF(beosztás!B167=0,"",beosztás!B167)</f>
        <v/>
      </c>
      <c r="C133" s="424" t="str">
        <f>IF(beosztás!C167=0,"",beosztás!C167)</f>
        <v/>
      </c>
      <c r="D133" s="425" t="str">
        <f>IF(beosztás!D167=0,"",beosztás!D167)</f>
        <v/>
      </c>
      <c r="F133" s="329">
        <f t="shared" si="98"/>
        <v>0</v>
      </c>
      <c r="G133" s="330">
        <f>'havi összesítő'!M165</f>
        <v>0</v>
      </c>
      <c r="H133" s="330">
        <f>'havi összesítő'!N165</f>
        <v>0</v>
      </c>
      <c r="I133" s="330">
        <f>'havi összesítő'!L165</f>
        <v>0</v>
      </c>
      <c r="J133" s="330">
        <f>'havi összesítő'!Q165</f>
        <v>0</v>
      </c>
      <c r="K133" s="330">
        <f>'havi összesítő'!O165</f>
        <v>0</v>
      </c>
      <c r="L133" s="325"/>
      <c r="M133" s="329">
        <f t="shared" si="99"/>
        <v>0</v>
      </c>
      <c r="N133" s="330">
        <f>'havi összesítő'!Z165</f>
        <v>0</v>
      </c>
      <c r="O133" s="330">
        <f>'havi összesítő'!AB165</f>
        <v>0</v>
      </c>
      <c r="P133" s="330">
        <f>'havi összesítő'!AA165</f>
        <v>0</v>
      </c>
      <c r="Q133" s="330">
        <f>'havi összesítő'!AE165</f>
        <v>0</v>
      </c>
      <c r="R133" s="330">
        <f>'havi összesítő'!AC165</f>
        <v>0</v>
      </c>
      <c r="S133" s="325"/>
      <c r="T133" s="329">
        <f t="shared" si="100"/>
        <v>0</v>
      </c>
      <c r="U133" s="330">
        <f t="shared" si="101"/>
        <v>0</v>
      </c>
      <c r="V133" s="330">
        <f t="shared" si="102"/>
        <v>0</v>
      </c>
      <c r="W133" s="330">
        <f t="shared" si="103"/>
        <v>0</v>
      </c>
      <c r="X133" s="330">
        <f>'havi összesítő'!AS165</f>
        <v>0</v>
      </c>
      <c r="Y133" s="330">
        <f>'havi összesítő'!AQ165</f>
        <v>0</v>
      </c>
      <c r="Z133" s="326"/>
      <c r="AA133" s="329">
        <f t="shared" si="113"/>
        <v>0</v>
      </c>
      <c r="AB133" s="330">
        <f>'havi összesítő'!BC165</f>
        <v>0</v>
      </c>
      <c r="AC133" s="330">
        <f>'havi összesítő'!BD165</f>
        <v>0</v>
      </c>
      <c r="AD133" s="330">
        <f>'havi összesítő'!BB165</f>
        <v>0</v>
      </c>
      <c r="AE133" s="330">
        <f>'havi összesítő'!BG165</f>
        <v>0</v>
      </c>
      <c r="AF133" s="331">
        <f>'havi összesítő'!BE165</f>
        <v>0</v>
      </c>
      <c r="AG133" s="325"/>
      <c r="AH133" s="329"/>
      <c r="AI133" s="330"/>
      <c r="AJ133" s="330"/>
      <c r="AK133" s="330"/>
      <c r="AL133" s="330"/>
      <c r="AM133" s="330"/>
      <c r="AN133" s="330"/>
      <c r="AO133" s="330"/>
      <c r="AP133" s="330"/>
      <c r="AQ133" s="330"/>
      <c r="AR133" s="330"/>
      <c r="AS133" s="330"/>
      <c r="AT133" s="331"/>
      <c r="AU133" s="325"/>
      <c r="AV133" s="329"/>
      <c r="AW133" s="330"/>
      <c r="AX133" s="330"/>
      <c r="AY133" s="330"/>
      <c r="AZ133" s="330"/>
      <c r="BA133" s="330"/>
      <c r="BB133" s="330"/>
      <c r="BC133" s="330"/>
      <c r="BD133" s="330"/>
      <c r="BE133" s="330"/>
      <c r="BF133" s="330"/>
      <c r="BG133" s="330"/>
      <c r="BH133" s="331"/>
      <c r="BI133" s="326"/>
      <c r="BJ133" s="329"/>
      <c r="BK133" s="330"/>
      <c r="BL133" s="330"/>
      <c r="BM133" s="330"/>
      <c r="BN133" s="330"/>
      <c r="BO133" s="330"/>
      <c r="BP133" s="330"/>
      <c r="BQ133" s="330"/>
      <c r="BR133" s="330"/>
      <c r="BS133" s="330"/>
      <c r="BT133" s="330"/>
      <c r="BU133" s="330"/>
      <c r="BV133" s="331"/>
      <c r="BW133" s="325"/>
      <c r="BX133" s="329"/>
      <c r="BY133" s="330"/>
      <c r="BZ133" s="330"/>
      <c r="CA133" s="330"/>
      <c r="CB133" s="330"/>
      <c r="CC133" s="330"/>
      <c r="CD133" s="330"/>
      <c r="CE133" s="330"/>
      <c r="CF133" s="330"/>
      <c r="CG133" s="330"/>
      <c r="CH133" s="330"/>
      <c r="CI133" s="330"/>
      <c r="CJ133" s="331"/>
      <c r="CK133" s="325"/>
      <c r="CL133" s="329"/>
      <c r="CM133" s="330"/>
      <c r="CN133" s="330"/>
      <c r="CO133" s="330"/>
      <c r="CP133" s="330"/>
      <c r="CQ133" s="330"/>
      <c r="CR133" s="330"/>
      <c r="CS133" s="330"/>
      <c r="CT133" s="330"/>
      <c r="CU133" s="330"/>
      <c r="CV133" s="330"/>
      <c r="CW133" s="330"/>
      <c r="CX133" s="331"/>
      <c r="CY133" s="326"/>
      <c r="CZ133" s="329"/>
      <c r="DA133" s="330"/>
      <c r="DB133" s="330"/>
      <c r="DC133" s="330"/>
      <c r="DD133" s="330"/>
      <c r="DE133" s="330"/>
      <c r="DF133" s="330"/>
      <c r="DG133" s="330"/>
      <c r="DH133" s="330"/>
      <c r="DI133" s="330"/>
      <c r="DJ133" s="330"/>
      <c r="DK133" s="330"/>
      <c r="DL133" s="331"/>
      <c r="DM133" s="325"/>
      <c r="DN133" s="329"/>
      <c r="DO133" s="330"/>
      <c r="DP133" s="330"/>
      <c r="DQ133" s="330"/>
      <c r="DR133" s="330"/>
      <c r="DS133" s="330"/>
      <c r="DT133" s="330"/>
      <c r="DU133" s="330"/>
      <c r="DV133" s="330"/>
      <c r="DW133" s="330"/>
      <c r="DX133" s="330"/>
      <c r="DY133" s="330"/>
      <c r="DZ133" s="331"/>
      <c r="EA133" s="325"/>
      <c r="EB133" s="329"/>
      <c r="EC133" s="330"/>
      <c r="ED133" s="330"/>
      <c r="EE133" s="330"/>
      <c r="EF133" s="330"/>
      <c r="EG133" s="330"/>
      <c r="EH133" s="330"/>
      <c r="EI133" s="330"/>
      <c r="EJ133" s="330"/>
      <c r="EK133" s="330"/>
      <c r="EL133" s="330"/>
      <c r="EM133" s="330"/>
      <c r="EN133" s="331"/>
      <c r="EO133" s="326"/>
      <c r="EP133" s="329">
        <f t="shared" si="105"/>
        <v>0</v>
      </c>
      <c r="EQ133" s="330">
        <f>'havi összesítő'!FY165</f>
        <v>0</v>
      </c>
      <c r="ER133" s="330">
        <f>'havi összesítő'!FZ165</f>
        <v>0</v>
      </c>
      <c r="ES133" s="330">
        <f>'havi összesítő'!FX165</f>
        <v>0</v>
      </c>
      <c r="ET133" s="330">
        <f>'havi összesítő'!GC165</f>
        <v>0</v>
      </c>
      <c r="EU133" s="330">
        <f>'havi összesítő'!GA165</f>
        <v>0</v>
      </c>
      <c r="EV133" s="327"/>
      <c r="EW133" s="322">
        <f t="shared" si="115"/>
        <v>0</v>
      </c>
      <c r="EX133" s="323">
        <f>'havi összesítő'!GL165</f>
        <v>0</v>
      </c>
      <c r="EY133" s="323">
        <f>'havi összesítő'!GN165</f>
        <v>0</v>
      </c>
      <c r="EZ133" s="323">
        <f>'havi összesítő'!GM165</f>
        <v>0</v>
      </c>
      <c r="FA133" s="323">
        <f>'havi összesítő'!GQ165</f>
        <v>0</v>
      </c>
      <c r="FB133" s="323">
        <f>'havi összesítő'!GO165</f>
        <v>0</v>
      </c>
      <c r="FC133" s="327"/>
      <c r="FD133" s="322">
        <f t="shared" si="107"/>
        <v>0</v>
      </c>
      <c r="FE133" s="323">
        <f t="shared" si="108"/>
        <v>0</v>
      </c>
      <c r="FF133" s="323">
        <f t="shared" si="109"/>
        <v>0</v>
      </c>
      <c r="FG133" s="323">
        <f t="shared" si="110"/>
        <v>0</v>
      </c>
      <c r="FH133" s="323">
        <f t="shared" si="111"/>
        <v>0</v>
      </c>
      <c r="FI133" s="323">
        <f t="shared" si="112"/>
        <v>0</v>
      </c>
      <c r="FJ133" s="326"/>
      <c r="FK133" s="329"/>
      <c r="FL133" s="330"/>
      <c r="FM133" s="330"/>
      <c r="FN133" s="330"/>
      <c r="FO133" s="330"/>
      <c r="FP133" s="330"/>
      <c r="FQ133" s="327"/>
      <c r="FR133" s="329"/>
      <c r="FS133" s="330"/>
      <c r="FT133" s="330"/>
      <c r="FU133" s="330"/>
      <c r="FV133" s="330"/>
      <c r="FW133" s="330"/>
      <c r="FX133" s="327"/>
      <c r="FY133" s="329"/>
      <c r="FZ133" s="330"/>
      <c r="GA133" s="330"/>
      <c r="GB133" s="330"/>
      <c r="GC133" s="330"/>
      <c r="GD133" s="330"/>
      <c r="GE133" s="328"/>
      <c r="GN133" s="21"/>
      <c r="GO133" s="21"/>
    </row>
    <row r="134" spans="1:197" ht="15.75" thickBot="1" x14ac:dyDescent="0.3">
      <c r="A134" s="422">
        <f>IF(beosztás!A168=0,"",beosztás!A168)</f>
        <v>21</v>
      </c>
      <c r="B134" s="423">
        <f>IF(beosztás!B168=0,"",beosztás!B168)</f>
        <v>44700</v>
      </c>
      <c r="C134" s="424" t="str">
        <f>IF(beosztás!C168=0,"",beosztás!C168)</f>
        <v>Kolozsi Balázs(PJ)</v>
      </c>
      <c r="D134" s="425" t="str">
        <f>IF(beosztás!D168=0,"",beosztás!D168)</f>
        <v>Benchmark</v>
      </c>
      <c r="F134" s="329">
        <f t="shared" si="98"/>
        <v>104</v>
      </c>
      <c r="G134" s="330">
        <f>'havi összesítő'!M166</f>
        <v>72</v>
      </c>
      <c r="H134" s="330">
        <f>'havi összesítő'!N166</f>
        <v>0</v>
      </c>
      <c r="I134" s="330">
        <f>'havi összesítő'!L166</f>
        <v>8</v>
      </c>
      <c r="J134" s="330">
        <f>'havi összesítő'!Q166</f>
        <v>0</v>
      </c>
      <c r="K134" s="330">
        <f>'havi összesítő'!O166</f>
        <v>176</v>
      </c>
      <c r="L134" s="325"/>
      <c r="M134" s="329">
        <f t="shared" si="99"/>
        <v>80</v>
      </c>
      <c r="N134" s="330">
        <f>'havi összesítő'!Z166</f>
        <v>0</v>
      </c>
      <c r="O134" s="330">
        <f>'havi összesítő'!AB166</f>
        <v>0</v>
      </c>
      <c r="P134" s="330">
        <f>'havi összesítő'!AA166</f>
        <v>0</v>
      </c>
      <c r="Q134" s="330">
        <f>'havi összesítő'!AE166</f>
        <v>0</v>
      </c>
      <c r="R134" s="330">
        <f>'havi összesítő'!AC166</f>
        <v>80</v>
      </c>
      <c r="S134" s="325"/>
      <c r="T134" s="329">
        <f t="shared" si="100"/>
        <v>80</v>
      </c>
      <c r="U134" s="330">
        <f t="shared" si="101"/>
        <v>72</v>
      </c>
      <c r="V134" s="330">
        <f t="shared" si="102"/>
        <v>0</v>
      </c>
      <c r="W134" s="330">
        <f t="shared" si="103"/>
        <v>8</v>
      </c>
      <c r="X134" s="330">
        <f>'havi összesítő'!AS166</f>
        <v>0</v>
      </c>
      <c r="Y134" s="330">
        <f>'havi összesítő'!AQ166</f>
        <v>256</v>
      </c>
      <c r="Z134" s="326"/>
      <c r="AA134" s="329">
        <f t="shared" si="113"/>
        <v>72</v>
      </c>
      <c r="AB134" s="330">
        <f>'havi összesítő'!BC166</f>
        <v>0</v>
      </c>
      <c r="AC134" s="330">
        <f>'havi összesítő'!BD166</f>
        <v>0</v>
      </c>
      <c r="AD134" s="330">
        <f>'havi összesítő'!BB166</f>
        <v>8</v>
      </c>
      <c r="AE134" s="330">
        <f>'havi összesítő'!BG166</f>
        <v>-8</v>
      </c>
      <c r="AF134" s="331">
        <f>'havi összesítő'!BE166</f>
        <v>72</v>
      </c>
      <c r="AG134" s="325"/>
      <c r="AH134" s="329"/>
      <c r="AI134" s="330"/>
      <c r="AJ134" s="330"/>
      <c r="AK134" s="330"/>
      <c r="AL134" s="330"/>
      <c r="AM134" s="330"/>
      <c r="AN134" s="330"/>
      <c r="AO134" s="330"/>
      <c r="AP134" s="330"/>
      <c r="AQ134" s="330"/>
      <c r="AR134" s="330"/>
      <c r="AS134" s="330"/>
      <c r="AT134" s="331"/>
      <c r="AU134" s="325"/>
      <c r="AV134" s="329"/>
      <c r="AW134" s="330"/>
      <c r="AX134" s="330"/>
      <c r="AY134" s="330"/>
      <c r="AZ134" s="330"/>
      <c r="BA134" s="330"/>
      <c r="BB134" s="330"/>
      <c r="BC134" s="330"/>
      <c r="BD134" s="330"/>
      <c r="BE134" s="330"/>
      <c r="BF134" s="330"/>
      <c r="BG134" s="330"/>
      <c r="BH134" s="331"/>
      <c r="BI134" s="326"/>
      <c r="BJ134" s="329"/>
      <c r="BK134" s="330"/>
      <c r="BL134" s="330"/>
      <c r="BM134" s="330"/>
      <c r="BN134" s="330"/>
      <c r="BO134" s="330"/>
      <c r="BP134" s="330"/>
      <c r="BQ134" s="330"/>
      <c r="BR134" s="330"/>
      <c r="BS134" s="330"/>
      <c r="BT134" s="330"/>
      <c r="BU134" s="330"/>
      <c r="BV134" s="331"/>
      <c r="BW134" s="325"/>
      <c r="BX134" s="329"/>
      <c r="BY134" s="330"/>
      <c r="BZ134" s="330"/>
      <c r="CA134" s="330"/>
      <c r="CB134" s="330"/>
      <c r="CC134" s="330"/>
      <c r="CD134" s="330"/>
      <c r="CE134" s="330"/>
      <c r="CF134" s="330"/>
      <c r="CG134" s="330"/>
      <c r="CH134" s="330"/>
      <c r="CI134" s="330"/>
      <c r="CJ134" s="331"/>
      <c r="CK134" s="325"/>
      <c r="CL134" s="329"/>
      <c r="CM134" s="330"/>
      <c r="CN134" s="330"/>
      <c r="CO134" s="330"/>
      <c r="CP134" s="330"/>
      <c r="CQ134" s="330"/>
      <c r="CR134" s="330"/>
      <c r="CS134" s="330"/>
      <c r="CT134" s="330"/>
      <c r="CU134" s="330"/>
      <c r="CV134" s="330"/>
      <c r="CW134" s="330"/>
      <c r="CX134" s="331"/>
      <c r="CY134" s="326"/>
      <c r="CZ134" s="329"/>
      <c r="DA134" s="330"/>
      <c r="DB134" s="330"/>
      <c r="DC134" s="330"/>
      <c r="DD134" s="330"/>
      <c r="DE134" s="330"/>
      <c r="DF134" s="330"/>
      <c r="DG134" s="330"/>
      <c r="DH134" s="330"/>
      <c r="DI134" s="330"/>
      <c r="DJ134" s="330"/>
      <c r="DK134" s="330"/>
      <c r="DL134" s="331"/>
      <c r="DM134" s="325"/>
      <c r="DN134" s="329"/>
      <c r="DO134" s="330"/>
      <c r="DP134" s="330"/>
      <c r="DQ134" s="330"/>
      <c r="DR134" s="330"/>
      <c r="DS134" s="330"/>
      <c r="DT134" s="330"/>
      <c r="DU134" s="330"/>
      <c r="DV134" s="330"/>
      <c r="DW134" s="330"/>
      <c r="DX134" s="330"/>
      <c r="DY134" s="330"/>
      <c r="DZ134" s="331"/>
      <c r="EA134" s="325"/>
      <c r="EB134" s="329"/>
      <c r="EC134" s="330"/>
      <c r="ED134" s="330"/>
      <c r="EE134" s="330"/>
      <c r="EF134" s="330"/>
      <c r="EG134" s="330"/>
      <c r="EH134" s="330"/>
      <c r="EI134" s="330"/>
      <c r="EJ134" s="330"/>
      <c r="EK134" s="330"/>
      <c r="EL134" s="330"/>
      <c r="EM134" s="330"/>
      <c r="EN134" s="331"/>
      <c r="EO134" s="326"/>
      <c r="EP134" s="329">
        <f t="shared" si="105"/>
        <v>168</v>
      </c>
      <c r="EQ134" s="330">
        <f>'havi összesítő'!FY166</f>
        <v>0</v>
      </c>
      <c r="ER134" s="330">
        <f>'havi összesítő'!FZ166</f>
        <v>0</v>
      </c>
      <c r="ES134" s="330">
        <f>'havi összesítő'!FX166</f>
        <v>0</v>
      </c>
      <c r="ET134" s="330">
        <f>'havi összesítő'!GC166</f>
        <v>-168</v>
      </c>
      <c r="EU134" s="330">
        <f>'havi összesítő'!GA166</f>
        <v>0</v>
      </c>
      <c r="EV134" s="327"/>
      <c r="EW134" s="322">
        <f t="shared" si="115"/>
        <v>336</v>
      </c>
      <c r="EX134" s="323">
        <f>'havi összesítő'!GL166</f>
        <v>0</v>
      </c>
      <c r="EY134" s="323">
        <f>'havi összesítő'!GN166</f>
        <v>0</v>
      </c>
      <c r="EZ134" s="323">
        <f>'havi összesítő'!GM166</f>
        <v>8</v>
      </c>
      <c r="FA134" s="323">
        <f>'havi összesítő'!GQ166</f>
        <v>-176</v>
      </c>
      <c r="FB134" s="323">
        <f>'havi összesítő'!GO166</f>
        <v>0</v>
      </c>
      <c r="FC134" s="327"/>
      <c r="FD134" s="322">
        <f t="shared" si="107"/>
        <v>336</v>
      </c>
      <c r="FE134" s="323">
        <f t="shared" si="108"/>
        <v>0</v>
      </c>
      <c r="FF134" s="323">
        <f t="shared" si="109"/>
        <v>0</v>
      </c>
      <c r="FG134" s="323">
        <f t="shared" si="110"/>
        <v>8</v>
      </c>
      <c r="FH134" s="323">
        <f t="shared" si="111"/>
        <v>-344</v>
      </c>
      <c r="FI134" s="323">
        <f t="shared" si="112"/>
        <v>0</v>
      </c>
      <c r="FJ134" s="326"/>
      <c r="FK134" s="329"/>
      <c r="FL134" s="330"/>
      <c r="FM134" s="330"/>
      <c r="FN134" s="330"/>
      <c r="FO134" s="330"/>
      <c r="FP134" s="330"/>
      <c r="FQ134" s="327"/>
      <c r="FR134" s="329"/>
      <c r="FS134" s="330"/>
      <c r="FT134" s="330"/>
      <c r="FU134" s="330"/>
      <c r="FV134" s="330"/>
      <c r="FW134" s="330"/>
      <c r="FX134" s="327"/>
      <c r="FY134" s="329"/>
      <c r="FZ134" s="330"/>
      <c r="GA134" s="330"/>
      <c r="GB134" s="330"/>
      <c r="GC134" s="330"/>
      <c r="GD134" s="330"/>
      <c r="GE134" s="328"/>
      <c r="GN134" s="21"/>
      <c r="GO134" s="21"/>
    </row>
    <row r="135" spans="1:197" ht="15.75" thickBot="1" x14ac:dyDescent="0.3">
      <c r="A135" s="53">
        <f>IF(beosztás!A169=0,"",beosztás!A169)</f>
        <v>22</v>
      </c>
      <c r="B135" s="48">
        <f>IF(beosztás!B169=0,"",beosztás!B169)</f>
        <v>44750</v>
      </c>
      <c r="C135" s="49" t="str">
        <f>IF(beosztás!C169=0,"",beosztás!C169)</f>
        <v>Talapka Zsolt(PJ)</v>
      </c>
      <c r="D135" s="50" t="str">
        <f>IF(beosztás!D169=0,"",beosztás!D169)</f>
        <v>Benchmark</v>
      </c>
      <c r="F135" s="25">
        <f t="shared" si="98"/>
        <v>136</v>
      </c>
      <c r="G135" s="605">
        <f>'havi összesítő'!M167</f>
        <v>40</v>
      </c>
      <c r="H135" s="605">
        <f>'havi összesítő'!N167</f>
        <v>0</v>
      </c>
      <c r="I135" s="605">
        <f>'havi összesítő'!L167</f>
        <v>8</v>
      </c>
      <c r="J135" s="605">
        <f>'havi összesítő'!Q167</f>
        <v>0</v>
      </c>
      <c r="K135" s="605">
        <f>'havi összesítő'!O167</f>
        <v>176</v>
      </c>
      <c r="L135" s="40"/>
      <c r="M135" s="25">
        <f t="shared" si="99"/>
        <v>80</v>
      </c>
      <c r="N135" s="605">
        <f>'havi összesítő'!Z167</f>
        <v>0</v>
      </c>
      <c r="O135" s="605">
        <f>'havi összesítő'!AB167</f>
        <v>0</v>
      </c>
      <c r="P135" s="605">
        <f>'havi összesítő'!AA167</f>
        <v>0</v>
      </c>
      <c r="Q135" s="605">
        <f>'havi összesítő'!AE167</f>
        <v>0</v>
      </c>
      <c r="R135" s="605">
        <f>'havi összesítő'!AC167</f>
        <v>80</v>
      </c>
      <c r="S135" s="40"/>
      <c r="T135" s="25">
        <f t="shared" si="100"/>
        <v>80</v>
      </c>
      <c r="U135" s="605">
        <f t="shared" si="101"/>
        <v>40</v>
      </c>
      <c r="V135" s="605">
        <f t="shared" si="102"/>
        <v>0</v>
      </c>
      <c r="W135" s="605">
        <f t="shared" si="103"/>
        <v>8</v>
      </c>
      <c r="X135" s="605">
        <f>'havi összesítő'!AS167</f>
        <v>0</v>
      </c>
      <c r="Y135" s="605">
        <f>'havi összesítő'!AQ167</f>
        <v>256</v>
      </c>
      <c r="Z135" s="41"/>
      <c r="AA135" s="329">
        <f t="shared" si="113"/>
        <v>72</v>
      </c>
      <c r="AB135" s="330">
        <f>'havi összesítő'!BC167</f>
        <v>0</v>
      </c>
      <c r="AC135" s="330">
        <f>'havi összesítő'!BD167</f>
        <v>0</v>
      </c>
      <c r="AD135" s="330">
        <f>'havi összesítő'!BB167</f>
        <v>8</v>
      </c>
      <c r="AE135" s="330">
        <f>'havi összesítő'!BG167</f>
        <v>-8</v>
      </c>
      <c r="AF135" s="331">
        <f>'havi összesítő'!BE167</f>
        <v>72</v>
      </c>
      <c r="AG135" s="40"/>
      <c r="AH135" s="25"/>
      <c r="AI135" s="605"/>
      <c r="AJ135" s="605"/>
      <c r="AK135" s="605"/>
      <c r="AL135" s="605"/>
      <c r="AM135" s="605"/>
      <c r="AN135" s="605"/>
      <c r="AO135" s="605"/>
      <c r="AP135" s="605"/>
      <c r="AQ135" s="605"/>
      <c r="AR135" s="605"/>
      <c r="AS135" s="19"/>
      <c r="AT135" s="26"/>
      <c r="AU135" s="40"/>
      <c r="AV135" s="25"/>
      <c r="AW135" s="605"/>
      <c r="AX135" s="605"/>
      <c r="AY135" s="605"/>
      <c r="AZ135" s="605"/>
      <c r="BA135" s="605"/>
      <c r="BB135" s="605"/>
      <c r="BC135" s="605"/>
      <c r="BD135" s="605"/>
      <c r="BE135" s="605"/>
      <c r="BF135" s="605"/>
      <c r="BG135" s="19"/>
      <c r="BH135" s="26"/>
      <c r="BI135" s="41"/>
      <c r="BJ135" s="25"/>
      <c r="BK135" s="605"/>
      <c r="BL135" s="605"/>
      <c r="BM135" s="605"/>
      <c r="BN135" s="605"/>
      <c r="BO135" s="605"/>
      <c r="BP135" s="605"/>
      <c r="BQ135" s="605"/>
      <c r="BR135" s="605"/>
      <c r="BS135" s="605"/>
      <c r="BT135" s="605"/>
      <c r="BU135" s="19"/>
      <c r="BV135" s="26"/>
      <c r="BW135" s="40"/>
      <c r="BX135" s="25"/>
      <c r="BY135" s="605"/>
      <c r="BZ135" s="605"/>
      <c r="CA135" s="605"/>
      <c r="CB135" s="605"/>
      <c r="CC135" s="605"/>
      <c r="CD135" s="605"/>
      <c r="CE135" s="605"/>
      <c r="CF135" s="605"/>
      <c r="CG135" s="605"/>
      <c r="CH135" s="605"/>
      <c r="CI135" s="19"/>
      <c r="CJ135" s="26"/>
      <c r="CK135" s="40"/>
      <c r="CL135" s="25"/>
      <c r="CM135" s="605"/>
      <c r="CN135" s="605"/>
      <c r="CO135" s="605"/>
      <c r="CP135" s="605"/>
      <c r="CQ135" s="605"/>
      <c r="CR135" s="605"/>
      <c r="CS135" s="605"/>
      <c r="CT135" s="605"/>
      <c r="CU135" s="605"/>
      <c r="CV135" s="605"/>
      <c r="CW135" s="19"/>
      <c r="CX135" s="26"/>
      <c r="CY135" s="41"/>
      <c r="CZ135" s="25"/>
      <c r="DA135" s="605"/>
      <c r="DB135" s="605"/>
      <c r="DC135" s="605"/>
      <c r="DD135" s="605"/>
      <c r="DE135" s="605"/>
      <c r="DF135" s="605"/>
      <c r="DG135" s="605"/>
      <c r="DH135" s="605"/>
      <c r="DI135" s="605"/>
      <c r="DJ135" s="469"/>
      <c r="DK135" s="19"/>
      <c r="DL135" s="26"/>
      <c r="DM135" s="40"/>
      <c r="DN135" s="25"/>
      <c r="DO135" s="605"/>
      <c r="DP135" s="605"/>
      <c r="DQ135" s="605"/>
      <c r="DR135" s="605"/>
      <c r="DS135" s="605"/>
      <c r="DT135" s="605"/>
      <c r="DU135" s="605"/>
      <c r="DV135" s="605"/>
      <c r="DW135" s="605"/>
      <c r="DX135" s="469"/>
      <c r="DY135" s="19"/>
      <c r="DZ135" s="26"/>
      <c r="EA135" s="40"/>
      <c r="EB135" s="25"/>
      <c r="EC135" s="605"/>
      <c r="ED135" s="605"/>
      <c r="EE135" s="605"/>
      <c r="EF135" s="605"/>
      <c r="EG135" s="605"/>
      <c r="EH135" s="605"/>
      <c r="EI135" s="605"/>
      <c r="EJ135" s="605"/>
      <c r="EK135" s="605"/>
      <c r="EL135" s="605"/>
      <c r="EM135" s="19"/>
      <c r="EN135" s="26"/>
      <c r="EO135" s="41"/>
      <c r="EP135" s="25">
        <f t="shared" si="105"/>
        <v>168</v>
      </c>
      <c r="EQ135" s="605">
        <f>'havi összesítő'!FY167</f>
        <v>0</v>
      </c>
      <c r="ER135" s="605">
        <f>'havi összesítő'!FZ167</f>
        <v>0</v>
      </c>
      <c r="ES135" s="605">
        <f>'havi összesítő'!FX167</f>
        <v>0</v>
      </c>
      <c r="ET135" s="605">
        <f>'havi összesítő'!GC167</f>
        <v>-168</v>
      </c>
      <c r="EU135" s="605">
        <f>'havi összesítő'!GA167</f>
        <v>0</v>
      </c>
      <c r="EV135" s="42"/>
      <c r="EW135" s="322">
        <f t="shared" si="115"/>
        <v>336</v>
      </c>
      <c r="EX135" s="323">
        <f>'havi összesítő'!GL167</f>
        <v>0</v>
      </c>
      <c r="EY135" s="323">
        <f>'havi összesítő'!GN167</f>
        <v>0</v>
      </c>
      <c r="EZ135" s="323">
        <f>'havi összesítő'!GM167</f>
        <v>8</v>
      </c>
      <c r="FA135" s="323">
        <f>'havi összesítő'!GQ167</f>
        <v>-176</v>
      </c>
      <c r="FB135" s="323">
        <f>'havi összesítő'!GO167</f>
        <v>0</v>
      </c>
      <c r="FC135" s="42"/>
      <c r="FD135" s="322">
        <f t="shared" si="107"/>
        <v>336</v>
      </c>
      <c r="FE135" s="323">
        <f t="shared" si="108"/>
        <v>0</v>
      </c>
      <c r="FF135" s="323">
        <f t="shared" si="109"/>
        <v>0</v>
      </c>
      <c r="FG135" s="323">
        <f t="shared" si="110"/>
        <v>8</v>
      </c>
      <c r="FH135" s="323">
        <f t="shared" si="111"/>
        <v>-344</v>
      </c>
      <c r="FI135" s="323">
        <f t="shared" si="112"/>
        <v>0</v>
      </c>
      <c r="FJ135" s="41"/>
      <c r="FK135" s="25"/>
      <c r="FL135" s="605"/>
      <c r="FM135" s="605"/>
      <c r="FN135" s="605"/>
      <c r="FO135" s="605"/>
      <c r="FP135" s="605"/>
      <c r="FQ135" s="42"/>
      <c r="FR135" s="25"/>
      <c r="FS135" s="605"/>
      <c r="FT135" s="605"/>
      <c r="FU135" s="605"/>
      <c r="FV135" s="605"/>
      <c r="FW135" s="605"/>
      <c r="FX135" s="42"/>
      <c r="FY135" s="25"/>
      <c r="FZ135" s="605"/>
      <c r="GA135" s="605"/>
      <c r="GB135" s="605"/>
      <c r="GC135" s="605"/>
      <c r="GD135" s="605"/>
      <c r="GE135" s="43"/>
      <c r="GN135" s="21"/>
      <c r="GO135" s="21"/>
    </row>
    <row r="136" spans="1:197" ht="15.75" hidden="1" thickBot="1" x14ac:dyDescent="0.3">
      <c r="A136" s="53">
        <f>IF(beosztás!A184=0,"",beosztás!A184)</f>
        <v>37</v>
      </c>
      <c r="B136" s="48" t="str">
        <f>IF(beosztás!B170=0,"",beosztás!B170)</f>
        <v/>
      </c>
      <c r="C136" s="49" t="str">
        <f>IF(beosztás!C170=0,"",beosztás!C170)</f>
        <v/>
      </c>
      <c r="D136" s="50" t="str">
        <f>IF(beosztás!D170=0,"",beosztás!D170)</f>
        <v/>
      </c>
      <c r="F136" s="25">
        <f t="shared" si="98"/>
        <v>0</v>
      </c>
      <c r="G136" s="605">
        <f>'havi összesítő'!M168</f>
        <v>0</v>
      </c>
      <c r="H136" s="605">
        <f>'havi összesítő'!N168</f>
        <v>0</v>
      </c>
      <c r="I136" s="605">
        <f>'havi összesítő'!L168</f>
        <v>0</v>
      </c>
      <c r="J136" s="605">
        <f>'havi összesítő'!Q168</f>
        <v>0</v>
      </c>
      <c r="K136" s="605">
        <f>'havi összesítő'!O168</f>
        <v>0</v>
      </c>
      <c r="L136" s="40"/>
      <c r="M136" s="25">
        <f t="shared" si="99"/>
        <v>0</v>
      </c>
      <c r="N136" s="605">
        <f>'havi összesítő'!Z168</f>
        <v>0</v>
      </c>
      <c r="O136" s="605">
        <f>'havi összesítő'!AB168</f>
        <v>0</v>
      </c>
      <c r="P136" s="605">
        <f>'havi összesítő'!AA168</f>
        <v>0</v>
      </c>
      <c r="Q136" s="605">
        <f>'havi összesítő'!AE168</f>
        <v>0</v>
      </c>
      <c r="R136" s="605">
        <f>'havi összesítő'!AC168</f>
        <v>0</v>
      </c>
      <c r="S136" s="40"/>
      <c r="T136" s="25">
        <f t="shared" si="100"/>
        <v>0</v>
      </c>
      <c r="U136" s="605">
        <f t="shared" si="101"/>
        <v>0</v>
      </c>
      <c r="V136" s="605">
        <f t="shared" si="102"/>
        <v>0</v>
      </c>
      <c r="W136" s="605">
        <f t="shared" si="103"/>
        <v>0</v>
      </c>
      <c r="X136" s="605">
        <f>'havi összesítő'!AS168</f>
        <v>0</v>
      </c>
      <c r="Y136" s="605">
        <f>'havi összesítő'!AQ168</f>
        <v>0</v>
      </c>
      <c r="Z136" s="41"/>
      <c r="AA136" s="329">
        <f t="shared" si="113"/>
        <v>0</v>
      </c>
      <c r="AB136" s="330">
        <f>'havi összesítő'!BC168</f>
        <v>0</v>
      </c>
      <c r="AC136" s="330">
        <f>'havi összesítő'!BD168</f>
        <v>0</v>
      </c>
      <c r="AD136" s="330">
        <f>'havi összesítő'!BB168</f>
        <v>0</v>
      </c>
      <c r="AE136" s="330">
        <f>'havi összesítő'!BG168</f>
        <v>0</v>
      </c>
      <c r="AF136" s="331">
        <f>'havi összesítő'!BE168</f>
        <v>0</v>
      </c>
      <c r="AG136" s="40"/>
      <c r="AH136" s="25"/>
      <c r="AI136" s="605"/>
      <c r="AJ136" s="605"/>
      <c r="AK136" s="605"/>
      <c r="AL136" s="605"/>
      <c r="AM136" s="605"/>
      <c r="AN136" s="605"/>
      <c r="AO136" s="605"/>
      <c r="AP136" s="605"/>
      <c r="AQ136" s="605"/>
      <c r="AR136" s="605"/>
      <c r="AS136" s="19"/>
      <c r="AT136" s="26"/>
      <c r="AU136" s="40"/>
      <c r="AV136" s="25"/>
      <c r="AW136" s="605"/>
      <c r="AX136" s="605"/>
      <c r="AY136" s="605"/>
      <c r="AZ136" s="605"/>
      <c r="BA136" s="605"/>
      <c r="BB136" s="605"/>
      <c r="BC136" s="605"/>
      <c r="BD136" s="605"/>
      <c r="BE136" s="605"/>
      <c r="BF136" s="605"/>
      <c r="BG136" s="19"/>
      <c r="BH136" s="26"/>
      <c r="BI136" s="41"/>
      <c r="BJ136" s="25"/>
      <c r="BK136" s="605"/>
      <c r="BL136" s="605"/>
      <c r="BM136" s="605"/>
      <c r="BN136" s="605"/>
      <c r="BO136" s="605"/>
      <c r="BP136" s="605"/>
      <c r="BQ136" s="605"/>
      <c r="BR136" s="605"/>
      <c r="BS136" s="605"/>
      <c r="BT136" s="605"/>
      <c r="BU136" s="19"/>
      <c r="BV136" s="26"/>
      <c r="BW136" s="40"/>
      <c r="BX136" s="25"/>
      <c r="BY136" s="605"/>
      <c r="BZ136" s="605"/>
      <c r="CA136" s="605"/>
      <c r="CB136" s="605"/>
      <c r="CC136" s="605"/>
      <c r="CD136" s="605"/>
      <c r="CE136" s="605"/>
      <c r="CF136" s="605"/>
      <c r="CG136" s="605"/>
      <c r="CH136" s="605"/>
      <c r="CI136" s="19"/>
      <c r="CJ136" s="26"/>
      <c r="CK136" s="40"/>
      <c r="CL136" s="25"/>
      <c r="CM136" s="605"/>
      <c r="CN136" s="605"/>
      <c r="CO136" s="605"/>
      <c r="CP136" s="605"/>
      <c r="CQ136" s="605"/>
      <c r="CR136" s="605"/>
      <c r="CS136" s="605"/>
      <c r="CT136" s="605"/>
      <c r="CU136" s="605"/>
      <c r="CV136" s="605"/>
      <c r="CW136" s="19"/>
      <c r="CX136" s="26"/>
      <c r="CY136" s="41"/>
      <c r="CZ136" s="25"/>
      <c r="DA136" s="605"/>
      <c r="DB136" s="605"/>
      <c r="DC136" s="605"/>
      <c r="DD136" s="605"/>
      <c r="DE136" s="605"/>
      <c r="DF136" s="605"/>
      <c r="DG136" s="605"/>
      <c r="DH136" s="605"/>
      <c r="DI136" s="605"/>
      <c r="DJ136" s="605"/>
      <c r="DK136" s="19"/>
      <c r="DL136" s="26"/>
      <c r="DM136" s="40"/>
      <c r="DN136" s="25"/>
      <c r="DO136" s="605"/>
      <c r="DP136" s="605"/>
      <c r="DQ136" s="605"/>
      <c r="DR136" s="605"/>
      <c r="DS136" s="605"/>
      <c r="DT136" s="605"/>
      <c r="DU136" s="605"/>
      <c r="DV136" s="605"/>
      <c r="DW136" s="605"/>
      <c r="DX136" s="605"/>
      <c r="DY136" s="19"/>
      <c r="DZ136" s="26"/>
      <c r="EA136" s="40"/>
      <c r="EB136" s="25"/>
      <c r="EC136" s="605"/>
      <c r="ED136" s="605"/>
      <c r="EE136" s="605"/>
      <c r="EF136" s="605"/>
      <c r="EG136" s="605"/>
      <c r="EH136" s="605"/>
      <c r="EI136" s="605"/>
      <c r="EJ136" s="605"/>
      <c r="EK136" s="605"/>
      <c r="EL136" s="605"/>
      <c r="EM136" s="19"/>
      <c r="EN136" s="26"/>
      <c r="EO136" s="41"/>
      <c r="EP136" s="25">
        <f t="shared" si="105"/>
        <v>168</v>
      </c>
      <c r="EQ136" s="605">
        <f>'havi összesítő'!FY175</f>
        <v>0</v>
      </c>
      <c r="ER136" s="605">
        <f>'havi összesítő'!FZ175</f>
        <v>0</v>
      </c>
      <c r="ES136" s="605">
        <f>'havi összesítő'!FX175</f>
        <v>0</v>
      </c>
      <c r="ET136" s="605">
        <f>'havi összesítő'!GC175</f>
        <v>-168</v>
      </c>
      <c r="EU136" s="605">
        <f>'havi összesítő'!GA175</f>
        <v>0</v>
      </c>
      <c r="EV136" s="42"/>
      <c r="EW136" s="322">
        <f t="shared" si="115"/>
        <v>336</v>
      </c>
      <c r="EX136" s="323">
        <f>'havi összesítő'!GL175</f>
        <v>0</v>
      </c>
      <c r="EY136" s="323">
        <f>'havi összesítő'!GN175</f>
        <v>0</v>
      </c>
      <c r="EZ136" s="323">
        <f>'havi összesítő'!GM175</f>
        <v>8</v>
      </c>
      <c r="FA136" s="323">
        <f>'havi összesítő'!GQ175</f>
        <v>-176</v>
      </c>
      <c r="FB136" s="323">
        <f>'havi összesítő'!GO175</f>
        <v>0</v>
      </c>
      <c r="FC136" s="42"/>
      <c r="FD136" s="322">
        <f t="shared" si="107"/>
        <v>336</v>
      </c>
      <c r="FE136" s="323">
        <f t="shared" si="108"/>
        <v>0</v>
      </c>
      <c r="FF136" s="323">
        <f t="shared" si="109"/>
        <v>0</v>
      </c>
      <c r="FG136" s="323">
        <f t="shared" si="110"/>
        <v>8</v>
      </c>
      <c r="FH136" s="323">
        <f t="shared" si="111"/>
        <v>-344</v>
      </c>
      <c r="FI136" s="323">
        <f t="shared" si="112"/>
        <v>0</v>
      </c>
      <c r="FJ136" s="41"/>
      <c r="FK136" s="25"/>
      <c r="FL136" s="605"/>
      <c r="FM136" s="605"/>
      <c r="FN136" s="605"/>
      <c r="FO136" s="605"/>
      <c r="FP136" s="605"/>
      <c r="FQ136" s="42"/>
      <c r="FR136" s="25"/>
      <c r="FS136" s="605"/>
      <c r="FT136" s="605"/>
      <c r="FU136" s="605"/>
      <c r="FV136" s="605"/>
      <c r="FW136" s="605"/>
      <c r="FX136" s="42"/>
      <c r="FY136" s="25"/>
      <c r="FZ136" s="605"/>
      <c r="GA136" s="605"/>
      <c r="GB136" s="605"/>
      <c r="GC136" s="605"/>
      <c r="GD136" s="605"/>
      <c r="GE136" s="43"/>
      <c r="GN136" s="21"/>
      <c r="GO136" s="21"/>
    </row>
    <row r="137" spans="1:197" ht="15.75" thickBot="1" x14ac:dyDescent="0.3">
      <c r="A137" s="53">
        <f>IF(beosztás!A185=0,"",beosztás!A185)</f>
        <v>38</v>
      </c>
      <c r="B137" s="48">
        <f>IF(beosztás!B171=0,"",beosztás!B171)</f>
        <v>44749</v>
      </c>
      <c r="C137" s="49" t="str">
        <f>IF(beosztás!C171=0,"",beosztás!C171)</f>
        <v>Schmitter Zsolt(PJ)</v>
      </c>
      <c r="D137" s="50" t="str">
        <f>IF(beosztás!D171=0,"",beosztás!D171)</f>
        <v>Benchmark</v>
      </c>
      <c r="F137" s="25">
        <f t="shared" si="98"/>
        <v>112</v>
      </c>
      <c r="G137" s="605">
        <f>'havi összesítő'!M169</f>
        <v>24</v>
      </c>
      <c r="H137" s="605">
        <f>'havi összesítő'!N169</f>
        <v>40</v>
      </c>
      <c r="I137" s="605">
        <f>'havi összesítő'!L169</f>
        <v>8</v>
      </c>
      <c r="J137" s="605">
        <f>'havi összesítő'!Q169</f>
        <v>0</v>
      </c>
      <c r="K137" s="605">
        <f>'havi összesítő'!O169</f>
        <v>176</v>
      </c>
      <c r="L137" s="40"/>
      <c r="M137" s="25">
        <f t="shared" si="99"/>
        <v>160</v>
      </c>
      <c r="N137" s="605">
        <f>'havi összesítő'!Z169</f>
        <v>0</v>
      </c>
      <c r="O137" s="605">
        <f>'havi összesítő'!AB169</f>
        <v>0</v>
      </c>
      <c r="P137" s="605">
        <f>'havi összesítő'!AA169</f>
        <v>0</v>
      </c>
      <c r="Q137" s="605">
        <f>'havi összesítő'!AE169</f>
        <v>0</v>
      </c>
      <c r="R137" s="605">
        <f>'havi összesítő'!AC169</f>
        <v>160</v>
      </c>
      <c r="S137" s="40"/>
      <c r="T137" s="25">
        <f t="shared" si="100"/>
        <v>160</v>
      </c>
      <c r="U137" s="605">
        <f t="shared" si="101"/>
        <v>24</v>
      </c>
      <c r="V137" s="605">
        <f t="shared" si="102"/>
        <v>40</v>
      </c>
      <c r="W137" s="605">
        <f t="shared" si="103"/>
        <v>8</v>
      </c>
      <c r="X137" s="605">
        <f>'havi összesítő'!AS169</f>
        <v>0</v>
      </c>
      <c r="Y137" s="605">
        <f>'havi összesítő'!AQ169</f>
        <v>336</v>
      </c>
      <c r="Z137" s="41"/>
      <c r="AA137" s="329">
        <f t="shared" si="113"/>
        <v>144</v>
      </c>
      <c r="AB137" s="330">
        <f>'havi összesítő'!BC169</f>
        <v>16</v>
      </c>
      <c r="AC137" s="330">
        <f>'havi összesítő'!BD169</f>
        <v>0</v>
      </c>
      <c r="AD137" s="330">
        <f>'havi összesítő'!BB169</f>
        <v>8</v>
      </c>
      <c r="AE137" s="330">
        <f>'havi összesítő'!BG169</f>
        <v>0</v>
      </c>
      <c r="AF137" s="331">
        <f>'havi összesítő'!BE169</f>
        <v>160</v>
      </c>
      <c r="AG137" s="40"/>
      <c r="AH137" s="25"/>
      <c r="AI137" s="605"/>
      <c r="AJ137" s="605"/>
      <c r="AK137" s="605"/>
      <c r="AL137" s="605"/>
      <c r="AM137" s="605"/>
      <c r="AN137" s="605"/>
      <c r="AO137" s="605"/>
      <c r="AP137" s="605"/>
      <c r="AQ137" s="605"/>
      <c r="AR137" s="605"/>
      <c r="AS137" s="19"/>
      <c r="AT137" s="26"/>
      <c r="AU137" s="40"/>
      <c r="AV137" s="25"/>
      <c r="AW137" s="605"/>
      <c r="AX137" s="605"/>
      <c r="AY137" s="605"/>
      <c r="AZ137" s="605"/>
      <c r="BA137" s="605"/>
      <c r="BB137" s="605"/>
      <c r="BC137" s="605"/>
      <c r="BD137" s="605"/>
      <c r="BE137" s="605"/>
      <c r="BF137" s="605"/>
      <c r="BG137" s="19"/>
      <c r="BH137" s="26"/>
      <c r="BI137" s="41"/>
      <c r="BJ137" s="25"/>
      <c r="BK137" s="605"/>
      <c r="BL137" s="605"/>
      <c r="BM137" s="605"/>
      <c r="BN137" s="605"/>
      <c r="BO137" s="605"/>
      <c r="BP137" s="605"/>
      <c r="BQ137" s="605"/>
      <c r="BR137" s="605"/>
      <c r="BS137" s="605"/>
      <c r="BT137" s="605"/>
      <c r="BU137" s="19"/>
      <c r="BV137" s="26"/>
      <c r="BW137" s="40"/>
      <c r="BX137" s="25"/>
      <c r="BY137" s="605"/>
      <c r="BZ137" s="605"/>
      <c r="CA137" s="605"/>
      <c r="CB137" s="605"/>
      <c r="CC137" s="605"/>
      <c r="CD137" s="605"/>
      <c r="CE137" s="605"/>
      <c r="CF137" s="605"/>
      <c r="CG137" s="605"/>
      <c r="CH137" s="605"/>
      <c r="CI137" s="19"/>
      <c r="CJ137" s="26"/>
      <c r="CK137" s="40"/>
      <c r="CL137" s="25"/>
      <c r="CM137" s="605"/>
      <c r="CN137" s="605"/>
      <c r="CO137" s="605"/>
      <c r="CP137" s="605"/>
      <c r="CQ137" s="605"/>
      <c r="CR137" s="605"/>
      <c r="CS137" s="605"/>
      <c r="CT137" s="605"/>
      <c r="CU137" s="605"/>
      <c r="CV137" s="605"/>
      <c r="CW137" s="19"/>
      <c r="CX137" s="26"/>
      <c r="CY137" s="41"/>
      <c r="CZ137" s="25"/>
      <c r="DA137" s="605"/>
      <c r="DB137" s="605"/>
      <c r="DC137" s="605"/>
      <c r="DD137" s="605"/>
      <c r="DE137" s="605"/>
      <c r="DF137" s="605"/>
      <c r="DG137" s="605"/>
      <c r="DH137" s="605"/>
      <c r="DI137" s="605"/>
      <c r="DJ137" s="605"/>
      <c r="DK137" s="19"/>
      <c r="DL137" s="26"/>
      <c r="DM137" s="40"/>
      <c r="DN137" s="25"/>
      <c r="DO137" s="605"/>
      <c r="DP137" s="605"/>
      <c r="DQ137" s="605"/>
      <c r="DR137" s="605"/>
      <c r="DS137" s="605"/>
      <c r="DT137" s="605"/>
      <c r="DU137" s="605"/>
      <c r="DV137" s="605"/>
      <c r="DW137" s="605"/>
      <c r="DX137" s="605"/>
      <c r="DY137" s="19"/>
      <c r="DZ137" s="26"/>
      <c r="EA137" s="40"/>
      <c r="EB137" s="25"/>
      <c r="EC137" s="605"/>
      <c r="ED137" s="605"/>
      <c r="EE137" s="605"/>
      <c r="EF137" s="605"/>
      <c r="EG137" s="605"/>
      <c r="EH137" s="605"/>
      <c r="EI137" s="605"/>
      <c r="EJ137" s="605"/>
      <c r="EK137" s="605"/>
      <c r="EL137" s="605"/>
      <c r="EM137" s="19"/>
      <c r="EN137" s="26"/>
      <c r="EO137" s="41"/>
      <c r="EP137" s="25">
        <f t="shared" si="105"/>
        <v>0</v>
      </c>
      <c r="EQ137" s="605">
        <f>'havi összesítő'!FY182</f>
        <v>0</v>
      </c>
      <c r="ER137" s="605">
        <f>'havi összesítő'!FZ182</f>
        <v>0</v>
      </c>
      <c r="ES137" s="605">
        <f>'havi összesítő'!FX182</f>
        <v>0</v>
      </c>
      <c r="ET137" s="605">
        <f>'havi összesítő'!GC182</f>
        <v>0</v>
      </c>
      <c r="EU137" s="605">
        <f>'havi összesítő'!GA182</f>
        <v>0</v>
      </c>
      <c r="EV137" s="42"/>
      <c r="EW137" s="322">
        <f t="shared" si="115"/>
        <v>0</v>
      </c>
      <c r="EX137" s="323">
        <f>'havi összesítő'!GL182</f>
        <v>0</v>
      </c>
      <c r="EY137" s="323">
        <f>'havi összesítő'!GN182</f>
        <v>0</v>
      </c>
      <c r="EZ137" s="323">
        <f>'havi összesítő'!GM182</f>
        <v>0</v>
      </c>
      <c r="FA137" s="323">
        <f>'havi összesítő'!GQ182</f>
        <v>0</v>
      </c>
      <c r="FB137" s="323">
        <f>'havi összesítő'!GO182</f>
        <v>0</v>
      </c>
      <c r="FC137" s="42"/>
      <c r="FD137" s="322">
        <f t="shared" si="107"/>
        <v>0</v>
      </c>
      <c r="FE137" s="323">
        <f t="shared" si="108"/>
        <v>0</v>
      </c>
      <c r="FF137" s="323">
        <f t="shared" si="109"/>
        <v>0</v>
      </c>
      <c r="FG137" s="323">
        <f t="shared" si="110"/>
        <v>0</v>
      </c>
      <c r="FH137" s="323">
        <f t="shared" si="111"/>
        <v>0</v>
      </c>
      <c r="FI137" s="323">
        <f t="shared" si="112"/>
        <v>0</v>
      </c>
      <c r="FJ137" s="41"/>
      <c r="FK137" s="25"/>
      <c r="FL137" s="605"/>
      <c r="FM137" s="605"/>
      <c r="FN137" s="605"/>
      <c r="FO137" s="605"/>
      <c r="FP137" s="605"/>
      <c r="FQ137" s="42"/>
      <c r="FR137" s="25"/>
      <c r="FS137" s="605"/>
      <c r="FT137" s="605"/>
      <c r="FU137" s="605"/>
      <c r="FV137" s="605"/>
      <c r="FW137" s="605"/>
      <c r="FX137" s="42"/>
      <c r="FY137" s="25"/>
      <c r="FZ137" s="605"/>
      <c r="GA137" s="605"/>
      <c r="GB137" s="605"/>
      <c r="GC137" s="605"/>
      <c r="GD137" s="605"/>
      <c r="GE137" s="43"/>
      <c r="GN137" s="21"/>
      <c r="GO137" s="21"/>
    </row>
    <row r="138" spans="1:197" ht="15.75" thickBot="1" x14ac:dyDescent="0.3">
      <c r="A138" s="53">
        <f>IF(beosztás!A186=0,"",beosztás!A186)</f>
        <v>39</v>
      </c>
      <c r="B138" s="48">
        <f>IF(beosztás!B172=0,"",beosztás!B172)</f>
        <v>44748</v>
      </c>
      <c r="C138" s="49" t="str">
        <f>IF(beosztás!C172=0,"",beosztás!C172)</f>
        <v>Kovács Gergely(PJ)</v>
      </c>
      <c r="D138" s="50" t="str">
        <f>IF(beosztás!D172=0,"",beosztás!D172)</f>
        <v>Benchmark</v>
      </c>
      <c r="F138" s="25">
        <f t="shared" si="98"/>
        <v>144</v>
      </c>
      <c r="G138" s="605">
        <f>'havi összesítő'!M170</f>
        <v>32</v>
      </c>
      <c r="H138" s="605">
        <f>'havi összesítő'!N170</f>
        <v>0</v>
      </c>
      <c r="I138" s="605">
        <f>'havi összesítő'!L170</f>
        <v>8</v>
      </c>
      <c r="J138" s="605">
        <f>'havi összesítő'!Q170</f>
        <v>0</v>
      </c>
      <c r="K138" s="605">
        <f>'havi összesítő'!O170</f>
        <v>176</v>
      </c>
      <c r="L138" s="40"/>
      <c r="M138" s="25">
        <f t="shared" si="99"/>
        <v>40</v>
      </c>
      <c r="N138" s="605">
        <f>'havi összesítő'!Z170</f>
        <v>0</v>
      </c>
      <c r="O138" s="605">
        <f>'havi összesítő'!AB170</f>
        <v>40</v>
      </c>
      <c r="P138" s="605">
        <f>'havi összesítő'!AA170</f>
        <v>0</v>
      </c>
      <c r="Q138" s="605">
        <f>'havi összesítő'!AE170</f>
        <v>0</v>
      </c>
      <c r="R138" s="605">
        <f>'havi összesítő'!AC170</f>
        <v>80</v>
      </c>
      <c r="S138" s="40"/>
      <c r="T138" s="25">
        <f t="shared" si="100"/>
        <v>40</v>
      </c>
      <c r="U138" s="605">
        <f t="shared" si="101"/>
        <v>32</v>
      </c>
      <c r="V138" s="605">
        <f t="shared" si="102"/>
        <v>40</v>
      </c>
      <c r="W138" s="605">
        <f t="shared" si="103"/>
        <v>8</v>
      </c>
      <c r="X138" s="605">
        <f>'havi összesítő'!AS170</f>
        <v>0</v>
      </c>
      <c r="Y138" s="605">
        <f>'havi összesítő'!AQ170</f>
        <v>256</v>
      </c>
      <c r="Z138" s="41"/>
      <c r="AA138" s="329">
        <f t="shared" si="113"/>
        <v>80</v>
      </c>
      <c r="AB138" s="330">
        <f>'havi összesítő'!BC170</f>
        <v>0</v>
      </c>
      <c r="AC138" s="330">
        <f>'havi összesítő'!BD170</f>
        <v>0</v>
      </c>
      <c r="AD138" s="330">
        <f>'havi összesítő'!BB170</f>
        <v>8</v>
      </c>
      <c r="AE138" s="330">
        <f>'havi összesítő'!BG170</f>
        <v>0</v>
      </c>
      <c r="AF138" s="331">
        <f>'havi összesítő'!BE170</f>
        <v>80</v>
      </c>
      <c r="AG138" s="40"/>
      <c r="AH138" s="25"/>
      <c r="AI138" s="605"/>
      <c r="AJ138" s="605"/>
      <c r="AK138" s="605"/>
      <c r="AL138" s="605"/>
      <c r="AM138" s="605"/>
      <c r="AN138" s="605"/>
      <c r="AO138" s="605"/>
      <c r="AP138" s="605"/>
      <c r="AQ138" s="605"/>
      <c r="AR138" s="605"/>
      <c r="AS138" s="19"/>
      <c r="AT138" s="26"/>
      <c r="AU138" s="40"/>
      <c r="AV138" s="25"/>
      <c r="AW138" s="605"/>
      <c r="AX138" s="605"/>
      <c r="AY138" s="605"/>
      <c r="AZ138" s="605"/>
      <c r="BA138" s="605"/>
      <c r="BB138" s="605"/>
      <c r="BC138" s="605"/>
      <c r="BD138" s="605"/>
      <c r="BE138" s="605"/>
      <c r="BF138" s="605"/>
      <c r="BG138" s="19"/>
      <c r="BH138" s="26"/>
      <c r="BI138" s="41"/>
      <c r="BJ138" s="25"/>
      <c r="BK138" s="605"/>
      <c r="BL138" s="605"/>
      <c r="BM138" s="605"/>
      <c r="BN138" s="605"/>
      <c r="BO138" s="605"/>
      <c r="BP138" s="605"/>
      <c r="BQ138" s="605"/>
      <c r="BR138" s="605"/>
      <c r="BS138" s="605"/>
      <c r="BT138" s="605"/>
      <c r="BU138" s="19"/>
      <c r="BV138" s="26"/>
      <c r="BW138" s="40"/>
      <c r="BX138" s="25"/>
      <c r="BY138" s="605"/>
      <c r="BZ138" s="605"/>
      <c r="CA138" s="605"/>
      <c r="CB138" s="605"/>
      <c r="CC138" s="605"/>
      <c r="CD138" s="605"/>
      <c r="CE138" s="605"/>
      <c r="CF138" s="605"/>
      <c r="CG138" s="605"/>
      <c r="CH138" s="605"/>
      <c r="CI138" s="19"/>
      <c r="CJ138" s="26"/>
      <c r="CK138" s="40"/>
      <c r="CL138" s="25"/>
      <c r="CM138" s="605"/>
      <c r="CN138" s="605"/>
      <c r="CO138" s="605"/>
      <c r="CP138" s="605"/>
      <c r="CQ138" s="605"/>
      <c r="CR138" s="605"/>
      <c r="CS138" s="605"/>
      <c r="CT138" s="605"/>
      <c r="CU138" s="605"/>
      <c r="CV138" s="605"/>
      <c r="CW138" s="19"/>
      <c r="CX138" s="26"/>
      <c r="CY138" s="41"/>
      <c r="CZ138" s="25"/>
      <c r="DA138" s="605"/>
      <c r="DB138" s="605"/>
      <c r="DC138" s="605"/>
      <c r="DD138" s="605"/>
      <c r="DE138" s="605"/>
      <c r="DF138" s="605"/>
      <c r="DG138" s="605"/>
      <c r="DH138" s="605"/>
      <c r="DI138" s="605"/>
      <c r="DJ138" s="605"/>
      <c r="DK138" s="19"/>
      <c r="DL138" s="26"/>
      <c r="DM138" s="40"/>
      <c r="DN138" s="25"/>
      <c r="DO138" s="605"/>
      <c r="DP138" s="605"/>
      <c r="DQ138" s="605"/>
      <c r="DR138" s="605"/>
      <c r="DS138" s="605"/>
      <c r="DT138" s="605"/>
      <c r="DU138" s="605"/>
      <c r="DV138" s="605"/>
      <c r="DW138" s="605"/>
      <c r="DX138" s="605"/>
      <c r="DY138" s="19"/>
      <c r="DZ138" s="26"/>
      <c r="EA138" s="40"/>
      <c r="EB138" s="25"/>
      <c r="EC138" s="605"/>
      <c r="ED138" s="605"/>
      <c r="EE138" s="605"/>
      <c r="EF138" s="605"/>
      <c r="EG138" s="605"/>
      <c r="EH138" s="605"/>
      <c r="EI138" s="605"/>
      <c r="EJ138" s="605"/>
      <c r="EK138" s="605"/>
      <c r="EL138" s="605"/>
      <c r="EM138" s="19"/>
      <c r="EN138" s="26"/>
      <c r="EO138" s="41"/>
      <c r="EP138" s="25">
        <f t="shared" si="105"/>
        <v>0</v>
      </c>
      <c r="EQ138" s="605">
        <f>'havi összesítő'!FY183</f>
        <v>0</v>
      </c>
      <c r="ER138" s="605">
        <f>'havi összesítő'!FZ183</f>
        <v>0</v>
      </c>
      <c r="ES138" s="605">
        <f>'havi összesítő'!FX183</f>
        <v>0</v>
      </c>
      <c r="ET138" s="605">
        <f>'havi összesítő'!GC183</f>
        <v>0</v>
      </c>
      <c r="EU138" s="605">
        <f>'havi összesítő'!GA183</f>
        <v>0</v>
      </c>
      <c r="EV138" s="42"/>
      <c r="EW138" s="322">
        <f t="shared" si="115"/>
        <v>0</v>
      </c>
      <c r="EX138" s="323">
        <f>'havi összesítő'!GL183</f>
        <v>0</v>
      </c>
      <c r="EY138" s="323">
        <f>'havi összesítő'!GN183</f>
        <v>0</v>
      </c>
      <c r="EZ138" s="323">
        <f>'havi összesítő'!GM183</f>
        <v>0</v>
      </c>
      <c r="FA138" s="323">
        <f>'havi összesítő'!GQ183</f>
        <v>0</v>
      </c>
      <c r="FB138" s="323">
        <f>'havi összesítő'!GO183</f>
        <v>0</v>
      </c>
      <c r="FC138" s="42"/>
      <c r="FD138" s="322">
        <f t="shared" si="107"/>
        <v>0</v>
      </c>
      <c r="FE138" s="323">
        <f t="shared" si="108"/>
        <v>0</v>
      </c>
      <c r="FF138" s="323">
        <f t="shared" si="109"/>
        <v>0</v>
      </c>
      <c r="FG138" s="323">
        <f t="shared" si="110"/>
        <v>0</v>
      </c>
      <c r="FH138" s="323">
        <f t="shared" si="111"/>
        <v>0</v>
      </c>
      <c r="FI138" s="323">
        <f t="shared" si="112"/>
        <v>0</v>
      </c>
      <c r="FJ138" s="41"/>
      <c r="FK138" s="25"/>
      <c r="FL138" s="605"/>
      <c r="FM138" s="605"/>
      <c r="FN138" s="605"/>
      <c r="FO138" s="605"/>
      <c r="FP138" s="605"/>
      <c r="FQ138" s="42"/>
      <c r="FR138" s="25"/>
      <c r="FS138" s="605"/>
      <c r="FT138" s="605"/>
      <c r="FU138" s="605"/>
      <c r="FV138" s="605"/>
      <c r="FW138" s="605"/>
      <c r="FX138" s="42"/>
      <c r="FY138" s="25"/>
      <c r="FZ138" s="605"/>
      <c r="GA138" s="605"/>
      <c r="GB138" s="605"/>
      <c r="GC138" s="605"/>
      <c r="GD138" s="605"/>
      <c r="GE138" s="43"/>
      <c r="GN138" s="21"/>
      <c r="GO138" s="21"/>
    </row>
    <row r="139" spans="1:197" ht="15.75" hidden="1" thickBot="1" x14ac:dyDescent="0.3">
      <c r="A139" s="53">
        <f>IF(beosztás!A187=0,"",beosztás!A187)</f>
        <v>40</v>
      </c>
      <c r="B139" s="48" t="str">
        <f>IF(beosztás!B173=0,"",beosztás!B173)</f>
        <v/>
      </c>
      <c r="C139" s="49" t="str">
        <f>IF(beosztás!C173=0,"",beosztás!C173)</f>
        <v/>
      </c>
      <c r="D139" s="50" t="str">
        <f>IF(beosztás!D173=0,"",beosztás!D173)</f>
        <v/>
      </c>
      <c r="F139" s="25">
        <f t="shared" si="98"/>
        <v>0</v>
      </c>
      <c r="G139" s="605">
        <f>'havi összesítő'!M171</f>
        <v>0</v>
      </c>
      <c r="H139" s="605">
        <f>'havi összesítő'!N171</f>
        <v>0</v>
      </c>
      <c r="I139" s="605">
        <f>'havi összesítő'!L171</f>
        <v>0</v>
      </c>
      <c r="J139" s="605">
        <f>'havi összesítő'!Q171</f>
        <v>0</v>
      </c>
      <c r="K139" s="605">
        <f>'havi összesítő'!O171</f>
        <v>0</v>
      </c>
      <c r="L139" s="40"/>
      <c r="M139" s="25">
        <f t="shared" si="99"/>
        <v>0</v>
      </c>
      <c r="N139" s="605">
        <f>'havi összesítő'!Z171</f>
        <v>0</v>
      </c>
      <c r="O139" s="605">
        <f>'havi összesítő'!AB171</f>
        <v>0</v>
      </c>
      <c r="P139" s="605">
        <f>'havi összesítő'!AA171</f>
        <v>0</v>
      </c>
      <c r="Q139" s="605">
        <f>'havi összesítő'!AE171</f>
        <v>0</v>
      </c>
      <c r="R139" s="605">
        <f>'havi összesítő'!AC171</f>
        <v>0</v>
      </c>
      <c r="S139" s="40"/>
      <c r="T139" s="25">
        <f t="shared" si="100"/>
        <v>0</v>
      </c>
      <c r="U139" s="605">
        <f t="shared" si="101"/>
        <v>0</v>
      </c>
      <c r="V139" s="605">
        <f t="shared" si="102"/>
        <v>0</v>
      </c>
      <c r="W139" s="605">
        <f t="shared" si="103"/>
        <v>0</v>
      </c>
      <c r="X139" s="605">
        <f>'havi összesítő'!AS171</f>
        <v>0</v>
      </c>
      <c r="Y139" s="605">
        <f>'havi összesítő'!AQ171</f>
        <v>0</v>
      </c>
      <c r="Z139" s="41"/>
      <c r="AA139" s="329">
        <f t="shared" si="113"/>
        <v>0</v>
      </c>
      <c r="AB139" s="330">
        <f>'havi összesítő'!BC171</f>
        <v>0</v>
      </c>
      <c r="AC139" s="330">
        <f>'havi összesítő'!BD171</f>
        <v>0</v>
      </c>
      <c r="AD139" s="330">
        <f>'havi összesítő'!BB171</f>
        <v>0</v>
      </c>
      <c r="AE139" s="330">
        <f>'havi összesítő'!BG171</f>
        <v>0</v>
      </c>
      <c r="AF139" s="331">
        <f>'havi összesítő'!BE171</f>
        <v>0</v>
      </c>
      <c r="AG139" s="40"/>
      <c r="AH139" s="25"/>
      <c r="AI139" s="605"/>
      <c r="AJ139" s="605"/>
      <c r="AK139" s="605"/>
      <c r="AL139" s="605"/>
      <c r="AM139" s="605"/>
      <c r="AN139" s="605"/>
      <c r="AO139" s="605"/>
      <c r="AP139" s="605"/>
      <c r="AQ139" s="605"/>
      <c r="AR139" s="605"/>
      <c r="AS139" s="19"/>
      <c r="AT139" s="26"/>
      <c r="AU139" s="40"/>
      <c r="AV139" s="25"/>
      <c r="AW139" s="605"/>
      <c r="AX139" s="605"/>
      <c r="AY139" s="605"/>
      <c r="AZ139" s="605"/>
      <c r="BA139" s="605"/>
      <c r="BB139" s="605"/>
      <c r="BC139" s="605"/>
      <c r="BD139" s="605"/>
      <c r="BE139" s="605"/>
      <c r="BF139" s="605"/>
      <c r="BG139" s="19"/>
      <c r="BH139" s="26"/>
      <c r="BI139" s="41"/>
      <c r="BJ139" s="25"/>
      <c r="BK139" s="605"/>
      <c r="BL139" s="605"/>
      <c r="BM139" s="605"/>
      <c r="BN139" s="605"/>
      <c r="BO139" s="605"/>
      <c r="BP139" s="605"/>
      <c r="BQ139" s="605"/>
      <c r="BR139" s="605"/>
      <c r="BS139" s="605"/>
      <c r="BT139" s="605"/>
      <c r="BU139" s="19"/>
      <c r="BV139" s="26"/>
      <c r="BW139" s="40"/>
      <c r="BX139" s="25"/>
      <c r="BY139" s="605"/>
      <c r="BZ139" s="605"/>
      <c r="CA139" s="605"/>
      <c r="CB139" s="605"/>
      <c r="CC139" s="605"/>
      <c r="CD139" s="605"/>
      <c r="CE139" s="605"/>
      <c r="CF139" s="605"/>
      <c r="CG139" s="605"/>
      <c r="CH139" s="605"/>
      <c r="CI139" s="19"/>
      <c r="CJ139" s="26"/>
      <c r="CK139" s="40"/>
      <c r="CL139" s="25"/>
      <c r="CM139" s="605"/>
      <c r="CN139" s="605"/>
      <c r="CO139" s="605"/>
      <c r="CP139" s="605"/>
      <c r="CQ139" s="605"/>
      <c r="CR139" s="605"/>
      <c r="CS139" s="605"/>
      <c r="CT139" s="605"/>
      <c r="CU139" s="605"/>
      <c r="CV139" s="605"/>
      <c r="CW139" s="19"/>
      <c r="CX139" s="26"/>
      <c r="CY139" s="41"/>
      <c r="CZ139" s="25"/>
      <c r="DA139" s="605"/>
      <c r="DB139" s="605"/>
      <c r="DC139" s="605"/>
      <c r="DD139" s="605"/>
      <c r="DE139" s="605"/>
      <c r="DF139" s="605"/>
      <c r="DG139" s="605"/>
      <c r="DH139" s="605"/>
      <c r="DI139" s="605"/>
      <c r="DJ139" s="530"/>
      <c r="DK139" s="19"/>
      <c r="DL139" s="26"/>
      <c r="DM139" s="40"/>
      <c r="DN139" s="25"/>
      <c r="DO139" s="605"/>
      <c r="DP139" s="605"/>
      <c r="DQ139" s="605"/>
      <c r="DR139" s="605"/>
      <c r="DS139" s="605"/>
      <c r="DT139" s="605"/>
      <c r="DU139" s="605"/>
      <c r="DV139" s="605"/>
      <c r="DW139" s="605"/>
      <c r="DX139" s="605"/>
      <c r="DY139" s="19"/>
      <c r="DZ139" s="26"/>
      <c r="EA139" s="40"/>
      <c r="EB139" s="25"/>
      <c r="EC139" s="605"/>
      <c r="ED139" s="605"/>
      <c r="EE139" s="605"/>
      <c r="EF139" s="605"/>
      <c r="EG139" s="605"/>
      <c r="EH139" s="605"/>
      <c r="EI139" s="605"/>
      <c r="EJ139" s="605"/>
      <c r="EK139" s="605"/>
      <c r="EL139" s="605"/>
      <c r="EM139" s="19"/>
      <c r="EN139" s="26"/>
      <c r="EO139" s="41"/>
      <c r="EP139" s="25">
        <f t="shared" si="105"/>
        <v>0</v>
      </c>
      <c r="EQ139" s="605">
        <f>'havi összesítő'!FY184</f>
        <v>0</v>
      </c>
      <c r="ER139" s="605">
        <f>'havi összesítő'!FZ184</f>
        <v>0</v>
      </c>
      <c r="ES139" s="605">
        <f>'havi összesítő'!FX184</f>
        <v>0</v>
      </c>
      <c r="ET139" s="605">
        <f>'havi összesítő'!GC184</f>
        <v>0</v>
      </c>
      <c r="EU139" s="605">
        <f>'havi összesítő'!GA184</f>
        <v>0</v>
      </c>
      <c r="EV139" s="42"/>
      <c r="EW139" s="322">
        <f t="shared" si="115"/>
        <v>0</v>
      </c>
      <c r="EX139" s="323">
        <f>'havi összesítő'!GL184</f>
        <v>0</v>
      </c>
      <c r="EY139" s="323">
        <f>'havi összesítő'!GN184</f>
        <v>0</v>
      </c>
      <c r="EZ139" s="323">
        <f>'havi összesítő'!GM184</f>
        <v>0</v>
      </c>
      <c r="FA139" s="323">
        <f>'havi összesítő'!GQ184</f>
        <v>0</v>
      </c>
      <c r="FB139" s="323">
        <f>'havi összesítő'!GO184</f>
        <v>0</v>
      </c>
      <c r="FC139" s="42"/>
      <c r="FD139" s="322">
        <f t="shared" si="107"/>
        <v>0</v>
      </c>
      <c r="FE139" s="323">
        <f t="shared" si="108"/>
        <v>0</v>
      </c>
      <c r="FF139" s="323">
        <f t="shared" si="109"/>
        <v>0</v>
      </c>
      <c r="FG139" s="323">
        <f t="shared" si="110"/>
        <v>0</v>
      </c>
      <c r="FH139" s="323">
        <f t="shared" si="111"/>
        <v>0</v>
      </c>
      <c r="FI139" s="323">
        <f t="shared" si="112"/>
        <v>0</v>
      </c>
      <c r="FJ139" s="41"/>
      <c r="FK139" s="25"/>
      <c r="FL139" s="605"/>
      <c r="FM139" s="605"/>
      <c r="FN139" s="605"/>
      <c r="FO139" s="605"/>
      <c r="FP139" s="605"/>
      <c r="FQ139" s="42"/>
      <c r="FR139" s="25"/>
      <c r="FS139" s="605"/>
      <c r="FT139" s="605"/>
      <c r="FU139" s="605"/>
      <c r="FV139" s="605"/>
      <c r="FW139" s="605"/>
      <c r="FX139" s="42"/>
      <c r="FY139" s="25"/>
      <c r="FZ139" s="605"/>
      <c r="GA139" s="605"/>
      <c r="GB139" s="605"/>
      <c r="GC139" s="605"/>
      <c r="GD139" s="605"/>
      <c r="GE139" s="43"/>
      <c r="GN139" s="21"/>
      <c r="GO139" s="21"/>
    </row>
    <row r="140" spans="1:197" ht="15.75" thickBot="1" x14ac:dyDescent="0.3">
      <c r="A140" s="53">
        <f>IF(beosztás!A188=0,"",beosztás!A188)</f>
        <v>41</v>
      </c>
      <c r="B140" s="48">
        <f>IF(beosztás!B174=0,"",beosztás!B174)</f>
        <v>45277</v>
      </c>
      <c r="C140" s="49" t="str">
        <f>IF(beosztás!C174=0,"",beosztás!C174)</f>
        <v>Molnár Gábor(PJ)</v>
      </c>
      <c r="D140" s="50" t="str">
        <f>IF(beosztás!D174=0,"",beosztás!D174)</f>
        <v>Benchmark</v>
      </c>
      <c r="F140" s="25">
        <f t="shared" si="98"/>
        <v>135</v>
      </c>
      <c r="G140" s="605">
        <f>'havi összesítő'!M172</f>
        <v>40</v>
      </c>
      <c r="H140" s="605">
        <f>'havi összesítő'!N172</f>
        <v>0</v>
      </c>
      <c r="I140" s="605">
        <f>'havi összesítő'!L172</f>
        <v>8</v>
      </c>
      <c r="J140" s="605">
        <f>'havi összesítő'!Q172</f>
        <v>-1</v>
      </c>
      <c r="K140" s="605">
        <f>'havi összesítő'!O172</f>
        <v>175</v>
      </c>
      <c r="L140" s="40"/>
      <c r="M140" s="25">
        <f t="shared" si="99"/>
        <v>81</v>
      </c>
      <c r="N140" s="605">
        <f>'havi összesítő'!Z172</f>
        <v>0</v>
      </c>
      <c r="O140" s="605">
        <f>'havi összesítő'!AB172</f>
        <v>0</v>
      </c>
      <c r="P140" s="605">
        <f>'havi összesítő'!AA172</f>
        <v>0</v>
      </c>
      <c r="Q140" s="605">
        <f>'havi összesítő'!AE172</f>
        <v>1</v>
      </c>
      <c r="R140" s="605">
        <f>'havi összesítő'!AC172</f>
        <v>81</v>
      </c>
      <c r="S140" s="40"/>
      <c r="T140" s="25">
        <f t="shared" si="100"/>
        <v>81</v>
      </c>
      <c r="U140" s="605">
        <f t="shared" si="101"/>
        <v>40</v>
      </c>
      <c r="V140" s="605">
        <f t="shared" si="102"/>
        <v>0</v>
      </c>
      <c r="W140" s="605">
        <f t="shared" si="103"/>
        <v>8</v>
      </c>
      <c r="X140" s="605">
        <f>'havi összesítő'!AS172</f>
        <v>0</v>
      </c>
      <c r="Y140" s="605">
        <f>'havi összesítő'!AQ172</f>
        <v>256</v>
      </c>
      <c r="Z140" s="41"/>
      <c r="AA140" s="329">
        <f t="shared" si="113"/>
        <v>80</v>
      </c>
      <c r="AB140" s="330">
        <f>'havi összesítő'!BC172</f>
        <v>0</v>
      </c>
      <c r="AC140" s="330">
        <f>'havi összesítő'!BD172</f>
        <v>0</v>
      </c>
      <c r="AD140" s="330">
        <f>'havi összesítő'!BB172</f>
        <v>8</v>
      </c>
      <c r="AE140" s="330">
        <f>'havi összesítő'!BG172</f>
        <v>0</v>
      </c>
      <c r="AF140" s="331">
        <f>'havi összesítő'!BE172</f>
        <v>80</v>
      </c>
      <c r="AG140" s="40"/>
      <c r="AH140" s="25"/>
      <c r="AI140" s="605"/>
      <c r="AJ140" s="605"/>
      <c r="AK140" s="605"/>
      <c r="AL140" s="605"/>
      <c r="AM140" s="605"/>
      <c r="AN140" s="605"/>
      <c r="AO140" s="605"/>
      <c r="AP140" s="605"/>
      <c r="AQ140" s="605"/>
      <c r="AR140" s="605"/>
      <c r="AS140" s="19"/>
      <c r="AT140" s="26"/>
      <c r="AU140" s="40"/>
      <c r="AV140" s="25"/>
      <c r="AW140" s="605"/>
      <c r="AX140" s="605"/>
      <c r="AY140" s="605"/>
      <c r="AZ140" s="605"/>
      <c r="BA140" s="605"/>
      <c r="BB140" s="605"/>
      <c r="BC140" s="605"/>
      <c r="BD140" s="605"/>
      <c r="BE140" s="605"/>
      <c r="BF140" s="605"/>
      <c r="BG140" s="19"/>
      <c r="BH140" s="26"/>
      <c r="BI140" s="41"/>
      <c r="BJ140" s="25"/>
      <c r="BK140" s="605"/>
      <c r="BL140" s="605"/>
      <c r="BM140" s="605"/>
      <c r="BN140" s="605"/>
      <c r="BO140" s="605"/>
      <c r="BP140" s="605"/>
      <c r="BQ140" s="605"/>
      <c r="BR140" s="605"/>
      <c r="BS140" s="605"/>
      <c r="BT140" s="605"/>
      <c r="BU140" s="19"/>
      <c r="BV140" s="26"/>
      <c r="BW140" s="40"/>
      <c r="BX140" s="25"/>
      <c r="BY140" s="605"/>
      <c r="BZ140" s="605"/>
      <c r="CA140" s="605"/>
      <c r="CB140" s="605"/>
      <c r="CC140" s="605"/>
      <c r="CD140" s="605"/>
      <c r="CE140" s="605"/>
      <c r="CF140" s="605"/>
      <c r="CG140" s="605"/>
      <c r="CH140" s="605"/>
      <c r="CI140" s="19"/>
      <c r="CJ140" s="26"/>
      <c r="CK140" s="40"/>
      <c r="CL140" s="25"/>
      <c r="CM140" s="605"/>
      <c r="CN140" s="605"/>
      <c r="CO140" s="605"/>
      <c r="CP140" s="605"/>
      <c r="CQ140" s="605"/>
      <c r="CR140" s="605"/>
      <c r="CS140" s="605"/>
      <c r="CT140" s="605"/>
      <c r="CU140" s="605"/>
      <c r="CV140" s="605"/>
      <c r="CW140" s="19"/>
      <c r="CX140" s="26"/>
      <c r="CY140" s="41"/>
      <c r="CZ140" s="25"/>
      <c r="DA140" s="605"/>
      <c r="DB140" s="605"/>
      <c r="DC140" s="605"/>
      <c r="DD140" s="605"/>
      <c r="DE140" s="605"/>
      <c r="DF140" s="605"/>
      <c r="DG140" s="605"/>
      <c r="DH140" s="605"/>
      <c r="DI140" s="605"/>
      <c r="DJ140" s="605"/>
      <c r="DK140" s="19"/>
      <c r="DL140" s="26"/>
      <c r="DM140" s="40"/>
      <c r="DN140" s="25"/>
      <c r="DO140" s="605"/>
      <c r="DP140" s="605"/>
      <c r="DQ140" s="605"/>
      <c r="DR140" s="605"/>
      <c r="DS140" s="605"/>
      <c r="DT140" s="605"/>
      <c r="DU140" s="605"/>
      <c r="DV140" s="605"/>
      <c r="DW140" s="605"/>
      <c r="DX140" s="605"/>
      <c r="DY140" s="19"/>
      <c r="DZ140" s="26"/>
      <c r="EA140" s="40"/>
      <c r="EB140" s="25"/>
      <c r="EC140" s="605"/>
      <c r="ED140" s="605"/>
      <c r="EE140" s="605"/>
      <c r="EF140" s="605"/>
      <c r="EG140" s="605"/>
      <c r="EH140" s="605"/>
      <c r="EI140" s="605"/>
      <c r="EJ140" s="605"/>
      <c r="EK140" s="605"/>
      <c r="EL140" s="605"/>
      <c r="EM140" s="19"/>
      <c r="EN140" s="26"/>
      <c r="EO140" s="41"/>
      <c r="EP140" s="25">
        <f t="shared" si="105"/>
        <v>0</v>
      </c>
      <c r="EQ140" s="605">
        <f>'havi összesítő'!FY185</f>
        <v>0</v>
      </c>
      <c r="ER140" s="605">
        <f>'havi összesítő'!FZ185</f>
        <v>0</v>
      </c>
      <c r="ES140" s="605">
        <f>'havi összesítő'!FX185</f>
        <v>0</v>
      </c>
      <c r="ET140" s="605">
        <f>'havi összesítő'!GC185</f>
        <v>0</v>
      </c>
      <c r="EU140" s="605">
        <f>'havi összesítő'!GA185</f>
        <v>0</v>
      </c>
      <c r="EV140" s="42"/>
      <c r="EW140" s="322">
        <f t="shared" si="115"/>
        <v>0</v>
      </c>
      <c r="EX140" s="323">
        <f>'havi összesítő'!GL185</f>
        <v>0</v>
      </c>
      <c r="EY140" s="323">
        <f>'havi összesítő'!GN185</f>
        <v>0</v>
      </c>
      <c r="EZ140" s="323">
        <f>'havi összesítő'!GM185</f>
        <v>0</v>
      </c>
      <c r="FA140" s="323">
        <f>'havi összesítő'!GQ185</f>
        <v>0</v>
      </c>
      <c r="FB140" s="323">
        <f>'havi összesítő'!GO185</f>
        <v>0</v>
      </c>
      <c r="FC140" s="42"/>
      <c r="FD140" s="322">
        <f t="shared" si="107"/>
        <v>0</v>
      </c>
      <c r="FE140" s="323">
        <f t="shared" si="108"/>
        <v>0</v>
      </c>
      <c r="FF140" s="323">
        <f t="shared" si="109"/>
        <v>0</v>
      </c>
      <c r="FG140" s="323">
        <f t="shared" si="110"/>
        <v>0</v>
      </c>
      <c r="FH140" s="323">
        <f t="shared" si="111"/>
        <v>0</v>
      </c>
      <c r="FI140" s="323">
        <f t="shared" si="112"/>
        <v>0</v>
      </c>
      <c r="FJ140" s="41"/>
      <c r="FK140" s="25"/>
      <c r="FL140" s="605"/>
      <c r="FM140" s="605"/>
      <c r="FN140" s="605"/>
      <c r="FO140" s="605"/>
      <c r="FP140" s="605"/>
      <c r="FQ140" s="42"/>
      <c r="FR140" s="25"/>
      <c r="FS140" s="605"/>
      <c r="FT140" s="605"/>
      <c r="FU140" s="605"/>
      <c r="FV140" s="605"/>
      <c r="FW140" s="605"/>
      <c r="FX140" s="42"/>
      <c r="FY140" s="25"/>
      <c r="FZ140" s="605"/>
      <c r="GA140" s="605"/>
      <c r="GB140" s="605"/>
      <c r="GC140" s="605"/>
      <c r="GD140" s="605"/>
      <c r="GE140" s="43"/>
      <c r="GN140" s="21"/>
      <c r="GO140" s="21"/>
    </row>
    <row r="141" spans="1:197" ht="15.75" hidden="1" thickBot="1" x14ac:dyDescent="0.3">
      <c r="A141" s="53">
        <f>IF(beosztás!A189=0,"",beosztás!A189)</f>
        <v>42</v>
      </c>
      <c r="B141" s="48" t="str">
        <f>IF(beosztás!B175=0,"",beosztás!B175)</f>
        <v/>
      </c>
      <c r="C141" s="49" t="str">
        <f>IF(beosztás!C175=0,"",beosztás!C175)</f>
        <v/>
      </c>
      <c r="D141" s="50" t="str">
        <f>IF(beosztás!D175=0,"",beosztás!D175)</f>
        <v/>
      </c>
      <c r="F141" s="25">
        <f t="shared" si="98"/>
        <v>0</v>
      </c>
      <c r="G141" s="605">
        <f>'havi összesítő'!M173</f>
        <v>0</v>
      </c>
      <c r="H141" s="605">
        <f>'havi összesítő'!N173</f>
        <v>0</v>
      </c>
      <c r="I141" s="605">
        <f>'havi összesítő'!L173</f>
        <v>0</v>
      </c>
      <c r="J141" s="605">
        <f>'havi összesítő'!Q173</f>
        <v>0</v>
      </c>
      <c r="K141" s="605">
        <f>'havi összesítő'!O173</f>
        <v>0</v>
      </c>
      <c r="L141" s="40"/>
      <c r="M141" s="25">
        <f t="shared" si="99"/>
        <v>0</v>
      </c>
      <c r="N141" s="605">
        <f>'havi összesítő'!Z173</f>
        <v>0</v>
      </c>
      <c r="O141" s="605">
        <f>'havi összesítő'!AB173</f>
        <v>0</v>
      </c>
      <c r="P141" s="605">
        <f>'havi összesítő'!AA173</f>
        <v>0</v>
      </c>
      <c r="Q141" s="605">
        <f>'havi összesítő'!AE173</f>
        <v>0</v>
      </c>
      <c r="R141" s="605">
        <f>'havi összesítő'!AC173</f>
        <v>0</v>
      </c>
      <c r="S141" s="40"/>
      <c r="T141" s="25">
        <f t="shared" si="100"/>
        <v>0</v>
      </c>
      <c r="U141" s="605">
        <f t="shared" si="101"/>
        <v>0</v>
      </c>
      <c r="V141" s="605">
        <f t="shared" si="102"/>
        <v>0</v>
      </c>
      <c r="W141" s="605">
        <f t="shared" si="103"/>
        <v>0</v>
      </c>
      <c r="X141" s="605">
        <f>'havi összesítő'!AS173</f>
        <v>0</v>
      </c>
      <c r="Y141" s="605">
        <f>'havi összesítő'!AQ173</f>
        <v>0</v>
      </c>
      <c r="Z141" s="41"/>
      <c r="AA141" s="329">
        <f t="shared" si="113"/>
        <v>0</v>
      </c>
      <c r="AB141" s="330">
        <f>'havi összesítő'!BC173</f>
        <v>0</v>
      </c>
      <c r="AC141" s="330">
        <f>'havi összesítő'!BD173</f>
        <v>0</v>
      </c>
      <c r="AD141" s="330">
        <f>'havi összesítő'!BB173</f>
        <v>0</v>
      </c>
      <c r="AE141" s="330">
        <f>'havi összesítő'!BG173</f>
        <v>0</v>
      </c>
      <c r="AF141" s="331">
        <f>'havi összesítő'!BE173</f>
        <v>0</v>
      </c>
      <c r="AG141" s="40"/>
      <c r="AH141" s="25"/>
      <c r="AI141" s="605"/>
      <c r="AJ141" s="605"/>
      <c r="AK141" s="605"/>
      <c r="AL141" s="605"/>
      <c r="AM141" s="605"/>
      <c r="AN141" s="605"/>
      <c r="AO141" s="605"/>
      <c r="AP141" s="605"/>
      <c r="AQ141" s="605"/>
      <c r="AR141" s="605"/>
      <c r="AS141" s="19"/>
      <c r="AT141" s="26"/>
      <c r="AU141" s="40"/>
      <c r="AV141" s="25"/>
      <c r="AW141" s="605"/>
      <c r="AX141" s="605"/>
      <c r="AY141" s="605"/>
      <c r="AZ141" s="605"/>
      <c r="BA141" s="605"/>
      <c r="BB141" s="605"/>
      <c r="BC141" s="605"/>
      <c r="BD141" s="605"/>
      <c r="BE141" s="605"/>
      <c r="BF141" s="605"/>
      <c r="BG141" s="19"/>
      <c r="BH141" s="26"/>
      <c r="BI141" s="41"/>
      <c r="BJ141" s="25"/>
      <c r="BK141" s="605"/>
      <c r="BL141" s="605"/>
      <c r="BM141" s="605"/>
      <c r="BN141" s="605"/>
      <c r="BO141" s="605"/>
      <c r="BP141" s="605"/>
      <c r="BQ141" s="605"/>
      <c r="BR141" s="605"/>
      <c r="BS141" s="605"/>
      <c r="BT141" s="605"/>
      <c r="BU141" s="19"/>
      <c r="BV141" s="26"/>
      <c r="BW141" s="40"/>
      <c r="BX141" s="25"/>
      <c r="BY141" s="605"/>
      <c r="BZ141" s="605"/>
      <c r="CA141" s="605"/>
      <c r="CB141" s="605"/>
      <c r="CC141" s="605"/>
      <c r="CD141" s="605"/>
      <c r="CE141" s="605"/>
      <c r="CF141" s="605"/>
      <c r="CG141" s="605"/>
      <c r="CH141" s="605"/>
      <c r="CI141" s="19"/>
      <c r="CJ141" s="26"/>
      <c r="CK141" s="40"/>
      <c r="CL141" s="25"/>
      <c r="CM141" s="605"/>
      <c r="CN141" s="605"/>
      <c r="CO141" s="605"/>
      <c r="CP141" s="605"/>
      <c r="CQ141" s="605"/>
      <c r="CR141" s="605"/>
      <c r="CS141" s="605"/>
      <c r="CT141" s="605"/>
      <c r="CU141" s="605"/>
      <c r="CV141" s="605"/>
      <c r="CW141" s="19"/>
      <c r="CX141" s="26"/>
      <c r="CY141" s="41"/>
      <c r="CZ141" s="25"/>
      <c r="DA141" s="605"/>
      <c r="DB141" s="605"/>
      <c r="DC141" s="605"/>
      <c r="DD141" s="605"/>
      <c r="DE141" s="605"/>
      <c r="DF141" s="605"/>
      <c r="DG141" s="605"/>
      <c r="DH141" s="605"/>
      <c r="DI141" s="605"/>
      <c r="DJ141" s="605"/>
      <c r="DK141" s="19"/>
      <c r="DL141" s="26"/>
      <c r="DM141" s="40"/>
      <c r="DN141" s="25"/>
      <c r="DO141" s="605"/>
      <c r="DP141" s="605"/>
      <c r="DQ141" s="605"/>
      <c r="DR141" s="605"/>
      <c r="DS141" s="605"/>
      <c r="DT141" s="605"/>
      <c r="DU141" s="605"/>
      <c r="DV141" s="605"/>
      <c r="DW141" s="605"/>
      <c r="DX141" s="605"/>
      <c r="DY141" s="19"/>
      <c r="DZ141" s="26"/>
      <c r="EA141" s="40"/>
      <c r="EB141" s="25"/>
      <c r="EC141" s="605"/>
      <c r="ED141" s="605"/>
      <c r="EE141" s="605"/>
      <c r="EF141" s="605"/>
      <c r="EG141" s="605"/>
      <c r="EH141" s="605"/>
      <c r="EI141" s="605"/>
      <c r="EJ141" s="605"/>
      <c r="EK141" s="605"/>
      <c r="EL141" s="605"/>
      <c r="EM141" s="19"/>
      <c r="EN141" s="26"/>
      <c r="EO141" s="41"/>
      <c r="EP141" s="25">
        <f t="shared" si="105"/>
        <v>0</v>
      </c>
      <c r="EQ141" s="605">
        <f>'havi összesítő'!FY186</f>
        <v>0</v>
      </c>
      <c r="ER141" s="605">
        <f>'havi összesítő'!FZ186</f>
        <v>0</v>
      </c>
      <c r="ES141" s="605">
        <f>'havi összesítő'!FX186</f>
        <v>0</v>
      </c>
      <c r="ET141" s="605">
        <f>'havi összesítő'!GC186</f>
        <v>0</v>
      </c>
      <c r="EU141" s="605">
        <f>'havi összesítő'!GA186</f>
        <v>0</v>
      </c>
      <c r="EV141" s="42"/>
      <c r="EW141" s="322">
        <f t="shared" si="115"/>
        <v>0</v>
      </c>
      <c r="EX141" s="323">
        <f>'havi összesítő'!GL186</f>
        <v>0</v>
      </c>
      <c r="EY141" s="323">
        <f>'havi összesítő'!GN186</f>
        <v>0</v>
      </c>
      <c r="EZ141" s="323">
        <f>'havi összesítő'!GM186</f>
        <v>0</v>
      </c>
      <c r="FA141" s="323">
        <f>'havi összesítő'!GQ186</f>
        <v>0</v>
      </c>
      <c r="FB141" s="323">
        <f>'havi összesítő'!GO186</f>
        <v>0</v>
      </c>
      <c r="FC141" s="42"/>
      <c r="FD141" s="322">
        <f t="shared" si="107"/>
        <v>0</v>
      </c>
      <c r="FE141" s="323">
        <f t="shared" si="108"/>
        <v>0</v>
      </c>
      <c r="FF141" s="323">
        <f t="shared" si="109"/>
        <v>0</v>
      </c>
      <c r="FG141" s="323">
        <f t="shared" si="110"/>
        <v>0</v>
      </c>
      <c r="FH141" s="323">
        <f t="shared" si="111"/>
        <v>0</v>
      </c>
      <c r="FI141" s="323">
        <f t="shared" si="112"/>
        <v>0</v>
      </c>
      <c r="FJ141" s="41"/>
      <c r="FK141" s="25"/>
      <c r="FL141" s="605"/>
      <c r="FM141" s="605"/>
      <c r="FN141" s="605"/>
      <c r="FO141" s="605"/>
      <c r="FP141" s="605"/>
      <c r="FQ141" s="42"/>
      <c r="FR141" s="25"/>
      <c r="FS141" s="605"/>
      <c r="FT141" s="605"/>
      <c r="FU141" s="605"/>
      <c r="FV141" s="605"/>
      <c r="FW141" s="605"/>
      <c r="FX141" s="42"/>
      <c r="FY141" s="25"/>
      <c r="FZ141" s="605"/>
      <c r="GA141" s="605"/>
      <c r="GB141" s="605"/>
      <c r="GC141" s="605"/>
      <c r="GD141" s="605"/>
      <c r="GE141" s="43"/>
      <c r="GN141" s="21"/>
      <c r="GO141" s="21"/>
    </row>
    <row r="142" spans="1:197" ht="15.75" hidden="1" thickBot="1" x14ac:dyDescent="0.3">
      <c r="A142" s="53">
        <f>IF(beosztás!A190=0,"",beosztás!A190)</f>
        <v>43</v>
      </c>
      <c r="B142" s="48" t="str">
        <f>IF(beosztás!B176=0,"",beosztás!B176)</f>
        <v/>
      </c>
      <c r="C142" s="49" t="str">
        <f>IF(beosztás!C176=0,"",beosztás!C176)</f>
        <v/>
      </c>
      <c r="D142" s="50" t="str">
        <f>IF(beosztás!D176=0,"",beosztás!D176)</f>
        <v/>
      </c>
      <c r="F142" s="25">
        <f t="shared" si="98"/>
        <v>0</v>
      </c>
      <c r="G142" s="605">
        <f>'havi összesítő'!M174</f>
        <v>0</v>
      </c>
      <c r="H142" s="605">
        <f>'havi összesítő'!N174</f>
        <v>0</v>
      </c>
      <c r="I142" s="605">
        <f>'havi összesítő'!L174</f>
        <v>0</v>
      </c>
      <c r="J142" s="605">
        <f>'havi összesítő'!Q174</f>
        <v>0</v>
      </c>
      <c r="K142" s="605">
        <f>'havi összesítő'!O174</f>
        <v>0</v>
      </c>
      <c r="L142" s="40"/>
      <c r="M142" s="25">
        <f t="shared" si="99"/>
        <v>0</v>
      </c>
      <c r="N142" s="605">
        <f>'havi összesítő'!Z174</f>
        <v>0</v>
      </c>
      <c r="O142" s="605">
        <f>'havi összesítő'!AB174</f>
        <v>0</v>
      </c>
      <c r="P142" s="605">
        <f>'havi összesítő'!AA174</f>
        <v>0</v>
      </c>
      <c r="Q142" s="605">
        <f>'havi összesítő'!AE174</f>
        <v>0</v>
      </c>
      <c r="R142" s="605">
        <f>'havi összesítő'!AC174</f>
        <v>0</v>
      </c>
      <c r="S142" s="40"/>
      <c r="T142" s="25">
        <f t="shared" si="100"/>
        <v>0</v>
      </c>
      <c r="U142" s="605">
        <f t="shared" si="101"/>
        <v>0</v>
      </c>
      <c r="V142" s="605">
        <f t="shared" si="102"/>
        <v>0</v>
      </c>
      <c r="W142" s="605">
        <f t="shared" si="103"/>
        <v>0</v>
      </c>
      <c r="X142" s="605">
        <f>'havi összesítő'!AS174</f>
        <v>0</v>
      </c>
      <c r="Y142" s="605">
        <f>'havi összesítő'!AQ174</f>
        <v>0</v>
      </c>
      <c r="Z142" s="41"/>
      <c r="AA142" s="329">
        <f t="shared" si="113"/>
        <v>0</v>
      </c>
      <c r="AB142" s="330">
        <f>'havi összesítő'!BC174</f>
        <v>0</v>
      </c>
      <c r="AC142" s="330">
        <f>'havi összesítő'!BD174</f>
        <v>0</v>
      </c>
      <c r="AD142" s="330">
        <f>'havi összesítő'!BB174</f>
        <v>0</v>
      </c>
      <c r="AE142" s="330">
        <f>'havi összesítő'!BG174</f>
        <v>0</v>
      </c>
      <c r="AF142" s="331">
        <f>'havi összesítő'!BE174</f>
        <v>0</v>
      </c>
      <c r="AG142" s="40"/>
      <c r="AH142" s="25"/>
      <c r="AI142" s="605"/>
      <c r="AJ142" s="605"/>
      <c r="AK142" s="605"/>
      <c r="AL142" s="605"/>
      <c r="AM142" s="605"/>
      <c r="AN142" s="605"/>
      <c r="AO142" s="605"/>
      <c r="AP142" s="605"/>
      <c r="AQ142" s="605"/>
      <c r="AR142" s="605"/>
      <c r="AS142" s="19"/>
      <c r="AT142" s="26"/>
      <c r="AU142" s="40"/>
      <c r="AV142" s="25"/>
      <c r="AW142" s="605"/>
      <c r="AX142" s="605"/>
      <c r="AY142" s="605"/>
      <c r="AZ142" s="605"/>
      <c r="BA142" s="605"/>
      <c r="BB142" s="605"/>
      <c r="BC142" s="605"/>
      <c r="BD142" s="605"/>
      <c r="BE142" s="605"/>
      <c r="BF142" s="605"/>
      <c r="BG142" s="19"/>
      <c r="BH142" s="26"/>
      <c r="BI142" s="41"/>
      <c r="BJ142" s="25"/>
      <c r="BK142" s="605"/>
      <c r="BL142" s="605"/>
      <c r="BM142" s="605"/>
      <c r="BN142" s="605"/>
      <c r="BO142" s="605"/>
      <c r="BP142" s="605"/>
      <c r="BQ142" s="605"/>
      <c r="BR142" s="605"/>
      <c r="BS142" s="605"/>
      <c r="BT142" s="605"/>
      <c r="BU142" s="19"/>
      <c r="BV142" s="26"/>
      <c r="BW142" s="40"/>
      <c r="BX142" s="25"/>
      <c r="BY142" s="605"/>
      <c r="BZ142" s="605"/>
      <c r="CA142" s="605"/>
      <c r="CB142" s="605"/>
      <c r="CC142" s="605"/>
      <c r="CD142" s="605"/>
      <c r="CE142" s="605"/>
      <c r="CF142" s="605"/>
      <c r="CG142" s="605"/>
      <c r="CH142" s="605"/>
      <c r="CI142" s="19"/>
      <c r="CJ142" s="26"/>
      <c r="CK142" s="40"/>
      <c r="CL142" s="25"/>
      <c r="CM142" s="605"/>
      <c r="CN142" s="605"/>
      <c r="CO142" s="605"/>
      <c r="CP142" s="605"/>
      <c r="CQ142" s="605"/>
      <c r="CR142" s="605"/>
      <c r="CS142" s="605"/>
      <c r="CT142" s="605"/>
      <c r="CU142" s="605"/>
      <c r="CV142" s="605"/>
      <c r="CW142" s="19"/>
      <c r="CX142" s="26"/>
      <c r="CY142" s="41"/>
      <c r="CZ142" s="25"/>
      <c r="DA142" s="605"/>
      <c r="DB142" s="605"/>
      <c r="DC142" s="605"/>
      <c r="DD142" s="605"/>
      <c r="DE142" s="605"/>
      <c r="DF142" s="605"/>
      <c r="DG142" s="605"/>
      <c r="DH142" s="605"/>
      <c r="DI142" s="605"/>
      <c r="DJ142" s="524"/>
      <c r="DK142" s="19"/>
      <c r="DL142" s="26"/>
      <c r="DM142" s="40"/>
      <c r="DN142" s="25"/>
      <c r="DO142" s="605"/>
      <c r="DP142" s="605"/>
      <c r="DQ142" s="605"/>
      <c r="DR142" s="605"/>
      <c r="DS142" s="605"/>
      <c r="DT142" s="605"/>
      <c r="DU142" s="605"/>
      <c r="DV142" s="605"/>
      <c r="DW142" s="605"/>
      <c r="DX142" s="605"/>
      <c r="DY142" s="19"/>
      <c r="DZ142" s="26"/>
      <c r="EA142" s="40"/>
      <c r="EB142" s="25"/>
      <c r="EC142" s="605"/>
      <c r="ED142" s="605"/>
      <c r="EE142" s="605"/>
      <c r="EF142" s="605"/>
      <c r="EG142" s="605"/>
      <c r="EH142" s="605"/>
      <c r="EI142" s="605"/>
      <c r="EJ142" s="605"/>
      <c r="EK142" s="605"/>
      <c r="EL142" s="605"/>
      <c r="EM142" s="19"/>
      <c r="EN142" s="26"/>
      <c r="EO142" s="41"/>
      <c r="EP142" s="25">
        <f t="shared" si="105"/>
        <v>0</v>
      </c>
      <c r="EQ142" s="605">
        <f>'havi összesítő'!FY187</f>
        <v>0</v>
      </c>
      <c r="ER142" s="605">
        <f>'havi összesítő'!FZ187</f>
        <v>0</v>
      </c>
      <c r="ES142" s="605">
        <f>'havi összesítő'!FX187</f>
        <v>0</v>
      </c>
      <c r="ET142" s="605">
        <f>'havi összesítő'!GC187</f>
        <v>0</v>
      </c>
      <c r="EU142" s="605">
        <f>'havi összesítő'!GA187</f>
        <v>0</v>
      </c>
      <c r="EV142" s="42"/>
      <c r="EW142" s="322">
        <f t="shared" si="115"/>
        <v>0</v>
      </c>
      <c r="EX142" s="323">
        <f>'havi összesítő'!GL187</f>
        <v>0</v>
      </c>
      <c r="EY142" s="323">
        <f>'havi összesítő'!GN187</f>
        <v>0</v>
      </c>
      <c r="EZ142" s="323">
        <f>'havi összesítő'!GM187</f>
        <v>0</v>
      </c>
      <c r="FA142" s="323">
        <f>'havi összesítő'!GQ187</f>
        <v>0</v>
      </c>
      <c r="FB142" s="323">
        <f>'havi összesítő'!GO187</f>
        <v>0</v>
      </c>
      <c r="FC142" s="42"/>
      <c r="FD142" s="322">
        <f t="shared" si="107"/>
        <v>0</v>
      </c>
      <c r="FE142" s="323">
        <f t="shared" si="108"/>
        <v>0</v>
      </c>
      <c r="FF142" s="323">
        <f t="shared" si="109"/>
        <v>0</v>
      </c>
      <c r="FG142" s="323">
        <f t="shared" si="110"/>
        <v>0</v>
      </c>
      <c r="FH142" s="323">
        <f t="shared" si="111"/>
        <v>0</v>
      </c>
      <c r="FI142" s="323">
        <f t="shared" si="112"/>
        <v>0</v>
      </c>
      <c r="FJ142" s="41"/>
      <c r="FK142" s="25"/>
      <c r="FL142" s="605"/>
      <c r="FM142" s="605"/>
      <c r="FN142" s="605"/>
      <c r="FO142" s="605"/>
      <c r="FP142" s="605"/>
      <c r="FQ142" s="42"/>
      <c r="FR142" s="25"/>
      <c r="FS142" s="605"/>
      <c r="FT142" s="605"/>
      <c r="FU142" s="605"/>
      <c r="FV142" s="605"/>
      <c r="FW142" s="605"/>
      <c r="FX142" s="42"/>
      <c r="FY142" s="25"/>
      <c r="FZ142" s="605"/>
      <c r="GA142" s="605"/>
      <c r="GB142" s="605"/>
      <c r="GC142" s="605"/>
      <c r="GD142" s="605"/>
      <c r="GE142" s="43"/>
      <c r="GN142" s="21"/>
      <c r="GO142" s="21"/>
    </row>
    <row r="143" spans="1:197" ht="15.75" thickBot="1" x14ac:dyDescent="0.3">
      <c r="A143" s="53">
        <f>IF(beosztás!A191=0,"",beosztás!A191)</f>
        <v>44</v>
      </c>
      <c r="B143" s="48">
        <f>IF(beosztás!B177=0,"",beosztás!B177)</f>
        <v>45720</v>
      </c>
      <c r="C143" s="49" t="str">
        <f>IF(beosztás!C177=0,"",beosztás!C177)</f>
        <v>Kardos István(PJ)</v>
      </c>
      <c r="D143" s="50" t="str">
        <f>IF(beosztás!D177=0,"",beosztás!D177)</f>
        <v>Benchmark</v>
      </c>
      <c r="F143" s="25">
        <f t="shared" si="98"/>
        <v>144</v>
      </c>
      <c r="G143" s="605">
        <f>'havi összesítő'!M175</f>
        <v>32</v>
      </c>
      <c r="H143" s="605">
        <f>'havi összesítő'!N175</f>
        <v>0</v>
      </c>
      <c r="I143" s="605">
        <f>'havi összesítő'!L175</f>
        <v>8</v>
      </c>
      <c r="J143" s="605">
        <f>'havi összesítő'!Q175</f>
        <v>0</v>
      </c>
      <c r="K143" s="605">
        <f>'havi összesítő'!O175</f>
        <v>176</v>
      </c>
      <c r="L143" s="40"/>
      <c r="M143" s="25">
        <f t="shared" si="99"/>
        <v>80</v>
      </c>
      <c r="N143" s="605">
        <f>'havi összesítő'!Z175</f>
        <v>0</v>
      </c>
      <c r="O143" s="605">
        <f>'havi összesítő'!AB175</f>
        <v>0</v>
      </c>
      <c r="P143" s="605">
        <f>'havi összesítő'!AA175</f>
        <v>0</v>
      </c>
      <c r="Q143" s="605">
        <f>'havi összesítő'!AE175</f>
        <v>0</v>
      </c>
      <c r="R143" s="605">
        <f>'havi összesítő'!AC175</f>
        <v>80</v>
      </c>
      <c r="S143" s="40"/>
      <c r="T143" s="25">
        <f t="shared" si="100"/>
        <v>80</v>
      </c>
      <c r="U143" s="605">
        <f t="shared" si="101"/>
        <v>32</v>
      </c>
      <c r="V143" s="605">
        <f t="shared" si="102"/>
        <v>0</v>
      </c>
      <c r="W143" s="605">
        <f t="shared" si="103"/>
        <v>8</v>
      </c>
      <c r="X143" s="605">
        <f>'havi összesítő'!AS175</f>
        <v>0</v>
      </c>
      <c r="Y143" s="605">
        <f>'havi összesítő'!AQ175</f>
        <v>256</v>
      </c>
      <c r="Z143" s="41"/>
      <c r="AA143" s="329">
        <f t="shared" si="113"/>
        <v>32</v>
      </c>
      <c r="AB143" s="330">
        <f>'havi összesítő'!BC175</f>
        <v>0</v>
      </c>
      <c r="AC143" s="330">
        <f>'havi összesítő'!BD175</f>
        <v>0</v>
      </c>
      <c r="AD143" s="330">
        <f>'havi összesítő'!BB175</f>
        <v>8</v>
      </c>
      <c r="AE143" s="330">
        <f>'havi összesítő'!BG175</f>
        <v>-48</v>
      </c>
      <c r="AF143" s="331">
        <f>'havi összesítő'!BE175</f>
        <v>32</v>
      </c>
      <c r="AG143" s="40"/>
      <c r="AH143" s="25"/>
      <c r="AI143" s="605"/>
      <c r="AJ143" s="605"/>
      <c r="AK143" s="605"/>
      <c r="AL143" s="605"/>
      <c r="AM143" s="605"/>
      <c r="AN143" s="605"/>
      <c r="AO143" s="605"/>
      <c r="AP143" s="605"/>
      <c r="AQ143" s="605"/>
      <c r="AR143" s="605"/>
      <c r="AS143" s="19"/>
      <c r="AT143" s="26"/>
      <c r="AU143" s="40"/>
      <c r="AV143" s="25"/>
      <c r="AW143" s="605"/>
      <c r="AX143" s="605"/>
      <c r="AY143" s="605"/>
      <c r="AZ143" s="605"/>
      <c r="BA143" s="605"/>
      <c r="BB143" s="605"/>
      <c r="BC143" s="605"/>
      <c r="BD143" s="605"/>
      <c r="BE143" s="605"/>
      <c r="BF143" s="605"/>
      <c r="BG143" s="19"/>
      <c r="BH143" s="26"/>
      <c r="BI143" s="41"/>
      <c r="BJ143" s="25"/>
      <c r="BK143" s="605"/>
      <c r="BL143" s="605"/>
      <c r="BM143" s="605"/>
      <c r="BN143" s="605"/>
      <c r="BO143" s="605"/>
      <c r="BP143" s="605"/>
      <c r="BQ143" s="605"/>
      <c r="BR143" s="605"/>
      <c r="BS143" s="605"/>
      <c r="BT143" s="605"/>
      <c r="BU143" s="19"/>
      <c r="BV143" s="26"/>
      <c r="BW143" s="40"/>
      <c r="BX143" s="25"/>
      <c r="BY143" s="605"/>
      <c r="BZ143" s="605"/>
      <c r="CA143" s="605"/>
      <c r="CB143" s="605"/>
      <c r="CC143" s="605"/>
      <c r="CD143" s="605"/>
      <c r="CE143" s="605"/>
      <c r="CF143" s="605"/>
      <c r="CG143" s="605"/>
      <c r="CH143" s="605"/>
      <c r="CI143" s="19"/>
      <c r="CJ143" s="26"/>
      <c r="CK143" s="40"/>
      <c r="CL143" s="25"/>
      <c r="CM143" s="605"/>
      <c r="CN143" s="605"/>
      <c r="CO143" s="605"/>
      <c r="CP143" s="605"/>
      <c r="CQ143" s="605"/>
      <c r="CR143" s="605"/>
      <c r="CS143" s="605"/>
      <c r="CT143" s="605"/>
      <c r="CU143" s="605"/>
      <c r="CV143" s="605"/>
      <c r="CW143" s="19"/>
      <c r="CX143" s="26"/>
      <c r="CY143" s="41"/>
      <c r="CZ143" s="25"/>
      <c r="DA143" s="605"/>
      <c r="DB143" s="605"/>
      <c r="DC143" s="605"/>
      <c r="DD143" s="605"/>
      <c r="DE143" s="605"/>
      <c r="DF143" s="605"/>
      <c r="DG143" s="605"/>
      <c r="DH143" s="605"/>
      <c r="DI143" s="605"/>
      <c r="DJ143" s="469"/>
      <c r="DK143" s="19"/>
      <c r="DL143" s="26"/>
      <c r="DM143" s="40"/>
      <c r="DN143" s="25"/>
      <c r="DO143" s="605"/>
      <c r="DP143" s="605"/>
      <c r="DQ143" s="605"/>
      <c r="DR143" s="605"/>
      <c r="DS143" s="605"/>
      <c r="DT143" s="605"/>
      <c r="DU143" s="605"/>
      <c r="DV143" s="605"/>
      <c r="DW143" s="605"/>
      <c r="DX143" s="605"/>
      <c r="DY143" s="19"/>
      <c r="DZ143" s="26"/>
      <c r="EA143" s="40"/>
      <c r="EB143" s="25"/>
      <c r="EC143" s="605"/>
      <c r="ED143" s="605"/>
      <c r="EE143" s="605"/>
      <c r="EF143" s="605"/>
      <c r="EG143" s="605"/>
      <c r="EH143" s="605"/>
      <c r="EI143" s="605"/>
      <c r="EJ143" s="605"/>
      <c r="EK143" s="605"/>
      <c r="EL143" s="605"/>
      <c r="EM143" s="19"/>
      <c r="EN143" s="26"/>
      <c r="EO143" s="41"/>
      <c r="EP143" s="25">
        <f t="shared" si="105"/>
        <v>0</v>
      </c>
      <c r="EQ143" s="605">
        <f>'havi összesítő'!FY189</f>
        <v>0</v>
      </c>
      <c r="ER143" s="605">
        <f>'havi összesítő'!FZ189</f>
        <v>0</v>
      </c>
      <c r="ES143" s="605">
        <f>'havi összesítő'!FX189</f>
        <v>0</v>
      </c>
      <c r="ET143" s="605">
        <f>'havi összesítő'!GC189</f>
        <v>0</v>
      </c>
      <c r="EU143" s="605">
        <f>'havi összesítő'!GA189</f>
        <v>0</v>
      </c>
      <c r="EV143" s="42"/>
      <c r="EW143" s="322">
        <f t="shared" si="115"/>
        <v>0</v>
      </c>
      <c r="EX143" s="323">
        <f>'havi összesítő'!GL189</f>
        <v>0</v>
      </c>
      <c r="EY143" s="323">
        <f>'havi összesítő'!GN189</f>
        <v>0</v>
      </c>
      <c r="EZ143" s="323">
        <f>'havi összesítő'!GM189</f>
        <v>0</v>
      </c>
      <c r="FA143" s="323">
        <f>'havi összesítő'!GQ189</f>
        <v>0</v>
      </c>
      <c r="FB143" s="323">
        <f>'havi összesítő'!GO189</f>
        <v>0</v>
      </c>
      <c r="FC143" s="42"/>
      <c r="FD143" s="322">
        <f t="shared" si="107"/>
        <v>0</v>
      </c>
      <c r="FE143" s="323">
        <f t="shared" si="108"/>
        <v>0</v>
      </c>
      <c r="FF143" s="323">
        <f t="shared" si="109"/>
        <v>0</v>
      </c>
      <c r="FG143" s="323">
        <f t="shared" si="110"/>
        <v>0</v>
      </c>
      <c r="FH143" s="323">
        <f t="shared" si="111"/>
        <v>0</v>
      </c>
      <c r="FI143" s="323">
        <f t="shared" si="112"/>
        <v>0</v>
      </c>
      <c r="FJ143" s="41"/>
      <c r="FK143" s="25"/>
      <c r="FL143" s="605"/>
      <c r="FM143" s="605"/>
      <c r="FN143" s="605"/>
      <c r="FO143" s="605"/>
      <c r="FP143" s="605"/>
      <c r="FQ143" s="42"/>
      <c r="FR143" s="25"/>
      <c r="FS143" s="605"/>
      <c r="FT143" s="605"/>
      <c r="FU143" s="605"/>
      <c r="FV143" s="605"/>
      <c r="FW143" s="605"/>
      <c r="FX143" s="42"/>
      <c r="FY143" s="25"/>
      <c r="FZ143" s="605"/>
      <c r="GA143" s="605"/>
      <c r="GB143" s="605"/>
      <c r="GC143" s="605"/>
      <c r="GD143" s="605"/>
      <c r="GE143" s="43"/>
      <c r="GN143" s="21"/>
      <c r="GO143" s="21"/>
    </row>
    <row r="144" spans="1:197" ht="15.75" hidden="1" thickBot="1" x14ac:dyDescent="0.3">
      <c r="A144" s="54">
        <f>IF(beosztás!A192=0,"",beosztás!A192)</f>
        <v>45</v>
      </c>
      <c r="B144" s="51" t="str">
        <f>IF(beosztás!B192=0,"",beosztás!B192)</f>
        <v/>
      </c>
      <c r="C144" s="52" t="str">
        <f>IF(beosztás!C192=0,"",beosztás!C192)</f>
        <v/>
      </c>
      <c r="D144" s="50" t="str">
        <f>IF(beosztás!D178=0,"",beosztás!D178)</f>
        <v/>
      </c>
      <c r="F144" s="27">
        <f t="shared" si="98"/>
        <v>0</v>
      </c>
      <c r="G144" s="28">
        <f>'havi összesítő'!M176</f>
        <v>0</v>
      </c>
      <c r="H144" s="28">
        <f>'havi összesítő'!N176</f>
        <v>0</v>
      </c>
      <c r="I144" s="28">
        <f>'havi összesítő'!L176</f>
        <v>0</v>
      </c>
      <c r="J144" s="28">
        <f>'havi összesítő'!Q176</f>
        <v>0</v>
      </c>
      <c r="K144" s="28">
        <f>'havi összesítő'!O176</f>
        <v>0</v>
      </c>
      <c r="L144" s="40"/>
      <c r="M144" s="27">
        <f t="shared" si="99"/>
        <v>0</v>
      </c>
      <c r="N144" s="28">
        <f>'havi összesítő'!Z176</f>
        <v>0</v>
      </c>
      <c r="O144" s="28">
        <f>'havi összesítő'!AB176</f>
        <v>0</v>
      </c>
      <c r="P144" s="28">
        <f>'havi összesítő'!AA176</f>
        <v>0</v>
      </c>
      <c r="Q144" s="28">
        <f>'havi összesítő'!AE176</f>
        <v>0</v>
      </c>
      <c r="R144" s="28">
        <f>'havi összesítő'!AC176</f>
        <v>0</v>
      </c>
      <c r="S144" s="40"/>
      <c r="T144" s="27">
        <f t="shared" si="100"/>
        <v>0</v>
      </c>
      <c r="U144" s="28">
        <f t="shared" si="101"/>
        <v>0</v>
      </c>
      <c r="V144" s="28">
        <f t="shared" si="102"/>
        <v>0</v>
      </c>
      <c r="W144" s="28">
        <f t="shared" si="103"/>
        <v>0</v>
      </c>
      <c r="X144" s="28">
        <f>'havi összesítő'!AS176</f>
        <v>0</v>
      </c>
      <c r="Y144" s="28">
        <f>'havi összesítő'!AQ176</f>
        <v>0</v>
      </c>
      <c r="Z144" s="41"/>
      <c r="AA144" s="571">
        <f t="shared" si="113"/>
        <v>0</v>
      </c>
      <c r="AB144" s="572">
        <f>'havi összesítő'!BC176</f>
        <v>0</v>
      </c>
      <c r="AC144" s="572">
        <f>'havi összesítő'!BD176</f>
        <v>0</v>
      </c>
      <c r="AD144" s="572">
        <f>'havi összesítő'!BB176</f>
        <v>0</v>
      </c>
      <c r="AE144" s="572">
        <f>'havi összesítő'!BG176</f>
        <v>0</v>
      </c>
      <c r="AF144" s="573">
        <f>'havi összesítő'!BE176</f>
        <v>0</v>
      </c>
      <c r="AG144" s="40"/>
      <c r="AH144" s="27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3"/>
      <c r="AT144" s="29"/>
      <c r="AU144" s="40"/>
      <c r="AV144" s="27"/>
      <c r="AW144" s="28"/>
      <c r="AX144" s="28"/>
      <c r="AY144" s="28"/>
      <c r="AZ144" s="28"/>
      <c r="BA144" s="28"/>
      <c r="BB144" s="28"/>
      <c r="BC144" s="28"/>
      <c r="BD144" s="28"/>
      <c r="BE144" s="28"/>
      <c r="BF144" s="28"/>
      <c r="BG144" s="23"/>
      <c r="BH144" s="29"/>
      <c r="BI144" s="41"/>
      <c r="BJ144" s="27"/>
      <c r="BK144" s="28"/>
      <c r="BL144" s="28"/>
      <c r="BM144" s="28"/>
      <c r="BN144" s="28"/>
      <c r="BO144" s="28"/>
      <c r="BP144" s="28"/>
      <c r="BQ144" s="28"/>
      <c r="BR144" s="28"/>
      <c r="BS144" s="28"/>
      <c r="BT144" s="647"/>
      <c r="BU144" s="23"/>
      <c r="BV144" s="29"/>
      <c r="BW144" s="40"/>
      <c r="BX144" s="27"/>
      <c r="BY144" s="28"/>
      <c r="BZ144" s="28"/>
      <c r="CA144" s="28"/>
      <c r="CB144" s="28"/>
      <c r="CC144" s="28"/>
      <c r="CD144" s="28"/>
      <c r="CE144" s="28"/>
      <c r="CF144" s="28"/>
      <c r="CG144" s="28"/>
      <c r="CH144" s="647"/>
      <c r="CI144" s="23"/>
      <c r="CJ144" s="29"/>
      <c r="CK144" s="40"/>
      <c r="CL144" s="27"/>
      <c r="CM144" s="28"/>
      <c r="CN144" s="28"/>
      <c r="CO144" s="28"/>
      <c r="CP144" s="28"/>
      <c r="CQ144" s="28"/>
      <c r="CR144" s="28"/>
      <c r="CS144" s="28"/>
      <c r="CT144" s="28"/>
      <c r="CU144" s="28"/>
      <c r="CV144" s="28"/>
      <c r="CW144" s="23"/>
      <c r="CX144" s="29"/>
      <c r="CY144" s="41"/>
      <c r="CZ144" s="27"/>
      <c r="DA144" s="28"/>
      <c r="DB144" s="28"/>
      <c r="DC144" s="28"/>
      <c r="DD144" s="28"/>
      <c r="DE144" s="28"/>
      <c r="DF144" s="28"/>
      <c r="DG144" s="28"/>
      <c r="DH144" s="28"/>
      <c r="DI144" s="28"/>
      <c r="DJ144" s="28"/>
      <c r="DK144" s="23"/>
      <c r="DL144" s="29"/>
      <c r="DM144" s="40"/>
      <c r="DN144" s="27"/>
      <c r="DO144" s="28"/>
      <c r="DP144" s="28"/>
      <c r="DQ144" s="28"/>
      <c r="DR144" s="28"/>
      <c r="DS144" s="28"/>
      <c r="DT144" s="28"/>
      <c r="DU144" s="28"/>
      <c r="DV144" s="28"/>
      <c r="DW144" s="28"/>
      <c r="DX144" s="28"/>
      <c r="DY144" s="23"/>
      <c r="DZ144" s="29"/>
      <c r="EA144" s="40"/>
      <c r="EB144" s="27"/>
      <c r="EC144" s="28"/>
      <c r="ED144" s="28"/>
      <c r="EE144" s="28"/>
      <c r="EF144" s="28"/>
      <c r="EG144" s="28"/>
      <c r="EH144" s="28"/>
      <c r="EI144" s="28"/>
      <c r="EJ144" s="28"/>
      <c r="EK144" s="28"/>
      <c r="EL144" s="28"/>
      <c r="EM144" s="23"/>
      <c r="EN144" s="29"/>
      <c r="EO144" s="41"/>
      <c r="EP144" s="27">
        <f t="shared" si="105"/>
        <v>0</v>
      </c>
      <c r="EQ144" s="28">
        <f>'havi összesítő'!FY190</f>
        <v>0</v>
      </c>
      <c r="ER144" s="28">
        <f>'havi összesítő'!FZ190</f>
        <v>0</v>
      </c>
      <c r="ES144" s="28">
        <f>'havi összesítő'!FX190</f>
        <v>0</v>
      </c>
      <c r="ET144" s="28">
        <f>'havi összesítő'!GC190</f>
        <v>0</v>
      </c>
      <c r="EU144" s="28">
        <f>'havi összesítő'!GA190</f>
        <v>0</v>
      </c>
      <c r="EV144" s="42"/>
      <c r="EW144" s="322">
        <f t="shared" si="115"/>
        <v>0</v>
      </c>
      <c r="EX144" s="323">
        <f>'havi összesítő'!GL190</f>
        <v>0</v>
      </c>
      <c r="EY144" s="323">
        <f>'havi összesítő'!GN190</f>
        <v>0</v>
      </c>
      <c r="EZ144" s="323">
        <f>'havi összesítő'!GM190</f>
        <v>0</v>
      </c>
      <c r="FA144" s="323">
        <f>'havi összesítő'!GQ190</f>
        <v>0</v>
      </c>
      <c r="FB144" s="323">
        <f>'havi összesítő'!GO190</f>
        <v>0</v>
      </c>
      <c r="FC144" s="42"/>
      <c r="FD144" s="322">
        <f t="shared" si="107"/>
        <v>0</v>
      </c>
      <c r="FE144" s="323">
        <f t="shared" si="108"/>
        <v>0</v>
      </c>
      <c r="FF144" s="323">
        <f t="shared" si="109"/>
        <v>0</v>
      </c>
      <c r="FG144" s="323">
        <f t="shared" si="110"/>
        <v>0</v>
      </c>
      <c r="FH144" s="323">
        <f t="shared" si="111"/>
        <v>0</v>
      </c>
      <c r="FI144" s="323">
        <f t="shared" si="112"/>
        <v>0</v>
      </c>
      <c r="FJ144" s="41"/>
      <c r="FK144" s="27"/>
      <c r="FL144" s="28"/>
      <c r="FM144" s="28"/>
      <c r="FN144" s="28"/>
      <c r="FO144" s="28"/>
      <c r="FP144" s="28"/>
      <c r="FQ144" s="42"/>
      <c r="FR144" s="27"/>
      <c r="FS144" s="28"/>
      <c r="FT144" s="28"/>
      <c r="FU144" s="28"/>
      <c r="FV144" s="28"/>
      <c r="FW144" s="28"/>
      <c r="FX144" s="42"/>
      <c r="FY144" s="27"/>
      <c r="FZ144" s="28"/>
      <c r="GA144" s="28"/>
      <c r="GB144" s="28"/>
      <c r="GC144" s="28"/>
      <c r="GD144" s="28"/>
      <c r="GE144" s="43"/>
      <c r="GN144" s="21"/>
      <c r="GO144" s="21"/>
    </row>
    <row r="145" spans="1:197" ht="15.75" thickBot="1" x14ac:dyDescent="0.3">
      <c r="A145" s="426" t="str">
        <f>IF(beosztás!A193=0,"",beosztás!A193)</f>
        <v/>
      </c>
      <c r="B145" s="427" t="str">
        <f>IF(beosztás!B193=0,"",beosztás!B193)</f>
        <v/>
      </c>
      <c r="C145" s="427" t="str">
        <f>IF(beosztás!C193=0,"",beosztás!C193)</f>
        <v>Logistic</v>
      </c>
      <c r="D145" s="428" t="str">
        <f>IF(beosztás!D193=0,"",beosztás!D193)</f>
        <v/>
      </c>
      <c r="E145" s="18"/>
      <c r="F145" s="354"/>
      <c r="G145" s="355"/>
      <c r="H145" s="355"/>
      <c r="I145" s="355"/>
      <c r="J145" s="355"/>
      <c r="K145" s="355"/>
      <c r="L145" s="325"/>
      <c r="M145" s="354"/>
      <c r="N145" s="355"/>
      <c r="O145" s="355"/>
      <c r="P145" s="355"/>
      <c r="Q145" s="355"/>
      <c r="R145" s="355"/>
      <c r="S145" s="325"/>
      <c r="T145" s="354"/>
      <c r="U145" s="355"/>
      <c r="V145" s="355"/>
      <c r="W145" s="355"/>
      <c r="X145" s="355"/>
      <c r="Y145" s="355"/>
      <c r="Z145" s="326"/>
      <c r="AA145" s="357"/>
      <c r="AB145" s="358"/>
      <c r="AC145" s="358"/>
      <c r="AD145" s="358"/>
      <c r="AE145" s="358"/>
      <c r="AF145" s="358"/>
      <c r="AG145" s="325"/>
      <c r="AH145" s="354"/>
      <c r="AI145" s="355"/>
      <c r="AJ145" s="355"/>
      <c r="AK145" s="355"/>
      <c r="AL145" s="355"/>
      <c r="AM145" s="355"/>
      <c r="AN145" s="355"/>
      <c r="AO145" s="355"/>
      <c r="AP145" s="355"/>
      <c r="AQ145" s="355"/>
      <c r="AR145" s="355"/>
      <c r="AS145" s="355"/>
      <c r="AT145" s="356"/>
      <c r="AU145" s="325"/>
      <c r="AV145" s="354"/>
      <c r="AW145" s="355"/>
      <c r="AX145" s="355"/>
      <c r="AY145" s="355"/>
      <c r="AZ145" s="355"/>
      <c r="BA145" s="355"/>
      <c r="BB145" s="355"/>
      <c r="BC145" s="355"/>
      <c r="BD145" s="355"/>
      <c r="BE145" s="355"/>
      <c r="BF145" s="355"/>
      <c r="BG145" s="355"/>
      <c r="BH145" s="356"/>
      <c r="BI145" s="326"/>
      <c r="BJ145" s="354"/>
      <c r="BK145" s="355"/>
      <c r="BL145" s="355"/>
      <c r="BM145" s="355"/>
      <c r="BN145" s="355"/>
      <c r="BO145" s="355"/>
      <c r="BP145" s="355"/>
      <c r="BQ145" s="355"/>
      <c r="BR145" s="355"/>
      <c r="BS145" s="355"/>
      <c r="BT145" s="355"/>
      <c r="BU145" s="355"/>
      <c r="BV145" s="356"/>
      <c r="BW145" s="325"/>
      <c r="BX145" s="354"/>
      <c r="BY145" s="355"/>
      <c r="BZ145" s="355"/>
      <c r="CA145" s="355"/>
      <c r="CB145" s="355"/>
      <c r="CC145" s="355"/>
      <c r="CD145" s="355"/>
      <c r="CE145" s="355"/>
      <c r="CF145" s="355"/>
      <c r="CG145" s="355"/>
      <c r="CH145" s="355"/>
      <c r="CI145" s="355"/>
      <c r="CJ145" s="356"/>
      <c r="CK145" s="325"/>
      <c r="CL145" s="354"/>
      <c r="CM145" s="355"/>
      <c r="CN145" s="355"/>
      <c r="CO145" s="355"/>
      <c r="CP145" s="355"/>
      <c r="CQ145" s="355"/>
      <c r="CR145" s="355"/>
      <c r="CS145" s="355"/>
      <c r="CT145" s="355"/>
      <c r="CU145" s="355"/>
      <c r="CV145" s="355"/>
      <c r="CW145" s="355"/>
      <c r="CX145" s="356"/>
      <c r="CY145" s="326"/>
      <c r="CZ145" s="354"/>
      <c r="DA145" s="355"/>
      <c r="DB145" s="355"/>
      <c r="DC145" s="355"/>
      <c r="DD145" s="355"/>
      <c r="DE145" s="355"/>
      <c r="DF145" s="355"/>
      <c r="DG145" s="355"/>
      <c r="DH145" s="355"/>
      <c r="DI145" s="355"/>
      <c r="DJ145" s="355"/>
      <c r="DK145" s="355"/>
      <c r="DL145" s="356"/>
      <c r="DM145" s="325"/>
      <c r="DN145" s="354"/>
      <c r="DO145" s="355"/>
      <c r="DP145" s="355"/>
      <c r="DQ145" s="355"/>
      <c r="DR145" s="355"/>
      <c r="DS145" s="355"/>
      <c r="DT145" s="355"/>
      <c r="DU145" s="355"/>
      <c r="DV145" s="355"/>
      <c r="DW145" s="355"/>
      <c r="DX145" s="355"/>
      <c r="DY145" s="355"/>
      <c r="DZ145" s="356"/>
      <c r="EA145" s="325"/>
      <c r="EB145" s="354"/>
      <c r="EC145" s="355"/>
      <c r="ED145" s="355"/>
      <c r="EE145" s="355"/>
      <c r="EF145" s="355"/>
      <c r="EG145" s="355"/>
      <c r="EH145" s="355"/>
      <c r="EI145" s="355"/>
      <c r="EJ145" s="355"/>
      <c r="EK145" s="355"/>
      <c r="EL145" s="355"/>
      <c r="EM145" s="355"/>
      <c r="EN145" s="356"/>
      <c r="EO145" s="326"/>
      <c r="EP145" s="354"/>
      <c r="EQ145" s="355"/>
      <c r="ER145" s="355"/>
      <c r="ES145" s="355"/>
      <c r="ET145" s="355"/>
      <c r="EU145" s="355"/>
      <c r="EV145" s="327"/>
      <c r="EW145" s="354"/>
      <c r="EX145" s="355"/>
      <c r="EY145" s="355"/>
      <c r="EZ145" s="355"/>
      <c r="FA145" s="355"/>
      <c r="FB145" s="355"/>
      <c r="FC145" s="327"/>
      <c r="FD145" s="354"/>
      <c r="FE145" s="355"/>
      <c r="FF145" s="355"/>
      <c r="FG145" s="355"/>
      <c r="FH145" s="355"/>
      <c r="FI145" s="355"/>
      <c r="FJ145" s="326"/>
      <c r="FK145" s="354"/>
      <c r="FL145" s="355"/>
      <c r="FM145" s="355"/>
      <c r="FN145" s="355"/>
      <c r="FO145" s="355"/>
      <c r="FP145" s="355"/>
      <c r="FQ145" s="327"/>
      <c r="FR145" s="354"/>
      <c r="FS145" s="355"/>
      <c r="FT145" s="355"/>
      <c r="FU145" s="355"/>
      <c r="FV145" s="355"/>
      <c r="FW145" s="355"/>
      <c r="FX145" s="327"/>
      <c r="FY145" s="357"/>
      <c r="FZ145" s="358"/>
      <c r="GA145" s="358"/>
      <c r="GB145" s="358"/>
      <c r="GC145" s="358"/>
      <c r="GD145" s="358"/>
      <c r="GE145" s="328"/>
      <c r="GN145" s="21"/>
      <c r="GO145" s="21"/>
    </row>
    <row r="146" spans="1:197" ht="15.75" thickBot="1" x14ac:dyDescent="0.3">
      <c r="A146" s="429" t="str">
        <f>IF(beosztás!A194=0,"",beosztás!A194)</f>
        <v/>
      </c>
      <c r="B146" s="429" t="str">
        <f>IF(beosztás!B194=0,"",beosztás!B194)</f>
        <v>Dolg. Kód</v>
      </c>
      <c r="C146" s="429" t="str">
        <f>IF(beosztás!C194=0,"",beosztás!C194)</f>
        <v>Név</v>
      </c>
      <c r="D146" s="429"/>
      <c r="E146" s="18"/>
      <c r="F146" s="357"/>
      <c r="G146" s="358"/>
      <c r="H146" s="358"/>
      <c r="I146" s="358"/>
      <c r="J146" s="358"/>
      <c r="K146" s="358"/>
      <c r="L146" s="325"/>
      <c r="M146" s="360"/>
      <c r="N146" s="361"/>
      <c r="O146" s="361"/>
      <c r="P146" s="361"/>
      <c r="Q146" s="361"/>
      <c r="R146" s="361"/>
      <c r="S146" s="325"/>
      <c r="T146" s="360"/>
      <c r="U146" s="361"/>
      <c r="V146" s="361"/>
      <c r="W146" s="361"/>
      <c r="X146" s="361"/>
      <c r="Y146" s="361"/>
      <c r="Z146" s="326"/>
      <c r="AA146" s="357"/>
      <c r="AB146" s="358"/>
      <c r="AC146" s="358"/>
      <c r="AD146" s="358"/>
      <c r="AE146" s="358"/>
      <c r="AF146" s="358"/>
      <c r="AG146" s="325"/>
      <c r="AH146" s="360"/>
      <c r="AI146" s="361"/>
      <c r="AJ146" s="361"/>
      <c r="AK146" s="361"/>
      <c r="AL146" s="361"/>
      <c r="AM146" s="361"/>
      <c r="AN146" s="361"/>
      <c r="AO146" s="361"/>
      <c r="AP146" s="361"/>
      <c r="AQ146" s="361"/>
      <c r="AR146" s="361"/>
      <c r="AS146" s="361"/>
      <c r="AT146" s="362"/>
      <c r="AU146" s="325"/>
      <c r="AV146" s="360"/>
      <c r="AW146" s="361"/>
      <c r="AX146" s="361"/>
      <c r="AY146" s="361"/>
      <c r="AZ146" s="361"/>
      <c r="BA146" s="361"/>
      <c r="BB146" s="361"/>
      <c r="BC146" s="361"/>
      <c r="BD146" s="361"/>
      <c r="BE146" s="361"/>
      <c r="BF146" s="361"/>
      <c r="BG146" s="361"/>
      <c r="BH146" s="362"/>
      <c r="BI146" s="326"/>
      <c r="BJ146" s="360"/>
      <c r="BK146" s="361"/>
      <c r="BL146" s="361"/>
      <c r="BM146" s="361"/>
      <c r="BN146" s="361"/>
      <c r="BO146" s="361"/>
      <c r="BP146" s="361"/>
      <c r="BQ146" s="361"/>
      <c r="BR146" s="361"/>
      <c r="BS146" s="361"/>
      <c r="BT146" s="361"/>
      <c r="BU146" s="361"/>
      <c r="BV146" s="362"/>
      <c r="BW146" s="325"/>
      <c r="BX146" s="360"/>
      <c r="BY146" s="361"/>
      <c r="BZ146" s="361"/>
      <c r="CA146" s="361"/>
      <c r="CB146" s="361"/>
      <c r="CC146" s="361"/>
      <c r="CD146" s="361"/>
      <c r="CE146" s="361"/>
      <c r="CF146" s="361"/>
      <c r="CG146" s="361"/>
      <c r="CH146" s="361"/>
      <c r="CI146" s="361"/>
      <c r="CJ146" s="362"/>
      <c r="CK146" s="325"/>
      <c r="CL146" s="360"/>
      <c r="CM146" s="361"/>
      <c r="CN146" s="361"/>
      <c r="CO146" s="361"/>
      <c r="CP146" s="361"/>
      <c r="CQ146" s="361"/>
      <c r="CR146" s="361"/>
      <c r="CS146" s="361"/>
      <c r="CT146" s="361"/>
      <c r="CU146" s="361"/>
      <c r="CV146" s="361"/>
      <c r="CW146" s="361"/>
      <c r="CX146" s="362"/>
      <c r="CY146" s="326"/>
      <c r="CZ146" s="360"/>
      <c r="DA146" s="361"/>
      <c r="DB146" s="361"/>
      <c r="DC146" s="361"/>
      <c r="DD146" s="361"/>
      <c r="DE146" s="361"/>
      <c r="DF146" s="361"/>
      <c r="DG146" s="361"/>
      <c r="DH146" s="361"/>
      <c r="DI146" s="361"/>
      <c r="DJ146" s="361"/>
      <c r="DK146" s="361"/>
      <c r="DL146" s="362"/>
      <c r="DM146" s="325"/>
      <c r="DN146" s="360"/>
      <c r="DO146" s="361"/>
      <c r="DP146" s="361"/>
      <c r="DQ146" s="361"/>
      <c r="DR146" s="361"/>
      <c r="DS146" s="361"/>
      <c r="DT146" s="361"/>
      <c r="DU146" s="361"/>
      <c r="DV146" s="361"/>
      <c r="DW146" s="361"/>
      <c r="DX146" s="361"/>
      <c r="DY146" s="361"/>
      <c r="DZ146" s="362"/>
      <c r="EA146" s="325"/>
      <c r="EB146" s="360"/>
      <c r="EC146" s="361"/>
      <c r="ED146" s="361"/>
      <c r="EE146" s="361"/>
      <c r="EF146" s="361"/>
      <c r="EG146" s="361"/>
      <c r="EH146" s="361"/>
      <c r="EI146" s="361"/>
      <c r="EJ146" s="361"/>
      <c r="EK146" s="361"/>
      <c r="EL146" s="361"/>
      <c r="EM146" s="361"/>
      <c r="EN146" s="362"/>
      <c r="EO146" s="326"/>
      <c r="EP146" s="360"/>
      <c r="EQ146" s="361"/>
      <c r="ER146" s="361"/>
      <c r="ES146" s="361"/>
      <c r="ET146" s="361"/>
      <c r="EU146" s="361"/>
      <c r="EV146" s="327"/>
      <c r="EW146" s="360"/>
      <c r="EX146" s="361"/>
      <c r="EY146" s="361"/>
      <c r="EZ146" s="361"/>
      <c r="FA146" s="361"/>
      <c r="FB146" s="361"/>
      <c r="FC146" s="327"/>
      <c r="FD146" s="360"/>
      <c r="FE146" s="361"/>
      <c r="FF146" s="361"/>
      <c r="FG146" s="361"/>
      <c r="FH146" s="361"/>
      <c r="FI146" s="361"/>
      <c r="FJ146" s="326"/>
      <c r="FK146" s="360"/>
      <c r="FL146" s="361"/>
      <c r="FM146" s="361"/>
      <c r="FN146" s="361"/>
      <c r="FO146" s="361"/>
      <c r="FP146" s="361"/>
      <c r="FQ146" s="327"/>
      <c r="FR146" s="360"/>
      <c r="FS146" s="361"/>
      <c r="FT146" s="361"/>
      <c r="FU146" s="361"/>
      <c r="FV146" s="361"/>
      <c r="FW146" s="361"/>
      <c r="FX146" s="327"/>
      <c r="FY146" s="360"/>
      <c r="FZ146" s="361"/>
      <c r="GA146" s="361"/>
      <c r="GB146" s="361"/>
      <c r="GC146" s="361"/>
      <c r="GD146" s="361"/>
      <c r="GE146" s="328"/>
      <c r="GN146" s="21"/>
      <c r="GO146" s="21"/>
    </row>
    <row r="147" spans="1:197" ht="15.75" thickBot="1" x14ac:dyDescent="0.3">
      <c r="A147" s="430">
        <f>IF(beosztás!A195=0,"",beosztás!A195)</f>
        <v>1</v>
      </c>
      <c r="B147" s="431">
        <f>IF(beosztás!B195=0,"",beosztás!B195)</f>
        <v>177</v>
      </c>
      <c r="C147" s="432" t="str">
        <f>IF(beosztás!C195=0,"",beosztás!C195)</f>
        <v>Tóth Antal</v>
      </c>
      <c r="D147" s="433" t="str">
        <f>IF(beosztás!D195=0,"",beosztás!D195)</f>
        <v>Truck loader</v>
      </c>
      <c r="E147" s="18"/>
      <c r="F147" s="322">
        <f t="shared" ref="F147:F161" si="116">K147-SUM(G147:H147)</f>
        <v>168</v>
      </c>
      <c r="G147" s="323">
        <f>'havi összesítő'!M193</f>
        <v>8</v>
      </c>
      <c r="H147" s="323">
        <f>'havi összesítő'!N193</f>
        <v>0</v>
      </c>
      <c r="I147" s="323">
        <f>'havi összesítő'!L193</f>
        <v>8</v>
      </c>
      <c r="J147" s="323">
        <f>'havi összesítő'!Q193</f>
        <v>0</v>
      </c>
      <c r="K147" s="323">
        <f>'havi összesítő'!O193</f>
        <v>176</v>
      </c>
      <c r="L147" s="325"/>
      <c r="M147" s="322">
        <f t="shared" ref="M147:M161" si="117">R147-(SUM(N147:O147)+X147)</f>
        <v>144</v>
      </c>
      <c r="N147" s="323">
        <f>'havi összesítő'!Z193</f>
        <v>16</v>
      </c>
      <c r="O147" s="323">
        <f>'havi összesítő'!AB193</f>
        <v>0</v>
      </c>
      <c r="P147" s="323">
        <f>'havi összesítő'!AA193</f>
        <v>0</v>
      </c>
      <c r="Q147" s="323">
        <f>'havi összesítő'!AE193</f>
        <v>0</v>
      </c>
      <c r="R147" s="323">
        <f>'havi összesítő'!AC193</f>
        <v>160</v>
      </c>
      <c r="S147" s="325"/>
      <c r="T147" s="322">
        <f t="shared" ref="T147:T161" si="118">R147-(N147+O147+X147)</f>
        <v>144</v>
      </c>
      <c r="U147" s="323">
        <f t="shared" ref="U147:U161" si="119">G147+N147</f>
        <v>24</v>
      </c>
      <c r="V147" s="323">
        <f t="shared" ref="V147:V161" si="120">H147+O147</f>
        <v>0</v>
      </c>
      <c r="W147" s="323">
        <f t="shared" ref="W147:W161" si="121">I147+P147</f>
        <v>8</v>
      </c>
      <c r="X147" s="323">
        <f>'havi összesítő'!AS193</f>
        <v>0</v>
      </c>
      <c r="Y147" s="323">
        <f>'havi összesítő'!AQ193</f>
        <v>336</v>
      </c>
      <c r="Z147" s="326"/>
      <c r="AA147" s="322">
        <f t="shared" ref="AA147" si="122">AF147-SUM(AB147:AC147)</f>
        <v>145</v>
      </c>
      <c r="AB147" s="323">
        <f>'havi összesítő'!BC193</f>
        <v>16</v>
      </c>
      <c r="AC147" s="323">
        <f>'havi összesítő'!BD193</f>
        <v>0</v>
      </c>
      <c r="AD147" s="323">
        <f>'havi összesítő'!BB193</f>
        <v>8</v>
      </c>
      <c r="AE147" s="323">
        <f>'havi összesítő'!BG193</f>
        <v>1</v>
      </c>
      <c r="AF147" s="324">
        <f>'havi összesítő'!BE193</f>
        <v>161</v>
      </c>
      <c r="AG147" s="325"/>
      <c r="AH147" s="322"/>
      <c r="AI147" s="323"/>
      <c r="AJ147" s="323"/>
      <c r="AK147" s="323"/>
      <c r="AL147" s="323"/>
      <c r="AM147" s="323"/>
      <c r="AN147" s="323"/>
      <c r="AO147" s="323"/>
      <c r="AP147" s="323"/>
      <c r="AQ147" s="323"/>
      <c r="AR147" s="323"/>
      <c r="AS147" s="323"/>
      <c r="AT147" s="324"/>
      <c r="AU147" s="325"/>
      <c r="AV147" s="322"/>
      <c r="AW147" s="323"/>
      <c r="AX147" s="323"/>
      <c r="AY147" s="323"/>
      <c r="AZ147" s="323"/>
      <c r="BA147" s="323"/>
      <c r="BB147" s="323"/>
      <c r="BC147" s="323"/>
      <c r="BD147" s="323"/>
      <c r="BE147" s="323"/>
      <c r="BF147" s="323"/>
      <c r="BG147" s="323"/>
      <c r="BH147" s="324"/>
      <c r="BI147" s="326"/>
      <c r="BJ147" s="322"/>
      <c r="BK147" s="323"/>
      <c r="BL147" s="323"/>
      <c r="BM147" s="323"/>
      <c r="BN147" s="323"/>
      <c r="BO147" s="323"/>
      <c r="BP147" s="323"/>
      <c r="BQ147" s="323"/>
      <c r="BR147" s="323"/>
      <c r="BS147" s="323"/>
      <c r="BT147" s="323"/>
      <c r="BU147" s="323"/>
      <c r="BV147" s="324"/>
      <c r="BW147" s="325"/>
      <c r="BX147" s="322"/>
      <c r="BY147" s="323"/>
      <c r="BZ147" s="323"/>
      <c r="CA147" s="323"/>
      <c r="CB147" s="323"/>
      <c r="CC147" s="323"/>
      <c r="CD147" s="323"/>
      <c r="CE147" s="323"/>
      <c r="CF147" s="323"/>
      <c r="CG147" s="323"/>
      <c r="CH147" s="323"/>
      <c r="CI147" s="323"/>
      <c r="CJ147" s="324"/>
      <c r="CK147" s="325"/>
      <c r="CL147" s="322"/>
      <c r="CM147" s="323"/>
      <c r="CN147" s="323"/>
      <c r="CO147" s="323"/>
      <c r="CP147" s="323"/>
      <c r="CQ147" s="323"/>
      <c r="CR147" s="323"/>
      <c r="CS147" s="323"/>
      <c r="CT147" s="323"/>
      <c r="CU147" s="323"/>
      <c r="CV147" s="323"/>
      <c r="CW147" s="323"/>
      <c r="CX147" s="324"/>
      <c r="CY147" s="326"/>
      <c r="CZ147" s="322"/>
      <c r="DA147" s="323"/>
      <c r="DB147" s="323"/>
      <c r="DC147" s="323"/>
      <c r="DD147" s="323"/>
      <c r="DE147" s="323"/>
      <c r="DF147" s="323"/>
      <c r="DG147" s="323"/>
      <c r="DH147" s="323"/>
      <c r="DI147" s="323"/>
      <c r="DJ147" s="323"/>
      <c r="DK147" s="323"/>
      <c r="DL147" s="324"/>
      <c r="DM147" s="325"/>
      <c r="DN147" s="322"/>
      <c r="DO147" s="323"/>
      <c r="DP147" s="323"/>
      <c r="DQ147" s="323"/>
      <c r="DR147" s="323"/>
      <c r="DS147" s="323"/>
      <c r="DT147" s="323"/>
      <c r="DU147" s="323"/>
      <c r="DV147" s="323"/>
      <c r="DW147" s="323"/>
      <c r="DX147" s="323"/>
      <c r="DY147" s="323"/>
      <c r="DZ147" s="324"/>
      <c r="EA147" s="325"/>
      <c r="EB147" s="322"/>
      <c r="EC147" s="323"/>
      <c r="ED147" s="323"/>
      <c r="EE147" s="323"/>
      <c r="EF147" s="323"/>
      <c r="EG147" s="323"/>
      <c r="EH147" s="323"/>
      <c r="EI147" s="323"/>
      <c r="EJ147" s="323"/>
      <c r="EK147" s="323"/>
      <c r="EL147" s="323"/>
      <c r="EM147" s="323"/>
      <c r="EN147" s="324"/>
      <c r="EO147" s="326"/>
      <c r="EP147" s="322">
        <f t="shared" ref="EP147:EP161" si="123">EU147-SUM(EQ147:ET147)</f>
        <v>168</v>
      </c>
      <c r="EQ147" s="323">
        <f>'havi összesítő'!FY193</f>
        <v>0</v>
      </c>
      <c r="ER147" s="323">
        <f>'havi összesítő'!FZ193</f>
        <v>0</v>
      </c>
      <c r="ES147" s="323">
        <f>'havi összesítő'!FX193</f>
        <v>0</v>
      </c>
      <c r="ET147" s="323">
        <f>'havi összesítő'!GC193</f>
        <v>-168</v>
      </c>
      <c r="EU147" s="323">
        <f>'havi összesítő'!GA193</f>
        <v>0</v>
      </c>
      <c r="EV147" s="327"/>
      <c r="EW147" s="322">
        <f t="shared" ref="EW147:EW148" si="124">FB147-(SUM(EX147:EZ147)+FH147)</f>
        <v>344</v>
      </c>
      <c r="EX147" s="323">
        <f>'havi összesítő'!GL193</f>
        <v>0</v>
      </c>
      <c r="EY147" s="323">
        <f>'havi összesítő'!GN193</f>
        <v>0</v>
      </c>
      <c r="EZ147" s="323">
        <f>'havi összesítő'!GM193</f>
        <v>0</v>
      </c>
      <c r="FA147" s="323">
        <f>'havi összesítő'!GQ193</f>
        <v>-176</v>
      </c>
      <c r="FB147" s="323">
        <f>'havi összesítő'!GO193</f>
        <v>0</v>
      </c>
      <c r="FC147" s="327"/>
      <c r="FD147" s="322">
        <f t="shared" ref="FD147:FD161" si="125">FI147-SUM(FE147:FH147)</f>
        <v>344</v>
      </c>
      <c r="FE147" s="323">
        <f t="shared" ref="FE147:FE161" si="126">EQ147+EX147</f>
        <v>0</v>
      </c>
      <c r="FF147" s="323">
        <f t="shared" ref="FF147:FF161" si="127">ER147+EY147</f>
        <v>0</v>
      </c>
      <c r="FG147" s="323">
        <f t="shared" ref="FG147:FG161" si="128">ES147+EZ147</f>
        <v>0</v>
      </c>
      <c r="FH147" s="323">
        <f t="shared" ref="FH147:FH161" si="129">ET147+FA147</f>
        <v>-344</v>
      </c>
      <c r="FI147" s="323">
        <f t="shared" ref="FI147:FI161" si="130">EU147+FB147</f>
        <v>0</v>
      </c>
      <c r="FJ147" s="326"/>
      <c r="FK147" s="322"/>
      <c r="FL147" s="323"/>
      <c r="FM147" s="323"/>
      <c r="FN147" s="323"/>
      <c r="FO147" s="323"/>
      <c r="FP147" s="323"/>
      <c r="FQ147" s="327"/>
      <c r="FR147" s="322">
        <f>COUNTIF(beosztás!$MD195:$NG195,"DE")*8</f>
        <v>0</v>
      </c>
      <c r="FS147" s="323">
        <f>COUNTIF(beosztás!$MD195:$NG195,"DU")*8</f>
        <v>0</v>
      </c>
      <c r="FT147" s="323">
        <f>COUNTIF(beosztás!$MD195:$NG195,"ÉJ")*8</f>
        <v>0</v>
      </c>
      <c r="FU147" s="323">
        <f>COUNTIF(beosztás!$MD195:$NG195,"N")*12</f>
        <v>0</v>
      </c>
      <c r="FV147" s="323">
        <f>COUNTIF(beosztás!$MD195:$NG195,"É")*12</f>
        <v>0</v>
      </c>
      <c r="FW147" s="323">
        <f>SUM(beosztás!$MD195:$NG195)</f>
        <v>0</v>
      </c>
      <c r="FX147" s="327"/>
      <c r="FY147" s="322"/>
      <c r="FZ147" s="323"/>
      <c r="GA147" s="323"/>
      <c r="GB147" s="323"/>
      <c r="GC147" s="323"/>
      <c r="GD147" s="323"/>
      <c r="GE147" s="328"/>
      <c r="GN147" s="21"/>
      <c r="GO147" s="21"/>
    </row>
    <row r="148" spans="1:197" ht="15.75" thickBot="1" x14ac:dyDescent="0.3">
      <c r="A148" s="434">
        <f>IF(beosztás!A196=0,"",beosztás!A196)</f>
        <v>2</v>
      </c>
      <c r="B148" s="435">
        <f>IF(beosztás!B196=0,"",beosztás!B196)</f>
        <v>293</v>
      </c>
      <c r="C148" s="436" t="str">
        <f>IF(beosztás!C196=0,"",beosztás!C196)</f>
        <v>Jurik Roland</v>
      </c>
      <c r="D148" s="437" t="str">
        <f>IF(beosztás!D196=0,"",beosztás!D196)</f>
        <v>Truck loader</v>
      </c>
      <c r="E148" s="18"/>
      <c r="F148" s="329">
        <f t="shared" si="116"/>
        <v>168</v>
      </c>
      <c r="G148" s="330">
        <f>'havi összesítő'!M194</f>
        <v>8</v>
      </c>
      <c r="H148" s="330">
        <f>'havi összesítő'!N194</f>
        <v>0</v>
      </c>
      <c r="I148" s="330">
        <f>'havi összesítő'!L194</f>
        <v>8</v>
      </c>
      <c r="J148" s="330">
        <f>'havi összesítő'!Q194</f>
        <v>0</v>
      </c>
      <c r="K148" s="330">
        <f>'havi összesítő'!O194</f>
        <v>176</v>
      </c>
      <c r="L148" s="325"/>
      <c r="M148" s="329">
        <f t="shared" si="117"/>
        <v>136</v>
      </c>
      <c r="N148" s="330">
        <f>'havi összesítő'!Z194</f>
        <v>24</v>
      </c>
      <c r="O148" s="330">
        <f>'havi összesítő'!AB194</f>
        <v>0</v>
      </c>
      <c r="P148" s="330">
        <f>'havi összesítő'!AA194</f>
        <v>0</v>
      </c>
      <c r="Q148" s="330">
        <f>'havi összesítő'!AE194</f>
        <v>0</v>
      </c>
      <c r="R148" s="330">
        <f>'havi összesítő'!AC194</f>
        <v>160</v>
      </c>
      <c r="S148" s="325"/>
      <c r="T148" s="329">
        <f t="shared" si="118"/>
        <v>136</v>
      </c>
      <c r="U148" s="330">
        <f t="shared" si="119"/>
        <v>32</v>
      </c>
      <c r="V148" s="330">
        <f t="shared" si="120"/>
        <v>0</v>
      </c>
      <c r="W148" s="330">
        <f t="shared" si="121"/>
        <v>8</v>
      </c>
      <c r="X148" s="330">
        <f>'havi összesítő'!AS194</f>
        <v>0</v>
      </c>
      <c r="Y148" s="330">
        <f>'havi összesítő'!AQ194</f>
        <v>336</v>
      </c>
      <c r="Z148" s="326"/>
      <c r="AA148" s="329">
        <f t="shared" ref="AA148:AA161" si="131">AF148-SUM(AB148:AC148)</f>
        <v>135</v>
      </c>
      <c r="AB148" s="330">
        <f>'havi összesítő'!BC194</f>
        <v>24</v>
      </c>
      <c r="AC148" s="330">
        <f>'havi összesítő'!BD194</f>
        <v>0</v>
      </c>
      <c r="AD148" s="330">
        <f>'havi összesítő'!BB194</f>
        <v>8</v>
      </c>
      <c r="AE148" s="330">
        <f>'havi összesítő'!BG194</f>
        <v>-1</v>
      </c>
      <c r="AF148" s="331">
        <f>'havi összesítő'!BE194</f>
        <v>159</v>
      </c>
      <c r="AG148" s="325"/>
      <c r="AH148" s="329"/>
      <c r="AI148" s="330"/>
      <c r="AJ148" s="330"/>
      <c r="AK148" s="330"/>
      <c r="AL148" s="330"/>
      <c r="AM148" s="330"/>
      <c r="AN148" s="330"/>
      <c r="AO148" s="330"/>
      <c r="AP148" s="330"/>
      <c r="AQ148" s="330"/>
      <c r="AR148" s="330"/>
      <c r="AS148" s="330"/>
      <c r="AT148" s="331"/>
      <c r="AU148" s="325"/>
      <c r="AV148" s="329"/>
      <c r="AW148" s="330"/>
      <c r="AX148" s="330"/>
      <c r="AY148" s="330"/>
      <c r="AZ148" s="330"/>
      <c r="BA148" s="330"/>
      <c r="BB148" s="330"/>
      <c r="BC148" s="330"/>
      <c r="BD148" s="330"/>
      <c r="BE148" s="330"/>
      <c r="BF148" s="330"/>
      <c r="BG148" s="330"/>
      <c r="BH148" s="331"/>
      <c r="BI148" s="326"/>
      <c r="BJ148" s="329"/>
      <c r="BK148" s="330"/>
      <c r="BL148" s="330"/>
      <c r="BM148" s="330"/>
      <c r="BN148" s="330"/>
      <c r="BO148" s="330"/>
      <c r="BP148" s="330"/>
      <c r="BQ148" s="330"/>
      <c r="BR148" s="330"/>
      <c r="BS148" s="330"/>
      <c r="BT148" s="330"/>
      <c r="BU148" s="330"/>
      <c r="BV148" s="331"/>
      <c r="BW148" s="325"/>
      <c r="BX148" s="329"/>
      <c r="BY148" s="330"/>
      <c r="BZ148" s="330"/>
      <c r="CA148" s="330"/>
      <c r="CB148" s="330"/>
      <c r="CC148" s="330"/>
      <c r="CD148" s="330"/>
      <c r="CE148" s="330"/>
      <c r="CF148" s="330"/>
      <c r="CG148" s="330"/>
      <c r="CH148" s="330"/>
      <c r="CI148" s="330"/>
      <c r="CJ148" s="331"/>
      <c r="CK148" s="325"/>
      <c r="CL148" s="329"/>
      <c r="CM148" s="330"/>
      <c r="CN148" s="330"/>
      <c r="CO148" s="330"/>
      <c r="CP148" s="330"/>
      <c r="CQ148" s="330"/>
      <c r="CR148" s="330"/>
      <c r="CS148" s="330"/>
      <c r="CT148" s="330"/>
      <c r="CU148" s="330"/>
      <c r="CV148" s="330"/>
      <c r="CW148" s="330"/>
      <c r="CX148" s="331"/>
      <c r="CY148" s="326"/>
      <c r="CZ148" s="329"/>
      <c r="DA148" s="330"/>
      <c r="DB148" s="330"/>
      <c r="DC148" s="330"/>
      <c r="DD148" s="330"/>
      <c r="DE148" s="330"/>
      <c r="DF148" s="330"/>
      <c r="DG148" s="330"/>
      <c r="DH148" s="330"/>
      <c r="DI148" s="330"/>
      <c r="DJ148" s="330"/>
      <c r="DK148" s="330"/>
      <c r="DL148" s="331"/>
      <c r="DM148" s="325"/>
      <c r="DN148" s="329"/>
      <c r="DO148" s="330"/>
      <c r="DP148" s="330"/>
      <c r="DQ148" s="330"/>
      <c r="DR148" s="330"/>
      <c r="DS148" s="330"/>
      <c r="DT148" s="330"/>
      <c r="DU148" s="330"/>
      <c r="DV148" s="330"/>
      <c r="DW148" s="330"/>
      <c r="DX148" s="330"/>
      <c r="DY148" s="330"/>
      <c r="DZ148" s="331"/>
      <c r="EA148" s="325"/>
      <c r="EB148" s="329"/>
      <c r="EC148" s="330"/>
      <c r="ED148" s="330"/>
      <c r="EE148" s="330"/>
      <c r="EF148" s="330"/>
      <c r="EG148" s="330"/>
      <c r="EH148" s="330"/>
      <c r="EI148" s="330"/>
      <c r="EJ148" s="330"/>
      <c r="EK148" s="330"/>
      <c r="EL148" s="330"/>
      <c r="EM148" s="330"/>
      <c r="EN148" s="331"/>
      <c r="EO148" s="326"/>
      <c r="EP148" s="329">
        <f t="shared" si="123"/>
        <v>168</v>
      </c>
      <c r="EQ148" s="330">
        <f>'havi összesítő'!FY194</f>
        <v>0</v>
      </c>
      <c r="ER148" s="330">
        <f>'havi összesítő'!FZ194</f>
        <v>0</v>
      </c>
      <c r="ES148" s="330">
        <f>'havi összesítő'!FX194</f>
        <v>0</v>
      </c>
      <c r="ET148" s="330">
        <f>'havi összesítő'!GC194</f>
        <v>-168</v>
      </c>
      <c r="EU148" s="330">
        <f>'havi összesítő'!GA194</f>
        <v>0</v>
      </c>
      <c r="EV148" s="327"/>
      <c r="EW148" s="322">
        <f t="shared" si="124"/>
        <v>344</v>
      </c>
      <c r="EX148" s="323">
        <f>'havi összesítő'!GL194</f>
        <v>0</v>
      </c>
      <c r="EY148" s="323">
        <f>'havi összesítő'!GN194</f>
        <v>0</v>
      </c>
      <c r="EZ148" s="323">
        <f>'havi összesítő'!GM194</f>
        <v>0</v>
      </c>
      <c r="FA148" s="323">
        <f>'havi összesítő'!GQ194</f>
        <v>-176</v>
      </c>
      <c r="FB148" s="323">
        <f>'havi összesítő'!GO194</f>
        <v>0</v>
      </c>
      <c r="FC148" s="327"/>
      <c r="FD148" s="322">
        <f t="shared" si="125"/>
        <v>344</v>
      </c>
      <c r="FE148" s="323">
        <f t="shared" si="126"/>
        <v>0</v>
      </c>
      <c r="FF148" s="323">
        <f t="shared" si="127"/>
        <v>0</v>
      </c>
      <c r="FG148" s="323">
        <f t="shared" si="128"/>
        <v>0</v>
      </c>
      <c r="FH148" s="323">
        <f t="shared" si="129"/>
        <v>-344</v>
      </c>
      <c r="FI148" s="323">
        <f t="shared" si="130"/>
        <v>0</v>
      </c>
      <c r="FJ148" s="326"/>
      <c r="FK148" s="329"/>
      <c r="FL148" s="330"/>
      <c r="FM148" s="330"/>
      <c r="FN148" s="330"/>
      <c r="FO148" s="330"/>
      <c r="FP148" s="330"/>
      <c r="FQ148" s="327"/>
      <c r="FR148" s="329">
        <f>COUNTIF(beosztás!$MD196:$NG196,"DE")*8</f>
        <v>0</v>
      </c>
      <c r="FS148" s="330">
        <f>COUNTIF(beosztás!$MD196:$NG196,"DU")*8</f>
        <v>0</v>
      </c>
      <c r="FT148" s="330">
        <f>COUNTIF(beosztás!$MD196:$NG196,"ÉJ")*8</f>
        <v>0</v>
      </c>
      <c r="FU148" s="330">
        <f>COUNTIF(beosztás!$MD196:$NG196,"N")*12</f>
        <v>0</v>
      </c>
      <c r="FV148" s="330">
        <f>COUNTIF(beosztás!$MD196:$NG196,"É")*12</f>
        <v>0</v>
      </c>
      <c r="FW148" s="330">
        <f>SUM(beosztás!$MD196:$NG196)</f>
        <v>0</v>
      </c>
      <c r="FX148" s="327"/>
      <c r="FY148" s="329"/>
      <c r="FZ148" s="330"/>
      <c r="GA148" s="330"/>
      <c r="GB148" s="330"/>
      <c r="GC148" s="330"/>
      <c r="GD148" s="330"/>
      <c r="GE148" s="328"/>
      <c r="GN148" s="21"/>
      <c r="GO148" s="21"/>
    </row>
    <row r="149" spans="1:197" ht="15.75" thickBot="1" x14ac:dyDescent="0.3">
      <c r="A149" s="434">
        <f>IF(beosztás!A197=0,"",beosztás!A197)</f>
        <v>3</v>
      </c>
      <c r="B149" s="435">
        <f>IF(beosztás!B197=0,"",beosztás!B197)</f>
        <v>186</v>
      </c>
      <c r="C149" s="436" t="str">
        <f>IF(beosztás!C197=0,"",beosztás!C197)</f>
        <v>Volenszki István</v>
      </c>
      <c r="D149" s="437" t="str">
        <f>IF(beosztás!D197=0,"",beosztás!D197)</f>
        <v>warehouse</v>
      </c>
      <c r="E149" s="18"/>
      <c r="F149" s="329">
        <f t="shared" si="116"/>
        <v>176</v>
      </c>
      <c r="G149" s="330">
        <f>'havi összesítő'!M195</f>
        <v>0</v>
      </c>
      <c r="H149" s="330">
        <f>'havi összesítő'!N195</f>
        <v>0</v>
      </c>
      <c r="I149" s="330">
        <f>'havi összesítő'!L195</f>
        <v>8</v>
      </c>
      <c r="J149" s="330">
        <f>'havi összesítő'!Q195</f>
        <v>0</v>
      </c>
      <c r="K149" s="330">
        <f>'havi összesítő'!O195</f>
        <v>176</v>
      </c>
      <c r="L149" s="325"/>
      <c r="M149" s="329">
        <f t="shared" si="117"/>
        <v>160</v>
      </c>
      <c r="N149" s="330">
        <f>'havi összesítő'!Z195</f>
        <v>0</v>
      </c>
      <c r="O149" s="330">
        <f>'havi összesítő'!AB195</f>
        <v>0</v>
      </c>
      <c r="P149" s="330">
        <f>'havi összesítő'!AA195</f>
        <v>0</v>
      </c>
      <c r="Q149" s="330">
        <f>'havi összesítő'!AE195</f>
        <v>0</v>
      </c>
      <c r="R149" s="330">
        <f>'havi összesítő'!AC195</f>
        <v>160</v>
      </c>
      <c r="S149" s="325"/>
      <c r="T149" s="329">
        <f t="shared" si="118"/>
        <v>160</v>
      </c>
      <c r="U149" s="330">
        <f t="shared" si="119"/>
        <v>0</v>
      </c>
      <c r="V149" s="330">
        <f t="shared" si="120"/>
        <v>0</v>
      </c>
      <c r="W149" s="330">
        <f t="shared" si="121"/>
        <v>8</v>
      </c>
      <c r="X149" s="330">
        <f>'havi összesítő'!AS195</f>
        <v>0</v>
      </c>
      <c r="Y149" s="330">
        <f>'havi összesítő'!AQ195</f>
        <v>336</v>
      </c>
      <c r="Z149" s="326"/>
      <c r="AA149" s="329">
        <f t="shared" si="131"/>
        <v>144</v>
      </c>
      <c r="AB149" s="330">
        <f>'havi összesítő'!BC195</f>
        <v>16</v>
      </c>
      <c r="AC149" s="330">
        <f>'havi összesítő'!BD195</f>
        <v>0</v>
      </c>
      <c r="AD149" s="330">
        <f>'havi összesítő'!BB195</f>
        <v>8</v>
      </c>
      <c r="AE149" s="330">
        <f>'havi összesítő'!BG195</f>
        <v>0</v>
      </c>
      <c r="AF149" s="331">
        <f>'havi összesítő'!BE195</f>
        <v>160</v>
      </c>
      <c r="AG149" s="325"/>
      <c r="AH149" s="329"/>
      <c r="AI149" s="330"/>
      <c r="AJ149" s="330"/>
      <c r="AK149" s="330"/>
      <c r="AL149" s="330"/>
      <c r="AM149" s="330"/>
      <c r="AN149" s="330"/>
      <c r="AO149" s="330"/>
      <c r="AP149" s="330"/>
      <c r="AQ149" s="330"/>
      <c r="AR149" s="330"/>
      <c r="AS149" s="330"/>
      <c r="AT149" s="331"/>
      <c r="AU149" s="325"/>
      <c r="AV149" s="329"/>
      <c r="AW149" s="330"/>
      <c r="AX149" s="330"/>
      <c r="AY149" s="330"/>
      <c r="AZ149" s="330"/>
      <c r="BA149" s="330"/>
      <c r="BB149" s="330"/>
      <c r="BC149" s="330"/>
      <c r="BD149" s="330"/>
      <c r="BE149" s="330"/>
      <c r="BF149" s="330"/>
      <c r="BG149" s="330"/>
      <c r="BH149" s="331"/>
      <c r="BI149" s="326"/>
      <c r="BJ149" s="329"/>
      <c r="BK149" s="330"/>
      <c r="BL149" s="330"/>
      <c r="BM149" s="330"/>
      <c r="BN149" s="330"/>
      <c r="BO149" s="330"/>
      <c r="BP149" s="330"/>
      <c r="BQ149" s="330"/>
      <c r="BR149" s="330"/>
      <c r="BS149" s="330"/>
      <c r="BT149" s="330"/>
      <c r="BU149" s="330"/>
      <c r="BV149" s="331"/>
      <c r="BW149" s="325"/>
      <c r="BX149" s="329"/>
      <c r="BY149" s="330"/>
      <c r="BZ149" s="330"/>
      <c r="CA149" s="330"/>
      <c r="CB149" s="330"/>
      <c r="CC149" s="330"/>
      <c r="CD149" s="330"/>
      <c r="CE149" s="330"/>
      <c r="CF149" s="330"/>
      <c r="CG149" s="330"/>
      <c r="CH149" s="330"/>
      <c r="CI149" s="330"/>
      <c r="CJ149" s="331"/>
      <c r="CK149" s="325"/>
      <c r="CL149" s="329"/>
      <c r="CM149" s="330"/>
      <c r="CN149" s="330"/>
      <c r="CO149" s="330"/>
      <c r="CP149" s="330"/>
      <c r="CQ149" s="330"/>
      <c r="CR149" s="330"/>
      <c r="CS149" s="330"/>
      <c r="CT149" s="330"/>
      <c r="CU149" s="330"/>
      <c r="CV149" s="330"/>
      <c r="CW149" s="330"/>
      <c r="CX149" s="331"/>
      <c r="CY149" s="326"/>
      <c r="CZ149" s="329"/>
      <c r="DA149" s="330"/>
      <c r="DB149" s="330"/>
      <c r="DC149" s="330"/>
      <c r="DD149" s="330"/>
      <c r="DE149" s="330"/>
      <c r="DF149" s="330"/>
      <c r="DG149" s="330"/>
      <c r="DH149" s="330"/>
      <c r="DI149" s="330"/>
      <c r="DJ149" s="330"/>
      <c r="DK149" s="330"/>
      <c r="DL149" s="331"/>
      <c r="DM149" s="325"/>
      <c r="DN149" s="329"/>
      <c r="DO149" s="330"/>
      <c r="DP149" s="330"/>
      <c r="DQ149" s="330"/>
      <c r="DR149" s="330"/>
      <c r="DS149" s="330"/>
      <c r="DT149" s="330"/>
      <c r="DU149" s="330"/>
      <c r="DV149" s="330"/>
      <c r="DW149" s="330"/>
      <c r="DX149" s="330"/>
      <c r="DY149" s="330"/>
      <c r="DZ149" s="331"/>
      <c r="EA149" s="325"/>
      <c r="EB149" s="329"/>
      <c r="EC149" s="330"/>
      <c r="ED149" s="330"/>
      <c r="EE149" s="330"/>
      <c r="EF149" s="330"/>
      <c r="EG149" s="330"/>
      <c r="EH149" s="330"/>
      <c r="EI149" s="330"/>
      <c r="EJ149" s="330"/>
      <c r="EK149" s="330"/>
      <c r="EL149" s="330"/>
      <c r="EM149" s="330"/>
      <c r="EN149" s="331"/>
      <c r="EO149" s="326"/>
      <c r="EP149" s="329">
        <f t="shared" si="123"/>
        <v>168</v>
      </c>
      <c r="EQ149" s="330">
        <f>'havi összesítő'!FY195</f>
        <v>0</v>
      </c>
      <c r="ER149" s="330">
        <f>'havi összesítő'!FZ195</f>
        <v>0</v>
      </c>
      <c r="ES149" s="330">
        <f>'havi összesítő'!FX195</f>
        <v>0</v>
      </c>
      <c r="ET149" s="330">
        <f>'havi összesítő'!GC195</f>
        <v>-168</v>
      </c>
      <c r="EU149" s="330">
        <f>'havi összesítő'!GA195</f>
        <v>0</v>
      </c>
      <c r="EV149" s="327"/>
      <c r="EW149" s="322">
        <f t="shared" ref="EW149:EW161" si="132">FB149-SUM(EX149:FA149)</f>
        <v>176</v>
      </c>
      <c r="EX149" s="323">
        <f>'havi összesítő'!GL195</f>
        <v>0</v>
      </c>
      <c r="EY149" s="323">
        <f>'havi összesítő'!GN195</f>
        <v>0</v>
      </c>
      <c r="EZ149" s="323">
        <f>'havi összesítő'!GM195</f>
        <v>0</v>
      </c>
      <c r="FA149" s="323">
        <f>'havi összesítő'!GQ195</f>
        <v>-176</v>
      </c>
      <c r="FB149" s="323">
        <f>'havi összesítő'!GO195</f>
        <v>0</v>
      </c>
      <c r="FC149" s="327"/>
      <c r="FD149" s="322">
        <f t="shared" si="125"/>
        <v>344</v>
      </c>
      <c r="FE149" s="323">
        <f t="shared" si="126"/>
        <v>0</v>
      </c>
      <c r="FF149" s="323">
        <f t="shared" si="127"/>
        <v>0</v>
      </c>
      <c r="FG149" s="323">
        <f t="shared" si="128"/>
        <v>0</v>
      </c>
      <c r="FH149" s="323">
        <f t="shared" si="129"/>
        <v>-344</v>
      </c>
      <c r="FI149" s="323">
        <f t="shared" si="130"/>
        <v>0</v>
      </c>
      <c r="FJ149" s="326"/>
      <c r="FK149" s="329"/>
      <c r="FL149" s="330"/>
      <c r="FM149" s="330"/>
      <c r="FN149" s="330"/>
      <c r="FO149" s="330"/>
      <c r="FP149" s="330"/>
      <c r="FQ149" s="327"/>
      <c r="FR149" s="329">
        <f>COUNTIF(beosztás!$MD197:$NG197,"DE")*8</f>
        <v>0</v>
      </c>
      <c r="FS149" s="330">
        <f>COUNTIF(beosztás!$MD197:$NG197,"DU")*8</f>
        <v>0</v>
      </c>
      <c r="FT149" s="330">
        <f>COUNTIF(beosztás!$MD197:$NG197,"ÉJ")*8</f>
        <v>0</v>
      </c>
      <c r="FU149" s="330">
        <f>COUNTIF(beosztás!$MD197:$NG197,"N")*12</f>
        <v>0</v>
      </c>
      <c r="FV149" s="330">
        <f>COUNTIF(beosztás!$MD197:$NG197,"É")*12</f>
        <v>0</v>
      </c>
      <c r="FW149" s="330">
        <f>SUM(beosztás!$MD197:$NG197)</f>
        <v>0</v>
      </c>
      <c r="FX149" s="327"/>
      <c r="FY149" s="329"/>
      <c r="FZ149" s="330"/>
      <c r="GA149" s="330"/>
      <c r="GB149" s="330"/>
      <c r="GC149" s="330"/>
      <c r="GD149" s="330"/>
      <c r="GE149" s="328"/>
      <c r="GN149" s="21"/>
      <c r="GO149" s="21"/>
    </row>
    <row r="150" spans="1:197" ht="15.75" thickBot="1" x14ac:dyDescent="0.3">
      <c r="A150" s="434">
        <f>IF(beosztás!A198=0,"",beosztás!A198)</f>
        <v>4</v>
      </c>
      <c r="B150" s="435">
        <f>IF(beosztás!B198=0,"",beosztás!B198)</f>
        <v>294</v>
      </c>
      <c r="C150" s="436" t="str">
        <f>IF(beosztás!C198=0,"",beosztás!C198)</f>
        <v>Nagy László</v>
      </c>
      <c r="D150" s="437" t="str">
        <f>IF(beosztás!D198=0,"",beosztás!D198)</f>
        <v>warehouse</v>
      </c>
      <c r="E150" s="18"/>
      <c r="F150" s="329">
        <f t="shared" si="116"/>
        <v>168</v>
      </c>
      <c r="G150" s="330">
        <f>'havi összesítő'!M196</f>
        <v>8</v>
      </c>
      <c r="H150" s="330">
        <f>'havi összesítő'!N196</f>
        <v>0</v>
      </c>
      <c r="I150" s="330">
        <f>'havi összesítő'!L196</f>
        <v>8</v>
      </c>
      <c r="J150" s="330">
        <f>'havi összesítő'!Q196</f>
        <v>0</v>
      </c>
      <c r="K150" s="330">
        <f>'havi összesítő'!O196</f>
        <v>176</v>
      </c>
      <c r="L150" s="325"/>
      <c r="M150" s="329">
        <f t="shared" si="117"/>
        <v>160</v>
      </c>
      <c r="N150" s="330">
        <f>'havi összesítő'!Z196</f>
        <v>0</v>
      </c>
      <c r="O150" s="330">
        <f>'havi összesítő'!AB196</f>
        <v>0</v>
      </c>
      <c r="P150" s="330">
        <f>'havi összesítő'!AA196</f>
        <v>0</v>
      </c>
      <c r="Q150" s="330">
        <f>'havi összesítő'!AE196</f>
        <v>0</v>
      </c>
      <c r="R150" s="330">
        <f>'havi összesítő'!AC196</f>
        <v>160</v>
      </c>
      <c r="S150" s="325"/>
      <c r="T150" s="329">
        <f t="shared" si="118"/>
        <v>160</v>
      </c>
      <c r="U150" s="330">
        <f t="shared" si="119"/>
        <v>8</v>
      </c>
      <c r="V150" s="330">
        <f t="shared" si="120"/>
        <v>0</v>
      </c>
      <c r="W150" s="330">
        <f t="shared" si="121"/>
        <v>8</v>
      </c>
      <c r="X150" s="330">
        <f>'havi összesítő'!AS196</f>
        <v>0</v>
      </c>
      <c r="Y150" s="330">
        <f>'havi összesítő'!AQ196</f>
        <v>336</v>
      </c>
      <c r="Z150" s="326"/>
      <c r="AA150" s="329">
        <f t="shared" si="131"/>
        <v>160</v>
      </c>
      <c r="AB150" s="330">
        <f>'havi összesítő'!BC196</f>
        <v>0</v>
      </c>
      <c r="AC150" s="330">
        <f>'havi összesítő'!BD196</f>
        <v>0</v>
      </c>
      <c r="AD150" s="330">
        <f>'havi összesítő'!BB196</f>
        <v>8</v>
      </c>
      <c r="AE150" s="330">
        <f>'havi összesítő'!BG196</f>
        <v>0</v>
      </c>
      <c r="AF150" s="331">
        <f>'havi összesítő'!BE196</f>
        <v>160</v>
      </c>
      <c r="AG150" s="325"/>
      <c r="AH150" s="329"/>
      <c r="AI150" s="330"/>
      <c r="AJ150" s="330"/>
      <c r="AK150" s="330"/>
      <c r="AL150" s="330"/>
      <c r="AM150" s="330"/>
      <c r="AN150" s="330"/>
      <c r="AO150" s="330"/>
      <c r="AP150" s="330"/>
      <c r="AQ150" s="330"/>
      <c r="AR150" s="330"/>
      <c r="AS150" s="330"/>
      <c r="AT150" s="331"/>
      <c r="AU150" s="325"/>
      <c r="AV150" s="329"/>
      <c r="AW150" s="330"/>
      <c r="AX150" s="330"/>
      <c r="AY150" s="330"/>
      <c r="AZ150" s="330"/>
      <c r="BA150" s="330"/>
      <c r="BB150" s="330"/>
      <c r="BC150" s="330"/>
      <c r="BD150" s="330"/>
      <c r="BE150" s="330"/>
      <c r="BF150" s="330"/>
      <c r="BG150" s="330"/>
      <c r="BH150" s="331"/>
      <c r="BI150" s="326"/>
      <c r="BJ150" s="329"/>
      <c r="BK150" s="330"/>
      <c r="BL150" s="330"/>
      <c r="BM150" s="330"/>
      <c r="BN150" s="330"/>
      <c r="BO150" s="330"/>
      <c r="BP150" s="330"/>
      <c r="BQ150" s="330"/>
      <c r="BR150" s="330"/>
      <c r="BS150" s="330"/>
      <c r="BT150" s="330"/>
      <c r="BU150" s="330"/>
      <c r="BV150" s="331"/>
      <c r="BW150" s="325"/>
      <c r="BX150" s="329"/>
      <c r="BY150" s="330"/>
      <c r="BZ150" s="330"/>
      <c r="CA150" s="330"/>
      <c r="CB150" s="330"/>
      <c r="CC150" s="330"/>
      <c r="CD150" s="330"/>
      <c r="CE150" s="330"/>
      <c r="CF150" s="330"/>
      <c r="CG150" s="330"/>
      <c r="CH150" s="330"/>
      <c r="CI150" s="330"/>
      <c r="CJ150" s="331"/>
      <c r="CK150" s="325"/>
      <c r="CL150" s="329"/>
      <c r="CM150" s="330"/>
      <c r="CN150" s="330"/>
      <c r="CO150" s="330"/>
      <c r="CP150" s="330"/>
      <c r="CQ150" s="330"/>
      <c r="CR150" s="330"/>
      <c r="CS150" s="330"/>
      <c r="CT150" s="330"/>
      <c r="CU150" s="330"/>
      <c r="CV150" s="330"/>
      <c r="CW150" s="330"/>
      <c r="CX150" s="331"/>
      <c r="CY150" s="326"/>
      <c r="CZ150" s="329"/>
      <c r="DA150" s="330"/>
      <c r="DB150" s="330"/>
      <c r="DC150" s="330"/>
      <c r="DD150" s="330"/>
      <c r="DE150" s="330"/>
      <c r="DF150" s="330"/>
      <c r="DG150" s="330"/>
      <c r="DH150" s="330"/>
      <c r="DI150" s="330"/>
      <c r="DJ150" s="330"/>
      <c r="DK150" s="330"/>
      <c r="DL150" s="331"/>
      <c r="DM150" s="325"/>
      <c r="DN150" s="329"/>
      <c r="DO150" s="330"/>
      <c r="DP150" s="330"/>
      <c r="DQ150" s="330"/>
      <c r="DR150" s="330"/>
      <c r="DS150" s="330"/>
      <c r="DT150" s="330"/>
      <c r="DU150" s="330"/>
      <c r="DV150" s="330"/>
      <c r="DW150" s="330"/>
      <c r="DX150" s="330"/>
      <c r="DY150" s="330"/>
      <c r="DZ150" s="331"/>
      <c r="EA150" s="325"/>
      <c r="EB150" s="329"/>
      <c r="EC150" s="330"/>
      <c r="ED150" s="330"/>
      <c r="EE150" s="330"/>
      <c r="EF150" s="330"/>
      <c r="EG150" s="330"/>
      <c r="EH150" s="330"/>
      <c r="EI150" s="330"/>
      <c r="EJ150" s="330"/>
      <c r="EK150" s="330"/>
      <c r="EL150" s="330"/>
      <c r="EM150" s="330"/>
      <c r="EN150" s="331"/>
      <c r="EO150" s="326"/>
      <c r="EP150" s="329">
        <f t="shared" si="123"/>
        <v>168</v>
      </c>
      <c r="EQ150" s="330">
        <f>'havi összesítő'!FY196</f>
        <v>0</v>
      </c>
      <c r="ER150" s="330">
        <f>'havi összesítő'!FZ196</f>
        <v>0</v>
      </c>
      <c r="ES150" s="330">
        <f>'havi összesítő'!FX196</f>
        <v>0</v>
      </c>
      <c r="ET150" s="330">
        <f>'havi összesítő'!GC196</f>
        <v>-168</v>
      </c>
      <c r="EU150" s="330">
        <f>'havi összesítő'!GA196</f>
        <v>0</v>
      </c>
      <c r="EV150" s="327"/>
      <c r="EW150" s="322">
        <f t="shared" ref="EW150:EW152" si="133">FB150-(SUM(EX150:EZ150)+FH150)</f>
        <v>344</v>
      </c>
      <c r="EX150" s="323">
        <f>'havi összesítő'!GL196</f>
        <v>0</v>
      </c>
      <c r="EY150" s="323">
        <f>'havi összesítő'!GN196</f>
        <v>0</v>
      </c>
      <c r="EZ150" s="323">
        <f>'havi összesítő'!GM196</f>
        <v>0</v>
      </c>
      <c r="FA150" s="323">
        <f>'havi összesítő'!GQ196</f>
        <v>-176</v>
      </c>
      <c r="FB150" s="323">
        <f>'havi összesítő'!GO196</f>
        <v>0</v>
      </c>
      <c r="FC150" s="327"/>
      <c r="FD150" s="322">
        <f t="shared" si="125"/>
        <v>344</v>
      </c>
      <c r="FE150" s="323">
        <f t="shared" si="126"/>
        <v>0</v>
      </c>
      <c r="FF150" s="323">
        <f t="shared" si="127"/>
        <v>0</v>
      </c>
      <c r="FG150" s="323">
        <f t="shared" si="128"/>
        <v>0</v>
      </c>
      <c r="FH150" s="323">
        <f t="shared" si="129"/>
        <v>-344</v>
      </c>
      <c r="FI150" s="323">
        <f t="shared" si="130"/>
        <v>0</v>
      </c>
      <c r="FJ150" s="326"/>
      <c r="FK150" s="329"/>
      <c r="FL150" s="330"/>
      <c r="FM150" s="330"/>
      <c r="FN150" s="330"/>
      <c r="FO150" s="330"/>
      <c r="FP150" s="330"/>
      <c r="FQ150" s="327"/>
      <c r="FR150" s="329">
        <f>COUNTIF(beosztás!$MD198:$NG198,"DE")*8</f>
        <v>0</v>
      </c>
      <c r="FS150" s="330">
        <f>COUNTIF(beosztás!$MD198:$NG198,"DU")*8</f>
        <v>0</v>
      </c>
      <c r="FT150" s="330">
        <f>COUNTIF(beosztás!$MD198:$NG198,"ÉJ")*8</f>
        <v>0</v>
      </c>
      <c r="FU150" s="330">
        <f>COUNTIF(beosztás!$MD198:$NG198,"N")*12</f>
        <v>0</v>
      </c>
      <c r="FV150" s="330">
        <f>COUNTIF(beosztás!$MD198:$NG198,"É")*12</f>
        <v>0</v>
      </c>
      <c r="FW150" s="330">
        <f>SUM(beosztás!$MD198:$NG198)</f>
        <v>0</v>
      </c>
      <c r="FX150" s="327"/>
      <c r="FY150" s="329"/>
      <c r="FZ150" s="330"/>
      <c r="GA150" s="330"/>
      <c r="GB150" s="330"/>
      <c r="GC150" s="330"/>
      <c r="GD150" s="330"/>
      <c r="GE150" s="328"/>
      <c r="GN150" s="21"/>
      <c r="GO150" s="21"/>
    </row>
    <row r="151" spans="1:197" ht="15.75" thickBot="1" x14ac:dyDescent="0.3">
      <c r="A151" s="434">
        <f>IF(beosztás!A199=0,"",beosztás!A199)</f>
        <v>5</v>
      </c>
      <c r="B151" s="435">
        <f>IF(beosztás!B199=0,"",beosztás!B199)</f>
        <v>298</v>
      </c>
      <c r="C151" s="436" t="str">
        <f>IF(beosztás!C199=0,"",beosztás!C199)</f>
        <v>Mészáros Gábor</v>
      </c>
      <c r="D151" s="437" t="str">
        <f>IF(beosztás!D199=0,"",beosztás!D199)</f>
        <v>warehouse</v>
      </c>
      <c r="E151" s="18"/>
      <c r="F151" s="329">
        <f t="shared" si="116"/>
        <v>176</v>
      </c>
      <c r="G151" s="330">
        <f>'havi összesítő'!M197</f>
        <v>0</v>
      </c>
      <c r="H151" s="330">
        <f>'havi összesítő'!N197</f>
        <v>0</v>
      </c>
      <c r="I151" s="330">
        <f>'havi összesítő'!L197</f>
        <v>8</v>
      </c>
      <c r="J151" s="330">
        <f>'havi összesítő'!Q197</f>
        <v>0</v>
      </c>
      <c r="K151" s="330">
        <f>'havi összesítő'!O197</f>
        <v>176</v>
      </c>
      <c r="L151" s="325"/>
      <c r="M151" s="329">
        <f t="shared" si="117"/>
        <v>160</v>
      </c>
      <c r="N151" s="330">
        <f>'havi összesítő'!Z197</f>
        <v>0</v>
      </c>
      <c r="O151" s="330">
        <f>'havi összesítő'!AB197</f>
        <v>0</v>
      </c>
      <c r="P151" s="330">
        <f>'havi összesítő'!AA197</f>
        <v>0</v>
      </c>
      <c r="Q151" s="330">
        <f>'havi összesítő'!AE197</f>
        <v>0</v>
      </c>
      <c r="R151" s="330">
        <f>'havi összesítő'!AC197</f>
        <v>160</v>
      </c>
      <c r="S151" s="325"/>
      <c r="T151" s="329">
        <f t="shared" si="118"/>
        <v>160</v>
      </c>
      <c r="U151" s="330">
        <f t="shared" si="119"/>
        <v>0</v>
      </c>
      <c r="V151" s="330">
        <f t="shared" si="120"/>
        <v>0</v>
      </c>
      <c r="W151" s="330">
        <f t="shared" si="121"/>
        <v>8</v>
      </c>
      <c r="X151" s="330">
        <f>'havi összesítő'!AS197</f>
        <v>0</v>
      </c>
      <c r="Y151" s="330">
        <f>'havi összesítő'!AQ197</f>
        <v>336</v>
      </c>
      <c r="Z151" s="326"/>
      <c r="AA151" s="329">
        <f t="shared" si="131"/>
        <v>152</v>
      </c>
      <c r="AB151" s="330">
        <f>'havi összesítő'!BC197</f>
        <v>8</v>
      </c>
      <c r="AC151" s="330">
        <f>'havi összesítő'!BD197</f>
        <v>0</v>
      </c>
      <c r="AD151" s="330">
        <f>'havi összesítő'!BB197</f>
        <v>8</v>
      </c>
      <c r="AE151" s="330">
        <f>'havi összesítő'!BG197</f>
        <v>0</v>
      </c>
      <c r="AF151" s="331">
        <f>'havi összesítő'!BE197</f>
        <v>160</v>
      </c>
      <c r="AG151" s="325"/>
      <c r="AH151" s="329"/>
      <c r="AI151" s="330"/>
      <c r="AJ151" s="330"/>
      <c r="AK151" s="330"/>
      <c r="AL151" s="330"/>
      <c r="AM151" s="330"/>
      <c r="AN151" s="330"/>
      <c r="AO151" s="330"/>
      <c r="AP151" s="330"/>
      <c r="AQ151" s="330"/>
      <c r="AR151" s="330"/>
      <c r="AS151" s="330"/>
      <c r="AT151" s="331"/>
      <c r="AU151" s="325"/>
      <c r="AV151" s="329"/>
      <c r="AW151" s="330"/>
      <c r="AX151" s="330"/>
      <c r="AY151" s="330"/>
      <c r="AZ151" s="330"/>
      <c r="BA151" s="330"/>
      <c r="BB151" s="330"/>
      <c r="BC151" s="330"/>
      <c r="BD151" s="330"/>
      <c r="BE151" s="330"/>
      <c r="BF151" s="330"/>
      <c r="BG151" s="330"/>
      <c r="BH151" s="331"/>
      <c r="BI151" s="326"/>
      <c r="BJ151" s="329"/>
      <c r="BK151" s="330"/>
      <c r="BL151" s="330"/>
      <c r="BM151" s="330"/>
      <c r="BN151" s="330"/>
      <c r="BO151" s="330"/>
      <c r="BP151" s="330"/>
      <c r="BQ151" s="330"/>
      <c r="BR151" s="330"/>
      <c r="BS151" s="330"/>
      <c r="BT151" s="330"/>
      <c r="BU151" s="330"/>
      <c r="BV151" s="331"/>
      <c r="BW151" s="325"/>
      <c r="BX151" s="329"/>
      <c r="BY151" s="330"/>
      <c r="BZ151" s="330"/>
      <c r="CA151" s="330"/>
      <c r="CB151" s="330"/>
      <c r="CC151" s="330"/>
      <c r="CD151" s="330"/>
      <c r="CE151" s="330"/>
      <c r="CF151" s="330"/>
      <c r="CG151" s="330"/>
      <c r="CH151" s="330"/>
      <c r="CI151" s="330"/>
      <c r="CJ151" s="331"/>
      <c r="CK151" s="325"/>
      <c r="CL151" s="329"/>
      <c r="CM151" s="330"/>
      <c r="CN151" s="330"/>
      <c r="CO151" s="330"/>
      <c r="CP151" s="330"/>
      <c r="CQ151" s="330"/>
      <c r="CR151" s="330"/>
      <c r="CS151" s="330"/>
      <c r="CT151" s="330"/>
      <c r="CU151" s="330"/>
      <c r="CV151" s="330"/>
      <c r="CW151" s="330"/>
      <c r="CX151" s="331"/>
      <c r="CY151" s="326"/>
      <c r="CZ151" s="329"/>
      <c r="DA151" s="330"/>
      <c r="DB151" s="330"/>
      <c r="DC151" s="330"/>
      <c r="DD151" s="330"/>
      <c r="DE151" s="330"/>
      <c r="DF151" s="330"/>
      <c r="DG151" s="330"/>
      <c r="DH151" s="330"/>
      <c r="DI151" s="330"/>
      <c r="DJ151" s="330"/>
      <c r="DK151" s="330"/>
      <c r="DL151" s="331"/>
      <c r="DM151" s="325"/>
      <c r="DN151" s="329"/>
      <c r="DO151" s="330"/>
      <c r="DP151" s="330"/>
      <c r="DQ151" s="330"/>
      <c r="DR151" s="330"/>
      <c r="DS151" s="330"/>
      <c r="DT151" s="330"/>
      <c r="DU151" s="330"/>
      <c r="DV151" s="330"/>
      <c r="DW151" s="330"/>
      <c r="DX151" s="330"/>
      <c r="DY151" s="330"/>
      <c r="DZ151" s="331"/>
      <c r="EA151" s="325"/>
      <c r="EB151" s="329"/>
      <c r="EC151" s="330"/>
      <c r="ED151" s="330"/>
      <c r="EE151" s="330"/>
      <c r="EF151" s="330"/>
      <c r="EG151" s="330"/>
      <c r="EH151" s="330"/>
      <c r="EI151" s="330"/>
      <c r="EJ151" s="330"/>
      <c r="EK151" s="330"/>
      <c r="EL151" s="330"/>
      <c r="EM151" s="330"/>
      <c r="EN151" s="331"/>
      <c r="EO151" s="326"/>
      <c r="EP151" s="329">
        <f t="shared" si="123"/>
        <v>168</v>
      </c>
      <c r="EQ151" s="330">
        <f>'havi összesítő'!FY197</f>
        <v>0</v>
      </c>
      <c r="ER151" s="330">
        <f>'havi összesítő'!FZ197</f>
        <v>0</v>
      </c>
      <c r="ES151" s="330">
        <f>'havi összesítő'!FX197</f>
        <v>0</v>
      </c>
      <c r="ET151" s="330">
        <f>'havi összesítő'!GC197</f>
        <v>-168</v>
      </c>
      <c r="EU151" s="330">
        <f>'havi összesítő'!GA197</f>
        <v>0</v>
      </c>
      <c r="EV151" s="327"/>
      <c r="EW151" s="322">
        <f t="shared" si="133"/>
        <v>344</v>
      </c>
      <c r="EX151" s="323">
        <f>'havi összesítő'!GL197</f>
        <v>0</v>
      </c>
      <c r="EY151" s="323">
        <f>'havi összesítő'!GN197</f>
        <v>0</v>
      </c>
      <c r="EZ151" s="323">
        <f>'havi összesítő'!GM197</f>
        <v>0</v>
      </c>
      <c r="FA151" s="323">
        <f>'havi összesítő'!GQ197</f>
        <v>-176</v>
      </c>
      <c r="FB151" s="323">
        <f>'havi összesítő'!GO197</f>
        <v>0</v>
      </c>
      <c r="FC151" s="327"/>
      <c r="FD151" s="322">
        <f t="shared" si="125"/>
        <v>344</v>
      </c>
      <c r="FE151" s="323">
        <f t="shared" si="126"/>
        <v>0</v>
      </c>
      <c r="FF151" s="323">
        <f t="shared" si="127"/>
        <v>0</v>
      </c>
      <c r="FG151" s="323">
        <f t="shared" si="128"/>
        <v>0</v>
      </c>
      <c r="FH151" s="323">
        <f t="shared" si="129"/>
        <v>-344</v>
      </c>
      <c r="FI151" s="323">
        <f t="shared" si="130"/>
        <v>0</v>
      </c>
      <c r="FJ151" s="326"/>
      <c r="FK151" s="329"/>
      <c r="FL151" s="330"/>
      <c r="FM151" s="330"/>
      <c r="FN151" s="330"/>
      <c r="FO151" s="330"/>
      <c r="FP151" s="330"/>
      <c r="FQ151" s="327"/>
      <c r="FR151" s="329">
        <f>COUNTIF(beosztás!$MD199:$NG199,"DE")*8</f>
        <v>0</v>
      </c>
      <c r="FS151" s="330">
        <f>COUNTIF(beosztás!$MD199:$NG199,"DU")*8</f>
        <v>0</v>
      </c>
      <c r="FT151" s="330">
        <f>COUNTIF(beosztás!$MD199:$NG199,"ÉJ")*8</f>
        <v>0</v>
      </c>
      <c r="FU151" s="330">
        <f>COUNTIF(beosztás!$MD199:$NG199,"N")*12</f>
        <v>0</v>
      </c>
      <c r="FV151" s="330">
        <f>COUNTIF(beosztás!$MD199:$NG199,"É")*12</f>
        <v>0</v>
      </c>
      <c r="FW151" s="330">
        <f>SUM(beosztás!$MD199:$NG199)</f>
        <v>0</v>
      </c>
      <c r="FX151" s="327"/>
      <c r="FY151" s="329"/>
      <c r="FZ151" s="330"/>
      <c r="GA151" s="330"/>
      <c r="GB151" s="330"/>
      <c r="GC151" s="330"/>
      <c r="GD151" s="330"/>
      <c r="GE151" s="328"/>
      <c r="GN151" s="21"/>
      <c r="GO151" s="21"/>
    </row>
    <row r="152" spans="1:197" ht="15.75" hidden="1" thickBot="1" x14ac:dyDescent="0.3">
      <c r="A152" s="434">
        <f>IF(beosztás!A200=0,"",beosztás!A200)</f>
        <v>6</v>
      </c>
      <c r="B152" s="435" t="str">
        <f>IF(beosztás!B200=0,"",beosztás!B200)</f>
        <v/>
      </c>
      <c r="C152" s="436" t="str">
        <f>IF(beosztás!C200=0,"",beosztás!C200)</f>
        <v/>
      </c>
      <c r="D152" s="437" t="str">
        <f>IF(beosztás!D200=0,"",beosztás!D200)</f>
        <v/>
      </c>
      <c r="E152" s="18"/>
      <c r="F152" s="329">
        <f t="shared" si="116"/>
        <v>0</v>
      </c>
      <c r="G152" s="330">
        <f>'havi összesítő'!M198</f>
        <v>0</v>
      </c>
      <c r="H152" s="330">
        <f>'havi összesítő'!N198</f>
        <v>0</v>
      </c>
      <c r="I152" s="330">
        <f>'havi összesítő'!L198</f>
        <v>0</v>
      </c>
      <c r="J152" s="330">
        <f>'havi összesítő'!Q198</f>
        <v>0</v>
      </c>
      <c r="K152" s="330">
        <f>'havi összesítő'!O198</f>
        <v>0</v>
      </c>
      <c r="L152" s="325"/>
      <c r="M152" s="329">
        <f t="shared" si="117"/>
        <v>0</v>
      </c>
      <c r="N152" s="330">
        <f>'havi összesítő'!Z198</f>
        <v>0</v>
      </c>
      <c r="O152" s="330">
        <f>'havi összesítő'!AB198</f>
        <v>0</v>
      </c>
      <c r="P152" s="330">
        <f>'havi összesítő'!AA198</f>
        <v>0</v>
      </c>
      <c r="Q152" s="330">
        <f>'havi összesítő'!AE198</f>
        <v>0</v>
      </c>
      <c r="R152" s="330">
        <f>'havi összesítő'!AC198</f>
        <v>0</v>
      </c>
      <c r="S152" s="325"/>
      <c r="T152" s="329">
        <f t="shared" si="118"/>
        <v>0</v>
      </c>
      <c r="U152" s="330">
        <f t="shared" si="119"/>
        <v>0</v>
      </c>
      <c r="V152" s="330">
        <f t="shared" si="120"/>
        <v>0</v>
      </c>
      <c r="W152" s="330">
        <f t="shared" si="121"/>
        <v>0</v>
      </c>
      <c r="X152" s="330">
        <f>'havi összesítő'!AS198</f>
        <v>0</v>
      </c>
      <c r="Y152" s="330">
        <f>'havi összesítő'!AQ198</f>
        <v>0</v>
      </c>
      <c r="Z152" s="326"/>
      <c r="AA152" s="329">
        <f t="shared" si="131"/>
        <v>0</v>
      </c>
      <c r="AB152" s="330">
        <f>'havi összesítő'!BC198</f>
        <v>0</v>
      </c>
      <c r="AC152" s="330">
        <f>'havi összesítő'!BD198</f>
        <v>0</v>
      </c>
      <c r="AD152" s="330">
        <f>'havi összesítő'!BB198</f>
        <v>0</v>
      </c>
      <c r="AE152" s="330">
        <f>'havi összesítő'!BG198</f>
        <v>0</v>
      </c>
      <c r="AF152" s="331">
        <f>'havi összesítő'!BE198</f>
        <v>0</v>
      </c>
      <c r="AG152" s="325"/>
      <c r="AH152" s="329"/>
      <c r="AI152" s="330"/>
      <c r="AJ152" s="330"/>
      <c r="AK152" s="330"/>
      <c r="AL152" s="330"/>
      <c r="AM152" s="330"/>
      <c r="AN152" s="330"/>
      <c r="AO152" s="330"/>
      <c r="AP152" s="330"/>
      <c r="AQ152" s="330"/>
      <c r="AR152" s="330"/>
      <c r="AS152" s="330"/>
      <c r="AT152" s="331"/>
      <c r="AU152" s="325"/>
      <c r="AV152" s="329"/>
      <c r="AW152" s="330"/>
      <c r="AX152" s="330"/>
      <c r="AY152" s="330"/>
      <c r="AZ152" s="330"/>
      <c r="BA152" s="330"/>
      <c r="BB152" s="330"/>
      <c r="BC152" s="330"/>
      <c r="BD152" s="330"/>
      <c r="BE152" s="330"/>
      <c r="BF152" s="330"/>
      <c r="BG152" s="330"/>
      <c r="BH152" s="331"/>
      <c r="BI152" s="326"/>
      <c r="BJ152" s="329"/>
      <c r="BK152" s="330"/>
      <c r="BL152" s="330"/>
      <c r="BM152" s="330"/>
      <c r="BN152" s="330"/>
      <c r="BO152" s="330"/>
      <c r="BP152" s="330"/>
      <c r="BQ152" s="330"/>
      <c r="BR152" s="330"/>
      <c r="BS152" s="330"/>
      <c r="BT152" s="330"/>
      <c r="BU152" s="330"/>
      <c r="BV152" s="331"/>
      <c r="BW152" s="325"/>
      <c r="BX152" s="329"/>
      <c r="BY152" s="330"/>
      <c r="BZ152" s="330"/>
      <c r="CA152" s="330"/>
      <c r="CB152" s="330"/>
      <c r="CC152" s="330"/>
      <c r="CD152" s="330"/>
      <c r="CE152" s="330"/>
      <c r="CF152" s="330"/>
      <c r="CG152" s="330"/>
      <c r="CH152" s="330"/>
      <c r="CI152" s="330"/>
      <c r="CJ152" s="331"/>
      <c r="CK152" s="325"/>
      <c r="CL152" s="329"/>
      <c r="CM152" s="330"/>
      <c r="CN152" s="330"/>
      <c r="CO152" s="330"/>
      <c r="CP152" s="330"/>
      <c r="CQ152" s="330"/>
      <c r="CR152" s="330"/>
      <c r="CS152" s="330"/>
      <c r="CT152" s="330"/>
      <c r="CU152" s="330"/>
      <c r="CV152" s="330"/>
      <c r="CW152" s="330"/>
      <c r="CX152" s="331"/>
      <c r="CY152" s="326"/>
      <c r="CZ152" s="329"/>
      <c r="DA152" s="330"/>
      <c r="DB152" s="330"/>
      <c r="DC152" s="330"/>
      <c r="DD152" s="330"/>
      <c r="DE152" s="330"/>
      <c r="DF152" s="330"/>
      <c r="DG152" s="330"/>
      <c r="DH152" s="330"/>
      <c r="DI152" s="330"/>
      <c r="DJ152" s="330"/>
      <c r="DK152" s="330"/>
      <c r="DL152" s="331"/>
      <c r="DM152" s="325"/>
      <c r="DN152" s="329"/>
      <c r="DO152" s="330"/>
      <c r="DP152" s="330"/>
      <c r="DQ152" s="330"/>
      <c r="DR152" s="330"/>
      <c r="DS152" s="330"/>
      <c r="DT152" s="330"/>
      <c r="DU152" s="330"/>
      <c r="DV152" s="330"/>
      <c r="DW152" s="330"/>
      <c r="DX152" s="330"/>
      <c r="DY152" s="330"/>
      <c r="DZ152" s="331"/>
      <c r="EA152" s="325"/>
      <c r="EB152" s="329"/>
      <c r="EC152" s="330"/>
      <c r="ED152" s="330"/>
      <c r="EE152" s="330"/>
      <c r="EF152" s="330"/>
      <c r="EG152" s="330"/>
      <c r="EH152" s="330"/>
      <c r="EI152" s="330"/>
      <c r="EJ152" s="330"/>
      <c r="EK152" s="330"/>
      <c r="EL152" s="330"/>
      <c r="EM152" s="330"/>
      <c r="EN152" s="331"/>
      <c r="EO152" s="326"/>
      <c r="EP152" s="329">
        <f t="shared" si="123"/>
        <v>0</v>
      </c>
      <c r="EQ152" s="330">
        <f>'havi összesítő'!FY198</f>
        <v>0</v>
      </c>
      <c r="ER152" s="330">
        <f>'havi összesítő'!FZ198</f>
        <v>0</v>
      </c>
      <c r="ES152" s="330">
        <f>'havi összesítő'!FX198</f>
        <v>0</v>
      </c>
      <c r="ET152" s="330">
        <f>'havi összesítő'!GC198</f>
        <v>0</v>
      </c>
      <c r="EU152" s="330">
        <f>'havi összesítő'!GA198</f>
        <v>0</v>
      </c>
      <c r="EV152" s="327"/>
      <c r="EW152" s="322">
        <f t="shared" si="133"/>
        <v>0</v>
      </c>
      <c r="EX152" s="323">
        <f>'havi összesítő'!GL198</f>
        <v>0</v>
      </c>
      <c r="EY152" s="323">
        <f>'havi összesítő'!GN198</f>
        <v>0</v>
      </c>
      <c r="EZ152" s="323">
        <f>'havi összesítő'!GM198</f>
        <v>0</v>
      </c>
      <c r="FA152" s="323">
        <f>'havi összesítő'!GQ198</f>
        <v>0</v>
      </c>
      <c r="FB152" s="323">
        <f>'havi összesítő'!GO198</f>
        <v>0</v>
      </c>
      <c r="FC152" s="327"/>
      <c r="FD152" s="322">
        <f t="shared" si="125"/>
        <v>0</v>
      </c>
      <c r="FE152" s="323">
        <f t="shared" si="126"/>
        <v>0</v>
      </c>
      <c r="FF152" s="323">
        <f t="shared" si="127"/>
        <v>0</v>
      </c>
      <c r="FG152" s="323">
        <f t="shared" si="128"/>
        <v>0</v>
      </c>
      <c r="FH152" s="323">
        <f t="shared" si="129"/>
        <v>0</v>
      </c>
      <c r="FI152" s="323">
        <f t="shared" si="130"/>
        <v>0</v>
      </c>
      <c r="FJ152" s="326"/>
      <c r="FK152" s="329"/>
      <c r="FL152" s="330"/>
      <c r="FM152" s="330"/>
      <c r="FN152" s="330"/>
      <c r="FO152" s="330"/>
      <c r="FP152" s="330"/>
      <c r="FQ152" s="327"/>
      <c r="FR152" s="329">
        <f>COUNTIF(beosztás!$MD200:$NG200,"DE")*8</f>
        <v>0</v>
      </c>
      <c r="FS152" s="330">
        <f>COUNTIF(beosztás!$MD200:$NG200,"DU")*8</f>
        <v>0</v>
      </c>
      <c r="FT152" s="330">
        <f>COUNTIF(beosztás!$MD200:$NG200,"ÉJ")*8</f>
        <v>0</v>
      </c>
      <c r="FU152" s="330">
        <f>COUNTIF(beosztás!$MD200:$NG200,"N")*12</f>
        <v>0</v>
      </c>
      <c r="FV152" s="330">
        <f>COUNTIF(beosztás!$MD200:$NG200,"É")*12</f>
        <v>0</v>
      </c>
      <c r="FW152" s="330">
        <f>SUM(beosztás!$MD200:$NG200)</f>
        <v>0</v>
      </c>
      <c r="FX152" s="327"/>
      <c r="FY152" s="329"/>
      <c r="FZ152" s="330"/>
      <c r="GA152" s="330"/>
      <c r="GB152" s="330"/>
      <c r="GC152" s="330"/>
      <c r="GD152" s="330"/>
      <c r="GE152" s="328"/>
      <c r="GN152" s="21"/>
      <c r="GO152" s="21"/>
    </row>
    <row r="153" spans="1:197" ht="15.75" hidden="1" thickBot="1" x14ac:dyDescent="0.3">
      <c r="A153" s="67">
        <f>IF(beosztás!A201=0,"",beosztás!A201)</f>
        <v>7</v>
      </c>
      <c r="B153" s="68" t="str">
        <f>IF(beosztás!B201=0,"",beosztás!B201)</f>
        <v/>
      </c>
      <c r="C153" s="69" t="str">
        <f>IF(beosztás!C201=0,"",beosztás!C201)</f>
        <v/>
      </c>
      <c r="D153" s="70" t="str">
        <f>IF(beosztás!D201=0,"",beosztás!D201)</f>
        <v/>
      </c>
      <c r="E153" s="18"/>
      <c r="F153" s="25">
        <f t="shared" si="116"/>
        <v>0</v>
      </c>
      <c r="G153" s="605">
        <f>'havi összesítő'!M199</f>
        <v>0</v>
      </c>
      <c r="H153" s="605">
        <f>'havi összesítő'!N199</f>
        <v>0</v>
      </c>
      <c r="I153" s="605">
        <f>'havi összesítő'!L199</f>
        <v>0</v>
      </c>
      <c r="J153" s="605">
        <f>'havi összesítő'!Q199</f>
        <v>0</v>
      </c>
      <c r="K153" s="605">
        <f>'havi összesítő'!O199</f>
        <v>0</v>
      </c>
      <c r="L153" s="40"/>
      <c r="M153" s="25">
        <f t="shared" si="117"/>
        <v>0</v>
      </c>
      <c r="N153" s="605">
        <f>'havi összesítő'!Z199</f>
        <v>0</v>
      </c>
      <c r="O153" s="605">
        <f>'havi összesítő'!AB199</f>
        <v>0</v>
      </c>
      <c r="P153" s="605">
        <f>'havi összesítő'!AA199</f>
        <v>0</v>
      </c>
      <c r="Q153" s="605">
        <f>'havi összesítő'!AE199</f>
        <v>0</v>
      </c>
      <c r="R153" s="605">
        <f>'havi összesítő'!AC199</f>
        <v>0</v>
      </c>
      <c r="S153" s="40"/>
      <c r="T153" s="25">
        <f t="shared" si="118"/>
        <v>0</v>
      </c>
      <c r="U153" s="605">
        <f t="shared" si="119"/>
        <v>0</v>
      </c>
      <c r="V153" s="605">
        <f t="shared" si="120"/>
        <v>0</v>
      </c>
      <c r="W153" s="605">
        <f t="shared" si="121"/>
        <v>0</v>
      </c>
      <c r="X153" s="605">
        <f>'havi összesítő'!AS199</f>
        <v>0</v>
      </c>
      <c r="Y153" s="605">
        <f>'havi összesítő'!AQ199</f>
        <v>0</v>
      </c>
      <c r="Z153" s="41"/>
      <c r="AA153" s="329">
        <f t="shared" si="131"/>
        <v>0</v>
      </c>
      <c r="AB153" s="330">
        <f>'havi összesítő'!BC199</f>
        <v>0</v>
      </c>
      <c r="AC153" s="330">
        <f>'havi összesítő'!BD199</f>
        <v>0</v>
      </c>
      <c r="AD153" s="330">
        <f>'havi összesítő'!BB199</f>
        <v>0</v>
      </c>
      <c r="AE153" s="330">
        <f>'havi összesítő'!BG199</f>
        <v>0</v>
      </c>
      <c r="AF153" s="331">
        <f>'havi összesítő'!BE199</f>
        <v>0</v>
      </c>
      <c r="AG153" s="40"/>
      <c r="AH153" s="25"/>
      <c r="AI153" s="605"/>
      <c r="AJ153" s="605"/>
      <c r="AK153" s="605"/>
      <c r="AL153" s="605"/>
      <c r="AM153" s="605"/>
      <c r="AN153" s="605"/>
      <c r="AO153" s="605"/>
      <c r="AP153" s="605"/>
      <c r="AQ153" s="605"/>
      <c r="AR153" s="605"/>
      <c r="AS153" s="19"/>
      <c r="AT153" s="26"/>
      <c r="AU153" s="40"/>
      <c r="AV153" s="25"/>
      <c r="AW153" s="605"/>
      <c r="AX153" s="605"/>
      <c r="AY153" s="605"/>
      <c r="AZ153" s="605"/>
      <c r="BA153" s="605"/>
      <c r="BB153" s="605"/>
      <c r="BC153" s="605"/>
      <c r="BD153" s="605"/>
      <c r="BE153" s="605"/>
      <c r="BF153" s="605"/>
      <c r="BG153" s="19"/>
      <c r="BH153" s="26"/>
      <c r="BI153" s="41"/>
      <c r="BJ153" s="25"/>
      <c r="BK153" s="605"/>
      <c r="BL153" s="605"/>
      <c r="BM153" s="605"/>
      <c r="BN153" s="605"/>
      <c r="BO153" s="605"/>
      <c r="BP153" s="605"/>
      <c r="BQ153" s="605"/>
      <c r="BR153" s="605"/>
      <c r="BS153" s="605"/>
      <c r="BT153" s="605"/>
      <c r="BU153" s="19"/>
      <c r="BV153" s="26"/>
      <c r="BW153" s="40"/>
      <c r="BX153" s="25"/>
      <c r="BY153" s="605"/>
      <c r="BZ153" s="605"/>
      <c r="CA153" s="605"/>
      <c r="CB153" s="605"/>
      <c r="CC153" s="605"/>
      <c r="CD153" s="605"/>
      <c r="CE153" s="605"/>
      <c r="CF153" s="605"/>
      <c r="CG153" s="605"/>
      <c r="CH153" s="605"/>
      <c r="CI153" s="19"/>
      <c r="CJ153" s="26"/>
      <c r="CK153" s="40"/>
      <c r="CL153" s="25"/>
      <c r="CM153" s="605"/>
      <c r="CN153" s="605"/>
      <c r="CO153" s="605"/>
      <c r="CP153" s="605"/>
      <c r="CQ153" s="605"/>
      <c r="CR153" s="605"/>
      <c r="CS153" s="605"/>
      <c r="CT153" s="605"/>
      <c r="CU153" s="605"/>
      <c r="CV153" s="605"/>
      <c r="CW153" s="19"/>
      <c r="CX153" s="26"/>
      <c r="CY153" s="41"/>
      <c r="CZ153" s="25"/>
      <c r="DA153" s="605"/>
      <c r="DB153" s="605"/>
      <c r="DC153" s="605"/>
      <c r="DD153" s="605"/>
      <c r="DE153" s="605"/>
      <c r="DF153" s="605"/>
      <c r="DG153" s="605"/>
      <c r="DH153" s="605"/>
      <c r="DI153" s="605"/>
      <c r="DJ153" s="605"/>
      <c r="DK153" s="19"/>
      <c r="DL153" s="26"/>
      <c r="DM153" s="40"/>
      <c r="DN153" s="25"/>
      <c r="DO153" s="605"/>
      <c r="DP153" s="605"/>
      <c r="DQ153" s="605"/>
      <c r="DR153" s="605"/>
      <c r="DS153" s="605"/>
      <c r="DT153" s="605"/>
      <c r="DU153" s="605"/>
      <c r="DV153" s="605"/>
      <c r="DW153" s="605"/>
      <c r="DX153" s="605"/>
      <c r="DY153" s="19"/>
      <c r="DZ153" s="26"/>
      <c r="EA153" s="40"/>
      <c r="EB153" s="25"/>
      <c r="EC153" s="605"/>
      <c r="ED153" s="605"/>
      <c r="EE153" s="605"/>
      <c r="EF153" s="605"/>
      <c r="EG153" s="605"/>
      <c r="EH153" s="605"/>
      <c r="EI153" s="605"/>
      <c r="EJ153" s="605"/>
      <c r="EK153" s="605"/>
      <c r="EL153" s="605"/>
      <c r="EM153" s="19"/>
      <c r="EN153" s="26"/>
      <c r="EO153" s="41"/>
      <c r="EP153" s="25">
        <f t="shared" si="123"/>
        <v>0</v>
      </c>
      <c r="EQ153" s="605">
        <f>'havi összesítő'!FY199</f>
        <v>0</v>
      </c>
      <c r="ER153" s="605">
        <f>'havi összesítő'!FZ199</f>
        <v>0</v>
      </c>
      <c r="ES153" s="605">
        <f>'havi összesítő'!FX199</f>
        <v>0</v>
      </c>
      <c r="ET153" s="605">
        <f>'havi összesítő'!GC199</f>
        <v>0</v>
      </c>
      <c r="EU153" s="605">
        <f>'havi összesítő'!GA199</f>
        <v>0</v>
      </c>
      <c r="EV153" s="42"/>
      <c r="EW153" s="322">
        <f t="shared" si="132"/>
        <v>0</v>
      </c>
      <c r="EX153" s="323">
        <f>'havi összesítő'!GL199</f>
        <v>0</v>
      </c>
      <c r="EY153" s="323">
        <f>'havi összesítő'!GN199</f>
        <v>0</v>
      </c>
      <c r="EZ153" s="323">
        <f>'havi összesítő'!GM199</f>
        <v>0</v>
      </c>
      <c r="FA153" s="323">
        <f>'havi összesítő'!GQ199</f>
        <v>0</v>
      </c>
      <c r="FB153" s="323">
        <f>'havi összesítő'!GO199</f>
        <v>0</v>
      </c>
      <c r="FC153" s="42"/>
      <c r="FD153" s="322">
        <f t="shared" si="125"/>
        <v>0</v>
      </c>
      <c r="FE153" s="323">
        <f t="shared" si="126"/>
        <v>0</v>
      </c>
      <c r="FF153" s="323">
        <f t="shared" si="127"/>
        <v>0</v>
      </c>
      <c r="FG153" s="323">
        <f t="shared" si="128"/>
        <v>0</v>
      </c>
      <c r="FH153" s="323">
        <f t="shared" si="129"/>
        <v>0</v>
      </c>
      <c r="FI153" s="323">
        <f t="shared" si="130"/>
        <v>0</v>
      </c>
      <c r="FJ153" s="41"/>
      <c r="FK153" s="25"/>
      <c r="FL153" s="605"/>
      <c r="FM153" s="605"/>
      <c r="FN153" s="605"/>
      <c r="FO153" s="605"/>
      <c r="FP153" s="605"/>
      <c r="FQ153" s="42"/>
      <c r="FR153" s="25">
        <f>COUNTIF(beosztás!$MD201:$NG201,"DE")*8</f>
        <v>0</v>
      </c>
      <c r="FS153" s="605">
        <f>COUNTIF(beosztás!$MD201:$NG201,"DU")*8</f>
        <v>0</v>
      </c>
      <c r="FT153" s="605">
        <f>COUNTIF(beosztás!$MD201:$NG201,"ÉJ")*8</f>
        <v>0</v>
      </c>
      <c r="FU153" s="605">
        <f>COUNTIF(beosztás!$MD201:$NG201,"N")*12</f>
        <v>0</v>
      </c>
      <c r="FV153" s="605">
        <f>COUNTIF(beosztás!$MD201:$NG201,"É")*12</f>
        <v>0</v>
      </c>
      <c r="FW153" s="605">
        <f>SUM(beosztás!$MD201:$NG201)</f>
        <v>0</v>
      </c>
      <c r="FX153" s="42"/>
      <c r="FY153" s="25"/>
      <c r="FZ153" s="605"/>
      <c r="GA153" s="605"/>
      <c r="GB153" s="605"/>
      <c r="GC153" s="605"/>
      <c r="GD153" s="605"/>
      <c r="GE153" s="43"/>
      <c r="GN153" s="21"/>
      <c r="GO153" s="21"/>
    </row>
    <row r="154" spans="1:197" ht="15.75" hidden="1" thickBot="1" x14ac:dyDescent="0.3">
      <c r="A154" s="67">
        <f>IF(beosztás!A202=0,"",beosztás!A202)</f>
        <v>8</v>
      </c>
      <c r="B154" s="68" t="str">
        <f>IF(beosztás!B202=0,"",beosztás!B202)</f>
        <v/>
      </c>
      <c r="C154" s="69" t="str">
        <f>IF(beosztás!C202=0,"",beosztás!C202)</f>
        <v/>
      </c>
      <c r="D154" s="70" t="str">
        <f>IF(beosztás!D202=0,"",beosztás!D202)</f>
        <v/>
      </c>
      <c r="E154" s="18"/>
      <c r="F154" s="25">
        <f t="shared" si="116"/>
        <v>0</v>
      </c>
      <c r="G154" s="605">
        <f>'havi összesítő'!M200</f>
        <v>0</v>
      </c>
      <c r="H154" s="605">
        <f>'havi összesítő'!N200</f>
        <v>0</v>
      </c>
      <c r="I154" s="605">
        <f>'havi összesítő'!L200</f>
        <v>0</v>
      </c>
      <c r="J154" s="605">
        <f>'havi összesítő'!Q200</f>
        <v>0</v>
      </c>
      <c r="K154" s="605">
        <f>'havi összesítő'!O200</f>
        <v>0</v>
      </c>
      <c r="L154" s="40"/>
      <c r="M154" s="25">
        <f t="shared" si="117"/>
        <v>0</v>
      </c>
      <c r="N154" s="605">
        <f>'havi összesítő'!Z200</f>
        <v>0</v>
      </c>
      <c r="O154" s="605">
        <f>'havi összesítő'!AB200</f>
        <v>0</v>
      </c>
      <c r="P154" s="605">
        <f>'havi összesítő'!AA200</f>
        <v>0</v>
      </c>
      <c r="Q154" s="605">
        <f>'havi összesítő'!AE200</f>
        <v>0</v>
      </c>
      <c r="R154" s="605">
        <f>'havi összesítő'!AC200</f>
        <v>0</v>
      </c>
      <c r="S154" s="40"/>
      <c r="T154" s="25">
        <f t="shared" si="118"/>
        <v>0</v>
      </c>
      <c r="U154" s="605">
        <f t="shared" si="119"/>
        <v>0</v>
      </c>
      <c r="V154" s="605">
        <f t="shared" si="120"/>
        <v>0</v>
      </c>
      <c r="W154" s="605">
        <f t="shared" si="121"/>
        <v>0</v>
      </c>
      <c r="X154" s="605">
        <f>'havi összesítő'!AS200</f>
        <v>0</v>
      </c>
      <c r="Y154" s="605">
        <f>'havi összesítő'!AQ200</f>
        <v>0</v>
      </c>
      <c r="Z154" s="41"/>
      <c r="AA154" s="329">
        <f t="shared" si="131"/>
        <v>0</v>
      </c>
      <c r="AB154" s="330">
        <f>'havi összesítő'!BC200</f>
        <v>0</v>
      </c>
      <c r="AC154" s="330">
        <f>'havi összesítő'!BD200</f>
        <v>0</v>
      </c>
      <c r="AD154" s="330">
        <f>'havi összesítő'!BB200</f>
        <v>0</v>
      </c>
      <c r="AE154" s="330">
        <f>'havi összesítő'!BG200</f>
        <v>0</v>
      </c>
      <c r="AF154" s="331">
        <f>'havi összesítő'!BE200</f>
        <v>0</v>
      </c>
      <c r="AG154" s="40"/>
      <c r="AH154" s="25"/>
      <c r="AI154" s="605"/>
      <c r="AJ154" s="605"/>
      <c r="AK154" s="605"/>
      <c r="AL154" s="605"/>
      <c r="AM154" s="605"/>
      <c r="AN154" s="605"/>
      <c r="AO154" s="605"/>
      <c r="AP154" s="605"/>
      <c r="AQ154" s="605"/>
      <c r="AR154" s="605"/>
      <c r="AS154" s="19"/>
      <c r="AT154" s="26"/>
      <c r="AU154" s="40"/>
      <c r="AV154" s="25"/>
      <c r="AW154" s="605"/>
      <c r="AX154" s="605"/>
      <c r="AY154" s="605"/>
      <c r="AZ154" s="605"/>
      <c r="BA154" s="605"/>
      <c r="BB154" s="605"/>
      <c r="BC154" s="605"/>
      <c r="BD154" s="605"/>
      <c r="BE154" s="605"/>
      <c r="BF154" s="605"/>
      <c r="BG154" s="19"/>
      <c r="BH154" s="26"/>
      <c r="BI154" s="41"/>
      <c r="BJ154" s="25"/>
      <c r="BK154" s="605"/>
      <c r="BL154" s="605"/>
      <c r="BM154" s="605"/>
      <c r="BN154" s="605"/>
      <c r="BO154" s="605"/>
      <c r="BP154" s="605"/>
      <c r="BQ154" s="605"/>
      <c r="BR154" s="605"/>
      <c r="BS154" s="605"/>
      <c r="BT154" s="605"/>
      <c r="BU154" s="19"/>
      <c r="BV154" s="26"/>
      <c r="BW154" s="40"/>
      <c r="BX154" s="25"/>
      <c r="BY154" s="605"/>
      <c r="BZ154" s="605"/>
      <c r="CA154" s="605"/>
      <c r="CB154" s="605"/>
      <c r="CC154" s="605"/>
      <c r="CD154" s="605"/>
      <c r="CE154" s="605"/>
      <c r="CF154" s="605"/>
      <c r="CG154" s="605"/>
      <c r="CH154" s="605"/>
      <c r="CI154" s="19"/>
      <c r="CJ154" s="26"/>
      <c r="CK154" s="40"/>
      <c r="CL154" s="25"/>
      <c r="CM154" s="605"/>
      <c r="CN154" s="605"/>
      <c r="CO154" s="605"/>
      <c r="CP154" s="605"/>
      <c r="CQ154" s="605"/>
      <c r="CR154" s="605"/>
      <c r="CS154" s="605"/>
      <c r="CT154" s="605"/>
      <c r="CU154" s="605"/>
      <c r="CV154" s="605"/>
      <c r="CW154" s="19"/>
      <c r="CX154" s="26"/>
      <c r="CY154" s="41"/>
      <c r="CZ154" s="25"/>
      <c r="DA154" s="605"/>
      <c r="DB154" s="605"/>
      <c r="DC154" s="605"/>
      <c r="DD154" s="605"/>
      <c r="DE154" s="605"/>
      <c r="DF154" s="605"/>
      <c r="DG154" s="605"/>
      <c r="DH154" s="605"/>
      <c r="DI154" s="605"/>
      <c r="DJ154" s="605"/>
      <c r="DK154" s="19"/>
      <c r="DL154" s="26"/>
      <c r="DM154" s="40"/>
      <c r="DN154" s="25"/>
      <c r="DO154" s="605"/>
      <c r="DP154" s="605"/>
      <c r="DQ154" s="605"/>
      <c r="DR154" s="605"/>
      <c r="DS154" s="605"/>
      <c r="DT154" s="605"/>
      <c r="DU154" s="605"/>
      <c r="DV154" s="605"/>
      <c r="DW154" s="605"/>
      <c r="DX154" s="605"/>
      <c r="DY154" s="19"/>
      <c r="DZ154" s="26"/>
      <c r="EA154" s="40"/>
      <c r="EB154" s="25"/>
      <c r="EC154" s="605"/>
      <c r="ED154" s="605"/>
      <c r="EE154" s="605"/>
      <c r="EF154" s="605"/>
      <c r="EG154" s="605"/>
      <c r="EH154" s="605"/>
      <c r="EI154" s="605"/>
      <c r="EJ154" s="605"/>
      <c r="EK154" s="605"/>
      <c r="EL154" s="605"/>
      <c r="EM154" s="19"/>
      <c r="EN154" s="26"/>
      <c r="EO154" s="41"/>
      <c r="EP154" s="25">
        <f t="shared" si="123"/>
        <v>0</v>
      </c>
      <c r="EQ154" s="605">
        <f>'havi összesítő'!FY200</f>
        <v>0</v>
      </c>
      <c r="ER154" s="605">
        <f>'havi összesítő'!FZ200</f>
        <v>0</v>
      </c>
      <c r="ES154" s="605">
        <f>'havi összesítő'!FX200</f>
        <v>0</v>
      </c>
      <c r="ET154" s="605">
        <f>'havi összesítő'!GC200</f>
        <v>0</v>
      </c>
      <c r="EU154" s="605">
        <f>'havi összesítő'!GA200</f>
        <v>0</v>
      </c>
      <c r="EV154" s="42"/>
      <c r="EW154" s="322">
        <f t="shared" si="132"/>
        <v>0</v>
      </c>
      <c r="EX154" s="323">
        <f>'havi összesítő'!GL200</f>
        <v>0</v>
      </c>
      <c r="EY154" s="323">
        <f>'havi összesítő'!GN200</f>
        <v>0</v>
      </c>
      <c r="EZ154" s="323">
        <f>'havi összesítő'!GM200</f>
        <v>0</v>
      </c>
      <c r="FA154" s="323">
        <f>'havi összesítő'!GQ200</f>
        <v>0</v>
      </c>
      <c r="FB154" s="323">
        <f>'havi összesítő'!GO200</f>
        <v>0</v>
      </c>
      <c r="FC154" s="42"/>
      <c r="FD154" s="322">
        <f t="shared" si="125"/>
        <v>0</v>
      </c>
      <c r="FE154" s="323">
        <f t="shared" si="126"/>
        <v>0</v>
      </c>
      <c r="FF154" s="323">
        <f t="shared" si="127"/>
        <v>0</v>
      </c>
      <c r="FG154" s="323">
        <f t="shared" si="128"/>
        <v>0</v>
      </c>
      <c r="FH154" s="323">
        <f t="shared" si="129"/>
        <v>0</v>
      </c>
      <c r="FI154" s="323">
        <f t="shared" si="130"/>
        <v>0</v>
      </c>
      <c r="FJ154" s="41"/>
      <c r="FK154" s="25"/>
      <c r="FL154" s="605"/>
      <c r="FM154" s="605"/>
      <c r="FN154" s="605"/>
      <c r="FO154" s="605"/>
      <c r="FP154" s="605"/>
      <c r="FQ154" s="42"/>
      <c r="FR154" s="25">
        <f>COUNTIF(beosztás!$MD202:$NG202,"DE")*8</f>
        <v>0</v>
      </c>
      <c r="FS154" s="605">
        <f>COUNTIF(beosztás!$MD202:$NG202,"DU")*8</f>
        <v>0</v>
      </c>
      <c r="FT154" s="605">
        <f>COUNTIF(beosztás!$MD202:$NG202,"ÉJ")*8</f>
        <v>0</v>
      </c>
      <c r="FU154" s="605">
        <f>COUNTIF(beosztás!$MD202:$NG202,"N")*12</f>
        <v>0</v>
      </c>
      <c r="FV154" s="605">
        <f>COUNTIF(beosztás!$MD202:$NG202,"É")*12</f>
        <v>0</v>
      </c>
      <c r="FW154" s="605">
        <f>SUM(beosztás!$MD202:$NG202)</f>
        <v>0</v>
      </c>
      <c r="FX154" s="42"/>
      <c r="FY154" s="25"/>
      <c r="FZ154" s="605"/>
      <c r="GA154" s="605"/>
      <c r="GB154" s="605"/>
      <c r="GC154" s="605"/>
      <c r="GD154" s="605"/>
      <c r="GE154" s="43"/>
      <c r="GN154" s="21"/>
      <c r="GO154" s="21"/>
    </row>
    <row r="155" spans="1:197" ht="15.75" hidden="1" thickBot="1" x14ac:dyDescent="0.3">
      <c r="A155" s="67">
        <f>IF(beosztás!A203=0,"",beosztás!A203)</f>
        <v>9</v>
      </c>
      <c r="B155" s="68" t="str">
        <f>IF(beosztás!B203=0,"",beosztás!B203)</f>
        <v/>
      </c>
      <c r="C155" s="69" t="str">
        <f>IF(beosztás!C203=0,"",beosztás!C203)</f>
        <v/>
      </c>
      <c r="D155" s="70" t="str">
        <f>IF(beosztás!D203=0,"",beosztás!D203)</f>
        <v/>
      </c>
      <c r="F155" s="25">
        <f t="shared" si="116"/>
        <v>0</v>
      </c>
      <c r="G155" s="605">
        <f>'havi összesítő'!M201</f>
        <v>0</v>
      </c>
      <c r="H155" s="605">
        <f>'havi összesítő'!N201</f>
        <v>0</v>
      </c>
      <c r="I155" s="605">
        <f>'havi összesítő'!L201</f>
        <v>0</v>
      </c>
      <c r="J155" s="605">
        <f>'havi összesítő'!Q201</f>
        <v>0</v>
      </c>
      <c r="K155" s="605">
        <f>'havi összesítő'!O201</f>
        <v>0</v>
      </c>
      <c r="L155" s="40"/>
      <c r="M155" s="25">
        <f t="shared" si="117"/>
        <v>0</v>
      </c>
      <c r="N155" s="605">
        <f>'havi összesítő'!Z201</f>
        <v>0</v>
      </c>
      <c r="O155" s="605">
        <f>'havi összesítő'!AB201</f>
        <v>0</v>
      </c>
      <c r="P155" s="605">
        <f>'havi összesítő'!AA201</f>
        <v>0</v>
      </c>
      <c r="Q155" s="605">
        <f>'havi összesítő'!AE201</f>
        <v>0</v>
      </c>
      <c r="R155" s="605">
        <f>'havi összesítő'!AC201</f>
        <v>0</v>
      </c>
      <c r="S155" s="40"/>
      <c r="T155" s="25">
        <f t="shared" si="118"/>
        <v>0</v>
      </c>
      <c r="U155" s="605">
        <f t="shared" si="119"/>
        <v>0</v>
      </c>
      <c r="V155" s="605">
        <f t="shared" si="120"/>
        <v>0</v>
      </c>
      <c r="W155" s="605">
        <f t="shared" si="121"/>
        <v>0</v>
      </c>
      <c r="X155" s="605">
        <f>'havi összesítő'!AS201</f>
        <v>0</v>
      </c>
      <c r="Y155" s="605">
        <f>'havi összesítő'!AQ201</f>
        <v>0</v>
      </c>
      <c r="Z155" s="41"/>
      <c r="AA155" s="329">
        <f t="shared" si="131"/>
        <v>0</v>
      </c>
      <c r="AB155" s="330">
        <f>'havi összesítő'!BC201</f>
        <v>0</v>
      </c>
      <c r="AC155" s="330">
        <f>'havi összesítő'!BD201</f>
        <v>0</v>
      </c>
      <c r="AD155" s="330">
        <f>'havi összesítő'!BB201</f>
        <v>0</v>
      </c>
      <c r="AE155" s="330">
        <f>'havi összesítő'!BG201</f>
        <v>0</v>
      </c>
      <c r="AF155" s="331">
        <f>'havi összesítő'!BE201</f>
        <v>0</v>
      </c>
      <c r="AG155" s="40"/>
      <c r="AH155" s="25"/>
      <c r="AI155" s="605"/>
      <c r="AJ155" s="605"/>
      <c r="AK155" s="605"/>
      <c r="AL155" s="605"/>
      <c r="AM155" s="605"/>
      <c r="AN155" s="605"/>
      <c r="AO155" s="605"/>
      <c r="AP155" s="605"/>
      <c r="AQ155" s="605"/>
      <c r="AR155" s="605"/>
      <c r="AS155" s="19"/>
      <c r="AT155" s="26"/>
      <c r="AU155" s="40"/>
      <c r="AV155" s="25"/>
      <c r="AW155" s="605"/>
      <c r="AX155" s="605"/>
      <c r="AY155" s="605"/>
      <c r="AZ155" s="605"/>
      <c r="BA155" s="605"/>
      <c r="BB155" s="605"/>
      <c r="BC155" s="605"/>
      <c r="BD155" s="605"/>
      <c r="BE155" s="605"/>
      <c r="BF155" s="605"/>
      <c r="BG155" s="19"/>
      <c r="BH155" s="26"/>
      <c r="BI155" s="41"/>
      <c r="BJ155" s="25"/>
      <c r="BK155" s="605"/>
      <c r="BL155" s="605"/>
      <c r="BM155" s="605"/>
      <c r="BN155" s="605"/>
      <c r="BO155" s="605"/>
      <c r="BP155" s="605"/>
      <c r="BQ155" s="605"/>
      <c r="BR155" s="605"/>
      <c r="BS155" s="605"/>
      <c r="BT155" s="605"/>
      <c r="BU155" s="19"/>
      <c r="BV155" s="26"/>
      <c r="BW155" s="40"/>
      <c r="BX155" s="25"/>
      <c r="BY155" s="605"/>
      <c r="BZ155" s="605"/>
      <c r="CA155" s="605"/>
      <c r="CB155" s="605"/>
      <c r="CC155" s="605"/>
      <c r="CD155" s="605"/>
      <c r="CE155" s="605"/>
      <c r="CF155" s="605"/>
      <c r="CG155" s="605"/>
      <c r="CH155" s="605"/>
      <c r="CI155" s="19"/>
      <c r="CJ155" s="26"/>
      <c r="CK155" s="40"/>
      <c r="CL155" s="25"/>
      <c r="CM155" s="605"/>
      <c r="CN155" s="605"/>
      <c r="CO155" s="605"/>
      <c r="CP155" s="605"/>
      <c r="CQ155" s="605"/>
      <c r="CR155" s="605"/>
      <c r="CS155" s="605"/>
      <c r="CT155" s="605"/>
      <c r="CU155" s="605"/>
      <c r="CV155" s="605"/>
      <c r="CW155" s="19"/>
      <c r="CX155" s="26"/>
      <c r="CY155" s="41"/>
      <c r="CZ155" s="25"/>
      <c r="DA155" s="605"/>
      <c r="DB155" s="605"/>
      <c r="DC155" s="605"/>
      <c r="DD155" s="605"/>
      <c r="DE155" s="605"/>
      <c r="DF155" s="605"/>
      <c r="DG155" s="605"/>
      <c r="DH155" s="605"/>
      <c r="DI155" s="605"/>
      <c r="DJ155" s="605"/>
      <c r="DK155" s="19"/>
      <c r="DL155" s="26"/>
      <c r="DM155" s="40"/>
      <c r="DN155" s="25"/>
      <c r="DO155" s="605"/>
      <c r="DP155" s="605"/>
      <c r="DQ155" s="605"/>
      <c r="DR155" s="605"/>
      <c r="DS155" s="605"/>
      <c r="DT155" s="605"/>
      <c r="DU155" s="605"/>
      <c r="DV155" s="605"/>
      <c r="DW155" s="605"/>
      <c r="DX155" s="605"/>
      <c r="DY155" s="19"/>
      <c r="DZ155" s="26"/>
      <c r="EA155" s="40"/>
      <c r="EB155" s="25"/>
      <c r="EC155" s="605"/>
      <c r="ED155" s="605"/>
      <c r="EE155" s="605"/>
      <c r="EF155" s="605"/>
      <c r="EG155" s="605"/>
      <c r="EH155" s="605"/>
      <c r="EI155" s="605"/>
      <c r="EJ155" s="605"/>
      <c r="EK155" s="605"/>
      <c r="EL155" s="605"/>
      <c r="EM155" s="19"/>
      <c r="EN155" s="26"/>
      <c r="EO155" s="41"/>
      <c r="EP155" s="25">
        <f t="shared" si="123"/>
        <v>0</v>
      </c>
      <c r="EQ155" s="605">
        <f>'havi összesítő'!FY201</f>
        <v>0</v>
      </c>
      <c r="ER155" s="605">
        <f>'havi összesítő'!FZ201</f>
        <v>0</v>
      </c>
      <c r="ES155" s="605">
        <f>'havi összesítő'!FX201</f>
        <v>0</v>
      </c>
      <c r="ET155" s="605">
        <f>'havi összesítő'!GC201</f>
        <v>0</v>
      </c>
      <c r="EU155" s="605">
        <f>'havi összesítő'!GA201</f>
        <v>0</v>
      </c>
      <c r="EV155" s="42"/>
      <c r="EW155" s="322">
        <f t="shared" si="132"/>
        <v>0</v>
      </c>
      <c r="EX155" s="323">
        <f>'havi összesítő'!GL201</f>
        <v>0</v>
      </c>
      <c r="EY155" s="323">
        <f>'havi összesítő'!GN201</f>
        <v>0</v>
      </c>
      <c r="EZ155" s="323">
        <f>'havi összesítő'!GM201</f>
        <v>0</v>
      </c>
      <c r="FA155" s="323">
        <f>'havi összesítő'!GQ201</f>
        <v>0</v>
      </c>
      <c r="FB155" s="323">
        <f>'havi összesítő'!GO201</f>
        <v>0</v>
      </c>
      <c r="FC155" s="42"/>
      <c r="FD155" s="322">
        <f t="shared" si="125"/>
        <v>0</v>
      </c>
      <c r="FE155" s="323">
        <f t="shared" si="126"/>
        <v>0</v>
      </c>
      <c r="FF155" s="323">
        <f t="shared" si="127"/>
        <v>0</v>
      </c>
      <c r="FG155" s="323">
        <f t="shared" si="128"/>
        <v>0</v>
      </c>
      <c r="FH155" s="323">
        <f t="shared" si="129"/>
        <v>0</v>
      </c>
      <c r="FI155" s="323">
        <f t="shared" si="130"/>
        <v>0</v>
      </c>
      <c r="FJ155" s="41"/>
      <c r="FK155" s="25"/>
      <c r="FL155" s="605"/>
      <c r="FM155" s="605"/>
      <c r="FN155" s="605"/>
      <c r="FO155" s="605"/>
      <c r="FP155" s="605"/>
      <c r="FQ155" s="42"/>
      <c r="FR155" s="25">
        <f>COUNTIF(beosztás!$MD203:$NG203,"DE")*8</f>
        <v>0</v>
      </c>
      <c r="FS155" s="605">
        <f>COUNTIF(beosztás!$MD203:$NG203,"DU")*8</f>
        <v>0</v>
      </c>
      <c r="FT155" s="605">
        <f>COUNTIF(beosztás!$MD203:$NG203,"ÉJ")*8</f>
        <v>0</v>
      </c>
      <c r="FU155" s="605">
        <f>COUNTIF(beosztás!$MD203:$NG203,"N")*12</f>
        <v>0</v>
      </c>
      <c r="FV155" s="605">
        <f>COUNTIF(beosztás!$MD203:$NG203,"É")*12</f>
        <v>0</v>
      </c>
      <c r="FW155" s="605">
        <f>SUM(beosztás!$MD203:$NG203)</f>
        <v>0</v>
      </c>
      <c r="FX155" s="42"/>
      <c r="FY155" s="25"/>
      <c r="FZ155" s="605"/>
      <c r="GA155" s="605"/>
      <c r="GB155" s="605"/>
      <c r="GC155" s="605"/>
      <c r="GD155" s="605"/>
      <c r="GE155" s="43"/>
      <c r="GN155" s="21"/>
      <c r="GO155" s="21"/>
    </row>
    <row r="156" spans="1:197" ht="15.75" hidden="1" thickBot="1" x14ac:dyDescent="0.3">
      <c r="A156" s="67">
        <f>IF(beosztás!A204=0,"",beosztás!A204)</f>
        <v>10</v>
      </c>
      <c r="B156" s="68" t="str">
        <f>IF(beosztás!B204=0,"",beosztás!B204)</f>
        <v/>
      </c>
      <c r="C156" s="69" t="str">
        <f>IF(beosztás!C204=0,"",beosztás!C204)</f>
        <v/>
      </c>
      <c r="D156" s="70" t="str">
        <f>IF(beosztás!D204=0,"",beosztás!D204)</f>
        <v xml:space="preserve"> </v>
      </c>
      <c r="F156" s="25">
        <f t="shared" si="116"/>
        <v>0</v>
      </c>
      <c r="G156" s="605">
        <f>'havi összesítő'!M202</f>
        <v>0</v>
      </c>
      <c r="H156" s="605">
        <f>'havi összesítő'!N202</f>
        <v>0</v>
      </c>
      <c r="I156" s="605">
        <f>'havi összesítő'!L202</f>
        <v>0</v>
      </c>
      <c r="J156" s="605">
        <f>'havi összesítő'!Q202</f>
        <v>0</v>
      </c>
      <c r="K156" s="605">
        <f>'havi összesítő'!O202</f>
        <v>0</v>
      </c>
      <c r="L156" s="40"/>
      <c r="M156" s="25">
        <f t="shared" si="117"/>
        <v>0</v>
      </c>
      <c r="N156" s="605">
        <f>'havi összesítő'!Z202</f>
        <v>0</v>
      </c>
      <c r="O156" s="605">
        <f>'havi összesítő'!AB202</f>
        <v>0</v>
      </c>
      <c r="P156" s="605">
        <f>'havi összesítő'!AA202</f>
        <v>0</v>
      </c>
      <c r="Q156" s="605">
        <f>'havi összesítő'!AE202</f>
        <v>0</v>
      </c>
      <c r="R156" s="605">
        <f>'havi összesítő'!AC202</f>
        <v>0</v>
      </c>
      <c r="S156" s="40"/>
      <c r="T156" s="25">
        <f t="shared" si="118"/>
        <v>0</v>
      </c>
      <c r="U156" s="605">
        <f t="shared" si="119"/>
        <v>0</v>
      </c>
      <c r="V156" s="605">
        <f t="shared" si="120"/>
        <v>0</v>
      </c>
      <c r="W156" s="605">
        <f t="shared" si="121"/>
        <v>0</v>
      </c>
      <c r="X156" s="605">
        <f>'havi összesítő'!AS202</f>
        <v>0</v>
      </c>
      <c r="Y156" s="605">
        <f>'havi összesítő'!AQ202</f>
        <v>0</v>
      </c>
      <c r="Z156" s="41"/>
      <c r="AA156" s="329">
        <f t="shared" si="131"/>
        <v>0</v>
      </c>
      <c r="AB156" s="330">
        <f>'havi összesítő'!BC202</f>
        <v>0</v>
      </c>
      <c r="AC156" s="330">
        <f>'havi összesítő'!BD202</f>
        <v>0</v>
      </c>
      <c r="AD156" s="330">
        <f>'havi összesítő'!BB202</f>
        <v>0</v>
      </c>
      <c r="AE156" s="330">
        <f>'havi összesítő'!BG202</f>
        <v>0</v>
      </c>
      <c r="AF156" s="331">
        <f>'havi összesítő'!BE202</f>
        <v>0</v>
      </c>
      <c r="AG156" s="40"/>
      <c r="AH156" s="25"/>
      <c r="AI156" s="605"/>
      <c r="AJ156" s="605"/>
      <c r="AK156" s="605"/>
      <c r="AL156" s="605"/>
      <c r="AM156" s="605"/>
      <c r="AN156" s="605"/>
      <c r="AO156" s="605"/>
      <c r="AP156" s="605"/>
      <c r="AQ156" s="605"/>
      <c r="AR156" s="605"/>
      <c r="AS156" s="19"/>
      <c r="AT156" s="26"/>
      <c r="AU156" s="40"/>
      <c r="AV156" s="25"/>
      <c r="AW156" s="605"/>
      <c r="AX156" s="605"/>
      <c r="AY156" s="605"/>
      <c r="AZ156" s="605"/>
      <c r="BA156" s="605"/>
      <c r="BB156" s="605"/>
      <c r="BC156" s="605"/>
      <c r="BD156" s="605"/>
      <c r="BE156" s="605"/>
      <c r="BF156" s="605"/>
      <c r="BG156" s="19"/>
      <c r="BH156" s="26"/>
      <c r="BI156" s="41"/>
      <c r="BJ156" s="25"/>
      <c r="BK156" s="605"/>
      <c r="BL156" s="605"/>
      <c r="BM156" s="605"/>
      <c r="BN156" s="605"/>
      <c r="BO156" s="605"/>
      <c r="BP156" s="605"/>
      <c r="BQ156" s="605"/>
      <c r="BR156" s="605"/>
      <c r="BS156" s="605"/>
      <c r="BT156" s="605"/>
      <c r="BU156" s="19"/>
      <c r="BV156" s="26"/>
      <c r="BW156" s="40"/>
      <c r="BX156" s="25"/>
      <c r="BY156" s="605"/>
      <c r="BZ156" s="605"/>
      <c r="CA156" s="605"/>
      <c r="CB156" s="605"/>
      <c r="CC156" s="605"/>
      <c r="CD156" s="605"/>
      <c r="CE156" s="605"/>
      <c r="CF156" s="605"/>
      <c r="CG156" s="605"/>
      <c r="CH156" s="605"/>
      <c r="CI156" s="19"/>
      <c r="CJ156" s="26"/>
      <c r="CK156" s="40"/>
      <c r="CL156" s="25"/>
      <c r="CM156" s="605"/>
      <c r="CN156" s="605"/>
      <c r="CO156" s="605"/>
      <c r="CP156" s="605"/>
      <c r="CQ156" s="605"/>
      <c r="CR156" s="605"/>
      <c r="CS156" s="605"/>
      <c r="CT156" s="605"/>
      <c r="CU156" s="605"/>
      <c r="CV156" s="605"/>
      <c r="CW156" s="19"/>
      <c r="CX156" s="26"/>
      <c r="CY156" s="41"/>
      <c r="CZ156" s="25"/>
      <c r="DA156" s="605"/>
      <c r="DB156" s="605"/>
      <c r="DC156" s="605"/>
      <c r="DD156" s="605"/>
      <c r="DE156" s="605"/>
      <c r="DF156" s="605"/>
      <c r="DG156" s="605"/>
      <c r="DH156" s="605"/>
      <c r="DI156" s="605"/>
      <c r="DJ156" s="605"/>
      <c r="DK156" s="19"/>
      <c r="DL156" s="26"/>
      <c r="DM156" s="40"/>
      <c r="DN156" s="25"/>
      <c r="DO156" s="605"/>
      <c r="DP156" s="605"/>
      <c r="DQ156" s="605"/>
      <c r="DR156" s="605"/>
      <c r="DS156" s="605"/>
      <c r="DT156" s="605"/>
      <c r="DU156" s="605"/>
      <c r="DV156" s="605"/>
      <c r="DW156" s="605"/>
      <c r="DX156" s="605"/>
      <c r="DY156" s="19"/>
      <c r="DZ156" s="26"/>
      <c r="EA156" s="40"/>
      <c r="EB156" s="25"/>
      <c r="EC156" s="605"/>
      <c r="ED156" s="605"/>
      <c r="EE156" s="605"/>
      <c r="EF156" s="605"/>
      <c r="EG156" s="605"/>
      <c r="EH156" s="605"/>
      <c r="EI156" s="605"/>
      <c r="EJ156" s="605"/>
      <c r="EK156" s="605"/>
      <c r="EL156" s="605"/>
      <c r="EM156" s="19"/>
      <c r="EN156" s="26"/>
      <c r="EO156" s="41"/>
      <c r="EP156" s="25">
        <f t="shared" si="123"/>
        <v>0</v>
      </c>
      <c r="EQ156" s="605">
        <f>'havi összesítő'!FY202</f>
        <v>0</v>
      </c>
      <c r="ER156" s="605">
        <f>'havi összesítő'!FZ202</f>
        <v>0</v>
      </c>
      <c r="ES156" s="605">
        <f>'havi összesítő'!FX202</f>
        <v>0</v>
      </c>
      <c r="ET156" s="605">
        <f>'havi összesítő'!GC202</f>
        <v>0</v>
      </c>
      <c r="EU156" s="605">
        <f>'havi összesítő'!GA202</f>
        <v>0</v>
      </c>
      <c r="EV156" s="42"/>
      <c r="EW156" s="322">
        <f t="shared" si="132"/>
        <v>0</v>
      </c>
      <c r="EX156" s="323">
        <f>'havi összesítő'!GL202</f>
        <v>0</v>
      </c>
      <c r="EY156" s="323">
        <f>'havi összesítő'!GN202</f>
        <v>0</v>
      </c>
      <c r="EZ156" s="323">
        <f>'havi összesítő'!GM202</f>
        <v>0</v>
      </c>
      <c r="FA156" s="323">
        <f>'havi összesítő'!GQ202</f>
        <v>0</v>
      </c>
      <c r="FB156" s="323">
        <f>'havi összesítő'!GO202</f>
        <v>0</v>
      </c>
      <c r="FC156" s="42"/>
      <c r="FD156" s="322">
        <f t="shared" si="125"/>
        <v>0</v>
      </c>
      <c r="FE156" s="323">
        <f t="shared" si="126"/>
        <v>0</v>
      </c>
      <c r="FF156" s="323">
        <f t="shared" si="127"/>
        <v>0</v>
      </c>
      <c r="FG156" s="323">
        <f t="shared" si="128"/>
        <v>0</v>
      </c>
      <c r="FH156" s="323">
        <f t="shared" si="129"/>
        <v>0</v>
      </c>
      <c r="FI156" s="323">
        <f t="shared" si="130"/>
        <v>0</v>
      </c>
      <c r="FJ156" s="41"/>
      <c r="FK156" s="25"/>
      <c r="FL156" s="605"/>
      <c r="FM156" s="605"/>
      <c r="FN156" s="605"/>
      <c r="FO156" s="605"/>
      <c r="FP156" s="605"/>
      <c r="FQ156" s="42"/>
      <c r="FR156" s="25">
        <f>COUNTIF(beosztás!$MD204:$NG204,"DE")*8</f>
        <v>0</v>
      </c>
      <c r="FS156" s="605">
        <f>COUNTIF(beosztás!$MD204:$NG204,"DU")*8</f>
        <v>0</v>
      </c>
      <c r="FT156" s="605">
        <f>COUNTIF(beosztás!$MD204:$NG204,"ÉJ")*8</f>
        <v>0</v>
      </c>
      <c r="FU156" s="605">
        <f>COUNTIF(beosztás!$MD204:$NG204,"N")*12</f>
        <v>0</v>
      </c>
      <c r="FV156" s="605">
        <f>COUNTIF(beosztás!$MD204:$NG204,"É")*12</f>
        <v>0</v>
      </c>
      <c r="FW156" s="605">
        <f>SUM(beosztás!$MD204:$NG204)</f>
        <v>0</v>
      </c>
      <c r="FX156" s="42"/>
      <c r="FY156" s="25"/>
      <c r="FZ156" s="605"/>
      <c r="GA156" s="605"/>
      <c r="GB156" s="605"/>
      <c r="GC156" s="605"/>
      <c r="GD156" s="605"/>
      <c r="GE156" s="43"/>
      <c r="GN156" s="21"/>
      <c r="GO156" s="21"/>
    </row>
    <row r="157" spans="1:197" ht="15.75" hidden="1" thickBot="1" x14ac:dyDescent="0.3">
      <c r="A157" s="67">
        <f>IF(beosztás!A205=0,"",beosztás!A205)</f>
        <v>11</v>
      </c>
      <c r="B157" s="68" t="str">
        <f>IF(beosztás!B205=0,"",beosztás!B205)</f>
        <v/>
      </c>
      <c r="C157" s="69" t="str">
        <f>IF(beosztás!C205=0,"",beosztás!C205)</f>
        <v/>
      </c>
      <c r="D157" s="70" t="str">
        <f>IF(beosztás!D205=0,"",beosztás!D205)</f>
        <v/>
      </c>
      <c r="F157" s="25">
        <f t="shared" si="116"/>
        <v>0</v>
      </c>
      <c r="G157" s="605">
        <f>'havi összesítő'!M203</f>
        <v>0</v>
      </c>
      <c r="H157" s="605">
        <f>'havi összesítő'!N203</f>
        <v>0</v>
      </c>
      <c r="I157" s="605">
        <f>'havi összesítő'!L203</f>
        <v>0</v>
      </c>
      <c r="J157" s="605">
        <f>'havi összesítő'!Q203</f>
        <v>0</v>
      </c>
      <c r="K157" s="605">
        <f>'havi összesítő'!O203</f>
        <v>0</v>
      </c>
      <c r="L157" s="40"/>
      <c r="M157" s="25">
        <f t="shared" si="117"/>
        <v>0</v>
      </c>
      <c r="N157" s="605">
        <f>'havi összesítő'!Z203</f>
        <v>0</v>
      </c>
      <c r="O157" s="605">
        <f>'havi összesítő'!AB203</f>
        <v>0</v>
      </c>
      <c r="P157" s="605">
        <f>'havi összesítő'!AA203</f>
        <v>0</v>
      </c>
      <c r="Q157" s="605">
        <f>'havi összesítő'!AE203</f>
        <v>0</v>
      </c>
      <c r="R157" s="605">
        <f>'havi összesítő'!AC203</f>
        <v>0</v>
      </c>
      <c r="S157" s="40"/>
      <c r="T157" s="25">
        <f t="shared" si="118"/>
        <v>0</v>
      </c>
      <c r="U157" s="605">
        <f t="shared" si="119"/>
        <v>0</v>
      </c>
      <c r="V157" s="605">
        <f t="shared" si="120"/>
        <v>0</v>
      </c>
      <c r="W157" s="605">
        <f t="shared" si="121"/>
        <v>0</v>
      </c>
      <c r="X157" s="605">
        <f>'havi összesítő'!AS203</f>
        <v>0</v>
      </c>
      <c r="Y157" s="605">
        <f>'havi összesítő'!AQ203</f>
        <v>0</v>
      </c>
      <c r="Z157" s="41"/>
      <c r="AA157" s="329">
        <f t="shared" si="131"/>
        <v>0</v>
      </c>
      <c r="AB157" s="330">
        <f>'havi összesítő'!BC203</f>
        <v>0</v>
      </c>
      <c r="AC157" s="330">
        <f>'havi összesítő'!BD203</f>
        <v>0</v>
      </c>
      <c r="AD157" s="330">
        <f>'havi összesítő'!BB203</f>
        <v>0</v>
      </c>
      <c r="AE157" s="330">
        <f>'havi összesítő'!BG203</f>
        <v>0</v>
      </c>
      <c r="AF157" s="331">
        <f>'havi összesítő'!BE203</f>
        <v>0</v>
      </c>
      <c r="AG157" s="40"/>
      <c r="AH157" s="25"/>
      <c r="AI157" s="605"/>
      <c r="AJ157" s="605"/>
      <c r="AK157" s="605"/>
      <c r="AL157" s="605"/>
      <c r="AM157" s="605"/>
      <c r="AN157" s="605"/>
      <c r="AO157" s="605"/>
      <c r="AP157" s="605"/>
      <c r="AQ157" s="605"/>
      <c r="AR157" s="605"/>
      <c r="AS157" s="19"/>
      <c r="AT157" s="26"/>
      <c r="AU157" s="40"/>
      <c r="AV157" s="25"/>
      <c r="AW157" s="605"/>
      <c r="AX157" s="605"/>
      <c r="AY157" s="605"/>
      <c r="AZ157" s="605"/>
      <c r="BA157" s="605"/>
      <c r="BB157" s="605"/>
      <c r="BC157" s="605"/>
      <c r="BD157" s="605"/>
      <c r="BE157" s="605"/>
      <c r="BF157" s="605"/>
      <c r="BG157" s="19"/>
      <c r="BH157" s="26"/>
      <c r="BI157" s="41"/>
      <c r="BJ157" s="25"/>
      <c r="BK157" s="605"/>
      <c r="BL157" s="605"/>
      <c r="BM157" s="605"/>
      <c r="BN157" s="605"/>
      <c r="BO157" s="605"/>
      <c r="BP157" s="605"/>
      <c r="BQ157" s="605"/>
      <c r="BR157" s="605"/>
      <c r="BS157" s="605"/>
      <c r="BT157" s="605"/>
      <c r="BU157" s="19"/>
      <c r="BV157" s="26"/>
      <c r="BW157" s="40"/>
      <c r="BX157" s="25"/>
      <c r="BY157" s="605"/>
      <c r="BZ157" s="605"/>
      <c r="CA157" s="605"/>
      <c r="CB157" s="605"/>
      <c r="CC157" s="605"/>
      <c r="CD157" s="605"/>
      <c r="CE157" s="605"/>
      <c r="CF157" s="605"/>
      <c r="CG157" s="605"/>
      <c r="CH157" s="605"/>
      <c r="CI157" s="19"/>
      <c r="CJ157" s="26"/>
      <c r="CK157" s="40"/>
      <c r="CL157" s="25"/>
      <c r="CM157" s="605"/>
      <c r="CN157" s="605"/>
      <c r="CO157" s="605"/>
      <c r="CP157" s="605"/>
      <c r="CQ157" s="605"/>
      <c r="CR157" s="605"/>
      <c r="CS157" s="605"/>
      <c r="CT157" s="605"/>
      <c r="CU157" s="605"/>
      <c r="CV157" s="605"/>
      <c r="CW157" s="19"/>
      <c r="CX157" s="26"/>
      <c r="CY157" s="41"/>
      <c r="CZ157" s="25"/>
      <c r="DA157" s="605"/>
      <c r="DB157" s="605"/>
      <c r="DC157" s="605"/>
      <c r="DD157" s="605"/>
      <c r="DE157" s="605"/>
      <c r="DF157" s="605"/>
      <c r="DG157" s="605"/>
      <c r="DH157" s="605"/>
      <c r="DI157" s="605"/>
      <c r="DJ157" s="605"/>
      <c r="DK157" s="19"/>
      <c r="DL157" s="26"/>
      <c r="DM157" s="40"/>
      <c r="DN157" s="25"/>
      <c r="DO157" s="605"/>
      <c r="DP157" s="605"/>
      <c r="DQ157" s="605"/>
      <c r="DR157" s="605"/>
      <c r="DS157" s="605"/>
      <c r="DT157" s="605"/>
      <c r="DU157" s="605"/>
      <c r="DV157" s="605"/>
      <c r="DW157" s="605"/>
      <c r="DX157" s="605"/>
      <c r="DY157" s="19"/>
      <c r="DZ157" s="26"/>
      <c r="EA157" s="40"/>
      <c r="EB157" s="25"/>
      <c r="EC157" s="605"/>
      <c r="ED157" s="605"/>
      <c r="EE157" s="605"/>
      <c r="EF157" s="605"/>
      <c r="EG157" s="605"/>
      <c r="EH157" s="605"/>
      <c r="EI157" s="605"/>
      <c r="EJ157" s="605"/>
      <c r="EK157" s="605"/>
      <c r="EL157" s="605"/>
      <c r="EM157" s="19"/>
      <c r="EN157" s="26"/>
      <c r="EO157" s="41"/>
      <c r="EP157" s="25">
        <f t="shared" si="123"/>
        <v>0</v>
      </c>
      <c r="EQ157" s="605">
        <f>'havi összesítő'!FY203</f>
        <v>0</v>
      </c>
      <c r="ER157" s="605">
        <f>'havi összesítő'!FZ203</f>
        <v>0</v>
      </c>
      <c r="ES157" s="605">
        <f>'havi összesítő'!FX203</f>
        <v>0</v>
      </c>
      <c r="ET157" s="605">
        <f>'havi összesítő'!GC203</f>
        <v>0</v>
      </c>
      <c r="EU157" s="605">
        <f>'havi összesítő'!GA203</f>
        <v>0</v>
      </c>
      <c r="EV157" s="42"/>
      <c r="EW157" s="322">
        <f t="shared" si="132"/>
        <v>0</v>
      </c>
      <c r="EX157" s="323">
        <f>'havi összesítő'!GL203</f>
        <v>0</v>
      </c>
      <c r="EY157" s="323">
        <f>'havi összesítő'!GN203</f>
        <v>0</v>
      </c>
      <c r="EZ157" s="323">
        <f>'havi összesítő'!GM203</f>
        <v>0</v>
      </c>
      <c r="FA157" s="323">
        <f>'havi összesítő'!GQ203</f>
        <v>0</v>
      </c>
      <c r="FB157" s="323">
        <f>'havi összesítő'!GO203</f>
        <v>0</v>
      </c>
      <c r="FC157" s="42"/>
      <c r="FD157" s="322">
        <f t="shared" si="125"/>
        <v>0</v>
      </c>
      <c r="FE157" s="323">
        <f t="shared" si="126"/>
        <v>0</v>
      </c>
      <c r="FF157" s="323">
        <f t="shared" si="127"/>
        <v>0</v>
      </c>
      <c r="FG157" s="323">
        <f t="shared" si="128"/>
        <v>0</v>
      </c>
      <c r="FH157" s="323">
        <f t="shared" si="129"/>
        <v>0</v>
      </c>
      <c r="FI157" s="323">
        <f t="shared" si="130"/>
        <v>0</v>
      </c>
      <c r="FJ157" s="41"/>
      <c r="FK157" s="25"/>
      <c r="FL157" s="605"/>
      <c r="FM157" s="605"/>
      <c r="FN157" s="605"/>
      <c r="FO157" s="605"/>
      <c r="FP157" s="605"/>
      <c r="FQ157" s="42"/>
      <c r="FR157" s="25">
        <f>COUNTIF(beosztás!$MD205:$NG205,"DE")*8</f>
        <v>0</v>
      </c>
      <c r="FS157" s="605">
        <f>COUNTIF(beosztás!$MD205:$NG205,"DU")*8</f>
        <v>0</v>
      </c>
      <c r="FT157" s="605">
        <f>COUNTIF(beosztás!$MD205:$NG205,"ÉJ")*8</f>
        <v>0</v>
      </c>
      <c r="FU157" s="605">
        <f>COUNTIF(beosztás!$MD205:$NG205,"N")*12</f>
        <v>0</v>
      </c>
      <c r="FV157" s="605">
        <f>COUNTIF(beosztás!$MD205:$NG205,"É")*12</f>
        <v>0</v>
      </c>
      <c r="FW157" s="605">
        <f>SUM(beosztás!$MD205:$NG205)</f>
        <v>0</v>
      </c>
      <c r="FX157" s="42"/>
      <c r="FY157" s="25"/>
      <c r="FZ157" s="605"/>
      <c r="GA157" s="605"/>
      <c r="GB157" s="605"/>
      <c r="GC157" s="605"/>
      <c r="GD157" s="605"/>
      <c r="GE157" s="43"/>
      <c r="GN157" s="21"/>
      <c r="GO157" s="21"/>
    </row>
    <row r="158" spans="1:197" ht="15.75" hidden="1" thickBot="1" x14ac:dyDescent="0.3">
      <c r="A158" s="67">
        <f>IF(beosztás!A206=0,"",beosztás!A206)</f>
        <v>12</v>
      </c>
      <c r="B158" s="68" t="str">
        <f>IF(beosztás!B206=0,"",beosztás!B206)</f>
        <v/>
      </c>
      <c r="C158" s="69" t="str">
        <f>IF(beosztás!C206=0,"",beosztás!C206)</f>
        <v/>
      </c>
      <c r="D158" s="70" t="str">
        <f>IF(beosztás!D206=0,"",beosztás!D206)</f>
        <v/>
      </c>
      <c r="F158" s="25">
        <f t="shared" si="116"/>
        <v>0</v>
      </c>
      <c r="G158" s="605">
        <f>'havi összesítő'!M204</f>
        <v>0</v>
      </c>
      <c r="H158" s="605">
        <f>'havi összesítő'!N204</f>
        <v>0</v>
      </c>
      <c r="I158" s="605">
        <f>'havi összesítő'!L204</f>
        <v>0</v>
      </c>
      <c r="J158" s="605">
        <f>'havi összesítő'!Q204</f>
        <v>0</v>
      </c>
      <c r="K158" s="605">
        <f>'havi összesítő'!O204</f>
        <v>0</v>
      </c>
      <c r="L158" s="40"/>
      <c r="M158" s="25">
        <f t="shared" si="117"/>
        <v>0</v>
      </c>
      <c r="N158" s="605">
        <f>'havi összesítő'!Z204</f>
        <v>0</v>
      </c>
      <c r="O158" s="605">
        <f>'havi összesítő'!AB204</f>
        <v>0</v>
      </c>
      <c r="P158" s="605">
        <f>'havi összesítő'!AA204</f>
        <v>0</v>
      </c>
      <c r="Q158" s="605">
        <f>'havi összesítő'!AE204</f>
        <v>0</v>
      </c>
      <c r="R158" s="605">
        <f>'havi összesítő'!AC204</f>
        <v>0</v>
      </c>
      <c r="S158" s="40"/>
      <c r="T158" s="25">
        <f t="shared" si="118"/>
        <v>0</v>
      </c>
      <c r="U158" s="605">
        <f t="shared" si="119"/>
        <v>0</v>
      </c>
      <c r="V158" s="605">
        <f t="shared" si="120"/>
        <v>0</v>
      </c>
      <c r="W158" s="605">
        <f t="shared" si="121"/>
        <v>0</v>
      </c>
      <c r="X158" s="605">
        <f>'havi összesítő'!AS204</f>
        <v>0</v>
      </c>
      <c r="Y158" s="605">
        <f>'havi összesítő'!AQ204</f>
        <v>0</v>
      </c>
      <c r="Z158" s="41"/>
      <c r="AA158" s="329">
        <f t="shared" si="131"/>
        <v>0</v>
      </c>
      <c r="AB158" s="330">
        <f>'havi összesítő'!BC204</f>
        <v>0</v>
      </c>
      <c r="AC158" s="330">
        <f>'havi összesítő'!BD204</f>
        <v>0</v>
      </c>
      <c r="AD158" s="330">
        <f>'havi összesítő'!BB204</f>
        <v>0</v>
      </c>
      <c r="AE158" s="330">
        <f>'havi összesítő'!BG204</f>
        <v>0</v>
      </c>
      <c r="AF158" s="331">
        <f>'havi összesítő'!BE204</f>
        <v>0</v>
      </c>
      <c r="AG158" s="40"/>
      <c r="AH158" s="25"/>
      <c r="AI158" s="605"/>
      <c r="AJ158" s="605"/>
      <c r="AK158" s="605"/>
      <c r="AL158" s="605"/>
      <c r="AM158" s="605"/>
      <c r="AN158" s="605"/>
      <c r="AO158" s="605"/>
      <c r="AP158" s="605"/>
      <c r="AQ158" s="605"/>
      <c r="AR158" s="605"/>
      <c r="AS158" s="19"/>
      <c r="AT158" s="26"/>
      <c r="AU158" s="40"/>
      <c r="AV158" s="25"/>
      <c r="AW158" s="605"/>
      <c r="AX158" s="605"/>
      <c r="AY158" s="605"/>
      <c r="AZ158" s="605"/>
      <c r="BA158" s="605"/>
      <c r="BB158" s="605"/>
      <c r="BC158" s="605"/>
      <c r="BD158" s="605"/>
      <c r="BE158" s="605"/>
      <c r="BF158" s="605"/>
      <c r="BG158" s="19"/>
      <c r="BH158" s="26"/>
      <c r="BI158" s="41"/>
      <c r="BJ158" s="25"/>
      <c r="BK158" s="605"/>
      <c r="BL158" s="605"/>
      <c r="BM158" s="605"/>
      <c r="BN158" s="605"/>
      <c r="BO158" s="605"/>
      <c r="BP158" s="605"/>
      <c r="BQ158" s="605"/>
      <c r="BR158" s="605"/>
      <c r="BS158" s="605"/>
      <c r="BT158" s="605"/>
      <c r="BU158" s="19"/>
      <c r="BV158" s="26"/>
      <c r="BW158" s="40"/>
      <c r="BX158" s="25"/>
      <c r="BY158" s="605"/>
      <c r="BZ158" s="605"/>
      <c r="CA158" s="605"/>
      <c r="CB158" s="605"/>
      <c r="CC158" s="605"/>
      <c r="CD158" s="605"/>
      <c r="CE158" s="605"/>
      <c r="CF158" s="605"/>
      <c r="CG158" s="605"/>
      <c r="CH158" s="605"/>
      <c r="CI158" s="19"/>
      <c r="CJ158" s="26"/>
      <c r="CK158" s="40"/>
      <c r="CL158" s="25"/>
      <c r="CM158" s="605"/>
      <c r="CN158" s="605"/>
      <c r="CO158" s="605"/>
      <c r="CP158" s="605"/>
      <c r="CQ158" s="605"/>
      <c r="CR158" s="605"/>
      <c r="CS158" s="605"/>
      <c r="CT158" s="605"/>
      <c r="CU158" s="605"/>
      <c r="CV158" s="605"/>
      <c r="CW158" s="19"/>
      <c r="CX158" s="26"/>
      <c r="CY158" s="41"/>
      <c r="CZ158" s="25"/>
      <c r="DA158" s="605"/>
      <c r="DB158" s="605"/>
      <c r="DC158" s="605"/>
      <c r="DD158" s="605"/>
      <c r="DE158" s="605"/>
      <c r="DF158" s="605"/>
      <c r="DG158" s="605"/>
      <c r="DH158" s="605"/>
      <c r="DI158" s="605"/>
      <c r="DJ158" s="605"/>
      <c r="DK158" s="19"/>
      <c r="DL158" s="26"/>
      <c r="DM158" s="40"/>
      <c r="DN158" s="25"/>
      <c r="DO158" s="605"/>
      <c r="DP158" s="605"/>
      <c r="DQ158" s="605"/>
      <c r="DR158" s="605"/>
      <c r="DS158" s="605"/>
      <c r="DT158" s="605"/>
      <c r="DU158" s="605"/>
      <c r="DV158" s="605"/>
      <c r="DW158" s="605"/>
      <c r="DX158" s="605"/>
      <c r="DY158" s="19"/>
      <c r="DZ158" s="26"/>
      <c r="EA158" s="40"/>
      <c r="EB158" s="25"/>
      <c r="EC158" s="605"/>
      <c r="ED158" s="605"/>
      <c r="EE158" s="605"/>
      <c r="EF158" s="605"/>
      <c r="EG158" s="605"/>
      <c r="EH158" s="605"/>
      <c r="EI158" s="605"/>
      <c r="EJ158" s="605"/>
      <c r="EK158" s="605"/>
      <c r="EL158" s="605"/>
      <c r="EM158" s="19"/>
      <c r="EN158" s="26"/>
      <c r="EO158" s="41"/>
      <c r="EP158" s="25">
        <f t="shared" si="123"/>
        <v>0</v>
      </c>
      <c r="EQ158" s="605">
        <f>'havi összesítő'!FY204</f>
        <v>0</v>
      </c>
      <c r="ER158" s="605">
        <f>'havi összesítő'!FZ204</f>
        <v>0</v>
      </c>
      <c r="ES158" s="605">
        <f>'havi összesítő'!FX204</f>
        <v>0</v>
      </c>
      <c r="ET158" s="605">
        <f>'havi összesítő'!GC204</f>
        <v>0</v>
      </c>
      <c r="EU158" s="605">
        <f>'havi összesítő'!GA204</f>
        <v>0</v>
      </c>
      <c r="EV158" s="42"/>
      <c r="EW158" s="322">
        <f t="shared" si="132"/>
        <v>0</v>
      </c>
      <c r="EX158" s="323">
        <f>'havi összesítő'!GL204</f>
        <v>0</v>
      </c>
      <c r="EY158" s="323">
        <f>'havi összesítő'!GN204</f>
        <v>0</v>
      </c>
      <c r="EZ158" s="323">
        <f>'havi összesítő'!GM204</f>
        <v>0</v>
      </c>
      <c r="FA158" s="323">
        <f>'havi összesítő'!GQ204</f>
        <v>0</v>
      </c>
      <c r="FB158" s="323">
        <f>'havi összesítő'!GO204</f>
        <v>0</v>
      </c>
      <c r="FC158" s="42"/>
      <c r="FD158" s="322">
        <f t="shared" si="125"/>
        <v>0</v>
      </c>
      <c r="FE158" s="323">
        <f t="shared" si="126"/>
        <v>0</v>
      </c>
      <c r="FF158" s="323">
        <f t="shared" si="127"/>
        <v>0</v>
      </c>
      <c r="FG158" s="323">
        <f t="shared" si="128"/>
        <v>0</v>
      </c>
      <c r="FH158" s="323">
        <f t="shared" si="129"/>
        <v>0</v>
      </c>
      <c r="FI158" s="323">
        <f t="shared" si="130"/>
        <v>0</v>
      </c>
      <c r="FJ158" s="41"/>
      <c r="FK158" s="25"/>
      <c r="FL158" s="605"/>
      <c r="FM158" s="605"/>
      <c r="FN158" s="605"/>
      <c r="FO158" s="605"/>
      <c r="FP158" s="605"/>
      <c r="FQ158" s="42"/>
      <c r="FR158" s="25">
        <f>COUNTIF(beosztás!$MD206:$NG206,"DE")*8</f>
        <v>0</v>
      </c>
      <c r="FS158" s="605">
        <f>COUNTIF(beosztás!$MD206:$NG206,"DU")*8</f>
        <v>0</v>
      </c>
      <c r="FT158" s="605">
        <f>COUNTIF(beosztás!$MD206:$NG206,"ÉJ")*8</f>
        <v>0</v>
      </c>
      <c r="FU158" s="605">
        <f>COUNTIF(beosztás!$MD206:$NG206,"N")*12</f>
        <v>0</v>
      </c>
      <c r="FV158" s="605">
        <f>COUNTIF(beosztás!$MD206:$NG206,"É")*12</f>
        <v>0</v>
      </c>
      <c r="FW158" s="605">
        <f>SUM(beosztás!$MD206:$NG206)</f>
        <v>0</v>
      </c>
      <c r="FX158" s="42"/>
      <c r="FY158" s="25"/>
      <c r="FZ158" s="605"/>
      <c r="GA158" s="605"/>
      <c r="GB158" s="605"/>
      <c r="GC158" s="605"/>
      <c r="GD158" s="605"/>
      <c r="GE158" s="43"/>
      <c r="GN158" s="21"/>
      <c r="GO158" s="21"/>
    </row>
    <row r="159" spans="1:197" ht="15.75" hidden="1" thickBot="1" x14ac:dyDescent="0.3">
      <c r="A159" s="67">
        <f>IF(beosztás!A207=0,"",beosztás!A207)</f>
        <v>13</v>
      </c>
      <c r="B159" s="68" t="str">
        <f>IF(beosztás!B207=0,"",beosztás!B207)</f>
        <v/>
      </c>
      <c r="C159" s="69" t="str">
        <f>IF(beosztás!C207=0,"",beosztás!C207)</f>
        <v/>
      </c>
      <c r="D159" s="70" t="str">
        <f>IF(beosztás!D207=0,"",beosztás!D207)</f>
        <v/>
      </c>
      <c r="F159" s="25">
        <f t="shared" si="116"/>
        <v>0</v>
      </c>
      <c r="G159" s="605">
        <f>'havi összesítő'!M205</f>
        <v>0</v>
      </c>
      <c r="H159" s="605">
        <f>'havi összesítő'!N205</f>
        <v>0</v>
      </c>
      <c r="I159" s="605">
        <f>'havi összesítő'!L205</f>
        <v>0</v>
      </c>
      <c r="J159" s="605">
        <f>'havi összesítő'!Q205</f>
        <v>0</v>
      </c>
      <c r="K159" s="605">
        <f>'havi összesítő'!O205</f>
        <v>0</v>
      </c>
      <c r="L159" s="40"/>
      <c r="M159" s="25">
        <f t="shared" si="117"/>
        <v>0</v>
      </c>
      <c r="N159" s="605">
        <f>'havi összesítő'!Z205</f>
        <v>0</v>
      </c>
      <c r="O159" s="605">
        <f>'havi összesítő'!AB205</f>
        <v>0</v>
      </c>
      <c r="P159" s="605">
        <f>'havi összesítő'!AA205</f>
        <v>0</v>
      </c>
      <c r="Q159" s="605">
        <f>'havi összesítő'!AE205</f>
        <v>0</v>
      </c>
      <c r="R159" s="605">
        <f>'havi összesítő'!AC205</f>
        <v>0</v>
      </c>
      <c r="S159" s="40"/>
      <c r="T159" s="25">
        <f t="shared" si="118"/>
        <v>0</v>
      </c>
      <c r="U159" s="605">
        <f t="shared" si="119"/>
        <v>0</v>
      </c>
      <c r="V159" s="605">
        <f t="shared" si="120"/>
        <v>0</v>
      </c>
      <c r="W159" s="605">
        <f t="shared" si="121"/>
        <v>0</v>
      </c>
      <c r="X159" s="605">
        <f>'havi összesítő'!AS205</f>
        <v>0</v>
      </c>
      <c r="Y159" s="605">
        <f>'havi összesítő'!AQ205</f>
        <v>0</v>
      </c>
      <c r="Z159" s="41"/>
      <c r="AA159" s="329">
        <f t="shared" si="131"/>
        <v>0</v>
      </c>
      <c r="AB159" s="330">
        <f>'havi összesítő'!BC205</f>
        <v>0</v>
      </c>
      <c r="AC159" s="330">
        <f>'havi összesítő'!BD205</f>
        <v>0</v>
      </c>
      <c r="AD159" s="330">
        <f>'havi összesítő'!BB205</f>
        <v>0</v>
      </c>
      <c r="AE159" s="330">
        <f>'havi összesítő'!BG205</f>
        <v>0</v>
      </c>
      <c r="AF159" s="331">
        <f>'havi összesítő'!BE205</f>
        <v>0</v>
      </c>
      <c r="AG159" s="40"/>
      <c r="AH159" s="25"/>
      <c r="AI159" s="605"/>
      <c r="AJ159" s="605"/>
      <c r="AK159" s="605"/>
      <c r="AL159" s="605"/>
      <c r="AM159" s="605"/>
      <c r="AN159" s="605"/>
      <c r="AO159" s="605"/>
      <c r="AP159" s="605"/>
      <c r="AQ159" s="605"/>
      <c r="AR159" s="605"/>
      <c r="AS159" s="19"/>
      <c r="AT159" s="26"/>
      <c r="AU159" s="40"/>
      <c r="AV159" s="25"/>
      <c r="AW159" s="605"/>
      <c r="AX159" s="605"/>
      <c r="AY159" s="605"/>
      <c r="AZ159" s="605"/>
      <c r="BA159" s="605"/>
      <c r="BB159" s="605"/>
      <c r="BC159" s="605"/>
      <c r="BD159" s="605"/>
      <c r="BE159" s="605"/>
      <c r="BF159" s="605"/>
      <c r="BG159" s="19"/>
      <c r="BH159" s="26"/>
      <c r="BI159" s="41"/>
      <c r="BJ159" s="25"/>
      <c r="BK159" s="605"/>
      <c r="BL159" s="605"/>
      <c r="BM159" s="605"/>
      <c r="BN159" s="605"/>
      <c r="BO159" s="605"/>
      <c r="BP159" s="605"/>
      <c r="BQ159" s="605"/>
      <c r="BR159" s="605"/>
      <c r="BS159" s="605"/>
      <c r="BT159" s="605"/>
      <c r="BU159" s="19"/>
      <c r="BV159" s="26"/>
      <c r="BW159" s="40"/>
      <c r="BX159" s="25"/>
      <c r="BY159" s="605"/>
      <c r="BZ159" s="605"/>
      <c r="CA159" s="605"/>
      <c r="CB159" s="605"/>
      <c r="CC159" s="605"/>
      <c r="CD159" s="605"/>
      <c r="CE159" s="605"/>
      <c r="CF159" s="605"/>
      <c r="CG159" s="605"/>
      <c r="CH159" s="605"/>
      <c r="CI159" s="19"/>
      <c r="CJ159" s="26"/>
      <c r="CK159" s="40"/>
      <c r="CL159" s="25"/>
      <c r="CM159" s="605"/>
      <c r="CN159" s="605"/>
      <c r="CO159" s="605"/>
      <c r="CP159" s="605"/>
      <c r="CQ159" s="605"/>
      <c r="CR159" s="605"/>
      <c r="CS159" s="605"/>
      <c r="CT159" s="605"/>
      <c r="CU159" s="605"/>
      <c r="CV159" s="605"/>
      <c r="CW159" s="19"/>
      <c r="CX159" s="26"/>
      <c r="CY159" s="41"/>
      <c r="CZ159" s="25"/>
      <c r="DA159" s="605"/>
      <c r="DB159" s="605"/>
      <c r="DC159" s="605"/>
      <c r="DD159" s="605"/>
      <c r="DE159" s="605"/>
      <c r="DF159" s="605"/>
      <c r="DG159" s="605"/>
      <c r="DH159" s="605"/>
      <c r="DI159" s="605"/>
      <c r="DJ159" s="605"/>
      <c r="DK159" s="19"/>
      <c r="DL159" s="26"/>
      <c r="DM159" s="40"/>
      <c r="DN159" s="25"/>
      <c r="DO159" s="605"/>
      <c r="DP159" s="605"/>
      <c r="DQ159" s="605"/>
      <c r="DR159" s="605"/>
      <c r="DS159" s="605"/>
      <c r="DT159" s="605"/>
      <c r="DU159" s="605"/>
      <c r="DV159" s="605"/>
      <c r="DW159" s="605"/>
      <c r="DX159" s="605"/>
      <c r="DY159" s="19"/>
      <c r="DZ159" s="26"/>
      <c r="EA159" s="40"/>
      <c r="EB159" s="25"/>
      <c r="EC159" s="605"/>
      <c r="ED159" s="605"/>
      <c r="EE159" s="605"/>
      <c r="EF159" s="605"/>
      <c r="EG159" s="605"/>
      <c r="EH159" s="605"/>
      <c r="EI159" s="605"/>
      <c r="EJ159" s="605"/>
      <c r="EK159" s="605"/>
      <c r="EL159" s="605"/>
      <c r="EM159" s="19"/>
      <c r="EN159" s="26"/>
      <c r="EO159" s="41"/>
      <c r="EP159" s="25">
        <f t="shared" si="123"/>
        <v>0</v>
      </c>
      <c r="EQ159" s="605">
        <f>'havi összesítő'!FY205</f>
        <v>0</v>
      </c>
      <c r="ER159" s="605">
        <f>'havi összesítő'!FZ205</f>
        <v>0</v>
      </c>
      <c r="ES159" s="605">
        <f>'havi összesítő'!FX205</f>
        <v>0</v>
      </c>
      <c r="ET159" s="605">
        <f>'havi összesítő'!GC205</f>
        <v>0</v>
      </c>
      <c r="EU159" s="605">
        <f>'havi összesítő'!GA205</f>
        <v>0</v>
      </c>
      <c r="EV159" s="42"/>
      <c r="EW159" s="322">
        <f t="shared" si="132"/>
        <v>0</v>
      </c>
      <c r="EX159" s="323">
        <f>'havi összesítő'!GL205</f>
        <v>0</v>
      </c>
      <c r="EY159" s="323">
        <f>'havi összesítő'!GN205</f>
        <v>0</v>
      </c>
      <c r="EZ159" s="323">
        <f>'havi összesítő'!GM205</f>
        <v>0</v>
      </c>
      <c r="FA159" s="323">
        <f>'havi összesítő'!GQ205</f>
        <v>0</v>
      </c>
      <c r="FB159" s="323">
        <f>'havi összesítő'!GO205</f>
        <v>0</v>
      </c>
      <c r="FC159" s="42"/>
      <c r="FD159" s="322">
        <f t="shared" si="125"/>
        <v>0</v>
      </c>
      <c r="FE159" s="323">
        <f t="shared" si="126"/>
        <v>0</v>
      </c>
      <c r="FF159" s="323">
        <f t="shared" si="127"/>
        <v>0</v>
      </c>
      <c r="FG159" s="323">
        <f t="shared" si="128"/>
        <v>0</v>
      </c>
      <c r="FH159" s="323">
        <f t="shared" si="129"/>
        <v>0</v>
      </c>
      <c r="FI159" s="323">
        <f t="shared" si="130"/>
        <v>0</v>
      </c>
      <c r="FJ159" s="41"/>
      <c r="FK159" s="25"/>
      <c r="FL159" s="605"/>
      <c r="FM159" s="605"/>
      <c r="FN159" s="605"/>
      <c r="FO159" s="605"/>
      <c r="FP159" s="605"/>
      <c r="FQ159" s="42"/>
      <c r="FR159" s="25">
        <f>COUNTIF(beosztás!$MD207:$NG207,"DE")*8</f>
        <v>0</v>
      </c>
      <c r="FS159" s="605">
        <f>COUNTIF(beosztás!$MD207:$NG207,"DU")*8</f>
        <v>0</v>
      </c>
      <c r="FT159" s="605">
        <f>COUNTIF(beosztás!$MD207:$NG207,"ÉJ")*8</f>
        <v>0</v>
      </c>
      <c r="FU159" s="605">
        <f>COUNTIF(beosztás!$MD207:$NG207,"N")*12</f>
        <v>0</v>
      </c>
      <c r="FV159" s="605">
        <f>COUNTIF(beosztás!$MD207:$NG207,"É")*12</f>
        <v>0</v>
      </c>
      <c r="FW159" s="605">
        <f>SUM(beosztás!$MD207:$NG207)</f>
        <v>0</v>
      </c>
      <c r="FX159" s="42"/>
      <c r="FY159" s="25"/>
      <c r="FZ159" s="605"/>
      <c r="GA159" s="605"/>
      <c r="GB159" s="605"/>
      <c r="GC159" s="605"/>
      <c r="GD159" s="605"/>
      <c r="GE159" s="43"/>
      <c r="GN159" s="21"/>
      <c r="GO159" s="21"/>
    </row>
    <row r="160" spans="1:197" ht="15.75" hidden="1" thickBot="1" x14ac:dyDescent="0.3">
      <c r="A160" s="67">
        <f>IF(beosztás!A208=0,"",beosztás!A208)</f>
        <v>14</v>
      </c>
      <c r="B160" s="68" t="str">
        <f>IF(beosztás!B208=0,"",beosztás!B208)</f>
        <v/>
      </c>
      <c r="C160" s="69" t="str">
        <f>IF(beosztás!C208=0,"",beosztás!C208)</f>
        <v/>
      </c>
      <c r="D160" s="70" t="str">
        <f>IF(beosztás!D208=0,"",beosztás!D208)</f>
        <v/>
      </c>
      <c r="F160" s="25">
        <f t="shared" si="116"/>
        <v>0</v>
      </c>
      <c r="G160" s="605">
        <f>'havi összesítő'!M206</f>
        <v>0</v>
      </c>
      <c r="H160" s="605">
        <f>'havi összesítő'!N206</f>
        <v>0</v>
      </c>
      <c r="I160" s="605">
        <f>'havi összesítő'!L206</f>
        <v>0</v>
      </c>
      <c r="J160" s="605">
        <f>'havi összesítő'!Q206</f>
        <v>0</v>
      </c>
      <c r="K160" s="605">
        <f>'havi összesítő'!O206</f>
        <v>0</v>
      </c>
      <c r="L160" s="40"/>
      <c r="M160" s="25">
        <f t="shared" si="117"/>
        <v>0</v>
      </c>
      <c r="N160" s="605">
        <f>'havi összesítő'!Z206</f>
        <v>0</v>
      </c>
      <c r="O160" s="605">
        <f>'havi összesítő'!AB206</f>
        <v>0</v>
      </c>
      <c r="P160" s="605">
        <f>'havi összesítő'!AA206</f>
        <v>0</v>
      </c>
      <c r="Q160" s="605">
        <f>'havi összesítő'!AE206</f>
        <v>0</v>
      </c>
      <c r="R160" s="605">
        <f>'havi összesítő'!AC206</f>
        <v>0</v>
      </c>
      <c r="S160" s="40"/>
      <c r="T160" s="25">
        <f t="shared" si="118"/>
        <v>0</v>
      </c>
      <c r="U160" s="605">
        <f t="shared" si="119"/>
        <v>0</v>
      </c>
      <c r="V160" s="605">
        <f t="shared" si="120"/>
        <v>0</v>
      </c>
      <c r="W160" s="605">
        <f t="shared" si="121"/>
        <v>0</v>
      </c>
      <c r="X160" s="605">
        <f>'havi összesítő'!AS206</f>
        <v>0</v>
      </c>
      <c r="Y160" s="605">
        <f>'havi összesítő'!AQ206</f>
        <v>0</v>
      </c>
      <c r="Z160" s="41"/>
      <c r="AA160" s="329">
        <f t="shared" si="131"/>
        <v>0</v>
      </c>
      <c r="AB160" s="330">
        <f>'havi összesítő'!BC206</f>
        <v>0</v>
      </c>
      <c r="AC160" s="330">
        <f>'havi összesítő'!BD206</f>
        <v>0</v>
      </c>
      <c r="AD160" s="330">
        <f>'havi összesítő'!BB206</f>
        <v>0</v>
      </c>
      <c r="AE160" s="330">
        <f>'havi összesítő'!BG206</f>
        <v>0</v>
      </c>
      <c r="AF160" s="331">
        <f>'havi összesítő'!BE206</f>
        <v>0</v>
      </c>
      <c r="AG160" s="40"/>
      <c r="AH160" s="25"/>
      <c r="AI160" s="605"/>
      <c r="AJ160" s="605"/>
      <c r="AK160" s="605"/>
      <c r="AL160" s="605"/>
      <c r="AM160" s="605"/>
      <c r="AN160" s="605"/>
      <c r="AO160" s="605"/>
      <c r="AP160" s="605"/>
      <c r="AQ160" s="605"/>
      <c r="AR160" s="605"/>
      <c r="AS160" s="19"/>
      <c r="AT160" s="26"/>
      <c r="AU160" s="40"/>
      <c r="AV160" s="25"/>
      <c r="AW160" s="605"/>
      <c r="AX160" s="605"/>
      <c r="AY160" s="605"/>
      <c r="AZ160" s="605"/>
      <c r="BA160" s="605"/>
      <c r="BB160" s="605"/>
      <c r="BC160" s="605"/>
      <c r="BD160" s="605"/>
      <c r="BE160" s="605"/>
      <c r="BF160" s="605"/>
      <c r="BG160" s="19"/>
      <c r="BH160" s="26"/>
      <c r="BI160" s="41"/>
      <c r="BJ160" s="25"/>
      <c r="BK160" s="605"/>
      <c r="BL160" s="605"/>
      <c r="BM160" s="605"/>
      <c r="BN160" s="605"/>
      <c r="BO160" s="605"/>
      <c r="BP160" s="605"/>
      <c r="BQ160" s="605"/>
      <c r="BR160" s="605"/>
      <c r="BS160" s="605"/>
      <c r="BT160" s="605"/>
      <c r="BU160" s="19"/>
      <c r="BV160" s="26"/>
      <c r="BW160" s="40"/>
      <c r="BX160" s="25"/>
      <c r="BY160" s="605"/>
      <c r="BZ160" s="605"/>
      <c r="CA160" s="605"/>
      <c r="CB160" s="605"/>
      <c r="CC160" s="605"/>
      <c r="CD160" s="605"/>
      <c r="CE160" s="605"/>
      <c r="CF160" s="605"/>
      <c r="CG160" s="605"/>
      <c r="CH160" s="605"/>
      <c r="CI160" s="19"/>
      <c r="CJ160" s="26"/>
      <c r="CK160" s="40"/>
      <c r="CL160" s="25"/>
      <c r="CM160" s="605"/>
      <c r="CN160" s="605"/>
      <c r="CO160" s="605"/>
      <c r="CP160" s="605"/>
      <c r="CQ160" s="605"/>
      <c r="CR160" s="605"/>
      <c r="CS160" s="605"/>
      <c r="CT160" s="605"/>
      <c r="CU160" s="605"/>
      <c r="CV160" s="605"/>
      <c r="CW160" s="19"/>
      <c r="CX160" s="26"/>
      <c r="CY160" s="41"/>
      <c r="CZ160" s="25"/>
      <c r="DA160" s="605"/>
      <c r="DB160" s="605"/>
      <c r="DC160" s="605"/>
      <c r="DD160" s="605"/>
      <c r="DE160" s="605"/>
      <c r="DF160" s="605"/>
      <c r="DG160" s="605"/>
      <c r="DH160" s="605"/>
      <c r="DI160" s="605"/>
      <c r="DJ160" s="605"/>
      <c r="DK160" s="19"/>
      <c r="DL160" s="26"/>
      <c r="DM160" s="40"/>
      <c r="DN160" s="25"/>
      <c r="DO160" s="605"/>
      <c r="DP160" s="605"/>
      <c r="DQ160" s="605"/>
      <c r="DR160" s="605"/>
      <c r="DS160" s="605"/>
      <c r="DT160" s="605"/>
      <c r="DU160" s="605"/>
      <c r="DV160" s="605"/>
      <c r="DW160" s="605"/>
      <c r="DX160" s="605"/>
      <c r="DY160" s="19"/>
      <c r="DZ160" s="26"/>
      <c r="EA160" s="40"/>
      <c r="EB160" s="25"/>
      <c r="EC160" s="605"/>
      <c r="ED160" s="605"/>
      <c r="EE160" s="605"/>
      <c r="EF160" s="605"/>
      <c r="EG160" s="605"/>
      <c r="EH160" s="605"/>
      <c r="EI160" s="605"/>
      <c r="EJ160" s="605"/>
      <c r="EK160" s="605"/>
      <c r="EL160" s="605"/>
      <c r="EM160" s="19"/>
      <c r="EN160" s="26"/>
      <c r="EO160" s="41"/>
      <c r="EP160" s="25">
        <f t="shared" si="123"/>
        <v>0</v>
      </c>
      <c r="EQ160" s="605">
        <f>'havi összesítő'!FY206</f>
        <v>0</v>
      </c>
      <c r="ER160" s="605">
        <f>'havi összesítő'!FZ206</f>
        <v>0</v>
      </c>
      <c r="ES160" s="605">
        <f>'havi összesítő'!FX206</f>
        <v>0</v>
      </c>
      <c r="ET160" s="605">
        <f>'havi összesítő'!GC206</f>
        <v>0</v>
      </c>
      <c r="EU160" s="605">
        <f>'havi összesítő'!GA206</f>
        <v>0</v>
      </c>
      <c r="EV160" s="42"/>
      <c r="EW160" s="322">
        <f t="shared" si="132"/>
        <v>0</v>
      </c>
      <c r="EX160" s="323">
        <f>'havi összesítő'!GL206</f>
        <v>0</v>
      </c>
      <c r="EY160" s="323">
        <f>'havi összesítő'!GN206</f>
        <v>0</v>
      </c>
      <c r="EZ160" s="323">
        <f>'havi összesítő'!GM206</f>
        <v>0</v>
      </c>
      <c r="FA160" s="323">
        <f>'havi összesítő'!GQ206</f>
        <v>0</v>
      </c>
      <c r="FB160" s="323">
        <f>'havi összesítő'!GO206</f>
        <v>0</v>
      </c>
      <c r="FC160" s="42"/>
      <c r="FD160" s="322">
        <f t="shared" si="125"/>
        <v>0</v>
      </c>
      <c r="FE160" s="323">
        <f t="shared" si="126"/>
        <v>0</v>
      </c>
      <c r="FF160" s="323">
        <f t="shared" si="127"/>
        <v>0</v>
      </c>
      <c r="FG160" s="323">
        <f t="shared" si="128"/>
        <v>0</v>
      </c>
      <c r="FH160" s="323">
        <f t="shared" si="129"/>
        <v>0</v>
      </c>
      <c r="FI160" s="323">
        <f t="shared" si="130"/>
        <v>0</v>
      </c>
      <c r="FJ160" s="41"/>
      <c r="FK160" s="25"/>
      <c r="FL160" s="605"/>
      <c r="FM160" s="605"/>
      <c r="FN160" s="605"/>
      <c r="FO160" s="605"/>
      <c r="FP160" s="605"/>
      <c r="FQ160" s="42"/>
      <c r="FR160" s="25">
        <f>COUNTIF(beosztás!$MD208:$NG208,"DE")*8</f>
        <v>0</v>
      </c>
      <c r="FS160" s="605">
        <f>COUNTIF(beosztás!$MD208:$NG208,"DU")*8</f>
        <v>0</v>
      </c>
      <c r="FT160" s="605">
        <f>COUNTIF(beosztás!$MD208:$NG208,"ÉJ")*8</f>
        <v>0</v>
      </c>
      <c r="FU160" s="605">
        <f>COUNTIF(beosztás!$MD208:$NG208,"N")*12</f>
        <v>0</v>
      </c>
      <c r="FV160" s="605">
        <f>COUNTIF(beosztás!$MD208:$NG208,"É")*12</f>
        <v>0</v>
      </c>
      <c r="FW160" s="605">
        <f>SUM(beosztás!$MD208:$NG208)</f>
        <v>0</v>
      </c>
      <c r="FX160" s="42"/>
      <c r="FY160" s="25"/>
      <c r="FZ160" s="605"/>
      <c r="GA160" s="605"/>
      <c r="GB160" s="605"/>
      <c r="GC160" s="605"/>
      <c r="GD160" s="605"/>
      <c r="GE160" s="43"/>
      <c r="GN160" s="21"/>
      <c r="GO160" s="21"/>
    </row>
    <row r="161" spans="1:197" ht="15.75" hidden="1" thickBot="1" x14ac:dyDescent="0.3">
      <c r="A161" s="71">
        <f>IF(beosztás!A209=0,"",beosztás!A209)</f>
        <v>15</v>
      </c>
      <c r="B161" s="72" t="str">
        <f>IF(beosztás!B209=0,"",beosztás!B209)</f>
        <v/>
      </c>
      <c r="C161" s="73" t="str">
        <f>IF(beosztás!C209=0,"",beosztás!C209)</f>
        <v/>
      </c>
      <c r="D161" s="74" t="str">
        <f>IF(beosztás!D209=0,"",beosztás!D209)</f>
        <v/>
      </c>
      <c r="F161" s="27">
        <f t="shared" si="116"/>
        <v>0</v>
      </c>
      <c r="G161" s="28">
        <f>'havi összesítő'!M207</f>
        <v>0</v>
      </c>
      <c r="H161" s="28">
        <f>'havi összesítő'!N207</f>
        <v>0</v>
      </c>
      <c r="I161" s="28">
        <f>'havi összesítő'!L207</f>
        <v>0</v>
      </c>
      <c r="J161" s="28">
        <f>'havi összesítő'!Q207</f>
        <v>0</v>
      </c>
      <c r="K161" s="28">
        <f>'havi összesítő'!O207</f>
        <v>0</v>
      </c>
      <c r="L161" s="40"/>
      <c r="M161" s="27">
        <f t="shared" si="117"/>
        <v>0</v>
      </c>
      <c r="N161" s="28">
        <f>'havi összesítő'!Z207</f>
        <v>0</v>
      </c>
      <c r="O161" s="28">
        <f>'havi összesítő'!AB207</f>
        <v>0</v>
      </c>
      <c r="P161" s="28">
        <f>'havi összesítő'!AA207</f>
        <v>0</v>
      </c>
      <c r="Q161" s="28">
        <f>'havi összesítő'!AE207</f>
        <v>0</v>
      </c>
      <c r="R161" s="28">
        <f>'havi összesítő'!AC207</f>
        <v>0</v>
      </c>
      <c r="S161" s="40"/>
      <c r="T161" s="27">
        <f t="shared" si="118"/>
        <v>0</v>
      </c>
      <c r="U161" s="28">
        <f t="shared" si="119"/>
        <v>0</v>
      </c>
      <c r="V161" s="28">
        <f t="shared" si="120"/>
        <v>0</v>
      </c>
      <c r="W161" s="28">
        <f t="shared" si="121"/>
        <v>0</v>
      </c>
      <c r="X161" s="28">
        <f>'havi összesítő'!AS207</f>
        <v>0</v>
      </c>
      <c r="Y161" s="28">
        <f>'havi összesítő'!AQ207</f>
        <v>0</v>
      </c>
      <c r="Z161" s="41"/>
      <c r="AA161" s="571">
        <f t="shared" si="131"/>
        <v>0</v>
      </c>
      <c r="AB161" s="572">
        <f>'havi összesítő'!BC207</f>
        <v>0</v>
      </c>
      <c r="AC161" s="572">
        <f>'havi összesítő'!BD207</f>
        <v>0</v>
      </c>
      <c r="AD161" s="572">
        <f>'havi összesítő'!BB207</f>
        <v>0</v>
      </c>
      <c r="AE161" s="572">
        <f>'havi összesítő'!BG207</f>
        <v>0</v>
      </c>
      <c r="AF161" s="573">
        <f>'havi összesítő'!BE207</f>
        <v>0</v>
      </c>
      <c r="AG161" s="40"/>
      <c r="AH161" s="27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3"/>
      <c r="AT161" s="29"/>
      <c r="AU161" s="40"/>
      <c r="AV161" s="27"/>
      <c r="AW161" s="28"/>
      <c r="AX161" s="28"/>
      <c r="AY161" s="28"/>
      <c r="AZ161" s="28"/>
      <c r="BA161" s="28"/>
      <c r="BB161" s="28"/>
      <c r="BC161" s="28"/>
      <c r="BD161" s="28"/>
      <c r="BE161" s="28"/>
      <c r="BF161" s="28"/>
      <c r="BG161" s="23"/>
      <c r="BH161" s="29"/>
      <c r="BI161" s="41"/>
      <c r="BJ161" s="27"/>
      <c r="BK161" s="28"/>
      <c r="BL161" s="28"/>
      <c r="BM161" s="28"/>
      <c r="BN161" s="28"/>
      <c r="BO161" s="28"/>
      <c r="BP161" s="28"/>
      <c r="BQ161" s="28"/>
      <c r="BR161" s="28"/>
      <c r="BS161" s="28"/>
      <c r="BT161" s="28"/>
      <c r="BU161" s="23"/>
      <c r="BV161" s="29"/>
      <c r="BW161" s="40"/>
      <c r="BX161" s="27"/>
      <c r="BY161" s="28"/>
      <c r="BZ161" s="28"/>
      <c r="CA161" s="28"/>
      <c r="CB161" s="28"/>
      <c r="CC161" s="28"/>
      <c r="CD161" s="28"/>
      <c r="CE161" s="28"/>
      <c r="CF161" s="28"/>
      <c r="CG161" s="28"/>
      <c r="CH161" s="28"/>
      <c r="CI161" s="23"/>
      <c r="CJ161" s="29"/>
      <c r="CK161" s="40"/>
      <c r="CL161" s="27"/>
      <c r="CM161" s="28"/>
      <c r="CN161" s="28"/>
      <c r="CO161" s="28"/>
      <c r="CP161" s="28"/>
      <c r="CQ161" s="28"/>
      <c r="CR161" s="28"/>
      <c r="CS161" s="28"/>
      <c r="CT161" s="28"/>
      <c r="CU161" s="28"/>
      <c r="CV161" s="28"/>
      <c r="CW161" s="23"/>
      <c r="CX161" s="29"/>
      <c r="CY161" s="41"/>
      <c r="CZ161" s="27"/>
      <c r="DA161" s="28"/>
      <c r="DB161" s="28"/>
      <c r="DC161" s="28"/>
      <c r="DD161" s="28"/>
      <c r="DE161" s="28"/>
      <c r="DF161" s="28"/>
      <c r="DG161" s="28"/>
      <c r="DH161" s="28"/>
      <c r="DI161" s="28"/>
      <c r="DJ161" s="28"/>
      <c r="DK161" s="23"/>
      <c r="DL161" s="29"/>
      <c r="DM161" s="40"/>
      <c r="DN161" s="27"/>
      <c r="DO161" s="28"/>
      <c r="DP161" s="28"/>
      <c r="DQ161" s="28"/>
      <c r="DR161" s="28"/>
      <c r="DS161" s="28"/>
      <c r="DT161" s="28"/>
      <c r="DU161" s="28"/>
      <c r="DV161" s="28"/>
      <c r="DW161" s="28"/>
      <c r="DX161" s="28"/>
      <c r="DY161" s="23"/>
      <c r="DZ161" s="29"/>
      <c r="EA161" s="40"/>
      <c r="EB161" s="27"/>
      <c r="EC161" s="28"/>
      <c r="ED161" s="28"/>
      <c r="EE161" s="28"/>
      <c r="EF161" s="28"/>
      <c r="EG161" s="28"/>
      <c r="EH161" s="28"/>
      <c r="EI161" s="28"/>
      <c r="EJ161" s="28"/>
      <c r="EK161" s="28"/>
      <c r="EL161" s="28"/>
      <c r="EM161" s="23"/>
      <c r="EN161" s="29"/>
      <c r="EO161" s="41"/>
      <c r="EP161" s="27">
        <f t="shared" si="123"/>
        <v>0</v>
      </c>
      <c r="EQ161" s="28">
        <f>'havi összesítő'!FY207</f>
        <v>0</v>
      </c>
      <c r="ER161" s="28">
        <f>'havi összesítő'!FZ207</f>
        <v>0</v>
      </c>
      <c r="ES161" s="28">
        <f>'havi összesítő'!FX207</f>
        <v>0</v>
      </c>
      <c r="ET161" s="28">
        <f>'havi összesítő'!GC207</f>
        <v>0</v>
      </c>
      <c r="EU161" s="28">
        <f>'havi összesítő'!GA207</f>
        <v>0</v>
      </c>
      <c r="EV161" s="42"/>
      <c r="EW161" s="322">
        <f t="shared" si="132"/>
        <v>0</v>
      </c>
      <c r="EX161" s="323">
        <f>'havi összesítő'!GL207</f>
        <v>0</v>
      </c>
      <c r="EY161" s="323">
        <f>'havi összesítő'!GN207</f>
        <v>0</v>
      </c>
      <c r="EZ161" s="323">
        <f>'havi összesítő'!GM207</f>
        <v>0</v>
      </c>
      <c r="FA161" s="323">
        <f>'havi összesítő'!GQ207</f>
        <v>0</v>
      </c>
      <c r="FB161" s="323">
        <f>'havi összesítő'!GO207</f>
        <v>0</v>
      </c>
      <c r="FC161" s="42"/>
      <c r="FD161" s="322">
        <f t="shared" si="125"/>
        <v>0</v>
      </c>
      <c r="FE161" s="323">
        <f t="shared" si="126"/>
        <v>0</v>
      </c>
      <c r="FF161" s="323">
        <f t="shared" si="127"/>
        <v>0</v>
      </c>
      <c r="FG161" s="323">
        <f t="shared" si="128"/>
        <v>0</v>
      </c>
      <c r="FH161" s="323">
        <f t="shared" si="129"/>
        <v>0</v>
      </c>
      <c r="FI161" s="323">
        <f t="shared" si="130"/>
        <v>0</v>
      </c>
      <c r="FJ161" s="41"/>
      <c r="FK161" s="27"/>
      <c r="FL161" s="28"/>
      <c r="FM161" s="28"/>
      <c r="FN161" s="28"/>
      <c r="FO161" s="28"/>
      <c r="FP161" s="28"/>
      <c r="FQ161" s="42"/>
      <c r="FR161" s="27">
        <f>COUNTIF(beosztás!$MD209:$NG209,"DE")*8</f>
        <v>0</v>
      </c>
      <c r="FS161" s="28">
        <f>COUNTIF(beosztás!$MD209:$NG209,"DU")*8</f>
        <v>0</v>
      </c>
      <c r="FT161" s="28">
        <f>COUNTIF(beosztás!$MD209:$NG209,"ÉJ")*8</f>
        <v>0</v>
      </c>
      <c r="FU161" s="28">
        <f>COUNTIF(beosztás!$MD209:$NG209,"N")*12</f>
        <v>0</v>
      </c>
      <c r="FV161" s="28">
        <f>COUNTIF(beosztás!$MD209:$NG209,"É")*12</f>
        <v>0</v>
      </c>
      <c r="FW161" s="28">
        <f>SUM(beosztás!$MD209:$NG209)</f>
        <v>0</v>
      </c>
      <c r="FX161" s="42"/>
      <c r="FY161" s="27"/>
      <c r="FZ161" s="28"/>
      <c r="GA161" s="28"/>
      <c r="GB161" s="28"/>
      <c r="GC161" s="28"/>
      <c r="GD161" s="28"/>
      <c r="GE161" s="43"/>
      <c r="GN161" s="21"/>
      <c r="GO161" s="21"/>
    </row>
    <row r="162" spans="1:197" ht="15.75" thickBot="1" x14ac:dyDescent="0.3">
      <c r="A162" s="438" t="str">
        <f>IF(beosztás!A210=0,"",beosztás!A210)</f>
        <v/>
      </c>
      <c r="B162" s="439" t="str">
        <f>IF(beosztás!B210=0,"",beosztás!B210)</f>
        <v/>
      </c>
      <c r="C162" s="439" t="str">
        <f>IF(beosztás!C210=0,"",beosztás!C210)</f>
        <v>Maintenance</v>
      </c>
      <c r="D162" s="440" t="str">
        <f>IF(beosztás!D210=0,"",beosztás!D210)</f>
        <v/>
      </c>
      <c r="E162" s="18"/>
      <c r="F162" s="363"/>
      <c r="G162" s="364"/>
      <c r="H162" s="364"/>
      <c r="I162" s="364"/>
      <c r="J162" s="364"/>
      <c r="K162" s="364"/>
      <c r="L162" s="325"/>
      <c r="M162" s="365"/>
      <c r="N162" s="366"/>
      <c r="O162" s="366"/>
      <c r="P162" s="366"/>
      <c r="Q162" s="366"/>
      <c r="R162" s="366"/>
      <c r="S162" s="325"/>
      <c r="T162" s="365"/>
      <c r="U162" s="366"/>
      <c r="V162" s="366"/>
      <c r="W162" s="366"/>
      <c r="X162" s="366"/>
      <c r="Y162" s="366"/>
      <c r="Z162" s="326"/>
      <c r="AA162" s="363"/>
      <c r="AB162" s="364"/>
      <c r="AC162" s="364"/>
      <c r="AD162" s="364"/>
      <c r="AE162" s="364"/>
      <c r="AF162" s="364"/>
      <c r="AG162" s="325"/>
      <c r="AH162" s="365"/>
      <c r="AI162" s="366"/>
      <c r="AJ162" s="366"/>
      <c r="AK162" s="366"/>
      <c r="AL162" s="366"/>
      <c r="AM162" s="366"/>
      <c r="AN162" s="366"/>
      <c r="AO162" s="366"/>
      <c r="AP162" s="366"/>
      <c r="AQ162" s="366"/>
      <c r="AR162" s="366"/>
      <c r="AS162" s="366"/>
      <c r="AT162" s="367"/>
      <c r="AU162" s="325"/>
      <c r="AV162" s="365"/>
      <c r="AW162" s="366"/>
      <c r="AX162" s="366"/>
      <c r="AY162" s="366"/>
      <c r="AZ162" s="366"/>
      <c r="BA162" s="366"/>
      <c r="BB162" s="366"/>
      <c r="BC162" s="366"/>
      <c r="BD162" s="366"/>
      <c r="BE162" s="366"/>
      <c r="BF162" s="366"/>
      <c r="BG162" s="366"/>
      <c r="BH162" s="367"/>
      <c r="BI162" s="326"/>
      <c r="BJ162" s="365"/>
      <c r="BK162" s="366"/>
      <c r="BL162" s="366"/>
      <c r="BM162" s="366"/>
      <c r="BN162" s="366"/>
      <c r="BO162" s="366"/>
      <c r="BP162" s="366"/>
      <c r="BQ162" s="366"/>
      <c r="BR162" s="366"/>
      <c r="BS162" s="366"/>
      <c r="BT162" s="366"/>
      <c r="BU162" s="366"/>
      <c r="BV162" s="367"/>
      <c r="BW162" s="325"/>
      <c r="BX162" s="365"/>
      <c r="BY162" s="366"/>
      <c r="BZ162" s="366"/>
      <c r="CA162" s="366"/>
      <c r="CB162" s="366"/>
      <c r="CC162" s="366"/>
      <c r="CD162" s="366"/>
      <c r="CE162" s="366"/>
      <c r="CF162" s="366"/>
      <c r="CG162" s="366"/>
      <c r="CH162" s="366"/>
      <c r="CI162" s="366"/>
      <c r="CJ162" s="367"/>
      <c r="CK162" s="325"/>
      <c r="CL162" s="365"/>
      <c r="CM162" s="366"/>
      <c r="CN162" s="366"/>
      <c r="CO162" s="366"/>
      <c r="CP162" s="366"/>
      <c r="CQ162" s="366"/>
      <c r="CR162" s="366"/>
      <c r="CS162" s="366"/>
      <c r="CT162" s="366"/>
      <c r="CU162" s="366"/>
      <c r="CV162" s="366"/>
      <c r="CW162" s="366"/>
      <c r="CX162" s="367"/>
      <c r="CY162" s="326"/>
      <c r="CZ162" s="365"/>
      <c r="DA162" s="366"/>
      <c r="DB162" s="366"/>
      <c r="DC162" s="366"/>
      <c r="DD162" s="366"/>
      <c r="DE162" s="366"/>
      <c r="DF162" s="366"/>
      <c r="DG162" s="366"/>
      <c r="DH162" s="366"/>
      <c r="DI162" s="366"/>
      <c r="DJ162" s="366"/>
      <c r="DK162" s="366"/>
      <c r="DL162" s="367"/>
      <c r="DM162" s="325"/>
      <c r="DN162" s="365"/>
      <c r="DO162" s="366"/>
      <c r="DP162" s="366"/>
      <c r="DQ162" s="366"/>
      <c r="DR162" s="366"/>
      <c r="DS162" s="366"/>
      <c r="DT162" s="366"/>
      <c r="DU162" s="366"/>
      <c r="DV162" s="366"/>
      <c r="DW162" s="366"/>
      <c r="DX162" s="366"/>
      <c r="DY162" s="366"/>
      <c r="DZ162" s="367"/>
      <c r="EA162" s="325"/>
      <c r="EB162" s="365"/>
      <c r="EC162" s="366"/>
      <c r="ED162" s="366"/>
      <c r="EE162" s="366"/>
      <c r="EF162" s="366"/>
      <c r="EG162" s="366"/>
      <c r="EH162" s="366"/>
      <c r="EI162" s="366"/>
      <c r="EJ162" s="366"/>
      <c r="EK162" s="366"/>
      <c r="EL162" s="366"/>
      <c r="EM162" s="366"/>
      <c r="EN162" s="367"/>
      <c r="EO162" s="326"/>
      <c r="EP162" s="365"/>
      <c r="EQ162" s="366"/>
      <c r="ER162" s="366"/>
      <c r="ES162" s="366"/>
      <c r="ET162" s="366"/>
      <c r="EU162" s="366"/>
      <c r="EV162" s="327"/>
      <c r="EW162" s="365"/>
      <c r="EX162" s="366"/>
      <c r="EY162" s="366"/>
      <c r="EZ162" s="366"/>
      <c r="FA162" s="366"/>
      <c r="FB162" s="366"/>
      <c r="FC162" s="327"/>
      <c r="FD162" s="365"/>
      <c r="FE162" s="366"/>
      <c r="FF162" s="366"/>
      <c r="FG162" s="366"/>
      <c r="FH162" s="366"/>
      <c r="FI162" s="366"/>
      <c r="FJ162" s="326"/>
      <c r="FK162" s="365"/>
      <c r="FL162" s="366"/>
      <c r="FM162" s="366"/>
      <c r="FN162" s="366"/>
      <c r="FO162" s="366"/>
      <c r="FP162" s="366"/>
      <c r="FQ162" s="327"/>
      <c r="FR162" s="365"/>
      <c r="FS162" s="366"/>
      <c r="FT162" s="366"/>
      <c r="FU162" s="366"/>
      <c r="FV162" s="366"/>
      <c r="FW162" s="366"/>
      <c r="FX162" s="327"/>
      <c r="FY162" s="365"/>
      <c r="FZ162" s="366"/>
      <c r="GA162" s="366"/>
      <c r="GB162" s="366"/>
      <c r="GC162" s="366"/>
      <c r="GD162" s="366"/>
      <c r="GE162" s="328"/>
      <c r="GN162" s="21"/>
      <c r="GO162" s="21"/>
    </row>
    <row r="163" spans="1:197" ht="15.75" thickBot="1" x14ac:dyDescent="0.3">
      <c r="A163" s="441" t="str">
        <f>IF(beosztás!A211=0,"",beosztás!A211)</f>
        <v/>
      </c>
      <c r="B163" s="441" t="str">
        <f>IF(beosztás!B211=0,"",beosztás!B211)</f>
        <v>Dolg. Kód</v>
      </c>
      <c r="C163" s="441" t="str">
        <f>IF(beosztás!C211=0,"",beosztás!C211)</f>
        <v>Név</v>
      </c>
      <c r="D163" s="441"/>
      <c r="E163" s="18"/>
      <c r="F163" s="368"/>
      <c r="G163" s="369"/>
      <c r="H163" s="369"/>
      <c r="I163" s="369"/>
      <c r="J163" s="369"/>
      <c r="K163" s="369"/>
      <c r="L163" s="325"/>
      <c r="M163" s="368"/>
      <c r="N163" s="369"/>
      <c r="O163" s="369"/>
      <c r="P163" s="369"/>
      <c r="Q163" s="369"/>
      <c r="R163" s="369"/>
      <c r="S163" s="325"/>
      <c r="T163" s="368"/>
      <c r="U163" s="369"/>
      <c r="V163" s="369"/>
      <c r="W163" s="369"/>
      <c r="X163" s="369"/>
      <c r="Y163" s="369"/>
      <c r="Z163" s="326"/>
      <c r="AA163" s="363"/>
      <c r="AB163" s="364"/>
      <c r="AC163" s="364"/>
      <c r="AD163" s="364"/>
      <c r="AE163" s="364"/>
      <c r="AF163" s="364"/>
      <c r="AG163" s="325"/>
      <c r="AH163" s="368"/>
      <c r="AI163" s="369"/>
      <c r="AJ163" s="369"/>
      <c r="AK163" s="369"/>
      <c r="AL163" s="369"/>
      <c r="AM163" s="369"/>
      <c r="AN163" s="369"/>
      <c r="AO163" s="369"/>
      <c r="AP163" s="369"/>
      <c r="AQ163" s="369"/>
      <c r="AR163" s="369"/>
      <c r="AS163" s="369"/>
      <c r="AT163" s="370"/>
      <c r="AU163" s="325"/>
      <c r="AV163" s="368"/>
      <c r="AW163" s="369"/>
      <c r="AX163" s="369"/>
      <c r="AY163" s="369"/>
      <c r="AZ163" s="369"/>
      <c r="BA163" s="369"/>
      <c r="BB163" s="369"/>
      <c r="BC163" s="369"/>
      <c r="BD163" s="369"/>
      <c r="BE163" s="369"/>
      <c r="BF163" s="369"/>
      <c r="BG163" s="369"/>
      <c r="BH163" s="370"/>
      <c r="BI163" s="326"/>
      <c r="BJ163" s="368"/>
      <c r="BK163" s="369"/>
      <c r="BL163" s="369"/>
      <c r="BM163" s="369"/>
      <c r="BN163" s="369"/>
      <c r="BO163" s="369"/>
      <c r="BP163" s="369"/>
      <c r="BQ163" s="369"/>
      <c r="BR163" s="369"/>
      <c r="BS163" s="369"/>
      <c r="BT163" s="369"/>
      <c r="BU163" s="369"/>
      <c r="BV163" s="370"/>
      <c r="BW163" s="325"/>
      <c r="BX163" s="368"/>
      <c r="BY163" s="369"/>
      <c r="BZ163" s="369"/>
      <c r="CA163" s="369"/>
      <c r="CB163" s="369"/>
      <c r="CC163" s="369"/>
      <c r="CD163" s="369"/>
      <c r="CE163" s="369"/>
      <c r="CF163" s="369"/>
      <c r="CG163" s="369"/>
      <c r="CH163" s="369"/>
      <c r="CI163" s="369"/>
      <c r="CJ163" s="370"/>
      <c r="CK163" s="325"/>
      <c r="CL163" s="368"/>
      <c r="CM163" s="369"/>
      <c r="CN163" s="369"/>
      <c r="CO163" s="369"/>
      <c r="CP163" s="369"/>
      <c r="CQ163" s="369"/>
      <c r="CR163" s="369"/>
      <c r="CS163" s="369"/>
      <c r="CT163" s="369"/>
      <c r="CU163" s="369"/>
      <c r="CV163" s="369"/>
      <c r="CW163" s="369"/>
      <c r="CX163" s="370"/>
      <c r="CY163" s="326"/>
      <c r="CZ163" s="368"/>
      <c r="DA163" s="369"/>
      <c r="DB163" s="369"/>
      <c r="DC163" s="369"/>
      <c r="DD163" s="369"/>
      <c r="DE163" s="369"/>
      <c r="DF163" s="369"/>
      <c r="DG163" s="369"/>
      <c r="DH163" s="369"/>
      <c r="DI163" s="369"/>
      <c r="DJ163" s="369"/>
      <c r="DK163" s="369"/>
      <c r="DL163" s="370"/>
      <c r="DM163" s="325"/>
      <c r="DN163" s="368"/>
      <c r="DO163" s="369"/>
      <c r="DP163" s="369"/>
      <c r="DQ163" s="369"/>
      <c r="DR163" s="369"/>
      <c r="DS163" s="369"/>
      <c r="DT163" s="369"/>
      <c r="DU163" s="369"/>
      <c r="DV163" s="369"/>
      <c r="DW163" s="369"/>
      <c r="DX163" s="369"/>
      <c r="DY163" s="369"/>
      <c r="DZ163" s="370"/>
      <c r="EA163" s="325"/>
      <c r="EB163" s="368"/>
      <c r="EC163" s="369"/>
      <c r="ED163" s="369"/>
      <c r="EE163" s="369"/>
      <c r="EF163" s="369"/>
      <c r="EG163" s="369"/>
      <c r="EH163" s="369"/>
      <c r="EI163" s="369"/>
      <c r="EJ163" s="369"/>
      <c r="EK163" s="369"/>
      <c r="EL163" s="369"/>
      <c r="EM163" s="369"/>
      <c r="EN163" s="370"/>
      <c r="EO163" s="326"/>
      <c r="EP163" s="368"/>
      <c r="EQ163" s="369"/>
      <c r="ER163" s="369"/>
      <c r="ES163" s="369"/>
      <c r="ET163" s="369"/>
      <c r="EU163" s="369"/>
      <c r="EV163" s="327"/>
      <c r="EW163" s="368"/>
      <c r="EX163" s="369"/>
      <c r="EY163" s="369"/>
      <c r="EZ163" s="369"/>
      <c r="FA163" s="369"/>
      <c r="FB163" s="369"/>
      <c r="FC163" s="327"/>
      <c r="FD163" s="368"/>
      <c r="FE163" s="369"/>
      <c r="FF163" s="369"/>
      <c r="FG163" s="369"/>
      <c r="FH163" s="369"/>
      <c r="FI163" s="369"/>
      <c r="FJ163" s="326"/>
      <c r="FK163" s="368"/>
      <c r="FL163" s="369"/>
      <c r="FM163" s="369"/>
      <c r="FN163" s="369"/>
      <c r="FO163" s="369"/>
      <c r="FP163" s="369"/>
      <c r="FQ163" s="327"/>
      <c r="FR163" s="368"/>
      <c r="FS163" s="369"/>
      <c r="FT163" s="369"/>
      <c r="FU163" s="369"/>
      <c r="FV163" s="369"/>
      <c r="FW163" s="369"/>
      <c r="FX163" s="327"/>
      <c r="FY163" s="363"/>
      <c r="FZ163" s="364"/>
      <c r="GA163" s="364"/>
      <c r="GB163" s="364"/>
      <c r="GC163" s="364"/>
      <c r="GD163" s="364"/>
      <c r="GE163" s="328"/>
      <c r="GN163" s="21"/>
      <c r="GO163" s="21"/>
    </row>
    <row r="164" spans="1:197" ht="15.75" thickBot="1" x14ac:dyDescent="0.3">
      <c r="A164" s="442">
        <f>IF(beosztás!A212=0,"",beosztás!A212)</f>
        <v>1</v>
      </c>
      <c r="B164" s="443">
        <f>IF(beosztás!B212=0,"",beosztás!B212)</f>
        <v>77</v>
      </c>
      <c r="C164" s="444" t="str">
        <f>IF(beosztás!C212=0,"",beosztás!C212)</f>
        <v>Kohan József</v>
      </c>
      <c r="D164" s="445" t="str">
        <f>IF(beosztás!D212=0,"",beosztás!D212)</f>
        <v>mechanikus karbantartó</v>
      </c>
      <c r="E164" s="18"/>
      <c r="F164" s="322">
        <f t="shared" ref="F164:F178" si="134">K164-SUM(G164:H164)</f>
        <v>161</v>
      </c>
      <c r="G164" s="323">
        <f>'havi összesítő'!M210</f>
        <v>16</v>
      </c>
      <c r="H164" s="323">
        <f>'havi összesítő'!N210</f>
        <v>0</v>
      </c>
      <c r="I164" s="323">
        <f>'havi összesítő'!L210</f>
        <v>8</v>
      </c>
      <c r="J164" s="323">
        <f>'havi összesítő'!Q210</f>
        <v>1</v>
      </c>
      <c r="K164" s="323">
        <f>'havi összesítő'!O210</f>
        <v>177</v>
      </c>
      <c r="L164" s="325"/>
      <c r="M164" s="322">
        <f t="shared" ref="M164:M178" si="135">R164-(SUM(N164:O164)+X164)</f>
        <v>159</v>
      </c>
      <c r="N164" s="323">
        <f>'havi összesítő'!Z210</f>
        <v>0</v>
      </c>
      <c r="O164" s="323">
        <f>'havi összesítő'!AB210</f>
        <v>0</v>
      </c>
      <c r="P164" s="323">
        <f>'havi összesítő'!AA210</f>
        <v>0</v>
      </c>
      <c r="Q164" s="323">
        <f>'havi összesítő'!AE210</f>
        <v>8</v>
      </c>
      <c r="R164" s="323">
        <f>'havi összesítő'!AC210</f>
        <v>168</v>
      </c>
      <c r="S164" s="325"/>
      <c r="T164" s="322">
        <f t="shared" ref="T164:T178" si="136">R164-(N164+O164+X164)</f>
        <v>159</v>
      </c>
      <c r="U164" s="323">
        <f t="shared" ref="U164:U178" si="137">G164+N164</f>
        <v>16</v>
      </c>
      <c r="V164" s="323">
        <f t="shared" ref="V164:V178" si="138">H164+O164</f>
        <v>0</v>
      </c>
      <c r="W164" s="323">
        <f t="shared" ref="W164:W178" si="139">I164+P164</f>
        <v>8</v>
      </c>
      <c r="X164" s="323">
        <f>'havi összesítő'!AS210</f>
        <v>9</v>
      </c>
      <c r="Y164" s="323">
        <f>'havi összesítő'!AQ210</f>
        <v>345</v>
      </c>
      <c r="Z164" s="326"/>
      <c r="AA164" s="322">
        <f t="shared" ref="AA164" si="140">AF164-SUM(AB164:AC164)</f>
        <v>161</v>
      </c>
      <c r="AB164" s="323">
        <f>'havi összesítő'!BC210</f>
        <v>0</v>
      </c>
      <c r="AC164" s="323">
        <f>'havi összesítő'!BD210</f>
        <v>0</v>
      </c>
      <c r="AD164" s="323">
        <f>'havi összesítő'!BB210</f>
        <v>8</v>
      </c>
      <c r="AE164" s="323">
        <f>'havi összesítő'!BG210</f>
        <v>1</v>
      </c>
      <c r="AF164" s="324">
        <f>'havi összesítő'!BE210</f>
        <v>161</v>
      </c>
      <c r="AG164" s="325"/>
      <c r="AH164" s="322"/>
      <c r="AI164" s="323"/>
      <c r="AJ164" s="323"/>
      <c r="AK164" s="323"/>
      <c r="AL164" s="323"/>
      <c r="AM164" s="323"/>
      <c r="AN164" s="323"/>
      <c r="AO164" s="323"/>
      <c r="AP164" s="323"/>
      <c r="AQ164" s="323"/>
      <c r="AR164" s="323"/>
      <c r="AS164" s="323"/>
      <c r="AT164" s="324"/>
      <c r="AU164" s="325"/>
      <c r="AV164" s="322"/>
      <c r="AW164" s="323"/>
      <c r="AX164" s="323"/>
      <c r="AY164" s="323"/>
      <c r="AZ164" s="323"/>
      <c r="BA164" s="323"/>
      <c r="BB164" s="323"/>
      <c r="BC164" s="323"/>
      <c r="BD164" s="323"/>
      <c r="BE164" s="323"/>
      <c r="BF164" s="323"/>
      <c r="BG164" s="323"/>
      <c r="BH164" s="324"/>
      <c r="BI164" s="326"/>
      <c r="BJ164" s="322"/>
      <c r="BK164" s="323"/>
      <c r="BL164" s="323"/>
      <c r="BM164" s="323"/>
      <c r="BN164" s="323"/>
      <c r="BO164" s="323"/>
      <c r="BP164" s="323"/>
      <c r="BQ164" s="323"/>
      <c r="BR164" s="323"/>
      <c r="BS164" s="323"/>
      <c r="BT164" s="323"/>
      <c r="BU164" s="323"/>
      <c r="BV164" s="324"/>
      <c r="BW164" s="325"/>
      <c r="BX164" s="322"/>
      <c r="BY164" s="323"/>
      <c r="BZ164" s="323"/>
      <c r="CA164" s="323"/>
      <c r="CB164" s="323"/>
      <c r="CC164" s="323"/>
      <c r="CD164" s="323"/>
      <c r="CE164" s="323"/>
      <c r="CF164" s="323"/>
      <c r="CG164" s="323"/>
      <c r="CH164" s="323"/>
      <c r="CI164" s="323"/>
      <c r="CJ164" s="324"/>
      <c r="CK164" s="325"/>
      <c r="CL164" s="322"/>
      <c r="CM164" s="323"/>
      <c r="CN164" s="323"/>
      <c r="CO164" s="323"/>
      <c r="CP164" s="323"/>
      <c r="CQ164" s="323"/>
      <c r="CR164" s="323"/>
      <c r="CS164" s="323"/>
      <c r="CT164" s="323"/>
      <c r="CU164" s="323"/>
      <c r="CV164" s="323"/>
      <c r="CW164" s="323"/>
      <c r="CX164" s="324"/>
      <c r="CY164" s="326"/>
      <c r="CZ164" s="322"/>
      <c r="DA164" s="323"/>
      <c r="DB164" s="323"/>
      <c r="DC164" s="323"/>
      <c r="DD164" s="323"/>
      <c r="DE164" s="323"/>
      <c r="DF164" s="323"/>
      <c r="DG164" s="323"/>
      <c r="DH164" s="323"/>
      <c r="DI164" s="323"/>
      <c r="DJ164" s="323"/>
      <c r="DK164" s="323"/>
      <c r="DL164" s="324"/>
      <c r="DM164" s="325"/>
      <c r="DN164" s="322"/>
      <c r="DO164" s="323"/>
      <c r="DP164" s="323"/>
      <c r="DQ164" s="323"/>
      <c r="DR164" s="323"/>
      <c r="DS164" s="323"/>
      <c r="DT164" s="323"/>
      <c r="DU164" s="323"/>
      <c r="DV164" s="323"/>
      <c r="DW164" s="323"/>
      <c r="DX164" s="323"/>
      <c r="DY164" s="323"/>
      <c r="DZ164" s="324"/>
      <c r="EA164" s="325"/>
      <c r="EB164" s="322"/>
      <c r="EC164" s="323"/>
      <c r="ED164" s="323"/>
      <c r="EE164" s="323"/>
      <c r="EF164" s="323"/>
      <c r="EG164" s="323"/>
      <c r="EH164" s="323"/>
      <c r="EI164" s="323"/>
      <c r="EJ164" s="323"/>
      <c r="EK164" s="323"/>
      <c r="EL164" s="323"/>
      <c r="EM164" s="323"/>
      <c r="EN164" s="324"/>
      <c r="EO164" s="326"/>
      <c r="EP164" s="322">
        <f t="shared" ref="EP164:EP178" si="141">EU164-SUM(EQ164:ET164)</f>
        <v>168</v>
      </c>
      <c r="EQ164" s="323">
        <f>'havi összesítő'!FY210</f>
        <v>0</v>
      </c>
      <c r="ER164" s="323">
        <f>'havi összesítő'!FZ210</f>
        <v>0</v>
      </c>
      <c r="ES164" s="323">
        <f>'havi összesítő'!FX210</f>
        <v>0</v>
      </c>
      <c r="ET164" s="323">
        <f>'havi összesítő'!GC210</f>
        <v>-168</v>
      </c>
      <c r="EU164" s="323">
        <f>'havi összesítő'!GA210</f>
        <v>0</v>
      </c>
      <c r="EV164" s="327"/>
      <c r="EW164" s="322">
        <f t="shared" ref="EW164:EW170" si="142">FB164-(SUM(EX164:EZ164)+FH164)</f>
        <v>344</v>
      </c>
      <c r="EX164" s="323">
        <f>'havi összesítő'!GL210</f>
        <v>0</v>
      </c>
      <c r="EY164" s="323">
        <f>'havi összesítő'!GN210</f>
        <v>0</v>
      </c>
      <c r="EZ164" s="323">
        <f>'havi összesítő'!GM210</f>
        <v>0</v>
      </c>
      <c r="FA164" s="323">
        <f>'havi összesítő'!GQ210</f>
        <v>-176</v>
      </c>
      <c r="FB164" s="323">
        <f>'havi összesítő'!GO210</f>
        <v>0</v>
      </c>
      <c r="FC164" s="327"/>
      <c r="FD164" s="322">
        <f t="shared" ref="FD164:FD178" si="143">FI164-SUM(FE164:FH164)</f>
        <v>344</v>
      </c>
      <c r="FE164" s="323">
        <f t="shared" ref="FE164:FE178" si="144">EQ164+EX164</f>
        <v>0</v>
      </c>
      <c r="FF164" s="323">
        <f t="shared" ref="FF164:FF178" si="145">ER164+EY164</f>
        <v>0</v>
      </c>
      <c r="FG164" s="323">
        <f t="shared" ref="FG164:FG178" si="146">ES164+EZ164</f>
        <v>0</v>
      </c>
      <c r="FH164" s="323">
        <f t="shared" ref="FH164:FH178" si="147">ET164+FA164</f>
        <v>-344</v>
      </c>
      <c r="FI164" s="323">
        <f t="shared" ref="FI164:FI178" si="148">EU164+FB164</f>
        <v>0</v>
      </c>
      <c r="FJ164" s="326"/>
      <c r="FK164" s="322"/>
      <c r="FL164" s="323"/>
      <c r="FM164" s="323"/>
      <c r="FN164" s="323"/>
      <c r="FO164" s="323"/>
      <c r="FP164" s="323"/>
      <c r="FQ164" s="327"/>
      <c r="FR164" s="322"/>
      <c r="FS164" s="323"/>
      <c r="FT164" s="323"/>
      <c r="FU164" s="323"/>
      <c r="FV164" s="323"/>
      <c r="FW164" s="323"/>
      <c r="FX164" s="327"/>
      <c r="FY164" s="322"/>
      <c r="FZ164" s="323"/>
      <c r="GA164" s="323"/>
      <c r="GB164" s="323"/>
      <c r="GC164" s="323"/>
      <c r="GD164" s="323"/>
      <c r="GE164" s="328"/>
      <c r="GN164" s="21"/>
      <c r="GO164" s="21"/>
    </row>
    <row r="165" spans="1:197" ht="15.75" thickBot="1" x14ac:dyDescent="0.3">
      <c r="A165" s="446">
        <f>IF(beosztás!A213=0,"",beosztás!A213)</f>
        <v>2</v>
      </c>
      <c r="B165" s="447">
        <f>IF(beosztás!B213=0,"",beosztás!B213)</f>
        <v>122</v>
      </c>
      <c r="C165" s="448" t="str">
        <f>IF(beosztás!C213=0,"",beosztás!C213)</f>
        <v>Lendér Tamás</v>
      </c>
      <c r="D165" s="449" t="str">
        <f>IF(beosztás!D213=0,"",beosztás!D213)</f>
        <v>mechanikus karbantartó</v>
      </c>
      <c r="E165" s="18"/>
      <c r="F165" s="329">
        <f t="shared" si="134"/>
        <v>150</v>
      </c>
      <c r="G165" s="330">
        <f>'havi összesítő'!M211</f>
        <v>24</v>
      </c>
      <c r="H165" s="330">
        <f>'havi összesítő'!N211</f>
        <v>0</v>
      </c>
      <c r="I165" s="330">
        <f>'havi összesítő'!L211</f>
        <v>8</v>
      </c>
      <c r="J165" s="330">
        <f>'havi összesítő'!Q211</f>
        <v>-2</v>
      </c>
      <c r="K165" s="330">
        <f>'havi összesítő'!O211</f>
        <v>174</v>
      </c>
      <c r="L165" s="325"/>
      <c r="M165" s="329">
        <f t="shared" si="135"/>
        <v>162</v>
      </c>
      <c r="N165" s="330">
        <f>'havi összesítő'!Z211</f>
        <v>0</v>
      </c>
      <c r="O165" s="330">
        <f>'havi összesítő'!AB211</f>
        <v>0</v>
      </c>
      <c r="P165" s="330">
        <f>'havi összesítő'!AA211</f>
        <v>0</v>
      </c>
      <c r="Q165" s="330">
        <f>'havi összesítő'!AE211</f>
        <v>20</v>
      </c>
      <c r="R165" s="330">
        <f>'havi összesítő'!AC211</f>
        <v>180</v>
      </c>
      <c r="S165" s="325"/>
      <c r="T165" s="329">
        <f t="shared" si="136"/>
        <v>162</v>
      </c>
      <c r="U165" s="330">
        <f t="shared" si="137"/>
        <v>24</v>
      </c>
      <c r="V165" s="330">
        <f t="shared" si="138"/>
        <v>0</v>
      </c>
      <c r="W165" s="330">
        <f t="shared" si="139"/>
        <v>8</v>
      </c>
      <c r="X165" s="330">
        <f>'havi összesítő'!AS211</f>
        <v>18</v>
      </c>
      <c r="Y165" s="330">
        <f>'havi összesítő'!AQ211</f>
        <v>354</v>
      </c>
      <c r="Z165" s="326"/>
      <c r="AA165" s="329">
        <f t="shared" ref="AA165:AA178" si="149">AF165-SUM(AB165:AC165)</f>
        <v>152</v>
      </c>
      <c r="AB165" s="330">
        <f>'havi összesítő'!BC211</f>
        <v>12</v>
      </c>
      <c r="AC165" s="330">
        <f>'havi összesítő'!BD211</f>
        <v>0</v>
      </c>
      <c r="AD165" s="330">
        <f>'havi összesítő'!BB211</f>
        <v>8</v>
      </c>
      <c r="AE165" s="330">
        <f>'havi összesítő'!BG211</f>
        <v>4</v>
      </c>
      <c r="AF165" s="331">
        <f>'havi összesítő'!BE211</f>
        <v>164</v>
      </c>
      <c r="AG165" s="325"/>
      <c r="AH165" s="329"/>
      <c r="AI165" s="330"/>
      <c r="AJ165" s="330"/>
      <c r="AK165" s="330"/>
      <c r="AL165" s="330"/>
      <c r="AM165" s="330"/>
      <c r="AN165" s="330"/>
      <c r="AO165" s="330"/>
      <c r="AP165" s="330"/>
      <c r="AQ165" s="330"/>
      <c r="AR165" s="330"/>
      <c r="AS165" s="330"/>
      <c r="AT165" s="331"/>
      <c r="AU165" s="325"/>
      <c r="AV165" s="329"/>
      <c r="AW165" s="330"/>
      <c r="AX165" s="330"/>
      <c r="AY165" s="330"/>
      <c r="AZ165" s="330"/>
      <c r="BA165" s="330"/>
      <c r="BB165" s="330"/>
      <c r="BC165" s="330"/>
      <c r="BD165" s="330"/>
      <c r="BE165" s="330"/>
      <c r="BF165" s="330"/>
      <c r="BG165" s="330"/>
      <c r="BH165" s="331"/>
      <c r="BI165" s="326"/>
      <c r="BJ165" s="329"/>
      <c r="BK165" s="330"/>
      <c r="BL165" s="330"/>
      <c r="BM165" s="330"/>
      <c r="BN165" s="330"/>
      <c r="BO165" s="330"/>
      <c r="BP165" s="330"/>
      <c r="BQ165" s="330"/>
      <c r="BR165" s="330"/>
      <c r="BS165" s="330"/>
      <c r="BT165" s="330"/>
      <c r="BU165" s="330"/>
      <c r="BV165" s="331"/>
      <c r="BW165" s="325"/>
      <c r="BX165" s="329"/>
      <c r="BY165" s="330"/>
      <c r="BZ165" s="330"/>
      <c r="CA165" s="330"/>
      <c r="CB165" s="330"/>
      <c r="CC165" s="330"/>
      <c r="CD165" s="330"/>
      <c r="CE165" s="330"/>
      <c r="CF165" s="330"/>
      <c r="CG165" s="330"/>
      <c r="CH165" s="330"/>
      <c r="CI165" s="330"/>
      <c r="CJ165" s="331"/>
      <c r="CK165" s="325"/>
      <c r="CL165" s="329"/>
      <c r="CM165" s="330"/>
      <c r="CN165" s="330"/>
      <c r="CO165" s="330"/>
      <c r="CP165" s="330"/>
      <c r="CQ165" s="330"/>
      <c r="CR165" s="330"/>
      <c r="CS165" s="330"/>
      <c r="CT165" s="330"/>
      <c r="CU165" s="330"/>
      <c r="CV165" s="330"/>
      <c r="CW165" s="330"/>
      <c r="CX165" s="331"/>
      <c r="CY165" s="326"/>
      <c r="CZ165" s="329"/>
      <c r="DA165" s="330"/>
      <c r="DB165" s="330"/>
      <c r="DC165" s="330"/>
      <c r="DD165" s="330"/>
      <c r="DE165" s="330"/>
      <c r="DF165" s="330"/>
      <c r="DG165" s="330"/>
      <c r="DH165" s="330"/>
      <c r="DI165" s="330"/>
      <c r="DJ165" s="330"/>
      <c r="DK165" s="330"/>
      <c r="DL165" s="331"/>
      <c r="DM165" s="325"/>
      <c r="DN165" s="329"/>
      <c r="DO165" s="330"/>
      <c r="DP165" s="330"/>
      <c r="DQ165" s="330"/>
      <c r="DR165" s="330"/>
      <c r="DS165" s="330"/>
      <c r="DT165" s="330"/>
      <c r="DU165" s="330"/>
      <c r="DV165" s="330"/>
      <c r="DW165" s="330"/>
      <c r="DX165" s="330"/>
      <c r="DY165" s="330"/>
      <c r="DZ165" s="331"/>
      <c r="EA165" s="325"/>
      <c r="EB165" s="329"/>
      <c r="EC165" s="330"/>
      <c r="ED165" s="330"/>
      <c r="EE165" s="330"/>
      <c r="EF165" s="330"/>
      <c r="EG165" s="330"/>
      <c r="EH165" s="330"/>
      <c r="EI165" s="330"/>
      <c r="EJ165" s="330"/>
      <c r="EK165" s="330"/>
      <c r="EL165" s="330"/>
      <c r="EM165" s="330"/>
      <c r="EN165" s="331"/>
      <c r="EO165" s="326"/>
      <c r="EP165" s="329">
        <f t="shared" si="141"/>
        <v>168</v>
      </c>
      <c r="EQ165" s="330">
        <f>'havi összesítő'!FY211</f>
        <v>0</v>
      </c>
      <c r="ER165" s="330">
        <f>'havi összesítő'!FZ211</f>
        <v>0</v>
      </c>
      <c r="ES165" s="330">
        <f>'havi összesítő'!FX211</f>
        <v>0</v>
      </c>
      <c r="ET165" s="330">
        <f>'havi összesítő'!GC211</f>
        <v>-168</v>
      </c>
      <c r="EU165" s="330">
        <f>'havi összesítő'!GA211</f>
        <v>0</v>
      </c>
      <c r="EV165" s="327"/>
      <c r="EW165" s="322">
        <f t="shared" si="142"/>
        <v>344</v>
      </c>
      <c r="EX165" s="323">
        <f>'havi összesítő'!GL211</f>
        <v>0</v>
      </c>
      <c r="EY165" s="323">
        <f>'havi összesítő'!GN211</f>
        <v>0</v>
      </c>
      <c r="EZ165" s="323">
        <f>'havi összesítő'!GM211</f>
        <v>0</v>
      </c>
      <c r="FA165" s="323">
        <f>'havi összesítő'!GQ211</f>
        <v>-176</v>
      </c>
      <c r="FB165" s="323">
        <f>'havi összesítő'!GO211</f>
        <v>0</v>
      </c>
      <c r="FC165" s="327"/>
      <c r="FD165" s="322">
        <f t="shared" si="143"/>
        <v>344</v>
      </c>
      <c r="FE165" s="323">
        <f t="shared" si="144"/>
        <v>0</v>
      </c>
      <c r="FF165" s="323">
        <f t="shared" si="145"/>
        <v>0</v>
      </c>
      <c r="FG165" s="323">
        <f t="shared" si="146"/>
        <v>0</v>
      </c>
      <c r="FH165" s="323">
        <f t="shared" si="147"/>
        <v>-344</v>
      </c>
      <c r="FI165" s="323">
        <f t="shared" si="148"/>
        <v>0</v>
      </c>
      <c r="FJ165" s="326"/>
      <c r="FK165" s="329"/>
      <c r="FL165" s="330"/>
      <c r="FM165" s="330"/>
      <c r="FN165" s="330"/>
      <c r="FO165" s="330"/>
      <c r="FP165" s="330"/>
      <c r="FQ165" s="327"/>
      <c r="FR165" s="329"/>
      <c r="FS165" s="330"/>
      <c r="FT165" s="330"/>
      <c r="FU165" s="330"/>
      <c r="FV165" s="330"/>
      <c r="FW165" s="330"/>
      <c r="FX165" s="327"/>
      <c r="FY165" s="329"/>
      <c r="FZ165" s="330"/>
      <c r="GA165" s="330"/>
      <c r="GB165" s="330"/>
      <c r="GC165" s="330"/>
      <c r="GD165" s="330"/>
      <c r="GE165" s="328"/>
      <c r="GN165" s="21"/>
      <c r="GO165" s="21"/>
    </row>
    <row r="166" spans="1:197" ht="15.75" thickBot="1" x14ac:dyDescent="0.3">
      <c r="A166" s="446">
        <f>IF(beosztás!A214=0,"",beosztás!A214)</f>
        <v>3</v>
      </c>
      <c r="B166" s="447">
        <f>IF(beosztás!B214=0,"",beosztás!B214)</f>
        <v>123</v>
      </c>
      <c r="C166" s="448" t="str">
        <f>IF(beosztás!C214=0,"",beosztás!C214)</f>
        <v>Fazekas Pál</v>
      </c>
      <c r="D166" s="449" t="str">
        <f>IF(beosztás!D214=0,"",beosztás!D214)</f>
        <v>mechanikus karbantartó</v>
      </c>
      <c r="E166" s="18"/>
      <c r="F166" s="329">
        <f t="shared" si="134"/>
        <v>161</v>
      </c>
      <c r="G166" s="330">
        <f>'havi összesítő'!M212</f>
        <v>16</v>
      </c>
      <c r="H166" s="330">
        <f>'havi összesítő'!N212</f>
        <v>0</v>
      </c>
      <c r="I166" s="330">
        <f>'havi összesítő'!L212</f>
        <v>8</v>
      </c>
      <c r="J166" s="330">
        <f>'havi összesítő'!Q212</f>
        <v>1</v>
      </c>
      <c r="K166" s="330">
        <f>'havi összesítő'!O212</f>
        <v>177</v>
      </c>
      <c r="L166" s="325"/>
      <c r="M166" s="329">
        <f t="shared" si="135"/>
        <v>159</v>
      </c>
      <c r="N166" s="330">
        <f>'havi összesítő'!Z212</f>
        <v>0</v>
      </c>
      <c r="O166" s="330">
        <f>'havi összesítő'!AB212</f>
        <v>0</v>
      </c>
      <c r="P166" s="330">
        <f>'havi összesítő'!AA212</f>
        <v>0</v>
      </c>
      <c r="Q166" s="330">
        <f>'havi összesítő'!AE212</f>
        <v>12</v>
      </c>
      <c r="R166" s="330">
        <f>'havi összesítő'!AC212</f>
        <v>172</v>
      </c>
      <c r="S166" s="325"/>
      <c r="T166" s="329">
        <f t="shared" si="136"/>
        <v>159</v>
      </c>
      <c r="U166" s="330">
        <f t="shared" si="137"/>
        <v>16</v>
      </c>
      <c r="V166" s="330">
        <f t="shared" si="138"/>
        <v>0</v>
      </c>
      <c r="W166" s="330">
        <f t="shared" si="139"/>
        <v>8</v>
      </c>
      <c r="X166" s="330">
        <f>'havi összesítő'!AS212</f>
        <v>13</v>
      </c>
      <c r="Y166" s="330">
        <f>'havi összesítő'!AQ212</f>
        <v>349</v>
      </c>
      <c r="Z166" s="326"/>
      <c r="AA166" s="329">
        <f t="shared" si="149"/>
        <v>136</v>
      </c>
      <c r="AB166" s="330">
        <f>'havi összesítő'!BC212</f>
        <v>24</v>
      </c>
      <c r="AC166" s="330">
        <f>'havi összesítő'!BD212</f>
        <v>0</v>
      </c>
      <c r="AD166" s="330">
        <f>'havi összesítő'!BB212</f>
        <v>8</v>
      </c>
      <c r="AE166" s="330">
        <f>'havi összesítő'!BG212</f>
        <v>0</v>
      </c>
      <c r="AF166" s="331">
        <f>'havi összesítő'!BE212</f>
        <v>160</v>
      </c>
      <c r="AG166" s="325"/>
      <c r="AH166" s="329"/>
      <c r="AI166" s="330"/>
      <c r="AJ166" s="330"/>
      <c r="AK166" s="330"/>
      <c r="AL166" s="330"/>
      <c r="AM166" s="330"/>
      <c r="AN166" s="330"/>
      <c r="AO166" s="330"/>
      <c r="AP166" s="330"/>
      <c r="AQ166" s="330"/>
      <c r="AR166" s="330"/>
      <c r="AS166" s="330"/>
      <c r="AT166" s="331"/>
      <c r="AU166" s="325"/>
      <c r="AV166" s="329"/>
      <c r="AW166" s="330"/>
      <c r="AX166" s="330"/>
      <c r="AY166" s="330"/>
      <c r="AZ166" s="330"/>
      <c r="BA166" s="330"/>
      <c r="BB166" s="330"/>
      <c r="BC166" s="330"/>
      <c r="BD166" s="330"/>
      <c r="BE166" s="330"/>
      <c r="BF166" s="330"/>
      <c r="BG166" s="330"/>
      <c r="BH166" s="331"/>
      <c r="BI166" s="326"/>
      <c r="BJ166" s="329"/>
      <c r="BK166" s="330"/>
      <c r="BL166" s="330"/>
      <c r="BM166" s="330"/>
      <c r="BN166" s="330"/>
      <c r="BO166" s="330"/>
      <c r="BP166" s="330"/>
      <c r="BQ166" s="330"/>
      <c r="BR166" s="330"/>
      <c r="BS166" s="330"/>
      <c r="BT166" s="330"/>
      <c r="BU166" s="330"/>
      <c r="BV166" s="331"/>
      <c r="BW166" s="325"/>
      <c r="BX166" s="329"/>
      <c r="BY166" s="330"/>
      <c r="BZ166" s="330"/>
      <c r="CA166" s="330"/>
      <c r="CB166" s="330"/>
      <c r="CC166" s="330"/>
      <c r="CD166" s="330"/>
      <c r="CE166" s="330"/>
      <c r="CF166" s="330"/>
      <c r="CG166" s="330"/>
      <c r="CH166" s="330"/>
      <c r="CI166" s="330"/>
      <c r="CJ166" s="331"/>
      <c r="CK166" s="325"/>
      <c r="CL166" s="329"/>
      <c r="CM166" s="330"/>
      <c r="CN166" s="330"/>
      <c r="CO166" s="330"/>
      <c r="CP166" s="330"/>
      <c r="CQ166" s="330"/>
      <c r="CR166" s="330"/>
      <c r="CS166" s="330"/>
      <c r="CT166" s="330"/>
      <c r="CU166" s="330"/>
      <c r="CV166" s="330"/>
      <c r="CW166" s="330"/>
      <c r="CX166" s="331"/>
      <c r="CY166" s="326"/>
      <c r="CZ166" s="329"/>
      <c r="DA166" s="330"/>
      <c r="DB166" s="330"/>
      <c r="DC166" s="330"/>
      <c r="DD166" s="330"/>
      <c r="DE166" s="330"/>
      <c r="DF166" s="330"/>
      <c r="DG166" s="330"/>
      <c r="DH166" s="330"/>
      <c r="DI166" s="330"/>
      <c r="DJ166" s="330"/>
      <c r="DK166" s="330"/>
      <c r="DL166" s="331"/>
      <c r="DM166" s="325"/>
      <c r="DN166" s="329"/>
      <c r="DO166" s="330"/>
      <c r="DP166" s="330"/>
      <c r="DQ166" s="330"/>
      <c r="DR166" s="330"/>
      <c r="DS166" s="330"/>
      <c r="DT166" s="330"/>
      <c r="DU166" s="330"/>
      <c r="DV166" s="330"/>
      <c r="DW166" s="330"/>
      <c r="DX166" s="330"/>
      <c r="DY166" s="330"/>
      <c r="DZ166" s="331"/>
      <c r="EA166" s="325"/>
      <c r="EB166" s="329"/>
      <c r="EC166" s="330"/>
      <c r="ED166" s="330"/>
      <c r="EE166" s="330"/>
      <c r="EF166" s="330"/>
      <c r="EG166" s="330"/>
      <c r="EH166" s="330"/>
      <c r="EI166" s="330"/>
      <c r="EJ166" s="330"/>
      <c r="EK166" s="330"/>
      <c r="EL166" s="330"/>
      <c r="EM166" s="330"/>
      <c r="EN166" s="331"/>
      <c r="EO166" s="326"/>
      <c r="EP166" s="329">
        <f t="shared" si="141"/>
        <v>168</v>
      </c>
      <c r="EQ166" s="330">
        <f>'havi összesítő'!FY212</f>
        <v>0</v>
      </c>
      <c r="ER166" s="330">
        <f>'havi összesítő'!FZ212</f>
        <v>0</v>
      </c>
      <c r="ES166" s="330">
        <f>'havi összesítő'!FX212</f>
        <v>0</v>
      </c>
      <c r="ET166" s="330">
        <f>'havi összesítő'!GC212</f>
        <v>-168</v>
      </c>
      <c r="EU166" s="330">
        <f>'havi összesítő'!GA212</f>
        <v>0</v>
      </c>
      <c r="EV166" s="327"/>
      <c r="EW166" s="322">
        <f t="shared" si="142"/>
        <v>344</v>
      </c>
      <c r="EX166" s="323">
        <f>'havi összesítő'!GL212</f>
        <v>0</v>
      </c>
      <c r="EY166" s="323">
        <f>'havi összesítő'!GN212</f>
        <v>0</v>
      </c>
      <c r="EZ166" s="323">
        <f>'havi összesítő'!GM212</f>
        <v>0</v>
      </c>
      <c r="FA166" s="323">
        <f>'havi összesítő'!GQ212</f>
        <v>-176</v>
      </c>
      <c r="FB166" s="323">
        <f>'havi összesítő'!GO212</f>
        <v>0</v>
      </c>
      <c r="FC166" s="327"/>
      <c r="FD166" s="322">
        <f t="shared" si="143"/>
        <v>344</v>
      </c>
      <c r="FE166" s="323">
        <f t="shared" si="144"/>
        <v>0</v>
      </c>
      <c r="FF166" s="323">
        <f t="shared" si="145"/>
        <v>0</v>
      </c>
      <c r="FG166" s="323">
        <f t="shared" si="146"/>
        <v>0</v>
      </c>
      <c r="FH166" s="323">
        <f t="shared" si="147"/>
        <v>-344</v>
      </c>
      <c r="FI166" s="323">
        <f t="shared" si="148"/>
        <v>0</v>
      </c>
      <c r="FJ166" s="326"/>
      <c r="FK166" s="329"/>
      <c r="FL166" s="330"/>
      <c r="FM166" s="330"/>
      <c r="FN166" s="330"/>
      <c r="FO166" s="330"/>
      <c r="FP166" s="330"/>
      <c r="FQ166" s="327"/>
      <c r="FR166" s="329"/>
      <c r="FS166" s="330"/>
      <c r="FT166" s="330"/>
      <c r="FU166" s="330"/>
      <c r="FV166" s="330"/>
      <c r="FW166" s="330"/>
      <c r="FX166" s="327"/>
      <c r="FY166" s="329"/>
      <c r="FZ166" s="330"/>
      <c r="GA166" s="330"/>
      <c r="GB166" s="330"/>
      <c r="GC166" s="330"/>
      <c r="GD166" s="330"/>
      <c r="GE166" s="328"/>
      <c r="GN166" s="21"/>
      <c r="GO166" s="21"/>
    </row>
    <row r="167" spans="1:197" ht="15.75" thickBot="1" x14ac:dyDescent="0.3">
      <c r="A167" s="446">
        <f>IF(beosztás!A215=0,"",beosztás!A215)</f>
        <v>4</v>
      </c>
      <c r="B167" s="447">
        <f>IF(beosztás!B215=0,"",beosztás!B215)</f>
        <v>98</v>
      </c>
      <c r="C167" s="448" t="str">
        <f>IF(beosztás!C215=0,"",beosztás!C215)</f>
        <v>Strupka János</v>
      </c>
      <c r="D167" s="449" t="str">
        <f>IF(beosztás!D215=0,"",beosztás!D215)</f>
        <v>elektromos karbantartó</v>
      </c>
      <c r="E167" s="18"/>
      <c r="F167" s="329">
        <f t="shared" si="134"/>
        <v>168</v>
      </c>
      <c r="G167" s="330">
        <f>'havi összesítő'!M213</f>
        <v>8</v>
      </c>
      <c r="H167" s="330">
        <f>'havi összesítő'!N213</f>
        <v>0</v>
      </c>
      <c r="I167" s="330">
        <f>'havi összesítő'!L213</f>
        <v>8</v>
      </c>
      <c r="J167" s="330">
        <f>'havi összesítő'!Q213</f>
        <v>0</v>
      </c>
      <c r="K167" s="330">
        <f>'havi összesítő'!O213</f>
        <v>176</v>
      </c>
      <c r="L167" s="325"/>
      <c r="M167" s="329">
        <f t="shared" si="135"/>
        <v>160</v>
      </c>
      <c r="N167" s="330">
        <f>'havi összesítő'!Z213</f>
        <v>0</v>
      </c>
      <c r="O167" s="330">
        <f>'havi összesítő'!AB213</f>
        <v>0</v>
      </c>
      <c r="P167" s="330">
        <f>'havi összesítő'!AA213</f>
        <v>0</v>
      </c>
      <c r="Q167" s="330">
        <f>'havi összesítő'!AE213</f>
        <v>8</v>
      </c>
      <c r="R167" s="330">
        <f>'havi összesítő'!AC213</f>
        <v>168</v>
      </c>
      <c r="S167" s="325"/>
      <c r="T167" s="329">
        <f t="shared" si="136"/>
        <v>160</v>
      </c>
      <c r="U167" s="330">
        <f t="shared" si="137"/>
        <v>8</v>
      </c>
      <c r="V167" s="330">
        <f t="shared" si="138"/>
        <v>0</v>
      </c>
      <c r="W167" s="330">
        <f t="shared" si="139"/>
        <v>8</v>
      </c>
      <c r="X167" s="330">
        <f>'havi összesítő'!AS213</f>
        <v>8</v>
      </c>
      <c r="Y167" s="330">
        <f>'havi összesítő'!AQ213</f>
        <v>344</v>
      </c>
      <c r="Z167" s="326"/>
      <c r="AA167" s="329">
        <f t="shared" si="149"/>
        <v>172</v>
      </c>
      <c r="AB167" s="330">
        <f>'havi összesítő'!BC213</f>
        <v>0</v>
      </c>
      <c r="AC167" s="330">
        <f>'havi összesítő'!BD213</f>
        <v>0</v>
      </c>
      <c r="AD167" s="330">
        <f>'havi összesítő'!BB213</f>
        <v>8</v>
      </c>
      <c r="AE167" s="330">
        <f>'havi összesítő'!BG213</f>
        <v>12</v>
      </c>
      <c r="AF167" s="331">
        <f>'havi összesítő'!BE213</f>
        <v>172</v>
      </c>
      <c r="AG167" s="325"/>
      <c r="AH167" s="329"/>
      <c r="AI167" s="330"/>
      <c r="AJ167" s="330"/>
      <c r="AK167" s="330"/>
      <c r="AL167" s="330"/>
      <c r="AM167" s="330"/>
      <c r="AN167" s="330"/>
      <c r="AO167" s="330"/>
      <c r="AP167" s="330"/>
      <c r="AQ167" s="330"/>
      <c r="AR167" s="330"/>
      <c r="AS167" s="330"/>
      <c r="AT167" s="331"/>
      <c r="AU167" s="325"/>
      <c r="AV167" s="329"/>
      <c r="AW167" s="330"/>
      <c r="AX167" s="330"/>
      <c r="AY167" s="330"/>
      <c r="AZ167" s="330"/>
      <c r="BA167" s="330"/>
      <c r="BB167" s="330"/>
      <c r="BC167" s="330"/>
      <c r="BD167" s="330"/>
      <c r="BE167" s="330"/>
      <c r="BF167" s="330"/>
      <c r="BG167" s="330"/>
      <c r="BH167" s="331"/>
      <c r="BI167" s="326"/>
      <c r="BJ167" s="329"/>
      <c r="BK167" s="330"/>
      <c r="BL167" s="330"/>
      <c r="BM167" s="330"/>
      <c r="BN167" s="330"/>
      <c r="BO167" s="330"/>
      <c r="BP167" s="330"/>
      <c r="BQ167" s="330"/>
      <c r="BR167" s="330"/>
      <c r="BS167" s="330"/>
      <c r="BT167" s="330"/>
      <c r="BU167" s="330"/>
      <c r="BV167" s="331"/>
      <c r="BW167" s="325"/>
      <c r="BX167" s="329"/>
      <c r="BY167" s="330"/>
      <c r="BZ167" s="330"/>
      <c r="CA167" s="330"/>
      <c r="CB167" s="330"/>
      <c r="CC167" s="330"/>
      <c r="CD167" s="330"/>
      <c r="CE167" s="330"/>
      <c r="CF167" s="330"/>
      <c r="CG167" s="330"/>
      <c r="CH167" s="330"/>
      <c r="CI167" s="330"/>
      <c r="CJ167" s="331"/>
      <c r="CK167" s="325"/>
      <c r="CL167" s="329"/>
      <c r="CM167" s="330"/>
      <c r="CN167" s="330"/>
      <c r="CO167" s="330"/>
      <c r="CP167" s="330"/>
      <c r="CQ167" s="330"/>
      <c r="CR167" s="330"/>
      <c r="CS167" s="330"/>
      <c r="CT167" s="330"/>
      <c r="CU167" s="330"/>
      <c r="CV167" s="330"/>
      <c r="CW167" s="330"/>
      <c r="CX167" s="331"/>
      <c r="CY167" s="326"/>
      <c r="CZ167" s="329"/>
      <c r="DA167" s="330"/>
      <c r="DB167" s="330"/>
      <c r="DC167" s="330"/>
      <c r="DD167" s="330"/>
      <c r="DE167" s="330"/>
      <c r="DF167" s="330"/>
      <c r="DG167" s="330"/>
      <c r="DH167" s="330"/>
      <c r="DI167" s="330"/>
      <c r="DJ167" s="330"/>
      <c r="DK167" s="330"/>
      <c r="DL167" s="331"/>
      <c r="DM167" s="325"/>
      <c r="DN167" s="329"/>
      <c r="DO167" s="330"/>
      <c r="DP167" s="330"/>
      <c r="DQ167" s="330"/>
      <c r="DR167" s="330"/>
      <c r="DS167" s="330"/>
      <c r="DT167" s="330"/>
      <c r="DU167" s="330"/>
      <c r="DV167" s="330"/>
      <c r="DW167" s="330"/>
      <c r="DX167" s="330"/>
      <c r="DY167" s="330"/>
      <c r="DZ167" s="331"/>
      <c r="EA167" s="325"/>
      <c r="EB167" s="329"/>
      <c r="EC167" s="330"/>
      <c r="ED167" s="330"/>
      <c r="EE167" s="330"/>
      <c r="EF167" s="330"/>
      <c r="EG167" s="330"/>
      <c r="EH167" s="330"/>
      <c r="EI167" s="330"/>
      <c r="EJ167" s="330"/>
      <c r="EK167" s="330"/>
      <c r="EL167" s="330"/>
      <c r="EM167" s="330"/>
      <c r="EN167" s="331"/>
      <c r="EO167" s="326"/>
      <c r="EP167" s="329">
        <f t="shared" si="141"/>
        <v>168</v>
      </c>
      <c r="EQ167" s="330">
        <f>'havi összesítő'!FY213</f>
        <v>0</v>
      </c>
      <c r="ER167" s="330">
        <f>'havi összesítő'!FZ213</f>
        <v>0</v>
      </c>
      <c r="ES167" s="330">
        <f>'havi összesítő'!FX213</f>
        <v>0</v>
      </c>
      <c r="ET167" s="330">
        <f>'havi összesítő'!GC213</f>
        <v>-168</v>
      </c>
      <c r="EU167" s="330">
        <f>'havi összesítő'!GA213</f>
        <v>0</v>
      </c>
      <c r="EV167" s="327"/>
      <c r="EW167" s="322">
        <f t="shared" si="142"/>
        <v>344</v>
      </c>
      <c r="EX167" s="323">
        <f>'havi összesítő'!GL213</f>
        <v>0</v>
      </c>
      <c r="EY167" s="323">
        <f>'havi összesítő'!GN213</f>
        <v>0</v>
      </c>
      <c r="EZ167" s="323">
        <f>'havi összesítő'!GM213</f>
        <v>0</v>
      </c>
      <c r="FA167" s="323">
        <f>'havi összesítő'!GQ213</f>
        <v>-176</v>
      </c>
      <c r="FB167" s="323">
        <f>'havi összesítő'!GO213</f>
        <v>0</v>
      </c>
      <c r="FC167" s="327"/>
      <c r="FD167" s="322">
        <f t="shared" si="143"/>
        <v>344</v>
      </c>
      <c r="FE167" s="323">
        <f t="shared" si="144"/>
        <v>0</v>
      </c>
      <c r="FF167" s="323">
        <f t="shared" si="145"/>
        <v>0</v>
      </c>
      <c r="FG167" s="323">
        <f t="shared" si="146"/>
        <v>0</v>
      </c>
      <c r="FH167" s="323">
        <f t="shared" si="147"/>
        <v>-344</v>
      </c>
      <c r="FI167" s="323">
        <f t="shared" si="148"/>
        <v>0</v>
      </c>
      <c r="FJ167" s="326"/>
      <c r="FK167" s="329"/>
      <c r="FL167" s="330"/>
      <c r="FM167" s="330"/>
      <c r="FN167" s="330"/>
      <c r="FO167" s="330"/>
      <c r="FP167" s="330"/>
      <c r="FQ167" s="327"/>
      <c r="FR167" s="329"/>
      <c r="FS167" s="330"/>
      <c r="FT167" s="330"/>
      <c r="FU167" s="330"/>
      <c r="FV167" s="330"/>
      <c r="FW167" s="330"/>
      <c r="FX167" s="327"/>
      <c r="FY167" s="329"/>
      <c r="FZ167" s="330"/>
      <c r="GA167" s="330"/>
      <c r="GB167" s="330"/>
      <c r="GC167" s="330"/>
      <c r="GD167" s="330"/>
      <c r="GE167" s="328"/>
      <c r="GN167" s="21"/>
      <c r="GO167" s="21"/>
    </row>
    <row r="168" spans="1:197" ht="15.75" thickBot="1" x14ac:dyDescent="0.3">
      <c r="A168" s="446">
        <f>IF(beosztás!A216=0,"",beosztás!A216)</f>
        <v>5</v>
      </c>
      <c r="B168" s="447">
        <f>IF(beosztás!B216=0,"",beosztás!B216)</f>
        <v>259</v>
      </c>
      <c r="C168" s="448" t="str">
        <f>IF(beosztás!C216=0,"",beosztás!C216)</f>
        <v>Verrasztó László</v>
      </c>
      <c r="D168" s="449" t="str">
        <f>IF(beosztás!D216=0,"",beosztás!D216)</f>
        <v>elektromos karbantartó</v>
      </c>
      <c r="E168" s="18"/>
      <c r="F168" s="329">
        <f t="shared" si="134"/>
        <v>168</v>
      </c>
      <c r="G168" s="330">
        <f>'havi összesítő'!M214</f>
        <v>8</v>
      </c>
      <c r="H168" s="330">
        <f>'havi összesítő'!N214</f>
        <v>0</v>
      </c>
      <c r="I168" s="330">
        <f>'havi összesítő'!L214</f>
        <v>8</v>
      </c>
      <c r="J168" s="330">
        <f>'havi összesítő'!Q214</f>
        <v>0</v>
      </c>
      <c r="K168" s="330">
        <f>'havi összesítő'!O214</f>
        <v>176</v>
      </c>
      <c r="L168" s="325"/>
      <c r="M168" s="329">
        <f t="shared" si="135"/>
        <v>160</v>
      </c>
      <c r="N168" s="330">
        <f>'havi összesítő'!Z214</f>
        <v>0</v>
      </c>
      <c r="O168" s="330">
        <f>'havi összesítő'!AB214</f>
        <v>0</v>
      </c>
      <c r="P168" s="330">
        <f>'havi összesítő'!AA214</f>
        <v>0</v>
      </c>
      <c r="Q168" s="330">
        <f>'havi összesítő'!AE214</f>
        <v>16</v>
      </c>
      <c r="R168" s="330">
        <f>'havi összesítő'!AC214</f>
        <v>176</v>
      </c>
      <c r="S168" s="325"/>
      <c r="T168" s="329">
        <f t="shared" si="136"/>
        <v>160</v>
      </c>
      <c r="U168" s="330">
        <f t="shared" si="137"/>
        <v>8</v>
      </c>
      <c r="V168" s="330">
        <f t="shared" si="138"/>
        <v>0</v>
      </c>
      <c r="W168" s="330">
        <f t="shared" si="139"/>
        <v>8</v>
      </c>
      <c r="X168" s="330">
        <f>'havi összesítő'!AS214</f>
        <v>16</v>
      </c>
      <c r="Y168" s="330">
        <f>'havi összesítő'!AQ214</f>
        <v>352</v>
      </c>
      <c r="Z168" s="326"/>
      <c r="AA168" s="329">
        <f t="shared" si="149"/>
        <v>164</v>
      </c>
      <c r="AB168" s="330">
        <f>'havi összesítő'!BC214</f>
        <v>0</v>
      </c>
      <c r="AC168" s="330">
        <f>'havi összesítő'!BD214</f>
        <v>0</v>
      </c>
      <c r="AD168" s="330">
        <f>'havi összesítő'!BB214</f>
        <v>8</v>
      </c>
      <c r="AE168" s="330">
        <f>'havi összesítő'!BG214</f>
        <v>4</v>
      </c>
      <c r="AF168" s="331">
        <f>'havi összesítő'!BE214</f>
        <v>164</v>
      </c>
      <c r="AG168" s="325"/>
      <c r="AH168" s="329"/>
      <c r="AI168" s="330"/>
      <c r="AJ168" s="330"/>
      <c r="AK168" s="330"/>
      <c r="AL168" s="330"/>
      <c r="AM168" s="330"/>
      <c r="AN168" s="330"/>
      <c r="AO168" s="330"/>
      <c r="AP168" s="330"/>
      <c r="AQ168" s="330"/>
      <c r="AR168" s="330"/>
      <c r="AS168" s="330"/>
      <c r="AT168" s="331"/>
      <c r="AU168" s="325"/>
      <c r="AV168" s="329"/>
      <c r="AW168" s="330"/>
      <c r="AX168" s="330"/>
      <c r="AY168" s="330"/>
      <c r="AZ168" s="330"/>
      <c r="BA168" s="330"/>
      <c r="BB168" s="330"/>
      <c r="BC168" s="330"/>
      <c r="BD168" s="330"/>
      <c r="BE168" s="330"/>
      <c r="BF168" s="330"/>
      <c r="BG168" s="330"/>
      <c r="BH168" s="331"/>
      <c r="BI168" s="326"/>
      <c r="BJ168" s="329"/>
      <c r="BK168" s="330"/>
      <c r="BL168" s="330"/>
      <c r="BM168" s="330"/>
      <c r="BN168" s="330"/>
      <c r="BO168" s="330"/>
      <c r="BP168" s="330"/>
      <c r="BQ168" s="330"/>
      <c r="BR168" s="330"/>
      <c r="BS168" s="330"/>
      <c r="BT168" s="330"/>
      <c r="BU168" s="330"/>
      <c r="BV168" s="331"/>
      <c r="BW168" s="325"/>
      <c r="BX168" s="329"/>
      <c r="BY168" s="330"/>
      <c r="BZ168" s="330"/>
      <c r="CA168" s="330"/>
      <c r="CB168" s="330"/>
      <c r="CC168" s="330"/>
      <c r="CD168" s="330"/>
      <c r="CE168" s="330"/>
      <c r="CF168" s="330"/>
      <c r="CG168" s="330"/>
      <c r="CH168" s="330"/>
      <c r="CI168" s="330"/>
      <c r="CJ168" s="331"/>
      <c r="CK168" s="325"/>
      <c r="CL168" s="329"/>
      <c r="CM168" s="330"/>
      <c r="CN168" s="330"/>
      <c r="CO168" s="330"/>
      <c r="CP168" s="330"/>
      <c r="CQ168" s="330"/>
      <c r="CR168" s="330"/>
      <c r="CS168" s="330"/>
      <c r="CT168" s="330"/>
      <c r="CU168" s="330"/>
      <c r="CV168" s="330"/>
      <c r="CW168" s="330"/>
      <c r="CX168" s="331"/>
      <c r="CY168" s="326"/>
      <c r="CZ168" s="329"/>
      <c r="DA168" s="330"/>
      <c r="DB168" s="330"/>
      <c r="DC168" s="330"/>
      <c r="DD168" s="330"/>
      <c r="DE168" s="330"/>
      <c r="DF168" s="330"/>
      <c r="DG168" s="330"/>
      <c r="DH168" s="330"/>
      <c r="DI168" s="330"/>
      <c r="DJ168" s="330"/>
      <c r="DK168" s="330"/>
      <c r="DL168" s="331"/>
      <c r="DM168" s="325"/>
      <c r="DN168" s="329"/>
      <c r="DO168" s="330"/>
      <c r="DP168" s="330"/>
      <c r="DQ168" s="330"/>
      <c r="DR168" s="330"/>
      <c r="DS168" s="330"/>
      <c r="DT168" s="330"/>
      <c r="DU168" s="330"/>
      <c r="DV168" s="330"/>
      <c r="DW168" s="330"/>
      <c r="DX168" s="330"/>
      <c r="DY168" s="330"/>
      <c r="DZ168" s="331"/>
      <c r="EA168" s="325"/>
      <c r="EB168" s="329"/>
      <c r="EC168" s="330"/>
      <c r="ED168" s="330"/>
      <c r="EE168" s="330"/>
      <c r="EF168" s="330"/>
      <c r="EG168" s="330"/>
      <c r="EH168" s="330"/>
      <c r="EI168" s="330"/>
      <c r="EJ168" s="330"/>
      <c r="EK168" s="330"/>
      <c r="EL168" s="330"/>
      <c r="EM168" s="330"/>
      <c r="EN168" s="331"/>
      <c r="EO168" s="326"/>
      <c r="EP168" s="329">
        <f t="shared" si="141"/>
        <v>168</v>
      </c>
      <c r="EQ168" s="330">
        <f>'havi összesítő'!FY214</f>
        <v>0</v>
      </c>
      <c r="ER168" s="330">
        <f>'havi összesítő'!FZ214</f>
        <v>0</v>
      </c>
      <c r="ES168" s="330">
        <f>'havi összesítő'!FX214</f>
        <v>0</v>
      </c>
      <c r="ET168" s="330">
        <f>'havi összesítő'!GC214</f>
        <v>-168</v>
      </c>
      <c r="EU168" s="330">
        <f>'havi összesítő'!GA214</f>
        <v>0</v>
      </c>
      <c r="EV168" s="327"/>
      <c r="EW168" s="322">
        <f t="shared" si="142"/>
        <v>344</v>
      </c>
      <c r="EX168" s="323">
        <f>'havi összesítő'!GL214</f>
        <v>0</v>
      </c>
      <c r="EY168" s="323">
        <f>'havi összesítő'!GN214</f>
        <v>0</v>
      </c>
      <c r="EZ168" s="323">
        <f>'havi összesítő'!GM214</f>
        <v>0</v>
      </c>
      <c r="FA168" s="323">
        <f>'havi összesítő'!GQ214</f>
        <v>-176</v>
      </c>
      <c r="FB168" s="323">
        <f>'havi összesítő'!GO214</f>
        <v>0</v>
      </c>
      <c r="FC168" s="327"/>
      <c r="FD168" s="322">
        <f t="shared" si="143"/>
        <v>344</v>
      </c>
      <c r="FE168" s="323">
        <f t="shared" si="144"/>
        <v>0</v>
      </c>
      <c r="FF168" s="323">
        <f t="shared" si="145"/>
        <v>0</v>
      </c>
      <c r="FG168" s="323">
        <f t="shared" si="146"/>
        <v>0</v>
      </c>
      <c r="FH168" s="323">
        <f t="shared" si="147"/>
        <v>-344</v>
      </c>
      <c r="FI168" s="323">
        <f t="shared" si="148"/>
        <v>0</v>
      </c>
      <c r="FJ168" s="326"/>
      <c r="FK168" s="329"/>
      <c r="FL168" s="330"/>
      <c r="FM168" s="330"/>
      <c r="FN168" s="330"/>
      <c r="FO168" s="330"/>
      <c r="FP168" s="330"/>
      <c r="FQ168" s="327"/>
      <c r="FR168" s="329"/>
      <c r="FS168" s="330"/>
      <c r="FT168" s="330"/>
      <c r="FU168" s="330"/>
      <c r="FV168" s="330"/>
      <c r="FW168" s="330"/>
      <c r="FX168" s="327"/>
      <c r="FY168" s="329"/>
      <c r="FZ168" s="330"/>
      <c r="GA168" s="330"/>
      <c r="GB168" s="330"/>
      <c r="GC168" s="330"/>
      <c r="GD168" s="330"/>
      <c r="GE168" s="328"/>
      <c r="GN168" s="21"/>
      <c r="GO168" s="21"/>
    </row>
    <row r="169" spans="1:197" ht="15.75" thickBot="1" x14ac:dyDescent="0.3">
      <c r="A169" s="446">
        <f>IF(beosztás!A217=0,"",beosztás!A217)</f>
        <v>6</v>
      </c>
      <c r="B169" s="447">
        <f>IF(beosztás!B217=0,"",beosztás!B217)</f>
        <v>212</v>
      </c>
      <c r="C169" s="448" t="str">
        <f>IF(beosztás!C217=0,"",beosztás!C217)</f>
        <v>Waldner György</v>
      </c>
      <c r="D169" s="449" t="str">
        <f>IF(beosztás!D217=0,"",beosztás!D217)</f>
        <v>elektromos karbantartó</v>
      </c>
      <c r="E169" s="18"/>
      <c r="F169" s="329">
        <f t="shared" si="134"/>
        <v>160</v>
      </c>
      <c r="G169" s="330">
        <f>'havi összesítő'!M215</f>
        <v>16</v>
      </c>
      <c r="H169" s="330">
        <f>'havi összesítő'!N215</f>
        <v>0</v>
      </c>
      <c r="I169" s="330">
        <f>'havi összesítő'!L215</f>
        <v>8</v>
      </c>
      <c r="J169" s="330">
        <f>'havi összesítő'!Q215</f>
        <v>0</v>
      </c>
      <c r="K169" s="330">
        <f>'havi összesítő'!O215</f>
        <v>176</v>
      </c>
      <c r="L169" s="325"/>
      <c r="M169" s="329">
        <f t="shared" si="135"/>
        <v>160</v>
      </c>
      <c r="N169" s="330">
        <f>'havi összesítő'!Z215</f>
        <v>0</v>
      </c>
      <c r="O169" s="330">
        <f>'havi összesítő'!AB215</f>
        <v>0</v>
      </c>
      <c r="P169" s="330">
        <f>'havi összesítő'!AA215</f>
        <v>0</v>
      </c>
      <c r="Q169" s="330">
        <f>'havi összesítő'!AE215</f>
        <v>8</v>
      </c>
      <c r="R169" s="330">
        <f>'havi összesítő'!AC215</f>
        <v>168</v>
      </c>
      <c r="S169" s="325"/>
      <c r="T169" s="329">
        <f t="shared" si="136"/>
        <v>160</v>
      </c>
      <c r="U169" s="330">
        <f t="shared" si="137"/>
        <v>16</v>
      </c>
      <c r="V169" s="330">
        <f t="shared" si="138"/>
        <v>0</v>
      </c>
      <c r="W169" s="330">
        <f t="shared" si="139"/>
        <v>8</v>
      </c>
      <c r="X169" s="330">
        <f>'havi összesítő'!AS215</f>
        <v>8</v>
      </c>
      <c r="Y169" s="330">
        <f>'havi összesítő'!AQ215</f>
        <v>344</v>
      </c>
      <c r="Z169" s="326"/>
      <c r="AA169" s="329">
        <f t="shared" si="149"/>
        <v>164</v>
      </c>
      <c r="AB169" s="330">
        <f>'havi összesítő'!BC215</f>
        <v>0</v>
      </c>
      <c r="AC169" s="330">
        <f>'havi összesítő'!BD215</f>
        <v>0</v>
      </c>
      <c r="AD169" s="330">
        <f>'havi összesítő'!BB215</f>
        <v>8</v>
      </c>
      <c r="AE169" s="330">
        <f>'havi összesítő'!BG215</f>
        <v>4</v>
      </c>
      <c r="AF169" s="331">
        <f>'havi összesítő'!BE215</f>
        <v>164</v>
      </c>
      <c r="AG169" s="325"/>
      <c r="AH169" s="329"/>
      <c r="AI169" s="330"/>
      <c r="AJ169" s="330"/>
      <c r="AK169" s="330"/>
      <c r="AL169" s="330"/>
      <c r="AM169" s="330"/>
      <c r="AN169" s="330"/>
      <c r="AO169" s="330"/>
      <c r="AP169" s="330"/>
      <c r="AQ169" s="330"/>
      <c r="AR169" s="330"/>
      <c r="AS169" s="330"/>
      <c r="AT169" s="331"/>
      <c r="AU169" s="325"/>
      <c r="AV169" s="329"/>
      <c r="AW169" s="330"/>
      <c r="AX169" s="330"/>
      <c r="AY169" s="330"/>
      <c r="AZ169" s="330"/>
      <c r="BA169" s="330"/>
      <c r="BB169" s="330"/>
      <c r="BC169" s="330"/>
      <c r="BD169" s="330"/>
      <c r="BE169" s="330"/>
      <c r="BF169" s="330"/>
      <c r="BG169" s="330"/>
      <c r="BH169" s="331"/>
      <c r="BI169" s="326"/>
      <c r="BJ169" s="329"/>
      <c r="BK169" s="330"/>
      <c r="BL169" s="330"/>
      <c r="BM169" s="330"/>
      <c r="BN169" s="330"/>
      <c r="BO169" s="330"/>
      <c r="BP169" s="330"/>
      <c r="BQ169" s="330"/>
      <c r="BR169" s="330"/>
      <c r="BS169" s="330"/>
      <c r="BT169" s="330"/>
      <c r="BU169" s="330"/>
      <c r="BV169" s="331"/>
      <c r="BW169" s="325"/>
      <c r="BX169" s="329"/>
      <c r="BY169" s="330"/>
      <c r="BZ169" s="330"/>
      <c r="CA169" s="330"/>
      <c r="CB169" s="330"/>
      <c r="CC169" s="330"/>
      <c r="CD169" s="330"/>
      <c r="CE169" s="330"/>
      <c r="CF169" s="330"/>
      <c r="CG169" s="330"/>
      <c r="CH169" s="330"/>
      <c r="CI169" s="330"/>
      <c r="CJ169" s="331"/>
      <c r="CK169" s="325"/>
      <c r="CL169" s="329"/>
      <c r="CM169" s="330"/>
      <c r="CN169" s="330"/>
      <c r="CO169" s="330"/>
      <c r="CP169" s="330"/>
      <c r="CQ169" s="330"/>
      <c r="CR169" s="330"/>
      <c r="CS169" s="330"/>
      <c r="CT169" s="330"/>
      <c r="CU169" s="330"/>
      <c r="CV169" s="330"/>
      <c r="CW169" s="330"/>
      <c r="CX169" s="331"/>
      <c r="CY169" s="326"/>
      <c r="CZ169" s="329"/>
      <c r="DA169" s="330"/>
      <c r="DB169" s="330"/>
      <c r="DC169" s="330"/>
      <c r="DD169" s="330"/>
      <c r="DE169" s="330"/>
      <c r="DF169" s="330"/>
      <c r="DG169" s="330"/>
      <c r="DH169" s="330"/>
      <c r="DI169" s="330"/>
      <c r="DJ169" s="330"/>
      <c r="DK169" s="330"/>
      <c r="DL169" s="331"/>
      <c r="DM169" s="325"/>
      <c r="DN169" s="329"/>
      <c r="DO169" s="330"/>
      <c r="DP169" s="330"/>
      <c r="DQ169" s="330"/>
      <c r="DR169" s="330"/>
      <c r="DS169" s="330"/>
      <c r="DT169" s="330"/>
      <c r="DU169" s="330"/>
      <c r="DV169" s="330"/>
      <c r="DW169" s="330"/>
      <c r="DX169" s="330"/>
      <c r="DY169" s="330"/>
      <c r="DZ169" s="331"/>
      <c r="EA169" s="325"/>
      <c r="EB169" s="329"/>
      <c r="EC169" s="330"/>
      <c r="ED169" s="330"/>
      <c r="EE169" s="330"/>
      <c r="EF169" s="330"/>
      <c r="EG169" s="330"/>
      <c r="EH169" s="330"/>
      <c r="EI169" s="330"/>
      <c r="EJ169" s="330"/>
      <c r="EK169" s="330"/>
      <c r="EL169" s="330"/>
      <c r="EM169" s="330"/>
      <c r="EN169" s="331"/>
      <c r="EO169" s="326"/>
      <c r="EP169" s="329">
        <f t="shared" si="141"/>
        <v>168</v>
      </c>
      <c r="EQ169" s="330">
        <f>'havi összesítő'!FY215</f>
        <v>0</v>
      </c>
      <c r="ER169" s="330">
        <f>'havi összesítő'!FZ215</f>
        <v>0</v>
      </c>
      <c r="ES169" s="330">
        <f>'havi összesítő'!FX215</f>
        <v>0</v>
      </c>
      <c r="ET169" s="330">
        <f>'havi összesítő'!GC215</f>
        <v>-168</v>
      </c>
      <c r="EU169" s="330">
        <f>'havi összesítő'!GA215</f>
        <v>0</v>
      </c>
      <c r="EV169" s="327"/>
      <c r="EW169" s="322">
        <f t="shared" si="142"/>
        <v>344</v>
      </c>
      <c r="EX169" s="323">
        <f>'havi összesítő'!GL215</f>
        <v>0</v>
      </c>
      <c r="EY169" s="323">
        <f>'havi összesítő'!GN215</f>
        <v>0</v>
      </c>
      <c r="EZ169" s="323">
        <f>'havi összesítő'!GM215</f>
        <v>0</v>
      </c>
      <c r="FA169" s="323">
        <f>'havi összesítő'!GQ215</f>
        <v>-176</v>
      </c>
      <c r="FB169" s="323">
        <f>'havi összesítő'!GO215</f>
        <v>0</v>
      </c>
      <c r="FC169" s="327"/>
      <c r="FD169" s="322">
        <f t="shared" si="143"/>
        <v>344</v>
      </c>
      <c r="FE169" s="323">
        <f t="shared" si="144"/>
        <v>0</v>
      </c>
      <c r="FF169" s="323">
        <f t="shared" si="145"/>
        <v>0</v>
      </c>
      <c r="FG169" s="323">
        <f t="shared" si="146"/>
        <v>0</v>
      </c>
      <c r="FH169" s="323">
        <f t="shared" si="147"/>
        <v>-344</v>
      </c>
      <c r="FI169" s="323">
        <f t="shared" si="148"/>
        <v>0</v>
      </c>
      <c r="FJ169" s="326"/>
      <c r="FK169" s="329"/>
      <c r="FL169" s="330"/>
      <c r="FM169" s="330"/>
      <c r="FN169" s="330"/>
      <c r="FO169" s="330"/>
      <c r="FP169" s="330"/>
      <c r="FQ169" s="327"/>
      <c r="FR169" s="329"/>
      <c r="FS169" s="330"/>
      <c r="FT169" s="330"/>
      <c r="FU169" s="330"/>
      <c r="FV169" s="330"/>
      <c r="FW169" s="330"/>
      <c r="FX169" s="327"/>
      <c r="FY169" s="329"/>
      <c r="FZ169" s="330"/>
      <c r="GA169" s="330"/>
      <c r="GB169" s="330"/>
      <c r="GC169" s="330"/>
      <c r="GD169" s="330"/>
      <c r="GE169" s="328"/>
      <c r="GN169" s="21"/>
      <c r="GO169" s="21"/>
    </row>
    <row r="170" spans="1:197" ht="15.75" thickBot="1" x14ac:dyDescent="0.3">
      <c r="A170" s="446">
        <f>IF(beosztás!A218=0,"",beosztás!A218)</f>
        <v>7</v>
      </c>
      <c r="B170" s="447">
        <f>IF(beosztás!B218=0,"",beosztás!B218)</f>
        <v>118</v>
      </c>
      <c r="C170" s="448" t="str">
        <f>IF(beosztás!C218=0,"",beosztás!C218)</f>
        <v>Czank István</v>
      </c>
      <c r="D170" s="449" t="str">
        <f>IF(beosztás!D218=0,"",beosztás!D218)</f>
        <v>Labor</v>
      </c>
      <c r="E170" s="18"/>
      <c r="F170" s="329">
        <f t="shared" si="134"/>
        <v>144</v>
      </c>
      <c r="G170" s="330">
        <f>'havi összesítő'!M216</f>
        <v>32</v>
      </c>
      <c r="H170" s="330">
        <f>'havi összesítő'!N216</f>
        <v>0</v>
      </c>
      <c r="I170" s="330">
        <f>'havi összesítő'!L216</f>
        <v>8</v>
      </c>
      <c r="J170" s="330">
        <f>'havi összesítő'!Q216</f>
        <v>0</v>
      </c>
      <c r="K170" s="330">
        <f>'havi összesítő'!O216</f>
        <v>176</v>
      </c>
      <c r="L170" s="325"/>
      <c r="M170" s="329">
        <f t="shared" si="135"/>
        <v>152</v>
      </c>
      <c r="N170" s="330">
        <f>'havi összesítő'!Z216</f>
        <v>8</v>
      </c>
      <c r="O170" s="330">
        <f>'havi összesítő'!AB216</f>
        <v>0</v>
      </c>
      <c r="P170" s="330">
        <f>'havi összesítő'!AA216</f>
        <v>0</v>
      </c>
      <c r="Q170" s="330">
        <f>'havi összesítő'!AE216</f>
        <v>0</v>
      </c>
      <c r="R170" s="330">
        <f>'havi összesítő'!AC216</f>
        <v>160</v>
      </c>
      <c r="S170" s="325"/>
      <c r="T170" s="329">
        <f t="shared" si="136"/>
        <v>152</v>
      </c>
      <c r="U170" s="330">
        <f t="shared" si="137"/>
        <v>40</v>
      </c>
      <c r="V170" s="330">
        <f t="shared" si="138"/>
        <v>0</v>
      </c>
      <c r="W170" s="330">
        <f t="shared" si="139"/>
        <v>8</v>
      </c>
      <c r="X170" s="330">
        <f>'havi összesítő'!AS216</f>
        <v>0</v>
      </c>
      <c r="Y170" s="330">
        <f>'havi összesítő'!AQ216</f>
        <v>336</v>
      </c>
      <c r="Z170" s="326"/>
      <c r="AA170" s="329">
        <f t="shared" si="149"/>
        <v>160</v>
      </c>
      <c r="AB170" s="330">
        <f>'havi összesítő'!BC216</f>
        <v>0</v>
      </c>
      <c r="AC170" s="330">
        <f>'havi összesítő'!BD216</f>
        <v>0</v>
      </c>
      <c r="AD170" s="330">
        <f>'havi összesítő'!BB216</f>
        <v>8</v>
      </c>
      <c r="AE170" s="330">
        <f>'havi összesítő'!BG216</f>
        <v>0</v>
      </c>
      <c r="AF170" s="331">
        <f>'havi összesítő'!BE216</f>
        <v>160</v>
      </c>
      <c r="AG170" s="325"/>
      <c r="AH170" s="329"/>
      <c r="AI170" s="330"/>
      <c r="AJ170" s="330"/>
      <c r="AK170" s="330"/>
      <c r="AL170" s="330"/>
      <c r="AM170" s="330"/>
      <c r="AN170" s="330"/>
      <c r="AO170" s="330"/>
      <c r="AP170" s="330"/>
      <c r="AQ170" s="330"/>
      <c r="AR170" s="330"/>
      <c r="AS170" s="330"/>
      <c r="AT170" s="331"/>
      <c r="AU170" s="325"/>
      <c r="AV170" s="329"/>
      <c r="AW170" s="330"/>
      <c r="AX170" s="330"/>
      <c r="AY170" s="330"/>
      <c r="AZ170" s="330"/>
      <c r="BA170" s="330"/>
      <c r="BB170" s="330"/>
      <c r="BC170" s="330"/>
      <c r="BD170" s="330"/>
      <c r="BE170" s="330"/>
      <c r="BF170" s="330"/>
      <c r="BG170" s="330"/>
      <c r="BH170" s="331"/>
      <c r="BI170" s="326"/>
      <c r="BJ170" s="329"/>
      <c r="BK170" s="330"/>
      <c r="BL170" s="330"/>
      <c r="BM170" s="330"/>
      <c r="BN170" s="330"/>
      <c r="BO170" s="330"/>
      <c r="BP170" s="330"/>
      <c r="BQ170" s="330"/>
      <c r="BR170" s="330"/>
      <c r="BS170" s="330"/>
      <c r="BT170" s="330"/>
      <c r="BU170" s="330"/>
      <c r="BV170" s="331"/>
      <c r="BW170" s="325"/>
      <c r="BX170" s="329"/>
      <c r="BY170" s="330"/>
      <c r="BZ170" s="330"/>
      <c r="CA170" s="330"/>
      <c r="CB170" s="330"/>
      <c r="CC170" s="330"/>
      <c r="CD170" s="330"/>
      <c r="CE170" s="330"/>
      <c r="CF170" s="330"/>
      <c r="CG170" s="330"/>
      <c r="CH170" s="330"/>
      <c r="CI170" s="330"/>
      <c r="CJ170" s="331"/>
      <c r="CK170" s="325"/>
      <c r="CL170" s="329"/>
      <c r="CM170" s="330"/>
      <c r="CN170" s="330"/>
      <c r="CO170" s="330"/>
      <c r="CP170" s="330"/>
      <c r="CQ170" s="330"/>
      <c r="CR170" s="330"/>
      <c r="CS170" s="330"/>
      <c r="CT170" s="330"/>
      <c r="CU170" s="330"/>
      <c r="CV170" s="330"/>
      <c r="CW170" s="330"/>
      <c r="CX170" s="331"/>
      <c r="CY170" s="326"/>
      <c r="CZ170" s="329"/>
      <c r="DA170" s="330"/>
      <c r="DB170" s="330"/>
      <c r="DC170" s="330"/>
      <c r="DD170" s="330"/>
      <c r="DE170" s="330"/>
      <c r="DF170" s="330"/>
      <c r="DG170" s="330"/>
      <c r="DH170" s="330"/>
      <c r="DI170" s="330"/>
      <c r="DJ170" s="330"/>
      <c r="DK170" s="330"/>
      <c r="DL170" s="331"/>
      <c r="DM170" s="325"/>
      <c r="DN170" s="329"/>
      <c r="DO170" s="330"/>
      <c r="DP170" s="330"/>
      <c r="DQ170" s="330"/>
      <c r="DR170" s="330"/>
      <c r="DS170" s="330"/>
      <c r="DT170" s="330"/>
      <c r="DU170" s="330"/>
      <c r="DV170" s="330"/>
      <c r="DW170" s="330"/>
      <c r="DX170" s="330"/>
      <c r="DY170" s="330"/>
      <c r="DZ170" s="331"/>
      <c r="EA170" s="325"/>
      <c r="EB170" s="329"/>
      <c r="EC170" s="330"/>
      <c r="ED170" s="330"/>
      <c r="EE170" s="330"/>
      <c r="EF170" s="330"/>
      <c r="EG170" s="330"/>
      <c r="EH170" s="330"/>
      <c r="EI170" s="330"/>
      <c r="EJ170" s="330"/>
      <c r="EK170" s="330"/>
      <c r="EL170" s="330"/>
      <c r="EM170" s="330"/>
      <c r="EN170" s="331"/>
      <c r="EO170" s="326"/>
      <c r="EP170" s="329">
        <f t="shared" si="141"/>
        <v>168</v>
      </c>
      <c r="EQ170" s="330">
        <f>'havi összesítő'!FY216</f>
        <v>0</v>
      </c>
      <c r="ER170" s="330">
        <f>'havi összesítő'!FZ216</f>
        <v>0</v>
      </c>
      <c r="ES170" s="330">
        <f>'havi összesítő'!FX216</f>
        <v>0</v>
      </c>
      <c r="ET170" s="330">
        <f>'havi összesítő'!GC216</f>
        <v>-168</v>
      </c>
      <c r="EU170" s="330">
        <f>'havi összesítő'!GA216</f>
        <v>0</v>
      </c>
      <c r="EV170" s="327"/>
      <c r="EW170" s="322">
        <f t="shared" si="142"/>
        <v>344</v>
      </c>
      <c r="EX170" s="323">
        <f>'havi összesítő'!GL216</f>
        <v>0</v>
      </c>
      <c r="EY170" s="323">
        <f>'havi összesítő'!GN216</f>
        <v>0</v>
      </c>
      <c r="EZ170" s="323">
        <f>'havi összesítő'!GM216</f>
        <v>0</v>
      </c>
      <c r="FA170" s="323">
        <f>'havi összesítő'!GQ216</f>
        <v>-176</v>
      </c>
      <c r="FB170" s="323">
        <f>'havi összesítő'!GO216</f>
        <v>0</v>
      </c>
      <c r="FC170" s="327"/>
      <c r="FD170" s="322">
        <f t="shared" si="143"/>
        <v>344</v>
      </c>
      <c r="FE170" s="323">
        <f t="shared" si="144"/>
        <v>0</v>
      </c>
      <c r="FF170" s="323">
        <f t="shared" si="145"/>
        <v>0</v>
      </c>
      <c r="FG170" s="323">
        <f t="shared" si="146"/>
        <v>0</v>
      </c>
      <c r="FH170" s="323">
        <f t="shared" si="147"/>
        <v>-344</v>
      </c>
      <c r="FI170" s="323">
        <f t="shared" si="148"/>
        <v>0</v>
      </c>
      <c r="FJ170" s="326"/>
      <c r="FK170" s="329"/>
      <c r="FL170" s="330"/>
      <c r="FM170" s="330"/>
      <c r="FN170" s="330"/>
      <c r="FO170" s="330"/>
      <c r="FP170" s="330"/>
      <c r="FQ170" s="327"/>
      <c r="FR170" s="329"/>
      <c r="FS170" s="330"/>
      <c r="FT170" s="330"/>
      <c r="FU170" s="330"/>
      <c r="FV170" s="330"/>
      <c r="FW170" s="330"/>
      <c r="FX170" s="327"/>
      <c r="FY170" s="329"/>
      <c r="FZ170" s="330"/>
      <c r="GA170" s="330"/>
      <c r="GB170" s="330"/>
      <c r="GC170" s="330"/>
      <c r="GD170" s="330"/>
      <c r="GE170" s="328"/>
      <c r="GN170" s="21"/>
      <c r="GO170" s="21"/>
    </row>
    <row r="171" spans="1:197" ht="15.75" hidden="1" thickBot="1" x14ac:dyDescent="0.3">
      <c r="A171" s="75">
        <f>IF(beosztás!A219=0,"",beosztás!A219)</f>
        <v>8</v>
      </c>
      <c r="B171" s="76" t="str">
        <f>IF(beosztás!B219=0,"",beosztás!B219)</f>
        <v/>
      </c>
      <c r="C171" s="77" t="str">
        <f>IF(beosztás!C219=0,"",beosztás!C219)</f>
        <v/>
      </c>
      <c r="D171" s="78" t="str">
        <f>IF(beosztás!D219=0,"",beosztás!D219)</f>
        <v/>
      </c>
      <c r="F171" s="25">
        <f t="shared" si="134"/>
        <v>0</v>
      </c>
      <c r="G171" s="605">
        <f>'havi összesítő'!M217</f>
        <v>0</v>
      </c>
      <c r="H171" s="605">
        <f>'havi összesítő'!N217</f>
        <v>0</v>
      </c>
      <c r="I171" s="605">
        <f>'havi összesítő'!L217</f>
        <v>0</v>
      </c>
      <c r="J171" s="605">
        <f>'havi összesítő'!Q217</f>
        <v>0</v>
      </c>
      <c r="K171" s="605">
        <f>'havi összesítő'!O217</f>
        <v>0</v>
      </c>
      <c r="L171" s="40"/>
      <c r="M171" s="25">
        <f t="shared" si="135"/>
        <v>0</v>
      </c>
      <c r="N171" s="605">
        <f>'havi összesítő'!Z217</f>
        <v>0</v>
      </c>
      <c r="O171" s="605">
        <f>'havi összesítő'!AB217</f>
        <v>0</v>
      </c>
      <c r="P171" s="605">
        <f>'havi összesítő'!AA217</f>
        <v>0</v>
      </c>
      <c r="Q171" s="605">
        <f>'havi összesítő'!AE217</f>
        <v>0</v>
      </c>
      <c r="R171" s="605">
        <f>'havi összesítő'!AC217</f>
        <v>0</v>
      </c>
      <c r="S171" s="40"/>
      <c r="T171" s="25">
        <f t="shared" si="136"/>
        <v>0</v>
      </c>
      <c r="U171" s="605">
        <f t="shared" si="137"/>
        <v>0</v>
      </c>
      <c r="V171" s="605">
        <f t="shared" si="138"/>
        <v>0</v>
      </c>
      <c r="W171" s="605">
        <f t="shared" si="139"/>
        <v>0</v>
      </c>
      <c r="X171" s="605">
        <f>'havi összesítő'!AS217</f>
        <v>0</v>
      </c>
      <c r="Y171" s="605">
        <f>'havi összesítő'!AQ217</f>
        <v>0</v>
      </c>
      <c r="Z171" s="41"/>
      <c r="AA171" s="329">
        <f t="shared" si="149"/>
        <v>0</v>
      </c>
      <c r="AB171" s="330">
        <f>'havi összesítő'!BC217</f>
        <v>0</v>
      </c>
      <c r="AC171" s="330">
        <f>'havi összesítő'!BD217</f>
        <v>0</v>
      </c>
      <c r="AD171" s="330">
        <f>'havi összesítő'!BB217</f>
        <v>0</v>
      </c>
      <c r="AE171" s="330">
        <f>'havi összesítő'!BG217</f>
        <v>0</v>
      </c>
      <c r="AF171" s="331">
        <f>'havi összesítő'!BE217</f>
        <v>0</v>
      </c>
      <c r="AG171" s="40"/>
      <c r="AH171" s="25"/>
      <c r="AI171" s="605"/>
      <c r="AJ171" s="605"/>
      <c r="AK171" s="605"/>
      <c r="AL171" s="605"/>
      <c r="AM171" s="605"/>
      <c r="AN171" s="605"/>
      <c r="AO171" s="605"/>
      <c r="AP171" s="605"/>
      <c r="AQ171" s="605"/>
      <c r="AR171" s="605"/>
      <c r="AS171" s="19"/>
      <c r="AT171" s="26"/>
      <c r="AU171" s="40"/>
      <c r="AV171" s="25"/>
      <c r="AW171" s="605"/>
      <c r="AX171" s="605"/>
      <c r="AY171" s="605"/>
      <c r="AZ171" s="605"/>
      <c r="BA171" s="605"/>
      <c r="BB171" s="605"/>
      <c r="BC171" s="605"/>
      <c r="BD171" s="605"/>
      <c r="BE171" s="605"/>
      <c r="BF171" s="605"/>
      <c r="BG171" s="19"/>
      <c r="BH171" s="26"/>
      <c r="BI171" s="41"/>
      <c r="BJ171" s="25"/>
      <c r="BK171" s="605"/>
      <c r="BL171" s="605"/>
      <c r="BM171" s="605"/>
      <c r="BN171" s="605"/>
      <c r="BO171" s="605"/>
      <c r="BP171" s="605"/>
      <c r="BQ171" s="605"/>
      <c r="BR171" s="605"/>
      <c r="BS171" s="605"/>
      <c r="BT171" s="605"/>
      <c r="BU171" s="19"/>
      <c r="BV171" s="26"/>
      <c r="BW171" s="40"/>
      <c r="BX171" s="25"/>
      <c r="BY171" s="605"/>
      <c r="BZ171" s="605"/>
      <c r="CA171" s="605"/>
      <c r="CB171" s="605"/>
      <c r="CC171" s="605"/>
      <c r="CD171" s="605"/>
      <c r="CE171" s="605"/>
      <c r="CF171" s="605"/>
      <c r="CG171" s="605"/>
      <c r="CH171" s="605"/>
      <c r="CI171" s="19"/>
      <c r="CJ171" s="26"/>
      <c r="CK171" s="40"/>
      <c r="CL171" s="25"/>
      <c r="CM171" s="605"/>
      <c r="CN171" s="605"/>
      <c r="CO171" s="605"/>
      <c r="CP171" s="605"/>
      <c r="CQ171" s="605"/>
      <c r="CR171" s="605"/>
      <c r="CS171" s="605"/>
      <c r="CT171" s="605"/>
      <c r="CU171" s="605"/>
      <c r="CV171" s="605"/>
      <c r="CW171" s="19"/>
      <c r="CX171" s="26"/>
      <c r="CY171" s="41"/>
      <c r="CZ171" s="25"/>
      <c r="DA171" s="605"/>
      <c r="DB171" s="605"/>
      <c r="DC171" s="605"/>
      <c r="DD171" s="605"/>
      <c r="DE171" s="605"/>
      <c r="DF171" s="605"/>
      <c r="DG171" s="605"/>
      <c r="DH171" s="605"/>
      <c r="DI171" s="605"/>
      <c r="DJ171" s="605"/>
      <c r="DK171" s="19"/>
      <c r="DL171" s="26"/>
      <c r="DM171" s="40"/>
      <c r="DN171" s="25"/>
      <c r="DO171" s="605"/>
      <c r="DP171" s="605"/>
      <c r="DQ171" s="605"/>
      <c r="DR171" s="605"/>
      <c r="DS171" s="605"/>
      <c r="DT171" s="605"/>
      <c r="DU171" s="605"/>
      <c r="DV171" s="605"/>
      <c r="DW171" s="605"/>
      <c r="DX171" s="605"/>
      <c r="DY171" s="19"/>
      <c r="DZ171" s="26"/>
      <c r="EA171" s="40"/>
      <c r="EB171" s="25"/>
      <c r="EC171" s="605"/>
      <c r="ED171" s="605"/>
      <c r="EE171" s="605"/>
      <c r="EF171" s="605"/>
      <c r="EG171" s="605"/>
      <c r="EH171" s="605"/>
      <c r="EI171" s="605"/>
      <c r="EJ171" s="605"/>
      <c r="EK171" s="605"/>
      <c r="EL171" s="605"/>
      <c r="EM171" s="19"/>
      <c r="EN171" s="26"/>
      <c r="EO171" s="41"/>
      <c r="EP171" s="25">
        <f t="shared" si="141"/>
        <v>0</v>
      </c>
      <c r="EQ171" s="605">
        <f>'havi összesítő'!FY217</f>
        <v>0</v>
      </c>
      <c r="ER171" s="605">
        <f>'havi összesítő'!FZ217</f>
        <v>0</v>
      </c>
      <c r="ES171" s="605">
        <f>'havi összesítő'!FX217</f>
        <v>0</v>
      </c>
      <c r="ET171" s="605">
        <f>'havi összesítő'!GC217</f>
        <v>0</v>
      </c>
      <c r="EU171" s="605">
        <f>'havi összesítő'!GA217</f>
        <v>0</v>
      </c>
      <c r="EV171" s="42"/>
      <c r="EW171" s="322">
        <f t="shared" ref="EW171:EW178" si="150">FB171-SUM(EX171:FA171)</f>
        <v>0</v>
      </c>
      <c r="EX171" s="323">
        <f>'havi összesítő'!GL217</f>
        <v>0</v>
      </c>
      <c r="EY171" s="323">
        <f>'havi összesítő'!GN217</f>
        <v>0</v>
      </c>
      <c r="EZ171" s="323">
        <f>'havi összesítő'!GM217</f>
        <v>0</v>
      </c>
      <c r="FA171" s="323">
        <f>'havi összesítő'!GQ217</f>
        <v>0</v>
      </c>
      <c r="FB171" s="323">
        <f>'havi összesítő'!GO217</f>
        <v>0</v>
      </c>
      <c r="FC171" s="42"/>
      <c r="FD171" s="322">
        <f t="shared" si="143"/>
        <v>0</v>
      </c>
      <c r="FE171" s="323">
        <f t="shared" si="144"/>
        <v>0</v>
      </c>
      <c r="FF171" s="323">
        <f t="shared" si="145"/>
        <v>0</v>
      </c>
      <c r="FG171" s="323">
        <f t="shared" si="146"/>
        <v>0</v>
      </c>
      <c r="FH171" s="323">
        <f t="shared" si="147"/>
        <v>0</v>
      </c>
      <c r="FI171" s="323">
        <f t="shared" si="148"/>
        <v>0</v>
      </c>
      <c r="FJ171" s="41"/>
      <c r="FK171" s="25"/>
      <c r="FL171" s="605"/>
      <c r="FM171" s="605"/>
      <c r="FN171" s="605"/>
      <c r="FO171" s="605"/>
      <c r="FP171" s="605"/>
      <c r="FQ171" s="42"/>
      <c r="FR171" s="25"/>
      <c r="FS171" s="605"/>
      <c r="FT171" s="605"/>
      <c r="FU171" s="605"/>
      <c r="FV171" s="605"/>
      <c r="FW171" s="605"/>
      <c r="FX171" s="42"/>
      <c r="FY171" s="25"/>
      <c r="FZ171" s="605"/>
      <c r="GA171" s="605"/>
      <c r="GB171" s="605"/>
      <c r="GC171" s="605"/>
      <c r="GD171" s="605"/>
      <c r="GE171" s="43"/>
      <c r="GN171" s="21"/>
      <c r="GO171" s="21"/>
    </row>
    <row r="172" spans="1:197" ht="15.75" hidden="1" thickBot="1" x14ac:dyDescent="0.3">
      <c r="A172" s="75">
        <f>IF(beosztás!A220=0,"",beosztás!A220)</f>
        <v>9</v>
      </c>
      <c r="B172" s="76" t="str">
        <f>IF(beosztás!B220=0,"",beosztás!B220)</f>
        <v/>
      </c>
      <c r="C172" s="77" t="str">
        <f>IF(beosztás!C220=0,"",beosztás!C220)</f>
        <v/>
      </c>
      <c r="D172" s="78" t="str">
        <f>IF(beosztás!D220=0,"",beosztás!D220)</f>
        <v/>
      </c>
      <c r="F172" s="25">
        <f t="shared" si="134"/>
        <v>0</v>
      </c>
      <c r="G172" s="605">
        <f>'havi összesítő'!M218</f>
        <v>0</v>
      </c>
      <c r="H172" s="605">
        <f>'havi összesítő'!N218</f>
        <v>0</v>
      </c>
      <c r="I172" s="605">
        <f>'havi összesítő'!L218</f>
        <v>0</v>
      </c>
      <c r="J172" s="605">
        <f>'havi összesítő'!Q218</f>
        <v>0</v>
      </c>
      <c r="K172" s="605">
        <f>'havi összesítő'!O218</f>
        <v>0</v>
      </c>
      <c r="L172" s="40"/>
      <c r="M172" s="25">
        <f t="shared" si="135"/>
        <v>0</v>
      </c>
      <c r="N172" s="605">
        <f>'havi összesítő'!Z218</f>
        <v>0</v>
      </c>
      <c r="O172" s="605">
        <f>'havi összesítő'!AB218</f>
        <v>0</v>
      </c>
      <c r="P172" s="605">
        <f>'havi összesítő'!AA218</f>
        <v>0</v>
      </c>
      <c r="Q172" s="605">
        <f>'havi összesítő'!AE218</f>
        <v>0</v>
      </c>
      <c r="R172" s="605">
        <f>'havi összesítő'!AC218</f>
        <v>0</v>
      </c>
      <c r="S172" s="40"/>
      <c r="T172" s="25">
        <f t="shared" si="136"/>
        <v>0</v>
      </c>
      <c r="U172" s="605">
        <f t="shared" si="137"/>
        <v>0</v>
      </c>
      <c r="V172" s="605">
        <f t="shared" si="138"/>
        <v>0</v>
      </c>
      <c r="W172" s="605">
        <f t="shared" si="139"/>
        <v>0</v>
      </c>
      <c r="X172" s="605">
        <f>'havi összesítő'!AS218</f>
        <v>0</v>
      </c>
      <c r="Y172" s="605">
        <f>'havi összesítő'!AQ218</f>
        <v>0</v>
      </c>
      <c r="Z172" s="41"/>
      <c r="AA172" s="329">
        <f t="shared" si="149"/>
        <v>0</v>
      </c>
      <c r="AB172" s="330">
        <f>'havi összesítő'!BC218</f>
        <v>0</v>
      </c>
      <c r="AC172" s="330">
        <f>'havi összesítő'!BD218</f>
        <v>0</v>
      </c>
      <c r="AD172" s="330">
        <f>'havi összesítő'!BB218</f>
        <v>0</v>
      </c>
      <c r="AE172" s="330">
        <f>'havi összesítő'!BG218</f>
        <v>0</v>
      </c>
      <c r="AF172" s="331">
        <f>'havi összesítő'!BE218</f>
        <v>0</v>
      </c>
      <c r="AG172" s="40"/>
      <c r="AH172" s="25"/>
      <c r="AI172" s="605"/>
      <c r="AJ172" s="605"/>
      <c r="AK172" s="605"/>
      <c r="AL172" s="605"/>
      <c r="AM172" s="605"/>
      <c r="AN172" s="605"/>
      <c r="AO172" s="605"/>
      <c r="AP172" s="605"/>
      <c r="AQ172" s="605"/>
      <c r="AR172" s="605"/>
      <c r="AS172" s="19"/>
      <c r="AT172" s="26"/>
      <c r="AU172" s="40"/>
      <c r="AV172" s="25"/>
      <c r="AW172" s="605"/>
      <c r="AX172" s="605"/>
      <c r="AY172" s="605"/>
      <c r="AZ172" s="605"/>
      <c r="BA172" s="605"/>
      <c r="BB172" s="605"/>
      <c r="BC172" s="605"/>
      <c r="BD172" s="605"/>
      <c r="BE172" s="605"/>
      <c r="BF172" s="605"/>
      <c r="BG172" s="19"/>
      <c r="BH172" s="26"/>
      <c r="BI172" s="41"/>
      <c r="BJ172" s="25"/>
      <c r="BK172" s="605"/>
      <c r="BL172" s="605"/>
      <c r="BM172" s="605"/>
      <c r="BN172" s="605"/>
      <c r="BO172" s="605"/>
      <c r="BP172" s="605"/>
      <c r="BQ172" s="605"/>
      <c r="BR172" s="605"/>
      <c r="BS172" s="605"/>
      <c r="BT172" s="605"/>
      <c r="BU172" s="19"/>
      <c r="BV172" s="26"/>
      <c r="BW172" s="40"/>
      <c r="BX172" s="25"/>
      <c r="BY172" s="605"/>
      <c r="BZ172" s="605"/>
      <c r="CA172" s="605"/>
      <c r="CB172" s="605"/>
      <c r="CC172" s="605"/>
      <c r="CD172" s="605"/>
      <c r="CE172" s="605"/>
      <c r="CF172" s="605"/>
      <c r="CG172" s="605"/>
      <c r="CH172" s="605"/>
      <c r="CI172" s="19"/>
      <c r="CJ172" s="26"/>
      <c r="CK172" s="40"/>
      <c r="CL172" s="25"/>
      <c r="CM172" s="605"/>
      <c r="CN172" s="605"/>
      <c r="CO172" s="605"/>
      <c r="CP172" s="605"/>
      <c r="CQ172" s="605"/>
      <c r="CR172" s="605"/>
      <c r="CS172" s="605"/>
      <c r="CT172" s="605"/>
      <c r="CU172" s="605"/>
      <c r="CV172" s="605"/>
      <c r="CW172" s="19"/>
      <c r="CX172" s="26"/>
      <c r="CY172" s="41"/>
      <c r="CZ172" s="25"/>
      <c r="DA172" s="605"/>
      <c r="DB172" s="605"/>
      <c r="DC172" s="605"/>
      <c r="DD172" s="605"/>
      <c r="DE172" s="605"/>
      <c r="DF172" s="605"/>
      <c r="DG172" s="605"/>
      <c r="DH172" s="605"/>
      <c r="DI172" s="605"/>
      <c r="DJ172" s="605"/>
      <c r="DK172" s="19"/>
      <c r="DL172" s="26"/>
      <c r="DM172" s="40"/>
      <c r="DN172" s="25"/>
      <c r="DO172" s="605"/>
      <c r="DP172" s="605"/>
      <c r="DQ172" s="605"/>
      <c r="DR172" s="605"/>
      <c r="DS172" s="605"/>
      <c r="DT172" s="605"/>
      <c r="DU172" s="605"/>
      <c r="DV172" s="605"/>
      <c r="DW172" s="605"/>
      <c r="DX172" s="605"/>
      <c r="DY172" s="19"/>
      <c r="DZ172" s="26"/>
      <c r="EA172" s="40"/>
      <c r="EB172" s="25"/>
      <c r="EC172" s="605"/>
      <c r="ED172" s="605"/>
      <c r="EE172" s="605"/>
      <c r="EF172" s="605"/>
      <c r="EG172" s="605"/>
      <c r="EH172" s="605"/>
      <c r="EI172" s="605"/>
      <c r="EJ172" s="605"/>
      <c r="EK172" s="605"/>
      <c r="EL172" s="605"/>
      <c r="EM172" s="19"/>
      <c r="EN172" s="26"/>
      <c r="EO172" s="41"/>
      <c r="EP172" s="25">
        <f t="shared" si="141"/>
        <v>0</v>
      </c>
      <c r="EQ172" s="605">
        <f>'havi összesítő'!FY218</f>
        <v>0</v>
      </c>
      <c r="ER172" s="605">
        <f>'havi összesítő'!FZ218</f>
        <v>0</v>
      </c>
      <c r="ES172" s="605">
        <f>'havi összesítő'!FX218</f>
        <v>0</v>
      </c>
      <c r="ET172" s="605">
        <f>'havi összesítő'!GC218</f>
        <v>0</v>
      </c>
      <c r="EU172" s="605">
        <f>'havi összesítő'!GA218</f>
        <v>0</v>
      </c>
      <c r="EV172" s="42"/>
      <c r="EW172" s="322">
        <f t="shared" si="150"/>
        <v>0</v>
      </c>
      <c r="EX172" s="323">
        <f>'havi összesítő'!GL218</f>
        <v>0</v>
      </c>
      <c r="EY172" s="323">
        <f>'havi összesítő'!GN218</f>
        <v>0</v>
      </c>
      <c r="EZ172" s="323">
        <f>'havi összesítő'!GM218</f>
        <v>0</v>
      </c>
      <c r="FA172" s="323">
        <f>'havi összesítő'!GQ218</f>
        <v>0</v>
      </c>
      <c r="FB172" s="323">
        <f>'havi összesítő'!GO218</f>
        <v>0</v>
      </c>
      <c r="FC172" s="42"/>
      <c r="FD172" s="322">
        <f t="shared" si="143"/>
        <v>0</v>
      </c>
      <c r="FE172" s="323">
        <f t="shared" si="144"/>
        <v>0</v>
      </c>
      <c r="FF172" s="323">
        <f t="shared" si="145"/>
        <v>0</v>
      </c>
      <c r="FG172" s="323">
        <f t="shared" si="146"/>
        <v>0</v>
      </c>
      <c r="FH172" s="323">
        <f t="shared" si="147"/>
        <v>0</v>
      </c>
      <c r="FI172" s="323">
        <f t="shared" si="148"/>
        <v>0</v>
      </c>
      <c r="FJ172" s="41"/>
      <c r="FK172" s="25"/>
      <c r="FL172" s="605"/>
      <c r="FM172" s="605"/>
      <c r="FN172" s="605"/>
      <c r="FO172" s="605"/>
      <c r="FP172" s="605"/>
      <c r="FQ172" s="42"/>
      <c r="FR172" s="25"/>
      <c r="FS172" s="605"/>
      <c r="FT172" s="605"/>
      <c r="FU172" s="605"/>
      <c r="FV172" s="605"/>
      <c r="FW172" s="605"/>
      <c r="FX172" s="42"/>
      <c r="FY172" s="25"/>
      <c r="FZ172" s="605"/>
      <c r="GA172" s="605"/>
      <c r="GB172" s="605"/>
      <c r="GC172" s="605"/>
      <c r="GD172" s="605"/>
      <c r="GE172" s="43"/>
      <c r="GN172" s="21"/>
      <c r="GO172" s="21"/>
    </row>
    <row r="173" spans="1:197" ht="15.75" hidden="1" thickBot="1" x14ac:dyDescent="0.3">
      <c r="A173" s="75">
        <f>IF(beosztás!A221=0,"",beosztás!A221)</f>
        <v>10</v>
      </c>
      <c r="B173" s="76" t="str">
        <f>IF(beosztás!B221=0,"",beosztás!B221)</f>
        <v/>
      </c>
      <c r="C173" s="77" t="str">
        <f>IF(beosztás!C221=0,"",beosztás!C221)</f>
        <v/>
      </c>
      <c r="D173" s="78" t="str">
        <f>IF(beosztás!D221=0,"",beosztás!D221)</f>
        <v/>
      </c>
      <c r="F173" s="25">
        <f t="shared" si="134"/>
        <v>0</v>
      </c>
      <c r="G173" s="605">
        <f>'havi összesítő'!M219</f>
        <v>0</v>
      </c>
      <c r="H173" s="605">
        <f>'havi összesítő'!N219</f>
        <v>0</v>
      </c>
      <c r="I173" s="605">
        <f>'havi összesítő'!L219</f>
        <v>0</v>
      </c>
      <c r="J173" s="605">
        <f>'havi összesítő'!Q219</f>
        <v>0</v>
      </c>
      <c r="K173" s="605">
        <f>'havi összesítő'!O219</f>
        <v>0</v>
      </c>
      <c r="L173" s="40"/>
      <c r="M173" s="25">
        <f t="shared" si="135"/>
        <v>0</v>
      </c>
      <c r="N173" s="605">
        <f>'havi összesítő'!Z219</f>
        <v>0</v>
      </c>
      <c r="O173" s="605">
        <f>'havi összesítő'!AB219</f>
        <v>0</v>
      </c>
      <c r="P173" s="605">
        <f>'havi összesítő'!AA219</f>
        <v>0</v>
      </c>
      <c r="Q173" s="605">
        <f>'havi összesítő'!AE219</f>
        <v>0</v>
      </c>
      <c r="R173" s="605">
        <f>'havi összesítő'!AC219</f>
        <v>0</v>
      </c>
      <c r="S173" s="40"/>
      <c r="T173" s="25">
        <f t="shared" si="136"/>
        <v>0</v>
      </c>
      <c r="U173" s="605">
        <f t="shared" si="137"/>
        <v>0</v>
      </c>
      <c r="V173" s="605">
        <f t="shared" si="138"/>
        <v>0</v>
      </c>
      <c r="W173" s="605">
        <f t="shared" si="139"/>
        <v>0</v>
      </c>
      <c r="X173" s="605">
        <f>'havi összesítő'!AS219</f>
        <v>0</v>
      </c>
      <c r="Y173" s="605">
        <f>'havi összesítő'!AQ219</f>
        <v>0</v>
      </c>
      <c r="Z173" s="41"/>
      <c r="AA173" s="329">
        <f t="shared" si="149"/>
        <v>0</v>
      </c>
      <c r="AB173" s="330">
        <f>'havi összesítő'!BC219</f>
        <v>0</v>
      </c>
      <c r="AC173" s="330">
        <f>'havi összesítő'!BD219</f>
        <v>0</v>
      </c>
      <c r="AD173" s="330">
        <f>'havi összesítő'!BB219</f>
        <v>0</v>
      </c>
      <c r="AE173" s="330">
        <f>'havi összesítő'!BG219</f>
        <v>0</v>
      </c>
      <c r="AF173" s="331">
        <f>'havi összesítő'!BE219</f>
        <v>0</v>
      </c>
      <c r="AG173" s="40"/>
      <c r="AH173" s="25"/>
      <c r="AI173" s="605"/>
      <c r="AJ173" s="605"/>
      <c r="AK173" s="605"/>
      <c r="AL173" s="605"/>
      <c r="AM173" s="605"/>
      <c r="AN173" s="605"/>
      <c r="AO173" s="605"/>
      <c r="AP173" s="605"/>
      <c r="AQ173" s="605"/>
      <c r="AR173" s="605"/>
      <c r="AS173" s="19"/>
      <c r="AT173" s="26"/>
      <c r="AU173" s="40"/>
      <c r="AV173" s="25"/>
      <c r="AW173" s="605"/>
      <c r="AX173" s="605"/>
      <c r="AY173" s="605"/>
      <c r="AZ173" s="605"/>
      <c r="BA173" s="605"/>
      <c r="BB173" s="605"/>
      <c r="BC173" s="605"/>
      <c r="BD173" s="605"/>
      <c r="BE173" s="605"/>
      <c r="BF173" s="605"/>
      <c r="BG173" s="19"/>
      <c r="BH173" s="26"/>
      <c r="BI173" s="41"/>
      <c r="BJ173" s="25"/>
      <c r="BK173" s="605"/>
      <c r="BL173" s="605"/>
      <c r="BM173" s="605"/>
      <c r="BN173" s="605"/>
      <c r="BO173" s="605"/>
      <c r="BP173" s="605"/>
      <c r="BQ173" s="605"/>
      <c r="BR173" s="605"/>
      <c r="BS173" s="605"/>
      <c r="BT173" s="605"/>
      <c r="BU173" s="19"/>
      <c r="BV173" s="26"/>
      <c r="BW173" s="40"/>
      <c r="BX173" s="25"/>
      <c r="BY173" s="605"/>
      <c r="BZ173" s="605"/>
      <c r="CA173" s="605"/>
      <c r="CB173" s="605"/>
      <c r="CC173" s="605"/>
      <c r="CD173" s="605"/>
      <c r="CE173" s="605"/>
      <c r="CF173" s="605"/>
      <c r="CG173" s="605"/>
      <c r="CH173" s="605"/>
      <c r="CI173" s="19"/>
      <c r="CJ173" s="26"/>
      <c r="CK173" s="40"/>
      <c r="CL173" s="25"/>
      <c r="CM173" s="605"/>
      <c r="CN173" s="605"/>
      <c r="CO173" s="605"/>
      <c r="CP173" s="605"/>
      <c r="CQ173" s="605"/>
      <c r="CR173" s="605"/>
      <c r="CS173" s="605"/>
      <c r="CT173" s="605"/>
      <c r="CU173" s="605"/>
      <c r="CV173" s="605"/>
      <c r="CW173" s="19"/>
      <c r="CX173" s="26"/>
      <c r="CY173" s="41"/>
      <c r="CZ173" s="25"/>
      <c r="DA173" s="605"/>
      <c r="DB173" s="605"/>
      <c r="DC173" s="605"/>
      <c r="DD173" s="605"/>
      <c r="DE173" s="605"/>
      <c r="DF173" s="605"/>
      <c r="DG173" s="605"/>
      <c r="DH173" s="605"/>
      <c r="DI173" s="605"/>
      <c r="DJ173" s="605"/>
      <c r="DK173" s="19"/>
      <c r="DL173" s="26"/>
      <c r="DM173" s="40"/>
      <c r="DN173" s="25"/>
      <c r="DO173" s="605"/>
      <c r="DP173" s="605"/>
      <c r="DQ173" s="605"/>
      <c r="DR173" s="605"/>
      <c r="DS173" s="605"/>
      <c r="DT173" s="605"/>
      <c r="DU173" s="605"/>
      <c r="DV173" s="605"/>
      <c r="DW173" s="605"/>
      <c r="DX173" s="605"/>
      <c r="DY173" s="19"/>
      <c r="DZ173" s="26"/>
      <c r="EA173" s="40"/>
      <c r="EB173" s="25"/>
      <c r="EC173" s="605"/>
      <c r="ED173" s="605"/>
      <c r="EE173" s="605"/>
      <c r="EF173" s="605"/>
      <c r="EG173" s="605"/>
      <c r="EH173" s="605"/>
      <c r="EI173" s="605"/>
      <c r="EJ173" s="605"/>
      <c r="EK173" s="605"/>
      <c r="EL173" s="605"/>
      <c r="EM173" s="19"/>
      <c r="EN173" s="26"/>
      <c r="EO173" s="41"/>
      <c r="EP173" s="25">
        <f t="shared" si="141"/>
        <v>0</v>
      </c>
      <c r="EQ173" s="605">
        <f>'havi összesítő'!FY219</f>
        <v>0</v>
      </c>
      <c r="ER173" s="605">
        <f>'havi összesítő'!FZ219</f>
        <v>0</v>
      </c>
      <c r="ES173" s="605">
        <f>'havi összesítő'!FX219</f>
        <v>0</v>
      </c>
      <c r="ET173" s="605">
        <f>'havi összesítő'!GC219</f>
        <v>0</v>
      </c>
      <c r="EU173" s="605">
        <f>'havi összesítő'!GA219</f>
        <v>0</v>
      </c>
      <c r="EV173" s="42"/>
      <c r="EW173" s="322">
        <f t="shared" si="150"/>
        <v>0</v>
      </c>
      <c r="EX173" s="323">
        <f>'havi összesítő'!GL219</f>
        <v>0</v>
      </c>
      <c r="EY173" s="323">
        <f>'havi összesítő'!GN219</f>
        <v>0</v>
      </c>
      <c r="EZ173" s="323">
        <f>'havi összesítő'!GM219</f>
        <v>0</v>
      </c>
      <c r="FA173" s="323">
        <f>'havi összesítő'!GQ219</f>
        <v>0</v>
      </c>
      <c r="FB173" s="323">
        <f>'havi összesítő'!GO219</f>
        <v>0</v>
      </c>
      <c r="FC173" s="42"/>
      <c r="FD173" s="322">
        <f t="shared" si="143"/>
        <v>0</v>
      </c>
      <c r="FE173" s="323">
        <f t="shared" si="144"/>
        <v>0</v>
      </c>
      <c r="FF173" s="323">
        <f t="shared" si="145"/>
        <v>0</v>
      </c>
      <c r="FG173" s="323">
        <f t="shared" si="146"/>
        <v>0</v>
      </c>
      <c r="FH173" s="323">
        <f t="shared" si="147"/>
        <v>0</v>
      </c>
      <c r="FI173" s="323">
        <f t="shared" si="148"/>
        <v>0</v>
      </c>
      <c r="FJ173" s="41"/>
      <c r="FK173" s="25"/>
      <c r="FL173" s="605"/>
      <c r="FM173" s="605"/>
      <c r="FN173" s="605"/>
      <c r="FO173" s="605"/>
      <c r="FP173" s="605"/>
      <c r="FQ173" s="42"/>
      <c r="FR173" s="25"/>
      <c r="FS173" s="605"/>
      <c r="FT173" s="605"/>
      <c r="FU173" s="605"/>
      <c r="FV173" s="605"/>
      <c r="FW173" s="605"/>
      <c r="FX173" s="42"/>
      <c r="FY173" s="25"/>
      <c r="FZ173" s="605"/>
      <c r="GA173" s="605"/>
      <c r="GB173" s="605"/>
      <c r="GC173" s="605"/>
      <c r="GD173" s="605"/>
      <c r="GE173" s="43"/>
      <c r="GN173" s="21"/>
      <c r="GO173" s="21"/>
    </row>
    <row r="174" spans="1:197" ht="15.75" hidden="1" thickBot="1" x14ac:dyDescent="0.3">
      <c r="A174" s="75">
        <f>IF(beosztás!A222=0,"",beosztás!A222)</f>
        <v>11</v>
      </c>
      <c r="B174" s="76" t="str">
        <f>IF(beosztás!B222=0,"",beosztás!B222)</f>
        <v/>
      </c>
      <c r="C174" s="77" t="str">
        <f>IF(beosztás!C222=0,"",beosztás!C222)</f>
        <v/>
      </c>
      <c r="D174" s="78" t="str">
        <f>IF(beosztás!D222=0,"",beosztás!D222)</f>
        <v/>
      </c>
      <c r="F174" s="25">
        <f t="shared" si="134"/>
        <v>0</v>
      </c>
      <c r="G174" s="605">
        <f>'havi összesítő'!M220</f>
        <v>0</v>
      </c>
      <c r="H174" s="605">
        <f>'havi összesítő'!N220</f>
        <v>0</v>
      </c>
      <c r="I174" s="605">
        <f>'havi összesítő'!L220</f>
        <v>0</v>
      </c>
      <c r="J174" s="605">
        <f>'havi összesítő'!Q220</f>
        <v>0</v>
      </c>
      <c r="K174" s="605">
        <f>'havi összesítő'!O220</f>
        <v>0</v>
      </c>
      <c r="L174" s="40"/>
      <c r="M174" s="25">
        <f t="shared" si="135"/>
        <v>0</v>
      </c>
      <c r="N174" s="605">
        <f>'havi összesítő'!Z220</f>
        <v>0</v>
      </c>
      <c r="O174" s="605">
        <f>'havi összesítő'!AB220</f>
        <v>0</v>
      </c>
      <c r="P174" s="605">
        <f>'havi összesítő'!AA220</f>
        <v>0</v>
      </c>
      <c r="Q174" s="605">
        <f>'havi összesítő'!AE220</f>
        <v>0</v>
      </c>
      <c r="R174" s="605">
        <f>'havi összesítő'!AC220</f>
        <v>0</v>
      </c>
      <c r="S174" s="40"/>
      <c r="T174" s="25">
        <f t="shared" si="136"/>
        <v>0</v>
      </c>
      <c r="U174" s="605">
        <f t="shared" si="137"/>
        <v>0</v>
      </c>
      <c r="V174" s="605">
        <f t="shared" si="138"/>
        <v>0</v>
      </c>
      <c r="W174" s="605">
        <f t="shared" si="139"/>
        <v>0</v>
      </c>
      <c r="X174" s="605">
        <f>'havi összesítő'!AS220</f>
        <v>0</v>
      </c>
      <c r="Y174" s="605">
        <f>'havi összesítő'!AQ220</f>
        <v>0</v>
      </c>
      <c r="Z174" s="41"/>
      <c r="AA174" s="329">
        <f t="shared" si="149"/>
        <v>0</v>
      </c>
      <c r="AB174" s="330">
        <f>'havi összesítő'!BC220</f>
        <v>0</v>
      </c>
      <c r="AC174" s="330">
        <f>'havi összesítő'!BD220</f>
        <v>0</v>
      </c>
      <c r="AD174" s="330">
        <f>'havi összesítő'!BB220</f>
        <v>0</v>
      </c>
      <c r="AE174" s="330">
        <f>'havi összesítő'!BG220</f>
        <v>0</v>
      </c>
      <c r="AF174" s="331">
        <f>'havi összesítő'!BE220</f>
        <v>0</v>
      </c>
      <c r="AG174" s="40"/>
      <c r="AH174" s="25"/>
      <c r="AI174" s="605"/>
      <c r="AJ174" s="605"/>
      <c r="AK174" s="605"/>
      <c r="AL174" s="605"/>
      <c r="AM174" s="605"/>
      <c r="AN174" s="605"/>
      <c r="AO174" s="605"/>
      <c r="AP174" s="605"/>
      <c r="AQ174" s="605"/>
      <c r="AR174" s="605"/>
      <c r="AS174" s="19"/>
      <c r="AT174" s="26"/>
      <c r="AU174" s="40"/>
      <c r="AV174" s="25"/>
      <c r="AW174" s="605"/>
      <c r="AX174" s="605"/>
      <c r="AY174" s="605"/>
      <c r="AZ174" s="605"/>
      <c r="BA174" s="605"/>
      <c r="BB174" s="605"/>
      <c r="BC174" s="605"/>
      <c r="BD174" s="605"/>
      <c r="BE174" s="605"/>
      <c r="BF174" s="605"/>
      <c r="BG174" s="19"/>
      <c r="BH174" s="26"/>
      <c r="BI174" s="41"/>
      <c r="BJ174" s="25"/>
      <c r="BK174" s="605"/>
      <c r="BL174" s="605"/>
      <c r="BM174" s="605"/>
      <c r="BN174" s="605"/>
      <c r="BO174" s="605"/>
      <c r="BP174" s="605"/>
      <c r="BQ174" s="605"/>
      <c r="BR174" s="605"/>
      <c r="BS174" s="605"/>
      <c r="BT174" s="605"/>
      <c r="BU174" s="19"/>
      <c r="BV174" s="26"/>
      <c r="BW174" s="40"/>
      <c r="BX174" s="25"/>
      <c r="BY174" s="605"/>
      <c r="BZ174" s="605"/>
      <c r="CA174" s="605"/>
      <c r="CB174" s="605"/>
      <c r="CC174" s="605"/>
      <c r="CD174" s="605"/>
      <c r="CE174" s="605"/>
      <c r="CF174" s="605"/>
      <c r="CG174" s="605"/>
      <c r="CH174" s="605"/>
      <c r="CI174" s="19"/>
      <c r="CJ174" s="26"/>
      <c r="CK174" s="40"/>
      <c r="CL174" s="25"/>
      <c r="CM174" s="605"/>
      <c r="CN174" s="605"/>
      <c r="CO174" s="605"/>
      <c r="CP174" s="605"/>
      <c r="CQ174" s="605"/>
      <c r="CR174" s="605"/>
      <c r="CS174" s="605"/>
      <c r="CT174" s="605"/>
      <c r="CU174" s="605"/>
      <c r="CV174" s="605"/>
      <c r="CW174" s="19"/>
      <c r="CX174" s="26"/>
      <c r="CY174" s="41"/>
      <c r="CZ174" s="25"/>
      <c r="DA174" s="605"/>
      <c r="DB174" s="605"/>
      <c r="DC174" s="605"/>
      <c r="DD174" s="605"/>
      <c r="DE174" s="605"/>
      <c r="DF174" s="605"/>
      <c r="DG174" s="605"/>
      <c r="DH174" s="605"/>
      <c r="DI174" s="605"/>
      <c r="DJ174" s="605"/>
      <c r="DK174" s="19"/>
      <c r="DL174" s="26"/>
      <c r="DM174" s="40"/>
      <c r="DN174" s="25"/>
      <c r="DO174" s="605"/>
      <c r="DP174" s="605"/>
      <c r="DQ174" s="605"/>
      <c r="DR174" s="605"/>
      <c r="DS174" s="605"/>
      <c r="DT174" s="605"/>
      <c r="DU174" s="605"/>
      <c r="DV174" s="605"/>
      <c r="DW174" s="605"/>
      <c r="DX174" s="605"/>
      <c r="DY174" s="19"/>
      <c r="DZ174" s="26"/>
      <c r="EA174" s="40"/>
      <c r="EB174" s="25"/>
      <c r="EC174" s="605"/>
      <c r="ED174" s="605"/>
      <c r="EE174" s="605"/>
      <c r="EF174" s="605"/>
      <c r="EG174" s="605"/>
      <c r="EH174" s="605"/>
      <c r="EI174" s="605"/>
      <c r="EJ174" s="605"/>
      <c r="EK174" s="605"/>
      <c r="EL174" s="605"/>
      <c r="EM174" s="19"/>
      <c r="EN174" s="26"/>
      <c r="EO174" s="41"/>
      <c r="EP174" s="25">
        <f t="shared" si="141"/>
        <v>0</v>
      </c>
      <c r="EQ174" s="605">
        <f>'havi összesítő'!FY220</f>
        <v>0</v>
      </c>
      <c r="ER174" s="605">
        <f>'havi összesítő'!FZ220</f>
        <v>0</v>
      </c>
      <c r="ES174" s="605">
        <f>'havi összesítő'!FX220</f>
        <v>0</v>
      </c>
      <c r="ET174" s="605">
        <f>'havi összesítő'!GC220</f>
        <v>0</v>
      </c>
      <c r="EU174" s="605">
        <f>'havi összesítő'!GA220</f>
        <v>0</v>
      </c>
      <c r="EV174" s="42"/>
      <c r="EW174" s="322">
        <f t="shared" si="150"/>
        <v>0</v>
      </c>
      <c r="EX174" s="323">
        <f>'havi összesítő'!GL220</f>
        <v>0</v>
      </c>
      <c r="EY174" s="323">
        <f>'havi összesítő'!GN220</f>
        <v>0</v>
      </c>
      <c r="EZ174" s="323">
        <f>'havi összesítő'!GM220</f>
        <v>0</v>
      </c>
      <c r="FA174" s="323">
        <f>'havi összesítő'!GQ220</f>
        <v>0</v>
      </c>
      <c r="FB174" s="323">
        <f>'havi összesítő'!GO220</f>
        <v>0</v>
      </c>
      <c r="FC174" s="42"/>
      <c r="FD174" s="322">
        <f t="shared" si="143"/>
        <v>0</v>
      </c>
      <c r="FE174" s="323">
        <f t="shared" si="144"/>
        <v>0</v>
      </c>
      <c r="FF174" s="323">
        <f t="shared" si="145"/>
        <v>0</v>
      </c>
      <c r="FG174" s="323">
        <f t="shared" si="146"/>
        <v>0</v>
      </c>
      <c r="FH174" s="323">
        <f t="shared" si="147"/>
        <v>0</v>
      </c>
      <c r="FI174" s="323">
        <f t="shared" si="148"/>
        <v>0</v>
      </c>
      <c r="FJ174" s="41"/>
      <c r="FK174" s="25"/>
      <c r="FL174" s="605"/>
      <c r="FM174" s="605"/>
      <c r="FN174" s="605"/>
      <c r="FO174" s="605"/>
      <c r="FP174" s="605"/>
      <c r="FQ174" s="42"/>
      <c r="FR174" s="25"/>
      <c r="FS174" s="605"/>
      <c r="FT174" s="605"/>
      <c r="FU174" s="605"/>
      <c r="FV174" s="605"/>
      <c r="FW174" s="605"/>
      <c r="FX174" s="42"/>
      <c r="FY174" s="25"/>
      <c r="FZ174" s="605"/>
      <c r="GA174" s="605"/>
      <c r="GB174" s="605"/>
      <c r="GC174" s="605"/>
      <c r="GD174" s="605"/>
      <c r="GE174" s="43"/>
      <c r="GN174" s="21"/>
      <c r="GO174" s="21"/>
    </row>
    <row r="175" spans="1:197" ht="15.75" hidden="1" thickBot="1" x14ac:dyDescent="0.3">
      <c r="A175" s="75">
        <f>IF(beosztás!A223=0,"",beosztás!A223)</f>
        <v>12</v>
      </c>
      <c r="B175" s="76" t="str">
        <f>IF(beosztás!B223=0,"",beosztás!B223)</f>
        <v/>
      </c>
      <c r="C175" s="77" t="str">
        <f>IF(beosztás!C223=0,"",beosztás!C223)</f>
        <v/>
      </c>
      <c r="D175" s="78" t="str">
        <f>IF(beosztás!D223=0,"",beosztás!D223)</f>
        <v/>
      </c>
      <c r="F175" s="25">
        <f t="shared" si="134"/>
        <v>0</v>
      </c>
      <c r="G175" s="605">
        <f>'havi összesítő'!M221</f>
        <v>0</v>
      </c>
      <c r="H175" s="605">
        <f>'havi összesítő'!N221</f>
        <v>0</v>
      </c>
      <c r="I175" s="605">
        <f>'havi összesítő'!L221</f>
        <v>0</v>
      </c>
      <c r="J175" s="605">
        <f>'havi összesítő'!Q221</f>
        <v>0</v>
      </c>
      <c r="K175" s="605">
        <f>'havi összesítő'!O221</f>
        <v>0</v>
      </c>
      <c r="L175" s="40"/>
      <c r="M175" s="25">
        <f t="shared" si="135"/>
        <v>0</v>
      </c>
      <c r="N175" s="605">
        <f>'havi összesítő'!Z221</f>
        <v>0</v>
      </c>
      <c r="O175" s="605">
        <f>'havi összesítő'!AB221</f>
        <v>0</v>
      </c>
      <c r="P175" s="605">
        <f>'havi összesítő'!AA221</f>
        <v>0</v>
      </c>
      <c r="Q175" s="605">
        <f>'havi összesítő'!AE221</f>
        <v>0</v>
      </c>
      <c r="R175" s="605">
        <f>'havi összesítő'!AC221</f>
        <v>0</v>
      </c>
      <c r="S175" s="40"/>
      <c r="T175" s="25">
        <f t="shared" si="136"/>
        <v>0</v>
      </c>
      <c r="U175" s="605">
        <f t="shared" si="137"/>
        <v>0</v>
      </c>
      <c r="V175" s="605">
        <f t="shared" si="138"/>
        <v>0</v>
      </c>
      <c r="W175" s="605">
        <f t="shared" si="139"/>
        <v>0</v>
      </c>
      <c r="X175" s="605">
        <f>'havi összesítő'!AS221</f>
        <v>0</v>
      </c>
      <c r="Y175" s="605">
        <f>'havi összesítő'!AQ221</f>
        <v>0</v>
      </c>
      <c r="Z175" s="41"/>
      <c r="AA175" s="329">
        <f t="shared" si="149"/>
        <v>0</v>
      </c>
      <c r="AB175" s="330">
        <f>'havi összesítő'!BC221</f>
        <v>0</v>
      </c>
      <c r="AC175" s="330">
        <f>'havi összesítő'!BD221</f>
        <v>0</v>
      </c>
      <c r="AD175" s="330">
        <f>'havi összesítő'!BB221</f>
        <v>0</v>
      </c>
      <c r="AE175" s="330">
        <f>'havi összesítő'!BG221</f>
        <v>0</v>
      </c>
      <c r="AF175" s="331">
        <f>'havi összesítő'!BE221</f>
        <v>0</v>
      </c>
      <c r="AG175" s="40"/>
      <c r="AH175" s="25"/>
      <c r="AI175" s="605"/>
      <c r="AJ175" s="605"/>
      <c r="AK175" s="605"/>
      <c r="AL175" s="605"/>
      <c r="AM175" s="605"/>
      <c r="AN175" s="605"/>
      <c r="AO175" s="605"/>
      <c r="AP175" s="605"/>
      <c r="AQ175" s="605"/>
      <c r="AR175" s="605"/>
      <c r="AS175" s="19"/>
      <c r="AT175" s="26"/>
      <c r="AU175" s="40"/>
      <c r="AV175" s="25"/>
      <c r="AW175" s="605"/>
      <c r="AX175" s="605"/>
      <c r="AY175" s="605"/>
      <c r="AZ175" s="605"/>
      <c r="BA175" s="605"/>
      <c r="BB175" s="605"/>
      <c r="BC175" s="605"/>
      <c r="BD175" s="605"/>
      <c r="BE175" s="605"/>
      <c r="BF175" s="605"/>
      <c r="BG175" s="19"/>
      <c r="BH175" s="26"/>
      <c r="BI175" s="41"/>
      <c r="BJ175" s="25"/>
      <c r="BK175" s="605"/>
      <c r="BL175" s="605"/>
      <c r="BM175" s="605"/>
      <c r="BN175" s="605"/>
      <c r="BO175" s="605"/>
      <c r="BP175" s="605"/>
      <c r="BQ175" s="605"/>
      <c r="BR175" s="605"/>
      <c r="BS175" s="605"/>
      <c r="BT175" s="605"/>
      <c r="BU175" s="19"/>
      <c r="BV175" s="26"/>
      <c r="BW175" s="40"/>
      <c r="BX175" s="25"/>
      <c r="BY175" s="605"/>
      <c r="BZ175" s="605"/>
      <c r="CA175" s="605"/>
      <c r="CB175" s="605"/>
      <c r="CC175" s="605"/>
      <c r="CD175" s="605"/>
      <c r="CE175" s="605"/>
      <c r="CF175" s="605"/>
      <c r="CG175" s="605"/>
      <c r="CH175" s="605"/>
      <c r="CI175" s="19"/>
      <c r="CJ175" s="26"/>
      <c r="CK175" s="40"/>
      <c r="CL175" s="25"/>
      <c r="CM175" s="605"/>
      <c r="CN175" s="605"/>
      <c r="CO175" s="605"/>
      <c r="CP175" s="605"/>
      <c r="CQ175" s="605"/>
      <c r="CR175" s="605"/>
      <c r="CS175" s="605"/>
      <c r="CT175" s="605"/>
      <c r="CU175" s="605"/>
      <c r="CV175" s="605"/>
      <c r="CW175" s="19"/>
      <c r="CX175" s="26"/>
      <c r="CY175" s="41"/>
      <c r="CZ175" s="25"/>
      <c r="DA175" s="605"/>
      <c r="DB175" s="605"/>
      <c r="DC175" s="605"/>
      <c r="DD175" s="605"/>
      <c r="DE175" s="605"/>
      <c r="DF175" s="605"/>
      <c r="DG175" s="605"/>
      <c r="DH175" s="605"/>
      <c r="DI175" s="605"/>
      <c r="DJ175" s="605"/>
      <c r="DK175" s="19"/>
      <c r="DL175" s="26"/>
      <c r="DM175" s="40"/>
      <c r="DN175" s="25"/>
      <c r="DO175" s="605"/>
      <c r="DP175" s="605"/>
      <c r="DQ175" s="605"/>
      <c r="DR175" s="605"/>
      <c r="DS175" s="605"/>
      <c r="DT175" s="605"/>
      <c r="DU175" s="605"/>
      <c r="DV175" s="605"/>
      <c r="DW175" s="605"/>
      <c r="DX175" s="605"/>
      <c r="DY175" s="19"/>
      <c r="DZ175" s="26"/>
      <c r="EA175" s="40"/>
      <c r="EB175" s="25"/>
      <c r="EC175" s="605"/>
      <c r="ED175" s="605"/>
      <c r="EE175" s="605"/>
      <c r="EF175" s="605"/>
      <c r="EG175" s="605"/>
      <c r="EH175" s="605"/>
      <c r="EI175" s="605"/>
      <c r="EJ175" s="605"/>
      <c r="EK175" s="605"/>
      <c r="EL175" s="605"/>
      <c r="EM175" s="19"/>
      <c r="EN175" s="26"/>
      <c r="EO175" s="41"/>
      <c r="EP175" s="25">
        <f t="shared" si="141"/>
        <v>0</v>
      </c>
      <c r="EQ175" s="605">
        <f>'havi összesítő'!FY221</f>
        <v>0</v>
      </c>
      <c r="ER175" s="605">
        <f>'havi összesítő'!FZ221</f>
        <v>0</v>
      </c>
      <c r="ES175" s="605">
        <f>'havi összesítő'!FX221</f>
        <v>0</v>
      </c>
      <c r="ET175" s="605">
        <f>'havi összesítő'!GC221</f>
        <v>0</v>
      </c>
      <c r="EU175" s="605">
        <f>'havi összesítő'!GA221</f>
        <v>0</v>
      </c>
      <c r="EV175" s="42"/>
      <c r="EW175" s="322">
        <f t="shared" si="150"/>
        <v>0</v>
      </c>
      <c r="EX175" s="323">
        <f>'havi összesítő'!GL221</f>
        <v>0</v>
      </c>
      <c r="EY175" s="323">
        <f>'havi összesítő'!GN221</f>
        <v>0</v>
      </c>
      <c r="EZ175" s="323">
        <f>'havi összesítő'!GM221</f>
        <v>0</v>
      </c>
      <c r="FA175" s="323">
        <f>'havi összesítő'!GQ221</f>
        <v>0</v>
      </c>
      <c r="FB175" s="323">
        <f>'havi összesítő'!GO221</f>
        <v>0</v>
      </c>
      <c r="FC175" s="42"/>
      <c r="FD175" s="322">
        <f t="shared" si="143"/>
        <v>0</v>
      </c>
      <c r="FE175" s="323">
        <f t="shared" si="144"/>
        <v>0</v>
      </c>
      <c r="FF175" s="323">
        <f t="shared" si="145"/>
        <v>0</v>
      </c>
      <c r="FG175" s="323">
        <f t="shared" si="146"/>
        <v>0</v>
      </c>
      <c r="FH175" s="323">
        <f t="shared" si="147"/>
        <v>0</v>
      </c>
      <c r="FI175" s="323">
        <f t="shared" si="148"/>
        <v>0</v>
      </c>
      <c r="FJ175" s="41"/>
      <c r="FK175" s="25"/>
      <c r="FL175" s="605"/>
      <c r="FM175" s="605"/>
      <c r="FN175" s="605"/>
      <c r="FO175" s="605"/>
      <c r="FP175" s="605"/>
      <c r="FQ175" s="42"/>
      <c r="FR175" s="25"/>
      <c r="FS175" s="605"/>
      <c r="FT175" s="605"/>
      <c r="FU175" s="605"/>
      <c r="FV175" s="605"/>
      <c r="FW175" s="605"/>
      <c r="FX175" s="42"/>
      <c r="FY175" s="25"/>
      <c r="FZ175" s="605"/>
      <c r="GA175" s="605"/>
      <c r="GB175" s="605"/>
      <c r="GC175" s="605"/>
      <c r="GD175" s="605"/>
      <c r="GE175" s="43"/>
      <c r="GN175" s="21"/>
      <c r="GO175" s="21"/>
    </row>
    <row r="176" spans="1:197" ht="15.75" hidden="1" thickBot="1" x14ac:dyDescent="0.3">
      <c r="A176" s="75">
        <f>IF(beosztás!A224=0,"",beosztás!A224)</f>
        <v>13</v>
      </c>
      <c r="B176" s="76" t="str">
        <f>IF(beosztás!B224=0,"",beosztás!B224)</f>
        <v/>
      </c>
      <c r="C176" s="77" t="str">
        <f>IF(beosztás!C224=0,"",beosztás!C224)</f>
        <v/>
      </c>
      <c r="D176" s="78" t="str">
        <f>IF(beosztás!D224=0,"",beosztás!D224)</f>
        <v/>
      </c>
      <c r="F176" s="25">
        <f t="shared" si="134"/>
        <v>0</v>
      </c>
      <c r="G176" s="605">
        <f>'havi összesítő'!M222</f>
        <v>0</v>
      </c>
      <c r="H176" s="605">
        <f>'havi összesítő'!N222</f>
        <v>0</v>
      </c>
      <c r="I176" s="605">
        <f>'havi összesítő'!L222</f>
        <v>0</v>
      </c>
      <c r="J176" s="605">
        <f>'havi összesítő'!Q222</f>
        <v>0</v>
      </c>
      <c r="K176" s="605">
        <f>'havi összesítő'!O222</f>
        <v>0</v>
      </c>
      <c r="L176" s="40"/>
      <c r="M176" s="25">
        <f t="shared" si="135"/>
        <v>0</v>
      </c>
      <c r="N176" s="605">
        <f>'havi összesítő'!Z222</f>
        <v>0</v>
      </c>
      <c r="O176" s="605">
        <f>'havi összesítő'!AB222</f>
        <v>0</v>
      </c>
      <c r="P176" s="605">
        <f>'havi összesítő'!AA222</f>
        <v>0</v>
      </c>
      <c r="Q176" s="605">
        <f>'havi összesítő'!AE222</f>
        <v>0</v>
      </c>
      <c r="R176" s="605">
        <f>'havi összesítő'!AC222</f>
        <v>0</v>
      </c>
      <c r="S176" s="40"/>
      <c r="T176" s="25">
        <f t="shared" si="136"/>
        <v>0</v>
      </c>
      <c r="U176" s="605">
        <f t="shared" si="137"/>
        <v>0</v>
      </c>
      <c r="V176" s="605">
        <f t="shared" si="138"/>
        <v>0</v>
      </c>
      <c r="W176" s="605">
        <f t="shared" si="139"/>
        <v>0</v>
      </c>
      <c r="X176" s="605">
        <f>'havi összesítő'!AS222</f>
        <v>0</v>
      </c>
      <c r="Y176" s="605">
        <f>'havi összesítő'!AQ222</f>
        <v>0</v>
      </c>
      <c r="Z176" s="41"/>
      <c r="AA176" s="329">
        <f t="shared" si="149"/>
        <v>0</v>
      </c>
      <c r="AB176" s="330">
        <f>'havi összesítő'!BC222</f>
        <v>0</v>
      </c>
      <c r="AC176" s="330">
        <f>'havi összesítő'!BD222</f>
        <v>0</v>
      </c>
      <c r="AD176" s="330">
        <f>'havi összesítő'!BB222</f>
        <v>0</v>
      </c>
      <c r="AE176" s="330">
        <f>'havi összesítő'!BG222</f>
        <v>0</v>
      </c>
      <c r="AF176" s="331">
        <f>'havi összesítő'!BE222</f>
        <v>0</v>
      </c>
      <c r="AG176" s="40"/>
      <c r="AH176" s="25"/>
      <c r="AI176" s="605"/>
      <c r="AJ176" s="605"/>
      <c r="AK176" s="605"/>
      <c r="AL176" s="605"/>
      <c r="AM176" s="605"/>
      <c r="AN176" s="605"/>
      <c r="AO176" s="605"/>
      <c r="AP176" s="605"/>
      <c r="AQ176" s="605"/>
      <c r="AR176" s="605"/>
      <c r="AS176" s="19"/>
      <c r="AT176" s="26"/>
      <c r="AU176" s="40"/>
      <c r="AV176" s="25"/>
      <c r="AW176" s="605"/>
      <c r="AX176" s="605"/>
      <c r="AY176" s="605"/>
      <c r="AZ176" s="605"/>
      <c r="BA176" s="605"/>
      <c r="BB176" s="605"/>
      <c r="BC176" s="605"/>
      <c r="BD176" s="605"/>
      <c r="BE176" s="605"/>
      <c r="BF176" s="605"/>
      <c r="BG176" s="19"/>
      <c r="BH176" s="26"/>
      <c r="BI176" s="41"/>
      <c r="BJ176" s="25"/>
      <c r="BK176" s="605"/>
      <c r="BL176" s="605"/>
      <c r="BM176" s="605"/>
      <c r="BN176" s="605"/>
      <c r="BO176" s="605"/>
      <c r="BP176" s="605"/>
      <c r="BQ176" s="605"/>
      <c r="BR176" s="605"/>
      <c r="BS176" s="605"/>
      <c r="BT176" s="605"/>
      <c r="BU176" s="19"/>
      <c r="BV176" s="26"/>
      <c r="BW176" s="40"/>
      <c r="BX176" s="25"/>
      <c r="BY176" s="605"/>
      <c r="BZ176" s="605"/>
      <c r="CA176" s="605"/>
      <c r="CB176" s="605"/>
      <c r="CC176" s="605"/>
      <c r="CD176" s="605"/>
      <c r="CE176" s="605"/>
      <c r="CF176" s="605"/>
      <c r="CG176" s="605"/>
      <c r="CH176" s="605"/>
      <c r="CI176" s="19"/>
      <c r="CJ176" s="26"/>
      <c r="CK176" s="40"/>
      <c r="CL176" s="25"/>
      <c r="CM176" s="605"/>
      <c r="CN176" s="605"/>
      <c r="CO176" s="605"/>
      <c r="CP176" s="605"/>
      <c r="CQ176" s="605"/>
      <c r="CR176" s="605"/>
      <c r="CS176" s="605"/>
      <c r="CT176" s="605"/>
      <c r="CU176" s="605"/>
      <c r="CV176" s="605"/>
      <c r="CW176" s="19"/>
      <c r="CX176" s="26"/>
      <c r="CY176" s="41"/>
      <c r="CZ176" s="25"/>
      <c r="DA176" s="605"/>
      <c r="DB176" s="605"/>
      <c r="DC176" s="605"/>
      <c r="DD176" s="605"/>
      <c r="DE176" s="605"/>
      <c r="DF176" s="605"/>
      <c r="DG176" s="605"/>
      <c r="DH176" s="605"/>
      <c r="DI176" s="605"/>
      <c r="DJ176" s="605"/>
      <c r="DK176" s="19"/>
      <c r="DL176" s="26"/>
      <c r="DM176" s="40"/>
      <c r="DN176" s="25"/>
      <c r="DO176" s="605"/>
      <c r="DP176" s="605"/>
      <c r="DQ176" s="605"/>
      <c r="DR176" s="605"/>
      <c r="DS176" s="605"/>
      <c r="DT176" s="605"/>
      <c r="DU176" s="605"/>
      <c r="DV176" s="605"/>
      <c r="DW176" s="605"/>
      <c r="DX176" s="605"/>
      <c r="DY176" s="19"/>
      <c r="DZ176" s="26"/>
      <c r="EA176" s="40"/>
      <c r="EB176" s="25"/>
      <c r="EC176" s="605"/>
      <c r="ED176" s="605"/>
      <c r="EE176" s="605"/>
      <c r="EF176" s="605"/>
      <c r="EG176" s="605"/>
      <c r="EH176" s="605"/>
      <c r="EI176" s="605"/>
      <c r="EJ176" s="605"/>
      <c r="EK176" s="605"/>
      <c r="EL176" s="605"/>
      <c r="EM176" s="19"/>
      <c r="EN176" s="26"/>
      <c r="EO176" s="41"/>
      <c r="EP176" s="25">
        <f t="shared" si="141"/>
        <v>0</v>
      </c>
      <c r="EQ176" s="605">
        <f>'havi összesítő'!FY222</f>
        <v>0</v>
      </c>
      <c r="ER176" s="605">
        <f>'havi összesítő'!FZ222</f>
        <v>0</v>
      </c>
      <c r="ES176" s="605">
        <f>'havi összesítő'!FX222</f>
        <v>0</v>
      </c>
      <c r="ET176" s="605">
        <f>'havi összesítő'!GC222</f>
        <v>0</v>
      </c>
      <c r="EU176" s="605">
        <f>'havi összesítő'!GA222</f>
        <v>0</v>
      </c>
      <c r="EV176" s="42"/>
      <c r="EW176" s="322">
        <f t="shared" si="150"/>
        <v>0</v>
      </c>
      <c r="EX176" s="323">
        <f>'havi összesítő'!GL222</f>
        <v>0</v>
      </c>
      <c r="EY176" s="323">
        <f>'havi összesítő'!GN222</f>
        <v>0</v>
      </c>
      <c r="EZ176" s="323">
        <f>'havi összesítő'!GM222</f>
        <v>0</v>
      </c>
      <c r="FA176" s="323">
        <f>'havi összesítő'!GQ222</f>
        <v>0</v>
      </c>
      <c r="FB176" s="323">
        <f>'havi összesítő'!GO222</f>
        <v>0</v>
      </c>
      <c r="FC176" s="42"/>
      <c r="FD176" s="322">
        <f t="shared" si="143"/>
        <v>0</v>
      </c>
      <c r="FE176" s="323">
        <f t="shared" si="144"/>
        <v>0</v>
      </c>
      <c r="FF176" s="323">
        <f t="shared" si="145"/>
        <v>0</v>
      </c>
      <c r="FG176" s="323">
        <f t="shared" si="146"/>
        <v>0</v>
      </c>
      <c r="FH176" s="323">
        <f t="shared" si="147"/>
        <v>0</v>
      </c>
      <c r="FI176" s="323">
        <f t="shared" si="148"/>
        <v>0</v>
      </c>
      <c r="FJ176" s="41"/>
      <c r="FK176" s="25"/>
      <c r="FL176" s="605"/>
      <c r="FM176" s="605"/>
      <c r="FN176" s="605"/>
      <c r="FO176" s="605"/>
      <c r="FP176" s="605"/>
      <c r="FQ176" s="42"/>
      <c r="FR176" s="25"/>
      <c r="FS176" s="605"/>
      <c r="FT176" s="605"/>
      <c r="FU176" s="605"/>
      <c r="FV176" s="605"/>
      <c r="FW176" s="605"/>
      <c r="FX176" s="42"/>
      <c r="FY176" s="25"/>
      <c r="FZ176" s="605"/>
      <c r="GA176" s="605"/>
      <c r="GB176" s="605"/>
      <c r="GC176" s="605"/>
      <c r="GD176" s="605"/>
      <c r="GE176" s="43"/>
      <c r="GN176" s="21"/>
      <c r="GO176" s="21"/>
    </row>
    <row r="177" spans="1:197" ht="15.75" hidden="1" thickBot="1" x14ac:dyDescent="0.3">
      <c r="A177" s="75">
        <f>IF(beosztás!A225=0,"",beosztás!A225)</f>
        <v>14</v>
      </c>
      <c r="B177" s="76" t="str">
        <f>IF(beosztás!B225=0,"",beosztás!B225)</f>
        <v/>
      </c>
      <c r="C177" s="77" t="str">
        <f>IF(beosztás!C225=0,"",beosztás!C225)</f>
        <v/>
      </c>
      <c r="D177" s="78" t="str">
        <f>IF(beosztás!D225=0,"",beosztás!D225)</f>
        <v/>
      </c>
      <c r="F177" s="25">
        <f t="shared" si="134"/>
        <v>0</v>
      </c>
      <c r="G177" s="605">
        <f>'havi összesítő'!M223</f>
        <v>0</v>
      </c>
      <c r="H177" s="605">
        <f>'havi összesítő'!N223</f>
        <v>0</v>
      </c>
      <c r="I177" s="605">
        <f>'havi összesítő'!L223</f>
        <v>0</v>
      </c>
      <c r="J177" s="605">
        <f>'havi összesítő'!Q223</f>
        <v>0</v>
      </c>
      <c r="K177" s="605">
        <f>'havi összesítő'!O223</f>
        <v>0</v>
      </c>
      <c r="L177" s="40"/>
      <c r="M177" s="25">
        <f t="shared" si="135"/>
        <v>0</v>
      </c>
      <c r="N177" s="605">
        <f>'havi összesítő'!Z223</f>
        <v>0</v>
      </c>
      <c r="O177" s="605">
        <f>'havi összesítő'!AB223</f>
        <v>0</v>
      </c>
      <c r="P177" s="605">
        <f>'havi összesítő'!AA223</f>
        <v>0</v>
      </c>
      <c r="Q177" s="605">
        <f>'havi összesítő'!AE223</f>
        <v>0</v>
      </c>
      <c r="R177" s="605">
        <f>'havi összesítő'!AC223</f>
        <v>0</v>
      </c>
      <c r="S177" s="40"/>
      <c r="T177" s="25">
        <f t="shared" si="136"/>
        <v>0</v>
      </c>
      <c r="U177" s="605">
        <f t="shared" si="137"/>
        <v>0</v>
      </c>
      <c r="V177" s="605">
        <f t="shared" si="138"/>
        <v>0</v>
      </c>
      <c r="W177" s="605">
        <f t="shared" si="139"/>
        <v>0</v>
      </c>
      <c r="X177" s="605">
        <f>'havi összesítő'!AS223</f>
        <v>0</v>
      </c>
      <c r="Y177" s="605">
        <f>'havi összesítő'!AQ223</f>
        <v>0</v>
      </c>
      <c r="Z177" s="41"/>
      <c r="AA177" s="329">
        <f t="shared" si="149"/>
        <v>0</v>
      </c>
      <c r="AB177" s="330">
        <f>'havi összesítő'!BC223</f>
        <v>0</v>
      </c>
      <c r="AC177" s="330">
        <f>'havi összesítő'!BD223</f>
        <v>0</v>
      </c>
      <c r="AD177" s="330">
        <f>'havi összesítő'!BB223</f>
        <v>0</v>
      </c>
      <c r="AE177" s="330">
        <f>'havi összesítő'!BG223</f>
        <v>0</v>
      </c>
      <c r="AF177" s="331">
        <f>'havi összesítő'!BE223</f>
        <v>0</v>
      </c>
      <c r="AG177" s="40"/>
      <c r="AH177" s="25"/>
      <c r="AI177" s="605"/>
      <c r="AJ177" s="605"/>
      <c r="AK177" s="605"/>
      <c r="AL177" s="605"/>
      <c r="AM177" s="605"/>
      <c r="AN177" s="605"/>
      <c r="AO177" s="605"/>
      <c r="AP177" s="605"/>
      <c r="AQ177" s="605"/>
      <c r="AR177" s="605"/>
      <c r="AS177" s="19"/>
      <c r="AT177" s="26"/>
      <c r="AU177" s="40"/>
      <c r="AV177" s="25"/>
      <c r="AW177" s="605"/>
      <c r="AX177" s="605"/>
      <c r="AY177" s="605"/>
      <c r="AZ177" s="605"/>
      <c r="BA177" s="605"/>
      <c r="BB177" s="605"/>
      <c r="BC177" s="605"/>
      <c r="BD177" s="605"/>
      <c r="BE177" s="605"/>
      <c r="BF177" s="605"/>
      <c r="BG177" s="19"/>
      <c r="BH177" s="26"/>
      <c r="BI177" s="41"/>
      <c r="BJ177" s="25"/>
      <c r="BK177" s="605"/>
      <c r="BL177" s="605"/>
      <c r="BM177" s="605"/>
      <c r="BN177" s="605"/>
      <c r="BO177" s="605"/>
      <c r="BP177" s="605"/>
      <c r="BQ177" s="605"/>
      <c r="BR177" s="605"/>
      <c r="BS177" s="605"/>
      <c r="BT177" s="605"/>
      <c r="BU177" s="19"/>
      <c r="BV177" s="26"/>
      <c r="BW177" s="40"/>
      <c r="BX177" s="25"/>
      <c r="BY177" s="605"/>
      <c r="BZ177" s="605"/>
      <c r="CA177" s="605"/>
      <c r="CB177" s="605"/>
      <c r="CC177" s="605"/>
      <c r="CD177" s="605"/>
      <c r="CE177" s="605"/>
      <c r="CF177" s="605"/>
      <c r="CG177" s="605"/>
      <c r="CH177" s="605"/>
      <c r="CI177" s="19"/>
      <c r="CJ177" s="26"/>
      <c r="CK177" s="40"/>
      <c r="CL177" s="25"/>
      <c r="CM177" s="605"/>
      <c r="CN177" s="605"/>
      <c r="CO177" s="605"/>
      <c r="CP177" s="605"/>
      <c r="CQ177" s="605"/>
      <c r="CR177" s="605"/>
      <c r="CS177" s="605"/>
      <c r="CT177" s="605"/>
      <c r="CU177" s="605"/>
      <c r="CV177" s="605"/>
      <c r="CW177" s="19"/>
      <c r="CX177" s="26"/>
      <c r="CY177" s="41"/>
      <c r="CZ177" s="25"/>
      <c r="DA177" s="605"/>
      <c r="DB177" s="605"/>
      <c r="DC177" s="605"/>
      <c r="DD177" s="605"/>
      <c r="DE177" s="605"/>
      <c r="DF177" s="605"/>
      <c r="DG177" s="605"/>
      <c r="DH177" s="605"/>
      <c r="DI177" s="605"/>
      <c r="DJ177" s="605"/>
      <c r="DK177" s="19"/>
      <c r="DL177" s="26"/>
      <c r="DM177" s="40"/>
      <c r="DN177" s="25"/>
      <c r="DO177" s="605"/>
      <c r="DP177" s="605"/>
      <c r="DQ177" s="605"/>
      <c r="DR177" s="605"/>
      <c r="DS177" s="605"/>
      <c r="DT177" s="605"/>
      <c r="DU177" s="605"/>
      <c r="DV177" s="605"/>
      <c r="DW177" s="605"/>
      <c r="DX177" s="605"/>
      <c r="DY177" s="19"/>
      <c r="DZ177" s="26"/>
      <c r="EA177" s="40"/>
      <c r="EB177" s="25"/>
      <c r="EC177" s="605"/>
      <c r="ED177" s="605"/>
      <c r="EE177" s="605"/>
      <c r="EF177" s="605"/>
      <c r="EG177" s="605"/>
      <c r="EH177" s="605"/>
      <c r="EI177" s="605"/>
      <c r="EJ177" s="605"/>
      <c r="EK177" s="605"/>
      <c r="EL177" s="605"/>
      <c r="EM177" s="19"/>
      <c r="EN177" s="26"/>
      <c r="EO177" s="41"/>
      <c r="EP177" s="25">
        <f t="shared" si="141"/>
        <v>0</v>
      </c>
      <c r="EQ177" s="605">
        <f>'havi összesítő'!FY223</f>
        <v>0</v>
      </c>
      <c r="ER177" s="605">
        <f>'havi összesítő'!FZ223</f>
        <v>0</v>
      </c>
      <c r="ES177" s="605">
        <f>'havi összesítő'!FX223</f>
        <v>0</v>
      </c>
      <c r="ET177" s="605">
        <f>'havi összesítő'!GC223</f>
        <v>0</v>
      </c>
      <c r="EU177" s="605">
        <f>'havi összesítő'!GA223</f>
        <v>0</v>
      </c>
      <c r="EV177" s="42"/>
      <c r="EW177" s="322">
        <f t="shared" si="150"/>
        <v>0</v>
      </c>
      <c r="EX177" s="323">
        <f>'havi összesítő'!GL223</f>
        <v>0</v>
      </c>
      <c r="EY177" s="323">
        <f>'havi összesítő'!GN223</f>
        <v>0</v>
      </c>
      <c r="EZ177" s="323">
        <f>'havi összesítő'!GM223</f>
        <v>0</v>
      </c>
      <c r="FA177" s="323">
        <f>'havi összesítő'!GQ223</f>
        <v>0</v>
      </c>
      <c r="FB177" s="323">
        <f>'havi összesítő'!GO223</f>
        <v>0</v>
      </c>
      <c r="FC177" s="42"/>
      <c r="FD177" s="322">
        <f t="shared" si="143"/>
        <v>0</v>
      </c>
      <c r="FE177" s="323">
        <f t="shared" si="144"/>
        <v>0</v>
      </c>
      <c r="FF177" s="323">
        <f t="shared" si="145"/>
        <v>0</v>
      </c>
      <c r="FG177" s="323">
        <f t="shared" si="146"/>
        <v>0</v>
      </c>
      <c r="FH177" s="323">
        <f t="shared" si="147"/>
        <v>0</v>
      </c>
      <c r="FI177" s="323">
        <f t="shared" si="148"/>
        <v>0</v>
      </c>
      <c r="FJ177" s="41"/>
      <c r="FK177" s="25"/>
      <c r="FL177" s="605"/>
      <c r="FM177" s="605"/>
      <c r="FN177" s="605"/>
      <c r="FO177" s="605"/>
      <c r="FP177" s="605"/>
      <c r="FQ177" s="42"/>
      <c r="FR177" s="25"/>
      <c r="FS177" s="605"/>
      <c r="FT177" s="605"/>
      <c r="FU177" s="605"/>
      <c r="FV177" s="605"/>
      <c r="FW177" s="605"/>
      <c r="FX177" s="42"/>
      <c r="FY177" s="25"/>
      <c r="FZ177" s="605"/>
      <c r="GA177" s="605"/>
      <c r="GB177" s="605"/>
      <c r="GC177" s="605"/>
      <c r="GD177" s="605"/>
      <c r="GE177" s="43"/>
      <c r="GN177" s="21"/>
      <c r="GO177" s="21"/>
    </row>
    <row r="178" spans="1:197" ht="15.75" hidden="1" thickBot="1" x14ac:dyDescent="0.3">
      <c r="A178" s="79">
        <f>IF(beosztás!A226=0,"",beosztás!A226)</f>
        <v>15</v>
      </c>
      <c r="B178" s="80" t="str">
        <f>IF(beosztás!B226=0,"",beosztás!B226)</f>
        <v/>
      </c>
      <c r="C178" s="81" t="str">
        <f>IF(beosztás!C226=0,"",beosztás!C226)</f>
        <v/>
      </c>
      <c r="D178" s="82" t="str">
        <f>IF(beosztás!D226=0,"",beosztás!D226)</f>
        <v/>
      </c>
      <c r="F178" s="27">
        <f t="shared" si="134"/>
        <v>0</v>
      </c>
      <c r="G178" s="28">
        <f>'havi összesítő'!M224</f>
        <v>0</v>
      </c>
      <c r="H178" s="28">
        <f>'havi összesítő'!N224</f>
        <v>0</v>
      </c>
      <c r="I178" s="28">
        <f>'havi összesítő'!L224</f>
        <v>0</v>
      </c>
      <c r="J178" s="28">
        <f>'havi összesítő'!Q224</f>
        <v>0</v>
      </c>
      <c r="K178" s="28">
        <f>'havi összesítő'!O224</f>
        <v>0</v>
      </c>
      <c r="L178" s="40"/>
      <c r="M178" s="27">
        <f t="shared" si="135"/>
        <v>0</v>
      </c>
      <c r="N178" s="28">
        <f>'havi összesítő'!Z224</f>
        <v>0</v>
      </c>
      <c r="O178" s="28">
        <f>'havi összesítő'!AB224</f>
        <v>0</v>
      </c>
      <c r="P178" s="28">
        <f>'havi összesítő'!AA224</f>
        <v>0</v>
      </c>
      <c r="Q178" s="28">
        <f>'havi összesítő'!AE224</f>
        <v>0</v>
      </c>
      <c r="R178" s="28">
        <f>'havi összesítő'!AC224</f>
        <v>0</v>
      </c>
      <c r="S178" s="40"/>
      <c r="T178" s="27">
        <f t="shared" si="136"/>
        <v>0</v>
      </c>
      <c r="U178" s="28">
        <f t="shared" si="137"/>
        <v>0</v>
      </c>
      <c r="V178" s="28">
        <f t="shared" si="138"/>
        <v>0</v>
      </c>
      <c r="W178" s="28">
        <f t="shared" si="139"/>
        <v>0</v>
      </c>
      <c r="X178" s="28">
        <f>'havi összesítő'!AS224</f>
        <v>0</v>
      </c>
      <c r="Y178" s="28">
        <f>'havi összesítő'!AQ224</f>
        <v>0</v>
      </c>
      <c r="Z178" s="41"/>
      <c r="AA178" s="571">
        <f t="shared" si="149"/>
        <v>0</v>
      </c>
      <c r="AB178" s="572">
        <f>'havi összesítő'!BC224</f>
        <v>0</v>
      </c>
      <c r="AC178" s="572">
        <f>'havi összesítő'!BD224</f>
        <v>0</v>
      </c>
      <c r="AD178" s="572">
        <f>'havi összesítő'!BB224</f>
        <v>0</v>
      </c>
      <c r="AE178" s="572">
        <f>'havi összesítő'!BG224</f>
        <v>0</v>
      </c>
      <c r="AF178" s="573">
        <f>'havi összesítő'!BE224</f>
        <v>0</v>
      </c>
      <c r="AG178" s="40"/>
      <c r="AH178" s="27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3"/>
      <c r="AT178" s="29"/>
      <c r="AU178" s="40"/>
      <c r="AV178" s="27"/>
      <c r="AW178" s="28"/>
      <c r="AX178" s="28"/>
      <c r="AY178" s="28"/>
      <c r="AZ178" s="28"/>
      <c r="BA178" s="28"/>
      <c r="BB178" s="28"/>
      <c r="BC178" s="28"/>
      <c r="BD178" s="28"/>
      <c r="BE178" s="28"/>
      <c r="BF178" s="28"/>
      <c r="BG178" s="23"/>
      <c r="BH178" s="29"/>
      <c r="BI178" s="41"/>
      <c r="BJ178" s="27"/>
      <c r="BK178" s="28"/>
      <c r="BL178" s="28"/>
      <c r="BM178" s="28"/>
      <c r="BN178" s="28"/>
      <c r="BO178" s="28"/>
      <c r="BP178" s="28"/>
      <c r="BQ178" s="28"/>
      <c r="BR178" s="28"/>
      <c r="BS178" s="28"/>
      <c r="BT178" s="28"/>
      <c r="BU178" s="23"/>
      <c r="BV178" s="29"/>
      <c r="BW178" s="40"/>
      <c r="BX178" s="27"/>
      <c r="BY178" s="28"/>
      <c r="BZ178" s="28"/>
      <c r="CA178" s="28"/>
      <c r="CB178" s="28"/>
      <c r="CC178" s="28"/>
      <c r="CD178" s="28"/>
      <c r="CE178" s="28"/>
      <c r="CF178" s="28"/>
      <c r="CG178" s="28"/>
      <c r="CH178" s="28"/>
      <c r="CI178" s="23"/>
      <c r="CJ178" s="29"/>
      <c r="CK178" s="40"/>
      <c r="CL178" s="27"/>
      <c r="CM178" s="28"/>
      <c r="CN178" s="28"/>
      <c r="CO178" s="28"/>
      <c r="CP178" s="28"/>
      <c r="CQ178" s="28"/>
      <c r="CR178" s="28"/>
      <c r="CS178" s="28"/>
      <c r="CT178" s="28"/>
      <c r="CU178" s="28"/>
      <c r="CV178" s="28"/>
      <c r="CW178" s="23"/>
      <c r="CX178" s="29"/>
      <c r="CY178" s="41"/>
      <c r="CZ178" s="27"/>
      <c r="DA178" s="28"/>
      <c r="DB178" s="28"/>
      <c r="DC178" s="28"/>
      <c r="DD178" s="28"/>
      <c r="DE178" s="28"/>
      <c r="DF178" s="28"/>
      <c r="DG178" s="28"/>
      <c r="DH178" s="28"/>
      <c r="DI178" s="28"/>
      <c r="DJ178" s="28"/>
      <c r="DK178" s="23"/>
      <c r="DL178" s="29"/>
      <c r="DM178" s="40"/>
      <c r="DN178" s="27"/>
      <c r="DO178" s="28"/>
      <c r="DP178" s="28"/>
      <c r="DQ178" s="28"/>
      <c r="DR178" s="28"/>
      <c r="DS178" s="28"/>
      <c r="DT178" s="28"/>
      <c r="DU178" s="28"/>
      <c r="DV178" s="28"/>
      <c r="DW178" s="28"/>
      <c r="DX178" s="28"/>
      <c r="DY178" s="23"/>
      <c r="DZ178" s="29"/>
      <c r="EA178" s="40"/>
      <c r="EB178" s="27"/>
      <c r="EC178" s="28"/>
      <c r="ED178" s="28"/>
      <c r="EE178" s="28"/>
      <c r="EF178" s="28"/>
      <c r="EG178" s="28"/>
      <c r="EH178" s="28"/>
      <c r="EI178" s="28"/>
      <c r="EJ178" s="28"/>
      <c r="EK178" s="28"/>
      <c r="EL178" s="28"/>
      <c r="EM178" s="23"/>
      <c r="EN178" s="29"/>
      <c r="EO178" s="41"/>
      <c r="EP178" s="27">
        <f t="shared" si="141"/>
        <v>0</v>
      </c>
      <c r="EQ178" s="28">
        <f>'havi összesítő'!FY224</f>
        <v>0</v>
      </c>
      <c r="ER178" s="28">
        <f>'havi összesítő'!FZ224</f>
        <v>0</v>
      </c>
      <c r="ES178" s="28">
        <f>'havi összesítő'!FX224</f>
        <v>0</v>
      </c>
      <c r="ET178" s="28">
        <f>'havi összesítő'!GC224</f>
        <v>0</v>
      </c>
      <c r="EU178" s="28">
        <f>'havi összesítő'!GA224</f>
        <v>0</v>
      </c>
      <c r="EV178" s="42"/>
      <c r="EW178" s="322">
        <f t="shared" si="150"/>
        <v>0</v>
      </c>
      <c r="EX178" s="323">
        <f>'havi összesítő'!GL224</f>
        <v>0</v>
      </c>
      <c r="EY178" s="323">
        <f>'havi összesítő'!GN224</f>
        <v>0</v>
      </c>
      <c r="EZ178" s="323">
        <f>'havi összesítő'!GM224</f>
        <v>0</v>
      </c>
      <c r="FA178" s="323">
        <f>'havi összesítő'!GQ224</f>
        <v>0</v>
      </c>
      <c r="FB178" s="323">
        <f>'havi összesítő'!GO224</f>
        <v>0</v>
      </c>
      <c r="FC178" s="42"/>
      <c r="FD178" s="322">
        <f t="shared" si="143"/>
        <v>0</v>
      </c>
      <c r="FE178" s="323">
        <f t="shared" si="144"/>
        <v>0</v>
      </c>
      <c r="FF178" s="323">
        <f t="shared" si="145"/>
        <v>0</v>
      </c>
      <c r="FG178" s="323">
        <f t="shared" si="146"/>
        <v>0</v>
      </c>
      <c r="FH178" s="323">
        <f t="shared" si="147"/>
        <v>0</v>
      </c>
      <c r="FI178" s="323">
        <f t="shared" si="148"/>
        <v>0</v>
      </c>
      <c r="FJ178" s="41"/>
      <c r="FK178" s="27"/>
      <c r="FL178" s="28"/>
      <c r="FM178" s="28"/>
      <c r="FN178" s="28"/>
      <c r="FO178" s="28"/>
      <c r="FP178" s="28"/>
      <c r="FQ178" s="42"/>
      <c r="FR178" s="27"/>
      <c r="FS178" s="28"/>
      <c r="FT178" s="28"/>
      <c r="FU178" s="28"/>
      <c r="FV178" s="28"/>
      <c r="FW178" s="28"/>
      <c r="FX178" s="42"/>
      <c r="FY178" s="27"/>
      <c r="FZ178" s="28"/>
      <c r="GA178" s="28"/>
      <c r="GB178" s="28"/>
      <c r="GC178" s="28"/>
      <c r="GD178" s="28"/>
      <c r="GE178" s="43"/>
      <c r="GN178" s="21"/>
      <c r="GO178" s="21"/>
    </row>
    <row r="179" spans="1:197" ht="6.75" customHeight="1" thickBot="1" x14ac:dyDescent="0.3">
      <c r="A179" s="371"/>
      <c r="B179" s="372"/>
      <c r="C179" s="372"/>
      <c r="D179" s="372"/>
      <c r="E179" s="30"/>
      <c r="F179" s="371"/>
      <c r="G179" s="372"/>
      <c r="H179" s="372"/>
      <c r="I179" s="372"/>
      <c r="J179" s="372"/>
      <c r="K179" s="372"/>
      <c r="L179" s="372"/>
      <c r="M179" s="372"/>
      <c r="N179" s="372"/>
      <c r="O179" s="372"/>
      <c r="P179" s="372"/>
      <c r="Q179" s="372"/>
      <c r="R179" s="372"/>
      <c r="S179" s="372"/>
      <c r="T179" s="372"/>
      <c r="U179" s="372"/>
      <c r="V179" s="372"/>
      <c r="W179" s="372"/>
      <c r="X179" s="372"/>
      <c r="Y179" s="372"/>
      <c r="Z179" s="372"/>
      <c r="AA179" s="373"/>
      <c r="AB179" s="373"/>
      <c r="AC179" s="373"/>
      <c r="AD179" s="373"/>
      <c r="AE179" s="373"/>
      <c r="AF179" s="373"/>
      <c r="AG179" s="372"/>
      <c r="AH179" s="372"/>
      <c r="AI179" s="372"/>
      <c r="AJ179" s="372"/>
      <c r="AK179" s="372"/>
      <c r="AL179" s="372"/>
      <c r="AM179" s="372"/>
      <c r="AN179" s="372"/>
      <c r="AO179" s="372"/>
      <c r="AP179" s="372"/>
      <c r="AQ179" s="372"/>
      <c r="AR179" s="372"/>
      <c r="AS179" s="372"/>
      <c r="AT179" s="372"/>
      <c r="AU179" s="372"/>
      <c r="AV179" s="372"/>
      <c r="AW179" s="372"/>
      <c r="AX179" s="372"/>
      <c r="AY179" s="372"/>
      <c r="AZ179" s="372"/>
      <c r="BA179" s="372"/>
      <c r="BB179" s="372"/>
      <c r="BC179" s="372"/>
      <c r="BD179" s="372"/>
      <c r="BE179" s="372"/>
      <c r="BF179" s="372"/>
      <c r="BG179" s="372"/>
      <c r="BH179" s="372"/>
      <c r="BI179" s="372"/>
      <c r="BJ179" s="372"/>
      <c r="BK179" s="372"/>
      <c r="BL179" s="372"/>
      <c r="BM179" s="372"/>
      <c r="BN179" s="372"/>
      <c r="BO179" s="372"/>
      <c r="BP179" s="372"/>
      <c r="BQ179" s="372"/>
      <c r="BR179" s="372"/>
      <c r="BS179" s="372"/>
      <c r="BT179" s="372"/>
      <c r="BU179" s="372"/>
      <c r="BV179" s="372"/>
      <c r="BW179" s="372"/>
      <c r="BX179" s="372"/>
      <c r="BY179" s="372"/>
      <c r="BZ179" s="372"/>
      <c r="CA179" s="372"/>
      <c r="CB179" s="372"/>
      <c r="CC179" s="372"/>
      <c r="CD179" s="372"/>
      <c r="CE179" s="372"/>
      <c r="CF179" s="372"/>
      <c r="CG179" s="372"/>
      <c r="CH179" s="372"/>
      <c r="CI179" s="372"/>
      <c r="CJ179" s="372"/>
      <c r="CK179" s="372"/>
      <c r="CL179" s="372"/>
      <c r="CM179" s="372"/>
      <c r="CN179" s="372"/>
      <c r="CO179" s="372"/>
      <c r="CP179" s="372"/>
      <c r="CQ179" s="372"/>
      <c r="CR179" s="372"/>
      <c r="CS179" s="372"/>
      <c r="CT179" s="372"/>
      <c r="CU179" s="372"/>
      <c r="CV179" s="372"/>
      <c r="CW179" s="372"/>
      <c r="CX179" s="372"/>
      <c r="CY179" s="372"/>
      <c r="CZ179" s="372"/>
      <c r="DA179" s="372"/>
      <c r="DB179" s="372"/>
      <c r="DC179" s="372"/>
      <c r="DD179" s="372"/>
      <c r="DE179" s="372"/>
      <c r="DF179" s="372"/>
      <c r="DG179" s="372"/>
      <c r="DH179" s="372"/>
      <c r="DI179" s="372"/>
      <c r="DJ179" s="372"/>
      <c r="DK179" s="372"/>
      <c r="DL179" s="372"/>
      <c r="DM179" s="372"/>
      <c r="DN179" s="372"/>
      <c r="DO179" s="372"/>
      <c r="DP179" s="372"/>
      <c r="DQ179" s="372"/>
      <c r="DR179" s="372"/>
      <c r="DS179" s="372"/>
      <c r="DT179" s="372"/>
      <c r="DU179" s="372"/>
      <c r="DV179" s="372"/>
      <c r="DW179" s="372"/>
      <c r="DX179" s="372"/>
      <c r="DY179" s="372"/>
      <c r="DZ179" s="372"/>
      <c r="EA179" s="372"/>
      <c r="EB179" s="372"/>
      <c r="EC179" s="372"/>
      <c r="ED179" s="372"/>
      <c r="EE179" s="372"/>
      <c r="EF179" s="372"/>
      <c r="EG179" s="372"/>
      <c r="EH179" s="372"/>
      <c r="EI179" s="372"/>
      <c r="EJ179" s="372"/>
      <c r="EK179" s="372"/>
      <c r="EL179" s="372"/>
      <c r="EM179" s="372"/>
      <c r="EN179" s="372"/>
      <c r="EO179" s="372"/>
      <c r="EP179" s="372"/>
      <c r="EQ179" s="372"/>
      <c r="ER179" s="372"/>
      <c r="ES179" s="372"/>
      <c r="ET179" s="372"/>
      <c r="EU179" s="372"/>
      <c r="EV179" s="372"/>
      <c r="EW179" s="372"/>
      <c r="EX179" s="372"/>
      <c r="EY179" s="372"/>
      <c r="EZ179" s="372"/>
      <c r="FA179" s="372"/>
      <c r="FB179" s="372"/>
      <c r="FC179" s="372"/>
      <c r="FD179" s="372"/>
      <c r="FE179" s="372"/>
      <c r="FF179" s="372"/>
      <c r="FG179" s="372"/>
      <c r="FH179" s="372"/>
      <c r="FI179" s="372"/>
      <c r="FJ179" s="372"/>
      <c r="FK179" s="372"/>
      <c r="FL179" s="372"/>
      <c r="FM179" s="372"/>
      <c r="FN179" s="372"/>
      <c r="FO179" s="372"/>
      <c r="FP179" s="372"/>
      <c r="FQ179" s="372"/>
      <c r="FR179" s="372"/>
      <c r="FS179" s="372"/>
      <c r="FT179" s="372"/>
      <c r="FU179" s="372"/>
      <c r="FV179" s="372"/>
      <c r="FW179" s="372"/>
      <c r="FX179" s="372"/>
      <c r="FY179" s="373"/>
      <c r="FZ179" s="373"/>
      <c r="GA179" s="373"/>
      <c r="GB179" s="373"/>
      <c r="GC179" s="373"/>
      <c r="GD179" s="373"/>
      <c r="GE179" s="375"/>
    </row>
    <row r="180" spans="1:197" s="21" customFormat="1" x14ac:dyDescent="0.25">
      <c r="GN180" s="22"/>
      <c r="GO180" s="22"/>
    </row>
    <row r="181" spans="1:197" s="21" customFormat="1" x14ac:dyDescent="0.25">
      <c r="GN181" s="22"/>
      <c r="GO181" s="22"/>
    </row>
    <row r="182" spans="1:197" s="21" customFormat="1" x14ac:dyDescent="0.25">
      <c r="GN182" s="22"/>
      <c r="GO182" s="22"/>
    </row>
    <row r="183" spans="1:197" s="21" customFormat="1" x14ac:dyDescent="0.25">
      <c r="GN183" s="22"/>
      <c r="GO183" s="22"/>
    </row>
    <row r="184" spans="1:197" s="21" customFormat="1" x14ac:dyDescent="0.25">
      <c r="GN184" s="22"/>
      <c r="GO184" s="22"/>
    </row>
    <row r="185" spans="1:197" s="21" customFormat="1" x14ac:dyDescent="0.25">
      <c r="GN185" s="22"/>
      <c r="GO185" s="22"/>
    </row>
    <row r="186" spans="1:197" s="21" customFormat="1" x14ac:dyDescent="0.25">
      <c r="GN186" s="22"/>
      <c r="GO186" s="22"/>
    </row>
    <row r="187" spans="1:197" s="21" customFormat="1" x14ac:dyDescent="0.25">
      <c r="GN187" s="22"/>
      <c r="GO187" s="22"/>
    </row>
    <row r="188" spans="1:197" s="21" customFormat="1" x14ac:dyDescent="0.25">
      <c r="GN188" s="22"/>
      <c r="GO188" s="22"/>
    </row>
    <row r="189" spans="1:197" s="21" customFormat="1" x14ac:dyDescent="0.25">
      <c r="GN189" s="22"/>
      <c r="GO189" s="22"/>
    </row>
    <row r="190" spans="1:197" s="21" customFormat="1" x14ac:dyDescent="0.25">
      <c r="GN190" s="22"/>
      <c r="GO190" s="22"/>
    </row>
    <row r="191" spans="1:197" s="21" customFormat="1" x14ac:dyDescent="0.25">
      <c r="GN191" s="22"/>
      <c r="GO191" s="22"/>
    </row>
    <row r="192" spans="1:197" s="21" customFormat="1" x14ac:dyDescent="0.25">
      <c r="GN192" s="22"/>
      <c r="GO192" s="22"/>
    </row>
    <row r="193" spans="196:197" s="21" customFormat="1" x14ac:dyDescent="0.25">
      <c r="GN193" s="22"/>
      <c r="GO193" s="22"/>
    </row>
    <row r="194" spans="196:197" s="21" customFormat="1" x14ac:dyDescent="0.25">
      <c r="GN194" s="22"/>
      <c r="GO194" s="22"/>
    </row>
    <row r="195" spans="196:197" s="21" customFormat="1" x14ac:dyDescent="0.25">
      <c r="GN195" s="22"/>
      <c r="GO195" s="22"/>
    </row>
    <row r="196" spans="196:197" s="21" customFormat="1" x14ac:dyDescent="0.25">
      <c r="GN196" s="22"/>
      <c r="GO196" s="22"/>
    </row>
    <row r="197" spans="196:197" s="21" customFormat="1" x14ac:dyDescent="0.25">
      <c r="GN197" s="22"/>
      <c r="GO197" s="22"/>
    </row>
    <row r="198" spans="196:197" s="21" customFormat="1" x14ac:dyDescent="0.25">
      <c r="GN198" s="22"/>
      <c r="GO198" s="22"/>
    </row>
    <row r="199" spans="196:197" s="21" customFormat="1" x14ac:dyDescent="0.25">
      <c r="GN199" s="22"/>
      <c r="GO199" s="22"/>
    </row>
    <row r="200" spans="196:197" s="21" customFormat="1" x14ac:dyDescent="0.25">
      <c r="GN200" s="22"/>
      <c r="GO200" s="22"/>
    </row>
    <row r="201" spans="196:197" s="21" customFormat="1" x14ac:dyDescent="0.25">
      <c r="GN201" s="22"/>
      <c r="GO201" s="22"/>
    </row>
    <row r="202" spans="196:197" s="21" customFormat="1" x14ac:dyDescent="0.25">
      <c r="GN202" s="22"/>
      <c r="GO202" s="22"/>
    </row>
    <row r="203" spans="196:197" s="21" customFormat="1" x14ac:dyDescent="0.25">
      <c r="GN203" s="22"/>
      <c r="GO203" s="22"/>
    </row>
    <row r="204" spans="196:197" s="21" customFormat="1" x14ac:dyDescent="0.25">
      <c r="GN204" s="22"/>
      <c r="GO204" s="22"/>
    </row>
    <row r="205" spans="196:197" s="21" customFormat="1" x14ac:dyDescent="0.25">
      <c r="GN205" s="22"/>
      <c r="GO205" s="22"/>
    </row>
    <row r="206" spans="196:197" s="21" customFormat="1" x14ac:dyDescent="0.25">
      <c r="GN206" s="22"/>
      <c r="GO206" s="22"/>
    </row>
    <row r="207" spans="196:197" s="21" customFormat="1" x14ac:dyDescent="0.25">
      <c r="GN207" s="22"/>
      <c r="GO207" s="22"/>
    </row>
    <row r="208" spans="196:197" s="21" customFormat="1" x14ac:dyDescent="0.25">
      <c r="GN208" s="22"/>
      <c r="GO208" s="22"/>
    </row>
    <row r="209" spans="196:197" s="21" customFormat="1" x14ac:dyDescent="0.25">
      <c r="GN209" s="22"/>
      <c r="GO209" s="22"/>
    </row>
    <row r="210" spans="196:197" s="21" customFormat="1" x14ac:dyDescent="0.25">
      <c r="GN210" s="22"/>
      <c r="GO210" s="22"/>
    </row>
    <row r="211" spans="196:197" s="21" customFormat="1" x14ac:dyDescent="0.25">
      <c r="GN211" s="22"/>
      <c r="GO211" s="22"/>
    </row>
    <row r="212" spans="196:197" s="21" customFormat="1" x14ac:dyDescent="0.25">
      <c r="GN212" s="22"/>
      <c r="GO212" s="22"/>
    </row>
    <row r="213" spans="196:197" s="21" customFormat="1" x14ac:dyDescent="0.25">
      <c r="GN213" s="22"/>
      <c r="GO213" s="22"/>
    </row>
    <row r="214" spans="196:197" s="21" customFormat="1" x14ac:dyDescent="0.25">
      <c r="GN214" s="22"/>
      <c r="GO214" s="22"/>
    </row>
    <row r="215" spans="196:197" s="21" customFormat="1" x14ac:dyDescent="0.25">
      <c r="GN215" s="22"/>
      <c r="GO215" s="22"/>
    </row>
    <row r="216" spans="196:197" s="21" customFormat="1" x14ac:dyDescent="0.25">
      <c r="GN216" s="22"/>
      <c r="GO216" s="22"/>
    </row>
    <row r="217" spans="196:197" s="21" customFormat="1" x14ac:dyDescent="0.25">
      <c r="GN217" s="22"/>
      <c r="GO217" s="22"/>
    </row>
    <row r="218" spans="196:197" s="21" customFormat="1" x14ac:dyDescent="0.25">
      <c r="GN218" s="22"/>
      <c r="GO218" s="22"/>
    </row>
    <row r="219" spans="196:197" s="21" customFormat="1" x14ac:dyDescent="0.25">
      <c r="GN219" s="22"/>
      <c r="GO219" s="22"/>
    </row>
    <row r="220" spans="196:197" s="21" customFormat="1" x14ac:dyDescent="0.25">
      <c r="GN220" s="22"/>
      <c r="GO220" s="22"/>
    </row>
    <row r="221" spans="196:197" s="21" customFormat="1" x14ac:dyDescent="0.25">
      <c r="GN221" s="22"/>
      <c r="GO221" s="22"/>
    </row>
    <row r="222" spans="196:197" s="21" customFormat="1" x14ac:dyDescent="0.25">
      <c r="GN222" s="22"/>
      <c r="GO222" s="22"/>
    </row>
    <row r="223" spans="196:197" s="21" customFormat="1" x14ac:dyDescent="0.25">
      <c r="GN223" s="22"/>
      <c r="GO223" s="22"/>
    </row>
    <row r="224" spans="196:197" s="21" customFormat="1" x14ac:dyDescent="0.25">
      <c r="GN224" s="22"/>
      <c r="GO224" s="22"/>
    </row>
    <row r="225" spans="196:197" s="21" customFormat="1" x14ac:dyDescent="0.25">
      <c r="GN225" s="22"/>
      <c r="GO225" s="22"/>
    </row>
    <row r="226" spans="196:197" s="21" customFormat="1" x14ac:dyDescent="0.25">
      <c r="GN226" s="22"/>
      <c r="GO226" s="22"/>
    </row>
    <row r="227" spans="196:197" s="21" customFormat="1" x14ac:dyDescent="0.25">
      <c r="GN227" s="22"/>
      <c r="GO227" s="22"/>
    </row>
    <row r="228" spans="196:197" s="21" customFormat="1" x14ac:dyDescent="0.25">
      <c r="GN228" s="22"/>
      <c r="GO228" s="22"/>
    </row>
    <row r="229" spans="196:197" s="21" customFormat="1" x14ac:dyDescent="0.25">
      <c r="GN229" s="22"/>
      <c r="GO229" s="22"/>
    </row>
    <row r="230" spans="196:197" s="21" customFormat="1" x14ac:dyDescent="0.25">
      <c r="GN230" s="22"/>
      <c r="GO230" s="22"/>
    </row>
    <row r="231" spans="196:197" s="21" customFormat="1" x14ac:dyDescent="0.25">
      <c r="GN231" s="22"/>
      <c r="GO231" s="22"/>
    </row>
    <row r="232" spans="196:197" s="21" customFormat="1" x14ac:dyDescent="0.25">
      <c r="GN232" s="22"/>
      <c r="GO232" s="22"/>
    </row>
    <row r="233" spans="196:197" s="21" customFormat="1" x14ac:dyDescent="0.25">
      <c r="GN233" s="22"/>
      <c r="GO233" s="22"/>
    </row>
    <row r="234" spans="196:197" s="21" customFormat="1" x14ac:dyDescent="0.25">
      <c r="GN234" s="22"/>
      <c r="GO234" s="22"/>
    </row>
    <row r="235" spans="196:197" s="21" customFormat="1" x14ac:dyDescent="0.25">
      <c r="GN235" s="22"/>
      <c r="GO235" s="22"/>
    </row>
    <row r="236" spans="196:197" s="21" customFormat="1" x14ac:dyDescent="0.25">
      <c r="GN236" s="22"/>
      <c r="GO236" s="22"/>
    </row>
    <row r="237" spans="196:197" s="21" customFormat="1" x14ac:dyDescent="0.25">
      <c r="GN237" s="22"/>
      <c r="GO237" s="22"/>
    </row>
    <row r="238" spans="196:197" s="21" customFormat="1" x14ac:dyDescent="0.25">
      <c r="GN238" s="22"/>
      <c r="GO238" s="22"/>
    </row>
    <row r="239" spans="196:197" s="21" customFormat="1" x14ac:dyDescent="0.25">
      <c r="GN239" s="22"/>
      <c r="GO239" s="22"/>
    </row>
    <row r="240" spans="196:197" s="21" customFormat="1" x14ac:dyDescent="0.25">
      <c r="GN240" s="22"/>
      <c r="GO240" s="22"/>
    </row>
    <row r="241" spans="196:197" s="21" customFormat="1" x14ac:dyDescent="0.25">
      <c r="GN241" s="22"/>
      <c r="GO241" s="22"/>
    </row>
    <row r="242" spans="196:197" s="21" customFormat="1" x14ac:dyDescent="0.25">
      <c r="GN242" s="22"/>
      <c r="GO242" s="22"/>
    </row>
    <row r="243" spans="196:197" s="21" customFormat="1" x14ac:dyDescent="0.25">
      <c r="GN243" s="22"/>
      <c r="GO243" s="22"/>
    </row>
    <row r="244" spans="196:197" s="21" customFormat="1" x14ac:dyDescent="0.25">
      <c r="GN244" s="22"/>
      <c r="GO244" s="22"/>
    </row>
    <row r="245" spans="196:197" s="21" customFormat="1" x14ac:dyDescent="0.25">
      <c r="GN245" s="22"/>
      <c r="GO245" s="22"/>
    </row>
    <row r="246" spans="196:197" s="21" customFormat="1" x14ac:dyDescent="0.25">
      <c r="GN246" s="22"/>
      <c r="GO246" s="22"/>
    </row>
    <row r="247" spans="196:197" s="21" customFormat="1" x14ac:dyDescent="0.25">
      <c r="GN247" s="22"/>
      <c r="GO247" s="22"/>
    </row>
    <row r="248" spans="196:197" s="21" customFormat="1" x14ac:dyDescent="0.25">
      <c r="GN248" s="22"/>
      <c r="GO248" s="22"/>
    </row>
    <row r="249" spans="196:197" s="21" customFormat="1" x14ac:dyDescent="0.25">
      <c r="GN249" s="22"/>
      <c r="GO249" s="22"/>
    </row>
    <row r="250" spans="196:197" s="21" customFormat="1" x14ac:dyDescent="0.25">
      <c r="GN250" s="22"/>
      <c r="GO250" s="22"/>
    </row>
    <row r="251" spans="196:197" s="21" customFormat="1" x14ac:dyDescent="0.25">
      <c r="GN251" s="22"/>
      <c r="GO251" s="22"/>
    </row>
    <row r="252" spans="196:197" s="21" customFormat="1" x14ac:dyDescent="0.25">
      <c r="GN252" s="22"/>
      <c r="GO252" s="22"/>
    </row>
    <row r="253" spans="196:197" s="21" customFormat="1" x14ac:dyDescent="0.25">
      <c r="GN253" s="22"/>
      <c r="GO253" s="22"/>
    </row>
    <row r="254" spans="196:197" s="21" customFormat="1" x14ac:dyDescent="0.25">
      <c r="GN254" s="22"/>
      <c r="GO254" s="22"/>
    </row>
    <row r="255" spans="196:197" s="21" customFormat="1" x14ac:dyDescent="0.25">
      <c r="GN255" s="22"/>
      <c r="GO255" s="22"/>
    </row>
    <row r="256" spans="196:197" s="21" customFormat="1" x14ac:dyDescent="0.25">
      <c r="GN256" s="22"/>
      <c r="GO256" s="22"/>
    </row>
    <row r="257" spans="196:197" s="21" customFormat="1" x14ac:dyDescent="0.25">
      <c r="GN257" s="22"/>
      <c r="GO257" s="22"/>
    </row>
    <row r="258" spans="196:197" s="21" customFormat="1" x14ac:dyDescent="0.25">
      <c r="GN258" s="22"/>
      <c r="GO258" s="22"/>
    </row>
    <row r="259" spans="196:197" s="21" customFormat="1" x14ac:dyDescent="0.25">
      <c r="GN259" s="22"/>
      <c r="GO259" s="22"/>
    </row>
    <row r="260" spans="196:197" s="21" customFormat="1" x14ac:dyDescent="0.25">
      <c r="GN260" s="22"/>
      <c r="GO260" s="22"/>
    </row>
    <row r="261" spans="196:197" s="21" customFormat="1" x14ac:dyDescent="0.25">
      <c r="GN261" s="22"/>
      <c r="GO261" s="22"/>
    </row>
    <row r="262" spans="196:197" s="21" customFormat="1" x14ac:dyDescent="0.25">
      <c r="GN262" s="22"/>
      <c r="GO262" s="22"/>
    </row>
    <row r="263" spans="196:197" s="21" customFormat="1" x14ac:dyDescent="0.25">
      <c r="GN263" s="22"/>
      <c r="GO263" s="22"/>
    </row>
    <row r="264" spans="196:197" s="21" customFormat="1" x14ac:dyDescent="0.25">
      <c r="GN264" s="22"/>
      <c r="GO264" s="22"/>
    </row>
    <row r="265" spans="196:197" s="21" customFormat="1" x14ac:dyDescent="0.25">
      <c r="GN265" s="22"/>
      <c r="GO265" s="22"/>
    </row>
    <row r="266" spans="196:197" s="21" customFormat="1" x14ac:dyDescent="0.25">
      <c r="GN266" s="22"/>
      <c r="GO266" s="22"/>
    </row>
    <row r="267" spans="196:197" s="21" customFormat="1" x14ac:dyDescent="0.25">
      <c r="GN267" s="22"/>
      <c r="GO267" s="22"/>
    </row>
    <row r="268" spans="196:197" s="21" customFormat="1" x14ac:dyDescent="0.25">
      <c r="GN268" s="22"/>
      <c r="GO268" s="22"/>
    </row>
    <row r="269" spans="196:197" s="21" customFormat="1" x14ac:dyDescent="0.25">
      <c r="GN269" s="22"/>
      <c r="GO269" s="22"/>
    </row>
    <row r="270" spans="196:197" s="21" customFormat="1" x14ac:dyDescent="0.25">
      <c r="GN270" s="22"/>
      <c r="GO270" s="22"/>
    </row>
    <row r="271" spans="196:197" s="21" customFormat="1" x14ac:dyDescent="0.25">
      <c r="GN271" s="22"/>
      <c r="GO271" s="22"/>
    </row>
    <row r="272" spans="196:197" s="21" customFormat="1" x14ac:dyDescent="0.25">
      <c r="GN272" s="22"/>
      <c r="GO272" s="22"/>
    </row>
    <row r="273" spans="196:197" s="21" customFormat="1" x14ac:dyDescent="0.25">
      <c r="GN273" s="22"/>
      <c r="GO273" s="22"/>
    </row>
    <row r="274" spans="196:197" s="21" customFormat="1" x14ac:dyDescent="0.25">
      <c r="GN274" s="22"/>
      <c r="GO274" s="22"/>
    </row>
    <row r="275" spans="196:197" s="21" customFormat="1" x14ac:dyDescent="0.25">
      <c r="GN275" s="22"/>
      <c r="GO275" s="22"/>
    </row>
    <row r="276" spans="196:197" s="21" customFormat="1" x14ac:dyDescent="0.25">
      <c r="GN276" s="22"/>
      <c r="GO276" s="22"/>
    </row>
    <row r="277" spans="196:197" s="21" customFormat="1" x14ac:dyDescent="0.25">
      <c r="GN277" s="22"/>
      <c r="GO277" s="22"/>
    </row>
    <row r="278" spans="196:197" s="21" customFormat="1" x14ac:dyDescent="0.25">
      <c r="GN278" s="22"/>
      <c r="GO278" s="22"/>
    </row>
    <row r="279" spans="196:197" s="21" customFormat="1" x14ac:dyDescent="0.25">
      <c r="GN279" s="22"/>
      <c r="GO279" s="22"/>
    </row>
    <row r="280" spans="196:197" s="21" customFormat="1" x14ac:dyDescent="0.25">
      <c r="GN280" s="22"/>
      <c r="GO280" s="22"/>
    </row>
    <row r="281" spans="196:197" s="21" customFormat="1" x14ac:dyDescent="0.25">
      <c r="GN281" s="22"/>
      <c r="GO281" s="22"/>
    </row>
    <row r="282" spans="196:197" s="21" customFormat="1" x14ac:dyDescent="0.25">
      <c r="GN282" s="22"/>
      <c r="GO282" s="22"/>
    </row>
    <row r="283" spans="196:197" s="21" customFormat="1" x14ac:dyDescent="0.25">
      <c r="GN283" s="22"/>
      <c r="GO283" s="22"/>
    </row>
    <row r="284" spans="196:197" s="21" customFormat="1" x14ac:dyDescent="0.25">
      <c r="GN284" s="22"/>
      <c r="GO284" s="22"/>
    </row>
    <row r="285" spans="196:197" s="21" customFormat="1" x14ac:dyDescent="0.25">
      <c r="GN285" s="22"/>
      <c r="GO285" s="22"/>
    </row>
    <row r="286" spans="196:197" s="21" customFormat="1" x14ac:dyDescent="0.25">
      <c r="GN286" s="22"/>
      <c r="GO286" s="22"/>
    </row>
    <row r="287" spans="196:197" s="21" customFormat="1" x14ac:dyDescent="0.25">
      <c r="GN287" s="22"/>
      <c r="GO287" s="22"/>
    </row>
    <row r="288" spans="196:197" s="21" customFormat="1" x14ac:dyDescent="0.25">
      <c r="GN288" s="22"/>
      <c r="GO288" s="22"/>
    </row>
    <row r="289" spans="196:197" s="21" customFormat="1" x14ac:dyDescent="0.25">
      <c r="GN289" s="22"/>
      <c r="GO289" s="22"/>
    </row>
    <row r="290" spans="196:197" s="21" customFormat="1" x14ac:dyDescent="0.25">
      <c r="GN290" s="22"/>
      <c r="GO290" s="22"/>
    </row>
    <row r="291" spans="196:197" s="21" customFormat="1" x14ac:dyDescent="0.25">
      <c r="GN291" s="22"/>
      <c r="GO291" s="22"/>
    </row>
    <row r="292" spans="196:197" s="21" customFormat="1" x14ac:dyDescent="0.25">
      <c r="GN292" s="22"/>
      <c r="GO292" s="22"/>
    </row>
    <row r="293" spans="196:197" s="21" customFormat="1" x14ac:dyDescent="0.25">
      <c r="GN293" s="22"/>
      <c r="GO293" s="22"/>
    </row>
    <row r="294" spans="196:197" s="21" customFormat="1" x14ac:dyDescent="0.25">
      <c r="GN294" s="22"/>
      <c r="GO294" s="22"/>
    </row>
    <row r="295" spans="196:197" s="21" customFormat="1" x14ac:dyDescent="0.25">
      <c r="GN295" s="22"/>
      <c r="GO295" s="22"/>
    </row>
    <row r="296" spans="196:197" s="21" customFormat="1" x14ac:dyDescent="0.25">
      <c r="GN296" s="22"/>
      <c r="GO296" s="22"/>
    </row>
    <row r="297" spans="196:197" s="21" customFormat="1" x14ac:dyDescent="0.25">
      <c r="GN297" s="22"/>
      <c r="GO297" s="22"/>
    </row>
    <row r="298" spans="196:197" s="21" customFormat="1" x14ac:dyDescent="0.25">
      <c r="GN298" s="22"/>
      <c r="GO298" s="22"/>
    </row>
    <row r="299" spans="196:197" s="21" customFormat="1" x14ac:dyDescent="0.25">
      <c r="GN299" s="22"/>
      <c r="GO299" s="22"/>
    </row>
    <row r="300" spans="196:197" s="21" customFormat="1" x14ac:dyDescent="0.25">
      <c r="GN300" s="22"/>
      <c r="GO300" s="22"/>
    </row>
    <row r="301" spans="196:197" s="21" customFormat="1" x14ac:dyDescent="0.25">
      <c r="GN301" s="22"/>
      <c r="GO301" s="22"/>
    </row>
    <row r="302" spans="196:197" s="21" customFormat="1" x14ac:dyDescent="0.25">
      <c r="GN302" s="22"/>
      <c r="GO302" s="22"/>
    </row>
    <row r="303" spans="196:197" s="21" customFormat="1" x14ac:dyDescent="0.25">
      <c r="GN303" s="22"/>
      <c r="GO303" s="22"/>
    </row>
    <row r="304" spans="196:197" s="21" customFormat="1" x14ac:dyDescent="0.25">
      <c r="GN304" s="22"/>
      <c r="GO304" s="22"/>
    </row>
    <row r="305" spans="196:197" s="21" customFormat="1" x14ac:dyDescent="0.25">
      <c r="GN305" s="22"/>
      <c r="GO305" s="22"/>
    </row>
    <row r="306" spans="196:197" s="21" customFormat="1" x14ac:dyDescent="0.25">
      <c r="GN306" s="22"/>
      <c r="GO306" s="22"/>
    </row>
    <row r="307" spans="196:197" s="21" customFormat="1" x14ac:dyDescent="0.25">
      <c r="GN307" s="22"/>
      <c r="GO307" s="22"/>
    </row>
    <row r="308" spans="196:197" s="21" customFormat="1" x14ac:dyDescent="0.25">
      <c r="GN308" s="22"/>
      <c r="GO308" s="22"/>
    </row>
    <row r="309" spans="196:197" s="21" customFormat="1" x14ac:dyDescent="0.25">
      <c r="GN309" s="22"/>
      <c r="GO309" s="22"/>
    </row>
    <row r="310" spans="196:197" s="21" customFormat="1" x14ac:dyDescent="0.25">
      <c r="GN310" s="22"/>
      <c r="GO310" s="22"/>
    </row>
    <row r="311" spans="196:197" s="21" customFormat="1" x14ac:dyDescent="0.25">
      <c r="GN311" s="22"/>
      <c r="GO311" s="22"/>
    </row>
    <row r="312" spans="196:197" s="21" customFormat="1" x14ac:dyDescent="0.25">
      <c r="GN312" s="22"/>
      <c r="GO312" s="22"/>
    </row>
    <row r="313" spans="196:197" s="21" customFormat="1" x14ac:dyDescent="0.25">
      <c r="GN313" s="22"/>
      <c r="GO313" s="22"/>
    </row>
    <row r="314" spans="196:197" s="21" customFormat="1" x14ac:dyDescent="0.25">
      <c r="GN314" s="22"/>
      <c r="GO314" s="22"/>
    </row>
    <row r="315" spans="196:197" s="21" customFormat="1" x14ac:dyDescent="0.25">
      <c r="GN315" s="22"/>
      <c r="GO315" s="22"/>
    </row>
    <row r="316" spans="196:197" s="21" customFormat="1" x14ac:dyDescent="0.25">
      <c r="GN316" s="22"/>
      <c r="GO316" s="22"/>
    </row>
    <row r="317" spans="196:197" s="21" customFormat="1" x14ac:dyDescent="0.25">
      <c r="GN317" s="22"/>
      <c r="GO317" s="22"/>
    </row>
    <row r="318" spans="196:197" s="21" customFormat="1" x14ac:dyDescent="0.25">
      <c r="GN318" s="22"/>
      <c r="GO318" s="22"/>
    </row>
    <row r="319" spans="196:197" s="21" customFormat="1" x14ac:dyDescent="0.25">
      <c r="GN319" s="22"/>
      <c r="GO319" s="22"/>
    </row>
    <row r="320" spans="196:197" s="21" customFormat="1" x14ac:dyDescent="0.25">
      <c r="GN320" s="22"/>
      <c r="GO320" s="22"/>
    </row>
    <row r="321" spans="196:197" s="21" customFormat="1" x14ac:dyDescent="0.25">
      <c r="GN321" s="22"/>
      <c r="GO321" s="22"/>
    </row>
    <row r="322" spans="196:197" s="21" customFormat="1" x14ac:dyDescent="0.25">
      <c r="GN322" s="22"/>
      <c r="GO322" s="22"/>
    </row>
    <row r="323" spans="196:197" s="21" customFormat="1" x14ac:dyDescent="0.25">
      <c r="GN323" s="22"/>
      <c r="GO323" s="22"/>
    </row>
    <row r="324" spans="196:197" s="21" customFormat="1" x14ac:dyDescent="0.25">
      <c r="GN324" s="22"/>
      <c r="GO324" s="22"/>
    </row>
    <row r="325" spans="196:197" s="21" customFormat="1" x14ac:dyDescent="0.25">
      <c r="GN325" s="22"/>
      <c r="GO325" s="22"/>
    </row>
    <row r="326" spans="196:197" s="21" customFormat="1" x14ac:dyDescent="0.25">
      <c r="GN326" s="22"/>
      <c r="GO326" s="22"/>
    </row>
    <row r="327" spans="196:197" s="21" customFormat="1" x14ac:dyDescent="0.25">
      <c r="GN327" s="22"/>
      <c r="GO327" s="22"/>
    </row>
    <row r="328" spans="196:197" s="21" customFormat="1" x14ac:dyDescent="0.25">
      <c r="GN328" s="22"/>
      <c r="GO328" s="22"/>
    </row>
    <row r="329" spans="196:197" s="21" customFormat="1" x14ac:dyDescent="0.25">
      <c r="GN329" s="22"/>
      <c r="GO329" s="22"/>
    </row>
    <row r="330" spans="196:197" s="21" customFormat="1" x14ac:dyDescent="0.25">
      <c r="GN330" s="22"/>
      <c r="GO330" s="22"/>
    </row>
    <row r="331" spans="196:197" s="21" customFormat="1" x14ac:dyDescent="0.25">
      <c r="GN331" s="22"/>
      <c r="GO331" s="22"/>
    </row>
    <row r="332" spans="196:197" s="21" customFormat="1" x14ac:dyDescent="0.25">
      <c r="GN332" s="22"/>
      <c r="GO332" s="22"/>
    </row>
    <row r="333" spans="196:197" s="21" customFormat="1" x14ac:dyDescent="0.25">
      <c r="GN333" s="22"/>
      <c r="GO333" s="22"/>
    </row>
    <row r="334" spans="196:197" s="21" customFormat="1" x14ac:dyDescent="0.25">
      <c r="GN334" s="22"/>
      <c r="GO334" s="22"/>
    </row>
    <row r="335" spans="196:197" s="21" customFormat="1" x14ac:dyDescent="0.25">
      <c r="GN335" s="22"/>
      <c r="GO335" s="22"/>
    </row>
    <row r="336" spans="196:197" s="21" customFormat="1" x14ac:dyDescent="0.25">
      <c r="GN336" s="22"/>
      <c r="GO336" s="22"/>
    </row>
    <row r="337" spans="196:197" s="21" customFormat="1" x14ac:dyDescent="0.25">
      <c r="GN337" s="22"/>
      <c r="GO337" s="22"/>
    </row>
    <row r="338" spans="196:197" s="21" customFormat="1" x14ac:dyDescent="0.25">
      <c r="GN338" s="22"/>
      <c r="GO338" s="22"/>
    </row>
    <row r="339" spans="196:197" s="21" customFormat="1" x14ac:dyDescent="0.25">
      <c r="GN339" s="22"/>
      <c r="GO339" s="22"/>
    </row>
    <row r="340" spans="196:197" s="21" customFormat="1" x14ac:dyDescent="0.25">
      <c r="GN340" s="22"/>
      <c r="GO340" s="22"/>
    </row>
    <row r="341" spans="196:197" s="21" customFormat="1" x14ac:dyDescent="0.25">
      <c r="GN341" s="22"/>
      <c r="GO341" s="22"/>
    </row>
    <row r="342" spans="196:197" s="21" customFormat="1" x14ac:dyDescent="0.25">
      <c r="GN342" s="22"/>
      <c r="GO342" s="22"/>
    </row>
    <row r="343" spans="196:197" s="21" customFormat="1" x14ac:dyDescent="0.25">
      <c r="GN343" s="22"/>
      <c r="GO343" s="22"/>
    </row>
    <row r="344" spans="196:197" s="21" customFormat="1" x14ac:dyDescent="0.25">
      <c r="GN344" s="22"/>
      <c r="GO344" s="22"/>
    </row>
    <row r="345" spans="196:197" s="21" customFormat="1" x14ac:dyDescent="0.25">
      <c r="GN345" s="22"/>
      <c r="GO345" s="22"/>
    </row>
    <row r="346" spans="196:197" s="21" customFormat="1" x14ac:dyDescent="0.25">
      <c r="GN346" s="22"/>
      <c r="GO346" s="22"/>
    </row>
    <row r="347" spans="196:197" s="21" customFormat="1" x14ac:dyDescent="0.25">
      <c r="GN347" s="22"/>
      <c r="GO347" s="22"/>
    </row>
    <row r="348" spans="196:197" s="21" customFormat="1" x14ac:dyDescent="0.25">
      <c r="GN348" s="22"/>
      <c r="GO348" s="22"/>
    </row>
    <row r="349" spans="196:197" s="21" customFormat="1" x14ac:dyDescent="0.25">
      <c r="GN349" s="22"/>
      <c r="GO349" s="22"/>
    </row>
    <row r="350" spans="196:197" s="21" customFormat="1" x14ac:dyDescent="0.25">
      <c r="GN350" s="22"/>
      <c r="GO350" s="22"/>
    </row>
    <row r="351" spans="196:197" s="21" customFormat="1" x14ac:dyDescent="0.25">
      <c r="GN351" s="22"/>
      <c r="GO351" s="22"/>
    </row>
    <row r="352" spans="196:197" s="21" customFormat="1" x14ac:dyDescent="0.25">
      <c r="GN352" s="22"/>
      <c r="GO352" s="22"/>
    </row>
    <row r="353" spans="196:197" s="21" customFormat="1" x14ac:dyDescent="0.25">
      <c r="GN353" s="22"/>
      <c r="GO353" s="22"/>
    </row>
    <row r="354" spans="196:197" s="21" customFormat="1" x14ac:dyDescent="0.25">
      <c r="GN354" s="22"/>
      <c r="GO354" s="22"/>
    </row>
    <row r="355" spans="196:197" s="21" customFormat="1" x14ac:dyDescent="0.25">
      <c r="GN355" s="22"/>
      <c r="GO355" s="22"/>
    </row>
    <row r="356" spans="196:197" s="21" customFormat="1" x14ac:dyDescent="0.25">
      <c r="GN356" s="22"/>
      <c r="GO356" s="22"/>
    </row>
    <row r="357" spans="196:197" s="21" customFormat="1" x14ac:dyDescent="0.25">
      <c r="GN357" s="22"/>
      <c r="GO357" s="22"/>
    </row>
    <row r="358" spans="196:197" s="21" customFormat="1" x14ac:dyDescent="0.25">
      <c r="GN358" s="22"/>
      <c r="GO358" s="22"/>
    </row>
    <row r="359" spans="196:197" s="21" customFormat="1" x14ac:dyDescent="0.25">
      <c r="GN359" s="22"/>
      <c r="GO359" s="22"/>
    </row>
    <row r="360" spans="196:197" s="21" customFormat="1" x14ac:dyDescent="0.25">
      <c r="GN360" s="22"/>
      <c r="GO360" s="22"/>
    </row>
    <row r="361" spans="196:197" s="21" customFormat="1" x14ac:dyDescent="0.25">
      <c r="GN361" s="22"/>
      <c r="GO361" s="22"/>
    </row>
    <row r="362" spans="196:197" s="21" customFormat="1" x14ac:dyDescent="0.25">
      <c r="GN362" s="22"/>
      <c r="GO362" s="22"/>
    </row>
    <row r="363" spans="196:197" s="21" customFormat="1" x14ac:dyDescent="0.25">
      <c r="GN363" s="22"/>
      <c r="GO363" s="22"/>
    </row>
    <row r="364" spans="196:197" s="21" customFormat="1" x14ac:dyDescent="0.25">
      <c r="GN364" s="22"/>
      <c r="GO364" s="22"/>
    </row>
    <row r="365" spans="196:197" s="21" customFormat="1" x14ac:dyDescent="0.25">
      <c r="GN365" s="22"/>
      <c r="GO365" s="22"/>
    </row>
    <row r="366" spans="196:197" s="21" customFormat="1" x14ac:dyDescent="0.25">
      <c r="GN366" s="22"/>
      <c r="GO366" s="22"/>
    </row>
    <row r="367" spans="196:197" s="21" customFormat="1" x14ac:dyDescent="0.25">
      <c r="GN367" s="22"/>
      <c r="GO367" s="22"/>
    </row>
    <row r="368" spans="196:197" s="21" customFormat="1" x14ac:dyDescent="0.25">
      <c r="GN368" s="22"/>
      <c r="GO368" s="22"/>
    </row>
    <row r="369" spans="196:197" s="21" customFormat="1" x14ac:dyDescent="0.25">
      <c r="GN369" s="22"/>
      <c r="GO369" s="22"/>
    </row>
    <row r="370" spans="196:197" s="21" customFormat="1" x14ac:dyDescent="0.25">
      <c r="GN370" s="22"/>
      <c r="GO370" s="22"/>
    </row>
    <row r="371" spans="196:197" s="21" customFormat="1" x14ac:dyDescent="0.25">
      <c r="GN371" s="22"/>
      <c r="GO371" s="22"/>
    </row>
    <row r="372" spans="196:197" s="21" customFormat="1" x14ac:dyDescent="0.25">
      <c r="GN372" s="22"/>
      <c r="GO372" s="22"/>
    </row>
    <row r="373" spans="196:197" s="21" customFormat="1" x14ac:dyDescent="0.25">
      <c r="GN373" s="22"/>
      <c r="GO373" s="22"/>
    </row>
    <row r="374" spans="196:197" s="21" customFormat="1" x14ac:dyDescent="0.25">
      <c r="GN374" s="22"/>
      <c r="GO374" s="22"/>
    </row>
    <row r="375" spans="196:197" s="21" customFormat="1" x14ac:dyDescent="0.25">
      <c r="GN375" s="22"/>
      <c r="GO375" s="22"/>
    </row>
    <row r="376" spans="196:197" s="21" customFormat="1" x14ac:dyDescent="0.25">
      <c r="GN376" s="22"/>
      <c r="GO376" s="22"/>
    </row>
    <row r="377" spans="196:197" s="21" customFormat="1" x14ac:dyDescent="0.25">
      <c r="GN377" s="22"/>
      <c r="GO377" s="22"/>
    </row>
    <row r="378" spans="196:197" s="21" customFormat="1" x14ac:dyDescent="0.25">
      <c r="GN378" s="22"/>
      <c r="GO378" s="22"/>
    </row>
    <row r="379" spans="196:197" s="21" customFormat="1" x14ac:dyDescent="0.25">
      <c r="GN379" s="22"/>
      <c r="GO379" s="22"/>
    </row>
    <row r="380" spans="196:197" s="21" customFormat="1" x14ac:dyDescent="0.25">
      <c r="GN380" s="22"/>
      <c r="GO380" s="22"/>
    </row>
    <row r="381" spans="196:197" s="21" customFormat="1" x14ac:dyDescent="0.25">
      <c r="GN381" s="22"/>
      <c r="GO381" s="22"/>
    </row>
    <row r="382" spans="196:197" s="21" customFormat="1" x14ac:dyDescent="0.25">
      <c r="GN382" s="22"/>
      <c r="GO382" s="22"/>
    </row>
    <row r="383" spans="196:197" s="21" customFormat="1" x14ac:dyDescent="0.25">
      <c r="GN383" s="22"/>
      <c r="GO383" s="22"/>
    </row>
    <row r="384" spans="196:197" s="21" customFormat="1" x14ac:dyDescent="0.25">
      <c r="GN384" s="22"/>
      <c r="GO384" s="22"/>
    </row>
    <row r="385" spans="196:197" s="21" customFormat="1" x14ac:dyDescent="0.25">
      <c r="GN385" s="22"/>
      <c r="GO385" s="22"/>
    </row>
    <row r="386" spans="196:197" s="21" customFormat="1" x14ac:dyDescent="0.25">
      <c r="GN386" s="22"/>
      <c r="GO386" s="22"/>
    </row>
    <row r="387" spans="196:197" s="21" customFormat="1" x14ac:dyDescent="0.25">
      <c r="GN387" s="22"/>
      <c r="GO387" s="22"/>
    </row>
    <row r="388" spans="196:197" s="21" customFormat="1" x14ac:dyDescent="0.25">
      <c r="GN388" s="22"/>
      <c r="GO388" s="22"/>
    </row>
    <row r="389" spans="196:197" s="21" customFormat="1" x14ac:dyDescent="0.25">
      <c r="GN389" s="22"/>
      <c r="GO389" s="22"/>
    </row>
    <row r="390" spans="196:197" s="21" customFormat="1" x14ac:dyDescent="0.25">
      <c r="GN390" s="22"/>
      <c r="GO390" s="22"/>
    </row>
    <row r="391" spans="196:197" s="21" customFormat="1" x14ac:dyDescent="0.25">
      <c r="GN391" s="22"/>
      <c r="GO391" s="22"/>
    </row>
    <row r="392" spans="196:197" s="21" customFormat="1" x14ac:dyDescent="0.25">
      <c r="GN392" s="22"/>
      <c r="GO392" s="22"/>
    </row>
    <row r="393" spans="196:197" s="21" customFormat="1" x14ac:dyDescent="0.25">
      <c r="GN393" s="22"/>
      <c r="GO393" s="22"/>
    </row>
    <row r="394" spans="196:197" s="21" customFormat="1" x14ac:dyDescent="0.25">
      <c r="GN394" s="22"/>
      <c r="GO394" s="22"/>
    </row>
    <row r="395" spans="196:197" s="21" customFormat="1" x14ac:dyDescent="0.25">
      <c r="GN395" s="22"/>
      <c r="GO395" s="22"/>
    </row>
    <row r="396" spans="196:197" s="21" customFormat="1" x14ac:dyDescent="0.25">
      <c r="GN396" s="22"/>
      <c r="GO396" s="22"/>
    </row>
    <row r="397" spans="196:197" s="21" customFormat="1" x14ac:dyDescent="0.25">
      <c r="GN397" s="22"/>
      <c r="GO397" s="22"/>
    </row>
    <row r="398" spans="196:197" s="21" customFormat="1" x14ac:dyDescent="0.25">
      <c r="GN398" s="22"/>
      <c r="GO398" s="22"/>
    </row>
    <row r="399" spans="196:197" s="21" customFormat="1" x14ac:dyDescent="0.25">
      <c r="GN399" s="22"/>
      <c r="GO399" s="22"/>
    </row>
    <row r="400" spans="196:197" s="21" customFormat="1" x14ac:dyDescent="0.25">
      <c r="GN400" s="22"/>
      <c r="GO400" s="22"/>
    </row>
    <row r="401" spans="196:197" s="21" customFormat="1" x14ac:dyDescent="0.25">
      <c r="GN401" s="22"/>
      <c r="GO401" s="22"/>
    </row>
    <row r="402" spans="196:197" s="21" customFormat="1" x14ac:dyDescent="0.25">
      <c r="GN402" s="22"/>
      <c r="GO402" s="22"/>
    </row>
    <row r="403" spans="196:197" s="21" customFormat="1" x14ac:dyDescent="0.25">
      <c r="GN403" s="22"/>
      <c r="GO403" s="22"/>
    </row>
    <row r="404" spans="196:197" s="21" customFormat="1" x14ac:dyDescent="0.25">
      <c r="GN404" s="22"/>
      <c r="GO404" s="22"/>
    </row>
    <row r="405" spans="196:197" s="21" customFormat="1" x14ac:dyDescent="0.25">
      <c r="GN405" s="22"/>
      <c r="GO405" s="22"/>
    </row>
    <row r="406" spans="196:197" s="21" customFormat="1" x14ac:dyDescent="0.25">
      <c r="GN406" s="22"/>
      <c r="GO406" s="22"/>
    </row>
    <row r="407" spans="196:197" s="21" customFormat="1" x14ac:dyDescent="0.25">
      <c r="GN407" s="22"/>
      <c r="GO407" s="22"/>
    </row>
    <row r="408" spans="196:197" s="21" customFormat="1" x14ac:dyDescent="0.25">
      <c r="GN408" s="22"/>
      <c r="GO408" s="22"/>
    </row>
    <row r="409" spans="196:197" s="21" customFormat="1" x14ac:dyDescent="0.25">
      <c r="GN409" s="22"/>
      <c r="GO409" s="22"/>
    </row>
    <row r="410" spans="196:197" s="21" customFormat="1" x14ac:dyDescent="0.25">
      <c r="GN410" s="22"/>
      <c r="GO410" s="22"/>
    </row>
    <row r="411" spans="196:197" s="21" customFormat="1" x14ac:dyDescent="0.25">
      <c r="GN411" s="22"/>
      <c r="GO411" s="22"/>
    </row>
    <row r="412" spans="196:197" s="21" customFormat="1" x14ac:dyDescent="0.25">
      <c r="GN412" s="22"/>
      <c r="GO412" s="22"/>
    </row>
    <row r="413" spans="196:197" s="21" customFormat="1" x14ac:dyDescent="0.25">
      <c r="GN413" s="22"/>
      <c r="GO413" s="22"/>
    </row>
    <row r="414" spans="196:197" s="21" customFormat="1" x14ac:dyDescent="0.25">
      <c r="GN414" s="22"/>
      <c r="GO414" s="22"/>
    </row>
    <row r="415" spans="196:197" s="21" customFormat="1" x14ac:dyDescent="0.25">
      <c r="GN415" s="22"/>
      <c r="GO415" s="22"/>
    </row>
    <row r="416" spans="196:197" s="21" customFormat="1" x14ac:dyDescent="0.25">
      <c r="GN416" s="22"/>
      <c r="GO416" s="22"/>
    </row>
    <row r="417" spans="196:197" s="21" customFormat="1" x14ac:dyDescent="0.25">
      <c r="GN417" s="22"/>
      <c r="GO417" s="22"/>
    </row>
    <row r="418" spans="196:197" s="21" customFormat="1" x14ac:dyDescent="0.25">
      <c r="GN418" s="22"/>
      <c r="GO418" s="22"/>
    </row>
    <row r="419" spans="196:197" s="21" customFormat="1" x14ac:dyDescent="0.25">
      <c r="GN419" s="22"/>
      <c r="GO419" s="22"/>
    </row>
    <row r="420" spans="196:197" s="21" customFormat="1" x14ac:dyDescent="0.25">
      <c r="GN420" s="22"/>
      <c r="GO420" s="22"/>
    </row>
    <row r="421" spans="196:197" s="21" customFormat="1" x14ac:dyDescent="0.25">
      <c r="GN421" s="22"/>
      <c r="GO421" s="22"/>
    </row>
    <row r="422" spans="196:197" s="21" customFormat="1" x14ac:dyDescent="0.25">
      <c r="GN422" s="22"/>
      <c r="GO422" s="22"/>
    </row>
    <row r="423" spans="196:197" s="21" customFormat="1" x14ac:dyDescent="0.25">
      <c r="GN423" s="22"/>
      <c r="GO423" s="22"/>
    </row>
    <row r="424" spans="196:197" s="21" customFormat="1" x14ac:dyDescent="0.25">
      <c r="GN424" s="22"/>
      <c r="GO424" s="22"/>
    </row>
    <row r="425" spans="196:197" s="21" customFormat="1" x14ac:dyDescent="0.25">
      <c r="GN425" s="22"/>
      <c r="GO425" s="22"/>
    </row>
    <row r="426" spans="196:197" s="21" customFormat="1" x14ac:dyDescent="0.25">
      <c r="GN426" s="22"/>
      <c r="GO426" s="22"/>
    </row>
    <row r="427" spans="196:197" s="21" customFormat="1" x14ac:dyDescent="0.25">
      <c r="GN427" s="22"/>
      <c r="GO427" s="22"/>
    </row>
    <row r="428" spans="196:197" s="21" customFormat="1" x14ac:dyDescent="0.25">
      <c r="GN428" s="22"/>
      <c r="GO428" s="22"/>
    </row>
    <row r="429" spans="196:197" s="21" customFormat="1" x14ac:dyDescent="0.25">
      <c r="GN429" s="22"/>
      <c r="GO429" s="22"/>
    </row>
    <row r="430" spans="196:197" s="21" customFormat="1" x14ac:dyDescent="0.25">
      <c r="GN430" s="22"/>
      <c r="GO430" s="22"/>
    </row>
    <row r="431" spans="196:197" s="21" customFormat="1" x14ac:dyDescent="0.25">
      <c r="GN431" s="22"/>
      <c r="GO431" s="22"/>
    </row>
    <row r="432" spans="196:197" s="21" customFormat="1" x14ac:dyDescent="0.25">
      <c r="GN432" s="22"/>
      <c r="GO432" s="22"/>
    </row>
    <row r="433" spans="196:197" s="21" customFormat="1" x14ac:dyDescent="0.25">
      <c r="GN433" s="22"/>
      <c r="GO433" s="22"/>
    </row>
    <row r="434" spans="196:197" s="21" customFormat="1" x14ac:dyDescent="0.25">
      <c r="GN434" s="22"/>
      <c r="GO434" s="22"/>
    </row>
    <row r="435" spans="196:197" s="21" customFormat="1" x14ac:dyDescent="0.25">
      <c r="GN435" s="22"/>
      <c r="GO435" s="22"/>
    </row>
    <row r="436" spans="196:197" s="21" customFormat="1" x14ac:dyDescent="0.25">
      <c r="GN436" s="22"/>
      <c r="GO436" s="22"/>
    </row>
    <row r="437" spans="196:197" s="21" customFormat="1" x14ac:dyDescent="0.25">
      <c r="GN437" s="22"/>
      <c r="GO437" s="22"/>
    </row>
    <row r="438" spans="196:197" s="21" customFormat="1" x14ac:dyDescent="0.25">
      <c r="GN438" s="22"/>
      <c r="GO438" s="22"/>
    </row>
    <row r="439" spans="196:197" s="21" customFormat="1" x14ac:dyDescent="0.25">
      <c r="GN439" s="22"/>
      <c r="GO439" s="22"/>
    </row>
    <row r="440" spans="196:197" s="21" customFormat="1" x14ac:dyDescent="0.25">
      <c r="GN440" s="22"/>
      <c r="GO440" s="22"/>
    </row>
    <row r="441" spans="196:197" s="21" customFormat="1" x14ac:dyDescent="0.25">
      <c r="GN441" s="22"/>
      <c r="GO441" s="22"/>
    </row>
    <row r="442" spans="196:197" s="21" customFormat="1" x14ac:dyDescent="0.25">
      <c r="GN442" s="22"/>
      <c r="GO442" s="22"/>
    </row>
    <row r="443" spans="196:197" s="21" customFormat="1" x14ac:dyDescent="0.25">
      <c r="GN443" s="22"/>
      <c r="GO443" s="22"/>
    </row>
    <row r="444" spans="196:197" s="21" customFormat="1" x14ac:dyDescent="0.25">
      <c r="GN444" s="22"/>
      <c r="GO444" s="22"/>
    </row>
    <row r="445" spans="196:197" s="21" customFormat="1" x14ac:dyDescent="0.25">
      <c r="GN445" s="22"/>
      <c r="GO445" s="22"/>
    </row>
    <row r="446" spans="196:197" s="21" customFormat="1" x14ac:dyDescent="0.25">
      <c r="GN446" s="22"/>
      <c r="GO446" s="22"/>
    </row>
    <row r="447" spans="196:197" s="21" customFormat="1" x14ac:dyDescent="0.25">
      <c r="GN447" s="22"/>
      <c r="GO447" s="22"/>
    </row>
    <row r="448" spans="196:197" s="21" customFormat="1" x14ac:dyDescent="0.25">
      <c r="GN448" s="22"/>
      <c r="GO448" s="22"/>
    </row>
    <row r="449" spans="196:197" s="21" customFormat="1" x14ac:dyDescent="0.25">
      <c r="GN449" s="22"/>
      <c r="GO449" s="22"/>
    </row>
    <row r="450" spans="196:197" s="21" customFormat="1" x14ac:dyDescent="0.25">
      <c r="GN450" s="22"/>
      <c r="GO450" s="22"/>
    </row>
    <row r="451" spans="196:197" s="21" customFormat="1" x14ac:dyDescent="0.25">
      <c r="GN451" s="22"/>
      <c r="GO451" s="22"/>
    </row>
    <row r="452" spans="196:197" s="21" customFormat="1" x14ac:dyDescent="0.25">
      <c r="GN452" s="22"/>
      <c r="GO452" s="22"/>
    </row>
    <row r="453" spans="196:197" s="21" customFormat="1" x14ac:dyDescent="0.25">
      <c r="GN453" s="22"/>
      <c r="GO453" s="22"/>
    </row>
    <row r="454" spans="196:197" s="21" customFormat="1" x14ac:dyDescent="0.25">
      <c r="GN454" s="22"/>
      <c r="GO454" s="22"/>
    </row>
    <row r="455" spans="196:197" s="21" customFormat="1" x14ac:dyDescent="0.25">
      <c r="GN455" s="22"/>
      <c r="GO455" s="22"/>
    </row>
    <row r="456" spans="196:197" s="21" customFormat="1" x14ac:dyDescent="0.25">
      <c r="GN456" s="22"/>
      <c r="GO456" s="22"/>
    </row>
    <row r="457" spans="196:197" s="21" customFormat="1" x14ac:dyDescent="0.25">
      <c r="GN457" s="22"/>
      <c r="GO457" s="22"/>
    </row>
    <row r="458" spans="196:197" s="21" customFormat="1" x14ac:dyDescent="0.25">
      <c r="GN458" s="22"/>
      <c r="GO458" s="22"/>
    </row>
    <row r="459" spans="196:197" s="21" customFormat="1" x14ac:dyDescent="0.25">
      <c r="GN459" s="22"/>
      <c r="GO459" s="22"/>
    </row>
    <row r="460" spans="196:197" s="21" customFormat="1" x14ac:dyDescent="0.25">
      <c r="GN460" s="22"/>
      <c r="GO460" s="22"/>
    </row>
    <row r="461" spans="196:197" s="21" customFormat="1" x14ac:dyDescent="0.25">
      <c r="GN461" s="22"/>
      <c r="GO461" s="22"/>
    </row>
    <row r="462" spans="196:197" s="21" customFormat="1" x14ac:dyDescent="0.25">
      <c r="GN462" s="22"/>
      <c r="GO462" s="22"/>
    </row>
    <row r="463" spans="196:197" s="21" customFormat="1" x14ac:dyDescent="0.25">
      <c r="GN463" s="22"/>
      <c r="GO463" s="22"/>
    </row>
    <row r="464" spans="196:197" s="21" customFormat="1" x14ac:dyDescent="0.25">
      <c r="GN464" s="22"/>
      <c r="GO464" s="22"/>
    </row>
    <row r="465" spans="196:197" s="21" customFormat="1" x14ac:dyDescent="0.25">
      <c r="GN465" s="22"/>
      <c r="GO465" s="22"/>
    </row>
    <row r="466" spans="196:197" s="21" customFormat="1" x14ac:dyDescent="0.25">
      <c r="GN466" s="22"/>
      <c r="GO466" s="22"/>
    </row>
    <row r="467" spans="196:197" s="21" customFormat="1" x14ac:dyDescent="0.25">
      <c r="GN467" s="22"/>
      <c r="GO467" s="22"/>
    </row>
    <row r="468" spans="196:197" s="21" customFormat="1" x14ac:dyDescent="0.25">
      <c r="GN468" s="22"/>
      <c r="GO468" s="22"/>
    </row>
    <row r="469" spans="196:197" s="21" customFormat="1" x14ac:dyDescent="0.25">
      <c r="GN469" s="22"/>
      <c r="GO469" s="22"/>
    </row>
    <row r="470" spans="196:197" s="21" customFormat="1" x14ac:dyDescent="0.25">
      <c r="GN470" s="22"/>
      <c r="GO470" s="22"/>
    </row>
    <row r="471" spans="196:197" s="21" customFormat="1" x14ac:dyDescent="0.25">
      <c r="GN471" s="22"/>
      <c r="GO471" s="22"/>
    </row>
    <row r="472" spans="196:197" s="21" customFormat="1" x14ac:dyDescent="0.25">
      <c r="GN472" s="22"/>
      <c r="GO472" s="22"/>
    </row>
    <row r="473" spans="196:197" s="21" customFormat="1" x14ac:dyDescent="0.25">
      <c r="GN473" s="22"/>
      <c r="GO473" s="22"/>
    </row>
    <row r="474" spans="196:197" s="21" customFormat="1" x14ac:dyDescent="0.25">
      <c r="GN474" s="22"/>
      <c r="GO474" s="22"/>
    </row>
    <row r="475" spans="196:197" s="21" customFormat="1" x14ac:dyDescent="0.25">
      <c r="GN475" s="22"/>
      <c r="GO475" s="22"/>
    </row>
    <row r="476" spans="196:197" s="21" customFormat="1" x14ac:dyDescent="0.25">
      <c r="GN476" s="22"/>
      <c r="GO476" s="22"/>
    </row>
    <row r="477" spans="196:197" s="21" customFormat="1" x14ac:dyDescent="0.25">
      <c r="GN477" s="22"/>
      <c r="GO477" s="22"/>
    </row>
    <row r="478" spans="196:197" s="21" customFormat="1" x14ac:dyDescent="0.25">
      <c r="GN478" s="22"/>
      <c r="GO478" s="22"/>
    </row>
    <row r="479" spans="196:197" s="21" customFormat="1" x14ac:dyDescent="0.25">
      <c r="GN479" s="22"/>
      <c r="GO479" s="22"/>
    </row>
    <row r="480" spans="196:197" s="21" customFormat="1" x14ac:dyDescent="0.25">
      <c r="GN480" s="22"/>
      <c r="GO480" s="22"/>
    </row>
    <row r="481" spans="196:197" s="21" customFormat="1" x14ac:dyDescent="0.25">
      <c r="GN481" s="22"/>
      <c r="GO481" s="22"/>
    </row>
    <row r="482" spans="196:197" s="21" customFormat="1" x14ac:dyDescent="0.25">
      <c r="GN482" s="22"/>
      <c r="GO482" s="22"/>
    </row>
    <row r="483" spans="196:197" s="21" customFormat="1" x14ac:dyDescent="0.25">
      <c r="GN483" s="22"/>
      <c r="GO483" s="22"/>
    </row>
    <row r="484" spans="196:197" s="21" customFormat="1" x14ac:dyDescent="0.25">
      <c r="GN484" s="22"/>
      <c r="GO484" s="22"/>
    </row>
    <row r="485" spans="196:197" s="21" customFormat="1" x14ac:dyDescent="0.25">
      <c r="GN485" s="22"/>
      <c r="GO485" s="22"/>
    </row>
    <row r="486" spans="196:197" s="21" customFormat="1" x14ac:dyDescent="0.25">
      <c r="GN486" s="22"/>
      <c r="GO486" s="22"/>
    </row>
    <row r="487" spans="196:197" s="21" customFormat="1" x14ac:dyDescent="0.25">
      <c r="GN487" s="22"/>
      <c r="GO487" s="22"/>
    </row>
    <row r="488" spans="196:197" s="21" customFormat="1" x14ac:dyDescent="0.25">
      <c r="GN488" s="22"/>
      <c r="GO488" s="22"/>
    </row>
    <row r="489" spans="196:197" s="21" customFormat="1" x14ac:dyDescent="0.25">
      <c r="GN489" s="22"/>
      <c r="GO489" s="22"/>
    </row>
    <row r="490" spans="196:197" s="21" customFormat="1" x14ac:dyDescent="0.25">
      <c r="GN490" s="22"/>
      <c r="GO490" s="22"/>
    </row>
    <row r="491" spans="196:197" s="21" customFormat="1" x14ac:dyDescent="0.25">
      <c r="GN491" s="22"/>
      <c r="GO491" s="22"/>
    </row>
    <row r="492" spans="196:197" s="21" customFormat="1" x14ac:dyDescent="0.25">
      <c r="GN492" s="22"/>
      <c r="GO492" s="22"/>
    </row>
    <row r="493" spans="196:197" s="21" customFormat="1" x14ac:dyDescent="0.25">
      <c r="GN493" s="22"/>
      <c r="GO493" s="22"/>
    </row>
    <row r="494" spans="196:197" s="21" customFormat="1" x14ac:dyDescent="0.25">
      <c r="GN494" s="22"/>
      <c r="GO494" s="22"/>
    </row>
    <row r="495" spans="196:197" s="21" customFormat="1" x14ac:dyDescent="0.25">
      <c r="GN495" s="22"/>
      <c r="GO495" s="22"/>
    </row>
    <row r="496" spans="196:197" s="21" customFormat="1" x14ac:dyDescent="0.25">
      <c r="GN496" s="22"/>
      <c r="GO496" s="22"/>
    </row>
    <row r="497" spans="196:197" s="21" customFormat="1" x14ac:dyDescent="0.25">
      <c r="GN497" s="22"/>
      <c r="GO497" s="22"/>
    </row>
    <row r="498" spans="196:197" s="21" customFormat="1" x14ac:dyDescent="0.25">
      <c r="GN498" s="22"/>
      <c r="GO498" s="22"/>
    </row>
    <row r="499" spans="196:197" s="21" customFormat="1" x14ac:dyDescent="0.25">
      <c r="GN499" s="22"/>
      <c r="GO499" s="22"/>
    </row>
    <row r="500" spans="196:197" s="21" customFormat="1" x14ac:dyDescent="0.25">
      <c r="GN500" s="22"/>
      <c r="GO500" s="22"/>
    </row>
    <row r="501" spans="196:197" s="21" customFormat="1" x14ac:dyDescent="0.25">
      <c r="GN501" s="22"/>
      <c r="GO501" s="22"/>
    </row>
    <row r="502" spans="196:197" s="21" customFormat="1" x14ac:dyDescent="0.25">
      <c r="GN502" s="22"/>
      <c r="GO502" s="22"/>
    </row>
    <row r="503" spans="196:197" s="21" customFormat="1" x14ac:dyDescent="0.25">
      <c r="GN503" s="22"/>
      <c r="GO503" s="22"/>
    </row>
    <row r="504" spans="196:197" s="21" customFormat="1" x14ac:dyDescent="0.25">
      <c r="GN504" s="22"/>
      <c r="GO504" s="22"/>
    </row>
    <row r="505" spans="196:197" s="21" customFormat="1" x14ac:dyDescent="0.25">
      <c r="GN505" s="22"/>
      <c r="GO505" s="22"/>
    </row>
    <row r="506" spans="196:197" s="21" customFormat="1" x14ac:dyDescent="0.25">
      <c r="GN506" s="22"/>
      <c r="GO506" s="22"/>
    </row>
    <row r="507" spans="196:197" s="21" customFormat="1" x14ac:dyDescent="0.25">
      <c r="GN507" s="22"/>
      <c r="GO507" s="22"/>
    </row>
    <row r="508" spans="196:197" s="21" customFormat="1" x14ac:dyDescent="0.25">
      <c r="GN508" s="22"/>
      <c r="GO508" s="22"/>
    </row>
    <row r="509" spans="196:197" s="21" customFormat="1" x14ac:dyDescent="0.25">
      <c r="GN509" s="22"/>
      <c r="GO509" s="22"/>
    </row>
    <row r="510" spans="196:197" s="21" customFormat="1" x14ac:dyDescent="0.25">
      <c r="GN510" s="22"/>
      <c r="GO510" s="22"/>
    </row>
    <row r="511" spans="196:197" s="21" customFormat="1" x14ac:dyDescent="0.25">
      <c r="GN511" s="22"/>
      <c r="GO511" s="22"/>
    </row>
    <row r="512" spans="196:197" s="21" customFormat="1" x14ac:dyDescent="0.25">
      <c r="GN512" s="22"/>
      <c r="GO512" s="22"/>
    </row>
    <row r="513" spans="196:197" s="21" customFormat="1" x14ac:dyDescent="0.25">
      <c r="GN513" s="22"/>
      <c r="GO513" s="22"/>
    </row>
    <row r="514" spans="196:197" s="21" customFormat="1" x14ac:dyDescent="0.25">
      <c r="GN514" s="22"/>
      <c r="GO514" s="22"/>
    </row>
    <row r="515" spans="196:197" s="21" customFormat="1" x14ac:dyDescent="0.25">
      <c r="GN515" s="22"/>
      <c r="GO515" s="22"/>
    </row>
    <row r="516" spans="196:197" s="21" customFormat="1" x14ac:dyDescent="0.25">
      <c r="GN516" s="22"/>
      <c r="GO516" s="22"/>
    </row>
    <row r="517" spans="196:197" s="21" customFormat="1" x14ac:dyDescent="0.25">
      <c r="GN517" s="22"/>
      <c r="GO517" s="22"/>
    </row>
    <row r="518" spans="196:197" s="21" customFormat="1" x14ac:dyDescent="0.25">
      <c r="GN518" s="22"/>
      <c r="GO518" s="22"/>
    </row>
    <row r="519" spans="196:197" s="21" customFormat="1" x14ac:dyDescent="0.25">
      <c r="GN519" s="22"/>
      <c r="GO519" s="22"/>
    </row>
    <row r="520" spans="196:197" s="21" customFormat="1" x14ac:dyDescent="0.25">
      <c r="GN520" s="22"/>
      <c r="GO520" s="22"/>
    </row>
    <row r="521" spans="196:197" s="21" customFormat="1" x14ac:dyDescent="0.25">
      <c r="GN521" s="22"/>
      <c r="GO521" s="22"/>
    </row>
    <row r="522" spans="196:197" s="21" customFormat="1" x14ac:dyDescent="0.25">
      <c r="GN522" s="22"/>
      <c r="GO522" s="22"/>
    </row>
    <row r="523" spans="196:197" s="21" customFormat="1" x14ac:dyDescent="0.25">
      <c r="GN523" s="22"/>
      <c r="GO523" s="22"/>
    </row>
    <row r="524" spans="196:197" s="21" customFormat="1" x14ac:dyDescent="0.25">
      <c r="GN524" s="22"/>
      <c r="GO524" s="22"/>
    </row>
    <row r="525" spans="196:197" s="21" customFormat="1" x14ac:dyDescent="0.25">
      <c r="GN525" s="22"/>
      <c r="GO525" s="22"/>
    </row>
    <row r="526" spans="196:197" s="21" customFormat="1" x14ac:dyDescent="0.25">
      <c r="GN526" s="22"/>
      <c r="GO526" s="22"/>
    </row>
    <row r="527" spans="196:197" s="21" customFormat="1" x14ac:dyDescent="0.25">
      <c r="GN527" s="22"/>
      <c r="GO527" s="22"/>
    </row>
    <row r="528" spans="196:197" s="21" customFormat="1" x14ac:dyDescent="0.25">
      <c r="GN528" s="22"/>
      <c r="GO528" s="22"/>
    </row>
    <row r="529" spans="196:197" s="21" customFormat="1" x14ac:dyDescent="0.25">
      <c r="GN529" s="22"/>
      <c r="GO529" s="22"/>
    </row>
    <row r="530" spans="196:197" s="21" customFormat="1" x14ac:dyDescent="0.25">
      <c r="GN530" s="22"/>
      <c r="GO530" s="22"/>
    </row>
    <row r="531" spans="196:197" s="21" customFormat="1" x14ac:dyDescent="0.25">
      <c r="GN531" s="22"/>
      <c r="GO531" s="22"/>
    </row>
    <row r="532" spans="196:197" s="21" customFormat="1" x14ac:dyDescent="0.25">
      <c r="GN532" s="22"/>
      <c r="GO532" s="22"/>
    </row>
    <row r="533" spans="196:197" s="21" customFormat="1" x14ac:dyDescent="0.25">
      <c r="GN533" s="22"/>
      <c r="GO533" s="22"/>
    </row>
    <row r="534" spans="196:197" s="21" customFormat="1" x14ac:dyDescent="0.25">
      <c r="GN534" s="22"/>
      <c r="GO534" s="22"/>
    </row>
    <row r="535" spans="196:197" s="21" customFormat="1" x14ac:dyDescent="0.25">
      <c r="GN535" s="22"/>
      <c r="GO535" s="22"/>
    </row>
    <row r="536" spans="196:197" s="21" customFormat="1" x14ac:dyDescent="0.25">
      <c r="GN536" s="22"/>
      <c r="GO536" s="22"/>
    </row>
    <row r="537" spans="196:197" s="21" customFormat="1" x14ac:dyDescent="0.25">
      <c r="GN537" s="22"/>
      <c r="GO537" s="22"/>
    </row>
    <row r="538" spans="196:197" s="21" customFormat="1" x14ac:dyDescent="0.25">
      <c r="GN538" s="22"/>
      <c r="GO538" s="22"/>
    </row>
    <row r="539" spans="196:197" s="21" customFormat="1" x14ac:dyDescent="0.25">
      <c r="GN539" s="22"/>
      <c r="GO539" s="22"/>
    </row>
    <row r="540" spans="196:197" s="21" customFormat="1" x14ac:dyDescent="0.25">
      <c r="GN540" s="22"/>
      <c r="GO540" s="22"/>
    </row>
    <row r="541" spans="196:197" s="21" customFormat="1" x14ac:dyDescent="0.25">
      <c r="GN541" s="22"/>
      <c r="GO541" s="22"/>
    </row>
    <row r="542" spans="196:197" s="21" customFormat="1" x14ac:dyDescent="0.25">
      <c r="GN542" s="22"/>
      <c r="GO542" s="22"/>
    </row>
    <row r="543" spans="196:197" s="21" customFormat="1" x14ac:dyDescent="0.25">
      <c r="GN543" s="22"/>
      <c r="GO543" s="22"/>
    </row>
    <row r="544" spans="196:197" s="21" customFormat="1" x14ac:dyDescent="0.25">
      <c r="GN544" s="22"/>
      <c r="GO544" s="22"/>
    </row>
    <row r="545" spans="196:197" s="21" customFormat="1" x14ac:dyDescent="0.25">
      <c r="GN545" s="22"/>
      <c r="GO545" s="22"/>
    </row>
    <row r="546" spans="196:197" s="21" customFormat="1" x14ac:dyDescent="0.25">
      <c r="GN546" s="22"/>
      <c r="GO546" s="22"/>
    </row>
    <row r="547" spans="196:197" s="21" customFormat="1" x14ac:dyDescent="0.25">
      <c r="GN547" s="22"/>
      <c r="GO547" s="22"/>
    </row>
    <row r="548" spans="196:197" s="21" customFormat="1" x14ac:dyDescent="0.25">
      <c r="GN548" s="22"/>
      <c r="GO548" s="22"/>
    </row>
    <row r="549" spans="196:197" s="21" customFormat="1" x14ac:dyDescent="0.25">
      <c r="GN549" s="22"/>
      <c r="GO549" s="22"/>
    </row>
    <row r="550" spans="196:197" s="21" customFormat="1" x14ac:dyDescent="0.25">
      <c r="GN550" s="22"/>
      <c r="GO550" s="22"/>
    </row>
    <row r="551" spans="196:197" s="21" customFormat="1" x14ac:dyDescent="0.25">
      <c r="GN551" s="22"/>
      <c r="GO551" s="22"/>
    </row>
    <row r="552" spans="196:197" s="21" customFormat="1" x14ac:dyDescent="0.25">
      <c r="GN552" s="22"/>
      <c r="GO552" s="22"/>
    </row>
    <row r="553" spans="196:197" s="21" customFormat="1" x14ac:dyDescent="0.25">
      <c r="GN553" s="22"/>
      <c r="GO553" s="22"/>
    </row>
    <row r="554" spans="196:197" s="21" customFormat="1" x14ac:dyDescent="0.25">
      <c r="GN554" s="22"/>
      <c r="GO554" s="22"/>
    </row>
    <row r="555" spans="196:197" s="21" customFormat="1" x14ac:dyDescent="0.25">
      <c r="GN555" s="22"/>
      <c r="GO555" s="22"/>
    </row>
    <row r="556" spans="196:197" s="21" customFormat="1" x14ac:dyDescent="0.25">
      <c r="GN556" s="22"/>
      <c r="GO556" s="22"/>
    </row>
    <row r="557" spans="196:197" s="21" customFormat="1" x14ac:dyDescent="0.25">
      <c r="GN557" s="22"/>
      <c r="GO557" s="22"/>
    </row>
    <row r="558" spans="196:197" s="21" customFormat="1" x14ac:dyDescent="0.25">
      <c r="GN558" s="22"/>
      <c r="GO558" s="22"/>
    </row>
    <row r="559" spans="196:197" s="21" customFormat="1" x14ac:dyDescent="0.25">
      <c r="GN559" s="22"/>
      <c r="GO559" s="22"/>
    </row>
    <row r="560" spans="196:197" s="21" customFormat="1" x14ac:dyDescent="0.25">
      <c r="GN560" s="22"/>
      <c r="GO560" s="22"/>
    </row>
    <row r="561" spans="196:197" s="21" customFormat="1" x14ac:dyDescent="0.25">
      <c r="GN561" s="22"/>
      <c r="GO561" s="22"/>
    </row>
    <row r="562" spans="196:197" s="21" customFormat="1" x14ac:dyDescent="0.25">
      <c r="GN562" s="22"/>
      <c r="GO562" s="22"/>
    </row>
    <row r="563" spans="196:197" s="21" customFormat="1" x14ac:dyDescent="0.25">
      <c r="GN563" s="22"/>
      <c r="GO563" s="22"/>
    </row>
    <row r="564" spans="196:197" s="21" customFormat="1" x14ac:dyDescent="0.25">
      <c r="GN564" s="22"/>
      <c r="GO564" s="22"/>
    </row>
    <row r="565" spans="196:197" s="21" customFormat="1" x14ac:dyDescent="0.25">
      <c r="GN565" s="22"/>
      <c r="GO565" s="22"/>
    </row>
    <row r="566" spans="196:197" s="21" customFormat="1" x14ac:dyDescent="0.25">
      <c r="GN566" s="22"/>
      <c r="GO566" s="22"/>
    </row>
    <row r="567" spans="196:197" s="21" customFormat="1" x14ac:dyDescent="0.25">
      <c r="GN567" s="22"/>
      <c r="GO567" s="22"/>
    </row>
    <row r="568" spans="196:197" s="21" customFormat="1" x14ac:dyDescent="0.25">
      <c r="GN568" s="22"/>
      <c r="GO568" s="22"/>
    </row>
    <row r="569" spans="196:197" s="21" customFormat="1" x14ac:dyDescent="0.25">
      <c r="GN569" s="22"/>
      <c r="GO569" s="22"/>
    </row>
    <row r="570" spans="196:197" s="21" customFormat="1" x14ac:dyDescent="0.25">
      <c r="GN570" s="22"/>
      <c r="GO570" s="22"/>
    </row>
    <row r="571" spans="196:197" s="21" customFormat="1" x14ac:dyDescent="0.25">
      <c r="GN571" s="22"/>
      <c r="GO571" s="22"/>
    </row>
    <row r="572" spans="196:197" s="21" customFormat="1" x14ac:dyDescent="0.25">
      <c r="GN572" s="22"/>
      <c r="GO572" s="22"/>
    </row>
    <row r="573" spans="196:197" s="21" customFormat="1" x14ac:dyDescent="0.25">
      <c r="GN573" s="22"/>
      <c r="GO573" s="22"/>
    </row>
    <row r="574" spans="196:197" s="21" customFormat="1" x14ac:dyDescent="0.25">
      <c r="GN574" s="22"/>
      <c r="GO574" s="22"/>
    </row>
    <row r="575" spans="196:197" s="21" customFormat="1" x14ac:dyDescent="0.25">
      <c r="GN575" s="22"/>
      <c r="GO575" s="22"/>
    </row>
    <row r="576" spans="196:197" s="21" customFormat="1" x14ac:dyDescent="0.25">
      <c r="GN576" s="22"/>
      <c r="GO576" s="22"/>
    </row>
    <row r="577" spans="196:197" s="21" customFormat="1" x14ac:dyDescent="0.25">
      <c r="GN577" s="22"/>
      <c r="GO577" s="22"/>
    </row>
    <row r="578" spans="196:197" s="21" customFormat="1" x14ac:dyDescent="0.25">
      <c r="GN578" s="22"/>
      <c r="GO578" s="22"/>
    </row>
    <row r="579" spans="196:197" s="21" customFormat="1" x14ac:dyDescent="0.25">
      <c r="GN579" s="22"/>
      <c r="GO579" s="22"/>
    </row>
    <row r="580" spans="196:197" s="21" customFormat="1" x14ac:dyDescent="0.25">
      <c r="GN580" s="22"/>
      <c r="GO580" s="22"/>
    </row>
    <row r="581" spans="196:197" s="21" customFormat="1" x14ac:dyDescent="0.25">
      <c r="GN581" s="22"/>
      <c r="GO581" s="22"/>
    </row>
    <row r="582" spans="196:197" s="21" customFormat="1" x14ac:dyDescent="0.25">
      <c r="GN582" s="22"/>
      <c r="GO582" s="22"/>
    </row>
    <row r="583" spans="196:197" s="21" customFormat="1" x14ac:dyDescent="0.25">
      <c r="GN583" s="22"/>
      <c r="GO583" s="22"/>
    </row>
    <row r="584" spans="196:197" s="21" customFormat="1" x14ac:dyDescent="0.25">
      <c r="GN584" s="22"/>
      <c r="GO584" s="22"/>
    </row>
    <row r="585" spans="196:197" s="21" customFormat="1" x14ac:dyDescent="0.25">
      <c r="GN585" s="22"/>
      <c r="GO585" s="22"/>
    </row>
    <row r="586" spans="196:197" s="21" customFormat="1" x14ac:dyDescent="0.25">
      <c r="GN586" s="22"/>
      <c r="GO586" s="22"/>
    </row>
    <row r="587" spans="196:197" s="21" customFormat="1" x14ac:dyDescent="0.25">
      <c r="GN587" s="22"/>
      <c r="GO587" s="22"/>
    </row>
    <row r="588" spans="196:197" s="21" customFormat="1" x14ac:dyDescent="0.25">
      <c r="GN588" s="22"/>
      <c r="GO588" s="22"/>
    </row>
    <row r="589" spans="196:197" s="21" customFormat="1" x14ac:dyDescent="0.25">
      <c r="GN589" s="22"/>
      <c r="GO589" s="22"/>
    </row>
    <row r="590" spans="196:197" s="21" customFormat="1" x14ac:dyDescent="0.25">
      <c r="GN590" s="22"/>
      <c r="GO590" s="22"/>
    </row>
    <row r="591" spans="196:197" s="21" customFormat="1" x14ac:dyDescent="0.25">
      <c r="GN591" s="22"/>
      <c r="GO591" s="22"/>
    </row>
    <row r="592" spans="196:197" s="21" customFormat="1" x14ac:dyDescent="0.25">
      <c r="GN592" s="22"/>
      <c r="GO592" s="22"/>
    </row>
    <row r="593" spans="196:197" s="21" customFormat="1" x14ac:dyDescent="0.25">
      <c r="GN593" s="22"/>
      <c r="GO593" s="22"/>
    </row>
    <row r="594" spans="196:197" s="21" customFormat="1" x14ac:dyDescent="0.25">
      <c r="GN594" s="22"/>
      <c r="GO594" s="22"/>
    </row>
    <row r="595" spans="196:197" s="21" customFormat="1" x14ac:dyDescent="0.25">
      <c r="GN595" s="22"/>
      <c r="GO595" s="22"/>
    </row>
    <row r="596" spans="196:197" s="21" customFormat="1" x14ac:dyDescent="0.25">
      <c r="GN596" s="22"/>
      <c r="GO596" s="22"/>
    </row>
    <row r="597" spans="196:197" s="21" customFormat="1" x14ac:dyDescent="0.25">
      <c r="GN597" s="22"/>
      <c r="GO597" s="22"/>
    </row>
    <row r="598" spans="196:197" s="21" customFormat="1" x14ac:dyDescent="0.25">
      <c r="GN598" s="22"/>
      <c r="GO598" s="22"/>
    </row>
    <row r="599" spans="196:197" s="21" customFormat="1" x14ac:dyDescent="0.25">
      <c r="GN599" s="22"/>
      <c r="GO599" s="22"/>
    </row>
    <row r="600" spans="196:197" s="21" customFormat="1" x14ac:dyDescent="0.25">
      <c r="GN600" s="22"/>
      <c r="GO600" s="22"/>
    </row>
    <row r="601" spans="196:197" s="21" customFormat="1" x14ac:dyDescent="0.25">
      <c r="GN601" s="22"/>
      <c r="GO601" s="22"/>
    </row>
    <row r="602" spans="196:197" s="21" customFormat="1" x14ac:dyDescent="0.25">
      <c r="GN602" s="22"/>
      <c r="GO602" s="22"/>
    </row>
    <row r="603" spans="196:197" s="21" customFormat="1" x14ac:dyDescent="0.25">
      <c r="GN603" s="22"/>
      <c r="GO603" s="22"/>
    </row>
    <row r="604" spans="196:197" s="21" customFormat="1" x14ac:dyDescent="0.25">
      <c r="GN604" s="22"/>
      <c r="GO604" s="22"/>
    </row>
    <row r="605" spans="196:197" s="21" customFormat="1" x14ac:dyDescent="0.25">
      <c r="GN605" s="22"/>
      <c r="GO605" s="22"/>
    </row>
    <row r="606" spans="196:197" s="21" customFormat="1" x14ac:dyDescent="0.25">
      <c r="GN606" s="22"/>
      <c r="GO606" s="22"/>
    </row>
    <row r="607" spans="196:197" s="21" customFormat="1" x14ac:dyDescent="0.25">
      <c r="GN607" s="22"/>
      <c r="GO607" s="22"/>
    </row>
    <row r="608" spans="196:197" s="21" customFormat="1" x14ac:dyDescent="0.25">
      <c r="GN608" s="22"/>
      <c r="GO608" s="22"/>
    </row>
    <row r="609" spans="196:197" s="21" customFormat="1" x14ac:dyDescent="0.25">
      <c r="GN609" s="22"/>
      <c r="GO609" s="22"/>
    </row>
    <row r="610" spans="196:197" s="21" customFormat="1" x14ac:dyDescent="0.25">
      <c r="GN610" s="22"/>
      <c r="GO610" s="22"/>
    </row>
    <row r="611" spans="196:197" s="21" customFormat="1" x14ac:dyDescent="0.25">
      <c r="GN611" s="22"/>
      <c r="GO611" s="22"/>
    </row>
    <row r="612" spans="196:197" s="21" customFormat="1" x14ac:dyDescent="0.25">
      <c r="GN612" s="22"/>
      <c r="GO612" s="22"/>
    </row>
    <row r="613" spans="196:197" s="21" customFormat="1" x14ac:dyDescent="0.25">
      <c r="GN613" s="22"/>
      <c r="GO613" s="22"/>
    </row>
    <row r="614" spans="196:197" s="21" customFormat="1" x14ac:dyDescent="0.25">
      <c r="GN614" s="22"/>
      <c r="GO614" s="22"/>
    </row>
    <row r="615" spans="196:197" s="21" customFormat="1" x14ac:dyDescent="0.25">
      <c r="GN615" s="22"/>
      <c r="GO615" s="22"/>
    </row>
    <row r="616" spans="196:197" s="21" customFormat="1" x14ac:dyDescent="0.25">
      <c r="GN616" s="22"/>
      <c r="GO616" s="22"/>
    </row>
    <row r="617" spans="196:197" s="21" customFormat="1" x14ac:dyDescent="0.25">
      <c r="GN617" s="22"/>
      <c r="GO617" s="22"/>
    </row>
    <row r="618" spans="196:197" s="21" customFormat="1" x14ac:dyDescent="0.25">
      <c r="GN618" s="22"/>
      <c r="GO618" s="22"/>
    </row>
    <row r="619" spans="196:197" s="21" customFormat="1" x14ac:dyDescent="0.25">
      <c r="GN619" s="22"/>
      <c r="GO619" s="22"/>
    </row>
    <row r="620" spans="196:197" s="21" customFormat="1" x14ac:dyDescent="0.25">
      <c r="GN620" s="22"/>
      <c r="GO620" s="22"/>
    </row>
    <row r="621" spans="196:197" s="21" customFormat="1" x14ac:dyDescent="0.25">
      <c r="GN621" s="22"/>
      <c r="GO621" s="22"/>
    </row>
    <row r="622" spans="196:197" s="21" customFormat="1" x14ac:dyDescent="0.25">
      <c r="GN622" s="22"/>
      <c r="GO622" s="22"/>
    </row>
    <row r="623" spans="196:197" s="21" customFormat="1" x14ac:dyDescent="0.25">
      <c r="GN623" s="22"/>
      <c r="GO623" s="22"/>
    </row>
    <row r="624" spans="196:197" s="21" customFormat="1" x14ac:dyDescent="0.25">
      <c r="GN624" s="22"/>
      <c r="GO624" s="22"/>
    </row>
    <row r="625" spans="196:197" s="21" customFormat="1" x14ac:dyDescent="0.25">
      <c r="GN625" s="22"/>
      <c r="GO625" s="22"/>
    </row>
    <row r="626" spans="196:197" s="21" customFormat="1" x14ac:dyDescent="0.25">
      <c r="GN626" s="22"/>
      <c r="GO626" s="22"/>
    </row>
    <row r="627" spans="196:197" s="21" customFormat="1" x14ac:dyDescent="0.25">
      <c r="GN627" s="22"/>
      <c r="GO627" s="22"/>
    </row>
    <row r="628" spans="196:197" s="21" customFormat="1" x14ac:dyDescent="0.25">
      <c r="GN628" s="22"/>
      <c r="GO628" s="22"/>
    </row>
    <row r="629" spans="196:197" s="21" customFormat="1" x14ac:dyDescent="0.25">
      <c r="GN629" s="22"/>
      <c r="GO629" s="22"/>
    </row>
    <row r="630" spans="196:197" s="21" customFormat="1" x14ac:dyDescent="0.25">
      <c r="GN630" s="22"/>
      <c r="GO630" s="22"/>
    </row>
    <row r="631" spans="196:197" s="21" customFormat="1" x14ac:dyDescent="0.25">
      <c r="GN631" s="22"/>
      <c r="GO631" s="22"/>
    </row>
    <row r="632" spans="196:197" s="21" customFormat="1" x14ac:dyDescent="0.25">
      <c r="GN632" s="22"/>
      <c r="GO632" s="22"/>
    </row>
    <row r="633" spans="196:197" s="21" customFormat="1" x14ac:dyDescent="0.25">
      <c r="GN633" s="22"/>
      <c r="GO633" s="22"/>
    </row>
    <row r="634" spans="196:197" s="21" customFormat="1" x14ac:dyDescent="0.25">
      <c r="GN634" s="22"/>
      <c r="GO634" s="22"/>
    </row>
    <row r="635" spans="196:197" s="21" customFormat="1" x14ac:dyDescent="0.25">
      <c r="GN635" s="22"/>
      <c r="GO635" s="22"/>
    </row>
    <row r="636" spans="196:197" s="21" customFormat="1" x14ac:dyDescent="0.25">
      <c r="GN636" s="22"/>
      <c r="GO636" s="22"/>
    </row>
    <row r="637" spans="196:197" s="21" customFormat="1" x14ac:dyDescent="0.25">
      <c r="GN637" s="22"/>
      <c r="GO637" s="22"/>
    </row>
    <row r="638" spans="196:197" s="21" customFormat="1" x14ac:dyDescent="0.25">
      <c r="GN638" s="22"/>
      <c r="GO638" s="22"/>
    </row>
    <row r="639" spans="196:197" s="21" customFormat="1" x14ac:dyDescent="0.25">
      <c r="GN639" s="22"/>
      <c r="GO639" s="22"/>
    </row>
    <row r="640" spans="196:197" s="21" customFormat="1" x14ac:dyDescent="0.25">
      <c r="GN640" s="22"/>
      <c r="GO640" s="22"/>
    </row>
    <row r="641" spans="196:197" s="21" customFormat="1" x14ac:dyDescent="0.25">
      <c r="GN641" s="22"/>
      <c r="GO641" s="22"/>
    </row>
    <row r="642" spans="196:197" s="21" customFormat="1" x14ac:dyDescent="0.25">
      <c r="GN642" s="22"/>
      <c r="GO642" s="22"/>
    </row>
    <row r="643" spans="196:197" s="21" customFormat="1" x14ac:dyDescent="0.25">
      <c r="GN643" s="22"/>
      <c r="GO643" s="22"/>
    </row>
    <row r="644" spans="196:197" s="21" customFormat="1" x14ac:dyDescent="0.25">
      <c r="GN644" s="22"/>
      <c r="GO644" s="22"/>
    </row>
    <row r="645" spans="196:197" s="21" customFormat="1" x14ac:dyDescent="0.25">
      <c r="GN645" s="22"/>
      <c r="GO645" s="22"/>
    </row>
    <row r="646" spans="196:197" s="21" customFormat="1" x14ac:dyDescent="0.25">
      <c r="GN646" s="22"/>
      <c r="GO646" s="22"/>
    </row>
    <row r="647" spans="196:197" s="21" customFormat="1" x14ac:dyDescent="0.25">
      <c r="GN647" s="22"/>
      <c r="GO647" s="22"/>
    </row>
    <row r="648" spans="196:197" s="21" customFormat="1" x14ac:dyDescent="0.25">
      <c r="GN648" s="22"/>
      <c r="GO648" s="22"/>
    </row>
    <row r="649" spans="196:197" s="21" customFormat="1" x14ac:dyDescent="0.25">
      <c r="GN649" s="22"/>
      <c r="GO649" s="22"/>
    </row>
    <row r="650" spans="196:197" s="21" customFormat="1" x14ac:dyDescent="0.25">
      <c r="GN650" s="22"/>
      <c r="GO650" s="22"/>
    </row>
    <row r="651" spans="196:197" s="21" customFormat="1" x14ac:dyDescent="0.25">
      <c r="GN651" s="22"/>
      <c r="GO651" s="22"/>
    </row>
    <row r="652" spans="196:197" s="21" customFormat="1" x14ac:dyDescent="0.25">
      <c r="GN652" s="22"/>
      <c r="GO652" s="22"/>
    </row>
    <row r="653" spans="196:197" s="21" customFormat="1" x14ac:dyDescent="0.25">
      <c r="GN653" s="22"/>
      <c r="GO653" s="22"/>
    </row>
    <row r="654" spans="196:197" s="21" customFormat="1" x14ac:dyDescent="0.25">
      <c r="GN654" s="22"/>
      <c r="GO654" s="22"/>
    </row>
    <row r="655" spans="196:197" s="21" customFormat="1" x14ac:dyDescent="0.25">
      <c r="GN655" s="22"/>
      <c r="GO655" s="22"/>
    </row>
    <row r="656" spans="196:197" s="21" customFormat="1" x14ac:dyDescent="0.25">
      <c r="GN656" s="22"/>
      <c r="GO656" s="22"/>
    </row>
    <row r="657" spans="196:197" s="21" customFormat="1" x14ac:dyDescent="0.25">
      <c r="GN657" s="22"/>
      <c r="GO657" s="22"/>
    </row>
    <row r="658" spans="196:197" s="21" customFormat="1" x14ac:dyDescent="0.25">
      <c r="GN658" s="22"/>
      <c r="GO658" s="22"/>
    </row>
    <row r="659" spans="196:197" s="21" customFormat="1" x14ac:dyDescent="0.25">
      <c r="GN659" s="22"/>
      <c r="GO659" s="22"/>
    </row>
    <row r="660" spans="196:197" s="21" customFormat="1" x14ac:dyDescent="0.25">
      <c r="GN660" s="22"/>
      <c r="GO660" s="22"/>
    </row>
    <row r="661" spans="196:197" s="21" customFormat="1" x14ac:dyDescent="0.25">
      <c r="GN661" s="22"/>
      <c r="GO661" s="22"/>
    </row>
    <row r="662" spans="196:197" s="21" customFormat="1" x14ac:dyDescent="0.25">
      <c r="GN662" s="22"/>
      <c r="GO662" s="22"/>
    </row>
    <row r="663" spans="196:197" s="21" customFormat="1" x14ac:dyDescent="0.25">
      <c r="GN663" s="22"/>
      <c r="GO663" s="22"/>
    </row>
    <row r="664" spans="196:197" s="21" customFormat="1" x14ac:dyDescent="0.25">
      <c r="GN664" s="22"/>
      <c r="GO664" s="22"/>
    </row>
    <row r="665" spans="196:197" s="21" customFormat="1" x14ac:dyDescent="0.25">
      <c r="GN665" s="22"/>
      <c r="GO665" s="22"/>
    </row>
    <row r="666" spans="196:197" s="21" customFormat="1" x14ac:dyDescent="0.25">
      <c r="GN666" s="22"/>
      <c r="GO666" s="22"/>
    </row>
    <row r="667" spans="196:197" s="21" customFormat="1" x14ac:dyDescent="0.25">
      <c r="GN667" s="22"/>
      <c r="GO667" s="22"/>
    </row>
    <row r="668" spans="196:197" s="21" customFormat="1" x14ac:dyDescent="0.25">
      <c r="GN668" s="22"/>
      <c r="GO668" s="22"/>
    </row>
    <row r="669" spans="196:197" s="21" customFormat="1" x14ac:dyDescent="0.25">
      <c r="GN669" s="22"/>
      <c r="GO669" s="22"/>
    </row>
    <row r="670" spans="196:197" s="21" customFormat="1" x14ac:dyDescent="0.25">
      <c r="GN670" s="22"/>
      <c r="GO670" s="22"/>
    </row>
    <row r="671" spans="196:197" s="21" customFormat="1" x14ac:dyDescent="0.25">
      <c r="GN671" s="22"/>
      <c r="GO671" s="22"/>
    </row>
    <row r="672" spans="196:197" s="21" customFormat="1" x14ac:dyDescent="0.25">
      <c r="GN672" s="22"/>
      <c r="GO672" s="22"/>
    </row>
    <row r="673" spans="196:197" s="21" customFormat="1" x14ac:dyDescent="0.25">
      <c r="GN673" s="22"/>
      <c r="GO673" s="22"/>
    </row>
    <row r="674" spans="196:197" s="21" customFormat="1" x14ac:dyDescent="0.25">
      <c r="GN674" s="22"/>
      <c r="GO674" s="22"/>
    </row>
    <row r="675" spans="196:197" s="21" customFormat="1" x14ac:dyDescent="0.25">
      <c r="GN675" s="22"/>
      <c r="GO675" s="22"/>
    </row>
    <row r="676" spans="196:197" s="21" customFormat="1" x14ac:dyDescent="0.25">
      <c r="GN676" s="22"/>
      <c r="GO676" s="22"/>
    </row>
    <row r="677" spans="196:197" s="21" customFormat="1" x14ac:dyDescent="0.25">
      <c r="GN677" s="22"/>
      <c r="GO677" s="22"/>
    </row>
    <row r="678" spans="196:197" s="21" customFormat="1" x14ac:dyDescent="0.25">
      <c r="GN678" s="22"/>
      <c r="GO678" s="22"/>
    </row>
    <row r="679" spans="196:197" s="21" customFormat="1" x14ac:dyDescent="0.25">
      <c r="GN679" s="22"/>
      <c r="GO679" s="22"/>
    </row>
    <row r="680" spans="196:197" s="21" customFormat="1" x14ac:dyDescent="0.25">
      <c r="GN680" s="22"/>
      <c r="GO680" s="22"/>
    </row>
    <row r="681" spans="196:197" s="21" customFormat="1" x14ac:dyDescent="0.25">
      <c r="GN681" s="22"/>
      <c r="GO681" s="22"/>
    </row>
    <row r="682" spans="196:197" s="21" customFormat="1" x14ac:dyDescent="0.25">
      <c r="GN682" s="22"/>
      <c r="GO682" s="22"/>
    </row>
    <row r="683" spans="196:197" s="21" customFormat="1" x14ac:dyDescent="0.25">
      <c r="GN683" s="22"/>
      <c r="GO683" s="22"/>
    </row>
    <row r="684" spans="196:197" s="21" customFormat="1" x14ac:dyDescent="0.25">
      <c r="GN684" s="22"/>
      <c r="GO684" s="22"/>
    </row>
    <row r="685" spans="196:197" s="21" customFormat="1" x14ac:dyDescent="0.25">
      <c r="GN685" s="22"/>
      <c r="GO685" s="22"/>
    </row>
    <row r="686" spans="196:197" s="21" customFormat="1" x14ac:dyDescent="0.25">
      <c r="GN686" s="22"/>
      <c r="GO686" s="22"/>
    </row>
    <row r="687" spans="196:197" s="21" customFormat="1" x14ac:dyDescent="0.25">
      <c r="GN687" s="22"/>
      <c r="GO687" s="22"/>
    </row>
    <row r="688" spans="196:197" s="21" customFormat="1" x14ac:dyDescent="0.25">
      <c r="GN688" s="22"/>
      <c r="GO688" s="22"/>
    </row>
    <row r="689" spans="196:197" s="21" customFormat="1" x14ac:dyDescent="0.25">
      <c r="GN689" s="22"/>
      <c r="GO689" s="22"/>
    </row>
    <row r="690" spans="196:197" s="21" customFormat="1" x14ac:dyDescent="0.25">
      <c r="GN690" s="22"/>
      <c r="GO690" s="22"/>
    </row>
    <row r="691" spans="196:197" s="21" customFormat="1" x14ac:dyDescent="0.25">
      <c r="GN691" s="22"/>
      <c r="GO691" s="22"/>
    </row>
    <row r="692" spans="196:197" s="21" customFormat="1" x14ac:dyDescent="0.25">
      <c r="GN692" s="22"/>
      <c r="GO692" s="22"/>
    </row>
    <row r="693" spans="196:197" s="21" customFormat="1" x14ac:dyDescent="0.25">
      <c r="GN693" s="22"/>
      <c r="GO693" s="22"/>
    </row>
    <row r="694" spans="196:197" s="21" customFormat="1" x14ac:dyDescent="0.25">
      <c r="GN694" s="22"/>
      <c r="GO694" s="22"/>
    </row>
    <row r="695" spans="196:197" s="21" customFormat="1" x14ac:dyDescent="0.25">
      <c r="GN695" s="22"/>
      <c r="GO695" s="22"/>
    </row>
    <row r="696" spans="196:197" s="21" customFormat="1" x14ac:dyDescent="0.25">
      <c r="GN696" s="22"/>
      <c r="GO696" s="22"/>
    </row>
    <row r="697" spans="196:197" s="21" customFormat="1" x14ac:dyDescent="0.25">
      <c r="GN697" s="22"/>
      <c r="GO697" s="22"/>
    </row>
    <row r="698" spans="196:197" s="21" customFormat="1" x14ac:dyDescent="0.25">
      <c r="GN698" s="22"/>
      <c r="GO698" s="22"/>
    </row>
    <row r="699" spans="196:197" s="21" customFormat="1" x14ac:dyDescent="0.25">
      <c r="GN699" s="22"/>
      <c r="GO699" s="22"/>
    </row>
    <row r="700" spans="196:197" s="21" customFormat="1" x14ac:dyDescent="0.25">
      <c r="GN700" s="22"/>
      <c r="GO700" s="22"/>
    </row>
    <row r="701" spans="196:197" s="21" customFormat="1" x14ac:dyDescent="0.25">
      <c r="GN701" s="22"/>
      <c r="GO701" s="22"/>
    </row>
    <row r="702" spans="196:197" s="21" customFormat="1" x14ac:dyDescent="0.25">
      <c r="GN702" s="22"/>
      <c r="GO702" s="22"/>
    </row>
    <row r="703" spans="196:197" s="21" customFormat="1" x14ac:dyDescent="0.25">
      <c r="GN703" s="22"/>
      <c r="GO703" s="22"/>
    </row>
    <row r="704" spans="196:197" s="21" customFormat="1" x14ac:dyDescent="0.25">
      <c r="GN704" s="22"/>
      <c r="GO704" s="22"/>
    </row>
    <row r="705" spans="196:197" s="21" customFormat="1" x14ac:dyDescent="0.25">
      <c r="GN705" s="22"/>
      <c r="GO705" s="22"/>
    </row>
    <row r="706" spans="196:197" s="21" customFormat="1" x14ac:dyDescent="0.25">
      <c r="GN706" s="22"/>
      <c r="GO706" s="22"/>
    </row>
    <row r="707" spans="196:197" s="21" customFormat="1" x14ac:dyDescent="0.25">
      <c r="GN707" s="22"/>
      <c r="GO707" s="22"/>
    </row>
    <row r="708" spans="196:197" s="21" customFormat="1" x14ac:dyDescent="0.25">
      <c r="GN708" s="22"/>
      <c r="GO708" s="22"/>
    </row>
    <row r="709" spans="196:197" s="21" customFormat="1" x14ac:dyDescent="0.25">
      <c r="GN709" s="22"/>
      <c r="GO709" s="22"/>
    </row>
    <row r="710" spans="196:197" s="21" customFormat="1" x14ac:dyDescent="0.25">
      <c r="GN710" s="22"/>
      <c r="GO710" s="22"/>
    </row>
    <row r="711" spans="196:197" s="21" customFormat="1" x14ac:dyDescent="0.25">
      <c r="GN711" s="22"/>
      <c r="GO711" s="22"/>
    </row>
    <row r="712" spans="196:197" s="21" customFormat="1" x14ac:dyDescent="0.25">
      <c r="GN712" s="22"/>
      <c r="GO712" s="22"/>
    </row>
    <row r="713" spans="196:197" s="21" customFormat="1" x14ac:dyDescent="0.25">
      <c r="GN713" s="22"/>
      <c r="GO713" s="22"/>
    </row>
    <row r="714" spans="196:197" s="21" customFormat="1" x14ac:dyDescent="0.25">
      <c r="GN714" s="22"/>
      <c r="GO714" s="22"/>
    </row>
    <row r="715" spans="196:197" s="21" customFormat="1" x14ac:dyDescent="0.25">
      <c r="GN715" s="22"/>
      <c r="GO715" s="22"/>
    </row>
    <row r="716" spans="196:197" s="21" customFormat="1" x14ac:dyDescent="0.25">
      <c r="GN716" s="22"/>
      <c r="GO716" s="22"/>
    </row>
    <row r="717" spans="196:197" s="21" customFormat="1" x14ac:dyDescent="0.25">
      <c r="GN717" s="22"/>
      <c r="GO717" s="22"/>
    </row>
    <row r="718" spans="196:197" s="21" customFormat="1" x14ac:dyDescent="0.25">
      <c r="GN718" s="22"/>
      <c r="GO718" s="22"/>
    </row>
    <row r="719" spans="196:197" s="21" customFormat="1" x14ac:dyDescent="0.25">
      <c r="GN719" s="22"/>
      <c r="GO719" s="22"/>
    </row>
    <row r="720" spans="196:197" s="21" customFormat="1" x14ac:dyDescent="0.25">
      <c r="GN720" s="22"/>
      <c r="GO720" s="22"/>
    </row>
    <row r="721" spans="196:197" s="21" customFormat="1" x14ac:dyDescent="0.25">
      <c r="GN721" s="22"/>
      <c r="GO721" s="22"/>
    </row>
    <row r="722" spans="196:197" s="21" customFormat="1" x14ac:dyDescent="0.25">
      <c r="GN722" s="22"/>
      <c r="GO722" s="22"/>
    </row>
    <row r="723" spans="196:197" s="21" customFormat="1" x14ac:dyDescent="0.25">
      <c r="GN723" s="22"/>
      <c r="GO723" s="22"/>
    </row>
    <row r="724" spans="196:197" s="21" customFormat="1" x14ac:dyDescent="0.25">
      <c r="GN724" s="22"/>
      <c r="GO724" s="22"/>
    </row>
    <row r="725" spans="196:197" s="21" customFormat="1" x14ac:dyDescent="0.25">
      <c r="GN725" s="22"/>
      <c r="GO725" s="22"/>
    </row>
    <row r="726" spans="196:197" s="21" customFormat="1" x14ac:dyDescent="0.25">
      <c r="GN726" s="22"/>
      <c r="GO726" s="22"/>
    </row>
    <row r="727" spans="196:197" s="21" customFormat="1" x14ac:dyDescent="0.25">
      <c r="GN727" s="22"/>
      <c r="GO727" s="22"/>
    </row>
    <row r="728" spans="196:197" s="21" customFormat="1" x14ac:dyDescent="0.25">
      <c r="GN728" s="22"/>
      <c r="GO728" s="22"/>
    </row>
    <row r="729" spans="196:197" s="21" customFormat="1" x14ac:dyDescent="0.25">
      <c r="GN729" s="22"/>
      <c r="GO729" s="22"/>
    </row>
    <row r="730" spans="196:197" s="21" customFormat="1" x14ac:dyDescent="0.25">
      <c r="GN730" s="22"/>
      <c r="GO730" s="22"/>
    </row>
    <row r="731" spans="196:197" s="21" customFormat="1" x14ac:dyDescent="0.25">
      <c r="GN731" s="22"/>
      <c r="GO731" s="22"/>
    </row>
    <row r="732" spans="196:197" s="21" customFormat="1" x14ac:dyDescent="0.25">
      <c r="GN732" s="22"/>
      <c r="GO732" s="22"/>
    </row>
    <row r="733" spans="196:197" s="21" customFormat="1" x14ac:dyDescent="0.25">
      <c r="GN733" s="22"/>
      <c r="GO733" s="22"/>
    </row>
    <row r="734" spans="196:197" s="21" customFormat="1" x14ac:dyDescent="0.25">
      <c r="GN734" s="22"/>
      <c r="GO734" s="22"/>
    </row>
    <row r="735" spans="196:197" s="21" customFormat="1" x14ac:dyDescent="0.25">
      <c r="GN735" s="22"/>
      <c r="GO735" s="22"/>
    </row>
    <row r="736" spans="196:197" s="21" customFormat="1" x14ac:dyDescent="0.25">
      <c r="GN736" s="22"/>
      <c r="GO736" s="22"/>
    </row>
    <row r="737" spans="196:197" s="21" customFormat="1" x14ac:dyDescent="0.25">
      <c r="GN737" s="22"/>
      <c r="GO737" s="22"/>
    </row>
    <row r="738" spans="196:197" s="21" customFormat="1" x14ac:dyDescent="0.25">
      <c r="GN738" s="22"/>
      <c r="GO738" s="22"/>
    </row>
    <row r="739" spans="196:197" s="21" customFormat="1" x14ac:dyDescent="0.25">
      <c r="GN739" s="22"/>
      <c r="GO739" s="22"/>
    </row>
    <row r="740" spans="196:197" s="21" customFormat="1" x14ac:dyDescent="0.25">
      <c r="GN740" s="22"/>
      <c r="GO740" s="22"/>
    </row>
    <row r="741" spans="196:197" s="21" customFormat="1" x14ac:dyDescent="0.25">
      <c r="GN741" s="22"/>
      <c r="GO741" s="22"/>
    </row>
    <row r="742" spans="196:197" s="21" customFormat="1" x14ac:dyDescent="0.25">
      <c r="GN742" s="22"/>
      <c r="GO742" s="22"/>
    </row>
    <row r="743" spans="196:197" s="21" customFormat="1" x14ac:dyDescent="0.25">
      <c r="GN743" s="22"/>
      <c r="GO743" s="22"/>
    </row>
    <row r="744" spans="196:197" s="21" customFormat="1" x14ac:dyDescent="0.25">
      <c r="GN744" s="22"/>
      <c r="GO744" s="22"/>
    </row>
    <row r="745" spans="196:197" s="21" customFormat="1" x14ac:dyDescent="0.25">
      <c r="GN745" s="22"/>
      <c r="GO745" s="22"/>
    </row>
    <row r="746" spans="196:197" s="21" customFormat="1" x14ac:dyDescent="0.25">
      <c r="GN746" s="22"/>
      <c r="GO746" s="22"/>
    </row>
    <row r="747" spans="196:197" s="21" customFormat="1" x14ac:dyDescent="0.25">
      <c r="GN747" s="22"/>
      <c r="GO747" s="22"/>
    </row>
    <row r="748" spans="196:197" s="21" customFormat="1" x14ac:dyDescent="0.25">
      <c r="GN748" s="22"/>
      <c r="GO748" s="22"/>
    </row>
    <row r="749" spans="196:197" s="21" customFormat="1" x14ac:dyDescent="0.25">
      <c r="GN749" s="22"/>
      <c r="GO749" s="22"/>
    </row>
    <row r="750" spans="196:197" s="21" customFormat="1" x14ac:dyDescent="0.25">
      <c r="GN750" s="22"/>
      <c r="GO750" s="22"/>
    </row>
    <row r="751" spans="196:197" s="21" customFormat="1" x14ac:dyDescent="0.25">
      <c r="GN751" s="22"/>
      <c r="GO751" s="22"/>
    </row>
    <row r="752" spans="196:197" s="21" customFormat="1" x14ac:dyDescent="0.25">
      <c r="GN752" s="22"/>
      <c r="GO752" s="22"/>
    </row>
    <row r="753" spans="196:197" s="21" customFormat="1" x14ac:dyDescent="0.25">
      <c r="GN753" s="22"/>
      <c r="GO753" s="22"/>
    </row>
    <row r="754" spans="196:197" s="21" customFormat="1" x14ac:dyDescent="0.25">
      <c r="GN754" s="22"/>
      <c r="GO754" s="22"/>
    </row>
    <row r="755" spans="196:197" s="21" customFormat="1" x14ac:dyDescent="0.25">
      <c r="GN755" s="22"/>
      <c r="GO755" s="22"/>
    </row>
    <row r="756" spans="196:197" s="21" customFormat="1" x14ac:dyDescent="0.25">
      <c r="GN756" s="22"/>
      <c r="GO756" s="22"/>
    </row>
    <row r="757" spans="196:197" s="21" customFormat="1" x14ac:dyDescent="0.25">
      <c r="GN757" s="22"/>
      <c r="GO757" s="22"/>
    </row>
    <row r="758" spans="196:197" s="21" customFormat="1" x14ac:dyDescent="0.25">
      <c r="GN758" s="22"/>
      <c r="GO758" s="22"/>
    </row>
    <row r="759" spans="196:197" s="21" customFormat="1" x14ac:dyDescent="0.25">
      <c r="GN759" s="22"/>
      <c r="GO759" s="22"/>
    </row>
    <row r="760" spans="196:197" s="21" customFormat="1" x14ac:dyDescent="0.25">
      <c r="GN760" s="22"/>
      <c r="GO760" s="22"/>
    </row>
    <row r="761" spans="196:197" s="21" customFormat="1" x14ac:dyDescent="0.25">
      <c r="GN761" s="22"/>
      <c r="GO761" s="22"/>
    </row>
    <row r="762" spans="196:197" s="21" customFormat="1" x14ac:dyDescent="0.25">
      <c r="GN762" s="22"/>
      <c r="GO762" s="22"/>
    </row>
    <row r="763" spans="196:197" s="21" customFormat="1" x14ac:dyDescent="0.25">
      <c r="GN763" s="22"/>
      <c r="GO763" s="22"/>
    </row>
    <row r="764" spans="196:197" s="21" customFormat="1" x14ac:dyDescent="0.25">
      <c r="GN764" s="22"/>
      <c r="GO764" s="22"/>
    </row>
    <row r="765" spans="196:197" s="21" customFormat="1" x14ac:dyDescent="0.25">
      <c r="GN765" s="22"/>
      <c r="GO765" s="22"/>
    </row>
    <row r="766" spans="196:197" s="21" customFormat="1" x14ac:dyDescent="0.25">
      <c r="GN766" s="22"/>
      <c r="GO766" s="22"/>
    </row>
    <row r="767" spans="196:197" s="21" customFormat="1" x14ac:dyDescent="0.25">
      <c r="GN767" s="22"/>
      <c r="GO767" s="22"/>
    </row>
    <row r="768" spans="196:197" s="21" customFormat="1" x14ac:dyDescent="0.25">
      <c r="GN768" s="22"/>
      <c r="GO768" s="22"/>
    </row>
    <row r="769" spans="196:197" s="21" customFormat="1" x14ac:dyDescent="0.25">
      <c r="GN769" s="22"/>
      <c r="GO769" s="22"/>
    </row>
    <row r="770" spans="196:197" s="21" customFormat="1" x14ac:dyDescent="0.25">
      <c r="GN770" s="22"/>
      <c r="GO770" s="22"/>
    </row>
    <row r="771" spans="196:197" s="21" customFormat="1" x14ac:dyDescent="0.25">
      <c r="GN771" s="22"/>
      <c r="GO771" s="22"/>
    </row>
    <row r="772" spans="196:197" s="21" customFormat="1" x14ac:dyDescent="0.25">
      <c r="GN772" s="22"/>
      <c r="GO772" s="22"/>
    </row>
    <row r="773" spans="196:197" s="21" customFormat="1" x14ac:dyDescent="0.25">
      <c r="GN773" s="22"/>
      <c r="GO773" s="22"/>
    </row>
    <row r="774" spans="196:197" s="21" customFormat="1" x14ac:dyDescent="0.25">
      <c r="GN774" s="22"/>
      <c r="GO774" s="22"/>
    </row>
    <row r="775" spans="196:197" s="21" customFormat="1" x14ac:dyDescent="0.25">
      <c r="GN775" s="22"/>
      <c r="GO775" s="22"/>
    </row>
    <row r="776" spans="196:197" s="21" customFormat="1" x14ac:dyDescent="0.25">
      <c r="GN776" s="22"/>
      <c r="GO776" s="22"/>
    </row>
    <row r="777" spans="196:197" s="21" customFormat="1" x14ac:dyDescent="0.25">
      <c r="GN777" s="22"/>
      <c r="GO777" s="22"/>
    </row>
    <row r="778" spans="196:197" s="21" customFormat="1" x14ac:dyDescent="0.25">
      <c r="GN778" s="22"/>
      <c r="GO778" s="22"/>
    </row>
    <row r="779" spans="196:197" s="21" customFormat="1" x14ac:dyDescent="0.25">
      <c r="GN779" s="22"/>
      <c r="GO779" s="22"/>
    </row>
    <row r="780" spans="196:197" s="21" customFormat="1" x14ac:dyDescent="0.25">
      <c r="GN780" s="22"/>
      <c r="GO780" s="22"/>
    </row>
    <row r="781" spans="196:197" s="21" customFormat="1" x14ac:dyDescent="0.25">
      <c r="GN781" s="22"/>
      <c r="GO781" s="22"/>
    </row>
    <row r="782" spans="196:197" s="21" customFormat="1" x14ac:dyDescent="0.25">
      <c r="GN782" s="22"/>
      <c r="GO782" s="22"/>
    </row>
    <row r="783" spans="196:197" s="21" customFormat="1" x14ac:dyDescent="0.25">
      <c r="GN783" s="22"/>
      <c r="GO783" s="22"/>
    </row>
    <row r="784" spans="196:197" s="21" customFormat="1" x14ac:dyDescent="0.25">
      <c r="GN784" s="22"/>
      <c r="GO784" s="22"/>
    </row>
    <row r="785" spans="196:197" s="21" customFormat="1" x14ac:dyDescent="0.25">
      <c r="GN785" s="22"/>
      <c r="GO785" s="22"/>
    </row>
    <row r="786" spans="196:197" s="21" customFormat="1" x14ac:dyDescent="0.25">
      <c r="GN786" s="22"/>
      <c r="GO786" s="22"/>
    </row>
    <row r="787" spans="196:197" s="21" customFormat="1" x14ac:dyDescent="0.25">
      <c r="GN787" s="22"/>
      <c r="GO787" s="22"/>
    </row>
    <row r="788" spans="196:197" s="21" customFormat="1" x14ac:dyDescent="0.25">
      <c r="GN788" s="22"/>
      <c r="GO788" s="22"/>
    </row>
    <row r="789" spans="196:197" s="21" customFormat="1" x14ac:dyDescent="0.25">
      <c r="GN789" s="22"/>
      <c r="GO789" s="22"/>
    </row>
    <row r="790" spans="196:197" s="21" customFormat="1" x14ac:dyDescent="0.25">
      <c r="GN790" s="22"/>
      <c r="GO790" s="22"/>
    </row>
    <row r="791" spans="196:197" s="21" customFormat="1" x14ac:dyDescent="0.25">
      <c r="GN791" s="22"/>
      <c r="GO791" s="22"/>
    </row>
    <row r="792" spans="196:197" s="21" customFormat="1" x14ac:dyDescent="0.25">
      <c r="GN792" s="22"/>
      <c r="GO792" s="22"/>
    </row>
    <row r="793" spans="196:197" s="21" customFormat="1" x14ac:dyDescent="0.25">
      <c r="GN793" s="22"/>
      <c r="GO793" s="22"/>
    </row>
    <row r="794" spans="196:197" s="21" customFormat="1" x14ac:dyDescent="0.25">
      <c r="GN794" s="22"/>
      <c r="GO794" s="22"/>
    </row>
    <row r="795" spans="196:197" s="21" customFormat="1" x14ac:dyDescent="0.25">
      <c r="GN795" s="22"/>
      <c r="GO795" s="22"/>
    </row>
    <row r="796" spans="196:197" s="21" customFormat="1" x14ac:dyDescent="0.25">
      <c r="GN796" s="22"/>
      <c r="GO796" s="22"/>
    </row>
    <row r="797" spans="196:197" s="21" customFormat="1" x14ac:dyDescent="0.25">
      <c r="GN797" s="22"/>
      <c r="GO797" s="22"/>
    </row>
    <row r="798" spans="196:197" s="21" customFormat="1" x14ac:dyDescent="0.25">
      <c r="GN798" s="22"/>
      <c r="GO798" s="22"/>
    </row>
    <row r="799" spans="196:197" s="21" customFormat="1" x14ac:dyDescent="0.25">
      <c r="GN799" s="22"/>
      <c r="GO799" s="22"/>
    </row>
    <row r="800" spans="196:197" s="21" customFormat="1" x14ac:dyDescent="0.25">
      <c r="GN800" s="22"/>
      <c r="GO800" s="22"/>
    </row>
    <row r="801" spans="196:197" s="21" customFormat="1" x14ac:dyDescent="0.25">
      <c r="GN801" s="22"/>
      <c r="GO801" s="22"/>
    </row>
    <row r="802" spans="196:197" s="21" customFormat="1" x14ac:dyDescent="0.25">
      <c r="GN802" s="22"/>
      <c r="GO802" s="22"/>
    </row>
    <row r="803" spans="196:197" s="21" customFormat="1" x14ac:dyDescent="0.25">
      <c r="GN803" s="22"/>
      <c r="GO803" s="22"/>
    </row>
    <row r="804" spans="196:197" s="21" customFormat="1" x14ac:dyDescent="0.25">
      <c r="GN804" s="22"/>
      <c r="GO804" s="22"/>
    </row>
    <row r="805" spans="196:197" s="21" customFormat="1" x14ac:dyDescent="0.25">
      <c r="GN805" s="22"/>
      <c r="GO805" s="22"/>
    </row>
    <row r="806" spans="196:197" s="21" customFormat="1" x14ac:dyDescent="0.25">
      <c r="GN806" s="22"/>
      <c r="GO806" s="22"/>
    </row>
    <row r="807" spans="196:197" s="21" customFormat="1" x14ac:dyDescent="0.25">
      <c r="GN807" s="22"/>
      <c r="GO807" s="22"/>
    </row>
    <row r="808" spans="196:197" s="21" customFormat="1" x14ac:dyDescent="0.25">
      <c r="GN808" s="22"/>
      <c r="GO808" s="22"/>
    </row>
    <row r="809" spans="196:197" s="21" customFormat="1" x14ac:dyDescent="0.25">
      <c r="GN809" s="22"/>
      <c r="GO809" s="22"/>
    </row>
    <row r="810" spans="196:197" s="21" customFormat="1" x14ac:dyDescent="0.25">
      <c r="GN810" s="22"/>
      <c r="GO810" s="22"/>
    </row>
    <row r="811" spans="196:197" s="21" customFormat="1" x14ac:dyDescent="0.25">
      <c r="GN811" s="22"/>
      <c r="GO811" s="22"/>
    </row>
    <row r="812" spans="196:197" s="21" customFormat="1" x14ac:dyDescent="0.25">
      <c r="GN812" s="22"/>
      <c r="GO812" s="22"/>
    </row>
    <row r="813" spans="196:197" s="21" customFormat="1" x14ac:dyDescent="0.25">
      <c r="GN813" s="22"/>
      <c r="GO813" s="22"/>
    </row>
    <row r="814" spans="196:197" s="21" customFormat="1" x14ac:dyDescent="0.25">
      <c r="GN814" s="22"/>
      <c r="GO814" s="22"/>
    </row>
    <row r="815" spans="196:197" s="21" customFormat="1" x14ac:dyDescent="0.25">
      <c r="GN815" s="22"/>
      <c r="GO815" s="22"/>
    </row>
    <row r="816" spans="196:197" s="21" customFormat="1" x14ac:dyDescent="0.25">
      <c r="GN816" s="22"/>
      <c r="GO816" s="22"/>
    </row>
    <row r="817" spans="196:197" s="21" customFormat="1" x14ac:dyDescent="0.25">
      <c r="GN817" s="22"/>
      <c r="GO817" s="22"/>
    </row>
    <row r="818" spans="196:197" s="21" customFormat="1" x14ac:dyDescent="0.25">
      <c r="GN818" s="22"/>
      <c r="GO818" s="22"/>
    </row>
    <row r="819" spans="196:197" s="21" customFormat="1" x14ac:dyDescent="0.25">
      <c r="GN819" s="22"/>
      <c r="GO819" s="22"/>
    </row>
    <row r="820" spans="196:197" s="21" customFormat="1" x14ac:dyDescent="0.25">
      <c r="GN820" s="22"/>
      <c r="GO820" s="22"/>
    </row>
    <row r="821" spans="196:197" s="21" customFormat="1" x14ac:dyDescent="0.25">
      <c r="GN821" s="22"/>
      <c r="GO821" s="22"/>
    </row>
    <row r="822" spans="196:197" s="21" customFormat="1" x14ac:dyDescent="0.25">
      <c r="GN822" s="22"/>
      <c r="GO822" s="22"/>
    </row>
    <row r="823" spans="196:197" s="21" customFormat="1" x14ac:dyDescent="0.25">
      <c r="GN823" s="22"/>
      <c r="GO823" s="22"/>
    </row>
    <row r="824" spans="196:197" s="21" customFormat="1" x14ac:dyDescent="0.25">
      <c r="GN824" s="22"/>
      <c r="GO824" s="22"/>
    </row>
    <row r="825" spans="196:197" s="21" customFormat="1" x14ac:dyDescent="0.25">
      <c r="GN825" s="22"/>
      <c r="GO825" s="22"/>
    </row>
    <row r="826" spans="196:197" s="21" customFormat="1" x14ac:dyDescent="0.25">
      <c r="GN826" s="22"/>
      <c r="GO826" s="22"/>
    </row>
    <row r="827" spans="196:197" s="21" customFormat="1" x14ac:dyDescent="0.25">
      <c r="GN827" s="22"/>
      <c r="GO827" s="22"/>
    </row>
    <row r="828" spans="196:197" s="21" customFormat="1" x14ac:dyDescent="0.25">
      <c r="GN828" s="22"/>
      <c r="GO828" s="22"/>
    </row>
    <row r="829" spans="196:197" s="21" customFormat="1" x14ac:dyDescent="0.25">
      <c r="GN829" s="22"/>
      <c r="GO829" s="22"/>
    </row>
    <row r="830" spans="196:197" s="21" customFormat="1" x14ac:dyDescent="0.25">
      <c r="GN830" s="22"/>
      <c r="GO830" s="22"/>
    </row>
    <row r="831" spans="196:197" s="21" customFormat="1" x14ac:dyDescent="0.25">
      <c r="GN831" s="22"/>
      <c r="GO831" s="22"/>
    </row>
    <row r="832" spans="196:197" s="21" customFormat="1" x14ac:dyDescent="0.25">
      <c r="GN832" s="22"/>
      <c r="GO832" s="22"/>
    </row>
    <row r="833" spans="196:197" s="21" customFormat="1" x14ac:dyDescent="0.25">
      <c r="GN833" s="22"/>
      <c r="GO833" s="22"/>
    </row>
    <row r="834" spans="196:197" s="21" customFormat="1" x14ac:dyDescent="0.25">
      <c r="GN834" s="22"/>
      <c r="GO834" s="22"/>
    </row>
    <row r="835" spans="196:197" s="21" customFormat="1" x14ac:dyDescent="0.25">
      <c r="GN835" s="22"/>
      <c r="GO835" s="22"/>
    </row>
    <row r="836" spans="196:197" s="21" customFormat="1" x14ac:dyDescent="0.25">
      <c r="GN836" s="22"/>
      <c r="GO836" s="22"/>
    </row>
    <row r="837" spans="196:197" s="21" customFormat="1" x14ac:dyDescent="0.25">
      <c r="GN837" s="22"/>
      <c r="GO837" s="22"/>
    </row>
    <row r="838" spans="196:197" s="21" customFormat="1" x14ac:dyDescent="0.25">
      <c r="GN838" s="22"/>
      <c r="GO838" s="22"/>
    </row>
    <row r="839" spans="196:197" s="21" customFormat="1" x14ac:dyDescent="0.25">
      <c r="GN839" s="22"/>
      <c r="GO839" s="22"/>
    </row>
    <row r="840" spans="196:197" s="21" customFormat="1" x14ac:dyDescent="0.25">
      <c r="GN840" s="22"/>
      <c r="GO840" s="22"/>
    </row>
    <row r="841" spans="196:197" s="21" customFormat="1" x14ac:dyDescent="0.25">
      <c r="GN841" s="22"/>
      <c r="GO841" s="22"/>
    </row>
    <row r="842" spans="196:197" s="21" customFormat="1" x14ac:dyDescent="0.25">
      <c r="GN842" s="22"/>
      <c r="GO842" s="22"/>
    </row>
    <row r="843" spans="196:197" s="21" customFormat="1" x14ac:dyDescent="0.25">
      <c r="GN843" s="22"/>
      <c r="GO843" s="22"/>
    </row>
    <row r="844" spans="196:197" s="21" customFormat="1" x14ac:dyDescent="0.25">
      <c r="GN844" s="22"/>
      <c r="GO844" s="22"/>
    </row>
    <row r="845" spans="196:197" s="21" customFormat="1" x14ac:dyDescent="0.25">
      <c r="GN845" s="22"/>
      <c r="GO845" s="22"/>
    </row>
    <row r="846" spans="196:197" s="21" customFormat="1" x14ac:dyDescent="0.25">
      <c r="GN846" s="22"/>
      <c r="GO846" s="22"/>
    </row>
    <row r="847" spans="196:197" s="21" customFormat="1" x14ac:dyDescent="0.25">
      <c r="GN847" s="22"/>
      <c r="GO847" s="22"/>
    </row>
    <row r="848" spans="196:197" s="21" customFormat="1" x14ac:dyDescent="0.25">
      <c r="GN848" s="22"/>
      <c r="GO848" s="22"/>
    </row>
    <row r="849" spans="196:197" s="21" customFormat="1" x14ac:dyDescent="0.25">
      <c r="GN849" s="22"/>
      <c r="GO849" s="22"/>
    </row>
    <row r="850" spans="196:197" s="21" customFormat="1" x14ac:dyDescent="0.25">
      <c r="GN850" s="22"/>
      <c r="GO850" s="22"/>
    </row>
    <row r="851" spans="196:197" s="21" customFormat="1" x14ac:dyDescent="0.25">
      <c r="GN851" s="22"/>
      <c r="GO851" s="22"/>
    </row>
    <row r="852" spans="196:197" s="21" customFormat="1" x14ac:dyDescent="0.25">
      <c r="GN852" s="22"/>
      <c r="GO852" s="22"/>
    </row>
    <row r="853" spans="196:197" s="21" customFormat="1" x14ac:dyDescent="0.25">
      <c r="GN853" s="22"/>
      <c r="GO853" s="22"/>
    </row>
    <row r="854" spans="196:197" s="21" customFormat="1" x14ac:dyDescent="0.25">
      <c r="GN854" s="22"/>
      <c r="GO854" s="22"/>
    </row>
    <row r="855" spans="196:197" s="21" customFormat="1" x14ac:dyDescent="0.25">
      <c r="GN855" s="22"/>
      <c r="GO855" s="22"/>
    </row>
    <row r="856" spans="196:197" s="21" customFormat="1" x14ac:dyDescent="0.25">
      <c r="GN856" s="22"/>
      <c r="GO856" s="22"/>
    </row>
    <row r="857" spans="196:197" s="21" customFormat="1" x14ac:dyDescent="0.25">
      <c r="GN857" s="22"/>
      <c r="GO857" s="22"/>
    </row>
    <row r="858" spans="196:197" s="21" customFormat="1" x14ac:dyDescent="0.25">
      <c r="GN858" s="22"/>
      <c r="GO858" s="22"/>
    </row>
    <row r="859" spans="196:197" s="21" customFormat="1" x14ac:dyDescent="0.25">
      <c r="GN859" s="22"/>
      <c r="GO859" s="22"/>
    </row>
    <row r="860" spans="196:197" s="21" customFormat="1" x14ac:dyDescent="0.25">
      <c r="GN860" s="22"/>
      <c r="GO860" s="22"/>
    </row>
    <row r="861" spans="196:197" s="21" customFormat="1" x14ac:dyDescent="0.25">
      <c r="GN861" s="22"/>
      <c r="GO861" s="22"/>
    </row>
    <row r="862" spans="196:197" s="21" customFormat="1" x14ac:dyDescent="0.25">
      <c r="GN862" s="22"/>
      <c r="GO862" s="22"/>
    </row>
    <row r="863" spans="196:197" s="21" customFormat="1" x14ac:dyDescent="0.25">
      <c r="GN863" s="22"/>
      <c r="GO863" s="22"/>
    </row>
    <row r="864" spans="196:197" s="21" customFormat="1" x14ac:dyDescent="0.25">
      <c r="GN864" s="22"/>
      <c r="GO864" s="22"/>
    </row>
    <row r="865" spans="196:197" s="21" customFormat="1" x14ac:dyDescent="0.25">
      <c r="GN865" s="22"/>
      <c r="GO865" s="22"/>
    </row>
    <row r="866" spans="196:197" s="21" customFormat="1" x14ac:dyDescent="0.25">
      <c r="GN866" s="22"/>
      <c r="GO866" s="22"/>
    </row>
    <row r="867" spans="196:197" s="21" customFormat="1" x14ac:dyDescent="0.25">
      <c r="GN867" s="22"/>
      <c r="GO867" s="22"/>
    </row>
    <row r="868" spans="196:197" s="21" customFormat="1" x14ac:dyDescent="0.25">
      <c r="GN868" s="22"/>
      <c r="GO868" s="22"/>
    </row>
    <row r="869" spans="196:197" s="21" customFormat="1" x14ac:dyDescent="0.25">
      <c r="GN869" s="22"/>
      <c r="GO869" s="22"/>
    </row>
    <row r="870" spans="196:197" s="21" customFormat="1" x14ac:dyDescent="0.25">
      <c r="GN870" s="22"/>
      <c r="GO870" s="22"/>
    </row>
    <row r="871" spans="196:197" s="21" customFormat="1" x14ac:dyDescent="0.25">
      <c r="GN871" s="22"/>
      <c r="GO871" s="22"/>
    </row>
    <row r="872" spans="196:197" s="21" customFormat="1" x14ac:dyDescent="0.25">
      <c r="GN872" s="22"/>
      <c r="GO872" s="22"/>
    </row>
    <row r="873" spans="196:197" s="21" customFormat="1" x14ac:dyDescent="0.25">
      <c r="GN873" s="22"/>
      <c r="GO873" s="22"/>
    </row>
    <row r="874" spans="196:197" s="21" customFormat="1" x14ac:dyDescent="0.25">
      <c r="GN874" s="22"/>
      <c r="GO874" s="22"/>
    </row>
    <row r="875" spans="196:197" s="21" customFormat="1" x14ac:dyDescent="0.25">
      <c r="GN875" s="22"/>
      <c r="GO875" s="22"/>
    </row>
    <row r="876" spans="196:197" s="21" customFormat="1" x14ac:dyDescent="0.25">
      <c r="GN876" s="22"/>
      <c r="GO876" s="22"/>
    </row>
    <row r="877" spans="196:197" s="21" customFormat="1" x14ac:dyDescent="0.25">
      <c r="GN877" s="22"/>
      <c r="GO877" s="22"/>
    </row>
    <row r="878" spans="196:197" s="21" customFormat="1" x14ac:dyDescent="0.25">
      <c r="GN878" s="22"/>
      <c r="GO878" s="22"/>
    </row>
    <row r="879" spans="196:197" s="21" customFormat="1" x14ac:dyDescent="0.25">
      <c r="GN879" s="22"/>
      <c r="GO879" s="22"/>
    </row>
    <row r="880" spans="196:197" s="21" customFormat="1" x14ac:dyDescent="0.25">
      <c r="GN880" s="22"/>
      <c r="GO880" s="22"/>
    </row>
    <row r="881" spans="196:197" s="21" customFormat="1" x14ac:dyDescent="0.25">
      <c r="GN881" s="22"/>
      <c r="GO881" s="22"/>
    </row>
    <row r="882" spans="196:197" s="21" customFormat="1" x14ac:dyDescent="0.25">
      <c r="GN882" s="22"/>
      <c r="GO882" s="22"/>
    </row>
    <row r="883" spans="196:197" s="21" customFormat="1" x14ac:dyDescent="0.25">
      <c r="GN883" s="22"/>
      <c r="GO883" s="22"/>
    </row>
    <row r="884" spans="196:197" s="21" customFormat="1" x14ac:dyDescent="0.25">
      <c r="GN884" s="22"/>
      <c r="GO884" s="22"/>
    </row>
    <row r="885" spans="196:197" s="21" customFormat="1" x14ac:dyDescent="0.25">
      <c r="GN885" s="22"/>
      <c r="GO885" s="22"/>
    </row>
    <row r="886" spans="196:197" s="21" customFormat="1" x14ac:dyDescent="0.25">
      <c r="GN886" s="22"/>
      <c r="GO886" s="22"/>
    </row>
    <row r="887" spans="196:197" s="21" customFormat="1" x14ac:dyDescent="0.25">
      <c r="GN887" s="22"/>
      <c r="GO887" s="22"/>
    </row>
    <row r="888" spans="196:197" s="21" customFormat="1" x14ac:dyDescent="0.25">
      <c r="GN888" s="22"/>
      <c r="GO888" s="22"/>
    </row>
    <row r="889" spans="196:197" s="21" customFormat="1" x14ac:dyDescent="0.25">
      <c r="GN889" s="22"/>
      <c r="GO889" s="22"/>
    </row>
    <row r="890" spans="196:197" s="21" customFormat="1" x14ac:dyDescent="0.25">
      <c r="GN890" s="22"/>
      <c r="GO890" s="22"/>
    </row>
    <row r="891" spans="196:197" s="21" customFormat="1" x14ac:dyDescent="0.25">
      <c r="GN891" s="22"/>
      <c r="GO891" s="22"/>
    </row>
    <row r="892" spans="196:197" s="21" customFormat="1" x14ac:dyDescent="0.25">
      <c r="GN892" s="22"/>
      <c r="GO892" s="22"/>
    </row>
    <row r="893" spans="196:197" s="21" customFormat="1" x14ac:dyDescent="0.25">
      <c r="GN893" s="22"/>
      <c r="GO893" s="22"/>
    </row>
    <row r="894" spans="196:197" s="21" customFormat="1" x14ac:dyDescent="0.25">
      <c r="GN894" s="22"/>
      <c r="GO894" s="22"/>
    </row>
    <row r="895" spans="196:197" s="21" customFormat="1" x14ac:dyDescent="0.25">
      <c r="GN895" s="22"/>
      <c r="GO895" s="22"/>
    </row>
    <row r="896" spans="196:197" s="21" customFormat="1" x14ac:dyDescent="0.25">
      <c r="GN896" s="22"/>
      <c r="GO896" s="22"/>
    </row>
    <row r="897" spans="196:197" s="21" customFormat="1" x14ac:dyDescent="0.25">
      <c r="GN897" s="22"/>
      <c r="GO897" s="22"/>
    </row>
    <row r="898" spans="196:197" s="21" customFormat="1" x14ac:dyDescent="0.25">
      <c r="GN898" s="22"/>
      <c r="GO898" s="22"/>
    </row>
    <row r="899" spans="196:197" s="21" customFormat="1" x14ac:dyDescent="0.25">
      <c r="GN899" s="22"/>
      <c r="GO899" s="22"/>
    </row>
    <row r="900" spans="196:197" s="21" customFormat="1" x14ac:dyDescent="0.25">
      <c r="GN900" s="22"/>
      <c r="GO900" s="22"/>
    </row>
    <row r="901" spans="196:197" s="21" customFormat="1" x14ac:dyDescent="0.25">
      <c r="GN901" s="22"/>
      <c r="GO901" s="22"/>
    </row>
    <row r="902" spans="196:197" s="21" customFormat="1" x14ac:dyDescent="0.25">
      <c r="GN902" s="22"/>
      <c r="GO902" s="22"/>
    </row>
    <row r="903" spans="196:197" s="21" customFormat="1" x14ac:dyDescent="0.25">
      <c r="GN903" s="22"/>
      <c r="GO903" s="22"/>
    </row>
    <row r="904" spans="196:197" s="21" customFormat="1" x14ac:dyDescent="0.25">
      <c r="GN904" s="22"/>
      <c r="GO904" s="22"/>
    </row>
    <row r="905" spans="196:197" s="21" customFormat="1" x14ac:dyDescent="0.25">
      <c r="GN905" s="22"/>
      <c r="GO905" s="22"/>
    </row>
    <row r="906" spans="196:197" s="21" customFormat="1" x14ac:dyDescent="0.25">
      <c r="GN906" s="22"/>
      <c r="GO906" s="22"/>
    </row>
    <row r="907" spans="196:197" s="21" customFormat="1" x14ac:dyDescent="0.25">
      <c r="GN907" s="22"/>
      <c r="GO907" s="22"/>
    </row>
    <row r="908" spans="196:197" s="21" customFormat="1" x14ac:dyDescent="0.25">
      <c r="GN908" s="22"/>
      <c r="GO908" s="22"/>
    </row>
    <row r="909" spans="196:197" s="21" customFormat="1" x14ac:dyDescent="0.25">
      <c r="GN909" s="22"/>
      <c r="GO909" s="22"/>
    </row>
    <row r="910" spans="196:197" s="21" customFormat="1" x14ac:dyDescent="0.25">
      <c r="GN910" s="22"/>
      <c r="GO910" s="22"/>
    </row>
    <row r="911" spans="196:197" s="21" customFormat="1" x14ac:dyDescent="0.25">
      <c r="GN911" s="22"/>
      <c r="GO911" s="22"/>
    </row>
    <row r="912" spans="196:197" s="21" customFormat="1" x14ac:dyDescent="0.25">
      <c r="GN912" s="22"/>
      <c r="GO912" s="22"/>
    </row>
    <row r="913" spans="196:197" s="21" customFormat="1" x14ac:dyDescent="0.25">
      <c r="GN913" s="22"/>
      <c r="GO913" s="22"/>
    </row>
    <row r="914" spans="196:197" s="21" customFormat="1" x14ac:dyDescent="0.25">
      <c r="GN914" s="22"/>
      <c r="GO914" s="22"/>
    </row>
    <row r="915" spans="196:197" s="21" customFormat="1" x14ac:dyDescent="0.25">
      <c r="GN915" s="22"/>
      <c r="GO915" s="22"/>
    </row>
    <row r="916" spans="196:197" s="21" customFormat="1" x14ac:dyDescent="0.25">
      <c r="GN916" s="22"/>
      <c r="GO916" s="22"/>
    </row>
    <row r="917" spans="196:197" s="21" customFormat="1" x14ac:dyDescent="0.25">
      <c r="GN917" s="22"/>
      <c r="GO917" s="22"/>
    </row>
    <row r="918" spans="196:197" s="21" customFormat="1" x14ac:dyDescent="0.25">
      <c r="GN918" s="22"/>
      <c r="GO918" s="22"/>
    </row>
    <row r="919" spans="196:197" s="21" customFormat="1" x14ac:dyDescent="0.25">
      <c r="GN919" s="22"/>
      <c r="GO919" s="22"/>
    </row>
    <row r="920" spans="196:197" s="21" customFormat="1" x14ac:dyDescent="0.25">
      <c r="GN920" s="22"/>
      <c r="GO920" s="22"/>
    </row>
    <row r="921" spans="196:197" s="21" customFormat="1" x14ac:dyDescent="0.25">
      <c r="GN921" s="22"/>
      <c r="GO921" s="22"/>
    </row>
    <row r="922" spans="196:197" s="21" customFormat="1" x14ac:dyDescent="0.25">
      <c r="GN922" s="22"/>
      <c r="GO922" s="22"/>
    </row>
    <row r="923" spans="196:197" s="21" customFormat="1" x14ac:dyDescent="0.25">
      <c r="GN923" s="22"/>
      <c r="GO923" s="22"/>
    </row>
    <row r="924" spans="196:197" s="21" customFormat="1" x14ac:dyDescent="0.25">
      <c r="GN924" s="22"/>
      <c r="GO924" s="22"/>
    </row>
    <row r="925" spans="196:197" s="21" customFormat="1" x14ac:dyDescent="0.25">
      <c r="GN925" s="22"/>
      <c r="GO925" s="22"/>
    </row>
    <row r="926" spans="196:197" s="21" customFormat="1" x14ac:dyDescent="0.25">
      <c r="GN926" s="22"/>
      <c r="GO926" s="22"/>
    </row>
    <row r="927" spans="196:197" s="21" customFormat="1" x14ac:dyDescent="0.25">
      <c r="GN927" s="22"/>
      <c r="GO927" s="22"/>
    </row>
    <row r="928" spans="196:197" s="21" customFormat="1" x14ac:dyDescent="0.25">
      <c r="GN928" s="22"/>
      <c r="GO928" s="22"/>
    </row>
    <row r="929" spans="196:197" s="21" customFormat="1" x14ac:dyDescent="0.25">
      <c r="GN929" s="22"/>
      <c r="GO929" s="22"/>
    </row>
    <row r="930" spans="196:197" s="21" customFormat="1" x14ac:dyDescent="0.25">
      <c r="GN930" s="22"/>
      <c r="GO930" s="22"/>
    </row>
    <row r="931" spans="196:197" s="21" customFormat="1" x14ac:dyDescent="0.25">
      <c r="GN931" s="22"/>
      <c r="GO931" s="22"/>
    </row>
    <row r="932" spans="196:197" s="21" customFormat="1" x14ac:dyDescent="0.25">
      <c r="GN932" s="22"/>
      <c r="GO932" s="22"/>
    </row>
    <row r="933" spans="196:197" s="21" customFormat="1" x14ac:dyDescent="0.25">
      <c r="GN933" s="22"/>
      <c r="GO933" s="22"/>
    </row>
    <row r="934" spans="196:197" s="21" customFormat="1" x14ac:dyDescent="0.25">
      <c r="GN934" s="22"/>
      <c r="GO934" s="22"/>
    </row>
    <row r="935" spans="196:197" s="21" customFormat="1" x14ac:dyDescent="0.25">
      <c r="GN935" s="22"/>
      <c r="GO935" s="22"/>
    </row>
    <row r="936" spans="196:197" s="21" customFormat="1" x14ac:dyDescent="0.25">
      <c r="GN936" s="22"/>
      <c r="GO936" s="22"/>
    </row>
    <row r="937" spans="196:197" s="21" customFormat="1" x14ac:dyDescent="0.25">
      <c r="GN937" s="22"/>
      <c r="GO937" s="22"/>
    </row>
    <row r="938" spans="196:197" s="21" customFormat="1" x14ac:dyDescent="0.25">
      <c r="GN938" s="22"/>
      <c r="GO938" s="22"/>
    </row>
    <row r="939" spans="196:197" s="21" customFormat="1" x14ac:dyDescent="0.25">
      <c r="GN939" s="22"/>
      <c r="GO939" s="22"/>
    </row>
    <row r="940" spans="196:197" s="21" customFormat="1" x14ac:dyDescent="0.25">
      <c r="GN940" s="22"/>
      <c r="GO940" s="22"/>
    </row>
    <row r="941" spans="196:197" s="21" customFormat="1" x14ac:dyDescent="0.25">
      <c r="GN941" s="22"/>
      <c r="GO941" s="22"/>
    </row>
    <row r="942" spans="196:197" s="21" customFormat="1" x14ac:dyDescent="0.25">
      <c r="GN942" s="22"/>
      <c r="GO942" s="22"/>
    </row>
    <row r="943" spans="196:197" s="21" customFormat="1" x14ac:dyDescent="0.25">
      <c r="GN943" s="22"/>
      <c r="GO943" s="22"/>
    </row>
    <row r="944" spans="196:197" s="21" customFormat="1" x14ac:dyDescent="0.25">
      <c r="GN944" s="22"/>
      <c r="GO944" s="22"/>
    </row>
    <row r="945" spans="196:197" s="21" customFormat="1" x14ac:dyDescent="0.25">
      <c r="GN945" s="22"/>
      <c r="GO945" s="22"/>
    </row>
    <row r="946" spans="196:197" s="21" customFormat="1" x14ac:dyDescent="0.25">
      <c r="GN946" s="22"/>
      <c r="GO946" s="22"/>
    </row>
    <row r="947" spans="196:197" s="21" customFormat="1" x14ac:dyDescent="0.25">
      <c r="GN947" s="22"/>
      <c r="GO947" s="22"/>
    </row>
    <row r="948" spans="196:197" s="21" customFormat="1" x14ac:dyDescent="0.25">
      <c r="GN948" s="22"/>
      <c r="GO948" s="22"/>
    </row>
    <row r="949" spans="196:197" s="21" customFormat="1" x14ac:dyDescent="0.25">
      <c r="GN949" s="22"/>
      <c r="GO949" s="22"/>
    </row>
    <row r="950" spans="196:197" s="21" customFormat="1" x14ac:dyDescent="0.25">
      <c r="GN950" s="22"/>
      <c r="GO950" s="22"/>
    </row>
    <row r="951" spans="196:197" s="21" customFormat="1" x14ac:dyDescent="0.25">
      <c r="GN951" s="22"/>
      <c r="GO951" s="22"/>
    </row>
    <row r="952" spans="196:197" s="21" customFormat="1" x14ac:dyDescent="0.25">
      <c r="GN952" s="22"/>
      <c r="GO952" s="22"/>
    </row>
    <row r="953" spans="196:197" s="21" customFormat="1" x14ac:dyDescent="0.25">
      <c r="GN953" s="22"/>
      <c r="GO953" s="22"/>
    </row>
    <row r="954" spans="196:197" s="21" customFormat="1" x14ac:dyDescent="0.25">
      <c r="GN954" s="22"/>
      <c r="GO954" s="22"/>
    </row>
    <row r="955" spans="196:197" s="21" customFormat="1" x14ac:dyDescent="0.25">
      <c r="GN955" s="22"/>
      <c r="GO955" s="22"/>
    </row>
    <row r="956" spans="196:197" s="21" customFormat="1" x14ac:dyDescent="0.25">
      <c r="GN956" s="22"/>
      <c r="GO956" s="22"/>
    </row>
    <row r="957" spans="196:197" s="21" customFormat="1" x14ac:dyDescent="0.25">
      <c r="GN957" s="22"/>
      <c r="GO957" s="22"/>
    </row>
    <row r="958" spans="196:197" s="21" customFormat="1" x14ac:dyDescent="0.25">
      <c r="GN958" s="22"/>
      <c r="GO958" s="22"/>
    </row>
    <row r="959" spans="196:197" s="21" customFormat="1" x14ac:dyDescent="0.25">
      <c r="GN959" s="22"/>
      <c r="GO959" s="22"/>
    </row>
    <row r="960" spans="196:197" s="21" customFormat="1" x14ac:dyDescent="0.25">
      <c r="GN960" s="22"/>
      <c r="GO960" s="22"/>
    </row>
    <row r="961" spans="196:197" s="21" customFormat="1" x14ac:dyDescent="0.25">
      <c r="GN961" s="22"/>
      <c r="GO961" s="22"/>
    </row>
    <row r="962" spans="196:197" s="21" customFormat="1" x14ac:dyDescent="0.25">
      <c r="GN962" s="22"/>
      <c r="GO962" s="22"/>
    </row>
    <row r="963" spans="196:197" s="21" customFormat="1" x14ac:dyDescent="0.25">
      <c r="GN963" s="22"/>
      <c r="GO963" s="22"/>
    </row>
    <row r="964" spans="196:197" s="21" customFormat="1" x14ac:dyDescent="0.25">
      <c r="GN964" s="22"/>
      <c r="GO964" s="22"/>
    </row>
    <row r="965" spans="196:197" s="21" customFormat="1" x14ac:dyDescent="0.25">
      <c r="GN965" s="22"/>
      <c r="GO965" s="22"/>
    </row>
    <row r="966" spans="196:197" s="21" customFormat="1" x14ac:dyDescent="0.25">
      <c r="GN966" s="22"/>
      <c r="GO966" s="22"/>
    </row>
    <row r="967" spans="196:197" s="21" customFormat="1" x14ac:dyDescent="0.25">
      <c r="GN967" s="22"/>
      <c r="GO967" s="22"/>
    </row>
    <row r="968" spans="196:197" s="21" customFormat="1" x14ac:dyDescent="0.25">
      <c r="GN968" s="22"/>
      <c r="GO968" s="22"/>
    </row>
    <row r="969" spans="196:197" s="21" customFormat="1" x14ac:dyDescent="0.25">
      <c r="GN969" s="22"/>
      <c r="GO969" s="22"/>
    </row>
    <row r="970" spans="196:197" s="21" customFormat="1" x14ac:dyDescent="0.25">
      <c r="GN970" s="22"/>
      <c r="GO970" s="22"/>
    </row>
    <row r="971" spans="196:197" s="21" customFormat="1" x14ac:dyDescent="0.25">
      <c r="GN971" s="22"/>
      <c r="GO971" s="22"/>
    </row>
    <row r="972" spans="196:197" s="21" customFormat="1" x14ac:dyDescent="0.25">
      <c r="GN972" s="22"/>
      <c r="GO972" s="22"/>
    </row>
    <row r="973" spans="196:197" s="21" customFormat="1" x14ac:dyDescent="0.25">
      <c r="GN973" s="22"/>
      <c r="GO973" s="22"/>
    </row>
    <row r="974" spans="196:197" s="21" customFormat="1" x14ac:dyDescent="0.25">
      <c r="GN974" s="22"/>
      <c r="GO974" s="22"/>
    </row>
    <row r="975" spans="196:197" s="21" customFormat="1" x14ac:dyDescent="0.25">
      <c r="GN975" s="22"/>
      <c r="GO975" s="22"/>
    </row>
    <row r="976" spans="196:197" s="21" customFormat="1" x14ac:dyDescent="0.25">
      <c r="GN976" s="22"/>
      <c r="GO976" s="22"/>
    </row>
    <row r="977" spans="196:197" s="21" customFormat="1" x14ac:dyDescent="0.25">
      <c r="GN977" s="22"/>
      <c r="GO977" s="22"/>
    </row>
    <row r="978" spans="196:197" s="21" customFormat="1" x14ac:dyDescent="0.25">
      <c r="GN978" s="22"/>
      <c r="GO978" s="22"/>
    </row>
    <row r="979" spans="196:197" s="21" customFormat="1" x14ac:dyDescent="0.25">
      <c r="GN979" s="22"/>
      <c r="GO979" s="22"/>
    </row>
    <row r="980" spans="196:197" s="21" customFormat="1" x14ac:dyDescent="0.25">
      <c r="GN980" s="22"/>
      <c r="GO980" s="22"/>
    </row>
    <row r="981" spans="196:197" s="21" customFormat="1" x14ac:dyDescent="0.25">
      <c r="GN981" s="22"/>
      <c r="GO981" s="22"/>
    </row>
    <row r="982" spans="196:197" s="21" customFormat="1" x14ac:dyDescent="0.25">
      <c r="GN982" s="22"/>
      <c r="GO982" s="22"/>
    </row>
    <row r="983" spans="196:197" s="21" customFormat="1" x14ac:dyDescent="0.25">
      <c r="GN983" s="22"/>
      <c r="GO983" s="22"/>
    </row>
    <row r="984" spans="196:197" s="21" customFormat="1" x14ac:dyDescent="0.25">
      <c r="GN984" s="22"/>
      <c r="GO984" s="22"/>
    </row>
    <row r="985" spans="196:197" s="21" customFormat="1" x14ac:dyDescent="0.25">
      <c r="GN985" s="22"/>
      <c r="GO985" s="22"/>
    </row>
    <row r="986" spans="196:197" s="21" customFormat="1" x14ac:dyDescent="0.25">
      <c r="GN986" s="22"/>
      <c r="GO986" s="22"/>
    </row>
    <row r="987" spans="196:197" s="21" customFormat="1" x14ac:dyDescent="0.25">
      <c r="GN987" s="22"/>
      <c r="GO987" s="22"/>
    </row>
    <row r="988" spans="196:197" s="21" customFormat="1" x14ac:dyDescent="0.25">
      <c r="GN988" s="22"/>
      <c r="GO988" s="22"/>
    </row>
    <row r="989" spans="196:197" s="21" customFormat="1" x14ac:dyDescent="0.25">
      <c r="GN989" s="22"/>
      <c r="GO989" s="22"/>
    </row>
    <row r="990" spans="196:197" s="21" customFormat="1" x14ac:dyDescent="0.25">
      <c r="GN990" s="22"/>
      <c r="GO990" s="22"/>
    </row>
    <row r="991" spans="196:197" s="21" customFormat="1" x14ac:dyDescent="0.25">
      <c r="GN991" s="22"/>
      <c r="GO991" s="22"/>
    </row>
    <row r="992" spans="196:197" s="21" customFormat="1" x14ac:dyDescent="0.25">
      <c r="GN992" s="22"/>
      <c r="GO992" s="22"/>
    </row>
    <row r="993" spans="196:197" s="21" customFormat="1" x14ac:dyDescent="0.25">
      <c r="GN993" s="22"/>
      <c r="GO993" s="22"/>
    </row>
    <row r="994" spans="196:197" s="21" customFormat="1" x14ac:dyDescent="0.25">
      <c r="GN994" s="22"/>
      <c r="GO994" s="22"/>
    </row>
    <row r="995" spans="196:197" s="21" customFormat="1" x14ac:dyDescent="0.25">
      <c r="GN995" s="22"/>
      <c r="GO995" s="22"/>
    </row>
    <row r="996" spans="196:197" s="21" customFormat="1" x14ac:dyDescent="0.25">
      <c r="GN996" s="22"/>
      <c r="GO996" s="22"/>
    </row>
    <row r="997" spans="196:197" s="21" customFormat="1" x14ac:dyDescent="0.25">
      <c r="GN997" s="22"/>
      <c r="GO997" s="22"/>
    </row>
    <row r="998" spans="196:197" s="21" customFormat="1" x14ac:dyDescent="0.25">
      <c r="GN998" s="22"/>
      <c r="GO998" s="22"/>
    </row>
    <row r="999" spans="196:197" s="21" customFormat="1" x14ac:dyDescent="0.25">
      <c r="GN999" s="22"/>
      <c r="GO999" s="22"/>
    </row>
    <row r="1000" spans="196:197" s="21" customFormat="1" x14ac:dyDescent="0.25">
      <c r="GN1000" s="22"/>
      <c r="GO1000" s="22"/>
    </row>
    <row r="1001" spans="196:197" s="21" customFormat="1" x14ac:dyDescent="0.25">
      <c r="GN1001" s="22"/>
      <c r="GO1001" s="22"/>
    </row>
    <row r="1002" spans="196:197" s="21" customFormat="1" x14ac:dyDescent="0.25">
      <c r="GN1002" s="22"/>
      <c r="GO1002" s="22"/>
    </row>
    <row r="1003" spans="196:197" s="21" customFormat="1" x14ac:dyDescent="0.25">
      <c r="GN1003" s="22"/>
      <c r="GO1003" s="22"/>
    </row>
    <row r="1004" spans="196:197" s="21" customFormat="1" x14ac:dyDescent="0.25">
      <c r="GN1004" s="22"/>
      <c r="GO1004" s="22"/>
    </row>
    <row r="1005" spans="196:197" s="21" customFormat="1" x14ac:dyDescent="0.25">
      <c r="GN1005" s="22"/>
      <c r="GO1005" s="22"/>
    </row>
    <row r="1006" spans="196:197" s="21" customFormat="1" x14ac:dyDescent="0.25">
      <c r="GN1006" s="22"/>
      <c r="GO1006" s="22"/>
    </row>
    <row r="1007" spans="196:197" s="21" customFormat="1" x14ac:dyDescent="0.25">
      <c r="GN1007" s="22"/>
      <c r="GO1007" s="22"/>
    </row>
    <row r="1008" spans="196:197" s="21" customFormat="1" x14ac:dyDescent="0.25">
      <c r="GN1008" s="22"/>
      <c r="GO1008" s="22"/>
    </row>
    <row r="1009" spans="196:197" s="21" customFormat="1" x14ac:dyDescent="0.25">
      <c r="GN1009" s="22"/>
      <c r="GO1009" s="22"/>
    </row>
    <row r="1010" spans="196:197" s="21" customFormat="1" x14ac:dyDescent="0.25">
      <c r="GN1010" s="22"/>
      <c r="GO1010" s="22"/>
    </row>
    <row r="1011" spans="196:197" s="21" customFormat="1" x14ac:dyDescent="0.25">
      <c r="GN1011" s="22"/>
      <c r="GO1011" s="22"/>
    </row>
    <row r="1012" spans="196:197" s="21" customFormat="1" x14ac:dyDescent="0.25">
      <c r="GN1012" s="22"/>
      <c r="GO1012" s="22"/>
    </row>
    <row r="1013" spans="196:197" s="21" customFormat="1" x14ac:dyDescent="0.25">
      <c r="GN1013" s="22"/>
      <c r="GO1013" s="22"/>
    </row>
    <row r="1014" spans="196:197" s="21" customFormat="1" x14ac:dyDescent="0.25">
      <c r="GN1014" s="22"/>
      <c r="GO1014" s="22"/>
    </row>
    <row r="1015" spans="196:197" s="21" customFormat="1" x14ac:dyDescent="0.25">
      <c r="GN1015" s="22"/>
      <c r="GO1015" s="22"/>
    </row>
    <row r="1016" spans="196:197" s="21" customFormat="1" x14ac:dyDescent="0.25">
      <c r="GN1016" s="22"/>
      <c r="GO1016" s="22"/>
    </row>
    <row r="1017" spans="196:197" s="21" customFormat="1" x14ac:dyDescent="0.25">
      <c r="GN1017" s="22"/>
      <c r="GO1017" s="22"/>
    </row>
    <row r="1018" spans="196:197" s="21" customFormat="1" x14ac:dyDescent="0.25">
      <c r="GN1018" s="22"/>
      <c r="GO1018" s="22"/>
    </row>
    <row r="1019" spans="196:197" s="21" customFormat="1" x14ac:dyDescent="0.25">
      <c r="GN1019" s="22"/>
      <c r="GO1019" s="22"/>
    </row>
    <row r="1020" spans="196:197" s="21" customFormat="1" x14ac:dyDescent="0.25">
      <c r="GN1020" s="22"/>
      <c r="GO1020" s="22"/>
    </row>
    <row r="1021" spans="196:197" s="21" customFormat="1" x14ac:dyDescent="0.25">
      <c r="GN1021" s="22"/>
      <c r="GO1021" s="22"/>
    </row>
    <row r="1022" spans="196:197" s="21" customFormat="1" x14ac:dyDescent="0.25">
      <c r="GN1022" s="22"/>
      <c r="GO1022" s="22"/>
    </row>
    <row r="1023" spans="196:197" s="21" customFormat="1" x14ac:dyDescent="0.25">
      <c r="GN1023" s="22"/>
      <c r="GO1023" s="22"/>
    </row>
    <row r="1024" spans="196:197" s="21" customFormat="1" x14ac:dyDescent="0.25">
      <c r="GN1024" s="22"/>
      <c r="GO1024" s="22"/>
    </row>
    <row r="1025" spans="196:197" s="21" customFormat="1" x14ac:dyDescent="0.25">
      <c r="GN1025" s="22"/>
      <c r="GO1025" s="22"/>
    </row>
    <row r="1026" spans="196:197" s="21" customFormat="1" x14ac:dyDescent="0.25">
      <c r="GN1026" s="22"/>
      <c r="GO1026" s="22"/>
    </row>
    <row r="1027" spans="196:197" s="21" customFormat="1" x14ac:dyDescent="0.25">
      <c r="GN1027" s="22"/>
      <c r="GO1027" s="22"/>
    </row>
    <row r="1028" spans="196:197" s="21" customFormat="1" x14ac:dyDescent="0.25">
      <c r="GN1028" s="22"/>
      <c r="GO1028" s="22"/>
    </row>
    <row r="1029" spans="196:197" s="21" customFormat="1" x14ac:dyDescent="0.25">
      <c r="GN1029" s="22"/>
      <c r="GO1029" s="22"/>
    </row>
    <row r="1030" spans="196:197" s="21" customFormat="1" x14ac:dyDescent="0.25">
      <c r="GN1030" s="22"/>
      <c r="GO1030" s="22"/>
    </row>
    <row r="1031" spans="196:197" s="21" customFormat="1" x14ac:dyDescent="0.25">
      <c r="GN1031" s="22"/>
      <c r="GO1031" s="22"/>
    </row>
    <row r="1032" spans="196:197" s="21" customFormat="1" x14ac:dyDescent="0.25">
      <c r="GN1032" s="22"/>
      <c r="GO1032" s="22"/>
    </row>
    <row r="1033" spans="196:197" s="21" customFormat="1" x14ac:dyDescent="0.25">
      <c r="GN1033" s="22"/>
      <c r="GO1033" s="22"/>
    </row>
    <row r="1034" spans="196:197" s="21" customFormat="1" x14ac:dyDescent="0.25">
      <c r="GN1034" s="22"/>
      <c r="GO1034" s="22"/>
    </row>
    <row r="1035" spans="196:197" s="21" customFormat="1" x14ac:dyDescent="0.25">
      <c r="GN1035" s="22"/>
      <c r="GO1035" s="22"/>
    </row>
    <row r="1036" spans="196:197" s="21" customFormat="1" x14ac:dyDescent="0.25">
      <c r="GN1036" s="22"/>
      <c r="GO1036" s="22"/>
    </row>
    <row r="1037" spans="196:197" s="21" customFormat="1" x14ac:dyDescent="0.25">
      <c r="GN1037" s="22"/>
      <c r="GO1037" s="22"/>
    </row>
    <row r="1038" spans="196:197" s="21" customFormat="1" x14ac:dyDescent="0.25">
      <c r="GN1038" s="22"/>
      <c r="GO1038" s="22"/>
    </row>
    <row r="1039" spans="196:197" s="21" customFormat="1" x14ac:dyDescent="0.25">
      <c r="GN1039" s="22"/>
      <c r="GO1039" s="22"/>
    </row>
    <row r="1040" spans="196:197" s="21" customFormat="1" x14ac:dyDescent="0.25">
      <c r="GN1040" s="22"/>
      <c r="GO1040" s="22"/>
    </row>
    <row r="1041" spans="196:197" s="21" customFormat="1" x14ac:dyDescent="0.25">
      <c r="GN1041" s="22"/>
      <c r="GO1041" s="22"/>
    </row>
    <row r="1042" spans="196:197" s="21" customFormat="1" x14ac:dyDescent="0.25">
      <c r="GN1042" s="22"/>
      <c r="GO1042" s="22"/>
    </row>
    <row r="1043" spans="196:197" s="21" customFormat="1" x14ac:dyDescent="0.25">
      <c r="GN1043" s="22"/>
      <c r="GO1043" s="22"/>
    </row>
    <row r="1044" spans="196:197" s="21" customFormat="1" x14ac:dyDescent="0.25">
      <c r="GN1044" s="22"/>
      <c r="GO1044" s="22"/>
    </row>
    <row r="1045" spans="196:197" s="21" customFormat="1" x14ac:dyDescent="0.25">
      <c r="GN1045" s="22"/>
      <c r="GO1045" s="22"/>
    </row>
    <row r="1046" spans="196:197" s="21" customFormat="1" x14ac:dyDescent="0.25">
      <c r="GN1046" s="22"/>
      <c r="GO1046" s="22"/>
    </row>
    <row r="1047" spans="196:197" s="21" customFormat="1" x14ac:dyDescent="0.25">
      <c r="GN1047" s="22"/>
      <c r="GO1047" s="22"/>
    </row>
    <row r="1048" spans="196:197" s="21" customFormat="1" x14ac:dyDescent="0.25">
      <c r="GN1048" s="22"/>
      <c r="GO1048" s="22"/>
    </row>
    <row r="1049" spans="196:197" s="21" customFormat="1" x14ac:dyDescent="0.25">
      <c r="GN1049" s="22"/>
      <c r="GO1049" s="22"/>
    </row>
    <row r="1050" spans="196:197" s="21" customFormat="1" x14ac:dyDescent="0.25">
      <c r="GN1050" s="22"/>
      <c r="GO1050" s="22"/>
    </row>
    <row r="1051" spans="196:197" s="21" customFormat="1" x14ac:dyDescent="0.25">
      <c r="GN1051" s="22"/>
      <c r="GO1051" s="22"/>
    </row>
    <row r="1052" spans="196:197" s="21" customFormat="1" x14ac:dyDescent="0.25">
      <c r="GN1052" s="22"/>
      <c r="GO1052" s="22"/>
    </row>
    <row r="1053" spans="196:197" s="21" customFormat="1" x14ac:dyDescent="0.25">
      <c r="GN1053" s="22"/>
      <c r="GO1053" s="22"/>
    </row>
    <row r="1054" spans="196:197" s="21" customFormat="1" x14ac:dyDescent="0.25">
      <c r="GN1054" s="22"/>
      <c r="GO1054" s="22"/>
    </row>
    <row r="1055" spans="196:197" s="21" customFormat="1" x14ac:dyDescent="0.25">
      <c r="GN1055" s="22"/>
      <c r="GO1055" s="22"/>
    </row>
    <row r="1056" spans="196:197" s="21" customFormat="1" x14ac:dyDescent="0.25">
      <c r="GN1056" s="22"/>
      <c r="GO1056" s="22"/>
    </row>
    <row r="1057" spans="196:197" s="21" customFormat="1" x14ac:dyDescent="0.25">
      <c r="GN1057" s="22"/>
      <c r="GO1057" s="22"/>
    </row>
    <row r="1058" spans="196:197" s="21" customFormat="1" x14ac:dyDescent="0.25">
      <c r="GN1058" s="22"/>
      <c r="GO1058" s="22"/>
    </row>
    <row r="1059" spans="196:197" s="21" customFormat="1" x14ac:dyDescent="0.25">
      <c r="GN1059" s="22"/>
      <c r="GO1059" s="22"/>
    </row>
    <row r="1060" spans="196:197" s="21" customFormat="1" x14ac:dyDescent="0.25">
      <c r="GN1060" s="22"/>
      <c r="GO1060" s="22"/>
    </row>
    <row r="1061" spans="196:197" s="21" customFormat="1" x14ac:dyDescent="0.25">
      <c r="GN1061" s="22"/>
      <c r="GO1061" s="22"/>
    </row>
    <row r="1062" spans="196:197" s="21" customFormat="1" x14ac:dyDescent="0.25">
      <c r="GN1062" s="22"/>
      <c r="GO1062" s="22"/>
    </row>
    <row r="1063" spans="196:197" s="21" customFormat="1" x14ac:dyDescent="0.25">
      <c r="GN1063" s="22"/>
      <c r="GO1063" s="22"/>
    </row>
    <row r="1064" spans="196:197" s="21" customFormat="1" x14ac:dyDescent="0.25">
      <c r="GN1064" s="22"/>
      <c r="GO1064" s="22"/>
    </row>
    <row r="1065" spans="196:197" s="21" customFormat="1" x14ac:dyDescent="0.25">
      <c r="GN1065" s="22"/>
      <c r="GO1065" s="22"/>
    </row>
    <row r="1066" spans="196:197" s="21" customFormat="1" x14ac:dyDescent="0.25">
      <c r="GN1066" s="22"/>
      <c r="GO1066" s="22"/>
    </row>
    <row r="1067" spans="196:197" s="21" customFormat="1" x14ac:dyDescent="0.25">
      <c r="GN1067" s="22"/>
      <c r="GO1067" s="22"/>
    </row>
    <row r="1068" spans="196:197" s="21" customFormat="1" x14ac:dyDescent="0.25">
      <c r="GN1068" s="22"/>
      <c r="GO1068" s="22"/>
    </row>
    <row r="1069" spans="196:197" s="21" customFormat="1" x14ac:dyDescent="0.25">
      <c r="GN1069" s="22"/>
      <c r="GO1069" s="22"/>
    </row>
    <row r="1070" spans="196:197" s="21" customFormat="1" x14ac:dyDescent="0.25">
      <c r="GN1070" s="22"/>
      <c r="GO1070" s="22"/>
    </row>
    <row r="1071" spans="196:197" s="21" customFormat="1" x14ac:dyDescent="0.25">
      <c r="GN1071" s="22"/>
      <c r="GO1071" s="22"/>
    </row>
    <row r="1072" spans="196:197" s="21" customFormat="1" x14ac:dyDescent="0.25">
      <c r="GN1072" s="22"/>
      <c r="GO1072" s="22"/>
    </row>
    <row r="1073" spans="196:197" s="21" customFormat="1" x14ac:dyDescent="0.25">
      <c r="GN1073" s="22"/>
      <c r="GO1073" s="22"/>
    </row>
    <row r="1074" spans="196:197" s="21" customFormat="1" x14ac:dyDescent="0.25">
      <c r="GN1074" s="22"/>
      <c r="GO1074" s="22"/>
    </row>
    <row r="1075" spans="196:197" s="21" customFormat="1" x14ac:dyDescent="0.25">
      <c r="GN1075" s="22"/>
      <c r="GO1075" s="22"/>
    </row>
    <row r="1076" spans="196:197" s="21" customFormat="1" x14ac:dyDescent="0.25">
      <c r="GN1076" s="22"/>
      <c r="GO1076" s="22"/>
    </row>
    <row r="1077" spans="196:197" s="21" customFormat="1" x14ac:dyDescent="0.25">
      <c r="GN1077" s="22"/>
      <c r="GO1077" s="22"/>
    </row>
    <row r="1078" spans="196:197" s="21" customFormat="1" x14ac:dyDescent="0.25">
      <c r="GN1078" s="22"/>
      <c r="GO1078" s="22"/>
    </row>
    <row r="1079" spans="196:197" s="21" customFormat="1" x14ac:dyDescent="0.25">
      <c r="GN1079" s="22"/>
      <c r="GO1079" s="22"/>
    </row>
    <row r="1080" spans="196:197" s="21" customFormat="1" x14ac:dyDescent="0.25">
      <c r="GN1080" s="22"/>
      <c r="GO1080" s="22"/>
    </row>
    <row r="1081" spans="196:197" s="21" customFormat="1" x14ac:dyDescent="0.25">
      <c r="GN1081" s="22"/>
      <c r="GO1081" s="22"/>
    </row>
    <row r="1082" spans="196:197" s="21" customFormat="1" x14ac:dyDescent="0.25">
      <c r="GN1082" s="22"/>
      <c r="GO1082" s="22"/>
    </row>
    <row r="1083" spans="196:197" s="21" customFormat="1" x14ac:dyDescent="0.25">
      <c r="GN1083" s="22"/>
      <c r="GO1083" s="22"/>
    </row>
    <row r="1084" spans="196:197" s="21" customFormat="1" x14ac:dyDescent="0.25">
      <c r="GN1084" s="22"/>
      <c r="GO1084" s="22"/>
    </row>
    <row r="1085" spans="196:197" s="21" customFormat="1" x14ac:dyDescent="0.25">
      <c r="GN1085" s="22"/>
      <c r="GO1085" s="22"/>
    </row>
    <row r="1086" spans="196:197" s="21" customFormat="1" x14ac:dyDescent="0.25">
      <c r="GN1086" s="22"/>
      <c r="GO1086" s="22"/>
    </row>
    <row r="1087" spans="196:197" s="21" customFormat="1" x14ac:dyDescent="0.25">
      <c r="GN1087" s="22"/>
      <c r="GO1087" s="22"/>
    </row>
    <row r="1088" spans="196:197" s="21" customFormat="1" x14ac:dyDescent="0.25">
      <c r="GN1088" s="22"/>
      <c r="GO1088" s="22"/>
    </row>
    <row r="1089" spans="196:197" s="21" customFormat="1" x14ac:dyDescent="0.25">
      <c r="GN1089" s="22"/>
      <c r="GO1089" s="22"/>
    </row>
    <row r="1090" spans="196:197" s="21" customFormat="1" x14ac:dyDescent="0.25">
      <c r="GN1090" s="22"/>
      <c r="GO1090" s="22"/>
    </row>
    <row r="1091" spans="196:197" s="21" customFormat="1" x14ac:dyDescent="0.25">
      <c r="GN1091" s="22"/>
      <c r="GO1091" s="22"/>
    </row>
    <row r="1092" spans="196:197" s="21" customFormat="1" x14ac:dyDescent="0.25">
      <c r="GN1092" s="22"/>
      <c r="GO1092" s="22"/>
    </row>
    <row r="1093" spans="196:197" s="21" customFormat="1" x14ac:dyDescent="0.25">
      <c r="GN1093" s="22"/>
      <c r="GO1093" s="22"/>
    </row>
    <row r="1094" spans="196:197" s="21" customFormat="1" x14ac:dyDescent="0.25">
      <c r="GN1094" s="22"/>
      <c r="GO1094" s="22"/>
    </row>
    <row r="1095" spans="196:197" s="21" customFormat="1" x14ac:dyDescent="0.25">
      <c r="GN1095" s="22"/>
      <c r="GO1095" s="22"/>
    </row>
    <row r="1096" spans="196:197" s="21" customFormat="1" x14ac:dyDescent="0.25">
      <c r="GN1096" s="22"/>
      <c r="GO1096" s="22"/>
    </row>
    <row r="1097" spans="196:197" s="21" customFormat="1" x14ac:dyDescent="0.25">
      <c r="GN1097" s="22"/>
      <c r="GO1097" s="22"/>
    </row>
    <row r="1098" spans="196:197" s="21" customFormat="1" x14ac:dyDescent="0.25">
      <c r="GN1098" s="22"/>
      <c r="GO1098" s="22"/>
    </row>
    <row r="1099" spans="196:197" s="21" customFormat="1" x14ac:dyDescent="0.25">
      <c r="GN1099" s="22"/>
      <c r="GO1099" s="22"/>
    </row>
    <row r="1100" spans="196:197" s="21" customFormat="1" x14ac:dyDescent="0.25">
      <c r="GN1100" s="22"/>
      <c r="GO1100" s="22"/>
    </row>
    <row r="1101" spans="196:197" s="21" customFormat="1" x14ac:dyDescent="0.25">
      <c r="GN1101" s="22"/>
      <c r="GO1101" s="22"/>
    </row>
    <row r="1102" spans="196:197" s="21" customFormat="1" x14ac:dyDescent="0.25">
      <c r="GN1102" s="22"/>
      <c r="GO1102" s="22"/>
    </row>
    <row r="1103" spans="196:197" s="21" customFormat="1" x14ac:dyDescent="0.25">
      <c r="GN1103" s="22"/>
      <c r="GO1103" s="22"/>
    </row>
    <row r="1104" spans="196:197" s="21" customFormat="1" x14ac:dyDescent="0.25">
      <c r="GN1104" s="22"/>
      <c r="GO1104" s="22"/>
    </row>
    <row r="1105" spans="196:197" s="21" customFormat="1" x14ac:dyDescent="0.25">
      <c r="GN1105" s="22"/>
      <c r="GO1105" s="22"/>
    </row>
    <row r="1106" spans="196:197" s="21" customFormat="1" x14ac:dyDescent="0.25">
      <c r="GN1106" s="22"/>
      <c r="GO1106" s="22"/>
    </row>
    <row r="1107" spans="196:197" s="21" customFormat="1" x14ac:dyDescent="0.25">
      <c r="GN1107" s="22"/>
      <c r="GO1107" s="22"/>
    </row>
    <row r="1108" spans="196:197" s="21" customFormat="1" x14ac:dyDescent="0.25">
      <c r="GN1108" s="22"/>
      <c r="GO1108" s="22"/>
    </row>
    <row r="1109" spans="196:197" s="21" customFormat="1" x14ac:dyDescent="0.25">
      <c r="GN1109" s="22"/>
      <c r="GO1109" s="22"/>
    </row>
    <row r="1110" spans="196:197" s="21" customFormat="1" x14ac:dyDescent="0.25">
      <c r="GN1110" s="22"/>
      <c r="GO1110" s="22"/>
    </row>
    <row r="1111" spans="196:197" s="21" customFormat="1" x14ac:dyDescent="0.25">
      <c r="GN1111" s="22"/>
      <c r="GO1111" s="22"/>
    </row>
    <row r="1112" spans="196:197" s="21" customFormat="1" x14ac:dyDescent="0.25">
      <c r="GN1112" s="22"/>
      <c r="GO1112" s="22"/>
    </row>
    <row r="1113" spans="196:197" s="21" customFormat="1" x14ac:dyDescent="0.25">
      <c r="GN1113" s="22"/>
      <c r="GO1113" s="22"/>
    </row>
    <row r="1114" spans="196:197" s="21" customFormat="1" x14ac:dyDescent="0.25">
      <c r="GN1114" s="22"/>
      <c r="GO1114" s="22"/>
    </row>
    <row r="1115" spans="196:197" s="21" customFormat="1" x14ac:dyDescent="0.25">
      <c r="GN1115" s="22"/>
      <c r="GO1115" s="22"/>
    </row>
    <row r="1116" spans="196:197" s="21" customFormat="1" x14ac:dyDescent="0.25">
      <c r="GN1116" s="22"/>
      <c r="GO1116" s="22"/>
    </row>
    <row r="1117" spans="196:197" s="21" customFormat="1" x14ac:dyDescent="0.25">
      <c r="GN1117" s="22"/>
      <c r="GO1117" s="22"/>
    </row>
    <row r="1118" spans="196:197" s="21" customFormat="1" x14ac:dyDescent="0.25">
      <c r="GN1118" s="22"/>
      <c r="GO1118" s="22"/>
    </row>
    <row r="1119" spans="196:197" s="21" customFormat="1" x14ac:dyDescent="0.25">
      <c r="GN1119" s="22"/>
      <c r="GO1119" s="22"/>
    </row>
    <row r="1120" spans="196:197" s="21" customFormat="1" x14ac:dyDescent="0.25">
      <c r="GN1120" s="22"/>
      <c r="GO1120" s="22"/>
    </row>
    <row r="1121" spans="196:197" s="21" customFormat="1" x14ac:dyDescent="0.25">
      <c r="GN1121" s="22"/>
      <c r="GO1121" s="22"/>
    </row>
    <row r="1122" spans="196:197" s="21" customFormat="1" x14ac:dyDescent="0.25">
      <c r="GN1122" s="22"/>
      <c r="GO1122" s="22"/>
    </row>
    <row r="1123" spans="196:197" s="21" customFormat="1" x14ac:dyDescent="0.25">
      <c r="GN1123" s="22"/>
      <c r="GO1123" s="22"/>
    </row>
    <row r="1124" spans="196:197" s="21" customFormat="1" x14ac:dyDescent="0.25">
      <c r="GN1124" s="22"/>
      <c r="GO1124" s="22"/>
    </row>
    <row r="1125" spans="196:197" s="21" customFormat="1" x14ac:dyDescent="0.25">
      <c r="GN1125" s="22"/>
      <c r="GO1125" s="22"/>
    </row>
    <row r="1126" spans="196:197" s="21" customFormat="1" x14ac:dyDescent="0.25">
      <c r="GN1126" s="22"/>
      <c r="GO1126" s="22"/>
    </row>
    <row r="1127" spans="196:197" s="21" customFormat="1" x14ac:dyDescent="0.25">
      <c r="GN1127" s="22"/>
      <c r="GO1127" s="22"/>
    </row>
    <row r="1128" spans="196:197" s="21" customFormat="1" x14ac:dyDescent="0.25">
      <c r="GN1128" s="22"/>
      <c r="GO1128" s="22"/>
    </row>
    <row r="1129" spans="196:197" s="21" customFormat="1" x14ac:dyDescent="0.25">
      <c r="GN1129" s="22"/>
      <c r="GO1129" s="22"/>
    </row>
    <row r="1130" spans="196:197" s="21" customFormat="1" x14ac:dyDescent="0.25">
      <c r="GN1130" s="22"/>
      <c r="GO1130" s="22"/>
    </row>
    <row r="1131" spans="196:197" s="21" customFormat="1" x14ac:dyDescent="0.25">
      <c r="GN1131" s="22"/>
      <c r="GO1131" s="22"/>
    </row>
    <row r="1132" spans="196:197" s="21" customFormat="1" x14ac:dyDescent="0.25">
      <c r="GN1132" s="22"/>
      <c r="GO1132" s="22"/>
    </row>
    <row r="1133" spans="196:197" s="21" customFormat="1" x14ac:dyDescent="0.25">
      <c r="GN1133" s="22"/>
      <c r="GO1133" s="22"/>
    </row>
    <row r="1134" spans="196:197" s="21" customFormat="1" x14ac:dyDescent="0.25">
      <c r="GN1134" s="22"/>
      <c r="GO1134" s="22"/>
    </row>
    <row r="1135" spans="196:197" s="21" customFormat="1" x14ac:dyDescent="0.25">
      <c r="GN1135" s="22"/>
      <c r="GO1135" s="22"/>
    </row>
    <row r="1136" spans="196:197" s="21" customFormat="1" x14ac:dyDescent="0.25">
      <c r="GN1136" s="22"/>
      <c r="GO1136" s="22"/>
    </row>
    <row r="1137" spans="196:197" s="21" customFormat="1" x14ac:dyDescent="0.25">
      <c r="GN1137" s="22"/>
      <c r="GO1137" s="22"/>
    </row>
    <row r="1138" spans="196:197" s="21" customFormat="1" x14ac:dyDescent="0.25">
      <c r="GN1138" s="22"/>
      <c r="GO1138" s="22"/>
    </row>
    <row r="1139" spans="196:197" s="21" customFormat="1" x14ac:dyDescent="0.25">
      <c r="GN1139" s="22"/>
      <c r="GO1139" s="22"/>
    </row>
    <row r="1140" spans="196:197" s="21" customFormat="1" x14ac:dyDescent="0.25">
      <c r="GN1140" s="22"/>
      <c r="GO1140" s="22"/>
    </row>
    <row r="1141" spans="196:197" s="21" customFormat="1" x14ac:dyDescent="0.25">
      <c r="GN1141" s="22"/>
      <c r="GO1141" s="22"/>
    </row>
    <row r="1142" spans="196:197" s="21" customFormat="1" x14ac:dyDescent="0.25">
      <c r="GN1142" s="22"/>
      <c r="GO1142" s="22"/>
    </row>
    <row r="1143" spans="196:197" s="21" customFormat="1" x14ac:dyDescent="0.25">
      <c r="GN1143" s="22"/>
      <c r="GO1143" s="22"/>
    </row>
    <row r="1144" spans="196:197" s="21" customFormat="1" x14ac:dyDescent="0.25">
      <c r="GN1144" s="22"/>
      <c r="GO1144" s="22"/>
    </row>
    <row r="1145" spans="196:197" s="21" customFormat="1" x14ac:dyDescent="0.25">
      <c r="GN1145" s="22"/>
      <c r="GO1145" s="22"/>
    </row>
    <row r="1146" spans="196:197" s="21" customFormat="1" x14ac:dyDescent="0.25">
      <c r="GN1146" s="22"/>
      <c r="GO1146" s="22"/>
    </row>
    <row r="1147" spans="196:197" s="21" customFormat="1" x14ac:dyDescent="0.25">
      <c r="GN1147" s="22"/>
      <c r="GO1147" s="22"/>
    </row>
    <row r="1148" spans="196:197" s="21" customFormat="1" x14ac:dyDescent="0.25">
      <c r="GN1148" s="22"/>
      <c r="GO1148" s="22"/>
    </row>
    <row r="1149" spans="196:197" s="21" customFormat="1" x14ac:dyDescent="0.25">
      <c r="GN1149" s="22"/>
      <c r="GO1149" s="22"/>
    </row>
    <row r="1150" spans="196:197" s="21" customFormat="1" x14ac:dyDescent="0.25">
      <c r="GN1150" s="22"/>
      <c r="GO1150" s="22"/>
    </row>
    <row r="1151" spans="196:197" s="21" customFormat="1" x14ac:dyDescent="0.25">
      <c r="GN1151" s="22"/>
      <c r="GO1151" s="22"/>
    </row>
    <row r="1152" spans="196:197" s="21" customFormat="1" x14ac:dyDescent="0.25">
      <c r="GN1152" s="22"/>
      <c r="GO1152" s="22"/>
    </row>
    <row r="1153" spans="196:197" s="21" customFormat="1" x14ac:dyDescent="0.25">
      <c r="GN1153" s="22"/>
      <c r="GO1153" s="22"/>
    </row>
    <row r="1154" spans="196:197" s="21" customFormat="1" x14ac:dyDescent="0.25">
      <c r="GN1154" s="22"/>
      <c r="GO1154" s="22"/>
    </row>
    <row r="1155" spans="196:197" s="21" customFormat="1" x14ac:dyDescent="0.25">
      <c r="GN1155" s="22"/>
      <c r="GO1155" s="22"/>
    </row>
    <row r="1156" spans="196:197" s="21" customFormat="1" x14ac:dyDescent="0.25">
      <c r="GN1156" s="22"/>
      <c r="GO1156" s="22"/>
    </row>
    <row r="1157" spans="196:197" s="21" customFormat="1" x14ac:dyDescent="0.25">
      <c r="GN1157" s="22"/>
      <c r="GO1157" s="22"/>
    </row>
    <row r="1158" spans="196:197" s="21" customFormat="1" x14ac:dyDescent="0.25">
      <c r="GN1158" s="22"/>
      <c r="GO1158" s="22"/>
    </row>
    <row r="1159" spans="196:197" s="21" customFormat="1" x14ac:dyDescent="0.25">
      <c r="GN1159" s="22"/>
      <c r="GO1159" s="22"/>
    </row>
    <row r="1160" spans="196:197" s="21" customFormat="1" x14ac:dyDescent="0.25">
      <c r="GN1160" s="22"/>
      <c r="GO1160" s="22"/>
    </row>
    <row r="1161" spans="196:197" s="21" customFormat="1" x14ac:dyDescent="0.25">
      <c r="GN1161" s="22"/>
      <c r="GO1161" s="22"/>
    </row>
    <row r="1162" spans="196:197" s="21" customFormat="1" x14ac:dyDescent="0.25">
      <c r="GN1162" s="22"/>
      <c r="GO1162" s="22"/>
    </row>
    <row r="1163" spans="196:197" s="21" customFormat="1" x14ac:dyDescent="0.25">
      <c r="GN1163" s="22"/>
      <c r="GO1163" s="22"/>
    </row>
    <row r="1164" spans="196:197" s="21" customFormat="1" x14ac:dyDescent="0.25">
      <c r="GN1164" s="22"/>
      <c r="GO1164" s="22"/>
    </row>
    <row r="1165" spans="196:197" s="21" customFormat="1" x14ac:dyDescent="0.25">
      <c r="GN1165" s="22"/>
      <c r="GO1165" s="22"/>
    </row>
    <row r="1166" spans="196:197" s="21" customFormat="1" x14ac:dyDescent="0.25">
      <c r="GN1166" s="22"/>
      <c r="GO1166" s="22"/>
    </row>
    <row r="1167" spans="196:197" s="21" customFormat="1" x14ac:dyDescent="0.25">
      <c r="GN1167" s="22"/>
      <c r="GO1167" s="22"/>
    </row>
    <row r="1168" spans="196:197" s="21" customFormat="1" x14ac:dyDescent="0.25">
      <c r="GN1168" s="22"/>
      <c r="GO1168" s="22"/>
    </row>
    <row r="1169" spans="196:197" s="21" customFormat="1" x14ac:dyDescent="0.25">
      <c r="GN1169" s="22"/>
      <c r="GO1169" s="22"/>
    </row>
    <row r="1170" spans="196:197" s="21" customFormat="1" x14ac:dyDescent="0.25">
      <c r="GN1170" s="22"/>
      <c r="GO1170" s="22"/>
    </row>
    <row r="1171" spans="196:197" s="21" customFormat="1" x14ac:dyDescent="0.25">
      <c r="GN1171" s="22"/>
      <c r="GO1171" s="22"/>
    </row>
    <row r="1172" spans="196:197" s="21" customFormat="1" x14ac:dyDescent="0.25">
      <c r="GN1172" s="22"/>
      <c r="GO1172" s="22"/>
    </row>
    <row r="1173" spans="196:197" s="21" customFormat="1" x14ac:dyDescent="0.25">
      <c r="GN1173" s="22"/>
      <c r="GO1173" s="22"/>
    </row>
    <row r="1174" spans="196:197" s="21" customFormat="1" x14ac:dyDescent="0.25">
      <c r="GN1174" s="22"/>
      <c r="GO1174" s="22"/>
    </row>
    <row r="1175" spans="196:197" s="21" customFormat="1" x14ac:dyDescent="0.25">
      <c r="GN1175" s="22"/>
      <c r="GO1175" s="22"/>
    </row>
    <row r="1176" spans="196:197" s="21" customFormat="1" x14ac:dyDescent="0.25">
      <c r="GN1176" s="22"/>
      <c r="GO1176" s="22"/>
    </row>
    <row r="1177" spans="196:197" s="21" customFormat="1" x14ac:dyDescent="0.25">
      <c r="GN1177" s="22"/>
      <c r="GO1177" s="22"/>
    </row>
    <row r="1178" spans="196:197" s="21" customFormat="1" x14ac:dyDescent="0.25">
      <c r="GN1178" s="22"/>
      <c r="GO1178" s="22"/>
    </row>
    <row r="1179" spans="196:197" s="21" customFormat="1" x14ac:dyDescent="0.25">
      <c r="GN1179" s="22"/>
      <c r="GO1179" s="22"/>
    </row>
    <row r="1180" spans="196:197" s="21" customFormat="1" x14ac:dyDescent="0.25">
      <c r="GN1180" s="22"/>
      <c r="GO1180" s="22"/>
    </row>
    <row r="1181" spans="196:197" s="21" customFormat="1" x14ac:dyDescent="0.25">
      <c r="GN1181" s="22"/>
      <c r="GO1181" s="22"/>
    </row>
    <row r="1182" spans="196:197" s="21" customFormat="1" x14ac:dyDescent="0.25">
      <c r="GN1182" s="22"/>
      <c r="GO1182" s="22"/>
    </row>
    <row r="1183" spans="196:197" s="21" customFormat="1" x14ac:dyDescent="0.25">
      <c r="GN1183" s="22"/>
      <c r="GO1183" s="22"/>
    </row>
    <row r="1184" spans="196:197" s="21" customFormat="1" x14ac:dyDescent="0.25">
      <c r="GN1184" s="22"/>
      <c r="GO1184" s="22"/>
    </row>
    <row r="1185" spans="196:197" s="21" customFormat="1" x14ac:dyDescent="0.25">
      <c r="GN1185" s="22"/>
      <c r="GO1185" s="22"/>
    </row>
    <row r="1186" spans="196:197" s="21" customFormat="1" x14ac:dyDescent="0.25">
      <c r="GN1186" s="22"/>
      <c r="GO1186" s="22"/>
    </row>
    <row r="1187" spans="196:197" s="21" customFormat="1" x14ac:dyDescent="0.25">
      <c r="GN1187" s="22"/>
      <c r="GO1187" s="22"/>
    </row>
    <row r="1188" spans="196:197" s="21" customFormat="1" x14ac:dyDescent="0.25">
      <c r="GN1188" s="22"/>
      <c r="GO1188" s="22"/>
    </row>
    <row r="1189" spans="196:197" s="21" customFormat="1" x14ac:dyDescent="0.25">
      <c r="GN1189" s="22"/>
      <c r="GO1189" s="22"/>
    </row>
    <row r="1190" spans="196:197" s="21" customFormat="1" x14ac:dyDescent="0.25">
      <c r="GN1190" s="22"/>
      <c r="GO1190" s="22"/>
    </row>
    <row r="1191" spans="196:197" s="21" customFormat="1" x14ac:dyDescent="0.25">
      <c r="GN1191" s="22"/>
      <c r="GO1191" s="22"/>
    </row>
    <row r="1192" spans="196:197" s="21" customFormat="1" x14ac:dyDescent="0.25">
      <c r="GN1192" s="22"/>
      <c r="GO1192" s="22"/>
    </row>
    <row r="1193" spans="196:197" s="21" customFormat="1" x14ac:dyDescent="0.25">
      <c r="GN1193" s="22"/>
      <c r="GO1193" s="22"/>
    </row>
    <row r="1194" spans="196:197" s="21" customFormat="1" x14ac:dyDescent="0.25">
      <c r="GN1194" s="22"/>
      <c r="GO1194" s="22"/>
    </row>
    <row r="1195" spans="196:197" s="21" customFormat="1" x14ac:dyDescent="0.25">
      <c r="GN1195" s="22"/>
      <c r="GO1195" s="22"/>
    </row>
    <row r="1196" spans="196:197" s="21" customFormat="1" x14ac:dyDescent="0.25">
      <c r="GN1196" s="22"/>
      <c r="GO1196" s="22"/>
    </row>
    <row r="1197" spans="196:197" s="21" customFormat="1" x14ac:dyDescent="0.25">
      <c r="GN1197" s="22"/>
      <c r="GO1197" s="22"/>
    </row>
    <row r="1198" spans="196:197" s="21" customFormat="1" x14ac:dyDescent="0.25">
      <c r="GN1198" s="22"/>
      <c r="GO1198" s="22"/>
    </row>
    <row r="1199" spans="196:197" s="21" customFormat="1" x14ac:dyDescent="0.25">
      <c r="GN1199" s="22"/>
      <c r="GO1199" s="22"/>
    </row>
    <row r="1200" spans="196:197" s="21" customFormat="1" x14ac:dyDescent="0.25">
      <c r="GN1200" s="22"/>
      <c r="GO1200" s="22"/>
    </row>
    <row r="1201" spans="196:197" s="21" customFormat="1" x14ac:dyDescent="0.25">
      <c r="GN1201" s="22"/>
      <c r="GO1201" s="22"/>
    </row>
    <row r="1202" spans="196:197" s="21" customFormat="1" x14ac:dyDescent="0.25">
      <c r="GN1202" s="22"/>
      <c r="GO1202" s="22"/>
    </row>
    <row r="1203" spans="196:197" s="21" customFormat="1" x14ac:dyDescent="0.25">
      <c r="GN1203" s="22"/>
      <c r="GO1203" s="22"/>
    </row>
    <row r="1204" spans="196:197" s="21" customFormat="1" x14ac:dyDescent="0.25">
      <c r="GN1204" s="22"/>
      <c r="GO1204" s="22"/>
    </row>
    <row r="1205" spans="196:197" s="21" customFormat="1" x14ac:dyDescent="0.25">
      <c r="GN1205" s="22"/>
      <c r="GO1205" s="22"/>
    </row>
    <row r="1206" spans="196:197" s="21" customFormat="1" x14ac:dyDescent="0.25">
      <c r="GN1206" s="22"/>
      <c r="GO1206" s="22"/>
    </row>
    <row r="1207" spans="196:197" s="21" customFormat="1" x14ac:dyDescent="0.25">
      <c r="GN1207" s="22"/>
      <c r="GO1207" s="22"/>
    </row>
    <row r="1208" spans="196:197" s="21" customFormat="1" x14ac:dyDescent="0.25">
      <c r="GN1208" s="22"/>
      <c r="GO1208" s="22"/>
    </row>
    <row r="1209" spans="196:197" s="21" customFormat="1" x14ac:dyDescent="0.25">
      <c r="GN1209" s="22"/>
      <c r="GO1209" s="22"/>
    </row>
    <row r="1210" spans="196:197" s="21" customFormat="1" x14ac:dyDescent="0.25">
      <c r="GN1210" s="22"/>
      <c r="GO1210" s="22"/>
    </row>
    <row r="1211" spans="196:197" s="21" customFormat="1" x14ac:dyDescent="0.25">
      <c r="GN1211" s="22"/>
      <c r="GO1211" s="22"/>
    </row>
    <row r="1212" spans="196:197" s="21" customFormat="1" x14ac:dyDescent="0.25">
      <c r="GN1212" s="22"/>
      <c r="GO1212" s="22"/>
    </row>
    <row r="1213" spans="196:197" s="21" customFormat="1" x14ac:dyDescent="0.25">
      <c r="GN1213" s="22"/>
      <c r="GO1213" s="22"/>
    </row>
    <row r="1214" spans="196:197" s="21" customFormat="1" x14ac:dyDescent="0.25">
      <c r="GN1214" s="22"/>
      <c r="GO1214" s="22"/>
    </row>
    <row r="1215" spans="196:197" s="21" customFormat="1" x14ac:dyDescent="0.25">
      <c r="GN1215" s="22"/>
      <c r="GO1215" s="22"/>
    </row>
    <row r="1216" spans="196:197" s="21" customFormat="1" x14ac:dyDescent="0.25">
      <c r="GN1216" s="22"/>
      <c r="GO1216" s="22"/>
    </row>
    <row r="1217" spans="196:197" s="21" customFormat="1" x14ac:dyDescent="0.25">
      <c r="GN1217" s="22"/>
      <c r="GO1217" s="22"/>
    </row>
    <row r="1218" spans="196:197" s="21" customFormat="1" x14ac:dyDescent="0.25">
      <c r="GN1218" s="22"/>
      <c r="GO1218" s="22"/>
    </row>
    <row r="1219" spans="196:197" s="21" customFormat="1" x14ac:dyDescent="0.25">
      <c r="GN1219" s="22"/>
      <c r="GO1219" s="22"/>
    </row>
    <row r="1220" spans="196:197" s="21" customFormat="1" x14ac:dyDescent="0.25">
      <c r="GN1220" s="22"/>
      <c r="GO1220" s="22"/>
    </row>
    <row r="1221" spans="196:197" s="21" customFormat="1" x14ac:dyDescent="0.25">
      <c r="GN1221" s="22"/>
      <c r="GO1221" s="22"/>
    </row>
    <row r="1222" spans="196:197" s="21" customFormat="1" x14ac:dyDescent="0.25">
      <c r="GN1222" s="22"/>
      <c r="GO1222" s="22"/>
    </row>
    <row r="1223" spans="196:197" s="21" customFormat="1" x14ac:dyDescent="0.25">
      <c r="GN1223" s="22"/>
      <c r="GO1223" s="22"/>
    </row>
    <row r="1224" spans="196:197" s="21" customFormat="1" x14ac:dyDescent="0.25">
      <c r="GN1224" s="22"/>
      <c r="GO1224" s="22"/>
    </row>
    <row r="1225" spans="196:197" s="21" customFormat="1" x14ac:dyDescent="0.25">
      <c r="GN1225" s="22"/>
      <c r="GO1225" s="22"/>
    </row>
    <row r="1226" spans="196:197" s="21" customFormat="1" x14ac:dyDescent="0.25">
      <c r="GN1226" s="22"/>
      <c r="GO1226" s="22"/>
    </row>
  </sheetData>
  <sheetProtection sort="0" autoFilter="0"/>
  <autoFilter ref="A9:D178">
    <filterColumn colId="2">
      <customFilters>
        <customFilter operator="notEqual" val=" "/>
      </customFilters>
    </filterColumn>
  </autoFilter>
  <customSheetViews>
    <customSheetView guid="{7DA296DB-43CC-4FAA-B30A-F76F08E10BE6}" scale="70" filter="1" showAutoFilter="1" hiddenColumns="1">
      <pane xSplit="5" ySplit="9" topLeftCell="F10" activePane="bottomRight" state="frozen"/>
      <selection pane="bottomRight" activeCell="T11" sqref="T11"/>
      <pageMargins left="0.7" right="0.7" top="0.75" bottom="0.75" header="0.3" footer="0.3"/>
      <pageSetup paperSize="9" orientation="portrait" r:id="rId1"/>
      <autoFilter ref="A9:D178">
        <filterColumn colId="2">
          <customFilters>
            <customFilter operator="notEqual" val=" "/>
          </customFilters>
        </filterColumn>
      </autoFilter>
    </customSheetView>
    <customSheetView guid="{99DAB54F-9998-492B-954C-CE1032159A97}" scale="70" filter="1" showAutoFilter="1" hiddenColumns="1">
      <pane xSplit="5" ySplit="9" topLeftCell="F10" activePane="bottomRight" state="frozen"/>
      <selection pane="bottomRight" activeCell="D12" sqref="D12"/>
      <pageMargins left="0.7" right="0.7" top="0.75" bottom="0.75" header="0.3" footer="0.3"/>
      <pageSetup paperSize="9" orientation="portrait" r:id="rId2"/>
      <autoFilter ref="A9:D178">
        <filterColumn colId="2">
          <customFilters>
            <customFilter operator="notEqual" val=" "/>
          </customFilters>
        </filterColumn>
      </autoFilter>
    </customSheetView>
    <customSheetView guid="{98B54243-17AA-4C58-A903-4F7DE38BFF74}" scale="70" filter="1" showAutoFilter="1" hiddenColumns="1">
      <pane xSplit="5" ySplit="9" topLeftCell="F10" activePane="bottomRight" state="frozen"/>
      <selection pane="bottomRight" activeCell="D12" sqref="D12"/>
      <pageMargins left="0.7" right="0.7" top="0.75" bottom="0.75" header="0.3" footer="0.3"/>
      <pageSetup paperSize="9" orientation="portrait" r:id="rId3"/>
      <autoFilter ref="A9:D178">
        <filterColumn colId="2">
          <customFilters>
            <customFilter operator="notEqual" val=" "/>
          </customFilters>
        </filterColumn>
      </autoFilter>
    </customSheetView>
    <customSheetView guid="{DE027F13-EE7B-491D-9CF8-E2E18DD61ED8}" scale="70" filter="1" showAutoFilter="1" hiddenColumns="1">
      <pane xSplit="5" ySplit="9" topLeftCell="F10" activePane="bottomRight" state="frozen"/>
      <selection pane="bottomRight" activeCell="D12" sqref="D12"/>
      <pageMargins left="0.7" right="0.7" top="0.75" bottom="0.75" header="0.3" footer="0.3"/>
      <pageSetup paperSize="9" orientation="portrait" r:id="rId4"/>
      <autoFilter ref="A9:D178">
        <filterColumn colId="2">
          <customFilters>
            <customFilter operator="notEqual" val=" "/>
          </customFilters>
        </filterColumn>
      </autoFilter>
    </customSheetView>
    <customSheetView guid="{78725C7C-D5F4-4171-A3BF-852E9E67648B}" scale="70" filter="1" showAutoFilter="1" hiddenColumns="1">
      <pane xSplit="5" ySplit="9" topLeftCell="F10" activePane="bottomRight" state="frozen"/>
      <selection pane="bottomRight" activeCell="D12" sqref="D12"/>
      <pageMargins left="0.7" right="0.7" top="0.75" bottom="0.75" header="0.3" footer="0.3"/>
      <pageSetup paperSize="9" orientation="portrait" r:id="rId5"/>
      <autoFilter ref="A9:D178">
        <filterColumn colId="2">
          <customFilters>
            <customFilter operator="notEqual" val=" "/>
          </customFilters>
        </filterColumn>
      </autoFilter>
    </customSheetView>
    <customSheetView guid="{10D493BC-5883-40CD-9812-0373CBDA2F53}" scale="70" filter="1" showAutoFilter="1" hiddenColumns="1">
      <pane xSplit="5" ySplit="9" topLeftCell="F22" activePane="bottomRight" state="frozen"/>
      <selection pane="bottomRight" activeCell="K59" sqref="K59"/>
      <pageMargins left="0.7" right="0.7" top="0.75" bottom="0.75" header="0.3" footer="0.3"/>
      <pageSetup paperSize="9" orientation="portrait" r:id="rId6"/>
      <autoFilter ref="A9:D178">
        <filterColumn colId="2">
          <customFilters>
            <customFilter operator="notEqual" val=" "/>
          </customFilters>
        </filterColumn>
      </autoFilter>
    </customSheetView>
    <customSheetView guid="{C9A773E5-105B-471E-8D6C-AA117A6DC6FC}" scale="55" showAutoFilter="1" hiddenColumns="1">
      <pane xSplit="5" ySplit="9" topLeftCell="FK10" activePane="bottomRight" state="frozen"/>
      <selection pane="bottomRight" activeCell="FR18" sqref="FR18"/>
      <pageMargins left="0.7" right="0.7" top="0.75" bottom="0.75" header="0.3" footer="0.3"/>
      <pageSetup paperSize="9" orientation="portrait" r:id="rId7"/>
      <autoFilter ref="A9:D178"/>
    </customSheetView>
    <customSheetView guid="{7C6BB9A7-B2A0-4A75-9522-BDD6A2F54D2A}" scale="70" filter="1" showAutoFilter="1" hiddenColumns="1">
      <pane xSplit="5" ySplit="9" topLeftCell="FN10" activePane="bottomRight" state="frozen"/>
      <selection pane="bottomRight" activeCell="FO20" sqref="FO20"/>
      <pageMargins left="0.7" right="0.7" top="0.75" bottom="0.75" header="0.3" footer="0.3"/>
      <pageSetup paperSize="9" orientation="portrait" r:id="rId8"/>
      <autoFilter ref="A9:D180">
        <filterColumn colId="2">
          <customFilters>
            <customFilter operator="notEqual" val=" "/>
          </customFilters>
        </filterColumn>
      </autoFilter>
    </customSheetView>
    <customSheetView guid="{D5427FDC-0840-4BD5-BC42-22E35BFF96BA}" scale="70" filter="1" showAutoFilter="1" hiddenColumns="1">
      <pane xSplit="5" ySplit="9" topLeftCell="FN10" activePane="bottomRight" state="frozen"/>
      <selection pane="bottomRight" activeCell="FO20" sqref="FO20"/>
      <pageMargins left="0.7" right="0.7" top="0.75" bottom="0.75" header="0.3" footer="0.3"/>
      <pageSetup paperSize="9" orientation="portrait" r:id="rId9"/>
      <autoFilter ref="A9:D180">
        <filterColumn colId="2">
          <customFilters>
            <customFilter operator="notEqual" val=" "/>
          </customFilters>
        </filterColumn>
      </autoFilter>
    </customSheetView>
    <customSheetView guid="{BD7B78EF-30C4-45E5-81E0-4657ED2D6ECC}" scale="55" showAutoFilter="1" hiddenColumns="1">
      <pane xSplit="5" ySplit="9" topLeftCell="F10" activePane="bottomRight" state="frozen"/>
      <selection pane="bottomRight" activeCell="F10" sqref="F10"/>
      <pageMargins left="0.7" right="0.7" top="0.75" bottom="0.75" header="0.3" footer="0.3"/>
      <pageSetup paperSize="9" orientation="portrait" r:id="rId10"/>
      <autoFilter ref="A9:D178"/>
    </customSheetView>
    <customSheetView guid="{D7472A55-53F6-4F75-9BD0-118390EEEE61}" scale="70" filter="1" showAutoFilter="1" hiddenColumns="1">
      <pane xSplit="5" ySplit="9" topLeftCell="F22" activePane="bottomRight" state="frozen"/>
      <selection pane="bottomRight" activeCell="K59" sqref="K59"/>
      <pageMargins left="0.7" right="0.7" top="0.75" bottom="0.75" header="0.3" footer="0.3"/>
      <pageSetup paperSize="9" orientation="portrait" r:id="rId11"/>
      <autoFilter ref="A9:D178">
        <filterColumn colId="2">
          <customFilters>
            <customFilter operator="notEqual" val=" "/>
          </customFilters>
        </filterColumn>
      </autoFilter>
    </customSheetView>
    <customSheetView guid="{2886425B-FDB9-4377-9EA8-C029DC51F951}" scale="70" filter="1" showAutoFilter="1" hiddenColumns="1">
      <pane xSplit="5" ySplit="8.9056603773584904" topLeftCell="F10" activePane="bottomRight" state="frozen"/>
      <selection pane="bottomRight" activeCell="D12" sqref="D12"/>
      <pageMargins left="0.7" right="0.7" top="0.75" bottom="0.75" header="0.3" footer="0.3"/>
      <pageSetup paperSize="9" orientation="portrait" r:id="rId12"/>
      <autoFilter ref="A9:D178">
        <filterColumn colId="2">
          <customFilters>
            <customFilter operator="notEqual" val=" "/>
          </customFilters>
        </filterColumn>
      </autoFilter>
    </customSheetView>
    <customSheetView guid="{EC21DF5B-E5BE-4E3D-99FF-D14A3AECB1FB}" scale="70" filter="1" showAutoFilter="1" hiddenColumns="1">
      <pane xSplit="5" ySplit="8.9056603773584904" topLeftCell="F10" activePane="bottomRight" state="frozen"/>
      <selection pane="bottomRight" activeCell="D12" sqref="D12"/>
      <pageMargins left="0.7" right="0.7" top="0.75" bottom="0.75" header="0.3" footer="0.3"/>
      <pageSetup paperSize="9" orientation="portrait" r:id="rId13"/>
      <autoFilter ref="A9:D178">
        <filterColumn colId="2">
          <customFilters>
            <customFilter operator="notEqual" val=" "/>
          </customFilters>
        </filterColumn>
      </autoFilter>
    </customSheetView>
    <customSheetView guid="{CE09DF15-FC71-45DB-A715-5E342A1E9DF6}" scale="70" filter="1" showAutoFilter="1" hiddenColumns="1">
      <pane xSplit="5" ySplit="8.8301886792452837" topLeftCell="F10" activePane="bottomRight" state="frozen"/>
      <selection pane="bottomRight" activeCell="D12" sqref="D12"/>
      <pageMargins left="0.7" right="0.7" top="0.75" bottom="0.75" header="0.3" footer="0.3"/>
      <pageSetup paperSize="9" orientation="portrait" r:id="rId14"/>
      <autoFilter ref="A9:D178">
        <filterColumn colId="2">
          <customFilters>
            <customFilter operator="notEqual" val=" "/>
          </customFilters>
        </filterColumn>
      </autoFilter>
    </customSheetView>
    <customSheetView guid="{AE54AF70-AD6D-48EF-9A8E-16C4FF58B875}" scale="70" filter="1" showAutoFilter="1" hiddenColumns="1">
      <pane xSplit="5" ySplit="9" topLeftCell="F10" activePane="bottomRight" state="frozen"/>
      <selection pane="bottomRight" activeCell="D12" sqref="D12"/>
      <pageMargins left="0.7" right="0.7" top="0.75" bottom="0.75" header="0.3" footer="0.3"/>
      <pageSetup paperSize="9" orientation="portrait" r:id="rId15"/>
      <autoFilter ref="A9:D178">
        <filterColumn colId="2">
          <customFilters>
            <customFilter operator="notEqual" val=" "/>
          </customFilters>
        </filterColumn>
      </autoFilter>
    </customSheetView>
  </customSheetViews>
  <mergeCells count="21">
    <mergeCell ref="EW7:FB7"/>
    <mergeCell ref="FD7:FI7"/>
    <mergeCell ref="FK7:FP7"/>
    <mergeCell ref="FR7:FW7"/>
    <mergeCell ref="FY7:GD7"/>
    <mergeCell ref="EP7:EU7"/>
    <mergeCell ref="D1:D5"/>
    <mergeCell ref="E1:GE5"/>
    <mergeCell ref="A7:D7"/>
    <mergeCell ref="F7:K7"/>
    <mergeCell ref="M7:R7"/>
    <mergeCell ref="T7:Y7"/>
    <mergeCell ref="AA7:AF7"/>
    <mergeCell ref="AH7:AT7"/>
    <mergeCell ref="AV7:BH7"/>
    <mergeCell ref="BJ7:BV7"/>
    <mergeCell ref="BX7:CJ7"/>
    <mergeCell ref="CL7:CX7"/>
    <mergeCell ref="CZ7:DL7"/>
    <mergeCell ref="DN7:DZ7"/>
    <mergeCell ref="EB7:EN7"/>
  </mergeCells>
  <conditionalFormatting sqref="EM17:EM47 DY17:DY47 DK17:DK47 CI17:CI47 BU17:BU47 AS17:AS47 CW17:CW47 BG17:BG47 EM50:EM79 DY50:DY79 DK50:DK79 CI50:CI79 BU50:BU79 BG50:BG79 CW50:CW79 AS50:AS79 EM164:EM178 DY164:DY178 DK164:DK178 CW164:CW178 CI164:CI178 BU164:BU178 BG164:BG178 AS164:AS178 AS147:AS161 BG147:BG161 BU147:BU161 CI147:CI161 CW147:CW161 DK147:DK161 DY147:DY161 EM147:EM161 DK114:DK144 DY114:DY144 EM114:EM144 BG114:BG144 BU114:BU144 CI114:CI144 CW114:CW144 AS114:AS144 AS82:AS111 BG82:BG111 BU82:BU111 CI82:CI111 CW82:CW111 DK82:DK111 DY82:DY111 EM82:EM111">
    <cfRule type="cellIs" dxfId="9" priority="7" stopIfTrue="1" operator="greaterThan">
      <formula>0</formula>
    </cfRule>
    <cfRule type="cellIs" dxfId="8" priority="8" stopIfTrue="1" operator="equal">
      <formula>0</formula>
    </cfRule>
    <cfRule type="cellIs" dxfId="7" priority="9" stopIfTrue="1" operator="lessThan">
      <formula>0</formula>
    </cfRule>
  </conditionalFormatting>
  <conditionalFormatting sqref="EM10 DY10 DK10 CI10 BU10 AS10 CW10 BG10">
    <cfRule type="cellIs" dxfId="6" priority="4" stopIfTrue="1" operator="greaterThan">
      <formula>0</formula>
    </cfRule>
    <cfRule type="cellIs" dxfId="5" priority="5" stopIfTrue="1" operator="equal">
      <formula>0</formula>
    </cfRule>
    <cfRule type="cellIs" dxfId="4" priority="6" stopIfTrue="1" operator="lessThan">
      <formula>0</formula>
    </cfRule>
  </conditionalFormatting>
  <conditionalFormatting sqref="EM11:EM13 DY11:DY13 DK11:DK13 CI11:CI13 BU11:BU13 AS11:AS13 CW11:CW13 BG11:BG13">
    <cfRule type="cellIs" dxfId="3" priority="1" stopIfTrue="1" operator="greaterThan">
      <formula>0</formula>
    </cfRule>
    <cfRule type="cellIs" dxfId="2" priority="2" stopIfTrue="1" operator="equal">
      <formula>0</formula>
    </cfRule>
    <cfRule type="cellIs" dxfId="1" priority="3" stopIfTrue="1" operator="lessThan">
      <formula>0</formula>
    </cfRule>
  </conditionalFormatting>
  <pageMargins left="0.7" right="0.7" top="0.75" bottom="0.75" header="0.3" footer="0.3"/>
  <pageSetup paperSize="9" orientation="portrait" r:id="rId16"/>
  <drawing r:id="rId17"/>
  <legacyDrawing r:id="rId18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131"/>
  <sheetViews>
    <sheetView topLeftCell="A34" zoomScale="85" zoomScaleNormal="85" workbookViewId="0">
      <selection activeCell="B35" sqref="B35:D51"/>
    </sheetView>
  </sheetViews>
  <sheetFormatPr defaultRowHeight="12.75" customHeight="1" x14ac:dyDescent="0.2"/>
  <cols>
    <col min="1" max="1" width="2.7109375" style="1" bestFit="1" customWidth="1"/>
    <col min="2" max="2" width="14.28515625" style="1" bestFit="1" customWidth="1"/>
    <col min="3" max="3" width="6.85546875" style="1" bestFit="1" customWidth="1"/>
    <col min="4" max="4" width="16.42578125" style="1" bestFit="1" customWidth="1"/>
    <col min="5" max="5" width="7.5703125" style="1" bestFit="1" customWidth="1"/>
    <col min="6" max="6" width="4" style="1" bestFit="1" customWidth="1"/>
    <col min="7" max="7" width="6.7109375" style="1" bestFit="1" customWidth="1"/>
    <col min="8" max="8" width="3.28515625" style="1" bestFit="1" customWidth="1"/>
    <col min="9" max="9" width="5.42578125" style="1" bestFit="1" customWidth="1"/>
    <col min="10" max="10" width="9.140625" style="1"/>
    <col min="11" max="11" width="24.140625" style="1" customWidth="1"/>
    <col min="12" max="13" width="3.140625" style="1" customWidth="1"/>
    <col min="14" max="14" width="15" style="1" bestFit="1" customWidth="1"/>
    <col min="15" max="15" width="6.85546875" style="1" bestFit="1" customWidth="1"/>
    <col min="16" max="16" width="16.28515625" style="1" bestFit="1" customWidth="1"/>
    <col min="17" max="17" width="7.5703125" style="1" bestFit="1" customWidth="1"/>
    <col min="18" max="18" width="4" style="1" bestFit="1" customWidth="1"/>
    <col min="19" max="19" width="6.7109375" style="1" bestFit="1" customWidth="1"/>
    <col min="20" max="20" width="3.28515625" style="1" bestFit="1" customWidth="1"/>
    <col min="21" max="21" width="5.42578125" style="1" bestFit="1" customWidth="1"/>
    <col min="22" max="22" width="7.28515625" style="1" bestFit="1" customWidth="1"/>
    <col min="23" max="23" width="17.7109375" style="1" bestFit="1" customWidth="1"/>
    <col min="24" max="24" width="2.42578125" style="1" customWidth="1"/>
    <col min="25" max="25" width="2.85546875" style="1" bestFit="1" customWidth="1"/>
    <col min="26" max="26" width="13.140625" style="1" bestFit="1" customWidth="1"/>
    <col min="27" max="27" width="6.85546875" style="1" bestFit="1" customWidth="1"/>
    <col min="28" max="28" width="9.7109375" style="1" bestFit="1" customWidth="1"/>
    <col min="29" max="29" width="7.5703125" style="1" bestFit="1" customWidth="1"/>
    <col min="30" max="30" width="4" style="1" bestFit="1" customWidth="1"/>
    <col min="31" max="31" width="6.7109375" style="1" bestFit="1" customWidth="1"/>
    <col min="32" max="32" width="3.28515625" style="1" bestFit="1" customWidth="1"/>
    <col min="33" max="33" width="5.42578125" style="1" bestFit="1" customWidth="1"/>
    <col min="34" max="34" width="7.28515625" style="1" bestFit="1" customWidth="1"/>
    <col min="35" max="35" width="17.7109375" style="1" bestFit="1" customWidth="1"/>
    <col min="36" max="36" width="1.5703125" style="1" customWidth="1"/>
    <col min="37" max="37" width="15" style="1" bestFit="1" customWidth="1"/>
    <col min="38" max="38" width="1.5703125" style="1" customWidth="1"/>
    <col min="39" max="40" width="9.140625" style="1"/>
    <col min="41" max="41" width="6.5703125" style="1" customWidth="1"/>
    <col min="42" max="51" width="9.140625" style="1"/>
    <col min="52" max="52" width="30.7109375" style="1" customWidth="1"/>
    <col min="53" max="16384" width="9.140625" style="1"/>
  </cols>
  <sheetData>
    <row r="1" spans="1:52" ht="12.75" customHeight="1" thickBot="1" x14ac:dyDescent="0.25">
      <c r="A1" s="1434" t="s">
        <v>348</v>
      </c>
      <c r="B1" s="1435"/>
      <c r="C1" s="1435"/>
      <c r="D1" s="1435"/>
      <c r="E1" s="1435"/>
      <c r="F1" s="1435"/>
      <c r="G1" s="1435"/>
      <c r="H1" s="1435"/>
      <c r="I1" s="1435"/>
      <c r="J1" s="1435"/>
      <c r="K1" s="1436"/>
      <c r="M1" s="1024"/>
      <c r="N1" s="1437" t="s">
        <v>88</v>
      </c>
      <c r="O1" s="1438"/>
      <c r="P1" s="1438"/>
      <c r="Q1" s="1438"/>
      <c r="R1" s="1438"/>
      <c r="S1" s="1438"/>
      <c r="T1" s="1438"/>
      <c r="U1" s="1438"/>
      <c r="V1" s="1438"/>
      <c r="W1" s="1439"/>
      <c r="Y1" s="1440" t="s">
        <v>354</v>
      </c>
      <c r="Z1" s="1441"/>
      <c r="AA1" s="1441"/>
      <c r="AB1" s="1441"/>
      <c r="AC1" s="1441"/>
      <c r="AD1" s="1441"/>
      <c r="AE1" s="1441"/>
      <c r="AF1" s="1441"/>
      <c r="AG1" s="1441"/>
      <c r="AH1" s="1441"/>
      <c r="AI1" s="1442"/>
      <c r="AK1" s="1117" t="s">
        <v>356</v>
      </c>
      <c r="AL1" s="1118"/>
      <c r="AM1" s="1118" t="s">
        <v>357</v>
      </c>
      <c r="AN1" s="1118"/>
      <c r="AO1" s="1118"/>
      <c r="AP1" s="1118" t="s">
        <v>359</v>
      </c>
      <c r="AQ1" s="1118"/>
      <c r="AR1" s="1094"/>
      <c r="AS1" s="1432" t="s">
        <v>361</v>
      </c>
      <c r="AT1" s="1432" t="s">
        <v>362</v>
      </c>
      <c r="AU1" s="1432" t="s">
        <v>369</v>
      </c>
      <c r="AV1" s="1432" t="s">
        <v>363</v>
      </c>
      <c r="AW1" s="1432" t="s">
        <v>364</v>
      </c>
      <c r="AX1" s="1118"/>
      <c r="AY1" s="1118"/>
      <c r="AZ1" s="1119"/>
    </row>
    <row r="2" spans="1:52" ht="12.75" customHeight="1" thickBot="1" x14ac:dyDescent="0.25">
      <c r="A2" s="1030"/>
      <c r="B2" s="1028" t="s">
        <v>1</v>
      </c>
      <c r="C2" s="1000" t="s">
        <v>0</v>
      </c>
      <c r="D2" s="1000" t="s">
        <v>73</v>
      </c>
      <c r="E2" s="668" t="s">
        <v>345</v>
      </c>
      <c r="F2" s="1001" t="s">
        <v>157</v>
      </c>
      <c r="G2" s="1001" t="s">
        <v>156</v>
      </c>
      <c r="H2" s="1001" t="s">
        <v>158</v>
      </c>
      <c r="I2" s="1001" t="s">
        <v>159</v>
      </c>
      <c r="J2" s="1001" t="s">
        <v>346</v>
      </c>
      <c r="K2" s="1001" t="s">
        <v>347</v>
      </c>
      <c r="M2" s="1025"/>
      <c r="N2" s="1023" t="s">
        <v>89</v>
      </c>
      <c r="O2" s="1023" t="s">
        <v>0</v>
      </c>
      <c r="P2" s="1023" t="s">
        <v>73</v>
      </c>
      <c r="Q2" s="1023" t="s">
        <v>345</v>
      </c>
      <c r="R2" s="1023" t="s">
        <v>157</v>
      </c>
      <c r="S2" s="1023" t="s">
        <v>156</v>
      </c>
      <c r="T2" s="1023" t="s">
        <v>158</v>
      </c>
      <c r="U2" s="1023" t="s">
        <v>159</v>
      </c>
      <c r="V2" s="1023" t="s">
        <v>346</v>
      </c>
      <c r="W2" s="1023" t="s">
        <v>347</v>
      </c>
      <c r="Y2" s="1081"/>
      <c r="Z2" s="1028" t="s">
        <v>352</v>
      </c>
      <c r="AA2" s="1000" t="s">
        <v>0</v>
      </c>
      <c r="AB2" s="1000" t="s">
        <v>73</v>
      </c>
      <c r="AC2" s="668" t="s">
        <v>345</v>
      </c>
      <c r="AD2" s="1001" t="s">
        <v>157</v>
      </c>
      <c r="AE2" s="1001" t="s">
        <v>156</v>
      </c>
      <c r="AF2" s="1001" t="s">
        <v>158</v>
      </c>
      <c r="AG2" s="1001" t="s">
        <v>159</v>
      </c>
      <c r="AH2" s="1001" t="s">
        <v>346</v>
      </c>
      <c r="AI2" s="1001" t="s">
        <v>347</v>
      </c>
      <c r="AK2" s="1120">
        <v>41275</v>
      </c>
      <c r="AL2" s="1121"/>
      <c r="AM2" s="1121" t="s">
        <v>358</v>
      </c>
      <c r="AN2" s="1121">
        <v>176</v>
      </c>
      <c r="AO2" s="1121">
        <v>22</v>
      </c>
      <c r="AP2" s="1121">
        <v>8</v>
      </c>
      <c r="AQ2" s="1121"/>
      <c r="AR2" s="1095" t="s">
        <v>360</v>
      </c>
      <c r="AS2" s="1433"/>
      <c r="AT2" s="1433"/>
      <c r="AU2" s="1433"/>
      <c r="AV2" s="1433"/>
      <c r="AW2" s="1433"/>
      <c r="AX2" s="1121"/>
      <c r="AY2" s="1096" t="s">
        <v>176</v>
      </c>
      <c r="AZ2" s="1122" t="s">
        <v>393</v>
      </c>
    </row>
    <row r="3" spans="1:52" ht="12.75" customHeight="1" thickBot="1" x14ac:dyDescent="0.25">
      <c r="A3" s="1000">
        <v>1</v>
      </c>
      <c r="B3" s="667" t="s">
        <v>31</v>
      </c>
      <c r="C3" s="970">
        <v>228</v>
      </c>
      <c r="D3" s="1031" t="s">
        <v>3</v>
      </c>
      <c r="E3" s="1045">
        <f>SUM(F3:I3)</f>
        <v>20</v>
      </c>
      <c r="F3" s="1190">
        <v>20</v>
      </c>
      <c r="G3" s="1191">
        <v>0</v>
      </c>
      <c r="H3" s="1191"/>
      <c r="I3" s="1192"/>
      <c r="J3" s="1047">
        <f>E3*8</f>
        <v>160</v>
      </c>
      <c r="K3" s="1041"/>
      <c r="M3" s="1025">
        <v>1</v>
      </c>
      <c r="N3" s="1002" t="s">
        <v>19</v>
      </c>
      <c r="O3" s="1003">
        <v>96</v>
      </c>
      <c r="P3" s="1004" t="s">
        <v>17</v>
      </c>
      <c r="Q3" s="1009">
        <f t="shared" ref="Q3:Q47" si="0">SUM(R3:U3)</f>
        <v>33</v>
      </c>
      <c r="R3" s="1085">
        <v>25</v>
      </c>
      <c r="S3" s="1086">
        <v>8</v>
      </c>
      <c r="T3" s="1127"/>
      <c r="U3" s="1128"/>
      <c r="V3" s="1016">
        <f>Q3*8</f>
        <v>264</v>
      </c>
      <c r="W3" s="1019"/>
      <c r="Y3" s="1082">
        <v>1</v>
      </c>
      <c r="Z3" s="667" t="s">
        <v>82</v>
      </c>
      <c r="AA3" s="224">
        <v>177</v>
      </c>
      <c r="AB3" s="1031" t="s">
        <v>220</v>
      </c>
      <c r="AC3" s="1009">
        <f t="shared" ref="AC3:AC17" si="1">SUM(AD3:AG3)</f>
        <v>25</v>
      </c>
      <c r="AD3" s="1085">
        <v>25</v>
      </c>
      <c r="AE3" s="1086"/>
      <c r="AF3" s="1086"/>
      <c r="AG3" s="1087"/>
      <c r="AH3" s="1016">
        <f t="shared" ref="AH3:AH17" si="2">AC3*8</f>
        <v>200</v>
      </c>
      <c r="AI3" s="1016"/>
      <c r="AK3" s="1120">
        <v>41348</v>
      </c>
      <c r="AL3" s="1121"/>
      <c r="AM3" s="1121" t="s">
        <v>111</v>
      </c>
      <c r="AN3" s="1121">
        <v>160</v>
      </c>
      <c r="AO3" s="1121">
        <v>20</v>
      </c>
      <c r="AP3" s="1121"/>
      <c r="AQ3" s="1121"/>
      <c r="AR3" s="1097" t="s">
        <v>110</v>
      </c>
      <c r="AS3" s="1098">
        <v>31</v>
      </c>
      <c r="AT3" s="1098">
        <v>22</v>
      </c>
      <c r="AU3" s="1098">
        <v>1</v>
      </c>
      <c r="AV3" s="1098">
        <v>8</v>
      </c>
      <c r="AW3" s="1098">
        <v>176</v>
      </c>
      <c r="AX3" s="1121"/>
      <c r="AY3" s="1099" t="s">
        <v>99</v>
      </c>
      <c r="AZ3" s="1122" t="s">
        <v>394</v>
      </c>
    </row>
    <row r="4" spans="1:52" ht="12.75" customHeight="1" thickBot="1" x14ac:dyDescent="0.25">
      <c r="A4" s="1000">
        <v>2</v>
      </c>
      <c r="B4" s="225"/>
      <c r="C4" s="971"/>
      <c r="D4" s="1032"/>
      <c r="E4" s="1046">
        <f t="shared" ref="E4:E67" si="3">SUM(F4:I4)</f>
        <v>0</v>
      </c>
      <c r="F4" s="1204"/>
      <c r="G4" s="1205"/>
      <c r="H4" s="1205"/>
      <c r="I4" s="1206"/>
      <c r="J4" s="1040">
        <f t="shared" ref="J4:J67" si="4">E4*8</f>
        <v>0</v>
      </c>
      <c r="K4" s="1042"/>
      <c r="M4" s="1025">
        <v>2</v>
      </c>
      <c r="N4" s="307" t="s">
        <v>25</v>
      </c>
      <c r="O4" s="228">
        <v>291</v>
      </c>
      <c r="P4" s="1005" t="s">
        <v>17</v>
      </c>
      <c r="Q4" s="1010">
        <f t="shared" si="0"/>
        <v>27</v>
      </c>
      <c r="R4" s="1088">
        <v>22</v>
      </c>
      <c r="S4" s="1089">
        <v>5</v>
      </c>
      <c r="T4" s="1130"/>
      <c r="U4" s="1131"/>
      <c r="V4" s="1017">
        <f>Q4*8</f>
        <v>216</v>
      </c>
      <c r="W4" s="1020"/>
      <c r="Y4" s="1082">
        <v>2</v>
      </c>
      <c r="Z4" s="225" t="s">
        <v>83</v>
      </c>
      <c r="AA4" s="226">
        <v>293</v>
      </c>
      <c r="AB4" s="1032" t="s">
        <v>220</v>
      </c>
      <c r="AC4" s="1010">
        <f t="shared" si="1"/>
        <v>22</v>
      </c>
      <c r="AD4" s="1204">
        <v>20</v>
      </c>
      <c r="AE4" s="1205">
        <v>2</v>
      </c>
      <c r="AF4" s="1205"/>
      <c r="AG4" s="1206"/>
      <c r="AH4" s="1017">
        <f t="shared" si="2"/>
        <v>176</v>
      </c>
      <c r="AI4" s="1017"/>
      <c r="AK4" s="1120">
        <v>41365</v>
      </c>
      <c r="AL4" s="1121"/>
      <c r="AM4" s="1121" t="s">
        <v>112</v>
      </c>
      <c r="AN4" s="1121">
        <v>160</v>
      </c>
      <c r="AO4" s="1121">
        <v>20</v>
      </c>
      <c r="AP4" s="1121"/>
      <c r="AQ4" s="1121"/>
      <c r="AR4" s="1097" t="s">
        <v>111</v>
      </c>
      <c r="AS4" s="1098">
        <v>29</v>
      </c>
      <c r="AT4" s="1098">
        <v>20</v>
      </c>
      <c r="AU4" s="1098" t="s">
        <v>365</v>
      </c>
      <c r="AV4" s="1098">
        <v>8</v>
      </c>
      <c r="AW4" s="1098">
        <v>160</v>
      </c>
      <c r="AX4" s="1121"/>
      <c r="AY4" s="1100" t="s">
        <v>108</v>
      </c>
      <c r="AZ4" s="1122" t="s">
        <v>177</v>
      </c>
    </row>
    <row r="5" spans="1:52" ht="12.75" customHeight="1" thickBot="1" x14ac:dyDescent="0.25">
      <c r="A5" s="1000">
        <v>3</v>
      </c>
      <c r="B5" s="225" t="s">
        <v>36</v>
      </c>
      <c r="C5" s="971">
        <v>109</v>
      </c>
      <c r="D5" s="1033" t="s">
        <v>7</v>
      </c>
      <c r="E5" s="1046">
        <f t="shared" si="3"/>
        <v>30</v>
      </c>
      <c r="F5" s="1204">
        <v>30</v>
      </c>
      <c r="G5" s="1205">
        <v>0</v>
      </c>
      <c r="H5" s="1205"/>
      <c r="I5" s="1206"/>
      <c r="J5" s="1040">
        <f t="shared" si="4"/>
        <v>240</v>
      </c>
      <c r="K5" s="1042"/>
      <c r="M5" s="1025">
        <v>3</v>
      </c>
      <c r="N5" s="307" t="s">
        <v>18</v>
      </c>
      <c r="O5" s="228">
        <v>166</v>
      </c>
      <c r="P5" s="1005" t="s">
        <v>17</v>
      </c>
      <c r="Q5" s="1010">
        <f t="shared" si="0"/>
        <v>32</v>
      </c>
      <c r="R5" s="1088">
        <v>30</v>
      </c>
      <c r="S5" s="1089">
        <v>2</v>
      </c>
      <c r="T5" s="1130"/>
      <c r="U5" s="1131"/>
      <c r="V5" s="1017">
        <f t="shared" ref="V5" si="5">Q5*8</f>
        <v>256</v>
      </c>
      <c r="W5" s="1020"/>
      <c r="Y5" s="1082">
        <v>3</v>
      </c>
      <c r="Z5" s="225" t="s">
        <v>85</v>
      </c>
      <c r="AA5" s="226">
        <v>186</v>
      </c>
      <c r="AB5" s="1032" t="s">
        <v>28</v>
      </c>
      <c r="AC5" s="1010">
        <f t="shared" si="1"/>
        <v>27</v>
      </c>
      <c r="AD5" s="1204">
        <v>23</v>
      </c>
      <c r="AE5" s="1205">
        <v>2</v>
      </c>
      <c r="AF5" s="1205"/>
      <c r="AG5" s="1206">
        <v>2</v>
      </c>
      <c r="AH5" s="1017">
        <f t="shared" si="2"/>
        <v>216</v>
      </c>
      <c r="AI5" s="1017"/>
      <c r="AK5" s="1120">
        <v>41395</v>
      </c>
      <c r="AL5" s="1121"/>
      <c r="AM5" s="1121" t="s">
        <v>113</v>
      </c>
      <c r="AN5" s="1121">
        <v>168</v>
      </c>
      <c r="AO5" s="1121">
        <v>21</v>
      </c>
      <c r="AP5" s="1121"/>
      <c r="AQ5" s="1121"/>
      <c r="AR5" s="1097" t="s">
        <v>112</v>
      </c>
      <c r="AS5" s="1098">
        <v>31</v>
      </c>
      <c r="AT5" s="1098">
        <v>20</v>
      </c>
      <c r="AU5" s="1098">
        <v>1</v>
      </c>
      <c r="AV5" s="1098" t="s">
        <v>367</v>
      </c>
      <c r="AW5" s="1098">
        <v>160</v>
      </c>
      <c r="AX5" s="1121"/>
      <c r="AY5" s="1100" t="s">
        <v>70</v>
      </c>
      <c r="AZ5" s="1122" t="s">
        <v>395</v>
      </c>
    </row>
    <row r="6" spans="1:52" ht="12.75" customHeight="1" thickBot="1" x14ac:dyDescent="0.25">
      <c r="A6" s="1000">
        <v>4</v>
      </c>
      <c r="B6" s="583"/>
      <c r="C6" s="972"/>
      <c r="D6" s="1034"/>
      <c r="E6" s="1046">
        <f t="shared" si="3"/>
        <v>0</v>
      </c>
      <c r="F6" s="1204"/>
      <c r="G6" s="1205">
        <v>0</v>
      </c>
      <c r="H6" s="1205"/>
      <c r="I6" s="1206"/>
      <c r="J6" s="1040">
        <f t="shared" si="4"/>
        <v>0</v>
      </c>
      <c r="K6" s="1042"/>
      <c r="M6" s="1025">
        <v>4</v>
      </c>
      <c r="N6" s="307" t="s">
        <v>20</v>
      </c>
      <c r="O6" s="228">
        <v>148</v>
      </c>
      <c r="P6" s="1005" t="s">
        <v>17</v>
      </c>
      <c r="Q6" s="1010">
        <f t="shared" si="0"/>
        <v>27</v>
      </c>
      <c r="R6" s="1088">
        <v>21</v>
      </c>
      <c r="S6" s="1089">
        <v>6</v>
      </c>
      <c r="T6" s="1130"/>
      <c r="U6" s="1131"/>
      <c r="V6" s="1017">
        <f t="shared" ref="V6:V47" si="6">Q6*8</f>
        <v>216</v>
      </c>
      <c r="W6" s="1020"/>
      <c r="Y6" s="1082">
        <v>4</v>
      </c>
      <c r="Z6" s="225" t="s">
        <v>86</v>
      </c>
      <c r="AA6" s="226">
        <v>294</v>
      </c>
      <c r="AB6" s="1032" t="s">
        <v>28</v>
      </c>
      <c r="AC6" s="1010">
        <f t="shared" si="1"/>
        <v>21</v>
      </c>
      <c r="AD6" s="1204">
        <v>21</v>
      </c>
      <c r="AE6" s="1205">
        <v>0</v>
      </c>
      <c r="AF6" s="1205"/>
      <c r="AG6" s="1206">
        <v>0</v>
      </c>
      <c r="AH6" s="1017">
        <f t="shared" si="2"/>
        <v>168</v>
      </c>
      <c r="AI6" s="1017"/>
      <c r="AK6" s="1120">
        <v>41414</v>
      </c>
      <c r="AL6" s="1121"/>
      <c r="AM6" s="1121" t="s">
        <v>114</v>
      </c>
      <c r="AN6" s="1121">
        <v>168</v>
      </c>
      <c r="AO6" s="1121">
        <v>21</v>
      </c>
      <c r="AP6" s="1121"/>
      <c r="AQ6" s="1121"/>
      <c r="AR6" s="1097" t="s">
        <v>113</v>
      </c>
      <c r="AS6" s="1098">
        <v>30</v>
      </c>
      <c r="AT6" s="1098">
        <v>21</v>
      </c>
      <c r="AU6" s="1098">
        <v>1</v>
      </c>
      <c r="AV6" s="1098">
        <v>8</v>
      </c>
      <c r="AW6" s="1098">
        <v>168</v>
      </c>
      <c r="AX6" s="1121"/>
      <c r="AY6" s="1100" t="s">
        <v>100</v>
      </c>
      <c r="AZ6" s="1122" t="s">
        <v>280</v>
      </c>
    </row>
    <row r="7" spans="1:52" ht="12.75" customHeight="1" thickBot="1" x14ac:dyDescent="0.25">
      <c r="A7" s="1000">
        <v>5</v>
      </c>
      <c r="B7" s="225" t="s">
        <v>37</v>
      </c>
      <c r="C7" s="971">
        <v>121</v>
      </c>
      <c r="D7" s="1035" t="s">
        <v>8</v>
      </c>
      <c r="E7" s="1046">
        <f t="shared" si="3"/>
        <v>25</v>
      </c>
      <c r="F7" s="1204">
        <v>25</v>
      </c>
      <c r="G7" s="1205">
        <v>0</v>
      </c>
      <c r="H7" s="1205"/>
      <c r="I7" s="1206"/>
      <c r="J7" s="1040">
        <f t="shared" si="4"/>
        <v>200</v>
      </c>
      <c r="K7" s="1042"/>
      <c r="M7" s="1025">
        <v>5</v>
      </c>
      <c r="N7" s="307"/>
      <c r="O7" s="228"/>
      <c r="P7" s="1005"/>
      <c r="Q7" s="1010">
        <f t="shared" si="0"/>
        <v>0</v>
      </c>
      <c r="R7" s="1129"/>
      <c r="S7" s="1130"/>
      <c r="T7" s="1130"/>
      <c r="U7" s="1131"/>
      <c r="V7" s="1017">
        <f t="shared" si="6"/>
        <v>0</v>
      </c>
      <c r="W7" s="1020"/>
      <c r="Y7" s="1082">
        <v>5</v>
      </c>
      <c r="Z7" s="225" t="s">
        <v>87</v>
      </c>
      <c r="AA7" s="226">
        <v>298</v>
      </c>
      <c r="AB7" s="1032" t="s">
        <v>28</v>
      </c>
      <c r="AC7" s="1010">
        <f t="shared" si="1"/>
        <v>26</v>
      </c>
      <c r="AD7" s="1204">
        <v>24</v>
      </c>
      <c r="AE7" s="1205">
        <v>0</v>
      </c>
      <c r="AF7" s="1205"/>
      <c r="AG7" s="1206">
        <v>2</v>
      </c>
      <c r="AH7" s="1017">
        <f t="shared" si="2"/>
        <v>208</v>
      </c>
      <c r="AI7" s="1017"/>
      <c r="AK7" s="1120">
        <v>41506</v>
      </c>
      <c r="AL7" s="1121"/>
      <c r="AM7" s="1121" t="s">
        <v>115</v>
      </c>
      <c r="AN7" s="1121">
        <v>160</v>
      </c>
      <c r="AO7" s="1121">
        <v>20</v>
      </c>
      <c r="AP7" s="1121"/>
      <c r="AQ7" s="1121"/>
      <c r="AR7" s="1097" t="s">
        <v>114</v>
      </c>
      <c r="AS7" s="1098">
        <v>31</v>
      </c>
      <c r="AT7" s="1098">
        <v>21</v>
      </c>
      <c r="AU7" s="1098">
        <v>2</v>
      </c>
      <c r="AV7" s="1098" t="s">
        <v>368</v>
      </c>
      <c r="AW7" s="1098">
        <v>168</v>
      </c>
      <c r="AX7" s="1121"/>
      <c r="AY7" s="1101" t="s">
        <v>109</v>
      </c>
      <c r="AZ7" s="1122" t="s">
        <v>396</v>
      </c>
    </row>
    <row r="8" spans="1:52" ht="12.75" customHeight="1" thickBot="1" x14ac:dyDescent="0.25">
      <c r="A8" s="1000">
        <v>6</v>
      </c>
      <c r="B8" s="225" t="s">
        <v>39</v>
      </c>
      <c r="C8" s="971">
        <v>205</v>
      </c>
      <c r="D8" s="1036" t="s">
        <v>10</v>
      </c>
      <c r="E8" s="1046">
        <f t="shared" si="3"/>
        <v>22</v>
      </c>
      <c r="F8" s="1204">
        <v>22</v>
      </c>
      <c r="G8" s="1205">
        <v>0</v>
      </c>
      <c r="H8" s="1205"/>
      <c r="I8" s="1206"/>
      <c r="J8" s="1040">
        <f t="shared" si="4"/>
        <v>176</v>
      </c>
      <c r="K8" s="1042"/>
      <c r="M8" s="1025">
        <v>6</v>
      </c>
      <c r="N8" s="307" t="s">
        <v>21</v>
      </c>
      <c r="O8" s="228">
        <v>142</v>
      </c>
      <c r="P8" s="1005" t="s">
        <v>17</v>
      </c>
      <c r="Q8" s="1010">
        <f t="shared" si="0"/>
        <v>34</v>
      </c>
      <c r="R8" s="1088">
        <v>27</v>
      </c>
      <c r="S8" s="1089">
        <v>0</v>
      </c>
      <c r="T8" s="1089"/>
      <c r="U8" s="1090">
        <v>7</v>
      </c>
      <c r="V8" s="1017">
        <f t="shared" si="6"/>
        <v>272</v>
      </c>
      <c r="W8" s="1020"/>
      <c r="Y8" s="1082">
        <v>6</v>
      </c>
      <c r="Z8" s="225"/>
      <c r="AA8" s="226"/>
      <c r="AB8" s="1032"/>
      <c r="AC8" s="1010">
        <f t="shared" si="1"/>
        <v>0</v>
      </c>
      <c r="AD8" s="1088"/>
      <c r="AE8" s="1089"/>
      <c r="AF8" s="1089"/>
      <c r="AG8" s="1090">
        <v>0</v>
      </c>
      <c r="AH8" s="1017">
        <f t="shared" si="2"/>
        <v>0</v>
      </c>
      <c r="AI8" s="1017"/>
      <c r="AK8" s="1120">
        <v>41570</v>
      </c>
      <c r="AL8" s="1121"/>
      <c r="AM8" s="1121" t="s">
        <v>116</v>
      </c>
      <c r="AN8" s="1121">
        <v>184</v>
      </c>
      <c r="AO8" s="1121">
        <v>23</v>
      </c>
      <c r="AP8" s="1121"/>
      <c r="AQ8" s="1121"/>
      <c r="AR8" s="1097" t="s">
        <v>115</v>
      </c>
      <c r="AS8" s="1098">
        <v>30</v>
      </c>
      <c r="AT8" s="1098">
        <v>20</v>
      </c>
      <c r="AU8" s="1098" t="s">
        <v>365</v>
      </c>
      <c r="AV8" s="1098">
        <v>10</v>
      </c>
      <c r="AW8" s="1098">
        <v>160</v>
      </c>
      <c r="AX8" s="1121"/>
      <c r="AY8" s="1102"/>
      <c r="AZ8" s="1122"/>
    </row>
    <row r="9" spans="1:52" ht="12.75" customHeight="1" thickBot="1" x14ac:dyDescent="0.25">
      <c r="A9" s="1000">
        <v>7</v>
      </c>
      <c r="B9" s="229" t="s">
        <v>41</v>
      </c>
      <c r="C9" s="972">
        <v>76</v>
      </c>
      <c r="D9" s="1037" t="s">
        <v>12</v>
      </c>
      <c r="E9" s="1046">
        <f t="shared" si="3"/>
        <v>25</v>
      </c>
      <c r="F9" s="1204">
        <v>24</v>
      </c>
      <c r="G9" s="1205">
        <v>1</v>
      </c>
      <c r="H9" s="1205"/>
      <c r="I9" s="1206"/>
      <c r="J9" s="1040">
        <f t="shared" si="4"/>
        <v>200</v>
      </c>
      <c r="K9" s="1042"/>
      <c r="M9" s="1025">
        <v>7</v>
      </c>
      <c r="N9" s="307" t="s">
        <v>22</v>
      </c>
      <c r="O9" s="228">
        <v>51</v>
      </c>
      <c r="P9" s="1005" t="s">
        <v>17</v>
      </c>
      <c r="Q9" s="1010">
        <f t="shared" si="0"/>
        <v>37</v>
      </c>
      <c r="R9" s="1088">
        <v>30</v>
      </c>
      <c r="S9" s="1089">
        <v>7</v>
      </c>
      <c r="T9" s="1130"/>
      <c r="U9" s="1131"/>
      <c r="V9" s="1017">
        <f t="shared" si="6"/>
        <v>296</v>
      </c>
      <c r="W9" s="1020"/>
      <c r="Y9" s="1082">
        <v>7</v>
      </c>
      <c r="Z9" s="225"/>
      <c r="AA9" s="226"/>
      <c r="AB9" s="1032"/>
      <c r="AC9" s="1010">
        <f t="shared" si="1"/>
        <v>0</v>
      </c>
      <c r="AD9" s="1088"/>
      <c r="AE9" s="1089"/>
      <c r="AF9" s="1089"/>
      <c r="AG9" s="1090"/>
      <c r="AH9" s="1017">
        <f t="shared" si="2"/>
        <v>0</v>
      </c>
      <c r="AI9" s="1017"/>
      <c r="AK9" s="1120">
        <v>41579</v>
      </c>
      <c r="AL9" s="1121"/>
      <c r="AM9" s="1121" t="s">
        <v>117</v>
      </c>
      <c r="AN9" s="1121">
        <v>168</v>
      </c>
      <c r="AO9" s="1121">
        <v>21</v>
      </c>
      <c r="AP9" s="1121"/>
      <c r="AQ9" s="1121"/>
      <c r="AR9" s="1097" t="s">
        <v>116</v>
      </c>
      <c r="AS9" s="1098">
        <v>31</v>
      </c>
      <c r="AT9" s="1098">
        <v>23</v>
      </c>
      <c r="AU9" s="1098" t="s">
        <v>365</v>
      </c>
      <c r="AV9" s="1098">
        <v>8</v>
      </c>
      <c r="AW9" s="1098">
        <v>184</v>
      </c>
      <c r="AX9" s="1121"/>
      <c r="AY9" s="1103" t="s">
        <v>178</v>
      </c>
      <c r="AZ9" s="1122" t="s">
        <v>397</v>
      </c>
    </row>
    <row r="10" spans="1:52" ht="12.75" customHeight="1" thickBot="1" x14ac:dyDescent="0.25">
      <c r="A10" s="1000">
        <v>8</v>
      </c>
      <c r="B10" s="225" t="s">
        <v>32</v>
      </c>
      <c r="C10" s="971">
        <v>39</v>
      </c>
      <c r="D10" s="1033" t="s">
        <v>4</v>
      </c>
      <c r="E10" s="1046">
        <f t="shared" si="3"/>
        <v>31</v>
      </c>
      <c r="F10" s="1204">
        <v>30</v>
      </c>
      <c r="G10" s="1205">
        <v>1</v>
      </c>
      <c r="H10" s="1205"/>
      <c r="I10" s="1206"/>
      <c r="J10" s="1040">
        <f t="shared" si="4"/>
        <v>248</v>
      </c>
      <c r="K10" s="1042"/>
      <c r="M10" s="1025">
        <v>8</v>
      </c>
      <c r="N10" s="307" t="s">
        <v>23</v>
      </c>
      <c r="O10" s="228">
        <v>155</v>
      </c>
      <c r="P10" s="1005" t="s">
        <v>17</v>
      </c>
      <c r="Q10" s="1010">
        <f t="shared" si="0"/>
        <v>26</v>
      </c>
      <c r="R10" s="1088">
        <v>22</v>
      </c>
      <c r="S10" s="1089">
        <v>4</v>
      </c>
      <c r="T10" s="1130"/>
      <c r="U10" s="1131"/>
      <c r="V10" s="1017">
        <f t="shared" si="6"/>
        <v>208</v>
      </c>
      <c r="W10" s="1020"/>
      <c r="Y10" s="1082">
        <v>8</v>
      </c>
      <c r="Z10" s="225"/>
      <c r="AA10" s="226"/>
      <c r="AB10" s="1032"/>
      <c r="AC10" s="1010">
        <f t="shared" si="1"/>
        <v>0</v>
      </c>
      <c r="AD10" s="1088"/>
      <c r="AE10" s="1089"/>
      <c r="AF10" s="1089"/>
      <c r="AG10" s="1090"/>
      <c r="AH10" s="1017">
        <f t="shared" si="2"/>
        <v>0</v>
      </c>
      <c r="AI10" s="1017"/>
      <c r="AK10" s="1120">
        <v>41633</v>
      </c>
      <c r="AL10" s="1121"/>
      <c r="AM10" s="1121" t="s">
        <v>118</v>
      </c>
      <c r="AN10" s="1121">
        <v>168</v>
      </c>
      <c r="AO10" s="1121">
        <v>21</v>
      </c>
      <c r="AP10" s="1121"/>
      <c r="AQ10" s="1121"/>
      <c r="AR10" s="1097" t="s">
        <v>117</v>
      </c>
      <c r="AS10" s="1098">
        <v>31</v>
      </c>
      <c r="AT10" s="1098">
        <v>21</v>
      </c>
      <c r="AU10" s="1098">
        <v>1</v>
      </c>
      <c r="AV10" s="1098">
        <v>9</v>
      </c>
      <c r="AW10" s="1098">
        <v>168</v>
      </c>
      <c r="AX10" s="1121"/>
      <c r="AY10" s="1099" t="s">
        <v>236</v>
      </c>
      <c r="AZ10" s="1122" t="s">
        <v>398</v>
      </c>
    </row>
    <row r="11" spans="1:52" ht="12.75" customHeight="1" thickBot="1" x14ac:dyDescent="0.25">
      <c r="A11" s="1000">
        <v>9</v>
      </c>
      <c r="B11" s="225" t="s">
        <v>33</v>
      </c>
      <c r="C11" s="971">
        <v>114</v>
      </c>
      <c r="D11" s="1033" t="s">
        <v>5</v>
      </c>
      <c r="E11" s="1046">
        <f t="shared" si="3"/>
        <v>30</v>
      </c>
      <c r="F11" s="1204">
        <v>23</v>
      </c>
      <c r="G11" s="1205">
        <v>0</v>
      </c>
      <c r="H11" s="1205"/>
      <c r="I11" s="1206">
        <v>7</v>
      </c>
      <c r="J11" s="1040">
        <f t="shared" si="4"/>
        <v>240</v>
      </c>
      <c r="K11" s="1043"/>
      <c r="L11" s="611"/>
      <c r="M11" s="1025">
        <v>9</v>
      </c>
      <c r="N11" s="307" t="s">
        <v>24</v>
      </c>
      <c r="O11" s="228">
        <v>287</v>
      </c>
      <c r="P11" s="1005" t="s">
        <v>17</v>
      </c>
      <c r="Q11" s="1010">
        <f t="shared" si="0"/>
        <v>32</v>
      </c>
      <c r="R11" s="1088">
        <v>25</v>
      </c>
      <c r="S11" s="1089">
        <v>0</v>
      </c>
      <c r="T11" s="1089">
        <v>0</v>
      </c>
      <c r="U11" s="1090">
        <v>7</v>
      </c>
      <c r="V11" s="1017">
        <f t="shared" si="6"/>
        <v>256</v>
      </c>
      <c r="W11" s="1020"/>
      <c r="Y11" s="1082">
        <v>9</v>
      </c>
      <c r="Z11" s="157"/>
      <c r="AA11" s="158"/>
      <c r="AB11" s="1014"/>
      <c r="AC11" s="1010">
        <f t="shared" si="1"/>
        <v>0</v>
      </c>
      <c r="AD11" s="1088"/>
      <c r="AE11" s="1089"/>
      <c r="AF11" s="1089"/>
      <c r="AG11" s="1090"/>
      <c r="AH11" s="1017">
        <f t="shared" si="2"/>
        <v>0</v>
      </c>
      <c r="AI11" s="1017"/>
      <c r="AK11" s="1120">
        <v>41634</v>
      </c>
      <c r="AL11" s="1121"/>
      <c r="AM11" s="1121" t="s">
        <v>119</v>
      </c>
      <c r="AN11" s="1121">
        <v>176</v>
      </c>
      <c r="AO11" s="1121">
        <v>22</v>
      </c>
      <c r="AP11" s="1121"/>
      <c r="AQ11" s="1121"/>
      <c r="AR11" s="1097" t="s">
        <v>118</v>
      </c>
      <c r="AS11" s="1098">
        <v>30</v>
      </c>
      <c r="AT11" s="1098">
        <v>21</v>
      </c>
      <c r="AU11" s="1098" t="s">
        <v>365</v>
      </c>
      <c r="AV11" s="1098">
        <v>9</v>
      </c>
      <c r="AW11" s="1098">
        <v>168</v>
      </c>
      <c r="AX11" s="1121"/>
      <c r="AY11" s="1100" t="s">
        <v>383</v>
      </c>
      <c r="AZ11" s="1122" t="s">
        <v>399</v>
      </c>
    </row>
    <row r="12" spans="1:52" ht="12.75" customHeight="1" thickBot="1" x14ac:dyDescent="0.25">
      <c r="A12" s="1000">
        <v>10</v>
      </c>
      <c r="B12" s="225" t="s">
        <v>38</v>
      </c>
      <c r="C12" s="971">
        <v>204</v>
      </c>
      <c r="D12" s="1035" t="s">
        <v>9</v>
      </c>
      <c r="E12" s="1046">
        <f t="shared" si="3"/>
        <v>34</v>
      </c>
      <c r="F12" s="1204">
        <v>30</v>
      </c>
      <c r="G12" s="1205">
        <v>0</v>
      </c>
      <c r="H12" s="1205"/>
      <c r="I12" s="1206">
        <v>4</v>
      </c>
      <c r="J12" s="1040">
        <f t="shared" si="4"/>
        <v>272</v>
      </c>
      <c r="K12" s="1042"/>
      <c r="M12" s="1025">
        <v>10</v>
      </c>
      <c r="N12" s="307"/>
      <c r="O12" s="228"/>
      <c r="P12" s="1005"/>
      <c r="Q12" s="1010">
        <f t="shared" si="0"/>
        <v>0</v>
      </c>
      <c r="R12" s="1129"/>
      <c r="S12" s="1130">
        <v>0</v>
      </c>
      <c r="T12" s="1130"/>
      <c r="U12" s="1131"/>
      <c r="V12" s="1017">
        <f t="shared" si="6"/>
        <v>0</v>
      </c>
      <c r="W12" s="1021"/>
      <c r="Y12" s="1082">
        <v>10</v>
      </c>
      <c r="Z12" s="225"/>
      <c r="AA12" s="226"/>
      <c r="AB12" s="1032" t="s">
        <v>15</v>
      </c>
      <c r="AC12" s="1010">
        <f t="shared" si="1"/>
        <v>0</v>
      </c>
      <c r="AD12" s="1088"/>
      <c r="AE12" s="1089"/>
      <c r="AF12" s="1089"/>
      <c r="AG12" s="1090"/>
      <c r="AH12" s="1017">
        <f t="shared" si="2"/>
        <v>0</v>
      </c>
      <c r="AI12" s="1017"/>
      <c r="AK12" s="1120">
        <v>41249</v>
      </c>
      <c r="AL12" s="1121"/>
      <c r="AM12" s="1121" t="s">
        <v>120</v>
      </c>
      <c r="AN12" s="1121">
        <v>160</v>
      </c>
      <c r="AO12" s="1121">
        <v>20</v>
      </c>
      <c r="AP12" s="1121"/>
      <c r="AQ12" s="1121"/>
      <c r="AR12" s="1097" t="s">
        <v>119</v>
      </c>
      <c r="AS12" s="1098">
        <v>31</v>
      </c>
      <c r="AT12" s="1098">
        <v>22</v>
      </c>
      <c r="AU12" s="1098">
        <v>1</v>
      </c>
      <c r="AV12" s="1098">
        <v>8</v>
      </c>
      <c r="AW12" s="1098">
        <v>176</v>
      </c>
      <c r="AX12" s="1121"/>
      <c r="AY12" s="1103" t="s">
        <v>385</v>
      </c>
      <c r="AZ12" s="1122" t="s">
        <v>407</v>
      </c>
    </row>
    <row r="13" spans="1:52" ht="12.75" customHeight="1" thickBot="1" x14ac:dyDescent="0.25">
      <c r="A13" s="1000">
        <v>11</v>
      </c>
      <c r="B13" s="225" t="s">
        <v>35</v>
      </c>
      <c r="C13" s="971">
        <v>271</v>
      </c>
      <c r="D13" s="1032" t="s">
        <v>6</v>
      </c>
      <c r="E13" s="1046">
        <f t="shared" si="3"/>
        <v>23</v>
      </c>
      <c r="F13" s="1204">
        <v>23</v>
      </c>
      <c r="G13" s="1205">
        <v>0</v>
      </c>
      <c r="H13" s="1205"/>
      <c r="I13" s="1206"/>
      <c r="J13" s="1040">
        <f t="shared" si="4"/>
        <v>184</v>
      </c>
      <c r="K13" s="1042"/>
      <c r="M13" s="1025">
        <v>11</v>
      </c>
      <c r="N13" s="307"/>
      <c r="O13" s="228"/>
      <c r="P13" s="1005"/>
      <c r="Q13" s="1010">
        <f t="shared" si="0"/>
        <v>0</v>
      </c>
      <c r="R13" s="1129"/>
      <c r="S13" s="1130"/>
      <c r="T13" s="1130"/>
      <c r="U13" s="1131"/>
      <c r="V13" s="1017">
        <f t="shared" si="6"/>
        <v>0</v>
      </c>
      <c r="W13" s="1021"/>
      <c r="Y13" s="1082">
        <v>11</v>
      </c>
      <c r="Z13" s="157"/>
      <c r="AA13" s="158"/>
      <c r="AB13" s="1014"/>
      <c r="AC13" s="1010">
        <f t="shared" si="1"/>
        <v>0</v>
      </c>
      <c r="AD13" s="1088"/>
      <c r="AE13" s="1089"/>
      <c r="AF13" s="1089"/>
      <c r="AG13" s="1090"/>
      <c r="AH13" s="1017">
        <f t="shared" si="2"/>
        <v>0</v>
      </c>
      <c r="AI13" s="1017"/>
      <c r="AK13" s="1123"/>
      <c r="AL13" s="1121"/>
      <c r="AM13" s="1121" t="s">
        <v>121</v>
      </c>
      <c r="AN13" s="1121">
        <v>160</v>
      </c>
      <c r="AO13" s="1121">
        <v>20</v>
      </c>
      <c r="AP13" s="1121"/>
      <c r="AQ13" s="1121"/>
      <c r="AR13" s="1097" t="s">
        <v>120</v>
      </c>
      <c r="AS13" s="1098">
        <v>30</v>
      </c>
      <c r="AT13" s="1098">
        <v>20</v>
      </c>
      <c r="AU13" s="1098">
        <v>1</v>
      </c>
      <c r="AV13" s="1098">
        <v>9</v>
      </c>
      <c r="AW13" s="1098">
        <v>160</v>
      </c>
      <c r="AX13" s="1121"/>
      <c r="AY13" s="1100" t="s">
        <v>386</v>
      </c>
      <c r="AZ13" s="1122" t="s">
        <v>400</v>
      </c>
    </row>
    <row r="14" spans="1:52" ht="12.75" customHeight="1" thickBot="1" x14ac:dyDescent="0.25">
      <c r="A14" s="1000">
        <v>12</v>
      </c>
      <c r="B14" s="225" t="s">
        <v>80</v>
      </c>
      <c r="C14" s="971">
        <v>272</v>
      </c>
      <c r="D14" s="1032" t="s">
        <v>26</v>
      </c>
      <c r="E14" s="1046">
        <f t="shared" si="3"/>
        <v>31</v>
      </c>
      <c r="F14" s="1204">
        <v>24</v>
      </c>
      <c r="G14" s="1205">
        <v>3</v>
      </c>
      <c r="H14" s="1205"/>
      <c r="I14" s="1206">
        <v>4</v>
      </c>
      <c r="J14" s="1040">
        <f t="shared" si="4"/>
        <v>248</v>
      </c>
      <c r="K14" s="1042"/>
      <c r="M14" s="1025">
        <v>12</v>
      </c>
      <c r="N14" s="307"/>
      <c r="O14" s="228"/>
      <c r="P14" s="1005"/>
      <c r="Q14" s="1010">
        <f t="shared" si="0"/>
        <v>0</v>
      </c>
      <c r="R14" s="1129"/>
      <c r="S14" s="1130"/>
      <c r="T14" s="1130"/>
      <c r="U14" s="1131"/>
      <c r="V14" s="1017">
        <f t="shared" si="6"/>
        <v>0</v>
      </c>
      <c r="W14" s="1021"/>
      <c r="Y14" s="1082">
        <v>12</v>
      </c>
      <c r="Z14" s="157"/>
      <c r="AA14" s="158"/>
      <c r="AB14" s="1014"/>
      <c r="AC14" s="1010">
        <f t="shared" si="1"/>
        <v>0</v>
      </c>
      <c r="AD14" s="1088"/>
      <c r="AE14" s="1089"/>
      <c r="AF14" s="1089"/>
      <c r="AG14" s="1090"/>
      <c r="AH14" s="1017">
        <f t="shared" si="2"/>
        <v>0</v>
      </c>
      <c r="AI14" s="1017"/>
      <c r="AK14" s="1123"/>
      <c r="AL14" s="1121"/>
      <c r="AM14" s="1121"/>
      <c r="AN14" s="1121">
        <f>SUM(AN2:AN13)</f>
        <v>2008</v>
      </c>
      <c r="AO14" s="1121">
        <f>SUM(AO2:AO13)</f>
        <v>251</v>
      </c>
      <c r="AP14" s="1121"/>
      <c r="AQ14" s="1121"/>
      <c r="AR14" s="1097" t="s">
        <v>121</v>
      </c>
      <c r="AS14" s="1098">
        <v>31</v>
      </c>
      <c r="AT14" s="1098">
        <v>20</v>
      </c>
      <c r="AU14" s="1098">
        <v>2</v>
      </c>
      <c r="AV14" s="1098">
        <v>9</v>
      </c>
      <c r="AW14" s="1098">
        <v>160</v>
      </c>
      <c r="AX14" s="1121"/>
      <c r="AY14" s="1100" t="s">
        <v>384</v>
      </c>
      <c r="AZ14" s="1122" t="s">
        <v>401</v>
      </c>
    </row>
    <row r="15" spans="1:52" ht="12.75" customHeight="1" thickBot="1" x14ac:dyDescent="0.25">
      <c r="A15" s="1000">
        <v>13</v>
      </c>
      <c r="B15" s="227"/>
      <c r="C15" s="971"/>
      <c r="D15" s="1035"/>
      <c r="E15" s="1046">
        <f t="shared" si="3"/>
        <v>0</v>
      </c>
      <c r="F15" s="1204"/>
      <c r="G15" s="1205"/>
      <c r="H15" s="1205"/>
      <c r="I15" s="1206"/>
      <c r="J15" s="1040">
        <f t="shared" si="4"/>
        <v>0</v>
      </c>
      <c r="K15" s="1042"/>
      <c r="M15" s="1025">
        <v>13</v>
      </c>
      <c r="N15" s="307"/>
      <c r="O15" s="228"/>
      <c r="P15" s="1005"/>
      <c r="Q15" s="1010">
        <f t="shared" si="0"/>
        <v>0</v>
      </c>
      <c r="R15" s="1129"/>
      <c r="S15" s="1130"/>
      <c r="T15" s="1130"/>
      <c r="U15" s="1131"/>
      <c r="V15" s="1017">
        <f t="shared" si="6"/>
        <v>0</v>
      </c>
      <c r="W15" s="1021"/>
      <c r="Y15" s="1082">
        <v>13</v>
      </c>
      <c r="Z15" s="157"/>
      <c r="AA15" s="158"/>
      <c r="AB15" s="1014"/>
      <c r="AC15" s="1010">
        <f t="shared" si="1"/>
        <v>0</v>
      </c>
      <c r="AD15" s="1088"/>
      <c r="AE15" s="1089"/>
      <c r="AF15" s="1089"/>
      <c r="AG15" s="1090"/>
      <c r="AH15" s="1017">
        <f t="shared" si="2"/>
        <v>0</v>
      </c>
      <c r="AI15" s="1017"/>
      <c r="AK15" s="1123"/>
      <c r="AL15" s="1121"/>
      <c r="AM15" s="1121"/>
      <c r="AN15" s="1121"/>
      <c r="AO15" s="1121"/>
      <c r="AP15" s="1121"/>
      <c r="AQ15" s="1121"/>
      <c r="AR15" s="1104" t="s">
        <v>366</v>
      </c>
      <c r="AS15" s="1105">
        <v>365</v>
      </c>
      <c r="AT15" s="1105">
        <v>251</v>
      </c>
      <c r="AU15" s="1105">
        <v>10</v>
      </c>
      <c r="AV15" s="1105">
        <v>104</v>
      </c>
      <c r="AW15" s="1105">
        <v>2008</v>
      </c>
      <c r="AX15" s="1121"/>
      <c r="AY15" s="1100" t="s">
        <v>387</v>
      </c>
      <c r="AZ15" s="1122" t="s">
        <v>402</v>
      </c>
    </row>
    <row r="16" spans="1:52" ht="12.75" customHeight="1" thickBot="1" x14ac:dyDescent="0.25">
      <c r="A16" s="1000">
        <v>14</v>
      </c>
      <c r="B16" s="225" t="s">
        <v>284</v>
      </c>
      <c r="C16" s="971"/>
      <c r="D16" s="1038" t="s">
        <v>283</v>
      </c>
      <c r="E16" s="1046">
        <f t="shared" si="3"/>
        <v>25</v>
      </c>
      <c r="F16" s="1204">
        <v>25</v>
      </c>
      <c r="G16" s="1205">
        <v>0</v>
      </c>
      <c r="H16" s="1205"/>
      <c r="I16" s="1206"/>
      <c r="J16" s="1040">
        <f t="shared" si="4"/>
        <v>200</v>
      </c>
      <c r="K16" s="1042"/>
      <c r="M16" s="1025">
        <v>14</v>
      </c>
      <c r="N16" s="1159" t="s">
        <v>247</v>
      </c>
      <c r="O16" s="228">
        <v>44077</v>
      </c>
      <c r="P16" s="1005" t="s">
        <v>277</v>
      </c>
      <c r="Q16" s="1010">
        <f t="shared" si="0"/>
        <v>31</v>
      </c>
      <c r="R16" s="1129">
        <v>30</v>
      </c>
      <c r="S16" s="1130">
        <v>1</v>
      </c>
      <c r="T16" s="1130"/>
      <c r="U16" s="1131"/>
      <c r="V16" s="1017">
        <f t="shared" si="6"/>
        <v>248</v>
      </c>
      <c r="W16" s="1021">
        <v>41485</v>
      </c>
      <c r="Y16" s="1082">
        <v>14</v>
      </c>
      <c r="Z16" s="157"/>
      <c r="AA16" s="158"/>
      <c r="AB16" s="1014"/>
      <c r="AC16" s="1010">
        <f t="shared" si="1"/>
        <v>0</v>
      </c>
      <c r="AD16" s="1088"/>
      <c r="AE16" s="1089"/>
      <c r="AF16" s="1089"/>
      <c r="AG16" s="1090"/>
      <c r="AH16" s="1017">
        <f t="shared" si="2"/>
        <v>0</v>
      </c>
      <c r="AI16" s="1017"/>
      <c r="AK16" s="1123"/>
      <c r="AL16" s="1121"/>
      <c r="AM16" s="1121"/>
      <c r="AN16" s="1121"/>
      <c r="AO16" s="1121"/>
      <c r="AP16" s="1121"/>
      <c r="AQ16" s="1121"/>
      <c r="AR16" s="1121"/>
      <c r="AS16" s="1121"/>
      <c r="AT16" s="1121"/>
      <c r="AU16" s="1121"/>
      <c r="AV16" s="1121"/>
      <c r="AW16" s="1121"/>
      <c r="AX16" s="1121"/>
      <c r="AY16" s="1100" t="s">
        <v>403</v>
      </c>
      <c r="AZ16" s="1122" t="s">
        <v>423</v>
      </c>
    </row>
    <row r="17" spans="1:52" ht="12.75" customHeight="1" thickBot="1" x14ac:dyDescent="0.25">
      <c r="A17" s="1000">
        <v>15</v>
      </c>
      <c r="B17" s="1073"/>
      <c r="C17" s="224"/>
      <c r="D17" s="1071"/>
      <c r="E17" s="1046">
        <f t="shared" si="3"/>
        <v>0</v>
      </c>
      <c r="F17" s="1190"/>
      <c r="G17" s="1191"/>
      <c r="H17" s="1202"/>
      <c r="I17" s="1203"/>
      <c r="J17" s="1040">
        <f t="shared" si="4"/>
        <v>0</v>
      </c>
      <c r="K17" s="1042"/>
      <c r="M17" s="1025">
        <v>15</v>
      </c>
      <c r="N17" s="307" t="s">
        <v>246</v>
      </c>
      <c r="O17" s="228">
        <v>44068</v>
      </c>
      <c r="P17" s="1005" t="s">
        <v>277</v>
      </c>
      <c r="Q17" s="1010">
        <f t="shared" si="0"/>
        <v>31</v>
      </c>
      <c r="R17" s="1129">
        <v>30</v>
      </c>
      <c r="S17" s="1130">
        <v>1</v>
      </c>
      <c r="T17" s="1130"/>
      <c r="U17" s="1131"/>
      <c r="V17" s="1017">
        <f t="shared" si="6"/>
        <v>248</v>
      </c>
      <c r="W17" s="1021">
        <v>41451</v>
      </c>
      <c r="Y17" s="1083">
        <v>15</v>
      </c>
      <c r="Z17" s="230"/>
      <c r="AA17" s="231"/>
      <c r="AB17" s="1015"/>
      <c r="AC17" s="1011">
        <f t="shared" si="1"/>
        <v>0</v>
      </c>
      <c r="AD17" s="1091"/>
      <c r="AE17" s="1092"/>
      <c r="AF17" s="1092"/>
      <c r="AG17" s="1093"/>
      <c r="AH17" s="1018">
        <f t="shared" si="2"/>
        <v>0</v>
      </c>
      <c r="AI17" s="1018"/>
      <c r="AK17" s="1123"/>
      <c r="AL17" s="1121"/>
      <c r="AM17" s="1121"/>
      <c r="AN17" s="1121"/>
      <c r="AO17" s="1121"/>
      <c r="AP17" s="1121"/>
      <c r="AQ17" s="1121"/>
      <c r="AR17" s="1121"/>
      <c r="AS17" s="1121"/>
      <c r="AT17" s="1121"/>
      <c r="AU17" s="1121"/>
      <c r="AV17" s="1121"/>
      <c r="AW17" s="1121"/>
      <c r="AX17" s="1121"/>
      <c r="AY17" s="1106">
        <v>8</v>
      </c>
      <c r="AZ17" s="1122" t="s">
        <v>404</v>
      </c>
    </row>
    <row r="18" spans="1:52" ht="12" thickBot="1" x14ac:dyDescent="0.25">
      <c r="A18" s="1000">
        <v>16</v>
      </c>
      <c r="B18" s="1217" t="s">
        <v>77</v>
      </c>
      <c r="C18" s="1218">
        <v>238</v>
      </c>
      <c r="D18" s="1219" t="s">
        <v>9</v>
      </c>
      <c r="E18" s="1046">
        <f t="shared" si="3"/>
        <v>34</v>
      </c>
      <c r="F18" s="1204">
        <v>28</v>
      </c>
      <c r="G18" s="1205">
        <v>6</v>
      </c>
      <c r="H18" s="1205"/>
      <c r="I18" s="1206"/>
      <c r="J18" s="1040">
        <f t="shared" si="4"/>
        <v>272</v>
      </c>
      <c r="K18" s="1042"/>
      <c r="M18" s="1025">
        <v>16</v>
      </c>
      <c r="N18" s="307" t="s">
        <v>249</v>
      </c>
      <c r="O18" s="228">
        <v>44536</v>
      </c>
      <c r="P18" s="1005" t="s">
        <v>277</v>
      </c>
      <c r="Q18" s="1010">
        <f t="shared" si="0"/>
        <v>27</v>
      </c>
      <c r="R18" s="1129">
        <v>22</v>
      </c>
      <c r="S18" s="1130">
        <v>5</v>
      </c>
      <c r="T18" s="1130"/>
      <c r="U18" s="1131"/>
      <c r="V18" s="1017">
        <f t="shared" si="6"/>
        <v>216</v>
      </c>
      <c r="W18" s="1021">
        <v>41603</v>
      </c>
      <c r="Y18" s="1030"/>
      <c r="Z18" s="1028" t="s">
        <v>353</v>
      </c>
      <c r="AA18" s="1000" t="s">
        <v>0</v>
      </c>
      <c r="AB18" s="1000" t="s">
        <v>73</v>
      </c>
      <c r="AC18" s="668" t="s">
        <v>345</v>
      </c>
      <c r="AD18" s="1001" t="s">
        <v>157</v>
      </c>
      <c r="AE18" s="1001" t="s">
        <v>156</v>
      </c>
      <c r="AF18" s="1001" t="s">
        <v>158</v>
      </c>
      <c r="AG18" s="1001" t="s">
        <v>159</v>
      </c>
      <c r="AH18" s="1001" t="s">
        <v>346</v>
      </c>
      <c r="AI18" s="1001" t="s">
        <v>347</v>
      </c>
      <c r="AK18" s="1123"/>
      <c r="AL18" s="1121"/>
      <c r="AM18" s="1121"/>
      <c r="AN18" s="1121"/>
      <c r="AO18" s="1121"/>
      <c r="AP18" s="1121"/>
      <c r="AQ18" s="1121"/>
      <c r="AR18" s="1107" t="s">
        <v>375</v>
      </c>
      <c r="AS18" s="1108"/>
      <c r="AT18" s="1108" t="s">
        <v>376</v>
      </c>
      <c r="AU18" s="1109">
        <v>72</v>
      </c>
      <c r="AV18" s="1121"/>
      <c r="AW18" s="1121"/>
      <c r="AX18" s="1121"/>
      <c r="AY18" s="1110" t="s">
        <v>179</v>
      </c>
      <c r="AZ18" s="1122" t="s">
        <v>180</v>
      </c>
    </row>
    <row r="19" spans="1:52" ht="12.75" customHeight="1" thickBot="1" x14ac:dyDescent="0.25">
      <c r="A19" s="1000">
        <v>17</v>
      </c>
      <c r="B19" s="583" t="s">
        <v>47</v>
      </c>
      <c r="C19" s="972">
        <v>269</v>
      </c>
      <c r="D19" s="1034" t="s">
        <v>5</v>
      </c>
      <c r="E19" s="1046">
        <f t="shared" si="3"/>
        <v>23</v>
      </c>
      <c r="F19" s="232">
        <v>23</v>
      </c>
      <c r="G19" s="1012"/>
      <c r="H19" s="158"/>
      <c r="I19" s="1014"/>
      <c r="J19" s="1040">
        <f t="shared" si="4"/>
        <v>184</v>
      </c>
      <c r="K19" s="1042"/>
      <c r="M19" s="1025">
        <v>17</v>
      </c>
      <c r="N19" s="1159" t="s">
        <v>245</v>
      </c>
      <c r="O19" s="228">
        <v>44440</v>
      </c>
      <c r="P19" s="1005" t="s">
        <v>277</v>
      </c>
      <c r="Q19" s="1010">
        <f t="shared" si="0"/>
        <v>25</v>
      </c>
      <c r="R19" s="1129">
        <v>22</v>
      </c>
      <c r="S19" s="1130">
        <v>3</v>
      </c>
      <c r="T19" s="1130"/>
      <c r="U19" s="1131"/>
      <c r="V19" s="1017">
        <f t="shared" si="6"/>
        <v>200</v>
      </c>
      <c r="W19" s="1021">
        <v>41571</v>
      </c>
      <c r="Y19" s="668">
        <v>1</v>
      </c>
      <c r="Z19" s="1084" t="s">
        <v>78</v>
      </c>
      <c r="AA19" s="224">
        <v>77</v>
      </c>
      <c r="AB19" s="1071" t="s">
        <v>97</v>
      </c>
      <c r="AC19" s="1009">
        <f t="shared" ref="AC19:AC33" si="7">SUM(AD19:AG19)</f>
        <v>30</v>
      </c>
      <c r="AD19" s="1190">
        <v>30</v>
      </c>
      <c r="AE19" s="1191">
        <v>0</v>
      </c>
      <c r="AF19" s="1191"/>
      <c r="AG19" s="1192"/>
      <c r="AH19" s="1016">
        <f t="shared" ref="AH19:AH33" si="8">AC19*8</f>
        <v>240</v>
      </c>
      <c r="AI19" s="1016"/>
      <c r="AK19" s="1123"/>
      <c r="AL19" s="1121"/>
      <c r="AM19" s="1121"/>
      <c r="AN19" s="1121"/>
      <c r="AO19" s="1121"/>
      <c r="AP19" s="1121"/>
      <c r="AQ19" s="1121"/>
      <c r="AR19" s="1111" t="s">
        <v>377</v>
      </c>
      <c r="AS19" s="1112"/>
      <c r="AT19" s="1112" t="s">
        <v>378</v>
      </c>
      <c r="AU19" s="1113">
        <v>64</v>
      </c>
      <c r="AV19" s="1121"/>
      <c r="AW19" s="1121"/>
      <c r="AX19" s="1121"/>
      <c r="AY19" s="1121"/>
      <c r="AZ19" s="1122"/>
    </row>
    <row r="20" spans="1:52" ht="12.75" customHeight="1" x14ac:dyDescent="0.2">
      <c r="A20" s="1000">
        <v>18</v>
      </c>
      <c r="B20" s="227" t="s">
        <v>46</v>
      </c>
      <c r="C20" s="971">
        <v>236</v>
      </c>
      <c r="D20" s="1035" t="s">
        <v>9</v>
      </c>
      <c r="E20" s="1046">
        <f t="shared" si="3"/>
        <v>30</v>
      </c>
      <c r="F20" s="157">
        <v>29</v>
      </c>
      <c r="G20" s="158">
        <v>1</v>
      </c>
      <c r="H20" s="158"/>
      <c r="I20" s="1014"/>
      <c r="J20" s="1040">
        <f t="shared" si="4"/>
        <v>240</v>
      </c>
      <c r="K20" s="1042"/>
      <c r="M20" s="1025">
        <v>18</v>
      </c>
      <c r="N20" s="307" t="s">
        <v>248</v>
      </c>
      <c r="O20" s="228">
        <v>43988</v>
      </c>
      <c r="P20" s="1005" t="s">
        <v>17</v>
      </c>
      <c r="Q20" s="1010">
        <f t="shared" si="0"/>
        <v>21</v>
      </c>
      <c r="R20" s="1129">
        <v>21</v>
      </c>
      <c r="S20" s="1130">
        <v>0</v>
      </c>
      <c r="T20" s="1130"/>
      <c r="U20" s="1131"/>
      <c r="V20" s="1017">
        <f t="shared" si="6"/>
        <v>168</v>
      </c>
      <c r="W20" s="1021">
        <v>41451</v>
      </c>
      <c r="Y20" s="668">
        <v>2</v>
      </c>
      <c r="Z20" s="225" t="s">
        <v>90</v>
      </c>
      <c r="AA20" s="226">
        <v>122</v>
      </c>
      <c r="AB20" s="1039" t="s">
        <v>97</v>
      </c>
      <c r="AC20" s="1010">
        <f t="shared" si="7"/>
        <v>29</v>
      </c>
      <c r="AD20" s="1204">
        <v>25</v>
      </c>
      <c r="AE20" s="1205">
        <v>0</v>
      </c>
      <c r="AF20" s="1205"/>
      <c r="AG20" s="1206">
        <v>4</v>
      </c>
      <c r="AH20" s="1017">
        <f t="shared" si="8"/>
        <v>232</v>
      </c>
      <c r="AI20" s="1017"/>
      <c r="AK20" s="1123"/>
      <c r="AL20" s="1121"/>
      <c r="AM20" s="1121"/>
      <c r="AN20" s="1121"/>
      <c r="AO20" s="1121"/>
      <c r="AP20" s="1121"/>
      <c r="AQ20" s="1121"/>
      <c r="AR20" s="1111" t="s">
        <v>379</v>
      </c>
      <c r="AS20" s="1112"/>
      <c r="AT20" s="1112" t="s">
        <v>378</v>
      </c>
      <c r="AU20" s="1113">
        <v>72</v>
      </c>
      <c r="AV20" s="1121"/>
      <c r="AW20" s="1121"/>
      <c r="AX20" s="1121"/>
      <c r="AY20" s="1136" t="s">
        <v>409</v>
      </c>
      <c r="AZ20" s="1122" t="s">
        <v>416</v>
      </c>
    </row>
    <row r="21" spans="1:52" ht="12.75" customHeight="1" x14ac:dyDescent="0.2">
      <c r="A21" s="1000">
        <v>19</v>
      </c>
      <c r="B21" s="225"/>
      <c r="C21" s="971"/>
      <c r="D21" s="1039"/>
      <c r="E21" s="1046">
        <f t="shared" si="3"/>
        <v>0</v>
      </c>
      <c r="F21" s="157"/>
      <c r="G21" s="158"/>
      <c r="H21" s="158"/>
      <c r="I21" s="1014"/>
      <c r="J21" s="1040">
        <f t="shared" si="4"/>
        <v>0</v>
      </c>
      <c r="K21" s="1042"/>
      <c r="M21" s="1025">
        <v>19</v>
      </c>
      <c r="N21" s="307"/>
      <c r="O21" s="228"/>
      <c r="P21" s="1005"/>
      <c r="Q21" s="1010">
        <f t="shared" si="0"/>
        <v>0</v>
      </c>
      <c r="R21" s="1129"/>
      <c r="S21" s="1130"/>
      <c r="T21" s="1130"/>
      <c r="U21" s="1131"/>
      <c r="V21" s="1017">
        <f t="shared" si="6"/>
        <v>0</v>
      </c>
      <c r="W21" s="1021"/>
      <c r="Y21" s="668">
        <v>3</v>
      </c>
      <c r="Z21" s="225" t="s">
        <v>91</v>
      </c>
      <c r="AA21" s="226">
        <v>123</v>
      </c>
      <c r="AB21" s="1039" t="s">
        <v>97</v>
      </c>
      <c r="AC21" s="1010">
        <f t="shared" si="7"/>
        <v>29</v>
      </c>
      <c r="AD21" s="1204">
        <v>26</v>
      </c>
      <c r="AE21" s="1205">
        <v>1</v>
      </c>
      <c r="AF21" s="1205"/>
      <c r="AG21" s="1206">
        <v>2</v>
      </c>
      <c r="AH21" s="1017">
        <f t="shared" si="8"/>
        <v>232</v>
      </c>
      <c r="AI21" s="1017"/>
      <c r="AK21" s="1123"/>
      <c r="AL21" s="1121"/>
      <c r="AM21" s="1121"/>
      <c r="AN21" s="1121"/>
      <c r="AO21" s="1121"/>
      <c r="AP21" s="1121"/>
      <c r="AQ21" s="1121"/>
      <c r="AR21" s="1111" t="s">
        <v>380</v>
      </c>
      <c r="AS21" s="1112"/>
      <c r="AT21" s="1112" t="s">
        <v>378</v>
      </c>
      <c r="AU21" s="1113">
        <v>72</v>
      </c>
      <c r="AV21" s="1121"/>
      <c r="AW21" s="1121"/>
      <c r="AX21" s="1121"/>
      <c r="AY21" s="1137" t="s">
        <v>410</v>
      </c>
      <c r="AZ21" s="1122" t="s">
        <v>419</v>
      </c>
    </row>
    <row r="22" spans="1:52" ht="12.75" customHeight="1" x14ac:dyDescent="0.2">
      <c r="A22" s="1000">
        <v>20</v>
      </c>
      <c r="B22" s="225"/>
      <c r="C22" s="971"/>
      <c r="D22" s="1038"/>
      <c r="E22" s="1046">
        <f t="shared" si="3"/>
        <v>0</v>
      </c>
      <c r="F22" s="157"/>
      <c r="G22" s="158"/>
      <c r="H22" s="158"/>
      <c r="I22" s="1014"/>
      <c r="J22" s="1040">
        <f t="shared" si="4"/>
        <v>0</v>
      </c>
      <c r="K22" s="1042"/>
      <c r="M22" s="1025">
        <v>20</v>
      </c>
      <c r="N22" s="307"/>
      <c r="O22" s="228"/>
      <c r="P22" s="1005"/>
      <c r="Q22" s="1010">
        <f t="shared" si="0"/>
        <v>0</v>
      </c>
      <c r="R22" s="1129"/>
      <c r="S22" s="1130"/>
      <c r="T22" s="1130"/>
      <c r="U22" s="1131"/>
      <c r="V22" s="1017">
        <f t="shared" si="6"/>
        <v>0</v>
      </c>
      <c r="W22" s="1021"/>
      <c r="Y22" s="668">
        <v>4</v>
      </c>
      <c r="Z22" s="225" t="s">
        <v>92</v>
      </c>
      <c r="AA22" s="226">
        <v>98</v>
      </c>
      <c r="AB22" s="1033" t="s">
        <v>98</v>
      </c>
      <c r="AC22" s="1010">
        <f t="shared" si="7"/>
        <v>23</v>
      </c>
      <c r="AD22" s="1204">
        <v>23</v>
      </c>
      <c r="AE22" s="1205">
        <v>0</v>
      </c>
      <c r="AF22" s="1205"/>
      <c r="AG22" s="1206"/>
      <c r="AH22" s="1017">
        <f t="shared" si="8"/>
        <v>184</v>
      </c>
      <c r="AI22" s="1017"/>
      <c r="AK22" s="1120">
        <f ca="1">AK25-10</f>
        <v>41351</v>
      </c>
      <c r="AL22" s="1121"/>
      <c r="AM22" s="1121"/>
      <c r="AN22" s="1121"/>
      <c r="AO22" s="1121"/>
      <c r="AP22" s="1121"/>
      <c r="AQ22" s="1121"/>
      <c r="AR22" s="1111" t="s">
        <v>381</v>
      </c>
      <c r="AS22" s="1112"/>
      <c r="AT22" s="1112" t="s">
        <v>378</v>
      </c>
      <c r="AU22" s="1113">
        <v>72</v>
      </c>
      <c r="AV22" s="1121"/>
      <c r="AW22" s="1121"/>
      <c r="AX22" s="1121"/>
      <c r="AY22" s="1137" t="s">
        <v>411</v>
      </c>
      <c r="AZ22" s="1122" t="s">
        <v>420</v>
      </c>
    </row>
    <row r="23" spans="1:52" ht="12.75" customHeight="1" thickBot="1" x14ac:dyDescent="0.25">
      <c r="A23" s="1000">
        <v>21</v>
      </c>
      <c r="B23" s="225"/>
      <c r="C23" s="971"/>
      <c r="D23" s="1039"/>
      <c r="E23" s="1046">
        <f t="shared" si="3"/>
        <v>0</v>
      </c>
      <c r="F23" s="157"/>
      <c r="G23" s="158"/>
      <c r="H23" s="158"/>
      <c r="I23" s="1014"/>
      <c r="J23" s="1040">
        <f t="shared" si="4"/>
        <v>0</v>
      </c>
      <c r="K23" s="1042"/>
      <c r="M23" s="1025">
        <v>21</v>
      </c>
      <c r="N23" s="1159" t="s">
        <v>269</v>
      </c>
      <c r="O23" s="228">
        <v>44700</v>
      </c>
      <c r="P23" s="1005" t="s">
        <v>277</v>
      </c>
      <c r="Q23" s="1010">
        <f t="shared" si="0"/>
        <v>21</v>
      </c>
      <c r="R23" s="1129">
        <v>20</v>
      </c>
      <c r="S23" s="1130">
        <v>1</v>
      </c>
      <c r="T23" s="1130"/>
      <c r="U23" s="1131"/>
      <c r="V23" s="1017">
        <f t="shared" si="6"/>
        <v>168</v>
      </c>
      <c r="W23" s="1021">
        <v>41312</v>
      </c>
      <c r="Y23" s="668">
        <v>5</v>
      </c>
      <c r="Z23" s="1055" t="s">
        <v>93</v>
      </c>
      <c r="AA23" s="226">
        <v>259</v>
      </c>
      <c r="AB23" s="1033" t="s">
        <v>98</v>
      </c>
      <c r="AC23" s="1010">
        <f t="shared" si="7"/>
        <v>22</v>
      </c>
      <c r="AD23" s="1204">
        <v>22</v>
      </c>
      <c r="AE23" s="1205">
        <v>0</v>
      </c>
      <c r="AF23" s="1205"/>
      <c r="AG23" s="1206"/>
      <c r="AH23" s="1017">
        <f t="shared" si="8"/>
        <v>176</v>
      </c>
      <c r="AI23" s="1017"/>
      <c r="AK23" s="1123"/>
      <c r="AL23" s="1121"/>
      <c r="AM23" s="1121"/>
      <c r="AN23" s="1121"/>
      <c r="AO23" s="1121"/>
      <c r="AP23" s="1121"/>
      <c r="AQ23" s="1121"/>
      <c r="AR23" s="1114" t="s">
        <v>382</v>
      </c>
      <c r="AS23" s="1115"/>
      <c r="AT23" s="1115" t="s">
        <v>376</v>
      </c>
      <c r="AU23" s="1116">
        <v>64</v>
      </c>
      <c r="AV23" s="1121"/>
      <c r="AW23" s="1121"/>
      <c r="AX23" s="1121"/>
      <c r="AY23" s="1137" t="s">
        <v>412</v>
      </c>
      <c r="AZ23" s="1122" t="s">
        <v>417</v>
      </c>
    </row>
    <row r="24" spans="1:52" ht="12.75" customHeight="1" thickBot="1" x14ac:dyDescent="0.25">
      <c r="A24" s="1000">
        <v>22</v>
      </c>
      <c r="B24" s="225"/>
      <c r="C24" s="971"/>
      <c r="D24" s="1038"/>
      <c r="E24" s="1046">
        <f t="shared" si="3"/>
        <v>0</v>
      </c>
      <c r="F24" s="157"/>
      <c r="G24" s="158"/>
      <c r="H24" s="158"/>
      <c r="I24" s="1014"/>
      <c r="J24" s="1040">
        <f t="shared" si="4"/>
        <v>0</v>
      </c>
      <c r="K24" s="1044"/>
      <c r="M24" s="1025">
        <v>22</v>
      </c>
      <c r="N24" s="1159" t="s">
        <v>270</v>
      </c>
      <c r="O24" s="228">
        <v>44750</v>
      </c>
      <c r="P24" s="1005" t="s">
        <v>277</v>
      </c>
      <c r="Q24" s="1010">
        <f t="shared" si="0"/>
        <v>25</v>
      </c>
      <c r="R24" s="1129">
        <v>20</v>
      </c>
      <c r="S24" s="1130">
        <v>5</v>
      </c>
      <c r="T24" s="1130"/>
      <c r="U24" s="1131"/>
      <c r="V24" s="1017">
        <f t="shared" si="6"/>
        <v>200</v>
      </c>
      <c r="W24" s="1021">
        <v>41319</v>
      </c>
      <c r="Y24" s="668">
        <v>6</v>
      </c>
      <c r="Z24" s="225" t="s">
        <v>94</v>
      </c>
      <c r="AA24" s="226">
        <v>212</v>
      </c>
      <c r="AB24" s="1033" t="s">
        <v>98</v>
      </c>
      <c r="AC24" s="1010">
        <f t="shared" si="7"/>
        <v>30</v>
      </c>
      <c r="AD24" s="1204">
        <v>30</v>
      </c>
      <c r="AE24" s="1205">
        <v>0</v>
      </c>
      <c r="AF24" s="1205"/>
      <c r="AG24" s="1206"/>
      <c r="AH24" s="1017">
        <f t="shared" si="8"/>
        <v>240</v>
      </c>
      <c r="AI24" s="1017"/>
      <c r="AK24" s="1123"/>
      <c r="AL24" s="1121"/>
      <c r="AM24" s="1121"/>
      <c r="AN24" s="1121"/>
      <c r="AO24" s="1121"/>
      <c r="AP24" s="1121"/>
      <c r="AQ24" s="1121"/>
      <c r="AR24" s="1114" t="s">
        <v>392</v>
      </c>
      <c r="AS24" s="1115"/>
      <c r="AT24" s="1115"/>
      <c r="AU24" s="1116">
        <v>250</v>
      </c>
      <c r="AV24" s="1121"/>
      <c r="AW24" s="1121"/>
      <c r="AX24" s="1121"/>
      <c r="AY24" s="1137" t="s">
        <v>413</v>
      </c>
      <c r="AZ24" s="1122" t="s">
        <v>418</v>
      </c>
    </row>
    <row r="25" spans="1:52" ht="12.75" customHeight="1" x14ac:dyDescent="0.2">
      <c r="A25" s="1000">
        <v>23</v>
      </c>
      <c r="B25" s="225"/>
      <c r="C25" s="971"/>
      <c r="D25" s="1038"/>
      <c r="E25" s="1046">
        <f t="shared" si="3"/>
        <v>0</v>
      </c>
      <c r="F25" s="157"/>
      <c r="G25" s="158"/>
      <c r="H25" s="158"/>
      <c r="I25" s="1014"/>
      <c r="J25" s="1040">
        <f t="shared" si="4"/>
        <v>0</v>
      </c>
      <c r="K25" s="1042"/>
      <c r="M25" s="1025">
        <v>23</v>
      </c>
      <c r="N25" s="307"/>
      <c r="O25" s="228"/>
      <c r="P25" s="1005"/>
      <c r="Q25" s="1010">
        <f t="shared" si="0"/>
        <v>0</v>
      </c>
      <c r="R25" s="1129"/>
      <c r="S25" s="1130"/>
      <c r="T25" s="1130"/>
      <c r="U25" s="1131"/>
      <c r="V25" s="1017">
        <f t="shared" si="6"/>
        <v>0</v>
      </c>
      <c r="W25" s="1021">
        <v>41479</v>
      </c>
      <c r="Y25" s="668">
        <v>7</v>
      </c>
      <c r="Z25" s="225" t="s">
        <v>95</v>
      </c>
      <c r="AA25" s="226">
        <v>118</v>
      </c>
      <c r="AB25" s="1033" t="s">
        <v>79</v>
      </c>
      <c r="AC25" s="1010">
        <f t="shared" si="7"/>
        <v>28</v>
      </c>
      <c r="AD25" s="1204">
        <v>23</v>
      </c>
      <c r="AE25" s="1205">
        <v>3</v>
      </c>
      <c r="AF25" s="1205"/>
      <c r="AG25" s="1206">
        <v>2</v>
      </c>
      <c r="AH25" s="1017">
        <f t="shared" si="8"/>
        <v>224</v>
      </c>
      <c r="AI25" s="1017"/>
      <c r="AK25" s="1120">
        <f ca="1">TODAY()</f>
        <v>41361</v>
      </c>
      <c r="AL25" s="1121"/>
      <c r="AM25" s="1121"/>
      <c r="AN25" s="1121"/>
      <c r="AO25" s="1121"/>
      <c r="AP25" s="1121"/>
      <c r="AQ25" s="1121"/>
      <c r="AR25" s="1121"/>
      <c r="AS25" s="1121"/>
      <c r="AT25" s="1121"/>
      <c r="AU25" s="1121"/>
      <c r="AV25" s="1121"/>
      <c r="AW25" s="1121"/>
      <c r="AX25" s="1121"/>
      <c r="AY25" s="1137" t="s">
        <v>414</v>
      </c>
      <c r="AZ25" s="1122" t="s">
        <v>421</v>
      </c>
    </row>
    <row r="26" spans="1:52" ht="12.75" customHeight="1" thickBot="1" x14ac:dyDescent="0.25">
      <c r="A26" s="1000">
        <v>24</v>
      </c>
      <c r="B26" s="157"/>
      <c r="C26" s="968"/>
      <c r="D26" s="1014"/>
      <c r="E26" s="1046">
        <f t="shared" si="3"/>
        <v>0</v>
      </c>
      <c r="F26" s="157"/>
      <c r="G26" s="158"/>
      <c r="H26" s="158"/>
      <c r="I26" s="1014"/>
      <c r="J26" s="1040">
        <f t="shared" si="4"/>
        <v>0</v>
      </c>
      <c r="K26" s="1042"/>
      <c r="M26" s="1025">
        <v>24</v>
      </c>
      <c r="N26" s="307" t="s">
        <v>271</v>
      </c>
      <c r="O26" s="228">
        <v>44749</v>
      </c>
      <c r="P26" s="1005" t="s">
        <v>277</v>
      </c>
      <c r="Q26" s="1010">
        <f t="shared" si="0"/>
        <v>20</v>
      </c>
      <c r="R26" s="1129">
        <v>20</v>
      </c>
      <c r="S26" s="1130">
        <v>0</v>
      </c>
      <c r="T26" s="1130"/>
      <c r="U26" s="1131"/>
      <c r="V26" s="1017">
        <f t="shared" si="6"/>
        <v>160</v>
      </c>
      <c r="W26" s="1021">
        <v>41471</v>
      </c>
      <c r="Y26" s="668">
        <v>8</v>
      </c>
      <c r="Z26" s="157"/>
      <c r="AA26" s="158"/>
      <c r="AB26" s="1014"/>
      <c r="AC26" s="1010">
        <f t="shared" si="7"/>
        <v>0</v>
      </c>
      <c r="AD26" s="1088"/>
      <c r="AE26" s="1089"/>
      <c r="AF26" s="1089"/>
      <c r="AG26" s="1090"/>
      <c r="AH26" s="1017">
        <f t="shared" si="8"/>
        <v>0</v>
      </c>
      <c r="AI26" s="1017"/>
      <c r="AK26" s="1123"/>
      <c r="AL26" s="1121"/>
      <c r="AM26" s="1121"/>
      <c r="AN26" s="1121"/>
      <c r="AO26" s="1121"/>
      <c r="AP26" s="1121"/>
      <c r="AQ26" s="1121"/>
      <c r="AR26" s="1121"/>
      <c r="AS26" s="1121"/>
      <c r="AT26" s="1121"/>
      <c r="AU26" s="1121"/>
      <c r="AV26" s="1121"/>
      <c r="AW26" s="1121"/>
      <c r="AX26" s="1121"/>
      <c r="AY26" s="1138" t="s">
        <v>415</v>
      </c>
      <c r="AZ26" s="1122" t="s">
        <v>422</v>
      </c>
    </row>
    <row r="27" spans="1:52" ht="12.75" customHeight="1" x14ac:dyDescent="0.2">
      <c r="A27" s="1000">
        <v>25</v>
      </c>
      <c r="B27" s="225" t="s">
        <v>275</v>
      </c>
      <c r="C27" s="971">
        <v>44792</v>
      </c>
      <c r="D27" s="1038" t="s">
        <v>13</v>
      </c>
      <c r="E27" s="1046">
        <f t="shared" si="3"/>
        <v>20</v>
      </c>
      <c r="F27" s="157">
        <v>20</v>
      </c>
      <c r="G27" s="158">
        <v>0</v>
      </c>
      <c r="H27" s="158"/>
      <c r="I27" s="1014"/>
      <c r="J27" s="1040">
        <f t="shared" si="4"/>
        <v>160</v>
      </c>
      <c r="K27" s="1044">
        <v>41333</v>
      </c>
      <c r="M27" s="1025">
        <v>25</v>
      </c>
      <c r="N27" s="1159" t="s">
        <v>272</v>
      </c>
      <c r="O27" s="228">
        <v>44748</v>
      </c>
      <c r="P27" s="1005" t="s">
        <v>277</v>
      </c>
      <c r="Q27" s="1010">
        <f t="shared" si="0"/>
        <v>21</v>
      </c>
      <c r="R27" s="1129">
        <v>21</v>
      </c>
      <c r="S27" s="1130">
        <v>0</v>
      </c>
      <c r="T27" s="1130"/>
      <c r="U27" s="1131"/>
      <c r="V27" s="1017">
        <f t="shared" si="6"/>
        <v>168</v>
      </c>
      <c r="W27" s="1021">
        <v>41321</v>
      </c>
      <c r="Y27" s="668">
        <v>9</v>
      </c>
      <c r="Z27" s="157"/>
      <c r="AA27" s="158"/>
      <c r="AB27" s="1014"/>
      <c r="AC27" s="1010">
        <f t="shared" si="7"/>
        <v>0</v>
      </c>
      <c r="AD27" s="1088"/>
      <c r="AE27" s="1089"/>
      <c r="AF27" s="1089"/>
      <c r="AG27" s="1090"/>
      <c r="AH27" s="1017">
        <f t="shared" si="8"/>
        <v>0</v>
      </c>
      <c r="AI27" s="1017"/>
      <c r="AK27" s="1123"/>
      <c r="AL27" s="1121"/>
      <c r="AM27" s="1121"/>
      <c r="AN27" s="1121"/>
      <c r="AO27" s="1121"/>
      <c r="AP27" s="1121"/>
      <c r="AQ27" s="1121"/>
      <c r="AR27" s="1121"/>
      <c r="AS27" s="1121"/>
      <c r="AT27" s="1121"/>
      <c r="AU27" s="1121"/>
      <c r="AV27" s="1121"/>
      <c r="AW27" s="1121"/>
      <c r="AX27" s="1121"/>
      <c r="AY27" s="1121"/>
      <c r="AZ27" s="1122"/>
    </row>
    <row r="28" spans="1:52" ht="12.75" customHeight="1" x14ac:dyDescent="0.2">
      <c r="A28" s="1000">
        <v>26</v>
      </c>
      <c r="B28" s="225" t="s">
        <v>59</v>
      </c>
      <c r="C28" s="971">
        <v>44469</v>
      </c>
      <c r="D28" s="1038" t="s">
        <v>279</v>
      </c>
      <c r="E28" s="1046">
        <f t="shared" si="3"/>
        <v>21</v>
      </c>
      <c r="F28" s="157">
        <v>21</v>
      </c>
      <c r="G28" s="158">
        <v>0</v>
      </c>
      <c r="H28" s="158"/>
      <c r="I28" s="1014"/>
      <c r="J28" s="1040">
        <f t="shared" si="4"/>
        <v>168</v>
      </c>
      <c r="K28" s="1044"/>
      <c r="M28" s="1025">
        <v>26</v>
      </c>
      <c r="N28" s="307"/>
      <c r="O28" s="228"/>
      <c r="P28" s="1005"/>
      <c r="Q28" s="1010">
        <f t="shared" si="0"/>
        <v>0</v>
      </c>
      <c r="R28" s="1129"/>
      <c r="S28" s="1130"/>
      <c r="T28" s="1130"/>
      <c r="U28" s="1131"/>
      <c r="V28" s="1017">
        <f t="shared" si="6"/>
        <v>0</v>
      </c>
      <c r="W28" s="1021"/>
      <c r="Y28" s="668">
        <v>10</v>
      </c>
      <c r="Z28" s="157"/>
      <c r="AA28" s="158"/>
      <c r="AB28" s="1014"/>
      <c r="AC28" s="1010">
        <f t="shared" si="7"/>
        <v>0</v>
      </c>
      <c r="AD28" s="1088"/>
      <c r="AE28" s="1089"/>
      <c r="AF28" s="1089"/>
      <c r="AG28" s="1090"/>
      <c r="AH28" s="1017">
        <f t="shared" si="8"/>
        <v>0</v>
      </c>
      <c r="AI28" s="1017"/>
      <c r="AK28" s="1123"/>
      <c r="AL28" s="1121"/>
      <c r="AM28" s="1121"/>
      <c r="AN28" s="1121"/>
      <c r="AO28" s="1121"/>
      <c r="AP28" s="1121"/>
      <c r="AQ28" s="1121"/>
      <c r="AR28" s="1121"/>
      <c r="AS28" s="1121"/>
      <c r="AT28" s="1121"/>
      <c r="AU28" s="1121"/>
      <c r="AV28" s="1121"/>
      <c r="AW28" s="1121"/>
      <c r="AX28" s="1121"/>
      <c r="AY28" s="1121"/>
      <c r="AZ28" s="1122"/>
    </row>
    <row r="29" spans="1:52" ht="12.75" customHeight="1" x14ac:dyDescent="0.2">
      <c r="A29" s="1000">
        <v>27</v>
      </c>
      <c r="B29" s="157" t="s">
        <v>281</v>
      </c>
      <c r="C29" s="968">
        <v>44793</v>
      </c>
      <c r="D29" s="1033" t="s">
        <v>424</v>
      </c>
      <c r="E29" s="1046">
        <f t="shared" si="3"/>
        <v>25</v>
      </c>
      <c r="F29" s="157">
        <v>22</v>
      </c>
      <c r="G29" s="158">
        <v>3</v>
      </c>
      <c r="H29" s="158"/>
      <c r="I29" s="1014"/>
      <c r="J29" s="1040">
        <f t="shared" si="4"/>
        <v>200</v>
      </c>
      <c r="K29" s="1044">
        <v>41340</v>
      </c>
      <c r="M29" s="1025">
        <v>27</v>
      </c>
      <c r="N29" s="1159" t="s">
        <v>287</v>
      </c>
      <c r="O29" s="228">
        <v>45277</v>
      </c>
      <c r="P29" s="1005" t="s">
        <v>277</v>
      </c>
      <c r="Q29" s="1010">
        <f t="shared" si="0"/>
        <v>21</v>
      </c>
      <c r="R29" s="1129">
        <v>20</v>
      </c>
      <c r="S29" s="1130">
        <v>1</v>
      </c>
      <c r="T29" s="1130"/>
      <c r="U29" s="1131"/>
      <c r="V29" s="1017">
        <f t="shared" si="6"/>
        <v>168</v>
      </c>
      <c r="W29" s="1021">
        <v>41458</v>
      </c>
      <c r="Y29" s="668">
        <v>11</v>
      </c>
      <c r="Z29" s="157"/>
      <c r="AA29" s="158"/>
      <c r="AB29" s="1014"/>
      <c r="AC29" s="1010">
        <f t="shared" si="7"/>
        <v>0</v>
      </c>
      <c r="AD29" s="1088"/>
      <c r="AE29" s="1089"/>
      <c r="AF29" s="1089"/>
      <c r="AG29" s="1090"/>
      <c r="AH29" s="1017">
        <f t="shared" si="8"/>
        <v>0</v>
      </c>
      <c r="AI29" s="1017"/>
      <c r="AK29" s="1123"/>
      <c r="AL29" s="1121"/>
      <c r="AM29" s="1121"/>
      <c r="AN29" s="1121"/>
      <c r="AO29" s="1121"/>
      <c r="AP29" s="1121"/>
      <c r="AQ29" s="1135"/>
      <c r="AR29" s="1135"/>
      <c r="AS29" s="1135"/>
      <c r="AT29" s="1121"/>
      <c r="AU29" s="1121"/>
      <c r="AV29" s="1121"/>
      <c r="AW29" s="1121"/>
      <c r="AX29" s="1121"/>
      <c r="AY29" s="1121"/>
      <c r="AZ29" s="1122"/>
    </row>
    <row r="30" spans="1:52" ht="12.75" customHeight="1" x14ac:dyDescent="0.2">
      <c r="A30" s="1000">
        <v>28</v>
      </c>
      <c r="B30" s="225"/>
      <c r="C30" s="971"/>
      <c r="D30" s="1038"/>
      <c r="E30" s="1046">
        <f t="shared" si="3"/>
        <v>0</v>
      </c>
      <c r="F30" s="157"/>
      <c r="G30" s="158"/>
      <c r="H30" s="158"/>
      <c r="I30" s="1014"/>
      <c r="J30" s="1040">
        <f t="shared" si="4"/>
        <v>0</v>
      </c>
      <c r="K30" s="1042"/>
      <c r="M30" s="1025">
        <v>28</v>
      </c>
      <c r="N30" s="307"/>
      <c r="O30" s="228"/>
      <c r="P30" s="1005"/>
      <c r="Q30" s="1010">
        <f t="shared" si="0"/>
        <v>0</v>
      </c>
      <c r="R30" s="1129"/>
      <c r="S30" s="1130"/>
      <c r="T30" s="1130"/>
      <c r="U30" s="1131"/>
      <c r="V30" s="1017">
        <f t="shared" si="6"/>
        <v>0</v>
      </c>
      <c r="W30" s="1021"/>
      <c r="Y30" s="668">
        <v>12</v>
      </c>
      <c r="Z30" s="157"/>
      <c r="AA30" s="158"/>
      <c r="AB30" s="1014"/>
      <c r="AC30" s="1010">
        <f t="shared" si="7"/>
        <v>0</v>
      </c>
      <c r="AD30" s="1088"/>
      <c r="AE30" s="1089"/>
      <c r="AF30" s="1089"/>
      <c r="AG30" s="1090"/>
      <c r="AH30" s="1017">
        <f t="shared" si="8"/>
        <v>0</v>
      </c>
      <c r="AI30" s="1017"/>
      <c r="AK30" s="1123"/>
      <c r="AL30" s="1121"/>
      <c r="AM30" s="1121"/>
      <c r="AN30" s="1121"/>
      <c r="AO30" s="1121"/>
      <c r="AP30" s="1121"/>
      <c r="AQ30" s="1135"/>
      <c r="AR30" s="1135"/>
      <c r="AS30" s="1135"/>
      <c r="AT30" s="1121"/>
      <c r="AU30" s="1121"/>
      <c r="AV30" s="1121"/>
      <c r="AW30" s="1121"/>
      <c r="AX30" s="1121"/>
      <c r="AY30" s="1121"/>
      <c r="AZ30" s="1122"/>
    </row>
    <row r="31" spans="1:52" ht="12.75" customHeight="1" x14ac:dyDescent="0.2">
      <c r="A31" s="1000">
        <v>29</v>
      </c>
      <c r="B31" s="225"/>
      <c r="C31" s="971"/>
      <c r="D31" s="1038"/>
      <c r="E31" s="1046">
        <f t="shared" si="3"/>
        <v>0</v>
      </c>
      <c r="F31" s="157"/>
      <c r="G31" s="158"/>
      <c r="H31" s="158"/>
      <c r="I31" s="1014"/>
      <c r="J31" s="1040">
        <f t="shared" si="4"/>
        <v>0</v>
      </c>
      <c r="K31" s="1042"/>
      <c r="M31" s="1025">
        <v>29</v>
      </c>
      <c r="N31" s="307"/>
      <c r="O31" s="228"/>
      <c r="P31" s="1005"/>
      <c r="Q31" s="1010">
        <f t="shared" si="0"/>
        <v>0</v>
      </c>
      <c r="R31" s="1129"/>
      <c r="S31" s="1130"/>
      <c r="T31" s="1130"/>
      <c r="U31" s="1131"/>
      <c r="V31" s="1017">
        <f t="shared" si="6"/>
        <v>0</v>
      </c>
      <c r="W31" s="1021"/>
      <c r="Y31" s="668">
        <v>13</v>
      </c>
      <c r="Z31" s="157"/>
      <c r="AA31" s="158"/>
      <c r="AB31" s="1014"/>
      <c r="AC31" s="1010">
        <f t="shared" si="7"/>
        <v>0</v>
      </c>
      <c r="AD31" s="1088"/>
      <c r="AE31" s="1089"/>
      <c r="AF31" s="1089"/>
      <c r="AG31" s="1090"/>
      <c r="AH31" s="1017">
        <f t="shared" si="8"/>
        <v>0</v>
      </c>
      <c r="AI31" s="1017"/>
      <c r="AK31" s="1123"/>
      <c r="AL31" s="1121"/>
      <c r="AM31" s="1121"/>
      <c r="AN31" s="1121" t="s">
        <v>166</v>
      </c>
      <c r="AO31" s="1121"/>
      <c r="AP31" s="1121"/>
      <c r="AQ31" s="1135"/>
      <c r="AR31" s="1135"/>
      <c r="AS31" s="1135"/>
      <c r="AT31" s="1121"/>
      <c r="AU31" s="1121"/>
      <c r="AV31" s="1121"/>
      <c r="AW31" s="1121"/>
      <c r="AX31" s="1121"/>
      <c r="AY31" s="1121"/>
      <c r="AZ31" s="1122"/>
    </row>
    <row r="32" spans="1:52" ht="12.75" customHeight="1" x14ac:dyDescent="0.2">
      <c r="A32" s="1000">
        <v>30</v>
      </c>
      <c r="B32" s="157"/>
      <c r="C32" s="968"/>
      <c r="D32" s="1014"/>
      <c r="E32" s="1046">
        <f t="shared" si="3"/>
        <v>0</v>
      </c>
      <c r="F32" s="157"/>
      <c r="G32" s="158"/>
      <c r="H32" s="158"/>
      <c r="I32" s="1014"/>
      <c r="J32" s="1040">
        <f t="shared" si="4"/>
        <v>0</v>
      </c>
      <c r="K32" s="1042"/>
      <c r="M32" s="1025">
        <v>30</v>
      </c>
      <c r="N32" s="1159" t="s">
        <v>351</v>
      </c>
      <c r="O32" s="228">
        <v>45720</v>
      </c>
      <c r="P32" s="1005" t="s">
        <v>277</v>
      </c>
      <c r="Q32" s="1010">
        <f t="shared" si="0"/>
        <v>23</v>
      </c>
      <c r="R32" s="1129">
        <v>23</v>
      </c>
      <c r="S32" s="1130"/>
      <c r="T32" s="1130"/>
      <c r="U32" s="1131"/>
      <c r="V32" s="1017">
        <f t="shared" si="6"/>
        <v>184</v>
      </c>
      <c r="W32" s="1021">
        <v>41596</v>
      </c>
      <c r="Y32" s="668">
        <v>14</v>
      </c>
      <c r="Z32" s="157"/>
      <c r="AA32" s="158"/>
      <c r="AB32" s="1014"/>
      <c r="AC32" s="1010">
        <f t="shared" si="7"/>
        <v>0</v>
      </c>
      <c r="AD32" s="157"/>
      <c r="AE32" s="158"/>
      <c r="AF32" s="158"/>
      <c r="AG32" s="1014"/>
      <c r="AH32" s="1017">
        <f t="shared" si="8"/>
        <v>0</v>
      </c>
      <c r="AI32" s="1017"/>
      <c r="AK32" s="1123"/>
      <c r="AL32" s="1121"/>
      <c r="AM32" s="1121"/>
      <c r="AN32" s="1121"/>
      <c r="AO32" s="1121"/>
      <c r="AP32" s="1121"/>
      <c r="AQ32" s="1135"/>
      <c r="AR32" s="1135"/>
      <c r="AS32" s="1135"/>
      <c r="AT32" s="1121"/>
      <c r="AU32" s="1121"/>
      <c r="AV32" s="1121"/>
      <c r="AW32" s="1121"/>
      <c r="AX32" s="1121"/>
      <c r="AY32" s="1121"/>
      <c r="AZ32" s="1122"/>
    </row>
    <row r="33" spans="1:52" ht="12.75" customHeight="1" thickBot="1" x14ac:dyDescent="0.25">
      <c r="A33" s="1000">
        <v>31</v>
      </c>
      <c r="B33" s="671"/>
      <c r="C33" s="969"/>
      <c r="D33" s="1051"/>
      <c r="E33" s="1052">
        <f t="shared" si="3"/>
        <v>0</v>
      </c>
      <c r="F33" s="671"/>
      <c r="G33" s="672"/>
      <c r="H33" s="672"/>
      <c r="I33" s="1051"/>
      <c r="J33" s="1040">
        <f t="shared" si="4"/>
        <v>0</v>
      </c>
      <c r="K33" s="1042"/>
      <c r="M33" s="1025">
        <v>31</v>
      </c>
      <c r="N33" s="307"/>
      <c r="O33" s="228"/>
      <c r="P33" s="1005"/>
      <c r="Q33" s="1010">
        <f t="shared" si="0"/>
        <v>0</v>
      </c>
      <c r="R33" s="1129"/>
      <c r="S33" s="1130"/>
      <c r="T33" s="1130"/>
      <c r="U33" s="1131"/>
      <c r="V33" s="1017">
        <f t="shared" si="6"/>
        <v>0</v>
      </c>
      <c r="W33" s="1020"/>
      <c r="Y33" s="669">
        <v>15</v>
      </c>
      <c r="Z33" s="230"/>
      <c r="AA33" s="231"/>
      <c r="AB33" s="1015"/>
      <c r="AC33" s="1011">
        <f t="shared" si="7"/>
        <v>0</v>
      </c>
      <c r="AD33" s="230"/>
      <c r="AE33" s="231"/>
      <c r="AF33" s="231"/>
      <c r="AG33" s="1015"/>
      <c r="AH33" s="1018">
        <f t="shared" si="8"/>
        <v>0</v>
      </c>
      <c r="AI33" s="1018"/>
      <c r="AK33" s="1123"/>
      <c r="AL33" s="1121"/>
      <c r="AM33" s="1121"/>
      <c r="AN33" s="1121"/>
      <c r="AO33" s="1121"/>
      <c r="AP33" s="1121"/>
      <c r="AQ33" s="1135"/>
      <c r="AR33" s="1135"/>
      <c r="AS33" s="1135"/>
      <c r="AT33" s="1121"/>
      <c r="AU33" s="1121"/>
      <c r="AV33" s="1121"/>
      <c r="AW33" s="1121"/>
      <c r="AX33" s="1121"/>
      <c r="AY33" s="1121"/>
      <c r="AZ33" s="1122"/>
    </row>
    <row r="34" spans="1:52" ht="12.75" customHeight="1" thickBot="1" x14ac:dyDescent="0.25">
      <c r="A34" s="670"/>
      <c r="B34" s="1053" t="s">
        <v>43</v>
      </c>
      <c r="C34" s="1053" t="s">
        <v>0</v>
      </c>
      <c r="D34" s="1053" t="s">
        <v>73</v>
      </c>
      <c r="E34" s="1053" t="s">
        <v>155</v>
      </c>
      <c r="F34" s="1053" t="s">
        <v>157</v>
      </c>
      <c r="G34" s="1053" t="s">
        <v>156</v>
      </c>
      <c r="H34" s="1053" t="s">
        <v>158</v>
      </c>
      <c r="I34" s="1053" t="s">
        <v>159</v>
      </c>
      <c r="J34" s="1053" t="s">
        <v>346</v>
      </c>
      <c r="K34" s="1053" t="s">
        <v>347</v>
      </c>
      <c r="M34" s="1025">
        <v>32</v>
      </c>
      <c r="N34" s="307"/>
      <c r="O34" s="228"/>
      <c r="P34" s="1005"/>
      <c r="Q34" s="1010">
        <f t="shared" si="0"/>
        <v>0</v>
      </c>
      <c r="R34" s="1129"/>
      <c r="S34" s="1130"/>
      <c r="T34" s="1130"/>
      <c r="U34" s="1131"/>
      <c r="V34" s="1017">
        <f t="shared" si="6"/>
        <v>0</v>
      </c>
      <c r="W34" s="1020"/>
      <c r="AK34" s="1123"/>
      <c r="AL34" s="1121"/>
      <c r="AM34" s="1121"/>
      <c r="AN34" s="1121"/>
      <c r="AO34" s="1121"/>
      <c r="AP34" s="1121"/>
      <c r="AQ34" s="1135"/>
      <c r="AR34" s="1135"/>
      <c r="AS34" s="1135"/>
      <c r="AT34" s="1121"/>
      <c r="AU34" s="1121"/>
      <c r="AV34" s="1121"/>
      <c r="AW34" s="1121"/>
      <c r="AX34" s="1121"/>
      <c r="AY34" s="1121"/>
      <c r="AZ34" s="1122"/>
    </row>
    <row r="35" spans="1:52" ht="12.75" customHeight="1" x14ac:dyDescent="0.2">
      <c r="A35" s="1029">
        <v>1</v>
      </c>
      <c r="B35" s="232" t="s">
        <v>48</v>
      </c>
      <c r="C35" s="1054">
        <v>237</v>
      </c>
      <c r="D35" s="1013" t="s">
        <v>5</v>
      </c>
      <c r="E35" s="1009">
        <f t="shared" si="3"/>
        <v>25</v>
      </c>
      <c r="F35" s="1190">
        <v>22</v>
      </c>
      <c r="G35" s="1191">
        <v>3</v>
      </c>
      <c r="H35" s="1191"/>
      <c r="I35" s="1192"/>
      <c r="J35" s="1016">
        <f t="shared" si="4"/>
        <v>200</v>
      </c>
      <c r="K35" s="1019"/>
      <c r="M35" s="1025">
        <v>33</v>
      </c>
      <c r="N35" s="307"/>
      <c r="O35" s="228"/>
      <c r="P35" s="1005"/>
      <c r="Q35" s="1010">
        <f t="shared" si="0"/>
        <v>0</v>
      </c>
      <c r="R35" s="1129"/>
      <c r="S35" s="1130"/>
      <c r="T35" s="1130"/>
      <c r="U35" s="1131"/>
      <c r="V35" s="1017">
        <f t="shared" si="6"/>
        <v>0</v>
      </c>
      <c r="W35" s="1020"/>
      <c r="AK35" s="1123"/>
      <c r="AL35" s="1121"/>
      <c r="AM35" s="1121"/>
      <c r="AN35" s="1121"/>
      <c r="AO35" s="1121"/>
      <c r="AP35" s="1121"/>
      <c r="AQ35" s="1121"/>
      <c r="AR35" s="1121"/>
      <c r="AS35" s="1121"/>
      <c r="AT35" s="1121"/>
      <c r="AU35" s="1121"/>
      <c r="AV35" s="1121"/>
      <c r="AW35" s="1121"/>
      <c r="AX35" s="1121"/>
      <c r="AY35" s="1121"/>
      <c r="AZ35" s="1122"/>
    </row>
    <row r="36" spans="1:52" ht="12.75" customHeight="1" thickBot="1" x14ac:dyDescent="0.25">
      <c r="A36" s="1029">
        <v>2</v>
      </c>
      <c r="B36" s="227" t="s">
        <v>54</v>
      </c>
      <c r="C36" s="226">
        <v>53</v>
      </c>
      <c r="D36" s="1039" t="s">
        <v>13</v>
      </c>
      <c r="E36" s="1010">
        <f t="shared" si="3"/>
        <v>35</v>
      </c>
      <c r="F36" s="1204">
        <v>30</v>
      </c>
      <c r="G36" s="1205">
        <v>5</v>
      </c>
      <c r="H36" s="1205"/>
      <c r="I36" s="1206"/>
      <c r="J36" s="1017">
        <f t="shared" si="4"/>
        <v>280</v>
      </c>
      <c r="K36" s="1020"/>
      <c r="M36" s="1025">
        <v>34</v>
      </c>
      <c r="N36" s="307"/>
      <c r="O36" s="228"/>
      <c r="P36" s="1005"/>
      <c r="Q36" s="1010">
        <f t="shared" si="0"/>
        <v>0</v>
      </c>
      <c r="R36" s="1129"/>
      <c r="S36" s="1130"/>
      <c r="T36" s="1130"/>
      <c r="U36" s="1131"/>
      <c r="V36" s="1017">
        <f t="shared" si="6"/>
        <v>0</v>
      </c>
      <c r="W36" s="1020"/>
      <c r="AK36" s="1124"/>
      <c r="AL36" s="1125"/>
      <c r="AM36" s="1125"/>
      <c r="AN36" s="1125"/>
      <c r="AO36" s="1125"/>
      <c r="AP36" s="1125"/>
      <c r="AQ36" s="1125"/>
      <c r="AR36" s="1125"/>
      <c r="AS36" s="1125"/>
      <c r="AT36" s="1125"/>
      <c r="AU36" s="1125"/>
      <c r="AV36" s="1125"/>
      <c r="AW36" s="1125"/>
      <c r="AX36" s="1125"/>
      <c r="AY36" s="1125"/>
      <c r="AZ36" s="1126"/>
    </row>
    <row r="37" spans="1:52" ht="12.75" customHeight="1" x14ac:dyDescent="0.2">
      <c r="A37" s="1029">
        <v>3</v>
      </c>
      <c r="B37" s="1055"/>
      <c r="C37" s="226"/>
      <c r="D37" s="1033"/>
      <c r="E37" s="1010">
        <f t="shared" si="3"/>
        <v>0</v>
      </c>
      <c r="F37" s="1204"/>
      <c r="G37" s="1205"/>
      <c r="H37" s="1205"/>
      <c r="I37" s="1206"/>
      <c r="J37" s="1017">
        <f t="shared" si="4"/>
        <v>0</v>
      </c>
      <c r="K37" s="1020"/>
      <c r="M37" s="1025">
        <v>35</v>
      </c>
      <c r="N37" s="307"/>
      <c r="O37" s="228"/>
      <c r="P37" s="1005"/>
      <c r="Q37" s="1010">
        <f t="shared" si="0"/>
        <v>0</v>
      </c>
      <c r="R37" s="1129"/>
      <c r="S37" s="1130"/>
      <c r="T37" s="1130"/>
      <c r="U37" s="1131"/>
      <c r="V37" s="1017">
        <f t="shared" si="6"/>
        <v>0</v>
      </c>
      <c r="W37" s="1020"/>
    </row>
    <row r="38" spans="1:52" ht="12.75" customHeight="1" x14ac:dyDescent="0.2">
      <c r="A38" s="1029">
        <v>4</v>
      </c>
      <c r="B38" s="227" t="s">
        <v>51</v>
      </c>
      <c r="C38" s="226">
        <v>232</v>
      </c>
      <c r="D38" s="1035" t="s">
        <v>8</v>
      </c>
      <c r="E38" s="1010">
        <f t="shared" si="3"/>
        <v>24</v>
      </c>
      <c r="F38" s="1204">
        <v>22</v>
      </c>
      <c r="G38" s="1205">
        <v>2</v>
      </c>
      <c r="H38" s="1205"/>
      <c r="I38" s="1206"/>
      <c r="J38" s="1017">
        <f t="shared" si="4"/>
        <v>192</v>
      </c>
      <c r="K38" s="1020"/>
      <c r="M38" s="1025">
        <v>36</v>
      </c>
      <c r="N38" s="307"/>
      <c r="O38" s="228"/>
      <c r="P38" s="1005"/>
      <c r="Q38" s="1010">
        <f t="shared" si="0"/>
        <v>0</v>
      </c>
      <c r="R38" s="1129"/>
      <c r="S38" s="1130"/>
      <c r="T38" s="1130"/>
      <c r="U38" s="1131"/>
      <c r="V38" s="1017">
        <f t="shared" si="6"/>
        <v>0</v>
      </c>
      <c r="W38" s="1020"/>
    </row>
    <row r="39" spans="1:52" ht="12.75" customHeight="1" x14ac:dyDescent="0.2">
      <c r="A39" s="1029">
        <v>5</v>
      </c>
      <c r="B39" s="1056" t="s">
        <v>49</v>
      </c>
      <c r="C39" s="226">
        <v>270</v>
      </c>
      <c r="D39" s="1035" t="s">
        <v>6</v>
      </c>
      <c r="E39" s="1010">
        <f t="shared" si="3"/>
        <v>22</v>
      </c>
      <c r="F39" s="1204">
        <v>22</v>
      </c>
      <c r="G39" s="1205">
        <v>0</v>
      </c>
      <c r="H39" s="1205"/>
      <c r="I39" s="1206"/>
      <c r="J39" s="1017">
        <f t="shared" si="4"/>
        <v>176</v>
      </c>
      <c r="K39" s="1020"/>
      <c r="M39" s="1025">
        <v>37</v>
      </c>
      <c r="N39" s="307"/>
      <c r="O39" s="228"/>
      <c r="P39" s="1005"/>
      <c r="Q39" s="1010">
        <f t="shared" si="0"/>
        <v>0</v>
      </c>
      <c r="R39" s="1129"/>
      <c r="S39" s="1130"/>
      <c r="T39" s="1130"/>
      <c r="U39" s="1131"/>
      <c r="V39" s="1017">
        <f t="shared" si="6"/>
        <v>0</v>
      </c>
      <c r="W39" s="1020"/>
    </row>
    <row r="40" spans="1:52" ht="12.75" customHeight="1" x14ac:dyDescent="0.2">
      <c r="A40" s="1029">
        <v>6</v>
      </c>
      <c r="B40" s="227" t="s">
        <v>52</v>
      </c>
      <c r="C40" s="226">
        <v>209</v>
      </c>
      <c r="D40" s="1035" t="s">
        <v>11</v>
      </c>
      <c r="E40" s="1010">
        <f t="shared" si="3"/>
        <v>21</v>
      </c>
      <c r="F40" s="1204">
        <v>21</v>
      </c>
      <c r="G40" s="1205">
        <v>0</v>
      </c>
      <c r="H40" s="1205"/>
      <c r="I40" s="1206"/>
      <c r="J40" s="1017">
        <f t="shared" si="4"/>
        <v>168</v>
      </c>
      <c r="K40" s="1020"/>
      <c r="M40" s="1025">
        <v>38</v>
      </c>
      <c r="N40" s="307"/>
      <c r="O40" s="228"/>
      <c r="P40" s="1005"/>
      <c r="Q40" s="1010">
        <f t="shared" si="0"/>
        <v>0</v>
      </c>
      <c r="R40" s="1129"/>
      <c r="S40" s="1130"/>
      <c r="T40" s="1130"/>
      <c r="U40" s="1131"/>
      <c r="V40" s="1017">
        <f t="shared" si="6"/>
        <v>0</v>
      </c>
      <c r="W40" s="1020"/>
    </row>
    <row r="41" spans="1:52" ht="12.75" customHeight="1" x14ac:dyDescent="0.2">
      <c r="A41" s="1029">
        <v>7</v>
      </c>
      <c r="B41" s="227" t="s">
        <v>55</v>
      </c>
      <c r="C41" s="226">
        <v>75</v>
      </c>
      <c r="D41" s="1039" t="s">
        <v>12</v>
      </c>
      <c r="E41" s="1010">
        <f t="shared" si="3"/>
        <v>31</v>
      </c>
      <c r="F41" s="1204">
        <v>27</v>
      </c>
      <c r="G41" s="1205">
        <v>4</v>
      </c>
      <c r="H41" s="1205"/>
      <c r="I41" s="1206"/>
      <c r="J41" s="1017">
        <f t="shared" si="4"/>
        <v>248</v>
      </c>
      <c r="K41" s="1020"/>
      <c r="M41" s="1025">
        <v>39</v>
      </c>
      <c r="N41" s="307"/>
      <c r="O41" s="228"/>
      <c r="P41" s="1005"/>
      <c r="Q41" s="1010">
        <f t="shared" si="0"/>
        <v>0</v>
      </c>
      <c r="R41" s="1129"/>
      <c r="S41" s="1130"/>
      <c r="T41" s="1130"/>
      <c r="U41" s="1131"/>
      <c r="V41" s="1017">
        <f t="shared" si="6"/>
        <v>0</v>
      </c>
      <c r="W41" s="1020"/>
    </row>
    <row r="42" spans="1:52" ht="12.75" customHeight="1" x14ac:dyDescent="0.2">
      <c r="A42" s="1029">
        <v>8</v>
      </c>
      <c r="B42" s="1056" t="s">
        <v>53</v>
      </c>
      <c r="C42" s="226">
        <v>117</v>
      </c>
      <c r="D42" s="1057" t="s">
        <v>10</v>
      </c>
      <c r="E42" s="1010">
        <f t="shared" si="3"/>
        <v>30</v>
      </c>
      <c r="F42" s="1204">
        <v>26</v>
      </c>
      <c r="G42" s="1205">
        <v>0</v>
      </c>
      <c r="H42" s="1205"/>
      <c r="I42" s="1206">
        <v>4</v>
      </c>
      <c r="J42" s="1017">
        <f t="shared" si="4"/>
        <v>240</v>
      </c>
      <c r="K42" s="1020"/>
      <c r="M42" s="1025">
        <v>40</v>
      </c>
      <c r="N42" s="307"/>
      <c r="O42" s="228"/>
      <c r="P42" s="1005"/>
      <c r="Q42" s="1010">
        <f t="shared" si="0"/>
        <v>0</v>
      </c>
      <c r="R42" s="1129"/>
      <c r="S42" s="1130"/>
      <c r="T42" s="1130"/>
      <c r="U42" s="1131"/>
      <c r="V42" s="1017">
        <f t="shared" si="6"/>
        <v>0</v>
      </c>
      <c r="W42" s="1020"/>
    </row>
    <row r="43" spans="1:52" ht="12.75" customHeight="1" x14ac:dyDescent="0.2">
      <c r="A43" s="1029">
        <v>9</v>
      </c>
      <c r="B43" s="1055" t="s">
        <v>40</v>
      </c>
      <c r="C43" s="226">
        <v>46</v>
      </c>
      <c r="D43" s="1033" t="s">
        <v>11</v>
      </c>
      <c r="E43" s="1010">
        <f t="shared" si="3"/>
        <v>33</v>
      </c>
      <c r="F43" s="1204">
        <v>25</v>
      </c>
      <c r="G43" s="1205">
        <v>6</v>
      </c>
      <c r="H43" s="1205"/>
      <c r="I43" s="1206">
        <v>2</v>
      </c>
      <c r="J43" s="1017">
        <f t="shared" si="4"/>
        <v>264</v>
      </c>
      <c r="K43" s="1020"/>
      <c r="M43" s="1025">
        <v>41</v>
      </c>
      <c r="N43" s="307"/>
      <c r="O43" s="228"/>
      <c r="P43" s="1005"/>
      <c r="Q43" s="1010">
        <f t="shared" si="0"/>
        <v>0</v>
      </c>
      <c r="R43" s="1129"/>
      <c r="S43" s="1130"/>
      <c r="T43" s="1130"/>
      <c r="U43" s="1131"/>
      <c r="V43" s="1017">
        <f t="shared" si="6"/>
        <v>0</v>
      </c>
      <c r="W43" s="1020"/>
    </row>
    <row r="44" spans="1:52" ht="12.75" customHeight="1" x14ac:dyDescent="0.2">
      <c r="A44" s="1029">
        <v>10</v>
      </c>
      <c r="B44" s="1058" t="s">
        <v>58</v>
      </c>
      <c r="C44" s="228">
        <v>199</v>
      </c>
      <c r="D44" s="1032" t="s">
        <v>13</v>
      </c>
      <c r="E44" s="1010">
        <f t="shared" si="3"/>
        <v>28</v>
      </c>
      <c r="F44" s="1204">
        <v>26</v>
      </c>
      <c r="G44" s="1205">
        <v>0</v>
      </c>
      <c r="H44" s="1205"/>
      <c r="I44" s="1206">
        <v>2</v>
      </c>
      <c r="J44" s="1017">
        <f t="shared" si="4"/>
        <v>224</v>
      </c>
      <c r="K44" s="1020"/>
      <c r="M44" s="1025">
        <v>42</v>
      </c>
      <c r="N44" s="307"/>
      <c r="O44" s="228"/>
      <c r="P44" s="1005"/>
      <c r="Q44" s="1010">
        <f t="shared" si="0"/>
        <v>0</v>
      </c>
      <c r="R44" s="1129"/>
      <c r="S44" s="1130"/>
      <c r="T44" s="1130"/>
      <c r="U44" s="1131"/>
      <c r="V44" s="1017">
        <f t="shared" si="6"/>
        <v>0</v>
      </c>
      <c r="W44" s="1020"/>
    </row>
    <row r="45" spans="1:52" ht="12.75" customHeight="1" x14ac:dyDescent="0.2">
      <c r="A45" s="1029">
        <v>11</v>
      </c>
      <c r="B45" s="227" t="s">
        <v>50</v>
      </c>
      <c r="C45" s="226">
        <v>229</v>
      </c>
      <c r="D45" s="1035" t="s">
        <v>7</v>
      </c>
      <c r="E45" s="1010">
        <f t="shared" si="3"/>
        <v>29</v>
      </c>
      <c r="F45" s="1204">
        <v>25</v>
      </c>
      <c r="G45" s="1205">
        <v>0</v>
      </c>
      <c r="H45" s="1205"/>
      <c r="I45" s="1206">
        <v>4</v>
      </c>
      <c r="J45" s="1017">
        <f t="shared" si="4"/>
        <v>232</v>
      </c>
      <c r="K45" s="1020"/>
      <c r="M45" s="1025">
        <v>43</v>
      </c>
      <c r="N45" s="307"/>
      <c r="O45" s="228"/>
      <c r="P45" s="1005"/>
      <c r="Q45" s="1010">
        <f t="shared" si="0"/>
        <v>0</v>
      </c>
      <c r="R45" s="1129"/>
      <c r="S45" s="1130"/>
      <c r="T45" s="1130"/>
      <c r="U45" s="1131"/>
      <c r="V45" s="1017">
        <f t="shared" si="6"/>
        <v>0</v>
      </c>
      <c r="W45" s="1020"/>
    </row>
    <row r="46" spans="1:52" ht="12.75" customHeight="1" x14ac:dyDescent="0.2">
      <c r="A46" s="1029">
        <v>12</v>
      </c>
      <c r="B46" s="227" t="s">
        <v>45</v>
      </c>
      <c r="C46" s="226">
        <v>119</v>
      </c>
      <c r="D46" s="1035" t="s">
        <v>3</v>
      </c>
      <c r="E46" s="1010">
        <f t="shared" si="3"/>
        <v>33</v>
      </c>
      <c r="F46" s="1204">
        <v>26</v>
      </c>
      <c r="G46" s="1205">
        <v>0</v>
      </c>
      <c r="H46" s="1205"/>
      <c r="I46" s="1206">
        <v>7</v>
      </c>
      <c r="J46" s="1017">
        <f t="shared" si="4"/>
        <v>264</v>
      </c>
      <c r="K46" s="1020"/>
      <c r="M46" s="1025">
        <v>44</v>
      </c>
      <c r="N46" s="307"/>
      <c r="O46" s="228"/>
      <c r="P46" s="1005"/>
      <c r="Q46" s="1010">
        <f t="shared" si="0"/>
        <v>0</v>
      </c>
      <c r="R46" s="1129"/>
      <c r="S46" s="1130"/>
      <c r="T46" s="1130"/>
      <c r="U46" s="1131"/>
      <c r="V46" s="1017">
        <f t="shared" si="6"/>
        <v>0</v>
      </c>
      <c r="W46" s="1020"/>
    </row>
    <row r="47" spans="1:52" ht="12.75" customHeight="1" thickBot="1" x14ac:dyDescent="0.25">
      <c r="A47" s="1029">
        <v>13</v>
      </c>
      <c r="B47" s="227" t="s">
        <v>56</v>
      </c>
      <c r="C47" s="226">
        <v>217</v>
      </c>
      <c r="D47" s="1039" t="s">
        <v>4</v>
      </c>
      <c r="E47" s="1010">
        <f t="shared" si="3"/>
        <v>27</v>
      </c>
      <c r="F47" s="1204">
        <v>23</v>
      </c>
      <c r="G47" s="1205">
        <v>0</v>
      </c>
      <c r="H47" s="1205"/>
      <c r="I47" s="1206">
        <v>4</v>
      </c>
      <c r="J47" s="1017">
        <f t="shared" si="4"/>
        <v>216</v>
      </c>
      <c r="K47" s="1020"/>
      <c r="M47" s="1026">
        <v>45</v>
      </c>
      <c r="N47" s="1006"/>
      <c r="O47" s="1007"/>
      <c r="P47" s="1008"/>
      <c r="Q47" s="1011">
        <f t="shared" si="0"/>
        <v>0</v>
      </c>
      <c r="R47" s="1132"/>
      <c r="S47" s="1133"/>
      <c r="T47" s="1133"/>
      <c r="U47" s="1134"/>
      <c r="V47" s="1018">
        <f t="shared" si="6"/>
        <v>0</v>
      </c>
      <c r="W47" s="1022"/>
    </row>
    <row r="48" spans="1:52" ht="12.75" customHeight="1" x14ac:dyDescent="0.2">
      <c r="A48" s="1029">
        <v>14</v>
      </c>
      <c r="B48" s="227" t="s">
        <v>81</v>
      </c>
      <c r="C48" s="226">
        <v>284</v>
      </c>
      <c r="D48" s="1033" t="s">
        <v>27</v>
      </c>
      <c r="E48" s="1010">
        <f t="shared" si="3"/>
        <v>25</v>
      </c>
      <c r="F48" s="1204">
        <v>22</v>
      </c>
      <c r="G48" s="1205">
        <v>3</v>
      </c>
      <c r="H48" s="1205"/>
      <c r="I48" s="1206"/>
      <c r="J48" s="1017">
        <f t="shared" si="4"/>
        <v>200</v>
      </c>
      <c r="K48" s="1020"/>
    </row>
    <row r="49" spans="1:12" ht="12.75" customHeight="1" x14ac:dyDescent="0.2">
      <c r="A49" s="1029">
        <v>15</v>
      </c>
      <c r="B49" s="227" t="s">
        <v>60</v>
      </c>
      <c r="C49" s="226">
        <v>288</v>
      </c>
      <c r="D49" s="1033" t="s">
        <v>350</v>
      </c>
      <c r="E49" s="1010">
        <f t="shared" si="3"/>
        <v>30</v>
      </c>
      <c r="F49" s="1204">
        <v>30</v>
      </c>
      <c r="G49" s="1205">
        <v>0</v>
      </c>
      <c r="H49" s="1205"/>
      <c r="I49" s="1206"/>
      <c r="J49" s="1017">
        <f t="shared" si="4"/>
        <v>240</v>
      </c>
      <c r="K49" s="1020"/>
    </row>
    <row r="50" spans="1:12" ht="12.75" customHeight="1" thickBot="1" x14ac:dyDescent="0.25">
      <c r="A50" s="1029">
        <v>16</v>
      </c>
      <c r="B50" s="225" t="s">
        <v>42</v>
      </c>
      <c r="C50" s="971">
        <v>206</v>
      </c>
      <c r="D50" s="1032" t="s">
        <v>278</v>
      </c>
      <c r="E50" s="1010">
        <f t="shared" si="3"/>
        <v>29</v>
      </c>
      <c r="F50" s="1204">
        <v>25</v>
      </c>
      <c r="G50" s="1205">
        <v>0</v>
      </c>
      <c r="H50" s="1205"/>
      <c r="I50" s="1206">
        <v>4</v>
      </c>
      <c r="J50" s="1017">
        <f t="shared" si="4"/>
        <v>232</v>
      </c>
      <c r="K50" s="1020"/>
      <c r="L50" s="1" t="s">
        <v>429</v>
      </c>
    </row>
    <row r="51" spans="1:12" ht="12.75" customHeight="1" x14ac:dyDescent="0.2">
      <c r="A51" s="1029">
        <v>17</v>
      </c>
      <c r="B51" s="1073" t="s">
        <v>76</v>
      </c>
      <c r="C51" s="224">
        <v>42</v>
      </c>
      <c r="D51" s="1071" t="s">
        <v>16</v>
      </c>
      <c r="E51" s="1010">
        <f t="shared" si="3"/>
        <v>22</v>
      </c>
      <c r="F51" s="1190">
        <v>22</v>
      </c>
      <c r="G51" s="1191">
        <v>0</v>
      </c>
      <c r="H51" s="1202"/>
      <c r="I51" s="1203"/>
      <c r="J51" s="1017">
        <f t="shared" si="4"/>
        <v>176</v>
      </c>
      <c r="K51" s="1020"/>
    </row>
    <row r="52" spans="1:12" ht="12.75" customHeight="1" x14ac:dyDescent="0.2">
      <c r="A52" s="1029">
        <v>18</v>
      </c>
      <c r="B52" s="227"/>
      <c r="C52" s="971"/>
      <c r="D52" s="1035"/>
      <c r="E52" s="1010">
        <f t="shared" si="3"/>
        <v>0</v>
      </c>
      <c r="F52" s="157"/>
      <c r="G52" s="158"/>
      <c r="H52" s="158"/>
      <c r="I52" s="1014"/>
      <c r="J52" s="1017">
        <f t="shared" si="4"/>
        <v>0</v>
      </c>
      <c r="K52" s="1020"/>
      <c r="L52" s="1" t="s">
        <v>429</v>
      </c>
    </row>
    <row r="53" spans="1:12" ht="12.75" customHeight="1" x14ac:dyDescent="0.2">
      <c r="A53" s="1029">
        <v>19</v>
      </c>
      <c r="B53" s="227"/>
      <c r="C53" s="226"/>
      <c r="D53" s="1033"/>
      <c r="E53" s="1010">
        <f t="shared" si="3"/>
        <v>0</v>
      </c>
      <c r="F53" s="157"/>
      <c r="G53" s="158"/>
      <c r="H53" s="158"/>
      <c r="I53" s="1014"/>
      <c r="J53" s="1017">
        <f t="shared" si="4"/>
        <v>0</v>
      </c>
      <c r="K53" s="1020"/>
    </row>
    <row r="54" spans="1:12" ht="12.75" customHeight="1" x14ac:dyDescent="0.2">
      <c r="A54" s="1029">
        <v>20</v>
      </c>
      <c r="B54" s="225"/>
      <c r="C54" s="971"/>
      <c r="D54" s="1038"/>
      <c r="E54" s="1010">
        <f t="shared" si="3"/>
        <v>0</v>
      </c>
      <c r="F54" s="157"/>
      <c r="G54" s="158"/>
      <c r="H54" s="158"/>
      <c r="I54" s="1014"/>
      <c r="J54" s="1017">
        <f t="shared" si="4"/>
        <v>0</v>
      </c>
      <c r="K54" s="1044"/>
    </row>
    <row r="55" spans="1:12" ht="12.75" customHeight="1" x14ac:dyDescent="0.2">
      <c r="A55" s="1029">
        <v>21</v>
      </c>
      <c r="B55" s="227"/>
      <c r="C55" s="226"/>
      <c r="D55" s="1033"/>
      <c r="E55" s="1010">
        <f t="shared" si="3"/>
        <v>0</v>
      </c>
      <c r="F55" s="157"/>
      <c r="G55" s="158"/>
      <c r="H55" s="158"/>
      <c r="I55" s="1014"/>
      <c r="J55" s="1017">
        <f t="shared" si="4"/>
        <v>0</v>
      </c>
      <c r="K55" s="1020"/>
    </row>
    <row r="56" spans="1:12" ht="12.75" customHeight="1" x14ac:dyDescent="0.2">
      <c r="A56" s="1029">
        <v>22</v>
      </c>
      <c r="B56" s="227"/>
      <c r="C56" s="226"/>
      <c r="D56" s="1033"/>
      <c r="E56" s="1010">
        <f t="shared" si="3"/>
        <v>0</v>
      </c>
      <c r="F56" s="157"/>
      <c r="G56" s="158"/>
      <c r="H56" s="158"/>
      <c r="I56" s="1014"/>
      <c r="J56" s="1017">
        <f t="shared" si="4"/>
        <v>0</v>
      </c>
      <c r="K56" s="1020"/>
    </row>
    <row r="57" spans="1:12" ht="12.75" customHeight="1" x14ac:dyDescent="0.2">
      <c r="A57" s="1029">
        <v>23</v>
      </c>
      <c r="B57" s="227"/>
      <c r="C57" s="226"/>
      <c r="D57" s="1033"/>
      <c r="E57" s="1010">
        <f t="shared" si="3"/>
        <v>0</v>
      </c>
      <c r="F57" s="157"/>
      <c r="G57" s="158"/>
      <c r="H57" s="158"/>
      <c r="I57" s="1014"/>
      <c r="J57" s="1017">
        <f t="shared" si="4"/>
        <v>0</v>
      </c>
      <c r="K57" s="1020"/>
    </row>
    <row r="58" spans="1:12" ht="12.75" customHeight="1" x14ac:dyDescent="0.2">
      <c r="A58" s="1029">
        <v>24</v>
      </c>
      <c r="B58" s="227"/>
      <c r="C58" s="226"/>
      <c r="D58" s="1033"/>
      <c r="E58" s="1010">
        <f t="shared" si="3"/>
        <v>0</v>
      </c>
      <c r="F58" s="157"/>
      <c r="G58" s="158"/>
      <c r="H58" s="158"/>
      <c r="I58" s="1014"/>
      <c r="J58" s="1017">
        <f t="shared" si="4"/>
        <v>0</v>
      </c>
      <c r="K58" s="1021"/>
    </row>
    <row r="59" spans="1:12" ht="12.75" customHeight="1" x14ac:dyDescent="0.2">
      <c r="A59" s="1029">
        <v>25</v>
      </c>
      <c r="B59" s="227"/>
      <c r="C59" s="226"/>
      <c r="D59" s="1033"/>
      <c r="E59" s="1010">
        <f t="shared" si="3"/>
        <v>0</v>
      </c>
      <c r="F59" s="157"/>
      <c r="G59" s="158"/>
      <c r="H59" s="158"/>
      <c r="I59" s="1014"/>
      <c r="J59" s="1017">
        <f t="shared" si="4"/>
        <v>0</v>
      </c>
      <c r="K59" s="1021"/>
    </row>
    <row r="60" spans="1:12" ht="12.75" customHeight="1" x14ac:dyDescent="0.2">
      <c r="A60" s="1029">
        <v>26</v>
      </c>
      <c r="B60" s="227"/>
      <c r="C60" s="226"/>
      <c r="D60" s="1033"/>
      <c r="E60" s="1010">
        <f t="shared" si="3"/>
        <v>0</v>
      </c>
      <c r="F60" s="157"/>
      <c r="G60" s="158"/>
      <c r="H60" s="158"/>
      <c r="I60" s="1014"/>
      <c r="J60" s="1017">
        <f t="shared" si="4"/>
        <v>0</v>
      </c>
      <c r="K60" s="1021"/>
    </row>
    <row r="61" spans="1:12" ht="12.75" customHeight="1" x14ac:dyDescent="0.2">
      <c r="A61" s="1029">
        <v>27</v>
      </c>
      <c r="B61" s="227"/>
      <c r="C61" s="226"/>
      <c r="D61" s="1033"/>
      <c r="E61" s="1010">
        <f t="shared" si="3"/>
        <v>0</v>
      </c>
      <c r="F61" s="157"/>
      <c r="G61" s="158"/>
      <c r="H61" s="158"/>
      <c r="I61" s="1014"/>
      <c r="J61" s="1017">
        <f t="shared" si="4"/>
        <v>0</v>
      </c>
      <c r="K61" s="1021"/>
    </row>
    <row r="62" spans="1:12" ht="12.75" customHeight="1" x14ac:dyDescent="0.2">
      <c r="A62" s="1029">
        <v>28</v>
      </c>
      <c r="B62" s="227"/>
      <c r="C62" s="226"/>
      <c r="D62" s="1033"/>
      <c r="E62" s="1010">
        <f t="shared" si="3"/>
        <v>0</v>
      </c>
      <c r="F62" s="157"/>
      <c r="G62" s="158"/>
      <c r="H62" s="158"/>
      <c r="I62" s="1014"/>
      <c r="J62" s="1017">
        <f t="shared" si="4"/>
        <v>0</v>
      </c>
      <c r="K62" s="1020"/>
    </row>
    <row r="63" spans="1:12" ht="12.75" customHeight="1" x14ac:dyDescent="0.2">
      <c r="A63" s="1029">
        <v>29</v>
      </c>
      <c r="B63" s="227"/>
      <c r="C63" s="226"/>
      <c r="D63" s="1033"/>
      <c r="E63" s="1010">
        <f t="shared" si="3"/>
        <v>0</v>
      </c>
      <c r="F63" s="157"/>
      <c r="G63" s="158"/>
      <c r="H63" s="158"/>
      <c r="I63" s="1014"/>
      <c r="J63" s="1017">
        <f t="shared" si="4"/>
        <v>0</v>
      </c>
      <c r="K63" s="1020"/>
    </row>
    <row r="64" spans="1:12" ht="12.75" customHeight="1" thickBot="1" x14ac:dyDescent="0.25">
      <c r="A64" s="1029">
        <v>30</v>
      </c>
      <c r="B64" s="1063"/>
      <c r="C64" s="1064"/>
      <c r="D64" s="1065"/>
      <c r="E64" s="1066">
        <f t="shared" si="3"/>
        <v>0</v>
      </c>
      <c r="F64" s="671"/>
      <c r="G64" s="672"/>
      <c r="H64" s="672"/>
      <c r="I64" s="1051"/>
      <c r="J64" s="1067">
        <f t="shared" si="4"/>
        <v>0</v>
      </c>
      <c r="K64" s="1068"/>
    </row>
    <row r="65" spans="1:11" ht="12.75" customHeight="1" thickBot="1" x14ac:dyDescent="0.25">
      <c r="A65" s="1075"/>
      <c r="B65" s="1072" t="s">
        <v>72</v>
      </c>
      <c r="C65" s="1069" t="s">
        <v>0</v>
      </c>
      <c r="D65" s="1069" t="s">
        <v>73</v>
      </c>
      <c r="E65" s="1069" t="s">
        <v>155</v>
      </c>
      <c r="F65" s="1069" t="s">
        <v>157</v>
      </c>
      <c r="G65" s="1069" t="s">
        <v>156</v>
      </c>
      <c r="H65" s="1069" t="s">
        <v>158</v>
      </c>
      <c r="I65" s="1069" t="s">
        <v>159</v>
      </c>
      <c r="J65" s="1069"/>
      <c r="K65" s="1069"/>
    </row>
    <row r="66" spans="1:11" ht="12.75" customHeight="1" x14ac:dyDescent="0.2">
      <c r="A66" s="1076">
        <v>1</v>
      </c>
      <c r="B66" s="1073"/>
      <c r="C66" s="224"/>
      <c r="D66" s="1071"/>
      <c r="E66" s="1009">
        <f t="shared" si="3"/>
        <v>0</v>
      </c>
      <c r="F66" s="232"/>
      <c r="G66" s="1012"/>
      <c r="H66" s="1012"/>
      <c r="I66" s="1013"/>
      <c r="J66" s="1016">
        <f t="shared" si="4"/>
        <v>0</v>
      </c>
      <c r="K66" s="1019"/>
    </row>
    <row r="67" spans="1:11" ht="12.75" customHeight="1" x14ac:dyDescent="0.2">
      <c r="A67" s="1076">
        <v>2</v>
      </c>
      <c r="B67" s="1048"/>
      <c r="C67" s="226"/>
      <c r="D67" s="1033"/>
      <c r="E67" s="1010">
        <f t="shared" si="3"/>
        <v>0</v>
      </c>
      <c r="F67" s="157"/>
      <c r="G67" s="158"/>
      <c r="H67" s="158"/>
      <c r="I67" s="1014"/>
      <c r="J67" s="1017">
        <f t="shared" si="4"/>
        <v>0</v>
      </c>
      <c r="K67" s="1020"/>
    </row>
    <row r="68" spans="1:11" ht="12.75" customHeight="1" x14ac:dyDescent="0.2">
      <c r="A68" s="1076">
        <v>3</v>
      </c>
      <c r="B68" s="1049" t="s">
        <v>84</v>
      </c>
      <c r="C68" s="226">
        <v>87</v>
      </c>
      <c r="D68" s="1035" t="s">
        <v>274</v>
      </c>
      <c r="E68" s="1010">
        <f t="shared" ref="E68:E95" si="9">SUM(F68:I68)</f>
        <v>35</v>
      </c>
      <c r="F68" s="1204">
        <v>29</v>
      </c>
      <c r="G68" s="1205">
        <v>2</v>
      </c>
      <c r="H68" s="1205"/>
      <c r="I68" s="1206">
        <v>4</v>
      </c>
      <c r="J68" s="1017">
        <f t="shared" ref="J68:J95" si="10">E68*8</f>
        <v>280</v>
      </c>
      <c r="K68" s="1020"/>
    </row>
    <row r="69" spans="1:11" ht="12.75" customHeight="1" x14ac:dyDescent="0.2">
      <c r="A69" s="1076">
        <v>4</v>
      </c>
      <c r="B69" s="1027"/>
      <c r="C69" s="226"/>
      <c r="D69" s="1035"/>
      <c r="E69" s="1010">
        <f t="shared" si="9"/>
        <v>0</v>
      </c>
      <c r="F69" s="157"/>
      <c r="G69" s="158"/>
      <c r="H69" s="158"/>
      <c r="I69" s="1014"/>
      <c r="J69" s="1017">
        <f t="shared" si="10"/>
        <v>0</v>
      </c>
      <c r="K69" s="1020"/>
    </row>
    <row r="70" spans="1:11" ht="12.75" customHeight="1" x14ac:dyDescent="0.2">
      <c r="A70" s="1076">
        <v>5</v>
      </c>
      <c r="B70" s="1027"/>
      <c r="C70" s="226"/>
      <c r="D70" s="1035"/>
      <c r="E70" s="1010">
        <f t="shared" si="9"/>
        <v>0</v>
      </c>
      <c r="F70" s="157"/>
      <c r="G70" s="158"/>
      <c r="H70" s="158"/>
      <c r="I70" s="1014"/>
      <c r="J70" s="1017">
        <f t="shared" si="10"/>
        <v>0</v>
      </c>
      <c r="K70" s="1020"/>
    </row>
    <row r="71" spans="1:11" ht="12.75" customHeight="1" x14ac:dyDescent="0.2">
      <c r="A71" s="1076">
        <v>6</v>
      </c>
      <c r="B71" s="1027"/>
      <c r="C71" s="226"/>
      <c r="D71" s="1035"/>
      <c r="E71" s="1010">
        <f t="shared" si="9"/>
        <v>0</v>
      </c>
      <c r="F71" s="157"/>
      <c r="G71" s="158"/>
      <c r="H71" s="158"/>
      <c r="I71" s="1014"/>
      <c r="J71" s="1017">
        <f t="shared" si="10"/>
        <v>0</v>
      </c>
      <c r="K71" s="1020"/>
    </row>
    <row r="72" spans="1:11" ht="12.75" customHeight="1" x14ac:dyDescent="0.2">
      <c r="A72" s="1076">
        <v>7</v>
      </c>
      <c r="B72" s="1027"/>
      <c r="C72" s="226"/>
      <c r="D72" s="1039"/>
      <c r="E72" s="1010">
        <f t="shared" si="9"/>
        <v>0</v>
      </c>
      <c r="F72" s="157"/>
      <c r="G72" s="158"/>
      <c r="H72" s="158"/>
      <c r="I72" s="1014"/>
      <c r="J72" s="1017">
        <f t="shared" si="10"/>
        <v>0</v>
      </c>
      <c r="K72" s="1020"/>
    </row>
    <row r="73" spans="1:11" ht="12.75" customHeight="1" x14ac:dyDescent="0.2">
      <c r="A73" s="1076">
        <v>8</v>
      </c>
      <c r="B73" s="1049"/>
      <c r="C73" s="226"/>
      <c r="D73" s="1057"/>
      <c r="E73" s="1010">
        <f t="shared" si="9"/>
        <v>0</v>
      </c>
      <c r="F73" s="157"/>
      <c r="G73" s="158"/>
      <c r="H73" s="158"/>
      <c r="I73" s="1014"/>
      <c r="J73" s="1017">
        <f t="shared" si="10"/>
        <v>0</v>
      </c>
      <c r="K73" s="1020"/>
    </row>
    <row r="74" spans="1:11" ht="12.75" customHeight="1" x14ac:dyDescent="0.2">
      <c r="A74" s="1076">
        <v>9</v>
      </c>
      <c r="B74" s="1048"/>
      <c r="C74" s="226"/>
      <c r="D74" s="1033"/>
      <c r="E74" s="1010">
        <f t="shared" si="9"/>
        <v>0</v>
      </c>
      <c r="F74" s="157"/>
      <c r="G74" s="158"/>
      <c r="H74" s="158"/>
      <c r="I74" s="1014"/>
      <c r="J74" s="1017">
        <f t="shared" si="10"/>
        <v>0</v>
      </c>
      <c r="K74" s="1020"/>
    </row>
    <row r="75" spans="1:11" ht="12.75" customHeight="1" x14ac:dyDescent="0.2">
      <c r="A75" s="1076">
        <v>10</v>
      </c>
      <c r="B75" s="1050"/>
      <c r="C75" s="228"/>
      <c r="D75" s="1032"/>
      <c r="E75" s="1010">
        <f t="shared" si="9"/>
        <v>0</v>
      </c>
      <c r="F75" s="157"/>
      <c r="G75" s="158"/>
      <c r="H75" s="158"/>
      <c r="I75" s="1014"/>
      <c r="J75" s="1017">
        <f t="shared" si="10"/>
        <v>0</v>
      </c>
      <c r="K75" s="1020"/>
    </row>
    <row r="76" spans="1:11" ht="12.75" customHeight="1" x14ac:dyDescent="0.2">
      <c r="A76" s="1076">
        <v>11</v>
      </c>
      <c r="B76" s="1027"/>
      <c r="C76" s="226"/>
      <c r="D76" s="1035"/>
      <c r="E76" s="1010">
        <f t="shared" si="9"/>
        <v>0</v>
      </c>
      <c r="F76" s="157"/>
      <c r="G76" s="158"/>
      <c r="H76" s="158"/>
      <c r="I76" s="1014"/>
      <c r="J76" s="1017">
        <f t="shared" si="10"/>
        <v>0</v>
      </c>
      <c r="K76" s="1020"/>
    </row>
    <row r="77" spans="1:11" ht="12.75" customHeight="1" x14ac:dyDescent="0.2">
      <c r="A77" s="1076">
        <v>12</v>
      </c>
      <c r="B77" s="1027"/>
      <c r="C77" s="226"/>
      <c r="D77" s="1035"/>
      <c r="E77" s="1010">
        <f t="shared" si="9"/>
        <v>0</v>
      </c>
      <c r="F77" s="157"/>
      <c r="G77" s="158"/>
      <c r="H77" s="158"/>
      <c r="I77" s="1014"/>
      <c r="J77" s="1017">
        <f t="shared" si="10"/>
        <v>0</v>
      </c>
      <c r="K77" s="1020"/>
    </row>
    <row r="78" spans="1:11" ht="12.75" customHeight="1" x14ac:dyDescent="0.2">
      <c r="A78" s="1076">
        <v>13</v>
      </c>
      <c r="B78" s="1027"/>
      <c r="C78" s="226"/>
      <c r="D78" s="1039"/>
      <c r="E78" s="1010">
        <f t="shared" si="9"/>
        <v>0</v>
      </c>
      <c r="F78" s="157"/>
      <c r="G78" s="158"/>
      <c r="H78" s="158"/>
      <c r="I78" s="1014"/>
      <c r="J78" s="1017">
        <f t="shared" si="10"/>
        <v>0</v>
      </c>
      <c r="K78" s="1020"/>
    </row>
    <row r="79" spans="1:11" ht="12.75" customHeight="1" x14ac:dyDescent="0.2">
      <c r="A79" s="1076">
        <v>14</v>
      </c>
      <c r="B79" s="1027"/>
      <c r="C79" s="226"/>
      <c r="D79" s="1033"/>
      <c r="E79" s="1010">
        <f t="shared" si="9"/>
        <v>0</v>
      </c>
      <c r="F79" s="157"/>
      <c r="G79" s="158"/>
      <c r="H79" s="158"/>
      <c r="I79" s="1014"/>
      <c r="J79" s="1017">
        <f t="shared" si="10"/>
        <v>0</v>
      </c>
      <c r="K79" s="1020"/>
    </row>
    <row r="80" spans="1:11" ht="12.75" customHeight="1" x14ac:dyDescent="0.2">
      <c r="A80" s="1076">
        <v>15</v>
      </c>
      <c r="B80" s="1027"/>
      <c r="C80" s="226"/>
      <c r="D80" s="1033"/>
      <c r="E80" s="1010">
        <f t="shared" si="9"/>
        <v>0</v>
      </c>
      <c r="F80" s="157"/>
      <c r="G80" s="158"/>
      <c r="H80" s="158"/>
      <c r="I80" s="1014"/>
      <c r="J80" s="1017">
        <f t="shared" si="10"/>
        <v>0</v>
      </c>
      <c r="K80" s="1020"/>
    </row>
    <row r="81" spans="1:11" ht="12.75" customHeight="1" x14ac:dyDescent="0.2">
      <c r="A81" s="1076">
        <v>16</v>
      </c>
      <c r="B81" s="1027"/>
      <c r="C81" s="226"/>
      <c r="D81" s="1033"/>
      <c r="E81" s="1010">
        <f t="shared" si="9"/>
        <v>0</v>
      </c>
      <c r="F81" s="157"/>
      <c r="G81" s="158"/>
      <c r="H81" s="158"/>
      <c r="I81" s="1014"/>
      <c r="J81" s="1017">
        <f t="shared" si="10"/>
        <v>0</v>
      </c>
      <c r="K81" s="1020"/>
    </row>
    <row r="82" spans="1:11" ht="12.75" customHeight="1" x14ac:dyDescent="0.2">
      <c r="A82" s="1076">
        <v>17</v>
      </c>
      <c r="B82" s="1027"/>
      <c r="C82" s="226"/>
      <c r="D82" s="1033"/>
      <c r="E82" s="1010">
        <f t="shared" si="9"/>
        <v>0</v>
      </c>
      <c r="F82" s="157"/>
      <c r="G82" s="158"/>
      <c r="H82" s="158"/>
      <c r="I82" s="1014"/>
      <c r="J82" s="1017">
        <f t="shared" si="10"/>
        <v>0</v>
      </c>
      <c r="K82" s="1020"/>
    </row>
    <row r="83" spans="1:11" ht="12.75" customHeight="1" x14ac:dyDescent="0.2">
      <c r="A83" s="1076">
        <v>18</v>
      </c>
      <c r="B83" s="1027"/>
      <c r="C83" s="226"/>
      <c r="D83" s="1033"/>
      <c r="E83" s="1010">
        <f t="shared" si="9"/>
        <v>0</v>
      </c>
      <c r="F83" s="157"/>
      <c r="G83" s="158"/>
      <c r="H83" s="158"/>
      <c r="I83" s="1014"/>
      <c r="J83" s="1017">
        <f t="shared" si="10"/>
        <v>0</v>
      </c>
      <c r="K83" s="1020"/>
    </row>
    <row r="84" spans="1:11" ht="12.75" customHeight="1" x14ac:dyDescent="0.2">
      <c r="A84" s="1076">
        <v>19</v>
      </c>
      <c r="B84" s="1027"/>
      <c r="C84" s="226"/>
      <c r="D84" s="1033"/>
      <c r="E84" s="1010">
        <f t="shared" si="9"/>
        <v>0</v>
      </c>
      <c r="F84" s="157"/>
      <c r="G84" s="158"/>
      <c r="H84" s="158"/>
      <c r="I84" s="1014"/>
      <c r="J84" s="1017">
        <f t="shared" si="10"/>
        <v>0</v>
      </c>
      <c r="K84" s="1020"/>
    </row>
    <row r="85" spans="1:11" ht="12.75" customHeight="1" x14ac:dyDescent="0.2">
      <c r="A85" s="1076">
        <v>20</v>
      </c>
      <c r="B85" s="1158" t="s">
        <v>340</v>
      </c>
      <c r="C85" s="1156">
        <v>45590</v>
      </c>
      <c r="D85" s="1157" t="s">
        <v>277</v>
      </c>
      <c r="E85" s="1010">
        <f t="shared" si="9"/>
        <v>22</v>
      </c>
      <c r="F85" s="157">
        <v>22</v>
      </c>
      <c r="G85" s="158"/>
      <c r="H85" s="158"/>
      <c r="I85" s="1014"/>
      <c r="J85" s="1017">
        <f t="shared" si="10"/>
        <v>176</v>
      </c>
      <c r="K85" s="1021">
        <v>41563</v>
      </c>
    </row>
    <row r="86" spans="1:11" ht="12.75" customHeight="1" x14ac:dyDescent="0.2">
      <c r="A86" s="1076">
        <v>21</v>
      </c>
      <c r="B86" s="1155" t="s">
        <v>276</v>
      </c>
      <c r="C86" s="1156">
        <v>44746</v>
      </c>
      <c r="D86" s="1157" t="s">
        <v>5</v>
      </c>
      <c r="E86" s="1010">
        <f t="shared" si="9"/>
        <v>30</v>
      </c>
      <c r="F86" s="157">
        <v>30</v>
      </c>
      <c r="G86" s="158">
        <v>0</v>
      </c>
      <c r="H86" s="158"/>
      <c r="I86" s="1014"/>
      <c r="J86" s="1017">
        <f t="shared" si="10"/>
        <v>240</v>
      </c>
      <c r="K86" s="1021">
        <v>41345</v>
      </c>
    </row>
    <row r="87" spans="1:11" ht="12.75" customHeight="1" x14ac:dyDescent="0.2">
      <c r="A87" s="1076">
        <v>22</v>
      </c>
      <c r="B87" s="1155" t="s">
        <v>57</v>
      </c>
      <c r="C87" s="1156">
        <v>44191</v>
      </c>
      <c r="D87" s="1157" t="s">
        <v>279</v>
      </c>
      <c r="E87" s="1010">
        <f t="shared" si="9"/>
        <v>25</v>
      </c>
      <c r="F87" s="157">
        <v>22</v>
      </c>
      <c r="G87" s="158">
        <v>3</v>
      </c>
      <c r="H87" s="158"/>
      <c r="I87" s="1014"/>
      <c r="J87" s="1017">
        <f t="shared" si="10"/>
        <v>200</v>
      </c>
      <c r="K87" s="1021">
        <v>41498</v>
      </c>
    </row>
    <row r="88" spans="1:11" ht="12.75" customHeight="1" x14ac:dyDescent="0.2">
      <c r="A88" s="1076">
        <v>23</v>
      </c>
      <c r="B88" s="1155"/>
      <c r="C88" s="1156"/>
      <c r="D88" s="1157"/>
      <c r="E88" s="1010">
        <f t="shared" si="9"/>
        <v>0</v>
      </c>
      <c r="F88" s="157"/>
      <c r="G88" s="158"/>
      <c r="H88" s="158"/>
      <c r="I88" s="1014"/>
      <c r="J88" s="1017">
        <f t="shared" si="10"/>
        <v>0</v>
      </c>
      <c r="K88" s="1021"/>
    </row>
    <row r="89" spans="1:11" ht="12.75" customHeight="1" x14ac:dyDescent="0.2">
      <c r="A89" s="1076">
        <v>24</v>
      </c>
      <c r="B89" s="1155" t="s">
        <v>273</v>
      </c>
      <c r="C89" s="1156">
        <v>44751</v>
      </c>
      <c r="D89" s="1157" t="s">
        <v>286</v>
      </c>
      <c r="E89" s="1010">
        <f t="shared" si="9"/>
        <v>22</v>
      </c>
      <c r="F89" s="157">
        <v>22</v>
      </c>
      <c r="G89" s="158">
        <v>0</v>
      </c>
      <c r="H89" s="158"/>
      <c r="I89" s="1014"/>
      <c r="J89" s="1017">
        <f t="shared" si="10"/>
        <v>176</v>
      </c>
      <c r="K89" s="1021">
        <v>41321</v>
      </c>
    </row>
    <row r="90" spans="1:11" ht="12.75" customHeight="1" x14ac:dyDescent="0.2">
      <c r="A90" s="1076">
        <v>25</v>
      </c>
      <c r="B90" s="1027"/>
      <c r="C90" s="226"/>
      <c r="D90" s="1033"/>
      <c r="E90" s="1010">
        <f t="shared" si="9"/>
        <v>0</v>
      </c>
      <c r="F90" s="157"/>
      <c r="G90" s="158"/>
      <c r="H90" s="158"/>
      <c r="I90" s="1014"/>
      <c r="J90" s="1017">
        <f t="shared" si="10"/>
        <v>0</v>
      </c>
      <c r="K90" s="1021"/>
    </row>
    <row r="91" spans="1:11" ht="12.75" customHeight="1" x14ac:dyDescent="0.2">
      <c r="A91" s="1076">
        <v>26</v>
      </c>
      <c r="B91" s="1027"/>
      <c r="C91" s="226"/>
      <c r="D91" s="1033"/>
      <c r="E91" s="1010">
        <f t="shared" si="9"/>
        <v>0</v>
      </c>
      <c r="F91" s="157"/>
      <c r="G91" s="158"/>
      <c r="H91" s="158"/>
      <c r="I91" s="1014"/>
      <c r="J91" s="1017">
        <f t="shared" si="10"/>
        <v>0</v>
      </c>
      <c r="K91" s="1020"/>
    </row>
    <row r="92" spans="1:11" ht="12.75" customHeight="1" x14ac:dyDescent="0.2">
      <c r="A92" s="1076">
        <v>27</v>
      </c>
      <c r="B92" s="1027"/>
      <c r="C92" s="226"/>
      <c r="D92" s="1033"/>
      <c r="E92" s="1010">
        <f t="shared" si="9"/>
        <v>0</v>
      </c>
      <c r="F92" s="157"/>
      <c r="G92" s="158"/>
      <c r="H92" s="158"/>
      <c r="I92" s="1014"/>
      <c r="J92" s="1017">
        <f t="shared" si="10"/>
        <v>0</v>
      </c>
      <c r="K92" s="1020"/>
    </row>
    <row r="93" spans="1:11" ht="12.75" customHeight="1" x14ac:dyDescent="0.2">
      <c r="A93" s="1076">
        <v>28</v>
      </c>
      <c r="B93" s="1027"/>
      <c r="C93" s="226"/>
      <c r="D93" s="1033"/>
      <c r="E93" s="1010">
        <f t="shared" si="9"/>
        <v>0</v>
      </c>
      <c r="F93" s="157"/>
      <c r="G93" s="158"/>
      <c r="H93" s="158"/>
      <c r="I93" s="1014"/>
      <c r="J93" s="1017">
        <f t="shared" si="10"/>
        <v>0</v>
      </c>
      <c r="K93" s="1020"/>
    </row>
    <row r="94" spans="1:11" ht="12.75" customHeight="1" x14ac:dyDescent="0.2">
      <c r="A94" s="1076">
        <v>29</v>
      </c>
      <c r="B94" s="1027"/>
      <c r="C94" s="226"/>
      <c r="D94" s="1033"/>
      <c r="E94" s="1010">
        <f t="shared" si="9"/>
        <v>0</v>
      </c>
      <c r="F94" s="157"/>
      <c r="G94" s="158"/>
      <c r="H94" s="158"/>
      <c r="I94" s="1014"/>
      <c r="J94" s="1017">
        <f t="shared" si="10"/>
        <v>0</v>
      </c>
      <c r="K94" s="1020"/>
    </row>
    <row r="95" spans="1:11" ht="12.75" customHeight="1" thickBot="1" x14ac:dyDescent="0.25">
      <c r="A95" s="1077">
        <v>30</v>
      </c>
      <c r="B95" s="1074"/>
      <c r="C95" s="1060"/>
      <c r="D95" s="1061"/>
      <c r="E95" s="1011">
        <f t="shared" si="9"/>
        <v>0</v>
      </c>
      <c r="F95" s="230"/>
      <c r="G95" s="231"/>
      <c r="H95" s="231"/>
      <c r="I95" s="1015"/>
      <c r="J95" s="1018">
        <f t="shared" si="10"/>
        <v>0</v>
      </c>
      <c r="K95" s="1022"/>
    </row>
    <row r="96" spans="1:11" ht="12.75" customHeight="1" thickBot="1" x14ac:dyDescent="0.25">
      <c r="A96" s="673"/>
      <c r="B96" s="1079" t="s">
        <v>349</v>
      </c>
      <c r="C96" s="1079" t="s">
        <v>0</v>
      </c>
      <c r="D96" s="1079" t="s">
        <v>73</v>
      </c>
      <c r="E96" s="1079" t="s">
        <v>155</v>
      </c>
      <c r="F96" s="1079" t="s">
        <v>157</v>
      </c>
      <c r="G96" s="1079" t="s">
        <v>156</v>
      </c>
      <c r="H96" s="1079" t="s">
        <v>158</v>
      </c>
      <c r="I96" s="1079" t="s">
        <v>159</v>
      </c>
      <c r="J96" s="1079"/>
      <c r="K96" s="1079"/>
    </row>
    <row r="97" spans="1:11" ht="12.75" customHeight="1" x14ac:dyDescent="0.2">
      <c r="A97" s="1062">
        <v>1</v>
      </c>
      <c r="B97" s="1158"/>
      <c r="C97" s="1156"/>
      <c r="D97" s="1157"/>
      <c r="E97" s="1009">
        <f t="shared" ref="E97:E131" si="11">SUM(F97:I97)</f>
        <v>0</v>
      </c>
      <c r="F97" s="157"/>
      <c r="G97" s="158"/>
      <c r="H97" s="1012"/>
      <c r="I97" s="1013"/>
      <c r="J97" s="1016">
        <f t="shared" ref="J97:J131" si="12">E97*8</f>
        <v>0</v>
      </c>
      <c r="K97" s="1021"/>
    </row>
    <row r="98" spans="1:11" ht="12.75" customHeight="1" x14ac:dyDescent="0.2">
      <c r="A98" s="1062">
        <v>2</v>
      </c>
      <c r="B98" s="1155"/>
      <c r="C98" s="1156"/>
      <c r="D98" s="1157"/>
      <c r="E98" s="1010">
        <f t="shared" si="11"/>
        <v>0</v>
      </c>
      <c r="F98" s="157"/>
      <c r="G98" s="158"/>
      <c r="H98" s="158"/>
      <c r="I98" s="1014"/>
      <c r="J98" s="1017">
        <f t="shared" si="12"/>
        <v>0</v>
      </c>
      <c r="K98" s="1021"/>
    </row>
    <row r="99" spans="1:11" ht="12.75" customHeight="1" x14ac:dyDescent="0.2">
      <c r="A99" s="1062">
        <v>3</v>
      </c>
      <c r="B99" s="1155"/>
      <c r="C99" s="1156"/>
      <c r="D99" s="1157"/>
      <c r="E99" s="1010">
        <f t="shared" si="11"/>
        <v>0</v>
      </c>
      <c r="F99" s="157"/>
      <c r="G99" s="158"/>
      <c r="H99" s="158"/>
      <c r="I99" s="1014"/>
      <c r="J99" s="1017">
        <f t="shared" si="12"/>
        <v>0</v>
      </c>
      <c r="K99" s="1021"/>
    </row>
    <row r="100" spans="1:11" ht="12.75" customHeight="1" x14ac:dyDescent="0.2">
      <c r="A100" s="1062">
        <v>4</v>
      </c>
      <c r="B100" s="1155"/>
      <c r="C100" s="1156"/>
      <c r="D100" s="1157"/>
      <c r="E100" s="1010">
        <f t="shared" si="11"/>
        <v>0</v>
      </c>
      <c r="F100" s="157"/>
      <c r="G100" s="158"/>
      <c r="H100" s="158"/>
      <c r="I100" s="1014"/>
      <c r="J100" s="1017">
        <f t="shared" si="12"/>
        <v>0</v>
      </c>
      <c r="K100" s="1021"/>
    </row>
    <row r="101" spans="1:11" ht="12.75" customHeight="1" x14ac:dyDescent="0.2">
      <c r="A101" s="1062">
        <v>5</v>
      </c>
      <c r="B101" s="1155"/>
      <c r="C101" s="1156"/>
      <c r="D101" s="1157"/>
      <c r="E101" s="1010">
        <f t="shared" si="11"/>
        <v>0</v>
      </c>
      <c r="F101" s="157"/>
      <c r="G101" s="158"/>
      <c r="H101" s="158"/>
      <c r="I101" s="1014"/>
      <c r="J101" s="1017">
        <f t="shared" si="12"/>
        <v>0</v>
      </c>
      <c r="K101" s="1021"/>
    </row>
    <row r="102" spans="1:11" ht="12.75" customHeight="1" x14ac:dyDescent="0.2">
      <c r="A102" s="1062">
        <v>6</v>
      </c>
      <c r="B102" s="227"/>
      <c r="C102" s="226"/>
      <c r="D102" s="1035"/>
      <c r="E102" s="1010">
        <f t="shared" si="11"/>
        <v>0</v>
      </c>
      <c r="F102" s="157"/>
      <c r="G102" s="158"/>
      <c r="H102" s="158"/>
      <c r="I102" s="1014"/>
      <c r="J102" s="1017">
        <f t="shared" si="12"/>
        <v>0</v>
      </c>
      <c r="K102" s="1020"/>
    </row>
    <row r="103" spans="1:11" ht="12.75" customHeight="1" x14ac:dyDescent="0.2">
      <c r="A103" s="1062">
        <v>7</v>
      </c>
      <c r="B103" s="227"/>
      <c r="C103" s="226"/>
      <c r="D103" s="1039"/>
      <c r="E103" s="1010">
        <f t="shared" si="11"/>
        <v>0</v>
      </c>
      <c r="F103" s="157"/>
      <c r="G103" s="158"/>
      <c r="H103" s="158"/>
      <c r="I103" s="1014"/>
      <c r="J103" s="1017">
        <f t="shared" si="12"/>
        <v>0</v>
      </c>
      <c r="K103" s="1020"/>
    </row>
    <row r="104" spans="1:11" ht="12.75" customHeight="1" x14ac:dyDescent="0.2">
      <c r="A104" s="1062">
        <v>8</v>
      </c>
      <c r="B104" s="1056"/>
      <c r="C104" s="226"/>
      <c r="D104" s="1057"/>
      <c r="E104" s="1010">
        <f t="shared" si="11"/>
        <v>0</v>
      </c>
      <c r="F104" s="157"/>
      <c r="G104" s="158"/>
      <c r="H104" s="158"/>
      <c r="I104" s="1014"/>
      <c r="J104" s="1017">
        <f t="shared" si="12"/>
        <v>0</v>
      </c>
      <c r="K104" s="1020"/>
    </row>
    <row r="105" spans="1:11" ht="12.75" customHeight="1" x14ac:dyDescent="0.2">
      <c r="A105" s="1062">
        <v>9</v>
      </c>
      <c r="B105" s="1055"/>
      <c r="C105" s="226"/>
      <c r="D105" s="1033"/>
      <c r="E105" s="1010">
        <f t="shared" si="11"/>
        <v>0</v>
      </c>
      <c r="F105" s="157"/>
      <c r="G105" s="158"/>
      <c r="H105" s="158"/>
      <c r="I105" s="1014"/>
      <c r="J105" s="1017">
        <f t="shared" si="12"/>
        <v>0</v>
      </c>
      <c r="K105" s="1020"/>
    </row>
    <row r="106" spans="1:11" ht="12.75" customHeight="1" x14ac:dyDescent="0.2">
      <c r="A106" s="1062">
        <v>10</v>
      </c>
      <c r="B106" s="1058"/>
      <c r="C106" s="228"/>
      <c r="D106" s="1032"/>
      <c r="E106" s="1010">
        <f t="shared" si="11"/>
        <v>0</v>
      </c>
      <c r="F106" s="157"/>
      <c r="G106" s="158"/>
      <c r="H106" s="158"/>
      <c r="I106" s="1014"/>
      <c r="J106" s="1017">
        <f t="shared" si="12"/>
        <v>0</v>
      </c>
      <c r="K106" s="1020"/>
    </row>
    <row r="107" spans="1:11" ht="12.75" customHeight="1" x14ac:dyDescent="0.2">
      <c r="A107" s="1062">
        <v>11</v>
      </c>
      <c r="B107" s="227"/>
      <c r="C107" s="226"/>
      <c r="D107" s="1035"/>
      <c r="E107" s="1010">
        <f t="shared" si="11"/>
        <v>0</v>
      </c>
      <c r="F107" s="157"/>
      <c r="G107" s="158"/>
      <c r="H107" s="158"/>
      <c r="I107" s="1014"/>
      <c r="J107" s="1017">
        <f t="shared" si="12"/>
        <v>0</v>
      </c>
      <c r="K107" s="1020"/>
    </row>
    <row r="108" spans="1:11" ht="12.75" customHeight="1" x14ac:dyDescent="0.2">
      <c r="A108" s="1062">
        <v>12</v>
      </c>
      <c r="B108" s="227"/>
      <c r="C108" s="226"/>
      <c r="D108" s="1035"/>
      <c r="E108" s="1010">
        <f t="shared" si="11"/>
        <v>0</v>
      </c>
      <c r="F108" s="157"/>
      <c r="G108" s="158"/>
      <c r="H108" s="158"/>
      <c r="I108" s="1014"/>
      <c r="J108" s="1017">
        <f t="shared" si="12"/>
        <v>0</v>
      </c>
      <c r="K108" s="1020"/>
    </row>
    <row r="109" spans="1:11" ht="12.75" customHeight="1" x14ac:dyDescent="0.2">
      <c r="A109" s="1062">
        <v>13</v>
      </c>
      <c r="B109" s="227"/>
      <c r="C109" s="226"/>
      <c r="D109" s="1039"/>
      <c r="E109" s="1010">
        <f t="shared" si="11"/>
        <v>0</v>
      </c>
      <c r="F109" s="157"/>
      <c r="G109" s="158"/>
      <c r="H109" s="158"/>
      <c r="I109" s="1014"/>
      <c r="J109" s="1017">
        <f t="shared" si="12"/>
        <v>0</v>
      </c>
      <c r="K109" s="1020"/>
    </row>
    <row r="110" spans="1:11" ht="12.75" customHeight="1" x14ac:dyDescent="0.2">
      <c r="A110" s="1062">
        <v>14</v>
      </c>
      <c r="B110" s="227"/>
      <c r="C110" s="226"/>
      <c r="D110" s="1033"/>
      <c r="E110" s="1010">
        <f t="shared" si="11"/>
        <v>0</v>
      </c>
      <c r="F110" s="157"/>
      <c r="G110" s="158"/>
      <c r="H110" s="158"/>
      <c r="I110" s="1014"/>
      <c r="J110" s="1017">
        <f t="shared" si="12"/>
        <v>0</v>
      </c>
      <c r="K110" s="1020"/>
    </row>
    <row r="111" spans="1:11" ht="12.75" customHeight="1" x14ac:dyDescent="0.2">
      <c r="A111" s="1062">
        <v>15</v>
      </c>
      <c r="B111" s="227"/>
      <c r="C111" s="226"/>
      <c r="D111" s="1033"/>
      <c r="E111" s="1010">
        <f t="shared" si="11"/>
        <v>0</v>
      </c>
      <c r="F111" s="157"/>
      <c r="G111" s="158"/>
      <c r="H111" s="158"/>
      <c r="I111" s="1014"/>
      <c r="J111" s="1017">
        <f t="shared" si="12"/>
        <v>0</v>
      </c>
      <c r="K111" s="1020"/>
    </row>
    <row r="112" spans="1:11" ht="12.75" customHeight="1" x14ac:dyDescent="0.2">
      <c r="A112" s="1062">
        <v>16</v>
      </c>
      <c r="B112" s="227"/>
      <c r="C112" s="226"/>
      <c r="D112" s="1033"/>
      <c r="E112" s="1010">
        <f t="shared" si="11"/>
        <v>0</v>
      </c>
      <c r="F112" s="157"/>
      <c r="G112" s="158"/>
      <c r="H112" s="158"/>
      <c r="I112" s="1014"/>
      <c r="J112" s="1017">
        <f t="shared" si="12"/>
        <v>0</v>
      </c>
      <c r="K112" s="1020"/>
    </row>
    <row r="113" spans="1:11" ht="12.75" customHeight="1" x14ac:dyDescent="0.2">
      <c r="A113" s="1062">
        <v>17</v>
      </c>
      <c r="B113" s="227"/>
      <c r="C113" s="226"/>
      <c r="D113" s="1033"/>
      <c r="E113" s="1010">
        <f t="shared" si="11"/>
        <v>0</v>
      </c>
      <c r="F113" s="157"/>
      <c r="G113" s="158"/>
      <c r="H113" s="158"/>
      <c r="I113" s="1014"/>
      <c r="J113" s="1017">
        <f t="shared" si="12"/>
        <v>0</v>
      </c>
      <c r="K113" s="1020"/>
    </row>
    <row r="114" spans="1:11" ht="12.75" customHeight="1" x14ac:dyDescent="0.2">
      <c r="A114" s="1062">
        <v>18</v>
      </c>
      <c r="B114" s="227"/>
      <c r="C114" s="226"/>
      <c r="D114" s="1033"/>
      <c r="E114" s="1010">
        <f t="shared" si="11"/>
        <v>0</v>
      </c>
      <c r="F114" s="157"/>
      <c r="G114" s="158"/>
      <c r="H114" s="158"/>
      <c r="I114" s="1014"/>
      <c r="J114" s="1017">
        <f t="shared" si="12"/>
        <v>0</v>
      </c>
      <c r="K114" s="1020"/>
    </row>
    <row r="115" spans="1:11" ht="12.75" customHeight="1" x14ac:dyDescent="0.2">
      <c r="A115" s="1062">
        <v>19</v>
      </c>
      <c r="B115" s="227"/>
      <c r="C115" s="226"/>
      <c r="D115" s="1033"/>
      <c r="E115" s="1010">
        <f t="shared" si="11"/>
        <v>0</v>
      </c>
      <c r="F115" s="157"/>
      <c r="G115" s="158"/>
      <c r="H115" s="158"/>
      <c r="I115" s="1014"/>
      <c r="J115" s="1017">
        <f t="shared" si="12"/>
        <v>0</v>
      </c>
      <c r="K115" s="1020"/>
    </row>
    <row r="116" spans="1:11" ht="12.75" customHeight="1" x14ac:dyDescent="0.2">
      <c r="A116" s="1062">
        <v>20</v>
      </c>
      <c r="B116" s="227"/>
      <c r="C116" s="226"/>
      <c r="D116" s="1033"/>
      <c r="E116" s="1010">
        <f t="shared" si="11"/>
        <v>0</v>
      </c>
      <c r="F116" s="157"/>
      <c r="G116" s="158"/>
      <c r="H116" s="158"/>
      <c r="I116" s="1014"/>
      <c r="J116" s="1017">
        <f t="shared" si="12"/>
        <v>0</v>
      </c>
      <c r="K116" s="1020"/>
    </row>
    <row r="117" spans="1:11" ht="12.75" customHeight="1" x14ac:dyDescent="0.2">
      <c r="A117" s="1062">
        <v>21</v>
      </c>
      <c r="B117" s="227"/>
      <c r="C117" s="226"/>
      <c r="D117" s="1033"/>
      <c r="E117" s="1010">
        <f t="shared" si="11"/>
        <v>0</v>
      </c>
      <c r="F117" s="157"/>
      <c r="G117" s="158"/>
      <c r="H117" s="158"/>
      <c r="I117" s="1014"/>
      <c r="J117" s="1017">
        <f t="shared" si="12"/>
        <v>0</v>
      </c>
      <c r="K117" s="1020"/>
    </row>
    <row r="118" spans="1:11" ht="12.75" customHeight="1" x14ac:dyDescent="0.2">
      <c r="A118" s="1062">
        <v>22</v>
      </c>
      <c r="B118" s="227"/>
      <c r="C118" s="226"/>
      <c r="D118" s="1033"/>
      <c r="E118" s="1010">
        <f t="shared" si="11"/>
        <v>0</v>
      </c>
      <c r="F118" s="157"/>
      <c r="G118" s="158"/>
      <c r="H118" s="158"/>
      <c r="I118" s="1014"/>
      <c r="J118" s="1017">
        <f t="shared" si="12"/>
        <v>0</v>
      </c>
      <c r="K118" s="1020"/>
    </row>
    <row r="119" spans="1:11" ht="12.75" customHeight="1" x14ac:dyDescent="0.2">
      <c r="A119" s="1062">
        <v>23</v>
      </c>
      <c r="B119" s="227"/>
      <c r="C119" s="226"/>
      <c r="D119" s="1033"/>
      <c r="E119" s="1010">
        <f t="shared" si="11"/>
        <v>0</v>
      </c>
      <c r="F119" s="157"/>
      <c r="G119" s="158"/>
      <c r="H119" s="158"/>
      <c r="I119" s="1014"/>
      <c r="J119" s="1017">
        <f t="shared" si="12"/>
        <v>0</v>
      </c>
      <c r="K119" s="1020"/>
    </row>
    <row r="120" spans="1:11" ht="12.75" customHeight="1" x14ac:dyDescent="0.2">
      <c r="A120" s="1062">
        <v>24</v>
      </c>
      <c r="B120" s="227"/>
      <c r="C120" s="226"/>
      <c r="D120" s="1033"/>
      <c r="E120" s="1010">
        <f t="shared" si="11"/>
        <v>0</v>
      </c>
      <c r="F120" s="157"/>
      <c r="G120" s="158"/>
      <c r="H120" s="158"/>
      <c r="I120" s="1014"/>
      <c r="J120" s="1017">
        <f t="shared" si="12"/>
        <v>0</v>
      </c>
      <c r="K120" s="1021"/>
    </row>
    <row r="121" spans="1:11" ht="12.75" customHeight="1" x14ac:dyDescent="0.2">
      <c r="A121" s="1062">
        <v>25</v>
      </c>
      <c r="B121" s="227"/>
      <c r="C121" s="226"/>
      <c r="D121" s="1033"/>
      <c r="E121" s="1010">
        <f t="shared" si="11"/>
        <v>0</v>
      </c>
      <c r="F121" s="157"/>
      <c r="G121" s="158"/>
      <c r="H121" s="158"/>
      <c r="I121" s="1014"/>
      <c r="J121" s="1017">
        <f t="shared" si="12"/>
        <v>0</v>
      </c>
      <c r="K121" s="1021"/>
    </row>
    <row r="122" spans="1:11" ht="12.75" customHeight="1" x14ac:dyDescent="0.2">
      <c r="A122" s="1062">
        <v>26</v>
      </c>
      <c r="B122" s="227"/>
      <c r="C122" s="226"/>
      <c r="D122" s="1033"/>
      <c r="E122" s="1010">
        <f t="shared" si="11"/>
        <v>0</v>
      </c>
      <c r="F122" s="157"/>
      <c r="G122" s="158"/>
      <c r="H122" s="158"/>
      <c r="I122" s="1014"/>
      <c r="J122" s="1017">
        <f t="shared" si="12"/>
        <v>0</v>
      </c>
      <c r="K122" s="1020"/>
    </row>
    <row r="123" spans="1:11" ht="12.75" customHeight="1" x14ac:dyDescent="0.2">
      <c r="A123" s="1062">
        <v>27</v>
      </c>
      <c r="B123" s="227"/>
      <c r="C123" s="226"/>
      <c r="D123" s="1033"/>
      <c r="E123" s="1010">
        <f t="shared" si="11"/>
        <v>0</v>
      </c>
      <c r="F123" s="157"/>
      <c r="G123" s="158"/>
      <c r="H123" s="158"/>
      <c r="I123" s="1014"/>
      <c r="J123" s="1017">
        <f t="shared" si="12"/>
        <v>0</v>
      </c>
      <c r="K123" s="1020"/>
    </row>
    <row r="124" spans="1:11" ht="12.75" customHeight="1" x14ac:dyDescent="0.2">
      <c r="A124" s="1062">
        <v>28</v>
      </c>
      <c r="B124" s="227"/>
      <c r="C124" s="226"/>
      <c r="D124" s="1033"/>
      <c r="E124" s="1010">
        <f t="shared" si="11"/>
        <v>0</v>
      </c>
      <c r="F124" s="157"/>
      <c r="G124" s="158"/>
      <c r="H124" s="158"/>
      <c r="I124" s="1014"/>
      <c r="J124" s="1017">
        <f t="shared" si="12"/>
        <v>0</v>
      </c>
      <c r="K124" s="1020"/>
    </row>
    <row r="125" spans="1:11" ht="12.75" customHeight="1" x14ac:dyDescent="0.2">
      <c r="A125" s="1062">
        <v>29</v>
      </c>
      <c r="B125" s="227"/>
      <c r="C125" s="226"/>
      <c r="D125" s="1033"/>
      <c r="E125" s="1010">
        <f t="shared" si="11"/>
        <v>0</v>
      </c>
      <c r="F125" s="157"/>
      <c r="G125" s="158"/>
      <c r="H125" s="158"/>
      <c r="I125" s="1014"/>
      <c r="J125" s="1017">
        <f t="shared" si="12"/>
        <v>0</v>
      </c>
      <c r="K125" s="1020"/>
    </row>
    <row r="126" spans="1:11" ht="12.75" customHeight="1" thickBot="1" x14ac:dyDescent="0.25">
      <c r="A126" s="1078">
        <v>30</v>
      </c>
      <c r="B126" s="1059"/>
      <c r="C126" s="1060"/>
      <c r="D126" s="1061"/>
      <c r="E126" s="1011">
        <f t="shared" si="11"/>
        <v>0</v>
      </c>
      <c r="F126" s="230"/>
      <c r="G126" s="231"/>
      <c r="H126" s="231"/>
      <c r="I126" s="1015"/>
      <c r="J126" s="1018">
        <f t="shared" si="12"/>
        <v>0</v>
      </c>
      <c r="K126" s="1022"/>
    </row>
    <row r="127" spans="1:11" ht="12.75" customHeight="1" thickBot="1" x14ac:dyDescent="0.25">
      <c r="A127" s="674"/>
      <c r="B127" s="674" t="s">
        <v>289</v>
      </c>
      <c r="C127" s="674" t="s">
        <v>0</v>
      </c>
      <c r="D127" s="674" t="s">
        <v>61</v>
      </c>
      <c r="E127" s="674" t="s">
        <v>290</v>
      </c>
      <c r="F127" s="674" t="s">
        <v>157</v>
      </c>
      <c r="G127" s="674" t="s">
        <v>156</v>
      </c>
      <c r="H127" s="674" t="s">
        <v>158</v>
      </c>
      <c r="I127" s="674" t="s">
        <v>159</v>
      </c>
      <c r="J127" s="675"/>
      <c r="K127" s="675"/>
    </row>
    <row r="128" spans="1:11" ht="12.75" customHeight="1" x14ac:dyDescent="0.2">
      <c r="A128" s="674">
        <v>1</v>
      </c>
      <c r="B128" s="1070" t="s">
        <v>75</v>
      </c>
      <c r="C128" s="224">
        <v>36</v>
      </c>
      <c r="D128" s="1080" t="s">
        <v>2</v>
      </c>
      <c r="E128" s="1009">
        <f t="shared" si="11"/>
        <v>35</v>
      </c>
      <c r="F128" s="1193">
        <v>26</v>
      </c>
      <c r="G128" s="1194">
        <v>5</v>
      </c>
      <c r="H128" s="1194"/>
      <c r="I128" s="1195">
        <v>4</v>
      </c>
      <c r="J128" s="1016">
        <f t="shared" si="12"/>
        <v>280</v>
      </c>
      <c r="K128" s="1019"/>
    </row>
    <row r="129" spans="1:11" ht="12.75" customHeight="1" x14ac:dyDescent="0.2">
      <c r="A129" s="674">
        <v>2</v>
      </c>
      <c r="B129" s="227" t="s">
        <v>44</v>
      </c>
      <c r="C129" s="226">
        <v>108</v>
      </c>
      <c r="D129" s="1033" t="s">
        <v>2</v>
      </c>
      <c r="E129" s="1010">
        <f t="shared" si="11"/>
        <v>25</v>
      </c>
      <c r="F129" s="1196">
        <v>22</v>
      </c>
      <c r="G129" s="1197">
        <v>3</v>
      </c>
      <c r="H129" s="1197"/>
      <c r="I129" s="1198"/>
      <c r="J129" s="1017">
        <f t="shared" si="12"/>
        <v>200</v>
      </c>
      <c r="K129" s="1020"/>
    </row>
    <row r="130" spans="1:11" ht="12.75" customHeight="1" x14ac:dyDescent="0.2">
      <c r="A130" s="674">
        <v>3</v>
      </c>
      <c r="B130" s="227" t="s">
        <v>30</v>
      </c>
      <c r="C130" s="226">
        <v>61</v>
      </c>
      <c r="D130" s="1033" t="s">
        <v>2</v>
      </c>
      <c r="E130" s="1010">
        <f t="shared" si="11"/>
        <v>28</v>
      </c>
      <c r="F130" s="1196">
        <v>22</v>
      </c>
      <c r="G130" s="1197">
        <v>6</v>
      </c>
      <c r="H130" s="1197"/>
      <c r="I130" s="1198"/>
      <c r="J130" s="1017">
        <f t="shared" si="12"/>
        <v>224</v>
      </c>
      <c r="K130" s="1020"/>
    </row>
    <row r="131" spans="1:11" ht="12.75" customHeight="1" thickBot="1" x14ac:dyDescent="0.25">
      <c r="A131" s="674">
        <v>4</v>
      </c>
      <c r="B131" s="1059" t="s">
        <v>285</v>
      </c>
      <c r="C131" s="1060">
        <v>44154</v>
      </c>
      <c r="D131" s="1061" t="s">
        <v>2</v>
      </c>
      <c r="E131" s="1011">
        <f t="shared" si="11"/>
        <v>21</v>
      </c>
      <c r="F131" s="1199">
        <v>21</v>
      </c>
      <c r="G131" s="1200">
        <v>0</v>
      </c>
      <c r="H131" s="1200"/>
      <c r="I131" s="1201"/>
      <c r="J131" s="1018">
        <f t="shared" si="12"/>
        <v>168</v>
      </c>
      <c r="K131" s="1022"/>
    </row>
  </sheetData>
  <sheetProtection password="ED7D" sheet="1" objects="1" scenarios="1"/>
  <customSheetViews>
    <customSheetView guid="{7DA296DB-43CC-4FAA-B30A-F76F08E10BE6}" scale="85" topLeftCell="A34">
      <selection activeCell="B35" sqref="B35:D51"/>
      <pageMargins left="0.7" right="0.7" top="0.75" bottom="0.75" header="0.3" footer="0.3"/>
      <pageSetup paperSize="9" orientation="portrait" r:id="rId1"/>
    </customSheetView>
    <customSheetView guid="{99DAB54F-9998-492B-954C-CE1032159A97}" scale="85">
      <selection activeCell="E15" sqref="E15"/>
      <pageMargins left="0.7" right="0.7" top="0.75" bottom="0.75" header="0.3" footer="0.3"/>
      <pageSetup paperSize="9" orientation="portrait" r:id="rId2"/>
    </customSheetView>
    <customSheetView guid="{98B54243-17AA-4C58-A903-4F7DE38BFF74}" scale="85">
      <selection activeCell="N6" sqref="N6"/>
      <pageMargins left="0.7" right="0.7" top="0.75" bottom="0.75" header="0.3" footer="0.3"/>
      <pageSetup paperSize="9" orientation="portrait" r:id="rId3"/>
    </customSheetView>
    <customSheetView guid="{DE027F13-EE7B-491D-9CF8-E2E18DD61ED8}" scale="85">
      <selection activeCell="N6" sqref="N6"/>
      <pageMargins left="0.7" right="0.7" top="0.75" bottom="0.75" header="0.3" footer="0.3"/>
      <pageSetup paperSize="9" orientation="portrait" r:id="rId4"/>
    </customSheetView>
    <customSheetView guid="{78725C7C-D5F4-4171-A3BF-852E9E67648B}" scale="85">
      <selection activeCell="N6" sqref="N6"/>
      <pageMargins left="0.7" right="0.7" top="0.75" bottom="0.75" header="0.3" footer="0.3"/>
      <pageSetup paperSize="9" orientation="portrait" r:id="rId5"/>
    </customSheetView>
    <customSheetView guid="{10D493BC-5883-40CD-9812-0373CBDA2F53}" scale="85" topLeftCell="AD1">
      <selection activeCell="AN19" sqref="AN19"/>
      <pageMargins left="0.7" right="0.7" top="0.75" bottom="0.75" header="0.3" footer="0.3"/>
      <pageSetup paperSize="9" orientation="portrait" r:id="rId6"/>
    </customSheetView>
    <customSheetView guid="{C9A773E5-105B-471E-8D6C-AA117A6DC6FC}" scale="115" topLeftCell="AU1">
      <selection activeCell="AZ13" sqref="AZ13"/>
      <pageMargins left="0.7" right="0.7" top="0.75" bottom="0.75" header="0.3" footer="0.3"/>
      <pageSetup paperSize="9" orientation="portrait" r:id="rId7"/>
    </customSheetView>
    <customSheetView guid="{BD7B78EF-30C4-45E5-81E0-4657ED2D6ECC}" scale="85" topLeftCell="G1">
      <selection activeCell="AC58" sqref="Z58:AC58"/>
      <pageMargins left="0.7" right="0.7" top="0.75" bottom="0.75" header="0.3" footer="0.3"/>
      <pageSetup paperSize="9" orientation="portrait" r:id="rId8"/>
    </customSheetView>
    <customSheetView guid="{D7472A55-53F6-4F75-9BD0-118390EEEE61}" scale="85" topLeftCell="A25">
      <selection activeCell="G57" sqref="G57"/>
      <pageMargins left="0.7" right="0.7" top="0.75" bottom="0.75" header="0.3" footer="0.3"/>
      <pageSetup paperSize="9" orientation="portrait" r:id="rId9"/>
    </customSheetView>
    <customSheetView guid="{2886425B-FDB9-4377-9EA8-C029DC51F951}" scale="85">
      <selection activeCell="N6" sqref="N6"/>
      <pageMargins left="0.7" right="0.7" top="0.75" bottom="0.75" header="0.3" footer="0.3"/>
      <pageSetup paperSize="9" orientation="portrait" r:id="rId10"/>
    </customSheetView>
    <customSheetView guid="{EC21DF5B-E5BE-4E3D-99FF-D14A3AECB1FB}" scale="85">
      <selection activeCell="N6" sqref="N6"/>
      <pageMargins left="0.7" right="0.7" top="0.75" bottom="0.75" header="0.3" footer="0.3"/>
      <pageSetup paperSize="9" orientation="portrait" r:id="rId11"/>
    </customSheetView>
    <customSheetView guid="{CE09DF15-FC71-45DB-A715-5E342A1E9DF6}" scale="85">
      <selection activeCell="N6" sqref="N6"/>
      <pageMargins left="0.7" right="0.7" top="0.75" bottom="0.75" header="0.3" footer="0.3"/>
      <pageSetup paperSize="9" orientation="portrait" r:id="rId12"/>
    </customSheetView>
    <customSheetView guid="{AE54AF70-AD6D-48EF-9A8E-16C4FF58B875}" scale="85">
      <selection activeCell="E15" sqref="E15"/>
      <pageMargins left="0.7" right="0.7" top="0.75" bottom="0.75" header="0.3" footer="0.3"/>
      <pageSetup paperSize="9" orientation="portrait" r:id="rId13"/>
    </customSheetView>
  </customSheetViews>
  <mergeCells count="8">
    <mergeCell ref="AT1:AT2"/>
    <mergeCell ref="AU1:AU2"/>
    <mergeCell ref="AV1:AV2"/>
    <mergeCell ref="AW1:AW2"/>
    <mergeCell ref="A1:K1"/>
    <mergeCell ref="N1:W1"/>
    <mergeCell ref="Y1:AI1"/>
    <mergeCell ref="AS1:AS2"/>
  </mergeCells>
  <conditionalFormatting sqref="AB12">
    <cfRule type="expression" dxfId="0" priority="1" stopIfTrue="1">
      <formula>$AK$25-10=$AK$12</formula>
    </cfRule>
  </conditionalFormatting>
  <dataValidations disablePrompts="1" count="2">
    <dataValidation type="custom" allowBlank="1" showInputMessage="1" showErrorMessage="1" sqref="AR29:AS34 AQ29:AQ30 AQ32:AQ34">
      <formula1>"B"</formula1>
    </dataValidation>
    <dataValidation type="custom" operator="equal" allowBlank="1" showInputMessage="1" showErrorMessage="1" sqref="AQ31">
      <formula1>"""B"""</formula1>
    </dataValidation>
  </dataValidations>
  <pageMargins left="0.7" right="0.7" top="0.75" bottom="0.75" header="0.3" footer="0.3"/>
  <pageSetup paperSize="9" orientation="portrait" r:id="rId1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9</vt:i4>
      </vt:variant>
      <vt:variant>
        <vt:lpstr>Névvel ellátott tartományok</vt:lpstr>
      </vt:variant>
      <vt:variant>
        <vt:i4>9</vt:i4>
      </vt:variant>
    </vt:vector>
  </HeadingPairs>
  <TitlesOfParts>
    <vt:vector size="18" baseType="lpstr">
      <vt:lpstr>beosztás</vt:lpstr>
      <vt:lpstr>havi összesítő</vt:lpstr>
      <vt:lpstr>összesítőlap</vt:lpstr>
      <vt:lpstr>kézi jelenléti </vt:lpstr>
      <vt:lpstr>szabiigénylő prod panel</vt:lpstr>
      <vt:lpstr>calendar</vt:lpstr>
      <vt:lpstr>kilépők oldala</vt:lpstr>
      <vt:lpstr>bérszám</vt:lpstr>
      <vt:lpstr>alapadatok</vt:lpstr>
      <vt:lpstr>'kézi jelenléti '!hon</vt:lpstr>
      <vt:lpstr>'kézi jelenléti '!idosz</vt:lpstr>
      <vt:lpstr>'kézi jelenléti '!lapsz</vt:lpstr>
      <vt:lpstr>leg</vt:lpstr>
      <vt:lpstr>'kézi jelenléti '!lpsz</vt:lpstr>
      <vt:lpstr>'kézi jelenléti '!masza</vt:lpstr>
      <vt:lpstr>'kézi jelenléti '!musz</vt:lpstr>
      <vt:lpstr>'kézi jelenléti '!Nyomtatási_terület</vt:lpstr>
      <vt:lpstr>'szabiigénylő prod panel'!Nyomtatási_terület</vt:lpstr>
    </vt:vector>
  </TitlesOfParts>
  <Company>601_ers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Fruzsi</dc:creator>
  <cp:lastModifiedBy>norbert.farago</cp:lastModifiedBy>
  <cp:lastPrinted>2013-03-27T11:03:02Z</cp:lastPrinted>
  <dcterms:created xsi:type="dcterms:W3CDTF">2011-12-03T10:42:28Z</dcterms:created>
  <dcterms:modified xsi:type="dcterms:W3CDTF">2013-03-28T05:49:22Z</dcterms:modified>
</cp:coreProperties>
</file>